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filterPrivacy="1" codeName="ThisWorkbook" hidePivotFieldList="1" defaultThemeVersion="124226"/>
  <xr:revisionPtr revIDLastSave="0" documentId="13_ncr:1_{B2CAEE6E-4681-4882-B4E3-619EF6D9FDDA}" xr6:coauthVersionLast="47" xr6:coauthVersionMax="47" xr10:uidLastSave="{00000000-0000-0000-0000-000000000000}"/>
  <bookViews>
    <workbookView xWindow="-108" yWindow="-108" windowWidth="23256" windowHeight="12456" tabRatio="706" xr2:uid="{00000000-000D-0000-FFFF-FFFF00000000}"/>
  </bookViews>
  <sheets>
    <sheet name="Leads DB" sheetId="8" r:id="rId1"/>
    <sheet name="Prospection Dashboard" sheetId="27" r:id="rId2"/>
    <sheet name="Leads Analysis" sheetId="19" r:id="rId3"/>
    <sheet name="legend - Guideline" sheetId="12" state="hidden" r:id="rId4"/>
    <sheet name="PT FJ" sheetId="18" state="hidden" r:id="rId5"/>
    <sheet name="Latam Leads" sheetId="14" state="hidden" r:id="rId6"/>
    <sheet name="Sheet2" sheetId="22" state="hidden" r:id="rId7"/>
  </sheets>
  <externalReferences>
    <externalReference r:id="rId8"/>
  </externalReferences>
  <definedNames>
    <definedName name="_xlnm._FilterDatabase" localSheetId="2" hidden="1">'Leads Analysis'!$A$42:$B$42</definedName>
    <definedName name="_xlnm._FilterDatabase" localSheetId="0" hidden="1">'Leads DB'!$A$1:$AD$17658</definedName>
    <definedName name="link">'Leads DB'!#REF!</definedName>
    <definedName name="Priority">'[1]Action Items'!$L$5:$L$7</definedName>
  </definedNames>
  <calcPr calcId="191028"/>
  <pivotCaches>
    <pivotCache cacheId="0" r:id="rId9"/>
    <pivotCache cacheId="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C39" i="27" l="1"/>
  <c r="D39" i="27"/>
  <c r="E39" i="27"/>
  <c r="F39" i="27"/>
  <c r="G39" i="27"/>
  <c r="H39" i="27"/>
  <c r="J39" i="27"/>
  <c r="W19" i="27"/>
  <c r="X19" i="27"/>
  <c r="Y19" i="27" l="1"/>
  <c r="W18" i="27"/>
  <c r="X18" i="27"/>
  <c r="W4" i="27"/>
  <c r="X4" i="27"/>
  <c r="J4" i="27" s="1"/>
  <c r="W5" i="27"/>
  <c r="X5" i="27"/>
  <c r="E5" i="27" s="1"/>
  <c r="W6" i="27"/>
  <c r="X6" i="27"/>
  <c r="W7" i="27"/>
  <c r="X7" i="27"/>
  <c r="J7" i="27" s="1"/>
  <c r="W8" i="27"/>
  <c r="X8" i="27"/>
  <c r="D29" i="27" s="1"/>
  <c r="Y8" i="27"/>
  <c r="W9" i="27"/>
  <c r="X9" i="27"/>
  <c r="W10" i="27"/>
  <c r="X10" i="27"/>
  <c r="C10" i="27" s="1"/>
  <c r="W11" i="27"/>
  <c r="X11" i="27"/>
  <c r="F32" i="27" s="1"/>
  <c r="Y11" i="27"/>
  <c r="W12" i="27"/>
  <c r="H33" i="27" s="1"/>
  <c r="X12" i="27"/>
  <c r="W13" i="27"/>
  <c r="X13" i="27"/>
  <c r="W14" i="27"/>
  <c r="X14" i="27"/>
  <c r="C14" i="27" s="1"/>
  <c r="W15" i="27"/>
  <c r="X15" i="27"/>
  <c r="W16" i="27"/>
  <c r="X16" i="27"/>
  <c r="G16" i="27" s="1"/>
  <c r="W17" i="27"/>
  <c r="X17" i="27"/>
  <c r="B1" i="27"/>
  <c r="I6" i="22"/>
  <c r="I7" i="22"/>
  <c r="I8" i="22"/>
  <c r="I9" i="22"/>
  <c r="I10" i="22"/>
  <c r="I11" i="22"/>
  <c r="I12" i="22"/>
  <c r="I13" i="22"/>
  <c r="I14" i="22"/>
  <c r="I15" i="22"/>
  <c r="I16" i="22"/>
  <c r="I17" i="22"/>
  <c r="I18" i="22"/>
  <c r="I19" i="22"/>
  <c r="I20" i="22"/>
  <c r="I21" i="22"/>
  <c r="I22" i="22"/>
  <c r="I23" i="22"/>
  <c r="I24" i="22"/>
  <c r="I25" i="22"/>
  <c r="I26" i="22"/>
  <c r="I27" i="22"/>
  <c r="I28" i="22"/>
  <c r="I29" i="22"/>
  <c r="I30" i="22"/>
  <c r="I31" i="22"/>
  <c r="I5" i="22"/>
  <c r="H26" i="27" l="1"/>
  <c r="Y7" i="27"/>
  <c r="Y10" i="27"/>
  <c r="F8" i="27"/>
  <c r="Y4" i="27"/>
  <c r="Y12" i="27"/>
  <c r="F4" i="27"/>
  <c r="Y5" i="27"/>
  <c r="G15" i="27"/>
  <c r="E8" i="27"/>
  <c r="E13" i="27"/>
  <c r="D12" i="27"/>
  <c r="G26" i="27"/>
  <c r="D31" i="27"/>
  <c r="J25" i="27"/>
  <c r="J33" i="27"/>
  <c r="Y15" i="27"/>
  <c r="F33" i="27"/>
  <c r="C6" i="27"/>
  <c r="E12" i="27"/>
  <c r="C33" i="27"/>
  <c r="H10" i="27"/>
  <c r="C28" i="27"/>
  <c r="F36" i="27"/>
  <c r="D18" i="27"/>
  <c r="J18" i="27"/>
  <c r="E18" i="27"/>
  <c r="F18" i="27"/>
  <c r="G18" i="27"/>
  <c r="H18" i="27"/>
  <c r="C18" i="27"/>
  <c r="F12" i="27"/>
  <c r="F15" i="27"/>
  <c r="C36" i="27"/>
  <c r="C5" i="27"/>
  <c r="E32" i="27"/>
  <c r="H7" i="27"/>
  <c r="J37" i="27"/>
  <c r="F34" i="27"/>
  <c r="D5" i="27"/>
  <c r="G10" i="27"/>
  <c r="J12" i="27"/>
  <c r="F16" i="27"/>
  <c r="J26" i="27"/>
  <c r="G31" i="27"/>
  <c r="H34" i="27"/>
  <c r="E31" i="27"/>
  <c r="E25" i="27"/>
  <c r="F31" i="27"/>
  <c r="G34" i="27"/>
  <c r="H36" i="27"/>
  <c r="E33" i="27"/>
  <c r="E9" i="27"/>
  <c r="G27" i="27"/>
  <c r="D7" i="27"/>
  <c r="C13" i="27"/>
  <c r="C25" i="27"/>
  <c r="J34" i="27"/>
  <c r="C31" i="27"/>
  <c r="H28" i="27"/>
  <c r="C4" i="27"/>
  <c r="E7" i="27"/>
  <c r="J10" i="27"/>
  <c r="D13" i="27"/>
  <c r="F25" i="27"/>
  <c r="D28" i="27"/>
  <c r="G35" i="27"/>
  <c r="E16" i="27"/>
  <c r="D4" i="27"/>
  <c r="F7" i="27"/>
  <c r="H11" i="27"/>
  <c r="D15" i="27"/>
  <c r="G25" i="27"/>
  <c r="J28" i="27"/>
  <c r="D36" i="27"/>
  <c r="Y16" i="27"/>
  <c r="Y13" i="27"/>
  <c r="D32" i="27"/>
  <c r="J29" i="27"/>
  <c r="F26" i="27"/>
  <c r="E4" i="27"/>
  <c r="G7" i="27"/>
  <c r="C12" i="27"/>
  <c r="E15" i="27"/>
  <c r="H25" i="27"/>
  <c r="C29" i="27"/>
  <c r="G33" i="27"/>
  <c r="J36" i="27"/>
  <c r="J35" i="27"/>
  <c r="C37" i="27"/>
  <c r="J38" i="27"/>
  <c r="H17" i="27"/>
  <c r="F17" i="27"/>
  <c r="E17" i="27"/>
  <c r="D17" i="27"/>
  <c r="C17" i="27"/>
  <c r="J17" i="27"/>
  <c r="H38" i="27"/>
  <c r="G17" i="27"/>
  <c r="G38" i="27"/>
  <c r="F38" i="27"/>
  <c r="E38" i="27"/>
  <c r="D38" i="27"/>
  <c r="C38" i="27"/>
  <c r="H35" i="27"/>
  <c r="D14" i="27"/>
  <c r="J27" i="27"/>
  <c r="E14" i="27"/>
  <c r="D37" i="27"/>
  <c r="H27" i="27"/>
  <c r="J11" i="27"/>
  <c r="F14" i="27"/>
  <c r="H32" i="27"/>
  <c r="D6" i="27"/>
  <c r="E30" i="27"/>
  <c r="F6" i="27"/>
  <c r="C27" i="27"/>
  <c r="F5" i="27"/>
  <c r="G6" i="27"/>
  <c r="F13" i="27"/>
  <c r="G14" i="27"/>
  <c r="H15" i="27"/>
  <c r="J16" i="27"/>
  <c r="C26" i="27"/>
  <c r="D27" i="27"/>
  <c r="E28" i="27"/>
  <c r="F29" i="27"/>
  <c r="G30" i="27"/>
  <c r="H31" i="27"/>
  <c r="J32" i="27"/>
  <c r="C34" i="27"/>
  <c r="D35" i="27"/>
  <c r="E36" i="27"/>
  <c r="F37" i="27"/>
  <c r="D30" i="27"/>
  <c r="E6" i="27"/>
  <c r="G8" i="27"/>
  <c r="H9" i="27"/>
  <c r="G32" i="27"/>
  <c r="H16" i="27"/>
  <c r="E37" i="27"/>
  <c r="G13" i="27"/>
  <c r="H14" i="27"/>
  <c r="J15" i="27"/>
  <c r="C30" i="27"/>
  <c r="H8" i="27"/>
  <c r="J9" i="27"/>
  <c r="C11" i="27"/>
  <c r="E29" i="27"/>
  <c r="F30" i="27"/>
  <c r="J8" i="27"/>
  <c r="D11" i="27"/>
  <c r="D26" i="27"/>
  <c r="E27" i="27"/>
  <c r="F28" i="27"/>
  <c r="G29" i="27"/>
  <c r="H30" i="27"/>
  <c r="J31" i="27"/>
  <c r="G37" i="27"/>
  <c r="Y17" i="27"/>
  <c r="Y9" i="27"/>
  <c r="G4" i="27"/>
  <c r="H5" i="27"/>
  <c r="J6" i="27"/>
  <c r="C8" i="27"/>
  <c r="D9" i="27"/>
  <c r="E10" i="27"/>
  <c r="F11" i="27"/>
  <c r="G12" i="27"/>
  <c r="H13" i="27"/>
  <c r="J14" i="27"/>
  <c r="C16" i="27"/>
  <c r="D25" i="27"/>
  <c r="E26" i="27"/>
  <c r="F27" i="27"/>
  <c r="G28" i="27"/>
  <c r="H29" i="27"/>
  <c r="J30" i="27"/>
  <c r="C32" i="27"/>
  <c r="D33" i="27"/>
  <c r="E34" i="27"/>
  <c r="F35" i="27"/>
  <c r="G36" i="27"/>
  <c r="H37" i="27"/>
  <c r="F9" i="27"/>
  <c r="G9" i="27"/>
  <c r="C35" i="27"/>
  <c r="G5" i="27"/>
  <c r="H6" i="27"/>
  <c r="C9" i="27"/>
  <c r="D10" i="27"/>
  <c r="E11" i="27"/>
  <c r="D34" i="27"/>
  <c r="E35" i="27"/>
  <c r="Y14" i="27"/>
  <c r="Y6" i="27"/>
  <c r="H4" i="27"/>
  <c r="J5" i="27"/>
  <c r="C7" i="27"/>
  <c r="D8" i="27"/>
  <c r="F10" i="27"/>
  <c r="G11" i="27"/>
  <c r="H12" i="27"/>
  <c r="J13" i="27"/>
  <c r="C15" i="27"/>
  <c r="D16" i="27"/>
  <c r="Y18" i="27"/>
  <c r="D1" i="27"/>
  <c r="F40" i="27" s="1"/>
  <c r="C5596" i="8"/>
  <c r="A70" i="19"/>
  <c r="B25" i="19"/>
  <c r="B26" i="19" s="1"/>
  <c r="P11071" i="8"/>
  <c r="C11071" i="8"/>
  <c r="C8122" i="8"/>
  <c r="C12423" i="8"/>
  <c r="C10646" i="8"/>
  <c r="C12422" i="8"/>
  <c r="C6883" i="8"/>
  <c r="C6679" i="8"/>
  <c r="C10645" i="8"/>
  <c r="R10642" i="8"/>
  <c r="R10607" i="8"/>
  <c r="U18" i="27" l="1"/>
  <c r="J65" i="27"/>
  <c r="N18" i="27"/>
  <c r="C65" i="27"/>
  <c r="S18" i="27"/>
  <c r="H65" i="27"/>
  <c r="R18" i="27"/>
  <c r="G65" i="27"/>
  <c r="Q18" i="27"/>
  <c r="F65" i="27"/>
  <c r="P18" i="27"/>
  <c r="E65" i="27"/>
  <c r="O18" i="27"/>
  <c r="D65" i="27"/>
  <c r="C19" i="27"/>
  <c r="C40" i="27"/>
  <c r="D40" i="27"/>
  <c r="E40" i="27"/>
  <c r="G40" i="27"/>
  <c r="H40" i="27"/>
  <c r="J40" i="27"/>
  <c r="D19" i="27"/>
  <c r="H19" i="27"/>
  <c r="G19" i="27"/>
  <c r="J19" i="27"/>
  <c r="F19" i="27"/>
  <c r="Z19" i="27"/>
  <c r="E19" i="27"/>
  <c r="Z17" i="27"/>
  <c r="Z18" i="27"/>
  <c r="C13218" i="8"/>
  <c r="C6509" i="8"/>
  <c r="C6504" i="8"/>
  <c r="C10644" i="8"/>
  <c r="C6500" i="8"/>
  <c r="C6498" i="8"/>
  <c r="C10643" i="8"/>
  <c r="C6467" i="8"/>
  <c r="C6268" i="8"/>
  <c r="C10642" i="8"/>
  <c r="C10609" i="8"/>
  <c r="C10610" i="8"/>
  <c r="C10611" i="8"/>
  <c r="C10612" i="8"/>
  <c r="C10613" i="8"/>
  <c r="C10614" i="8"/>
  <c r="C10615" i="8"/>
  <c r="C10616" i="8"/>
  <c r="C10617" i="8"/>
  <c r="C10618" i="8"/>
  <c r="C10619" i="8"/>
  <c r="C10620" i="8"/>
  <c r="C10621" i="8"/>
  <c r="C10622" i="8"/>
  <c r="C10623" i="8"/>
  <c r="C10628" i="8"/>
  <c r="C10631" i="8"/>
  <c r="C10635" i="8"/>
  <c r="C10639" i="8"/>
  <c r="C10641" i="8"/>
  <c r="C10624" i="8"/>
  <c r="C10625" i="8"/>
  <c r="Q19" i="27" l="1"/>
  <c r="C66" i="27"/>
  <c r="J66" i="27"/>
  <c r="H66" i="27"/>
  <c r="G66" i="27"/>
  <c r="E66" i="27"/>
  <c r="D66" i="27"/>
  <c r="F66" i="27"/>
  <c r="N19" i="27"/>
  <c r="S19" i="27"/>
  <c r="K40" i="27"/>
  <c r="P19" i="27"/>
  <c r="U19" i="27"/>
  <c r="R19" i="27"/>
  <c r="O19" i="27"/>
  <c r="K19" i="27"/>
  <c r="C10523" i="8"/>
  <c r="C10524" i="8"/>
  <c r="C10525" i="8"/>
  <c r="C10526" i="8"/>
  <c r="C13216" i="8"/>
  <c r="C10527" i="8"/>
  <c r="C10528" i="8"/>
  <c r="C10529" i="8"/>
  <c r="C10530" i="8"/>
  <c r="C10531" i="8"/>
  <c r="C10532" i="8"/>
  <c r="C10533" i="8"/>
  <c r="C10534" i="8"/>
  <c r="C10535" i="8"/>
  <c r="C10536" i="8"/>
  <c r="C10537" i="8"/>
  <c r="C10538" i="8"/>
  <c r="C10539" i="8"/>
  <c r="C10540" i="8"/>
  <c r="C10541" i="8"/>
  <c r="C10542" i="8"/>
  <c r="C10543" i="8"/>
  <c r="C10544" i="8"/>
  <c r="C10545" i="8"/>
  <c r="C10546" i="8"/>
  <c r="C10547" i="8"/>
  <c r="C10548" i="8"/>
  <c r="C10549" i="8"/>
  <c r="C10550" i="8"/>
  <c r="C10551" i="8"/>
  <c r="C10552" i="8"/>
  <c r="C10553" i="8"/>
  <c r="C10554" i="8"/>
  <c r="C10555" i="8"/>
  <c r="C10556" i="8"/>
  <c r="C10557" i="8"/>
  <c r="C10558" i="8"/>
  <c r="C10559" i="8"/>
  <c r="C10560" i="8"/>
  <c r="C10561" i="8"/>
  <c r="C10562" i="8"/>
  <c r="C10563" i="8"/>
  <c r="C10564" i="8"/>
  <c r="C10565" i="8"/>
  <c r="C10566" i="8"/>
  <c r="C10567" i="8"/>
  <c r="C10568" i="8"/>
  <c r="C10569" i="8"/>
  <c r="C10570" i="8"/>
  <c r="C10571" i="8"/>
  <c r="C10572" i="8"/>
  <c r="C10573" i="8"/>
  <c r="C10574" i="8"/>
  <c r="C10575" i="8"/>
  <c r="C10576" i="8"/>
  <c r="C10577" i="8"/>
  <c r="C10578" i="8"/>
  <c r="C10579" i="8"/>
  <c r="C10580" i="8"/>
  <c r="C10581" i="8"/>
  <c r="C10582" i="8"/>
  <c r="C10583" i="8"/>
  <c r="C10584" i="8"/>
  <c r="C10585" i="8"/>
  <c r="C10586" i="8"/>
  <c r="C10587" i="8"/>
  <c r="C10588" i="8"/>
  <c r="C10589" i="8"/>
  <c r="C10590" i="8"/>
  <c r="C10591" i="8"/>
  <c r="C10592" i="8"/>
  <c r="C10593" i="8"/>
  <c r="C10594" i="8"/>
  <c r="C10597" i="8"/>
  <c r="C10598" i="8"/>
  <c r="C10599" i="8"/>
  <c r="C10600" i="8"/>
  <c r="C10601" i="8"/>
  <c r="C10603" i="8"/>
  <c r="C6262" i="8"/>
  <c r="C13217" i="8"/>
  <c r="C10604" i="8"/>
  <c r="C10605" i="8"/>
  <c r="C10606" i="8"/>
  <c r="C10607" i="8"/>
  <c r="C10608" i="8"/>
  <c r="C13116" i="8"/>
  <c r="C10507" i="8"/>
  <c r="C10508" i="8"/>
  <c r="C10509" i="8"/>
  <c r="C10510" i="8"/>
  <c r="C10511" i="8"/>
  <c r="C10512" i="8"/>
  <c r="C10513" i="8"/>
  <c r="C10514" i="8"/>
  <c r="C10515" i="8"/>
  <c r="C10516" i="8"/>
  <c r="C10517" i="8"/>
  <c r="C10518" i="8"/>
  <c r="C10519" i="8"/>
  <c r="C10521" i="8"/>
  <c r="C10506" i="8"/>
  <c r="R10404" i="8" l="1"/>
  <c r="R10525" i="8"/>
  <c r="C10498" i="8" l="1"/>
  <c r="C10505" i="8"/>
  <c r="C10522" i="8"/>
  <c r="R10348" i="8"/>
  <c r="R10346" i="8"/>
  <c r="R10345" i="8"/>
  <c r="R10087" i="8"/>
  <c r="R10128" i="8"/>
  <c r="R10125" i="8"/>
  <c r="R9963" i="8"/>
  <c r="R9964" i="8"/>
  <c r="R10400" i="8"/>
  <c r="R10385" i="8"/>
  <c r="R10395" i="8"/>
  <c r="R10324" i="8"/>
  <c r="R10335" i="8"/>
  <c r="R10330" i="8"/>
  <c r="R10266" i="8"/>
  <c r="R10267" i="8"/>
  <c r="R10410" i="8"/>
  <c r="C10468" i="8"/>
  <c r="C10469" i="8"/>
  <c r="C10470" i="8"/>
  <c r="C10471" i="8"/>
  <c r="C10472" i="8"/>
  <c r="C10473" i="8"/>
  <c r="C10474" i="8"/>
  <c r="C10475" i="8"/>
  <c r="C10476" i="8"/>
  <c r="C10477" i="8"/>
  <c r="C10478" i="8"/>
  <c r="C10479" i="8"/>
  <c r="C10480" i="8"/>
  <c r="C10481" i="8"/>
  <c r="C10482" i="8"/>
  <c r="C10483" i="8"/>
  <c r="C10484" i="8"/>
  <c r="C10485" i="8"/>
  <c r="C10486" i="8"/>
  <c r="C10487" i="8"/>
  <c r="C10488" i="8"/>
  <c r="C10489" i="8"/>
  <c r="C10490" i="8"/>
  <c r="C10491" i="8"/>
  <c r="C10492" i="8"/>
  <c r="C10493" i="8"/>
  <c r="C10494" i="8"/>
  <c r="C10495" i="8"/>
  <c r="C10496" i="8"/>
  <c r="C10497" i="8"/>
  <c r="C10499" i="8"/>
  <c r="C10500" i="8"/>
  <c r="C10501" i="8"/>
  <c r="C10502" i="8"/>
  <c r="C10503" i="8"/>
  <c r="C10504" i="8"/>
  <c r="C10441" i="8"/>
  <c r="C10442" i="8"/>
  <c r="C10443" i="8"/>
  <c r="C10444" i="8"/>
  <c r="C10445" i="8"/>
  <c r="C10446" i="8"/>
  <c r="C10447" i="8"/>
  <c r="C10448" i="8"/>
  <c r="C10449" i="8"/>
  <c r="C10450" i="8"/>
  <c r="C10451" i="8"/>
  <c r="C10452" i="8"/>
  <c r="C10453" i="8"/>
  <c r="C10454" i="8"/>
  <c r="C10455" i="8"/>
  <c r="C10456" i="8"/>
  <c r="C10457" i="8"/>
  <c r="C10458" i="8"/>
  <c r="C10459" i="8"/>
  <c r="C10460" i="8"/>
  <c r="C10461" i="8"/>
  <c r="C10462" i="8"/>
  <c r="C10463" i="8"/>
  <c r="C10464" i="8"/>
  <c r="C10404" i="8"/>
  <c r="C10405" i="8"/>
  <c r="C10406" i="8"/>
  <c r="C10407" i="8"/>
  <c r="C10408" i="8"/>
  <c r="C10409" i="8"/>
  <c r="C10410" i="8"/>
  <c r="C10411" i="8"/>
  <c r="C10412" i="8"/>
  <c r="R10371" i="8"/>
  <c r="R10372" i="8"/>
  <c r="R10389" i="8"/>
  <c r="R10390" i="8"/>
  <c r="R10391" i="8"/>
  <c r="R10373" i="8"/>
  <c r="R10190" i="8"/>
  <c r="C10324" i="8"/>
  <c r="C10345" i="8"/>
  <c r="C10343" i="8"/>
  <c r="C6197" i="8"/>
  <c r="C10333" i="8"/>
  <c r="C6108" i="8"/>
  <c r="C10331" i="8"/>
  <c r="C12731" i="8"/>
  <c r="C5123" i="8"/>
  <c r="C10341" i="8"/>
  <c r="C4932" i="8"/>
  <c r="C10338" i="8"/>
  <c r="C10330" i="8"/>
  <c r="C10329" i="8"/>
  <c r="C10336" i="8"/>
  <c r="C4931" i="8"/>
  <c r="C10335" i="8"/>
  <c r="C10328" i="8"/>
  <c r="C10326" i="8"/>
  <c r="C10325" i="8"/>
  <c r="C4930" i="8"/>
  <c r="R776" i="8"/>
  <c r="R765" i="8"/>
  <c r="R762" i="8"/>
  <c r="R747" i="8"/>
  <c r="R750" i="8"/>
  <c r="R328" i="8"/>
  <c r="C10297" i="8"/>
  <c r="C10298" i="8"/>
  <c r="C10299" i="8"/>
  <c r="C10300" i="8"/>
  <c r="C10301" i="8"/>
  <c r="C10293" i="8"/>
  <c r="C10294" i="8"/>
  <c r="C10295" i="8"/>
  <c r="C10296" i="8"/>
  <c r="C10288" i="8"/>
  <c r="C10289" i="8"/>
  <c r="C10290" i="8"/>
  <c r="C10291" i="8"/>
  <c r="C10292" i="8"/>
  <c r="C10283" i="8"/>
  <c r="C10284" i="8"/>
  <c r="C10285" i="8"/>
  <c r="C10286" i="8"/>
  <c r="C10287" i="8"/>
  <c r="C10278" i="8"/>
  <c r="C10279" i="8"/>
  <c r="C10280" i="8"/>
  <c r="C10281" i="8"/>
  <c r="C10282" i="8"/>
  <c r="C10275" i="8"/>
  <c r="C10276" i="8"/>
  <c r="C10277" i="8"/>
  <c r="C4651" i="8"/>
  <c r="P4651" i="8"/>
  <c r="C10272" i="8"/>
  <c r="C10271" i="8"/>
  <c r="C10270" i="8"/>
  <c r="C10269" i="8"/>
  <c r="C10268" i="8"/>
  <c r="C10267" i="8"/>
  <c r="C10266" i="8"/>
  <c r="C10265" i="8"/>
  <c r="C10264" i="8"/>
  <c r="C10263" i="8"/>
  <c r="C10262" i="8"/>
  <c r="C10403" i="8"/>
  <c r="C10261" i="8"/>
  <c r="C10260" i="8"/>
  <c r="C10231" i="8"/>
  <c r="C10232" i="8"/>
  <c r="C10233" i="8"/>
  <c r="C10234" i="8"/>
  <c r="C10239" i="8"/>
  <c r="C10240" i="8"/>
  <c r="C10241" i="8"/>
  <c r="C10242" i="8"/>
  <c r="C10226" i="8"/>
  <c r="C10227" i="8"/>
  <c r="C10228" i="8"/>
  <c r="C10229" i="8"/>
  <c r="C10230" i="8"/>
  <c r="C10221" i="8"/>
  <c r="C10222" i="8"/>
  <c r="C10223" i="8"/>
  <c r="C10224" i="8"/>
  <c r="C10225" i="8"/>
  <c r="C5" i="8"/>
  <c r="C6" i="8"/>
  <c r="C7" i="8"/>
  <c r="C10306" i="8"/>
  <c r="C9" i="8"/>
  <c r="C10307" i="8"/>
  <c r="C11" i="8"/>
  <c r="C12" i="8"/>
  <c r="C13" i="8"/>
  <c r="C10308" i="8"/>
  <c r="C15" i="8"/>
  <c r="C16" i="8"/>
  <c r="C17" i="8"/>
  <c r="C18" i="8"/>
  <c r="C19" i="8"/>
  <c r="C20" i="8"/>
  <c r="C21" i="8"/>
  <c r="C22" i="8"/>
  <c r="C23" i="8"/>
  <c r="C24" i="8"/>
  <c r="C25" i="8"/>
  <c r="C26" i="8"/>
  <c r="C27" i="8"/>
  <c r="C28" i="8"/>
  <c r="C29" i="8"/>
  <c r="C30" i="8"/>
  <c r="C31" i="8"/>
  <c r="C32" i="8"/>
  <c r="C33" i="8"/>
  <c r="C34" i="8"/>
  <c r="C35" i="8"/>
  <c r="C10309"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6351" i="8"/>
  <c r="C107" i="8"/>
  <c r="C108" i="8"/>
  <c r="C6352" i="8"/>
  <c r="C6353" i="8"/>
  <c r="C111" i="8"/>
  <c r="C112" i="8"/>
  <c r="C113" i="8"/>
  <c r="C114" i="8"/>
  <c r="C115" i="8"/>
  <c r="C116" i="8"/>
  <c r="C117" i="8"/>
  <c r="C118" i="8"/>
  <c r="C119" i="8"/>
  <c r="C120" i="8"/>
  <c r="C121" i="8"/>
  <c r="C122" i="8"/>
  <c r="C123" i="8"/>
  <c r="C124" i="8"/>
  <c r="C125" i="8"/>
  <c r="C126" i="8"/>
  <c r="C127" i="8"/>
  <c r="C128" i="8"/>
  <c r="C129" i="8"/>
  <c r="C130" i="8"/>
  <c r="C131" i="8"/>
  <c r="C132" i="8"/>
  <c r="C106" i="8"/>
  <c r="C109" i="8"/>
  <c r="C135" i="8"/>
  <c r="C136" i="8"/>
  <c r="C137" i="8"/>
  <c r="C138" i="8"/>
  <c r="C139" i="8"/>
  <c r="C140" i="8"/>
  <c r="C141" i="8"/>
  <c r="C13926" i="8"/>
  <c r="C143" i="8"/>
  <c r="C144" i="8"/>
  <c r="C145" i="8"/>
  <c r="C146" i="8"/>
  <c r="C147" i="8"/>
  <c r="C148" i="8"/>
  <c r="C149" i="8"/>
  <c r="C150" i="8"/>
  <c r="C151" i="8"/>
  <c r="C152" i="8"/>
  <c r="C153" i="8"/>
  <c r="C154" i="8"/>
  <c r="C155" i="8"/>
  <c r="C156" i="8"/>
  <c r="C157" i="8"/>
  <c r="C158" i="8"/>
  <c r="C159" i="8"/>
  <c r="C160" i="8"/>
  <c r="C161" i="8"/>
  <c r="C162" i="8"/>
  <c r="C163" i="8"/>
  <c r="C164" i="8"/>
  <c r="C165" i="8"/>
  <c r="C110" i="8"/>
  <c r="C167" i="8"/>
  <c r="C168" i="8"/>
  <c r="C169" i="8"/>
  <c r="C170" i="8"/>
  <c r="C171" i="8"/>
  <c r="C172" i="8"/>
  <c r="C173" i="8"/>
  <c r="C174" i="8"/>
  <c r="C175" i="8"/>
  <c r="C176" i="8"/>
  <c r="C177" i="8"/>
  <c r="C178" i="8"/>
  <c r="C179" i="8"/>
  <c r="C180" i="8"/>
  <c r="C13476" i="8"/>
  <c r="C182" i="8"/>
  <c r="C183" i="8"/>
  <c r="C184" i="8"/>
  <c r="C185" i="8"/>
  <c r="C186" i="8"/>
  <c r="C133" i="8"/>
  <c r="C13274" i="8"/>
  <c r="C134" i="8"/>
  <c r="C190" i="8"/>
  <c r="C13927" i="8"/>
  <c r="C13477"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166"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6354" i="8"/>
  <c r="C187"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6348" i="8"/>
  <c r="C415" i="8"/>
  <c r="C416" i="8"/>
  <c r="C417" i="8"/>
  <c r="C418" i="8"/>
  <c r="C419" i="8"/>
  <c r="C420" i="8"/>
  <c r="C421" i="8"/>
  <c r="C422" i="8"/>
  <c r="C423" i="8"/>
  <c r="C424" i="8"/>
  <c r="C425" i="8"/>
  <c r="C426" i="8"/>
  <c r="C427" i="8"/>
  <c r="C428" i="8"/>
  <c r="C429" i="8"/>
  <c r="C430" i="8"/>
  <c r="C431" i="8"/>
  <c r="C432" i="8"/>
  <c r="C433" i="8"/>
  <c r="C434" i="8"/>
  <c r="C435" i="8"/>
  <c r="C13849" i="8"/>
  <c r="C437" i="8"/>
  <c r="C438" i="8"/>
  <c r="C439" i="8"/>
  <c r="C189" i="8"/>
  <c r="C219" i="8"/>
  <c r="C442" i="8"/>
  <c r="C248" i="8"/>
  <c r="C444" i="8"/>
  <c r="C445" i="8"/>
  <c r="C446" i="8"/>
  <c r="C249" i="8"/>
  <c r="C448" i="8"/>
  <c r="C449" i="8"/>
  <c r="C440" i="8"/>
  <c r="C451" i="8"/>
  <c r="C441" i="8"/>
  <c r="C453" i="8"/>
  <c r="C454" i="8"/>
  <c r="C455" i="8"/>
  <c r="C456" i="8"/>
  <c r="C457" i="8"/>
  <c r="C443" i="8"/>
  <c r="C447"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13275"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1243"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3276"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3277" i="8"/>
  <c r="C1680" i="8"/>
  <c r="C13278"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3850"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450" i="8"/>
  <c r="C2431" i="8"/>
  <c r="C2432" i="8"/>
  <c r="C2433" i="8"/>
  <c r="C2434" i="8"/>
  <c r="C2435" i="8"/>
  <c r="C13704" i="8"/>
  <c r="C2437" i="8"/>
  <c r="C2438" i="8"/>
  <c r="C2439" i="8"/>
  <c r="C6387" i="8"/>
  <c r="C2441" i="8"/>
  <c r="C1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181" i="8"/>
  <c r="C191" i="8"/>
  <c r="C2489" i="8"/>
  <c r="C192" i="8"/>
  <c r="C2491" i="8"/>
  <c r="C2492" i="8"/>
  <c r="C414" i="8"/>
  <c r="C2494" i="8"/>
  <c r="C2495" i="8"/>
  <c r="C43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1874" i="8"/>
  <c r="C2544" i="8"/>
  <c r="C2545" i="8"/>
  <c r="C2546" i="8"/>
  <c r="C2547" i="8"/>
  <c r="C2548" i="8"/>
  <c r="C2551" i="8"/>
  <c r="C2550" i="8"/>
  <c r="C2436"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75" i="8"/>
  <c r="C2655" i="8"/>
  <c r="C2656" i="8"/>
  <c r="C2657" i="8"/>
  <c r="C2658" i="8"/>
  <c r="C2659" i="8"/>
  <c r="C2660" i="8"/>
  <c r="C2661" i="8"/>
  <c r="C2662" i="8"/>
  <c r="C2663" i="8"/>
  <c r="C2664" i="8"/>
  <c r="C2665" i="8"/>
  <c r="C2666" i="8"/>
  <c r="C2667" i="8"/>
  <c r="C2668" i="8"/>
  <c r="C2669" i="8"/>
  <c r="C2670" i="8"/>
  <c r="C2671" i="8"/>
  <c r="C2672" i="8"/>
  <c r="C2673" i="8"/>
  <c r="C2676" i="8"/>
  <c r="C2678" i="8"/>
  <c r="C2680" i="8"/>
  <c r="C2677" i="8"/>
  <c r="C2685" i="8"/>
  <c r="C2679" i="8"/>
  <c r="C2691" i="8"/>
  <c r="C2681" i="8"/>
  <c r="C2682" i="8"/>
  <c r="C2683" i="8"/>
  <c r="C2684" i="8"/>
  <c r="C2692" i="8"/>
  <c r="C2686" i="8"/>
  <c r="C2687" i="8"/>
  <c r="C2688" i="8"/>
  <c r="C2689" i="8"/>
  <c r="C2690" i="8"/>
  <c r="C4359" i="8"/>
  <c r="C4366"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188" i="8"/>
  <c r="C2943" i="8"/>
  <c r="C2944" i="8"/>
  <c r="C2945" i="8"/>
  <c r="C2946" i="8"/>
  <c r="C2947" i="8"/>
  <c r="C2948" i="8"/>
  <c r="C2949" i="8"/>
  <c r="C2950" i="8"/>
  <c r="C2951" i="8"/>
  <c r="C2952" i="8"/>
  <c r="C2953" i="8"/>
  <c r="C703" i="8"/>
  <c r="C2955" i="8"/>
  <c r="C2956" i="8"/>
  <c r="C2957" i="8"/>
  <c r="C2958" i="8"/>
  <c r="C2959" i="8"/>
  <c r="C2960" i="8"/>
  <c r="C2961" i="8"/>
  <c r="C2962" i="8"/>
  <c r="C1624"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7929"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9829"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7088"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9294" i="8"/>
  <c r="C4208" i="8"/>
  <c r="C4209" i="8"/>
  <c r="C4210" i="8"/>
  <c r="C4211" i="8"/>
  <c r="C4212" i="8"/>
  <c r="C4213" i="8"/>
  <c r="C4214" i="8"/>
  <c r="C4215" i="8"/>
  <c r="C4216" i="8"/>
  <c r="C4217" i="8"/>
  <c r="C4218" i="8"/>
  <c r="C13279" i="8"/>
  <c r="C4220" i="8"/>
  <c r="C4221" i="8"/>
  <c r="C4222" i="8"/>
  <c r="C4223" i="8"/>
  <c r="C4224" i="8"/>
  <c r="C4225" i="8"/>
  <c r="C4226" i="8"/>
  <c r="C4227" i="8"/>
  <c r="C4228"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7815" i="8"/>
  <c r="C4275" i="8"/>
  <c r="C4276" i="8"/>
  <c r="C4277" i="8"/>
  <c r="C4278" i="8"/>
  <c r="C4279" i="8"/>
  <c r="C4280" i="8"/>
  <c r="C4281" i="8"/>
  <c r="C4282" i="8"/>
  <c r="C4283" i="8"/>
  <c r="C4284" i="8"/>
  <c r="C4285" i="8"/>
  <c r="C7816"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6332"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13928" i="8"/>
  <c r="C4360" i="8"/>
  <c r="C4361" i="8"/>
  <c r="C4362" i="8"/>
  <c r="C4363" i="8"/>
  <c r="C4364" i="8"/>
  <c r="C4365" i="8"/>
  <c r="C13929"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13851"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13852"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13930" i="8"/>
  <c r="C4541" i="8"/>
  <c r="C4542" i="8"/>
  <c r="C4543" i="8"/>
  <c r="C4544" i="8"/>
  <c r="C4545" i="8"/>
  <c r="C4546" i="8"/>
  <c r="C4547" i="8"/>
  <c r="C4548" i="8"/>
  <c r="C4549" i="8"/>
  <c r="C4550" i="8"/>
  <c r="C4551" i="8"/>
  <c r="C13931"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7817"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3966"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12442" i="8"/>
  <c r="C4926" i="8"/>
  <c r="C4927" i="8"/>
  <c r="C4928" i="8"/>
  <c r="C4929" i="8"/>
  <c r="C12443" i="8"/>
  <c r="C12444" i="8"/>
  <c r="C12445"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1679" i="8"/>
  <c r="C5124" i="8"/>
  <c r="C5125" i="8"/>
  <c r="C5126" i="8"/>
  <c r="C5127" i="8"/>
  <c r="C5128" i="8"/>
  <c r="C5129" i="8"/>
  <c r="C5130" i="8"/>
  <c r="C5131" i="8"/>
  <c r="C5132" i="8"/>
  <c r="C5133" i="8"/>
  <c r="C5134" i="8"/>
  <c r="C5135" i="8"/>
  <c r="C5136" i="8"/>
  <c r="C5137" i="8"/>
  <c r="C5138" i="8"/>
  <c r="C5139" i="8"/>
  <c r="C5140" i="8"/>
  <c r="C5141" i="8"/>
  <c r="C5142" i="8"/>
  <c r="C5143" i="8"/>
  <c r="C5144" i="8"/>
  <c r="C5145" i="8"/>
  <c r="C5146" i="8"/>
  <c r="C5147" i="8"/>
  <c r="C5148" i="8"/>
  <c r="C5149" i="8"/>
  <c r="C5150" i="8"/>
  <c r="C5151" i="8"/>
  <c r="C5152" i="8"/>
  <c r="C5153" i="8"/>
  <c r="C5154" i="8"/>
  <c r="C5155" i="8"/>
  <c r="C5156" i="8"/>
  <c r="C5157" i="8"/>
  <c r="C5158" i="8"/>
  <c r="C5159" i="8"/>
  <c r="C5160" i="8"/>
  <c r="C5161" i="8"/>
  <c r="C5162" i="8"/>
  <c r="C5163" i="8"/>
  <c r="C5164" i="8"/>
  <c r="C5165" i="8"/>
  <c r="C5166" i="8"/>
  <c r="C5167" i="8"/>
  <c r="C5168" i="8"/>
  <c r="C5169" i="8"/>
  <c r="C5170" i="8"/>
  <c r="C5171" i="8"/>
  <c r="C5172" i="8"/>
  <c r="C5173" i="8"/>
  <c r="C5174" i="8"/>
  <c r="C5175" i="8"/>
  <c r="C5176" i="8"/>
  <c r="C5177" i="8"/>
  <c r="C5178" i="8"/>
  <c r="C5179" i="8"/>
  <c r="C5180" i="8"/>
  <c r="C5181" i="8"/>
  <c r="C5182" i="8"/>
  <c r="C5183" i="8"/>
  <c r="C5184" i="8"/>
  <c r="C5185" i="8"/>
  <c r="C5186" i="8"/>
  <c r="C5187" i="8"/>
  <c r="C5188" i="8"/>
  <c r="C5189" i="8"/>
  <c r="C5190" i="8"/>
  <c r="C5191" i="8"/>
  <c r="C5192" i="8"/>
  <c r="C5193" i="8"/>
  <c r="C5194" i="8"/>
  <c r="C5195" i="8"/>
  <c r="C5196" i="8"/>
  <c r="C5197" i="8"/>
  <c r="C5198" i="8"/>
  <c r="C5199" i="8"/>
  <c r="C5200" i="8"/>
  <c r="C5201" i="8"/>
  <c r="C5202" i="8"/>
  <c r="C5203" i="8"/>
  <c r="C5204" i="8"/>
  <c r="C5205" i="8"/>
  <c r="C5206" i="8"/>
  <c r="C5207" i="8"/>
  <c r="C5208" i="8"/>
  <c r="C5209" i="8"/>
  <c r="C5210" i="8"/>
  <c r="C5211" i="8"/>
  <c r="C5212" i="8"/>
  <c r="C5213" i="8"/>
  <c r="C5214" i="8"/>
  <c r="C5215" i="8"/>
  <c r="C5216" i="8"/>
  <c r="C5217" i="8"/>
  <c r="C5218" i="8"/>
  <c r="C5219" i="8"/>
  <c r="C5220" i="8"/>
  <c r="C5221" i="8"/>
  <c r="C5222" i="8"/>
  <c r="C5223" i="8"/>
  <c r="C5224" i="8"/>
  <c r="C5225" i="8"/>
  <c r="C5226" i="8"/>
  <c r="C5227" i="8"/>
  <c r="C5228" i="8"/>
  <c r="C5229" i="8"/>
  <c r="C5230" i="8"/>
  <c r="C5231" i="8"/>
  <c r="C5232" i="8"/>
  <c r="C5233" i="8"/>
  <c r="C5234" i="8"/>
  <c r="C5235" i="8"/>
  <c r="C5236" i="8"/>
  <c r="C5237" i="8"/>
  <c r="C5238" i="8"/>
  <c r="C5239" i="8"/>
  <c r="C5240" i="8"/>
  <c r="C5241" i="8"/>
  <c r="C5242" i="8"/>
  <c r="C5243" i="8"/>
  <c r="C5244" i="8"/>
  <c r="C5245" i="8"/>
  <c r="C5246" i="8"/>
  <c r="C5247" i="8"/>
  <c r="C5248" i="8"/>
  <c r="C5249" i="8"/>
  <c r="C5250" i="8"/>
  <c r="C5251" i="8"/>
  <c r="C5252" i="8"/>
  <c r="C5253" i="8"/>
  <c r="C5254" i="8"/>
  <c r="C5255" i="8"/>
  <c r="C5256" i="8"/>
  <c r="C5257" i="8"/>
  <c r="C5258" i="8"/>
  <c r="C5259" i="8"/>
  <c r="C5260" i="8"/>
  <c r="C5261" i="8"/>
  <c r="C5262" i="8"/>
  <c r="C5263" i="8"/>
  <c r="C5264" i="8"/>
  <c r="C5265" i="8"/>
  <c r="C5266" i="8"/>
  <c r="C5267" i="8"/>
  <c r="C5268" i="8"/>
  <c r="C5269" i="8"/>
  <c r="C5270" i="8"/>
  <c r="C5271" i="8"/>
  <c r="C5272" i="8"/>
  <c r="C5273" i="8"/>
  <c r="C5274" i="8"/>
  <c r="C5275" i="8"/>
  <c r="C5276" i="8"/>
  <c r="C5277" i="8"/>
  <c r="C5278" i="8"/>
  <c r="C5279" i="8"/>
  <c r="C5280" i="8"/>
  <c r="C5281" i="8"/>
  <c r="C5282" i="8"/>
  <c r="C5283" i="8"/>
  <c r="C5284" i="8"/>
  <c r="C5285" i="8"/>
  <c r="C5286" i="8"/>
  <c r="C5287" i="8"/>
  <c r="C5288" i="8"/>
  <c r="C5289" i="8"/>
  <c r="C5290" i="8"/>
  <c r="C5291" i="8"/>
  <c r="C5292" i="8"/>
  <c r="C5293" i="8"/>
  <c r="C5294" i="8"/>
  <c r="C5295" i="8"/>
  <c r="C5296" i="8"/>
  <c r="C5297" i="8"/>
  <c r="C5298" i="8"/>
  <c r="C5299" i="8"/>
  <c r="C5300" i="8"/>
  <c r="C5301" i="8"/>
  <c r="C5302" i="8"/>
  <c r="C5303" i="8"/>
  <c r="C5304" i="8"/>
  <c r="C5305" i="8"/>
  <c r="C5306" i="8"/>
  <c r="C5307" i="8"/>
  <c r="C5308" i="8"/>
  <c r="C5309" i="8"/>
  <c r="C5310" i="8"/>
  <c r="C5311" i="8"/>
  <c r="C5312" i="8"/>
  <c r="C5313" i="8"/>
  <c r="C5314" i="8"/>
  <c r="C5315" i="8"/>
  <c r="C5316" i="8"/>
  <c r="C5317" i="8"/>
  <c r="C5318" i="8"/>
  <c r="C5319" i="8"/>
  <c r="C5320" i="8"/>
  <c r="C5321" i="8"/>
  <c r="C5322" i="8"/>
  <c r="C5323" i="8"/>
  <c r="C5324" i="8"/>
  <c r="C5325" i="8"/>
  <c r="C5326" i="8"/>
  <c r="C5327" i="8"/>
  <c r="C5328" i="8"/>
  <c r="C5329" i="8"/>
  <c r="C5330" i="8"/>
  <c r="C5331" i="8"/>
  <c r="C5332" i="8"/>
  <c r="C5333" i="8"/>
  <c r="C5334" i="8"/>
  <c r="C5335" i="8"/>
  <c r="C5336" i="8"/>
  <c r="C5337" i="8"/>
  <c r="C5338" i="8"/>
  <c r="C5339" i="8"/>
  <c r="C5340" i="8"/>
  <c r="C5341" i="8"/>
  <c r="C5342" i="8"/>
  <c r="C5343" i="8"/>
  <c r="C5344" i="8"/>
  <c r="C5345" i="8"/>
  <c r="C5346" i="8"/>
  <c r="C5347" i="8"/>
  <c r="C5348" i="8"/>
  <c r="C5349" i="8"/>
  <c r="C5350" i="8"/>
  <c r="C5351" i="8"/>
  <c r="C5352" i="8"/>
  <c r="C5353" i="8"/>
  <c r="C5354" i="8"/>
  <c r="C5355" i="8"/>
  <c r="C5356" i="8"/>
  <c r="C5357" i="8"/>
  <c r="C5358" i="8"/>
  <c r="C5359" i="8"/>
  <c r="C5360" i="8"/>
  <c r="C5361" i="8"/>
  <c r="C5362" i="8"/>
  <c r="C5363" i="8"/>
  <c r="C5364" i="8"/>
  <c r="C5365" i="8"/>
  <c r="C5366" i="8"/>
  <c r="C5367" i="8"/>
  <c r="C5368" i="8"/>
  <c r="C5369" i="8"/>
  <c r="C5370" i="8"/>
  <c r="C5371" i="8"/>
  <c r="C5372" i="8"/>
  <c r="C5373" i="8"/>
  <c r="C5374" i="8"/>
  <c r="C5375" i="8"/>
  <c r="C5376" i="8"/>
  <c r="C5377" i="8"/>
  <c r="C5378" i="8"/>
  <c r="C5379" i="8"/>
  <c r="C5380" i="8"/>
  <c r="C5381" i="8"/>
  <c r="C5382" i="8"/>
  <c r="C5383" i="8"/>
  <c r="C5384" i="8"/>
  <c r="C5385" i="8"/>
  <c r="C5386" i="8"/>
  <c r="C5387" i="8"/>
  <c r="C5388" i="8"/>
  <c r="C5389" i="8"/>
  <c r="C5390" i="8"/>
  <c r="C5391" i="8"/>
  <c r="C5392" i="8"/>
  <c r="C5393" i="8"/>
  <c r="C5394" i="8"/>
  <c r="C5395" i="8"/>
  <c r="C5396" i="8"/>
  <c r="C5397" i="8"/>
  <c r="C5398" i="8"/>
  <c r="C5399" i="8"/>
  <c r="C5400" i="8"/>
  <c r="C5401" i="8"/>
  <c r="C5402" i="8"/>
  <c r="C5403" i="8"/>
  <c r="C5404" i="8"/>
  <c r="C5405" i="8"/>
  <c r="C5406" i="8"/>
  <c r="C5407" i="8"/>
  <c r="C5408" i="8"/>
  <c r="C5409" i="8"/>
  <c r="C5410" i="8"/>
  <c r="C5411" i="8"/>
  <c r="C5412" i="8"/>
  <c r="C5413" i="8"/>
  <c r="C5414" i="8"/>
  <c r="C5415" i="8"/>
  <c r="C5416" i="8"/>
  <c r="C5417" i="8"/>
  <c r="C5418" i="8"/>
  <c r="C5419" i="8"/>
  <c r="C5420" i="8"/>
  <c r="C5421" i="8"/>
  <c r="C5422" i="8"/>
  <c r="C5423" i="8"/>
  <c r="C5424" i="8"/>
  <c r="C5425" i="8"/>
  <c r="C5426" i="8"/>
  <c r="C5427" i="8"/>
  <c r="C5428" i="8"/>
  <c r="C5429" i="8"/>
  <c r="C5430" i="8"/>
  <c r="C5431" i="8"/>
  <c r="C5432" i="8"/>
  <c r="C5433" i="8"/>
  <c r="C5434" i="8"/>
  <c r="C5435" i="8"/>
  <c r="C5436" i="8"/>
  <c r="C5437" i="8"/>
  <c r="C5438" i="8"/>
  <c r="C5439" i="8"/>
  <c r="C5440" i="8"/>
  <c r="C5441" i="8"/>
  <c r="C5442" i="8"/>
  <c r="C5443" i="8"/>
  <c r="C5444" i="8"/>
  <c r="C5445" i="8"/>
  <c r="C5446" i="8"/>
  <c r="C5447" i="8"/>
  <c r="C5448" i="8"/>
  <c r="C5449" i="8"/>
  <c r="C5450" i="8"/>
  <c r="C5451" i="8"/>
  <c r="C5452" i="8"/>
  <c r="C5453" i="8"/>
  <c r="C5454" i="8"/>
  <c r="C5455" i="8"/>
  <c r="C5456" i="8"/>
  <c r="C5457" i="8"/>
  <c r="C5458" i="8"/>
  <c r="C5459" i="8"/>
  <c r="C5460" i="8"/>
  <c r="C5461" i="8"/>
  <c r="C5462" i="8"/>
  <c r="C5463" i="8"/>
  <c r="C5464" i="8"/>
  <c r="C5465" i="8"/>
  <c r="C5466" i="8"/>
  <c r="C5467" i="8"/>
  <c r="C5468" i="8"/>
  <c r="C5469" i="8"/>
  <c r="C5470" i="8"/>
  <c r="C5471" i="8"/>
  <c r="C5472" i="8"/>
  <c r="C5473" i="8"/>
  <c r="C5474" i="8"/>
  <c r="C5475" i="8"/>
  <c r="C5476" i="8"/>
  <c r="C5477" i="8"/>
  <c r="C5478" i="8"/>
  <c r="C5479" i="8"/>
  <c r="C5480" i="8"/>
  <c r="C5481" i="8"/>
  <c r="C5482" i="8"/>
  <c r="C5483" i="8"/>
  <c r="C5484" i="8"/>
  <c r="C5485" i="8"/>
  <c r="C5486" i="8"/>
  <c r="C5487" i="8"/>
  <c r="C5488" i="8"/>
  <c r="C5489" i="8"/>
  <c r="C5490" i="8"/>
  <c r="C5491" i="8"/>
  <c r="C5492" i="8"/>
  <c r="C5493" i="8"/>
  <c r="C5494" i="8"/>
  <c r="C5495" i="8"/>
  <c r="C5496" i="8"/>
  <c r="C5497" i="8"/>
  <c r="C5498" i="8"/>
  <c r="C5499" i="8"/>
  <c r="C5500" i="8"/>
  <c r="C5501" i="8"/>
  <c r="C5502" i="8"/>
  <c r="C5503" i="8"/>
  <c r="C5504" i="8"/>
  <c r="C5505" i="8"/>
  <c r="C5506" i="8"/>
  <c r="C5507" i="8"/>
  <c r="C5508" i="8"/>
  <c r="C5509" i="8"/>
  <c r="C5510" i="8"/>
  <c r="C5511" i="8"/>
  <c r="C5512" i="8"/>
  <c r="C5513" i="8"/>
  <c r="C5514" i="8"/>
  <c r="C5515" i="8"/>
  <c r="C5516" i="8"/>
  <c r="C5517" i="8"/>
  <c r="C5518" i="8"/>
  <c r="C5519" i="8"/>
  <c r="C5520" i="8"/>
  <c r="C5521" i="8"/>
  <c r="C5522" i="8"/>
  <c r="C5523" i="8"/>
  <c r="C5524" i="8"/>
  <c r="C5525" i="8"/>
  <c r="C5526" i="8"/>
  <c r="C5527" i="8"/>
  <c r="C5528" i="8"/>
  <c r="C5529" i="8"/>
  <c r="C5530" i="8"/>
  <c r="C5531" i="8"/>
  <c r="C5532" i="8"/>
  <c r="C5533" i="8"/>
  <c r="C5534" i="8"/>
  <c r="C5535" i="8"/>
  <c r="C5536" i="8"/>
  <c r="C5537" i="8"/>
  <c r="C5538" i="8"/>
  <c r="C5539" i="8"/>
  <c r="C5540" i="8"/>
  <c r="C5541" i="8"/>
  <c r="C5542" i="8"/>
  <c r="C5543" i="8"/>
  <c r="C5544" i="8"/>
  <c r="C5545" i="8"/>
  <c r="C5546" i="8"/>
  <c r="C5547" i="8"/>
  <c r="C5548" i="8"/>
  <c r="C5549" i="8"/>
  <c r="C5550" i="8"/>
  <c r="C5551" i="8"/>
  <c r="C5552" i="8"/>
  <c r="C5553" i="8"/>
  <c r="C5554" i="8"/>
  <c r="C5555" i="8"/>
  <c r="C5556" i="8"/>
  <c r="C5557" i="8"/>
  <c r="C5558" i="8"/>
  <c r="C5559" i="8"/>
  <c r="C5560" i="8"/>
  <c r="C5561" i="8"/>
  <c r="C5562" i="8"/>
  <c r="C5563" i="8"/>
  <c r="C5564" i="8"/>
  <c r="C5565" i="8"/>
  <c r="C5566" i="8"/>
  <c r="C5567" i="8"/>
  <c r="C5568" i="8"/>
  <c r="C5569" i="8"/>
  <c r="C5570" i="8"/>
  <c r="C5571" i="8"/>
  <c r="C5572" i="8"/>
  <c r="C5573" i="8"/>
  <c r="C5574" i="8"/>
  <c r="C5575" i="8"/>
  <c r="C5576" i="8"/>
  <c r="C5577" i="8"/>
  <c r="C5578" i="8"/>
  <c r="C5579" i="8"/>
  <c r="C5580" i="8"/>
  <c r="C5581" i="8"/>
  <c r="C5582" i="8"/>
  <c r="C5583" i="8"/>
  <c r="C5584" i="8"/>
  <c r="C5585" i="8"/>
  <c r="C5586" i="8"/>
  <c r="C5587" i="8"/>
  <c r="C5588" i="8"/>
  <c r="C5589" i="8"/>
  <c r="C5590" i="8"/>
  <c r="C5591" i="8"/>
  <c r="C5592" i="8"/>
  <c r="C5593" i="8"/>
  <c r="C5594" i="8"/>
  <c r="C5595" i="8"/>
  <c r="C5597" i="8"/>
  <c r="C5598" i="8"/>
  <c r="C5599" i="8"/>
  <c r="C5600" i="8"/>
  <c r="C5601" i="8"/>
  <c r="C5602" i="8"/>
  <c r="C5603" i="8"/>
  <c r="C5604" i="8"/>
  <c r="C5605" i="8"/>
  <c r="C5606" i="8"/>
  <c r="C5607" i="8"/>
  <c r="C5608" i="8"/>
  <c r="C5609" i="8"/>
  <c r="C5610" i="8"/>
  <c r="C5611" i="8"/>
  <c r="C5612" i="8"/>
  <c r="C5613" i="8"/>
  <c r="C10310" i="8"/>
  <c r="C5615" i="8"/>
  <c r="C5616" i="8"/>
  <c r="C5617" i="8"/>
  <c r="C5618" i="8"/>
  <c r="C5619" i="8"/>
  <c r="C5620" i="8"/>
  <c r="C5621" i="8"/>
  <c r="C5622" i="8"/>
  <c r="C5623" i="8"/>
  <c r="C5624" i="8"/>
  <c r="C5625" i="8"/>
  <c r="C5626" i="8"/>
  <c r="C5627" i="8"/>
  <c r="C5628" i="8"/>
  <c r="C5629" i="8"/>
  <c r="C10311" i="8"/>
  <c r="C5631" i="8"/>
  <c r="C11079" i="8"/>
  <c r="C5633" i="8"/>
  <c r="C5634" i="8"/>
  <c r="C11080" i="8"/>
  <c r="C5636" i="8"/>
  <c r="C5637" i="8"/>
  <c r="C5638" i="8"/>
  <c r="C5639" i="8"/>
  <c r="C5640" i="8"/>
  <c r="C5641" i="8"/>
  <c r="C5642" i="8"/>
  <c r="C5643" i="8"/>
  <c r="C5644" i="8"/>
  <c r="C5645" i="8"/>
  <c r="C5646" i="8"/>
  <c r="C5647" i="8"/>
  <c r="C13754" i="8"/>
  <c r="C5649" i="8"/>
  <c r="C5650" i="8"/>
  <c r="C5651" i="8"/>
  <c r="C5652" i="8"/>
  <c r="C5653" i="8"/>
  <c r="C5654" i="8"/>
  <c r="C11081" i="8"/>
  <c r="C5656" i="8"/>
  <c r="C5657" i="8"/>
  <c r="C11082" i="8"/>
  <c r="C5659" i="8"/>
  <c r="C5660" i="8"/>
  <c r="C5661" i="8"/>
  <c r="C5662" i="8"/>
  <c r="C5663" i="8"/>
  <c r="C5664" i="8"/>
  <c r="C5665" i="8"/>
  <c r="C5666" i="8"/>
  <c r="C5667" i="8"/>
  <c r="C5668" i="8"/>
  <c r="C5669" i="8"/>
  <c r="C5670" i="8"/>
  <c r="C5671" i="8"/>
  <c r="C5672" i="8"/>
  <c r="C5673" i="8"/>
  <c r="C5674" i="8"/>
  <c r="C5675" i="8"/>
  <c r="C5676" i="8"/>
  <c r="C5677" i="8"/>
  <c r="C5678" i="8"/>
  <c r="C5679" i="8"/>
  <c r="C5680" i="8"/>
  <c r="C5681" i="8"/>
  <c r="C5682" i="8"/>
  <c r="C5683" i="8"/>
  <c r="C5684" i="8"/>
  <c r="C5685" i="8"/>
  <c r="C5686" i="8"/>
  <c r="C5687" i="8"/>
  <c r="C5688" i="8"/>
  <c r="C5689" i="8"/>
  <c r="C5690" i="8"/>
  <c r="C5691" i="8"/>
  <c r="C5692" i="8"/>
  <c r="C5693" i="8"/>
  <c r="C5694" i="8"/>
  <c r="C5695" i="8"/>
  <c r="C5696" i="8"/>
  <c r="C5697" i="8"/>
  <c r="C5698" i="8"/>
  <c r="C5699" i="8"/>
  <c r="C5700" i="8"/>
  <c r="C5701" i="8"/>
  <c r="C5702" i="8"/>
  <c r="C5703" i="8"/>
  <c r="C5704" i="8"/>
  <c r="C5705" i="8"/>
  <c r="C7693" i="8"/>
  <c r="C5707" i="8"/>
  <c r="C5708" i="8"/>
  <c r="C5709" i="8"/>
  <c r="C5710" i="8"/>
  <c r="C5711" i="8"/>
  <c r="C5712" i="8"/>
  <c r="C5713" i="8"/>
  <c r="C5714" i="8"/>
  <c r="C5715" i="8"/>
  <c r="C5716" i="8"/>
  <c r="C5717" i="8"/>
  <c r="C5718" i="8"/>
  <c r="C5719" i="8"/>
  <c r="C5720" i="8"/>
  <c r="C5721" i="8"/>
  <c r="C5722" i="8"/>
  <c r="C5723" i="8"/>
  <c r="C5724" i="8"/>
  <c r="C5725" i="8"/>
  <c r="C5726" i="8"/>
  <c r="C5727" i="8"/>
  <c r="C5728" i="8"/>
  <c r="C5729" i="8"/>
  <c r="C5730" i="8"/>
  <c r="C5731" i="8"/>
  <c r="C5732" i="8"/>
  <c r="C5733" i="8"/>
  <c r="C5734" i="8"/>
  <c r="C5735" i="8"/>
  <c r="C5736" i="8"/>
  <c r="C5737" i="8"/>
  <c r="C5738" i="8"/>
  <c r="C5739" i="8"/>
  <c r="C5740" i="8"/>
  <c r="C5741" i="8"/>
  <c r="C5742" i="8"/>
  <c r="C5743" i="8"/>
  <c r="C5744" i="8"/>
  <c r="C5745" i="8"/>
  <c r="C5746" i="8"/>
  <c r="C5747" i="8"/>
  <c r="C5748" i="8"/>
  <c r="C5749" i="8"/>
  <c r="C5750" i="8"/>
  <c r="C5751" i="8"/>
  <c r="C5752" i="8"/>
  <c r="C5753" i="8"/>
  <c r="C5754" i="8"/>
  <c r="C5755" i="8"/>
  <c r="C5756" i="8"/>
  <c r="C5757" i="8"/>
  <c r="C5758" i="8"/>
  <c r="C5759" i="8"/>
  <c r="C5760" i="8"/>
  <c r="C5761" i="8"/>
  <c r="C5762" i="8"/>
  <c r="C5763" i="8"/>
  <c r="C5764" i="8"/>
  <c r="C5765" i="8"/>
  <c r="C5766" i="8"/>
  <c r="C5767" i="8"/>
  <c r="C5768" i="8"/>
  <c r="C5769" i="8"/>
  <c r="C5770" i="8"/>
  <c r="C5771" i="8"/>
  <c r="C5772" i="8"/>
  <c r="C5773" i="8"/>
  <c r="C5774" i="8"/>
  <c r="C5775" i="8"/>
  <c r="C5776" i="8"/>
  <c r="C5777" i="8"/>
  <c r="C5778" i="8"/>
  <c r="C5779" i="8"/>
  <c r="C5780" i="8"/>
  <c r="C5781" i="8"/>
  <c r="C5782" i="8"/>
  <c r="C5783" i="8"/>
  <c r="C5784" i="8"/>
  <c r="C5785" i="8"/>
  <c r="C5786" i="8"/>
  <c r="C5787" i="8"/>
  <c r="C5788" i="8"/>
  <c r="C5789" i="8"/>
  <c r="C5790" i="8"/>
  <c r="C5791" i="8"/>
  <c r="C5792" i="8"/>
  <c r="C5793" i="8"/>
  <c r="C5794" i="8"/>
  <c r="C5795" i="8"/>
  <c r="C5796" i="8"/>
  <c r="C5797" i="8"/>
  <c r="C5798" i="8"/>
  <c r="C5799" i="8"/>
  <c r="C5800" i="8"/>
  <c r="C5801" i="8"/>
  <c r="C5802" i="8"/>
  <c r="C5803" i="8"/>
  <c r="C5804" i="8"/>
  <c r="C5805" i="8"/>
  <c r="C5806" i="8"/>
  <c r="C5807" i="8"/>
  <c r="C5808" i="8"/>
  <c r="C5809" i="8"/>
  <c r="C5810" i="8"/>
  <c r="C5811" i="8"/>
  <c r="C5812" i="8"/>
  <c r="C5813" i="8"/>
  <c r="C5814" i="8"/>
  <c r="C5815" i="8"/>
  <c r="C5816" i="8"/>
  <c r="C5817" i="8"/>
  <c r="C5818" i="8"/>
  <c r="C5819" i="8"/>
  <c r="C5820" i="8"/>
  <c r="C5821" i="8"/>
  <c r="C5822" i="8"/>
  <c r="C5823" i="8"/>
  <c r="C5824" i="8"/>
  <c r="C5825" i="8"/>
  <c r="C5826" i="8"/>
  <c r="C5827" i="8"/>
  <c r="C5828" i="8"/>
  <c r="C5829" i="8"/>
  <c r="C5830" i="8"/>
  <c r="C5831" i="8"/>
  <c r="C5832" i="8"/>
  <c r="C5833" i="8"/>
  <c r="C5834" i="8"/>
  <c r="C5835" i="8"/>
  <c r="C5836" i="8"/>
  <c r="C5837" i="8"/>
  <c r="C5838" i="8"/>
  <c r="C5839" i="8"/>
  <c r="C5840" i="8"/>
  <c r="C5841" i="8"/>
  <c r="C5842" i="8"/>
  <c r="C5843" i="8"/>
  <c r="C5844" i="8"/>
  <c r="C5845" i="8"/>
  <c r="C5846" i="8"/>
  <c r="C5847" i="8"/>
  <c r="C5848" i="8"/>
  <c r="C5849" i="8"/>
  <c r="C5850" i="8"/>
  <c r="C5851" i="8"/>
  <c r="C5852" i="8"/>
  <c r="C5853" i="8"/>
  <c r="C5854" i="8"/>
  <c r="C5855" i="8"/>
  <c r="C5856" i="8"/>
  <c r="C5857" i="8"/>
  <c r="C5858" i="8"/>
  <c r="C5859" i="8"/>
  <c r="C5860" i="8"/>
  <c r="C5861" i="8"/>
  <c r="C5862" i="8"/>
  <c r="C5863" i="8"/>
  <c r="C5864" i="8"/>
  <c r="C5865" i="8"/>
  <c r="C5866" i="8"/>
  <c r="C5867" i="8"/>
  <c r="C5868" i="8"/>
  <c r="C5869" i="8"/>
  <c r="C5870" i="8"/>
  <c r="C5871" i="8"/>
  <c r="C5872" i="8"/>
  <c r="C5873" i="8"/>
  <c r="C5874" i="8"/>
  <c r="C5875" i="8"/>
  <c r="C5876" i="8"/>
  <c r="C5877" i="8"/>
  <c r="C5878" i="8"/>
  <c r="C5879" i="8"/>
  <c r="C5880" i="8"/>
  <c r="C5881" i="8"/>
  <c r="C5882" i="8"/>
  <c r="C5883" i="8"/>
  <c r="C5884" i="8"/>
  <c r="C5885" i="8"/>
  <c r="C5886" i="8"/>
  <c r="C5887" i="8"/>
  <c r="C5888" i="8"/>
  <c r="C5889" i="8"/>
  <c r="C5890" i="8"/>
  <c r="C5891" i="8"/>
  <c r="C5892" i="8"/>
  <c r="C5893" i="8"/>
  <c r="C5894" i="8"/>
  <c r="C5895" i="8"/>
  <c r="C5896" i="8"/>
  <c r="C5897" i="8"/>
  <c r="C5898" i="8"/>
  <c r="C5899" i="8"/>
  <c r="C5900" i="8"/>
  <c r="C5901" i="8"/>
  <c r="C5902" i="8"/>
  <c r="C5903" i="8"/>
  <c r="C5904" i="8"/>
  <c r="C5905" i="8"/>
  <c r="C5906" i="8"/>
  <c r="C5907" i="8"/>
  <c r="C5908" i="8"/>
  <c r="C5909" i="8"/>
  <c r="C5910" i="8"/>
  <c r="C5911" i="8"/>
  <c r="C5912" i="8"/>
  <c r="C5913" i="8"/>
  <c r="C5914" i="8"/>
  <c r="C5915" i="8"/>
  <c r="C5916" i="8"/>
  <c r="C5917" i="8"/>
  <c r="C5918" i="8"/>
  <c r="C5919" i="8"/>
  <c r="C5920" i="8"/>
  <c r="C5921" i="8"/>
  <c r="C5922" i="8"/>
  <c r="C5923" i="8"/>
  <c r="C5924" i="8"/>
  <c r="C5925" i="8"/>
  <c r="C5926" i="8"/>
  <c r="C5927" i="8"/>
  <c r="C5928" i="8"/>
  <c r="C5929" i="8"/>
  <c r="C5930" i="8"/>
  <c r="C5931" i="8"/>
  <c r="C5932" i="8"/>
  <c r="C5933" i="8"/>
  <c r="C5934" i="8"/>
  <c r="C5935" i="8"/>
  <c r="C5936" i="8"/>
  <c r="C5937" i="8"/>
  <c r="C5938" i="8"/>
  <c r="C5939" i="8"/>
  <c r="C5940" i="8"/>
  <c r="C5941" i="8"/>
  <c r="C5942" i="8"/>
  <c r="C5943" i="8"/>
  <c r="C5944" i="8"/>
  <c r="C5945" i="8"/>
  <c r="C5946" i="8"/>
  <c r="C5947" i="8"/>
  <c r="C5948" i="8"/>
  <c r="C5949" i="8"/>
  <c r="C5950" i="8"/>
  <c r="C5951" i="8"/>
  <c r="C5952" i="8"/>
  <c r="C5953" i="8"/>
  <c r="C5954" i="8"/>
  <c r="C5955" i="8"/>
  <c r="C5956" i="8"/>
  <c r="C5957" i="8"/>
  <c r="C5958" i="8"/>
  <c r="C5959" i="8"/>
  <c r="C5960" i="8"/>
  <c r="C5961" i="8"/>
  <c r="C5962" i="8"/>
  <c r="C5963" i="8"/>
  <c r="C5964" i="8"/>
  <c r="C5965" i="8"/>
  <c r="C5966" i="8"/>
  <c r="C5967" i="8"/>
  <c r="C5968" i="8"/>
  <c r="C5969" i="8"/>
  <c r="C5970" i="8"/>
  <c r="C5971" i="8"/>
  <c r="C5972" i="8"/>
  <c r="C5973" i="8"/>
  <c r="C5974" i="8"/>
  <c r="C5975" i="8"/>
  <c r="C5976" i="8"/>
  <c r="C5977" i="8"/>
  <c r="C5978" i="8"/>
  <c r="C5979" i="8"/>
  <c r="C5980" i="8"/>
  <c r="C5981" i="8"/>
  <c r="C5982" i="8"/>
  <c r="C5983" i="8"/>
  <c r="C5984" i="8"/>
  <c r="C5985" i="8"/>
  <c r="C5986" i="8"/>
  <c r="C5987" i="8"/>
  <c r="C5988" i="8"/>
  <c r="C5989" i="8"/>
  <c r="C5990" i="8"/>
  <c r="C5991" i="8"/>
  <c r="C5992" i="8"/>
  <c r="C5993" i="8"/>
  <c r="C5994" i="8"/>
  <c r="C5995" i="8"/>
  <c r="C5996" i="8"/>
  <c r="C5997" i="8"/>
  <c r="C5998" i="8"/>
  <c r="C5999" i="8"/>
  <c r="C6000" i="8"/>
  <c r="C6001" i="8"/>
  <c r="C6002" i="8"/>
  <c r="C6003" i="8"/>
  <c r="C6004" i="8"/>
  <c r="C6005" i="8"/>
  <c r="C6006" i="8"/>
  <c r="C6007" i="8"/>
  <c r="C6008" i="8"/>
  <c r="C6009" i="8"/>
  <c r="C6010" i="8"/>
  <c r="C6011" i="8"/>
  <c r="C6012" i="8"/>
  <c r="C6013" i="8"/>
  <c r="C6014" i="8"/>
  <c r="C6015" i="8"/>
  <c r="C6016" i="8"/>
  <c r="C6017" i="8"/>
  <c r="C6018" i="8"/>
  <c r="C6019" i="8"/>
  <c r="C6020" i="8"/>
  <c r="C6021" i="8"/>
  <c r="C6022" i="8"/>
  <c r="C6023" i="8"/>
  <c r="C6024" i="8"/>
  <c r="C6025" i="8"/>
  <c r="C6026" i="8"/>
  <c r="C6027" i="8"/>
  <c r="C6028" i="8"/>
  <c r="C6029" i="8"/>
  <c r="C6030" i="8"/>
  <c r="C6031" i="8"/>
  <c r="C6032" i="8"/>
  <c r="C6033" i="8"/>
  <c r="C6034" i="8"/>
  <c r="C6035" i="8"/>
  <c r="C6036" i="8"/>
  <c r="C6037" i="8"/>
  <c r="C6038" i="8"/>
  <c r="C6039" i="8"/>
  <c r="C6040" i="8"/>
  <c r="C6041" i="8"/>
  <c r="C6042" i="8"/>
  <c r="C6043" i="8"/>
  <c r="C6044" i="8"/>
  <c r="C6045" i="8"/>
  <c r="C6046" i="8"/>
  <c r="C6047" i="8"/>
  <c r="C6048" i="8"/>
  <c r="C6049" i="8"/>
  <c r="C6050" i="8"/>
  <c r="C6051" i="8"/>
  <c r="C6052" i="8"/>
  <c r="C6053" i="8"/>
  <c r="C6054" i="8"/>
  <c r="C6055" i="8"/>
  <c r="C6056" i="8"/>
  <c r="C6057" i="8"/>
  <c r="C6058" i="8"/>
  <c r="C6059" i="8"/>
  <c r="C6060" i="8"/>
  <c r="C6061" i="8"/>
  <c r="C6062" i="8"/>
  <c r="C6063" i="8"/>
  <c r="C6064" i="8"/>
  <c r="C6065" i="8"/>
  <c r="C6066" i="8"/>
  <c r="C6067" i="8"/>
  <c r="C6068" i="8"/>
  <c r="C6069" i="8"/>
  <c r="C6070" i="8"/>
  <c r="C6071" i="8"/>
  <c r="C6072" i="8"/>
  <c r="C6073" i="8"/>
  <c r="C6074" i="8"/>
  <c r="C6075" i="8"/>
  <c r="C6076" i="8"/>
  <c r="C6077" i="8"/>
  <c r="C6078" i="8"/>
  <c r="C6079" i="8"/>
  <c r="C6080" i="8"/>
  <c r="C6081" i="8"/>
  <c r="C6082" i="8"/>
  <c r="C6083" i="8"/>
  <c r="C6084" i="8"/>
  <c r="C6085" i="8"/>
  <c r="C6086" i="8"/>
  <c r="C6087" i="8"/>
  <c r="C6088" i="8"/>
  <c r="C6089" i="8"/>
  <c r="C6090" i="8"/>
  <c r="C6091" i="8"/>
  <c r="C6092" i="8"/>
  <c r="C6093" i="8"/>
  <c r="C6094" i="8"/>
  <c r="C6095" i="8"/>
  <c r="C6096" i="8"/>
  <c r="C6097" i="8"/>
  <c r="C6098" i="8"/>
  <c r="C6099" i="8"/>
  <c r="C6100" i="8"/>
  <c r="C6101" i="8"/>
  <c r="C6102" i="8"/>
  <c r="C6103" i="8"/>
  <c r="C6104" i="8"/>
  <c r="C6105" i="8"/>
  <c r="C6106" i="8"/>
  <c r="C6107" i="8"/>
  <c r="C13280" i="8"/>
  <c r="C6109" i="8"/>
  <c r="C6110" i="8"/>
  <c r="C6111" i="8"/>
  <c r="C6112" i="8"/>
  <c r="C6113" i="8"/>
  <c r="C6114" i="8"/>
  <c r="C6115" i="8"/>
  <c r="C6116" i="8"/>
  <c r="C6117" i="8"/>
  <c r="C6118" i="8"/>
  <c r="C6119" i="8"/>
  <c r="C6120" i="8"/>
  <c r="C6121" i="8"/>
  <c r="C6122" i="8"/>
  <c r="C6123" i="8"/>
  <c r="C6124" i="8"/>
  <c r="C6125" i="8"/>
  <c r="C6126" i="8"/>
  <c r="C6127" i="8"/>
  <c r="C6128" i="8"/>
  <c r="C6129" i="8"/>
  <c r="C6130" i="8"/>
  <c r="C6131" i="8"/>
  <c r="C6132" i="8"/>
  <c r="C6133" i="8"/>
  <c r="C6134" i="8"/>
  <c r="C6135" i="8"/>
  <c r="C6136" i="8"/>
  <c r="C6137" i="8"/>
  <c r="C6138" i="8"/>
  <c r="C6139" i="8"/>
  <c r="C6140" i="8"/>
  <c r="C6141" i="8"/>
  <c r="C6142" i="8"/>
  <c r="C6143" i="8"/>
  <c r="C6144" i="8"/>
  <c r="C6145" i="8"/>
  <c r="C6146" i="8"/>
  <c r="C6147" i="8"/>
  <c r="C6148" i="8"/>
  <c r="C6149" i="8"/>
  <c r="C6150" i="8"/>
  <c r="C6151" i="8"/>
  <c r="C6152" i="8"/>
  <c r="C6153" i="8"/>
  <c r="C6154" i="8"/>
  <c r="C6155" i="8"/>
  <c r="C6156" i="8"/>
  <c r="C6157" i="8"/>
  <c r="C6158" i="8"/>
  <c r="C6159" i="8"/>
  <c r="C6160" i="8"/>
  <c r="C6161" i="8"/>
  <c r="C6162" i="8"/>
  <c r="C6163" i="8"/>
  <c r="C6164" i="8"/>
  <c r="C6165" i="8"/>
  <c r="C6166" i="8"/>
  <c r="C6167" i="8"/>
  <c r="C6168" i="8"/>
  <c r="C6169" i="8"/>
  <c r="C6170" i="8"/>
  <c r="C6171" i="8"/>
  <c r="C6172" i="8"/>
  <c r="C6173" i="8"/>
  <c r="C6174" i="8"/>
  <c r="C6175" i="8"/>
  <c r="C6176" i="8"/>
  <c r="C6177" i="8"/>
  <c r="C6178" i="8"/>
  <c r="C6179" i="8"/>
  <c r="C6180" i="8"/>
  <c r="C6181" i="8"/>
  <c r="C6182" i="8"/>
  <c r="C6183" i="8"/>
  <c r="C6184" i="8"/>
  <c r="C6185" i="8"/>
  <c r="C6186" i="8"/>
  <c r="C6187" i="8"/>
  <c r="C6188" i="8"/>
  <c r="C6189" i="8"/>
  <c r="C6190" i="8"/>
  <c r="C6191" i="8"/>
  <c r="C6192" i="8"/>
  <c r="C6193" i="8"/>
  <c r="C458" i="8"/>
  <c r="C13971" i="8"/>
  <c r="C452" i="8"/>
  <c r="C13281" i="8"/>
  <c r="C6357" i="8"/>
  <c r="C459" i="8"/>
  <c r="C2430" i="8"/>
  <c r="C4316" i="8"/>
  <c r="C6194" i="8"/>
  <c r="C6196" i="8"/>
  <c r="C6199" i="8"/>
  <c r="C13972" i="8"/>
  <c r="C2440" i="8"/>
  <c r="C13973" i="8"/>
  <c r="C6208" i="8"/>
  <c r="C6201" i="8"/>
  <c r="C6200" i="8"/>
  <c r="C6203" i="8"/>
  <c r="C6204" i="8"/>
  <c r="C6202" i="8"/>
  <c r="C13974" i="8"/>
  <c r="C6206" i="8"/>
  <c r="C6210" i="8"/>
  <c r="C6209" i="8"/>
  <c r="C6212" i="8"/>
  <c r="C6214" i="8"/>
  <c r="C13975" i="8"/>
  <c r="C6215" i="8"/>
  <c r="C6211" i="8"/>
  <c r="C6216" i="8"/>
  <c r="C6217" i="8"/>
  <c r="C6219" i="8"/>
  <c r="C6218" i="8"/>
  <c r="C6222" i="8"/>
  <c r="C11083" i="8"/>
  <c r="C6221" i="8"/>
  <c r="C6224" i="8"/>
  <c r="C6225" i="8"/>
  <c r="C11084" i="8"/>
  <c r="C6223" i="8"/>
  <c r="C6227" i="8"/>
  <c r="C6226" i="8"/>
  <c r="C6229" i="8"/>
  <c r="C11085" i="8"/>
  <c r="C6230" i="8"/>
  <c r="C11086" i="8"/>
  <c r="C6233" i="8"/>
  <c r="C6234" i="8"/>
  <c r="C6231" i="8"/>
  <c r="C6236" i="8"/>
  <c r="C6238" i="8"/>
  <c r="C11368" i="8"/>
  <c r="C11087" i="8"/>
  <c r="C6240" i="8"/>
  <c r="C6235" i="8"/>
  <c r="C11369" i="8"/>
  <c r="C11088" i="8"/>
  <c r="C6252" i="8"/>
  <c r="C6253" i="8"/>
  <c r="C6254" i="8"/>
  <c r="C6255" i="8"/>
  <c r="C6260" i="8"/>
  <c r="C6256" i="8"/>
  <c r="C13478" i="8"/>
  <c r="C6258" i="8"/>
  <c r="C13976" i="8"/>
  <c r="C6263" i="8"/>
  <c r="C13282" i="8"/>
  <c r="C13283" i="8"/>
  <c r="C6264" i="8"/>
  <c r="C6266" i="8"/>
  <c r="C13479" i="8"/>
  <c r="C6267" i="8"/>
  <c r="C6269" i="8"/>
  <c r="C13284" i="8"/>
  <c r="C6272" i="8"/>
  <c r="C11089" i="8"/>
  <c r="C11370" i="8"/>
  <c r="C6273" i="8"/>
  <c r="C6276" i="8"/>
  <c r="C11090" i="8"/>
  <c r="C6277" i="8"/>
  <c r="C6279" i="8"/>
  <c r="C6275" i="8"/>
  <c r="C6293" i="8"/>
  <c r="C6295" i="8"/>
  <c r="C11091" i="8"/>
  <c r="C11092" i="8"/>
  <c r="C11093" i="8"/>
  <c r="C11094" i="8"/>
  <c r="C6301" i="8"/>
  <c r="C6290" i="8"/>
  <c r="C11371" i="8"/>
  <c r="C6303" i="8"/>
  <c r="C6307" i="8"/>
  <c r="C11095" i="8"/>
  <c r="C6296" i="8"/>
  <c r="C6334" i="8"/>
  <c r="C11372" i="8"/>
  <c r="C11373" i="8"/>
  <c r="C6329" i="8"/>
  <c r="C11096" i="8"/>
  <c r="C6335" i="8"/>
  <c r="C6330" i="8"/>
  <c r="C11374" i="8"/>
  <c r="C6341" i="8"/>
  <c r="C6342" i="8"/>
  <c r="C6343" i="8"/>
  <c r="C6344" i="8"/>
  <c r="C11375" i="8"/>
  <c r="C6345" i="8"/>
  <c r="C6346" i="8"/>
  <c r="C6347" i="8"/>
  <c r="C6350" i="8"/>
  <c r="C6349" i="8"/>
  <c r="C6364" i="8"/>
  <c r="C6365" i="8"/>
  <c r="C6367" i="8"/>
  <c r="C6388" i="8"/>
  <c r="C6389" i="8"/>
  <c r="C6390" i="8"/>
  <c r="C6391" i="8"/>
  <c r="C6392" i="8"/>
  <c r="C6393" i="8"/>
  <c r="C6394" i="8"/>
  <c r="C6395" i="8"/>
  <c r="C6396" i="8"/>
  <c r="C6411" i="8"/>
  <c r="C6321" i="8"/>
  <c r="C6322" i="8"/>
  <c r="C6323" i="8"/>
  <c r="C6324" i="8"/>
  <c r="C6325" i="8"/>
  <c r="C6283" i="8"/>
  <c r="C6286" i="8"/>
  <c r="C6278" i="8"/>
  <c r="C6287" i="8"/>
  <c r="C6289" i="8"/>
  <c r="C6284" i="8"/>
  <c r="C6298" i="8"/>
  <c r="C6299" i="8"/>
  <c r="C6300" i="8"/>
  <c r="C6308" i="8"/>
  <c r="C6314" i="8"/>
  <c r="C13932" i="8"/>
  <c r="C6304" i="8"/>
  <c r="C6305" i="8"/>
  <c r="C6306" i="8"/>
  <c r="C6315" i="8"/>
  <c r="C6316" i="8"/>
  <c r="C6309" i="8"/>
  <c r="C6310" i="8"/>
  <c r="C6311" i="8"/>
  <c r="C6312" i="8"/>
  <c r="C6313" i="8"/>
  <c r="C13933" i="8"/>
  <c r="C6317" i="8"/>
  <c r="C6318" i="8"/>
  <c r="C6331" i="8"/>
  <c r="C6338" i="8"/>
  <c r="C6333" i="8"/>
  <c r="C6339" i="8"/>
  <c r="C6340" i="8"/>
  <c r="C6336" i="8"/>
  <c r="C13977" i="8"/>
  <c r="C6355" i="8"/>
  <c r="C6356" i="8"/>
  <c r="C6358" i="8"/>
  <c r="C6359" i="8"/>
  <c r="C6360" i="8"/>
  <c r="C13978" i="8"/>
  <c r="C6361" i="8"/>
  <c r="C6362" i="8"/>
  <c r="C13979" i="8"/>
  <c r="C6368" i="8"/>
  <c r="C6369" i="8"/>
  <c r="C6370" i="8"/>
  <c r="C6371" i="8"/>
  <c r="C6379" i="8"/>
  <c r="C6372" i="8"/>
  <c r="C6380" i="8"/>
  <c r="C6373" i="8"/>
  <c r="C6374" i="8"/>
  <c r="C6384" i="8"/>
  <c r="C6375" i="8"/>
  <c r="C6376" i="8"/>
  <c r="C6377" i="8"/>
  <c r="C6378" i="8"/>
  <c r="C6385" i="8"/>
  <c r="C6386" i="8"/>
  <c r="C6381" i="8"/>
  <c r="C6382" i="8"/>
  <c r="C6383" i="8"/>
  <c r="C6415" i="8"/>
  <c r="C6397" i="8"/>
  <c r="C6398" i="8"/>
  <c r="C6420" i="8"/>
  <c r="C6399" i="8"/>
  <c r="C6400" i="8"/>
  <c r="C6401" i="8"/>
  <c r="C6402" i="8"/>
  <c r="C6403" i="8"/>
  <c r="C6404" i="8"/>
  <c r="C6405" i="8"/>
  <c r="C6406" i="8"/>
  <c r="C6407" i="8"/>
  <c r="C6408" i="8"/>
  <c r="C6409" i="8"/>
  <c r="C6410" i="8"/>
  <c r="C6434" i="8"/>
  <c r="C6412" i="8"/>
  <c r="C6413" i="8"/>
  <c r="C6414" i="8"/>
  <c r="C6435" i="8"/>
  <c r="C6416" i="8"/>
  <c r="C6417" i="8"/>
  <c r="C6418" i="8"/>
  <c r="C6419" i="8"/>
  <c r="C6440" i="8"/>
  <c r="C6421" i="8"/>
  <c r="C6422" i="8"/>
  <c r="C6423" i="8"/>
  <c r="C6424" i="8"/>
  <c r="C6425" i="8"/>
  <c r="C6426" i="8"/>
  <c r="C6427" i="8"/>
  <c r="C6428" i="8"/>
  <c r="C6429" i="8"/>
  <c r="C6430" i="8"/>
  <c r="C6431" i="8"/>
  <c r="C6432" i="8"/>
  <c r="C6433" i="8"/>
  <c r="C6441" i="8"/>
  <c r="C6445" i="8"/>
  <c r="C6436" i="8"/>
  <c r="C6437" i="8"/>
  <c r="C6438" i="8"/>
  <c r="C6439" i="8"/>
  <c r="C6447" i="8"/>
  <c r="C6451" i="8"/>
  <c r="C6442" i="8"/>
  <c r="C6443" i="8"/>
  <c r="C6444" i="8"/>
  <c r="C6458" i="8"/>
  <c r="C6446" i="8"/>
  <c r="C6472" i="8"/>
  <c r="C6448" i="8"/>
  <c r="C6449" i="8"/>
  <c r="C6450" i="8"/>
  <c r="C6475" i="8"/>
  <c r="C6452" i="8"/>
  <c r="C6454" i="8"/>
  <c r="C6455" i="8"/>
  <c r="C6456" i="8"/>
  <c r="C6457" i="8"/>
  <c r="C8069" i="8"/>
  <c r="C6462" i="8"/>
  <c r="C6465" i="8"/>
  <c r="C6468" i="8"/>
  <c r="C6470" i="8"/>
  <c r="C13934" i="8"/>
  <c r="C8074" i="8"/>
  <c r="C8075" i="8"/>
  <c r="C8078" i="8"/>
  <c r="C8088" i="8"/>
  <c r="C14780" i="8"/>
  <c r="C6459" i="8"/>
  <c r="C6460" i="8"/>
  <c r="C6461" i="8"/>
  <c r="C6241" i="8"/>
  <c r="C6463" i="8"/>
  <c r="C6464" i="8"/>
  <c r="C6242" i="8"/>
  <c r="C6466" i="8"/>
  <c r="C13211" i="8"/>
  <c r="C6243" i="8"/>
  <c r="C6469" i="8"/>
  <c r="C6326" i="8"/>
  <c r="C6471" i="8"/>
  <c r="C6327" i="8"/>
  <c r="C6473" i="8"/>
  <c r="C6474" i="8"/>
  <c r="C6328" i="8"/>
  <c r="C6476" i="8"/>
  <c r="C6477" i="8"/>
  <c r="C6478" i="8"/>
  <c r="C6479" i="8"/>
  <c r="C6480" i="8"/>
  <c r="C6481" i="8"/>
  <c r="C6482" i="8"/>
  <c r="C6483" i="8"/>
  <c r="C6484" i="8"/>
  <c r="C6485" i="8"/>
  <c r="C6486" i="8"/>
  <c r="C6487" i="8"/>
  <c r="C6488" i="8"/>
  <c r="C6489" i="8"/>
  <c r="C6490" i="8"/>
  <c r="C6491" i="8"/>
  <c r="C6492" i="8"/>
  <c r="C6493" i="8"/>
  <c r="C6494" i="8"/>
  <c r="C6495" i="8"/>
  <c r="C6496" i="8"/>
  <c r="C6497" i="8"/>
  <c r="C13212" i="8"/>
  <c r="C6499" i="8"/>
  <c r="C13213" i="8"/>
  <c r="C6501" i="8"/>
  <c r="C6502" i="8"/>
  <c r="C6503" i="8"/>
  <c r="C13214" i="8"/>
  <c r="C6505" i="8"/>
  <c r="C6506" i="8"/>
  <c r="C6507" i="8"/>
  <c r="C6508" i="8"/>
  <c r="C13215" i="8"/>
  <c r="C6510" i="8"/>
  <c r="C6511" i="8"/>
  <c r="C6512" i="8"/>
  <c r="C6513" i="8"/>
  <c r="C6514" i="8"/>
  <c r="C6515" i="8"/>
  <c r="C6516" i="8"/>
  <c r="C6517" i="8"/>
  <c r="C6518" i="8"/>
  <c r="C6519" i="8"/>
  <c r="C6520" i="8"/>
  <c r="C6521" i="8"/>
  <c r="C6522" i="8"/>
  <c r="C6523" i="8"/>
  <c r="C6524" i="8"/>
  <c r="C6525" i="8"/>
  <c r="C6526" i="8"/>
  <c r="C6527" i="8"/>
  <c r="C6528" i="8"/>
  <c r="C6529" i="8"/>
  <c r="C6530" i="8"/>
  <c r="C6531" i="8"/>
  <c r="C6532" i="8"/>
  <c r="C6533" i="8"/>
  <c r="C6534" i="8"/>
  <c r="C6535" i="8"/>
  <c r="C6536" i="8"/>
  <c r="C6537" i="8"/>
  <c r="C6538" i="8"/>
  <c r="C6539" i="8"/>
  <c r="C6540" i="8"/>
  <c r="C6541" i="8"/>
  <c r="C6542" i="8"/>
  <c r="C6543" i="8"/>
  <c r="C11376" i="8"/>
  <c r="C11097" i="8"/>
  <c r="C6546" i="8"/>
  <c r="C6547" i="8"/>
  <c r="C6548" i="8"/>
  <c r="C6549" i="8"/>
  <c r="C6550" i="8"/>
  <c r="C6551" i="8"/>
  <c r="C6552" i="8"/>
  <c r="C6553" i="8"/>
  <c r="C6363" i="8"/>
  <c r="C6555" i="8"/>
  <c r="C6556" i="8"/>
  <c r="C6557" i="8"/>
  <c r="C6558" i="8"/>
  <c r="C6559" i="8"/>
  <c r="C6560" i="8"/>
  <c r="C6561" i="8"/>
  <c r="C6562" i="8"/>
  <c r="C6563" i="8"/>
  <c r="C6564" i="8"/>
  <c r="C6565" i="8"/>
  <c r="C6566" i="8"/>
  <c r="C6567" i="8"/>
  <c r="C6568" i="8"/>
  <c r="C11377" i="8"/>
  <c r="C6570" i="8"/>
  <c r="C6571" i="8"/>
  <c r="C6572" i="8"/>
  <c r="C6573" i="8"/>
  <c r="C6574" i="8"/>
  <c r="C6575" i="8"/>
  <c r="C6576" i="8"/>
  <c r="C6577" i="8"/>
  <c r="C6578" i="8"/>
  <c r="C6579" i="8"/>
  <c r="C6580" i="8"/>
  <c r="C6581" i="8"/>
  <c r="C6582" i="8"/>
  <c r="C6583" i="8"/>
  <c r="C6584" i="8"/>
  <c r="C6585" i="8"/>
  <c r="C6586" i="8"/>
  <c r="C13935" i="8"/>
  <c r="C13936" i="8"/>
  <c r="C6589" i="8"/>
  <c r="C6590" i="8"/>
  <c r="C6591" i="8"/>
  <c r="C6592" i="8"/>
  <c r="C6593" i="8"/>
  <c r="C6594" i="8"/>
  <c r="C6595" i="8"/>
  <c r="C6596" i="8"/>
  <c r="C6597" i="8"/>
  <c r="C6598" i="8"/>
  <c r="C6599" i="8"/>
  <c r="C6600" i="8"/>
  <c r="C6601" i="8"/>
  <c r="C6602" i="8"/>
  <c r="C6603" i="8"/>
  <c r="C6604" i="8"/>
  <c r="C6605" i="8"/>
  <c r="C6606" i="8"/>
  <c r="C6607" i="8"/>
  <c r="C6608" i="8"/>
  <c r="C6609" i="8"/>
  <c r="C6610" i="8"/>
  <c r="C6611" i="8"/>
  <c r="C6612" i="8"/>
  <c r="C6613" i="8"/>
  <c r="C6614" i="8"/>
  <c r="C6615" i="8"/>
  <c r="C6616" i="8"/>
  <c r="C6617" i="8"/>
  <c r="C6618" i="8"/>
  <c r="C6619" i="8"/>
  <c r="C6620" i="8"/>
  <c r="C6621" i="8"/>
  <c r="C6622" i="8"/>
  <c r="C6623" i="8"/>
  <c r="C6624" i="8"/>
  <c r="C6625" i="8"/>
  <c r="C6626" i="8"/>
  <c r="C6627" i="8"/>
  <c r="C6628" i="8"/>
  <c r="C6629" i="8"/>
  <c r="C6630" i="8"/>
  <c r="C6631" i="8"/>
  <c r="C6632" i="8"/>
  <c r="C6633" i="8"/>
  <c r="C6634" i="8"/>
  <c r="C6635" i="8"/>
  <c r="C6636" i="8"/>
  <c r="C6637" i="8"/>
  <c r="C6638" i="8"/>
  <c r="C6639" i="8"/>
  <c r="C6640" i="8"/>
  <c r="C6641" i="8"/>
  <c r="C6642" i="8"/>
  <c r="C6643" i="8"/>
  <c r="C6644" i="8"/>
  <c r="C6645" i="8"/>
  <c r="C6646" i="8"/>
  <c r="C6647" i="8"/>
  <c r="C6648" i="8"/>
  <c r="C6649" i="8"/>
  <c r="C6650" i="8"/>
  <c r="C6651" i="8"/>
  <c r="C6652" i="8"/>
  <c r="C6653" i="8"/>
  <c r="C6654" i="8"/>
  <c r="C6655" i="8"/>
  <c r="C6656" i="8"/>
  <c r="C6657" i="8"/>
  <c r="C6658" i="8"/>
  <c r="C6659" i="8"/>
  <c r="C6660" i="8"/>
  <c r="C6661" i="8"/>
  <c r="C13980" i="8"/>
  <c r="C6663" i="8"/>
  <c r="C6664" i="8"/>
  <c r="C6665" i="8"/>
  <c r="C6666" i="8"/>
  <c r="C6667" i="8"/>
  <c r="C6668" i="8"/>
  <c r="C6669" i="8"/>
  <c r="C6670" i="8"/>
  <c r="C6671" i="8"/>
  <c r="C6672" i="8"/>
  <c r="C6673" i="8"/>
  <c r="C6674" i="8"/>
  <c r="C6675" i="8"/>
  <c r="C6676" i="8"/>
  <c r="C6677" i="8"/>
  <c r="C6678" i="8"/>
  <c r="C12446" i="8"/>
  <c r="C6680" i="8"/>
  <c r="C6681" i="8"/>
  <c r="C6682" i="8"/>
  <c r="C6683" i="8"/>
  <c r="C6684" i="8"/>
  <c r="C6685" i="8"/>
  <c r="C6686" i="8"/>
  <c r="C6687" i="8"/>
  <c r="C6688" i="8"/>
  <c r="C6689" i="8"/>
  <c r="C6690" i="8"/>
  <c r="C6691" i="8"/>
  <c r="C6692" i="8"/>
  <c r="C6693" i="8"/>
  <c r="C6694" i="8"/>
  <c r="C6695" i="8"/>
  <c r="C6696" i="8"/>
  <c r="C6697" i="8"/>
  <c r="C6698" i="8"/>
  <c r="C6699" i="8"/>
  <c r="C13937" i="8"/>
  <c r="C6701" i="8"/>
  <c r="C6702" i="8"/>
  <c r="C6703" i="8"/>
  <c r="C6704" i="8"/>
  <c r="C6705" i="8"/>
  <c r="C6706" i="8"/>
  <c r="C6707" i="8"/>
  <c r="C6708" i="8"/>
  <c r="C6709" i="8"/>
  <c r="C6710" i="8"/>
  <c r="C6711" i="8"/>
  <c r="C6712" i="8"/>
  <c r="C6713" i="8"/>
  <c r="C6714" i="8"/>
  <c r="C6715" i="8"/>
  <c r="C6716" i="8"/>
  <c r="C6717" i="8"/>
  <c r="C6718" i="8"/>
  <c r="C6719" i="8"/>
  <c r="C6720" i="8"/>
  <c r="C6721" i="8"/>
  <c r="C6722" i="8"/>
  <c r="C6723" i="8"/>
  <c r="C6724" i="8"/>
  <c r="C6725" i="8"/>
  <c r="C6726" i="8"/>
  <c r="C6727" i="8"/>
  <c r="C6728" i="8"/>
  <c r="C6729" i="8"/>
  <c r="C6730" i="8"/>
  <c r="C6731" i="8"/>
  <c r="C6732" i="8"/>
  <c r="C6733" i="8"/>
  <c r="C6734" i="8"/>
  <c r="C6735" i="8"/>
  <c r="C6736" i="8"/>
  <c r="C6737" i="8"/>
  <c r="C6738" i="8"/>
  <c r="C6739" i="8"/>
  <c r="C6740" i="8"/>
  <c r="C6741" i="8"/>
  <c r="C6742" i="8"/>
  <c r="C6743" i="8"/>
  <c r="C6744" i="8"/>
  <c r="C6745" i="8"/>
  <c r="C6746" i="8"/>
  <c r="C7818" i="8"/>
  <c r="C7819" i="8"/>
  <c r="C7932" i="8"/>
  <c r="C6750" i="8"/>
  <c r="C6751" i="8"/>
  <c r="C6752" i="8"/>
  <c r="C6753" i="8"/>
  <c r="C6754" i="8"/>
  <c r="C6755" i="8"/>
  <c r="C7820" i="8"/>
  <c r="C6758" i="8"/>
  <c r="C7821" i="8"/>
  <c r="C6760" i="8"/>
  <c r="C6761" i="8"/>
  <c r="C6762" i="8"/>
  <c r="C6763" i="8"/>
  <c r="C6764" i="8"/>
  <c r="C6765" i="8"/>
  <c r="C6766" i="8"/>
  <c r="C6767" i="8"/>
  <c r="C6768" i="8"/>
  <c r="C6769" i="8"/>
  <c r="C6770" i="8"/>
  <c r="C6771" i="8"/>
  <c r="C6772" i="8"/>
  <c r="C6773" i="8"/>
  <c r="C6774" i="8"/>
  <c r="C6775" i="8"/>
  <c r="C6776" i="8"/>
  <c r="C6777" i="8"/>
  <c r="C6778" i="8"/>
  <c r="C6779" i="8"/>
  <c r="C6780" i="8"/>
  <c r="C6781" i="8"/>
  <c r="C6782" i="8"/>
  <c r="C6783" i="8"/>
  <c r="C7822" i="8"/>
  <c r="C7825" i="8"/>
  <c r="C7935" i="8"/>
  <c r="C7826" i="8"/>
  <c r="C7827" i="8"/>
  <c r="C6789" i="8"/>
  <c r="C6790" i="8"/>
  <c r="C6791" i="8"/>
  <c r="C6792" i="8"/>
  <c r="C7828" i="8"/>
  <c r="C6794" i="8"/>
  <c r="C6795" i="8"/>
  <c r="C6796" i="8"/>
  <c r="C6797" i="8"/>
  <c r="C6798" i="8"/>
  <c r="C7833" i="8"/>
  <c r="C7836" i="8"/>
  <c r="C6801" i="8"/>
  <c r="C6802" i="8"/>
  <c r="C6803" i="8"/>
  <c r="C6804" i="8"/>
  <c r="C6805" i="8"/>
  <c r="C7936" i="8"/>
  <c r="C7937" i="8"/>
  <c r="C6808" i="8"/>
  <c r="C6809" i="8"/>
  <c r="C6810" i="8"/>
  <c r="C6811" i="8"/>
  <c r="C6812" i="8"/>
  <c r="C6813" i="8"/>
  <c r="C6814" i="8"/>
  <c r="C6815" i="8"/>
  <c r="C6816" i="8"/>
  <c r="C6817" i="8"/>
  <c r="C6818" i="8"/>
  <c r="C6819" i="8"/>
  <c r="C6820" i="8"/>
  <c r="C6821" i="8"/>
  <c r="C6822" i="8"/>
  <c r="C6823" i="8"/>
  <c r="C6824" i="8"/>
  <c r="C6825" i="8"/>
  <c r="C6826" i="8"/>
  <c r="C6827" i="8"/>
  <c r="C6828" i="8"/>
  <c r="C6829" i="8"/>
  <c r="C6830" i="8"/>
  <c r="C6831" i="8"/>
  <c r="C6832" i="8"/>
  <c r="C6833" i="8"/>
  <c r="C6834" i="8"/>
  <c r="C6835" i="8"/>
  <c r="C6836" i="8"/>
  <c r="C7938" i="8"/>
  <c r="C7837" i="8"/>
  <c r="C7838" i="8"/>
  <c r="C6840" i="8"/>
  <c r="C6841" i="8"/>
  <c r="C6842" i="8"/>
  <c r="C6843" i="8"/>
  <c r="C6844" i="8"/>
  <c r="C6845" i="8"/>
  <c r="C6846" i="8"/>
  <c r="C7839" i="8"/>
  <c r="C7840" i="8"/>
  <c r="C6850" i="8"/>
  <c r="C7939" i="8"/>
  <c r="C6852" i="8"/>
  <c r="C6853" i="8"/>
  <c r="C7841" i="8"/>
  <c r="C7842" i="8"/>
  <c r="C6856" i="8"/>
  <c r="C6857" i="8"/>
  <c r="C7940" i="8"/>
  <c r="C7843" i="8"/>
  <c r="C6860" i="8"/>
  <c r="C6861" i="8"/>
  <c r="C6862" i="8"/>
  <c r="C7844" i="8"/>
  <c r="C7941" i="8"/>
  <c r="C6864" i="8"/>
  <c r="C6865" i="8"/>
  <c r="C6866" i="8"/>
  <c r="C6867" i="8"/>
  <c r="C6868" i="8"/>
  <c r="C7942" i="8"/>
  <c r="C6870" i="8"/>
  <c r="C6871" i="8"/>
  <c r="C6872" i="8"/>
  <c r="C7845" i="8"/>
  <c r="C7943" i="8"/>
  <c r="C6875" i="8"/>
  <c r="C6876" i="8"/>
  <c r="C13981" i="8"/>
  <c r="C6878" i="8"/>
  <c r="C6879" i="8"/>
  <c r="C6880" i="8"/>
  <c r="C6881" i="8"/>
  <c r="C6882" i="8"/>
  <c r="C12447" i="8"/>
  <c r="C6884" i="8"/>
  <c r="C6885" i="8"/>
  <c r="C6886" i="8"/>
  <c r="C6887" i="8"/>
  <c r="C6888" i="8"/>
  <c r="C6889" i="8"/>
  <c r="C6890" i="8"/>
  <c r="C6891" i="8"/>
  <c r="C6892" i="8"/>
  <c r="C6893" i="8"/>
  <c r="C6894" i="8"/>
  <c r="C6895" i="8"/>
  <c r="C6896" i="8"/>
  <c r="C6897" i="8"/>
  <c r="C6898" i="8"/>
  <c r="C6899" i="8"/>
  <c r="C7944" i="8"/>
  <c r="C6901" i="8"/>
  <c r="C6902" i="8"/>
  <c r="C7846" i="8"/>
  <c r="C6904" i="8"/>
  <c r="C6905" i="8"/>
  <c r="C6906" i="8"/>
  <c r="C6907" i="8"/>
  <c r="C6908" i="8"/>
  <c r="C6909" i="8"/>
  <c r="C6910" i="8"/>
  <c r="C7945" i="8"/>
  <c r="C6912" i="8"/>
  <c r="C6913" i="8"/>
  <c r="C6914" i="8"/>
  <c r="C6915" i="8"/>
  <c r="C6916" i="8"/>
  <c r="C6917" i="8"/>
  <c r="C6918" i="8"/>
  <c r="C6919" i="8"/>
  <c r="C6920" i="8"/>
  <c r="C6921" i="8"/>
  <c r="C7946" i="8"/>
  <c r="C6923" i="8"/>
  <c r="C6924" i="8"/>
  <c r="C6925" i="8"/>
  <c r="C6926" i="8"/>
  <c r="C6927" i="8"/>
  <c r="C7947" i="8"/>
  <c r="C7948" i="8"/>
  <c r="C6930" i="8"/>
  <c r="C6931" i="8"/>
  <c r="C7849" i="8"/>
  <c r="C6933" i="8"/>
  <c r="C6934" i="8"/>
  <c r="C6935" i="8"/>
  <c r="C6936" i="8"/>
  <c r="C6937" i="8"/>
  <c r="C6938" i="8"/>
  <c r="C6939" i="8"/>
  <c r="C6940" i="8"/>
  <c r="C6941" i="8"/>
  <c r="C6942" i="8"/>
  <c r="C6943" i="8"/>
  <c r="C6944" i="8"/>
  <c r="C6945" i="8"/>
  <c r="C6946" i="8"/>
  <c r="C6947" i="8"/>
  <c r="C6948" i="8"/>
  <c r="C6949" i="8"/>
  <c r="C6950" i="8"/>
  <c r="C6951" i="8"/>
  <c r="C6952" i="8"/>
  <c r="C7950" i="8"/>
  <c r="C6954" i="8"/>
  <c r="C6955" i="8"/>
  <c r="C6956" i="8"/>
  <c r="C6957" i="8"/>
  <c r="C6958" i="8"/>
  <c r="C6959" i="8"/>
  <c r="C7850" i="8"/>
  <c r="C6961" i="8"/>
  <c r="C6962" i="8"/>
  <c r="C6963" i="8"/>
  <c r="C7951" i="8"/>
  <c r="C6965" i="8"/>
  <c r="C6966" i="8"/>
  <c r="C7852" i="8"/>
  <c r="C7855" i="8"/>
  <c r="C6969" i="8"/>
  <c r="C6970" i="8"/>
  <c r="C6971" i="8"/>
  <c r="C6972" i="8"/>
  <c r="C6973" i="8"/>
  <c r="C6974" i="8"/>
  <c r="C6975" i="8"/>
  <c r="C13982" i="8"/>
  <c r="C13983" i="8"/>
  <c r="C6978" i="8"/>
  <c r="C7856" i="8"/>
  <c r="C6980" i="8"/>
  <c r="C6981" i="8"/>
  <c r="C6982" i="8"/>
  <c r="C6983" i="8"/>
  <c r="C6984" i="8"/>
  <c r="C6985" i="8"/>
  <c r="C6986" i="8"/>
  <c r="C6987" i="8"/>
  <c r="C7859" i="8"/>
  <c r="C6989" i="8"/>
  <c r="C6990" i="8"/>
  <c r="C6991" i="8"/>
  <c r="C6992" i="8"/>
  <c r="C6993" i="8"/>
  <c r="C6994" i="8"/>
  <c r="C6995" i="8"/>
  <c r="C6996" i="8"/>
  <c r="C6997" i="8"/>
  <c r="C6998" i="8"/>
  <c r="C6999" i="8"/>
  <c r="C7000" i="8"/>
  <c r="C7001" i="8"/>
  <c r="C7002" i="8"/>
  <c r="C7003" i="8"/>
  <c r="C7004" i="8"/>
  <c r="C7005" i="8"/>
  <c r="C3786" i="8"/>
  <c r="C7008" i="8"/>
  <c r="C4229" i="8"/>
  <c r="C6855" i="8"/>
  <c r="C6858" i="8"/>
  <c r="C6859" i="8"/>
  <c r="C7014" i="8"/>
  <c r="C7015" i="8"/>
  <c r="C6863" i="8"/>
  <c r="C6869" i="8"/>
  <c r="C7018" i="8"/>
  <c r="C7019" i="8"/>
  <c r="C7020" i="8"/>
  <c r="C4274" i="8"/>
  <c r="C7022" i="8"/>
  <c r="C4582" i="8"/>
  <c r="C5706" i="8"/>
  <c r="C7861" i="8"/>
  <c r="C7864" i="8"/>
  <c r="C6873" i="8"/>
  <c r="C7029" i="8"/>
  <c r="C6874" i="8"/>
  <c r="C6900" i="8"/>
  <c r="C7865" i="8"/>
  <c r="C7033" i="8"/>
  <c r="C7047" i="8"/>
  <c r="C7048" i="8"/>
  <c r="C7090" i="8"/>
  <c r="C7092" i="8"/>
  <c r="C7038" i="8"/>
  <c r="C7039" i="8"/>
  <c r="C7093" i="8"/>
  <c r="C7094" i="8"/>
  <c r="C7095" i="8"/>
  <c r="C7135" i="8"/>
  <c r="C7136" i="8"/>
  <c r="C7045" i="8"/>
  <c r="C7046" i="8"/>
  <c r="C7137" i="8"/>
  <c r="C7138" i="8"/>
  <c r="C7139" i="8"/>
  <c r="C7050" i="8"/>
  <c r="C7141" i="8"/>
  <c r="C7143" i="8"/>
  <c r="C7144" i="8"/>
  <c r="C7145" i="8"/>
  <c r="C7868" i="8"/>
  <c r="C7056" i="8"/>
  <c r="C7146" i="8"/>
  <c r="C7147" i="8"/>
  <c r="C7059" i="8"/>
  <c r="C7060" i="8"/>
  <c r="C7200" i="8"/>
  <c r="C7062" i="8"/>
  <c r="C7201" i="8"/>
  <c r="C7202" i="8"/>
  <c r="C7203" i="8"/>
  <c r="C7204" i="8"/>
  <c r="C7205" i="8"/>
  <c r="C7206" i="8"/>
  <c r="C7209" i="8"/>
  <c r="C7211" i="8"/>
  <c r="C7212" i="8"/>
  <c r="C7952" i="8"/>
  <c r="C7215" i="8"/>
  <c r="C7216" i="8"/>
  <c r="C7218" i="8"/>
  <c r="C7221" i="8"/>
  <c r="C7078" i="8"/>
  <c r="C7079" i="8"/>
  <c r="C7370" i="8"/>
  <c r="C7081" i="8"/>
  <c r="C7372" i="8"/>
  <c r="C7083" i="8"/>
  <c r="C7084" i="8"/>
  <c r="C7872" i="8"/>
  <c r="C7374" i="8"/>
  <c r="C7375" i="8"/>
  <c r="C7381" i="8"/>
  <c r="C7089" i="8"/>
  <c r="C7382" i="8"/>
  <c r="C7091" i="8"/>
  <c r="C7383" i="8"/>
  <c r="C7384" i="8"/>
  <c r="C7953" i="8"/>
  <c r="C7954" i="8"/>
  <c r="C7955" i="8"/>
  <c r="C7097" i="8"/>
  <c r="C7385" i="8"/>
  <c r="C7386" i="8"/>
  <c r="C7100" i="8"/>
  <c r="C7102" i="8"/>
  <c r="C7387" i="8"/>
  <c r="C7394" i="8"/>
  <c r="C7395" i="8"/>
  <c r="C7106" i="8"/>
  <c r="C7396" i="8"/>
  <c r="C7398" i="8"/>
  <c r="C7109" i="8"/>
  <c r="C7399" i="8"/>
  <c r="C7111" i="8"/>
  <c r="C7400" i="8"/>
  <c r="C7401" i="8"/>
  <c r="C7402" i="8"/>
  <c r="C7403" i="8"/>
  <c r="C7116" i="8"/>
  <c r="C7117" i="8"/>
  <c r="C7118" i="8"/>
  <c r="C7404" i="8"/>
  <c r="C7120" i="8"/>
  <c r="C7405" i="8"/>
  <c r="C7879" i="8"/>
  <c r="C7406" i="8"/>
  <c r="C7124" i="8"/>
  <c r="C7407" i="8"/>
  <c r="C7126" i="8"/>
  <c r="C7127" i="8"/>
  <c r="C7408" i="8"/>
  <c r="C7129" i="8"/>
  <c r="C7130" i="8"/>
  <c r="C7409" i="8"/>
  <c r="C7410" i="8"/>
  <c r="C7411" i="8"/>
  <c r="C7512" i="8"/>
  <c r="C7881" i="8"/>
  <c r="C7882" i="8"/>
  <c r="C7514" i="8"/>
  <c r="C7515" i="8"/>
  <c r="C7516" i="8"/>
  <c r="C7140" i="8"/>
  <c r="C7518" i="8"/>
  <c r="C7142" i="8"/>
  <c r="C7519" i="8"/>
  <c r="C7883" i="8"/>
  <c r="C7520" i="8"/>
  <c r="C7958" i="8"/>
  <c r="C7521" i="8"/>
  <c r="C7522" i="8"/>
  <c r="C7523" i="8"/>
  <c r="C7150" i="8"/>
  <c r="C7524" i="8"/>
  <c r="C7525" i="8"/>
  <c r="C7526" i="8"/>
  <c r="C7527" i="8"/>
  <c r="C7959" i="8"/>
  <c r="C7528" i="8"/>
  <c r="C7529" i="8"/>
  <c r="C7530" i="8"/>
  <c r="C7531" i="8"/>
  <c r="C7160" i="8"/>
  <c r="C7161" i="8"/>
  <c r="C7532" i="8"/>
  <c r="C7694" i="8"/>
  <c r="C7960" i="8"/>
  <c r="C7695" i="8"/>
  <c r="C7166" i="8"/>
  <c r="C7167" i="8"/>
  <c r="C7696" i="8"/>
  <c r="C7169" i="8"/>
  <c r="C7697" i="8"/>
  <c r="C7884" i="8"/>
  <c r="C7698" i="8"/>
  <c r="C7699" i="8"/>
  <c r="C7885" i="8"/>
  <c r="C7886" i="8"/>
  <c r="C7887" i="8"/>
  <c r="C7177" i="8"/>
  <c r="C7888" i="8"/>
  <c r="C7179" i="8"/>
  <c r="C7889" i="8"/>
  <c r="C7891" i="8"/>
  <c r="C7892" i="8"/>
  <c r="C7961" i="8"/>
  <c r="C7893" i="8"/>
  <c r="C7962" i="8"/>
  <c r="C7963" i="8"/>
  <c r="C7187" i="8"/>
  <c r="C7964" i="8"/>
  <c r="C7189" i="8"/>
  <c r="C7190" i="8"/>
  <c r="C7965" i="8"/>
  <c r="C7966" i="8"/>
  <c r="C7894" i="8"/>
  <c r="C7895" i="8"/>
  <c r="C8059" i="8"/>
  <c r="C7896" i="8"/>
  <c r="C8060" i="8"/>
  <c r="C8555" i="8"/>
  <c r="C8556" i="8"/>
  <c r="C8557" i="8"/>
  <c r="C8558" i="8"/>
  <c r="C8559" i="8"/>
  <c r="C8560" i="8"/>
  <c r="C8561" i="8"/>
  <c r="C8563" i="8"/>
  <c r="C7897" i="8"/>
  <c r="C7207" i="8"/>
  <c r="C7208" i="8"/>
  <c r="C8564" i="8"/>
  <c r="C7210" i="8"/>
  <c r="C8601" i="8"/>
  <c r="C7213" i="8"/>
  <c r="C8622" i="8"/>
  <c r="C7214" i="8"/>
  <c r="C8623" i="8"/>
  <c r="C8627" i="8"/>
  <c r="C7217" i="8"/>
  <c r="C8628" i="8"/>
  <c r="C7219" i="8"/>
  <c r="C7220" i="8"/>
  <c r="C8629" i="8"/>
  <c r="C8631" i="8"/>
  <c r="C8632" i="8"/>
  <c r="C7224" i="8"/>
  <c r="C8633" i="8"/>
  <c r="C8635" i="8"/>
  <c r="C7227" i="8"/>
  <c r="C13984" i="8"/>
  <c r="C7229" i="8"/>
  <c r="C7230" i="8"/>
  <c r="C7231" i="8"/>
  <c r="C7232" i="8"/>
  <c r="C7233" i="8"/>
  <c r="C7234" i="8"/>
  <c r="C7235" i="8"/>
  <c r="C7236" i="8"/>
  <c r="C7237" i="8"/>
  <c r="C7238" i="8"/>
  <c r="C7239" i="8"/>
  <c r="C7240" i="8"/>
  <c r="C7241" i="8"/>
  <c r="C7242" i="8"/>
  <c r="C7243" i="8"/>
  <c r="C7244" i="8"/>
  <c r="C7245" i="8"/>
  <c r="C7246" i="8"/>
  <c r="C7247" i="8"/>
  <c r="C7248" i="8"/>
  <c r="C7249" i="8"/>
  <c r="C7250" i="8"/>
  <c r="C7251" i="8"/>
  <c r="C7252" i="8"/>
  <c r="C7253" i="8"/>
  <c r="C7254" i="8"/>
  <c r="C7255" i="8"/>
  <c r="C7256" i="8"/>
  <c r="C7257" i="8"/>
  <c r="C7258" i="8"/>
  <c r="C7259" i="8"/>
  <c r="C7260" i="8"/>
  <c r="C7261" i="8"/>
  <c r="C7262" i="8"/>
  <c r="C7263" i="8"/>
  <c r="C7264" i="8"/>
  <c r="C7265" i="8"/>
  <c r="C7266" i="8"/>
  <c r="C7267" i="8"/>
  <c r="C7268" i="8"/>
  <c r="C7269" i="8"/>
  <c r="C7270" i="8"/>
  <c r="C7271" i="8"/>
  <c r="C7272" i="8"/>
  <c r="C7273" i="8"/>
  <c r="C7274" i="8"/>
  <c r="C7275" i="8"/>
  <c r="C7276" i="8"/>
  <c r="C7277" i="8"/>
  <c r="C7278" i="8"/>
  <c r="C7279" i="8"/>
  <c r="C6747" i="8"/>
  <c r="C7281" i="8"/>
  <c r="C7282" i="8"/>
  <c r="C7283" i="8"/>
  <c r="C6748" i="8"/>
  <c r="C7285" i="8"/>
  <c r="C6749" i="8"/>
  <c r="C6756" i="8"/>
  <c r="C6757" i="8"/>
  <c r="C6759" i="8"/>
  <c r="C6784" i="8"/>
  <c r="C6785" i="8"/>
  <c r="C6786" i="8"/>
  <c r="C6787" i="8"/>
  <c r="C6788" i="8"/>
  <c r="C6793" i="8"/>
  <c r="C6799" i="8"/>
  <c r="C6800" i="8"/>
  <c r="C7298" i="8"/>
  <c r="C7299" i="8"/>
  <c r="C7300" i="8"/>
  <c r="C7301" i="8"/>
  <c r="C7302" i="8"/>
  <c r="C6903" i="8"/>
  <c r="C7304" i="8"/>
  <c r="C7305" i="8"/>
  <c r="C6911" i="8"/>
  <c r="C7307" i="8"/>
  <c r="C6922" i="8"/>
  <c r="C6928" i="8"/>
  <c r="C6929" i="8"/>
  <c r="C7311" i="8"/>
  <c r="C6932" i="8"/>
  <c r="C6806" i="8"/>
  <c r="C7314" i="8"/>
  <c r="C6807" i="8"/>
  <c r="C7316" i="8"/>
  <c r="C7317" i="8"/>
  <c r="C7318" i="8"/>
  <c r="C7319" i="8"/>
  <c r="C7320" i="8"/>
  <c r="C6837" i="8"/>
  <c r="C6953" i="8"/>
  <c r="C7323" i="8"/>
  <c r="C7324" i="8"/>
  <c r="C7325" i="8"/>
  <c r="C6960" i="8"/>
  <c r="C7327" i="8"/>
  <c r="C7328" i="8"/>
  <c r="C7329" i="8"/>
  <c r="C6964" i="8"/>
  <c r="C7331" i="8"/>
  <c r="C6967" i="8"/>
  <c r="C7333" i="8"/>
  <c r="C7334" i="8"/>
  <c r="C7335" i="8"/>
  <c r="C6968" i="8"/>
  <c r="C7337" i="8"/>
  <c r="C6979" i="8"/>
  <c r="C6988" i="8"/>
  <c r="C7006" i="8"/>
  <c r="C7024" i="8"/>
  <c r="C7025" i="8"/>
  <c r="C7026" i="8"/>
  <c r="C7344" i="8"/>
  <c r="C7345" i="8"/>
  <c r="C7346" i="8"/>
  <c r="C7347" i="8"/>
  <c r="C7027" i="8"/>
  <c r="C7028" i="8"/>
  <c r="C7030" i="8"/>
  <c r="C7031" i="8"/>
  <c r="C7032" i="8"/>
  <c r="C7034" i="8"/>
  <c r="C7035" i="8"/>
  <c r="C7036" i="8"/>
  <c r="C7037" i="8"/>
  <c r="C7040" i="8"/>
  <c r="C7358" i="8"/>
  <c r="C7359" i="8"/>
  <c r="C7049" i="8"/>
  <c r="C7361" i="8"/>
  <c r="C7051" i="8"/>
  <c r="C7052" i="8"/>
  <c r="C7053" i="8"/>
  <c r="C7365" i="8"/>
  <c r="C7366" i="8"/>
  <c r="C7054" i="8"/>
  <c r="C7368" i="8"/>
  <c r="C7055" i="8"/>
  <c r="C7057" i="8"/>
  <c r="C7371" i="8"/>
  <c r="C7058" i="8"/>
  <c r="C7373" i="8"/>
  <c r="C7061" i="8"/>
  <c r="C7063" i="8"/>
  <c r="C7376" i="8"/>
  <c r="C7377" i="8"/>
  <c r="C7378" i="8"/>
  <c r="C7379" i="8"/>
  <c r="C7380" i="8"/>
  <c r="C7064" i="8"/>
  <c r="C7065" i="8"/>
  <c r="C7066" i="8"/>
  <c r="C7067" i="8"/>
  <c r="C7068" i="8"/>
  <c r="C7069" i="8"/>
  <c r="C7070" i="8"/>
  <c r="C7071" i="8"/>
  <c r="C7388" i="8"/>
  <c r="C7389" i="8"/>
  <c r="C7390" i="8"/>
  <c r="C7391" i="8"/>
  <c r="C7392" i="8"/>
  <c r="C7393" i="8"/>
  <c r="C7148" i="8"/>
  <c r="C7149" i="8"/>
  <c r="C7151" i="8"/>
  <c r="C7397" i="8"/>
  <c r="C7152" i="8"/>
  <c r="C7096" i="8"/>
  <c r="C7098" i="8"/>
  <c r="C7099" i="8"/>
  <c r="C7101" i="8"/>
  <c r="C7103" i="8"/>
  <c r="C7104" i="8"/>
  <c r="C7105" i="8"/>
  <c r="C7107" i="8"/>
  <c r="C7108" i="8"/>
  <c r="C7110" i="8"/>
  <c r="C7112" i="8"/>
  <c r="C7113" i="8"/>
  <c r="C7114" i="8"/>
  <c r="C7115" i="8"/>
  <c r="C7153" i="8"/>
  <c r="C7119" i="8"/>
  <c r="C7121" i="8"/>
  <c r="C7122" i="8"/>
  <c r="C7123" i="8"/>
  <c r="C7125" i="8"/>
  <c r="C7128" i="8"/>
  <c r="C7131" i="8"/>
  <c r="C7132" i="8"/>
  <c r="C7133" i="8"/>
  <c r="C7134" i="8"/>
  <c r="C7424" i="8"/>
  <c r="C7425" i="8"/>
  <c r="C7154" i="8"/>
  <c r="C7427" i="8"/>
  <c r="C7428" i="8"/>
  <c r="C7429" i="8"/>
  <c r="C7155" i="8"/>
  <c r="C7156" i="8"/>
  <c r="C7432" i="8"/>
  <c r="C7157" i="8"/>
  <c r="C7434" i="8"/>
  <c r="C7158" i="8"/>
  <c r="C7436" i="8"/>
  <c r="C7159" i="8"/>
  <c r="C7162" i="8"/>
  <c r="C7439" i="8"/>
  <c r="C7163" i="8"/>
  <c r="C7164" i="8"/>
  <c r="C7165" i="8"/>
  <c r="C7443" i="8"/>
  <c r="C7168" i="8"/>
  <c r="C7170" i="8"/>
  <c r="C7171" i="8"/>
  <c r="C7172" i="8"/>
  <c r="C7173" i="8"/>
  <c r="C7174" i="8"/>
  <c r="C7175" i="8"/>
  <c r="C7176" i="8"/>
  <c r="C7178" i="8"/>
  <c r="C7180" i="8"/>
  <c r="C7181" i="8"/>
  <c r="C7182" i="8"/>
  <c r="C7183" i="8"/>
  <c r="C7184" i="8"/>
  <c r="C7185" i="8"/>
  <c r="C7186" i="8"/>
  <c r="C7188" i="8"/>
  <c r="C7191" i="8"/>
  <c r="C7192" i="8"/>
  <c r="C7193" i="8"/>
  <c r="C7464" i="8"/>
  <c r="C7194" i="8"/>
  <c r="C7466" i="8"/>
  <c r="C7195" i="8"/>
  <c r="C7468" i="8"/>
  <c r="C7469" i="8"/>
  <c r="C7222" i="8"/>
  <c r="C7471" i="8"/>
  <c r="C7472" i="8"/>
  <c r="C7223" i="8"/>
  <c r="C7225" i="8"/>
  <c r="C7475" i="8"/>
  <c r="C7476" i="8"/>
  <c r="C7477" i="8"/>
  <c r="C7478" i="8"/>
  <c r="C7479" i="8"/>
  <c r="C7480" i="8"/>
  <c r="C7481" i="8"/>
  <c r="C7226" i="8"/>
  <c r="C7483" i="8"/>
  <c r="C7280" i="8"/>
  <c r="C7485" i="8"/>
  <c r="C7284" i="8"/>
  <c r="C7286" i="8"/>
  <c r="C7488" i="8"/>
  <c r="C7489" i="8"/>
  <c r="C7490" i="8"/>
  <c r="C7287" i="8"/>
  <c r="C7288" i="8"/>
  <c r="C7493" i="8"/>
  <c r="C7494" i="8"/>
  <c r="C7495" i="8"/>
  <c r="C7496" i="8"/>
  <c r="C7497" i="8"/>
  <c r="C7289" i="8"/>
  <c r="C13985" i="8"/>
  <c r="C7306" i="8"/>
  <c r="C7308" i="8"/>
  <c r="C7502" i="8"/>
  <c r="C7309" i="8"/>
  <c r="C4207" i="8"/>
  <c r="C13986" i="8"/>
  <c r="C7310" i="8"/>
  <c r="C7312" i="8"/>
  <c r="C13987" i="8"/>
  <c r="C7313" i="8"/>
  <c r="C13988" i="8"/>
  <c r="C7315" i="8"/>
  <c r="C7321" i="8"/>
  <c r="C7322" i="8"/>
  <c r="C13989" i="8"/>
  <c r="C7326" i="8"/>
  <c r="C7330" i="8"/>
  <c r="C7332" i="8"/>
  <c r="C13990" i="8"/>
  <c r="C7336" i="8"/>
  <c r="C7338" i="8"/>
  <c r="C7339" i="8"/>
  <c r="C7340" i="8"/>
  <c r="C7341" i="8"/>
  <c r="C7342" i="8"/>
  <c r="C7343" i="8"/>
  <c r="C7348" i="8"/>
  <c r="C7349" i="8"/>
  <c r="C7350" i="8"/>
  <c r="C7351" i="8"/>
  <c r="C7352" i="8"/>
  <c r="C7353" i="8"/>
  <c r="C7354" i="8"/>
  <c r="C7355" i="8"/>
  <c r="C7356" i="8"/>
  <c r="C7357" i="8"/>
  <c r="C7360" i="8"/>
  <c r="C7362" i="8"/>
  <c r="C7363" i="8"/>
  <c r="C7364" i="8"/>
  <c r="C7367" i="8"/>
  <c r="C7412" i="8"/>
  <c r="C7413" i="8"/>
  <c r="C7414" i="8"/>
  <c r="C7415" i="8"/>
  <c r="C7416" i="8"/>
  <c r="C7417" i="8"/>
  <c r="C7418" i="8"/>
  <c r="C7419" i="8"/>
  <c r="C7420" i="8"/>
  <c r="C7421" i="8"/>
  <c r="C7422" i="8"/>
  <c r="C7423" i="8"/>
  <c r="C7426" i="8"/>
  <c r="C7430" i="8"/>
  <c r="C7431" i="8"/>
  <c r="C7433" i="8"/>
  <c r="C7435" i="8"/>
  <c r="C7437" i="8"/>
  <c r="C7438" i="8"/>
  <c r="C7440" i="8"/>
  <c r="C7441" i="8"/>
  <c r="C7442" i="8"/>
  <c r="C7444" i="8"/>
  <c r="C7445" i="8"/>
  <c r="C7446" i="8"/>
  <c r="C7447" i="8"/>
  <c r="C7448" i="8"/>
  <c r="C7449" i="8"/>
  <c r="C7450" i="8"/>
  <c r="C7451" i="8"/>
  <c r="C7452" i="8"/>
  <c r="C7453" i="8"/>
  <c r="C7454" i="8"/>
  <c r="C7455" i="8"/>
  <c r="C7456" i="8"/>
  <c r="C7457" i="8"/>
  <c r="C7458" i="8"/>
  <c r="C7577" i="8"/>
  <c r="C7578" i="8"/>
  <c r="C7579" i="8"/>
  <c r="C7580" i="8"/>
  <c r="C7459" i="8"/>
  <c r="C7582" i="8"/>
  <c r="C7460" i="8"/>
  <c r="C7584" i="8"/>
  <c r="C7461" i="8"/>
  <c r="C7586" i="8"/>
  <c r="C7587" i="8"/>
  <c r="C7588" i="8"/>
  <c r="C7589" i="8"/>
  <c r="C7590" i="8"/>
  <c r="C7462" i="8"/>
  <c r="C7592" i="8"/>
  <c r="C7593" i="8"/>
  <c r="C7594" i="8"/>
  <c r="C7595" i="8"/>
  <c r="C7463" i="8"/>
  <c r="C7597" i="8"/>
  <c r="C7598" i="8"/>
  <c r="C7465" i="8"/>
  <c r="C7600" i="8"/>
  <c r="C7467" i="8"/>
  <c r="C7602" i="8"/>
  <c r="C7603" i="8"/>
  <c r="C7470" i="8"/>
  <c r="C7605" i="8"/>
  <c r="C7606" i="8"/>
  <c r="C7607" i="8"/>
  <c r="C7608" i="8"/>
  <c r="C7609" i="8"/>
  <c r="C7610" i="8"/>
  <c r="C7473" i="8"/>
  <c r="C7474" i="8"/>
  <c r="C7482" i="8"/>
  <c r="C7484" i="8"/>
  <c r="C7486" i="8"/>
  <c r="C7487" i="8"/>
  <c r="C7491" i="8"/>
  <c r="C7492" i="8"/>
  <c r="C7498" i="8"/>
  <c r="C7500" i="8"/>
  <c r="C7501" i="8"/>
  <c r="C7503" i="8"/>
  <c r="C7506" i="8"/>
  <c r="C7507" i="8"/>
  <c r="C7625" i="8"/>
  <c r="C7626" i="8"/>
  <c r="C7627" i="8"/>
  <c r="C7628" i="8"/>
  <c r="C7629" i="8"/>
  <c r="C7630" i="8"/>
  <c r="C7631" i="8"/>
  <c r="C7632" i="8"/>
  <c r="C7633" i="8"/>
  <c r="C7634" i="8"/>
  <c r="C7635" i="8"/>
  <c r="C7636" i="8"/>
  <c r="C7637" i="8"/>
  <c r="C7638" i="8"/>
  <c r="C7639" i="8"/>
  <c r="C7640" i="8"/>
  <c r="C7641" i="8"/>
  <c r="C7642" i="8"/>
  <c r="C7533" i="8"/>
  <c r="C7534" i="8"/>
  <c r="C7645" i="8"/>
  <c r="C7535" i="8"/>
  <c r="C7647" i="8"/>
  <c r="C7857" i="8"/>
  <c r="C7536" i="8"/>
  <c r="C7860" i="8"/>
  <c r="C7537" i="8"/>
  <c r="C7862" i="8"/>
  <c r="C7538" i="8"/>
  <c r="C7863" i="8"/>
  <c r="C7539" i="8"/>
  <c r="C7866" i="8"/>
  <c r="C7867" i="8"/>
  <c r="C7540" i="8"/>
  <c r="C7541" i="8"/>
  <c r="C7870" i="8"/>
  <c r="C7871" i="8"/>
  <c r="C7542" i="8"/>
  <c r="C7875" i="8"/>
  <c r="C7874" i="8"/>
  <c r="C8757" i="8"/>
  <c r="C8759" i="8"/>
  <c r="C8760" i="8"/>
  <c r="C7543" i="8"/>
  <c r="C12096" i="8"/>
  <c r="C7544" i="8"/>
  <c r="C7545" i="8"/>
  <c r="C7546" i="8"/>
  <c r="C7547" i="8"/>
  <c r="C7548" i="8"/>
  <c r="C7549" i="8"/>
  <c r="C7550" i="8"/>
  <c r="C7551" i="8"/>
  <c r="C7552" i="8"/>
  <c r="C7553" i="8"/>
  <c r="C7554" i="8"/>
  <c r="C7555" i="8"/>
  <c r="C7556" i="8"/>
  <c r="C7557" i="8"/>
  <c r="C7558" i="8"/>
  <c r="C7559" i="8"/>
  <c r="C7560" i="8"/>
  <c r="C7561" i="8"/>
  <c r="C7562" i="8"/>
  <c r="C7563" i="8"/>
  <c r="C7564" i="8"/>
  <c r="C7565" i="8"/>
  <c r="C7566" i="8"/>
  <c r="C7567" i="8"/>
  <c r="C7568" i="8"/>
  <c r="C7569" i="8"/>
  <c r="C7570" i="8"/>
  <c r="C7571" i="8"/>
  <c r="C7572" i="8"/>
  <c r="C7573" i="8"/>
  <c r="C7574" i="8"/>
  <c r="C7575" i="8"/>
  <c r="C7576" i="8"/>
  <c r="C7581" i="8"/>
  <c r="C7583" i="8"/>
  <c r="C7585" i="8"/>
  <c r="C7591" i="8"/>
  <c r="C7596" i="8"/>
  <c r="C7599" i="8"/>
  <c r="C7601" i="8"/>
  <c r="C7604" i="8"/>
  <c r="C7611" i="8"/>
  <c r="C7612" i="8"/>
  <c r="C7613" i="8"/>
  <c r="C7614" i="8"/>
  <c r="C7615" i="8"/>
  <c r="C7616" i="8"/>
  <c r="C7617" i="8"/>
  <c r="C7618" i="8"/>
  <c r="C7619" i="8"/>
  <c r="C7620" i="8"/>
  <c r="C7621" i="8"/>
  <c r="C7622" i="8"/>
  <c r="C7623" i="8"/>
  <c r="C7624" i="8"/>
  <c r="C7643" i="8"/>
  <c r="C7644" i="8"/>
  <c r="C7646" i="8"/>
  <c r="C7649" i="8"/>
  <c r="C7651" i="8"/>
  <c r="C7653" i="8"/>
  <c r="C7655" i="8"/>
  <c r="C7658" i="8"/>
  <c r="C7659" i="8"/>
  <c r="C7661" i="8"/>
  <c r="C7667" i="8"/>
  <c r="C7669" i="8"/>
  <c r="C7670" i="8"/>
  <c r="C7671" i="8"/>
  <c r="C12097" i="8"/>
  <c r="C8762" i="8"/>
  <c r="C8765" i="8"/>
  <c r="C7672" i="8"/>
  <c r="C8766" i="8"/>
  <c r="C7673" i="8"/>
  <c r="C8769" i="8"/>
  <c r="C7674" i="8"/>
  <c r="C8786" i="8"/>
  <c r="C7700" i="8"/>
  <c r="C8802" i="8"/>
  <c r="C8794" i="8"/>
  <c r="C8795" i="8"/>
  <c r="C8796" i="8"/>
  <c r="C8797" i="8"/>
  <c r="C8798" i="8"/>
  <c r="C7701" i="8"/>
  <c r="C8799" i="8"/>
  <c r="C8800" i="8"/>
  <c r="C7702" i="8"/>
  <c r="C7703" i="8"/>
  <c r="C8801" i="8"/>
  <c r="C8875" i="8"/>
  <c r="C7704" i="8"/>
  <c r="C8877" i="8"/>
  <c r="C8878" i="8"/>
  <c r="C7705" i="8"/>
  <c r="C7706" i="8"/>
  <c r="C8879" i="8"/>
  <c r="C7707" i="8"/>
  <c r="C7708" i="8"/>
  <c r="C8885" i="8"/>
  <c r="C8889" i="8"/>
  <c r="C8890" i="8"/>
  <c r="C7709" i="8"/>
  <c r="C7710" i="8"/>
  <c r="C8891" i="8"/>
  <c r="C8892" i="8"/>
  <c r="C8893" i="8"/>
  <c r="C7711" i="8"/>
  <c r="C8894" i="8"/>
  <c r="C7712" i="8"/>
  <c r="C7713" i="8"/>
  <c r="C8895" i="8"/>
  <c r="C8896" i="8"/>
  <c r="C7714" i="8"/>
  <c r="C7715" i="8"/>
  <c r="C8897" i="8"/>
  <c r="C8898" i="8"/>
  <c r="C7716" i="8"/>
  <c r="C8962" i="8"/>
  <c r="C8963" i="8"/>
  <c r="C7717" i="8"/>
  <c r="C8964" i="8"/>
  <c r="C7718" i="8"/>
  <c r="C8965" i="8"/>
  <c r="C7719" i="8"/>
  <c r="C8966" i="8"/>
  <c r="C8967" i="8"/>
  <c r="C7720" i="8"/>
  <c r="C7721" i="8"/>
  <c r="C7722" i="8"/>
  <c r="C7723" i="8"/>
  <c r="C8968" i="8"/>
  <c r="C8969" i="8"/>
  <c r="C7724" i="8"/>
  <c r="C8970" i="8"/>
  <c r="C7725" i="8"/>
  <c r="C7726" i="8"/>
  <c r="C7727" i="8"/>
  <c r="C7728" i="8"/>
  <c r="C7729" i="8"/>
  <c r="C7730" i="8"/>
  <c r="C7731" i="8"/>
  <c r="C7732" i="8"/>
  <c r="C7733" i="8"/>
  <c r="C7734" i="8"/>
  <c r="C7735" i="8"/>
  <c r="C7736" i="8"/>
  <c r="C7737" i="8"/>
  <c r="C7741" i="8"/>
  <c r="C7743" i="8"/>
  <c r="C7745" i="8"/>
  <c r="C7747" i="8"/>
  <c r="C7754" i="8"/>
  <c r="C7757" i="8"/>
  <c r="C7898" i="8"/>
  <c r="C8971" i="8"/>
  <c r="C8972" i="8"/>
  <c r="C7899" i="8"/>
  <c r="C7900" i="8"/>
  <c r="C7901" i="8"/>
  <c r="C7902" i="8"/>
  <c r="C8973" i="8"/>
  <c r="C8974" i="8"/>
  <c r="C8975" i="8"/>
  <c r="C8976" i="8"/>
  <c r="C7903" i="8"/>
  <c r="C8977" i="8"/>
  <c r="C7904" i="8"/>
  <c r="C7905" i="8"/>
  <c r="C7906" i="8"/>
  <c r="C7907" i="8"/>
  <c r="C7908" i="8"/>
  <c r="C7909" i="8"/>
  <c r="C7910" i="8"/>
  <c r="C7911" i="8"/>
  <c r="C7912" i="8"/>
  <c r="C7913" i="8"/>
  <c r="C7914" i="8"/>
  <c r="C8994" i="8"/>
  <c r="C8995" i="8"/>
  <c r="C7915" i="8"/>
  <c r="C7916" i="8"/>
  <c r="C8996" i="8"/>
  <c r="C7917" i="8"/>
  <c r="C8997" i="8"/>
  <c r="C8998" i="8"/>
  <c r="C7918" i="8"/>
  <c r="C7919" i="8"/>
  <c r="C8999" i="8"/>
  <c r="C9003" i="8"/>
  <c r="C7967" i="8"/>
  <c r="C9000" i="8"/>
  <c r="C7968" i="8"/>
  <c r="C9001" i="8"/>
  <c r="C7971" i="8"/>
  <c r="C7976" i="8"/>
  <c r="C9002" i="8"/>
  <c r="C9016" i="8"/>
  <c r="C7977" i="8"/>
  <c r="C9022" i="8"/>
  <c r="C9017" i="8"/>
  <c r="C9018" i="8"/>
  <c r="C7978" i="8"/>
  <c r="C9024" i="8"/>
  <c r="C9019" i="8"/>
  <c r="C9020" i="8"/>
  <c r="C9021" i="8"/>
  <c r="C7877" i="8"/>
  <c r="C7878" i="8"/>
  <c r="C7979" i="8"/>
  <c r="C7880" i="8"/>
  <c r="C7980" i="8"/>
  <c r="C7983" i="8"/>
  <c r="C7985" i="8"/>
  <c r="C7991" i="8"/>
  <c r="C7992" i="8"/>
  <c r="C8004" i="8"/>
  <c r="C8005" i="8"/>
  <c r="C8006" i="8"/>
  <c r="C11098" i="8"/>
  <c r="C8007" i="8"/>
  <c r="C8008" i="8"/>
  <c r="C8009" i="8"/>
  <c r="C8010" i="8"/>
  <c r="C8011" i="8"/>
  <c r="C8012" i="8"/>
  <c r="C8013" i="8"/>
  <c r="C8014" i="8"/>
  <c r="C8015" i="8"/>
  <c r="C8016" i="8"/>
  <c r="C8017" i="8"/>
  <c r="C8018" i="8"/>
  <c r="C8019" i="8"/>
  <c r="C8020" i="8"/>
  <c r="C8021" i="8"/>
  <c r="C8022" i="8"/>
  <c r="C8023" i="8"/>
  <c r="C8024" i="8"/>
  <c r="C8026" i="8"/>
  <c r="C8028" i="8"/>
  <c r="C8029" i="8"/>
  <c r="C8030" i="8"/>
  <c r="C8031" i="8"/>
  <c r="C8032" i="8"/>
  <c r="C8034" i="8"/>
  <c r="C8035" i="8"/>
  <c r="C8036" i="8"/>
  <c r="C8037" i="8"/>
  <c r="C8038" i="8"/>
  <c r="C8039" i="8"/>
  <c r="C8040" i="8"/>
  <c r="C8041" i="8"/>
  <c r="C8042" i="8"/>
  <c r="C8043" i="8"/>
  <c r="C8044" i="8"/>
  <c r="C7662" i="8"/>
  <c r="C8045" i="8"/>
  <c r="C8047" i="8"/>
  <c r="C8048" i="8"/>
  <c r="C7748" i="8"/>
  <c r="C7858" i="8"/>
  <c r="C8049" i="8"/>
  <c r="C7869" i="8"/>
  <c r="C7873" i="8"/>
  <c r="C8061" i="8"/>
  <c r="C8062" i="8"/>
  <c r="C8063" i="8"/>
  <c r="C8064" i="8"/>
  <c r="C8066" i="8"/>
  <c r="C8067" i="8"/>
  <c r="C8068" i="8"/>
  <c r="C8071" i="8"/>
  <c r="C8072" i="8"/>
  <c r="C8080" i="8"/>
  <c r="C8081" i="8"/>
  <c r="C8083" i="8"/>
  <c r="C8085" i="8"/>
  <c r="C8087" i="8"/>
  <c r="C8089" i="8"/>
  <c r="C8091" i="8"/>
  <c r="C7926" i="8"/>
  <c r="C7758" i="8"/>
  <c r="C8093" i="8"/>
  <c r="C8094" i="8"/>
  <c r="C8095" i="8"/>
  <c r="C8101" i="8"/>
  <c r="C8102" i="8"/>
  <c r="C7930" i="8"/>
  <c r="C11099" i="8"/>
  <c r="C8103" i="8"/>
  <c r="C8104" i="8"/>
  <c r="C8105" i="8"/>
  <c r="C8106" i="8"/>
  <c r="C8107" i="8"/>
  <c r="C8108" i="8"/>
  <c r="C8109" i="8"/>
  <c r="C8112" i="8"/>
  <c r="C8113" i="8"/>
  <c r="C8115" i="8"/>
  <c r="C8116" i="8"/>
  <c r="C7931" i="8"/>
  <c r="C7933" i="8"/>
  <c r="C8117" i="8"/>
  <c r="C7972" i="8"/>
  <c r="C7973" i="8"/>
  <c r="C7974" i="8"/>
  <c r="C7934" i="8"/>
  <c r="C8118" i="8"/>
  <c r="C8119" i="8"/>
  <c r="C8120" i="8"/>
  <c r="C8121" i="8"/>
  <c r="C7949" i="8"/>
  <c r="C7956" i="8"/>
  <c r="C8123" i="8"/>
  <c r="C7969" i="8"/>
  <c r="C8124" i="8"/>
  <c r="C7970" i="8"/>
  <c r="C7975" i="8"/>
  <c r="C7988" i="8"/>
  <c r="C7989" i="8"/>
  <c r="C7990" i="8"/>
  <c r="C6838" i="8"/>
  <c r="C6839" i="8"/>
  <c r="C8446" i="8"/>
  <c r="C8447" i="8"/>
  <c r="C7995" i="8"/>
  <c r="C7761" i="8"/>
  <c r="C7764" i="8"/>
  <c r="C8450" i="8"/>
  <c r="C8451" i="8"/>
  <c r="C8452" i="8"/>
  <c r="C8453" i="8"/>
  <c r="C8455" i="8"/>
  <c r="C8456" i="8"/>
  <c r="C8457" i="8"/>
  <c r="C8459" i="8"/>
  <c r="C8460" i="8"/>
  <c r="C8461" i="8"/>
  <c r="C8462" i="8"/>
  <c r="C8463" i="8"/>
  <c r="C8465" i="8"/>
  <c r="C8466" i="8"/>
  <c r="C8467" i="8"/>
  <c r="C8468" i="8"/>
  <c r="C8469" i="8"/>
  <c r="C8470" i="8"/>
  <c r="C8472" i="8"/>
  <c r="C8473" i="8"/>
  <c r="C8475" i="8"/>
  <c r="C8476" i="8"/>
  <c r="C8477" i="8"/>
  <c r="C8478" i="8"/>
  <c r="C8479" i="8"/>
  <c r="C8480" i="8"/>
  <c r="C13991" i="8"/>
  <c r="C8482" i="8"/>
  <c r="C13992" i="8"/>
  <c r="C8483" i="8"/>
  <c r="C8484" i="8"/>
  <c r="C8485" i="8"/>
  <c r="C8486" i="8"/>
  <c r="C8487" i="8"/>
  <c r="C13993" i="8"/>
  <c r="C8488" i="8"/>
  <c r="C8514" i="8"/>
  <c r="C8538" i="8"/>
  <c r="C8540" i="8"/>
  <c r="C8542" i="8"/>
  <c r="C8543" i="8"/>
  <c r="C8565" i="8"/>
  <c r="C8566" i="8"/>
  <c r="C8567" i="8"/>
  <c r="C8568" i="8"/>
  <c r="C8569" i="8"/>
  <c r="C8570" i="8"/>
  <c r="C14040" i="8"/>
  <c r="C8571" i="8"/>
  <c r="C8572" i="8"/>
  <c r="C8573" i="8"/>
  <c r="C13994" i="8"/>
  <c r="C8574" i="8"/>
  <c r="C8575" i="8"/>
  <c r="C8577" i="8"/>
  <c r="C8579" i="8"/>
  <c r="C13995" i="8"/>
  <c r="C8581" i="8"/>
  <c r="C8583" i="8"/>
  <c r="C8584" i="8"/>
  <c r="C8585" i="8"/>
  <c r="C8586" i="8"/>
  <c r="C8587" i="8"/>
  <c r="C8588" i="8"/>
  <c r="C8589" i="8"/>
  <c r="C8590" i="8"/>
  <c r="C13996" i="8"/>
  <c r="C7766" i="8"/>
  <c r="C8591" i="8"/>
  <c r="C8592" i="8"/>
  <c r="C6244" i="8"/>
  <c r="C11100" i="8"/>
  <c r="C8593" i="8"/>
  <c r="C8594" i="8"/>
  <c r="C11101" i="8"/>
  <c r="C6247" i="8"/>
  <c r="C6248" i="8"/>
  <c r="C11102" i="8"/>
  <c r="C11103" i="8"/>
  <c r="C6319" i="8"/>
  <c r="C11378" i="8"/>
  <c r="C8600" i="8"/>
  <c r="C8636" i="8"/>
  <c r="C11379" i="8"/>
  <c r="C8637" i="8"/>
  <c r="C11104" i="8"/>
  <c r="C8638" i="8"/>
  <c r="C11105" i="8"/>
  <c r="C8639" i="8"/>
  <c r="C6320" i="8"/>
  <c r="C8640" i="8"/>
  <c r="C8090" i="8"/>
  <c r="C8663" i="8"/>
  <c r="C8092" i="8"/>
  <c r="C8664" i="8"/>
  <c r="C8670" i="8"/>
  <c r="C8673" i="8"/>
  <c r="C8096" i="8"/>
  <c r="C8097" i="8"/>
  <c r="C8098" i="8"/>
  <c r="C8099" i="8"/>
  <c r="C11128" i="8"/>
  <c r="C8100" i="8"/>
  <c r="C8681" i="8"/>
  <c r="C8682" i="8"/>
  <c r="C8683" i="8"/>
  <c r="C8684" i="8"/>
  <c r="C8686" i="8"/>
  <c r="C8687" i="8"/>
  <c r="C8688" i="8"/>
  <c r="C8689" i="8"/>
  <c r="C13997" i="8"/>
  <c r="C14041" i="8"/>
  <c r="C8690" i="8"/>
  <c r="C8691" i="8"/>
  <c r="C14042" i="8"/>
  <c r="C8692" i="8"/>
  <c r="C8693" i="8"/>
  <c r="C8694" i="8"/>
  <c r="C8695" i="8"/>
  <c r="C8696" i="8"/>
  <c r="C8697" i="8"/>
  <c r="C8698" i="8"/>
  <c r="C8699" i="8"/>
  <c r="C8700" i="8"/>
  <c r="C8701" i="8"/>
  <c r="C8702" i="8"/>
  <c r="C8703" i="8"/>
  <c r="C8704" i="8"/>
  <c r="C8705" i="8"/>
  <c r="C8706" i="8"/>
  <c r="C8708" i="8"/>
  <c r="C8709" i="8"/>
  <c r="C8713" i="8"/>
  <c r="C8714" i="8"/>
  <c r="C8716" i="8"/>
  <c r="C8135" i="8"/>
  <c r="C8136" i="8"/>
  <c r="C7981" i="8"/>
  <c r="C8138" i="8"/>
  <c r="C8139" i="8"/>
  <c r="C8140" i="8"/>
  <c r="C8141" i="8"/>
  <c r="C8142" i="8"/>
  <c r="C7982" i="8"/>
  <c r="C7984" i="8"/>
  <c r="C7986" i="8"/>
  <c r="C7987" i="8"/>
  <c r="C8147" i="8"/>
  <c r="C8137" i="8"/>
  <c r="C8143" i="8"/>
  <c r="C8144" i="8"/>
  <c r="C8151" i="8"/>
  <c r="C8152" i="8"/>
  <c r="C8153" i="8"/>
  <c r="C8154" i="8"/>
  <c r="C8155" i="8"/>
  <c r="C8156" i="8"/>
  <c r="C8145" i="8"/>
  <c r="C8158" i="8"/>
  <c r="C8159" i="8"/>
  <c r="C8160" i="8"/>
  <c r="C8161" i="8"/>
  <c r="C8162" i="8"/>
  <c r="C8146" i="8"/>
  <c r="C8148" i="8"/>
  <c r="C8149" i="8"/>
  <c r="C8150" i="8"/>
  <c r="C14043" i="8"/>
  <c r="C8157" i="8"/>
  <c r="C8169" i="8"/>
  <c r="C8170" i="8"/>
  <c r="C8171" i="8"/>
  <c r="C8163" i="8"/>
  <c r="C8173" i="8"/>
  <c r="C8174" i="8"/>
  <c r="C8164" i="8"/>
  <c r="C8176" i="8"/>
  <c r="C8165" i="8"/>
  <c r="C8178" i="8"/>
  <c r="C8166" i="8"/>
  <c r="C8168" i="8"/>
  <c r="C8181" i="8"/>
  <c r="C8182" i="8"/>
  <c r="C8183" i="8"/>
  <c r="C8184" i="8"/>
  <c r="C8185" i="8"/>
  <c r="C8172" i="8"/>
  <c r="C8175" i="8"/>
  <c r="C8188" i="8"/>
  <c r="C8189" i="8"/>
  <c r="C8177" i="8"/>
  <c r="C8191" i="8"/>
  <c r="C9830" i="8"/>
  <c r="C8179" i="8"/>
  <c r="C8194" i="8"/>
  <c r="C8195" i="8"/>
  <c r="C11380" i="8"/>
  <c r="C11381" i="8"/>
  <c r="C8180" i="8"/>
  <c r="C11382" i="8"/>
  <c r="C8186" i="8"/>
  <c r="C8187" i="8"/>
  <c r="C8190" i="8"/>
  <c r="C11383" i="8"/>
  <c r="C11384" i="8"/>
  <c r="C8205" i="8"/>
  <c r="C8193" i="8"/>
  <c r="C8198" i="8"/>
  <c r="C8208" i="8"/>
  <c r="C8209" i="8"/>
  <c r="C8210" i="8"/>
  <c r="C13901" i="8"/>
  <c r="C8211" i="8"/>
  <c r="C8212" i="8"/>
  <c r="C8213" i="8"/>
  <c r="C8200" i="8"/>
  <c r="C8215" i="8"/>
  <c r="C8216" i="8"/>
  <c r="C8201" i="8"/>
  <c r="C8218" i="8"/>
  <c r="C8219" i="8"/>
  <c r="C8220" i="8"/>
  <c r="C8221" i="8"/>
  <c r="C8202" i="8"/>
  <c r="C8206" i="8"/>
  <c r="C8224" i="8"/>
  <c r="C8225" i="8"/>
  <c r="C8226" i="8"/>
  <c r="C8227" i="8"/>
  <c r="C8228" i="8"/>
  <c r="C8207" i="8"/>
  <c r="C8214" i="8"/>
  <c r="C8217" i="8"/>
  <c r="C8222" i="8"/>
  <c r="C8223" i="8"/>
  <c r="C8229" i="8"/>
  <c r="C8235" i="8"/>
  <c r="C8236" i="8"/>
  <c r="C8237" i="8"/>
  <c r="C8230" i="8"/>
  <c r="C11385" i="8"/>
  <c r="C8240" i="8"/>
  <c r="C8231" i="8"/>
  <c r="C8232" i="8"/>
  <c r="C8233" i="8"/>
  <c r="C8234" i="8"/>
  <c r="C11106" i="8"/>
  <c r="C8238" i="8"/>
  <c r="C11107" i="8"/>
  <c r="C8241" i="8"/>
  <c r="C11386" i="8"/>
  <c r="C8250" i="8"/>
  <c r="C8242" i="8"/>
  <c r="C8252" i="8"/>
  <c r="C11387" i="8"/>
  <c r="C8254" i="8"/>
  <c r="C8255" i="8"/>
  <c r="C8243" i="8"/>
  <c r="C8244" i="8"/>
  <c r="C8246" i="8"/>
  <c r="C8259" i="8"/>
  <c r="C8248" i="8"/>
  <c r="C8261" i="8"/>
  <c r="C8251" i="8"/>
  <c r="C8263" i="8"/>
  <c r="C8256" i="8"/>
  <c r="C10312" i="8"/>
  <c r="C10313" i="8"/>
  <c r="C8267" i="8"/>
  <c r="C11388" i="8"/>
  <c r="C8269" i="8"/>
  <c r="C8257" i="8"/>
  <c r="C8258" i="8"/>
  <c r="C8260" i="8"/>
  <c r="C8273" i="8"/>
  <c r="C8274" i="8"/>
  <c r="C8262" i="8"/>
  <c r="C8276" i="8"/>
  <c r="C8277" i="8"/>
  <c r="C8278" i="8"/>
  <c r="C8264" i="8"/>
  <c r="C8280" i="8"/>
  <c r="C8281" i="8"/>
  <c r="C8282" i="8"/>
  <c r="C8270" i="8"/>
  <c r="C8284" i="8"/>
  <c r="C8285" i="8"/>
  <c r="C8271" i="8"/>
  <c r="C8287" i="8"/>
  <c r="C8288" i="8"/>
  <c r="C8289" i="8"/>
  <c r="C8290" i="8"/>
  <c r="C8291" i="8"/>
  <c r="C8272" i="8"/>
  <c r="C8275" i="8"/>
  <c r="C8294" i="8"/>
  <c r="C8279" i="8"/>
  <c r="C8296" i="8"/>
  <c r="C8297" i="8"/>
  <c r="C8283" i="8"/>
  <c r="C11172" i="8"/>
  <c r="C8286" i="8"/>
  <c r="C8292" i="8"/>
  <c r="C8301" i="8"/>
  <c r="C8302" i="8"/>
  <c r="C8293" i="8"/>
  <c r="C8304" i="8"/>
  <c r="C8295" i="8"/>
  <c r="C8306" i="8"/>
  <c r="C8298" i="8"/>
  <c r="C8308" i="8"/>
  <c r="C8309" i="8"/>
  <c r="C8299" i="8"/>
  <c r="C8300" i="8"/>
  <c r="C8303" i="8"/>
  <c r="C8305" i="8"/>
  <c r="C8314" i="8"/>
  <c r="C8315" i="8"/>
  <c r="C8307" i="8"/>
  <c r="C8310" i="8"/>
  <c r="C8318" i="8"/>
  <c r="C8319" i="8"/>
  <c r="C8320" i="8"/>
  <c r="C8311" i="8"/>
  <c r="C8312" i="8"/>
  <c r="C8313" i="8"/>
  <c r="C8316" i="8"/>
  <c r="C8317" i="8"/>
  <c r="C8324" i="8"/>
  <c r="C8325" i="8"/>
  <c r="C8326" i="8"/>
  <c r="C8327" i="8"/>
  <c r="C13998" i="8"/>
  <c r="C8328" i="8"/>
  <c r="C8329" i="8"/>
  <c r="C8331" i="8"/>
  <c r="C8332" i="8"/>
  <c r="C8333" i="8"/>
  <c r="C13999" i="8"/>
  <c r="C8321" i="8"/>
  <c r="C8334" i="8"/>
  <c r="C8335" i="8"/>
  <c r="C8322" i="8"/>
  <c r="C8337" i="8"/>
  <c r="C8323" i="8"/>
  <c r="C8338" i="8"/>
  <c r="C8339" i="8"/>
  <c r="C8340" i="8"/>
  <c r="C8341" i="8"/>
  <c r="C8342" i="8"/>
  <c r="C8343" i="8"/>
  <c r="C8349" i="8"/>
  <c r="C8350" i="8"/>
  <c r="C8351" i="8"/>
  <c r="C8352" i="8"/>
  <c r="C8353" i="8"/>
  <c r="C8354" i="8"/>
  <c r="C8355" i="8"/>
  <c r="C8356" i="8"/>
  <c r="C8344" i="8"/>
  <c r="C8345" i="8"/>
  <c r="C8359" i="8"/>
  <c r="C8360" i="8"/>
  <c r="C8361" i="8"/>
  <c r="C8362" i="8"/>
  <c r="C8346" i="8"/>
  <c r="C8364" i="8"/>
  <c r="C8365" i="8"/>
  <c r="C8347" i="8"/>
  <c r="C8367" i="8"/>
  <c r="C8348" i="8"/>
  <c r="C8369" i="8"/>
  <c r="C8357" i="8"/>
  <c r="C8371" i="8"/>
  <c r="C8372" i="8"/>
  <c r="C8358" i="8"/>
  <c r="C8374" i="8"/>
  <c r="C8375" i="8"/>
  <c r="C8376" i="8"/>
  <c r="C8377" i="8"/>
  <c r="C8378" i="8"/>
  <c r="C8379" i="8"/>
  <c r="C8380" i="8"/>
  <c r="C8381" i="8"/>
  <c r="C8382" i="8"/>
  <c r="C8383" i="8"/>
  <c r="C8384" i="8"/>
  <c r="C8385" i="8"/>
  <c r="C8386" i="8"/>
  <c r="C8387" i="8"/>
  <c r="C8388" i="8"/>
  <c r="C8389" i="8"/>
  <c r="C8390" i="8"/>
  <c r="C8391" i="8"/>
  <c r="C8392" i="8"/>
  <c r="C8393" i="8"/>
  <c r="C8394" i="8"/>
  <c r="C8395" i="8"/>
  <c r="C8396" i="8"/>
  <c r="C8397" i="8"/>
  <c r="C8398" i="8"/>
  <c r="C8399" i="8"/>
  <c r="C8400" i="8"/>
  <c r="C8401" i="8"/>
  <c r="C8402" i="8"/>
  <c r="C8403" i="8"/>
  <c r="C8404" i="8"/>
  <c r="C8405" i="8"/>
  <c r="C8406" i="8"/>
  <c r="C8407" i="8"/>
  <c r="C8363" i="8"/>
  <c r="C8409" i="8"/>
  <c r="C8366" i="8"/>
  <c r="C8411" i="8"/>
  <c r="C8368" i="8"/>
  <c r="C8413" i="8"/>
  <c r="C8370" i="8"/>
  <c r="C8373" i="8"/>
  <c r="C8414" i="8"/>
  <c r="C8415" i="8"/>
  <c r="C8416" i="8"/>
  <c r="C8408" i="8"/>
  <c r="C8417" i="8"/>
  <c r="C8410" i="8"/>
  <c r="C8418" i="8"/>
  <c r="C8412" i="8"/>
  <c r="C8419" i="8"/>
  <c r="C8420" i="8"/>
  <c r="C8421" i="8"/>
  <c r="C8422" i="8"/>
  <c r="C8423" i="8"/>
  <c r="C8424" i="8"/>
  <c r="C8425" i="8"/>
  <c r="C8431" i="8"/>
  <c r="C8426" i="8"/>
  <c r="C8433" i="8"/>
  <c r="C8434" i="8"/>
  <c r="C8427" i="8"/>
  <c r="C8436" i="8"/>
  <c r="C8437" i="8"/>
  <c r="C8428" i="8"/>
  <c r="C8439" i="8"/>
  <c r="C8440" i="8"/>
  <c r="C8441" i="8"/>
  <c r="C8442" i="8"/>
  <c r="C8429" i="8"/>
  <c r="C8430" i="8"/>
  <c r="C6847" i="8"/>
  <c r="C6848" i="8"/>
  <c r="C6849" i="8"/>
  <c r="C8432" i="8"/>
  <c r="C8435" i="8"/>
  <c r="C6851" i="8"/>
  <c r="C6854" i="8"/>
  <c r="C7007" i="8"/>
  <c r="C7009" i="8"/>
  <c r="C8438" i="8"/>
  <c r="C7010" i="8"/>
  <c r="C7011" i="8"/>
  <c r="C7012" i="8"/>
  <c r="C8443" i="8"/>
  <c r="C7013" i="8"/>
  <c r="C7016" i="8"/>
  <c r="C7017" i="8"/>
  <c r="C7021" i="8"/>
  <c r="C7023" i="8"/>
  <c r="C8444" i="8"/>
  <c r="C7041" i="8"/>
  <c r="C7042" i="8"/>
  <c r="C7043" i="8"/>
  <c r="C7044" i="8"/>
  <c r="C7072" i="8"/>
  <c r="C7073" i="8"/>
  <c r="C7074" i="8"/>
  <c r="C8448" i="8"/>
  <c r="C7075" i="8"/>
  <c r="C7076" i="8"/>
  <c r="C8449" i="8"/>
  <c r="C7077" i="8"/>
  <c r="C7080" i="8"/>
  <c r="C7082" i="8"/>
  <c r="C7085" i="8"/>
  <c r="C7086" i="8"/>
  <c r="C7087" i="8"/>
  <c r="C8454" i="8"/>
  <c r="C7196" i="8"/>
  <c r="C7197" i="8"/>
  <c r="C7198" i="8"/>
  <c r="C7199" i="8"/>
  <c r="C7290" i="8"/>
  <c r="C7291" i="8"/>
  <c r="C7292" i="8"/>
  <c r="C8458" i="8"/>
  <c r="C8490" i="8"/>
  <c r="C8491" i="8"/>
  <c r="C8492" i="8"/>
  <c r="C8493" i="8"/>
  <c r="C8494" i="8"/>
  <c r="C8464" i="8"/>
  <c r="C8496" i="8"/>
  <c r="C8497" i="8"/>
  <c r="C8471" i="8"/>
  <c r="C8499" i="8"/>
  <c r="C8500" i="8"/>
  <c r="C8501" i="8"/>
  <c r="C8502" i="8"/>
  <c r="C8503" i="8"/>
  <c r="C8504" i="8"/>
  <c r="C8505" i="8"/>
  <c r="C8506" i="8"/>
  <c r="C8507" i="8"/>
  <c r="C8508" i="8"/>
  <c r="C8509" i="8"/>
  <c r="C8510" i="8"/>
  <c r="C8511" i="8"/>
  <c r="C8474" i="8"/>
  <c r="C8512" i="8"/>
  <c r="C7293" i="8"/>
  <c r="C8481" i="8"/>
  <c r="C8513" i="8"/>
  <c r="C8489" i="8"/>
  <c r="C8515" i="8"/>
  <c r="C8495" i="8"/>
  <c r="C8516" i="8"/>
  <c r="C8517" i="8"/>
  <c r="C8498" i="8"/>
  <c r="C8519" i="8"/>
  <c r="C8518" i="8"/>
  <c r="C8520" i="8"/>
  <c r="C8521" i="8"/>
  <c r="C8522" i="8"/>
  <c r="C8523" i="8"/>
  <c r="C8524" i="8"/>
  <c r="C8525" i="8"/>
  <c r="C8527" i="8"/>
  <c r="C8528" i="8"/>
  <c r="C8529" i="8"/>
  <c r="C8526" i="8"/>
  <c r="C8530" i="8"/>
  <c r="C8531" i="8"/>
  <c r="C8537" i="8"/>
  <c r="C7294" i="8"/>
  <c r="C8532" i="8"/>
  <c r="C7295" i="8"/>
  <c r="C8533" i="8"/>
  <c r="C7296" i="8"/>
  <c r="C7297" i="8"/>
  <c r="C7303" i="8"/>
  <c r="C7369" i="8"/>
  <c r="C8534" i="8"/>
  <c r="C7510" i="8"/>
  <c r="C7511" i="8"/>
  <c r="C7675" i="8"/>
  <c r="C7676" i="8"/>
  <c r="C8535" i="8"/>
  <c r="C7677" i="8"/>
  <c r="C7678" i="8"/>
  <c r="C7679" i="8"/>
  <c r="C7680" i="8"/>
  <c r="C7681" i="8"/>
  <c r="C7682" i="8"/>
  <c r="C7683" i="8"/>
  <c r="C7684" i="8"/>
  <c r="C7685" i="8"/>
  <c r="C7686" i="8"/>
  <c r="C8536" i="8"/>
  <c r="C7687" i="8"/>
  <c r="C7688" i="8"/>
  <c r="C7689" i="8"/>
  <c r="C7690" i="8"/>
  <c r="C7691" i="8"/>
  <c r="C7692" i="8"/>
  <c r="C7767" i="8"/>
  <c r="C7771" i="8"/>
  <c r="C7772" i="8"/>
  <c r="C7776" i="8"/>
  <c r="C7778" i="8"/>
  <c r="C7779" i="8"/>
  <c r="C7782" i="8"/>
  <c r="C8539" i="8"/>
  <c r="C7783" i="8"/>
  <c r="C8541" i="8"/>
  <c r="C7786" i="8"/>
  <c r="C8546" i="8"/>
  <c r="C7789" i="8"/>
  <c r="C8551" i="8"/>
  <c r="C7791" i="8"/>
  <c r="C7793" i="8"/>
  <c r="C7796" i="8"/>
  <c r="C7797" i="8"/>
  <c r="C7798" i="8"/>
  <c r="C7799" i="8"/>
  <c r="C7802" i="8"/>
  <c r="C7804" i="8"/>
  <c r="C7805" i="8"/>
  <c r="C7806" i="8"/>
  <c r="C7807" i="8"/>
  <c r="C7808" i="8"/>
  <c r="C8562" i="8"/>
  <c r="C8576" i="8"/>
  <c r="C8578" i="8"/>
  <c r="C8580" i="8"/>
  <c r="C8582" i="8"/>
  <c r="C7809" i="8"/>
  <c r="C7810" i="8"/>
  <c r="C7811" i="8"/>
  <c r="C8595" i="8"/>
  <c r="C14000" i="8"/>
  <c r="C14001" i="8"/>
  <c r="C8605" i="8"/>
  <c r="C8596" i="8"/>
  <c r="C8597" i="8"/>
  <c r="C8598" i="8"/>
  <c r="C8609" i="8"/>
  <c r="C8610" i="8"/>
  <c r="C8611" i="8"/>
  <c r="C14044" i="8"/>
  <c r="C8599" i="8"/>
  <c r="C8602" i="8"/>
  <c r="C8606" i="8"/>
  <c r="C14002" i="8"/>
  <c r="C8617" i="8"/>
  <c r="C8618" i="8"/>
  <c r="C8619" i="8"/>
  <c r="C14045" i="8"/>
  <c r="C8607" i="8"/>
  <c r="C7812" i="8"/>
  <c r="C7813" i="8"/>
  <c r="C8608" i="8"/>
  <c r="C8613" i="8"/>
  <c r="C8614" i="8"/>
  <c r="C7814" i="8"/>
  <c r="C7920" i="8"/>
  <c r="C7921" i="8"/>
  <c r="C8615" i="8"/>
  <c r="C7922" i="8"/>
  <c r="C7923" i="8"/>
  <c r="C7924" i="8"/>
  <c r="C8634" i="8"/>
  <c r="C7925" i="8"/>
  <c r="C7927" i="8"/>
  <c r="C7928" i="8"/>
  <c r="C7993" i="8"/>
  <c r="C7994" i="8"/>
  <c r="C8621" i="8"/>
  <c r="C14003" i="8"/>
  <c r="C14004" i="8"/>
  <c r="C8644" i="8"/>
  <c r="C8645" i="8"/>
  <c r="C8646" i="8"/>
  <c r="C8647" i="8"/>
  <c r="C8648" i="8"/>
  <c r="C8624" i="8"/>
  <c r="C8650" i="8"/>
  <c r="C8625" i="8"/>
  <c r="C8652" i="8"/>
  <c r="C11389" i="8"/>
  <c r="C9831" i="8"/>
  <c r="C8655" i="8"/>
  <c r="C8656" i="8"/>
  <c r="C8626" i="8"/>
  <c r="C8658" i="8"/>
  <c r="C8659" i="8"/>
  <c r="C8660" i="8"/>
  <c r="C8661" i="8"/>
  <c r="C8630" i="8"/>
  <c r="C7996" i="8"/>
  <c r="C7997" i="8"/>
  <c r="C8641" i="8"/>
  <c r="C8649" i="8"/>
  <c r="C8651" i="8"/>
  <c r="C8657" i="8"/>
  <c r="C8662" i="8"/>
  <c r="C7998" i="8"/>
  <c r="C8665" i="8"/>
  <c r="C8666" i="8"/>
  <c r="C7999" i="8"/>
  <c r="C8667" i="8"/>
  <c r="C8668" i="8"/>
  <c r="C8669" i="8"/>
  <c r="C8671" i="8"/>
  <c r="C8672" i="8"/>
  <c r="C8674" i="8"/>
  <c r="C8675" i="8"/>
  <c r="C8000" i="8"/>
  <c r="C8001" i="8"/>
  <c r="C8002" i="8"/>
  <c r="C8003" i="8"/>
  <c r="C8051" i="8"/>
  <c r="C8676" i="8"/>
  <c r="C8052" i="8"/>
  <c r="C8053" i="8"/>
  <c r="C8054" i="8"/>
  <c r="C8056" i="8"/>
  <c r="C8057" i="8"/>
  <c r="C8058" i="8"/>
  <c r="C8125" i="8"/>
  <c r="C8126" i="8"/>
  <c r="C8127" i="8"/>
  <c r="C8128" i="8"/>
  <c r="C8129" i="8"/>
  <c r="C8130" i="8"/>
  <c r="C8131" i="8"/>
  <c r="C8132" i="8"/>
  <c r="C8133" i="8"/>
  <c r="C8134" i="8"/>
  <c r="C8445" i="8"/>
  <c r="C8544" i="8"/>
  <c r="C8545" i="8"/>
  <c r="C8547" i="8"/>
  <c r="C8548" i="8"/>
  <c r="C8677" i="8"/>
  <c r="C8549" i="8"/>
  <c r="C8550" i="8"/>
  <c r="C8710" i="8"/>
  <c r="C14046" i="8"/>
  <c r="C8712" i="8"/>
  <c r="C8552" i="8"/>
  <c r="C8553" i="8"/>
  <c r="C12448" i="8"/>
  <c r="C8554" i="8"/>
  <c r="C8717" i="8"/>
  <c r="C8678" i="8"/>
  <c r="C8719" i="8"/>
  <c r="C8720" i="8"/>
  <c r="C8721" i="8"/>
  <c r="C8679" i="8"/>
  <c r="C8723" i="8"/>
  <c r="C8724" i="8"/>
  <c r="C8725" i="8"/>
  <c r="C8680" i="8"/>
  <c r="C8727" i="8"/>
  <c r="C8685" i="8"/>
  <c r="C8729" i="8"/>
  <c r="C8707" i="8"/>
  <c r="C8731" i="8"/>
  <c r="C8718" i="8"/>
  <c r="C8733" i="8"/>
  <c r="C8734" i="8"/>
  <c r="C8735" i="8"/>
  <c r="C8722" i="8"/>
  <c r="C8726" i="8"/>
  <c r="C8738" i="8"/>
  <c r="C8739" i="8"/>
  <c r="C8728" i="8"/>
  <c r="C8741" i="8"/>
  <c r="C8730" i="8"/>
  <c r="C8732" i="8"/>
  <c r="C8742" i="8"/>
  <c r="C8743" i="8"/>
  <c r="C8736" i="8"/>
  <c r="C8737" i="8"/>
  <c r="C8744" i="8"/>
  <c r="C8740" i="8"/>
  <c r="C8745" i="8"/>
  <c r="C8746" i="8"/>
  <c r="C8747" i="8"/>
  <c r="C14005" i="8"/>
  <c r="C8748" i="8"/>
  <c r="C8749" i="8"/>
  <c r="C8751" i="8"/>
  <c r="C7648" i="8"/>
  <c r="C14047" i="8"/>
  <c r="C7650" i="8"/>
  <c r="C7652" i="8"/>
  <c r="C7665" i="8"/>
  <c r="C7654" i="8"/>
  <c r="C7656" i="8"/>
  <c r="C7657" i="8"/>
  <c r="C7660" i="8"/>
  <c r="C7663" i="8"/>
  <c r="C14048" i="8"/>
  <c r="C14006" i="8"/>
  <c r="C7664" i="8"/>
  <c r="C8752" i="8"/>
  <c r="C8754" i="8"/>
  <c r="C8755" i="8"/>
  <c r="C8756" i="8"/>
  <c r="C8761" i="8"/>
  <c r="C8770" i="8"/>
  <c r="C8771" i="8"/>
  <c r="C8772" i="8"/>
  <c r="C7666" i="8"/>
  <c r="C8773" i="8"/>
  <c r="C8774" i="8"/>
  <c r="C7739" i="8"/>
  <c r="C8775" i="8"/>
  <c r="C8776" i="8"/>
  <c r="C8777" i="8"/>
  <c r="C7752" i="8"/>
  <c r="C8750" i="8"/>
  <c r="C8778" i="8"/>
  <c r="C8781" i="8"/>
  <c r="C8782" i="8"/>
  <c r="C8783" i="8"/>
  <c r="C8784" i="8"/>
  <c r="C8785" i="8"/>
  <c r="C8787" i="8"/>
  <c r="C7762" i="8"/>
  <c r="C7769" i="8"/>
  <c r="C7740" i="8"/>
  <c r="C7742" i="8"/>
  <c r="C7744" i="8"/>
  <c r="C7746" i="8"/>
  <c r="C7749" i="8"/>
  <c r="C7750" i="8"/>
  <c r="C7751" i="8"/>
  <c r="C7770" i="8"/>
  <c r="C7753" i="8"/>
  <c r="C7755" i="8"/>
  <c r="C7756" i="8"/>
  <c r="C7759" i="8"/>
  <c r="C7760" i="8"/>
  <c r="C7773" i="8"/>
  <c r="C7763" i="8"/>
  <c r="C7765" i="8"/>
  <c r="C7768" i="8"/>
  <c r="C8788" i="8"/>
  <c r="C7774" i="8"/>
  <c r="C7775" i="8"/>
  <c r="C8789" i="8"/>
  <c r="C8790" i="8"/>
  <c r="C8791" i="8"/>
  <c r="C7777" i="8"/>
  <c r="C7780" i="8"/>
  <c r="C7781" i="8"/>
  <c r="C7784" i="8"/>
  <c r="C7785" i="8"/>
  <c r="C7787" i="8"/>
  <c r="C8792" i="8"/>
  <c r="C7788" i="8"/>
  <c r="C8793" i="8"/>
  <c r="C8812" i="8"/>
  <c r="C8815" i="8"/>
  <c r="C8816" i="8"/>
  <c r="C8817" i="8"/>
  <c r="C8824" i="8"/>
  <c r="C8826" i="8"/>
  <c r="C8827" i="8"/>
  <c r="C8828" i="8"/>
  <c r="C7834" i="8"/>
  <c r="C7835" i="8"/>
  <c r="C7847" i="8"/>
  <c r="C7848" i="8"/>
  <c r="C7851" i="8"/>
  <c r="C7853" i="8"/>
  <c r="C7854" i="8"/>
  <c r="C14007" i="8"/>
  <c r="C14049" i="8"/>
  <c r="C8829" i="8"/>
  <c r="C8830" i="8"/>
  <c r="C8831" i="8"/>
  <c r="C8832" i="8"/>
  <c r="C8779" i="8"/>
  <c r="C8833" i="8"/>
  <c r="C8834" i="8"/>
  <c r="C8844" i="8"/>
  <c r="C8845" i="8"/>
  <c r="C8846" i="8"/>
  <c r="C8847" i="8"/>
  <c r="C8849" i="8"/>
  <c r="C8850" i="8"/>
  <c r="C8851" i="8"/>
  <c r="C8852" i="8"/>
  <c r="C8853" i="8"/>
  <c r="C8854" i="8"/>
  <c r="C8855" i="8"/>
  <c r="C8856" i="8"/>
  <c r="C8780" i="8"/>
  <c r="C8858" i="8"/>
  <c r="C8859" i="8"/>
  <c r="C8803" i="8"/>
  <c r="C8860" i="8"/>
  <c r="C8861" i="8"/>
  <c r="C8862" i="8"/>
  <c r="C8864" i="8"/>
  <c r="C8804" i="8"/>
  <c r="C8857" i="8"/>
  <c r="C8865" i="8"/>
  <c r="C8867" i="8"/>
  <c r="C8805" i="8"/>
  <c r="C8876" i="8"/>
  <c r="C8806" i="8"/>
  <c r="C8807" i="8"/>
  <c r="C8880" i="8"/>
  <c r="C8881" i="8"/>
  <c r="C8882" i="8"/>
  <c r="C8883" i="8"/>
  <c r="C8884" i="8"/>
  <c r="C8868" i="8"/>
  <c r="C8886" i="8"/>
  <c r="C8887" i="8"/>
  <c r="C8888" i="8"/>
  <c r="C8808" i="8"/>
  <c r="C8809" i="8"/>
  <c r="C8823" i="8"/>
  <c r="C8841" i="8"/>
  <c r="C8810" i="8"/>
  <c r="C8811" i="8"/>
  <c r="C8813" i="8"/>
  <c r="C8814" i="8"/>
  <c r="C8818" i="8"/>
  <c r="C8819" i="8"/>
  <c r="C14050" i="8"/>
  <c r="C8820" i="8"/>
  <c r="C8821" i="8"/>
  <c r="C8822" i="8"/>
  <c r="C8848" i="8"/>
  <c r="C8825" i="8"/>
  <c r="C8835" i="8"/>
  <c r="C8836" i="8"/>
  <c r="C8837" i="8"/>
  <c r="C8838" i="8"/>
  <c r="C8839" i="8"/>
  <c r="C8840" i="8"/>
  <c r="C8902" i="8"/>
  <c r="C8909" i="8"/>
  <c r="C8900" i="8"/>
  <c r="C8901" i="8"/>
  <c r="C8910" i="8"/>
  <c r="C8912" i="8"/>
  <c r="C8903" i="8"/>
  <c r="C8904" i="8"/>
  <c r="C8905" i="8"/>
  <c r="C8906" i="8"/>
  <c r="C8907" i="8"/>
  <c r="C8908" i="8"/>
  <c r="C14051" i="8"/>
  <c r="C8913" i="8"/>
  <c r="C8925" i="8"/>
  <c r="C8926" i="8"/>
  <c r="C8927" i="8"/>
  <c r="C8928" i="8"/>
  <c r="C8929" i="8"/>
  <c r="C8914" i="8"/>
  <c r="C8931" i="8"/>
  <c r="C8932" i="8"/>
  <c r="C8933" i="8"/>
  <c r="C8911" i="8"/>
  <c r="C8935" i="8"/>
  <c r="C8936" i="8"/>
  <c r="C8915" i="8"/>
  <c r="C8938" i="8"/>
  <c r="C8939" i="8"/>
  <c r="C8940" i="8"/>
  <c r="C8941" i="8"/>
  <c r="C8916" i="8"/>
  <c r="C8943" i="8"/>
  <c r="C8944" i="8"/>
  <c r="C8945" i="8"/>
  <c r="C8946" i="8"/>
  <c r="C8947" i="8"/>
  <c r="C8869" i="8"/>
  <c r="C8949" i="8"/>
  <c r="C8917" i="8"/>
  <c r="C8870" i="8"/>
  <c r="C8952" i="8"/>
  <c r="C8953" i="8"/>
  <c r="C8954" i="8"/>
  <c r="C8955" i="8"/>
  <c r="C8873" i="8"/>
  <c r="C8918" i="8"/>
  <c r="C8958" i="8"/>
  <c r="C7792" i="8"/>
  <c r="C7794" i="8"/>
  <c r="C7795" i="8"/>
  <c r="C7800" i="8"/>
  <c r="C7801" i="8"/>
  <c r="C7803" i="8"/>
  <c r="C8978" i="8"/>
  <c r="C7823" i="8"/>
  <c r="C7824" i="8"/>
  <c r="C7790" i="8"/>
  <c r="C7829" i="8"/>
  <c r="C7830" i="8"/>
  <c r="C7831" i="8"/>
  <c r="C7832" i="8"/>
  <c r="C7876" i="8"/>
  <c r="C17559" i="8"/>
  <c r="C8979" i="8"/>
  <c r="C8763" i="8"/>
  <c r="C8764" i="8"/>
  <c r="C8866" i="8"/>
  <c r="C8980" i="8"/>
  <c r="C8863" i="8"/>
  <c r="C8981" i="8"/>
  <c r="C8982" i="8"/>
  <c r="C8983" i="8"/>
  <c r="C8984" i="8"/>
  <c r="C8985" i="8"/>
  <c r="C8986" i="8"/>
  <c r="C8987" i="8"/>
  <c r="C8988" i="8"/>
  <c r="C8989" i="8"/>
  <c r="C8990" i="8"/>
  <c r="C8991" i="8"/>
  <c r="C8993" i="8"/>
  <c r="C14052" i="8"/>
  <c r="C8871" i="8"/>
  <c r="C8872" i="8"/>
  <c r="C8921" i="8"/>
  <c r="C8922" i="8"/>
  <c r="C8924" i="8"/>
  <c r="C8919" i="8"/>
  <c r="C8930" i="8"/>
  <c r="C8934" i="8"/>
  <c r="C8937" i="8"/>
  <c r="C8942" i="8"/>
  <c r="C8920" i="8"/>
  <c r="C9005" i="8"/>
  <c r="C9006" i="8"/>
  <c r="C9007" i="8"/>
  <c r="C9008" i="8"/>
  <c r="C9009" i="8"/>
  <c r="C9004" i="8"/>
  <c r="C9012" i="8"/>
  <c r="C9266" i="8"/>
  <c r="C9013" i="8"/>
  <c r="C9011" i="8"/>
  <c r="C9014" i="8"/>
  <c r="C9015" i="8"/>
  <c r="C8948" i="8"/>
  <c r="C8950" i="8"/>
  <c r="C8951" i="8"/>
  <c r="C8956" i="8"/>
  <c r="C9023" i="8"/>
  <c r="C8957" i="8"/>
  <c r="C9025" i="8"/>
  <c r="C8959" i="8"/>
  <c r="C8960" i="8"/>
  <c r="C9026" i="8"/>
  <c r="C8961" i="8"/>
  <c r="C9034" i="8"/>
  <c r="C14053" i="8"/>
  <c r="C9028" i="8"/>
  <c r="C9029" i="8"/>
  <c r="C9030" i="8"/>
  <c r="C9031" i="8"/>
  <c r="C9032" i="8"/>
  <c r="C9033" i="8"/>
  <c r="C9035" i="8"/>
  <c r="C9037" i="8"/>
  <c r="C9036" i="8"/>
  <c r="C9038" i="8"/>
  <c r="C9039" i="8"/>
  <c r="C9041" i="8"/>
  <c r="C9040" i="8"/>
  <c r="C9043" i="8"/>
  <c r="C9042" i="8"/>
  <c r="C9052" i="8"/>
  <c r="C14054" i="8"/>
  <c r="C9045" i="8"/>
  <c r="C9046" i="8"/>
  <c r="C9047" i="8"/>
  <c r="C9048" i="8"/>
  <c r="C9049" i="8"/>
  <c r="C9050" i="8"/>
  <c r="C9051" i="8"/>
  <c r="C9053" i="8"/>
  <c r="C9054" i="8"/>
  <c r="C9057" i="8"/>
  <c r="C9055" i="8"/>
  <c r="C9056" i="8"/>
  <c r="C9060" i="8"/>
  <c r="C9058" i="8"/>
  <c r="C9059" i="8"/>
  <c r="C9062" i="8"/>
  <c r="C9061" i="8"/>
  <c r="C9066" i="8"/>
  <c r="C9063" i="8"/>
  <c r="C9064" i="8"/>
  <c r="C14055" i="8"/>
  <c r="C9075" i="8"/>
  <c r="C9067" i="8"/>
  <c r="C9068" i="8"/>
  <c r="C9069" i="8"/>
  <c r="C9070" i="8"/>
  <c r="C9071" i="8"/>
  <c r="C9072" i="8"/>
  <c r="C9073" i="8"/>
  <c r="C9074" i="8"/>
  <c r="C9076" i="8"/>
  <c r="C9078" i="8"/>
  <c r="C9077" i="8"/>
  <c r="C9084" i="8"/>
  <c r="C14056" i="8"/>
  <c r="C14057" i="8"/>
  <c r="C9081" i="8"/>
  <c r="C14058" i="8"/>
  <c r="C14059" i="8"/>
  <c r="C9087" i="8"/>
  <c r="C9085" i="8"/>
  <c r="C14060" i="8"/>
  <c r="C9088" i="8"/>
  <c r="C9089" i="8"/>
  <c r="C9094" i="8"/>
  <c r="C9090" i="8"/>
  <c r="C9091" i="8"/>
  <c r="C9092" i="8"/>
  <c r="C9093" i="8"/>
  <c r="C9095" i="8"/>
  <c r="C9096" i="8"/>
  <c r="C9098" i="8"/>
  <c r="C9097" i="8"/>
  <c r="C9101" i="8"/>
  <c r="C9099" i="8"/>
  <c r="C9100" i="8"/>
  <c r="C9102" i="8"/>
  <c r="C9103" i="8"/>
  <c r="C9107" i="8"/>
  <c r="C9104" i="8"/>
  <c r="C9105" i="8"/>
  <c r="C9106" i="8"/>
  <c r="C9110" i="8"/>
  <c r="C9108" i="8"/>
  <c r="C9109" i="8"/>
  <c r="C9118" i="8"/>
  <c r="C9111" i="8"/>
  <c r="C9112" i="8"/>
  <c r="C14061" i="8"/>
  <c r="C9114" i="8"/>
  <c r="C14062" i="8"/>
  <c r="C1681" i="8"/>
  <c r="C2942" i="8"/>
  <c r="C9121" i="8"/>
  <c r="C9119" i="8"/>
  <c r="C2954" i="8"/>
  <c r="C9122" i="8"/>
  <c r="C9123" i="8"/>
  <c r="C9124" i="8"/>
  <c r="C9125" i="8"/>
  <c r="C9126" i="8"/>
  <c r="C9127" i="8"/>
  <c r="C9129" i="8"/>
  <c r="C9128" i="8"/>
  <c r="C9131" i="8"/>
  <c r="C9130" i="8"/>
  <c r="C9132" i="8"/>
  <c r="C9134" i="8"/>
  <c r="C9133" i="8"/>
  <c r="C9136" i="8"/>
  <c r="C9135" i="8"/>
  <c r="C9137" i="8"/>
  <c r="C9141" i="8"/>
  <c r="C9138" i="8"/>
  <c r="C9139" i="8"/>
  <c r="C9140" i="8"/>
  <c r="C9143" i="8"/>
  <c r="C9142" i="8"/>
  <c r="C9146" i="8"/>
  <c r="C9144" i="8"/>
  <c r="C9145" i="8"/>
  <c r="C9147" i="8"/>
  <c r="C9148" i="8"/>
  <c r="C9152" i="8"/>
  <c r="C9149" i="8"/>
  <c r="C9150" i="8"/>
  <c r="C9151" i="8"/>
  <c r="C9153" i="8"/>
  <c r="C9156" i="8"/>
  <c r="C9154" i="8"/>
  <c r="C9155" i="8"/>
  <c r="C9772" i="8"/>
  <c r="C9157" i="8"/>
  <c r="C9158" i="8"/>
  <c r="C9159" i="8"/>
  <c r="C9160" i="8"/>
  <c r="C4693" i="8"/>
  <c r="C7504" i="8"/>
  <c r="C8192" i="8"/>
  <c r="C8654" i="8"/>
  <c r="C9010" i="8"/>
  <c r="C9161" i="8"/>
  <c r="C9162" i="8"/>
  <c r="C9163" i="8"/>
  <c r="C9164" i="8"/>
  <c r="C9165" i="8"/>
  <c r="C9166" i="8"/>
  <c r="C9167" i="8"/>
  <c r="C9168" i="8"/>
  <c r="C9169" i="8"/>
  <c r="C9170" i="8"/>
  <c r="C9171" i="8"/>
  <c r="C9172" i="8"/>
  <c r="C9173" i="8"/>
  <c r="C9174" i="8"/>
  <c r="C9175" i="8"/>
  <c r="C9176" i="8"/>
  <c r="C9177" i="8"/>
  <c r="C9178" i="8"/>
  <c r="C9179" i="8"/>
  <c r="C9180" i="8"/>
  <c r="C9181" i="8"/>
  <c r="C9182" i="8"/>
  <c r="C9183" i="8"/>
  <c r="C9184" i="8"/>
  <c r="C9185" i="8"/>
  <c r="C9186" i="8"/>
  <c r="C9187" i="8"/>
  <c r="C9188" i="8"/>
  <c r="C9189" i="8"/>
  <c r="C9190" i="8"/>
  <c r="C9191" i="8"/>
  <c r="C9192" i="8"/>
  <c r="C9193" i="8"/>
  <c r="C9194" i="8"/>
  <c r="C9195" i="8"/>
  <c r="C9196" i="8"/>
  <c r="C9197" i="8"/>
  <c r="C9198" i="8"/>
  <c r="C9201" i="8"/>
  <c r="C9199" i="8"/>
  <c r="C9200" i="8"/>
  <c r="C9202" i="8"/>
  <c r="C9203" i="8"/>
  <c r="C9204" i="8"/>
  <c r="C9205" i="8"/>
  <c r="C9206" i="8"/>
  <c r="C9207" i="8"/>
  <c r="C9208" i="8"/>
  <c r="C9209" i="8"/>
  <c r="C9210" i="8"/>
  <c r="C9211" i="8"/>
  <c r="C9212" i="8"/>
  <c r="C9213" i="8"/>
  <c r="C9214" i="8"/>
  <c r="C9215" i="8"/>
  <c r="C9216" i="8"/>
  <c r="C9217" i="8"/>
  <c r="C9218" i="8"/>
  <c r="C9219" i="8"/>
  <c r="C9220" i="8"/>
  <c r="C9221" i="8"/>
  <c r="C9222" i="8"/>
  <c r="C9223" i="8"/>
  <c r="C9224" i="8"/>
  <c r="C9225" i="8"/>
  <c r="C9226" i="8"/>
  <c r="C9227" i="8"/>
  <c r="C9228" i="8"/>
  <c r="C9229" i="8"/>
  <c r="C9230" i="8"/>
  <c r="C9231" i="8"/>
  <c r="C9232" i="8"/>
  <c r="C9233" i="8"/>
  <c r="C9234" i="8"/>
  <c r="C9235" i="8"/>
  <c r="C9236" i="8"/>
  <c r="C9237" i="8"/>
  <c r="C9238" i="8"/>
  <c r="C9239" i="8"/>
  <c r="C9240" i="8"/>
  <c r="C9241" i="8"/>
  <c r="C9242" i="8"/>
  <c r="C9243" i="8"/>
  <c r="C9244" i="8"/>
  <c r="C9245" i="8"/>
  <c r="C9246" i="8"/>
  <c r="C9247" i="8"/>
  <c r="C9248" i="8"/>
  <c r="C9249" i="8"/>
  <c r="C9250" i="8"/>
  <c r="C9251" i="8"/>
  <c r="C9252" i="8"/>
  <c r="C9253" i="8"/>
  <c r="C9254" i="8"/>
  <c r="C9255" i="8"/>
  <c r="C9256" i="8"/>
  <c r="C9257" i="8"/>
  <c r="C9258" i="8"/>
  <c r="C9259" i="8"/>
  <c r="C9260" i="8"/>
  <c r="C9261" i="8"/>
  <c r="C9262" i="8"/>
  <c r="C9263" i="8"/>
  <c r="C9264" i="8"/>
  <c r="C9265" i="8"/>
  <c r="C9267" i="8"/>
  <c r="C9268" i="8"/>
  <c r="C9269" i="8"/>
  <c r="C9270" i="8"/>
  <c r="C9271" i="8"/>
  <c r="C9272" i="8"/>
  <c r="C9273" i="8"/>
  <c r="C9274" i="8"/>
  <c r="C9275" i="8"/>
  <c r="C9276" i="8"/>
  <c r="C9277" i="8"/>
  <c r="C9282" i="8"/>
  <c r="C13285" i="8"/>
  <c r="C9278" i="8"/>
  <c r="C9279" i="8"/>
  <c r="C9280" i="8"/>
  <c r="C9281" i="8"/>
  <c r="C9284" i="8"/>
  <c r="C9285" i="8"/>
  <c r="C9286" i="8"/>
  <c r="C9287" i="8"/>
  <c r="C9288" i="8"/>
  <c r="C9289" i="8"/>
  <c r="C9290" i="8"/>
  <c r="C9291" i="8"/>
  <c r="C9292" i="8"/>
  <c r="C9293" i="8"/>
  <c r="C9295" i="8"/>
  <c r="C9296" i="8"/>
  <c r="C9297" i="8"/>
  <c r="C9298" i="8"/>
  <c r="C9299" i="8"/>
  <c r="C9302" i="8"/>
  <c r="C9300" i="8"/>
  <c r="C9301" i="8"/>
  <c r="C9303" i="8"/>
  <c r="C9304" i="8"/>
  <c r="C9305" i="8"/>
  <c r="C9306" i="8"/>
  <c r="C9307" i="8"/>
  <c r="C9308" i="8"/>
  <c r="C9309" i="8"/>
  <c r="C9310" i="8"/>
  <c r="C9311" i="8"/>
  <c r="C9312" i="8"/>
  <c r="C9313" i="8"/>
  <c r="C9314" i="8"/>
  <c r="C9315" i="8"/>
  <c r="C9316" i="8"/>
  <c r="C9317" i="8"/>
  <c r="C9318" i="8"/>
  <c r="C9319" i="8"/>
  <c r="C9320" i="8"/>
  <c r="C9321" i="8"/>
  <c r="C9322" i="8"/>
  <c r="C9323" i="8"/>
  <c r="C9324" i="8"/>
  <c r="C9325" i="8"/>
  <c r="C9326" i="8"/>
  <c r="C9327" i="8"/>
  <c r="C9328" i="8"/>
  <c r="C9329" i="8"/>
  <c r="C9330" i="8"/>
  <c r="C9331" i="8"/>
  <c r="C9332" i="8"/>
  <c r="C9333" i="8"/>
  <c r="C9334" i="8"/>
  <c r="C9335" i="8"/>
  <c r="C9336" i="8"/>
  <c r="C9337" i="8"/>
  <c r="C9338" i="8"/>
  <c r="C9339" i="8"/>
  <c r="C9340" i="8"/>
  <c r="C9341" i="8"/>
  <c r="C9342" i="8"/>
  <c r="C9343" i="8"/>
  <c r="C9344" i="8"/>
  <c r="C9345" i="8"/>
  <c r="C9346" i="8"/>
  <c r="C9347" i="8"/>
  <c r="C9348" i="8"/>
  <c r="C9349" i="8"/>
  <c r="C9350" i="8"/>
  <c r="C9351" i="8"/>
  <c r="C9352" i="8"/>
  <c r="C9353" i="8"/>
  <c r="C9354" i="8"/>
  <c r="C9355" i="8"/>
  <c r="C9356" i="8"/>
  <c r="C9357" i="8"/>
  <c r="C9358" i="8"/>
  <c r="C9359" i="8"/>
  <c r="C9360" i="8"/>
  <c r="C9361" i="8"/>
  <c r="C9362" i="8"/>
  <c r="C9363" i="8"/>
  <c r="C9364" i="8"/>
  <c r="C9365" i="8"/>
  <c r="C9366" i="8"/>
  <c r="C9367" i="8"/>
  <c r="C9368" i="8"/>
  <c r="C9369" i="8"/>
  <c r="C9370" i="8"/>
  <c r="C9371" i="8"/>
  <c r="C9372" i="8"/>
  <c r="C9373" i="8"/>
  <c r="C9377" i="8"/>
  <c r="C9374" i="8"/>
  <c r="C9375" i="8"/>
  <c r="C9376" i="8"/>
  <c r="C9378" i="8"/>
  <c r="C9379" i="8"/>
  <c r="C9380" i="8"/>
  <c r="C9381" i="8"/>
  <c r="C9382" i="8"/>
  <c r="C9383" i="8"/>
  <c r="C9384" i="8"/>
  <c r="C9385" i="8"/>
  <c r="C9386" i="8"/>
  <c r="C9387" i="8"/>
  <c r="C9388" i="8"/>
  <c r="C9389" i="8"/>
  <c r="C9390" i="8"/>
  <c r="C9391" i="8"/>
  <c r="C9392" i="8"/>
  <c r="C9393" i="8"/>
  <c r="C9394" i="8"/>
  <c r="C9395" i="8"/>
  <c r="C9396" i="8"/>
  <c r="C9397" i="8"/>
  <c r="C9398" i="8"/>
  <c r="C9399" i="8"/>
  <c r="C9400" i="8"/>
  <c r="C9401" i="8"/>
  <c r="C9402" i="8"/>
  <c r="C9403" i="8"/>
  <c r="C9404" i="8"/>
  <c r="C9405" i="8"/>
  <c r="C9406" i="8"/>
  <c r="C9407" i="8"/>
  <c r="C9411" i="8"/>
  <c r="C9408" i="8"/>
  <c r="C9409" i="8"/>
  <c r="C9410" i="8"/>
  <c r="C9415" i="8"/>
  <c r="C9412" i="8"/>
  <c r="C9413" i="8"/>
  <c r="C9414" i="8"/>
  <c r="C9416" i="8"/>
  <c r="C9417" i="8"/>
  <c r="C9418" i="8"/>
  <c r="C9419" i="8"/>
  <c r="C9420" i="8"/>
  <c r="C9421" i="8"/>
  <c r="C9422" i="8"/>
  <c r="C9423" i="8"/>
  <c r="C13480" i="8"/>
  <c r="C9424" i="8"/>
  <c r="C9425" i="8"/>
  <c r="C9426" i="8"/>
  <c r="C9428" i="8"/>
  <c r="C9429" i="8"/>
  <c r="C9430" i="8"/>
  <c r="C9431" i="8"/>
  <c r="C9432" i="8"/>
  <c r="C9433" i="8"/>
  <c r="C9434" i="8"/>
  <c r="C9435" i="8"/>
  <c r="C9436" i="8"/>
  <c r="C9437" i="8"/>
  <c r="C9438" i="8"/>
  <c r="C9439" i="8"/>
  <c r="C9440" i="8"/>
  <c r="C9441" i="8"/>
  <c r="C9442" i="8"/>
  <c r="C9446" i="8"/>
  <c r="C9443" i="8"/>
  <c r="C9444" i="8"/>
  <c r="C9449" i="8"/>
  <c r="C9445" i="8"/>
  <c r="C9447" i="8"/>
  <c r="C9448" i="8"/>
  <c r="C9450" i="8"/>
  <c r="C9451" i="8"/>
  <c r="C9452" i="8"/>
  <c r="C9453" i="8"/>
  <c r="C9454" i="8"/>
  <c r="C9455" i="8"/>
  <c r="C9456" i="8"/>
  <c r="C9457" i="8"/>
  <c r="C9458" i="8"/>
  <c r="C9459" i="8"/>
  <c r="C9460" i="8"/>
  <c r="C9461" i="8"/>
  <c r="C9462" i="8"/>
  <c r="C9463" i="8"/>
  <c r="C9464" i="8"/>
  <c r="C9465" i="8"/>
  <c r="C9466" i="8"/>
  <c r="C9467" i="8"/>
  <c r="C9470" i="8"/>
  <c r="C9468" i="8"/>
  <c r="C9469" i="8"/>
  <c r="C9471" i="8"/>
  <c r="C9472" i="8"/>
  <c r="C9473" i="8"/>
  <c r="C9474" i="8"/>
  <c r="C9475" i="8"/>
  <c r="C9476" i="8"/>
  <c r="C9477" i="8"/>
  <c r="C9478" i="8"/>
  <c r="C9482" i="8"/>
  <c r="C9479" i="8"/>
  <c r="C9480" i="8"/>
  <c r="C9481" i="8"/>
  <c r="C9483" i="8"/>
  <c r="C9484" i="8"/>
  <c r="C9485" i="8"/>
  <c r="C9486" i="8"/>
  <c r="C9487" i="8"/>
  <c r="C9488" i="8"/>
  <c r="C9489" i="8"/>
  <c r="C9490" i="8"/>
  <c r="C9491" i="8"/>
  <c r="C9492" i="8"/>
  <c r="C9493" i="8"/>
  <c r="C9494" i="8"/>
  <c r="C9495" i="8"/>
  <c r="C9496" i="8"/>
  <c r="C9497" i="8"/>
  <c r="C9498" i="8"/>
  <c r="C9499" i="8"/>
  <c r="C9500" i="8"/>
  <c r="C9501" i="8"/>
  <c r="C9502" i="8"/>
  <c r="C9503" i="8"/>
  <c r="C9504" i="8"/>
  <c r="C9505" i="8"/>
  <c r="C9506" i="8"/>
  <c r="C9507" i="8"/>
  <c r="C9508" i="8"/>
  <c r="C9509" i="8"/>
  <c r="C9510" i="8"/>
  <c r="C9511" i="8"/>
  <c r="C9512" i="8"/>
  <c r="C9513" i="8"/>
  <c r="C9514" i="8"/>
  <c r="C9515" i="8"/>
  <c r="C9516" i="8"/>
  <c r="C9517" i="8"/>
  <c r="C9518" i="8"/>
  <c r="C9519" i="8"/>
  <c r="C9520" i="8"/>
  <c r="C9521" i="8"/>
  <c r="C9522" i="8"/>
  <c r="C9523" i="8"/>
  <c r="C9524" i="8"/>
  <c r="C9525" i="8"/>
  <c r="C9526" i="8"/>
  <c r="C9527" i="8"/>
  <c r="C9528" i="8"/>
  <c r="C9529" i="8"/>
  <c r="C9530" i="8"/>
  <c r="C9531" i="8"/>
  <c r="C9532" i="8"/>
  <c r="C9533" i="8"/>
  <c r="C9534" i="8"/>
  <c r="C9535" i="8"/>
  <c r="C9536" i="8"/>
  <c r="C9537" i="8"/>
  <c r="C9538" i="8"/>
  <c r="C9539" i="8"/>
  <c r="C9540" i="8"/>
  <c r="C9541" i="8"/>
  <c r="C9542" i="8"/>
  <c r="C9543" i="8"/>
  <c r="C9544" i="8"/>
  <c r="C9545" i="8"/>
  <c r="C9546" i="8"/>
  <c r="C9547" i="8"/>
  <c r="C9548" i="8"/>
  <c r="C9549" i="8"/>
  <c r="C9550" i="8"/>
  <c r="C9551" i="8"/>
  <c r="C9552" i="8"/>
  <c r="C9553" i="8"/>
  <c r="C9554" i="8"/>
  <c r="C9555" i="8"/>
  <c r="C9556" i="8"/>
  <c r="C9557" i="8"/>
  <c r="C9558" i="8"/>
  <c r="C12449" i="8"/>
  <c r="C9559" i="8"/>
  <c r="C9560" i="8"/>
  <c r="C9561" i="8"/>
  <c r="C9563" i="8"/>
  <c r="C9564" i="8"/>
  <c r="C9565" i="8"/>
  <c r="C9566" i="8"/>
  <c r="C9567" i="8"/>
  <c r="C9568" i="8"/>
  <c r="C9569" i="8"/>
  <c r="C9570" i="8"/>
  <c r="C9571" i="8"/>
  <c r="C9572" i="8"/>
  <c r="C9573" i="8"/>
  <c r="C9574" i="8"/>
  <c r="C9575" i="8"/>
  <c r="C9576" i="8"/>
  <c r="C9577" i="8"/>
  <c r="C9578" i="8"/>
  <c r="C9579" i="8"/>
  <c r="C9580" i="8"/>
  <c r="C9581" i="8"/>
  <c r="C9582" i="8"/>
  <c r="C9583" i="8"/>
  <c r="C9584" i="8"/>
  <c r="C9585" i="8"/>
  <c r="C9586" i="8"/>
  <c r="C9587" i="8"/>
  <c r="C9588" i="8"/>
  <c r="C9589" i="8"/>
  <c r="C9590" i="8"/>
  <c r="C9591" i="8"/>
  <c r="C9592" i="8"/>
  <c r="C9593" i="8"/>
  <c r="C9594" i="8"/>
  <c r="C9595" i="8"/>
  <c r="C9596" i="8"/>
  <c r="C9597" i="8"/>
  <c r="C11414" i="8"/>
  <c r="C9598" i="8"/>
  <c r="C9599" i="8"/>
  <c r="C9600" i="8"/>
  <c r="C9601" i="8"/>
  <c r="C9602" i="8"/>
  <c r="C9603" i="8"/>
  <c r="C9604" i="8"/>
  <c r="C9605" i="8"/>
  <c r="C9606" i="8"/>
  <c r="C9607" i="8"/>
  <c r="C9608" i="8"/>
  <c r="C9609" i="8"/>
  <c r="C9610" i="8"/>
  <c r="C9611" i="8"/>
  <c r="C9612" i="8"/>
  <c r="C9613" i="8"/>
  <c r="C9614" i="8"/>
  <c r="C9615" i="8"/>
  <c r="C9616" i="8"/>
  <c r="C9617" i="8"/>
  <c r="C9618" i="8"/>
  <c r="C9619" i="8"/>
  <c r="C9620" i="8"/>
  <c r="C9621" i="8"/>
  <c r="C9622" i="8"/>
  <c r="C9623" i="8"/>
  <c r="C9624" i="8"/>
  <c r="C9625" i="8"/>
  <c r="C9626" i="8"/>
  <c r="C9627" i="8"/>
  <c r="C9628" i="8"/>
  <c r="C9629" i="8"/>
  <c r="C9630" i="8"/>
  <c r="C9631" i="8"/>
  <c r="C9632" i="8"/>
  <c r="C9633" i="8"/>
  <c r="C9634" i="8"/>
  <c r="C9635" i="8"/>
  <c r="C9636" i="8"/>
  <c r="C9637" i="8"/>
  <c r="C9638" i="8"/>
  <c r="C9639" i="8"/>
  <c r="C9640" i="8"/>
  <c r="C9641" i="8"/>
  <c r="C9642" i="8"/>
  <c r="C9643" i="8"/>
  <c r="C9644" i="8"/>
  <c r="C9645" i="8"/>
  <c r="C9649" i="8"/>
  <c r="C9646" i="8"/>
  <c r="C9647" i="8"/>
  <c r="C9648" i="8"/>
  <c r="C9650" i="8"/>
  <c r="C9651" i="8"/>
  <c r="C9652" i="8"/>
  <c r="C9653" i="8"/>
  <c r="C9654" i="8"/>
  <c r="C9655" i="8"/>
  <c r="C9656" i="8"/>
  <c r="C9657" i="8"/>
  <c r="C9658" i="8"/>
  <c r="C9659" i="8"/>
  <c r="C9660" i="8"/>
  <c r="C9661" i="8"/>
  <c r="C9662" i="8"/>
  <c r="C9663" i="8"/>
  <c r="C9664" i="8"/>
  <c r="C9665" i="8"/>
  <c r="C9666" i="8"/>
  <c r="C9667" i="8"/>
  <c r="C9668" i="8"/>
  <c r="C9669" i="8"/>
  <c r="C9670" i="8"/>
  <c r="C9671" i="8"/>
  <c r="C9672" i="8"/>
  <c r="C9673" i="8"/>
  <c r="C9674" i="8"/>
  <c r="C9675" i="8"/>
  <c r="C9676" i="8"/>
  <c r="C9677" i="8"/>
  <c r="C9678" i="8"/>
  <c r="C9679" i="8"/>
  <c r="C9680" i="8"/>
  <c r="C9681" i="8"/>
  <c r="C9682" i="8"/>
  <c r="C9683" i="8"/>
  <c r="C9684" i="8"/>
  <c r="C9685" i="8"/>
  <c r="C9686" i="8"/>
  <c r="C9687" i="8"/>
  <c r="C9688" i="8"/>
  <c r="C9689" i="8"/>
  <c r="C9690" i="8"/>
  <c r="C9691" i="8"/>
  <c r="C9692" i="8"/>
  <c r="C9693" i="8"/>
  <c r="C9694" i="8"/>
  <c r="C9695" i="8"/>
  <c r="C9696" i="8"/>
  <c r="C11400" i="8"/>
  <c r="C9697" i="8"/>
  <c r="C9698" i="8"/>
  <c r="C9699" i="8"/>
  <c r="C9701" i="8"/>
  <c r="C9702" i="8"/>
  <c r="C9703" i="8"/>
  <c r="C9704" i="8"/>
  <c r="C9705" i="8"/>
  <c r="C9706" i="8"/>
  <c r="C9707" i="8"/>
  <c r="C2963" i="8"/>
  <c r="C9708" i="8"/>
  <c r="C9709" i="8"/>
  <c r="C9710" i="8"/>
  <c r="C9712" i="8"/>
  <c r="C9713" i="8"/>
  <c r="C9714" i="8"/>
  <c r="C9715" i="8"/>
  <c r="C9719" i="8"/>
  <c r="C9720" i="8"/>
  <c r="C9716" i="8"/>
  <c r="C9717" i="8"/>
  <c r="C9718" i="8"/>
  <c r="C9721" i="8"/>
  <c r="C9722" i="8"/>
  <c r="C9723" i="8"/>
  <c r="C9724" i="8"/>
  <c r="C9725" i="8"/>
  <c r="C9726" i="8"/>
  <c r="C9727" i="8"/>
  <c r="C9728" i="8"/>
  <c r="C9729" i="8"/>
  <c r="C9730" i="8"/>
  <c r="C9731" i="8"/>
  <c r="C9732" i="8"/>
  <c r="C9733" i="8"/>
  <c r="C9734" i="8"/>
  <c r="C9735" i="8"/>
  <c r="C9736" i="8"/>
  <c r="C9737" i="8"/>
  <c r="C9738" i="8"/>
  <c r="C9739" i="8"/>
  <c r="C9740" i="8"/>
  <c r="C9741" i="8"/>
  <c r="C9742" i="8"/>
  <c r="C9743" i="8"/>
  <c r="C9744" i="8"/>
  <c r="C9745" i="8"/>
  <c r="C9746" i="8"/>
  <c r="C9747" i="8"/>
  <c r="C9748" i="8"/>
  <c r="C9749" i="8"/>
  <c r="C9750" i="8"/>
  <c r="C9751" i="8"/>
  <c r="C9752" i="8"/>
  <c r="C9753" i="8"/>
  <c r="C9754" i="8"/>
  <c r="C9755" i="8"/>
  <c r="C9756" i="8"/>
  <c r="C9757" i="8"/>
  <c r="C9758" i="8"/>
  <c r="C9762" i="8"/>
  <c r="C9759" i="8"/>
  <c r="C9760" i="8"/>
  <c r="C9761" i="8"/>
  <c r="C9763" i="8"/>
  <c r="C9764" i="8"/>
  <c r="C9765" i="8"/>
  <c r="C9766" i="8"/>
  <c r="C9767" i="8"/>
  <c r="C9768" i="8"/>
  <c r="C8874" i="8"/>
  <c r="C9769" i="8"/>
  <c r="C9770" i="8"/>
  <c r="C9771" i="8"/>
  <c r="C9773" i="8"/>
  <c r="C9774" i="8"/>
  <c r="C9775" i="8"/>
  <c r="C9776" i="8"/>
  <c r="C9777" i="8"/>
  <c r="C9778" i="8"/>
  <c r="C9779" i="8"/>
  <c r="C9780" i="8"/>
  <c r="C9781" i="8"/>
  <c r="C9782" i="8"/>
  <c r="C9783" i="8"/>
  <c r="C9784" i="8"/>
  <c r="C9785" i="8"/>
  <c r="C9786" i="8"/>
  <c r="C9787" i="8"/>
  <c r="C9788" i="8"/>
  <c r="C9789" i="8"/>
  <c r="C9790" i="8"/>
  <c r="C9791" i="8"/>
  <c r="C9792" i="8"/>
  <c r="C9793" i="8"/>
  <c r="C9794" i="8"/>
  <c r="C9795" i="8"/>
  <c r="C9796" i="8"/>
  <c r="C9797" i="8"/>
  <c r="C9798" i="8"/>
  <c r="C9799" i="8"/>
  <c r="C9800" i="8"/>
  <c r="C14063" i="8"/>
  <c r="C9801" i="8"/>
  <c r="C9802" i="8"/>
  <c r="C9803" i="8"/>
  <c r="C9805" i="8"/>
  <c r="C9808" i="8"/>
  <c r="C9806" i="8"/>
  <c r="C9807" i="8"/>
  <c r="C9809" i="8"/>
  <c r="C9810" i="8"/>
  <c r="C9811" i="8"/>
  <c r="C9812" i="8"/>
  <c r="C9813" i="8"/>
  <c r="C9817" i="8"/>
  <c r="C9814" i="8"/>
  <c r="C9815" i="8"/>
  <c r="C9816" i="8"/>
  <c r="C9818" i="8"/>
  <c r="C9819" i="8"/>
  <c r="C9820" i="8"/>
  <c r="C9821" i="8"/>
  <c r="C9822" i="8"/>
  <c r="C9823" i="8"/>
  <c r="C9824" i="8"/>
  <c r="C9825" i="8"/>
  <c r="C9826" i="8"/>
  <c r="C9827" i="8"/>
  <c r="C9828" i="8"/>
  <c r="C14064" i="8"/>
  <c r="C12450" i="8"/>
  <c r="C9834" i="8"/>
  <c r="C9835" i="8"/>
  <c r="C12451" i="8"/>
  <c r="C12452" i="8"/>
  <c r="C9838" i="8"/>
  <c r="C9839" i="8"/>
  <c r="C12453" i="8"/>
  <c r="C9841" i="8"/>
  <c r="C9842" i="8"/>
  <c r="C9843" i="8"/>
  <c r="C9844" i="8"/>
  <c r="C9845" i="8"/>
  <c r="C9846" i="8"/>
  <c r="C9847" i="8"/>
  <c r="C9848" i="8"/>
  <c r="C9849" i="8"/>
  <c r="C9850" i="8"/>
  <c r="C9851" i="8"/>
  <c r="C9852" i="8"/>
  <c r="C9853" i="8"/>
  <c r="C9854" i="8"/>
  <c r="C9855" i="8"/>
  <c r="C9856" i="8"/>
  <c r="C9857" i="8"/>
  <c r="C9858" i="8"/>
  <c r="C9859" i="8"/>
  <c r="C9860" i="8"/>
  <c r="C9861" i="8"/>
  <c r="C9862" i="8"/>
  <c r="C9863" i="8"/>
  <c r="C9864" i="8"/>
  <c r="C14065" i="8"/>
  <c r="C9866" i="8"/>
  <c r="C9867" i="8"/>
  <c r="C9868" i="8"/>
  <c r="C14066" i="8"/>
  <c r="C9870" i="8"/>
  <c r="C9871" i="8"/>
  <c r="C9872" i="8"/>
  <c r="C9873" i="8"/>
  <c r="C9874" i="8"/>
  <c r="C9875" i="8"/>
  <c r="C9876" i="8"/>
  <c r="C9877" i="8"/>
  <c r="C9878" i="8"/>
  <c r="C9879" i="8"/>
  <c r="C9880" i="8"/>
  <c r="C9881" i="8"/>
  <c r="C9882" i="8"/>
  <c r="C9883" i="8"/>
  <c r="C9884" i="8"/>
  <c r="C9885" i="8"/>
  <c r="C9886" i="8"/>
  <c r="C9887" i="8"/>
  <c r="C9888" i="8"/>
  <c r="C9889" i="8"/>
  <c r="C9890" i="8"/>
  <c r="C9891" i="8"/>
  <c r="C8" i="8"/>
  <c r="C10" i="8"/>
  <c r="C14" i="8"/>
  <c r="C36" i="8"/>
  <c r="C5614" i="8"/>
  <c r="C5630" i="8"/>
  <c r="C8265" i="8"/>
  <c r="C8266" i="8"/>
  <c r="C9892" i="8"/>
  <c r="C9893" i="8"/>
  <c r="C9894" i="8"/>
  <c r="C9895" i="8"/>
  <c r="C9896" i="8"/>
  <c r="C9897" i="8"/>
  <c r="C9898" i="8"/>
  <c r="C9899" i="8"/>
  <c r="C9900" i="8"/>
  <c r="C9901" i="8"/>
  <c r="C9902" i="8"/>
  <c r="C9903" i="8"/>
  <c r="C9904" i="8"/>
  <c r="C9905" i="8"/>
  <c r="C9906" i="8"/>
  <c r="C9907" i="8"/>
  <c r="C9908" i="8"/>
  <c r="C9909" i="8"/>
  <c r="C9910" i="8"/>
  <c r="C9911" i="8"/>
  <c r="C9912" i="8"/>
  <c r="C9913" i="8"/>
  <c r="C9914" i="8"/>
  <c r="C9915" i="8"/>
  <c r="C9916" i="8"/>
  <c r="C9917" i="8"/>
  <c r="C9918" i="8"/>
  <c r="C9919" i="8"/>
  <c r="C4219" i="8"/>
  <c r="C9920" i="8"/>
  <c r="C9921" i="8"/>
  <c r="C9922" i="8"/>
  <c r="C9923" i="8"/>
  <c r="C9924" i="8"/>
  <c r="C9925" i="8"/>
  <c r="C9926" i="8"/>
  <c r="C9927" i="8"/>
  <c r="C9929" i="8"/>
  <c r="C9930" i="8"/>
  <c r="C9931" i="8"/>
  <c r="C9932" i="8"/>
  <c r="C9933" i="8"/>
  <c r="C9934" i="8"/>
  <c r="C9935" i="8"/>
  <c r="C9936" i="8"/>
  <c r="C9937" i="8"/>
  <c r="C9938" i="8"/>
  <c r="C9939" i="8"/>
  <c r="C9940" i="8"/>
  <c r="C9941" i="8"/>
  <c r="C9942" i="8"/>
  <c r="C9943" i="8"/>
  <c r="C9944" i="8"/>
  <c r="C9945" i="8"/>
  <c r="C9946" i="8"/>
  <c r="C9947" i="8"/>
  <c r="C9948" i="8"/>
  <c r="C9949" i="8"/>
  <c r="C9950" i="8"/>
  <c r="C9951" i="8"/>
  <c r="C9952" i="8"/>
  <c r="C9953" i="8"/>
  <c r="C9954" i="8"/>
  <c r="C9955" i="8"/>
  <c r="C9956" i="8"/>
  <c r="C9957" i="8"/>
  <c r="C9958" i="8"/>
  <c r="C9959" i="8"/>
  <c r="C9960" i="8"/>
  <c r="C9961" i="8"/>
  <c r="C9962" i="8"/>
  <c r="C9963" i="8"/>
  <c r="C9964" i="8"/>
  <c r="C9965" i="8"/>
  <c r="C9966" i="8"/>
  <c r="C9967" i="8"/>
  <c r="C9968" i="8"/>
  <c r="C9969" i="8"/>
  <c r="C9970" i="8"/>
  <c r="C9971" i="8"/>
  <c r="C9972" i="8"/>
  <c r="C9973" i="8"/>
  <c r="C9974" i="8"/>
  <c r="C9975" i="8"/>
  <c r="C9976" i="8"/>
  <c r="C9977" i="8"/>
  <c r="C9978" i="8"/>
  <c r="C9979" i="8"/>
  <c r="C9980" i="8"/>
  <c r="C9981" i="8"/>
  <c r="C9982" i="8"/>
  <c r="C9983" i="8"/>
  <c r="C9984" i="8"/>
  <c r="C9985" i="8"/>
  <c r="C9986" i="8"/>
  <c r="C9987" i="8"/>
  <c r="C9988" i="8"/>
  <c r="C9989" i="8"/>
  <c r="C9990" i="8"/>
  <c r="C9991" i="8"/>
  <c r="C9992" i="8"/>
  <c r="C9993" i="8"/>
  <c r="C9994" i="8"/>
  <c r="C9995" i="8"/>
  <c r="C9996" i="8"/>
  <c r="C9997" i="8"/>
  <c r="C9998" i="8"/>
  <c r="C9999" i="8"/>
  <c r="C10000" i="8"/>
  <c r="C10001" i="8"/>
  <c r="C10002" i="8"/>
  <c r="C10003" i="8"/>
  <c r="C10004" i="8"/>
  <c r="C10005" i="8"/>
  <c r="C10006" i="8"/>
  <c r="C10007" i="8"/>
  <c r="C10008" i="8"/>
  <c r="C10009" i="8"/>
  <c r="C10010" i="8"/>
  <c r="C10011" i="8"/>
  <c r="C10012" i="8"/>
  <c r="C10013" i="8"/>
  <c r="C10014" i="8"/>
  <c r="C10015" i="8"/>
  <c r="C10016" i="8"/>
  <c r="C10017" i="8"/>
  <c r="C10018" i="8"/>
  <c r="C10019" i="8"/>
  <c r="C10020" i="8"/>
  <c r="C10021" i="8"/>
  <c r="C10022" i="8"/>
  <c r="C10023" i="8"/>
  <c r="C10024" i="8"/>
  <c r="C10025" i="8"/>
  <c r="C10026" i="8"/>
  <c r="C10027" i="8"/>
  <c r="C10028" i="8"/>
  <c r="C10029" i="8"/>
  <c r="C10030" i="8"/>
  <c r="C10031" i="8"/>
  <c r="C10032" i="8"/>
  <c r="C10033" i="8"/>
  <c r="C10034" i="8"/>
  <c r="C10035" i="8"/>
  <c r="C10036" i="8"/>
  <c r="C10037" i="8"/>
  <c r="C10038" i="8"/>
  <c r="C10039" i="8"/>
  <c r="C10040" i="8"/>
  <c r="C10041" i="8"/>
  <c r="C10042" i="8"/>
  <c r="C10051" i="8"/>
  <c r="C10043" i="8"/>
  <c r="C10044" i="8"/>
  <c r="C10045" i="8"/>
  <c r="C10046" i="8"/>
  <c r="C10047" i="8"/>
  <c r="C10048" i="8"/>
  <c r="C10049" i="8"/>
  <c r="C10050" i="8"/>
  <c r="C10052" i="8"/>
  <c r="C10053" i="8"/>
  <c r="C10054" i="8"/>
  <c r="C10055" i="8"/>
  <c r="C10056" i="8"/>
  <c r="C10057" i="8"/>
  <c r="C10058" i="8"/>
  <c r="C10059" i="8"/>
  <c r="C10060" i="8"/>
  <c r="C10061" i="8"/>
  <c r="C10062" i="8"/>
  <c r="C10063" i="8"/>
  <c r="C10064" i="8"/>
  <c r="C10065" i="8"/>
  <c r="C10066" i="8"/>
  <c r="C10067" i="8"/>
  <c r="C10068" i="8"/>
  <c r="C10069" i="8"/>
  <c r="C10070" i="8"/>
  <c r="C10071" i="8"/>
  <c r="C10072" i="8"/>
  <c r="C10073" i="8"/>
  <c r="C10074" i="8"/>
  <c r="C10075" i="8"/>
  <c r="C10076" i="8"/>
  <c r="C10077" i="8"/>
  <c r="C10078" i="8"/>
  <c r="C10079" i="8"/>
  <c r="C10080" i="8"/>
  <c r="C10081" i="8"/>
  <c r="C10082" i="8"/>
  <c r="C10083" i="8"/>
  <c r="C10084" i="8"/>
  <c r="C10085" i="8"/>
  <c r="C10086" i="8"/>
  <c r="C10087" i="8"/>
  <c r="C10088" i="8"/>
  <c r="C10089" i="8"/>
  <c r="C10090" i="8"/>
  <c r="C10091" i="8"/>
  <c r="C10092" i="8"/>
  <c r="C10093" i="8"/>
  <c r="C10094" i="8"/>
  <c r="C10095" i="8"/>
  <c r="C10096" i="8"/>
  <c r="C10097" i="8"/>
  <c r="C10098" i="8"/>
  <c r="C10099" i="8"/>
  <c r="C10100" i="8"/>
  <c r="C10101" i="8"/>
  <c r="C10102" i="8"/>
  <c r="C10103" i="8"/>
  <c r="C10104" i="8"/>
  <c r="C10105" i="8"/>
  <c r="C10106" i="8"/>
  <c r="C10107" i="8"/>
  <c r="C10108" i="8"/>
  <c r="C10109" i="8"/>
  <c r="C10110" i="8"/>
  <c r="C10111" i="8"/>
  <c r="C10112" i="8"/>
  <c r="C10113" i="8"/>
  <c r="C10114" i="8"/>
  <c r="C10115" i="8"/>
  <c r="C10116" i="8"/>
  <c r="C10117" i="8"/>
  <c r="C10118" i="8"/>
  <c r="C10119" i="8"/>
  <c r="C10120" i="8"/>
  <c r="C10121" i="8"/>
  <c r="C10122" i="8"/>
  <c r="C10123" i="8"/>
  <c r="C10124" i="8"/>
  <c r="C10125" i="8"/>
  <c r="C10126" i="8"/>
  <c r="C10127" i="8"/>
  <c r="C10128" i="8"/>
  <c r="C10129" i="8"/>
  <c r="C10130" i="8"/>
  <c r="C10131" i="8"/>
  <c r="C10132" i="8"/>
  <c r="C10133" i="8"/>
  <c r="C10134" i="8"/>
  <c r="C10135" i="8"/>
  <c r="C10136" i="8"/>
  <c r="C10137" i="8"/>
  <c r="C10138" i="8"/>
  <c r="C10139" i="8"/>
  <c r="C10140" i="8"/>
  <c r="C10141" i="8"/>
  <c r="C10142" i="8"/>
  <c r="C10143" i="8"/>
  <c r="C10144" i="8"/>
  <c r="C10145" i="8"/>
  <c r="C10146" i="8"/>
  <c r="C10147" i="8"/>
  <c r="C10148" i="8"/>
  <c r="C10149" i="8"/>
  <c r="C10150" i="8"/>
  <c r="C10151" i="8"/>
  <c r="C10152" i="8"/>
  <c r="C10153" i="8"/>
  <c r="C10154" i="8"/>
  <c r="C10155" i="8"/>
  <c r="C10156" i="8"/>
  <c r="C10157" i="8"/>
  <c r="C10158" i="8"/>
  <c r="C10159" i="8"/>
  <c r="C10160" i="8"/>
  <c r="C10161" i="8"/>
  <c r="C10162" i="8"/>
  <c r="C10163" i="8"/>
  <c r="C10164" i="8"/>
  <c r="C10165" i="8"/>
  <c r="C10166" i="8"/>
  <c r="C10167" i="8"/>
  <c r="C10168" i="8"/>
  <c r="C10169" i="8"/>
  <c r="C10170" i="8"/>
  <c r="C10171" i="8"/>
  <c r="C10172" i="8"/>
  <c r="C10173" i="8"/>
  <c r="C10174" i="8"/>
  <c r="C10175" i="8"/>
  <c r="C10176" i="8"/>
  <c r="C10177" i="8"/>
  <c r="C10178" i="8"/>
  <c r="C10179" i="8"/>
  <c r="C10180" i="8"/>
  <c r="C10181" i="8"/>
  <c r="C10182" i="8"/>
  <c r="C10183" i="8"/>
  <c r="C10184" i="8"/>
  <c r="C10185" i="8"/>
  <c r="C10186" i="8"/>
  <c r="C10187" i="8"/>
  <c r="C10188" i="8"/>
  <c r="C10189" i="8"/>
  <c r="C4925" i="8"/>
  <c r="C10190" i="8"/>
  <c r="C10191" i="8"/>
  <c r="C10192" i="8"/>
  <c r="C10193" i="8"/>
  <c r="C10194" i="8"/>
  <c r="C10195" i="8"/>
  <c r="C10196" i="8"/>
  <c r="C10197" i="8"/>
  <c r="C10199" i="8"/>
  <c r="C10200" i="8"/>
  <c r="C10201" i="8"/>
  <c r="C10202" i="8"/>
  <c r="C10203" i="8"/>
  <c r="C10204" i="8"/>
  <c r="C10205" i="8"/>
  <c r="C10206" i="8"/>
  <c r="C10207" i="8"/>
  <c r="C10208" i="8"/>
  <c r="C10209" i="8"/>
  <c r="C10210" i="8"/>
  <c r="C10211" i="8"/>
  <c r="C10212" i="8"/>
  <c r="C10213" i="8"/>
  <c r="C10214" i="8"/>
  <c r="C10215" i="8"/>
  <c r="C10216" i="8"/>
  <c r="C10217" i="8"/>
  <c r="C10218" i="8"/>
  <c r="C10219" i="8"/>
  <c r="C10220" i="8"/>
  <c r="C10235" i="8"/>
  <c r="C10236" i="8"/>
  <c r="C10237" i="8"/>
  <c r="C10238" i="8"/>
  <c r="C10243" i="8"/>
  <c r="C10244" i="8"/>
  <c r="C10245" i="8"/>
  <c r="C10246" i="8"/>
  <c r="C10247" i="8"/>
  <c r="C10248" i="8"/>
  <c r="C10249" i="8"/>
  <c r="C10250" i="8"/>
  <c r="C10251" i="8"/>
  <c r="C10252" i="8"/>
  <c r="C10253" i="8"/>
  <c r="C10254" i="8"/>
  <c r="C10255" i="8"/>
  <c r="C10256" i="8"/>
  <c r="C10257" i="8"/>
  <c r="C10258" i="8"/>
  <c r="C10259" i="8"/>
  <c r="C10273" i="8"/>
  <c r="C10274" i="8"/>
  <c r="C10302" i="8"/>
  <c r="C10303" i="8"/>
  <c r="C10304" i="8"/>
  <c r="C10305" i="8"/>
  <c r="C10314" i="8"/>
  <c r="C10315" i="8"/>
  <c r="C10316" i="8"/>
  <c r="C10317" i="8"/>
  <c r="C10318" i="8"/>
  <c r="C10319" i="8"/>
  <c r="C10320" i="8"/>
  <c r="C10321" i="8"/>
  <c r="C10322" i="8"/>
  <c r="C10323" i="8"/>
  <c r="C10334" i="8"/>
  <c r="C13286" i="8"/>
  <c r="C10346" i="8"/>
  <c r="C10348" i="8"/>
  <c r="C10349" i="8"/>
  <c r="C10350" i="8"/>
  <c r="C10351" i="8"/>
  <c r="C10352" i="8"/>
  <c r="C10353" i="8"/>
  <c r="C10354" i="8"/>
  <c r="C10355" i="8"/>
  <c r="C10356" i="8"/>
  <c r="C10357" i="8"/>
  <c r="C10358" i="8"/>
  <c r="C10359" i="8"/>
  <c r="C10360" i="8"/>
  <c r="C10361" i="8"/>
  <c r="C10362" i="8"/>
  <c r="C10363" i="8"/>
  <c r="C10364" i="8"/>
  <c r="C10365" i="8"/>
  <c r="C10366" i="8"/>
  <c r="C10367" i="8"/>
  <c r="C10368" i="8"/>
  <c r="C10369" i="8"/>
  <c r="C10370" i="8"/>
  <c r="C10374" i="8"/>
  <c r="C10375" i="8"/>
  <c r="C10376" i="8"/>
  <c r="C10377" i="8"/>
  <c r="C10378" i="8"/>
  <c r="C10379" i="8"/>
  <c r="C10380" i="8"/>
  <c r="C10381" i="8"/>
  <c r="C10382" i="8"/>
  <c r="C10383" i="8"/>
  <c r="C10384" i="8"/>
  <c r="C10385" i="8"/>
  <c r="C10386" i="8"/>
  <c r="C10387" i="8"/>
  <c r="C10388" i="8"/>
  <c r="C10371" i="8"/>
  <c r="C10372" i="8"/>
  <c r="C10389" i="8"/>
  <c r="C10390" i="8"/>
  <c r="C10391" i="8"/>
  <c r="C10373" i="8"/>
  <c r="C10392" i="8"/>
  <c r="C6261" i="8"/>
  <c r="C10393" i="8"/>
  <c r="C10395" i="8"/>
  <c r="C10396" i="8"/>
  <c r="C10397" i="8"/>
  <c r="C10398" i="8"/>
  <c r="C10399" i="8"/>
  <c r="C10400" i="8"/>
  <c r="C10401" i="8"/>
  <c r="C10402" i="8"/>
  <c r="C10413" i="8"/>
  <c r="C10414" i="8"/>
  <c r="C10415" i="8"/>
  <c r="C10416" i="8"/>
  <c r="C13025" i="8"/>
  <c r="C10418" i="8"/>
  <c r="C10419" i="8"/>
  <c r="C10420" i="8"/>
  <c r="C10421" i="8"/>
  <c r="C10422" i="8"/>
  <c r="C10423" i="8"/>
  <c r="C10424" i="8"/>
  <c r="C10425" i="8"/>
  <c r="C10426" i="8"/>
  <c r="C10427" i="8"/>
  <c r="C10428" i="8"/>
  <c r="C10429" i="8"/>
  <c r="C10430" i="8"/>
  <c r="C10431" i="8"/>
  <c r="C10437" i="8"/>
  <c r="C10438" i="8"/>
  <c r="C10439" i="8"/>
  <c r="C10440" i="8"/>
  <c r="C10465" i="8"/>
  <c r="C10466" i="8"/>
  <c r="C10467" i="8"/>
  <c r="R10127" i="8"/>
  <c r="R8740" i="8"/>
  <c r="R10121" i="8"/>
  <c r="R9971" i="8"/>
  <c r="R10116" i="8"/>
  <c r="R9959" i="8"/>
  <c r="R9919" i="8"/>
  <c r="R8606" i="8"/>
  <c r="R6678" i="8"/>
  <c r="R5149" i="8"/>
  <c r="R402" i="8"/>
  <c r="R5389" i="8"/>
  <c r="R6380" i="8"/>
  <c r="R9924" i="8"/>
  <c r="R9923" i="8"/>
  <c r="R9918" i="8"/>
  <c r="R5048" i="8"/>
  <c r="R5051" i="8"/>
  <c r="R5124" i="8"/>
  <c r="R5147" i="8"/>
  <c r="R5150" i="8"/>
  <c r="R5151" i="8"/>
  <c r="R9291" i="8"/>
  <c r="R9289" i="8"/>
  <c r="R9287" i="8"/>
  <c r="R9121" i="8"/>
  <c r="R9118" i="8"/>
  <c r="R9088" i="8"/>
  <c r="R9076" i="8"/>
  <c r="P12453" i="8"/>
  <c r="R9053" i="8"/>
  <c r="R8472" i="8"/>
  <c r="R6538" i="8"/>
  <c r="R6206" i="8"/>
  <c r="R9797" i="8"/>
  <c r="P3506" i="8"/>
  <c r="R3506" i="8"/>
  <c r="R9801" i="8"/>
  <c r="R8148" i="8"/>
  <c r="R7555" i="8"/>
  <c r="R9075" i="8"/>
  <c r="R8597" i="8"/>
  <c r="R9704" i="8"/>
  <c r="R9703" i="8"/>
  <c r="R9702" i="8"/>
  <c r="R9701" i="8"/>
  <c r="R9698" i="8"/>
  <c r="R560" i="8" l="1"/>
  <c r="R9062" i="8"/>
  <c r="R7762" i="8"/>
  <c r="R9069" i="8"/>
  <c r="R7558" i="8"/>
  <c r="R9103" i="8" l="1"/>
  <c r="R9107" i="8"/>
  <c r="R9098" i="8"/>
  <c r="R9102" i="8"/>
  <c r="R9101" i="8"/>
  <c r="R9078" i="8" l="1"/>
  <c r="R9087" i="8"/>
  <c r="R6472" i="8"/>
  <c r="R7770" i="8"/>
  <c r="R9052" i="8" l="1"/>
  <c r="R2577" i="8"/>
  <c r="R9071" i="8"/>
  <c r="R9059" i="8"/>
  <c r="R9055" i="8"/>
  <c r="R9057" i="8"/>
  <c r="R9054" i="8"/>
  <c r="R9049" i="8"/>
  <c r="R9048" i="8"/>
  <c r="R9045" i="8"/>
  <c r="P848" i="8"/>
  <c r="P9038" i="8"/>
  <c r="R9037" i="8"/>
  <c r="R9026" i="8"/>
  <c r="R9034" i="8"/>
  <c r="R9266" i="8"/>
  <c r="R8902" i="8"/>
  <c r="R7854" i="8"/>
  <c r="R8737" i="8"/>
  <c r="R8736" i="8"/>
  <c r="R8626" i="8"/>
  <c r="R8625" i="8"/>
  <c r="R8489" i="8"/>
  <c r="R8412" i="8"/>
  <c r="R8408" i="8"/>
  <c r="R8373" i="8"/>
  <c r="R8370" i="8"/>
  <c r="R8368" i="8"/>
  <c r="R8366" i="8"/>
  <c r="R8363" i="8"/>
  <c r="R8346" i="8"/>
  <c r="R8345" i="8"/>
  <c r="R8344" i="8"/>
  <c r="R8264" i="8"/>
  <c r="R8194" i="8"/>
  <c r="R8179" i="8"/>
  <c r="R8177" i="8"/>
  <c r="R8700" i="8"/>
  <c r="R8695" i="8"/>
  <c r="R8694" i="8"/>
  <c r="R8031" i="8"/>
  <c r="R8007" i="8"/>
  <c r="R6938" i="8"/>
  <c r="R7571" i="8"/>
  <c r="R4210" i="8"/>
  <c r="R4114" i="8"/>
  <c r="R450" i="8"/>
  <c r="R1533" i="8"/>
  <c r="R955" i="8"/>
  <c r="R441" i="8"/>
  <c r="R249" i="8"/>
  <c r="R6354" i="8"/>
  <c r="R8910" i="8"/>
  <c r="R8630" i="8"/>
  <c r="R8343" i="8"/>
  <c r="R8342" i="8"/>
  <c r="R8338" i="8"/>
  <c r="R8323" i="8"/>
  <c r="R8322" i="8"/>
  <c r="R8223" i="8"/>
  <c r="P8322" i="8"/>
  <c r="P8323" i="8"/>
  <c r="R8689" i="8"/>
  <c r="R8585" i="8"/>
  <c r="R7665" i="8"/>
  <c r="R8599" i="8"/>
  <c r="R8471" i="8"/>
  <c r="R5178" i="8"/>
  <c r="R8598" i="8"/>
  <c r="R8912" i="8"/>
  <c r="R8596" i="8"/>
  <c r="R8748" i="8"/>
  <c r="C3" i="8" l="1"/>
  <c r="C4" i="8"/>
  <c r="C2" i="8"/>
  <c r="P2" i="8"/>
  <c r="P3" i="8"/>
  <c r="P4" i="8"/>
  <c r="P5" i="8"/>
  <c r="P6" i="8"/>
  <c r="P7" i="8"/>
  <c r="P9" i="8"/>
  <c r="P10307" i="8"/>
  <c r="P11" i="8"/>
  <c r="P12" i="8"/>
  <c r="P13" i="8"/>
  <c r="P10308" i="8"/>
  <c r="P15" i="8"/>
  <c r="P16" i="8"/>
  <c r="P17" i="8"/>
  <c r="P18" i="8"/>
  <c r="P19" i="8"/>
  <c r="P20" i="8"/>
  <c r="P21" i="8"/>
  <c r="P22" i="8"/>
  <c r="P23" i="8"/>
  <c r="P24" i="8"/>
  <c r="P25" i="8"/>
  <c r="P26" i="8"/>
  <c r="P27" i="8"/>
  <c r="P28" i="8"/>
  <c r="P29" i="8"/>
  <c r="P30" i="8"/>
  <c r="P31" i="8"/>
  <c r="P32" i="8"/>
  <c r="P33" i="8"/>
  <c r="P34" i="8"/>
  <c r="P35" i="8"/>
  <c r="P10309"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6351" i="8"/>
  <c r="P107" i="8"/>
  <c r="P108" i="8"/>
  <c r="P6352" i="8"/>
  <c r="P6353" i="8"/>
  <c r="P111" i="8"/>
  <c r="P112" i="8"/>
  <c r="P113" i="8"/>
  <c r="P114" i="8"/>
  <c r="P115" i="8"/>
  <c r="P116" i="8"/>
  <c r="P117" i="8"/>
  <c r="P118" i="8"/>
  <c r="P119" i="8"/>
  <c r="P120" i="8"/>
  <c r="P121" i="8"/>
  <c r="P122" i="8"/>
  <c r="P123" i="8"/>
  <c r="P124" i="8"/>
  <c r="P125" i="8"/>
  <c r="P126" i="8"/>
  <c r="P127" i="8"/>
  <c r="P128" i="8"/>
  <c r="P129" i="8"/>
  <c r="P130" i="8"/>
  <c r="P131" i="8"/>
  <c r="P132" i="8"/>
  <c r="P106" i="8"/>
  <c r="P109" i="8"/>
  <c r="P135" i="8"/>
  <c r="P136" i="8"/>
  <c r="P137" i="8"/>
  <c r="P138" i="8"/>
  <c r="P139" i="8"/>
  <c r="P140" i="8"/>
  <c r="P141" i="8"/>
  <c r="P13926" i="8"/>
  <c r="P143" i="8"/>
  <c r="P144" i="8"/>
  <c r="P145" i="8"/>
  <c r="P146" i="8"/>
  <c r="P147" i="8"/>
  <c r="P148" i="8"/>
  <c r="P149" i="8"/>
  <c r="P150" i="8"/>
  <c r="P151" i="8"/>
  <c r="P152" i="8"/>
  <c r="P153" i="8"/>
  <c r="P154" i="8"/>
  <c r="P155" i="8"/>
  <c r="P156" i="8"/>
  <c r="P157" i="8"/>
  <c r="P158" i="8"/>
  <c r="P159" i="8"/>
  <c r="P160" i="8"/>
  <c r="P161" i="8"/>
  <c r="P162" i="8"/>
  <c r="P163" i="8"/>
  <c r="P164" i="8"/>
  <c r="P165" i="8"/>
  <c r="P110" i="8"/>
  <c r="P167" i="8"/>
  <c r="P168" i="8"/>
  <c r="P169" i="8"/>
  <c r="P170" i="8"/>
  <c r="P171" i="8"/>
  <c r="P172" i="8"/>
  <c r="P173" i="8"/>
  <c r="P174" i="8"/>
  <c r="P175" i="8"/>
  <c r="P176" i="8"/>
  <c r="P177" i="8"/>
  <c r="P178" i="8"/>
  <c r="P179" i="8"/>
  <c r="P180" i="8"/>
  <c r="P13476" i="8"/>
  <c r="P182" i="8"/>
  <c r="P183" i="8"/>
  <c r="P184" i="8"/>
  <c r="P185" i="8"/>
  <c r="P186" i="8"/>
  <c r="P133" i="8"/>
  <c r="P13274" i="8"/>
  <c r="P134" i="8"/>
  <c r="P190" i="8"/>
  <c r="P13927" i="8"/>
  <c r="P13477"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166"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6354" i="8"/>
  <c r="P187" i="8"/>
  <c r="P250" i="8"/>
  <c r="P251" i="8"/>
  <c r="P252" i="8"/>
  <c r="P253" i="8"/>
  <c r="P254" i="8"/>
  <c r="P255" i="8"/>
  <c r="P256" i="8"/>
  <c r="P257" i="8"/>
  <c r="P258" i="8"/>
  <c r="P259" i="8"/>
  <c r="P260" i="8"/>
  <c r="P261" i="8"/>
  <c r="P262" i="8"/>
  <c r="P263" i="8"/>
  <c r="P264" i="8"/>
  <c r="P265" i="8"/>
  <c r="P266" i="8"/>
  <c r="P267" i="8"/>
  <c r="P268" i="8"/>
  <c r="P7878"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7880" i="8"/>
  <c r="P415" i="8"/>
  <c r="P416" i="8"/>
  <c r="P417" i="8"/>
  <c r="P418" i="8"/>
  <c r="P419" i="8"/>
  <c r="P420" i="8"/>
  <c r="P421" i="8"/>
  <c r="P422" i="8"/>
  <c r="P423" i="8"/>
  <c r="P424" i="8"/>
  <c r="P425" i="8"/>
  <c r="P426" i="8"/>
  <c r="P427" i="8"/>
  <c r="P428" i="8"/>
  <c r="P429" i="8"/>
  <c r="P430" i="8"/>
  <c r="P431" i="8"/>
  <c r="P432" i="8"/>
  <c r="P433" i="8"/>
  <c r="P434" i="8"/>
  <c r="P435" i="8"/>
  <c r="P13849" i="8"/>
  <c r="P437" i="8"/>
  <c r="P438" i="8"/>
  <c r="P439" i="8"/>
  <c r="P189" i="8"/>
  <c r="P219" i="8"/>
  <c r="P442" i="8"/>
  <c r="P248" i="8"/>
  <c r="P444" i="8"/>
  <c r="P445" i="8"/>
  <c r="P446" i="8"/>
  <c r="P249" i="8"/>
  <c r="P448" i="8"/>
  <c r="P449" i="8"/>
  <c r="P440" i="8"/>
  <c r="P451" i="8"/>
  <c r="P441" i="8"/>
  <c r="P453" i="8"/>
  <c r="P454" i="8"/>
  <c r="P455" i="8"/>
  <c r="P456" i="8"/>
  <c r="P457" i="8"/>
  <c r="P443" i="8"/>
  <c r="P447"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269" i="8"/>
  <c r="P502" i="8"/>
  <c r="P503" i="8"/>
  <c r="P504" i="8"/>
  <c r="P505" i="8"/>
  <c r="P506" i="8"/>
  <c r="P507" i="8"/>
  <c r="P508" i="8"/>
  <c r="P509" i="8"/>
  <c r="P510" i="8"/>
  <c r="P511" i="8"/>
  <c r="P512" i="8"/>
  <c r="P513" i="8"/>
  <c r="P514" i="8"/>
  <c r="P515" i="8"/>
  <c r="P6348" i="8"/>
  <c r="P517" i="8"/>
  <c r="P518" i="8"/>
  <c r="P519" i="8"/>
  <c r="P520" i="8"/>
  <c r="P521" i="8"/>
  <c r="P522" i="8"/>
  <c r="P523" i="8"/>
  <c r="P524" i="8"/>
  <c r="P525" i="8"/>
  <c r="P526" i="8"/>
  <c r="P527" i="8"/>
  <c r="P528" i="8"/>
  <c r="P529" i="8"/>
  <c r="P530" i="8"/>
  <c r="P531" i="8"/>
  <c r="P532" i="8"/>
  <c r="P533" i="8"/>
  <c r="P501" i="8"/>
  <c r="P535" i="8"/>
  <c r="P536" i="8"/>
  <c r="P516" i="8"/>
  <c r="P537" i="8"/>
  <c r="P538" i="8"/>
  <c r="P539" i="8"/>
  <c r="P540" i="8"/>
  <c r="P541" i="8"/>
  <c r="P542" i="8"/>
  <c r="P543" i="8"/>
  <c r="P544" i="8"/>
  <c r="P545" i="8"/>
  <c r="P546"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34" i="8"/>
  <c r="P582" i="8"/>
  <c r="P583" i="8"/>
  <c r="P584" i="8"/>
  <c r="P585" i="8"/>
  <c r="P586" i="8"/>
  <c r="P587" i="8"/>
  <c r="P588" i="8"/>
  <c r="P589" i="8"/>
  <c r="P590"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13275" i="8"/>
  <c r="P704" i="8"/>
  <c r="P705" i="8"/>
  <c r="P706" i="8"/>
  <c r="P707" i="8"/>
  <c r="P708" i="8"/>
  <c r="P709" i="8"/>
  <c r="P710" i="8"/>
  <c r="P711" i="8"/>
  <c r="P712" i="8"/>
  <c r="P713" i="8"/>
  <c r="P714" i="8"/>
  <c r="P715" i="8"/>
  <c r="P716" i="8"/>
  <c r="P717" i="8"/>
  <c r="P718" i="8"/>
  <c r="P719" i="8"/>
  <c r="P720" i="8"/>
  <c r="P721" i="8"/>
  <c r="P722" i="8"/>
  <c r="P547" i="8"/>
  <c r="P724" i="8"/>
  <c r="P725" i="8"/>
  <c r="P726" i="8"/>
  <c r="P727" i="8"/>
  <c r="P728" i="8"/>
  <c r="P729" i="8"/>
  <c r="P730" i="8"/>
  <c r="P731" i="8"/>
  <c r="P732" i="8"/>
  <c r="P733" i="8"/>
  <c r="P734" i="8"/>
  <c r="P735" i="8"/>
  <c r="P736" i="8"/>
  <c r="P737" i="8"/>
  <c r="P738" i="8"/>
  <c r="P739" i="8"/>
  <c r="P740" i="8"/>
  <c r="P741" i="8"/>
  <c r="P742" i="8"/>
  <c r="P743" i="8"/>
  <c r="P744" i="8"/>
  <c r="P745" i="8"/>
  <c r="P746" i="8"/>
  <c r="P748" i="8"/>
  <c r="P749" i="8"/>
  <c r="P750" i="8"/>
  <c r="P751" i="8"/>
  <c r="P752" i="8"/>
  <c r="P753" i="8"/>
  <c r="P754" i="8"/>
  <c r="P755" i="8"/>
  <c r="P756" i="8"/>
  <c r="P757" i="8"/>
  <c r="P758" i="8"/>
  <c r="P759" i="8"/>
  <c r="P760" i="8"/>
  <c r="P761"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581"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591"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723" i="8"/>
  <c r="P882" i="8"/>
  <c r="P883" i="8"/>
  <c r="P884" i="8"/>
  <c r="P885" i="8"/>
  <c r="P886" i="8"/>
  <c r="P887" i="8"/>
  <c r="P888" i="8"/>
  <c r="P889" i="8"/>
  <c r="P890" i="8"/>
  <c r="P891" i="8"/>
  <c r="P803" i="8"/>
  <c r="P846" i="8"/>
  <c r="P894" i="8"/>
  <c r="P895" i="8"/>
  <c r="P896" i="8"/>
  <c r="P897" i="8"/>
  <c r="P881" i="8"/>
  <c r="P892" i="8"/>
  <c r="P900" i="8"/>
  <c r="P901" i="8"/>
  <c r="P902" i="8"/>
  <c r="P903" i="8"/>
  <c r="P904" i="8"/>
  <c r="P905" i="8"/>
  <c r="P906" i="8"/>
  <c r="P907" i="8"/>
  <c r="P893" i="8"/>
  <c r="P909" i="8"/>
  <c r="P898" i="8"/>
  <c r="P911" i="8"/>
  <c r="P899" i="8"/>
  <c r="P913" i="8"/>
  <c r="P914" i="8"/>
  <c r="P908" i="8"/>
  <c r="P916" i="8"/>
  <c r="P917" i="8"/>
  <c r="P918" i="8"/>
  <c r="P919" i="8"/>
  <c r="P920" i="8"/>
  <c r="P921" i="8"/>
  <c r="P910" i="8"/>
  <c r="P923" i="8"/>
  <c r="P924" i="8"/>
  <c r="P925" i="8"/>
  <c r="P926" i="8"/>
  <c r="P927" i="8"/>
  <c r="P928" i="8"/>
  <c r="P929" i="8"/>
  <c r="P930" i="8"/>
  <c r="P931" i="8"/>
  <c r="P932" i="8"/>
  <c r="P933" i="8"/>
  <c r="P934" i="8"/>
  <c r="P935" i="8"/>
  <c r="P936" i="8"/>
  <c r="P937" i="8"/>
  <c r="P938" i="8"/>
  <c r="P939" i="8"/>
  <c r="P940" i="8"/>
  <c r="P941" i="8"/>
  <c r="P942" i="8"/>
  <c r="P943" i="8"/>
  <c r="P944" i="8"/>
  <c r="P945" i="8"/>
  <c r="P912" i="8"/>
  <c r="P947" i="8"/>
  <c r="P948" i="8"/>
  <c r="P949" i="8"/>
  <c r="P950" i="8"/>
  <c r="P951" i="8"/>
  <c r="P952" i="8"/>
  <c r="P915"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 r="P1350" i="8"/>
  <c r="P1351" i="8"/>
  <c r="P1352" i="8"/>
  <c r="P1353" i="8"/>
  <c r="P1354" i="8"/>
  <c r="P1355" i="8"/>
  <c r="P1356" i="8"/>
  <c r="P1357" i="8"/>
  <c r="P1358" i="8"/>
  <c r="P1359" i="8"/>
  <c r="P1360" i="8"/>
  <c r="P1361" i="8"/>
  <c r="P1362" i="8"/>
  <c r="P1363" i="8"/>
  <c r="P1364" i="8"/>
  <c r="P1365" i="8"/>
  <c r="P1366" i="8"/>
  <c r="P1367" i="8"/>
  <c r="P1368" i="8"/>
  <c r="P1369" i="8"/>
  <c r="P1370" i="8"/>
  <c r="P1371" i="8"/>
  <c r="P1372" i="8"/>
  <c r="P1373" i="8"/>
  <c r="P1374" i="8"/>
  <c r="P1375" i="8"/>
  <c r="P1376" i="8"/>
  <c r="P1377" i="8"/>
  <c r="P1378" i="8"/>
  <c r="P1379" i="8"/>
  <c r="P1380" i="8"/>
  <c r="P1381" i="8"/>
  <c r="P1382" i="8"/>
  <c r="P1383" i="8"/>
  <c r="P1384" i="8"/>
  <c r="P1385" i="8"/>
  <c r="P1386" i="8"/>
  <c r="P1387" i="8"/>
  <c r="P1388" i="8"/>
  <c r="P1389" i="8"/>
  <c r="P1390" i="8"/>
  <c r="P1391" i="8"/>
  <c r="P1392" i="8"/>
  <c r="P1393" i="8"/>
  <c r="P1394" i="8"/>
  <c r="P1395" i="8"/>
  <c r="P1396" i="8"/>
  <c r="P1397" i="8"/>
  <c r="P1398" i="8"/>
  <c r="P1399" i="8"/>
  <c r="P1400" i="8"/>
  <c r="P1401" i="8"/>
  <c r="P1402" i="8"/>
  <c r="P1403" i="8"/>
  <c r="P1404" i="8"/>
  <c r="P1405" i="8"/>
  <c r="P1406" i="8"/>
  <c r="P1407" i="8"/>
  <c r="P1408" i="8"/>
  <c r="P1409" i="8"/>
  <c r="P1410" i="8"/>
  <c r="P1411" i="8"/>
  <c r="P1412" i="8"/>
  <c r="P1413" i="8"/>
  <c r="P1414" i="8"/>
  <c r="P1415" i="8"/>
  <c r="P1416" i="8"/>
  <c r="P1417" i="8"/>
  <c r="P1418" i="8"/>
  <c r="P1419" i="8"/>
  <c r="P1420" i="8"/>
  <c r="P1421" i="8"/>
  <c r="P1422" i="8"/>
  <c r="P1423" i="8"/>
  <c r="P1424" i="8"/>
  <c r="P1425" i="8"/>
  <c r="P1426" i="8"/>
  <c r="P1427" i="8"/>
  <c r="P1428" i="8"/>
  <c r="P1429" i="8"/>
  <c r="P1430" i="8"/>
  <c r="P1431" i="8"/>
  <c r="P1432" i="8"/>
  <c r="P1433" i="8"/>
  <c r="P1434" i="8"/>
  <c r="P1435" i="8"/>
  <c r="P1436" i="8"/>
  <c r="P1437" i="8"/>
  <c r="P1438" i="8"/>
  <c r="P1439" i="8"/>
  <c r="P1440" i="8"/>
  <c r="P1441" i="8"/>
  <c r="P1442" i="8"/>
  <c r="P1443" i="8"/>
  <c r="P1444" i="8"/>
  <c r="P1445" i="8"/>
  <c r="P1446" i="8"/>
  <c r="P1447" i="8"/>
  <c r="P1448" i="8"/>
  <c r="P1449" i="8"/>
  <c r="P1450" i="8"/>
  <c r="P1451" i="8"/>
  <c r="P1452" i="8"/>
  <c r="P1453" i="8"/>
  <c r="P1454" i="8"/>
  <c r="P1455" i="8"/>
  <c r="P1456" i="8"/>
  <c r="P1457" i="8"/>
  <c r="P1458" i="8"/>
  <c r="P1459" i="8"/>
  <c r="P1460" i="8"/>
  <c r="P1461" i="8"/>
  <c r="P1462" i="8"/>
  <c r="P1463" i="8"/>
  <c r="P1464" i="8"/>
  <c r="P1465" i="8"/>
  <c r="P1466" i="8"/>
  <c r="P1467" i="8"/>
  <c r="P1468" i="8"/>
  <c r="P1469" i="8"/>
  <c r="P1470" i="8"/>
  <c r="P1471" i="8"/>
  <c r="P1472" i="8"/>
  <c r="P1473" i="8"/>
  <c r="P1474" i="8"/>
  <c r="P1475" i="8"/>
  <c r="P1476" i="8"/>
  <c r="P1477" i="8"/>
  <c r="P1478" i="8"/>
  <c r="P1479" i="8"/>
  <c r="P1480" i="8"/>
  <c r="P1481" i="8"/>
  <c r="P1482" i="8"/>
  <c r="P1483" i="8"/>
  <c r="P1484" i="8"/>
  <c r="P1485" i="8"/>
  <c r="P1486" i="8"/>
  <c r="P1487" i="8"/>
  <c r="P1488" i="8"/>
  <c r="P1489" i="8"/>
  <c r="P1490" i="8"/>
  <c r="P1491" i="8"/>
  <c r="P1492" i="8"/>
  <c r="P1493" i="8"/>
  <c r="P1494" i="8"/>
  <c r="P1495" i="8"/>
  <c r="P1496" i="8"/>
  <c r="P1497" i="8"/>
  <c r="P1498" i="8"/>
  <c r="P1499" i="8"/>
  <c r="P1500" i="8"/>
  <c r="P1501" i="8"/>
  <c r="P1502" i="8"/>
  <c r="P1503" i="8"/>
  <c r="P1504" i="8"/>
  <c r="P1505" i="8"/>
  <c r="P1506" i="8"/>
  <c r="P1507" i="8"/>
  <c r="P1508" i="8"/>
  <c r="P1509" i="8"/>
  <c r="P1510" i="8"/>
  <c r="P1511" i="8"/>
  <c r="P1512" i="8"/>
  <c r="P1513" i="8"/>
  <c r="P1514" i="8"/>
  <c r="P1515" i="8"/>
  <c r="P1516" i="8"/>
  <c r="P1517" i="8"/>
  <c r="P1518" i="8"/>
  <c r="P1519" i="8"/>
  <c r="P1520" i="8"/>
  <c r="P1521" i="8"/>
  <c r="P1522" i="8"/>
  <c r="P1523" i="8"/>
  <c r="P1524" i="8"/>
  <c r="P1525" i="8"/>
  <c r="P1526" i="8"/>
  <c r="P1527" i="8"/>
  <c r="P1528" i="8"/>
  <c r="P1529" i="8"/>
  <c r="P1530" i="8"/>
  <c r="P1531" i="8"/>
  <c r="P1532" i="8"/>
  <c r="P1533" i="8"/>
  <c r="P1534" i="8"/>
  <c r="P1535" i="8"/>
  <c r="P1536" i="8"/>
  <c r="P1537" i="8"/>
  <c r="P1538" i="8"/>
  <c r="P1539" i="8"/>
  <c r="P1540" i="8"/>
  <c r="P1541" i="8"/>
  <c r="P1542" i="8"/>
  <c r="P1543" i="8"/>
  <c r="P1544" i="8"/>
  <c r="P1545" i="8"/>
  <c r="P1546" i="8"/>
  <c r="P1547" i="8"/>
  <c r="P1548" i="8"/>
  <c r="P1549" i="8"/>
  <c r="P1550" i="8"/>
  <c r="P1551" i="8"/>
  <c r="P1552" i="8"/>
  <c r="P1553" i="8"/>
  <c r="P1554" i="8"/>
  <c r="P1555" i="8"/>
  <c r="P1556" i="8"/>
  <c r="P1557" i="8"/>
  <c r="P1558" i="8"/>
  <c r="P1559" i="8"/>
  <c r="P1560" i="8"/>
  <c r="P1561" i="8"/>
  <c r="P1562" i="8"/>
  <c r="P1563" i="8"/>
  <c r="P1564" i="8"/>
  <c r="P1565" i="8"/>
  <c r="P1566" i="8"/>
  <c r="P1567" i="8"/>
  <c r="P1568" i="8"/>
  <c r="P1569" i="8"/>
  <c r="P1570" i="8"/>
  <c r="P1571" i="8"/>
  <c r="P1572" i="8"/>
  <c r="P1573" i="8"/>
  <c r="P1574" i="8"/>
  <c r="P1575" i="8"/>
  <c r="P1576" i="8"/>
  <c r="P1577" i="8"/>
  <c r="P1578" i="8"/>
  <c r="P1579" i="8"/>
  <c r="P1580" i="8"/>
  <c r="P1581" i="8"/>
  <c r="P1582" i="8"/>
  <c r="P1583" i="8"/>
  <c r="P1584" i="8"/>
  <c r="P1585" i="8"/>
  <c r="P1586" i="8"/>
  <c r="P1587" i="8"/>
  <c r="P1588" i="8"/>
  <c r="P1589" i="8"/>
  <c r="P1590" i="8"/>
  <c r="P1591" i="8"/>
  <c r="P1592" i="8"/>
  <c r="P1593" i="8"/>
  <c r="P1594" i="8"/>
  <c r="P1595" i="8"/>
  <c r="P1596" i="8"/>
  <c r="P1597" i="8"/>
  <c r="P1598" i="8"/>
  <c r="P11243" i="8"/>
  <c r="P1600" i="8"/>
  <c r="P1601" i="8"/>
  <c r="P1602" i="8"/>
  <c r="P1603" i="8"/>
  <c r="P1604" i="8"/>
  <c r="P1605" i="8"/>
  <c r="P1606" i="8"/>
  <c r="P1607" i="8"/>
  <c r="P1608" i="8"/>
  <c r="P1609" i="8"/>
  <c r="P1610" i="8"/>
  <c r="P1611" i="8"/>
  <c r="P1612" i="8"/>
  <c r="P1613" i="8"/>
  <c r="P1614" i="8"/>
  <c r="P1615" i="8"/>
  <c r="P1616" i="8"/>
  <c r="P1617" i="8"/>
  <c r="P1618" i="8"/>
  <c r="P1619" i="8"/>
  <c r="P1620" i="8"/>
  <c r="P1621" i="8"/>
  <c r="P1622" i="8"/>
  <c r="P1623" i="8"/>
  <c r="P13276" i="8"/>
  <c r="P1625" i="8"/>
  <c r="P1626" i="8"/>
  <c r="P1627" i="8"/>
  <c r="P1628" i="8"/>
  <c r="P1629" i="8"/>
  <c r="P1630" i="8"/>
  <c r="P1631" i="8"/>
  <c r="P1632" i="8"/>
  <c r="P1633" i="8"/>
  <c r="P1634" i="8"/>
  <c r="P1635" i="8"/>
  <c r="P1636" i="8"/>
  <c r="P1637" i="8"/>
  <c r="P1638" i="8"/>
  <c r="P1639" i="8"/>
  <c r="P1640" i="8"/>
  <c r="P1641" i="8"/>
  <c r="P1642" i="8"/>
  <c r="P1643" i="8"/>
  <c r="P1644" i="8"/>
  <c r="P1645" i="8"/>
  <c r="P1646" i="8"/>
  <c r="P1647" i="8"/>
  <c r="P1648" i="8"/>
  <c r="P1649" i="8"/>
  <c r="P1650" i="8"/>
  <c r="P1651" i="8"/>
  <c r="P1652" i="8"/>
  <c r="P1653" i="8"/>
  <c r="P1654" i="8"/>
  <c r="P1655" i="8"/>
  <c r="P1656" i="8"/>
  <c r="P1657" i="8"/>
  <c r="P1658" i="8"/>
  <c r="P1659" i="8"/>
  <c r="P1660" i="8"/>
  <c r="P1661" i="8"/>
  <c r="P1662" i="8"/>
  <c r="P1663" i="8"/>
  <c r="P1664" i="8"/>
  <c r="P1665" i="8"/>
  <c r="P1666" i="8"/>
  <c r="P1667" i="8"/>
  <c r="P1668" i="8"/>
  <c r="P1669" i="8"/>
  <c r="P1670" i="8"/>
  <c r="P1671" i="8"/>
  <c r="P1672" i="8"/>
  <c r="P1673" i="8"/>
  <c r="P1674" i="8"/>
  <c r="P1675" i="8"/>
  <c r="P1676" i="8"/>
  <c r="P1677" i="8"/>
  <c r="P1678" i="8"/>
  <c r="P13277" i="8"/>
  <c r="P1680" i="8"/>
  <c r="P13278" i="8"/>
  <c r="P1682" i="8"/>
  <c r="P1683" i="8"/>
  <c r="P1684" i="8"/>
  <c r="P1685" i="8"/>
  <c r="P1686" i="8"/>
  <c r="P1687" i="8"/>
  <c r="P1688" i="8"/>
  <c r="P1689" i="8"/>
  <c r="P1690" i="8"/>
  <c r="P1691" i="8"/>
  <c r="P1692" i="8"/>
  <c r="P1693" i="8"/>
  <c r="P1694" i="8"/>
  <c r="P1695" i="8"/>
  <c r="P1696" i="8"/>
  <c r="P1697" i="8"/>
  <c r="P1698" i="8"/>
  <c r="P1699" i="8"/>
  <c r="P1700" i="8"/>
  <c r="P1701" i="8"/>
  <c r="P1702" i="8"/>
  <c r="P1703" i="8"/>
  <c r="P1704" i="8"/>
  <c r="P1705" i="8"/>
  <c r="P1706" i="8"/>
  <c r="P1707" i="8"/>
  <c r="P1708" i="8"/>
  <c r="P1709" i="8"/>
  <c r="P1710" i="8"/>
  <c r="P1711" i="8"/>
  <c r="P1712" i="8"/>
  <c r="P1713" i="8"/>
  <c r="P1714" i="8"/>
  <c r="P1715" i="8"/>
  <c r="P922" i="8"/>
  <c r="P1717" i="8"/>
  <c r="P1718" i="8"/>
  <c r="P1719" i="8"/>
  <c r="P1720" i="8"/>
  <c r="P1721" i="8"/>
  <c r="P1722" i="8"/>
  <c r="P1723" i="8"/>
  <c r="P1724" i="8"/>
  <c r="P1725" i="8"/>
  <c r="P1726" i="8"/>
  <c r="P1727" i="8"/>
  <c r="P1728" i="8"/>
  <c r="P1729" i="8"/>
  <c r="P1730" i="8"/>
  <c r="P1731" i="8"/>
  <c r="P1732" i="8"/>
  <c r="P1733" i="8"/>
  <c r="P1734" i="8"/>
  <c r="P1735" i="8"/>
  <c r="P1736" i="8"/>
  <c r="P1737" i="8"/>
  <c r="P1738" i="8"/>
  <c r="P1739" i="8"/>
  <c r="P1740" i="8"/>
  <c r="P1741" i="8"/>
  <c r="P1742" i="8"/>
  <c r="P1743" i="8"/>
  <c r="P1744" i="8"/>
  <c r="P1745" i="8"/>
  <c r="P1746" i="8"/>
  <c r="P1747" i="8"/>
  <c r="P1748" i="8"/>
  <c r="P1749" i="8"/>
  <c r="P1750" i="8"/>
  <c r="P1751" i="8"/>
  <c r="P1752" i="8"/>
  <c r="P1753" i="8"/>
  <c r="P1754" i="8"/>
  <c r="P1755" i="8"/>
  <c r="P1756" i="8"/>
  <c r="P1757" i="8"/>
  <c r="P1758" i="8"/>
  <c r="P1759" i="8"/>
  <c r="P1760" i="8"/>
  <c r="P1761" i="8"/>
  <c r="P1762" i="8"/>
  <c r="P1763" i="8"/>
  <c r="P1764" i="8"/>
  <c r="P1765" i="8"/>
  <c r="P1766" i="8"/>
  <c r="P1767" i="8"/>
  <c r="P1768" i="8"/>
  <c r="P1769" i="8"/>
  <c r="P1770" i="8"/>
  <c r="P1771" i="8"/>
  <c r="P1772" i="8"/>
  <c r="P1773" i="8"/>
  <c r="P1774" i="8"/>
  <c r="P1775" i="8"/>
  <c r="P1776" i="8"/>
  <c r="P1777" i="8"/>
  <c r="P1778" i="8"/>
  <c r="P1779" i="8"/>
  <c r="P1780" i="8"/>
  <c r="P1781" i="8"/>
  <c r="P1782" i="8"/>
  <c r="P1783" i="8"/>
  <c r="P1784" i="8"/>
  <c r="P1785" i="8"/>
  <c r="P1786" i="8"/>
  <c r="P1787" i="8"/>
  <c r="P1788" i="8"/>
  <c r="P1789" i="8"/>
  <c r="P1790" i="8"/>
  <c r="P1791" i="8"/>
  <c r="P1792" i="8"/>
  <c r="P1793" i="8"/>
  <c r="P1794" i="8"/>
  <c r="P1795" i="8"/>
  <c r="P1796" i="8"/>
  <c r="P1797" i="8"/>
  <c r="P1798" i="8"/>
  <c r="P1799" i="8"/>
  <c r="P1800" i="8"/>
  <c r="P1801" i="8"/>
  <c r="P1802" i="8"/>
  <c r="P1803" i="8"/>
  <c r="P1804" i="8"/>
  <c r="P1805" i="8"/>
  <c r="P1806" i="8"/>
  <c r="P1807" i="8"/>
  <c r="P1808" i="8"/>
  <c r="P1809" i="8"/>
  <c r="P1810" i="8"/>
  <c r="P1811" i="8"/>
  <c r="P1812" i="8"/>
  <c r="P1813" i="8"/>
  <c r="P1814" i="8"/>
  <c r="P1815" i="8"/>
  <c r="P1816" i="8"/>
  <c r="P1817" i="8"/>
  <c r="P1818" i="8"/>
  <c r="P1819" i="8"/>
  <c r="P1820" i="8"/>
  <c r="P1821" i="8"/>
  <c r="P1822" i="8"/>
  <c r="P1823" i="8"/>
  <c r="P1824" i="8"/>
  <c r="P1825" i="8"/>
  <c r="P1826" i="8"/>
  <c r="P1827" i="8"/>
  <c r="P1828" i="8"/>
  <c r="P1829" i="8"/>
  <c r="P1830" i="8"/>
  <c r="P1831" i="8"/>
  <c r="P1832" i="8"/>
  <c r="P1833" i="8"/>
  <c r="P1834" i="8"/>
  <c r="P1835" i="8"/>
  <c r="P1836" i="8"/>
  <c r="P1837" i="8"/>
  <c r="P1838" i="8"/>
  <c r="P1839" i="8"/>
  <c r="P1840" i="8"/>
  <c r="P1841" i="8"/>
  <c r="P1842" i="8"/>
  <c r="P1843" i="8"/>
  <c r="P1844" i="8"/>
  <c r="P1845" i="8"/>
  <c r="P1846" i="8"/>
  <c r="P1847" i="8"/>
  <c r="P1848" i="8"/>
  <c r="P1849" i="8"/>
  <c r="P1850" i="8"/>
  <c r="P1851" i="8"/>
  <c r="P1852" i="8"/>
  <c r="P1853" i="8"/>
  <c r="P1854" i="8"/>
  <c r="P1855" i="8"/>
  <c r="P1856" i="8"/>
  <c r="P1857" i="8"/>
  <c r="P1858" i="8"/>
  <c r="P1859" i="8"/>
  <c r="P1860" i="8"/>
  <c r="P1861" i="8"/>
  <c r="P1862" i="8"/>
  <c r="P1863" i="8"/>
  <c r="P1864" i="8"/>
  <c r="P1865" i="8"/>
  <c r="P1866" i="8"/>
  <c r="P1867" i="8"/>
  <c r="P1868" i="8"/>
  <c r="P1869" i="8"/>
  <c r="P1870" i="8"/>
  <c r="P1871" i="8"/>
  <c r="P1872" i="8"/>
  <c r="P1873" i="8"/>
  <c r="P13850" i="8"/>
  <c r="P1875" i="8"/>
  <c r="P1876" i="8"/>
  <c r="P1877" i="8"/>
  <c r="P1878" i="8"/>
  <c r="P1879" i="8"/>
  <c r="P1880" i="8"/>
  <c r="P1881" i="8"/>
  <c r="P1882" i="8"/>
  <c r="P1883" i="8"/>
  <c r="P1884" i="8"/>
  <c r="P1885" i="8"/>
  <c r="P1886" i="8"/>
  <c r="P1887" i="8"/>
  <c r="P1888" i="8"/>
  <c r="P1889" i="8"/>
  <c r="P1890" i="8"/>
  <c r="P1891" i="8"/>
  <c r="P1892" i="8"/>
  <c r="P1893" i="8"/>
  <c r="P1894" i="8"/>
  <c r="P1895" i="8"/>
  <c r="P1896" i="8"/>
  <c r="P1897" i="8"/>
  <c r="P1898" i="8"/>
  <c r="P1899" i="8"/>
  <c r="P1900" i="8"/>
  <c r="P1901" i="8"/>
  <c r="P1902" i="8"/>
  <c r="P1903" i="8"/>
  <c r="P1904" i="8"/>
  <c r="P1905" i="8"/>
  <c r="P1906" i="8"/>
  <c r="P1907" i="8"/>
  <c r="P1908" i="8"/>
  <c r="P1909" i="8"/>
  <c r="P1910" i="8"/>
  <c r="P1911" i="8"/>
  <c r="P1912" i="8"/>
  <c r="P1913" i="8"/>
  <c r="P1914" i="8"/>
  <c r="P1915" i="8"/>
  <c r="P1916" i="8"/>
  <c r="P1917" i="8"/>
  <c r="P1918" i="8"/>
  <c r="P1919" i="8"/>
  <c r="P1920" i="8"/>
  <c r="P1921" i="8"/>
  <c r="P1922" i="8"/>
  <c r="P1923" i="8"/>
  <c r="P1924" i="8"/>
  <c r="P1925" i="8"/>
  <c r="P1926" i="8"/>
  <c r="P1927" i="8"/>
  <c r="P1928" i="8"/>
  <c r="P1929" i="8"/>
  <c r="P1930" i="8"/>
  <c r="P1931" i="8"/>
  <c r="P1932" i="8"/>
  <c r="P1933" i="8"/>
  <c r="P1934" i="8"/>
  <c r="P1935" i="8"/>
  <c r="P1936" i="8"/>
  <c r="P1937" i="8"/>
  <c r="P1938" i="8"/>
  <c r="P1939" i="8"/>
  <c r="P1940" i="8"/>
  <c r="P1941" i="8"/>
  <c r="P1942" i="8"/>
  <c r="P1943" i="8"/>
  <c r="P1944" i="8"/>
  <c r="P1945" i="8"/>
  <c r="P1946" i="8"/>
  <c r="P1947" i="8"/>
  <c r="P1948" i="8"/>
  <c r="P1949" i="8"/>
  <c r="P1950" i="8"/>
  <c r="P1951" i="8"/>
  <c r="P1952" i="8"/>
  <c r="P1953" i="8"/>
  <c r="P1954" i="8"/>
  <c r="P1955" i="8"/>
  <c r="P1956" i="8"/>
  <c r="P1957" i="8"/>
  <c r="P1958" i="8"/>
  <c r="P1959" i="8"/>
  <c r="P1960" i="8"/>
  <c r="P1961" i="8"/>
  <c r="P1962" i="8"/>
  <c r="P1963" i="8"/>
  <c r="P1964" i="8"/>
  <c r="P1965" i="8"/>
  <c r="P1966" i="8"/>
  <c r="P1967" i="8"/>
  <c r="P1968" i="8"/>
  <c r="P1969" i="8"/>
  <c r="P1970" i="8"/>
  <c r="P1971" i="8"/>
  <c r="P1972" i="8"/>
  <c r="P1973" i="8"/>
  <c r="P1974" i="8"/>
  <c r="P1975" i="8"/>
  <c r="P1976" i="8"/>
  <c r="P1977" i="8"/>
  <c r="P1978" i="8"/>
  <c r="P1979" i="8"/>
  <c r="P1980" i="8"/>
  <c r="P1981" i="8"/>
  <c r="P1982" i="8"/>
  <c r="P1983" i="8"/>
  <c r="P1984" i="8"/>
  <c r="P1985" i="8"/>
  <c r="P1986" i="8"/>
  <c r="P1987" i="8"/>
  <c r="P1988" i="8"/>
  <c r="P1989" i="8"/>
  <c r="P1990" i="8"/>
  <c r="P1991" i="8"/>
  <c r="P1992" i="8"/>
  <c r="P1993" i="8"/>
  <c r="P1994" i="8"/>
  <c r="P1995" i="8"/>
  <c r="P1996" i="8"/>
  <c r="P1997" i="8"/>
  <c r="P1998" i="8"/>
  <c r="P1999" i="8"/>
  <c r="P2000" i="8"/>
  <c r="P2001" i="8"/>
  <c r="P2002" i="8"/>
  <c r="P2003" i="8"/>
  <c r="P2004" i="8"/>
  <c r="P2005" i="8"/>
  <c r="P2006" i="8"/>
  <c r="P2007" i="8"/>
  <c r="P2008" i="8"/>
  <c r="P2009" i="8"/>
  <c r="P2010" i="8"/>
  <c r="P2011" i="8"/>
  <c r="P2012" i="8"/>
  <c r="P2013" i="8"/>
  <c r="P2014" i="8"/>
  <c r="P2015" i="8"/>
  <c r="P2016" i="8"/>
  <c r="P2017" i="8"/>
  <c r="P2018" i="8"/>
  <c r="P2019" i="8"/>
  <c r="P2020" i="8"/>
  <c r="P2021" i="8"/>
  <c r="P2022" i="8"/>
  <c r="P2023" i="8"/>
  <c r="P2024" i="8"/>
  <c r="P2025" i="8"/>
  <c r="P2026" i="8"/>
  <c r="P2027" i="8"/>
  <c r="P2028" i="8"/>
  <c r="P2029" i="8"/>
  <c r="P2030" i="8"/>
  <c r="P2031" i="8"/>
  <c r="P2032" i="8"/>
  <c r="P2033" i="8"/>
  <c r="P2034" i="8"/>
  <c r="P2035" i="8"/>
  <c r="P2036" i="8"/>
  <c r="P2037" i="8"/>
  <c r="P2038" i="8"/>
  <c r="P2039" i="8"/>
  <c r="P2040" i="8"/>
  <c r="P11098" i="8"/>
  <c r="P2042" i="8"/>
  <c r="P2043" i="8"/>
  <c r="P2044" i="8"/>
  <c r="P2045" i="8"/>
  <c r="P2046" i="8"/>
  <c r="P2047" i="8"/>
  <c r="P2048" i="8"/>
  <c r="P2049" i="8"/>
  <c r="P2050" i="8"/>
  <c r="P2051" i="8"/>
  <c r="P2052" i="8"/>
  <c r="P2053" i="8"/>
  <c r="P2054" i="8"/>
  <c r="P2055" i="8"/>
  <c r="P2056" i="8"/>
  <c r="P2057" i="8"/>
  <c r="P2058" i="8"/>
  <c r="P2059" i="8"/>
  <c r="P2060" i="8"/>
  <c r="P2061" i="8"/>
  <c r="P2062" i="8"/>
  <c r="P2063" i="8"/>
  <c r="P2064" i="8"/>
  <c r="P2065" i="8"/>
  <c r="P2066" i="8"/>
  <c r="P2067" i="8"/>
  <c r="P2068" i="8"/>
  <c r="P2069" i="8"/>
  <c r="P2070" i="8"/>
  <c r="P2071" i="8"/>
  <c r="P2072" i="8"/>
  <c r="P2073" i="8"/>
  <c r="P2074" i="8"/>
  <c r="P2075" i="8"/>
  <c r="P2076" i="8"/>
  <c r="P2077" i="8"/>
  <c r="P2078" i="8"/>
  <c r="P2079" i="8"/>
  <c r="P2080" i="8"/>
  <c r="P2081" i="8"/>
  <c r="P2082" i="8"/>
  <c r="P2083" i="8"/>
  <c r="P2084" i="8"/>
  <c r="P2085" i="8"/>
  <c r="P2086" i="8"/>
  <c r="P2087" i="8"/>
  <c r="P2088" i="8"/>
  <c r="P2089" i="8"/>
  <c r="P2090" i="8"/>
  <c r="P2091" i="8"/>
  <c r="P2092" i="8"/>
  <c r="P2093" i="8"/>
  <c r="P2094" i="8"/>
  <c r="P2095" i="8"/>
  <c r="P2096" i="8"/>
  <c r="P2097" i="8"/>
  <c r="P2098" i="8"/>
  <c r="P2099" i="8"/>
  <c r="P2100" i="8"/>
  <c r="P2101" i="8"/>
  <c r="P2102" i="8"/>
  <c r="P2103" i="8"/>
  <c r="P2104" i="8"/>
  <c r="P2105" i="8"/>
  <c r="P2106" i="8"/>
  <c r="P2107" i="8"/>
  <c r="P2108" i="8"/>
  <c r="P2109" i="8"/>
  <c r="P2110" i="8"/>
  <c r="P2111" i="8"/>
  <c r="P2112" i="8"/>
  <c r="P2113" i="8"/>
  <c r="P2114" i="8"/>
  <c r="P2115" i="8"/>
  <c r="P2116" i="8"/>
  <c r="P2117" i="8"/>
  <c r="P2118" i="8"/>
  <c r="P2119" i="8"/>
  <c r="P2120" i="8"/>
  <c r="P2121" i="8"/>
  <c r="P2122" i="8"/>
  <c r="P2123" i="8"/>
  <c r="P2124" i="8"/>
  <c r="P2125" i="8"/>
  <c r="P2126" i="8"/>
  <c r="P2127" i="8"/>
  <c r="P2128" i="8"/>
  <c r="P2129" i="8"/>
  <c r="P2130" i="8"/>
  <c r="P2131" i="8"/>
  <c r="P2132" i="8"/>
  <c r="P2133" i="8"/>
  <c r="P2134" i="8"/>
  <c r="P2135" i="8"/>
  <c r="P2136" i="8"/>
  <c r="P2137" i="8"/>
  <c r="P2138" i="8"/>
  <c r="P2139" i="8"/>
  <c r="P2140" i="8"/>
  <c r="P2141" i="8"/>
  <c r="P2142" i="8"/>
  <c r="P2143" i="8"/>
  <c r="P2144" i="8"/>
  <c r="P2145" i="8"/>
  <c r="P2146" i="8"/>
  <c r="P2147" i="8"/>
  <c r="P2148" i="8"/>
  <c r="P2149" i="8"/>
  <c r="P2150" i="8"/>
  <c r="P2151" i="8"/>
  <c r="P2152" i="8"/>
  <c r="P2153" i="8"/>
  <c r="P2154" i="8"/>
  <c r="P2155" i="8"/>
  <c r="P2156" i="8"/>
  <c r="P2157" i="8"/>
  <c r="P2158" i="8"/>
  <c r="P2159" i="8"/>
  <c r="P2160" i="8"/>
  <c r="P2161" i="8"/>
  <c r="P2162" i="8"/>
  <c r="P2163" i="8"/>
  <c r="P2164" i="8"/>
  <c r="P2165" i="8"/>
  <c r="P2166" i="8"/>
  <c r="P2167" i="8"/>
  <c r="P2168" i="8"/>
  <c r="P2169" i="8"/>
  <c r="P2170" i="8"/>
  <c r="P2171" i="8"/>
  <c r="P2172" i="8"/>
  <c r="P2173" i="8"/>
  <c r="P2174" i="8"/>
  <c r="P2175" i="8"/>
  <c r="P2176" i="8"/>
  <c r="P2177" i="8"/>
  <c r="P2178" i="8"/>
  <c r="P2179" i="8"/>
  <c r="P2180" i="8"/>
  <c r="P2181" i="8"/>
  <c r="P2182" i="8"/>
  <c r="P2183" i="8"/>
  <c r="P2184" i="8"/>
  <c r="P2185" i="8"/>
  <c r="P2186" i="8"/>
  <c r="P2187" i="8"/>
  <c r="P2188" i="8"/>
  <c r="P2189" i="8"/>
  <c r="P2190" i="8"/>
  <c r="P2191" i="8"/>
  <c r="P2192" i="8"/>
  <c r="P2193" i="8"/>
  <c r="P2194" i="8"/>
  <c r="P2195" i="8"/>
  <c r="P2196" i="8"/>
  <c r="P2197" i="8"/>
  <c r="P2198" i="8"/>
  <c r="P2199" i="8"/>
  <c r="P2200" i="8"/>
  <c r="P2201" i="8"/>
  <c r="P2202" i="8"/>
  <c r="P2203" i="8"/>
  <c r="P2204" i="8"/>
  <c r="P2205" i="8"/>
  <c r="P2206" i="8"/>
  <c r="P2207" i="8"/>
  <c r="P2208" i="8"/>
  <c r="P2209" i="8"/>
  <c r="P2210" i="8"/>
  <c r="P2211" i="8"/>
  <c r="P2212" i="8"/>
  <c r="P2213" i="8"/>
  <c r="P2214" i="8"/>
  <c r="P2215" i="8"/>
  <c r="P2216" i="8"/>
  <c r="P2217" i="8"/>
  <c r="P2218" i="8"/>
  <c r="P2219" i="8"/>
  <c r="P2220" i="8"/>
  <c r="P2221" i="8"/>
  <c r="P2222" i="8"/>
  <c r="P2223" i="8"/>
  <c r="P2224" i="8"/>
  <c r="P2225" i="8"/>
  <c r="P2226" i="8"/>
  <c r="P2227" i="8"/>
  <c r="P2228" i="8"/>
  <c r="P2229" i="8"/>
  <c r="P2230" i="8"/>
  <c r="P2231" i="8"/>
  <c r="P2232" i="8"/>
  <c r="P2233" i="8"/>
  <c r="P2234" i="8"/>
  <c r="P2235" i="8"/>
  <c r="P2236" i="8"/>
  <c r="P2237" i="8"/>
  <c r="P2238" i="8"/>
  <c r="P2239" i="8"/>
  <c r="P2240" i="8"/>
  <c r="P2241" i="8"/>
  <c r="P2242" i="8"/>
  <c r="P2243" i="8"/>
  <c r="P2244" i="8"/>
  <c r="P2245" i="8"/>
  <c r="P2246" i="8"/>
  <c r="P2247" i="8"/>
  <c r="P2248" i="8"/>
  <c r="P2249" i="8"/>
  <c r="P2250" i="8"/>
  <c r="P2251" i="8"/>
  <c r="P2252" i="8"/>
  <c r="P2253" i="8"/>
  <c r="P2254" i="8"/>
  <c r="P2255" i="8"/>
  <c r="P2256" i="8"/>
  <c r="P2257" i="8"/>
  <c r="P2258" i="8"/>
  <c r="P2259" i="8"/>
  <c r="P2260" i="8"/>
  <c r="P2261" i="8"/>
  <c r="P2262" i="8"/>
  <c r="P2263" i="8"/>
  <c r="P2264" i="8"/>
  <c r="P2265" i="8"/>
  <c r="P2266" i="8"/>
  <c r="P2267" i="8"/>
  <c r="P2268" i="8"/>
  <c r="P2269" i="8"/>
  <c r="P2270" i="8"/>
  <c r="P2271" i="8"/>
  <c r="P2272" i="8"/>
  <c r="P2273" i="8"/>
  <c r="P2274" i="8"/>
  <c r="P2275" i="8"/>
  <c r="P2276" i="8"/>
  <c r="P2277" i="8"/>
  <c r="P2278" i="8"/>
  <c r="P2279" i="8"/>
  <c r="P2280" i="8"/>
  <c r="P2281" i="8"/>
  <c r="P2282" i="8"/>
  <c r="P2283" i="8"/>
  <c r="P2284" i="8"/>
  <c r="P2285" i="8"/>
  <c r="P2286" i="8"/>
  <c r="P2287" i="8"/>
  <c r="P2288" i="8"/>
  <c r="P2289" i="8"/>
  <c r="P2290" i="8"/>
  <c r="P2291" i="8"/>
  <c r="P2292" i="8"/>
  <c r="P2293" i="8"/>
  <c r="P2294" i="8"/>
  <c r="P2295" i="8"/>
  <c r="P2296" i="8"/>
  <c r="P2297" i="8"/>
  <c r="P2298" i="8"/>
  <c r="P2299" i="8"/>
  <c r="P2300" i="8"/>
  <c r="P2301" i="8"/>
  <c r="P2302" i="8"/>
  <c r="P2303" i="8"/>
  <c r="P2304" i="8"/>
  <c r="P2305" i="8"/>
  <c r="P2306" i="8"/>
  <c r="P2307" i="8"/>
  <c r="P2308" i="8"/>
  <c r="P2309" i="8"/>
  <c r="P2310" i="8"/>
  <c r="P2311" i="8"/>
  <c r="P2312" i="8"/>
  <c r="P2313" i="8"/>
  <c r="P2314" i="8"/>
  <c r="P2315" i="8"/>
  <c r="P2316" i="8"/>
  <c r="P2317" i="8"/>
  <c r="P2318" i="8"/>
  <c r="P2319" i="8"/>
  <c r="P2320" i="8"/>
  <c r="P2321" i="8"/>
  <c r="P2322" i="8"/>
  <c r="P2323" i="8"/>
  <c r="P2324" i="8"/>
  <c r="P2325" i="8"/>
  <c r="P2326" i="8"/>
  <c r="P2327" i="8"/>
  <c r="P2328" i="8"/>
  <c r="P2329" i="8"/>
  <c r="P2330" i="8"/>
  <c r="P2331" i="8"/>
  <c r="P2332" i="8"/>
  <c r="P2333" i="8"/>
  <c r="P2334" i="8"/>
  <c r="P2335" i="8"/>
  <c r="P2336" i="8"/>
  <c r="P2337" i="8"/>
  <c r="P2338" i="8"/>
  <c r="P2339" i="8"/>
  <c r="P2340" i="8"/>
  <c r="P2341" i="8"/>
  <c r="P2342" i="8"/>
  <c r="P2343" i="8"/>
  <c r="P2344" i="8"/>
  <c r="P2345" i="8"/>
  <c r="P2346" i="8"/>
  <c r="P2347" i="8"/>
  <c r="P2348" i="8"/>
  <c r="P2349" i="8"/>
  <c r="P2350" i="8"/>
  <c r="P2351" i="8"/>
  <c r="P2352" i="8"/>
  <c r="P2353" i="8"/>
  <c r="P2354" i="8"/>
  <c r="P2355" i="8"/>
  <c r="P2356" i="8"/>
  <c r="P2357" i="8"/>
  <c r="P2358" i="8"/>
  <c r="P2359" i="8"/>
  <c r="P2360" i="8"/>
  <c r="P2361" i="8"/>
  <c r="P2362" i="8"/>
  <c r="P2363" i="8"/>
  <c r="P2364" i="8"/>
  <c r="P2365" i="8"/>
  <c r="P2366" i="8"/>
  <c r="P2367" i="8"/>
  <c r="P2368" i="8"/>
  <c r="P2369" i="8"/>
  <c r="P2370" i="8"/>
  <c r="P2371" i="8"/>
  <c r="P2372" i="8"/>
  <c r="P2373" i="8"/>
  <c r="P2374" i="8"/>
  <c r="P2375" i="8"/>
  <c r="P2376" i="8"/>
  <c r="P2377" i="8"/>
  <c r="P2378" i="8"/>
  <c r="P2379" i="8"/>
  <c r="P2380" i="8"/>
  <c r="P2381" i="8"/>
  <c r="P2382" i="8"/>
  <c r="P2383" i="8"/>
  <c r="P2384" i="8"/>
  <c r="P2385" i="8"/>
  <c r="P2386" i="8"/>
  <c r="P2387" i="8"/>
  <c r="P2388" i="8"/>
  <c r="P2389" i="8"/>
  <c r="P2390" i="8"/>
  <c r="P2391" i="8"/>
  <c r="P2392" i="8"/>
  <c r="P2393" i="8"/>
  <c r="P2394" i="8"/>
  <c r="P2395" i="8"/>
  <c r="P2396" i="8"/>
  <c r="P2397" i="8"/>
  <c r="P2398" i="8"/>
  <c r="P2399" i="8"/>
  <c r="P2400" i="8"/>
  <c r="P2401" i="8"/>
  <c r="P2402" i="8"/>
  <c r="P2403" i="8"/>
  <c r="P2404" i="8"/>
  <c r="P2405" i="8"/>
  <c r="P2406" i="8"/>
  <c r="P2407" i="8"/>
  <c r="P2408" i="8"/>
  <c r="P2409" i="8"/>
  <c r="P2410" i="8"/>
  <c r="P2411" i="8"/>
  <c r="P2412" i="8"/>
  <c r="P2413" i="8"/>
  <c r="P2414" i="8"/>
  <c r="P2415" i="8"/>
  <c r="P2416" i="8"/>
  <c r="P2417" i="8"/>
  <c r="P2418" i="8"/>
  <c r="P2419" i="8"/>
  <c r="P2420" i="8"/>
  <c r="P2421" i="8"/>
  <c r="P2422" i="8"/>
  <c r="P2423" i="8"/>
  <c r="P2424" i="8"/>
  <c r="P2425" i="8"/>
  <c r="P2426" i="8"/>
  <c r="P2427" i="8"/>
  <c r="P2428" i="8"/>
  <c r="P2429" i="8"/>
  <c r="P450" i="8"/>
  <c r="P2431" i="8"/>
  <c r="P2432" i="8"/>
  <c r="P946" i="8"/>
  <c r="P2433" i="8"/>
  <c r="P2434" i="8"/>
  <c r="P953" i="8"/>
  <c r="P7662" i="8"/>
  <c r="P7748" i="8"/>
  <c r="P7858" i="8"/>
  <c r="P7869" i="8"/>
  <c r="P7873" i="8"/>
  <c r="P2439" i="8"/>
  <c r="P6387" i="8"/>
  <c r="P2441" i="8"/>
  <c r="P1716" i="8"/>
  <c r="P142" i="8"/>
  <c r="P2443" i="8"/>
  <c r="P2444" i="8"/>
  <c r="P2445" i="8"/>
  <c r="P2446" i="8"/>
  <c r="P2447" i="8"/>
  <c r="P2448" i="8"/>
  <c r="P2449" i="8"/>
  <c r="P2450" i="8"/>
  <c r="P2451" i="8"/>
  <c r="P2452" i="8"/>
  <c r="P2453" i="8"/>
  <c r="P2454" i="8"/>
  <c r="P2455" i="8"/>
  <c r="P9039" i="8"/>
  <c r="P2456" i="8"/>
  <c r="P2457" i="8"/>
  <c r="P2458" i="8"/>
  <c r="P2459" i="8"/>
  <c r="P2460" i="8"/>
  <c r="P2461" i="8"/>
  <c r="P2462" i="8"/>
  <c r="P2463" i="8"/>
  <c r="P2464" i="8"/>
  <c r="P2465" i="8"/>
  <c r="P2466" i="8"/>
  <c r="P2467" i="8"/>
  <c r="P2468" i="8"/>
  <c r="P2469" i="8"/>
  <c r="P2470" i="8"/>
  <c r="P2471" i="8"/>
  <c r="P2472" i="8"/>
  <c r="P2473" i="8"/>
  <c r="P2474" i="8"/>
  <c r="P2475" i="8"/>
  <c r="P2476" i="8"/>
  <c r="P2477" i="8"/>
  <c r="P2478" i="8"/>
  <c r="P2479" i="8"/>
  <c r="P2480" i="8"/>
  <c r="P2481" i="8"/>
  <c r="P2482" i="8"/>
  <c r="P2483" i="8"/>
  <c r="P2484" i="8"/>
  <c r="P2485" i="8"/>
  <c r="P2486" i="8"/>
  <c r="P181" i="8"/>
  <c r="P191" i="8"/>
  <c r="P2489" i="8"/>
  <c r="P192" i="8"/>
  <c r="P2491" i="8"/>
  <c r="P2041" i="8"/>
  <c r="P414" i="8"/>
  <c r="P2494" i="8"/>
  <c r="P2495" i="8"/>
  <c r="P2497" i="8"/>
  <c r="P2498" i="8"/>
  <c r="P2499" i="8"/>
  <c r="P2500" i="8"/>
  <c r="P2501" i="8"/>
  <c r="P2502" i="8"/>
  <c r="P2503" i="8"/>
  <c r="P2504" i="8"/>
  <c r="P2505" i="8"/>
  <c r="P2506" i="8"/>
  <c r="P2507" i="8"/>
  <c r="P2508" i="8"/>
  <c r="P2509" i="8"/>
  <c r="P2510" i="8"/>
  <c r="P2511" i="8"/>
  <c r="P2512" i="8"/>
  <c r="P2513" i="8"/>
  <c r="P2514" i="8"/>
  <c r="P2515" i="8"/>
  <c r="P2516" i="8"/>
  <c r="P2517" i="8"/>
  <c r="P2518" i="8"/>
  <c r="P2519" i="8"/>
  <c r="P2520" i="8"/>
  <c r="P2521" i="8"/>
  <c r="P2522" i="8"/>
  <c r="P2523" i="8"/>
  <c r="P2524" i="8"/>
  <c r="P2525" i="8"/>
  <c r="P2526" i="8"/>
  <c r="P2527" i="8"/>
  <c r="P2528" i="8"/>
  <c r="P2529" i="8"/>
  <c r="P2530" i="8"/>
  <c r="P2531" i="8"/>
  <c r="P2532" i="8"/>
  <c r="P2533" i="8"/>
  <c r="P2534" i="8"/>
  <c r="P2535" i="8"/>
  <c r="P2536" i="8"/>
  <c r="P2537" i="8"/>
  <c r="P2538" i="8"/>
  <c r="P2539" i="8"/>
  <c r="P2540" i="8"/>
  <c r="P2541" i="8"/>
  <c r="P2542" i="8"/>
  <c r="P1874" i="8"/>
  <c r="P2544" i="8"/>
  <c r="P2545" i="8"/>
  <c r="P2546" i="8"/>
  <c r="P2547" i="8"/>
  <c r="P2548" i="8"/>
  <c r="P2551" i="8"/>
  <c r="P2550" i="8"/>
  <c r="P2436" i="8"/>
  <c r="P2552" i="8"/>
  <c r="P2553" i="8"/>
  <c r="P2554" i="8"/>
  <c r="P2555" i="8"/>
  <c r="P2556" i="8"/>
  <c r="P2557" i="8"/>
  <c r="P2558" i="8"/>
  <c r="P2559" i="8"/>
  <c r="P2560" i="8"/>
  <c r="P2561" i="8"/>
  <c r="P2562" i="8"/>
  <c r="P2563" i="8"/>
  <c r="P2564" i="8"/>
  <c r="P2565" i="8"/>
  <c r="P2566" i="8"/>
  <c r="P2567" i="8"/>
  <c r="P2568" i="8"/>
  <c r="P2569" i="8"/>
  <c r="P2570" i="8"/>
  <c r="P2571" i="8"/>
  <c r="P2572" i="8"/>
  <c r="P2573" i="8"/>
  <c r="P2574" i="8"/>
  <c r="P2575" i="8"/>
  <c r="P2576" i="8"/>
  <c r="P2577" i="8"/>
  <c r="P2578" i="8"/>
  <c r="P2579" i="8"/>
  <c r="P2580" i="8"/>
  <c r="P2581" i="8"/>
  <c r="P2582" i="8"/>
  <c r="P2583" i="8"/>
  <c r="P2584" i="8"/>
  <c r="P2585" i="8"/>
  <c r="P2586" i="8"/>
  <c r="P2587" i="8"/>
  <c r="P2588" i="8"/>
  <c r="P2589" i="8"/>
  <c r="P2590" i="8"/>
  <c r="P2591" i="8"/>
  <c r="P2592" i="8"/>
  <c r="P2593" i="8"/>
  <c r="P2594" i="8"/>
  <c r="P2595" i="8"/>
  <c r="P2596" i="8"/>
  <c r="P2597" i="8"/>
  <c r="P2598" i="8"/>
  <c r="P2599" i="8"/>
  <c r="P2600" i="8"/>
  <c r="P2601" i="8"/>
  <c r="P2602" i="8"/>
  <c r="P2603" i="8"/>
  <c r="P2604" i="8"/>
  <c r="P2605" i="8"/>
  <c r="P2606" i="8"/>
  <c r="P2607" i="8"/>
  <c r="P2608" i="8"/>
  <c r="P2609" i="8"/>
  <c r="P2610" i="8"/>
  <c r="P2611" i="8"/>
  <c r="P2612" i="8"/>
  <c r="P2613" i="8"/>
  <c r="P2614" i="8"/>
  <c r="P2615" i="8"/>
  <c r="P2616" i="8"/>
  <c r="P2617" i="8"/>
  <c r="P2618" i="8"/>
  <c r="P2619" i="8"/>
  <c r="P2620" i="8"/>
  <c r="P2621" i="8"/>
  <c r="P2622" i="8"/>
  <c r="P2623" i="8"/>
  <c r="P2624" i="8"/>
  <c r="P2625" i="8"/>
  <c r="P2626" i="8"/>
  <c r="P2627" i="8"/>
  <c r="P2628" i="8"/>
  <c r="P2629" i="8"/>
  <c r="P2630" i="8"/>
  <c r="P2631" i="8"/>
  <c r="P2632" i="8"/>
  <c r="P2633" i="8"/>
  <c r="P2634" i="8"/>
  <c r="P2635" i="8"/>
  <c r="P2636" i="8"/>
  <c r="P2637" i="8"/>
  <c r="P2638" i="8"/>
  <c r="P2639" i="8"/>
  <c r="P2640" i="8"/>
  <c r="P2641" i="8"/>
  <c r="P2642" i="8"/>
  <c r="P2643" i="8"/>
  <c r="P2644" i="8"/>
  <c r="P2645" i="8"/>
  <c r="P2646" i="8"/>
  <c r="P2647" i="8"/>
  <c r="P2648" i="8"/>
  <c r="P2649" i="8"/>
  <c r="P2650" i="8"/>
  <c r="P2651" i="8"/>
  <c r="P2652" i="8"/>
  <c r="P2653" i="8"/>
  <c r="P2675" i="8"/>
  <c r="P2655" i="8"/>
  <c r="P2656" i="8"/>
  <c r="P2657" i="8"/>
  <c r="P2658" i="8"/>
  <c r="P2659" i="8"/>
  <c r="P2660" i="8"/>
  <c r="P2661" i="8"/>
  <c r="P2662" i="8"/>
  <c r="P2663" i="8"/>
  <c r="P2664" i="8"/>
  <c r="P2665" i="8"/>
  <c r="P2666" i="8"/>
  <c r="P2667" i="8"/>
  <c r="P2668" i="8"/>
  <c r="P2669" i="8"/>
  <c r="P2670" i="8"/>
  <c r="P2671" i="8"/>
  <c r="P2672" i="8"/>
  <c r="P2673" i="8"/>
  <c r="P2676" i="8"/>
  <c r="P2678" i="8"/>
  <c r="P2680" i="8"/>
  <c r="P2677" i="8"/>
  <c r="P2685" i="8"/>
  <c r="P2679" i="8"/>
  <c r="P2691" i="8"/>
  <c r="P2681" i="8"/>
  <c r="P2682" i="8"/>
  <c r="P2683" i="8"/>
  <c r="P2684" i="8"/>
  <c r="P2692" i="8"/>
  <c r="P2686" i="8"/>
  <c r="P2687" i="8"/>
  <c r="P2688" i="8"/>
  <c r="P2689" i="8"/>
  <c r="P2690" i="8"/>
  <c r="P4359" i="8"/>
  <c r="P4366" i="8"/>
  <c r="P2693" i="8"/>
  <c r="P2694" i="8"/>
  <c r="P2695" i="8"/>
  <c r="P2696" i="8"/>
  <c r="P2697" i="8"/>
  <c r="P2698" i="8"/>
  <c r="P2699" i="8"/>
  <c r="P2700" i="8"/>
  <c r="P2701" i="8"/>
  <c r="P2702" i="8"/>
  <c r="P2703" i="8"/>
  <c r="P2704" i="8"/>
  <c r="P2705" i="8"/>
  <c r="P2706" i="8"/>
  <c r="P2707" i="8"/>
  <c r="P2708" i="8"/>
  <c r="P2709" i="8"/>
  <c r="P2710" i="8"/>
  <c r="P2711" i="8"/>
  <c r="P2712" i="8"/>
  <c r="P2713" i="8"/>
  <c r="P2714" i="8"/>
  <c r="P2715" i="8"/>
  <c r="P2716" i="8"/>
  <c r="P2717" i="8"/>
  <c r="P2718" i="8"/>
  <c r="P2719" i="8"/>
  <c r="P2720" i="8"/>
  <c r="P2721" i="8"/>
  <c r="P2722" i="8"/>
  <c r="P2723" i="8"/>
  <c r="P2724" i="8"/>
  <c r="P2725" i="8"/>
  <c r="P2726" i="8"/>
  <c r="P2727" i="8"/>
  <c r="P2728" i="8"/>
  <c r="P2729" i="8"/>
  <c r="P2730" i="8"/>
  <c r="P2731" i="8"/>
  <c r="P2732" i="8"/>
  <c r="P2733" i="8"/>
  <c r="P2734" i="8"/>
  <c r="P2735" i="8"/>
  <c r="P2736" i="8"/>
  <c r="P2737" i="8"/>
  <c r="P2738" i="8"/>
  <c r="P2739" i="8"/>
  <c r="P2740" i="8"/>
  <c r="P2741" i="8"/>
  <c r="P2742" i="8"/>
  <c r="P2743" i="8"/>
  <c r="P2744" i="8"/>
  <c r="P2745" i="8"/>
  <c r="P2746" i="8"/>
  <c r="P2747" i="8"/>
  <c r="P2748" i="8"/>
  <c r="P2749" i="8"/>
  <c r="P2750" i="8"/>
  <c r="P2751" i="8"/>
  <c r="P2752" i="8"/>
  <c r="P2753" i="8"/>
  <c r="P2754" i="8"/>
  <c r="P2755" i="8"/>
  <c r="P2756" i="8"/>
  <c r="P2757" i="8"/>
  <c r="P2758" i="8"/>
  <c r="P2759" i="8"/>
  <c r="P2760" i="8"/>
  <c r="P2761" i="8"/>
  <c r="P2762" i="8"/>
  <c r="P2763" i="8"/>
  <c r="P2764" i="8"/>
  <c r="P2765" i="8"/>
  <c r="P2766" i="8"/>
  <c r="P2767" i="8"/>
  <c r="P2768" i="8"/>
  <c r="P2769" i="8"/>
  <c r="P2770" i="8"/>
  <c r="P2771" i="8"/>
  <c r="P2772" i="8"/>
  <c r="P2773" i="8"/>
  <c r="P2774" i="8"/>
  <c r="P2775" i="8"/>
  <c r="P2776" i="8"/>
  <c r="P2777" i="8"/>
  <c r="P2778" i="8"/>
  <c r="P2779" i="8"/>
  <c r="P2780" i="8"/>
  <c r="P2781" i="8"/>
  <c r="P2782" i="8"/>
  <c r="P2783" i="8"/>
  <c r="P2784" i="8"/>
  <c r="P2785" i="8"/>
  <c r="P2786" i="8"/>
  <c r="P2787" i="8"/>
  <c r="P2788" i="8"/>
  <c r="P2789" i="8"/>
  <c r="P2790" i="8"/>
  <c r="P2791" i="8"/>
  <c r="P2792" i="8"/>
  <c r="P2793" i="8"/>
  <c r="P2794" i="8"/>
  <c r="P2795" i="8"/>
  <c r="P2796" i="8"/>
  <c r="P2797" i="8"/>
  <c r="P2798" i="8"/>
  <c r="P2799" i="8"/>
  <c r="P2800" i="8"/>
  <c r="P2801" i="8"/>
  <c r="P2802" i="8"/>
  <c r="P2803" i="8"/>
  <c r="P2804" i="8"/>
  <c r="P2805" i="8"/>
  <c r="P2806" i="8"/>
  <c r="P2807" i="8"/>
  <c r="P2808" i="8"/>
  <c r="P2809" i="8"/>
  <c r="P2810" i="8"/>
  <c r="P2811" i="8"/>
  <c r="P2812" i="8"/>
  <c r="P2813" i="8"/>
  <c r="P2814" i="8"/>
  <c r="P2815" i="8"/>
  <c r="P2816" i="8"/>
  <c r="P2817" i="8"/>
  <c r="P2818" i="8"/>
  <c r="P2819" i="8"/>
  <c r="P2820" i="8"/>
  <c r="P2821" i="8"/>
  <c r="P2822" i="8"/>
  <c r="P2823" i="8"/>
  <c r="P2824" i="8"/>
  <c r="P2825" i="8"/>
  <c r="P2826" i="8"/>
  <c r="P2827" i="8"/>
  <c r="P2828" i="8"/>
  <c r="P2829" i="8"/>
  <c r="P2830" i="8"/>
  <c r="P2831" i="8"/>
  <c r="P2832" i="8"/>
  <c r="P2833" i="8"/>
  <c r="P2834" i="8"/>
  <c r="P2835" i="8"/>
  <c r="P2836" i="8"/>
  <c r="P2837" i="8"/>
  <c r="P2838" i="8"/>
  <c r="P2839" i="8"/>
  <c r="P2840" i="8"/>
  <c r="P2841" i="8"/>
  <c r="P2842" i="8"/>
  <c r="P2843" i="8"/>
  <c r="P2844" i="8"/>
  <c r="P2845" i="8"/>
  <c r="P2846" i="8"/>
  <c r="P2847" i="8"/>
  <c r="P2848" i="8"/>
  <c r="P2849" i="8"/>
  <c r="P2850" i="8"/>
  <c r="P2851" i="8"/>
  <c r="P2852" i="8"/>
  <c r="P2853" i="8"/>
  <c r="P2854" i="8"/>
  <c r="P2855" i="8"/>
  <c r="P2856" i="8"/>
  <c r="P2857" i="8"/>
  <c r="P2858" i="8"/>
  <c r="P2859" i="8"/>
  <c r="P2860" i="8"/>
  <c r="P2861" i="8"/>
  <c r="P2862" i="8"/>
  <c r="P2863" i="8"/>
  <c r="P2864" i="8"/>
  <c r="P2865" i="8"/>
  <c r="P2866" i="8"/>
  <c r="P2867" i="8"/>
  <c r="P2868" i="8"/>
  <c r="P2869" i="8"/>
  <c r="P2870" i="8"/>
  <c r="P2871" i="8"/>
  <c r="P2872" i="8"/>
  <c r="P2873" i="8"/>
  <c r="P2874" i="8"/>
  <c r="P2875" i="8"/>
  <c r="P2876" i="8"/>
  <c r="P2877" i="8"/>
  <c r="P2878" i="8"/>
  <c r="P2879" i="8"/>
  <c r="P2880" i="8"/>
  <c r="P2881" i="8"/>
  <c r="P2882" i="8"/>
  <c r="P2883" i="8"/>
  <c r="P2884" i="8"/>
  <c r="P2885" i="8"/>
  <c r="P2886" i="8"/>
  <c r="P2887" i="8"/>
  <c r="P2888" i="8"/>
  <c r="P2889" i="8"/>
  <c r="P2890" i="8"/>
  <c r="P2891" i="8"/>
  <c r="P2892" i="8"/>
  <c r="P2893" i="8"/>
  <c r="P2894" i="8"/>
  <c r="P2895" i="8"/>
  <c r="P2896" i="8"/>
  <c r="P2897" i="8"/>
  <c r="P2898" i="8"/>
  <c r="P2899" i="8"/>
  <c r="P2900" i="8"/>
  <c r="P2901" i="8"/>
  <c r="P2902" i="8"/>
  <c r="P2903" i="8"/>
  <c r="P2904" i="8"/>
  <c r="P2905" i="8"/>
  <c r="P2906" i="8"/>
  <c r="P2907" i="8"/>
  <c r="P2908" i="8"/>
  <c r="P2909" i="8"/>
  <c r="P2910" i="8"/>
  <c r="P2911" i="8"/>
  <c r="P2912" i="8"/>
  <c r="P2913" i="8"/>
  <c r="P2914" i="8"/>
  <c r="P2915" i="8"/>
  <c r="P2916" i="8"/>
  <c r="P2917" i="8"/>
  <c r="P2918" i="8"/>
  <c r="P2919" i="8"/>
  <c r="P2920" i="8"/>
  <c r="P2921" i="8"/>
  <c r="P2922" i="8"/>
  <c r="P2923" i="8"/>
  <c r="P2924" i="8"/>
  <c r="P2925" i="8"/>
  <c r="P2926" i="8"/>
  <c r="P2927" i="8"/>
  <c r="P2928" i="8"/>
  <c r="P2929" i="8"/>
  <c r="P2930" i="8"/>
  <c r="P2931" i="8"/>
  <c r="P2932" i="8"/>
  <c r="P2933" i="8"/>
  <c r="P2934" i="8"/>
  <c r="P2935" i="8"/>
  <c r="P2936" i="8"/>
  <c r="P2937" i="8"/>
  <c r="P2938" i="8"/>
  <c r="P2939" i="8"/>
  <c r="P2940" i="8"/>
  <c r="P2941" i="8"/>
  <c r="P188" i="8"/>
  <c r="P2943" i="8"/>
  <c r="P2944" i="8"/>
  <c r="P2945" i="8"/>
  <c r="P2946" i="8"/>
  <c r="P2947" i="8"/>
  <c r="P2948" i="8"/>
  <c r="P2949" i="8"/>
  <c r="P2950" i="8"/>
  <c r="P2951" i="8"/>
  <c r="P2952" i="8"/>
  <c r="P2953" i="8"/>
  <c r="P703" i="8"/>
  <c r="P2955" i="8"/>
  <c r="P2956" i="8"/>
  <c r="P2957" i="8"/>
  <c r="P2958" i="8"/>
  <c r="P2959" i="8"/>
  <c r="P2960" i="8"/>
  <c r="P2961" i="8"/>
  <c r="P2962" i="8"/>
  <c r="P1624" i="8"/>
  <c r="P2964" i="8"/>
  <c r="P2965" i="8"/>
  <c r="P2966" i="8"/>
  <c r="P7926" i="8"/>
  <c r="P2968" i="8"/>
  <c r="P2969" i="8"/>
  <c r="P2970" i="8"/>
  <c r="P2971" i="8"/>
  <c r="P2972" i="8"/>
  <c r="P2973" i="8"/>
  <c r="P2974" i="8"/>
  <c r="P2975" i="8"/>
  <c r="P2976" i="8"/>
  <c r="P2977" i="8"/>
  <c r="P2978" i="8"/>
  <c r="P2979" i="8"/>
  <c r="P2980" i="8"/>
  <c r="P2981" i="8"/>
  <c r="P2982" i="8"/>
  <c r="P2983" i="8"/>
  <c r="P2984" i="8"/>
  <c r="P2985" i="8"/>
  <c r="P2986" i="8"/>
  <c r="P2987" i="8"/>
  <c r="P2988" i="8"/>
  <c r="P2989" i="8"/>
  <c r="P2990" i="8"/>
  <c r="P2991" i="8"/>
  <c r="P2992" i="8"/>
  <c r="P2993" i="8"/>
  <c r="P2994" i="8"/>
  <c r="P2995" i="8"/>
  <c r="P2996" i="8"/>
  <c r="P2997" i="8"/>
  <c r="P2998" i="8"/>
  <c r="P2999" i="8"/>
  <c r="P3000" i="8"/>
  <c r="P3001" i="8"/>
  <c r="P3002" i="8"/>
  <c r="P3003" i="8"/>
  <c r="P3004" i="8"/>
  <c r="P3005" i="8"/>
  <c r="P3006" i="8"/>
  <c r="P3007" i="8"/>
  <c r="P3008" i="8"/>
  <c r="P3009" i="8"/>
  <c r="P3010" i="8"/>
  <c r="P3011" i="8"/>
  <c r="P3012" i="8"/>
  <c r="P3013" i="8"/>
  <c r="P3014" i="8"/>
  <c r="P3015" i="8"/>
  <c r="P3016" i="8"/>
  <c r="P3017" i="8"/>
  <c r="P3018" i="8"/>
  <c r="P3019" i="8"/>
  <c r="P3020" i="8"/>
  <c r="P3021" i="8"/>
  <c r="P3022" i="8"/>
  <c r="P3023" i="8"/>
  <c r="P3024" i="8"/>
  <c r="P3025" i="8"/>
  <c r="P3026" i="8"/>
  <c r="P3027" i="8"/>
  <c r="P3028" i="8"/>
  <c r="P3029" i="8"/>
  <c r="P3030" i="8"/>
  <c r="P3031" i="8"/>
  <c r="P3032" i="8"/>
  <c r="P3033" i="8"/>
  <c r="P3034" i="8"/>
  <c r="P3035" i="8"/>
  <c r="P3036" i="8"/>
  <c r="P3037" i="8"/>
  <c r="P3038" i="8"/>
  <c r="P3039" i="8"/>
  <c r="P3040" i="8"/>
  <c r="P3041" i="8"/>
  <c r="P3042" i="8"/>
  <c r="P3043" i="8"/>
  <c r="P3044" i="8"/>
  <c r="P3045" i="8"/>
  <c r="P3046" i="8"/>
  <c r="P3047" i="8"/>
  <c r="P3048" i="8"/>
  <c r="P3049" i="8"/>
  <c r="P3050" i="8"/>
  <c r="P3051" i="8"/>
  <c r="P3052" i="8"/>
  <c r="P3053" i="8"/>
  <c r="P3054" i="8"/>
  <c r="P3055" i="8"/>
  <c r="P3056" i="8"/>
  <c r="P3057" i="8"/>
  <c r="P3058" i="8"/>
  <c r="P3059" i="8"/>
  <c r="P3060" i="8"/>
  <c r="P3061" i="8"/>
  <c r="P3062" i="8"/>
  <c r="P3063" i="8"/>
  <c r="P3064" i="8"/>
  <c r="P3065" i="8"/>
  <c r="P3066" i="8"/>
  <c r="P3067" i="8"/>
  <c r="P3068" i="8"/>
  <c r="P3069" i="8"/>
  <c r="P3070" i="8"/>
  <c r="P3071" i="8"/>
  <c r="P3072" i="8"/>
  <c r="P3073" i="8"/>
  <c r="P3074" i="8"/>
  <c r="P3075" i="8"/>
  <c r="P3076" i="8"/>
  <c r="P3077" i="8"/>
  <c r="P3078" i="8"/>
  <c r="P3079" i="8"/>
  <c r="P3080" i="8"/>
  <c r="P3081" i="8"/>
  <c r="P3082" i="8"/>
  <c r="P3083" i="8"/>
  <c r="P3084" i="8"/>
  <c r="P3085" i="8"/>
  <c r="P3086" i="8"/>
  <c r="P3087" i="8"/>
  <c r="P3088" i="8"/>
  <c r="P3089" i="8"/>
  <c r="P3090" i="8"/>
  <c r="P3091" i="8"/>
  <c r="P3092" i="8"/>
  <c r="P3093" i="8"/>
  <c r="P3094" i="8"/>
  <c r="P3095" i="8"/>
  <c r="P3096" i="8"/>
  <c r="P3097" i="8"/>
  <c r="P3098" i="8"/>
  <c r="P3099" i="8"/>
  <c r="P3100" i="8"/>
  <c r="P3101" i="8"/>
  <c r="P3102" i="8"/>
  <c r="P3103" i="8"/>
  <c r="P3104" i="8"/>
  <c r="P3105" i="8"/>
  <c r="P3106" i="8"/>
  <c r="P3107" i="8"/>
  <c r="P3108" i="8"/>
  <c r="P3109" i="8"/>
  <c r="P3110" i="8"/>
  <c r="P3111" i="8"/>
  <c r="P3112" i="8"/>
  <c r="P3113" i="8"/>
  <c r="P3114" i="8"/>
  <c r="P3115" i="8"/>
  <c r="P3116" i="8"/>
  <c r="P3117" i="8"/>
  <c r="P3118" i="8"/>
  <c r="P3119" i="8"/>
  <c r="P3120" i="8"/>
  <c r="P3121" i="8"/>
  <c r="P3122" i="8"/>
  <c r="P3123" i="8"/>
  <c r="P3124" i="8"/>
  <c r="P3125" i="8"/>
  <c r="P3126" i="8"/>
  <c r="P3127" i="8"/>
  <c r="P3128" i="8"/>
  <c r="P3129" i="8"/>
  <c r="P3130" i="8"/>
  <c r="P3131" i="8"/>
  <c r="P3132" i="8"/>
  <c r="P3133" i="8"/>
  <c r="P3134" i="8"/>
  <c r="P3135" i="8"/>
  <c r="P3136" i="8"/>
  <c r="P3137" i="8"/>
  <c r="P3138" i="8"/>
  <c r="P3139" i="8"/>
  <c r="P3140" i="8"/>
  <c r="P3141" i="8"/>
  <c r="P3142" i="8"/>
  <c r="P3143" i="8"/>
  <c r="P3144" i="8"/>
  <c r="P3145" i="8"/>
  <c r="P3146" i="8"/>
  <c r="P3147" i="8"/>
  <c r="P3148" i="8"/>
  <c r="P3149" i="8"/>
  <c r="P3150" i="8"/>
  <c r="P3151" i="8"/>
  <c r="P3152" i="8"/>
  <c r="P3153" i="8"/>
  <c r="P3154" i="8"/>
  <c r="P3155" i="8"/>
  <c r="P3156" i="8"/>
  <c r="P3157" i="8"/>
  <c r="P3158" i="8"/>
  <c r="P3159" i="8"/>
  <c r="P3160" i="8"/>
  <c r="P3161" i="8"/>
  <c r="P3162" i="8"/>
  <c r="P3163" i="8"/>
  <c r="P3164" i="8"/>
  <c r="P3165" i="8"/>
  <c r="P3166" i="8"/>
  <c r="P3167" i="8"/>
  <c r="P3168" i="8"/>
  <c r="P3169" i="8"/>
  <c r="P3170" i="8"/>
  <c r="P3171" i="8"/>
  <c r="P3172" i="8"/>
  <c r="P3173" i="8"/>
  <c r="P3174" i="8"/>
  <c r="P3175" i="8"/>
  <c r="P3176" i="8"/>
  <c r="P3177" i="8"/>
  <c r="P3178" i="8"/>
  <c r="P3179" i="8"/>
  <c r="P3180" i="8"/>
  <c r="P3181" i="8"/>
  <c r="P3182" i="8"/>
  <c r="P3183" i="8"/>
  <c r="P3184" i="8"/>
  <c r="P3185" i="8"/>
  <c r="P3186" i="8"/>
  <c r="P3187" i="8"/>
  <c r="P3188" i="8"/>
  <c r="P3189" i="8"/>
  <c r="P3190" i="8"/>
  <c r="P3191" i="8"/>
  <c r="P3192" i="8"/>
  <c r="P3193" i="8"/>
  <c r="P3194" i="8"/>
  <c r="P3195" i="8"/>
  <c r="P3196" i="8"/>
  <c r="P3197" i="8"/>
  <c r="P3198" i="8"/>
  <c r="P3199" i="8"/>
  <c r="P3200" i="8"/>
  <c r="P3201" i="8"/>
  <c r="P3202" i="8"/>
  <c r="P3203" i="8"/>
  <c r="P3204" i="8"/>
  <c r="P3205" i="8"/>
  <c r="P3206" i="8"/>
  <c r="P3207" i="8"/>
  <c r="P3208" i="8"/>
  <c r="P3209" i="8"/>
  <c r="P3210" i="8"/>
  <c r="P3211" i="8"/>
  <c r="P3212" i="8"/>
  <c r="P3213" i="8"/>
  <c r="P3214" i="8"/>
  <c r="P3215" i="8"/>
  <c r="P3216" i="8"/>
  <c r="P3217" i="8"/>
  <c r="P3218" i="8"/>
  <c r="P3219" i="8"/>
  <c r="P3220" i="8"/>
  <c r="P3221" i="8"/>
  <c r="P3222" i="8"/>
  <c r="P3223" i="8"/>
  <c r="P3224" i="8"/>
  <c r="P3225" i="8"/>
  <c r="P3226" i="8"/>
  <c r="P3227" i="8"/>
  <c r="P3228" i="8"/>
  <c r="P3229" i="8"/>
  <c r="P3230" i="8"/>
  <c r="P3231" i="8"/>
  <c r="P3232" i="8"/>
  <c r="P3233" i="8"/>
  <c r="P3234" i="8"/>
  <c r="P3235" i="8"/>
  <c r="P3236" i="8"/>
  <c r="P3237" i="8"/>
  <c r="P3238" i="8"/>
  <c r="P3239" i="8"/>
  <c r="P3240" i="8"/>
  <c r="P3241" i="8"/>
  <c r="P3242" i="8"/>
  <c r="P3243" i="8"/>
  <c r="P3244" i="8"/>
  <c r="P3245" i="8"/>
  <c r="P3246" i="8"/>
  <c r="P3247" i="8"/>
  <c r="P3248" i="8"/>
  <c r="P3249" i="8"/>
  <c r="P3250" i="8"/>
  <c r="P3251" i="8"/>
  <c r="P3252" i="8"/>
  <c r="P3253" i="8"/>
  <c r="P3254" i="8"/>
  <c r="P3255" i="8"/>
  <c r="P3256" i="8"/>
  <c r="P3257" i="8"/>
  <c r="P3258" i="8"/>
  <c r="P3259" i="8"/>
  <c r="P3260" i="8"/>
  <c r="P3261" i="8"/>
  <c r="P3262" i="8"/>
  <c r="P3263" i="8"/>
  <c r="P3264" i="8"/>
  <c r="P3265" i="8"/>
  <c r="P3266" i="8"/>
  <c r="P3267" i="8"/>
  <c r="P3268" i="8"/>
  <c r="P3269" i="8"/>
  <c r="P3270" i="8"/>
  <c r="P3271" i="8"/>
  <c r="P3272" i="8"/>
  <c r="P3273" i="8"/>
  <c r="P3274" i="8"/>
  <c r="P3275" i="8"/>
  <c r="P3276" i="8"/>
  <c r="P3277" i="8"/>
  <c r="P3278" i="8"/>
  <c r="P3279" i="8"/>
  <c r="P3280" i="8"/>
  <c r="P3281" i="8"/>
  <c r="P3282" i="8"/>
  <c r="P3283" i="8"/>
  <c r="P3284" i="8"/>
  <c r="P3285" i="8"/>
  <c r="P3286" i="8"/>
  <c r="P3287" i="8"/>
  <c r="P3288" i="8"/>
  <c r="P3289" i="8"/>
  <c r="P3290" i="8"/>
  <c r="P3291" i="8"/>
  <c r="P3292" i="8"/>
  <c r="P3293" i="8"/>
  <c r="P3294" i="8"/>
  <c r="P3295" i="8"/>
  <c r="P3296" i="8"/>
  <c r="P3297" i="8"/>
  <c r="P3298" i="8"/>
  <c r="P3299" i="8"/>
  <c r="P3300" i="8"/>
  <c r="P3301" i="8"/>
  <c r="P3302" i="8"/>
  <c r="P3303" i="8"/>
  <c r="P3304" i="8"/>
  <c r="P3305" i="8"/>
  <c r="P3306" i="8"/>
  <c r="P3307" i="8"/>
  <c r="P3308" i="8"/>
  <c r="P3309" i="8"/>
  <c r="P3310" i="8"/>
  <c r="P3311" i="8"/>
  <c r="P3312" i="8"/>
  <c r="P3313" i="8"/>
  <c r="P3314" i="8"/>
  <c r="P3315" i="8"/>
  <c r="P3316" i="8"/>
  <c r="P3317" i="8"/>
  <c r="P3318" i="8"/>
  <c r="P3319" i="8"/>
  <c r="P3320" i="8"/>
  <c r="P3321" i="8"/>
  <c r="P3322" i="8"/>
  <c r="P3323" i="8"/>
  <c r="P3324" i="8"/>
  <c r="P3325" i="8"/>
  <c r="P3326" i="8"/>
  <c r="P3327" i="8"/>
  <c r="P3328" i="8"/>
  <c r="P3329" i="8"/>
  <c r="P3330" i="8"/>
  <c r="P3331" i="8"/>
  <c r="P3332" i="8"/>
  <c r="P3333" i="8"/>
  <c r="P3334" i="8"/>
  <c r="P3335" i="8"/>
  <c r="P3336" i="8"/>
  <c r="P3337" i="8"/>
  <c r="P3338" i="8"/>
  <c r="P3339" i="8"/>
  <c r="P3340" i="8"/>
  <c r="P3341" i="8"/>
  <c r="P3342" i="8"/>
  <c r="P3343" i="8"/>
  <c r="P3344" i="8"/>
  <c r="P3345" i="8"/>
  <c r="P3346" i="8"/>
  <c r="P3347" i="8"/>
  <c r="P3348" i="8"/>
  <c r="P3349" i="8"/>
  <c r="P3350" i="8"/>
  <c r="P3351" i="8"/>
  <c r="P3352" i="8"/>
  <c r="P3353" i="8"/>
  <c r="P3354" i="8"/>
  <c r="P3355" i="8"/>
  <c r="P3356" i="8"/>
  <c r="P3357" i="8"/>
  <c r="P3358" i="8"/>
  <c r="P3359" i="8"/>
  <c r="P3360" i="8"/>
  <c r="P3361" i="8"/>
  <c r="P3362" i="8"/>
  <c r="P3363" i="8"/>
  <c r="P3364" i="8"/>
  <c r="P3365" i="8"/>
  <c r="P3366" i="8"/>
  <c r="P3367" i="8"/>
  <c r="P3368" i="8"/>
  <c r="P3369" i="8"/>
  <c r="P3370" i="8"/>
  <c r="P3371" i="8"/>
  <c r="P3372" i="8"/>
  <c r="P3373" i="8"/>
  <c r="P3374" i="8"/>
  <c r="P3375" i="8"/>
  <c r="P3376" i="8"/>
  <c r="P3377" i="8"/>
  <c r="P3378" i="8"/>
  <c r="P3379" i="8"/>
  <c r="P3380" i="8"/>
  <c r="P3381" i="8"/>
  <c r="P3382" i="8"/>
  <c r="P3383" i="8"/>
  <c r="P3384" i="8"/>
  <c r="P3385" i="8"/>
  <c r="P3386" i="8"/>
  <c r="P3387" i="8"/>
  <c r="P3388" i="8"/>
  <c r="P3389" i="8"/>
  <c r="P3390" i="8"/>
  <c r="P3391" i="8"/>
  <c r="P3392" i="8"/>
  <c r="P3393" i="8"/>
  <c r="P3394" i="8"/>
  <c r="P3395" i="8"/>
  <c r="P3396" i="8"/>
  <c r="P3397" i="8"/>
  <c r="P3398" i="8"/>
  <c r="P3399" i="8"/>
  <c r="P3400" i="8"/>
  <c r="P3401" i="8"/>
  <c r="P3402" i="8"/>
  <c r="P3403" i="8"/>
  <c r="P3404" i="8"/>
  <c r="P3405" i="8"/>
  <c r="P3406" i="8"/>
  <c r="P3407" i="8"/>
  <c r="P3408" i="8"/>
  <c r="P3409" i="8"/>
  <c r="P3410" i="8"/>
  <c r="P3411" i="8"/>
  <c r="P3412" i="8"/>
  <c r="P3413" i="8"/>
  <c r="P3414" i="8"/>
  <c r="P3415" i="8"/>
  <c r="P3416" i="8"/>
  <c r="P3417" i="8"/>
  <c r="P3418" i="8"/>
  <c r="P3419" i="8"/>
  <c r="P3420" i="8"/>
  <c r="P3421" i="8"/>
  <c r="P3422" i="8"/>
  <c r="P3423" i="8"/>
  <c r="P3424" i="8"/>
  <c r="P3425" i="8"/>
  <c r="P3426" i="8"/>
  <c r="P3427" i="8"/>
  <c r="P3428" i="8"/>
  <c r="P3429" i="8"/>
  <c r="P3431" i="8"/>
  <c r="P3432" i="8"/>
  <c r="P3433" i="8"/>
  <c r="P3434" i="8"/>
  <c r="P3435" i="8"/>
  <c r="P3436" i="8"/>
  <c r="P3437" i="8"/>
  <c r="P3438" i="8"/>
  <c r="P3439" i="8"/>
  <c r="P3440" i="8"/>
  <c r="P3441" i="8"/>
  <c r="P3442" i="8"/>
  <c r="P3443" i="8"/>
  <c r="P3444" i="8"/>
  <c r="P3445" i="8"/>
  <c r="P3446" i="8"/>
  <c r="P3447" i="8"/>
  <c r="P3448" i="8"/>
  <c r="P3449" i="8"/>
  <c r="P3450" i="8"/>
  <c r="P3451" i="8"/>
  <c r="P3452" i="8"/>
  <c r="P3453" i="8"/>
  <c r="P3454" i="8"/>
  <c r="P3455" i="8"/>
  <c r="P3456" i="8"/>
  <c r="P3457" i="8"/>
  <c r="P3458" i="8"/>
  <c r="P3459" i="8"/>
  <c r="P3460" i="8"/>
  <c r="P3461" i="8"/>
  <c r="P3462" i="8"/>
  <c r="P3463" i="8"/>
  <c r="P3464" i="8"/>
  <c r="P3465" i="8"/>
  <c r="P3466" i="8"/>
  <c r="P3467" i="8"/>
  <c r="P3468" i="8"/>
  <c r="P3469" i="8"/>
  <c r="P3470" i="8"/>
  <c r="P3471" i="8"/>
  <c r="P3472" i="8"/>
  <c r="P3473" i="8"/>
  <c r="P3474" i="8"/>
  <c r="P3475" i="8"/>
  <c r="P3476" i="8"/>
  <c r="P3477" i="8"/>
  <c r="P3478" i="8"/>
  <c r="P3479" i="8"/>
  <c r="P3480" i="8"/>
  <c r="P3481" i="8"/>
  <c r="P3482" i="8"/>
  <c r="P3483" i="8"/>
  <c r="P3484" i="8"/>
  <c r="P3485" i="8"/>
  <c r="P3486" i="8"/>
  <c r="P3487" i="8"/>
  <c r="P3488" i="8"/>
  <c r="P3489" i="8"/>
  <c r="P3490" i="8"/>
  <c r="P3491" i="8"/>
  <c r="P3492" i="8"/>
  <c r="P3493" i="8"/>
  <c r="P3494" i="8"/>
  <c r="P3495" i="8"/>
  <c r="P3496" i="8"/>
  <c r="P7758" i="8"/>
  <c r="P3497" i="8"/>
  <c r="P3498" i="8"/>
  <c r="P3499" i="8"/>
  <c r="P3500" i="8"/>
  <c r="P3501" i="8"/>
  <c r="P3502" i="8"/>
  <c r="P3503" i="8"/>
  <c r="P3504" i="8"/>
  <c r="P3505" i="8"/>
  <c r="P3507" i="8"/>
  <c r="P3508" i="8"/>
  <c r="P3509" i="8"/>
  <c r="P3510" i="8"/>
  <c r="P3511" i="8"/>
  <c r="P3512" i="8"/>
  <c r="P3513" i="8"/>
  <c r="P3514" i="8"/>
  <c r="P3515" i="8"/>
  <c r="P3516" i="8"/>
  <c r="P3517" i="8"/>
  <c r="P3518" i="8"/>
  <c r="P3519" i="8"/>
  <c r="P3520" i="8"/>
  <c r="P2435" i="8"/>
  <c r="P3522" i="8"/>
  <c r="P3523" i="8"/>
  <c r="P3524" i="8"/>
  <c r="P3525" i="8"/>
  <c r="P3526" i="8"/>
  <c r="P3527" i="8"/>
  <c r="P3528" i="8"/>
  <c r="P3529" i="8"/>
  <c r="P3530" i="8"/>
  <c r="P3531" i="8"/>
  <c r="P3532" i="8"/>
  <c r="P3533" i="8"/>
  <c r="P3534" i="8"/>
  <c r="P3535" i="8"/>
  <c r="P3536" i="8"/>
  <c r="P3537" i="8"/>
  <c r="P3538" i="8"/>
  <c r="P3539" i="8"/>
  <c r="P3540" i="8"/>
  <c r="P3541" i="8"/>
  <c r="P3542" i="8"/>
  <c r="P3543" i="8"/>
  <c r="P3544" i="8"/>
  <c r="P3545" i="8"/>
  <c r="P3546" i="8"/>
  <c r="P3547" i="8"/>
  <c r="P3548" i="8"/>
  <c r="P3549" i="8"/>
  <c r="P3550" i="8"/>
  <c r="P3551" i="8"/>
  <c r="P3552" i="8"/>
  <c r="P3553" i="8"/>
  <c r="P3554" i="8"/>
  <c r="P3555" i="8"/>
  <c r="P3556" i="8"/>
  <c r="P3557" i="8"/>
  <c r="P3558" i="8"/>
  <c r="P3559" i="8"/>
  <c r="P3560" i="8"/>
  <c r="P3561" i="8"/>
  <c r="P3562" i="8"/>
  <c r="P3563" i="8"/>
  <c r="P3564" i="8"/>
  <c r="P3565" i="8"/>
  <c r="P3566" i="8"/>
  <c r="P3567" i="8"/>
  <c r="P3568" i="8"/>
  <c r="P3569" i="8"/>
  <c r="P3570" i="8"/>
  <c r="P3571" i="8"/>
  <c r="P3572" i="8"/>
  <c r="P3573" i="8"/>
  <c r="P3574" i="8"/>
  <c r="P3575" i="8"/>
  <c r="P3576" i="8"/>
  <c r="P3577" i="8"/>
  <c r="P3578" i="8"/>
  <c r="P3579" i="8"/>
  <c r="P3580" i="8"/>
  <c r="P3581" i="8"/>
  <c r="P3582" i="8"/>
  <c r="P3583" i="8"/>
  <c r="P3584" i="8"/>
  <c r="P3585" i="8"/>
  <c r="P3586" i="8"/>
  <c r="P3587" i="8"/>
  <c r="P3588" i="8"/>
  <c r="P3589" i="8"/>
  <c r="P3590" i="8"/>
  <c r="P3591" i="8"/>
  <c r="P3592" i="8"/>
  <c r="P3593" i="8"/>
  <c r="P3594" i="8"/>
  <c r="P3595" i="8"/>
  <c r="P3596" i="8"/>
  <c r="P3597" i="8"/>
  <c r="P3598" i="8"/>
  <c r="P3599" i="8"/>
  <c r="P3600" i="8"/>
  <c r="P3601" i="8"/>
  <c r="P3602" i="8"/>
  <c r="P3603" i="8"/>
  <c r="P3604" i="8"/>
  <c r="P3605" i="8"/>
  <c r="P3606" i="8"/>
  <c r="P3607" i="8"/>
  <c r="P3608" i="8"/>
  <c r="P3609" i="8"/>
  <c r="P3610" i="8"/>
  <c r="P3611" i="8"/>
  <c r="P3612" i="8"/>
  <c r="P3613" i="8"/>
  <c r="P3614" i="8"/>
  <c r="P3615" i="8"/>
  <c r="P3616" i="8"/>
  <c r="P3617" i="8"/>
  <c r="P3618" i="8"/>
  <c r="P3619" i="8"/>
  <c r="P3620" i="8"/>
  <c r="P3621" i="8"/>
  <c r="P3622" i="8"/>
  <c r="P3623" i="8"/>
  <c r="P3624" i="8"/>
  <c r="P3625" i="8"/>
  <c r="P3626" i="8"/>
  <c r="P3627" i="8"/>
  <c r="P3628" i="8"/>
  <c r="P3629" i="8"/>
  <c r="P3630" i="8"/>
  <c r="P3631" i="8"/>
  <c r="P3632" i="8"/>
  <c r="P3633" i="8"/>
  <c r="P3634" i="8"/>
  <c r="P3635" i="8"/>
  <c r="P3636" i="8"/>
  <c r="P3637" i="8"/>
  <c r="P3638" i="8"/>
  <c r="P3639" i="8"/>
  <c r="P3640" i="8"/>
  <c r="P3641" i="8"/>
  <c r="P3642" i="8"/>
  <c r="P3643" i="8"/>
  <c r="P3644" i="8"/>
  <c r="P3645" i="8"/>
  <c r="P3646" i="8"/>
  <c r="P3647" i="8"/>
  <c r="P3648" i="8"/>
  <c r="P3649" i="8"/>
  <c r="P3650" i="8"/>
  <c r="P3651" i="8"/>
  <c r="P3652" i="8"/>
  <c r="P3653" i="8"/>
  <c r="P3654" i="8"/>
  <c r="P3655" i="8"/>
  <c r="P3656" i="8"/>
  <c r="P3657" i="8"/>
  <c r="P3658" i="8"/>
  <c r="P3659" i="8"/>
  <c r="P3660" i="8"/>
  <c r="P3661" i="8"/>
  <c r="P3662" i="8"/>
  <c r="P3663" i="8"/>
  <c r="P3664" i="8"/>
  <c r="P3665" i="8"/>
  <c r="P3666" i="8"/>
  <c r="P3667" i="8"/>
  <c r="P3668" i="8"/>
  <c r="P3669" i="8"/>
  <c r="P3670" i="8"/>
  <c r="P3671" i="8"/>
  <c r="P3672" i="8"/>
  <c r="P3673" i="8"/>
  <c r="P3674" i="8"/>
  <c r="P3675" i="8"/>
  <c r="P3676" i="8"/>
  <c r="P3677" i="8"/>
  <c r="P3678" i="8"/>
  <c r="P3679" i="8"/>
  <c r="P3680" i="8"/>
  <c r="P3681" i="8"/>
  <c r="P3682" i="8"/>
  <c r="P3683" i="8"/>
  <c r="P3684" i="8"/>
  <c r="P3685" i="8"/>
  <c r="P3686" i="8"/>
  <c r="P3687" i="8"/>
  <c r="P3688" i="8"/>
  <c r="P3689" i="8"/>
  <c r="P3690" i="8"/>
  <c r="P3691" i="8"/>
  <c r="P3692" i="8"/>
  <c r="P3693" i="8"/>
  <c r="P3694" i="8"/>
  <c r="P3695" i="8"/>
  <c r="P3696" i="8"/>
  <c r="P3697" i="8"/>
  <c r="P3698" i="8"/>
  <c r="P3699" i="8"/>
  <c r="P3700" i="8"/>
  <c r="P3701" i="8"/>
  <c r="P3702" i="8"/>
  <c r="P3703" i="8"/>
  <c r="P3704" i="8"/>
  <c r="P3705" i="8"/>
  <c r="P3706" i="8"/>
  <c r="P3707" i="8"/>
  <c r="P3708" i="8"/>
  <c r="P3709" i="8"/>
  <c r="P3710" i="8"/>
  <c r="P3711" i="8"/>
  <c r="P3712" i="8"/>
  <c r="P3713" i="8"/>
  <c r="P3714" i="8"/>
  <c r="P3715" i="8"/>
  <c r="P3716" i="8"/>
  <c r="P3717" i="8"/>
  <c r="P3718" i="8"/>
  <c r="P3719" i="8"/>
  <c r="P3720" i="8"/>
  <c r="P3721" i="8"/>
  <c r="P3722" i="8"/>
  <c r="P3723" i="8"/>
  <c r="P3724" i="8"/>
  <c r="P3725" i="8"/>
  <c r="P3726" i="8"/>
  <c r="P3727" i="8"/>
  <c r="P3728" i="8"/>
  <c r="P3729" i="8"/>
  <c r="P3730" i="8"/>
  <c r="P3731" i="8"/>
  <c r="P3732" i="8"/>
  <c r="P3733" i="8"/>
  <c r="P3734" i="8"/>
  <c r="P3735" i="8"/>
  <c r="P3736" i="8"/>
  <c r="P3737" i="8"/>
  <c r="P3738" i="8"/>
  <c r="P3739" i="8"/>
  <c r="P3740" i="8"/>
  <c r="P3741" i="8"/>
  <c r="P3742" i="8"/>
  <c r="P3743" i="8"/>
  <c r="P3744" i="8"/>
  <c r="P3745" i="8"/>
  <c r="P3746" i="8"/>
  <c r="P3747" i="8"/>
  <c r="P3748" i="8"/>
  <c r="P3749" i="8"/>
  <c r="P3750" i="8"/>
  <c r="P3751" i="8"/>
  <c r="P3752" i="8"/>
  <c r="P3753" i="8"/>
  <c r="P3754" i="8"/>
  <c r="P3755" i="8"/>
  <c r="P3756" i="8"/>
  <c r="P3757" i="8"/>
  <c r="P3758" i="8"/>
  <c r="P3759" i="8"/>
  <c r="P3760" i="8"/>
  <c r="P3761" i="8"/>
  <c r="P3762" i="8"/>
  <c r="P3763" i="8"/>
  <c r="P3764" i="8"/>
  <c r="P3765" i="8"/>
  <c r="P3766" i="8"/>
  <c r="P3767" i="8"/>
  <c r="P3768" i="8"/>
  <c r="P3769" i="8"/>
  <c r="P3770" i="8"/>
  <c r="P3771" i="8"/>
  <c r="P3772" i="8"/>
  <c r="P3773" i="8"/>
  <c r="P3774" i="8"/>
  <c r="P3775" i="8"/>
  <c r="P3776" i="8"/>
  <c r="P3777" i="8"/>
  <c r="P3778" i="8"/>
  <c r="P3779" i="8"/>
  <c r="P3780" i="8"/>
  <c r="P3781" i="8"/>
  <c r="P3782" i="8"/>
  <c r="P3783" i="8"/>
  <c r="P3784" i="8"/>
  <c r="P3785" i="8"/>
  <c r="P13704" i="8"/>
  <c r="P3787" i="8"/>
  <c r="P3788" i="8"/>
  <c r="P3789" i="8"/>
  <c r="P3790" i="8"/>
  <c r="P3791" i="8"/>
  <c r="P3792" i="8"/>
  <c r="P3793" i="8"/>
  <c r="P3794" i="8"/>
  <c r="P3795" i="8"/>
  <c r="P3796" i="8"/>
  <c r="P3797" i="8"/>
  <c r="P3798" i="8"/>
  <c r="P3799" i="8"/>
  <c r="P3800" i="8"/>
  <c r="P3801" i="8"/>
  <c r="P3802" i="8"/>
  <c r="P3803" i="8"/>
  <c r="P3804" i="8"/>
  <c r="P3805" i="8"/>
  <c r="P3806" i="8"/>
  <c r="P3807" i="8"/>
  <c r="P3808" i="8"/>
  <c r="P3809" i="8"/>
  <c r="P3810" i="8"/>
  <c r="P3811" i="8"/>
  <c r="P3812" i="8"/>
  <c r="P3813" i="8"/>
  <c r="P3814" i="8"/>
  <c r="P3815" i="8"/>
  <c r="P3816" i="8"/>
  <c r="P3817" i="8"/>
  <c r="P3818" i="8"/>
  <c r="P3819" i="8"/>
  <c r="P3820" i="8"/>
  <c r="P3821" i="8"/>
  <c r="P3822" i="8"/>
  <c r="P3823" i="8"/>
  <c r="P3824" i="8"/>
  <c r="P3825" i="8"/>
  <c r="P3826" i="8"/>
  <c r="P3827" i="8"/>
  <c r="P3828" i="8"/>
  <c r="P3829" i="8"/>
  <c r="P3830" i="8"/>
  <c r="P3831" i="8"/>
  <c r="P3832" i="8"/>
  <c r="P3833" i="8"/>
  <c r="P3834" i="8"/>
  <c r="P3835" i="8"/>
  <c r="P3836" i="8"/>
  <c r="P3837" i="8"/>
  <c r="P3838" i="8"/>
  <c r="P3839" i="8"/>
  <c r="P3840" i="8"/>
  <c r="P3841" i="8"/>
  <c r="P3842" i="8"/>
  <c r="P3843" i="8"/>
  <c r="P3844" i="8"/>
  <c r="P3845" i="8"/>
  <c r="P3846" i="8"/>
  <c r="P3847" i="8"/>
  <c r="P3848" i="8"/>
  <c r="P3849" i="8"/>
  <c r="P3850" i="8"/>
  <c r="P3851" i="8"/>
  <c r="P3852" i="8"/>
  <c r="P3853" i="8"/>
  <c r="P3854" i="8"/>
  <c r="P3855" i="8"/>
  <c r="P3856" i="8"/>
  <c r="P3857" i="8"/>
  <c r="P3858" i="8"/>
  <c r="P3859" i="8"/>
  <c r="P3860" i="8"/>
  <c r="P3861" i="8"/>
  <c r="P3862" i="8"/>
  <c r="P3863" i="8"/>
  <c r="P3864" i="8"/>
  <c r="P3865" i="8"/>
  <c r="P3866" i="8"/>
  <c r="P3867" i="8"/>
  <c r="P3868" i="8"/>
  <c r="P3869" i="8"/>
  <c r="P3870" i="8"/>
  <c r="P3871" i="8"/>
  <c r="P3872" i="8"/>
  <c r="P3873" i="8"/>
  <c r="P3874" i="8"/>
  <c r="P3875" i="8"/>
  <c r="P3876" i="8"/>
  <c r="P3877" i="8"/>
  <c r="P3878" i="8"/>
  <c r="P3879" i="8"/>
  <c r="P3880" i="8"/>
  <c r="P3881" i="8"/>
  <c r="P3882" i="8"/>
  <c r="P3883" i="8"/>
  <c r="P3884" i="8"/>
  <c r="P3885" i="8"/>
  <c r="P3886" i="8"/>
  <c r="P3887" i="8"/>
  <c r="P3888" i="8"/>
  <c r="P3889" i="8"/>
  <c r="P3890" i="8"/>
  <c r="P3891" i="8"/>
  <c r="P3892" i="8"/>
  <c r="P3893" i="8"/>
  <c r="P3894" i="8"/>
  <c r="P3895" i="8"/>
  <c r="P3896" i="8"/>
  <c r="P3897" i="8"/>
  <c r="P3898" i="8"/>
  <c r="P3899" i="8"/>
  <c r="P3900" i="8"/>
  <c r="P3901" i="8"/>
  <c r="P3902" i="8"/>
  <c r="P3903" i="8"/>
  <c r="P3904" i="8"/>
  <c r="P3905" i="8"/>
  <c r="P3906" i="8"/>
  <c r="P3907" i="8"/>
  <c r="P3908" i="8"/>
  <c r="P3909" i="8"/>
  <c r="P3910" i="8"/>
  <c r="P3911" i="8"/>
  <c r="P3912" i="8"/>
  <c r="P3913" i="8"/>
  <c r="P3914" i="8"/>
  <c r="P3915" i="8"/>
  <c r="P3916" i="8"/>
  <c r="P3917" i="8"/>
  <c r="P3918" i="8"/>
  <c r="P3919" i="8"/>
  <c r="P3920" i="8"/>
  <c r="P3921" i="8"/>
  <c r="P3922" i="8"/>
  <c r="P3923" i="8"/>
  <c r="P3924" i="8"/>
  <c r="P3925" i="8"/>
  <c r="P3926" i="8"/>
  <c r="P3927" i="8"/>
  <c r="P3928" i="8"/>
  <c r="P3929" i="8"/>
  <c r="P3930" i="8"/>
  <c r="P3931" i="8"/>
  <c r="P3932" i="8"/>
  <c r="P3933" i="8"/>
  <c r="P3934" i="8"/>
  <c r="P3935" i="8"/>
  <c r="P3936" i="8"/>
  <c r="P3937" i="8"/>
  <c r="P3938" i="8"/>
  <c r="P3939" i="8"/>
  <c r="P3940" i="8"/>
  <c r="P3941" i="8"/>
  <c r="P3942" i="8"/>
  <c r="P3943" i="8"/>
  <c r="P2437" i="8"/>
  <c r="P3944" i="8"/>
  <c r="P2438" i="8"/>
  <c r="P3946" i="8"/>
  <c r="P3947" i="8"/>
  <c r="P3948" i="8"/>
  <c r="P3949" i="8"/>
  <c r="P3950" i="8"/>
  <c r="P3951" i="8"/>
  <c r="P3952" i="8"/>
  <c r="P3953" i="8"/>
  <c r="P3954" i="8"/>
  <c r="P3955" i="8"/>
  <c r="P3956" i="8"/>
  <c r="P3957" i="8"/>
  <c r="P3958" i="8"/>
  <c r="P3959" i="8"/>
  <c r="P3960" i="8"/>
  <c r="P3961" i="8"/>
  <c r="P3962" i="8"/>
  <c r="P3963" i="8"/>
  <c r="P3964" i="8"/>
  <c r="P3965" i="8"/>
  <c r="P9829" i="8"/>
  <c r="P3967" i="8"/>
  <c r="P3968" i="8"/>
  <c r="P3969" i="8"/>
  <c r="P3970" i="8"/>
  <c r="P3971" i="8"/>
  <c r="P3972" i="8"/>
  <c r="P3973" i="8"/>
  <c r="P3974" i="8"/>
  <c r="P3975" i="8"/>
  <c r="P3976" i="8"/>
  <c r="P3977" i="8"/>
  <c r="P3978" i="8"/>
  <c r="P3979" i="8"/>
  <c r="P3980" i="8"/>
  <c r="P3981" i="8"/>
  <c r="P3982" i="8"/>
  <c r="P3983" i="8"/>
  <c r="P3984" i="8"/>
  <c r="P3985" i="8"/>
  <c r="P3986" i="8"/>
  <c r="P3987" i="8"/>
  <c r="P3988" i="8"/>
  <c r="P3989" i="8"/>
  <c r="P3990" i="8"/>
  <c r="P3991" i="8"/>
  <c r="P3992" i="8"/>
  <c r="P3993" i="8"/>
  <c r="P3994" i="8"/>
  <c r="P3995" i="8"/>
  <c r="P3996" i="8"/>
  <c r="P3997" i="8"/>
  <c r="P3998" i="8"/>
  <c r="P3999" i="8"/>
  <c r="P4000" i="8"/>
  <c r="P4001" i="8"/>
  <c r="P4002" i="8"/>
  <c r="P4003" i="8"/>
  <c r="P4004" i="8"/>
  <c r="P4005" i="8"/>
  <c r="P4006" i="8"/>
  <c r="P4007" i="8"/>
  <c r="P4008" i="8"/>
  <c r="P4009" i="8"/>
  <c r="P4010" i="8"/>
  <c r="P4011" i="8"/>
  <c r="P4012" i="8"/>
  <c r="P4013" i="8"/>
  <c r="P4014" i="8"/>
  <c r="P4015" i="8"/>
  <c r="P4016" i="8"/>
  <c r="P4017" i="8"/>
  <c r="P4018" i="8"/>
  <c r="P4019" i="8"/>
  <c r="P4020" i="8"/>
  <c r="P4021" i="8"/>
  <c r="P4022" i="8"/>
  <c r="P4023" i="8"/>
  <c r="P4025" i="8"/>
  <c r="P4026" i="8"/>
  <c r="P4027" i="8"/>
  <c r="P4028" i="8"/>
  <c r="P4029" i="8"/>
  <c r="P4030" i="8"/>
  <c r="P4031" i="8"/>
  <c r="P4032" i="8"/>
  <c r="P4033" i="8"/>
  <c r="P4034" i="8"/>
  <c r="P4035" i="8"/>
  <c r="P4036" i="8"/>
  <c r="P4038" i="8"/>
  <c r="P4039" i="8"/>
  <c r="P2492" i="8"/>
  <c r="P4040" i="8"/>
  <c r="P4041" i="8"/>
  <c r="P4042" i="8"/>
  <c r="P2967" i="8"/>
  <c r="P4044" i="8"/>
  <c r="P4045" i="8"/>
  <c r="P3430" i="8"/>
  <c r="P4048" i="8"/>
  <c r="P4049" i="8"/>
  <c r="P3521" i="8"/>
  <c r="P4051" i="8"/>
  <c r="P7929" i="8"/>
  <c r="P4053" i="8"/>
  <c r="P4054" i="8"/>
  <c r="P4055" i="8"/>
  <c r="P4057" i="8"/>
  <c r="P4058" i="8"/>
  <c r="P4059" i="8"/>
  <c r="P4060" i="8"/>
  <c r="P4061" i="8"/>
  <c r="P4062" i="8"/>
  <c r="P4063" i="8"/>
  <c r="P4064" i="8"/>
  <c r="P4065" i="8"/>
  <c r="P4066" i="8"/>
  <c r="P3945" i="8"/>
  <c r="P4068" i="8"/>
  <c r="P4069" i="8"/>
  <c r="P4070" i="8"/>
  <c r="P4071" i="8"/>
  <c r="P4072" i="8"/>
  <c r="P4073" i="8"/>
  <c r="P4074" i="8"/>
  <c r="P4075" i="8"/>
  <c r="P4076" i="8"/>
  <c r="P4077" i="8"/>
  <c r="P4078" i="8"/>
  <c r="P4079" i="8"/>
  <c r="P4080" i="8"/>
  <c r="P4081" i="8"/>
  <c r="P4082" i="8"/>
  <c r="P4083" i="8"/>
  <c r="P4084" i="8"/>
  <c r="P4085" i="8"/>
  <c r="P4086" i="8"/>
  <c r="P4087" i="8"/>
  <c r="P4088" i="8"/>
  <c r="P4024" i="8"/>
  <c r="P4090" i="8"/>
  <c r="P4037" i="8"/>
  <c r="P4092" i="8"/>
  <c r="P4093" i="8"/>
  <c r="P4094" i="8"/>
  <c r="P4095" i="8"/>
  <c r="P4096" i="8"/>
  <c r="P4097" i="8"/>
  <c r="P4098" i="8"/>
  <c r="P4099" i="8"/>
  <c r="P4100" i="8"/>
  <c r="P4101" i="8"/>
  <c r="P4102" i="8"/>
  <c r="P4103" i="8"/>
  <c r="P4105" i="8"/>
  <c r="P4106" i="8"/>
  <c r="P4107" i="8"/>
  <c r="P4108" i="8"/>
  <c r="P4109" i="8"/>
  <c r="P4110" i="8"/>
  <c r="P4111" i="8"/>
  <c r="P4112" i="8"/>
  <c r="P4113" i="8"/>
  <c r="P4114" i="8"/>
  <c r="P4115" i="8"/>
  <c r="P4116" i="8"/>
  <c r="P4117" i="8"/>
  <c r="P4118" i="8"/>
  <c r="P4119" i="8"/>
  <c r="P4120" i="8"/>
  <c r="P4121" i="8"/>
  <c r="P4043" i="8"/>
  <c r="P4123" i="8"/>
  <c r="P4124" i="8"/>
  <c r="P4125" i="8"/>
  <c r="P4126" i="8"/>
  <c r="P4127" i="8"/>
  <c r="P4128" i="8"/>
  <c r="P4129" i="8"/>
  <c r="P4130" i="8"/>
  <c r="P4046" i="8"/>
  <c r="P4132" i="8"/>
  <c r="P4133" i="8"/>
  <c r="P4134" i="8"/>
  <c r="P4135" i="8"/>
  <c r="P4136" i="8"/>
  <c r="P4137" i="8"/>
  <c r="P4138" i="8"/>
  <c r="P4139" i="8"/>
  <c r="P4140" i="8"/>
  <c r="P4141" i="8"/>
  <c r="P4142" i="8"/>
  <c r="P4143" i="8"/>
  <c r="P4144" i="8"/>
  <c r="P4145" i="8"/>
  <c r="P4146" i="8"/>
  <c r="P4147" i="8"/>
  <c r="P4148" i="8"/>
  <c r="P4149" i="8"/>
  <c r="P4150" i="8"/>
  <c r="P4151" i="8"/>
  <c r="P4152" i="8"/>
  <c r="P4153" i="8"/>
  <c r="P4154" i="8"/>
  <c r="P4155" i="8"/>
  <c r="P4156" i="8"/>
  <c r="P4157" i="8"/>
  <c r="P4158" i="8"/>
  <c r="P4159" i="8"/>
  <c r="P4160" i="8"/>
  <c r="P4161" i="8"/>
  <c r="P4162" i="8"/>
  <c r="P4163" i="8"/>
  <c r="P4164" i="8"/>
  <c r="P4165" i="8"/>
  <c r="P4166" i="8"/>
  <c r="P4167" i="8"/>
  <c r="P4168" i="8"/>
  <c r="P4169" i="8"/>
  <c r="P4170" i="8"/>
  <c r="P4171" i="8"/>
  <c r="P4172" i="8"/>
  <c r="P4173" i="8"/>
  <c r="P4174" i="8"/>
  <c r="P7088" i="8"/>
  <c r="P4175" i="8"/>
  <c r="P4176" i="8"/>
  <c r="P4177" i="8"/>
  <c r="P4178" i="8"/>
  <c r="P4179" i="8"/>
  <c r="P4180" i="8"/>
  <c r="P4181" i="8"/>
  <c r="P4182" i="8"/>
  <c r="P4183" i="8"/>
  <c r="P4184" i="8"/>
  <c r="P4185" i="8"/>
  <c r="P4186" i="8"/>
  <c r="P4187" i="8"/>
  <c r="P4188" i="8"/>
  <c r="P4189" i="8"/>
  <c r="P4190" i="8"/>
  <c r="P4191" i="8"/>
  <c r="P4192" i="8"/>
  <c r="P7930" i="8"/>
  <c r="P4194" i="8"/>
  <c r="P4195" i="8"/>
  <c r="P4196" i="8"/>
  <c r="P4197" i="8"/>
  <c r="P4198" i="8"/>
  <c r="P4199" i="8"/>
  <c r="P4200" i="8"/>
  <c r="P4201" i="8"/>
  <c r="P4202" i="8"/>
  <c r="P4203" i="8"/>
  <c r="P4204" i="8"/>
  <c r="P4205" i="8"/>
  <c r="P4206" i="8"/>
  <c r="P9294" i="8"/>
  <c r="P4208" i="8"/>
  <c r="P4209" i="8"/>
  <c r="P4210" i="8"/>
  <c r="P4211" i="8"/>
  <c r="P11099" i="8"/>
  <c r="P4213" i="8"/>
  <c r="P7931" i="8"/>
  <c r="P4215" i="8"/>
  <c r="P4216" i="8"/>
  <c r="P4217" i="8"/>
  <c r="P4218" i="8"/>
  <c r="P7933" i="8"/>
  <c r="P4220" i="8"/>
  <c r="P4221" i="8"/>
  <c r="P4222" i="8"/>
  <c r="P4223" i="8"/>
  <c r="P4224" i="8"/>
  <c r="P4225" i="8"/>
  <c r="P4226" i="8"/>
  <c r="P4227" i="8"/>
  <c r="P4228" i="8"/>
  <c r="P7972" i="8"/>
  <c r="P4230" i="8"/>
  <c r="P4231" i="8"/>
  <c r="P4232" i="8"/>
  <c r="P4233" i="8"/>
  <c r="P4234" i="8"/>
  <c r="P4235" i="8"/>
  <c r="P4236" i="8"/>
  <c r="P4237" i="8"/>
  <c r="P7973" i="8"/>
  <c r="P4238" i="8"/>
  <c r="P4239" i="8"/>
  <c r="P4240" i="8"/>
  <c r="P4241" i="8"/>
  <c r="P4242" i="8"/>
  <c r="P4243" i="8"/>
  <c r="P4244" i="8"/>
  <c r="P4245" i="8"/>
  <c r="P4246" i="8"/>
  <c r="P4247" i="8"/>
  <c r="P4248" i="8"/>
  <c r="P4249" i="8"/>
  <c r="P4250" i="8"/>
  <c r="P4251" i="8"/>
  <c r="P4252" i="8"/>
  <c r="P4253" i="8"/>
  <c r="P4254" i="8"/>
  <c r="P4255" i="8"/>
  <c r="P7974" i="8"/>
  <c r="P4257" i="8"/>
  <c r="P4258" i="8"/>
  <c r="P4259" i="8"/>
  <c r="P4260" i="8"/>
  <c r="P4261" i="8"/>
  <c r="P4262" i="8"/>
  <c r="P4263" i="8"/>
  <c r="P4264" i="8"/>
  <c r="P4265" i="8"/>
  <c r="P4266" i="8"/>
  <c r="P4267" i="8"/>
  <c r="P4268" i="8"/>
  <c r="P4269" i="8"/>
  <c r="P4270" i="8"/>
  <c r="P4271" i="8"/>
  <c r="P4272" i="8"/>
  <c r="P4273" i="8"/>
  <c r="P7934" i="8"/>
  <c r="P4275" i="8"/>
  <c r="P4276" i="8"/>
  <c r="P4277" i="8"/>
  <c r="P4278" i="8"/>
  <c r="P4279" i="8"/>
  <c r="P4280" i="8"/>
  <c r="P7949" i="8"/>
  <c r="P4282" i="8"/>
  <c r="P4283" i="8"/>
  <c r="P4284" i="8"/>
  <c r="P4285" i="8"/>
  <c r="P7956" i="8"/>
  <c r="P4286" i="8"/>
  <c r="P7969" i="8"/>
  <c r="P4288" i="8"/>
  <c r="P4289" i="8"/>
  <c r="P7970" i="8"/>
  <c r="P7975" i="8"/>
  <c r="P4292" i="8"/>
  <c r="P4293" i="8"/>
  <c r="P4294" i="8"/>
  <c r="P4295" i="8"/>
  <c r="P4296" i="8"/>
  <c r="P4297" i="8"/>
  <c r="P4298" i="8"/>
  <c r="P4299" i="8"/>
  <c r="P4300" i="8"/>
  <c r="P4301" i="8"/>
  <c r="P4302" i="8"/>
  <c r="P4303" i="8"/>
  <c r="P4304" i="8"/>
  <c r="P4305" i="8"/>
  <c r="P4306" i="8"/>
  <c r="P4307" i="8"/>
  <c r="P4308" i="8"/>
  <c r="P4309" i="8"/>
  <c r="P4310" i="8"/>
  <c r="P4311" i="8"/>
  <c r="P4312" i="8"/>
  <c r="P4313" i="8"/>
  <c r="P4314" i="8"/>
  <c r="P4315" i="8"/>
  <c r="P6332" i="8"/>
  <c r="P4317" i="8"/>
  <c r="P4318" i="8"/>
  <c r="P4319" i="8"/>
  <c r="P4320" i="8"/>
  <c r="P4321" i="8"/>
  <c r="P4322" i="8"/>
  <c r="P4323" i="8"/>
  <c r="P4324" i="8"/>
  <c r="P4325" i="8"/>
  <c r="P4326" i="8"/>
  <c r="P4327" i="8"/>
  <c r="P4328" i="8"/>
  <c r="P4329" i="8"/>
  <c r="P4330" i="8"/>
  <c r="P4331" i="8"/>
  <c r="P4332" i="8"/>
  <c r="P4333" i="8"/>
  <c r="P4334" i="8"/>
  <c r="P4335" i="8"/>
  <c r="P4336" i="8"/>
  <c r="P4337" i="8"/>
  <c r="P4338" i="8"/>
  <c r="P4339" i="8"/>
  <c r="P4340" i="8"/>
  <c r="P4341" i="8"/>
  <c r="P4342" i="8"/>
  <c r="P4343" i="8"/>
  <c r="P4344" i="8"/>
  <c r="P4345" i="8"/>
  <c r="P4346" i="8"/>
  <c r="P4347" i="8"/>
  <c r="P4348" i="8"/>
  <c r="P4349" i="8"/>
  <c r="P4350" i="8"/>
  <c r="P4351" i="8"/>
  <c r="P4352" i="8"/>
  <c r="P4353" i="8"/>
  <c r="P7988" i="8"/>
  <c r="P4355" i="8"/>
  <c r="P4356" i="8"/>
  <c r="P4357" i="8"/>
  <c r="P4358" i="8"/>
  <c r="P4047" i="8"/>
  <c r="P4360" i="8"/>
  <c r="P4361" i="8"/>
  <c r="P4362" i="8"/>
  <c r="P4363" i="8"/>
  <c r="P4364" i="8"/>
  <c r="P4365" i="8"/>
  <c r="P7989" i="8"/>
  <c r="P4367" i="8"/>
  <c r="P4368" i="8"/>
  <c r="P4369" i="8"/>
  <c r="P4050" i="8"/>
  <c r="P4371" i="8"/>
  <c r="P4372" i="8"/>
  <c r="P4373" i="8"/>
  <c r="P7990" i="8"/>
  <c r="P4375" i="8"/>
  <c r="P4376" i="8"/>
  <c r="P4377" i="8"/>
  <c r="P4378" i="8"/>
  <c r="P4379" i="8"/>
  <c r="P4380" i="8"/>
  <c r="P4381" i="8"/>
  <c r="P4382" i="8"/>
  <c r="P4383" i="8"/>
  <c r="P4384" i="8"/>
  <c r="P4385" i="8"/>
  <c r="P4386" i="8"/>
  <c r="P4387" i="8"/>
  <c r="P4388" i="8"/>
  <c r="P4389" i="8"/>
  <c r="P4390" i="8"/>
  <c r="P4391" i="8"/>
  <c r="P4392" i="8"/>
  <c r="P4393" i="8"/>
  <c r="P4394" i="8"/>
  <c r="P4395" i="8"/>
  <c r="P4396" i="8"/>
  <c r="P4397" i="8"/>
  <c r="P4398" i="8"/>
  <c r="P4399" i="8"/>
  <c r="P4400" i="8"/>
  <c r="P4401" i="8"/>
  <c r="P4402" i="8"/>
  <c r="P4403" i="8"/>
  <c r="P4404" i="8"/>
  <c r="P4405" i="8"/>
  <c r="P4406" i="8"/>
  <c r="P4407" i="8"/>
  <c r="P4408" i="8"/>
  <c r="P4052" i="8"/>
  <c r="P4410" i="8"/>
  <c r="P4411" i="8"/>
  <c r="P4412" i="8"/>
  <c r="P4413" i="8"/>
  <c r="P4414" i="8"/>
  <c r="P4415" i="8"/>
  <c r="P4416" i="8"/>
  <c r="P4417" i="8"/>
  <c r="P4418" i="8"/>
  <c r="P4419" i="8"/>
  <c r="P4420" i="8"/>
  <c r="P4056" i="8"/>
  <c r="P4422" i="8"/>
  <c r="P4423" i="8"/>
  <c r="P4424" i="8"/>
  <c r="P4425" i="8"/>
  <c r="P4426" i="8"/>
  <c r="P4427" i="8"/>
  <c r="P4428" i="8"/>
  <c r="P4429" i="8"/>
  <c r="P4430" i="8"/>
  <c r="P4431" i="8"/>
  <c r="P4432" i="8"/>
  <c r="P4433" i="8"/>
  <c r="P4434" i="8"/>
  <c r="P4435" i="8"/>
  <c r="P4436" i="8"/>
  <c r="P4437" i="8"/>
  <c r="P4438" i="8"/>
  <c r="P4439" i="8"/>
  <c r="P4440" i="8"/>
  <c r="P4441" i="8"/>
  <c r="P4442" i="8"/>
  <c r="P4443" i="8"/>
  <c r="P4444" i="8"/>
  <c r="P4445" i="8"/>
  <c r="P4446" i="8"/>
  <c r="P4447" i="8"/>
  <c r="P4067" i="8"/>
  <c r="P4449" i="8"/>
  <c r="P4450" i="8"/>
  <c r="P4451" i="8"/>
  <c r="P4452" i="8"/>
  <c r="P4453" i="8"/>
  <c r="P4454" i="8"/>
  <c r="P4455" i="8"/>
  <c r="P4456" i="8"/>
  <c r="P4457" i="8"/>
  <c r="P4458" i="8"/>
  <c r="P4459" i="8"/>
  <c r="P4460" i="8"/>
  <c r="P4461" i="8"/>
  <c r="P4462" i="8"/>
  <c r="P4463" i="8"/>
  <c r="P4464" i="8"/>
  <c r="P4465" i="8"/>
  <c r="P4466" i="8"/>
  <c r="P4467" i="8"/>
  <c r="P4468" i="8"/>
  <c r="P4469" i="8"/>
  <c r="P4470" i="8"/>
  <c r="P4471" i="8"/>
  <c r="P4472" i="8"/>
  <c r="P4473" i="8"/>
  <c r="P4474" i="8"/>
  <c r="P4475" i="8"/>
  <c r="P4476" i="8"/>
  <c r="P4477" i="8"/>
  <c r="P4478" i="8"/>
  <c r="P4479" i="8"/>
  <c r="P4480" i="8"/>
  <c r="P4481" i="8"/>
  <c r="P4482" i="8"/>
  <c r="P4483" i="8"/>
  <c r="P4484" i="8"/>
  <c r="P4485" i="8"/>
  <c r="P4486" i="8"/>
  <c r="P4487" i="8"/>
  <c r="P4488" i="8"/>
  <c r="P4489" i="8"/>
  <c r="P4490" i="8"/>
  <c r="P4491" i="8"/>
  <c r="P4492" i="8"/>
  <c r="P4493" i="8"/>
  <c r="P4494" i="8"/>
  <c r="P4495" i="8"/>
  <c r="P4089" i="8"/>
  <c r="P4497" i="8"/>
  <c r="P4498" i="8"/>
  <c r="P4499" i="8"/>
  <c r="P4501" i="8"/>
  <c r="P4502" i="8"/>
  <c r="P4503" i="8"/>
  <c r="P4504" i="8"/>
  <c r="P4091" i="8"/>
  <c r="P4506" i="8"/>
  <c r="P4507" i="8"/>
  <c r="P4508" i="8"/>
  <c r="P4509" i="8"/>
  <c r="P4510" i="8"/>
  <c r="P4511" i="8"/>
  <c r="P4512" i="8"/>
  <c r="P4513" i="8"/>
  <c r="P4514" i="8"/>
  <c r="P4515" i="8"/>
  <c r="P4516" i="8"/>
  <c r="P4517" i="8"/>
  <c r="P4518" i="8"/>
  <c r="P4519" i="8"/>
  <c r="P4520" i="8"/>
  <c r="P4521" i="8"/>
  <c r="P4522" i="8"/>
  <c r="P4523" i="8"/>
  <c r="P4524" i="8"/>
  <c r="P4525" i="8"/>
  <c r="P4526" i="8"/>
  <c r="P4527" i="8"/>
  <c r="P4528" i="8"/>
  <c r="P4529" i="8"/>
  <c r="P4530" i="8"/>
  <c r="P4531" i="8"/>
  <c r="P4532" i="8"/>
  <c r="P4533" i="8"/>
  <c r="P4534" i="8"/>
  <c r="P4535" i="8"/>
  <c r="P4536" i="8"/>
  <c r="P4537" i="8"/>
  <c r="P4538" i="8"/>
  <c r="P4539" i="8"/>
  <c r="P4104" i="8"/>
  <c r="P4541" i="8"/>
  <c r="P4542" i="8"/>
  <c r="P4543" i="8"/>
  <c r="P4544" i="8"/>
  <c r="P4545" i="8"/>
  <c r="P4546" i="8"/>
  <c r="P4547" i="8"/>
  <c r="P4548" i="8"/>
  <c r="P4122" i="8"/>
  <c r="P4550" i="8"/>
  <c r="P4551" i="8"/>
  <c r="P4131" i="8"/>
  <c r="P4553" i="8"/>
  <c r="P4554" i="8"/>
  <c r="P4555" i="8"/>
  <c r="P4556" i="8"/>
  <c r="P4557" i="8"/>
  <c r="P4558" i="8"/>
  <c r="P4559" i="8"/>
  <c r="P4560" i="8"/>
  <c r="P4561" i="8"/>
  <c r="P4562" i="8"/>
  <c r="P4563" i="8"/>
  <c r="P4564" i="8"/>
  <c r="P4565" i="8"/>
  <c r="P4193" i="8"/>
  <c r="P4567" i="8"/>
  <c r="P4568" i="8"/>
  <c r="P4569" i="8"/>
  <c r="P4570" i="8"/>
  <c r="P4571" i="8"/>
  <c r="P4572" i="8"/>
  <c r="P4573" i="8"/>
  <c r="P4574" i="8"/>
  <c r="P4212" i="8"/>
  <c r="P4576" i="8"/>
  <c r="P4577" i="8"/>
  <c r="P4214" i="8"/>
  <c r="P4579" i="8"/>
  <c r="P13279" i="8"/>
  <c r="P4581" i="8"/>
  <c r="P7817" i="8"/>
  <c r="P4584" i="8"/>
  <c r="P4585" i="8"/>
  <c r="P4586" i="8"/>
  <c r="P4587" i="8"/>
  <c r="P4588" i="8"/>
  <c r="P4589" i="8"/>
  <c r="P4590" i="8"/>
  <c r="P4591" i="8"/>
  <c r="P4592" i="8"/>
  <c r="P4594" i="8"/>
  <c r="P4595" i="8"/>
  <c r="P4596" i="8"/>
  <c r="P4597" i="8"/>
  <c r="P4598" i="8"/>
  <c r="P4599" i="8"/>
  <c r="P4600" i="8"/>
  <c r="P4601" i="8"/>
  <c r="P4602" i="8"/>
  <c r="P4603" i="8"/>
  <c r="P4604" i="8"/>
  <c r="P4605" i="8"/>
  <c r="P4256" i="8"/>
  <c r="P4606" i="8"/>
  <c r="P7815" i="8"/>
  <c r="P4608" i="8"/>
  <c r="P4609" i="8"/>
  <c r="P4610" i="8"/>
  <c r="P4611" i="8"/>
  <c r="P4612" i="8"/>
  <c r="P4613" i="8"/>
  <c r="P4614" i="8"/>
  <c r="P4615" i="8"/>
  <c r="P4616" i="8"/>
  <c r="P4617" i="8"/>
  <c r="P4618" i="8"/>
  <c r="P4619" i="8"/>
  <c r="P4620" i="8"/>
  <c r="P4621" i="8"/>
  <c r="P4622" i="8"/>
  <c r="P4623" i="8"/>
  <c r="P4624" i="8"/>
  <c r="P4625" i="8"/>
  <c r="P4626" i="8"/>
  <c r="P4627" i="8"/>
  <c r="P4628" i="8"/>
  <c r="P4629" i="8"/>
  <c r="P4630" i="8"/>
  <c r="P4631" i="8"/>
  <c r="P4632" i="8"/>
  <c r="P4633" i="8"/>
  <c r="P4634" i="8"/>
  <c r="P4635" i="8"/>
  <c r="P4636" i="8"/>
  <c r="P4637" i="8"/>
  <c r="P4638" i="8"/>
  <c r="P4639" i="8"/>
  <c r="P4640" i="8"/>
  <c r="P4641" i="8"/>
  <c r="P4642" i="8"/>
  <c r="P4643" i="8"/>
  <c r="P4644" i="8"/>
  <c r="P4645" i="8"/>
  <c r="P4646" i="8"/>
  <c r="P4647" i="8"/>
  <c r="P4648" i="8"/>
  <c r="P4649" i="8"/>
  <c r="P4650" i="8"/>
  <c r="P4652" i="8"/>
  <c r="P4653" i="8"/>
  <c r="P4654" i="8"/>
  <c r="P4655" i="8"/>
  <c r="P4656" i="8"/>
  <c r="P4657" i="8"/>
  <c r="P4658" i="8"/>
  <c r="P4659" i="8"/>
  <c r="P4660" i="8"/>
  <c r="P4661" i="8"/>
  <c r="P4662" i="8"/>
  <c r="P4663" i="8"/>
  <c r="P4664" i="8"/>
  <c r="P4665" i="8"/>
  <c r="P4666" i="8"/>
  <c r="P4667" i="8"/>
  <c r="P4668" i="8"/>
  <c r="P4669" i="8"/>
  <c r="P4670" i="8"/>
  <c r="P4671" i="8"/>
  <c r="P4672" i="8"/>
  <c r="P4673" i="8"/>
  <c r="P4674" i="8"/>
  <c r="P4675" i="8"/>
  <c r="P4676" i="8"/>
  <c r="P4677" i="8"/>
  <c r="P4678" i="8"/>
  <c r="P4679" i="8"/>
  <c r="P4680" i="8"/>
  <c r="P4681" i="8"/>
  <c r="P4682" i="8"/>
  <c r="P4683" i="8"/>
  <c r="P4684" i="8"/>
  <c r="P4685" i="8"/>
  <c r="P4686" i="8"/>
  <c r="P4687" i="8"/>
  <c r="P4688" i="8"/>
  <c r="P4689" i="8"/>
  <c r="P4690" i="8"/>
  <c r="P4691" i="8"/>
  <c r="P4692" i="8"/>
  <c r="P3966" i="8"/>
  <c r="P4694" i="8"/>
  <c r="P4695" i="8"/>
  <c r="P4696" i="8"/>
  <c r="P4697" i="8"/>
  <c r="P4698" i="8"/>
  <c r="P4699" i="8"/>
  <c r="P4700" i="8"/>
  <c r="P4701" i="8"/>
  <c r="P4702" i="8"/>
  <c r="P4703" i="8"/>
  <c r="P4704" i="8"/>
  <c r="P4705" i="8"/>
  <c r="P4706" i="8"/>
  <c r="P4707" i="8"/>
  <c r="P4708" i="8"/>
  <c r="P4709" i="8"/>
  <c r="P4710" i="8"/>
  <c r="P4711" i="8"/>
  <c r="P4712" i="8"/>
  <c r="P4713" i="8"/>
  <c r="P4714" i="8"/>
  <c r="P4715" i="8"/>
  <c r="P4716" i="8"/>
  <c r="P4717" i="8"/>
  <c r="P4718" i="8"/>
  <c r="P4719" i="8"/>
  <c r="P4720" i="8"/>
  <c r="P4721" i="8"/>
  <c r="P4722" i="8"/>
  <c r="P4723" i="8"/>
  <c r="P4724" i="8"/>
  <c r="P4281" i="8"/>
  <c r="P4726" i="8"/>
  <c r="P4727" i="8"/>
  <c r="P4728" i="8"/>
  <c r="P4729" i="8"/>
  <c r="P4730" i="8"/>
  <c r="P4731" i="8"/>
  <c r="P4732" i="8"/>
  <c r="P4733" i="8"/>
  <c r="P4734" i="8"/>
  <c r="P4735" i="8"/>
  <c r="P4736" i="8"/>
  <c r="P4737" i="8"/>
  <c r="P4738" i="8"/>
  <c r="P4739" i="8"/>
  <c r="P4740" i="8"/>
  <c r="P4741" i="8"/>
  <c r="P4742" i="8"/>
  <c r="P4743" i="8"/>
  <c r="P4744" i="8"/>
  <c r="P4745" i="8"/>
  <c r="P4746" i="8"/>
  <c r="P4747" i="8"/>
  <c r="P4748" i="8"/>
  <c r="P4749" i="8"/>
  <c r="P4750" i="8"/>
  <c r="P4751" i="8"/>
  <c r="P4752" i="8"/>
  <c r="P4753" i="8"/>
  <c r="P4754" i="8"/>
  <c r="P4755" i="8"/>
  <c r="P4756" i="8"/>
  <c r="P4757" i="8"/>
  <c r="P4758" i="8"/>
  <c r="P4759" i="8"/>
  <c r="P4760" i="8"/>
  <c r="P4761" i="8"/>
  <c r="P4762" i="8"/>
  <c r="P4763" i="8"/>
  <c r="P4764" i="8"/>
  <c r="P4765" i="8"/>
  <c r="P4766" i="8"/>
  <c r="P4767" i="8"/>
  <c r="P4768" i="8"/>
  <c r="P4769" i="8"/>
  <c r="P4770" i="8"/>
  <c r="P4771" i="8"/>
  <c r="P4772" i="8"/>
  <c r="P4773" i="8"/>
  <c r="P4774" i="8"/>
  <c r="P4775" i="8"/>
  <c r="P4776" i="8"/>
  <c r="P4777" i="8"/>
  <c r="P4778" i="8"/>
  <c r="P4779" i="8"/>
  <c r="P4780" i="8"/>
  <c r="P4781" i="8"/>
  <c r="P4782" i="8"/>
  <c r="P4783" i="8"/>
  <c r="P4784" i="8"/>
  <c r="P4785" i="8"/>
  <c r="P4786" i="8"/>
  <c r="P4787" i="8"/>
  <c r="P4788" i="8"/>
  <c r="P4789" i="8"/>
  <c r="P4790" i="8"/>
  <c r="P4791" i="8"/>
  <c r="P4792" i="8"/>
  <c r="P4793" i="8"/>
  <c r="P4794" i="8"/>
  <c r="P4795" i="8"/>
  <c r="P4796" i="8"/>
  <c r="P4797" i="8"/>
  <c r="P4798" i="8"/>
  <c r="P4799" i="8"/>
  <c r="P4800" i="8"/>
  <c r="P4801" i="8"/>
  <c r="P4802" i="8"/>
  <c r="P4803" i="8"/>
  <c r="P4804" i="8"/>
  <c r="P4805" i="8"/>
  <c r="P4806" i="8"/>
  <c r="P4807" i="8"/>
  <c r="P4808" i="8"/>
  <c r="P4809" i="8"/>
  <c r="P4810" i="8"/>
  <c r="P4811" i="8"/>
  <c r="P4812" i="8"/>
  <c r="P4813" i="8"/>
  <c r="P4814" i="8"/>
  <c r="P4815" i="8"/>
  <c r="P4816" i="8"/>
  <c r="P4817" i="8"/>
  <c r="P4818" i="8"/>
  <c r="P4819" i="8"/>
  <c r="P4820" i="8"/>
  <c r="P4821" i="8"/>
  <c r="P4822" i="8"/>
  <c r="P4823" i="8"/>
  <c r="P4824" i="8"/>
  <c r="P4825" i="8"/>
  <c r="P4826" i="8"/>
  <c r="P4827" i="8"/>
  <c r="P4828" i="8"/>
  <c r="P4829" i="8"/>
  <c r="P4830" i="8"/>
  <c r="P4831" i="8"/>
  <c r="P4832" i="8"/>
  <c r="P4833" i="8"/>
  <c r="P4834" i="8"/>
  <c r="P4835" i="8"/>
  <c r="P4836" i="8"/>
  <c r="P4837" i="8"/>
  <c r="P4838" i="8"/>
  <c r="P4839" i="8"/>
  <c r="P4840" i="8"/>
  <c r="P4841" i="8"/>
  <c r="P4842" i="8"/>
  <c r="P4843" i="8"/>
  <c r="P4844" i="8"/>
  <c r="P4845" i="8"/>
  <c r="P4846" i="8"/>
  <c r="P4847" i="8"/>
  <c r="P4848" i="8"/>
  <c r="P4849" i="8"/>
  <c r="P4850" i="8"/>
  <c r="P4851" i="8"/>
  <c r="P4852" i="8"/>
  <c r="P4853" i="8"/>
  <c r="P4854" i="8"/>
  <c r="P4855" i="8"/>
  <c r="P6838" i="8"/>
  <c r="P4857" i="8"/>
  <c r="P7816" i="8"/>
  <c r="P4859" i="8"/>
  <c r="P4860" i="8"/>
  <c r="P4861" i="8"/>
  <c r="P4862" i="8"/>
  <c r="P4863" i="8"/>
  <c r="P4864" i="8"/>
  <c r="P4865" i="8"/>
  <c r="P4866" i="8"/>
  <c r="P4867" i="8"/>
  <c r="P4868" i="8"/>
  <c r="P4869" i="8"/>
  <c r="P4287" i="8"/>
  <c r="P4871" i="8"/>
  <c r="P4872" i="8"/>
  <c r="P4873" i="8"/>
  <c r="P4874" i="8"/>
  <c r="P4875" i="8"/>
  <c r="P4876" i="8"/>
  <c r="P4877" i="8"/>
  <c r="P4878" i="8"/>
  <c r="P4879" i="8"/>
  <c r="P4880" i="8"/>
  <c r="P4881" i="8"/>
  <c r="P4882" i="8"/>
  <c r="P4883" i="8"/>
  <c r="P4884" i="8"/>
  <c r="P4885" i="8"/>
  <c r="P4886" i="8"/>
  <c r="P4887" i="8"/>
  <c r="P4888" i="8"/>
  <c r="P4889" i="8"/>
  <c r="P4890" i="8"/>
  <c r="P4891" i="8"/>
  <c r="P4892" i="8"/>
  <c r="P4893" i="8"/>
  <c r="P4894" i="8"/>
  <c r="P4895" i="8"/>
  <c r="P4896" i="8"/>
  <c r="P4897" i="8"/>
  <c r="P4898" i="8"/>
  <c r="P4899" i="8"/>
  <c r="P4900" i="8"/>
  <c r="P4901" i="8"/>
  <c r="P4902" i="8"/>
  <c r="P4903" i="8"/>
  <c r="P4904" i="8"/>
  <c r="P4905" i="8"/>
  <c r="P4906" i="8"/>
  <c r="P4907" i="8"/>
  <c r="P4908" i="8"/>
  <c r="P4909" i="8"/>
  <c r="P4910" i="8"/>
  <c r="P4911" i="8"/>
  <c r="P4912" i="8"/>
  <c r="P4913" i="8"/>
  <c r="P4914" i="8"/>
  <c r="P4915" i="8"/>
  <c r="P4916" i="8"/>
  <c r="P4917" i="8"/>
  <c r="P4918" i="8"/>
  <c r="P4919" i="8"/>
  <c r="P4920" i="8"/>
  <c r="P4921" i="8"/>
  <c r="P4922" i="8"/>
  <c r="P4923" i="8"/>
  <c r="P4924" i="8"/>
  <c r="P12442" i="8"/>
  <c r="P4926" i="8"/>
  <c r="P4927" i="8"/>
  <c r="P4928" i="8"/>
  <c r="P4929" i="8"/>
  <c r="P12443" i="8"/>
  <c r="P12444" i="8"/>
  <c r="P12445" i="8"/>
  <c r="P4933" i="8"/>
  <c r="P4934" i="8"/>
  <c r="P4935" i="8"/>
  <c r="P4936" i="8"/>
  <c r="P4937" i="8"/>
  <c r="P4938" i="8"/>
  <c r="P4939" i="8"/>
  <c r="P4940" i="8"/>
  <c r="P4941" i="8"/>
  <c r="P4290" i="8"/>
  <c r="P4943" i="8"/>
  <c r="P4944" i="8"/>
  <c r="P4945" i="8"/>
  <c r="P4946" i="8"/>
  <c r="P4947" i="8"/>
  <c r="P4948" i="8"/>
  <c r="P4949" i="8"/>
  <c r="P4950" i="8"/>
  <c r="P4951" i="8"/>
  <c r="P4952" i="8"/>
  <c r="P4953" i="8"/>
  <c r="P4954" i="8"/>
  <c r="P4955" i="8"/>
  <c r="P4956" i="8"/>
  <c r="P4957" i="8"/>
  <c r="P4958" i="8"/>
  <c r="P4959" i="8"/>
  <c r="P4960" i="8"/>
  <c r="P4961" i="8"/>
  <c r="P4962" i="8"/>
  <c r="P4963" i="8"/>
  <c r="P4964" i="8"/>
  <c r="P4965" i="8"/>
  <c r="P4966" i="8"/>
  <c r="P4967" i="8"/>
  <c r="P4968" i="8"/>
  <c r="P4969" i="8"/>
  <c r="P4970" i="8"/>
  <c r="P4971" i="8"/>
  <c r="P4972" i="8"/>
  <c r="P4973" i="8"/>
  <c r="P4974" i="8"/>
  <c r="P4975" i="8"/>
  <c r="P4976" i="8"/>
  <c r="P4977" i="8"/>
  <c r="P4978" i="8"/>
  <c r="P4979" i="8"/>
  <c r="P4980" i="8"/>
  <c r="P4981" i="8"/>
  <c r="P4982" i="8"/>
  <c r="P4983" i="8"/>
  <c r="P4984" i="8"/>
  <c r="P4985" i="8"/>
  <c r="P4986" i="8"/>
  <c r="P4987" i="8"/>
  <c r="P4988" i="8"/>
  <c r="P4989" i="8"/>
  <c r="P4990" i="8"/>
  <c r="P4991" i="8"/>
  <c r="P4992" i="8"/>
  <c r="P4993" i="8"/>
  <c r="P4994" i="8"/>
  <c r="P4995" i="8"/>
  <c r="P4996" i="8"/>
  <c r="P4997" i="8"/>
  <c r="P4998" i="8"/>
  <c r="P4999" i="8"/>
  <c r="P5000" i="8"/>
  <c r="P5001" i="8"/>
  <c r="P5002" i="8"/>
  <c r="P5003" i="8"/>
  <c r="P5004" i="8"/>
  <c r="P5005" i="8"/>
  <c r="P5006" i="8"/>
  <c r="P5007" i="8"/>
  <c r="P5008" i="8"/>
  <c r="P5009" i="8"/>
  <c r="P5010" i="8"/>
  <c r="P6839" i="8"/>
  <c r="P5012" i="8"/>
  <c r="P5013" i="8"/>
  <c r="P5014" i="8"/>
  <c r="P5015" i="8"/>
  <c r="P5016" i="8"/>
  <c r="P5017" i="8"/>
  <c r="P5018" i="8"/>
  <c r="P5019" i="8"/>
  <c r="P5020" i="8"/>
  <c r="P5021" i="8"/>
  <c r="P5022" i="8"/>
  <c r="P5023" i="8"/>
  <c r="P5024" i="8"/>
  <c r="P5025" i="8"/>
  <c r="P5026" i="8"/>
  <c r="P5027" i="8"/>
  <c r="P5028" i="8"/>
  <c r="P5029" i="8"/>
  <c r="P5030" i="8"/>
  <c r="P5031" i="8"/>
  <c r="P5032" i="8"/>
  <c r="P5033" i="8"/>
  <c r="P5034" i="8"/>
  <c r="P5035" i="8"/>
  <c r="P5036" i="8"/>
  <c r="P5037" i="8"/>
  <c r="P5038" i="8"/>
  <c r="P5039" i="8"/>
  <c r="P5040" i="8"/>
  <c r="P5041" i="8"/>
  <c r="P5042" i="8"/>
  <c r="P5043" i="8"/>
  <c r="P5044" i="8"/>
  <c r="P5045" i="8"/>
  <c r="P5046" i="8"/>
  <c r="P5047" i="8"/>
  <c r="P5048" i="8"/>
  <c r="P5049" i="8"/>
  <c r="P5050" i="8"/>
  <c r="P5051" i="8"/>
  <c r="P5052" i="8"/>
  <c r="P5053" i="8"/>
  <c r="P5054" i="8"/>
  <c r="P5055" i="8"/>
  <c r="P5056" i="8"/>
  <c r="P5057" i="8"/>
  <c r="P5058" i="8"/>
  <c r="P5059" i="8"/>
  <c r="P5060" i="8"/>
  <c r="P5061" i="8"/>
  <c r="P5062" i="8"/>
  <c r="P5063" i="8"/>
  <c r="P5064" i="8"/>
  <c r="P5065" i="8"/>
  <c r="P5066" i="8"/>
  <c r="P5067" i="8"/>
  <c r="P5068" i="8"/>
  <c r="P5069" i="8"/>
  <c r="P5070" i="8"/>
  <c r="P5071" i="8"/>
  <c r="P5072" i="8"/>
  <c r="P5073" i="8"/>
  <c r="P5074" i="8"/>
  <c r="P5075" i="8"/>
  <c r="P5076" i="8"/>
  <c r="P5077" i="8"/>
  <c r="P5078" i="8"/>
  <c r="P5079" i="8"/>
  <c r="P5080" i="8"/>
  <c r="P5081" i="8"/>
  <c r="P5082" i="8"/>
  <c r="P5083" i="8"/>
  <c r="P5084" i="8"/>
  <c r="P5085" i="8"/>
  <c r="P5086" i="8"/>
  <c r="P5087" i="8"/>
  <c r="P5088" i="8"/>
  <c r="P5089" i="8"/>
  <c r="P5090" i="8"/>
  <c r="P5091" i="8"/>
  <c r="P5092" i="8"/>
  <c r="P5093" i="8"/>
  <c r="P5094" i="8"/>
  <c r="P5095" i="8"/>
  <c r="P5096" i="8"/>
  <c r="P5097" i="8"/>
  <c r="P5098" i="8"/>
  <c r="P5099" i="8"/>
  <c r="P5100" i="8"/>
  <c r="P5101" i="8"/>
  <c r="P5102" i="8"/>
  <c r="P5103" i="8"/>
  <c r="P5104" i="8"/>
  <c r="P5105" i="8"/>
  <c r="P5106" i="8"/>
  <c r="P5107" i="8"/>
  <c r="P5108" i="8"/>
  <c r="P5109" i="8"/>
  <c r="P5110" i="8"/>
  <c r="P5111" i="8"/>
  <c r="P5112" i="8"/>
  <c r="P5113" i="8"/>
  <c r="P5114" i="8"/>
  <c r="P5115" i="8"/>
  <c r="P5116" i="8"/>
  <c r="P5117" i="8"/>
  <c r="P5118" i="8"/>
  <c r="P5119" i="8"/>
  <c r="P5120" i="8"/>
  <c r="P5121" i="8"/>
  <c r="P5122" i="8"/>
  <c r="P1679" i="8"/>
  <c r="P5124" i="8"/>
  <c r="P5125" i="8"/>
  <c r="P5126" i="8"/>
  <c r="P5127" i="8"/>
  <c r="P5128" i="8"/>
  <c r="P5129" i="8"/>
  <c r="P5130" i="8"/>
  <c r="P5131" i="8"/>
  <c r="P5132" i="8"/>
  <c r="P5133" i="8"/>
  <c r="P5134" i="8"/>
  <c r="P5135" i="8"/>
  <c r="P5136" i="8"/>
  <c r="P5137" i="8"/>
  <c r="P5138" i="8"/>
  <c r="P5139" i="8"/>
  <c r="P5140" i="8"/>
  <c r="P5141" i="8"/>
  <c r="P5142" i="8"/>
  <c r="P5143" i="8"/>
  <c r="P5144" i="8"/>
  <c r="P5145" i="8"/>
  <c r="P5146" i="8"/>
  <c r="P5147" i="8"/>
  <c r="P5148" i="8"/>
  <c r="P5149" i="8"/>
  <c r="P5150" i="8"/>
  <c r="P5151" i="8"/>
  <c r="P5152" i="8"/>
  <c r="P5153" i="8"/>
  <c r="P5154" i="8"/>
  <c r="P5155" i="8"/>
  <c r="P5156" i="8"/>
  <c r="P5157" i="8"/>
  <c r="P5158" i="8"/>
  <c r="P5159" i="8"/>
  <c r="P5160" i="8"/>
  <c r="P5161" i="8"/>
  <c r="P5162" i="8"/>
  <c r="P5163" i="8"/>
  <c r="P5164" i="8"/>
  <c r="P5165" i="8"/>
  <c r="P5166" i="8"/>
  <c r="P5167" i="8"/>
  <c r="P5168" i="8"/>
  <c r="P5169" i="8"/>
  <c r="P5170" i="8"/>
  <c r="P5171" i="8"/>
  <c r="P5172" i="8"/>
  <c r="P5173" i="8"/>
  <c r="P5174" i="8"/>
  <c r="P5175" i="8"/>
  <c r="P5176" i="8"/>
  <c r="P4291" i="8"/>
  <c r="P5178" i="8"/>
  <c r="P5179" i="8"/>
  <c r="P5180" i="8"/>
  <c r="P5181" i="8"/>
  <c r="P5182" i="8"/>
  <c r="P5183" i="8"/>
  <c r="P5184" i="8"/>
  <c r="P5185" i="8"/>
  <c r="P5186" i="8"/>
  <c r="P5187" i="8"/>
  <c r="P5188" i="8"/>
  <c r="P5189" i="8"/>
  <c r="P5190" i="8"/>
  <c r="P5191" i="8"/>
  <c r="P5192" i="8"/>
  <c r="P5193" i="8"/>
  <c r="P5194" i="8"/>
  <c r="P5195" i="8"/>
  <c r="P5196" i="8"/>
  <c r="P5197" i="8"/>
  <c r="P5198" i="8"/>
  <c r="P5199" i="8"/>
  <c r="P5200" i="8"/>
  <c r="P5201" i="8"/>
  <c r="P5202" i="8"/>
  <c r="P5203" i="8"/>
  <c r="P5204" i="8"/>
  <c r="P5205" i="8"/>
  <c r="P5206" i="8"/>
  <c r="P5207" i="8"/>
  <c r="P5208" i="8"/>
  <c r="P5209" i="8"/>
  <c r="P5210" i="8"/>
  <c r="P5211" i="8"/>
  <c r="P5212" i="8"/>
  <c r="P5213" i="8"/>
  <c r="P5214" i="8"/>
  <c r="P5215" i="8"/>
  <c r="P5216" i="8"/>
  <c r="P5217" i="8"/>
  <c r="P5218" i="8"/>
  <c r="P5219" i="8"/>
  <c r="P5220" i="8"/>
  <c r="P5221" i="8"/>
  <c r="P5222" i="8"/>
  <c r="P5223" i="8"/>
  <c r="P5224" i="8"/>
  <c r="P5225" i="8"/>
  <c r="P5226" i="8"/>
  <c r="P5227" i="8"/>
  <c r="P5228" i="8"/>
  <c r="P5229" i="8"/>
  <c r="P5230" i="8"/>
  <c r="P5231" i="8"/>
  <c r="P5232" i="8"/>
  <c r="P5233" i="8"/>
  <c r="P5234" i="8"/>
  <c r="P5235" i="8"/>
  <c r="P5236" i="8"/>
  <c r="P5237" i="8"/>
  <c r="P5238" i="8"/>
  <c r="P5239" i="8"/>
  <c r="P5240" i="8"/>
  <c r="P5241" i="8"/>
  <c r="P5242" i="8"/>
  <c r="P5243" i="8"/>
  <c r="P5244" i="8"/>
  <c r="P5245" i="8"/>
  <c r="P5246" i="8"/>
  <c r="P5247" i="8"/>
  <c r="P5248" i="8"/>
  <c r="P5249" i="8"/>
  <c r="P5250" i="8"/>
  <c r="P5251" i="8"/>
  <c r="P5252" i="8"/>
  <c r="P5253" i="8"/>
  <c r="P5254" i="8"/>
  <c r="P5255" i="8"/>
  <c r="P5256" i="8"/>
  <c r="P5257" i="8"/>
  <c r="P5258" i="8"/>
  <c r="P5259" i="8"/>
  <c r="P5260" i="8"/>
  <c r="P5261" i="8"/>
  <c r="P5262" i="8"/>
  <c r="P5263" i="8"/>
  <c r="P5264" i="8"/>
  <c r="P5265" i="8"/>
  <c r="P5266" i="8"/>
  <c r="P5267" i="8"/>
  <c r="P5268" i="8"/>
  <c r="P5269" i="8"/>
  <c r="P5270" i="8"/>
  <c r="P5271" i="8"/>
  <c r="P5272" i="8"/>
  <c r="P5273" i="8"/>
  <c r="P5274" i="8"/>
  <c r="P5275" i="8"/>
  <c r="P5276" i="8"/>
  <c r="P5277" i="8"/>
  <c r="P5278" i="8"/>
  <c r="P5279" i="8"/>
  <c r="P5280" i="8"/>
  <c r="P5281" i="8"/>
  <c r="P5282" i="8"/>
  <c r="P5283" i="8"/>
  <c r="P5284" i="8"/>
  <c r="P5285" i="8"/>
  <c r="P5286" i="8"/>
  <c r="P5287" i="8"/>
  <c r="P5288" i="8"/>
  <c r="P5289" i="8"/>
  <c r="P5290" i="8"/>
  <c r="P5291" i="8"/>
  <c r="P5292" i="8"/>
  <c r="P5293" i="8"/>
  <c r="P5294" i="8"/>
  <c r="P5295" i="8"/>
  <c r="P5296" i="8"/>
  <c r="P5297" i="8"/>
  <c r="P5298" i="8"/>
  <c r="P5299" i="8"/>
  <c r="P5300" i="8"/>
  <c r="P5301" i="8"/>
  <c r="P5302" i="8"/>
  <c r="P5303" i="8"/>
  <c r="P5304" i="8"/>
  <c r="P5305" i="8"/>
  <c r="P5306" i="8"/>
  <c r="P5307" i="8"/>
  <c r="P5308" i="8"/>
  <c r="P5309" i="8"/>
  <c r="P5310" i="8"/>
  <c r="P5311" i="8"/>
  <c r="P5312" i="8"/>
  <c r="P5313" i="8"/>
  <c r="P5314" i="8"/>
  <c r="P5315" i="8"/>
  <c r="P5316" i="8"/>
  <c r="P5317" i="8"/>
  <c r="P5318" i="8"/>
  <c r="P5319" i="8"/>
  <c r="P5320" i="8"/>
  <c r="P5321" i="8"/>
  <c r="P5322" i="8"/>
  <c r="P5323" i="8"/>
  <c r="P5324" i="8"/>
  <c r="P5325" i="8"/>
  <c r="P5326" i="8"/>
  <c r="P5327" i="8"/>
  <c r="P5328" i="8"/>
  <c r="P5329" i="8"/>
  <c r="P5330" i="8"/>
  <c r="P5331" i="8"/>
  <c r="P5332" i="8"/>
  <c r="P5333" i="8"/>
  <c r="P5334" i="8"/>
  <c r="P5335" i="8"/>
  <c r="P5336" i="8"/>
  <c r="P5337" i="8"/>
  <c r="P5338" i="8"/>
  <c r="P5339" i="8"/>
  <c r="P5340" i="8"/>
  <c r="P5341" i="8"/>
  <c r="P5342" i="8"/>
  <c r="P5343" i="8"/>
  <c r="P5344" i="8"/>
  <c r="P5345" i="8"/>
  <c r="P5346" i="8"/>
  <c r="P5347" i="8"/>
  <c r="P5348" i="8"/>
  <c r="P5349" i="8"/>
  <c r="P5350" i="8"/>
  <c r="P5351" i="8"/>
  <c r="P5352" i="8"/>
  <c r="P5353" i="8"/>
  <c r="P5354" i="8"/>
  <c r="P5355" i="8"/>
  <c r="P5356" i="8"/>
  <c r="P5357" i="8"/>
  <c r="P5358" i="8"/>
  <c r="P5359" i="8"/>
  <c r="P5360" i="8"/>
  <c r="P5361" i="8"/>
  <c r="P5362" i="8"/>
  <c r="P5363" i="8"/>
  <c r="P5364" i="8"/>
  <c r="P5365" i="8"/>
  <c r="P5366" i="8"/>
  <c r="P5367" i="8"/>
  <c r="P5368" i="8"/>
  <c r="P5369" i="8"/>
  <c r="P5370" i="8"/>
  <c r="P5371" i="8"/>
  <c r="P5372" i="8"/>
  <c r="P5373" i="8"/>
  <c r="P5374" i="8"/>
  <c r="P5375" i="8"/>
  <c r="P5376" i="8"/>
  <c r="P5377" i="8"/>
  <c r="P5378" i="8"/>
  <c r="P5379" i="8"/>
  <c r="P5380" i="8"/>
  <c r="P5381" i="8"/>
  <c r="P5382" i="8"/>
  <c r="P5383" i="8"/>
  <c r="P5384" i="8"/>
  <c r="P5385" i="8"/>
  <c r="P5386" i="8"/>
  <c r="P5387" i="8"/>
  <c r="P5388" i="8"/>
  <c r="P5389" i="8"/>
  <c r="P5390" i="8"/>
  <c r="P5391" i="8"/>
  <c r="P5392" i="8"/>
  <c r="P5393" i="8"/>
  <c r="P5394" i="8"/>
  <c r="P5395" i="8"/>
  <c r="P5396" i="8"/>
  <c r="P5397" i="8"/>
  <c r="P5398" i="8"/>
  <c r="P5399" i="8"/>
  <c r="P5400" i="8"/>
  <c r="P5401" i="8"/>
  <c r="P5402" i="8"/>
  <c r="P5403" i="8"/>
  <c r="P5404" i="8"/>
  <c r="P5405" i="8"/>
  <c r="P5406" i="8"/>
  <c r="P5407" i="8"/>
  <c r="P5408" i="8"/>
  <c r="P5409" i="8"/>
  <c r="P5410" i="8"/>
  <c r="P5411" i="8"/>
  <c r="P5412" i="8"/>
  <c r="P5413" i="8"/>
  <c r="P5414" i="8"/>
  <c r="P5415" i="8"/>
  <c r="P5416" i="8"/>
  <c r="P5417" i="8"/>
  <c r="P5418" i="8"/>
  <c r="P5419" i="8"/>
  <c r="P5420" i="8"/>
  <c r="P5421" i="8"/>
  <c r="P5422" i="8"/>
  <c r="P5423" i="8"/>
  <c r="P5424" i="8"/>
  <c r="P5425" i="8"/>
  <c r="P5426" i="8"/>
  <c r="P5427" i="8"/>
  <c r="P5428" i="8"/>
  <c r="P5429" i="8"/>
  <c r="P5430" i="8"/>
  <c r="P5431" i="8"/>
  <c r="P5432" i="8"/>
  <c r="P5433" i="8"/>
  <c r="P5434" i="8"/>
  <c r="P5435" i="8"/>
  <c r="P5436" i="8"/>
  <c r="P5437" i="8"/>
  <c r="P5438" i="8"/>
  <c r="P5439" i="8"/>
  <c r="P5440" i="8"/>
  <c r="P5441" i="8"/>
  <c r="P5442" i="8"/>
  <c r="P5443" i="8"/>
  <c r="P5444" i="8"/>
  <c r="P5445" i="8"/>
  <c r="P5446" i="8"/>
  <c r="P5447" i="8"/>
  <c r="P5448" i="8"/>
  <c r="P5449" i="8"/>
  <c r="P5450" i="8"/>
  <c r="P5451" i="8"/>
  <c r="P5452" i="8"/>
  <c r="P5453" i="8"/>
  <c r="P5454" i="8"/>
  <c r="P5455" i="8"/>
  <c r="P5456" i="8"/>
  <c r="P5457" i="8"/>
  <c r="P5458" i="8"/>
  <c r="P5459" i="8"/>
  <c r="P5460" i="8"/>
  <c r="P5461" i="8"/>
  <c r="P5462" i="8"/>
  <c r="P5463" i="8"/>
  <c r="P5464" i="8"/>
  <c r="P5465" i="8"/>
  <c r="P5466" i="8"/>
  <c r="P5467" i="8"/>
  <c r="P5468" i="8"/>
  <c r="P5469" i="8"/>
  <c r="P5470" i="8"/>
  <c r="P5471" i="8"/>
  <c r="P5472" i="8"/>
  <c r="P5473" i="8"/>
  <c r="P5474" i="8"/>
  <c r="P5475" i="8"/>
  <c r="P5476" i="8"/>
  <c r="P5477" i="8"/>
  <c r="P5478" i="8"/>
  <c r="P5479" i="8"/>
  <c r="P5480" i="8"/>
  <c r="P5481" i="8"/>
  <c r="P5482" i="8"/>
  <c r="P5483" i="8"/>
  <c r="P5484" i="8"/>
  <c r="P5485" i="8"/>
  <c r="P5486" i="8"/>
  <c r="P5487" i="8"/>
  <c r="P5488" i="8"/>
  <c r="P5489" i="8"/>
  <c r="P5490" i="8"/>
  <c r="P5491" i="8"/>
  <c r="P5492" i="8"/>
  <c r="P5493" i="8"/>
  <c r="P5494" i="8"/>
  <c r="P5495" i="8"/>
  <c r="P7995" i="8"/>
  <c r="P5497" i="8"/>
  <c r="P5498" i="8"/>
  <c r="P5499" i="8"/>
  <c r="P5500" i="8"/>
  <c r="P5501" i="8"/>
  <c r="P7761" i="8"/>
  <c r="P5503" i="8"/>
  <c r="P7764" i="8"/>
  <c r="P5505" i="8"/>
  <c r="P5506" i="8"/>
  <c r="P5507" i="8"/>
  <c r="P5508" i="8"/>
  <c r="P5509" i="8"/>
  <c r="P5510" i="8"/>
  <c r="P5511" i="8"/>
  <c r="P5512" i="8"/>
  <c r="P5513" i="8"/>
  <c r="P5514" i="8"/>
  <c r="P5515" i="8"/>
  <c r="P5516" i="8"/>
  <c r="P5517" i="8"/>
  <c r="P5518" i="8"/>
  <c r="P5519" i="8"/>
  <c r="P5520" i="8"/>
  <c r="P5521" i="8"/>
  <c r="P5522" i="8"/>
  <c r="P5523" i="8"/>
  <c r="P5524" i="8"/>
  <c r="P5525" i="8"/>
  <c r="P5526" i="8"/>
  <c r="P5527" i="8"/>
  <c r="P5529" i="8"/>
  <c r="P5530" i="8"/>
  <c r="P5531" i="8"/>
  <c r="P5532" i="8"/>
  <c r="P5533" i="8"/>
  <c r="P5534" i="8"/>
  <c r="P5535" i="8"/>
  <c r="P5536" i="8"/>
  <c r="P5537" i="8"/>
  <c r="P5538" i="8"/>
  <c r="P5539" i="8"/>
  <c r="P5540" i="8"/>
  <c r="P5541" i="8"/>
  <c r="P5542" i="8"/>
  <c r="P5543" i="8"/>
  <c r="P5544" i="8"/>
  <c r="P5545" i="8"/>
  <c r="P5546" i="8"/>
  <c r="P5547" i="8"/>
  <c r="P5548" i="8"/>
  <c r="P5549" i="8"/>
  <c r="P5550" i="8"/>
  <c r="P5551" i="8"/>
  <c r="P5552" i="8"/>
  <c r="P5553" i="8"/>
  <c r="P5554" i="8"/>
  <c r="P5555" i="8"/>
  <c r="P5556" i="8"/>
  <c r="P5557" i="8"/>
  <c r="P5558" i="8"/>
  <c r="P5559" i="8"/>
  <c r="P5560" i="8"/>
  <c r="P5561" i="8"/>
  <c r="P5562" i="8"/>
  <c r="P5563" i="8"/>
  <c r="P5564" i="8"/>
  <c r="P5565" i="8"/>
  <c r="P5566" i="8"/>
  <c r="P5567" i="8"/>
  <c r="P5568" i="8"/>
  <c r="P5569" i="8"/>
  <c r="P5570" i="8"/>
  <c r="P5571" i="8"/>
  <c r="P5572" i="8"/>
  <c r="P5573" i="8"/>
  <c r="P5574" i="8"/>
  <c r="P5575" i="8"/>
  <c r="P5576" i="8"/>
  <c r="P5577" i="8"/>
  <c r="P5578" i="8"/>
  <c r="P5579" i="8"/>
  <c r="P5580" i="8"/>
  <c r="P5581" i="8"/>
  <c r="P5582" i="8"/>
  <c r="P5583" i="8"/>
  <c r="P5584" i="8"/>
  <c r="P5585" i="8"/>
  <c r="P5586" i="8"/>
  <c r="P5587" i="8"/>
  <c r="P5588" i="8"/>
  <c r="P5589" i="8"/>
  <c r="P5590" i="8"/>
  <c r="P5591" i="8"/>
  <c r="P5592" i="8"/>
  <c r="P5593" i="8"/>
  <c r="P5594" i="8"/>
  <c r="P5595" i="8"/>
  <c r="P5596" i="8"/>
  <c r="P5597" i="8"/>
  <c r="P5598" i="8"/>
  <c r="P5599" i="8"/>
  <c r="P5600" i="8"/>
  <c r="P5601" i="8"/>
  <c r="P5602" i="8"/>
  <c r="P5603" i="8"/>
  <c r="P5604" i="8"/>
  <c r="P5605" i="8"/>
  <c r="P5606" i="8"/>
  <c r="P5607" i="8"/>
  <c r="P5608" i="8"/>
  <c r="P5609" i="8"/>
  <c r="P5610" i="8"/>
  <c r="P5611" i="8"/>
  <c r="P5612" i="8"/>
  <c r="P5613" i="8"/>
  <c r="P10310" i="8"/>
  <c r="P5615" i="8"/>
  <c r="P5616" i="8"/>
  <c r="P5617" i="8"/>
  <c r="P5618" i="8"/>
  <c r="P5619" i="8"/>
  <c r="P5620" i="8"/>
  <c r="P5621" i="8"/>
  <c r="P5622" i="8"/>
  <c r="P5623" i="8"/>
  <c r="P5624" i="8"/>
  <c r="P5625" i="8"/>
  <c r="P5626" i="8"/>
  <c r="P5627" i="8"/>
  <c r="P5628" i="8"/>
  <c r="P5629" i="8"/>
  <c r="P10311" i="8"/>
  <c r="P5631" i="8"/>
  <c r="P11079" i="8"/>
  <c r="P5633" i="8"/>
  <c r="P5634" i="8"/>
  <c r="P11080" i="8"/>
  <c r="P5636" i="8"/>
  <c r="P5637" i="8"/>
  <c r="P5638" i="8"/>
  <c r="P5639" i="8"/>
  <c r="P5640" i="8"/>
  <c r="P5641" i="8"/>
  <c r="P5642" i="8"/>
  <c r="P5643" i="8"/>
  <c r="P5644" i="8"/>
  <c r="P5645" i="8"/>
  <c r="P5646" i="8"/>
  <c r="P5647" i="8"/>
  <c r="P13754" i="8"/>
  <c r="P5649" i="8"/>
  <c r="P5650" i="8"/>
  <c r="P5651" i="8"/>
  <c r="P5652" i="8"/>
  <c r="P5653" i="8"/>
  <c r="P5654" i="8"/>
  <c r="P11081" i="8"/>
  <c r="P5656" i="8"/>
  <c r="P5657" i="8"/>
  <c r="P11082" i="8"/>
  <c r="P5659" i="8"/>
  <c r="P5660" i="8"/>
  <c r="P5661" i="8"/>
  <c r="P5662" i="8"/>
  <c r="P5663" i="8"/>
  <c r="P5664" i="8"/>
  <c r="P5665" i="8"/>
  <c r="P5666" i="8"/>
  <c r="P5667" i="8"/>
  <c r="P5668" i="8"/>
  <c r="P5669" i="8"/>
  <c r="P5670" i="8"/>
  <c r="P5671" i="8"/>
  <c r="P5672" i="8"/>
  <c r="P5673" i="8"/>
  <c r="P5674" i="8"/>
  <c r="P5675" i="8"/>
  <c r="P5676" i="8"/>
  <c r="P5677" i="8"/>
  <c r="P5678" i="8"/>
  <c r="P5679" i="8"/>
  <c r="P5680" i="8"/>
  <c r="P5681" i="8"/>
  <c r="P5682" i="8"/>
  <c r="P5683" i="8"/>
  <c r="P5684" i="8"/>
  <c r="P5685" i="8"/>
  <c r="P5686" i="8"/>
  <c r="P5687" i="8"/>
  <c r="P5688" i="8"/>
  <c r="P5689" i="8"/>
  <c r="P5690" i="8"/>
  <c r="P5691" i="8"/>
  <c r="P5692" i="8"/>
  <c r="P5693" i="8"/>
  <c r="P5694" i="8"/>
  <c r="P5695" i="8"/>
  <c r="P5696" i="8"/>
  <c r="P5697" i="8"/>
  <c r="P5698" i="8"/>
  <c r="P5699" i="8"/>
  <c r="P5700" i="8"/>
  <c r="P5701" i="8"/>
  <c r="P5702" i="8"/>
  <c r="P5703" i="8"/>
  <c r="P5704" i="8"/>
  <c r="P7766" i="8"/>
  <c r="P7693" i="8"/>
  <c r="P5707" i="8"/>
  <c r="P5708" i="8"/>
  <c r="P5709" i="8"/>
  <c r="P5710" i="8"/>
  <c r="P5711" i="8"/>
  <c r="P5712" i="8"/>
  <c r="P5713" i="8"/>
  <c r="P5714" i="8"/>
  <c r="P5715" i="8"/>
  <c r="P5716" i="8"/>
  <c r="P5717" i="8"/>
  <c r="P5718" i="8"/>
  <c r="P5719" i="8"/>
  <c r="P5720" i="8"/>
  <c r="P5721" i="8"/>
  <c r="P5722" i="8"/>
  <c r="P5723" i="8"/>
  <c r="P5724" i="8"/>
  <c r="P5725" i="8"/>
  <c r="P5726" i="8"/>
  <c r="P5727" i="8"/>
  <c r="P5728" i="8"/>
  <c r="P5729" i="8"/>
  <c r="P5730" i="8"/>
  <c r="P5731" i="8"/>
  <c r="P5732" i="8"/>
  <c r="P5733" i="8"/>
  <c r="P5734" i="8"/>
  <c r="P5735" i="8"/>
  <c r="P5736" i="8"/>
  <c r="P5737" i="8"/>
  <c r="P5738" i="8"/>
  <c r="P5739" i="8"/>
  <c r="P5740" i="8"/>
  <c r="P5741" i="8"/>
  <c r="P5742" i="8"/>
  <c r="P5743" i="8"/>
  <c r="P5744" i="8"/>
  <c r="P5745" i="8"/>
  <c r="P5746" i="8"/>
  <c r="P5747" i="8"/>
  <c r="P5748" i="8"/>
  <c r="P5749" i="8"/>
  <c r="P5750" i="8"/>
  <c r="P5751" i="8"/>
  <c r="P5752" i="8"/>
  <c r="P5753" i="8"/>
  <c r="P5754" i="8"/>
  <c r="P5755" i="8"/>
  <c r="P5756" i="8"/>
  <c r="P5757" i="8"/>
  <c r="P5758" i="8"/>
  <c r="P5759" i="8"/>
  <c r="P5760" i="8"/>
  <c r="P5761" i="8"/>
  <c r="P5762" i="8"/>
  <c r="P5763" i="8"/>
  <c r="P5764" i="8"/>
  <c r="P5765" i="8"/>
  <c r="P5766" i="8"/>
  <c r="P5767" i="8"/>
  <c r="P5768" i="8"/>
  <c r="P5769" i="8"/>
  <c r="P5770" i="8"/>
  <c r="P5771" i="8"/>
  <c r="P5772" i="8"/>
  <c r="P5773" i="8"/>
  <c r="P5774" i="8"/>
  <c r="P5775" i="8"/>
  <c r="P5776" i="8"/>
  <c r="P5777" i="8"/>
  <c r="P5778" i="8"/>
  <c r="P5779" i="8"/>
  <c r="P5780" i="8"/>
  <c r="P5781" i="8"/>
  <c r="P5782" i="8"/>
  <c r="P5783" i="8"/>
  <c r="P5784" i="8"/>
  <c r="P5785" i="8"/>
  <c r="P5786" i="8"/>
  <c r="P5787" i="8"/>
  <c r="P5788" i="8"/>
  <c r="P5789" i="8"/>
  <c r="P5790" i="8"/>
  <c r="P5791" i="8"/>
  <c r="P5792" i="8"/>
  <c r="P5793" i="8"/>
  <c r="P5794" i="8"/>
  <c r="P5795" i="8"/>
  <c r="P5796" i="8"/>
  <c r="P5797" i="8"/>
  <c r="P5798" i="8"/>
  <c r="P5799" i="8"/>
  <c r="P5800" i="8"/>
  <c r="P5801" i="8"/>
  <c r="P5802" i="8"/>
  <c r="P5803" i="8"/>
  <c r="P5804" i="8"/>
  <c r="P5805" i="8"/>
  <c r="P5806" i="8"/>
  <c r="P5807" i="8"/>
  <c r="P5808" i="8"/>
  <c r="P5809" i="8"/>
  <c r="P5810" i="8"/>
  <c r="P5811" i="8"/>
  <c r="P5812" i="8"/>
  <c r="P5813" i="8"/>
  <c r="P5814" i="8"/>
  <c r="P5815" i="8"/>
  <c r="P5816" i="8"/>
  <c r="P5817" i="8"/>
  <c r="P5818" i="8"/>
  <c r="P5819" i="8"/>
  <c r="P5820" i="8"/>
  <c r="P5821" i="8"/>
  <c r="P5822" i="8"/>
  <c r="P5823" i="8"/>
  <c r="P5824" i="8"/>
  <c r="P5825" i="8"/>
  <c r="P5826" i="8"/>
  <c r="P5827" i="8"/>
  <c r="P5828" i="8"/>
  <c r="P5829" i="8"/>
  <c r="P5830" i="8"/>
  <c r="P5831" i="8"/>
  <c r="P5832" i="8"/>
  <c r="P5833" i="8"/>
  <c r="P5834" i="8"/>
  <c r="P5835" i="8"/>
  <c r="P5836" i="8"/>
  <c r="P5837" i="8"/>
  <c r="P5838" i="8"/>
  <c r="P5839" i="8"/>
  <c r="P5840" i="8"/>
  <c r="P5841" i="8"/>
  <c r="P5842" i="8"/>
  <c r="P5843" i="8"/>
  <c r="P5844" i="8"/>
  <c r="P5845" i="8"/>
  <c r="P5846" i="8"/>
  <c r="P5847" i="8"/>
  <c r="P5848" i="8"/>
  <c r="P5849" i="8"/>
  <c r="P5850" i="8"/>
  <c r="P5851" i="8"/>
  <c r="P5852" i="8"/>
  <c r="P5853" i="8"/>
  <c r="P5854" i="8"/>
  <c r="P5855" i="8"/>
  <c r="P5856" i="8"/>
  <c r="P5857" i="8"/>
  <c r="P5858" i="8"/>
  <c r="P5859" i="8"/>
  <c r="P5860" i="8"/>
  <c r="P5861" i="8"/>
  <c r="P5862" i="8"/>
  <c r="P5863" i="8"/>
  <c r="P5864" i="8"/>
  <c r="P5865" i="8"/>
  <c r="P5866" i="8"/>
  <c r="P5867" i="8"/>
  <c r="P5868" i="8"/>
  <c r="P5869" i="8"/>
  <c r="P5870" i="8"/>
  <c r="P5871" i="8"/>
  <c r="P5872" i="8"/>
  <c r="P5873" i="8"/>
  <c r="P5874" i="8"/>
  <c r="P5875" i="8"/>
  <c r="P5876" i="8"/>
  <c r="P5877" i="8"/>
  <c r="P5878" i="8"/>
  <c r="P5879" i="8"/>
  <c r="P5880" i="8"/>
  <c r="P5881" i="8"/>
  <c r="P5882" i="8"/>
  <c r="P5883" i="8"/>
  <c r="P5884" i="8"/>
  <c r="P5885" i="8"/>
  <c r="P5886" i="8"/>
  <c r="P5887" i="8"/>
  <c r="P5888" i="8"/>
  <c r="P5889" i="8"/>
  <c r="P5890" i="8"/>
  <c r="P5891" i="8"/>
  <c r="P5892" i="8"/>
  <c r="P5893" i="8"/>
  <c r="P5894" i="8"/>
  <c r="P5895" i="8"/>
  <c r="P5896" i="8"/>
  <c r="P5897" i="8"/>
  <c r="P5898" i="8"/>
  <c r="P5899" i="8"/>
  <c r="P5900" i="8"/>
  <c r="P5901" i="8"/>
  <c r="P5902" i="8"/>
  <c r="P5903" i="8"/>
  <c r="P5904" i="8"/>
  <c r="P5905" i="8"/>
  <c r="P5906" i="8"/>
  <c r="P5907" i="8"/>
  <c r="P5908" i="8"/>
  <c r="P5909" i="8"/>
  <c r="P5910" i="8"/>
  <c r="P5911" i="8"/>
  <c r="P5912" i="8"/>
  <c r="P5913" i="8"/>
  <c r="P5914" i="8"/>
  <c r="P5915" i="8"/>
  <c r="P5916" i="8"/>
  <c r="P5917" i="8"/>
  <c r="P5918" i="8"/>
  <c r="P5919" i="8"/>
  <c r="P5920" i="8"/>
  <c r="P5921" i="8"/>
  <c r="P5922" i="8"/>
  <c r="P5923" i="8"/>
  <c r="P5924" i="8"/>
  <c r="P5925" i="8"/>
  <c r="P5926" i="8"/>
  <c r="P5927" i="8"/>
  <c r="P5928" i="8"/>
  <c r="P5929" i="8"/>
  <c r="P5930" i="8"/>
  <c r="P5931" i="8"/>
  <c r="P5932" i="8"/>
  <c r="P5933" i="8"/>
  <c r="P5934" i="8"/>
  <c r="P5935" i="8"/>
  <c r="P5936" i="8"/>
  <c r="P5937" i="8"/>
  <c r="P5938" i="8"/>
  <c r="P5939" i="8"/>
  <c r="P5940" i="8"/>
  <c r="P5941" i="8"/>
  <c r="P5942" i="8"/>
  <c r="P5943" i="8"/>
  <c r="P5944" i="8"/>
  <c r="P5945" i="8"/>
  <c r="P5946" i="8"/>
  <c r="P5947" i="8"/>
  <c r="P5948" i="8"/>
  <c r="P5949" i="8"/>
  <c r="P5950" i="8"/>
  <c r="P5951" i="8"/>
  <c r="P5952" i="8"/>
  <c r="P5953" i="8"/>
  <c r="P5954" i="8"/>
  <c r="P5955" i="8"/>
  <c r="P5956" i="8"/>
  <c r="P5957" i="8"/>
  <c r="P5958" i="8"/>
  <c r="P5959" i="8"/>
  <c r="P5960" i="8"/>
  <c r="P5961" i="8"/>
  <c r="P5962" i="8"/>
  <c r="P5963" i="8"/>
  <c r="P5964" i="8"/>
  <c r="P5965" i="8"/>
  <c r="P5966" i="8"/>
  <c r="P5967" i="8"/>
  <c r="P5968" i="8"/>
  <c r="P5969" i="8"/>
  <c r="P5970" i="8"/>
  <c r="P5971" i="8"/>
  <c r="P5972" i="8"/>
  <c r="P5973" i="8"/>
  <c r="P5974" i="8"/>
  <c r="P5975" i="8"/>
  <c r="P5976" i="8"/>
  <c r="P5977" i="8"/>
  <c r="P5978" i="8"/>
  <c r="P5979" i="8"/>
  <c r="P5980" i="8"/>
  <c r="P5981" i="8"/>
  <c r="P5982" i="8"/>
  <c r="P5983" i="8"/>
  <c r="P5984" i="8"/>
  <c r="P5985" i="8"/>
  <c r="P5986" i="8"/>
  <c r="P5987" i="8"/>
  <c r="P5988" i="8"/>
  <c r="P5989" i="8"/>
  <c r="P5990" i="8"/>
  <c r="P5991" i="8"/>
  <c r="P5992" i="8"/>
  <c r="P5993" i="8"/>
  <c r="P5994" i="8"/>
  <c r="P5995" i="8"/>
  <c r="P5996" i="8"/>
  <c r="P5997" i="8"/>
  <c r="P5998" i="8"/>
  <c r="P5999" i="8"/>
  <c r="P6000" i="8"/>
  <c r="P6001" i="8"/>
  <c r="P6002" i="8"/>
  <c r="P6003" i="8"/>
  <c r="P6004" i="8"/>
  <c r="P6005" i="8"/>
  <c r="P6006" i="8"/>
  <c r="P6007" i="8"/>
  <c r="P6008" i="8"/>
  <c r="P6009" i="8"/>
  <c r="P6010" i="8"/>
  <c r="P6011" i="8"/>
  <c r="P6012" i="8"/>
  <c r="P6013" i="8"/>
  <c r="P6014" i="8"/>
  <c r="P6015" i="8"/>
  <c r="P6016" i="8"/>
  <c r="P6017" i="8"/>
  <c r="P6018" i="8"/>
  <c r="P6019" i="8"/>
  <c r="P6020" i="8"/>
  <c r="P6021" i="8"/>
  <c r="P6022" i="8"/>
  <c r="P6023" i="8"/>
  <c r="P6024" i="8"/>
  <c r="P6025" i="8"/>
  <c r="P6026" i="8"/>
  <c r="P6027" i="8"/>
  <c r="P6028" i="8"/>
  <c r="P6029" i="8"/>
  <c r="P6030" i="8"/>
  <c r="P6031" i="8"/>
  <c r="P6032" i="8"/>
  <c r="P6033" i="8"/>
  <c r="P6034" i="8"/>
  <c r="P6035" i="8"/>
  <c r="P6036" i="8"/>
  <c r="P6037" i="8"/>
  <c r="P6038" i="8"/>
  <c r="P6039" i="8"/>
  <c r="P6040" i="8"/>
  <c r="P6041" i="8"/>
  <c r="P6042" i="8"/>
  <c r="P6043" i="8"/>
  <c r="P6044" i="8"/>
  <c r="P6045" i="8"/>
  <c r="P6046" i="8"/>
  <c r="P6047" i="8"/>
  <c r="P6048" i="8"/>
  <c r="P6049" i="8"/>
  <c r="P6050" i="8"/>
  <c r="P6051" i="8"/>
  <c r="P6052" i="8"/>
  <c r="P6053" i="8"/>
  <c r="P6054" i="8"/>
  <c r="P6055" i="8"/>
  <c r="P6056" i="8"/>
  <c r="P6057" i="8"/>
  <c r="P6058" i="8"/>
  <c r="P6059" i="8"/>
  <c r="P6060" i="8"/>
  <c r="P6061" i="8"/>
  <c r="P6062" i="8"/>
  <c r="P6063" i="8"/>
  <c r="P6064" i="8"/>
  <c r="P6065" i="8"/>
  <c r="P6066" i="8"/>
  <c r="P6067" i="8"/>
  <c r="P6068" i="8"/>
  <c r="P6069" i="8"/>
  <c r="P6070" i="8"/>
  <c r="P6071" i="8"/>
  <c r="P6072" i="8"/>
  <c r="P6073" i="8"/>
  <c r="P6074" i="8"/>
  <c r="P6075" i="8"/>
  <c r="P6076" i="8"/>
  <c r="P6077" i="8"/>
  <c r="P6078" i="8"/>
  <c r="P6079" i="8"/>
  <c r="P6080" i="8"/>
  <c r="P6081" i="8"/>
  <c r="P6082" i="8"/>
  <c r="P6083" i="8"/>
  <c r="P6084" i="8"/>
  <c r="P6085" i="8"/>
  <c r="P6086" i="8"/>
  <c r="P6087" i="8"/>
  <c r="P6088" i="8"/>
  <c r="P6089" i="8"/>
  <c r="P6090" i="8"/>
  <c r="P6091" i="8"/>
  <c r="P6092" i="8"/>
  <c r="P6093" i="8"/>
  <c r="P6094" i="8"/>
  <c r="P6095" i="8"/>
  <c r="P6096" i="8"/>
  <c r="P6097" i="8"/>
  <c r="P6098" i="8"/>
  <c r="P6099" i="8"/>
  <c r="P6100" i="8"/>
  <c r="P6101" i="8"/>
  <c r="P6102" i="8"/>
  <c r="P6103" i="8"/>
  <c r="P6104" i="8"/>
  <c r="P6105" i="8"/>
  <c r="P6106" i="8"/>
  <c r="P6107" i="8"/>
  <c r="P13280" i="8"/>
  <c r="P6109" i="8"/>
  <c r="P6110" i="8"/>
  <c r="P6111" i="8"/>
  <c r="P6112" i="8"/>
  <c r="P6113" i="8"/>
  <c r="P6114" i="8"/>
  <c r="P6115" i="8"/>
  <c r="P6116" i="8"/>
  <c r="P6117" i="8"/>
  <c r="P6118" i="8"/>
  <c r="P6119" i="8"/>
  <c r="P6120" i="8"/>
  <c r="P6121" i="8"/>
  <c r="P6122" i="8"/>
  <c r="P6123" i="8"/>
  <c r="P6124" i="8"/>
  <c r="P6125" i="8"/>
  <c r="P6126" i="8"/>
  <c r="P6127" i="8"/>
  <c r="P6128" i="8"/>
  <c r="P6129" i="8"/>
  <c r="P6130" i="8"/>
  <c r="P6131" i="8"/>
  <c r="P6132" i="8"/>
  <c r="P6133" i="8"/>
  <c r="P6134" i="8"/>
  <c r="P6135" i="8"/>
  <c r="P6136" i="8"/>
  <c r="P6137" i="8"/>
  <c r="P6138" i="8"/>
  <c r="P6139" i="8"/>
  <c r="P6140" i="8"/>
  <c r="P6141" i="8"/>
  <c r="P6142" i="8"/>
  <c r="P6143" i="8"/>
  <c r="P6144" i="8"/>
  <c r="P6145" i="8"/>
  <c r="P6146" i="8"/>
  <c r="P6147" i="8"/>
  <c r="P6148" i="8"/>
  <c r="P6149" i="8"/>
  <c r="P6150" i="8"/>
  <c r="P6151" i="8"/>
  <c r="P6152" i="8"/>
  <c r="P6153" i="8"/>
  <c r="P6154" i="8"/>
  <c r="P6155" i="8"/>
  <c r="P6156" i="8"/>
  <c r="P6157" i="8"/>
  <c r="P6158" i="8"/>
  <c r="P6159" i="8"/>
  <c r="P6160" i="8"/>
  <c r="P6161" i="8"/>
  <c r="P6162" i="8"/>
  <c r="P6163" i="8"/>
  <c r="P6164" i="8"/>
  <c r="P6165" i="8"/>
  <c r="P6166" i="8"/>
  <c r="P6167" i="8"/>
  <c r="P6168" i="8"/>
  <c r="P6169" i="8"/>
  <c r="P6170" i="8"/>
  <c r="P6171" i="8"/>
  <c r="P6172" i="8"/>
  <c r="P6173" i="8"/>
  <c r="P6174" i="8"/>
  <c r="P6175" i="8"/>
  <c r="P6176" i="8"/>
  <c r="P6177" i="8"/>
  <c r="P6178" i="8"/>
  <c r="P6179" i="8"/>
  <c r="P6180" i="8"/>
  <c r="P6181" i="8"/>
  <c r="P6182" i="8"/>
  <c r="P6183" i="8"/>
  <c r="P6184" i="8"/>
  <c r="P6185" i="8"/>
  <c r="P6186" i="8"/>
  <c r="P6187" i="8"/>
  <c r="P6188" i="8"/>
  <c r="P6189" i="8"/>
  <c r="P6190" i="8"/>
  <c r="P6191" i="8"/>
  <c r="P6192" i="8"/>
  <c r="P6193" i="8"/>
  <c r="P458" i="8"/>
  <c r="P13971" i="8"/>
  <c r="P452" i="8"/>
  <c r="P13281" i="8"/>
  <c r="P6357" i="8"/>
  <c r="P459" i="8"/>
  <c r="P2430" i="8"/>
  <c r="P4316" i="8"/>
  <c r="P6194" i="8"/>
  <c r="P6196" i="8"/>
  <c r="P6199" i="8"/>
  <c r="P13972" i="8"/>
  <c r="P2440" i="8"/>
  <c r="P13973" i="8"/>
  <c r="P6208" i="8"/>
  <c r="P6201" i="8"/>
  <c r="P6200" i="8"/>
  <c r="P6203" i="8"/>
  <c r="P6204" i="8"/>
  <c r="P6202" i="8"/>
  <c r="P13974" i="8"/>
  <c r="P6206" i="8"/>
  <c r="P6210" i="8"/>
  <c r="P6209" i="8"/>
  <c r="P6212" i="8"/>
  <c r="P6214" i="8"/>
  <c r="P13975" i="8"/>
  <c r="P6215" i="8"/>
  <c r="P6211" i="8"/>
  <c r="P6216" i="8"/>
  <c r="P6217" i="8"/>
  <c r="P6219" i="8"/>
  <c r="P6218" i="8"/>
  <c r="P6222" i="8"/>
  <c r="P11083" i="8"/>
  <c r="P6221" i="8"/>
  <c r="P6224" i="8"/>
  <c r="P6225" i="8"/>
  <c r="P11084" i="8"/>
  <c r="P6223" i="8"/>
  <c r="P6227" i="8"/>
  <c r="P6226" i="8"/>
  <c r="P6229" i="8"/>
  <c r="P11085" i="8"/>
  <c r="P6230" i="8"/>
  <c r="P11086" i="8"/>
  <c r="P6233" i="8"/>
  <c r="P6234" i="8"/>
  <c r="P6231" i="8"/>
  <c r="P6236" i="8"/>
  <c r="P6238" i="8"/>
  <c r="P11368" i="8"/>
  <c r="P11087" i="8"/>
  <c r="P6240" i="8"/>
  <c r="P6235" i="8"/>
  <c r="P11369" i="8"/>
  <c r="P11088" i="8"/>
  <c r="P6252" i="8"/>
  <c r="P6253" i="8"/>
  <c r="P6254" i="8"/>
  <c r="P6255" i="8"/>
  <c r="P6260" i="8"/>
  <c r="P6256" i="8"/>
  <c r="P13478" i="8"/>
  <c r="P6258" i="8"/>
  <c r="P13976" i="8"/>
  <c r="P6263" i="8"/>
  <c r="P13282" i="8"/>
  <c r="P13283" i="8"/>
  <c r="P6264" i="8"/>
  <c r="P6266" i="8"/>
  <c r="P13479" i="8"/>
  <c r="P6267" i="8"/>
  <c r="P6269" i="8"/>
  <c r="P13284" i="8"/>
  <c r="P6272" i="8"/>
  <c r="P11089" i="8"/>
  <c r="P11370" i="8"/>
  <c r="P6273" i="8"/>
  <c r="P6276" i="8"/>
  <c r="P11090" i="8"/>
  <c r="P6277" i="8"/>
  <c r="P6279" i="8"/>
  <c r="P6275" i="8"/>
  <c r="P6293" i="8"/>
  <c r="P6295" i="8"/>
  <c r="P11091" i="8"/>
  <c r="P11092" i="8"/>
  <c r="P11093" i="8"/>
  <c r="P11094" i="8"/>
  <c r="P6301" i="8"/>
  <c r="P6290" i="8"/>
  <c r="P11371" i="8"/>
  <c r="P6303" i="8"/>
  <c r="P6307" i="8"/>
  <c r="P11095" i="8"/>
  <c r="P6296" i="8"/>
  <c r="P6334" i="8"/>
  <c r="P11372" i="8"/>
  <c r="P11373" i="8"/>
  <c r="P6329" i="8"/>
  <c r="P11096" i="8"/>
  <c r="P6335" i="8"/>
  <c r="P6330" i="8"/>
  <c r="P11374" i="8"/>
  <c r="P6341" i="8"/>
  <c r="P6342" i="8"/>
  <c r="P6343" i="8"/>
  <c r="P6344" i="8"/>
  <c r="P11375" i="8"/>
  <c r="P6345" i="8"/>
  <c r="P6346" i="8"/>
  <c r="P6347" i="8"/>
  <c r="P6350" i="8"/>
  <c r="P6349" i="8"/>
  <c r="P6364" i="8"/>
  <c r="P6365" i="8"/>
  <c r="P6367" i="8"/>
  <c r="P6388" i="8"/>
  <c r="P6389" i="8"/>
  <c r="P6390" i="8"/>
  <c r="P6391" i="8"/>
  <c r="P6392" i="8"/>
  <c r="P6393" i="8"/>
  <c r="P6394" i="8"/>
  <c r="P6395" i="8"/>
  <c r="P6396" i="8"/>
  <c r="P6411" i="8"/>
  <c r="P6321" i="8"/>
  <c r="P6322" i="8"/>
  <c r="P6323" i="8"/>
  <c r="P6324" i="8"/>
  <c r="P6325" i="8"/>
  <c r="P6283" i="8"/>
  <c r="P6286" i="8"/>
  <c r="P6278" i="8"/>
  <c r="P6287" i="8"/>
  <c r="P6289" i="8"/>
  <c r="P6284" i="8"/>
  <c r="P6298" i="8"/>
  <c r="P6299" i="8"/>
  <c r="P6300" i="8"/>
  <c r="P6308" i="8"/>
  <c r="P6314" i="8"/>
  <c r="P13932" i="8"/>
  <c r="P6304" i="8"/>
  <c r="P6305" i="8"/>
  <c r="P6306" i="8"/>
  <c r="P6315" i="8"/>
  <c r="P6316" i="8"/>
  <c r="P6309" i="8"/>
  <c r="P6310" i="8"/>
  <c r="P6311" i="8"/>
  <c r="P6312" i="8"/>
  <c r="P6313" i="8"/>
  <c r="P13933" i="8"/>
  <c r="P6317" i="8"/>
  <c r="P6318" i="8"/>
  <c r="P6331" i="8"/>
  <c r="P6338" i="8"/>
  <c r="P6333" i="8"/>
  <c r="P6339" i="8"/>
  <c r="P6340" i="8"/>
  <c r="P6336" i="8"/>
  <c r="P13977" i="8"/>
  <c r="P6355" i="8"/>
  <c r="P6356" i="8"/>
  <c r="P6358" i="8"/>
  <c r="P6359" i="8"/>
  <c r="P6360" i="8"/>
  <c r="P13978" i="8"/>
  <c r="P6361" i="8"/>
  <c r="P6362" i="8"/>
  <c r="P13979" i="8"/>
  <c r="P6368" i="8"/>
  <c r="P6369" i="8"/>
  <c r="P6370" i="8"/>
  <c r="P6371" i="8"/>
  <c r="P6379" i="8"/>
  <c r="P6372" i="8"/>
  <c r="P6380" i="8"/>
  <c r="P6373" i="8"/>
  <c r="P6374" i="8"/>
  <c r="P6384" i="8"/>
  <c r="P6375" i="8"/>
  <c r="P6376" i="8"/>
  <c r="P6377" i="8"/>
  <c r="P6378" i="8"/>
  <c r="P6385" i="8"/>
  <c r="P6386" i="8"/>
  <c r="P6381" i="8"/>
  <c r="P6382" i="8"/>
  <c r="P6383" i="8"/>
  <c r="P6415" i="8"/>
  <c r="P6397" i="8"/>
  <c r="P6398" i="8"/>
  <c r="P6420" i="8"/>
  <c r="P6399" i="8"/>
  <c r="P6400" i="8"/>
  <c r="P6401" i="8"/>
  <c r="P6402" i="8"/>
  <c r="P6403" i="8"/>
  <c r="P6404" i="8"/>
  <c r="P6405" i="8"/>
  <c r="P6406" i="8"/>
  <c r="P6407" i="8"/>
  <c r="P6408" i="8"/>
  <c r="P6409" i="8"/>
  <c r="P6410" i="8"/>
  <c r="P6434" i="8"/>
  <c r="P6412" i="8"/>
  <c r="P6413" i="8"/>
  <c r="P6414" i="8"/>
  <c r="P6435" i="8"/>
  <c r="P6416" i="8"/>
  <c r="P6417" i="8"/>
  <c r="P6418" i="8"/>
  <c r="P6419" i="8"/>
  <c r="P6440" i="8"/>
  <c r="P6421" i="8"/>
  <c r="P6422" i="8"/>
  <c r="P6423" i="8"/>
  <c r="P6424" i="8"/>
  <c r="P6425" i="8"/>
  <c r="P6426" i="8"/>
  <c r="P6427" i="8"/>
  <c r="P6428" i="8"/>
  <c r="P6429" i="8"/>
  <c r="P6430" i="8"/>
  <c r="P6431" i="8"/>
  <c r="P6432" i="8"/>
  <c r="P6433" i="8"/>
  <c r="P6441" i="8"/>
  <c r="P6445" i="8"/>
  <c r="P6436" i="8"/>
  <c r="P6437" i="8"/>
  <c r="P6438" i="8"/>
  <c r="P6439" i="8"/>
  <c r="P6447" i="8"/>
  <c r="P6451" i="8"/>
  <c r="P6442" i="8"/>
  <c r="P6443" i="8"/>
  <c r="P6444" i="8"/>
  <c r="P6458" i="8"/>
  <c r="P6446" i="8"/>
  <c r="P6472" i="8"/>
  <c r="P6448" i="8"/>
  <c r="P6449" i="8"/>
  <c r="P6450" i="8"/>
  <c r="P6475" i="8"/>
  <c r="P6452" i="8"/>
  <c r="P6454" i="8"/>
  <c r="P6455" i="8"/>
  <c r="P6456" i="8"/>
  <c r="P6457" i="8"/>
  <c r="P8069" i="8"/>
  <c r="P6462" i="8"/>
  <c r="P6465" i="8"/>
  <c r="P6468" i="8"/>
  <c r="P6470" i="8"/>
  <c r="P13934" i="8"/>
  <c r="P8074" i="8"/>
  <c r="P8075" i="8"/>
  <c r="P8078" i="8"/>
  <c r="P8088" i="8"/>
  <c r="P14780" i="8"/>
  <c r="P6244" i="8"/>
  <c r="P11100" i="8"/>
  <c r="P11101" i="8"/>
  <c r="P6241" i="8"/>
  <c r="P6247" i="8"/>
  <c r="P6248" i="8"/>
  <c r="P6242" i="8"/>
  <c r="P11102" i="8"/>
  <c r="P11103" i="8"/>
  <c r="P6243" i="8"/>
  <c r="P6319" i="8"/>
  <c r="P6326" i="8"/>
  <c r="P11378" i="8"/>
  <c r="P6327" i="8"/>
  <c r="P6473" i="8"/>
  <c r="P11379" i="8"/>
  <c r="P6328" i="8"/>
  <c r="P11104" i="8"/>
  <c r="P11105" i="8"/>
  <c r="P6478" i="8"/>
  <c r="P6479" i="8"/>
  <c r="P6480" i="8"/>
  <c r="P6481" i="8"/>
  <c r="P6482" i="8"/>
  <c r="P6483" i="8"/>
  <c r="P6484" i="8"/>
  <c r="P6485" i="8"/>
  <c r="P6486" i="8"/>
  <c r="P6487" i="8"/>
  <c r="P6488" i="8"/>
  <c r="P6489" i="8"/>
  <c r="P6490" i="8"/>
  <c r="P6491" i="8"/>
  <c r="P6492" i="8"/>
  <c r="P6493" i="8"/>
  <c r="P6494" i="8"/>
  <c r="P6495" i="8"/>
  <c r="P6496" i="8"/>
  <c r="P6497" i="8"/>
  <c r="P6320" i="8"/>
  <c r="P6499" i="8"/>
  <c r="P8090" i="8"/>
  <c r="P8092" i="8"/>
  <c r="P6502" i="8"/>
  <c r="P6503" i="8"/>
  <c r="P8096" i="8"/>
  <c r="P8097" i="8"/>
  <c r="P8098" i="8"/>
  <c r="P8099" i="8"/>
  <c r="P6508" i="8"/>
  <c r="P11128" i="8"/>
  <c r="P6510" i="8"/>
  <c r="P6511" i="8"/>
  <c r="P6512" i="8"/>
  <c r="P6513" i="8"/>
  <c r="P6514" i="8"/>
  <c r="P6515" i="8"/>
  <c r="P6516" i="8"/>
  <c r="P6517" i="8"/>
  <c r="P6518" i="8"/>
  <c r="P6519" i="8"/>
  <c r="P6520" i="8"/>
  <c r="P6521" i="8"/>
  <c r="P6522" i="8"/>
  <c r="P6523" i="8"/>
  <c r="P6524" i="8"/>
  <c r="P6525" i="8"/>
  <c r="P6526" i="8"/>
  <c r="P6527" i="8"/>
  <c r="P6528" i="8"/>
  <c r="P6529" i="8"/>
  <c r="P6530" i="8"/>
  <c r="P6531" i="8"/>
  <c r="P6532" i="8"/>
  <c r="P6533" i="8"/>
  <c r="P6534" i="8"/>
  <c r="P6535" i="8"/>
  <c r="P6536" i="8"/>
  <c r="P6537" i="8"/>
  <c r="P6538" i="8"/>
  <c r="P6539" i="8"/>
  <c r="P6540" i="8"/>
  <c r="P6541" i="8"/>
  <c r="P6542" i="8"/>
  <c r="P6543" i="8"/>
  <c r="P11376" i="8"/>
  <c r="P11097" i="8"/>
  <c r="P6546" i="8"/>
  <c r="P6547" i="8"/>
  <c r="P6548" i="8"/>
  <c r="P6549" i="8"/>
  <c r="P6550" i="8"/>
  <c r="P6551" i="8"/>
  <c r="P6552" i="8"/>
  <c r="P6553" i="8"/>
  <c r="P6363" i="8"/>
  <c r="P6555" i="8"/>
  <c r="P6556" i="8"/>
  <c r="P6557" i="8"/>
  <c r="P6558" i="8"/>
  <c r="P6559" i="8"/>
  <c r="P6560" i="8"/>
  <c r="P6561" i="8"/>
  <c r="P6562" i="8"/>
  <c r="P6563" i="8"/>
  <c r="P6564" i="8"/>
  <c r="P6565" i="8"/>
  <c r="P6566" i="8"/>
  <c r="P6567" i="8"/>
  <c r="P6568" i="8"/>
  <c r="P11377" i="8"/>
  <c r="P6570" i="8"/>
  <c r="P6571" i="8"/>
  <c r="P6572" i="8"/>
  <c r="P6574" i="8"/>
  <c r="P6575" i="8"/>
  <c r="P6576" i="8"/>
  <c r="P6577" i="8"/>
  <c r="P6578" i="8"/>
  <c r="P8100" i="8"/>
  <c r="P6580" i="8"/>
  <c r="P8135" i="8"/>
  <c r="P8136" i="8"/>
  <c r="P8138" i="8"/>
  <c r="P6584" i="8"/>
  <c r="P6585" i="8"/>
  <c r="P6586" i="8"/>
  <c r="P8139" i="8"/>
  <c r="P8140" i="8"/>
  <c r="P8141" i="8"/>
  <c r="P8142" i="8"/>
  <c r="P6591" i="8"/>
  <c r="P6592" i="8"/>
  <c r="P8147" i="8"/>
  <c r="P8151" i="8"/>
  <c r="P8152" i="8"/>
  <c r="P8153" i="8"/>
  <c r="P6597" i="8"/>
  <c r="P4354" i="8"/>
  <c r="P13928" i="8"/>
  <c r="P13929" i="8"/>
  <c r="P4370" i="8"/>
  <c r="P4374" i="8"/>
  <c r="P4409" i="8"/>
  <c r="P6603" i="8"/>
  <c r="P4421" i="8"/>
  <c r="P13851" i="8"/>
  <c r="P4496" i="8"/>
  <c r="P13852" i="8"/>
  <c r="P4505" i="8"/>
  <c r="P13930" i="8"/>
  <c r="P4549" i="8"/>
  <c r="P13931" i="8"/>
  <c r="P6611" i="8"/>
  <c r="P6612" i="8"/>
  <c r="P6613" i="8"/>
  <c r="P6614" i="8"/>
  <c r="P8154" i="8"/>
  <c r="P8155" i="8"/>
  <c r="P8156" i="8"/>
  <c r="P6618" i="8"/>
  <c r="P6619" i="8"/>
  <c r="P6620" i="8"/>
  <c r="P6621" i="8"/>
  <c r="P6622" i="8"/>
  <c r="P6623" i="8"/>
  <c r="P6624" i="8"/>
  <c r="P8158" i="8"/>
  <c r="P8159" i="8"/>
  <c r="P6627" i="8"/>
  <c r="P6628" i="8"/>
  <c r="P6629" i="8"/>
  <c r="P6630" i="8"/>
  <c r="P6631" i="8"/>
  <c r="P6632" i="8"/>
  <c r="P6633" i="8"/>
  <c r="P6634" i="8"/>
  <c r="P4566" i="8"/>
  <c r="P4575" i="8"/>
  <c r="P6637" i="8"/>
  <c r="P4578" i="8"/>
  <c r="P4580" i="8"/>
  <c r="P4583" i="8"/>
  <c r="P6641" i="8"/>
  <c r="P6642" i="8"/>
  <c r="P4593" i="8"/>
  <c r="P4607" i="8"/>
  <c r="P6646" i="8"/>
  <c r="P4725" i="8"/>
  <c r="P4856" i="8"/>
  <c r="P6649" i="8"/>
  <c r="P6650" i="8"/>
  <c r="P6651" i="8"/>
  <c r="P4858" i="8"/>
  <c r="P4870" i="8"/>
  <c r="P4942" i="8"/>
  <c r="P6655" i="8"/>
  <c r="P5011" i="8"/>
  <c r="P5177" i="8"/>
  <c r="P5496" i="8"/>
  <c r="P6659" i="8"/>
  <c r="P6660" i="8"/>
  <c r="P6661" i="8"/>
  <c r="P13980" i="8"/>
  <c r="P8160" i="8"/>
  <c r="P6664" i="8"/>
  <c r="P8161" i="8"/>
  <c r="P8162" i="8"/>
  <c r="P8181" i="8"/>
  <c r="P8182" i="8"/>
  <c r="P6669" i="8"/>
  <c r="P6670" i="8"/>
  <c r="P8183" i="8"/>
  <c r="P6673" i="8"/>
  <c r="P8184" i="8"/>
  <c r="P8188" i="8"/>
  <c r="P8195" i="8"/>
  <c r="P6677" i="8"/>
  <c r="P6678" i="8"/>
  <c r="P12446" i="8"/>
  <c r="P6680" i="8"/>
  <c r="P6681" i="8"/>
  <c r="P6682" i="8"/>
  <c r="P6683" i="8"/>
  <c r="P6684" i="8"/>
  <c r="P6685" i="8"/>
  <c r="P6686" i="8"/>
  <c r="P6687" i="8"/>
  <c r="P6688" i="8"/>
  <c r="P6689" i="8"/>
  <c r="P6690" i="8"/>
  <c r="P11380" i="8"/>
  <c r="P6692" i="8"/>
  <c r="P11381" i="8"/>
  <c r="P6694" i="8"/>
  <c r="P11382" i="8"/>
  <c r="P11383" i="8"/>
  <c r="P11384" i="8"/>
  <c r="P5502" i="8"/>
  <c r="P5504" i="8"/>
  <c r="P5528" i="8"/>
  <c r="P5705" i="8"/>
  <c r="P6459" i="8"/>
  <c r="P6460" i="8"/>
  <c r="P6461" i="8"/>
  <c r="P6463" i="8"/>
  <c r="P6464" i="8"/>
  <c r="P6707" i="8"/>
  <c r="P6466" i="8"/>
  <c r="P6709" i="8"/>
  <c r="P6710" i="8"/>
  <c r="P6711" i="8"/>
  <c r="P6712" i="8"/>
  <c r="P13211" i="8"/>
  <c r="P6714" i="8"/>
  <c r="P6469" i="8"/>
  <c r="P6471" i="8"/>
  <c r="P6474" i="8"/>
  <c r="P6476" i="8"/>
  <c r="P6477" i="8"/>
  <c r="P6720" i="8"/>
  <c r="P13212" i="8"/>
  <c r="P13213" i="8"/>
  <c r="P6723" i="8"/>
  <c r="P6724" i="8"/>
  <c r="P6725" i="8"/>
  <c r="P6501" i="8"/>
  <c r="P13214" i="8"/>
  <c r="P6505" i="8"/>
  <c r="P6506" i="8"/>
  <c r="P6507" i="8"/>
  <c r="P13215" i="8"/>
  <c r="P6579" i="8"/>
  <c r="P6733" i="8"/>
  <c r="P6734" i="8"/>
  <c r="P6581" i="8"/>
  <c r="P6582" i="8"/>
  <c r="P6583" i="8"/>
  <c r="P13935" i="8"/>
  <c r="P13936" i="8"/>
  <c r="P6740" i="8"/>
  <c r="P6741" i="8"/>
  <c r="P6589" i="8"/>
  <c r="P6590" i="8"/>
  <c r="P6744" i="8"/>
  <c r="P6745" i="8"/>
  <c r="P6746" i="8"/>
  <c r="P6593" i="8"/>
  <c r="P6594" i="8"/>
  <c r="P6595" i="8"/>
  <c r="P6596" i="8"/>
  <c r="P6751" i="8"/>
  <c r="P6752" i="8"/>
  <c r="P8205" i="8"/>
  <c r="P6598" i="8"/>
  <c r="P6599" i="8"/>
  <c r="P6600" i="8"/>
  <c r="P6601" i="8"/>
  <c r="P6758" i="8"/>
  <c r="P6602" i="8"/>
  <c r="P6760" i="8"/>
  <c r="P6604" i="8"/>
  <c r="P6762" i="8"/>
  <c r="P6763" i="8"/>
  <c r="P6605" i="8"/>
  <c r="P6765" i="8"/>
  <c r="P6766" i="8"/>
  <c r="P6606" i="8"/>
  <c r="P6607" i="8"/>
  <c r="P6608" i="8"/>
  <c r="P6609" i="8"/>
  <c r="P6610" i="8"/>
  <c r="P6615" i="8"/>
  <c r="P6616" i="8"/>
  <c r="P6617" i="8"/>
  <c r="P6625" i="8"/>
  <c r="P6626" i="8"/>
  <c r="P6635" i="8"/>
  <c r="P6779" i="8"/>
  <c r="P6636" i="8"/>
  <c r="P6638" i="8"/>
  <c r="P6639" i="8"/>
  <c r="P6640" i="8"/>
  <c r="P6643" i="8"/>
  <c r="P6644" i="8"/>
  <c r="P6645" i="8"/>
  <c r="P6647" i="8"/>
  <c r="P6648" i="8"/>
  <c r="P6652" i="8"/>
  <c r="P6653" i="8"/>
  <c r="P6654" i="8"/>
  <c r="P6792" i="8"/>
  <c r="P6656" i="8"/>
  <c r="P6794" i="8"/>
  <c r="P6657" i="8"/>
  <c r="P6658" i="8"/>
  <c r="P6663" i="8"/>
  <c r="P6665" i="8"/>
  <c r="P6666" i="8"/>
  <c r="P6667" i="8"/>
  <c r="P8208" i="8"/>
  <c r="P6802" i="8"/>
  <c r="P8209" i="8"/>
  <c r="P8210" i="8"/>
  <c r="P13901" i="8"/>
  <c r="P8211" i="8"/>
  <c r="P8212" i="8"/>
  <c r="P8213" i="8"/>
  <c r="P8215" i="8"/>
  <c r="P6810" i="8"/>
  <c r="P6811" i="8"/>
  <c r="P6812" i="8"/>
  <c r="P6813" i="8"/>
  <c r="P6814" i="8"/>
  <c r="P6815" i="8"/>
  <c r="P6816" i="8"/>
  <c r="P6817" i="8"/>
  <c r="P6818" i="8"/>
  <c r="P6819" i="8"/>
  <c r="P6820" i="8"/>
  <c r="P6821" i="8"/>
  <c r="P6822" i="8"/>
  <c r="P6823" i="8"/>
  <c r="P6824" i="8"/>
  <c r="P6825" i="8"/>
  <c r="P6826" i="8"/>
  <c r="P6827" i="8"/>
  <c r="P6828" i="8"/>
  <c r="P6829" i="8"/>
  <c r="P6830" i="8"/>
  <c r="P6831" i="8"/>
  <c r="P6832" i="8"/>
  <c r="P6833" i="8"/>
  <c r="P6834" i="8"/>
  <c r="P6835" i="8"/>
  <c r="P8216" i="8"/>
  <c r="P8218" i="8"/>
  <c r="P8219" i="8"/>
  <c r="P8220" i="8"/>
  <c r="P8221" i="8"/>
  <c r="P8224" i="8"/>
  <c r="P8225" i="8"/>
  <c r="P8226" i="8"/>
  <c r="P8227" i="8"/>
  <c r="P8228" i="8"/>
  <c r="P8236" i="8"/>
  <c r="P8237" i="8"/>
  <c r="P11385" i="8"/>
  <c r="P8240" i="8"/>
  <c r="P11106" i="8"/>
  <c r="P11107" i="8"/>
  <c r="P11386" i="8"/>
  <c r="P8250" i="8"/>
  <c r="P8252" i="8"/>
  <c r="P11387" i="8"/>
  <c r="P8254" i="8"/>
  <c r="P8255" i="8"/>
  <c r="P8259" i="8"/>
  <c r="P8261" i="8"/>
  <c r="P8263" i="8"/>
  <c r="P10312" i="8"/>
  <c r="P10313" i="8"/>
  <c r="P8267" i="8"/>
  <c r="P11388" i="8"/>
  <c r="P8269" i="8"/>
  <c r="P6866" i="8"/>
  <c r="P8273" i="8"/>
  <c r="P8274" i="8"/>
  <c r="P8276" i="8"/>
  <c r="P8277" i="8"/>
  <c r="P8284" i="8"/>
  <c r="P8285" i="8"/>
  <c r="P8287" i="8"/>
  <c r="P8288" i="8"/>
  <c r="P8289" i="8"/>
  <c r="P8290" i="8"/>
  <c r="P6876" i="8"/>
  <c r="P13981" i="8"/>
  <c r="P6878" i="8"/>
  <c r="P6879" i="8"/>
  <c r="P6880" i="8"/>
  <c r="P6881" i="8"/>
  <c r="P6882" i="8"/>
  <c r="P12447" i="8"/>
  <c r="P6884" i="8"/>
  <c r="P6885" i="8"/>
  <c r="P6886" i="8"/>
  <c r="P6887" i="8"/>
  <c r="P6888" i="8"/>
  <c r="P6889" i="8"/>
  <c r="P6890" i="8"/>
  <c r="P6891" i="8"/>
  <c r="P6892" i="8"/>
  <c r="P6893" i="8"/>
  <c r="P6894" i="8"/>
  <c r="P6668" i="8"/>
  <c r="P6896" i="8"/>
  <c r="P6897" i="8"/>
  <c r="P6671" i="8"/>
  <c r="P6672" i="8"/>
  <c r="P6674" i="8"/>
  <c r="P6901" i="8"/>
  <c r="P6902" i="8"/>
  <c r="P6675" i="8"/>
  <c r="P6676" i="8"/>
  <c r="P6905" i="8"/>
  <c r="P6691" i="8"/>
  <c r="P6693" i="8"/>
  <c r="P6695" i="8"/>
  <c r="P6909" i="8"/>
  <c r="P6696" i="8"/>
  <c r="P6697" i="8"/>
  <c r="P6698" i="8"/>
  <c r="P6913" i="8"/>
  <c r="P6699" i="8"/>
  <c r="P13937" i="8"/>
  <c r="P6916" i="8"/>
  <c r="P6701" i="8"/>
  <c r="P6702" i="8"/>
  <c r="P6703" i="8"/>
  <c r="P6704" i="8"/>
  <c r="P6921" i="8"/>
  <c r="P6705" i="8"/>
  <c r="P6923" i="8"/>
  <c r="P6924" i="8"/>
  <c r="P6706" i="8"/>
  <c r="P6708" i="8"/>
  <c r="P6713" i="8"/>
  <c r="P6715" i="8"/>
  <c r="P6716" i="8"/>
  <c r="P6717" i="8"/>
  <c r="P6718" i="8"/>
  <c r="P6719" i="8"/>
  <c r="P6721" i="8"/>
  <c r="P6722" i="8"/>
  <c r="P6726" i="8"/>
  <c r="P6727" i="8"/>
  <c r="P6728" i="8"/>
  <c r="P6729" i="8"/>
  <c r="P6938" i="8"/>
  <c r="P6939" i="8"/>
  <c r="P6940" i="8"/>
  <c r="P6941" i="8"/>
  <c r="P8291" i="8"/>
  <c r="P6943" i="8"/>
  <c r="P6944" i="8"/>
  <c r="P6945" i="8"/>
  <c r="P8294" i="8"/>
  <c r="P6947" i="8"/>
  <c r="P6948" i="8"/>
  <c r="P8297" i="8"/>
  <c r="P11172" i="8"/>
  <c r="P8301" i="8"/>
  <c r="P6952" i="8"/>
  <c r="P8302" i="8"/>
  <c r="P6954" i="8"/>
  <c r="P6955" i="8"/>
  <c r="P8304" i="8"/>
  <c r="P6957" i="8"/>
  <c r="P8306" i="8"/>
  <c r="P6959" i="8"/>
  <c r="P8308" i="8"/>
  <c r="P8309" i="8"/>
  <c r="P6730" i="8"/>
  <c r="P6731" i="8"/>
  <c r="P6732" i="8"/>
  <c r="P6735" i="8"/>
  <c r="P6736" i="8"/>
  <c r="P6966" i="8"/>
  <c r="P6737" i="8"/>
  <c r="P6738" i="8"/>
  <c r="P6969" i="8"/>
  <c r="P6970" i="8"/>
  <c r="P6971" i="8"/>
  <c r="P6972" i="8"/>
  <c r="P6973" i="8"/>
  <c r="P6974" i="8"/>
  <c r="P6975" i="8"/>
  <c r="P13982" i="8"/>
  <c r="P13983" i="8"/>
  <c r="P6978" i="8"/>
  <c r="P6739" i="8"/>
  <c r="P6742" i="8"/>
  <c r="P6743" i="8"/>
  <c r="P6982" i="8"/>
  <c r="P6983" i="8"/>
  <c r="P7818" i="8"/>
  <c r="P7819" i="8"/>
  <c r="P7932" i="8"/>
  <c r="P6750" i="8"/>
  <c r="P7859" i="8"/>
  <c r="P6989" i="8"/>
  <c r="P6753" i="8"/>
  <c r="P6754" i="8"/>
  <c r="P6755" i="8"/>
  <c r="P6993" i="8"/>
  <c r="P6994" i="8"/>
  <c r="P7820" i="8"/>
  <c r="P7821" i="8"/>
  <c r="P6761" i="8"/>
  <c r="P6764" i="8"/>
  <c r="P6767" i="8"/>
  <c r="P6768" i="8"/>
  <c r="P7003" i="8"/>
  <c r="P6769" i="8"/>
  <c r="P7005" i="8"/>
  <c r="P6770" i="8"/>
  <c r="P6771" i="8"/>
  <c r="P7008" i="8"/>
  <c r="P6772" i="8"/>
  <c r="P6773" i="8"/>
  <c r="P6774" i="8"/>
  <c r="P6775" i="8"/>
  <c r="P6776" i="8"/>
  <c r="P7014" i="8"/>
  <c r="P7015" i="8"/>
  <c r="P6777" i="8"/>
  <c r="P6778" i="8"/>
  <c r="P7018" i="8"/>
  <c r="P7019" i="8"/>
  <c r="P7020" i="8"/>
  <c r="P6780" i="8"/>
  <c r="P7022" i="8"/>
  <c r="P6781" i="8"/>
  <c r="P6782" i="8"/>
  <c r="P6783" i="8"/>
  <c r="P7861" i="8"/>
  <c r="P7864" i="8"/>
  <c r="P7822" i="8"/>
  <c r="P7825" i="8"/>
  <c r="P7935" i="8"/>
  <c r="P7826" i="8"/>
  <c r="P7865" i="8"/>
  <c r="P7033" i="8"/>
  <c r="P7827" i="8"/>
  <c r="P6789" i="8"/>
  <c r="P6790" i="8"/>
  <c r="P6791" i="8"/>
  <c r="P7038" i="8"/>
  <c r="P7039" i="8"/>
  <c r="P7828" i="8"/>
  <c r="P6795" i="8"/>
  <c r="P6796" i="8"/>
  <c r="P6797" i="8"/>
  <c r="P6798" i="8"/>
  <c r="P7045" i="8"/>
  <c r="P7046" i="8"/>
  <c r="P7833" i="8"/>
  <c r="P7836" i="8"/>
  <c r="P6801" i="8"/>
  <c r="P7050" i="8"/>
  <c r="P6803" i="8"/>
  <c r="P6804" i="8"/>
  <c r="P6805" i="8"/>
  <c r="P7936" i="8"/>
  <c r="P7868" i="8"/>
  <c r="P7056" i="8"/>
  <c r="P7937" i="8"/>
  <c r="P6808" i="8"/>
  <c r="P7059" i="8"/>
  <c r="P7060" i="8"/>
  <c r="P6809" i="8"/>
  <c r="P7062" i="8"/>
  <c r="P6836" i="8"/>
  <c r="P7938" i="8"/>
  <c r="P7837" i="8"/>
  <c r="P7838" i="8"/>
  <c r="P6840" i="8"/>
  <c r="P6841" i="8"/>
  <c r="P6842" i="8"/>
  <c r="P6843" i="8"/>
  <c r="P6844" i="8"/>
  <c r="P6845" i="8"/>
  <c r="P6846" i="8"/>
  <c r="P7952" i="8"/>
  <c r="P7839" i="8"/>
  <c r="P7840" i="8"/>
  <c r="P6850" i="8"/>
  <c r="P7939" i="8"/>
  <c r="P7079" i="8"/>
  <c r="P6852" i="8"/>
  <c r="P7081" i="8"/>
  <c r="P6853" i="8"/>
  <c r="P7083" i="8"/>
  <c r="P7084" i="8"/>
  <c r="P7872" i="8"/>
  <c r="P7841" i="8"/>
  <c r="P7842" i="8"/>
  <c r="P6856" i="8"/>
  <c r="P7089" i="8"/>
  <c r="P6857" i="8"/>
  <c r="P7091" i="8"/>
  <c r="P7940" i="8"/>
  <c r="P7843" i="8"/>
  <c r="P7953" i="8"/>
  <c r="P7954" i="8"/>
  <c r="P7955" i="8"/>
  <c r="P7097" i="8"/>
  <c r="P6860" i="8"/>
  <c r="P7100" i="8"/>
  <c r="P6861" i="8"/>
  <c r="P7102" i="8"/>
  <c r="P6862" i="8"/>
  <c r="P7844" i="8"/>
  <c r="P7941" i="8"/>
  <c r="P7106" i="8"/>
  <c r="P6864" i="8"/>
  <c r="P6865" i="8"/>
  <c r="P7109" i="8"/>
  <c r="P6867" i="8"/>
  <c r="P7111" i="8"/>
  <c r="P6868" i="8"/>
  <c r="P7942" i="8"/>
  <c r="P6870" i="8"/>
  <c r="P6871" i="8"/>
  <c r="P7116" i="8"/>
  <c r="P7117" i="8"/>
  <c r="P7118" i="8"/>
  <c r="P6872" i="8"/>
  <c r="P7120" i="8"/>
  <c r="P7845" i="8"/>
  <c r="P7879" i="8"/>
  <c r="P7943" i="8"/>
  <c r="P6875" i="8"/>
  <c r="P7126" i="8"/>
  <c r="P7127" i="8"/>
  <c r="P6895" i="8"/>
  <c r="P7129" i="8"/>
  <c r="P7130" i="8"/>
  <c r="P6898" i="8"/>
  <c r="P6899" i="8"/>
  <c r="P7944" i="8"/>
  <c r="P7846" i="8"/>
  <c r="P7881" i="8"/>
  <c r="P7882" i="8"/>
  <c r="P6904" i="8"/>
  <c r="P6906" i="8"/>
  <c r="P6907" i="8"/>
  <c r="P7140" i="8"/>
  <c r="P6908" i="8"/>
  <c r="P7142" i="8"/>
  <c r="P6910" i="8"/>
  <c r="P7883" i="8"/>
  <c r="P7945" i="8"/>
  <c r="P7958" i="8"/>
  <c r="P6912" i="8"/>
  <c r="P6914" i="8"/>
  <c r="P6915" i="8"/>
  <c r="P7150" i="8"/>
  <c r="P6917" i="8"/>
  <c r="P6918" i="8"/>
  <c r="P6919" i="8"/>
  <c r="P6920" i="8"/>
  <c r="P7959" i="8"/>
  <c r="P7946" i="8"/>
  <c r="P6925" i="8"/>
  <c r="P6926" i="8"/>
  <c r="P6927" i="8"/>
  <c r="P7160" i="8"/>
  <c r="P7161" i="8"/>
  <c r="P7947" i="8"/>
  <c r="P7948" i="8"/>
  <c r="P7960" i="8"/>
  <c r="P6930" i="8"/>
  <c r="P7166" i="8"/>
  <c r="P7167" i="8"/>
  <c r="P7169" i="8"/>
  <c r="P6931" i="8"/>
  <c r="P7884" i="8"/>
  <c r="P7849" i="8"/>
  <c r="P6933" i="8"/>
  <c r="P6934" i="8"/>
  <c r="P6935" i="8"/>
  <c r="P6936" i="8"/>
  <c r="P7177" i="8"/>
  <c r="P6937" i="8"/>
  <c r="P7179" i="8"/>
  <c r="P6942" i="8"/>
  <c r="P7891" i="8"/>
  <c r="P7892" i="8"/>
  <c r="P7961" i="8"/>
  <c r="P7893" i="8"/>
  <c r="P6946" i="8"/>
  <c r="P6949" i="8"/>
  <c r="P7187" i="8"/>
  <c r="P6950" i="8"/>
  <c r="P7189" i="8"/>
  <c r="P7190" i="8"/>
  <c r="P6951" i="8"/>
  <c r="P7950" i="8"/>
  <c r="P7894" i="8"/>
  <c r="P7895" i="8"/>
  <c r="P6956" i="8"/>
  <c r="P6958" i="8"/>
  <c r="P7896" i="8"/>
  <c r="P7850" i="8"/>
  <c r="P6961" i="8"/>
  <c r="P6962" i="8"/>
  <c r="P6963" i="8"/>
  <c r="P7951" i="8"/>
  <c r="P6965" i="8"/>
  <c r="P7852" i="8"/>
  <c r="P7855" i="8"/>
  <c r="P7856" i="8"/>
  <c r="P7897" i="8"/>
  <c r="P7207" i="8"/>
  <c r="P7208" i="8"/>
  <c r="P6980" i="8"/>
  <c r="P7210" i="8"/>
  <c r="P6981" i="8"/>
  <c r="P6984" i="8"/>
  <c r="P7213" i="8"/>
  <c r="P8314" i="8"/>
  <c r="P8315" i="8"/>
  <c r="P8318" i="8"/>
  <c r="P8319" i="8"/>
  <c r="P7217" i="8"/>
  <c r="P8320" i="8"/>
  <c r="P7219" i="8"/>
  <c r="P7220" i="8"/>
  <c r="P8381" i="8"/>
  <c r="P8382" i="8"/>
  <c r="P8383" i="8"/>
  <c r="P7224" i="8"/>
  <c r="P8384" i="8"/>
  <c r="P8385" i="8"/>
  <c r="P7227" i="8"/>
  <c r="P13984" i="8"/>
  <c r="P7229" i="8"/>
  <c r="P7230" i="8"/>
  <c r="P7231" i="8"/>
  <c r="P7232" i="8"/>
  <c r="P7233" i="8"/>
  <c r="P7234" i="8"/>
  <c r="P7235" i="8"/>
  <c r="P8386" i="8"/>
  <c r="P7237" i="8"/>
  <c r="P6985" i="8"/>
  <c r="P6986" i="8"/>
  <c r="P6987" i="8"/>
  <c r="P6990" i="8"/>
  <c r="P6991" i="8"/>
  <c r="P6992" i="8"/>
  <c r="P7244" i="8"/>
  <c r="P6995" i="8"/>
  <c r="P7246" i="8"/>
  <c r="P6996" i="8"/>
  <c r="P6997" i="8"/>
  <c r="P8387" i="8"/>
  <c r="P8388" i="8"/>
  <c r="P8389" i="8"/>
  <c r="P8390" i="8"/>
  <c r="P8391" i="8"/>
  <c r="P8392" i="8"/>
  <c r="P8403" i="8"/>
  <c r="P8404" i="8"/>
  <c r="P8405" i="8"/>
  <c r="P8406" i="8"/>
  <c r="P8407" i="8"/>
  <c r="P7259" i="8"/>
  <c r="P6998" i="8"/>
  <c r="P6999" i="8"/>
  <c r="P7262" i="8"/>
  <c r="P8431" i="8"/>
  <c r="P8433" i="8"/>
  <c r="P8434" i="8"/>
  <c r="P8436" i="8"/>
  <c r="P8437" i="8"/>
  <c r="P8439" i="8"/>
  <c r="P7000" i="8"/>
  <c r="P7268" i="8"/>
  <c r="P7001" i="8"/>
  <c r="P7002" i="8"/>
  <c r="P7271" i="8"/>
  <c r="P8440" i="8"/>
  <c r="P7273" i="8"/>
  <c r="P7274" i="8"/>
  <c r="P7275" i="8"/>
  <c r="P7276" i="8"/>
  <c r="P8441" i="8"/>
  <c r="P8442" i="8"/>
  <c r="P7278" i="8"/>
  <c r="P7004" i="8"/>
  <c r="P6747" i="8"/>
  <c r="P6847" i="8"/>
  <c r="P6848" i="8"/>
  <c r="P6849" i="8"/>
  <c r="P6748" i="8"/>
  <c r="P6851" i="8"/>
  <c r="P6749" i="8"/>
  <c r="P6756" i="8"/>
  <c r="P6757" i="8"/>
  <c r="P6759" i="8"/>
  <c r="P6784" i="8"/>
  <c r="P6785" i="8"/>
  <c r="P6786" i="8"/>
  <c r="P6787" i="8"/>
  <c r="P6788" i="8"/>
  <c r="P6793" i="8"/>
  <c r="P6799" i="8"/>
  <c r="P6800" i="8"/>
  <c r="P3786" i="8"/>
  <c r="P4229" i="8"/>
  <c r="P6855" i="8"/>
  <c r="P6858" i="8"/>
  <c r="P6903" i="8"/>
  <c r="P6859" i="8"/>
  <c r="P6911" i="8"/>
  <c r="P6863" i="8"/>
  <c r="P6922" i="8"/>
  <c r="P6928" i="8"/>
  <c r="P6929" i="8"/>
  <c r="P6869" i="8"/>
  <c r="P6932" i="8"/>
  <c r="P6806" i="8"/>
  <c r="P6854" i="8"/>
  <c r="P6807" i="8"/>
  <c r="P4274" i="8"/>
  <c r="P4582" i="8"/>
  <c r="P5706" i="8"/>
  <c r="P6873" i="8"/>
  <c r="P6837" i="8"/>
  <c r="P6953" i="8"/>
  <c r="P7007" i="8"/>
  <c r="P7009" i="8"/>
  <c r="P7010" i="8"/>
  <c r="P6960" i="8"/>
  <c r="P7011" i="8"/>
  <c r="P7012" i="8"/>
  <c r="P7013" i="8"/>
  <c r="P7016" i="8"/>
  <c r="P6964" i="8"/>
  <c r="P7029" i="8"/>
  <c r="P7017" i="8"/>
  <c r="P6967" i="8"/>
  <c r="P6874" i="8"/>
  <c r="P6900" i="8"/>
  <c r="P7021" i="8"/>
  <c r="P6968" i="8"/>
  <c r="P7023" i="8"/>
  <c r="P6979" i="8"/>
  <c r="P6988" i="8"/>
  <c r="P7006" i="8"/>
  <c r="P7024" i="8"/>
  <c r="P7025" i="8"/>
  <c r="P7026" i="8"/>
  <c r="P7041" i="8"/>
  <c r="P7042" i="8"/>
  <c r="P7043" i="8"/>
  <c r="P7044" i="8"/>
  <c r="P7027" i="8"/>
  <c r="P7028" i="8"/>
  <c r="P7030" i="8"/>
  <c r="P7031" i="8"/>
  <c r="P7032" i="8"/>
  <c r="P7034" i="8"/>
  <c r="P7035" i="8"/>
  <c r="P7036" i="8"/>
  <c r="P7037" i="8"/>
  <c r="P7040" i="8"/>
  <c r="P7358" i="8"/>
  <c r="P7359" i="8"/>
  <c r="P7049" i="8"/>
  <c r="P7072" i="8"/>
  <c r="P7073" i="8"/>
  <c r="P7051" i="8"/>
  <c r="P7052" i="8"/>
  <c r="P7053" i="8"/>
  <c r="P7074" i="8"/>
  <c r="P7075" i="8"/>
  <c r="P7054" i="8"/>
  <c r="P7076" i="8"/>
  <c r="P7047" i="8"/>
  <c r="P7055" i="8"/>
  <c r="P7057" i="8"/>
  <c r="P7048" i="8"/>
  <c r="P7058" i="8"/>
  <c r="P7077" i="8"/>
  <c r="P7061" i="8"/>
  <c r="P7063" i="8"/>
  <c r="P7080" i="8"/>
  <c r="P7082" i="8"/>
  <c r="P7085" i="8"/>
  <c r="P7086" i="8"/>
  <c r="P7087" i="8"/>
  <c r="P7064" i="8"/>
  <c r="P7065" i="8"/>
  <c r="P7066" i="8"/>
  <c r="P7067" i="8"/>
  <c r="P7068" i="8"/>
  <c r="P7069" i="8"/>
  <c r="P7070" i="8"/>
  <c r="P7071" i="8"/>
  <c r="P7090" i="8"/>
  <c r="P7092" i="8"/>
  <c r="P7093" i="8"/>
  <c r="P7094" i="8"/>
  <c r="P7095" i="8"/>
  <c r="P7135" i="8"/>
  <c r="P7136" i="8"/>
  <c r="P7148" i="8"/>
  <c r="P7149" i="8"/>
  <c r="P7151" i="8"/>
  <c r="P7137" i="8"/>
  <c r="P7152" i="8"/>
  <c r="P7096" i="8"/>
  <c r="P7098" i="8"/>
  <c r="P7099" i="8"/>
  <c r="P7101" i="8"/>
  <c r="P7103" i="8"/>
  <c r="P7104" i="8"/>
  <c r="P7105" i="8"/>
  <c r="P7107" i="8"/>
  <c r="P7108" i="8"/>
  <c r="P7110" i="8"/>
  <c r="P7112" i="8"/>
  <c r="P7113" i="8"/>
  <c r="P7114" i="8"/>
  <c r="P7115" i="8"/>
  <c r="P7153" i="8"/>
  <c r="P7119" i="8"/>
  <c r="P7121" i="8"/>
  <c r="P7122" i="8"/>
  <c r="P7123" i="8"/>
  <c r="P7125" i="8"/>
  <c r="P7128" i="8"/>
  <c r="P7131" i="8"/>
  <c r="P7132" i="8"/>
  <c r="P7133" i="8"/>
  <c r="P7134" i="8"/>
  <c r="P7138" i="8"/>
  <c r="P7139" i="8"/>
  <c r="P7154" i="8"/>
  <c r="P7196" i="8"/>
  <c r="P7197" i="8"/>
  <c r="P7198" i="8"/>
  <c r="P7155" i="8"/>
  <c r="P7156" i="8"/>
  <c r="P7199" i="8"/>
  <c r="P7157" i="8"/>
  <c r="P7141" i="8"/>
  <c r="P7158" i="8"/>
  <c r="P7143" i="8"/>
  <c r="P7159" i="8"/>
  <c r="P7162" i="8"/>
  <c r="P7439" i="8"/>
  <c r="P7163" i="8"/>
  <c r="P7164" i="8"/>
  <c r="P7165" i="8"/>
  <c r="P7144" i="8"/>
  <c r="P7168" i="8"/>
  <c r="P7170" i="8"/>
  <c r="P7171" i="8"/>
  <c r="P7172" i="8"/>
  <c r="P7173" i="8"/>
  <c r="P7174" i="8"/>
  <c r="P7175" i="8"/>
  <c r="P7176" i="8"/>
  <c r="P7178" i="8"/>
  <c r="P7180" i="8"/>
  <c r="P7181" i="8"/>
  <c r="P7182" i="8"/>
  <c r="P7183" i="8"/>
  <c r="P7184" i="8"/>
  <c r="P7185" i="8"/>
  <c r="P7186" i="8"/>
  <c r="P7188" i="8"/>
  <c r="P7191" i="8"/>
  <c r="P7192" i="8"/>
  <c r="P7193" i="8"/>
  <c r="P7145" i="8"/>
  <c r="P7194" i="8"/>
  <c r="P7146" i="8"/>
  <c r="P7195" i="8"/>
  <c r="P7147" i="8"/>
  <c r="P7200" i="8"/>
  <c r="P7222" i="8"/>
  <c r="P7201" i="8"/>
  <c r="P7202" i="8"/>
  <c r="P7203" i="8"/>
  <c r="P7204" i="8"/>
  <c r="P7205" i="8"/>
  <c r="P7223" i="8"/>
  <c r="P7225" i="8"/>
  <c r="P7206" i="8"/>
  <c r="P7209" i="8"/>
  <c r="P7211" i="8"/>
  <c r="P7212" i="8"/>
  <c r="P7215" i="8"/>
  <c r="P7226" i="8"/>
  <c r="P7290" i="8"/>
  <c r="P7291" i="8"/>
  <c r="P7280" i="8"/>
  <c r="P7292" i="8"/>
  <c r="P7284" i="8"/>
  <c r="P7286" i="8"/>
  <c r="P7293" i="8"/>
  <c r="P7216" i="8"/>
  <c r="P7218" i="8"/>
  <c r="P7287" i="8"/>
  <c r="P7294" i="8"/>
  <c r="P7288" i="8"/>
  <c r="P7221" i="8"/>
  <c r="P7295" i="8"/>
  <c r="P7296" i="8"/>
  <c r="P7297" i="8"/>
  <c r="P7303" i="8"/>
  <c r="P7289" i="8"/>
  <c r="P13985" i="8"/>
  <c r="P7306" i="8"/>
  <c r="P7308" i="8"/>
  <c r="P7502" i="8"/>
  <c r="P7309" i="8"/>
  <c r="P4207" i="8"/>
  <c r="P13986" i="8"/>
  <c r="P7310" i="8"/>
  <c r="P7312" i="8"/>
  <c r="P13987" i="8"/>
  <c r="P7313" i="8"/>
  <c r="P13988" i="8"/>
  <c r="P7315" i="8"/>
  <c r="P7321" i="8"/>
  <c r="P7322" i="8"/>
  <c r="P13989" i="8"/>
  <c r="P7326" i="8"/>
  <c r="P7330" i="8"/>
  <c r="P7332" i="8"/>
  <c r="P13990" i="8"/>
  <c r="P7336" i="8"/>
  <c r="P7369" i="8"/>
  <c r="P7338" i="8"/>
  <c r="P7339" i="8"/>
  <c r="P7340" i="8"/>
  <c r="P7341" i="8"/>
  <c r="P7342" i="8"/>
  <c r="P7343" i="8"/>
  <c r="P7348" i="8"/>
  <c r="P7349" i="8"/>
  <c r="P7350" i="8"/>
  <c r="P7351" i="8"/>
  <c r="P7352" i="8"/>
  <c r="P7353" i="8"/>
  <c r="P7354" i="8"/>
  <c r="P7355" i="8"/>
  <c r="P7356" i="8"/>
  <c r="P7357" i="8"/>
  <c r="P7360" i="8"/>
  <c r="P7362" i="8"/>
  <c r="P7363" i="8"/>
  <c r="P7364" i="8"/>
  <c r="P7367" i="8"/>
  <c r="P7412" i="8"/>
  <c r="P7413" i="8"/>
  <c r="P7414" i="8"/>
  <c r="P7415" i="8"/>
  <c r="P7416" i="8"/>
  <c r="P7417" i="8"/>
  <c r="P7418" i="8"/>
  <c r="P7419" i="8"/>
  <c r="P7420" i="8"/>
  <c r="P7421" i="8"/>
  <c r="P7422" i="8"/>
  <c r="P7423" i="8"/>
  <c r="P7426" i="8"/>
  <c r="P7430" i="8"/>
  <c r="P7431" i="8"/>
  <c r="P7433" i="8"/>
  <c r="P7435" i="8"/>
  <c r="P7437" i="8"/>
  <c r="P7438" i="8"/>
  <c r="P7440" i="8"/>
  <c r="P7441" i="8"/>
  <c r="P7442" i="8"/>
  <c r="P7444" i="8"/>
  <c r="P7445" i="8"/>
  <c r="P7446" i="8"/>
  <c r="P7447" i="8"/>
  <c r="P7448" i="8"/>
  <c r="P7449" i="8"/>
  <c r="P7450" i="8"/>
  <c r="P7451" i="8"/>
  <c r="P7452" i="8"/>
  <c r="P7453" i="8"/>
  <c r="P7454" i="8"/>
  <c r="P7455" i="8"/>
  <c r="P7456" i="8"/>
  <c r="P7457" i="8"/>
  <c r="P7458" i="8"/>
  <c r="P7577" i="8"/>
  <c r="P7510" i="8"/>
  <c r="P7511" i="8"/>
  <c r="P7078" i="8"/>
  <c r="P7370" i="8"/>
  <c r="P7459" i="8"/>
  <c r="P7372" i="8"/>
  <c r="P7460" i="8"/>
  <c r="P7374" i="8"/>
  <c r="P7461" i="8"/>
  <c r="P7375" i="8"/>
  <c r="P7381" i="8"/>
  <c r="P7382" i="8"/>
  <c r="P7383" i="8"/>
  <c r="P7384" i="8"/>
  <c r="P7462" i="8"/>
  <c r="P7385" i="8"/>
  <c r="P7386" i="8"/>
  <c r="P7387" i="8"/>
  <c r="P7463" i="8"/>
  <c r="P7394" i="8"/>
  <c r="P7395" i="8"/>
  <c r="P7465" i="8"/>
  <c r="P7396" i="8"/>
  <c r="P7467" i="8"/>
  <c r="P7398" i="8"/>
  <c r="P7399" i="8"/>
  <c r="P7470" i="8"/>
  <c r="P7400" i="8"/>
  <c r="P7401" i="8"/>
  <c r="P7402" i="8"/>
  <c r="P7403" i="8"/>
  <c r="P7404" i="8"/>
  <c r="P7405" i="8"/>
  <c r="P7406" i="8"/>
  <c r="P7473" i="8"/>
  <c r="P7474" i="8"/>
  <c r="P7482" i="8"/>
  <c r="P7484" i="8"/>
  <c r="P7486" i="8"/>
  <c r="P7487" i="8"/>
  <c r="P7491" i="8"/>
  <c r="P7492" i="8"/>
  <c r="P7498" i="8"/>
  <c r="P7500" i="8"/>
  <c r="P7501" i="8"/>
  <c r="P7503" i="8"/>
  <c r="P7506" i="8"/>
  <c r="P7507" i="8"/>
  <c r="P7124" i="8"/>
  <c r="P7407" i="8"/>
  <c r="P7408" i="8"/>
  <c r="P7409" i="8"/>
  <c r="P7410" i="8"/>
  <c r="P7411" i="8"/>
  <c r="P7675" i="8"/>
  <c r="P7676" i="8"/>
  <c r="P7677" i="8"/>
  <c r="P7678" i="8"/>
  <c r="P7679" i="8"/>
  <c r="P7680" i="8"/>
  <c r="P7681" i="8"/>
  <c r="P7682" i="8"/>
  <c r="P7683" i="8"/>
  <c r="P7684" i="8"/>
  <c r="P7685" i="8"/>
  <c r="P7686" i="8"/>
  <c r="P7687" i="8"/>
  <c r="P7688" i="8"/>
  <c r="P7533" i="8"/>
  <c r="P7534" i="8"/>
  <c r="P7512" i="8"/>
  <c r="P7535" i="8"/>
  <c r="P7514" i="8"/>
  <c r="P7515" i="8"/>
  <c r="P7536" i="8"/>
  <c r="P7689" i="8"/>
  <c r="P7537" i="8"/>
  <c r="P7690" i="8"/>
  <c r="P7538" i="8"/>
  <c r="P7691" i="8"/>
  <c r="P7539" i="8"/>
  <c r="P7516" i="8"/>
  <c r="P7518" i="8"/>
  <c r="P7540" i="8"/>
  <c r="P7541" i="8"/>
  <c r="P7519" i="8"/>
  <c r="P7520" i="8"/>
  <c r="P7542" i="8"/>
  <c r="P7521" i="8"/>
  <c r="P7522" i="8"/>
  <c r="P7523" i="8"/>
  <c r="P7692" i="8"/>
  <c r="P7524" i="8"/>
  <c r="P7543" i="8"/>
  <c r="P7525" i="8"/>
  <c r="P7544" i="8"/>
  <c r="P7545" i="8"/>
  <c r="P7546" i="8"/>
  <c r="P7547" i="8"/>
  <c r="P7548" i="8"/>
  <c r="P7549" i="8"/>
  <c r="P7550" i="8"/>
  <c r="P7551" i="8"/>
  <c r="P7552" i="8"/>
  <c r="P7553" i="8"/>
  <c r="P7554" i="8"/>
  <c r="P7555" i="8"/>
  <c r="P7556" i="8"/>
  <c r="P7557" i="8"/>
  <c r="P7558" i="8"/>
  <c r="P7559" i="8"/>
  <c r="P7560" i="8"/>
  <c r="P7561" i="8"/>
  <c r="P7562" i="8"/>
  <c r="P7563" i="8"/>
  <c r="P7564" i="8"/>
  <c r="P7565" i="8"/>
  <c r="P7566" i="8"/>
  <c r="P7567" i="8"/>
  <c r="P7568" i="8"/>
  <c r="P7569" i="8"/>
  <c r="P7570" i="8"/>
  <c r="P7571" i="8"/>
  <c r="P7572" i="8"/>
  <c r="P7573" i="8"/>
  <c r="P7574" i="8"/>
  <c r="P7575" i="8"/>
  <c r="P7576" i="8"/>
  <c r="P7581" i="8"/>
  <c r="P7583" i="8"/>
  <c r="P7585" i="8"/>
  <c r="P7591" i="8"/>
  <c r="P7596" i="8"/>
  <c r="P7599" i="8"/>
  <c r="P7601" i="8"/>
  <c r="P7604" i="8"/>
  <c r="P7611" i="8"/>
  <c r="P7612" i="8"/>
  <c r="P7613" i="8"/>
  <c r="P7614" i="8"/>
  <c r="P7615" i="8"/>
  <c r="P7616" i="8"/>
  <c r="P7617" i="8"/>
  <c r="P7618" i="8"/>
  <c r="P7619" i="8"/>
  <c r="P7620" i="8"/>
  <c r="P7621" i="8"/>
  <c r="P7622" i="8"/>
  <c r="P7623" i="8"/>
  <c r="P7624" i="8"/>
  <c r="P7643" i="8"/>
  <c r="P7644" i="8"/>
  <c r="P7646" i="8"/>
  <c r="P7649" i="8"/>
  <c r="P7651" i="8"/>
  <c r="P7653" i="8"/>
  <c r="P7655" i="8"/>
  <c r="P7658" i="8"/>
  <c r="P7659" i="8"/>
  <c r="P7661" i="8"/>
  <c r="P7667" i="8"/>
  <c r="P7669" i="8"/>
  <c r="P7670" i="8"/>
  <c r="P7671" i="8"/>
  <c r="P7526" i="8"/>
  <c r="P7527" i="8"/>
  <c r="P7528" i="8"/>
  <c r="P7529" i="8"/>
  <c r="P7672" i="8"/>
  <c r="P7530" i="8"/>
  <c r="P7673" i="8"/>
  <c r="P7531" i="8"/>
  <c r="P7674" i="8"/>
  <c r="P7532" i="8"/>
  <c r="P7700" i="8"/>
  <c r="P7767" i="8"/>
  <c r="P7771" i="8"/>
  <c r="P7772" i="8"/>
  <c r="P7776" i="8"/>
  <c r="P7778" i="8"/>
  <c r="P7779" i="8"/>
  <c r="P7701" i="8"/>
  <c r="P7782" i="8"/>
  <c r="P7783" i="8"/>
  <c r="P7702" i="8"/>
  <c r="P7703" i="8"/>
  <c r="P7786" i="8"/>
  <c r="P7789" i="8"/>
  <c r="P7791" i="8"/>
  <c r="P7704" i="8"/>
  <c r="P7793" i="8"/>
  <c r="P7796" i="8"/>
  <c r="P7705" i="8"/>
  <c r="P7706" i="8"/>
  <c r="P7797" i="8"/>
  <c r="P7707" i="8"/>
  <c r="P7708" i="8"/>
  <c r="P7798" i="8"/>
  <c r="P7799" i="8"/>
  <c r="P7802" i="8"/>
  <c r="P7709" i="8"/>
  <c r="P7710" i="8"/>
  <c r="P7804" i="8"/>
  <c r="P7805" i="8"/>
  <c r="P7806" i="8"/>
  <c r="P7711" i="8"/>
  <c r="P7807" i="8"/>
  <c r="P7712" i="8"/>
  <c r="P7713" i="8"/>
  <c r="P7808" i="8"/>
  <c r="P7809" i="8"/>
  <c r="P7714" i="8"/>
  <c r="P7715" i="8"/>
  <c r="P7810" i="8"/>
  <c r="P7811" i="8"/>
  <c r="P7716" i="8"/>
  <c r="P7694" i="8"/>
  <c r="P7695" i="8"/>
  <c r="P7717" i="8"/>
  <c r="P7696" i="8"/>
  <c r="P7718" i="8"/>
  <c r="P7697" i="8"/>
  <c r="P7719" i="8"/>
  <c r="P7698" i="8"/>
  <c r="P7699" i="8"/>
  <c r="P7720" i="8"/>
  <c r="P7721" i="8"/>
  <c r="P7722" i="8"/>
  <c r="P7723" i="8"/>
  <c r="P7812" i="8"/>
  <c r="P7813" i="8"/>
  <c r="P7724" i="8"/>
  <c r="P7814" i="8"/>
  <c r="P7725" i="8"/>
  <c r="P7726" i="8"/>
  <c r="P7727" i="8"/>
  <c r="P7728" i="8"/>
  <c r="P7729" i="8"/>
  <c r="P7730" i="8"/>
  <c r="P7731" i="8"/>
  <c r="P7732" i="8"/>
  <c r="P7733" i="8"/>
  <c r="P7734" i="8"/>
  <c r="P7735" i="8"/>
  <c r="P7736" i="8"/>
  <c r="P7737" i="8"/>
  <c r="P7741" i="8"/>
  <c r="P7743" i="8"/>
  <c r="P7745" i="8"/>
  <c r="P7747" i="8"/>
  <c r="P7754" i="8"/>
  <c r="P7757" i="8"/>
  <c r="P7898" i="8"/>
  <c r="P7920" i="8"/>
  <c r="P7921" i="8"/>
  <c r="P7899" i="8"/>
  <c r="P7900" i="8"/>
  <c r="P7901" i="8"/>
  <c r="P7902" i="8"/>
  <c r="P7922" i="8"/>
  <c r="P7923" i="8"/>
  <c r="P7924" i="8"/>
  <c r="P7925" i="8"/>
  <c r="P7903" i="8"/>
  <c r="P7927" i="8"/>
  <c r="P7928" i="8"/>
  <c r="P7904" i="8"/>
  <c r="P7905" i="8"/>
  <c r="P7906" i="8"/>
  <c r="P7907" i="8"/>
  <c r="P7908" i="8"/>
  <c r="P7909" i="8"/>
  <c r="P7910" i="8"/>
  <c r="P7911" i="8"/>
  <c r="P7912" i="8"/>
  <c r="P7913" i="8"/>
  <c r="P7914" i="8"/>
  <c r="P7885" i="8"/>
  <c r="P7886" i="8"/>
  <c r="P7915" i="8"/>
  <c r="P7916" i="8"/>
  <c r="P7887" i="8"/>
  <c r="P7917" i="8"/>
  <c r="P7888" i="8"/>
  <c r="P7889" i="8"/>
  <c r="P7918" i="8"/>
  <c r="P7919" i="8"/>
  <c r="P7993" i="8"/>
  <c r="P7994" i="8"/>
  <c r="P7967" i="8"/>
  <c r="P7968" i="8"/>
  <c r="P7996" i="8"/>
  <c r="P7997" i="8"/>
  <c r="P7971" i="8"/>
  <c r="P7976" i="8"/>
  <c r="P7998" i="8"/>
  <c r="P7999" i="8"/>
  <c r="P7977" i="8"/>
  <c r="P8000" i="8"/>
  <c r="P8001" i="8"/>
  <c r="P8002" i="8"/>
  <c r="P7978" i="8"/>
  <c r="P8003" i="8"/>
  <c r="P7962" i="8"/>
  <c r="P7963" i="8"/>
  <c r="P7964" i="8"/>
  <c r="P7877" i="8"/>
  <c r="P7965" i="8"/>
  <c r="P7979" i="8"/>
  <c r="P7966" i="8"/>
  <c r="P7980" i="8"/>
  <c r="P7983" i="8"/>
  <c r="P7985" i="8"/>
  <c r="P7991" i="8"/>
  <c r="P7992" i="8"/>
  <c r="P8051" i="8"/>
  <c r="P8004" i="8"/>
  <c r="P8005" i="8"/>
  <c r="P8006" i="8"/>
  <c r="P8052" i="8"/>
  <c r="P8007" i="8"/>
  <c r="P8008" i="8"/>
  <c r="P8009" i="8"/>
  <c r="P8010" i="8"/>
  <c r="P8011" i="8"/>
  <c r="P8012" i="8"/>
  <c r="P8013" i="8"/>
  <c r="P8014" i="8"/>
  <c r="P8015" i="8"/>
  <c r="P8016" i="8"/>
  <c r="P8017" i="8"/>
  <c r="P8018" i="8"/>
  <c r="P8019" i="8"/>
  <c r="P8020" i="8"/>
  <c r="P8021" i="8"/>
  <c r="P8022" i="8"/>
  <c r="P8023" i="8"/>
  <c r="P8024" i="8"/>
  <c r="P8026" i="8"/>
  <c r="P8028" i="8"/>
  <c r="P8029" i="8"/>
  <c r="P8030" i="8"/>
  <c r="P8031" i="8"/>
  <c r="P8032" i="8"/>
  <c r="P8034" i="8"/>
  <c r="P8035" i="8"/>
  <c r="P8036" i="8"/>
  <c r="P8037" i="8"/>
  <c r="P8038" i="8"/>
  <c r="P8039" i="8"/>
  <c r="P8040" i="8"/>
  <c r="P8041" i="8"/>
  <c r="P8042" i="8"/>
  <c r="P8043" i="8"/>
  <c r="P8044" i="8"/>
  <c r="P8053" i="8"/>
  <c r="P8045" i="8"/>
  <c r="P8047" i="8"/>
  <c r="P8048" i="8"/>
  <c r="P8054" i="8"/>
  <c r="P8056" i="8"/>
  <c r="P8049" i="8"/>
  <c r="P8057" i="8"/>
  <c r="P8058" i="8"/>
  <c r="P8061" i="8"/>
  <c r="P8062" i="8"/>
  <c r="P8063" i="8"/>
  <c r="P8064" i="8"/>
  <c r="P8066" i="8"/>
  <c r="P8067" i="8"/>
  <c r="P8068" i="8"/>
  <c r="P8071" i="8"/>
  <c r="P8072" i="8"/>
  <c r="P8080" i="8"/>
  <c r="P8081" i="8"/>
  <c r="P8083" i="8"/>
  <c r="P8085" i="8"/>
  <c r="P8087" i="8"/>
  <c r="P8089" i="8"/>
  <c r="P8091" i="8"/>
  <c r="P8125" i="8"/>
  <c r="P8126" i="8"/>
  <c r="P8093" i="8"/>
  <c r="P8094" i="8"/>
  <c r="P8095" i="8"/>
  <c r="P8101" i="8"/>
  <c r="P8102" i="8"/>
  <c r="P8127" i="8"/>
  <c r="P8128" i="8"/>
  <c r="P8103" i="8"/>
  <c r="P8104" i="8"/>
  <c r="P8105" i="8"/>
  <c r="P8106" i="8"/>
  <c r="P8107" i="8"/>
  <c r="P8108" i="8"/>
  <c r="P8109" i="8"/>
  <c r="P8112" i="8"/>
  <c r="P8113" i="8"/>
  <c r="P8115" i="8"/>
  <c r="P8116" i="8"/>
  <c r="P8129" i="8"/>
  <c r="P8130" i="8"/>
  <c r="P8117" i="8"/>
  <c r="P8131" i="8"/>
  <c r="P8132" i="8"/>
  <c r="P8133" i="8"/>
  <c r="P8059" i="8"/>
  <c r="P8118" i="8"/>
  <c r="P8119" i="8"/>
  <c r="P8120" i="8"/>
  <c r="P8121" i="8"/>
  <c r="P8122" i="8"/>
  <c r="P8060" i="8"/>
  <c r="P8123" i="8"/>
  <c r="P8134" i="8"/>
  <c r="P8124" i="8"/>
  <c r="P8445" i="8"/>
  <c r="P8544" i="8"/>
  <c r="P8545" i="8"/>
  <c r="P8547" i="8"/>
  <c r="P8548" i="8"/>
  <c r="P8549" i="8"/>
  <c r="P8550" i="8"/>
  <c r="P8446" i="8"/>
  <c r="P8447" i="8"/>
  <c r="P8552" i="8"/>
  <c r="P8553" i="8"/>
  <c r="P12448" i="8"/>
  <c r="P8554" i="8"/>
  <c r="P8450" i="8"/>
  <c r="P8451" i="8"/>
  <c r="P8452" i="8"/>
  <c r="P8453" i="8"/>
  <c r="P8455" i="8"/>
  <c r="P8456" i="8"/>
  <c r="P8457" i="8"/>
  <c r="P8459" i="8"/>
  <c r="P8460" i="8"/>
  <c r="P8461" i="8"/>
  <c r="P8462" i="8"/>
  <c r="P8463" i="8"/>
  <c r="P8465" i="8"/>
  <c r="P8466" i="8"/>
  <c r="P8467" i="8"/>
  <c r="P8468" i="8"/>
  <c r="P8469" i="8"/>
  <c r="P8470" i="8"/>
  <c r="P8472" i="8"/>
  <c r="P8473" i="8"/>
  <c r="P8475" i="8"/>
  <c r="P8476" i="8"/>
  <c r="P8477" i="8"/>
  <c r="P8478" i="8"/>
  <c r="P8479" i="8"/>
  <c r="P8480" i="8"/>
  <c r="P13991" i="8"/>
  <c r="P8482" i="8"/>
  <c r="P13992" i="8"/>
  <c r="P8483" i="8"/>
  <c r="P8484" i="8"/>
  <c r="P8485" i="8"/>
  <c r="P8486" i="8"/>
  <c r="P8487" i="8"/>
  <c r="P13993" i="8"/>
  <c r="P8488" i="8"/>
  <c r="P8514" i="8"/>
  <c r="P8538" i="8"/>
  <c r="P8540" i="8"/>
  <c r="P8542" i="8"/>
  <c r="P8543" i="8"/>
  <c r="P8565" i="8"/>
  <c r="P8566" i="8"/>
  <c r="P8567" i="8"/>
  <c r="P8568" i="8"/>
  <c r="P8569" i="8"/>
  <c r="P8570" i="8"/>
  <c r="P14040" i="8"/>
  <c r="P8571" i="8"/>
  <c r="P8572" i="8"/>
  <c r="P8573" i="8"/>
  <c r="P13994" i="8"/>
  <c r="P8574" i="8"/>
  <c r="P8575" i="8"/>
  <c r="P8577" i="8"/>
  <c r="P8579" i="8"/>
  <c r="P13995" i="8"/>
  <c r="P8581" i="8"/>
  <c r="P8583" i="8"/>
  <c r="P8584" i="8"/>
  <c r="P8585" i="8"/>
  <c r="P8586" i="8"/>
  <c r="P8587" i="8"/>
  <c r="P8588" i="8"/>
  <c r="P8589" i="8"/>
  <c r="P8590" i="8"/>
  <c r="P13996" i="8"/>
  <c r="P8555" i="8"/>
  <c r="P8591" i="8"/>
  <c r="P8592" i="8"/>
  <c r="P8556" i="8"/>
  <c r="P8557" i="8"/>
  <c r="P8593" i="8"/>
  <c r="P8594" i="8"/>
  <c r="P8558" i="8"/>
  <c r="P8559" i="8"/>
  <c r="P8560" i="8"/>
  <c r="P8561" i="8"/>
  <c r="P8563" i="8"/>
  <c r="P8564" i="8"/>
  <c r="P8600" i="8"/>
  <c r="P8636" i="8"/>
  <c r="P8637" i="8"/>
  <c r="P8601" i="8"/>
  <c r="P8638" i="8"/>
  <c r="P8622" i="8"/>
  <c r="P8639" i="8"/>
  <c r="P7214" i="8"/>
  <c r="P8640" i="8"/>
  <c r="P8623" i="8"/>
  <c r="P8663" i="8"/>
  <c r="P8627" i="8"/>
  <c r="P8664" i="8"/>
  <c r="P8670" i="8"/>
  <c r="P8673" i="8"/>
  <c r="P8628" i="8"/>
  <c r="P8629" i="8"/>
  <c r="P8631" i="8"/>
  <c r="P8632" i="8"/>
  <c r="P8633" i="8"/>
  <c r="P8635" i="8"/>
  <c r="P8681" i="8"/>
  <c r="P8682" i="8"/>
  <c r="P8683" i="8"/>
  <c r="P8684" i="8"/>
  <c r="P8686" i="8"/>
  <c r="P8687" i="8"/>
  <c r="P8688" i="8"/>
  <c r="P8689" i="8"/>
  <c r="P13997" i="8"/>
  <c r="P14041" i="8"/>
  <c r="P8690" i="8"/>
  <c r="P8691" i="8"/>
  <c r="P14042" i="8"/>
  <c r="P8692" i="8"/>
  <c r="P8693" i="8"/>
  <c r="P8694" i="8"/>
  <c r="P8695" i="8"/>
  <c r="P8696" i="8"/>
  <c r="P8697" i="8"/>
  <c r="P8698" i="8"/>
  <c r="P8699" i="8"/>
  <c r="P8700" i="8"/>
  <c r="P8701" i="8"/>
  <c r="P8702" i="8"/>
  <c r="P8703" i="8"/>
  <c r="P8704" i="8"/>
  <c r="P8705" i="8"/>
  <c r="P8706" i="8"/>
  <c r="P8708" i="8"/>
  <c r="P8709" i="8"/>
  <c r="P8713" i="8"/>
  <c r="P8714" i="8"/>
  <c r="P8716" i="8"/>
  <c r="P8717" i="8"/>
  <c r="P8719" i="8"/>
  <c r="P7981" i="8"/>
  <c r="P7236" i="8"/>
  <c r="P7238" i="8"/>
  <c r="P7239" i="8"/>
  <c r="P7240" i="8"/>
  <c r="P7241" i="8"/>
  <c r="P7982" i="8"/>
  <c r="P7984" i="8"/>
  <c r="P7986" i="8"/>
  <c r="P7987" i="8"/>
  <c r="P8720" i="8"/>
  <c r="P8137" i="8"/>
  <c r="P8143" i="8"/>
  <c r="P8144" i="8"/>
  <c r="P8721" i="8"/>
  <c r="P8723" i="8"/>
  <c r="P8724" i="8"/>
  <c r="P8725" i="8"/>
  <c r="P8680" i="8"/>
  <c r="P8727" i="8"/>
  <c r="P8145" i="8"/>
  <c r="P8685" i="8"/>
  <c r="P8729" i="8"/>
  <c r="P8731" i="8"/>
  <c r="P8733" i="8"/>
  <c r="P8734" i="8"/>
  <c r="P8146" i="8"/>
  <c r="P8148" i="8"/>
  <c r="P8149" i="8"/>
  <c r="P8150" i="8"/>
  <c r="P14043" i="8"/>
  <c r="P8157" i="8"/>
  <c r="P8169" i="8"/>
  <c r="P8170" i="8"/>
  <c r="P8171" i="8"/>
  <c r="P8163" i="8"/>
  <c r="P8173" i="8"/>
  <c r="P8174" i="8"/>
  <c r="P8164" i="8"/>
  <c r="P8176" i="8"/>
  <c r="P8165" i="8"/>
  <c r="P8178" i="8"/>
  <c r="P8166" i="8"/>
  <c r="P8168" i="8"/>
  <c r="P8735" i="8"/>
  <c r="P8738" i="8"/>
  <c r="P8739" i="8"/>
  <c r="P8741" i="8"/>
  <c r="P8752" i="8"/>
  <c r="P8185" i="8"/>
  <c r="P8172" i="8"/>
  <c r="P8175" i="8"/>
  <c r="P8754" i="8"/>
  <c r="P8189" i="8"/>
  <c r="P8177" i="8"/>
  <c r="P8191" i="8"/>
  <c r="P9830" i="8"/>
  <c r="P8179" i="8"/>
  <c r="P8194" i="8"/>
  <c r="P7242" i="8"/>
  <c r="P7243" i="8"/>
  <c r="P7245" i="8"/>
  <c r="P8180" i="8"/>
  <c r="P7247" i="8"/>
  <c r="P8186" i="8"/>
  <c r="P8187" i="8"/>
  <c r="P8190" i="8"/>
  <c r="P8755" i="8"/>
  <c r="P8756" i="8"/>
  <c r="P8761" i="8"/>
  <c r="P8193" i="8"/>
  <c r="P8198" i="8"/>
  <c r="P8770" i="8"/>
  <c r="P8771" i="8"/>
  <c r="P8772" i="8"/>
  <c r="P8773" i="8"/>
  <c r="P8774" i="8"/>
  <c r="P8775" i="8"/>
  <c r="P8776" i="8"/>
  <c r="P8200" i="8"/>
  <c r="P8777" i="8"/>
  <c r="P8750" i="8"/>
  <c r="P8201" i="8"/>
  <c r="P8778" i="8"/>
  <c r="P8781" i="8"/>
  <c r="P8782" i="8"/>
  <c r="P8783" i="8"/>
  <c r="P8202" i="8"/>
  <c r="P8206" i="8"/>
  <c r="P8784" i="8"/>
  <c r="P8785" i="8"/>
  <c r="P8787" i="8"/>
  <c r="P8788" i="8"/>
  <c r="P8789" i="8"/>
  <c r="P8207" i="8"/>
  <c r="P8214" i="8"/>
  <c r="P8217" i="8"/>
  <c r="P8222" i="8"/>
  <c r="P8223" i="8"/>
  <c r="P8229" i="8"/>
  <c r="P8235" i="8"/>
  <c r="P7248" i="8"/>
  <c r="P7249" i="8"/>
  <c r="P8230" i="8"/>
  <c r="P7250" i="8"/>
  <c r="P7251" i="8"/>
  <c r="P8231" i="8"/>
  <c r="P8232" i="8"/>
  <c r="P8233" i="8"/>
  <c r="P8234" i="8"/>
  <c r="P7252" i="8"/>
  <c r="P8238" i="8"/>
  <c r="P7253" i="8"/>
  <c r="P8241" i="8"/>
  <c r="P7254" i="8"/>
  <c r="P7255" i="8"/>
  <c r="P8242" i="8"/>
  <c r="P7256" i="8"/>
  <c r="P7257" i="8"/>
  <c r="P7258" i="8"/>
  <c r="P7260" i="8"/>
  <c r="P8243" i="8"/>
  <c r="P8244" i="8"/>
  <c r="P8246" i="8"/>
  <c r="P7261" i="8"/>
  <c r="P8248" i="8"/>
  <c r="P8251" i="8"/>
  <c r="P7263" i="8"/>
  <c r="P8256" i="8"/>
  <c r="P7264" i="8"/>
  <c r="P7265" i="8"/>
  <c r="P7266" i="8"/>
  <c r="P7267" i="8"/>
  <c r="P8257" i="8"/>
  <c r="P8258" i="8"/>
  <c r="P7269" i="8"/>
  <c r="P8260" i="8"/>
  <c r="P7270" i="8"/>
  <c r="P8790" i="8"/>
  <c r="P8262" i="8"/>
  <c r="P8791" i="8"/>
  <c r="P8792" i="8"/>
  <c r="P8278" i="8"/>
  <c r="P8264" i="8"/>
  <c r="P8280" i="8"/>
  <c r="P8281" i="8"/>
  <c r="P8282" i="8"/>
  <c r="P8270" i="8"/>
  <c r="P7272" i="8"/>
  <c r="P7277" i="8"/>
  <c r="P8271" i="8"/>
  <c r="P7279" i="8"/>
  <c r="P7281" i="8"/>
  <c r="P7282" i="8"/>
  <c r="P7283" i="8"/>
  <c r="P8272" i="8"/>
  <c r="P8275" i="8"/>
  <c r="P7285" i="8"/>
  <c r="P8279" i="8"/>
  <c r="P8296" i="8"/>
  <c r="P7298" i="8"/>
  <c r="P8283" i="8"/>
  <c r="P7299" i="8"/>
  <c r="P8286" i="8"/>
  <c r="P8292" i="8"/>
  <c r="P7300" i="8"/>
  <c r="P7301" i="8"/>
  <c r="P8293" i="8"/>
  <c r="P7302" i="8"/>
  <c r="P8295" i="8"/>
  <c r="P7304" i="8"/>
  <c r="P8298" i="8"/>
  <c r="P7305" i="8"/>
  <c r="P7307" i="8"/>
  <c r="P8299" i="8"/>
  <c r="P8300" i="8"/>
  <c r="P8303" i="8"/>
  <c r="P8305" i="8"/>
  <c r="P8793" i="8"/>
  <c r="P8812" i="8"/>
  <c r="P8307" i="8"/>
  <c r="P8310" i="8"/>
  <c r="P8815" i="8"/>
  <c r="P8816" i="8"/>
  <c r="P8817" i="8"/>
  <c r="P8311" i="8"/>
  <c r="P8312" i="8"/>
  <c r="P8313" i="8"/>
  <c r="P8316" i="8"/>
  <c r="P8317" i="8"/>
  <c r="P8324" i="8"/>
  <c r="P8325" i="8"/>
  <c r="P8326" i="8"/>
  <c r="P8327" i="8"/>
  <c r="P13998" i="8"/>
  <c r="P8328" i="8"/>
  <c r="P8329" i="8"/>
  <c r="P8331" i="8"/>
  <c r="P8332" i="8"/>
  <c r="P8333" i="8"/>
  <c r="P13999" i="8"/>
  <c r="P8321" i="8"/>
  <c r="P8334" i="8"/>
  <c r="P8335" i="8"/>
  <c r="P8337" i="8"/>
  <c r="P8338" i="8"/>
  <c r="P8339" i="8"/>
  <c r="P8340" i="8"/>
  <c r="P8341" i="8"/>
  <c r="P8342" i="8"/>
  <c r="P8343" i="8"/>
  <c r="P8349" i="8"/>
  <c r="P8350" i="8"/>
  <c r="P8351" i="8"/>
  <c r="P8352" i="8"/>
  <c r="P8353" i="8"/>
  <c r="P8354" i="8"/>
  <c r="P8355" i="8"/>
  <c r="P8356" i="8"/>
  <c r="P8344" i="8"/>
  <c r="P8345" i="8"/>
  <c r="P8359" i="8"/>
  <c r="P8360" i="8"/>
  <c r="P8361" i="8"/>
  <c r="P8362" i="8"/>
  <c r="P8346" i="8"/>
  <c r="P8364" i="8"/>
  <c r="P8365" i="8"/>
  <c r="P8347" i="8"/>
  <c r="P8367" i="8"/>
  <c r="P8348" i="8"/>
  <c r="P8369" i="8"/>
  <c r="P8357" i="8"/>
  <c r="P8371" i="8"/>
  <c r="P8372" i="8"/>
  <c r="P8358" i="8"/>
  <c r="P8374" i="8"/>
  <c r="P8375" i="8"/>
  <c r="P8376" i="8"/>
  <c r="P8377" i="8"/>
  <c r="P8378" i="8"/>
  <c r="P8379" i="8"/>
  <c r="P8380" i="8"/>
  <c r="P8824" i="8"/>
  <c r="P7311" i="8"/>
  <c r="P7314" i="8"/>
  <c r="P7316" i="8"/>
  <c r="P7317" i="8"/>
  <c r="P7318" i="8"/>
  <c r="P7319" i="8"/>
  <c r="P7320" i="8"/>
  <c r="P7323" i="8"/>
  <c r="P7324" i="8"/>
  <c r="P7325" i="8"/>
  <c r="P7327" i="8"/>
  <c r="P8393" i="8"/>
  <c r="P8394" i="8"/>
  <c r="P8395" i="8"/>
  <c r="P8396" i="8"/>
  <c r="P8397" i="8"/>
  <c r="P8398" i="8"/>
  <c r="P8399" i="8"/>
  <c r="P8400" i="8"/>
  <c r="P8401" i="8"/>
  <c r="P8402" i="8"/>
  <c r="P8826" i="8"/>
  <c r="P8827" i="8"/>
  <c r="P8828" i="8"/>
  <c r="P8829" i="8"/>
  <c r="P8830" i="8"/>
  <c r="P8363" i="8"/>
  <c r="P8409" i="8"/>
  <c r="P8366" i="8"/>
  <c r="P8411" i="8"/>
  <c r="P8368" i="8"/>
  <c r="P8413" i="8"/>
  <c r="P8370" i="8"/>
  <c r="P8373" i="8"/>
  <c r="P8414" i="8"/>
  <c r="P8415" i="8"/>
  <c r="P8416" i="8"/>
  <c r="P8408" i="8"/>
  <c r="P8417" i="8"/>
  <c r="P8410" i="8"/>
  <c r="P8418" i="8"/>
  <c r="P8412" i="8"/>
  <c r="P8419" i="8"/>
  <c r="P8420" i="8"/>
  <c r="P8421" i="8"/>
  <c r="P8422" i="8"/>
  <c r="P8423" i="8"/>
  <c r="P8424" i="8"/>
  <c r="P8425" i="8"/>
  <c r="P8831" i="8"/>
  <c r="P8426" i="8"/>
  <c r="P8832" i="8"/>
  <c r="P8779" i="8"/>
  <c r="P8427" i="8"/>
  <c r="P7328" i="8"/>
  <c r="P7329" i="8"/>
  <c r="P8428" i="8"/>
  <c r="P7331" i="8"/>
  <c r="P7333" i="8"/>
  <c r="P8429" i="8"/>
  <c r="P8430" i="8"/>
  <c r="P8833" i="8"/>
  <c r="P8834" i="8"/>
  <c r="P8844" i="8"/>
  <c r="P8432" i="8"/>
  <c r="P8435" i="8"/>
  <c r="P8845" i="8"/>
  <c r="P8846" i="8"/>
  <c r="P8847" i="8"/>
  <c r="P8849" i="8"/>
  <c r="P8438" i="8"/>
  <c r="P8850" i="8"/>
  <c r="P8851" i="8"/>
  <c r="P8852" i="8"/>
  <c r="P8443" i="8"/>
  <c r="P8853" i="8"/>
  <c r="P8854" i="8"/>
  <c r="P8855" i="8"/>
  <c r="P8856" i="8"/>
  <c r="P8780" i="8"/>
  <c r="P8444" i="8"/>
  <c r="P8858" i="8"/>
  <c r="P8859" i="8"/>
  <c r="P8860" i="8"/>
  <c r="P8861" i="8"/>
  <c r="P8862" i="8"/>
  <c r="P7334" i="8"/>
  <c r="P7335" i="8"/>
  <c r="P8448" i="8"/>
  <c r="P7337" i="8"/>
  <c r="P7344" i="8"/>
  <c r="P8449" i="8"/>
  <c r="P7345" i="8"/>
  <c r="P7346" i="8"/>
  <c r="P7347" i="8"/>
  <c r="P7361" i="8"/>
  <c r="P7365" i="8"/>
  <c r="P8454" i="8"/>
  <c r="P7366" i="8"/>
  <c r="P7368" i="8"/>
  <c r="P7371" i="8"/>
  <c r="P7373" i="8"/>
  <c r="P7376" i="8"/>
  <c r="P7377" i="8"/>
  <c r="P8458" i="8"/>
  <c r="P8490" i="8"/>
  <c r="P8491" i="8"/>
  <c r="P8492" i="8"/>
  <c r="P8493" i="8"/>
  <c r="P8494" i="8"/>
  <c r="P8464" i="8"/>
  <c r="P8496" i="8"/>
  <c r="P8497" i="8"/>
  <c r="P8471" i="8"/>
  <c r="P8499" i="8"/>
  <c r="P8500" i="8"/>
  <c r="P8501" i="8"/>
  <c r="P8502" i="8"/>
  <c r="P8503" i="8"/>
  <c r="P8504" i="8"/>
  <c r="P8505" i="8"/>
  <c r="P8506" i="8"/>
  <c r="P8507" i="8"/>
  <c r="P8508" i="8"/>
  <c r="P8509" i="8"/>
  <c r="P8510" i="8"/>
  <c r="P8511" i="8"/>
  <c r="P8474" i="8"/>
  <c r="P8512" i="8"/>
  <c r="P8864" i="8"/>
  <c r="P8481" i="8"/>
  <c r="P8513" i="8"/>
  <c r="P8489" i="8"/>
  <c r="P8515" i="8"/>
  <c r="P8495" i="8"/>
  <c r="P8516" i="8"/>
  <c r="P8517" i="8"/>
  <c r="P8498" i="8"/>
  <c r="P8519" i="8"/>
  <c r="P8518" i="8"/>
  <c r="P8520" i="8"/>
  <c r="P8521" i="8"/>
  <c r="P8522" i="8"/>
  <c r="P8523" i="8"/>
  <c r="P8524" i="8"/>
  <c r="P8525" i="8"/>
  <c r="P8527" i="8"/>
  <c r="P8528" i="8"/>
  <c r="P8529" i="8"/>
  <c r="P8526" i="8"/>
  <c r="P8530" i="8"/>
  <c r="P8531" i="8"/>
  <c r="P8537" i="8"/>
  <c r="P8857" i="8"/>
  <c r="P8532" i="8"/>
  <c r="P8865" i="8"/>
  <c r="P8533" i="8"/>
  <c r="P8867" i="8"/>
  <c r="P8876" i="8"/>
  <c r="P8880" i="8"/>
  <c r="P8881" i="8"/>
  <c r="P8534" i="8"/>
  <c r="P8882" i="8"/>
  <c r="P8883" i="8"/>
  <c r="P8884" i="8"/>
  <c r="P8868" i="8"/>
  <c r="P8535" i="8"/>
  <c r="P8886" i="8"/>
  <c r="P8887" i="8"/>
  <c r="P8888" i="8"/>
  <c r="P8925" i="8"/>
  <c r="P8926" i="8"/>
  <c r="P8927" i="8"/>
  <c r="P7378" i="8"/>
  <c r="P7379" i="8"/>
  <c r="P7380" i="8"/>
  <c r="P7388" i="8"/>
  <c r="P8536" i="8"/>
  <c r="P7389" i="8"/>
  <c r="P7390" i="8"/>
  <c r="P7391" i="8"/>
  <c r="P7392" i="8"/>
  <c r="P7393" i="8"/>
  <c r="P7397" i="8"/>
  <c r="P7424" i="8"/>
  <c r="P7425" i="8"/>
  <c r="P7427" i="8"/>
  <c r="P7428" i="8"/>
  <c r="P7429" i="8"/>
  <c r="P7432" i="8"/>
  <c r="P8539" i="8"/>
  <c r="P7434" i="8"/>
  <c r="P8541" i="8"/>
  <c r="P8928" i="8"/>
  <c r="P8546" i="8"/>
  <c r="P8929" i="8"/>
  <c r="P8551" i="8"/>
  <c r="P8931" i="8"/>
  <c r="P8932" i="8"/>
  <c r="P8933" i="8"/>
  <c r="P8935" i="8"/>
  <c r="P8936" i="8"/>
  <c r="P8938" i="8"/>
  <c r="P8939" i="8"/>
  <c r="P8940" i="8"/>
  <c r="P8941" i="8"/>
  <c r="P8943" i="8"/>
  <c r="P8944" i="8"/>
  <c r="P8562" i="8"/>
  <c r="P8576" i="8"/>
  <c r="P8578" i="8"/>
  <c r="P8580" i="8"/>
  <c r="P8582" i="8"/>
  <c r="P8945" i="8"/>
  <c r="P8946" i="8"/>
  <c r="P8947" i="8"/>
  <c r="P8595" i="8"/>
  <c r="P14000" i="8"/>
  <c r="P14001" i="8"/>
  <c r="P8605" i="8"/>
  <c r="P8596" i="8"/>
  <c r="P8597" i="8"/>
  <c r="P8598" i="8"/>
  <c r="P8609" i="8"/>
  <c r="P8610" i="8"/>
  <c r="P8611" i="8"/>
  <c r="P14044" i="8"/>
  <c r="P8599" i="8"/>
  <c r="P8602" i="8"/>
  <c r="P8606" i="8"/>
  <c r="P14002" i="8"/>
  <c r="P8617" i="8"/>
  <c r="P8618" i="8"/>
  <c r="P8619" i="8"/>
  <c r="P14045" i="8"/>
  <c r="P8607" i="8"/>
  <c r="P7436" i="8"/>
  <c r="P7443" i="8"/>
  <c r="P8608" i="8"/>
  <c r="P8613" i="8"/>
  <c r="P8614" i="8"/>
  <c r="P7464" i="8"/>
  <c r="P7466" i="8"/>
  <c r="P7468" i="8"/>
  <c r="P8615" i="8"/>
  <c r="P7469" i="8"/>
  <c r="P8634" i="8"/>
  <c r="P7471" i="8"/>
  <c r="P7472" i="8"/>
  <c r="P7475" i="8"/>
  <c r="P7476" i="8"/>
  <c r="P7477" i="8"/>
  <c r="P8621" i="8"/>
  <c r="P14003" i="8"/>
  <c r="P14004" i="8"/>
  <c r="P8644" i="8"/>
  <c r="P8645" i="8"/>
  <c r="P8646" i="8"/>
  <c r="P8647" i="8"/>
  <c r="P8648" i="8"/>
  <c r="P8624" i="8"/>
  <c r="P8650" i="8"/>
  <c r="P8625" i="8"/>
  <c r="P8652" i="8"/>
  <c r="P11389" i="8"/>
  <c r="P9831" i="8"/>
  <c r="P8655" i="8"/>
  <c r="P8656" i="8"/>
  <c r="P8626" i="8"/>
  <c r="P8658" i="8"/>
  <c r="P8659" i="8"/>
  <c r="P8660" i="8"/>
  <c r="P8661" i="8"/>
  <c r="P8630" i="8"/>
  <c r="P8869" i="8"/>
  <c r="P8949" i="8"/>
  <c r="P8641" i="8"/>
  <c r="P8649" i="8"/>
  <c r="P8651" i="8"/>
  <c r="P8657" i="8"/>
  <c r="P8662" i="8"/>
  <c r="P8870" i="8"/>
  <c r="P8665" i="8"/>
  <c r="P8666" i="8"/>
  <c r="P8952" i="8"/>
  <c r="P8667" i="8"/>
  <c r="P8668" i="8"/>
  <c r="P8669" i="8"/>
  <c r="P8671" i="8"/>
  <c r="P8672" i="8"/>
  <c r="P8674" i="8"/>
  <c r="P8675" i="8"/>
  <c r="P8953" i="8"/>
  <c r="P8954" i="8"/>
  <c r="P8955" i="8"/>
  <c r="P8873" i="8"/>
  <c r="P8958" i="8"/>
  <c r="P8676" i="8"/>
  <c r="P7478" i="8"/>
  <c r="P7479" i="8"/>
  <c r="P7480" i="8"/>
  <c r="P7481" i="8"/>
  <c r="P7483" i="8"/>
  <c r="P7485" i="8"/>
  <c r="P7488" i="8"/>
  <c r="P7489" i="8"/>
  <c r="P7490" i="8"/>
  <c r="P7493" i="8"/>
  <c r="P7494" i="8"/>
  <c r="P7495" i="8"/>
  <c r="P7496" i="8"/>
  <c r="P7497" i="8"/>
  <c r="P7578" i="8"/>
  <c r="P7579" i="8"/>
  <c r="P7580" i="8"/>
  <c r="P8677" i="8"/>
  <c r="P7582" i="8"/>
  <c r="P7584" i="8"/>
  <c r="P8710" i="8"/>
  <c r="P14046" i="8"/>
  <c r="P8712" i="8"/>
  <c r="P7586" i="8"/>
  <c r="P7587" i="8"/>
  <c r="P7588" i="8"/>
  <c r="P7589" i="8"/>
  <c r="P7590" i="8"/>
  <c r="P8678" i="8"/>
  <c r="P7592" i="8"/>
  <c r="P7593" i="8"/>
  <c r="P7594" i="8"/>
  <c r="P8679" i="8"/>
  <c r="P7595" i="8"/>
  <c r="P7597" i="8"/>
  <c r="P7598" i="8"/>
  <c r="P7600" i="8"/>
  <c r="P7602" i="8"/>
  <c r="P7603" i="8"/>
  <c r="P7605" i="8"/>
  <c r="P8707" i="8"/>
  <c r="P7606" i="8"/>
  <c r="P8718" i="8"/>
  <c r="P7607" i="8"/>
  <c r="P7608" i="8"/>
  <c r="P7609" i="8"/>
  <c r="P8722" i="8"/>
  <c r="P8726" i="8"/>
  <c r="P7610" i="8"/>
  <c r="P8728" i="8"/>
  <c r="P7625" i="8"/>
  <c r="P8730" i="8"/>
  <c r="P8732" i="8"/>
  <c r="P8742" i="8"/>
  <c r="P8743" i="8"/>
  <c r="P8736" i="8"/>
  <c r="P8737" i="8"/>
  <c r="P8744" i="8"/>
  <c r="P8740" i="8"/>
  <c r="P8745" i="8"/>
  <c r="P8746" i="8"/>
  <c r="P8747" i="8"/>
  <c r="P14005" i="8"/>
  <c r="P8748" i="8"/>
  <c r="P8749" i="8"/>
  <c r="P8751" i="8"/>
  <c r="P7648" i="8"/>
  <c r="P14047" i="8"/>
  <c r="P7650" i="8"/>
  <c r="P7652" i="8"/>
  <c r="P7665" i="8"/>
  <c r="P7654" i="8"/>
  <c r="P7656" i="8"/>
  <c r="P7657" i="8"/>
  <c r="P7660" i="8"/>
  <c r="P7663" i="8"/>
  <c r="P14048" i="8"/>
  <c r="P14006" i="8"/>
  <c r="P7664" i="8"/>
  <c r="P7626" i="8"/>
  <c r="P7627" i="8"/>
  <c r="P7628" i="8"/>
  <c r="P7629" i="8"/>
  <c r="P7630" i="8"/>
  <c r="P7631" i="8"/>
  <c r="P7632" i="8"/>
  <c r="P7666" i="8"/>
  <c r="P7633" i="8"/>
  <c r="P7739" i="8"/>
  <c r="P7634" i="8"/>
  <c r="P7635" i="8"/>
  <c r="P7636" i="8"/>
  <c r="P7752" i="8"/>
  <c r="P7637" i="8"/>
  <c r="P7638" i="8"/>
  <c r="P7639" i="8"/>
  <c r="P7640" i="8"/>
  <c r="P7641" i="8"/>
  <c r="P7642" i="8"/>
  <c r="P7645" i="8"/>
  <c r="P7647" i="8"/>
  <c r="P7762" i="8"/>
  <c r="P7769" i="8"/>
  <c r="P7740" i="8"/>
  <c r="P7742" i="8"/>
  <c r="P7744" i="8"/>
  <c r="P7746" i="8"/>
  <c r="P7749" i="8"/>
  <c r="P7750" i="8"/>
  <c r="P7751" i="8"/>
  <c r="P7770" i="8"/>
  <c r="P7753" i="8"/>
  <c r="P7755" i="8"/>
  <c r="P7756" i="8"/>
  <c r="P7759" i="8"/>
  <c r="P7760" i="8"/>
  <c r="P7773" i="8"/>
  <c r="P7763" i="8"/>
  <c r="P7765" i="8"/>
  <c r="P7768" i="8"/>
  <c r="P7792" i="8"/>
  <c r="P7774" i="8"/>
  <c r="P7775" i="8"/>
  <c r="P7794" i="8"/>
  <c r="P7795" i="8"/>
  <c r="P7800" i="8"/>
  <c r="P7777" i="8"/>
  <c r="P7780" i="8"/>
  <c r="P7781" i="8"/>
  <c r="P7784" i="8"/>
  <c r="P7785" i="8"/>
  <c r="P7787" i="8"/>
  <c r="P7801" i="8"/>
  <c r="P7788" i="8"/>
  <c r="P7803" i="8"/>
  <c r="P7823" i="8"/>
  <c r="P7824" i="8"/>
  <c r="P7790" i="8"/>
  <c r="P7829" i="8"/>
  <c r="P7830" i="8"/>
  <c r="P7831" i="8"/>
  <c r="P7832" i="8"/>
  <c r="P7876" i="8"/>
  <c r="P7834" i="8"/>
  <c r="P7835" i="8"/>
  <c r="P7847" i="8"/>
  <c r="P7848" i="8"/>
  <c r="P7851" i="8"/>
  <c r="P7853" i="8"/>
  <c r="P14007" i="8"/>
  <c r="P14049" i="8"/>
  <c r="P7857" i="8"/>
  <c r="P7860" i="8"/>
  <c r="P7862" i="8"/>
  <c r="P7863" i="8"/>
  <c r="P7866" i="8"/>
  <c r="P7867" i="8"/>
  <c r="P7870" i="8"/>
  <c r="P7871" i="8"/>
  <c r="P7875" i="8"/>
  <c r="P7874" i="8"/>
  <c r="P8757" i="8"/>
  <c r="P8759" i="8"/>
  <c r="P8760" i="8"/>
  <c r="P10306" i="8"/>
  <c r="R8020" i="8" l="1"/>
  <c r="R8021" i="8"/>
  <c r="R8016" i="8"/>
  <c r="R8010" i="8"/>
  <c r="R7914" i="8"/>
  <c r="R7911" i="8"/>
  <c r="R7908" i="8"/>
  <c r="R7909" i="8"/>
  <c r="R7570" i="8"/>
  <c r="R7567" i="8"/>
  <c r="R7544" i="8"/>
  <c r="R7545" i="8"/>
  <c r="R7456" i="8"/>
  <c r="R7349" i="8"/>
  <c r="R7110" i="8"/>
  <c r="R92" i="8"/>
  <c r="R93" i="8"/>
  <c r="R5138" i="8"/>
  <c r="R8569" i="8" l="1"/>
  <c r="R2458" i="8"/>
  <c r="R8705" i="8"/>
  <c r="R8072" i="8"/>
  <c r="R8030" i="8"/>
  <c r="R7550" i="8"/>
  <c r="R7342" i="8"/>
  <c r="R7339" i="8"/>
  <c r="R7119" i="8"/>
  <c r="R7112" i="8"/>
  <c r="R7107" i="8"/>
  <c r="R7104" i="8"/>
  <c r="R7098" i="8"/>
  <c r="R6573" i="8"/>
  <c r="R6571" i="8"/>
  <c r="R6568" i="8"/>
  <c r="R6535" i="8"/>
  <c r="R6411" i="8"/>
  <c r="R6272" i="8"/>
  <c r="R8222" i="8" l="1"/>
  <c r="R8214" i="8"/>
  <c r="R8164" i="8"/>
  <c r="R8150" i="8"/>
  <c r="R8691" i="8"/>
  <c r="R8684" i="8"/>
  <c r="R8586" i="8"/>
  <c r="R8575" i="8"/>
  <c r="R8572" i="8"/>
  <c r="R8566" i="8"/>
  <c r="R8568" i="8"/>
  <c r="R1443" i="8"/>
  <c r="R8486" i="8" l="1"/>
  <c r="R8485" i="8"/>
  <c r="R6368" i="8"/>
  <c r="R8682" i="8"/>
  <c r="R8587" i="8"/>
  <c r="R8565" i="8"/>
  <c r="R5128" i="8" l="1"/>
  <c r="R5127" i="8"/>
  <c r="R5122" i="8"/>
  <c r="R5121" i="8"/>
  <c r="R5120" i="8"/>
  <c r="R5118" i="8"/>
  <c r="R5117" i="8"/>
  <c r="R5113" i="8"/>
  <c r="R5108" i="8"/>
  <c r="R5107" i="8"/>
  <c r="R5106" i="8"/>
  <c r="R5102" i="8"/>
  <c r="R5097" i="8"/>
  <c r="R5091" i="8"/>
  <c r="R5083" i="8"/>
  <c r="R5078" i="8"/>
  <c r="R5072" i="8"/>
  <c r="R5068" i="8"/>
  <c r="R5059" i="8"/>
  <c r="R5058" i="8"/>
  <c r="R5050" i="8"/>
  <c r="R5038" i="8"/>
  <c r="R5031" i="8"/>
  <c r="R5024" i="8"/>
  <c r="R4939" i="8"/>
  <c r="R4937" i="8"/>
  <c r="R4646" i="8"/>
  <c r="R4211" i="8"/>
  <c r="R6884" i="8"/>
  <c r="R5793" i="8"/>
  <c r="R3435" i="8"/>
  <c r="R7274" i="8"/>
  <c r="R7262" i="8"/>
  <c r="R7213" i="8"/>
  <c r="R7210" i="8"/>
  <c r="R7190" i="8"/>
  <c r="R7160" i="8"/>
  <c r="R7111" i="8"/>
  <c r="R7102" i="8"/>
  <c r="R7083" i="8"/>
  <c r="R7084" i="8"/>
  <c r="R7062" i="8"/>
  <c r="R7045" i="8"/>
  <c r="R7039" i="8"/>
  <c r="R7020" i="8"/>
  <c r="R7018" i="8"/>
  <c r="R6982" i="8"/>
  <c r="R6690" i="8"/>
  <c r="R6326" i="8"/>
  <c r="R6358" i="8"/>
  <c r="R6286" i="8"/>
  <c r="R6324" i="8"/>
  <c r="R6367" i="8"/>
  <c r="R6350" i="8"/>
  <c r="R6341" i="8"/>
  <c r="R6335" i="8"/>
  <c r="R6334" i="8"/>
  <c r="R6303" i="8"/>
  <c r="R6301" i="8"/>
  <c r="R6295" i="8"/>
  <c r="R6279" i="8"/>
  <c r="R6276" i="8"/>
  <c r="R6235" i="8"/>
  <c r="R6230" i="8"/>
  <c r="R6226" i="8"/>
  <c r="R6223" i="8"/>
  <c r="R6211" i="8"/>
  <c r="R6202" i="8"/>
  <c r="R6200" i="8"/>
  <c r="R2440" i="8"/>
  <c r="R459" i="8"/>
  <c r="R452" i="8"/>
  <c r="R6188" i="8"/>
  <c r="R6189" i="8"/>
  <c r="R6185" i="8"/>
  <c r="R6186" i="8"/>
  <c r="R6170" i="8"/>
  <c r="R6165" i="8"/>
  <c r="R6146" i="8"/>
  <c r="R6143" i="8"/>
  <c r="R6127" i="8"/>
  <c r="R6098" i="8"/>
  <c r="R6090" i="8"/>
  <c r="R6088" i="8"/>
  <c r="R6081" i="8"/>
  <c r="R6054" i="8"/>
  <c r="R6050" i="8"/>
  <c r="R6042" i="8"/>
  <c r="R6034" i="8"/>
  <c r="R6032" i="8"/>
  <c r="R6029" i="8"/>
  <c r="R6019" i="8"/>
  <c r="R6015" i="8"/>
  <c r="R6013" i="8"/>
  <c r="R6005" i="8"/>
  <c r="R6006" i="8"/>
  <c r="R6007" i="8"/>
  <c r="R6008" i="8"/>
  <c r="R6003" i="8"/>
  <c r="R6000" i="8"/>
  <c r="R5994" i="8"/>
  <c r="R5986" i="8"/>
  <c r="R5979" i="8"/>
  <c r="R5978" i="8"/>
  <c r="R5943" i="8"/>
  <c r="R5934" i="8"/>
  <c r="R5925" i="8"/>
  <c r="R5921" i="8"/>
  <c r="R5922" i="8"/>
  <c r="R5923" i="8"/>
  <c r="R5914" i="8"/>
  <c r="R5906" i="8"/>
  <c r="R5902" i="8"/>
  <c r="R5903" i="8"/>
  <c r="R5904" i="8"/>
  <c r="R5897" i="8"/>
  <c r="R5887" i="8"/>
  <c r="R5872" i="8"/>
  <c r="R5864" i="8"/>
  <c r="R5855" i="8"/>
  <c r="R5852" i="8"/>
  <c r="R5835" i="8"/>
  <c r="R5836" i="8"/>
  <c r="R5837" i="8"/>
  <c r="R5838" i="8"/>
  <c r="R5839" i="8"/>
  <c r="R5833" i="8"/>
  <c r="R5830" i="8"/>
  <c r="R5818" i="8"/>
  <c r="R5819" i="8"/>
  <c r="R5798" i="8"/>
  <c r="R5795" i="8"/>
  <c r="R5786" i="8"/>
  <c r="R5787" i="8"/>
  <c r="R5788" i="8"/>
  <c r="R5782" i="8"/>
  <c r="R5773" i="8"/>
  <c r="R5774" i="8"/>
  <c r="R5768" i="8"/>
  <c r="R5766" i="8"/>
  <c r="R5762" i="8"/>
  <c r="R5761" i="8"/>
  <c r="R5759" i="8"/>
  <c r="R5758" i="8"/>
  <c r="R5757" i="8"/>
  <c r="R5755" i="8"/>
  <c r="R5753" i="8"/>
  <c r="R5745" i="8"/>
  <c r="R5740" i="8"/>
  <c r="R5741" i="8"/>
  <c r="R5721" i="8"/>
  <c r="R5709" i="8"/>
  <c r="R5707" i="8"/>
  <c r="R5703" i="8"/>
  <c r="R5704" i="8"/>
  <c r="R5697" i="8"/>
  <c r="R5698" i="8"/>
  <c r="R5699" i="8"/>
  <c r="R5691" i="8"/>
  <c r="R5692" i="8"/>
  <c r="R5689" i="8"/>
  <c r="R5684" i="8"/>
  <c r="R5681" i="8"/>
  <c r="R5682" i="8"/>
  <c r="R5683" i="8"/>
  <c r="R5674" i="8"/>
  <c r="R5675" i="8"/>
  <c r="R5671" i="8"/>
  <c r="R5662" i="8"/>
  <c r="R5663" i="8"/>
  <c r="R5656" i="8"/>
  <c r="R5657" i="8"/>
  <c r="R5654" i="8"/>
  <c r="R5651" i="8"/>
  <c r="R5649" i="8"/>
  <c r="R5643" i="8"/>
  <c r="R5641" i="8"/>
  <c r="R5639" i="8"/>
  <c r="R5637" i="8"/>
  <c r="R5626" i="8"/>
  <c r="R5627" i="8"/>
  <c r="R5624" i="8"/>
  <c r="R5622" i="8"/>
  <c r="R5619" i="8"/>
  <c r="R5617" i="8"/>
  <c r="R5615" i="8"/>
  <c r="R5610" i="8"/>
  <c r="R5611" i="8"/>
  <c r="R5605" i="8"/>
  <c r="R5606" i="8"/>
  <c r="R5607" i="8"/>
  <c r="R5603" i="8"/>
  <c r="R7492" i="8"/>
  <c r="R5594" i="8"/>
  <c r="R5592" i="8"/>
  <c r="R5582" i="8"/>
  <c r="R5583" i="8"/>
  <c r="R5584" i="8"/>
  <c r="R5585" i="8"/>
  <c r="R5562" i="8"/>
  <c r="R5559" i="8"/>
  <c r="R5555" i="8"/>
  <c r="R5539" i="8"/>
  <c r="R5540" i="8"/>
  <c r="R5541" i="8"/>
  <c r="R5537" i="8"/>
  <c r="R5534" i="8"/>
  <c r="R5531" i="8"/>
  <c r="R5523" i="8"/>
  <c r="R5521" i="8"/>
  <c r="R5512" i="8"/>
  <c r="R5508" i="8"/>
  <c r="R5498" i="8"/>
  <c r="R5499" i="8"/>
  <c r="R5494" i="8"/>
  <c r="R5491" i="8"/>
  <c r="R5492" i="8"/>
  <c r="R5489" i="8"/>
  <c r="R5488" i="8"/>
  <c r="R5483" i="8"/>
  <c r="R5484" i="8"/>
  <c r="R5485" i="8"/>
  <c r="R5481" i="8"/>
  <c r="R5471" i="8"/>
  <c r="R5462" i="8"/>
  <c r="R5463" i="8"/>
  <c r="R5464" i="8"/>
  <c r="R5452" i="8"/>
  <c r="R5446" i="8"/>
  <c r="R5444" i="8"/>
  <c r="R5438" i="8"/>
  <c r="R5439" i="8"/>
  <c r="R5440" i="8"/>
  <c r="R5430" i="8"/>
  <c r="R5429" i="8"/>
  <c r="R5427" i="8"/>
  <c r="R5419" i="8"/>
  <c r="R5417" i="8"/>
  <c r="R5415" i="8"/>
  <c r="R5412" i="8"/>
  <c r="R5406" i="8"/>
  <c r="R5407" i="8"/>
  <c r="R5399" i="8"/>
  <c r="R5400" i="8"/>
  <c r="R5396" i="8"/>
  <c r="R5397" i="8"/>
  <c r="R5392" i="8"/>
  <c r="R5393" i="8"/>
  <c r="R5384" i="8"/>
  <c r="R5383" i="8"/>
  <c r="R5374" i="8"/>
  <c r="R5369" i="8"/>
  <c r="R5365" i="8"/>
  <c r="R5354" i="8"/>
  <c r="R5347" i="8"/>
  <c r="R5335" i="8"/>
  <c r="R5331" i="8"/>
  <c r="R5333" i="8"/>
  <c r="R5323" i="8"/>
  <c r="R5315" i="8"/>
  <c r="R5316" i="8"/>
  <c r="R5317" i="8"/>
  <c r="R5312" i="8"/>
  <c r="R5313" i="8"/>
  <c r="R5306" i="8"/>
  <c r="R5307" i="8"/>
  <c r="R5299" i="8"/>
  <c r="R5297" i="8"/>
  <c r="R5291" i="8"/>
  <c r="R5288" i="8"/>
  <c r="R5289" i="8"/>
  <c r="R5275" i="8"/>
  <c r="R5257" i="8"/>
  <c r="R5249" i="8"/>
  <c r="R5237" i="8"/>
  <c r="R5235" i="8"/>
  <c r="R5233" i="8"/>
  <c r="R5229" i="8"/>
  <c r="R5216" i="8"/>
  <c r="R5201" i="8"/>
  <c r="R5202" i="8"/>
  <c r="R5143" i="8"/>
  <c r="R5135" i="8"/>
  <c r="R5132" i="8"/>
  <c r="R5104" i="8"/>
  <c r="R5064" i="8"/>
  <c r="R5056" i="8"/>
  <c r="R5053" i="8"/>
  <c r="R5006" i="8"/>
  <c r="R4989" i="8"/>
  <c r="R4984" i="8"/>
  <c r="R4981" i="8"/>
  <c r="R4975" i="8"/>
  <c r="R4966" i="8"/>
  <c r="R4963" i="8"/>
  <c r="R4959" i="8"/>
  <c r="R4960" i="8"/>
  <c r="R4961" i="8"/>
  <c r="R4941" i="8"/>
  <c r="R4938" i="8"/>
  <c r="R4912" i="8"/>
  <c r="R4910" i="8"/>
  <c r="R4898" i="8"/>
  <c r="R4899" i="8"/>
  <c r="R4900" i="8"/>
  <c r="R4892" i="8"/>
  <c r="R4889" i="8"/>
  <c r="R4869" i="8"/>
  <c r="R4832" i="8"/>
  <c r="R4814" i="8"/>
  <c r="R4801" i="8"/>
  <c r="R4799" i="8"/>
  <c r="R4795" i="8"/>
  <c r="R4796" i="8"/>
  <c r="R4789" i="8"/>
  <c r="R4784" i="8"/>
  <c r="R4780" i="8"/>
  <c r="R4776" i="8"/>
  <c r="R4772" i="8"/>
  <c r="R4773" i="8"/>
  <c r="R4774" i="8"/>
  <c r="R4766" i="8"/>
  <c r="R4767" i="8"/>
  <c r="R4764" i="8"/>
  <c r="R4762" i="8"/>
  <c r="R4760" i="8"/>
  <c r="R4754" i="8"/>
  <c r="R4755" i="8"/>
  <c r="R4756" i="8"/>
  <c r="R4757" i="8"/>
  <c r="R4750" i="8"/>
  <c r="R4747" i="8"/>
  <c r="R4745" i="8"/>
  <c r="R4740" i="8"/>
  <c r="R4741" i="8"/>
  <c r="R4734" i="8"/>
  <c r="R4732" i="8"/>
  <c r="R4728" i="8"/>
  <c r="R4726" i="8"/>
  <c r="R4724" i="8"/>
  <c r="R4718" i="8"/>
  <c r="R4715" i="8"/>
  <c r="R4713" i="8"/>
  <c r="R4714" i="8"/>
  <c r="R4707" i="8"/>
  <c r="R4709" i="8"/>
  <c r="R4704" i="8"/>
  <c r="R4703" i="8"/>
  <c r="R4696" i="8"/>
  <c r="R4697" i="8"/>
  <c r="R4690" i="8"/>
  <c r="R4691" i="8"/>
  <c r="R4687" i="8"/>
  <c r="R4688" i="8"/>
  <c r="R4684" i="8"/>
  <c r="R4685" i="8"/>
  <c r="R4682" i="8"/>
  <c r="R4679" i="8"/>
  <c r="R4680" i="8"/>
  <c r="R4675" i="8"/>
  <c r="R4676" i="8"/>
  <c r="R4671" i="8"/>
  <c r="R4666" i="8"/>
  <c r="R4667" i="8"/>
  <c r="R4660" i="8"/>
  <c r="R4652" i="8"/>
  <c r="R4653" i="8"/>
  <c r="R4645" i="8"/>
  <c r="R4634" i="8"/>
  <c r="R4625" i="8"/>
  <c r="R4612" i="8"/>
  <c r="R4613" i="8"/>
  <c r="R4614" i="8"/>
  <c r="R4605" i="8"/>
  <c r="R4600" i="8"/>
  <c r="R4597" i="8"/>
  <c r="R4594" i="8"/>
  <c r="R4595" i="8"/>
  <c r="R4585" i="8"/>
  <c r="R4586" i="8"/>
  <c r="R4576" i="8"/>
  <c r="R4569" i="8"/>
  <c r="R4570" i="8"/>
  <c r="R4560" i="8"/>
  <c r="R4561" i="8"/>
  <c r="R4554" i="8"/>
  <c r="R4538" i="8"/>
  <c r="R4534" i="8"/>
  <c r="R4535" i="8"/>
  <c r="R4536" i="8"/>
  <c r="R4513" i="8"/>
  <c r="R4514" i="8"/>
  <c r="R4515" i="8"/>
  <c r="R4508" i="8"/>
  <c r="R4506" i="8"/>
  <c r="R4504" i="8"/>
  <c r="R4501" i="8"/>
  <c r="R4497" i="8"/>
  <c r="R4493" i="8"/>
  <c r="R4488" i="8"/>
  <c r="R4486" i="8"/>
  <c r="R4461" i="8"/>
  <c r="R4455" i="8"/>
  <c r="R4456" i="8"/>
  <c r="R4453" i="8"/>
  <c r="R4449" i="8"/>
  <c r="R4446" i="8"/>
  <c r="R4433" i="8"/>
  <c r="R4434" i="8"/>
  <c r="R4426" i="8"/>
  <c r="R4419" i="8"/>
  <c r="R4420" i="8"/>
  <c r="R4417" i="8"/>
  <c r="R4415" i="8"/>
  <c r="R4410" i="8"/>
  <c r="R4402" i="8"/>
  <c r="R4396" i="8"/>
  <c r="R4394" i="8"/>
  <c r="R4391" i="8"/>
  <c r="R4389" i="8"/>
  <c r="R4386" i="8"/>
  <c r="R4382" i="8"/>
  <c r="R4351" i="8"/>
  <c r="R4348" i="8"/>
  <c r="R4344" i="8"/>
  <c r="R4345" i="8"/>
  <c r="R4346" i="8"/>
  <c r="R4347" i="8"/>
  <c r="R4337" i="8"/>
  <c r="R4338" i="8"/>
  <c r="R4339" i="8"/>
  <c r="R4333" i="8"/>
  <c r="R4329" i="8"/>
  <c r="R6332" i="8"/>
  <c r="R4313" i="8"/>
  <c r="R4310" i="8"/>
  <c r="R4311" i="8"/>
  <c r="R4305" i="8"/>
  <c r="R4302" i="8"/>
  <c r="R4288" i="8"/>
  <c r="R4289" i="8"/>
  <c r="R4278" i="8"/>
  <c r="R4279" i="8"/>
  <c r="R4280" i="8"/>
  <c r="R4261" i="8"/>
  <c r="R4259" i="8"/>
  <c r="R4250" i="8"/>
  <c r="R4248" i="8"/>
  <c r="R4241" i="8"/>
  <c r="R4239" i="8"/>
  <c r="R4236" i="8"/>
  <c r="R4233" i="8"/>
  <c r="R4225" i="8"/>
  <c r="R4226" i="8"/>
  <c r="R4227" i="8"/>
  <c r="R4186" i="8"/>
  <c r="R4187" i="8"/>
  <c r="R4182" i="8"/>
  <c r="R4175" i="8"/>
  <c r="R4172" i="8"/>
  <c r="R4170" i="8"/>
  <c r="R4163" i="8"/>
  <c r="R4159" i="8"/>
  <c r="R4156" i="8"/>
  <c r="R4144" i="8"/>
  <c r="R4146" i="8"/>
  <c r="R4147" i="8"/>
  <c r="R4148" i="8"/>
  <c r="R4138" i="8"/>
  <c r="R4132" i="8"/>
  <c r="R4126" i="8"/>
  <c r="R4120" i="8"/>
  <c r="R4116" i="8"/>
  <c r="R4111" i="8"/>
  <c r="R4105" i="8"/>
  <c r="R4106" i="8"/>
  <c r="R4107" i="8"/>
  <c r="R4108" i="8"/>
  <c r="R4102" i="8"/>
  <c r="R4095" i="8"/>
  <c r="R4096" i="8"/>
  <c r="R4097" i="8"/>
  <c r="R4093" i="8"/>
  <c r="R4092" i="8"/>
  <c r="R4086" i="8"/>
  <c r="R4084" i="8"/>
  <c r="R4079" i="8"/>
  <c r="R4080" i="8"/>
  <c r="R4077" i="8"/>
  <c r="R4072" i="8"/>
  <c r="R4068" i="8"/>
  <c r="R4060" i="8"/>
  <c r="R4058" i="8"/>
  <c r="R4053" i="8"/>
  <c r="R4042" i="8"/>
  <c r="R4039" i="8"/>
  <c r="R4035" i="8"/>
  <c r="R4030" i="8"/>
  <c r="R4025" i="8"/>
  <c r="R4026" i="8"/>
  <c r="R4021" i="8"/>
  <c r="R4011" i="8"/>
  <c r="R3987" i="8"/>
  <c r="R3976" i="8"/>
  <c r="R3963" i="8"/>
  <c r="R3954" i="8"/>
  <c r="R3955" i="8"/>
  <c r="R3950" i="8"/>
  <c r="R3951" i="8"/>
  <c r="R3948" i="8"/>
  <c r="R3944" i="8"/>
  <c r="R3936" i="8"/>
  <c r="R3898" i="8"/>
  <c r="R3886" i="8"/>
  <c r="R3883" i="8"/>
  <c r="R3865" i="8"/>
  <c r="R3829" i="8"/>
  <c r="R3824" i="8"/>
  <c r="R3799" i="8"/>
  <c r="R3797" i="8"/>
  <c r="R3795" i="8"/>
  <c r="R3792" i="8"/>
  <c r="R3790" i="8"/>
  <c r="R3787" i="8"/>
  <c r="R3785" i="8"/>
  <c r="R3782" i="8"/>
  <c r="R3780" i="8"/>
  <c r="R3770" i="8"/>
  <c r="R3771" i="8"/>
  <c r="R3754" i="8"/>
  <c r="R3748" i="8"/>
  <c r="R3741" i="8"/>
  <c r="R3737" i="8"/>
  <c r="R3735" i="8"/>
  <c r="R3732" i="8"/>
  <c r="R3730" i="8"/>
  <c r="R3728" i="8"/>
  <c r="R3723" i="8"/>
  <c r="R3724" i="8"/>
  <c r="R3720" i="8"/>
  <c r="R3716" i="8"/>
  <c r="R3712" i="8"/>
  <c r="R3701" i="8"/>
  <c r="R3696" i="8"/>
  <c r="R3694" i="8"/>
  <c r="R3683" i="8"/>
  <c r="R3684" i="8"/>
  <c r="R3681" i="8"/>
  <c r="R3679" i="8"/>
  <c r="R3654" i="8"/>
  <c r="R3655" i="8"/>
  <c r="R3656" i="8"/>
  <c r="R3657" i="8"/>
  <c r="R3658" i="8"/>
  <c r="R3649" i="8"/>
  <c r="R3651" i="8"/>
  <c r="R3652" i="8"/>
  <c r="R3647" i="8"/>
  <c r="R3645" i="8"/>
  <c r="R3633" i="8"/>
  <c r="R3634" i="8"/>
  <c r="R3637" i="8"/>
  <c r="R3639" i="8"/>
  <c r="R3640" i="8"/>
  <c r="R3641" i="8"/>
  <c r="R3627" i="8"/>
  <c r="R3628" i="8"/>
  <c r="R3629" i="8"/>
  <c r="R3630" i="8"/>
  <c r="R3631" i="8"/>
  <c r="R3619" i="8"/>
  <c r="R3620" i="8"/>
  <c r="R3621" i="8"/>
  <c r="R3617" i="8"/>
  <c r="R3608" i="8"/>
  <c r="R3605" i="8"/>
  <c r="R3599" i="8"/>
  <c r="R3600" i="8"/>
  <c r="R3596" i="8"/>
  <c r="R3597" i="8"/>
  <c r="R3591" i="8"/>
  <c r="R3584" i="8"/>
  <c r="R3575" i="8"/>
  <c r="R3566" i="8"/>
  <c r="R3567" i="8"/>
  <c r="R3558" i="8"/>
  <c r="R3552" i="8"/>
  <c r="R3554" i="8"/>
  <c r="R3555" i="8"/>
  <c r="R3546" i="8"/>
  <c r="R3548" i="8"/>
  <c r="R3537" i="8"/>
  <c r="R3538" i="8"/>
  <c r="R3539" i="8"/>
  <c r="R3529" i="8"/>
  <c r="R3531" i="8"/>
  <c r="R3525" i="8"/>
  <c r="R3522" i="8"/>
  <c r="R3513" i="8"/>
  <c r="R3516" i="8"/>
  <c r="R3517" i="8"/>
  <c r="R3518" i="8"/>
  <c r="R3510" i="8"/>
  <c r="R3505" i="8"/>
  <c r="R3507" i="8"/>
  <c r="R3498" i="8"/>
  <c r="R3499" i="8"/>
  <c r="R3497" i="8"/>
  <c r="R3496" i="8"/>
  <c r="R3494" i="8"/>
  <c r="R3489" i="8"/>
  <c r="R3476" i="8"/>
  <c r="R3477" i="8"/>
  <c r="R3478" i="8"/>
  <c r="R3479" i="8"/>
  <c r="R3481" i="8"/>
  <c r="R3473" i="8"/>
  <c r="R3474" i="8"/>
  <c r="R3475" i="8"/>
  <c r="R3469" i="8"/>
  <c r="R3460" i="8"/>
  <c r="R3462" i="8"/>
  <c r="R3456" i="8"/>
  <c r="R3453" i="8"/>
  <c r="R3451" i="8"/>
  <c r="R3449" i="8"/>
  <c r="R3448" i="8"/>
  <c r="R3437" i="8"/>
  <c r="R3438" i="8"/>
  <c r="R3439" i="8"/>
  <c r="R3440" i="8"/>
  <c r="R3434" i="8"/>
  <c r="R3431" i="8"/>
  <c r="R3428" i="8"/>
  <c r="R3425" i="8"/>
  <c r="R3422" i="8"/>
  <c r="R3415" i="8"/>
  <c r="R3417" i="8"/>
  <c r="R3419" i="8"/>
  <c r="R3420" i="8"/>
  <c r="R3421" i="8"/>
  <c r="R3413" i="8"/>
  <c r="R3409" i="8"/>
  <c r="R3410" i="8"/>
  <c r="R3403" i="8"/>
  <c r="R3404" i="8"/>
  <c r="R3401" i="8"/>
  <c r="R3398" i="8"/>
  <c r="R3395" i="8"/>
  <c r="R3396" i="8"/>
  <c r="R3391" i="8"/>
  <c r="R3382" i="8"/>
  <c r="R3383" i="8"/>
  <c r="R3376" i="8"/>
  <c r="R3378" i="8"/>
  <c r="R3379" i="8"/>
  <c r="R3373" i="8"/>
  <c r="R3367" i="8"/>
  <c r="R3368" i="8"/>
  <c r="R3369" i="8"/>
  <c r="R3370" i="8"/>
  <c r="R3371" i="8"/>
  <c r="R3363" i="8"/>
  <c r="R3352" i="8"/>
  <c r="R3353" i="8"/>
  <c r="R3354" i="8"/>
  <c r="R3355" i="8"/>
  <c r="R3356" i="8"/>
  <c r="R3357" i="8"/>
  <c r="R3348" i="8"/>
  <c r="R3349" i="8"/>
  <c r="R3346" i="8"/>
  <c r="R3344" i="8"/>
  <c r="R3342" i="8"/>
  <c r="R3338" i="8"/>
  <c r="R3339" i="8"/>
  <c r="R3335" i="8"/>
  <c r="R3329" i="8"/>
  <c r="R3330" i="8"/>
  <c r="R3315" i="8"/>
  <c r="R3316" i="8"/>
  <c r="R3310" i="8"/>
  <c r="R3312" i="8"/>
  <c r="R3313" i="8"/>
  <c r="R3306" i="8"/>
  <c r="R3302" i="8"/>
  <c r="R3298" i="8"/>
  <c r="R3299" i="8"/>
  <c r="R3300" i="8"/>
  <c r="R3293" i="8"/>
  <c r="R3290" i="8"/>
  <c r="R3285" i="8"/>
  <c r="R3282" i="8"/>
  <c r="R3283" i="8"/>
  <c r="R3278" i="8"/>
  <c r="R3274" i="8"/>
  <c r="R3275" i="8"/>
  <c r="R3269" i="8"/>
  <c r="R3270" i="8"/>
  <c r="R3266" i="8"/>
  <c r="R3267" i="8"/>
  <c r="R3264" i="8"/>
  <c r="R3261" i="8"/>
  <c r="R3255" i="8"/>
  <c r="R3248" i="8"/>
  <c r="R3246" i="8"/>
  <c r="R3242" i="8"/>
  <c r="R3243" i="8"/>
  <c r="R3244" i="8"/>
  <c r="R3238" i="8"/>
  <c r="R3217" i="8"/>
  <c r="R3218" i="8"/>
  <c r="R3219" i="8"/>
  <c r="R3215" i="8"/>
  <c r="R3213" i="8"/>
  <c r="R3204" i="8"/>
  <c r="R3205" i="8"/>
  <c r="R3197" i="8"/>
  <c r="R3191" i="8"/>
  <c r="R3192" i="8"/>
  <c r="R3193" i="8"/>
  <c r="R3186" i="8"/>
  <c r="R3187" i="8"/>
  <c r="R3188" i="8"/>
  <c r="R3182" i="8"/>
  <c r="R3179" i="8"/>
  <c r="R3169" i="8"/>
  <c r="R3167" i="8"/>
  <c r="R3165" i="8"/>
  <c r="R3161" i="8"/>
  <c r="R3162" i="8"/>
  <c r="R3163" i="8"/>
  <c r="R3153" i="8"/>
  <c r="R3145" i="8"/>
  <c r="R3129" i="8"/>
  <c r="R3126" i="8"/>
  <c r="R3127" i="8"/>
  <c r="R3111" i="8"/>
  <c r="R3104" i="8"/>
  <c r="R3094" i="8"/>
  <c r="R3095" i="8"/>
  <c r="R3089" i="8"/>
  <c r="R3086" i="8"/>
  <c r="R3084" i="8"/>
  <c r="R3082" i="8"/>
  <c r="R3080" i="8"/>
  <c r="R3076" i="8"/>
  <c r="R3070" i="8"/>
  <c r="R3071" i="8"/>
  <c r="R3072" i="8"/>
  <c r="R3073" i="8"/>
  <c r="R3068" i="8"/>
  <c r="R3066" i="8"/>
  <c r="R3063" i="8"/>
  <c r="R3057" i="8"/>
  <c r="R3054" i="8"/>
  <c r="R3055" i="8"/>
  <c r="R3050" i="8"/>
  <c r="R3051" i="8"/>
  <c r="R3046" i="8"/>
  <c r="R3043" i="8"/>
  <c r="R3037" i="8"/>
  <c r="R3038" i="8"/>
  <c r="R3039" i="8"/>
  <c r="R3040" i="8"/>
  <c r="R3034" i="8"/>
  <c r="R3032" i="8"/>
  <c r="R3030" i="8"/>
  <c r="R3027" i="8"/>
  <c r="R3026" i="8"/>
  <c r="R3024" i="8"/>
  <c r="R3006" i="8"/>
  <c r="R2993" i="8"/>
  <c r="R2994" i="8"/>
  <c r="R2992" i="8"/>
  <c r="R2990" i="8"/>
  <c r="R2962" i="8"/>
  <c r="R2947" i="8"/>
  <c r="R2944" i="8"/>
  <c r="R2941" i="8"/>
  <c r="R2936" i="8"/>
  <c r="R2930" i="8"/>
  <c r="R2931" i="8"/>
  <c r="R2927" i="8"/>
  <c r="R2928" i="8"/>
  <c r="R2916" i="8"/>
  <c r="R2911" i="8"/>
  <c r="R2912" i="8"/>
  <c r="R2896" i="8"/>
  <c r="R2887" i="8"/>
  <c r="R2876" i="8"/>
  <c r="R2860" i="8"/>
  <c r="R2857" i="8"/>
  <c r="R2851" i="8"/>
  <c r="R2848" i="8"/>
  <c r="R2817" i="8"/>
  <c r="R2806" i="8"/>
  <c r="R2795" i="8"/>
  <c r="R2796" i="8"/>
  <c r="R2780" i="8"/>
  <c r="R2763" i="8"/>
  <c r="R2758" i="8"/>
  <c r="R2740" i="8"/>
  <c r="R2738" i="8"/>
  <c r="R2735" i="8"/>
  <c r="R2729" i="8"/>
  <c r="R2724" i="8"/>
  <c r="R2725" i="8"/>
  <c r="R2714" i="8"/>
  <c r="R2715" i="8"/>
  <c r="R2708" i="8"/>
  <c r="R2700" i="8"/>
  <c r="R2695" i="8"/>
  <c r="R2696" i="8"/>
  <c r="R2697" i="8"/>
  <c r="R2689" i="8"/>
  <c r="R2690" i="8"/>
  <c r="R2688" i="8"/>
  <c r="R2684" i="8"/>
  <c r="R2681" i="8"/>
  <c r="R2677" i="8"/>
  <c r="R2658" i="8"/>
  <c r="R2659" i="8"/>
  <c r="R2645" i="8"/>
  <c r="R2642" i="8"/>
  <c r="R2640" i="8"/>
  <c r="R2637" i="8"/>
  <c r="R2634" i="8"/>
  <c r="R2635" i="8"/>
  <c r="R2631" i="8"/>
  <c r="R2628" i="8"/>
  <c r="R2624" i="8"/>
  <c r="R2625" i="8"/>
  <c r="R2601" i="8"/>
  <c r="R2569" i="8"/>
  <c r="R2532" i="8"/>
  <c r="R2516" i="8"/>
  <c r="R2514" i="8"/>
  <c r="R2512" i="8"/>
  <c r="R2506" i="8"/>
  <c r="R2507" i="8"/>
  <c r="R2503" i="8"/>
  <c r="R2501" i="8"/>
  <c r="R2498" i="8"/>
  <c r="R2495" i="8"/>
  <c r="R2489" i="8"/>
  <c r="R2483" i="8"/>
  <c r="R2432" i="8"/>
  <c r="R2411" i="8"/>
  <c r="R2402" i="8"/>
  <c r="R2398" i="8"/>
  <c r="R2386" i="8"/>
  <c r="R2384" i="8"/>
  <c r="R2382" i="8"/>
  <c r="R2374" i="8"/>
  <c r="R2366" i="8"/>
  <c r="R2356" i="8"/>
  <c r="R2297" i="8"/>
  <c r="R2280" i="8"/>
  <c r="R2272" i="8"/>
  <c r="R2192" i="8"/>
  <c r="R2066" i="8"/>
  <c r="R2007" i="8"/>
  <c r="R2003" i="8"/>
  <c r="R1984" i="8"/>
  <c r="R1931" i="8"/>
  <c r="R1920" i="8"/>
  <c r="R1815" i="8"/>
  <c r="R1816" i="8"/>
  <c r="R1792" i="8"/>
  <c r="R1785" i="8"/>
  <c r="R1780" i="8"/>
  <c r="R1781" i="8"/>
  <c r="R1782" i="8"/>
  <c r="R1772" i="8"/>
  <c r="R1762" i="8"/>
  <c r="R1763" i="8"/>
  <c r="R1759" i="8"/>
  <c r="R1754" i="8"/>
  <c r="R1752" i="8"/>
  <c r="R1748" i="8"/>
  <c r="R1742" i="8"/>
  <c r="R1739" i="8"/>
  <c r="R1731" i="8"/>
  <c r="R1729" i="8"/>
  <c r="R1724" i="8"/>
  <c r="R1722" i="8"/>
  <c r="R1719" i="8"/>
  <c r="R1707" i="8"/>
  <c r="R1700" i="8"/>
  <c r="R1695" i="8"/>
  <c r="R1696" i="8"/>
  <c r="R1691" i="8"/>
  <c r="R1687" i="8"/>
  <c r="R1683" i="8"/>
  <c r="R1670" i="8"/>
  <c r="R1663" i="8"/>
  <c r="R1654" i="8"/>
  <c r="R1655" i="8"/>
  <c r="R1642" i="8"/>
  <c r="R1636" i="8"/>
  <c r="R1630" i="8"/>
  <c r="R1626" i="8"/>
  <c r="R1620" i="8"/>
  <c r="R1621" i="8"/>
  <c r="R1611" i="8"/>
  <c r="R1608" i="8"/>
  <c r="R1605" i="8"/>
  <c r="R1602" i="8"/>
  <c r="R1598" i="8"/>
  <c r="R1594" i="8"/>
  <c r="R1584" i="8"/>
  <c r="R1578" i="8"/>
  <c r="R1570" i="8"/>
  <c r="R1571" i="8"/>
  <c r="R1566" i="8"/>
  <c r="R1559" i="8"/>
  <c r="R1560" i="8"/>
  <c r="R1556" i="8"/>
  <c r="R1557" i="8"/>
  <c r="R1539" i="8"/>
  <c r="R1535" i="8"/>
  <c r="R1510" i="8"/>
  <c r="R1511" i="8"/>
  <c r="R1512" i="8"/>
  <c r="R1513" i="8"/>
  <c r="R1514" i="8"/>
  <c r="R1515" i="8"/>
  <c r="R1516" i="8"/>
  <c r="R1517" i="8"/>
  <c r="R1518" i="8"/>
  <c r="R1519" i="8"/>
  <c r="R1520" i="8"/>
  <c r="R1521" i="8"/>
  <c r="R1522" i="8"/>
  <c r="R1523" i="8"/>
  <c r="R1524" i="8"/>
  <c r="R1525" i="8"/>
  <c r="R1526" i="8"/>
  <c r="R1527" i="8"/>
  <c r="R1528" i="8"/>
  <c r="R1529" i="8"/>
  <c r="R1493" i="8"/>
  <c r="R1494" i="8"/>
  <c r="R1495" i="8"/>
  <c r="R1496" i="8"/>
  <c r="R1497" i="8"/>
  <c r="R1498" i="8"/>
  <c r="R1499" i="8"/>
  <c r="R1500" i="8"/>
  <c r="R1501" i="8"/>
  <c r="R1502" i="8"/>
  <c r="R1503" i="8"/>
  <c r="R1504" i="8"/>
  <c r="R1505" i="8"/>
  <c r="R1506" i="8"/>
  <c r="R1507" i="8"/>
  <c r="R1508" i="8"/>
  <c r="R1489" i="8"/>
  <c r="R1490" i="8"/>
  <c r="R1491" i="8"/>
  <c r="R1485" i="8"/>
  <c r="R1486" i="8"/>
  <c r="R1487" i="8"/>
  <c r="R1460" i="8"/>
  <c r="R1461" i="8"/>
  <c r="R1462" i="8"/>
  <c r="R1463" i="8"/>
  <c r="R1464" i="8"/>
  <c r="R1465" i="8"/>
  <c r="R1466" i="8"/>
  <c r="R1467" i="8"/>
  <c r="R1468" i="8"/>
  <c r="R1469" i="8"/>
  <c r="R1470" i="8"/>
  <c r="R1471" i="8"/>
  <c r="R1472" i="8"/>
  <c r="R1473" i="8"/>
  <c r="R1474" i="8"/>
  <c r="R1475" i="8"/>
  <c r="R1476" i="8"/>
  <c r="R1477" i="8"/>
  <c r="R1478" i="8"/>
  <c r="R1479" i="8"/>
  <c r="R1480" i="8"/>
  <c r="R1481" i="8"/>
  <c r="R1482" i="8"/>
  <c r="R1457" i="8"/>
  <c r="R1458" i="8"/>
  <c r="R1453" i="8"/>
  <c r="R1454" i="8"/>
  <c r="R1455" i="8"/>
  <c r="R1444" i="8"/>
  <c r="R1445" i="8"/>
  <c r="R1446" i="8"/>
  <c r="R1447" i="8"/>
  <c r="R1448" i="8"/>
  <c r="R1449" i="8"/>
  <c r="R1450" i="8"/>
  <c r="R1451" i="8"/>
  <c r="R1439" i="8"/>
  <c r="R1430" i="8"/>
  <c r="R1431" i="8"/>
  <c r="R1432" i="8"/>
  <c r="R1433" i="8"/>
  <c r="R1434" i="8"/>
  <c r="R1435" i="8"/>
  <c r="R1436" i="8"/>
  <c r="R1437" i="8"/>
  <c r="R1427" i="8"/>
  <c r="R1428" i="8"/>
  <c r="R1417" i="8"/>
  <c r="R1389" i="8"/>
  <c r="R1390" i="8"/>
  <c r="R1392" i="8"/>
  <c r="R1393" i="8"/>
  <c r="R1394" i="8"/>
  <c r="R1395" i="8"/>
  <c r="R1396" i="8"/>
  <c r="R1397" i="8"/>
  <c r="R1398" i="8"/>
  <c r="R1399" i="8"/>
  <c r="R1400" i="8"/>
  <c r="R1401" i="8"/>
  <c r="R1402" i="8"/>
  <c r="R1403" i="8"/>
  <c r="R1404" i="8"/>
  <c r="R1387" i="8"/>
  <c r="R1382" i="8"/>
  <c r="R1383" i="8"/>
  <c r="R1384" i="8"/>
  <c r="R1385" i="8"/>
  <c r="R1377" i="8"/>
  <c r="R1378" i="8"/>
  <c r="R1379" i="8"/>
  <c r="R1370" i="8"/>
  <c r="R1371" i="8"/>
  <c r="R1372" i="8"/>
  <c r="R1373" i="8"/>
  <c r="R1374" i="8"/>
  <c r="R1349" i="8"/>
  <c r="R1350" i="8"/>
  <c r="R1351" i="8"/>
  <c r="R1352" i="8"/>
  <c r="R1353" i="8"/>
  <c r="R1354" i="8"/>
  <c r="R1355" i="8"/>
  <c r="R1356" i="8"/>
  <c r="R1357" i="8"/>
  <c r="R1358" i="8"/>
  <c r="R1359" i="8"/>
  <c r="R1360" i="8"/>
  <c r="R1361" i="8"/>
  <c r="R1362" i="8"/>
  <c r="R1363" i="8"/>
  <c r="R1364" i="8"/>
  <c r="R1365" i="8"/>
  <c r="R1366" i="8"/>
  <c r="R1367" i="8"/>
  <c r="R1368" i="8"/>
  <c r="R1303" i="8"/>
  <c r="R1304" i="8"/>
  <c r="R1305" i="8"/>
  <c r="R1306" i="8"/>
  <c r="R1307" i="8"/>
  <c r="R1308" i="8"/>
  <c r="R1309" i="8"/>
  <c r="R1310" i="8"/>
  <c r="R1311" i="8"/>
  <c r="R1312" i="8"/>
  <c r="R1313" i="8"/>
  <c r="R1314" i="8"/>
  <c r="R1315" i="8"/>
  <c r="R1316" i="8"/>
  <c r="R1317" i="8"/>
  <c r="R1318" i="8"/>
  <c r="R1319" i="8"/>
  <c r="R1320" i="8"/>
  <c r="R1321" i="8"/>
  <c r="R1322" i="8"/>
  <c r="R1323" i="8"/>
  <c r="R1324" i="8"/>
  <c r="R1325" i="8"/>
  <c r="R1326" i="8"/>
  <c r="R1327" i="8"/>
  <c r="R1328" i="8"/>
  <c r="R1329" i="8"/>
  <c r="R1330" i="8"/>
  <c r="R1331" i="8"/>
  <c r="R1332" i="8"/>
  <c r="R1333" i="8"/>
  <c r="R1334" i="8"/>
  <c r="R1335" i="8"/>
  <c r="R1336" i="8"/>
  <c r="R1337" i="8"/>
  <c r="R1338" i="8"/>
  <c r="R1339" i="8"/>
  <c r="R1340" i="8"/>
  <c r="R1341" i="8"/>
  <c r="R1342" i="8"/>
  <c r="R1343" i="8"/>
  <c r="R1344" i="8"/>
  <c r="R1345" i="8"/>
  <c r="R1346" i="8"/>
  <c r="R1347" i="8"/>
  <c r="R1284" i="8"/>
  <c r="R1285" i="8"/>
  <c r="R1286" i="8"/>
  <c r="R1287" i="8"/>
  <c r="R1288" i="8"/>
  <c r="R1289" i="8"/>
  <c r="R1290" i="8"/>
  <c r="R1291" i="8"/>
  <c r="R1292" i="8"/>
  <c r="R1293" i="8"/>
  <c r="R1294" i="8"/>
  <c r="R1295" i="8"/>
  <c r="R1296" i="8"/>
  <c r="R1297" i="8"/>
  <c r="R1273" i="8"/>
  <c r="R1274" i="8"/>
  <c r="R1275" i="8"/>
  <c r="R1276" i="8"/>
  <c r="R1277" i="8"/>
  <c r="R1278" i="8"/>
  <c r="R1279" i="8"/>
  <c r="R1280" i="8"/>
  <c r="R1281" i="8"/>
  <c r="R1282" i="8"/>
  <c r="R1264" i="8"/>
  <c r="R1265" i="8"/>
  <c r="R1266" i="8"/>
  <c r="R1267" i="8"/>
  <c r="R1268" i="8"/>
  <c r="R1269" i="8"/>
  <c r="R1270" i="8"/>
  <c r="R1254" i="8"/>
  <c r="R1255" i="8"/>
  <c r="R1256" i="8"/>
  <c r="R1257" i="8"/>
  <c r="R1258" i="8"/>
  <c r="R1259" i="8"/>
  <c r="R1260" i="8"/>
  <c r="R1261" i="8"/>
  <c r="R1262" i="8"/>
  <c r="R1219" i="8"/>
  <c r="R1220" i="8"/>
  <c r="R1221" i="8"/>
  <c r="R1222" i="8"/>
  <c r="R1223" i="8"/>
  <c r="R1224" i="8"/>
  <c r="R1225" i="8"/>
  <c r="R1226" i="8"/>
  <c r="R1227" i="8"/>
  <c r="R1228" i="8"/>
  <c r="R1229" i="8"/>
  <c r="R1230" i="8"/>
  <c r="R1231" i="8"/>
  <c r="R1232" i="8"/>
  <c r="R1233" i="8"/>
  <c r="R1234" i="8"/>
  <c r="R1235" i="8"/>
  <c r="R1236" i="8"/>
  <c r="R1237" i="8"/>
  <c r="R1238" i="8"/>
  <c r="R1239" i="8"/>
  <c r="R1240" i="8"/>
  <c r="R1241" i="8"/>
  <c r="R1242" i="8"/>
  <c r="R1243" i="8"/>
  <c r="R1244" i="8"/>
  <c r="R1245" i="8"/>
  <c r="R1246" i="8"/>
  <c r="R1247" i="8"/>
  <c r="R1248" i="8"/>
  <c r="R1249" i="8"/>
  <c r="R1250" i="8"/>
  <c r="R1251" i="8"/>
  <c r="R1252" i="8"/>
  <c r="R1203" i="8"/>
  <c r="R1204" i="8"/>
  <c r="R1205" i="8"/>
  <c r="R1206" i="8"/>
  <c r="R1207" i="8"/>
  <c r="R1208" i="8"/>
  <c r="R1209" i="8"/>
  <c r="R1210" i="8"/>
  <c r="R1211" i="8"/>
  <c r="R1212" i="8"/>
  <c r="R1213" i="8"/>
  <c r="R1214" i="8"/>
  <c r="R1215" i="8"/>
  <c r="R1216" i="8"/>
  <c r="R1217" i="8"/>
  <c r="R1199" i="8"/>
  <c r="R1200" i="8"/>
  <c r="R1173" i="8"/>
  <c r="R1174" i="8"/>
  <c r="R1175" i="8"/>
  <c r="R1176" i="8"/>
  <c r="R1177" i="8"/>
  <c r="R1178" i="8"/>
  <c r="R1179" i="8"/>
  <c r="R1180" i="8"/>
  <c r="R1181" i="8"/>
  <c r="R1182" i="8"/>
  <c r="R1183" i="8"/>
  <c r="R1184" i="8"/>
  <c r="R1185" i="8"/>
  <c r="R1186" i="8"/>
  <c r="R1187" i="8"/>
  <c r="R1188" i="8"/>
  <c r="R1189" i="8"/>
  <c r="R1190" i="8"/>
  <c r="R1191" i="8"/>
  <c r="R1192" i="8"/>
  <c r="R1193" i="8"/>
  <c r="R1194" i="8"/>
  <c r="R1195" i="8"/>
  <c r="R1196" i="8"/>
  <c r="R1197" i="8"/>
  <c r="R1169" i="8"/>
  <c r="R1170" i="8"/>
  <c r="R1167" i="8"/>
  <c r="R1165" i="8"/>
  <c r="R1160" i="8"/>
  <c r="R1161" i="8"/>
  <c r="R1158" i="8"/>
  <c r="R1154" i="8"/>
  <c r="R1152" i="8"/>
  <c r="R1148" i="8"/>
  <c r="R1149" i="8"/>
  <c r="R1143" i="8"/>
  <c r="R1138" i="8"/>
  <c r="R1139" i="8"/>
  <c r="R1140" i="8"/>
  <c r="R1131" i="8"/>
  <c r="R1132" i="8"/>
  <c r="R1133" i="8"/>
  <c r="R1134" i="8"/>
  <c r="R1127" i="8"/>
  <c r="R1128" i="8"/>
  <c r="R1129" i="8"/>
  <c r="R1123" i="8"/>
  <c r="R1118" i="8"/>
  <c r="R1119" i="8"/>
  <c r="R1116" i="8"/>
  <c r="R1114" i="8"/>
  <c r="R1108" i="8"/>
  <c r="R1105" i="8"/>
  <c r="R1091" i="8"/>
  <c r="R1092" i="8"/>
  <c r="R1083" i="8"/>
  <c r="R1078" i="8"/>
  <c r="R1079" i="8"/>
  <c r="R1075" i="8"/>
  <c r="R1076" i="8"/>
  <c r="R1071" i="8"/>
  <c r="R1072" i="8"/>
  <c r="R1073" i="8"/>
  <c r="R1067" i="8"/>
  <c r="R1053" i="8"/>
  <c r="R1036" i="8"/>
  <c r="R1034" i="8"/>
  <c r="R1032" i="8"/>
  <c r="R1024" i="8"/>
  <c r="R1025" i="8"/>
  <c r="R1026" i="8"/>
  <c r="R1018" i="8"/>
  <c r="R1012" i="8"/>
  <c r="R1013" i="8"/>
  <c r="R1010" i="8"/>
  <c r="R1008" i="8"/>
  <c r="R1006" i="8"/>
  <c r="R998" i="8"/>
  <c r="R997" i="8"/>
  <c r="R994" i="8"/>
  <c r="R990" i="8"/>
  <c r="R986" i="8"/>
  <c r="R987" i="8"/>
  <c r="R979" i="8"/>
  <c r="R975" i="8"/>
  <c r="R976" i="8"/>
  <c r="R969" i="8"/>
  <c r="R970" i="8"/>
  <c r="R968" i="8"/>
  <c r="R965" i="8"/>
  <c r="R961" i="8"/>
  <c r="R957" i="8"/>
  <c r="R958" i="8"/>
  <c r="R951" i="8"/>
  <c r="R952" i="8"/>
  <c r="R948" i="8"/>
  <c r="R935" i="8"/>
  <c r="R936" i="8"/>
  <c r="R927" i="8"/>
  <c r="R919" i="8"/>
  <c r="R914" i="8"/>
  <c r="R907" i="8"/>
  <c r="R905" i="8"/>
  <c r="R901" i="8"/>
  <c r="R891" i="8"/>
  <c r="R885" i="8"/>
  <c r="R882" i="8"/>
  <c r="R879" i="8"/>
  <c r="R875" i="8"/>
  <c r="R871" i="8"/>
  <c r="R872" i="8"/>
  <c r="R868" i="8"/>
  <c r="R865" i="8"/>
  <c r="R853" i="8"/>
  <c r="R854" i="8"/>
  <c r="R849" i="8"/>
  <c r="R850" i="8"/>
  <c r="R847" i="8"/>
  <c r="R835" i="8"/>
  <c r="R832" i="8"/>
  <c r="R828" i="8"/>
  <c r="R829" i="8"/>
  <c r="R823" i="8"/>
  <c r="R824" i="8"/>
  <c r="R819" i="8"/>
  <c r="R813" i="8"/>
  <c r="R810" i="8"/>
  <c r="R808" i="8"/>
  <c r="R785" i="8"/>
  <c r="R775" i="8"/>
  <c r="R757" i="8"/>
  <c r="R752" i="8"/>
  <c r="R748" i="8"/>
  <c r="R741" i="8"/>
  <c r="R742" i="8"/>
  <c r="R729" i="8"/>
  <c r="R717" i="8"/>
  <c r="R706" i="8"/>
  <c r="R699" i="8"/>
  <c r="R697" i="8"/>
  <c r="R692" i="8"/>
  <c r="R670" i="8"/>
  <c r="R666" i="8"/>
  <c r="R658" i="8"/>
  <c r="R659" i="8"/>
  <c r="R621" i="8"/>
  <c r="R619" i="8"/>
  <c r="R615" i="8"/>
  <c r="R609" i="8"/>
  <c r="R606" i="8"/>
  <c r="R607" i="8"/>
  <c r="R601" i="8"/>
  <c r="R602" i="8"/>
  <c r="R600" i="8"/>
  <c r="R587" i="8"/>
  <c r="R580" i="8"/>
  <c r="R563" i="8"/>
  <c r="R564" i="8"/>
  <c r="R561" i="8"/>
  <c r="R550" i="8"/>
  <c r="R551" i="8"/>
  <c r="R544" i="8"/>
  <c r="R526" i="8"/>
  <c r="R507" i="8"/>
  <c r="R505" i="8"/>
  <c r="R502" i="8"/>
  <c r="R497" i="8"/>
  <c r="R498" i="8"/>
  <c r="R499" i="8"/>
  <c r="R491" i="8"/>
  <c r="R487" i="8"/>
  <c r="R481" i="8"/>
  <c r="R477" i="8"/>
  <c r="R473" i="8"/>
  <c r="R474" i="8"/>
  <c r="R464" i="8"/>
  <c r="R463" i="8"/>
  <c r="R457" i="8"/>
  <c r="R454" i="8"/>
  <c r="R449" i="8"/>
  <c r="R445" i="8"/>
  <c r="R446" i="8"/>
  <c r="R439" i="8"/>
  <c r="R429" i="8"/>
  <c r="R430" i="8"/>
  <c r="R431" i="8"/>
  <c r="R432" i="8"/>
  <c r="R433" i="8"/>
  <c r="R434" i="8"/>
  <c r="R424" i="8"/>
  <c r="R421" i="8"/>
  <c r="R418" i="8"/>
  <c r="R415" i="8"/>
  <c r="R412" i="8"/>
  <c r="R413" i="8"/>
  <c r="R410" i="8"/>
  <c r="R406" i="8"/>
  <c r="R400" i="8"/>
  <c r="R401" i="8"/>
  <c r="R398" i="8"/>
  <c r="R393" i="8"/>
  <c r="R394" i="8"/>
  <c r="R385" i="8"/>
  <c r="R382" i="8"/>
  <c r="R383" i="8"/>
  <c r="R380" i="8"/>
  <c r="R373" i="8"/>
  <c r="R374" i="8"/>
  <c r="R367" i="8"/>
  <c r="R364" i="8"/>
  <c r="R359" i="8"/>
  <c r="R354" i="8"/>
  <c r="R344" i="8"/>
  <c r="R345" i="8"/>
  <c r="R346" i="8"/>
  <c r="R347" i="8"/>
  <c r="R341" i="8"/>
  <c r="R333" i="8"/>
  <c r="R334" i="8"/>
  <c r="R335" i="8"/>
  <c r="R325" i="8"/>
  <c r="R320" i="8"/>
  <c r="R316" i="8"/>
  <c r="R312" i="8"/>
  <c r="R313" i="8"/>
  <c r="R309" i="8"/>
  <c r="R310" i="8"/>
  <c r="R307" i="8"/>
  <c r="R297" i="8"/>
  <c r="R298" i="8"/>
  <c r="R299" i="8"/>
  <c r="R300" i="8"/>
  <c r="R301" i="8"/>
  <c r="R292" i="8"/>
  <c r="R293" i="8"/>
  <c r="R294" i="8"/>
  <c r="R289" i="8"/>
  <c r="R281" i="8"/>
  <c r="R282" i="8"/>
  <c r="R283" i="8"/>
  <c r="R284" i="8"/>
  <c r="R285" i="8"/>
  <c r="R286" i="8"/>
  <c r="R274" i="8"/>
  <c r="R275" i="8"/>
  <c r="R276" i="8"/>
  <c r="R277" i="8"/>
  <c r="R278" i="8"/>
  <c r="R267" i="8"/>
  <c r="R262" i="8"/>
  <c r="R259" i="8"/>
  <c r="R260" i="8"/>
  <c r="R247" i="8"/>
  <c r="R240" i="8"/>
  <c r="R241" i="8"/>
  <c r="R242" i="8"/>
  <c r="R243" i="8"/>
  <c r="R245" i="8"/>
  <c r="R235" i="8"/>
  <c r="R236" i="8"/>
  <c r="R228" i="8"/>
  <c r="R229" i="8"/>
  <c r="R220" i="8"/>
  <c r="R221" i="8"/>
  <c r="R222" i="8"/>
  <c r="R223" i="8"/>
  <c r="R217" i="8"/>
  <c r="R218" i="8"/>
  <c r="R209" i="8"/>
  <c r="R202" i="8"/>
  <c r="R203" i="8"/>
  <c r="R204" i="8"/>
  <c r="R205" i="8"/>
  <c r="R206" i="8"/>
  <c r="R207" i="8"/>
  <c r="R200" i="8"/>
  <c r="R196" i="8"/>
  <c r="R194" i="8"/>
  <c r="R190" i="8"/>
  <c r="R184" i="8"/>
  <c r="R185" i="8"/>
  <c r="R174" i="8"/>
  <c r="R176" i="8"/>
  <c r="R177" i="8"/>
  <c r="R178" i="8"/>
  <c r="R179" i="8"/>
  <c r="R180" i="8"/>
  <c r="R172" i="8"/>
  <c r="R173" i="8"/>
  <c r="R171" i="8"/>
  <c r="R167" i="8"/>
  <c r="R165" i="8"/>
  <c r="R163" i="8"/>
  <c r="R157" i="8"/>
  <c r="R159" i="8"/>
  <c r="R160" i="8"/>
  <c r="R143" i="8"/>
  <c r="R144" i="8"/>
  <c r="R145" i="8"/>
  <c r="R147" i="8"/>
  <c r="R148" i="8"/>
  <c r="R149" i="8"/>
  <c r="R150" i="8"/>
  <c r="R151" i="8"/>
  <c r="R152" i="8"/>
  <c r="R153" i="8"/>
  <c r="R154" i="8"/>
  <c r="R155" i="8"/>
  <c r="R139" i="8"/>
  <c r="R140" i="8"/>
  <c r="R141" i="8"/>
  <c r="R135" i="8"/>
  <c r="R125" i="8"/>
  <c r="R126" i="8"/>
  <c r="R127" i="8"/>
  <c r="R128" i="8"/>
  <c r="R129" i="8"/>
  <c r="R130" i="8"/>
  <c r="R131" i="8"/>
  <c r="R132" i="8"/>
  <c r="R120" i="8"/>
  <c r="R6352" i="8"/>
  <c r="R108" i="8"/>
  <c r="R107" i="8"/>
  <c r="R6351" i="8"/>
  <c r="R105" i="8"/>
  <c r="R104" i="8"/>
  <c r="R6353" i="8"/>
  <c r="R111" i="8"/>
  <c r="R113" i="8"/>
  <c r="R114" i="8"/>
  <c r="R115" i="8"/>
  <c r="R117" i="8"/>
  <c r="R118" i="8"/>
  <c r="R4604" i="8"/>
  <c r="R7231" i="8" l="1"/>
  <c r="R6971" i="8"/>
  <c r="R6970" i="8"/>
  <c r="Y4703" i="8"/>
  <c r="R34" i="8"/>
  <c r="R4" i="8"/>
  <c r="R324" i="8" l="1"/>
  <c r="R3" i="8"/>
  <c r="R5" i="8"/>
  <c r="R6" i="8"/>
  <c r="R7" i="8"/>
  <c r="R10306" i="8"/>
  <c r="R9" i="8"/>
  <c r="R10307" i="8"/>
  <c r="R11" i="8"/>
  <c r="R12" i="8"/>
  <c r="R13" i="8"/>
  <c r="R10308" i="8"/>
  <c r="R15" i="8"/>
  <c r="R17" i="8"/>
  <c r="R18" i="8"/>
  <c r="R19" i="8"/>
  <c r="R20" i="8"/>
  <c r="R21" i="8"/>
  <c r="R22" i="8"/>
  <c r="R23" i="8"/>
  <c r="R24" i="8"/>
  <c r="R25" i="8"/>
  <c r="R26" i="8"/>
  <c r="R27" i="8"/>
  <c r="R28" i="8"/>
  <c r="R29" i="8"/>
  <c r="R30" i="8"/>
  <c r="R31" i="8"/>
  <c r="R32" i="8"/>
  <c r="R33" i="8"/>
  <c r="R35" i="8"/>
  <c r="R39" i="8"/>
  <c r="R40" i="8"/>
  <c r="R41" i="8"/>
  <c r="R42" i="8"/>
  <c r="R43" i="8"/>
  <c r="R44" i="8"/>
  <c r="R46" i="8"/>
  <c r="R47"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198" i="8"/>
  <c r="R197" i="8"/>
  <c r="R183" i="8"/>
  <c r="R170" i="8"/>
  <c r="R169" i="8"/>
  <c r="R168" i="8"/>
  <c r="R138" i="8"/>
  <c r="R5669" i="8"/>
  <c r="R5621" i="8"/>
  <c r="R2430" i="8"/>
  <c r="R6362" i="8"/>
  <c r="R6361" i="8"/>
  <c r="R6360" i="8"/>
  <c r="R6359" i="8"/>
  <c r="R6209" i="8"/>
  <c r="R1419" i="8" l="1"/>
  <c r="R3018" i="8"/>
  <c r="R5720" i="8" l="1"/>
  <c r="R5725" i="8"/>
  <c r="R5727" i="8"/>
  <c r="R5751" i="8"/>
  <c r="I606" i="14"/>
  <c r="I605" i="14"/>
  <c r="I604" i="14"/>
  <c r="I596" i="14"/>
  <c r="I593" i="14"/>
  <c r="I592" i="14"/>
  <c r="I591" i="14"/>
  <c r="I590" i="14"/>
  <c r="I588" i="14"/>
  <c r="I587" i="14"/>
  <c r="I584" i="14"/>
  <c r="I582" i="14"/>
  <c r="I580" i="14"/>
  <c r="I579" i="14"/>
  <c r="I577" i="14"/>
  <c r="I575" i="14"/>
  <c r="I568" i="14"/>
  <c r="I567" i="14"/>
  <c r="I566" i="14"/>
  <c r="I564" i="14"/>
  <c r="I563" i="14"/>
  <c r="I562" i="14"/>
  <c r="I561" i="14"/>
  <c r="I560" i="14"/>
  <c r="I557" i="14"/>
  <c r="I556" i="14"/>
  <c r="I554" i="14"/>
  <c r="I553" i="14"/>
  <c r="I552" i="14"/>
  <c r="I549" i="14"/>
  <c r="I539" i="14"/>
  <c r="I538" i="14"/>
  <c r="I536" i="14"/>
  <c r="I534" i="14"/>
  <c r="I533" i="14"/>
  <c r="I530" i="14"/>
  <c r="I528" i="14"/>
  <c r="I527" i="14"/>
  <c r="I526" i="14"/>
  <c r="I524" i="14"/>
  <c r="I522" i="14"/>
  <c r="I520" i="14"/>
  <c r="I519" i="14"/>
  <c r="I517" i="14"/>
  <c r="I515" i="14"/>
  <c r="I514" i="14"/>
  <c r="I513" i="14"/>
  <c r="I512" i="14"/>
  <c r="I511" i="14"/>
  <c r="I508" i="14"/>
  <c r="I507" i="14"/>
  <c r="I504" i="14"/>
  <c r="I503" i="14"/>
  <c r="I500" i="14"/>
  <c r="I498" i="14"/>
  <c r="I497" i="14"/>
  <c r="I495" i="14"/>
  <c r="I494" i="14"/>
  <c r="I493" i="14"/>
  <c r="I492" i="14"/>
  <c r="I491" i="14"/>
  <c r="I490" i="14"/>
  <c r="I489" i="14"/>
  <c r="I486" i="14"/>
  <c r="I482" i="14"/>
  <c r="I480" i="14"/>
  <c r="I476" i="14"/>
  <c r="I475" i="14"/>
  <c r="I474" i="14"/>
  <c r="I470" i="14"/>
  <c r="I467" i="14"/>
  <c r="I465" i="14"/>
  <c r="I463" i="14"/>
  <c r="I461" i="14"/>
  <c r="I458" i="14"/>
  <c r="I457" i="14"/>
  <c r="I454" i="14"/>
  <c r="I453" i="14"/>
  <c r="I451" i="14"/>
  <c r="I450" i="14"/>
  <c r="I443" i="14"/>
  <c r="I442" i="14"/>
  <c r="I440" i="14"/>
  <c r="I439" i="14"/>
  <c r="I438" i="14"/>
  <c r="I435" i="14"/>
  <c r="I433" i="14"/>
  <c r="I431" i="14"/>
  <c r="I429" i="14"/>
  <c r="I427" i="14"/>
  <c r="I421" i="14"/>
  <c r="I416" i="14"/>
  <c r="I415" i="14"/>
  <c r="I414" i="14"/>
  <c r="I413" i="14"/>
  <c r="I412" i="14"/>
  <c r="I408" i="14"/>
  <c r="I407" i="14"/>
  <c r="I406" i="14"/>
  <c r="I404" i="14"/>
  <c r="I403" i="14"/>
  <c r="I402" i="14"/>
  <c r="I401" i="14"/>
  <c r="I399" i="14"/>
  <c r="I397" i="14"/>
  <c r="I396" i="14"/>
  <c r="I394" i="14"/>
  <c r="I390" i="14"/>
  <c r="I389" i="14"/>
  <c r="I387" i="14"/>
  <c r="I385" i="14"/>
  <c r="I383" i="14"/>
  <c r="I378" i="14"/>
  <c r="I377" i="14"/>
  <c r="I376" i="14"/>
  <c r="I372" i="14"/>
  <c r="I371" i="14"/>
  <c r="I370" i="14"/>
  <c r="I369" i="14"/>
  <c r="I367" i="14"/>
  <c r="I366" i="14"/>
  <c r="I365" i="14"/>
  <c r="I363" i="14"/>
  <c r="I362" i="14"/>
  <c r="I361" i="14"/>
  <c r="I360" i="14"/>
  <c r="I357" i="14"/>
  <c r="I355" i="14"/>
  <c r="I353" i="14"/>
  <c r="I350" i="14"/>
  <c r="I349" i="14"/>
  <c r="I348" i="14"/>
  <c r="I344" i="14"/>
  <c r="I343" i="14"/>
  <c r="I342" i="14"/>
  <c r="I341" i="14"/>
  <c r="I340" i="14"/>
  <c r="I339" i="14"/>
  <c r="I337" i="14"/>
  <c r="I335" i="14"/>
  <c r="I333" i="14"/>
  <c r="I332" i="14"/>
  <c r="I331" i="14"/>
  <c r="I329" i="14"/>
  <c r="I328" i="14"/>
  <c r="I326" i="14"/>
  <c r="I323" i="14"/>
  <c r="I322" i="14"/>
  <c r="I321" i="14"/>
  <c r="I319" i="14"/>
  <c r="I318" i="14"/>
  <c r="I317" i="14"/>
  <c r="I316" i="14"/>
  <c r="I315" i="14"/>
  <c r="I314" i="14"/>
  <c r="I311" i="14"/>
  <c r="I310" i="14"/>
  <c r="I309" i="14"/>
  <c r="I307" i="14"/>
  <c r="I306" i="14"/>
  <c r="I303" i="14"/>
  <c r="I302" i="14"/>
  <c r="I300" i="14"/>
  <c r="I299" i="14"/>
  <c r="I295" i="14"/>
  <c r="I293" i="14"/>
  <c r="I292" i="14"/>
  <c r="I291" i="14"/>
  <c r="I290" i="14"/>
  <c r="I289" i="14"/>
  <c r="I287" i="14"/>
  <c r="I284" i="14"/>
  <c r="I283" i="14"/>
  <c r="I282" i="14"/>
  <c r="I281" i="14"/>
  <c r="I280" i="14"/>
  <c r="I278" i="14"/>
  <c r="I274" i="14"/>
  <c r="I273" i="14"/>
  <c r="I271" i="14"/>
  <c r="I270" i="14"/>
  <c r="I269" i="14"/>
  <c r="I267" i="14"/>
  <c r="I266" i="14"/>
  <c r="I265" i="14"/>
  <c r="I264" i="14"/>
  <c r="I263" i="14"/>
  <c r="I261" i="14"/>
  <c r="I259" i="14"/>
  <c r="I258" i="14"/>
  <c r="I255" i="14"/>
  <c r="I254" i="14"/>
  <c r="I253" i="14"/>
  <c r="I252" i="14"/>
  <c r="I250" i="14"/>
  <c r="I248" i="14"/>
  <c r="I247" i="14"/>
  <c r="I246" i="14"/>
  <c r="I243" i="14"/>
  <c r="I241" i="14"/>
  <c r="I240" i="14"/>
  <c r="I239" i="14"/>
  <c r="I238" i="14"/>
  <c r="I237" i="14"/>
  <c r="I235" i="14"/>
  <c r="I234" i="14"/>
  <c r="I232" i="14"/>
  <c r="I231" i="14"/>
  <c r="I230" i="14"/>
  <c r="I227" i="14"/>
  <c r="I225" i="14"/>
  <c r="I224" i="14"/>
  <c r="I223" i="14"/>
  <c r="I222" i="14"/>
  <c r="I219" i="14"/>
  <c r="I218" i="14"/>
  <c r="I217" i="14"/>
  <c r="I215" i="14"/>
  <c r="I214" i="14"/>
  <c r="I213" i="14"/>
  <c r="I212" i="14"/>
  <c r="I210" i="14"/>
  <c r="I209" i="14"/>
  <c r="I206" i="14"/>
  <c r="I205" i="14"/>
  <c r="I203" i="14"/>
  <c r="I202" i="14"/>
  <c r="I200" i="14"/>
  <c r="I198" i="14"/>
  <c r="I193" i="14"/>
  <c r="I191" i="14"/>
  <c r="I190" i="14"/>
  <c r="I189" i="14"/>
  <c r="I185" i="14"/>
  <c r="I184" i="14"/>
  <c r="I183" i="14"/>
  <c r="I182" i="14"/>
  <c r="I181" i="14"/>
  <c r="I180" i="14"/>
  <c r="I179" i="14"/>
  <c r="I178" i="14"/>
  <c r="I176" i="14"/>
  <c r="I175" i="14"/>
  <c r="I174" i="14"/>
  <c r="I173" i="14"/>
  <c r="I172" i="14"/>
  <c r="I171" i="14"/>
  <c r="I169" i="14"/>
  <c r="I168" i="14"/>
  <c r="I166" i="14"/>
  <c r="I165" i="14"/>
  <c r="I164" i="14"/>
  <c r="I162" i="14"/>
  <c r="I161" i="14"/>
  <c r="I158" i="14"/>
  <c r="I157" i="14"/>
  <c r="I156" i="14"/>
  <c r="I152" i="14"/>
  <c r="I150" i="14"/>
  <c r="I147" i="14"/>
  <c r="I145" i="14"/>
  <c r="I143" i="14"/>
  <c r="I142" i="14"/>
  <c r="I141" i="14"/>
  <c r="I135" i="14"/>
  <c r="I134" i="14"/>
  <c r="I132" i="14"/>
  <c r="I131" i="14"/>
  <c r="I130" i="14"/>
  <c r="I129" i="14"/>
  <c r="I127" i="14"/>
  <c r="I123" i="14"/>
  <c r="I122" i="14"/>
  <c r="I120" i="14"/>
  <c r="I117" i="14"/>
  <c r="I116" i="14"/>
  <c r="I114" i="14"/>
  <c r="I112" i="14"/>
  <c r="I110" i="14"/>
  <c r="I109" i="14"/>
  <c r="I107" i="14"/>
  <c r="I103" i="14"/>
  <c r="I100" i="14"/>
  <c r="I98" i="14"/>
  <c r="I97" i="14"/>
  <c r="I96" i="14"/>
  <c r="I91" i="14"/>
  <c r="I90" i="14"/>
  <c r="I89" i="14"/>
  <c r="I88" i="14"/>
  <c r="I86" i="14"/>
  <c r="I85" i="14"/>
  <c r="I84" i="14"/>
  <c r="I83" i="14"/>
  <c r="I80" i="14"/>
  <c r="I79" i="14"/>
  <c r="I78" i="14"/>
  <c r="I74" i="14"/>
  <c r="I73" i="14"/>
  <c r="I69" i="14"/>
  <c r="I68" i="14"/>
  <c r="I67" i="14"/>
  <c r="I66" i="14"/>
  <c r="I63" i="14"/>
  <c r="I61" i="14"/>
  <c r="I59" i="14"/>
  <c r="I55" i="14"/>
  <c r="I54" i="14"/>
  <c r="I53" i="14"/>
  <c r="I51" i="14"/>
  <c r="I48" i="14"/>
  <c r="I46" i="14"/>
  <c r="I44" i="14"/>
  <c r="I43" i="14"/>
  <c r="I42" i="14"/>
  <c r="I41" i="14"/>
  <c r="I40" i="14"/>
  <c r="I37" i="14"/>
  <c r="I36" i="14"/>
  <c r="I33" i="14"/>
  <c r="I28" i="14"/>
  <c r="I23" i="14"/>
  <c r="I22" i="14"/>
  <c r="I20" i="14"/>
  <c r="I19" i="14"/>
  <c r="I11" i="14"/>
  <c r="I10" i="14"/>
  <c r="I9" i="14"/>
  <c r="I8" i="14"/>
  <c r="I5" i="14"/>
  <c r="I2" i="14"/>
  <c r="R6182" i="8"/>
  <c r="R6177" i="8"/>
  <c r="R6167" i="8"/>
  <c r="R6158" i="8"/>
  <c r="R6156" i="8"/>
  <c r="R6145" i="8"/>
  <c r="R6130" i="8"/>
  <c r="R6129" i="8"/>
  <c r="R6113" i="8"/>
  <c r="R6112" i="8"/>
  <c r="R6111" i="8"/>
  <c r="R6103" i="8"/>
  <c r="R6101" i="8"/>
  <c r="R6100" i="8"/>
  <c r="R6099" i="8"/>
  <c r="R6095" i="8"/>
  <c r="R6087" i="8"/>
  <c r="R6086" i="8"/>
  <c r="R6083" i="8"/>
  <c r="R6082" i="8"/>
  <c r="R6080" i="8"/>
  <c r="R6078" i="8"/>
  <c r="R6075" i="8"/>
  <c r="R6073" i="8"/>
  <c r="R6072" i="8"/>
  <c r="R6070" i="8"/>
  <c r="R6068" i="8"/>
  <c r="R6065" i="8"/>
  <c r="R6064" i="8"/>
  <c r="R6063" i="8"/>
  <c r="R6062" i="8"/>
  <c r="R6061" i="8"/>
  <c r="R6060" i="8"/>
  <c r="R6058" i="8"/>
  <c r="R6057" i="8"/>
  <c r="R6053" i="8"/>
  <c r="R6051" i="8"/>
  <c r="R6048" i="8"/>
  <c r="R6045" i="8"/>
  <c r="R6031" i="8"/>
  <c r="R6033" i="8"/>
  <c r="R6028" i="8"/>
  <c r="R6026" i="8"/>
  <c r="R6023" i="8"/>
  <c r="R6021" i="8"/>
  <c r="R6020" i="8"/>
  <c r="R5998" i="8"/>
  <c r="R5996" i="8"/>
  <c r="R5995" i="8"/>
  <c r="R5992" i="8"/>
  <c r="R5991" i="8"/>
  <c r="R5989" i="8"/>
  <c r="R5985" i="8"/>
  <c r="R5977" i="8"/>
  <c r="R5974" i="8"/>
  <c r="R5972" i="8"/>
  <c r="R5970" i="8"/>
  <c r="R5968" i="8"/>
  <c r="R5964" i="8"/>
  <c r="R5963" i="8"/>
  <c r="R5962" i="8"/>
  <c r="R5961" i="8"/>
  <c r="R5960" i="8"/>
  <c r="R5958" i="8"/>
  <c r="R5957" i="8"/>
  <c r="R5954" i="8"/>
  <c r="R5939" i="8"/>
  <c r="R5936" i="8"/>
  <c r="R5929" i="8"/>
  <c r="R5926" i="8"/>
  <c r="R5920" i="8"/>
  <c r="R5918" i="8"/>
  <c r="R5916" i="8"/>
  <c r="R5913" i="8"/>
  <c r="R5910" i="8"/>
  <c r="R5907" i="8"/>
  <c r="R5905" i="8"/>
  <c r="R5893" i="8"/>
  <c r="R5892" i="8"/>
  <c r="R5890" i="8"/>
  <c r="R5877" i="8"/>
  <c r="R5869" i="8"/>
  <c r="R5861" i="8"/>
  <c r="R5857" i="8"/>
  <c r="R5854" i="8"/>
  <c r="R5853" i="8"/>
  <c r="R5851" i="8"/>
  <c r="R5850" i="8"/>
  <c r="R5848" i="8"/>
  <c r="R5843" i="8"/>
  <c r="R5840" i="8"/>
  <c r="R5832" i="8"/>
  <c r="R5831" i="8"/>
  <c r="R5827" i="8"/>
  <c r="R5763" i="8"/>
  <c r="R7667" i="8"/>
  <c r="R5718" i="8"/>
  <c r="R5717" i="8"/>
  <c r="R5716" i="8"/>
  <c r="R5715" i="8"/>
  <c r="R5714" i="8"/>
  <c r="R5713" i="8"/>
  <c r="R5712" i="8"/>
  <c r="R5711" i="8"/>
  <c r="R5710" i="8"/>
  <c r="R5708" i="8"/>
  <c r="R5702" i="8"/>
  <c r="R5701" i="8"/>
  <c r="R5700" i="8"/>
  <c r="R5696" i="8"/>
  <c r="R5695" i="8"/>
  <c r="R5694" i="8"/>
  <c r="R5693" i="8"/>
  <c r="R5690" i="8"/>
  <c r="R5688" i="8"/>
  <c r="R5687" i="8"/>
  <c r="R5686" i="8"/>
  <c r="R5685" i="8"/>
  <c r="R5680" i="8"/>
  <c r="R5679" i="8"/>
  <c r="R5678" i="8"/>
  <c r="R5677" i="8"/>
  <c r="R5676" i="8"/>
  <c r="R5673" i="8"/>
  <c r="R5672" i="8"/>
  <c r="R5670" i="8"/>
  <c r="R5553" i="8"/>
  <c r="R5552" i="8"/>
  <c r="R5551" i="8"/>
  <c r="R5550" i="8"/>
  <c r="R5549" i="8"/>
  <c r="R5548" i="8"/>
  <c r="R5547" i="8"/>
  <c r="R5546" i="8"/>
  <c r="R5545" i="8"/>
  <c r="R5544" i="8"/>
  <c r="R5543" i="8"/>
  <c r="R5529" i="8"/>
  <c r="R5527" i="8"/>
  <c r="R5526" i="8"/>
  <c r="R5525" i="8"/>
  <c r="R5524" i="8"/>
  <c r="R5522" i="8"/>
  <c r="R5520" i="8"/>
  <c r="R5519" i="8"/>
  <c r="R5518" i="8"/>
  <c r="R5517" i="8"/>
  <c r="R5516" i="8"/>
  <c r="R5515" i="8"/>
  <c r="R5514" i="8"/>
  <c r="R5513" i="8"/>
  <c r="R5511" i="8"/>
  <c r="R5510" i="8"/>
  <c r="R5509" i="8"/>
  <c r="R5507" i="8"/>
  <c r="R5506" i="8"/>
  <c r="R5505" i="8"/>
  <c r="R5503" i="8"/>
  <c r="R5501" i="8"/>
  <c r="R5500" i="8"/>
  <c r="R5497" i="8"/>
  <c r="R7995" i="8"/>
  <c r="R5495" i="8"/>
  <c r="R5493" i="8"/>
  <c r="R5490" i="8"/>
  <c r="R5487" i="8"/>
  <c r="R5486" i="8"/>
  <c r="R5472" i="8"/>
  <c r="R5467" i="8"/>
  <c r="R5370" i="8"/>
  <c r="R5362" i="8"/>
  <c r="R5355" i="8"/>
  <c r="R5349" i="8"/>
  <c r="R5342" i="8"/>
  <c r="R5338" i="8"/>
  <c r="R5334" i="8"/>
  <c r="R5290" i="8"/>
  <c r="R5270" i="8"/>
  <c r="R5256" i="8"/>
  <c r="R5252" i="8"/>
  <c r="R5232" i="8"/>
  <c r="R5227" i="8"/>
  <c r="R5223" i="8"/>
  <c r="R5221" i="8"/>
  <c r="R5220" i="8"/>
  <c r="R5207" i="8"/>
  <c r="R5205" i="8"/>
  <c r="R5187" i="8"/>
  <c r="R5183" i="8"/>
  <c r="R5182" i="8"/>
  <c r="R5180" i="8"/>
  <c r="R5179" i="8"/>
  <c r="R5168" i="8"/>
  <c r="R5159" i="8"/>
  <c r="R5152" i="8"/>
  <c r="R5145" i="8"/>
  <c r="R5140" i="8"/>
  <c r="R5101" i="8"/>
  <c r="R5095" i="8"/>
  <c r="R5094" i="8"/>
  <c r="R5085" i="8"/>
  <c r="R5057" i="8"/>
  <c r="R5028" i="8"/>
  <c r="R5002" i="8"/>
  <c r="R5000" i="8"/>
  <c r="R4998" i="8"/>
  <c r="R4994" i="8"/>
  <c r="R4971" i="8"/>
  <c r="R4947" i="8"/>
  <c r="R4945" i="8"/>
  <c r="R4944" i="8"/>
  <c r="R4927" i="8"/>
  <c r="R4926" i="8"/>
  <c r="R4917" i="8"/>
  <c r="R4914" i="8"/>
  <c r="R4909" i="8"/>
  <c r="R4901" i="8"/>
  <c r="R4894" i="8"/>
  <c r="R4878" i="8"/>
  <c r="Y4874" i="8"/>
  <c r="Y4871" i="8"/>
  <c r="R4854" i="8"/>
  <c r="R4841" i="8"/>
  <c r="R4833" i="8"/>
  <c r="R4830" i="8"/>
  <c r="R4829" i="8"/>
  <c r="R4826" i="8"/>
  <c r="R4825" i="8"/>
  <c r="R4823" i="8"/>
  <c r="R4822" i="8"/>
  <c r="R4820" i="8"/>
  <c r="R4819" i="8"/>
  <c r="R4818" i="8"/>
  <c r="R4817" i="8"/>
  <c r="R4807" i="8"/>
  <c r="R4803" i="8"/>
  <c r="R4802" i="8"/>
  <c r="R4798" i="8"/>
  <c r="R4797" i="8"/>
  <c r="R4794" i="8"/>
  <c r="R4792" i="8"/>
  <c r="R4790" i="8"/>
  <c r="R4788" i="8"/>
  <c r="R4787" i="8"/>
  <c r="R4786" i="8"/>
  <c r="R4775" i="8"/>
  <c r="R4765" i="8"/>
  <c r="R4758" i="8"/>
  <c r="R4753" i="8"/>
  <c r="Y4749" i="8"/>
  <c r="R4748" i="8"/>
  <c r="R4744" i="8"/>
  <c r="R4738" i="8"/>
  <c r="Y4708" i="8"/>
  <c r="R4674" i="8"/>
  <c r="R4658" i="8"/>
  <c r="R4643" i="8"/>
  <c r="Y4636" i="8"/>
  <c r="R4632" i="8"/>
  <c r="R4627" i="8"/>
  <c r="R4617" i="8"/>
  <c r="R4616" i="8"/>
  <c r="R4611" i="8"/>
  <c r="R4609" i="8"/>
  <c r="R4608" i="8"/>
  <c r="R4606" i="8"/>
  <c r="R4603" i="8"/>
  <c r="R4601" i="8"/>
  <c r="Y4592" i="8"/>
  <c r="R4591" i="8"/>
  <c r="Y4589" i="8"/>
  <c r="R4587" i="8"/>
  <c r="R4584" i="8"/>
  <c r="R4579" i="8"/>
  <c r="R4574" i="8"/>
  <c r="R4567" i="8"/>
  <c r="R4564" i="8"/>
  <c r="R4562" i="8"/>
  <c r="Y4558" i="8"/>
  <c r="R4556" i="8"/>
  <c r="R4550" i="8"/>
  <c r="R4546" i="8"/>
  <c r="R4545" i="8"/>
  <c r="R4544" i="8"/>
  <c r="R4542" i="8"/>
  <c r="Y4528" i="8"/>
  <c r="R4527" i="8"/>
  <c r="R4522" i="8"/>
  <c r="R4521" i="8"/>
  <c r="R4494" i="8"/>
  <c r="Y4490" i="8"/>
  <c r="Y4489" i="8"/>
  <c r="R4464" i="8"/>
  <c r="R4447" i="8"/>
  <c r="R4445" i="8"/>
  <c r="R4443" i="8"/>
  <c r="R4428" i="8"/>
  <c r="R4427" i="8"/>
  <c r="R4418" i="8"/>
  <c r="R4414" i="8"/>
  <c r="R4408" i="8"/>
  <c r="R4401" i="8"/>
  <c r="R4399" i="8"/>
  <c r="R4395" i="8"/>
  <c r="R4387" i="8"/>
  <c r="R4362" i="8"/>
  <c r="R4361" i="8"/>
  <c r="R4355" i="8"/>
  <c r="R4342" i="8"/>
  <c r="R4331" i="8"/>
  <c r="R4328" i="8"/>
  <c r="R4322" i="8"/>
  <c r="R4314" i="8"/>
  <c r="R4312" i="8"/>
  <c r="R4309" i="8"/>
  <c r="R4300" i="8"/>
  <c r="R4292" i="8"/>
  <c r="R4285" i="8"/>
  <c r="R4283" i="8"/>
  <c r="R4271" i="8"/>
  <c r="R4270" i="8"/>
  <c r="R4269" i="8"/>
  <c r="R4267" i="8"/>
  <c r="R4266" i="8"/>
  <c r="R4265" i="8"/>
  <c r="R4264" i="8"/>
  <c r="R4262" i="8"/>
  <c r="R4252" i="8"/>
  <c r="Y4243" i="8"/>
  <c r="R4240" i="8"/>
  <c r="R4221" i="8"/>
  <c r="R4218" i="8"/>
  <c r="R4216" i="8"/>
  <c r="R4206" i="8"/>
  <c r="R4197" i="8"/>
  <c r="R4179" i="8"/>
  <c r="R4141" i="8"/>
  <c r="R4137" i="8"/>
  <c r="R4119" i="8"/>
  <c r="R4110" i="8"/>
  <c r="R4083" i="8"/>
  <c r="R4078" i="8"/>
  <c r="R4071" i="8"/>
  <c r="R4059" i="8"/>
  <c r="R4055" i="8"/>
  <c r="R4054" i="8"/>
  <c r="R4049" i="8"/>
  <c r="R4048" i="8"/>
  <c r="R4044" i="8"/>
  <c r="R4040" i="8"/>
  <c r="R4022" i="8"/>
  <c r="R4018" i="8"/>
  <c r="R3998" i="8"/>
  <c r="R3991" i="8"/>
  <c r="R3985" i="8"/>
  <c r="R3983" i="8"/>
  <c r="R3982" i="8"/>
  <c r="R3942" i="8"/>
  <c r="R3931" i="8"/>
  <c r="R3880" i="8"/>
  <c r="R3876" i="8"/>
  <c r="R3850" i="8"/>
  <c r="R3842" i="8"/>
  <c r="R3819" i="8"/>
  <c r="R3815" i="8"/>
  <c r="R3802" i="8"/>
  <c r="R3798" i="8"/>
  <c r="R3796" i="8"/>
  <c r="R3772" i="8"/>
  <c r="R3769" i="8"/>
  <c r="R3767" i="8"/>
  <c r="R3762" i="8"/>
  <c r="R3755" i="8"/>
  <c r="R3746" i="8"/>
  <c r="R3729" i="8"/>
  <c r="R3717" i="8"/>
  <c r="R3714" i="8"/>
  <c r="R3711" i="8"/>
  <c r="R3709" i="8"/>
  <c r="R3708" i="8"/>
  <c r="R3703" i="8"/>
  <c r="R3700" i="8"/>
  <c r="R3697" i="8"/>
  <c r="R3695" i="8"/>
  <c r="R3689" i="8"/>
  <c r="R3688" i="8"/>
  <c r="R3680" i="8"/>
  <c r="R3675" i="8"/>
  <c r="R3653" i="8"/>
  <c r="R3625" i="8"/>
  <c r="Y3617" i="8"/>
  <c r="R3613" i="8"/>
  <c r="R3610" i="8"/>
  <c r="Y3608" i="8"/>
  <c r="Y3607" i="8"/>
  <c r="R3606" i="8"/>
  <c r="R3592" i="8"/>
  <c r="R3587" i="8"/>
  <c r="R3582" i="8"/>
  <c r="R3562" i="8"/>
  <c r="Y3558" i="8"/>
  <c r="Y3555" i="8"/>
  <c r="Y3552" i="8"/>
  <c r="Y3546" i="8"/>
  <c r="R3543" i="8"/>
  <c r="Y3537" i="8"/>
  <c r="Y3532" i="8"/>
  <c r="Y3522" i="8"/>
  <c r="Y3518" i="8"/>
  <c r="Y3516" i="8"/>
  <c r="Y3510" i="8"/>
  <c r="Y3507" i="8"/>
  <c r="Y3498" i="8"/>
  <c r="Y3481" i="8"/>
  <c r="Y3476" i="8"/>
  <c r="R3433" i="8"/>
  <c r="R3432" i="8"/>
  <c r="Y3425" i="8"/>
  <c r="R3411" i="8"/>
  <c r="Y3400" i="8"/>
  <c r="R3399" i="8"/>
  <c r="R3397" i="8"/>
  <c r="R3394" i="8"/>
  <c r="R3389" i="8"/>
  <c r="Y3388" i="8"/>
  <c r="R3384" i="8"/>
  <c r="Y3377" i="8"/>
  <c r="Y3376" i="8"/>
  <c r="R3375" i="8"/>
  <c r="R3361" i="8"/>
  <c r="R3359" i="8"/>
  <c r="R3347" i="8"/>
  <c r="R3333" i="8"/>
  <c r="R3332" i="8"/>
  <c r="Y3329" i="8"/>
  <c r="R3325" i="8"/>
  <c r="Y3311" i="8"/>
  <c r="Y3310" i="8"/>
  <c r="R3308" i="8"/>
  <c r="R3305" i="8"/>
  <c r="Y3304" i="8"/>
  <c r="R3303" i="8"/>
  <c r="Y3302" i="8"/>
  <c r="Y3300" i="8"/>
  <c r="Y3298" i="8"/>
  <c r="R3297" i="8"/>
  <c r="R3296" i="8"/>
  <c r="R3294" i="8"/>
  <c r="R3292" i="8"/>
  <c r="Y3290" i="8"/>
  <c r="Y3283" i="8"/>
  <c r="Y3274" i="8"/>
  <c r="Y3269" i="8"/>
  <c r="R3268" i="8"/>
  <c r="Y3267" i="8"/>
  <c r="R3263" i="8"/>
  <c r="R3262" i="8"/>
  <c r="Y3255" i="8"/>
  <c r="R3254" i="8"/>
  <c r="R3250" i="8"/>
  <c r="Y3248" i="8"/>
  <c r="R3245" i="8"/>
  <c r="R3151" i="8"/>
  <c r="R3157" i="8"/>
  <c r="R3130" i="8"/>
  <c r="R3131" i="8"/>
  <c r="R3133" i="8"/>
  <c r="R3146" i="8"/>
  <c r="R3149" i="8"/>
  <c r="R3132" i="8"/>
  <c r="R3017" i="8"/>
  <c r="R3102" i="8"/>
  <c r="R3106" i="8"/>
  <c r="R3121" i="8"/>
  <c r="R3120" i="8"/>
  <c r="R3109" i="8"/>
  <c r="R3101" i="8"/>
  <c r="R3016" i="8"/>
  <c r="R2539" i="8"/>
  <c r="R2997" i="8"/>
  <c r="R3007" i="8"/>
  <c r="R3014" i="8"/>
  <c r="R2999" i="8"/>
  <c r="R2983" i="8"/>
  <c r="R2982" i="8"/>
  <c r="R2948" i="8"/>
  <c r="R2920" i="8"/>
  <c r="R366" i="8"/>
  <c r="R2898" i="8"/>
  <c r="R2888" i="8"/>
  <c r="R2664" i="8"/>
  <c r="R2789" i="8"/>
  <c r="R2646" i="8"/>
  <c r="R2752" i="8"/>
  <c r="R2638" i="8"/>
  <c r="R2538" i="8"/>
  <c r="R2269" i="8"/>
  <c r="R2162" i="8"/>
  <c r="R2626" i="8"/>
  <c r="R2636" i="8"/>
  <c r="R2172" i="8"/>
  <c r="R2494" i="8"/>
  <c r="R2568" i="8"/>
  <c r="R2565" i="8"/>
  <c r="R2614" i="8"/>
  <c r="R2683" i="8"/>
  <c r="R2550" i="8"/>
  <c r="R137" i="8"/>
  <c r="R103" i="8"/>
  <c r="R96" i="8"/>
  <c r="R85" i="8"/>
  <c r="R84" i="8"/>
  <c r="R2651" i="8"/>
  <c r="R2641" i="8"/>
  <c r="R2633" i="8"/>
  <c r="R2617" i="8"/>
  <c r="R2616" i="8"/>
  <c r="R2612" i="8"/>
  <c r="R2555" i="8"/>
  <c r="R1871" i="8"/>
  <c r="R2600" i="8"/>
  <c r="R2599" i="8"/>
  <c r="R2591" i="8"/>
  <c r="R2587" i="8"/>
  <c r="R2583" i="8"/>
  <c r="R2582" i="8"/>
  <c r="R2573" i="8"/>
  <c r="R2558" i="8"/>
  <c r="R2534" i="8"/>
  <c r="R1778" i="8"/>
  <c r="R1985" i="8"/>
  <c r="R2521" i="8"/>
  <c r="R442" i="8"/>
  <c r="R386" i="8"/>
  <c r="R2511" i="8"/>
  <c r="R215" i="8"/>
  <c r="R2465" i="8"/>
  <c r="R2510" i="8"/>
  <c r="R1066" i="8"/>
  <c r="R1120" i="8"/>
  <c r="R2519" i="8"/>
  <c r="R2542" i="8"/>
  <c r="R1563" i="8"/>
  <c r="R1656" i="8"/>
  <c r="R1300" i="8"/>
  <c r="R2451" i="8"/>
  <c r="R1375" i="8"/>
  <c r="R1381" i="8"/>
  <c r="R2452" i="8"/>
  <c r="R1380" i="8"/>
  <c r="R1376" i="8"/>
  <c r="R1386" i="8"/>
  <c r="R1388" i="8"/>
  <c r="R1369" i="8"/>
  <c r="R2439" i="8"/>
  <c r="R1302" i="8"/>
  <c r="R1301" i="8"/>
  <c r="R1299" i="8"/>
  <c r="R1298" i="8"/>
  <c r="R1283" i="8"/>
  <c r="R1272" i="8"/>
  <c r="R1271" i="8"/>
  <c r="R1263" i="8"/>
  <c r="R1253" i="8"/>
  <c r="R1218" i="8"/>
  <c r="R1202" i="8"/>
  <c r="R1201" i="8"/>
  <c r="R1198" i="8"/>
  <c r="R1168" i="8"/>
  <c r="R1166" i="8"/>
  <c r="R1157" i="8"/>
  <c r="R1156" i="8"/>
  <c r="R1155" i="8"/>
  <c r="R1153" i="8"/>
  <c r="R1172" i="8"/>
  <c r="R1171" i="8"/>
  <c r="R1151" i="8"/>
  <c r="R1164" i="8"/>
  <c r="R1163" i="8"/>
  <c r="R1162" i="8"/>
  <c r="R1159" i="8"/>
  <c r="R1130" i="8"/>
  <c r="R1150" i="8"/>
  <c r="R1147" i="8"/>
  <c r="R1146" i="8"/>
  <c r="R1145" i="8"/>
  <c r="R1144" i="8"/>
  <c r="R1142" i="8"/>
  <c r="R1141" i="8"/>
  <c r="R1137" i="8"/>
  <c r="R1126" i="8"/>
  <c r="R1125" i="8"/>
  <c r="R1124" i="8"/>
  <c r="R1122" i="8"/>
  <c r="R1121" i="8"/>
  <c r="U4" i="27"/>
  <c r="O4" i="27"/>
  <c r="P4" i="27"/>
  <c r="N4" i="27"/>
  <c r="U16" i="27"/>
  <c r="N16" i="27"/>
  <c r="O16" i="27"/>
  <c r="P16" i="27"/>
  <c r="Q16" i="27"/>
  <c r="N14" i="27"/>
  <c r="O14" i="27"/>
  <c r="P14" i="27"/>
  <c r="Q14" i="27"/>
  <c r="U14" i="27"/>
  <c r="N13" i="27"/>
  <c r="O13" i="27"/>
  <c r="P13" i="27"/>
  <c r="Q13" i="27"/>
  <c r="U13" i="27"/>
  <c r="N9" i="27"/>
  <c r="O9" i="27"/>
  <c r="P9" i="27"/>
  <c r="U9" i="27"/>
  <c r="N5" i="27"/>
  <c r="O5" i="27"/>
  <c r="P5" i="27"/>
  <c r="U5" i="27"/>
  <c r="N12" i="27"/>
  <c r="O12" i="27"/>
  <c r="P12" i="27"/>
  <c r="Q12" i="27"/>
  <c r="U12" i="27"/>
  <c r="N10" i="27"/>
  <c r="O10" i="27"/>
  <c r="P10" i="27"/>
  <c r="U10" i="27"/>
  <c r="N6" i="27"/>
  <c r="O6" i="27"/>
  <c r="P6" i="27"/>
  <c r="U6" i="27"/>
  <c r="N15" i="27"/>
  <c r="O15" i="27"/>
  <c r="P15" i="27"/>
  <c r="Q15" i="27"/>
  <c r="U15" i="27"/>
  <c r="N11" i="27"/>
  <c r="O11" i="27"/>
  <c r="P11" i="27"/>
  <c r="U11" i="27"/>
  <c r="N7" i="27"/>
  <c r="O7" i="27"/>
  <c r="P7" i="27"/>
  <c r="U7" i="27"/>
  <c r="N8" i="27"/>
  <c r="O8" i="27"/>
  <c r="P8" i="27"/>
  <c r="U8" i="27"/>
  <c r="S17" i="27"/>
  <c r="N17" i="27"/>
  <c r="O17" i="27"/>
  <c r="P17" i="27"/>
  <c r="Q17" i="27"/>
  <c r="R17" i="27"/>
  <c r="U17" i="27"/>
  <c r="D59" i="27" l="1"/>
  <c r="J51" i="27"/>
  <c r="E58" i="27"/>
  <c r="E57" i="27"/>
  <c r="J63" i="27"/>
  <c r="D52" i="27"/>
  <c r="D60" i="27"/>
  <c r="E54" i="27"/>
  <c r="E53" i="27"/>
  <c r="E55" i="27"/>
  <c r="F62" i="27"/>
  <c r="D56" i="27"/>
  <c r="F61" i="27"/>
  <c r="J64" i="27"/>
  <c r="F64" i="27"/>
  <c r="D63" i="27"/>
  <c r="F60" i="27"/>
  <c r="C63" i="27"/>
  <c r="E60" i="27"/>
  <c r="C59" i="27"/>
  <c r="E56" i="27"/>
  <c r="E61" i="27"/>
  <c r="C60" i="27"/>
  <c r="E51" i="27"/>
  <c r="D61" i="27"/>
  <c r="D57" i="27"/>
  <c r="D53" i="27"/>
  <c r="D51" i="27"/>
  <c r="E62" i="27"/>
  <c r="C61" i="27"/>
  <c r="C53" i="27"/>
  <c r="F63" i="27"/>
  <c r="D62" i="27"/>
  <c r="F59" i="27"/>
  <c r="D58" i="27"/>
  <c r="D54" i="27"/>
  <c r="E63" i="27"/>
  <c r="C62" i="27"/>
  <c r="E59" i="27"/>
  <c r="C58" i="27"/>
  <c r="C54" i="27"/>
  <c r="D55" i="27"/>
  <c r="C55" i="27"/>
  <c r="E52" i="27"/>
  <c r="J52" i="27"/>
  <c r="J53" i="27"/>
  <c r="J54" i="27"/>
  <c r="J55" i="27"/>
  <c r="J56" i="27"/>
  <c r="J57" i="27"/>
  <c r="J58" i="27"/>
  <c r="J59" i="27"/>
  <c r="J60" i="27"/>
  <c r="J61" i="27"/>
  <c r="J62" i="27"/>
  <c r="H64" i="27"/>
  <c r="E64" i="27"/>
  <c r="G64" i="27"/>
  <c r="D64" i="27"/>
  <c r="C64"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tc={EF1A7474-D444-4F5B-BB52-38DA2E53523F}</author>
    <author>tc={B64BDBE0-BC52-44C3-9CC1-287B101C4678}</author>
    <author>tc={A3014F5E-4FC1-4D8E-91CE-F793B3BB514B}</author>
    <author>tc={8EC7DFA5-D61E-4B04-A354-F9FDC1058A9B}</author>
    <author>Author</author>
    <author>tc={358400B9-D97B-4673-9E5E-B7612273B7BA}</author>
    <author>tc={B92070F4-B642-4FF6-A3B5-DF404B141509}</author>
    <author>tc={AB03B1BF-9383-47E9-B1DC-6DF953E8A6DF}</author>
    <author>tc={D26466DD-029E-4F2C-AEFE-ACFCB764CC7F}</author>
    <author>tc={431AB83D-F332-409B-A514-869A9AF66E93}</author>
    <author>tc={EB94796A-362E-48AB-8890-0BB4B3846FE9}</author>
    <author>tc={87BE4AD5-5106-4F4D-805D-70B10BB3032B}</author>
    <author>tc={4C39855B-C9DA-4DCB-BE5D-4387A1B92C2F}</author>
    <author>tc={8C0B484A-D804-44E1-A876-E4C28AAB410D}</author>
    <author>tc={3C5DBCF3-B8DF-4D08-9644-D15B282D9D24}</author>
    <author>tc={30B15A9F-E42E-48C6-A3F2-AB34972DBA96}</author>
    <author>tc={762B8592-B017-46C8-9B03-43CF9B9D3B26}</author>
    <author>tc={BF3A8DA8-E2F8-499F-BD93-EA7B1D065CB0}</author>
    <author>tc={E571AB1D-DB33-4BFB-8973-BCFCBFFB4A10}</author>
    <author>tc={33F949E4-FA34-4825-A2E7-E5A2EB028ED9}</author>
    <author>tc={642A6FA9-027C-49AA-AB22-C1B43A5BE293}</author>
    <author>tc={3398CCC3-B483-4BB9-85CA-F6EF2502C1A0}</author>
  </authors>
  <commentList>
    <comment ref="M8084" authorId="0" shapeId="0" xr:uid="{EF1A7474-D444-4F5B-BB52-38DA2E53523F}">
      <text>
        <t>[Threaded comment]
Your version of Excel allows you to read this threaded comment; however, any edits to it will get removed if the file is opened in a newer version of Excel. Learn more: https://go.microsoft.com/fwlink/?linkid=870924
Comment:
    invite has been deleted</t>
      </text>
    </comment>
    <comment ref="E8815" authorId="1" shapeId="0" xr:uid="{B64BDBE0-BC52-44C3-9CC1-287B101C4678}">
      <text>
        <t>[Threaded comment]
Your version of Excel allows you to read this threaded comment; however, any edits to it will get removed if the file is opened in a newer version of Excel. Learn more: https://go.microsoft.com/fwlink/?linkid=870924
Comment:
    the invite was deleted</t>
      </text>
    </comment>
    <comment ref="E8853" authorId="2" shapeId="0" xr:uid="{A3014F5E-4FC1-4D8E-91CE-F793B3BB514B}">
      <text>
        <t>[Threaded comment]
Your version of Excel allows you to read this threaded comment; however, any edits to it will get removed if the file is opened in a newer version of Excel. Learn more: https://go.microsoft.com/fwlink/?linkid=870924
Comment:
    When prospecting I was able to connect again, your invite has been deleted,</t>
      </text>
    </comment>
    <comment ref="E9059" authorId="3" shapeId="0" xr:uid="{8EC7DFA5-D61E-4B04-A354-F9FDC1058A9B}">
      <text>
        <t>[Threaded comment]
Your version of Excel allows you to read this threaded comment; however, any edits to it will get removed if the file is opened in a newer version of Excel. Learn more: https://go.microsoft.com/fwlink/?linkid=870924
Comment:
    was previously Amal's</t>
      </text>
    </comment>
    <comment ref="E13123" authorId="4" shapeId="0" xr:uid="{D0CE8778-4FA6-4867-BFB0-5003166F3838}">
      <text>
        <r>
          <rPr>
            <b/>
            <sz val="11"/>
            <color theme="1"/>
            <rFont val="Calibri"/>
            <family val="2"/>
            <scheme val="minor"/>
          </rPr>
          <t>Author:</t>
        </r>
        <r>
          <rPr>
            <sz val="11"/>
            <color theme="1"/>
            <rFont val="Calibri"/>
            <family val="2"/>
            <scheme val="minor"/>
          </rPr>
          <t xml:space="preserve">
https://www.linkedin.com/sales/people/ACwAAAEj3F8B37QbKbav5Yazf_ys1nSB6B-ZBQs,NAME_SEARCH,wkIh?_ntb=cBcfsPtcRHKFjyOx5XFzQA%3D%3D</t>
        </r>
      </text>
    </comment>
    <comment ref="M13585" authorId="5" shapeId="0" xr:uid="{358400B9-D97B-4673-9E5E-B7612273B7BA}">
      <text>
        <t xml:space="preserve">[Threaded comment]
Your version of Excel allows you to read this threaded comment; however, any edits to it will get removed if the file is opened in a newer version of Excel. Learn more: https://go.microsoft.com/fwlink/?linkid=870924
Comment:
    [Mention was removed] </t>
      </text>
    </comment>
    <comment ref="E14105" authorId="4" shapeId="0" xr:uid="{6411DD38-0A92-429C-B5DC-AF3C1AB2DE70}">
      <text>
        <r>
          <rPr>
            <b/>
            <sz val="11"/>
            <color theme="1"/>
            <rFont val="Calibri"/>
            <family val="2"/>
            <scheme val="minor"/>
          </rPr>
          <t>Author:</t>
        </r>
        <r>
          <rPr>
            <sz val="11"/>
            <color theme="1"/>
            <rFont val="Calibri"/>
            <family val="2"/>
            <scheme val="minor"/>
          </rPr>
          <t xml:space="preserve">
asset downloads</t>
        </r>
      </text>
    </comment>
    <comment ref="E14106" authorId="4" shapeId="0" xr:uid="{1C9FE9CF-AE5A-4797-9EDC-66F0164B8C3F}">
      <text>
        <r>
          <rPr>
            <b/>
            <sz val="11"/>
            <color theme="1"/>
            <rFont val="Calibri"/>
            <family val="2"/>
            <scheme val="minor"/>
          </rPr>
          <t>Author:</t>
        </r>
        <r>
          <rPr>
            <sz val="11"/>
            <color theme="1"/>
            <rFont val="Calibri"/>
            <family val="2"/>
            <scheme val="minor"/>
          </rPr>
          <t xml:space="preserve">
asset downloads</t>
        </r>
      </text>
    </comment>
    <comment ref="E14107" authorId="4" shapeId="0" xr:uid="{DAFC934D-72E3-4540-81BA-264F512141D6}">
      <text>
        <r>
          <rPr>
            <b/>
            <sz val="11"/>
            <color theme="1"/>
            <rFont val="Calibri"/>
            <family val="2"/>
            <scheme val="minor"/>
          </rPr>
          <t>Author:</t>
        </r>
        <r>
          <rPr>
            <sz val="11"/>
            <color theme="1"/>
            <rFont val="Calibri"/>
            <family val="2"/>
            <scheme val="minor"/>
          </rPr>
          <t xml:space="preserve">
Gurkan's old colleague (universal)</t>
        </r>
      </text>
    </comment>
    <comment ref="O14139" authorId="6" shapeId="0" xr:uid="{B92070F4-B642-4FF6-A3B5-DF404B141509}">
      <text>
        <t xml:space="preserve">[Threaded comment]
Your version of Excel allows you to read this threaded comment; however, any edits to it will get removed if the file is opened in a newer version of Excel. Learn more: https://go.microsoft.com/fwlink/?linkid=870924
Comment:
    FS Task : to follow up by April </t>
      </text>
    </comment>
    <comment ref="O14440" authorId="7" shapeId="0" xr:uid="{AB03B1BF-9383-47E9-B1DC-6DF953E8A6DF}">
      <text>
        <t xml:space="preserve">[Threaded comment]
Your version of Excel allows you to read this threaded comment; however, any edits to it will get removed if the file is opened in a newer version of Excel. Learn more: https://go.microsoft.com/fwlink/?linkid=870924
Comment:
    Follow up via email. </t>
      </text>
    </comment>
    <comment ref="O14507" authorId="8" shapeId="0" xr:uid="{D26466DD-029E-4F2C-AEFE-ACFCB764CC7F}">
      <text>
        <t xml:space="preserve">[Threaded comment]
Your version of Excel allows you to read this threaded comment; however, any edits to it will get removed if the file is opened in a newer version of Excel. Learn more: https://go.microsoft.com/fwlink/?linkid=870924
Comment:
    Follow up via email. </t>
      </text>
    </comment>
    <comment ref="E15205" authorId="9" shapeId="0" xr:uid="{431AB83D-F332-409B-A514-869A9AF66E93}">
      <text>
        <t>[Threaded comment]
Your version of Excel allows you to read this threaded comment; however, any edits to it will get removed if the file is opened in a newer version of Excel. Learn more: https://go.microsoft.com/fwlink/?linkid=870924
Comment:
    Inbound</t>
      </text>
    </comment>
    <comment ref="O15385" authorId="10" shapeId="0" xr:uid="{EB94796A-362E-48AB-8890-0BB4B3846FE9}">
      <text>
        <t>[Threaded comment]
Your version of Excel allows you to read this threaded comment; however, any edits to it will get removed if the file is opened in a newer version of Excel. Learn more: https://go.microsoft.com/fwlink/?linkid=870924
Comment:
    follow up via email.</t>
      </text>
    </comment>
    <comment ref="E15438" authorId="4" shapeId="0" xr:uid="{AE42A54D-7DEA-4A3A-BA9E-5B7134500937}">
      <text>
        <r>
          <rPr>
            <b/>
            <sz val="11"/>
            <color theme="1"/>
            <rFont val="Calibri"/>
            <family val="2"/>
            <scheme val="minor"/>
          </rPr>
          <t>Author:</t>
        </r>
        <r>
          <rPr>
            <sz val="11"/>
            <color theme="1"/>
            <rFont val="Calibri"/>
            <family val="2"/>
            <scheme val="minor"/>
          </rPr>
          <t xml:space="preserve">
asset dwlds</t>
        </r>
      </text>
    </comment>
    <comment ref="E15439" authorId="4" shapeId="0" xr:uid="{1C8C8A93-D646-4D77-A37A-45F276924AD7}">
      <text>
        <r>
          <rPr>
            <b/>
            <sz val="11"/>
            <color theme="1"/>
            <rFont val="Calibri"/>
            <family val="2"/>
            <scheme val="minor"/>
          </rPr>
          <t>Author:</t>
        </r>
        <r>
          <rPr>
            <sz val="11"/>
            <color theme="1"/>
            <rFont val="Calibri"/>
            <family val="2"/>
            <scheme val="minor"/>
          </rPr>
          <t xml:space="preserve">
asset dwlds</t>
        </r>
      </text>
    </comment>
    <comment ref="E15662" authorId="11" shapeId="0" xr:uid="{87BE4AD5-5106-4F4D-805D-70B10BB3032B}">
      <text>
        <t>[Threaded comment]
Your version of Excel allows you to read this threaded comment; however, any edits to it will get removed if the file is opened in a newer version of Excel. Learn more: https://go.microsoft.com/fwlink/?linkid=870924
Comment:
    From Newsletter's list</t>
      </text>
    </comment>
    <comment ref="E15850" authorId="12" shapeId="0" xr:uid="{4C39855B-C9DA-4DCB-BE5D-4387A1B92C2F}">
      <text>
        <t>[Threaded comment]
Your version of Excel allows you to read this threaded comment; however, any edits to it will get removed if the file is opened in a newer version of Excel. Learn more: https://go.microsoft.com/fwlink/?linkid=870924
Comment:
    From Newsletter's list</t>
      </text>
    </comment>
    <comment ref="E16040" authorId="13" shapeId="0" xr:uid="{8C0B484A-D804-44E1-A876-E4C28AAB410D}">
      <text>
        <t>[Threaded comment]
Your version of Excel allows you to read this threaded comment; however, any edits to it will get removed if the file is opened in a newer version of Excel. Learn more: https://go.microsoft.com/fwlink/?linkid=870924
Comment:
    reffered by Yash Shah</t>
      </text>
    </comment>
    <comment ref="E16687" authorId="14" shapeId="0" xr:uid="{3C5DBCF3-B8DF-4D08-9644-D15B282D9D24}">
      <text>
        <t>[Threaded comment]
Your version of Excel allows you to read this threaded comment; however, any edits to it will get removed if the file is opened in a newer version of Excel. Learn more: https://go.microsoft.com/fwlink/?linkid=870924
Comment:
    asset dwld</t>
      </text>
    </comment>
    <comment ref="E16688" authorId="15" shapeId="0" xr:uid="{30B15A9F-E42E-48C6-A3F2-AB34972DBA96}">
      <text>
        <t>[Threaded comment]
Your version of Excel allows you to read this threaded comment; however, any edits to it will get removed if the file is opened in a newer version of Excel. Learn more: https://go.microsoft.com/fwlink/?linkid=870924
Comment:
    asset dwlds</t>
      </text>
    </comment>
    <comment ref="E16738" authorId="16" shapeId="0" xr:uid="{762B8592-B017-46C8-9B03-43CF9B9D3B26}">
      <text>
        <t>[Threaded comment]
Your version of Excel allows you to read this threaded comment; however, any edits to it will get removed if the file is opened in a newer version of Excel. Learn more: https://go.microsoft.com/fwlink/?linkid=870924
Comment:
    Inbound</t>
      </text>
    </comment>
    <comment ref="E16829" authorId="17" shapeId="0" xr:uid="{BF3A8DA8-E2F8-499F-BD93-EA7B1D065CB0}">
      <text>
        <t>[Threaded comment]
Your version of Excel allows you to read this threaded comment; however, any edits to it will get removed if the file is opened in a newer version of Excel. Learn more: https://go.microsoft.com/fwlink/?linkid=870924
Comment:
    Inbound</t>
      </text>
    </comment>
    <comment ref="E17283" authorId="18" shapeId="0" xr:uid="{E571AB1D-DB33-4BFB-8973-BCFCBFFB4A10}">
      <text>
        <t>[Threaded comment]
Your version of Excel allows you to read this threaded comment; however, any edits to it will get removed if the file is opened in a newer version of Excel. Learn more: https://go.microsoft.com/fwlink/?linkid=870924
Comment:
    NL List</t>
      </text>
    </comment>
    <comment ref="E17284" authorId="19" shapeId="0" xr:uid="{33F949E4-FA34-4825-A2E7-E5A2EB028ED9}">
      <text>
        <t>[Threaded comment]
Your version of Excel allows you to read this threaded comment; however, any edits to it will get removed if the file is opened in a newer version of Excel. Learn more: https://go.microsoft.com/fwlink/?linkid=870924
Comment:
    NL List</t>
      </text>
    </comment>
    <comment ref="E17285" authorId="20" shapeId="0" xr:uid="{642A6FA9-027C-49AA-AB22-C1B43A5BE293}">
      <text>
        <t>[Threaded comment]
Your version of Excel allows you to read this threaded comment; however, any edits to it will get removed if the file is opened in a newer version of Excel. Learn more: https://go.microsoft.com/fwlink/?linkid=870924
Comment:
    NL List</t>
      </text>
    </comment>
    <comment ref="E17441" authorId="21" shapeId="0" xr:uid="{3398CCC3-B483-4BB9-85CA-F6EF2502C1A0}">
      <text>
        <t>[Threaded comment]
Your version of Excel allows you to read this threaded comment; however, any edits to it will get removed if the file is opened in a newer version of Excel. Learn more: https://go.microsoft.com/fwlink/?linkid=870924
Comment:
    NL List</t>
      </text>
    </comment>
  </commentList>
</comments>
</file>

<file path=xl/sharedStrings.xml><?xml version="1.0" encoding="utf-8"?>
<sst xmlns="http://schemas.openxmlformats.org/spreadsheetml/2006/main" count="169028" uniqueCount="40504">
  <si>
    <t>Nb</t>
  </si>
  <si>
    <t>Invitation Sent Date</t>
  </si>
  <si>
    <t>Month Sent Date</t>
  </si>
  <si>
    <t>Owner</t>
  </si>
  <si>
    <t>Lead_Full Name</t>
  </si>
  <si>
    <t>Job Position</t>
  </si>
  <si>
    <t>Company Name</t>
  </si>
  <si>
    <t>Segment</t>
  </si>
  <si>
    <t>Continent</t>
  </si>
  <si>
    <t>State/ Country</t>
  </si>
  <si>
    <t>Prospection Account</t>
  </si>
  <si>
    <t>Inmail sent date</t>
  </si>
  <si>
    <t>LI_Connection_Status</t>
  </si>
  <si>
    <t>First Approach_Date</t>
  </si>
  <si>
    <t>Last Follow up_Date</t>
  </si>
  <si>
    <t>Month followup</t>
  </si>
  <si>
    <t>Number of Follow Ups (FU)</t>
  </si>
  <si>
    <t>Nbr of Days since last FU</t>
  </si>
  <si>
    <t>Response</t>
  </si>
  <si>
    <t>Response Date</t>
  </si>
  <si>
    <t>Business_E-mail</t>
  </si>
  <si>
    <t>Email Tool Source</t>
  </si>
  <si>
    <t>Email Status</t>
  </si>
  <si>
    <t>Email Sent Date</t>
  </si>
  <si>
    <t>Further Details</t>
  </si>
  <si>
    <t>Malek</t>
  </si>
  <si>
    <t>Carey Chou</t>
  </si>
  <si>
    <t>Global VP, Personalization/Data Science/AI Platform</t>
  </si>
  <si>
    <t>H-E-B</t>
  </si>
  <si>
    <t>Advertiser_Retail</t>
  </si>
  <si>
    <t>America</t>
  </si>
  <si>
    <t>Texas</t>
  </si>
  <si>
    <t>No inmail sent</t>
  </si>
  <si>
    <t>Accepted</t>
  </si>
  <si>
    <t>Positive_FS</t>
  </si>
  <si>
    <t>carey.chou@lvmh.com</t>
  </si>
  <si>
    <t>Skrapp</t>
  </si>
  <si>
    <t>Ahlem</t>
  </si>
  <si>
    <t>Martin Ebert</t>
  </si>
  <si>
    <t xml:space="preserve">Integrated Marketeer &amp; Business Developer </t>
  </si>
  <si>
    <t>Archetype</t>
  </si>
  <si>
    <t>Agency_Media</t>
  </si>
  <si>
    <t>Europe</t>
  </si>
  <si>
    <t>Germany</t>
  </si>
  <si>
    <t>Irrelevant</t>
  </si>
  <si>
    <t>Markus Ansamaa</t>
  </si>
  <si>
    <t>Data Consultant &amp; Advisor | Freelancer | Analytics, AI, BI, DW | Business-oriented Data Strategist</t>
  </si>
  <si>
    <t>Man &amp; Mission</t>
  </si>
  <si>
    <t>Agency_Consulting</t>
  </si>
  <si>
    <t>Finland</t>
  </si>
  <si>
    <t>Manuel Neumann</t>
  </si>
  <si>
    <t>Global Head of Data Science</t>
  </si>
  <si>
    <t> Red Bull</t>
  </si>
  <si>
    <t>Advertiser_CPG</t>
  </si>
  <si>
    <t>Austria</t>
  </si>
  <si>
    <t>None</t>
  </si>
  <si>
    <t>manuel.neumann@redbull.com</t>
  </si>
  <si>
    <t>hunter.io</t>
  </si>
  <si>
    <t>Delivered</t>
  </si>
  <si>
    <t>Follow up message sent</t>
  </si>
  <si>
    <t>Tianle Chen</t>
  </si>
  <si>
    <t>Senior Manager Big Data Analytics</t>
  </si>
  <si>
    <t> Adidas</t>
  </si>
  <si>
    <t>Asia</t>
  </si>
  <si>
    <t>China</t>
  </si>
  <si>
    <t>Ramla's</t>
  </si>
  <si>
    <t>tianle.chen@adidas.com</t>
  </si>
  <si>
    <t>RocketReach</t>
  </si>
  <si>
    <t>Ben Broadhead</t>
  </si>
  <si>
    <t>Head of Marketing Automation and Analytics</t>
  </si>
  <si>
    <t>Newcastle University</t>
  </si>
  <si>
    <t>Advertiser_E-com</t>
  </si>
  <si>
    <t>United Kingdom</t>
  </si>
  <si>
    <t>John Cripps, Ph.D</t>
  </si>
  <si>
    <t>SVP Convergent Measurement</t>
  </si>
  <si>
    <t>EDO, Inc.</t>
  </si>
  <si>
    <t>Agency_Analytics</t>
  </si>
  <si>
    <t>California</t>
  </si>
  <si>
    <t>Pending</t>
  </si>
  <si>
    <t>Rachida Larif</t>
  </si>
  <si>
    <t>Customer Insights Manager</t>
  </si>
  <si>
    <t> Carrefour</t>
  </si>
  <si>
    <t>France</t>
  </si>
  <si>
    <t>Eric Sheiffer</t>
  </si>
  <si>
    <t>Digital Analytics &amp; Attribution</t>
  </si>
  <si>
    <t>Bayer</t>
  </si>
  <si>
    <t>Advertiser_Pharma</t>
  </si>
  <si>
    <t>New York</t>
  </si>
  <si>
    <t>Kevin Capota</t>
  </si>
  <si>
    <t>Chief Marketing &amp; Digital Officer</t>
  </si>
  <si>
    <t> L'Oréal</t>
  </si>
  <si>
    <t>Netherlands</t>
  </si>
  <si>
    <t>Negative</t>
  </si>
  <si>
    <t>Relevant BUT not interested</t>
  </si>
  <si>
    <t>Ronald Breedveld</t>
  </si>
  <si>
    <t>Senior Retail and CPG Director</t>
  </si>
  <si>
    <t>SAS</t>
  </si>
  <si>
    <t>Advertiser_Tech</t>
  </si>
  <si>
    <t>Nicolas Coat</t>
  </si>
  <si>
    <t>Head of Market Research</t>
  </si>
  <si>
    <t>Nissan Motor</t>
  </si>
  <si>
    <t>Advertiser_Auto</t>
  </si>
  <si>
    <t>Relevant but not interested</t>
  </si>
  <si>
    <t>Anu S.</t>
  </si>
  <si>
    <t>Director Of Analytics</t>
  </si>
  <si>
    <t>Just Global, Inc.</t>
  </si>
  <si>
    <t>Tony Cai</t>
  </si>
  <si>
    <t>Data Science and Analytics Professional</t>
  </si>
  <si>
    <t>Japan</t>
  </si>
  <si>
    <t>tony.cai@bayer.com</t>
  </si>
  <si>
    <t>reply.io</t>
  </si>
  <si>
    <t>Donald Heijkoop</t>
  </si>
  <si>
    <t>Senior Manager Globa Media Data &amp; Analytics</t>
  </si>
  <si>
    <t> Unilever</t>
  </si>
  <si>
    <t>donald.heijkoop@unilever.com</t>
  </si>
  <si>
    <t>James Wallace</t>
  </si>
  <si>
    <t>Head of Digital, Media &amp; Analysis</t>
  </si>
  <si>
    <t> Barratt Developments</t>
  </si>
  <si>
    <t>Advertiser_Real Estate</t>
  </si>
  <si>
    <t>james.wallace11@btopenworld.com</t>
  </si>
  <si>
    <t>salesQL</t>
  </si>
  <si>
    <t>Shona Jameson</t>
  </si>
  <si>
    <t>Chief Marketing Officer</t>
  </si>
  <si>
    <t> Cotton Traders</t>
  </si>
  <si>
    <t>shona@cottontraders.com</t>
  </si>
  <si>
    <t>Bounced</t>
  </si>
  <si>
    <t>Edward Mackie</t>
  </si>
  <si>
    <t>Senior Analytics Manager</t>
  </si>
  <si>
    <t> Debenhams</t>
  </si>
  <si>
    <t>Katie Laulund</t>
  </si>
  <si>
    <t>Business Intelligence Analyst</t>
  </si>
  <si>
    <t>Wren Kitchens</t>
  </si>
  <si>
    <t>Caroline Hipperson</t>
  </si>
  <si>
    <t>CMO</t>
  </si>
  <si>
    <t>pladis Global</t>
  </si>
  <si>
    <t>Neutral</t>
  </si>
  <si>
    <t>Relevant</t>
  </si>
  <si>
    <t>Ed Cole</t>
  </si>
  <si>
    <t>Senior Manager, Marketing Performance</t>
  </si>
  <si>
    <t> Lloyds Banking Group</t>
  </si>
  <si>
    <t>Advertiser_Finance</t>
  </si>
  <si>
    <t xml:space="preserve">Follow up message sent </t>
  </si>
  <si>
    <t>John Stark</t>
  </si>
  <si>
    <t>Marketing Manager, Marketing Performance and Optimisation</t>
  </si>
  <si>
    <t>9/20/21</t>
  </si>
  <si>
    <t>jstark@lloydsbankinggroup.com</t>
  </si>
  <si>
    <t>Moris Chambers</t>
  </si>
  <si>
    <t>Marketing Performance Manager</t>
  </si>
  <si>
    <t>mchambers@lloydsbankinggroup.com</t>
  </si>
  <si>
    <t>Leigh Holley</t>
  </si>
  <si>
    <t>Marketing Lead</t>
  </si>
  <si>
    <t> LV</t>
  </si>
  <si>
    <t>David Tyrrell</t>
  </si>
  <si>
    <t>Senior Manager</t>
  </si>
  <si>
    <t xml:space="preserve"> Nationwide Building </t>
  </si>
  <si>
    <t>david.tyrrell@nationwide.co.uk</t>
  </si>
  <si>
    <t>SalesQL</t>
  </si>
  <si>
    <t>Matthew Thompson</t>
  </si>
  <si>
    <t>Head of Marketing Analytics</t>
  </si>
  <si>
    <t> On the Beach</t>
  </si>
  <si>
    <t>Advertiser_Tourism &amp; Travel</t>
  </si>
  <si>
    <t>matthew.thompson@onthebeach.co.uk</t>
  </si>
  <si>
    <t>LI message sent</t>
  </si>
  <si>
    <t>Renato Piai</t>
  </si>
  <si>
    <t>Commercial and Consumer Analytics Director</t>
  </si>
  <si>
    <t>Anheuser-Busch InBev</t>
  </si>
  <si>
    <t>Damien Hills</t>
  </si>
  <si>
    <t>Marketing Director, Global Analytics and Insight</t>
  </si>
  <si>
    <t> Sage Group</t>
  </si>
  <si>
    <t>damien.hills@sage.com</t>
  </si>
  <si>
    <t>Kyle Aspinall</t>
  </si>
  <si>
    <t>Associate Director - Global Strategic Analytics Projects</t>
  </si>
  <si>
    <t>EY</t>
  </si>
  <si>
    <t>kyle.aspinall@more2.com</t>
  </si>
  <si>
    <t>Amy Sinclair</t>
  </si>
  <si>
    <t>Head of Analytics</t>
  </si>
  <si>
    <t> The Guardian</t>
  </si>
  <si>
    <t>Advertiser_Entertainment</t>
  </si>
  <si>
    <t>amy.sinclair@theguardian.com</t>
  </si>
  <si>
    <t>Ammar Nayar</t>
  </si>
  <si>
    <t>Senior Global Product Analytics &amp; Data Lead</t>
  </si>
  <si>
    <t>HSBC</t>
  </si>
  <si>
    <t>Robert Davies</t>
  </si>
  <si>
    <t>Information &amp; Analytics Manager Marketing, Digital Optimisation</t>
  </si>
  <si>
    <t>Deleted</t>
  </si>
  <si>
    <t>robert.davies@unilever.com</t>
  </si>
  <si>
    <t>Stephen Lovelady</t>
  </si>
  <si>
    <t>Home Care R&amp;D Global Operations Manager</t>
  </si>
  <si>
    <t>He is in FS</t>
  </si>
  <si>
    <t>Bill Mansfield</t>
  </si>
  <si>
    <t>Head of Market Insight and Analytics</t>
  </si>
  <si>
    <t> Unum Group - Europe</t>
  </si>
  <si>
    <t>Advertiser_Health</t>
  </si>
  <si>
    <t>bill.mansfield@unum.co.uk</t>
  </si>
  <si>
    <t>Christian Bartens</t>
  </si>
  <si>
    <t>Co-Founder &amp; CEO</t>
  </si>
  <si>
    <t>Australia</t>
  </si>
  <si>
    <t>Sergio Cravero</t>
  </si>
  <si>
    <t> Lavazza</t>
  </si>
  <si>
    <t>Italy</t>
  </si>
  <si>
    <t>s.cravero@lavazza.it</t>
  </si>
  <si>
    <t>Alex Owens</t>
  </si>
  <si>
    <t>VP, Global Head of Data &amp; Analytics</t>
  </si>
  <si>
    <t>alex.owens@unilever.com</t>
  </si>
  <si>
    <t>ICOM June 2021</t>
  </si>
  <si>
    <t>Justin Parchantour</t>
  </si>
  <si>
    <t>Directeur de la recherche et des analyses de données</t>
  </si>
  <si>
    <t> Sodexo</t>
  </si>
  <si>
    <t>Robert Ellison</t>
  </si>
  <si>
    <t>Senior Director Data &amp; Applied Analytics</t>
  </si>
  <si>
    <t> ICON</t>
  </si>
  <si>
    <t>Ireland</t>
  </si>
  <si>
    <t>Ash Tapia</t>
  </si>
  <si>
    <t>Data &amp; Tools Manager</t>
  </si>
  <si>
    <t>Unilever</t>
  </si>
  <si>
    <t>Claudia Dubrau</t>
  </si>
  <si>
    <t>Managing Direktor</t>
  </si>
  <si>
    <t>Agof E.V</t>
  </si>
  <si>
    <t>Clyde Araujo</t>
  </si>
  <si>
    <t>Head of Global eCRM</t>
  </si>
  <si>
    <t>Henkel</t>
  </si>
  <si>
    <t>Francois le Corre</t>
  </si>
  <si>
    <t>Fondateur et Consultant indépendant</t>
  </si>
  <si>
    <t>ROUND DATA</t>
  </si>
  <si>
    <t>Guillaume Léger</t>
  </si>
  <si>
    <t>Consulting director</t>
  </si>
  <si>
    <t>Artefact</t>
  </si>
  <si>
    <t>Gustavo Nunez</t>
  </si>
  <si>
    <t>Managing Director</t>
  </si>
  <si>
    <t>Kantar</t>
  </si>
  <si>
    <t>Haruko Minagawa</t>
  </si>
  <si>
    <t>Director of MEFF</t>
  </si>
  <si>
    <t>Nielsen</t>
  </si>
  <si>
    <t xml:space="preserve">No longer works at Hakuhodo, now Director of MEFF (Marketing Effectiveness), Japan and Korea at Nielsen            Send webinar invitation </t>
  </si>
  <si>
    <t>Hossein Houssaini</t>
  </si>
  <si>
    <t>Founder</t>
  </si>
  <si>
    <t>Ho/Pe Advisory</t>
  </si>
  <si>
    <t>Positive</t>
  </si>
  <si>
    <t>In contact by email</t>
  </si>
  <si>
    <t>IlKKA Sarkio</t>
  </si>
  <si>
    <t>Head of Product</t>
  </si>
  <si>
    <t>Dagmar Oy</t>
  </si>
  <si>
    <t>No longer at Dagmar Oy, now at Ambine (Product Owner of Ambine, a SaaS product for optimizing programmatic digital advertising)  Irrelevant/ + Send Webinar invitation</t>
  </si>
  <si>
    <t>Jaime de Haro</t>
  </si>
  <si>
    <t xml:space="preserve">Editor </t>
  </si>
  <si>
    <t>IPMARK</t>
  </si>
  <si>
    <t>Spain</t>
  </si>
  <si>
    <t>Never replied on LI/ No relevant background
Irrelevant</t>
  </si>
  <si>
    <t>Javier Duro</t>
  </si>
  <si>
    <t>Data &amp; Systems Director</t>
  </si>
  <si>
    <t>Publicis Media</t>
  </si>
  <si>
    <t xml:space="preserve">Relevant. Webinar invitation sent </t>
  </si>
  <si>
    <t>Fatma</t>
  </si>
  <si>
    <t>Jerome Amouyal</t>
  </si>
  <si>
    <t>Media Performance Insights Director</t>
  </si>
  <si>
    <t>AXA</t>
  </si>
  <si>
    <t>Advertiser_Insurance</t>
  </si>
  <si>
    <t>Relevant + FOLLOW UP IN JUNE 2021</t>
  </si>
  <si>
    <t>Julien Rosanvallon</t>
  </si>
  <si>
    <t>General Manager</t>
  </si>
  <si>
    <t>Mediametrie</t>
  </si>
  <si>
    <t xml:space="preserve">Marketer/ No relevant background              Irrelevant                                                                                                                          </t>
  </si>
  <si>
    <t>Katarzyna Ludka</t>
  </si>
  <si>
    <t>Data Strategy &amp; Analytics Director</t>
  </si>
  <si>
    <t>Agora SA</t>
  </si>
  <si>
    <t>Follow up in September, task on FS</t>
  </si>
  <si>
    <t>Liam Corcoran</t>
  </si>
  <si>
    <t>Chief Revenue Officer</t>
  </si>
  <si>
    <t>Revenue Collective</t>
  </si>
  <si>
    <t>Linda Hoeberigs</t>
  </si>
  <si>
    <t>Lead Data Science Manager @ People Data Centre</t>
  </si>
  <si>
    <t>Never responded on LinkedIn despite the numerous attempts  
Very interesting profile  
Send webinar invitation</t>
  </si>
  <si>
    <t>Luc Tran Thang</t>
  </si>
  <si>
    <t>Founder &amp; CEO</t>
  </si>
  <si>
    <t>Mindlytix</t>
  </si>
  <si>
    <t>luc@mindlytix.com</t>
  </si>
  <si>
    <t>Replied "no, thanks"</t>
  </si>
  <si>
    <t>Martin Salo</t>
  </si>
  <si>
    <t>CPO &amp; Co-founder</t>
  </si>
  <si>
    <t>Realeyes</t>
  </si>
  <si>
    <t>*</t>
  </si>
  <si>
    <t>Already in contact with (according to LI messages)</t>
  </si>
  <si>
    <t>Massimiliano Marinucci</t>
  </si>
  <si>
    <t>IT Advanced Analytics Director</t>
  </si>
  <si>
    <t>Coca-Cola</t>
  </si>
  <si>
    <t xml:space="preserve"> Very relevant (MMM in skills) Webinar invitation sent + follow up</t>
  </si>
  <si>
    <t>Matt Nash</t>
  </si>
  <si>
    <t>UK Managing Director</t>
  </si>
  <si>
    <t>SCIBIDS TECHNOLOGY</t>
  </si>
  <si>
    <t>Marketer (irrelevant) Webinar invitation sent</t>
  </si>
  <si>
    <t>Matteo Belloni</t>
  </si>
  <si>
    <t>Manager Consultant, Data Science and Integrated Analytics</t>
  </si>
  <si>
    <t>Mindshare</t>
  </si>
  <si>
    <t>Very relevant profile, webinar invitation sent</t>
  </si>
  <si>
    <t>Michel Malkoun</t>
  </si>
  <si>
    <t>DMS</t>
  </si>
  <si>
    <t>mmalkoun.ams@choueirigroup.com</t>
  </si>
  <si>
    <t>replied via email 8/16/20</t>
  </si>
  <si>
    <t>Mikko Koski</t>
  </si>
  <si>
    <t xml:space="preserve">Dagmar </t>
  </si>
  <si>
    <t>Mohamed Rami ben Abderrahmen</t>
  </si>
  <si>
    <t>CENOVA</t>
  </si>
  <si>
    <t>Oliver Kanders</t>
  </si>
  <si>
    <t>Chief Client Officer</t>
  </si>
  <si>
    <t>Zeotap</t>
  </si>
  <si>
    <t>Relevant but not currently interested</t>
  </si>
  <si>
    <t>Paola Morales</t>
  </si>
  <si>
    <t>Banco Santander</t>
  </si>
  <si>
    <t>Peter Falcone</t>
  </si>
  <si>
    <t>Measurement &amp; Insights</t>
  </si>
  <si>
    <t>Pinterest</t>
  </si>
  <si>
    <t>Li message sent</t>
  </si>
  <si>
    <t>Pierre raoul</t>
  </si>
  <si>
    <t>EVP, Global Head of Data Marketing</t>
  </si>
  <si>
    <t>Havas Media</t>
  </si>
  <si>
    <t>Rellevant Send Webinar invitation</t>
  </si>
  <si>
    <t>Pirjo Svedberg</t>
  </si>
  <si>
    <t>COO</t>
  </si>
  <si>
    <t>Mediamätning i Skandinavien</t>
  </si>
  <si>
    <t>Sweden</t>
  </si>
  <si>
    <t>Prateek Rai</t>
  </si>
  <si>
    <t xml:space="preserve">Data Analyst </t>
  </si>
  <si>
    <t xml:space="preserve">Essence </t>
  </si>
  <si>
    <t>Singapore</t>
  </si>
  <si>
    <t>No Longer with Essence, full time Data analysist at TikTok now. Relevant experience + Interesting profile
Send Webinar Invitation</t>
  </si>
  <si>
    <t>Raahil Chopra</t>
  </si>
  <si>
    <t>Managing Editor</t>
  </si>
  <si>
    <t>Haymarket Media</t>
  </si>
  <si>
    <t>India</t>
  </si>
  <si>
    <t>Rahul Kumar</t>
  </si>
  <si>
    <t>Data Science Specialist</t>
  </si>
  <si>
    <t>Bain &amp; Co</t>
  </si>
  <si>
    <t>23/7/2019</t>
  </si>
  <si>
    <t>Directed us to Anshuan Gupta</t>
  </si>
  <si>
    <t>Rhys Denny</t>
  </si>
  <si>
    <t>VP of Sales</t>
  </si>
  <si>
    <t>SourcePoint</t>
  </si>
  <si>
    <t>Check Freshsales</t>
  </si>
  <si>
    <t>Richard Lloyd</t>
  </si>
  <si>
    <t>Global Product Leader</t>
  </si>
  <si>
    <t>InfoSum</t>
  </si>
  <si>
    <t>Richard Benjamins</t>
  </si>
  <si>
    <t>Chief AI &amp; Data Strategist</t>
  </si>
  <si>
    <t>Telefonica</t>
  </si>
  <si>
    <t>Advertiser_Telco</t>
  </si>
  <si>
    <t>Rituparna Dasgupta</t>
  </si>
  <si>
    <t>Vice President Strategy and Analytics</t>
  </si>
  <si>
    <t>Already A client</t>
  </si>
  <si>
    <t>Robin Doumerc</t>
  </si>
  <si>
    <t>Staff Engineer</t>
  </si>
  <si>
    <t>Rolf Schmitz</t>
  </si>
  <si>
    <t>CEO</t>
  </si>
  <si>
    <t>Net-Metrix AG</t>
  </si>
  <si>
    <t>Roy Patel</t>
  </si>
  <si>
    <t>Senior Client Director</t>
  </si>
  <si>
    <t>Ipsos</t>
  </si>
  <si>
    <t>Not relevant</t>
  </si>
  <si>
    <t>Ryan Macray Jones</t>
  </si>
  <si>
    <t>Global Digital Transformation Lead</t>
  </si>
  <si>
    <t>Sabrina Menasria</t>
  </si>
  <si>
    <t>Self Employed</t>
  </si>
  <si>
    <t>Chanel</t>
  </si>
  <si>
    <t>No longer with Chanel, started her own consulting business   
Awarded «Woman in Business Analytics of the year» from Berkley  
Now that she has her own business MassTer could be useful for her clients  
From previous LI messages she was interested but then stopped replying  
Follow up +send webinar invitation</t>
  </si>
  <si>
    <t>Sam Williams</t>
  </si>
  <si>
    <t>Group Chief Operating Officer</t>
  </si>
  <si>
    <t>LiiV</t>
  </si>
  <si>
    <t>Scott Neville</t>
  </si>
  <si>
    <t>Chief Strategy Officer</t>
  </si>
  <si>
    <t>IPONWEB</t>
  </si>
  <si>
    <t>Silvia Cerolini</t>
  </si>
  <si>
    <t>Group Director Analytics &amp; Insights - Global Media and Brand Building Innovation</t>
  </si>
  <si>
    <t>Procter &amp; Gamble</t>
  </si>
  <si>
    <t>Simon Bird</t>
  </si>
  <si>
    <t>Group Strategy Director</t>
  </si>
  <si>
    <t>PHD Media</t>
  </si>
  <si>
    <t>New Zealand</t>
  </si>
  <si>
    <t>Simon Wallace</t>
  </si>
  <si>
    <t>Data Science and Solutions Development Lead - Audiences &amp; Data</t>
  </si>
  <si>
    <t>CNN</t>
  </si>
  <si>
    <t>Simon Thomas</t>
  </si>
  <si>
    <t>Global Director - Audiences Research and Media Investment Management</t>
  </si>
  <si>
    <t>GroupM</t>
  </si>
  <si>
    <t>16/11/2020</t>
  </si>
  <si>
    <t>ICOM May &amp; June 2021</t>
  </si>
  <si>
    <t>Stephen Pendrell</t>
  </si>
  <si>
    <t>VP Sales - UK</t>
  </si>
  <si>
    <t>Cint</t>
  </si>
  <si>
    <t>16/9/2019</t>
  </si>
  <si>
    <t>Thabet Chaaouri</t>
  </si>
  <si>
    <t>Artificial Intelligence Engineer</t>
  </si>
  <si>
    <t>France Télévisions</t>
  </si>
  <si>
    <t>Tomi Harma</t>
  </si>
  <si>
    <t>Strategy Director</t>
  </si>
  <si>
    <t>SEK</t>
  </si>
  <si>
    <t>Ute Lauer</t>
  </si>
  <si>
    <t>Head of Marketing Steering, Intelligence &amp; Processes</t>
  </si>
  <si>
    <t>Deutsche Lufthansa AG Passage</t>
  </si>
  <si>
    <t>Relevant + invite sent for webinar</t>
  </si>
  <si>
    <t>Will Francis</t>
  </si>
  <si>
    <t>Head of Data Science</t>
  </si>
  <si>
    <t>BrainLabs</t>
  </si>
  <si>
    <t>William Ullstein</t>
  </si>
  <si>
    <t>Commercial Director</t>
  </si>
  <si>
    <t xml:space="preserve">Yougov PLC </t>
  </si>
  <si>
    <t>Zee Ahmad</t>
  </si>
  <si>
    <t>Global Head of STrtaegy and Business Developement</t>
  </si>
  <si>
    <t>Axonix</t>
  </si>
  <si>
    <t>Nadeem Ibrahim</t>
  </si>
  <si>
    <t>Head of Digital for stc</t>
  </si>
  <si>
    <t>UM Worldwide</t>
  </si>
  <si>
    <t>nadeem.ibrahim@umww.com</t>
  </si>
  <si>
    <t>Nick Adams</t>
  </si>
  <si>
    <t>Founder / Consulting Partner</t>
  </si>
  <si>
    <t>Orbital Partners</t>
  </si>
  <si>
    <t>Ines Moreira Simoes</t>
  </si>
  <si>
    <t>Senior Performance Marketing Manager</t>
  </si>
  <si>
    <t>Camplify</t>
  </si>
  <si>
    <t>Portugal</t>
  </si>
  <si>
    <t>ines@camplify.com.au</t>
  </si>
  <si>
    <t>Martina Nikolova</t>
  </si>
  <si>
    <t xml:space="preserve">Client Partner </t>
  </si>
  <si>
    <t xml:space="preserve">Digital Decisions </t>
  </si>
  <si>
    <t>No longer with Deloitte, now Client Partner at 
Digital Decisions  Relevant background/ Follow up + Send webinar invitation</t>
  </si>
  <si>
    <t>Dunstan Tough</t>
  </si>
  <si>
    <t>Digital Marketing Consultant</t>
  </si>
  <si>
    <t>Search Forward Ltd</t>
  </si>
  <si>
    <t xml:space="preserve">ali </t>
  </si>
  <si>
    <t xml:space="preserve">Did not respond to previous LI messages  
Marketer, not statistical background  
Irrelevant  </t>
  </si>
  <si>
    <t>David Skinner</t>
  </si>
  <si>
    <t>Data Analyst</t>
  </si>
  <si>
    <t>This Here</t>
  </si>
  <si>
    <t>david.skinner@thishe.re</t>
  </si>
  <si>
    <t>Margarita K.</t>
  </si>
  <si>
    <t>CEO/Editor-in-Chief</t>
  </si>
  <si>
    <t>Beyond Fashion Magazine</t>
  </si>
  <si>
    <t>Canada</t>
  </si>
  <si>
    <t>Harry Daniels</t>
  </si>
  <si>
    <t>Data Engineer</t>
  </si>
  <si>
    <t>Infinity Works</t>
  </si>
  <si>
    <t>Relevant but does not currently do MMM</t>
  </si>
  <si>
    <t>Paul Young</t>
  </si>
  <si>
    <t>Principal Consultant</t>
  </si>
  <si>
    <t>Ebiquity plc</t>
  </si>
  <si>
    <t>Baptiste Tougeron</t>
  </si>
  <si>
    <t>Google Research Manager</t>
  </si>
  <si>
    <t>Google</t>
  </si>
  <si>
    <t>Google doesn't internalise MMM anymore</t>
  </si>
  <si>
    <t>Petyo Kostourkov</t>
  </si>
  <si>
    <t>Senior Consultant Marketing Analytics</t>
  </si>
  <si>
    <t>Publicis Media GmbH</t>
  </si>
  <si>
    <t> </t>
  </si>
  <si>
    <t>Relevant + sent webinar invitation</t>
  </si>
  <si>
    <t>Sonia ETIENNE</t>
  </si>
  <si>
    <t>Data / Research / Digital</t>
  </si>
  <si>
    <t>Epilson</t>
  </si>
  <si>
    <t>Contact Sonia Étienne</t>
  </si>
  <si>
    <t>Anna La Placa</t>
  </si>
  <si>
    <t>Principal Consultant (Econometrics)</t>
  </si>
  <si>
    <t>Stella Rigopoulou</t>
  </si>
  <si>
    <t>Lead Data Analyst</t>
  </si>
  <si>
    <t>Digitas</t>
  </si>
  <si>
    <t>Agency_Creative</t>
  </si>
  <si>
    <t>Relevant + not interested now</t>
  </si>
  <si>
    <t>Lucile Dupin</t>
  </si>
  <si>
    <t>Manager - Data &amp; Digital Strategy@Sutter Mills</t>
  </si>
  <si>
    <t>Accenture Interactive</t>
  </si>
  <si>
    <t>Withdrawn</t>
  </si>
  <si>
    <t>lucile.dupin@suttermills.com</t>
  </si>
  <si>
    <t>Akinyemi Abudu</t>
  </si>
  <si>
    <t>Analytics Manager</t>
  </si>
  <si>
    <t>Manning Gottlieb OMD</t>
  </si>
  <si>
    <t>aakinyemi@mgomd.com</t>
  </si>
  <si>
    <t>Gerasimos Fotiadis</t>
  </si>
  <si>
    <t>Data Scientist</t>
  </si>
  <si>
    <t>Entain Group</t>
  </si>
  <si>
    <t>William Haarder</t>
  </si>
  <si>
    <t>Full Stack Daya Scientist</t>
  </si>
  <si>
    <t>Novo Nordisk</t>
  </si>
  <si>
    <t>Denmark</t>
  </si>
  <si>
    <t>Jordan Nelson</t>
  </si>
  <si>
    <t>Data Science Manager</t>
  </si>
  <si>
    <t>Greensil</t>
  </si>
  <si>
    <t>Vijay Gandapodi</t>
  </si>
  <si>
    <t>Head of IT - Data, Reporting, Analytics (data science/AI)</t>
  </si>
  <si>
    <t>Reynolds</t>
  </si>
  <si>
    <t>Georgia</t>
  </si>
  <si>
    <t>none</t>
  </si>
  <si>
    <t>Robert Goodwin</t>
  </si>
  <si>
    <t>Chief Data Officer</t>
  </si>
  <si>
    <t>MSQ</t>
  </si>
  <si>
    <t>Marianne Hawkins</t>
  </si>
  <si>
    <t>Director - Cultural Insights and Analytics</t>
  </si>
  <si>
    <t>Initiative</t>
  </si>
  <si>
    <t>Jean-Claude El-Sabbagh</t>
  </si>
  <si>
    <t>Singtel</t>
  </si>
  <si>
    <t>mwest@bunnings.com.au</t>
  </si>
  <si>
    <t>Relevant + sent webinar invitation + CHASE</t>
  </si>
  <si>
    <t>William Beresford</t>
  </si>
  <si>
    <t>Beyond Analysis</t>
  </si>
  <si>
    <t>In contact by email + sent webinar invitation</t>
  </si>
  <si>
    <t>Yulia Spiridonova</t>
  </si>
  <si>
    <t>Data Analyst / Digital Performance Consultant</t>
  </si>
  <si>
    <t>Wizaly</t>
  </si>
  <si>
    <t>Competitor</t>
  </si>
  <si>
    <t>Yajing Wang</t>
  </si>
  <si>
    <t>Senior manager Product analytics</t>
  </si>
  <si>
    <t>Commonwealth Bank</t>
  </si>
  <si>
    <t>Naveen Hassan</t>
  </si>
  <si>
    <t>Head of Advanced Analytics, Sr. Vice President, Decision Management</t>
  </si>
  <si>
    <t>Citi</t>
  </si>
  <si>
    <t>naveen.hassan@citigroup.com</t>
  </si>
  <si>
    <t>Patrik Sahlin</t>
  </si>
  <si>
    <t>Analyst/Consultant</t>
  </si>
  <si>
    <t xml:space="preserve">No longer at Ebiquity plc now consultant
at PS Data Analytics. No longer a connection but a very relavant profile </t>
  </si>
  <si>
    <t>Giorgos Leventis</t>
  </si>
  <si>
    <t xml:space="preserve">Performance Marketing Analyst </t>
  </si>
  <si>
    <t>SEM Wizard</t>
  </si>
  <si>
    <t>Never replied to LI messages, Relevant profile --&gt; Follow up + send webinar invitation</t>
  </si>
  <si>
    <t>Marie Bombart</t>
  </si>
  <si>
    <t xml:space="preserve">Insights director </t>
  </si>
  <si>
    <t>Never replied to LI messages, Relevant profile --&gt; FU + Send webinar invitation</t>
  </si>
  <si>
    <t>Billur Ozbe</t>
  </si>
  <si>
    <t>Strategic Insights &amp; Analysis Senior Manager</t>
  </si>
  <si>
    <t>The Coca Cola Company</t>
  </si>
  <si>
    <t>Turkey</t>
  </si>
  <si>
    <t>bozbe@coca-cola.com</t>
  </si>
  <si>
    <t>Mohamed Idrees Hassen</t>
  </si>
  <si>
    <t>Consumer Insights Manager</t>
  </si>
  <si>
    <t>PepsiCo</t>
  </si>
  <si>
    <t>Florida</t>
  </si>
  <si>
    <t>Relevant + not interested</t>
  </si>
  <si>
    <t>Stéphane Alpern</t>
  </si>
  <si>
    <t>Head of Consumer &amp; Shopper Understanding</t>
  </si>
  <si>
    <t>Ferrero</t>
  </si>
  <si>
    <t>No longer with Kantar, now Head of Consumer &amp; Shopper Understanding at Ferrero . Relevant profile, Follow up+ webinar invitation sent</t>
  </si>
  <si>
    <t>Rosita Rastan</t>
  </si>
  <si>
    <t>Senior Data Scientist-Financial Market</t>
  </si>
  <si>
    <t>Westpac Institutional Bank</t>
  </si>
  <si>
    <t>rrastan@caltex.com.au</t>
  </si>
  <si>
    <t>Brook Minto</t>
  </si>
  <si>
    <t>Performance &amp; Digital Marketing Director</t>
  </si>
  <si>
    <t>Hilton</t>
  </si>
  <si>
    <t>Follow up next year</t>
  </si>
  <si>
    <t>Mukesh Sharma</t>
  </si>
  <si>
    <t>Senior Analyst</t>
  </si>
  <si>
    <t>OMD</t>
  </si>
  <si>
    <t>Monika Gumuła</t>
  </si>
  <si>
    <t>Senior Data Analyst</t>
  </si>
  <si>
    <t>IPG Mediabrands</t>
  </si>
  <si>
    <t>Poland</t>
  </si>
  <si>
    <t>Tomasz Budzisz</t>
  </si>
  <si>
    <t>Media Analyst Manager</t>
  </si>
  <si>
    <t>Wonga Polska</t>
  </si>
  <si>
    <t>tomasz.budzisz@wonga.pl</t>
  </si>
  <si>
    <t>Birgit Konrad</t>
  </si>
  <si>
    <t xml:space="preserve">Starcom </t>
  </si>
  <si>
    <t>birgit.konrad@starcomww.com</t>
  </si>
  <si>
    <t>Uwe Scheid</t>
  </si>
  <si>
    <t>Data &amp; Analytics Director</t>
  </si>
  <si>
    <t>uwe.scheid@mindshareworld.com</t>
  </si>
  <si>
    <t>laurence POLSELLI</t>
  </si>
  <si>
    <t>Data &amp; Consumer insight Manager</t>
  </si>
  <si>
    <t>Justina Sabiene</t>
  </si>
  <si>
    <t>The very group</t>
  </si>
  <si>
    <t>justina.sabiene@theverygroup.com</t>
  </si>
  <si>
    <t>James Olney</t>
  </si>
  <si>
    <t>Head of Data and Analytics</t>
  </si>
  <si>
    <t>Mediahub</t>
  </si>
  <si>
    <t>James Galpin</t>
  </si>
  <si>
    <t>Lead Consultant, Media Effectiveness</t>
  </si>
  <si>
    <t>MetrixLab</t>
  </si>
  <si>
    <t>Tom Goodchild</t>
  </si>
  <si>
    <t>Director, Effectiveness</t>
  </si>
  <si>
    <t>Fuse</t>
  </si>
  <si>
    <t>Not curretnly looking for any MMM tools</t>
  </si>
  <si>
    <t>Oliver Schlösser</t>
  </si>
  <si>
    <t>Group Head Business Analytics &amp; Consulting</t>
  </si>
  <si>
    <t>Plan.Net</t>
  </si>
  <si>
    <t>Lucie H. Krennwallner</t>
  </si>
  <si>
    <t>Senior Data Scientist</t>
  </si>
  <si>
    <t>Ghofrane</t>
  </si>
  <si>
    <t xml:space="preserve">Paul Simpson  </t>
  </si>
  <si>
    <t>Director, Marketing Analytics and Optimization</t>
  </si>
  <si>
    <t>VENUS Fashion Inc.</t>
  </si>
  <si>
    <t>Personal</t>
  </si>
  <si>
    <t xml:space="preserve">I replaced Dave Woodd who's VP Marketing by Paul Simpson  </t>
  </si>
  <si>
    <t>Tomasz Sklodowski</t>
  </si>
  <si>
    <t>Media Analyst </t>
  </si>
  <si>
    <t>emetriq GmbH</t>
  </si>
  <si>
    <t>FS</t>
  </si>
  <si>
    <t>Tomi Härmä</t>
  </si>
  <si>
    <t>Lennard Holleman</t>
  </si>
  <si>
    <t>Sr. Media Marketing </t>
  </si>
  <si>
    <t>Vodafone</t>
  </si>
  <si>
    <t>Ravi Dhakani</t>
  </si>
  <si>
    <t>Chief Analytics Officer</t>
  </si>
  <si>
    <t>Dubond Infotech</t>
  </si>
  <si>
    <t xml:space="preserve">Irrelevant + they use a saas tool for visulaisation </t>
  </si>
  <si>
    <t>Asghar Syed</t>
  </si>
  <si>
    <t>Head of Digital</t>
  </si>
  <si>
    <t>kkompany</t>
  </si>
  <si>
    <t>United Arab Emirates</t>
  </si>
  <si>
    <t>Rashmila Mazumdar</t>
  </si>
  <si>
    <t>Johnson &amp; Johnson</t>
  </si>
  <si>
    <t>Ajit Sathianathan</t>
  </si>
  <si>
    <t>Senior Director, Analytics</t>
  </si>
  <si>
    <t>Expedia, Inc.</t>
  </si>
  <si>
    <t>Relevant + want to cut costs + sent webinar invitation</t>
  </si>
  <si>
    <t>Neil Charles</t>
  </si>
  <si>
    <t>Head of Data Exploration</t>
  </si>
  <si>
    <t>MediaCom</t>
  </si>
  <si>
    <t>Reece White</t>
  </si>
  <si>
    <t>Data and Insight Manager</t>
  </si>
  <si>
    <t>AXA Investment</t>
  </si>
  <si>
    <t>Mark Henshall </t>
  </si>
  <si>
    <t>Senior Manager, Marketing &amp; Insights, Analysis &amp; Reporting</t>
  </si>
  <si>
    <t>British Gas</t>
  </si>
  <si>
    <t>Ricky Watson</t>
  </si>
  <si>
    <t>Senior manager</t>
  </si>
  <si>
    <t>Lloyds Banking Group</t>
  </si>
  <si>
    <t>Billy Ryan</t>
  </si>
  <si>
    <t>the7stars</t>
  </si>
  <si>
    <t>Relevant + check freshsales</t>
  </si>
  <si>
    <t>Nicole Johnson</t>
  </si>
  <si>
    <t>Marketing and Media Manager</t>
  </si>
  <si>
    <t>self employed</t>
  </si>
  <si>
    <t>Viktoriya Peycheva</t>
  </si>
  <si>
    <t>Consultant</t>
  </si>
  <si>
    <t>Frontier Economics</t>
  </si>
  <si>
    <t>Said she will keep us mind if anything comes up</t>
  </si>
  <si>
    <t>Emily Hudson</t>
  </si>
  <si>
    <t>Senior Growth Analyst</t>
  </si>
  <si>
    <t>Bloom &amp; Wild</t>
  </si>
  <si>
    <t>Sinead Wiegert</t>
  </si>
  <si>
    <t>Bumble</t>
  </si>
  <si>
    <t>Nick Sauerman</t>
  </si>
  <si>
    <t>Marketing Analytics Manager</t>
  </si>
  <si>
    <t xml:space="preserve"> Annalect</t>
  </si>
  <si>
    <t>Aiste Luksyte</t>
  </si>
  <si>
    <t>Expedia Group</t>
  </si>
  <si>
    <t>Prashant Kumar Jha</t>
  </si>
  <si>
    <t>Data Scientist, Business Analytics</t>
  </si>
  <si>
    <t>MiQ</t>
  </si>
  <si>
    <t xml:space="preserve">Relevant </t>
  </si>
  <si>
    <t>Ourania Chlampoutaki</t>
  </si>
  <si>
    <t>Cognity Consulting</t>
  </si>
  <si>
    <t>Greece</t>
  </si>
  <si>
    <t>Thought this was a job offer, only accepts opportunities in greece + ex-gain theory +  sent webinar invitation</t>
  </si>
  <si>
    <t>Terry Harding</t>
  </si>
  <si>
    <t>Senior Data &amp; Analytics leader</t>
  </si>
  <si>
    <t>Kindred Group plc</t>
  </si>
  <si>
    <t>Said it was not a priority + sent webinar invitation</t>
  </si>
  <si>
    <t>Paul Cobham</t>
  </si>
  <si>
    <t>Campaign and data analyst</t>
  </si>
  <si>
    <t>Zone</t>
  </si>
  <si>
    <t>paul.cobham@zonedigital.com</t>
  </si>
  <si>
    <t>Sophie wise</t>
  </si>
  <si>
    <t>Mads Flemming Bindseil</t>
  </si>
  <si>
    <t>Business Science</t>
  </si>
  <si>
    <t>mads.bindseil@business-science.dk</t>
  </si>
  <si>
    <t>T Venkata Karthik</t>
  </si>
  <si>
    <t>Principal Data Scientist</t>
  </si>
  <si>
    <t>Jhonson &amp; Jhonson</t>
  </si>
  <si>
    <t>Danfeng Li</t>
  </si>
  <si>
    <t>Venture Partner</t>
  </si>
  <si>
    <t>Tendence Captial</t>
  </si>
  <si>
    <t>He left Alibab( 2weeks ago) and will be in china in 1 or two weeks + Not Relevant</t>
  </si>
  <si>
    <t>Rachida Murray</t>
  </si>
  <si>
    <t>National Head of Performance</t>
  </si>
  <si>
    <t>Spark Foundry</t>
  </si>
  <si>
    <t>Already a client</t>
  </si>
  <si>
    <t>Samantha Lee-Uusitupa</t>
  </si>
  <si>
    <t>Sales and Marketing</t>
  </si>
  <si>
    <t>Nissan Nordic Europe</t>
  </si>
  <si>
    <t>competitor</t>
  </si>
  <si>
    <t>Lee Risk</t>
  </si>
  <si>
    <t>Director</t>
  </si>
  <si>
    <t>GfK</t>
  </si>
  <si>
    <t>Dermot O'Sullivan</t>
  </si>
  <si>
    <t>Head of Media Measurement</t>
  </si>
  <si>
    <t>Betfair</t>
  </si>
  <si>
    <t>dermot.osullivan@betfair.com</t>
  </si>
  <si>
    <t xml:space="preserve">Not the right person but will refer us </t>
  </si>
  <si>
    <t>Tom Harper</t>
  </si>
  <si>
    <t xml:space="preserve">Director - Annalect </t>
  </si>
  <si>
    <t>OmniCom Media Group</t>
  </si>
  <si>
    <t>Simran Behl</t>
  </si>
  <si>
    <t>Samuel Shamiri</t>
  </si>
  <si>
    <t>Data Scientists/Spark Developper</t>
  </si>
  <si>
    <t>Contractor</t>
  </si>
  <si>
    <t>Andrew Lyons</t>
  </si>
  <si>
    <t>Analytics Team Lead</t>
  </si>
  <si>
    <t>Wunderman Thompson</t>
  </si>
  <si>
    <t>Shane Teehan</t>
  </si>
  <si>
    <t>Xpanse Analytics</t>
  </si>
  <si>
    <t>Stephen Lee</t>
  </si>
  <si>
    <t>Statistician</t>
  </si>
  <si>
    <t>CSO</t>
  </si>
  <si>
    <t>Thought this was a job offer, likes his position</t>
  </si>
  <si>
    <t>Suzanne Chong</t>
  </si>
  <si>
    <t>Valuation &amp; Modelling Specialist</t>
  </si>
  <si>
    <t>Pádraig (Paddy) Flynn</t>
  </si>
  <si>
    <t>Leader, Global Growth Intelligence Unit</t>
  </si>
  <si>
    <t>Emma Halsey</t>
  </si>
  <si>
    <t>Marketing Executive</t>
  </si>
  <si>
    <t>JTF Mega Discount Warehouse</t>
  </si>
  <si>
    <t>lucy.barrow@jtf.com</t>
  </si>
  <si>
    <t>Benjamin Boh</t>
  </si>
  <si>
    <t>General Manager | McDonald's Singapore | Hanbaobao Pte Ltd</t>
  </si>
  <si>
    <t>McDonald's</t>
  </si>
  <si>
    <t>benjamin@mcdonalds.com</t>
  </si>
  <si>
    <t>David Homan</t>
  </si>
  <si>
    <t>Value Science</t>
  </si>
  <si>
    <t>Converted lead</t>
  </si>
  <si>
    <t>Brent Collyer</t>
  </si>
  <si>
    <t>Head of Intelligence</t>
  </si>
  <si>
    <t>Pickles Auctions</t>
  </si>
  <si>
    <t>Not looking for support in MMM</t>
  </si>
  <si>
    <t>Bastian Dinter</t>
  </si>
  <si>
    <t>Practice Leader Data-Driven Marketing</t>
  </si>
  <si>
    <t>Serviceplan Consulting Group</t>
  </si>
  <si>
    <t>Natalie Holzapfel</t>
  </si>
  <si>
    <t>exec. Business Director Commerical</t>
  </si>
  <si>
    <t>Do not msg</t>
  </si>
  <si>
    <t>negative</t>
  </si>
  <si>
    <t>natalie.holzapfel@publicisgroupe.com</t>
  </si>
  <si>
    <t>David Teague</t>
  </si>
  <si>
    <t>Portfolio Head : Data Analysis and Products</t>
  </si>
  <si>
    <t>BBC</t>
  </si>
  <si>
    <t>david.teague@bbc.co.uk</t>
  </si>
  <si>
    <t>Caleb Yip</t>
  </si>
  <si>
    <t>Head of Strategic Insights &amp; Analytics, Mannings</t>
  </si>
  <si>
    <t xml:space="preserve">Dairy Farm Group </t>
  </si>
  <si>
    <t>Megna Murali</t>
  </si>
  <si>
    <t>Manager Marketing Analytics and Insights</t>
  </si>
  <si>
    <t>Woolworths Supermarkets</t>
  </si>
  <si>
    <t>Aline Scaultz</t>
  </si>
  <si>
    <t>Business partner</t>
  </si>
  <si>
    <t>Initiative (IPG)</t>
  </si>
  <si>
    <t>Deepak Chopra</t>
  </si>
  <si>
    <t>Data Science Manager - Media Analytics</t>
  </si>
  <si>
    <t>dunnhumby</t>
  </si>
  <si>
    <t>Agency_Anaytics</t>
  </si>
  <si>
    <t>Duplicated</t>
  </si>
  <si>
    <t>Barry Walker</t>
  </si>
  <si>
    <t>Data Science &amp; Analytics Leader</t>
  </si>
  <si>
    <t>Accenture</t>
  </si>
  <si>
    <t>JeongMin Kwon</t>
  </si>
  <si>
    <t>ODK Media</t>
  </si>
  <si>
    <t>Hyunna Cha</t>
  </si>
  <si>
    <t>Data Scientist, Partner</t>
  </si>
  <si>
    <t>Starbucks Korea</t>
  </si>
  <si>
    <t>Ash Nair</t>
  </si>
  <si>
    <t>Chief Data and Analytics Officer</t>
  </si>
  <si>
    <t>QBE Insurance</t>
  </si>
  <si>
    <t>ash.nair@qbe.com</t>
  </si>
  <si>
    <t>Tommi Grønkjær Christiansen</t>
  </si>
  <si>
    <t>Global Insights Manager, Advanced Analytics</t>
  </si>
  <si>
    <t xml:space="preserve"> Coloplast</t>
  </si>
  <si>
    <t>HIGHLY QUALIFIED + CHASE + sent webinar invitation</t>
  </si>
  <si>
    <t>Jean Ortiz Perez</t>
  </si>
  <si>
    <t>Head of Data &amp; Analytics</t>
  </si>
  <si>
    <t>Collinson</t>
  </si>
  <si>
    <t>Nicholas Dykes</t>
  </si>
  <si>
    <t>Business Analytics</t>
  </si>
  <si>
    <t>iTech media</t>
  </si>
  <si>
    <t>Sabino Petruccelli</t>
  </si>
  <si>
    <t>Arcadia Group Ltd</t>
  </si>
  <si>
    <t>Helen Scullion</t>
  </si>
  <si>
    <t>Powered By Data Ltd</t>
  </si>
  <si>
    <t>Ashley Templeton-Browne</t>
  </si>
  <si>
    <t>DDL</t>
  </si>
  <si>
    <t>ashley.templeton-browne@dentsuaegis.com</t>
  </si>
  <si>
    <t>John D'Arcy</t>
  </si>
  <si>
    <t>Managing Partner, Data Analytics </t>
  </si>
  <si>
    <t>GTB</t>
  </si>
  <si>
    <t>Ian Bjorkdal</t>
  </si>
  <si>
    <t>Global Marketing Director</t>
  </si>
  <si>
    <t>Hedvig</t>
  </si>
  <si>
    <t>Rikard Lindholm</t>
  </si>
  <si>
    <t>Marketing Scientist. Expert in datadriven marketing</t>
  </si>
  <si>
    <t>Semantiko</t>
  </si>
  <si>
    <t>Cédric Ménard</t>
  </si>
  <si>
    <t>Head of Marketing</t>
  </si>
  <si>
    <t>ELLOS Groupe</t>
  </si>
  <si>
    <t>Connected via email</t>
  </si>
  <si>
    <t>Marko Merisavo</t>
  </si>
  <si>
    <t>Digital Analytics Manager</t>
  </si>
  <si>
    <t>Aktia</t>
  </si>
  <si>
    <t>Matilda Jansson</t>
  </si>
  <si>
    <t>CEO &amp; Partner</t>
  </si>
  <si>
    <t xml:space="preserve"> Precis Digital</t>
  </si>
  <si>
    <t>Johan Kvist</t>
  </si>
  <si>
    <t>Marketing Science Lead, Nordics</t>
  </si>
  <si>
    <t>Facebook</t>
  </si>
  <si>
    <t>johankvist@fb.com</t>
  </si>
  <si>
    <t>Gaurav Mehendiratta</t>
  </si>
  <si>
    <t>Tetra Pak</t>
  </si>
  <si>
    <t>scheduled a call but we missed it, changed companies from spotify to kindred to becoming independent + sent webinar invitation</t>
  </si>
  <si>
    <t>Laura Kannisto</t>
  </si>
  <si>
    <t>Senior Consultant</t>
  </si>
  <si>
    <t>Hopkins Oy</t>
  </si>
  <si>
    <t>laura.kannisto@hopkins.fi</t>
  </si>
  <si>
    <t>David Simon Rindelöv</t>
  </si>
  <si>
    <t>Head of Annalect</t>
  </si>
  <si>
    <t>Annalect</t>
  </si>
  <si>
    <t>david.rindelov@annalect.com</t>
  </si>
  <si>
    <t>Patrick Stiebinger</t>
  </si>
  <si>
    <t>ROCKWOOL Group</t>
  </si>
  <si>
    <t>No clear info + Check Freshsales</t>
  </si>
  <si>
    <t>M. Reza Gholami</t>
  </si>
  <si>
    <t>Data Scentist</t>
  </si>
  <si>
    <t>Ericsson</t>
  </si>
  <si>
    <t>Irrelevant + they do not work on MMM</t>
  </si>
  <si>
    <t>Samay Mir</t>
  </si>
  <si>
    <t>Country Lead &amp; Analytics Executive - Head of Data Science, Data Engineering &amp; AI</t>
  </si>
  <si>
    <t>Capgemini</t>
  </si>
  <si>
    <t>samay.mir@capgemini.com</t>
  </si>
  <si>
    <t>Martin Knudsen</t>
  </si>
  <si>
    <t>Nordic Head of Marketing / Marketing Manager</t>
  </si>
  <si>
    <t>Bilendi Nordic</t>
  </si>
  <si>
    <t>No</t>
  </si>
  <si>
    <t>Maarit Aro</t>
  </si>
  <si>
    <t>SOK</t>
  </si>
  <si>
    <t>maro@sok.fi</t>
  </si>
  <si>
    <t>Pontus Norberg</t>
  </si>
  <si>
    <t>Chief Analys</t>
  </si>
  <si>
    <t>TV 2 DANMARK A/S</t>
  </si>
  <si>
    <t>Jens-Christian Jensen</t>
  </si>
  <si>
    <t>Ambition</t>
  </si>
  <si>
    <t>Brian Bloomer</t>
  </si>
  <si>
    <t>Director: Marketing | Brand | Media</t>
  </si>
  <si>
    <t>Innovo</t>
  </si>
  <si>
    <t>Chinmay Shenoy</t>
  </si>
  <si>
    <t>P&amp;G</t>
  </si>
  <si>
    <t>Christian Pedersen</t>
  </si>
  <si>
    <t xml:space="preserve">Project Leader </t>
  </si>
  <si>
    <t>BCG</t>
  </si>
  <si>
    <t>United States</t>
  </si>
  <si>
    <t>Reetwik Jha</t>
  </si>
  <si>
    <t>Advance Analytics &amp; Consulting</t>
  </si>
  <si>
    <t>Affine Analytics</t>
  </si>
  <si>
    <t>Daniel Shilcof</t>
  </si>
  <si>
    <t>Lead Credit Risk Strategy Analyst</t>
  </si>
  <si>
    <t>Barclays</t>
  </si>
  <si>
    <t>Irrelevant + has worked in MMM so track change in position</t>
  </si>
  <si>
    <t>Yuriy Frolov</t>
  </si>
  <si>
    <t>Wargaming</t>
  </si>
  <si>
    <t>y_frolov@wargaming.net</t>
  </si>
  <si>
    <t>Nikolay Kozlov</t>
  </si>
  <si>
    <t>Head of Growth Marketing</t>
  </si>
  <si>
    <t>n_kozlov@wargaming.net</t>
  </si>
  <si>
    <t>Ken Ohno</t>
  </si>
  <si>
    <t>Audemars Piguet</t>
  </si>
  <si>
    <t>ken.ohno@audemarspiguet.com</t>
  </si>
  <si>
    <t>David Searle</t>
  </si>
  <si>
    <t>Data Science</t>
  </si>
  <si>
    <t>WooliesX</t>
  </si>
  <si>
    <t>Rupali Dureja</t>
  </si>
  <si>
    <t>Data Scientist at Q3 Technologies</t>
  </si>
  <si>
    <t>No longer with Annalect, now Data Scientist at Q3 Technologies. Very relevant profile, webinar invitation sent</t>
  </si>
  <si>
    <t>George Wood</t>
  </si>
  <si>
    <t>Pascal Crifo</t>
  </si>
  <si>
    <t>FOUNDER &amp; CEO</t>
  </si>
  <si>
    <t>Publicis Sport</t>
  </si>
  <si>
    <t>Ella Edey</t>
  </si>
  <si>
    <t>Global Insights Manager</t>
  </si>
  <si>
    <t>Havas</t>
  </si>
  <si>
    <t>ella.edey@havasmedia.com</t>
  </si>
  <si>
    <t>Lizzie Rabone</t>
  </si>
  <si>
    <t>Associate Director of Strategy and Analytics</t>
  </si>
  <si>
    <t>Edelman</t>
  </si>
  <si>
    <t>lizzie.rabone@edelman.com</t>
  </si>
  <si>
    <t>Thomas Le Bec</t>
  </si>
  <si>
    <t>Director of Insights and Analytics, Global brands</t>
  </si>
  <si>
    <t>Havas Media Group</t>
  </si>
  <si>
    <t>thomas.le@havasmedia.com</t>
  </si>
  <si>
    <t>Naveed Naseer</t>
  </si>
  <si>
    <t>Marketing &amp; Digital Analytics Leader</t>
  </si>
  <si>
    <t>They already have a tool at Hilton +sent webinar invitation</t>
  </si>
  <si>
    <t>Shingo Suzuki</t>
  </si>
  <si>
    <t>Associate Brand Strategy</t>
  </si>
  <si>
    <t>ADK</t>
  </si>
  <si>
    <t>Marketer (irrelevant) Webinar invitation sent. No longer at ADK, now at Publicis Group Japan</t>
  </si>
  <si>
    <t>Tetsuji Kamano</t>
  </si>
  <si>
    <t>Dentsu Digital Inc</t>
  </si>
  <si>
    <t>Masaki Maruyama</t>
  </si>
  <si>
    <t>Business Development Director in Global Strategy Planning Department</t>
  </si>
  <si>
    <t>Hakuhodo</t>
  </si>
  <si>
    <t>Shared their email + check on freshsales</t>
  </si>
  <si>
    <t>Ashutosh Sharma</t>
  </si>
  <si>
    <t>Tasuku Yamanokuchi</t>
  </si>
  <si>
    <t>Co-Founder Co-CEO</t>
  </si>
  <si>
    <t>Ayumu Nitta</t>
  </si>
  <si>
    <t>Director Global Business Development</t>
  </si>
  <si>
    <t>Webinar invitation sent</t>
  </si>
  <si>
    <t>Naohiro Furutani</t>
  </si>
  <si>
    <t>Teradata</t>
  </si>
  <si>
    <t>Very relevant profile, webinar invitation sent/ No longer at Teradata, now works at FOODNEKO</t>
  </si>
  <si>
    <t>Artem Volkov</t>
  </si>
  <si>
    <t>Manager, Analytics, Strategy and Planning</t>
  </si>
  <si>
    <t>Kensuke Yamamoto</t>
  </si>
  <si>
    <t>CRM Contact Strategy Consultant, Global CRM</t>
  </si>
  <si>
    <t>DELL</t>
  </si>
  <si>
    <t>Irrelevant, webinar invitation sent</t>
  </si>
  <si>
    <t>Takemitsu Murabayashi</t>
  </si>
  <si>
    <t>Manager of Marketing Technology</t>
  </si>
  <si>
    <t>Truestar.inc</t>
  </si>
  <si>
    <t>Ian Matthews</t>
  </si>
  <si>
    <t>Director of Revenue Operations - EMEA</t>
  </si>
  <si>
    <t>Vidal Fernández</t>
  </si>
  <si>
    <t>Director Big Data &amp; AI</t>
  </si>
  <si>
    <t>China Light &amp; Power</t>
  </si>
  <si>
    <t>The company is very regulated + not Relevant</t>
  </si>
  <si>
    <t>Adam Dustin</t>
  </si>
  <si>
    <t>PwC netwotk</t>
  </si>
  <si>
    <t>Hayley Hutchinson</t>
  </si>
  <si>
    <t>Senior Customer Proposition, Experience &amp; Marketing Manager</t>
  </si>
  <si>
    <t>RSA</t>
  </si>
  <si>
    <t>Michael Stiller</t>
  </si>
  <si>
    <t>Teamlead Analytics</t>
  </si>
  <si>
    <t>heycar</t>
  </si>
  <si>
    <t>neutral</t>
  </si>
  <si>
    <t>Mike Larkin</t>
  </si>
  <si>
    <t>Self empolyed</t>
  </si>
  <si>
    <t>Relevant + to follow up</t>
  </si>
  <si>
    <t>Andrew Challier</t>
  </si>
  <si>
    <t>Client and Strategy Officer</t>
  </si>
  <si>
    <t>andrew.challier@billetts.com</t>
  </si>
  <si>
    <t>Julian Elliott</t>
  </si>
  <si>
    <t>The Rank Group</t>
  </si>
  <si>
    <t>Ramla met him in the UK</t>
  </si>
  <si>
    <t>Phil Robinson</t>
  </si>
  <si>
    <t>Head of Data Science &amp; Insights EMEA</t>
  </si>
  <si>
    <t>Bloomberg</t>
  </si>
  <si>
    <t xml:space="preserve">Not relevant + they don't do econometrics or have access to client data </t>
  </si>
  <si>
    <t>Andy Isaacs</t>
  </si>
  <si>
    <t>Head of Data Analytics</t>
  </si>
  <si>
    <t>UKTV</t>
  </si>
  <si>
    <t>UKTV does not do MMM but this person has worked with MMM and likes it + follow for change in positions</t>
  </si>
  <si>
    <t>Julian Berry</t>
  </si>
  <si>
    <t>UniFida</t>
  </si>
  <si>
    <t>Didn't answer but booked a call and is ineterested in MassTer</t>
  </si>
  <si>
    <t>Matt Jeffries</t>
  </si>
  <si>
    <t>Group Head of Analytics &amp; Data Science</t>
  </si>
  <si>
    <t>Pepper</t>
  </si>
  <si>
    <t>mjeffries@pepper.com.au</t>
  </si>
  <si>
    <t>Bill Shephard</t>
  </si>
  <si>
    <t>Global Head of Marketing &amp; Brand</t>
  </si>
  <si>
    <t>MediaSense</t>
  </si>
  <si>
    <t>bill.shephard@media-sense.com</t>
  </si>
  <si>
    <t>Nick Redfern</t>
  </si>
  <si>
    <t>Marketing Database Manager</t>
  </si>
  <si>
    <t>Arco Ltd</t>
  </si>
  <si>
    <t>Relevant + not interested now, working with 3rd parties</t>
  </si>
  <si>
    <t>Burint Bevis</t>
  </si>
  <si>
    <t>BNM Analytics</t>
  </si>
  <si>
    <t>Not relevant + Not involved in MMM</t>
  </si>
  <si>
    <t>Estelle Regis</t>
  </si>
  <si>
    <t>Analytics Consultant</t>
  </si>
  <si>
    <t>Various</t>
  </si>
  <si>
    <t>Deepak Jethwani</t>
  </si>
  <si>
    <t>Head of Analytics and Insights, Uber Eats APAC</t>
  </si>
  <si>
    <t>Uber</t>
  </si>
  <si>
    <t>Waiting for updates from Ahlem</t>
  </si>
  <si>
    <t>Fisher Yu</t>
  </si>
  <si>
    <t>Constant Analytics</t>
  </si>
  <si>
    <t>Relevant  + fwp</t>
  </si>
  <si>
    <t>Chirayu Shah</t>
  </si>
  <si>
    <t>Associate Director</t>
  </si>
  <si>
    <t>Gfk</t>
  </si>
  <si>
    <t>Relevant + used to work in nielsen, now works in Gfk + fwp</t>
  </si>
  <si>
    <t>Seongil Kwon</t>
  </si>
  <si>
    <t>Manufacturing Solutions Delivery Manager</t>
  </si>
  <si>
    <t>SK Holdings</t>
  </si>
  <si>
    <t>Rabiya Butt</t>
  </si>
  <si>
    <t>Engagement Partner</t>
  </si>
  <si>
    <t>92 Latissime Data</t>
  </si>
  <si>
    <t>Andrew Chang</t>
  </si>
  <si>
    <t xml:space="preserve">Global Data &amp; Analytics Director </t>
  </si>
  <si>
    <t>Spark44</t>
  </si>
  <si>
    <t>Not Relevant + involved with attribution but not MMM</t>
  </si>
  <si>
    <t>Behailu shiferaw</t>
  </si>
  <si>
    <t>Data insight and analytics Manager</t>
  </si>
  <si>
    <t>JSI Supply Chain Solutions</t>
  </si>
  <si>
    <t>Sten Andersen</t>
  </si>
  <si>
    <t>Co-Founder</t>
  </si>
  <si>
    <t>Nordic Data Resources</t>
  </si>
  <si>
    <t>Check freshsales</t>
  </si>
  <si>
    <t>Amanda Nazar</t>
  </si>
  <si>
    <t>Product Owner, Prospect Personalisation</t>
  </si>
  <si>
    <t>Telstra</t>
  </si>
  <si>
    <t>Advertiser_telco</t>
  </si>
  <si>
    <t>Relevant + sent invitation</t>
  </si>
  <si>
    <t>Samuel Watts</t>
  </si>
  <si>
    <t>Metametrics Ltd</t>
  </si>
  <si>
    <t>Isher Dhiman</t>
  </si>
  <si>
    <t>Freelance Illustrator</t>
  </si>
  <si>
    <t>No longer relevant  + check freshsales</t>
  </si>
  <si>
    <t>Ian Kenealy</t>
  </si>
  <si>
    <t>UK Data &amp; Analytics Director</t>
  </si>
  <si>
    <t>ian.kenealy@uk.rsagroup.com</t>
  </si>
  <si>
    <t>Jerome Hancock</t>
  </si>
  <si>
    <t>Global Head of Data Strategy</t>
  </si>
  <si>
    <t>Hall &amp; Partners</t>
  </si>
  <si>
    <t xml:space="preserve">Relevant + they have a tool currently </t>
  </si>
  <si>
    <t>Camilla Cecarini</t>
  </si>
  <si>
    <t>Head of Marketing Science</t>
  </si>
  <si>
    <t xml:space="preserve">Relevant + Follow up in April 2021, she's in maternity leave </t>
  </si>
  <si>
    <t>Louise Cook</t>
  </si>
  <si>
    <t>Holmes &amp; Cook</t>
  </si>
  <si>
    <t>Lucia Li</t>
  </si>
  <si>
    <t>Effectiveness Director</t>
  </si>
  <si>
    <t>Howard Thompson</t>
  </si>
  <si>
    <t>Fusion</t>
  </si>
  <si>
    <t>Mark Phillips</t>
  </si>
  <si>
    <t>Global Data Strategy Consultant</t>
  </si>
  <si>
    <t>Blueberry Wave</t>
  </si>
  <si>
    <t>Paul Cox</t>
  </si>
  <si>
    <t>Director </t>
  </si>
  <si>
    <t>AU Limited</t>
  </si>
  <si>
    <t>paul.cox@adunderstanding.co.uk</t>
  </si>
  <si>
    <t>David Bassett</t>
  </si>
  <si>
    <t>Director of Analytics</t>
  </si>
  <si>
    <t>Lumen Research Ltd</t>
  </si>
  <si>
    <t>david.bassett@lumen-research.com</t>
  </si>
  <si>
    <t>Sonia Visana</t>
  </si>
  <si>
    <t>R-cubed ltd</t>
  </si>
  <si>
    <t>Nick Milne</t>
  </si>
  <si>
    <t>Founder &amp; Director</t>
  </si>
  <si>
    <t>Go Ignite Consulting</t>
  </si>
  <si>
    <t>Jody Aird</t>
  </si>
  <si>
    <t>WW Senior Product Manager</t>
  </si>
  <si>
    <t>Amazon</t>
  </si>
  <si>
    <t>Not interested</t>
  </si>
  <si>
    <t>Robert Whiteford</t>
  </si>
  <si>
    <t>RedRoute Intl</t>
  </si>
  <si>
    <t>André van Loon</t>
  </si>
  <si>
    <t>Senior Research &amp; Insight Director</t>
  </si>
  <si>
    <t>We Are Social</t>
  </si>
  <si>
    <t>Ffion (Davies) Turner</t>
  </si>
  <si>
    <t>Group Partner System Intelligence</t>
  </si>
  <si>
    <t>Bloom North</t>
  </si>
  <si>
    <t>Dalila OUMACHICHE</t>
  </si>
  <si>
    <t>International Product Marketing Manager</t>
  </si>
  <si>
    <t>Konica Minolta Business Solutions France</t>
  </si>
  <si>
    <t>Paras Sharma</t>
  </si>
  <si>
    <t>Pricing Specialist</t>
  </si>
  <si>
    <t>Toyota Finance Australia</t>
  </si>
  <si>
    <t>Mohan K</t>
  </si>
  <si>
    <t>Global programs and Analytics manager - Geo Marketing</t>
  </si>
  <si>
    <t>Hewlett Packard Enterprise</t>
  </si>
  <si>
    <t xml:space="preserve">Relevant profile, follow up message sent </t>
  </si>
  <si>
    <t>Manish Jaitly</t>
  </si>
  <si>
    <t>Analytics and Reporting team</t>
  </si>
  <si>
    <t>Irrelevant + operations related analytics, not related to marketing</t>
  </si>
  <si>
    <t>Sunil Kumar K</t>
  </si>
  <si>
    <t>Grégory SIGNAHODE</t>
  </si>
  <si>
    <t>CGI</t>
  </si>
  <si>
    <t>Stéphanie BUET</t>
  </si>
  <si>
    <t>Alessandro Casuccio</t>
  </si>
  <si>
    <t>Convz</t>
  </si>
  <si>
    <t>Already on freshsales</t>
  </si>
  <si>
    <t>Phil Childs</t>
  </si>
  <si>
    <t>Snr Analytics Insight Manager</t>
  </si>
  <si>
    <t>phil@pepsico.com</t>
  </si>
  <si>
    <t>Abdellatif Elmardenly</t>
  </si>
  <si>
    <t>Europe Senior Director of Strategy Insights &amp; Analytics</t>
  </si>
  <si>
    <t>abdellatif.el-mardenly@pepsico.com</t>
  </si>
  <si>
    <t>Alessio Roncallo</t>
  </si>
  <si>
    <t>Head of Business Intelligence</t>
  </si>
  <si>
    <t>Zego</t>
  </si>
  <si>
    <t>Ivan Polakovic</t>
  </si>
  <si>
    <t>Vaida Juskaite</t>
  </si>
  <si>
    <t>Lead Econometrician</t>
  </si>
  <si>
    <t>JUST EAT</t>
  </si>
  <si>
    <t>Shelly Nayyar</t>
  </si>
  <si>
    <t>Cargill</t>
  </si>
  <si>
    <t>Interested</t>
  </si>
  <si>
    <t>Kurian Cyriac George</t>
  </si>
  <si>
    <t>Around The Clock Communications</t>
  </si>
  <si>
    <t>Akash Malhotra</t>
  </si>
  <si>
    <t>Cosultant</t>
  </si>
  <si>
    <t>UNDP</t>
  </si>
  <si>
    <t>Anudeep Singh</t>
  </si>
  <si>
    <t>Manager APAC</t>
  </si>
  <si>
    <t>Amazon - Alexa AI</t>
  </si>
  <si>
    <t>Dibyendu Mathur</t>
  </si>
  <si>
    <t>Credit Risk Analytics Manager (AVP)</t>
  </si>
  <si>
    <t>Wells Fargo</t>
  </si>
  <si>
    <t>Irrelevant + does not work with MMM</t>
  </si>
  <si>
    <t>Kate Utting</t>
  </si>
  <si>
    <t>Senior Brand Marketing Manager</t>
  </si>
  <si>
    <t>kate.utting@twinings.co.uk</t>
  </si>
  <si>
    <t>MAYANK DIXIT</t>
  </si>
  <si>
    <t>Team Lead Marketing Analytics</t>
  </si>
  <si>
    <t>JLL</t>
  </si>
  <si>
    <t>Not Relevant + not MMM</t>
  </si>
  <si>
    <t>Sanchi Bhatia</t>
  </si>
  <si>
    <t>Assistant Manager - Advanced Analytics at Global Business Shared Services</t>
  </si>
  <si>
    <t>Colgate-Palmolive</t>
  </si>
  <si>
    <t>Rajat Narang</t>
  </si>
  <si>
    <t>Absolutdata Analytics</t>
  </si>
  <si>
    <t>Gizem Hökelekli</t>
  </si>
  <si>
    <t>Strategic Marketplace Insights/Analytics Manager in EMEA</t>
  </si>
  <si>
    <t>Nike</t>
  </si>
  <si>
    <t>Alex Vass</t>
  </si>
  <si>
    <t xml:space="preserve">Founder </t>
  </si>
  <si>
    <t>Independent Marketing Sciences</t>
  </si>
  <si>
    <t>alex@im-sciences.com</t>
  </si>
  <si>
    <t>Mo van Praag</t>
  </si>
  <si>
    <t>Senior Digital Analyst</t>
  </si>
  <si>
    <t>Frieze</t>
  </si>
  <si>
    <t>Sophie Alexander</t>
  </si>
  <si>
    <t>Customer Analytics Manager</t>
  </si>
  <si>
    <t>Jaguar Land Rover</t>
  </si>
  <si>
    <t>salexander@jaguarlandrover.com</t>
  </si>
  <si>
    <t xml:space="preserve">Ask Ahlem about this </t>
  </si>
  <si>
    <t>Paulo Ramazza</t>
  </si>
  <si>
    <t>Senior Ad-tech manager</t>
  </si>
  <si>
    <t>Entain</t>
  </si>
  <si>
    <t>Laurent Aliphat</t>
  </si>
  <si>
    <t>VP, RENAULT BRAND CONTENT CREATION</t>
  </si>
  <si>
    <t>Groupe Renault</t>
  </si>
  <si>
    <t>laurent.aliphat@renault.com</t>
  </si>
  <si>
    <t>Sakis Athanasiadis</t>
  </si>
  <si>
    <t>IKEA</t>
  </si>
  <si>
    <t>Roshan Thomas</t>
  </si>
  <si>
    <t>Project Manager - ROI</t>
  </si>
  <si>
    <t>adidas</t>
  </si>
  <si>
    <t>Anders Børre Pedersen</t>
  </si>
  <si>
    <t>Digital Sales/ Ecommerce Manager</t>
  </si>
  <si>
    <t>PVH Corp.</t>
  </si>
  <si>
    <t>Matthieu Ruault</t>
  </si>
  <si>
    <t>Head of Marketing Data &amp; Performance / Directeur Marketing Data &amp; Performance</t>
  </si>
  <si>
    <t>OUI,sncf</t>
  </si>
  <si>
    <t>mruault@oui.sncf</t>
  </si>
  <si>
    <t>Erin Roy</t>
  </si>
  <si>
    <t xml:space="preserve">Chief Marketing Officer </t>
  </si>
  <si>
    <t xml:space="preserve"> Côte Brasserie</t>
  </si>
  <si>
    <t>erin@hush-uk.com</t>
  </si>
  <si>
    <t>Ombline de Coriolis</t>
  </si>
  <si>
    <t>Cafeyn</t>
  </si>
  <si>
    <t>Alex Jackson</t>
  </si>
  <si>
    <t>Head Of Product &amp; Marketing</t>
  </si>
  <si>
    <t>Carv by MotionMetrics</t>
  </si>
  <si>
    <t>alex@getcarv.com</t>
  </si>
  <si>
    <t>Correct mail not found</t>
  </si>
  <si>
    <t>Sarah Pater</t>
  </si>
  <si>
    <t>Director, EMEA Marketing</t>
  </si>
  <si>
    <t>Intelex Technologies ULC</t>
  </si>
  <si>
    <t>sarah.pater@intelex.com</t>
  </si>
  <si>
    <t>Gessica Bicego</t>
  </si>
  <si>
    <t>Paired</t>
  </si>
  <si>
    <t>gessica@blinkist.com</t>
  </si>
  <si>
    <t>Michael Drayson</t>
  </si>
  <si>
    <t>Head Of Analytics</t>
  </si>
  <si>
    <t>UNiDAYS</t>
  </si>
  <si>
    <t>mdrayson@hotels.com</t>
  </si>
  <si>
    <t>Jose Manuel M.</t>
  </si>
  <si>
    <t>Head of Digital Omnichannel Transformation</t>
  </si>
  <si>
    <t>Telefónica</t>
  </si>
  <si>
    <t>Zohe Mustafa</t>
  </si>
  <si>
    <t>Growth Consultant New SAAS Product Launch</t>
  </si>
  <si>
    <t>Incubeta</t>
  </si>
  <si>
    <t>Amit Gupta</t>
  </si>
  <si>
    <t>Practice Head - Integrated Marketing Effectiveness</t>
  </si>
  <si>
    <t>Fractal Analytics</t>
  </si>
  <si>
    <t>Malik Medjahed-Schwethelm</t>
  </si>
  <si>
    <t>International Performance Marketing, Arcade</t>
  </si>
  <si>
    <t>Apple</t>
  </si>
  <si>
    <t>Cedric Roger</t>
  </si>
  <si>
    <t xml:space="preserve">Senior European Marketing Manager </t>
  </si>
  <si>
    <t>Advertiser_Int</t>
  </si>
  <si>
    <t>cedric.roger@118118money.com</t>
  </si>
  <si>
    <t>Stephen Conway</t>
  </si>
  <si>
    <t>Marketing</t>
  </si>
  <si>
    <t>Freelance</t>
  </si>
  <si>
    <t>Stefan Kerridge</t>
  </si>
  <si>
    <t xml:space="preserve">Director Strategy &amp; Global Client Service </t>
  </si>
  <si>
    <t>Murphy Cobb Associates</t>
  </si>
  <si>
    <t>stefan@thekconsultancy.co.uk</t>
  </si>
  <si>
    <t>Jim Roberts</t>
  </si>
  <si>
    <t>BlacklerRoberts Ltd</t>
  </si>
  <si>
    <t>jim@blacklerroberts.com</t>
  </si>
  <si>
    <t>Jonny Ambrose</t>
  </si>
  <si>
    <t>Marketing &amp; Business Developement</t>
  </si>
  <si>
    <t>Fire NBM </t>
  </si>
  <si>
    <t>Sandy Scopa</t>
  </si>
  <si>
    <t>Client Lead</t>
  </si>
  <si>
    <t>The Luxury Consultant</t>
  </si>
  <si>
    <t>Adam Fulford</t>
  </si>
  <si>
    <t>Chief Customer Officer</t>
  </si>
  <si>
    <t>Engine UK</t>
  </si>
  <si>
    <t>Louise Proddow</t>
  </si>
  <si>
    <t>Tweak Marketing &amp; Rejuvage</t>
  </si>
  <si>
    <t>louiseproddow@tweakuk.com</t>
  </si>
  <si>
    <t>Simon Francis</t>
  </si>
  <si>
    <t>Flock Associates Ltd.</t>
  </si>
  <si>
    <t>Competitive</t>
  </si>
  <si>
    <t>simon.francis@flock-associates.com</t>
  </si>
  <si>
    <t>Ian Crick</t>
  </si>
  <si>
    <t>THE IAN CRICK CONSULTANCY LIMITED</t>
  </si>
  <si>
    <t>Andrew Sharp</t>
  </si>
  <si>
    <t>Value-Judgement Ltd</t>
  </si>
  <si>
    <t>andrew@value-judgement.com</t>
  </si>
  <si>
    <t>Alex Fong</t>
  </si>
  <si>
    <t xml:space="preserve">Owen Mumford Ltd </t>
  </si>
  <si>
    <t>alex.fong@owenmumford.com</t>
  </si>
  <si>
    <t>Chris Mee</t>
  </si>
  <si>
    <t>Ladbrokes Coral</t>
  </si>
  <si>
    <t>Relevant + followed up</t>
  </si>
  <si>
    <t>Alexandra Najdanovic</t>
  </si>
  <si>
    <t xml:space="preserve">Consulting Director </t>
  </si>
  <si>
    <t>Kantar Analytics</t>
  </si>
  <si>
    <t>alexandra.najdanovic@mavens.co.uk</t>
  </si>
  <si>
    <t>François Godeau</t>
  </si>
  <si>
    <t>VP, Head of Analytic Solutions, Europe &amp; Apac</t>
  </si>
  <si>
    <t>The NPD Group</t>
  </si>
  <si>
    <t>francois.godeau@npd.com</t>
  </si>
  <si>
    <t>Jerome Fontaine</t>
  </si>
  <si>
    <t>Global CEO &amp; Marketing Effectiveness Chief</t>
  </si>
  <si>
    <t>Fournaise</t>
  </si>
  <si>
    <t>Morten Pedersen</t>
  </si>
  <si>
    <t>Media &amp; Marketing Advisor</t>
  </si>
  <si>
    <t>GLUE2020</t>
  </si>
  <si>
    <t>Abigail Dixon</t>
  </si>
  <si>
    <t>Founder and Director and Marketing &amp; Capability Consultant at Labyrinth Marketing</t>
  </si>
  <si>
    <t>Labyrinth Marketing</t>
  </si>
  <si>
    <t>Jules Ridley</t>
  </si>
  <si>
    <t>Sales Director</t>
  </si>
  <si>
    <t>Audiens</t>
  </si>
  <si>
    <t>Graeme Scott-Dodd</t>
  </si>
  <si>
    <t>Action Insight Management</t>
  </si>
  <si>
    <t>Syed Sameer Rahman</t>
  </si>
  <si>
    <t>Director of Insight and Data Science</t>
  </si>
  <si>
    <t>The Royal Mint</t>
  </si>
  <si>
    <t xml:space="preserve">Already in contact </t>
  </si>
  <si>
    <t>Antonio Carvalho</t>
  </si>
  <si>
    <t>Group Director - Data, Insight &amp; Analytics</t>
  </si>
  <si>
    <t>acarvalho@gvcgroup.com</t>
  </si>
  <si>
    <t>Stewart Townsend</t>
  </si>
  <si>
    <t>Channel Management</t>
  </si>
  <si>
    <t>Channel as a Service</t>
  </si>
  <si>
    <t>stownsend@gvc-plc.com</t>
  </si>
  <si>
    <t>Craig Fellows</t>
  </si>
  <si>
    <t>Sportsbook BI Analyst</t>
  </si>
  <si>
    <t>Artemis Tomadaki</t>
  </si>
  <si>
    <t>TransferWise</t>
  </si>
  <si>
    <t>Anastasia Damyanova</t>
  </si>
  <si>
    <t>Marketing Effectiveness Manager</t>
  </si>
  <si>
    <t>Etain</t>
  </si>
  <si>
    <t>Relevant BUT they use other MMM tool for the moment + followed-up</t>
  </si>
  <si>
    <t>Cristina Olaru</t>
  </si>
  <si>
    <t xml:space="preserve">Director of Data Science </t>
  </si>
  <si>
    <t>colaru@gvcgroup.com</t>
  </si>
  <si>
    <t>Jamie Hughes</t>
  </si>
  <si>
    <t>superlytics.co.uk</t>
  </si>
  <si>
    <t>Chockalingam Sivakumar</t>
  </si>
  <si>
    <t>Lead Data Scientist</t>
  </si>
  <si>
    <t>Ashish Verma</t>
  </si>
  <si>
    <t>Christopher Cosler</t>
  </si>
  <si>
    <t>Senior Business Intelligence Engineer</t>
  </si>
  <si>
    <t>christopherc@amazon.com</t>
  </si>
  <si>
    <t>John Narroway</t>
  </si>
  <si>
    <t>Client Director</t>
  </si>
  <si>
    <t>aPureBase</t>
  </si>
  <si>
    <t>Mikkel Settnes</t>
  </si>
  <si>
    <t>dreamdata.io</t>
  </si>
  <si>
    <t>Thurstan Green</t>
  </si>
  <si>
    <t>Tesco Mobile</t>
  </si>
  <si>
    <t>Emma Jennings</t>
  </si>
  <si>
    <t xml:space="preserve">Head of Media Strategy &amp; Planning </t>
  </si>
  <si>
    <t>Farfetch</t>
  </si>
  <si>
    <t>emma.jennings@farfetch.com</t>
  </si>
  <si>
    <t>Owen Kinsella</t>
  </si>
  <si>
    <t>Pippa Woodstock</t>
  </si>
  <si>
    <t xml:space="preserve">Brand Marketing Manager </t>
  </si>
  <si>
    <t>Haven</t>
  </si>
  <si>
    <t>pippa.woodstock@haven.com</t>
  </si>
  <si>
    <t>William Reed</t>
  </si>
  <si>
    <t>SAS - Scandinavian Airlines</t>
  </si>
  <si>
    <t>william.reed@flysas.com</t>
  </si>
  <si>
    <t>Tom Perry</t>
  </si>
  <si>
    <t>CEO at Sherpa global Channel Agency</t>
  </si>
  <si>
    <t>Sherpa Marketing UK</t>
  </si>
  <si>
    <t>Claire Cox</t>
  </si>
  <si>
    <t xml:space="preserve">Business Development Manager (Marketing &amp; Insight) </t>
  </si>
  <si>
    <t>Obela Europe</t>
  </si>
  <si>
    <t>claire.cox@perfettivanmelle.com</t>
  </si>
  <si>
    <t>Joyce Holla</t>
  </si>
  <si>
    <t>BI DA Director</t>
  </si>
  <si>
    <t>Perfetti Van Melle</t>
  </si>
  <si>
    <t>Gary Li</t>
  </si>
  <si>
    <t>Perry Braun</t>
  </si>
  <si>
    <t>William &amp; Son London</t>
  </si>
  <si>
    <t>Meggie Garric</t>
  </si>
  <si>
    <t>Programmatic Display Expert</t>
  </si>
  <si>
    <t>Disneyland Paris</t>
  </si>
  <si>
    <t xml:space="preserve">Irrelevant </t>
  </si>
  <si>
    <t>Happy N. Osimen</t>
  </si>
  <si>
    <t>Amos Osebeyo</t>
  </si>
  <si>
    <t>Relevant, Webinar invitation sent</t>
  </si>
  <si>
    <t>Markus Hoyer</t>
  </si>
  <si>
    <t>Chief Operating Officer</t>
  </si>
  <si>
    <t>Analyx</t>
  </si>
  <si>
    <t>markus.hoyer@analyx.com</t>
  </si>
  <si>
    <t>Alina Tselinina</t>
  </si>
  <si>
    <t>R Developer</t>
  </si>
  <si>
    <t>Roche</t>
  </si>
  <si>
    <t>Ashish Prasad</t>
  </si>
  <si>
    <t>Manager</t>
  </si>
  <si>
    <t>Bain &amp; Company</t>
  </si>
  <si>
    <t>Erk Maassen</t>
  </si>
  <si>
    <t>DVJ Insights</t>
  </si>
  <si>
    <t>Elena Ignat</t>
  </si>
  <si>
    <t>Andreas Bisping</t>
  </si>
  <si>
    <t>Team Lead Media Analytics</t>
  </si>
  <si>
    <t>There's a deal with GFK-Germany</t>
  </si>
  <si>
    <t>Spencer Ng</t>
  </si>
  <si>
    <t>Regional Marketing Mix Solutions Consultant - APAC</t>
  </si>
  <si>
    <t>Already a deal</t>
  </si>
  <si>
    <t>Lucas Levasseur</t>
  </si>
  <si>
    <t>Market Intelligence Senior Consultant</t>
  </si>
  <si>
    <t>Not interested at all</t>
  </si>
  <si>
    <t>Markus Saffer</t>
  </si>
  <si>
    <t>Raluca Mandea</t>
  </si>
  <si>
    <t>Mastercard</t>
  </si>
  <si>
    <t>raluca@mastercard.it</t>
  </si>
  <si>
    <t>Christopher Salmon</t>
  </si>
  <si>
    <t>Business Owner</t>
  </si>
  <si>
    <t>Birkenhead</t>
  </si>
  <si>
    <t>Chris Connor</t>
  </si>
  <si>
    <t>Director and Founder</t>
  </si>
  <si>
    <t>The Capability Bridge</t>
  </si>
  <si>
    <t>Rachel Wesson</t>
  </si>
  <si>
    <t>Red Cherry</t>
  </si>
  <si>
    <t>rachel.wesson@red-cherry-marketing.com</t>
  </si>
  <si>
    <t>Barnaby Hands</t>
  </si>
  <si>
    <t>Executive Director - Digital Marketing (UK, Ireland, Nordics)</t>
  </si>
  <si>
    <t>Paramount Pictures</t>
  </si>
  <si>
    <t>Angela Greenwood</t>
  </si>
  <si>
    <t>Optus</t>
  </si>
  <si>
    <t>angela.greenwood@optus.com.au</t>
  </si>
  <si>
    <t>Sobhan Ghavam</t>
  </si>
  <si>
    <t>Marketing Measurement and Optimization Solution Engineer</t>
  </si>
  <si>
    <t>Marketing Evolution</t>
  </si>
  <si>
    <t>check freshsales</t>
  </si>
  <si>
    <t>David Dyett</t>
  </si>
  <si>
    <t>Pinnacle Sports</t>
  </si>
  <si>
    <t>david.dyett@pinnacle.com</t>
  </si>
  <si>
    <t>Stacey Bevan</t>
  </si>
  <si>
    <t>Global Head of Performance Marketing</t>
  </si>
  <si>
    <t>Catena Media</t>
  </si>
  <si>
    <t>Tafadzwa Goremsandu</t>
  </si>
  <si>
    <t>Persado</t>
  </si>
  <si>
    <t>Adrian Serville</t>
  </si>
  <si>
    <t>bwin</t>
  </si>
  <si>
    <t>Added to reply</t>
  </si>
  <si>
    <t>aserville@gvc-plc.com</t>
  </si>
  <si>
    <t>Hai Bei Chen</t>
  </si>
  <si>
    <t>Freelance Consultant</t>
  </si>
  <si>
    <t>haibei_c@yahoo.com</t>
  </si>
  <si>
    <t>Sanjit Gill</t>
  </si>
  <si>
    <t>sanjit.gill@collinsongroup.com</t>
  </si>
  <si>
    <t>Janelle Gregory</t>
  </si>
  <si>
    <t>Barbeques Galore</t>
  </si>
  <si>
    <t>janelle.gregory@jnj.com</t>
  </si>
  <si>
    <t>Mohbeen Qureshi</t>
  </si>
  <si>
    <t>Regional Growth PMM Commonwealth</t>
  </si>
  <si>
    <t>Chegg</t>
  </si>
  <si>
    <t>Keira Hodge</t>
  </si>
  <si>
    <t>Director of Marketing</t>
  </si>
  <si>
    <t>Float</t>
  </si>
  <si>
    <t>Laith Khatib</t>
  </si>
  <si>
    <t>Exoticca</t>
  </si>
  <si>
    <t>David Hirsch</t>
  </si>
  <si>
    <t>Mahmoud contacted him via email</t>
  </si>
  <si>
    <t>guillaume guyard</t>
  </si>
  <si>
    <t>Data Marketing Director</t>
  </si>
  <si>
    <t>Orange</t>
  </si>
  <si>
    <t>guillaume.guyard@orange.com</t>
  </si>
  <si>
    <t>Martin Allen</t>
  </si>
  <si>
    <t>skyscanner</t>
  </si>
  <si>
    <t>martin.allen@skyscanner.net</t>
  </si>
  <si>
    <t>Sonia Serrao</t>
  </si>
  <si>
    <t>Director Marketing-Global Service Centre</t>
  </si>
  <si>
    <t>Maersk</t>
  </si>
  <si>
    <t>Julie Deffontaines</t>
  </si>
  <si>
    <t>Marketing and Communications Director</t>
  </si>
  <si>
    <t>superprof</t>
  </si>
  <si>
    <t>Michael Pilz</t>
  </si>
  <si>
    <t>Head of OMG Facilitator</t>
  </si>
  <si>
    <t>OMD Australia</t>
  </si>
  <si>
    <t>Katherine Sharkey</t>
  </si>
  <si>
    <t>katherine.sharkey@omd.com</t>
  </si>
  <si>
    <t>Joie Lester Fuentes</t>
  </si>
  <si>
    <t>Head of Growth</t>
  </si>
  <si>
    <t xml:space="preserve">Maria Health PH </t>
  </si>
  <si>
    <t>Mahesh Swaminathan</t>
  </si>
  <si>
    <t>Strategic Marketing</t>
  </si>
  <si>
    <t>Marketing Consultants</t>
  </si>
  <si>
    <t>Sandeep Grewal</t>
  </si>
  <si>
    <t>Marketing Consultant</t>
  </si>
  <si>
    <t>Brand Deep</t>
  </si>
  <si>
    <t>Andre Santos</t>
  </si>
  <si>
    <t xml:space="preserve">Freesat </t>
  </si>
  <si>
    <t>andre.santos@freesat.co.uk</t>
  </si>
  <si>
    <t>Philip McGuin</t>
  </si>
  <si>
    <t>Director of Demand Generation</t>
  </si>
  <si>
    <t>Stickyeyes</t>
  </si>
  <si>
    <t>Ümit Özdemir</t>
  </si>
  <si>
    <t>Head of Data &amp; Advanced Analytics</t>
  </si>
  <si>
    <t>Beiersdorf</t>
  </si>
  <si>
    <t>André Exner</t>
  </si>
  <si>
    <t xml:space="preserve">Director Group Customer &amp; Common Analytics </t>
  </si>
  <si>
    <t>TUI</t>
  </si>
  <si>
    <t>Hari Narayanan</t>
  </si>
  <si>
    <t>Consultant - Marketing Analytics</t>
  </si>
  <si>
    <t>National Australia Bank</t>
  </si>
  <si>
    <t>Victoria Hodge</t>
  </si>
  <si>
    <t>Kao</t>
  </si>
  <si>
    <t>victoria.hodge@kao.com</t>
  </si>
  <si>
    <t>Stuart Noton</t>
  </si>
  <si>
    <t>Co-Owner / Marketing Director</t>
  </si>
  <si>
    <t>Business Vitamins UK Ltd</t>
  </si>
  <si>
    <t>Not Relevant</t>
  </si>
  <si>
    <t>Hugo MAR</t>
  </si>
  <si>
    <t>Head of Digital Strategy</t>
  </si>
  <si>
    <t xml:space="preserve">Philip Morris International </t>
  </si>
  <si>
    <t>hugo.mar@pmi.com</t>
  </si>
  <si>
    <t>Tasman Murray</t>
  </si>
  <si>
    <t>Managing Partner/Co-Founder</t>
  </si>
  <si>
    <t>Holistic Analytics</t>
  </si>
  <si>
    <t>Prashant Pathade</t>
  </si>
  <si>
    <t>Manager - Sales &amp; Marketing</t>
  </si>
  <si>
    <t>Organic Mandya</t>
  </si>
  <si>
    <t>Fiona McGrath</t>
  </si>
  <si>
    <t>Supporter Marketing Executive</t>
  </si>
  <si>
    <t xml:space="preserve">Concern Worldwide </t>
  </si>
  <si>
    <t>SARA TASYA</t>
  </si>
  <si>
    <t>Consumer Marketing Insights Asst. Manager</t>
  </si>
  <si>
    <t>Unilever MYSG Indochina</t>
  </si>
  <si>
    <t>Bea Inumerable</t>
  </si>
  <si>
    <t>RB</t>
  </si>
  <si>
    <t>Catherine Dy</t>
  </si>
  <si>
    <t>Senior Manager, Marketing Sciences</t>
  </si>
  <si>
    <t>PHD</t>
  </si>
  <si>
    <t>Mayank Jain</t>
  </si>
  <si>
    <t>Product Marketing Manager</t>
  </si>
  <si>
    <t>Google Pay</t>
  </si>
  <si>
    <t>Annette Pledger</t>
  </si>
  <si>
    <t>RSPB</t>
  </si>
  <si>
    <t>Stuart Tyre</t>
  </si>
  <si>
    <t>Al-Futtaim</t>
  </si>
  <si>
    <t>Izabella Olszewska</t>
  </si>
  <si>
    <t>VP Of marketing</t>
  </si>
  <si>
    <t>expertlead</t>
  </si>
  <si>
    <t>Manan Younas</t>
  </si>
  <si>
    <t>Specialist in Marketing Analytics, Customer Insights, and Data Modelling</t>
  </si>
  <si>
    <t xml:space="preserve">Bunnings </t>
  </si>
  <si>
    <t>Alper Tanyer</t>
  </si>
  <si>
    <t>Marketing Director</t>
  </si>
  <si>
    <t>Axa Insurance Turkey</t>
  </si>
  <si>
    <t>Amol Kale</t>
  </si>
  <si>
    <t>Head Of Marketing</t>
  </si>
  <si>
    <t xml:space="preserve"> Limitless Technology</t>
  </si>
  <si>
    <t>Prakriti Wadhwa</t>
  </si>
  <si>
    <t>Regional Director, Consumer Insights</t>
  </si>
  <si>
    <t>NielsenIQ</t>
  </si>
  <si>
    <t>George Spiteri</t>
  </si>
  <si>
    <t>Casumo</t>
  </si>
  <si>
    <t>Christophe Philip</t>
  </si>
  <si>
    <t>Head of Advanced Data &amp; Advertising</t>
  </si>
  <si>
    <t>Bouygues Telecom</t>
  </si>
  <si>
    <t>Mette Holde Sidor</t>
  </si>
  <si>
    <t>Campaign Manager Nordics</t>
  </si>
  <si>
    <t>DFDS</t>
  </si>
  <si>
    <t>Jean-Luc COISNON</t>
  </si>
  <si>
    <t>Senior Manager - Data Analytics &amp; DataVisualisation</t>
  </si>
  <si>
    <t xml:space="preserve">POLARYS </t>
  </si>
  <si>
    <t>Vlad Radosavac</t>
  </si>
  <si>
    <t>Senior Manager - Marketing Analytics, Strategy &amp; Insights</t>
  </si>
  <si>
    <t>Australia Post</t>
  </si>
  <si>
    <t>Mark Cutfield</t>
  </si>
  <si>
    <t>MC CMO Advisory</t>
  </si>
  <si>
    <t>Nick Shields</t>
  </si>
  <si>
    <t>Marketing Effectiveness Analyst</t>
  </si>
  <si>
    <t>under training</t>
  </si>
  <si>
    <t>Chloë Garrett</t>
  </si>
  <si>
    <t xml:space="preserve">Head of Marketing </t>
  </si>
  <si>
    <t>QA Ltd</t>
  </si>
  <si>
    <t>Arianna Saita</t>
  </si>
  <si>
    <t>International Marketing &amp; Digital Executive</t>
  </si>
  <si>
    <t>Foxtel</t>
  </si>
  <si>
    <t>Michelle Yeates (Lemon)</t>
  </si>
  <si>
    <t>Group Manager - Strategic Insights, Brand &amp; Marketing</t>
  </si>
  <si>
    <t xml:space="preserve">Telstra </t>
  </si>
  <si>
    <t>Anchin Kilgour</t>
  </si>
  <si>
    <t>Brand Innovator I International Marketing Professional </t>
  </si>
  <si>
    <t>Muvi cinemas</t>
  </si>
  <si>
    <t xml:space="preserve">Stacey Mitchell </t>
  </si>
  <si>
    <t>Grace Group</t>
  </si>
  <si>
    <t>Zeyaur Hashmi</t>
  </si>
  <si>
    <t>Vice President - Customer Value Management, Digital Analytics &amp; Campaign Management</t>
  </si>
  <si>
    <t>Kotak Mahinda Bank</t>
  </si>
  <si>
    <t>Already on FS</t>
  </si>
  <si>
    <t>Rachel Francis</t>
  </si>
  <si>
    <t>Charnwood Analytics</t>
  </si>
  <si>
    <t>Abhimanyu Sharma</t>
  </si>
  <si>
    <t>Internet Commerce</t>
  </si>
  <si>
    <t>99acres (Infoedge)</t>
  </si>
  <si>
    <t>Julian Wenban</t>
  </si>
  <si>
    <t>KPMG</t>
  </si>
  <si>
    <t>Claudia Guardamagna</t>
  </si>
  <si>
    <t xml:space="preserve">Consumer &amp; Marketing Insight Manager </t>
  </si>
  <si>
    <t>Samsung</t>
  </si>
  <si>
    <t>Stuart McGown</t>
  </si>
  <si>
    <t xml:space="preserve">Head of Marketing Insights &amp; Analytics (Marketing &amp; e-commerce) </t>
  </si>
  <si>
    <t>Philips</t>
  </si>
  <si>
    <t>Relevant + to send message</t>
  </si>
  <si>
    <t>Grant Reid</t>
  </si>
  <si>
    <t>Nord Anglia Education</t>
  </si>
  <si>
    <t>Gurkan Sener</t>
  </si>
  <si>
    <t xml:space="preserve">NBC Universal Parks and Resorts </t>
  </si>
  <si>
    <t>Natalie Delgado</t>
  </si>
  <si>
    <t xml:space="preserve">Mondelēz International </t>
  </si>
  <si>
    <t>Juriaan van der Veer</t>
  </si>
  <si>
    <t>Sr. Performance Marketing Manager - Global</t>
  </si>
  <si>
    <t>Preply</t>
  </si>
  <si>
    <t>Ammar Basit</t>
  </si>
  <si>
    <t>Business Insights/Analytics Lead (Marketing) - Health UK</t>
  </si>
  <si>
    <t xml:space="preserve">RB </t>
  </si>
  <si>
    <t>andrew tharme</t>
  </si>
  <si>
    <t xml:space="preserve">MetaMetrics </t>
  </si>
  <si>
    <t>Steve Lockwood</t>
  </si>
  <si>
    <t>Head of Analytics, eBay Classifieds Group</t>
  </si>
  <si>
    <t>eBay</t>
  </si>
  <si>
    <t>Priya Raman</t>
  </si>
  <si>
    <t>The Coca-Cola Company</t>
  </si>
  <si>
    <t>Ohio</t>
  </si>
  <si>
    <t>Rob Desatnick</t>
  </si>
  <si>
    <t>Head of Marketing Services</t>
  </si>
  <si>
    <t>Syngenta</t>
  </si>
  <si>
    <t>North Carolina</t>
  </si>
  <si>
    <t>Chris Mellor</t>
  </si>
  <si>
    <t>Jake Genever</t>
  </si>
  <si>
    <t>Officevision Ltd.</t>
  </si>
  <si>
    <t>Joanna Helin</t>
  </si>
  <si>
    <t>Smartcomm Ltd</t>
  </si>
  <si>
    <t>Ignacio Manzano Prieto</t>
  </si>
  <si>
    <t>Analyst,Marketing Analytics, BI</t>
  </si>
  <si>
    <t>Ladbrokes Coral Group</t>
  </si>
  <si>
    <t>Kane Forrester</t>
  </si>
  <si>
    <t>Coatsink</t>
  </si>
  <si>
    <t>Mark McCabe</t>
  </si>
  <si>
    <t>AA New Zealand</t>
  </si>
  <si>
    <t>Ambrose Fong</t>
  </si>
  <si>
    <t>Seagate Technology</t>
  </si>
  <si>
    <t>Manish Bhagat</t>
  </si>
  <si>
    <t>Abbott</t>
  </si>
  <si>
    <t>Fiona L.</t>
  </si>
  <si>
    <t xml:space="preserve">Volvo Cars </t>
  </si>
  <si>
    <t>Chris Smith</t>
  </si>
  <si>
    <t>Mitie</t>
  </si>
  <si>
    <t>Ameay Kumar</t>
  </si>
  <si>
    <t>Senior Manager Digital Marketing and Analytics</t>
  </si>
  <si>
    <t xml:space="preserve">maxfashion.com </t>
  </si>
  <si>
    <t>Indira Patel</t>
  </si>
  <si>
    <t>TSB</t>
  </si>
  <si>
    <t>Trevor Hunt</t>
  </si>
  <si>
    <t>C&amp;C Gleeson</t>
  </si>
  <si>
    <t>G. Nicolas Guénon</t>
  </si>
  <si>
    <t>Director Engineering | Marketing Tech</t>
  </si>
  <si>
    <t>Delivery Hero</t>
  </si>
  <si>
    <t>Sumi Goonetilleke</t>
  </si>
  <si>
    <t xml:space="preserve">Just Group </t>
  </si>
  <si>
    <t>Jianwei Huang</t>
  </si>
  <si>
    <t>Lifecycle</t>
  </si>
  <si>
    <t>Emily Taylor Gregory</t>
  </si>
  <si>
    <t>Longitude</t>
  </si>
  <si>
    <t>James Wheatley</t>
  </si>
  <si>
    <t>Senior Brand Manager</t>
  </si>
  <si>
    <t>Subhamoy Chatterjee</t>
  </si>
  <si>
    <t>Julian Croft</t>
  </si>
  <si>
    <t>Queensland</t>
  </si>
  <si>
    <t>Gustavo Bramao</t>
  </si>
  <si>
    <t>Product Marketing Manager - Performance Ads</t>
  </si>
  <si>
    <t>Central Group</t>
  </si>
  <si>
    <t>Just changed positions</t>
  </si>
  <si>
    <t>Jonathan Loveridge</t>
  </si>
  <si>
    <t>Head of Insight</t>
  </si>
  <si>
    <t>Ruroc</t>
  </si>
  <si>
    <t>3/2/20121</t>
  </si>
  <si>
    <t>Relevant + followed up + "No thanks"</t>
  </si>
  <si>
    <t>Fabien Petit</t>
  </si>
  <si>
    <t xml:space="preserve">L'Oréal </t>
  </si>
  <si>
    <t>Shruti Chawla</t>
  </si>
  <si>
    <t>Emex</t>
  </si>
  <si>
    <t>Monika Rommel</t>
  </si>
  <si>
    <t>VP Performance Marketing (Contract)</t>
  </si>
  <si>
    <t>Electric Gamebox</t>
  </si>
  <si>
    <t>Jeremy Hyra</t>
  </si>
  <si>
    <t>Founder, CEO</t>
  </si>
  <si>
    <t xml:space="preserve">Navigate Analytics </t>
  </si>
  <si>
    <t>Gillian Mason</t>
  </si>
  <si>
    <t xml:space="preserve">Marketing </t>
  </si>
  <si>
    <t>Raphaël Henríquez</t>
  </si>
  <si>
    <t>Director of Strategy and Media Operations</t>
  </si>
  <si>
    <t>Techstyle Fashion Group</t>
  </si>
  <si>
    <t>Chris Donald</t>
  </si>
  <si>
    <t>nib health funds</t>
  </si>
  <si>
    <t>James Pearson</t>
  </si>
  <si>
    <t>Intermarketing Agency</t>
  </si>
  <si>
    <t>Anne Thouas</t>
  </si>
  <si>
    <t>Wonderbly</t>
  </si>
  <si>
    <t>Adam Slattery</t>
  </si>
  <si>
    <t>General Manager - Marketing &amp; Commercial Strategy</t>
  </si>
  <si>
    <t>Nicholas Chin</t>
  </si>
  <si>
    <t>Media Lab</t>
  </si>
  <si>
    <t>Sneha Narang</t>
  </si>
  <si>
    <t>We have an open deal with GroupM India</t>
  </si>
  <si>
    <t>Maria Bolin Lilja</t>
  </si>
  <si>
    <t>Brand Marketing Manager</t>
  </si>
  <si>
    <t>Coop Sverige</t>
  </si>
  <si>
    <t>Thomas Lee</t>
  </si>
  <si>
    <t>SAP</t>
  </si>
  <si>
    <t>Yulia Greys</t>
  </si>
  <si>
    <t>Prasad Ghag</t>
  </si>
  <si>
    <t>Sanofi</t>
  </si>
  <si>
    <t>Follow up </t>
  </si>
  <si>
    <t>Kofi Osei-Ntem</t>
  </si>
  <si>
    <t>CovalComm</t>
  </si>
  <si>
    <t>Cristina Arranz Montes</t>
  </si>
  <si>
    <t>Global Brand &amp; Communications Manager</t>
  </si>
  <si>
    <t>PromoFarma</t>
  </si>
  <si>
    <t>Relevant + sent message</t>
  </si>
  <si>
    <t>Philippe Dominois</t>
  </si>
  <si>
    <t>CEO &amp; Co-Founder</t>
  </si>
  <si>
    <t xml:space="preserve">Abintus Consulting </t>
  </si>
  <si>
    <t>Agency_consulting</t>
  </si>
  <si>
    <t>David Suárez González</t>
  </si>
  <si>
    <t>European Marketing Director</t>
  </si>
  <si>
    <t>Johnson Controls Hitachi Air Conditioning Europe SAS</t>
  </si>
  <si>
    <t>Vera Krushkova</t>
  </si>
  <si>
    <t>We Are Pentagon</t>
  </si>
  <si>
    <t>Chris Day</t>
  </si>
  <si>
    <t>Red Bee Media</t>
  </si>
  <si>
    <t>Anita J.</t>
  </si>
  <si>
    <t>Puig</t>
  </si>
  <si>
    <t>Mike Cheng</t>
  </si>
  <si>
    <t>Head Of Digital</t>
  </si>
  <si>
    <t>City Beach Australia</t>
  </si>
  <si>
    <t>Chris Bain</t>
  </si>
  <si>
    <t>Player One Consulting</t>
  </si>
  <si>
    <t>Sudip Mitra</t>
  </si>
  <si>
    <t>Senior Vice President - Consumer Insights and Brand Development</t>
  </si>
  <si>
    <t>Aditya Birla Group</t>
  </si>
  <si>
    <t>They use another MMM provider + followed up + Not interested Now</t>
  </si>
  <si>
    <t>Marco Ramos</t>
  </si>
  <si>
    <t>Director of Media</t>
  </si>
  <si>
    <t>Warwick Beresford-Jones</t>
  </si>
  <si>
    <t>Merkle</t>
  </si>
  <si>
    <t>Levente KIRALY</t>
  </si>
  <si>
    <t>Velux</t>
  </si>
  <si>
    <t>JOHN TURNER</t>
  </si>
  <si>
    <t>Infosys Portland</t>
  </si>
  <si>
    <t>Jeremy Taylor</t>
  </si>
  <si>
    <t>Genting Casinos UK</t>
  </si>
  <si>
    <t>Emanuele Bianchi</t>
  </si>
  <si>
    <t>Piers Heriot-Walker</t>
  </si>
  <si>
    <t>Joe Chapman</t>
  </si>
  <si>
    <t xml:space="preserve">Head of Analytics, Personal Banking </t>
  </si>
  <si>
    <t>Macquarie Group</t>
  </si>
  <si>
    <t>Theo Ward</t>
  </si>
  <si>
    <t>NA Media Manager - Global Media Lead Apex Legends</t>
  </si>
  <si>
    <t>Electronic Arts</t>
  </si>
  <si>
    <t>Owen Bigwood</t>
  </si>
  <si>
    <t>Clare Fothergill</t>
  </si>
  <si>
    <t>Priyanka Dhelia</t>
  </si>
  <si>
    <t>Graham Taylor</t>
  </si>
  <si>
    <t>Fakhruddin Mahmud</t>
  </si>
  <si>
    <t>Olimpia Czarnecka</t>
  </si>
  <si>
    <t>Ali Hasan Butt</t>
  </si>
  <si>
    <t>Olivier Bragard</t>
  </si>
  <si>
    <t>Malak Benkirane</t>
  </si>
  <si>
    <t>Shahin Ghannadian</t>
  </si>
  <si>
    <t>home24 SE</t>
  </si>
  <si>
    <t>Christopher Pearce</t>
  </si>
  <si>
    <t>Andreas DeBais</t>
  </si>
  <si>
    <t>Mirjam Schmidt</t>
  </si>
  <si>
    <t>Mike Stachurski</t>
  </si>
  <si>
    <t>Andreas Nassauer</t>
  </si>
  <si>
    <t>Alam Miah</t>
  </si>
  <si>
    <t>Mandip M</t>
  </si>
  <si>
    <t>ChangBoon Heng</t>
  </si>
  <si>
    <t>OVO</t>
  </si>
  <si>
    <t>Damian Koblintz</t>
  </si>
  <si>
    <t>Aleksander Olszowka</t>
  </si>
  <si>
    <t>Louise Lu</t>
  </si>
  <si>
    <t>Irina Popa</t>
  </si>
  <si>
    <t>Janis Thomas</t>
  </si>
  <si>
    <t>Hanan Hammad</t>
  </si>
  <si>
    <t>Michal Kacperski</t>
  </si>
  <si>
    <t>Relevant + already a client</t>
  </si>
  <si>
    <t>Mihaela Muresan</t>
  </si>
  <si>
    <t>Bob Dalrymple</t>
  </si>
  <si>
    <t>Sam Stark</t>
  </si>
  <si>
    <t>Emily Klooster</t>
  </si>
  <si>
    <t>Nicola Reeve</t>
  </si>
  <si>
    <t>Jordon Yuen</t>
  </si>
  <si>
    <t>Associate Analytics Director</t>
  </si>
  <si>
    <t>Essence</t>
  </si>
  <si>
    <t>Relevant + sent invite</t>
  </si>
  <si>
    <t>Melanie Tuckwell</t>
  </si>
  <si>
    <t>Rolee Satyam</t>
  </si>
  <si>
    <t>Partner | Customer Data, Analytics &amp; Insights</t>
  </si>
  <si>
    <t>BIG W</t>
  </si>
  <si>
    <t>Tibor Geri</t>
  </si>
  <si>
    <t>MediaMarkt</t>
  </si>
  <si>
    <t>Hungary</t>
  </si>
  <si>
    <t>Sandra Zavalgo Pascual</t>
  </si>
  <si>
    <t>Linke IT</t>
  </si>
  <si>
    <t>Gaurav Pradhan</t>
  </si>
  <si>
    <t>Frank Cashen</t>
  </si>
  <si>
    <t>Pravat Kumar Dash</t>
  </si>
  <si>
    <t>Robin Jensen</t>
  </si>
  <si>
    <t>Alvaro Segovia</t>
  </si>
  <si>
    <t>Mgr Modelling &amp; Analytics Coffee EU</t>
  </si>
  <si>
    <t>Kraft Foods</t>
  </si>
  <si>
    <t>Amarjeet Sahoo</t>
  </si>
  <si>
    <t>Linus Blom</t>
  </si>
  <si>
    <t>Roland Aoun</t>
  </si>
  <si>
    <t>Monika Bachvarova</t>
  </si>
  <si>
    <t>Analytics Manager, Attribution &amp; Data Analytics, EMEA</t>
  </si>
  <si>
    <t>Flashtalking</t>
  </si>
  <si>
    <t>Simon Vroegop</t>
  </si>
  <si>
    <t>Coolblue</t>
  </si>
  <si>
    <t>Bastien Marduel</t>
  </si>
  <si>
    <t>Iain Noakes</t>
  </si>
  <si>
    <t>Growth Marketing Strategy, Effectiveness and Optimisation</t>
  </si>
  <si>
    <t>Econsultancy</t>
  </si>
  <si>
    <t>In between jobs</t>
  </si>
  <si>
    <t>Varun Thunuguntla</t>
  </si>
  <si>
    <t>Olivier Mitteau</t>
  </si>
  <si>
    <t>Simon Davies</t>
  </si>
  <si>
    <t>Antony Wilcox</t>
  </si>
  <si>
    <t>Michael Froment</t>
  </si>
  <si>
    <t>John McNicholas</t>
  </si>
  <si>
    <t>Vivek Singh</t>
  </si>
  <si>
    <t>Director - Marketing Measurement &amp; Analytics</t>
  </si>
  <si>
    <t>Fidelity Investements</t>
  </si>
  <si>
    <t>Sandip Bhattacharjee</t>
  </si>
  <si>
    <t>Igor Korostil</t>
  </si>
  <si>
    <t>Not involved in MMM</t>
  </si>
  <si>
    <t>Alex Skorokhod</t>
  </si>
  <si>
    <t>Lavinia Dieac</t>
  </si>
  <si>
    <t>Mel Carnegie</t>
  </si>
  <si>
    <t>Ranjith Palanghat</t>
  </si>
  <si>
    <t>Harish Seetamraju</t>
  </si>
  <si>
    <t>Harish Kingre</t>
  </si>
  <si>
    <t>Vijay Kancharla</t>
  </si>
  <si>
    <t>Clarivate</t>
  </si>
  <si>
    <t xml:space="preserve">Negative response </t>
  </si>
  <si>
    <t>Lydia Sasaroli</t>
  </si>
  <si>
    <t>Neustar</t>
  </si>
  <si>
    <t>Tina Gretlund</t>
  </si>
  <si>
    <t>Chief Strategy &amp; Insights Officer</t>
  </si>
  <si>
    <t xml:space="preserve">MediaCom </t>
  </si>
  <si>
    <t>Catherine Nguyen</t>
  </si>
  <si>
    <t>not relevant</t>
  </si>
  <si>
    <t>Daniel Handoko</t>
  </si>
  <si>
    <t>Srikanth Robbi</t>
  </si>
  <si>
    <t>Salil Seth</t>
  </si>
  <si>
    <t xml:space="preserve">Head of Growth Hack &amp; Loyalty Business </t>
  </si>
  <si>
    <t>Boost</t>
  </si>
  <si>
    <t>&lt;</t>
  </si>
  <si>
    <t>Unemployed</t>
  </si>
  <si>
    <t>Karen Geugjes</t>
  </si>
  <si>
    <t>Federico Forti</t>
  </si>
  <si>
    <t>Relevant + ask ahlem</t>
  </si>
  <si>
    <t>Arnau Martín Forné</t>
  </si>
  <si>
    <t>Giorgos Xypolias</t>
  </si>
  <si>
    <t>Alexis Katana</t>
  </si>
  <si>
    <t>Sladjana Katanic</t>
  </si>
  <si>
    <t>Business Development</t>
  </si>
  <si>
    <t xml:space="preserve">Prizma GmbH </t>
  </si>
  <si>
    <t>SAmericanne Steinwart</t>
  </si>
  <si>
    <t>Kapil Sandhu</t>
  </si>
  <si>
    <t>Olivier van Hees</t>
  </si>
  <si>
    <t>Gavin Jackson</t>
  </si>
  <si>
    <t>Senior Data Science Manager</t>
  </si>
  <si>
    <t>Screwfix</t>
  </si>
  <si>
    <t xml:space="preserve">Relevant, LI message sent </t>
  </si>
  <si>
    <t>Naina Somani</t>
  </si>
  <si>
    <t>Paola Daveri</t>
  </si>
  <si>
    <t>Bogdan Catargiu</t>
  </si>
  <si>
    <t>Disha Goyal</t>
  </si>
  <si>
    <t>Francesco Schena</t>
  </si>
  <si>
    <t>Data Intelligence BU Lead - Consumer Travel</t>
  </si>
  <si>
    <t>Seera Group</t>
  </si>
  <si>
    <t>Relevant + followed-up</t>
  </si>
  <si>
    <t>Juan Franco</t>
  </si>
  <si>
    <t>groupM</t>
  </si>
  <si>
    <t>agency_media</t>
  </si>
  <si>
    <t>Rupert Anderton</t>
  </si>
  <si>
    <t>Rupert Anderton Marketing Consulting Limited</t>
  </si>
  <si>
    <t>Klea Dindi</t>
  </si>
  <si>
    <t>Kamil Bartocha</t>
  </si>
  <si>
    <t>Head of Data Science R&amp;D</t>
  </si>
  <si>
    <t>Schroders</t>
  </si>
  <si>
    <t>London</t>
  </si>
  <si>
    <t>Frederic Vossmann</t>
  </si>
  <si>
    <t>HIMANSHU NEGI</t>
  </si>
  <si>
    <t>Ecolab</t>
  </si>
  <si>
    <t>Vinicius Ishioka</t>
  </si>
  <si>
    <t>Alex Hutchings</t>
  </si>
  <si>
    <t>Lyas Driad</t>
  </si>
  <si>
    <t>Christopher Peel</t>
  </si>
  <si>
    <t>Pranesh Misra</t>
  </si>
  <si>
    <t>Annie Parker</t>
  </si>
  <si>
    <t>Harshvardhan J</t>
  </si>
  <si>
    <t>Dr. Clemens Pirker</t>
  </si>
  <si>
    <t>Jordan Willis</t>
  </si>
  <si>
    <t>Head of IT &amp; Business Intelligence</t>
  </si>
  <si>
    <t>Gtech</t>
  </si>
  <si>
    <t>Fotis Dimakis</t>
  </si>
  <si>
    <t>Siddhartha Shankar Mishra</t>
  </si>
  <si>
    <t>Simon Lane</t>
  </si>
  <si>
    <t>Business Growth Specialist</t>
  </si>
  <si>
    <t>ActionCOACH</t>
  </si>
  <si>
    <t>Partnership</t>
  </si>
  <si>
    <t>Heath Wooster</t>
  </si>
  <si>
    <t>Sarah Proctor</t>
  </si>
  <si>
    <t>Sofia Collins</t>
  </si>
  <si>
    <t>Marketing Science Partner</t>
  </si>
  <si>
    <t>Winlove Chavez</t>
  </si>
  <si>
    <t>Sandeep Kale</t>
  </si>
  <si>
    <t>Małgorzata Miłkowska</t>
  </si>
  <si>
    <t>Roman Celiński</t>
  </si>
  <si>
    <t>Partha Sensarma</t>
  </si>
  <si>
    <t>Ellie Stamouli</t>
  </si>
  <si>
    <t>Adit Shah</t>
  </si>
  <si>
    <t>Dhawal Parmar</t>
  </si>
  <si>
    <t>Rituparna Dey</t>
  </si>
  <si>
    <t>Gillian Bromiley</t>
  </si>
  <si>
    <t>Lalit Gandhi</t>
  </si>
  <si>
    <t>AmolRatna Srivastav</t>
  </si>
  <si>
    <t>Ashwin Sukumaran</t>
  </si>
  <si>
    <t>Siddhartha Roy</t>
  </si>
  <si>
    <t>Vikash Sharma</t>
  </si>
  <si>
    <t>Sourav Dey</t>
  </si>
  <si>
    <t>Apurva Shikhar</t>
  </si>
  <si>
    <t>Mahboob Hussain</t>
  </si>
  <si>
    <t>Thomas Greysson</t>
  </si>
  <si>
    <t>Rajeev Kumar Singh</t>
  </si>
  <si>
    <t>Sachin Dev</t>
  </si>
  <si>
    <t>William Chan</t>
  </si>
  <si>
    <t>Brett Camilleri</t>
  </si>
  <si>
    <t>Sunil B.</t>
  </si>
  <si>
    <t>Vincent Antony Chittilappilly</t>
  </si>
  <si>
    <t>Priya Sancheti</t>
  </si>
  <si>
    <t>Ritu Rath</t>
  </si>
  <si>
    <t>Shayari Shah</t>
  </si>
  <si>
    <t>Tom Osborn</t>
  </si>
  <si>
    <t>Vishwajit Vyas</t>
  </si>
  <si>
    <t>Phuong Nam Tran</t>
  </si>
  <si>
    <t>Kaushik Mitra</t>
  </si>
  <si>
    <t>Ankita Ranjan</t>
  </si>
  <si>
    <t>Michael Rajkumar</t>
  </si>
  <si>
    <t>Aparna Krishnan</t>
  </si>
  <si>
    <t>Anjanita D.</t>
  </si>
  <si>
    <t>Snorre Birkeland</t>
  </si>
  <si>
    <t>Sopra Steria</t>
  </si>
  <si>
    <t>Norway</t>
  </si>
  <si>
    <t>snorre.birkeland@soprasteria.com</t>
  </si>
  <si>
    <t>With ScanmarQED. Doesn't reply on LI</t>
  </si>
  <si>
    <t>Mika Bohman Fischerstrom</t>
  </si>
  <si>
    <t>Kantar Sifo</t>
  </si>
  <si>
    <t>Morten Stig</t>
  </si>
  <si>
    <t>Piyush Sahu</t>
  </si>
  <si>
    <t>Christopher Hassan</t>
  </si>
  <si>
    <t>Sanup Haridas</t>
  </si>
  <si>
    <t>vogo</t>
  </si>
  <si>
    <t>Tessa Stehouwer</t>
  </si>
  <si>
    <t>Pieter van Geel</t>
  </si>
  <si>
    <t>Arun Philip</t>
  </si>
  <si>
    <t xml:space="preserve"> Analytics &amp; Data Science Leader </t>
  </si>
  <si>
    <t>Swvl</t>
  </si>
  <si>
    <t>Vusimuzi Victor zimu</t>
  </si>
  <si>
    <t>Rishabh Gautam</t>
  </si>
  <si>
    <t>Tata Consultancy Services</t>
  </si>
  <si>
    <t>Sam Pitcher</t>
  </si>
  <si>
    <t>Gilles Verbockhaven</t>
  </si>
  <si>
    <t>ING</t>
  </si>
  <si>
    <t>Amsterdam</t>
  </si>
  <si>
    <t>Gbadebo Ogundeji</t>
  </si>
  <si>
    <t>Bhawna Gupta</t>
  </si>
  <si>
    <t>Dr. Sanghamitra Mitra</t>
  </si>
  <si>
    <t>José Cadima</t>
  </si>
  <si>
    <t>pisca pisca</t>
  </si>
  <si>
    <t>Philip Lyons</t>
  </si>
  <si>
    <t>Senior data Scientist</t>
  </si>
  <si>
    <t>core</t>
  </si>
  <si>
    <t>René Sachse</t>
  </si>
  <si>
    <t>Praveen Jesudhas</t>
  </si>
  <si>
    <t>tiger analytics</t>
  </si>
  <si>
    <t>Himanshu Joshi</t>
  </si>
  <si>
    <t>Rashmi Nalavade</t>
  </si>
  <si>
    <t>Niki Avgeraki</t>
  </si>
  <si>
    <t>Giacomo Sartori</t>
  </si>
  <si>
    <t>Jitheesh Vijayan</t>
  </si>
  <si>
    <t>Abhinav Saxena</t>
  </si>
  <si>
    <t>Wesley Shen</t>
  </si>
  <si>
    <t>Didier Richaudeau</t>
  </si>
  <si>
    <t>equancy</t>
  </si>
  <si>
    <t>Veena NH</t>
  </si>
  <si>
    <t>Himanshu Babbar</t>
  </si>
  <si>
    <t>Himanshu Manghnani</t>
  </si>
  <si>
    <t>Danielle Zhao</t>
  </si>
  <si>
    <t>Anitha Raman</t>
  </si>
  <si>
    <t>Arun Prakash Asokan</t>
  </si>
  <si>
    <t>Abhishek Maheshwari</t>
  </si>
  <si>
    <t>Associate Director, Analytics &amp; Forecasting</t>
  </si>
  <si>
    <t>Novartis</t>
  </si>
  <si>
    <t>Melissa Moubarak-Kamel</t>
  </si>
  <si>
    <t>UM Mena</t>
  </si>
  <si>
    <t>Phaneendra Akula</t>
  </si>
  <si>
    <t>Jonathan Tee</t>
  </si>
  <si>
    <t>Irene Cuezva Robleño</t>
  </si>
  <si>
    <t>GFK</t>
  </si>
  <si>
    <t>Damien Perrot</t>
  </si>
  <si>
    <t>L'oreal</t>
  </si>
  <si>
    <t>Manfred Strobl</t>
  </si>
  <si>
    <t>Samuel Rueff</t>
  </si>
  <si>
    <t>Global Media Leader</t>
  </si>
  <si>
    <t>samuel.rueff@gsk.com</t>
  </si>
  <si>
    <t xml:space="preserve">follow up message sent </t>
  </si>
  <si>
    <t>Paul Revely</t>
  </si>
  <si>
    <t>Allan Zenklusen</t>
  </si>
  <si>
    <t>Moiz Shujaee</t>
  </si>
  <si>
    <t xml:space="preserve">Manager - Data Management &amp; Analytics
</t>
  </si>
  <si>
    <t>J&amp;J</t>
  </si>
  <si>
    <t>Anshika Jain</t>
  </si>
  <si>
    <t>Director, Global Strategy &amp; Insights</t>
  </si>
  <si>
    <t xml:space="preserve">WaterWipes </t>
  </si>
  <si>
    <t>Tarang Agrawal</t>
  </si>
  <si>
    <t>Shubham Chourasia</t>
  </si>
  <si>
    <t>Senior Business Analyst</t>
  </si>
  <si>
    <t>NestAway Technologies Pvt Ltd</t>
  </si>
  <si>
    <t>Wasif Bashir</t>
  </si>
  <si>
    <t>BAE (Business Analytics Engine) Analyst</t>
  </si>
  <si>
    <t>UM worldwide</t>
  </si>
  <si>
    <t>Gus Walker</t>
  </si>
  <si>
    <t>Insights Consultant</t>
  </si>
  <si>
    <t>IRI</t>
  </si>
  <si>
    <t>Ruchi</t>
  </si>
  <si>
    <t>Senior Product Analyst - Customer Acquisition</t>
  </si>
  <si>
    <t>airtel X Labs</t>
  </si>
  <si>
    <t>ahlem</t>
  </si>
  <si>
    <t>Adheesh Nayak</t>
  </si>
  <si>
    <t>Raj Dixit</t>
  </si>
  <si>
    <t>Huawei Technologies</t>
  </si>
  <si>
    <t>Xiaoying Zhu</t>
  </si>
  <si>
    <t>Soumyakant Mallick</t>
  </si>
  <si>
    <t>Director - Data Analytics</t>
  </si>
  <si>
    <t>Sutherland</t>
  </si>
  <si>
    <t>Vishak Pillai</t>
  </si>
  <si>
    <t>Wesley N.</t>
  </si>
  <si>
    <t>Saroop Sasidharan</t>
  </si>
  <si>
    <t>Flipkart</t>
  </si>
  <si>
    <t>Abhishek H R</t>
  </si>
  <si>
    <t>Parvez Qureshi</t>
  </si>
  <si>
    <t>JindalX</t>
  </si>
  <si>
    <t>Relevant + followed up + management not interested</t>
  </si>
  <si>
    <t>Ankit Dhingra</t>
  </si>
  <si>
    <t>KPIT</t>
  </si>
  <si>
    <t>Yiqiao(Qiao) Pan</t>
  </si>
  <si>
    <t>Asrar Khan</t>
  </si>
  <si>
    <t>Tony Birch</t>
  </si>
  <si>
    <t>Upal Roy</t>
  </si>
  <si>
    <t>xtLytics</t>
  </si>
  <si>
    <t>upal.roy@xtlytics.ai</t>
  </si>
  <si>
    <t>Daniil Khotin</t>
  </si>
  <si>
    <t>Planning Group Head</t>
  </si>
  <si>
    <t>Publicis</t>
  </si>
  <si>
    <t>Love Shah</t>
  </si>
  <si>
    <t>Decision Analytics Consultant</t>
  </si>
  <si>
    <t>ZS</t>
  </si>
  <si>
    <t>Already in contact with Ahlem</t>
  </si>
  <si>
    <t>Daniel Nassiri</t>
  </si>
  <si>
    <t>Premier Group Recruitement</t>
  </si>
  <si>
    <t>Dilip Kaushal</t>
  </si>
  <si>
    <t>Mohit Mehrotra</t>
  </si>
  <si>
    <t>Wallmart</t>
  </si>
  <si>
    <t>Sagarika Ayyannamahanthi</t>
  </si>
  <si>
    <t xml:space="preserve">Chief of Staff &amp; Head - Strategy </t>
  </si>
  <si>
    <t>Lenovo India</t>
  </si>
  <si>
    <t>Mike de Halpert</t>
  </si>
  <si>
    <t>Coople Switzerland</t>
  </si>
  <si>
    <t>Subhakant Das</t>
  </si>
  <si>
    <t>Senior Business Analyst (Supply Chain Management)</t>
  </si>
  <si>
    <t>ValueLabs</t>
  </si>
  <si>
    <t>Martin Renkema</t>
  </si>
  <si>
    <t>Stella Fiesten</t>
  </si>
  <si>
    <t>Already in contact with</t>
  </si>
  <si>
    <t>Roman Kozehuba</t>
  </si>
  <si>
    <t>Sr. Manager at Dell</t>
  </si>
  <si>
    <t>Dell</t>
  </si>
  <si>
    <t>not involved with MM now</t>
  </si>
  <si>
    <t>Vineet Sharma</t>
  </si>
  <si>
    <t>Rishav Duttachoudhury</t>
  </si>
  <si>
    <t>Decision Analytics Associate Consultant</t>
  </si>
  <si>
    <t>They have their own tool</t>
  </si>
  <si>
    <t>Ruibin Li</t>
  </si>
  <si>
    <t>Dharma Teja Pasumarthi</t>
  </si>
  <si>
    <t>Aparna Ashok</t>
  </si>
  <si>
    <t>TANUJ MUNJAL</t>
  </si>
  <si>
    <t>Prerit khandelwal</t>
  </si>
  <si>
    <t>Marta Catasús Planell</t>
  </si>
  <si>
    <t>Christof Zanecchia</t>
  </si>
  <si>
    <t>VF</t>
  </si>
  <si>
    <t>Colin Smith</t>
  </si>
  <si>
    <t>Senior Director - Consulting Services</t>
  </si>
  <si>
    <t>Robin Trust</t>
  </si>
  <si>
    <t>Christian Taylor</t>
  </si>
  <si>
    <t>Philippa Morgan</t>
  </si>
  <si>
    <t>Jialong Lu</t>
  </si>
  <si>
    <t>Jack Nagle</t>
  </si>
  <si>
    <t>European Lead Insight Manager</t>
  </si>
  <si>
    <t>Nomad Foods</t>
  </si>
  <si>
    <t>Heather Walker</t>
  </si>
  <si>
    <t>Specsavers</t>
  </si>
  <si>
    <t>Polly Buckland</t>
  </si>
  <si>
    <t>Misti Paul</t>
  </si>
  <si>
    <t>Analytics Director - Global Head</t>
  </si>
  <si>
    <t>Research Partnership</t>
  </si>
  <si>
    <t>Abigail Lyons</t>
  </si>
  <si>
    <t>John Brodie</t>
  </si>
  <si>
    <t xml:space="preserve">Governance Board Member </t>
  </si>
  <si>
    <t xml:space="preserve"> The Data Lab - Innovation Centre</t>
  </si>
  <si>
    <t>Lana BILA</t>
  </si>
  <si>
    <t>Sachin Kohli</t>
  </si>
  <si>
    <t>Claire-Marie Faucheux</t>
  </si>
  <si>
    <t>Kusum Yadav</t>
  </si>
  <si>
    <t>Bernardino (Dino) Pelaez</t>
  </si>
  <si>
    <t>nbn™ Australia</t>
  </si>
  <si>
    <t>Jan Gerritsjans</t>
  </si>
  <si>
    <t>Hardik Vekaria</t>
  </si>
  <si>
    <t>Byron Charalambous</t>
  </si>
  <si>
    <t>Debasrita Mukherjee</t>
  </si>
  <si>
    <t>Aman Jain</t>
  </si>
  <si>
    <t>Senior applied data scientist</t>
  </si>
  <si>
    <t>Subhabrata Nag</t>
  </si>
  <si>
    <t>Associate Enagagement Manager</t>
  </si>
  <si>
    <t>Quantiphi</t>
  </si>
  <si>
    <t>Shilpi Jain</t>
  </si>
  <si>
    <t>Shailesh Maradi</t>
  </si>
  <si>
    <t>Anindya Kundu</t>
  </si>
  <si>
    <t>Assistant Vice President | Decision Sciences | Compliance &amp; Risk Analytics|</t>
  </si>
  <si>
    <t>Rohit Saini</t>
  </si>
  <si>
    <t>Debasish Das</t>
  </si>
  <si>
    <t>Director - Commercial Operations &amp; Business Excellence</t>
  </si>
  <si>
    <t>BRIDGEi2i Analytics Solutions</t>
  </si>
  <si>
    <t>Christopher Cramond</t>
  </si>
  <si>
    <t>Head of Customer Strategy &amp; Insights</t>
  </si>
  <si>
    <t>AustralianSuper</t>
  </si>
  <si>
    <t>Client of Spark Foundry</t>
  </si>
  <si>
    <t>Irrelevant - "Yes, I oversee the department. Our agency (Spark) uses your software. Thanks for reaching out, regards Chris"</t>
  </si>
  <si>
    <t>Aditya Mishra</t>
  </si>
  <si>
    <t>Insights Analyst</t>
  </si>
  <si>
    <t>Nitish Palaparti</t>
  </si>
  <si>
    <t>Isha Budhiraja</t>
  </si>
  <si>
    <t>Head APAC Market Intelligence</t>
  </si>
  <si>
    <t>L'oréal</t>
  </si>
  <si>
    <t>Rebecca Maxwell</t>
  </si>
  <si>
    <t>Aabid Khursheed</t>
  </si>
  <si>
    <t>NatWest Group</t>
  </si>
  <si>
    <t>Aditya Shroff</t>
  </si>
  <si>
    <t>Principal Consultant (Analytics Consulting)</t>
  </si>
  <si>
    <t>Infosys</t>
  </si>
  <si>
    <t xml:space="preserve">Connected us to someone else </t>
  </si>
  <si>
    <t>Sunil Kumar G</t>
  </si>
  <si>
    <t>Head- Data Science and Analytics</t>
  </si>
  <si>
    <t>Shubham Jain</t>
  </si>
  <si>
    <t>Senior Engagement Manager</t>
  </si>
  <si>
    <t>EXL</t>
  </si>
  <si>
    <t>Keval Menon</t>
  </si>
  <si>
    <t>Thanks but I build my own models usually</t>
  </si>
  <si>
    <t>Ankeeta Pawa</t>
  </si>
  <si>
    <t>Gaurav Mehra</t>
  </si>
  <si>
    <t>ARVG Business Consulting</t>
  </si>
  <si>
    <t>Julia Brown</t>
  </si>
  <si>
    <t>colgate-palmolive</t>
  </si>
  <si>
    <t>Jason Weir</t>
  </si>
  <si>
    <t>Mauricio Vazquez</t>
  </si>
  <si>
    <t>Sunil Desai</t>
  </si>
  <si>
    <t>Sunny Kotta</t>
  </si>
  <si>
    <t>Business Analyst - Analytics</t>
  </si>
  <si>
    <t>Relevant + referred us to Prakash mokariya</t>
  </si>
  <si>
    <t>Tejas Shah</t>
  </si>
  <si>
    <t>Gilles Levavasseur</t>
  </si>
  <si>
    <t>MARC VANDEBEUQUE</t>
  </si>
  <si>
    <t>Marie David</t>
  </si>
  <si>
    <t>Cindy Tervoort</t>
  </si>
  <si>
    <t>Angela Francabandiera</t>
  </si>
  <si>
    <t>heineken</t>
  </si>
  <si>
    <t>Daniel Percze</t>
  </si>
  <si>
    <t>Zoltan Imre Fekete</t>
  </si>
  <si>
    <t>Diageo</t>
  </si>
  <si>
    <t>Anita Mózes</t>
  </si>
  <si>
    <t>József Braun</t>
  </si>
  <si>
    <t>Soumojit Guha Majumder</t>
  </si>
  <si>
    <t>diageo</t>
  </si>
  <si>
    <t>Manish Dixit</t>
  </si>
  <si>
    <t>Sudharsan Narayanaswamy</t>
  </si>
  <si>
    <t>Aditi Shukla</t>
  </si>
  <si>
    <t>Vishal Mehta</t>
  </si>
  <si>
    <t>Kshitij Mathur</t>
  </si>
  <si>
    <t>Dwipashray Niyogi</t>
  </si>
  <si>
    <t>Ryoko Orihata</t>
  </si>
  <si>
    <t>Business Insights and Analytics</t>
  </si>
  <si>
    <t>Bristol-Myers Squibb</t>
  </si>
  <si>
    <t>Jesper Wallman</t>
  </si>
  <si>
    <t xml:space="preserve">
TitleDirector Advanced Analytics / Data Scientist</t>
  </si>
  <si>
    <t xml:space="preserve">mediaCom </t>
  </si>
  <si>
    <t>Tui Britton</t>
  </si>
  <si>
    <t>Filip Martinelle</t>
  </si>
  <si>
    <t>Amanda Bono</t>
  </si>
  <si>
    <t>Alexander Robertson</t>
  </si>
  <si>
    <t>Lai Cheng Loh</t>
  </si>
  <si>
    <t>Katja Krämer2nd</t>
  </si>
  <si>
    <t>Digital Business Development Lead</t>
  </si>
  <si>
    <t>Cognizant</t>
  </si>
  <si>
    <t>Stefan Baas</t>
  </si>
  <si>
    <t>Joern Seiler</t>
  </si>
  <si>
    <t>Vadim Kasperovich</t>
  </si>
  <si>
    <t>Sr. Product Owner Advertising Technology</t>
  </si>
  <si>
    <t xml:space="preserve">Already commited to someone else </t>
  </si>
  <si>
    <t>Yannick van Leeuwen</t>
  </si>
  <si>
    <t>Nanda Kishore B</t>
  </si>
  <si>
    <t>Ashish Khinvasara</t>
  </si>
  <si>
    <t>Prashant Parameswaran</t>
  </si>
  <si>
    <t>Tisha Mae Dimaya</t>
  </si>
  <si>
    <t>coca-cola</t>
  </si>
  <si>
    <t>Philippines</t>
  </si>
  <si>
    <t>Asuka Saito</t>
  </si>
  <si>
    <t xml:space="preserve">Sr. Manager, Business Development &amp; Data Analytics </t>
  </si>
  <si>
    <t>Amobee</t>
  </si>
  <si>
    <t>Kyohei S.</t>
  </si>
  <si>
    <t>Shigeo Matoba</t>
  </si>
  <si>
    <t>Yuna Bae</t>
  </si>
  <si>
    <t>Sang Kim</t>
  </si>
  <si>
    <t>gfk</t>
  </si>
  <si>
    <t>Rune Albertsen</t>
  </si>
  <si>
    <t>Quisma Norway</t>
  </si>
  <si>
    <t>Stas Kremnev</t>
  </si>
  <si>
    <t>Asif Pachigar</t>
  </si>
  <si>
    <t>Priya Anantharaman</t>
  </si>
  <si>
    <t>pepsi co</t>
  </si>
  <si>
    <t>Christopher Blidner</t>
  </si>
  <si>
    <t>Precis Digital</t>
  </si>
  <si>
    <t>Tamara Mirzoian</t>
  </si>
  <si>
    <t>Vice President Operations</t>
  </si>
  <si>
    <t>Чистая линия/Чистый продукт
Message</t>
  </si>
  <si>
    <t>Russia</t>
  </si>
  <si>
    <t>Ankur Arora</t>
  </si>
  <si>
    <t>mastercard</t>
  </si>
  <si>
    <t>Tomasz Tomal</t>
  </si>
  <si>
    <t>Anish Topdar</t>
  </si>
  <si>
    <t>Process Manager</t>
  </si>
  <si>
    <t>eClerx</t>
  </si>
  <si>
    <t>Rohan Jaiswal</t>
  </si>
  <si>
    <t>oglivy</t>
  </si>
  <si>
    <t>Anuj Gupta</t>
  </si>
  <si>
    <t>Joulon</t>
  </si>
  <si>
    <t>Harshit Kumar</t>
  </si>
  <si>
    <t>Groupon</t>
  </si>
  <si>
    <t>kumar@groupon.com</t>
  </si>
  <si>
    <t>Priyanshu Singh</t>
  </si>
  <si>
    <t>Associate Vice President</t>
  </si>
  <si>
    <t>RBS</t>
  </si>
  <si>
    <t>Camilla Pezzotti</t>
  </si>
  <si>
    <t>Strategic Advertising Account Manager</t>
  </si>
  <si>
    <t>Ebru Gürbüz</t>
  </si>
  <si>
    <t>Elie Abi Rached</t>
  </si>
  <si>
    <t>I only handle the sales and marketing execution in France &amp; Switzerland. for such request you should contact Sanne in belgium.</t>
  </si>
  <si>
    <t>Akarsh Jain</t>
  </si>
  <si>
    <t>Yi-Rong Zhu</t>
  </si>
  <si>
    <t>Mars Petcare</t>
  </si>
  <si>
    <t>no thanks</t>
  </si>
  <si>
    <t>Tuhin Chattopadhyay</t>
  </si>
  <si>
    <t>Dorota Wymyslowska</t>
  </si>
  <si>
    <t>YVS Aditya</t>
  </si>
  <si>
    <t>Amy Szadziewska</t>
  </si>
  <si>
    <t>SUNIL NASAM</t>
  </si>
  <si>
    <t>Business Development Manager</t>
  </si>
  <si>
    <t>Dr, Reddy Labs</t>
  </si>
  <si>
    <t>Raphael Meillat</t>
  </si>
  <si>
    <t>Head of Market Intelligence, Europe and Russia</t>
  </si>
  <si>
    <t>Nissan</t>
  </si>
  <si>
    <t>Marcin Pietrzak</t>
  </si>
  <si>
    <t>Gottfried Häuserer</t>
  </si>
  <si>
    <t>ProSiebenSat.1</t>
  </si>
  <si>
    <t>Paula Fernandez</t>
  </si>
  <si>
    <t>Global Head of Insights</t>
  </si>
  <si>
    <t>Captify</t>
  </si>
  <si>
    <t>positive_FS</t>
  </si>
  <si>
    <t>Mohammed Sudheer</t>
  </si>
  <si>
    <t>Abhijit Pawar</t>
  </si>
  <si>
    <t>Patrick Callinan</t>
  </si>
  <si>
    <t>Head of Insights and Data Science</t>
  </si>
  <si>
    <t xml:space="preserve"> CarTrawler</t>
  </si>
  <si>
    <t>Not interested, however Response type says positive_FS</t>
  </si>
  <si>
    <t>David Khananushyan</t>
  </si>
  <si>
    <t>shell</t>
  </si>
  <si>
    <t>Ankit Khanna</t>
  </si>
  <si>
    <t>Isil Bayraktar Buldur</t>
  </si>
  <si>
    <t>Ali Abdi</t>
  </si>
  <si>
    <t>Iran</t>
  </si>
  <si>
    <t>Lilia Izgalina</t>
  </si>
  <si>
    <t>Cecilie Holdt</t>
  </si>
  <si>
    <t>Sarawoot Supanitayanon</t>
  </si>
  <si>
    <t>Marketing Manager</t>
  </si>
  <si>
    <t>Laura Zorn</t>
  </si>
  <si>
    <t>Director, Analytics &amp; Insights, Global Female Grooming</t>
  </si>
  <si>
    <t>proctor &amp; gamble</t>
  </si>
  <si>
    <t>Dean Renshaw</t>
  </si>
  <si>
    <t>white oak uk</t>
  </si>
  <si>
    <t>Konstantinos(Kostas) Koutsikos</t>
  </si>
  <si>
    <t>futurelearn</t>
  </si>
  <si>
    <t>Peter Teekens</t>
  </si>
  <si>
    <t>Lead Sales Effectiveness</t>
  </si>
  <si>
    <t>gfk netherlands</t>
  </si>
  <si>
    <t>Sent his email to one of our team</t>
  </si>
  <si>
    <t>Erik Hirschfeld</t>
  </si>
  <si>
    <t>gfk uk</t>
  </si>
  <si>
    <t xml:space="preserve">They do not have a need for a tool </t>
  </si>
  <si>
    <t>Bjoern Kroog</t>
  </si>
  <si>
    <t>gfk singapore</t>
  </si>
  <si>
    <t>Ongoing deal</t>
  </si>
  <si>
    <t>Myriam Meier</t>
  </si>
  <si>
    <t>Market Insights Consultant</t>
  </si>
  <si>
    <t>gfk switzerland</t>
  </si>
  <si>
    <t>withdrawn</t>
  </si>
  <si>
    <t>Hyung Joo Silvia Seo</t>
  </si>
  <si>
    <t>Analytics Consulting | Client Relations | Business Development</t>
  </si>
  <si>
    <t>gfk germany</t>
  </si>
  <si>
    <t>No longer at gfk, has no need for an MMM tool</t>
  </si>
  <si>
    <t>Arne J.</t>
  </si>
  <si>
    <t>Senior Analytics Expert</t>
  </si>
  <si>
    <t>gfk china</t>
  </si>
  <si>
    <t>Panagiota Cheilaki</t>
  </si>
  <si>
    <t>DDD</t>
  </si>
  <si>
    <t>Kenn Ipsen Pedersen</t>
  </si>
  <si>
    <t>Data Solution &amp; Analytics Manager, Data &amp; Insights</t>
  </si>
  <si>
    <t>Mediacom Denmark</t>
  </si>
  <si>
    <t>Marija Sanosianaitė</t>
  </si>
  <si>
    <t>Junior Analyst</t>
  </si>
  <si>
    <t>Western Union</t>
  </si>
  <si>
    <t>Balraj Jha</t>
  </si>
  <si>
    <t>pwc india</t>
  </si>
  <si>
    <t>Gustav Wiberg</t>
  </si>
  <si>
    <t>Lead Data Scientist | Global Technology Solutions</t>
  </si>
  <si>
    <t>pwc sweden</t>
  </si>
  <si>
    <t>Lingli He</t>
  </si>
  <si>
    <t>Senior Manager, data analytics</t>
  </si>
  <si>
    <t>pwc switzerland</t>
  </si>
  <si>
    <t>Switzerland</t>
  </si>
  <si>
    <t>Abhishek R.</t>
  </si>
  <si>
    <t>Hariharasudhan Balasubramanian</t>
  </si>
  <si>
    <t>pwc singapore</t>
  </si>
  <si>
    <t>Erikson Tampubolon</t>
  </si>
  <si>
    <t>Associate Client Lead</t>
  </si>
  <si>
    <t>mindshare indonesia</t>
  </si>
  <si>
    <t>Barbara Dati</t>
  </si>
  <si>
    <t>Strategic Planning Manager</t>
  </si>
  <si>
    <t>Sandeep Prabhudesai</t>
  </si>
  <si>
    <t>mec india</t>
  </si>
  <si>
    <t>Narendra Swatch</t>
  </si>
  <si>
    <t xml:space="preserve">Senior Manager - Sales Operations and Planning </t>
  </si>
  <si>
    <t>mylan</t>
  </si>
  <si>
    <t>Luca Gibelli</t>
  </si>
  <si>
    <t>Client Leader</t>
  </si>
  <si>
    <t>Dentsu Aegis</t>
  </si>
  <si>
    <t>Jeremy Lim</t>
  </si>
  <si>
    <t>Dentsu aegis Singapore</t>
  </si>
  <si>
    <t>John Price</t>
  </si>
  <si>
    <t>Dentsu aegis Australia</t>
  </si>
  <si>
    <t>Aistė Gudaitienė</t>
  </si>
  <si>
    <t>Dentsu aegis Luthuania</t>
  </si>
  <si>
    <t>Lithuania</t>
  </si>
  <si>
    <t>Ross McLelland</t>
  </si>
  <si>
    <t>KPMG australia</t>
  </si>
  <si>
    <t>ASHWINI NAMA</t>
  </si>
  <si>
    <t>Manager of Data &amp; Analytics</t>
  </si>
  <si>
    <t>KPMG india</t>
  </si>
  <si>
    <t>Yashu Sharma</t>
  </si>
  <si>
    <t>Birte Paustian-Blömer</t>
  </si>
  <si>
    <t>Manager Corporate Sustainability</t>
  </si>
  <si>
    <t>follow up 12/03/2020</t>
  </si>
  <si>
    <t>Simone Spryszynski</t>
  </si>
  <si>
    <t>Qscan Grp</t>
  </si>
  <si>
    <t>Yury Lebedev</t>
  </si>
  <si>
    <t>Strategic Planning &amp; Analytics Lead</t>
  </si>
  <si>
    <t>STADA Group</t>
  </si>
  <si>
    <t>Nelly HACHANI</t>
  </si>
  <si>
    <t>Responsable Trade Marketing Pharmacie</t>
  </si>
  <si>
    <t>Krishnan Ramaswami</t>
  </si>
  <si>
    <t>SVP - South East Asia Business</t>
  </si>
  <si>
    <t>redbus</t>
  </si>
  <si>
    <t>Vinayak Singh</t>
  </si>
  <si>
    <t>Commercial Excellence &amp; Business Analytics</t>
  </si>
  <si>
    <t>Shalina</t>
  </si>
  <si>
    <t>positive answer after fw1 (09/03/2020=)</t>
  </si>
  <si>
    <t>Miguel Teixidor</t>
  </si>
  <si>
    <t>freelance</t>
  </si>
  <si>
    <t>Rupinder Arora</t>
  </si>
  <si>
    <t>Kunal Gangwal</t>
  </si>
  <si>
    <t>Per Grunéus</t>
  </si>
  <si>
    <t>Grunéus Media AB</t>
  </si>
  <si>
    <t>Katerina Letsos</t>
  </si>
  <si>
    <t xml:space="preserve">Senior Brand Strategist </t>
  </si>
  <si>
    <t>Fishawack Health</t>
  </si>
  <si>
    <t>Mohita Ghosh</t>
  </si>
  <si>
    <t>pepsico</t>
  </si>
  <si>
    <t>Manuel Azuara Lois</t>
  </si>
  <si>
    <t>Saswat Mohapatra</t>
  </si>
  <si>
    <t>cytel</t>
  </si>
  <si>
    <t>Gabriel "Gabby" Yebra</t>
  </si>
  <si>
    <t>Growth Analytics Regional Head, SEA (Southeast Asia)</t>
  </si>
  <si>
    <t>Mondelez</t>
  </si>
  <si>
    <t>Michael Andrew</t>
  </si>
  <si>
    <t>Commercial Analytics Lead, Senior Manager</t>
  </si>
  <si>
    <t>zuellig pharma</t>
  </si>
  <si>
    <t>They in-house and are not interested</t>
  </si>
  <si>
    <t>Marius Kleinerüschkamp</t>
  </si>
  <si>
    <t>Statistical Analyst</t>
  </si>
  <si>
    <t>Claudia Nicholls-Magielsen</t>
  </si>
  <si>
    <t>James Yan</t>
  </si>
  <si>
    <t>Joyoung Company Limited</t>
  </si>
  <si>
    <t>Sandrine Daunar</t>
  </si>
  <si>
    <t>Global Director of Insights</t>
  </si>
  <si>
    <t>Rémy cointreau</t>
  </si>
  <si>
    <t>Anirban Konar</t>
  </si>
  <si>
    <t>Sotiris Papazerveas</t>
  </si>
  <si>
    <t>RetailZooms</t>
  </si>
  <si>
    <t>Harsh Singh</t>
  </si>
  <si>
    <t>Ydatalytics</t>
  </si>
  <si>
    <t>harsh.singh@ygroupcompanies.com</t>
  </si>
  <si>
    <t>Communicated his email</t>
  </si>
  <si>
    <t>Tilla Schmitz</t>
  </si>
  <si>
    <t>Senior Marketing Manager</t>
  </si>
  <si>
    <t>Paul Yocum</t>
  </si>
  <si>
    <t>Managing Director and Partner</t>
  </si>
  <si>
    <t>Hargas consulting</t>
  </si>
  <si>
    <t>Relevant + to message</t>
  </si>
  <si>
    <t>Enrique Martin Gonzalez</t>
  </si>
  <si>
    <t>Rebold</t>
  </si>
  <si>
    <t>Lebogang Mosedi</t>
  </si>
  <si>
    <t>Media Manager</t>
  </si>
  <si>
    <t>Africa</t>
  </si>
  <si>
    <t>Jim Karipidis</t>
  </si>
  <si>
    <t>kez's kitchen</t>
  </si>
  <si>
    <t>Jesper Kvisgaard</t>
  </si>
  <si>
    <t>CO-RO</t>
  </si>
  <si>
    <t>Nora Roosileht</t>
  </si>
  <si>
    <t>Bolt</t>
  </si>
  <si>
    <t>Andrée Tono</t>
  </si>
  <si>
    <t>Business Analyst</t>
  </si>
  <si>
    <t>AW LAB</t>
  </si>
  <si>
    <t>Mirko Kolipost</t>
  </si>
  <si>
    <t>EDEKA Aktiengesellschaft</t>
  </si>
  <si>
    <t>Alexander Gorbachev</t>
  </si>
  <si>
    <t>People &amp; Screens</t>
  </si>
  <si>
    <t>Vincent Sieben</t>
  </si>
  <si>
    <t>Global Director Business Marketing</t>
  </si>
  <si>
    <t>Ilkka Keskiväli</t>
  </si>
  <si>
    <t>Dagmar</t>
  </si>
  <si>
    <t>Eshan Jain</t>
  </si>
  <si>
    <t>Walmart labs india</t>
  </si>
  <si>
    <t>Vishwas Bhat</t>
  </si>
  <si>
    <t>Ather Energy</t>
  </si>
  <si>
    <t>Daniel Alink</t>
  </si>
  <si>
    <t>personalyse</t>
  </si>
  <si>
    <t>Markus Sällman Almén</t>
  </si>
  <si>
    <t>ICA Grp</t>
  </si>
  <si>
    <t>Mariachiara Fortuna</t>
  </si>
  <si>
    <t>Data scientist</t>
  </si>
  <si>
    <t>Media Italia</t>
  </si>
  <si>
    <t>Nagaraj Krishnamurthy</t>
  </si>
  <si>
    <t>Delivering RoI with AI and Analytics</t>
  </si>
  <si>
    <t>Madison Communication</t>
  </si>
  <si>
    <t>Yasaswi Chodavarapu</t>
  </si>
  <si>
    <t>Target</t>
  </si>
  <si>
    <t>Deepak Kumar</t>
  </si>
  <si>
    <t>Lead data scientisy</t>
  </si>
  <si>
    <t>Shruti Joshi</t>
  </si>
  <si>
    <t>Danny Rogers</t>
  </si>
  <si>
    <t>mycar</t>
  </si>
  <si>
    <t>Shashank Katakwar</t>
  </si>
  <si>
    <t>future group india</t>
  </si>
  <si>
    <t>Vishnudas Pazhedath</t>
  </si>
  <si>
    <t>Manager - Analytics Strategy &amp; Transformation</t>
  </si>
  <si>
    <t>Majid Al-Futtaim</t>
  </si>
  <si>
    <t>Fariha Shuvakhana</t>
  </si>
  <si>
    <t>BWS</t>
  </si>
  <si>
    <t>Arnab Roy</t>
  </si>
  <si>
    <t>General Mills</t>
  </si>
  <si>
    <t>Rupak Ganguly</t>
  </si>
  <si>
    <t>Retail and Financial Analytics Professional</t>
  </si>
  <si>
    <t>MMM is there, but it outsourced to third party,so no scope for us.</t>
  </si>
  <si>
    <t>Soumita chatterjee</t>
  </si>
  <si>
    <t>Myntra</t>
  </si>
  <si>
    <t>Itziar Lomba</t>
  </si>
  <si>
    <t>Proctor &amp; gamble</t>
  </si>
  <si>
    <t>Santosh Jayswal</t>
  </si>
  <si>
    <t>emami</t>
  </si>
  <si>
    <t>Ravi Odhavia</t>
  </si>
  <si>
    <t>tata consultancy</t>
  </si>
  <si>
    <t>Srinivasan Rajagopal</t>
  </si>
  <si>
    <t>Practice Head - Marketing &amp; Analytics, TCS Interactive</t>
  </si>
  <si>
    <t>Bipin Mundhwa</t>
  </si>
  <si>
    <t>ZEE5</t>
  </si>
  <si>
    <t>Brian Loeb</t>
  </si>
  <si>
    <t>Marcin Pasznicki</t>
  </si>
  <si>
    <t>Head of Analytics &amp; Insights, Australia &amp; New Zealand</t>
  </si>
  <si>
    <t>Sharanbir Kaur</t>
  </si>
  <si>
    <t>suzuki india</t>
  </si>
  <si>
    <t>Isabelle Dechelotte</t>
  </si>
  <si>
    <t>catalina</t>
  </si>
  <si>
    <t>Follow up</t>
  </si>
  <si>
    <t>Joe Estephan</t>
  </si>
  <si>
    <t>Natalie Choufani</t>
  </si>
  <si>
    <t>MBC</t>
  </si>
  <si>
    <t>Alexandra Chirilov</t>
  </si>
  <si>
    <t>Global Science Partner</t>
  </si>
  <si>
    <t>Remco Weijers</t>
  </si>
  <si>
    <t>James Griffin</t>
  </si>
  <si>
    <t>Vice President Marketing</t>
  </si>
  <si>
    <t>Tze Sam Goh</t>
  </si>
  <si>
    <t>Grab</t>
  </si>
  <si>
    <t>Gautam Rajagopalan</t>
  </si>
  <si>
    <t>Senior Manager - Market Research &amp; Analytics</t>
  </si>
  <si>
    <t>kimberly-clark</t>
  </si>
  <si>
    <t>RFP</t>
  </si>
  <si>
    <t>Jerome Hesterman</t>
  </si>
  <si>
    <t>liberty global</t>
  </si>
  <si>
    <t>Rossana Domingues</t>
  </si>
  <si>
    <t xml:space="preserve">Trends &amp; Innovation Manager </t>
  </si>
  <si>
    <t>pingo doce</t>
  </si>
  <si>
    <t>Jatin Gupta</t>
  </si>
  <si>
    <t>Cheil worldwide</t>
  </si>
  <si>
    <t>Lu Zhongqi</t>
  </si>
  <si>
    <t>JCDecaux</t>
  </si>
  <si>
    <t>Sunil Kumar Maurya</t>
  </si>
  <si>
    <t>Betty Yun Xu</t>
  </si>
  <si>
    <t>Global Senior Manager</t>
  </si>
  <si>
    <t>Sylvia Ehgartner</t>
  </si>
  <si>
    <t>insights2impact</t>
  </si>
  <si>
    <t>Mayur Dharwadkar</t>
  </si>
  <si>
    <t>Aazim Haque</t>
  </si>
  <si>
    <t>Manager - Analytics</t>
  </si>
  <si>
    <t>publicis</t>
  </si>
  <si>
    <t>Krzysztof P. Pawlak</t>
  </si>
  <si>
    <t>Business Partner KEM Product &amp; Innovation</t>
  </si>
  <si>
    <t>Hilti Group</t>
  </si>
  <si>
    <t>Todor Iankulov</t>
  </si>
  <si>
    <t>Senior Marketer</t>
  </si>
  <si>
    <t>power brands</t>
  </si>
  <si>
    <t>referred us to someone else</t>
  </si>
  <si>
    <t>Kalika Bhatnagar</t>
  </si>
  <si>
    <t>thrive global</t>
  </si>
  <si>
    <t>Marco Giannitrapani</t>
  </si>
  <si>
    <t>Nikos Lekkas</t>
  </si>
  <si>
    <t>Deutsche Telekom Pan-Net</t>
  </si>
  <si>
    <t>Max Dolgich</t>
  </si>
  <si>
    <t xml:space="preserve">Strategic Commercial Projects Manager </t>
  </si>
  <si>
    <t>coca cola</t>
  </si>
  <si>
    <t>Jean Vautrin</t>
  </si>
  <si>
    <t xml:space="preserve">UM </t>
  </si>
  <si>
    <t>Sarwar Parvez</t>
  </si>
  <si>
    <t>Shubham Agrawal</t>
  </si>
  <si>
    <t>Zonal Marketing Manager</t>
  </si>
  <si>
    <t xml:space="preserve">Relevant. Follow up + Send webinar invitation </t>
  </si>
  <si>
    <t>Gunjan Bhargava</t>
  </si>
  <si>
    <t>bain &amp; co</t>
  </si>
  <si>
    <t>Avinash Mishra</t>
  </si>
  <si>
    <t xml:space="preserve">Lead Data Scientist </t>
  </si>
  <si>
    <t>avinash.mishra@catalina.com</t>
  </si>
  <si>
    <t>Peratla Indraneel</t>
  </si>
  <si>
    <t>Director of Advanced Analytics</t>
  </si>
  <si>
    <t>GE Healthcare</t>
  </si>
  <si>
    <t>Omer Nadirler</t>
  </si>
  <si>
    <t>sna consulting</t>
  </si>
  <si>
    <t>Maria Hristova, MCIM</t>
  </si>
  <si>
    <t>marteking</t>
  </si>
  <si>
    <t>Anshul Goyal</t>
  </si>
  <si>
    <t>Mckinsey &amp; co</t>
  </si>
  <si>
    <t>he answered after follow up on 09/03/2020</t>
  </si>
  <si>
    <t>Sugandha Sajwan</t>
  </si>
  <si>
    <t>damas jewlery</t>
  </si>
  <si>
    <t>Shouri Basu</t>
  </si>
  <si>
    <t>lowe</t>
  </si>
  <si>
    <t>Jonathan Mackay</t>
  </si>
  <si>
    <t>MRM//McAnn</t>
  </si>
  <si>
    <t>Sawan Kumar Salhotra</t>
  </si>
  <si>
    <t>Elli Lilly</t>
  </si>
  <si>
    <t>Hassan Raza</t>
  </si>
  <si>
    <t>RF Studio</t>
  </si>
  <si>
    <t>Florin SAVU</t>
  </si>
  <si>
    <t xml:space="preserve"> Deceuninck Romania</t>
  </si>
  <si>
    <t>Pratik Shah</t>
  </si>
  <si>
    <t>Team Lead, Diabetes &amp; Connected Care</t>
  </si>
  <si>
    <t>saugandh Datta</t>
  </si>
  <si>
    <t xml:space="preserve">Managing Consultant </t>
  </si>
  <si>
    <t>Vivek Pundlik</t>
  </si>
  <si>
    <t>Anshuman Acharya</t>
  </si>
  <si>
    <t>Indra Prasad Ghatak</t>
  </si>
  <si>
    <t>Engagement Manager - Data Science</t>
  </si>
  <si>
    <t>Delta Partners</t>
  </si>
  <si>
    <t>Sophie Lohézic</t>
  </si>
  <si>
    <t>AccorHotels</t>
  </si>
  <si>
    <t>Mariia Chernobrovkina</t>
  </si>
  <si>
    <t>Léonard Trebern</t>
  </si>
  <si>
    <t>fortuneo</t>
  </si>
  <si>
    <t>Lorenz Maierhofer</t>
  </si>
  <si>
    <t>Krishnendu Kundu</t>
  </si>
  <si>
    <t>scientific games</t>
  </si>
  <si>
    <t>Jiayan Yin</t>
  </si>
  <si>
    <t>shopee</t>
  </si>
  <si>
    <t>she changed her job to Expedia, answered after follow up</t>
  </si>
  <si>
    <t>Bernie Hallam</t>
  </si>
  <si>
    <t>ntl heart fdt</t>
  </si>
  <si>
    <t>Frédéric Enard</t>
  </si>
  <si>
    <t>Data Scientist / Data Engineer</t>
  </si>
  <si>
    <t>Kize</t>
  </si>
  <si>
    <t>Lou-Andréa Pallet</t>
  </si>
  <si>
    <t>Simon-Kucher &amp; Partners</t>
  </si>
  <si>
    <t>Charles Bouzigues</t>
  </si>
  <si>
    <t>Rajni Kant Tiwari</t>
  </si>
  <si>
    <t>Richard Moule</t>
  </si>
  <si>
    <t>Abhishek Shukla</t>
  </si>
  <si>
    <t>Erik Ramirez</t>
  </si>
  <si>
    <t>Richemont</t>
  </si>
  <si>
    <t>Sara Menozzi</t>
  </si>
  <si>
    <t>Menozzi Consulting</t>
  </si>
  <si>
    <t>Luca Di Persio</t>
  </si>
  <si>
    <t>Baglioni Hotels</t>
  </si>
  <si>
    <t>Geeta Malhotra</t>
  </si>
  <si>
    <t>AVON</t>
  </si>
  <si>
    <t>George Athanasiadis</t>
  </si>
  <si>
    <t>Intralot</t>
  </si>
  <si>
    <t>Laurent Flores</t>
  </si>
  <si>
    <t>SLPV Analytics</t>
  </si>
  <si>
    <t>Fiona Sun</t>
  </si>
  <si>
    <t>replied after the follow up</t>
  </si>
  <si>
    <t>Nikhil Chheda</t>
  </si>
  <si>
    <t>Catesian Consulting</t>
  </si>
  <si>
    <t>Christos Tripodis</t>
  </si>
  <si>
    <t>Accenture Greece</t>
  </si>
  <si>
    <t>Sunil Kumar</t>
  </si>
  <si>
    <t>Renault</t>
  </si>
  <si>
    <t>Maggie Lu</t>
  </si>
  <si>
    <t>Chief of Staff, Strategic planning and operation efficiency lead</t>
  </si>
  <si>
    <t>Nestle</t>
  </si>
  <si>
    <t>Liju varghese</t>
  </si>
  <si>
    <t xml:space="preserve">Saudi Telecom </t>
  </si>
  <si>
    <t>Vittorio Lavarino</t>
  </si>
  <si>
    <t>Bonprix Italia</t>
  </si>
  <si>
    <t>Rianne Bosman</t>
  </si>
  <si>
    <t>Eric Daly</t>
  </si>
  <si>
    <t>Fiona McBride</t>
  </si>
  <si>
    <t>Catalyx</t>
  </si>
  <si>
    <t>Sugam Kuchhal</t>
  </si>
  <si>
    <t>Junglee Games</t>
  </si>
  <si>
    <t>Alberto González-Calero</t>
  </si>
  <si>
    <t>Cabify</t>
  </si>
  <si>
    <t>Deepanshu Arora</t>
  </si>
  <si>
    <t>Latish Nair</t>
  </si>
  <si>
    <t xml:space="preserve">Chief Digital Officer </t>
  </si>
  <si>
    <t>asia</t>
  </si>
  <si>
    <t>Soumak Banik</t>
  </si>
  <si>
    <t>Chief Growth Officer</t>
  </si>
  <si>
    <t>Deepraj Hegde</t>
  </si>
  <si>
    <t>Senior Business Director</t>
  </si>
  <si>
    <t>Piyush Kakkar</t>
  </si>
  <si>
    <t>Joy J</t>
  </si>
  <si>
    <t>Jenny Ruppen</t>
  </si>
  <si>
    <t>Tony Jaskeran</t>
  </si>
  <si>
    <t>Not relevant + not in GroupM anymore</t>
  </si>
  <si>
    <t>Resa Prasetyo</t>
  </si>
  <si>
    <t>TBWA\Worldwide</t>
  </si>
  <si>
    <t>Thailand</t>
  </si>
  <si>
    <t>Paulo Azevedo</t>
  </si>
  <si>
    <t>Ana Espada</t>
  </si>
  <si>
    <t>João Pedro Ceia</t>
  </si>
  <si>
    <t>António Duarte</t>
  </si>
  <si>
    <t>Independent</t>
  </si>
  <si>
    <t>André Melo</t>
  </si>
  <si>
    <t>Head of Data &amp; Technology</t>
  </si>
  <si>
    <t>Fabio Ferrari</t>
  </si>
  <si>
    <t>Fabio Aquilini</t>
  </si>
  <si>
    <t>Sania Waqar</t>
  </si>
  <si>
    <t>AmRest</t>
  </si>
  <si>
    <t>Ajay Kapoor</t>
  </si>
  <si>
    <t>WNS</t>
  </si>
  <si>
    <t>Soumen Saha</t>
  </si>
  <si>
    <t>Rudder Analytics</t>
  </si>
  <si>
    <t>James Libor</t>
  </si>
  <si>
    <t>Allianz</t>
  </si>
  <si>
    <t>Siebren N.</t>
  </si>
  <si>
    <t>Lavazza</t>
  </si>
  <si>
    <t>Maurice Mizero</t>
  </si>
  <si>
    <t>WPP</t>
  </si>
  <si>
    <t>Works at WPP</t>
  </si>
  <si>
    <t>Priyanka Dhyani</t>
  </si>
  <si>
    <t>Marketing and Pricing Analytics Manager (ANZ and Japan)</t>
  </si>
  <si>
    <t>Tonny Paolo</t>
  </si>
  <si>
    <t>OYO</t>
  </si>
  <si>
    <t>James Wood</t>
  </si>
  <si>
    <t>Loyalty NZ</t>
  </si>
  <si>
    <t>Merin Jose</t>
  </si>
  <si>
    <t>Hearts &amp; Science</t>
  </si>
  <si>
    <t>Radha Govindaraju</t>
  </si>
  <si>
    <t>Sr. Director - Delivery Excellence</t>
  </si>
  <si>
    <t>Firefly</t>
  </si>
  <si>
    <t>Yegor Mykhailenko</t>
  </si>
  <si>
    <t>NDA</t>
  </si>
  <si>
    <t>Laurent Niquet</t>
  </si>
  <si>
    <t>renault</t>
  </si>
  <si>
    <t>Blaise Mondal</t>
  </si>
  <si>
    <t>Cartesian Consulting</t>
  </si>
  <si>
    <t>Ram Singh</t>
  </si>
  <si>
    <t>Analytical Wizards</t>
  </si>
  <si>
    <t>Karan Gurnani</t>
  </si>
  <si>
    <t>Business Consultant</t>
  </si>
  <si>
    <t>Ashwini Shukla</t>
  </si>
  <si>
    <t>not part of marketing analytics team</t>
  </si>
  <si>
    <t>Swati Khetan</t>
  </si>
  <si>
    <t>Jagath Kumar</t>
  </si>
  <si>
    <t>Mayank Tewari</t>
  </si>
  <si>
    <t>Francesca Carnevale</t>
  </si>
  <si>
    <t>C2Partners</t>
  </si>
  <si>
    <t>Utkarsh Mishra</t>
  </si>
  <si>
    <t>no MMM but has big statistical knowledge</t>
  </si>
  <si>
    <t>Arpita Paul</t>
  </si>
  <si>
    <t>Hansa Cequity</t>
  </si>
  <si>
    <t>Sunil Thekkelayil</t>
  </si>
  <si>
    <t>WANKEE CHO</t>
  </si>
  <si>
    <t>Pedro Antonio García López</t>
  </si>
  <si>
    <t>Itaca Alternative</t>
  </si>
  <si>
    <t>Vito Caliò</t>
  </si>
  <si>
    <t>Arthur D,little</t>
  </si>
  <si>
    <t>Alessio Barbieri</t>
  </si>
  <si>
    <t>Martin Silcock</t>
  </si>
  <si>
    <t xml:space="preserve">Value Propositions and Insights Business Partner - Bio Process  </t>
  </si>
  <si>
    <t>Cytiva</t>
  </si>
  <si>
    <t>Bruce Shen</t>
  </si>
  <si>
    <t>BRITA Grp</t>
  </si>
  <si>
    <t>Anisse ASSADI</t>
  </si>
  <si>
    <t>Gfk France</t>
  </si>
  <si>
    <t>Karel Burger</t>
  </si>
  <si>
    <t>Insight Wizard</t>
  </si>
  <si>
    <t>Robert Hill</t>
  </si>
  <si>
    <t>Robert Hill Consulting</t>
  </si>
  <si>
    <t>Marc Ferrer Cordón</t>
  </si>
  <si>
    <t>Account Director (Seat)</t>
  </si>
  <si>
    <t>PHD Spain</t>
  </si>
  <si>
    <t>Patrick Cuesta</t>
  </si>
  <si>
    <t>the multipliers</t>
  </si>
  <si>
    <t>Rishi Bhugwansing</t>
  </si>
  <si>
    <t>Louwman Innovation</t>
  </si>
  <si>
    <t>Debanjana Sinha</t>
  </si>
  <si>
    <t>Senior Lead, Marketing Measurement and Analytics</t>
  </si>
  <si>
    <t>Fidelity Investement</t>
  </si>
  <si>
    <t>Manoj Jacob</t>
  </si>
  <si>
    <t>Marketing Measurement, Planning and Analytics</t>
  </si>
  <si>
    <t>Hewlett Packard</t>
  </si>
  <si>
    <t>Olivier GSELL</t>
  </si>
  <si>
    <t>Chief Data Scientis</t>
  </si>
  <si>
    <t>CSA</t>
  </si>
  <si>
    <t>agency_analytics</t>
  </si>
  <si>
    <t>Shiqi(Eleanor) Yang</t>
  </si>
  <si>
    <t>ALD Grp</t>
  </si>
  <si>
    <t>Nasos Papageorgiou</t>
  </si>
  <si>
    <t>Cognity</t>
  </si>
  <si>
    <t>Ryoji Matsuoka</t>
  </si>
  <si>
    <t>Deloitte JPN</t>
  </si>
  <si>
    <t>Sylvia Martinsson</t>
  </si>
  <si>
    <t>Independent senior consultant</t>
  </si>
  <si>
    <t xml:space="preserve">Wait for Ahlem's response </t>
  </si>
  <si>
    <t>Meenakshi Savasuddi</t>
  </si>
  <si>
    <t>Tredence</t>
  </si>
  <si>
    <t>not involved with MMM</t>
  </si>
  <si>
    <t>Sudharsh Narayan Sankaran</t>
  </si>
  <si>
    <t>Guilhem Bodin</t>
  </si>
  <si>
    <t>Partner chez Converteo</t>
  </si>
  <si>
    <t>Converteo</t>
  </si>
  <si>
    <t>Nick Edwards</t>
  </si>
  <si>
    <t>Klu consulting</t>
  </si>
  <si>
    <t>Irshad Mohammed</t>
  </si>
  <si>
    <t>Enigma consulting</t>
  </si>
  <si>
    <t>Anita Chillal</t>
  </si>
  <si>
    <t>Dimitris Lykouras</t>
  </si>
  <si>
    <t>OPAP</t>
  </si>
  <si>
    <t>Rajeev Poduval</t>
  </si>
  <si>
    <t>Francisco Juretig</t>
  </si>
  <si>
    <t>Investec</t>
  </si>
  <si>
    <t>Saquib Reza</t>
  </si>
  <si>
    <t>Fishbowl inc</t>
  </si>
  <si>
    <t>Gvidas Navickas</t>
  </si>
  <si>
    <t>Tele2</t>
  </si>
  <si>
    <t>Dimitris Vordogiannis</t>
  </si>
  <si>
    <t>Ggecon consulting</t>
  </si>
  <si>
    <t>they do MMM consultancy</t>
  </si>
  <si>
    <t>Shilpa Rai</t>
  </si>
  <si>
    <t>Data Scientist II</t>
  </si>
  <si>
    <t>Rima Nakhala</t>
  </si>
  <si>
    <t>Eugene Yap</t>
  </si>
  <si>
    <t>Head of Consulting, Strategy &amp; Analytics</t>
  </si>
  <si>
    <t>Epsilon</t>
  </si>
  <si>
    <t>Ahmed Pasha Mohammad Abdul</t>
  </si>
  <si>
    <t>he doesn't do MMM</t>
  </si>
  <si>
    <t>Saket G.</t>
  </si>
  <si>
    <t>Abott</t>
  </si>
  <si>
    <t>Michael Georgoulakos</t>
  </si>
  <si>
    <t>Smriti Bhatt</t>
  </si>
  <si>
    <t>Sofia Ziagka</t>
  </si>
  <si>
    <t>Deloitte Greece</t>
  </si>
  <si>
    <t>Ivan Petrov</t>
  </si>
  <si>
    <t>IQVIA</t>
  </si>
  <si>
    <t>Nalin Tiwari</t>
  </si>
  <si>
    <t>Sigma Healthcare</t>
  </si>
  <si>
    <t>Rajarshi Pandit</t>
  </si>
  <si>
    <t>SG Analytics</t>
  </si>
  <si>
    <t>Gaurav Agrawal</t>
  </si>
  <si>
    <t>Optimal Strategix</t>
  </si>
  <si>
    <t>Jorge Hayes</t>
  </si>
  <si>
    <t>Iberian B, Advisors</t>
  </si>
  <si>
    <t>jorge.hayes@gmail.com</t>
  </si>
  <si>
    <t>Communicated his email and we have a call with him</t>
  </si>
  <si>
    <t>Dr. Christina Suckow</t>
  </si>
  <si>
    <t>Aldi Nord</t>
  </si>
  <si>
    <t>Pravanjan Patra</t>
  </si>
  <si>
    <t>Senior Manager - Analytics Services</t>
  </si>
  <si>
    <t>Ugam (Merkle)</t>
  </si>
  <si>
    <t>Deep Maity</t>
  </si>
  <si>
    <t>Merkle Sokrati</t>
  </si>
  <si>
    <t xml:space="preserve">Would like to have a demo but at later date, he is not involved with his MMM project right now </t>
  </si>
  <si>
    <t>Lavi Aggarwal</t>
  </si>
  <si>
    <t>Global Business Insights and Analytics Manager</t>
  </si>
  <si>
    <t>Rama Chandra Reddy Vattigunta</t>
  </si>
  <si>
    <t>Optum</t>
  </si>
  <si>
    <t>Kamaljit Anand</t>
  </si>
  <si>
    <t>KIE Conuslting</t>
  </si>
  <si>
    <t>Paritosh Gupta</t>
  </si>
  <si>
    <t>Clairvoyant LLC</t>
  </si>
  <si>
    <t>Ganesh Jaju</t>
  </si>
  <si>
    <t>Genpact</t>
  </si>
  <si>
    <t>Zeynep Akkoyunlu</t>
  </si>
  <si>
    <t>Nestle Waters</t>
  </si>
  <si>
    <t>Girish Upadhyay</t>
  </si>
  <si>
    <t>Madison Media</t>
  </si>
  <si>
    <t>Luo Feng (Derek)</t>
  </si>
  <si>
    <t>No longer with Dentsu, now at Facebook</t>
  </si>
  <si>
    <t>Audrey Kuah</t>
  </si>
  <si>
    <t>Executive Director, Media Practice, Asia Pacific</t>
  </si>
  <si>
    <t>JunLiang L</t>
  </si>
  <si>
    <t>Deepak Kurian</t>
  </si>
  <si>
    <t>Would be great to have a look at the tool and explore if it fits in well to our business’s requirement.</t>
  </si>
  <si>
    <t>Harriet Checkley</t>
  </si>
  <si>
    <t>Analytics and Audience Insight Manager</t>
  </si>
  <si>
    <t>Zacks Fu</t>
  </si>
  <si>
    <t>Business Director</t>
  </si>
  <si>
    <t>NUTTHAWUT AURKITRUNGRUENG</t>
  </si>
  <si>
    <t>Danone</t>
  </si>
  <si>
    <t>Dr. Anna Chuter - van der Vliet</t>
  </si>
  <si>
    <t>shaghayegh kargozar</t>
  </si>
  <si>
    <t>GSK</t>
  </si>
  <si>
    <t>Andriy Tkachenko</t>
  </si>
  <si>
    <t>Jarrod Payne</t>
  </si>
  <si>
    <t>Shilpa Jain</t>
  </si>
  <si>
    <t>Principal Data Scientist , Expert Solutions Director</t>
  </si>
  <si>
    <t>Jonas Flum</t>
  </si>
  <si>
    <t>Head of Digital Analytics</t>
  </si>
  <si>
    <t>Sixt</t>
  </si>
  <si>
    <t>Emilio Marino</t>
  </si>
  <si>
    <t>Veronica Leah Yu</t>
  </si>
  <si>
    <t>Ceren Türkben</t>
  </si>
  <si>
    <t>Elena Shvoryak</t>
  </si>
  <si>
    <t>Ukraine</t>
  </si>
  <si>
    <t>Adrianna Cholewa</t>
  </si>
  <si>
    <t>Michael Szybowski</t>
  </si>
  <si>
    <t>Wavemaker</t>
  </si>
  <si>
    <t>Gökhan Koç</t>
  </si>
  <si>
    <t>OSN</t>
  </si>
  <si>
    <t>Shahid Parkar</t>
  </si>
  <si>
    <t>emirates Group</t>
  </si>
  <si>
    <t>Adel Manai</t>
  </si>
  <si>
    <t>Majid Al Futtaim</t>
  </si>
  <si>
    <t>Shilpa Sankar</t>
  </si>
  <si>
    <t>Hi Ramla,
Good to connect with you.
In case there are any future requirements for MMM, I'll surely get in touch with you.
Thanks!</t>
  </si>
  <si>
    <t>Emrah Yılmaz</t>
  </si>
  <si>
    <t>Senior Director Analytics</t>
  </si>
  <si>
    <t>Waseem Qureshi</t>
  </si>
  <si>
    <t>Date and Analytics Strategist</t>
  </si>
  <si>
    <t>waseem@majidalfuttaim.com</t>
  </si>
  <si>
    <t xml:space="preserve">Very interesting profile, last LI message Ahlem sent him her email, no updates on whether he reached out or not  
Follow up if not and send webinar invitation  </t>
  </si>
  <si>
    <t>Nagarajan R.</t>
  </si>
  <si>
    <t xml:space="preserve">
Company Name4SiGHT Research &amp; Analytics</t>
  </si>
  <si>
    <t xml:space="preserve"> In my current organization, we don't have anyone working on MMM. </t>
  </si>
  <si>
    <t>François Carro</t>
  </si>
  <si>
    <t>Mohammed Jamal</t>
  </si>
  <si>
    <t>Aramex</t>
  </si>
  <si>
    <t>Dinesh Nair</t>
  </si>
  <si>
    <t>4SiGHT Drive</t>
  </si>
  <si>
    <t>Jimmy Thatcher</t>
  </si>
  <si>
    <t xml:space="preserve"> Digital Energy</t>
  </si>
  <si>
    <t>Abdellah IFTAHY</t>
  </si>
  <si>
    <t>McKinsey &amp; Company</t>
  </si>
  <si>
    <t>Aqeel A.</t>
  </si>
  <si>
    <t>Informa Markets</t>
  </si>
  <si>
    <t>Walid Issa</t>
  </si>
  <si>
    <t>Head of Marketing Insights &amp; Analytics</t>
  </si>
  <si>
    <t>Twitter</t>
  </si>
  <si>
    <t>Amash Malik</t>
  </si>
  <si>
    <t>Director of Performance Marketing</t>
  </si>
  <si>
    <t>Bayut,com</t>
  </si>
  <si>
    <t>uzair@bayut.com</t>
  </si>
  <si>
    <t>He referred us to someone else and gave us his email</t>
  </si>
  <si>
    <t>Murat Akyuz</t>
  </si>
  <si>
    <t>As a global decision we do not apply in this region only a few western markets.</t>
  </si>
  <si>
    <t>Fabien Riffaud</t>
  </si>
  <si>
    <t>Verisure</t>
  </si>
  <si>
    <t>Not relevant + Does not work in MMM</t>
  </si>
  <si>
    <t>Naama Sheba</t>
  </si>
  <si>
    <t>Fraugster</t>
  </si>
  <si>
    <t>Sam Tait</t>
  </si>
  <si>
    <t>Client Media Data Manager</t>
  </si>
  <si>
    <t>Omnicom Media Group</t>
  </si>
  <si>
    <t>Ali El Hallak</t>
  </si>
  <si>
    <t>Partner Marketing Director</t>
  </si>
  <si>
    <t>Oracle</t>
  </si>
  <si>
    <t>Paolo Della Torre</t>
  </si>
  <si>
    <t>Analytics Italy</t>
  </si>
  <si>
    <t>Hi, yes If I could in the future I would have a tool like yours .... hope for future opportunities.</t>
  </si>
  <si>
    <t>Alexander C. Starck</t>
  </si>
  <si>
    <t>Istvan Kovacs</t>
  </si>
  <si>
    <t>vodafone</t>
  </si>
  <si>
    <t>David Gonzalez Martínez</t>
  </si>
  <si>
    <t xml:space="preserve">Group Head of Big Data Analytics &amp; AI (CDO) </t>
  </si>
  <si>
    <t>Waseem Afzal</t>
  </si>
  <si>
    <t>Lohitaksh Keswani</t>
  </si>
  <si>
    <t>Media Director</t>
  </si>
  <si>
    <t>Terry Mo</t>
  </si>
  <si>
    <t>Director - Performance</t>
  </si>
  <si>
    <t>Vibhav Prabhu Desai</t>
  </si>
  <si>
    <t>Ghanashyama Mahanty</t>
  </si>
  <si>
    <t>VISA</t>
  </si>
  <si>
    <t>Alexandra Alexashina</t>
  </si>
  <si>
    <t>Kartikey Agrawal</t>
  </si>
  <si>
    <t>Deputy Head - Analytics</t>
  </si>
  <si>
    <t>citrussTV</t>
  </si>
  <si>
    <t>Dr. Ahmed Eshwihdi</t>
  </si>
  <si>
    <t>Avon</t>
  </si>
  <si>
    <t>Felipe Maul</t>
  </si>
  <si>
    <t>Anja-Alexandra Horn</t>
  </si>
  <si>
    <t>European Bank for Financial Services GmbH </t>
  </si>
  <si>
    <t xml:space="preserve">doesn't work with MMM.
 </t>
  </si>
  <si>
    <t>Ahmed Romoh</t>
  </si>
  <si>
    <t>Director - Performance Marketing</t>
  </si>
  <si>
    <t>Kevin Marek</t>
  </si>
  <si>
    <t xml:space="preserve">Data Analytics Manager </t>
  </si>
  <si>
    <t> iq digital media marketing gmbh </t>
  </si>
  <si>
    <t>Mark Brown</t>
  </si>
  <si>
    <t>Carat</t>
  </si>
  <si>
    <t>Jessica Usenbor</t>
  </si>
  <si>
    <t>OMG</t>
  </si>
  <si>
    <t>Erika Gintautas</t>
  </si>
  <si>
    <t xml:space="preserve">Marketing Analyst &amp; Data Science </t>
  </si>
  <si>
    <t>Mister Spex</t>
  </si>
  <si>
    <t>Peter Sandmann</t>
  </si>
  <si>
    <t>Team Manager Data &amp; Analytics</t>
  </si>
  <si>
    <t>Funke Digital GmbH</t>
  </si>
  <si>
    <t>Peter Spiegel</t>
  </si>
  <si>
    <t>SZ BrandStudio</t>
  </si>
  <si>
    <t>Stefan Kunz</t>
  </si>
  <si>
    <t>Merck Group</t>
  </si>
  <si>
    <t>Takis Kouretsidis</t>
  </si>
  <si>
    <t>Senior Director Data Analytics, Marketing Labs</t>
  </si>
  <si>
    <t>Universal Music Group</t>
  </si>
  <si>
    <t>Bernd Christian</t>
  </si>
  <si>
    <t xml:space="preserve">Senior Data Scientist </t>
  </si>
  <si>
    <t>kantar</t>
  </si>
  <si>
    <t>Federica Pezzetti</t>
  </si>
  <si>
    <t>Marketing Analytics</t>
  </si>
  <si>
    <t>HelloFresh</t>
  </si>
  <si>
    <t>Kiran Kulkarni</t>
  </si>
  <si>
    <t>ProSiebenSat.1 Media SE</t>
  </si>
  <si>
    <t>William J. Ferrell II</t>
  </si>
  <si>
    <t>Associate Director, Digital Brand APAC</t>
  </si>
  <si>
    <t>Bram Stevens</t>
  </si>
  <si>
    <t>Group Director of Data &amp; Technology</t>
  </si>
  <si>
    <t>Marcel Eigner</t>
  </si>
  <si>
    <t>Head of Digitalization, Data Analytics Production System</t>
  </si>
  <si>
    <t>BMW Group</t>
  </si>
  <si>
    <t>Iain Sterland</t>
  </si>
  <si>
    <t>Head of Property Analytics &amp; Insight</t>
  </si>
  <si>
    <t>Sainsbury's</t>
  </si>
  <si>
    <t>Stephanie Bell</t>
  </si>
  <si>
    <t>Shivang Patel</t>
  </si>
  <si>
    <t>Head of Retail Analytics</t>
  </si>
  <si>
    <t>Matthew Sattler</t>
  </si>
  <si>
    <t xml:space="preserve">Director of Business Development &amp; Data Science, Data &amp; Analytics </t>
  </si>
  <si>
    <t>Phil Amys</t>
  </si>
  <si>
    <t>Global Data Operations Manager</t>
  </si>
  <si>
    <t>dentsu aegis</t>
  </si>
  <si>
    <t>Chris Moore</t>
  </si>
  <si>
    <t>Ipsos MORI</t>
  </si>
  <si>
    <t>Ioannis Tsalamanis</t>
  </si>
  <si>
    <t>Vasiliki Panagiotidi MSc</t>
  </si>
  <si>
    <t>Data &amp; AI Manager - Advisory</t>
  </si>
  <si>
    <t>Avanade</t>
  </si>
  <si>
    <t>Relevant + follow up in a few months</t>
  </si>
  <si>
    <t>Sara Sampaio Teixeira</t>
  </si>
  <si>
    <t>ResearchPoint Group</t>
  </si>
  <si>
    <t>Rohail B.</t>
  </si>
  <si>
    <t>Jonathan Der</t>
  </si>
  <si>
    <t>Czech Republic</t>
  </si>
  <si>
    <t>James Rees</t>
  </si>
  <si>
    <t>Simon Marks</t>
  </si>
  <si>
    <t>Data Analytics Manager</t>
  </si>
  <si>
    <t>Asda</t>
  </si>
  <si>
    <t>Hoi Yan Tang</t>
  </si>
  <si>
    <t>BBOXX</t>
  </si>
  <si>
    <t>Mike Brough</t>
  </si>
  <si>
    <t>Central England Co-operative</t>
  </si>
  <si>
    <t>Parvez Akhtar</t>
  </si>
  <si>
    <t>Group Head Of Data &amp; Insights</t>
  </si>
  <si>
    <t>JD Sports Fashion plc</t>
  </si>
  <si>
    <t>Peter Everill</t>
  </si>
  <si>
    <t>Cameron Rutherford</t>
  </si>
  <si>
    <t>De Beers</t>
  </si>
  <si>
    <t>Jenna Dunne</t>
  </si>
  <si>
    <t>Charlotte Lock</t>
  </si>
  <si>
    <t>The Co-operative Group</t>
  </si>
  <si>
    <t>Chady Younan</t>
  </si>
  <si>
    <t>The Very Group</t>
  </si>
  <si>
    <t>Neha Govila</t>
  </si>
  <si>
    <t>Chris Gooding</t>
  </si>
  <si>
    <t>Matt Drew</t>
  </si>
  <si>
    <t>Shop Direct</t>
  </si>
  <si>
    <t>Owen Roper</t>
  </si>
  <si>
    <t>Wilko</t>
  </si>
  <si>
    <t>David Byrne</t>
  </si>
  <si>
    <t>Marks and Spencer</t>
  </si>
  <si>
    <t>James Salisbury</t>
  </si>
  <si>
    <t>Michelle Malone</t>
  </si>
  <si>
    <t>New Look</t>
  </si>
  <si>
    <t>Falko Mortiboys</t>
  </si>
  <si>
    <t>Manchester United</t>
  </si>
  <si>
    <t>Stuart Bushnell</t>
  </si>
  <si>
    <t>Planning Lead</t>
  </si>
  <si>
    <t>Virgin Media</t>
  </si>
  <si>
    <t>looking for a job</t>
  </si>
  <si>
    <t>Cathal Gillen</t>
  </si>
  <si>
    <t>William Grant &amp; Sons</t>
  </si>
  <si>
    <t>cathal@williamgrant.com</t>
  </si>
  <si>
    <t>Follow up messages 05/17/21</t>
  </si>
  <si>
    <t>Fiifi Arthur</t>
  </si>
  <si>
    <t>ERS</t>
  </si>
  <si>
    <t>fiifi.arthur@ers.com</t>
  </si>
  <si>
    <t xml:space="preserve">Said maybe in Q4, lead added on FS </t>
  </si>
  <si>
    <t>Dan Kellett</t>
  </si>
  <si>
    <t>Capital One</t>
  </si>
  <si>
    <t>Loizos Markides</t>
  </si>
  <si>
    <t>Data Science Senior Manager</t>
  </si>
  <si>
    <t>Relevant + Not interested at the moment</t>
  </si>
  <si>
    <t>Rohan Mohindra</t>
  </si>
  <si>
    <t>Elliptic</t>
  </si>
  <si>
    <t>Harriet Rees</t>
  </si>
  <si>
    <t>Starling Bank</t>
  </si>
  <si>
    <t>Hendrik Brackmann</t>
  </si>
  <si>
    <t>Tide Business Banking</t>
  </si>
  <si>
    <t>Nuno Faustino</t>
  </si>
  <si>
    <t>Creditspring</t>
  </si>
  <si>
    <t>Patrick Mazzotta</t>
  </si>
  <si>
    <t>VP Head of Analytics, EMEA</t>
  </si>
  <si>
    <t>essence</t>
  </si>
  <si>
    <t>Juan Bringas Colomer</t>
  </si>
  <si>
    <t xml:space="preserve">IPG Mediabrands </t>
  </si>
  <si>
    <t>Referral</t>
  </si>
  <si>
    <t>Partha Bose</t>
  </si>
  <si>
    <t>beamly</t>
  </si>
  <si>
    <t>Lucile Ripa</t>
  </si>
  <si>
    <t>Analytics &amp; Data Science Partner</t>
  </si>
  <si>
    <t>Wunderman</t>
  </si>
  <si>
    <t>Rohit Mattoo</t>
  </si>
  <si>
    <t>VP Advanced Analytics</t>
  </si>
  <si>
    <t xml:space="preserve">Liberty Global </t>
  </si>
  <si>
    <t>Anthony Crawford</t>
  </si>
  <si>
    <t xml:space="preserve">Avon Products </t>
  </si>
  <si>
    <t>Haydn Swift</t>
  </si>
  <si>
    <t>PlayStack</t>
  </si>
  <si>
    <t>Dr. Armin Müller</t>
  </si>
  <si>
    <t>Bereichsleiter / Director Analytics</t>
  </si>
  <si>
    <t xml:space="preserve">Lidl in Deutschland </t>
  </si>
  <si>
    <t>armin.muller@lidl.de</t>
  </si>
  <si>
    <t>Emma Scoular</t>
  </si>
  <si>
    <t>Head of Effectiveness at Manning Gottlieb OMD</t>
  </si>
  <si>
    <t>OmniGOV MGOMD</t>
  </si>
  <si>
    <t>Ruairi Jennings</t>
  </si>
  <si>
    <t>Product Management &amp; Data Analytics - International</t>
  </si>
  <si>
    <t>Verizon Wireless </t>
  </si>
  <si>
    <t>referral</t>
  </si>
  <si>
    <t>Gregg Miller</t>
  </si>
  <si>
    <t>BI Developer</t>
  </si>
  <si>
    <t>Verizon</t>
  </si>
  <si>
    <t>Ankur Rathore</t>
  </si>
  <si>
    <t>Sr. Business Manager</t>
  </si>
  <si>
    <t>Verizon Media</t>
  </si>
  <si>
    <t>ar@verizonmedia.com</t>
  </si>
  <si>
    <t>Benjamin Soubeille</t>
  </si>
  <si>
    <t>Dominique Stavrou</t>
  </si>
  <si>
    <t>Moonpig</t>
  </si>
  <si>
    <t>Erik Rasmussen</t>
  </si>
  <si>
    <t>Harrods</t>
  </si>
  <si>
    <t>Benjamin Wilson</t>
  </si>
  <si>
    <t>A.S. Watson Group</t>
  </si>
  <si>
    <t>Jessica Routledge</t>
  </si>
  <si>
    <t>Missguided</t>
  </si>
  <si>
    <t>Diane Riseley</t>
  </si>
  <si>
    <t>Next Retail Ltd</t>
  </si>
  <si>
    <t>Daniel McKenna</t>
  </si>
  <si>
    <t>Christopher Bishop</t>
  </si>
  <si>
    <t>B&amp;Q </t>
  </si>
  <si>
    <t>Amit Agnihotri</t>
  </si>
  <si>
    <t>Apolo Siskos</t>
  </si>
  <si>
    <t>Maria João Tomás</t>
  </si>
  <si>
    <t>wavemaker</t>
  </si>
  <si>
    <t>Gaelle LE FALHER</t>
  </si>
  <si>
    <t>Analytics Senior Director CSA Data Consulting et Data Solution</t>
  </si>
  <si>
    <t>havas media</t>
  </si>
  <si>
    <t>Antonio Tajuelo</t>
  </si>
  <si>
    <t>Karim Eid</t>
  </si>
  <si>
    <t>Veronica Forton</t>
  </si>
  <si>
    <t>philip Morris</t>
  </si>
  <si>
    <t>Anders Sandholm</t>
  </si>
  <si>
    <t>Claudio Annicchiarico</t>
  </si>
  <si>
    <t>Ömer Yakalı</t>
  </si>
  <si>
    <t>Neliha Murat</t>
  </si>
  <si>
    <t>pepsi cola</t>
  </si>
  <si>
    <t>Aleksander Kulikov</t>
  </si>
  <si>
    <t>Giuseppe Bonaccorso</t>
  </si>
  <si>
    <t>bayer</t>
  </si>
  <si>
    <t>Jordan Mynes</t>
  </si>
  <si>
    <t>Marketing Performance Analyst</t>
  </si>
  <si>
    <t>Lintbells</t>
  </si>
  <si>
    <t>Sarjan Ram</t>
  </si>
  <si>
    <t>Independent Consultant</t>
  </si>
  <si>
    <t>oxford_insights@outlook.com</t>
  </si>
  <si>
    <t>Agreed to have a call</t>
  </si>
  <si>
    <t>Atif Khan</t>
  </si>
  <si>
    <t>Great, thanks for the information. I will put you in contact with the MMM partnerships lead. They are based in California so I will also give you the info of an EMEA contact you can also speak to.</t>
  </si>
  <si>
    <t>Dario Nebuloni</t>
  </si>
  <si>
    <t>Senior Manager, Marketing Analytics</t>
  </si>
  <si>
    <t> Expedia Group</t>
  </si>
  <si>
    <t>Wendy Gilbert</t>
  </si>
  <si>
    <t>Stefan Korski</t>
  </si>
  <si>
    <t>Ruth Richman</t>
  </si>
  <si>
    <t>Fatma Chehab</t>
  </si>
  <si>
    <t>Jalkamal (JK) Mehta</t>
  </si>
  <si>
    <t>bloomberg</t>
  </si>
  <si>
    <t>Sabrina Cavicchioli</t>
  </si>
  <si>
    <t>Director Customer &amp; Marketing Analytics</t>
  </si>
  <si>
    <t>Zoetis Inc. </t>
  </si>
  <si>
    <t>Not involved with MMM</t>
  </si>
  <si>
    <t>DHAVAL BENDALE</t>
  </si>
  <si>
    <t>Global Manager, Market Research, Analytics and CI</t>
  </si>
  <si>
    <t>Sandoz</t>
  </si>
  <si>
    <t>Tarcisio May</t>
  </si>
  <si>
    <t>Senior Manager Market Insights &amp; Data Analytics</t>
  </si>
  <si>
    <t>Walgreens Boots Alliance</t>
  </si>
  <si>
    <t>Fabiana Porto</t>
  </si>
  <si>
    <t>Global Market Insight Manager</t>
  </si>
  <si>
    <t>Boehringer Ingelheim</t>
  </si>
  <si>
    <t>Ihno Froehling</t>
  </si>
  <si>
    <t>Global Respiratory Marketing Insights &amp; Analytics Lead</t>
  </si>
  <si>
    <t>Mattia Burioli</t>
  </si>
  <si>
    <t>Jr Market Analytics Analyst</t>
  </si>
  <si>
    <t>Laura Viader Riera</t>
  </si>
  <si>
    <t>Market Analyst</t>
  </si>
  <si>
    <t> Zambon </t>
  </si>
  <si>
    <t>Billy Sagoo</t>
  </si>
  <si>
    <t>Astellas EMEA</t>
  </si>
  <si>
    <t>Prabhjot Juneja</t>
  </si>
  <si>
    <t>NOVARTIS</t>
  </si>
  <si>
    <t>Maksim Levin</t>
  </si>
  <si>
    <t>Business Insights and Analytics Manager</t>
  </si>
  <si>
    <t>Thank you for your message.
At current stage we have no interest in a such service.</t>
  </si>
  <si>
    <t>Jaana-Liisa Aro</t>
  </si>
  <si>
    <t>Business Analysis and Market Research Manager Nordic</t>
  </si>
  <si>
    <t>Aslı Pınar Manzak</t>
  </si>
  <si>
    <t>Scaled Analytics Expert - EMEA</t>
  </si>
  <si>
    <t>Pfizer</t>
  </si>
  <si>
    <t>Nuno Barros</t>
  </si>
  <si>
    <t>Scaled Analytics Manager - Europe</t>
  </si>
  <si>
    <t>Nasuh C. B.</t>
  </si>
  <si>
    <t>Associate Director Of Health Economic Modelling</t>
  </si>
  <si>
    <t>Angeliki Maragkou</t>
  </si>
  <si>
    <t>Global Strategic Insights Director, Center of Excellence</t>
  </si>
  <si>
    <t>Angeli Möller</t>
  </si>
  <si>
    <t>VP Head of Global Data Assets, Pharma Digital Transformation &amp; IT</t>
  </si>
  <si>
    <t>Olivier Maugain 莫利伟</t>
  </si>
  <si>
    <t>Corporate Director - Analytics &amp; Digital Technology</t>
  </si>
  <si>
    <t>henkel</t>
  </si>
  <si>
    <t>Hui Jin</t>
  </si>
  <si>
    <t>Director, Lead of China Advanced Analytics</t>
  </si>
  <si>
    <t>Manlio Sanna</t>
  </si>
  <si>
    <t>Principal, Management Consulting &amp; Head of Advanced Analytics</t>
  </si>
  <si>
    <t>Pedro Manzione</t>
  </si>
  <si>
    <t>they have similair capabilities inhouse</t>
  </si>
  <si>
    <t>Bart Willigers</t>
  </si>
  <si>
    <t>Decision Science Director</t>
  </si>
  <si>
    <t>AstraZeneca</t>
  </si>
  <si>
    <t>Ignacio Navarrete</t>
  </si>
  <si>
    <t>Associate Director, Business Insights &amp; Analytics Lead</t>
  </si>
  <si>
    <t>Ed Wales</t>
  </si>
  <si>
    <t>Group Head of Analytics</t>
  </si>
  <si>
    <t xml:space="preserve"> OMD</t>
  </si>
  <si>
    <t>They use open source tools and their own econometric packages</t>
  </si>
  <si>
    <t>Amanda Clift</t>
  </si>
  <si>
    <t>Brand, Insights and Marketing Planning</t>
  </si>
  <si>
    <t>Homebase </t>
  </si>
  <si>
    <t>Rory Donegan</t>
  </si>
  <si>
    <t>Thanks for your notes &amp; apologies for the late response.
I do engage with some advertisers in MMM methodology, so we are in the same ocean. :)
Thanks for the offer of a call, but I won’t take you up on it at this time.</t>
  </si>
  <si>
    <t>Alexander Poucher</t>
  </si>
  <si>
    <t>Marketing Analyst</t>
  </si>
  <si>
    <t>Hillarys</t>
  </si>
  <si>
    <t>Jabrane Annaki</t>
  </si>
  <si>
    <t>Associate Director, Insights and Analytics Lead Oncology, EUCAN</t>
  </si>
  <si>
    <t>Takeda</t>
  </si>
  <si>
    <t>Eric Rozet</t>
  </si>
  <si>
    <t>Director Statistics</t>
  </si>
  <si>
    <t>Pharmalex</t>
  </si>
  <si>
    <t>Belgium</t>
  </si>
  <si>
    <t>Wanda Napoli</t>
  </si>
  <si>
    <t>Anlista de Marketing</t>
  </si>
  <si>
    <t>Drogueria del Sud S.A </t>
  </si>
  <si>
    <t>Bernardo Brasil</t>
  </si>
  <si>
    <t>CHC Trade &amp; Shopper Marketing Analyst</t>
  </si>
  <si>
    <t>Dario Pinnizzotto</t>
  </si>
  <si>
    <t>Marketing Analyst Immunology</t>
  </si>
  <si>
    <t>Solange Bedoya Rivera</t>
  </si>
  <si>
    <t>marketing analyst</t>
  </si>
  <si>
    <t>Niccolò Gusella</t>
  </si>
  <si>
    <t>Integrated Multichannel Marketing &amp; Sales Analyst</t>
  </si>
  <si>
    <t>Angela McFarlane</t>
  </si>
  <si>
    <t>Market Development Director and UKI Marketing Director</t>
  </si>
  <si>
    <t>Simeon Runcorn</t>
  </si>
  <si>
    <t>Anna Katalzen</t>
  </si>
  <si>
    <t>Alexandre Pichard</t>
  </si>
  <si>
    <t>Gilead Sciences</t>
  </si>
  <si>
    <t>Gwendolin Herrera Carballido</t>
  </si>
  <si>
    <t>Ebay</t>
  </si>
  <si>
    <t>Umang Rungta</t>
  </si>
  <si>
    <t>he suggested someone ellse</t>
  </si>
  <si>
    <t>Paulo Pinto</t>
  </si>
  <si>
    <t>JerAmerica de Garcia e Moura</t>
  </si>
  <si>
    <t>Danone Waters Spain</t>
  </si>
  <si>
    <t>Cabot Roy</t>
  </si>
  <si>
    <t>Director, Addressable Content, North America</t>
  </si>
  <si>
    <t>Sorry I've missed these. Our DS dept. has a good grasp of MMM but I will keep you in mind if a need arises.</t>
  </si>
  <si>
    <t>Kent Diepraam</t>
  </si>
  <si>
    <t>Analytics Director</t>
  </si>
  <si>
    <t>Eleftheria Themeli</t>
  </si>
  <si>
    <t>Shopper Marketing &amp; In store Top Customer Executions Manager Greece</t>
  </si>
  <si>
    <t>Ethan(Bo) Xia</t>
  </si>
  <si>
    <t>Senior Manager, Data Science</t>
  </si>
  <si>
    <t>Ana Patricia Moreno González</t>
  </si>
  <si>
    <t>Analytics &amp; Insights Associate Manager</t>
  </si>
  <si>
    <t>Fabio Moliner</t>
  </si>
  <si>
    <t>Head of Analytics, Spain &amp; Portugal</t>
  </si>
  <si>
    <t>Jesus Ubach</t>
  </si>
  <si>
    <t>Ogilvy</t>
  </si>
  <si>
    <t>Robert Børlum-Bach</t>
  </si>
  <si>
    <t>Head of Analytics Architecture</t>
  </si>
  <si>
    <t>Álvaro Beltrán López</t>
  </si>
  <si>
    <t>Engagement Manager - Data Science/Advanced Analytics</t>
  </si>
  <si>
    <t>Polly Wong</t>
  </si>
  <si>
    <t>Marketing Science</t>
  </si>
  <si>
    <t>Volkan Akyüz</t>
  </si>
  <si>
    <t>Group Head of Digital &amp; Data-Driven Marketing</t>
  </si>
  <si>
    <t>Modhurima Maiti</t>
  </si>
  <si>
    <t>Director - Research &amp; Analytics</t>
  </si>
  <si>
    <t>Renee Nijhuis</t>
  </si>
  <si>
    <t>renee@facebook.com</t>
  </si>
  <si>
    <t>Happy to connect with you too! I am not too involved when it comes to MMM. I have however been working on some projects as part of my role of course.</t>
  </si>
  <si>
    <t>Dominik Gerlach</t>
  </si>
  <si>
    <t>Universum Film GmbH</t>
  </si>
  <si>
    <t>Dr. Stefan Schulte</t>
  </si>
  <si>
    <t>Sherlock &amp; Watson Marketing and Data Investigations</t>
  </si>
  <si>
    <t>Lukas Raahauge Frederiksen</t>
  </si>
  <si>
    <t>dentsu X</t>
  </si>
  <si>
    <t>Werner Decker</t>
  </si>
  <si>
    <t>DataGuard </t>
  </si>
  <si>
    <t>Maryna Burushkina</t>
  </si>
  <si>
    <t>7marketz Inc.</t>
  </si>
  <si>
    <t>Simon ROTG</t>
  </si>
  <si>
    <t>Data analyst / Mesure de la performance</t>
  </si>
  <si>
    <t>Covéa</t>
  </si>
  <si>
    <t>Revelevant + followed up</t>
  </si>
  <si>
    <t>Robert Beevers</t>
  </si>
  <si>
    <t xml:space="preserve">Head of Effectiveness </t>
  </si>
  <si>
    <t>OMD UK</t>
  </si>
  <si>
    <t>James Londal</t>
  </si>
  <si>
    <t>heart &amp; science</t>
  </si>
  <si>
    <t>Razvan Chelaru</t>
  </si>
  <si>
    <t>ipsos</t>
  </si>
  <si>
    <t>Maria Chernova</t>
  </si>
  <si>
    <t>Relevant + Not interested</t>
  </si>
  <si>
    <t>Tony Pirozzi</t>
  </si>
  <si>
    <t>Thomas Guy</t>
  </si>
  <si>
    <t>Louis Henault</t>
  </si>
  <si>
    <t>Nessim Bisbis</t>
  </si>
  <si>
    <t>not interested</t>
  </si>
  <si>
    <t>Michael Zettelmeier</t>
  </si>
  <si>
    <t>Erwin Müller Group</t>
  </si>
  <si>
    <t>Catalina Castillo</t>
  </si>
  <si>
    <t xml:space="preserve">Offline Marketing Manager </t>
  </si>
  <si>
    <t>Babbel</t>
  </si>
  <si>
    <t>Pelle Sommansson</t>
  </si>
  <si>
    <t>Anahita Didari</t>
  </si>
  <si>
    <t>Josef (Joe) Trchalik</t>
  </si>
  <si>
    <t>Senior Data Analytics Manager</t>
  </si>
  <si>
    <t>josef.trchalik@vodafone.com</t>
  </si>
  <si>
    <t>Michael Whitehead</t>
  </si>
  <si>
    <t xml:space="preserve">Aldi </t>
  </si>
  <si>
    <t>Andreas Dolfen</t>
  </si>
  <si>
    <t>Qurate Retail Group</t>
  </si>
  <si>
    <t>Alejandro Sáez</t>
  </si>
  <si>
    <t>Fit Analytics</t>
  </si>
  <si>
    <t>Georgiana Piteş</t>
  </si>
  <si>
    <t>Gufeng Zhou</t>
  </si>
  <si>
    <t>Thanks for reaching out. Unfortunately we’re not looking for a MMM provider at the moment.</t>
  </si>
  <si>
    <t>Dr. Yvonne Feucht</t>
  </si>
  <si>
    <t>Prudvi Raj</t>
  </si>
  <si>
    <t>The Walt Disney Company</t>
  </si>
  <si>
    <t>Andrzej Danielewicz</t>
  </si>
  <si>
    <t>Pepsico</t>
  </si>
  <si>
    <t>Bharat Sharma</t>
  </si>
  <si>
    <t>Tanja Leskijärvi</t>
  </si>
  <si>
    <t>Telia Company</t>
  </si>
  <si>
    <t>Amol Sarnaik</t>
  </si>
  <si>
    <t>Managing Consultant - Analytics</t>
  </si>
  <si>
    <t>The Smart Cube</t>
  </si>
  <si>
    <t>Hector Barron-Escobar</t>
  </si>
  <si>
    <t>We scheduled a demo with them</t>
  </si>
  <si>
    <t>Thomas de Graaff</t>
  </si>
  <si>
    <t>Ali Khan</t>
  </si>
  <si>
    <t>Hi Ramla,
Sure, let's set up some time in 2 weeks time when I'm back.
Ali</t>
  </si>
  <si>
    <t>Nick Lyon</t>
  </si>
  <si>
    <t>Marks &amp; Spencer</t>
  </si>
  <si>
    <t>Dores Malaquias</t>
  </si>
  <si>
    <t>Teva Group</t>
  </si>
  <si>
    <t>Csaba Sziva</t>
  </si>
  <si>
    <t>Filip Jánský</t>
  </si>
  <si>
    <t>Radek Dvořák</t>
  </si>
  <si>
    <t>Athene Cook</t>
  </si>
  <si>
    <t>Senior Marketing Analyst</t>
  </si>
  <si>
    <t>Wayfair</t>
  </si>
  <si>
    <t>Federico Sterzi</t>
  </si>
  <si>
    <t>Arnab Bhattacharya</t>
  </si>
  <si>
    <t>Ryan Cotton</t>
  </si>
  <si>
    <t>Thomas Cook</t>
  </si>
  <si>
    <t>Ricardo Tasca</t>
  </si>
  <si>
    <t>Hill's Pet Nutrition</t>
  </si>
  <si>
    <t>Jonathan Murphy</t>
  </si>
  <si>
    <t>Ahoo Steen</t>
  </si>
  <si>
    <t>Mike Younggon Cho</t>
  </si>
  <si>
    <t xml:space="preserve"> Samsung Electronics</t>
  </si>
  <si>
    <t>Ilker Arditi</t>
  </si>
  <si>
    <t xml:space="preserve">Global Marketing Director </t>
  </si>
  <si>
    <t>SPD Swiss Precision Diagnostics (P&amp;G and Abbott Joint Venture)</t>
  </si>
  <si>
    <t>Federico Rossi</t>
  </si>
  <si>
    <t xml:space="preserve">Planning, Strategy &amp; Analytics Director </t>
  </si>
  <si>
    <t>Zalando</t>
  </si>
  <si>
    <t>no need to follow up now</t>
  </si>
  <si>
    <t>Hey Ramla, Yes and no, we are not big fan of MMM, moreover in such a period where econometrics models don’t capture volatility so quickly</t>
  </si>
  <si>
    <t>John Greca</t>
  </si>
  <si>
    <t>Carrefour</t>
  </si>
  <si>
    <t>Svitlana Kholod</t>
  </si>
  <si>
    <t>Head of marketing research department</t>
  </si>
  <si>
    <t>ATB Market</t>
  </si>
  <si>
    <t>kholod@atbmarket.com</t>
  </si>
  <si>
    <t>Sital Banerjee</t>
  </si>
  <si>
    <t>He quit Philips</t>
  </si>
  <si>
    <t>Silvia Glas-Ivorra</t>
  </si>
  <si>
    <t>everis</t>
  </si>
  <si>
    <t>thanks Ramla. I am not exploring services or solutions of the kind at the moment. happy to stay connected,
Silvia</t>
  </si>
  <si>
    <t>Harry Davies</t>
  </si>
  <si>
    <t>Head of Measurement &amp; Analytics</t>
  </si>
  <si>
    <t>Claudia Cavarischia</t>
  </si>
  <si>
    <t>Philip Morris International</t>
  </si>
  <si>
    <t>Aniko Zsigri</t>
  </si>
  <si>
    <t>Dentsu Aegis Network</t>
  </si>
  <si>
    <t>Alexandra SELLY</t>
  </si>
  <si>
    <t>Didier Bernardi</t>
  </si>
  <si>
    <t>European Global Clients Director</t>
  </si>
  <si>
    <t>Aatika Ehsan Ansari</t>
  </si>
  <si>
    <t>General Manager - Media &amp; Digital</t>
  </si>
  <si>
    <t>United Spirits Limited - A Diageo Group Company</t>
  </si>
  <si>
    <t>Apurbo Rahman</t>
  </si>
  <si>
    <t>Marketing and Data Science Consultancy Account Director</t>
  </si>
  <si>
    <t>No thanks i prefer R</t>
  </si>
  <si>
    <t>Jenny Farenden</t>
  </si>
  <si>
    <t>Franchise Marketing and Communications Director</t>
  </si>
  <si>
    <t>Fantastic Services</t>
  </si>
  <si>
    <t>Beren Usluduran</t>
  </si>
  <si>
    <t>Director of Strategy &amp; Analytics</t>
  </si>
  <si>
    <t>Performics</t>
  </si>
  <si>
    <t>Sarah Hatton</t>
  </si>
  <si>
    <t>Senior Manager, Marketing Intelligence (Marketing Science)</t>
  </si>
  <si>
    <t>OMD EMEA</t>
  </si>
  <si>
    <t>Not looking for anything like this at the moment but many thanks anyway.</t>
  </si>
  <si>
    <t>Jonas Bruus Christensen</t>
  </si>
  <si>
    <t>Research Manager, Northern European Marketing Effectiveness lead</t>
  </si>
  <si>
    <t>My apologies for the confusion. I'm afraid I might have accidentally pushed the auto response option "OK" on my phone.
I am at the moment not conducting MMMs but rather consulting with our large partners on data and methodology. I'm thus afraid that your offer isn't directly relevant for the time being.
I will however give your product a look and think about whether there might be a fit for some of my partners. I will be sure to let you know if I see any opportunities.</t>
  </si>
  <si>
    <t>Harry Davison</t>
  </si>
  <si>
    <t>UK Client Marketing Science Manager</t>
  </si>
  <si>
    <t>Emmanuel Klotz</t>
  </si>
  <si>
    <t>Marketing consutant</t>
  </si>
  <si>
    <t>Illumen Consulting</t>
  </si>
  <si>
    <t>Hannah Pariente</t>
  </si>
  <si>
    <t>Marketing Analyst Europe</t>
  </si>
  <si>
    <t>Aesop</t>
  </si>
  <si>
    <t>Antoine Coopoosamy</t>
  </si>
  <si>
    <t>Global Marketing Measurement &amp; SEM Responsible</t>
  </si>
  <si>
    <t>H&amp;M</t>
  </si>
  <si>
    <t>Anne Levy</t>
  </si>
  <si>
    <t>Consultante marketing</t>
  </si>
  <si>
    <t>Olegs Macaks</t>
  </si>
  <si>
    <t>Group Marketing Media Account Manager</t>
  </si>
  <si>
    <t>4finance</t>
  </si>
  <si>
    <t>Advertiser_Fin</t>
  </si>
  <si>
    <t>Rupali Singhal</t>
  </si>
  <si>
    <t>King</t>
  </si>
  <si>
    <t>Clementine Fischer</t>
  </si>
  <si>
    <t>Project Manager Group Corporate Responsibility</t>
  </si>
  <si>
    <t>Sotiris Drinias</t>
  </si>
  <si>
    <t>Patrick Bruin</t>
  </si>
  <si>
    <t>Project Leader (a.i.)</t>
  </si>
  <si>
    <t>IKEA Group</t>
  </si>
  <si>
    <t>Joffrey LAUNAIS</t>
  </si>
  <si>
    <t>Head of Marketing &amp; Category Management International FMCG</t>
  </si>
  <si>
    <t>Auchan Retail</t>
  </si>
  <si>
    <t>Rosa Carvalho</t>
  </si>
  <si>
    <t>Beer&amp;Food</t>
  </si>
  <si>
    <t>Richard Willis</t>
  </si>
  <si>
    <t xml:space="preserve">Head of Analytics and Insight </t>
  </si>
  <si>
    <t>ESSENTRA PLC</t>
  </si>
  <si>
    <t>Andrew Firmin</t>
  </si>
  <si>
    <t>Performance Marketing Director</t>
  </si>
  <si>
    <t>The Bicester Village Shopping Collection</t>
  </si>
  <si>
    <t xml:space="preserve"> ajfirmin@gmail.com</t>
  </si>
  <si>
    <t>Sent his email to Mahmoud</t>
  </si>
  <si>
    <t>Fiona Hoolahan</t>
  </si>
  <si>
    <t xml:space="preserve">Head of Programmatic Media </t>
  </si>
  <si>
    <t>Alessandro Arnao</t>
  </si>
  <si>
    <t>Head of Strategic Marketing</t>
  </si>
  <si>
    <t>Auchan Retail Italia</t>
  </si>
  <si>
    <t>Abraham Martin</t>
  </si>
  <si>
    <t>Regional Associate Director Marketing</t>
  </si>
  <si>
    <t>ElTenedor</t>
  </si>
  <si>
    <t xml:space="preserve">LI message sent </t>
  </si>
  <si>
    <t>Geoff Turner</t>
  </si>
  <si>
    <t>Head of Group Marketing Research and Insights</t>
  </si>
  <si>
    <t xml:space="preserve"> Coles</t>
  </si>
  <si>
    <t>Anthony Morris</t>
  </si>
  <si>
    <t>Director Data, Analytics, &amp; Insight</t>
  </si>
  <si>
    <t>Dixons Carphone</t>
  </si>
  <si>
    <t>Nicolas ROUET</t>
  </si>
  <si>
    <t>Head of Marketing for Automotive</t>
  </si>
  <si>
    <t>ArcelorMittal Automotive</t>
  </si>
  <si>
    <t>James Sutton</t>
  </si>
  <si>
    <t xml:space="preserve">Head of Partner Marketing </t>
  </si>
  <si>
    <t>Deliveroo</t>
  </si>
  <si>
    <t>Yann-Aël LUC</t>
  </si>
  <si>
    <t xml:space="preserve">Chief Marketing and Digital transformation Officer B2C </t>
  </si>
  <si>
    <t xml:space="preserve">Generali </t>
  </si>
  <si>
    <t>Mark Langman</t>
  </si>
  <si>
    <t>Head: Marketing and product</t>
  </si>
  <si>
    <t xml:space="preserve"> Randgo Rewards</t>
  </si>
  <si>
    <t>Paul Simpson</t>
  </si>
  <si>
    <t>Chief Intelligence and Data Officer</t>
  </si>
  <si>
    <r>
      <t xml:space="preserve">he suggested talking with </t>
    </r>
    <r>
      <rPr>
        <b/>
        <sz val="10"/>
        <color theme="1"/>
        <rFont val="Calibri Light"/>
        <family val="2"/>
      </rPr>
      <t>Juan Franc</t>
    </r>
    <r>
      <rPr>
        <sz val="10"/>
        <color theme="1"/>
        <rFont val="Calibri Light"/>
        <family val="2"/>
      </rPr>
      <t>o who deals with MMM, we have been on contact with him since 2019, he said not interested at this point,</t>
    </r>
  </si>
  <si>
    <t>Renata Rosendorfska</t>
  </si>
  <si>
    <t>wavemaker/MEC</t>
  </si>
  <si>
    <t>Lost deal</t>
  </si>
  <si>
    <t>Weiwei Zhang</t>
  </si>
  <si>
    <t>Digital and Data, Senior Analyst</t>
  </si>
  <si>
    <t>we sent her a note not the sales pitch - Not relevant (Digital)</t>
  </si>
  <si>
    <t>Tom Cijffers</t>
  </si>
  <si>
    <t>No need to follow up with him, since it is already our client</t>
  </si>
  <si>
    <t>Oussama Ahmad</t>
  </si>
  <si>
    <t>Not relevant (Digital)</t>
  </si>
  <si>
    <t>Anisa Boumrifak</t>
  </si>
  <si>
    <t>M8 performance</t>
  </si>
  <si>
    <t>boumrifak@m8-performance.de</t>
  </si>
  <si>
    <t>Anna (Musiał) Terradillos Villanueva</t>
  </si>
  <si>
    <t>Wirecard</t>
  </si>
  <si>
    <t>Stephan Schulz</t>
  </si>
  <si>
    <t xml:space="preserve">luna-park GmbH </t>
  </si>
  <si>
    <t>Not releven</t>
  </si>
  <si>
    <t>Zimo CHEN</t>
  </si>
  <si>
    <t>zimo_chen@mckinsey.com</t>
  </si>
  <si>
    <t>She moved to work as Digital consultant</t>
  </si>
  <si>
    <t>Jude Okonoboh</t>
  </si>
  <si>
    <t>Don't contact</t>
  </si>
  <si>
    <t>Matt Hopkins</t>
  </si>
  <si>
    <t>Analytics Manager, Global Search Marketing</t>
  </si>
  <si>
    <t>Relevant, said time isn't ideal, however interesting profile. Follow up + send webinar invitation</t>
  </si>
  <si>
    <t>Douglas Penna</t>
  </si>
  <si>
    <t>suggested to talk to David Teague</t>
  </si>
  <si>
    <t>Hammad Sharif</t>
  </si>
  <si>
    <t>CIO Middle East &amp; Africa</t>
  </si>
  <si>
    <t>Alexander Tancredi</t>
  </si>
  <si>
    <t> A1 Digital</t>
  </si>
  <si>
    <t>Johannes Schatz</t>
  </si>
  <si>
    <t>GET.ON Institut GmbH</t>
  </si>
  <si>
    <t>Tania Gupta</t>
  </si>
  <si>
    <t>MRM//McCann</t>
  </si>
  <si>
    <t>Kudzayi Chakahwata</t>
  </si>
  <si>
    <t>kudzayi.chakahwata@j-sainsbury.co.uk</t>
  </si>
  <si>
    <t>Uday Prakash</t>
  </si>
  <si>
    <t>Christopher GILL</t>
  </si>
  <si>
    <t>christopher.gill@hsbc.com</t>
  </si>
  <si>
    <t>Vlad Kaltenieks</t>
  </si>
  <si>
    <t>William Hill</t>
  </si>
  <si>
    <t>don't send any msg</t>
  </si>
  <si>
    <t>Neil Robins</t>
  </si>
  <si>
    <t>Bianca Barsan</t>
  </si>
  <si>
    <t>John Lewis Partnership</t>
  </si>
  <si>
    <t>contact in the futur, she is already talking with providers</t>
  </si>
  <si>
    <t>Aftab Younis</t>
  </si>
  <si>
    <t>Faisal Zaidi MCIM</t>
  </si>
  <si>
    <t>Property Finder</t>
  </si>
  <si>
    <t>Mark Chapman</t>
  </si>
  <si>
    <t>Afiniti</t>
  </si>
  <si>
    <t>Ramla knows him, don't send the pitch</t>
  </si>
  <si>
    <t>Aatu Kaapro</t>
  </si>
  <si>
    <t>Manager Data Science</t>
  </si>
  <si>
    <t>Emirates</t>
  </si>
  <si>
    <t>yes I seem to have missed that. MMM is really not my area at the moment, I'm staying away from anything customer or marketing related at the moment. So no need for a call at the moment.</t>
  </si>
  <si>
    <t>Hashem Shihab, PhD</t>
  </si>
  <si>
    <t>Director: Global Data Science</t>
  </si>
  <si>
    <t>Adnan Chaudhry</t>
  </si>
  <si>
    <t>Rik Roy</t>
  </si>
  <si>
    <t>Regional Manager Advanced Analytics, MENA</t>
  </si>
  <si>
    <t>Cary Downes</t>
  </si>
  <si>
    <t>Head of Advanced Analytics MEA</t>
  </si>
  <si>
    <t>MasTercard</t>
  </si>
  <si>
    <t>Audrita Mukherjee</t>
  </si>
  <si>
    <t>Leisure entertainment and cinemas</t>
  </si>
  <si>
    <t>Satish Yadav</t>
  </si>
  <si>
    <t>Director - Systems, Processes and Innovation at EY MENA</t>
  </si>
  <si>
    <t>Michel Romilio Fassone</t>
  </si>
  <si>
    <t>Director - Data &amp; Analytics</t>
  </si>
  <si>
    <t>Wakanow</t>
  </si>
  <si>
    <t>Relevant + followed up + not interested</t>
  </si>
  <si>
    <t>Carl Bratton</t>
  </si>
  <si>
    <t>Direct Line Group</t>
  </si>
  <si>
    <t>Don't send any msg I have eamiled him</t>
  </si>
  <si>
    <t>Ariful Mondal</t>
  </si>
  <si>
    <t>Head - Analytics, Digital World</t>
  </si>
  <si>
    <t>Finance House</t>
  </si>
  <si>
    <t>ariful.mondal@gmail.com</t>
  </si>
  <si>
    <t>Ask Ahlem</t>
  </si>
  <si>
    <t>Anne Sargeant</t>
  </si>
  <si>
    <t>Lynchpin Analytics</t>
  </si>
  <si>
    <t>Chris Moores</t>
  </si>
  <si>
    <t>Argos</t>
  </si>
  <si>
    <t>Not relevent</t>
  </si>
  <si>
    <t>Summer Bi</t>
  </si>
  <si>
    <t>Yvonne Wen</t>
  </si>
  <si>
    <t>yvonne.wen@verizonenterprise.com</t>
  </si>
  <si>
    <t>neutral response</t>
  </si>
  <si>
    <t>Brett Markell</t>
  </si>
  <si>
    <t>Luis Freyre Alcantara</t>
  </si>
  <si>
    <t>Jean-Paul Paoli Michon</t>
  </si>
  <si>
    <t xml:space="preserve"> L'Oréal</t>
  </si>
  <si>
    <t>Duncan Quinton</t>
  </si>
  <si>
    <t>Nuno Castro</t>
  </si>
  <si>
    <t>Pablo Aguilar</t>
  </si>
  <si>
    <t>Didem Gündoğdu</t>
  </si>
  <si>
    <t>Co-founder, Data Scientist</t>
  </si>
  <si>
    <t>Verilista</t>
  </si>
  <si>
    <t>didem.gundogdu@kantar.com</t>
  </si>
  <si>
    <t>Victoria Lopez Morales</t>
  </si>
  <si>
    <t>Expidea</t>
  </si>
  <si>
    <t>Gustavo Amaral</t>
  </si>
  <si>
    <t>Yasmin Moana Scherer</t>
  </si>
  <si>
    <t>James Taylor</t>
  </si>
  <si>
    <t xml:space="preserve">Retail Marketing Manager </t>
  </si>
  <si>
    <t>Mario Märzinger</t>
  </si>
  <si>
    <t>REWE Group </t>
  </si>
  <si>
    <t>Richard Santoro</t>
  </si>
  <si>
    <t>PLAY-ASIA.COM</t>
  </si>
  <si>
    <t>Marie Eyre</t>
  </si>
  <si>
    <t>Superdry </t>
  </si>
  <si>
    <t>Hi, I'm sorry I missed your previous message. I'm actually in my final days at Superdry so wouldnt be looking to start any new conversations linking to Supedry. All the best, Marie</t>
  </si>
  <si>
    <t>Kannan Poominathan</t>
  </si>
  <si>
    <t>Equals </t>
  </si>
  <si>
    <t>Stuart Pearce</t>
  </si>
  <si>
    <t>Marketing Data &amp; Analytics Manager</t>
  </si>
  <si>
    <t>Just</t>
  </si>
  <si>
    <t>Mukul Dhawan</t>
  </si>
  <si>
    <t>VP Global Marketing (Planning, Effectiveness, Analytics)</t>
  </si>
  <si>
    <t>Navkant Meher</t>
  </si>
  <si>
    <t>PAYPAL</t>
  </si>
  <si>
    <t>Jean-Bruno van der Straeten</t>
  </si>
  <si>
    <t>Saeed Hajebi, Ph.D.</t>
  </si>
  <si>
    <t>Hi Ralma. We don't do marketing mixed models.</t>
  </si>
  <si>
    <t>Tom Spencer</t>
  </si>
  <si>
    <t xml:space="preserve">Aviva  </t>
  </si>
  <si>
    <t>Stuart McDonald</t>
  </si>
  <si>
    <t xml:space="preserve">Centrica </t>
  </si>
  <si>
    <t>Jessica Marke</t>
  </si>
  <si>
    <t>Effectiveness Manager (Brand &amp; Customer)</t>
  </si>
  <si>
    <t xml:space="preserve">Virgin Holidays </t>
  </si>
  <si>
    <t>Fraser Dametto</t>
  </si>
  <si>
    <t>The Stars Group</t>
  </si>
  <si>
    <t>Ferko Kulcsar</t>
  </si>
  <si>
    <t xml:space="preserve">Marriott International </t>
  </si>
  <si>
    <t>Paulo Pachi</t>
  </si>
  <si>
    <t>Plum</t>
  </si>
  <si>
    <t>Sam Peek</t>
  </si>
  <si>
    <t>Fidelity International</t>
  </si>
  <si>
    <t>Tarek Aljneidi</t>
  </si>
  <si>
    <t>ThinkMarkets</t>
  </si>
  <si>
    <t>Raquel Reis</t>
  </si>
  <si>
    <t>Sr. Manager Controlling &amp; Reporting</t>
  </si>
  <si>
    <t>raquel.reis@adidas-group.com</t>
  </si>
  <si>
    <t>Sara Facchiano</t>
  </si>
  <si>
    <t>gucci</t>
  </si>
  <si>
    <t>Valerie Alleger</t>
  </si>
  <si>
    <t xml:space="preserve"> Johnson &amp; Johnson</t>
  </si>
  <si>
    <t>Eric Martinho</t>
  </si>
  <si>
    <t>Clare Bornstein</t>
  </si>
  <si>
    <t>Christos Michos</t>
  </si>
  <si>
    <t>Renaud Sermondade</t>
  </si>
  <si>
    <t>Steven Lehmann</t>
  </si>
  <si>
    <t>UCB</t>
  </si>
  <si>
    <t>Aris Perperoglou</t>
  </si>
  <si>
    <t>Data Science Director</t>
  </si>
  <si>
    <t>Tran, N. Thanh</t>
  </si>
  <si>
    <t>Director Data Science</t>
  </si>
  <si>
    <t>Corbion</t>
  </si>
  <si>
    <t>Everton Cranston</t>
  </si>
  <si>
    <t>Hi Dr. Ramla. Thanks for reaching out. I’ll review and let you know my thoughts. Best regards, Everton</t>
  </si>
  <si>
    <t>Jesper Rune Poulsen</t>
  </si>
  <si>
    <t>Global Marketing Analytics Manager</t>
  </si>
  <si>
    <t>Lundbeck</t>
  </si>
  <si>
    <t>Luis Raimundo Martínez Gautier</t>
  </si>
  <si>
    <t>Sr. Brand Manager Biológicos Respiratory and Immunology</t>
  </si>
  <si>
    <t>AstraZeneca </t>
  </si>
  <si>
    <t>Elise Khaleghy Bayegy</t>
  </si>
  <si>
    <t>L'Oréal</t>
  </si>
  <si>
    <t>Iago Casado Ávalos</t>
  </si>
  <si>
    <t>Alcon</t>
  </si>
  <si>
    <t>CHASE</t>
  </si>
  <si>
    <t>Yoshiki Kayashima</t>
  </si>
  <si>
    <t>Osaka</t>
  </si>
  <si>
    <t>Hi Ramla,
Thank you for your message.
Unfortunately currently I don’t have interest in the model.
We are making the pun model by ourselves.
Many thanks.
Yoshiki</t>
  </si>
  <si>
    <t>Concepcion Alonso</t>
  </si>
  <si>
    <t>We are talking with someone already</t>
  </si>
  <si>
    <t>Eusebi Garcia</t>
  </si>
  <si>
    <t>eusebi.garcia@bayer.com</t>
  </si>
  <si>
    <t>Pakfei (Fei) K</t>
  </si>
  <si>
    <t>Almirall</t>
  </si>
  <si>
    <t>Marcin Czekański</t>
  </si>
  <si>
    <t>Naruhiko Shimada</t>
  </si>
  <si>
    <t>Dear Ramla,
Thank you for your message. Japan got relatively low impact by COVID-19 compared with the US and Europe.
Talking about your question, I used to involved with Modeling. but not involved now.</t>
  </si>
  <si>
    <t>Ana Neves</t>
  </si>
  <si>
    <t>Global Head of Marketing &amp; Business Management</t>
  </si>
  <si>
    <t>Carl Zeiss Meditec AG</t>
  </si>
  <si>
    <t xml:space="preserve">Li message sent </t>
  </si>
  <si>
    <t>Jasmina Bouwmeester</t>
  </si>
  <si>
    <t>David Millan, Ph.D.</t>
  </si>
  <si>
    <t>Rodrigo Buendía López</t>
  </si>
  <si>
    <t>Anders Borglykke</t>
  </si>
  <si>
    <t>Dear Dr. Ramla
Thank you for reaching out.
It has no interest - we do not work within the commercial area and has no customer interactions.
BR
Anders</t>
  </si>
  <si>
    <t>Helene Sapin</t>
  </si>
  <si>
    <t>Eli Lilly</t>
  </si>
  <si>
    <t>Luca Franchini</t>
  </si>
  <si>
    <t>Yuliya Ten</t>
  </si>
  <si>
    <t>Filip Dědina</t>
  </si>
  <si>
    <t>Julia Gudina-Hofmann</t>
  </si>
  <si>
    <t>Thomas McCouig</t>
  </si>
  <si>
    <t>Gianni Petroro</t>
  </si>
  <si>
    <t>Hi, I think we should postpone any discussions
Because of covid , I am a lay off now</t>
  </si>
  <si>
    <t>Kit Wan Maggie Yau</t>
  </si>
  <si>
    <t>Alibaba</t>
  </si>
  <si>
    <t>Hi Ramla - thanks for your offering but currently we do not have any automatic marketing tools planned in the pipeline. If we come across any thoughts I will ping you right away.
Thanks for thinking of us. Stay safe and healthy!
Thanks
Kit</t>
  </si>
  <si>
    <t>Alston Wang</t>
  </si>
  <si>
    <t>Global Senior Marketing Manager</t>
  </si>
  <si>
    <t>Nora Christina Loges</t>
  </si>
  <si>
    <t>Hi Ramla,
I'm not sure that I can give you a right contact person for this. Sorry.</t>
  </si>
  <si>
    <t>Teodora Georgieva</t>
  </si>
  <si>
    <t>Cagdas Kanar</t>
  </si>
  <si>
    <t>Diego Cuadrado</t>
  </si>
  <si>
    <t>Nicolas Kingham</t>
  </si>
  <si>
    <t>Amway</t>
  </si>
  <si>
    <t>Dr. Maria Gaschler</t>
  </si>
  <si>
    <t>Team Lead Data Science</t>
  </si>
  <si>
    <t>Zihe Zheng</t>
  </si>
  <si>
    <t>Associate statistical analyst</t>
  </si>
  <si>
    <t>Damon Hansen</t>
  </si>
  <si>
    <t>Dr. Holger Kömm</t>
  </si>
  <si>
    <t>Anton Banatov</t>
  </si>
  <si>
    <t>Giuseppe De Vitis</t>
  </si>
  <si>
    <t>Gitali Halder</t>
  </si>
  <si>
    <t>Senior Director of Analytics for Apac region</t>
  </si>
  <si>
    <t>Maxim Migutin</t>
  </si>
  <si>
    <t>Data Team Lead, Innovations</t>
  </si>
  <si>
    <t>Yum brands</t>
  </si>
  <si>
    <t>Catalina Mejía Herrera</t>
  </si>
  <si>
    <t>Xiangqi Liu</t>
  </si>
  <si>
    <t>Jean-Simon Sampieri</t>
  </si>
  <si>
    <t>Robert Gray</t>
  </si>
  <si>
    <t>Hanania Mikael OUAZAN</t>
  </si>
  <si>
    <t>Griselda Dias</t>
  </si>
  <si>
    <t>Chris Parker</t>
  </si>
  <si>
    <t>comparethemarket.com</t>
  </si>
  <si>
    <t>Güçlü Ozsayin</t>
  </si>
  <si>
    <t>samsung</t>
  </si>
  <si>
    <t>Anke Breitwieser</t>
  </si>
  <si>
    <t>IBM</t>
  </si>
  <si>
    <t>Anna Levshina</t>
  </si>
  <si>
    <t>Head of Performance Marketing</t>
  </si>
  <si>
    <t>Zenhomes</t>
  </si>
  <si>
    <t>André Heimerl</t>
  </si>
  <si>
    <t>andre.heimerl@publicismedia.com</t>
  </si>
  <si>
    <t>Conversation moved to emails, check FS</t>
  </si>
  <si>
    <t>Michalis Arvanitellis</t>
  </si>
  <si>
    <t>michalis.arvanitellis@unilever.com</t>
  </si>
  <si>
    <t>he suggested a person to contact</t>
  </si>
  <si>
    <t>Ashley Wan</t>
  </si>
  <si>
    <t>We are in contact with them already</t>
  </si>
  <si>
    <t>Sabeen Fazli</t>
  </si>
  <si>
    <t>Empact</t>
  </si>
  <si>
    <t>Jana Stang</t>
  </si>
  <si>
    <t>Telefónica Germany</t>
  </si>
  <si>
    <t>Ignacio Vecino</t>
  </si>
  <si>
    <t>Head of Data</t>
  </si>
  <si>
    <t>Eric Pinson</t>
  </si>
  <si>
    <t>Mohenesh Chamith Buthgumwa</t>
  </si>
  <si>
    <t>ahmad ghozali</t>
  </si>
  <si>
    <t>Oscar Wooley</t>
  </si>
  <si>
    <t>Managing Director, Dentsu Data Services</t>
  </si>
  <si>
    <t>Yesim Patricia Soylu</t>
  </si>
  <si>
    <t>Liisel Kalda</t>
  </si>
  <si>
    <t>Matteo Nisi</t>
  </si>
  <si>
    <t>Georgios Adamantiadis</t>
  </si>
  <si>
    <t>Saranya Balasubramanian</t>
  </si>
  <si>
    <t>Anheuser-Buch</t>
  </si>
  <si>
    <t>Prasana Balasubramanian</t>
  </si>
  <si>
    <t>Sundaram Finance</t>
  </si>
  <si>
    <t>Ajay N.</t>
  </si>
  <si>
    <t>Arto Hasu</t>
  </si>
  <si>
    <t>Hi Ramla, thanks for the info. We actually have a project on going where we'd be interested in hearing your offering. I sent a request via your website a week ago but haven't heard back from your company. Can we move this discussion to email please (arto.hasu@dentsuaegis.com) so I can share more, we're a bit tight on schedule and all willing platform providers need to be interviewed &amp; demoed during this week..</t>
  </si>
  <si>
    <t>Maria Riala</t>
  </si>
  <si>
    <t>Liisa Ingman</t>
  </si>
  <si>
    <t>dentsu Aegis</t>
  </si>
  <si>
    <t>Kati Lindfors</t>
  </si>
  <si>
    <t>Stine Dahl Leinslie</t>
  </si>
  <si>
    <t>Rasmus Olsson</t>
  </si>
  <si>
    <t>Abhinay Bhasin</t>
  </si>
  <si>
    <t>Abhinay.Bhasin@dentsuaegis.com</t>
  </si>
  <si>
    <t>Sounds awesome and thanks for your kind words
Can you drop me a detailed note to Abhinay.Bhasin@dentsuaegis.com</t>
  </si>
  <si>
    <t>Avinash Tiwary</t>
  </si>
  <si>
    <t>Vasanth Sanjeev</t>
  </si>
  <si>
    <t>Vasavdutta Purohit</t>
  </si>
  <si>
    <t>Analytics Operations</t>
  </si>
  <si>
    <t>Thank you for your message. But I no longer work with Dentsu Aegis Network. I changed my company early this year.</t>
  </si>
  <si>
    <t>Anant Hira</t>
  </si>
  <si>
    <t>Apologies on missing out on your earlier message.
Would definitely like to get in touch and understand from you.
I am a little occupied till July 15th. Let's connect post that.</t>
  </si>
  <si>
    <t>Michael Svanholm</t>
  </si>
  <si>
    <t>ms@bit.ly</t>
  </si>
  <si>
    <t>26/10/2020</t>
  </si>
  <si>
    <t>Gergo Szanko</t>
  </si>
  <si>
    <t>Hi Ramla, Thanks for reaching out. Essence develops these solutions internally. Bests, Gary</t>
  </si>
  <si>
    <t>Fang-Yi, Franny Hsiao</t>
  </si>
  <si>
    <t>Agency Business Development Manager</t>
  </si>
  <si>
    <t>Ashleigh Sligo</t>
  </si>
  <si>
    <t>Philip Zohrab</t>
  </si>
  <si>
    <t>Ground Control Data</t>
  </si>
  <si>
    <t>Артем Королев</t>
  </si>
  <si>
    <t>Michal Majnuš</t>
  </si>
  <si>
    <t>Dilara Adaylar</t>
  </si>
  <si>
    <t>Susi Pokar</t>
  </si>
  <si>
    <t>SVP Performance Marketing APAC</t>
  </si>
  <si>
    <t>Umberto Bottesini</t>
  </si>
  <si>
    <t>Vanessa Johnson</t>
  </si>
  <si>
    <t>Pavel Marmalyuk</t>
  </si>
  <si>
    <t>Ignacio Rupérez Larrea</t>
  </si>
  <si>
    <t>Alfredo Hernández</t>
  </si>
  <si>
    <t>Analytics &amp; Innovation Director</t>
  </si>
  <si>
    <t>D2D</t>
  </si>
  <si>
    <t>Thomas Thøgersen</t>
  </si>
  <si>
    <t>Mayank Garg</t>
  </si>
  <si>
    <t>Sergej Hofmann</t>
  </si>
  <si>
    <t>Moritz Fisecker</t>
  </si>
  <si>
    <t>Francisco Costa Pereira</t>
  </si>
  <si>
    <t>Stéphane Bertrand</t>
  </si>
  <si>
    <t>Jared Pillai</t>
  </si>
  <si>
    <t>Expansions Business Unit Director | Head of Digital SA + SSA</t>
  </si>
  <si>
    <t>Blaine Noranho</t>
  </si>
  <si>
    <t>Julian Herdlicka</t>
  </si>
  <si>
    <t>Shubham Verma</t>
  </si>
  <si>
    <t>Khatija Sayed</t>
  </si>
  <si>
    <t>Francesca Basile</t>
  </si>
  <si>
    <t>Milena Mishineva</t>
  </si>
  <si>
    <t>Chief Digital &amp; Data Officer, Bulgaria and Adriatic markets</t>
  </si>
  <si>
    <t>milena.mishineva@dentsuaegisnetwork.com</t>
  </si>
  <si>
    <t>Freshsales</t>
  </si>
  <si>
    <t>Todor Borisov</t>
  </si>
  <si>
    <t>Trine Danielsen</t>
  </si>
  <si>
    <t>Jonathan Huang</t>
  </si>
  <si>
    <t>Toinon Legros</t>
  </si>
  <si>
    <t>abrendra singh</t>
  </si>
  <si>
    <t>Jaime Vázquez Mantilla</t>
  </si>
  <si>
    <t>Sara Sterlini</t>
  </si>
  <si>
    <t>Nancy Scheffert</t>
  </si>
  <si>
    <t>nancy.scheffert@dentsuaegisnetwork.com</t>
  </si>
  <si>
    <t>Rita D'Agostino</t>
  </si>
  <si>
    <t>UrVenue</t>
  </si>
  <si>
    <t>Alla Nock</t>
  </si>
  <si>
    <t>Senior Consumer Insights &amp; Analytics Leader</t>
  </si>
  <si>
    <t>Kimberly-Clark</t>
  </si>
  <si>
    <t>Helena Carre</t>
  </si>
  <si>
    <t>Agnes Adusz</t>
  </si>
  <si>
    <t>Laura Parker</t>
  </si>
  <si>
    <t>Michael Westerbeek</t>
  </si>
  <si>
    <t>MEA Research and Analytics Director</t>
  </si>
  <si>
    <t>Umut Dincer</t>
  </si>
  <si>
    <t xml:space="preserve">Director, Online Customer Experience </t>
  </si>
  <si>
    <t>Lowe's Companies, Inc.</t>
  </si>
  <si>
    <t>Wisconsin</t>
  </si>
  <si>
    <t>Sebastian Svensson</t>
  </si>
  <si>
    <t>Spotify</t>
  </si>
  <si>
    <t>Amel Lageat</t>
  </si>
  <si>
    <t>VP, Global Head of Analytics and Insights</t>
  </si>
  <si>
    <t>9/22/2021</t>
  </si>
  <si>
    <t>Yukari Chiba</t>
  </si>
  <si>
    <t>Manager, Data Analysis Lead</t>
  </si>
  <si>
    <t>Amelie Caharel</t>
  </si>
  <si>
    <t>Corporate Global Market and Consumer Insight Director</t>
  </si>
  <si>
    <t xml:space="preserve">Not involved with MMM </t>
  </si>
  <si>
    <t>Jitender Gulia</t>
  </si>
  <si>
    <t>Channan Sawhney</t>
  </si>
  <si>
    <t>Head Digital Marketing and Media</t>
  </si>
  <si>
    <t xml:space="preserve">Said will reach out when they re-structure </t>
  </si>
  <si>
    <t>Bodi Yuhico</t>
  </si>
  <si>
    <t>Yosuke Uehara</t>
  </si>
  <si>
    <t>Sahil Bhatia</t>
  </si>
  <si>
    <t>Senior Analyst - Advanced Analytics (Finance)</t>
  </si>
  <si>
    <t>Ao Zhang</t>
  </si>
  <si>
    <t>Nilesh Shah</t>
  </si>
  <si>
    <t>Michael M.</t>
  </si>
  <si>
    <t>DnA IT manager(Data &amp; Analytics)</t>
  </si>
  <si>
    <t>Daniel Rodrigues</t>
  </si>
  <si>
    <t>Jamshed (Jam) Wadia</t>
  </si>
  <si>
    <t>Intel</t>
  </si>
  <si>
    <t>Richard Mason</t>
  </si>
  <si>
    <t>Krishen Joshi</t>
  </si>
  <si>
    <t>head of analytics</t>
  </si>
  <si>
    <t>Oliver agency</t>
  </si>
  <si>
    <t>Rachel Leaver</t>
  </si>
  <si>
    <t>Roula Kylintirea</t>
  </si>
  <si>
    <t>We have approached Krishen, waiting for his reponse that why I didnt contact her</t>
  </si>
  <si>
    <t>Philip Wright</t>
  </si>
  <si>
    <t>Charlie Robinson</t>
  </si>
  <si>
    <t>Claudelle Naidoo</t>
  </si>
  <si>
    <t>Sara Vázquez</t>
  </si>
  <si>
    <t>Insights &amp; Research Manager</t>
  </si>
  <si>
    <t>Henning Lohrer</t>
  </si>
  <si>
    <t>James Sargeant</t>
  </si>
  <si>
    <t>Clifford Budge</t>
  </si>
  <si>
    <t>Head of Data &amp; Insight</t>
  </si>
  <si>
    <t xml:space="preserve">Legal &amp; General </t>
  </si>
  <si>
    <t>Rita Si</t>
  </si>
  <si>
    <t>Young Lin</t>
  </si>
  <si>
    <t>Consumer Analytics Assistant Manager</t>
  </si>
  <si>
    <t>Gucci</t>
  </si>
  <si>
    <t>Henri Lee</t>
  </si>
  <si>
    <t>Remco Moubis</t>
  </si>
  <si>
    <t>Anders Høgh Laursen</t>
  </si>
  <si>
    <t>Oliver Gertz</t>
  </si>
  <si>
    <t>Expert Partner, FRWD</t>
  </si>
  <si>
    <t>Jarrod Hunt</t>
  </si>
  <si>
    <t>Jaime Domingo</t>
  </si>
  <si>
    <t>jaime.domingo@mediacom.com</t>
  </si>
  <si>
    <t>Olga Finogenova</t>
  </si>
  <si>
    <t>songül özgü</t>
  </si>
  <si>
    <t>ING Türkiye</t>
  </si>
  <si>
    <t>Billy Y</t>
  </si>
  <si>
    <t>Thomas Brauch</t>
  </si>
  <si>
    <t>Alice Chao</t>
  </si>
  <si>
    <t>Maxus</t>
  </si>
  <si>
    <t>Hong Q.</t>
  </si>
  <si>
    <t>merkle</t>
  </si>
  <si>
    <t>Amitesh Shrivastava</t>
  </si>
  <si>
    <t>TransUnion</t>
  </si>
  <si>
    <t>VIKAS KUMRAVAT</t>
  </si>
  <si>
    <t>Ankita Bhargava</t>
  </si>
  <si>
    <t>Peter Muller</t>
  </si>
  <si>
    <t>Senior Manager Advanced Analytics</t>
  </si>
  <si>
    <t>Graham Sharpe</t>
  </si>
  <si>
    <t>Dr. Daniel Maderer</t>
  </si>
  <si>
    <t>Anja Jäger</t>
  </si>
  <si>
    <t>Dr. Stefan Meinzer</t>
  </si>
  <si>
    <t>Bernhard Pflugfelder</t>
  </si>
  <si>
    <t>Ngone FALL</t>
  </si>
  <si>
    <t xml:space="preserve">Data, Analytics &amp; AI Director </t>
  </si>
  <si>
    <t>Groupe BEL</t>
  </si>
  <si>
    <t>Relevant. LI message sent</t>
  </si>
  <si>
    <t>Ricardo Huarte</t>
  </si>
  <si>
    <t>DANONE group</t>
  </si>
  <si>
    <t>Julio Peironcely</t>
  </si>
  <si>
    <t>Global Director Insights &amp; Analytics Cycles &amp; Procurement</t>
  </si>
  <si>
    <t>He deleted the connection</t>
  </si>
  <si>
    <t>Joanna Dumont</t>
  </si>
  <si>
    <t>Lisa Graham</t>
  </si>
  <si>
    <t>Cindy NEWLAND</t>
  </si>
  <si>
    <t>Davide Marchini</t>
  </si>
  <si>
    <t>General Manager Italy</t>
  </si>
  <si>
    <t>Straumann Group</t>
  </si>
  <si>
    <t>Emile Baak</t>
  </si>
  <si>
    <t>Head of Digital for Sales &amp; Marketing</t>
  </si>
  <si>
    <t>Chew Chin Hui</t>
  </si>
  <si>
    <t>Performance Marketing Manager</t>
  </si>
  <si>
    <t>M1 Limited</t>
  </si>
  <si>
    <t>Dieter Deceuninck</t>
  </si>
  <si>
    <t>Christopher Kong, CFA</t>
  </si>
  <si>
    <t>Danielle Someck</t>
  </si>
  <si>
    <t>Alejandro Palacio</t>
  </si>
  <si>
    <t>EL Mourad</t>
  </si>
  <si>
    <t>Project / Program Lead</t>
  </si>
  <si>
    <t>Afi Askandini</t>
  </si>
  <si>
    <t>Sr. Strategy &amp; Insights Manager</t>
  </si>
  <si>
    <t>Xiaofeng Jiang</t>
  </si>
  <si>
    <t xml:space="preserve">Follow up message sent asking for referral </t>
  </si>
  <si>
    <t>Carla Bastetti</t>
  </si>
  <si>
    <t>Head of Research Strategy &amp; Insights</t>
  </si>
  <si>
    <t>Jörg Tzschoppe</t>
  </si>
  <si>
    <t>Head of Digital Technology</t>
  </si>
  <si>
    <t>Victoire Dairou</t>
  </si>
  <si>
    <t>VP Research &amp; Innovation at Danone-User eXperience</t>
  </si>
  <si>
    <t>sabrina mucig</t>
  </si>
  <si>
    <t>Regional Marketing Director - Personal Care Europe</t>
  </si>
  <si>
    <t>colgate Palmolive</t>
  </si>
  <si>
    <t>Agnieszka Getler-Kicman</t>
  </si>
  <si>
    <t>Regional Consumers &amp; Media Intelligence Director, Central Europe &amp; Nordics</t>
  </si>
  <si>
    <t>Jacek Piatkowski</t>
  </si>
  <si>
    <t>Franklin Templeton</t>
  </si>
  <si>
    <t>sacton@liveathos.com</t>
  </si>
  <si>
    <t>Helena Ho</t>
  </si>
  <si>
    <t xml:space="preserve">No thanks </t>
  </si>
  <si>
    <t>Salvatore Costantini</t>
  </si>
  <si>
    <t>European Strategic Analytics Director</t>
  </si>
  <si>
    <t>colgate palmolive</t>
  </si>
  <si>
    <t>Severine Brichard-Rooney</t>
  </si>
  <si>
    <t>Christine Stuckart</t>
  </si>
  <si>
    <t>Global Director Strategic Insights</t>
  </si>
  <si>
    <t>Bayer Pharma</t>
  </si>
  <si>
    <t>Mariko Shimizu</t>
  </si>
  <si>
    <t>Mateusz Downar</t>
  </si>
  <si>
    <t>Advanced Analytics/Data Science Director</t>
  </si>
  <si>
    <t>mediaCom</t>
  </si>
  <si>
    <t>Tim McEntaggart</t>
  </si>
  <si>
    <t>Jiten Ramprasad</t>
  </si>
  <si>
    <t>Stephanie Zängle</t>
  </si>
  <si>
    <t>Sandeep Ramesh</t>
  </si>
  <si>
    <t>Marketing Business Intelligence Consultant</t>
  </si>
  <si>
    <t>New Jersey</t>
  </si>
  <si>
    <t>Janneke van Veen</t>
  </si>
  <si>
    <t>PJ Lewis</t>
  </si>
  <si>
    <t>Vice President, Global Marketing</t>
  </si>
  <si>
    <t>Mattel, Inc.</t>
  </si>
  <si>
    <t>Both (Ramla's &amp; Personal)</t>
  </si>
  <si>
    <t>Elena Capon</t>
  </si>
  <si>
    <t>Kateryna Levchenko</t>
  </si>
  <si>
    <t>Danone Group</t>
  </si>
  <si>
    <t>Rizki .</t>
  </si>
  <si>
    <t>Valérie Hernando-Presse</t>
  </si>
  <si>
    <t>Bertha Diana</t>
  </si>
  <si>
    <t>HAKIM EL KHAYARI</t>
  </si>
  <si>
    <t>Global Head of Market insights / Analytics - Essential Dairy &amp; Plant Based division</t>
  </si>
  <si>
    <t>Dan Bo</t>
  </si>
  <si>
    <t>Xavier Sabate</t>
  </si>
  <si>
    <t>Ellen Robinson</t>
  </si>
  <si>
    <t>Claudia Saalbach de Thomas</t>
  </si>
  <si>
    <t xml:space="preserve">Senior Strategy &amp; Insights Manager </t>
  </si>
  <si>
    <t>Stuart Sheridan</t>
  </si>
  <si>
    <t>Gillian Reilly</t>
  </si>
  <si>
    <t>Ebru Aksoy</t>
  </si>
  <si>
    <t>Enid Ibrahimovic</t>
  </si>
  <si>
    <t>Director Marketing Technology Consulting &amp; Data Science</t>
  </si>
  <si>
    <t>Ngan Meng Tan</t>
  </si>
  <si>
    <t>Director, Product &amp; Data Science</t>
  </si>
  <si>
    <t>Abdul Shayesht</t>
  </si>
  <si>
    <t>Director, Data and Technology</t>
  </si>
  <si>
    <t>Eryk Koziol</t>
  </si>
  <si>
    <t>Mike Khalil</t>
  </si>
  <si>
    <t>Chalermphong Aphichartphunkawee</t>
  </si>
  <si>
    <t>Director, Data and Marketing Scientist</t>
  </si>
  <si>
    <t>Relevant + emailed him</t>
  </si>
  <si>
    <t>Ana Rita Ponte</t>
  </si>
  <si>
    <t>Tian S.</t>
  </si>
  <si>
    <t>Benoit Vinsonneau</t>
  </si>
  <si>
    <t>Giovanna Loi</t>
  </si>
  <si>
    <t>Adéla Hrubešová</t>
  </si>
  <si>
    <t>Patrick Timmer</t>
  </si>
  <si>
    <t>Marco Gatti</t>
  </si>
  <si>
    <t>Data Consultant</t>
  </si>
  <si>
    <t>marco.gatti@groupm.com</t>
  </si>
  <si>
    <t>we sent the creds+ 3 use cases he said he will give us updates next week, (he answered 31/01/2020)</t>
  </si>
  <si>
    <t>Ivan Liao</t>
  </si>
  <si>
    <t>Mell Zamora</t>
  </si>
  <si>
    <t>tony chen</t>
  </si>
  <si>
    <t>倪静</t>
  </si>
  <si>
    <t>Varun Sayal</t>
  </si>
  <si>
    <t>Anurag Tripathi</t>
  </si>
  <si>
    <t>Gourav Sunkara</t>
  </si>
  <si>
    <t>Not involved with Marketing for the moment</t>
  </si>
  <si>
    <t>Gareth Howell</t>
  </si>
  <si>
    <t>MotoNovo Finance</t>
  </si>
  <si>
    <t>Bas Bakker</t>
  </si>
  <si>
    <t>Freelance Global Performance Marketing &amp; Customer Engagement Transformation Project</t>
  </si>
  <si>
    <t>ZWILLING J.A. Henckels AG</t>
  </si>
  <si>
    <t>Mathieu Carsique</t>
  </si>
  <si>
    <t>Pradyut Chatterjee</t>
  </si>
  <si>
    <t>Meenakshi P</t>
  </si>
  <si>
    <t>Senior Marketing Analytics Manager</t>
  </si>
  <si>
    <t>Vijayananda J</t>
  </si>
  <si>
    <t>Liam Wang</t>
  </si>
  <si>
    <t>GrouM</t>
  </si>
  <si>
    <t>Franck Bacuet</t>
  </si>
  <si>
    <t>Insights &amp; Analytics Senior Director</t>
  </si>
  <si>
    <t>Relevant + Not interested for now</t>
  </si>
  <si>
    <t>Emanuele Bellomi</t>
  </si>
  <si>
    <t>Cihan Kurt</t>
  </si>
  <si>
    <t>Francisco Fernández Ordóñez, PMP</t>
  </si>
  <si>
    <t>Christoph Blohmke</t>
  </si>
  <si>
    <t>Ashish Porwal</t>
  </si>
  <si>
    <t>He answered on 31/01/2020 saying the following: Hello Dr Ramla. Thank you for your message. Sorry but we have recently started moving away from marketing ROI measurements. Will get in touch should there be a future need.
Regards</t>
  </si>
  <si>
    <t>Laurence Desmyter</t>
  </si>
  <si>
    <t>gsk</t>
  </si>
  <si>
    <t>Adrian Val</t>
  </si>
  <si>
    <t>Nikos Skantzos</t>
  </si>
  <si>
    <t>Sander Timmer</t>
  </si>
  <si>
    <t>Director of Analytics &amp; AI</t>
  </si>
  <si>
    <t>Tom Deprez</t>
  </si>
  <si>
    <t>Geoffrey Tan</t>
  </si>
  <si>
    <t>Rémy SAISSY</t>
  </si>
  <si>
    <t>carrefour</t>
  </si>
  <si>
    <t>Emmanuel Malkor</t>
  </si>
  <si>
    <t>Rajasekhara reddy Duvvuru Muni</t>
  </si>
  <si>
    <t>Selva Prabhakaran</t>
  </si>
  <si>
    <t>Jeeyeon Jeanie Park</t>
  </si>
  <si>
    <t>Paul Kim</t>
  </si>
  <si>
    <t>Principal, Decision Science and Analytics</t>
  </si>
  <si>
    <t>Viliah Overwater</t>
  </si>
  <si>
    <t>Akash Chakrabarti</t>
  </si>
  <si>
    <t>Muhammad Fawad Ansari</t>
  </si>
  <si>
    <t>Senior Media Executive/Data Analyst</t>
  </si>
  <si>
    <t>Puneet Prakash Mathur</t>
  </si>
  <si>
    <t>target</t>
  </si>
  <si>
    <t>Nithya John</t>
  </si>
  <si>
    <t>Rohit Punnoose</t>
  </si>
  <si>
    <t>Prakash Babu C P</t>
  </si>
  <si>
    <t>Rob Hovens</t>
  </si>
  <si>
    <t>nike</t>
  </si>
  <si>
    <t>Charlotte Werger</t>
  </si>
  <si>
    <t>Haryono Ho</t>
  </si>
  <si>
    <t>p&amp;g</t>
  </si>
  <si>
    <t>Shwetank Pandey</t>
  </si>
  <si>
    <t>At&amp;T</t>
  </si>
  <si>
    <t>Prashant Ramappa, PMP</t>
  </si>
  <si>
    <t>Principal -Datascience</t>
  </si>
  <si>
    <t>Shreenivasa Rajanala</t>
  </si>
  <si>
    <t>Global Head of Data Science and Advanced Analytics - Markets &amp; Customer Powerhouse</t>
  </si>
  <si>
    <t>Anne Claude Jacquin</t>
  </si>
  <si>
    <t>Jesús Olivar Martínez</t>
  </si>
  <si>
    <t>Maja Bay Pedersen</t>
  </si>
  <si>
    <t>Marc Poot</t>
  </si>
  <si>
    <t>Jeffrey Kruk</t>
  </si>
  <si>
    <t>Vladimir Petrischev</t>
  </si>
  <si>
    <t>Head of Digital Data &amp; Analytics</t>
  </si>
  <si>
    <t>Snigdha Gupta</t>
  </si>
  <si>
    <t>Head of Analytics and Data Science practice</t>
  </si>
  <si>
    <t>Silky Sethi</t>
  </si>
  <si>
    <t>Conrad Nicolas dela Fuente</t>
  </si>
  <si>
    <t>Allana Grande</t>
  </si>
  <si>
    <t>Media Effectiveness Consultant</t>
  </si>
  <si>
    <t>Thibault Finas</t>
  </si>
  <si>
    <t>KR Wavemaker/MEC</t>
  </si>
  <si>
    <t>Martin Squires</t>
  </si>
  <si>
    <t>Pet at home</t>
  </si>
  <si>
    <t>contact in the future</t>
  </si>
  <si>
    <t>Barbora Gabrižová</t>
  </si>
  <si>
    <t>Daniel Csepregi</t>
  </si>
  <si>
    <t>MEC</t>
  </si>
  <si>
    <t>Kawtar KOSTANI</t>
  </si>
  <si>
    <t>Prisma Media</t>
  </si>
  <si>
    <t>Heike Ege</t>
  </si>
  <si>
    <t>Tracey Rountree</t>
  </si>
  <si>
    <t>Yoann DENEE</t>
  </si>
  <si>
    <t>Ksenia Arnold</t>
  </si>
  <si>
    <t>Katarzyna Byczkowska</t>
  </si>
  <si>
    <t>Thomas Oesterling</t>
  </si>
  <si>
    <t>Ryan Murdoch</t>
  </si>
  <si>
    <t>Review on freshsales before for wavemaker UK</t>
  </si>
  <si>
    <t>Raffaello Valtorta</t>
  </si>
  <si>
    <t>Salvatore Zeno</t>
  </si>
  <si>
    <t>James Lee</t>
  </si>
  <si>
    <t>Yurong Cai</t>
  </si>
  <si>
    <t>Vasundhara Ghosh Bansod</t>
  </si>
  <si>
    <t>kantar health</t>
  </si>
  <si>
    <t>Joel Deerwester</t>
  </si>
  <si>
    <t xml:space="preserve">APAC Head of Marketing Science </t>
  </si>
  <si>
    <t>Xaxis</t>
  </si>
  <si>
    <t>Manish Mittal</t>
  </si>
  <si>
    <t xml:space="preserve">Data Science Manager, APAC </t>
  </si>
  <si>
    <t>Riccardo Camon</t>
  </si>
  <si>
    <t>Director of Analytics Marketing Science EMEA</t>
  </si>
  <si>
    <t>John O'Gorman</t>
  </si>
  <si>
    <t>Amanda Harrison</t>
  </si>
  <si>
    <t>Levent Karabeyoglu</t>
  </si>
  <si>
    <t>Mesut Sefizade</t>
  </si>
  <si>
    <t>Guclu Ugurel</t>
  </si>
  <si>
    <t>Sue Burns</t>
  </si>
  <si>
    <t>Larisa Kalmykova</t>
  </si>
  <si>
    <t>Aysun Karakus</t>
  </si>
  <si>
    <t>Evren Mıhlar</t>
  </si>
  <si>
    <t>Yusuf Can Akbaş</t>
  </si>
  <si>
    <t>Firman Misran</t>
  </si>
  <si>
    <t>Sachin Montadka Karunakara</t>
  </si>
  <si>
    <t>removed from LI</t>
  </si>
  <si>
    <t>Michelle Souster</t>
  </si>
  <si>
    <t>Richard C. van der Wath, PhD</t>
  </si>
  <si>
    <t>Emirates NBD</t>
  </si>
  <si>
    <t>Athul Venugopal Vatolathil</t>
  </si>
  <si>
    <t>吴文娟</t>
  </si>
  <si>
    <t>Rafik El Noumeir</t>
  </si>
  <si>
    <t>Mohamed Elgendy</t>
  </si>
  <si>
    <t>Etisalat</t>
  </si>
  <si>
    <t>Robin Kearsey</t>
  </si>
  <si>
    <t>dnata</t>
  </si>
  <si>
    <t>Diana Jarmalaite</t>
  </si>
  <si>
    <t>Mohammed Hashem</t>
  </si>
  <si>
    <t>Raffaele B.</t>
  </si>
  <si>
    <t>Markus Peter</t>
  </si>
  <si>
    <t>Director Marketing</t>
  </si>
  <si>
    <t>Porsche Middle East &amp; Africa</t>
  </si>
  <si>
    <t>9/20</t>
  </si>
  <si>
    <t>Fadi Dawalibi</t>
  </si>
  <si>
    <t>KD Marketing FZ LLC</t>
  </si>
  <si>
    <t>Dr. Esra Turan Taylor</t>
  </si>
  <si>
    <t>Anusha Azees</t>
  </si>
  <si>
    <t>Motivate Media Group</t>
  </si>
  <si>
    <t>Jihan Mohammed</t>
  </si>
  <si>
    <t>United Eastern Medical Services</t>
  </si>
  <si>
    <t>Florian Holzer</t>
  </si>
  <si>
    <t>Aashay Shah</t>
  </si>
  <si>
    <t>Andreas Nunn</t>
  </si>
  <si>
    <t>Data &amp; Analytics Consultant</t>
  </si>
  <si>
    <t>no need to follow up</t>
  </si>
  <si>
    <t>Anna Rama</t>
  </si>
  <si>
    <t>Tim Edwards</t>
  </si>
  <si>
    <t>Danielle Quijanes</t>
  </si>
  <si>
    <t>Charlotte Banister</t>
  </si>
  <si>
    <t>Ozgur Kenanoglu</t>
  </si>
  <si>
    <t>Alexis Vermeulen</t>
  </si>
  <si>
    <t>Cristina Popazu</t>
  </si>
  <si>
    <t>Leon Duplay</t>
  </si>
  <si>
    <t>Barbara Del Neri</t>
  </si>
  <si>
    <t>Michal Biedzinski</t>
  </si>
  <si>
    <t>Anton Kopytov</t>
  </si>
  <si>
    <t>He left the company</t>
  </si>
  <si>
    <t>Mo Hussain</t>
  </si>
  <si>
    <t>dont send a msg!!!!</t>
  </si>
  <si>
    <t>Alexey Burnakov</t>
  </si>
  <si>
    <t>TASS</t>
  </si>
  <si>
    <t>Jai Pankaj</t>
  </si>
  <si>
    <t>Xu Lingling</t>
  </si>
  <si>
    <t>Ankur Sharma</t>
  </si>
  <si>
    <t>Metlife</t>
  </si>
  <si>
    <t>Mark B.</t>
  </si>
  <si>
    <t>Maya Tayara</t>
  </si>
  <si>
    <t>Flavio Remus</t>
  </si>
  <si>
    <t>Karthick Kumar</t>
  </si>
  <si>
    <t>Deepa Jadhav</t>
  </si>
  <si>
    <t>Manaswita Singh</t>
  </si>
  <si>
    <t>Charles Campbell</t>
  </si>
  <si>
    <t>Nadeem Uddin</t>
  </si>
  <si>
    <t>Pushan Sengupta</t>
  </si>
  <si>
    <t>Ali Hurbas</t>
  </si>
  <si>
    <t>Afnan El Teraifi</t>
  </si>
  <si>
    <t>Emilie Rabot</t>
  </si>
  <si>
    <t>Mona Fahmi</t>
  </si>
  <si>
    <t>Sophie Spring</t>
  </si>
  <si>
    <t>Induja Sridharan</t>
  </si>
  <si>
    <t>Rachel Breslin</t>
  </si>
  <si>
    <t>Charles Hill</t>
  </si>
  <si>
    <t>Patrick Huber</t>
  </si>
  <si>
    <t>Michela Bertolin</t>
  </si>
  <si>
    <t>Roland Toth</t>
  </si>
  <si>
    <t>Peter Lundgaard Rosendahl</t>
  </si>
  <si>
    <t>Danske Bank</t>
  </si>
  <si>
    <t>Martin Feldkircher</t>
  </si>
  <si>
    <t>OgilvyOne</t>
  </si>
  <si>
    <t>Diego Schapira</t>
  </si>
  <si>
    <t>Laetitia de La Bastide</t>
  </si>
  <si>
    <t>Dirk Melief</t>
  </si>
  <si>
    <t>Sajid Haleem</t>
  </si>
  <si>
    <t>Principal Analytics Consultant</t>
  </si>
  <si>
    <t>OgilvyOne Worldwide</t>
  </si>
  <si>
    <t>Ahmed Abayazeed</t>
  </si>
  <si>
    <t>Ol Janus</t>
  </si>
  <si>
    <t>Suzanne Jansen</t>
  </si>
  <si>
    <t>Olivier TASSEL</t>
  </si>
  <si>
    <t>JUAN MANUEL D.</t>
  </si>
  <si>
    <t>Lasse Hoffmann</t>
  </si>
  <si>
    <t>Nikhil Kaithwal</t>
  </si>
  <si>
    <t>Matthijs van der Putten</t>
  </si>
  <si>
    <t>François Simon</t>
  </si>
  <si>
    <t>Alan Buck</t>
  </si>
  <si>
    <t>Elena Muñoz-Rojas</t>
  </si>
  <si>
    <t>John Caselaw</t>
  </si>
  <si>
    <t>Critical Mass</t>
  </si>
  <si>
    <t>Michael von Geldern</t>
  </si>
  <si>
    <t>Virgin Group Loyalty Company</t>
  </si>
  <si>
    <t>Sven Tyburcy</t>
  </si>
  <si>
    <t>Bryan Kelly</t>
  </si>
  <si>
    <t>Samsung Electronics</t>
  </si>
  <si>
    <t>Daryl D'Cruz</t>
  </si>
  <si>
    <t>Pierre Osdoit-Patrigeon</t>
  </si>
  <si>
    <t>Alven</t>
  </si>
  <si>
    <t>Ting Yuan</t>
  </si>
  <si>
    <t>Data Solution Director</t>
  </si>
  <si>
    <t>Carat China</t>
  </si>
  <si>
    <t>ting.yuan@carat.com</t>
  </si>
  <si>
    <t>Matthieu Duvinage, PhD Ir.</t>
  </si>
  <si>
    <t>Mario Nolla</t>
  </si>
  <si>
    <t>Tim Rogers</t>
  </si>
  <si>
    <t>Commonwealth Bank of Australia</t>
  </si>
  <si>
    <t>Paul Chapman</t>
  </si>
  <si>
    <t>Premier Foods</t>
  </si>
  <si>
    <t>THIBAULT GARDET</t>
  </si>
  <si>
    <t>Nuria Montero Teixidor</t>
  </si>
  <si>
    <t>Ralf Seidensticker</t>
  </si>
  <si>
    <t>James Hope-Johnstone</t>
  </si>
  <si>
    <t>Robert Aston</t>
  </si>
  <si>
    <t>Olivier Sachon</t>
  </si>
  <si>
    <t>Church &amp; Dwight</t>
  </si>
  <si>
    <t>Alexandra Meier</t>
  </si>
  <si>
    <t>Schwan-STABILO Cosmetics International GmbH</t>
  </si>
  <si>
    <t>Sergio Rojas</t>
  </si>
  <si>
    <t>HERE Technologies</t>
  </si>
  <si>
    <t>Julia Gyorffy-Schäfer</t>
  </si>
  <si>
    <t>SCIEX</t>
  </si>
  <si>
    <t>Faisal Hammad</t>
  </si>
  <si>
    <t>Babbel Travel</t>
  </si>
  <si>
    <t>Bent Böer</t>
  </si>
  <si>
    <t>Adrian Heinrich</t>
  </si>
  <si>
    <t>DaWanda GmbH </t>
  </si>
  <si>
    <t>Jennifer Bahr</t>
  </si>
  <si>
    <t>Alex Hansa Shin</t>
  </si>
  <si>
    <t>PANTAFLIX AG</t>
  </si>
  <si>
    <t>Christian Krämer</t>
  </si>
  <si>
    <t>Daniela Vorleuter</t>
  </si>
  <si>
    <t>Deloitte</t>
  </si>
  <si>
    <t>Iris Geller</t>
  </si>
  <si>
    <t>Koelnmesse GmbH</t>
  </si>
  <si>
    <t>Ina Duckstein</t>
  </si>
  <si>
    <t>Dresden Marketing GmbH</t>
  </si>
  <si>
    <t>Manali Chatterjee</t>
  </si>
  <si>
    <t xml:space="preserve"> Danaher </t>
  </si>
  <si>
    <t>Svenja Julia Kempener</t>
  </si>
  <si>
    <t> The NAGA Group AG  </t>
  </si>
  <si>
    <t>Fabian Liebig</t>
  </si>
  <si>
    <t>Staffbase</t>
  </si>
  <si>
    <t>Gustavo Robledo</t>
  </si>
  <si>
    <t>DiscoEat - Discover with Discounts</t>
  </si>
  <si>
    <t>Anna Elberskirch</t>
  </si>
  <si>
    <t>PKV Institut GmbH</t>
  </si>
  <si>
    <t>Ian Roderick</t>
  </si>
  <si>
    <t>Moonfare</t>
  </si>
  <si>
    <t>Itai Peleg</t>
  </si>
  <si>
    <t>antivity</t>
  </si>
  <si>
    <t>Darya (Dya) N.</t>
  </si>
  <si>
    <t xml:space="preserve">act 3 </t>
  </si>
  <si>
    <t>Veronika Hindl (geb. Seiler)</t>
  </si>
  <si>
    <t>Tech Data</t>
  </si>
  <si>
    <t>Hector R. Egas</t>
  </si>
  <si>
    <t>JustClick Media</t>
  </si>
  <si>
    <t>Jonas Sommer</t>
  </si>
  <si>
    <t>Sevasti Tobazidou</t>
  </si>
  <si>
    <t>Corinne Abitbol</t>
  </si>
  <si>
    <t>Juuso Siikaniva</t>
  </si>
  <si>
    <t>Vaidehi Bhatia</t>
  </si>
  <si>
    <t>Peter Loell</t>
  </si>
  <si>
    <t>Jody Saunders</t>
  </si>
  <si>
    <t>Kate Barnham</t>
  </si>
  <si>
    <t>George Goldberg</t>
  </si>
  <si>
    <t>Arvind Kapavarapu</t>
  </si>
  <si>
    <t>Robert Hartl</t>
  </si>
  <si>
    <t>Associate Director Kantar Analytics Practice</t>
  </si>
  <si>
    <t>Anton Titov</t>
  </si>
  <si>
    <t>Head of Analytics department</t>
  </si>
  <si>
    <t>Zoe Bowen-Jones</t>
  </si>
  <si>
    <t>Laurence Stock</t>
  </si>
  <si>
    <t>Global Commercial &amp; Marketing Director</t>
  </si>
  <si>
    <t>Christopher Heine</t>
  </si>
  <si>
    <t>KRÜSS</t>
  </si>
  <si>
    <t>Romain Roncin</t>
  </si>
  <si>
    <t>Kusha Arora</t>
  </si>
  <si>
    <t>Anthony Kilili</t>
  </si>
  <si>
    <t>Ghita Bennani</t>
  </si>
  <si>
    <t>Benoit Colrat</t>
  </si>
  <si>
    <t> AUTO1 Group</t>
  </si>
  <si>
    <t>Mircea Giurca</t>
  </si>
  <si>
    <t>GetYourGuide</t>
  </si>
  <si>
    <t>this irrelavent for us</t>
  </si>
  <si>
    <t>Sophie Westphal</t>
  </si>
  <si>
    <t>Syntax Systems Deutschland</t>
  </si>
  <si>
    <t>Christian Steiler</t>
  </si>
  <si>
    <t> IVC Evidensia DACH</t>
  </si>
  <si>
    <t>Kai Schmidt</t>
  </si>
  <si>
    <t>TÜV SÜD</t>
  </si>
  <si>
    <t>I dnt think this relavent</t>
  </si>
  <si>
    <t>Inken Kuhlmann-Rhinow</t>
  </si>
  <si>
    <t>Marketing Director, EMEA</t>
  </si>
  <si>
    <t>HubSpot</t>
  </si>
  <si>
    <t>Marlena Kowieska</t>
  </si>
  <si>
    <t> Marley Spoon</t>
  </si>
  <si>
    <t>Ulrike Arnhold</t>
  </si>
  <si>
    <t>Rodenstock</t>
  </si>
  <si>
    <t>Michelle Lux-Wellenhof</t>
  </si>
  <si>
    <t>BMW</t>
  </si>
  <si>
    <t>Christian Cosimini</t>
  </si>
  <si>
    <t>Plan.Net Group</t>
  </si>
  <si>
    <t>Nolwenn GIRAUD</t>
  </si>
  <si>
    <t>Vincenzo Tocco</t>
  </si>
  <si>
    <t>Mediacom</t>
  </si>
  <si>
    <t>SOPHIE PALLUET</t>
  </si>
  <si>
    <t>Marie Thomas</t>
  </si>
  <si>
    <t>Thomas Brient</t>
  </si>
  <si>
    <t>Laurent TON-THAT</t>
  </si>
  <si>
    <t>Vicente Manuel Rustarazo Hervás</t>
  </si>
  <si>
    <t>Darren Tomes</t>
  </si>
  <si>
    <t>Elias Baltassis</t>
  </si>
  <si>
    <t>Dr. Jan Ittner</t>
  </si>
  <si>
    <t>Samuel Rao</t>
  </si>
  <si>
    <t>Barbara Semlitsch</t>
  </si>
  <si>
    <t>WARSTEINER Brauerei Haus Cramer Management Gmbh</t>
  </si>
  <si>
    <t>Pascal Lendermann</t>
  </si>
  <si>
    <t>Cisco</t>
  </si>
  <si>
    <t>Steffen Seiffarth</t>
  </si>
  <si>
    <t>Jan-Henrik Behrens</t>
  </si>
  <si>
    <t>Immowelt Hamburg Gmbh</t>
  </si>
  <si>
    <t>Marco Güttler</t>
  </si>
  <si>
    <t>Peter Malinak</t>
  </si>
  <si>
    <t>Sibylle Kessler</t>
  </si>
  <si>
    <t>Royal Philips</t>
  </si>
  <si>
    <t>Claudia Ene</t>
  </si>
  <si>
    <t>Dr. Martino Saracino</t>
  </si>
  <si>
    <t>QIAGEN</t>
  </si>
  <si>
    <t>Anke Hattingh</t>
  </si>
  <si>
    <t>Mapei GmbH</t>
  </si>
  <si>
    <t>Kunal Patankar</t>
  </si>
  <si>
    <t>TIE Kinetix GmbH</t>
  </si>
  <si>
    <t>Franziska Volkening</t>
  </si>
  <si>
    <t>innogy SE</t>
  </si>
  <si>
    <t>Ortrun Schneider</t>
  </si>
  <si>
    <t>Lehrerkolleg LK GmbH</t>
  </si>
  <si>
    <t>Isidora Jovic</t>
  </si>
  <si>
    <t>Omio</t>
  </si>
  <si>
    <t>Martin Kasten</t>
  </si>
  <si>
    <t>Zalando SE</t>
  </si>
  <si>
    <t>Tobias Zunk</t>
  </si>
  <si>
    <t>Engineering &amp; Consulting</t>
  </si>
  <si>
    <t>Daniel Afel-lat Escudero</t>
  </si>
  <si>
    <t>Sergei Mukhanov</t>
  </si>
  <si>
    <t>Advanced Analytics Lead</t>
  </si>
  <si>
    <t>Ying LI</t>
  </si>
  <si>
    <t>Jorge Alagon</t>
  </si>
  <si>
    <t>Jo Hennebach</t>
  </si>
  <si>
    <t>Sahil Sakhuja</t>
  </si>
  <si>
    <t>Deutsche Telekom</t>
  </si>
  <si>
    <t>Christian Gerber</t>
  </si>
  <si>
    <t>KERBEROS Compliance-Managementsysteme GmbH</t>
  </si>
  <si>
    <t>David Marsán</t>
  </si>
  <si>
    <t>didnt send a msg as we had a positive response from ebay</t>
  </si>
  <si>
    <t>Stephen Delisle</t>
  </si>
  <si>
    <t>Dept</t>
  </si>
  <si>
    <t>Richard Fally</t>
  </si>
  <si>
    <t>Franziska Helene Singrün</t>
  </si>
  <si>
    <t>EMD Serono</t>
  </si>
  <si>
    <t>Hans Jordan</t>
  </si>
  <si>
    <t>Jonna Evers</t>
  </si>
  <si>
    <t>Katja Reinhardt</t>
  </si>
  <si>
    <t>Nhat Le</t>
  </si>
  <si>
    <t>Ina Maywald</t>
  </si>
  <si>
    <t>Hitachi Vantara</t>
  </si>
  <si>
    <t>Oliver Krahn</t>
  </si>
  <si>
    <t>Nokia</t>
  </si>
  <si>
    <t>Severin Bandera</t>
  </si>
  <si>
    <t>Mercedes-Benz</t>
  </si>
  <si>
    <t>Juliane Meyer</t>
  </si>
  <si>
    <t>Thomas Glassen</t>
  </si>
  <si>
    <t>Schwan-STABILO Cosmetics GmbH &amp; Co. KG</t>
  </si>
  <si>
    <t>Christian Loeer</t>
  </si>
  <si>
    <t>Nina Carlson</t>
  </si>
  <si>
    <t>Online Marketing &amp; Analytics Manager</t>
  </si>
  <si>
    <t>Emerson Automation Solutions</t>
  </si>
  <si>
    <t>Petra Baumgartner</t>
  </si>
  <si>
    <t>Sr. Product Manager Shopper Marketing Insights</t>
  </si>
  <si>
    <t>Amazon Media Group</t>
  </si>
  <si>
    <t>Dr. Leonhard Mandl</t>
  </si>
  <si>
    <t>Senior Manager Customer &amp; Market Insights</t>
  </si>
  <si>
    <t>Knauf</t>
  </si>
  <si>
    <t>Johannes Dieterich</t>
  </si>
  <si>
    <t xml:space="preserve">ProSiebenSat.1 Media SE </t>
  </si>
  <si>
    <t>Richard Seitz</t>
  </si>
  <si>
    <t>Andreas Pollinger</t>
  </si>
  <si>
    <t>Alexander Komarov</t>
  </si>
  <si>
    <t>SIXT</t>
  </si>
  <si>
    <t>Damian Cox</t>
  </si>
  <si>
    <t>Steven Waddon</t>
  </si>
  <si>
    <t>Mark Woodcock</t>
  </si>
  <si>
    <t>Sarah Wheeler</t>
  </si>
  <si>
    <t>Dare</t>
  </si>
  <si>
    <t>Dr Karandeep Singh</t>
  </si>
  <si>
    <t>iProspect</t>
  </si>
  <si>
    <t>Ben Poole</t>
  </si>
  <si>
    <t>Awin Global</t>
  </si>
  <si>
    <t>Imad Aoun</t>
  </si>
  <si>
    <t>IMPACT BBDO</t>
  </si>
  <si>
    <t>Dr. Philipp Reinisch</t>
  </si>
  <si>
    <t>Johanna Petra Esch</t>
  </si>
  <si>
    <t>Brian Wilkins</t>
  </si>
  <si>
    <t>Lucien Waran</t>
  </si>
  <si>
    <t>Helen Hunter</t>
  </si>
  <si>
    <t>Cham Chandratillake</t>
  </si>
  <si>
    <t>Chief Data officer</t>
  </si>
  <si>
    <t>Simon Hald</t>
  </si>
  <si>
    <t>Glen Thickett</t>
  </si>
  <si>
    <t>Nicolas Hauduc</t>
  </si>
  <si>
    <t>Sainsbury's Argos</t>
  </si>
  <si>
    <t>Sally Bedford</t>
  </si>
  <si>
    <t>Marketing Effectivness Manager</t>
  </si>
  <si>
    <t>Paul Smidowicz</t>
  </si>
  <si>
    <t>Amy Shi-Nash, Ph.D</t>
  </si>
  <si>
    <t>Peter Chapman</t>
  </si>
  <si>
    <t>Craig Palmer</t>
  </si>
  <si>
    <t>Richard Wickham</t>
  </si>
  <si>
    <t>Alyssa Middleton</t>
  </si>
  <si>
    <t>Annika Tanskanen</t>
  </si>
  <si>
    <t>Martin Newman</t>
  </si>
  <si>
    <t>Mary Jeffries</t>
  </si>
  <si>
    <t>Tim S.</t>
  </si>
  <si>
    <t>IPG Mediabrands UK</t>
  </si>
  <si>
    <t>Geoff Copps</t>
  </si>
  <si>
    <t>Kinesso (an IPG company)</t>
  </si>
  <si>
    <t>Roberto Atipaldi</t>
  </si>
  <si>
    <t>Sudarshana Sinha</t>
  </si>
  <si>
    <t>Yoon Kyung (YK) Lee</t>
  </si>
  <si>
    <t>Ivan Lourie</t>
  </si>
  <si>
    <t>carwow</t>
  </si>
  <si>
    <t>Don't send any msg</t>
  </si>
  <si>
    <t>Emilie Cymberg</t>
  </si>
  <si>
    <t>Simon Cox</t>
  </si>
  <si>
    <t>Chris White</t>
  </si>
  <si>
    <t>Anne Madec-Hily</t>
  </si>
  <si>
    <t>Justyna Droździkowska</t>
  </si>
  <si>
    <t>Johan- Peeters</t>
  </si>
  <si>
    <t>Emma Lakey</t>
  </si>
  <si>
    <t>Mercedes-Benz Cars UK ltd</t>
  </si>
  <si>
    <t>Lynette Lilly</t>
  </si>
  <si>
    <t>Ozlem Carr</t>
  </si>
  <si>
    <t>dont send a msg</t>
  </si>
  <si>
    <t>Natalia Poskrebysheva</t>
  </si>
  <si>
    <t>Dean Turley</t>
  </si>
  <si>
    <t>Stratos S.</t>
  </si>
  <si>
    <t>Jack Sweetzer</t>
  </si>
  <si>
    <t>TESCO</t>
  </si>
  <si>
    <t>Kris Hamer</t>
  </si>
  <si>
    <t>Ankit Mahajan</t>
  </si>
  <si>
    <t> PepsiCo</t>
  </si>
  <si>
    <t>Sue Highfield</t>
  </si>
  <si>
    <t>Autoglass</t>
  </si>
  <si>
    <t>Lorna Coath</t>
  </si>
  <si>
    <t>Joshua Butler-Clarke</t>
  </si>
  <si>
    <t>ASOS.com</t>
  </si>
  <si>
    <t>Roman Iciksons</t>
  </si>
  <si>
    <t>Karstadt</t>
  </si>
  <si>
    <t>Keith Bridges</t>
  </si>
  <si>
    <t>The Body Shop</t>
  </si>
  <si>
    <t>Nathan Brown</t>
  </si>
  <si>
    <t>Kat Jurgonska</t>
  </si>
  <si>
    <t>John Lewis</t>
  </si>
  <si>
    <t>Paul Stocks-Wilson</t>
  </si>
  <si>
    <t>British Airways</t>
  </si>
  <si>
    <t>Dominic Collins</t>
  </si>
  <si>
    <t>Alex Alderson</t>
  </si>
  <si>
    <t>Laura Stansby</t>
  </si>
  <si>
    <t>The White Company</t>
  </si>
  <si>
    <t>Christina Boyle</t>
  </si>
  <si>
    <t>Sandra Jones</t>
  </si>
  <si>
    <t>Hotels.com</t>
  </si>
  <si>
    <t>Clara Patricia Cokro</t>
  </si>
  <si>
    <t> Sainsbury's</t>
  </si>
  <si>
    <t>Mace Maclean</t>
  </si>
  <si>
    <t>Stuart Wilson ACMA, CGMA</t>
  </si>
  <si>
    <t>Frasers Group</t>
  </si>
  <si>
    <t>Naveen Bhalla</t>
  </si>
  <si>
    <t>Medela</t>
  </si>
  <si>
    <t>Michalis Vardakis</t>
  </si>
  <si>
    <t>Lucozade Ribena Suntory</t>
  </si>
  <si>
    <t>Dominic Jordan</t>
  </si>
  <si>
    <t> N Brown Group</t>
  </si>
  <si>
    <t>Adi Clark</t>
  </si>
  <si>
    <t>Yours Clothing</t>
  </si>
  <si>
    <t>Natasha Rupniak</t>
  </si>
  <si>
    <t>Pret A Manger</t>
  </si>
  <si>
    <t>Kyle Monk</t>
  </si>
  <si>
    <t>British Retail Consortium</t>
  </si>
  <si>
    <t>James Miller</t>
  </si>
  <si>
    <t>Foxtrot Analytics</t>
  </si>
  <si>
    <t>Onkar Dalvi</t>
  </si>
  <si>
    <t>The AA</t>
  </si>
  <si>
    <t>Ariful Aziz</t>
  </si>
  <si>
    <t>John Lewis &amp; Partners</t>
  </si>
  <si>
    <t>Mitch Lang</t>
  </si>
  <si>
    <t>Book Depository</t>
  </si>
  <si>
    <t>Rintu Alex</t>
  </si>
  <si>
    <t>Hammerson</t>
  </si>
  <si>
    <t>Steve Stone</t>
  </si>
  <si>
    <t>James Hassan</t>
  </si>
  <si>
    <t xml:space="preserve"> Mediahub Global</t>
  </si>
  <si>
    <t>Kit S.</t>
  </si>
  <si>
    <t>Nepa</t>
  </si>
  <si>
    <t>Kerrie Neale</t>
  </si>
  <si>
    <t>Natural Motion</t>
  </si>
  <si>
    <t>Paul Cuckoo</t>
  </si>
  <si>
    <t xml:space="preserve">PHD </t>
  </si>
  <si>
    <t>Adrian Joseph OBE</t>
  </si>
  <si>
    <t>BT</t>
  </si>
  <si>
    <t>Divya Shridhar</t>
  </si>
  <si>
    <t>Paul Bongers</t>
  </si>
  <si>
    <t>Alan Tua</t>
  </si>
  <si>
    <t>don't send any msg, we have been in contact with someone else from the same company beforre</t>
  </si>
  <si>
    <t>Kaja Fjørtoft Ystgaard</t>
  </si>
  <si>
    <t xml:space="preserve"> Telenor</t>
  </si>
  <si>
    <t>Gavin Meggs</t>
  </si>
  <si>
    <t>Mariana Assis</t>
  </si>
  <si>
    <t>Abhishek Khandelwal</t>
  </si>
  <si>
    <t>Barclays UK</t>
  </si>
  <si>
    <t>Ben Houghton</t>
  </si>
  <si>
    <t>Ray Eitel-Porter</t>
  </si>
  <si>
    <t>Don't send the regular pitch / a chance that Ramla knopws him</t>
  </si>
  <si>
    <t>Stefan Hoejmose</t>
  </si>
  <si>
    <t>NOW TV</t>
  </si>
  <si>
    <t xml:space="preserve">Don't send any msg </t>
  </si>
  <si>
    <t>Nitin Ladwa</t>
  </si>
  <si>
    <t>Sachin Ambekar</t>
  </si>
  <si>
    <t xml:space="preserve"> Lloyds Banking Group</t>
  </si>
  <si>
    <t>Howard Barber</t>
  </si>
  <si>
    <t>Golden Charter Ltd</t>
  </si>
  <si>
    <t>Gary Sanders</t>
  </si>
  <si>
    <t>Liam Ellis, PhD</t>
  </si>
  <si>
    <t>Worldpay</t>
  </si>
  <si>
    <t>Grant Strydom</t>
  </si>
  <si>
    <t>Charlotte Wise</t>
  </si>
  <si>
    <t>don't send msgs to essence</t>
  </si>
  <si>
    <t>Alex Lomizov</t>
  </si>
  <si>
    <t>Josh Gow</t>
  </si>
  <si>
    <t>Michael Okuribido</t>
  </si>
  <si>
    <t>David Lecouvet</t>
  </si>
  <si>
    <t>Cristina Lera García</t>
  </si>
  <si>
    <t xml:space="preserve">iPG Mediabrands </t>
  </si>
  <si>
    <t>Richard Smith</t>
  </si>
  <si>
    <t>LEGO group</t>
  </si>
  <si>
    <t>Tanja Iversen</t>
  </si>
  <si>
    <t>Stephan Dr. Thiel</t>
  </si>
  <si>
    <t>James Northway</t>
  </si>
  <si>
    <t>Sudarshan Saha</t>
  </si>
  <si>
    <t>mindshare</t>
  </si>
  <si>
    <t>Ayushman Saha</t>
  </si>
  <si>
    <t xml:space="preserve"> O2 (Telefónica UK) </t>
  </si>
  <si>
    <t>Phil Maine</t>
  </si>
  <si>
    <t>Paul Jackson</t>
  </si>
  <si>
    <t xml:space="preserve">Bonamy Finch </t>
  </si>
  <si>
    <t>Danffer Navarro</t>
  </si>
  <si>
    <t>Electrolux</t>
  </si>
  <si>
    <t>Isobel Sita-Lumsden</t>
  </si>
  <si>
    <t>Robert Quigley</t>
  </si>
  <si>
    <t>Becky Smith</t>
  </si>
  <si>
    <t>Nicole Amswych</t>
  </si>
  <si>
    <t>Selma Ali</t>
  </si>
  <si>
    <t>Gareth Lloyd</t>
  </si>
  <si>
    <t>Wm Morrison Supermarkets Plc </t>
  </si>
  <si>
    <t>Thomas Richards</t>
  </si>
  <si>
    <t>OTRO</t>
  </si>
  <si>
    <t>Kev Jones</t>
  </si>
  <si>
    <t>A.F. Blakemore &amp; Son Ltd</t>
  </si>
  <si>
    <t>jonathan Neal</t>
  </si>
  <si>
    <t>Quidco</t>
  </si>
  <si>
    <t>Sophie Weller</t>
  </si>
  <si>
    <t>Ocado Group</t>
  </si>
  <si>
    <t>Vanessa Preece</t>
  </si>
  <si>
    <t>Redfish Group </t>
  </si>
  <si>
    <t>Greg Walsh</t>
  </si>
  <si>
    <t>notonthehighstreet</t>
  </si>
  <si>
    <t>Andrew Tyrrell</t>
  </si>
  <si>
    <t>Tesco</t>
  </si>
  <si>
    <t>Phillip Smith</t>
  </si>
  <si>
    <t>O2 (Telefónica UK) </t>
  </si>
  <si>
    <t>Carlene Horridge</t>
  </si>
  <si>
    <t>Boots UK</t>
  </si>
  <si>
    <t>Henry Linney</t>
  </si>
  <si>
    <t>Amara Living Ltd</t>
  </si>
  <si>
    <t>Jon McPherson</t>
  </si>
  <si>
    <t>Blue Square</t>
  </si>
  <si>
    <t>Lise Flynn</t>
  </si>
  <si>
    <t>RI</t>
  </si>
  <si>
    <t>Axel de Goursac</t>
  </si>
  <si>
    <t>LVMH</t>
  </si>
  <si>
    <t>Mathieu DAUPHIN</t>
  </si>
  <si>
    <t>Nathalie Desquermes</t>
  </si>
  <si>
    <t xml:space="preserve"> Genactis</t>
  </si>
  <si>
    <t>Matt Mitchell</t>
  </si>
  <si>
    <t>Evangelos Lemonis</t>
  </si>
  <si>
    <t>Jane Ostler</t>
  </si>
  <si>
    <t xml:space="preserve">Kantar Millward Brown </t>
  </si>
  <si>
    <t>Sara Oliva</t>
  </si>
  <si>
    <t>Deni Boncheva</t>
  </si>
  <si>
    <t>Arantxa Riola</t>
  </si>
  <si>
    <t>Stephan Brebeck</t>
  </si>
  <si>
    <t>Lara Izlan</t>
  </si>
  <si>
    <t>ITV</t>
  </si>
  <si>
    <t>Marios Perrakis</t>
  </si>
  <si>
    <t>Nicola H.</t>
  </si>
  <si>
    <t>Jennie Esler</t>
  </si>
  <si>
    <t>Lovehoney</t>
  </si>
  <si>
    <t>Rob Hyland</t>
  </si>
  <si>
    <t>Halfords</t>
  </si>
  <si>
    <t>Sophia Probert</t>
  </si>
  <si>
    <t>eve sleep</t>
  </si>
  <si>
    <t>Lucy Crabtree</t>
  </si>
  <si>
    <t>ao.com</t>
  </si>
  <si>
    <t>Sarah Dohren</t>
  </si>
  <si>
    <t>Hotter Shoes</t>
  </si>
  <si>
    <t>Don Nisbet</t>
  </si>
  <si>
    <t>Wolseley </t>
  </si>
  <si>
    <t>Alex Torres</t>
  </si>
  <si>
    <t>Smartbox UK</t>
  </si>
  <si>
    <t>Anne Lonsdale</t>
  </si>
  <si>
    <t>Wiggle</t>
  </si>
  <si>
    <t>Evan Innis</t>
  </si>
  <si>
    <t>Paul Gerreli</t>
  </si>
  <si>
    <t>Leyland SDM</t>
  </si>
  <si>
    <t>Keely Garrick</t>
  </si>
  <si>
    <t>Joe Browns LTD</t>
  </si>
  <si>
    <t>Andrew Wilcock</t>
  </si>
  <si>
    <t>Woodstock Trading Co </t>
  </si>
  <si>
    <t>Maxine Minty-Morel</t>
  </si>
  <si>
    <t>Brown Thomas Arnotts </t>
  </si>
  <si>
    <t>Angela Thoresen</t>
  </si>
  <si>
    <t>Greggs PLC</t>
  </si>
  <si>
    <t>John McIntosh</t>
  </si>
  <si>
    <t>Alberto Lucas Navio</t>
  </si>
  <si>
    <t>AFC Bournemouth</t>
  </si>
  <si>
    <t>George King</t>
  </si>
  <si>
    <t>GAME Digital PLC</t>
  </si>
  <si>
    <t>Paul de Laat</t>
  </si>
  <si>
    <t>Centrica British Gas</t>
  </si>
  <si>
    <t>James Gardener</t>
  </si>
  <si>
    <t>Dunelm</t>
  </si>
  <si>
    <t>Louisa Livingston</t>
  </si>
  <si>
    <t>Harrods </t>
  </si>
  <si>
    <t>wayne frost</t>
  </si>
  <si>
    <t>E-Foods</t>
  </si>
  <si>
    <t>Alison Barker</t>
  </si>
  <si>
    <t>Wickes</t>
  </si>
  <si>
    <t>Aleya Allybokus</t>
  </si>
  <si>
    <t>Peter Simpson</t>
  </si>
  <si>
    <t>Elsa Ögren</t>
  </si>
  <si>
    <t>Nicolas Sakiotis</t>
  </si>
  <si>
    <t>Emily Fielding</t>
  </si>
  <si>
    <t>Kamran Ashraf</t>
  </si>
  <si>
    <t>Ali Yagmur Aydinli</t>
  </si>
  <si>
    <t>Dr. Hasan Al-Madfai</t>
  </si>
  <si>
    <t>Claudio D.</t>
  </si>
  <si>
    <t>Thomas McKenna</t>
  </si>
  <si>
    <t>bain &amp; company</t>
  </si>
  <si>
    <t>Raphael Proult</t>
  </si>
  <si>
    <t>Head of Marketing Insights</t>
  </si>
  <si>
    <t xml:space="preserve">Unify Group </t>
  </si>
  <si>
    <t>Thanks Ramla for your message.
I am not interested at the moment</t>
  </si>
  <si>
    <t>Marine Rabeau</t>
  </si>
  <si>
    <t>zenith</t>
  </si>
  <si>
    <t>Stine Skovbo</t>
  </si>
  <si>
    <t xml:space="preserve">Arla Foods </t>
  </si>
  <si>
    <t>Nicola Reed</t>
  </si>
  <si>
    <t>ZenithOptimedia Group</t>
  </si>
  <si>
    <t>Ashish Suri</t>
  </si>
  <si>
    <t>Niklas Teichmann</t>
  </si>
  <si>
    <t>Pablo Aguilar Cabadas</t>
  </si>
  <si>
    <t>Madhur Sawant</t>
  </si>
  <si>
    <t>Afolabi Okeshola</t>
  </si>
  <si>
    <t>Jean Lescut-Müller</t>
  </si>
  <si>
    <t>Adriana Arias Suárez</t>
  </si>
  <si>
    <t>Netflix</t>
  </si>
  <si>
    <t>Manvendra Singh</t>
  </si>
  <si>
    <t>Andrew Wilson</t>
  </si>
  <si>
    <t>Inditex</t>
  </si>
  <si>
    <t>Xavier Vaissiere</t>
  </si>
  <si>
    <t>Nathalie Borms</t>
  </si>
  <si>
    <t>Hannah McHard</t>
  </si>
  <si>
    <t>ALDI</t>
  </si>
  <si>
    <t>Belinda Cardozo</t>
  </si>
  <si>
    <t>CELIA DE FRUTOS ÁLVAREZ</t>
  </si>
  <si>
    <t>Non relevant</t>
  </si>
  <si>
    <t>Amin Elmili</t>
  </si>
  <si>
    <t>Arnaud Grojean</t>
  </si>
  <si>
    <t>Javier ABELLA</t>
  </si>
  <si>
    <t>Stefan Schneider</t>
  </si>
  <si>
    <t>Rehan Shaikh</t>
  </si>
  <si>
    <t>Ikea</t>
  </si>
  <si>
    <t>Stéphanie Cotineau</t>
  </si>
  <si>
    <t>IKEA </t>
  </si>
  <si>
    <t>Martin Emson</t>
  </si>
  <si>
    <t>FGH</t>
  </si>
  <si>
    <t>Christine Stoddart</t>
  </si>
  <si>
    <t>Gregory Pilgrim</t>
  </si>
  <si>
    <t>Virgin Money</t>
  </si>
  <si>
    <t>Robert Murray</t>
  </si>
  <si>
    <t>Applied Scientist Manager</t>
  </si>
  <si>
    <t>Ernesta Spathas</t>
  </si>
  <si>
    <t>Joey Flynn</t>
  </si>
  <si>
    <t>Ken Brown</t>
  </si>
  <si>
    <t>Voca link</t>
  </si>
  <si>
    <t>Craig G.</t>
  </si>
  <si>
    <t>Experian </t>
  </si>
  <si>
    <t>Michael Williams</t>
  </si>
  <si>
    <t>Bettina Meddings</t>
  </si>
  <si>
    <t>WorldRemit </t>
  </si>
  <si>
    <t>Veena Dhillon</t>
  </si>
  <si>
    <t>Rob Reason</t>
  </si>
  <si>
    <t>Barclaycard </t>
  </si>
  <si>
    <t>Sven Eggers</t>
  </si>
  <si>
    <t>Pete Evans</t>
  </si>
  <si>
    <t>Dheeraj Ahluwalia</t>
  </si>
  <si>
    <t>DOHA BANK </t>
  </si>
  <si>
    <t>Rhys Westwell</t>
  </si>
  <si>
    <t>Zenith Media</t>
  </si>
  <si>
    <t>Marcello Bertoli</t>
  </si>
  <si>
    <t>DTCC</t>
  </si>
  <si>
    <t>Mark Addleman</t>
  </si>
  <si>
    <t>TSB BANK</t>
  </si>
  <si>
    <t>Julian Granelli</t>
  </si>
  <si>
    <t>YBS Group</t>
  </si>
  <si>
    <t>Amparo Elizabeth Cano Basave</t>
  </si>
  <si>
    <t>Goldman Sachs</t>
  </si>
  <si>
    <t>Sunil Rullay</t>
  </si>
  <si>
    <t>Debosmita Chaudhuri</t>
  </si>
  <si>
    <t>Cengiz Ucbenli, Ph.D.</t>
  </si>
  <si>
    <t>Paulo Dias Faria</t>
  </si>
  <si>
    <t>Martin Heath</t>
  </si>
  <si>
    <t>Katie Harris</t>
  </si>
  <si>
    <t>15gifts</t>
  </si>
  <si>
    <t>Catherine Goddard</t>
  </si>
  <si>
    <t>Nondas Sourlas</t>
  </si>
  <si>
    <t>Bupa</t>
  </si>
  <si>
    <t>Hayden Blair</t>
  </si>
  <si>
    <t xml:space="preserve"> Barclaycard </t>
  </si>
  <si>
    <t>Reece Littlejohn</t>
  </si>
  <si>
    <t>BBC Studio</t>
  </si>
  <si>
    <t>Owen Wynne-Griffith</t>
  </si>
  <si>
    <t>Ben Ralph</t>
  </si>
  <si>
    <t>LV= Financial Services Limited</t>
  </si>
  <si>
    <t>Ceyhan Ceylan</t>
  </si>
  <si>
    <t>his manager Cral said that
Thank you for reaching out but at the moment we are fine thank you</t>
  </si>
  <si>
    <t>Michael S.</t>
  </si>
  <si>
    <t>Ravi singh</t>
  </si>
  <si>
    <t xml:space="preserve">HBO Europe </t>
  </si>
  <si>
    <t>Marita Harnes</t>
  </si>
  <si>
    <t>Gianni Maestri</t>
  </si>
  <si>
    <t xml:space="preserve">The Walt Disney Company </t>
  </si>
  <si>
    <t>Dan Short</t>
  </si>
  <si>
    <t>Daniel Diton</t>
  </si>
  <si>
    <t>Michael Klamo</t>
  </si>
  <si>
    <t>Idan Maor</t>
  </si>
  <si>
    <t xml:space="preserve"> Codemasters </t>
  </si>
  <si>
    <t>Ian Corlett</t>
  </si>
  <si>
    <t>Connor Pickard</t>
  </si>
  <si>
    <t>Claire Carolan</t>
  </si>
  <si>
    <t>Eleanor Bonner</t>
  </si>
  <si>
    <t>Aida Bejgane</t>
  </si>
  <si>
    <t>Funding Options</t>
  </si>
  <si>
    <t>Ian Nguyen</t>
  </si>
  <si>
    <t>Paymentsense</t>
  </si>
  <si>
    <t>Rebecca Rourke</t>
  </si>
  <si>
    <t>New Day</t>
  </si>
  <si>
    <t>Dominik Deja, PhD</t>
  </si>
  <si>
    <t>Nicola Denby</t>
  </si>
  <si>
    <t> Funding Circle</t>
  </si>
  <si>
    <t>Robert Fleming</t>
  </si>
  <si>
    <t>Wesleyan</t>
  </si>
  <si>
    <t>Charlotte Townsend</t>
  </si>
  <si>
    <t>Saffron Building Society</t>
  </si>
  <si>
    <t>Stacie Maxey</t>
  </si>
  <si>
    <t>Sarah Jane Brooks</t>
  </si>
  <si>
    <t> Key Group</t>
  </si>
  <si>
    <t>Gary Mansfield</t>
  </si>
  <si>
    <t>Darren Pickersgill</t>
  </si>
  <si>
    <t>LifeSearch</t>
  </si>
  <si>
    <t>Luke Welch</t>
  </si>
  <si>
    <t> CMC Markets</t>
  </si>
  <si>
    <t>Kunjal Dave</t>
  </si>
  <si>
    <t>Armelle Moulin-Lantz</t>
  </si>
  <si>
    <t>Praveen Ananth</t>
  </si>
  <si>
    <t>Tue Ansvig Sø</t>
  </si>
  <si>
    <t>Preben Møller</t>
  </si>
  <si>
    <t xml:space="preserve">The LEGO Group </t>
  </si>
  <si>
    <t>Morten Ørris Poulsen</t>
  </si>
  <si>
    <t>Pieter Pas</t>
  </si>
  <si>
    <t>Mark Devine</t>
  </si>
  <si>
    <t>Laura Spinsanti</t>
  </si>
  <si>
    <t>swatch</t>
  </si>
  <si>
    <t>Bruno Guilbot</t>
  </si>
  <si>
    <t>Louis Vuitton</t>
  </si>
  <si>
    <t>Davide Santillo</t>
  </si>
  <si>
    <t>HowCom AB</t>
  </si>
  <si>
    <t>Richard Mooney</t>
  </si>
  <si>
    <t>don't send a msg we emailed him as ramla</t>
  </si>
  <si>
    <t>Davide Cervellin</t>
  </si>
  <si>
    <t>Telepass</t>
  </si>
  <si>
    <t>Hanne Gerritsen</t>
  </si>
  <si>
    <t xml:space="preserve">MSD Nederland  </t>
  </si>
  <si>
    <t>Paolo Fontana</t>
  </si>
  <si>
    <t>Kevin S.</t>
  </si>
  <si>
    <t>Lars Schreiner</t>
  </si>
  <si>
    <t>Merck KGaA, Darmstadt, Germany</t>
  </si>
  <si>
    <t>Brian O'Connor</t>
  </si>
  <si>
    <t>Nassim Haddad</t>
  </si>
  <si>
    <t>Margaret Jones</t>
  </si>
  <si>
    <t>Nico Kist</t>
  </si>
  <si>
    <t>Kist Ltd</t>
  </si>
  <si>
    <t>David Svensson</t>
  </si>
  <si>
    <t>AstraZeneca R&amp;D</t>
  </si>
  <si>
    <t>Brigitta Monz, MD, MPH, MA</t>
  </si>
  <si>
    <t>Global Head Measurement Science</t>
  </si>
  <si>
    <t>roche</t>
  </si>
  <si>
    <t>Clement Tournier</t>
  </si>
  <si>
    <t>Florent Hassen</t>
  </si>
  <si>
    <t>Nicolas du GARREAU</t>
  </si>
  <si>
    <t>Servier</t>
  </si>
  <si>
    <t>Anne-Beatrice Clidassou</t>
  </si>
  <si>
    <t>MSD</t>
  </si>
  <si>
    <t>Léo Vanbutzeele</t>
  </si>
  <si>
    <t>Elevate</t>
  </si>
  <si>
    <t>Maxime Planchou</t>
  </si>
  <si>
    <t>Adrien Monguillet</t>
  </si>
  <si>
    <t>Aurore C.</t>
  </si>
  <si>
    <t>Amgen</t>
  </si>
  <si>
    <t>Danny Dike</t>
  </si>
  <si>
    <t>Walgreens Boots Alliance Development GmbH</t>
  </si>
  <si>
    <t>Sini Yli-Sassi</t>
  </si>
  <si>
    <t>impulze GmbH</t>
  </si>
  <si>
    <t>Tarek Aghenda</t>
  </si>
  <si>
    <t>Head Of Outbound Marketing and Data Strategy</t>
  </si>
  <si>
    <t>Newpharma</t>
  </si>
  <si>
    <t>Alice Paremain</t>
  </si>
  <si>
    <t>AbbVie</t>
  </si>
  <si>
    <t>Jayshree Kottapalli</t>
  </si>
  <si>
    <t>Gary Jones</t>
  </si>
  <si>
    <t>Thierry Durieux</t>
  </si>
  <si>
    <t>Renata Amaral</t>
  </si>
  <si>
    <t>Jeremy Hill</t>
  </si>
  <si>
    <t>Fernando Perera</t>
  </si>
  <si>
    <t>Lisa Stimpson</t>
  </si>
  <si>
    <t>Arijit Ray</t>
  </si>
  <si>
    <t>Marco D'Epifanio</t>
  </si>
  <si>
    <t>Fresenius Kabi </t>
  </si>
  <si>
    <t>Raymundo C.</t>
  </si>
  <si>
    <t>Ingrid Collomb-Clerc</t>
  </si>
  <si>
    <t>BD</t>
  </si>
  <si>
    <t>Patricia Comola Lepetit</t>
  </si>
  <si>
    <t xml:space="preserve">Debiopharm International SA </t>
  </si>
  <si>
    <t>SAmericann Teichert</t>
  </si>
  <si>
    <t>James Lin</t>
  </si>
  <si>
    <t>MERCK</t>
  </si>
  <si>
    <t>Valentin M.</t>
  </si>
  <si>
    <t>ANNA KATIFORI</t>
  </si>
  <si>
    <t>Marketing Analytics assignee</t>
  </si>
  <si>
    <t>Ana Lombera</t>
  </si>
  <si>
    <t>Andy Ellis</t>
  </si>
  <si>
    <t>Mike K Smith</t>
  </si>
  <si>
    <t>Gottfried Wastlbauer</t>
  </si>
  <si>
    <t>merck</t>
  </si>
  <si>
    <t>Yuanmin Wang</t>
  </si>
  <si>
    <t>Merck</t>
  </si>
  <si>
    <t>Rory Farrell</t>
  </si>
  <si>
    <t>Alessandro Gamba</t>
  </si>
  <si>
    <t>Sandra Clara</t>
  </si>
  <si>
    <t>Alexander Rumpsfeld</t>
  </si>
  <si>
    <t>Alfredo Navasal Laborda</t>
  </si>
  <si>
    <t>HRA Pharma </t>
  </si>
  <si>
    <t>Giulia Mosca</t>
  </si>
  <si>
    <t xml:space="preserve">SOFAR S.p.A. </t>
  </si>
  <si>
    <t>Jörgen Rydberg</t>
  </si>
  <si>
    <t>Medmind </t>
  </si>
  <si>
    <t>Aude Pillet Lefebvre</t>
  </si>
  <si>
    <t>ViiV Healthcare</t>
  </si>
  <si>
    <t>Alaknanda Mudumby</t>
  </si>
  <si>
    <t>Laura Montgomery</t>
  </si>
  <si>
    <t>Almac Group </t>
  </si>
  <si>
    <t>Thomas Zeutschler</t>
  </si>
  <si>
    <t>Sarah Seager</t>
  </si>
  <si>
    <t>Dr. Yasemin Ilgin-Schäfer</t>
  </si>
  <si>
    <t>Elif Ozkirimli</t>
  </si>
  <si>
    <t>Robert McGregor</t>
  </si>
  <si>
    <t>Suhail Alam</t>
  </si>
  <si>
    <t>Jean-François Vanneaud</t>
  </si>
  <si>
    <t>Matt Wiener</t>
  </si>
  <si>
    <t>Vargo Bamfield</t>
  </si>
  <si>
    <t>Christina Paatzsch</t>
  </si>
  <si>
    <t>Gerard Fernandes</t>
  </si>
  <si>
    <t>Andrea Palumbo</t>
  </si>
  <si>
    <t>Laura Zerweck</t>
  </si>
  <si>
    <t>Nicholas Shorter</t>
  </si>
  <si>
    <t>Mylène Gaignard</t>
  </si>
  <si>
    <t>Alexandre Debaeke</t>
  </si>
  <si>
    <t xml:space="preserve"> Mylan Medical</t>
  </si>
  <si>
    <t>Laura Maroto</t>
  </si>
  <si>
    <t>AMRI</t>
  </si>
  <si>
    <t>Laura Papagni</t>
  </si>
  <si>
    <t>Anna Morgan</t>
  </si>
  <si>
    <t>Tom Davidson</t>
  </si>
  <si>
    <t>Astellas Pharma</t>
  </si>
  <si>
    <t>Caroline Duchateau</t>
  </si>
  <si>
    <t>Sam Dowdle</t>
  </si>
  <si>
    <t>Birgit Weinkauf</t>
  </si>
  <si>
    <t>Michal Forowicz</t>
  </si>
  <si>
    <t>Sandra Palau</t>
  </si>
  <si>
    <t>Nestlé Health Science</t>
  </si>
  <si>
    <t>Igor S.</t>
  </si>
  <si>
    <t>Mylan</t>
  </si>
  <si>
    <t>Lars Iversen</t>
  </si>
  <si>
    <t>Natalya Kirilyuk</t>
  </si>
  <si>
    <t>Global Brand Director</t>
  </si>
  <si>
    <t>Guillaume Queinnec</t>
  </si>
  <si>
    <t>Merck Life Science</t>
  </si>
  <si>
    <t>Marianne Kryhlmand</t>
  </si>
  <si>
    <t>Ulrich Bürstner</t>
  </si>
  <si>
    <t>Allergan Aesthetics</t>
  </si>
  <si>
    <t>Chandra Rao</t>
  </si>
  <si>
    <t>Pauline Grand</t>
  </si>
  <si>
    <t>Joshua Bee</t>
  </si>
  <si>
    <t>Hiroshi Hosoda</t>
  </si>
  <si>
    <t>Allergan</t>
  </si>
  <si>
    <t>Tea Memić</t>
  </si>
  <si>
    <t>KRKA</t>
  </si>
  <si>
    <t>M. B.</t>
  </si>
  <si>
    <t>Gunnar Sinn</t>
  </si>
  <si>
    <t>Dalia Milad</t>
  </si>
  <si>
    <t>Tim Berretty</t>
  </si>
  <si>
    <t>Fedor Slegtenhorst</t>
  </si>
  <si>
    <t>Mikkel Bjerregaard Ditlevsen</t>
  </si>
  <si>
    <t>Francisco (Paco) Fuego</t>
  </si>
  <si>
    <t>Thomas B. B. Larsen</t>
  </si>
  <si>
    <t>Lis Ødum</t>
  </si>
  <si>
    <t>Frank Langer</t>
  </si>
  <si>
    <t>not relevent</t>
  </si>
  <si>
    <t>Lukas Sebastian Ly (李樂嘉)</t>
  </si>
  <si>
    <t>Phillip Amlani Rasmussen</t>
  </si>
  <si>
    <t>Tina Pagliuca</t>
  </si>
  <si>
    <t>Dave Lawrence</t>
  </si>
  <si>
    <t>Marcus Beuke</t>
  </si>
  <si>
    <t>Beatriz Perez</t>
  </si>
  <si>
    <t>Marek Miegl</t>
  </si>
  <si>
    <t>Katarína Hižová</t>
  </si>
  <si>
    <t>Database Marketing Analyst (AWF)</t>
  </si>
  <si>
    <t>Gina Iosifidou</t>
  </si>
  <si>
    <t>not sure how relevent this is</t>
  </si>
  <si>
    <t>Tomas Soukup</t>
  </si>
  <si>
    <t>Sergiu Gulunga</t>
  </si>
  <si>
    <t>May Meiri</t>
  </si>
  <si>
    <t>Martine Baya</t>
  </si>
  <si>
    <t>Ondřej Kolafa</t>
  </si>
  <si>
    <t>this not relavent I believe</t>
  </si>
  <si>
    <t>Evgeniya Belyaeva</t>
  </si>
  <si>
    <t>Marketing Analyst Global</t>
  </si>
  <si>
    <t>Liu Xiaohe</t>
  </si>
  <si>
    <t>David Vo</t>
  </si>
  <si>
    <t>Andrea Pinna</t>
  </si>
  <si>
    <t>Georgios Tsotsos</t>
  </si>
  <si>
    <t>Jordi Martí Cascante</t>
  </si>
  <si>
    <t>Ed Maule</t>
  </si>
  <si>
    <t>Samuel Haste</t>
  </si>
  <si>
    <t>Matt Robinson</t>
  </si>
  <si>
    <t>Kristin Wegenast</t>
  </si>
  <si>
    <t xml:space="preserve">PR &amp; Communications Manager </t>
  </si>
  <si>
    <t>Etsy</t>
  </si>
  <si>
    <t>Not very relevant</t>
  </si>
  <si>
    <t>Mario Bini</t>
  </si>
  <si>
    <t>Francesco Beninato</t>
  </si>
  <si>
    <t>Senior Channel Marketing &amp; Client Success Manager</t>
  </si>
  <si>
    <t>Victoria Rota</t>
  </si>
  <si>
    <t>Sears</t>
  </si>
  <si>
    <t>Caroline Williams</t>
  </si>
  <si>
    <t>Hannah Wilby</t>
  </si>
  <si>
    <t>Asos</t>
  </si>
  <si>
    <t>Simon Hofmeister</t>
  </si>
  <si>
    <t>Sandra Kampmann</t>
  </si>
  <si>
    <t>Ethie Newton</t>
  </si>
  <si>
    <t>Claudia Maurer</t>
  </si>
  <si>
    <t>Jumia</t>
  </si>
  <si>
    <t>Ying Chen</t>
  </si>
  <si>
    <t>Lisa Greising</t>
  </si>
  <si>
    <t>Chih-Ching Yang</t>
  </si>
  <si>
    <t>Ruslan Arzumanian</t>
  </si>
  <si>
    <t>Dimos Papadopoulos</t>
  </si>
  <si>
    <t>dimos.papadopoulos@adidas-group.com</t>
  </si>
  <si>
    <t>Silvia Romero Pérez</t>
  </si>
  <si>
    <t>Anil Dhani</t>
  </si>
  <si>
    <t>Connor Wilkinson</t>
  </si>
  <si>
    <t>Denis Zuba - Eng. and MBA</t>
  </si>
  <si>
    <t>Logitech</t>
  </si>
  <si>
    <t>Wouter Germishuys</t>
  </si>
  <si>
    <t>Techtronic Industries - TTI</t>
  </si>
  <si>
    <t>Vidyotham Reddi</t>
  </si>
  <si>
    <t>Director, Advanced Analytics &amp; Measurement</t>
  </si>
  <si>
    <t>Mars</t>
  </si>
  <si>
    <t>Mikkel Toft Petersen</t>
  </si>
  <si>
    <t>Lego Group</t>
  </si>
  <si>
    <t>Dr. Davis Wu</t>
  </si>
  <si>
    <t>Nestlé S.A. (HQ)</t>
  </si>
  <si>
    <t>Joanneke Visser</t>
  </si>
  <si>
    <t>Alister Greenwood</t>
  </si>
  <si>
    <t>Mondelēz International</t>
  </si>
  <si>
    <t>Suzanne Murphy</t>
  </si>
  <si>
    <t>Rachna Hean</t>
  </si>
  <si>
    <t>3M</t>
  </si>
  <si>
    <t>Helen Brooks</t>
  </si>
  <si>
    <t>kimberly clark</t>
  </si>
  <si>
    <t>Megan Quinn</t>
  </si>
  <si>
    <t xml:space="preserve"> Cubhouse</t>
  </si>
  <si>
    <t>Sorin Patilinet</t>
  </si>
  <si>
    <t>Thank you for sharing. I am not interested, I hope you are well!</t>
  </si>
  <si>
    <t>Amitabh Apte</t>
  </si>
  <si>
    <t>Pablo Espasandin</t>
  </si>
  <si>
    <t>Nestlé</t>
  </si>
  <si>
    <t>Adrien de Villiers (de la Noue)</t>
  </si>
  <si>
    <t>Jens Winterberg</t>
  </si>
  <si>
    <t>Paul Matthewman</t>
  </si>
  <si>
    <t>Alina Zdrenghea</t>
  </si>
  <si>
    <t>Carlos Gias</t>
  </si>
  <si>
    <t>Vikrant Bhan</t>
  </si>
  <si>
    <t>Ander Lopez</t>
  </si>
  <si>
    <t>Lyndsay Weir</t>
  </si>
  <si>
    <t>Stephan Krämer</t>
  </si>
  <si>
    <t>Abbvie</t>
  </si>
  <si>
    <t>Christin Roeser (geb. Richter)</t>
  </si>
  <si>
    <t>Stefan Englert</t>
  </si>
  <si>
    <t>Diana Clausznitzer</t>
  </si>
  <si>
    <t>Tristan Nichols</t>
  </si>
  <si>
    <t>Israr Haider Khan</t>
  </si>
  <si>
    <t>Hi Dr Ramla,
 Thanks for reaching out to me. lets connect and talk about your product in details.
I am on holiday next week, lets try to meetup week after that
 thanks
 Israr Khan</t>
  </si>
  <si>
    <t>Sven Stodtmann</t>
  </si>
  <si>
    <t>Necdet Gunsoy</t>
  </si>
  <si>
    <t>Monica Agrawal</t>
  </si>
  <si>
    <t>Director Strategic Insights</t>
  </si>
  <si>
    <t>Stanley Black &amp; Decker, Inc.</t>
  </si>
  <si>
    <t>accepted</t>
  </si>
  <si>
    <t>Nathan Omare</t>
  </si>
  <si>
    <t>Head of Consumer &amp; Marketing Insight</t>
  </si>
  <si>
    <t>Mark Blackburn</t>
  </si>
  <si>
    <t>Teresa Carmo</t>
  </si>
  <si>
    <t>Senior Director Global Marketing, Head of Product</t>
  </si>
  <si>
    <t>Deleted the connection</t>
  </si>
  <si>
    <t>Laetitia Santini</t>
  </si>
  <si>
    <t>Head of Data and Digital Marketing</t>
  </si>
  <si>
    <t>Deleted the connection+ irrelvant</t>
  </si>
  <si>
    <t>Holly Prell</t>
  </si>
  <si>
    <t>Director, Advanced Analytics and Insights</t>
  </si>
  <si>
    <t>Starcom</t>
  </si>
  <si>
    <t>Agency</t>
  </si>
  <si>
    <t>Relevant + saved</t>
  </si>
  <si>
    <t>Patricia Tan</t>
  </si>
  <si>
    <t>Global SEM Lead, Performance Marketing &amp; Growth at Canva</t>
  </si>
  <si>
    <t xml:space="preserve">Canva </t>
  </si>
  <si>
    <t>Laura Giverts</t>
  </si>
  <si>
    <t>Director, Marketing and Business Analytics</t>
  </si>
  <si>
    <t>Macy's</t>
  </si>
  <si>
    <t>Sara Owens</t>
  </si>
  <si>
    <t>Managing Partner, West Coast Practice Lead, Data Sciences</t>
  </si>
  <si>
    <t>Sofiane Haddadi</t>
  </si>
  <si>
    <t>sofiane.haddadi@loreal.com</t>
  </si>
  <si>
    <t>Lindsay Bremer</t>
  </si>
  <si>
    <t>Director, Regional Marketing</t>
  </si>
  <si>
    <t>T-Mobile</t>
  </si>
  <si>
    <t>Illinois</t>
  </si>
  <si>
    <t>Mahmoud</t>
  </si>
  <si>
    <t>Stanislas de Maleissye</t>
  </si>
  <si>
    <t>Relevant / currently Fatma's lead 24/09/21</t>
  </si>
  <si>
    <t>Timothy Letson</t>
  </si>
  <si>
    <t>American Well</t>
  </si>
  <si>
    <t>Boston</t>
  </si>
  <si>
    <t>Carsten Andreasen</t>
  </si>
  <si>
    <t>Nadia Omer</t>
  </si>
  <si>
    <t>Daniel Creed</t>
  </si>
  <si>
    <t>Santander UK</t>
  </si>
  <si>
    <t>Takuro Iwanaga</t>
  </si>
  <si>
    <t>Jenny Syddall</t>
  </si>
  <si>
    <t>Carlsberg Group</t>
  </si>
  <si>
    <t>Camille Richardson</t>
  </si>
  <si>
    <t>HEINEKEN</t>
  </si>
  <si>
    <t>Pablo Jose Perez</t>
  </si>
  <si>
    <t>Bryan Wang</t>
  </si>
  <si>
    <t>Ivan VARTANIAN</t>
  </si>
  <si>
    <t>Contrôleur de gestion commerciale et marketing</t>
  </si>
  <si>
    <t>Select Service Partner Limited</t>
  </si>
  <si>
    <t>Teerthankar Vatsa</t>
  </si>
  <si>
    <t>Marketing Science Specialist</t>
  </si>
  <si>
    <t>teerthankar.vatsa@annalect.com</t>
  </si>
  <si>
    <t>Thank you so much for reaching out, Ramla. I am doing alright, hope you’re fine too.
We already are using similar tool at our workplace and that is why, wouldn’t be opting for it.</t>
  </si>
  <si>
    <t>Hisham Khan</t>
  </si>
  <si>
    <t>Deira Travel</t>
  </si>
  <si>
    <t>Felecia White</t>
  </si>
  <si>
    <t>Aishwarya Subramanian</t>
  </si>
  <si>
    <t>Freudenberg Household Products</t>
  </si>
  <si>
    <t>Ahmed Sabri</t>
  </si>
  <si>
    <t>Majid Al Futtaim </t>
  </si>
  <si>
    <t>ahmed@majidalfuttaim.com</t>
  </si>
  <si>
    <t>Vladimir Stepanov</t>
  </si>
  <si>
    <t>Media Strategy Director</t>
  </si>
  <si>
    <t>vladimir.stepanov@pepsico.com</t>
  </si>
  <si>
    <t>Michael Chong</t>
  </si>
  <si>
    <t>National Head of Insights and Analytics</t>
  </si>
  <si>
    <t>Szymon Lipinski</t>
  </si>
  <si>
    <t>Data &amp; Strategy Director</t>
  </si>
  <si>
    <t>Umut Ilgaz</t>
  </si>
  <si>
    <t>Marketing Math Chief Officer</t>
  </si>
  <si>
    <t>Speed Medya</t>
  </si>
  <si>
    <t>Hans-Juergen Bauer</t>
  </si>
  <si>
    <t>Director Marketing Analytics</t>
  </si>
  <si>
    <t>Anders Lima Bjølgerud</t>
  </si>
  <si>
    <t>Annalect Norge</t>
  </si>
  <si>
    <t>Andrew Norris</t>
  </si>
  <si>
    <t>Chief Media Officer</t>
  </si>
  <si>
    <t xml:space="preserve">Media Operations Transparency </t>
  </si>
  <si>
    <t>Rhys Gower</t>
  </si>
  <si>
    <t>Head Of Media</t>
  </si>
  <si>
    <t>Prof. Dr. Alexander Preuß</t>
  </si>
  <si>
    <t>Managing Partner Marketing Science</t>
  </si>
  <si>
    <t>Eveliina Arola</t>
  </si>
  <si>
    <t>Kesko - K-Group</t>
  </si>
  <si>
    <t>eveliina.arola@kesko.fi</t>
  </si>
  <si>
    <t>Gianluca D'Innocenzo</t>
  </si>
  <si>
    <t>Marketing Strategico</t>
  </si>
  <si>
    <t>Gruppo Mediaset</t>
  </si>
  <si>
    <t>Sandy Rarimamonjy</t>
  </si>
  <si>
    <t>Philipps</t>
  </si>
  <si>
    <t>Luke McCawley</t>
  </si>
  <si>
    <t>Paddy Power Betfair </t>
  </si>
  <si>
    <t>cedric ROBINET</t>
  </si>
  <si>
    <t>Responsable marketing</t>
  </si>
  <si>
    <t>National Pen</t>
  </si>
  <si>
    <t>Ekaterina Varegina</t>
  </si>
  <si>
    <t>Marketing Brand Manager</t>
  </si>
  <si>
    <t>Adrià López Molina</t>
  </si>
  <si>
    <t>Global Data Driven Marketing Manager</t>
  </si>
  <si>
    <t>SEAT, S.A.</t>
  </si>
  <si>
    <t>positive</t>
  </si>
  <si>
    <t>Marcin Klimczak</t>
  </si>
  <si>
    <t>MediaCom Beyond Advertising Senior Manager</t>
  </si>
  <si>
    <t>Ben Dudley</t>
  </si>
  <si>
    <t>Head of Marketing Strategy and Analytics</t>
  </si>
  <si>
    <t>GoDaddy EMEA </t>
  </si>
  <si>
    <t>Dahyana Paga</t>
  </si>
  <si>
    <t>Chief Marketing Officer </t>
  </si>
  <si>
    <t>Aspria</t>
  </si>
  <si>
    <t>dpaga@aspria.com</t>
  </si>
  <si>
    <t>Moritz Möller</t>
  </si>
  <si>
    <t>Head of Marketing and eCommerce</t>
  </si>
  <si>
    <t>Veganz Group AG</t>
  </si>
  <si>
    <t>Edouard Fonkenell</t>
  </si>
  <si>
    <t>Founding partner</t>
  </si>
  <si>
    <t>ClaraVista</t>
  </si>
  <si>
    <t>Pierre Hopf</t>
  </si>
  <si>
    <t>Management Consulting</t>
  </si>
  <si>
    <t>Katarzyna (Maczkowska) Furdzik</t>
  </si>
  <si>
    <t>Economic Modelling Manager</t>
  </si>
  <si>
    <t>Nicholas Souzas</t>
  </si>
  <si>
    <t>Senior Manager - Accenture Digital, Advanced Analytics</t>
  </si>
  <si>
    <t>Jerome Colin</t>
  </si>
  <si>
    <t>Head of Automotive, Head of Strategy Consulting</t>
  </si>
  <si>
    <t>fifty-five</t>
  </si>
  <si>
    <t>Olivia Bresson</t>
  </si>
  <si>
    <t>Senior Research Executive</t>
  </si>
  <si>
    <t>LVMH </t>
  </si>
  <si>
    <t>Peter van de Lisdonk</t>
  </si>
  <si>
    <t>Global Head of Business Intelligence &amp; Performance</t>
  </si>
  <si>
    <t>peter.van@danone.com</t>
  </si>
  <si>
    <t>Andrea Kühn</t>
  </si>
  <si>
    <t>Marketing Technology Spezialist für Marketing Mix Modelling | Big Data bei</t>
  </si>
  <si>
    <t>DB - DEUTSCHE BAHN AG</t>
  </si>
  <si>
    <t>N/A</t>
  </si>
  <si>
    <t>Robin Goad</t>
  </si>
  <si>
    <t>DAZN Group</t>
  </si>
  <si>
    <t>Aiste Petkeviciene</t>
  </si>
  <si>
    <t>Marketing Data Scientist</t>
  </si>
  <si>
    <t>Zuhaib Hussain</t>
  </si>
  <si>
    <t>Marketing analytics manager</t>
  </si>
  <si>
    <t>Slough</t>
  </si>
  <si>
    <t>Shamsa Jafri</t>
  </si>
  <si>
    <t>Global Head of Data &amp; Analytics</t>
  </si>
  <si>
    <t>Abercrombie &amp; Fitch Co.</t>
  </si>
  <si>
    <t>Chicago</t>
  </si>
  <si>
    <t>No inmail Sent</t>
  </si>
  <si>
    <t>Rebecca Robertson</t>
  </si>
  <si>
    <t>Regional Head of Marketing</t>
  </si>
  <si>
    <t>Sowjanya R.</t>
  </si>
  <si>
    <t>Senior Manager, Analytics &amp; Data Science</t>
  </si>
  <si>
    <t xml:space="preserve"> Merkle</t>
  </si>
  <si>
    <t>Kristy Venables</t>
  </si>
  <si>
    <t xml:space="preserve">Sainsbury's </t>
  </si>
  <si>
    <t>kristy.venables@audi.co.uk</t>
  </si>
  <si>
    <t>Hi – we already have this activity in place – thanks for your email</t>
  </si>
  <si>
    <t>Michael Hugo</t>
  </si>
  <si>
    <t>Sr. Director of Marketing - Analytics and Growth Strategy</t>
  </si>
  <si>
    <t xml:space="preserve"> Reynolds Consumer Products</t>
  </si>
  <si>
    <t>Brendan Edgerton</t>
  </si>
  <si>
    <t>Omnichannel Marketing, Ecommerce and Analytics Executive</t>
  </si>
  <si>
    <t xml:space="preserve">LTD Commodities </t>
  </si>
  <si>
    <t>10-06-21</t>
  </si>
  <si>
    <t>Jared Porter</t>
  </si>
  <si>
    <t>DataSine</t>
  </si>
  <si>
    <t>Marco Galimberti</t>
  </si>
  <si>
    <t xml:space="preserve">Head of Marketing Italy </t>
  </si>
  <si>
    <t>Jon Quinn</t>
  </si>
  <si>
    <t>Vice President - Marketing Strategy, Analytics &amp; Data Science</t>
  </si>
  <si>
    <t>Williams-Sonoma, Inc.</t>
  </si>
  <si>
    <t>Not interested - ( Hi Dr. Ramla,
Thanks for reaching out, but I'm not interested.)</t>
  </si>
  <si>
    <t>Charlvyn L.</t>
  </si>
  <si>
    <t>Regional Director Global Sales &amp; Marketing Effectiveness</t>
  </si>
  <si>
    <t>Sanofi Pasteur</t>
  </si>
  <si>
    <t>Vlad Radivojev</t>
  </si>
  <si>
    <t>Head of Data Enablement</t>
  </si>
  <si>
    <t>Matthew Harris</t>
  </si>
  <si>
    <t>Director of Marketing Strategy &amp; Capabilities</t>
  </si>
  <si>
    <t>Johannes You</t>
  </si>
  <si>
    <t>Head of Respiratory Marketing</t>
  </si>
  <si>
    <t>johannes@gsk.com</t>
  </si>
  <si>
    <t>Ben Rhodes</t>
  </si>
  <si>
    <t>Group Marketing Director</t>
  </si>
  <si>
    <t>Royal Mail</t>
  </si>
  <si>
    <t>Daniele Paladini</t>
  </si>
  <si>
    <t>Head of Modelling</t>
  </si>
  <si>
    <t>Eldin Thomas</t>
  </si>
  <si>
    <t>Head of Customer and Marketing Management</t>
  </si>
  <si>
    <t>R+V Versicherung </t>
  </si>
  <si>
    <t>yoshihisa kiura</t>
  </si>
  <si>
    <t>Executive Global Strategist, Group Account Director</t>
  </si>
  <si>
    <t>Justin Kueh</t>
  </si>
  <si>
    <t>Analytics Capability Director</t>
  </si>
  <si>
    <t>justin.kueh@gsk.com</t>
  </si>
  <si>
    <t>Phil Dance</t>
  </si>
  <si>
    <t>Regional Vice President</t>
  </si>
  <si>
    <t>Salesforce</t>
  </si>
  <si>
    <t>Alex Steer</t>
  </si>
  <si>
    <t>Chief Data Officer, EMEA</t>
  </si>
  <si>
    <t>Christos Boukis</t>
  </si>
  <si>
    <t>Head of Business Development &amp; Market Access</t>
  </si>
  <si>
    <t>Hiroki Ishikura</t>
  </si>
  <si>
    <t>Analytics Associate Director</t>
  </si>
  <si>
    <t>Thomas Guyonvarch</t>
  </si>
  <si>
    <t>International Account Director</t>
  </si>
  <si>
    <t>Andrew Mortlock</t>
  </si>
  <si>
    <t>Group Head</t>
  </si>
  <si>
    <t>David Clugston</t>
  </si>
  <si>
    <t>Khanokkhan Prajongsangsri</t>
  </si>
  <si>
    <t>Jonathan Fox</t>
  </si>
  <si>
    <t>Director of Effectiveness</t>
  </si>
  <si>
    <t>Nine</t>
  </si>
  <si>
    <t>Paul Madani</t>
  </si>
  <si>
    <t>Troy Yang</t>
  </si>
  <si>
    <t>SVP, North Asia</t>
  </si>
  <si>
    <t>The trade desk</t>
  </si>
  <si>
    <t>Makoto Shimano</t>
  </si>
  <si>
    <t>Deputy General Manager</t>
  </si>
  <si>
    <t>Hakuhodo Inc.</t>
  </si>
  <si>
    <t>Nathalie Taboch</t>
  </si>
  <si>
    <t>General Manager France &amp; Belgium</t>
  </si>
  <si>
    <t>Ebiquity plc </t>
  </si>
  <si>
    <t>Dane Buchanan</t>
  </si>
  <si>
    <t>Thanks for reaching out. Unfortunately we actually work within the same industry. Although I hadn't actually heard of your platform, it looks like a great idea.
I hope business has been good during this crazy period we're all experieincing.</t>
  </si>
  <si>
    <t>Farida Zaouai</t>
  </si>
  <si>
    <t>Dubai Properties (DP)</t>
  </si>
  <si>
    <t>Annabelle Reposeur</t>
  </si>
  <si>
    <t>Director Of Operations</t>
  </si>
  <si>
    <t>Data2Decisions</t>
  </si>
  <si>
    <t>Jakub Kossut</t>
  </si>
  <si>
    <t>MediaCom Warszawa</t>
  </si>
  <si>
    <t>Selcuk Akbas</t>
  </si>
  <si>
    <t>Head of Annalect Turkey</t>
  </si>
  <si>
    <t>OMD Turkey</t>
  </si>
  <si>
    <t>Dr. Ferdinand Mahr</t>
  </si>
  <si>
    <t>SevenOne Media GmbH - ProSiebenSat.1 Media SE </t>
  </si>
  <si>
    <t>Vasha Azoor</t>
  </si>
  <si>
    <t>Account Director</t>
  </si>
  <si>
    <t>Potentiate</t>
  </si>
  <si>
    <t>Tony Rimmer</t>
  </si>
  <si>
    <t>Executive Director, Head of Data &amp; Effectiveness</t>
  </si>
  <si>
    <t>Do not approach</t>
  </si>
  <si>
    <t>Hi Ramla, thank you for the message. As a measurement advocate I agree that it has increasing importance for clients and brands. Sadly i am currently unemployed (covid impact) but potentially moving to a client side role where I will push the measurement and effectiveness agenda. Happy to connect on a month or 2 for the 30 min chat</t>
  </si>
  <si>
    <t>Morten Estrup Madsen</t>
  </si>
  <si>
    <t>Annalect Denmark</t>
  </si>
  <si>
    <t>Thanks I'm doing good.
We have built our own MMM tool, so it is a "no" I'm not interested</t>
  </si>
  <si>
    <t>Daniel Zelgin</t>
  </si>
  <si>
    <t>REGIOCAST GmbH &amp; Co. KG</t>
  </si>
  <si>
    <t>Carina Reinisch</t>
  </si>
  <si>
    <t>Head of Digital Marketing &amp; CRM Future Markets (international)</t>
  </si>
  <si>
    <t>TUI Group</t>
  </si>
  <si>
    <t>Jan Leopold</t>
  </si>
  <si>
    <t>Country Manager DACH/CEE</t>
  </si>
  <si>
    <t>The Insiders</t>
  </si>
  <si>
    <t>Valentino Cagnetta</t>
  </si>
  <si>
    <t>Chief Executive Officer</t>
  </si>
  <si>
    <t>Valerio Tutore</t>
  </si>
  <si>
    <t>Head of Research &amp; Strategy</t>
  </si>
  <si>
    <t>Giancarlo Faudella</t>
  </si>
  <si>
    <t>Sunando Das</t>
  </si>
  <si>
    <t>CMI Director, Predictive Marketing and Retail Analytics</t>
  </si>
  <si>
    <t>Miguel Reis</t>
  </si>
  <si>
    <t>Head of CRM &amp; Marketing Analytics</t>
  </si>
  <si>
    <t>BNP Paribas Personal Finance</t>
  </si>
  <si>
    <t>Hi Ramla, yes we can arrange a 30m call for the week of 20/7. Best, Miguel</t>
  </si>
  <si>
    <t>Louise Tomkins</t>
  </si>
  <si>
    <t>Head of Marketing (Contract)</t>
  </si>
  <si>
    <t>Lesley West</t>
  </si>
  <si>
    <t>Director - Consulting</t>
  </si>
  <si>
    <t>Cindy Kirkby</t>
  </si>
  <si>
    <t>Senior Director</t>
  </si>
  <si>
    <t>Kantar Insights</t>
  </si>
  <si>
    <t>Erika Graetz</t>
  </si>
  <si>
    <t>Custom Analytics Director</t>
  </si>
  <si>
    <t>Cristina Rascon</t>
  </si>
  <si>
    <t>HEAD of Commercial Operations &amp; Business Analysis</t>
  </si>
  <si>
    <t>Marriott International</t>
  </si>
  <si>
    <t>chen zhang</t>
  </si>
  <si>
    <t>Business Analytical Manager</t>
  </si>
  <si>
    <t>Thank you for your nice message. I am interested in your Marketing Mix Modelling. However, I am unfortunately not working on the marketing analytics, and I do not think it is worthwhile for you to spend time with you but no chance to get the business recognition. 
I am happy to keep in touch with you and if there is any chance that there is potential MMM project , I will reach you via linkedin.</t>
  </si>
  <si>
    <t>Matthias Richter</t>
  </si>
  <si>
    <t>Head of Marketing Intelligence</t>
  </si>
  <si>
    <t>ABOUT YOU GmbH</t>
  </si>
  <si>
    <t>Benjamin Litvinas</t>
  </si>
  <si>
    <t>VP, Data Science &amp; Experimentation</t>
  </si>
  <si>
    <t xml:space="preserve"> realtor.com</t>
  </si>
  <si>
    <t>Maria Bierbaumer</t>
  </si>
  <si>
    <t>Director Data, Technology, Analytics &amp; Insights</t>
  </si>
  <si>
    <t>Don’t send sales pitch - Approached via email through Apollo</t>
  </si>
  <si>
    <t>Josefine Bratt</t>
  </si>
  <si>
    <t>Insight Director, Head of Insight</t>
  </si>
  <si>
    <t>Samson Maina</t>
  </si>
  <si>
    <t>Head, Strategy and Transformation</t>
  </si>
  <si>
    <t>Prime Bank</t>
  </si>
  <si>
    <t>Don’t send sales pitch</t>
  </si>
  <si>
    <t>Sonia Étienne</t>
  </si>
  <si>
    <t>Directrice Mesures &amp; Insights</t>
  </si>
  <si>
    <t>EPSILON</t>
  </si>
  <si>
    <t>Emilie Nollet</t>
  </si>
  <si>
    <t xml:space="preserve"> Nutri&amp;Co </t>
  </si>
  <si>
    <t>Rick Larkin</t>
  </si>
  <si>
    <t>VP of Marketing Analytics</t>
  </si>
  <si>
    <t>SiriusXM</t>
  </si>
  <si>
    <t>Szabolcs Attila Toth</t>
  </si>
  <si>
    <t>BioTechAmerica</t>
  </si>
  <si>
    <t>Daryl Young</t>
  </si>
  <si>
    <t>Digital Marketing Analyst</t>
  </si>
  <si>
    <t xml:space="preserve">PureGym </t>
  </si>
  <si>
    <t>Deniz Bayramicli</t>
  </si>
  <si>
    <t>Strategy and Business Analytics</t>
  </si>
  <si>
    <t>Meditopia</t>
  </si>
  <si>
    <t>Berlin</t>
  </si>
  <si>
    <t xml:space="preserve">No </t>
  </si>
  <si>
    <t>Vanessa Maynard</t>
  </si>
  <si>
    <t>Senior Growth Marketing Manager</t>
  </si>
  <si>
    <t>Second Nature</t>
  </si>
  <si>
    <t>Mapi Merchante Hernández</t>
  </si>
  <si>
    <t>Analytics, Insight and Strategy Director</t>
  </si>
  <si>
    <t>Beatriz Palacios Jean-Mairet</t>
  </si>
  <si>
    <t>Head of Data &amp; Martech</t>
  </si>
  <si>
    <t>Maria Arraras</t>
  </si>
  <si>
    <t>Media Optimization Director</t>
  </si>
  <si>
    <t>María Gómez Miguel-Romero</t>
  </si>
  <si>
    <t>Head of Strategy</t>
  </si>
  <si>
    <t>Jeffrey Edwards</t>
  </si>
  <si>
    <t>Martin Greenbank</t>
  </si>
  <si>
    <t>Head of Advertising Research &amp; Development</t>
  </si>
  <si>
    <t>Channel 4</t>
  </si>
  <si>
    <t>Nicole McInnes</t>
  </si>
  <si>
    <t>Director - Marketing and Commercial, ANZ</t>
  </si>
  <si>
    <t>WW (formerly Weight Watchers)</t>
  </si>
  <si>
    <t>Tony Miller</t>
  </si>
  <si>
    <t>Florence PIERRON</t>
  </si>
  <si>
    <t>Louise Hunter</t>
  </si>
  <si>
    <t>Head of Campaigns</t>
  </si>
  <si>
    <t>Boris MERCIER</t>
  </si>
  <si>
    <t>Director Integrated Marketing, Global</t>
  </si>
  <si>
    <t>Desigual</t>
  </si>
  <si>
    <t>b.mercier@desigual.com</t>
  </si>
  <si>
    <t>Martin Varrand</t>
  </si>
  <si>
    <t>Head of Marketing CEECA</t>
  </si>
  <si>
    <t>Betsson Group</t>
  </si>
  <si>
    <t>Alex Tait</t>
  </si>
  <si>
    <t>CEO &amp; Founder</t>
  </si>
  <si>
    <t>Entropy</t>
  </si>
  <si>
    <t>Andy Pang</t>
  </si>
  <si>
    <t>Head of International Marketing Science</t>
  </si>
  <si>
    <t>Snap Inc.</t>
  </si>
  <si>
    <t>Jovan Bugarcic</t>
  </si>
  <si>
    <t>AD IMLEK</t>
  </si>
  <si>
    <t>Laetitia Zinetti Diard</t>
  </si>
  <si>
    <t>Managing Principal, Media Consulting</t>
  </si>
  <si>
    <t>laetitiazinetti@ebiquity.com</t>
  </si>
  <si>
    <t>Rikke Bo Lundberg</t>
  </si>
  <si>
    <t>Head of Aller Creative Studio</t>
  </si>
  <si>
    <t>Aller Media A/S</t>
  </si>
  <si>
    <t>Mike Walsh</t>
  </si>
  <si>
    <t>Integrated Marketing Director, EMEA</t>
  </si>
  <si>
    <t>VICE Media</t>
  </si>
  <si>
    <t>Gaël Demenet</t>
  </si>
  <si>
    <t>Data &amp; Precision Marketing Director</t>
  </si>
  <si>
    <t>Bel</t>
  </si>
  <si>
    <t>Marc-Andre Hade</t>
  </si>
  <si>
    <t>StubHub</t>
  </si>
  <si>
    <t>Anthony Foxlee-Brown</t>
  </si>
  <si>
    <t>Head of Marketing and Communications</t>
  </si>
  <si>
    <t>Grundon Waste Management Ltd</t>
  </si>
  <si>
    <t>Christopher Villani</t>
  </si>
  <si>
    <t>General Manager: Merchandise and Marketing</t>
  </si>
  <si>
    <t>Foodland Supermarkets Australia</t>
  </si>
  <si>
    <t>Daniele Rabia</t>
  </si>
  <si>
    <t>Head of Global Data &amp; Insights</t>
  </si>
  <si>
    <t>Amplifon</t>
  </si>
  <si>
    <t>David Lloyd</t>
  </si>
  <si>
    <t>Wunderman Thompson UK</t>
  </si>
  <si>
    <t>Janna Winroth</t>
  </si>
  <si>
    <t>KRY</t>
  </si>
  <si>
    <t>Sergi Calvo Soler</t>
  </si>
  <si>
    <t>Global Head of Digital and Media</t>
  </si>
  <si>
    <t>Alpro</t>
  </si>
  <si>
    <t>Jan Vasicek</t>
  </si>
  <si>
    <t>Manager Online Marketing</t>
  </si>
  <si>
    <t>Globus ČR, v.o.s.</t>
  </si>
  <si>
    <t>Lauren Kopsis</t>
  </si>
  <si>
    <t>Head of Brand Marketing and Media Planning</t>
  </si>
  <si>
    <t>N Brown Group</t>
  </si>
  <si>
    <t>Alexander Campbell</t>
  </si>
  <si>
    <t>Research &amp; Marketing Manager</t>
  </si>
  <si>
    <t>Lysn</t>
  </si>
  <si>
    <t>Giannis Morfis</t>
  </si>
  <si>
    <t>Associate Director of Analytics</t>
  </si>
  <si>
    <t>UnitedHealth Group</t>
  </si>
  <si>
    <t>Graham Lalor</t>
  </si>
  <si>
    <t>Director, Pricing Analytics</t>
  </si>
  <si>
    <t>Ann-Marie Mullen</t>
  </si>
  <si>
    <t>Associate Director of analytics</t>
  </si>
  <si>
    <t>Carolina Viola</t>
  </si>
  <si>
    <t>BNP Paribas Cardif</t>
  </si>
  <si>
    <t>André Purtell</t>
  </si>
  <si>
    <t>Head of Research &amp; Insights</t>
  </si>
  <si>
    <t>MetLife Australia</t>
  </si>
  <si>
    <t>Merve Kutay</t>
  </si>
  <si>
    <t>Aqua-Spa-Resorts</t>
  </si>
  <si>
    <t>Joel Bowerman</t>
  </si>
  <si>
    <t>Head of Marketing and Customer Experience</t>
  </si>
  <si>
    <t>Ramsay Health Care</t>
  </si>
  <si>
    <t>Frederic Gourhand</t>
  </si>
  <si>
    <t>AXA Partners</t>
  </si>
  <si>
    <t>Adrian Konstantynowicz</t>
  </si>
  <si>
    <t xml:space="preserve">INVICTA Medical Clinics and Laboratories </t>
  </si>
  <si>
    <t>Greg Hale</t>
  </si>
  <si>
    <t>NIG Commercial</t>
  </si>
  <si>
    <t>SAmericana Ferreira</t>
  </si>
  <si>
    <t>Directora Marketing &amp; Comunicação</t>
  </si>
  <si>
    <t xml:space="preserve">Centrooptico Angola </t>
  </si>
  <si>
    <t>Erdem Emin Akçay</t>
  </si>
  <si>
    <t>Head of Advanced Analytics</t>
  </si>
  <si>
    <t>JYSK</t>
  </si>
  <si>
    <t>Sylwia Snopkiewicz</t>
  </si>
  <si>
    <t>Marketing manager</t>
  </si>
  <si>
    <t>Generali</t>
  </si>
  <si>
    <t>Vasiliki Theodorou</t>
  </si>
  <si>
    <t>Marketing &amp; Trade Marketing Director</t>
  </si>
  <si>
    <t xml:space="preserve">ISOPLUS S.A. </t>
  </si>
  <si>
    <t>Ceri McMillan</t>
  </si>
  <si>
    <t>Head Of Media + Marketing Science</t>
  </si>
  <si>
    <t>GoCompare</t>
  </si>
  <si>
    <t>Harut Shahumyan</t>
  </si>
  <si>
    <t>Data Science Associate Director</t>
  </si>
  <si>
    <t>Andy Connell</t>
  </si>
  <si>
    <t>CLCA Assistance</t>
  </si>
  <si>
    <t>Sarah O'Callaghan</t>
  </si>
  <si>
    <t>Associate Director - Pricing Analytics</t>
  </si>
  <si>
    <t>Denis Saparbaev</t>
  </si>
  <si>
    <t>Head of analytics team</t>
  </si>
  <si>
    <t>saparbaev@atbmarket.com</t>
  </si>
  <si>
    <t>Thomas Kerker</t>
  </si>
  <si>
    <t>Director of Marketing and Business Processes</t>
  </si>
  <si>
    <t>Andrew Lindsey</t>
  </si>
  <si>
    <t>Head of B2B Marketing</t>
  </si>
  <si>
    <t>Kathelijn Blokzijl-Verheijden</t>
  </si>
  <si>
    <t>VP, Head of Finance Operations</t>
  </si>
  <si>
    <t>Duncan Wakes-Miller</t>
  </si>
  <si>
    <t>General Manager / Chief Marketing Officer</t>
  </si>
  <si>
    <t>Audika Australia</t>
  </si>
  <si>
    <t>Steven Sturgeon</t>
  </si>
  <si>
    <t>Marketing Controller (FTC)</t>
  </si>
  <si>
    <t xml:space="preserve">Greene King </t>
  </si>
  <si>
    <t>Mark Alani</t>
  </si>
  <si>
    <t>Marketing Director, UK &amp; Ireland</t>
  </si>
  <si>
    <t>Marco Gioieni</t>
  </si>
  <si>
    <t>Global Chief Marketing Officer</t>
  </si>
  <si>
    <t xml:space="preserve">Euler Hermes </t>
  </si>
  <si>
    <t>Douglas Hunter</t>
  </si>
  <si>
    <t>Consumer Insight &amp; Analytics Manager</t>
  </si>
  <si>
    <t xml:space="preserve">Canon Europe Ltd. </t>
  </si>
  <si>
    <t>Fabiane Aires</t>
  </si>
  <si>
    <t>Senior Vice President, Global Key Accounts and Emerging Markets</t>
  </si>
  <si>
    <t>SWAROVSKI</t>
  </si>
  <si>
    <t>Advertiser_Jewelry</t>
  </si>
  <si>
    <t>fabiane.aires@swarovskigroup.com</t>
  </si>
  <si>
    <t>Adrien Lamacq</t>
  </si>
  <si>
    <t>Vice President Global Marketing</t>
  </si>
  <si>
    <t>adrien.lamacq@swarovskigroup.com</t>
  </si>
  <si>
    <t>Prateep Dasgupta</t>
  </si>
  <si>
    <t>Senior Analytics Expert &amp; Director</t>
  </si>
  <si>
    <t>Boston Consulting Group (BCG)</t>
  </si>
  <si>
    <t>Advertiser_Management Consulting</t>
  </si>
  <si>
    <t>Jorge Luis Aguilar Fernández</t>
  </si>
  <si>
    <t>Director of operations. Marketing area</t>
  </si>
  <si>
    <t>Bankinter</t>
  </si>
  <si>
    <t>Hans Christian Fleischer</t>
  </si>
  <si>
    <t>Vice President, Brand &amp; Marketing, Telenor Group</t>
  </si>
  <si>
    <t>Telenor</t>
  </si>
  <si>
    <t>Pierre Antoine Andre</t>
  </si>
  <si>
    <t>Global Head of Cial Analytics and Data Science Engine</t>
  </si>
  <si>
    <t>pierre.andre@sanofi.com</t>
  </si>
  <si>
    <t>Harshal Acharya</t>
  </si>
  <si>
    <t>Davide Fabrizio</t>
  </si>
  <si>
    <t>Aivars Šmits</t>
  </si>
  <si>
    <t>Baltic Head of Business Planning</t>
  </si>
  <si>
    <t>Saverio Scaramuzzo</t>
  </si>
  <si>
    <t>Research Director</t>
  </si>
  <si>
    <t>saverio.scaramuzzo@kantar.com</t>
  </si>
  <si>
    <t>Don’t Send Sales Pitch - Approched via email</t>
  </si>
  <si>
    <t>Richard Rickards</t>
  </si>
  <si>
    <t>Director - Data and Intelligence</t>
  </si>
  <si>
    <t>NTT DATA</t>
  </si>
  <si>
    <t>richard.rickards@nttdata.com</t>
  </si>
  <si>
    <t>Roland Duffau</t>
  </si>
  <si>
    <t>Artificial Intelligence Partnerships Facilitator</t>
  </si>
  <si>
    <t>rduffau@google.com</t>
  </si>
  <si>
    <t>Waad Toumi</t>
  </si>
  <si>
    <t>Cofounder &amp; CTO</t>
  </si>
  <si>
    <t xml:space="preserve">Malou </t>
  </si>
  <si>
    <t>waad@malou.io</t>
  </si>
  <si>
    <t>Quentin de Louvencourt</t>
  </si>
  <si>
    <t>International Business Director</t>
  </si>
  <si>
    <t>Morten Fisker Jørgensen</t>
  </si>
  <si>
    <t>Client Engagement Director</t>
  </si>
  <si>
    <t>François Rosset</t>
  </si>
  <si>
    <t>YOUR DATA CONSULTING</t>
  </si>
  <si>
    <t>Omar Salou</t>
  </si>
  <si>
    <t>Business Development MENA Director</t>
  </si>
  <si>
    <t>Adelco SA</t>
  </si>
  <si>
    <t>Maciej Kawka</t>
  </si>
  <si>
    <t>Chief Strategist</t>
  </si>
  <si>
    <t>Theodore Koussoulis</t>
  </si>
  <si>
    <t>MindShare</t>
  </si>
  <si>
    <t>tkoussoulis@mindshare.gr</t>
  </si>
  <si>
    <t>Skip Fidura</t>
  </si>
  <si>
    <t xml:space="preserve">OVERMORE GROUP </t>
  </si>
  <si>
    <t>skip.fidura@overmore.com</t>
  </si>
  <si>
    <t>Guillaume Trillat</t>
  </si>
  <si>
    <t>Vertigo Media</t>
  </si>
  <si>
    <t>Kunal Thakur</t>
  </si>
  <si>
    <t>Associate Director, Customer &amp; Market Insights, Business Operations</t>
  </si>
  <si>
    <t>Biogen</t>
  </si>
  <si>
    <t>Jesse Finch Gnehm</t>
  </si>
  <si>
    <t>Director of Pricing</t>
  </si>
  <si>
    <t>ClarusONE Sourcing Services, LLP</t>
  </si>
  <si>
    <t>Thanos Patsis</t>
  </si>
  <si>
    <t>Head of Online Media &amp; Mobile</t>
  </si>
  <si>
    <t>Betway Ltd</t>
  </si>
  <si>
    <t>Advertiser_Gambling&amp;Casinos</t>
  </si>
  <si>
    <t>Francois-Xavier PIERREL</t>
  </si>
  <si>
    <t>Group Chief Data Officer</t>
  </si>
  <si>
    <t>Dana Sarkis</t>
  </si>
  <si>
    <t>Head of Marketing Science &amp; Transformation</t>
  </si>
  <si>
    <t>Leila Seith Hassan</t>
  </si>
  <si>
    <t>Head of Data Science and Analytics</t>
  </si>
  <si>
    <t>Digitas UK</t>
  </si>
  <si>
    <t>Andrea Ziella</t>
  </si>
  <si>
    <t>Head of Marketing and Digital</t>
  </si>
  <si>
    <t>Mattel EMEA</t>
  </si>
  <si>
    <t>Luiz Abud</t>
  </si>
  <si>
    <t>Beta-i</t>
  </si>
  <si>
    <t>Claire Cuddeford</t>
  </si>
  <si>
    <t>Global Marketing Execution Director, Marketing Innovation &amp; Execution</t>
  </si>
  <si>
    <t>claire.cuddeford@novartis.com</t>
  </si>
  <si>
    <t>Yingzi Liu</t>
  </si>
  <si>
    <t>Sean de Hoon</t>
  </si>
  <si>
    <t>Head of Enablement</t>
  </si>
  <si>
    <t>Marcin Stalij</t>
  </si>
  <si>
    <t>Strategy &amp; Data Director</t>
  </si>
  <si>
    <t>Dentsu</t>
  </si>
  <si>
    <t>Maria Trujillo</t>
  </si>
  <si>
    <t>Communications &amp; Marketing Director</t>
  </si>
  <si>
    <t>Tessi Iberia</t>
  </si>
  <si>
    <t>Peter Jordán</t>
  </si>
  <si>
    <t>Head of Marketing Retail BU</t>
  </si>
  <si>
    <t>Ross Arnold</t>
  </si>
  <si>
    <t>Senior Director, Marketing, Brands &amp; Properties</t>
  </si>
  <si>
    <t>Wasserman</t>
  </si>
  <si>
    <t>Carles Civit</t>
  </si>
  <si>
    <t>Red Points</t>
  </si>
  <si>
    <t>Eric Kirscht</t>
  </si>
  <si>
    <t>Leiter Marketing</t>
  </si>
  <si>
    <t>BVS Industrie-Elektronik GmbH</t>
  </si>
  <si>
    <t>Pierre Grosmaire</t>
  </si>
  <si>
    <t>AVIATION MARKETING DIRECTOR</t>
  </si>
  <si>
    <t>Lyon Airports</t>
  </si>
  <si>
    <t>Akram HAmericain</t>
  </si>
  <si>
    <t>Head, Business Marketing</t>
  </si>
  <si>
    <t>Confidential</t>
  </si>
  <si>
    <t>Helen Taylor</t>
  </si>
  <si>
    <t>Marketing Science Director</t>
  </si>
  <si>
    <t>Wissam SAHRAOUI</t>
  </si>
  <si>
    <t>International Marketing and Sales Director</t>
  </si>
  <si>
    <t>France Télévisions Publicité</t>
  </si>
  <si>
    <t>Fareeda Jaleel</t>
  </si>
  <si>
    <t>Part-time Marketing Director</t>
  </si>
  <si>
    <t>The Marketing Centre</t>
  </si>
  <si>
    <t>Eduardo Íñiguez Zato</t>
  </si>
  <si>
    <t>Business Development &amp; Marketing Director</t>
  </si>
  <si>
    <t>Interbrand</t>
  </si>
  <si>
    <t>Jacob Pallone</t>
  </si>
  <si>
    <t xml:space="preserve">David Weekley Homes </t>
  </si>
  <si>
    <t>Houston</t>
  </si>
  <si>
    <t>Marc THIBAUT</t>
  </si>
  <si>
    <t>Chief Marketing &amp; Digital France &amp; Belgium (#CMO / #CDO) | VP Marketing &amp; Digital</t>
  </si>
  <si>
    <t xml:space="preserve">KLEPIERRE </t>
  </si>
  <si>
    <t>Maxime Rodriguez</t>
  </si>
  <si>
    <t>Directeur Marketing Client</t>
  </si>
  <si>
    <t>Cultura</t>
  </si>
  <si>
    <t>Mark Hull</t>
  </si>
  <si>
    <t>Dignity Plc</t>
  </si>
  <si>
    <t>Liz Lamb 1</t>
  </si>
  <si>
    <t>Consultant: Customer Insight</t>
  </si>
  <si>
    <t>Not at the moment but she will keep us in mind</t>
  </si>
  <si>
    <t>Axel Puhlmann</t>
  </si>
  <si>
    <t xml:space="preserve">SportScheck </t>
  </si>
  <si>
    <t>Jan Billenkamp</t>
  </si>
  <si>
    <t>Director Central Marketing</t>
  </si>
  <si>
    <t xml:space="preserve">zooplus </t>
  </si>
  <si>
    <t>Marie-Laure Cassé</t>
  </si>
  <si>
    <t>Directrice Digital, Marketing et Relation Client</t>
  </si>
  <si>
    <t xml:space="preserve"> Maisons du Monde</t>
  </si>
  <si>
    <t>Ryan Gracie</t>
  </si>
  <si>
    <t>Catch Group</t>
  </si>
  <si>
    <t>Paul McDermott</t>
  </si>
  <si>
    <t>Marketing &amp; Ecommerce Director</t>
  </si>
  <si>
    <t>Ryman Stationery</t>
  </si>
  <si>
    <t>Neal May</t>
  </si>
  <si>
    <t>Group Head of Business Intelligence &amp; Insight</t>
  </si>
  <si>
    <t xml:space="preserve">GAIL's Bakery </t>
  </si>
  <si>
    <t>Elisabetta Aiello</t>
  </si>
  <si>
    <t>Marketing Director Starbucks - MENA region</t>
  </si>
  <si>
    <t xml:space="preserve">Alshaya Group </t>
  </si>
  <si>
    <t>Baz Hand</t>
  </si>
  <si>
    <t>Head of Marketing, Pointy from Google</t>
  </si>
  <si>
    <t>Matthew Copus</t>
  </si>
  <si>
    <t>Director | Head of Retail Analytics</t>
  </si>
  <si>
    <t>CBRE</t>
  </si>
  <si>
    <t>Marcus Underwood</t>
  </si>
  <si>
    <t>APAC Head of Consumer Experience, Marketing, Digital, Brand &amp; Customer Strategy. CMO | CDO</t>
  </si>
  <si>
    <t xml:space="preserve">Dorel Industries </t>
  </si>
  <si>
    <t>Brian Howe</t>
  </si>
  <si>
    <t>Head of Online and Marketing</t>
  </si>
  <si>
    <t xml:space="preserve">Carrolls Gifts </t>
  </si>
  <si>
    <t>Michael Pirotta</t>
  </si>
  <si>
    <t>Head of Marketing and Creative Services</t>
  </si>
  <si>
    <t xml:space="preserve">Vicinity Centres </t>
  </si>
  <si>
    <t>Raphaëlle Toledano</t>
  </si>
  <si>
    <t xml:space="preserve"> GROUPE BON MARCHÉ</t>
  </si>
  <si>
    <t>Tim Collins</t>
  </si>
  <si>
    <t>Chief Data &amp; Analytics Officer</t>
  </si>
  <si>
    <t xml:space="preserve">Kognitiv Corporation </t>
  </si>
  <si>
    <t>Ravi Abeyaratne</t>
  </si>
  <si>
    <t xml:space="preserve"> Drummond Golf</t>
  </si>
  <si>
    <t xml:space="preserve">Liam Rusted  </t>
  </si>
  <si>
    <t>Strategic Insights &amp; Analysis Senior Manager - Europe</t>
  </si>
  <si>
    <t>Coca Cola Company</t>
  </si>
  <si>
    <t>Ross Retallack</t>
  </si>
  <si>
    <t>CX Analytics Manager</t>
  </si>
  <si>
    <t>Jim Barnard is no more in charge</t>
  </si>
  <si>
    <t>Moussa Camara</t>
  </si>
  <si>
    <t>Data ( Analyst &amp; Scientist )</t>
  </si>
  <si>
    <t>KIABI</t>
  </si>
  <si>
    <t>e.denninger@kiabi.com</t>
  </si>
  <si>
    <t>Mathieu Spick</t>
  </si>
  <si>
    <t>Head of Digital Media tools &amp; Measurement France</t>
  </si>
  <si>
    <t>anais_van_de_woestyne@carrefour.com</t>
  </si>
  <si>
    <t>Will no longer be with Carrefour, referred us to somone else</t>
  </si>
  <si>
    <t>sylvain marsault</t>
  </si>
  <si>
    <t>Director, Data Science &amp; Data Governance</t>
  </si>
  <si>
    <t>Joe Pack</t>
  </si>
  <si>
    <t>Director, Consumer Marketing &amp; Analytics - EMEA</t>
  </si>
  <si>
    <t xml:space="preserve"> Michael Kors</t>
  </si>
  <si>
    <t>Dr. Lukas Morbe</t>
  </si>
  <si>
    <t>Karlsberg Brauerei</t>
  </si>
  <si>
    <t>Saarland</t>
  </si>
  <si>
    <t>andre.may@karlsberg.de</t>
  </si>
  <si>
    <t>I replaced André May by Dr. Lukas Morbe</t>
  </si>
  <si>
    <t>Roxane Penne</t>
  </si>
  <si>
    <t xml:space="preserve">Galeries Lafayette </t>
  </si>
  <si>
    <t>Kenton Elliot</t>
  </si>
  <si>
    <t>Target Australia</t>
  </si>
  <si>
    <t>Sharath Narayanswamy</t>
  </si>
  <si>
    <t>Associate Director - Analytics</t>
  </si>
  <si>
    <t>WNS Global Services</t>
  </si>
  <si>
    <t>Ally Lan</t>
  </si>
  <si>
    <t>Head of Consumer Analytics</t>
  </si>
  <si>
    <t xml:space="preserve">The Estée Lauder Companies Inc. </t>
  </si>
  <si>
    <t>Isabelle Bocquillet</t>
  </si>
  <si>
    <t>Data Science Lead</t>
  </si>
  <si>
    <t xml:space="preserve">Auchan Retail </t>
  </si>
  <si>
    <t>I replaced Pierre Antunes by Isabelle Bocquillet</t>
  </si>
  <si>
    <t>Lovi R.</t>
  </si>
  <si>
    <t>Senior Director (Europe) Monetization, Retail &amp; Marketing</t>
  </si>
  <si>
    <t>Malek's lead ( Jayakanth Bysani is in charge )</t>
  </si>
  <si>
    <t>Mathilde Rohmer</t>
  </si>
  <si>
    <t>Directrice marketing c</t>
  </si>
  <si>
    <t>EASY CASH</t>
  </si>
  <si>
    <t>already existing</t>
  </si>
  <si>
    <t>Victor Mary</t>
  </si>
  <si>
    <t>Marketing director</t>
  </si>
  <si>
    <t xml:space="preserve">Groupe Mary </t>
  </si>
  <si>
    <t>NO Need to follow up</t>
  </si>
  <si>
    <t>Dr. Markus Steiger</t>
  </si>
  <si>
    <t>Head Market &amp; Location Intelligence</t>
  </si>
  <si>
    <t>MediaMarktSaturn Retail Group</t>
  </si>
  <si>
    <t>Sean Russell</t>
  </si>
  <si>
    <t xml:space="preserve">Costcutter Supermarkets Group Limited </t>
  </si>
  <si>
    <t>Stefan Maczkowski</t>
  </si>
  <si>
    <t>Decision Science &amp; Analytics l Data Leader</t>
  </si>
  <si>
    <t>stefan.maczkowski@asda.co.uk</t>
  </si>
  <si>
    <t>I replaced Alex Newbould by Stefan Maczkowski</t>
  </si>
  <si>
    <t>Kai-Lun(Karen) Chang</t>
  </si>
  <si>
    <t>Boden</t>
  </si>
  <si>
    <t>I replaced Amy Shapiro by Kai-Lun(Karen) Chang</t>
  </si>
  <si>
    <t>Phuong Dang Vu Leleu</t>
  </si>
  <si>
    <t>CMO - Membre du Comite Executif</t>
  </si>
  <si>
    <t>Monoprix</t>
  </si>
  <si>
    <t>Pauline Paris</t>
  </si>
  <si>
    <t>Chef de projet Transformation Digitale (Product Owner)</t>
  </si>
  <si>
    <t>Rolly Sitani</t>
  </si>
  <si>
    <t xml:space="preserve">Head of Product Marketing: Retail </t>
  </si>
  <si>
    <t>Gregory Mialhe</t>
  </si>
  <si>
    <t>Head of Marketing &amp; Communication</t>
  </si>
  <si>
    <t xml:space="preserve">Fnac Darty </t>
  </si>
  <si>
    <t>Dinessh Theivendran</t>
  </si>
  <si>
    <t xml:space="preserve">Senior Business Analyst </t>
  </si>
  <si>
    <t>Stalione Group</t>
  </si>
  <si>
    <t>Lionel THOREAU</t>
  </si>
  <si>
    <t xml:space="preserve">The Body Shop </t>
  </si>
  <si>
    <t>Peter Foster</t>
  </si>
  <si>
    <t>Global Head of Customer Data &amp; Insight</t>
  </si>
  <si>
    <t>Nisbets</t>
  </si>
  <si>
    <t>Simon Rowlands</t>
  </si>
  <si>
    <t>Head of Customer Marketing</t>
  </si>
  <si>
    <t xml:space="preserve">Sally Salon Services </t>
  </si>
  <si>
    <t>Zoe Colegrave</t>
  </si>
  <si>
    <t>Digital &amp; Marketing Director</t>
  </si>
  <si>
    <t>Smythson of Bond Street</t>
  </si>
  <si>
    <t>Sophia Brown</t>
  </si>
  <si>
    <t xml:space="preserve">David Jones </t>
  </si>
  <si>
    <t>Shweta Vora</t>
  </si>
  <si>
    <t>Ecommerce Commercial and Marketing Director, Europe &amp; Sub-Saharan Africa</t>
  </si>
  <si>
    <t xml:space="preserve">PepsiCo </t>
  </si>
  <si>
    <t>Peta Allsopp (MBA)</t>
  </si>
  <si>
    <t>Head Of Marketing &amp; Innovation</t>
  </si>
  <si>
    <t xml:space="preserve">Kinrise </t>
  </si>
  <si>
    <t>Mohammed Kalique Miah</t>
  </si>
  <si>
    <t>Senior Business Analyst Logistics IT</t>
  </si>
  <si>
    <t xml:space="preserve">JD Sports Fashion plc </t>
  </si>
  <si>
    <t>not Relevant</t>
  </si>
  <si>
    <t>Desmond Teo</t>
  </si>
  <si>
    <t>Carolyn Sims</t>
  </si>
  <si>
    <t xml:space="preserve">Director of Marketing &amp; Audience Engagement </t>
  </si>
  <si>
    <t xml:space="preserve">English National Opera </t>
  </si>
  <si>
    <t>Tricia Owen-Williams</t>
  </si>
  <si>
    <t xml:space="preserve">Kennelpak / Pets and Friends / Kennelgate </t>
  </si>
  <si>
    <t>Anne-Laure Brochet</t>
  </si>
  <si>
    <t>Head of Marketing and Data Solutions Domain</t>
  </si>
  <si>
    <t>abrochet@galerieslafayette.com</t>
  </si>
  <si>
    <t>Adam Arnold</t>
  </si>
  <si>
    <t>General Manager, Marketing, Loyalty and Retail Innovation</t>
  </si>
  <si>
    <t>BP</t>
  </si>
  <si>
    <t>Arnaud Wielgus</t>
  </si>
  <si>
    <t xml:space="preserve">Chief Commercial, Marketing &amp; Digital Officer </t>
  </si>
  <si>
    <t>Relais &amp; Châteaux</t>
  </si>
  <si>
    <t>Monica Chien</t>
  </si>
  <si>
    <t>Lead Business Analyst</t>
  </si>
  <si>
    <t xml:space="preserve">Fortnum &amp; Mason </t>
  </si>
  <si>
    <t>Kolja Dobrindt</t>
  </si>
  <si>
    <t>Global Head of Analytics</t>
  </si>
  <si>
    <t>Lidl</t>
  </si>
  <si>
    <t>Brock Coleman</t>
  </si>
  <si>
    <t xml:space="preserve">Head Of Marketing (Grocery Food) </t>
  </si>
  <si>
    <t>Coles</t>
  </si>
  <si>
    <t>Simon Lister</t>
  </si>
  <si>
    <t xml:space="preserve">Marketing Director </t>
  </si>
  <si>
    <t>END</t>
  </si>
  <si>
    <t>Aurélie Radenac</t>
  </si>
  <si>
    <t>Responsable communication de la Marque, Brand Content, Réseaux sociaux, Relations Presse</t>
  </si>
  <si>
    <t xml:space="preserve">Castorama France </t>
  </si>
  <si>
    <t>Chris Thompson</t>
  </si>
  <si>
    <t xml:space="preserve">Director of Location Analytics </t>
  </si>
  <si>
    <t>CACI Ltd</t>
  </si>
  <si>
    <t>Marc Issel</t>
  </si>
  <si>
    <t>Head of Shopper &amp; Marketing Insights, Europe</t>
  </si>
  <si>
    <t>Emma Rushby</t>
  </si>
  <si>
    <t>Global Head of Customer Marketing</t>
  </si>
  <si>
    <t>James Kerridge</t>
  </si>
  <si>
    <t xml:space="preserve">Head of Marketing &amp; Digital </t>
  </si>
  <si>
    <t xml:space="preserve"> Bailey Nelson</t>
  </si>
  <si>
    <t>Jason Wolff</t>
  </si>
  <si>
    <t xml:space="preserve">Head Of Marketing </t>
  </si>
  <si>
    <t xml:space="preserve">Anaconda Group Pty Ltd </t>
  </si>
  <si>
    <t>Jia Wu, PhD</t>
  </si>
  <si>
    <t xml:space="preserve">Love Energy Savings </t>
  </si>
  <si>
    <t>I replaced Phil Windas with Jia Wu, PhD</t>
  </si>
  <si>
    <t>Sarah Scotney</t>
  </si>
  <si>
    <t xml:space="preserve">Retail Apparel Group </t>
  </si>
  <si>
    <t>sarah.scotney@retailapparelgroup.com</t>
  </si>
  <si>
    <t>Dane Stanley</t>
  </si>
  <si>
    <t xml:space="preserve">Slater and Gordon Lawyers (UK) </t>
  </si>
  <si>
    <t>Matthew Roberts</t>
  </si>
  <si>
    <t>Digital Product Owner</t>
  </si>
  <si>
    <t>superdry</t>
  </si>
  <si>
    <t>Christina Hall</t>
  </si>
  <si>
    <t>General Manager Customer Data &amp; Analytics</t>
  </si>
  <si>
    <t xml:space="preserve">nbn™ Australia </t>
  </si>
  <si>
    <t>Bethany Dotson</t>
  </si>
  <si>
    <t>Head of Marketing, Amazon Business UK</t>
  </si>
  <si>
    <t>Beate Katharina Herfurth</t>
  </si>
  <si>
    <t>Head of Ecommerce &amp; Marketing</t>
  </si>
  <si>
    <t xml:space="preserve">LODEN-FREY Verkaufshaus GmbH &amp; Co. KG </t>
  </si>
  <si>
    <t>Manal Bensalah, MBA</t>
  </si>
  <si>
    <t>Global Sales Marketing Director</t>
  </si>
  <si>
    <t xml:space="preserve">Fastrak Retail </t>
  </si>
  <si>
    <t>Nadine Keane</t>
  </si>
  <si>
    <t>Head of Analytics and CRM</t>
  </si>
  <si>
    <t xml:space="preserve">Dunnes Stores </t>
  </si>
  <si>
    <t>Natalie Ashes</t>
  </si>
  <si>
    <t>Head of Marketing and Ecommerce</t>
  </si>
  <si>
    <t xml:space="preserve">GraysOnline </t>
  </si>
  <si>
    <t>Solenn Rouby</t>
  </si>
  <si>
    <t>Directrice Marketing Opérationnel chez Argel</t>
  </si>
  <si>
    <t xml:space="preserve">Groupe Even </t>
  </si>
  <si>
    <t>Phil Geary</t>
  </si>
  <si>
    <t>The Entertainer</t>
  </si>
  <si>
    <t>Thomas Le Quinquis</t>
  </si>
  <si>
    <t>Global Head of Marketing</t>
  </si>
  <si>
    <t>Paul Pulham</t>
  </si>
  <si>
    <t>Business Analyst Manager</t>
  </si>
  <si>
    <t xml:space="preserve"> JD Sports Fashion plc</t>
  </si>
  <si>
    <t>Pavan Matienzo</t>
  </si>
  <si>
    <t xml:space="preserve">Ad Operations Lead </t>
  </si>
  <si>
    <t>M&amp;C Saatchi Performance</t>
  </si>
  <si>
    <t>Jigna Kanjaria</t>
  </si>
  <si>
    <t xml:space="preserve">Ad Operations Director </t>
  </si>
  <si>
    <t>Ptarmigan Media</t>
  </si>
  <si>
    <t>Jagdeep Sidhu</t>
  </si>
  <si>
    <t>Fikerte Woldegiorgis</t>
  </si>
  <si>
    <t>Marketing Director Foods UK and Ireland</t>
  </si>
  <si>
    <t>fikerte.woldegiorgis@unilever.com</t>
  </si>
  <si>
    <t>Julia Connaughton</t>
  </si>
  <si>
    <t>Strategy director</t>
  </si>
  <si>
    <t>Global</t>
  </si>
  <si>
    <t>Maria Koutsoudakis</t>
  </si>
  <si>
    <t xml:space="preserve">Brand &amp; Marketing Director </t>
  </si>
  <si>
    <t>Michael Wolfe MBA</t>
  </si>
  <si>
    <t>Head of Marketing EMEA</t>
  </si>
  <si>
    <t>Korn Ferry</t>
  </si>
  <si>
    <t>Sofie Lanstorp</t>
  </si>
  <si>
    <t>Vice President Creative and Brand marketing</t>
  </si>
  <si>
    <t>HBO Europe</t>
  </si>
  <si>
    <t>Steve Tietgen</t>
  </si>
  <si>
    <t>Head of Digital Growth and Insights</t>
  </si>
  <si>
    <t>David Twehues</t>
  </si>
  <si>
    <t>Head of Marketing, Europe</t>
  </si>
  <si>
    <t>Daniel Mintz</t>
  </si>
  <si>
    <t>Head Of Engineering, Customer and Marketing</t>
  </si>
  <si>
    <t>John Mackie</t>
  </si>
  <si>
    <t>Insight and Customer Experience Director</t>
  </si>
  <si>
    <t xml:space="preserve">Dixons Carphone </t>
  </si>
  <si>
    <t>Nadia Schmid</t>
  </si>
  <si>
    <t>Director EU Analytics</t>
  </si>
  <si>
    <t>Laura Neal</t>
  </si>
  <si>
    <t>Senior Strategic Marketing Planning Manager</t>
  </si>
  <si>
    <t>François-Xavier Germain</t>
  </si>
  <si>
    <t>Brand Director</t>
  </si>
  <si>
    <t>Simon Burrett</t>
  </si>
  <si>
    <t xml:space="preserve">General Manager - Marketing </t>
  </si>
  <si>
    <t>Harris Scarfe Australia Pty Ltd</t>
  </si>
  <si>
    <t>Tobias Schlüter</t>
  </si>
  <si>
    <t>Sparkasse KölnBonn</t>
  </si>
  <si>
    <t>Margaret Colton</t>
  </si>
  <si>
    <t>Head of Marketing-Textiles</t>
  </si>
  <si>
    <t>Chris Chalmers</t>
  </si>
  <si>
    <t>Marketing and Digital Director</t>
  </si>
  <si>
    <t xml:space="preserve">Studio Retail Limited </t>
  </si>
  <si>
    <t>Kuba Szczybura</t>
  </si>
  <si>
    <t>Head of Business Intelligence &amp; Insight</t>
  </si>
  <si>
    <t>Dr Monica Lagazio</t>
  </si>
  <si>
    <t>Head of Growth Insights</t>
  </si>
  <si>
    <t>Tim Coughlin</t>
  </si>
  <si>
    <t>Head of Planning Analytics</t>
  </si>
  <si>
    <t>Ocado</t>
  </si>
  <si>
    <t>Pirjo Niemi</t>
  </si>
  <si>
    <t>VP Strategic Marketing B2B</t>
  </si>
  <si>
    <t xml:space="preserve"> Conrad Electronic Group</t>
  </si>
  <si>
    <t>Tara McCumiskey</t>
  </si>
  <si>
    <t xml:space="preserve">TAROCASH </t>
  </si>
  <si>
    <t>Joel Pickering</t>
  </si>
  <si>
    <t>Hobbycraft</t>
  </si>
  <si>
    <t>Maud Destre</t>
  </si>
  <si>
    <t>Directrice Marketing</t>
  </si>
  <si>
    <t>DOMOTI</t>
  </si>
  <si>
    <t>Leah Balter</t>
  </si>
  <si>
    <t>Director Digital &amp; Analytics</t>
  </si>
  <si>
    <t>Bunnings</t>
  </si>
  <si>
    <t>Tom Fotheringham</t>
  </si>
  <si>
    <t xml:space="preserve">Head of Ecommerce &amp; Performance Marketing </t>
  </si>
  <si>
    <t>Richard Sealby</t>
  </si>
  <si>
    <t xml:space="preserve">Head of Reporting and Customer Insight </t>
  </si>
  <si>
    <t>Kaplan</t>
  </si>
  <si>
    <t>Natalie S.</t>
  </si>
  <si>
    <t>Group Head of Product Marketing Communications</t>
  </si>
  <si>
    <t xml:space="preserve">Kingfisher plc </t>
  </si>
  <si>
    <t>Scott Coope</t>
  </si>
  <si>
    <t>Director, Product Marketing</t>
  </si>
  <si>
    <t>Katherine Whitton</t>
  </si>
  <si>
    <t>Ruk Shah FCCA</t>
  </si>
  <si>
    <t>Director of MI and Analytics</t>
  </si>
  <si>
    <t>Post Office Ltd</t>
  </si>
  <si>
    <t>Will Lockie</t>
  </si>
  <si>
    <t>Global Head of Digital | Ecommerce | Marketplaces | Marketing | Customer Experience | Luxury</t>
  </si>
  <si>
    <t xml:space="preserve">Georg Jensen </t>
  </si>
  <si>
    <t>Moritz Hahn</t>
  </si>
  <si>
    <t>Member of the Zalando Executive Committee, SVP Marketing &amp; Sales and Supply</t>
  </si>
  <si>
    <t xml:space="preserve">Zalando SE </t>
  </si>
  <si>
    <t>Jules Greenidge</t>
  </si>
  <si>
    <t>Head of Insights and Analytics</t>
  </si>
  <si>
    <t>FitFlop</t>
  </si>
  <si>
    <t>Edouard de MIOLLIS</t>
  </si>
  <si>
    <t>Chief Digital, Data, Experience Officer</t>
  </si>
  <si>
    <t xml:space="preserve">Groupe Louis Delhaize </t>
  </si>
  <si>
    <t>Vicky Currie</t>
  </si>
  <si>
    <t>Head of Customer Analytics</t>
  </si>
  <si>
    <t xml:space="preserve">N Brown Group </t>
  </si>
  <si>
    <t>Dominique Macher</t>
  </si>
  <si>
    <t xml:space="preserve">Küchen Quelle GmbH </t>
  </si>
  <si>
    <t>Allan Collins</t>
  </si>
  <si>
    <t xml:space="preserve">Domino's Pizza Enterprises Limited </t>
  </si>
  <si>
    <t>Thierry LERNON</t>
  </si>
  <si>
    <t>Directeur Général (Exec. VP) Marketing, Expérience client, Data, eCommerce</t>
  </si>
  <si>
    <t xml:space="preserve">BUT </t>
  </si>
  <si>
    <t>Jay Lyons</t>
  </si>
  <si>
    <t xml:space="preserve">Head of Performance Marketing </t>
  </si>
  <si>
    <t>Pure Collection</t>
  </si>
  <si>
    <t>Alex Barry</t>
  </si>
  <si>
    <t>Head of Insight &amp; Analytics</t>
  </si>
  <si>
    <t>Musgrave</t>
  </si>
  <si>
    <t>Hayley Ward</t>
  </si>
  <si>
    <t>Head of Customer Experience, Digital and Data</t>
  </si>
  <si>
    <t xml:space="preserve"> Marks and Spencer</t>
  </si>
  <si>
    <t>Umberto Lucatorto</t>
  </si>
  <si>
    <t xml:space="preserve">Product Owner, Data Analyst </t>
  </si>
  <si>
    <t>ADEO Services</t>
  </si>
  <si>
    <t>Rebecca Naish</t>
  </si>
  <si>
    <t xml:space="preserve">Head of Marketing &amp; Licensing </t>
  </si>
  <si>
    <t>Michelle Webb</t>
  </si>
  <si>
    <t>GM Product Marketing</t>
  </si>
  <si>
    <t>Xero</t>
  </si>
  <si>
    <t>Sven Lindell</t>
  </si>
  <si>
    <t>Winning Group</t>
  </si>
  <si>
    <t>Camila Hynes</t>
  </si>
  <si>
    <t>Head Of Brand &amp; Marketing</t>
  </si>
  <si>
    <t xml:space="preserve">Feros Care </t>
  </si>
  <si>
    <t>Rowan Drummond</t>
  </si>
  <si>
    <t>General Manager, Customer Strategy &amp; Insights</t>
  </si>
  <si>
    <t xml:space="preserve">The Star Entertainment Group </t>
  </si>
  <si>
    <t>Stefan Wetzler</t>
  </si>
  <si>
    <t>Geschäftsführer / CMO</t>
  </si>
  <si>
    <t xml:space="preserve">Lidl Digital </t>
  </si>
  <si>
    <t>Frédéric Lefebvre</t>
  </si>
  <si>
    <t>Marketing &amp; Multichannel Director</t>
  </si>
  <si>
    <t>PROMOD</t>
  </si>
  <si>
    <t>Gavin Sawtell</t>
  </si>
  <si>
    <t>Head of Optimisation &amp; Content</t>
  </si>
  <si>
    <t xml:space="preserve">WooliesX </t>
  </si>
  <si>
    <t>Jan Kirchhoff</t>
  </si>
  <si>
    <t>Product Owner Marketing / Big Data</t>
  </si>
  <si>
    <t xml:space="preserve">REWE Digital GmbH </t>
  </si>
  <si>
    <t>Anna Morley</t>
  </si>
  <si>
    <t xml:space="preserve">Head of FS Marketing </t>
  </si>
  <si>
    <t xml:space="preserve"> N Brown Group</t>
  </si>
  <si>
    <t>Dara Goolsby</t>
  </si>
  <si>
    <t xml:space="preserve">Head Of Retail Marketing </t>
  </si>
  <si>
    <t>JD Sports Fashion</t>
  </si>
  <si>
    <t>Adam Sharpe</t>
  </si>
  <si>
    <t>Head of Business Analytics</t>
  </si>
  <si>
    <t>ProCook</t>
  </si>
  <si>
    <t>Chris Sweeney</t>
  </si>
  <si>
    <t xml:space="preserve">Head of Customer Insight </t>
  </si>
  <si>
    <t xml:space="preserve"> Wickes</t>
  </si>
  <si>
    <t>Christopher McKay</t>
  </si>
  <si>
    <t>Head of Brand Engagement</t>
  </si>
  <si>
    <t>Maeve McCormack</t>
  </si>
  <si>
    <t>Head of Marketing and E-Commerce</t>
  </si>
  <si>
    <t xml:space="preserve"> Carraig Donn</t>
  </si>
  <si>
    <t>Abigail Brockbank</t>
  </si>
  <si>
    <t>Head of Data &amp; Analytics Strategy</t>
  </si>
  <si>
    <t>Electrocomponents plc</t>
  </si>
  <si>
    <t>Mustari B.</t>
  </si>
  <si>
    <t xml:space="preserve">Ecommerce Retail </t>
  </si>
  <si>
    <t>Lorna Brown</t>
  </si>
  <si>
    <t>Head of Brand Marketing and Marketing Planning</t>
  </si>
  <si>
    <t xml:space="preserve"> John Lewis &amp; Partners</t>
  </si>
  <si>
    <t>Nick Jackman</t>
  </si>
  <si>
    <t>Head of Marketing - Beauty &amp; NPD</t>
  </si>
  <si>
    <t xml:space="preserve">Boots </t>
  </si>
  <si>
    <t>Breffni Walsh</t>
  </si>
  <si>
    <t>Board Advisor</t>
  </si>
  <si>
    <t>Brands are Best Limited</t>
  </si>
  <si>
    <t>Helen Bradshaw</t>
  </si>
  <si>
    <t>Head of Marketing and Brand</t>
  </si>
  <si>
    <t>Anton Singer</t>
  </si>
  <si>
    <t>Head of Marketing Services &amp; Processes</t>
  </si>
  <si>
    <t>Conrad Electronic Group</t>
  </si>
  <si>
    <t>Martin Alles</t>
  </si>
  <si>
    <t>Vice President, Marketing International</t>
  </si>
  <si>
    <t>Lidl Stiftung &amp; Co. KG</t>
  </si>
  <si>
    <t xml:space="preserve">Sven Angel </t>
  </si>
  <si>
    <t>Head of Retail Media</t>
  </si>
  <si>
    <t>REWE Group</t>
  </si>
  <si>
    <t>Wayne Grenfell</t>
  </si>
  <si>
    <t>Head of Research, Pricing and Customer Analysis - Customer Insight</t>
  </si>
  <si>
    <t>Mark Hopkinson</t>
  </si>
  <si>
    <t>Head of Business Insight and Pricing</t>
  </si>
  <si>
    <t>Distrelec Group</t>
  </si>
  <si>
    <t>Chloe Sherratt</t>
  </si>
  <si>
    <t xml:space="preserve">Kennelpak Ltd </t>
  </si>
  <si>
    <t>Lysa Hardy</t>
  </si>
  <si>
    <t>Board Director &amp; CMO</t>
  </si>
  <si>
    <t xml:space="preserve">Hotel Chocolat </t>
  </si>
  <si>
    <t>Julien MATHIEU</t>
  </si>
  <si>
    <t>Head of Media</t>
  </si>
  <si>
    <t>Galeries Lafayette Group</t>
  </si>
  <si>
    <t>Sarah Leach</t>
  </si>
  <si>
    <t>Head Of Marketing &amp; Ecommerce</t>
  </si>
  <si>
    <t>Westland Horticulture Ltd</t>
  </si>
  <si>
    <t>Mario Muttenthaler</t>
  </si>
  <si>
    <t>VIU Eyewear</t>
  </si>
  <si>
    <t>Claire Faltyn</t>
  </si>
  <si>
    <t xml:space="preserve">Group Head of Customer Experience &amp; Insight </t>
  </si>
  <si>
    <t xml:space="preserve">Halfords </t>
  </si>
  <si>
    <t>Fiona Strang</t>
  </si>
  <si>
    <t xml:space="preserve">Neptune Home </t>
  </si>
  <si>
    <t>Mike Ainsworth</t>
  </si>
  <si>
    <t xml:space="preserve">General Manager, Marketing and Customer </t>
  </si>
  <si>
    <t xml:space="preserve"> Barbeques Galore Pty Ltd</t>
  </si>
  <si>
    <t>Victoria Simpson - Clarke</t>
  </si>
  <si>
    <t>Head of Marketing Activation</t>
  </si>
  <si>
    <t>Emma Healey</t>
  </si>
  <si>
    <t>Abel &amp; Cole</t>
  </si>
  <si>
    <t>Yannick Olekhnovitch</t>
  </si>
  <si>
    <t>Head of Country Performance, Pricing and Promotion</t>
  </si>
  <si>
    <t>Sarenza</t>
  </si>
  <si>
    <t>delete</t>
  </si>
  <si>
    <t>Adam Briggs</t>
  </si>
  <si>
    <t>Performance Analytics Senior Manager</t>
  </si>
  <si>
    <t>Paul Lowings</t>
  </si>
  <si>
    <t>Lakeland</t>
  </si>
  <si>
    <t>Alexandra Conn</t>
  </si>
  <si>
    <t>Head of Data &amp; Insights</t>
  </si>
  <si>
    <t>Woolworths Group</t>
  </si>
  <si>
    <t>Spencer May</t>
  </si>
  <si>
    <t xml:space="preserve">Saffron Health </t>
  </si>
  <si>
    <t>Liz Lamb 2</t>
  </si>
  <si>
    <t>Head of Player Insights</t>
  </si>
  <si>
    <t xml:space="preserve"> Camelot</t>
  </si>
  <si>
    <t>Andrew Fisher</t>
  </si>
  <si>
    <t>Head of Creative Technology and Data Science (Interim Chief Digital Officer)</t>
  </si>
  <si>
    <t xml:space="preserve">Aesop </t>
  </si>
  <si>
    <t>Florian Lustig</t>
  </si>
  <si>
    <t>Director Predictive Analytics</t>
  </si>
  <si>
    <t>onrad Electronic SE</t>
  </si>
  <si>
    <t>Rob Dempsey</t>
  </si>
  <si>
    <t>Travelex</t>
  </si>
  <si>
    <t>Jon Asbury</t>
  </si>
  <si>
    <t>Multichannel Director</t>
  </si>
  <si>
    <t>GO Outdoors LTD</t>
  </si>
  <si>
    <t>Doug Frank</t>
  </si>
  <si>
    <t>General Manager Data &amp; Retail Analytics</t>
  </si>
  <si>
    <t xml:space="preserve">Woolworths Limited </t>
  </si>
  <si>
    <t>Caroline Holroyde</t>
  </si>
  <si>
    <t>Marina Gazenkampf</t>
  </si>
  <si>
    <t>Head Of Retail Marketing</t>
  </si>
  <si>
    <t xml:space="preserve">Lagardère Travel Retail / Duty Free Global </t>
  </si>
  <si>
    <t>Andrew Ellis</t>
  </si>
  <si>
    <t>Head of Customer Insight and Experience</t>
  </si>
  <si>
    <t>Flore Delobelle</t>
  </si>
  <si>
    <t>Customer Marketing and Media Director</t>
  </si>
  <si>
    <t>Leroy Merlin</t>
  </si>
  <si>
    <t>fdelobelle@leroymerlin.com</t>
  </si>
  <si>
    <t>Lou Ashton</t>
  </si>
  <si>
    <t xml:space="preserve">River Island </t>
  </si>
  <si>
    <t>Deborah Davies</t>
  </si>
  <si>
    <t>Head of Insights – Marketing &amp; Research</t>
  </si>
  <si>
    <t xml:space="preserve">Co-op </t>
  </si>
  <si>
    <t>Brett Gibson</t>
  </si>
  <si>
    <t>General Manager - Performance, Data and Analytics</t>
  </si>
  <si>
    <t xml:space="preserve">Super Retail Group </t>
  </si>
  <si>
    <t>Paul Bosher</t>
  </si>
  <si>
    <t>Global Head of Consumer Planning and Insights</t>
  </si>
  <si>
    <t xml:space="preserve">Walgreens Boots Alliance </t>
  </si>
  <si>
    <t>Murray Beckett</t>
  </si>
  <si>
    <t>Boohoo Group PLC</t>
  </si>
  <si>
    <t>Mandy Dunstan</t>
  </si>
  <si>
    <t>Team Coodinator to Head of Marketing and Head of Planning, Delivery &amp; Performance</t>
  </si>
  <si>
    <t xml:space="preserve">EnergyAustralia </t>
  </si>
  <si>
    <t>Jonathan Inkson</t>
  </si>
  <si>
    <t>Head of Customer Insight</t>
  </si>
  <si>
    <t>Rob Bennett</t>
  </si>
  <si>
    <t>Joules</t>
  </si>
  <si>
    <t>Stephanie Farrow</t>
  </si>
  <si>
    <t xml:space="preserve">PizzaExpress </t>
  </si>
  <si>
    <t>Sarah Gilchrist</t>
  </si>
  <si>
    <t>Associate Director - Group Multi-Channel Performance Optimisation</t>
  </si>
  <si>
    <t>David Lamond</t>
  </si>
  <si>
    <t>Director - Strategic Analytics, Insights and Research</t>
  </si>
  <si>
    <t xml:space="preserve">Scentre Group (Owner and Operator of Westfield in Aus and NZ) </t>
  </si>
  <si>
    <t>John Segar</t>
  </si>
  <si>
    <t>Global Head of Insight</t>
  </si>
  <si>
    <t>Costa Coffee</t>
  </si>
  <si>
    <t>Vishal Nathoo</t>
  </si>
  <si>
    <t xml:space="preserve">Head of Marketing - Strategic Initiatives </t>
  </si>
  <si>
    <t>Andrew Toomey</t>
  </si>
  <si>
    <t>Head of Analytics &amp; Insight</t>
  </si>
  <si>
    <t>Independent Hardware Group</t>
  </si>
  <si>
    <t>Tobias Seitz</t>
  </si>
  <si>
    <t>Westwing Group AG</t>
  </si>
  <si>
    <t>Ian Monckton</t>
  </si>
  <si>
    <t xml:space="preserve">Mole Valley Farmers </t>
  </si>
  <si>
    <t>James Wheeler</t>
  </si>
  <si>
    <t>Head of Insight &amp; Planning</t>
  </si>
  <si>
    <t xml:space="preserve">Damart </t>
  </si>
  <si>
    <t>Jared Field</t>
  </si>
  <si>
    <t>Senior Performance Manager</t>
  </si>
  <si>
    <t>Browns Fashion</t>
  </si>
  <si>
    <t>Sarah Wilkinson</t>
  </si>
  <si>
    <t>Global Director Optimisation &amp; Merchandising</t>
  </si>
  <si>
    <t>MOO</t>
  </si>
  <si>
    <t>Iain Ollerenshaw</t>
  </si>
  <si>
    <t>Marketing Technology Product Owner</t>
  </si>
  <si>
    <t xml:space="preserve">Specsavers </t>
  </si>
  <si>
    <t>Petra Kasperova</t>
  </si>
  <si>
    <t>Insights and analytics director</t>
  </si>
  <si>
    <t>Dreams</t>
  </si>
  <si>
    <t>Rachael Thornton</t>
  </si>
  <si>
    <t>Head of Global Marketing Communications</t>
  </si>
  <si>
    <t>Jeff Dionysatos</t>
  </si>
  <si>
    <t>Head of Customer Insights and Workforce Optimisation</t>
  </si>
  <si>
    <t xml:space="preserve">Australian Unity </t>
  </si>
  <si>
    <t>Alexis Harrison</t>
  </si>
  <si>
    <t xml:space="preserve"> Wowcher</t>
  </si>
  <si>
    <t>Arti Patel</t>
  </si>
  <si>
    <t>Optegra Eye Health Care</t>
  </si>
  <si>
    <t>Stephen Norcross</t>
  </si>
  <si>
    <t>Insights Manager</t>
  </si>
  <si>
    <t>Waitrose &amp; Partners</t>
  </si>
  <si>
    <t>Dr. Katrin Franzen-Löhnig</t>
  </si>
  <si>
    <t xml:space="preserve">Fressnapf Tiernahrungs GmbH </t>
  </si>
  <si>
    <t>Aditi Mitra</t>
  </si>
  <si>
    <t>Manuela Engel</t>
  </si>
  <si>
    <t>Teamleiterin Performance Marketing</t>
  </si>
  <si>
    <t xml:space="preserve">Cyberport GmbH </t>
  </si>
  <si>
    <t>Alex Evered</t>
  </si>
  <si>
    <t>Group Head of Insight</t>
  </si>
  <si>
    <t xml:space="preserve">Hammerson </t>
  </si>
  <si>
    <t>laura duncan</t>
  </si>
  <si>
    <t>Business Insights Manager</t>
  </si>
  <si>
    <t xml:space="preserve">TS14+ Taking Shape </t>
  </si>
  <si>
    <t>Oliver Stein</t>
  </si>
  <si>
    <t xml:space="preserve"> Visual Meta GmbH</t>
  </si>
  <si>
    <t>Sian Austen</t>
  </si>
  <si>
    <t xml:space="preserve">Topps Tiles Plc </t>
  </si>
  <si>
    <t>Céline CHABLE-KLEIN</t>
  </si>
  <si>
    <t>Go-to-Market / Marketing Project Consultant - CCK CONSULTING | Responsive Marketing</t>
  </si>
  <si>
    <t xml:space="preserve">AD'Missions - Portage salarial </t>
  </si>
  <si>
    <t>Adam Murphy</t>
  </si>
  <si>
    <t>Head of Insights &amp; Innovation</t>
  </si>
  <si>
    <t xml:space="preserve">Carlton &amp; United Breweries </t>
  </si>
  <si>
    <t>Raghav Misra MAICD</t>
  </si>
  <si>
    <t>Marketing Director and Strategy Director - Australasia</t>
  </si>
  <si>
    <t xml:space="preserve">Imperial Brands PLC </t>
  </si>
  <si>
    <t>Fiona Coen</t>
  </si>
  <si>
    <t xml:space="preserve">Smartbox Group </t>
  </si>
  <si>
    <t>Audrey Heiser</t>
  </si>
  <si>
    <t>Head Of Marketing &amp; e-commerce @LittleBigChange</t>
  </si>
  <si>
    <t xml:space="preserve">Ontex </t>
  </si>
  <si>
    <t>Stephanie V.</t>
  </si>
  <si>
    <t>Director, Product Marketing &amp; Planning North America</t>
  </si>
  <si>
    <t xml:space="preserve">Tupperware Brands </t>
  </si>
  <si>
    <t>Toby Smart</t>
  </si>
  <si>
    <t>Rider Marketing Director</t>
  </si>
  <si>
    <t xml:space="preserve">Deliveroo </t>
  </si>
  <si>
    <t>Gopal Sharma CITP MBA MSP</t>
  </si>
  <si>
    <t>Associate Director - Data &amp; Analytics</t>
  </si>
  <si>
    <t xml:space="preserve">Coca-Cola European Partners </t>
  </si>
  <si>
    <t>Nora Costello</t>
  </si>
  <si>
    <t>Consumer Marketing &amp; Sales Director</t>
  </si>
  <si>
    <t xml:space="preserve">Irish Ferries </t>
  </si>
  <si>
    <t>Seb Bardin</t>
  </si>
  <si>
    <t>Global Head of Acquisition &amp; Marketing - Home Care Digital Ventures</t>
  </si>
  <si>
    <t xml:space="preserve">Unilever </t>
  </si>
  <si>
    <t>seb.bardin@unilever.com</t>
  </si>
  <si>
    <t>Hi Malek,
Unfortunately my focus is only on a specific part of marketing  and I don’t think we will make the most of your solution.
Could you please remove my contact details from your distribution list?
Regards,
SB</t>
  </si>
  <si>
    <t>Barbara Callicott</t>
  </si>
  <si>
    <t>Global Marketing Director - Ecommerce, Digital, Emerging Channels, Trade Marketing</t>
  </si>
  <si>
    <t xml:space="preserve">Tempur Sealy International </t>
  </si>
  <si>
    <t>Gael De Talhouet</t>
  </si>
  <si>
    <t>Vice President Brand Building</t>
  </si>
  <si>
    <t xml:space="preserve">Essity </t>
  </si>
  <si>
    <t>Benoit Radenne</t>
  </si>
  <si>
    <t>Marketing &amp; Digital Director for Adult brands</t>
  </si>
  <si>
    <t>Julien Bottard</t>
  </si>
  <si>
    <t>Marketing Director France - Benelux</t>
  </si>
  <si>
    <t>Uwe Schütze</t>
  </si>
  <si>
    <t xml:space="preserve">KW-Commerce GmbH </t>
  </si>
  <si>
    <t>Hal Kimber</t>
  </si>
  <si>
    <t>Head Of Brand Marketing</t>
  </si>
  <si>
    <t xml:space="preserve">Tes </t>
  </si>
  <si>
    <t>Navya Chaudhary</t>
  </si>
  <si>
    <t>Marketing Director, McDonalds Division, North Asia</t>
  </si>
  <si>
    <t xml:space="preserve">The Coca-Cola Company </t>
  </si>
  <si>
    <t>Elaine Hui</t>
  </si>
  <si>
    <t>Director, Go-to-Market Global Marketing and Consumer Engagement, Jo Malone London</t>
  </si>
  <si>
    <t>Natalia Tomaszewska Lumpkin, Mgr., MBA</t>
  </si>
  <si>
    <t>European CMI Director (Strategy, Insights &amp; Analytics) Mars Pet Nutrition Europe</t>
  </si>
  <si>
    <t xml:space="preserve">Mars </t>
  </si>
  <si>
    <t>Kolja Eikelmann</t>
  </si>
  <si>
    <t>Head of Marketing AC D-A-CH</t>
  </si>
  <si>
    <t xml:space="preserve">PPG Industries </t>
  </si>
  <si>
    <t>Patrick Goss</t>
  </si>
  <si>
    <t>Marketing Director, Digestive Health Category [International Region]</t>
  </si>
  <si>
    <t xml:space="preserve">Sanofi </t>
  </si>
  <si>
    <t>James Thompson</t>
  </si>
  <si>
    <t>Head of Brand, Category and Stores at Avon</t>
  </si>
  <si>
    <t xml:space="preserve">Avon; a division of Natura &amp;Co </t>
  </si>
  <si>
    <t>Marcus Ottosen</t>
  </si>
  <si>
    <t xml:space="preserve">Dometic </t>
  </si>
  <si>
    <t>Igor Bagnobianchi</t>
  </si>
  <si>
    <t>Marketing executive global brands</t>
  </si>
  <si>
    <t xml:space="preserve">METRO AG </t>
  </si>
  <si>
    <t>Frederic Gaumont</t>
  </si>
  <si>
    <t>Director - Insights &amp; Analytics Consultancy (Reading, UK)</t>
  </si>
  <si>
    <t xml:space="preserve">Abroz International Limited </t>
  </si>
  <si>
    <t>Dion Brogan</t>
  </si>
  <si>
    <t>Head of Strategic Consumer Insights &amp; Analytics - Chocolate, ANZ</t>
  </si>
  <si>
    <t xml:space="preserve">Mondelez International </t>
  </si>
  <si>
    <t>Anna Boyes</t>
  </si>
  <si>
    <t>Marketing Director - Strategy Development</t>
  </si>
  <si>
    <t xml:space="preserve">Abbeyfield </t>
  </si>
  <si>
    <t>Rafaela Castillo</t>
  </si>
  <si>
    <t>Associate Director, Global Strategic Insights &amp; Analytics</t>
  </si>
  <si>
    <t xml:space="preserve">Johnson &amp; Johnson </t>
  </si>
  <si>
    <t>Franck CHENET</t>
  </si>
  <si>
    <t>Group Digital Transformation &amp; Communication Director</t>
  </si>
  <si>
    <t xml:space="preserve">Antalis </t>
  </si>
  <si>
    <t>Anke SAmericanne Dres</t>
  </si>
  <si>
    <t>Vice President Marketing &amp; Communications</t>
  </si>
  <si>
    <t xml:space="preserve">CYBEX </t>
  </si>
  <si>
    <t>Pierre B.</t>
  </si>
  <si>
    <t xml:space="preserve">Groupe Sasa Demarle </t>
  </si>
  <si>
    <t>Michael Vlachos</t>
  </si>
  <si>
    <t>Senior Manager BP Data, Analytics and Reporting</t>
  </si>
  <si>
    <t>Jo Hollins</t>
  </si>
  <si>
    <t>Head Of Marketing and Category Management UK &amp; IRELAND</t>
  </si>
  <si>
    <t xml:space="preserve">BIC </t>
  </si>
  <si>
    <t>Kristin Viccars</t>
  </si>
  <si>
    <t xml:space="preserve">Apex Tool Group, LLC </t>
  </si>
  <si>
    <t>Michael Johnson</t>
  </si>
  <si>
    <t>Marketing Director, KEF Europe</t>
  </si>
  <si>
    <t xml:space="preserve">KEF </t>
  </si>
  <si>
    <t>Marine PESTEL</t>
  </si>
  <si>
    <t>Marketing Director Tefal Australia</t>
  </si>
  <si>
    <t xml:space="preserve">Groupe SEB -Tefal Australia - New-Zealand </t>
  </si>
  <si>
    <t>Nathan Ansell</t>
  </si>
  <si>
    <t xml:space="preserve">Marks and Spencer </t>
  </si>
  <si>
    <t>Natalia Ball</t>
  </si>
  <si>
    <t>Marketing VP, Global Pet Care &amp; Treats Portfolio (~1.7B$)</t>
  </si>
  <si>
    <t>Manuella Dreyer</t>
  </si>
  <si>
    <t>Directrice Marketing Direct &amp; Communication</t>
  </si>
  <si>
    <t xml:space="preserve">GROUPE WATERAIR </t>
  </si>
  <si>
    <t>Alex Pickering 2</t>
  </si>
  <si>
    <t>Marketing Director - UK / Ireland - De'Longhi, Kenwood &amp; Braun</t>
  </si>
  <si>
    <t xml:space="preserve">De'Longhi </t>
  </si>
  <si>
    <t>Maral Zakarian</t>
  </si>
  <si>
    <t>Marketing Director, France &amp; Germany</t>
  </si>
  <si>
    <t xml:space="preserve">Britax Römer Child Safety EMEA </t>
  </si>
  <si>
    <t>Claire Roucoulès</t>
  </si>
  <si>
    <t>Head of Marketing &amp; Communication France</t>
  </si>
  <si>
    <t xml:space="preserve">Hansgrohe Group </t>
  </si>
  <si>
    <t>Carlo Steiner</t>
  </si>
  <si>
    <t xml:space="preserve">Steiner Optik GmbH </t>
  </si>
  <si>
    <t>Olivier Cauquoin</t>
  </si>
  <si>
    <t>Associate Director - Category Management &amp; Shopper Marketing</t>
  </si>
  <si>
    <t>Jim Hill</t>
  </si>
  <si>
    <t xml:space="preserve">Trakm8 </t>
  </si>
  <si>
    <t>Kyle Parker</t>
  </si>
  <si>
    <t>Associate Director Trade Marketing - CLG and Independents</t>
  </si>
  <si>
    <t>Austin Chesterfield</t>
  </si>
  <si>
    <t>Associate Marketing Director - Digital &amp; e.Commerce Strategy - ANZ</t>
  </si>
  <si>
    <t xml:space="preserve">LifeStyles Healthcare </t>
  </si>
  <si>
    <t>Imane ADOUA</t>
  </si>
  <si>
    <t>EMEA Head of Marketing-Pricing &amp; Data Strategy</t>
  </si>
  <si>
    <t xml:space="preserve">Kohler </t>
  </si>
  <si>
    <t>Stephen Mills</t>
  </si>
  <si>
    <t xml:space="preserve">PwC UK </t>
  </si>
  <si>
    <t>Davide Galastri</t>
  </si>
  <si>
    <t>Directeur Marketing</t>
  </si>
  <si>
    <t xml:space="preserve">Invicta Group </t>
  </si>
  <si>
    <t>Joséphine de Guichen</t>
  </si>
  <si>
    <t>Brand Director, Head of Consumer Data Activation / CRM France, Belgium &amp; Netherlands</t>
  </si>
  <si>
    <t xml:space="preserve">Procter &amp; Gamble </t>
  </si>
  <si>
    <t>Anna Guglielmi</t>
  </si>
  <si>
    <t>Global Insight Director - REBEL Brands</t>
  </si>
  <si>
    <t xml:space="preserve">Bacardi </t>
  </si>
  <si>
    <t>Christine ANTOINE-SIMONET</t>
  </si>
  <si>
    <t>Senior Director, Global Consumer Insight &amp; Strategy</t>
  </si>
  <si>
    <t xml:space="preserve">McDonald's </t>
  </si>
  <si>
    <t>Fatma's Lead</t>
  </si>
  <si>
    <t>Kentaro Hayashi</t>
  </si>
  <si>
    <t>Media and Digital Manager/Senior Media and Digital analyst/Head of Media Japan</t>
  </si>
  <si>
    <t>Dr. Frauke Austermann</t>
  </si>
  <si>
    <t>Global Head of Organizational Effectiveness &amp; Workforce Analytics</t>
  </si>
  <si>
    <t xml:space="preserve">Henkel </t>
  </si>
  <si>
    <t>Lauren Crawley</t>
  </si>
  <si>
    <t>Head of Marketing &amp; Innovation - Baby &amp; Childcare</t>
  </si>
  <si>
    <t xml:space="preserve">Kimberly-Clark </t>
  </si>
  <si>
    <t>Luis Navarrete Gómez</t>
  </si>
  <si>
    <t>Global Head of eCommerce Marketing</t>
  </si>
  <si>
    <t xml:space="preserve">the LEGO Group </t>
  </si>
  <si>
    <t>Nate Challen</t>
  </si>
  <si>
    <t>Global Head of Strategic Marketing Services - Consumer Health Care (Vice President)</t>
  </si>
  <si>
    <t>Birgit Cserer</t>
  </si>
  <si>
    <t>Brand Marketing Manager / Head of Brand (Dairy)</t>
  </si>
  <si>
    <t xml:space="preserve">Danone </t>
  </si>
  <si>
    <t>Karine Gbianza</t>
  </si>
  <si>
    <t>Marketing Activation Director - Public Products Division - Africa Middle East</t>
  </si>
  <si>
    <t>Georgia Findley</t>
  </si>
  <si>
    <t>Marketing Capability Lead</t>
  </si>
  <si>
    <t xml:space="preserve">Asahi Beverages </t>
  </si>
  <si>
    <t>Fernanda Conti</t>
  </si>
  <si>
    <t>Head of Global Brand and Communication Marketing</t>
  </si>
  <si>
    <t xml:space="preserve">STABILO International GmbH </t>
  </si>
  <si>
    <t>Tati Lindenberg</t>
  </si>
  <si>
    <t>Vice President, Marketing | Home Care</t>
  </si>
  <si>
    <t>In contact with Rick</t>
  </si>
  <si>
    <t>George Lellis</t>
  </si>
  <si>
    <t>Director | Brand &amp; Innovation Marketing Consultant | Brand and Product Strategist</t>
  </si>
  <si>
    <t xml:space="preserve">GL Brand Consulting </t>
  </si>
  <si>
    <t>georgelellispro@gmail.com</t>
  </si>
  <si>
    <t>He communicated his email to us</t>
  </si>
  <si>
    <t>Sandrine Miró Stresser</t>
  </si>
  <si>
    <t>Global Marketing Controller - Premium Adults</t>
  </si>
  <si>
    <t xml:space="preserve">BRITVIC PLC </t>
  </si>
  <si>
    <t>Steve Millard</t>
  </si>
  <si>
    <t>Global Head of Ecommerce and Marketing</t>
  </si>
  <si>
    <t xml:space="preserve">MAYBORN GROUP LIMITED </t>
  </si>
  <si>
    <t>Richard Bowden</t>
  </si>
  <si>
    <t>Global Brand &amp; Marketing Director TIGI</t>
  </si>
  <si>
    <t>Peter Kim</t>
  </si>
  <si>
    <t xml:space="preserve">The Bicester Village Shopping Collection </t>
  </si>
  <si>
    <t>Mikael Palmstedt</t>
  </si>
  <si>
    <t>Head of Digital EMEA, Marketing and Direct to Consumer</t>
  </si>
  <si>
    <t xml:space="preserve">Weber-Stephen Products LLC </t>
  </si>
  <si>
    <t>Sabine Steinhauser</t>
  </si>
  <si>
    <t xml:space="preserve">MHZ Hachtel GmbH &amp; Co. KG </t>
  </si>
  <si>
    <t>Ralf-Michael Berger</t>
  </si>
  <si>
    <t>Head of Global Strategic Insights &amp; Analytics Central Europe</t>
  </si>
  <si>
    <t>Jenny Clink</t>
  </si>
  <si>
    <t xml:space="preserve">McBride </t>
  </si>
  <si>
    <t>Johannes Haas</t>
  </si>
  <si>
    <t>International Category Manager Batteries</t>
  </si>
  <si>
    <t xml:space="preserve">VARTA Consumer Batteries GmbH &amp; Co. KGaA </t>
  </si>
  <si>
    <t>Megan Carcano</t>
  </si>
  <si>
    <t>Insights, Analytics and Planning Director ANZ and AMEA Region</t>
  </si>
  <si>
    <t xml:space="preserve">Kellogg Company </t>
  </si>
  <si>
    <t>Philip Holloway</t>
  </si>
  <si>
    <t>Director - Direct Analytics &amp; Insight (Global)</t>
  </si>
  <si>
    <t xml:space="preserve">Dyson </t>
  </si>
  <si>
    <t>Marleen Relling</t>
  </si>
  <si>
    <t>Head of Brand &amp; Online Performance Marketing</t>
  </si>
  <si>
    <t xml:space="preserve">Tchibo </t>
  </si>
  <si>
    <t>Jordan Smith</t>
  </si>
  <si>
    <t>Regional Insights Manager</t>
  </si>
  <si>
    <t xml:space="preserve">General Mills </t>
  </si>
  <si>
    <t>Monica Cravotta</t>
  </si>
  <si>
    <t>Vice President of Marketing</t>
  </si>
  <si>
    <t>WP Engine</t>
  </si>
  <si>
    <t>Nicholas Foster</t>
  </si>
  <si>
    <t>Category and Marketing Director</t>
  </si>
  <si>
    <t>Max Melching</t>
  </si>
  <si>
    <t>Director Online Marketing, Data Intelligence &amp; Retail Media</t>
  </si>
  <si>
    <t xml:space="preserve">Douglas </t>
  </si>
  <si>
    <t>Dominique Michaela Weiss</t>
  </si>
  <si>
    <t>Head of Marketing Europe North America</t>
  </si>
  <si>
    <t xml:space="preserve">Faber-Castell AG </t>
  </si>
  <si>
    <t>Deirdre van Zyl</t>
  </si>
  <si>
    <t>Head of Insight - McVitie's International</t>
  </si>
  <si>
    <t xml:space="preserve">pladis Global </t>
  </si>
  <si>
    <t>David Martin</t>
  </si>
  <si>
    <t>European digital sales and marketing director</t>
  </si>
  <si>
    <t>Pierre Bonnet</t>
  </si>
  <si>
    <t>Groupe Sasa Demarle</t>
  </si>
  <si>
    <t>Melody Zanotti</t>
  </si>
  <si>
    <t>Head of Marketing, Mobile Communications</t>
  </si>
  <si>
    <t xml:space="preserve">LG Electronics </t>
  </si>
  <si>
    <t>Sarah Atkins</t>
  </si>
  <si>
    <t>Head of marketing Vichy and Roger &amp; Gallet</t>
  </si>
  <si>
    <t>Anne Kachaner</t>
  </si>
  <si>
    <t>Global Communication Channels Director</t>
  </si>
  <si>
    <t xml:space="preserve">Ipsos </t>
  </si>
  <si>
    <t>Silvina Vilas</t>
  </si>
  <si>
    <t>Marketing Director UK/IRE Consumer Health Care</t>
  </si>
  <si>
    <t>Mugdha Pathak</t>
  </si>
  <si>
    <t>Assoc. Director Business Analytics</t>
  </si>
  <si>
    <t>Sarah Jewkes</t>
  </si>
  <si>
    <t>Senior Director Marketing Analytics</t>
  </si>
  <si>
    <t>Patricia Ricken</t>
  </si>
  <si>
    <t>Head of Marketing &amp; Trade Germany</t>
  </si>
  <si>
    <t xml:space="preserve">Boden </t>
  </si>
  <si>
    <t>Dominic Brand</t>
  </si>
  <si>
    <t>Marketing and External Affairs Director</t>
  </si>
  <si>
    <t xml:space="preserve">Stroke Association </t>
  </si>
  <si>
    <t>Karin Behmoaram</t>
  </si>
  <si>
    <t>Roberto Nakahara</t>
  </si>
  <si>
    <t xml:space="preserve">Servier </t>
  </si>
  <si>
    <t>Konstantin Stremme</t>
  </si>
  <si>
    <t>Director Marketing, Insights &amp; Intelligence DACH &amp; Nordics</t>
  </si>
  <si>
    <t>Katharina Lissowski</t>
  </si>
  <si>
    <t>Head of Group CRM &amp; Growth Marketing</t>
  </si>
  <si>
    <t xml:space="preserve">Invincible Brands </t>
  </si>
  <si>
    <t>Lorena Rautzenberg</t>
  </si>
  <si>
    <t>Head Of Marketing | Hair Styling</t>
  </si>
  <si>
    <t>Daniela Römgens</t>
  </si>
  <si>
    <t>Vice President Brand Marketing</t>
  </si>
  <si>
    <t xml:space="preserve">BRITA Group </t>
  </si>
  <si>
    <t>Suzie Rooney</t>
  </si>
  <si>
    <t>Associate Director, Customer Experience and Marketing Effectiveness</t>
  </si>
  <si>
    <t>Connecticut</t>
  </si>
  <si>
    <t>Sean Bone</t>
  </si>
  <si>
    <t>Head of Customer Marketing | Head of Digital Commerce</t>
  </si>
  <si>
    <t xml:space="preserve">Diageo </t>
  </si>
  <si>
    <t>Jacinthe Brillet</t>
  </si>
  <si>
    <t>Global VP Innovation and Marketing</t>
  </si>
  <si>
    <t xml:space="preserve">Danone Waters </t>
  </si>
  <si>
    <t>Nicole Fox (Simmons) - CDMP</t>
  </si>
  <si>
    <t>Head Of Marketing - Foods</t>
  </si>
  <si>
    <t xml:space="preserve">Nestlé </t>
  </si>
  <si>
    <t>Peter Niessen</t>
  </si>
  <si>
    <t>Vice President, Head of Marketing / Sales Data Science</t>
  </si>
  <si>
    <t>Aetna</t>
  </si>
  <si>
    <t>Christianne Deregnaucourt-Lebouille</t>
  </si>
  <si>
    <t>Business Development &amp; CMO Jo Malone London EMEA</t>
  </si>
  <si>
    <t>Rami Sabanegh</t>
  </si>
  <si>
    <t>Strategy &amp; Insights Director, Western Europe</t>
  </si>
  <si>
    <t>Antonella Rossi</t>
  </si>
  <si>
    <t>Northern Europe Associate Director Analytics &amp; Insights Consumer &amp; Market Knowledge</t>
  </si>
  <si>
    <t>Mélina Kacherou-Carage</t>
  </si>
  <si>
    <t>Marketing Director, M.A.C Cosmetics</t>
  </si>
  <si>
    <t>Jayme Fleischer</t>
  </si>
  <si>
    <t>Alexia Patrinos</t>
  </si>
  <si>
    <t>CHIEF MARKETING OFFICER (CMO) - HEAD OF INTERNATIONAL MARKETING &amp; INNOVATION</t>
  </si>
  <si>
    <t xml:space="preserve">International Cookware - PYREX cookware </t>
  </si>
  <si>
    <t>Raphael Moreau</t>
  </si>
  <si>
    <t xml:space="preserve">Thai Union Group PCL. </t>
  </si>
  <si>
    <t>Claire Budgen</t>
  </si>
  <si>
    <t xml:space="preserve">KitchenCraft </t>
  </si>
  <si>
    <t>Jamie Cornforth</t>
  </si>
  <si>
    <t xml:space="preserve">Munchkin </t>
  </si>
  <si>
    <t>Virginie Feuillette</t>
  </si>
  <si>
    <t>Consumer and Market insights Director</t>
  </si>
  <si>
    <t xml:space="preserve">Kronenbourg (Carlsberg Group) </t>
  </si>
  <si>
    <t>Christian KLEPPER</t>
  </si>
  <si>
    <t>Head of performance marketing</t>
  </si>
  <si>
    <t>Beatrice Brebion-Baubert</t>
  </si>
  <si>
    <t>Sr Director, Global Strategy &amp; Insight</t>
  </si>
  <si>
    <t>Stefanie Eller</t>
  </si>
  <si>
    <t>Vice President Global Brand Communication</t>
  </si>
  <si>
    <t xml:space="preserve">E.ON </t>
  </si>
  <si>
    <t>Kyle Facey</t>
  </si>
  <si>
    <t xml:space="preserve">THG </t>
  </si>
  <si>
    <t>Agathe Marionneau</t>
  </si>
  <si>
    <t>Brand Director for Fabric Care France &amp; Benelux</t>
  </si>
  <si>
    <t>Marcel Grözinger</t>
  </si>
  <si>
    <t>Head of Home Connect Launch &amp; Marketing Operations (Global)</t>
  </si>
  <si>
    <t xml:space="preserve">BSH Home Appliances Group </t>
  </si>
  <si>
    <t>Chris Bartlett</t>
  </si>
  <si>
    <t>Sales Analytics &amp; Market Insight Manager</t>
  </si>
  <si>
    <t>Matt Peach</t>
  </si>
  <si>
    <t xml:space="preserve">Well Pharmacy </t>
  </si>
  <si>
    <t>Daniel Woodall</t>
  </si>
  <si>
    <t xml:space="preserve">RØDE Microphones </t>
  </si>
  <si>
    <t>Peter Melville</t>
  </si>
  <si>
    <t>Regional Marketing Director - Baby &amp; Child Care</t>
  </si>
  <si>
    <t>Louise Calcutt</t>
  </si>
  <si>
    <t>Andreas Onnen</t>
  </si>
  <si>
    <t>Senior Director Analytics &amp;Insights</t>
  </si>
  <si>
    <t xml:space="preserve">P&amp;G </t>
  </si>
  <si>
    <t>Russ Hannah</t>
  </si>
  <si>
    <t>Director, APAC Analytics, Japan Strategy &amp; Planning</t>
  </si>
  <si>
    <t xml:space="preserve">Amway </t>
  </si>
  <si>
    <t>Sebastian Fischer</t>
  </si>
  <si>
    <t xml:space="preserve">Emma – The Sleep Company </t>
  </si>
  <si>
    <t>Darya Skorobogatov</t>
  </si>
  <si>
    <t>Project Channel Analytics Manager</t>
  </si>
  <si>
    <t xml:space="preserve">Grohe AG </t>
  </si>
  <si>
    <t>Chris Lobo</t>
  </si>
  <si>
    <t>Director Of Analytics and Reporting</t>
  </si>
  <si>
    <t xml:space="preserve">Daiichi Sankyo Europe GmbH </t>
  </si>
  <si>
    <t>Andrew Cioffi</t>
  </si>
  <si>
    <t xml:space="preserve">AstraZeneca </t>
  </si>
  <si>
    <t>Lorenzo Maini</t>
  </si>
  <si>
    <t>Senior Marketing Manager EMEA</t>
  </si>
  <si>
    <t>Acer</t>
  </si>
  <si>
    <t>Jérémie Veyres</t>
  </si>
  <si>
    <t>Performance Marketing &amp; CRM Director</t>
  </si>
  <si>
    <t>Simon Downs</t>
  </si>
  <si>
    <t>VP EMEA Marketing</t>
  </si>
  <si>
    <t>Equinix</t>
  </si>
  <si>
    <t>John Andersson</t>
  </si>
  <si>
    <t>Head of Marketing &amp; Brand</t>
  </si>
  <si>
    <t>Zoey Saunders</t>
  </si>
  <si>
    <t>Saputo Inc.</t>
  </si>
  <si>
    <t>Richard McQuillan</t>
  </si>
  <si>
    <t>Almarai</t>
  </si>
  <si>
    <t>Saudi Arabia</t>
  </si>
  <si>
    <t>Gonzalo González Solá</t>
  </si>
  <si>
    <t>BBVA</t>
  </si>
  <si>
    <t>Bronwyn Powell</t>
  </si>
  <si>
    <t>Dario Floris</t>
  </si>
  <si>
    <t>Aleksandra Gawlas-Wilińska</t>
  </si>
  <si>
    <t>Kevin Crain</t>
  </si>
  <si>
    <t>Director, EMEA Technology Marketing</t>
  </si>
  <si>
    <t>Filippo Bonsanti</t>
  </si>
  <si>
    <t>VP Global Marketing</t>
  </si>
  <si>
    <t>Indeed.com</t>
  </si>
  <si>
    <t>Michael W. Pollaschak</t>
  </si>
  <si>
    <t>Director Content &amp; Dialogue Marketing</t>
  </si>
  <si>
    <t>Austrian Airlines</t>
  </si>
  <si>
    <t>Advertiser_Aviation</t>
  </si>
  <si>
    <t>Talea Buchwald</t>
  </si>
  <si>
    <t>Head of Marketing Mix Modelling, Big Data</t>
  </si>
  <si>
    <t>DB</t>
  </si>
  <si>
    <t>越智 道夫</t>
  </si>
  <si>
    <t>Head of Consumer Marketing</t>
  </si>
  <si>
    <t>Lenovo</t>
  </si>
  <si>
    <t>Martha Velando</t>
  </si>
  <si>
    <t>The De Beers Group of Companies </t>
  </si>
  <si>
    <t>Henry Arkell</t>
  </si>
  <si>
    <t>Digital and Media Innovation Director, UK &amp; Ireland</t>
  </si>
  <si>
    <t>The Estée Lauder Companies Inc.</t>
  </si>
  <si>
    <t>Cristina Fernandez</t>
  </si>
  <si>
    <t>Head of Global Media SCB</t>
  </si>
  <si>
    <t>Jakub Mechliński</t>
  </si>
  <si>
    <t>Director, Global Pricing</t>
  </si>
  <si>
    <t>Delivery Hero SE</t>
  </si>
  <si>
    <t>Dan Robins</t>
  </si>
  <si>
    <t>Director - CMO Advisory</t>
  </si>
  <si>
    <t>PwC</t>
  </si>
  <si>
    <t>Maren Ilenseer</t>
  </si>
  <si>
    <t xml:space="preserve">Head of Media Strategy </t>
  </si>
  <si>
    <t>Dr. Nicole Albrechts</t>
  </si>
  <si>
    <t>Michel Sara</t>
  </si>
  <si>
    <t>Founder &amp; General Manager</t>
  </si>
  <si>
    <t xml:space="preserve">ROI\marketing - roi-marketing.consulting </t>
  </si>
  <si>
    <t>Jesko Perrey</t>
  </si>
  <si>
    <t>Marketing &amp; Sales, Senior Partner</t>
  </si>
  <si>
    <t>Jenni Dill</t>
  </si>
  <si>
    <t>The Arnott's Group</t>
  </si>
  <si>
    <t>Prof. Dr. Claudia Bünte</t>
  </si>
  <si>
    <t>Executive Managing Director</t>
  </si>
  <si>
    <t xml:space="preserve">Kaiserscholle GmbH - Center of Marketing Excellence </t>
  </si>
  <si>
    <t>Myriam Mercadier</t>
  </si>
  <si>
    <t xml:space="preserve">Union des marques </t>
  </si>
  <si>
    <t>Christian Tauer</t>
  </si>
  <si>
    <t>Director CX Management and Execution, Consumer and Market Data Region Europe</t>
  </si>
  <si>
    <t>BSH Home Appliances Group</t>
  </si>
  <si>
    <t>Jean-Christophe Peube</t>
  </si>
  <si>
    <t>Global Head of Data Analytics &amp; Marketplace Quality</t>
  </si>
  <si>
    <t xml:space="preserve">Smart Ad Monetization Platform </t>
  </si>
  <si>
    <t>Owen Buttolph</t>
  </si>
  <si>
    <t>Data &amp; Marketing Insight Consultant</t>
  </si>
  <si>
    <t>Archit Bansal</t>
  </si>
  <si>
    <t>Marks and Spencer </t>
  </si>
  <si>
    <t>Rita Bini</t>
  </si>
  <si>
    <t>Advanced Analytics for Marketing Sciences</t>
  </si>
  <si>
    <t>Annalect </t>
  </si>
  <si>
    <t>Olga Zaitseva</t>
  </si>
  <si>
    <t>Head of Business Science (global clients)</t>
  </si>
  <si>
    <t>Andy McIvor</t>
  </si>
  <si>
    <t>Head of Marketing &amp; Insight</t>
  </si>
  <si>
    <t>Kingsland Drinks </t>
  </si>
  <si>
    <t>Camille Bernard</t>
  </si>
  <si>
    <t>Marketing Science Partner, Agency Measurement</t>
  </si>
  <si>
    <t>Stephen Gausden</t>
  </si>
  <si>
    <t>Alex Albrecht</t>
  </si>
  <si>
    <t>Daniel Verten</t>
  </si>
  <si>
    <t>Global Director, WPP AI</t>
  </si>
  <si>
    <t>Aleksandra Iljina</t>
  </si>
  <si>
    <t>Trisha Bonollo</t>
  </si>
  <si>
    <t>Programmatic Client Success Manager</t>
  </si>
  <si>
    <t>Xaxis EMEA</t>
  </si>
  <si>
    <t>Jose Alves</t>
  </si>
  <si>
    <t>Anne Collard</t>
  </si>
  <si>
    <t>Strategy &amp; Insights Director</t>
  </si>
  <si>
    <t>Twinings</t>
  </si>
  <si>
    <t>Shobi Sritharan</t>
  </si>
  <si>
    <t xml:space="preserve">Consultant </t>
  </si>
  <si>
    <t xml:space="preserve"> Ebiquity plc</t>
  </si>
  <si>
    <t>Joanne Keal</t>
  </si>
  <si>
    <t>Les Binet</t>
  </si>
  <si>
    <t>Group Head of Effectiveness</t>
  </si>
  <si>
    <t>adam&amp;eveDDB</t>
  </si>
  <si>
    <t>He has cancer</t>
  </si>
  <si>
    <t>Maria Giannakopoulou</t>
  </si>
  <si>
    <t>Joseph Baker</t>
  </si>
  <si>
    <t>Media Strategy Associate Director</t>
  </si>
  <si>
    <t>don't send pitch</t>
  </si>
  <si>
    <t>Fergal Smithwick</t>
  </si>
  <si>
    <t>Effectiveness Lead - Econometrics</t>
  </si>
  <si>
    <t>Kevin Fitzgibbon</t>
  </si>
  <si>
    <t>Barbara Bottini</t>
  </si>
  <si>
    <t>Strategy Partner</t>
  </si>
  <si>
    <t>Saatchi &amp; Saatchi </t>
  </si>
  <si>
    <t>Christy Pinrui Li</t>
  </si>
  <si>
    <t>Shell</t>
  </si>
  <si>
    <t>Robert Webb</t>
  </si>
  <si>
    <t>Victoria Roshal</t>
  </si>
  <si>
    <t>Vishwa Kalmali</t>
  </si>
  <si>
    <t xml:space="preserve">Accenture </t>
  </si>
  <si>
    <t>Joel Brooks</t>
  </si>
  <si>
    <t>Senior Manager, Global Brand Analytics</t>
  </si>
  <si>
    <t>Inés Ignatczuk</t>
  </si>
  <si>
    <t>Data and Insights Senior Analyst</t>
  </si>
  <si>
    <t>Timur Musin</t>
  </si>
  <si>
    <t>Senior Data Scientist and Econometrician</t>
  </si>
  <si>
    <t>Jacky Lok</t>
  </si>
  <si>
    <t>Global Digital Analytics Manage</t>
  </si>
  <si>
    <t>Ross Innes</t>
  </si>
  <si>
    <t>Kunal Rambhia</t>
  </si>
  <si>
    <t>Manager - Business Science</t>
  </si>
  <si>
    <t>Andy Grieve</t>
  </si>
  <si>
    <t>Head of the Statistical Innovation Centre of Excellence</t>
  </si>
  <si>
    <t>UCB Pharma</t>
  </si>
  <si>
    <t>Alex Episcopou</t>
  </si>
  <si>
    <t>Insights &amp; Analytics Consultant</t>
  </si>
  <si>
    <t>Deloitte Digital</t>
  </si>
  <si>
    <t>Fergus Cattigan</t>
  </si>
  <si>
    <t>Senior Econometrician</t>
  </si>
  <si>
    <t>Nam Anh Tran</t>
  </si>
  <si>
    <t>Digital Data Analyst - Manager</t>
  </si>
  <si>
    <t>Carl-Johan Rosenberg</t>
  </si>
  <si>
    <t>Head of Competitive Intelligence</t>
  </si>
  <si>
    <t>Djork-Arné Clevert</t>
  </si>
  <si>
    <t>Head of Machine Learning Research, Director</t>
  </si>
  <si>
    <t>Bayer Pharmaceuticals </t>
  </si>
  <si>
    <t>Morgan Andersen</t>
  </si>
  <si>
    <t>Senior Specialist GMAP</t>
  </si>
  <si>
    <t>Jakob Kaiser</t>
  </si>
  <si>
    <t>Global Data Science &amp; Advanced Analytics Manager</t>
  </si>
  <si>
    <t>Aaron Ping</t>
  </si>
  <si>
    <t>Consumer Science Expert</t>
  </si>
  <si>
    <t>need to invite ICOM</t>
  </si>
  <si>
    <t>Thies Jarms</t>
  </si>
  <si>
    <t>Marketing Strategy Consultant</t>
  </si>
  <si>
    <t>Neustar MarketShare </t>
  </si>
  <si>
    <t>Janina Moll</t>
  </si>
  <si>
    <t xml:space="preserve">Marketing Manager </t>
  </si>
  <si>
    <t>Santiago Lopez</t>
  </si>
  <si>
    <t>Global Consumer Intelligence and Analytics Senior Manager</t>
  </si>
  <si>
    <t>Philip Morris International </t>
  </si>
  <si>
    <t>Massimo Romano</t>
  </si>
  <si>
    <t>Lead Data Scientist | Data Science and Analytics </t>
  </si>
  <si>
    <t>Johnson &amp; Johnson </t>
  </si>
  <si>
    <t>Rafal Sobczak</t>
  </si>
  <si>
    <t>Manager - User Conversion and Retention</t>
  </si>
  <si>
    <t>Aurelia Sage</t>
  </si>
  <si>
    <t>Global Corporate Communications Manager</t>
  </si>
  <si>
    <t>Simone Businaro</t>
  </si>
  <si>
    <t>Head of Business Transformation</t>
  </si>
  <si>
    <t>Franke Group</t>
  </si>
  <si>
    <t>Benjamin Kraft</t>
  </si>
  <si>
    <t>Senior Business Analyst Digital &amp; Data</t>
  </si>
  <si>
    <t>Samuel Rosaz</t>
  </si>
  <si>
    <t>Data science and digital analytics manager</t>
  </si>
  <si>
    <t>HP</t>
  </si>
  <si>
    <t>Laurence Phillips</t>
  </si>
  <si>
    <t>Managing Partner</t>
  </si>
  <si>
    <t>Stéphane Paris</t>
  </si>
  <si>
    <t>Global Marketing Excellence &amp; CRM Capability Manager </t>
  </si>
  <si>
    <t>Nestlé Nespresso</t>
  </si>
  <si>
    <t>Christian Geißler</t>
  </si>
  <si>
    <t>Senior Manager Marketing Analytics</t>
  </si>
  <si>
    <t>Deutsche Bahn</t>
  </si>
  <si>
    <t>Markus Rach</t>
  </si>
  <si>
    <t>Advisory Board Member B2B EU</t>
  </si>
  <si>
    <t>CMO Council </t>
  </si>
  <si>
    <t>Lea Kalweit</t>
  </si>
  <si>
    <t>Head of Customer and Business Insights</t>
  </si>
  <si>
    <t>Ronny Hummitzsch</t>
  </si>
  <si>
    <t>Director Global Media Planning &amp; Optimization</t>
  </si>
  <si>
    <t>Sage</t>
  </si>
  <si>
    <t>Samik Adhikary</t>
  </si>
  <si>
    <t>Head of AI &amp; Data Science for Business Insights</t>
  </si>
  <si>
    <t>Maiko Isabelle Heller</t>
  </si>
  <si>
    <t>Mediaplus Gruppe </t>
  </si>
  <si>
    <t>Naoko Shozuzawa</t>
  </si>
  <si>
    <t>Senior Strategist</t>
  </si>
  <si>
    <t>Dentsu INC</t>
  </si>
  <si>
    <t>Jonas Clasen</t>
  </si>
  <si>
    <t>Lead Data Analytics</t>
  </si>
  <si>
    <t>Pilot Group</t>
  </si>
  <si>
    <t>Tobias Schwarz</t>
  </si>
  <si>
    <t>Director Brand Analytics</t>
  </si>
  <si>
    <t>CROSSMEDIA Deutschland</t>
  </si>
  <si>
    <t>Alan Kohler</t>
  </si>
  <si>
    <t>Junior Manager Data &amp; Analytics</t>
  </si>
  <si>
    <t>TERRITORY MEDIA GmbH </t>
  </si>
  <si>
    <t>Andreas Kodewitz</t>
  </si>
  <si>
    <t>Senior Manager Data Analytics</t>
  </si>
  <si>
    <t>BurdaForward GmbH </t>
  </si>
  <si>
    <t>Kevin Schumacher</t>
  </si>
  <si>
    <t>Analytics &amp; Insights Manager e-Commerce</t>
  </si>
  <si>
    <t>Márcio Labes Fukuda</t>
  </si>
  <si>
    <t>Yoshiki Kobashikawa</t>
  </si>
  <si>
    <t>Senior Marketing Consultant</t>
  </si>
  <si>
    <t>Dentsu Digital</t>
  </si>
  <si>
    <t>Amit Agrawal</t>
  </si>
  <si>
    <t>Senior Vice President, Global Head of Portfolio Strategy and Management</t>
  </si>
  <si>
    <t>Harris Rahim</t>
  </si>
  <si>
    <t>Business Planning Manager</t>
  </si>
  <si>
    <t>Laurent Eyers</t>
  </si>
  <si>
    <t>Business Analyst Europe</t>
  </si>
  <si>
    <t>Patrick Loos</t>
  </si>
  <si>
    <t>Senior Global Manager Oral Care</t>
  </si>
  <si>
    <t>Daiki Kiyama</t>
  </si>
  <si>
    <t>HAKUHODO DY media partners </t>
  </si>
  <si>
    <t>Hsin-Hua Laura Tsai</t>
  </si>
  <si>
    <t>Senior BPA Manager</t>
  </si>
  <si>
    <t>Knut Mager</t>
  </si>
  <si>
    <t>Head Global Data Privacy</t>
  </si>
  <si>
    <t>Novartis International AG</t>
  </si>
  <si>
    <t>Spoke to him at I-Com as well</t>
  </si>
  <si>
    <t>Norman Wagner</t>
  </si>
  <si>
    <t>Head of Group Media</t>
  </si>
  <si>
    <t>Bruce Hoang</t>
  </si>
  <si>
    <t>Director digital communication channels and Data</t>
  </si>
  <si>
    <t>Floris Blok</t>
  </si>
  <si>
    <t>Relevate Consulting</t>
  </si>
  <si>
    <t>Clare Fernando</t>
  </si>
  <si>
    <t>Accurace</t>
  </si>
  <si>
    <t>Joel Goodsir</t>
  </si>
  <si>
    <t>Inspirations Paint</t>
  </si>
  <si>
    <t>Corneliu Vilsan</t>
  </si>
  <si>
    <t xml:space="preserve">EFF-E Marketing consultancy </t>
  </si>
  <si>
    <t>Catherine Eddy</t>
  </si>
  <si>
    <t>Eckermann Group</t>
  </si>
  <si>
    <t>catherine@eckermanngroup.com</t>
  </si>
  <si>
    <t>Janine Claro-Cramer</t>
  </si>
  <si>
    <t>Integrated Campaign Operations Director</t>
  </si>
  <si>
    <t>Schneider Electric</t>
  </si>
  <si>
    <t>Gilbert Dr. Heise</t>
  </si>
  <si>
    <t>Director Brand Strategy &amp; Customer Insights Brand VW</t>
  </si>
  <si>
    <t>Volkswagen AG</t>
  </si>
  <si>
    <t>Matt Argus</t>
  </si>
  <si>
    <t>Marketing Manager, Global</t>
  </si>
  <si>
    <t>eNett International</t>
  </si>
  <si>
    <t>Yalçın Kaya</t>
  </si>
  <si>
    <t>Attriva</t>
  </si>
  <si>
    <t>Dirk Brauner</t>
  </si>
  <si>
    <t>FRIDAY Versicherung</t>
  </si>
  <si>
    <t>Danister De Almeida</t>
  </si>
  <si>
    <t>VP of Marketing</t>
  </si>
  <si>
    <t>Marketing Opportunities</t>
  </si>
  <si>
    <t>Emmanuel Kouratoras</t>
  </si>
  <si>
    <t xml:space="preserve">Verteego </t>
  </si>
  <si>
    <t>Elisa Koch</t>
  </si>
  <si>
    <t xml:space="preserve">AFL - Australian Football League </t>
  </si>
  <si>
    <t>Celso de Barros Sugawara</t>
  </si>
  <si>
    <t>Director Global Market Intelligence</t>
  </si>
  <si>
    <t>Karen Kulinski</t>
  </si>
  <si>
    <t>EMEA Marketing Director</t>
  </si>
  <si>
    <t>ADLINK Technology</t>
  </si>
  <si>
    <t>Riccardo Perere</t>
  </si>
  <si>
    <t>Canningvale</t>
  </si>
  <si>
    <t>Gilles Estivalet</t>
  </si>
  <si>
    <t>QOS Energy</t>
  </si>
  <si>
    <t>Brad Firth</t>
  </si>
  <si>
    <t>RWW Group</t>
  </si>
  <si>
    <t>Louise Dymond</t>
  </si>
  <si>
    <t>Founder | Chief Marketing Officer | Senior Marketing Consultant</t>
  </si>
  <si>
    <t>Louise Dymond Consulting</t>
  </si>
  <si>
    <t>Simon Davenport</t>
  </si>
  <si>
    <t>General Manager - Marketing</t>
  </si>
  <si>
    <t>National Basketball League (NBL)</t>
  </si>
  <si>
    <t>Patricia Gandit</t>
  </si>
  <si>
    <t>Amazon Web Services</t>
  </si>
  <si>
    <t>Princi Thilak</t>
  </si>
  <si>
    <t>Access4</t>
  </si>
  <si>
    <t>James Rendell</t>
  </si>
  <si>
    <t>Head Marketing Coach - Inbound Marketing &amp; Marketing Strategy</t>
  </si>
  <si>
    <t>Co-pilot Marketing</t>
  </si>
  <si>
    <t>Lynne Salmon</t>
  </si>
  <si>
    <t>GM Marketing</t>
  </si>
  <si>
    <t>Yellowfin BI</t>
  </si>
  <si>
    <t>Kat Warboys</t>
  </si>
  <si>
    <t>Morgan ABBOU</t>
  </si>
  <si>
    <t>IT Director Sales &amp; Marketing</t>
  </si>
  <si>
    <t>Coty</t>
  </si>
  <si>
    <t>Stéphane LE BRETON</t>
  </si>
  <si>
    <t>Stars and Stories</t>
  </si>
  <si>
    <t>Dr. Christina Weidemann</t>
  </si>
  <si>
    <t>Director Data Science &amp; Inisghts</t>
  </si>
  <si>
    <t>Mark Evans</t>
  </si>
  <si>
    <t>Managing Director, Marketing &amp; Digital</t>
  </si>
  <si>
    <t>Marta Sułkiewicz</t>
  </si>
  <si>
    <t>Gemius</t>
  </si>
  <si>
    <t>Marc Röhder</t>
  </si>
  <si>
    <t> Business Insights</t>
  </si>
  <si>
    <t>Rewe Group</t>
  </si>
  <si>
    <t>Dr. Julian Mennenöh</t>
  </si>
  <si>
    <t>Head of Retail Analytics &amp; Business Performance</t>
  </si>
  <si>
    <t>Joon Lek Foo</t>
  </si>
  <si>
    <t>Managing Director, Strategy and Consulting</t>
  </si>
  <si>
    <t>Nicola Gerussi</t>
  </si>
  <si>
    <t>Analytics &amp; Insights Director</t>
  </si>
  <si>
    <t>Katrine Edwards</t>
  </si>
  <si>
    <t>Head of Accountability</t>
  </si>
  <si>
    <t>Isabelle Mérillou</t>
  </si>
  <si>
    <t>Brand domain Lead - Sr Director</t>
  </si>
  <si>
    <t>Rahul Kishore</t>
  </si>
  <si>
    <t>Sr Manager, Global Analytics Head for Data driven Marketing</t>
  </si>
  <si>
    <t>Sunder Muthuraman</t>
  </si>
  <si>
    <t>CEO (APAC), Global Chief Client Officer</t>
  </si>
  <si>
    <t>Calvin Zhang</t>
  </si>
  <si>
    <t>Director, Marketing Insights &amp; Analytics</t>
  </si>
  <si>
    <t>Adam Björklund</t>
  </si>
  <si>
    <t>Björn Vilson</t>
  </si>
  <si>
    <t>Head of BI &amp; Analytics</t>
  </si>
  <si>
    <t>Luiza Rossi</t>
  </si>
  <si>
    <t>Director of Knowledge &amp; Insights</t>
  </si>
  <si>
    <t>Advertiser</t>
  </si>
  <si>
    <t>South Africa</t>
  </si>
  <si>
    <t>Anagha Kanhere</t>
  </si>
  <si>
    <t>Pierre-Antoine Ruf</t>
  </si>
  <si>
    <t>Digital Director</t>
  </si>
  <si>
    <t>Wendy Li</t>
  </si>
  <si>
    <t>Director, Analytics and Data Product</t>
  </si>
  <si>
    <t>Karim Kabbani</t>
  </si>
  <si>
    <t>Director of Marketing - Strategy &amp; Operations</t>
  </si>
  <si>
    <t>Chisa Kondo</t>
  </si>
  <si>
    <t>Director Digital Engagement and Media</t>
  </si>
  <si>
    <t>Visa</t>
  </si>
  <si>
    <t>Sabrina Viegas</t>
  </si>
  <si>
    <t>Marketing Director - Asia</t>
  </si>
  <si>
    <t>Yum! Brands</t>
  </si>
  <si>
    <t>Warish Jain</t>
  </si>
  <si>
    <t>Director - Media Measurement</t>
  </si>
  <si>
    <t>Media_Agency</t>
  </si>
  <si>
    <t>Nadine Faure</t>
  </si>
  <si>
    <t>Client Development Director - Kantar Analytics</t>
  </si>
  <si>
    <t>Katy GREEN</t>
  </si>
  <si>
    <t>Marketing Manager - Communications Media and Technology</t>
  </si>
  <si>
    <t>Rachael Powell</t>
  </si>
  <si>
    <t>Head of Consumer &amp; Market Insights</t>
  </si>
  <si>
    <t>Stefany Stanley</t>
  </si>
  <si>
    <t>Enterprise Account Director, Marketing Solutions</t>
  </si>
  <si>
    <t>LinkedIn</t>
  </si>
  <si>
    <t>Rafal Wyszynski</t>
  </si>
  <si>
    <t>Chief Data &amp; Tech Officer</t>
  </si>
  <si>
    <t>Beatrice Loriot</t>
  </si>
  <si>
    <t>Founder / Owner</t>
  </si>
  <si>
    <t>Béautiful Numbers</t>
  </si>
  <si>
    <t>Jon Artolozaga</t>
  </si>
  <si>
    <t>Managing Director GroupM Intelligence Data &amp; Analytics</t>
  </si>
  <si>
    <t>Rafael Serrahima</t>
  </si>
  <si>
    <t>Managing Director [m]PLATFORM</t>
  </si>
  <si>
    <t>Mark Greenstreet</t>
  </si>
  <si>
    <t>Chief Research Officer</t>
  </si>
  <si>
    <t>Anja Stockhausen</t>
  </si>
  <si>
    <t>Marco BrAmerica</t>
  </si>
  <si>
    <t>Managing Director GroupM Consulting</t>
  </si>
  <si>
    <t>Morten Boeck</t>
  </si>
  <si>
    <t>Publicis Groupe</t>
  </si>
  <si>
    <t>SAmericanne Koll</t>
  </si>
  <si>
    <t>Christoph Plamper</t>
  </si>
  <si>
    <t>Head Of Marketing at Healex</t>
  </si>
  <si>
    <t>Healex</t>
  </si>
  <si>
    <t>Enrico Ferrari</t>
  </si>
  <si>
    <t>Growth Strategy, Performance Marketing and Data Science</t>
  </si>
  <si>
    <t>EF Growth Marketing </t>
  </si>
  <si>
    <t>Orquidea Hidalgo</t>
  </si>
  <si>
    <t>Expert Data &amp; Analytics</t>
  </si>
  <si>
    <t>Mario Müller</t>
  </si>
  <si>
    <t>Associate Director Data Science</t>
  </si>
  <si>
    <t>Helena Yin Koeppl</t>
  </si>
  <si>
    <t>Vice President, Global Head of Data Science &amp; Advanced Analytics</t>
  </si>
  <si>
    <t>Julien Belin</t>
  </si>
  <si>
    <t>Associate Director, Business Effectiveness EMEA</t>
  </si>
  <si>
    <t>Santen</t>
  </si>
  <si>
    <t>Axel Menneking</t>
  </si>
  <si>
    <t>Member of the Supervisory Board</t>
  </si>
  <si>
    <t>Medianet</t>
  </si>
  <si>
    <t>Karolina Drowanowska</t>
  </si>
  <si>
    <t>Research Manager</t>
  </si>
  <si>
    <t>Joanna Makolądra</t>
  </si>
  <si>
    <t>Bartosz Mroczek</t>
  </si>
  <si>
    <t>CEE Area Commercial Excellence Analyst</t>
  </si>
  <si>
    <t>GSK Consumer Healthcare </t>
  </si>
  <si>
    <t>Magdalena Niewiadomska</t>
  </si>
  <si>
    <t>Head of Intelligence Division</t>
  </si>
  <si>
    <t>SalesTube </t>
  </si>
  <si>
    <t>Tanvi Sharma</t>
  </si>
  <si>
    <t>Senior Data Consultant</t>
  </si>
  <si>
    <t>TD Reply </t>
  </si>
  <si>
    <t>Stephan Koch</t>
  </si>
  <si>
    <t>Senior Director Solutions &amp; Advanced Analytics</t>
  </si>
  <si>
    <t>Exactag</t>
  </si>
  <si>
    <t>Slava Kisilevich</t>
  </si>
  <si>
    <t>Adrian Domitrz</t>
  </si>
  <si>
    <t>Data Annlyst</t>
  </si>
  <si>
    <t> Narodowy Bank Polski</t>
  </si>
  <si>
    <t>Ulrike Maronde</t>
  </si>
  <si>
    <t>Category Development Manager</t>
  </si>
  <si>
    <t>Arla Foods</t>
  </si>
  <si>
    <t>Solène Grenier</t>
  </si>
  <si>
    <t>Analytics &amp; Insights Manager</t>
  </si>
  <si>
    <t>Grzegorz Szychowski</t>
  </si>
  <si>
    <t>Commission Unit Manager</t>
  </si>
  <si>
    <t>Netia</t>
  </si>
  <si>
    <t>Jonathan Ventura</t>
  </si>
  <si>
    <t>Global supply chain analytics senior manager</t>
  </si>
  <si>
    <t>Mina Zhou</t>
  </si>
  <si>
    <t>Senior Marketing Analytics Director</t>
  </si>
  <si>
    <t>Hanjin Yu</t>
  </si>
  <si>
    <t>Sr. Marketing Analytics Manager</t>
  </si>
  <si>
    <t>Jie Xiao</t>
  </si>
  <si>
    <t>Siemens Healthineers </t>
  </si>
  <si>
    <t>Xiaohua (Shawn) Hu</t>
  </si>
  <si>
    <t>Tencent, IEG - Innovation Lab, Consumer Growth Center </t>
  </si>
  <si>
    <t>Stella Liu</t>
  </si>
  <si>
    <t>Head Of Marketing &amp; Sales Excellence China</t>
  </si>
  <si>
    <t>DSM</t>
  </si>
  <si>
    <t>Victoria Chen</t>
  </si>
  <si>
    <t>Alibabba</t>
  </si>
  <si>
    <t>Tracy GUO</t>
  </si>
  <si>
    <t>eCommmerce Director .com ecosystem</t>
  </si>
  <si>
    <t>adidas </t>
  </si>
  <si>
    <t>Michelle Xiaofan Shen</t>
  </si>
  <si>
    <t>XRM Senior Manager</t>
  </si>
  <si>
    <t>Home Credit China </t>
  </si>
  <si>
    <t>Navin Williams</t>
  </si>
  <si>
    <t>CEO MobileMeasure</t>
  </si>
  <si>
    <t>MobileMeasure</t>
  </si>
  <si>
    <t>Yingpu Zhang</t>
  </si>
  <si>
    <t>Corp Marketing, Big Data Team, Manager</t>
  </si>
  <si>
    <t>Clare Yang</t>
  </si>
  <si>
    <t>Jade Sun</t>
  </si>
  <si>
    <t>Digital Marketing &amp; Operation Manager</t>
  </si>
  <si>
    <t>Ford</t>
  </si>
  <si>
    <t>Iris Zou</t>
  </si>
  <si>
    <t>Head of Consumer Relationship Marketing</t>
  </si>
  <si>
    <t>ESTEE LAUDER </t>
  </si>
  <si>
    <t>Ming Li</t>
  </si>
  <si>
    <t>dunnhumby </t>
  </si>
  <si>
    <t>Franc Yin</t>
  </si>
  <si>
    <t>National Analytic Director</t>
  </si>
  <si>
    <t>IPG</t>
  </si>
  <si>
    <t>Simone Lu</t>
  </si>
  <si>
    <t>Senior Group manager</t>
  </si>
  <si>
    <t>Minnie Ma</t>
  </si>
  <si>
    <t>Senior Data &amp; Insight Manager</t>
  </si>
  <si>
    <t>Chun Zhou</t>
  </si>
  <si>
    <t>Taylor Marketing Consultants </t>
  </si>
  <si>
    <t>Jeff Gu</t>
  </si>
  <si>
    <t>Head of Planning &amp; Reebok eCommerce</t>
  </si>
  <si>
    <t>Adidas</t>
  </si>
  <si>
    <t>Yiping Chen</t>
  </si>
  <si>
    <t>Marketing Strategy Planning Manager</t>
  </si>
  <si>
    <t>Tencent</t>
  </si>
  <si>
    <t>Masahiro Kondo</t>
  </si>
  <si>
    <t>Head of Data Science </t>
  </si>
  <si>
    <t>Dongfeng Nissan Passenger Vehicle Co.</t>
  </si>
  <si>
    <t>Chunyu Kevin Zhao</t>
  </si>
  <si>
    <t>Jay Ruan</t>
  </si>
  <si>
    <t>Windy Wang</t>
  </si>
  <si>
    <t>Marketing Sciences Director</t>
  </si>
  <si>
    <t xml:space="preserve">OMD </t>
  </si>
  <si>
    <t>Bryant Robinette</t>
  </si>
  <si>
    <t>Media Planning Director</t>
  </si>
  <si>
    <t>Yanyan Carol Song</t>
  </si>
  <si>
    <t>China Media Director</t>
  </si>
  <si>
    <t>Kantar Worldpanel China </t>
  </si>
  <si>
    <t>Junjie Zong</t>
  </si>
  <si>
    <t>Manager of LATAM</t>
  </si>
  <si>
    <t>iQIYI.com </t>
  </si>
  <si>
    <t>Neo Ye</t>
  </si>
  <si>
    <t>The Coca-Cola Company </t>
  </si>
  <si>
    <t>Rita Lin</t>
  </si>
  <si>
    <t>Associate Director, Data Advisory</t>
  </si>
  <si>
    <t>Lindsay Zhang</t>
  </si>
  <si>
    <t>Creative Artists Agency </t>
  </si>
  <si>
    <t>Qing Tian</t>
  </si>
  <si>
    <t>Vice President - Private Equity (TMT)</t>
  </si>
  <si>
    <t>China Everbright Limited </t>
  </si>
  <si>
    <t>Meng (Melinda) Wang</t>
  </si>
  <si>
    <t>Asia Insight Manager</t>
  </si>
  <si>
    <t>Arla Foods </t>
  </si>
  <si>
    <t>Richard Jin</t>
  </si>
  <si>
    <t>Head of Digital &amp; Data - L’Oréal</t>
  </si>
  <si>
    <t>Yingfei Zhou</t>
  </si>
  <si>
    <t>Project: WorldWide </t>
  </si>
  <si>
    <t>Glen Patrick</t>
  </si>
  <si>
    <t>Strategy Planning Director</t>
  </si>
  <si>
    <t>DMG Media </t>
  </si>
  <si>
    <t>Xiaoyin (Arwen) Zhong</t>
  </si>
  <si>
    <t>Director/ Brand Owner of Mars</t>
  </si>
  <si>
    <t>Rode (Difei) Lv</t>
  </si>
  <si>
    <t>Senior Finance Manager, Fresh Finance</t>
  </si>
  <si>
    <t>Walmart</t>
  </si>
  <si>
    <t>Meng Yu</t>
  </si>
  <si>
    <t>Business Manager</t>
  </si>
  <si>
    <t>Tianhang Wang</t>
  </si>
  <si>
    <t>Director at Starbucks China</t>
  </si>
  <si>
    <t>Starbucks China </t>
  </si>
  <si>
    <t>Jocelyn Zhao</t>
  </si>
  <si>
    <t>Director Finance</t>
  </si>
  <si>
    <t>General Mills </t>
  </si>
  <si>
    <t>Tony Huang</t>
  </si>
  <si>
    <t>Financial Analysis Manager</t>
  </si>
  <si>
    <t>Toys"R"Us </t>
  </si>
  <si>
    <t>Fanny Szeto</t>
  </si>
  <si>
    <t>Senior Research Manager</t>
  </si>
  <si>
    <t>Roxy Liu</t>
  </si>
  <si>
    <t>Digital Planning Manager</t>
  </si>
  <si>
    <t>ZenithOptimedia, China (SH) </t>
  </si>
  <si>
    <t>Jasmine Mo-Li Lin</t>
  </si>
  <si>
    <t>Director of Retail and Merchandise</t>
  </si>
  <si>
    <t>Jing Republic 共禾京品 </t>
  </si>
  <si>
    <t>Andrea怿菲 Wang</t>
  </si>
  <si>
    <t>Decision Support Manager</t>
  </si>
  <si>
    <t>Yihe Huang</t>
  </si>
  <si>
    <t>Analytics &amp; Research</t>
  </si>
  <si>
    <t>Thomas Wu</t>
  </si>
  <si>
    <t>Vice President, Strategy and Insights</t>
  </si>
  <si>
    <t>Lillian Yunjie LI</t>
  </si>
  <si>
    <t>Strategy analyst</t>
  </si>
  <si>
    <t>Ataway</t>
  </si>
  <si>
    <t>zhu jiang</t>
  </si>
  <si>
    <t>Director of Investment</t>
  </si>
  <si>
    <t>SHANG HAI BAO SHENG CAPITAL CO.,LTD </t>
  </si>
  <si>
    <t>Nick Lukuei Chang</t>
  </si>
  <si>
    <t>Strategic Partnership Development Manager, Taiwan and Hong Kong, Device and Service Partnerships</t>
  </si>
  <si>
    <t>Taiwan</t>
  </si>
  <si>
    <t>Tongguo he</t>
  </si>
  <si>
    <t>Scorecard Manager</t>
  </si>
  <si>
    <t>Ping An Bank </t>
  </si>
  <si>
    <t>Wan Lu</t>
  </si>
  <si>
    <t>Associate Director CMI</t>
  </si>
  <si>
    <t>Wrigley</t>
  </si>
  <si>
    <t>Terry Ni</t>
  </si>
  <si>
    <t>Group Strategy Planning Director</t>
  </si>
  <si>
    <t>Simei Media</t>
  </si>
  <si>
    <t>Li Wei-Ying</t>
  </si>
  <si>
    <t>CPD Finance Controlling Manager</t>
  </si>
  <si>
    <t>l'oréal</t>
  </si>
  <si>
    <t>Lu Xu</t>
  </si>
  <si>
    <t>Yum China </t>
  </si>
  <si>
    <t>Jie (Franklin) Yang</t>
  </si>
  <si>
    <t>Associate Manager on Analytics</t>
  </si>
  <si>
    <t xml:space="preserve">PING AN INSURANCE </t>
  </si>
  <si>
    <t>Junkai Zhang</t>
  </si>
  <si>
    <t>Research Manager in CMK</t>
  </si>
  <si>
    <t>Procter &amp; Gamble </t>
  </si>
  <si>
    <t>Rita He</t>
  </si>
  <si>
    <t>Associate Director, Head of BU Businesss Planning &amp; Analysis</t>
  </si>
  <si>
    <t>Novartis </t>
  </si>
  <si>
    <t>Zheng Wang</t>
  </si>
  <si>
    <t>Excellence Manager</t>
  </si>
  <si>
    <t>Danone Nutricia Early Life Nutrition </t>
  </si>
  <si>
    <t>Vincent Zhu</t>
  </si>
  <si>
    <t>Senior Commercial Manager</t>
  </si>
  <si>
    <t>Inner Mongolia Mengniu Dairy</t>
  </si>
  <si>
    <t>Swastik Mohapatra</t>
  </si>
  <si>
    <t>Data Science and Business Analytics</t>
  </si>
  <si>
    <t>Abbott </t>
  </si>
  <si>
    <t>Jeroen van der Putten</t>
  </si>
  <si>
    <t>Senior Business Science Manager</t>
  </si>
  <si>
    <t>MediaCom </t>
  </si>
  <si>
    <t>Tim Becker</t>
  </si>
  <si>
    <t>FMCG Revenue Growth</t>
  </si>
  <si>
    <t>Kitty van Riemsdijk</t>
  </si>
  <si>
    <t>TBWA\X</t>
  </si>
  <si>
    <t>Rob Tillemans</t>
  </si>
  <si>
    <t>Head of Business Development EU</t>
  </si>
  <si>
    <t>Precima</t>
  </si>
  <si>
    <t>swati jain</t>
  </si>
  <si>
    <t>Senior Manager Analytics</t>
  </si>
  <si>
    <t>Katherine Bahamonde</t>
  </si>
  <si>
    <t>Chief Digital &amp; Technology Officer, Executive Vice President</t>
  </si>
  <si>
    <t>Barney's</t>
  </si>
  <si>
    <t>message sent on sales navigator with no response</t>
  </si>
  <si>
    <t>Ru Murakamki Yun</t>
  </si>
  <si>
    <t>Senior Vice President Marketing</t>
  </si>
  <si>
    <t>Gretchen Saegh Fleming</t>
  </si>
  <si>
    <t>L'oréal America</t>
  </si>
  <si>
    <t>gretchen.saegh@loreal.com</t>
  </si>
  <si>
    <t>hunter</t>
  </si>
  <si>
    <t>David Zapata</t>
  </si>
  <si>
    <t>Global Head of Media Transformation and Partnerships</t>
  </si>
  <si>
    <t xml:space="preserve">Accepted </t>
  </si>
  <si>
    <t>Sirine</t>
  </si>
  <si>
    <t>Val Kireitchik</t>
  </si>
  <si>
    <t>ScienceSoft</t>
  </si>
  <si>
    <t>vkireitchik@scnsoft.com</t>
  </si>
  <si>
    <t>Artem Pashkevich</t>
  </si>
  <si>
    <t xml:space="preserve">Oxagile </t>
  </si>
  <si>
    <t>Belarus</t>
  </si>
  <si>
    <t>Okay, let's have a skype-call on the next week.</t>
  </si>
  <si>
    <t>Bridgit charandura gooden</t>
  </si>
  <si>
    <t>Contractor - Data Analytics Consultant</t>
  </si>
  <si>
    <t>Anthem Marketing Solutions</t>
  </si>
  <si>
    <t>Rajeev Dixit</t>
  </si>
  <si>
    <t>Co-founder &amp; CTO</t>
  </si>
  <si>
    <t>47Billion</t>
  </si>
  <si>
    <t>Irrelevant 17/08/2020</t>
  </si>
  <si>
    <t>Manoj Thomas Mathew</t>
  </si>
  <si>
    <t>Director - Retail Analytics</t>
  </si>
  <si>
    <t>LatentView Analytics</t>
  </si>
  <si>
    <t>Minnesota</t>
  </si>
  <si>
    <t>don't follow up</t>
  </si>
  <si>
    <t>Steven Schaefer</t>
  </si>
  <si>
    <t>Datalab America</t>
  </si>
  <si>
    <t>Colorado</t>
  </si>
  <si>
    <t>Bryan Kaiser</t>
  </si>
  <si>
    <t>Associate Director, Marketing Sciences</t>
  </si>
  <si>
    <t>Grey Group</t>
  </si>
  <si>
    <t>Christine Prins</t>
  </si>
  <si>
    <t>Saatchi &amp; Saatchi</t>
  </si>
  <si>
    <t>christine@saatchiart.com</t>
  </si>
  <si>
    <t>Hunter</t>
  </si>
  <si>
    <t>Rob Moorman</t>
  </si>
  <si>
    <t>rob@saatchiart.com</t>
  </si>
  <si>
    <t>Monika Yu</t>
  </si>
  <si>
    <t>Associate Director, Analytics</t>
  </si>
  <si>
    <t>monika@saatchiart.com</t>
  </si>
  <si>
    <t>Sharon Kondo</t>
  </si>
  <si>
    <t>Group Director, Strategic Analytics</t>
  </si>
  <si>
    <t>Group Director, Strategic Analytics
Saatchi &amp; Saatchi/Team One Advertising</t>
  </si>
  <si>
    <t>sharon.kondo@teamone-America.com</t>
  </si>
  <si>
    <t>Cheryl Policastro</t>
  </si>
  <si>
    <t>Managing Director, Head of Strategy &amp; Insights</t>
  </si>
  <si>
    <t>TPN</t>
  </si>
  <si>
    <t>cheryl_policastro@tpnretail.com</t>
  </si>
  <si>
    <t>Yes- tomorrow or next week is preferred. Thank you!
Please send info in advance to cheryl_policastro@tpnretail.com</t>
  </si>
  <si>
    <t>Frank Krug</t>
  </si>
  <si>
    <t>Vice President: Retail Technology</t>
  </si>
  <si>
    <t>Ed Smallwood</t>
  </si>
  <si>
    <t>Senior Director of Strategic Pricing and Data Analytics</t>
  </si>
  <si>
    <t>Spectrum Reach</t>
  </si>
  <si>
    <t>"No,thanks"</t>
  </si>
  <si>
    <t>Carolyn Sheflin</t>
  </si>
  <si>
    <t>deleted our invite</t>
  </si>
  <si>
    <t>Paul Sly</t>
  </si>
  <si>
    <t>Group VP Enterprise Advertising Sales and Analytics</t>
  </si>
  <si>
    <t>Missouri</t>
  </si>
  <si>
    <t>previously sent publicis case study+ we also ent MassTer fact sheet</t>
  </si>
  <si>
    <t>Randy Richards</t>
  </si>
  <si>
    <t>Director, Solutions Automation</t>
  </si>
  <si>
    <t>randyrichards@spectrum.com</t>
  </si>
  <si>
    <t>Bridget Sheahan</t>
  </si>
  <si>
    <t>Executive Director of Client Analytics</t>
  </si>
  <si>
    <t>Valassis</t>
  </si>
  <si>
    <t>Michigan</t>
  </si>
  <si>
    <t>Sara Tucy</t>
  </si>
  <si>
    <t>Edward Ramsey</t>
  </si>
  <si>
    <t>Vice President, Analytics Product &amp; Technology</t>
  </si>
  <si>
    <t>Maryland</t>
  </si>
  <si>
    <t>" However, my team and position was recently eliminated due to cost reductions. Therefore, I am not in a position to explore collaboration with your company. "</t>
  </si>
  <si>
    <t>Brett Mowry</t>
  </si>
  <si>
    <t>OMD America</t>
  </si>
  <si>
    <t>Jeff Chin</t>
  </si>
  <si>
    <t>VP, Analytics</t>
  </si>
  <si>
    <t>Vox Media</t>
  </si>
  <si>
    <t>Washington</t>
  </si>
  <si>
    <t>Robert Ballontyne</t>
  </si>
  <si>
    <t>VP/Director of Analytics</t>
  </si>
  <si>
    <t>robert.ballontyne@convonix.com</t>
  </si>
  <si>
    <t>Bindu Kodwaney</t>
  </si>
  <si>
    <t>Director, Analytics &amp; Technology</t>
  </si>
  <si>
    <t>bindu.kodwaney@performics.com</t>
  </si>
  <si>
    <t>reply</t>
  </si>
  <si>
    <t>Amy Levin</t>
  </si>
  <si>
    <t>amy.levin@performics.com</t>
  </si>
  <si>
    <t>Karim Shalaby</t>
  </si>
  <si>
    <t>Senior Vice President, Analytics &amp; Technology</t>
  </si>
  <si>
    <t>Dan Malachowski</t>
  </si>
  <si>
    <t>mimisha jain</t>
  </si>
  <si>
    <t>Arc Worlwide</t>
  </si>
  <si>
    <t>Elizabeth Harris</t>
  </si>
  <si>
    <t>elizabeth.harris@arcww.com</t>
  </si>
  <si>
    <t>Dan Hill</t>
  </si>
  <si>
    <t>Head Of Strategy</t>
  </si>
  <si>
    <t>Wieden + Kennedy</t>
  </si>
  <si>
    <t>Yves Jean-baptiste</t>
  </si>
  <si>
    <t>CIO</t>
  </si>
  <si>
    <t>yvesjean-baptiste@wk.com</t>
  </si>
  <si>
    <t>Kuntal shah</t>
  </si>
  <si>
    <t>Vice President Strategic Analytics</t>
  </si>
  <si>
    <t>FCB Global</t>
  </si>
  <si>
    <t>John Lee</t>
  </si>
  <si>
    <t>VP, Director of Analytics</t>
  </si>
  <si>
    <t>john.lee@fcb.com</t>
  </si>
  <si>
    <t>Emira Gjata</t>
  </si>
  <si>
    <t>Associate Director – Business Insights, Analytics &amp; Strategy</t>
  </si>
  <si>
    <t>Crispin Porter Bogusky</t>
  </si>
  <si>
    <t>Andrea Baer</t>
  </si>
  <si>
    <t>Ken Schaff</t>
  </si>
  <si>
    <t>Senior Director, Head of IT</t>
  </si>
  <si>
    <t>Meltwater</t>
  </si>
  <si>
    <t>ken.schaff@meltwater.com</t>
  </si>
  <si>
    <t>Jim Gascoigne</t>
  </si>
  <si>
    <t>Managing Director- Global Alliances &amp; Partners</t>
  </si>
  <si>
    <t>VMLY&amp;R</t>
  </si>
  <si>
    <t>No, thanks</t>
  </si>
  <si>
    <t>Beth Wade</t>
  </si>
  <si>
    <t>beth.wade@vmlyr.com</t>
  </si>
  <si>
    <t>Martin Coady</t>
  </si>
  <si>
    <t>Executive Director, Marketing Technology</t>
  </si>
  <si>
    <t>martin.coady@vml.com</t>
  </si>
  <si>
    <t>Laura Benard</t>
  </si>
  <si>
    <t>SVP, Director Data and Analytics</t>
  </si>
  <si>
    <t>laura.benard@gtb.com</t>
  </si>
  <si>
    <t>Pamela Majchrzak</t>
  </si>
  <si>
    <t>SVP, Director of Analytics - Global</t>
  </si>
  <si>
    <t>pamela.majchrzak@gtb.com</t>
  </si>
  <si>
    <t>Scott Paul</t>
  </si>
  <si>
    <t>SVP - Analytics Director</t>
  </si>
  <si>
    <t>Shawn Gannon</t>
  </si>
  <si>
    <t>Gannon Solutions</t>
  </si>
  <si>
    <t>Jason Blake</t>
  </si>
  <si>
    <t>NEWHOUSE</t>
  </si>
  <si>
    <t>Deleted our invite</t>
  </si>
  <si>
    <t>Shane Lennon</t>
  </si>
  <si>
    <t>Fractional: VP/CMO, GTM, Demand Gen, Prod Marketing, CX, Revenue Growth, COO, Digital Transformation</t>
  </si>
  <si>
    <t>@VirtualCMO</t>
  </si>
  <si>
    <t>April Dauzat</t>
  </si>
  <si>
    <t>Director, Enterprise Sales &amp; Strategy</t>
  </si>
  <si>
    <t>TapClicks</t>
  </si>
  <si>
    <t>Gabriela Harper</t>
  </si>
  <si>
    <t>Director Strategy for AT&amp;T</t>
  </si>
  <si>
    <t>Canela Media</t>
  </si>
  <si>
    <t>Roberto Gomez Jr.</t>
  </si>
  <si>
    <t>Senior Vice President</t>
  </si>
  <si>
    <t>Standard Press, Inc.</t>
  </si>
  <si>
    <t>Jeffrey Unger</t>
  </si>
  <si>
    <t>Chairman and CEO</t>
  </si>
  <si>
    <t>G2 Capital Advisors</t>
  </si>
  <si>
    <t>Massachusetts</t>
  </si>
  <si>
    <t>Claude Walton</t>
  </si>
  <si>
    <t>Chief Marketing Officer &amp; Chief Product Officer | GTM Strategy, Product Marketing &amp; Management</t>
  </si>
  <si>
    <t>Solmaz Saghari</t>
  </si>
  <si>
    <t>Founder and President</t>
  </si>
  <si>
    <t>The Business Pathway</t>
  </si>
  <si>
    <t>Hi Ramla,
Thanks for your message . Your company area of activity sounds very attractive to me although I am not probably a good customer at the time, due to my company’s size, plans and strategies but I can be a partner, subcontractor or employee, in case if you want to work together.</t>
  </si>
  <si>
    <t>Holly M. Gray</t>
  </si>
  <si>
    <t>Deluxe Entertainment Services Group</t>
  </si>
  <si>
    <t>Allyson J. Davis</t>
  </si>
  <si>
    <t>Head of Business Strategy and Marketing</t>
  </si>
  <si>
    <t>Rusch Ventures</t>
  </si>
  <si>
    <t>Nasli Heeramaneck</t>
  </si>
  <si>
    <t>Director Of Brand Marketing</t>
  </si>
  <si>
    <t>Firehouse Subs</t>
  </si>
  <si>
    <t>Ty Bennett</t>
  </si>
  <si>
    <t>Speaker, Author, Entrepreneur</t>
  </si>
  <si>
    <t>Leadership Inc</t>
  </si>
  <si>
    <t>Utah</t>
  </si>
  <si>
    <t>Bryan Rosenblatt</t>
  </si>
  <si>
    <t>Principal</t>
  </si>
  <si>
    <t>Craft Ventures</t>
  </si>
  <si>
    <t>Brian Schilling</t>
  </si>
  <si>
    <t>Manager - Business Consulting &amp; Technology Solutions</t>
  </si>
  <si>
    <t>Grant Thornton LLP</t>
  </si>
  <si>
    <t>Rhett Rumery</t>
  </si>
  <si>
    <t>GM, Americas</t>
  </si>
  <si>
    <t>adsquare</t>
  </si>
  <si>
    <t>Hi Ramla, I may be out of town the week of the 3rd, however its tentative as of now. I'll keep you posted as I solidify my schedule. Thanks Rhett</t>
  </si>
  <si>
    <t>George Brezny</t>
  </si>
  <si>
    <t>Group CEO</t>
  </si>
  <si>
    <t>GB Marketing Research Solutions, LLC</t>
  </si>
  <si>
    <t>Could offer you insights and data in return for  strategic guidence as necessary:) Just a thought.. Mutually benefiting each other... Just a preliminary thought.:)  I own a wealth of data from subscriptions to databases that includes, product Americage, market potential for over 140 industries... and more.. Sort of a research version of EBSCO Host. Let me know if you would like to chat more:)</t>
  </si>
  <si>
    <t>Brent Earles</t>
  </si>
  <si>
    <t>Founder &amp; Partner</t>
  </si>
  <si>
    <t>Caddo Lake Capital</t>
  </si>
  <si>
    <t>Thank you, Ramia. InMail is used for marketing, and I don't mind that. When people connect to me, if they want to ask a question, no problem. But connecting is not permission to receive canned marketing pitches. It comes across as a disrespectful way to push messages to me. It causes me to not want to connect to people.</t>
  </si>
  <si>
    <t>Nate Stillman</t>
  </si>
  <si>
    <t>Vice President, Marketing</t>
  </si>
  <si>
    <t>Petal Beverage, LLC</t>
  </si>
  <si>
    <t>nate@drinkpetal.com</t>
  </si>
  <si>
    <t>Devin Downey</t>
  </si>
  <si>
    <t>Baron &amp; Budd, P.C.</t>
  </si>
  <si>
    <t>Jed Stiller</t>
  </si>
  <si>
    <t>Co-Founder &amp; Co-CEO</t>
  </si>
  <si>
    <t>Stadium Goods</t>
  </si>
  <si>
    <t>Charles Desrochers</t>
  </si>
  <si>
    <t>Senior Paid Social Manager</t>
  </si>
  <si>
    <t>Hawke Media</t>
  </si>
  <si>
    <t>No thank you. Have a nice day.</t>
  </si>
  <si>
    <t>Dana Olivas</t>
  </si>
  <si>
    <t>Senior IT Manager, Sales, Marketing &amp; Consulting Services Technology</t>
  </si>
  <si>
    <t>I appreciate your email, however I am currently searching for employment.</t>
  </si>
  <si>
    <t>Meg Wagner-Diggs</t>
  </si>
  <si>
    <t>Centric Solutions, Inc.</t>
  </si>
  <si>
    <t>Virginia</t>
  </si>
  <si>
    <t>mwagner-diggs@centricsolutions4u.com</t>
  </si>
  <si>
    <t>Sean T. Slattery</t>
  </si>
  <si>
    <t>TitleDigital Manager Multi-Channel Marketing</t>
  </si>
  <si>
    <t>Norton Healthcare</t>
  </si>
  <si>
    <t>Kentucky</t>
  </si>
  <si>
    <t>Mark Barletta</t>
  </si>
  <si>
    <t>Global Digital Marketing Manager</t>
  </si>
  <si>
    <t>Qlik</t>
  </si>
  <si>
    <t>Pennsylvania</t>
  </si>
  <si>
    <t>Eleonore Martin</t>
  </si>
  <si>
    <t>Director of Digital Media</t>
  </si>
  <si>
    <t>First Run Features</t>
  </si>
  <si>
    <t>Claire Lipnicki Ekizian</t>
  </si>
  <si>
    <t>Marketing &amp; Communications Strategy - Senior Manager</t>
  </si>
  <si>
    <t>Brother International Corporation</t>
  </si>
  <si>
    <t>claire@brother.com.au</t>
  </si>
  <si>
    <t>Stacey K.</t>
  </si>
  <si>
    <t>Troy Conrad</t>
  </si>
  <si>
    <t>TEKsystems</t>
  </si>
  <si>
    <t>MichaÅ‚ Grzywacz</t>
  </si>
  <si>
    <t>Joy MichaÅ‚ Grzywacz</t>
  </si>
  <si>
    <t>April Geer</t>
  </si>
  <si>
    <t>Senior Digital Marketing Manager, Center of Excellence</t>
  </si>
  <si>
    <t>Central Garden &amp; Pet</t>
  </si>
  <si>
    <t>ageer@central.com</t>
  </si>
  <si>
    <t>Michael Ward</t>
  </si>
  <si>
    <t>NetSuite</t>
  </si>
  <si>
    <t xml:space="preserve">I am currently looking for my next opportunity so if you have any open positions in sales and marketing leadership i'd like to set up a call with you.  </t>
  </si>
  <si>
    <t>Peter Clarke, CA</t>
  </si>
  <si>
    <t>Robert Half Management Resources</t>
  </si>
  <si>
    <t>BRANDEN SCHOEDL - LEAP Smarter</t>
  </si>
  <si>
    <t>Partner - Executive Recruiter</t>
  </si>
  <si>
    <t>LEAPROSâ„¢ Workforce Solutions</t>
  </si>
  <si>
    <t>Julie Novack</t>
  </si>
  <si>
    <t>CEO and Co-Founder</t>
  </si>
  <si>
    <t>PartySlate</t>
  </si>
  <si>
    <t>Steve Marzocchi</t>
  </si>
  <si>
    <t>Senior Data &amp; Insights Manager</t>
  </si>
  <si>
    <t>Skyword</t>
  </si>
  <si>
    <t>Chris Wade</t>
  </si>
  <si>
    <t>Director Of Sales And Business Development</t>
  </si>
  <si>
    <t>Diamond CBD</t>
  </si>
  <si>
    <t>No thanks</t>
  </si>
  <si>
    <t>Aaron Costa</t>
  </si>
  <si>
    <t>Brand Buddha</t>
  </si>
  <si>
    <t>Harley Rubin, MJPRA</t>
  </si>
  <si>
    <t>Senior Copywriter</t>
  </si>
  <si>
    <t>RealPage, Inc.</t>
  </si>
  <si>
    <t>No thanks -- I'm currently employed by a company that handles those business aspects. Good luck!</t>
  </si>
  <si>
    <t>Nancy Kiss</t>
  </si>
  <si>
    <t>Digital Marketing Director</t>
  </si>
  <si>
    <t>Microsoft</t>
  </si>
  <si>
    <t>kissn@microsoft.com</t>
  </si>
  <si>
    <t>Kristen R. Noffsinger</t>
  </si>
  <si>
    <t>Kristen Rose Agency</t>
  </si>
  <si>
    <t>Lizzie Curran</t>
  </si>
  <si>
    <t>Head of Privacy and Accessibility</t>
  </si>
  <si>
    <t>Unity Technologies</t>
  </si>
  <si>
    <t>Kelly Berkley</t>
  </si>
  <si>
    <t>Sr. Field Marketing Manager, Northeast, Southeast, and Mid-Atlantic</t>
  </si>
  <si>
    <t>Forcepoint</t>
  </si>
  <si>
    <t>not found</t>
  </si>
  <si>
    <t>Mark Pavia</t>
  </si>
  <si>
    <t>EVP, Global Client Leader, Managing Director</t>
  </si>
  <si>
    <t>no longer at Publicis we asked for refrence point</t>
  </si>
  <si>
    <t>Aimee Bos</t>
  </si>
  <si>
    <t>Senior Director Analytics Strategy</t>
  </si>
  <si>
    <t>Blast Analytics &amp; Marketing</t>
  </si>
  <si>
    <t>Joe Christopher</t>
  </si>
  <si>
    <t>Tory Marpe</t>
  </si>
  <si>
    <t>Senior Vice President, Analytics</t>
  </si>
  <si>
    <t>Ansira</t>
  </si>
  <si>
    <t>Scott Hall</t>
  </si>
  <si>
    <t>Director, Data Analytics</t>
  </si>
  <si>
    <t>hallscottm@gmail.com</t>
  </si>
  <si>
    <t>Hi Ramla sure you can drop me a line. 972.897.5080 (Follow up was done via email)</t>
  </si>
  <si>
    <t>Cassi Freeman</t>
  </si>
  <si>
    <t>Director, Data Analysis</t>
  </si>
  <si>
    <t>cassi.freeman@ansira.com</t>
  </si>
  <si>
    <t>Smitha Ramaswamy</t>
  </si>
  <si>
    <t>Director, Technology Strategist</t>
  </si>
  <si>
    <t>ramaswamy.smitha@ansira.com</t>
  </si>
  <si>
    <t>hunet</t>
  </si>
  <si>
    <t>Bridget Wood</t>
  </si>
  <si>
    <t>VP, Insight</t>
  </si>
  <si>
    <t>Jeff Denson</t>
  </si>
  <si>
    <t>Director of Business Intelligence - Novartis Oncology</t>
  </si>
  <si>
    <t>Publicis Health Media</t>
  </si>
  <si>
    <t>jeff.denson@publicishealthmedia.com</t>
  </si>
  <si>
    <t>Bernie Shimkus</t>
  </si>
  <si>
    <t>VP, Director of Research and Consumer Insights</t>
  </si>
  <si>
    <t>Harmelin Media</t>
  </si>
  <si>
    <t>Hello Dr. Ramla, I believe our agency would be interested in learning more. However, I would need to involve several other colleagues here at Harmelin who also have direct involvement in this area.</t>
  </si>
  <si>
    <t>Conor Elliott</t>
  </si>
  <si>
    <t>CTO</t>
  </si>
  <si>
    <t>celliott@harmelin.com</t>
  </si>
  <si>
    <t>Reply</t>
  </si>
  <si>
    <t>Michael Lukianoff</t>
  </si>
  <si>
    <t>Board Member &amp; Partner</t>
  </si>
  <si>
    <t xml:space="preserve">Bite Kiosk </t>
  </si>
  <si>
    <t>Alexandra Failmezger</t>
  </si>
  <si>
    <t>Consulting Partner</t>
  </si>
  <si>
    <t xml:space="preserve">Peak Strategy LLC </t>
  </si>
  <si>
    <t>Oregon</t>
  </si>
  <si>
    <t>Brandon Baker</t>
  </si>
  <si>
    <t>Director, Analytics Services</t>
  </si>
  <si>
    <t>Fishbowl Inc</t>
  </si>
  <si>
    <t>Ted Babcock</t>
  </si>
  <si>
    <t>Managing Director, Analytic Services</t>
  </si>
  <si>
    <t>New Mexico</t>
  </si>
  <si>
    <t>Kyle McFarren</t>
  </si>
  <si>
    <t>Director, Analytics</t>
  </si>
  <si>
    <t>NSA Media</t>
  </si>
  <si>
    <t>kyle.mcfarren@nsamedia.com</t>
  </si>
  <si>
    <t>Beth Zeitner</t>
  </si>
  <si>
    <t>President, Media Planning &amp; Analysis</t>
  </si>
  <si>
    <t>beth.zeitner@nsamedia.com</t>
  </si>
  <si>
    <t>Jacyline Gerson</t>
  </si>
  <si>
    <t>Sr. Director of Business Information Management</t>
  </si>
  <si>
    <t>Icon Media Direct</t>
  </si>
  <si>
    <t>Li liu</t>
  </si>
  <si>
    <t>Sr. Director, Data Science</t>
  </si>
  <si>
    <t>Jennifer Bunner</t>
  </si>
  <si>
    <t>Director of Marketing Analytics</t>
  </si>
  <si>
    <t>Strategic Education</t>
  </si>
  <si>
    <t>Nik Hengel</t>
  </si>
  <si>
    <t>Director, Marketing Sciences</t>
  </si>
  <si>
    <t>Novus Media</t>
  </si>
  <si>
    <t>Christopher Crowhurst</t>
  </si>
  <si>
    <t>Chief Technology Officer</t>
  </si>
  <si>
    <t>Scott Yacko</t>
  </si>
  <si>
    <t>Senior Director of Data Science</t>
  </si>
  <si>
    <t>MightyHive</t>
  </si>
  <si>
    <t>Leah Kim</t>
  </si>
  <si>
    <t>leah@mightyhive.com</t>
  </si>
  <si>
    <t>Steve Latham</t>
  </si>
  <si>
    <t>"We actually don't do MMM just MTA and advanced analytics for digital media."</t>
  </si>
  <si>
    <t>Mark Williams</t>
  </si>
  <si>
    <t>Director, Engineering Data Systems</t>
  </si>
  <si>
    <t>Eli Heath</t>
  </si>
  <si>
    <t>Phill Barufkin</t>
  </si>
  <si>
    <t>Executive Director, Marketing Strategy Leader</t>
  </si>
  <si>
    <t>Bader Rutter</t>
  </si>
  <si>
    <t>bphill@baderrutter.com</t>
  </si>
  <si>
    <t>Joseph Panzarella</t>
  </si>
  <si>
    <t>VP, Director of Analytics - Razorfish Health</t>
  </si>
  <si>
    <t>Joon Suh</t>
  </si>
  <si>
    <t>Rokkan</t>
  </si>
  <si>
    <t>joon.suh@healixglobal.com</t>
  </si>
  <si>
    <t>David Kohn</t>
  </si>
  <si>
    <t>Director Of Technology</t>
  </si>
  <si>
    <t>REVANT OPTICS</t>
  </si>
  <si>
    <t>Mairi Burns</t>
  </si>
  <si>
    <t>Managing Director of Strategy</t>
  </si>
  <si>
    <t>CMD</t>
  </si>
  <si>
    <t>mburns@cmdagency.com</t>
  </si>
  <si>
    <t>Karla Crawford Kerr</t>
  </si>
  <si>
    <t>Hawthorne</t>
  </si>
  <si>
    <t>Jessica Hawthorne-Castro</t>
  </si>
  <si>
    <t>Michael Miller</t>
  </si>
  <si>
    <t>Daniel Shea</t>
  </si>
  <si>
    <t>Group Director of Analytics</t>
  </si>
  <si>
    <t>Campbell Ewald</t>
  </si>
  <si>
    <t>Bethany L.Peters</t>
  </si>
  <si>
    <t>Director, Experience Analytics</t>
  </si>
  <si>
    <t>RAPP</t>
  </si>
  <si>
    <t>Maria Tormos</t>
  </si>
  <si>
    <t>Senior Director, Strategy &amp; Insights</t>
  </si>
  <si>
    <t>Catapult Marketing</t>
  </si>
  <si>
    <t>tormos.maria@catapultmarketing.com</t>
  </si>
  <si>
    <t>Gregory Barnes</t>
  </si>
  <si>
    <t>Director of Media Analytics</t>
  </si>
  <si>
    <t>McKinney</t>
  </si>
  <si>
    <t>Jason Jones</t>
  </si>
  <si>
    <t>VP, Director of Technology</t>
  </si>
  <si>
    <t>Brian Lopiccolo</t>
  </si>
  <si>
    <t>Director, Data Strategy</t>
  </si>
  <si>
    <t>Joe Disharoon</t>
  </si>
  <si>
    <t>Chief Technology Officer (CTO)</t>
  </si>
  <si>
    <t>Kobie Marketing</t>
  </si>
  <si>
    <t>Dave Andreadakis</t>
  </si>
  <si>
    <t>Brandy Eddings</t>
  </si>
  <si>
    <t>Director of Search and Analytics</t>
  </si>
  <si>
    <t>Slingshot</t>
  </si>
  <si>
    <t>Judith Webster</t>
  </si>
  <si>
    <t>Director of Strategy</t>
  </si>
  <si>
    <t>Force Marketing</t>
  </si>
  <si>
    <t>Andrew Baker</t>
  </si>
  <si>
    <t>VP - Product</t>
  </si>
  <si>
    <t>Grit Digital Health</t>
  </si>
  <si>
    <t xml:space="preserve">Michael Garten </t>
  </si>
  <si>
    <t>Mindgruve</t>
  </si>
  <si>
    <t>mgarten@mindgruve.com</t>
  </si>
  <si>
    <t>James Mckinny</t>
  </si>
  <si>
    <t>David Wilson</t>
  </si>
  <si>
    <t>EVP of Digital Performance &amp; Analytics</t>
  </si>
  <si>
    <t>Zozimus Agency</t>
  </si>
  <si>
    <t>"This week is crazy, but how about Thursday the 12th at 9:30am EST? That is what 2:30 BST?"</t>
  </si>
  <si>
    <t xml:space="preserve">Ryan Edwards </t>
  </si>
  <si>
    <t>Director of Consumer Experience</t>
  </si>
  <si>
    <t>Quigley-Simpson</t>
  </si>
  <si>
    <t>While your product sounds very interesting and well spoken for we currently do not have any new vendor needs - particularly in my my department.'</t>
  </si>
  <si>
    <t>Eric Koehler</t>
  </si>
  <si>
    <t>EVP Strategy &amp; Analytics</t>
  </si>
  <si>
    <t>erick@quigleysimpson.com</t>
  </si>
  <si>
    <t>Michael Bertie</t>
  </si>
  <si>
    <t>Sr. Vice President, Analytic Solutions</t>
  </si>
  <si>
    <t>MMA</t>
  </si>
  <si>
    <t xml:space="preserve">Todd Gustafson </t>
  </si>
  <si>
    <t>EVP -- Chief Operating Officer (COO) and Chief Analytics Officer (CAO)</t>
  </si>
  <si>
    <t>John Guild</t>
  </si>
  <si>
    <t>EVP - Technology and Data</t>
  </si>
  <si>
    <t>Irrelevent 6/22/2020</t>
  </si>
  <si>
    <t>Christopher Cornell</t>
  </si>
  <si>
    <t>Senior Director of Analytics</t>
  </si>
  <si>
    <t>Sorry, I’m already in the industry. :)</t>
  </si>
  <si>
    <t>Vishal Sahni</t>
  </si>
  <si>
    <t>Senior Vice President, Data &amp; Analytics</t>
  </si>
  <si>
    <t>Matt Schroeder</t>
  </si>
  <si>
    <t>Group Analytics DIrector</t>
  </si>
  <si>
    <t>Crossmedia</t>
  </si>
  <si>
    <t>Anu Singh</t>
  </si>
  <si>
    <t>Eleven</t>
  </si>
  <si>
    <t>anu@eleveninc.com</t>
  </si>
  <si>
    <t>Lara Ernsberger</t>
  </si>
  <si>
    <t>Director Analytics Integration</t>
  </si>
  <si>
    <t>lara.ernsberger@xmedia.com</t>
  </si>
  <si>
    <t xml:space="preserve">Alan Hills </t>
  </si>
  <si>
    <t>Executive Director, Marketing Performance</t>
  </si>
  <si>
    <t>ThomasART</t>
  </si>
  <si>
    <t>Joshua Slodki</t>
  </si>
  <si>
    <t>Director of Paid Media &amp; Analytics</t>
  </si>
  <si>
    <t>PACIFIC</t>
  </si>
  <si>
    <t>Peter Gaffney</t>
  </si>
  <si>
    <t>David Yurman</t>
  </si>
  <si>
    <t>pgaffney@davidyurman.com</t>
  </si>
  <si>
    <t>Morgan Clark</t>
  </si>
  <si>
    <t>KSL Media</t>
  </si>
  <si>
    <t>Mike McCartney</t>
  </si>
  <si>
    <t>Silver Age Marketing</t>
  </si>
  <si>
    <t xml:space="preserve">mjmccartney1@gmail.com </t>
  </si>
  <si>
    <t>No need to follow up</t>
  </si>
  <si>
    <t>Luke Daigle</t>
  </si>
  <si>
    <t>The Sandbox Agency</t>
  </si>
  <si>
    <t>Starla West</t>
  </si>
  <si>
    <t>Director, Media Strategy</t>
  </si>
  <si>
    <t>Todd Kelley</t>
  </si>
  <si>
    <t>Director, Marketing Technology</t>
  </si>
  <si>
    <t>John Osborn</t>
  </si>
  <si>
    <t>john.osborn@omd.com</t>
  </si>
  <si>
    <t xml:space="preserve">Rolf Olsen </t>
  </si>
  <si>
    <t>Jimmy Tong</t>
  </si>
  <si>
    <t>Sr. Director, Marketing Science</t>
  </si>
  <si>
    <t>Thanks for reaching out. My clients don't do MMM with OMD. They either have an in-house team that manages this or they work with another third party vendor (in my case Neustar).</t>
  </si>
  <si>
    <t>Tiffany Mei</t>
  </si>
  <si>
    <t>Don't send sales pitch</t>
  </si>
  <si>
    <t>Robert Rindler</t>
  </si>
  <si>
    <t>Associate Director, Data Science</t>
  </si>
  <si>
    <t>already we are talking with Mindshare US</t>
  </si>
  <si>
    <t>Adam Gerhart</t>
  </si>
  <si>
    <t>U.S. CEO</t>
  </si>
  <si>
    <t>don't send sales pitch</t>
  </si>
  <si>
    <t>Megan Carter</t>
  </si>
  <si>
    <t>Nancy Chao</t>
  </si>
  <si>
    <t>David Breh</t>
  </si>
  <si>
    <t>Lisa Peltekian</t>
  </si>
  <si>
    <t>Kathy Ring</t>
  </si>
  <si>
    <t>kathy.ring@starcomww.com</t>
  </si>
  <si>
    <t>Shaw Jung Ma</t>
  </si>
  <si>
    <t>Senior Manager, ROI Attribution Analytics</t>
  </si>
  <si>
    <t>jung.shaw@kantar.com</t>
  </si>
  <si>
    <t>Amanda Richman</t>
  </si>
  <si>
    <t>Kathleen Ollen</t>
  </si>
  <si>
    <t>Horizon Media</t>
  </si>
  <si>
    <t>Kevin McGehee</t>
  </si>
  <si>
    <t>Director, Advanced Analytics</t>
  </si>
  <si>
    <t>Already in contact</t>
  </si>
  <si>
    <t>We are in contact with Horizon Media</t>
  </si>
  <si>
    <t>Sheila Kloefkorn</t>
  </si>
  <si>
    <t>President/CEO</t>
  </si>
  <si>
    <t>KEO Marketing</t>
  </si>
  <si>
    <t>Arizona</t>
  </si>
  <si>
    <t>Josh Wagner</t>
  </si>
  <si>
    <t>Enterprise Account Executive | Head of Partnerships</t>
  </si>
  <si>
    <t>LeadMD</t>
  </si>
  <si>
    <t>Sarah Polli</t>
  </si>
  <si>
    <t>Director, MarTech Solutions</t>
  </si>
  <si>
    <t>Hearts and Science</t>
  </si>
  <si>
    <t>Chris Martinez</t>
  </si>
  <si>
    <t>Director, Marketing Effectiveness</t>
  </si>
  <si>
    <t>Sephora</t>
  </si>
  <si>
    <t xml:space="preserve">Jon Francis </t>
  </si>
  <si>
    <t>Vice President of Enterprise Analytics, Data Science, and Research</t>
  </si>
  <si>
    <t>Starbucks</t>
  </si>
  <si>
    <t>Kristen Harrison</t>
  </si>
  <si>
    <t>Director of Marketing Methods &amp; Channel Analytics</t>
  </si>
  <si>
    <t>Jennifer Tan</t>
  </si>
  <si>
    <t>jennifer.tan@uber.com</t>
  </si>
  <si>
    <t>Jan Solar</t>
  </si>
  <si>
    <t>Director Strategy and Data Analytics</t>
  </si>
  <si>
    <t>jan_solar@lenovo.com</t>
  </si>
  <si>
    <t>Michael Weathers</t>
  </si>
  <si>
    <t>Head, Advanced Analytics - Marketing</t>
  </si>
  <si>
    <t>Walgreens</t>
  </si>
  <si>
    <t>Diane Senese</t>
  </si>
  <si>
    <t>diane.senese@hp.com</t>
  </si>
  <si>
    <t>Leslie Ferraro</t>
  </si>
  <si>
    <t>Hershey Entertainment &amp; Resorts</t>
  </si>
  <si>
    <t>lferraro@hersheypa.com</t>
  </si>
  <si>
    <t>Tony Flanery Rye</t>
  </si>
  <si>
    <t>Sr. Director, Global Growth Analytics</t>
  </si>
  <si>
    <t>Deb Coomer</t>
  </si>
  <si>
    <t>Sr. Director Enterprise Data and Analytics</t>
  </si>
  <si>
    <t>ULTA Beauty</t>
  </si>
  <si>
    <t>dcoomer@ulta.com</t>
  </si>
  <si>
    <t>Tami Dalley</t>
  </si>
  <si>
    <t>Sr. Director, Consumer Direct Sciences, North America, Nike Digital</t>
  </si>
  <si>
    <t>Katie Goldsmith</t>
  </si>
  <si>
    <t>Marketing Strategy, Original Movies</t>
  </si>
  <si>
    <t>Amazon Studios</t>
  </si>
  <si>
    <t>Christopher Necchi</t>
  </si>
  <si>
    <t>"With that context, I’m happy to take a call, but wanted to be transparent up front."</t>
  </si>
  <si>
    <t>Chris Dowsett</t>
  </si>
  <si>
    <t>Head of Marketing Analytics + Decision Science</t>
  </si>
  <si>
    <t>Instagram</t>
  </si>
  <si>
    <t>Oliver Galvis</t>
  </si>
  <si>
    <t>PlayStation</t>
  </si>
  <si>
    <t>Rajat Chakraborty</t>
  </si>
  <si>
    <t>Analytics Lead - Learning Programs</t>
  </si>
  <si>
    <t>Ryan Green</t>
  </si>
  <si>
    <t>Senior Vice President &amp; Chief Marketing Officer</t>
  </si>
  <si>
    <t>Southwest Airlines</t>
  </si>
  <si>
    <t>Tony Rodriguez</t>
  </si>
  <si>
    <t>Sr. Manager Materials</t>
  </si>
  <si>
    <t>Frontier Airlines</t>
  </si>
  <si>
    <t>Laurie Kowalevsky</t>
  </si>
  <si>
    <t>VP Marketing, CMO</t>
  </si>
  <si>
    <t>Eli Lilly and Company</t>
  </si>
  <si>
    <t>Indiana</t>
  </si>
  <si>
    <t>Alfredo Alvarez</t>
  </si>
  <si>
    <t>Manager, Global Media Analytics</t>
  </si>
  <si>
    <t xml:space="preserve"> SC Johnson</t>
  </si>
  <si>
    <t>We are currently using another company for Marketing Mix, and we are satisfied with their service. I'll keep you in mind if something should change.</t>
  </si>
  <si>
    <t>Michael Boehme</t>
  </si>
  <si>
    <t>SVP Group Director, Advanced Analytics &amp; Insights</t>
  </si>
  <si>
    <t xml:space="preserve"> I would be happy to hear more about how your company is partnering with media agencies. Are you free next week?'</t>
  </si>
  <si>
    <t>Jake Thompson</t>
  </si>
  <si>
    <t>Michelin</t>
  </si>
  <si>
    <t>South Carolina</t>
  </si>
  <si>
    <t>Brandice Chumbley</t>
  </si>
  <si>
    <t>Executive Director, Marketing Analytics</t>
  </si>
  <si>
    <t xml:space="preserve"> MGM Resorts International</t>
  </si>
  <si>
    <t>Nevada</t>
  </si>
  <si>
    <t>bchumbley@mgmresorts.com</t>
  </si>
  <si>
    <t>Jill Moline Gautrau</t>
  </si>
  <si>
    <t>Vice President of Marketing Analytics</t>
  </si>
  <si>
    <t>jmolinegautrau@mgmresorts.com</t>
  </si>
  <si>
    <t>Jason Morrissette</t>
  </si>
  <si>
    <t>Customer Insights Data Analytics Manager</t>
  </si>
  <si>
    <t>Wegmans Food Markets</t>
  </si>
  <si>
    <t>jason.morrissette@wegmans.com</t>
  </si>
  <si>
    <t>Charlotte McQuaid</t>
  </si>
  <si>
    <t>charlotte.mcquaid@pg.com</t>
  </si>
  <si>
    <t>Eileen Chan</t>
  </si>
  <si>
    <t>Director, Marketing Analytics</t>
  </si>
  <si>
    <t>PubWorX</t>
  </si>
  <si>
    <t>eileen.chan@pubworx.com</t>
  </si>
  <si>
    <t>Scott Hagedorn</t>
  </si>
  <si>
    <t>Mitesh M Motwani</t>
  </si>
  <si>
    <t>Associate Partner</t>
  </si>
  <si>
    <t>Yann Elfersi</t>
  </si>
  <si>
    <t>Marketing Analytics, Senior Manager</t>
  </si>
  <si>
    <t>NBCUniversal Media, LLC</t>
  </si>
  <si>
    <t>Sushmita Pilaka Saha</t>
  </si>
  <si>
    <t>Director of Product and Marketing Analytics</t>
  </si>
  <si>
    <t>Redfin</t>
  </si>
  <si>
    <t>Zachary Bremmer</t>
  </si>
  <si>
    <t>PACCAR</t>
  </si>
  <si>
    <t>Sandeep Wadhwa</t>
  </si>
  <si>
    <t>Kvantum Inc.</t>
  </si>
  <si>
    <t>Fredric Weisberg, MBA</t>
  </si>
  <si>
    <t>Manager, Marketing Research &amp; Analytics</t>
  </si>
  <si>
    <t>FirstEnergy</t>
  </si>
  <si>
    <t>fweisberg@firstenergycorp.com</t>
  </si>
  <si>
    <t>Vikash Singh</t>
  </si>
  <si>
    <t>UPMC Health Plan</t>
  </si>
  <si>
    <t>Matthew Fanning</t>
  </si>
  <si>
    <t>Associate Director, Analytics and Insights</t>
  </si>
  <si>
    <t>Miguel Tercero</t>
  </si>
  <si>
    <t>Analytics Supervisor</t>
  </si>
  <si>
    <t>Carat America</t>
  </si>
  <si>
    <t>Dominic Williamson</t>
  </si>
  <si>
    <t>Director of Marketing Strategy and Analytics</t>
  </si>
  <si>
    <t>Instacart</t>
  </si>
  <si>
    <t>Emily Carter</t>
  </si>
  <si>
    <t>Director of Strategic Analytics, Global Marketing</t>
  </si>
  <si>
    <t>ecarter@visa.com</t>
  </si>
  <si>
    <t>Sales QL</t>
  </si>
  <si>
    <t>Madeleine Thom</t>
  </si>
  <si>
    <t>Sr. Manager, Demand Gen &amp; Marketing</t>
  </si>
  <si>
    <t>Samsung Electronics America</t>
  </si>
  <si>
    <t>Luis D. Vargas</t>
  </si>
  <si>
    <t>Global Director - Marketing analytics &amp; engagement</t>
  </si>
  <si>
    <t>Elizabeth Macnair, PhD</t>
  </si>
  <si>
    <t>Sr. Group Director, Vice President Analytical Insights</t>
  </si>
  <si>
    <t>Matt Thornbrough</t>
  </si>
  <si>
    <t>Independent Media &amp; Marketing Consultant</t>
  </si>
  <si>
    <t>Thornbrough Consulting Group</t>
  </si>
  <si>
    <t>Steven Feldman</t>
  </si>
  <si>
    <t>SVP, Media Director</t>
  </si>
  <si>
    <t>Jeremy Shubitz</t>
  </si>
  <si>
    <t xml:space="preserve">Bosley </t>
  </si>
  <si>
    <t>Mary Frances Smyth</t>
  </si>
  <si>
    <t>Vice President and Associate Media Director</t>
  </si>
  <si>
    <t>Media Assembly</t>
  </si>
  <si>
    <t>Andy Crestodina</t>
  </si>
  <si>
    <t>Co-Founder and Chief Marketing Officer</t>
  </si>
  <si>
    <t>Orbit Media Studios</t>
  </si>
  <si>
    <t>Gary Angel</t>
  </si>
  <si>
    <t>Digital Mortar</t>
  </si>
  <si>
    <t>Valerie Kroll</t>
  </si>
  <si>
    <t>Optimization Director</t>
  </si>
  <si>
    <t>Search Discovery</t>
  </si>
  <si>
    <t>Tom Greenwood</t>
  </si>
  <si>
    <t>Director, Analytics and Consumer Strategy</t>
  </si>
  <si>
    <t>Aveda</t>
  </si>
  <si>
    <t>Laura Clooke</t>
  </si>
  <si>
    <t>Director, Customer Insights Consulting</t>
  </si>
  <si>
    <t>Symphony RetailAI</t>
  </si>
  <si>
    <t>laura.clooke@symphonyretailai.com</t>
  </si>
  <si>
    <t>Ishwor Nepal</t>
  </si>
  <si>
    <t>Senior Manager - Media &amp; Analytics</t>
  </si>
  <si>
    <t>Lidl US</t>
  </si>
  <si>
    <t>ishwor.nepal@lidl.com</t>
  </si>
  <si>
    <t>Jeremy Slick</t>
  </si>
  <si>
    <t>Manager - Communication Measurement, Analytics and Insights</t>
  </si>
  <si>
    <t>jeremy.slick@generalmills.com</t>
  </si>
  <si>
    <t>sent</t>
  </si>
  <si>
    <t>Kurt Costanzo</t>
  </si>
  <si>
    <t>Senior Director of Data Analytics</t>
  </si>
  <si>
    <t>AMP - Analytic Marketing Partners</t>
  </si>
  <si>
    <t>Michelle Martinelli Francis</t>
  </si>
  <si>
    <t>AMP Agency</t>
  </si>
  <si>
    <t>Mark Dominguez</t>
  </si>
  <si>
    <t>President</t>
  </si>
  <si>
    <t>AMP Digital Marketing</t>
  </si>
  <si>
    <t>Timothy Lord</t>
  </si>
  <si>
    <t>Vice President, Marketing Mix Modeling Lead</t>
  </si>
  <si>
    <t>Ramprasad Arunachalam</t>
  </si>
  <si>
    <t>Senior Manager, Growth Marketing Analytics</t>
  </si>
  <si>
    <t>Ancestry</t>
  </si>
  <si>
    <t>Bryan Enders</t>
  </si>
  <si>
    <t>Technical Assistant to Chairman</t>
  </si>
  <si>
    <t>INFINITI Motor Company</t>
  </si>
  <si>
    <t>Tennessee</t>
  </si>
  <si>
    <t>John Crowder</t>
  </si>
  <si>
    <t>West Coast Manager</t>
  </si>
  <si>
    <t>RPM Marketing Group</t>
  </si>
  <si>
    <t>Olga Garofalo</t>
  </si>
  <si>
    <t>Associate Director, Consumer Marketing</t>
  </si>
  <si>
    <t>consumer marketing, irrelevent</t>
  </si>
  <si>
    <t>Mary Lunghi</t>
  </si>
  <si>
    <t>Sr. VP, Consumer Insights and Analytics</t>
  </si>
  <si>
    <t>Christine Nashick</t>
  </si>
  <si>
    <t>CEO, Caribbean and CMO, Americas</t>
  </si>
  <si>
    <t>DHL Express</t>
  </si>
  <si>
    <t>Cheryl Jean Claude</t>
  </si>
  <si>
    <t>Vice President, Media Analytics</t>
  </si>
  <si>
    <t>Theresa Pepe</t>
  </si>
  <si>
    <t>Vice President, Analytics and Innovation</t>
  </si>
  <si>
    <t>Warner Bros. Entertainment</t>
  </si>
  <si>
    <t>theresa.pepe@warnerbros.com</t>
  </si>
  <si>
    <t>Seth Hirsch</t>
  </si>
  <si>
    <t>Vice President, Analytics &amp; CRM Strategy</t>
  </si>
  <si>
    <t>Lift361</t>
  </si>
  <si>
    <t>Steven Ji</t>
  </si>
  <si>
    <t>KAYAK</t>
  </si>
  <si>
    <t>sji@kayak.com</t>
  </si>
  <si>
    <t>Spencer Mayes</t>
  </si>
  <si>
    <t>MKG Marketing</t>
  </si>
  <si>
    <t>John morris</t>
  </si>
  <si>
    <t>True Value Company</t>
  </si>
  <si>
    <t>john.morris@truevalue.com</t>
  </si>
  <si>
    <t>Fernando Machado</t>
  </si>
  <si>
    <t>Burger King Corporation</t>
  </si>
  <si>
    <t>Qingxin Zhao</t>
  </si>
  <si>
    <t>Director, Marketing Analytics and Data Consulting</t>
  </si>
  <si>
    <t>Media Storm</t>
  </si>
  <si>
    <t>Already in contact with her colleague Jian Liang</t>
  </si>
  <si>
    <t>Vidisha Narula</t>
  </si>
  <si>
    <t>Associate Director, Marketing Analytics</t>
  </si>
  <si>
    <t>Rauxa</t>
  </si>
  <si>
    <t>Mary Rombaut, Ed.D.</t>
  </si>
  <si>
    <t>BarkerGilmore LLC</t>
  </si>
  <si>
    <t>Daniel Heller</t>
  </si>
  <si>
    <t>Global Solutions Partner, CPG</t>
  </si>
  <si>
    <t>daniel@facebook.com</t>
  </si>
  <si>
    <t>John Karlovic</t>
  </si>
  <si>
    <t>QuinStreet</t>
  </si>
  <si>
    <t>Tawny Abaniel</t>
  </si>
  <si>
    <t>Sr. Director, Audience Science - Analytics &amp; Insights</t>
  </si>
  <si>
    <t>Viacom</t>
  </si>
  <si>
    <t>tawny.abaniel@viacbs.com</t>
  </si>
  <si>
    <t>Andy Batten</t>
  </si>
  <si>
    <t>Sr Strategist, Technical Analytics</t>
  </si>
  <si>
    <t>Red Door Interactive</t>
  </si>
  <si>
    <t>Ryan Melby</t>
  </si>
  <si>
    <t>Director of Direct Marketing &amp; Analytics</t>
  </si>
  <si>
    <t>Valve+Meter Performance Marketing</t>
  </si>
  <si>
    <t>David Loverde</t>
  </si>
  <si>
    <t>Target Data</t>
  </si>
  <si>
    <t>Jason Brewster</t>
  </si>
  <si>
    <t>Director or Marketing Analytics</t>
  </si>
  <si>
    <t>Zimmerman Advertising</t>
  </si>
  <si>
    <t>Nadia Nelipa</t>
  </si>
  <si>
    <t>TitleDirector Marketing Analytics</t>
  </si>
  <si>
    <t>Harte Hanks</t>
  </si>
  <si>
    <t>nadia.nelipa@hartehanks.com</t>
  </si>
  <si>
    <t>Neel Shekhar</t>
  </si>
  <si>
    <t>Director, Global Marketing Analytics</t>
  </si>
  <si>
    <t>neel_shekhar@colpal.com</t>
  </si>
  <si>
    <t>"Hi Ramla. Let’s chat. I see you’re based in the UK. How about this Thurs 9am NY time?"</t>
  </si>
  <si>
    <t>Jeffrey Barnes</t>
  </si>
  <si>
    <t>Analytic Partner</t>
  </si>
  <si>
    <t>Nazia Ahmad-Grullon</t>
  </si>
  <si>
    <t>Director Of Strategic Analytics</t>
  </si>
  <si>
    <t xml:space="preserve">FCB New York </t>
  </si>
  <si>
    <t>followed up 3 times already</t>
  </si>
  <si>
    <t>Avi Weinstein</t>
  </si>
  <si>
    <t>Associate Director, Marketing Intelligence/Analytics</t>
  </si>
  <si>
    <t>m/SIX</t>
  </si>
  <si>
    <t>Curtis Cochran</t>
  </si>
  <si>
    <t>Definition 6</t>
  </si>
  <si>
    <t>Matt Scharf</t>
  </si>
  <si>
    <t>Director, Integrated Marketing Analytics</t>
  </si>
  <si>
    <t>Adobe</t>
  </si>
  <si>
    <t>Paul D'Angelo Jr.</t>
  </si>
  <si>
    <t>Director - Performance and Analytics</t>
  </si>
  <si>
    <t>Sebastian Popa</t>
  </si>
  <si>
    <t>Director, Analytics | Disney</t>
  </si>
  <si>
    <t>Rebekah Z.</t>
  </si>
  <si>
    <t>Parrot Analytics</t>
  </si>
  <si>
    <t>Rachel Schwartz</t>
  </si>
  <si>
    <t>DWA</t>
  </si>
  <si>
    <t>Arina Polukhina, MSPA</t>
  </si>
  <si>
    <t>Director of Data Analytics</t>
  </si>
  <si>
    <t>Marketing General Incorporated</t>
  </si>
  <si>
    <t>Indre Staninaite, PhD</t>
  </si>
  <si>
    <t>Ray Advani</t>
  </si>
  <si>
    <t>Director, Hospital Commercial Analytics</t>
  </si>
  <si>
    <t>radvani1@gmail.com</t>
  </si>
  <si>
    <t>Hi Ramla, thank you for reaching out. I will pass at this time as I’m not able to help, but appreciate the interest and opportunity to stay in touch</t>
  </si>
  <si>
    <t>Nicole Dib</t>
  </si>
  <si>
    <t>Director, Insights &amp; Analytics</t>
  </si>
  <si>
    <t xml:space="preserve">Ad Council </t>
  </si>
  <si>
    <t>Valerie Gentieu</t>
  </si>
  <si>
    <t>Vice President, Business Insights and Analytics</t>
  </si>
  <si>
    <t>CMI Media</t>
  </si>
  <si>
    <t>Brett Lohmeyer</t>
  </si>
  <si>
    <t>Anvil Analytics + Insights</t>
  </si>
  <si>
    <t>Rebecca Harpole</t>
  </si>
  <si>
    <t>Director, Analytics and Data Insights</t>
  </si>
  <si>
    <t>VML</t>
  </si>
  <si>
    <t>Michael Snow</t>
  </si>
  <si>
    <t>Director of Insights &amp; Analytics</t>
  </si>
  <si>
    <t>CMI/Compas</t>
  </si>
  <si>
    <t>Heather Rigney</t>
  </si>
  <si>
    <t>Matt Weinman</t>
  </si>
  <si>
    <t>Director of Client Success &amp; Product Strategy</t>
  </si>
  <si>
    <t>VideoAmp</t>
  </si>
  <si>
    <t>3 follow ups sent already</t>
  </si>
  <si>
    <t>Ania Magdalena Nasser</t>
  </si>
  <si>
    <t>Director, Analytics &amp; Insights</t>
  </si>
  <si>
    <t>Smart &amp; Final</t>
  </si>
  <si>
    <t>Kari Peglar, MBA</t>
  </si>
  <si>
    <t>Director, Consumer Insights &amp; Analytics</t>
  </si>
  <si>
    <t>Young &amp; Laramore</t>
  </si>
  <si>
    <t>Chloe Tripeau</t>
  </si>
  <si>
    <t>Director, Advanced Analytics &amp; Insights</t>
  </si>
  <si>
    <t>Adam Pickel</t>
  </si>
  <si>
    <t>Director, Digital Marketing &amp; Performance</t>
  </si>
  <si>
    <t>PK</t>
  </si>
  <si>
    <t>Leyla Yerlikaya Eden</t>
  </si>
  <si>
    <t>Hall &amp; Partners The Modellers</t>
  </si>
  <si>
    <t>Kanha Bou</t>
  </si>
  <si>
    <t>The Estée Lauder Companies Inc</t>
  </si>
  <si>
    <t>Erol Ozdemir</t>
  </si>
  <si>
    <t>Havas Tonic</t>
  </si>
  <si>
    <t>Skye Yang</t>
  </si>
  <si>
    <t>Partner, Director, Insights &amp; Analytics</t>
  </si>
  <si>
    <t>Neo Media World</t>
  </si>
  <si>
    <t>skye.yang@neomediaworld.com</t>
  </si>
  <si>
    <t>Prachi Priya</t>
  </si>
  <si>
    <t>VP, Analytics &amp; Insights</t>
  </si>
  <si>
    <t>Team One</t>
  </si>
  <si>
    <t>Colm Murphy</t>
  </si>
  <si>
    <t>The&amp;Partnership</t>
  </si>
  <si>
    <t>Evan Hanlon</t>
  </si>
  <si>
    <t>Chief Strategy Officer US</t>
  </si>
  <si>
    <t>moved from Group M to Essence</t>
  </si>
  <si>
    <t>Yusuf Chuku</t>
  </si>
  <si>
    <t>Global Chief Strategy Officer</t>
  </si>
  <si>
    <t>Gerry Bavaro</t>
  </si>
  <si>
    <t>Merkury</t>
  </si>
  <si>
    <t>Jeremy Kanterman</t>
  </si>
  <si>
    <t>Director, advertising effectivenss research</t>
  </si>
  <si>
    <t>jeremy.kanterman@verizonmedia.com</t>
  </si>
  <si>
    <t>Irina Ioffe</t>
  </si>
  <si>
    <t>GMR Marketing</t>
  </si>
  <si>
    <t>Brenda Holcomb</t>
  </si>
  <si>
    <t>Executive Director, Marketing</t>
  </si>
  <si>
    <t>Catalina America</t>
  </si>
  <si>
    <t>brenda.holcomb@catalina.com</t>
  </si>
  <si>
    <t>Kristopher Fleming</t>
  </si>
  <si>
    <t>Associate Director, Data and Analytics</t>
  </si>
  <si>
    <t>Elaine Ogden</t>
  </si>
  <si>
    <t>Principal, Analytics</t>
  </si>
  <si>
    <t>Precision</t>
  </si>
  <si>
    <t>Gabriella Kaplan</t>
  </si>
  <si>
    <t>Dylan Tooch</t>
  </si>
  <si>
    <t>Head of Product Analytics</t>
  </si>
  <si>
    <t>Elsevier</t>
  </si>
  <si>
    <t>Christina Lee</t>
  </si>
  <si>
    <t>christina.lee@carat.com</t>
  </si>
  <si>
    <t>Dylan Rossi</t>
  </si>
  <si>
    <t>already a deal</t>
  </si>
  <si>
    <t>Tooba Ghodsi</t>
  </si>
  <si>
    <t>toobag@spark44.com</t>
  </si>
  <si>
    <t>Colin McHugh</t>
  </si>
  <si>
    <t>Horizon Next</t>
  </si>
  <si>
    <t>cmchugh@horizon-next.com</t>
  </si>
  <si>
    <t>Brad Cohen</t>
  </si>
  <si>
    <t>Marketing Strategy &amp; Analytics</t>
  </si>
  <si>
    <t>Digitas North America</t>
  </si>
  <si>
    <t>Brian Siegel</t>
  </si>
  <si>
    <t>The Lacek Group</t>
  </si>
  <si>
    <t>Ruo (Lindsay) Li</t>
  </si>
  <si>
    <t>Analyst, Marketing Science</t>
  </si>
  <si>
    <t>Irrelevant 05/08/2020</t>
  </si>
  <si>
    <t>Joe Foran</t>
  </si>
  <si>
    <t>Senior Director, Advanced Analytics</t>
  </si>
  <si>
    <t>Jonathan Prantner</t>
  </si>
  <si>
    <t>RXA, LLC</t>
  </si>
  <si>
    <t>Mark Stouse</t>
  </si>
  <si>
    <t>Proof Analytics</t>
  </si>
  <si>
    <t>Mara (Mara Dratfield) Kaufman</t>
  </si>
  <si>
    <t xml:space="preserve">Horizon Next </t>
  </si>
  <si>
    <t>mara.dratfield@horizon-next.com</t>
  </si>
  <si>
    <t>Carmen Ongsiako</t>
  </si>
  <si>
    <t>Senior Manager, Demand Generation</t>
  </si>
  <si>
    <t>Anish Koppula</t>
  </si>
  <si>
    <t>Sr. Manager, Analytics</t>
  </si>
  <si>
    <t>Josué Martínez</t>
  </si>
  <si>
    <t>Head of Marketing Measurement</t>
  </si>
  <si>
    <t>Yumi Clevenger-Lee</t>
  </si>
  <si>
    <t>Executive Vice President and Chief Marketing Officer</t>
  </si>
  <si>
    <t>Nestlé Waters</t>
  </si>
  <si>
    <t>Lee Glickman</t>
  </si>
  <si>
    <t>SQ Worldwide</t>
  </si>
  <si>
    <t>Anu Bedi</t>
  </si>
  <si>
    <t>HBO</t>
  </si>
  <si>
    <t>anu.bedi@hbo.com</t>
  </si>
  <si>
    <t>Sudeshna Sen, Ph.D.</t>
  </si>
  <si>
    <t>Vice President, Marketing Strategy and Analytics</t>
  </si>
  <si>
    <t>Ali Pilehvar, Ph.D.</t>
  </si>
  <si>
    <t>Web Analytics (Advanced Analytics+Insights) Manager, Home Services</t>
  </si>
  <si>
    <t>Chloe Wu</t>
  </si>
  <si>
    <t>Measurement Partner</t>
  </si>
  <si>
    <t>TikTok</t>
  </si>
  <si>
    <t>Ryan Nall</t>
  </si>
  <si>
    <t>Pearson</t>
  </si>
  <si>
    <t>ryan.nall@pearson.com</t>
  </si>
  <si>
    <t>John Reinesch</t>
  </si>
  <si>
    <t>Senior Manager, Search Marketing &amp; Analytics</t>
  </si>
  <si>
    <t>Beacon Digital Marketing</t>
  </si>
  <si>
    <t>Rohit Reddy Syamala</t>
  </si>
  <si>
    <t>Associate Marketing Analyst</t>
  </si>
  <si>
    <t>Jeff Katz</t>
  </si>
  <si>
    <t>Clark Kipling</t>
  </si>
  <si>
    <t>VP, Analytics &amp; CRM</t>
  </si>
  <si>
    <t>Neil McGwyre</t>
  </si>
  <si>
    <t>Stefanos Kapetanakis</t>
  </si>
  <si>
    <t>Havas Edge</t>
  </si>
  <si>
    <t>L'Oreal Duke</t>
  </si>
  <si>
    <t>Senior Director Of Marketing</t>
  </si>
  <si>
    <t>Collette</t>
  </si>
  <si>
    <t>Rhode Island</t>
  </si>
  <si>
    <t>loreal.reynolds@gocollette.com</t>
  </si>
  <si>
    <t>Stephanie Mirando</t>
  </si>
  <si>
    <t>Mark Wilson</t>
  </si>
  <si>
    <t>BlackBerry</t>
  </si>
  <si>
    <t>Pamposh Zutshi</t>
  </si>
  <si>
    <t>Ahad Ansari, MBA</t>
  </si>
  <si>
    <t>Manager, Analytics &amp; Insights</t>
  </si>
  <si>
    <t>Bonifacio Runez</t>
  </si>
  <si>
    <t>Associate Director, Analytics &amp; Insights</t>
  </si>
  <si>
    <t>Beth Steele</t>
  </si>
  <si>
    <t>"Hi, yes, I would be interested in learning more."</t>
  </si>
  <si>
    <t>Kelly Potts</t>
  </si>
  <si>
    <t>"Thanks for sharing. I will check it out"</t>
  </si>
  <si>
    <t>Håkan Söderbom</t>
  </si>
  <si>
    <t>Director, Technology Alliances</t>
  </si>
  <si>
    <t>Alteryx</t>
  </si>
  <si>
    <t>Lindsey Zibell</t>
  </si>
  <si>
    <t>Manager, Product Telemetry</t>
  </si>
  <si>
    <t>Hasan B. Hboubati, MBA, PMP</t>
  </si>
  <si>
    <t>Technical Sales Engineer</t>
  </si>
  <si>
    <t>Olivia Austins</t>
  </si>
  <si>
    <t>Data Analytics Strategist</t>
  </si>
  <si>
    <t>Alan Jacobson</t>
  </si>
  <si>
    <t>Chief Data &amp; Analytic Officer</t>
  </si>
  <si>
    <t>"No"</t>
  </si>
  <si>
    <t>Soumyajyoti (Soumya) Datta</t>
  </si>
  <si>
    <t>Director (Sr.) ➤ Analytics &amp; AI Transformation</t>
  </si>
  <si>
    <t>Patrick Deglon, Ph.D</t>
  </si>
  <si>
    <t>Vice President Of Product Management, Advanced Analytics</t>
  </si>
  <si>
    <t>Charlie LeCrone</t>
  </si>
  <si>
    <t>SVP, Marketing Performance</t>
  </si>
  <si>
    <t>Compass Point Media</t>
  </si>
  <si>
    <t>Wale Oredola</t>
  </si>
  <si>
    <t>Strategist</t>
  </si>
  <si>
    <t>The Avenue 7</t>
  </si>
  <si>
    <t>Clara Dare</t>
  </si>
  <si>
    <t>Manager, Business Science and Analytics</t>
  </si>
  <si>
    <t>Alice Harmon</t>
  </si>
  <si>
    <t>harmon@merkleinc.com</t>
  </si>
  <si>
    <t>Alejandro Machado</t>
  </si>
  <si>
    <t>"Ramla, No thank you, Merkle has a MMO solution."</t>
  </si>
  <si>
    <t>Hong Qiu</t>
  </si>
  <si>
    <t>Vanguard</t>
  </si>
  <si>
    <t>hong_qiu@vanguard.com</t>
  </si>
  <si>
    <t>Dean Westervelt</t>
  </si>
  <si>
    <t>Senior Vice President, Strategy and Analytics</t>
  </si>
  <si>
    <t>Patti Matthies Wilk</t>
  </si>
  <si>
    <t>SVP Director Performance Marketing</t>
  </si>
  <si>
    <t>MERGE</t>
  </si>
  <si>
    <t>Steve Kim</t>
  </si>
  <si>
    <t>Vice President, Analytic Operations</t>
  </si>
  <si>
    <t>Krista Thomas</t>
  </si>
  <si>
    <t>SVP Marketing</t>
  </si>
  <si>
    <t>Jacqueline Derron</t>
  </si>
  <si>
    <t>jacqueline.derron@initiative.com</t>
  </si>
  <si>
    <t>Deborah Hyun</t>
  </si>
  <si>
    <t>VP, Global Marketing</t>
  </si>
  <si>
    <t>Headspace Inc.</t>
  </si>
  <si>
    <t>deb.hyun@headspace.com</t>
  </si>
  <si>
    <t>Caitlin Keough</t>
  </si>
  <si>
    <t>Manager, Marketing Intelligence</t>
  </si>
  <si>
    <t>ckeough@merkleinc.com</t>
  </si>
  <si>
    <t>Hemanth Natarajan</t>
  </si>
  <si>
    <t>Expedia</t>
  </si>
  <si>
    <t>" Currently we don't have a requirement now."</t>
  </si>
  <si>
    <t>Scott M. Jewett</t>
  </si>
  <si>
    <t>Customer Success Manager, Analytics</t>
  </si>
  <si>
    <t>NewsCred</t>
  </si>
  <si>
    <t xml:space="preserve">
scottmjewett@gmail.com</t>
  </si>
  <si>
    <t>"I really do appreciate you being upfront! Kudos :) Yesterday was my first day at a new gig, so I'll be feeling my way around for a little while here. It would be much better if we could loop back in a couple months when I have a better understanding of our structure &amp; methodologies. How does that sound?"</t>
  </si>
  <si>
    <t>Liz Nash</t>
  </si>
  <si>
    <t>Sr. Director, Strategic Research Solutions</t>
  </si>
  <si>
    <t>liz.nash@omnicommediagroup.com</t>
  </si>
  <si>
    <t>Juan Jesús López</t>
  </si>
  <si>
    <t>Mexico</t>
  </si>
  <si>
    <t>Ben Denis Shaffer</t>
  </si>
  <si>
    <t>Analyst, Predictive Analytics</t>
  </si>
  <si>
    <t>TBWA\Chiat\Day</t>
  </si>
  <si>
    <t>Barbara Zack</t>
  </si>
  <si>
    <t>SVP, Managing Director, Microsoft Global Analytics</t>
  </si>
  <si>
    <t>Many followups sent</t>
  </si>
  <si>
    <t>Ankita Pamnani</t>
  </si>
  <si>
    <t>Remrise</t>
  </si>
  <si>
    <t>Ben Dreyfuss</t>
  </si>
  <si>
    <t>Senior Director, Data Science</t>
  </si>
  <si>
    <t>360i</t>
  </si>
  <si>
    <t>Megan Jodie</t>
  </si>
  <si>
    <t>Sr Analyst Local Marketing Strategy</t>
  </si>
  <si>
    <t>Amy Oates Fitzgerald</t>
  </si>
  <si>
    <t>SVP Strategy</t>
  </si>
  <si>
    <t>Numerator</t>
  </si>
  <si>
    <t>I do not run our marketing, so no need for an ROI tool. Thanks.</t>
  </si>
  <si>
    <t>Nick Ernst</t>
  </si>
  <si>
    <t>Senior Media Analyst</t>
  </si>
  <si>
    <t>Sebastien Leger</t>
  </si>
  <si>
    <t>Director, Marketing Operations</t>
  </si>
  <si>
    <t>Zackery Glasen</t>
  </si>
  <si>
    <t>Metrics Analyst</t>
  </si>
  <si>
    <t>TMP Worldwide</t>
  </si>
  <si>
    <t>Hunya Ata</t>
  </si>
  <si>
    <t>Senior Metrics Analyst</t>
  </si>
  <si>
    <t>Nate Cartwright</t>
  </si>
  <si>
    <t>Performance Media Analyst</t>
  </si>
  <si>
    <t>Cheyenne Blakely</t>
  </si>
  <si>
    <t>Genoveva Petrova, MBA, MS IMC</t>
  </si>
  <si>
    <t>Director Engagement Strategy &amp; Analytics – Associate</t>
  </si>
  <si>
    <t>Abelson Taylor</t>
  </si>
  <si>
    <t>Tim Baumgartner</t>
  </si>
  <si>
    <t>Vice President, Analytics</t>
  </si>
  <si>
    <t>Laughlin Constable</t>
  </si>
  <si>
    <t>Taylor Liesenberg</t>
  </si>
  <si>
    <t>Lost Deal (FS)</t>
  </si>
  <si>
    <t>Already a deal in FS</t>
  </si>
  <si>
    <t>Matt Jackson</t>
  </si>
  <si>
    <t>no need to follow up we are in contact with his colleague</t>
  </si>
  <si>
    <t>Kevin Yelvington</t>
  </si>
  <si>
    <t>Director of Business Analytics &amp; Insights</t>
  </si>
  <si>
    <t xml:space="preserve">no need to follow up we are in contact </t>
  </si>
  <si>
    <t>Ruchika Singh</t>
  </si>
  <si>
    <t>Kunal Wagh</t>
  </si>
  <si>
    <t>The Home Depot</t>
  </si>
  <si>
    <t>Lee Klammer</t>
  </si>
  <si>
    <t>Manager, Marketing Performance</t>
  </si>
  <si>
    <t>Thomson Reuters</t>
  </si>
  <si>
    <t>Timothy Long</t>
  </si>
  <si>
    <t>Sr Director, Data &amp; Analytics - North America</t>
  </si>
  <si>
    <t>Anthony Jones</t>
  </si>
  <si>
    <t>Content Analytics Manager</t>
  </si>
  <si>
    <t>"No, thanks"</t>
  </si>
  <si>
    <t>Jason Iijima</t>
  </si>
  <si>
    <t>jason.iijima@adidas-group.com</t>
  </si>
  <si>
    <t>Pranav Patil</t>
  </si>
  <si>
    <t>Global Associate Director, Analytics</t>
  </si>
  <si>
    <t>no need to follow up we are in contact  with Rachel Brook    ( deal in FS)</t>
  </si>
  <si>
    <t>Walney Barbosa</t>
  </si>
  <si>
    <t>Data Scientist Marketing Consultant</t>
  </si>
  <si>
    <t>Data Science Company</t>
  </si>
  <si>
    <t>Brazil</t>
  </si>
  <si>
    <t>no need to follow up already a deal</t>
  </si>
  <si>
    <t>John D Clayton</t>
  </si>
  <si>
    <t>The Verdi Group</t>
  </si>
  <si>
    <t>"I'm one step ahead of you.  I built MMM &amp; Optimization tools for IPG, OMG and Mercedes Benz in 2006-2011.  No need to meet."</t>
  </si>
  <si>
    <t>Josh Pike</t>
  </si>
  <si>
    <t>EVP, Strategy and Integrations at Advantage Solutions</t>
  </si>
  <si>
    <t>EVP</t>
  </si>
  <si>
    <t>Manuel Neto</t>
  </si>
  <si>
    <t xml:space="preserve">SVP, Analytics &amp; Data Science </t>
  </si>
  <si>
    <t>Momentum Worldwide</t>
  </si>
  <si>
    <t>manuel.neto@momentumww.com</t>
  </si>
  <si>
    <t>Brittany McKone</t>
  </si>
  <si>
    <t>Senior Director, Integrated Intelligence</t>
  </si>
  <si>
    <t>W2O group</t>
  </si>
  <si>
    <t>"No thank you! But appreciate the straightforward note."
"</t>
  </si>
  <si>
    <t>Lisa Desmond</t>
  </si>
  <si>
    <t>Digital Strategy &amp; Analytics</t>
  </si>
  <si>
    <t>Comcast</t>
  </si>
  <si>
    <t>follow up message sent Feb 5th</t>
  </si>
  <si>
    <t>Sudesh Kesarkar</t>
  </si>
  <si>
    <t>Analyst II, Analytics and Optimization</t>
  </si>
  <si>
    <t>follow up message sent Sep 17th</t>
  </si>
  <si>
    <t>Eric Nyabiosi</t>
  </si>
  <si>
    <t>VP, Data Science</t>
  </si>
  <si>
    <t>JPMorgan Chase &amp; Co.</t>
  </si>
  <si>
    <t>erice-nyabiosi@corporate.comcast.com</t>
  </si>
  <si>
    <t>Kimberly Ngai</t>
  </si>
  <si>
    <t>Associate Director, Digital Analytics</t>
  </si>
  <si>
    <t>kngai@w2ogroup.com</t>
  </si>
  <si>
    <t>Vijay Dondeti</t>
  </si>
  <si>
    <t>Vice President - Data Operations, Data Product, Data Strategy</t>
  </si>
  <si>
    <t>FreeWheel</t>
  </si>
  <si>
    <t>follow up message sent Nov 18th</t>
  </si>
  <si>
    <t>Andrew Newland</t>
  </si>
  <si>
    <t xml:space="preserve">Marketing Analytics Manager II </t>
  </si>
  <si>
    <t>Jeremy Streett</t>
  </si>
  <si>
    <t>BI Engineer</t>
  </si>
  <si>
    <t>Corey Kamerman</t>
  </si>
  <si>
    <t xml:space="preserve">Manager, Business Intelligence, Marketing Analytics </t>
  </si>
  <si>
    <t>Joshua Mann</t>
  </si>
  <si>
    <t>Director, Marketing Architecture</t>
  </si>
  <si>
    <t>Lucas Barnett</t>
  </si>
  <si>
    <t>Strategic Marketing Manager</t>
  </si>
  <si>
    <t>Jeff Pryor</t>
  </si>
  <si>
    <t xml:space="preserve">Director of Insights &amp; Analytics </t>
  </si>
  <si>
    <t>Jit Papneja</t>
  </si>
  <si>
    <t>Vice President, Data and Analytics</t>
  </si>
  <si>
    <t>Ashish Tele</t>
  </si>
  <si>
    <t>Data Scientist, Advanced Analytics</t>
  </si>
  <si>
    <t>Gaurav Sharma</t>
  </si>
  <si>
    <t>Data Analytics Engineer, Advanced Analytics</t>
  </si>
  <si>
    <t>Ian F. Scheel</t>
  </si>
  <si>
    <t>Technical Product Manager, Digital Analytics &amp; Cloud Data Architecture</t>
  </si>
  <si>
    <t>Esther Janssen</t>
  </si>
  <si>
    <t>Head of Performance &amp; Analytics</t>
  </si>
  <si>
    <t>Ogilvy &amp; Mather</t>
  </si>
  <si>
    <t>esther.janssen@ogilvy.com</t>
  </si>
  <si>
    <t>Simge Okut</t>
  </si>
  <si>
    <t>Senior Analyst, Insights &amp; Analytics</t>
  </si>
  <si>
    <t>Ray Edwards</t>
  </si>
  <si>
    <t>Vice President, Data Science &amp; Advanced Analytics</t>
  </si>
  <si>
    <t>BBDO</t>
  </si>
  <si>
    <t>Patrice T.</t>
  </si>
  <si>
    <t>Director Advanced Analytics</t>
  </si>
  <si>
    <t>Hero Digital</t>
  </si>
  <si>
    <t>"Votre parcours m'a l'air assez interessant. Je serais ravi d'avoir une discussion et explorer comment nous pourrions créer de la valeur ensemble."</t>
  </si>
  <si>
    <t>Peter Andon</t>
  </si>
  <si>
    <t>Nitin Sahai</t>
  </si>
  <si>
    <t>Associate Manager (Data Scientist)</t>
  </si>
  <si>
    <t>Kristopher Makuch</t>
  </si>
  <si>
    <t>Vijay Dakshinamoorthy</t>
  </si>
  <si>
    <t>Director, Data Science</t>
  </si>
  <si>
    <t>Don't need MMM at this moment</t>
  </si>
  <si>
    <t>Axelle Ros</t>
  </si>
  <si>
    <t>Victoria Gulevich</t>
  </si>
  <si>
    <t>Dotan Limon</t>
  </si>
  <si>
    <t>Vice President of Analytics</t>
  </si>
  <si>
    <t>Supriya Sahu</t>
  </si>
  <si>
    <t>Insights &amp; Analytics Manager</t>
  </si>
  <si>
    <t>Paula F Piñeiro Scalco</t>
  </si>
  <si>
    <t xml:space="preserve">VP Data &amp; Analytics </t>
  </si>
  <si>
    <t>Justin J. Perri</t>
  </si>
  <si>
    <t>Senior Associate; Programmatic Planning and Optimization</t>
  </si>
  <si>
    <t>Curtis Bahr</t>
  </si>
  <si>
    <t>"I don't think this is a good fit for what I'm currently working on"</t>
  </si>
  <si>
    <t>David Albini</t>
  </si>
  <si>
    <t>VP Group Director, Advanced Analytics and Data Engineering</t>
  </si>
  <si>
    <t>Caroline Smith</t>
  </si>
  <si>
    <t xml:space="preserve">Senior Director, Creative Analytics </t>
  </si>
  <si>
    <t>Apal Rasania Shah</t>
  </si>
  <si>
    <t>Associate Principal</t>
  </si>
  <si>
    <t>apal.rasania@iqvia.com</t>
  </si>
  <si>
    <t>Eric Tang</t>
  </si>
  <si>
    <t xml:space="preserve">Director Of Analytics </t>
  </si>
  <si>
    <t>Nicole Lavon</t>
  </si>
  <si>
    <t>Already in Contact</t>
  </si>
  <si>
    <t>Dan Schlafman</t>
  </si>
  <si>
    <t>Lindsey (Arthur) Dunn</t>
  </si>
  <si>
    <t>Akshit Arora</t>
  </si>
  <si>
    <t>Kristopher Owens</t>
  </si>
  <si>
    <t>Kevin Vieira</t>
  </si>
  <si>
    <t>Douglas Brennan</t>
  </si>
  <si>
    <t>Valarie Collier</t>
  </si>
  <si>
    <t>Ariel Sabzjadid</t>
  </si>
  <si>
    <t>Michelle Perelman</t>
  </si>
  <si>
    <t>Erin Rose</t>
  </si>
  <si>
    <t>Stephane Barichello</t>
  </si>
  <si>
    <t>Aimia Inc</t>
  </si>
  <si>
    <t>stephane.barichello@aimia.com</t>
  </si>
  <si>
    <t>Robert White</t>
  </si>
  <si>
    <t>Michele Raneri</t>
  </si>
  <si>
    <t>VIce President, Analytics and Business Development</t>
  </si>
  <si>
    <t>Experian</t>
  </si>
  <si>
    <t>Tim Lin</t>
  </si>
  <si>
    <t>Manager of Analytics</t>
  </si>
  <si>
    <t>tim.lin@experianplc.com</t>
  </si>
  <si>
    <t>Alan Tsang</t>
  </si>
  <si>
    <t>VP Analytics</t>
  </si>
  <si>
    <t>alan.tsang@experianplc.com</t>
  </si>
  <si>
    <t>Morgan Vawter</t>
  </si>
  <si>
    <t>Analytics &amp; Data Executive</t>
  </si>
  <si>
    <t>Adrian Oruclar</t>
  </si>
  <si>
    <t>adrian.oruclar@unilever.com</t>
  </si>
  <si>
    <t>Karan Golani</t>
  </si>
  <si>
    <t>Analytics and Data Science Manager</t>
  </si>
  <si>
    <t>Jim Totten</t>
  </si>
  <si>
    <t>jim@pepsico.com</t>
  </si>
  <si>
    <t>Pawanesh Malla</t>
  </si>
  <si>
    <t>ROI Engine &amp; Advanced Analytics Frito-Lay Lead</t>
  </si>
  <si>
    <t>Shwetal Patel</t>
  </si>
  <si>
    <t>Senior Director, Analytics Team Lead</t>
  </si>
  <si>
    <t>Krit Pethkongkathon</t>
  </si>
  <si>
    <t>Marifel Corpuz</t>
  </si>
  <si>
    <t>Tom Qin</t>
  </si>
  <si>
    <t>Juin-Wu Zhou</t>
  </si>
  <si>
    <t>Jooyoung Choe</t>
  </si>
  <si>
    <t>Arena Media</t>
  </si>
  <si>
    <t>Ridhi Malhotra</t>
  </si>
  <si>
    <t>Zenith</t>
  </si>
  <si>
    <t>Aris Spenjian</t>
  </si>
  <si>
    <t>Jermaine Joseph</t>
  </si>
  <si>
    <t>Jonathan Fernandez</t>
  </si>
  <si>
    <t>Usman Humayun</t>
  </si>
  <si>
    <t>Vice President, Head of eCommerce Acceleration</t>
  </si>
  <si>
    <t>Albertsons Companies</t>
  </si>
  <si>
    <t>usman_humayun@albertsons.com</t>
  </si>
  <si>
    <t>Michael Wilson</t>
  </si>
  <si>
    <t>Gartner</t>
  </si>
  <si>
    <t>Eric Schmidt</t>
  </si>
  <si>
    <t>Global Director, data analytics</t>
  </si>
  <si>
    <t>Eric.schmidt@coca-colacompany.com</t>
  </si>
  <si>
    <t>he changed the company and moved to coca cola</t>
  </si>
  <si>
    <t>Alyce Green</t>
  </si>
  <si>
    <t>GreenOmen Creative Solutions, Inc</t>
  </si>
  <si>
    <t>Sarah Culp</t>
  </si>
  <si>
    <t>Senior Manager Omni-Channel Marketing Analytics</t>
  </si>
  <si>
    <t>InterContinental Hotels Group (IHG®)</t>
  </si>
  <si>
    <t>Irrelevant 06/08/2020</t>
  </si>
  <si>
    <t>Chris McKenna</t>
  </si>
  <si>
    <t>not interested at this moment they have their in ternal capabilities</t>
  </si>
  <si>
    <t>Dana Cohen</t>
  </si>
  <si>
    <t>Ramesh Sundaram</t>
  </si>
  <si>
    <t>Group Director, Data Science and Analytics</t>
  </si>
  <si>
    <t>Spanx</t>
  </si>
  <si>
    <t>Christopher Chobanian</t>
  </si>
  <si>
    <t>Vice President, Advanced Analytics</t>
  </si>
  <si>
    <t>Elaine Lorent</t>
  </si>
  <si>
    <t>Dave Billerth</t>
  </si>
  <si>
    <t>Manager, Analytics</t>
  </si>
  <si>
    <t>Volik Belikow</t>
  </si>
  <si>
    <t>Digital Marketing Manager</t>
  </si>
  <si>
    <t>Huddle House, Inc.</t>
  </si>
  <si>
    <t>Paul Roccograndi</t>
  </si>
  <si>
    <t xml:space="preserve">Director </t>
  </si>
  <si>
    <t>Monique Theogene</t>
  </si>
  <si>
    <t>Adobe Analyst</t>
  </si>
  <si>
    <t>BMO Financial Group</t>
  </si>
  <si>
    <t>"i am interested in a call.  Let me know when you would like to chat."</t>
  </si>
  <si>
    <t>Benjamin Bartl</t>
  </si>
  <si>
    <t>Ciril Achenkunju</t>
  </si>
  <si>
    <t>i360°</t>
  </si>
  <si>
    <t>"I’m not sure if I’d be the right person here to connect over such a tool"</t>
  </si>
  <si>
    <t>Matthew Strauss</t>
  </si>
  <si>
    <t>Analytics Manager / Survey Research Manager</t>
  </si>
  <si>
    <t>Dan Miller</t>
  </si>
  <si>
    <t>Acoustic</t>
  </si>
  <si>
    <t>Gregg Ambach</t>
  </si>
  <si>
    <t>Senior Vice President - Analytics</t>
  </si>
  <si>
    <t>Chris Toy</t>
  </si>
  <si>
    <t>Marketer Hire</t>
  </si>
  <si>
    <t>San Francisco</t>
  </si>
  <si>
    <t>Michael Pollock</t>
  </si>
  <si>
    <t>22squared</t>
  </si>
  <si>
    <t>Helen Tatsis</t>
  </si>
  <si>
    <t>Leigh Kellogg</t>
  </si>
  <si>
    <t xml:space="preserve">VP, Analytics Director </t>
  </si>
  <si>
    <t>Kristen Laughlin</t>
  </si>
  <si>
    <t>Nikola Cuculovski</t>
  </si>
  <si>
    <t>Look for his manager</t>
  </si>
  <si>
    <t>Timothy Racine</t>
  </si>
  <si>
    <t>Casey Ogie</t>
  </si>
  <si>
    <t>Tom Cattapan</t>
  </si>
  <si>
    <t>SVP Data &amp; Analytics</t>
  </si>
  <si>
    <t>Skylar Steward</t>
  </si>
  <si>
    <t xml:space="preserve">Group Data Strategy Director </t>
  </si>
  <si>
    <t>72andSunny</t>
  </si>
  <si>
    <t>Sean O'Neill</t>
  </si>
  <si>
    <t>EVP, Director of Business Strategy &amp; Analytics</t>
  </si>
  <si>
    <t>ArnoldWorldwide</t>
  </si>
  <si>
    <t>SHIJIN WU</t>
  </si>
  <si>
    <t>Gail Felcher</t>
  </si>
  <si>
    <t>SVP Marketing Director</t>
  </si>
  <si>
    <t>Alfredo Meneses Rojas</t>
  </si>
  <si>
    <t>Performance Marketing</t>
  </si>
  <si>
    <t>Butler, Shine, Stern &amp; Partners</t>
  </si>
  <si>
    <t>Shane Correia</t>
  </si>
  <si>
    <t>Nicole (Stein) Strasz</t>
  </si>
  <si>
    <t>Tiffany Keener</t>
  </si>
  <si>
    <t>Alyson Sprague</t>
  </si>
  <si>
    <t>Senior Director, Research &amp; Analytics</t>
  </si>
  <si>
    <t>iHeartMedia</t>
  </si>
  <si>
    <t>Not interested at this moment</t>
  </si>
  <si>
    <t>Andrew Littell</t>
  </si>
  <si>
    <t xml:space="preserve">Director, Marketing Solutions </t>
  </si>
  <si>
    <t>Courtney Perigo</t>
  </si>
  <si>
    <t>SVP, Director of Data Strategy and Utilization</t>
  </si>
  <si>
    <t>Cramer-Krasselt</t>
  </si>
  <si>
    <t>Alex Koremenos</t>
  </si>
  <si>
    <t>Lead Analyst</t>
  </si>
  <si>
    <t>Perry Lee</t>
  </si>
  <si>
    <t>Data-Driven Marketing</t>
  </si>
  <si>
    <t>Tommy Hilfiger</t>
  </si>
  <si>
    <t>perrylee@tommy.com</t>
  </si>
  <si>
    <t>Scott Blessman</t>
  </si>
  <si>
    <t>Group Director Strategy and Insights</t>
  </si>
  <si>
    <t>Not at this time</t>
  </si>
  <si>
    <t>Dave N.</t>
  </si>
  <si>
    <t>Measurement &amp; Analytics</t>
  </si>
  <si>
    <t>Fallon</t>
  </si>
  <si>
    <t>Kara Buckner (Peterson)</t>
  </si>
  <si>
    <t>Managing Director and Chief Strategy Officer at Fallon</t>
  </si>
  <si>
    <t>Minneapolis</t>
  </si>
  <si>
    <t>Tinesha Craig</t>
  </si>
  <si>
    <t>SVP Strategic Analytics</t>
  </si>
  <si>
    <t>Libby Bernier</t>
  </si>
  <si>
    <t>Harvard Business Publishing</t>
  </si>
  <si>
    <t>Rob Rex</t>
  </si>
  <si>
    <t>SVP, Performance Marketing</t>
  </si>
  <si>
    <t>MARC America</t>
  </si>
  <si>
    <t>Josh MacCarty</t>
  </si>
  <si>
    <t>VP, Director Data Science</t>
  </si>
  <si>
    <t>9th rooftops Marketing</t>
  </si>
  <si>
    <t>TJ Crawford</t>
  </si>
  <si>
    <t>VP Digital Strategy, MarTech and Analytic Solutions</t>
  </si>
  <si>
    <t>Evan Kaeding</t>
  </si>
  <si>
    <t>Data Analytics</t>
  </si>
  <si>
    <t>Cecilia Dones</t>
  </si>
  <si>
    <t>AVP, Advanced Analytics &amp; Data Science</t>
  </si>
  <si>
    <t>cecilia.dones@loreal.com</t>
  </si>
  <si>
    <t>Brenda Cooney</t>
  </si>
  <si>
    <t>Technology &amp; Solution Architect</t>
  </si>
  <si>
    <t>Katheryne Villalobos</t>
  </si>
  <si>
    <t>Enrico Montalbano</t>
  </si>
  <si>
    <t>Balboa Centria Group</t>
  </si>
  <si>
    <t>Irrelevant 15/07/2020</t>
  </si>
  <si>
    <t>Sean Bonner</t>
  </si>
  <si>
    <t>Camilo Cárdenas</t>
  </si>
  <si>
    <t>Head of Analytics LATAM</t>
  </si>
  <si>
    <t>"I think we can talk next week and understand a little bit more what are you offering. This is my job email camilo.cardenas@initiative.com, you can write me there to schedule a call."</t>
  </si>
  <si>
    <t>Ben Uy</t>
  </si>
  <si>
    <t>Ino Samaras</t>
  </si>
  <si>
    <t>Sophie Marijsse</t>
  </si>
  <si>
    <t>Ksenia Marusin, MSc</t>
  </si>
  <si>
    <t>Natalia Hernandez</t>
  </si>
  <si>
    <t>SVP, Head of Analytics Global Clients</t>
  </si>
  <si>
    <t>Zachary (Zack) Perskin</t>
  </si>
  <si>
    <t>Matthew Kardos</t>
  </si>
  <si>
    <t>Charter Communications</t>
  </si>
  <si>
    <t>David Andreski</t>
  </si>
  <si>
    <t>Sagar Rane - PMP,CSM</t>
  </si>
  <si>
    <t>Kirred Marcano</t>
  </si>
  <si>
    <t>Kevin Schad</t>
  </si>
  <si>
    <t>Ford Motor Company</t>
  </si>
  <si>
    <t>Akshay Chhabra</t>
  </si>
  <si>
    <t>TitleAnalytics Expert / Engagement Manager</t>
  </si>
  <si>
    <t>Derek Scott</t>
  </si>
  <si>
    <t>Quotient Technology Inc.</t>
  </si>
  <si>
    <t>Lauren Wagner Boyman</t>
  </si>
  <si>
    <t>Morgan Stanley</t>
  </si>
  <si>
    <t>Blake Burrus</t>
  </si>
  <si>
    <t>Alyssa Chen</t>
  </si>
  <si>
    <t>Sindhu Kotaru</t>
  </si>
  <si>
    <t>Hardik Vyas</t>
  </si>
  <si>
    <t>Matt Burd</t>
  </si>
  <si>
    <t>Mike Grigsby</t>
  </si>
  <si>
    <t>Caliber Home Loans, Inc.</t>
  </si>
  <si>
    <t>Ilya Gnetnov</t>
  </si>
  <si>
    <t>Head of Global analytics - Group Insights Director</t>
  </si>
  <si>
    <t>He is leaving the company</t>
  </si>
  <si>
    <t>Marissa Lee</t>
  </si>
  <si>
    <t>Associate Data Scientist, Data and Artificial Intelligence</t>
  </si>
  <si>
    <t>Sharon Kaufman</t>
  </si>
  <si>
    <t>Helen Lang Suskin</t>
  </si>
  <si>
    <t>Kush Mathur</t>
  </si>
  <si>
    <t>Jacob Williams</t>
  </si>
  <si>
    <t>Jukti Kalita</t>
  </si>
  <si>
    <t>Grace Samoil Reynolds</t>
  </si>
  <si>
    <t>Mike Scafidi</t>
  </si>
  <si>
    <t>Diego Fernando Sanchez</t>
  </si>
  <si>
    <t>Marketing Insights and Business Analytics Latin America Divison</t>
  </si>
  <si>
    <t>Russell Pierce</t>
  </si>
  <si>
    <t>VP of Marketing Effectiveness</t>
  </si>
  <si>
    <t>Pete Burton</t>
  </si>
  <si>
    <t>Arnav Mohanty </t>
  </si>
  <si>
    <t>Marketing Datalakes and Analytics</t>
  </si>
  <si>
    <t>Nancy Beekman</t>
  </si>
  <si>
    <t>Eddie Parker</t>
  </si>
  <si>
    <t>Yasser Salih</t>
  </si>
  <si>
    <t xml:space="preserve">Manager, Strategy &amp; Analytics </t>
  </si>
  <si>
    <t>Jaison Joseph</t>
  </si>
  <si>
    <t>Global Lead, Marketing Analytics &amp; Business Insights</t>
  </si>
  <si>
    <t>Godiva Chocolatier</t>
  </si>
  <si>
    <t>advertiser_CPG</t>
  </si>
  <si>
    <t>9/16/2021</t>
  </si>
  <si>
    <t>Justin Hillier</t>
  </si>
  <si>
    <t xml:space="preserve">Director of Analytics </t>
  </si>
  <si>
    <t>Anaytics_Agency</t>
  </si>
  <si>
    <t>Mark Fosler</t>
  </si>
  <si>
    <t>Kraft Foods - Oscar Mayer</t>
  </si>
  <si>
    <t>Greg (Gregory) Michaels</t>
  </si>
  <si>
    <t>Mondelez International</t>
  </si>
  <si>
    <t>Chao Zhou</t>
  </si>
  <si>
    <t>Global Strategic Analytics Manager</t>
  </si>
  <si>
    <t>Allison Lowry</t>
  </si>
  <si>
    <t>Patty Sheehan</t>
  </si>
  <si>
    <t>Global Analytics Manager</t>
  </si>
  <si>
    <t>Lance Elson</t>
  </si>
  <si>
    <t>General Motors</t>
  </si>
  <si>
    <t>Giles Martin</t>
  </si>
  <si>
    <t>Oxford Road</t>
  </si>
  <si>
    <t>Philip Kam</t>
  </si>
  <si>
    <t>Analytics and Measurement Executive</t>
  </si>
  <si>
    <t>The XD Agency</t>
  </si>
  <si>
    <t>"interested to learn more now or when the timing is right."</t>
  </si>
  <si>
    <t>Burak Kurtun</t>
  </si>
  <si>
    <t>Brett Graham</t>
  </si>
  <si>
    <t>Head Analytics and Media Management</t>
  </si>
  <si>
    <t>Art Thomas</t>
  </si>
  <si>
    <t>"Hi Ramla, thanks for reaching out but I think we're good here."</t>
  </si>
  <si>
    <t>Gregg Nathan</t>
  </si>
  <si>
    <t>SVP, Head of Marketing Measurement and Analytics</t>
  </si>
  <si>
    <t>Fidelity investments</t>
  </si>
  <si>
    <t>Angel Hsing-Chi Hwang</t>
  </si>
  <si>
    <t>Marketing Analytics Specialist</t>
  </si>
  <si>
    <t>Bulldog solutions</t>
  </si>
  <si>
    <t>Joseph Armstrong</t>
  </si>
  <si>
    <t>Blas Giffuni</t>
  </si>
  <si>
    <t>"Thanks Ramla, no"</t>
  </si>
  <si>
    <t>Dave Tash</t>
  </si>
  <si>
    <t>Tash Advertising</t>
  </si>
  <si>
    <t>Chandler Wehmeyer</t>
  </si>
  <si>
    <t>Sales &amp; Marketing</t>
  </si>
  <si>
    <t>Captivate, LLC</t>
  </si>
  <si>
    <t>Stephen Coakley</t>
  </si>
  <si>
    <t>resulta</t>
  </si>
  <si>
    <t>Tom Hespos</t>
  </si>
  <si>
    <t>Underscore Marketing LLC</t>
  </si>
  <si>
    <t>Adam Herman</t>
  </si>
  <si>
    <t>Rodrigo Moyano</t>
  </si>
  <si>
    <t>SWELL | Media &amp; Consulting</t>
  </si>
  <si>
    <t>Chile</t>
  </si>
  <si>
    <t>David Vallejo</t>
  </si>
  <si>
    <t>Prove</t>
  </si>
  <si>
    <t>Shawn Reneau</t>
  </si>
  <si>
    <t>Denton Media Company</t>
  </si>
  <si>
    <t>Chris Emme</t>
  </si>
  <si>
    <t>Volando</t>
  </si>
  <si>
    <t>Mallory Sullivan</t>
  </si>
  <si>
    <t>Tinuiti</t>
  </si>
  <si>
    <t>Megan Brunner</t>
  </si>
  <si>
    <t>Sixteenfifty Creative Intelligence</t>
  </si>
  <si>
    <t>Fernando Salazar Arias</t>
  </si>
  <si>
    <t>Attachmedia</t>
  </si>
  <si>
    <t>Rachel Brown</t>
  </si>
  <si>
    <t>Talent Arts Inc.</t>
  </si>
  <si>
    <t>Jared Kozel</t>
  </si>
  <si>
    <t>EVP, Executive Creative Director / Head of Creative</t>
  </si>
  <si>
    <t>Moxie</t>
  </si>
  <si>
    <t>Bryant Walker</t>
  </si>
  <si>
    <t>TAVO Interactive</t>
  </si>
  <si>
    <t>Andrew Lamping</t>
  </si>
  <si>
    <t>Cyclone Social</t>
  </si>
  <si>
    <t>Dawn Dawson</t>
  </si>
  <si>
    <t>Reflections Advertising</t>
  </si>
  <si>
    <t>Brian Kurtzman</t>
  </si>
  <si>
    <t>PrizeLogic</t>
  </si>
  <si>
    <t>Lorey Zlotnick</t>
  </si>
  <si>
    <t>Zequity Marketing</t>
  </si>
  <si>
    <t>Chris Apostle</t>
  </si>
  <si>
    <t>iCrossing</t>
  </si>
  <si>
    <t>Diana Ratliff</t>
  </si>
  <si>
    <t>Owner | Website Redesign &amp; Digital Marketing Strategy | Virtual CMO</t>
  </si>
  <si>
    <t>Your Friend on the Web</t>
  </si>
  <si>
    <t>Lauren Tucker</t>
  </si>
  <si>
    <t>Do What Matters</t>
  </si>
  <si>
    <t>lauren@letsdowhatmatters.com</t>
  </si>
  <si>
    <t>relevant + followed up</t>
  </si>
  <si>
    <t>Jessalin L.</t>
  </si>
  <si>
    <t>Matt Talbot</t>
  </si>
  <si>
    <t>WIP_</t>
  </si>
  <si>
    <t>Cynthia Johnson</t>
  </si>
  <si>
    <t>Co-Founder + CEO</t>
  </si>
  <si>
    <t>Bell + Ivy</t>
  </si>
  <si>
    <t>Drew Cashmore</t>
  </si>
  <si>
    <t>Walmart Media Group</t>
  </si>
  <si>
    <t>Michael Dunn</t>
  </si>
  <si>
    <t>Executive Advisor</t>
  </si>
  <si>
    <t>EMPATH</t>
  </si>
  <si>
    <t>Ray Sawvell</t>
  </si>
  <si>
    <t>Rocket Clicks</t>
  </si>
  <si>
    <t>Tasha Dean</t>
  </si>
  <si>
    <t>The Martin Agency</t>
  </si>
  <si>
    <t>Kitty Hart</t>
  </si>
  <si>
    <t>Star</t>
  </si>
  <si>
    <t>Carmen Williams</t>
  </si>
  <si>
    <t>DayEDigital.com</t>
  </si>
  <si>
    <t>Matt Chiera</t>
  </si>
  <si>
    <t>The Well Advertising, Inc.</t>
  </si>
  <si>
    <t>Dave Ellis</t>
  </si>
  <si>
    <t>Bonrock Design LLC</t>
  </si>
  <si>
    <t>John La, MBA</t>
  </si>
  <si>
    <t>Giant Spoon</t>
  </si>
  <si>
    <t>Aaron Goldman</t>
  </si>
  <si>
    <t>4C Insights</t>
  </si>
  <si>
    <t>Colleen Woods Heikka</t>
  </si>
  <si>
    <t>TripAdvisor</t>
  </si>
  <si>
    <t>SAmericanna Leighton</t>
  </si>
  <si>
    <t>Tim Dyer</t>
  </si>
  <si>
    <t>Manifesto Agency</t>
  </si>
  <si>
    <t>Tara Rego</t>
  </si>
  <si>
    <t>Eric Fluet</t>
  </si>
  <si>
    <t>Get It Done Marketing</t>
  </si>
  <si>
    <t>drayton martin</t>
  </si>
  <si>
    <t>VP Brand Building</t>
  </si>
  <si>
    <t>Panera Bread</t>
  </si>
  <si>
    <t>irrelevant</t>
  </si>
  <si>
    <t>Jill Marcus Smith</t>
  </si>
  <si>
    <t>Ralph Lauren</t>
  </si>
  <si>
    <t>Will Clarke, MFA</t>
  </si>
  <si>
    <t>The Marketing Arm</t>
  </si>
  <si>
    <t>Doug MORNEAU</t>
  </si>
  <si>
    <t>Steingate Advertising</t>
  </si>
  <si>
    <t>Allison Shaffron</t>
  </si>
  <si>
    <t>RPM Advertising</t>
  </si>
  <si>
    <t>Jenifer Harmon</t>
  </si>
  <si>
    <t>Ruby Tuesday</t>
  </si>
  <si>
    <t>Hayley Romer</t>
  </si>
  <si>
    <t>Atlantic Media</t>
  </si>
  <si>
    <t>Lieba Bernath</t>
  </si>
  <si>
    <t>Bernath Media</t>
  </si>
  <si>
    <t>"Thanks so much for inviting me to connect! Just wondering how you came across my Linkedin profile? Are you looking for some video marketing or social media expertise?</t>
  </si>
  <si>
    <t>Darrin Pruitt</t>
  </si>
  <si>
    <t>1631 Digital</t>
  </si>
  <si>
    <t>Allen Kay</t>
  </si>
  <si>
    <t>The Advertising Company, Inc./ Iconic Branding</t>
  </si>
  <si>
    <t>Larry Meador</t>
  </si>
  <si>
    <t>evok advertising</t>
  </si>
  <si>
    <t>Liya Sharif</t>
  </si>
  <si>
    <t>Qualcomm</t>
  </si>
  <si>
    <t>Roy Abdo</t>
  </si>
  <si>
    <t>Digital Revamp Marketing Agency</t>
  </si>
  <si>
    <t>Ly Tran</t>
  </si>
  <si>
    <t>Proof Advertising</t>
  </si>
  <si>
    <t>Michelle Wagner</t>
  </si>
  <si>
    <t>The Baltimore Sun Media Group</t>
  </si>
  <si>
    <t>Tereasa Surratt</t>
  </si>
  <si>
    <t>Ali Ghasemi</t>
  </si>
  <si>
    <t>Kiosk (advertising agency)</t>
  </si>
  <si>
    <t>Bob Abel</t>
  </si>
  <si>
    <t>Independent Medicare Advisor</t>
  </si>
  <si>
    <t>Bob Abel Insurance Self-employed</t>
  </si>
  <si>
    <t>Rebecca Waters, M.S.</t>
  </si>
  <si>
    <t>Boucher Automotive Group</t>
  </si>
  <si>
    <t>Bill Startton</t>
  </si>
  <si>
    <t>Snowflake Computing</t>
  </si>
  <si>
    <t>Nicole McCormack</t>
  </si>
  <si>
    <t>Quibi</t>
  </si>
  <si>
    <t>Sean Hardwick</t>
  </si>
  <si>
    <t>Baker Street</t>
  </si>
  <si>
    <t>Heidi Gedis</t>
  </si>
  <si>
    <t>Nicholas Pavach</t>
  </si>
  <si>
    <t>Palomino Media Group</t>
  </si>
  <si>
    <t>Katherine Tsai</t>
  </si>
  <si>
    <t>eBay Advertising</t>
  </si>
  <si>
    <t>Barbara Murrer</t>
  </si>
  <si>
    <t>Advertising Research Foundation (ARF)</t>
  </si>
  <si>
    <t>Ian Dallimore</t>
  </si>
  <si>
    <t>Lamar Advertising Company</t>
  </si>
  <si>
    <t>Ari Levine</t>
  </si>
  <si>
    <t>Some Spider Studios</t>
  </si>
  <si>
    <t>Kate Hagan</t>
  </si>
  <si>
    <t>Affiliate Director</t>
  </si>
  <si>
    <t>NextGen Leads</t>
  </si>
  <si>
    <t>Tracy Palmer</t>
  </si>
  <si>
    <t>Sprint</t>
  </si>
  <si>
    <t>Michael Conforti</t>
  </si>
  <si>
    <t>Experience Advertising</t>
  </si>
  <si>
    <t>Reed Barker</t>
  </si>
  <si>
    <t>Philo</t>
  </si>
  <si>
    <t>Gary Elphick</t>
  </si>
  <si>
    <t>BRANDED.</t>
  </si>
  <si>
    <t>Kelly Loter</t>
  </si>
  <si>
    <t>TheInboundMarketingAdvisor.com</t>
  </si>
  <si>
    <t>Amy DiMaio</t>
  </si>
  <si>
    <t>The GeneralÂ®</t>
  </si>
  <si>
    <t>EN Advertising</t>
  </si>
  <si>
    <t>John Wayne Zimmerman</t>
  </si>
  <si>
    <t>The Zimmerman Agency</t>
  </si>
  <si>
    <t>Jayson Akers</t>
  </si>
  <si>
    <t>V Digital Services</t>
  </si>
  <si>
    <t>Kristin Conte</t>
  </si>
  <si>
    <t>Game Seven Marketing</t>
  </si>
  <si>
    <t>Ashley Zeckman</t>
  </si>
  <si>
    <t>TopRank Marketing</t>
  </si>
  <si>
    <t>Croom Lawrence</t>
  </si>
  <si>
    <t>VP, Group Strategy Lead - Healthcare</t>
  </si>
  <si>
    <t>Bryan Boettiger</t>
  </si>
  <si>
    <t>Parallel Path Digital Marketing Agency</t>
  </si>
  <si>
    <t>â—† Rachel Svoboda â—†</t>
  </si>
  <si>
    <t>Sunday Brunch Agency</t>
  </si>
  <si>
    <t>Samantha Wey</t>
  </si>
  <si>
    <t>Sr Manager, Data Science - HBO Max</t>
  </si>
  <si>
    <t>WarnerMedia</t>
  </si>
  <si>
    <t>Joe Meyers</t>
  </si>
  <si>
    <t>Chief Digital Marketing Strategist - Founder</t>
  </si>
  <si>
    <t xml:space="preserve">Share - A Digital Marketing Agency For Pet Brands </t>
  </si>
  <si>
    <t>Mya Surrency</t>
  </si>
  <si>
    <t>Digital Edge Marketing Agency</t>
  </si>
  <si>
    <t>Robert Sloan</t>
  </si>
  <si>
    <t>The Contemporary Agency</t>
  </si>
  <si>
    <t>Stacy McPhillips</t>
  </si>
  <si>
    <t>Pencil Point Marketing, LLC</t>
  </si>
  <si>
    <t>Marcos M. T. Villarreal</t>
  </si>
  <si>
    <t>American Marketing Association of Orlando</t>
  </si>
  <si>
    <t>Alicia  Williams</t>
  </si>
  <si>
    <t>Aliste Marketing Inc.</t>
  </si>
  <si>
    <t>Pete Monfre</t>
  </si>
  <si>
    <t>Clarity Marketing Support</t>
  </si>
  <si>
    <t>Josepf Haslam</t>
  </si>
  <si>
    <t>Education                  Dynamics</t>
  </si>
  <si>
    <t>Arti Sharma</t>
  </si>
  <si>
    <t>Measure Marketing Results Inc.</t>
  </si>
  <si>
    <t>Jillian Beaury</t>
  </si>
  <si>
    <t>The Wagner Agency</t>
  </si>
  <si>
    <t>Matt Stiker</t>
  </si>
  <si>
    <t>Garrand Moehlenkamp</t>
  </si>
  <si>
    <t>Tammy Brumfield</t>
  </si>
  <si>
    <t>Associate Vice President, Shopper Marketing</t>
  </si>
  <si>
    <t>Carrie Anne Peeler</t>
  </si>
  <si>
    <t>GCG Marketing</t>
  </si>
  <si>
    <t>Michelle Harmon-Madsen</t>
  </si>
  <si>
    <t>MAD - A Creative Production Agency</t>
  </si>
  <si>
    <t>Keeven White</t>
  </si>
  <si>
    <t>WhiteSpace</t>
  </si>
  <si>
    <t>Todd Rader</t>
  </si>
  <si>
    <t>DirectiveGroup Digital Marketing Agency</t>
  </si>
  <si>
    <t>Ishan Goel</t>
  </si>
  <si>
    <t>The Campus Agency</t>
  </si>
  <si>
    <t>Josh Fialkoff</t>
  </si>
  <si>
    <t>ForwardJump Marketing</t>
  </si>
  <si>
    <t>Matt Bailey</t>
  </si>
  <si>
    <t>Rory Witt</t>
  </si>
  <si>
    <t>DigiMar - Digital Marketing</t>
  </si>
  <si>
    <t>Tish Galindo</t>
  </si>
  <si>
    <t>The 360 Agency</t>
  </si>
  <si>
    <t>Layla Barrier</t>
  </si>
  <si>
    <t>Adams Outdoor Advertising</t>
  </si>
  <si>
    <t>Carsten Ellsworth</t>
  </si>
  <si>
    <t>Trendify Marketing</t>
  </si>
  <si>
    <t>Ruby Pichardo</t>
  </si>
  <si>
    <t>Liquid Digital Agency, SRL</t>
  </si>
  <si>
    <t>Danny Harris</t>
  </si>
  <si>
    <t>National Market Manager - Commercial</t>
  </si>
  <si>
    <t>Ludowici</t>
  </si>
  <si>
    <t>Will Davis</t>
  </si>
  <si>
    <t>Right Source Marketing</t>
  </si>
  <si>
    <t>Linda Koltonow</t>
  </si>
  <si>
    <t>Bayard Advertising</t>
  </si>
  <si>
    <t>Tracy L. Call</t>
  </si>
  <si>
    <t>Owner, Media Bridge Advertising</t>
  </si>
  <si>
    <t>Media Bridge Advertising</t>
  </si>
  <si>
    <t>Andrew Au</t>
  </si>
  <si>
    <t>Intercept Group North America</t>
  </si>
  <si>
    <t>Jeremy Delgado</t>
  </si>
  <si>
    <t>Parqa-Digital Marketing Agency</t>
  </si>
  <si>
    <t>Paul Mazzapica Jr.</t>
  </si>
  <si>
    <t>CPG Digital</t>
  </si>
  <si>
    <t>Aleck Schleider</t>
  </si>
  <si>
    <t>Carolyn McKernan</t>
  </si>
  <si>
    <t>Meredith Corporation</t>
  </si>
  <si>
    <t>Joseph Sosa</t>
  </si>
  <si>
    <t>InboxDollars</t>
  </si>
  <si>
    <t>Heather ChÃ©rie Shultz</t>
  </si>
  <si>
    <t>MuteSix</t>
  </si>
  <si>
    <t>Nick Mahoney</t>
  </si>
  <si>
    <t>CJ Affiliate by Conversant</t>
  </si>
  <si>
    <t>Taylor Pearson</t>
  </si>
  <si>
    <t>Chatkit</t>
  </si>
  <si>
    <t>Irfan R.</t>
  </si>
  <si>
    <t>Commission Junction, a ValueClick Company</t>
  </si>
  <si>
    <t>Lauren Cody</t>
  </si>
  <si>
    <t>AdParlor</t>
  </si>
  <si>
    <t>Jennifer Mickler</t>
  </si>
  <si>
    <t>Shopkick</t>
  </si>
  <si>
    <t>Rachael Honowitz Cosgrove</t>
  </si>
  <si>
    <t>Gift Bags by Rachael</t>
  </si>
  <si>
    <t>Greg Glenday</t>
  </si>
  <si>
    <t>Lightbox OOH Video Network</t>
  </si>
  <si>
    <t>Randall Scott</t>
  </si>
  <si>
    <t>Xena Interactive</t>
  </si>
  <si>
    <t>Megan Petta</t>
  </si>
  <si>
    <t>Clickbooth</t>
  </si>
  <si>
    <t>Lucas Curson</t>
  </si>
  <si>
    <t>MaxBounty</t>
  </si>
  <si>
    <t>Jackie Block</t>
  </si>
  <si>
    <t>Cardlytics, Inc.</t>
  </si>
  <si>
    <t>Tylor Bennett</t>
  </si>
  <si>
    <t>Digital Drivers</t>
  </si>
  <si>
    <t>Ryan Morris</t>
  </si>
  <si>
    <t>Igor Onyshchenko</t>
  </si>
  <si>
    <t>Netfusion Media, Inc.</t>
  </si>
  <si>
    <t>Shellie Young</t>
  </si>
  <si>
    <t>North Central Florida Advertiser</t>
  </si>
  <si>
    <t>Bryan MacPherson</t>
  </si>
  <si>
    <t>Derik Paatan</t>
  </si>
  <si>
    <t>Lead Altitude</t>
  </si>
  <si>
    <t>James McKee</t>
  </si>
  <si>
    <t>LinkTub.com</t>
  </si>
  <si>
    <t>Tim Schmidt</t>
  </si>
  <si>
    <t>Crush Ads, Inc.</t>
  </si>
  <si>
    <t>Regina Cuadra</t>
  </si>
  <si>
    <t>Grupo Cuadra</t>
  </si>
  <si>
    <t>Peter Hickman (MBA)</t>
  </si>
  <si>
    <t>"I’m not in a position to have the need for what you are offering."</t>
  </si>
  <si>
    <t>Washington Silva</t>
  </si>
  <si>
    <t>Pro Brasil Propaganda</t>
  </si>
  <si>
    <t>Mike Conley</t>
  </si>
  <si>
    <t>Manager, Customer and Marketing Analytics</t>
  </si>
  <si>
    <t>Aldi America</t>
  </si>
  <si>
    <t>Jyothsna Talkad</t>
  </si>
  <si>
    <t>Director, Global Marketing Effectiveness and Strategic Finance</t>
  </si>
  <si>
    <t>Old Navy</t>
  </si>
  <si>
    <t>Rebecca Scanlan</t>
  </si>
  <si>
    <t>The TJX Companies, Inc</t>
  </si>
  <si>
    <t>Jason Anders</t>
  </si>
  <si>
    <t>Publix Super Markets</t>
  </si>
  <si>
    <t>Tiantian Yang</t>
  </si>
  <si>
    <t>Marketing Analytics Consultant</t>
  </si>
  <si>
    <t>Philippe Loiseau</t>
  </si>
  <si>
    <t>Jenson Lee</t>
  </si>
  <si>
    <t>Whole Foods Market</t>
  </si>
  <si>
    <t>Gustavo Riso</t>
  </si>
  <si>
    <t>Sr MANAGER MARKETING ANALYTICS</t>
  </si>
  <si>
    <t>Josh Pinter</t>
  </si>
  <si>
    <t>Kohl's</t>
  </si>
  <si>
    <t>Cara Hayward</t>
  </si>
  <si>
    <t>Ahmed Chahdi</t>
  </si>
  <si>
    <t>Manager, Media Optimization &amp; Attribution</t>
  </si>
  <si>
    <t>ahmed.chahdi@kcc.com</t>
  </si>
  <si>
    <t>Christopher Letang</t>
  </si>
  <si>
    <t>Decision Analytics Manager</t>
  </si>
  <si>
    <t>does not work at khol's</t>
  </si>
  <si>
    <t>Aldijana Avdic</t>
  </si>
  <si>
    <t>Meijer</t>
  </si>
  <si>
    <t>Emilie Deconynck</t>
  </si>
  <si>
    <t>Marketing Communications Manager</t>
  </si>
  <si>
    <t>Arvesta</t>
  </si>
  <si>
    <t>deleted</t>
  </si>
  <si>
    <t>Danny Kirkland</t>
  </si>
  <si>
    <t>Frank Rinaldi</t>
  </si>
  <si>
    <t>Pinnacle Foods</t>
  </si>
  <si>
    <t>Tom Brodnan</t>
  </si>
  <si>
    <t>Kimberly Clark</t>
  </si>
  <si>
    <t>Erik Gabrielson</t>
  </si>
  <si>
    <t>Jacob Hawkins</t>
  </si>
  <si>
    <t>Belk</t>
  </si>
  <si>
    <t>Krishna Ravuri</t>
  </si>
  <si>
    <t>Senior Finance Manager, Marketing &amp; eCommerce</t>
  </si>
  <si>
    <t>Relevant + he's changing jobs and will keep us in mind</t>
  </si>
  <si>
    <t>Mengran Hao</t>
  </si>
  <si>
    <t>Chipotle Mexican Grill</t>
  </si>
  <si>
    <t>Gautier Hamon</t>
  </si>
  <si>
    <t>Bala Mallela</t>
  </si>
  <si>
    <t>Vice President</t>
  </si>
  <si>
    <t>Mallela&amp;Company</t>
  </si>
  <si>
    <t>Kai Lin Tay</t>
  </si>
  <si>
    <t>Elizabeth Mendoza</t>
  </si>
  <si>
    <t>Katy Howell</t>
  </si>
  <si>
    <t>ExxonMobil</t>
  </si>
  <si>
    <t>Adam Lobdell</t>
  </si>
  <si>
    <t xml:space="preserve">HSBC </t>
  </si>
  <si>
    <t>Paul Law</t>
  </si>
  <si>
    <t>Igor Levin</t>
  </si>
  <si>
    <t>Ryan Minson</t>
  </si>
  <si>
    <t>Vertex Pharmaceuticals</t>
  </si>
  <si>
    <t>Manuel Zarate Covarrubias</t>
  </si>
  <si>
    <t>Andrés Felipe Echavarría Henao</t>
  </si>
  <si>
    <t>Falabella Retail S.A</t>
  </si>
  <si>
    <t xml:space="preserve"> irrelevent 7/6/2020</t>
  </si>
  <si>
    <t>"Hi Ramla please write me at aechavarria@falabella.cl with more information, thanks"</t>
  </si>
  <si>
    <t>Gretchen Kinka (Koch)</t>
  </si>
  <si>
    <t>Marketing and eCommerce Analytics Manager</t>
  </si>
  <si>
    <t>US Foods</t>
  </si>
  <si>
    <t>Alex Kappert</t>
  </si>
  <si>
    <t>Performance Food Group</t>
  </si>
  <si>
    <t>Todd Norris</t>
  </si>
  <si>
    <t>William McGowan</t>
  </si>
  <si>
    <t>Kern Marshall</t>
  </si>
  <si>
    <t>European Wax Center</t>
  </si>
  <si>
    <t>Sarah Krysalka</t>
  </si>
  <si>
    <t>Imperial Brands PLC</t>
  </si>
  <si>
    <t>Kathy Bachmann</t>
  </si>
  <si>
    <t>Comscore</t>
  </si>
  <si>
    <t>"No thanks - not relevant. I'm in job search mode at the moment."
"</t>
  </si>
  <si>
    <t xml:space="preserve">Pablo Turletti </t>
  </si>
  <si>
    <t>ROI Marketing Institute</t>
  </si>
  <si>
    <t>Damon Clifford</t>
  </si>
  <si>
    <t>Ashley HomeStore Retail Headquarters</t>
  </si>
  <si>
    <t>No need to follow up 8/12/2020</t>
  </si>
  <si>
    <t>"You can reach out to my colleague @Sherman Distin who manages our marketing analytics."</t>
  </si>
  <si>
    <t>Neeraj Kulkarni</t>
  </si>
  <si>
    <t>CIEK</t>
  </si>
  <si>
    <t>"No harm in quick call/demo. I have a feeling we are in the same space as my team does MMM analytics/consulting for clients."</t>
  </si>
  <si>
    <t>Jagadish Babu</t>
  </si>
  <si>
    <t>Tiger Analytics</t>
  </si>
  <si>
    <t>Jatinder (Ronny) Bindra</t>
  </si>
  <si>
    <t>Managing Director, Strategy &amp; Analytics at Deloitte Consulting</t>
  </si>
  <si>
    <t>Sharona Sankar-King</t>
  </si>
  <si>
    <t>Minha Hwang</t>
  </si>
  <si>
    <t>Bryson Gordon</t>
  </si>
  <si>
    <t>Eugenia Zeibig (EZ)</t>
  </si>
  <si>
    <t>"Thanks for reaching out. I am actually not involved much with MMM"</t>
  </si>
  <si>
    <t>Nicole Goldstein</t>
  </si>
  <si>
    <t>Randstad America</t>
  </si>
  <si>
    <t>Tracy Monsour</t>
  </si>
  <si>
    <t>Marissa Washington</t>
  </si>
  <si>
    <t>Pamela McGlone</t>
  </si>
  <si>
    <t>Shannon Franqui</t>
  </si>
  <si>
    <t>David Rogers</t>
  </si>
  <si>
    <t>Daisy Ortiz Berger, MBA</t>
  </si>
  <si>
    <t>Roadway Moving</t>
  </si>
  <si>
    <t>"At this time our company conducts its analytics through the CIO."</t>
  </si>
  <si>
    <t>Charlean Parks</t>
  </si>
  <si>
    <t>DIVERSANT, LLC</t>
  </si>
  <si>
    <t>Alexis Lovett</t>
  </si>
  <si>
    <t>Producer</t>
  </si>
  <si>
    <t>The times</t>
  </si>
  <si>
    <t>Wells Wallace</t>
  </si>
  <si>
    <t>Michael PAmericateri</t>
  </si>
  <si>
    <t>Adriana Wilk</t>
  </si>
  <si>
    <t>Infotek Consulting Services Inc.</t>
  </si>
  <si>
    <t>Jason Smith</t>
  </si>
  <si>
    <t>Rabea Tariq</t>
  </si>
  <si>
    <t>Jennifer Archibald</t>
  </si>
  <si>
    <t>Panasonic America</t>
  </si>
  <si>
    <t>Lauren Sallata</t>
  </si>
  <si>
    <t>Corey Eng</t>
  </si>
  <si>
    <t>GTT</t>
  </si>
  <si>
    <t>Gina Nomellini</t>
  </si>
  <si>
    <t>Ted McLaughlan</t>
  </si>
  <si>
    <t>NTT DATA Services</t>
  </si>
  <si>
    <t>Kartik Bhaghavatula</t>
  </si>
  <si>
    <t>Principal Analytics &amp; Media Manager</t>
  </si>
  <si>
    <t>Sri Santhosh Hari</t>
  </si>
  <si>
    <t>DoorDash</t>
  </si>
  <si>
    <t>Alok Gupta</t>
  </si>
  <si>
    <t>Sravan Aravelly</t>
  </si>
  <si>
    <t>BI Solutions Architect</t>
  </si>
  <si>
    <t>Jeff Razniewski</t>
  </si>
  <si>
    <t>Matthew Wudy</t>
  </si>
  <si>
    <t>James Cutler</t>
  </si>
  <si>
    <t>DICK'S Sporting Goods</t>
  </si>
  <si>
    <t>Ragnar Lesch, PhD</t>
  </si>
  <si>
    <t>"in our Data Science group, we are building everything ourselves, so, unfortunately, it's a No for now."</t>
  </si>
  <si>
    <t>Tom Hassett</t>
  </si>
  <si>
    <t>Ade Adeosun</t>
  </si>
  <si>
    <t>Peter Sohn</t>
  </si>
  <si>
    <t>Lead Manager, Marketing Analytics and Strategy</t>
  </si>
  <si>
    <t>Equitable</t>
  </si>
  <si>
    <t>Mike Nguyen</t>
  </si>
  <si>
    <t>Senior Director - Marketing &amp; International Analytics</t>
  </si>
  <si>
    <t>GoDaddy</t>
  </si>
  <si>
    <t>Yuliya Aleksyeyeva</t>
  </si>
  <si>
    <t>Univar</t>
  </si>
  <si>
    <t>Chris Clayson</t>
  </si>
  <si>
    <t>Vice President, Group Director</t>
  </si>
  <si>
    <t>MRM/McCann</t>
  </si>
  <si>
    <t>Anjali Zaveri Kuchibhotla</t>
  </si>
  <si>
    <t>Senior Manager, Insights and Analytics</t>
  </si>
  <si>
    <t>Pacific Sunwear</t>
  </si>
  <si>
    <t>Alan (Xi) Zhang, Ph.D.</t>
  </si>
  <si>
    <t>Marketing Analytics Manage</t>
  </si>
  <si>
    <t>GitHub</t>
  </si>
  <si>
    <t>Jonathan Chen</t>
  </si>
  <si>
    <t>Workday</t>
  </si>
  <si>
    <t>Leonardo Di Giacomo</t>
  </si>
  <si>
    <t>Progenity, Inc.</t>
  </si>
  <si>
    <t>Diana Ichpekova</t>
  </si>
  <si>
    <t>Aaron Wollner</t>
  </si>
  <si>
    <t>Resolve</t>
  </si>
  <si>
    <t>advertiser</t>
  </si>
  <si>
    <t>Christopher Merolle</t>
  </si>
  <si>
    <t>Kelley Sternhagen</t>
  </si>
  <si>
    <t>Cost Plus World Market</t>
  </si>
  <si>
    <t>Brittany Christopher</t>
  </si>
  <si>
    <t>CAKE</t>
  </si>
  <si>
    <t>Diane Mills</t>
  </si>
  <si>
    <t>Steven Meshekow</t>
  </si>
  <si>
    <t>Sr Manager Modeling &amp; Analytics</t>
  </si>
  <si>
    <t>Brenna Davis</t>
  </si>
  <si>
    <t xml:space="preserve">The Kraft Heinz Company </t>
  </si>
  <si>
    <t xml:space="preserve">Katherine </t>
  </si>
  <si>
    <t>Director, Brand Marketing Analytics</t>
  </si>
  <si>
    <t>Catalina Marketing</t>
  </si>
  <si>
    <t>Robert Marshall</t>
  </si>
  <si>
    <t>Tyson Foods</t>
  </si>
  <si>
    <t>Jean-Luc Etienne</t>
  </si>
  <si>
    <t>Evolytics</t>
  </si>
  <si>
    <t>Kansas</t>
  </si>
  <si>
    <t>Melissa Grady</t>
  </si>
  <si>
    <t>Cadillac</t>
  </si>
  <si>
    <t>"Thanks for reaching out, but we are covered!"</t>
  </si>
  <si>
    <t>Paran Johar</t>
  </si>
  <si>
    <t xml:space="preserve"> Modern Marketing Summit</t>
  </si>
  <si>
    <t xml:space="preserve">Ross Sapir </t>
  </si>
  <si>
    <t>Ann Garrow</t>
  </si>
  <si>
    <t>Director, Client Insights and Analytics</t>
  </si>
  <si>
    <t>(m)PHASIZE</t>
  </si>
  <si>
    <t>Savitha Namuduri, Ph.D.</t>
  </si>
  <si>
    <t>"No, thanks. I am no longer in a marketing analytics function"</t>
  </si>
  <si>
    <t>Michael Wexler</t>
  </si>
  <si>
    <t>Director of Data Science (Marketing)</t>
  </si>
  <si>
    <t>Shopify</t>
  </si>
  <si>
    <t>no need to follow up 17/08/2020</t>
  </si>
  <si>
    <t>this is amal's deal</t>
  </si>
  <si>
    <t>Amber Yeray</t>
  </si>
  <si>
    <t xml:space="preserve">SafeAuto </t>
  </si>
  <si>
    <t>Ranjeet Edlabadkar</t>
  </si>
  <si>
    <t>Director Marketing Optimization</t>
  </si>
  <si>
    <t>Personal Capital</t>
  </si>
  <si>
    <t>David Van Wazer</t>
  </si>
  <si>
    <t>Marketing Analytics Management Consultant</t>
  </si>
  <si>
    <t>Andrew Bakonyi</t>
  </si>
  <si>
    <t>SENIOR DIRECTOR, Marketing Analytics &amp; Operations</t>
  </si>
  <si>
    <t>Robyn Simburger</t>
  </si>
  <si>
    <t>Marketing Director, Media, Insights &amp; Brand Reputation</t>
  </si>
  <si>
    <t>AutoZone</t>
  </si>
  <si>
    <t>Greg Ahearn</t>
  </si>
  <si>
    <t>Davis Elen Advertising</t>
  </si>
  <si>
    <t>Chandra Shekhar</t>
  </si>
  <si>
    <t>Senior Director, Data and Tech Transformation</t>
  </si>
  <si>
    <t>June Fu</t>
  </si>
  <si>
    <t>MediaVest</t>
  </si>
  <si>
    <t>Adam MacKay</t>
  </si>
  <si>
    <t>Maria Barrett</t>
  </si>
  <si>
    <t>Lojas Renner S.A.</t>
  </si>
  <si>
    <t>"I'm afraid I no longer work with marketing analytics and MMM, therefore believe our chat would be productive."</t>
  </si>
  <si>
    <t>Trevor Hart</t>
  </si>
  <si>
    <t>Director of Product Management</t>
  </si>
  <si>
    <t>Uplift</t>
  </si>
  <si>
    <t>Jimmy Shang</t>
  </si>
  <si>
    <t>NextRoll</t>
  </si>
  <si>
    <t>Mandee Harvey</t>
  </si>
  <si>
    <t xml:space="preserve">Senior Analytics Manager </t>
  </si>
  <si>
    <t>LUCKIE</t>
  </si>
  <si>
    <t>Meghan Foreman Dimas</t>
  </si>
  <si>
    <t>Infinity Marketing</t>
  </si>
  <si>
    <t>No, thanks
We have partners in place to assist. Thank you!</t>
  </si>
  <si>
    <t>Yann Kerveant</t>
  </si>
  <si>
    <t>Stratège Marketing Analytics</t>
  </si>
  <si>
    <t>Adviso</t>
  </si>
  <si>
    <t>Gary Chung</t>
  </si>
  <si>
    <t>Kevin Jones</t>
  </si>
  <si>
    <t>Martin Vrieze</t>
  </si>
  <si>
    <t>Best Buy</t>
  </si>
  <si>
    <t>Irelevent 7/6/2020</t>
  </si>
  <si>
    <t>Lindsay Early</t>
  </si>
  <si>
    <t>Sr. Director, Media Strategy &amp; Planning - Direct to Consumer Marketing</t>
  </si>
  <si>
    <t>James Richardson</t>
  </si>
  <si>
    <t>Lura Anyanwu</t>
  </si>
  <si>
    <t>google</t>
  </si>
  <si>
    <t>Damon Samuel</t>
  </si>
  <si>
    <t>Data Science and Innovation</t>
  </si>
  <si>
    <t xml:space="preserve">The RiverStone Group </t>
  </si>
  <si>
    <t>Andrew Harrison</t>
  </si>
  <si>
    <t>Senior Director, Emerging Analytics</t>
  </si>
  <si>
    <t>Precision Dialogue</t>
  </si>
  <si>
    <t>Wendy Kong</t>
  </si>
  <si>
    <t>Droga5</t>
  </si>
  <si>
    <t>Tradd Salvo, MA</t>
  </si>
  <si>
    <t>Mike P.</t>
  </si>
  <si>
    <t>AKQA</t>
  </si>
  <si>
    <t>Aditya Aghi</t>
  </si>
  <si>
    <t>Technical Product Manager - Big Data Products and Analytics solutions</t>
  </si>
  <si>
    <t>Ted Eshleman</t>
  </si>
  <si>
    <t>Senior Director, Enterprise Partnerships | Analytics + Attribution | SaaS + DaaS</t>
  </si>
  <si>
    <t>ispot.TV</t>
  </si>
  <si>
    <t>Charlotte</t>
  </si>
  <si>
    <t>no need to follow up 8/12/2020</t>
  </si>
  <si>
    <t>sell marketing attribution to companies</t>
  </si>
  <si>
    <t>Monica Tran</t>
  </si>
  <si>
    <t>John Hostetler</t>
  </si>
  <si>
    <t>Kate Gemmellaro</t>
  </si>
  <si>
    <t>Sophia Li</t>
  </si>
  <si>
    <t>Director of Data Science &amp; Analytics</t>
  </si>
  <si>
    <t>Tamal Dey</t>
  </si>
  <si>
    <t>Jesse Lim</t>
  </si>
  <si>
    <t>TitleDirector, Customer Intelligence &amp; Strategic Analytics</t>
  </si>
  <si>
    <t>Tangerine</t>
  </si>
  <si>
    <t>rELEvant + followed up</t>
  </si>
  <si>
    <t>Farimehr Hakemzadeh</t>
  </si>
  <si>
    <t xml:space="preserve">Marketing/Brand Strategist </t>
  </si>
  <si>
    <t>6P Marketing</t>
  </si>
  <si>
    <t>farimehr.hakemzadeh@6pmarketing.com</t>
  </si>
  <si>
    <t>"This is a busy season and I have very little time to explore messages like yours. Slower days do show up in our schedule, and I will get in touch with you when I find some time to listen to your pitch."</t>
  </si>
  <si>
    <t>Alex Rogatinskii</t>
  </si>
  <si>
    <t>irrelevent (7/15/2020)</t>
  </si>
  <si>
    <t>" I cannot implement your service now but I will keep it in mind"</t>
  </si>
  <si>
    <t>Rahul Biswas</t>
  </si>
  <si>
    <t>Irrelevent (7/15/2020)</t>
  </si>
  <si>
    <t>Justin Plumridge</t>
  </si>
  <si>
    <t>Publicis Sapient</t>
  </si>
  <si>
    <t>Gaëtan Etoga</t>
  </si>
  <si>
    <t xml:space="preserve">Senior Advisor, Data &amp; Business Intelligence </t>
  </si>
  <si>
    <t>National Bank of Canada</t>
  </si>
  <si>
    <t>Etienne de Lacroix</t>
  </si>
  <si>
    <t>Relation1</t>
  </si>
  <si>
    <t>Seva Gumeniuk</t>
  </si>
  <si>
    <t>Analytics &amp; Strategy</t>
  </si>
  <si>
    <t>Julie Anne Philip</t>
  </si>
  <si>
    <t>Director Customer Strategy</t>
  </si>
  <si>
    <t>Cathleen Wells</t>
  </si>
  <si>
    <t>Butler/Till</t>
  </si>
  <si>
    <t>Dan Twohig</t>
  </si>
  <si>
    <t>Senior Marketing Analytics Consultant</t>
  </si>
  <si>
    <t>Lucas De Jong, M.S. IMC</t>
  </si>
  <si>
    <t>Senior Solutions Architect - Salesforce / SFMC</t>
  </si>
  <si>
    <t>Plan B</t>
  </si>
  <si>
    <t>Kwong Sai</t>
  </si>
  <si>
    <t>Managing Director of Analytics &amp; Media</t>
  </si>
  <si>
    <t>Ari Kaplan</t>
  </si>
  <si>
    <t>Director, Industry Marketing</t>
  </si>
  <si>
    <t>DataRobot</t>
  </si>
  <si>
    <t>Steve Byun</t>
  </si>
  <si>
    <t>Cigna</t>
  </si>
  <si>
    <t>Dave Mundo</t>
  </si>
  <si>
    <t>Theresa Esposito</t>
  </si>
  <si>
    <t>Vp of Operations</t>
  </si>
  <si>
    <t>DMG</t>
  </si>
  <si>
    <t>Joshua Lewis</t>
  </si>
  <si>
    <t>SVP, Head of Analytics &amp; Insights</t>
  </si>
  <si>
    <t>Misha Waldropt</t>
  </si>
  <si>
    <t>Director - Marketing Analytics &amp; Data Consulting</t>
  </si>
  <si>
    <t>Nash Osgood</t>
  </si>
  <si>
    <t xml:space="preserve">Digital Operations Manager </t>
  </si>
  <si>
    <t xml:space="preserve"> Integrated Digital Strategies</t>
  </si>
  <si>
    <t>Charmaine Amsler</t>
  </si>
  <si>
    <t>No need to follow up 17/08/2020</t>
  </si>
  <si>
    <t>Rachana Vora</t>
  </si>
  <si>
    <t>SGS Consulting</t>
  </si>
  <si>
    <t>Jose Zollner</t>
  </si>
  <si>
    <t>Gerente de Consultoría y Data Science</t>
  </si>
  <si>
    <t>Business Analytics SAC</t>
  </si>
  <si>
    <t>"Hi Ramla, you are right, I appreciate very much honesty!!!I am not sure if I and the company I work for are a target for your services."</t>
  </si>
  <si>
    <t>Alexander Quezada Chavez</t>
  </si>
  <si>
    <t>Peru</t>
  </si>
  <si>
    <t>Richardson Nelson</t>
  </si>
  <si>
    <t>Innovation | Growth &amp; Performance Marketing| Digital | CMO |Insights &amp; Analytics Director</t>
  </si>
  <si>
    <t>Clear Channel Outdoor</t>
  </si>
  <si>
    <t>Paige Farrow</t>
  </si>
  <si>
    <t>Senior Director, Marketing</t>
  </si>
  <si>
    <t>Char-Broil</t>
  </si>
  <si>
    <t>Vinicius Braz</t>
  </si>
  <si>
    <t>Aon</t>
  </si>
  <si>
    <t>Vinicius.braz@aon.com</t>
  </si>
  <si>
    <t>Valquíria Serpa</t>
  </si>
  <si>
    <t>Márcio Reis Pinto</t>
  </si>
  <si>
    <t>Debrief Consultoria</t>
  </si>
  <si>
    <t>Eric Huang</t>
  </si>
  <si>
    <t>Advanced Analytics &amp; Research Lab</t>
  </si>
  <si>
    <t>Fernando Botelho</t>
  </si>
  <si>
    <t>Megan (Reading) Morace</t>
  </si>
  <si>
    <t>Pamela Forbus</t>
  </si>
  <si>
    <t xml:space="preserve">SVP, Chief Marketing Officer </t>
  </si>
  <si>
    <t>PERNOD RICARD NORTH AMERICA</t>
  </si>
  <si>
    <t>Jocelyn Swift Harjes</t>
  </si>
  <si>
    <t>Ayzenberg</t>
  </si>
  <si>
    <t>Kaitlin Dorn</t>
  </si>
  <si>
    <t>Phd</t>
  </si>
  <si>
    <t>Aaron Camacho</t>
  </si>
  <si>
    <t>Associate Director, Marketing Science</t>
  </si>
  <si>
    <t>OMD Worldwide</t>
  </si>
  <si>
    <t>David Kostas</t>
  </si>
  <si>
    <t>Interpublic Group</t>
  </si>
  <si>
    <t>Andrew Moy</t>
  </si>
  <si>
    <t>Analytics Manager - Initiative</t>
  </si>
  <si>
    <t>Raquel Rumayor</t>
  </si>
  <si>
    <t>Hillary Bliss</t>
  </si>
  <si>
    <t>National Vision</t>
  </si>
  <si>
    <t>Polis Pavlidis</t>
  </si>
  <si>
    <t>"I may have some time this Friday, between 2:30 and 5pm PT for a call. Does this work for you?"</t>
  </si>
  <si>
    <t>Earl Potter</t>
  </si>
  <si>
    <t>SVP, Media Analytics</t>
  </si>
  <si>
    <t>Quad</t>
  </si>
  <si>
    <t>Maximilian Schmitt</t>
  </si>
  <si>
    <t>Anne Swords</t>
  </si>
  <si>
    <t>Director, Market Intelligence</t>
  </si>
  <si>
    <t>Konstantinos Spetsaris</t>
  </si>
  <si>
    <t>Analytics Partner</t>
  </si>
  <si>
    <t>Steve Donohue</t>
  </si>
  <si>
    <t>Jill Johnson</t>
  </si>
  <si>
    <t>Strategic America</t>
  </si>
  <si>
    <t>Ken Krasnow</t>
  </si>
  <si>
    <t>Cara Sanfilippo</t>
  </si>
  <si>
    <t>Brad Beiter</t>
  </si>
  <si>
    <t>Maria Apostolatos</t>
  </si>
  <si>
    <t>Director-Performance Marketing &amp; Media:</t>
  </si>
  <si>
    <t>Matt Anderson</t>
  </si>
  <si>
    <t>Group M</t>
  </si>
  <si>
    <t>Joe Carillo</t>
  </si>
  <si>
    <t>Director, Direct Marketing</t>
  </si>
  <si>
    <t>Shivanku (Shiv) Misra</t>
  </si>
  <si>
    <t>Head Of Analytics, Medicare Retention</t>
  </si>
  <si>
    <t>Aetna, a CVS Health Company</t>
  </si>
  <si>
    <t>shivanku.misra@aetna.com</t>
  </si>
  <si>
    <t>Joyce Manolos</t>
  </si>
  <si>
    <t>Paola Llamas</t>
  </si>
  <si>
    <t>Director, Performance Marketing</t>
  </si>
  <si>
    <t>Levi Eli</t>
  </si>
  <si>
    <t>Jared Rodecker</t>
  </si>
  <si>
    <t>Vice President, Advanced Analytic Solutions</t>
  </si>
  <si>
    <t>They have internal tool</t>
  </si>
  <si>
    <t>Steven Pomeroy - CSM</t>
  </si>
  <si>
    <t>"No,thank you!"</t>
  </si>
  <si>
    <t>Jonathan Smith</t>
  </si>
  <si>
    <t>Manager, Marketing Science</t>
  </si>
  <si>
    <t>Ellie Suh</t>
  </si>
  <si>
    <t>Shadaab Barodawala</t>
  </si>
  <si>
    <t>Juanita Rodriguez</t>
  </si>
  <si>
    <t>Christian Detlefsen</t>
  </si>
  <si>
    <t>Method Partners</t>
  </si>
  <si>
    <t>Jeff Greenfield</t>
  </si>
  <si>
    <t>Strategic Advisor</t>
  </si>
  <si>
    <t>C3 Metrics</t>
  </si>
  <si>
    <t>Felipe Armijo Cerda</t>
  </si>
  <si>
    <t>managing director</t>
  </si>
  <si>
    <t>Amit Jain</t>
  </si>
  <si>
    <t>BioTE Medical</t>
  </si>
  <si>
    <t>Pankaj Kohli, MBA PhD</t>
  </si>
  <si>
    <t>Head Econometric / Marketing Mix Modeling, MCI</t>
  </si>
  <si>
    <t>Katy Bohinc</t>
  </si>
  <si>
    <t>Director of Data Strategy</t>
  </si>
  <si>
    <t>Inspira Marketing Group</t>
  </si>
  <si>
    <t>Ram Annamalai</t>
  </si>
  <si>
    <t>Comcast Business</t>
  </si>
  <si>
    <t>Jordan Harris</t>
  </si>
  <si>
    <t>XACTV network</t>
  </si>
  <si>
    <t>Amit Jai "AJ" Kadam</t>
  </si>
  <si>
    <t>Cardinal Path</t>
  </si>
  <si>
    <t>Frank Chipman</t>
  </si>
  <si>
    <t xml:space="preserve">Advanced Insights &amp; Marketing </t>
  </si>
  <si>
    <t>Bunmi Onibokun</t>
  </si>
  <si>
    <t>Director: Media Planning and Analytics</t>
  </si>
  <si>
    <t>Stephan Gans</t>
  </si>
  <si>
    <t>Kevin Hoover</t>
  </si>
  <si>
    <t>Liz Rangel</t>
  </si>
  <si>
    <t>Eric Higgins</t>
  </si>
  <si>
    <t>VP, Data Science &amp; Analytics</t>
  </si>
  <si>
    <t>Thiago Nori</t>
  </si>
  <si>
    <t>Monica Tenorio</t>
  </si>
  <si>
    <t>Vyomesh Gajera</t>
  </si>
  <si>
    <t>Vice President Of Data Analytics</t>
  </si>
  <si>
    <t>vyomesh.gajera@pepsico.com</t>
  </si>
  <si>
    <t xml:space="preserve">No longer Vice President Of Data Analytics  
Now Sr. Manager, Global Data &amp; Analytics at PepsiCo  Relevant profile  
Responded with a "Not at this moment"  </t>
  </si>
  <si>
    <t>James Clarke</t>
  </si>
  <si>
    <t>Media &amp; Digital Marketing Executive</t>
  </si>
  <si>
    <t>Sven Pirkl</t>
  </si>
  <si>
    <t>Ricardo Arias-Nath</t>
  </si>
  <si>
    <t>SVP / Business Strategy and Transformation. Chief of Staff. Latin America</t>
  </si>
  <si>
    <t>Irrelevent 8/12/2020</t>
  </si>
  <si>
    <t>Steve Johnson</t>
  </si>
  <si>
    <t>TitleSenior Director, Strategic Insights &amp; Analytics</t>
  </si>
  <si>
    <t>Martha Roos</t>
  </si>
  <si>
    <t>Amy Green</t>
  </si>
  <si>
    <t>Jeff Hamilton</t>
  </si>
  <si>
    <t>John Myers</t>
  </si>
  <si>
    <t>Aaron Steele</t>
  </si>
  <si>
    <t>Ben Blaweiss</t>
  </si>
  <si>
    <t>Megan Ho</t>
  </si>
  <si>
    <t>Media Analytics and Insights - P&amp;G personal care</t>
  </si>
  <si>
    <t>Robert Morgan</t>
  </si>
  <si>
    <t>Dongmei Yang</t>
  </si>
  <si>
    <t>Global Strategic Insights &amp; Analytics, Associate Director</t>
  </si>
  <si>
    <t>"I am not in charge of ROI measurements currently so I am not sure."</t>
  </si>
  <si>
    <t>Ehab Goldstein</t>
  </si>
  <si>
    <t>Sofia Panagiotakopoulou</t>
  </si>
  <si>
    <t>Elena Alikhachkina, PhD</t>
  </si>
  <si>
    <t>Vice President, Data &amp; Analytics NW | Digital Business Transformation</t>
  </si>
  <si>
    <t>SAmerican Croly</t>
  </si>
  <si>
    <t>Clare-Marie Hulsey</t>
  </si>
  <si>
    <t>Kristen Brown</t>
  </si>
  <si>
    <t>TitleSenior Global Marketing Manager</t>
  </si>
  <si>
    <t>Broughton Partners</t>
  </si>
  <si>
    <t>Jean (Lu) Strickland</t>
  </si>
  <si>
    <t>Hi Ramla, thanks for reaching out but I’m not interested at this time. Thank you.</t>
  </si>
  <si>
    <t>Lawren Barnett, MBA</t>
  </si>
  <si>
    <t>Whitney Fortin</t>
  </si>
  <si>
    <t>Jorge Montoya</t>
  </si>
  <si>
    <t>Director Business Analytics, Corporate Finance</t>
  </si>
  <si>
    <t>Red Robin</t>
  </si>
  <si>
    <t>Lizzy Nephew</t>
  </si>
  <si>
    <t>Anshuman Mohapatra</t>
  </si>
  <si>
    <t>Stephen Borders</t>
  </si>
  <si>
    <t>Adam Clifford</t>
  </si>
  <si>
    <t>Sr. Manager, Marketing Analytics</t>
  </si>
  <si>
    <t>Suzanne Kevlyn</t>
  </si>
  <si>
    <t>Vice President, Insights &amp; Analytics</t>
  </si>
  <si>
    <t>Jeff Price, MBA</t>
  </si>
  <si>
    <t>Anand Hugar</t>
  </si>
  <si>
    <t>Esther Shpak</t>
  </si>
  <si>
    <t>BLACK MAGIC FACTORY</t>
  </si>
  <si>
    <t>Yashwanth K.</t>
  </si>
  <si>
    <t>airbnb</t>
  </si>
  <si>
    <t>Harrison Burch</t>
  </si>
  <si>
    <t xml:space="preserve">Marketing Operations </t>
  </si>
  <si>
    <t>MessageBird</t>
  </si>
  <si>
    <t>irrelevent 7/8/2020</t>
  </si>
  <si>
    <t>E. Craig Stacey</t>
  </si>
  <si>
    <t>Managing Director, Marketing Productivity Management</t>
  </si>
  <si>
    <t>Institue for Marketing Productivity</t>
  </si>
  <si>
    <t>Michael Sweeney</t>
  </si>
  <si>
    <t>Leandro Delarue</t>
  </si>
  <si>
    <t>Global Categories &amp; Portfolio Intelligence Lead</t>
  </si>
  <si>
    <t>Natura</t>
  </si>
  <si>
    <t>Henrique Belmonte</t>
  </si>
  <si>
    <t>Jim Santa Barbara</t>
  </si>
  <si>
    <t>"I would be interested. Yes, October 9th at 9am would be fine.  Please send a meeting invite to jsantab428@gmail.com.  Looking forward to it!"</t>
  </si>
  <si>
    <t>Andy Dybvig</t>
  </si>
  <si>
    <t>Jim Norgren</t>
  </si>
  <si>
    <t>Jorge Oriza</t>
  </si>
  <si>
    <t>Pallaw Sharma</t>
  </si>
  <si>
    <t>Scott Hebner</t>
  </si>
  <si>
    <t>Asha Mahesh</t>
  </si>
  <si>
    <t>Samantha Albuquerque</t>
  </si>
  <si>
    <t xml:space="preserve">CMO Dafiti Group </t>
  </si>
  <si>
    <t xml:space="preserve"> Dafiti</t>
  </si>
  <si>
    <t>Chad Schumacher</t>
  </si>
  <si>
    <t>Kellogg Company</t>
  </si>
  <si>
    <t>Geoffrey Greenblatt</t>
  </si>
  <si>
    <t>AD/FIN</t>
  </si>
  <si>
    <t>Lisa (Daigneault) Pimentel</t>
  </si>
  <si>
    <t>AVP Customer Analytics</t>
  </si>
  <si>
    <t>The TJX Companies, Inc.</t>
  </si>
  <si>
    <t>Enrique Westrup</t>
  </si>
  <si>
    <t xml:space="preserve">Head Of Marketing Operations </t>
  </si>
  <si>
    <t>Health IQ</t>
  </si>
  <si>
    <t>Sai Giridhar Tata</t>
  </si>
  <si>
    <t>State Head</t>
  </si>
  <si>
    <t>Neha Misra</t>
  </si>
  <si>
    <t>Global CTO, Data Science &amp; AI Lead</t>
  </si>
  <si>
    <t>Brenda Fiala</t>
  </si>
  <si>
    <t>Global VP Strategy, Insights &amp; Analytics</t>
  </si>
  <si>
    <t>Bacardi</t>
  </si>
  <si>
    <t>Eng "Tony" Lim</t>
  </si>
  <si>
    <t>Manager - Business Analytics and Marketing Metrics</t>
  </si>
  <si>
    <t>Sony Electronics</t>
  </si>
  <si>
    <t>Stacy Yehle</t>
  </si>
  <si>
    <t>Insights &amp; Analytics Manager and Data</t>
  </si>
  <si>
    <t>Hallmark Cards</t>
  </si>
  <si>
    <t>Ken Beatty</t>
  </si>
  <si>
    <t>FCB</t>
  </si>
  <si>
    <t>Francisco Tortorelli</t>
  </si>
  <si>
    <t>Gregory Grzegorzyk</t>
  </si>
  <si>
    <t>A1 Analytics LLC</t>
  </si>
  <si>
    <t>"I enjoyed your intro video, and I would like to see a product demo tomorrow or Friday."</t>
  </si>
  <si>
    <t>Cathy Oh</t>
  </si>
  <si>
    <t xml:space="preserve">Vice President, Global Head of Marketing &amp; Analytics </t>
  </si>
  <si>
    <t>Samsung Ad</t>
  </si>
  <si>
    <t>Peter Powell</t>
  </si>
  <si>
    <t>Chief Marketing Scientist</t>
  </si>
  <si>
    <t>Marketing Data Science</t>
  </si>
  <si>
    <t>"I am interested to learn more.  Sometimes clients ask me to help them evaluate such tools, so anything you can share with me might help in such engagements in the future."</t>
  </si>
  <si>
    <t>Susanna Selchau-Hansen</t>
  </si>
  <si>
    <t>pending</t>
  </si>
  <si>
    <t>Zachary Darkow</t>
  </si>
  <si>
    <t>Director - Marketing Measurement at Target</t>
  </si>
  <si>
    <t xml:space="preserve">Mark Stone </t>
  </si>
  <si>
    <t>Founder &amp; Managing Director</t>
  </si>
  <si>
    <t>Seawalls Collective</t>
  </si>
  <si>
    <t>"I came across your very interesting company as I was researching the state of marketing ROI measurement in the UK."</t>
  </si>
  <si>
    <t>Rachel Brook</t>
  </si>
  <si>
    <t>Managing Partner, Head Data &amp; Analytics</t>
  </si>
  <si>
    <t>Thanks for reaching out and interested to learn more - please email me at rachel.brook@mediacom.com.</t>
  </si>
  <si>
    <t>Roxanne Oliver</t>
  </si>
  <si>
    <t>Data, Analytics, and Insights Lead</t>
  </si>
  <si>
    <t xml:space="preserve">McCann </t>
  </si>
  <si>
    <t>Nawraj Sinha</t>
  </si>
  <si>
    <t xml:space="preserve">Director-Customer Analytics </t>
  </si>
  <si>
    <t>Kantar Millward Brown</t>
  </si>
  <si>
    <t>Carter Ehlers</t>
  </si>
  <si>
    <t>Marketing Science Supervisor</t>
  </si>
  <si>
    <t>Kumar Raman</t>
  </si>
  <si>
    <t>Director | Data &amp; Analytics, Marketing Solutions</t>
  </si>
  <si>
    <t>Academy Sports + Outdoors</t>
  </si>
  <si>
    <t>Alek K.</t>
  </si>
  <si>
    <t>VP data</t>
  </si>
  <si>
    <t>plat.ai</t>
  </si>
  <si>
    <t>Mia Vallo</t>
  </si>
  <si>
    <t>National Geographic</t>
  </si>
  <si>
    <t>Juliana Castanheira</t>
  </si>
  <si>
    <t>Consumer Insights Global Director</t>
  </si>
  <si>
    <t>SC Johnson</t>
  </si>
  <si>
    <t>Kalyn Paul</t>
  </si>
  <si>
    <t>Director,Media Performance</t>
  </si>
  <si>
    <t>Diray Media</t>
  </si>
  <si>
    <t>Hamza A.</t>
  </si>
  <si>
    <t>VP Director, Analytics &amp; Technology</t>
  </si>
  <si>
    <t>Anthony Bishop</t>
  </si>
  <si>
    <t>Patagonia Marketing Group</t>
  </si>
  <si>
    <t>Charlene Pletz</t>
  </si>
  <si>
    <t>already in contact</t>
  </si>
  <si>
    <t>Kristin Youngling</t>
  </si>
  <si>
    <t>Senior Director, Data Strategy</t>
  </si>
  <si>
    <t>Alex Caffarini</t>
  </si>
  <si>
    <t>Ted Zollinger</t>
  </si>
  <si>
    <t>CMO | CAO | Strategy &amp; Analysis | Business Intelligence</t>
  </si>
  <si>
    <t>Modus Direct</t>
  </si>
  <si>
    <t>They do not do MMM</t>
  </si>
  <si>
    <t>Marie-Laure Carvalho</t>
  </si>
  <si>
    <t>Marketing Executive &amp; Leader</t>
  </si>
  <si>
    <t>MLC Marketing Consluting</t>
  </si>
  <si>
    <t>Young C. Lee</t>
  </si>
  <si>
    <t>Micah Murray</t>
  </si>
  <si>
    <t>VP of analytics</t>
  </si>
  <si>
    <t>Karl W. Lendenmann</t>
  </si>
  <si>
    <t>Decision Tree Analytics &amp; Services</t>
  </si>
  <si>
    <t>Sam Koslowsky</t>
  </si>
  <si>
    <t>VP Modeling Solutions</t>
  </si>
  <si>
    <t>Ingalisa Wegert</t>
  </si>
  <si>
    <t>Jessica Sokolowski</t>
  </si>
  <si>
    <t>VP, Marketing, Media &amp; Brand</t>
  </si>
  <si>
    <t>Frontier Communications</t>
  </si>
  <si>
    <t>Jeff Chaban</t>
  </si>
  <si>
    <t>Bryan Flores</t>
  </si>
  <si>
    <t>Frank Cotignola</t>
  </si>
  <si>
    <t xml:space="preserve">News America Marketing </t>
  </si>
  <si>
    <t>Stephen Murray</t>
  </si>
  <si>
    <t>Director, Media Technology, Data &amp; Analytics</t>
  </si>
  <si>
    <t>Anita Patil-Sayed</t>
  </si>
  <si>
    <t>Executive VicePresident</t>
  </si>
  <si>
    <t>dentsuX</t>
  </si>
  <si>
    <t>Rudy Grahn</t>
  </si>
  <si>
    <t>EVP - Measurement Center Of Excellence</t>
  </si>
  <si>
    <t>Raghu Siddani</t>
  </si>
  <si>
    <t>VP, Data Strategy &amp; Analytics</t>
  </si>
  <si>
    <t>Broadbeam</t>
  </si>
  <si>
    <t>IRMA SALINAS</t>
  </si>
  <si>
    <t>Kenneth Heidkamp</t>
  </si>
  <si>
    <t>Timex Group</t>
  </si>
  <si>
    <t>Derek Martin</t>
  </si>
  <si>
    <t>Metric Theory</t>
  </si>
  <si>
    <t>Eduardo Cruz</t>
  </si>
  <si>
    <t>Stella Rising</t>
  </si>
  <si>
    <t>Jim Halliday</t>
  </si>
  <si>
    <t>Plated</t>
  </si>
  <si>
    <t>Chad Jacoby</t>
  </si>
  <si>
    <t>Regional General Manager, Marketing, Sales &amp; Operations</t>
  </si>
  <si>
    <t>Nissan Motor Corporation</t>
  </si>
  <si>
    <t>Patrick Worden</t>
  </si>
  <si>
    <t>Director, Digital Marketing &amp; Customer Analytics</t>
  </si>
  <si>
    <t>Andrew Janis</t>
  </si>
  <si>
    <t>Leo Burnett Group</t>
  </si>
  <si>
    <t>Gregg Ruais</t>
  </si>
  <si>
    <t>Plan2Profit</t>
  </si>
  <si>
    <t>Michael Glick</t>
  </si>
  <si>
    <t>Wanamaker</t>
  </si>
  <si>
    <t>Chris Weaver</t>
  </si>
  <si>
    <t>Analytics/Innovation</t>
  </si>
  <si>
    <t>Chandu K</t>
  </si>
  <si>
    <t>"No, thanks. Sorry! but me and my team has built something of similar sough here.</t>
  </si>
  <si>
    <t>Marc Fanelli</t>
  </si>
  <si>
    <t>Eyeota</t>
  </si>
  <si>
    <t xml:space="preserve">"Hi Ramla - we have put our MMM work on hold for the moment. But, there is someone you should absolutely talk to - she is a good friend and ex colleague who is now at Altman Vilandri in Boston - a management consultancy who have this need. Diane Leung is who you want to contact - she was at I-COM and runs their analytics practice. I will give her a heads up that you may be reaching out. </t>
  </si>
  <si>
    <t>Sedo Oh</t>
  </si>
  <si>
    <t>VP Advance Analytics</t>
  </si>
  <si>
    <t>Blue 449</t>
  </si>
  <si>
    <t>"Hi Ramla, yes it would be great if I can take a look.  My email is sedo.oh@blue449.com.  Can you please send an invite to this email?  I'm free today until 4PM.  Otherwise, It would have to be Friday after 3PM.  Thanks"</t>
  </si>
  <si>
    <t>Ben Hewitt</t>
  </si>
  <si>
    <t>"No, just being honest love your approach"</t>
  </si>
  <si>
    <t>Philip Lo</t>
  </si>
  <si>
    <t>Nissan United</t>
  </si>
  <si>
    <t>Jake Sroczynski</t>
  </si>
  <si>
    <t>Christiane De Carvalho</t>
  </si>
  <si>
    <t xml:space="preserve">Acxiom </t>
  </si>
  <si>
    <t>don't follow up 8/7/2020</t>
  </si>
  <si>
    <t>"hello - We met in person :) I am not your buyer. GO TO karen Caulfield, remind her you met her at ICOM :)or go to her direct report
Brandi Johnansen, who would be the tech stack responsible</t>
  </si>
  <si>
    <t>Maurice Barron</t>
  </si>
  <si>
    <t xml:space="preserve">Zenith </t>
  </si>
  <si>
    <t>Leslie Wood</t>
  </si>
  <si>
    <t>NCS Solutions</t>
  </si>
  <si>
    <t>Brian Gleason</t>
  </si>
  <si>
    <t>Performance Media Group</t>
  </si>
  <si>
    <t>James Ollunga</t>
  </si>
  <si>
    <t>Director, Business Analytics</t>
  </si>
  <si>
    <t>No need to follow up as Ramla has met with Robert Burkhart - SVP, Managing Director at Horizon Media in NY</t>
  </si>
  <si>
    <t>Sandro Schiavo</t>
  </si>
  <si>
    <t>MediaCom US is already in Freshsales</t>
  </si>
  <si>
    <t>Joshua M.</t>
  </si>
  <si>
    <t>Nordstrom</t>
  </si>
  <si>
    <t>Esther Lopez</t>
  </si>
  <si>
    <t>Co-founder</t>
  </si>
  <si>
    <t>Yumello</t>
  </si>
  <si>
    <t>Ann Marie Miller</t>
  </si>
  <si>
    <t>Colin M. Roth</t>
  </si>
  <si>
    <t>Performance Marketer</t>
  </si>
  <si>
    <t>CookUnity</t>
  </si>
  <si>
    <t>Adam Ortman</t>
  </si>
  <si>
    <t>Group Director, Innovation &amp; Technology at Generator Media + Analytics</t>
  </si>
  <si>
    <t>Generator Media + Analytics</t>
  </si>
  <si>
    <t>Samuel C. Tetens, MBA</t>
  </si>
  <si>
    <t xml:space="preserve">Senior Marketing Data Analyst </t>
  </si>
  <si>
    <t>Stephen Cimo</t>
  </si>
  <si>
    <t>Sr. Marketing Analyst, Market Intelligence</t>
  </si>
  <si>
    <t>Amy Rutledge</t>
  </si>
  <si>
    <t>Partner, Media Director</t>
  </si>
  <si>
    <t>Hanna Frisendahl</t>
  </si>
  <si>
    <t>Senior Manager, Content Strategy &amp; Analytics</t>
  </si>
  <si>
    <t>Philip Brice Jr.</t>
  </si>
  <si>
    <t>Jeffrey Burns</t>
  </si>
  <si>
    <t>Manager, Performance Analytics</t>
  </si>
  <si>
    <t>Evan Chen</t>
  </si>
  <si>
    <t>Strategic Analytics</t>
  </si>
  <si>
    <t>Fernando Matas</t>
  </si>
  <si>
    <t>Global Marketing Planning &amp; Operations Director</t>
  </si>
  <si>
    <t>Amanda Tinsen</t>
  </si>
  <si>
    <t>AVP Media Strategy</t>
  </si>
  <si>
    <t>Ascena Retail Group</t>
  </si>
  <si>
    <t>Youhwan Kim</t>
  </si>
  <si>
    <t>Strategy &amp; Market Intelligence</t>
  </si>
  <si>
    <t>South Korea</t>
  </si>
  <si>
    <t>Jared Gottlieb</t>
  </si>
  <si>
    <t>Business Intelligence | Reporting and Analytics</t>
  </si>
  <si>
    <t>Tim Todd</t>
  </si>
  <si>
    <t>Sunny Media Group</t>
  </si>
  <si>
    <t>Mara Kaufman</t>
  </si>
  <si>
    <t xml:space="preserve">David Henderson </t>
  </si>
  <si>
    <t>David Crothers</t>
  </si>
  <si>
    <t>Analytics Solution Group</t>
  </si>
  <si>
    <t>Mindy Wasserman</t>
  </si>
  <si>
    <t>m.indie solution</t>
  </si>
  <si>
    <t>Luke Utkovic</t>
  </si>
  <si>
    <t>Diane LoBiondo</t>
  </si>
  <si>
    <t>Sojourn Solutions</t>
  </si>
  <si>
    <t>Gloria Cid-Stitt</t>
  </si>
  <si>
    <t>Unified</t>
  </si>
  <si>
    <t>Nancy Rogers</t>
  </si>
  <si>
    <t>Colgate Palmolive</t>
  </si>
  <si>
    <t>Bridgette Farrell Miller</t>
  </si>
  <si>
    <t>Melissa &amp; Doug, LLC</t>
  </si>
  <si>
    <t>Lisa Marzano</t>
  </si>
  <si>
    <t>Igor Reshetar</t>
  </si>
  <si>
    <t>Director II, Data Strategy, Analytics, and Solutions</t>
  </si>
  <si>
    <t>Kyle Currlin</t>
  </si>
  <si>
    <t>KDP</t>
  </si>
  <si>
    <t>Alicia Encisoa</t>
  </si>
  <si>
    <t>Don Seely</t>
  </si>
  <si>
    <t>Nadine Karp McHugh</t>
  </si>
  <si>
    <t>Camilla W. Medeiros</t>
  </si>
  <si>
    <t>Edgewell Personal Care</t>
  </si>
  <si>
    <t>Fernando Akira Yagi</t>
  </si>
  <si>
    <t>Insights &amp; Analytics, Lead Analyst</t>
  </si>
  <si>
    <t>Alejandro Perelis</t>
  </si>
  <si>
    <t>Value Consulting 360</t>
  </si>
  <si>
    <t>Argentina</t>
  </si>
  <si>
    <t>"Thanks Ramla! Let´s schedule a call."</t>
  </si>
  <si>
    <t>Saban Karaca</t>
  </si>
  <si>
    <t>Tima Amin</t>
  </si>
  <si>
    <t>Associate Director, Business Intelligence</t>
  </si>
  <si>
    <t>Publicis Group</t>
  </si>
  <si>
    <t>Edwin W Holmquist</t>
  </si>
  <si>
    <t>Xcelerated Marketing</t>
  </si>
  <si>
    <t>Richard Qiao</t>
  </si>
  <si>
    <t>MullenLowe Mediahub Global</t>
  </si>
  <si>
    <t>Robert Welborn</t>
  </si>
  <si>
    <t>Beverly C.</t>
  </si>
  <si>
    <t>Director Of insights and Strategic Analytics</t>
  </si>
  <si>
    <t>Javelin Agency</t>
  </si>
  <si>
    <t>Domenika Praxmarer</t>
  </si>
  <si>
    <t>Janet Hollinger</t>
  </si>
  <si>
    <t>Joseph Rose</t>
  </si>
  <si>
    <t>Jonathan Yergler</t>
  </si>
  <si>
    <t>A+E Network</t>
  </si>
  <si>
    <t>Stephanie Brownell</t>
  </si>
  <si>
    <t>Jason McDonald</t>
  </si>
  <si>
    <t>Databricks</t>
  </si>
  <si>
    <t>I'm probably the wrong person to speak with at Databricks. You should reach out to Justin Epstein.</t>
  </si>
  <si>
    <t>Marina Ma</t>
  </si>
  <si>
    <t>Data Analyst (Saks Fifth Avenue)</t>
  </si>
  <si>
    <t>Kerry McCloskey Berlet</t>
  </si>
  <si>
    <t>Amit Verma</t>
  </si>
  <si>
    <t>Axtria</t>
  </si>
  <si>
    <t>Asli Iskeceli</t>
  </si>
  <si>
    <t>Sr Media Effectiveness and Analytics Manager</t>
  </si>
  <si>
    <t>Chris Hopkins</t>
  </si>
  <si>
    <t>Senior Partner, Senior Director Analytics</t>
  </si>
  <si>
    <t>Donna Eddington</t>
  </si>
  <si>
    <t>VP, Planning &amp; Analysis</t>
  </si>
  <si>
    <t>irrelevent 7/9/2020</t>
  </si>
  <si>
    <t>Simran Anand</t>
  </si>
  <si>
    <t>WeWork</t>
  </si>
  <si>
    <t>Tiphaine Tarhan</t>
  </si>
  <si>
    <t>S.V.P Head of Analytics, North America</t>
  </si>
  <si>
    <t>Jonathan Gross</t>
  </si>
  <si>
    <t>Senior Engineer</t>
  </si>
  <si>
    <t>Marketing Attribution LLC</t>
  </si>
  <si>
    <t>"Thanks for reaching out! I unfortunately don't think I am interested at this time!"</t>
  </si>
  <si>
    <t>Tricia Scully</t>
  </si>
  <si>
    <t>Yue Xiao</t>
  </si>
  <si>
    <t>Charles de los Reyes</t>
  </si>
  <si>
    <t>In4mation Insights</t>
  </si>
  <si>
    <t>On freshsales</t>
  </si>
  <si>
    <t>Bahman Sharifi</t>
  </si>
  <si>
    <t>Associate Director at Mediacom</t>
  </si>
  <si>
    <t>Jillyn Richardson</t>
  </si>
  <si>
    <t>Laila Leszyk</t>
  </si>
  <si>
    <t>Horizon next</t>
  </si>
  <si>
    <t>Joel Breen</t>
  </si>
  <si>
    <t>VP</t>
  </si>
  <si>
    <t>We are a Full Funnel Multi Touch Attribution company.. Maximizing ROI of Marketing is central to our offering.</t>
  </si>
  <si>
    <t>Nicholas Pylypiw</t>
  </si>
  <si>
    <t>Cape Fear Collective</t>
  </si>
  <si>
    <t>ReLEvant + followed up</t>
  </si>
  <si>
    <t>Darren Smith</t>
  </si>
  <si>
    <t>EVP, Data &amp; Technology</t>
  </si>
  <si>
    <t>Catherina Kowsoleea</t>
  </si>
  <si>
    <t>Francis Tienzo</t>
  </si>
  <si>
    <t>Patricia McQuillan, BA Hons., MBA</t>
  </si>
  <si>
    <t>Brand Matters</t>
  </si>
  <si>
    <t>Harsh Soni</t>
  </si>
  <si>
    <t>Nick Brien</t>
  </si>
  <si>
    <t>Yannis Kotziagkiaouridis</t>
  </si>
  <si>
    <t>Global Chief Data &amp; Analytics Officer</t>
  </si>
  <si>
    <t>Edelman Data &amp; Intelligence (DxI)</t>
  </si>
  <si>
    <t>Sameera Wahidna</t>
  </si>
  <si>
    <t>Sherida Subrati-Chan</t>
  </si>
  <si>
    <t>VP Marketing Insights &amp; Analytics</t>
  </si>
  <si>
    <t>Derek Sweet</t>
  </si>
  <si>
    <t>VP, Analytics &amp; Data Science</t>
  </si>
  <si>
    <t xml:space="preserve">Media Assembly </t>
  </si>
  <si>
    <t>Alice You</t>
  </si>
  <si>
    <t>Manager, Media Performance and Strategic Planning</t>
  </si>
  <si>
    <t>Brian Aitken</t>
  </si>
  <si>
    <t>JPL</t>
  </si>
  <si>
    <t>Santanu Chakraborty</t>
  </si>
  <si>
    <t xml:space="preserve">Vice President, Ad Impact, ROI &amp; Data Science </t>
  </si>
  <si>
    <t xml:space="preserve">NBC Universal Media </t>
  </si>
  <si>
    <t>Luciana Iodice</t>
  </si>
  <si>
    <t>Privalia</t>
  </si>
  <si>
    <t>Khurram Moiz</t>
  </si>
  <si>
    <t>Senior Director - Marketing Analytics, Customer Success</t>
  </si>
  <si>
    <t>Neilsen</t>
  </si>
  <si>
    <t>Jason Spurgeon</t>
  </si>
  <si>
    <t>84.51˚</t>
  </si>
  <si>
    <t>advertiser_Retail</t>
  </si>
  <si>
    <t>Mario A. Vinasco</t>
  </si>
  <si>
    <t xml:space="preserve">Universal Music Group </t>
  </si>
  <si>
    <t>Brian Gillard</t>
  </si>
  <si>
    <t>Dr. Ash S.</t>
  </si>
  <si>
    <t>Gérard Corbehem</t>
  </si>
  <si>
    <t>Head of Data Commerce</t>
  </si>
  <si>
    <t xml:space="preserve">La Redoute </t>
  </si>
  <si>
    <t>anna.faure@laredoute-corporate.com</t>
  </si>
  <si>
    <t>Kathleen Lukasik</t>
  </si>
  <si>
    <t>Director of Analytics and Insights</t>
  </si>
  <si>
    <t>Rightpoint</t>
  </si>
  <si>
    <t>Michelle Jacobs</t>
  </si>
  <si>
    <t>Alight Analytics</t>
  </si>
  <si>
    <t>"I'm sorry I think you messaged the wrong person!
"</t>
  </si>
  <si>
    <t>Scott Desgrosseilliers</t>
  </si>
  <si>
    <t>Wicked Reports</t>
  </si>
  <si>
    <t>Patrick McDonald</t>
  </si>
  <si>
    <t>Wavicle Data Solutions</t>
  </si>
  <si>
    <t>Matt Kleinschmit</t>
  </si>
  <si>
    <t>Reach3 Insights</t>
  </si>
  <si>
    <t>Abby (Abhilasha) Mehta, PhD</t>
  </si>
  <si>
    <t>Bank of America</t>
  </si>
  <si>
    <t>Ian Davies</t>
  </si>
  <si>
    <t>Director - Analytics and AI</t>
  </si>
  <si>
    <t xml:space="preserve">Capgemini Invent </t>
  </si>
  <si>
    <t>I replaced Philippe Thobie by Ian Davies</t>
  </si>
  <si>
    <t>Jana DeLancey</t>
  </si>
  <si>
    <t>Daniel Harrison</t>
  </si>
  <si>
    <t>Laura Van Hoof</t>
  </si>
  <si>
    <t>Chin Yang Quek</t>
  </si>
  <si>
    <t>APAC Head of Technology</t>
  </si>
  <si>
    <t>Matthew Olson</t>
  </si>
  <si>
    <t>Athene America</t>
  </si>
  <si>
    <t>Jason Wright</t>
  </si>
  <si>
    <t>Chuck Sample</t>
  </si>
  <si>
    <t>Sharareh Abbassi</t>
  </si>
  <si>
    <t>Jessica (Dudley) McDonough</t>
  </si>
  <si>
    <t>Pierre Tannoux</t>
  </si>
  <si>
    <t>Renata Ferraiolo</t>
  </si>
  <si>
    <t>Steve Arkley</t>
  </si>
  <si>
    <t>Andrea Davey</t>
  </si>
  <si>
    <t>Tiffany &amp; Co</t>
  </si>
  <si>
    <t>Wendy Cotto</t>
  </si>
  <si>
    <t>The Marketing Store</t>
  </si>
  <si>
    <t>Roger Payne</t>
  </si>
  <si>
    <t>Anne Rundell</t>
  </si>
  <si>
    <t>VP, Data &amp; Marketing Science</t>
  </si>
  <si>
    <t>Brent Janes</t>
  </si>
  <si>
    <t>Match Marketing Group</t>
  </si>
  <si>
    <t>June Devalk</t>
  </si>
  <si>
    <t>Heiko Schäfer</t>
  </si>
  <si>
    <t>ior Director, Global Research, Media and Analytics </t>
  </si>
  <si>
    <t>Dallas</t>
  </si>
  <si>
    <t>Julio Moyano Basso</t>
  </si>
  <si>
    <t>Consultor Data Analytics</t>
  </si>
  <si>
    <t xml:space="preserve">Data Connection </t>
  </si>
  <si>
    <t>Martín Hernán Carniglia</t>
  </si>
  <si>
    <t>Mentor</t>
  </si>
  <si>
    <t>Semillero Digital</t>
  </si>
  <si>
    <t>Hi Ramla, I would love setting some time with you to discuss. Please send me an e-mail to martin.carniglia@rga.com</t>
  </si>
  <si>
    <t>Michele Moretti</t>
  </si>
  <si>
    <t>Ken Moore</t>
  </si>
  <si>
    <t>VP Marketing Sciences</t>
  </si>
  <si>
    <t>Kinesso</t>
  </si>
  <si>
    <t>Sharad Kansara</t>
  </si>
  <si>
    <t>Isobar</t>
  </si>
  <si>
    <t>Damian Fernandez-Lamela</t>
  </si>
  <si>
    <t>VP Global Analytics</t>
  </si>
  <si>
    <t>Fossil Group</t>
  </si>
  <si>
    <t>Bill Doyle</t>
  </si>
  <si>
    <t>Santander Bank</t>
  </si>
  <si>
    <t>Mark Goffee</t>
  </si>
  <si>
    <t>T. Rowe Price</t>
  </si>
  <si>
    <t>Caryn Hein</t>
  </si>
  <si>
    <t>VP, Analytics &amp; Data Consulting</t>
  </si>
  <si>
    <t>In touch with Arthur Yen from Havas - no need to follow up</t>
  </si>
  <si>
    <t>Henrik Christensen</t>
  </si>
  <si>
    <t>Vice President Insights and Analytics</t>
  </si>
  <si>
    <t>Molson Coors Beverage Company</t>
  </si>
  <si>
    <t>"Would be interested in a demo. I’m at iamhenrikchristensen@gmail.com. Currently in transition for my next role</t>
  </si>
  <si>
    <t>John Baronello</t>
  </si>
  <si>
    <t>Vice President of Digital Transformation</t>
  </si>
  <si>
    <t>John.baronello@allstate.com.</t>
  </si>
  <si>
    <t>"Pls send product materials to John.baronello@allstate.com. I will review and let you know if a call is needed."</t>
  </si>
  <si>
    <t>Brad Millett</t>
  </si>
  <si>
    <t>Bernard S.</t>
  </si>
  <si>
    <t>Viega LLC</t>
  </si>
  <si>
    <t>Matthias Kehder</t>
  </si>
  <si>
    <t>Modern Analytics</t>
  </si>
  <si>
    <t>"we don't do anything near what you are describing.  we are  predictive analytics tools, have no outbound marketing and zero marketing mix applications."</t>
  </si>
  <si>
    <t>Joyanta Majee</t>
  </si>
  <si>
    <t xml:space="preserve">Orion Business Innovation </t>
  </si>
  <si>
    <t>Irrelevant (7/14/2020)</t>
  </si>
  <si>
    <t>follow up message sent Nov 20th</t>
  </si>
  <si>
    <t>Thom-Austin Young</t>
  </si>
  <si>
    <t xml:space="preserve">Alliance Data card services </t>
  </si>
  <si>
    <t>"No, thanks. I am not in a position to purchase or recommend the purchase of your products.  Thanks for reaching out though."</t>
  </si>
  <si>
    <t>Xiaojing Zhuang</t>
  </si>
  <si>
    <t>David Wekselbaum</t>
  </si>
  <si>
    <t>Clorox</t>
  </si>
  <si>
    <t>Huy Nguyen</t>
  </si>
  <si>
    <t>Jacklyn Avila</t>
  </si>
  <si>
    <t xml:space="preserve">Dennis Paredes </t>
  </si>
  <si>
    <t>Worldmedia Interactive</t>
  </si>
  <si>
    <t>Danielle Ackles</t>
  </si>
  <si>
    <t>John Green</t>
  </si>
  <si>
    <t>Next</t>
  </si>
  <si>
    <t>Mariana Flores</t>
  </si>
  <si>
    <t>Vivek Girotra</t>
  </si>
  <si>
    <t>FoxNext</t>
  </si>
  <si>
    <t>Thomas Hopkins</t>
  </si>
  <si>
    <t>MasterClass</t>
  </si>
  <si>
    <t>Jonathan Isernhagen</t>
  </si>
  <si>
    <t>W2O Group</t>
  </si>
  <si>
    <t>Kate Canel</t>
  </si>
  <si>
    <t>The Shipyard</t>
  </si>
  <si>
    <t>Thanks for sharing</t>
  </si>
  <si>
    <t>Aaron Strout</t>
  </si>
  <si>
    <t>Kimberly G.</t>
  </si>
  <si>
    <t>Bandwidth Inc.</t>
  </si>
  <si>
    <t>Zack Gore</t>
  </si>
  <si>
    <t>Head of Marketing Attribution Analytics</t>
  </si>
  <si>
    <t>Endurance International Group</t>
  </si>
  <si>
    <t>Ryan D. Adami</t>
  </si>
  <si>
    <t>Director, Global Digital Media</t>
  </si>
  <si>
    <t>DocuSign</t>
  </si>
  <si>
    <t>Edward Drake</t>
  </si>
  <si>
    <t>Senior Vice President, Marketing Data Strategy, Attribution &amp; Partnerships</t>
  </si>
  <si>
    <t>Rohan Talati</t>
  </si>
  <si>
    <t>Recommended someone else at Macy's</t>
  </si>
  <si>
    <t>Anna Higgins</t>
  </si>
  <si>
    <t>Senior Marketing Manager - Banking</t>
  </si>
  <si>
    <t>Raynor Mallory</t>
  </si>
  <si>
    <t>Serif Heykel</t>
  </si>
  <si>
    <t>Ellie Mae</t>
  </si>
  <si>
    <t>Britta Young</t>
  </si>
  <si>
    <t>Performance Matters</t>
  </si>
  <si>
    <t>Elizabeth Counihan</t>
  </si>
  <si>
    <t>Lucas Crawford</t>
  </si>
  <si>
    <t xml:space="preserve">Director of Marketing </t>
  </si>
  <si>
    <t>follow up sent Oct 13th</t>
  </si>
  <si>
    <t>Tanya Marushkevych</t>
  </si>
  <si>
    <t>FICO</t>
  </si>
  <si>
    <t>Alex Dragan</t>
  </si>
  <si>
    <t xml:space="preserve">Four Seasons Hotel </t>
  </si>
  <si>
    <t>Stephane Gayraud</t>
  </si>
  <si>
    <t xml:space="preserve">CN </t>
  </si>
  <si>
    <t>Derek Bhopalsingh</t>
  </si>
  <si>
    <t>Esra Unsal Americakli</t>
  </si>
  <si>
    <t>Lucy Jane Baumgartner</t>
  </si>
  <si>
    <t>Avinash Tiwari</t>
  </si>
  <si>
    <t>Senior Director at Nike</t>
  </si>
  <si>
    <t>American Express</t>
  </si>
  <si>
    <t>follow up message sent Jan 10th</t>
  </si>
  <si>
    <t>Ihsan Kurt</t>
  </si>
  <si>
    <t>VP of Data Science and Analytics</t>
  </si>
  <si>
    <t>Credit Sesame</t>
  </si>
  <si>
    <t>Chris I.</t>
  </si>
  <si>
    <t>GAF</t>
  </si>
  <si>
    <t>Carolyn Kim</t>
  </si>
  <si>
    <t>Greg Greenberg</t>
  </si>
  <si>
    <t>Manuel Tendilla</t>
  </si>
  <si>
    <t>Julieta Lechuga</t>
  </si>
  <si>
    <t>Eduardo Alfredo Reyes Castañeda</t>
  </si>
  <si>
    <t>Omar G.</t>
  </si>
  <si>
    <t>Luis Caballero</t>
  </si>
  <si>
    <t>Huge</t>
  </si>
  <si>
    <t>Warren Hearnes</t>
  </si>
  <si>
    <t>Gene Corcoran</t>
  </si>
  <si>
    <t>Antonio Garcia</t>
  </si>
  <si>
    <t>AmericaA</t>
  </si>
  <si>
    <t>"I used to support Marketing, but not anymore. Thank you for your honesty."</t>
  </si>
  <si>
    <t>Simon Benarroch</t>
  </si>
  <si>
    <t>VP, Head of Global Insights &amp; Analytics</t>
  </si>
  <si>
    <t>In contact</t>
  </si>
  <si>
    <t>Arthur Yen</t>
  </si>
  <si>
    <t>Team Leader | Marketing Data and Analytics | Media Buying | Communications Planning</t>
  </si>
  <si>
    <t>Intuit</t>
  </si>
  <si>
    <t>Hi Ramla, do you have topline material you can send my way? Feel free to email me at arthur.yen@havasmedia.com</t>
  </si>
  <si>
    <t>Shannon Xue</t>
  </si>
  <si>
    <t>Manager, Growth Marketing</t>
  </si>
  <si>
    <t xml:space="preserve">Virta Health </t>
  </si>
  <si>
    <t>Josh Warriner</t>
  </si>
  <si>
    <t>Group Director, Media Analytics &amp; Insights</t>
  </si>
  <si>
    <t>Kathy Chan</t>
  </si>
  <si>
    <t>Owen Curtis</t>
  </si>
  <si>
    <t>VP, Marketing Analytics and Data Consulting</t>
  </si>
  <si>
    <t>Irrelevent (7/14/2020)</t>
  </si>
  <si>
    <t>Natia Bolkwadze</t>
  </si>
  <si>
    <t>Justin Williams</t>
  </si>
  <si>
    <t>Director, Data Engineering</t>
  </si>
  <si>
    <t>Kelley Maves</t>
  </si>
  <si>
    <t>VivaKi</t>
  </si>
  <si>
    <t>Alisa Ben, MBA</t>
  </si>
  <si>
    <t>SVP, Head of Analytics</t>
  </si>
  <si>
    <t>Canvas Worldwide</t>
  </si>
  <si>
    <t>Varun Poddar</t>
  </si>
  <si>
    <t>VP, Head - Tune-in and Video Analytics</t>
  </si>
  <si>
    <t xml:space="preserve">ViaComCBS </t>
  </si>
  <si>
    <t>follow up message sent Jan 13th</t>
  </si>
  <si>
    <t>David H.</t>
  </si>
  <si>
    <t>Integritas Analytics</t>
  </si>
  <si>
    <t>Julia Wolfson</t>
  </si>
  <si>
    <t xml:space="preserve">Market Fusion Analytics </t>
  </si>
  <si>
    <t>15/9/2020</t>
  </si>
  <si>
    <t>Jennifer Quenville</t>
  </si>
  <si>
    <t>The Mars Agency</t>
  </si>
  <si>
    <t>Yunfei Chen</t>
  </si>
  <si>
    <t>Robert Baldwin</t>
  </si>
  <si>
    <t>VP, Marketin</t>
  </si>
  <si>
    <t>TABS Analytics</t>
  </si>
  <si>
    <t>Michael Lorenzen</t>
  </si>
  <si>
    <t>Blink Health</t>
  </si>
  <si>
    <t>Tamar Shapiro</t>
  </si>
  <si>
    <t>Lucas Ravagnani</t>
  </si>
  <si>
    <t>Eric Briand</t>
  </si>
  <si>
    <t>Sid Lee</t>
  </si>
  <si>
    <t>Christian Quenneville</t>
  </si>
  <si>
    <t>Elana Gorbatyuk</t>
  </si>
  <si>
    <t>Alexandre Simard</t>
  </si>
  <si>
    <t>Gonzague Mulot</t>
  </si>
  <si>
    <t>Vito Mazzarino</t>
  </si>
  <si>
    <t>Alexandre Frantz</t>
  </si>
  <si>
    <t>Serge Bationo, M. Sc.</t>
  </si>
  <si>
    <t>Makan Camara</t>
  </si>
  <si>
    <t>Videotron</t>
  </si>
  <si>
    <t>"Even though it's very interesting, I'm unfortunately not ready for this right now, lack of time."</t>
  </si>
  <si>
    <t>Richard Tea</t>
  </si>
  <si>
    <t>BDC</t>
  </si>
  <si>
    <t>Shelley Ivanko</t>
  </si>
  <si>
    <t>Co-Founder &amp; President</t>
  </si>
  <si>
    <t>Silver Linings Consultancy, LLC</t>
  </si>
  <si>
    <t>Maïté CASSIN, MSc.</t>
  </si>
  <si>
    <t>Kruger</t>
  </si>
  <si>
    <t>Fares Aldik</t>
  </si>
  <si>
    <t>Mike Sherman</t>
  </si>
  <si>
    <t>Atul Singh</t>
  </si>
  <si>
    <t>Autodesk</t>
  </si>
  <si>
    <t>Yu WANG</t>
  </si>
  <si>
    <t>Jive Software</t>
  </si>
  <si>
    <t>George Erles</t>
  </si>
  <si>
    <t>Yves Rocher</t>
  </si>
  <si>
    <t>Peter Cheung</t>
  </si>
  <si>
    <t>Mejuri</t>
  </si>
  <si>
    <t>Jean-Francois Bourdeau</t>
  </si>
  <si>
    <t>Gah-Yee Won</t>
  </si>
  <si>
    <t>Scotiabank</t>
  </si>
  <si>
    <t>Adam Hadley</t>
  </si>
  <si>
    <t>Sr. Manager Global Media &amp; Marketing Science</t>
  </si>
  <si>
    <t>Toronto</t>
  </si>
  <si>
    <t>David Jenkins</t>
  </si>
  <si>
    <t>Traction On Demand</t>
  </si>
  <si>
    <t>Josh Peters</t>
  </si>
  <si>
    <t>Sr. Director - Global Audience Data Strategy, Data Partnerships &amp; MMM</t>
  </si>
  <si>
    <t>BuzzFeed</t>
  </si>
  <si>
    <t>Doron Dinovitzer</t>
  </si>
  <si>
    <t>Media Experts</t>
  </si>
  <si>
    <t>Jeff Hughes</t>
  </si>
  <si>
    <t>Category Lead - North American Marketing Procurement</t>
  </si>
  <si>
    <t>Shyam Venugopal</t>
  </si>
  <si>
    <t>Senior Vice President, Global Media and Commercial Capabilities</t>
  </si>
  <si>
    <t>Amy Mitchell</t>
  </si>
  <si>
    <t>Various SaaS Start-ups and VCs</t>
  </si>
  <si>
    <t>Dan Linton</t>
  </si>
  <si>
    <t>Global Data Privacy Officer</t>
  </si>
  <si>
    <t>Real Chemistry</t>
  </si>
  <si>
    <t>Kevin Troyanos</t>
  </si>
  <si>
    <t>Publicis Health</t>
  </si>
  <si>
    <t>Got it. Sure I'd be open to an introductory discussion to understand the capability. My schedule over the next few weeks is quite packed, but feel free to send over an invite for the week of November 11th to kevin.troyanos@saatchiwellness.com. If the time doesn't work, I'll propose a new one. Thanks</t>
  </si>
  <si>
    <t>Michael Krueger</t>
  </si>
  <si>
    <t xml:space="preserve">Yes Marketing </t>
  </si>
  <si>
    <t>Rong Yan</t>
  </si>
  <si>
    <t>BJ's Wholesale Club</t>
  </si>
  <si>
    <t>Gregory Graham</t>
  </si>
  <si>
    <t>AVP, Marketing Analytics &amp; Strategic Planning</t>
  </si>
  <si>
    <t>AT&amp;T</t>
  </si>
  <si>
    <t>Sandeep Saini</t>
  </si>
  <si>
    <t>Grazitti Interactive</t>
  </si>
  <si>
    <t>Tim Gough</t>
  </si>
  <si>
    <t>Calvin Klein</t>
  </si>
  <si>
    <t>David Sergile</t>
  </si>
  <si>
    <t xml:space="preserve">STONE Resource Group </t>
  </si>
  <si>
    <t>Atlanta</t>
  </si>
  <si>
    <t>Stewart Pratt</t>
  </si>
  <si>
    <t>Head of Marketing and Data Sciences</t>
  </si>
  <si>
    <t>Swift Agency</t>
  </si>
  <si>
    <t>Portland</t>
  </si>
  <si>
    <t>John C.</t>
  </si>
  <si>
    <t>Paul Fraser</t>
  </si>
  <si>
    <t>Cendyn</t>
  </si>
  <si>
    <t>Sachin Pai</t>
  </si>
  <si>
    <t>Manager, Advertising and Media Analytics</t>
  </si>
  <si>
    <t>Sam Eley</t>
  </si>
  <si>
    <t>Customer Insight Analyst</t>
  </si>
  <si>
    <t>Amanda Croce</t>
  </si>
  <si>
    <t>Casper</t>
  </si>
  <si>
    <t>Monika Grabania - Dailerian</t>
  </si>
  <si>
    <t>Justin Raveche</t>
  </si>
  <si>
    <t>Sr. Director Marketing Effectives</t>
  </si>
  <si>
    <t>Andy Kauffman</t>
  </si>
  <si>
    <t>Kalah Arsenault</t>
  </si>
  <si>
    <t>Juan Alvarez</t>
  </si>
  <si>
    <t>Matthew Simpson</t>
  </si>
  <si>
    <t>McCann</t>
  </si>
  <si>
    <t>Samantha Riley</t>
  </si>
  <si>
    <t>Andrew Lange</t>
  </si>
  <si>
    <t>y'all</t>
  </si>
  <si>
    <t>Subu Desaraju</t>
  </si>
  <si>
    <t>EVP, Performance Marketing &amp; Analytics</t>
  </si>
  <si>
    <t>Todd Kinsman</t>
  </si>
  <si>
    <t>Head of Global Marketing and Consumer Analytics</t>
  </si>
  <si>
    <t xml:space="preserve">Bose Corporation </t>
  </si>
  <si>
    <t>Retired</t>
  </si>
  <si>
    <t>Tim Heavey</t>
  </si>
  <si>
    <t>Operations Analyst</t>
  </si>
  <si>
    <t>Reyes Holdings</t>
  </si>
  <si>
    <t>Ryan Medine</t>
  </si>
  <si>
    <t>Velocity Global, LLC </t>
  </si>
  <si>
    <t>Irrelevent 7/14/2020</t>
  </si>
  <si>
    <t>Jason Emanis</t>
  </si>
  <si>
    <t>SHR, Sceptre Hospitality Resources, LLC</t>
  </si>
  <si>
    <t>Patrick Egan</t>
  </si>
  <si>
    <t>Kukui Corporation</t>
  </si>
  <si>
    <t>Bob West, MBA</t>
  </si>
  <si>
    <t>Datacenters.com </t>
  </si>
  <si>
    <t>Arun Kumar</t>
  </si>
  <si>
    <t>SVP, Data and Insights</t>
  </si>
  <si>
    <t>Laura Evans, Ph.D.</t>
  </si>
  <si>
    <t>SVP, Data</t>
  </si>
  <si>
    <t>Disney Streaming Services</t>
  </si>
  <si>
    <t>Slav Lakov</t>
  </si>
  <si>
    <t>SVP, Data and Analytics</t>
  </si>
  <si>
    <t>Skillsoft</t>
  </si>
  <si>
    <t>no need to follow up 8/17/2020</t>
  </si>
  <si>
    <t>thanks for the honesty. In return, I will guide you to the right person - please reach out to @Jeremie Audran - he is the one in charge of marketing tech and ops here. He would be a better person to engage.</t>
  </si>
  <si>
    <t>Ann Gersna, MBA</t>
  </si>
  <si>
    <t>SVP</t>
  </si>
  <si>
    <t>Shadowfax Partners; Strategic Partnerships Consulting</t>
  </si>
  <si>
    <t>Tom Bick</t>
  </si>
  <si>
    <t>Duluth Trading Company</t>
  </si>
  <si>
    <t>Chris Grindem</t>
  </si>
  <si>
    <t>Executive Director</t>
  </si>
  <si>
    <t>The Utmost Group</t>
  </si>
  <si>
    <t>Steve Franco</t>
  </si>
  <si>
    <t>MediaRadar, Inc.</t>
  </si>
  <si>
    <t>Adrian Parker</t>
  </si>
  <si>
    <t>Global Vice President, Marketing</t>
  </si>
  <si>
    <t>Bacardi </t>
  </si>
  <si>
    <t>Jennifer Pisciotta</t>
  </si>
  <si>
    <t>Brian Herlihy, C.S.S.</t>
  </si>
  <si>
    <t>Field Sales Manager</t>
  </si>
  <si>
    <t>Tito's Handmade Vodka</t>
  </si>
  <si>
    <t>Raquel V. Cadourcy</t>
  </si>
  <si>
    <t>Modern Luxury</t>
  </si>
  <si>
    <t>Mario Cordon</t>
  </si>
  <si>
    <t>BEL America LLC</t>
  </si>
  <si>
    <t>irrelevent 8/17/2020</t>
  </si>
  <si>
    <t>how expensive is it?</t>
  </si>
  <si>
    <t>Laureano Gomez</t>
  </si>
  <si>
    <t>Aspen Marketing a Division of Epsilon (epsilon.com)</t>
  </si>
  <si>
    <t>Weifan Zhang</t>
  </si>
  <si>
    <t>Alexander Rylance</t>
  </si>
  <si>
    <t>OperaSolutions</t>
  </si>
  <si>
    <t>Nikhil Kaul</t>
  </si>
  <si>
    <t>Analytics Services Director</t>
  </si>
  <si>
    <t>Crossix Solutions</t>
  </si>
  <si>
    <t>Bill Toomey</t>
  </si>
  <si>
    <t>Senior Director, Marketing Analytics</t>
  </si>
  <si>
    <t>Sirius XM Radio</t>
  </si>
  <si>
    <t>Andrew Artemenko</t>
  </si>
  <si>
    <t>Senior Director, Marketing Analytics Solutions</t>
  </si>
  <si>
    <t>Jamie Kramer</t>
  </si>
  <si>
    <t>EVP, Global Marketing Strategy and Insights</t>
  </si>
  <si>
    <t>Lionsgate</t>
  </si>
  <si>
    <t>/</t>
  </si>
  <si>
    <t>Dan Wong</t>
  </si>
  <si>
    <t>Director Marketing and Media Planning</t>
  </si>
  <si>
    <t>Shutterfly</t>
  </si>
  <si>
    <t>Alok Jain</t>
  </si>
  <si>
    <t>Director - CRM &amp; Marketing Analytics</t>
  </si>
  <si>
    <t>Visionworks of America</t>
  </si>
  <si>
    <t>"No thanks"</t>
  </si>
  <si>
    <t>Stephen (Steffin) Harris</t>
  </si>
  <si>
    <t>VP Head of Enterprise Data &amp; Analytics</t>
  </si>
  <si>
    <t>VMware</t>
  </si>
  <si>
    <t>Siddhartha Grandhi</t>
  </si>
  <si>
    <t>Marketing Analyst Lead,Data Scientist</t>
  </si>
  <si>
    <t>DISH Network</t>
  </si>
  <si>
    <t>Kiriti Ponnala</t>
  </si>
  <si>
    <t>Manager, Marketing Analytics</t>
  </si>
  <si>
    <t>Ryan Fernandez</t>
  </si>
  <si>
    <t>Senior Manager, Global Marketing Data, Operations &amp; Analytics</t>
  </si>
  <si>
    <t>UiPath</t>
  </si>
  <si>
    <t>Caitlin Smallwood</t>
  </si>
  <si>
    <t>VP, Data Science and Engineering</t>
  </si>
  <si>
    <t>Manav Misra</t>
  </si>
  <si>
    <t>Regions Bank</t>
  </si>
  <si>
    <t>Marta Adão da Fonseca</t>
  </si>
  <si>
    <t>Head of Knowledge &amp; Insight Management</t>
  </si>
  <si>
    <t>William Cao</t>
  </si>
  <si>
    <t>Deputy Director, Intelligence and Analytics Program</t>
  </si>
  <si>
    <t>TSMC</t>
  </si>
  <si>
    <t>Thanks for your message. My current responsibility does not have the need for the services you offers.</t>
  </si>
  <si>
    <t>Pooja Prakash</t>
  </si>
  <si>
    <t>Bright Horizons</t>
  </si>
  <si>
    <t>John Hession</t>
  </si>
  <si>
    <t>SVP Marketing &amp; Growth</t>
  </si>
  <si>
    <t xml:space="preserve"> Modsy</t>
  </si>
  <si>
    <t>Unni Nambudripad</t>
  </si>
  <si>
    <t>Head of Marketing &amp; Digital Analytics</t>
  </si>
  <si>
    <t>Prudential Financial</t>
  </si>
  <si>
    <t>Tim Samain</t>
  </si>
  <si>
    <t>Director, Enterprise Digital &amp; Analytics</t>
  </si>
  <si>
    <t>Jaime Garrigus</t>
  </si>
  <si>
    <t>Director Global Digital Marketing</t>
  </si>
  <si>
    <t>Jose M. Maldonado</t>
  </si>
  <si>
    <t>Business Intelligence Manager</t>
  </si>
  <si>
    <t>Appreciate the honesty Ramla bout I’ll kindly pass.</t>
  </si>
  <si>
    <t>Justin Sanderson</t>
  </si>
  <si>
    <t>Digital Transformation Experience Architect</t>
  </si>
  <si>
    <t>Jeffrey Jones Jr</t>
  </si>
  <si>
    <t>Vice President, Head of Digital Marketing</t>
  </si>
  <si>
    <t>AXA XL</t>
  </si>
  <si>
    <t>Renee Himel</t>
  </si>
  <si>
    <t>Vice President, Brand Marketing, Communications and Cx</t>
  </si>
  <si>
    <t>National Vision, Inc.</t>
  </si>
  <si>
    <t>irrelevent (7/14/2020)</t>
  </si>
  <si>
    <t>Sangreen Anand</t>
  </si>
  <si>
    <t>VP, Group D </t>
  </si>
  <si>
    <t>Ada Barbour</t>
  </si>
  <si>
    <t>Director, Performance Marketing Analytics</t>
  </si>
  <si>
    <t>Doesn’t sound like a fit but thank you for reaching out!</t>
  </si>
  <si>
    <t>Sanjiv Gupta</t>
  </si>
  <si>
    <t>Client Services Partner</t>
  </si>
  <si>
    <t>Mu Sigma</t>
  </si>
  <si>
    <t xml:space="preserve">(Competitor) Thanks for sharing. Probably, not a good fit right now since I work for an analytics company </t>
  </si>
  <si>
    <t>John Hill Escobar, MBA</t>
  </si>
  <si>
    <t>Senior Data Analyst </t>
  </si>
  <si>
    <t>IFF (CDFI)</t>
  </si>
  <si>
    <t>The answer now is no. However, we will reassessing some our data solutions by August. Co tact me by then.</t>
  </si>
  <si>
    <t>Brandi Johansen</t>
  </si>
  <si>
    <t>Expert Product Director</t>
  </si>
  <si>
    <t>Nebraska</t>
  </si>
  <si>
    <t>Douglas Zucker</t>
  </si>
  <si>
    <t>Managing Director, Partner</t>
  </si>
  <si>
    <t>Sterling-Rice Group</t>
  </si>
  <si>
    <t>Demo Scheduled through the website</t>
  </si>
  <si>
    <t>Amanda Rassi</t>
  </si>
  <si>
    <t>Kroger</t>
  </si>
  <si>
    <t>wen minkoff, phd</t>
  </si>
  <si>
    <t>Sr. Managing Director, Marketing</t>
  </si>
  <si>
    <t>GeoEx (Geographic Expeditions)</t>
  </si>
  <si>
    <t>Tom Wozniak</t>
  </si>
  <si>
    <t>Executive Director of Marketing</t>
  </si>
  <si>
    <t>Optizmo Technologies, LLC</t>
  </si>
  <si>
    <t>John Stoepler</t>
  </si>
  <si>
    <t>Startups</t>
  </si>
  <si>
    <t>Allen Stafford</t>
  </si>
  <si>
    <t>ADOMANI, Inc.</t>
  </si>
  <si>
    <t>Mary Swanson</t>
  </si>
  <si>
    <t>Director, Global Marketing</t>
  </si>
  <si>
    <t>Digital River</t>
  </si>
  <si>
    <t>Sascha Alexander Sommer</t>
  </si>
  <si>
    <t>PERI</t>
  </si>
  <si>
    <t>Elisabeth Vivaldi</t>
  </si>
  <si>
    <t>Niranjan Krishnan</t>
  </si>
  <si>
    <t>Director - Business Analytics, Global Market Operation</t>
  </si>
  <si>
    <t>No, thanks
Sorry the timing is not quite right.</t>
  </si>
  <si>
    <t>Rob Burkhart</t>
  </si>
  <si>
    <t>Jia Li</t>
  </si>
  <si>
    <t>Senior Manager, Marketing Operations</t>
  </si>
  <si>
    <t>Illumina</t>
  </si>
  <si>
    <t>David Bucci</t>
  </si>
  <si>
    <t>Revenue and Marketing Analyst</t>
  </si>
  <si>
    <t>Atlantis Bahamas</t>
  </si>
  <si>
    <t xml:space="preserve">Zoë Ruffels </t>
  </si>
  <si>
    <t>Global Head, Consumer &amp; Business Insights &amp; Analytics.</t>
  </si>
  <si>
    <t>advertiser_pharma</t>
  </si>
  <si>
    <t>Geoffrey Lubien</t>
  </si>
  <si>
    <t>Marketing Analytics &amp; Statistics Manager</t>
  </si>
  <si>
    <t>Bose Corporation </t>
  </si>
  <si>
    <t>Bharath Kalluri</t>
  </si>
  <si>
    <t>Jonathan Lopes</t>
  </si>
  <si>
    <t>Vice President / Group Director - Data &amp; Analysis</t>
  </si>
  <si>
    <t>jlopes@digitas.com</t>
  </si>
  <si>
    <t>Happy to chat in more detail...feel free to contact me at jlopes@digitas.com</t>
  </si>
  <si>
    <t>Donglei Zhang</t>
  </si>
  <si>
    <t>Michael Parnell</t>
  </si>
  <si>
    <t>Manager, Multitouch Marketing Attribution &amp; Analytics</t>
  </si>
  <si>
    <t>Paul Dorasil</t>
  </si>
  <si>
    <t>Galderma</t>
  </si>
  <si>
    <t>Kshitij Kashyap</t>
  </si>
  <si>
    <t>Manager Business Analysis</t>
  </si>
  <si>
    <t>Encore Capital Group</t>
  </si>
  <si>
    <t>Peter Erskine</t>
  </si>
  <si>
    <t>Manager Analytics</t>
  </si>
  <si>
    <t>Wunderman </t>
  </si>
  <si>
    <t>Avan Vora</t>
  </si>
  <si>
    <t>Thanks for reaching out but I'm not currently interested.</t>
  </si>
  <si>
    <t>Jennifer Li</t>
  </si>
  <si>
    <t>Manager, Client Solutions and Analytics</t>
  </si>
  <si>
    <t>Raghav Goyal</t>
  </si>
  <si>
    <t>Andy (Waldman) Shore</t>
  </si>
  <si>
    <t>Vice President, Strategic Planning</t>
  </si>
  <si>
    <t>Conroy Media</t>
  </si>
  <si>
    <t>Zachery Anderson</t>
  </si>
  <si>
    <t>Jami Krueger</t>
  </si>
  <si>
    <t>Head of Align’s Global Insights Department (Director)</t>
  </si>
  <si>
    <t>Align Technology</t>
  </si>
  <si>
    <t>Gaurav Srivastava</t>
  </si>
  <si>
    <t>Senior Manager, Analytics</t>
  </si>
  <si>
    <t>Jie(Jamie) Bai</t>
  </si>
  <si>
    <t>Associate Director, Business &amp; Audience Insights</t>
  </si>
  <si>
    <t>Tigran Markaryan</t>
  </si>
  <si>
    <t>Executive Vice President - Custom Analytics</t>
  </si>
  <si>
    <t>tigran.markaryan@mma.com</t>
  </si>
  <si>
    <t>Patience Cook</t>
  </si>
  <si>
    <t>Director, North America Marketing</t>
  </si>
  <si>
    <t>Transitions Optical</t>
  </si>
  <si>
    <t>Amitabh Deo</t>
  </si>
  <si>
    <t>Managing Director, Marketing Analytics and Data Science</t>
  </si>
  <si>
    <t>Charles Schwab</t>
  </si>
  <si>
    <t>Stacy Shaleen</t>
  </si>
  <si>
    <t>Market Insights Manager</t>
  </si>
  <si>
    <t>Jason Brown</t>
  </si>
  <si>
    <t>Petco</t>
  </si>
  <si>
    <t>Rajesh Venkitachalam</t>
  </si>
  <si>
    <t>DSW Designer Shoe Warehouse</t>
  </si>
  <si>
    <t>Richard Marshall</t>
  </si>
  <si>
    <t>Director, Demand Forecast Statistical Modeling</t>
  </si>
  <si>
    <t>ConAgra Foods</t>
  </si>
  <si>
    <t>I assumed you were cold selling.  I like to accept these requests so I can block and report.  Thanks.</t>
  </si>
  <si>
    <t>Hamlet Urena</t>
  </si>
  <si>
    <t>Measurement Engagement Lead</t>
  </si>
  <si>
    <t>Subhashis Dash</t>
  </si>
  <si>
    <t>Senior Manager and Data Scientist, Customer Targeting and Modeling</t>
  </si>
  <si>
    <t>Luxottica</t>
  </si>
  <si>
    <t>Hi, thanks a lot for reaching out to me. I am no longer part of business analytics or work on MMM. And I am not sure whether Luxottica is using MMM for media planning. It is now an internal marketing activity for specific brands like sunglass hut. So it will be good if you reach out to marketing directors within specific Luxottica brands. Thanks , Subhashis</t>
  </si>
  <si>
    <t>Pablo Azar</t>
  </si>
  <si>
    <t>SVP - Director Decision Analytics &amp; Research</t>
  </si>
  <si>
    <t>PNC</t>
  </si>
  <si>
    <t>pablo.azar@pnc.com</t>
  </si>
  <si>
    <t>I would like to understand more about your solution. For context, we employ very sophisticated (Bayesian) MMM and budget planning optimization tools. In a thirty minute discussion I would be interested in methods employed versus a UX discussion.</t>
  </si>
  <si>
    <t>Neal Rich</t>
  </si>
  <si>
    <t>Partner and Director, Marketing</t>
  </si>
  <si>
    <t>Dan Thorpe</t>
  </si>
  <si>
    <t>Sr Director Analytics, Data Science, Modeling, Testing &amp; Measurment</t>
  </si>
  <si>
    <t>Chico's FAS, Inc. </t>
  </si>
  <si>
    <t>danielthorpe@ymail.com</t>
  </si>
  <si>
    <t>Thanks Ramla - We do that all in house</t>
  </si>
  <si>
    <t>Ryan Thomas</t>
  </si>
  <si>
    <t>Director Marketing &amp; Customer Analytics</t>
  </si>
  <si>
    <t>David Sikora</t>
  </si>
  <si>
    <t>Resideo </t>
  </si>
  <si>
    <t>No, thanks, all set for now!</t>
  </si>
  <si>
    <t>Sonny Dalal</t>
  </si>
  <si>
    <t>Head of Business Intelligence &amp; Analytic(ai)</t>
  </si>
  <si>
    <t>Jeremie Audran</t>
  </si>
  <si>
    <t>Vice President Marketing Strategy &amp; Operations</t>
  </si>
  <si>
    <t>Dan Kiley</t>
  </si>
  <si>
    <t>Chairman Of The Board</t>
  </si>
  <si>
    <t>Arria NLG</t>
  </si>
  <si>
    <t>Sneha Ghosh</t>
  </si>
  <si>
    <t>VP, Advanced Analytics</t>
  </si>
  <si>
    <t>Emily Zhao</t>
  </si>
  <si>
    <t>Vice President, Data Science and Advanced Analytics</t>
  </si>
  <si>
    <t>Rubez Sandhu</t>
  </si>
  <si>
    <t>Analytics Manager </t>
  </si>
  <si>
    <t>David Rubin</t>
  </si>
  <si>
    <t>The New York Times</t>
  </si>
  <si>
    <t>Shashi Bellamkonda</t>
  </si>
  <si>
    <t>VP Marketing / Head of Marketing</t>
  </si>
  <si>
    <t>Surefire Local</t>
  </si>
  <si>
    <t>I am not the right prospect as I am seeking a new opportunity.</t>
  </si>
  <si>
    <t>Shiv Singh</t>
  </si>
  <si>
    <t>Eargo </t>
  </si>
  <si>
    <t>Margaret Molloy</t>
  </si>
  <si>
    <t>Global Chief Marketing Officer + Head of New Development</t>
  </si>
  <si>
    <t>Siegel+Gale</t>
  </si>
  <si>
    <t>Alison Carreon</t>
  </si>
  <si>
    <t>Director, Marketing</t>
  </si>
  <si>
    <t>Patrick Gough</t>
  </si>
  <si>
    <t>Heidi Browning Pearson</t>
  </si>
  <si>
    <t>EVP, Chief Marketing Officer</t>
  </si>
  <si>
    <t>National Hockey League</t>
  </si>
  <si>
    <t>Tiffany Johnson</t>
  </si>
  <si>
    <t>Senior Director, Tech &amp; Data Analytics</t>
  </si>
  <si>
    <t>Lisa Monaco</t>
  </si>
  <si>
    <t>Director, Marketing Intelligence</t>
  </si>
  <si>
    <t>Pamela (Bottles) Boehm</t>
  </si>
  <si>
    <t>Associate Director, Marketing &amp; Analytics</t>
  </si>
  <si>
    <t>Madeleine Greiwe</t>
  </si>
  <si>
    <t>Strategist, Marketing Sciences</t>
  </si>
  <si>
    <t>Alex Tombul</t>
  </si>
  <si>
    <t>Robert Katz</t>
  </si>
  <si>
    <t>Sr. Director, Client Leadership</t>
  </si>
  <si>
    <t>Sorry I sell and manage survey based research solution for Kantar, I don't purchase research from other companies. Good luck though!</t>
  </si>
  <si>
    <t>Tristan Gaiser</t>
  </si>
  <si>
    <t>Chris Baszto</t>
  </si>
  <si>
    <t>Hill+Knowlton Strategies</t>
  </si>
  <si>
    <t>Sonia Vaidya Lele</t>
  </si>
  <si>
    <t>Group Director, Data &amp; Analytics</t>
  </si>
  <si>
    <t>Wanting Li</t>
  </si>
  <si>
    <t>Senior Analyst, Media &amp; Data Analytics</t>
  </si>
  <si>
    <t>Todd Lowe</t>
  </si>
  <si>
    <t>EVP Integrated Solutions</t>
  </si>
  <si>
    <t>BCW Global</t>
  </si>
  <si>
    <t>Matt Culbertson</t>
  </si>
  <si>
    <t>Mike Hathaway</t>
  </si>
  <si>
    <t>Senior Manager, Headlight Analytics</t>
  </si>
  <si>
    <t>Niki Stanis</t>
  </si>
  <si>
    <t>Sr. Director, Programmatic Services</t>
  </si>
  <si>
    <t>R. Alejandro Goyes</t>
  </si>
  <si>
    <t>Regional Finance Leader</t>
  </si>
  <si>
    <t>irrelevent 7/14/2020</t>
  </si>
  <si>
    <t>Maggie Chin</t>
  </si>
  <si>
    <t>Director, Digital Partnerships</t>
  </si>
  <si>
    <t>Jack Kuo</t>
  </si>
  <si>
    <t>Thrive Market</t>
  </si>
  <si>
    <t>Roger A. Barnes</t>
  </si>
  <si>
    <t>Assistant Vice President, Direct Response Marketing Manager</t>
  </si>
  <si>
    <t>Truist</t>
  </si>
  <si>
    <t>Jeffrey Voorhees</t>
  </si>
  <si>
    <t>Chief Data Officer, Head of Enterprise Analytics &amp; Data Science</t>
  </si>
  <si>
    <t>Terry Atkins</t>
  </si>
  <si>
    <t>Business Network International</t>
  </si>
  <si>
    <t>Gary Rozal</t>
  </si>
  <si>
    <t>Macrosoft</t>
  </si>
  <si>
    <t>Alfredo Troncoso</t>
  </si>
  <si>
    <t>Vice President, Global Brand &amp; Marketing ROI</t>
  </si>
  <si>
    <t>Thanks for reaching out, traveling this week; maybe next week</t>
  </si>
  <si>
    <t>Seda Palaz Pazarbasi</t>
  </si>
  <si>
    <t>VP, Insights &amp; Analytics</t>
  </si>
  <si>
    <t>American Cancer Society</t>
  </si>
  <si>
    <t>Michelle Cordial</t>
  </si>
  <si>
    <t>Consultant/Chief Marketing Officer</t>
  </si>
  <si>
    <t xml:space="preserve">Cordial Marketing </t>
  </si>
  <si>
    <t>Not at this time.</t>
  </si>
  <si>
    <t>Gloria Rosenberg</t>
  </si>
  <si>
    <t>Market Fusion Analytics</t>
  </si>
  <si>
    <t>Loren Angelo</t>
  </si>
  <si>
    <t>Audi</t>
  </si>
  <si>
    <t>Aidis Malinauskas</t>
  </si>
  <si>
    <t>Alexander Ouvaroff</t>
  </si>
  <si>
    <t>Operam</t>
  </si>
  <si>
    <t>Jude Calvillo</t>
  </si>
  <si>
    <t>Senior Manager, Marketing Science and Analytics</t>
  </si>
  <si>
    <t>Rodan + Fields</t>
  </si>
  <si>
    <t>Mark Westerman</t>
  </si>
  <si>
    <t>MileOne Autogroup</t>
  </si>
  <si>
    <t>Steve Luebkeman</t>
  </si>
  <si>
    <t>EVP, Analytics</t>
  </si>
  <si>
    <t>Mark McClendon</t>
  </si>
  <si>
    <t>Vice President, Media &amp; Marketing Strategy</t>
  </si>
  <si>
    <t>Neiman Marcus Group</t>
  </si>
  <si>
    <t>Huilan Guo</t>
  </si>
  <si>
    <t>Tiffany Yang</t>
  </si>
  <si>
    <t>Sweety Ice Cream</t>
  </si>
  <si>
    <t>Phil Brojan</t>
  </si>
  <si>
    <t>GYMGUYZ</t>
  </si>
  <si>
    <t>Bruce Pfannenstiel</t>
  </si>
  <si>
    <t>Interim Chief Marketing Officer</t>
  </si>
  <si>
    <t>ABS Legal Advocates, PA</t>
  </si>
  <si>
    <t>Scott Stopper</t>
  </si>
  <si>
    <t>Chief Technology &amp; Product Officer</t>
  </si>
  <si>
    <t>The Bridge Corporation (Bridge Marketing)</t>
  </si>
  <si>
    <t>Mary Zane</t>
  </si>
  <si>
    <t>Vice President, Consumer Insights &amp; Analytics</t>
  </si>
  <si>
    <t>Dine Brands Global</t>
  </si>
  <si>
    <t>Caglar Coban</t>
  </si>
  <si>
    <t>Senior Manager, Global Marketing Analytics</t>
  </si>
  <si>
    <t>JUUL Labs</t>
  </si>
  <si>
    <t>Elena Kirova</t>
  </si>
  <si>
    <t>Vice President, Head of Market Research and Insights</t>
  </si>
  <si>
    <t>CIT</t>
  </si>
  <si>
    <t>elena.kirova@cit.com</t>
  </si>
  <si>
    <t>Belinda Olivares</t>
  </si>
  <si>
    <t>VP Marketing Analytics and Communications</t>
  </si>
  <si>
    <t>belinda.olivares@dieboldnixdorf.com</t>
  </si>
  <si>
    <t>Kirk Ward</t>
  </si>
  <si>
    <t>EVP - Marketing Science Organization</t>
  </si>
  <si>
    <t>Jay Moon</t>
  </si>
  <si>
    <t>VP, Marketing</t>
  </si>
  <si>
    <t>Isaac Dinner</t>
  </si>
  <si>
    <t>Data Science. Marketing Science</t>
  </si>
  <si>
    <t>Indeed</t>
  </si>
  <si>
    <t>Gabrielle Keiser</t>
  </si>
  <si>
    <t>Wyndham Destinations</t>
  </si>
  <si>
    <t>Rich Gordon</t>
  </si>
  <si>
    <t>Advanced Analytics Manager</t>
  </si>
  <si>
    <t>Standard Process Inc.</t>
  </si>
  <si>
    <t>This is not what I need at this time.
If in the future we have a need for media mix ROI. I'll ask for references.</t>
  </si>
  <si>
    <t>Erin Kennedy</t>
  </si>
  <si>
    <t>Senior Manager, Consumer Insights &amp; Analytics</t>
  </si>
  <si>
    <t>KIND</t>
  </si>
  <si>
    <t>Irrelevant 8/17/2020</t>
  </si>
  <si>
    <t>Anthony Miyake</t>
  </si>
  <si>
    <t>Chief Economist</t>
  </si>
  <si>
    <t>Sean Heinke</t>
  </si>
  <si>
    <t>VP Consultant M1</t>
  </si>
  <si>
    <t>Anibal D.</t>
  </si>
  <si>
    <t>Managing Partner, Group Director</t>
  </si>
  <si>
    <t>Group M
Red Fuse Communications (WPP)</t>
  </si>
  <si>
    <t>Bixi (Alicia) Zhang</t>
  </si>
  <si>
    <t>Elizabeth Naishtut Saffrin</t>
  </si>
  <si>
    <t>Senior Project Manager - Media Transformation</t>
  </si>
  <si>
    <t>Sami Rabb</t>
  </si>
  <si>
    <t>Manager, Data &amp; Analytics Services</t>
  </si>
  <si>
    <t>I heard you're already finding success within GroupM and its agencies. Congratulations!! You actually came up in conversation twice today (Mediacom &amp; WaveMaker). I work on Sunhee and Rachel's team at Mediacom. Since those guys are the decision makers, you're better off continuing to work them. Hearing positive things so far. I'll let you know about my experience if i get to use it. We are in contact with decision makers</t>
  </si>
  <si>
    <t>Laurent OPPENHEIM</t>
  </si>
  <si>
    <t>EVP DAN Media</t>
  </si>
  <si>
    <t>No, thanks. Not in the market for now.</t>
  </si>
  <si>
    <t>Eric Lebre</t>
  </si>
  <si>
    <t>Associate Vice President, Market &amp; Digital Insights</t>
  </si>
  <si>
    <t>Doyle Kalumbi</t>
  </si>
  <si>
    <t>VP, Decision Sciences and Marketing Modeling</t>
  </si>
  <si>
    <t>James Huang</t>
  </si>
  <si>
    <t>Head of CCB LOB Marketing Modeling</t>
  </si>
  <si>
    <t>Timothy Haley</t>
  </si>
  <si>
    <t>Quant Modeling Lead</t>
  </si>
  <si>
    <t>Vishal Singh</t>
  </si>
  <si>
    <t>North America Head of Business Analytics</t>
  </si>
  <si>
    <t>Moët Hennessy </t>
  </si>
  <si>
    <t>Deon Harris</t>
  </si>
  <si>
    <t>deon.harris@mhAmerica.com</t>
  </si>
  <si>
    <t>Mauricio Bermudez</t>
  </si>
  <si>
    <t>Senior Director, NAM Strategic Insights &amp; Analytics</t>
  </si>
  <si>
    <t>Efe Akbulut</t>
  </si>
  <si>
    <t>BBC Studios</t>
  </si>
  <si>
    <t>Mark Weiner</t>
  </si>
  <si>
    <t>Chief Insights Officer</t>
  </si>
  <si>
    <t>Cision</t>
  </si>
  <si>
    <t>Sen Deng</t>
  </si>
  <si>
    <t>j2 Global</t>
  </si>
  <si>
    <t>sdeng@everydayhealthgroup.com</t>
  </si>
  <si>
    <t>Yes. My email sdeng@everydayhealthgroup.com. Thank you!</t>
  </si>
  <si>
    <t>Kyril Z.</t>
  </si>
  <si>
    <t>Associate Vice President - Strategic Projects, Business Operations</t>
  </si>
  <si>
    <t>GLG (Gerson Lehrman Group)</t>
  </si>
  <si>
    <t>Nisha Jalan</t>
  </si>
  <si>
    <t>Nick Baccala</t>
  </si>
  <si>
    <t>Executive Director, Research</t>
  </si>
  <si>
    <t>Condé Nast</t>
  </si>
  <si>
    <t>Jon Buckley</t>
  </si>
  <si>
    <t>Vice President, Subscriptions &amp; Media</t>
  </si>
  <si>
    <t>The Wall Street Journal</t>
  </si>
  <si>
    <t>JP Gerard</t>
  </si>
  <si>
    <t>Managing Director, Head of BI and Data Analytics</t>
  </si>
  <si>
    <t>New York Life Investments</t>
  </si>
  <si>
    <t>Joseph Pagano</t>
  </si>
  <si>
    <t>VP, Strategy</t>
  </si>
  <si>
    <t>MarketShare</t>
  </si>
  <si>
    <t>Winnie Ng Schuchman</t>
  </si>
  <si>
    <t>VP Marketing, Tech/B2B Media</t>
  </si>
  <si>
    <t>Informa Tech </t>
  </si>
  <si>
    <t>Sarah Kalauskas</t>
  </si>
  <si>
    <t>Senior Manager of Advertising Effectiveness Measurement</t>
  </si>
  <si>
    <t>John Tsou</t>
  </si>
  <si>
    <t>Glassdoor</t>
  </si>
  <si>
    <t>Andrew Somosi</t>
  </si>
  <si>
    <t>Head of Americas</t>
  </si>
  <si>
    <t>Brigham Hall</t>
  </si>
  <si>
    <t>Advisory Council Member (Data Science)</t>
  </si>
  <si>
    <t>Ainul Huda</t>
  </si>
  <si>
    <t>Vice President - Analytics, Audience Development &amp; Marketing</t>
  </si>
  <si>
    <t>Sherry Pitkofsky</t>
  </si>
  <si>
    <t>The E.W. Scripps Company</t>
  </si>
  <si>
    <t>Lindsey Scheftic</t>
  </si>
  <si>
    <t>Skyrocket</t>
  </si>
  <si>
    <t>Tom McEntee</t>
  </si>
  <si>
    <t>NBT Bank</t>
  </si>
  <si>
    <t>Anthony Vitiello</t>
  </si>
  <si>
    <t>Vice President Sales &amp; Marketing</t>
  </si>
  <si>
    <t>UltraShipTMS</t>
  </si>
  <si>
    <t>Mike Eichorst</t>
  </si>
  <si>
    <t>Citibank</t>
  </si>
  <si>
    <t>Max Siegman</t>
  </si>
  <si>
    <t>Managing Director, Digital Media &amp; Marketing</t>
  </si>
  <si>
    <t>The Bachrach Group</t>
  </si>
  <si>
    <t>Hoon Rhew</t>
  </si>
  <si>
    <t>Sr. Data scientist, Mgr</t>
  </si>
  <si>
    <t>Lawrence Krasnoff</t>
  </si>
  <si>
    <t>Partner / Director Advanced Analytics</t>
  </si>
  <si>
    <t>WaverMaker</t>
  </si>
  <si>
    <t>Laurie Sagona</t>
  </si>
  <si>
    <t>Sundance Marketing</t>
  </si>
  <si>
    <t>Juliana Roding</t>
  </si>
  <si>
    <t>SVP, Analytics</t>
  </si>
  <si>
    <t>Jack Eldridge</t>
  </si>
  <si>
    <t>Vice President - Analytics &amp; AI</t>
  </si>
  <si>
    <t>Lawrence Harvey</t>
  </si>
  <si>
    <t>Timothy Griffin</t>
  </si>
  <si>
    <t>VP - Head of Business Intelligence</t>
  </si>
  <si>
    <t>J.P. Morgan</t>
  </si>
  <si>
    <t>Eric Tseng</t>
  </si>
  <si>
    <t>Go-to-market manager</t>
  </si>
  <si>
    <t>Zikun Wu</t>
  </si>
  <si>
    <t>Justin Chadwick</t>
  </si>
  <si>
    <t>Senior Director of Marketing</t>
  </si>
  <si>
    <t>Tremor Video</t>
  </si>
  <si>
    <t>Johnny Chung</t>
  </si>
  <si>
    <t>MUFG</t>
  </si>
  <si>
    <t>Christopher Kinney</t>
  </si>
  <si>
    <t>VP, Group Partner, Business Analytics Engine</t>
  </si>
  <si>
    <t>Universal McCann J3</t>
  </si>
  <si>
    <t>Michael Hernandez</t>
  </si>
  <si>
    <t>Director, Integrated Media</t>
  </si>
  <si>
    <t>Evergreen Trading</t>
  </si>
  <si>
    <t>Kunwei Lin</t>
  </si>
  <si>
    <t>Sr. Director, Business &amp; Audience Insights</t>
  </si>
  <si>
    <t>Owen McCorry</t>
  </si>
  <si>
    <t>Ria Galiano</t>
  </si>
  <si>
    <t>Director of Portfolio Optimization</t>
  </si>
  <si>
    <t>Peloton Interactive</t>
  </si>
  <si>
    <t>Brian Buehling</t>
  </si>
  <si>
    <t>Dakota Systems</t>
  </si>
  <si>
    <t>Seems like a competitor</t>
  </si>
  <si>
    <t>Hari Hariharan</t>
  </si>
  <si>
    <t>VP Analytics Consulting and Business Development</t>
  </si>
  <si>
    <t>Nuevora</t>
  </si>
  <si>
    <t>Yufan Chen</t>
  </si>
  <si>
    <t>Director of Marketing Science</t>
  </si>
  <si>
    <t>Sheila Baker</t>
  </si>
  <si>
    <t>Executive Director, Marketing Sciences Team Lead</t>
  </si>
  <si>
    <t>David Adelman</t>
  </si>
  <si>
    <t>Head of Mindshare Chicago</t>
  </si>
  <si>
    <t>Katherine Kotschevar</t>
  </si>
  <si>
    <t>Consumer &amp; Market Knowledge - Data Analytics Manager</t>
  </si>
  <si>
    <t>Wai Lam</t>
  </si>
  <si>
    <t>Katherine McFerren</t>
  </si>
  <si>
    <t>Advanced Analytics Media Services Manager</t>
  </si>
  <si>
    <t>Christine Waite</t>
  </si>
  <si>
    <t>Executive Director, Marketing Effectiveness</t>
  </si>
  <si>
    <t>AMAG Pharmaceuticals</t>
  </si>
  <si>
    <t>John Grano</t>
  </si>
  <si>
    <t>Vice President, Global Sales &amp; Marketing Effectiveness</t>
  </si>
  <si>
    <t>Kimberly Ficarra</t>
  </si>
  <si>
    <t>Vice President Consulting | Marketing Effectiveness</t>
  </si>
  <si>
    <t>GfK Custom Research North America</t>
  </si>
  <si>
    <t>Brian Anderson</t>
  </si>
  <si>
    <t>VP of Marketing &amp; e-Commerce</t>
  </si>
  <si>
    <t>Handsome Ltd</t>
  </si>
  <si>
    <t>Michael Younger</t>
  </si>
  <si>
    <t>Thermacell Repellents</t>
  </si>
  <si>
    <t>Sean C. Rice</t>
  </si>
  <si>
    <t>Hudson River Group</t>
  </si>
  <si>
    <t>Robin Hinson</t>
  </si>
  <si>
    <t>SVP of Global Marketing Technology</t>
  </si>
  <si>
    <t>Drew Margand</t>
  </si>
  <si>
    <t>VP, Reporting and Analytics</t>
  </si>
  <si>
    <t>Radian</t>
  </si>
  <si>
    <t>drew.margand@radian.biz</t>
  </si>
  <si>
    <t>Thanks, Ramla. My focus right now isn’t marketing effectiveness as it was in previous roles. So, I’ll keep you in mind if/when those responsibilities come back onto my radar.</t>
  </si>
  <si>
    <t>Art C.</t>
  </si>
  <si>
    <t>The Hendry Partnership</t>
  </si>
  <si>
    <t>art.c@bayer.com</t>
  </si>
  <si>
    <t>George Wade</t>
  </si>
  <si>
    <t>Vice President, Head of Strategic Account Management, Marketing Services</t>
  </si>
  <si>
    <t>Affinity Solutions</t>
  </si>
  <si>
    <t>Marc Ryan</t>
  </si>
  <si>
    <t>Dan Zetu</t>
  </si>
  <si>
    <t>VP/Director, Data Science</t>
  </si>
  <si>
    <t xml:space="preserve">Ramla, thanks for your note. I understand Sales pitches have become customary on LinkedIn and I am not disapproving of those. Having said that, while I do respect your background and work immensely, we do have our own MMM solution here in the US. In fact, I am one of the leaders of this product line in the US and, to be as honest as you have, I will not advocate a competing product to the one I have created for Publicis. </t>
  </si>
  <si>
    <t>Krishnan Menon</t>
  </si>
  <si>
    <t>Vice President of Marketing, Growth</t>
  </si>
  <si>
    <t>Fetch Rewards, Inc.</t>
  </si>
  <si>
    <t>Denise Rosplock</t>
  </si>
  <si>
    <t>VP Marketing</t>
  </si>
  <si>
    <t>Informa</t>
  </si>
  <si>
    <t>Hi Ramla,
Kudos for the honest intro.
I’m curious to learn more but schedule is rough. I can make time 2/12 9:30 AM - does that work for you?</t>
  </si>
  <si>
    <t>Ricardo Dalmas</t>
  </si>
  <si>
    <t>Vice President, Strategic Initiatives</t>
  </si>
  <si>
    <t>Ventas</t>
  </si>
  <si>
    <t>Amanda Reveno</t>
  </si>
  <si>
    <t>Head of Marketing and GTM Strategy</t>
  </si>
  <si>
    <t>Hudson MX</t>
  </si>
  <si>
    <t>Matt Nielsen</t>
  </si>
  <si>
    <t>Vice President, Enterprise Marketing Platforms &amp; Solutions</t>
  </si>
  <si>
    <t>James Walker</t>
  </si>
  <si>
    <t>Managing Director-Founder</t>
  </si>
  <si>
    <t>Hastings Group Analytics</t>
  </si>
  <si>
    <t>Michael Noonan</t>
  </si>
  <si>
    <t>SVP, Analytic Product Development</t>
  </si>
  <si>
    <t>Stuart Taylor</t>
  </si>
  <si>
    <t>VP, Business Insights and Analytics</t>
  </si>
  <si>
    <t>Kum &amp; Go</t>
  </si>
  <si>
    <t>Iowa</t>
  </si>
  <si>
    <t>Shawn Jin</t>
  </si>
  <si>
    <t>Managing Director, Head of Analytics</t>
  </si>
  <si>
    <t>Bunker Hill Insurance Company</t>
  </si>
  <si>
    <t>Currently we are only in the functionality testing phase on direct marketing side so there is not enough data for optimization and MMM.  Maybe we can discuss more opportunities later but probably not right now.</t>
  </si>
  <si>
    <t>Melissa Pruessing</t>
  </si>
  <si>
    <t>Vice President, Channel Strategy and Planning, Field Marketing and Marketing Operations</t>
  </si>
  <si>
    <t>Aspen Dental Management, Inc. (ADMI)</t>
  </si>
  <si>
    <t>Roberto Ruiz</t>
  </si>
  <si>
    <t>Executive Vice President - Research, Insights &amp; Analytics</t>
  </si>
  <si>
    <t>Univision Communications Inc.</t>
  </si>
  <si>
    <t>Tammy Peterson</t>
  </si>
  <si>
    <t>Associate Vice President, Forecasting &amp; Digital Supply Chain</t>
  </si>
  <si>
    <t>Antuit</t>
  </si>
  <si>
    <t>Anastasios Kritikos</t>
  </si>
  <si>
    <t>Vice President - Modeling and Analytics - Quants NY</t>
  </si>
  <si>
    <t>Jay Weiner</t>
  </si>
  <si>
    <t>Vice President - Advanced Analytics</t>
  </si>
  <si>
    <t>Chadwick Martin Bailey</t>
  </si>
  <si>
    <t>Sergey Fogelson</t>
  </si>
  <si>
    <t>Vice President, Data Science and Modeling</t>
  </si>
  <si>
    <t>Kelly Sobeck</t>
  </si>
  <si>
    <t>Vice President, Head of Customer Research and Experience Design &amp; Delivery</t>
  </si>
  <si>
    <t>Zurich North America</t>
  </si>
  <si>
    <t>Robert Caprara</t>
  </si>
  <si>
    <t>Chief Data Scientist/President and CEO</t>
  </si>
  <si>
    <t>Deerfield Agency/Castellan Group</t>
  </si>
  <si>
    <t>Roey Steinhorn</t>
  </si>
  <si>
    <t>Vice President, Data &amp; Analytics</t>
  </si>
  <si>
    <t>Dashlane</t>
  </si>
  <si>
    <t>Tim Glover</t>
  </si>
  <si>
    <t>Empower MediaMarketing</t>
  </si>
  <si>
    <t>Paul Schulz</t>
  </si>
  <si>
    <t>Phillip Nicholas</t>
  </si>
  <si>
    <t>Sr Analyst, Analytics &amp; Insights - Global Family Care</t>
  </si>
  <si>
    <t>Amir Enrique Khoddami</t>
  </si>
  <si>
    <t>Senior Manager, Analytics &amp; Insights - Dollar Channel</t>
  </si>
  <si>
    <t>Sara Lyons Nelson</t>
  </si>
  <si>
    <t>Analytics and Insights Manager, Costco Personal Health Care</t>
  </si>
  <si>
    <t>Melissa (Daley) Belman</t>
  </si>
  <si>
    <t>Arkansas</t>
  </si>
  <si>
    <t>Alyssa Colon</t>
  </si>
  <si>
    <t>Partner, Director - Marketing Sciences</t>
  </si>
  <si>
    <t>Mindshare </t>
  </si>
  <si>
    <t>Victoria Brigham</t>
  </si>
  <si>
    <t>Manager, Business Intelligence: Strategy &amp; Analytics</t>
  </si>
  <si>
    <t>Micah Lomax, PhD</t>
  </si>
  <si>
    <t>Marketing Researcher</t>
  </si>
  <si>
    <t>No Thanks</t>
  </si>
  <si>
    <t>Sohel Khan, Ph.D., MBA</t>
  </si>
  <si>
    <t>Director, Advanced Analytics and Data Science, Office of CMO</t>
  </si>
  <si>
    <t>Neiman Marcus</t>
  </si>
  <si>
    <t xml:space="preserve">sohel_khan@neimanmarcus.com </t>
  </si>
  <si>
    <t>I can have the call. Please do understand that we have already a vendor. Please suggest a few open time slots for next Friday afternoon.</t>
  </si>
  <si>
    <t>Chris Chapo</t>
  </si>
  <si>
    <t>Amperity</t>
  </si>
  <si>
    <t>Mike Merrill</t>
  </si>
  <si>
    <t>Director, Neustar Consulting Services</t>
  </si>
  <si>
    <t>Matthew Bowyer</t>
  </si>
  <si>
    <t>Associate Vice President, Modeling &amp; Analytics</t>
  </si>
  <si>
    <t>Lane Donohue</t>
  </si>
  <si>
    <t>Wunderman DC</t>
  </si>
  <si>
    <t>Prathap Maniyur</t>
  </si>
  <si>
    <t>Associate Director, Global Consulting</t>
  </si>
  <si>
    <t>Rich Peters</t>
  </si>
  <si>
    <t>Senior Analyst, Analytics and Data Strategy</t>
  </si>
  <si>
    <t>Bridgestone</t>
  </si>
  <si>
    <t>Chris Densmore, Ph.D.</t>
  </si>
  <si>
    <t>Head of Mobile Game Analytics</t>
  </si>
  <si>
    <t>Blizzard Entertainment</t>
  </si>
  <si>
    <t>Drew Moxon</t>
  </si>
  <si>
    <t>Big Run Studios Inc.</t>
  </si>
  <si>
    <t>Annie Flippo</t>
  </si>
  <si>
    <t>Director of Data Science and Insights</t>
  </si>
  <si>
    <t>inMarket</t>
  </si>
  <si>
    <t>aflippo@inmarket.com</t>
  </si>
  <si>
    <t>Thanks for your honest sales pitch. I don’t currently need such software but I might know someone who work at ad agency who might be interested. I’ll forward your message to them.</t>
  </si>
  <si>
    <t>Ananya Gupta</t>
  </si>
  <si>
    <t>Senior Analyst, Marketing Effectiveness &amp; Media Mix Strategy, Athleta</t>
  </si>
  <si>
    <t>Gap</t>
  </si>
  <si>
    <t>Alexander Fedoseyev</t>
  </si>
  <si>
    <t>Senior Director, Head - US Custom Analytics Practice (Marketing Analytics &amp; Data Science Consulting)</t>
  </si>
  <si>
    <t>Sarah Pease Darilmaz</t>
  </si>
  <si>
    <t>Ryan Koonce</t>
  </si>
  <si>
    <t>Mammoth Growth</t>
  </si>
  <si>
    <t>Gerardo Orta</t>
  </si>
  <si>
    <t>Vice President Strategic Planning and Shopper Insights Johnson &amp; Johnson Planning Leader</t>
  </si>
  <si>
    <t>IN Marketing</t>
  </si>
  <si>
    <t>Brandon Bethea</t>
  </si>
  <si>
    <t>Sr. Partner, Director of Analytics</t>
  </si>
  <si>
    <t>Chicco Yulin Chou</t>
  </si>
  <si>
    <t>Associate Director, Partner, Paid Search</t>
  </si>
  <si>
    <t>Aaron Gerrick</t>
  </si>
  <si>
    <t>Vice President, Analytic Consulting</t>
  </si>
  <si>
    <t>Shannon Guan</t>
  </si>
  <si>
    <t>Sr Data Science Analyst</t>
  </si>
  <si>
    <t>Ray Yang</t>
  </si>
  <si>
    <t>Director Growth Marketing</t>
  </si>
  <si>
    <t>thredUP</t>
  </si>
  <si>
    <t>Ela (Gryncewicz) Khan</t>
  </si>
  <si>
    <t>Senior Analyst, Data Science</t>
  </si>
  <si>
    <t>SapientRazorfish</t>
  </si>
  <si>
    <t>Jewel (Hanzhu) Zhao</t>
  </si>
  <si>
    <t>Sr. Data Analyst</t>
  </si>
  <si>
    <t>Murphy America</t>
  </si>
  <si>
    <t>Jaime Abromovitz</t>
  </si>
  <si>
    <t>Octopi</t>
  </si>
  <si>
    <t>Antonio Domenzain</t>
  </si>
  <si>
    <t>Sr. Marketing Analytics Manager, Offline Media</t>
  </si>
  <si>
    <t>LifeLock</t>
  </si>
  <si>
    <t>Brandon Briggs</t>
  </si>
  <si>
    <t>Senior Manager, Media Performance &amp; Analytics</t>
  </si>
  <si>
    <t>Not at this time. Thanks for reaching out</t>
  </si>
  <si>
    <t>Doug Heady</t>
  </si>
  <si>
    <t>Robert Holtkamp</t>
  </si>
  <si>
    <t>Managing Director, Client Advice and Management</t>
  </si>
  <si>
    <t>Donghua (Michael) Shen</t>
  </si>
  <si>
    <t>Zapier</t>
  </si>
  <si>
    <t>Matthew Sindayen</t>
  </si>
  <si>
    <t>Hannah Palmaer</t>
  </si>
  <si>
    <t>Associate Media Director, Search</t>
  </si>
  <si>
    <t>RPA</t>
  </si>
  <si>
    <t>Christine Adamson</t>
  </si>
  <si>
    <t>Director Consumer &amp; Market Insights</t>
  </si>
  <si>
    <t>Reynolds American</t>
  </si>
  <si>
    <t>Beatriz Bride Braz</t>
  </si>
  <si>
    <t>Analytics and Insights Manager</t>
  </si>
  <si>
    <t>Dennis Wakabayashi</t>
  </si>
  <si>
    <t>VP Integrated Marketing Strategy</t>
  </si>
  <si>
    <t>The Integer Group</t>
  </si>
  <si>
    <t>Ming (Sheila) Gosier</t>
  </si>
  <si>
    <t>Senior Analytics and Media Manager</t>
  </si>
  <si>
    <t>Hai Giang</t>
  </si>
  <si>
    <t>Neo@Ogilvy</t>
  </si>
  <si>
    <t xml:space="preserve">hai.giang@neomediaworld.com </t>
  </si>
  <si>
    <t>This is actually great, coincidental timing. I have a client that is asking for a POV on global attribution/MMM vendors to asses for their business. I think a 30 minute introductory call later this week would be great.
Do you have any material regarding MassTer that you can share prior to us meeting? I'm looking for background into MassTer's capabilities, methodology, and perhaps some case studies/previous client work.
Please share with Hai.Giang@neomediaworld.com and we can discuss setting up a call there too.</t>
  </si>
  <si>
    <t>Mackenzie R. Knapp</t>
  </si>
  <si>
    <t>Associate Director, Head of Business Intelligence &amp; Analytics Pod</t>
  </si>
  <si>
    <t>DuMont Project</t>
  </si>
  <si>
    <t>Yes, when can we do a demo?</t>
  </si>
  <si>
    <t>Stu Richards</t>
  </si>
  <si>
    <t>Director, Xaxis West</t>
  </si>
  <si>
    <t>Heidi Kimble</t>
  </si>
  <si>
    <t>Director Analytics and Insight</t>
  </si>
  <si>
    <t>Sinch Engage</t>
  </si>
  <si>
    <t>Elaine Stern</t>
  </si>
  <si>
    <t>Director of Research, Analytics &amp; Insight</t>
  </si>
  <si>
    <t>Two by Four</t>
  </si>
  <si>
    <t>Benjamin Rosenthal</t>
  </si>
  <si>
    <t>Analytics and Insight Manager</t>
  </si>
  <si>
    <t>Nawshi Williams</t>
  </si>
  <si>
    <t>Vice President Insights &amp; Analytics</t>
  </si>
  <si>
    <t>CROSSMARK</t>
  </si>
  <si>
    <t>David Newman</t>
  </si>
  <si>
    <t>Chief Insights &amp; Strategy Officer</t>
  </si>
  <si>
    <t>I am not at CMK any longer and they don’t look at marketing mix anyway. They are borderline bankrupt so I would fish elsewhere. And from my Pepsico days the structure of the data is way more important than any tool, but those days are thankfully behind.</t>
  </si>
  <si>
    <t>John Gerits</t>
  </si>
  <si>
    <t>Insight Investments</t>
  </si>
  <si>
    <t>Devie A. Poerwanto Chiang</t>
  </si>
  <si>
    <t>Marketing Budgeting and Analytics Manager</t>
  </si>
  <si>
    <t>Alltech</t>
  </si>
  <si>
    <t>Matt Kistler</t>
  </si>
  <si>
    <t>Senior Vice President, Global Insights, Analytics and Data</t>
  </si>
  <si>
    <t>IHG - InterContinental Hotels Group</t>
  </si>
  <si>
    <t>Billy Fletcher</t>
  </si>
  <si>
    <t>Director, Consumer &amp; Market Insights and Analytics</t>
  </si>
  <si>
    <t>John Wang</t>
  </si>
  <si>
    <t>Senior Director, Business Analytics and Sales Ops</t>
  </si>
  <si>
    <t>Adamas Pharmaceuticals, Inc.</t>
  </si>
  <si>
    <t>Kimberly Co</t>
  </si>
  <si>
    <t>Lead Analyst, Strategic Deployment</t>
  </si>
  <si>
    <t>Zeena Altamimi</t>
  </si>
  <si>
    <t>Associate Director, Global Marketing</t>
  </si>
  <si>
    <t>Terri Henderson</t>
  </si>
  <si>
    <t>Director, QA Analytics and Insights</t>
  </si>
  <si>
    <t>Khalid Peerzada</t>
  </si>
  <si>
    <t>Director, Global Brand Marketing</t>
  </si>
  <si>
    <t>CooperVision</t>
  </si>
  <si>
    <t>Samuel Mathews</t>
  </si>
  <si>
    <t>Senior Business Intelligence Analyst</t>
  </si>
  <si>
    <t>Jeremy McCarty</t>
  </si>
  <si>
    <t>Director of Customer Value Management, Business Intelligence, &amp; Data Analytics</t>
  </si>
  <si>
    <t>Gabrielle Fuller-Lafreniere</t>
  </si>
  <si>
    <t>Eswar Sai Santosh Bandaru</t>
  </si>
  <si>
    <t>Senior Fellow, Data Science, Marketing and Sales</t>
  </si>
  <si>
    <t>Lynn Hicks</t>
  </si>
  <si>
    <t>Brand Manager Herbal Essences and Aussie</t>
  </si>
  <si>
    <t>Brian Dennehy</t>
  </si>
  <si>
    <t>EVP Marketing</t>
  </si>
  <si>
    <t>Dr. RON POLLAND</t>
  </si>
  <si>
    <t>President and Owner</t>
  </si>
  <si>
    <t>Dr RJP Consultlng</t>
  </si>
  <si>
    <t>I'm basically retired and wouldn't have a need for it.</t>
  </si>
  <si>
    <t>Diala Gammoh</t>
  </si>
  <si>
    <t>Director, Decision Science, Revenue Management</t>
  </si>
  <si>
    <t>Jordi Riera</t>
  </si>
  <si>
    <t>GAMO OUTDOOR America</t>
  </si>
  <si>
    <t>Weiling Yu</t>
  </si>
  <si>
    <t>Director, Marketing Science</t>
  </si>
  <si>
    <t>Rahul Saluja</t>
  </si>
  <si>
    <t>Director Marketing and Consumer Analytics</t>
  </si>
  <si>
    <t>Georgia-Pacific LLC</t>
  </si>
  <si>
    <t>Doug Frantz</t>
  </si>
  <si>
    <t>Director Model Performance, Data Analytics and Modeling Services</t>
  </si>
  <si>
    <t>Vipul Neema</t>
  </si>
  <si>
    <t>Sr. Data Analyst, Analytics Consulting Group</t>
  </si>
  <si>
    <t>Erik Uribe</t>
  </si>
  <si>
    <t>Sr. Marketing Analyst</t>
  </si>
  <si>
    <t>David Sommers</t>
  </si>
  <si>
    <t>Senior Vice President of Analytics</t>
  </si>
  <si>
    <t>Kennan Kosenko</t>
  </si>
  <si>
    <t>Marketing Analytics Manager - Finance</t>
  </si>
  <si>
    <t>Aarron Hecksher</t>
  </si>
  <si>
    <t>Data Architect - Modeling and Platforms</t>
  </si>
  <si>
    <t>I appreciate the transparency unfortunately it’s a “no” from me.</t>
  </si>
  <si>
    <t>Karen W. Smith</t>
  </si>
  <si>
    <t>Head Of Marketing TIGI Americas</t>
  </si>
  <si>
    <t>Suzanne Baker</t>
  </si>
  <si>
    <t>Kristy LoRusso</t>
  </si>
  <si>
    <t>Vice President, Digital &amp; Direct Marketing</t>
  </si>
  <si>
    <t>Kaiser Permanente</t>
  </si>
  <si>
    <t>Katarina L.</t>
  </si>
  <si>
    <t>Michelle Liu</t>
  </si>
  <si>
    <t>Vice President Global Marketing &amp; Consumer Engagement, GLAMGLOW</t>
  </si>
  <si>
    <t>Doug Jennings</t>
  </si>
  <si>
    <t>Vice President, Data, Analytics and Customer Insights</t>
  </si>
  <si>
    <t>Kristal Courter</t>
  </si>
  <si>
    <t>Director, Consumer Insights, DACI (Data, Analytics, &amp; Customer Insights)</t>
  </si>
  <si>
    <t>Justin Bailey</t>
  </si>
  <si>
    <t>Director - Consumer Marketing</t>
  </si>
  <si>
    <t>Thanks for the transparency. Not interested at this point but will reach out if anything changes.</t>
  </si>
  <si>
    <t>Juan Hernandez</t>
  </si>
  <si>
    <t>Sr Manager Consumer Marketing - Analytics &amp; Insights</t>
  </si>
  <si>
    <t>Rob Master</t>
  </si>
  <si>
    <t>VP Media and Digital Engagement</t>
  </si>
  <si>
    <t>Adina Kagan</t>
  </si>
  <si>
    <t>SVP, Media &amp; Insights</t>
  </si>
  <si>
    <t>Blandine Velin</t>
  </si>
  <si>
    <t>Global Head of Insights and Innovation</t>
  </si>
  <si>
    <t>Corinne Bentzen</t>
  </si>
  <si>
    <t>Senior Director Global Engagement Category Merchandising, Marketing &amp; Management</t>
  </si>
  <si>
    <t>Tiffany &amp; Co.</t>
  </si>
  <si>
    <t>Benjamin Zaimes</t>
  </si>
  <si>
    <t>Director of Strategy, Planning, and Allocation</t>
  </si>
  <si>
    <t>Timberland</t>
  </si>
  <si>
    <t>New Hampshire</t>
  </si>
  <si>
    <t>Jake Fahsbender</t>
  </si>
  <si>
    <t>Energizer Holdings</t>
  </si>
  <si>
    <t>Kelley Vacca</t>
  </si>
  <si>
    <t>Sr. Director, Analytics and Planning</t>
  </si>
  <si>
    <t>Arun Hiranandani</t>
  </si>
  <si>
    <t>General Manager &amp; Sr. Director, International</t>
  </si>
  <si>
    <t>Cheryl Hatlevig</t>
  </si>
  <si>
    <t>Director, Field Marketing</t>
  </si>
  <si>
    <t>Fortinet</t>
  </si>
  <si>
    <t>Gwen Brady</t>
  </si>
  <si>
    <t>Riverbend Home</t>
  </si>
  <si>
    <t>Michael Galperin</t>
  </si>
  <si>
    <t>Schumacher Homes</t>
  </si>
  <si>
    <t>Dave Elliott</t>
  </si>
  <si>
    <t>Mark Censoprano</t>
  </si>
  <si>
    <t>Art Van Furniture</t>
  </si>
  <si>
    <t>Monika Thotha</t>
  </si>
  <si>
    <t>Manager, Marketing Systems</t>
  </si>
  <si>
    <t>Dinesh Kumar</t>
  </si>
  <si>
    <t>Abercrombie &amp; Fitch</t>
  </si>
  <si>
    <t>Ankit Aggarwal</t>
  </si>
  <si>
    <t>Sr. Manager ,Marketing Measurement and Analytics</t>
  </si>
  <si>
    <t>Rick Wiener</t>
  </si>
  <si>
    <t>Allebach Communications</t>
  </si>
  <si>
    <t>Jon Gross</t>
  </si>
  <si>
    <t>Director, Media Trading</t>
  </si>
  <si>
    <t>Grapeseed Media</t>
  </si>
  <si>
    <t>Abby Dugan</t>
  </si>
  <si>
    <t>Director, Media</t>
  </si>
  <si>
    <t>Intouch Group</t>
  </si>
  <si>
    <t>Brad Chamberlin</t>
  </si>
  <si>
    <t>Rachel Endrizzi</t>
  </si>
  <si>
    <t>SVP, Chief Marketing Officer</t>
  </si>
  <si>
    <t>Christopher and Banks</t>
  </si>
  <si>
    <t>Shelley Porter</t>
  </si>
  <si>
    <t>Trozzolo Communications Group</t>
  </si>
  <si>
    <t>Ginny McCormick</t>
  </si>
  <si>
    <t>Head of Global Media</t>
  </si>
  <si>
    <t>Hasbro</t>
  </si>
  <si>
    <t>Yooyung Kim Imsland</t>
  </si>
  <si>
    <t>Director of Media Planning Strategy &amp; Buying</t>
  </si>
  <si>
    <t>DMI</t>
  </si>
  <si>
    <t>Amy Reynolds</t>
  </si>
  <si>
    <t>Lydia Mello</t>
  </si>
  <si>
    <t>Media Director / Director TW Networks</t>
  </si>
  <si>
    <t>Tiziani Whitmyre</t>
  </si>
  <si>
    <t>Paul Clancy</t>
  </si>
  <si>
    <t>Senior Vice President, Digital Media</t>
  </si>
  <si>
    <t>DBA Worldwide (Daniel Brian Advertising)</t>
  </si>
  <si>
    <t>Michael Bingham</t>
  </si>
  <si>
    <t>Sr Analyst - Market &amp; Consumer Insights</t>
  </si>
  <si>
    <t>Daniel Marzella</t>
  </si>
  <si>
    <t>Kubient</t>
  </si>
  <si>
    <t>Lisa Diehlmann</t>
  </si>
  <si>
    <t>Head of Brand Advertising &amp; Media</t>
  </si>
  <si>
    <t>Andrea Ferrino</t>
  </si>
  <si>
    <t>Regional Media Director</t>
  </si>
  <si>
    <t>Joseph Hernandez</t>
  </si>
  <si>
    <t>Director of Marketing Intelligence and Digital Media</t>
  </si>
  <si>
    <t>Adcetera</t>
  </si>
  <si>
    <t>Kristie Tillinghast</t>
  </si>
  <si>
    <t>Vice President- Advertising and Media</t>
  </si>
  <si>
    <t>State Street Global Advisors</t>
  </si>
  <si>
    <t>Francesca Merlino</t>
  </si>
  <si>
    <t>VP Integrated Media Strategy</t>
  </si>
  <si>
    <t>The Madison Square Garden Company</t>
  </si>
  <si>
    <t>Abby Tarbell</t>
  </si>
  <si>
    <t>Integrated Media Director</t>
  </si>
  <si>
    <t>Eric Nelson</t>
  </si>
  <si>
    <t>Dicom Marketing Services</t>
  </si>
  <si>
    <t>Dave Ronk</t>
  </si>
  <si>
    <t>Executive Director of Media &amp; Channel Strategy</t>
  </si>
  <si>
    <t>Christy Charbonneau</t>
  </si>
  <si>
    <t>Group Account Director</t>
  </si>
  <si>
    <t>Novus Media Inc</t>
  </si>
  <si>
    <t>Melissa Sturno</t>
  </si>
  <si>
    <t>Chief Marketing Consultant, CMO</t>
  </si>
  <si>
    <t>Healthcare Marketing Strategy</t>
  </si>
  <si>
    <t>Nicole Johnsen Smentek</t>
  </si>
  <si>
    <t>Consumer &amp; Market Insights, Team Lead, Walmart/Club</t>
  </si>
  <si>
    <t>Jacob Stephens</t>
  </si>
  <si>
    <t>Consumer &amp; Market Insights Manager</t>
  </si>
  <si>
    <t>Ned Duggan</t>
  </si>
  <si>
    <t>Global SVP Marketing</t>
  </si>
  <si>
    <t>Catherine Tan-Gillespie</t>
  </si>
  <si>
    <t>KFC</t>
  </si>
  <si>
    <t>Ramin Eivaz</t>
  </si>
  <si>
    <t>Mattress Firm</t>
  </si>
  <si>
    <t>Scott Hargrove</t>
  </si>
  <si>
    <t>EVP / Chief Marketing Officer</t>
  </si>
  <si>
    <t>California Pizza Kitchen</t>
  </si>
  <si>
    <t>Evan Zarider</t>
  </si>
  <si>
    <t>Senior Director, Global Marketing Analytics, Consumer Insights and Strategy</t>
  </si>
  <si>
    <t>Hailey Wu Sullivan</t>
  </si>
  <si>
    <t>MGA Entertainment</t>
  </si>
  <si>
    <t>Matt Repicky</t>
  </si>
  <si>
    <t>Jos. A. Bank Clothiers</t>
  </si>
  <si>
    <t>Melinda Staros</t>
  </si>
  <si>
    <t>Director, Research &amp; Insights</t>
  </si>
  <si>
    <t>Sharethrough</t>
  </si>
  <si>
    <t>Laura Pellerano Berga</t>
  </si>
  <si>
    <t>Senior Director Consumer Insights &amp; Analytics</t>
  </si>
  <si>
    <t>Warner Media</t>
  </si>
  <si>
    <t>Anthony Price</t>
  </si>
  <si>
    <t>Vice President Marketing (CMO)</t>
  </si>
  <si>
    <t>Kirkland's</t>
  </si>
  <si>
    <t>Arthur Tham</t>
  </si>
  <si>
    <t>Daqing Zhao</t>
  </si>
  <si>
    <t>Dir. Advanced Analytics</t>
  </si>
  <si>
    <t>Brian Fleck</t>
  </si>
  <si>
    <t>Senior Manager - Marketing Analytics, Testing, Optimization &amp; Implementation</t>
  </si>
  <si>
    <t>Peter Stoykov</t>
  </si>
  <si>
    <t>Hypower</t>
  </si>
  <si>
    <t>Maheedhar Rumalla</t>
  </si>
  <si>
    <t>Manager, Marketing Effectiveness</t>
  </si>
  <si>
    <t>SEPHORA</t>
  </si>
  <si>
    <t>Merlin Benedick</t>
  </si>
  <si>
    <t>Marketing Data Analyst</t>
  </si>
  <si>
    <t>Pier 1 Imports</t>
  </si>
  <si>
    <t>"I am not sure"</t>
  </si>
  <si>
    <t>Troy Kachurka</t>
  </si>
  <si>
    <t>Director, CRM, Insights &amp; Data Analytics</t>
  </si>
  <si>
    <t xml:space="preserve">Small startup but will keep us in mind </t>
  </si>
  <si>
    <t>Lola Copeland</t>
  </si>
  <si>
    <t>Vice President, Field Marketing</t>
  </si>
  <si>
    <t>Aramark</t>
  </si>
  <si>
    <t>Thanks for sharing, but, I don’t have any responsibility for analytics purchasing.</t>
  </si>
  <si>
    <t>Michael Rando</t>
  </si>
  <si>
    <t>Division Analytics Manager (Marketing, Merchandising &amp; Pricing)</t>
  </si>
  <si>
    <t>Ana Lucia Soto</t>
  </si>
  <si>
    <t>Senior Media Manager</t>
  </si>
  <si>
    <t>JCPenney</t>
  </si>
  <si>
    <t>Nicole Blair</t>
  </si>
  <si>
    <t>Senior National Media Manager</t>
  </si>
  <si>
    <t>Ted Rooke</t>
  </si>
  <si>
    <t>Senior Director, Media Strategy</t>
  </si>
  <si>
    <t>Infinity Marketing - Greenville, SC</t>
  </si>
  <si>
    <t>trooke@infinitymkt.com</t>
  </si>
  <si>
    <t>I would be interested. Let's try to connect next week.</t>
  </si>
  <si>
    <t>Jürgen Stephan</t>
  </si>
  <si>
    <t>Senior Director, Global Customer Marketing (PMT Group)</t>
  </si>
  <si>
    <t>Honeywell</t>
  </si>
  <si>
    <t>Zenna Fisher</t>
  </si>
  <si>
    <t>Jennifer Grammar</t>
  </si>
  <si>
    <t>Marketing Director, Planning and Strategy</t>
  </si>
  <si>
    <t>Aaron's, Inc</t>
  </si>
  <si>
    <t>Gautam Malla</t>
  </si>
  <si>
    <t>Senior Global Marketing Manager - Marketing Strategy &amp; Analytics</t>
  </si>
  <si>
    <t>RFI</t>
  </si>
  <si>
    <t>Rahul Singh</t>
  </si>
  <si>
    <t>Senior Functional Engineer - Data &amp; Analytics</t>
  </si>
  <si>
    <t>Amy Guyotte</t>
  </si>
  <si>
    <t>Associate Director - Marketing - Scott®</t>
  </si>
  <si>
    <t>Pratishtha Shukla</t>
  </si>
  <si>
    <t>Senior Analyst, Data Science - Strategic Marketing</t>
  </si>
  <si>
    <t>Mayank Singh</t>
  </si>
  <si>
    <t>Isaiah Coates</t>
  </si>
  <si>
    <t>Not at the moment. I'll keep you in mind if I shift</t>
  </si>
  <si>
    <t>Rhonda Drake Hill</t>
  </si>
  <si>
    <t>Consultant &amp; SME, Marketing Automation</t>
  </si>
  <si>
    <t>Cindy Sada</t>
  </si>
  <si>
    <t>Senior Director, Global Brand</t>
  </si>
  <si>
    <t>Allan Switalski</t>
  </si>
  <si>
    <t>Credit Union West</t>
  </si>
  <si>
    <t>Gopalakrishna Tadiparthi</t>
  </si>
  <si>
    <t>Dave Bentley</t>
  </si>
  <si>
    <t>Signature Dental Partners</t>
  </si>
  <si>
    <t>Kevin Oglesby</t>
  </si>
  <si>
    <t>Lisa Fujioka</t>
  </si>
  <si>
    <t>Sr. Manager, Global Brand Marketing</t>
  </si>
  <si>
    <t>Dak Liyanearachchi</t>
  </si>
  <si>
    <t>Jess Petitt</t>
  </si>
  <si>
    <t>Kellyn Smith Kenny</t>
  </si>
  <si>
    <t>Tyler Phillips</t>
  </si>
  <si>
    <t xml:space="preserve">Director, Marketing Analytics </t>
  </si>
  <si>
    <t>Kris Karaikudi</t>
  </si>
  <si>
    <t>Senior Director - Data Intelligence</t>
  </si>
  <si>
    <t>Alex Yoder</t>
  </si>
  <si>
    <t>EVP Analytics</t>
  </si>
  <si>
    <t>Kurt Simon</t>
  </si>
  <si>
    <t>Senior Director, Brand Marketing</t>
  </si>
  <si>
    <t>Aaron Elleman</t>
  </si>
  <si>
    <t>Senior Director Integrated Marketing</t>
  </si>
  <si>
    <t>Adam Ingram</t>
  </si>
  <si>
    <t>Performance and Effectiveness Lead</t>
  </si>
  <si>
    <t>Seena S.</t>
  </si>
  <si>
    <t>Global Head of Marketing Effectiveness Analytics</t>
  </si>
  <si>
    <t>Marcus Minifee</t>
  </si>
  <si>
    <t>VP, Global Partner Marketing</t>
  </si>
  <si>
    <t>NBA</t>
  </si>
  <si>
    <t>Geoffrey Feil</t>
  </si>
  <si>
    <t>Sr. Vice President of Marketing - Writing Division</t>
  </si>
  <si>
    <t>Newell Brands</t>
  </si>
  <si>
    <t>Michael Drymalski</t>
  </si>
  <si>
    <t>Robinson Hogue</t>
  </si>
  <si>
    <t>Maalvika Mantripragada</t>
  </si>
  <si>
    <t>Senior Director, Global Brand Strategy &amp; Marketing, Action Brands</t>
  </si>
  <si>
    <t>Ross Love</t>
  </si>
  <si>
    <t>Sr. Manager, Media Insights &amp; Effectiveness</t>
  </si>
  <si>
    <t>Jamey McClure</t>
  </si>
  <si>
    <t>GP PRO</t>
  </si>
  <si>
    <t>SAmerican Perkins</t>
  </si>
  <si>
    <t>Vice President of US and Canada Marketing</t>
  </si>
  <si>
    <t>Tupperware Brands</t>
  </si>
  <si>
    <t>Stacey Grier</t>
  </si>
  <si>
    <t>The Clorox Company</t>
  </si>
  <si>
    <t>Charlotte Jackson</t>
  </si>
  <si>
    <t>VP/Director, Decision Sciences</t>
  </si>
  <si>
    <t>Publicis Collective</t>
  </si>
  <si>
    <t>Michael Bianco</t>
  </si>
  <si>
    <t>Broadcast Media Manager / Integrated Media Supervisor</t>
  </si>
  <si>
    <t>Pete Hilton Jr.</t>
  </si>
  <si>
    <t>CMDS</t>
  </si>
  <si>
    <t>Sameer Shah</t>
  </si>
  <si>
    <t>Director of Media and Digital Marketing</t>
  </si>
  <si>
    <t>New York University</t>
  </si>
  <si>
    <t>Diana Fujimura</t>
  </si>
  <si>
    <t>Zing Zing LLC</t>
  </si>
  <si>
    <t>No, thanks
But we already have agency partners who do this for us. But thank you for your interest!</t>
  </si>
  <si>
    <t>Beth Goldstein</t>
  </si>
  <si>
    <t>BNY Mellon</t>
  </si>
  <si>
    <t>Peter Cushing</t>
  </si>
  <si>
    <t>Associate Director of Global Analytics and Marketing Effectiveness</t>
  </si>
  <si>
    <t>I have recently retired from GM -- doing a bit of consulting and have no need for your services. Thanks for reaching out.</t>
  </si>
  <si>
    <t>Chris Schell</t>
  </si>
  <si>
    <t>Summit Credit Union</t>
  </si>
  <si>
    <t>Catherine Ostheimer</t>
  </si>
  <si>
    <t>Epiq</t>
  </si>
  <si>
    <t>Bradley (Woody) Bendle</t>
  </si>
  <si>
    <t>Advisor</t>
  </si>
  <si>
    <t xml:space="preserve">N-Gage Brand Pet Products
</t>
  </si>
  <si>
    <t>Elizabeth Zeltser Dimond</t>
  </si>
  <si>
    <t>pumpkin</t>
  </si>
  <si>
    <t>Mark Cicatello</t>
  </si>
  <si>
    <t>Company Payroll Store</t>
  </si>
  <si>
    <t>Caroline Corrigan O'Hare</t>
  </si>
  <si>
    <t>Intercontinental Exchange</t>
  </si>
  <si>
    <t>Megan Garr</t>
  </si>
  <si>
    <t>Director, B2B CRM and Marketing Automation</t>
  </si>
  <si>
    <t>Fifth Third Bank</t>
  </si>
  <si>
    <t>megan.garr@53.com</t>
  </si>
  <si>
    <t>Katrina Bott</t>
  </si>
  <si>
    <t>Director, Global Strategic Sourcing - Marketing &amp; Advertising</t>
  </si>
  <si>
    <t>Michael Kors</t>
  </si>
  <si>
    <t>Michael Gorski</t>
  </si>
  <si>
    <t>Director of Marketing Operations &amp; Strategy</t>
  </si>
  <si>
    <t>michael.gorski@zurichna.com</t>
  </si>
  <si>
    <t>James Frieden</t>
  </si>
  <si>
    <t>Principal, Market and Customer Insights</t>
  </si>
  <si>
    <t>Amy Hills</t>
  </si>
  <si>
    <t>Jeff Voigt</t>
  </si>
  <si>
    <t>principal consultant</t>
  </si>
  <si>
    <t xml:space="preserve">
Company NameJL Voigt and Associates</t>
  </si>
  <si>
    <t>Thomas Mender</t>
  </si>
  <si>
    <t>Whirlpool</t>
  </si>
  <si>
    <t>Jeff Doud</t>
  </si>
  <si>
    <t>Director, Advanced Analytics and Modeling</t>
  </si>
  <si>
    <t>Ocean Spray Cranberries</t>
  </si>
  <si>
    <t>Michael Brookhart</t>
  </si>
  <si>
    <t>Director of Marketing &amp; Sales Planning</t>
  </si>
  <si>
    <t>JTM Foods, LLC / JJ's Bakery</t>
  </si>
  <si>
    <t>Terrae Schroeder</t>
  </si>
  <si>
    <t>Head of US Insights</t>
  </si>
  <si>
    <t>Tara P. Brown</t>
  </si>
  <si>
    <t>Vice President - Keurig Brand Marketing, Strategy and Innovation</t>
  </si>
  <si>
    <t>Keurig Dr Pepper Inc</t>
  </si>
  <si>
    <t>Korin Carey</t>
  </si>
  <si>
    <t>Associate Director, Global Strategic Insights, Global Compromise Skin</t>
  </si>
  <si>
    <t>Jonathan Turner</t>
  </si>
  <si>
    <t>Head of US Analytics</t>
  </si>
  <si>
    <t>Mediahub Global</t>
  </si>
  <si>
    <t>Mark Mercurio</t>
  </si>
  <si>
    <t>President &amp; Chief Executive Officer</t>
  </si>
  <si>
    <t>The Gorilla Glue Company</t>
  </si>
  <si>
    <t>AnneMarie Suarez-Davis</t>
  </si>
  <si>
    <t>Chris Stolsky</t>
  </si>
  <si>
    <t>Dawn Wayt</t>
  </si>
  <si>
    <t>VP of Marketing and Sales</t>
  </si>
  <si>
    <t>Rock &amp; Roll Hall of Fame</t>
  </si>
  <si>
    <t>Gaurav Bhasin</t>
  </si>
  <si>
    <t>Associate Director - Business Analytics &amp; Revenue Strategy</t>
  </si>
  <si>
    <t>Stephen Chriss</t>
  </si>
  <si>
    <t>Vice President, Global Head Of Partnerships &amp; Integrated Marketing</t>
  </si>
  <si>
    <t>The Topps Company</t>
  </si>
  <si>
    <t>Pooja Godbole Modi</t>
  </si>
  <si>
    <t>Harry's, Inc.</t>
  </si>
  <si>
    <t>Joann Romero</t>
  </si>
  <si>
    <t>Blue Apron</t>
  </si>
  <si>
    <t>Morris Hoover</t>
  </si>
  <si>
    <t>VP of Operations</t>
  </si>
  <si>
    <t>LiquidPricingPromotion 3mm</t>
  </si>
  <si>
    <t>Now is not a good time</t>
  </si>
  <si>
    <t>Robert Rees</t>
  </si>
  <si>
    <t>Luxottica </t>
  </si>
  <si>
    <t>Eric Hintz</t>
  </si>
  <si>
    <t>Conagra Brands</t>
  </si>
  <si>
    <t>Megan Frank</t>
  </si>
  <si>
    <t>Beam Suntory</t>
  </si>
  <si>
    <t>Stella Lonwiski</t>
  </si>
  <si>
    <t>Josh Reed</t>
  </si>
  <si>
    <t>Vice President, Consumer &amp; Marketplace Insights</t>
  </si>
  <si>
    <t>Nestlé Purina North America</t>
  </si>
  <si>
    <t>Kelly Kokonas</t>
  </si>
  <si>
    <t>EVP Global Director</t>
  </si>
  <si>
    <t>Jasmina Beslagic Brooks</t>
  </si>
  <si>
    <t>Vice President, Global Strategic Marketing at Biosense Webster</t>
  </si>
  <si>
    <t>Amit A.</t>
  </si>
  <si>
    <t>Sr. Director, Global Strategic Marketing (Biosense Webster)</t>
  </si>
  <si>
    <t>Fairy Zare</t>
  </si>
  <si>
    <t>Sr. Director of Marketing, Biosense Webster Inc.</t>
  </si>
  <si>
    <t>Dan Reese</t>
  </si>
  <si>
    <t>Senior Marketing Manager, Global Stratregic Marketing, Medical Devices, Hemorrhagic Stroke</t>
  </si>
  <si>
    <t>Jan Maunder</t>
  </si>
  <si>
    <t>Sr Manager Business Optimization/ Process Improvement, Global Marketing, Strategic Business Insights</t>
  </si>
  <si>
    <t>Kathryn Drehs Sauers</t>
  </si>
  <si>
    <t>Assoc Director, Global Strategic Insights &amp; Analytics – C&amp;C®, Beauty Devices Digital, Professional</t>
  </si>
  <si>
    <t>Lee Meyers</t>
  </si>
  <si>
    <t>Sr. Director of Marketing &amp; Commercial Lead, NEUTROGENA Facial Care</t>
  </si>
  <si>
    <t>Holly Gray</t>
  </si>
  <si>
    <t>Head of International Sales and Global Marketing, NeoStrata Company</t>
  </si>
  <si>
    <t>Joyce Chen</t>
  </si>
  <si>
    <t>Director of Strategic Insights &amp; Analytics</t>
  </si>
  <si>
    <t>Carrie Atwood</t>
  </si>
  <si>
    <t>Senior Manager Insights &amp; Analytics</t>
  </si>
  <si>
    <t>Kim V.</t>
  </si>
  <si>
    <t>Director of Category Insights and Analytics</t>
  </si>
  <si>
    <t>Jason Betik</t>
  </si>
  <si>
    <t>Marketing Director, ACUVUE® Professional Experience</t>
  </si>
  <si>
    <t>Ketan Kulkarni</t>
  </si>
  <si>
    <t>Associate Director - Global Analytics &amp; Insights</t>
  </si>
  <si>
    <t>Pavi Gupta</t>
  </si>
  <si>
    <t>Head of Insights &amp; Analytics</t>
  </si>
  <si>
    <t>Lynn Ray</t>
  </si>
  <si>
    <t>Director, Global Strategic Insights,Innovation &amp; Pipeline Lead</t>
  </si>
  <si>
    <t>Nicole Salsberg</t>
  </si>
  <si>
    <t>Associate Director of Global Insights, Clorox Professional Products Division</t>
  </si>
  <si>
    <t>Vikram Sarma</t>
  </si>
  <si>
    <t>Senior Director of Brand Marketing- Innovation</t>
  </si>
  <si>
    <t>Deal on FS</t>
  </si>
  <si>
    <t>Ilana Marcovitch</t>
  </si>
  <si>
    <t>Senior Analyst Company Planning, Marketing Effectiveness</t>
  </si>
  <si>
    <t>Banana Republic</t>
  </si>
  <si>
    <t>Brooke Sowell</t>
  </si>
  <si>
    <t>FTD</t>
  </si>
  <si>
    <t>Tara Krull</t>
  </si>
  <si>
    <t>Shoe Sensation</t>
  </si>
  <si>
    <t>Prosper Fuambeng</t>
  </si>
  <si>
    <t>Sr Manager - Marketing Analytics|Customer Strategy and Analytics</t>
  </si>
  <si>
    <t>pfuambeng@gmail.com</t>
  </si>
  <si>
    <t xml:space="preserve">Follow up once business settles </t>
  </si>
  <si>
    <t>Jill Feldman</t>
  </si>
  <si>
    <t>Christine S.</t>
  </si>
  <si>
    <t>Eyemart Express</t>
  </si>
  <si>
    <t>Paula Puleo Blomquist</t>
  </si>
  <si>
    <t>Chief Marketing and Merchandising Officer</t>
  </si>
  <si>
    <t>Ben Tienor</t>
  </si>
  <si>
    <t xml:space="preserve">Director Brand &amp; Consumer Insights </t>
  </si>
  <si>
    <t>7-Eleven</t>
  </si>
  <si>
    <t>Jennifer Vanderveldt</t>
  </si>
  <si>
    <t>Vice President, Head of Strategy, Consumer Insights &amp; Analytics</t>
  </si>
  <si>
    <t>The Michaels Companies</t>
  </si>
  <si>
    <t>Michael Greene</t>
  </si>
  <si>
    <t>Director, Data Governance &amp; Insights</t>
  </si>
  <si>
    <t>Srikanth Victory, MBA, PMP, CSM</t>
  </si>
  <si>
    <t>Vice President, Data &amp; Analytics Technology</t>
  </si>
  <si>
    <t>Jenni Welsh</t>
  </si>
  <si>
    <t>Senior Director Of Marketing - Neiman Marcus, Horchow &amp; Last Call</t>
  </si>
  <si>
    <t>Turner Gutmann</t>
  </si>
  <si>
    <t>Manager of Product Management - Customer Data</t>
  </si>
  <si>
    <t>Yasaman Nazhand</t>
  </si>
  <si>
    <t>Manager of Customer Marketing Analytics</t>
  </si>
  <si>
    <t>The North Face</t>
  </si>
  <si>
    <t>Jason McClain</t>
  </si>
  <si>
    <t>RefrigiWear</t>
  </si>
  <si>
    <t>Kevin(Jixiao) Cheng</t>
  </si>
  <si>
    <t xml:space="preserve">kevin.cheng@gapac.com </t>
  </si>
  <si>
    <t>I’d love to learn more about your mkt mix model. Next Friday is the best day for a call? Any time next Friday should work for now.</t>
  </si>
  <si>
    <t>Susie Lee</t>
  </si>
  <si>
    <t>Trisha Amin</t>
  </si>
  <si>
    <t>Senior Manager Product Marketing</t>
  </si>
  <si>
    <t>Avery Products Corporation</t>
  </si>
  <si>
    <t>Adam Cooper</t>
  </si>
  <si>
    <t>Senior Vice President of Marketing</t>
  </si>
  <si>
    <t>The Wonderful Company</t>
  </si>
  <si>
    <t>Craig Neely</t>
  </si>
  <si>
    <t>Harold Heinze</t>
  </si>
  <si>
    <t>Kiolbassa Provision Company</t>
  </si>
  <si>
    <t>Mark Rechtin</t>
  </si>
  <si>
    <t>Director of Insights</t>
  </si>
  <si>
    <t>Daren S.</t>
  </si>
  <si>
    <t>Director, Customer Insights &amp; Analytics</t>
  </si>
  <si>
    <t>Tia Cummings</t>
  </si>
  <si>
    <t>Walker &amp; Company Brands</t>
  </si>
  <si>
    <t>Paula Summers</t>
  </si>
  <si>
    <t>ASR Group</t>
  </si>
  <si>
    <t>Tracy Julien (Norton)</t>
  </si>
  <si>
    <t>BioClarity</t>
  </si>
  <si>
    <t>Amine Abassir</t>
  </si>
  <si>
    <t>Senior Manager Consumer Insights</t>
  </si>
  <si>
    <t>Tempur Sealy International</t>
  </si>
  <si>
    <t>Tom Smallhorn</t>
  </si>
  <si>
    <t>Foster Farms</t>
  </si>
  <si>
    <t>Helen Kurtz</t>
  </si>
  <si>
    <t>CMO and SVP</t>
  </si>
  <si>
    <t>Ramesh Natarajan</t>
  </si>
  <si>
    <t>Manager - Global Analytics and Data Science</t>
  </si>
  <si>
    <t>Jennifer Ferrazza</t>
  </si>
  <si>
    <t>Senior Manager Omni Strategy</t>
  </si>
  <si>
    <t>Anshuman Panigrahi</t>
  </si>
  <si>
    <t>Director, Forecasting Excellence, Strategy, Analytics and Business Transformation Group</t>
  </si>
  <si>
    <t>Chris Raynes</t>
  </si>
  <si>
    <t>VP Digital Media</t>
  </si>
  <si>
    <t>US Bank</t>
  </si>
  <si>
    <t>Jennifer Janecek Dunham</t>
  </si>
  <si>
    <t>Sr. Director, Product Insights &amp; Analytics</t>
  </si>
  <si>
    <t>Michael Zhornitsky</t>
  </si>
  <si>
    <t>Associate Director Global Analytics</t>
  </si>
  <si>
    <t>Sanjiv Koshal</t>
  </si>
  <si>
    <t>Head of Data Strategy and Engineering</t>
  </si>
  <si>
    <t>Satish Maduri</t>
  </si>
  <si>
    <t>Senior IT Director - Global Data &amp; Analytics J&amp;J Medical Devices</t>
  </si>
  <si>
    <t>Michael Wasden</t>
  </si>
  <si>
    <t>Global Marketing Director OTC</t>
  </si>
  <si>
    <t>Chris Vowells</t>
  </si>
  <si>
    <t>Director of Professional Marketing - Beauty, Baby, Skincare</t>
  </si>
  <si>
    <t>Aleks Petkovski</t>
  </si>
  <si>
    <t>Director, Advanced Analytics &amp; Data Science</t>
  </si>
  <si>
    <t>Jiji Zacharia</t>
  </si>
  <si>
    <t>Associate Director, Global Strategic Insights</t>
  </si>
  <si>
    <t>Laura Melendez</t>
  </si>
  <si>
    <t>Senior Manager - Global Services, Value Marketing</t>
  </si>
  <si>
    <t>Lindsay Johnson</t>
  </si>
  <si>
    <t>Media Supervisor</t>
  </si>
  <si>
    <t>Jordan Murphy</t>
  </si>
  <si>
    <t>VP, Group Media Director</t>
  </si>
  <si>
    <t>Partners + Napier</t>
  </si>
  <si>
    <t>Kyle Cooper</t>
  </si>
  <si>
    <t>Maygan Henzie</t>
  </si>
  <si>
    <t>Senior Media Planner</t>
  </si>
  <si>
    <t>Alexander Barrett</t>
  </si>
  <si>
    <t>Media Planner</t>
  </si>
  <si>
    <t>Gillian (Davis) Corrigan</t>
  </si>
  <si>
    <t>Associate Media Director</t>
  </si>
  <si>
    <t>Jessica Churchvara</t>
  </si>
  <si>
    <t>Sirisha Nukala</t>
  </si>
  <si>
    <t>Head of Pricing and Analytics</t>
  </si>
  <si>
    <t>Global Industrial a Systemax Company</t>
  </si>
  <si>
    <t>snukala@globalindustrial.com</t>
  </si>
  <si>
    <t>I'm not sure. Let me check</t>
  </si>
  <si>
    <t>Marcus Armstead</t>
  </si>
  <si>
    <t>Head of Strategic Marketing Management, Financial Advisor Services</t>
  </si>
  <si>
    <t>Karleen Fallon</t>
  </si>
  <si>
    <t>Cerulli Associates</t>
  </si>
  <si>
    <t>Keith Portman</t>
  </si>
  <si>
    <t>Embrace Home Loans</t>
  </si>
  <si>
    <t>Kportman@embracehomeloans.com</t>
  </si>
  <si>
    <t>Thanks. Not at this time.</t>
  </si>
  <si>
    <t>Andrea Polisseni (Steele)</t>
  </si>
  <si>
    <t>Vice President, Marketing Manager</t>
  </si>
  <si>
    <t>J.P. Morgan Asset Management</t>
  </si>
  <si>
    <t>Jai Oberoi</t>
  </si>
  <si>
    <t>Head of Data Science, Strategy and Business Intelligence</t>
  </si>
  <si>
    <t>Barclays US</t>
  </si>
  <si>
    <t>Delaware</t>
  </si>
  <si>
    <t>Thanks for sharing. Let’s reconnect in a couple of weeks. I have a crazy schedule</t>
  </si>
  <si>
    <t>Jessica Lyn Zall</t>
  </si>
  <si>
    <t>CAPITOLIS</t>
  </si>
  <si>
    <t>Frank Zhang</t>
  </si>
  <si>
    <t>Director, Risk Modeling &amp; Analytics</t>
  </si>
  <si>
    <t>Adam Nenning</t>
  </si>
  <si>
    <t>EVP, Personalization &amp; Marketing Optimization</t>
  </si>
  <si>
    <t>Inte Q</t>
  </si>
  <si>
    <t>Joel Rosenberg</t>
  </si>
  <si>
    <t>Assistant Director - Analytics</t>
  </si>
  <si>
    <t>Principal Financial Group</t>
  </si>
  <si>
    <t>Ramla, I appreciate the transparency. This is not something I can consider. All the best in your development. Joel</t>
  </si>
  <si>
    <t>Lakshmi Vanam</t>
  </si>
  <si>
    <t>May Y. Wu</t>
  </si>
  <si>
    <t>Anthem</t>
  </si>
  <si>
    <t>Subbu Narayanaswamy</t>
  </si>
  <si>
    <t>TEMPOE</t>
  </si>
  <si>
    <t>David Yussen</t>
  </si>
  <si>
    <t>ICF Next</t>
  </si>
  <si>
    <t>Evelyn Song</t>
  </si>
  <si>
    <t>Director - Marketing Effectiveness &amp; Marketing Finance</t>
  </si>
  <si>
    <t>Bloomingdale's</t>
  </si>
  <si>
    <t>Greg Lyons</t>
  </si>
  <si>
    <t>Vineet Mehra</t>
  </si>
  <si>
    <t>Chief Growth and Customer Experience Officer</t>
  </si>
  <si>
    <t>Good Eggs</t>
  </si>
  <si>
    <t>Gabe Miller</t>
  </si>
  <si>
    <t>GECKOBRANDS</t>
  </si>
  <si>
    <t>Tia DuHamel</t>
  </si>
  <si>
    <t>Production Manager</t>
  </si>
  <si>
    <t>Surly Brewing Co.</t>
  </si>
  <si>
    <t>Jason Ginsberg</t>
  </si>
  <si>
    <t>Director of Marketing Vlasic and Open Pit</t>
  </si>
  <si>
    <t>Matt Barkell</t>
  </si>
  <si>
    <t>John Nicholson</t>
  </si>
  <si>
    <t>Chief Data Scientist</t>
  </si>
  <si>
    <t>Sandeep Conoor</t>
  </si>
  <si>
    <t>Lakshmi Pathuri</t>
  </si>
  <si>
    <t>Principal-Pred/Pres Anlytics - Marketing Science and Customer Lifecycle Management @Verizon</t>
  </si>
  <si>
    <t>Flint Craver</t>
  </si>
  <si>
    <t>Marketing Manager - VBM</t>
  </si>
  <si>
    <t>Jenifer Bomberger, MBA</t>
  </si>
  <si>
    <t>Leader - Markeing Performance Analytics/ Market Delivery</t>
  </si>
  <si>
    <t>Tom McGee</t>
  </si>
  <si>
    <t>Arvind Kaushik</t>
  </si>
  <si>
    <t>Nicholas Chavez</t>
  </si>
  <si>
    <t>Senior Analyst - Data Analytics</t>
  </si>
  <si>
    <t>Ashley Vose</t>
  </si>
  <si>
    <t>Marketing Manager-Business &amp; Competitive Intelligence, Segmentation, Local Marketing, Offer Creation</t>
  </si>
  <si>
    <t>Melissa Erdice</t>
  </si>
  <si>
    <t>Alex Matrale</t>
  </si>
  <si>
    <t>Manager - Marketing</t>
  </si>
  <si>
    <t>Rob Caverhill</t>
  </si>
  <si>
    <t>Group Leader - Market Analysis &amp; Strategy</t>
  </si>
  <si>
    <t>Srinivas Raghavan</t>
  </si>
  <si>
    <t>Director, Business Analytics CoE, VZ Business</t>
  </si>
  <si>
    <t>Mindy Downing</t>
  </si>
  <si>
    <t>Marketing &amp; Sales Operations Senior Analyst</t>
  </si>
  <si>
    <t>Olina Qian</t>
  </si>
  <si>
    <t>SVACE</t>
  </si>
  <si>
    <t>Tom Lisi</t>
  </si>
  <si>
    <t>Director Shopper Marketing and Insights</t>
  </si>
  <si>
    <t>WhiteWave Foods</t>
  </si>
  <si>
    <t>Tamara Brehm</t>
  </si>
  <si>
    <t>Director, Consumer Insights and Analytics</t>
  </si>
  <si>
    <t>Jim Blumberg</t>
  </si>
  <si>
    <t>Director Integrated Marketing</t>
  </si>
  <si>
    <t>Karissa Lim</t>
  </si>
  <si>
    <t>HEX Performance</t>
  </si>
  <si>
    <t>Priscilla Tuan</t>
  </si>
  <si>
    <t>Sovos Brands</t>
  </si>
  <si>
    <t>Kerri Christian</t>
  </si>
  <si>
    <t>FOCUS Brands</t>
  </si>
  <si>
    <t>Brad Harrison</t>
  </si>
  <si>
    <t>Earth Friendly Products</t>
  </si>
  <si>
    <t>Robert Ruijssenaars</t>
  </si>
  <si>
    <t>E&amp;J Gallo Winery</t>
  </si>
  <si>
    <t>Josh Talge</t>
  </si>
  <si>
    <t>Vice President of Marketing -- Titleist Golf Clubs</t>
  </si>
  <si>
    <t>Acushnet Company</t>
  </si>
  <si>
    <t>Wendy Rosen</t>
  </si>
  <si>
    <t>Director, Consumer Insights</t>
  </si>
  <si>
    <t>Cox Communications</t>
  </si>
  <si>
    <t>Mark Greatrex</t>
  </si>
  <si>
    <t>EVP, Chief Marketing &amp; Sales Officer of Cox Communications Inc.</t>
  </si>
  <si>
    <t>Spencer Gustafson</t>
  </si>
  <si>
    <t>Safeway</t>
  </si>
  <si>
    <t>Kathy Hayes</t>
  </si>
  <si>
    <t>Director Consumer &amp; Shopper Insights</t>
  </si>
  <si>
    <t>Dawn (Thompson) Haviland</t>
  </si>
  <si>
    <t>Executive Director, Consumer Insight, Measurement &amp; Analytics</t>
  </si>
  <si>
    <t>Kevan Mabbutt</t>
  </si>
  <si>
    <t>CMO &amp; CCO</t>
  </si>
  <si>
    <t>Intermountain Healthcare</t>
  </si>
  <si>
    <t>Erle Davis</t>
  </si>
  <si>
    <t>Director, Data and Advanced Analytic Tools</t>
  </si>
  <si>
    <t>Mony Jha</t>
  </si>
  <si>
    <t>Manager, Market Access Analytics &amp; Operations</t>
  </si>
  <si>
    <t>Jazz Pharmaceuticals</t>
  </si>
  <si>
    <t>Michael Pizzimenti, MBA</t>
  </si>
  <si>
    <t>Director, Sales and Marketing</t>
  </si>
  <si>
    <t>Doria International</t>
  </si>
  <si>
    <t xml:space="preserve">Hannah@defensebrand.com </t>
  </si>
  <si>
    <t>Please contact Hannah@defensebrand.com. She manages our e-commerce.</t>
  </si>
  <si>
    <t>Jianming Shen</t>
  </si>
  <si>
    <t>Vice President, Risk Analytics and Modeling Manager</t>
  </si>
  <si>
    <t>Manav Shah</t>
  </si>
  <si>
    <t>VP- Senior Manager Data Insight &amp; Analytics</t>
  </si>
  <si>
    <t>Ward Anderson</t>
  </si>
  <si>
    <t>Director - Data Science</t>
  </si>
  <si>
    <t>Amit Sharma</t>
  </si>
  <si>
    <t>Gary Cogan</t>
  </si>
  <si>
    <t>Senior Marketing Strategy Manager</t>
  </si>
  <si>
    <t>American International Industries</t>
  </si>
  <si>
    <t>Digvijay Singh</t>
  </si>
  <si>
    <t>Sr. Marketing Data Analyst</t>
  </si>
  <si>
    <t>American Airlines</t>
  </si>
  <si>
    <t>Santhosh Shankar</t>
  </si>
  <si>
    <t>Motivity Labs</t>
  </si>
  <si>
    <t>Amy Bradford, MBA</t>
  </si>
  <si>
    <t>Southeast &amp; Texas Region Strategy &amp; Marketing Consultant</t>
  </si>
  <si>
    <t>Cartier</t>
  </si>
  <si>
    <t>Tom Purvis</t>
  </si>
  <si>
    <t>Wyndham Vacation Ownership</t>
  </si>
  <si>
    <t>Jason Mostowski</t>
  </si>
  <si>
    <t>Director, Database Marketing Analysis</t>
  </si>
  <si>
    <t>Shariq Khalid Al-Hasan</t>
  </si>
  <si>
    <t>Head of Strategy &amp; Marketing Innovation</t>
  </si>
  <si>
    <t>May (Hongmei) Liu</t>
  </si>
  <si>
    <t>Kevin Church</t>
  </si>
  <si>
    <t>Discover Financial Services</t>
  </si>
  <si>
    <t>Asim Tewary</t>
  </si>
  <si>
    <t>Global Head Data Science &amp; Advanced Analytics</t>
  </si>
  <si>
    <t>Michael R.</t>
  </si>
  <si>
    <t>Director - Data Science and Business Intelligence</t>
  </si>
  <si>
    <t>Yichi Chang</t>
  </si>
  <si>
    <t>Manager - Marketing Effectiveness</t>
  </si>
  <si>
    <t>Rick Guntang</t>
  </si>
  <si>
    <t>Marketing Science, Business Intelligence</t>
  </si>
  <si>
    <t>Robert Varley</t>
  </si>
  <si>
    <t>Agency Lead Manager, Marketing Effectiveness at Verizon</t>
  </si>
  <si>
    <t>Tatevik Ambartsoumian</t>
  </si>
  <si>
    <t>Ryan Van Lewen</t>
  </si>
  <si>
    <t>Vasudha Srinivas</t>
  </si>
  <si>
    <t>Manager Marketing Operations</t>
  </si>
  <si>
    <t>Bernice Huelin</t>
  </si>
  <si>
    <t>Global Marketing Effectiveness Lead</t>
  </si>
  <si>
    <t>Castrol</t>
  </si>
  <si>
    <t>Advertiser_FMCG</t>
  </si>
  <si>
    <t>Michael Fogley</t>
  </si>
  <si>
    <t>Senior Manager - Marketing Effectiveness</t>
  </si>
  <si>
    <t>michael.fogley@verizon.com</t>
  </si>
  <si>
    <t>Hi, sorry, not at this time. Thank you.</t>
  </si>
  <si>
    <t>Amparo Canaveras</t>
  </si>
  <si>
    <t>Business Intelligence Manager, Distribution Strategy</t>
  </si>
  <si>
    <t>Miguel Davila</t>
  </si>
  <si>
    <t>Consultant - Predictive/Prescriptive Analytics</t>
  </si>
  <si>
    <t>Inna Shperkina</t>
  </si>
  <si>
    <t>Manager of Strategic Planning</t>
  </si>
  <si>
    <t>Jake Glass</t>
  </si>
  <si>
    <t>Business Intelligence Consultant</t>
  </si>
  <si>
    <t>Michelle Zhang</t>
  </si>
  <si>
    <t>Manager, Financial Planning &amp; Analysis</t>
  </si>
  <si>
    <t>Dean Johnson</t>
  </si>
  <si>
    <t>Director, US Marketing Finance &amp; Operations (GLDP)</t>
  </si>
  <si>
    <t>MetLife</t>
  </si>
  <si>
    <t>Sanjay Keshav</t>
  </si>
  <si>
    <t>Head Of Marketing, GI Franchise</t>
  </si>
  <si>
    <t>Deepak Jujare</t>
  </si>
  <si>
    <t>Senior Advisor, Lead Data Scientist</t>
  </si>
  <si>
    <t>Atena</t>
  </si>
  <si>
    <t>Dan T.</t>
  </si>
  <si>
    <t>Sr. Director, Marketing Insights and Strategy</t>
  </si>
  <si>
    <t>Jason Schubert</t>
  </si>
  <si>
    <t>Associate Director, US Market Insights</t>
  </si>
  <si>
    <t>Hui Wang</t>
  </si>
  <si>
    <t>VP/Director, Data Science Services</t>
  </si>
  <si>
    <t>Paolo Medori</t>
  </si>
  <si>
    <t>Pitney Bowes</t>
  </si>
  <si>
    <t>Vinnie Romano</t>
  </si>
  <si>
    <t>Bradley Barnett</t>
  </si>
  <si>
    <t>Vice President, Corporate Development Marketing</t>
  </si>
  <si>
    <t>Nationwide</t>
  </si>
  <si>
    <t>Alex Reeder</t>
  </si>
  <si>
    <t>Associate Director, Data and Platform Partnerships</t>
  </si>
  <si>
    <t>Kyogo Nakayama</t>
  </si>
  <si>
    <t>Jeffrey Cail</t>
  </si>
  <si>
    <t>President, CEO</t>
  </si>
  <si>
    <t>Pankaj Gupta</t>
  </si>
  <si>
    <t>Senior Principal, Commercial Services</t>
  </si>
  <si>
    <t>Michael McCune</t>
  </si>
  <si>
    <t>Senior Director, Integrated Analytics - Revenue Growth Management</t>
  </si>
  <si>
    <t>Wesley Dong</t>
  </si>
  <si>
    <t>Sr. Manager, Business Analytics</t>
  </si>
  <si>
    <t>Realogy</t>
  </si>
  <si>
    <t>Vaman Shenoy Kudpi</t>
  </si>
  <si>
    <t>SVP, Marketing Science</t>
  </si>
  <si>
    <t>Gina McKernan</t>
  </si>
  <si>
    <t>Manager, Marketing Analytics and Data Science</t>
  </si>
  <si>
    <t>Highmark Health</t>
  </si>
  <si>
    <t>John Crean</t>
  </si>
  <si>
    <t>Director Strategic Operations</t>
  </si>
  <si>
    <t>Jordan Warwood</t>
  </si>
  <si>
    <t>Director, Analytics and Data Science</t>
  </si>
  <si>
    <t>Gellert Toth</t>
  </si>
  <si>
    <t>Head of Commercial Analytics - Hematology</t>
  </si>
  <si>
    <t>Jordi Sangil</t>
  </si>
  <si>
    <t>Global Head Marketing Analytics</t>
  </si>
  <si>
    <t>CHAD DAU</t>
  </si>
  <si>
    <t>Executive Director, Advanced Analytics &amp; Decision Science</t>
  </si>
  <si>
    <t>Astellas Pharma US</t>
  </si>
  <si>
    <t>Michael Bellhouse</t>
  </si>
  <si>
    <t>Hall &amp; Partners The Modellers </t>
  </si>
  <si>
    <t>Jared Vestal</t>
  </si>
  <si>
    <t>Head of Consulting &amp; Strategy</t>
  </si>
  <si>
    <t>Havas Helia</t>
  </si>
  <si>
    <t>Dianne J Iverson</t>
  </si>
  <si>
    <t>Associate Director, Qualitative Research</t>
  </si>
  <si>
    <t>Cello Health Insight</t>
  </si>
  <si>
    <t>Bashar Al-Salim</t>
  </si>
  <si>
    <t>Director of Pricing, Analytics, and Marketing Operations</t>
  </si>
  <si>
    <t>Omaha Steaks</t>
  </si>
  <si>
    <t>Stewart Hu</t>
  </si>
  <si>
    <t>Yunxiao He</t>
  </si>
  <si>
    <t>VP Data Science</t>
  </si>
  <si>
    <t>Bernadette Powers</t>
  </si>
  <si>
    <t>X-Rite</t>
  </si>
  <si>
    <t>Alan Wolpert</t>
  </si>
  <si>
    <t>VP Marketing Latin America</t>
  </si>
  <si>
    <t>Michael Kushnerick</t>
  </si>
  <si>
    <t>Associate Director of Consumer Promotions</t>
  </si>
  <si>
    <t>Caroline Chulick</t>
  </si>
  <si>
    <t>Worldwide Director, Marketing Strategy</t>
  </si>
  <si>
    <t>Oyin Enoch</t>
  </si>
  <si>
    <t>US Marketing Director</t>
  </si>
  <si>
    <t>Jerri Baccus-Glover</t>
  </si>
  <si>
    <t>Katherine Freeley</t>
  </si>
  <si>
    <t>Media, Associate Sourcing Director - Global Marketing, IMC Associate Director</t>
  </si>
  <si>
    <t>Patrick McGraw</t>
  </si>
  <si>
    <t>Director Analytics, North America</t>
  </si>
  <si>
    <t>Patrick Casey</t>
  </si>
  <si>
    <t>Jen Caballero</t>
  </si>
  <si>
    <t>Rahul Tyagi</t>
  </si>
  <si>
    <t>WW Director - Analytics CoE</t>
  </si>
  <si>
    <t>Gayle Seminara Mandel</t>
  </si>
  <si>
    <t>Executive Director/New York Festivals AME Awards for Advertising &amp; Marketing Effectiveness</t>
  </si>
  <si>
    <t>New York Festivals</t>
  </si>
  <si>
    <t>Monica H. San Miguel</t>
  </si>
  <si>
    <t>Forever Oceans</t>
  </si>
  <si>
    <t>Miriam Giachetto</t>
  </si>
  <si>
    <t>JBM Packaging</t>
  </si>
  <si>
    <t>Jacob Atkinson</t>
  </si>
  <si>
    <t>Director of Direct Marketing</t>
  </si>
  <si>
    <t>DEFENDERS</t>
  </si>
  <si>
    <t>Greg Hilinski</t>
  </si>
  <si>
    <t>SVP Database Marketing</t>
  </si>
  <si>
    <t>Affinion Group</t>
  </si>
  <si>
    <t>John Ponte</t>
  </si>
  <si>
    <t>Head of Americas Marketing</t>
  </si>
  <si>
    <t>Criteo</t>
  </si>
  <si>
    <t>Cedric Gerard</t>
  </si>
  <si>
    <t>Padma Hari</t>
  </si>
  <si>
    <t>Global Head of Technology, Analytics &amp; Strategy</t>
  </si>
  <si>
    <t>Revlon</t>
  </si>
  <si>
    <t>David Barber</t>
  </si>
  <si>
    <t>Sr Business Analyst, Internet Marketing</t>
  </si>
  <si>
    <t>Dan Kleinman</t>
  </si>
  <si>
    <t>Deutsch Family Wine &amp; Spirits</t>
  </si>
  <si>
    <t>Sharon Eiswert</t>
  </si>
  <si>
    <t>Director, Marketing Analytics &amp; Research</t>
  </si>
  <si>
    <t>PSECU</t>
  </si>
  <si>
    <t>Dan O'Brien</t>
  </si>
  <si>
    <t>Director, Media &amp; Digital</t>
  </si>
  <si>
    <t>Jacobson Rost</t>
  </si>
  <si>
    <t>Maggie Yoo</t>
  </si>
  <si>
    <t>Terlato Wines</t>
  </si>
  <si>
    <t>Cody Cooper</t>
  </si>
  <si>
    <t>Director of Data Science</t>
  </si>
  <si>
    <t>Tatiana Sorokina</t>
  </si>
  <si>
    <t>Solutions Director, Data Science &amp; Artificial Intelligence</t>
  </si>
  <si>
    <t>Nick O'Brien</t>
  </si>
  <si>
    <t>Senior Director, Global Data &amp; Analytics Lead | Multi Channel Engagement</t>
  </si>
  <si>
    <t>Dheeraj Trikha</t>
  </si>
  <si>
    <t>Director, Head of Analytics Center of Excellence</t>
  </si>
  <si>
    <t>Adtalem Global Education</t>
  </si>
  <si>
    <t>John Miller</t>
  </si>
  <si>
    <t>Technology Network LLC </t>
  </si>
  <si>
    <t>Rebecca Filkins</t>
  </si>
  <si>
    <t>AmeriMark Direct</t>
  </si>
  <si>
    <t>Mark Wiechert</t>
  </si>
  <si>
    <t>Vice President, Marketing and Business Development</t>
  </si>
  <si>
    <t>Carlin Group Cincinnati</t>
  </si>
  <si>
    <t>Eubin Kim</t>
  </si>
  <si>
    <t xml:space="preserve">Calyx Peak Companies </t>
  </si>
  <si>
    <t>Chris Osner-Hackett</t>
  </si>
  <si>
    <t>Head of Integrated Marketing</t>
  </si>
  <si>
    <t>Sean Partridge</t>
  </si>
  <si>
    <t>Director, Marketing Operations DTC</t>
  </si>
  <si>
    <t>The Nature's Bounty Co.</t>
  </si>
  <si>
    <t>Jane Ko, Ph.D.</t>
  </si>
  <si>
    <t>eos Products </t>
  </si>
  <si>
    <t>Joe Driscoll</t>
  </si>
  <si>
    <t>Pearson's Candy Company</t>
  </si>
  <si>
    <t>Huanne Hughes</t>
  </si>
  <si>
    <t>VP, Precision Media</t>
  </si>
  <si>
    <t>Mauro Caneschi</t>
  </si>
  <si>
    <t>CEO Campari America &amp; Managing Director North America, Central America and the Caribbean</t>
  </si>
  <si>
    <t>Campari Group </t>
  </si>
  <si>
    <t>Tony Neuman</t>
  </si>
  <si>
    <t>Ryan Shilling</t>
  </si>
  <si>
    <t>Head of Global Agency Partnership</t>
  </si>
  <si>
    <t>Frank Berman</t>
  </si>
  <si>
    <t>EVP - Chief Marketing Officer</t>
  </si>
  <si>
    <t>Wendy Martin</t>
  </si>
  <si>
    <t>The Fresh Market</t>
  </si>
  <si>
    <t>Jamin Hemenway</t>
  </si>
  <si>
    <t>Lindt &amp; Sprüngli (America) Inc.</t>
  </si>
  <si>
    <t>Sara (Dawson) Famulari</t>
  </si>
  <si>
    <t>Daniel Studer</t>
  </si>
  <si>
    <t>CEO and President</t>
  </si>
  <si>
    <t>Mariano Allegra</t>
  </si>
  <si>
    <t>Head of Data &amp; AI</t>
  </si>
  <si>
    <t>Adrienne Warkins (McGee)</t>
  </si>
  <si>
    <t>Director Strategic Marketing Analytics &amp; Insights</t>
  </si>
  <si>
    <t>Terence Scroope</t>
  </si>
  <si>
    <t>Vice President Insights &amp; Solutions</t>
  </si>
  <si>
    <t>Unruly</t>
  </si>
  <si>
    <t>Thank you for your message but I don’t think that your offering is the right fit my agency’s current need set. Best of luck.</t>
  </si>
  <si>
    <t>Jairo Garcia</t>
  </si>
  <si>
    <t>US Director of Shopper Marketing</t>
  </si>
  <si>
    <t>Fabian Borenholtz</t>
  </si>
  <si>
    <t>LEAD CATEGORY DEVELOPMENT</t>
  </si>
  <si>
    <t>Jesper D. Nordengaard</t>
  </si>
  <si>
    <t>Vice President Global Marketing and Innovation</t>
  </si>
  <si>
    <t>Rosa Maria A.</t>
  </si>
  <si>
    <t>Global Insights Associate Director (Global Marketing and Innovation-Hill’s Pet)&amp; Agile Insights lead</t>
  </si>
  <si>
    <t>Vivek Rastogi</t>
  </si>
  <si>
    <t>Associate Director - Amazon at Colgate-Palmolive, US</t>
  </si>
  <si>
    <t>sivakumar kondaraju</t>
  </si>
  <si>
    <t>Data Science &amp; Analytics - Consultant</t>
  </si>
  <si>
    <t>Sindhura Polasanapalli</t>
  </si>
  <si>
    <t>Sr.Director Marketing and Innovation</t>
  </si>
  <si>
    <t>Dean Foods</t>
  </si>
  <si>
    <t>Kevin Kollock</t>
  </si>
  <si>
    <t>SVP Premium Private Brands &amp; Marketing/GM Ice Cream</t>
  </si>
  <si>
    <t>Kelly Stephenson</t>
  </si>
  <si>
    <t>Sr Director of Marketing</t>
  </si>
  <si>
    <t>Keurig Dr Pepper</t>
  </si>
  <si>
    <t>Halley Jhass</t>
  </si>
  <si>
    <t>Director Insights &amp; Analytics - Sales Strategy</t>
  </si>
  <si>
    <t>Allen B. Whitehouse</t>
  </si>
  <si>
    <t>Sr Director, Consumer &amp; Market Insights</t>
  </si>
  <si>
    <t>GE Appliances, a Haier Company</t>
  </si>
  <si>
    <t>Hi - Yes. I’d be interested in chatting. Want to suggest a time on Friday, March 27?</t>
  </si>
  <si>
    <t>Rick Hasselbeck</t>
  </si>
  <si>
    <t>Chief Commercial Officer</t>
  </si>
  <si>
    <t>Michelle Marie Ritchie</t>
  </si>
  <si>
    <t>Freeland Foods | Go Raw</t>
  </si>
  <si>
    <t>Andy Judd</t>
  </si>
  <si>
    <t>Yasso</t>
  </si>
  <si>
    <t>Sara Ellefson</t>
  </si>
  <si>
    <t>Senior Manager, Field Insights &amp; Analytics</t>
  </si>
  <si>
    <t>Alicia Ponzani</t>
  </si>
  <si>
    <t>Brand Marketing Analyst - Cat Food and Snacks</t>
  </si>
  <si>
    <t>The J.M. Smucker Company</t>
  </si>
  <si>
    <t>Nicole Massey (Puckhaber)</t>
  </si>
  <si>
    <t>Director of Innovation Strategy and Growth</t>
  </si>
  <si>
    <t>Luis Conde</t>
  </si>
  <si>
    <t>VP Latin America &amp; SE America</t>
  </si>
  <si>
    <t>Jeremy Bjork, MBA</t>
  </si>
  <si>
    <t>SRP Companies</t>
  </si>
  <si>
    <t>Arturo Chavez</t>
  </si>
  <si>
    <t xml:space="preserve">Wise Foods </t>
  </si>
  <si>
    <t>Angel Flores</t>
  </si>
  <si>
    <t>Sr. Vice President Growth and Development</t>
  </si>
  <si>
    <t>Tom DeLuca</t>
  </si>
  <si>
    <t>Manager, Shopper Insights &amp; Strategy</t>
  </si>
  <si>
    <t>Of course - I’ll be certain to give thought and make the connection.</t>
  </si>
  <si>
    <t>Kurt Hillmann</t>
  </si>
  <si>
    <t>Sr. Manager, Global Consumer Marketing Insights</t>
  </si>
  <si>
    <t>Dave Warrick</t>
  </si>
  <si>
    <t>Director of Analytics &amp; Insights</t>
  </si>
  <si>
    <t>Marketing Management</t>
  </si>
  <si>
    <t>Thanks for the note, no interest for now.</t>
  </si>
  <si>
    <t>Gina Hardy</t>
  </si>
  <si>
    <t>Vice President Product Marketing</t>
  </si>
  <si>
    <t>Vineet Pathak</t>
  </si>
  <si>
    <t>Aqil Datoo</t>
  </si>
  <si>
    <t>Head of Data Partnerships and Ecosystems</t>
  </si>
  <si>
    <t>No thanks. Do you publish data in benchmarks on marketing spend?</t>
  </si>
  <si>
    <t>Sara Cohen</t>
  </si>
  <si>
    <t>Manager of Decision Sciences</t>
  </si>
  <si>
    <t>Kim Kuhns Singh</t>
  </si>
  <si>
    <t>Senior Marketing Data Manager</t>
  </si>
  <si>
    <t>Mary Kellmanson</t>
  </si>
  <si>
    <t>Lingli (Nina) Zhao</t>
  </si>
  <si>
    <t>Tesla</t>
  </si>
  <si>
    <t>Chad McDonald</t>
  </si>
  <si>
    <t>Senior Director Marketing - Business Development &amp; Corporate Strategy</t>
  </si>
  <si>
    <t>Sonya Gafsi Oblisk</t>
  </si>
  <si>
    <t xml:space="preserve">Whole Foods Market </t>
  </si>
  <si>
    <t>John Wright</t>
  </si>
  <si>
    <t>VP, Consumer Insights &amp; Marketing Analytics</t>
  </si>
  <si>
    <t>Neka Allen</t>
  </si>
  <si>
    <t xml:space="preserve">The Honest Company </t>
  </si>
  <si>
    <t>Jordan Bronson</t>
  </si>
  <si>
    <t>Tanium</t>
  </si>
  <si>
    <t>Chris Pick</t>
  </si>
  <si>
    <t>Paul Kendall</t>
  </si>
  <si>
    <t>Business Analyst - Target</t>
  </si>
  <si>
    <t>Nick Lake</t>
  </si>
  <si>
    <t>Vice President Commercial Strategy</t>
  </si>
  <si>
    <t xml:space="preserve">Andrews Distributing </t>
  </si>
  <si>
    <t>Javen Figueroa</t>
  </si>
  <si>
    <t xml:space="preserve">Acosta Sales &amp; Marketing </t>
  </si>
  <si>
    <t>Lori (Birrer) Clarke</t>
  </si>
  <si>
    <t>Carroll Rheem</t>
  </si>
  <si>
    <t>VP, Research and Analytics</t>
  </si>
  <si>
    <t xml:space="preserve">Brand America </t>
  </si>
  <si>
    <t>Margery Schelling</t>
  </si>
  <si>
    <t>EVP Marketing, Strategy and Innovation</t>
  </si>
  <si>
    <t xml:space="preserve">American Seafoods </t>
  </si>
  <si>
    <t>John Bracey</t>
  </si>
  <si>
    <t>SVP, Advanced Analytics</t>
  </si>
  <si>
    <t>Chris Schlag, MBA</t>
  </si>
  <si>
    <t>Sr. Director, Consumer Insights &amp; Strategy</t>
  </si>
  <si>
    <t>The Wine Group</t>
  </si>
  <si>
    <t>Bill Hooker</t>
  </si>
  <si>
    <t>Senior Vice President of Sales and Marketing</t>
  </si>
  <si>
    <t>Phillips Pet Food &amp; Supplies</t>
  </si>
  <si>
    <t>Jeff Neil</t>
  </si>
  <si>
    <t>Vice President of Sales and Marketing</t>
  </si>
  <si>
    <t xml:space="preserve">Tyson Foods </t>
  </si>
  <si>
    <t>Saumya Mishra</t>
  </si>
  <si>
    <t>The Nature's Bounty</t>
  </si>
  <si>
    <t>Veronika Belokhvostova</t>
  </si>
  <si>
    <t>Director of Analytics, Community and Civic Integrity (Trust &amp; Safety) and Social Impact</t>
  </si>
  <si>
    <t xml:space="preserve">Facebook </t>
  </si>
  <si>
    <t>Frances Rubio</t>
  </si>
  <si>
    <t>West Coast Lead | Associate Director, Multicultural Marketing Analytics</t>
  </si>
  <si>
    <t>Lucas Mentasti</t>
  </si>
  <si>
    <t>Latin America President, GroupM Services</t>
  </si>
  <si>
    <t>Tanweer Danish is your man! Good luck! (he is based in the US)</t>
  </si>
  <si>
    <t>Dimitris Tsioutsias</t>
  </si>
  <si>
    <t>dimitris.tsioutsias@petco.com</t>
  </si>
  <si>
    <t>Check FS</t>
  </si>
  <si>
    <t>Hans Averling</t>
  </si>
  <si>
    <t>Director, Strategic Business Analysis</t>
  </si>
  <si>
    <t>Targetbase</t>
  </si>
  <si>
    <t>Bill Cole</t>
  </si>
  <si>
    <t>Javid Arain</t>
  </si>
  <si>
    <t>Analytics &amp; Strategy VP</t>
  </si>
  <si>
    <t xml:space="preserve">javid.arain@targetbase.com </t>
  </si>
  <si>
    <t>I'd be interested to find out more, but maybe in a couple of months. One quick question - do you partner with companies in the US?</t>
  </si>
  <si>
    <t>Jimmy Rhodes</t>
  </si>
  <si>
    <t>Trevor Bond</t>
  </si>
  <si>
    <t xml:space="preserve"> </t>
  </si>
  <si>
    <t>Tom Love</t>
  </si>
  <si>
    <t>Consultant - Chief Insights (Research, Analytics) &amp; Strategy Officer</t>
  </si>
  <si>
    <t>Stealth Startup</t>
  </si>
  <si>
    <t>Ian Parrish</t>
  </si>
  <si>
    <t xml:space="preserve">Capital One </t>
  </si>
  <si>
    <t>Simon Shulman</t>
  </si>
  <si>
    <t>Senior Director, Marketing Technology</t>
  </si>
  <si>
    <t>Geoff Sundberg</t>
  </si>
  <si>
    <t>Ritesh Soni</t>
  </si>
  <si>
    <t>Vice President, Data Science</t>
  </si>
  <si>
    <t>Sidharth Sunder</t>
  </si>
  <si>
    <t>Nilesh Bagani</t>
  </si>
  <si>
    <t>Managing Vice President</t>
  </si>
  <si>
    <t>Chunguang Yu</t>
  </si>
  <si>
    <t>Sr. Director, Media Science, Sales &amp; Marketing</t>
  </si>
  <si>
    <t>Comcast NBCUniversal</t>
  </si>
  <si>
    <t>Christopher Holloman</t>
  </si>
  <si>
    <t>REX</t>
  </si>
  <si>
    <t>Steve French</t>
  </si>
  <si>
    <t xml:space="preserve">Natural Marketing Institute (NMI) </t>
  </si>
  <si>
    <t>steve.french@nmisolutions.com</t>
  </si>
  <si>
    <t>Sara Marcos</t>
  </si>
  <si>
    <t>Francesco Charles</t>
  </si>
  <si>
    <t>EVP, Director of Analytics</t>
  </si>
  <si>
    <t>Shai Ziv</t>
  </si>
  <si>
    <t>Head of Data and Analytics Platform</t>
  </si>
  <si>
    <t>Brian Wagner</t>
  </si>
  <si>
    <t>Director, Data and Analytics Services</t>
  </si>
  <si>
    <t>Anthony Rinaldi</t>
  </si>
  <si>
    <t>VP, Media Activation</t>
  </si>
  <si>
    <t>Todd Snyder</t>
  </si>
  <si>
    <t>Sr. Partner, Director, Data &amp; Analytics Services</t>
  </si>
  <si>
    <t>Mebrulin Francisco</t>
  </si>
  <si>
    <t>Managing Partner Group Director</t>
  </si>
  <si>
    <t>Sarah Giannantonio</t>
  </si>
  <si>
    <t>Tim Castree</t>
  </si>
  <si>
    <t>Leaf Home Solutions</t>
  </si>
  <si>
    <t>Andrew Ruegger</t>
  </si>
  <si>
    <t>Managing Partner, Executive Director, Ecommerce &amp; Data Science</t>
  </si>
  <si>
    <t>Kelly Clark</t>
  </si>
  <si>
    <t>Marion Murphy</t>
  </si>
  <si>
    <t>Managing Partner, President</t>
  </si>
  <si>
    <t>Julie Lee</t>
  </si>
  <si>
    <t>GroupM + Wavemaker</t>
  </si>
  <si>
    <t>Calvin Tse</t>
  </si>
  <si>
    <t>Dominic Paran</t>
  </si>
  <si>
    <t>Katja Maggio</t>
  </si>
  <si>
    <t>Pietro Gramegna</t>
  </si>
  <si>
    <t>Global Marketing Director - Vodka</t>
  </si>
  <si>
    <t>Campari Group</t>
  </si>
  <si>
    <t>Chong Lee Ang</t>
  </si>
  <si>
    <t>Executive Director, Global Marketing - Glade</t>
  </si>
  <si>
    <t>Antonio Portillo Roman</t>
  </si>
  <si>
    <t>Field Marketing Director</t>
  </si>
  <si>
    <t>Remy Cointreau America</t>
  </si>
  <si>
    <t>Lee Muir</t>
  </si>
  <si>
    <t>Senior Director - Sales and Customer Marketing</t>
  </si>
  <si>
    <t>Helen of Troy </t>
  </si>
  <si>
    <t>Linda Bremkamp</t>
  </si>
  <si>
    <t>Vice President, Brand Planning and Content Marketing</t>
  </si>
  <si>
    <t>Wyse Advertising</t>
  </si>
  <si>
    <t>Lora Van Velsor</t>
  </si>
  <si>
    <t>Manna Pro Products, LLC </t>
  </si>
  <si>
    <t>lorav@mannapro.com</t>
  </si>
  <si>
    <t>Danny Mandelbaum</t>
  </si>
  <si>
    <t>Davos Brands</t>
  </si>
  <si>
    <t>danny@davosbrands.com</t>
  </si>
  <si>
    <t>Maryclare Roos</t>
  </si>
  <si>
    <t>360 Market Reach</t>
  </si>
  <si>
    <t>Jieying (Jane) Chen</t>
  </si>
  <si>
    <t>Director, Analytics &amp; Customer Insights</t>
  </si>
  <si>
    <t>Analog Devices</t>
  </si>
  <si>
    <t>Amanda Hartzmark</t>
  </si>
  <si>
    <t>Director, Marketing Intelligence and Business Development</t>
  </si>
  <si>
    <t>AbelsonTaylor</t>
  </si>
  <si>
    <t>Surya Ghimire</t>
  </si>
  <si>
    <t>Vice President-Advanced Analytics</t>
  </si>
  <si>
    <t>TD</t>
  </si>
  <si>
    <t>Kyle Schlegel</t>
  </si>
  <si>
    <t>Global Marketing Director - Racquet Sports</t>
  </si>
  <si>
    <t>Wilson Sporting Goods Co. </t>
  </si>
  <si>
    <t>kyle@weber.com</t>
  </si>
  <si>
    <t>Rong Cao</t>
  </si>
  <si>
    <t>Principal/VP</t>
  </si>
  <si>
    <t>we have one contact point Alfredo Troncoso</t>
  </si>
  <si>
    <t>C.J. Hughley</t>
  </si>
  <si>
    <t>Director, WW Strategic Marketing, Advanced Diabetes Care</t>
  </si>
  <si>
    <t>c.j.hughley@bd.com</t>
  </si>
  <si>
    <t>Ravi Parmeswar</t>
  </si>
  <si>
    <t>Vice President, Head of Global Strategic Insights &amp; Analytics</t>
  </si>
  <si>
    <t>parmeswar@jnj.com</t>
  </si>
  <si>
    <t>Rhende Wilton</t>
  </si>
  <si>
    <t>Marketing Director, Business Programs</t>
  </si>
  <si>
    <t>Deluxe Corporation</t>
  </si>
  <si>
    <t>Alfred DuPuy</t>
  </si>
  <si>
    <t>ChangeUp, Inc.</t>
  </si>
  <si>
    <t>Bill Raczko</t>
  </si>
  <si>
    <t>Folio Financial </t>
  </si>
  <si>
    <t>williamraczko@gmail.com</t>
  </si>
  <si>
    <t>Have you worked with B2B clients? Perhaps in financial services?</t>
  </si>
  <si>
    <t>Martin Kihn</t>
  </si>
  <si>
    <t>SVP Marketing Strategy, Marketing Cloud</t>
  </si>
  <si>
    <t>Mike Atwood</t>
  </si>
  <si>
    <t>Director, Marketing Solutions</t>
  </si>
  <si>
    <t>Iris Concise</t>
  </si>
  <si>
    <t>Hi Ramos, it’s a pleasure to meet you virtually. Thank you for visiting my profile. Always interested in connecting with business leaders who are creating and delivering value, if you’d like to connect? Curious what led you to me?</t>
  </si>
  <si>
    <t>Santos Torres</t>
  </si>
  <si>
    <t>Bausch Health Companies Inc.</t>
  </si>
  <si>
    <t>santos.torres@bauschhealth.com</t>
  </si>
  <si>
    <t>L. Kevin Jenkins</t>
  </si>
  <si>
    <t>Partner - Head of Integrated Marketing</t>
  </si>
  <si>
    <t>Finn Partners</t>
  </si>
  <si>
    <t>Jonathan Spira</t>
  </si>
  <si>
    <t>Director, Media and Advertising Assurance Services</t>
  </si>
  <si>
    <t>Christine O'Connell</t>
  </si>
  <si>
    <t>Director, Decision Sciences</t>
  </si>
  <si>
    <t>Starcom </t>
  </si>
  <si>
    <t>Chris Seminowicz</t>
  </si>
  <si>
    <t>Vice President/Group Director, Strategy and Analytics</t>
  </si>
  <si>
    <t>Digitas Health LifeBrands</t>
  </si>
  <si>
    <t>Ben Beal</t>
  </si>
  <si>
    <t>Marketing Measurement Sales Leader</t>
  </si>
  <si>
    <t>Equifax</t>
  </si>
  <si>
    <t>Thanks for reaching out but we are not your target company.</t>
  </si>
  <si>
    <t>Jonathan Zajicek</t>
  </si>
  <si>
    <t>Artisanal Advisory</t>
  </si>
  <si>
    <t>Carly (Isaacs) Marshall</t>
  </si>
  <si>
    <t>Shana Sood</t>
  </si>
  <si>
    <t>VP Direct Marketing and Personalization</t>
  </si>
  <si>
    <t>Fidelity Investments </t>
  </si>
  <si>
    <t>shana.sood@fmr.com</t>
  </si>
  <si>
    <t>Scott Yi</t>
  </si>
  <si>
    <t>VP, Marketing Analytics &amp; Data Consulting </t>
  </si>
  <si>
    <t>Lori Bollom</t>
  </si>
  <si>
    <t>Associate Director - Marketing Analytics and Business Insights</t>
  </si>
  <si>
    <t>lori.bollom@abbvie.com</t>
  </si>
  <si>
    <t>William Hajjar</t>
  </si>
  <si>
    <t>Exec. Director of Advanced Analytics and Business Intelligence</t>
  </si>
  <si>
    <t>Advance Digital</t>
  </si>
  <si>
    <t>Zach Graham</t>
  </si>
  <si>
    <t>Senior Director, Integrated Media Planning</t>
  </si>
  <si>
    <t>Laura Weiss</t>
  </si>
  <si>
    <t>Regional Brands Analytics Director</t>
  </si>
  <si>
    <t>Expedia Group </t>
  </si>
  <si>
    <t>Kiran Krishnakumar</t>
  </si>
  <si>
    <t>Executive Director - Strategic Program Analytics &amp; Effectiveness</t>
  </si>
  <si>
    <t>Renee Cassard</t>
  </si>
  <si>
    <t>Chief Audience Officer (CAO)</t>
  </si>
  <si>
    <t>Marta Pichlak-Miarka</t>
  </si>
  <si>
    <t>Director, Business Transformation</t>
  </si>
  <si>
    <t>marta.pichlak-miarka@omd.com</t>
  </si>
  <si>
    <t>thanks, we have in house MMM and Attribution solutions</t>
  </si>
  <si>
    <t>Ted Lorenzen</t>
  </si>
  <si>
    <t>Associate Director, Data Science Methodologist</t>
  </si>
  <si>
    <t>Leo Li</t>
  </si>
  <si>
    <t>Director, Data Science &amp; Analytics</t>
  </si>
  <si>
    <t>Zeta Global</t>
  </si>
  <si>
    <t>Craig Rutkowske</t>
  </si>
  <si>
    <t>Director of Marketing Technology Consulting</t>
  </si>
  <si>
    <t>KPMG US</t>
  </si>
  <si>
    <t>craigr@kpmg.com</t>
  </si>
  <si>
    <t>Shannon Willett</t>
  </si>
  <si>
    <t>Jackie Lee-Joe</t>
  </si>
  <si>
    <t>Jamilah Elder</t>
  </si>
  <si>
    <t>Senior Directors, Analytics &amp; Insights</t>
  </si>
  <si>
    <t>Kantar Media</t>
  </si>
  <si>
    <t>Tanwir Danish</t>
  </si>
  <si>
    <t>Managing Partner, Head Data and Analytics Platforms</t>
  </si>
  <si>
    <t>Christine Klaubauf</t>
  </si>
  <si>
    <t>Director, Marketing Research and Analytics</t>
  </si>
  <si>
    <t>Mark Arrigan</t>
  </si>
  <si>
    <t>Senior Director Global Insights and Analytics</t>
  </si>
  <si>
    <t>Igor Rudychev</t>
  </si>
  <si>
    <t>Head of US Digital, Data, Analytics, and Innovations at AstraZeneca Oncology</t>
  </si>
  <si>
    <t>Jennifer Ng</t>
  </si>
  <si>
    <t>Senior Director | Head of Insights &amp; Analytics - US Immuno-Oncology</t>
  </si>
  <si>
    <t>alexanderaleccwalton@gmail.com</t>
  </si>
  <si>
    <t>Alexander (Alec) C. Walton</t>
  </si>
  <si>
    <t>Senior Director Forecasting</t>
  </si>
  <si>
    <t>Brad Kaegi</t>
  </si>
  <si>
    <t>Executive Director, US Marketing Companion Animal &amp; Equine Business Unit</t>
  </si>
  <si>
    <t>Nikolas Weissmueller</t>
  </si>
  <si>
    <t>Associate Director, Advanced Analytics and Real World Data</t>
  </si>
  <si>
    <t>Raksha Borkar</t>
  </si>
  <si>
    <t>Associate Director, Business Insights &amp; Analytics</t>
  </si>
  <si>
    <t>Todd McCarthy</t>
  </si>
  <si>
    <t>David LeBouef</t>
  </si>
  <si>
    <t>Senior Director, Marketing Automation and Channel Analytics</t>
  </si>
  <si>
    <t xml:space="preserve">IQVIA </t>
  </si>
  <si>
    <t>Mike Lough</t>
  </si>
  <si>
    <t>Shannon Russell</t>
  </si>
  <si>
    <t>Director of Analytics - Operational Effectiveness</t>
  </si>
  <si>
    <t>Brent Erbe</t>
  </si>
  <si>
    <t>Director, Data Analytics and Insights</t>
  </si>
  <si>
    <t>Gary Minarich</t>
  </si>
  <si>
    <t>Vice President &amp; Global Head of Commercial Analytics</t>
  </si>
  <si>
    <t>Larry Ferrere</t>
  </si>
  <si>
    <t>Global Strategy &amp; Marketing</t>
  </si>
  <si>
    <t>Not needed</t>
  </si>
  <si>
    <t>Barbara Somlo</t>
  </si>
  <si>
    <t>Principal, Real World Insights, Oncology COE</t>
  </si>
  <si>
    <t>Shaaema Talib</t>
  </si>
  <si>
    <t>Vice President, Healthcare Analytics</t>
  </si>
  <si>
    <t xml:space="preserve">PA Analytics </t>
  </si>
  <si>
    <t>Brad McAdams</t>
  </si>
  <si>
    <t>Manager, Payer Marketing, Insights &amp; Analytics</t>
  </si>
  <si>
    <t>Andrea Thomas</t>
  </si>
  <si>
    <t>Director of Simulation and Scenario Analysis</t>
  </si>
  <si>
    <t>Theresa Espey</t>
  </si>
  <si>
    <t>Advanced Analytics Director</t>
  </si>
  <si>
    <t>Seonkyoung An</t>
  </si>
  <si>
    <t>Data Scientist, Director</t>
  </si>
  <si>
    <t>Yang Cheng</t>
  </si>
  <si>
    <t>Director, Information Strategy &amp; Analytics</t>
  </si>
  <si>
    <t>Mike Ferer</t>
  </si>
  <si>
    <t>Aditya A N</t>
  </si>
  <si>
    <t>Director, Forecasting &amp; Analytics</t>
  </si>
  <si>
    <t>Jason O'Meara</t>
  </si>
  <si>
    <t>VP Enterprise, Data and Solutions Architecture</t>
  </si>
  <si>
    <t>Timothy Holley</t>
  </si>
  <si>
    <t>Lucas Mininger</t>
  </si>
  <si>
    <t>Director of Marketing - Pain &amp; Sleep</t>
  </si>
  <si>
    <t>Sarah Kastleiner</t>
  </si>
  <si>
    <t>Assoc. Director, Marketing Analytics &amp; Business Insights</t>
  </si>
  <si>
    <t>Gerald Fu</t>
  </si>
  <si>
    <t>Executive Director, Strategy &amp; Analytics, Allergan Aesthetics</t>
  </si>
  <si>
    <t>Dave Yamauchi</t>
  </si>
  <si>
    <t>Head of Established Brands, Marketing Operations, Marketing Capabilities and Digital Roadmap Lead</t>
  </si>
  <si>
    <t>Daniel Frey</t>
  </si>
  <si>
    <t>Global Director, Market insights</t>
  </si>
  <si>
    <t>Julianna May</t>
  </si>
  <si>
    <t>Sr. Associate Director, Insights and Analytics</t>
  </si>
  <si>
    <t>Peter Shen</t>
  </si>
  <si>
    <t>Anita Maura</t>
  </si>
  <si>
    <t>Senior Global Data Manager</t>
  </si>
  <si>
    <t>Tahía Infantes BARRE</t>
  </si>
  <si>
    <t>Associate Director, Visual Analytics, Metrics, and Reporting (BRQC Quality Analytics)</t>
  </si>
  <si>
    <t>Kefeng (Kevin) Hua</t>
  </si>
  <si>
    <t>Sr Manager AI/Data Mining Dev</t>
  </si>
  <si>
    <t>Mike Meersman</t>
  </si>
  <si>
    <t>Sr Manager, Customer Insights &amp; Strategy</t>
  </si>
  <si>
    <t>Not my area, sorry</t>
  </si>
  <si>
    <t>Lorraine (Lori) Saulnier</t>
  </si>
  <si>
    <t>Customer Business Analyst</t>
  </si>
  <si>
    <t>Scott Goins</t>
  </si>
  <si>
    <t>Sr. Manager, Customer Marketing</t>
  </si>
  <si>
    <t>Simone Ikonomides</t>
  </si>
  <si>
    <t>Senior Director Market Access National Accounts</t>
  </si>
  <si>
    <t>Steven Ramirez</t>
  </si>
  <si>
    <t>Beyond the Arc</t>
  </si>
  <si>
    <t>Jon Snow</t>
  </si>
  <si>
    <t>Sr. Director Area Accounts - South Central</t>
  </si>
  <si>
    <t>Barbara Gassaway</t>
  </si>
  <si>
    <t>President | Market Researcher | Master Moderator</t>
  </si>
  <si>
    <t>The Research Group</t>
  </si>
  <si>
    <t>Cameron Martin</t>
  </si>
  <si>
    <t>Market Research Analyst</t>
  </si>
  <si>
    <t>Norm Cosand</t>
  </si>
  <si>
    <t>Marketing Strategy and Operations - Project Matrix</t>
  </si>
  <si>
    <t>Scott Hilpert</t>
  </si>
  <si>
    <t>Director, Data and Analytics</t>
  </si>
  <si>
    <t>AmerisourceBergen</t>
  </si>
  <si>
    <t>Idaho</t>
  </si>
  <si>
    <t>Lisa O'Brien</t>
  </si>
  <si>
    <t>Director, Solutions Marketing</t>
  </si>
  <si>
    <t xml:space="preserve">ION Solutions, AmerisourceBergen </t>
  </si>
  <si>
    <t>Karlene Moore</t>
  </si>
  <si>
    <t>Group Vice President, Marketing</t>
  </si>
  <si>
    <t>Godchild Derosena</t>
  </si>
  <si>
    <t>Senior Associate Marketing Effectiveness</t>
  </si>
  <si>
    <t>Mark Montgomery</t>
  </si>
  <si>
    <t>Global Head, Commercial Analytics &amp; Insights</t>
  </si>
  <si>
    <t>Brian Garino</t>
  </si>
  <si>
    <t>Patrick Rajan</t>
  </si>
  <si>
    <t>Associate Director, Market Research &amp; Analytics</t>
  </si>
  <si>
    <t>Nathan Ochoa</t>
  </si>
  <si>
    <t>Edward Dinicola</t>
  </si>
  <si>
    <t>Director, Strategic Planning &amp; Corporate Development</t>
  </si>
  <si>
    <t>Erick Arostegui</t>
  </si>
  <si>
    <t>Rachel Silvestrini</t>
  </si>
  <si>
    <t>Director - Advanced Analytics - US Commercial</t>
  </si>
  <si>
    <t>Nuria Diaz-Tena</t>
  </si>
  <si>
    <t>Director of the New Commercial Channel Team</t>
  </si>
  <si>
    <t>Anuj Maheshwari</t>
  </si>
  <si>
    <t>Vice President, Business Analytics</t>
  </si>
  <si>
    <t>Le Yin</t>
  </si>
  <si>
    <t>Director, Commercial Analytics</t>
  </si>
  <si>
    <t>Shameek Ghosh</t>
  </si>
  <si>
    <t>Senior Director, Head of Commercial Analytics</t>
  </si>
  <si>
    <t>Otsuka Pharmaceutical Companies (U.S.)</t>
  </si>
  <si>
    <t>Kishan Kumar</t>
  </si>
  <si>
    <t>Director, Commercial Strategy &amp; Operations</t>
  </si>
  <si>
    <t>Novartis Oncology</t>
  </si>
  <si>
    <t>Harinder Singh</t>
  </si>
  <si>
    <t>Head of Demand &amp; Supply Planning, Data Science and Advance Analytics</t>
  </si>
  <si>
    <t>Dushyant Khatri</t>
  </si>
  <si>
    <t>Derek Whiteside</t>
  </si>
  <si>
    <t>Sales Specialist</t>
  </si>
  <si>
    <t>Frank Escobar</t>
  </si>
  <si>
    <t>Market Senior Director</t>
  </si>
  <si>
    <t>Victoria Dias</t>
  </si>
  <si>
    <t>Market Senior Director Southwest Best Buy</t>
  </si>
  <si>
    <t>Neeraj Kumar</t>
  </si>
  <si>
    <t>Senior QA Analyst</t>
  </si>
  <si>
    <t>Rachel Z.</t>
  </si>
  <si>
    <t>Head of analytical product</t>
  </si>
  <si>
    <t>Wenjun Liu</t>
  </si>
  <si>
    <t>Sr. Director of Product Insights and Analytics</t>
  </si>
  <si>
    <t>Krista Barnes</t>
  </si>
  <si>
    <t>Senior Analyst-Supervisor</t>
  </si>
  <si>
    <t>Xi Liu</t>
  </si>
  <si>
    <t>Alibaba.com</t>
  </si>
  <si>
    <t>Kevin Fullen</t>
  </si>
  <si>
    <t>Major Sales and Marketing</t>
  </si>
  <si>
    <t>Costco Wholesale</t>
  </si>
  <si>
    <t>Akshay Kumar Katta</t>
  </si>
  <si>
    <t>Senior Director, Data Science and Optimization</t>
  </si>
  <si>
    <t>Saarthak Malik</t>
  </si>
  <si>
    <t>Performance Marketing &amp; Analytics</t>
  </si>
  <si>
    <t>Carrie Craig</t>
  </si>
  <si>
    <t>Director, Reporting and Insights</t>
  </si>
  <si>
    <t>Dan Golaszewski</t>
  </si>
  <si>
    <t>Director, Customer Data Science and Analytics</t>
  </si>
  <si>
    <t>dgolaszewski@ulta.com</t>
  </si>
  <si>
    <t>Chris Miller</t>
  </si>
  <si>
    <t>Senior Vice President, Marketing and Advertising</t>
  </si>
  <si>
    <t>Burlington Stores, Inc.</t>
  </si>
  <si>
    <t>Ali Carl</t>
  </si>
  <si>
    <t>Senior Manager, Performance Marketing</t>
  </si>
  <si>
    <t>EXPRESS</t>
  </si>
  <si>
    <t>Jerry McClay</t>
  </si>
  <si>
    <t>Global VP - Multichannel Marketing Solution Center</t>
  </si>
  <si>
    <t>jerry.mcclay@sanofi.com</t>
  </si>
  <si>
    <t>Michael Stanfield</t>
  </si>
  <si>
    <t>michael.stanfield@amplifon.com</t>
  </si>
  <si>
    <t>Michelle Villarroel</t>
  </si>
  <si>
    <t>The Hershey Company</t>
  </si>
  <si>
    <t>Leslie Waller</t>
  </si>
  <si>
    <t>Campbell Soup Company</t>
  </si>
  <si>
    <t>w-leslie@campbellsoupcompany.com</t>
  </si>
  <si>
    <t>Tiffanie Veldman</t>
  </si>
  <si>
    <t>Director of Financial Planning &amp; Analysis</t>
  </si>
  <si>
    <t>Polina Markelova</t>
  </si>
  <si>
    <t>Vice President Marketing, Promotions Strategy &amp; Marketing Effectiveness</t>
  </si>
  <si>
    <t>polina.markelova@bloomingdales.com</t>
  </si>
  <si>
    <t>Christopher Steele</t>
  </si>
  <si>
    <t>Marketing Director, Coors Light</t>
  </si>
  <si>
    <t>MillerCoors</t>
  </si>
  <si>
    <t>Tasha Blackman</t>
  </si>
  <si>
    <t>Divisional Vice President, Integrated Marketing</t>
  </si>
  <si>
    <t>Lord &amp; Taylor</t>
  </si>
  <si>
    <t>monica castro</t>
  </si>
  <si>
    <t>Pete Bell</t>
  </si>
  <si>
    <t>Paris Baguette America</t>
  </si>
  <si>
    <t>Jens Reich</t>
  </si>
  <si>
    <t>Managing Director &amp; CMO</t>
  </si>
  <si>
    <t>Michael Kustermann</t>
  </si>
  <si>
    <t>Century 21 Stores</t>
  </si>
  <si>
    <t>Todd Borgerson</t>
  </si>
  <si>
    <t>Chief Marketing and Innovation Officer</t>
  </si>
  <si>
    <t>Dapple Baby</t>
  </si>
  <si>
    <t>Joe Suplick</t>
  </si>
  <si>
    <t xml:space="preserve">GlaxoSmithKline Inc </t>
  </si>
  <si>
    <t>Patrick Higgins</t>
  </si>
  <si>
    <t>Filippia Iboko</t>
  </si>
  <si>
    <t>Lucy J. Nicholls</t>
  </si>
  <si>
    <t>Director, Head of Marketing</t>
  </si>
  <si>
    <t>Eversight</t>
  </si>
  <si>
    <t>Prasad Jape</t>
  </si>
  <si>
    <t>Manager - Marketing Analytics &amp; Data Science</t>
  </si>
  <si>
    <t>Holden Lee</t>
  </si>
  <si>
    <t>Head Of Business Intelligence</t>
  </si>
  <si>
    <t>Policygenius Inc.</t>
  </si>
  <si>
    <t>holden@policygenius.com</t>
  </si>
  <si>
    <t>Andrew Hoffman</t>
  </si>
  <si>
    <t>R/GA</t>
  </si>
  <si>
    <t>Angel Grant</t>
  </si>
  <si>
    <t>enior Brand Marketing Manager</t>
  </si>
  <si>
    <t>LG Electronics</t>
  </si>
  <si>
    <t>Joy Joseph</t>
  </si>
  <si>
    <t>Chief Data &amp; Analytics Officer (US)</t>
  </si>
  <si>
    <t>joy.joseph@initiative.com</t>
  </si>
  <si>
    <t>Brian Moore</t>
  </si>
  <si>
    <t>Senior Director, Sales Operations / Analytics</t>
  </si>
  <si>
    <t>Abby (Abhilasha) Mehta</t>
  </si>
  <si>
    <t>Senior Vice President, Marketing Insights &amp; Media Analytics</t>
  </si>
  <si>
    <t>abby.abhilasha-mehta@bankofamerica.com</t>
  </si>
  <si>
    <t>Zhiqiang (Patrick) Li</t>
  </si>
  <si>
    <t>Senior Manager, Marketing Data Strategy and Insights</t>
  </si>
  <si>
    <t>zhiqiang.li@att.com</t>
  </si>
  <si>
    <t>Pat Velardo</t>
  </si>
  <si>
    <t>Assistant Vice President, Advanced Analytics, Consumer</t>
  </si>
  <si>
    <t>pat.velardo@att.com</t>
  </si>
  <si>
    <t>follow with him in the future</t>
  </si>
  <si>
    <t>Jessica Moton-Baneck</t>
  </si>
  <si>
    <t>Principal - Advanced Analytics</t>
  </si>
  <si>
    <t>jessica.moton-baneck@att.com</t>
  </si>
  <si>
    <t>Corey May</t>
  </si>
  <si>
    <t>corey.may@att.com</t>
  </si>
  <si>
    <t>Tom Hagopian</t>
  </si>
  <si>
    <t>VP Data Strategy &amp; Analytics</t>
  </si>
  <si>
    <t>tom.hagopian@att.com</t>
  </si>
  <si>
    <t>Monica Wong, MBA</t>
  </si>
  <si>
    <t xml:space="preserve">Associate Director, Media Reporting, Analytics &amp; Budget </t>
  </si>
  <si>
    <t>monica.wong@att.com</t>
  </si>
  <si>
    <t>Michael Mocanu</t>
  </si>
  <si>
    <t xml:space="preserve">Sr. Director, Advanced Analytics - Data Science </t>
  </si>
  <si>
    <t>Spectrum</t>
  </si>
  <si>
    <t>michael.mocanu@spectrum.com</t>
  </si>
  <si>
    <t>Salima Jinnah</t>
  </si>
  <si>
    <t>Sr. Director, Performance Analytics</t>
  </si>
  <si>
    <t>Peter Anastasio</t>
  </si>
  <si>
    <t>Director Marketing Science</t>
  </si>
  <si>
    <t>peter.anastasio@charter.com</t>
  </si>
  <si>
    <t>Zhijie "Jet" Wang</t>
  </si>
  <si>
    <t>John Healy</t>
  </si>
  <si>
    <t>Vice President - Global Data and Analytics</t>
  </si>
  <si>
    <t xml:space="preserve"> The Estée Lauder Companies Inc</t>
  </si>
  <si>
    <t>johnhealy.ha@elcompanies.com</t>
  </si>
  <si>
    <t>Haiying Qiao</t>
  </si>
  <si>
    <t>qiao@elcompanies.com</t>
  </si>
  <si>
    <t>Ian Johnston</t>
  </si>
  <si>
    <t>Vice President, Data Scientist Manager</t>
  </si>
  <si>
    <t>J.PMorgan</t>
  </si>
  <si>
    <t>ian.johnston@jpmorgan.com</t>
  </si>
  <si>
    <t>Nicole Fox</t>
  </si>
  <si>
    <t>Manager of Advanced Analytics</t>
  </si>
  <si>
    <t>Nicolas Cattaneo</t>
  </si>
  <si>
    <t xml:space="preserve"> Schnucks Markets</t>
  </si>
  <si>
    <t>ncattaneo@schnucks.com</t>
  </si>
  <si>
    <t>Andy Wood</t>
  </si>
  <si>
    <t>Willard Bishop LLC</t>
  </si>
  <si>
    <t>andy.wood@willardbishop.com</t>
  </si>
  <si>
    <t>ql</t>
  </si>
  <si>
    <t>Adriana Gosler</t>
  </si>
  <si>
    <t xml:space="preserve">Vice President, Analytics &amp; Insights </t>
  </si>
  <si>
    <t>adriana.gosler@edelman.com</t>
  </si>
  <si>
    <t>Theresa LaMontagne</t>
  </si>
  <si>
    <t xml:space="preserve">Head of Data and Technology </t>
  </si>
  <si>
    <t>theresa.lamontagne@edelman.com</t>
  </si>
  <si>
    <t>Shyam Sunder Tokala</t>
  </si>
  <si>
    <t>Senior Manager, Data Science_x000D_</t>
  </si>
  <si>
    <t>shyam.tokala@thekrogerco.com</t>
  </si>
  <si>
    <t>Dzmitry U.</t>
  </si>
  <si>
    <t xml:space="preserve">Commerce, Data Science, Technology </t>
  </si>
  <si>
    <t>no need to approach GROUPM NEWY YORK</t>
  </si>
  <si>
    <t>Amy Murray</t>
  </si>
  <si>
    <t>Manager of Operations, Project Manager, Data and Analytics Services</t>
  </si>
  <si>
    <t>Jayant Malik</t>
  </si>
  <si>
    <t>Manager, Data and Analytics</t>
  </si>
  <si>
    <t>Janani Ravichandran</t>
  </si>
  <si>
    <t>Vishal Parikh</t>
  </si>
  <si>
    <t xml:space="preserve">Associate Director, Global Strategic Data Partnerships </t>
  </si>
  <si>
    <t>Dan Resnic</t>
  </si>
  <si>
    <t>Matthew Bruce</t>
  </si>
  <si>
    <t>Senior Director, Global Marketing</t>
  </si>
  <si>
    <t>matthew@gsk.com</t>
  </si>
  <si>
    <t>Scott Grenz</t>
  </si>
  <si>
    <t xml:space="preserve">VP, Global Head of Media </t>
  </si>
  <si>
    <t>scott.grenz@gsk.com</t>
  </si>
  <si>
    <t>Relevant + followed up + referral</t>
  </si>
  <si>
    <t>Niveditha Mogali</t>
  </si>
  <si>
    <t>Channel Performance and Analytics Manager</t>
  </si>
  <si>
    <t>Philadelphia</t>
  </si>
  <si>
    <t>Il Sun Yoo</t>
  </si>
  <si>
    <t>Global Head of Data &amp; Analytics,</t>
  </si>
  <si>
    <t>il@gsk.com</t>
  </si>
  <si>
    <t>Anthony O.</t>
  </si>
  <si>
    <t>Philip Sandler</t>
  </si>
  <si>
    <t>Managing Vice President - Performance Marketing</t>
  </si>
  <si>
    <t>philip.sandler@gartner.com</t>
  </si>
  <si>
    <t>W Energy Software</t>
  </si>
  <si>
    <t>Brent Bouldin</t>
  </si>
  <si>
    <t>Head of Marketing, Media and Customer Acquisition</t>
  </si>
  <si>
    <t>Choice Hotels International</t>
  </si>
  <si>
    <t>Mickey Singh</t>
  </si>
  <si>
    <t>Growth Marketing Analytics Lead</t>
  </si>
  <si>
    <t>Route</t>
  </si>
  <si>
    <t>mickey@route.com</t>
  </si>
  <si>
    <t>Qianqian (QQ) Wu</t>
  </si>
  <si>
    <t>qianqian.wu@essenceglobal.com</t>
  </si>
  <si>
    <t>Tanu Dixit</t>
  </si>
  <si>
    <t>Senior Manager, Advanced Analytics</t>
  </si>
  <si>
    <t>tanu.dixit@pfizer.com</t>
  </si>
  <si>
    <t>Brian Wynne</t>
  </si>
  <si>
    <t>Endo Pharmaceuticals</t>
  </si>
  <si>
    <t>wynne.brian@endo.com</t>
  </si>
  <si>
    <t>Michael Hicks</t>
  </si>
  <si>
    <t xml:space="preserve">Sr Director Advanced Analytics </t>
  </si>
  <si>
    <t>hicksm@novonordisk.com</t>
  </si>
  <si>
    <t>Minjie Zhang</t>
  </si>
  <si>
    <t xml:space="preserve">Associate Director Advanced Analytics </t>
  </si>
  <si>
    <t>minjie.zhang@novartis.com</t>
  </si>
  <si>
    <t>Jesse Heap</t>
  </si>
  <si>
    <t>Director - Advanced Analytics</t>
  </si>
  <si>
    <t>Janssen Inc.</t>
  </si>
  <si>
    <t>jesse@janssen.com</t>
  </si>
  <si>
    <t>Jerry Megaro</t>
  </si>
  <si>
    <t>Global Head of Advanced Analytics &amp; IoT at Merck KGaA, Darmstadt, Germany</t>
  </si>
  <si>
    <t>Akansha Saxena</t>
  </si>
  <si>
    <t>Director, Advanced Informatics and Analytics</t>
  </si>
  <si>
    <t xml:space="preserve"> Astellas Pharma</t>
  </si>
  <si>
    <t>akansha.saxena@astellas.com</t>
  </si>
  <si>
    <t>Ilker Oruc, PhD</t>
  </si>
  <si>
    <t xml:space="preserve">Associate Director - Advanced Analytics </t>
  </si>
  <si>
    <t>ilker.oruc@novartis.com</t>
  </si>
  <si>
    <t>Luis DeLoureiro</t>
  </si>
  <si>
    <t>Principal, Advanced Analytics</t>
  </si>
  <si>
    <t xml:space="preserve"> IQVIA</t>
  </si>
  <si>
    <t>Stacey Cowgill</t>
  </si>
  <si>
    <t>Healogix</t>
  </si>
  <si>
    <t>stacey.cowgill@healogix.com</t>
  </si>
  <si>
    <t>Aymen Waqar</t>
  </si>
  <si>
    <t>Saswati Mahapatra</t>
  </si>
  <si>
    <t>Senior Manager, Omnichannel Advanced Analytics and Data Manager</t>
  </si>
  <si>
    <t>The Janssen Pharmaceutical Companies of Johnson &amp; Johnson</t>
  </si>
  <si>
    <t>Hamed Zahedi</t>
  </si>
  <si>
    <t xml:space="preserve">Sr. Manager of Analytics </t>
  </si>
  <si>
    <t>CVS Health</t>
  </si>
  <si>
    <t>Relevant + no need at the time</t>
  </si>
  <si>
    <t>Hong Ge</t>
  </si>
  <si>
    <t>Director, Marketing Effectiveness, Performance Measurement</t>
  </si>
  <si>
    <t>Ray Dara</t>
  </si>
  <si>
    <t>Director, Forecasting COE</t>
  </si>
  <si>
    <t xml:space="preserve">Novo Nordisk </t>
  </si>
  <si>
    <t>darar@novonordisk.com</t>
  </si>
  <si>
    <t>John Hassman</t>
  </si>
  <si>
    <t>Analytics Leader</t>
  </si>
  <si>
    <t xml:space="preserve"> AbbVie</t>
  </si>
  <si>
    <t>Sulman Khan</t>
  </si>
  <si>
    <t xml:space="preserve">Associate Manager, Marketing Analytics </t>
  </si>
  <si>
    <t>Kristina Simacek, PhD</t>
  </si>
  <si>
    <t>Associate Director - Marketing Science</t>
  </si>
  <si>
    <t>kristina.simacek@vrtx.com</t>
  </si>
  <si>
    <t>Akhil Sood</t>
  </si>
  <si>
    <t xml:space="preserve">AbbVie </t>
  </si>
  <si>
    <t>he said he will mention us to his manager</t>
  </si>
  <si>
    <t>Bobby McLaughlin</t>
  </si>
  <si>
    <t xml:space="preserve">Vertex Pharmaceuticals
</t>
  </si>
  <si>
    <t>Vivek Marudavanan</t>
  </si>
  <si>
    <t xml:space="preserve">Associate Director, Marketing Analytics </t>
  </si>
  <si>
    <t xml:space="preserve"> AbbVie </t>
  </si>
  <si>
    <t>vivek.marudavanan@abbvie.com</t>
  </si>
  <si>
    <t>Lauren (Xiaoxu) Tian</t>
  </si>
  <si>
    <t>Director, Enterprise Analytics &amp; Data Science</t>
  </si>
  <si>
    <t>Michael Gizzi</t>
  </si>
  <si>
    <t>Director Vaccines Data Science</t>
  </si>
  <si>
    <t>michael.gizzi@pfizer.com</t>
  </si>
  <si>
    <t>Max Wasserman</t>
  </si>
  <si>
    <t>Founder &amp; Proprietor</t>
  </si>
  <si>
    <t>Adam Ward</t>
  </si>
  <si>
    <t xml:space="preserve">84.51˚ </t>
  </si>
  <si>
    <t>Yulia Hill</t>
  </si>
  <si>
    <t>Data Science Vice President</t>
  </si>
  <si>
    <t xml:space="preserve">Digitas North America </t>
  </si>
  <si>
    <t>yulia.hill@digitas.com</t>
  </si>
  <si>
    <t>Alex Sverdlov</t>
  </si>
  <si>
    <t xml:space="preserve">Director, Statistical Scientist </t>
  </si>
  <si>
    <t>Elaine Hoffman, PhD</t>
  </si>
  <si>
    <t>Senior Director, Statistical and Quantitative Sciences</t>
  </si>
  <si>
    <t xml:space="preserve">Takeda </t>
  </si>
  <si>
    <t>elaine@takedajobs.com</t>
  </si>
  <si>
    <t>Mark Wang</t>
  </si>
  <si>
    <t xml:space="preserve">Director, Core Modeling </t>
  </si>
  <si>
    <t xml:space="preserve"> JPMorgan Chase &amp; Co.</t>
  </si>
  <si>
    <t>Dan Driscoll</t>
  </si>
  <si>
    <t>Sr. Director, Platform and Customer Analytics</t>
  </si>
  <si>
    <t>Gap Inc.</t>
  </si>
  <si>
    <t>Luke C.</t>
  </si>
  <si>
    <t>Executive Director - Data &amp; Analytics</t>
  </si>
  <si>
    <t>JPMorgan Chase</t>
  </si>
  <si>
    <t>Mark Dietrich</t>
  </si>
  <si>
    <t>Director Advanced Analytics Decision Support</t>
  </si>
  <si>
    <t>Taylor Shipman</t>
  </si>
  <si>
    <t>taylors@jpmorganchase.com</t>
  </si>
  <si>
    <t>Maximiliano Santinelli</t>
  </si>
  <si>
    <t xml:space="preserve">Associate Director, Data Science </t>
  </si>
  <si>
    <t>Boston Consulting Group</t>
  </si>
  <si>
    <t>Oliver Bandte</t>
  </si>
  <si>
    <t>simpliSafe</t>
  </si>
  <si>
    <t>Serhii Myroshnychenko</t>
  </si>
  <si>
    <t>Consulting Manager – Data Science &amp; Advanced Analytics</t>
  </si>
  <si>
    <t>Scott Bilder, PhD</t>
  </si>
  <si>
    <t>Associate Data Science and Advanced Analytics Director</t>
  </si>
  <si>
    <t>Jonathan Ruffin</t>
  </si>
  <si>
    <t>Data Science and Advanced Analytics Manager</t>
  </si>
  <si>
    <t>Kumaran Vinayagam</t>
  </si>
  <si>
    <t>Sr Director, Data Science and Advanced Analytics</t>
  </si>
  <si>
    <t>Mark D. Ortlepp</t>
  </si>
  <si>
    <t>Principal, Advanced Analytics - Omnichannel Marketing</t>
  </si>
  <si>
    <t>Brandon Milholland, PhD</t>
  </si>
  <si>
    <t xml:space="preserve">Associate Data Science and Advanced Analytics Manager </t>
  </si>
  <si>
    <t>Chris V.</t>
  </si>
  <si>
    <t>Mrityunjay Gunjiyal (Jay)</t>
  </si>
  <si>
    <t xml:space="preserve">Senior Global Analytics Manager </t>
  </si>
  <si>
    <t xml:space="preserve"> IPG Mediabrands</t>
  </si>
  <si>
    <t>Hadrien Markabi</t>
  </si>
  <si>
    <t xml:space="preserve">Director, Analytics </t>
  </si>
  <si>
    <t xml:space="preserve"> Carat America</t>
  </si>
  <si>
    <t>Ajay Choudhary</t>
  </si>
  <si>
    <t>Jaime Donovan</t>
  </si>
  <si>
    <t>Hemant Patel</t>
  </si>
  <si>
    <t>Senior Manager Predictive Analytics</t>
  </si>
  <si>
    <t>Lynda Gordon</t>
  </si>
  <si>
    <t>Cleveland</t>
  </si>
  <si>
    <t>Nancy Fessatidis</t>
  </si>
  <si>
    <t>VP - Media Analytics</t>
  </si>
  <si>
    <t>nfessatidis@merkleinc.com</t>
  </si>
  <si>
    <t>Surbhi Gupta</t>
  </si>
  <si>
    <t>dentsu x</t>
  </si>
  <si>
    <t>Corbin Powlus, MBA</t>
  </si>
  <si>
    <t>Performance Analytics Manager</t>
  </si>
  <si>
    <t>cpowlus@merkleinc.com</t>
  </si>
  <si>
    <t>Julia M. Smith</t>
  </si>
  <si>
    <t>Phil Rzepka</t>
  </si>
  <si>
    <t>EVP, Head of Digital Marketing &amp; Analytics</t>
  </si>
  <si>
    <t>Tyler Monaghan</t>
  </si>
  <si>
    <t>Rorri Heller</t>
  </si>
  <si>
    <t xml:space="preserve">Executive Director, Advanced Analytics  </t>
  </si>
  <si>
    <t xml:space="preserve">The NPD Group </t>
  </si>
  <si>
    <t>Holly Toboni</t>
  </si>
  <si>
    <t>Director of Decision Sciences</t>
  </si>
  <si>
    <t>Lei Hao</t>
  </si>
  <si>
    <t xml:space="preserve">Manager, Data Science and Analytics </t>
  </si>
  <si>
    <t>Alexander Talbott</t>
  </si>
  <si>
    <t xml:space="preserve">Campaign Monitor </t>
  </si>
  <si>
    <t>Tom Dougherty</t>
  </si>
  <si>
    <t xml:space="preserve">Life Extension </t>
  </si>
  <si>
    <t>we are moving to Azure ML Studio which allows us to scale our ML models</t>
  </si>
  <si>
    <t>Melanie Taylor</t>
  </si>
  <si>
    <t>Vice President, Marketing and Brand Strategy</t>
  </si>
  <si>
    <t xml:space="preserve">Inspirato </t>
  </si>
  <si>
    <t>April Coen</t>
  </si>
  <si>
    <t>Dan Chon</t>
  </si>
  <si>
    <t>Executive Director Marketing Science</t>
  </si>
  <si>
    <t xml:space="preserve">Hearts &amp; Science </t>
  </si>
  <si>
    <t>dan.chon@hearts-science.com</t>
  </si>
  <si>
    <t>Director of Marketing Science (Analytics)</t>
  </si>
  <si>
    <t>Stephen Iaquaniello</t>
  </si>
  <si>
    <t>Marketing Optimization Analyst</t>
  </si>
  <si>
    <t xml:space="preserve">OneMagnify </t>
  </si>
  <si>
    <t xml:space="preserve">He is doing MMM but as a consultant for Ford Motor and is not in a position to buy a software. </t>
  </si>
  <si>
    <t>Tyler Riddell</t>
  </si>
  <si>
    <t>Sr. Marketing Consultant/Owner</t>
  </si>
  <si>
    <t>TGR360</t>
  </si>
  <si>
    <t>tyler@peritusmarketing.com</t>
  </si>
  <si>
    <t>Joshua Stoller</t>
  </si>
  <si>
    <t>Senior Director, Sponsorships for National Conferences &amp; Partner Programs</t>
  </si>
  <si>
    <t>Association of National Advertisers</t>
  </si>
  <si>
    <t>From MarTech</t>
  </si>
  <si>
    <t>Ko Orita</t>
  </si>
  <si>
    <t>Digital Media Strategies, LLC</t>
  </si>
  <si>
    <t>ko@adinnovator.com</t>
  </si>
  <si>
    <t>Robert (Bob) VandenBoom</t>
  </si>
  <si>
    <t>Sr. Marketing Leader - Communications &amp; Customer Intelligence</t>
  </si>
  <si>
    <t>The Toro Company</t>
  </si>
  <si>
    <t>bvboomer@comcast.net</t>
  </si>
  <si>
    <t>Karen Favaloro</t>
  </si>
  <si>
    <t>Digital Strategy &amp; Insights Leader</t>
  </si>
  <si>
    <t>HoganTaylor LLP</t>
  </si>
  <si>
    <t>Oklahoma</t>
  </si>
  <si>
    <t>kfavaloro@hogantaylor.com</t>
  </si>
  <si>
    <t>From MarTech Follow up message sent</t>
  </si>
  <si>
    <t>Agasthya Bogilla</t>
  </si>
  <si>
    <t>Data Science &amp; Advanced Analytics Manager</t>
  </si>
  <si>
    <t>Yunlong Wang</t>
  </si>
  <si>
    <t>Associate Director, Advanced Analytics</t>
  </si>
  <si>
    <t>Ruoxin Li, Ph.D, MBA</t>
  </si>
  <si>
    <t xml:space="preserve">Senior Director, Advanced Analytics, SFE </t>
  </si>
  <si>
    <t>Jeff Seiders</t>
  </si>
  <si>
    <t xml:space="preserve">Associate Director, Advanced Analytics </t>
  </si>
  <si>
    <t>Kollipara, "Chandra" Chandrakanth</t>
  </si>
  <si>
    <t>Sr. Director / Sr. Principal, Data Science and Advanced Analytics</t>
  </si>
  <si>
    <t>Vijayavarman Gopalakrishnan</t>
  </si>
  <si>
    <t>Sr Director, Data Science and Advanced Analytics at IQVIA</t>
  </si>
  <si>
    <t>Geetanjali Gamel</t>
  </si>
  <si>
    <t>Senior Director, Global Workforce Analytics</t>
  </si>
  <si>
    <t>Omar Awad</t>
  </si>
  <si>
    <t xml:space="preserve">Lead Product Owner - Data &amp; Analytics </t>
  </si>
  <si>
    <t>VISHAL VARMA</t>
  </si>
  <si>
    <t xml:space="preserve">Director - Advanced Analytics </t>
  </si>
  <si>
    <t>Kevin Babyak</t>
  </si>
  <si>
    <t xml:space="preserve">Senior Manager, Data &amp; Analytics (Global Brand Protection) </t>
  </si>
  <si>
    <t>Anshu Gupta</t>
  </si>
  <si>
    <t>Joshua I.</t>
  </si>
  <si>
    <t xml:space="preserve">Manager, Data Science </t>
  </si>
  <si>
    <t>Christopher P. Ramey</t>
  </si>
  <si>
    <t>The Home Trust International, Inc.</t>
  </si>
  <si>
    <t>Jeff Giacchetti</t>
  </si>
  <si>
    <t>US Digital Media &amp; Marketing Lead</t>
  </si>
  <si>
    <t>Julie O'Grady</t>
  </si>
  <si>
    <t>Research Manager , Consumer Insights</t>
  </si>
  <si>
    <t>Rod Oliver</t>
  </si>
  <si>
    <t>Global Director of Integrated Marketing</t>
  </si>
  <si>
    <t>Los Angeles</t>
  </si>
  <si>
    <t>Elif Affan</t>
  </si>
  <si>
    <t>Director of Strategy &amp; Transformation | Marketing Intrapreneur</t>
  </si>
  <si>
    <t>Eric Sing</t>
  </si>
  <si>
    <t>Senior Manager, Digital Marketing</t>
  </si>
  <si>
    <t>Devin Angle</t>
  </si>
  <si>
    <t>Ravindra Sachdeva</t>
  </si>
  <si>
    <t>Senior Manager, North America Trade Spend and Promotion Analytics</t>
  </si>
  <si>
    <t>Cincinnati</t>
  </si>
  <si>
    <t>Brian Hart</t>
  </si>
  <si>
    <t>Data and Analytics of the Future Insights Team Leader</t>
  </si>
  <si>
    <t>Tom Behnke</t>
  </si>
  <si>
    <t>Consumer Insights, Business Analytics</t>
  </si>
  <si>
    <t>Ashley Rozier</t>
  </si>
  <si>
    <t>Brand Director-Home Care Media</t>
  </si>
  <si>
    <t>SAmerican Marmo</t>
  </si>
  <si>
    <t>Associate Director - Consumer Market Knowledge</t>
  </si>
  <si>
    <t>Karen Fegelman</t>
  </si>
  <si>
    <t>Director, Analytics and Insights, Global Communications Effectiveness Leader</t>
  </si>
  <si>
    <t>Renee Sicina</t>
  </si>
  <si>
    <t>Market Research Manager</t>
  </si>
  <si>
    <t>Brianna Trucco</t>
  </si>
  <si>
    <t>Senior Director, PHC Marketing Services </t>
  </si>
  <si>
    <t>Chris Giacolone</t>
  </si>
  <si>
    <t>Marketing Director at Procter &amp; Gamble, Amazon Customer Team </t>
  </si>
  <si>
    <t>Maddie Bell</t>
  </si>
  <si>
    <t>Sarah Irby</t>
  </si>
  <si>
    <t>Brand Director, New Brands (Skin Care &amp; Cleansing)</t>
  </si>
  <si>
    <t>Serenity Zhang</t>
  </si>
  <si>
    <t>Digital Planning Strategist</t>
  </si>
  <si>
    <t>Damon Grimes</t>
  </si>
  <si>
    <t>Innovation, Branding, &amp; Marketing Strategy - Creator of Talenti Gelato Layers</t>
  </si>
  <si>
    <t>Lisa Vortsman</t>
  </si>
  <si>
    <t>Strategy &amp; Innovation Lead, Frozen Novelties NA</t>
  </si>
  <si>
    <t>Cindy Keely</t>
  </si>
  <si>
    <t>A creative and analytical insights strategist</t>
  </si>
  <si>
    <t>Debbie Brandwene</t>
  </si>
  <si>
    <t>Global Consumer and Market Insights Director for Dove</t>
  </si>
  <si>
    <t>Jake Hirsch</t>
  </si>
  <si>
    <t>Director - Digital Marketing, E-commerce, &amp; Customer Development for Schmidt’s Naturals</t>
  </si>
  <si>
    <t>Roshni Nambiar</t>
  </si>
  <si>
    <t>CRM Director</t>
  </si>
  <si>
    <t>Amanda Koval</t>
  </si>
  <si>
    <t>Strategic Omni Channel Shopper Marketing Professional</t>
  </si>
  <si>
    <t>Jennifer Bremner</t>
  </si>
  <si>
    <t>Head of Marketing, Creator of Award Winning Brand Stories, Digital Marketer, Gen Mgr, Growth Driver, Consumer Focused</t>
  </si>
  <si>
    <t>Jillian Shaw</t>
  </si>
  <si>
    <t>Clifton Myers</t>
  </si>
  <si>
    <t>Brand Manager</t>
  </si>
  <si>
    <t>Ankita Shah</t>
  </si>
  <si>
    <t>Marketing Analytics &amp; Insights Manager</t>
  </si>
  <si>
    <t>Ben Weinberg</t>
  </si>
  <si>
    <t>Measurement and Optimization Specialist</t>
  </si>
  <si>
    <t>Kenyatta Robinson</t>
  </si>
  <si>
    <t>MARKETING MANAGEMENT | BUSINESS MANAGEMENT | MARKETING ANALYTICS</t>
  </si>
  <si>
    <t>Eboni Washington</t>
  </si>
  <si>
    <t>Consumer Analytics Lead</t>
  </si>
  <si>
    <t>Ally Schnitzer</t>
  </si>
  <si>
    <t>Manager, Real Time Optimization NA Media</t>
  </si>
  <si>
    <t>Rachael Detwiler</t>
  </si>
  <si>
    <t>Category Manager Quaker</t>
  </si>
  <si>
    <t>Christine Carlson</t>
  </si>
  <si>
    <t>CPG Shopper/Consumer Insights Leader</t>
  </si>
  <si>
    <t>Yuan Foo</t>
  </si>
  <si>
    <t>Strategy, Finance, and Innovation Professional</t>
  </si>
  <si>
    <t>Shantanu Mulay</t>
  </si>
  <si>
    <t>Senior Director Shopper Insights</t>
  </si>
  <si>
    <t>Meet Patel</t>
  </si>
  <si>
    <t>Director, Analytics and Decision Science</t>
  </si>
  <si>
    <t>Maher Dwik</t>
  </si>
  <si>
    <t>Senior Manager, Brand Analytics</t>
  </si>
  <si>
    <t>Moneesha Banerjee</t>
  </si>
  <si>
    <t>Head US Consumer &amp; Brand Insights and Analytics</t>
  </si>
  <si>
    <t>Rajit Chakravarty</t>
  </si>
  <si>
    <t>Insights | Analytics | Marketing | Data Science</t>
  </si>
  <si>
    <t>Steven Frye</t>
  </si>
  <si>
    <t>Director, Category &amp; Channel Sales Development</t>
  </si>
  <si>
    <t>Andrew Smith</t>
  </si>
  <si>
    <t>Group Marketing Branded Lead</t>
  </si>
  <si>
    <t>McBride</t>
  </si>
  <si>
    <t>Mahdi alHusseini</t>
  </si>
  <si>
    <t>Sadafco</t>
  </si>
  <si>
    <t>Alexey Ermolov</t>
  </si>
  <si>
    <t>Marketing Manager &amp; Cross-category Communication Lead</t>
  </si>
  <si>
    <t>Abdul Nafie Kuppanath</t>
  </si>
  <si>
    <t>Trade Marketing Assistant Manager</t>
  </si>
  <si>
    <t>AMS BEASHEN &amp; CO</t>
  </si>
  <si>
    <t>Daniel Jenski</t>
  </si>
  <si>
    <t>Director of Consumer Insights &amp; Analytics, Nutrition</t>
  </si>
  <si>
    <t>Reckitt</t>
  </si>
  <si>
    <t>NO</t>
  </si>
  <si>
    <t>Kirti Singh</t>
  </si>
  <si>
    <t>Chief Analytics and Insights Officer</t>
  </si>
  <si>
    <t>kirti.singh@pg.com</t>
  </si>
  <si>
    <t>Deepak Jose</t>
  </si>
  <si>
    <t>Not looking for anything new right now</t>
  </si>
  <si>
    <t>Christina Mickow</t>
  </si>
  <si>
    <t>Consumer &amp; Market Insights Snr Mgr : US Chocolate Bars</t>
  </si>
  <si>
    <t>Deborah Brewster</t>
  </si>
  <si>
    <t>Cenveo Envelope Group</t>
  </si>
  <si>
    <t>Hitesh Relhan</t>
  </si>
  <si>
    <t>Ram Parthasarathy</t>
  </si>
  <si>
    <t>Advanced Analytics and Data Science Leader</t>
  </si>
  <si>
    <t>Giangiuseppe Mazzella</t>
  </si>
  <si>
    <t>Director, Brand &amp; Sales Analytics</t>
  </si>
  <si>
    <t>Ryan Versfeld</t>
  </si>
  <si>
    <t>Senior Manager, Insights &amp; Analytics</t>
  </si>
  <si>
    <t>ryan.versfeld@kelloggcompany.com</t>
  </si>
  <si>
    <t>Nithin Ramachandran</t>
  </si>
  <si>
    <t>Director, Data and Analytics| Digital Capabilities</t>
  </si>
  <si>
    <t>Kohler Co.</t>
  </si>
  <si>
    <t>Milwaukee</t>
  </si>
  <si>
    <t>Francisca Quense</t>
  </si>
  <si>
    <t>Omnium</t>
  </si>
  <si>
    <t>Milagros Boedo</t>
  </si>
  <si>
    <t>Consumer &amp; Market Research Strategist</t>
  </si>
  <si>
    <t>Mizzouri</t>
  </si>
  <si>
    <t>milagros.boedo@mizzouri.com</t>
  </si>
  <si>
    <t>James Sherma</t>
  </si>
  <si>
    <t>Senior Global Data Scientist</t>
  </si>
  <si>
    <t>McCormick &amp; Company</t>
  </si>
  <si>
    <t>james_sherma@mccormick.com</t>
  </si>
  <si>
    <t>Alexander J. Lau</t>
  </si>
  <si>
    <t>Chief Operations Officer</t>
  </si>
  <si>
    <t>Medwave</t>
  </si>
  <si>
    <t>Chris Mack-Olson</t>
  </si>
  <si>
    <t>Senior Manager - Analytics &amp; Data Science</t>
  </si>
  <si>
    <t>Polaris Inc.</t>
  </si>
  <si>
    <t>Kamaraj N</t>
  </si>
  <si>
    <t>Charlie Hahn</t>
  </si>
  <si>
    <t>Manager, Data Science &amp; Analytics (Consumer Engagement Research &amp; Insights)</t>
  </si>
  <si>
    <t>MKTG</t>
  </si>
  <si>
    <t>Does not work for MKTG anymore</t>
  </si>
  <si>
    <t>Leondra R. James</t>
  </si>
  <si>
    <t>Manager, Analytics &amp; Data Science</t>
  </si>
  <si>
    <t>Corey Hilton</t>
  </si>
  <si>
    <t>Manager, Data Science, Advanced Analytics &amp; Optimization</t>
  </si>
  <si>
    <t xml:space="preserve">Disney Parks, Experiences and Products </t>
  </si>
  <si>
    <t>No longer at Disney (now at Nordstrom since Nov 2020)</t>
  </si>
  <si>
    <t>Monica Mody</t>
  </si>
  <si>
    <t>Vice President Marketing, Budweiser U.S.</t>
  </si>
  <si>
    <t>monica.mody@ab-inbev.com</t>
  </si>
  <si>
    <t>Bob Wood</t>
  </si>
  <si>
    <t>Lands'​ End</t>
  </si>
  <si>
    <t>Chen Liu</t>
  </si>
  <si>
    <t xml:space="preserve">m/SIX </t>
  </si>
  <si>
    <t>chen.liu@msixagency.com</t>
  </si>
  <si>
    <t>Colleen Qiu</t>
  </si>
  <si>
    <t>VP, Head of Data Science</t>
  </si>
  <si>
    <t xml:space="preserve">Albertsons Companies </t>
  </si>
  <si>
    <t>colleen.qiu@albertsons.com</t>
  </si>
  <si>
    <t>Rodney Bates</t>
  </si>
  <si>
    <t>Vice President, Decision Science and Data Strategy</t>
  </si>
  <si>
    <t>No longer at the Coca-Cola Company (now at PwC since Nov 2020)</t>
  </si>
  <si>
    <t>Robin Opie</t>
  </si>
  <si>
    <t>Chief Analytics and Research Officer</t>
  </si>
  <si>
    <t>CrossFit Inc.</t>
  </si>
  <si>
    <t>robin@crossfit.com</t>
  </si>
  <si>
    <t>Steve Philipps</t>
  </si>
  <si>
    <t>Group Vice President</t>
  </si>
  <si>
    <t>IDC</t>
  </si>
  <si>
    <t>Armin Kakas</t>
  </si>
  <si>
    <t>Vice President, Advanced Analytics Commercialization</t>
  </si>
  <si>
    <t>American Tire Distributors</t>
  </si>
  <si>
    <t>Douglas Hoggatt</t>
  </si>
  <si>
    <t>Vice President, Digital Marketing</t>
  </si>
  <si>
    <t>Betabrand</t>
  </si>
  <si>
    <t>doug@betabrand.com</t>
  </si>
  <si>
    <t>Christopher Thomas-Moore</t>
  </si>
  <si>
    <t>Vice President, Media, Digital Marketing and Product/Menu Development</t>
  </si>
  <si>
    <t>Domino's</t>
  </si>
  <si>
    <t>christopher.thomas-moore@dominos.com</t>
  </si>
  <si>
    <t>Sable Mi</t>
  </si>
  <si>
    <t>Neal Xie</t>
  </si>
  <si>
    <t>neal.xie@carat.com</t>
  </si>
  <si>
    <t>Patricia Wilson</t>
  </si>
  <si>
    <t>BrandCottage</t>
  </si>
  <si>
    <t>Megan Pagliuca</t>
  </si>
  <si>
    <t>Chief Media &amp; Data Officer</t>
  </si>
  <si>
    <t>megan.pagliuca@hearts-science.com</t>
  </si>
  <si>
    <t>Una Fox</t>
  </si>
  <si>
    <t>Head of Analytics and Insights</t>
  </si>
  <si>
    <t>una_fox@mufg.jp
fox@mufg.jp</t>
  </si>
  <si>
    <t>Hunter / Reply</t>
  </si>
  <si>
    <t>Anastassia Fink</t>
  </si>
  <si>
    <t xml:space="preserve">Sr. Web Marketing Manager </t>
  </si>
  <si>
    <t>LogMeIn</t>
  </si>
  <si>
    <t>Brian K.</t>
  </si>
  <si>
    <t>Vice President, Digital Marketing &amp; Analytics</t>
  </si>
  <si>
    <t>BECU</t>
  </si>
  <si>
    <t>Brad Fiery</t>
  </si>
  <si>
    <t>Jessica H.</t>
  </si>
  <si>
    <t>Head Of Analytics and Data Science</t>
  </si>
  <si>
    <t>Betterment</t>
  </si>
  <si>
    <t>Gaurav Rana</t>
  </si>
  <si>
    <t>SVP, Head of Data and Analytics</t>
  </si>
  <si>
    <t>Opportun</t>
  </si>
  <si>
    <t>A Charles Thomas</t>
  </si>
  <si>
    <t>Head of Data Science: Microsoft Cloud + AI</t>
  </si>
  <si>
    <t>Ydo Wexler</t>
  </si>
  <si>
    <t xml:space="preserve">Edgaroo Inc. </t>
  </si>
  <si>
    <t>Yung Chan</t>
  </si>
  <si>
    <t>E*Trade</t>
  </si>
  <si>
    <t>Heather Fitzgerald</t>
  </si>
  <si>
    <t>Head of Data &amp; Business Intelligence</t>
  </si>
  <si>
    <t>Jackson</t>
  </si>
  <si>
    <t>Jennifer Atkins</t>
  </si>
  <si>
    <t>Executive Vice President, Head of Digital Marketing Technologies and Insights &amp; Analytics</t>
  </si>
  <si>
    <t>Gopi Saran Ramesh</t>
  </si>
  <si>
    <t>Head of Marketing Analytics &amp; Insights</t>
  </si>
  <si>
    <t>Avant</t>
  </si>
  <si>
    <t>Sandeep Bhasin</t>
  </si>
  <si>
    <t>Head of Analytics, North American Distribution</t>
  </si>
  <si>
    <t>Capital Group</t>
  </si>
  <si>
    <t>Satyam Misra</t>
  </si>
  <si>
    <t>Dan Weinbeck</t>
  </si>
  <si>
    <t>Global Marketing Analytics Leader, Safety &amp; Industrial Business Group</t>
  </si>
  <si>
    <t>Belle Chen</t>
  </si>
  <si>
    <t>Ally</t>
  </si>
  <si>
    <t>David Tjen</t>
  </si>
  <si>
    <t>Business Analytics &amp; Marketing Leader</t>
  </si>
  <si>
    <t>Cannot send a message (we do not have enough e-mail credit)</t>
  </si>
  <si>
    <t>Lauren Pizzi</t>
  </si>
  <si>
    <t>Collette Spagnolo</t>
  </si>
  <si>
    <t>Sr. Director, Marketing Analytics</t>
  </si>
  <si>
    <t>DoubleVerify</t>
  </si>
  <si>
    <t>Amar Sumal</t>
  </si>
  <si>
    <t>Zendesk</t>
  </si>
  <si>
    <t>Daniel Davidson</t>
  </si>
  <si>
    <t>Joe Weaver</t>
  </si>
  <si>
    <t xml:space="preserve">President &amp; CEO </t>
  </si>
  <si>
    <t>Promatica</t>
  </si>
  <si>
    <t>Gabrielle Perham</t>
  </si>
  <si>
    <t>AccuData Integrated Marketing</t>
  </si>
  <si>
    <t xml:space="preserve">AccuData Integrated Marketing </t>
  </si>
  <si>
    <t>Ankit Agarwal</t>
  </si>
  <si>
    <t>Asana</t>
  </si>
  <si>
    <t>Ilya Daftari</t>
  </si>
  <si>
    <t>Performance Marketing Lead</t>
  </si>
  <si>
    <t>BRP</t>
  </si>
  <si>
    <t>Paul Donato</t>
  </si>
  <si>
    <t xml:space="preserve">The Advertising Research Foundation </t>
  </si>
  <si>
    <t>Pete Doe</t>
  </si>
  <si>
    <t>Head Of Research</t>
  </si>
  <si>
    <t>Xandr</t>
  </si>
  <si>
    <t>Peter Sedlarcik</t>
  </si>
  <si>
    <t>Joe St. Hilaire-Bona</t>
  </si>
  <si>
    <t>VP, Research and Insights</t>
  </si>
  <si>
    <t>Protobrand</t>
  </si>
  <si>
    <t>Rick Bruner</t>
  </si>
  <si>
    <t>CEO / Founder</t>
  </si>
  <si>
    <t xml:space="preserve">Central Control, Inc. </t>
  </si>
  <si>
    <t>He is a vendor himself however he met Ramla at I-Com 2019 and thought that their interaction was very interesting</t>
  </si>
  <si>
    <t>Reka Daniel-Weiner</t>
  </si>
  <si>
    <t xml:space="preserve">WW (formerly Weight Watchers) </t>
  </si>
  <si>
    <t>Thomas Recchione</t>
  </si>
  <si>
    <t xml:space="preserve">Boston Consulting Group (BCG) </t>
  </si>
  <si>
    <t>Rigel Cable</t>
  </si>
  <si>
    <t>Director of Analytics &amp; SEO</t>
  </si>
  <si>
    <t>Astound Commerce</t>
  </si>
  <si>
    <t>Mike Perez</t>
  </si>
  <si>
    <t>Bonobos</t>
  </si>
  <si>
    <t>Charles Ebu</t>
  </si>
  <si>
    <t xml:space="preserve">Marketing Data Analyst </t>
  </si>
  <si>
    <t>Marketing Association</t>
  </si>
  <si>
    <t>Melissa Cornfield</t>
  </si>
  <si>
    <t xml:space="preserve">InnerWorkings </t>
  </si>
  <si>
    <t>No InMail credits left</t>
  </si>
  <si>
    <t>Maria Viskadura</t>
  </si>
  <si>
    <t xml:space="preserve">Statistics and Mathematical Modelling Manager </t>
  </si>
  <si>
    <t>Marcos Martins de Souza</t>
  </si>
  <si>
    <t>Executive Director - Head of AI and Advanced Analytics</t>
  </si>
  <si>
    <t>Reeto Mookherjee, Ph.D.</t>
  </si>
  <si>
    <t>GoodRX</t>
  </si>
  <si>
    <t>Marick Sinay, PhD</t>
  </si>
  <si>
    <t xml:space="preserve">VP Head of Data Science and Analytics </t>
  </si>
  <si>
    <t>at Aspiration</t>
  </si>
  <si>
    <t>Kyrylo Pogrebenko</t>
  </si>
  <si>
    <t>Head of Data Science at</t>
  </si>
  <si>
    <t xml:space="preserve"> Hearts &amp; Science</t>
  </si>
  <si>
    <t>Mark Peterson</t>
  </si>
  <si>
    <t>Alliance Data card services</t>
  </si>
  <si>
    <t>Ravindra  Ankam</t>
  </si>
  <si>
    <t xml:space="preserve">Google </t>
  </si>
  <si>
    <t>Elliott Mitchell</t>
  </si>
  <si>
    <t xml:space="preserve">Director Data Science </t>
  </si>
  <si>
    <t>Keurig Dr Pepper Inc.</t>
  </si>
  <si>
    <t>Wenjing Zhang</t>
  </si>
  <si>
    <t xml:space="preserve">Data Science Director </t>
  </si>
  <si>
    <t>Sumith Matharage</t>
  </si>
  <si>
    <t>Principal Data Science Lead</t>
  </si>
  <si>
    <t>Polina Lagutina</t>
  </si>
  <si>
    <t>Insights &amp; Analytics Data Modelling Manager</t>
  </si>
  <si>
    <t>9/20/2021</t>
  </si>
  <si>
    <t>David Fraser</t>
  </si>
  <si>
    <t>Rachel Kosmala</t>
  </si>
  <si>
    <t>Maekrting Director</t>
  </si>
  <si>
    <t>Jenny Craig</t>
  </si>
  <si>
    <t>Abdessamad Aqdim</t>
  </si>
  <si>
    <t>Director, Retail Media Analytics</t>
  </si>
  <si>
    <t xml:space="preserve">CVS Health </t>
  </si>
  <si>
    <t>Abdessamad.aqdim@cvshealth.com</t>
  </si>
  <si>
    <t>Will be having a demo</t>
  </si>
  <si>
    <t>Jack Hanlon</t>
  </si>
  <si>
    <t>Global Head of Data</t>
  </si>
  <si>
    <t>Reddit,</t>
  </si>
  <si>
    <t>Tyler Otto</t>
  </si>
  <si>
    <t>Director of Data Science, Threat analytics</t>
  </si>
  <si>
    <t>Suman Chiluveru</t>
  </si>
  <si>
    <t>Head of Analytics (Data Science)</t>
  </si>
  <si>
    <t xml:space="preserve"> Reddit</t>
  </si>
  <si>
    <t>Ryan Brendle</t>
  </si>
  <si>
    <t xml:space="preserve">Head of Measurement </t>
  </si>
  <si>
    <t>Reddit</t>
  </si>
  <si>
    <t>Mark Gerner</t>
  </si>
  <si>
    <t xml:space="preserve">Sr. Director - Ecommerce Data Science </t>
  </si>
  <si>
    <t>Keurig Dr. Pepper</t>
  </si>
  <si>
    <t>Zachary Combs</t>
  </si>
  <si>
    <t xml:space="preserve">Associate Data Science Manager </t>
  </si>
  <si>
    <t>Impact</t>
  </si>
  <si>
    <t>Yifei Zhu</t>
  </si>
  <si>
    <t>Director of Data Science COE</t>
  </si>
  <si>
    <t>Lukas Hansen</t>
  </si>
  <si>
    <t>Senior Director, Data Science | Medicare Engagement &amp; Analytics (A&amp;BC)</t>
  </si>
  <si>
    <t>Christopher Schaller</t>
  </si>
  <si>
    <t xml:space="preserve">Director, Data Science </t>
  </si>
  <si>
    <t>Ian-Sean Caven</t>
  </si>
  <si>
    <t>Sunanda Parthasarathy, PhD</t>
  </si>
  <si>
    <t>Senior Director Data Science, Retail Pharmacy Personalization</t>
  </si>
  <si>
    <t>Eugene J. Kapela III</t>
  </si>
  <si>
    <t xml:space="preserve">Director, Marketing Science </t>
  </si>
  <si>
    <t>Hearts&amp;Science</t>
  </si>
  <si>
    <t>Adrienne May</t>
  </si>
  <si>
    <t xml:space="preserve">Associate Director of Marketing Science &amp; Analytics </t>
  </si>
  <si>
    <t>Nihar Allur</t>
  </si>
  <si>
    <t>Director - Analytics &amp; Effectiveness</t>
  </si>
  <si>
    <t xml:space="preserve"> He said to look up folks in Novartis on the Commercial Acceleration - analytics side to approach on this</t>
  </si>
  <si>
    <t>Ritesh Mohan Srivastava</t>
  </si>
  <si>
    <t xml:space="preserve">Associate Director - Data Science, Digital and Advanced Analytics </t>
  </si>
  <si>
    <t>Justin Gapper</t>
  </si>
  <si>
    <t>Head of Data Science, North America Payment Products</t>
  </si>
  <si>
    <t>Mark LeBoeuf</t>
  </si>
  <si>
    <t>Fei Yang</t>
  </si>
  <si>
    <t xml:space="preserve">fei.yang@novartis.com </t>
  </si>
  <si>
    <t>Qilin Gu</t>
  </si>
  <si>
    <t>Data Science, Advanced Analytics</t>
  </si>
  <si>
    <t>Gaurav Saxena</t>
  </si>
  <si>
    <t xml:space="preserve">Director, Marketing and Data Science </t>
  </si>
  <si>
    <t>Mansi Sharma</t>
  </si>
  <si>
    <t>Director - Marketing and Business Analytics</t>
  </si>
  <si>
    <t>Indhujha Natarajan</t>
  </si>
  <si>
    <t>Manager, Strategy and Analytics</t>
  </si>
  <si>
    <t>Deanna Greene</t>
  </si>
  <si>
    <t>The Collected Group</t>
  </si>
  <si>
    <t>Jon Gibs</t>
  </si>
  <si>
    <t>Global Director of Advertising Research and Measurement</t>
  </si>
  <si>
    <t>Peter Bertoli</t>
  </si>
  <si>
    <t>Anibal Dams</t>
  </si>
  <si>
    <t>Gain Theory</t>
  </si>
  <si>
    <t>Juan Pablo Carrero</t>
  </si>
  <si>
    <t>Marketing Science and Data Strategy at The Consumer Science</t>
  </si>
  <si>
    <t>The Consumer Science</t>
  </si>
  <si>
    <t>Uruguay</t>
  </si>
  <si>
    <t>Andrew Rowe</t>
  </si>
  <si>
    <t>Chief Marketing Sciences Officer</t>
  </si>
  <si>
    <t>Romain Nguyen</t>
  </si>
  <si>
    <t>Director, Partnerships Strategy &amp; Analysis</t>
  </si>
  <si>
    <t>Joakim Kalvenes</t>
  </si>
  <si>
    <t xml:space="preserve">Associate Director Data Science </t>
  </si>
  <si>
    <t>BCG GAMMA</t>
  </si>
  <si>
    <t>Manoj Kothiyal</t>
  </si>
  <si>
    <t>Jit Hin Tan</t>
  </si>
  <si>
    <t>Michael Chu</t>
  </si>
  <si>
    <t>Partner and Associate Director, Data Science</t>
  </si>
  <si>
    <t>Sathya Anand</t>
  </si>
  <si>
    <t xml:space="preserve">Data Science and Engineering </t>
  </si>
  <si>
    <t>Tina Gui</t>
  </si>
  <si>
    <t>Global Manager, Analytics</t>
  </si>
  <si>
    <t xml:space="preserve"> Anheuser-Busch InBev </t>
  </si>
  <si>
    <t>Marshal Ma</t>
  </si>
  <si>
    <t>Data Scientist, Associate Global Insights Manager</t>
  </si>
  <si>
    <t>Chandan D.</t>
  </si>
  <si>
    <t>Manager, Data Science</t>
  </si>
  <si>
    <t>David Hunter</t>
  </si>
  <si>
    <t xml:space="preserve">McKesson </t>
  </si>
  <si>
    <t xml:space="preserve"> what you do it is not applicable to my team or any that I work with.
</t>
  </si>
  <si>
    <t>Siva Musunuri</t>
  </si>
  <si>
    <t xml:space="preserve">Director - Data and Analytics </t>
  </si>
  <si>
    <t>Geoffrey Snow</t>
  </si>
  <si>
    <t>Sai Kesanapalli</t>
  </si>
  <si>
    <t>Helen Smith</t>
  </si>
  <si>
    <t>Evan Miller</t>
  </si>
  <si>
    <t>Kepler Group</t>
  </si>
  <si>
    <t>Naveen Raj</t>
  </si>
  <si>
    <t>Jet</t>
  </si>
  <si>
    <t>Henry(Hua) Liao</t>
  </si>
  <si>
    <t>Manager, Advanced Analytics &amp; Data Science</t>
  </si>
  <si>
    <t>Simon Dratfield</t>
  </si>
  <si>
    <t>Founder &amp; President</t>
  </si>
  <si>
    <t>Archimedes 19 ( formerly Dratfield Analytics Inc.)</t>
  </si>
  <si>
    <t>Jonathan Jusczyk</t>
  </si>
  <si>
    <t xml:space="preserve"> IPG Media Lab</t>
  </si>
  <si>
    <t>Daniel Allen</t>
  </si>
  <si>
    <t xml:space="preserve">Senior Director, Global Data Analytics and Innovation </t>
  </si>
  <si>
    <t>Lawrence Hsu</t>
  </si>
  <si>
    <t>VP Data Analytics</t>
  </si>
  <si>
    <t>Acxiom</t>
  </si>
  <si>
    <t>Lise Regnier Ph.D.</t>
  </si>
  <si>
    <t xml:space="preserve">Director, Data Science and Engineering </t>
  </si>
  <si>
    <t>Louis DiCesari</t>
  </si>
  <si>
    <t>Global Head of Data, Analytics, and AI</t>
  </si>
  <si>
    <t>Levi Strauss &amp; Co.</t>
  </si>
  <si>
    <t>Nancy Smith</t>
  </si>
  <si>
    <t>President &amp; CEO,</t>
  </si>
  <si>
    <t xml:space="preserve"> Analytic Partners</t>
  </si>
  <si>
    <t>Norbert Wirth</t>
  </si>
  <si>
    <t xml:space="preserve">Global VP Data </t>
  </si>
  <si>
    <t>PAYBACK</t>
  </si>
  <si>
    <t>Paul Martin</t>
  </si>
  <si>
    <t>Vice President Analytics</t>
  </si>
  <si>
    <t>Steve Messenger</t>
  </si>
  <si>
    <t>RedRoute International Ltd</t>
  </si>
  <si>
    <t>Fadi Karam</t>
  </si>
  <si>
    <t>General Manager &amp; VP of Marketing</t>
  </si>
  <si>
    <t>Joseph Marseu</t>
  </si>
  <si>
    <t>Director f pricing analytics</t>
  </si>
  <si>
    <t>Ewing</t>
  </si>
  <si>
    <t>Micki Tiffen</t>
  </si>
  <si>
    <t>Out of the box consulting</t>
  </si>
  <si>
    <t>Jen Zielinski</t>
  </si>
  <si>
    <t>Marketing Director - Skin Care and Cough &amp; Cold Brands</t>
  </si>
  <si>
    <t>The Mentholatum company</t>
  </si>
  <si>
    <t>Andrew Kolesnikov</t>
  </si>
  <si>
    <t>Lucas Elliott</t>
  </si>
  <si>
    <t>Director Global Digital Intelligence &amp; Capability</t>
  </si>
  <si>
    <t>Brown Forman</t>
  </si>
  <si>
    <t>Lina McElwee</t>
  </si>
  <si>
    <t>Director Analytics and Insights</t>
  </si>
  <si>
    <t>Rosanne Ranta</t>
  </si>
  <si>
    <t>Associate Director of Marketing, Innovation</t>
  </si>
  <si>
    <t>Craig DeSimone</t>
  </si>
  <si>
    <t>Director, Revenue Growth Management</t>
  </si>
  <si>
    <t>Kellog Company</t>
  </si>
  <si>
    <t>Tim Moran</t>
  </si>
  <si>
    <t>Vice President, Strategic Business Analytics</t>
  </si>
  <si>
    <t>Bayer Consumer health</t>
  </si>
  <si>
    <t>Matthew Plugues</t>
  </si>
  <si>
    <t>Director of Consumer and Shopper Insight-Skin Health &amp; Beauty</t>
  </si>
  <si>
    <t>Pankaj Chopra</t>
  </si>
  <si>
    <t>Head of Global Analytics &amp; Insights (Consumer Essential Health)</t>
  </si>
  <si>
    <t>Linda G. Stone</t>
  </si>
  <si>
    <t>Consumer Package</t>
  </si>
  <si>
    <t>Christina Davis</t>
  </si>
  <si>
    <t>Acosta</t>
  </si>
  <si>
    <t>Mohan Reddy Metla</t>
  </si>
  <si>
    <t>Associate Director, Commercial and Ecommerce Analytics</t>
  </si>
  <si>
    <t>Amjad Malik</t>
  </si>
  <si>
    <t>Vice President, Revenue Growth Management and Integrated Analytics</t>
  </si>
  <si>
    <t>Dr. Huntley Manhertz Jr.</t>
  </si>
  <si>
    <t>The Moringa Group</t>
  </si>
  <si>
    <t>Patrick Knight</t>
  </si>
  <si>
    <t>Director - Consumer Insights</t>
  </si>
  <si>
    <t>Spins</t>
  </si>
  <si>
    <t>Alain C Espinoza</t>
  </si>
  <si>
    <t>North American Sales Director, Trade Optimization</t>
  </si>
  <si>
    <t>North America</t>
  </si>
  <si>
    <t>Heather Porter</t>
  </si>
  <si>
    <t>Executive Director Business Development-Analytic Solutions</t>
  </si>
  <si>
    <t>The NDP group</t>
  </si>
  <si>
    <t>Steve Brock</t>
  </si>
  <si>
    <t>Global Ecommerce Executive Producer</t>
  </si>
  <si>
    <t>Hasbro </t>
  </si>
  <si>
    <t>Marty Owens</t>
  </si>
  <si>
    <t>Director of Strategic Marketing, Roofing and Asphalt</t>
  </si>
  <si>
    <t>Owens Corning </t>
  </si>
  <si>
    <t>marty.owens@owenscorning.com</t>
  </si>
  <si>
    <t>Hunter / Sales QL</t>
  </si>
  <si>
    <t>Chad Krause</t>
  </si>
  <si>
    <t>Director of Advanced Analytics - Data Science</t>
  </si>
  <si>
    <t>Heather Briggs</t>
  </si>
  <si>
    <t>Senior Director, Global Insights/ Customer Experience</t>
  </si>
  <si>
    <t>McDonald's </t>
  </si>
  <si>
    <t>Mike Raufman</t>
  </si>
  <si>
    <t>Director, Growth Analyst Network Leader - P&amp;G Personal Care</t>
  </si>
  <si>
    <t>Kevin Strahs</t>
  </si>
  <si>
    <t>Director - Global Marketplace Analytics</t>
  </si>
  <si>
    <t>Greg Malton</t>
  </si>
  <si>
    <t>Senior Category Manager</t>
  </si>
  <si>
    <t>Ruiz Foods</t>
  </si>
  <si>
    <t>Melissa Belman</t>
  </si>
  <si>
    <t>Jonathan Yuter</t>
  </si>
  <si>
    <t>Coca Cola Bottling</t>
  </si>
  <si>
    <t>jyuter@kraft.com</t>
  </si>
  <si>
    <t>Rachel Zhang</t>
  </si>
  <si>
    <t>Analytical Product</t>
  </si>
  <si>
    <t>Amit Philip</t>
  </si>
  <si>
    <t>SVP, Chief Strategy Officer</t>
  </si>
  <si>
    <t xml:space="preserve">TreeHouse Foods </t>
  </si>
  <si>
    <t>Payal Shah</t>
  </si>
  <si>
    <t>Director, Strategy &amp; Analytics</t>
  </si>
  <si>
    <t>Consulting_Agency</t>
  </si>
  <si>
    <t>Stephanie Bond</t>
  </si>
  <si>
    <t>MARKETING DIRECTOR</t>
  </si>
  <si>
    <t>Lennox International </t>
  </si>
  <si>
    <t>Brad Moranchek</t>
  </si>
  <si>
    <t>Colin Hare</t>
  </si>
  <si>
    <t>Managing Director -- Corporate Strategy &amp; Advanced Analytics</t>
  </si>
  <si>
    <t>Lee Navins</t>
  </si>
  <si>
    <t>Jorge Calvachi</t>
  </si>
  <si>
    <t>Head of Global Market Insights</t>
  </si>
  <si>
    <t>Kim Musgrave</t>
  </si>
  <si>
    <t>Tenet Healthcare </t>
  </si>
  <si>
    <t>Maria Elena Renteria</t>
  </si>
  <si>
    <t>Sales and Marketing Director Manager</t>
  </si>
  <si>
    <t>Kohler</t>
  </si>
  <si>
    <t>Jim Powel</t>
  </si>
  <si>
    <t>Sr. Director, Marketing Strategy &amp; Analytics</t>
  </si>
  <si>
    <t>Shrirang Mahajan</t>
  </si>
  <si>
    <t>Director of Client Analytics</t>
  </si>
  <si>
    <t>Scott Malone</t>
  </si>
  <si>
    <t>National Director - Sales and Marketing Strategy</t>
  </si>
  <si>
    <t>Maha Sambasivam</t>
  </si>
  <si>
    <t>Senior Manager | WFM Forecasting &amp; Analytics</t>
  </si>
  <si>
    <t>Anubhavi Gupta</t>
  </si>
  <si>
    <t>Sr. Director - Data Sciences</t>
  </si>
  <si>
    <t>Steven Roesel</t>
  </si>
  <si>
    <t>Director, Global TV Media</t>
  </si>
  <si>
    <t>Kirby Forlin</t>
  </si>
  <si>
    <t>Vice President Advanced Analytics</t>
  </si>
  <si>
    <t>Altria</t>
  </si>
  <si>
    <t>Max Wein</t>
  </si>
  <si>
    <t>Vice President, Strategy and Operations</t>
  </si>
  <si>
    <t>Live Nation Entertainment</t>
  </si>
  <si>
    <t>Matthew Murray</t>
  </si>
  <si>
    <t>Vice President - General Manager, Pepsi Lipton Partnership</t>
  </si>
  <si>
    <t>Will Cooley</t>
  </si>
  <si>
    <t>Media Director, Senior Partner</t>
  </si>
  <si>
    <t>Mercedes Lopez Arratia</t>
  </si>
  <si>
    <t xml:space="preserve">CMO and Customer Strategy Head </t>
  </si>
  <si>
    <t xml:space="preserve"> Azteca Servicios Financieros</t>
  </si>
  <si>
    <t>Minyi Su</t>
  </si>
  <si>
    <t>Andre Kee</t>
  </si>
  <si>
    <t>Director, Marketing Planning and Analytics</t>
  </si>
  <si>
    <t>Hudson's Bay Company</t>
  </si>
  <si>
    <t>Jenn Rindone</t>
  </si>
  <si>
    <t>Senior Manager, Marketing Performance and Insights</t>
  </si>
  <si>
    <t>Robert Edelman</t>
  </si>
  <si>
    <t>Assoc. Director of Analytics - Marketing Reporting &amp; Management System</t>
  </si>
  <si>
    <t>David Galinsky</t>
  </si>
  <si>
    <t>Director, Global Customer Data Strategy &amp; Analytics</t>
  </si>
  <si>
    <t>David Deng</t>
  </si>
  <si>
    <t>Director of Insights and Analytics</t>
  </si>
  <si>
    <t>Ed Kim</t>
  </si>
  <si>
    <t>Senior Vice President, Consumer Insight, Measurement &amp; Analytics</t>
  </si>
  <si>
    <t>Paige Doyle</t>
  </si>
  <si>
    <t>Director - Research &amp; Insights</t>
  </si>
  <si>
    <t>Discovery Inc.</t>
  </si>
  <si>
    <t>Alex Burchett</t>
  </si>
  <si>
    <t>Director - Commercial Finance: Canada, Latam, DTC, Luxury &amp; Marketing</t>
  </si>
  <si>
    <t>Treasury Wine Estates</t>
  </si>
  <si>
    <t>Arnaud Hirel</t>
  </si>
  <si>
    <t>Executive Director, Global Data &amp; Analytics</t>
  </si>
  <si>
    <t>Zoe McKiness</t>
  </si>
  <si>
    <t>Director, Content and Marketing Analytics</t>
  </si>
  <si>
    <t>Lisa Burgess</t>
  </si>
  <si>
    <t>Director, Security &amp; Platform Data Science &amp; Engineering</t>
  </si>
  <si>
    <t>Kathy O'Dowd</t>
  </si>
  <si>
    <t>Director of Product Management, Creative Production &amp; Marketing Tech</t>
  </si>
  <si>
    <t>Christina Glorioso</t>
  </si>
  <si>
    <t xml:space="preserve"> NBCUniversal Media, LLC</t>
  </si>
  <si>
    <t>Gabe Hwang</t>
  </si>
  <si>
    <t>VP of Product, Data Platform &amp; Data Monetization at Warner Media, an AT&amp;T company</t>
  </si>
  <si>
    <t>Matt Kane</t>
  </si>
  <si>
    <t>Director, Media Science</t>
  </si>
  <si>
    <t>Cheryl Idell</t>
  </si>
  <si>
    <t>EVP, Chief Research Officer</t>
  </si>
  <si>
    <t>Claudia Medina</t>
  </si>
  <si>
    <t>Regional Partners Sales &amp; Business Manager (GCP)</t>
  </si>
  <si>
    <t>Bonita Stewart</t>
  </si>
  <si>
    <t>Vice President, Global Partnerships</t>
  </si>
  <si>
    <t>Magali Bohn</t>
  </si>
  <si>
    <t>Business Development and Strategic Partnerships</t>
  </si>
  <si>
    <t>Jacob Witteveen</t>
  </si>
  <si>
    <t>Dyson</t>
  </si>
  <si>
    <t>,</t>
  </si>
  <si>
    <t>Sr. Director of Marketing</t>
  </si>
  <si>
    <t>Nuvan Dassanaike</t>
  </si>
  <si>
    <t>Head of Global Digital and Digital Innovation</t>
  </si>
  <si>
    <t>Michael Carlton</t>
  </si>
  <si>
    <t>Director Business Analytics</t>
  </si>
  <si>
    <t>Kelly Baranko</t>
  </si>
  <si>
    <t>Senior Director, Corporate Brand Identity</t>
  </si>
  <si>
    <t>Christina Grabarkiewicz-Davis</t>
  </si>
  <si>
    <t>Paul Nichols</t>
  </si>
  <si>
    <t>Director, Market Insights</t>
  </si>
  <si>
    <t>Rick Gildea</t>
  </si>
  <si>
    <t>Senior Product Manager, Business Analytics</t>
  </si>
  <si>
    <t>Abbott Diabetes Care </t>
  </si>
  <si>
    <t>Ann Hopperstad</t>
  </si>
  <si>
    <t>Global Analytics Senior Manager</t>
  </si>
  <si>
    <t>Phoenix</t>
  </si>
  <si>
    <t>Bruce Havel</t>
  </si>
  <si>
    <t>Senior Manager Revenue Growth Management</t>
  </si>
  <si>
    <t>Guilherme Weigl</t>
  </si>
  <si>
    <t>Consumer Strategic Insights Manager</t>
  </si>
  <si>
    <t>São Paulo</t>
  </si>
  <si>
    <t>Carissa Luch</t>
  </si>
  <si>
    <t>Senior Consumer Research Manager</t>
  </si>
  <si>
    <t>Laura Eagloski</t>
  </si>
  <si>
    <t>Insights &amp; Analytics Senior Leader</t>
  </si>
  <si>
    <t>Bill Bryan</t>
  </si>
  <si>
    <t>Nashville</t>
  </si>
  <si>
    <t>Kelly-May (Barber) Cavalier</t>
  </si>
  <si>
    <t>Assistant Vice President of Marketing</t>
  </si>
  <si>
    <t>Ginny Wright</t>
  </si>
  <si>
    <t>President, Kiehl’s Since 1851</t>
  </si>
  <si>
    <t>Oskar Toerneld</t>
  </si>
  <si>
    <t>Vice President, Revenue Growth Management</t>
  </si>
  <si>
    <t>Steve U.</t>
  </si>
  <si>
    <t>Natalie Zefrani</t>
  </si>
  <si>
    <t>Insight +</t>
  </si>
  <si>
    <t>Daniel Mak</t>
  </si>
  <si>
    <t>Chuck P. Williams, PMP®</t>
  </si>
  <si>
    <t xml:space="preserve">Daisy Intelligence Corporation </t>
  </si>
  <si>
    <t>Alexandra Panousis</t>
  </si>
  <si>
    <t>Dentsu International</t>
  </si>
  <si>
    <t>Andy Kolasko</t>
  </si>
  <si>
    <t>Pattison Outdoor</t>
  </si>
  <si>
    <t>Aleksei Rogatinskii</t>
  </si>
  <si>
    <t>Peter Venus</t>
  </si>
  <si>
    <t>OMD Canada</t>
  </si>
  <si>
    <t>Hanny Ali</t>
  </si>
  <si>
    <t>Oliver Norton</t>
  </si>
  <si>
    <t xml:space="preserve">Follow-up message sent </t>
  </si>
  <si>
    <t>Stéphane Mailhiot</t>
  </si>
  <si>
    <t>President Havas MTL</t>
  </si>
  <si>
    <t>Havas Canada</t>
  </si>
  <si>
    <t>Alex Pickworth</t>
  </si>
  <si>
    <t>GTB Canada</t>
  </si>
  <si>
    <t>Laura Donaldson</t>
  </si>
  <si>
    <t>Senior Manager, Brand Marketing</t>
  </si>
  <si>
    <t xml:space="preserve">Samsung Electronics
</t>
  </si>
  <si>
    <t>Dany Pedneault</t>
  </si>
  <si>
    <t xml:space="preserve">Associate Vice President, Performance Media </t>
  </si>
  <si>
    <t>Montreal</t>
  </si>
  <si>
    <t>Doug Sutcliffe</t>
  </si>
  <si>
    <t>Jenny Bersinic</t>
  </si>
  <si>
    <t>Sonnet Insurance Company</t>
  </si>
  <si>
    <t>Linked to Sasha Pyshkov</t>
  </si>
  <si>
    <t>David Kavanagh</t>
  </si>
  <si>
    <t xml:space="preserve">BMO Financial Group </t>
  </si>
  <si>
    <t>Seif Khemaissia</t>
  </si>
  <si>
    <t>Group Director, Programmatic &amp; Analytics</t>
  </si>
  <si>
    <t xml:space="preserve"> INNOCEAN Worldwide Canada</t>
  </si>
  <si>
    <t xml:space="preserve">Seif Borgi </t>
  </si>
  <si>
    <t>Clearly</t>
  </si>
  <si>
    <t>Vancouver</t>
  </si>
  <si>
    <t>Richard Nestor</t>
  </si>
  <si>
    <t>TDBG</t>
  </si>
  <si>
    <t>Patrick McQuaid</t>
  </si>
  <si>
    <t>Scott Glitz</t>
  </si>
  <si>
    <t>Mark Song</t>
  </si>
  <si>
    <t>Hi Ramla, thanks for reaching out. My team doesn't manage any consumer marketing campaigns, so we're not interested in any MMMs at the time.</t>
  </si>
  <si>
    <t>Daniel Heuman</t>
  </si>
  <si>
    <t>Environics Analytics</t>
  </si>
  <si>
    <t>Parm Singh</t>
  </si>
  <si>
    <t>Precima </t>
  </si>
  <si>
    <t>No, thanks
We do something similar</t>
  </si>
  <si>
    <t>Virgil Strong</t>
  </si>
  <si>
    <t>Precision Nutrition</t>
  </si>
  <si>
    <t>No, thanks
The timing is not right for that offering and our company. However, a year from now, when our data and analytics capability has advanced, a conversation may be warranted.</t>
  </si>
  <si>
    <t>Mark Babij</t>
  </si>
  <si>
    <t>Associate Vice President, Customer Data &amp; Analytics</t>
  </si>
  <si>
    <t>Canadian Tire Corp</t>
  </si>
  <si>
    <t>Sylvie Makhzoum</t>
  </si>
  <si>
    <t>No, thanks
We have a full Marketing team doing that already with different vendors. Thanks</t>
  </si>
  <si>
    <t>Yvette Gauthier</t>
  </si>
  <si>
    <t>snapd Barrie </t>
  </si>
  <si>
    <t>Ontario</t>
  </si>
  <si>
    <t>Adrian Borys</t>
  </si>
  <si>
    <t>Jeremy Molnar</t>
  </si>
  <si>
    <t>Aarti Bhaskaran</t>
  </si>
  <si>
    <t>Hi Ramla,
Sounds interesting. My team and I are always on the lookout for new techniques and software. Please email me at aarti.bhaskaran@mediacom.com and either my manager/I will setup a call.</t>
  </si>
  <si>
    <t>Camilla Jenkins</t>
  </si>
  <si>
    <t>Joy Ghosh</t>
  </si>
  <si>
    <t>Molson Coors</t>
  </si>
  <si>
    <t>John Robinson</t>
  </si>
  <si>
    <t>Georgian Bay Spirit Co.</t>
  </si>
  <si>
    <t>Alan Macdonald</t>
  </si>
  <si>
    <t>Diamond Integrated Marketing</t>
  </si>
  <si>
    <t>Hi there, thanks for your note. Please reach out in 12 months as I'll be in a better position to review products in this range. Thanks.</t>
  </si>
  <si>
    <t>Jay Rockliffe</t>
  </si>
  <si>
    <t>Adastra</t>
  </si>
  <si>
    <t>Daniela Lockie, MBA</t>
  </si>
  <si>
    <t>LowestRates.ca</t>
  </si>
  <si>
    <t>Taneil Currie</t>
  </si>
  <si>
    <t>Sonar</t>
  </si>
  <si>
    <t>Elias Hadaya</t>
  </si>
  <si>
    <t>Quebec</t>
  </si>
  <si>
    <t>Caroline Bourbeau</t>
  </si>
  <si>
    <t>Doug Gavin</t>
  </si>
  <si>
    <t>Klick Health</t>
  </si>
  <si>
    <t>King Ursa</t>
  </si>
  <si>
    <t>Karen Purewall</t>
  </si>
  <si>
    <t>Director, Analytics &amp; Insight</t>
  </si>
  <si>
    <t>Don Holdsworth</t>
  </si>
  <si>
    <t>Clearwater Seafoods LP</t>
  </si>
  <si>
    <t>Nicoletta Bisoukis Millis</t>
  </si>
  <si>
    <t>Wayland </t>
  </si>
  <si>
    <t>Markus Sturm</t>
  </si>
  <si>
    <t>CFO &amp; Head of Retail</t>
  </si>
  <si>
    <t>Tim Hortons </t>
  </si>
  <si>
    <t>Fabio Sammarco</t>
  </si>
  <si>
    <t>Joseph Mele</t>
  </si>
  <si>
    <t>Asahi Canada </t>
  </si>
  <si>
    <t>Haem Roy</t>
  </si>
  <si>
    <t>BCMA Canada</t>
  </si>
  <si>
    <t>Steve Wyers</t>
  </si>
  <si>
    <t>Sleeman Breweries Ltd.</t>
  </si>
  <si>
    <t>Guelph</t>
  </si>
  <si>
    <t>Abhijit Arora, MBA</t>
  </si>
  <si>
    <t>Tilray </t>
  </si>
  <si>
    <t>Hi Ramla,
I do not lead consumer or shopper insights for Tilray and I am the wrong person to get in touch with.
Thanks,
Abhijit</t>
  </si>
  <si>
    <t>Jackson Hitchon</t>
  </si>
  <si>
    <t>The Hershey Company </t>
  </si>
  <si>
    <t>Adam Giliberto</t>
  </si>
  <si>
    <t>Rosanna T.</t>
  </si>
  <si>
    <t>ACCE International</t>
  </si>
  <si>
    <t>Kendra Masters</t>
  </si>
  <si>
    <t>Cara Operations</t>
  </si>
  <si>
    <t>Ankit Bhandari</t>
  </si>
  <si>
    <t>Asian Television Network International Ltd</t>
  </si>
  <si>
    <t>Mississauga</t>
  </si>
  <si>
    <t>Woojung Yeo</t>
  </si>
  <si>
    <t>Eric Milburn</t>
  </si>
  <si>
    <t>lululemon</t>
  </si>
  <si>
    <t>Nav Sangha</t>
  </si>
  <si>
    <t>Nudge Rewards</t>
  </si>
  <si>
    <t>Taryn Shulman</t>
  </si>
  <si>
    <t>Q4 Inc.</t>
  </si>
  <si>
    <t>Dinka (Lutvic) Nacpil</t>
  </si>
  <si>
    <t xml:space="preserve">Director, Demand Generation 
</t>
  </si>
  <si>
    <t>Skai Spooner</t>
  </si>
  <si>
    <t>Faraz Mohammed</t>
  </si>
  <si>
    <t>Lowe’s Companies Canada </t>
  </si>
  <si>
    <t>Sasha Pyshkov</t>
  </si>
  <si>
    <t>Hi Ramla,
We've built all of it inhouse and achieved dramatically better results than what you are showing. However if you have a solution to MTA or MMM, i dont mind chatting.</t>
  </si>
  <si>
    <t>Andrew Dodds</t>
  </si>
  <si>
    <t>Gina Bowen</t>
  </si>
  <si>
    <t>Info-Tech Research Group</t>
  </si>
  <si>
    <t>Nicole Delorme</t>
  </si>
  <si>
    <t>Tigris Events</t>
  </si>
  <si>
    <t>Pickering</t>
  </si>
  <si>
    <t>Thank you but I’m not interested at the moment!</t>
  </si>
  <si>
    <t>Jay Badiani</t>
  </si>
  <si>
    <t>IBM Canada</t>
  </si>
  <si>
    <t>Namita Soni</t>
  </si>
  <si>
    <t>Shopify </t>
  </si>
  <si>
    <t>Farhana Alarakhiya</t>
  </si>
  <si>
    <t>Arthur Krzycki</t>
  </si>
  <si>
    <t xml:space="preserve">Vice President, Retail Banking Channels </t>
  </si>
  <si>
    <t>DUCA Financial Services Credit Union Ltd.</t>
  </si>
  <si>
    <t>Devi Soondarsingh</t>
  </si>
  <si>
    <t>FCB/SIX</t>
  </si>
  <si>
    <t>Jacob Ciesielski</t>
  </si>
  <si>
    <t>Brad Kent</t>
  </si>
  <si>
    <t>LoyaltyOne </t>
  </si>
  <si>
    <t>Carlos Vivas</t>
  </si>
  <si>
    <t>Glen Smith</t>
  </si>
  <si>
    <t>Director - Analytics</t>
  </si>
  <si>
    <t>Geomedia Inc.</t>
  </si>
  <si>
    <t>Enia Dhoska</t>
  </si>
  <si>
    <t>Nick Strachan</t>
  </si>
  <si>
    <t>Jam City</t>
  </si>
  <si>
    <t>we have a central data science team based in San Francisco that provide tools in this space and are currently working with another digital optimization company to maximize ROI.</t>
  </si>
  <si>
    <t>Jonathan Flander</t>
  </si>
  <si>
    <t>Head Of Product / Group Director</t>
  </si>
  <si>
    <t>"Cardinal Path is part of Dentsu. Id be interested in hearing about what your team did if you can share some info on that engagement.  Thanks"</t>
  </si>
  <si>
    <t>Ashutosh Kar</t>
  </si>
  <si>
    <t>Director of Data &amp; Analytics</t>
  </si>
  <si>
    <t>Juniper Park \ TBWA</t>
  </si>
  <si>
    <t>Still a small company not doing MMM, they will keep us in mind</t>
  </si>
  <si>
    <t>Ranjith Ramachandran</t>
  </si>
  <si>
    <t>Lead Data Analyst/Scientist</t>
  </si>
  <si>
    <t>Follow up message sent Dec. 10th</t>
  </si>
  <si>
    <t>Johnson Ting Pang Tsai</t>
  </si>
  <si>
    <t>Business Analytics Manager</t>
  </si>
  <si>
    <t>Colin MacPhail</t>
  </si>
  <si>
    <t>Director, Marketing &amp; Business Intelligence</t>
  </si>
  <si>
    <t>Great Canadian Gaming Corporation</t>
  </si>
  <si>
    <t>Richmond</t>
  </si>
  <si>
    <t>Adrian Martin</t>
  </si>
  <si>
    <t>Account Director, Search and Social</t>
  </si>
  <si>
    <t>Follow up message sent January 3rd</t>
  </si>
  <si>
    <t>Igor Wolford, CFA, PMP, FLMI</t>
  </si>
  <si>
    <t>Director, Data, Insights &amp; Analytics</t>
  </si>
  <si>
    <t>Loblaws</t>
  </si>
  <si>
    <t>Brian Fernandes</t>
  </si>
  <si>
    <t>Royal Bank of Canada</t>
  </si>
  <si>
    <t>Simon Nuss</t>
  </si>
  <si>
    <t>Director, Data &amp; Analytics</t>
  </si>
  <si>
    <t>OMERS</t>
  </si>
  <si>
    <t>Follow up message sent Dec. 11th</t>
  </si>
  <si>
    <t>Cadet Fleurilus, M.Sc</t>
  </si>
  <si>
    <t>Business Analyst/Product Owner</t>
  </si>
  <si>
    <t>Bell</t>
  </si>
  <si>
    <t>Sandra Sanderson</t>
  </si>
  <si>
    <t>Sobeys Inc</t>
  </si>
  <si>
    <t>Shweta Tayade</t>
  </si>
  <si>
    <t>Manager Data Information &amp; Analytics</t>
  </si>
  <si>
    <t>Just Energy</t>
  </si>
  <si>
    <t>Jordanah Nekechuk</t>
  </si>
  <si>
    <t>Director, Marketing Business Analytics</t>
  </si>
  <si>
    <t>Canada Post</t>
  </si>
  <si>
    <t>Ottawa</t>
  </si>
  <si>
    <t>Hoshedar Mody</t>
  </si>
  <si>
    <t>Chief Analytics Data Architect and Scientist</t>
  </si>
  <si>
    <t>SQA-Interactive</t>
  </si>
  <si>
    <t>"Thanks for sharing. Beautiful."</t>
  </si>
  <si>
    <t>Donalta Hall</t>
  </si>
  <si>
    <t>Senior Product Owner, Analytics</t>
  </si>
  <si>
    <t>PointClickCare </t>
  </si>
  <si>
    <t>Constantin Tuca</t>
  </si>
  <si>
    <t>Sr. Product Owner - Analytics &amp; Bussiness Inteligence</t>
  </si>
  <si>
    <t>Thank you Ramla, but I am not interested at the moment.</t>
  </si>
  <si>
    <t>Ritika Dhar</t>
  </si>
  <si>
    <t>Sr Director Marketing Analytics</t>
  </si>
  <si>
    <t>CIBC</t>
  </si>
  <si>
    <t>Jonah Cait</t>
  </si>
  <si>
    <t>VP, Strategy &amp; Product</t>
  </si>
  <si>
    <t>Hotspex Media</t>
  </si>
  <si>
    <t>Indivar Kushari</t>
  </si>
  <si>
    <t>Chief Data &amp; Information Officer</t>
  </si>
  <si>
    <t>Canadian Football League</t>
  </si>
  <si>
    <t>Greg Doufas</t>
  </si>
  <si>
    <t>Chief Technology / Digital OfficerVP, Data and Audience Intelligence</t>
  </si>
  <si>
    <t>The Globe and Mail</t>
  </si>
  <si>
    <t>Yan Beauregard</t>
  </si>
  <si>
    <t>Sr. Manager, Data-Driven Marketing &amp; Customer Experience</t>
  </si>
  <si>
    <t>Cogeco Connexion</t>
  </si>
  <si>
    <t>Nick Necsulescu</t>
  </si>
  <si>
    <t xml:space="preserve">VP, Analytics, Brand &amp; Marketing ROI </t>
  </si>
  <si>
    <t>"Hi Dr. Jarrar- there’s no need to regroup for these services at this time as we have a vendor in place. Thank for reaching out and for your honesty."</t>
  </si>
  <si>
    <t>Michel Valentik</t>
  </si>
  <si>
    <t>Head - Portfolio Strategy, Analytics &amp; Insights</t>
  </si>
  <si>
    <t>President's Choice Financial</t>
  </si>
  <si>
    <t>Dave MacIver</t>
  </si>
  <si>
    <t>Chief Information Officer</t>
  </si>
  <si>
    <t>Aritzia</t>
  </si>
  <si>
    <t>Amir Mahmoudzadeh</t>
  </si>
  <si>
    <t>Senior Manager, Business Intelligence and Data Science</t>
  </si>
  <si>
    <t>SOTI</t>
  </si>
  <si>
    <t>Mark Derry</t>
  </si>
  <si>
    <t>Manager of Data Science and Analytics</t>
  </si>
  <si>
    <t>Husky Energy</t>
  </si>
  <si>
    <t>Calgary</t>
  </si>
  <si>
    <t>Renaud Cardinal</t>
  </si>
  <si>
    <t>Senior manager, Data &amp; analytics</t>
  </si>
  <si>
    <t>Baiju Devani</t>
  </si>
  <si>
    <t>SVP Data Science</t>
  </si>
  <si>
    <t>Aviva Canada</t>
  </si>
  <si>
    <t>Souha Sabbagh</t>
  </si>
  <si>
    <t>Directrice principale, Centre d’expertise analytique</t>
  </si>
  <si>
    <t>Angus Robinson</t>
  </si>
  <si>
    <t>AVP, Data &amp; Analytics</t>
  </si>
  <si>
    <t>DentsuBos</t>
  </si>
  <si>
    <t>David Buzzetti, P.Eng, PMP</t>
  </si>
  <si>
    <t>Senior Director IT, Strategic Enterprise Architecture and Data &amp; Analytics</t>
  </si>
  <si>
    <t>McKesson</t>
  </si>
  <si>
    <t>Errol Muirhead</t>
  </si>
  <si>
    <t>Senior Manager, Data Science and Analytics</t>
  </si>
  <si>
    <t>Softchoice</t>
  </si>
  <si>
    <t>Marina Jovicic</t>
  </si>
  <si>
    <t>Director Of Marketing Operations</t>
  </si>
  <si>
    <t>Anastasia Phillips</t>
  </si>
  <si>
    <t>Partner Marketing Manager</t>
  </si>
  <si>
    <t>Lorne Rothman</t>
  </si>
  <si>
    <t>Principal, Data Science Strategy &amp; Innovation</t>
  </si>
  <si>
    <t>Dave Wilkinson</t>
  </si>
  <si>
    <t>Director, Content and Digital Measurement and Analytics</t>
  </si>
  <si>
    <t>Mosaic Sales Solutions</t>
  </si>
  <si>
    <t>Kevin Coombs, MMA</t>
  </si>
  <si>
    <t>Director of Analytics and Data Science</t>
  </si>
  <si>
    <t>Rangle.io</t>
  </si>
  <si>
    <t>Noha El-Prince</t>
  </si>
  <si>
    <t>Sr. Data Scientist</t>
  </si>
  <si>
    <t>Manulife</t>
  </si>
  <si>
    <t>Stephen Leung</t>
  </si>
  <si>
    <t>Jeff Shanahan</t>
  </si>
  <si>
    <t>Septodont</t>
  </si>
  <si>
    <t>Kitchener</t>
  </si>
  <si>
    <t>Michael Weiss</t>
  </si>
  <si>
    <t>Product Data Analytics Manager</t>
  </si>
  <si>
    <t>FreshBooks</t>
  </si>
  <si>
    <t>Paul Cowan</t>
  </si>
  <si>
    <t>Kelly Everhardt</t>
  </si>
  <si>
    <t>Sr. Manager - Marketing Analtyics &amp; Data Science</t>
  </si>
  <si>
    <t>Brenda Nguyen</t>
  </si>
  <si>
    <t>Product Manager, Data &amp; Analytics</t>
  </si>
  <si>
    <t>GEOTAB</t>
  </si>
  <si>
    <t>Mike Branch</t>
  </si>
  <si>
    <t>Vice President Data &amp; Analytics</t>
  </si>
  <si>
    <t>Doris Hamilton</t>
  </si>
  <si>
    <t>Manager, Data Intelligence &amp; Analytics</t>
  </si>
  <si>
    <t>Abilities Centre</t>
  </si>
  <si>
    <t>Whitby</t>
  </si>
  <si>
    <t>Jonathan Starkey</t>
  </si>
  <si>
    <t>Maple Leaf Foods Inc</t>
  </si>
  <si>
    <t>Caroline Morissette</t>
  </si>
  <si>
    <t>Vice President Global Data &amp; Analytics</t>
  </si>
  <si>
    <t>McCain Foods</t>
  </si>
  <si>
    <t>Bonnie Schirk</t>
  </si>
  <si>
    <t>Head of Global IT Sales and Marketing Automation</t>
  </si>
  <si>
    <t>Matt Devlin</t>
  </si>
  <si>
    <t>Managing Director - Marketing Science</t>
  </si>
  <si>
    <t>matt.devlin@phdmedia.com</t>
  </si>
  <si>
    <t>Danyal Syed from IKEA suggested we connect with him, CHECK FRESHSALES "IKEA_Canada"</t>
  </si>
  <si>
    <t>Lory Ajamian</t>
  </si>
  <si>
    <t>Lightspeed HQ</t>
  </si>
  <si>
    <t>Nicole Brand</t>
  </si>
  <si>
    <t>district m</t>
  </si>
  <si>
    <t>Rachel Bosley</t>
  </si>
  <si>
    <t>Growth Marketing Manager</t>
  </si>
  <si>
    <t>Uberflip</t>
  </si>
  <si>
    <t>Deleted our connection</t>
  </si>
  <si>
    <t>Eric Dressler</t>
  </si>
  <si>
    <t>Alberta Motor Association</t>
  </si>
  <si>
    <t>Edmonton</t>
  </si>
  <si>
    <t>Hi Ramla, wouldn’t mind seeing a demo of this in upcoming weeks. Please reach out at Eric.dressler@ama.ab.ca</t>
  </si>
  <si>
    <t>Aditi Lala</t>
  </si>
  <si>
    <t>Regional Marketing Manager</t>
  </si>
  <si>
    <t>Coveo</t>
  </si>
  <si>
    <t>Arash Habib, MBA</t>
  </si>
  <si>
    <t>Rubikloud Technologies</t>
  </si>
  <si>
    <t>"Hey Ramla - this is exactly what Rubikloud does. We have an application called CLCM that I lead which does this. Thanks for your time."</t>
  </si>
  <si>
    <t>Adam Liu, MMA, MBA</t>
  </si>
  <si>
    <t>Akshay Prasad</t>
  </si>
  <si>
    <t>Lifecycle Analytics Manager</t>
  </si>
  <si>
    <t>Jianli Ren</t>
  </si>
  <si>
    <t>Imperial Oil</t>
  </si>
  <si>
    <t>Michael Priestley</t>
  </si>
  <si>
    <t>Information architect, Marketing Analytics</t>
  </si>
  <si>
    <t>Joseph Elkouby</t>
  </si>
  <si>
    <t>McCann Canada</t>
  </si>
  <si>
    <t>Jean George, MBA</t>
  </si>
  <si>
    <t>Director of Strategy &amp; Market Insights</t>
  </si>
  <si>
    <t>GTB </t>
  </si>
  <si>
    <t>Sasha Matviienko</t>
  </si>
  <si>
    <t>Data &amp; Analytics Manager</t>
  </si>
  <si>
    <t>Uma Benakal</t>
  </si>
  <si>
    <t>Data Science &amp; Analytics</t>
  </si>
  <si>
    <t>Alina He</t>
  </si>
  <si>
    <t>Senior Analyst, Analytics</t>
  </si>
  <si>
    <t>Lisa Bakewell</t>
  </si>
  <si>
    <t>Manager, Data Visualization, Data &amp; Analytics</t>
  </si>
  <si>
    <t>I'm not interested, as I'm no longer with wavemaker.</t>
  </si>
  <si>
    <t>Glenn Waine</t>
  </si>
  <si>
    <t>Senior Director and Head of Data Science, Consulting and Data Strategy</t>
  </si>
  <si>
    <t>Phil Olivieri, HBA, PCRM, DSCP</t>
  </si>
  <si>
    <t>Insights &amp; Analytics Executive</t>
  </si>
  <si>
    <t>PDO Associates</t>
  </si>
  <si>
    <t>Planning for retirement</t>
  </si>
  <si>
    <t>Isabelle Valois, MBA</t>
  </si>
  <si>
    <t>Head of Market Strategy &amp; Intelligence</t>
  </si>
  <si>
    <t>Duke T. Chung</t>
  </si>
  <si>
    <t>Manager, Pricing Analytics | Data Scientist</t>
  </si>
  <si>
    <t>CN</t>
  </si>
  <si>
    <t>Thanks for reaching out Ramla. Unfortunately, there’s no interest.</t>
  </si>
  <si>
    <t>Terry Yakimchick</t>
  </si>
  <si>
    <t>Director of Marketing &amp; Analytics</t>
  </si>
  <si>
    <t>Lara Johnson, MBA</t>
  </si>
  <si>
    <t>Vice President, Marketing and Communications</t>
  </si>
  <si>
    <t>British Columbia Institute of Technology</t>
  </si>
  <si>
    <t>Eric Brener</t>
  </si>
  <si>
    <t>Shaw Communications</t>
  </si>
  <si>
    <t>Vikram Singh Deswal</t>
  </si>
  <si>
    <t>Program Director - Analytics</t>
  </si>
  <si>
    <t>Wipro Limited Canada</t>
  </si>
  <si>
    <t>Robert S Smith</t>
  </si>
  <si>
    <t>Chief Sales and Marketing Officer</t>
  </si>
  <si>
    <t>Livingston International</t>
  </si>
  <si>
    <t>Karen Jasper</t>
  </si>
  <si>
    <t>Martin Pietrzak</t>
  </si>
  <si>
    <t>Viafoura</t>
  </si>
  <si>
    <t>Earl van As</t>
  </si>
  <si>
    <t>Conexiom</t>
  </si>
  <si>
    <t>Scott Waldrum</t>
  </si>
  <si>
    <t>Squirrel Systems</t>
  </si>
  <si>
    <t>Paul Sial</t>
  </si>
  <si>
    <t>Hostaway </t>
  </si>
  <si>
    <t>Darryl Praill</t>
  </si>
  <si>
    <t>VanillaSoft</t>
  </si>
  <si>
    <t>Gatineau</t>
  </si>
  <si>
    <t>Follow up message sent Dec. 17th</t>
  </si>
  <si>
    <t>Nicolas Morganti</t>
  </si>
  <si>
    <t>Manager, Marketing Automation</t>
  </si>
  <si>
    <t>Auvik Networks Inc.</t>
  </si>
  <si>
    <t>Waterloo</t>
  </si>
  <si>
    <t>Sona Khosla</t>
  </si>
  <si>
    <t>Benevity</t>
  </si>
  <si>
    <t>Shannon Arnold</t>
  </si>
  <si>
    <t>Real Time Networks</t>
  </si>
  <si>
    <t>Tanmay Bahl</t>
  </si>
  <si>
    <t>Business Innovation Analyst</t>
  </si>
  <si>
    <t>Steven Zhao</t>
  </si>
  <si>
    <t>Principal Modeling Scientist</t>
  </si>
  <si>
    <t>Epsilon Targeting</t>
  </si>
  <si>
    <t>Joanna Taccone</t>
  </si>
  <si>
    <t>AcuityAds Inc.</t>
  </si>
  <si>
    <t>Neeraj Soni</t>
  </si>
  <si>
    <t>Manager, Strategic and Analytics Insights</t>
  </si>
  <si>
    <t>"Hi Dr. Ramla,
I have moved away from an agency role and am working in the financial advisory division of Deloitte. I don’t think there is a synergy currently with your offerings, but I will keep you in my list if I come across such business problems in future."</t>
  </si>
  <si>
    <t>Chris Osborne</t>
  </si>
  <si>
    <t>Vice President Of Product Management and Insights</t>
  </si>
  <si>
    <t>360insights.com</t>
  </si>
  <si>
    <t>Oscar Nyemb</t>
  </si>
  <si>
    <t>Senior Manager Strategic Insights</t>
  </si>
  <si>
    <t>Constellation Brands</t>
  </si>
  <si>
    <t>Thierry Garrier</t>
  </si>
  <si>
    <t>Bio-K+ International Inc.</t>
  </si>
  <si>
    <t>Mariève Bégin</t>
  </si>
  <si>
    <t>Chef marketing</t>
  </si>
  <si>
    <t>Agropur</t>
  </si>
  <si>
    <t>Larry O</t>
  </si>
  <si>
    <t>Global Marketing Insights &amp; Processes Manager</t>
  </si>
  <si>
    <t>Petro-Canada Lubricants Inc</t>
  </si>
  <si>
    <t>Cherie Raymond</t>
  </si>
  <si>
    <t>VP,Group Media Director</t>
  </si>
  <si>
    <t>UNION Advertising Canada LP</t>
  </si>
  <si>
    <t>"I'm not sure
Maybe"</t>
  </si>
  <si>
    <t>Rita Dias</t>
  </si>
  <si>
    <t>Vice President, Marketing &amp; Communications</t>
  </si>
  <si>
    <t>Symcor</t>
  </si>
  <si>
    <t>Miki Velemirovich</t>
  </si>
  <si>
    <t>President, Marketing</t>
  </si>
  <si>
    <t>Cargo</t>
  </si>
  <si>
    <t>Alexi Mann</t>
  </si>
  <si>
    <t>CST Consultants Inc.</t>
  </si>
  <si>
    <t>Ben Lirangi, MBA</t>
  </si>
  <si>
    <t>Associate Vice President - Marketing Activation</t>
  </si>
  <si>
    <t>Sun Life Financial</t>
  </si>
  <si>
    <t>Martha Turner</t>
  </si>
  <si>
    <t>Chief Marketing &amp; Sales Officer</t>
  </si>
  <si>
    <t>Teachers Life Insurance </t>
  </si>
  <si>
    <t>Scott G.</t>
  </si>
  <si>
    <t>Apogee Enterprises, Inc.</t>
  </si>
  <si>
    <t>Tina Andes</t>
  </si>
  <si>
    <t>VP of Sales and Marketing</t>
  </si>
  <si>
    <t>Rank Media Agency</t>
  </si>
  <si>
    <t>Anthony Borges</t>
  </si>
  <si>
    <t>Split-Fire Sales </t>
  </si>
  <si>
    <t>Norwich</t>
  </si>
  <si>
    <t>I would be willing to educate myself on your offering if you could please link me to your website, or relevant documents</t>
  </si>
  <si>
    <t>Carlos E Ferreira</t>
  </si>
  <si>
    <t>Stradigi AI</t>
  </si>
  <si>
    <t>Jeff Nedza</t>
  </si>
  <si>
    <t>Cadence Music Group</t>
  </si>
  <si>
    <t>Louis Fabbi</t>
  </si>
  <si>
    <t>Founder | Sr Data Scientist</t>
  </si>
  <si>
    <t>Fabi Analytics Inc.</t>
  </si>
  <si>
    <t>Roman Boimistruk</t>
  </si>
  <si>
    <t>Lead, Automation and Insights</t>
  </si>
  <si>
    <t>Touché!</t>
  </si>
  <si>
    <t>Sarah Boivin</t>
  </si>
  <si>
    <t>Stratège média 360</t>
  </si>
  <si>
    <t>Ben Roth</t>
  </si>
  <si>
    <t>Wilson Tsang</t>
  </si>
  <si>
    <t>Vice President - Marketing Science</t>
  </si>
  <si>
    <t>Faryn Hill</t>
  </si>
  <si>
    <t>Marketing Science Lead</t>
  </si>
  <si>
    <t>Jennifer Clarke</t>
  </si>
  <si>
    <t>Innomar Strategies</t>
  </si>
  <si>
    <t>Jason Lam, MBA</t>
  </si>
  <si>
    <t>Associate Director, Data Science and Analytics</t>
  </si>
  <si>
    <t>Peter German</t>
  </si>
  <si>
    <t>Director of Data Science and Analytics</t>
  </si>
  <si>
    <t>Peter Szczerba</t>
  </si>
  <si>
    <t>Manager, Data Science and Analytics</t>
  </si>
  <si>
    <t>Ashish Mahajan</t>
  </si>
  <si>
    <t>Klick</t>
  </si>
  <si>
    <t>Jonatan Bouchard</t>
  </si>
  <si>
    <t>Director Data Science </t>
  </si>
  <si>
    <t>Octave Group</t>
  </si>
  <si>
    <t>Thank you Dr. Ramla for your honesty, unfortunately, I don't work at all with marketing or the marketing mix. In my previous role I would have been interested. I wish you a Merry Christmas and great hollidays</t>
  </si>
  <si>
    <t>Nichole Desrosiers</t>
  </si>
  <si>
    <t>Homewood Health</t>
  </si>
  <si>
    <t>Julia Carr</t>
  </si>
  <si>
    <t>RSA Canada</t>
  </si>
  <si>
    <t>Aditya Muktibodh</t>
  </si>
  <si>
    <t>Head of Data Intelligence</t>
  </si>
  <si>
    <t>Could you tell me more about what you do? If it's interesting, we can expand the discussion wit my seniors.</t>
  </si>
  <si>
    <t>Kerry Reynolds</t>
  </si>
  <si>
    <t>Director of Global Integrated Marketing</t>
  </si>
  <si>
    <t>Mozilla</t>
  </si>
  <si>
    <t>George Kaberere, CPA,CMA</t>
  </si>
  <si>
    <t>Data Engineer - Marketing Analytics</t>
  </si>
  <si>
    <t>James Dolan</t>
  </si>
  <si>
    <t>"Hi Ramla,
I'm not interested at this time"</t>
  </si>
  <si>
    <t>Theresa Arrigo</t>
  </si>
  <si>
    <t>Associate Director, Marketing</t>
  </si>
  <si>
    <t>McMaster University</t>
  </si>
  <si>
    <t>Hamilton</t>
  </si>
  <si>
    <t>Adrian Tudorache</t>
  </si>
  <si>
    <t>Director, Marketing Insights</t>
  </si>
  <si>
    <t>"Hi Ramla, thank you for your message. I don't usually respond to sales pitches, however I liked your intro. that's why I am not responding with a simple "no". What I can tell you is that I am not in a good position to help you. Thank you."</t>
  </si>
  <si>
    <t>Brian King</t>
  </si>
  <si>
    <t>MUNN Insurance</t>
  </si>
  <si>
    <t>St. John's</t>
  </si>
  <si>
    <t>Michelle Chow</t>
  </si>
  <si>
    <t>Fraser Valley Cataract and Laser</t>
  </si>
  <si>
    <t>Columbia</t>
  </si>
  <si>
    <t>Kelvin Ng</t>
  </si>
  <si>
    <t>Creative Marketing Director</t>
  </si>
  <si>
    <t>Your Fuse Inc.</t>
  </si>
  <si>
    <t>"Only really interested in profit-share structure agreements at this moment"</t>
  </si>
  <si>
    <t>Scott Hartley</t>
  </si>
  <si>
    <t>Vice President, Managing Director</t>
  </si>
  <si>
    <t>Arcane</t>
  </si>
  <si>
    <t>Brian Davidson</t>
  </si>
  <si>
    <t>President &amp; Chief Marketing Officer</t>
  </si>
  <si>
    <t>Light Switch Media Inc.</t>
  </si>
  <si>
    <t>Richard Pearce, CME</t>
  </si>
  <si>
    <t>Carter Automotive Group</t>
  </si>
  <si>
    <t>Felicia Palmer</t>
  </si>
  <si>
    <t>Go Auto</t>
  </si>
  <si>
    <t>Kelly Grant</t>
  </si>
  <si>
    <t>The Jim Pattison Auto Group</t>
  </si>
  <si>
    <t>Jane Leong</t>
  </si>
  <si>
    <t>AdvanceEdge Consulting</t>
  </si>
  <si>
    <t>Andy Pandya</t>
  </si>
  <si>
    <t>Copper</t>
  </si>
  <si>
    <t>John Lock</t>
  </si>
  <si>
    <t>Credit Counselling Society</t>
  </si>
  <si>
    <t>Marty Knight</t>
  </si>
  <si>
    <t>My Lead Agency</t>
  </si>
  <si>
    <t>Caroline Cadieux</t>
  </si>
  <si>
    <t>Acuity Brands </t>
  </si>
  <si>
    <t>Brooke Friendly</t>
  </si>
  <si>
    <t>ChannelAssist Inc</t>
  </si>
  <si>
    <t>Lisa Craveiro</t>
  </si>
  <si>
    <t>INDOCHINO</t>
  </si>
  <si>
    <t>Matthew Dupuis</t>
  </si>
  <si>
    <t>Senior Manager - Marketing Reporting &amp; Analytics</t>
  </si>
  <si>
    <t>Meridian Credit Union</t>
  </si>
  <si>
    <t>Craig V.</t>
  </si>
  <si>
    <t>Chief Engineer and Data Scientist. Advanced Analytics and Insight</t>
  </si>
  <si>
    <t>Van Spall Inc.</t>
  </si>
  <si>
    <t>Alissa Burnett</t>
  </si>
  <si>
    <t>Senior Director of Marketing and Visual Merchandising</t>
  </si>
  <si>
    <t>Foot Locker, Inc.</t>
  </si>
  <si>
    <t>Jennifer Zedic</t>
  </si>
  <si>
    <t>Senior Director of Marketing and Advertising</t>
  </si>
  <si>
    <t>Rexall Pharmacy Group</t>
  </si>
  <si>
    <t>Meghan Nameth</t>
  </si>
  <si>
    <t>follow up message sent January 3rd</t>
  </si>
  <si>
    <t>Rose Ferrante</t>
  </si>
  <si>
    <t>Pet Valu</t>
  </si>
  <si>
    <t>Amanda Hungerford</t>
  </si>
  <si>
    <t>Marketing Manager, Campaigns &amp; Communications</t>
  </si>
  <si>
    <t>follow up message sent</t>
  </si>
  <si>
    <t>Diane Madakis</t>
  </si>
  <si>
    <t>Michael Rossy Ltd.</t>
  </si>
  <si>
    <t>I'm not sure</t>
  </si>
  <si>
    <t>Anju Visen-Singh</t>
  </si>
  <si>
    <t>Acting AVP, Marketing</t>
  </si>
  <si>
    <t>University of Calgary</t>
  </si>
  <si>
    <t>Greg Biehn</t>
  </si>
  <si>
    <t>Sure Ramla ..could do Feb 3 at 3:30 or Feb 4 at 1:30 EST</t>
  </si>
  <si>
    <t>Lori Cohen</t>
  </si>
  <si>
    <t>KPI Digital Solutions</t>
  </si>
  <si>
    <t>Peter Cuthbert</t>
  </si>
  <si>
    <t>Senior Director, Data, Insights &amp; Analytics</t>
  </si>
  <si>
    <t>Loblaw Companies Limited</t>
  </si>
  <si>
    <t>Jenny McConvey</t>
  </si>
  <si>
    <t>Brian Rampersad</t>
  </si>
  <si>
    <t>Brian Tjoa</t>
  </si>
  <si>
    <t>Associate Director | Analytics &amp; Insights</t>
  </si>
  <si>
    <t>Andrew Donaher</t>
  </si>
  <si>
    <t>Managing Director, Data and Analytics</t>
  </si>
  <si>
    <t>Save-On-Foods</t>
  </si>
  <si>
    <t>Courtney Orrell</t>
  </si>
  <si>
    <t>Director, Digital Analytics</t>
  </si>
  <si>
    <t>OLG</t>
  </si>
  <si>
    <t>Ian MacDonald</t>
  </si>
  <si>
    <t>Sr Manager, Strategic Marketing</t>
  </si>
  <si>
    <t>Alex W. Chan</t>
  </si>
  <si>
    <t>Director, Analytics and Performance Management (Recycling Operations)</t>
  </si>
  <si>
    <t xml:space="preserve">GFL Environmental Inc. </t>
  </si>
  <si>
    <t>Rebecca Oakes</t>
  </si>
  <si>
    <t>AVP Advanced Analytics</t>
  </si>
  <si>
    <t>Equifax Canada Co.</t>
  </si>
  <si>
    <t>Crystal Stus</t>
  </si>
  <si>
    <t>Avison Young</t>
  </si>
  <si>
    <t>"I'm not interested at this time but thanks for reaching out."</t>
  </si>
  <si>
    <t>Bart Molenda</t>
  </si>
  <si>
    <t>Executive Vice President Marketing</t>
  </si>
  <si>
    <t>Raquel Leon</t>
  </si>
  <si>
    <t>Partner Marketing Manager/Marketing Specialist</t>
  </si>
  <si>
    <t>Datatel Communications Inc</t>
  </si>
  <si>
    <t>Julija Noskova</t>
  </si>
  <si>
    <t>Nuno Salgado</t>
  </si>
  <si>
    <t>OTT Pay</t>
  </si>
  <si>
    <t>Troy Jackson</t>
  </si>
  <si>
    <t>VP, Strategic Marketing &amp; Analytics</t>
  </si>
  <si>
    <t>Samuel, Son &amp; Co.</t>
  </si>
  <si>
    <t>Hugh MacDonald</t>
  </si>
  <si>
    <t>Director - Information and Analytics</t>
  </si>
  <si>
    <t>EfficiencyOne</t>
  </si>
  <si>
    <t>Nova Scotia</t>
  </si>
  <si>
    <t>Simon Lee</t>
  </si>
  <si>
    <t>Senior Manager - Business Intelligence</t>
  </si>
  <si>
    <t>Bell Aliant</t>
  </si>
  <si>
    <t>Halifax</t>
  </si>
  <si>
    <t>Santhosh Sharma Ananthramu</t>
  </si>
  <si>
    <t>Jason L Hachkowski</t>
  </si>
  <si>
    <t>VP of Media, Strategy &amp; Analytics</t>
  </si>
  <si>
    <t>Forward Media  </t>
  </si>
  <si>
    <t>Winnipeg</t>
  </si>
  <si>
    <t>I expected the pitch. Didn't want a pitch.
When I have a moment I will take a look at the site to see if there's anything that signals to me that this will be a helpful tool for us.</t>
  </si>
  <si>
    <t>SAmericanne Morello</t>
  </si>
  <si>
    <t>Senior-Vice President, Media</t>
  </si>
  <si>
    <t>Active International (Active Media Services Canada Inc)</t>
  </si>
  <si>
    <t>Jean Paul Isson</t>
  </si>
  <si>
    <t>Chief Data Science &amp; Artificial Intelligence Officer,VP</t>
  </si>
  <si>
    <t>SITA</t>
  </si>
  <si>
    <t>Dear Ramla,
Sorry I am afraid I won't be available this month
we can have a chat next month</t>
  </si>
  <si>
    <t>Karim Kanji</t>
  </si>
  <si>
    <t>Director, Social and Emerging Media</t>
  </si>
  <si>
    <t>Shawn Hall</t>
  </si>
  <si>
    <t>VP Planning and Insights</t>
  </si>
  <si>
    <t>Ian J. Scott</t>
  </si>
  <si>
    <t>Chief Science Officer</t>
  </si>
  <si>
    <t>Deloitte Omnia - Artificial Intelligence</t>
  </si>
  <si>
    <t>John Ching</t>
  </si>
  <si>
    <t>CTO &amp; Chief Data Scientist</t>
  </si>
  <si>
    <t>AcquireWeb, Inc. (a Claritas Company)</t>
  </si>
  <si>
    <t>Simon Tavasoli</t>
  </si>
  <si>
    <t>Senior Data Scientist Consultant</t>
  </si>
  <si>
    <t>CSA Group</t>
  </si>
  <si>
    <t>Eric Evdosin</t>
  </si>
  <si>
    <t>Campaign Optimization Manager</t>
  </si>
  <si>
    <t>adaware (an Avanquest company) </t>
  </si>
  <si>
    <t>Stewart Sullivan</t>
  </si>
  <si>
    <t>COO &amp; Co-Founder</t>
  </si>
  <si>
    <t>Drako Media Group</t>
  </si>
  <si>
    <t>Steve Mitchell</t>
  </si>
  <si>
    <t>Chief Marketing Officer/Co-founder</t>
  </si>
  <si>
    <t>Whole Customer Media Inc.</t>
  </si>
  <si>
    <t>Sandra Hamway</t>
  </si>
  <si>
    <t>Founder &amp; Chief Marketing Officer</t>
  </si>
  <si>
    <t>Infuse Five</t>
  </si>
  <si>
    <t>Zahra Young</t>
  </si>
  <si>
    <t>Skymount Group</t>
  </si>
  <si>
    <t>Lassaad Mestiri</t>
  </si>
  <si>
    <t>Digital Analytics &amp; Optimization Manager - CMO Team</t>
  </si>
  <si>
    <t xml:space="preserve">Hope you're well. Apologies for the late response. The service is not relevant for me. </t>
  </si>
  <si>
    <t>Michael Christensen</t>
  </si>
  <si>
    <t>Canada One Auto Group</t>
  </si>
  <si>
    <t>Alberta</t>
  </si>
  <si>
    <t>I am very interested; when would you be available?</t>
  </si>
  <si>
    <t>Na'eem Adam</t>
  </si>
  <si>
    <t>Director of Marketing &amp; Growth</t>
  </si>
  <si>
    <t>GOLO Mobile Inc. </t>
  </si>
  <si>
    <t>Jason Chang</t>
  </si>
  <si>
    <t>Intimate Interactive Advertising, Inc.</t>
  </si>
  <si>
    <t>Dan Nedelko</t>
  </si>
  <si>
    <t>Business Marketing Specialist &amp; Founder</t>
  </si>
  <si>
    <t>Honeypot Marketing </t>
  </si>
  <si>
    <t>Hasnain Raza</t>
  </si>
  <si>
    <t>Market One </t>
  </si>
  <si>
    <t>Faraaz J</t>
  </si>
  <si>
    <t>Vice President Marketing and Strategy</t>
  </si>
  <si>
    <t>Namaste Technologies</t>
  </si>
  <si>
    <t>Brenda Higuchi</t>
  </si>
  <si>
    <t>SVP, Analytics and Optimization</t>
  </si>
  <si>
    <t>Exchange Solutions</t>
  </si>
  <si>
    <t>Anne-Marie Castonguay</t>
  </si>
  <si>
    <t>Vice-President, Data and Insights</t>
  </si>
  <si>
    <t>lg2</t>
  </si>
  <si>
    <t>Karen Sterling</t>
  </si>
  <si>
    <t>Inkbox</t>
  </si>
  <si>
    <t>Thanks for reaching out. I’m no longer with Inkbox, it’s a great brand and company. Suggest you connect with their cofounders, Tyler or Braden Handley.</t>
  </si>
  <si>
    <t>Denise Hobbs</t>
  </si>
  <si>
    <t>Hobbs Marketing</t>
  </si>
  <si>
    <t>Annie Brisson</t>
  </si>
  <si>
    <t>Marketing Project Director</t>
  </si>
  <si>
    <t>Rui Fang</t>
  </si>
  <si>
    <t>Manager, Digital Marketing Analytics</t>
  </si>
  <si>
    <t>Yevgenii Krasnenkov</t>
  </si>
  <si>
    <t>Express Corporation</t>
  </si>
  <si>
    <t>When I need your tool, I will come to you. These days it isnt necessary</t>
  </si>
  <si>
    <t>Gaurav Gupta</t>
  </si>
  <si>
    <t>Sr. Manager, Business Analysis</t>
  </si>
  <si>
    <t>Jerett Lee</t>
  </si>
  <si>
    <t>Market Analytics Lead</t>
  </si>
  <si>
    <t>GSK Consumer Healthcare</t>
  </si>
  <si>
    <t>Allison Barbagallo Hyland</t>
  </si>
  <si>
    <t>Assistant Manager, Digital Marketing &amp; Media Strategy</t>
  </si>
  <si>
    <t>Richelle B.</t>
  </si>
  <si>
    <t>Head of Measurement &amp; Insights</t>
  </si>
  <si>
    <t>#paid</t>
  </si>
  <si>
    <t>Hey there - does your ROI solution give you ROI in real time?</t>
  </si>
  <si>
    <t>Julie Cormier</t>
  </si>
  <si>
    <t>Director Marketing Strategy and Effectiveness</t>
  </si>
  <si>
    <t>EDC</t>
  </si>
  <si>
    <t>Samara Kornitzer</t>
  </si>
  <si>
    <t>Digital Marketing &amp; Strategy</t>
  </si>
  <si>
    <t>Growth Marketing</t>
  </si>
  <si>
    <t>Rhonda English</t>
  </si>
  <si>
    <t>CAA Club Group of companies</t>
  </si>
  <si>
    <t>Nicole Gawen</t>
  </si>
  <si>
    <t>Associate Director of Marketing: Portfolio, Insights &amp; Effectiveness</t>
  </si>
  <si>
    <t>Jill Herriott</t>
  </si>
  <si>
    <t>SVP Insights, Experience and Marketing Effectiveness</t>
  </si>
  <si>
    <t>Sidita Zhabjaku</t>
  </si>
  <si>
    <t>Director, Data &amp; Analytics Transformation</t>
  </si>
  <si>
    <t>Nafid Ahmed</t>
  </si>
  <si>
    <t>Director, Data Science and Analytics</t>
  </si>
  <si>
    <t>Michele Bartolini</t>
  </si>
  <si>
    <t>Senior Marketing Director</t>
  </si>
  <si>
    <t>Sustana Fiber</t>
  </si>
  <si>
    <t>Manuel Magini, PMP</t>
  </si>
  <si>
    <t>Director of Marketing and Communications</t>
  </si>
  <si>
    <t>American Iron &amp; Metal (AIM)</t>
  </si>
  <si>
    <t>Hi there, thanks for being honest!
Right now, I have too much on my plate so I will not rule out completely a call but it could eventually happen in second half of the year.</t>
  </si>
  <si>
    <t>Brian Hutton</t>
  </si>
  <si>
    <t>Director of Digital Marketing</t>
  </si>
  <si>
    <t>M3 Mortgage Group</t>
  </si>
  <si>
    <t>Not at this time sorry</t>
  </si>
  <si>
    <t>Stacey Sarris</t>
  </si>
  <si>
    <t>Director (Head) of Marketing</t>
  </si>
  <si>
    <t>Ryder System, Inc.</t>
  </si>
  <si>
    <t>Jim Wilson</t>
  </si>
  <si>
    <t>Senior Director, Cloud &amp; Services Marketing</t>
  </si>
  <si>
    <t>OpenText</t>
  </si>
  <si>
    <t>Heather Clark</t>
  </si>
  <si>
    <t>Vice President, Direct &amp; Digital Marketing</t>
  </si>
  <si>
    <t>SickKids Foundation</t>
  </si>
  <si>
    <t>Misty Meeks</t>
  </si>
  <si>
    <t>Marketing Director, Trade Marketing &amp; Operations</t>
  </si>
  <si>
    <t>Rogers Media</t>
  </si>
  <si>
    <t>Dave Collier, P.Eng.</t>
  </si>
  <si>
    <t>Senior Director, Media Engineering</t>
  </si>
  <si>
    <t>Shirley Ng</t>
  </si>
  <si>
    <t>Manager, Data Analytics and Business Modelling</t>
  </si>
  <si>
    <t>Ryan Pirzek</t>
  </si>
  <si>
    <t>Lambda Solutions</t>
  </si>
  <si>
    <t>Mark Hindman</t>
  </si>
  <si>
    <t>H&amp;R Block Canada</t>
  </si>
  <si>
    <t>Carl Pichette</t>
  </si>
  <si>
    <t>Sobeys</t>
  </si>
  <si>
    <t>James Nowell</t>
  </si>
  <si>
    <t>Group Director - Media Operations</t>
  </si>
  <si>
    <t>Hey Ramla - thanks for the honesty. TBH with you, I am probably not the best person to speak to about this. I would suggest that you contact Tushar Subramanium in our research team who currently manages our MMM products. Thanks</t>
  </si>
  <si>
    <t>Manuel Solis</t>
  </si>
  <si>
    <t>Travel Alberta</t>
  </si>
  <si>
    <t>Thanks Ramla, but not now.</t>
  </si>
  <si>
    <t>Tarek Ben Rhouma</t>
  </si>
  <si>
    <t>Senior Director, Marketing Data Science &amp; Advanced Analytics</t>
  </si>
  <si>
    <t>Maura Cowan</t>
  </si>
  <si>
    <t>Thomas Shih</t>
  </si>
  <si>
    <t>Associate Marketing Manager</t>
  </si>
  <si>
    <t>Relevant + followed</t>
  </si>
  <si>
    <t>Brian Holt</t>
  </si>
  <si>
    <t>Associate Director, Strategic Revenue Management Insights &amp; Analytics</t>
  </si>
  <si>
    <t>Rishi Kalra</t>
  </si>
  <si>
    <t>Church &amp; Dwight Co., Inc.</t>
  </si>
  <si>
    <t>Christopher Kennedy</t>
  </si>
  <si>
    <t>Prolucid Technologies</t>
  </si>
  <si>
    <t>Thanks for reaching out and outlining your marketing ROI improvement software.  At this time we aren't in the market for such optimization software but I will let you know if/when that changes.</t>
  </si>
  <si>
    <t>Arjun Bhatt</t>
  </si>
  <si>
    <t>National Senior Marketing Manager</t>
  </si>
  <si>
    <t>KPMG Canada</t>
  </si>
  <si>
    <t>Sharen Hills</t>
  </si>
  <si>
    <t>Tawfik Callil</t>
  </si>
  <si>
    <t>Thomas Cadman</t>
  </si>
  <si>
    <t>CCO &amp; National Leader: Sales, Service and Marketing</t>
  </si>
  <si>
    <t>Monique Wijgerse</t>
  </si>
  <si>
    <t>Director Marketing and Communications</t>
  </si>
  <si>
    <t>David Donnelly</t>
  </si>
  <si>
    <t>Marketing Operations and Demand Generation Manager</t>
  </si>
  <si>
    <t>Cority</t>
  </si>
  <si>
    <t>Hi Ramla, Thanks for reaching out, right now there is no interest in investing in more solutions we have a good technology stack that needs to be utilized more. But I don't know enough about what you do to say no to a 30 minute chat. But to set expectations, if you can spare the time it is just for me to understand what you do. So feel free to put something on my calendar for February my email is david.donnelly@cority.com</t>
  </si>
  <si>
    <t>Frances Du</t>
  </si>
  <si>
    <t>Innisfree Canada</t>
  </si>
  <si>
    <t>Jessica Shirra</t>
  </si>
  <si>
    <t>Stephan Bociurkiw</t>
  </si>
  <si>
    <t>LawDepot</t>
  </si>
  <si>
    <t>Nadia Niccoli</t>
  </si>
  <si>
    <t>Director of Marketing &amp; Brand Strategy</t>
  </si>
  <si>
    <t>Corus Entertainment</t>
  </si>
  <si>
    <t>Rachel Delaney</t>
  </si>
  <si>
    <t>PayBright</t>
  </si>
  <si>
    <t>Simon H.</t>
  </si>
  <si>
    <t>Ashleah Wilson</t>
  </si>
  <si>
    <t>jane.app</t>
  </si>
  <si>
    <t>Do not reach out again</t>
  </si>
  <si>
    <t>Edward Radonic</t>
  </si>
  <si>
    <t>Managing Partner, Director of Marketing</t>
  </si>
  <si>
    <t>RadonicRodgers Strategy+</t>
  </si>
  <si>
    <t>Sean Bredt</t>
  </si>
  <si>
    <t>Chief Marketing and Business Development Officer</t>
  </si>
  <si>
    <t>Dairy Farmers of Ontario</t>
  </si>
  <si>
    <t>Open to a conversation. Sorry very busy. Email me at the office: Sean.bredt@milk.org</t>
  </si>
  <si>
    <t>Ryan Mckenzie</t>
  </si>
  <si>
    <t>My Passion Media Inc.</t>
  </si>
  <si>
    <t>Coquitlam</t>
  </si>
  <si>
    <t>Andrew Bryden</t>
  </si>
  <si>
    <t>CARFAX Canada </t>
  </si>
  <si>
    <t>Neal Cranna</t>
  </si>
  <si>
    <t>Sage </t>
  </si>
  <si>
    <t>Laura Baehr</t>
  </si>
  <si>
    <t>thinktv Canada</t>
  </si>
  <si>
    <t>Endrit Muca</t>
  </si>
  <si>
    <t>NameSilo</t>
  </si>
  <si>
    <t>David Bounsall</t>
  </si>
  <si>
    <t>VP Sales &amp; Marketing</t>
  </si>
  <si>
    <t>Final Coat</t>
  </si>
  <si>
    <t>Fabiola Garcia</t>
  </si>
  <si>
    <t>Caroline Bergeron</t>
  </si>
  <si>
    <t>Vice President, Data &amp; Technology</t>
  </si>
  <si>
    <t>Kevin Clowes</t>
  </si>
  <si>
    <t>Thanks for being honest/direct.  
Nothing ventured, nothing gained...so yes we can have a 15 minute call.  Feb 6 or 7 works.  830 or 900 EST?</t>
  </si>
  <si>
    <t>SAmerican Green</t>
  </si>
  <si>
    <t>Kevin Clowes Colleague</t>
  </si>
  <si>
    <t>Hisham Ghostine</t>
  </si>
  <si>
    <t>CEO &amp; President - Media &amp; Performance</t>
  </si>
  <si>
    <t>Please reach out on hisham.ghostine@dentsuaegis.com and we can look at possible collaboration between both companies.</t>
  </si>
  <si>
    <t>Daryl Heroux</t>
  </si>
  <si>
    <t>VP, Media - GM</t>
  </si>
  <si>
    <t>Carat Canada</t>
  </si>
  <si>
    <t>Ajay Rao</t>
  </si>
  <si>
    <t>Sorry for not responding earlier. I feel am not the right audience for you. We operate in the same space as you, helping clients estimate their marketing performance.
It would be good to stay in touch in a different capacity</t>
  </si>
  <si>
    <t>Muriel Raguenaud</t>
  </si>
  <si>
    <t>Marketing Innovation Director</t>
  </si>
  <si>
    <t>Parmalat Canada</t>
  </si>
  <si>
    <t>K. Adam Ross</t>
  </si>
  <si>
    <t>goeasy Ltd.</t>
  </si>
  <si>
    <t>&lt;&lt;&lt;&lt;&lt;&lt;&lt;&lt;&lt;&lt;&lt;&lt;&lt;&lt;&lt;&lt;&lt;</t>
  </si>
  <si>
    <t>Gabriel Seminario</t>
  </si>
  <si>
    <t>Board Member / Director of Marketing</t>
  </si>
  <si>
    <t>hispanotech.ca</t>
  </si>
  <si>
    <t>Linda Wild</t>
  </si>
  <si>
    <t>Parama Credit Union</t>
  </si>
  <si>
    <t>Flora Cheung</t>
  </si>
  <si>
    <t>Kanetix Ltd.</t>
  </si>
  <si>
    <t>Zineb Ahnou</t>
  </si>
  <si>
    <t>Director, Marketing Strategy and Business Intelligence</t>
  </si>
  <si>
    <t>Uni-Select Inc.</t>
  </si>
  <si>
    <t>Joanna Balkowski</t>
  </si>
  <si>
    <t>Director of Marketing, Sales Operations and Partnerships</t>
  </si>
  <si>
    <t>Nextopia</t>
  </si>
  <si>
    <t>Philippe Cusson</t>
  </si>
  <si>
    <t>Executive Vice President | Corporate Development &amp; Marketing</t>
  </si>
  <si>
    <t>International Economic Forum of the Americas</t>
  </si>
  <si>
    <t>Syed Rizvi</t>
  </si>
  <si>
    <t>Director of Sale and Marketing</t>
  </si>
  <si>
    <t>Healthy Planet Canada</t>
  </si>
  <si>
    <t>Murray Sutherland</t>
  </si>
  <si>
    <t>Senior Director, Business Development &amp; Marketing</t>
  </si>
  <si>
    <t>Cirque du Soleil Entertainment Group</t>
  </si>
  <si>
    <t>Michelle Duggan</t>
  </si>
  <si>
    <t>Vice President, Mass Marketing</t>
  </si>
  <si>
    <t>Canadian Cancer Society</t>
  </si>
  <si>
    <t>Justin Lowe</t>
  </si>
  <si>
    <t>Director of Marketing and Sales</t>
  </si>
  <si>
    <t>The McQuaig Institute</t>
  </si>
  <si>
    <t>Marc Roth</t>
  </si>
  <si>
    <t>Logix ITS Group </t>
  </si>
  <si>
    <t>Jaime Aitken</t>
  </si>
  <si>
    <t>Morningstar</t>
  </si>
  <si>
    <t>Jean-Luc Marcoux</t>
  </si>
  <si>
    <t>Transledger.io</t>
  </si>
  <si>
    <t>Eve Chamberland</t>
  </si>
  <si>
    <t>Groupe Maskatel LP</t>
  </si>
  <si>
    <t>Talke Krauskopf</t>
  </si>
  <si>
    <t>Director of Marketing, Brand Strategy and Planning</t>
  </si>
  <si>
    <t>Olga Romero-Marshall</t>
  </si>
  <si>
    <t>Director, Marketing Communications - Advertising, Digital &amp; Web</t>
  </si>
  <si>
    <t>Brian Gardner</t>
  </si>
  <si>
    <t>Director, Growth and Technology Alliances</t>
  </si>
  <si>
    <t>we are good!  thanks, bg</t>
  </si>
  <si>
    <t>Solomon Folts</t>
  </si>
  <si>
    <t>Global Digital Marketing &amp; Technology</t>
  </si>
  <si>
    <t>Corey Lipman</t>
  </si>
  <si>
    <t>Insights &amp; Analytics Manager: Canada Performance Marketing</t>
  </si>
  <si>
    <t>Tyler Handley</t>
  </si>
  <si>
    <t>Cofounder &amp; CEO</t>
  </si>
  <si>
    <t>Braden Handley</t>
  </si>
  <si>
    <t>Co-Founder, President</t>
  </si>
  <si>
    <t>Winson Tang</t>
  </si>
  <si>
    <t>Senior Manager, Marketing Technology &amp; Operations</t>
  </si>
  <si>
    <t>Charitable Impact</t>
  </si>
  <si>
    <t>Paul Smith</t>
  </si>
  <si>
    <t>AKA</t>
  </si>
  <si>
    <t>Dale Simmons</t>
  </si>
  <si>
    <t>Data Strategy Director</t>
  </si>
  <si>
    <t>John Ayling &amp; Associates</t>
  </si>
  <si>
    <t>Maciej Lobinski</t>
  </si>
  <si>
    <t>Alissa O'Neill</t>
  </si>
  <si>
    <t>Associate Director, Partnerships</t>
  </si>
  <si>
    <t>YouGov</t>
  </si>
  <si>
    <t>For potential data partnership</t>
  </si>
  <si>
    <t>Katarzyna Wisniewska</t>
  </si>
  <si>
    <t>K2 Media S.A.</t>
  </si>
  <si>
    <t>Monika Krawczyk</t>
  </si>
  <si>
    <t>K2 Precise</t>
  </si>
  <si>
    <t>Łukasz Plona</t>
  </si>
  <si>
    <t>Innovation and Technology Director</t>
  </si>
  <si>
    <t>Martin Vinter</t>
  </si>
  <si>
    <t>Managing Director, Media</t>
  </si>
  <si>
    <t>Ebiquity</t>
  </si>
  <si>
    <t>Dietmar Kruse</t>
  </si>
  <si>
    <t>Managing Principal - Media Measurement</t>
  </si>
  <si>
    <t>Daniel Louis</t>
  </si>
  <si>
    <t>Director, Media UK</t>
  </si>
  <si>
    <t>Julia Husband</t>
  </si>
  <si>
    <t>Brightblue Consulting</t>
  </si>
  <si>
    <t>Sonika Patel</t>
  </si>
  <si>
    <t>Joseph Hassun</t>
  </si>
  <si>
    <t>VP, Content &amp; Performance Marketing</t>
  </si>
  <si>
    <t xml:space="preserve">City National Bank of Florida </t>
  </si>
  <si>
    <t>Bob Wilbur</t>
  </si>
  <si>
    <t>Rachel Lewis Biggs</t>
  </si>
  <si>
    <t>Colleen Niven Smith</t>
  </si>
  <si>
    <t xml:space="preserve">Vice President Global Marketing </t>
  </si>
  <si>
    <t>Avid</t>
  </si>
  <si>
    <t>Heine Jørgensen</t>
  </si>
  <si>
    <t>Mediabrands</t>
  </si>
  <si>
    <t>Alejandro Jaramillo</t>
  </si>
  <si>
    <t>OutcomeHealth</t>
  </si>
  <si>
    <t>Harish Munagala</t>
  </si>
  <si>
    <t>Director Media &amp; Automation</t>
  </si>
  <si>
    <t>CLEAResult</t>
  </si>
  <si>
    <t>Alain Bertholet</t>
  </si>
  <si>
    <t>Director Marketing Research &amp; Insights</t>
  </si>
  <si>
    <t>ChenMed</t>
  </si>
  <si>
    <t>Jessie Dawes</t>
  </si>
  <si>
    <t>Vice President, Digital Marketing &amp; Media</t>
  </si>
  <si>
    <t>Shiseido Americas Corporation</t>
  </si>
  <si>
    <t>Riikka Järvinen</t>
  </si>
  <si>
    <t>Chief Marketing Strategist, Group Marketing</t>
  </si>
  <si>
    <t>Nordea</t>
  </si>
  <si>
    <t>Oaday Awadalla</t>
  </si>
  <si>
    <t>Sr. Marketing Manager</t>
  </si>
  <si>
    <t>CareDx, Inc.</t>
  </si>
  <si>
    <t>David Montfort</t>
  </si>
  <si>
    <t>Director, Marketing Insights and Analytics</t>
  </si>
  <si>
    <t>Montfort &amp; Associates</t>
  </si>
  <si>
    <t>Christine Freudenburg</t>
  </si>
  <si>
    <t xml:space="preserve">Manager, Marketing Analytics &amp; Reporting </t>
  </si>
  <si>
    <t>Mutual of Omaha</t>
  </si>
  <si>
    <t>Christopher Doyle</t>
  </si>
  <si>
    <t>Director of Pricing &amp; Analytics</t>
  </si>
  <si>
    <t>Siddharth Somayajula</t>
  </si>
  <si>
    <t>VP, Growth Marketing</t>
  </si>
  <si>
    <t>Art Christiani</t>
  </si>
  <si>
    <t>Senior Manager Marketing Science</t>
  </si>
  <si>
    <t>Bayer Pharmaceuticals</t>
  </si>
  <si>
    <t>Derek Lim</t>
  </si>
  <si>
    <t>Project Manager, Marketing Budget and Performance Analytics</t>
  </si>
  <si>
    <t>Mazda North American Operations</t>
  </si>
  <si>
    <t>Narendra Singh</t>
  </si>
  <si>
    <t>Director &amp; Global Head - Marketing Operations &amp; Analytics</t>
  </si>
  <si>
    <t>Tata Communications</t>
  </si>
  <si>
    <t>Yuan Zhang, Ph.D.</t>
  </si>
  <si>
    <t>Senior Director of Predictive Analytics</t>
  </si>
  <si>
    <t>Bankers Healthcare Group</t>
  </si>
  <si>
    <t>Karl Bateson</t>
  </si>
  <si>
    <t>Head of PR &amp; Earned Media</t>
  </si>
  <si>
    <t>Jabra</t>
  </si>
  <si>
    <t>Jon Fitzsimmons</t>
  </si>
  <si>
    <t>Assistant Manager, Marketing Analytics</t>
  </si>
  <si>
    <t>American Honda Motor Company, Inc.</t>
  </si>
  <si>
    <t>Ravi Kanth Perepu</t>
  </si>
  <si>
    <t>Chris Panagides</t>
  </si>
  <si>
    <t>Senior Director, Digital Marketing</t>
  </si>
  <si>
    <t xml:space="preserve">Hughes </t>
  </si>
  <si>
    <t>chris.panagides@hughes.com</t>
  </si>
  <si>
    <t>Hasnath Mohammed</t>
  </si>
  <si>
    <t>Data Science &amp; AI Manager</t>
  </si>
  <si>
    <t>Eugene Litvinov</t>
  </si>
  <si>
    <t>Director, Business Acceleration</t>
  </si>
  <si>
    <t xml:space="preserve">Hyundai Motor America </t>
  </si>
  <si>
    <t>Tammi Smith</t>
  </si>
  <si>
    <t xml:space="preserve">Director of Marketing, OtterBox </t>
  </si>
  <si>
    <t>Otter Products</t>
  </si>
  <si>
    <t>Perry Villanueba</t>
  </si>
  <si>
    <t>Marketing Manager Database &amp; Analytics</t>
  </si>
  <si>
    <t>CenturyLink</t>
  </si>
  <si>
    <t>Alka Baijal</t>
  </si>
  <si>
    <t>Sr. Manager, Trends and New Methodologies</t>
  </si>
  <si>
    <t>Nissan North America</t>
  </si>
  <si>
    <t>Alex Yurchenko</t>
  </si>
  <si>
    <t>Senior Vice President, Data Science</t>
  </si>
  <si>
    <t>Black Book</t>
  </si>
  <si>
    <t>Ryan Merlin</t>
  </si>
  <si>
    <t>Manager Analytics &amp; Data Science</t>
  </si>
  <si>
    <t>Bruce Nwogu</t>
  </si>
  <si>
    <t>Jacqueline Worthington</t>
  </si>
  <si>
    <t>Manager, Data Analysis</t>
  </si>
  <si>
    <t>Ike Nwabah</t>
  </si>
  <si>
    <t>Armor Cloud Security</t>
  </si>
  <si>
    <t>Chris Brashear</t>
  </si>
  <si>
    <t xml:space="preserve">Senior Manager, National Media, CRM and Events </t>
  </si>
  <si>
    <t>INFINITI Motor Company Ltd.</t>
  </si>
  <si>
    <t>Jason Edds</t>
  </si>
  <si>
    <t>Senior - Data Analysis, Business Marketing</t>
  </si>
  <si>
    <t>Brian Schmidt</t>
  </si>
  <si>
    <t>Director of Marketing - Revenue Forecasting</t>
  </si>
  <si>
    <t xml:space="preserve">Charter Communications </t>
  </si>
  <si>
    <t>Frank Popyk</t>
  </si>
  <si>
    <t>Epsilon Marketing Services</t>
  </si>
  <si>
    <t>Kerri Wagner</t>
  </si>
  <si>
    <t xml:space="preserve">Director Marketing Analysis &amp; Planning </t>
  </si>
  <si>
    <t xml:space="preserve"> Disney Streaming</t>
  </si>
  <si>
    <t xml:space="preserve">DPS Telecom </t>
  </si>
  <si>
    <t>Jane Marie Woodruff</t>
  </si>
  <si>
    <t>Ritter Communication</t>
  </si>
  <si>
    <t>Mahesh Reddy</t>
  </si>
  <si>
    <t>Sr. Manager, Digital Analytics, Optimization, Personalization and Ad/MarTech COE</t>
  </si>
  <si>
    <t>Steve Boschi</t>
  </si>
  <si>
    <t>Executive Director, Data Management, Enterprise Business Intelligence</t>
  </si>
  <si>
    <t>Olivia (Hughes) Buck</t>
  </si>
  <si>
    <t>Vertical Measurement Lead - Auto, QSR, and Entertainment</t>
  </si>
  <si>
    <t xml:space="preserve"> Pinterest</t>
  </si>
  <si>
    <t>Yaro Hetman</t>
  </si>
  <si>
    <t>Global Marketing Director, Electric Trucks and Commercial Vehicles</t>
  </si>
  <si>
    <t>Michael McDonough</t>
  </si>
  <si>
    <t>Taymax Group Acquisition, LLC</t>
  </si>
  <si>
    <t>Rod Tesic</t>
  </si>
  <si>
    <t>Sr. Manager, Data &amp; Analytics</t>
  </si>
  <si>
    <t>Mathias Riechert</t>
  </si>
  <si>
    <t>trategic PM &amp; Data Science Coordination</t>
  </si>
  <si>
    <t>Allianz Digital Health</t>
  </si>
  <si>
    <t>Iban Casado Izcue</t>
  </si>
  <si>
    <t xml:space="preserve"> AMBOSS</t>
  </si>
  <si>
    <t>Ben Robins</t>
  </si>
  <si>
    <t>Global Customer Insight Director</t>
  </si>
  <si>
    <t>Audible</t>
  </si>
  <si>
    <t>Margaux Mercier</t>
  </si>
  <si>
    <t xml:space="preserve">  Travel audience GmbH</t>
  </si>
  <si>
    <t>Kerrie Adams</t>
  </si>
  <si>
    <t>VP Marketing &amp; Advanced Analytics</t>
  </si>
  <si>
    <t>Disney Media &amp; Entertainment</t>
  </si>
  <si>
    <t>Randy Kinkaid</t>
  </si>
  <si>
    <t xml:space="preserve">Senior Director, Advanced Marketing Analytics </t>
  </si>
  <si>
    <t xml:space="preserve"> Cox Communications</t>
  </si>
  <si>
    <t>Nils Weber</t>
  </si>
  <si>
    <t xml:space="preserve">Vice President Software Engineering </t>
  </si>
  <si>
    <t>COYO GmbH</t>
  </si>
  <si>
    <t>Henrik Holle</t>
  </si>
  <si>
    <t>Vice President R&amp;D, AR Solutions</t>
  </si>
  <si>
    <t>TeamViewer</t>
  </si>
  <si>
    <t>Saswati Neogi</t>
  </si>
  <si>
    <t>Data Science Lead - eCommerce, Distribution, Membership &amp; Marketing</t>
  </si>
  <si>
    <t>Jasur Rasulov</t>
  </si>
  <si>
    <t xml:space="preserve">Manager | Advanced Marketing Analytics </t>
  </si>
  <si>
    <t>To be sent</t>
  </si>
  <si>
    <t>Manas Bhat</t>
  </si>
  <si>
    <t xml:space="preserve">Vice President Data Science and Analytics </t>
  </si>
  <si>
    <t>The Guitar Center Company</t>
  </si>
  <si>
    <t>Valerie B</t>
  </si>
  <si>
    <t>Robin Jacobsson</t>
  </si>
  <si>
    <t>K.W. Bruun</t>
  </si>
  <si>
    <t>Jack Ulrich</t>
  </si>
  <si>
    <t>Tritium</t>
  </si>
  <si>
    <t>Ted Keegan</t>
  </si>
  <si>
    <t>University Hospitals</t>
  </si>
  <si>
    <t>Rebecca Latacz</t>
  </si>
  <si>
    <t>Raising Cane's Chicken Fingers</t>
  </si>
  <si>
    <t>Robyn Risso</t>
  </si>
  <si>
    <t xml:space="preserve"> Pendulum Therapeutics</t>
  </si>
  <si>
    <t>Jennifer Lindauer</t>
  </si>
  <si>
    <t>Director of Consumer Macro Segment Marketing</t>
  </si>
  <si>
    <t>Terence Einhorn</t>
  </si>
  <si>
    <t>Sr. Director, Customer Success</t>
  </si>
  <si>
    <t>MEASURED</t>
  </si>
  <si>
    <t>April Anderson</t>
  </si>
  <si>
    <t>Executive Director Marketing</t>
  </si>
  <si>
    <t xml:space="preserve">Providence </t>
  </si>
  <si>
    <t>Andrea Janjua</t>
  </si>
  <si>
    <t>Fine Hygienic Holding</t>
  </si>
  <si>
    <t>Brett Melillo</t>
  </si>
  <si>
    <t>SVP, Head of Marketing</t>
  </si>
  <si>
    <t xml:space="preserve">MJH Life Sciences™ </t>
  </si>
  <si>
    <t>RODRIGO GOZZO DE BARROS</t>
  </si>
  <si>
    <t>Diretor de Marketing LatAm</t>
  </si>
  <si>
    <t>Devinder Kishore</t>
  </si>
  <si>
    <t>Senior Vice President,Global marketing</t>
  </si>
  <si>
    <t xml:space="preserve">Pankaj Arora </t>
  </si>
  <si>
    <t>Tesco Bank</t>
  </si>
  <si>
    <t>Scotland</t>
  </si>
  <si>
    <t>Brianna Peterson</t>
  </si>
  <si>
    <t>Sangmin K.</t>
  </si>
  <si>
    <t>Paula Durigon</t>
  </si>
  <si>
    <t>LoyaltyOne - Air Miles</t>
  </si>
  <si>
    <t>Donald Smith</t>
  </si>
  <si>
    <t>Family Dollar</t>
  </si>
  <si>
    <t>Viswanath (Sri) Srikanth</t>
  </si>
  <si>
    <t>Head of Advanced Analytics, Growth Marketing</t>
  </si>
  <si>
    <t>Adithya Jagdish</t>
  </si>
  <si>
    <t xml:space="preserve">Manager - Advanced Analytics &amp; Insights (Advertising and Media) </t>
  </si>
  <si>
    <t>Pradeep Vulli</t>
  </si>
  <si>
    <t>Senior Manager - Advanced Analytics</t>
  </si>
  <si>
    <t>Rohit Varkhedkar</t>
  </si>
  <si>
    <t>Principal Advanced Analytics</t>
  </si>
  <si>
    <t xml:space="preserve">Sabina Kolarczyk </t>
  </si>
  <si>
    <t>GTM Planning and Operations Lead</t>
  </si>
  <si>
    <t>Chad Milligan</t>
  </si>
  <si>
    <t>Marketing Director - Media Analytics</t>
  </si>
  <si>
    <t>Sid Gorthy</t>
  </si>
  <si>
    <t>Sr. Business Data Analyst</t>
  </si>
  <si>
    <t>Tyler Haney</t>
  </si>
  <si>
    <t>Head of Global Demand Generation, Marketing Analytics, &amp; Digital Marketing</t>
  </si>
  <si>
    <t>Mitel</t>
  </si>
  <si>
    <t>Antonio Prada</t>
  </si>
  <si>
    <t>Marketing Science Partner </t>
  </si>
  <si>
    <t>Karan Sharma</t>
  </si>
  <si>
    <t>Marketing Analytics Manager &amp; Chief Product Owner</t>
  </si>
  <si>
    <t>Toyota North America</t>
  </si>
  <si>
    <t>Yin (Fien) Xu</t>
  </si>
  <si>
    <t xml:space="preserve">Marketing Mix Modeling Analyst &amp; Data Operations Analyst </t>
  </si>
  <si>
    <t xml:space="preserve"> MarTechApe</t>
  </si>
  <si>
    <t>Sunpreet Singh</t>
  </si>
  <si>
    <t xml:space="preserve">Head of Analytics - Marketing, Merchandsing &amp; Operations </t>
  </si>
  <si>
    <t>Bernardino Romero</t>
  </si>
  <si>
    <t xml:space="preserve">Manager, Marketing Analytics </t>
  </si>
  <si>
    <t>Nils Thomsen</t>
  </si>
  <si>
    <t>Managing Director Marketing Consulting</t>
  </si>
  <si>
    <t>Punch</t>
  </si>
  <si>
    <t>Mustafa Ibrahim</t>
  </si>
  <si>
    <t>Trade Republic</t>
  </si>
  <si>
    <t>Tim Frahme</t>
  </si>
  <si>
    <t>Algolia</t>
  </si>
  <si>
    <t>Florent Cossarizza</t>
  </si>
  <si>
    <t>Medbelle</t>
  </si>
  <si>
    <t>Tim Kreienkamp</t>
  </si>
  <si>
    <t>Adriba GmbH</t>
  </si>
  <si>
    <t>Cedric Dordain</t>
  </si>
  <si>
    <t xml:space="preserve">Global Head of Digital Marketing Analytics </t>
  </si>
  <si>
    <t>Sabine Schnell</t>
  </si>
  <si>
    <t>Associate Partner Digitalization Retail</t>
  </si>
  <si>
    <t>Matt C.</t>
  </si>
  <si>
    <t>Director - Marketing Insights &amp; Strategy</t>
  </si>
  <si>
    <t>Chris Fender</t>
  </si>
  <si>
    <t xml:space="preserve">Head of Digital B2C, Professional Products Div </t>
  </si>
  <si>
    <t>Dr. Niklas Teichmann</t>
  </si>
  <si>
    <t xml:space="preserve">irector Analytics and Data Science </t>
  </si>
  <si>
    <t>Jeremy Meadows</t>
  </si>
  <si>
    <t>Senior Manager: Data &amp; Analytics and Marketing Operations</t>
  </si>
  <si>
    <t>Nissan utilizes Annalect for all modeling and predictive analytics</t>
  </si>
  <si>
    <t>Paul Varigos</t>
  </si>
  <si>
    <t>Brandon Long</t>
  </si>
  <si>
    <t>Ian M. Johnson</t>
  </si>
  <si>
    <t>Senior Manager, Digital Strategy, Analytics &amp; Optimization</t>
  </si>
  <si>
    <t>Ryan Gillen</t>
  </si>
  <si>
    <t>Consumer Insights - Manager</t>
  </si>
  <si>
    <t>Kevin Grey Resor</t>
  </si>
  <si>
    <t>Trade Marketing and Category Manager</t>
  </si>
  <si>
    <t>Krombacher Brauerei Bernhard</t>
  </si>
  <si>
    <t>Jörg Simon</t>
  </si>
  <si>
    <t>Senior Vice President Marketing &amp; Sales</t>
  </si>
  <si>
    <t>Strato AG</t>
  </si>
  <si>
    <t>Soeren Lueders</t>
  </si>
  <si>
    <t>Vice President Effectiveness &amp; ROI Modeling</t>
  </si>
  <si>
    <t>ProSiebenSat</t>
  </si>
  <si>
    <t>Juanyi Yu</t>
  </si>
  <si>
    <t>Principal / Senior Manager, Advanced Analytics &amp; Marketing Sciences</t>
  </si>
  <si>
    <t>Alina Rognaldsen</t>
  </si>
  <si>
    <t>Jennifer (Jenna) Homan</t>
  </si>
  <si>
    <t>Safelite AutoGlass</t>
  </si>
  <si>
    <t>Brian Martindale</t>
  </si>
  <si>
    <t>Category Finance and Marketing Controller</t>
  </si>
  <si>
    <t>Payal Gupta</t>
  </si>
  <si>
    <t>Data Science &amp; Advance Analytics Manager</t>
  </si>
  <si>
    <t>Linda Betto</t>
  </si>
  <si>
    <t>Senior Key Account Manager</t>
  </si>
  <si>
    <t>Anna Lazar</t>
  </si>
  <si>
    <t>Manager, Digital Analytics</t>
  </si>
  <si>
    <t>Fabian Rangol</t>
  </si>
  <si>
    <t>Head of Marketing-Communications</t>
  </si>
  <si>
    <t xml:space="preserve">Renault </t>
  </si>
  <si>
    <t>Matthias Cada</t>
  </si>
  <si>
    <t>SVP Customer Success</t>
  </si>
  <si>
    <t>Thomas H.</t>
  </si>
  <si>
    <t xml:space="preserve">Data Scientist </t>
  </si>
  <si>
    <t>Stephen Knighten</t>
  </si>
  <si>
    <t>Group Manager, Portfolio Analytics</t>
  </si>
  <si>
    <t xml:space="preserve">Genentech </t>
  </si>
  <si>
    <t>Razvan Stanescu</t>
  </si>
  <si>
    <t>Senior International Markets Manager</t>
  </si>
  <si>
    <t>Felix Behnke</t>
  </si>
  <si>
    <t>Country Head Austria</t>
  </si>
  <si>
    <t>Shop Apotheke</t>
  </si>
  <si>
    <t>Adam Wróblewski</t>
  </si>
  <si>
    <t>Senior Digital Marketing Manager</t>
  </si>
  <si>
    <t>the LEGO Group</t>
  </si>
  <si>
    <t>Murari Goswami</t>
  </si>
  <si>
    <t>Sr. Data Engineer Big Data</t>
  </si>
  <si>
    <t>Onur Aygunes</t>
  </si>
  <si>
    <t>Expert Partner Consultant</t>
  </si>
  <si>
    <t>Zalando Marketing Services</t>
  </si>
  <si>
    <t>Juliana Huppertz</t>
  </si>
  <si>
    <t>About You GmbH</t>
  </si>
  <si>
    <t>Sven Gellert</t>
  </si>
  <si>
    <t>Senior Consultant Consumer Insights</t>
  </si>
  <si>
    <t>Tchibo</t>
  </si>
  <si>
    <t>Marta Kubicz</t>
  </si>
  <si>
    <t>Senior Econometric Analyst</t>
  </si>
  <si>
    <t>Jason Lee</t>
  </si>
  <si>
    <t>Vice President, Advanced Analytics Group</t>
  </si>
  <si>
    <t>Brian Kelly</t>
  </si>
  <si>
    <t>Business Development &amp; Data Partnerships</t>
  </si>
  <si>
    <t>SafeGraph</t>
  </si>
  <si>
    <t>Jennifer Baker</t>
  </si>
  <si>
    <t>Partnership Growth, Slalom Consulting</t>
  </si>
  <si>
    <t>Tableau Software</t>
  </si>
  <si>
    <t>Mark Jewett</t>
  </si>
  <si>
    <t>Senior Vice President, Product and Partner Marketing</t>
  </si>
  <si>
    <t>Candice Lee</t>
  </si>
  <si>
    <t>Sr Global Partner Marketing Lead</t>
  </si>
  <si>
    <t>Wendy Corley</t>
  </si>
  <si>
    <t>Partner, Alliances</t>
  </si>
  <si>
    <t>Yoeri Zwanenburg</t>
  </si>
  <si>
    <t>Senior Business Analyst Network Capacity Planning</t>
  </si>
  <si>
    <t xml:space="preserve">Not Involved with MMM </t>
  </si>
  <si>
    <t>Alexander Ditzel</t>
  </si>
  <si>
    <t>TripLegend</t>
  </si>
  <si>
    <t>Ray Boyle</t>
  </si>
  <si>
    <t>Vice President Data, Analytics and Insight</t>
  </si>
  <si>
    <t>Hyatt Hotels Corporation</t>
  </si>
  <si>
    <t>Burgandy Nichols</t>
  </si>
  <si>
    <t>Reporting and Analytics Analyst</t>
  </si>
  <si>
    <t>MetroNet</t>
  </si>
  <si>
    <t>Avina Wan</t>
  </si>
  <si>
    <t>Senior Analytics Specialist</t>
  </si>
  <si>
    <t>Cummins Inc.</t>
  </si>
  <si>
    <t>Diane Legrez</t>
  </si>
  <si>
    <t>Brand Leader BE-KIND</t>
  </si>
  <si>
    <t>Raj Chavali</t>
  </si>
  <si>
    <t>Director, Marketing Planning &amp; Analytics</t>
  </si>
  <si>
    <t>Pandora</t>
  </si>
  <si>
    <t>Christian Neuerburg</t>
  </si>
  <si>
    <t>Director Data Science &amp; AI</t>
  </si>
  <si>
    <t>Kyrsten Rudock</t>
  </si>
  <si>
    <t>Marketing Analytics Lead</t>
  </si>
  <si>
    <t>Chapman Nitta</t>
  </si>
  <si>
    <t>Sr Analyst, Data Management</t>
  </si>
  <si>
    <t>Eva Amado</t>
  </si>
  <si>
    <t>EU Strategy, consumer insights</t>
  </si>
  <si>
    <t>Dan Richard</t>
  </si>
  <si>
    <t>VP, Predictive Analytics</t>
  </si>
  <si>
    <t>Franziska Engelhard</t>
  </si>
  <si>
    <t>Senior Manager Digital Analytics</t>
  </si>
  <si>
    <t>Krishna Ram</t>
  </si>
  <si>
    <t>Manager - EU Analytics</t>
  </si>
  <si>
    <t>Ruben Mosblech</t>
  </si>
  <si>
    <t>Experience Consulting</t>
  </si>
  <si>
    <t>PWC</t>
  </si>
  <si>
    <t>Vanessa Shanahan</t>
  </si>
  <si>
    <t>Group Director, Analytics</t>
  </si>
  <si>
    <t>The Many</t>
  </si>
  <si>
    <t>Mila Kechina</t>
  </si>
  <si>
    <t>Global Director, Audience Analytics</t>
  </si>
  <si>
    <t>Himanshu Singh</t>
  </si>
  <si>
    <t>Rachel Nguyen</t>
  </si>
  <si>
    <t xml:space="preserve">UM Worldwide </t>
  </si>
  <si>
    <t>Minh Bui</t>
  </si>
  <si>
    <t>Manager, Data Engineer</t>
  </si>
  <si>
    <t>Aishwaryaa Vasudevan</t>
  </si>
  <si>
    <t>Insight &amp; Analytics Lead Analyst</t>
  </si>
  <si>
    <t>WE Communications</t>
  </si>
  <si>
    <t>Karl Ivan S.</t>
  </si>
  <si>
    <t xml:space="preserve">Mediahub Global </t>
  </si>
  <si>
    <t>Peter Luetjens</t>
  </si>
  <si>
    <t>Budget Direct</t>
  </si>
  <si>
    <t>Noah Freeman</t>
  </si>
  <si>
    <t>Aisle Rocket</t>
  </si>
  <si>
    <t>Bhavin Ghoghari</t>
  </si>
  <si>
    <t>Sr. Associate, Marketing Science</t>
  </si>
  <si>
    <t xml:space="preserve">OMD America </t>
  </si>
  <si>
    <t>Ralf Schweitzer</t>
  </si>
  <si>
    <t>Expert - Marketing Solutions</t>
  </si>
  <si>
    <t>MediaMarktSaturn</t>
  </si>
  <si>
    <t>Sylvan Sitkey</t>
  </si>
  <si>
    <t>Monica Nadlang</t>
  </si>
  <si>
    <t>Not the right person</t>
  </si>
  <si>
    <t>Paul Walker</t>
  </si>
  <si>
    <t>Kanso Marketing</t>
  </si>
  <si>
    <t>Demo already performed by Ahlem (Lost Deal : Check FS)</t>
  </si>
  <si>
    <t>Grant Johnson</t>
  </si>
  <si>
    <t>Emburse</t>
  </si>
  <si>
    <t>Oliver von Gagern</t>
  </si>
  <si>
    <t>Vice President Marketing and Sales</t>
  </si>
  <si>
    <t>Deutsche Telekom Europe</t>
  </si>
  <si>
    <t>John Leimkuhler</t>
  </si>
  <si>
    <t>American Red Cross</t>
  </si>
  <si>
    <t>Darren (Daz) McColl</t>
  </si>
  <si>
    <t>Matthew Craig-Greene</t>
  </si>
  <si>
    <t xml:space="preserve">MJ Hudson Meyler </t>
  </si>
  <si>
    <t>Itay Rahat</t>
  </si>
  <si>
    <t>Assoc. VP, Consumer Marketing Products</t>
  </si>
  <si>
    <t>Jesus Sanchez</t>
  </si>
  <si>
    <t>VP | Media, Digital &amp; Analytics</t>
  </si>
  <si>
    <t>Guaranteed Rate</t>
  </si>
  <si>
    <t>Mikkel Lind</t>
  </si>
  <si>
    <t>VP/Head of Marketing, Communications &amp; Online</t>
  </si>
  <si>
    <t>TDC NET</t>
  </si>
  <si>
    <t>Dhruv Mehta</t>
  </si>
  <si>
    <t>Data &amp; Analytics Insights Analyst, Financial Planning &amp; Analysis</t>
  </si>
  <si>
    <t>Benjamin Moore &amp; Co.</t>
  </si>
  <si>
    <t>Benjamin Winterbourne</t>
  </si>
  <si>
    <t>Data Insight NZ</t>
  </si>
  <si>
    <t>Philip Forrest</t>
  </si>
  <si>
    <t>Analytics Account Director</t>
  </si>
  <si>
    <t>Max Bloom</t>
  </si>
  <si>
    <t>Manager, Marketing Strategy &amp; Human Insights</t>
  </si>
  <si>
    <t>Known</t>
  </si>
  <si>
    <t>Rupi Singh</t>
  </si>
  <si>
    <t>Jason C. Friesen</t>
  </si>
  <si>
    <t>Marketing &amp; Business Executive</t>
  </si>
  <si>
    <t>Farber Group</t>
  </si>
  <si>
    <t>Florian Lintz</t>
  </si>
  <si>
    <t>BFL Relations Marketing Management</t>
  </si>
  <si>
    <t>Manuel Betker</t>
  </si>
  <si>
    <t>Global Insights Lead</t>
  </si>
  <si>
    <t>Bahlsen</t>
  </si>
  <si>
    <t>Thomas Perl</t>
  </si>
  <si>
    <t>Patrizia P.</t>
  </si>
  <si>
    <t xml:space="preserve">Junior Activation </t>
  </si>
  <si>
    <t>OMD Germany</t>
  </si>
  <si>
    <t>Janett Davidt</t>
  </si>
  <si>
    <t> AdClear</t>
  </si>
  <si>
    <t>Anne Leonhardi</t>
  </si>
  <si>
    <t>Marketing Director GSA</t>
  </si>
  <si>
    <t>Hasbro Deutschland</t>
  </si>
  <si>
    <t>Karen Breitung-Lecoeur</t>
  </si>
  <si>
    <t>International Multichannel Marketing</t>
  </si>
  <si>
    <t>ZooRoyal</t>
  </si>
  <si>
    <t>Achim Döllinger</t>
  </si>
  <si>
    <t>Procurement Manager - Marketing and Business Services</t>
  </si>
  <si>
    <t>Philipp Knorr</t>
  </si>
  <si>
    <t>Head of Global Sales &amp; Channel Excellence </t>
  </si>
  <si>
    <t>Sung-Hun Choi</t>
  </si>
  <si>
    <t> Froneri</t>
  </si>
  <si>
    <t>Erin Beaton</t>
  </si>
  <si>
    <t>Manager Content Strategy</t>
  </si>
  <si>
    <t>Sky Deutschland</t>
  </si>
  <si>
    <t>Gergely Sós</t>
  </si>
  <si>
    <t>Regional Product- &amp; Retail Marketing Manager</t>
  </si>
  <si>
    <t>Bosch</t>
  </si>
  <si>
    <t>Heike Fischer</t>
  </si>
  <si>
    <t>Global Marketing Director NIVEA MEN</t>
  </si>
  <si>
    <t>Kai Thielen</t>
  </si>
  <si>
    <t>Director Marketing Europe</t>
  </si>
  <si>
    <t>Sharp Consumer Electronics</t>
  </si>
  <si>
    <t>Samuel Martinez</t>
  </si>
  <si>
    <t>Global Brand, Innovation &amp; Sustainability Director</t>
  </si>
  <si>
    <t>Essity</t>
  </si>
  <si>
    <t>Jan Schweikert</t>
  </si>
  <si>
    <t>Marketing &amp; Sales Manager DACH</t>
  </si>
  <si>
    <t>SHU-AN YANG</t>
  </si>
  <si>
    <t>Digital Optimization Specialist</t>
  </si>
  <si>
    <t>Emma the sleep Company</t>
  </si>
  <si>
    <t>Inna Lotz</t>
  </si>
  <si>
    <t>Group Manager Consumer &amp; Shopper Insights</t>
  </si>
  <si>
    <t>Geronimo Cremer</t>
  </si>
  <si>
    <t>Aleksandra Rosa</t>
  </si>
  <si>
    <t>Marketing &amp; Management Information Analyst</t>
  </si>
  <si>
    <t>Opel Vauxhall Finance</t>
  </si>
  <si>
    <t>Filip Jaroszek</t>
  </si>
  <si>
    <t>CRM Manager</t>
  </si>
  <si>
    <t>BMW Group Polska</t>
  </si>
  <si>
    <t>Maciej Brzeziński</t>
  </si>
  <si>
    <t>Junior Fleet&amp;Business Sales Specialist</t>
  </si>
  <si>
    <t>FCA Fiat Chrysler Automobiles</t>
  </si>
  <si>
    <t>Bartosz Owczarczyk</t>
  </si>
  <si>
    <t>Data Strategy &amp; Marketing Technology Lead</t>
  </si>
  <si>
    <t>Wojciech Spychalski</t>
  </si>
  <si>
    <t>Agencja Whites</t>
  </si>
  <si>
    <t>Rohit Wadhwa</t>
  </si>
  <si>
    <t>Jay Wells</t>
  </si>
  <si>
    <t>Head of Digital Marketing Solutions</t>
  </si>
  <si>
    <t>Bart Wozniak</t>
  </si>
  <si>
    <t>Space Cat Industries</t>
  </si>
  <si>
    <t>Alankar Mandava</t>
  </si>
  <si>
    <t>Global Marketing Data Analytics</t>
  </si>
  <si>
    <t>Henning Albertsen</t>
  </si>
  <si>
    <t>Britax Römer</t>
  </si>
  <si>
    <t>Eva Simon</t>
  </si>
  <si>
    <t>Thermomix Marketing</t>
  </si>
  <si>
    <t xml:space="preserve">Vorwerk Group </t>
  </si>
  <si>
    <t>Alberto Lazzari</t>
  </si>
  <si>
    <t>Fabrice Bonnefoy</t>
  </si>
  <si>
    <t>Groupe SEB</t>
  </si>
  <si>
    <t>Virginie Carrère</t>
  </si>
  <si>
    <t>Marketing Manager DACH</t>
  </si>
  <si>
    <t>BIC</t>
  </si>
  <si>
    <t>Sigrid Bachert</t>
  </si>
  <si>
    <t>Managing Director Marketing &amp; Sales</t>
  </si>
  <si>
    <t>THOMAS HENRY Beverages</t>
  </si>
  <si>
    <t>Christopher Kim</t>
  </si>
  <si>
    <t>Global Brand Strategy Manager</t>
  </si>
  <si>
    <t>Pelikan</t>
  </si>
  <si>
    <t>Ailin Wallace</t>
  </si>
  <si>
    <t>Senior Global Marketing Manager</t>
  </si>
  <si>
    <t>Shawna O'Hara</t>
  </si>
  <si>
    <t>Home Cleaning Customer Marketing Manager</t>
  </si>
  <si>
    <t>Didier Palacios</t>
  </si>
  <si>
    <t>Senior Product Marketing Manager</t>
  </si>
  <si>
    <t>Jonathan Reeves</t>
  </si>
  <si>
    <t>Corporate Vice President New Business,</t>
  </si>
  <si>
    <t>Alexander Bernhardt</t>
  </si>
  <si>
    <t> Soldan Holding + Bonbonspezialitäten GmbH</t>
  </si>
  <si>
    <t>Nicola Nobel</t>
  </si>
  <si>
    <t>European Discount Channel Manager</t>
  </si>
  <si>
    <t>Kellogg</t>
  </si>
  <si>
    <t>Fabian Wolski</t>
  </si>
  <si>
    <t>Director Online Business COFRESCO</t>
  </si>
  <si>
    <t>Melitta Group</t>
  </si>
  <si>
    <t>Zac Bradberry</t>
  </si>
  <si>
    <t>Digital Marketing Strategist</t>
  </si>
  <si>
    <t>Life Pepper Inc.</t>
  </si>
  <si>
    <t>Dilara Hüselek</t>
  </si>
  <si>
    <t>Consumer Marketing Specialist</t>
  </si>
  <si>
    <t>Barilla Group</t>
  </si>
  <si>
    <t>Christoph Stockmann</t>
  </si>
  <si>
    <t>The LEGO Group</t>
  </si>
  <si>
    <t>Hannan Mölder</t>
  </si>
  <si>
    <t>Brand Manager Rexona &amp; Dove</t>
  </si>
  <si>
    <t>Michael Bohn</t>
  </si>
  <si>
    <t> BSH Group</t>
  </si>
  <si>
    <t>Jan Philipp Erren</t>
  </si>
  <si>
    <t>Manager Sales Account Management</t>
  </si>
  <si>
    <t>Jan-Stefan Janßen</t>
  </si>
  <si>
    <t>Sales Director Pet Central Europe</t>
  </si>
  <si>
    <t>Spectrum Brands</t>
  </si>
  <si>
    <t>Katrin Kröger</t>
  </si>
  <si>
    <t>Senior Product Manager BU International</t>
  </si>
  <si>
    <t>Hochwald Foods</t>
  </si>
  <si>
    <t>Flavio Chiesa</t>
  </si>
  <si>
    <t>Marketing Director Central Europe</t>
  </si>
  <si>
    <t>Alexander Harig</t>
  </si>
  <si>
    <t>Head of Marketing and Growth Markets</t>
  </si>
  <si>
    <t>Jan Stuebbe</t>
  </si>
  <si>
    <t>Global Head Innovation</t>
  </si>
  <si>
    <t>Joern Horst</t>
  </si>
  <si>
    <t>Director channel &amp; brand marketing</t>
  </si>
  <si>
    <t>JACOBS DOUWE EGBERTS Professional </t>
  </si>
  <si>
    <t>Thomas Meerkamp</t>
  </si>
  <si>
    <t>Channel Development Manager</t>
  </si>
  <si>
    <t>Coca-Cola European Partners</t>
  </si>
  <si>
    <t>Johannes Schmitz-Winnenthal</t>
  </si>
  <si>
    <t>Global Business Transformation Director</t>
  </si>
  <si>
    <t>Elena Piemonte</t>
  </si>
  <si>
    <t>International Marketing Manager</t>
  </si>
  <si>
    <t>Kiraz Demir</t>
  </si>
  <si>
    <t>Senior International Brand Manager</t>
  </si>
  <si>
    <t>Frank M. Koch</t>
  </si>
  <si>
    <t>Regional Vice President &amp; General Manager</t>
  </si>
  <si>
    <t>DKSH</t>
  </si>
  <si>
    <t>Charlotte Schwiete</t>
  </si>
  <si>
    <t>Project Leader</t>
  </si>
  <si>
    <t>Roland Berger </t>
  </si>
  <si>
    <t>Alexandra Loos</t>
  </si>
  <si>
    <t>Alexandra Vassileva</t>
  </si>
  <si>
    <t>Director Int. Fabric Finishers</t>
  </si>
  <si>
    <t>Bob Stigter</t>
  </si>
  <si>
    <t>Alexander Shutkin</t>
  </si>
  <si>
    <t>Lisa Schwampe</t>
  </si>
  <si>
    <t>Brand Director König</t>
  </si>
  <si>
    <t>Bitburger Braugruppe</t>
  </si>
  <si>
    <t>Adeel Ansari</t>
  </si>
  <si>
    <t xml:space="preserve">Senior Manager - Global Digital </t>
  </si>
  <si>
    <t>Khalil "Chris" Moufarrej</t>
  </si>
  <si>
    <t>Head of Travel Retail </t>
  </si>
  <si>
    <t>Rajat Kapur</t>
  </si>
  <si>
    <t>Chairman &amp; Managing Director</t>
  </si>
  <si>
    <t>Aude Kannengieser</t>
  </si>
  <si>
    <t>Western Europe Sr Manager</t>
  </si>
  <si>
    <t>Taciana Sterman Ferraz</t>
  </si>
  <si>
    <t>Brand Manager Beauty Care</t>
  </si>
  <si>
    <t>Stephanie Schwingen</t>
  </si>
  <si>
    <t>Kalle Debus</t>
  </si>
  <si>
    <t>Leifheit AG</t>
  </si>
  <si>
    <t xml:space="preserve">He advised to reach out to Alexander Rau </t>
  </si>
  <si>
    <t>Graham McDowell</t>
  </si>
  <si>
    <t>Storck</t>
  </si>
  <si>
    <t>Marta Gutiérrez Ràfales</t>
  </si>
  <si>
    <t>Expert Channel Manager</t>
  </si>
  <si>
    <t>Media Markt Saturn</t>
  </si>
  <si>
    <t>Isabell Henkes</t>
  </si>
  <si>
    <t xml:space="preserve">Senior Product Manager </t>
  </si>
  <si>
    <t>Ingo Woda</t>
  </si>
  <si>
    <t>Head of Region</t>
  </si>
  <si>
    <t> Fissler </t>
  </si>
  <si>
    <t>Diane Van Nuvel</t>
  </si>
  <si>
    <t>Brand Leader M&amp;M'S</t>
  </si>
  <si>
    <t>Nicole Trembacz</t>
  </si>
  <si>
    <t>Sebastian Trischler</t>
  </si>
  <si>
    <t>Mattel</t>
  </si>
  <si>
    <t>Achim Leidel</t>
  </si>
  <si>
    <t>Director B2B Channel EMEA</t>
  </si>
  <si>
    <t>PopSockets </t>
  </si>
  <si>
    <t>Lucie Amoudry</t>
  </si>
  <si>
    <t>Supply Chain Manager, Planning &amp; Purchasing</t>
  </si>
  <si>
    <t>Viktória Magyarné Vona</t>
  </si>
  <si>
    <t>Associate Finance Manager FP&amp;A Sales</t>
  </si>
  <si>
    <t>Céline Deschilder</t>
  </si>
  <si>
    <t>Senior Revenue Growth Manager</t>
  </si>
  <si>
    <t>Sascha Schwichtenberg</t>
  </si>
  <si>
    <t>Key Account Manager Discount</t>
  </si>
  <si>
    <t>Imperial Brands</t>
  </si>
  <si>
    <t>Jyoti Mishra</t>
  </si>
  <si>
    <t>Head of Marketing/Customer Analytics</t>
  </si>
  <si>
    <t>Tobias Ulmer</t>
  </si>
  <si>
    <t>UX Owner User &amp; Consumer Research</t>
  </si>
  <si>
    <t>Jeannine Naumann</t>
  </si>
  <si>
    <t>Frank Moellmann</t>
  </si>
  <si>
    <t>Henkel AG</t>
  </si>
  <si>
    <t>Jana König</t>
  </si>
  <si>
    <t>Product Manager</t>
  </si>
  <si>
    <t>STABILO International</t>
  </si>
  <si>
    <t>Marta Bialy</t>
  </si>
  <si>
    <t>Business Lead Scratch &amp; Easy Cooking</t>
  </si>
  <si>
    <t>Hong Zhang</t>
  </si>
  <si>
    <t>Technical Manager, Marketing Analytics</t>
  </si>
  <si>
    <t>Matthew Rogowski</t>
  </si>
  <si>
    <t>Chris Linderwell</t>
  </si>
  <si>
    <t>Associate Vice President, Digital Product Management (Customer Capabilities)</t>
  </si>
  <si>
    <t>Victoria's Secret</t>
  </si>
  <si>
    <t>Vanessa Kozik</t>
  </si>
  <si>
    <t>Pranav R</t>
  </si>
  <si>
    <t>Sathya Palavalli</t>
  </si>
  <si>
    <t>Head Of Data Engineering &amp; Marketing Technology</t>
  </si>
  <si>
    <t>Simone Mähliß</t>
  </si>
  <si>
    <t>Senior Manager Global Market Research</t>
  </si>
  <si>
    <t>Katarina Brown</t>
  </si>
  <si>
    <t>Senior Director of Media</t>
  </si>
  <si>
    <t>Doyel Banerjee</t>
  </si>
  <si>
    <t>Andrea Krellner</t>
  </si>
  <si>
    <t xml:space="preserve">STAEDTLER </t>
  </si>
  <si>
    <t>Max Green</t>
  </si>
  <si>
    <t>Sr Manager, Marketing Planning and Optimization</t>
  </si>
  <si>
    <t>REI</t>
  </si>
  <si>
    <t>Daniela Courquin</t>
  </si>
  <si>
    <t>Saif Rehman</t>
  </si>
  <si>
    <t>Data Scientist, Consumer Lifecycle Management</t>
  </si>
  <si>
    <t>Van</t>
  </si>
  <si>
    <t>Daniela Wippler</t>
  </si>
  <si>
    <t>Senior Manager Consumer &amp; Shopper Insights</t>
  </si>
  <si>
    <t>Steven Wu</t>
  </si>
  <si>
    <t xml:space="preserve">VP of Insights &amp; Analytics </t>
  </si>
  <si>
    <t>Spin Master</t>
  </si>
  <si>
    <t>Andrew Milner</t>
  </si>
  <si>
    <t>Fossil Group, Inc.</t>
  </si>
  <si>
    <t>Alexander Hacker</t>
  </si>
  <si>
    <t>Head of Strategic Revenue Management</t>
  </si>
  <si>
    <t>Akchat Jha</t>
  </si>
  <si>
    <t>Ruth Cheng</t>
  </si>
  <si>
    <t>Simon Husung</t>
  </si>
  <si>
    <t>Global Digital Manager</t>
  </si>
  <si>
    <t>Alexander Knopp</t>
  </si>
  <si>
    <t>Global Data &amp; Analytics Specialist</t>
  </si>
  <si>
    <t>Kate Hensley</t>
  </si>
  <si>
    <t>Head of Brands</t>
  </si>
  <si>
    <t>Hanna Grandell</t>
  </si>
  <si>
    <t>Sr. Brand &amp; Shopper Manager</t>
  </si>
  <si>
    <t>Patricia Popowich</t>
  </si>
  <si>
    <t>Aude Sirvente</t>
  </si>
  <si>
    <t>Claire Barnett</t>
  </si>
  <si>
    <t>Sydney</t>
  </si>
  <si>
    <t>Ali Al Sharif</t>
  </si>
  <si>
    <t>Barbara Jelinkova</t>
  </si>
  <si>
    <t>SAmericanne Jentsch</t>
  </si>
  <si>
    <t>Head of Consumer Trends and Scouting</t>
  </si>
  <si>
    <t>Adam Fincham</t>
  </si>
  <si>
    <t>Category Manager</t>
  </si>
  <si>
    <t>Teresa Sammarco</t>
  </si>
  <si>
    <t>Alex Bowsher</t>
  </si>
  <si>
    <t>Strategic Insights Manager</t>
  </si>
  <si>
    <t>Andrew Barnett</t>
  </si>
  <si>
    <t>Consumer Insights</t>
  </si>
  <si>
    <t>Prakash Mokariya</t>
  </si>
  <si>
    <t>Senior Manager, Advanced Analytic</t>
  </si>
  <si>
    <t>Michelle Tong</t>
  </si>
  <si>
    <t>Michela Filippi</t>
  </si>
  <si>
    <t>Marketing and Shopper marketing director</t>
  </si>
  <si>
    <t>Christian Chopra</t>
  </si>
  <si>
    <t>General Manager Canada</t>
  </si>
  <si>
    <t>Daniel Jones</t>
  </si>
  <si>
    <t>Category and Trade Marketing</t>
  </si>
  <si>
    <t>Bradley Breuer</t>
  </si>
  <si>
    <t>Coach</t>
  </si>
  <si>
    <t>Rich Mroz</t>
  </si>
  <si>
    <t>Insights &amp; Analytics</t>
  </si>
  <si>
    <t>Zillow Group</t>
  </si>
  <si>
    <t>Lien Bui</t>
  </si>
  <si>
    <t>Marketing Intelligence Analyst</t>
  </si>
  <si>
    <t xml:space="preserve"> BURGER KING Deutschland GmbH</t>
  </si>
  <si>
    <t>Cong Nie</t>
  </si>
  <si>
    <t>Data Science Manager, Consumer Growth</t>
  </si>
  <si>
    <t>Imran Abdul</t>
  </si>
  <si>
    <t>Senior Systems Analyst</t>
  </si>
  <si>
    <t>Joep Smeets</t>
  </si>
  <si>
    <t>Senior Performance Marketing Analyst</t>
  </si>
  <si>
    <t>Qunomedical GmbH</t>
  </si>
  <si>
    <t>Artem Polishchuk</t>
  </si>
  <si>
    <t xml:space="preserve">Senior Digital Marketing Analyst </t>
  </si>
  <si>
    <t>Koddi</t>
  </si>
  <si>
    <t>Currently using another solution</t>
  </si>
  <si>
    <t>Nipun Jain</t>
  </si>
  <si>
    <t>Senior Strategist, Insight &amp; Analytics</t>
  </si>
  <si>
    <t>Benedict Blum</t>
  </si>
  <si>
    <t>Innovation Manager</t>
  </si>
  <si>
    <t>Nerida Jenkins</t>
  </si>
  <si>
    <t>Sandra Mullins</t>
  </si>
  <si>
    <t>Head of Brand Strategy &amp; Consumer Experience</t>
  </si>
  <si>
    <t>Cape Chic Company</t>
  </si>
  <si>
    <t>Jessica Graham</t>
  </si>
  <si>
    <t>Senior Online Marketing Manager</t>
  </si>
  <si>
    <t>Robert Half</t>
  </si>
  <si>
    <t>Priyank Bhatia</t>
  </si>
  <si>
    <t>Vice President - Digital Acquisitions Products &amp; Analytics</t>
  </si>
  <si>
    <t>Jim Kernan</t>
  </si>
  <si>
    <t>Director of Sales Family Dollar</t>
  </si>
  <si>
    <t>Anya Gulyaeva</t>
  </si>
  <si>
    <t>Brand Strategist</t>
  </si>
  <si>
    <t>Vincent Marcaccio</t>
  </si>
  <si>
    <t>Lauren Chesterfield</t>
  </si>
  <si>
    <t>Team Lead- Category Development</t>
  </si>
  <si>
    <t>Makhlouf Mohamed</t>
  </si>
  <si>
    <t>Assistant Brand Manager</t>
  </si>
  <si>
    <t>Maninder Gill</t>
  </si>
  <si>
    <t>Holly Wilkinson</t>
  </si>
  <si>
    <t>Olga Dudchenko</t>
  </si>
  <si>
    <t>Regional Brand Manager</t>
  </si>
  <si>
    <t>Vienna</t>
  </si>
  <si>
    <t>Anne Thomas</t>
  </si>
  <si>
    <t>Product Management &amp; Data Science</t>
  </si>
  <si>
    <t>Tanuja Singeetham</t>
  </si>
  <si>
    <t>Head of Digital Marketing</t>
  </si>
  <si>
    <t>Eike U. Wobker</t>
  </si>
  <si>
    <t>Head of Global Digital Marketing Activation</t>
  </si>
  <si>
    <t>Eric Saunders</t>
  </si>
  <si>
    <t>Vice President, Global Head of Marketing and Strategy</t>
  </si>
  <si>
    <t>Christian Schillinger</t>
  </si>
  <si>
    <t>Corporate Vice President Data &amp; Analytic</t>
  </si>
  <si>
    <t>Georgina Boyd</t>
  </si>
  <si>
    <t>Head of Trade Marketing</t>
  </si>
  <si>
    <t>Ian Lapsley</t>
  </si>
  <si>
    <t>Global Head of Marketing &amp; Strategy Sealing &amp; Filling</t>
  </si>
  <si>
    <t>Mithun Kumar</t>
  </si>
  <si>
    <t>Head of BI analytics solution enablement &amp; digital dashboarding</t>
  </si>
  <si>
    <t>Yiyao Zhang</t>
  </si>
  <si>
    <t>Platform Manager, Data and Analytics </t>
  </si>
  <si>
    <t>Michael Giombolini</t>
  </si>
  <si>
    <t>Vice President- Marketing &amp; Corporate Education</t>
  </si>
  <si>
    <t>Alexander Rau</t>
  </si>
  <si>
    <t>Head of Brand Activation</t>
  </si>
  <si>
    <t>Leifheit AG </t>
  </si>
  <si>
    <t>Martin Stefanov</t>
  </si>
  <si>
    <t>Damon Levy</t>
  </si>
  <si>
    <t>Caveman Foods, LLC</t>
  </si>
  <si>
    <t>Alison Zamanian</t>
  </si>
  <si>
    <t>Ecommerce Marketing Manager</t>
  </si>
  <si>
    <t xml:space="preserve">Premier Nutrition: The Good Energy People </t>
  </si>
  <si>
    <t>Denise Grancorvitz</t>
  </si>
  <si>
    <t>Director Commerical Operations</t>
  </si>
  <si>
    <t>Grande Cheese Company</t>
  </si>
  <si>
    <t>Erica Johnston</t>
  </si>
  <si>
    <t>Katie Bliss</t>
  </si>
  <si>
    <t>Marketing Manager, Knoppers</t>
  </si>
  <si>
    <t>Ana Kieckbusch</t>
  </si>
  <si>
    <t>Consultant, Insights and Growth Strategy</t>
  </si>
  <si>
    <t xml:space="preserve">FIFCO America </t>
  </si>
  <si>
    <t>Lucas Hakim de Rezende</t>
  </si>
  <si>
    <t>Redbull</t>
  </si>
  <si>
    <t>Andrew Eis</t>
  </si>
  <si>
    <t>Marketing Engagement Director (Jameson/Avion/Altos/Martell) &amp; Culture Lead</t>
  </si>
  <si>
    <t xml:space="preserve">Pernod Ricard </t>
  </si>
  <si>
    <t>Mike Bohley</t>
  </si>
  <si>
    <t>Senior Programmatic Partnership Manager</t>
  </si>
  <si>
    <t>Ted Gibson</t>
  </si>
  <si>
    <t>Associate Partnership Manager</t>
  </si>
  <si>
    <t>Robert Stokes</t>
  </si>
  <si>
    <t>Partnership Manager</t>
  </si>
  <si>
    <t>He is not concerned by these partners, he advised to look for someone at AWS</t>
  </si>
  <si>
    <t>Alejandra H.</t>
  </si>
  <si>
    <t>EMEA Partner Marketing Manager</t>
  </si>
  <si>
    <t>Rashmi Krishnamurthy</t>
  </si>
  <si>
    <t>Sr. Manager, Digital Marketing</t>
  </si>
  <si>
    <t>Whirpool Corporation</t>
  </si>
  <si>
    <t>David Valencia</t>
  </si>
  <si>
    <t>Brand Manager, Innovation</t>
  </si>
  <si>
    <t>Del Monte Foods, Inc.</t>
  </si>
  <si>
    <t>Anita Schmid</t>
  </si>
  <si>
    <t>Migros-Genossenschafts-Bund</t>
  </si>
  <si>
    <t>Mark Peloquin</t>
  </si>
  <si>
    <t>Thirty Madison</t>
  </si>
  <si>
    <t>Lauren S.</t>
  </si>
  <si>
    <t>Lily's Sweets</t>
  </si>
  <si>
    <t>Renilton Oliveira</t>
  </si>
  <si>
    <t>Conjecto Analytics</t>
  </si>
  <si>
    <t>Tableau partner</t>
  </si>
  <si>
    <t>Vincent Chevalier</t>
  </si>
  <si>
    <t>Sales Consultant &amp; Data Explorer</t>
  </si>
  <si>
    <t>Actinvision</t>
  </si>
  <si>
    <t>Shirley Hutner</t>
  </si>
  <si>
    <t xml:space="preserve">Eagle Family Foods Group LLC </t>
  </si>
  <si>
    <t>Jonah Rudman</t>
  </si>
  <si>
    <t>Strategic Partner Development</t>
  </si>
  <si>
    <t>Terry Murphy</t>
  </si>
  <si>
    <t>Strategic Partner Executive- Federal</t>
  </si>
  <si>
    <t>Max Kozinn, J.D.</t>
  </si>
  <si>
    <t>Partner Development Manager</t>
  </si>
  <si>
    <t>Shara Barkovich</t>
  </si>
  <si>
    <t>Sr. Manager, Partner Development</t>
  </si>
  <si>
    <t>Barbara Oberleiter</t>
  </si>
  <si>
    <t>Global Head of Consumer &amp; Market Insights</t>
  </si>
  <si>
    <t xml:space="preserve">Dr. Schär </t>
  </si>
  <si>
    <t>Nikita Gupta</t>
  </si>
  <si>
    <t>Natalie Jovanovska</t>
  </si>
  <si>
    <t>US Analytics Engagement Manager</t>
  </si>
  <si>
    <t>Carole Rossi</t>
  </si>
  <si>
    <t>Head of Marketing Services FRANCE</t>
  </si>
  <si>
    <t>JDE</t>
  </si>
  <si>
    <t>Michelle Ballen-Griffin</t>
  </si>
  <si>
    <t>Amber Montgomery</t>
  </si>
  <si>
    <t>Sr. Global Technical PM - Data Science &amp; Marketing Analytics</t>
  </si>
  <si>
    <t>Toffy Salazar</t>
  </si>
  <si>
    <t>Vice President, Analytics, Intelligence &amp; Data</t>
  </si>
  <si>
    <t>Bed Bath &amp; Beyond</t>
  </si>
  <si>
    <t>Martin Leitner</t>
  </si>
  <si>
    <t>Head of Data Science - North America</t>
  </si>
  <si>
    <t>Ming H.</t>
  </si>
  <si>
    <t xml:space="preserve">Rad Power Bikes </t>
  </si>
  <si>
    <t>Prakash Hariharabalan</t>
  </si>
  <si>
    <t>Director Customer and Marketing Analytics</t>
  </si>
  <si>
    <t>Signet Jewelers</t>
  </si>
  <si>
    <t>Jieun Chung</t>
  </si>
  <si>
    <t>Director, Global Data &amp; Analytics</t>
  </si>
  <si>
    <t>Chris Schroeder</t>
  </si>
  <si>
    <t>Nestle Purina</t>
  </si>
  <si>
    <t>Micah Davis</t>
  </si>
  <si>
    <t>Data Science and Advanced Analytics Director</t>
  </si>
  <si>
    <t>Katie Cirulli</t>
  </si>
  <si>
    <t>Director of Marketing Data &amp; Analytics</t>
  </si>
  <si>
    <t>Ruggable</t>
  </si>
  <si>
    <t>Abhijeet Patwardhan</t>
  </si>
  <si>
    <t>Sr. Manager Data Science &amp; Analytics</t>
  </si>
  <si>
    <t>Daniele Cagnazzo</t>
  </si>
  <si>
    <t>Co-Founder, Marketing &amp; Data Analytics</t>
  </si>
  <si>
    <t>Aroundrs</t>
  </si>
  <si>
    <t>Maureen Gager</t>
  </si>
  <si>
    <t>Romain Perrin</t>
  </si>
  <si>
    <t>Global Data &amp; Marketing Insights Manager</t>
  </si>
  <si>
    <t>Julian Bautista</t>
  </si>
  <si>
    <t>Dhruv Vohra</t>
  </si>
  <si>
    <t>MDG Canada</t>
  </si>
  <si>
    <t>`</t>
  </si>
  <si>
    <t>He'll check if the solution is relevant &amp; feasible to their current needs</t>
  </si>
  <si>
    <t>Mai-Linh Hoang</t>
  </si>
  <si>
    <t>Business Intelligence Manager - Enterprise Data and Analytics</t>
  </si>
  <si>
    <t>Revlon Inc.</t>
  </si>
  <si>
    <t>Emanuele Mora</t>
  </si>
  <si>
    <t>Data and Analytics Business Strategy Director</t>
  </si>
  <si>
    <t>Kaveh Mirfakhraie</t>
  </si>
  <si>
    <t>Director of Analytics Strategic Revenue Management</t>
  </si>
  <si>
    <t>Manas Sharma</t>
  </si>
  <si>
    <t xml:space="preserve">Lennox International </t>
  </si>
  <si>
    <t>Fatima Derbal</t>
  </si>
  <si>
    <t>Group Insight Analyst</t>
  </si>
  <si>
    <t>Kingfisher plc</t>
  </si>
  <si>
    <t>Kevin Mapp</t>
  </si>
  <si>
    <t>Senior Director/Head, Marketing Analytics, Customer Research, and Strategy</t>
  </si>
  <si>
    <t>Office Depot</t>
  </si>
  <si>
    <t>Matteo Adovasio</t>
  </si>
  <si>
    <t xml:space="preserve"> Kirk Waidelich</t>
  </si>
  <si>
    <t>Rural King Farm &amp; Home Store</t>
  </si>
  <si>
    <t>Aravind Chamakura</t>
  </si>
  <si>
    <t>Technology Leader</t>
  </si>
  <si>
    <t>Jeff Nault</t>
  </si>
  <si>
    <t>Director, Merchandising and Marketing Analytics Center of Excellence</t>
  </si>
  <si>
    <t>James Pak</t>
  </si>
  <si>
    <t>Senior Analyst, Marketing</t>
  </si>
  <si>
    <t>Ross Stores, Inc</t>
  </si>
  <si>
    <t>Nikko Jansuy</t>
  </si>
  <si>
    <t>Angad Arora</t>
  </si>
  <si>
    <t>Senior Marketing Data Analyst</t>
  </si>
  <si>
    <t>Chewy</t>
  </si>
  <si>
    <t>Miami</t>
  </si>
  <si>
    <t>Liss B.</t>
  </si>
  <si>
    <t>Director of Data Science, Consumer Insights &amp; Analytics</t>
  </si>
  <si>
    <t>Mark Silk</t>
  </si>
  <si>
    <t xml:space="preserve">Vice President, Global Analytics </t>
  </si>
  <si>
    <t>Activision</t>
  </si>
  <si>
    <t>Rob Marsh</t>
  </si>
  <si>
    <t>Senior Strategy Analyst</t>
  </si>
  <si>
    <t>Co-op</t>
  </si>
  <si>
    <t>Scott Clark</t>
  </si>
  <si>
    <t>Purple</t>
  </si>
  <si>
    <t>David Ren</t>
  </si>
  <si>
    <t>Natalia Muravskaya</t>
  </si>
  <si>
    <t xml:space="preserve">Williams-Sonoma, Inc. </t>
  </si>
  <si>
    <t>Said she will get back to us shortly</t>
  </si>
  <si>
    <t>Natalie Norris-Howser</t>
  </si>
  <si>
    <t>Senior Marketing Leader</t>
  </si>
  <si>
    <t>Vein Clinics of America</t>
  </si>
  <si>
    <t>Chris Copenhaver</t>
  </si>
  <si>
    <t>Senior Manager, Marketing Finance</t>
  </si>
  <si>
    <t>Jenny Blagg</t>
  </si>
  <si>
    <t>Business Program Manager and Modeling</t>
  </si>
  <si>
    <t>Essilor Group</t>
  </si>
  <si>
    <t>Michelle Flowers</t>
  </si>
  <si>
    <t>Director Women's Insights &amp; Analytics</t>
  </si>
  <si>
    <t>Hanlin Xu</t>
  </si>
  <si>
    <t xml:space="preserve">Lead Insight Analyst </t>
  </si>
  <si>
    <t>Xiaoyi Wang</t>
  </si>
  <si>
    <t>E-Business and Data Insight Assistant Project Manager</t>
  </si>
  <si>
    <t>Brian Lange</t>
  </si>
  <si>
    <t>Advisory Board Member</t>
  </si>
  <si>
    <t>VF Corporation</t>
  </si>
  <si>
    <t>Matt Einsweiler</t>
  </si>
  <si>
    <t>Financial Planning and Analysis Manager</t>
  </si>
  <si>
    <t>Sebastian Saldarriaga</t>
  </si>
  <si>
    <t>Group Director, Social Media</t>
  </si>
  <si>
    <t>Guido Tirone</t>
  </si>
  <si>
    <t>Sr Director Digital Analytics and Optimization</t>
  </si>
  <si>
    <t>3/45/2021</t>
  </si>
  <si>
    <t>Matt Roberts</t>
  </si>
  <si>
    <t xml:space="preserve">Yeswanth Chowdary </t>
  </si>
  <si>
    <t>Markus Tiefenbacher</t>
  </si>
  <si>
    <t>Senior Business Partner - Advanced Analytics &amp; Intelligence</t>
  </si>
  <si>
    <t>Jennifer BAmerica</t>
  </si>
  <si>
    <t>Senior Analyst, Marketing Analytics and Customer Insights</t>
  </si>
  <si>
    <t>Ulta Beauty</t>
  </si>
  <si>
    <t>Bharath Akkinepally</t>
  </si>
  <si>
    <t>Senior Manager - Data Engineer</t>
  </si>
  <si>
    <t>Advance Auto Parts</t>
  </si>
  <si>
    <t>Antonio Aransaenz</t>
  </si>
  <si>
    <t>Partner</t>
  </si>
  <si>
    <t>OUTFOUND Series</t>
  </si>
  <si>
    <t>Dina Baddaje</t>
  </si>
  <si>
    <t>Galeries Lafayette</t>
  </si>
  <si>
    <t xml:space="preserve">Emil Valentin </t>
  </si>
  <si>
    <t>BlaBlaCar</t>
  </si>
  <si>
    <t>Martin Cook</t>
  </si>
  <si>
    <t>Product</t>
  </si>
  <si>
    <t>Sukanya Telang</t>
  </si>
  <si>
    <t>Manager Strategy and data insights</t>
  </si>
  <si>
    <t>Pankaj Bisht</t>
  </si>
  <si>
    <t>Head: Consumer Insight &amp; Market Intelligence</t>
  </si>
  <si>
    <t>Dalmia Bharat Limited</t>
  </si>
  <si>
    <t>Maximilian B. Kotthoff</t>
  </si>
  <si>
    <t>eCommerce Analyst</t>
  </si>
  <si>
    <t>Simit Khetani</t>
  </si>
  <si>
    <t>Sr. Manager, Data Engineering &amp; Analytics</t>
  </si>
  <si>
    <t>Lei Dong</t>
  </si>
  <si>
    <t>Adam Prowker</t>
  </si>
  <si>
    <t>Adam Holyk</t>
  </si>
  <si>
    <t>Ryan Snedden</t>
  </si>
  <si>
    <t>Director, US Advanced Analytics</t>
  </si>
  <si>
    <t>ryan.snedden@walgreens.com</t>
  </si>
  <si>
    <t>Briana Voss</t>
  </si>
  <si>
    <t>Director, Marketing Integrated Planning</t>
  </si>
  <si>
    <t>Laura Ruff</t>
  </si>
  <si>
    <t>Sr. Manager, Digital &amp; Marketing</t>
  </si>
  <si>
    <t>Kelene Kaplan</t>
  </si>
  <si>
    <t>Marketing Insights Director</t>
  </si>
  <si>
    <t>Abey Mathew</t>
  </si>
  <si>
    <t>Ashley R</t>
  </si>
  <si>
    <t>Market Manager, Corporate Strategies /Strategic Market Planning and Research</t>
  </si>
  <si>
    <t>Shanu Nigam</t>
  </si>
  <si>
    <t>Anisha Venkatesh</t>
  </si>
  <si>
    <t>Dakshita Rajpal</t>
  </si>
  <si>
    <t>Meike Brethouwer</t>
  </si>
  <si>
    <t>Head of Marketing Dutch</t>
  </si>
  <si>
    <t>Andrew Nelson</t>
  </si>
  <si>
    <t>Senior (Research) Market Segment Insights Manager</t>
  </si>
  <si>
    <t>Amazon Prime Video</t>
  </si>
  <si>
    <t>George Dikos</t>
  </si>
  <si>
    <t>Luxembourg</t>
  </si>
  <si>
    <t>Paul Gathercole</t>
  </si>
  <si>
    <t>Director - Global Analytics</t>
  </si>
  <si>
    <t>Andy B.</t>
  </si>
  <si>
    <t>Head of Analytics &amp; Insights Services, UK &amp; France</t>
  </si>
  <si>
    <t>Jon Rosenblatt</t>
  </si>
  <si>
    <t>Head of Marketing, EMEA</t>
  </si>
  <si>
    <t>Amazon Game Studios</t>
  </si>
  <si>
    <t>Yasin Köse</t>
  </si>
  <si>
    <t>Analytics &amp; Media Manager</t>
  </si>
  <si>
    <t>Aline Kasliner</t>
  </si>
  <si>
    <t>Integrated Cross Channel Marketing Analytics Wizard</t>
  </si>
  <si>
    <t>David Doederlein</t>
  </si>
  <si>
    <t>Director, Enterprise Analytics</t>
  </si>
  <si>
    <t>Michael Parthenakis</t>
  </si>
  <si>
    <t>Product Manager / Product Owner</t>
  </si>
  <si>
    <t>Peng C.</t>
  </si>
  <si>
    <t>Senior Analyst, Customer Analytics</t>
  </si>
  <si>
    <t>Big Lots Stores</t>
  </si>
  <si>
    <t>Ambex Bantu</t>
  </si>
  <si>
    <t>Dillard's Inc.</t>
  </si>
  <si>
    <t>Shireesh Annam</t>
  </si>
  <si>
    <t>Vice President, Planning &amp; Allocation</t>
  </si>
  <si>
    <t>Garrett Wood</t>
  </si>
  <si>
    <t>Merchandise Planner Analyst</t>
  </si>
  <si>
    <t>The home Depot</t>
  </si>
  <si>
    <t>Nasreen Iqbal</t>
  </si>
  <si>
    <t>Data Science, Senior Manager</t>
  </si>
  <si>
    <t>Randy Reeves</t>
  </si>
  <si>
    <t>Vice President/DMM, Men’s Better Apparel/Electronics/Gifts/Sporting Goods</t>
  </si>
  <si>
    <t>Pat Racette</t>
  </si>
  <si>
    <t>Lifecycle Marketing and Analytics Manager</t>
  </si>
  <si>
    <t>Chico's FAS, Inc.</t>
  </si>
  <si>
    <t>Hillary Mantel</t>
  </si>
  <si>
    <t>Timothy J. Stalker</t>
  </si>
  <si>
    <t>Vice President - Communications Planning, Strategic Initiatives &amp; Media</t>
  </si>
  <si>
    <t>Paul Grasso</t>
  </si>
  <si>
    <t>Manager of Digital Customer Insights</t>
  </si>
  <si>
    <t>Victoria's Secret Pink</t>
  </si>
  <si>
    <t>Christina Chusoipin</t>
  </si>
  <si>
    <t>Nicholas Morton</t>
  </si>
  <si>
    <t>Senior Marketing Effectiveness Analyst</t>
  </si>
  <si>
    <t>Rohan Bhatia</t>
  </si>
  <si>
    <t>Benjamin Stark</t>
  </si>
  <si>
    <t>Associate Data Scientist</t>
  </si>
  <si>
    <t>Disen Liu</t>
  </si>
  <si>
    <t>Sr. Manager, Customer Analytics</t>
  </si>
  <si>
    <t>Crate and Barrel</t>
  </si>
  <si>
    <t>Alicia Waters</t>
  </si>
  <si>
    <t>Frithjof van der Heide</t>
  </si>
  <si>
    <t>Campaign Performance Team Lead - Insights &amp; Analytics</t>
  </si>
  <si>
    <t>Ahold Delhaize</t>
  </si>
  <si>
    <t>Elpida Ormanidou</t>
  </si>
  <si>
    <t>Tyler Chellew</t>
  </si>
  <si>
    <t>Director FP&amp;A - Merch Finance, Marketing Analytics, E-com</t>
  </si>
  <si>
    <t>Five Below</t>
  </si>
  <si>
    <t>Bhushit Nema</t>
  </si>
  <si>
    <t>Carters Inc.</t>
  </si>
  <si>
    <t>John Howard</t>
  </si>
  <si>
    <t>Vice President, Consumer Insights and Analytics</t>
  </si>
  <si>
    <t>Stuart Jamieson</t>
  </si>
  <si>
    <t>Director Science , Global Delivery Services - Modeling and Optimization</t>
  </si>
  <si>
    <t>Melissa Taney</t>
  </si>
  <si>
    <t>Head of Marketing &amp; Analytics | Prime Video Channels</t>
  </si>
  <si>
    <t>Sam B.</t>
  </si>
  <si>
    <t>Shipra Arora</t>
  </si>
  <si>
    <t>Director, Data Analytics and Search, Omnicom</t>
  </si>
  <si>
    <t>BAREFOOT</t>
  </si>
  <si>
    <t>John Shallcross</t>
  </si>
  <si>
    <t>Senior Analyst - Business Agility FS</t>
  </si>
  <si>
    <t>Jeffrey Schmid</t>
  </si>
  <si>
    <t>Coop</t>
  </si>
  <si>
    <t>Agata Siembida</t>
  </si>
  <si>
    <t>James Adams</t>
  </si>
  <si>
    <t>Senior Customer Analyst</t>
  </si>
  <si>
    <t>Lauri Korhonen</t>
  </si>
  <si>
    <t>Customer Insight Manager</t>
  </si>
  <si>
    <t>Eric Bibelnieks</t>
  </si>
  <si>
    <t>VP, Marketing Analytics Services &amp; Data Sciences</t>
  </si>
  <si>
    <t>Ascena Retail Group, Inc.</t>
  </si>
  <si>
    <t>Cory Trerattanapun</t>
  </si>
  <si>
    <t>Customer Portfolio Analyst</t>
  </si>
  <si>
    <t>Grainger</t>
  </si>
  <si>
    <t>Brad Delaney</t>
  </si>
  <si>
    <t>Channel Strategist</t>
  </si>
  <si>
    <t>Kevin Y. Lee</t>
  </si>
  <si>
    <t>Associate Marketing Data Scientist</t>
  </si>
  <si>
    <t>RaceTrac</t>
  </si>
  <si>
    <t>Kelly Tew</t>
  </si>
  <si>
    <t>Wakefern Food Corp.</t>
  </si>
  <si>
    <t>Jonathan Hoss</t>
  </si>
  <si>
    <t xml:space="preserve">Senior Analyst Brand Advocate </t>
  </si>
  <si>
    <t>Sanket Sharma</t>
  </si>
  <si>
    <t>Senior Manager, Retail Media Exchange Analytics</t>
  </si>
  <si>
    <t>Carrie Cuscia</t>
  </si>
  <si>
    <t>Sr Product Manager</t>
  </si>
  <si>
    <t>Rui Li</t>
  </si>
  <si>
    <t>Guy B.</t>
  </si>
  <si>
    <t>Sr. Director, Marketing and e-Commerce</t>
  </si>
  <si>
    <t>Sadiq Isu</t>
  </si>
  <si>
    <t>Marketing Coordinating Manager</t>
  </si>
  <si>
    <t>PuroClean</t>
  </si>
  <si>
    <t>Elizabeth Distel-Grady</t>
  </si>
  <si>
    <t>LoSasso Integrated Marketing</t>
  </si>
  <si>
    <t>Nikki Vadera</t>
  </si>
  <si>
    <t>Natalja Sidorova</t>
  </si>
  <si>
    <t>Marketing Director Beauty</t>
  </si>
  <si>
    <t>Latvia</t>
  </si>
  <si>
    <t>Mark Anthony Edmonson</t>
  </si>
  <si>
    <t>Head of Ecommerce Sales and Digital &amp; Shopper Marketing</t>
  </si>
  <si>
    <t>Cristina Marinucci</t>
  </si>
  <si>
    <t>Global Head of Shopper - Insights &amp; Analytics</t>
  </si>
  <si>
    <t>Agustin De Dios Iglesias</t>
  </si>
  <si>
    <t>Director, Global Growth Analytics</t>
  </si>
  <si>
    <t>Vanessa Harrer</t>
  </si>
  <si>
    <t>Marketing Director Philadelphia Europe</t>
  </si>
  <si>
    <t>Kamila De Maria</t>
  </si>
  <si>
    <t>Senior Brand Manager- Commercial Marketing - Candy</t>
  </si>
  <si>
    <t>Kush Pande</t>
  </si>
  <si>
    <t>Growth Analytics Lead, Europe</t>
  </si>
  <si>
    <t>Elly Kosakova</t>
  </si>
  <si>
    <t>Analytics Manager, Chocolate &amp; Seasonal</t>
  </si>
  <si>
    <t>Ipsitaa Panigrahi</t>
  </si>
  <si>
    <t>Global Media and Digital Analytics Manager</t>
  </si>
  <si>
    <t>Chris Simon</t>
  </si>
  <si>
    <t>Professional Services Director, Doctor Operationsx</t>
  </si>
  <si>
    <t>Visionworks</t>
  </si>
  <si>
    <t>Benjamin Brenton</t>
  </si>
  <si>
    <t>Sr. Consultant</t>
  </si>
  <si>
    <t>Jason Loehr</t>
  </si>
  <si>
    <t>SVP, Strategy</t>
  </si>
  <si>
    <t>Tracer</t>
  </si>
  <si>
    <t>Shuyu(Eva) W.</t>
  </si>
  <si>
    <t>Matthew Culver</t>
  </si>
  <si>
    <t>Lead Marketing Strategist, Retail Brand Experience</t>
  </si>
  <si>
    <t>Ari Johnson</t>
  </si>
  <si>
    <t>Executive Director, Data Science</t>
  </si>
  <si>
    <t>Paul Riese</t>
  </si>
  <si>
    <t>Senior Manager Marketing Analytics, Intelligence, and Financial Analysis</t>
  </si>
  <si>
    <t>GoodLife Fitness</t>
  </si>
  <si>
    <t>Lucia Capocasa</t>
  </si>
  <si>
    <t>Global Product &amp; Service Manager</t>
  </si>
  <si>
    <t>Lindsay Spletter</t>
  </si>
  <si>
    <t xml:space="preserve">Digital Marketing </t>
  </si>
  <si>
    <t>John Neill</t>
  </si>
  <si>
    <t>Director Of Financial Planning &amp; Analysis</t>
  </si>
  <si>
    <t>Save A Lot</t>
  </si>
  <si>
    <t>Susanna Moan</t>
  </si>
  <si>
    <t>Currys Plc</t>
  </si>
  <si>
    <t>Karl Nadherny</t>
  </si>
  <si>
    <t>Tailored Brands, Inc.</t>
  </si>
  <si>
    <t>Nicholas Klensch</t>
  </si>
  <si>
    <t>Sensormatic</t>
  </si>
  <si>
    <t>Jim Davis</t>
  </si>
  <si>
    <t>Interim VP of Marketing and Ecommerce</t>
  </si>
  <si>
    <t>Buck Mason</t>
  </si>
  <si>
    <t>Ben Cohen-Leadholm</t>
  </si>
  <si>
    <t>Good Feet Worldwide</t>
  </si>
  <si>
    <t>Rob Heier</t>
  </si>
  <si>
    <t>Project Manager</t>
  </si>
  <si>
    <t>Kari Jensen</t>
  </si>
  <si>
    <t>Merri Horng</t>
  </si>
  <si>
    <t>Manager, Media Analytics</t>
  </si>
  <si>
    <t>Minnie Dimesa</t>
  </si>
  <si>
    <t>EVP, Advanced Media &amp; Marketing</t>
  </si>
  <si>
    <t>Pratik Kodial</t>
  </si>
  <si>
    <t>Vice President of Marketing Effectiveness</t>
  </si>
  <si>
    <t>Stephen Peteritas</t>
  </si>
  <si>
    <t>H&amp;R Block</t>
  </si>
  <si>
    <t>Linna Wang</t>
  </si>
  <si>
    <t>ROMI Analyst</t>
  </si>
  <si>
    <t>Saks Fifth Avenue</t>
  </si>
  <si>
    <t>Sanjay Sadasivan</t>
  </si>
  <si>
    <t>L Brands</t>
  </si>
  <si>
    <t>Stefan Starzer</t>
  </si>
  <si>
    <t>Project Manager | Corporate Strategy &amp; Financial Services</t>
  </si>
  <si>
    <t>Philip Chiappini</t>
  </si>
  <si>
    <t>Principal Marketing Analyst</t>
  </si>
  <si>
    <t>Andrea Sherrill</t>
  </si>
  <si>
    <t>Analytics Lead, Growth</t>
  </si>
  <si>
    <t>Daily Harvest</t>
  </si>
  <si>
    <t>Max Remer</t>
  </si>
  <si>
    <t>Vice President of Business Intelligence</t>
  </si>
  <si>
    <t>Santina Lavin</t>
  </si>
  <si>
    <t>MD &amp; CMO</t>
  </si>
  <si>
    <t>Juan Camilo Orduz</t>
  </si>
  <si>
    <t>Christina Coraglio</t>
  </si>
  <si>
    <t>Senior Manager, Product Development</t>
  </si>
  <si>
    <t>Dr. Madana Bachika</t>
  </si>
  <si>
    <t>Data Science – Customer Data &amp; Analytics</t>
  </si>
  <si>
    <t>Volha Korziuk</t>
  </si>
  <si>
    <t>Flo Health Inc.</t>
  </si>
  <si>
    <t>Patrick Travers</t>
  </si>
  <si>
    <t>The DB Method</t>
  </si>
  <si>
    <t>Priya Prasad</t>
  </si>
  <si>
    <t>Senior Analyst, Growth Marketing</t>
  </si>
  <si>
    <t>Jamie Armstrong</t>
  </si>
  <si>
    <t>Senior Director, Advertising Technology and Performance</t>
  </si>
  <si>
    <t>Lejin Varghese</t>
  </si>
  <si>
    <t>Anna E. Shen</t>
  </si>
  <si>
    <t>Square</t>
  </si>
  <si>
    <t>Ryan Swartz</t>
  </si>
  <si>
    <t>Anand Jain</t>
  </si>
  <si>
    <t>Phil Upton-Rowley</t>
  </si>
  <si>
    <t>Manager Marketing Finance</t>
  </si>
  <si>
    <t>Holly Joslyn</t>
  </si>
  <si>
    <t>Arunava Chatterjee</t>
  </si>
  <si>
    <t>Hui Fang Phua</t>
  </si>
  <si>
    <t>South AP Market Research and Data Analytics Advisor</t>
  </si>
  <si>
    <t>advertiser_retail</t>
  </si>
  <si>
    <t>Akul Kailwoo</t>
  </si>
  <si>
    <t>Al Tayer Group</t>
  </si>
  <si>
    <t>Sachin Arora</t>
  </si>
  <si>
    <t>Senior Manager, Marketing Insights &amp; Strategic Initiatives</t>
  </si>
  <si>
    <t>Gauri Shanker GR</t>
  </si>
  <si>
    <t>Vividha Kaul</t>
  </si>
  <si>
    <t>Global Marketing Analytics Lead</t>
  </si>
  <si>
    <t>Hong Keat Ng</t>
  </si>
  <si>
    <t>Market Research and Data Analytics Manager</t>
  </si>
  <si>
    <t>Ananth Varma</t>
  </si>
  <si>
    <t>Dropbox</t>
  </si>
  <si>
    <t>advertiser_tech</t>
  </si>
  <si>
    <t>Sofoklis Zymnis</t>
  </si>
  <si>
    <t>Marketing Science, Manager</t>
  </si>
  <si>
    <t>Amber Shively</t>
  </si>
  <si>
    <t>Integrated Media Strategist</t>
  </si>
  <si>
    <t>Chris Diette</t>
  </si>
  <si>
    <t>Director, Category Strategy &amp; Profit Improvement</t>
  </si>
  <si>
    <t>in contact with CVS already</t>
  </si>
  <si>
    <t>Kevin Wachholz</t>
  </si>
  <si>
    <t>Category Marketing Lead / Decor Division</t>
  </si>
  <si>
    <t>Jennifer Ottoson</t>
  </si>
  <si>
    <t>Finance Manager - Merchandise Capital</t>
  </si>
  <si>
    <t>Katy Campbell</t>
  </si>
  <si>
    <t>Sr. Manager, Analytics Delivery</t>
  </si>
  <si>
    <t>Sleep Number Corporation</t>
  </si>
  <si>
    <t>Cedric Abali</t>
  </si>
  <si>
    <t>Manager &amp; Senior Consultant, Analytics</t>
  </si>
  <si>
    <t>Gregory Collins</t>
  </si>
  <si>
    <t>Director of Corporate Strategy and Analytics</t>
  </si>
  <si>
    <t>The Joint Chiropractic</t>
  </si>
  <si>
    <t>Courtney Desmond</t>
  </si>
  <si>
    <t>Manager, Global Marketing Analytics</t>
  </si>
  <si>
    <t>Reebok</t>
  </si>
  <si>
    <t>Robert Boyle II</t>
  </si>
  <si>
    <t>PetSmart</t>
  </si>
  <si>
    <t>David Bird</t>
  </si>
  <si>
    <t>EMEA Digital Data and Analytics Manager</t>
  </si>
  <si>
    <t>Kimberly-clark</t>
  </si>
  <si>
    <t>Jacqueline Lane</t>
  </si>
  <si>
    <t>Manager, Digital Media</t>
  </si>
  <si>
    <t>Kelly Walden</t>
  </si>
  <si>
    <t>Sr. Manager Global Media Learning &amp; Measurement</t>
  </si>
  <si>
    <t>Muhammad Ali</t>
  </si>
  <si>
    <t>Senior Specialist - Marketing</t>
  </si>
  <si>
    <t>Pakistan</t>
  </si>
  <si>
    <t>Anthony Bakken</t>
  </si>
  <si>
    <t>Director Of Licensee Marketing</t>
  </si>
  <si>
    <t>Raymond Colotti</t>
  </si>
  <si>
    <t>Vivek Kalpande</t>
  </si>
  <si>
    <t>Group Vice President, Customer Service and Experience Strategy, Product Management and Operations</t>
  </si>
  <si>
    <t>Kevin Arkell</t>
  </si>
  <si>
    <t>Performance Marketing Senior Manager</t>
  </si>
  <si>
    <t>Ali Quinn</t>
  </si>
  <si>
    <t>Marketing Director, Media</t>
  </si>
  <si>
    <t>Jeffery Carson</t>
  </si>
  <si>
    <t>Club Corp</t>
  </si>
  <si>
    <t>they dont do MMM</t>
  </si>
  <si>
    <t>Saugat Tripathy</t>
  </si>
  <si>
    <t>Marketing Director, APAC</t>
  </si>
  <si>
    <t>Kevin Hill</t>
  </si>
  <si>
    <t>Analyst: Performance Measurement and Reporting</t>
  </si>
  <si>
    <t>Ben Dvorsky</t>
  </si>
  <si>
    <t>Sr. Manager Marketing Technology &amp; Search</t>
  </si>
  <si>
    <t>The North Face, a VF Company</t>
  </si>
  <si>
    <t>Katarzyna Wozniak</t>
  </si>
  <si>
    <t>Senior Manager Marketing Performance</t>
  </si>
  <si>
    <t>Marco Vouk</t>
  </si>
  <si>
    <t>Senior Manager Intelligence Innovation &amp; Automation</t>
  </si>
  <si>
    <t>Jinchuan Yang</t>
  </si>
  <si>
    <t>Sr Data Scientist</t>
  </si>
  <si>
    <t>Mackenzie Wicklund</t>
  </si>
  <si>
    <t>Senior Analyst, Customer Analytics and Insights</t>
  </si>
  <si>
    <t>Anthropologie</t>
  </si>
  <si>
    <t>Maxime Lamouroux</t>
  </si>
  <si>
    <t>Head of Data Insight</t>
  </si>
  <si>
    <t>Kering</t>
  </si>
  <si>
    <t>He is familiar with MassTer from his previous job at ekimetrics</t>
  </si>
  <si>
    <t>Justin Weag</t>
  </si>
  <si>
    <t>Director, Digital Marketing</t>
  </si>
  <si>
    <t>FULLBEAUTY Brands</t>
  </si>
  <si>
    <t>Kari Kowalski</t>
  </si>
  <si>
    <t>Pizza Hut</t>
  </si>
  <si>
    <t>Sara Broady</t>
  </si>
  <si>
    <t>Associate Director Marketing Product Management</t>
  </si>
  <si>
    <t>Christian Weise</t>
  </si>
  <si>
    <t>The HEINEKEN Company</t>
  </si>
  <si>
    <t>Jeremy T. Tse è¬å­è¬™</t>
  </si>
  <si>
    <t>Finance Director, Business Planning &amp; Analysis</t>
  </si>
  <si>
    <t>Pernod Ricard</t>
  </si>
  <si>
    <t>Carene Baroni</t>
  </si>
  <si>
    <t>Senior Category Insight Manager  Biscuit</t>
  </si>
  <si>
    <t>MondelÄ“z International</t>
  </si>
  <si>
    <t>Anna Luengen</t>
  </si>
  <si>
    <t>Daniel Quinn</t>
  </si>
  <si>
    <t>Post Holdings</t>
  </si>
  <si>
    <t>Ivan Grabar</t>
  </si>
  <si>
    <t>Global Sales Insights Lead</t>
  </si>
  <si>
    <t>John Migaleddi</t>
  </si>
  <si>
    <t>Team Lead - Trade Promotion Management</t>
  </si>
  <si>
    <t>Adam Raycraft</t>
  </si>
  <si>
    <t>Senior Brand Manager - Bai</t>
  </si>
  <si>
    <t>Steve Bembenista</t>
  </si>
  <si>
    <t>Brand Manager - Innovation</t>
  </si>
  <si>
    <t>Johnsonville</t>
  </si>
  <si>
    <t>Brent Roth</t>
  </si>
  <si>
    <t>Consulting Statistician</t>
  </si>
  <si>
    <t>Christopher Florio</t>
  </si>
  <si>
    <t>Senior Analyst, Insights and Analytics</t>
  </si>
  <si>
    <t>Iovate Health Sciences International Inc.</t>
  </si>
  <si>
    <t>Maxime Devidal</t>
  </si>
  <si>
    <t>ContrÃ´leur de gestion</t>
  </si>
  <si>
    <t>Paul Ford</t>
  </si>
  <si>
    <t>Global Revenue Growth Director</t>
  </si>
  <si>
    <t>Ryan Overton</t>
  </si>
  <si>
    <t>Manager, Analytics (Remote)</t>
  </si>
  <si>
    <t>Alaska</t>
  </si>
  <si>
    <t>John Sotiropoulos</t>
  </si>
  <si>
    <t>Global Manager, Consumer Insights</t>
  </si>
  <si>
    <t>Viktoria Pasichko</t>
  </si>
  <si>
    <t>Ali Alsaqqa</t>
  </si>
  <si>
    <t>Customer Development Account Manager</t>
  </si>
  <si>
    <t>Michaela Mantaro</t>
  </si>
  <si>
    <t>Associate Customer Marketing Manager</t>
  </si>
  <si>
    <t>Christof Baer</t>
  </si>
  <si>
    <t>Head of Brand Activation - Andrex and Kleenex</t>
  </si>
  <si>
    <t>John Fix</t>
  </si>
  <si>
    <t>Most Senior Media Analyst / Data Scientist / Planner / Forecaster for CMK/A&amp;I NA Oral Care</t>
  </si>
  <si>
    <t>Natalie Ward</t>
  </si>
  <si>
    <t>Dreyer's Grand Ice Cream</t>
  </si>
  <si>
    <t>Anuj Sethi</t>
  </si>
  <si>
    <t xml:space="preserve">Global Analytics &amp; Consumer Insights </t>
  </si>
  <si>
    <t>Steven Amir</t>
  </si>
  <si>
    <t>Head of Marketing Effectiveness</t>
  </si>
  <si>
    <t>De Beers Group</t>
  </si>
  <si>
    <t>David Mayer</t>
  </si>
  <si>
    <t>Erika Lagunaviciute</t>
  </si>
  <si>
    <t>Sr. Manager, Data Strategy and Activation</t>
  </si>
  <si>
    <t>Follow up in 6 months</t>
  </si>
  <si>
    <t>Alexander Harris</t>
  </si>
  <si>
    <t>Senior Director,  Growth Marketing - Payer, Retail Health, Subscription</t>
  </si>
  <si>
    <t>Kakone Phommachack</t>
  </si>
  <si>
    <t>Manager, Brand &amp; DTC Media, Media Center of Excellence</t>
  </si>
  <si>
    <t>Whirlpool Corporation</t>
  </si>
  <si>
    <t>Adam Parz</t>
  </si>
  <si>
    <t>Manager, Advanced Data &amp; Analytics</t>
  </si>
  <si>
    <t>Amy Mealins</t>
  </si>
  <si>
    <t>Director, Integrated Media Strategy</t>
  </si>
  <si>
    <t>Universal Studios Hollywood</t>
  </si>
  <si>
    <t>Jane Holst</t>
  </si>
  <si>
    <t>Associate Marketing Research Manager</t>
  </si>
  <si>
    <t>Samantha W.</t>
  </si>
  <si>
    <t>Associate Brand Manager</t>
  </si>
  <si>
    <t>Yaminee Jain</t>
  </si>
  <si>
    <t>Sr. Analyst</t>
  </si>
  <si>
    <t>RainMan Consulting Pvt Ltd</t>
  </si>
  <si>
    <t>Rita Y. Luo</t>
  </si>
  <si>
    <t>Manager of Marketing Strategy &amp; Analytics</t>
  </si>
  <si>
    <t xml:space="preserve">Harbor Freight Tools </t>
  </si>
  <si>
    <t>Namita Kadam</t>
  </si>
  <si>
    <t>Analyst, Data and Analysis</t>
  </si>
  <si>
    <t>Kate Brueck</t>
  </si>
  <si>
    <t>Monika E.</t>
  </si>
  <si>
    <t>Playbook Media</t>
  </si>
  <si>
    <t>Line Herdichek Jepsen</t>
  </si>
  <si>
    <t>Marketing Consultant, Marketing Mix Modeling</t>
  </si>
  <si>
    <t>Kanupria Sanu</t>
  </si>
  <si>
    <t>Senior Analyst, Marketing Effectiveness</t>
  </si>
  <si>
    <t>Joann Meei Shyr Chiou</t>
  </si>
  <si>
    <t>Ryan Schroeder</t>
  </si>
  <si>
    <t xml:space="preserve"> Director - Client Insights and Analytics</t>
  </si>
  <si>
    <t>Trevor Shofner</t>
  </si>
  <si>
    <t>Senior Analyst, Brand Advocate</t>
  </si>
  <si>
    <t>Allison Cramer</t>
  </si>
  <si>
    <t>Lead Researcher</t>
  </si>
  <si>
    <t xml:space="preserve">POWER INVESTIGATIONS INC </t>
  </si>
  <si>
    <t>Kristen Allen</t>
  </si>
  <si>
    <t>Data-Driven Marketing Strategist</t>
  </si>
  <si>
    <t>MasterBrand Cabinets, Inc</t>
  </si>
  <si>
    <t>Chastity (Myers) Fox</t>
  </si>
  <si>
    <t>Brand, Marketing, Digital &amp; eCommerce</t>
  </si>
  <si>
    <t>Dollar General</t>
  </si>
  <si>
    <t>Lisa Monfredini Cohen</t>
  </si>
  <si>
    <t>Independent Strategy &amp; Insights Consultant</t>
  </si>
  <si>
    <t>Lisa Cohen Consulting</t>
  </si>
  <si>
    <t>Angie Lin</t>
  </si>
  <si>
    <t>Claire Tang</t>
  </si>
  <si>
    <t xml:space="preserve">Senior Behavioral Scientist </t>
  </si>
  <si>
    <t>Walmart e-commerce</t>
  </si>
  <si>
    <t>Antonia Pillay</t>
  </si>
  <si>
    <t>CRM-Insights &amp; Analytics</t>
  </si>
  <si>
    <t>Mike Demson</t>
  </si>
  <si>
    <t>DripDrop ORS</t>
  </si>
  <si>
    <t xml:space="preserve">Currently using Daasity, follow up message sent </t>
  </si>
  <si>
    <t>Rita Bajzelj</t>
  </si>
  <si>
    <t>Krinio Christaras</t>
  </si>
  <si>
    <t>Head of Media &amp; Consumer Experience MENAP</t>
  </si>
  <si>
    <t>Thomas Geister</t>
  </si>
  <si>
    <t>Vice President Global Media and Global Market</t>
  </si>
  <si>
    <t>Charline Hunt</t>
  </si>
  <si>
    <t>Market &amp; Customer Activation Manager</t>
  </si>
  <si>
    <t>Emma Partridge</t>
  </si>
  <si>
    <t>Vito Petrosino</t>
  </si>
  <si>
    <t>Director Insights and Analytics </t>
  </si>
  <si>
    <t>Miles Drayton</t>
  </si>
  <si>
    <t>Insights Director, Global Brand Building</t>
  </si>
  <si>
    <t>Jie Cheng</t>
  </si>
  <si>
    <t>Global Head, eCommerce &amp; Direct-to-Consumer </t>
  </si>
  <si>
    <t>Muret Grimbert Claire</t>
  </si>
  <si>
    <t>Senior Manager, Sourcing Media Europe</t>
  </si>
  <si>
    <t>Ana Cristina Fernandez Zurron</t>
  </si>
  <si>
    <t>Consumer Insights Manager Seasonal</t>
  </si>
  <si>
    <t>Bolu Essien</t>
  </si>
  <si>
    <t>Nigeria</t>
  </si>
  <si>
    <t>Sayantan Sarkar</t>
  </si>
  <si>
    <t>Insights &amp; Analytics Lead</t>
  </si>
  <si>
    <t>Katherine Muzio Wainwright</t>
  </si>
  <si>
    <t>Sr. Associate Brand Manager</t>
  </si>
  <si>
    <t>Malakai De-Morgan</t>
  </si>
  <si>
    <t>Shopper Insight Manager</t>
  </si>
  <si>
    <t>Julia Savchenko</t>
  </si>
  <si>
    <t>April (Siye) Wu</t>
  </si>
  <si>
    <t>Business Intelligence Supervisor</t>
  </si>
  <si>
    <t>Johan Steens</t>
  </si>
  <si>
    <t>Growth Analytics</t>
  </si>
  <si>
    <t>Robert Cerff</t>
  </si>
  <si>
    <t>Senior Vice President - Data Science</t>
  </si>
  <si>
    <t>AlixPartners</t>
  </si>
  <si>
    <t>Céline Ariëns</t>
  </si>
  <si>
    <t>Analyst Marketing Mix Modeling</t>
  </si>
  <si>
    <t xml:space="preserve">Coolblue </t>
  </si>
  <si>
    <t>Nikhil Goyal</t>
  </si>
  <si>
    <t>LeafLink</t>
  </si>
  <si>
    <t>Patricia Do</t>
  </si>
  <si>
    <t>Associate Strategy Manager, Portfolio Management &amp; Analytics</t>
  </si>
  <si>
    <t>Elliot Rowe</t>
  </si>
  <si>
    <t>Business Associate</t>
  </si>
  <si>
    <t>The Kite Factory</t>
  </si>
  <si>
    <t>Adam Graves</t>
  </si>
  <si>
    <t>Rich Carvell</t>
  </si>
  <si>
    <t>Kapeesh</t>
  </si>
  <si>
    <t>Robert Ballantyne</t>
  </si>
  <si>
    <t>Steve D'Amico</t>
  </si>
  <si>
    <t>VP, Business Intelligence</t>
  </si>
  <si>
    <t>Dushyant Varshney</t>
  </si>
  <si>
    <t>Kyle Zengo</t>
  </si>
  <si>
    <t>Data Analytics Lead</t>
  </si>
  <si>
    <t>SwellShark</t>
  </si>
  <si>
    <t>Eric Bartko</t>
  </si>
  <si>
    <t>Analytical Leader Transforming Sales &amp; Marketing with Data &amp; Insights</t>
  </si>
  <si>
    <t>Jade Clarke</t>
  </si>
  <si>
    <t>Market Research &amp; Insights Manager</t>
  </si>
  <si>
    <t>Tracy Lyon</t>
  </si>
  <si>
    <t>Market research &amp; insights sr manager</t>
  </si>
  <si>
    <t>Sean J. Branton</t>
  </si>
  <si>
    <t>Associate Director, Analytics &amp; Data Science</t>
  </si>
  <si>
    <t>Stacey Mazzarotto</t>
  </si>
  <si>
    <t>Sr. Director, Customer and Marketplace Analytics</t>
  </si>
  <si>
    <t>Feng Jia</t>
  </si>
  <si>
    <t>BLEND360</t>
  </si>
  <si>
    <t>Prateek Maheshwari</t>
  </si>
  <si>
    <t>Senior Analyst Marketing Science</t>
  </si>
  <si>
    <t>in4mation insights</t>
  </si>
  <si>
    <t xml:space="preserve">Marine Gissy </t>
  </si>
  <si>
    <t>Internationnal Marketing Mix Modeling (MMM) manager / Media &amp; Brand country manager</t>
  </si>
  <si>
    <t>George Poon</t>
  </si>
  <si>
    <t>TechStyle Fashion Group</t>
  </si>
  <si>
    <t>Jenny Liu</t>
  </si>
  <si>
    <t>Assistant Strategist, Paid Social</t>
  </si>
  <si>
    <t>Da Yoon Oh</t>
  </si>
  <si>
    <t>Data Strategist</t>
  </si>
  <si>
    <t>Firstborn</t>
  </si>
  <si>
    <t>Alex Chapnik</t>
  </si>
  <si>
    <t>Director / Sr Director Insights, Analytics &amp; Cx</t>
  </si>
  <si>
    <t>advertiser_health</t>
  </si>
  <si>
    <t>Youngin(Evan) KIM</t>
  </si>
  <si>
    <t>Dell Technologies</t>
  </si>
  <si>
    <t>Suchita Bhansali</t>
  </si>
  <si>
    <t>Programmatic Sales Director</t>
  </si>
  <si>
    <t>Livingly Media</t>
  </si>
  <si>
    <t>Craig Kronenberger</t>
  </si>
  <si>
    <t xml:space="preserve"> Founder and CEO at Stripe Theory</t>
  </si>
  <si>
    <t>Stripe Theory</t>
  </si>
  <si>
    <t>(Spencer) Hang Zhao</t>
  </si>
  <si>
    <t>Director, Data Science &amp; Advanced Marketing Analytics</t>
  </si>
  <si>
    <t>Quincy Long</t>
  </si>
  <si>
    <t>Consumer and Market Insights Manager - Pillsbury</t>
  </si>
  <si>
    <t>Merrick U.</t>
  </si>
  <si>
    <t>Saketh Mylavarapu</t>
  </si>
  <si>
    <t>Specialist - Data and Analytics</t>
  </si>
  <si>
    <t>Toffet Antech Joseph</t>
  </si>
  <si>
    <t xml:space="preserve">Marketing Analytics Manager </t>
  </si>
  <si>
    <t>Walmart eCommerce</t>
  </si>
  <si>
    <t>Ameer Hashish</t>
  </si>
  <si>
    <t>Gaming Audiences</t>
  </si>
  <si>
    <t>Tyson Lampe</t>
  </si>
  <si>
    <t>Tombras</t>
  </si>
  <si>
    <t>Kate Nichols</t>
  </si>
  <si>
    <t>Director, Integrated Marketing Planning</t>
  </si>
  <si>
    <t xml:space="preserve">Reynolds American </t>
  </si>
  <si>
    <t>Bonnie Jie Ma</t>
  </si>
  <si>
    <t>Manager, Data Analytics &amp; Insights</t>
  </si>
  <si>
    <t>Scott MacLeod</t>
  </si>
  <si>
    <t>Head of Planning</t>
  </si>
  <si>
    <t>The VIA Agency</t>
  </si>
  <si>
    <t>Benjamin Deneweth</t>
  </si>
  <si>
    <t>Benjamin Jarvis</t>
  </si>
  <si>
    <t>Principal Marketing Scientist</t>
  </si>
  <si>
    <t>Xiaohao Ji</t>
  </si>
  <si>
    <t>Associate Director Business Analytics</t>
  </si>
  <si>
    <t>Maura Fitzgerald</t>
  </si>
  <si>
    <t>Mike Mallak</t>
  </si>
  <si>
    <t>Media &amp; Database Marketing Manager</t>
  </si>
  <si>
    <t>Ashwin Bhosale</t>
  </si>
  <si>
    <t>Senior Director - Data Science and Advance Analytics</t>
  </si>
  <si>
    <t>Foot Locker</t>
  </si>
  <si>
    <t>Mark Grey</t>
  </si>
  <si>
    <t>Marketing Analytics &amp; Product Leader</t>
  </si>
  <si>
    <t>Cara Sylvester</t>
  </si>
  <si>
    <t>EVP, Chief Marketing &amp; Digital Officer</t>
  </si>
  <si>
    <t>Lucas Hagness</t>
  </si>
  <si>
    <t>Director - Marketing Engagement</t>
  </si>
  <si>
    <t>Amy Johnston Spiridakis</t>
  </si>
  <si>
    <t>Emily Slates</t>
  </si>
  <si>
    <t>Director, Marketing, Digital &amp; Strategy Operations</t>
  </si>
  <si>
    <t>Olia Markhevka</t>
  </si>
  <si>
    <t>Senior Manager, Media Data &amp; Analytics</t>
  </si>
  <si>
    <t>Ramya Raghunathan</t>
  </si>
  <si>
    <t>Head of Digital and Marketing AI, Data Sciences</t>
  </si>
  <si>
    <t>Rich Calvario</t>
  </si>
  <si>
    <t>Senior Manager, Shopper Insights</t>
  </si>
  <si>
    <t>Jordan Rosenbaum</t>
  </si>
  <si>
    <t>Brand Manager - Shopper Marketing</t>
  </si>
  <si>
    <t>Kris McDermott</t>
  </si>
  <si>
    <t>Director of Shopper Marketing</t>
  </si>
  <si>
    <t>Ashley Abrahamson</t>
  </si>
  <si>
    <t>No need to approach: we were not selected the pitch</t>
  </si>
  <si>
    <t>Sarah Inbau</t>
  </si>
  <si>
    <t>Brand Manager Huggies</t>
  </si>
  <si>
    <t>Do not contact</t>
  </si>
  <si>
    <t>Kelly Peña</t>
  </si>
  <si>
    <t>Jason Niemi</t>
  </si>
  <si>
    <t>Global Technology Director - Media, Analytics, and Data Strategy</t>
  </si>
  <si>
    <t>Mark Zurfluh</t>
  </si>
  <si>
    <t>Integrated Marketing, Digital Commerce &amp; Media Leader</t>
  </si>
  <si>
    <t>Amy Pacifico</t>
  </si>
  <si>
    <t>Consumer Insights, Analytics &amp; Strategy Executive</t>
  </si>
  <si>
    <t>Julia Hartono</t>
  </si>
  <si>
    <t>Kleenex Sr. Associate Brand Manager</t>
  </si>
  <si>
    <t>David Forman</t>
  </si>
  <si>
    <t>Associate Director, Business Solutions</t>
  </si>
  <si>
    <t>Simon O'Carroll</t>
  </si>
  <si>
    <t>Tom Noggle</t>
  </si>
  <si>
    <t>not doing MMM for now</t>
  </si>
  <si>
    <t>Sarah Feng</t>
  </si>
  <si>
    <t>Senior Analyst, Advanced Analytics</t>
  </si>
  <si>
    <t>Sisi Chen</t>
  </si>
  <si>
    <t>Lesley Cao</t>
  </si>
  <si>
    <t>Krishna Mohan</t>
  </si>
  <si>
    <t>Not relevant + not involved with MMM</t>
  </si>
  <si>
    <t>Benjamin Haupt</t>
  </si>
  <si>
    <t>Senior Data Strategy Advisor</t>
  </si>
  <si>
    <t>Spencer Nelson</t>
  </si>
  <si>
    <t>Data Scientist - eCommerce</t>
  </si>
  <si>
    <t>Drew Ford</t>
  </si>
  <si>
    <t>Director, Data Solutions</t>
  </si>
  <si>
    <t>Wpromote</t>
  </si>
  <si>
    <t>Yashan Zhong</t>
  </si>
  <si>
    <t>Sr. Advisor (Sr. Manager), Analytics</t>
  </si>
  <si>
    <t>Brandon Speers</t>
  </si>
  <si>
    <t>Associate Media Director, Digital Marketing Lead</t>
  </si>
  <si>
    <t>Jamie Schmiedeskamp</t>
  </si>
  <si>
    <t>Supervisor, Connections Planning</t>
  </si>
  <si>
    <t>Philip Carlozzi</t>
  </si>
  <si>
    <t>Nichole Yim</t>
  </si>
  <si>
    <t>Metrics Advancement Lead</t>
  </si>
  <si>
    <t>Humana</t>
  </si>
  <si>
    <t>Rita Loesing</t>
  </si>
  <si>
    <t>Strategy and Insights Director, Quotient Technology Inc</t>
  </si>
  <si>
    <t>Stephen Harrington</t>
  </si>
  <si>
    <t>Manager - Financial Planning &amp; Analysis</t>
  </si>
  <si>
    <t>Christopher Boyle</t>
  </si>
  <si>
    <t>Director of Business Insights</t>
  </si>
  <si>
    <t>CMI Media Group</t>
  </si>
  <si>
    <t>Sarath A</t>
  </si>
  <si>
    <t>Expert, Advanced Analytics</t>
  </si>
  <si>
    <t>Dan Collins</t>
  </si>
  <si>
    <t>GKV</t>
  </si>
  <si>
    <t>Rachel Dickerman</t>
  </si>
  <si>
    <t>Cage Point</t>
  </si>
  <si>
    <t>Nico Roddz</t>
  </si>
  <si>
    <t>GrandVision NV</t>
  </si>
  <si>
    <t>Pi Jen (Byron) Tang</t>
  </si>
  <si>
    <t>Haworth Marketing + Media</t>
  </si>
  <si>
    <t>Gina Kline</t>
  </si>
  <si>
    <t>Group Media Director</t>
  </si>
  <si>
    <t>FKQ Advertising</t>
  </si>
  <si>
    <t>Kin Lay</t>
  </si>
  <si>
    <t>Michael Welch</t>
  </si>
  <si>
    <t>HLK</t>
  </si>
  <si>
    <t>Michael Hibbison</t>
  </si>
  <si>
    <t>Merchandising Vice President, Lumber</t>
  </si>
  <si>
    <t>Rochelle Hartman</t>
  </si>
  <si>
    <t>Sponsorship Activations Manager</t>
  </si>
  <si>
    <t>Craig Barnell</t>
  </si>
  <si>
    <t>Co-Founder &amp; COO</t>
  </si>
  <si>
    <t>Fishers Finery</t>
  </si>
  <si>
    <t>Minguang Zhang</t>
  </si>
  <si>
    <t>AD</t>
  </si>
  <si>
    <t>Kinjal Patel</t>
  </si>
  <si>
    <t xml:space="preserve">Senior Director - Client and Agency Partnerships </t>
  </si>
  <si>
    <t>OUTFRONT Media</t>
  </si>
  <si>
    <t>Andrew Katz</t>
  </si>
  <si>
    <t>Vice President of Sales, North America</t>
  </si>
  <si>
    <t>Verve Group</t>
  </si>
  <si>
    <t>Srinath Neelamegam</t>
  </si>
  <si>
    <t>Director - Marketing Strategy and Analytics at Merkle</t>
  </si>
  <si>
    <t>Joseph Nickell</t>
  </si>
  <si>
    <t>Senior Director - National Retail Sales</t>
  </si>
  <si>
    <t>Bang Energy</t>
  </si>
  <si>
    <t>Au (Ashley) Nguyen</t>
  </si>
  <si>
    <t xml:space="preserve">Sales Analytics Manager </t>
  </si>
  <si>
    <t>Traditional Medicinals</t>
  </si>
  <si>
    <t>Tom Revol</t>
  </si>
  <si>
    <t>Ana Isabel Londono</t>
  </si>
  <si>
    <t>Associate Market Research Manager</t>
  </si>
  <si>
    <t>Ben Sommer</t>
  </si>
  <si>
    <t>Manager: Marketing Effectiveness</t>
  </si>
  <si>
    <t>Ferrara</t>
  </si>
  <si>
    <t>Demetrios (Mitch) Papakirk</t>
  </si>
  <si>
    <t>Director of Analytics - Americas</t>
  </si>
  <si>
    <t>Tina Tonielli</t>
  </si>
  <si>
    <t>Americas Lead, Consumer and Business Insights and Analytics</t>
  </si>
  <si>
    <t>Laura T.</t>
  </si>
  <si>
    <t>Ken Truman</t>
  </si>
  <si>
    <t>VP, Insights &amp; Connections</t>
  </si>
  <si>
    <t>MedThink Inc.</t>
  </si>
  <si>
    <t>Danielle Van Dyk</t>
  </si>
  <si>
    <t>Senior Data Scientist -- Analytics</t>
  </si>
  <si>
    <t>Karen Nwal, M.S.</t>
  </si>
  <si>
    <t>Senior Analyst, Data &amp; Analytics PLO</t>
  </si>
  <si>
    <t>Rohan Panjiar</t>
  </si>
  <si>
    <t>Director of Growth Marketing</t>
  </si>
  <si>
    <t>Hello Bello</t>
  </si>
  <si>
    <t>Libby Schnoor</t>
  </si>
  <si>
    <t>Pooja Jaganade</t>
  </si>
  <si>
    <t>Jr. Data Analyst</t>
  </si>
  <si>
    <t>Goya Foods</t>
  </si>
  <si>
    <t>Yunqing(Norah) Yu</t>
  </si>
  <si>
    <t>VelocityEHS</t>
  </si>
  <si>
    <t>Adam Kasnick</t>
  </si>
  <si>
    <t>Senior Manager, Loyalty Marketing, Member Support Operations</t>
  </si>
  <si>
    <t>Bhavkaran Singh</t>
  </si>
  <si>
    <t>Data Scientist - The CEOs Office</t>
  </si>
  <si>
    <t>Michael Vanata</t>
  </si>
  <si>
    <t>Sr. Director, Software Engineering</t>
  </si>
  <si>
    <t xml:space="preserve">He is looking for a new job </t>
  </si>
  <si>
    <t>Natalie Barreda</t>
  </si>
  <si>
    <t>Sr. Manager, Paid Search (Performance Marketing)</t>
  </si>
  <si>
    <t>Satyan Rao</t>
  </si>
  <si>
    <t>Data Scientist/Architect</t>
  </si>
  <si>
    <t>Sundar Vivek</t>
  </si>
  <si>
    <t>Director Of Pricing</t>
  </si>
  <si>
    <t>Valerie Vargas</t>
  </si>
  <si>
    <t>Senior Vice President - Advertising, Creative Services &amp; HelloLab</t>
  </si>
  <si>
    <t>Rajnish Kumar</t>
  </si>
  <si>
    <t>Axtria - Ingenious Insights</t>
  </si>
  <si>
    <t>Nadia T.</t>
  </si>
  <si>
    <t>Director Business Consulting</t>
  </si>
  <si>
    <t>Mavens of London</t>
  </si>
  <si>
    <t>Elizabeth Johnson</t>
  </si>
  <si>
    <t>Manager of Business Intelligence &amp; Analytics</t>
  </si>
  <si>
    <t xml:space="preserve">Sears </t>
  </si>
  <si>
    <t>Esther Etim</t>
  </si>
  <si>
    <t>Head of Consumer Data Science &amp; Analytics</t>
  </si>
  <si>
    <t>Normad Foods</t>
  </si>
  <si>
    <t>Mykala Scaletta</t>
  </si>
  <si>
    <t>Senior Marketing Analyst, Business Analytics</t>
  </si>
  <si>
    <t>Yao Wee Ng</t>
  </si>
  <si>
    <t>Digital Authority Partners</t>
  </si>
  <si>
    <t>Manju Chikkappa</t>
  </si>
  <si>
    <t>Keystats  INC</t>
  </si>
  <si>
    <t>Jeff Doyle</t>
  </si>
  <si>
    <t>Marketing Planning Manager</t>
  </si>
  <si>
    <t>Serge Del Grosso</t>
  </si>
  <si>
    <t>Senior Vice President, Media Services, Merkle</t>
  </si>
  <si>
    <t>Scott Caines</t>
  </si>
  <si>
    <t>HEAD OF STRATEGY, MARKETING</t>
  </si>
  <si>
    <t>Matt Simon</t>
  </si>
  <si>
    <t>Chief Marketing Officer / Vice President of Omnichannel Marketing &amp; Urban Retail</t>
  </si>
  <si>
    <t xml:space="preserve">The GIANT Company </t>
  </si>
  <si>
    <t>Alex Lipnik</t>
  </si>
  <si>
    <t>VP/Marketing Sciences &amp; Analytics</t>
  </si>
  <si>
    <t>Danny Ellowitz</t>
  </si>
  <si>
    <t>Global Director, Marketing Analytics and Technology</t>
  </si>
  <si>
    <t>Megan Brown</t>
  </si>
  <si>
    <t>Senior Marketing Manager, US International Digital Consumer</t>
  </si>
  <si>
    <t>Denver</t>
  </si>
  <si>
    <t>Maria Seguin</t>
  </si>
  <si>
    <t>Marketing Director - Justice</t>
  </si>
  <si>
    <t>Bluestar Alliance</t>
  </si>
  <si>
    <t>Mark Ketzner</t>
  </si>
  <si>
    <t>TIAA Bank</t>
  </si>
  <si>
    <t>Abhishek C. Bakshi</t>
  </si>
  <si>
    <t>Senior Business/Finance Advisor</t>
  </si>
  <si>
    <t>Said he will refer to right person within Shell</t>
  </si>
  <si>
    <t>Tom Carroll</t>
  </si>
  <si>
    <t>Director of Marketing &amp; Customer Strategy</t>
  </si>
  <si>
    <t xml:space="preserve">Sharp Health Plan </t>
  </si>
  <si>
    <t>Ting Yu</t>
  </si>
  <si>
    <t>ConsulTing</t>
  </si>
  <si>
    <t>Nicole Schuett</t>
  </si>
  <si>
    <t>Media &amp; Integrated Marketing </t>
  </si>
  <si>
    <t>Tushar Golhar</t>
  </si>
  <si>
    <t>Mackenzie Childress</t>
  </si>
  <si>
    <t>Arend de Ruiter</t>
  </si>
  <si>
    <t>Head of Paid Marketing Channels</t>
  </si>
  <si>
    <t>bol.com</t>
  </si>
  <si>
    <t>Bas Komen</t>
  </si>
  <si>
    <t>Director Digital Media</t>
  </si>
  <si>
    <t>Albert Heijn</t>
  </si>
  <si>
    <t>Boukje Taphoorn</t>
  </si>
  <si>
    <t>Margit Kittridge</t>
  </si>
  <si>
    <t>Director, Advertising Technology</t>
  </si>
  <si>
    <t>Peapod Digital Labs</t>
  </si>
  <si>
    <t>Dawn Azzarito, MBA</t>
  </si>
  <si>
    <t>Hair Cuttery ®</t>
  </si>
  <si>
    <t>Daniel Sanchez-Geraci</t>
  </si>
  <si>
    <t>Manager of Customer Insights</t>
  </si>
  <si>
    <t>Bath &amp; Body Works</t>
  </si>
  <si>
    <t>Dyani Hanrahan</t>
  </si>
  <si>
    <t>Giant Food</t>
  </si>
  <si>
    <t>Vijay Gurdasani</t>
  </si>
  <si>
    <t>Lead - Brand &amp; Performance Marketing</t>
  </si>
  <si>
    <t xml:space="preserve"> Landmark Group</t>
  </si>
  <si>
    <t>Nicole Hendon</t>
  </si>
  <si>
    <t>Union Bank</t>
  </si>
  <si>
    <t>Prakarsh Gupta</t>
  </si>
  <si>
    <t>Brian Robinson</t>
  </si>
  <si>
    <t>Finance Manager | Omni-Channel Sales and Market Strategy</t>
  </si>
  <si>
    <t>Seattle</t>
  </si>
  <si>
    <t>LeNeisha Young</t>
  </si>
  <si>
    <t>Rent-A-Center</t>
  </si>
  <si>
    <t>Sheryl Standifer</t>
  </si>
  <si>
    <t>Marketing and Media Consultant</t>
  </si>
  <si>
    <t xml:space="preserve">Standifer&amp;Co Integrated Marketing &amp; Media </t>
  </si>
  <si>
    <t>Bryce McAnally</t>
  </si>
  <si>
    <t>Senior Director of Media &amp; Programs</t>
  </si>
  <si>
    <t>The RealReal</t>
  </si>
  <si>
    <t>Cody DuFresne-Pittaway</t>
  </si>
  <si>
    <t>Sling TV</t>
  </si>
  <si>
    <t>Hande Ergen</t>
  </si>
  <si>
    <t>Manager, Analytics and Insights</t>
  </si>
  <si>
    <t>Giant Eagle</t>
  </si>
  <si>
    <t>don't have a current need for an MMM solution</t>
  </si>
  <si>
    <t>Molly Watterson</t>
  </si>
  <si>
    <t>Strategic Business Analyst</t>
  </si>
  <si>
    <t>Pittsburgh</t>
  </si>
  <si>
    <t>Kathleen Finn Bell</t>
  </si>
  <si>
    <t>Vice President / Director Advanced Analytics</t>
  </si>
  <si>
    <t>Leo Burnett</t>
  </si>
  <si>
    <t>Jeanne Moody</t>
  </si>
  <si>
    <t>Zarin Kaur Sachdeva</t>
  </si>
  <si>
    <t>Campaigns and Analytics</t>
  </si>
  <si>
    <t>Matthew Nottingham</t>
  </si>
  <si>
    <t>Senior Customer Insights Manager, Marketing - EU Fashion (customer insights &amp; strategic planning)</t>
  </si>
  <si>
    <t>Wesley Brinkhurst</t>
  </si>
  <si>
    <t>Integrated Marketing Strategy, Direct Marketing &amp; Retail Channel</t>
  </si>
  <si>
    <t>Gouravjeet Singh</t>
  </si>
  <si>
    <t>The Proactiv Company</t>
  </si>
  <si>
    <t>Yash Sikand</t>
  </si>
  <si>
    <t>VP Global Insights, Analytics and Planning</t>
  </si>
  <si>
    <t xml:space="preserve">Ocean Spray Cranberries  </t>
  </si>
  <si>
    <t>Linda Nuss</t>
  </si>
  <si>
    <t>Director, Strategic Sales</t>
  </si>
  <si>
    <t xml:space="preserve">Papa John's International </t>
  </si>
  <si>
    <t>Mehul Srivastava</t>
  </si>
  <si>
    <t>Head of Budget &amp; Business Planning (FP&amp;A)</t>
  </si>
  <si>
    <t>The Kraft Heinz Company</t>
  </si>
  <si>
    <t>Eeshan S.</t>
  </si>
  <si>
    <t>Decision Scientist Lead, Manager</t>
  </si>
  <si>
    <t xml:space="preserve">Starbucks </t>
  </si>
  <si>
    <t>Juan P. Braun</t>
  </si>
  <si>
    <t>Director of Pricing Strategy</t>
  </si>
  <si>
    <t>Stop &amp; Shop</t>
  </si>
  <si>
    <t>Yao Li</t>
  </si>
  <si>
    <t>Advanced Analyst</t>
  </si>
  <si>
    <t>Daniel Kissane</t>
  </si>
  <si>
    <t>Pricing &amp; Finance</t>
  </si>
  <si>
    <t>Richard Russell</t>
  </si>
  <si>
    <t>Vice President Omnichannel Marketing</t>
  </si>
  <si>
    <t>Deckers Brands</t>
  </si>
  <si>
    <t>Jenny Buchwald</t>
  </si>
  <si>
    <t>Senior Media Marketing Manager</t>
  </si>
  <si>
    <t>Nothing Bundt Cakes</t>
  </si>
  <si>
    <t>Kinga Morawska</t>
  </si>
  <si>
    <t>IT Manager</t>
  </si>
  <si>
    <t>Bruce Gibbons</t>
  </si>
  <si>
    <t>Programmatic Media Manager</t>
  </si>
  <si>
    <t>Girish Tanna</t>
  </si>
  <si>
    <t>Memphis</t>
  </si>
  <si>
    <t>Karen Chisholm</t>
  </si>
  <si>
    <t>Director Transformation Analytics</t>
  </si>
  <si>
    <t>They have a us provider for their 20 brands</t>
  </si>
  <si>
    <t>Neil Weselby</t>
  </si>
  <si>
    <t>Head of Ecommerce &amp; Digital</t>
  </si>
  <si>
    <t>The Rayware Group</t>
  </si>
  <si>
    <t>Yifan (Danny) Zhu</t>
  </si>
  <si>
    <t>Director, Enterprise Growth Marketing</t>
  </si>
  <si>
    <t>1-800-FLOWERS.COM, INC.</t>
  </si>
  <si>
    <t>Joe B.</t>
  </si>
  <si>
    <t>MAG Retail Group</t>
  </si>
  <si>
    <t>Yohanna Marinho</t>
  </si>
  <si>
    <t>Sênior Marketing Analyst</t>
  </si>
  <si>
    <t>Nicholas Hänny</t>
  </si>
  <si>
    <t>Co-Founder, CEO &amp; CMO</t>
  </si>
  <si>
    <t xml:space="preserve">NIKIN AG </t>
  </si>
  <si>
    <t>Nicole Schmidt</t>
  </si>
  <si>
    <t>Insights and Analytics Leader</t>
  </si>
  <si>
    <t>Kishor Thapa</t>
  </si>
  <si>
    <t>Associate Manager | Advanced Analytics and Modeling - Insights</t>
  </si>
  <si>
    <t>they are all set for now</t>
  </si>
  <si>
    <t>Gang Bai</t>
  </si>
  <si>
    <t>Manager, Predictive Modeling and Analytics</t>
  </si>
  <si>
    <t>Ann Inc.</t>
  </si>
  <si>
    <t>Penelope Smiley</t>
  </si>
  <si>
    <t>Director, Marketing Strategy</t>
  </si>
  <si>
    <t>Wenxuan Zhang</t>
  </si>
  <si>
    <t>Senior Revenue Managment Analyst</t>
  </si>
  <si>
    <t>Wells Enterprises</t>
  </si>
  <si>
    <t>Juliette Rowlett</t>
  </si>
  <si>
    <t>Shopper Marketing Manager</t>
  </si>
  <si>
    <t>Brian Seel</t>
  </si>
  <si>
    <t>Manager Consumer Insights</t>
  </si>
  <si>
    <t>Sargento Foods Inc.</t>
  </si>
  <si>
    <t>communicated to MMM responsible</t>
  </si>
  <si>
    <t>Philip Tuttle</t>
  </si>
  <si>
    <t xml:space="preserve">Eddie Bauer </t>
  </si>
  <si>
    <t>Yandi Shen</t>
  </si>
  <si>
    <t>Sr. Business Analyst</t>
  </si>
  <si>
    <t>Brother America</t>
  </si>
  <si>
    <t>Erin Silvoy</t>
  </si>
  <si>
    <t>Vice President, Marketing and Product</t>
  </si>
  <si>
    <t>Starbucks Asia Pacific</t>
  </si>
  <si>
    <t>Hong Kong</t>
  </si>
  <si>
    <t>Deepak Kumar SHARMA</t>
  </si>
  <si>
    <t>Transformational Data-Science Leader</t>
  </si>
  <si>
    <t xml:space="preserve">The Michaels Companies, Inc. </t>
  </si>
  <si>
    <t>No longer at Michael's</t>
  </si>
  <si>
    <t>Bingyi Yang</t>
  </si>
  <si>
    <t>VP, Decisions Science</t>
  </si>
  <si>
    <t>Global Lending Services LLC</t>
  </si>
  <si>
    <t>Dane Wu</t>
  </si>
  <si>
    <t>Boeing</t>
  </si>
  <si>
    <t>Deanna Markley Bordeman</t>
  </si>
  <si>
    <t>Claudio Rodriguez</t>
  </si>
  <si>
    <t>Manager Consumer &amp; Marketplace Insights</t>
  </si>
  <si>
    <t>Chi Nguyen</t>
  </si>
  <si>
    <t>Marketing Analyst, Performance Marketing</t>
  </si>
  <si>
    <t>Credible</t>
  </si>
  <si>
    <t>Roohi S.</t>
  </si>
  <si>
    <t>Consumer &amp; Marketing Insights Lead</t>
  </si>
  <si>
    <t>Lauren Kelly</t>
  </si>
  <si>
    <t>Brian Young</t>
  </si>
  <si>
    <t>Marketing Intelligence Analytics</t>
  </si>
  <si>
    <t>Paul Straub</t>
  </si>
  <si>
    <t>KraftHeinz</t>
  </si>
  <si>
    <t>Does MMM</t>
  </si>
  <si>
    <t>Rocio Rivera Iglesias</t>
  </si>
  <si>
    <t>Marketing Procurement</t>
  </si>
  <si>
    <t>Michael Widenmeyer</t>
  </si>
  <si>
    <t>Steve Burke</t>
  </si>
  <si>
    <t>Russ Levitan</t>
  </si>
  <si>
    <t>Associate Director, Customer Analytics</t>
  </si>
  <si>
    <t>Yubing Zhang</t>
  </si>
  <si>
    <t>Consultant / Mentor, Marketing Analytics</t>
  </si>
  <si>
    <t>Ryan Longan</t>
  </si>
  <si>
    <t>Planning &amp; Strategy</t>
  </si>
  <si>
    <t>They have a tool</t>
  </si>
  <si>
    <t>Jos Van Poele</t>
  </si>
  <si>
    <t>Marketing Analytic</t>
  </si>
  <si>
    <t>Securex</t>
  </si>
  <si>
    <t>John Hogue</t>
  </si>
  <si>
    <t>Arjun Bhan. M.</t>
  </si>
  <si>
    <t>GigaParts</t>
  </si>
  <si>
    <t>Yi-Sheng (Allison) Lin</t>
  </si>
  <si>
    <t>Project Manager, Digital Commerce, Strategy &amp; Insights</t>
  </si>
  <si>
    <t>Ravindra Ankam</t>
  </si>
  <si>
    <t>Google Store</t>
  </si>
  <si>
    <t>Chris Malone</t>
  </si>
  <si>
    <t>Sr. Manager, Analytics &amp; Insights, Global Digital Media</t>
  </si>
  <si>
    <t>Parth Sharma</t>
  </si>
  <si>
    <t>Marketing Analytics &amp; Insights Analyst</t>
  </si>
  <si>
    <t>Brian Underwood</t>
  </si>
  <si>
    <t>Sr. Manager, Marketing Analytics &amp; Insights</t>
  </si>
  <si>
    <t>Monisha Agrawal</t>
  </si>
  <si>
    <t xml:space="preserve">Senior Director, Global Marketing Analytics &amp; Insights </t>
  </si>
  <si>
    <t>Tom OSullivan</t>
  </si>
  <si>
    <t>Vice President, Brand Partnerships</t>
  </si>
  <si>
    <t>TVision</t>
  </si>
  <si>
    <t>Daniel Smith</t>
  </si>
  <si>
    <t>Director, Data Partnerships and Enablement</t>
  </si>
  <si>
    <t>Xander need to be contacted through a mutual client</t>
  </si>
  <si>
    <t>Matt Stockbridge</t>
  </si>
  <si>
    <t>Market Data and Insights Manager</t>
  </si>
  <si>
    <t>Innocent drinks</t>
  </si>
  <si>
    <t>Divya Ramaswamy</t>
  </si>
  <si>
    <t>Senior Manager - Products</t>
  </si>
  <si>
    <t>Anshul Choudhary</t>
  </si>
  <si>
    <t>Berk Yunur</t>
  </si>
  <si>
    <t>Data Analyst/Tableau Developer</t>
  </si>
  <si>
    <t>Stella Digital</t>
  </si>
  <si>
    <t xml:space="preserve">They blocked us </t>
  </si>
  <si>
    <t>Philip Barnes</t>
  </si>
  <si>
    <t>Digital Web &amp; Analytics Manager</t>
  </si>
  <si>
    <t>Jessica Steve</t>
  </si>
  <si>
    <t>Feng Qi</t>
  </si>
  <si>
    <t>Advanced Analytics &amp; Optimization Manager</t>
  </si>
  <si>
    <t>they have their own tool + he is not a decision maker</t>
  </si>
  <si>
    <t>Matthew Hanlon</t>
  </si>
  <si>
    <t>Director, Nike Direct Digital</t>
  </si>
  <si>
    <t>Hrishikesh Prabhune</t>
  </si>
  <si>
    <t>Andres Cossio Morales</t>
  </si>
  <si>
    <t>Digital Data Strategist</t>
  </si>
  <si>
    <t>Aletheia Marketing &amp; Media</t>
  </si>
  <si>
    <t>Siben Li</t>
  </si>
  <si>
    <t>Testing &amp; Insights Manager, Digital Analytics</t>
  </si>
  <si>
    <t>Semih Albayrak</t>
  </si>
  <si>
    <t>TwentyFive. Communications GmbH &amp; Co. KG</t>
  </si>
  <si>
    <t>have their own tool for the moment</t>
  </si>
  <si>
    <t>Jonathan Stringfield</t>
  </si>
  <si>
    <t xml:space="preserve">VP, Global Business Marketing, Measurement, &amp; Insights </t>
  </si>
  <si>
    <t>Activision Blizzard</t>
  </si>
  <si>
    <t>Ankit Bansal</t>
  </si>
  <si>
    <t>Stephen Kennedy</t>
  </si>
  <si>
    <t>Evan Vaughan</t>
  </si>
  <si>
    <t>Shopper Insights Manager</t>
  </si>
  <si>
    <t>Kirstyn Lipson</t>
  </si>
  <si>
    <t>Senior Associate Brand Manager</t>
  </si>
  <si>
    <t>Puneet Shukla</t>
  </si>
  <si>
    <t>Karen Chapdelaine</t>
  </si>
  <si>
    <t>Kristin Moore</t>
  </si>
  <si>
    <t>Senior Project Manager</t>
  </si>
  <si>
    <t>Bethany L. Hills</t>
  </si>
  <si>
    <t>Brand &amp; Shopper Marketing Professional</t>
  </si>
  <si>
    <t>Nick Rich</t>
  </si>
  <si>
    <t xml:space="preserve">Jenny Syddall </t>
  </si>
  <si>
    <t>Global Insights and Analytics Director</t>
  </si>
  <si>
    <t>Satish Bapatla</t>
  </si>
  <si>
    <t>Enterprise Data science and Analytics</t>
  </si>
  <si>
    <t>Akash Mishra</t>
  </si>
  <si>
    <t>Tesco Bengaluru</t>
  </si>
  <si>
    <t>Wayne Yuan</t>
  </si>
  <si>
    <t>IMM Science &amp; Insights, GC Marketing Science</t>
  </si>
  <si>
    <t>Sanjiv Kumar</t>
  </si>
  <si>
    <t>Principal Business Architect - Data &amp; Analytics</t>
  </si>
  <si>
    <t>Peter Yeung</t>
  </si>
  <si>
    <t>Manager - Digital &amp; CX Analytics</t>
  </si>
  <si>
    <t>Brooks Thornton</t>
  </si>
  <si>
    <t>Vice President, Advanced Analytics &amp; Business Intelligence</t>
  </si>
  <si>
    <t xml:space="preserve">John Wright </t>
  </si>
  <si>
    <t>Vice President, Retail Marketing &amp; Enterprise Analytics</t>
  </si>
  <si>
    <t>Abhinav Bansal</t>
  </si>
  <si>
    <t>Data Science Consultant</t>
  </si>
  <si>
    <t>Pilar Odland</t>
  </si>
  <si>
    <t>Director, Data Science and Advanced Analytics</t>
  </si>
  <si>
    <t>Elizabeth Nelligan</t>
  </si>
  <si>
    <t>Director of Media Strategy</t>
  </si>
  <si>
    <t>Pinnacle Advertising</t>
  </si>
  <si>
    <t>Bryan Rivas</t>
  </si>
  <si>
    <t>Mediahub Worldwide</t>
  </si>
  <si>
    <t>not looking to outsource right now</t>
  </si>
  <si>
    <t>Tom Phillips</t>
  </si>
  <si>
    <t>Sr. Analyst, Digital Media Activation</t>
  </si>
  <si>
    <t>Rish G.</t>
  </si>
  <si>
    <t>Senior Director of Data and Analytics</t>
  </si>
  <si>
    <t xml:space="preserve">Bloomingdale's </t>
  </si>
  <si>
    <t>Mirna Kamel</t>
  </si>
  <si>
    <t>Media Specialist</t>
  </si>
  <si>
    <t>Randip Mitra</t>
  </si>
  <si>
    <t>Head of Global Data Strategy, Precision Media</t>
  </si>
  <si>
    <t>Gary Stentz Jr.</t>
  </si>
  <si>
    <t>Mary Benedum</t>
  </si>
  <si>
    <t>Mohbbeen Imran</t>
  </si>
  <si>
    <t>RKD Group</t>
  </si>
  <si>
    <t>FOLLOW UP IN BEGINNING OF MAY 2021</t>
  </si>
  <si>
    <t>Heather Mansour</t>
  </si>
  <si>
    <t>Timothy Cook</t>
  </si>
  <si>
    <t>Director, Global Marketing Analytics &amp; Audience Development</t>
  </si>
  <si>
    <t>Eduardo Diaz</t>
  </si>
  <si>
    <t>Senior Manager, Customer Insights</t>
  </si>
  <si>
    <t>HD Supply</t>
  </si>
  <si>
    <t>Anuj Kapoor</t>
  </si>
  <si>
    <t>Data Scientist, Commercial Strategy and Consumer Insights</t>
  </si>
  <si>
    <t>Sony Pictures Entertainment</t>
  </si>
  <si>
    <t>Anna Nguyen</t>
  </si>
  <si>
    <t>Sr. Analyst, Marketing Analytics</t>
  </si>
  <si>
    <t>James Yu</t>
  </si>
  <si>
    <t>Associate Consultant, Strategy Insights &amp; Planning</t>
  </si>
  <si>
    <t>Adam Harnung</t>
  </si>
  <si>
    <t>Instant Brands</t>
  </si>
  <si>
    <t>Sean Amster</t>
  </si>
  <si>
    <t>Senior Manager, Data Driven Marketing &amp; Architecture Solutions</t>
  </si>
  <si>
    <t>David Kirschner</t>
  </si>
  <si>
    <t>Kirschner Solutions</t>
  </si>
  <si>
    <t>PFE follow up</t>
  </si>
  <si>
    <t>Julia Kremen</t>
  </si>
  <si>
    <t>Senior Manager of Sales &amp; Marketing Analytics</t>
  </si>
  <si>
    <t>Andrew Willshire</t>
  </si>
  <si>
    <t>Diametrical Ltd</t>
  </si>
  <si>
    <t>Has their own software, developped in house</t>
  </si>
  <si>
    <t>Bryanna Woo</t>
  </si>
  <si>
    <t>Gemmist Beauty</t>
  </si>
  <si>
    <t>Teri Lee</t>
  </si>
  <si>
    <t>Omnichannel &amp; Retail Marketing Manager</t>
  </si>
  <si>
    <t>Loren Cherry</t>
  </si>
  <si>
    <t>Customer Marketing Manager - B2B</t>
  </si>
  <si>
    <t>Newly Weds Foods</t>
  </si>
  <si>
    <t>Sohyun Song</t>
  </si>
  <si>
    <t>Data Strategy &amp; Analytics Professional (Digital Marketing Centreã…£LG Electronics)</t>
  </si>
  <si>
    <t xml:space="preserve">HSAd Germany (GIIR Germany GmbH) </t>
  </si>
  <si>
    <t>Zac Guidone</t>
  </si>
  <si>
    <t>Megan John</t>
  </si>
  <si>
    <t>Bharat Upadhyay</t>
  </si>
  <si>
    <t>Manager, Data Science - Audience Intelligence &amp; Insights</t>
  </si>
  <si>
    <t>Use in-house tools NOW but might be interested in future</t>
  </si>
  <si>
    <t>Rochelle Wainer, Ph.D.</t>
  </si>
  <si>
    <t>VP, Global Insights and Analytics</t>
  </si>
  <si>
    <t>Kids2</t>
  </si>
  <si>
    <t>Adrienne Miller</t>
  </si>
  <si>
    <t>Novus Media LLC</t>
  </si>
  <si>
    <t>Kerim Birgun</t>
  </si>
  <si>
    <t>Nutrafol</t>
  </si>
  <si>
    <t>Cristian Tudose</t>
  </si>
  <si>
    <t>Sr. IT Manager, Data and Analytics</t>
  </si>
  <si>
    <t>Yomna Waly</t>
  </si>
  <si>
    <t>Consumer and Market Intelligence Data Scientist</t>
  </si>
  <si>
    <t>Keith Domalewski</t>
  </si>
  <si>
    <t>Director of Marketing &amp; Consumer Engagement</t>
  </si>
  <si>
    <t>Just Born, Inc.</t>
  </si>
  <si>
    <t>Mike Moreland</t>
  </si>
  <si>
    <t>Sr. Manager of Client Insights</t>
  </si>
  <si>
    <t>Neptune Retail Solutions</t>
  </si>
  <si>
    <t>Drew Miller</t>
  </si>
  <si>
    <t>Red House Communications, Inc.</t>
  </si>
  <si>
    <t>Interested in a call</t>
  </si>
  <si>
    <t>Conrad Nussbaum</t>
  </si>
  <si>
    <t>Group Director, General Manager of Business and Analytics</t>
  </si>
  <si>
    <t>Saatchi &amp; Saatchi (We Are Saatchi)</t>
  </si>
  <si>
    <t>Prasad Mecheri Chandravihar</t>
  </si>
  <si>
    <t>Lead - Data Sciences</t>
  </si>
  <si>
    <t>Lennox International</t>
  </si>
  <si>
    <t>Kathleen Su</t>
  </si>
  <si>
    <t>Head of Operations &amp; Data Science, US &amp; EMEA</t>
  </si>
  <si>
    <t>MOLOCO</t>
  </si>
  <si>
    <t>Muhammed Qayyum</t>
  </si>
  <si>
    <t>Senior Manager of Marketing Analytics</t>
  </si>
  <si>
    <t>Rene Lassauzet</t>
  </si>
  <si>
    <t>Head of Brand Communications</t>
  </si>
  <si>
    <t>Denise Venneri</t>
  </si>
  <si>
    <t>Consumer Specialist/Analyst</t>
  </si>
  <si>
    <t>Jennifer Davies Guibert</t>
  </si>
  <si>
    <t>Director, Guest Insights</t>
  </si>
  <si>
    <t>Emily Walgenbach</t>
  </si>
  <si>
    <t>Shopper Insights, Beverage Division</t>
  </si>
  <si>
    <t>Bhumika Gandhi Rajput</t>
  </si>
  <si>
    <t>Associate Director, Analytics BAE</t>
  </si>
  <si>
    <t>Rosa Huyen Nguyen</t>
  </si>
  <si>
    <t>Sr Manager Analytics, Campaign Optimization</t>
  </si>
  <si>
    <t>Rakuten Advertising</t>
  </si>
  <si>
    <t>Melissa Hubanks</t>
  </si>
  <si>
    <t>Manager - Category Management</t>
  </si>
  <si>
    <t>Dan Cox</t>
  </si>
  <si>
    <t>VP Product, Measurement &amp; Analytics</t>
  </si>
  <si>
    <t>Innovid</t>
  </si>
  <si>
    <t>Senan Mele</t>
  </si>
  <si>
    <t>Director, Data Performance</t>
  </si>
  <si>
    <t>McCann Health Engagement</t>
  </si>
  <si>
    <t>Hussain Umer</t>
  </si>
  <si>
    <t>Helmut Solares</t>
  </si>
  <si>
    <t>Customer Account Manager</t>
  </si>
  <si>
    <t>Sandi L. Eyink</t>
  </si>
  <si>
    <t>Market Intelligence Manager</t>
  </si>
  <si>
    <t>Isabel C. Smith</t>
  </si>
  <si>
    <t>Matthew Mahon</t>
  </si>
  <si>
    <t>Senior Director of Digital Marketing</t>
  </si>
  <si>
    <t>Tory Burch</t>
  </si>
  <si>
    <t>Allison Mendenhall</t>
  </si>
  <si>
    <t>DTC Analytics Manager</t>
  </si>
  <si>
    <t xml:space="preserve">Columbia Sportswear </t>
  </si>
  <si>
    <t>John T. Dennis</t>
  </si>
  <si>
    <t>Loyalty Operations</t>
  </si>
  <si>
    <t>Sally Beauty</t>
  </si>
  <si>
    <t>Shimi Neuwirth</t>
  </si>
  <si>
    <t>BI &amp; Analytics Manager</t>
  </si>
  <si>
    <t>Adorama</t>
  </si>
  <si>
    <t>James Dorado</t>
  </si>
  <si>
    <t>Senior Director, Analytics &amp; Strategy</t>
  </si>
  <si>
    <t>Boxed</t>
  </si>
  <si>
    <t>Wendi Dunlap</t>
  </si>
  <si>
    <t>SVP, Global Client Solutions</t>
  </si>
  <si>
    <t>Thomas BODE</t>
  </si>
  <si>
    <t>Vice President - Head of Data &amp; Analytics</t>
  </si>
  <si>
    <t>Medha Mohan</t>
  </si>
  <si>
    <t>Crossmedia America</t>
  </si>
  <si>
    <t>Fabio Petzhold Dias</t>
  </si>
  <si>
    <t>Sascha Netuschil</t>
  </si>
  <si>
    <t>bonprix</t>
  </si>
  <si>
    <t>Eijte Foekens</t>
  </si>
  <si>
    <t>Analytics manager</t>
  </si>
  <si>
    <t>PLUS Retail</t>
  </si>
  <si>
    <t>Fleur van der Heiden</t>
  </si>
  <si>
    <t>Stephen Morison</t>
  </si>
  <si>
    <t>Analytics Lead, Advanced Analytics Center</t>
  </si>
  <si>
    <t>Wesfarmers</t>
  </si>
  <si>
    <t>Adam Lind</t>
  </si>
  <si>
    <t>Zulily</t>
  </si>
  <si>
    <t>Jennifer Lee-Harrison</t>
  </si>
  <si>
    <t>Vice President, Demand Generation</t>
  </si>
  <si>
    <t>Jason Pruismann</t>
  </si>
  <si>
    <t>Scale Marketing</t>
  </si>
  <si>
    <t>inbound</t>
  </si>
  <si>
    <t>Asked for demo through website</t>
  </si>
  <si>
    <t>Asheesh Pandey</t>
  </si>
  <si>
    <t>Director - Tagging and Data Governance</t>
  </si>
  <si>
    <t xml:space="preserve">Tapestry </t>
  </si>
  <si>
    <t>Martin Davis</t>
  </si>
  <si>
    <t>Ferguson Enterprises</t>
  </si>
  <si>
    <t>Gunnar David</t>
  </si>
  <si>
    <t>Global Data &amp; Analytics Manager</t>
  </si>
  <si>
    <t>Xie Shi</t>
  </si>
  <si>
    <t>Associate Operations Manager</t>
  </si>
  <si>
    <t>Chowbus</t>
  </si>
  <si>
    <t>Nachiket Garge</t>
  </si>
  <si>
    <t>Sales And Marketing Specialist</t>
  </si>
  <si>
    <t>Bei Ding</t>
  </si>
  <si>
    <t>Digital Marketing Insights Manager</t>
  </si>
  <si>
    <t>Walmart Canada</t>
  </si>
  <si>
    <t>Caterina Meyer</t>
  </si>
  <si>
    <t>Dewina Dhruve</t>
  </si>
  <si>
    <t>Commercial Analytics Manager</t>
  </si>
  <si>
    <t>C&amp;A</t>
  </si>
  <si>
    <t>Marcela Gutierrez</t>
  </si>
  <si>
    <t>Head of Analytics EMEA</t>
  </si>
  <si>
    <t>Teodora Scutelnicu</t>
  </si>
  <si>
    <t>SVP/Group Director, Marketing Analytics and Data Consulting</t>
  </si>
  <si>
    <t>Hubert Dorangeon</t>
  </si>
  <si>
    <t>Â°Arcane</t>
  </si>
  <si>
    <t>Xiao Wei</t>
  </si>
  <si>
    <t>Global Lead Data Scientist</t>
  </si>
  <si>
    <t>in linkedin</t>
  </si>
  <si>
    <t>Lucie THOMAS</t>
  </si>
  <si>
    <t>Chef de groupe marketing et communication</t>
  </si>
  <si>
    <t>BRICO DEPOT</t>
  </si>
  <si>
    <t>Antonio Alarcón</t>
  </si>
  <si>
    <t>Head of Marketing &amp; Digital</t>
  </si>
  <si>
    <t>Lidl España</t>
  </si>
  <si>
    <t>Sandy Noireaud</t>
  </si>
  <si>
    <t>Responsable Analytics</t>
  </si>
  <si>
    <t>Maisons du Monde</t>
  </si>
  <si>
    <t>Kavita Gaikwad (Roberts)</t>
  </si>
  <si>
    <t xml:space="preserve">Manager Commercial Effectiveness </t>
  </si>
  <si>
    <t>just purchased another tool</t>
  </si>
  <si>
    <t>Piyush Pruthi</t>
  </si>
  <si>
    <t>Sr Manager, IBD Marketing Analytics</t>
  </si>
  <si>
    <t>piyush.pruthi@takeda.com</t>
  </si>
  <si>
    <t>David Cho</t>
  </si>
  <si>
    <t>E-Business Acceleration Manager</t>
  </si>
  <si>
    <t>Rahul Malhotra</t>
  </si>
  <si>
    <t>Dir, Lifecycle Planning and Analytics, LOE/Est Brands</t>
  </si>
  <si>
    <t>Vittorio Grazzani</t>
  </si>
  <si>
    <t>Commercial Manager</t>
  </si>
  <si>
    <t>Ran Ke 可然</t>
  </si>
  <si>
    <t>Shopper Insight Lead, Beverage</t>
  </si>
  <si>
    <t>Samantha Westrick</t>
  </si>
  <si>
    <t>Alissa Adler</t>
  </si>
  <si>
    <t>Commercial Development Manager</t>
  </si>
  <si>
    <t>Crystal Pena</t>
  </si>
  <si>
    <t>Robert Munoz Reyes</t>
  </si>
  <si>
    <t>Director of Analytics, Consumer and Marketplace Insight</t>
  </si>
  <si>
    <t>Erich B.</t>
  </si>
  <si>
    <t>Sr. Manager, Consumer &amp; Market Insights </t>
  </si>
  <si>
    <t>Melody Chern</t>
  </si>
  <si>
    <t xml:space="preserve">Staff Data Scientist, Predictive Analytics </t>
  </si>
  <si>
    <t>Chime</t>
  </si>
  <si>
    <t>Alyssa Goldberg</t>
  </si>
  <si>
    <t>Senior Manager, Commercial Strategy</t>
  </si>
  <si>
    <t>Brett Linbo-Terhaar</t>
  </si>
  <si>
    <t>Senior Consultant - Product Marketing</t>
  </si>
  <si>
    <t>Katie Hankes Lusch</t>
  </si>
  <si>
    <t>Sr. Manager, Analytics &amp; Reporting</t>
  </si>
  <si>
    <t>Anat Flasterstein</t>
  </si>
  <si>
    <t>Rama Dheeraj Sourapu</t>
  </si>
  <si>
    <t>Ricky Smith</t>
  </si>
  <si>
    <t>Sr. Manager, Commercial Patient Access Programs</t>
  </si>
  <si>
    <t>Michael Shapiro</t>
  </si>
  <si>
    <t>Director - Brand Inisghts</t>
  </si>
  <si>
    <t>St. Louis</t>
  </si>
  <si>
    <t>Randy Jones</t>
  </si>
  <si>
    <t>Katie Malke</t>
  </si>
  <si>
    <t>Senior Manager, Advertising &amp; Marketing Communications</t>
  </si>
  <si>
    <t>Nigalya R.</t>
  </si>
  <si>
    <t>Associate - Data Analyst</t>
  </si>
  <si>
    <t>Jennifer Beere</t>
  </si>
  <si>
    <t>Sr Manager, Strategic Revenue Management</t>
  </si>
  <si>
    <t>Sam Polandick</t>
  </si>
  <si>
    <t>Associate Manager, Media</t>
  </si>
  <si>
    <t>moved companies and will not need it in new role</t>
  </si>
  <si>
    <t>Sarah Logman</t>
  </si>
  <si>
    <t>Specialist Leader</t>
  </si>
  <si>
    <t>Michele Thomas</t>
  </si>
  <si>
    <t>Senior Manager, Communications Planning Insights</t>
  </si>
  <si>
    <t>AAA 2021</t>
  </si>
  <si>
    <t>John Mui</t>
  </si>
  <si>
    <t>john.mui@nestle.com</t>
  </si>
  <si>
    <t>Claire B.</t>
  </si>
  <si>
    <t>Director, Category &amp; Shopper Development</t>
  </si>
  <si>
    <t>David Gomez</t>
  </si>
  <si>
    <t>Manager Market Development</t>
  </si>
  <si>
    <t>EMD AG</t>
  </si>
  <si>
    <t>Alon Diamond</t>
  </si>
  <si>
    <t>Endeavour Drinks Group</t>
  </si>
  <si>
    <t>Avi Mizrahi</t>
  </si>
  <si>
    <t>Product Management Director</t>
  </si>
  <si>
    <t>Nathan West</t>
  </si>
  <si>
    <t>Director - Credit &amp; Marketing Analytics</t>
  </si>
  <si>
    <t>Conn's HomePlus</t>
  </si>
  <si>
    <t>Guido Kampel</t>
  </si>
  <si>
    <t>Analytics / Data Science Sr. Principal</t>
  </si>
  <si>
    <t>Jordyn P.</t>
  </si>
  <si>
    <t>Sr. Channel Manager - Promotions Marketing</t>
  </si>
  <si>
    <t>Sylvana Lageweg</t>
  </si>
  <si>
    <t>Digital Marketing Effectiveness Specialist</t>
  </si>
  <si>
    <t>Lindsey McLoughlin</t>
  </si>
  <si>
    <t>Digital Performance Optimisation Manager</t>
  </si>
  <si>
    <t>JD Sports</t>
  </si>
  <si>
    <t>Oliver Watkins</t>
  </si>
  <si>
    <t>Director of Insight</t>
  </si>
  <si>
    <t>Filippo Orlando</t>
  </si>
  <si>
    <t>presso Unieuro S.p.A.</t>
  </si>
  <si>
    <t>Tim Lucas Riebensahm</t>
  </si>
  <si>
    <t>Head of Media Management</t>
  </si>
  <si>
    <t>Stage Entertainment</t>
  </si>
  <si>
    <t>Bas Nuytinck</t>
  </si>
  <si>
    <t>Director Marketing &amp; Digital</t>
  </si>
  <si>
    <t>GrandVision Benelux</t>
  </si>
  <si>
    <t>Sam Lloyd</t>
  </si>
  <si>
    <t>Head of Customer and Digital Analytics</t>
  </si>
  <si>
    <t xml:space="preserve">Dunelm </t>
  </si>
  <si>
    <t>Kevin Xu</t>
  </si>
  <si>
    <t>Head Of Marketing Analytics</t>
  </si>
  <si>
    <t>CoinFlip</t>
  </si>
  <si>
    <t>Contact point at coinflip once they have enough data</t>
  </si>
  <si>
    <t>David Fineman</t>
  </si>
  <si>
    <t>Head of Media, AdTech &amp; Measurement</t>
  </si>
  <si>
    <t>Victoria Powell</t>
  </si>
  <si>
    <t>Senior Insight Manager</t>
  </si>
  <si>
    <t>Superdrug</t>
  </si>
  <si>
    <t>Lan Nguyen</t>
  </si>
  <si>
    <t xml:space="preserve">Truesight Consulting </t>
  </si>
  <si>
    <t>Oscar Kommeren</t>
  </si>
  <si>
    <t>Functional Lead Analytics Team | Marketing Intelligence</t>
  </si>
  <si>
    <t>A.S. Watson Benelux</t>
  </si>
  <si>
    <t>Anders Owren</t>
  </si>
  <si>
    <t>NorgesGruppen ASA</t>
  </si>
  <si>
    <t>Melissa Shusterman</t>
  </si>
  <si>
    <t>Global Marketing Measurement Head/Product Owner</t>
  </si>
  <si>
    <t>Darla DeJong</t>
  </si>
  <si>
    <t>Director of Customer Experience Analytics</t>
  </si>
  <si>
    <t>Ömer Zeybek</t>
  </si>
  <si>
    <t>Data Science Researcher</t>
  </si>
  <si>
    <t>Migros Ticaret</t>
  </si>
  <si>
    <t>Gary Kuchta</t>
  </si>
  <si>
    <t>SVP Chief Marketing Officer</t>
  </si>
  <si>
    <t>Herbalife Nutrition</t>
  </si>
  <si>
    <t>Alisa Maloney</t>
  </si>
  <si>
    <t>Associate Manager, Media Strategy</t>
  </si>
  <si>
    <t>Eric Plarre</t>
  </si>
  <si>
    <t>Decision Science &amp; Analytics</t>
  </si>
  <si>
    <t>Beever Xiong</t>
  </si>
  <si>
    <t>Associate Marketing Manager, Media Network</t>
  </si>
  <si>
    <t>JOSE CAMARGO</t>
  </si>
  <si>
    <t>Ecommerce Director</t>
  </si>
  <si>
    <t>DHL</t>
  </si>
  <si>
    <t>Jose Conti</t>
  </si>
  <si>
    <t>Global Customer Marketing Director</t>
  </si>
  <si>
    <t>Max Nohe</t>
  </si>
  <si>
    <t>Data Miner</t>
  </si>
  <si>
    <t>Intermarché</t>
  </si>
  <si>
    <t>Jacob Goudey</t>
  </si>
  <si>
    <t>Neal Piontkowski</t>
  </si>
  <si>
    <t>Senior Financial Analyst - Reverse Supply Chain</t>
  </si>
  <si>
    <t>Eleni Rizou</t>
  </si>
  <si>
    <t>Loyalty Product Analyst</t>
  </si>
  <si>
    <t>AB VASSILOPOULOS</t>
  </si>
  <si>
    <t>Bryan Christensen</t>
  </si>
  <si>
    <t>Senior Director Business Intelligence</t>
  </si>
  <si>
    <t xml:space="preserve"> at Overstock.com</t>
  </si>
  <si>
    <t>Anton Popov, CPA, CMA</t>
  </si>
  <si>
    <t>Director; Business Insights</t>
  </si>
  <si>
    <t>Luciana Ramsey</t>
  </si>
  <si>
    <t>Vice President Customer Insights and Corporate Sales</t>
  </si>
  <si>
    <t>Megan Chua</t>
  </si>
  <si>
    <t>Marketing Manager, National Field Marketing Team</t>
  </si>
  <si>
    <t>chua@mcdonalds.com</t>
  </si>
  <si>
    <t>Anne Lainé</t>
  </si>
  <si>
    <t>Brittany McDonough</t>
  </si>
  <si>
    <t>Global Director of Strategy and Planning, Data and Analytics Hub</t>
  </si>
  <si>
    <t>Bob Rupczynski</t>
  </si>
  <si>
    <t>PayPal</t>
  </si>
  <si>
    <t>Alistair Macrow</t>
  </si>
  <si>
    <t>Senior Vice President &amp; Global Chief Marketing Officer</t>
  </si>
  <si>
    <t>Michelle Graham-Clare</t>
  </si>
  <si>
    <t>Vice President Marketing &amp; Food</t>
  </si>
  <si>
    <t>Christoffer Rönnblad</t>
  </si>
  <si>
    <t>Eric Tsai</t>
  </si>
  <si>
    <t>Vice President Of Marketing and Business Development</t>
  </si>
  <si>
    <t>Joybird</t>
  </si>
  <si>
    <t>Vipin Kumar Banchariya</t>
  </si>
  <si>
    <t xml:space="preserve">Manager </t>
  </si>
  <si>
    <t>Mike Monaco</t>
  </si>
  <si>
    <t>Vice President - Marketing Analytics &amp; Insights</t>
  </si>
  <si>
    <t>Alan Smith</t>
  </si>
  <si>
    <t>Senior Vice President, Global Media, CRM &amp; Marketing Analytics</t>
  </si>
  <si>
    <t>Martin Kula</t>
  </si>
  <si>
    <t>Vice President – Marketing and Analytics</t>
  </si>
  <si>
    <t>ACCO Brands EMEA</t>
  </si>
  <si>
    <t>Brad Hollo</t>
  </si>
  <si>
    <t>Justice</t>
  </si>
  <si>
    <t>Shelley Krasnick</t>
  </si>
  <si>
    <t>VP, Marketing Effectiveness</t>
  </si>
  <si>
    <t>Stuart Schwartz</t>
  </si>
  <si>
    <t>Managing Director, New Business, Corporate Marketing &amp; Partnerships</t>
  </si>
  <si>
    <t>Kiran Chodavarapu</t>
  </si>
  <si>
    <t>Volkswagen Canada</t>
  </si>
  <si>
    <t>kiran.chodavarapu@vw.ca</t>
  </si>
  <si>
    <t>Christian Kugel</t>
  </si>
  <si>
    <t>VP, Research &amp; Insights</t>
  </si>
  <si>
    <t>David Chalk</t>
  </si>
  <si>
    <t>Sr Director Insights, Meals and Beverages</t>
  </si>
  <si>
    <t>Campbell Soup</t>
  </si>
  <si>
    <t>Julie Androlowicz Maehr</t>
  </si>
  <si>
    <t>Vice President, Client Insights</t>
  </si>
  <si>
    <t>Elena Klau</t>
  </si>
  <si>
    <t>Global Chief Strategy Officer &amp; Chief Analytics Officer</t>
  </si>
  <si>
    <t>Jillian Payne</t>
  </si>
  <si>
    <t>Elisa Vitalo</t>
  </si>
  <si>
    <t>Edelman Data and Intelligence</t>
  </si>
  <si>
    <t>Dino Fire</t>
  </si>
  <si>
    <t>President, Market Research &amp; Data Science</t>
  </si>
  <si>
    <t>datadecisions Group</t>
  </si>
  <si>
    <t>Scott Sorensen</t>
  </si>
  <si>
    <t>Director Of Marketing Operations and Analytics</t>
  </si>
  <si>
    <t>Lori Beaton Riggs</t>
  </si>
  <si>
    <t>Division Vice President of Enterprise Marketing</t>
  </si>
  <si>
    <t>Kindred Healthcare</t>
  </si>
  <si>
    <t>Robby Douglas</t>
  </si>
  <si>
    <t>Data Planning Director</t>
  </si>
  <si>
    <t>Jellyfish</t>
  </si>
  <si>
    <t>Alex Davies</t>
  </si>
  <si>
    <t>VP of Analytics</t>
  </si>
  <si>
    <t>Eva Casado Regueras</t>
  </si>
  <si>
    <t>Marketing Intelligence Director</t>
  </si>
  <si>
    <t>Saket Batra</t>
  </si>
  <si>
    <t>Mick Armstrong</t>
  </si>
  <si>
    <t>Head of Digital and Data</t>
  </si>
  <si>
    <t>Audrey Seiter</t>
  </si>
  <si>
    <t>US eCommerce Insights &amp; Analytics Leader</t>
  </si>
  <si>
    <t xml:space="preserve"> Mondelēz International</t>
  </si>
  <si>
    <t>Craig Smith</t>
  </si>
  <si>
    <t>SVP, Research</t>
  </si>
  <si>
    <t>Gengming Chen</t>
  </si>
  <si>
    <t>Location3</t>
  </si>
  <si>
    <t>Allison Devera</t>
  </si>
  <si>
    <t>ompany Planning &amp; Marketing Effectiveness</t>
  </si>
  <si>
    <t>Vishakha Bhave</t>
  </si>
  <si>
    <t>Sr. Analytics Consultant</t>
  </si>
  <si>
    <t>Alice Porrati</t>
  </si>
  <si>
    <t>Head of Business Consulting</t>
  </si>
  <si>
    <t>Svetlana Filipson</t>
  </si>
  <si>
    <t>DELVE</t>
  </si>
  <si>
    <t>Sam L.</t>
  </si>
  <si>
    <t>Sr. Director of Measurement, Analytics &amp; Insight, Audience &amp; Content Measurement</t>
  </si>
  <si>
    <t>Matt Voss</t>
  </si>
  <si>
    <t>Cosmin Naziru</t>
  </si>
  <si>
    <t>Senior Finance Analyst, Pricing and Promotion</t>
  </si>
  <si>
    <t>Ryan Herzog</t>
  </si>
  <si>
    <t>Director, Strategic Analytics</t>
  </si>
  <si>
    <t>Sarah Minton</t>
  </si>
  <si>
    <t>Senior Director, Media</t>
  </si>
  <si>
    <t>Church's Chicken</t>
  </si>
  <si>
    <t>Alicia Cameron</t>
  </si>
  <si>
    <t>Ramesh Yerramsetti</t>
  </si>
  <si>
    <t>Martech Strategist, Data Driven ML</t>
  </si>
  <si>
    <t>Jerry Shaji Punnoose</t>
  </si>
  <si>
    <t>Analyst, Marketing &amp; Decision Sciences</t>
  </si>
  <si>
    <t>Outcome Health</t>
  </si>
  <si>
    <t>Maja Biniewicz</t>
  </si>
  <si>
    <t>Chief Business Officer</t>
  </si>
  <si>
    <t>Murthy Peri</t>
  </si>
  <si>
    <t>Marketing Technology Executive</t>
  </si>
  <si>
    <t>Andrew Jastrzembski</t>
  </si>
  <si>
    <t>Senior Marketing Measurement Effectiveness Manager</t>
  </si>
  <si>
    <t>Matthew Pharr</t>
  </si>
  <si>
    <t>John Andrew, MBA</t>
  </si>
  <si>
    <t>Senior Analyst, Marketing Analytics &amp; Measurement Lead</t>
  </si>
  <si>
    <t>Ovative Group</t>
  </si>
  <si>
    <t>Bruce McDoniel</t>
  </si>
  <si>
    <t>APVAS</t>
  </si>
  <si>
    <t>Carlos Pacheco</t>
  </si>
  <si>
    <t>Andrea Resnati</t>
  </si>
  <si>
    <t>Integrated Media Specialist</t>
  </si>
  <si>
    <t>Prashanth Promod</t>
  </si>
  <si>
    <t>Manager- Customer Intelligence &amp; Analytics</t>
  </si>
  <si>
    <t>Indigo</t>
  </si>
  <si>
    <t>Chris Diener</t>
  </si>
  <si>
    <t>The Analytics Team</t>
  </si>
  <si>
    <t>Jaya Singhal</t>
  </si>
  <si>
    <t>Sr Manager, Analytics</t>
  </si>
  <si>
    <t>Ariat International</t>
  </si>
  <si>
    <t>Mara Devitt</t>
  </si>
  <si>
    <t>McMillan Doolittle</t>
  </si>
  <si>
    <t>Katerina Tsampounari</t>
  </si>
  <si>
    <t>METRO AEBE</t>
  </si>
  <si>
    <t>Sharareh (Sheri) Dehkordi</t>
  </si>
  <si>
    <t>Senior Marketing Data Scientist</t>
  </si>
  <si>
    <t xml:space="preserve"> Designer Brands</t>
  </si>
  <si>
    <t>Jason Dekyi</t>
  </si>
  <si>
    <t>Total Wine &amp; More</t>
  </si>
  <si>
    <t>Zeman Bhunnoo</t>
  </si>
  <si>
    <t>Group head of Marketing Science &amp; commercial analytics</t>
  </si>
  <si>
    <t>Chao Zhong</t>
  </si>
  <si>
    <t>Wish</t>
  </si>
  <si>
    <t>Rajshankar Thottakara Lakshminarayanan</t>
  </si>
  <si>
    <t>Manager - Data enablement &amp; online customer strategy</t>
  </si>
  <si>
    <t>Lalit Jain</t>
  </si>
  <si>
    <t>Marketing Analytics, Tech &amp; Science</t>
  </si>
  <si>
    <t>Raghav Nargotra</t>
  </si>
  <si>
    <t>Josh Eide</t>
  </si>
  <si>
    <t>Marketing Analytics &amp; Data Science, Marketing Offers</t>
  </si>
  <si>
    <t>Devin Walsh</t>
  </si>
  <si>
    <t>Evenly Technologies Inc.</t>
  </si>
  <si>
    <t>Daryl Millar</t>
  </si>
  <si>
    <t xml:space="preserve"> Yogasleep (Formerly Marpac)</t>
  </si>
  <si>
    <t>Michael Kim</t>
  </si>
  <si>
    <t>Laurie Lai</t>
  </si>
  <si>
    <t>Kmart</t>
  </si>
  <si>
    <t>Stuart Chard</t>
  </si>
  <si>
    <t>Executive General Manager Strategy</t>
  </si>
  <si>
    <t>Baby Bunting</t>
  </si>
  <si>
    <t>Christian Gersmeier</t>
  </si>
  <si>
    <t>VP Media, Analytics &amp; Innovatio</t>
  </si>
  <si>
    <t>Silvia Bonomolo</t>
  </si>
  <si>
    <t>Vice President Gucci Beauty</t>
  </si>
  <si>
    <t>Sharon Otterman</t>
  </si>
  <si>
    <t>Nathaniel Besser</t>
  </si>
  <si>
    <t>Gelson's Markets</t>
  </si>
  <si>
    <t>Tom Caterina</t>
  </si>
  <si>
    <t>TomCat BBQ</t>
  </si>
  <si>
    <t>William Chen</t>
  </si>
  <si>
    <t>VP, Growth Marketing and Analytics</t>
  </si>
  <si>
    <t>Spring Education Group</t>
  </si>
  <si>
    <t>Karen Murino</t>
  </si>
  <si>
    <t>Director, Brand Marketing and Analytics</t>
  </si>
  <si>
    <t>Natasha Hritzuk</t>
  </si>
  <si>
    <t>VP Consumer Insights</t>
  </si>
  <si>
    <t>Elisa K.</t>
  </si>
  <si>
    <t>VP, Media &amp; Digital Marketing</t>
  </si>
  <si>
    <t>Brent Ray</t>
  </si>
  <si>
    <t>Manager of Media &amp; Digital Marketing</t>
  </si>
  <si>
    <t>Michael Chao</t>
  </si>
  <si>
    <t>Subbu Hariharan</t>
  </si>
  <si>
    <t>Director , Marketing Analytics</t>
  </si>
  <si>
    <t>Tumblin Evelin</t>
  </si>
  <si>
    <t>Chuck Hansen</t>
  </si>
  <si>
    <t>VP Marketing Operations</t>
  </si>
  <si>
    <t>Carolyn Walsh</t>
  </si>
  <si>
    <t>VP, APJ &amp; EMEA Marketing</t>
  </si>
  <si>
    <t>SolarWinds</t>
  </si>
  <si>
    <t>Unsal Cakmak</t>
  </si>
  <si>
    <t>VP, Marketing Effectiveness and Digital Analytics</t>
  </si>
  <si>
    <t>Lauryl Schraedly</t>
  </si>
  <si>
    <t>Global Head of Consumer Insights</t>
  </si>
  <si>
    <t>Snap</t>
  </si>
  <si>
    <t>Shawna Thayer</t>
  </si>
  <si>
    <t>SVP, Strategic Performance Management &amp; Analytics</t>
  </si>
  <si>
    <t>Crystal Chou</t>
  </si>
  <si>
    <t>Brand Group Director</t>
  </si>
  <si>
    <t>Gareth H.</t>
  </si>
  <si>
    <t>Head of Business Insights &amp; CRM - UK and Ireland</t>
  </si>
  <si>
    <t>Computacenter</t>
  </si>
  <si>
    <t>Helen Sun</t>
  </si>
  <si>
    <t>Director, Digital Marketing Analytics</t>
  </si>
  <si>
    <t>Mark Rockers</t>
  </si>
  <si>
    <t>Director, Promotion Planning</t>
  </si>
  <si>
    <t>Charles Craigle</t>
  </si>
  <si>
    <t>Marketing Strategy Director</t>
  </si>
  <si>
    <t>Charles Midwinter</t>
  </si>
  <si>
    <t>Head of Business Data Science</t>
  </si>
  <si>
    <t>Harinder Singh 1</t>
  </si>
  <si>
    <t>Director Digital Marketing Strategy &amp; Analytics</t>
  </si>
  <si>
    <t>Oportun</t>
  </si>
  <si>
    <t>Rama Motwani</t>
  </si>
  <si>
    <t>Director, Data Technology Program Management</t>
  </si>
  <si>
    <t>WWE</t>
  </si>
  <si>
    <t>David Timm</t>
  </si>
  <si>
    <t>Interim Chief Marketing Officer, KFC</t>
  </si>
  <si>
    <t>Shubha Jain</t>
  </si>
  <si>
    <t>Head of Data, Analytics &amp; ML</t>
  </si>
  <si>
    <t>CPO Commerce</t>
  </si>
  <si>
    <t>Patrick Brown</t>
  </si>
  <si>
    <t>VP of Marketing Applied Analytics</t>
  </si>
  <si>
    <t>Fangzi Huang</t>
  </si>
  <si>
    <t>Slice</t>
  </si>
  <si>
    <t>Andrey Isaev</t>
  </si>
  <si>
    <t>Head of Planning and Business Analysis</t>
  </si>
  <si>
    <t>Lisa Becchetti</t>
  </si>
  <si>
    <t>Senior Director, Media &amp; Customer Strategy</t>
  </si>
  <si>
    <t>Andrew Kwong</t>
  </si>
  <si>
    <t>Sergey Shubin</t>
  </si>
  <si>
    <t>Director of Advanced Analytics and Reporting</t>
  </si>
  <si>
    <t>Brinker International</t>
  </si>
  <si>
    <t>Walid Laaraba</t>
  </si>
  <si>
    <t>Senior Director, eCommerce &amp; Digital</t>
  </si>
  <si>
    <t>Metro</t>
  </si>
  <si>
    <t>Mark Hand</t>
  </si>
  <si>
    <t>Director of Marketing, Digital</t>
  </si>
  <si>
    <t>Sport Clips Haircuts</t>
  </si>
  <si>
    <t>Jorge Torres</t>
  </si>
  <si>
    <t>Chief Marketing Officer, KFC Germany, Denmark, Austria and Switzerland</t>
  </si>
  <si>
    <t>Jaap O. Tuinman</t>
  </si>
  <si>
    <t>Head of Global Media and Marketing Technology</t>
  </si>
  <si>
    <t>Jessica Lai</t>
  </si>
  <si>
    <t>Channel Marketing &amp; Analytics Manager</t>
  </si>
  <si>
    <t>Goods iQ</t>
  </si>
  <si>
    <t>Gislayne Casanova (Sole)</t>
  </si>
  <si>
    <t>Senior Trade Marketing Manager</t>
  </si>
  <si>
    <t>AlEn America</t>
  </si>
  <si>
    <t>Charley Mays</t>
  </si>
  <si>
    <t>Elmhurst® 1925</t>
  </si>
  <si>
    <t>Shawn Wolf</t>
  </si>
  <si>
    <t>Vice President, Business Insights - Data, Tools, and Innovation</t>
  </si>
  <si>
    <t>Acosta Sales &amp; Marketing</t>
  </si>
  <si>
    <t>For partnership (helps CPG &amp; Retail brands improving their performance)</t>
  </si>
  <si>
    <t>Michael Gold</t>
  </si>
  <si>
    <t>Manager, Marketing &amp; Sales Procurement</t>
  </si>
  <si>
    <t>Michael Wallendjack</t>
  </si>
  <si>
    <t>Rachel Magnay</t>
  </si>
  <si>
    <t>Marketing Director, Analytics &amp; Insight</t>
  </si>
  <si>
    <t>Invesco</t>
  </si>
  <si>
    <t>Kenny Moy</t>
  </si>
  <si>
    <t>Solve(d)</t>
  </si>
  <si>
    <t>John Havenaar</t>
  </si>
  <si>
    <t>The Partnering Group</t>
  </si>
  <si>
    <t>Linda Fournier</t>
  </si>
  <si>
    <t>Chiro One Wellness Centers</t>
  </si>
  <si>
    <t>Thomas Vince</t>
  </si>
  <si>
    <t>Senior Vice President - Consumer Insights, Analytics, &amp; Customer Data Strategy</t>
  </si>
  <si>
    <t>Felma Degefa</t>
  </si>
  <si>
    <t>Felma.Degefa@kohler.com</t>
  </si>
  <si>
    <t>Roger Mann</t>
  </si>
  <si>
    <t>The Pictsweet Company</t>
  </si>
  <si>
    <t>Marcin Łapiński</t>
  </si>
  <si>
    <t>Head of Commercial Excellence</t>
  </si>
  <si>
    <t>Michael Martin</t>
  </si>
  <si>
    <t>Category &amp; Shopper Insights Senior Manager</t>
  </si>
  <si>
    <t xml:space="preserve">Church and Dwight </t>
  </si>
  <si>
    <t>Britta B.</t>
  </si>
  <si>
    <t>EVP Chief Marketing Officer</t>
  </si>
  <si>
    <t>Kevin Sherlock</t>
  </si>
  <si>
    <t>Mike Wyatt</t>
  </si>
  <si>
    <t>Director of Customer Development &amp; Insights</t>
  </si>
  <si>
    <t>The wonderful company</t>
  </si>
  <si>
    <t>Laura Champion</t>
  </si>
  <si>
    <t>Senior Manager, Research &amp; Insights</t>
  </si>
  <si>
    <t>Erin Harumi Lee</t>
  </si>
  <si>
    <t>Timothy Surowiecki</t>
  </si>
  <si>
    <t>Sono Bello</t>
  </si>
  <si>
    <t>Joe Mazeika</t>
  </si>
  <si>
    <t>Global Media Operations Manager</t>
  </si>
  <si>
    <t>GM was contacted</t>
  </si>
  <si>
    <t>Jongwoo Lee</t>
  </si>
  <si>
    <t>Trade Insights Manager</t>
  </si>
  <si>
    <t>Christian Thompson</t>
  </si>
  <si>
    <t>Director of Insights and Category Management</t>
  </si>
  <si>
    <t>The Goodyear Tire &amp; Rubber Company</t>
  </si>
  <si>
    <t>Amanda Kantor</t>
  </si>
  <si>
    <t>Senior Data &amp; Strategy Manager, Corporate Social Responsibility</t>
  </si>
  <si>
    <t>Sarisa R.</t>
  </si>
  <si>
    <t>Manager, Sales &amp; Trade Planning</t>
  </si>
  <si>
    <t>Jon Romanow</t>
  </si>
  <si>
    <t> Quest Product</t>
  </si>
  <si>
    <t>Luis Ladd</t>
  </si>
  <si>
    <t>Consumer Intelligence, Insights &amp; Analytics Director</t>
  </si>
  <si>
    <t>Genomma Lab</t>
  </si>
  <si>
    <t>Craig Kronzer</t>
  </si>
  <si>
    <t>UnitedHealthcare</t>
  </si>
  <si>
    <t>Lauri Gosline</t>
  </si>
  <si>
    <t>Bernd Vehlow</t>
  </si>
  <si>
    <t>Partner Measurement &amp; Insights Lead</t>
  </si>
  <si>
    <t>Kishen Jayanti</t>
  </si>
  <si>
    <t>Marketing Analytics Leader</t>
  </si>
  <si>
    <t>Jeroen Oosterbaan</t>
  </si>
  <si>
    <t>Marketing Effectiveness Lead</t>
  </si>
  <si>
    <t xml:space="preserve">Ahold Delhaize </t>
  </si>
  <si>
    <t>Alfred Wang</t>
  </si>
  <si>
    <t>Senior Analytics Manager: Performance Marketing</t>
  </si>
  <si>
    <t>Travis Smith</t>
  </si>
  <si>
    <t>Director, Consumer Analytics and Customer Experience</t>
  </si>
  <si>
    <t>Robert E. Hellauer</t>
  </si>
  <si>
    <t>John Hunewill</t>
  </si>
  <si>
    <t>Vice President Marketing, Marketing Officer</t>
  </si>
  <si>
    <t>Chair King Backyard Store</t>
  </si>
  <si>
    <t>Brian Baron</t>
  </si>
  <si>
    <t>VP EA Sports Analytics</t>
  </si>
  <si>
    <t xml:space="preserve">Electronic Arts (EA) </t>
  </si>
  <si>
    <t>Erica de Aquino</t>
  </si>
  <si>
    <t xml:space="preserve">Global Insights Manager </t>
  </si>
  <si>
    <t>Gabriel Mohanna</t>
  </si>
  <si>
    <t>Data Science Principal</t>
  </si>
  <si>
    <t>Jeevan Kumar</t>
  </si>
  <si>
    <t>Zynga</t>
  </si>
  <si>
    <t>sent from fatma's account</t>
  </si>
  <si>
    <t>Jennifer Beechen</t>
  </si>
  <si>
    <t>Champion Petfoods</t>
  </si>
  <si>
    <t>Maria Lange</t>
  </si>
  <si>
    <t>Earth Animal</t>
  </si>
  <si>
    <t>Richie Singh</t>
  </si>
  <si>
    <t>SVP, Customer Acquisition &amp; Growth</t>
  </si>
  <si>
    <t xml:space="preserve">Beachbody </t>
  </si>
  <si>
    <t>Graham Brockington</t>
  </si>
  <si>
    <t xml:space="preserve">Director of Strategic Analysis </t>
  </si>
  <si>
    <t>Beachbody</t>
  </si>
  <si>
    <t>Audrey Hong</t>
  </si>
  <si>
    <t xml:space="preserve">JUUL Labs </t>
  </si>
  <si>
    <t>Denise Jenkins</t>
  </si>
  <si>
    <t>United Dairy Farmers</t>
  </si>
  <si>
    <t>Nick Davies</t>
  </si>
  <si>
    <t>Senior Business Analytics Manager</t>
  </si>
  <si>
    <t>2K</t>
  </si>
  <si>
    <t>Hanna Rebel</t>
  </si>
  <si>
    <t>Department Manager CRM &amp; Campaigns</t>
  </si>
  <si>
    <t>Dänisches Bettenlager</t>
  </si>
  <si>
    <t>David Jayatillake</t>
  </si>
  <si>
    <t>Director of BI &amp; Analytics</t>
  </si>
  <si>
    <t>Lyst</t>
  </si>
  <si>
    <t>Mitch Rolnick</t>
  </si>
  <si>
    <t>Innovation Director</t>
  </si>
  <si>
    <t>Instinct Pet Food</t>
  </si>
  <si>
    <t>Kimberly Keller</t>
  </si>
  <si>
    <t>Senior Innovation Manager</t>
  </si>
  <si>
    <t>Stella &amp; Chewy's</t>
  </si>
  <si>
    <t>Jennifer Lawrence</t>
  </si>
  <si>
    <t>Vice President, Media Director</t>
  </si>
  <si>
    <t>BERLINE</t>
  </si>
  <si>
    <t>Meredith Barrett</t>
  </si>
  <si>
    <t>Sr. Director, Head of Business Marketing</t>
  </si>
  <si>
    <t>Erica H. Chang</t>
  </si>
  <si>
    <t>Hurom America</t>
  </si>
  <si>
    <t>Michiko Araki Kelley</t>
  </si>
  <si>
    <t>Vice President, Corporate Marketing &amp; New Business Group</t>
  </si>
  <si>
    <t xml:space="preserve">Sony Electronics </t>
  </si>
  <si>
    <t>Raul Duque Ruiz</t>
  </si>
  <si>
    <t>Senior Vice President - Style Collections &amp; Upstream Innovation</t>
  </si>
  <si>
    <t>Chris Amor</t>
  </si>
  <si>
    <t>Senior Technology Manager - Data Products</t>
  </si>
  <si>
    <t>WM Morrison</t>
  </si>
  <si>
    <t>Tinka Dimitrova</t>
  </si>
  <si>
    <t>International Media Digital Social markets coordinator</t>
  </si>
  <si>
    <t>CHANEL</t>
  </si>
  <si>
    <t>Christian Jähnert</t>
  </si>
  <si>
    <t>Senior Manager Connected Data &amp; Analytics</t>
  </si>
  <si>
    <t>Erik La Rochelle</t>
  </si>
  <si>
    <t>Director, Analytics and Data Engineering</t>
  </si>
  <si>
    <t>Cole Haan</t>
  </si>
  <si>
    <t>Greenland</t>
  </si>
  <si>
    <t>Varun Garde</t>
  </si>
  <si>
    <t>Sr. Director Ecommerce/Digital Business Ops</t>
  </si>
  <si>
    <t>Footlocker / Eastbay</t>
  </si>
  <si>
    <t>Julie Albers</t>
  </si>
  <si>
    <t>Sara Wetzler</t>
  </si>
  <si>
    <t>Sr. Director Customer Insights &amp; Analytics</t>
  </si>
  <si>
    <t>Becky Malia</t>
  </si>
  <si>
    <t>Sr. Director, Medical Advanced Analytics</t>
  </si>
  <si>
    <t>GlaxoSmithKline</t>
  </si>
  <si>
    <t>Mark Mathewson</t>
  </si>
  <si>
    <t>ardavon Health Innovations</t>
  </si>
  <si>
    <t>Jenny Fahrenholtz</t>
  </si>
  <si>
    <t>Principal - Guest Insights Innovation</t>
  </si>
  <si>
    <t>Ujjwal Dhoot</t>
  </si>
  <si>
    <t>DXL Group</t>
  </si>
  <si>
    <t xml:space="preserve">Doron Wesly </t>
  </si>
  <si>
    <t>hangAIR Global</t>
  </si>
  <si>
    <t>Anthony Russell</t>
  </si>
  <si>
    <t xml:space="preserve">Head of Brand &amp; Marketing </t>
  </si>
  <si>
    <t>myDNA</t>
  </si>
  <si>
    <t>Yi Liu</t>
  </si>
  <si>
    <t>Research Manager, Customer Insights</t>
  </si>
  <si>
    <t xml:space="preserve">FULLBEAUTY </t>
  </si>
  <si>
    <t>Joe Kambeitz</t>
  </si>
  <si>
    <t>Skin Laundry</t>
  </si>
  <si>
    <t>Brian Cuffel</t>
  </si>
  <si>
    <t>Vice President - Enterprise Analytics and Marketing Operations</t>
  </si>
  <si>
    <t>Bluestem Brands</t>
  </si>
  <si>
    <t>Richard Hansen</t>
  </si>
  <si>
    <t>EVP, Strategy &amp; Analytics</t>
  </si>
  <si>
    <t>Tailored Brands</t>
  </si>
  <si>
    <t>Arpit Gulati</t>
  </si>
  <si>
    <t>Global Analytics Insights Manager, Marketing</t>
  </si>
  <si>
    <t>The clorox company</t>
  </si>
  <si>
    <t>Rebecca Yeng</t>
  </si>
  <si>
    <t>Marketing Manager, Category</t>
  </si>
  <si>
    <t>Thomas Simon</t>
  </si>
  <si>
    <t>Global Senior Brand Manager</t>
  </si>
  <si>
    <t>Herbalife Nutrition </t>
  </si>
  <si>
    <t>Rachel Lukoff</t>
  </si>
  <si>
    <t>Schwan's Company </t>
  </si>
  <si>
    <t>Paras Shah</t>
  </si>
  <si>
    <t>Director, Omnichannel Shopper Marketing</t>
  </si>
  <si>
    <t>Georgia-Pacific</t>
  </si>
  <si>
    <t>Todd Maciejewski</t>
  </si>
  <si>
    <t>Associate Operator Marketing Manager</t>
  </si>
  <si>
    <t>Asha Vyas</t>
  </si>
  <si>
    <t>Consumer Insights and Marketing Strategy</t>
  </si>
  <si>
    <t>U.S. Cellular </t>
  </si>
  <si>
    <t>Jason B</t>
  </si>
  <si>
    <t>7-eleven</t>
  </si>
  <si>
    <t>Mark Temkin</t>
  </si>
  <si>
    <t>Senior Director, Demand Planning</t>
  </si>
  <si>
    <t>Radienz Living </t>
  </si>
  <si>
    <t>Lauren Munyon</t>
  </si>
  <si>
    <t>Target </t>
  </si>
  <si>
    <t>Sean Patrick Rossi</t>
  </si>
  <si>
    <t>Head of Product Marketing</t>
  </si>
  <si>
    <t>Samsung Electronics America </t>
  </si>
  <si>
    <t>Elizabeth Salter</t>
  </si>
  <si>
    <t>Sr. Director, U.S. Marketing</t>
  </si>
  <si>
    <t>Luana Garbi S.</t>
  </si>
  <si>
    <t xml:space="preserve">Global Performance Marketing Manager </t>
  </si>
  <si>
    <t xml:space="preserve"> Zespri</t>
  </si>
  <si>
    <t>Nicolas Begaries</t>
  </si>
  <si>
    <t>Strategy &amp; Insights Head Latam</t>
  </si>
  <si>
    <t xml:space="preserve">Bacardi  </t>
  </si>
  <si>
    <t>Panama</t>
  </si>
  <si>
    <t>Anthony Park</t>
  </si>
  <si>
    <t>Keurig Dr Pepper Inc. </t>
  </si>
  <si>
    <t>Beth Bubon</t>
  </si>
  <si>
    <t>Director Consumer and Category Insights</t>
  </si>
  <si>
    <t>Sagar Shah</t>
  </si>
  <si>
    <t>Global Digital Marketing Director</t>
  </si>
  <si>
    <t>Timothy J. Williams</t>
  </si>
  <si>
    <t>Vice President of Global Marketing</t>
  </si>
  <si>
    <t>Nagase</t>
  </si>
  <si>
    <t>Zhenya Korkina</t>
  </si>
  <si>
    <t>Vice President Variety Pack and On The Go</t>
  </si>
  <si>
    <t>Ferrara Candy Company </t>
  </si>
  <si>
    <t>Amitabh Bose</t>
  </si>
  <si>
    <t>Chief Practice Officer, CPG, Retail &amp; Hospitality</t>
  </si>
  <si>
    <t>Fractal Analytics </t>
  </si>
  <si>
    <t>Agency Consultancy</t>
  </si>
  <si>
    <t>Andrea Kaduk</t>
  </si>
  <si>
    <t>Director, Performance Media</t>
  </si>
  <si>
    <t>Wei Wang</t>
  </si>
  <si>
    <t>Manager, Data Science &amp; Analytics</t>
  </si>
  <si>
    <t>Jennifer Brink</t>
  </si>
  <si>
    <t>Sr. Director, Media</t>
  </si>
  <si>
    <t>Bloomin'​ Brands</t>
  </si>
  <si>
    <t>Stephen Schwallie</t>
  </si>
  <si>
    <t>Division Vice President, Global Marketing</t>
  </si>
  <si>
    <t>Spectrum Brands, Inc </t>
  </si>
  <si>
    <t>Anna Stoesz</t>
  </si>
  <si>
    <t>Dir/Head of Marketing Research &amp; Insights</t>
  </si>
  <si>
    <t>Doug Jensen</t>
  </si>
  <si>
    <t>SVP Go-to-Market (GTM) Analytics</t>
  </si>
  <si>
    <t>The Estée Lauder Companies Inc. </t>
  </si>
  <si>
    <t>Brian Ley</t>
  </si>
  <si>
    <t>Director, Consumer Insights &amp; Strategy</t>
  </si>
  <si>
    <t>Tyson Foods </t>
  </si>
  <si>
    <t>Sharannath Mohanram</t>
  </si>
  <si>
    <t>Global Head of Media Marketing Science</t>
  </si>
  <si>
    <t>Shane Kolpon</t>
  </si>
  <si>
    <t>Brand Manager, Popsicle &amp; Good Humor Ice Cream</t>
  </si>
  <si>
    <t>Scott Miller</t>
  </si>
  <si>
    <t>Vice President - Customer Marketing</t>
  </si>
  <si>
    <t>HARIBO of America</t>
  </si>
  <si>
    <t>Dan Liu</t>
  </si>
  <si>
    <t>Head of Marketing Measurement Innovation</t>
  </si>
  <si>
    <t>The Clorox Company </t>
  </si>
  <si>
    <t>Sneha Vaishnavi</t>
  </si>
  <si>
    <t>Audible/Amazon</t>
  </si>
  <si>
    <t>Daniel Jansen</t>
  </si>
  <si>
    <t>Analytics Insights Manager</t>
  </si>
  <si>
    <t>Dilek Ozler</t>
  </si>
  <si>
    <t>Associate Director of Consumer Business Intelligence</t>
  </si>
  <si>
    <t>Divya Venkataramu</t>
  </si>
  <si>
    <t>Karen Strupp</t>
  </si>
  <si>
    <t>Corporate Manager, Brand Marketing</t>
  </si>
  <si>
    <t>Sub-Zero Group, Inc.</t>
  </si>
  <si>
    <t>Holden Russell</t>
  </si>
  <si>
    <t>Beauty Industry Group</t>
  </si>
  <si>
    <t>Lisa Giagheddu</t>
  </si>
  <si>
    <t>Data Analyst Marketing</t>
  </si>
  <si>
    <t>Gardena GmbH</t>
  </si>
  <si>
    <t>Jake Dietsche</t>
  </si>
  <si>
    <t>Jen Rappaport</t>
  </si>
  <si>
    <t>Falcon Safety Products</t>
  </si>
  <si>
    <t>Leonardo Ocampo</t>
  </si>
  <si>
    <t>Director of Commercial Planning &amp; Analytics</t>
  </si>
  <si>
    <t>Fluent Beverages</t>
  </si>
  <si>
    <t>Andy Monfalcone</t>
  </si>
  <si>
    <t>David Dittmann</t>
  </si>
  <si>
    <t>Sarika Loona</t>
  </si>
  <si>
    <t>Vice President, Data Driven Marketing, Data Strategy &amp; Activation</t>
  </si>
  <si>
    <t>L’Oreal Americas</t>
  </si>
  <si>
    <t>David Lepicier</t>
  </si>
  <si>
    <t>Jorge Andres Bustamante</t>
  </si>
  <si>
    <t>Selin Iskifoglu</t>
  </si>
  <si>
    <t>Senior Manager, Integrated Marketing &amp; Commercialization</t>
  </si>
  <si>
    <t>Nikki(Hanqi) Wu</t>
  </si>
  <si>
    <t>Digital Advertising Specialist</t>
  </si>
  <si>
    <t xml:space="preserve">Acadia Healthcare </t>
  </si>
  <si>
    <t>Bonnie K. Padgett</t>
  </si>
  <si>
    <t>Vice President, Marketing &amp; Corporate Communications</t>
  </si>
  <si>
    <t>Royston Group</t>
  </si>
  <si>
    <t>David O'Toole</t>
  </si>
  <si>
    <t>Vice President of Analytics, Consumer Behavior, and BI</t>
  </si>
  <si>
    <t>Comoto Holdings</t>
  </si>
  <si>
    <t>Ashraf Ali K M</t>
  </si>
  <si>
    <t>Senior Manager, Data Science &amp; Analytics</t>
  </si>
  <si>
    <t>they develop their models internally</t>
  </si>
  <si>
    <t>Simone Iori</t>
  </si>
  <si>
    <t>Digital Marketing Technologist, Strategist and Innovator</t>
  </si>
  <si>
    <t xml:space="preserve">Valentino </t>
  </si>
  <si>
    <t>Ty Weston</t>
  </si>
  <si>
    <t>VP Digital Marketing and Analytics | GM Lexington Law</t>
  </si>
  <si>
    <t>Progrexion</t>
  </si>
  <si>
    <t>Pamela Monetti</t>
  </si>
  <si>
    <t>Global Digital Senior Manager</t>
  </si>
  <si>
    <t>Moncler</t>
  </si>
  <si>
    <t>John D</t>
  </si>
  <si>
    <t>Vice President, Customer Insights | Marketing Strategy and Analytics</t>
  </si>
  <si>
    <t>TracFone Wireless</t>
  </si>
  <si>
    <t>Angela Puddle</t>
  </si>
  <si>
    <t>Digital Optimisation &amp; Insights Manager</t>
  </si>
  <si>
    <t>Pets at Home</t>
  </si>
  <si>
    <t>Micah Muhr</t>
  </si>
  <si>
    <t>Director, Audience Insights &amp; Strategy</t>
  </si>
  <si>
    <t>VENN</t>
  </si>
  <si>
    <t>Bruno Chester Leardine</t>
  </si>
  <si>
    <t>Marketing Sciences and Analytics Manager</t>
  </si>
  <si>
    <t>UPS</t>
  </si>
  <si>
    <t>Rohit Dalal</t>
  </si>
  <si>
    <t>Executive Director, Data Science &amp; Analytics</t>
  </si>
  <si>
    <t>The Estée Lauder Companies</t>
  </si>
  <si>
    <t>Guilherme Diaz-Bérrio</t>
  </si>
  <si>
    <t xml:space="preserve">Marketing Analytics &amp; Insights Team Lead </t>
  </si>
  <si>
    <t>Kindred Group</t>
  </si>
  <si>
    <t>Shivang Desai</t>
  </si>
  <si>
    <t>Marketing Sciences Manager</t>
  </si>
  <si>
    <t>Omar Quinones</t>
  </si>
  <si>
    <t>Director, Brand Strategy</t>
  </si>
  <si>
    <t>YETI</t>
  </si>
  <si>
    <t>Brian Hoffstedder</t>
  </si>
  <si>
    <t>Director, Human Insights - Shopping Experience</t>
  </si>
  <si>
    <t>Brad Schneck</t>
  </si>
  <si>
    <t xml:space="preserve">Strategic Marketing Manager </t>
  </si>
  <si>
    <t>Ross Hartman</t>
  </si>
  <si>
    <t>Marketing Strategy Advisor</t>
  </si>
  <si>
    <t>Chick-fil-A</t>
  </si>
  <si>
    <t>Tim Kamienski</t>
  </si>
  <si>
    <t>invite sent from fatma's account</t>
  </si>
  <si>
    <t>David Chipman</t>
  </si>
  <si>
    <t>Head of Enterprise Analytics</t>
  </si>
  <si>
    <t>Affordable Care</t>
  </si>
  <si>
    <t>Anthony K. Adeleye</t>
  </si>
  <si>
    <t>Vice President, Procurement Business Process &amp; Technology</t>
  </si>
  <si>
    <t>Amas Li</t>
  </si>
  <si>
    <t>SEEK</t>
  </si>
  <si>
    <t>Emanuel De Luca</t>
  </si>
  <si>
    <t>Sr Brand Manager</t>
  </si>
  <si>
    <t>Reynolds Consumer Products </t>
  </si>
  <si>
    <t>Kristen Vayda-Dreitlein</t>
  </si>
  <si>
    <t>Senior Manager, Go To Market, Consumer Group</t>
  </si>
  <si>
    <t>Randolph W. (Randy) Wheeler</t>
  </si>
  <si>
    <t>Global Head, Analytics</t>
  </si>
  <si>
    <t>Ksenia Galkina</t>
  </si>
  <si>
    <t>Fandom</t>
  </si>
  <si>
    <t>Ronnie Beltran</t>
  </si>
  <si>
    <t>Senior Partner, Group Strategy Director</t>
  </si>
  <si>
    <t>Sameer Kothari</t>
  </si>
  <si>
    <t>Media Tech &amp; Analytics Director</t>
  </si>
  <si>
    <t>Chris Gayton</t>
  </si>
  <si>
    <t>Vice President - Brand Marketing</t>
  </si>
  <si>
    <t>J. Jill</t>
  </si>
  <si>
    <t>Lauren Brawn</t>
  </si>
  <si>
    <t>Jin Wang</t>
  </si>
  <si>
    <t>VP, Data Scientist Lead</t>
  </si>
  <si>
    <t>AMIT P.</t>
  </si>
  <si>
    <t>TreeHouse Foods </t>
  </si>
  <si>
    <t>Sunil Kambrath</t>
  </si>
  <si>
    <t>Global Solution Owner - eCommerce &amp; Consumer Analytics</t>
  </si>
  <si>
    <t>Mondelēz International </t>
  </si>
  <si>
    <t>Sharon Shen</t>
  </si>
  <si>
    <t>Jackie Touzeau</t>
  </si>
  <si>
    <t>Senior Business Intelligence Manager</t>
  </si>
  <si>
    <t>Andrew Christensen</t>
  </si>
  <si>
    <t>CHG Healthcare</t>
  </si>
  <si>
    <t>Shing Lei Koh</t>
  </si>
  <si>
    <t>Marketing Intelligence Manager</t>
  </si>
  <si>
    <t xml:space="preserve">Wunderman DC </t>
  </si>
  <si>
    <t>Gabriel Song</t>
  </si>
  <si>
    <t>Insights Manager - Emerging Asia</t>
  </si>
  <si>
    <t>Peter Donley</t>
  </si>
  <si>
    <t>G &amp; J Pepsi-Cola Bottlers, Inc. </t>
  </si>
  <si>
    <t>Ruben Kogel</t>
  </si>
  <si>
    <t xml:space="preserve"> Hippo Insurance</t>
  </si>
  <si>
    <t>CJ Brown</t>
  </si>
  <si>
    <t>Director, Media Analytics, Global Business Services</t>
  </si>
  <si>
    <t>Paul Rau</t>
  </si>
  <si>
    <t>paul.rau@pepsico.com</t>
  </si>
  <si>
    <t>Nazrudeen Mohammed</t>
  </si>
  <si>
    <t>AVP, Marketing Database &amp; Analytics</t>
  </si>
  <si>
    <t>Ronnie M.</t>
  </si>
  <si>
    <t>Senior Manager, CMI - Consumer Insights </t>
  </si>
  <si>
    <t>Matt Wilke</t>
  </si>
  <si>
    <t>Director of Performance Media</t>
  </si>
  <si>
    <t>Radancy</t>
  </si>
  <si>
    <t>He is no longer at Radancy but will refer us to the right person</t>
  </si>
  <si>
    <t>Vivian Wei Tang</t>
  </si>
  <si>
    <t>Director, Insights and Analytics</t>
  </si>
  <si>
    <t xml:space="preserve"> CMI Media</t>
  </si>
  <si>
    <t>Rafael Martinez</t>
  </si>
  <si>
    <t>Brand Management</t>
  </si>
  <si>
    <t>Apex Tool Group, LLC </t>
  </si>
  <si>
    <t>Matt Ordover</t>
  </si>
  <si>
    <t>Manager, Data &amp; Analytics</t>
  </si>
  <si>
    <t>P.volve</t>
  </si>
  <si>
    <t>Vijaya Patil</t>
  </si>
  <si>
    <t>Marketing Effectiveness - Experimentation, Personalization &amp; New Customer Acquisition</t>
  </si>
  <si>
    <t>Eswar Sivaraman</t>
  </si>
  <si>
    <t>EVP Media Market Planning &amp; Analytics</t>
  </si>
  <si>
    <t>Amplifi USA</t>
  </si>
  <si>
    <t>Michael Bristow</t>
  </si>
  <si>
    <t>Director Of Sales &amp; Marketing</t>
  </si>
  <si>
    <t>IDEAL OF SWEDEN</t>
  </si>
  <si>
    <t>Jon E. Fornes</t>
  </si>
  <si>
    <t>Coop Norway</t>
  </si>
  <si>
    <t>Pierre Antoine</t>
  </si>
  <si>
    <t xml:space="preserve">Senior Principal </t>
  </si>
  <si>
    <t>Elena Parfenti</t>
  </si>
  <si>
    <t>Director, Scaled Analytics</t>
  </si>
  <si>
    <t>Jennifer Ekstrom Fisher</t>
  </si>
  <si>
    <t>Engagement Manager</t>
  </si>
  <si>
    <t>Rudraswamy Sugur Mathada</t>
  </si>
  <si>
    <t>Mark Burton</t>
  </si>
  <si>
    <t>APAC Media Consulting Manager</t>
  </si>
  <si>
    <t>Amin Oskouei</t>
  </si>
  <si>
    <t>Director, Pricing &amp; Analytics</t>
  </si>
  <si>
    <t>Rugs USA</t>
  </si>
  <si>
    <t>he is not in charge of MMM.</t>
  </si>
  <si>
    <t>Doug Dolsen</t>
  </si>
  <si>
    <t>VP, Custom Insights</t>
  </si>
  <si>
    <t>Dave Williams</t>
  </si>
  <si>
    <t>VP - Analytics &amp; Insights</t>
  </si>
  <si>
    <t>BUMP Williams Consulting</t>
  </si>
  <si>
    <t>Paula A.</t>
  </si>
  <si>
    <t>Chief Intelligence Officer-Managing Partner</t>
  </si>
  <si>
    <t xml:space="preserve">Tabor Partners </t>
  </si>
  <si>
    <t>Richard Haffner</t>
  </si>
  <si>
    <t>Executive Director - Research</t>
  </si>
  <si>
    <t>Mark Sanderson</t>
  </si>
  <si>
    <t>V.P. Research</t>
  </si>
  <si>
    <t>Phoenix Marketing International</t>
  </si>
  <si>
    <t>Jonathan Hook</t>
  </si>
  <si>
    <t>M/A/R/C</t>
  </si>
  <si>
    <t>Carlos Salazar-Velasquez</t>
  </si>
  <si>
    <t>Vice-President, Consumer Insights Practice</t>
  </si>
  <si>
    <t>Strategy Analytics</t>
  </si>
  <si>
    <t>Nancy Wang</t>
  </si>
  <si>
    <t>Vice President, Ad Impact Data Science</t>
  </si>
  <si>
    <t>NBCUniversal Media</t>
  </si>
  <si>
    <t>Patrick Acosta</t>
  </si>
  <si>
    <t>VP Sales</t>
  </si>
  <si>
    <t>Claritas</t>
  </si>
  <si>
    <t>Claudia López Amor</t>
  </si>
  <si>
    <t>Managing Director I Partner</t>
  </si>
  <si>
    <t>DIBAL Consulting Group</t>
  </si>
  <si>
    <t>Rob Cederbaum</t>
  </si>
  <si>
    <t>Mphasize</t>
  </si>
  <si>
    <t>Lisa Virgini</t>
  </si>
  <si>
    <t>Dig Insights</t>
  </si>
  <si>
    <t>Ron Shipp</t>
  </si>
  <si>
    <t>CIQ Analytics</t>
  </si>
  <si>
    <t>Dean Tindall</t>
  </si>
  <si>
    <t>Boxclever</t>
  </si>
  <si>
    <t>Randall Wahl</t>
  </si>
  <si>
    <t>M/A/R/C Research</t>
  </si>
  <si>
    <t>David Viteri</t>
  </si>
  <si>
    <t>Senior Marketing Specialist</t>
  </si>
  <si>
    <t>Evan Williams</t>
  </si>
  <si>
    <t>Senior Vice President of Client Experience</t>
  </si>
  <si>
    <t xml:space="preserve">Nicholas Wicks </t>
  </si>
  <si>
    <t>Hitesh Kalra</t>
  </si>
  <si>
    <t>Analytics and Insights Manager-Transactional Banking and Data Science</t>
  </si>
  <si>
    <t>Moid Hassan</t>
  </si>
  <si>
    <t>Kevin Robinson</t>
  </si>
  <si>
    <t>Vice President, Digital Marketing Measurement Analytic Consultant</t>
  </si>
  <si>
    <t xml:space="preserve"> Wells Fargo</t>
  </si>
  <si>
    <t>"Thanks"</t>
  </si>
  <si>
    <t>Jean Azevedo</t>
  </si>
  <si>
    <t>Vice President Marketing Analytics</t>
  </si>
  <si>
    <t>Vincent Latone</t>
  </si>
  <si>
    <t xml:space="preserve">Vice President, Client Development </t>
  </si>
  <si>
    <t>Toluna Corporate</t>
  </si>
  <si>
    <t>Steven Cohen</t>
  </si>
  <si>
    <t>In4mation</t>
  </si>
  <si>
    <t>Kevin Lattery</t>
  </si>
  <si>
    <t>Senior VP Methodology and Innovation</t>
  </si>
  <si>
    <t>SKIM Marketing Research</t>
  </si>
  <si>
    <t>Paul Richard McCullough</t>
  </si>
  <si>
    <t>MACRO Consulting</t>
  </si>
  <si>
    <t>Hawaii</t>
  </si>
  <si>
    <t>Ashvin Melwani</t>
  </si>
  <si>
    <t>Obvi.</t>
  </si>
  <si>
    <t>Abhishek Dudhankar</t>
  </si>
  <si>
    <t>Sr Manager - Analytics &amp; Insights</t>
  </si>
  <si>
    <t>John Weinstock</t>
  </si>
  <si>
    <t>Executive Vice President - Marketing</t>
  </si>
  <si>
    <t>Springs Window Fashions</t>
  </si>
  <si>
    <t>Marco De La Torre</t>
  </si>
  <si>
    <t>Marketing Manager, U.S. Marketing</t>
  </si>
  <si>
    <t>Amir Bolouryazad</t>
  </si>
  <si>
    <t>Head of Engagement Marketing</t>
  </si>
  <si>
    <t>Emma – The Sleep Company</t>
  </si>
  <si>
    <t>Lauren Cary</t>
  </si>
  <si>
    <t>NOBULL</t>
  </si>
  <si>
    <t>Jonas Schröder</t>
  </si>
  <si>
    <t>Kayleigh Dunn</t>
  </si>
  <si>
    <t>Associate Marketing Director</t>
  </si>
  <si>
    <t>Vishwas Arora</t>
  </si>
  <si>
    <t>Channel Strategy, Marketing &amp; Analytics</t>
  </si>
  <si>
    <t>Zachary McKenzie</t>
  </si>
  <si>
    <t>Director, Analytics and Insights</t>
  </si>
  <si>
    <t>Mike Wolf</t>
  </si>
  <si>
    <t>The Stow Company</t>
  </si>
  <si>
    <t>Rick Saporta</t>
  </si>
  <si>
    <t>Head of Data Strategy and Insights</t>
  </si>
  <si>
    <t>The Farmer's Dog</t>
  </si>
  <si>
    <t>Piotr Szymski</t>
  </si>
  <si>
    <t>Senior Director Consumer and Media Insights</t>
  </si>
  <si>
    <t>The Heineken Company</t>
  </si>
  <si>
    <t>Will change position</t>
  </si>
  <si>
    <t>Justin Boling</t>
  </si>
  <si>
    <t>PetDine LLC</t>
  </si>
  <si>
    <t>Ivan Alvarado</t>
  </si>
  <si>
    <t>Vice President Marketing and Category Management North America</t>
  </si>
  <si>
    <t>Deoleo S.A.</t>
  </si>
  <si>
    <t>Justin Kubassek</t>
  </si>
  <si>
    <t>Marketing Manager, Food</t>
  </si>
  <si>
    <t>Darigold</t>
  </si>
  <si>
    <t>Tim Jones</t>
  </si>
  <si>
    <t>Director, Category Management and Customer Analytics</t>
  </si>
  <si>
    <t>Oberto Brands</t>
  </si>
  <si>
    <t>Weile Chen</t>
  </si>
  <si>
    <t>Leslie Griffin</t>
  </si>
  <si>
    <t>Director, Product &amp; Marketing Analytics</t>
  </si>
  <si>
    <t>Harrison Kahn</t>
  </si>
  <si>
    <t>Caledonia Spirits</t>
  </si>
  <si>
    <t>Vermont</t>
  </si>
  <si>
    <t>Gabrielle Garlitz</t>
  </si>
  <si>
    <t>Brand Marketing Analyst</t>
  </si>
  <si>
    <t>Became Associate Brand Manager at Bridgestone Americas in April 2021</t>
  </si>
  <si>
    <t>Denise Lay</t>
  </si>
  <si>
    <t>Global Brand Strategy &amp; Product Marketing</t>
  </si>
  <si>
    <t>Christine Puchalski</t>
  </si>
  <si>
    <t>Consumer Insights &amp; Business Analytics</t>
  </si>
  <si>
    <t>Daniel Byrd</t>
  </si>
  <si>
    <t>Sr. Analyst Advanced Analytics</t>
  </si>
  <si>
    <t>Sophie Shay</t>
  </si>
  <si>
    <t>Director, Digital Marketing &amp; Data Strategy</t>
  </si>
  <si>
    <t>Sandra Samadasvili</t>
  </si>
  <si>
    <t>Brock Bernholtz</t>
  </si>
  <si>
    <t>Trade Marketing Analytics</t>
  </si>
  <si>
    <t>Eagle Foods</t>
  </si>
  <si>
    <t>Andrew Deckert</t>
  </si>
  <si>
    <t>Associate Director of Marketing - Adult &amp; Family Beverages</t>
  </si>
  <si>
    <t>Sarah Barnes</t>
  </si>
  <si>
    <t>Associate Director, Marketing - Poultry &amp; Mexican</t>
  </si>
  <si>
    <t>Kyle McConnell</t>
  </si>
  <si>
    <t>Senior Manager, Optimization and Analytics</t>
  </si>
  <si>
    <t>Ana Maria Lopez Ariza</t>
  </si>
  <si>
    <t>Sr. Manager Consumer and Shopper Insights</t>
  </si>
  <si>
    <t>Moira McCaffrey</t>
  </si>
  <si>
    <t>Director of Media Analytics and Optimization</t>
  </si>
  <si>
    <t>Eric Anderson</t>
  </si>
  <si>
    <t>Category Insights Manager</t>
  </si>
  <si>
    <t>Raj Venkitachalam</t>
  </si>
  <si>
    <t>Executive Leader of Marketing Strategy, Data Science, and Analytics</t>
  </si>
  <si>
    <t>Advanced Auto Parts</t>
  </si>
  <si>
    <t>He has been contacted on LI before but could not find him on the DB or on FS. I added him to the DB and sent a follow up message</t>
  </si>
  <si>
    <t>Elliot Nicholas Tjipto</t>
  </si>
  <si>
    <t>The Learning Lab</t>
  </si>
  <si>
    <t>Rosa Norcisa</t>
  </si>
  <si>
    <t>Domino’s Pizza</t>
  </si>
  <si>
    <t>Angelo Cheong</t>
  </si>
  <si>
    <t>Sr Manager, Marketing Analytics</t>
  </si>
  <si>
    <t>Ibotta</t>
  </si>
  <si>
    <t>John Ross</t>
  </si>
  <si>
    <t>Director Insights and Analytics</t>
  </si>
  <si>
    <t>Alfred Okoruwe</t>
  </si>
  <si>
    <t>Lead Marketing Econometrician</t>
  </si>
  <si>
    <t>Three.</t>
  </si>
  <si>
    <t>Qi Zhang</t>
  </si>
  <si>
    <t>Director, Customer Data Science &amp; Analytics</t>
  </si>
  <si>
    <t>Tim Pamer</t>
  </si>
  <si>
    <t>Senior Manager, Data Science &amp; Program Analytics</t>
  </si>
  <si>
    <t>Amita Date</t>
  </si>
  <si>
    <t>Ferrero </t>
  </si>
  <si>
    <t>Sylvie Dalebroux</t>
  </si>
  <si>
    <t>Head of Business Intelligence and Marketing</t>
  </si>
  <si>
    <t>Swiss Pharma International</t>
  </si>
  <si>
    <t>Felipe Demartini</t>
  </si>
  <si>
    <t>Groenz</t>
  </si>
  <si>
    <t>Andy Cataldo</t>
  </si>
  <si>
    <t>VaynerMedia</t>
  </si>
  <si>
    <t>Kareem Ali</t>
  </si>
  <si>
    <t>Sanjib Mohanty</t>
  </si>
  <si>
    <t>Senior Director, Pricing and Revenue Optimization</t>
  </si>
  <si>
    <t>Anirudh Reddy Mudimela</t>
  </si>
  <si>
    <t>Senior Associate</t>
  </si>
  <si>
    <t>Factspan Inc. </t>
  </si>
  <si>
    <t>Mark Schwartz</t>
  </si>
  <si>
    <t>NerdWallet</t>
  </si>
  <si>
    <t>Laurence Potapov</t>
  </si>
  <si>
    <t>European Director Shopper Marketing &amp; Promotion - Customer Marketing Director Region EEMEA</t>
  </si>
  <si>
    <t>Yuan Ren</t>
  </si>
  <si>
    <t>Senior Associate Director, Business Analytics</t>
  </si>
  <si>
    <t>Arisa Kulpiyavaja</t>
  </si>
  <si>
    <t>SIMPLE FOODS</t>
  </si>
  <si>
    <t>Jeffrey Weber</t>
  </si>
  <si>
    <t>Sales Planning Manager</t>
  </si>
  <si>
    <t>Morton Salt </t>
  </si>
  <si>
    <t>Paul Moczynski</t>
  </si>
  <si>
    <t>Director, Management Science &amp; Integration</t>
  </si>
  <si>
    <t>Andrew Crocco</t>
  </si>
  <si>
    <t>Senior Director, Consumer Insights</t>
  </si>
  <si>
    <t>Wealthfront</t>
  </si>
  <si>
    <t>Chlöe Craig</t>
  </si>
  <si>
    <t>Dmitri Pankov</t>
  </si>
  <si>
    <t>Director, Data Products &amp; Data Platforms</t>
  </si>
  <si>
    <t>Bijendra Singh</t>
  </si>
  <si>
    <t>Head Of Data Science and Analytics</t>
  </si>
  <si>
    <t>Qin Chen</t>
  </si>
  <si>
    <t>Technical Lead Manager, Marketing Data Science</t>
  </si>
  <si>
    <t>Fred Morris</t>
  </si>
  <si>
    <t>Sr Manager, Marketing Analytics &amp; Operations</t>
  </si>
  <si>
    <t>Katie Nappi</t>
  </si>
  <si>
    <t>Director, North America Omnichannel Shopper Insights and Innovation</t>
  </si>
  <si>
    <t>Akhil Batra</t>
  </si>
  <si>
    <t>Marketing Analyst Advisor</t>
  </si>
  <si>
    <t>FedEx Services</t>
  </si>
  <si>
    <t>Anna Todorova</t>
  </si>
  <si>
    <t>Sr. Manager, Market Intelligence - Brand Strategy</t>
  </si>
  <si>
    <t>Anas S.</t>
  </si>
  <si>
    <t>Emily Loh</t>
  </si>
  <si>
    <t>Coinbase</t>
  </si>
  <si>
    <t>Fiona Li</t>
  </si>
  <si>
    <t>Measurement Lead, Growth</t>
  </si>
  <si>
    <t>Daniel Avon</t>
  </si>
  <si>
    <t>Manager - Data Strategy</t>
  </si>
  <si>
    <t>Jon Rehfeld</t>
  </si>
  <si>
    <t>Associate Director - Insights &amp; Planning, Analytics</t>
  </si>
  <si>
    <t>Post Consumer Brands</t>
  </si>
  <si>
    <t>jonrehfeld@gmail.com</t>
  </si>
  <si>
    <t>Hong Zou</t>
  </si>
  <si>
    <t>Data Scientist </t>
  </si>
  <si>
    <t>Jericho Razon</t>
  </si>
  <si>
    <t>Director, Consumer Insights &amp; Front End Innovation</t>
  </si>
  <si>
    <t>jericho.razon@nestle.com</t>
  </si>
  <si>
    <t>Katie Survance</t>
  </si>
  <si>
    <t>Senior Director, Emerging Opportunities</t>
  </si>
  <si>
    <t xml:space="preserve">Constellation Brands </t>
  </si>
  <si>
    <t>Teresa Surichamorn</t>
  </si>
  <si>
    <t>Associate Director, Analytic Insights </t>
  </si>
  <si>
    <t>Christie Warren</t>
  </si>
  <si>
    <t>Director, Category Management</t>
  </si>
  <si>
    <t>Peter Waterman</t>
  </si>
  <si>
    <t>Alexandra Ewing</t>
  </si>
  <si>
    <t xml:space="preserve">Conagra Brands </t>
  </si>
  <si>
    <t>Jennifer Jacobsen</t>
  </si>
  <si>
    <t>Customer Analytics Director</t>
  </si>
  <si>
    <t>Conagra Foods</t>
  </si>
  <si>
    <t>Danny Brown</t>
  </si>
  <si>
    <t>Associate Director of Shopper Insights</t>
  </si>
  <si>
    <t>Tom Gannon</t>
  </si>
  <si>
    <t>Director - Revenue Optimization</t>
  </si>
  <si>
    <t>Liz Lock</t>
  </si>
  <si>
    <t>Director, Commercial Insights and Analytics, Specialty</t>
  </si>
  <si>
    <t>liz.lock@abbvie.com</t>
  </si>
  <si>
    <t>Christopher Orzolek</t>
  </si>
  <si>
    <t>Volha V. Chuvakin</t>
  </si>
  <si>
    <t>Associate Director, Analytic Insights</t>
  </si>
  <si>
    <t>Sarah Pearson</t>
  </si>
  <si>
    <t xml:space="preserve">Penfield Consulting </t>
  </si>
  <si>
    <t>Gek Yeo</t>
  </si>
  <si>
    <t>Trinh Tham</t>
  </si>
  <si>
    <t>Chief Marketing Officer, EVP Marketing &amp; E-Commerce</t>
  </si>
  <si>
    <t>Harry Rosen</t>
  </si>
  <si>
    <t>Melissa Amponsah</t>
  </si>
  <si>
    <t>Associate Vice President, Marketing- Supercuts</t>
  </si>
  <si>
    <t xml:space="preserve">Regis Corporation </t>
  </si>
  <si>
    <t>Phil Reiter</t>
  </si>
  <si>
    <t>Vice President of National/Local Marketing &amp; Marketing Operations</t>
  </si>
  <si>
    <t>Tractor Supply Company</t>
  </si>
  <si>
    <t>Debi Carpenter</t>
  </si>
  <si>
    <t>RiteRug Flooring</t>
  </si>
  <si>
    <t>David Fleischman</t>
  </si>
  <si>
    <t>Executive Vice President of Sales and Marketing</t>
  </si>
  <si>
    <t>Ortho Mattress</t>
  </si>
  <si>
    <t>Adam Schatz</t>
  </si>
  <si>
    <t>BHG Group</t>
  </si>
  <si>
    <t>Brian Stifel</t>
  </si>
  <si>
    <t>Vice President, Brand Strategy &amp; Consumer Insights</t>
  </si>
  <si>
    <t>Philip Gross</t>
  </si>
  <si>
    <t>Vice President of Product</t>
  </si>
  <si>
    <t>EnergySage</t>
  </si>
  <si>
    <t>SK Sharma</t>
  </si>
  <si>
    <t>Chief Analytics &amp; AI Officer</t>
  </si>
  <si>
    <t>Ingrooves Music Group</t>
  </si>
  <si>
    <t>Matt Dickerson</t>
  </si>
  <si>
    <t>General Manager - Strategy, Data &amp; Insights</t>
  </si>
  <si>
    <t>Momentum Energy</t>
  </si>
  <si>
    <t>Keri Degroote</t>
  </si>
  <si>
    <t>Senior Vice President, Research &amp; Analytics</t>
  </si>
  <si>
    <t xml:space="preserve">SiriusXM </t>
  </si>
  <si>
    <t>Ashlee Weisser</t>
  </si>
  <si>
    <t>CFO, Outback Steakhouse and Head of Enterprise Analytics</t>
  </si>
  <si>
    <t>George Mathew</t>
  </si>
  <si>
    <t>Assistant Vice President</t>
  </si>
  <si>
    <t>The Hartford</t>
  </si>
  <si>
    <t>John Meyers</t>
  </si>
  <si>
    <t>Vice President Finance &amp; Analytics</t>
  </si>
  <si>
    <t>Marco's Pizza</t>
  </si>
  <si>
    <t>Derek Rodenhausen</t>
  </si>
  <si>
    <t>Samuel Tisdall</t>
  </si>
  <si>
    <t>General Manager ECommerce</t>
  </si>
  <si>
    <t>Jordan Beck</t>
  </si>
  <si>
    <t>Global Insights Manager - Marketing Measurement</t>
  </si>
  <si>
    <t>Dave Bramwell</t>
  </si>
  <si>
    <t>dave.bramwell@ferrero.com
dbramwell@gmail.com</t>
  </si>
  <si>
    <t>Konstantin G.</t>
  </si>
  <si>
    <t>AVP, Marketing Data Science</t>
  </si>
  <si>
    <t>Rockland Trust</t>
  </si>
  <si>
    <t>Joe Hahn</t>
  </si>
  <si>
    <t>Director, Business Intelligence</t>
  </si>
  <si>
    <t>Energizer Holdings </t>
  </si>
  <si>
    <t>Olivia Hawkins</t>
  </si>
  <si>
    <t>Head Of Business Consulting EMEA</t>
  </si>
  <si>
    <t>Jacques Fogliarini</t>
  </si>
  <si>
    <t>Senior Director ECommerce and Online Marketing</t>
  </si>
  <si>
    <t>Jeremiah Imperial</t>
  </si>
  <si>
    <t>Nestle Retail Sales</t>
  </si>
  <si>
    <t>Lorna Rivero</t>
  </si>
  <si>
    <t>Director, Partner Marketing</t>
  </si>
  <si>
    <t>Jason Fisher</t>
  </si>
  <si>
    <t>Senior Director, Analytics &amp; Insights</t>
  </si>
  <si>
    <t>Arun Krishnaswamy</t>
  </si>
  <si>
    <t>Director &amp; Head of Marketing</t>
  </si>
  <si>
    <t>Ted Sun</t>
  </si>
  <si>
    <t>Liliana Heidinger</t>
  </si>
  <si>
    <t>EMEA Product Marketing Director</t>
  </si>
  <si>
    <t>John Sommer</t>
  </si>
  <si>
    <t>Senior Manager, Consumer Insights</t>
  </si>
  <si>
    <t>Mauricio Rodríguez Arévalo</t>
  </si>
  <si>
    <t>LatAm Country, BU &amp; Programs Field Marketing Director</t>
  </si>
  <si>
    <t>Stuart Henderson</t>
  </si>
  <si>
    <t>EMEA Client Solutions Marketing Director</t>
  </si>
  <si>
    <t>Luis Rubi</t>
  </si>
  <si>
    <t>Sr Manager Global Insights and Analytics</t>
  </si>
  <si>
    <t>luis.rubi@generalmills.com</t>
  </si>
  <si>
    <t>Jessica Wetzel</t>
  </si>
  <si>
    <t>Analytics &amp; Insights</t>
  </si>
  <si>
    <t>Peggy Rouffiac</t>
  </si>
  <si>
    <t>Head of Marketing Central Eastern Europe</t>
  </si>
  <si>
    <t>Ron Hopper</t>
  </si>
  <si>
    <t>Retail Execution Leader</t>
  </si>
  <si>
    <t>Duracell </t>
  </si>
  <si>
    <t>Helen Kirwan</t>
  </si>
  <si>
    <t>Associate Director, Marketing, eCommerce &amp; Commercial Analytics</t>
  </si>
  <si>
    <t>Mary Yee</t>
  </si>
  <si>
    <t>Peter Steen Litrup</t>
  </si>
  <si>
    <t>Director of Marketing Nordics/Baltics</t>
  </si>
  <si>
    <t>Raymond Chow</t>
  </si>
  <si>
    <t>Greater China Director of Marketing</t>
  </si>
  <si>
    <t>Brian Venuti</t>
  </si>
  <si>
    <t>Vice President Customer Marketing</t>
  </si>
  <si>
    <t>Ashish Joshi</t>
  </si>
  <si>
    <t xml:space="preserve">VP, Enterprise Analytics, Global </t>
  </si>
  <si>
    <t>Supriya Bhatia</t>
  </si>
  <si>
    <t>Consumer Data, Engineering and Analytics - Marketing Science</t>
  </si>
  <si>
    <t>Bobby Oliver</t>
  </si>
  <si>
    <t>GM/Head of Confection Brands</t>
  </si>
  <si>
    <t>Ghirardelli Chocolate Company </t>
  </si>
  <si>
    <t>Lydia Perez Poole</t>
  </si>
  <si>
    <t>Senior Manager, Consumer &amp; Market Insights</t>
  </si>
  <si>
    <t>William (Bill) Mackison</t>
  </si>
  <si>
    <t>Consumer Insights Lead</t>
  </si>
  <si>
    <t>Perfetti Van Melle </t>
  </si>
  <si>
    <t>Sjoerd Koornstra</t>
  </si>
  <si>
    <t>The House of Insights</t>
  </si>
  <si>
    <t>John Bremer</t>
  </si>
  <si>
    <t>Hamza Ikram</t>
  </si>
  <si>
    <t>Quadrangle</t>
  </si>
  <si>
    <t xml:space="preserve">Tara Ulanoff </t>
  </si>
  <si>
    <t>Head of Insights and Analytics, Blue Buffalo Co</t>
  </si>
  <si>
    <t>Lance Patrick</t>
  </si>
  <si>
    <t>Global Price &amp; Promotion Analytics Leader</t>
  </si>
  <si>
    <t>Justin Gorrell</t>
  </si>
  <si>
    <t>Kedar Pandit</t>
  </si>
  <si>
    <t>Senior Director, Customer Data &amp; Analytics</t>
  </si>
  <si>
    <t>Marc Steffens</t>
  </si>
  <si>
    <t>VP of Growth Marketing</t>
  </si>
  <si>
    <t>Swati Gupta</t>
  </si>
  <si>
    <t>Akshay Jain</t>
  </si>
  <si>
    <t xml:space="preserve"> The Home Depot</t>
  </si>
  <si>
    <t>Greg Becker</t>
  </si>
  <si>
    <t>Director Data Science &amp; Analytics</t>
  </si>
  <si>
    <t>Atif Ahmad</t>
  </si>
  <si>
    <t>Vice President Of Application Development</t>
  </si>
  <si>
    <t>JOANN Stores</t>
  </si>
  <si>
    <t>G Scott Stukey</t>
  </si>
  <si>
    <t>Marketing Analytics, Data Science &amp; Product</t>
  </si>
  <si>
    <t>Vacasa</t>
  </si>
  <si>
    <t>Philip Shannon</t>
  </si>
  <si>
    <t>lobal Digital Analytics Services Manager</t>
  </si>
  <si>
    <t xml:space="preserve"> adidas</t>
  </si>
  <si>
    <t>Karolis Baltagalvis</t>
  </si>
  <si>
    <t>Marketing Science Manager</t>
  </si>
  <si>
    <t>Sarvesh P.</t>
  </si>
  <si>
    <t>Aritra Shome</t>
  </si>
  <si>
    <t>Shaily V</t>
  </si>
  <si>
    <t>Head of Data &amp; Marketing Analytics</t>
  </si>
  <si>
    <t>Emaar</t>
  </si>
  <si>
    <t>Jonás Esguerra</t>
  </si>
  <si>
    <t>Vice President, Data Analytics</t>
  </si>
  <si>
    <t>Manila</t>
  </si>
  <si>
    <t xml:space="preserve">Brian K. </t>
  </si>
  <si>
    <t>Sajeel M.</t>
  </si>
  <si>
    <t>Vice President Growth Marketing &amp; Analytics</t>
  </si>
  <si>
    <t xml:space="preserve"> Arlington</t>
  </si>
  <si>
    <t>Terence (Lijun) Qin</t>
  </si>
  <si>
    <t xml:space="preserve">Director, Analytics and Strategic Insights </t>
  </si>
  <si>
    <t>Kelsey Todd</t>
  </si>
  <si>
    <t>Director, Product Management</t>
  </si>
  <si>
    <t>Hemant Butti</t>
  </si>
  <si>
    <t>Head of Product Operations</t>
  </si>
  <si>
    <t xml:space="preserve">Hive Financial Systems </t>
  </si>
  <si>
    <t>Jeff Daniel</t>
  </si>
  <si>
    <t>Senior Vice President, Media &amp; Analytics</t>
  </si>
  <si>
    <t>Advantage Solutions</t>
  </si>
  <si>
    <t>Neal Heffernan</t>
  </si>
  <si>
    <t>EVP l Shopper &amp; Retail Strategy</t>
  </si>
  <si>
    <t>Rob Pardini</t>
  </si>
  <si>
    <t>Managing Partner WPP Analytics &amp; Chief Data Scientist</t>
  </si>
  <si>
    <t>WPP AUNZ</t>
  </si>
  <si>
    <t>Joo Sangrene</t>
  </si>
  <si>
    <t>Shelby Temple</t>
  </si>
  <si>
    <t>Data Scientist Marketing Analytics &amp; Data Science</t>
  </si>
  <si>
    <t>Allstate</t>
  </si>
  <si>
    <t xml:space="preserve">Joshua G. </t>
  </si>
  <si>
    <t xml:space="preserve">Wells Fargo </t>
  </si>
  <si>
    <t>Vishal Agarwal (2)</t>
  </si>
  <si>
    <t>LendingClub</t>
  </si>
  <si>
    <t>Sean G. McCormick</t>
  </si>
  <si>
    <t>Product Owner and Marketing Analytics</t>
  </si>
  <si>
    <t>Jason Schwartz</t>
  </si>
  <si>
    <t>They already have a solution up and running</t>
  </si>
  <si>
    <t>Elena Yusupova</t>
  </si>
  <si>
    <t>PropTrack Australia</t>
  </si>
  <si>
    <t>Brad Rosenfeld</t>
  </si>
  <si>
    <t>Federico Brandi</t>
  </si>
  <si>
    <t xml:space="preserve"> Roojai.com</t>
  </si>
  <si>
    <t>Michael Daum</t>
  </si>
  <si>
    <t>Senior Marketing Officer - AmericaA Federal Savings Bank</t>
  </si>
  <si>
    <t xml:space="preserve"> AmericaA  </t>
  </si>
  <si>
    <t>Kevin Chan</t>
  </si>
  <si>
    <t>Charles Schwab &amp; Co., Inc</t>
  </si>
  <si>
    <t>Paul Davis</t>
  </si>
  <si>
    <t>VP, Head of AI Model Development for Marketing</t>
  </si>
  <si>
    <t>Joseph Presson</t>
  </si>
  <si>
    <t>Director Market Research</t>
  </si>
  <si>
    <t>Farmers Insurance</t>
  </si>
  <si>
    <t>Matthew Sachs</t>
  </si>
  <si>
    <t>Senior Marketing Data Associate</t>
  </si>
  <si>
    <t>Evgeny Mun</t>
  </si>
  <si>
    <t>TD Bank</t>
  </si>
  <si>
    <t>LOKESH BABU VALLURI</t>
  </si>
  <si>
    <t>Analytic Consultant</t>
  </si>
  <si>
    <t>Mark Browne</t>
  </si>
  <si>
    <t>Independent Marketing Consultant</t>
  </si>
  <si>
    <t xml:space="preserve">He is happy to discuss </t>
  </si>
  <si>
    <t>Preeti Vaidya</t>
  </si>
  <si>
    <t>Vice President, Analytics Solutions</t>
  </si>
  <si>
    <t>Elliot Ng</t>
  </si>
  <si>
    <t>Director, Customer Success</t>
  </si>
  <si>
    <t>CBC</t>
  </si>
  <si>
    <t>Evan Kent</t>
  </si>
  <si>
    <t>VP Integrated Marketing</t>
  </si>
  <si>
    <t>Marco Vriens</t>
  </si>
  <si>
    <t>Geoffrey Malekian</t>
  </si>
  <si>
    <t>VP, Director, Strategic Analytics</t>
  </si>
  <si>
    <t>Anissa Parga</t>
  </si>
  <si>
    <t>VP, Marketing Manager Channel Strategy and Optimization</t>
  </si>
  <si>
    <t>Barry Falterman</t>
  </si>
  <si>
    <t>VP Business Banking Marketing Analytics</t>
  </si>
  <si>
    <t>Sophia Toh</t>
  </si>
  <si>
    <t>Bond Financial Technologies, Inc.</t>
  </si>
  <si>
    <t>7/14/21</t>
  </si>
  <si>
    <t>Andrés Polk</t>
  </si>
  <si>
    <t>QuickSpark Financial</t>
  </si>
  <si>
    <t>Steve Harris</t>
  </si>
  <si>
    <t>Head of Global B2B Marketing Analytics</t>
  </si>
  <si>
    <t>Shannon Bac</t>
  </si>
  <si>
    <t>Shopper Based Design Analyst</t>
  </si>
  <si>
    <t>Howard Rothstein</t>
  </si>
  <si>
    <t>HGR Analytics</t>
  </si>
  <si>
    <t>Jill Stetkiewicz</t>
  </si>
  <si>
    <t>HRC Retail Advisory </t>
  </si>
  <si>
    <t>Greg Bedel</t>
  </si>
  <si>
    <t>Senior Manager - Household and Paper Sector</t>
  </si>
  <si>
    <t>Swarnalatha Adityavelu</t>
  </si>
  <si>
    <t>Bill Cramblit</t>
  </si>
  <si>
    <t>Sr. Manager Marketing Analytics and Optimization</t>
  </si>
  <si>
    <t> Molson Coors</t>
  </si>
  <si>
    <t>Keith Wagner</t>
  </si>
  <si>
    <t>Senior Manager, Marketing Analytics &amp; Consumer Insights</t>
  </si>
  <si>
    <t>White Castle </t>
  </si>
  <si>
    <t>Lucia Ying</t>
  </si>
  <si>
    <t>Global Marketing Director, Capability</t>
  </si>
  <si>
    <t>Dante Treglio</t>
  </si>
  <si>
    <t>Manager, Category Strategy &amp; Insights</t>
  </si>
  <si>
    <t>Kaz (Kazim) Gunay</t>
  </si>
  <si>
    <t>Head of Marketing and Strategy</t>
  </si>
  <si>
    <t>Plumrose</t>
  </si>
  <si>
    <t>Michaela Luecke</t>
  </si>
  <si>
    <t>Mohit Das</t>
  </si>
  <si>
    <t>Global Vice President of Commercial Analytics</t>
  </si>
  <si>
    <t>Kellogg Company </t>
  </si>
  <si>
    <t>positive_fs</t>
  </si>
  <si>
    <t>Jatin B. Patel</t>
  </si>
  <si>
    <t xml:space="preserve">Mandiant </t>
  </si>
  <si>
    <t>Roger Gill</t>
  </si>
  <si>
    <t>MoneySuperMarket.com</t>
  </si>
  <si>
    <t>Daniel Kim</t>
  </si>
  <si>
    <t>U.S Business Insights &amp; Analytics Manager</t>
  </si>
  <si>
    <t xml:space="preserve">GSK Healthcare </t>
  </si>
  <si>
    <t>Michael Imas</t>
  </si>
  <si>
    <t>Caroline McMahon</t>
  </si>
  <si>
    <t>Senior Consumer Insights Manager</t>
  </si>
  <si>
    <t>Joe McHugh</t>
  </si>
  <si>
    <t>Senior Director, Insights &amp; Analytics</t>
  </si>
  <si>
    <t>Amir Shokr</t>
  </si>
  <si>
    <t>Regional Sales Manager</t>
  </si>
  <si>
    <t>National Biscuit</t>
  </si>
  <si>
    <t>Kara Crowther</t>
  </si>
  <si>
    <t>Business Intelligence | Data Analytics | Insights</t>
  </si>
  <si>
    <t>Seth Tanner</t>
  </si>
  <si>
    <t>Sr. Manager Consumer &amp; Market Insights</t>
  </si>
  <si>
    <t>Mars Chocolate NA</t>
  </si>
  <si>
    <t>Lía Inoa Pimentel</t>
  </si>
  <si>
    <t>Global Manager Content &amp; Media Insights</t>
  </si>
  <si>
    <t>Ian Busch</t>
  </si>
  <si>
    <t>Vice President, Head of Global Insights</t>
  </si>
  <si>
    <t>Travis Withers</t>
  </si>
  <si>
    <t>Operations Manager</t>
  </si>
  <si>
    <t>Essence of Health Wellness Clinic </t>
  </si>
  <si>
    <t>Hilla Ram</t>
  </si>
  <si>
    <t>Senior Vice President, Hair Care Consumer Superiority and Beauty Analytics &amp; Insights</t>
  </si>
  <si>
    <t>Matthew Loos</t>
  </si>
  <si>
    <t>Merchandising Manager</t>
  </si>
  <si>
    <t>Totes Isotoner </t>
  </si>
  <si>
    <t>Bill Bittner</t>
  </si>
  <si>
    <t>Freedom Mortgage</t>
  </si>
  <si>
    <t>Teresa Correa</t>
  </si>
  <si>
    <t>Jessica Bowersock</t>
  </si>
  <si>
    <t>Jack Link's Protein Snacks</t>
  </si>
  <si>
    <t>Anish Anand</t>
  </si>
  <si>
    <t>Engagement Leader</t>
  </si>
  <si>
    <t>Brillio</t>
  </si>
  <si>
    <t>Emilie Bruyas</t>
  </si>
  <si>
    <t>Consumer and Market Insights - Senior manager</t>
  </si>
  <si>
    <t>Jackson Fallon</t>
  </si>
  <si>
    <t>Manager, Marketing Analytics and Insights</t>
  </si>
  <si>
    <t>Wei (Gail) Guo, Ph.D</t>
  </si>
  <si>
    <t>Associate Director - Marketing Analytics (Cross Channel Attribution)</t>
  </si>
  <si>
    <t>Zoe Bull</t>
  </si>
  <si>
    <t>Head of Category Development EMEA</t>
  </si>
  <si>
    <t>CooperVision </t>
  </si>
  <si>
    <t>Heather Rogers</t>
  </si>
  <si>
    <t>Club Channel Analytics &amp; Insights Leader - Associate Director</t>
  </si>
  <si>
    <t>Chao-Wen Lu</t>
  </si>
  <si>
    <t xml:space="preserve">Statistical Analysis Manager </t>
  </si>
  <si>
    <t>chaowenl@jpmorganchase.com</t>
  </si>
  <si>
    <t>Janaka Atugoda</t>
  </si>
  <si>
    <t>Director, EMEA Data Strategy &amp; Analytics</t>
  </si>
  <si>
    <t>Boyd Smythe</t>
  </si>
  <si>
    <t>Sr. Director, Revenue Management Strategy &amp; Analytics</t>
  </si>
  <si>
    <t>John Zheng Wang</t>
  </si>
  <si>
    <t>Vice President, Marketing Analytics</t>
  </si>
  <si>
    <t>Anina Freese</t>
  </si>
  <si>
    <t>Brand Management Laundry &amp; Home Care</t>
  </si>
  <si>
    <t>Ashish Dabas</t>
  </si>
  <si>
    <t>Director, Customer Marketing Analytics and Data Scienc</t>
  </si>
  <si>
    <t>Joseba Celaya</t>
  </si>
  <si>
    <t>Marketing Strategy Manager</t>
  </si>
  <si>
    <t>Yili Ling</t>
  </si>
  <si>
    <t>Sr. Customer Analyst </t>
  </si>
  <si>
    <t>Giovanni Romero</t>
  </si>
  <si>
    <t>Chief Integrated Analytics Officer</t>
  </si>
  <si>
    <t>Mindshare WW</t>
  </si>
  <si>
    <t>Davide Ghiretti</t>
  </si>
  <si>
    <t>Key Account Manager</t>
  </si>
  <si>
    <t>Rao (Chelsea) Yao</t>
  </si>
  <si>
    <t>Predictive Modeler</t>
  </si>
  <si>
    <t>Allstate Insurance Canada</t>
  </si>
  <si>
    <t>Abheek Sinha</t>
  </si>
  <si>
    <t>Manager Marketing Analytic</t>
  </si>
  <si>
    <t>Marta Bochniewicz</t>
  </si>
  <si>
    <t>National Accountmanager Petcare</t>
  </si>
  <si>
    <t>Shaheryar Junejo</t>
  </si>
  <si>
    <t>Sr. Manager Digital Marketing and Analytics</t>
  </si>
  <si>
    <t>METRO Pakistan (Pvt) Limited</t>
  </si>
  <si>
    <t>Fabiano Colombini</t>
  </si>
  <si>
    <t>eCommerce &amp; Digital Performance Sr. Director LAG</t>
  </si>
  <si>
    <t>Anna Nguyen (2)</t>
  </si>
  <si>
    <t>Tam Tran</t>
  </si>
  <si>
    <t>Verily Life Sciences</t>
  </si>
  <si>
    <t>Shannon Harlow</t>
  </si>
  <si>
    <t>Cox Automotive Inc.</t>
  </si>
  <si>
    <t>Nive Malik</t>
  </si>
  <si>
    <t>VP, Digital Marketing Analytics</t>
  </si>
  <si>
    <t>Chase</t>
  </si>
  <si>
    <t>Dennis Estrella</t>
  </si>
  <si>
    <t>VP, Digital Marketing</t>
  </si>
  <si>
    <t>Guilherme Coe</t>
  </si>
  <si>
    <t>Marketing Manager - Uruguay Marketing Head</t>
  </si>
  <si>
    <t>Tim McCloud</t>
  </si>
  <si>
    <t>Analytics and Marketing</t>
  </si>
  <si>
    <t>Celsius</t>
  </si>
  <si>
    <t>Mariam Giorgadze</t>
  </si>
  <si>
    <t>Sr. Manager, Digital Analytics</t>
  </si>
  <si>
    <t>Jackson Hewitt</t>
  </si>
  <si>
    <t>Alexandra Gaski</t>
  </si>
  <si>
    <t>Senior Manager Market Intelligence - Data Science</t>
  </si>
  <si>
    <t>Ramesh Moorthy</t>
  </si>
  <si>
    <t xml:space="preserve">Director, NA Business Analytics </t>
  </si>
  <si>
    <t>Swathi Annamalai</t>
  </si>
  <si>
    <t>Director Marketing &amp; Digital Analytics</t>
  </si>
  <si>
    <t>Patelco Credit Union</t>
  </si>
  <si>
    <t>Kenneth Lam</t>
  </si>
  <si>
    <t>Regional Data and Insights Lead</t>
  </si>
  <si>
    <t>Mattel Asia Pacific</t>
  </si>
  <si>
    <t>Whitney Walker</t>
  </si>
  <si>
    <t>Guest Analytics Manager</t>
  </si>
  <si>
    <t>AMC Theatres</t>
  </si>
  <si>
    <t xml:space="preserve">Holden Lee </t>
  </si>
  <si>
    <t>Kunal Dev Kumar</t>
  </si>
  <si>
    <t>Performance &amp; Analytics Manager, Digital - Big W</t>
  </si>
  <si>
    <t>Josh Groth</t>
  </si>
  <si>
    <t>VP of Global Performance Marketing</t>
  </si>
  <si>
    <t>Kerry Michaels</t>
  </si>
  <si>
    <t>William Murray Golf</t>
  </si>
  <si>
    <t>Ethan Wingfield</t>
  </si>
  <si>
    <t>Kelechi Ibe</t>
  </si>
  <si>
    <t>Earth Class Mail</t>
  </si>
  <si>
    <t>Jason Martzke</t>
  </si>
  <si>
    <t>Brian K. Jones</t>
  </si>
  <si>
    <t>Director, Consulting Services</t>
  </si>
  <si>
    <t>Neustar MarketShare</t>
  </si>
  <si>
    <t>Manisha Singh</t>
  </si>
  <si>
    <t>ICICI Lombard</t>
  </si>
  <si>
    <t>Lacey Nguyen</t>
  </si>
  <si>
    <t>Sr. Manager, Revenue Analytics</t>
  </si>
  <si>
    <t>eHealth, Inc.</t>
  </si>
  <si>
    <t>Veronica Yoo</t>
  </si>
  <si>
    <t>Digital Analytics Manager - Marketing</t>
  </si>
  <si>
    <t>Primerica</t>
  </si>
  <si>
    <t>Kelliann Morrisey</t>
  </si>
  <si>
    <t>Media &amp; Analytics Manager</t>
  </si>
  <si>
    <t>Chobani</t>
  </si>
  <si>
    <t>Ellen Blanner</t>
  </si>
  <si>
    <t>Film Marketing Director</t>
  </si>
  <si>
    <t>Alok Benjwal</t>
  </si>
  <si>
    <t>Head of Strategic Analytics, Global Consumer Bank (US)</t>
  </si>
  <si>
    <t>Elizabeth Smith</t>
  </si>
  <si>
    <t>Manager, Digital Media and Promotional Partnerships</t>
  </si>
  <si>
    <t>Brad Jones</t>
  </si>
  <si>
    <t>Vice President &amp; General Manager - Marketing Solutions</t>
  </si>
  <si>
    <t>Lending Science DM</t>
  </si>
  <si>
    <t>Abhijeet Kumar</t>
  </si>
  <si>
    <t>AAA Northern California, Nevada &amp; Utah</t>
  </si>
  <si>
    <t>Neelima Kodumuri</t>
  </si>
  <si>
    <t>Hussain Khaleeli</t>
  </si>
  <si>
    <t>Sr. Director – Marketing Analytics &amp; Data Science</t>
  </si>
  <si>
    <t>Freedom Financial Network</t>
  </si>
  <si>
    <t>Sandra Stokes</t>
  </si>
  <si>
    <t>SAS Regression Modeling Analyst</t>
  </si>
  <si>
    <t>Shengfei Fu</t>
  </si>
  <si>
    <t>Director II, Data Science, Product Design &amp; Modeling</t>
  </si>
  <si>
    <t>Liberty Mutual Insurance</t>
  </si>
  <si>
    <t>Tabitha H.</t>
  </si>
  <si>
    <t>Marketing Analytics Analyst</t>
  </si>
  <si>
    <t xml:space="preserve">Pacific Life </t>
  </si>
  <si>
    <t>Helena Jarabakova</t>
  </si>
  <si>
    <t>Senior Director, Head of Optimization and Market Data Marketing</t>
  </si>
  <si>
    <t>CME Group</t>
  </si>
  <si>
    <t>Sayan Majumdar²</t>
  </si>
  <si>
    <t>Principal Analyst, Data Analytics</t>
  </si>
  <si>
    <t xml:space="preserve">Raj Talwar </t>
  </si>
  <si>
    <t>Elena Davidovich</t>
  </si>
  <si>
    <t>Marketing Insights Manager</t>
  </si>
  <si>
    <t>Toys R Us</t>
  </si>
  <si>
    <t>Liz Ruggles</t>
  </si>
  <si>
    <t>Director of Marketing and Digital Customer Experience</t>
  </si>
  <si>
    <t>ALDI America</t>
  </si>
  <si>
    <t>John VanderPloeg</t>
  </si>
  <si>
    <t>Lindsey Hasis</t>
  </si>
  <si>
    <t>Ben Bush</t>
  </si>
  <si>
    <t>Sr. Digital Media Analyst</t>
  </si>
  <si>
    <t>Brant Caraberis</t>
  </si>
  <si>
    <t>Staples Stores</t>
  </si>
  <si>
    <t>Megan Butler</t>
  </si>
  <si>
    <t>Senior Manager Media Strategy</t>
  </si>
  <si>
    <t>Justine McLaughlin</t>
  </si>
  <si>
    <t>Red Bull</t>
  </si>
  <si>
    <t>Lauren Doyle</t>
  </si>
  <si>
    <t>F&amp;B Partner &amp; Promotions Marketing Director</t>
  </si>
  <si>
    <t>Kay Salcedo</t>
  </si>
  <si>
    <t>Head of Analytics &amp; Optimisation</t>
  </si>
  <si>
    <t>Evan Laya</t>
  </si>
  <si>
    <t>Category Director - Illinois Lottery Instant Games</t>
  </si>
  <si>
    <t>Camelot Illinois</t>
  </si>
  <si>
    <t>Allison Varone</t>
  </si>
  <si>
    <t>Vice President, Emerging Brands - Belvedere, Glenmorangie, Ardbeg, Woodinville &amp; Volcan de mi Tierra</t>
  </si>
  <si>
    <t>MoÃ«t Hennessy</t>
  </si>
  <si>
    <t>Jeana D'Alonzo</t>
  </si>
  <si>
    <t>Manager, Digital &amp; Technology Excellence,  Consumer Experience Organization</t>
  </si>
  <si>
    <t>Antonin Albaret</t>
  </si>
  <si>
    <t>Trade Marketing Manager</t>
  </si>
  <si>
    <t>Sony</t>
  </si>
  <si>
    <t>Paris</t>
  </si>
  <si>
    <t>Melanie Ball</t>
  </si>
  <si>
    <t>Senior Manager - Client Partnerships</t>
  </si>
  <si>
    <t xml:space="preserve"> at Cartology - Part of the Woolworths Group </t>
  </si>
  <si>
    <t>Daniel Gillard</t>
  </si>
  <si>
    <t>Head of Customer Insights</t>
  </si>
  <si>
    <t>Priceline</t>
  </si>
  <si>
    <t>Melbourne</t>
  </si>
  <si>
    <t>Adam Warhaft</t>
  </si>
  <si>
    <t>Marketing Analytics and Insights Manager</t>
  </si>
  <si>
    <t>JB Hi-Fi</t>
  </si>
  <si>
    <t>Hemil D.</t>
  </si>
  <si>
    <t>Connection sent from personal account</t>
  </si>
  <si>
    <t xml:space="preserve">Cezanne Huq </t>
  </si>
  <si>
    <t>Sr Director, Growth</t>
  </si>
  <si>
    <t>Molekule</t>
  </si>
  <si>
    <t>Denise Shieh</t>
  </si>
  <si>
    <t>Ryan Sanford</t>
  </si>
  <si>
    <t>Melaleuca:The Wellness Company</t>
  </si>
  <si>
    <t>Erin Bamber</t>
  </si>
  <si>
    <t>Media Effectiveness Manager</t>
  </si>
  <si>
    <t>L'OrÃ©al</t>
  </si>
  <si>
    <t>Elizabeth Lynch</t>
  </si>
  <si>
    <t>closerlook, inc.</t>
  </si>
  <si>
    <t>Isha Jain</t>
  </si>
  <si>
    <t>Audience Analyst</t>
  </si>
  <si>
    <t>Christine Swartwout</t>
  </si>
  <si>
    <t>Alyssa Francis</t>
  </si>
  <si>
    <t>3Q Digital</t>
  </si>
  <si>
    <t>Chandra Venkataraju</t>
  </si>
  <si>
    <t>Onsite Program Manager, Advanced Analytics &amp; Business Intelligence</t>
  </si>
  <si>
    <t>Bryan Chaffe</t>
  </si>
  <si>
    <t>Jonathon Cartwright</t>
  </si>
  <si>
    <t>VP Analytics Director</t>
  </si>
  <si>
    <t>22squared, Inc.</t>
  </si>
  <si>
    <t>Aparna Bhatia</t>
  </si>
  <si>
    <t>Daniel Mattis</t>
  </si>
  <si>
    <t>Senior Manager, Data, Technology, and Analytics</t>
  </si>
  <si>
    <t>Transparent.</t>
  </si>
  <si>
    <t>Charles Lai</t>
  </si>
  <si>
    <t>Exverus Media</t>
  </si>
  <si>
    <t>Silvia Borla</t>
  </si>
  <si>
    <t>VP of Marketing, Ferrero Chocolate Brands, Ferrero North America</t>
  </si>
  <si>
    <t>Ferrero America</t>
  </si>
  <si>
    <t>Stacey Feldman</t>
  </si>
  <si>
    <t>Senior Vice President/Head of Marketing, North America</t>
  </si>
  <si>
    <t>Combe Incorporated</t>
  </si>
  <si>
    <t>Xiaoxiao Xie</t>
  </si>
  <si>
    <t>Manager, Commercial Analytics</t>
  </si>
  <si>
    <t>Brian Demitros</t>
  </si>
  <si>
    <t>Vice President, Marketing Measurement &amp; BI Practice, Merkle Analytics</t>
  </si>
  <si>
    <t>Laura Brooks</t>
  </si>
  <si>
    <t>Vice President of Marketing and eCommerce</t>
  </si>
  <si>
    <t>Solid Gold Pet</t>
  </si>
  <si>
    <t>Kanika Harjai</t>
  </si>
  <si>
    <t>Senior Lead, Marketing Data Science</t>
  </si>
  <si>
    <t>Bank of the West</t>
  </si>
  <si>
    <t>Jeanine Lewis Canales</t>
  </si>
  <si>
    <t>Vice President of Brand Management</t>
  </si>
  <si>
    <t>Bumble Bee Seafoods</t>
  </si>
  <si>
    <t>John Webster</t>
  </si>
  <si>
    <t>Director Of Marketing and Product Development - Indoor Furniture</t>
  </si>
  <si>
    <t>COSCO Products</t>
  </si>
  <si>
    <t>Joli Murtha</t>
  </si>
  <si>
    <t>Director, Media and Optimizations</t>
  </si>
  <si>
    <t>SunTrust</t>
  </si>
  <si>
    <t>Doug Boyd</t>
  </si>
  <si>
    <t>International Data and Technology</t>
  </si>
  <si>
    <t>Virginia Wheway</t>
  </si>
  <si>
    <t>Vice President , Data and Analytics</t>
  </si>
  <si>
    <t>Koala</t>
  </si>
  <si>
    <t>Philip Long</t>
  </si>
  <si>
    <t>Global Director - Marketing Technology Platforms</t>
  </si>
  <si>
    <t>Igor Vladimirovskiy</t>
  </si>
  <si>
    <t>Director of Analytics and Bid Intelligence</t>
  </si>
  <si>
    <t>Rooms To Go</t>
  </si>
  <si>
    <t>Alexandre Martin</t>
  </si>
  <si>
    <t>Vice President, Strategy and Analytics</t>
  </si>
  <si>
    <t>ALDO</t>
  </si>
  <si>
    <t>Jenna Zimmerman</t>
  </si>
  <si>
    <t>Senior Manager, Analytics &amp; Insights</t>
  </si>
  <si>
    <t>Steve Robertson</t>
  </si>
  <si>
    <t>Vice President of Planning and Analytics</t>
  </si>
  <si>
    <t>J.Hilburn</t>
  </si>
  <si>
    <t>Vimal Kohli</t>
  </si>
  <si>
    <t>VP &amp; GM/ Head of Data Science &amp; Analytics</t>
  </si>
  <si>
    <t>The Gap</t>
  </si>
  <si>
    <t>Dharini Balasubramanian</t>
  </si>
  <si>
    <t xml:space="preserve">Web and Operational Insights Manager, Stanley Security </t>
  </si>
  <si>
    <t>Townes Maxwell</t>
  </si>
  <si>
    <t>NA Consumer Marketing Strategic Analytics Lead</t>
  </si>
  <si>
    <t>Ginger Haughney</t>
  </si>
  <si>
    <t>KNACKSHOPS.COM</t>
  </si>
  <si>
    <t>Peter Sloterdyk</t>
  </si>
  <si>
    <t>Global Chief Marketing &amp; Technology Officer</t>
  </si>
  <si>
    <t xml:space="preserve">Koala  </t>
  </si>
  <si>
    <t>Erich Meier</t>
  </si>
  <si>
    <t>Senior Account Manager</t>
  </si>
  <si>
    <t>BRUNNERWORKS</t>
  </si>
  <si>
    <t>Rob Marcus</t>
  </si>
  <si>
    <t>Consumer Experience Director Northern Europe Hub</t>
  </si>
  <si>
    <t>Tiffany Cooley</t>
  </si>
  <si>
    <t>Wantable</t>
  </si>
  <si>
    <t>Aileen Bilyeu</t>
  </si>
  <si>
    <t>Pet Supermarket</t>
  </si>
  <si>
    <t>Demos Ioannou</t>
  </si>
  <si>
    <t>INSIGHT2PROFIT</t>
  </si>
  <si>
    <t>Thomas Knight</t>
  </si>
  <si>
    <t>Senior Marketing Planning &amp; Performance Manager</t>
  </si>
  <si>
    <t>Sean Norris</t>
  </si>
  <si>
    <t>Jollyes</t>
  </si>
  <si>
    <t>Eric Wiegand</t>
  </si>
  <si>
    <t>Rowan Luckie</t>
  </si>
  <si>
    <t>Global Digital Director</t>
  </si>
  <si>
    <t>Molton Brown</t>
  </si>
  <si>
    <t>David Diez Mocha</t>
  </si>
  <si>
    <t>Marketing Director and Product Development</t>
  </si>
  <si>
    <t>UNUNUZI</t>
  </si>
  <si>
    <t>They are working with our own methodology and modelling platform</t>
  </si>
  <si>
    <t>Rhys Jones</t>
  </si>
  <si>
    <t>Marketing ROI Effectiveness</t>
  </si>
  <si>
    <t>Retail Alchemy Limited</t>
  </si>
  <si>
    <t>rhys.jones@retailalchemy.co.uk</t>
  </si>
  <si>
    <t>Audrey Berger</t>
  </si>
  <si>
    <t>Managing Principal</t>
  </si>
  <si>
    <t>Quadratic</t>
  </si>
  <si>
    <t>Nikhil Kishore</t>
  </si>
  <si>
    <t>Marketing Analytics Practice Lead</t>
  </si>
  <si>
    <t>Zi Jian Khor</t>
  </si>
  <si>
    <t>Allison Olson</t>
  </si>
  <si>
    <t>Rain the Growth Agency</t>
  </si>
  <si>
    <t>Celeste Root</t>
  </si>
  <si>
    <t>Vice President - Paid Media Planning &amp; Buying</t>
  </si>
  <si>
    <t>Weber Shandwick</t>
  </si>
  <si>
    <t>Giancarlo Salazar-Caicedo</t>
  </si>
  <si>
    <t>econometricus</t>
  </si>
  <si>
    <t>Kathi Stevens</t>
  </si>
  <si>
    <t>Empower</t>
  </si>
  <si>
    <t>Jospeh Gonzalez</t>
  </si>
  <si>
    <t>Senior Director, Modeling</t>
  </si>
  <si>
    <t>Anjali Midha</t>
  </si>
  <si>
    <t>CEO &amp; Co-founder</t>
  </si>
  <si>
    <t>Diesel Labs</t>
  </si>
  <si>
    <t>Sai Saranya Kotamreddy</t>
  </si>
  <si>
    <t>Jennifer Redmond</t>
  </si>
  <si>
    <t>Senior Media &amp; Ecommerce Manager</t>
  </si>
  <si>
    <t>Connor Lahood</t>
  </si>
  <si>
    <t>Aditya kumar</t>
  </si>
  <si>
    <t>Senior Manager - Data Science</t>
  </si>
  <si>
    <t>Nadeem Syed</t>
  </si>
  <si>
    <t>Head of Consumer Broadband Finance</t>
  </si>
  <si>
    <t>Jacky (Yang) Yuan</t>
  </si>
  <si>
    <t>Predictive &amp; Prescriptive Analytics Consultant, Media Mix Modeling</t>
  </si>
  <si>
    <t>Jesse Braunstein</t>
  </si>
  <si>
    <t>Joseph Gonzalez</t>
  </si>
  <si>
    <t>Constant Analytics, Inc.</t>
  </si>
  <si>
    <t>Amrit Sinha</t>
  </si>
  <si>
    <t>Regional Head, Data Science Programs</t>
  </si>
  <si>
    <t>Tredence Inc.</t>
  </si>
  <si>
    <t>Chris Potts</t>
  </si>
  <si>
    <t>AVP, Global Head of Marketing Analytics</t>
  </si>
  <si>
    <t>they have their tools currently</t>
  </si>
  <si>
    <t>Arthur Mueller</t>
  </si>
  <si>
    <t>Northwestern Mutual</t>
  </si>
  <si>
    <t>Debalina Gupta</t>
  </si>
  <si>
    <t>Senior Lead, Artificial Intelligence Centre of Excellence</t>
  </si>
  <si>
    <t>Fidelity Investments</t>
  </si>
  <si>
    <t>Scott Madarik</t>
  </si>
  <si>
    <t>CareCentrix</t>
  </si>
  <si>
    <t>Lulu Shen</t>
  </si>
  <si>
    <t>Analyst, Data Analytics</t>
  </si>
  <si>
    <t xml:space="preserve"> Prudential Financial</t>
  </si>
  <si>
    <t>David Dreytser</t>
  </si>
  <si>
    <t>Senior Manager: Marketing &amp; Financial Strategy</t>
  </si>
  <si>
    <t>Alan Gorenstein</t>
  </si>
  <si>
    <t>Matthew J. Triggs</t>
  </si>
  <si>
    <t>Jaywing</t>
  </si>
  <si>
    <t>Nikhil Kohli</t>
  </si>
  <si>
    <t xml:space="preserve">He is interested </t>
  </si>
  <si>
    <t>Jonathan Gazave</t>
  </si>
  <si>
    <t>Gazave Consulting</t>
  </si>
  <si>
    <t>Benjamin Gillham</t>
  </si>
  <si>
    <t>Sr. Manager Marketing Analytics</t>
  </si>
  <si>
    <t>Gaurav Sharma (1)</t>
  </si>
  <si>
    <t>Macey Carr</t>
  </si>
  <si>
    <t>Associate Brand Marketing Manager</t>
  </si>
  <si>
    <t>She deleted the connection</t>
  </si>
  <si>
    <t>Gretchen Metzger</t>
  </si>
  <si>
    <t>Marketing Specialist</t>
  </si>
  <si>
    <t>Scott Bierfeldt</t>
  </si>
  <si>
    <t>Director, Analytics and Insight</t>
  </si>
  <si>
    <t>Joshua Espinosa</t>
  </si>
  <si>
    <t>Adriana Hartung</t>
  </si>
  <si>
    <t>Paul Zielinski</t>
  </si>
  <si>
    <t>Associate Manager - Consumer Insights &amp; Business Analytics - Air Care</t>
  </si>
  <si>
    <t>Jai Dave</t>
  </si>
  <si>
    <t>Exploding Kittens</t>
  </si>
  <si>
    <t>Grant Griebenow</t>
  </si>
  <si>
    <t>Typhaine Aubron</t>
  </si>
  <si>
    <t>Supervising associate</t>
  </si>
  <si>
    <t>Beijaflore</t>
  </si>
  <si>
    <t>Alexander Terry</t>
  </si>
  <si>
    <t>Manager, Global Software Media</t>
  </si>
  <si>
    <t>Playstayion</t>
  </si>
  <si>
    <t>Alexander Tung</t>
  </si>
  <si>
    <t>Daniel Lavoie</t>
  </si>
  <si>
    <t>Vice President, Direct Markets - Personal Lines Marketing at Travelers</t>
  </si>
  <si>
    <t>Travelers</t>
  </si>
  <si>
    <t>Nirav Bhagat</t>
  </si>
  <si>
    <t>CMO and Co-Founder</t>
  </si>
  <si>
    <t>Profound Commerce</t>
  </si>
  <si>
    <t>Abinaya Raju</t>
  </si>
  <si>
    <t>Lending Strategy &amp; Analytics</t>
  </si>
  <si>
    <t>Michael A. Isherwood</t>
  </si>
  <si>
    <t>Director, Enterprise Analytics - Marketing</t>
  </si>
  <si>
    <t>KeyBank</t>
  </si>
  <si>
    <t>Gregory D.</t>
  </si>
  <si>
    <t>Analytical Consultant</t>
  </si>
  <si>
    <t>Mauro C.</t>
  </si>
  <si>
    <t>SVP, Head of AI Model Development for Personalization, Marketing, and Virtual Channels</t>
  </si>
  <si>
    <t>Thibaut Portal</t>
  </si>
  <si>
    <t>Head of Group Media Development</t>
  </si>
  <si>
    <t xml:space="preserve"> Ferrero </t>
  </si>
  <si>
    <t>Isaiah Adams</t>
  </si>
  <si>
    <t>Director Of Analytics - Digital Marketing</t>
  </si>
  <si>
    <t>Ramsey Solutions</t>
  </si>
  <si>
    <t>Bryan Snyder</t>
  </si>
  <si>
    <t>VP, Marketing Analytics</t>
  </si>
  <si>
    <t>Sankalp Mathur</t>
  </si>
  <si>
    <t>Peter Summersgill</t>
  </si>
  <si>
    <t xml:space="preserve">Senior Director, Consumer Insights &amp; Marketing Analytics </t>
  </si>
  <si>
    <t>Sony Interactive Entertainment America</t>
  </si>
  <si>
    <t>Neal Balar</t>
  </si>
  <si>
    <t>Executive Director NA, Analytics &amp; Data Insights (WPP)</t>
  </si>
  <si>
    <t>Natalie Welscher Stanbery</t>
  </si>
  <si>
    <t>Director of Strategy &amp; Channel Operations</t>
  </si>
  <si>
    <t>Stackline</t>
  </si>
  <si>
    <t>Kristi Argyilan</t>
  </si>
  <si>
    <t>Senior Vice President, Brand Innovation</t>
  </si>
  <si>
    <t>Bed Bath and Beyond</t>
  </si>
  <si>
    <t>Debbie Donahoe</t>
  </si>
  <si>
    <t>William Warren</t>
  </si>
  <si>
    <t>Senior Product &amp; Shopper Marketing Manager- UK</t>
  </si>
  <si>
    <t>BRITA Group</t>
  </si>
  <si>
    <t>Avery Domenech</t>
  </si>
  <si>
    <t>Media Planner / Buyer</t>
  </si>
  <si>
    <t>BrivicMedia, Inc</t>
  </si>
  <si>
    <t>Andrew Skola</t>
  </si>
  <si>
    <t>Senior Vice President, Strategy</t>
  </si>
  <si>
    <t>AvreaFoster</t>
  </si>
  <si>
    <t>Aditi Sen</t>
  </si>
  <si>
    <t>INSIGHTS101</t>
  </si>
  <si>
    <t>Lily Tran</t>
  </si>
  <si>
    <t>Sr. Manager, Accounts and Customer Success</t>
  </si>
  <si>
    <t>dataxu</t>
  </si>
  <si>
    <t>Laura S.</t>
  </si>
  <si>
    <t>9thWonder Agency</t>
  </si>
  <si>
    <t>Phillip Spector</t>
  </si>
  <si>
    <t>Media Supervisor, Video Investments</t>
  </si>
  <si>
    <t>Shayne Minick</t>
  </si>
  <si>
    <t>Managing Partner, US</t>
  </si>
  <si>
    <t>TAKUMI</t>
  </si>
  <si>
    <t>Todd Campbell</t>
  </si>
  <si>
    <t>Senior Manager, Digital Media Operations</t>
  </si>
  <si>
    <t>Christy C.</t>
  </si>
  <si>
    <t xml:space="preserve">Director, Media Strategy </t>
  </si>
  <si>
    <t>Mark G. Rockett</t>
  </si>
  <si>
    <t>Co-Founder/Partner</t>
  </si>
  <si>
    <t>R&amp;F Digital</t>
  </si>
  <si>
    <t>Taylor Williams</t>
  </si>
  <si>
    <t>Head of Client Solutions</t>
  </si>
  <si>
    <t>FullContact Inc.</t>
  </si>
  <si>
    <t>Kevin Pietsch</t>
  </si>
  <si>
    <t>Rabya S.</t>
  </si>
  <si>
    <t>Matthew Christensen</t>
  </si>
  <si>
    <t>Director - Performance Analytics</t>
  </si>
  <si>
    <t>Nishi Shah</t>
  </si>
  <si>
    <t>MarketCents, Inc</t>
  </si>
  <si>
    <t>Megan Johnson</t>
  </si>
  <si>
    <t>Head of Product Marketing - Retirement, Investment, Bank</t>
  </si>
  <si>
    <t>TIAA</t>
  </si>
  <si>
    <t>Laura Nix</t>
  </si>
  <si>
    <t>Executive Vice President</t>
  </si>
  <si>
    <t>Anastasia Dukes-Asuen</t>
  </si>
  <si>
    <t>Director, Advanced TV Data and Insights</t>
  </si>
  <si>
    <t>Ampersand</t>
  </si>
  <si>
    <t>Keith Wulinsky</t>
  </si>
  <si>
    <t>Senior Director, Client Service</t>
  </si>
  <si>
    <t>will consult with team and get back to us</t>
  </si>
  <si>
    <t>Ken Blake</t>
  </si>
  <si>
    <t>Rick Wawrzyszuk</t>
  </si>
  <si>
    <t>Analytics Technical Lead</t>
  </si>
  <si>
    <t>Sergio Benavent</t>
  </si>
  <si>
    <t>Senior Consumer Insights Lead</t>
  </si>
  <si>
    <t>Mohit Mittal</t>
  </si>
  <si>
    <t>Director, Data Science and Anallytics</t>
  </si>
  <si>
    <t>Valeria Buzivska</t>
  </si>
  <si>
    <t>Associate Director, Media Strategy</t>
  </si>
  <si>
    <t>Publicis One</t>
  </si>
  <si>
    <t>Lou Greisiger</t>
  </si>
  <si>
    <t>Sr. Marketing Program Analyst</t>
  </si>
  <si>
    <t>Ravleen Kalsy</t>
  </si>
  <si>
    <t xml:space="preserve">Senior Manager, Sales Strategy and Analytics </t>
  </si>
  <si>
    <t>Christopher Karbo</t>
  </si>
  <si>
    <t>christopher.karbo@themodellers.com</t>
  </si>
  <si>
    <t>Ian Scot Nesbitt</t>
  </si>
  <si>
    <t>ian.scotnesbitt@themodellers.com</t>
  </si>
  <si>
    <t>Heather Van Duker</t>
  </si>
  <si>
    <t>heather.vanduker@themodellers.com</t>
  </si>
  <si>
    <t>Steven McAlpine</t>
  </si>
  <si>
    <t>Director, Media Measurement</t>
  </si>
  <si>
    <t>HawkFish</t>
  </si>
  <si>
    <t>Sangeet Uttam</t>
  </si>
  <si>
    <t>Head of Commerce Analytics</t>
  </si>
  <si>
    <t>Publishers Clearing House</t>
  </si>
  <si>
    <t>Vijesh Attri</t>
  </si>
  <si>
    <t>Marketing Performance Leader - Lending, Cards &amp; LatitudePay</t>
  </si>
  <si>
    <t>Latitude Financial Services</t>
  </si>
  <si>
    <t>Ruqing (Jessie) Xu</t>
  </si>
  <si>
    <t>Analyst, Digital Marketing</t>
  </si>
  <si>
    <t>JoonSeok Lee</t>
  </si>
  <si>
    <t>Marketing Analytics Director</t>
  </si>
  <si>
    <t>Lisa Rea</t>
  </si>
  <si>
    <t>Marketing Analytics | Dashboard &amp; KPI Consultant</t>
  </si>
  <si>
    <t>Peilin Corbanese</t>
  </si>
  <si>
    <t>VP, Analytics and Innovation</t>
  </si>
  <si>
    <t>Gerber Life Insurance Company</t>
  </si>
  <si>
    <t>Lisa Wellington</t>
  </si>
  <si>
    <t>University Instructor</t>
  </si>
  <si>
    <t>Candice D.</t>
  </si>
  <si>
    <t>Head of Advisor Education</t>
  </si>
  <si>
    <t>Joe DiMarino</t>
  </si>
  <si>
    <t>Marketing Concepts</t>
  </si>
  <si>
    <t>Silvia Cerqueira</t>
  </si>
  <si>
    <t>Head of Analytics Solutions</t>
  </si>
  <si>
    <t>Marcelo Villas Boas Prado</t>
  </si>
  <si>
    <t>Vice President, Bank Client Marketing Director</t>
  </si>
  <si>
    <t>Shail Shah</t>
  </si>
  <si>
    <t>Sr. Digital Marketing Manager</t>
  </si>
  <si>
    <t>Nadex</t>
  </si>
  <si>
    <t>Anurag Maji</t>
  </si>
  <si>
    <t>Senior Product Manager - Strategy, Product and Analytics</t>
  </si>
  <si>
    <t>Jeni Lee Chapman</t>
  </si>
  <si>
    <t>Managing Director North America</t>
  </si>
  <si>
    <t>Skim</t>
  </si>
  <si>
    <t>Michelle Christensen</t>
  </si>
  <si>
    <t>Vice President, Commercial Insights &amp; Analytics</t>
  </si>
  <si>
    <t>Constellation Brands </t>
  </si>
  <si>
    <t>Henry Wang</t>
  </si>
  <si>
    <t>Owner/Managing Director</t>
  </si>
  <si>
    <t>InsightMine Analytics</t>
  </si>
  <si>
    <t>Spenser Kernea</t>
  </si>
  <si>
    <t>Vice President, Executive Director of Strategy and Analytics</t>
  </si>
  <si>
    <t>The Johnson Group</t>
  </si>
  <si>
    <t>Ty Ybaben</t>
  </si>
  <si>
    <t>VP, Enterprise BI &amp; Predictive Analytics</t>
  </si>
  <si>
    <t>Southern Glazer's Wine &amp; Spirits</t>
  </si>
  <si>
    <t>Stewart Morrison</t>
  </si>
  <si>
    <t>Managing Director - MEA</t>
  </si>
  <si>
    <t>FirmDecisions</t>
  </si>
  <si>
    <t>Ron Mariutto</t>
  </si>
  <si>
    <t>Senior Manager, Revenue Growth and Trade Management</t>
  </si>
  <si>
    <t>Campbell Soup Company </t>
  </si>
  <si>
    <t>Alvin Lim</t>
  </si>
  <si>
    <t>Chief Scientist &amp; VP</t>
  </si>
  <si>
    <t>Joe Yasin</t>
  </si>
  <si>
    <t>High Skills Partners</t>
  </si>
  <si>
    <t>Brian Kang</t>
  </si>
  <si>
    <t>Marketing Director, Marketing Planning, Strategy and Analytics.</t>
  </si>
  <si>
    <t>Rebecca Lambert</t>
  </si>
  <si>
    <t>Karine Schnapp</t>
  </si>
  <si>
    <t>Molly Carter Imhoff</t>
  </si>
  <si>
    <t>Director, Frito-Lay Portfolio Analytics</t>
  </si>
  <si>
    <t>Josiah Johnson</t>
  </si>
  <si>
    <t>Manager, Revenue Analytics, MolsonCoors</t>
  </si>
  <si>
    <t>Amy Sokotch</t>
  </si>
  <si>
    <t>Senior Vice President -- Retention Strategy, US Consumer Marketing</t>
  </si>
  <si>
    <t>Virginie Faucon</t>
  </si>
  <si>
    <t>Director of Marketing, Brand and Customer Propositions</t>
  </si>
  <si>
    <t>IWP UK</t>
  </si>
  <si>
    <t>Yen-lin (Pinsker) Lin, PhD</t>
  </si>
  <si>
    <t>Principal, Data Science &amp; Marketing Analytics</t>
  </si>
  <si>
    <t xml:space="preserve">Discover Financial Services </t>
  </si>
  <si>
    <t>Joseph Carl</t>
  </si>
  <si>
    <t>Senior Decision Scientist, Marketing</t>
  </si>
  <si>
    <t>Remitly</t>
  </si>
  <si>
    <t>Onur Kuzeyman</t>
  </si>
  <si>
    <t>enior Business Director, Head of Acquisition and Customer Engagement Marketing</t>
  </si>
  <si>
    <t>Valerie Rocco</t>
  </si>
  <si>
    <t>Sr. Growth Manager</t>
  </si>
  <si>
    <t>Giuliana Quiroz</t>
  </si>
  <si>
    <t>Nicolò Pagliari</t>
  </si>
  <si>
    <t>Head of Performance Marketing &amp; Go To Market | France, Italy, CEE, Japan, Australia</t>
  </si>
  <si>
    <t>Saxo Bank</t>
  </si>
  <si>
    <t>Maxim Kind</t>
  </si>
  <si>
    <t>Senior Specialist, Solutions Consulting, Data &amp; Analytics</t>
  </si>
  <si>
    <t>Merrill Varghese</t>
  </si>
  <si>
    <t>SVP, Head of Digital Demand Generation &amp; Revenue Optimization Officer</t>
  </si>
  <si>
    <t>Cetera Financial Group</t>
  </si>
  <si>
    <t>Kathy Tuite</t>
  </si>
  <si>
    <t xml:space="preserve">One Inc </t>
  </si>
  <si>
    <t>Rohit Modi</t>
  </si>
  <si>
    <t>Marketing Measurement and Optimization Manager</t>
  </si>
  <si>
    <t>Friday</t>
  </si>
  <si>
    <t>Rita Zahir</t>
  </si>
  <si>
    <t>VP Marketing &amp; Ecommerce | Marketing Consultant</t>
  </si>
  <si>
    <t xml:space="preserve"> Let's Get Disruptive </t>
  </si>
  <si>
    <t>David Kuehner</t>
  </si>
  <si>
    <t>Manager of Analytics &amp; Decision Sciences</t>
  </si>
  <si>
    <t xml:space="preserve"> Terminix</t>
  </si>
  <si>
    <t>Gregory Younkie</t>
  </si>
  <si>
    <t>Lauren Aylsworth</t>
  </si>
  <si>
    <t>Director of Product Marketing</t>
  </si>
  <si>
    <t>BISSELL Homecare, Inc.</t>
  </si>
  <si>
    <t>Justin L. Segal</t>
  </si>
  <si>
    <t>Storkcraft</t>
  </si>
  <si>
    <t>Lynn Lee</t>
  </si>
  <si>
    <t>BrilliantPad</t>
  </si>
  <si>
    <t>Paolo Provinciali</t>
  </si>
  <si>
    <t>VP Media &amp; Data, US</t>
  </si>
  <si>
    <t>David Hier</t>
  </si>
  <si>
    <t>Gillian Snyder</t>
  </si>
  <si>
    <t>Antioxidant Energy Mix</t>
  </si>
  <si>
    <t>Ananta Engineer</t>
  </si>
  <si>
    <t>Sr. Director, Insights &amp; Analytics</t>
  </si>
  <si>
    <t>Madison Gericke</t>
  </si>
  <si>
    <t>Poo~Pourri</t>
  </si>
  <si>
    <t>Chris Matika</t>
  </si>
  <si>
    <t>Director of Finance - Marketing Planning</t>
  </si>
  <si>
    <t>Crayola</t>
  </si>
  <si>
    <t>Arun Nandi</t>
  </si>
  <si>
    <t>Director &amp; Head of Analytics</t>
  </si>
  <si>
    <t>Ginika Agbim O'Kelly</t>
  </si>
  <si>
    <t>Director, Product Marketing North America</t>
  </si>
  <si>
    <t>Jo Malone London</t>
  </si>
  <si>
    <t>Yelena O'Neill</t>
  </si>
  <si>
    <t>Lavazza Group</t>
  </si>
  <si>
    <t>Paul Zimmerman</t>
  </si>
  <si>
    <t>Konstantinos Delialis</t>
  </si>
  <si>
    <t>Kraft Heinz International B.V.</t>
  </si>
  <si>
    <t>Clare Shafer</t>
  </si>
  <si>
    <t>Sarah Milian</t>
  </si>
  <si>
    <t>Dan Rubin-Wills</t>
  </si>
  <si>
    <t>Associate Director of Marketing</t>
  </si>
  <si>
    <t>Aubrie Torquemada</t>
  </si>
  <si>
    <t>Director - Marketing Effectiveness</t>
  </si>
  <si>
    <t xml:space="preserve"> Old Navy</t>
  </si>
  <si>
    <t>Prajakta Sulekar</t>
  </si>
  <si>
    <t>Marketing-Brand Insights Manager</t>
  </si>
  <si>
    <t>9/16/21</t>
  </si>
  <si>
    <t>Michael Peterson</t>
  </si>
  <si>
    <t>Director FP&amp;A - Marketing, Real Estate &amp; Corporate Strategy</t>
  </si>
  <si>
    <t xml:space="preserve">Bob's Discount Furniture </t>
  </si>
  <si>
    <t>Manchester</t>
  </si>
  <si>
    <t>Chris Schmidt</t>
  </si>
  <si>
    <t>Senior Associate Channel Marketing Manager</t>
  </si>
  <si>
    <t>James Bleuer</t>
  </si>
  <si>
    <t>Lovevery</t>
  </si>
  <si>
    <t>Courtney Murray</t>
  </si>
  <si>
    <t>Brand Marketing &amp; Commercialization</t>
  </si>
  <si>
    <t>SharkNinja</t>
  </si>
  <si>
    <t>Matt Crowe</t>
  </si>
  <si>
    <t>Senior Manager, Market Strategy and Data Analytics</t>
  </si>
  <si>
    <t>Duracell Inc.</t>
  </si>
  <si>
    <t>Antoine Bonnet</t>
  </si>
  <si>
    <t>Country Manager - France</t>
  </si>
  <si>
    <t>Kevin Myers</t>
  </si>
  <si>
    <t>Brittany Kerr</t>
  </si>
  <si>
    <t>Head of Brand Marketing</t>
  </si>
  <si>
    <t>Victoria Beckham Beauty</t>
  </si>
  <si>
    <t>Liz Rosenstadt</t>
  </si>
  <si>
    <t>Marketing Manager, Global Corporate Brand J&amp;J</t>
  </si>
  <si>
    <t>Diego Hahn</t>
  </si>
  <si>
    <t>Senior Manager, Analytics &amp; Insights, North America Oral Care</t>
  </si>
  <si>
    <t>Stephen Infantino</t>
  </si>
  <si>
    <t>Enjoy Life Foods</t>
  </si>
  <si>
    <t>Ryan Ewalt</t>
  </si>
  <si>
    <t>Ice Shaker</t>
  </si>
  <si>
    <t>Aatish Salvi</t>
  </si>
  <si>
    <t>VP Analytics, Insights and Measurement</t>
  </si>
  <si>
    <t>Josh Lew</t>
  </si>
  <si>
    <t>Global Consumer Insights</t>
  </si>
  <si>
    <t>Alvaro Hernandez Calzada</t>
  </si>
  <si>
    <t>Commercial Insights Senior Manager</t>
  </si>
  <si>
    <t>Madrid</t>
  </si>
  <si>
    <t>Li Gan</t>
  </si>
  <si>
    <t>Business Insight Analyst</t>
  </si>
  <si>
    <t>Bento Sushi</t>
  </si>
  <si>
    <t>Asanka Fonseka</t>
  </si>
  <si>
    <t>Senior Data Science Consultant</t>
  </si>
  <si>
    <t xml:space="preserve">He is no longer involved with MMM but will refer us to the right person </t>
  </si>
  <si>
    <t>David Weiner</t>
  </si>
  <si>
    <t>Consultant, Data Science</t>
  </si>
  <si>
    <t>Shankar Ranganathan</t>
  </si>
  <si>
    <t>Head of Data Science, Data Visualization &amp; Business Intelligence</t>
  </si>
  <si>
    <t>Ameritas</t>
  </si>
  <si>
    <t>Heather Parnaby</t>
  </si>
  <si>
    <t>Albert Liwoso</t>
  </si>
  <si>
    <t>Senior Director, Marketing and Analytics</t>
  </si>
  <si>
    <t>Automation Finance</t>
  </si>
  <si>
    <t>Ram Peddu</t>
  </si>
  <si>
    <t>Senior Vice President, Head of Advanced Analytics</t>
  </si>
  <si>
    <t>Citizens Bank</t>
  </si>
  <si>
    <t>Shiva Kumar</t>
  </si>
  <si>
    <t>Danielle Meyerson</t>
  </si>
  <si>
    <t>Senior Manager, Marketing Effectiveness and Investment Strategy</t>
  </si>
  <si>
    <t>Terrence Merkerson</t>
  </si>
  <si>
    <t>Director, Marketing &amp; Brand Strategy</t>
  </si>
  <si>
    <t>LJR MANAGEMENT LIMITED</t>
  </si>
  <si>
    <t>Pranav Pareek</t>
  </si>
  <si>
    <t>Kendric Blanchard</t>
  </si>
  <si>
    <t>Sr. Team Manager, Data Science</t>
  </si>
  <si>
    <t>Aaron Miles</t>
  </si>
  <si>
    <t>AVP, Data Analytics</t>
  </si>
  <si>
    <t>LPL Financial</t>
  </si>
  <si>
    <t xml:space="preserve">David Rodrigues </t>
  </si>
  <si>
    <t>Senior Manager, Global Data Science &amp; Analytics</t>
  </si>
  <si>
    <t xml:space="preserve">will reach out if there is a need in the future. </t>
  </si>
  <si>
    <t>Sean Colvin</t>
  </si>
  <si>
    <t>CX Strategy &amp; Performance</t>
  </si>
  <si>
    <t>IAG</t>
  </si>
  <si>
    <t>Arko Adhikari</t>
  </si>
  <si>
    <t>Sr. Manager, Strategic Analytics &amp; Insights, Merchant Services</t>
  </si>
  <si>
    <t>Xuemei Shan</t>
  </si>
  <si>
    <t>Managing Director, Compliance Analytics</t>
  </si>
  <si>
    <t>Dan Casey</t>
  </si>
  <si>
    <t>VP Global Consumer Insights &amp; Strategy</t>
  </si>
  <si>
    <t>Universal Pictures</t>
  </si>
  <si>
    <t>Adrianne K. McMullen</t>
  </si>
  <si>
    <t>Budget Blinds</t>
  </si>
  <si>
    <t>Jasneev Kohli</t>
  </si>
  <si>
    <t>Associate Vice President Marketing India</t>
  </si>
  <si>
    <t>Sana Dhawan</t>
  </si>
  <si>
    <t>Director, Business Development &amp; Marketing</t>
  </si>
  <si>
    <t>Zenni Optical</t>
  </si>
  <si>
    <t>Ross Yurovski</t>
  </si>
  <si>
    <t>Andrew Kramp</t>
  </si>
  <si>
    <t>Manager, Market Intelligence and Advanced Analytics</t>
  </si>
  <si>
    <t>Mercury Marine</t>
  </si>
  <si>
    <t xml:space="preserve">Jennifer Smith </t>
  </si>
  <si>
    <t>Director, Strategy, Insights &amp; Analytics - Digital Commerce</t>
  </si>
  <si>
    <t>Alvaro Montalvan</t>
  </si>
  <si>
    <t>VP of Strategy &amp; Analytics</t>
  </si>
  <si>
    <t>Whisps</t>
  </si>
  <si>
    <t>Christin Noack</t>
  </si>
  <si>
    <t>Justin Dodd</t>
  </si>
  <si>
    <t>Nusha Westhoff</t>
  </si>
  <si>
    <t>Duracell</t>
  </si>
  <si>
    <t>Juan Pablo Rodríguez</t>
  </si>
  <si>
    <t>Conekta</t>
  </si>
  <si>
    <t>Corey Lewis</t>
  </si>
  <si>
    <t>Lovepop</t>
  </si>
  <si>
    <t>Felipe Aragao</t>
  </si>
  <si>
    <t>Global Vice President, Analytics</t>
  </si>
  <si>
    <t>Joe Sturniolo</t>
  </si>
  <si>
    <t>Sr Manager, Consumer Insights and Analytics</t>
  </si>
  <si>
    <t>Chris McCarthy</t>
  </si>
  <si>
    <t>Vice President Of Strategic Planning</t>
  </si>
  <si>
    <t xml:space="preserve"> Sargento Foods </t>
  </si>
  <si>
    <t>Kate Alvarado</t>
  </si>
  <si>
    <t>Sargento Foods</t>
  </si>
  <si>
    <t>Nil O'Boyle</t>
  </si>
  <si>
    <t>Assistant Director Consumer Insights</t>
  </si>
  <si>
    <t>New Chapter</t>
  </si>
  <si>
    <t>Danyal Syed Ali</t>
  </si>
  <si>
    <t>Country Consumer and Customer Insights Manager</t>
  </si>
  <si>
    <t>Brenda Clardy Bell</t>
  </si>
  <si>
    <t>Insights Manager - Food Ingredients</t>
  </si>
  <si>
    <t>Brent Haydamack</t>
  </si>
  <si>
    <t>Princess Cruises</t>
  </si>
  <si>
    <t>Katherine Rasmussen</t>
  </si>
  <si>
    <t>Product Marketing &amp; Brand Management</t>
  </si>
  <si>
    <t>Mike Hostetler</t>
  </si>
  <si>
    <t>Perdue Farms</t>
  </si>
  <si>
    <t>Kelly Huang</t>
  </si>
  <si>
    <t>Consumer Insights Team Lead</t>
  </si>
  <si>
    <t>Erin Bloodgood Villanueva</t>
  </si>
  <si>
    <t>Action Face</t>
  </si>
  <si>
    <t>Yash Manoj.Melwani</t>
  </si>
  <si>
    <t>Associate Manager, Marketing Analytics</t>
  </si>
  <si>
    <t>John Pawlowski</t>
  </si>
  <si>
    <t>Vice President, Marketing &amp; Innovation</t>
  </si>
  <si>
    <t>Bellisio Foods</t>
  </si>
  <si>
    <t>Craig Boaz</t>
  </si>
  <si>
    <t>Aflac</t>
  </si>
  <si>
    <t>Christine Petitclair</t>
  </si>
  <si>
    <t>FXI</t>
  </si>
  <si>
    <t>Heather Harwood</t>
  </si>
  <si>
    <t>Sr. Shopper&amp; Digital Insights Manager</t>
  </si>
  <si>
    <t>Coline Rondeau</t>
  </si>
  <si>
    <t>Consumer Insights and Data &amp; Innovation Manager</t>
  </si>
  <si>
    <t>Kermene</t>
  </si>
  <si>
    <t>Riccardo Ferrari</t>
  </si>
  <si>
    <t xml:space="preserve">Wayfair </t>
  </si>
  <si>
    <t>riccardo.ferrari9@gmail.com</t>
  </si>
  <si>
    <t>André Almeida</t>
  </si>
  <si>
    <t>LATAM Head of CRM &amp; Marketing Intelligence</t>
  </si>
  <si>
    <t>Ruslan  Arzumanian</t>
  </si>
  <si>
    <t>Praveen Nimrod Ezekiel</t>
  </si>
  <si>
    <t>Not involved with MMM but will keep us in mind and refer us to the right person</t>
  </si>
  <si>
    <t>Wei (Alex) Zhao</t>
  </si>
  <si>
    <t>SoFi</t>
  </si>
  <si>
    <t>Pranav Srimal</t>
  </si>
  <si>
    <t>Strategic Analytics Associate</t>
  </si>
  <si>
    <t>JPMorgan Chase &amp; Co</t>
  </si>
  <si>
    <t>Has MMM exp but not involved with it at JPMC, he would like to see the tool for his own interst</t>
  </si>
  <si>
    <t>Christoph Terwitte</t>
  </si>
  <si>
    <t>Jimdo</t>
  </si>
  <si>
    <t>Yalçın A.</t>
  </si>
  <si>
    <t>Business Data Analyst</t>
  </si>
  <si>
    <t>CLARINESS</t>
  </si>
  <si>
    <t>Vivek Dujari</t>
  </si>
  <si>
    <t>Sujana Meduri</t>
  </si>
  <si>
    <t>Gary Lord</t>
  </si>
  <si>
    <t>Tauseef Ahmad</t>
  </si>
  <si>
    <t>Senior Analytics Consultant</t>
  </si>
  <si>
    <t>Fei Hou</t>
  </si>
  <si>
    <t>Optimized Payments</t>
  </si>
  <si>
    <t>Michael Cross</t>
  </si>
  <si>
    <t>Regan Fitzgerald</t>
  </si>
  <si>
    <t>Nico Diara</t>
  </si>
  <si>
    <t>SSP Group Plc.</t>
  </si>
  <si>
    <t>Katerina Gaididei</t>
  </si>
  <si>
    <t>Area General Manager - CIS</t>
  </si>
  <si>
    <t>Brown-Forman </t>
  </si>
  <si>
    <t>Yasamin Alabaf</t>
  </si>
  <si>
    <t>Media Insights &amp; Analytics Manager</t>
  </si>
  <si>
    <t>Oxford</t>
  </si>
  <si>
    <t>Jamison Brewer</t>
  </si>
  <si>
    <t>Angelo Lomonte</t>
  </si>
  <si>
    <t>Director of Media Strategy and Activation</t>
  </si>
  <si>
    <t>Kyle Brantley</t>
  </si>
  <si>
    <t>Chief Product Officer</t>
  </si>
  <si>
    <t>Daler Kendzhaev</t>
  </si>
  <si>
    <t>Head of Annalect Malaysia</t>
  </si>
  <si>
    <t>daler.kendzhaev@annalect.com</t>
  </si>
  <si>
    <t>email follow up sent 12-16</t>
  </si>
  <si>
    <t>Kenny Grimm</t>
  </si>
  <si>
    <t>Olesia Teslenko</t>
  </si>
  <si>
    <t>Store Food Distribution</t>
  </si>
  <si>
    <t>Mattias MacDowell</t>
  </si>
  <si>
    <t>Head of Marketing Optimization, Growth Marketing</t>
  </si>
  <si>
    <t>Wilmington</t>
  </si>
  <si>
    <t>not interested at this time.</t>
  </si>
  <si>
    <t>Valerie SABIN</t>
  </si>
  <si>
    <t>International Consumer &amp; Market Insights Manager</t>
  </si>
  <si>
    <t>Jordan Laird</t>
  </si>
  <si>
    <t>Vice President - Global Marketing</t>
  </si>
  <si>
    <t>Fisher Investments</t>
  </si>
  <si>
    <t>Federico Ariel Mendez</t>
  </si>
  <si>
    <t>Advanced Analytics &amp; Modeling</t>
  </si>
  <si>
    <t>Suresh Sundaram</t>
  </si>
  <si>
    <t>Axiom Health</t>
  </si>
  <si>
    <t>does not have a current need</t>
  </si>
  <si>
    <t>Colin T. Linggo</t>
  </si>
  <si>
    <t>The Linggo Group</t>
  </si>
  <si>
    <t>Jim Rubino</t>
  </si>
  <si>
    <t>VP Client Business Lead</t>
  </si>
  <si>
    <t>Pankaj Kumar</t>
  </si>
  <si>
    <t>SVP Advertising Effectiveness &amp; Measurement Innovation</t>
  </si>
  <si>
    <t>Kurt Seemar</t>
  </si>
  <si>
    <t>Chief Data Scientist / President</t>
  </si>
  <si>
    <t>Analytic Marketing Innovations</t>
  </si>
  <si>
    <t>Bret Goble</t>
  </si>
  <si>
    <t>Research Strategy Group</t>
  </si>
  <si>
    <t>Audrey Levitan</t>
  </si>
  <si>
    <t>Peiqing Liang</t>
  </si>
  <si>
    <t>Senior Associate, Analytics</t>
  </si>
  <si>
    <t>Adam Zaglaniczny</t>
  </si>
  <si>
    <t>Blue Cross and Blue Shield of Illinois, Montana, New Mexico, Oklahoma &amp; Texas</t>
  </si>
  <si>
    <t>Edward Lo</t>
  </si>
  <si>
    <t>Senior Manager, Enterprise Marketing Strategy, Planning and Innovationx</t>
  </si>
  <si>
    <t>Ilaria Vacca</t>
  </si>
  <si>
    <t>Advanced Analytics - Senior Data Scientist</t>
  </si>
  <si>
    <t>ConTe.it - Admiral Group</t>
  </si>
  <si>
    <t>Tony Tsui</t>
  </si>
  <si>
    <t>Senior Manager - Digital Analytics</t>
  </si>
  <si>
    <t>Magalie Francois</t>
  </si>
  <si>
    <t>Head Of Marketing Sciences</t>
  </si>
  <si>
    <t>Jolanda Zwagemaker</t>
  </si>
  <si>
    <t>Wise Ltd.</t>
  </si>
  <si>
    <t>Robert Turnbull</t>
  </si>
  <si>
    <t>Senior Research Analyst</t>
  </si>
  <si>
    <t>Osman Erken</t>
  </si>
  <si>
    <t>Global Media</t>
  </si>
  <si>
    <t>Redmill Solutions Ltd</t>
  </si>
  <si>
    <t>Anthony Hume</t>
  </si>
  <si>
    <t>Vice President | Marketing-Mix-Modeling Manager | Marketing Sciences</t>
  </si>
  <si>
    <t>Inmail sent</t>
  </si>
  <si>
    <t>InMail sent 9/15/21</t>
  </si>
  <si>
    <t>HAmericam Jalal</t>
  </si>
  <si>
    <t>Bonnie Jackson</t>
  </si>
  <si>
    <t>Group Digital Marketing Lead</t>
  </si>
  <si>
    <t>Dirk Beyer</t>
  </si>
  <si>
    <t>Global Senior Director Marketing Data Science</t>
  </si>
  <si>
    <t>Wendy Janssen</t>
  </si>
  <si>
    <t xml:space="preserve">Group pricing director </t>
  </si>
  <si>
    <t>Wen Zhang</t>
  </si>
  <si>
    <t>Senior Analyst, Marketing Analytics</t>
  </si>
  <si>
    <t>Ronny Martine</t>
  </si>
  <si>
    <t>Isobelle Jensen</t>
  </si>
  <si>
    <t>Senior Marketing Research Analyst</t>
  </si>
  <si>
    <t>Miqueline Silveira</t>
  </si>
  <si>
    <t>Senior Digital Marketing Analyst</t>
  </si>
  <si>
    <t>Eric Gai</t>
  </si>
  <si>
    <t>Vice President, Marketing Technology &amp; Analytics</t>
  </si>
  <si>
    <t>Arjun Sharma</t>
  </si>
  <si>
    <t>Consultant - AI &amp; Marketing, Omnia AI</t>
  </si>
  <si>
    <t>At Deloitte, we do have our own proprietary solutions that we use for client engagements/  Reach out to a Partner or Director in its Customer and Marketing service line.</t>
  </si>
  <si>
    <t>William Roll</t>
  </si>
  <si>
    <t>Dikki Nurahman</t>
  </si>
  <si>
    <t>Analytics</t>
  </si>
  <si>
    <t>National Bank of Kuwait</t>
  </si>
  <si>
    <t>Kuwait</t>
  </si>
  <si>
    <t>Tj Reilly</t>
  </si>
  <si>
    <t>Vice President, Data Activation</t>
  </si>
  <si>
    <t>Kishore Kumar Pandurangan</t>
  </si>
  <si>
    <t>Measurement Lead</t>
  </si>
  <si>
    <t>Choueiri Group</t>
  </si>
  <si>
    <t>Abhivarun Juneja</t>
  </si>
  <si>
    <t>Vice President, Enterprise Digital &amp; Analytics</t>
  </si>
  <si>
    <t>Jason Raper</t>
  </si>
  <si>
    <t>CNA National</t>
  </si>
  <si>
    <t>Gwen Hoeting</t>
  </si>
  <si>
    <t xml:space="preserve"> Qurate Retail Group</t>
  </si>
  <si>
    <t>Ștefan Pănăzan</t>
  </si>
  <si>
    <t xml:space="preserve">Head of Data Science and Analytics </t>
  </si>
  <si>
    <t>Carrefour România</t>
  </si>
  <si>
    <t>Romania</t>
  </si>
  <si>
    <t>Genna Ashcroft</t>
  </si>
  <si>
    <t>Senior Insight Analyst  The Very Group</t>
  </si>
  <si>
    <t>Ly Tran Schulz</t>
  </si>
  <si>
    <t>Manager Marketing Communications &amp; Digital Marketing</t>
  </si>
  <si>
    <t>Sonya Jose</t>
  </si>
  <si>
    <t>Viktor Sundberg</t>
  </si>
  <si>
    <t>Head of E-commerce and Digital Marketing</t>
  </si>
  <si>
    <t>AJ Produkter</t>
  </si>
  <si>
    <t>Charles Quartey</t>
  </si>
  <si>
    <t>Director, International Media</t>
  </si>
  <si>
    <t>Alexandra Béhêtre</t>
  </si>
  <si>
    <t>Global Marketing CRM &amp; Online Head</t>
  </si>
  <si>
    <t>Dufry Group</t>
  </si>
  <si>
    <t>Alexandra Stoll</t>
  </si>
  <si>
    <t>ALDO Group</t>
  </si>
  <si>
    <t>Samuel Rodenhausen</t>
  </si>
  <si>
    <t>Senior Product Owner E-Commerce</t>
  </si>
  <si>
    <t>Migros Fachmarkt AG</t>
  </si>
  <si>
    <t>Ingo Hary</t>
  </si>
  <si>
    <t xml:space="preserve">Head CRM / Data Analytics </t>
  </si>
  <si>
    <t>Carsten Hejndorf</t>
  </si>
  <si>
    <t>BachserMärt</t>
  </si>
  <si>
    <t>Adam Smith</t>
  </si>
  <si>
    <t>Head of Media Strategy</t>
  </si>
  <si>
    <t>Ross Sergeant</t>
  </si>
  <si>
    <t>Global Head of Media and Touchpoints</t>
  </si>
  <si>
    <t>Asahi Europe &amp; International</t>
  </si>
  <si>
    <t>Matt Holmes</t>
  </si>
  <si>
    <t>Stephanie Magnussen</t>
  </si>
  <si>
    <t>Managing Director Media Analytics &amp; MMO</t>
  </si>
  <si>
    <t>Arni Westh</t>
  </si>
  <si>
    <t>Simple Feast</t>
  </si>
  <si>
    <t>Chandra Sekhar Gidijala</t>
  </si>
  <si>
    <t>Fs</t>
  </si>
  <si>
    <t>Chris Hayler</t>
  </si>
  <si>
    <t>Vice President - Head of Marketing</t>
  </si>
  <si>
    <t>Lisa Walker</t>
  </si>
  <si>
    <t>Head of Media &amp; Sponsorship</t>
  </si>
  <si>
    <t>Catherine Becker</t>
  </si>
  <si>
    <t>Head of Media - EU</t>
  </si>
  <si>
    <t>Electronic Arts (EA)</t>
  </si>
  <si>
    <t>Ankur Joshi</t>
  </si>
  <si>
    <t>Alastair Boyle</t>
  </si>
  <si>
    <t>Head of Media - EMEA</t>
  </si>
  <si>
    <t>Malgorzata (Mags) Zielinska</t>
  </si>
  <si>
    <t>Karthik Krishna Ravindran</t>
  </si>
  <si>
    <t>Senior Data Science Analyst</t>
  </si>
  <si>
    <t>Liz Duff</t>
  </si>
  <si>
    <t>Head Of Media and Investment</t>
  </si>
  <si>
    <t>Total Media</t>
  </si>
  <si>
    <t>Stan Sthanunathan</t>
  </si>
  <si>
    <t>Executive Vice President - CMI</t>
  </si>
  <si>
    <t>Dan C.</t>
  </si>
  <si>
    <t>Adgen</t>
  </si>
  <si>
    <t>Amy Cole</t>
  </si>
  <si>
    <t>Global Media Analytics &amp; Insights Senior Manager</t>
  </si>
  <si>
    <t>Scot Page</t>
  </si>
  <si>
    <t>VP of Research</t>
  </si>
  <si>
    <t>Phoenix Marketing</t>
  </si>
  <si>
    <t>Anahée Bregnard</t>
  </si>
  <si>
    <t xml:space="preserve">Digital Marketing Manager </t>
  </si>
  <si>
    <t>Cerjo</t>
  </si>
  <si>
    <t>Lisa Zimmermann</t>
  </si>
  <si>
    <t>Head of data enablement</t>
  </si>
  <si>
    <t>Brian Wonch</t>
  </si>
  <si>
    <t>ShopRunner</t>
  </si>
  <si>
    <t>Lori Vroman</t>
  </si>
  <si>
    <t>Marketing Manager, Insights &amp; Analytics</t>
  </si>
  <si>
    <t>Ahmed S.E. Youssef</t>
  </si>
  <si>
    <t>Paid Search &amp; Media Optimization Manager</t>
  </si>
  <si>
    <t>Josh Verseput</t>
  </si>
  <si>
    <t>Senior Vice President, Digital &amp; Social Analytics</t>
  </si>
  <si>
    <t>Material</t>
  </si>
  <si>
    <t>in discussion with team</t>
  </si>
  <si>
    <t>Fan Shi</t>
  </si>
  <si>
    <t>VP, Strategic Analytics</t>
  </si>
  <si>
    <t>FCB Chicago</t>
  </si>
  <si>
    <t>Tony Pedraza</t>
  </si>
  <si>
    <t>Manager - Reporting &amp; Analysis</t>
  </si>
  <si>
    <t xml:space="preserve"> ALDI</t>
  </si>
  <si>
    <t>Stephen Beresford</t>
  </si>
  <si>
    <t>Head Of Marketing - UK &amp; Scandinavia</t>
  </si>
  <si>
    <t>REHAU</t>
  </si>
  <si>
    <t>Victor Perng</t>
  </si>
  <si>
    <t>VP/Group Director, Data &amp; Analysis</t>
  </si>
  <si>
    <t>Drew Acierto</t>
  </si>
  <si>
    <t>Marketing Intelligence Analytics Manager</t>
  </si>
  <si>
    <t>Rajeev Mandal</t>
  </si>
  <si>
    <t>Principal Consultant &amp; Managing Director</t>
  </si>
  <si>
    <t>RKM Marketing Consultancy Ltd</t>
  </si>
  <si>
    <t>Peter Zafiridis</t>
  </si>
  <si>
    <t>TXU Energy</t>
  </si>
  <si>
    <t>Kristin Mitchell</t>
  </si>
  <si>
    <t>Senior Associate Brand Manager, Chameleon cold-brew</t>
  </si>
  <si>
    <t>Juan Barragan</t>
  </si>
  <si>
    <t>Zachary Koerner</t>
  </si>
  <si>
    <t>Manager, Performance Marketing Analytics</t>
  </si>
  <si>
    <t>Apple Leisure Group</t>
  </si>
  <si>
    <t>Demet Metan</t>
  </si>
  <si>
    <t>Manager, Analytics and Data Science</t>
  </si>
  <si>
    <t>Deborah Balme</t>
  </si>
  <si>
    <t xml:space="preserve"> Reprise Digital</t>
  </si>
  <si>
    <t>Harvinder Singh</t>
  </si>
  <si>
    <t>Manager Data Analytics</t>
  </si>
  <si>
    <t>Moneris</t>
  </si>
  <si>
    <t>Akash Kulkarni</t>
  </si>
  <si>
    <t>Credit Karma</t>
  </si>
  <si>
    <t>They have models built internally</t>
  </si>
  <si>
    <t>Yiguang Qiu</t>
  </si>
  <si>
    <t>Senior Assistant Vice President of Marketing</t>
  </si>
  <si>
    <t>Amica Insurance</t>
  </si>
  <si>
    <t>Mike Boyd</t>
  </si>
  <si>
    <t>SVP, Enterprise Brand Marketing</t>
  </si>
  <si>
    <t xml:space="preserve"> Nationwide Insurance</t>
  </si>
  <si>
    <t>Tam Le</t>
  </si>
  <si>
    <t>Olga Pavlova</t>
  </si>
  <si>
    <t>Senior Director, Customer Analytics</t>
  </si>
  <si>
    <t>Lockie Andrews</t>
  </si>
  <si>
    <t>Chief Executive</t>
  </si>
  <si>
    <t>Catalyst Consulting</t>
  </si>
  <si>
    <t>Isa Tuncman</t>
  </si>
  <si>
    <t>Decision Science and Analytics Manager</t>
  </si>
  <si>
    <t>Christopher Hayes</t>
  </si>
  <si>
    <t>Senior Manager, Business Analytics</t>
  </si>
  <si>
    <t>Aviso Wealth</t>
  </si>
  <si>
    <t>Hardik Patel</t>
  </si>
  <si>
    <t>Director of CRM, Retention, Loyalty and Customer Data Strategy</t>
  </si>
  <si>
    <t>FabFitFun</t>
  </si>
  <si>
    <t>Christian Martinez</t>
  </si>
  <si>
    <t>Manager, Marketing Channel Analytics &amp; Optimization</t>
  </si>
  <si>
    <t>Iman Solemonpoor</t>
  </si>
  <si>
    <t>Backcountry.com</t>
  </si>
  <si>
    <t>Sudarshan K Satishchandra</t>
  </si>
  <si>
    <t>Neha Nemade</t>
  </si>
  <si>
    <t>Cogito Corp</t>
  </si>
  <si>
    <t>Ryan Fletcher</t>
  </si>
  <si>
    <t xml:space="preserve">Sr. Manager Loyalty &amp; CRM Analytics </t>
  </si>
  <si>
    <t>Abhishek Patil</t>
  </si>
  <si>
    <t>Circle K</t>
  </si>
  <si>
    <t>Samantha Shetty</t>
  </si>
  <si>
    <t xml:space="preserve">Business Analyst II </t>
  </si>
  <si>
    <t>Dana LaMendola</t>
  </si>
  <si>
    <t>Senior Marketing Research and Insights Manager</t>
  </si>
  <si>
    <t>Uber eats</t>
  </si>
  <si>
    <t>Giedre (Guntulionyte) Gray</t>
  </si>
  <si>
    <t>Ocado Retail</t>
  </si>
  <si>
    <t>Melsha Key</t>
  </si>
  <si>
    <t>Gap Inc</t>
  </si>
  <si>
    <t>Liz Berman</t>
  </si>
  <si>
    <t>Marketing &amp; Strategy Consultant</t>
  </si>
  <si>
    <t>LKB Consulting LLC</t>
  </si>
  <si>
    <t>Alycia Doshi</t>
  </si>
  <si>
    <t>Group Product Marketing Manager, Customer Engagement</t>
  </si>
  <si>
    <t>Kimberly Gonzales</t>
  </si>
  <si>
    <t>Brand Marketing Consultant</t>
  </si>
  <si>
    <t xml:space="preserve">Brand Marketing Consultant </t>
  </si>
  <si>
    <t>Christian Koyaguemo-Balayi</t>
  </si>
  <si>
    <t>Banque Nationale</t>
  </si>
  <si>
    <t>Dr. Soeren Lueders</t>
  </si>
  <si>
    <t>Vice President Effectiveness &amp; ROI Modeling (SevenOne Media GmbH)</t>
  </si>
  <si>
    <t>Katherine Chen</t>
  </si>
  <si>
    <t>Sr. Growth Marketing Manager, Strategy &amp; Operations</t>
  </si>
  <si>
    <t xml:space="preserve">Poshmark </t>
  </si>
  <si>
    <t>Alice Loeb</t>
  </si>
  <si>
    <t xml:space="preserve">Strategic Advisor </t>
  </si>
  <si>
    <t>YouAte</t>
  </si>
  <si>
    <t>PK Van Deloo</t>
  </si>
  <si>
    <t xml:space="preserve">Head of Growth Marketing  </t>
  </si>
  <si>
    <t xml:space="preserve">Hatch </t>
  </si>
  <si>
    <t>David de BETELU</t>
  </si>
  <si>
    <t xml:space="preserve">Director, Customer &amp; Marketing Strategy </t>
  </si>
  <si>
    <t>Vin L.</t>
  </si>
  <si>
    <t>Advanced Analytics Manager, Marketing</t>
  </si>
  <si>
    <t xml:space="preserve">Walmart Connect </t>
  </si>
  <si>
    <t>Beth Horn</t>
  </si>
  <si>
    <t>Senior Vice President, Advanced Analytics</t>
  </si>
  <si>
    <t>Decision Analyst</t>
  </si>
  <si>
    <t>Thomas Gormley</t>
  </si>
  <si>
    <t>Vice President, Converged Tech &amp; Media Analytics</t>
  </si>
  <si>
    <t>Janie Sun</t>
  </si>
  <si>
    <t>Founder, Data Driven Global Consumer Insights Expert</t>
  </si>
  <si>
    <t>imiPro</t>
  </si>
  <si>
    <t>Kyle Millar</t>
  </si>
  <si>
    <t>SodaStream</t>
  </si>
  <si>
    <t>Neeta Rajini Boga</t>
  </si>
  <si>
    <t>Director, Advanced Measurement</t>
  </si>
  <si>
    <t>Deniz Akar</t>
  </si>
  <si>
    <t>VP Group Partner, Business Analytics and Media Performance</t>
  </si>
  <si>
    <t>Dan Coates</t>
  </si>
  <si>
    <t>Ypulse</t>
  </si>
  <si>
    <t>Alexa de Ryss</t>
  </si>
  <si>
    <t>Sr. Manager - Growth Marketing</t>
  </si>
  <si>
    <t xml:space="preserve">StubHub </t>
  </si>
  <si>
    <t>Michelle Murakami</t>
  </si>
  <si>
    <t>Assistant Manager, Performance &amp; eCommerce Marketing</t>
  </si>
  <si>
    <t>Benson Hausman</t>
  </si>
  <si>
    <t>Managing Director Business Development</t>
  </si>
  <si>
    <t>Elena Turino</t>
  </si>
  <si>
    <t>Head of Marketing, International</t>
  </si>
  <si>
    <t>Ateeque Patel</t>
  </si>
  <si>
    <t xml:space="preserve">Product Analytics </t>
  </si>
  <si>
    <t xml:space="preserve">Walmart Labs </t>
  </si>
  <si>
    <t>Maria Oleshchenko</t>
  </si>
  <si>
    <t>Media Systems UA</t>
  </si>
  <si>
    <t>Mohamad Borghol</t>
  </si>
  <si>
    <t>Grace Ahlberg</t>
  </si>
  <si>
    <t>SVP, Head of Business Intelligence</t>
  </si>
  <si>
    <t>Andrew Russo</t>
  </si>
  <si>
    <t>Affect Analytics</t>
  </si>
  <si>
    <t>arusso@affectanalytics.com</t>
  </si>
  <si>
    <t>Ania Shepeleva</t>
  </si>
  <si>
    <t>Head Digital Sales Analytics</t>
  </si>
  <si>
    <t>MEGOGO</t>
  </si>
  <si>
    <t>Emily Yuan</t>
  </si>
  <si>
    <t>Associate Director, Strategy &amp; Analysis</t>
  </si>
  <si>
    <t>Vaibhav Kumar</t>
  </si>
  <si>
    <t>Associate Manager, Marketing Analytics &amp; Business Insights</t>
  </si>
  <si>
    <t>Diego Sanz</t>
  </si>
  <si>
    <t>Atlantix Partners</t>
  </si>
  <si>
    <t>Keira Krausz</t>
  </si>
  <si>
    <t>HPOne</t>
  </si>
  <si>
    <t>Victoria Hillman</t>
  </si>
  <si>
    <t>Associate Director, Home Page Marketing</t>
  </si>
  <si>
    <t xml:space="preserve">Walmart </t>
  </si>
  <si>
    <t>MJ Gort</t>
  </si>
  <si>
    <t>Pamela Hwang</t>
  </si>
  <si>
    <t>Associate Marketing Manager - Gap Online Email &amp; Site</t>
  </si>
  <si>
    <t xml:space="preserve"> Gap Inc. </t>
  </si>
  <si>
    <t>Stacey Santo</t>
  </si>
  <si>
    <t>Chief Experience and Innovation Officer</t>
  </si>
  <si>
    <t>Tivity Health</t>
  </si>
  <si>
    <t>Latoya Donaldson</t>
  </si>
  <si>
    <t>Senior Manager, Rejuvenation CRM + Digital Marketing</t>
  </si>
  <si>
    <t>Zhiwen(Kyle) Chen</t>
  </si>
  <si>
    <t xml:space="preserve">Business Intelligence Analyst(Data Science) </t>
  </si>
  <si>
    <t xml:space="preserve">Touch of Modern </t>
  </si>
  <si>
    <t>Philipp Latschenberger</t>
  </si>
  <si>
    <t>Director Communication Consultant</t>
  </si>
  <si>
    <t>Tony Corke</t>
  </si>
  <si>
    <t>The NTF Group</t>
  </si>
  <si>
    <t>Natalia Ekisheva</t>
  </si>
  <si>
    <t>Media Director, Digital Investment</t>
  </si>
  <si>
    <t>Ryan Tom</t>
  </si>
  <si>
    <t xml:space="preserve">Data Analyst - Consumer &amp; Business Insights </t>
  </si>
  <si>
    <t>Mike Hess</t>
  </si>
  <si>
    <t>Principal/Marketing Sciences Director</t>
  </si>
  <si>
    <t>Hess Consulting</t>
  </si>
  <si>
    <t>Matt Thompson</t>
  </si>
  <si>
    <t xml:space="preserve">Senior Manager, Ecommerce &amp; Digital Marketing </t>
  </si>
  <si>
    <t>In-Shape Health Clubs</t>
  </si>
  <si>
    <t>Andreea Luciana Savulescu</t>
  </si>
  <si>
    <t>Media Responsible</t>
  </si>
  <si>
    <t>Jenna Brennan</t>
  </si>
  <si>
    <t>Global Consumer Marketing Manager</t>
  </si>
  <si>
    <t>PRO Unlimited Onsite @ Facebook</t>
  </si>
  <si>
    <t>Camille Caux</t>
  </si>
  <si>
    <t>Senior Brand Manager Oral-B Paste &amp; Fixodent France</t>
  </si>
  <si>
    <t>Raji Iyer Margolin</t>
  </si>
  <si>
    <t>Executive Vice President, Sales &amp; Marketing</t>
  </si>
  <si>
    <t>Square Roots</t>
  </si>
  <si>
    <t>ramla's</t>
  </si>
  <si>
    <t>Andy Preece</t>
  </si>
  <si>
    <t>Mariah S.</t>
  </si>
  <si>
    <t xml:space="preserve">Senior Specialist, Growth Strategy </t>
  </si>
  <si>
    <t>Quay Australia</t>
  </si>
  <si>
    <t>Kristin Kastelic</t>
  </si>
  <si>
    <t>Nantahala Outdoor Center</t>
  </si>
  <si>
    <t>Shwetha Gopalarathinam</t>
  </si>
  <si>
    <t xml:space="preserve">Rothy's </t>
  </si>
  <si>
    <t>Ryan Van Dongen</t>
  </si>
  <si>
    <t>Vice President, Client Advice &amp; Management</t>
  </si>
  <si>
    <t>Melina Fleming</t>
  </si>
  <si>
    <t>EVP of Marketing &amp; Customer Operations</t>
  </si>
  <si>
    <t>SunShare</t>
  </si>
  <si>
    <t>Sarah Carhart</t>
  </si>
  <si>
    <t>Assistant Vice President, Media, CRM &amp; Loyalty, Lancome</t>
  </si>
  <si>
    <t>L'Oreal</t>
  </si>
  <si>
    <t>Karl Kruppstadt</t>
  </si>
  <si>
    <t xml:space="preserve">Senior Manager, Market and Business Intelligence </t>
  </si>
  <si>
    <t>Maria Di Natale</t>
  </si>
  <si>
    <t xml:space="preserve">Senior Category Analyst </t>
  </si>
  <si>
    <t>James Morgan</t>
  </si>
  <si>
    <t>Senior Director of Data</t>
  </si>
  <si>
    <t>Bob Stevens</t>
  </si>
  <si>
    <t xml:space="preserve">Senior Sales Analyst  </t>
  </si>
  <si>
    <t>Masco Support Services</t>
  </si>
  <si>
    <t>Caitlin Hudon</t>
  </si>
  <si>
    <t xml:space="preserve">Principal Data Scientist </t>
  </si>
  <si>
    <t xml:space="preserve">OnlineMedEd </t>
  </si>
  <si>
    <t>Sharvan Salooja</t>
  </si>
  <si>
    <t>Assistant Marketing Manager - Coffee/Beverages</t>
  </si>
  <si>
    <t>Rodrigo Bueno Ferreira</t>
  </si>
  <si>
    <t>SVP, Retail Consulting</t>
  </si>
  <si>
    <t>Vincent Biroscak</t>
  </si>
  <si>
    <t>Glanbia Performance Nutrition (GPN)</t>
  </si>
  <si>
    <t>Sameer Agarwal</t>
  </si>
  <si>
    <t>Vice President, Clinique North America Marketing</t>
  </si>
  <si>
    <t>Benjamin Richardson</t>
  </si>
  <si>
    <t>Global Industrial Marketing Leader</t>
  </si>
  <si>
    <t>Dan Burdett</t>
  </si>
  <si>
    <t>Chief Customer &amp; Growth Officer</t>
  </si>
  <si>
    <t>Adam Stewart</t>
  </si>
  <si>
    <t xml:space="preserve">Manager, Pricing and Promotion Strategy </t>
  </si>
  <si>
    <t>Russell Kirsner</t>
  </si>
  <si>
    <t xml:space="preserve">CUSTOMER LOYALTY ANALYTICS MANAGER  </t>
  </si>
  <si>
    <t xml:space="preserve">Pet Supermarket </t>
  </si>
  <si>
    <t>Mohamad Zain Lakdawala</t>
  </si>
  <si>
    <t>Senior Executive</t>
  </si>
  <si>
    <t>The PBAS Group</t>
  </si>
  <si>
    <t>Francesco Mura</t>
  </si>
  <si>
    <t xml:space="preserve">Retail Strategy, CRM and Planning Manager North America  </t>
  </si>
  <si>
    <t>YOOX NET-A-PORTER GROUP</t>
  </si>
  <si>
    <t>Stefania Hajnosz</t>
  </si>
  <si>
    <t xml:space="preserve">Digital Media Manager  </t>
  </si>
  <si>
    <t>Mark Hunt</t>
  </si>
  <si>
    <t>Marketing Manager - Data Analytics and CRM InsightsGameStop</t>
  </si>
  <si>
    <t>GameStop</t>
  </si>
  <si>
    <t>Itza Miller</t>
  </si>
  <si>
    <t xml:space="preserve">Market Planning Analyst </t>
  </si>
  <si>
    <t xml:space="preserve">Dollar General </t>
  </si>
  <si>
    <t>Crystal Knox</t>
  </si>
  <si>
    <t>Sears Home Services</t>
  </si>
  <si>
    <t>Trina Arnett</t>
  </si>
  <si>
    <t>Founder/CEO</t>
  </si>
  <si>
    <t>trinalytics</t>
  </si>
  <si>
    <t>Tapas Bose</t>
  </si>
  <si>
    <t>Chief Marketing Technology &amp; Solutions Architect</t>
  </si>
  <si>
    <t>John Wiley &amp; Sons</t>
  </si>
  <si>
    <t>Ridi Schubert</t>
  </si>
  <si>
    <t>Christine Lynn</t>
  </si>
  <si>
    <t>Vice President, Global Brand Marketing</t>
  </si>
  <si>
    <t>Marcin Winkler</t>
  </si>
  <si>
    <t>Head of Digital Department / Board Member</t>
  </si>
  <si>
    <t>Mark Sorkin</t>
  </si>
  <si>
    <t>Co-Founder and VP Data Sciences</t>
  </si>
  <si>
    <t>SabinoDB</t>
  </si>
  <si>
    <t>Ashish Agrawal</t>
  </si>
  <si>
    <t>ProcDNA</t>
  </si>
  <si>
    <t>ashish.agrawal@procdna.com</t>
  </si>
  <si>
    <t>Keerthi Chandra</t>
  </si>
  <si>
    <t>Development Business Analytics</t>
  </si>
  <si>
    <t>Santander</t>
  </si>
  <si>
    <t>Stephen Blank</t>
  </si>
  <si>
    <t>Chief Operating Officer and General Manager</t>
  </si>
  <si>
    <t>Victoria Gate Casino</t>
  </si>
  <si>
    <t>sblank@victoriagatecasino.co.uk</t>
  </si>
  <si>
    <t>the company is not ready nowbut might be in the future</t>
  </si>
  <si>
    <t>Keri Piercy</t>
  </si>
  <si>
    <t>Evelyn Bowman</t>
  </si>
  <si>
    <t>Manager - Online Optimization &amp; A/B Testing</t>
  </si>
  <si>
    <t>Anirban Banerjee</t>
  </si>
  <si>
    <t>Vice President, Commercial Insights and Analytics</t>
  </si>
  <si>
    <t>StoneX Group Inc.</t>
  </si>
  <si>
    <t xml:space="preserve">They have a team internally </t>
  </si>
  <si>
    <t>JAMES Coutre</t>
  </si>
  <si>
    <t>Joony Lee</t>
  </si>
  <si>
    <t>Head Of Digital Marketing</t>
  </si>
  <si>
    <t>Citrix</t>
  </si>
  <si>
    <t>Yili P.</t>
  </si>
  <si>
    <t>Manager, Member Marketing Analytics</t>
  </si>
  <si>
    <t>Raza Ayoub</t>
  </si>
  <si>
    <t>Assistant Media Manager - TV, Search &amp; Performance Lead</t>
  </si>
  <si>
    <t>Rohit Sane</t>
  </si>
  <si>
    <t>Manager, Online Analytics</t>
  </si>
  <si>
    <t>Aman Grewal</t>
  </si>
  <si>
    <t>Global VP, eCommerce and Digital Marketing</t>
  </si>
  <si>
    <t xml:space="preserve"> Wilson Sporting Goods Co.</t>
  </si>
  <si>
    <t>Raúl Caballero Asensio</t>
  </si>
  <si>
    <t>Marketing &amp; Sales Manager - Technology category</t>
  </si>
  <si>
    <t>El Corte Inglés</t>
  </si>
  <si>
    <t>They are working with someone esle but will keep us in mind for the future. SEND EVENTS/WEBINARS..</t>
  </si>
  <si>
    <t>Nick Choudhury</t>
  </si>
  <si>
    <t>Data / Attribution Developer</t>
  </si>
  <si>
    <t>Talish Barmare</t>
  </si>
  <si>
    <t>Head of Marketing and Data Science</t>
  </si>
  <si>
    <t>Saakshi Chinda</t>
  </si>
  <si>
    <t>Senior Analytics Manager Azure Marketing</t>
  </si>
  <si>
    <t>Bharti Rai</t>
  </si>
  <si>
    <t xml:space="preserve">VP Commercial Operations, Data and Analytics </t>
  </si>
  <si>
    <t xml:space="preserve"> Novartis</t>
  </si>
  <si>
    <t>Chitra Narasimhachari</t>
  </si>
  <si>
    <t>Executive Director - Portfolio Innovation and Effectiveness</t>
  </si>
  <si>
    <t>Paolo Tubito</t>
  </si>
  <si>
    <t>Maserati</t>
  </si>
  <si>
    <t>James Cowan</t>
  </si>
  <si>
    <t>Head of Marketing GB</t>
  </si>
  <si>
    <t>Kavita Baball</t>
  </si>
  <si>
    <t>Head, Digital Strategy and Technology Innovation</t>
  </si>
  <si>
    <t>Kate Hobbins</t>
  </si>
  <si>
    <t>Senior Manager Marketing — Media Network</t>
  </si>
  <si>
    <t>Romney Allen</t>
  </si>
  <si>
    <t>Marketing Manager, Media Network Product Development</t>
  </si>
  <si>
    <t>Mark Woods1</t>
  </si>
  <si>
    <t>Brand and Store Development Director</t>
  </si>
  <si>
    <t>Primark</t>
  </si>
  <si>
    <t>Allen Meskovich</t>
  </si>
  <si>
    <t>Associate Director, Insights &amp; Analytics</t>
  </si>
  <si>
    <t>Larry LaTourette</t>
  </si>
  <si>
    <t>Principal, Brand Marketing ROI</t>
  </si>
  <si>
    <t>Carla Fontanella</t>
  </si>
  <si>
    <t>Head of Demand and Production Planning</t>
  </si>
  <si>
    <t>Blake Park</t>
  </si>
  <si>
    <t>Marketing Owner for the Startup Banking Segment</t>
  </si>
  <si>
    <t>Silicon Valley Bank</t>
  </si>
  <si>
    <t>Therese Carlström Stein</t>
  </si>
  <si>
    <t>Nick Lucente</t>
  </si>
  <si>
    <t>Director, Consumer &amp; Digital Marketing</t>
  </si>
  <si>
    <t>Nithya Raman</t>
  </si>
  <si>
    <t>Head of Ad Platforms Product Marketing</t>
  </si>
  <si>
    <t>Nitin Kartik</t>
  </si>
  <si>
    <t>PPD</t>
  </si>
  <si>
    <t>Serge Billiouw</t>
  </si>
  <si>
    <t>Director of Data, Analytics and Digital Transformation</t>
  </si>
  <si>
    <t xml:space="preserve"> Atlantic Broadband</t>
  </si>
  <si>
    <t>Ellen Hahn</t>
  </si>
  <si>
    <t>Senior Vice President, Marketing, Talent Acquisition and Agent Experience</t>
  </si>
  <si>
    <t>Liveops, Inc.</t>
  </si>
  <si>
    <t>Alexis Gillette</t>
  </si>
  <si>
    <t>Vice President, Marketing Communications</t>
  </si>
  <si>
    <t>Jonathan Kapsis</t>
  </si>
  <si>
    <t>Global Head of Marketing Insights &amp; Analytics</t>
  </si>
  <si>
    <t>Dawn Nicholson</t>
  </si>
  <si>
    <t>Dr. Tina Großmann</t>
  </si>
  <si>
    <t>Head Insights, Marketing &amp; Launch Excellence</t>
  </si>
  <si>
    <t>Raju Polamarasetty</t>
  </si>
  <si>
    <t>JBS USA</t>
  </si>
  <si>
    <t>Alexis Grigoriadis</t>
  </si>
  <si>
    <t>Jennifer Sims Benowitz</t>
  </si>
  <si>
    <t>Director, Direct Response Marketing</t>
  </si>
  <si>
    <t>LightStream</t>
  </si>
  <si>
    <t>Ameeta Patel</t>
  </si>
  <si>
    <t>VP, Client Marketing</t>
  </si>
  <si>
    <t>Synchrony Financial</t>
  </si>
  <si>
    <t>Greg Rodehau</t>
  </si>
  <si>
    <t>Dolby Laboratories</t>
  </si>
  <si>
    <t>Shashank M.</t>
  </si>
  <si>
    <t>Azhar Khalid Mohiuddin</t>
  </si>
  <si>
    <t>Senior Manager - Performance Marketing (Ecommerce)</t>
  </si>
  <si>
    <t>M. H. Alshaya Co.</t>
  </si>
  <si>
    <t>Christopher Joubanian</t>
  </si>
  <si>
    <t>Head of Advertising &amp; Media - Corporate Marketing Department</t>
  </si>
  <si>
    <t>Frayan Mama</t>
  </si>
  <si>
    <t>Canada Bread Company, Limited</t>
  </si>
  <si>
    <t>Nate Hewitt</t>
  </si>
  <si>
    <t>Executive Director of eCommerce</t>
  </si>
  <si>
    <t>Klein Tools</t>
  </si>
  <si>
    <t>Dan Rodriguez</t>
  </si>
  <si>
    <t>Senior Category Manager - Chocolate</t>
  </si>
  <si>
    <t>Elena Onischenko</t>
  </si>
  <si>
    <t>Adelino de Almeida</t>
  </si>
  <si>
    <t>CPG Solutions Executive</t>
  </si>
  <si>
    <t>McKinsey &amp; Company </t>
  </si>
  <si>
    <t>Wendy Orhan</t>
  </si>
  <si>
    <t>Head of Integrated Marketing Starbucks MENA</t>
  </si>
  <si>
    <t>Anne Berger</t>
  </si>
  <si>
    <t>YDesign Group</t>
  </si>
  <si>
    <t>Charlotte Addison</t>
  </si>
  <si>
    <t>VP of Marketing &amp; Sales</t>
  </si>
  <si>
    <t>Bee's Wrap</t>
  </si>
  <si>
    <t>Joana Baquero</t>
  </si>
  <si>
    <t>Marketing Director | Home Care - Latin America Division</t>
  </si>
  <si>
    <t>Bala Gurumoorthy</t>
  </si>
  <si>
    <t>Katherine DelBalso</t>
  </si>
  <si>
    <t>Brand Manager, Bonne Maman Preserves</t>
  </si>
  <si>
    <t>Andros Foods North America</t>
  </si>
  <si>
    <t>Jamie Daugherty</t>
  </si>
  <si>
    <t>Director, Analytics &amp; Data Science</t>
  </si>
  <si>
    <t>Heineken</t>
  </si>
  <si>
    <t>James Illingworth</t>
  </si>
  <si>
    <t>Tarek ElNagdy</t>
  </si>
  <si>
    <t>Director of Data and Insights</t>
  </si>
  <si>
    <t>Dubai</t>
  </si>
  <si>
    <t>Brian Lundin</t>
  </si>
  <si>
    <t>Manager- Category Management and Business Insights</t>
  </si>
  <si>
    <t>ESM Ferolie</t>
  </si>
  <si>
    <t>Sarah Beatty</t>
  </si>
  <si>
    <t>Marketing Manager (merci &amp; Toffifay)</t>
  </si>
  <si>
    <t>Derek Dabrowski</t>
  </si>
  <si>
    <t>Vice President of Marketing - Carbonated Soft Drinks Category</t>
  </si>
  <si>
    <t>Tracy Fleischhacker Quigley</t>
  </si>
  <si>
    <t>Senior Brand Director - Jack Link's</t>
  </si>
  <si>
    <t>Troy Hokenson</t>
  </si>
  <si>
    <t>Category Marketing Manger- Cakes and Desserts</t>
  </si>
  <si>
    <t>Rise Baking Company</t>
  </si>
  <si>
    <t>Michael Tensley</t>
  </si>
  <si>
    <t>Senior Associate Brand Manager, Yoplait</t>
  </si>
  <si>
    <t>They are going through an acquision for now and cannot look at new vendors</t>
  </si>
  <si>
    <t>Archana Jaju</t>
  </si>
  <si>
    <t>The Flex Company</t>
  </si>
  <si>
    <t>Tiffany Aubry</t>
  </si>
  <si>
    <t>Aubry Research </t>
  </si>
  <si>
    <t>Rupal Morar</t>
  </si>
  <si>
    <t>Director Revenue Growth Management</t>
  </si>
  <si>
    <t>Randeep Singh Thakur</t>
  </si>
  <si>
    <t>Senior Director, Consumer &amp; Market Insights</t>
  </si>
  <si>
    <t>Marcus Daum</t>
  </si>
  <si>
    <t xml:space="preserve">General Manager </t>
  </si>
  <si>
    <t>Sazerac Company</t>
  </si>
  <si>
    <t>Rahul C. Shah</t>
  </si>
  <si>
    <t>Head of Ice Cream Now</t>
  </si>
  <si>
    <t>Joe Porter</t>
  </si>
  <si>
    <t>Data Science Leader, North &amp; Latin America</t>
  </si>
  <si>
    <t>Alex Kalluf</t>
  </si>
  <si>
    <t>Global People Analytics</t>
  </si>
  <si>
    <t>Rahul Goel</t>
  </si>
  <si>
    <t>Business Analytics Leader</t>
  </si>
  <si>
    <t>Jennifer (McCabe) Franz</t>
  </si>
  <si>
    <t>Brand Commercialization Manager</t>
  </si>
  <si>
    <t>Bumble Bee Foods</t>
  </si>
  <si>
    <t>Nick Oliveira</t>
  </si>
  <si>
    <t>Director, Global Procurement Operations</t>
  </si>
  <si>
    <t>IGT</t>
  </si>
  <si>
    <t>Ludovic Hug</t>
  </si>
  <si>
    <t>Global Media Manager</t>
  </si>
  <si>
    <t>Wella Company</t>
  </si>
  <si>
    <t>John Powers</t>
  </si>
  <si>
    <t>Division Lead, Retail Insights Consulting</t>
  </si>
  <si>
    <t>Arvind Upadhyay</t>
  </si>
  <si>
    <t>Senior Director &amp; Commercial Leader</t>
  </si>
  <si>
    <t>Mike Jutt</t>
  </si>
  <si>
    <t>Vice President, Research And Development</t>
  </si>
  <si>
    <t>Sandra Loo</t>
  </si>
  <si>
    <t>Associate Director, Portfolio Insights &amp; Effectiveness </t>
  </si>
  <si>
    <t>David Turner</t>
  </si>
  <si>
    <t>Retail Category Development Manager</t>
  </si>
  <si>
    <t>Kelly Delahunt</t>
  </si>
  <si>
    <t>Senior Manager, Paid Media Strategy</t>
  </si>
  <si>
    <t>Parker Mullins</t>
  </si>
  <si>
    <t>Associate Marketing Manager, Media Strategy</t>
  </si>
  <si>
    <t>Anna Sukhova</t>
  </si>
  <si>
    <t>Sabina Sanjel</t>
  </si>
  <si>
    <t>Myles Mjolsnes</t>
  </si>
  <si>
    <t>Senior Digital Product Manager</t>
  </si>
  <si>
    <t>Shawn Eaton</t>
  </si>
  <si>
    <t>Sr. Manager Customer Analytics</t>
  </si>
  <si>
    <t xml:space="preserve">Staples </t>
  </si>
  <si>
    <t>Jacqueline Fuller</t>
  </si>
  <si>
    <t xml:space="preserve">Senior Marketing Analyst, International </t>
  </si>
  <si>
    <t>L.L.Bean</t>
  </si>
  <si>
    <t>David Saunders</t>
  </si>
  <si>
    <t>Manager Marketing Analytics</t>
  </si>
  <si>
    <t>Michael Lombard</t>
  </si>
  <si>
    <t>Manager, Performance Media</t>
  </si>
  <si>
    <t>Samuel J. Coleman</t>
  </si>
  <si>
    <t>Eric Soelberg</t>
  </si>
  <si>
    <t>VP Customer Marketing &amp; Analytics</t>
  </si>
  <si>
    <t>Michelle Scannicchio</t>
  </si>
  <si>
    <t>Senior Manager, Digital Optimization &amp; Insights</t>
  </si>
  <si>
    <t>Ronnie Choudhary</t>
  </si>
  <si>
    <t xml:space="preserve">Sr, Director, Strategy, Insights and Analytics </t>
  </si>
  <si>
    <t>Hari Pedaprolu</t>
  </si>
  <si>
    <t>Director, Strategy and Analytics</t>
  </si>
  <si>
    <t>Mark Gerner1</t>
  </si>
  <si>
    <t xml:space="preserve">Sr. Director - Data Science, Omni-Channel </t>
  </si>
  <si>
    <t>Rongan J.</t>
  </si>
  <si>
    <t xml:space="preserve">Analyst, Advanced Analytics and Insights  </t>
  </si>
  <si>
    <t>Margaret Pierson</t>
  </si>
  <si>
    <t>Taryn Price</t>
  </si>
  <si>
    <t xml:space="preserve">Associate Director </t>
  </si>
  <si>
    <t>Dr. Veronica Bloom</t>
  </si>
  <si>
    <t>Nishant Sharma</t>
  </si>
  <si>
    <t>Shang Zhao</t>
  </si>
  <si>
    <t>Guangming Zhang</t>
  </si>
  <si>
    <t xml:space="preserve">Director Of Data Services </t>
  </si>
  <si>
    <t>Erin Mahoney Korous</t>
  </si>
  <si>
    <t xml:space="preserve">Sr. Director, Marketing Insights and Development  </t>
  </si>
  <si>
    <t>Margo Wolfer</t>
  </si>
  <si>
    <t xml:space="preserve">Marketing and Customer Insights Manager </t>
  </si>
  <si>
    <t>Laura (.</t>
  </si>
  <si>
    <t>Advanced Analytics &amp; Insights</t>
  </si>
  <si>
    <t>Gaby Aiguesvives</t>
  </si>
  <si>
    <t>SVP, Marketing Strategy, Loyalty and Analytics</t>
  </si>
  <si>
    <t>Sat Saks Fifth Avenue</t>
  </si>
  <si>
    <t>Dominika (Legatova) Matthews</t>
  </si>
  <si>
    <t>Digital Marketing &amp; Analytics Manager</t>
  </si>
  <si>
    <t>Bryan Young</t>
  </si>
  <si>
    <t>Senior Associate Brand Manager, Halloween</t>
  </si>
  <si>
    <t>Elizabeth (Olshevski) Russ</t>
  </si>
  <si>
    <t>Senior Manager, Integrated Media</t>
  </si>
  <si>
    <t>David McNabb</t>
  </si>
  <si>
    <t>Senior Director Brand Strategy</t>
  </si>
  <si>
    <t>Thomas Childs</t>
  </si>
  <si>
    <t>Head of Commercial Finance</t>
  </si>
  <si>
    <t>British American Tobacco</t>
  </si>
  <si>
    <t>Christa McNeill</t>
  </si>
  <si>
    <t>Business Analysis Manager</t>
  </si>
  <si>
    <t>Nestlé Starbucks</t>
  </si>
  <si>
    <t>Bikramjeet S.</t>
  </si>
  <si>
    <t>Northern Heritage Inc</t>
  </si>
  <si>
    <t>Jonathan Abejuela</t>
  </si>
  <si>
    <t>Kaci Levorsen</t>
  </si>
  <si>
    <t>Crystal Farms Dairy Company</t>
  </si>
  <si>
    <t>Amy Hromatka</t>
  </si>
  <si>
    <t>Associate Brand Manager - Cereal</t>
  </si>
  <si>
    <t>Rachel Mooreland</t>
  </si>
  <si>
    <t>Joseph Eiger</t>
  </si>
  <si>
    <t>GMPC</t>
  </si>
  <si>
    <t>Sandhan Borgohain</t>
  </si>
  <si>
    <t>Customer Insights Analyst</t>
  </si>
  <si>
    <t>Natalie Martin</t>
  </si>
  <si>
    <t>Business intelligence Analyst</t>
  </si>
  <si>
    <t>Dan Williard</t>
  </si>
  <si>
    <t>Brand Manager - Kit Kat and PayDay</t>
  </si>
  <si>
    <t>David Feldmaier</t>
  </si>
  <si>
    <t>Anheuser-Busch</t>
  </si>
  <si>
    <t>Landin Woodin</t>
  </si>
  <si>
    <t>Director of Portfolio Strategy</t>
  </si>
  <si>
    <t>Mid America Pet Food</t>
  </si>
  <si>
    <t>Aileen Tse Matharu</t>
  </si>
  <si>
    <t>Global Director</t>
  </si>
  <si>
    <t>Salima Lalani</t>
  </si>
  <si>
    <t>Sr. Associate Brand Manager, Mars Ice Cream</t>
  </si>
  <si>
    <t>Julia Bloom</t>
  </si>
  <si>
    <t>Director of Data Science, Safe Haven</t>
  </si>
  <si>
    <t>LiveRamp</t>
  </si>
  <si>
    <t>Shambavi Asuri</t>
  </si>
  <si>
    <t>Global Head Of Analytics, Craft and Specialties</t>
  </si>
  <si>
    <t>ZX Ventures</t>
  </si>
  <si>
    <t>Shaji Obeidullah</t>
  </si>
  <si>
    <t>Principal - Data Strategy &amp; Effectiveness</t>
  </si>
  <si>
    <t>David Zucker</t>
  </si>
  <si>
    <t>CMO and SVP Ecommerce</t>
  </si>
  <si>
    <t>Lei Zhong</t>
  </si>
  <si>
    <t>Performance Marketing Analytics</t>
  </si>
  <si>
    <t xml:space="preserve"> Ad Council</t>
  </si>
  <si>
    <t>Do not approach already a client</t>
  </si>
  <si>
    <t>Michael Wallach</t>
  </si>
  <si>
    <t>SVP, Head of Performance Marketing and Analytics</t>
  </si>
  <si>
    <t>Atlantic Union Bank</t>
  </si>
  <si>
    <t>Viktor Zhytnyk</t>
  </si>
  <si>
    <t>Head of Marketing Technology &amp; Web Analytics Department</t>
  </si>
  <si>
    <t>Matthew Seymour</t>
  </si>
  <si>
    <t>Head of Marketing, Process Analytics Division</t>
  </si>
  <si>
    <t xml:space="preserve"> Mettler-Toledo International</t>
  </si>
  <si>
    <t>Yaakov Mayerhoff</t>
  </si>
  <si>
    <t>Senior Performance Marketing and Analytics Specialist</t>
  </si>
  <si>
    <t>Subrat Pati</t>
  </si>
  <si>
    <t>Senior Associate (Quantitative Modeling - Marketing)</t>
  </si>
  <si>
    <t>Said they have an MTA problem and already have an MMM tool</t>
  </si>
  <si>
    <t xml:space="preserve">David Emery </t>
  </si>
  <si>
    <t>Sr. Analyst, Performance Media</t>
  </si>
  <si>
    <t xml:space="preserve">Alan Lin </t>
  </si>
  <si>
    <t>AVP, Performance Marketing</t>
  </si>
  <si>
    <t>Corliss Y. Collier</t>
  </si>
  <si>
    <t>Principal, Marketing Measurement &amp; Business Insights</t>
  </si>
  <si>
    <t xml:space="preserve">John Gaughan </t>
  </si>
  <si>
    <t>Head Of E-commerce</t>
  </si>
  <si>
    <t>IPP - Independent Pet Partners</t>
  </si>
  <si>
    <t>Steve Turner</t>
  </si>
  <si>
    <t>Managing Director, Head of Data, Analytics, Insights, and Marketing Technology</t>
  </si>
  <si>
    <t>Vikrant Sharma</t>
  </si>
  <si>
    <t>Sr Manager, Ecommerce Strategy and Analytics</t>
  </si>
  <si>
    <t xml:space="preserve"> Samsung Electronics America</t>
  </si>
  <si>
    <t>Grant Olson</t>
  </si>
  <si>
    <t>Senior Manager, Marketing Measurement</t>
  </si>
  <si>
    <t>Dinoy Alamsyah</t>
  </si>
  <si>
    <t>Indonesia</t>
  </si>
  <si>
    <t>Ketan Doshi</t>
  </si>
  <si>
    <t>Senior Manager (Measurement &amp; Digital Analytics)</t>
  </si>
  <si>
    <t>Right now we are not looking to work with anyone whilst we are in a recovery year. It will be after this that we may work with other companies / platforms going forward.</t>
  </si>
  <si>
    <t>Brian Tregillis</t>
  </si>
  <si>
    <t>Brian Best</t>
  </si>
  <si>
    <t>SVP Digital (Digital Marketing, Digital Products and Digital Analytics)</t>
  </si>
  <si>
    <t>Neighborly</t>
  </si>
  <si>
    <t>Nichan Najjarian</t>
  </si>
  <si>
    <t>Not the right person, referred us to Regan Sweeney</t>
  </si>
  <si>
    <t>Hannah Fung</t>
  </si>
  <si>
    <t>Myant</t>
  </si>
  <si>
    <t>Bryan Cherok</t>
  </si>
  <si>
    <t>Associate Director Media &amp; Analytics</t>
  </si>
  <si>
    <t>EP+Co</t>
  </si>
  <si>
    <t>Marie Welsh</t>
  </si>
  <si>
    <t>Strategic Customer Insights &amp; Paid Media Analytics at Epsilon</t>
  </si>
  <si>
    <t>Harrison J. Smith</t>
  </si>
  <si>
    <t>Consumer &amp; Market Intelligence, Manager - Marketing Mix</t>
  </si>
  <si>
    <t>Jason Ksobiech</t>
  </si>
  <si>
    <t>HairClub</t>
  </si>
  <si>
    <t>Jared Miller</t>
  </si>
  <si>
    <t>Director, Global eCommerce Analytics, Tagging, and Site Performance at Pandora</t>
  </si>
  <si>
    <t>John Tomchek</t>
  </si>
  <si>
    <t>Director Business Development</t>
  </si>
  <si>
    <t>Kantar Consulting</t>
  </si>
  <si>
    <t>M. Rabie Sofany</t>
  </si>
  <si>
    <t>Marissa Jarratt</t>
  </si>
  <si>
    <t>Michael Ledford</t>
  </si>
  <si>
    <t>Dmitry Tulba</t>
  </si>
  <si>
    <t>Senior Global Strategy &amp; Insights Manager</t>
  </si>
  <si>
    <t>Zhelyaz Kolyovski</t>
  </si>
  <si>
    <t>Marketing Manager, Global Marketing</t>
  </si>
  <si>
    <t xml:space="preserve">FICOSOTA </t>
  </si>
  <si>
    <t>Bulgaria</t>
  </si>
  <si>
    <t>Paolo Cordella</t>
  </si>
  <si>
    <t>Director, Principal Data Scientist</t>
  </si>
  <si>
    <t>The Lego Group</t>
  </si>
  <si>
    <t>Inna Cahnbley</t>
  </si>
  <si>
    <t>Director Of Sustainability</t>
  </si>
  <si>
    <t>Altia Plc</t>
  </si>
  <si>
    <t>Yu Hu</t>
  </si>
  <si>
    <t>Aayush Khemka</t>
  </si>
  <si>
    <t>aayush.khemka@pepsico.com
ak@pepsico.com</t>
  </si>
  <si>
    <t>Bethany Catron Evans</t>
  </si>
  <si>
    <t>Stephanie Melikian</t>
  </si>
  <si>
    <t>Group Insight Manager</t>
  </si>
  <si>
    <t>Evergreen Garden Care</t>
  </si>
  <si>
    <t>Marion Marchenoir</t>
  </si>
  <si>
    <t>Revenue Growth Manager</t>
  </si>
  <si>
    <t>AlEn America </t>
  </si>
  <si>
    <t>Julian Cohen</t>
  </si>
  <si>
    <t>Chief Innovation Officer</t>
  </si>
  <si>
    <t>Canopy Growth Corporation </t>
  </si>
  <si>
    <t>Sagar Balan</t>
  </si>
  <si>
    <t>VP, CPG BU</t>
  </si>
  <si>
    <t>Tredence Inc. </t>
  </si>
  <si>
    <t>Matias Lopez</t>
  </si>
  <si>
    <t>Maria Alejandra Apostoli</t>
  </si>
  <si>
    <t>Head of Digital/eCommerce/IOT</t>
  </si>
  <si>
    <t>Anna Papadopoulos</t>
  </si>
  <si>
    <t>VP, Media and Sponsorships and Marketing Business Ethics Officer</t>
  </si>
  <si>
    <t>Brian Kennedy</t>
  </si>
  <si>
    <t>Sundial Brands </t>
  </si>
  <si>
    <t>Marianna Ananyeva</t>
  </si>
  <si>
    <t>Head of Media Insights &amp; Analytics</t>
  </si>
  <si>
    <t>marianna.ananyeva@pepsico.com
ananyeva.m@pg.com</t>
  </si>
  <si>
    <t>Prospected via email as well by Amal 07/24/20</t>
  </si>
  <si>
    <t>Christopher Moss</t>
  </si>
  <si>
    <t>Head of paid media and analytics</t>
  </si>
  <si>
    <t>The Telegraph</t>
  </si>
  <si>
    <t>Josh Hawes</t>
  </si>
  <si>
    <t>Division Demand Planner</t>
  </si>
  <si>
    <t>Roberta Onorati</t>
  </si>
  <si>
    <t>Key Account Manager Drugstore &amp; Shopper Marketing Manager</t>
  </si>
  <si>
    <t>Tracy Nguyen</t>
  </si>
  <si>
    <t>Director, Category Development</t>
  </si>
  <si>
    <t>Anheuser-Busch InBev </t>
  </si>
  <si>
    <t>Jay Wilkins</t>
  </si>
  <si>
    <t>Director of Marketing Transformation</t>
  </si>
  <si>
    <t>Sarah Hartman (Clinton)</t>
  </si>
  <si>
    <t>Cyrus Roche</t>
  </si>
  <si>
    <t>Ricardo Parodi</t>
  </si>
  <si>
    <t>Digital Marketing &amp; E-Commerce</t>
  </si>
  <si>
    <t>Linda H. Li</t>
  </si>
  <si>
    <t>Sterling Rice Group</t>
  </si>
  <si>
    <t>Alvaro Vela</t>
  </si>
  <si>
    <t>Marketing and Category Director for 8 countries</t>
  </si>
  <si>
    <t>Starbucks </t>
  </si>
  <si>
    <t>Ryan Butz</t>
  </si>
  <si>
    <t>Vice President Loyalty Strategy and Marketing</t>
  </si>
  <si>
    <t>Brady Brewer</t>
  </si>
  <si>
    <t>evp, Chief Marketing Officer</t>
  </si>
  <si>
    <t>Vanessa Oshima</t>
  </si>
  <si>
    <t>Shindy Singam-Hodack</t>
  </si>
  <si>
    <t>Head Of Marketing and Innovation</t>
  </si>
  <si>
    <t>Katrina Lawless</t>
  </si>
  <si>
    <t>Head of Marketing and Category</t>
  </si>
  <si>
    <t>Ipshita Chakraborty</t>
  </si>
  <si>
    <t>Joe Bihlmier</t>
  </si>
  <si>
    <t>Director, E2E Connections Planning &amp;Media</t>
  </si>
  <si>
    <t>Alison Szvoren Magstadt</t>
  </si>
  <si>
    <t>Cinemark</t>
  </si>
  <si>
    <t>Bina Fronda</t>
  </si>
  <si>
    <t>Ultra Records</t>
  </si>
  <si>
    <t>Erick Kirks</t>
  </si>
  <si>
    <t>Johnson Automotive</t>
  </si>
  <si>
    <t>Lauren E. Albano</t>
  </si>
  <si>
    <t>Monster Energy</t>
  </si>
  <si>
    <t>Robert Ruch</t>
  </si>
  <si>
    <t>Brandon Broxey</t>
  </si>
  <si>
    <t>Category Marketing Director</t>
  </si>
  <si>
    <t>Courtney Kociemba</t>
  </si>
  <si>
    <t>Best Western® Hotels &amp; Resorts</t>
  </si>
  <si>
    <t>Carlos Soares</t>
  </si>
  <si>
    <t>Director (Chief Data &amp; Analytics Officer)</t>
  </si>
  <si>
    <t>Analytics Worx LTD</t>
  </si>
  <si>
    <t>Daselly De Freitas</t>
  </si>
  <si>
    <t>Director North America Marketing</t>
  </si>
  <si>
    <t>Harley-Davidson Motor Company</t>
  </si>
  <si>
    <t>Niels Kleinlooh</t>
  </si>
  <si>
    <t>Head Of Marketing Benelux &amp; Nordics</t>
  </si>
  <si>
    <t>Tom Ager</t>
  </si>
  <si>
    <t>Marketing Director EMEA</t>
  </si>
  <si>
    <t>Theo Keetell</t>
  </si>
  <si>
    <t>Enerio Romero</t>
  </si>
  <si>
    <t>Director Of Marketing And Public Relations</t>
  </si>
  <si>
    <t>Joseph Peterson</t>
  </si>
  <si>
    <t>Steve Waterman</t>
  </si>
  <si>
    <t>Head of Data, Analytics &amp; Research</t>
  </si>
  <si>
    <t>Rufus Radcliffe</t>
  </si>
  <si>
    <t>Chief Marketing Officer and Director of Direct to Consumer</t>
  </si>
  <si>
    <t>Stacey Lawrence (Golding)</t>
  </si>
  <si>
    <t>Head of Marketing, ITV SVoD, BritBox</t>
  </si>
  <si>
    <t>Kelly-Ann Barlow</t>
  </si>
  <si>
    <t>Marketing Lead EMEIA</t>
  </si>
  <si>
    <t>John Crossland</t>
  </si>
  <si>
    <t>Selfridges</t>
  </si>
  <si>
    <t>Rachel Compton</t>
  </si>
  <si>
    <t>Head of Commercial Marketing</t>
  </si>
  <si>
    <t>Matthew Watson</t>
  </si>
  <si>
    <t>Head of Audiences, Online and Brands</t>
  </si>
  <si>
    <t>Samara Hocihara</t>
  </si>
  <si>
    <t>Head of Campaign Planning and Operations</t>
  </si>
  <si>
    <t>Kate Coghlan</t>
  </si>
  <si>
    <t>Strategic Retail Lead</t>
  </si>
  <si>
    <t>American Greetings</t>
  </si>
  <si>
    <t>Bill Kiss</t>
  </si>
  <si>
    <t>Head of E-Commerce, Digital Marketing, and Omni-Channel Strategy</t>
  </si>
  <si>
    <t>Ace Hardware</t>
  </si>
  <si>
    <t>Melissa (Kimmel) Brooks</t>
  </si>
  <si>
    <t>Conair Corporation</t>
  </si>
  <si>
    <t>Iza Hryciuk</t>
  </si>
  <si>
    <t>Head of Marketing Beverages</t>
  </si>
  <si>
    <t>Emma S. Sun</t>
  </si>
  <si>
    <t>Marketing Data Analyst Intern</t>
  </si>
  <si>
    <t>Grin Natural</t>
  </si>
  <si>
    <t>Charles Ellis</t>
  </si>
  <si>
    <t>SVP, Marketing &amp; Data Sciences</t>
  </si>
  <si>
    <t>Francesco Orlandino</t>
  </si>
  <si>
    <t>eCommerce Marketing Director | Performance Media | Content and Merch.| Brand Activation | Eventing</t>
  </si>
  <si>
    <t>Hedda Naomi Sabaot</t>
  </si>
  <si>
    <t>Global CMI Lead for Pond’s</t>
  </si>
  <si>
    <t>Harikrishnan Srinivasan</t>
  </si>
  <si>
    <t xml:space="preserve">Global Business Lead </t>
  </si>
  <si>
    <t>Peter Starsk</t>
  </si>
  <si>
    <t>National Finance Director</t>
  </si>
  <si>
    <t>Calvin Johnson</t>
  </si>
  <si>
    <t>Vice President of Retail Sales</t>
  </si>
  <si>
    <t>Atley Everitt</t>
  </si>
  <si>
    <t>Senior Market Research Specialist, Consumer and Market Insights</t>
  </si>
  <si>
    <t xml:space="preserve">Haier Company </t>
  </si>
  <si>
    <t>Delphine Dubois</t>
  </si>
  <si>
    <t>Brand Services leader for Global Grooming</t>
  </si>
  <si>
    <t>Alex Cain</t>
  </si>
  <si>
    <t>Natrol LLC</t>
  </si>
  <si>
    <t>They are going through an acquisition right now (June 2021) so they cannot handle any other project for the moment (he will keep us in mind if anything changes)</t>
  </si>
  <si>
    <t>Benjamin Mommertz</t>
  </si>
  <si>
    <t xml:space="preserve">Chief Financial Officier </t>
  </si>
  <si>
    <t>Dustin Buecker</t>
  </si>
  <si>
    <t>Practice Principle | Analytics</t>
  </si>
  <si>
    <t>Angela Kahn</t>
  </si>
  <si>
    <t>Marketing Director, Head of Digital</t>
  </si>
  <si>
    <t>TNG Biotech (Tesla Nootropics Group)</t>
  </si>
  <si>
    <t>Ashley M. Mackel</t>
  </si>
  <si>
    <t>Steven Durel</t>
  </si>
  <si>
    <t>Namco Pools</t>
  </si>
  <si>
    <t>Daniela Mera Almeida</t>
  </si>
  <si>
    <t>Global Performance Marketing Manager</t>
  </si>
  <si>
    <t>JACOBS DOUWE EGBERTS</t>
  </si>
  <si>
    <t xml:space="preserve">They are working with Havas </t>
  </si>
  <si>
    <t>Maíra Tavares</t>
  </si>
  <si>
    <t>Marketing Technologist Manager</t>
  </si>
  <si>
    <t>Tarun Gupta</t>
  </si>
  <si>
    <t>RB do not approach</t>
  </si>
  <si>
    <t>Binrong (Taylor) Wang</t>
  </si>
  <si>
    <t>Analyst, Digital Media Analytics</t>
  </si>
  <si>
    <t>Cassio Gregorio</t>
  </si>
  <si>
    <t>Ecommerce Manager</t>
  </si>
  <si>
    <t xml:space="preserve">RC Pets  </t>
  </si>
  <si>
    <t>Nicklaus Hasselberg</t>
  </si>
  <si>
    <t>Every Man Jack</t>
  </si>
  <si>
    <t>Jeff Gooding</t>
  </si>
  <si>
    <t>Vice President - Marketing</t>
  </si>
  <si>
    <t>Michael Swisher</t>
  </si>
  <si>
    <t>method products pbc</t>
  </si>
  <si>
    <t>they have a current vendor</t>
  </si>
  <si>
    <t>Kim Lefko</t>
  </si>
  <si>
    <t>Mario Watson</t>
  </si>
  <si>
    <t>Director of Product - Advertising and Marketing Technology</t>
  </si>
  <si>
    <t>Roundel</t>
  </si>
  <si>
    <t xml:space="preserve">Connection sent from personal account </t>
  </si>
  <si>
    <t>Laurel Cadena</t>
  </si>
  <si>
    <t>Lori Bossmann</t>
  </si>
  <si>
    <t>Vice President, Merchandising, Marketing and Advertising</t>
  </si>
  <si>
    <t>Meet Bhagde</t>
  </si>
  <si>
    <t>Director of Marketing Analytics and Optimization</t>
  </si>
  <si>
    <t>Cruise</t>
  </si>
  <si>
    <t>Mana Ghazanfari</t>
  </si>
  <si>
    <t>Senior Manager, Global Marketing Insights</t>
  </si>
  <si>
    <t>Melanie Cline</t>
  </si>
  <si>
    <t>Campaign Management Consultant</t>
  </si>
  <si>
    <t>Vijay J.</t>
  </si>
  <si>
    <t>Head of Marketing Data Science</t>
  </si>
  <si>
    <t>Instagram/WhatsApp</t>
  </si>
  <si>
    <t>Yin Zhang</t>
  </si>
  <si>
    <t>Aram Chekijian</t>
  </si>
  <si>
    <t>VP, Data and Insight (Brand + Marketing)</t>
  </si>
  <si>
    <t>Daniel Stern</t>
  </si>
  <si>
    <t>Sr. Director of Media Measurement | data management, analytics, business intelligence</t>
  </si>
  <si>
    <t>Matthew Molinario</t>
  </si>
  <si>
    <t>Marty Turman</t>
  </si>
  <si>
    <t>VP of Demand Generation, CRM, and Marketing Analytics</t>
  </si>
  <si>
    <t>Los Angeles Rams</t>
  </si>
  <si>
    <t>Ciju Nair</t>
  </si>
  <si>
    <t>Board Member and Strategic Advisor</t>
  </si>
  <si>
    <t>Rack &amp; rian LLC</t>
  </si>
  <si>
    <t>Michael Andrew 2</t>
  </si>
  <si>
    <t>VP, Marketing Decision Science</t>
  </si>
  <si>
    <t>Rob Tomeo</t>
  </si>
  <si>
    <t>Balchem Corporation</t>
  </si>
  <si>
    <t>Allison Welch-Lis</t>
  </si>
  <si>
    <t>Director - The Protein Group</t>
  </si>
  <si>
    <t>Paul Di Maria</t>
  </si>
  <si>
    <t>Stefanie Kealey</t>
  </si>
  <si>
    <t>Client Insights &amp; Analytics</t>
  </si>
  <si>
    <t>Isabelle MARIA</t>
  </si>
  <si>
    <t>Head of consumer insights &amp; market research Europe</t>
  </si>
  <si>
    <t>HANES brands</t>
  </si>
  <si>
    <t>Diane Gahl</t>
  </si>
  <si>
    <t>Senior Consultant | Marketing &amp; Consumer Intelligence</t>
  </si>
  <si>
    <t>Casey Willard</t>
  </si>
  <si>
    <t>Chief Methodologist</t>
  </si>
  <si>
    <t>Hypothesis Group</t>
  </si>
  <si>
    <t>Rafaël de Lavergne</t>
  </si>
  <si>
    <t>TOTEM</t>
  </si>
  <si>
    <t>Bill Douglas</t>
  </si>
  <si>
    <t>Manager Market Research and Competitive Intelligence</t>
  </si>
  <si>
    <t>Tami Benish</t>
  </si>
  <si>
    <t>Senior Manager, Forecasting and Marketing &amp; Sales Analytics</t>
  </si>
  <si>
    <t xml:space="preserve">Grande Cheese Company </t>
  </si>
  <si>
    <t>Ankit Gupta</t>
  </si>
  <si>
    <t>Marketing Anaytics Manager</t>
  </si>
  <si>
    <t>Karim Mroueh</t>
  </si>
  <si>
    <t>Gulf Marketing Group (Vans, Timberland, The North Face, Columbia)</t>
  </si>
  <si>
    <t>Will de Hoon</t>
  </si>
  <si>
    <t>Centric</t>
  </si>
  <si>
    <t>Anthony Volpe</t>
  </si>
  <si>
    <t>Tawkify</t>
  </si>
  <si>
    <t>Melanie Campbell</t>
  </si>
  <si>
    <t>Edward Snell &amp; Co Ltd</t>
  </si>
  <si>
    <t>Harsha Gunnam</t>
  </si>
  <si>
    <t>Director, Marketing Measurement &amp; Analytics</t>
  </si>
  <si>
    <t>Pedro Serrano</t>
  </si>
  <si>
    <t>Director de marketing</t>
  </si>
  <si>
    <t>InfoJobs</t>
  </si>
  <si>
    <t>Amy Wainwright</t>
  </si>
  <si>
    <t>Marketing Performance &amp; Insights Manager</t>
  </si>
  <si>
    <t>Hue Du</t>
  </si>
  <si>
    <t>Doggett Equipment Services Group</t>
  </si>
  <si>
    <t>Hardik Idnani</t>
  </si>
  <si>
    <t>Mert Bay</t>
  </si>
  <si>
    <t>Head of Global Marketing Data Science</t>
  </si>
  <si>
    <t>Vittorio Barraja</t>
  </si>
  <si>
    <t>Travelstart</t>
  </si>
  <si>
    <t>David Jean Etienne</t>
  </si>
  <si>
    <t>Marketing Ops and Data Manager</t>
  </si>
  <si>
    <t>England Rugby</t>
  </si>
  <si>
    <t>Blakely Faiella</t>
  </si>
  <si>
    <t>MorphoSys</t>
  </si>
  <si>
    <t>Sarah Bartlett</t>
  </si>
  <si>
    <t>Slickdeals</t>
  </si>
  <si>
    <t>Francisco Marco-Serrano</t>
  </si>
  <si>
    <t>Advanced Analytics Consultant</t>
  </si>
  <si>
    <t>EPAM Systems</t>
  </si>
  <si>
    <t xml:space="preserve">They provide data science consulting, not involved with MMM </t>
  </si>
  <si>
    <t>Rob Shipley</t>
  </si>
  <si>
    <t>Novant Health</t>
  </si>
  <si>
    <t>Jean Tauk</t>
  </si>
  <si>
    <t>Strategic Planner &amp; Market Research Analyst</t>
  </si>
  <si>
    <t>Ekstend</t>
  </si>
  <si>
    <t>Trent Whitechurch</t>
  </si>
  <si>
    <t>National Marketing Manager</t>
  </si>
  <si>
    <t>Subaru</t>
  </si>
  <si>
    <t>Katie A. Raymond</t>
  </si>
  <si>
    <t>Head of Digital Marketing, Social + Paid Media, Americas</t>
  </si>
  <si>
    <t>HARMAN International</t>
  </si>
  <si>
    <t>Jiateng Jiang</t>
  </si>
  <si>
    <t>Staples</t>
  </si>
  <si>
    <t>Xinyang Zhao</t>
  </si>
  <si>
    <t>Senior Manager, Marketing &amp; Sales Analytics</t>
  </si>
  <si>
    <t>Shanghai Disney Resort</t>
  </si>
  <si>
    <t>Magali Mayanda</t>
  </si>
  <si>
    <t>Director Marketing Communication, Customer Loyalty</t>
  </si>
  <si>
    <t>Air France-KLM</t>
  </si>
  <si>
    <t>Per Christian Werenskiold</t>
  </si>
  <si>
    <t>Marketing Strategy &amp; effectivness</t>
  </si>
  <si>
    <t>Janne Aartolahti</t>
  </si>
  <si>
    <t>Swappie</t>
  </si>
  <si>
    <t>Joost Westhoeve</t>
  </si>
  <si>
    <t>Team Coordinator Marketing Analytics</t>
  </si>
  <si>
    <t>wehkamp</t>
  </si>
  <si>
    <t>Ian Weinkselbaum</t>
  </si>
  <si>
    <t>Sr. Director Consumer &amp; Market Insights</t>
  </si>
  <si>
    <t>Materne North America - GoGo squeeZ</t>
  </si>
  <si>
    <t>ian.weinkselbaum@momgroup.com</t>
  </si>
  <si>
    <t>Adam Whitby</t>
  </si>
  <si>
    <t>Sr. Analytic Intelligence Lead</t>
  </si>
  <si>
    <t>they have an internal tool</t>
  </si>
  <si>
    <t>Elio Gkanetsos</t>
  </si>
  <si>
    <t>Growth Analytics &amp; PPA lead</t>
  </si>
  <si>
    <t>Mondelēz</t>
  </si>
  <si>
    <t>Patrick Falconer</t>
  </si>
  <si>
    <t>Senior Consultant, Marketing Analytics</t>
  </si>
  <si>
    <t>UM WW</t>
  </si>
  <si>
    <t>Paul Kendrick</t>
  </si>
  <si>
    <t>Studio Retail Group plc</t>
  </si>
  <si>
    <t>Gary Shanas</t>
  </si>
  <si>
    <t>SVP, Head of Media Investment</t>
  </si>
  <si>
    <t>Disney Media &amp; Entertainment Distribution</t>
  </si>
  <si>
    <t>Ashley Malone</t>
  </si>
  <si>
    <t>Sr. Director, Media Strategy &amp; Planning</t>
  </si>
  <si>
    <t>SmileDirectClub</t>
  </si>
  <si>
    <t>Michele Schuh</t>
  </si>
  <si>
    <t>Janice Rosenberg</t>
  </si>
  <si>
    <t>Vice President, Senior Media Planning Strategist</t>
  </si>
  <si>
    <t>Alexias Schmidt</t>
  </si>
  <si>
    <t>Media Plus</t>
  </si>
  <si>
    <t>Graham Swallow</t>
  </si>
  <si>
    <t>Head of Data and Product Strategy</t>
  </si>
  <si>
    <t>Little Dot Studios</t>
  </si>
  <si>
    <t>Clare Arndell</t>
  </si>
  <si>
    <t>Head of Media Planning</t>
  </si>
  <si>
    <t>Edit</t>
  </si>
  <si>
    <t>Ankur Uttam</t>
  </si>
  <si>
    <t>Poshmark</t>
  </si>
  <si>
    <t>Andrew Kang</t>
  </si>
  <si>
    <t xml:space="preserve">Director of Advanced Analytics </t>
  </si>
  <si>
    <t>GoHealth</t>
  </si>
  <si>
    <t>Inna Kern</t>
  </si>
  <si>
    <t>VP, Media Strategy and Planning</t>
  </si>
  <si>
    <t>ESPN</t>
  </si>
  <si>
    <t>David Feman</t>
  </si>
  <si>
    <t>Richard Grillo</t>
  </si>
  <si>
    <t xml:space="preserve">Director, Marketing Technology </t>
  </si>
  <si>
    <t>NBC Sports Group</t>
  </si>
  <si>
    <t>Kate Ardini</t>
  </si>
  <si>
    <t>John Hancock</t>
  </si>
  <si>
    <t>Swapnil Patel</t>
  </si>
  <si>
    <t>Executive Director, Media</t>
  </si>
  <si>
    <t>Thomas Starr</t>
  </si>
  <si>
    <t>Vice President of Media and Stategy</t>
  </si>
  <si>
    <t xml:space="preserve">Barrington Media Group </t>
  </si>
  <si>
    <t>Anthony Scarola</t>
  </si>
  <si>
    <t>VP, Media</t>
  </si>
  <si>
    <t>Alhad Kalgaonkar</t>
  </si>
  <si>
    <t>Development and Strategy Analytics</t>
  </si>
  <si>
    <t>Bristol Myers Squibb</t>
  </si>
  <si>
    <t>Vince Baldasare</t>
  </si>
  <si>
    <t xml:space="preserve">CareSource </t>
  </si>
  <si>
    <t>David Gospodarski</t>
  </si>
  <si>
    <t>Director, Business Analytics &amp; Research</t>
  </si>
  <si>
    <t>Tara Kelly Powers</t>
  </si>
  <si>
    <t>Director, CRM Technology</t>
  </si>
  <si>
    <t>Rashmi Sankepally</t>
  </si>
  <si>
    <t>Senior Associate, Marketing Science and Data Science</t>
  </si>
  <si>
    <t>OMD USA</t>
  </si>
  <si>
    <t>Helen Rose Parsons</t>
  </si>
  <si>
    <t>Marketing Director - Health Solutions</t>
  </si>
  <si>
    <t>Vinita Deo</t>
  </si>
  <si>
    <t>Global Market Research</t>
  </si>
  <si>
    <t>Eugene Seagriff</t>
  </si>
  <si>
    <t>Sr. Director of Go To Market Strategy, In-Store &amp; Channel Marketing</t>
  </si>
  <si>
    <t>Peter Ingraham</t>
  </si>
  <si>
    <t>Head, Team Lead Global Analytic</t>
  </si>
  <si>
    <t>David Zoffer</t>
  </si>
  <si>
    <t>Senior Interactive Marketing Specialist</t>
  </si>
  <si>
    <t>Barbara Vite</t>
  </si>
  <si>
    <t>Head of research &amp; insights</t>
  </si>
  <si>
    <t>Dentsu France</t>
  </si>
  <si>
    <t>Mike Albanese</t>
  </si>
  <si>
    <t>Senior Project Director</t>
  </si>
  <si>
    <t>Adelphi Research Global</t>
  </si>
  <si>
    <t>Paul Davison</t>
  </si>
  <si>
    <t>Advertiser_Logistics</t>
  </si>
  <si>
    <t>Saurabh Ishwalkar</t>
  </si>
  <si>
    <t>Sales &amp; Marketing Data Analyst</t>
  </si>
  <si>
    <t>eatingEVOLVED LLC</t>
  </si>
  <si>
    <t>Mateusz Ficner</t>
  </si>
  <si>
    <t>HydroPeptide LLC</t>
  </si>
  <si>
    <t>Carrie Frazee</t>
  </si>
  <si>
    <t>Geana Demone</t>
  </si>
  <si>
    <t>Principal at Insight &amp; Innovation</t>
  </si>
  <si>
    <t>CMI</t>
  </si>
  <si>
    <t>Kimberly White</t>
  </si>
  <si>
    <t>Director of Market Research</t>
  </si>
  <si>
    <t>Sherwin Williams</t>
  </si>
  <si>
    <t>Marc Dallimore</t>
  </si>
  <si>
    <t>Michael Wessel Esq.</t>
  </si>
  <si>
    <t>Director, Kroger Merchandising Consulting</t>
  </si>
  <si>
    <t>Julie McEntee</t>
  </si>
  <si>
    <t>Director Marketing and Innovation</t>
  </si>
  <si>
    <t>Northern California Golf Association and Poppy Holding</t>
  </si>
  <si>
    <t>James Cornish</t>
  </si>
  <si>
    <t>TaylorMade Golf Company</t>
  </si>
  <si>
    <t>Sharon Goldstein</t>
  </si>
  <si>
    <t>Marketing Strategy</t>
  </si>
  <si>
    <t>ICON International</t>
  </si>
  <si>
    <t>Di Sun</t>
  </si>
  <si>
    <t>CRM / Marketing Cloud specialist</t>
  </si>
  <si>
    <t>ECCO Shoes</t>
  </si>
  <si>
    <t>Andrew Faehnle</t>
  </si>
  <si>
    <t>Sr. Director, R&amp;D</t>
  </si>
  <si>
    <t>NCSolutions</t>
  </si>
  <si>
    <t>Arshiya Nagi</t>
  </si>
  <si>
    <t>Metyis</t>
  </si>
  <si>
    <t>do not message</t>
  </si>
  <si>
    <t>Anjan Haalder</t>
  </si>
  <si>
    <t>Director, Media Sciences</t>
  </si>
  <si>
    <t>Charlotte Robinson</t>
  </si>
  <si>
    <t>Head of Insights &amp; Efficacy</t>
  </si>
  <si>
    <t>Jerrod Begora</t>
  </si>
  <si>
    <t>VP of Data analytics</t>
  </si>
  <si>
    <t>Perdoceo</t>
  </si>
  <si>
    <t>Mike Murphy</t>
  </si>
  <si>
    <t>Director of Paid Advertising</t>
  </si>
  <si>
    <t>Red Olive, Inc</t>
  </si>
  <si>
    <t>David Scamehorn</t>
  </si>
  <si>
    <t>Analytics and Revenue Optimization</t>
  </si>
  <si>
    <t>Oneida</t>
  </si>
  <si>
    <t>Kate Cook</t>
  </si>
  <si>
    <t>Data &amp; Analytics Lead</t>
  </si>
  <si>
    <t>The Lumery</t>
  </si>
  <si>
    <t>Jaroslaw Dutka</t>
  </si>
  <si>
    <t>Commercial Finance Controller | Senior Business Analyst</t>
  </si>
  <si>
    <t>T-Mobile Polska</t>
  </si>
  <si>
    <t>Thomas Tougard</t>
  </si>
  <si>
    <t>Consumer &amp; Shopper Understanding Director</t>
  </si>
  <si>
    <t>Tony Wells</t>
  </si>
  <si>
    <t>Chief Brand Officer</t>
  </si>
  <si>
    <t>Fernanda Giuntini</t>
  </si>
  <si>
    <t>Kuwait Food Company (Americana)</t>
  </si>
  <si>
    <t>Rachel Bamaniya</t>
  </si>
  <si>
    <t>Kelly Walker Rose</t>
  </si>
  <si>
    <t>Matsuura Machinery America, Inc.</t>
  </si>
  <si>
    <t>Profile no longer available</t>
  </si>
  <si>
    <t>Bilge Ciftci</t>
  </si>
  <si>
    <t>Eczacıbaşı Tüketim Ürünleri</t>
  </si>
  <si>
    <t>Beverly Crowson</t>
  </si>
  <si>
    <t>Brink’s Inc</t>
  </si>
  <si>
    <t>Adam Hobler</t>
  </si>
  <si>
    <t>Trilliant Food &amp; Nutrition, LLC</t>
  </si>
  <si>
    <t>Elizabeth Peters</t>
  </si>
  <si>
    <t>Senior Director, Business Intelligence</t>
  </si>
  <si>
    <t>2U</t>
  </si>
  <si>
    <t>Katie Oakes</t>
  </si>
  <si>
    <t>Senior Product Marketing Manager, Ad Studio</t>
  </si>
  <si>
    <t>Michael Zacharias</t>
  </si>
  <si>
    <t>VIce President Of Trade Marketing and Category Management</t>
  </si>
  <si>
    <t> Ferrero</t>
  </si>
  <si>
    <t>Colin Taft</t>
  </si>
  <si>
    <t>Annie's Inc.</t>
  </si>
  <si>
    <t>Li Zhou</t>
  </si>
  <si>
    <t>Kiki Paschalides-Cross</t>
  </si>
  <si>
    <t>Brand Manager, Goldfish Crackers</t>
  </si>
  <si>
    <t>Pepperidge Farm</t>
  </si>
  <si>
    <t>Brendan Whitworth</t>
  </si>
  <si>
    <t>Vice President, Northeast Region - Sales &amp; Marketing</t>
  </si>
  <si>
    <t>Camille (Thornton) Walker</t>
  </si>
  <si>
    <t>Senior Manager, Commercialization</t>
  </si>
  <si>
    <t>Shearer's Snacks</t>
  </si>
  <si>
    <t>Paulina Orlick</t>
  </si>
  <si>
    <t>Director Brand &amp; Product Management</t>
  </si>
  <si>
    <t>Skin Inc, Skin Supplement Bar</t>
  </si>
  <si>
    <t>Joael Harbi</t>
  </si>
  <si>
    <t>Digital &amp; Marketing Analytics Director</t>
  </si>
  <si>
    <t>Yasmin Mitchell</t>
  </si>
  <si>
    <t>VP, Marketing Consumer Insights | Advanced TV &amp; Data Analytics</t>
  </si>
  <si>
    <t xml:space="preserve">ViacomCBS </t>
  </si>
  <si>
    <t>Manvi Gupta</t>
  </si>
  <si>
    <t>Director, Global Marketing Strategy and Transformation</t>
  </si>
  <si>
    <t>Yibo Tang</t>
  </si>
  <si>
    <t>Jing Zhang</t>
  </si>
  <si>
    <t>Associate Director, Digital Marketing Measurement &amp; Optimization</t>
  </si>
  <si>
    <t>Tarunay Roy</t>
  </si>
  <si>
    <t>Ojus Narawane</t>
  </si>
  <si>
    <t>Sr. Insights Analyst</t>
  </si>
  <si>
    <t>TELUS Digital</t>
  </si>
  <si>
    <t>Akanksha Chauhan</t>
  </si>
  <si>
    <t>Sr. Data Analyst - Predictive Analytics</t>
  </si>
  <si>
    <t>Marc van Eck</t>
  </si>
  <si>
    <t>Online Marketing Consultant</t>
  </si>
  <si>
    <t>Merkle Nederland</t>
  </si>
  <si>
    <t>Jesus Pinto</t>
  </si>
  <si>
    <t>Sr Enterprise Marketing Strategy Manager</t>
  </si>
  <si>
    <t>Thomas DePaoli</t>
  </si>
  <si>
    <t>Sr. Manager, Digital Analytics and Data Engineering</t>
  </si>
  <si>
    <t>Jeff Holtman</t>
  </si>
  <si>
    <t>Executive Director, Analytic Solutions</t>
  </si>
  <si>
    <t>Minghao (Kevin) Bian</t>
  </si>
  <si>
    <t>Senior Analyst - Advanced Analytics &amp; Insights Decision Sciences</t>
  </si>
  <si>
    <t>Shourya Malik</t>
  </si>
  <si>
    <t>Mike Lauren</t>
  </si>
  <si>
    <t>Analytics Lead</t>
  </si>
  <si>
    <t xml:space="preserve">JLL </t>
  </si>
  <si>
    <t>Bhargava Lakkaraju</t>
  </si>
  <si>
    <t>Senior Manager Data Science</t>
  </si>
  <si>
    <t>Dish Network</t>
  </si>
  <si>
    <t>Vibhushan (Vibs) Waghmare</t>
  </si>
  <si>
    <t>Director Digital Experience Automation &amp; Analytics</t>
  </si>
  <si>
    <t>Cochlear</t>
  </si>
  <si>
    <t>Dustin Von Dross</t>
  </si>
  <si>
    <t>Senior Manager, Media Measurement &amp; Optimization</t>
  </si>
  <si>
    <t>Weekly Homes</t>
  </si>
  <si>
    <t>Nadine Killoran</t>
  </si>
  <si>
    <t>Digital Performance Media Director - Europe</t>
  </si>
  <si>
    <t>Aion Bank</t>
  </si>
  <si>
    <t>Kevin Richardson</t>
  </si>
  <si>
    <t>Senior Director, Client Engagements</t>
  </si>
  <si>
    <t>Natasha Vadori-Canini</t>
  </si>
  <si>
    <t>AutoIQ Dealership Group</t>
  </si>
  <si>
    <t>Colin GIRETTE</t>
  </si>
  <si>
    <t>European media manager</t>
  </si>
  <si>
    <t>ManoMano</t>
  </si>
  <si>
    <t>Faycal Zouine</t>
  </si>
  <si>
    <t>Marketing Data Scientist Lead</t>
  </si>
  <si>
    <t>Sara Gebremedhin</t>
  </si>
  <si>
    <t>Yefim Dain</t>
  </si>
  <si>
    <t>Marketing Modeling Consultant</t>
  </si>
  <si>
    <t>SAmerican Hwang</t>
  </si>
  <si>
    <t>Marketing Advisory (Communications Media &amp; Technology)</t>
  </si>
  <si>
    <t>Judith Ifsen</t>
  </si>
  <si>
    <t>Director Corporate &amp; Transversal Marketing Central Europe</t>
  </si>
  <si>
    <t>Accor</t>
  </si>
  <si>
    <t>Kelsey Gentile</t>
  </si>
  <si>
    <t>Job Achterkamp</t>
  </si>
  <si>
    <t>Lead Analyst Customer Marketing</t>
  </si>
  <si>
    <t>Ian Marck Andrade</t>
  </si>
  <si>
    <t>EasyMovie</t>
  </si>
  <si>
    <t>Weibo Xu</t>
  </si>
  <si>
    <t>Marketing Project Manager</t>
  </si>
  <si>
    <t>EcoFlow</t>
  </si>
  <si>
    <t>Mike Walker</t>
  </si>
  <si>
    <t>Vice President, Retail</t>
  </si>
  <si>
    <t>American Standard Brands</t>
  </si>
  <si>
    <t>Kristen DePhillips</t>
  </si>
  <si>
    <t>Associate Product Marketing Manager</t>
  </si>
  <si>
    <t>Dan Robbins</t>
  </si>
  <si>
    <t>David Schoen</t>
  </si>
  <si>
    <t>Austin McDonogh</t>
  </si>
  <si>
    <t>Modern Media Specialist - Tequilas</t>
  </si>
  <si>
    <t>Jo Louter</t>
  </si>
  <si>
    <t>Global Consumer Data &amp; Analytics Senior Manager</t>
  </si>
  <si>
    <t>Thomas Milano</t>
  </si>
  <si>
    <t>Global Brand Manager</t>
  </si>
  <si>
    <t>Leif Edgar</t>
  </si>
  <si>
    <t>Brand Director - Old Spice Hair + Total Male Portfolio</t>
  </si>
  <si>
    <t>Lisa Somer</t>
  </si>
  <si>
    <t>Sr. Manager, B2B Strategic Growth</t>
  </si>
  <si>
    <t>Natalee Floyd</t>
  </si>
  <si>
    <t>Director Analytics &amp; Insights - Global Tampax &amp; NA Naturals Portfolio</t>
  </si>
  <si>
    <t>Bianca C.</t>
  </si>
  <si>
    <t>Assistant Vice President Insights &amp; Analytics</t>
  </si>
  <si>
    <t>Beauty by Imagination (BBI)</t>
  </si>
  <si>
    <t>Candace White</t>
  </si>
  <si>
    <t>Brand Manager, Suavitel</t>
  </si>
  <si>
    <t>Francis Perera</t>
  </si>
  <si>
    <t>Fatma is already in touch with Henkel</t>
  </si>
  <si>
    <t>Patrick Van Hauwe</t>
  </si>
  <si>
    <t>Global Data &amp; Digital Analytics Lead - PDC Beauty &amp; Personal Care</t>
  </si>
  <si>
    <t>Rares Finatan</t>
  </si>
  <si>
    <t>Senior Analyst - Digital Marketing, Paid Search</t>
  </si>
  <si>
    <t>Rizwan Ahmed Mohammed</t>
  </si>
  <si>
    <t>Product Manager, Analytical and BI Solutions - Data and Analytics</t>
  </si>
  <si>
    <t>Philipp Porzsolt</t>
  </si>
  <si>
    <t>Manager Data &amp; Analytics</t>
  </si>
  <si>
    <t>Fernanda Mattos</t>
  </si>
  <si>
    <t>Market Intelligence &amp; Marketing Mix Modeling</t>
  </si>
  <si>
    <t>Joe Evertz</t>
  </si>
  <si>
    <t>Senior Account Supervisor, Analytics</t>
  </si>
  <si>
    <t>Jill (Gitnick) Steinberg</t>
  </si>
  <si>
    <t>Director, Demand Generation, Media &amp; Marketing Metrics</t>
  </si>
  <si>
    <t>Waste Management</t>
  </si>
  <si>
    <t>invite sent from amal's account</t>
  </si>
  <si>
    <t>Abhishek Boyanpalli</t>
  </si>
  <si>
    <t>Head of Analytics &amp; Business Intelligence</t>
  </si>
  <si>
    <t>Deepal Kooner</t>
  </si>
  <si>
    <t>Global Head of Data &amp; Performance Marketing</t>
  </si>
  <si>
    <t>Anne-Caroline Vorburger</t>
  </si>
  <si>
    <t xml:space="preserve">Director, Strategic Insights &amp; Analysis, Europe </t>
  </si>
  <si>
    <t>no inmail sent</t>
  </si>
  <si>
    <t>Bethanie Butcher</t>
  </si>
  <si>
    <t>Vice President Marketing, Brand Operations, Analytics &amp; Insights Canada</t>
  </si>
  <si>
    <t>Giulia Lukach</t>
  </si>
  <si>
    <t>Karamvir Singh</t>
  </si>
  <si>
    <t>Sr. Data Science Manager, Marketing Analytics</t>
  </si>
  <si>
    <t xml:space="preserve">ADT </t>
  </si>
  <si>
    <t>Keith Manning</t>
  </si>
  <si>
    <t>AIVITA Biomedical, Inc.</t>
  </si>
  <si>
    <t>Prasad Vadlamani</t>
  </si>
  <si>
    <t>Director Data Science and Advanced Analytics</t>
  </si>
  <si>
    <t>CDW</t>
  </si>
  <si>
    <t>Rose Luk</t>
  </si>
  <si>
    <t>Associate Director, Group Integrated Digital Marketing</t>
  </si>
  <si>
    <t>AIA</t>
  </si>
  <si>
    <t>Dora Tsampardouka</t>
  </si>
  <si>
    <t>Senior Data Analyst , Business Intelligence &amp; Analytics , Technology Division</t>
  </si>
  <si>
    <t>Kaizen Gaming</t>
  </si>
  <si>
    <t>Alexander Dahl</t>
  </si>
  <si>
    <t>Head of Applied Analytics</t>
  </si>
  <si>
    <t>Gjensidige</t>
  </si>
  <si>
    <t>Sue Helmont</t>
  </si>
  <si>
    <t>AIG Life Ltd</t>
  </si>
  <si>
    <t>Cathryn R.</t>
  </si>
  <si>
    <t>Marketing Lead, Business Banking</t>
  </si>
  <si>
    <t xml:space="preserve">	Aion Bank</t>
  </si>
  <si>
    <t>Kaushik Lakshman</t>
  </si>
  <si>
    <t>Jane Rheem</t>
  </si>
  <si>
    <t>Patra Corporation</t>
  </si>
  <si>
    <t>Katia Delgado</t>
  </si>
  <si>
    <t>Senior Marketing Research Manager</t>
  </si>
  <si>
    <t>Essilor</t>
  </si>
  <si>
    <t>Kshitij Sikka</t>
  </si>
  <si>
    <t>Manager- Digital Demand Generation &amp; Analytics</t>
  </si>
  <si>
    <t>John Drissel</t>
  </si>
  <si>
    <t>Raymond Au</t>
  </si>
  <si>
    <t>Head, Behavioral and Data Science at OVO (Visionet Internasional Singapore)</t>
  </si>
  <si>
    <t>Charles Demontigny</t>
  </si>
  <si>
    <t>Fluxion</t>
  </si>
  <si>
    <t>Elizabeth H.</t>
  </si>
  <si>
    <t>VP, Analytic Strategy and Consulting, Enterprise Analytics and Data Science</t>
  </si>
  <si>
    <t>Greg Bongen</t>
  </si>
  <si>
    <t>Eventus Analytics</t>
  </si>
  <si>
    <t>Richard Shakarchi</t>
  </si>
  <si>
    <t>Managing Director, Marketing Analytics &amp; Insights</t>
  </si>
  <si>
    <t>TD Ameritrade</t>
  </si>
  <si>
    <t>Hussein Kandil</t>
  </si>
  <si>
    <t>Regional Marketing Director</t>
  </si>
  <si>
    <t>Americana Foods - National Food Company</t>
  </si>
  <si>
    <t>Ajay Simha</t>
  </si>
  <si>
    <t>Regional Marketing Manager - Middle East &amp; North Africa</t>
  </si>
  <si>
    <t>Brandi Nagulapalli</t>
  </si>
  <si>
    <t>Michael Petkus</t>
  </si>
  <si>
    <t>SVP Marketing Analytics</t>
  </si>
  <si>
    <t>Claire Balaÿ</t>
  </si>
  <si>
    <t>Marketing &amp; Omnichannel Associate Director</t>
  </si>
  <si>
    <t>Club Med</t>
  </si>
  <si>
    <t>Lauren Legrand</t>
  </si>
  <si>
    <t>Marketing Manager, Key Segments &amp; Multicultural</t>
  </si>
  <si>
    <t>Marketa Novakova</t>
  </si>
  <si>
    <t>Consumer Marketing Manager</t>
  </si>
  <si>
    <t>Kinda Hejeili</t>
  </si>
  <si>
    <t>Geraldine Morrison</t>
  </si>
  <si>
    <t>Luxury Marketing Director - DXV Brand &amp; Product Marketing Management</t>
  </si>
  <si>
    <t>LIXIL Water Technology Americas</t>
  </si>
  <si>
    <t>Erica Cook</t>
  </si>
  <si>
    <t>Jeff Bickel</t>
  </si>
  <si>
    <t>SVP, Customer Success</t>
  </si>
  <si>
    <t>Jessica Rangi</t>
  </si>
  <si>
    <t>Daniel Aversano</t>
  </si>
  <si>
    <t>SVP, Data, Analytics &amp; Advanced Advertising</t>
  </si>
  <si>
    <t>Ainura Hoessel</t>
  </si>
  <si>
    <t>Som Dutta</t>
  </si>
  <si>
    <t>Senior Analyst - Marketing Analytics</t>
  </si>
  <si>
    <t>PURE Group of Insurance Companies</t>
  </si>
  <si>
    <t>Tami Conrad</t>
  </si>
  <si>
    <t>Global Head, Marketing Planning &amp; Financial Management</t>
  </si>
  <si>
    <t>Bryan Peters</t>
  </si>
  <si>
    <t>Alabama</t>
  </si>
  <si>
    <t>Mike Banaszak</t>
  </si>
  <si>
    <t>Manager Enterprise Analytics</t>
  </si>
  <si>
    <t>TravelCLICK</t>
  </si>
  <si>
    <t>Todd Gunnell</t>
  </si>
  <si>
    <t>Rick Buonauro</t>
  </si>
  <si>
    <t>Sr. Director of Finance &amp; Performance – Enterprise Marketing</t>
  </si>
  <si>
    <t>Scott Griffiths</t>
  </si>
  <si>
    <t>CFO, Marketing</t>
  </si>
  <si>
    <t xml:space="preserve"> Farmers Insurance</t>
  </si>
  <si>
    <t>Anamica (Ana) Roy</t>
  </si>
  <si>
    <t>Manager - Data &amp; Analytics</t>
  </si>
  <si>
    <t>Mauro Miccoli</t>
  </si>
  <si>
    <t>Mediamarket</t>
  </si>
  <si>
    <t>Brent Weintz</t>
  </si>
  <si>
    <t>Lead Data Analyst, Data Sciences &amp; Analytics</t>
  </si>
  <si>
    <t>Sining Zhu</t>
  </si>
  <si>
    <t>Manager, Marketing Data Analytics</t>
  </si>
  <si>
    <t>Leslie's Poolmart</t>
  </si>
  <si>
    <t>Suzanne Powell</t>
  </si>
  <si>
    <t>Senior Media Buyer</t>
  </si>
  <si>
    <t xml:space="preserve">DirectAvenue, Inc. </t>
  </si>
  <si>
    <t>Sonia Quaresma</t>
  </si>
  <si>
    <t>Senior Growth Digital Marketing Manager</t>
  </si>
  <si>
    <t>Pact Coffee</t>
  </si>
  <si>
    <t>John Schiela</t>
  </si>
  <si>
    <t>President Converged Technology &amp; Media</t>
  </si>
  <si>
    <t>Tomomi Mimura (Stokes)</t>
  </si>
  <si>
    <t>Media Insights Lead, North and Latin America</t>
  </si>
  <si>
    <t>Kari Jones</t>
  </si>
  <si>
    <t xml:space="preserve">Head of Analytics and Insights </t>
  </si>
  <si>
    <t xml:space="preserve">Woolworths NZ </t>
  </si>
  <si>
    <t>Rovshan Adigozalov</t>
  </si>
  <si>
    <t>Senior Manager, Data Science and Advanced Analytics</t>
  </si>
  <si>
    <t>Loblaw Companies</t>
  </si>
  <si>
    <t>Leonardo Ubbiali</t>
  </si>
  <si>
    <t>Babylon</t>
  </si>
  <si>
    <t>Jingyu Song</t>
  </si>
  <si>
    <t>Jeff Gonda</t>
  </si>
  <si>
    <t>Senior Manager of Data Science &amp; Analytics</t>
  </si>
  <si>
    <t>Ross Stores</t>
  </si>
  <si>
    <t>Steve Calder</t>
  </si>
  <si>
    <t>Senior Director, Media and Digital Marketing</t>
  </si>
  <si>
    <t>Ken Grayson</t>
  </si>
  <si>
    <t>Director of Media Marketing</t>
  </si>
  <si>
    <t>Vivian Arestia</t>
  </si>
  <si>
    <t>Head of Marketing at Farmers Workplace Solutions</t>
  </si>
  <si>
    <t>Lena Marquez</t>
  </si>
  <si>
    <t>Vice President / Statistician - Product and Marketing Analytics</t>
  </si>
  <si>
    <t>Ben Vinzant</t>
  </si>
  <si>
    <t>Managing Director, Head of Chase Sales Science</t>
  </si>
  <si>
    <t>Anuj Yadav</t>
  </si>
  <si>
    <t>Georgeann Franks</t>
  </si>
  <si>
    <t xml:space="preserve">Vice President of Analytics </t>
  </si>
  <si>
    <t>LendingTree</t>
  </si>
  <si>
    <t>Derek Silvia</t>
  </si>
  <si>
    <t>Steve Karash</t>
  </si>
  <si>
    <t>Digital Strategy Director</t>
  </si>
  <si>
    <t>Noah Levenson</t>
  </si>
  <si>
    <t>Digital Marketing Manager, Senior Level</t>
  </si>
  <si>
    <t>Chegg Inc.</t>
  </si>
  <si>
    <t>James Sharman</t>
  </si>
  <si>
    <t>Performance Marketing Lead - PFRM</t>
  </si>
  <si>
    <t>Abhishek Yadav</t>
  </si>
  <si>
    <t xml:space="preserve">Director Analytics and Performance Marketing </t>
  </si>
  <si>
    <t>Yang (Laura) Luo</t>
  </si>
  <si>
    <t>Director, Predictive Modeling</t>
  </si>
  <si>
    <t>AIG</t>
  </si>
  <si>
    <t>Melissa Adams</t>
  </si>
  <si>
    <t>SVP, Advertising</t>
  </si>
  <si>
    <t>City National Bank</t>
  </si>
  <si>
    <t>Dunjian(Kenneth) Xiao</t>
  </si>
  <si>
    <t>Analyst - Media Measurement &amp; Analytics</t>
  </si>
  <si>
    <t>Sisi Qiu</t>
  </si>
  <si>
    <t>Senior Manager, Commerical Marketing Analytics</t>
  </si>
  <si>
    <t>Robert Allen</t>
  </si>
  <si>
    <t>Endeavour</t>
  </si>
  <si>
    <t>Natalie Wei Wei</t>
  </si>
  <si>
    <t>Director of Marketing Effectiveness</t>
  </si>
  <si>
    <t>Joel Brodsky</t>
  </si>
  <si>
    <t>Jasmine Ho</t>
  </si>
  <si>
    <t>Cadillac Fairview</t>
  </si>
  <si>
    <t>Nikita Goyal</t>
  </si>
  <si>
    <t>Paid Media</t>
  </si>
  <si>
    <t>Holt Renfrew</t>
  </si>
  <si>
    <t>Sean Bruich</t>
  </si>
  <si>
    <t>VP Global Consumer Science &amp; Insights</t>
  </si>
  <si>
    <t>Nathan McGovern</t>
  </si>
  <si>
    <t>Senior Financial Analyst - Marketing Business Unit</t>
  </si>
  <si>
    <t>Sears Holdings Corporation</t>
  </si>
  <si>
    <t>Matt Oates</t>
  </si>
  <si>
    <t>Sr. Director, Marketing</t>
  </si>
  <si>
    <t>St. Jude Children's Research Hospital - ALSAC</t>
  </si>
  <si>
    <t>Matt Johnson</t>
  </si>
  <si>
    <t>Lulus.com</t>
  </si>
  <si>
    <t>Riyaz Subedar</t>
  </si>
  <si>
    <t>Edyta Dziedzic</t>
  </si>
  <si>
    <t>Craig Harris</t>
  </si>
  <si>
    <t>Head of Performance Analytics</t>
  </si>
  <si>
    <t>Clarks</t>
  </si>
  <si>
    <t>Vikki Willis</t>
  </si>
  <si>
    <t>Marketing and Communications Manager</t>
  </si>
  <si>
    <t>Anthony Canitano</t>
  </si>
  <si>
    <t>Senior Manager - Customer Analytics</t>
  </si>
  <si>
    <t>Rahul Adwalpalkar</t>
  </si>
  <si>
    <t>Global Growth Marketing</t>
  </si>
  <si>
    <t>Matt Button</t>
  </si>
  <si>
    <t>Head of Digital Audio Data Strategy</t>
  </si>
  <si>
    <t>Bauer Media Group</t>
  </si>
  <si>
    <t>Joy Y.</t>
  </si>
  <si>
    <t>Florian Combres</t>
  </si>
  <si>
    <t xml:space="preserve">Digital and Media Ecosystem Manager </t>
  </si>
  <si>
    <t>Rob Price</t>
  </si>
  <si>
    <t>Executive Retail, Customer &amp; Marketing Analytics</t>
  </si>
  <si>
    <t>Bass Pro Shops</t>
  </si>
  <si>
    <t>Sudhindra Rao</t>
  </si>
  <si>
    <t>VP, Strategic Analytics Leader</t>
  </si>
  <si>
    <t>Synchrony</t>
  </si>
  <si>
    <t>Edip Anıl Araslı</t>
  </si>
  <si>
    <t>Revenue Growth &amp; Data Analytics Manager</t>
  </si>
  <si>
    <t>Joy Liu</t>
  </si>
  <si>
    <t>Senior Modelling Analyst - Customer and Market Intelligence Squad</t>
  </si>
  <si>
    <t>Dirk Breeuwer</t>
  </si>
  <si>
    <t>Retail Marketing Analyst</t>
  </si>
  <si>
    <t>Aisha Ayyakad</t>
  </si>
  <si>
    <t>Alessandro Lupo</t>
  </si>
  <si>
    <t>Director of Brand Marketing &amp; Communication</t>
  </si>
  <si>
    <t>Silvia Bassignani</t>
  </si>
  <si>
    <t>Conad</t>
  </si>
  <si>
    <t>Oleg Vakhutin</t>
  </si>
  <si>
    <t>Marketing and Growth Analyst</t>
  </si>
  <si>
    <t>Thinkific</t>
  </si>
  <si>
    <t>Fulvia Caliceti</t>
  </si>
  <si>
    <t>Marketing and Communication Director</t>
  </si>
  <si>
    <t>PittaRosso</t>
  </si>
  <si>
    <t>Giuseppe Zuliani</t>
  </si>
  <si>
    <t>Sarah B</t>
  </si>
  <si>
    <t>Insights &amp; Analytics Director</t>
  </si>
  <si>
    <t>The Scotts Miracle-Gro Company</t>
  </si>
  <si>
    <t>Anurag Panwar</t>
  </si>
  <si>
    <t>Games24x7</t>
  </si>
  <si>
    <t>Sharon Chai</t>
  </si>
  <si>
    <t>Senior Program Manager, Tech | Performance Marketing</t>
  </si>
  <si>
    <t>Francesco Riganti</t>
  </si>
  <si>
    <t>Mondadori Retail S.p.A.</t>
  </si>
  <si>
    <t>Narcis Horhoianu</t>
  </si>
  <si>
    <t>Rachael Haley</t>
  </si>
  <si>
    <t>Airbnb</t>
  </si>
  <si>
    <t>Jeff Kerner</t>
  </si>
  <si>
    <t>The Enerco Group Inc</t>
  </si>
  <si>
    <t>Carlos Anguizola</t>
  </si>
  <si>
    <t>Director of Marketing &amp; Innovation</t>
  </si>
  <si>
    <t>Andy Davis</t>
  </si>
  <si>
    <t>Senior Director of Business Development</t>
  </si>
  <si>
    <t>Veridata Insights</t>
  </si>
  <si>
    <t>His experience with MMM is old, said to reached out to MMA (Competitor)</t>
  </si>
  <si>
    <t>Kristine Fetalco</t>
  </si>
  <si>
    <t>Sales Analytics Manager</t>
  </si>
  <si>
    <t>Mouhcine Lebbar</t>
  </si>
  <si>
    <t>Regional Marketing Manager Middle East</t>
  </si>
  <si>
    <t>FrieslandCampina</t>
  </si>
  <si>
    <t>Bala Ramachandran</t>
  </si>
  <si>
    <t>VP Digital Marketing Analytics</t>
  </si>
  <si>
    <t>Rishi Takrani</t>
  </si>
  <si>
    <t>Data Scientist - Analytics</t>
  </si>
  <si>
    <t>Kamran Ahsan</t>
  </si>
  <si>
    <t>Manager, Customer Analytics and Modeling</t>
  </si>
  <si>
    <t>Export Development Canada</t>
  </si>
  <si>
    <t>Erin Miller</t>
  </si>
  <si>
    <t>AVP, Marketing Planning and Optimization</t>
  </si>
  <si>
    <t>Branded Online Ecommerce</t>
  </si>
  <si>
    <t>Lea Morris</t>
  </si>
  <si>
    <t>Ben Pollack</t>
  </si>
  <si>
    <t>Head, Digital Analytics &amp; Marketing Strategy</t>
  </si>
  <si>
    <t>Verizon Business</t>
  </si>
  <si>
    <t>Dan Truman</t>
  </si>
  <si>
    <t>Head of Analytics - Digital and Marketing</t>
  </si>
  <si>
    <t>Hastings Direct</t>
  </si>
  <si>
    <t>Jabari Marshall</t>
  </si>
  <si>
    <t>Director, Performance Global Marketing</t>
  </si>
  <si>
    <t>F45 Training</t>
  </si>
  <si>
    <t>Daniel Alejandro Romano</t>
  </si>
  <si>
    <t>Co-founder &amp; CEO at Good Moose/ Head of Performance Marketing at Red Antler</t>
  </si>
  <si>
    <t>Good Moose</t>
  </si>
  <si>
    <t>Marcus Hautla</t>
  </si>
  <si>
    <t>Senior Marketing Manager, Baking</t>
  </si>
  <si>
    <t>Ryan Bankert</t>
  </si>
  <si>
    <t>Senior Channel Marketing Manager</t>
  </si>
  <si>
    <t>Faye Rejent</t>
  </si>
  <si>
    <t>Living Proof, Inc.</t>
  </si>
  <si>
    <t>Grégory Toy</t>
  </si>
  <si>
    <t>Marketing Director Bosch Professionnal Power Tools</t>
  </si>
  <si>
    <t>Bosch France</t>
  </si>
  <si>
    <t>Adeline Hervouet</t>
  </si>
  <si>
    <t>MAM Baby France</t>
  </si>
  <si>
    <t>Brenda Campbell</t>
  </si>
  <si>
    <t>Johnson Outdoors</t>
  </si>
  <si>
    <t>Juliet Han</t>
  </si>
  <si>
    <t>Vice President, Voice of the Customer AI Safety Net</t>
  </si>
  <si>
    <t>Andris Versteeg</t>
  </si>
  <si>
    <t xml:space="preserve">Media Insights Manager </t>
  </si>
  <si>
    <t>Wavemaker ANZ</t>
  </si>
  <si>
    <t>Nicky Kiel</t>
  </si>
  <si>
    <t>Cartology</t>
  </si>
  <si>
    <t>Max Sinelnikov</t>
  </si>
  <si>
    <t>Zachary Jacobs</t>
  </si>
  <si>
    <t>Performance Marketing Consultant</t>
  </si>
  <si>
    <t>Self-employed</t>
  </si>
  <si>
    <t>Kevin Heung</t>
  </si>
  <si>
    <t>VP, Performance Marketing</t>
  </si>
  <si>
    <t>Adam Seybold</t>
  </si>
  <si>
    <t>Vista Outdoor Inc.</t>
  </si>
  <si>
    <t>Sean Womack</t>
  </si>
  <si>
    <t>VP Marketing &amp; Innovation</t>
  </si>
  <si>
    <t>Happy Egg</t>
  </si>
  <si>
    <t>Leanna Jackson</t>
  </si>
  <si>
    <t xml:space="preserve"> Artifact Uprising®</t>
  </si>
  <si>
    <t>Sarah Buckley</t>
  </si>
  <si>
    <t>Panji Adityo Nugroho</t>
  </si>
  <si>
    <t>Assistant Performance Marketing Manager</t>
  </si>
  <si>
    <t>Clements Emerson Dewanto</t>
  </si>
  <si>
    <t>Group Digital Performance Marketing Manager</t>
  </si>
  <si>
    <t>Ruangguru</t>
  </si>
  <si>
    <t>Conrad.Bowman</t>
  </si>
  <si>
    <t>Allan Hernández</t>
  </si>
  <si>
    <t>Data Science, Analytics &amp; Measurement Manager | E-commerce</t>
  </si>
  <si>
    <t>Grupo Modelo S.A. de C.V.</t>
  </si>
  <si>
    <t>Mark Woods</t>
  </si>
  <si>
    <t>Head of Group Analytics &amp; Performance Marketing at DuluxGroup</t>
  </si>
  <si>
    <t xml:space="preserve"> DuluxGroup Limited</t>
  </si>
  <si>
    <t>Kelley Hayes</t>
  </si>
  <si>
    <t>Media Measurement Manager, Impactful Brand Experience</t>
  </si>
  <si>
    <t>Daniel Cho</t>
  </si>
  <si>
    <t>CannaCraft</t>
  </si>
  <si>
    <t>Aman Matharu</t>
  </si>
  <si>
    <t>Global Director - Digital Transformation &amp; Marketing Capability</t>
  </si>
  <si>
    <t>David Harding</t>
  </si>
  <si>
    <t>Head of Digital Marketing at Sainsbury's</t>
  </si>
  <si>
    <t>Sinsbury's</t>
  </si>
  <si>
    <t>Anthon Fynn-Williams</t>
  </si>
  <si>
    <t>Digital Analytics Specialist</t>
  </si>
  <si>
    <t>Costas Kariolis</t>
  </si>
  <si>
    <t>Head Of Digital &amp; Digital Marketing</t>
  </si>
  <si>
    <t>Anglian Home Improvements</t>
  </si>
  <si>
    <t>Alexander Sullivan</t>
  </si>
  <si>
    <t>Tim Scott</t>
  </si>
  <si>
    <t>Senior Director, Direct Marketing and Operations</t>
  </si>
  <si>
    <t xml:space="preserve">Bass Pro Shops </t>
  </si>
  <si>
    <t>Divya Sharma</t>
  </si>
  <si>
    <t>Digital Measurement &amp; Performance Lead</t>
  </si>
  <si>
    <t>Mariane Atílio Rosa</t>
  </si>
  <si>
    <t>Growth &amp; Performance Marketing Analyst</t>
  </si>
  <si>
    <t>Zenklub</t>
  </si>
  <si>
    <t>Karen (Polsky) Halstead</t>
  </si>
  <si>
    <t>Founder at Ways &amp; Means</t>
  </si>
  <si>
    <t>Ways &amp; Means SF</t>
  </si>
  <si>
    <t xml:space="preserve">She reached out via in-mail for an RFP </t>
  </si>
  <si>
    <t>Mike Fortaleza</t>
  </si>
  <si>
    <t xml:space="preserve"> tonies® - Boxine GmbH</t>
  </si>
  <si>
    <t>Joshua Lewis2</t>
  </si>
  <si>
    <t>Jackie Weston</t>
  </si>
  <si>
    <t>Eastern Diversified Services, Inc.</t>
  </si>
  <si>
    <t>Xudong Feng</t>
  </si>
  <si>
    <t>Lisa Mellas</t>
  </si>
  <si>
    <t>Senior Director | Marketing</t>
  </si>
  <si>
    <t xml:space="preserve"> Schwan's Home Delivery</t>
  </si>
  <si>
    <t>Emily Schubert</t>
  </si>
  <si>
    <t xml:space="preserve">Silicon Valley Bank </t>
  </si>
  <si>
    <t>Somanath Tripathy</t>
  </si>
  <si>
    <t>Senior Analyst - Advanced Analytics and Data Science</t>
  </si>
  <si>
    <t>Tiffany</t>
  </si>
  <si>
    <t>James Ren</t>
  </si>
  <si>
    <t>Senior Category Manager &amp; Site Merchandising Team Lead</t>
  </si>
  <si>
    <t>Alexander Skachkov</t>
  </si>
  <si>
    <t>Nik Parker</t>
  </si>
  <si>
    <t>Econometrician: Marketing Measurement and Evaluation</t>
  </si>
  <si>
    <t>Frederic Arbel</t>
  </si>
  <si>
    <t>Bryan Hayes</t>
  </si>
  <si>
    <t>Senior Manager, Marketing Operations / CRM Technology</t>
  </si>
  <si>
    <t>David Andrade</t>
  </si>
  <si>
    <t>Sr Program Manager - Forecasting and Advanced Analytics</t>
  </si>
  <si>
    <t>Roos Rabenberg</t>
  </si>
  <si>
    <t>Performance Media Specialist</t>
  </si>
  <si>
    <t>Dopper</t>
  </si>
  <si>
    <t>Sophia Monroy</t>
  </si>
  <si>
    <t>Senior Category Manager-Marketing &amp; Media</t>
  </si>
  <si>
    <t xml:space="preserve">Walgreens </t>
  </si>
  <si>
    <t>Víctor El Satri García</t>
  </si>
  <si>
    <t>Head of E-Commerce &amp; Performance Marketing</t>
  </si>
  <si>
    <t>Nestlé Nespresso SA</t>
  </si>
  <si>
    <t>Dan Goldstein</t>
  </si>
  <si>
    <t>The Skills</t>
  </si>
  <si>
    <t>Aurora (Yucao) Che</t>
  </si>
  <si>
    <t>Senior Analyst, Media Data Sciences</t>
  </si>
  <si>
    <t>Carolina Steinmetz Singer</t>
  </si>
  <si>
    <t>ICA Gruppen</t>
  </si>
  <si>
    <t>Tom M.</t>
  </si>
  <si>
    <t>Senior Director, Performance Marketing</t>
  </si>
  <si>
    <t>Steve Young</t>
  </si>
  <si>
    <t>Marketing and Digital Analytics Manager</t>
  </si>
  <si>
    <t>The Hanover Insurance Group</t>
  </si>
  <si>
    <t>Gia Griffith</t>
  </si>
  <si>
    <t>Manager - Marketing Analytics</t>
  </si>
  <si>
    <t>Jon Ward</t>
  </si>
  <si>
    <t>Manager, Digital Insights</t>
  </si>
  <si>
    <t>Giuliano Taddei</t>
  </si>
  <si>
    <t>Marketing Analytics - Multi Touch Attribution</t>
  </si>
  <si>
    <t>Rumeet C.</t>
  </si>
  <si>
    <t>Kenneth Tsang</t>
  </si>
  <si>
    <t>Lisa LaRouche</t>
  </si>
  <si>
    <t>Sr. Manager, Retail Operations Analyst</t>
  </si>
  <si>
    <t>Paula Drum</t>
  </si>
  <si>
    <t>Newfold Digital</t>
  </si>
  <si>
    <t>Angelo De Silva</t>
  </si>
  <si>
    <t>Over the Wire</t>
  </si>
  <si>
    <t>Carol Dunne</t>
  </si>
  <si>
    <t>Director of Marketing Strategy</t>
  </si>
  <si>
    <t xml:space="preserve">Propelled Brands </t>
  </si>
  <si>
    <t>Michael Warburg</t>
  </si>
  <si>
    <t>Head of Direct to Consumer and Marketing</t>
  </si>
  <si>
    <t>Ikano Bank</t>
  </si>
  <si>
    <t>Marisol Martinez</t>
  </si>
  <si>
    <t>VP Multicultural Marketing</t>
  </si>
  <si>
    <t>Avishag (Abby) Rager</t>
  </si>
  <si>
    <t xml:space="preserve">Freelance Marketing Consultant/ Qualitative market researcher </t>
  </si>
  <si>
    <t>Multipotential Marketing</t>
  </si>
  <si>
    <t>Nick V.</t>
  </si>
  <si>
    <t>Director of Brand Marketing</t>
  </si>
  <si>
    <t>Capital Brands | nutribullet</t>
  </si>
  <si>
    <t>Mark Cullen</t>
  </si>
  <si>
    <t>Risyantie Wulansari</t>
  </si>
  <si>
    <t>Global Marketing Director Fabric Enhancer (Comfort &amp; Snuggle)</t>
  </si>
  <si>
    <t>Vijay Talluri</t>
  </si>
  <si>
    <t>Kiran G.</t>
  </si>
  <si>
    <t>Sr.Technical Program Manager, Marketing Technology</t>
  </si>
  <si>
    <t>Kevin Wang1</t>
  </si>
  <si>
    <t>Director of Finance, Digital Marketing</t>
  </si>
  <si>
    <t>Brian McGowan</t>
  </si>
  <si>
    <t>Vice President, Director Marketing Operations, Planning, &amp; Effectiveness</t>
  </si>
  <si>
    <t>Michio Ochi</t>
  </si>
  <si>
    <t>David N.</t>
  </si>
  <si>
    <t>Associate Director, Marketing Technology</t>
  </si>
  <si>
    <t>Inger Berg</t>
  </si>
  <si>
    <t>Luxury Brand Partners, LLC</t>
  </si>
  <si>
    <t>Christina (Jiabao) Li</t>
  </si>
  <si>
    <t>Growth Marketing Analytics</t>
  </si>
  <si>
    <t>DiDi</t>
  </si>
  <si>
    <t>Vaibhav Narang</t>
  </si>
  <si>
    <t>Sr Manager- Process &amp; Data Analyst</t>
  </si>
  <si>
    <t>Colin Macedo</t>
  </si>
  <si>
    <t>Digital Marketing Data Analyst</t>
  </si>
  <si>
    <t>Peter Laflin</t>
  </si>
  <si>
    <t>Head of Insight &amp; Performance</t>
  </si>
  <si>
    <t>Morrisons</t>
  </si>
  <si>
    <t>Nicholas Rabiipour</t>
  </si>
  <si>
    <t>Sr. Manager, Data Science</t>
  </si>
  <si>
    <t>Lowe's Companies</t>
  </si>
  <si>
    <t>Bradley Eccleshare</t>
  </si>
  <si>
    <t xml:space="preserve">Optal </t>
  </si>
  <si>
    <t>Tim Wang</t>
  </si>
  <si>
    <t>Do not smg</t>
  </si>
  <si>
    <t>Maria Voloh</t>
  </si>
  <si>
    <t>Director of Global Digital Marketing</t>
  </si>
  <si>
    <t xml:space="preserve"> UiPath</t>
  </si>
  <si>
    <t>Sandra Murrugarra</t>
  </si>
  <si>
    <t>Edward Jones</t>
  </si>
  <si>
    <t>Varun Puri</t>
  </si>
  <si>
    <t xml:space="preserve">Senior Director, Omni-channel Technology </t>
  </si>
  <si>
    <t>The Michaels Companies, Inc.</t>
  </si>
  <si>
    <t xml:space="preserve">No longer at Michael's </t>
  </si>
  <si>
    <t>Matthew Falcioni</t>
  </si>
  <si>
    <t>Senior Manager of Data Science</t>
  </si>
  <si>
    <t>Neeraj Obhrai</t>
  </si>
  <si>
    <t>Sr. Director, Global Marketing Analytics</t>
  </si>
  <si>
    <t>Blue Prism</t>
  </si>
  <si>
    <t>Ian Gruber</t>
  </si>
  <si>
    <t>Ivan Lozano Mendez</t>
  </si>
  <si>
    <t xml:space="preserve"> La Trobe Univerisity</t>
  </si>
  <si>
    <t>Yang Lu</t>
  </si>
  <si>
    <t>Manager, BI and Data Warehousing, Global Marketing Analytics</t>
  </si>
  <si>
    <t>Laura L DePaoli</t>
  </si>
  <si>
    <t>VP, Go-to-Market Strategy &amp; Operations</t>
  </si>
  <si>
    <t>Linda (Summers) Sestrick</t>
  </si>
  <si>
    <t>Omni Channel Performance Marketing Leader</t>
  </si>
  <si>
    <t>Joey Gallo</t>
  </si>
  <si>
    <t>Data Engineer, Machine Learning</t>
  </si>
  <si>
    <t>Ben Baker</t>
  </si>
  <si>
    <t>Global Director of Product Marketing, Interests</t>
  </si>
  <si>
    <t xml:space="preserve"> Instagram</t>
  </si>
  <si>
    <t>Matt San Clemente</t>
  </si>
  <si>
    <t>Unum</t>
  </si>
  <si>
    <t>Xavier Orozco</t>
  </si>
  <si>
    <t>Senior Director Global Marketing</t>
  </si>
  <si>
    <t>Flex</t>
  </si>
  <si>
    <t>Seema Rani Kanuri</t>
  </si>
  <si>
    <t>Pedro Seixas</t>
  </si>
  <si>
    <t>Marketing Performance Leader</t>
  </si>
  <si>
    <t>Jason Black</t>
  </si>
  <si>
    <t>UK and Ireland Marketing Performance Leader</t>
  </si>
  <si>
    <t>Kathryn Mazza</t>
  </si>
  <si>
    <t>Sr. Director Marketing Operation</t>
  </si>
  <si>
    <t>Faiza Siddiqui</t>
  </si>
  <si>
    <t>Online Performance Specialist - UK &amp; Ireland</t>
  </si>
  <si>
    <t>Mike Westhouse</t>
  </si>
  <si>
    <t>Sr. Manager - Measurement &amp; Analytics</t>
  </si>
  <si>
    <t>Irina Spivak</t>
  </si>
  <si>
    <t>Senior Director of Marketing Operations</t>
  </si>
  <si>
    <t>Beatriz Palomino Agramunt</t>
  </si>
  <si>
    <t>Paid Media Manager</t>
  </si>
  <si>
    <t>CurrentBody</t>
  </si>
  <si>
    <t>Frank Pogue</t>
  </si>
  <si>
    <t>House-Autry Mills Inc.</t>
  </si>
  <si>
    <t>Katrina Southey</t>
  </si>
  <si>
    <t>Science in Sport</t>
  </si>
  <si>
    <t>Alberto Fabian</t>
  </si>
  <si>
    <t>Associate Sales Technology Manager</t>
  </si>
  <si>
    <t>Erik Heim</t>
  </si>
  <si>
    <t>The Pro's Closet</t>
  </si>
  <si>
    <t>Juan Pablo Jurado Martínez</t>
  </si>
  <si>
    <t>Omnichannel Technologies Lead for the Americas</t>
  </si>
  <si>
    <t>Colombia</t>
  </si>
  <si>
    <t>Mariusz Walczak</t>
  </si>
  <si>
    <t>Chief Performance Officer</t>
  </si>
  <si>
    <t>Liki Mobile Solutions</t>
  </si>
  <si>
    <t>Sarah S.</t>
  </si>
  <si>
    <t>Sr. Manager, Sales Comp Analytics</t>
  </si>
  <si>
    <t>Vikram Kapoor</t>
  </si>
  <si>
    <t>rogram &amp; Product Management - Services Marketing</t>
  </si>
  <si>
    <t>Gavin D.</t>
  </si>
  <si>
    <t>VP Business Intelligence &amp; Analytics</t>
  </si>
  <si>
    <t xml:space="preserve"> Vonage</t>
  </si>
  <si>
    <t>Anne Cornetta</t>
  </si>
  <si>
    <t>VP, Digital</t>
  </si>
  <si>
    <t>Excell / Croscill / Glenoit</t>
  </si>
  <si>
    <t>Edward ODonnell</t>
  </si>
  <si>
    <t>Samuels and Son Seafood</t>
  </si>
  <si>
    <t>Kurt Kendall</t>
  </si>
  <si>
    <t>Aadarsh Gupta</t>
  </si>
  <si>
    <t>Apurva Bhoite</t>
  </si>
  <si>
    <t>Zhengyang (Dean) Sun</t>
  </si>
  <si>
    <t>Data Analyst, Web</t>
  </si>
  <si>
    <t>Francesco Tarli</t>
  </si>
  <si>
    <t>Marketing Lead - Energy Products Italy &amp; EMEA</t>
  </si>
  <si>
    <t>Amey Churi</t>
  </si>
  <si>
    <t>Sr. Manager - Data Engineering and Analytics</t>
  </si>
  <si>
    <t>Josh Beckett</t>
  </si>
  <si>
    <t>Mandi DiPaolo</t>
  </si>
  <si>
    <t>US Vision</t>
  </si>
  <si>
    <t>Shirin Bhasin</t>
  </si>
  <si>
    <t>Senior SEM Analyst</t>
  </si>
  <si>
    <t>Janani Ramasubbu</t>
  </si>
  <si>
    <t>Digital &amp; Marketing Analyst, Analytics</t>
  </si>
  <si>
    <t>Julie Cusher</t>
  </si>
  <si>
    <t>Director of Marketing Analytics and Strategy</t>
  </si>
  <si>
    <t>Midcontinent</t>
  </si>
  <si>
    <t>Michelle Anderson</t>
  </si>
  <si>
    <t>Director, Analytics &amp; Data Sciences</t>
  </si>
  <si>
    <t>Bluestem Brands, Inc.</t>
  </si>
  <si>
    <t>Dzu Huynh</t>
  </si>
  <si>
    <t>Plush</t>
  </si>
  <si>
    <t>Emma Edge</t>
  </si>
  <si>
    <t>Nutrition Warehouse</t>
  </si>
  <si>
    <t>Meena Gnanaguruparan</t>
  </si>
  <si>
    <t>Head of Analytics and Business Intelligence</t>
  </si>
  <si>
    <t>Andrew Mabbitt</t>
  </si>
  <si>
    <t>Head of Customer Experience &amp; Service</t>
  </si>
  <si>
    <t xml:space="preserve">Woolworths Group </t>
  </si>
  <si>
    <t>Michael MacEwen</t>
  </si>
  <si>
    <t>Director, Operations &amp; Strategic Insights</t>
  </si>
  <si>
    <t>Ben Titus</t>
  </si>
  <si>
    <t>Business Intelligence Director</t>
  </si>
  <si>
    <t>Sports Endeavors</t>
  </si>
  <si>
    <t>Bianca Oehl</t>
  </si>
  <si>
    <t>Elizabeth Hodson</t>
  </si>
  <si>
    <t>Head of Digital Marketing and Media</t>
  </si>
  <si>
    <t>Christine Kubisztal</t>
  </si>
  <si>
    <t>Alexander L.</t>
  </si>
  <si>
    <t>Noodle Pros</t>
  </si>
  <si>
    <t>Erin Hall-Reppen</t>
  </si>
  <si>
    <t>Associate Director, Integrated Media Planning, Engagement Lead</t>
  </si>
  <si>
    <t>Joshua Utter</t>
  </si>
  <si>
    <t>Marketing Director, Similac</t>
  </si>
  <si>
    <t>Chris Shelton</t>
  </si>
  <si>
    <t>Director of CRM</t>
  </si>
  <si>
    <t>Ubisoft</t>
  </si>
  <si>
    <t>Sami Uddin Ahmad</t>
  </si>
  <si>
    <t>Group Head &amp; VP Marketing Strategy &amp; Analytics</t>
  </si>
  <si>
    <t>XL Axiata</t>
  </si>
  <si>
    <t>Nick Ratcliffe</t>
  </si>
  <si>
    <t>Customer Experience Director</t>
  </si>
  <si>
    <t>Volkswagen</t>
  </si>
  <si>
    <t>Krishna Venkatraman</t>
  </si>
  <si>
    <t>Chief Data Science Officer</t>
  </si>
  <si>
    <t>Mission Lane</t>
  </si>
  <si>
    <t>Jonathan Haywood</t>
  </si>
  <si>
    <t>Interim Director : Customer &amp; Digital Operating Model</t>
  </si>
  <si>
    <t>Holland &amp; Barrett</t>
  </si>
  <si>
    <t>don't have a need now but they are open to explore</t>
  </si>
  <si>
    <t>Henry Kim</t>
  </si>
  <si>
    <t>Mohamad Hameed</t>
  </si>
  <si>
    <t>Lee Gray</t>
  </si>
  <si>
    <t>Head of Modelling, Acquisition and Prevention</t>
  </si>
  <si>
    <t>Eric Dickinson</t>
  </si>
  <si>
    <t>Director - Business Analytics &amp; Insights</t>
  </si>
  <si>
    <t>Nathan Cheng</t>
  </si>
  <si>
    <t>Director, Strategic Insights &amp; Analytics</t>
  </si>
  <si>
    <t>Relypsa</t>
  </si>
  <si>
    <t>Joe Zheng</t>
  </si>
  <si>
    <t>Senior Manager, Strategy &amp; Consulting</t>
  </si>
  <si>
    <t>Chris Sepe</t>
  </si>
  <si>
    <t>Executive Director US Insights &amp; Execution</t>
  </si>
  <si>
    <t>Nicola Green</t>
  </si>
  <si>
    <t>General Manager - Marketing Communications</t>
  </si>
  <si>
    <t>Hugh Barnard</t>
  </si>
  <si>
    <t>Jose Cuervo</t>
  </si>
  <si>
    <t>Juan Eduardo Lopez Sela</t>
  </si>
  <si>
    <t>Regional Marketing Head South &amp; Central America, Caribbean / Premium+ Marketing Lead Mexico</t>
  </si>
  <si>
    <t>MANUEL COULOMB</t>
  </si>
  <si>
    <t>Charbel Abi Ghanem</t>
  </si>
  <si>
    <t>Country Director</t>
  </si>
  <si>
    <t>NISSAN Belux</t>
  </si>
  <si>
    <t>Ashfaq Mohammed</t>
  </si>
  <si>
    <t>General Manager -Product Marketing &amp; Retail Sales</t>
  </si>
  <si>
    <t>Susan Crnkovic Jones</t>
  </si>
  <si>
    <t>Susan C Jones Consulting</t>
  </si>
  <si>
    <t>Claudia Meyer</t>
  </si>
  <si>
    <t>Nissan Switzerland</t>
  </si>
  <si>
    <t>Gerald Halloran</t>
  </si>
  <si>
    <t>Senior Media Strategist</t>
  </si>
  <si>
    <t>Tiffany Tong</t>
  </si>
  <si>
    <t>Crystal T.</t>
  </si>
  <si>
    <t>Ghanasham Apte</t>
  </si>
  <si>
    <t>Mark Buckley</t>
  </si>
  <si>
    <t>Senior Manager, Marketing &amp; Commercial Development International</t>
  </si>
  <si>
    <t>PROCEPT BioRobotics</t>
  </si>
  <si>
    <t>Lisa Mogami</t>
  </si>
  <si>
    <t>Manager, Customer Insights</t>
  </si>
  <si>
    <t>Harry's</t>
  </si>
  <si>
    <t>Xavier Mafe</t>
  </si>
  <si>
    <t>MURAL</t>
  </si>
  <si>
    <t>Selina G.</t>
  </si>
  <si>
    <t>Senior Analyst, Marketing Science</t>
  </si>
  <si>
    <t xml:space="preserve">Annalect </t>
  </si>
  <si>
    <t>Sunandha Sridhar</t>
  </si>
  <si>
    <t>Sr. Growth Marketing Manager</t>
  </si>
  <si>
    <t>Dyuti Ghatak</t>
  </si>
  <si>
    <t>Assistant Manager - Centre of Excellence - Analytics &amp; Insights</t>
  </si>
  <si>
    <t>Mel Heckman</t>
  </si>
  <si>
    <t>Director Of Information Technology</t>
  </si>
  <si>
    <t>American Outdoor Brands Inc.</t>
  </si>
  <si>
    <t>Jennifer Jackson</t>
  </si>
  <si>
    <t>NARS Cosmetics</t>
  </si>
  <si>
    <t>Oskar Chabrowski</t>
  </si>
  <si>
    <t>MAC Cosmetics</t>
  </si>
  <si>
    <t>Ayana Dabney</t>
  </si>
  <si>
    <t>Vice President, Global Marketing and Brand Partnerships</t>
  </si>
  <si>
    <t>NYX Professional Makeup</t>
  </si>
  <si>
    <t>Rob Kelley</t>
  </si>
  <si>
    <t>G-Form</t>
  </si>
  <si>
    <t>Joel Rabinowitz</t>
  </si>
  <si>
    <t>Matthew Butts</t>
  </si>
  <si>
    <t>EMEA Lead, Ad Measurement</t>
  </si>
  <si>
    <t>Valentine Tuyishime, PDEng</t>
  </si>
  <si>
    <t>Daniel T. McFadden</t>
  </si>
  <si>
    <t>Tim Mantel</t>
  </si>
  <si>
    <t>CMI &amp; Business Analyst NL Market</t>
  </si>
  <si>
    <t>Caitlin Holmes</t>
  </si>
  <si>
    <t>Senior Analyst, Revenue Growth Management</t>
  </si>
  <si>
    <t>The J.M. Smucker Co.</t>
  </si>
  <si>
    <t>Nalesh Chandra</t>
  </si>
  <si>
    <t>Tabu Ohana</t>
  </si>
  <si>
    <t>Saboohi Elahi</t>
  </si>
  <si>
    <t>Head of Global Media Advertising</t>
  </si>
  <si>
    <t>Qatar Airways</t>
  </si>
  <si>
    <t>Dipti Paranjape</t>
  </si>
  <si>
    <t>Director, Global Business Insights and Analytics</t>
  </si>
  <si>
    <t>Robert P</t>
  </si>
  <si>
    <t>Marketing Insights &amp; Analytics</t>
  </si>
  <si>
    <t>Paul Debruyne</t>
  </si>
  <si>
    <t>Global Digital Analytics &amp; Insights Manager</t>
  </si>
  <si>
    <t>Upfield</t>
  </si>
  <si>
    <t>Alexander Lawrence</t>
  </si>
  <si>
    <t>Growthink</t>
  </si>
  <si>
    <t>François Kamaie</t>
  </si>
  <si>
    <t>Team Lead Campaign Management</t>
  </si>
  <si>
    <t>Sagar Chadderwala</t>
  </si>
  <si>
    <t>Dimosthenis Kostopoulos</t>
  </si>
  <si>
    <t>Arthur Anglade</t>
  </si>
  <si>
    <t>Advertising Research Lead</t>
  </si>
  <si>
    <t>Anny Huizi Wangyu</t>
  </si>
  <si>
    <t>Media Investment Analytics</t>
  </si>
  <si>
    <t>Elsy</t>
  </si>
  <si>
    <t>Kyle Ryder</t>
  </si>
  <si>
    <t>TRINITY</t>
  </si>
  <si>
    <t>Satish Medakkar</t>
  </si>
  <si>
    <t xml:space="preserve">Vice President, Data &amp; Analytics </t>
  </si>
  <si>
    <t>Jim Waters</t>
  </si>
  <si>
    <t>Mark Osmers</t>
  </si>
  <si>
    <t>Sr. Director of New Vehicle Marketing</t>
  </si>
  <si>
    <t>AutoNation</t>
  </si>
  <si>
    <t>Alka Pardhanani</t>
  </si>
  <si>
    <t>Abbott Nutrition International</t>
  </si>
  <si>
    <t>Christopher Saldanha</t>
  </si>
  <si>
    <t>Director - Global Media Agency Performance</t>
  </si>
  <si>
    <t>Ooredoo Group</t>
  </si>
  <si>
    <t>Qatar</t>
  </si>
  <si>
    <t>CHARLES SAAD</t>
  </si>
  <si>
    <t>Seda MAmericakhanyan</t>
  </si>
  <si>
    <t>Sharm Holding (OMD Armenia)</t>
  </si>
  <si>
    <t>Armenia</t>
  </si>
  <si>
    <t>Adriana Ghobril</t>
  </si>
  <si>
    <t>Head Patient Centricity &amp; Insights</t>
  </si>
  <si>
    <t>Barret Van Allen</t>
  </si>
  <si>
    <t>Marketing Director - Marketing Performance and Go To Market</t>
  </si>
  <si>
    <t>Carol Lindell</t>
  </si>
  <si>
    <t>Nabina Bista</t>
  </si>
  <si>
    <t>VP - Analytic Director</t>
  </si>
  <si>
    <t>U.S. Bank</t>
  </si>
  <si>
    <t>Tarun Gursahani MS</t>
  </si>
  <si>
    <t>Head of Business Analytics, Agency Prospecting &amp; Retention</t>
  </si>
  <si>
    <t>New York Life Insurance Company</t>
  </si>
  <si>
    <t>Michael Zhang</t>
  </si>
  <si>
    <t>Global Media Director - Consumer Product Division</t>
  </si>
  <si>
    <t>Keith Nowakowski</t>
  </si>
  <si>
    <t>Senior Director, Market Access Insights</t>
  </si>
  <si>
    <t>Uday Meka</t>
  </si>
  <si>
    <t>Associate Director, Analytics &amp; Planning</t>
  </si>
  <si>
    <t>Originally Amal's</t>
  </si>
  <si>
    <t>Peter Boyer</t>
  </si>
  <si>
    <t>Managing Vice President, Head of Product, Marketing, and Data Science</t>
  </si>
  <si>
    <t>Vivek Priyadarshi</t>
  </si>
  <si>
    <t>Head of Analytics, Insights Division</t>
  </si>
  <si>
    <t>Nate Litton</t>
  </si>
  <si>
    <t>Eugene Becker</t>
  </si>
  <si>
    <t>EVP, GM Global Data &amp; Identity</t>
  </si>
  <si>
    <t>Chandos Quill</t>
  </si>
  <si>
    <t>Chief Strategy &amp; Development Officer</t>
  </si>
  <si>
    <t>Adstra</t>
  </si>
  <si>
    <t>Joseph Behar</t>
  </si>
  <si>
    <t>Axa</t>
  </si>
  <si>
    <t>Youmna Borghol</t>
  </si>
  <si>
    <t>Sr. Analytics and Media Manager</t>
  </si>
  <si>
    <t xml:space="preserve">Norman Wagner </t>
  </si>
  <si>
    <t xml:space="preserve">Julian Garritz </t>
  </si>
  <si>
    <t>Co-founder and General Manager</t>
  </si>
  <si>
    <t>Garritz International</t>
  </si>
  <si>
    <t>Martin Capella</t>
  </si>
  <si>
    <t>Co-Founder and US Managing Director</t>
  </si>
  <si>
    <t>Ken Nelson</t>
  </si>
  <si>
    <t>Damon Crepin-Burr</t>
  </si>
  <si>
    <t>Happyfication</t>
  </si>
  <si>
    <t>Hugo Hanselmann</t>
  </si>
  <si>
    <t>HuHeHa</t>
  </si>
  <si>
    <t>Sheila Colclasure</t>
  </si>
  <si>
    <t>Global Chief Digital Responsibility and Public Policy Officer</t>
  </si>
  <si>
    <t>Kinesso IPG</t>
  </si>
  <si>
    <t>Ekin Ozen</t>
  </si>
  <si>
    <t>Sr. Marketing Technology Manager</t>
  </si>
  <si>
    <t>Brian Golbere</t>
  </si>
  <si>
    <t>SVP Technology, TV Solutions</t>
  </si>
  <si>
    <t>Iponweb</t>
  </si>
  <si>
    <t>Pedro Caride</t>
  </si>
  <si>
    <t>IT Director, Europe Marketing Technology</t>
  </si>
  <si>
    <t>p&amp;G</t>
  </si>
  <si>
    <t>Abby Finnis</t>
  </si>
  <si>
    <t>Sr. Director, Global Marketing Digitization</t>
  </si>
  <si>
    <t>Evgeny Lobachev</t>
  </si>
  <si>
    <t>Data Driven Marketing P&amp;G Europe HQ</t>
  </si>
  <si>
    <t>Cole Strain</t>
  </si>
  <si>
    <t>Senior Director of Product</t>
  </si>
  <si>
    <t>Samba TV</t>
  </si>
  <si>
    <t>Tiphany Yokas</t>
  </si>
  <si>
    <t>VP Global Brand Strategy and Insights</t>
  </si>
  <si>
    <t>Ricola</t>
  </si>
  <si>
    <t>Elke Cathrall</t>
  </si>
  <si>
    <t>Telmar</t>
  </si>
  <si>
    <t>Ray Shynn</t>
  </si>
  <si>
    <t>Sr. Associate, Business Development</t>
  </si>
  <si>
    <t>telmar</t>
  </si>
  <si>
    <t>Maria Macuare</t>
  </si>
  <si>
    <t>Global Chief Data Officer</t>
  </si>
  <si>
    <t>Jeffrey Silverman</t>
  </si>
  <si>
    <t>Dr. Sachiko Scheuing</t>
  </si>
  <si>
    <t>European Privacy Officer</t>
  </si>
  <si>
    <t>ICOM May 2021</t>
  </si>
  <si>
    <t>Marine Gissy</t>
  </si>
  <si>
    <t>Internationnal Marketing Mix Modeling (MMM) manager</t>
  </si>
  <si>
    <t>Bertrand Saint-Martin</t>
  </si>
  <si>
    <t xml:space="preserve">Global Senior Vice President - Strategic Projects </t>
  </si>
  <si>
    <t>Brandwatch</t>
  </si>
  <si>
    <t>Dmitry Argunov</t>
  </si>
  <si>
    <t>Michael Heberle</t>
  </si>
  <si>
    <t>Philippe laville</t>
  </si>
  <si>
    <t>Europe Media Director</t>
  </si>
  <si>
    <t>Bruce Biegel</t>
  </si>
  <si>
    <t>Senior Managing Partner</t>
  </si>
  <si>
    <t>Winterberry Group</t>
  </si>
  <si>
    <t>Magdalena Pawelec</t>
  </si>
  <si>
    <t>Global Integrated Marketing Director</t>
  </si>
  <si>
    <t>Tom Corey</t>
  </si>
  <si>
    <t>VP - Consulting Services, North America</t>
  </si>
  <si>
    <t>Wunderman Thompson Data</t>
  </si>
  <si>
    <t>Esther BENCHIMOL</t>
  </si>
  <si>
    <t>Marketing effectiveness expert</t>
  </si>
  <si>
    <t>Vivian M. Wang</t>
  </si>
  <si>
    <t>Sr Growth Marketing Manager</t>
  </si>
  <si>
    <t>Bark</t>
  </si>
  <si>
    <t>Mingxuan Chen</t>
  </si>
  <si>
    <t>ByteDance</t>
  </si>
  <si>
    <t>Rebecca Weisbart</t>
  </si>
  <si>
    <t>VP of Data and Analytics</t>
  </si>
  <si>
    <t>Melissa (Bennis) Raymond</t>
  </si>
  <si>
    <t>VP Data &amp; Analytics</t>
  </si>
  <si>
    <t>Marissa Solis</t>
  </si>
  <si>
    <t>Sr. Vice President - Core Brands, Partnerships, and Media</t>
  </si>
  <si>
    <t>FRITO LAY</t>
  </si>
  <si>
    <t>Harish R.</t>
  </si>
  <si>
    <t xml:space="preserve">VP, Data Analytics </t>
  </si>
  <si>
    <t xml:space="preserve"> Costco Wholesale</t>
  </si>
  <si>
    <t>David Cohen</t>
  </si>
  <si>
    <t>Nick Cepeda</t>
  </si>
  <si>
    <t>Senior Marketing Insights Analyst</t>
  </si>
  <si>
    <t>Laura Jones</t>
  </si>
  <si>
    <t>VP, Brand &amp; Marketing</t>
  </si>
  <si>
    <t>Robert Steffler</t>
  </si>
  <si>
    <t>Vontier</t>
  </si>
  <si>
    <t>Jeff Ha</t>
  </si>
  <si>
    <t>Director, Marketing Analytics, International</t>
  </si>
  <si>
    <t>Originally Amal's. He said they have a global partner but agreed to see our tool to compare things</t>
  </si>
  <si>
    <t>Iwona Misiak</t>
  </si>
  <si>
    <t>Head Of Marketing CENTRAL EUROPE</t>
  </si>
  <si>
    <t>Shubu Mitra</t>
  </si>
  <si>
    <t>MarCaps</t>
  </si>
  <si>
    <t>Joshua Haddon</t>
  </si>
  <si>
    <t>Global Head of Digital: Data Intelligence, Web Analytics &amp; SEO</t>
  </si>
  <si>
    <t xml:space="preserve"> Specsavers</t>
  </si>
  <si>
    <t>Larry Siedman</t>
  </si>
  <si>
    <t>V.P. Marketing Effectiveness &amp; Operations</t>
  </si>
  <si>
    <t>Lindsay Cohen</t>
  </si>
  <si>
    <t>Executive Vice President, Influencer Strategy, Client Service, Marketing &amp; Insights</t>
  </si>
  <si>
    <t>Branded Entertainment Network</t>
  </si>
  <si>
    <t>Nitish Shah</t>
  </si>
  <si>
    <t>Erin Estelle</t>
  </si>
  <si>
    <t>Raley's</t>
  </si>
  <si>
    <t>Brad Feinberg</t>
  </si>
  <si>
    <t>VP of Media and Consumer Engagement</t>
  </si>
  <si>
    <t>Daniel Hopkins</t>
  </si>
  <si>
    <t>Phil Frerker</t>
  </si>
  <si>
    <t>Senior Director CRM and Loyalty Marketing</t>
  </si>
  <si>
    <t>Michael Campbell</t>
  </si>
  <si>
    <t>Data and Analytics Director</t>
  </si>
  <si>
    <t>Violeta Olar Ardeljan</t>
  </si>
  <si>
    <t>Sr.Director, Integrated Marketing</t>
  </si>
  <si>
    <t>Paolo Broussard</t>
  </si>
  <si>
    <t>IWG plc</t>
  </si>
  <si>
    <t>Carlson Smith</t>
  </si>
  <si>
    <t>Seven West Media</t>
  </si>
  <si>
    <t>Isioma Hatzidimitriou</t>
  </si>
  <si>
    <t>Manager, Affiliate Marketing &amp; Attribution</t>
  </si>
  <si>
    <t>Archit Satra</t>
  </si>
  <si>
    <t>Senior Marketing Analyst - Cross-Channel Attribution</t>
  </si>
  <si>
    <t>Universal Parks &amp; Resorts</t>
  </si>
  <si>
    <t>Cassandra Trujillo</t>
  </si>
  <si>
    <t>Senior Manager, Marketing</t>
  </si>
  <si>
    <t>Joe Tertel</t>
  </si>
  <si>
    <t>Rite Aid</t>
  </si>
  <si>
    <t>Daniel Feinberg</t>
  </si>
  <si>
    <t>Marketing Attribution Product Manager</t>
  </si>
  <si>
    <t>Jim Hathaway</t>
  </si>
  <si>
    <t>Antoine H.</t>
  </si>
  <si>
    <t>Director, Data Driven Marketing Communications, Global</t>
  </si>
  <si>
    <t>Renault Group</t>
  </si>
  <si>
    <t>ANDREA KOVACIC</t>
  </si>
  <si>
    <t>Head of Marketing Adriatic</t>
  </si>
  <si>
    <t>Croatia</t>
  </si>
  <si>
    <t>Jim Parsons</t>
  </si>
  <si>
    <t>Fernando Delgado</t>
  </si>
  <si>
    <t>CSL Plasma</t>
  </si>
  <si>
    <t>Amy Song</t>
  </si>
  <si>
    <t>Associate Director, Growth Marketing</t>
  </si>
  <si>
    <t>Will Cashman</t>
  </si>
  <si>
    <t>Caroline (Weaver) Smith</t>
  </si>
  <si>
    <t>Norwegian Cruise Line Holdings Ltd.</t>
  </si>
  <si>
    <t>Manish Agarwal</t>
  </si>
  <si>
    <t>VP, Data &amp; Analytics</t>
  </si>
  <si>
    <t>Hertz</t>
  </si>
  <si>
    <t>Lauren Raby</t>
  </si>
  <si>
    <t>Jose Guerra</t>
  </si>
  <si>
    <t xml:space="preserve">Data Analytics &amp; Insights EMEA Head </t>
  </si>
  <si>
    <t>Sinem Soydar</t>
  </si>
  <si>
    <t>Global Senior Digital Marketing Manager</t>
  </si>
  <si>
    <t>Sandra Jones1</t>
  </si>
  <si>
    <t>Piotr Przerwa</t>
  </si>
  <si>
    <t>Analytics &amp; Insights Manager Europe OU</t>
  </si>
  <si>
    <t>Kate Harper Goodine</t>
  </si>
  <si>
    <t>Director, Marketing Data Strategy &amp; Enablement</t>
  </si>
  <si>
    <t>Amber Hellem</t>
  </si>
  <si>
    <t>Bagel Brands</t>
  </si>
  <si>
    <t>Aneesh Oberoi</t>
  </si>
  <si>
    <t>Director of Business Analytics and Data Science</t>
  </si>
  <si>
    <t xml:space="preserve">Slice </t>
  </si>
  <si>
    <t>Dmytro Marushkevych</t>
  </si>
  <si>
    <t>Sr. Director, Data Sciences</t>
  </si>
  <si>
    <t>Razorfish</t>
  </si>
  <si>
    <t>Kasper A. Yearwood</t>
  </si>
  <si>
    <t>Director Data Intelligence &amp; Customer Insights</t>
  </si>
  <si>
    <t>Empik Group</t>
  </si>
  <si>
    <t>Lefteris Grammatas</t>
  </si>
  <si>
    <t>Senior Principal, Customer &amp; Digital Strategy</t>
  </si>
  <si>
    <t xml:space="preserve">Slalom </t>
  </si>
  <si>
    <t>Greg Bucko</t>
  </si>
  <si>
    <t>Senior Vice President, Marketing Analytics</t>
  </si>
  <si>
    <t>AmeriLife</t>
  </si>
  <si>
    <t>Ben Clark</t>
  </si>
  <si>
    <t>VP of Integrated Business Planning and Optimization</t>
  </si>
  <si>
    <t>Raymond Wolson</t>
  </si>
  <si>
    <t>Director Business Insights Lead - Immunology</t>
  </si>
  <si>
    <t>Nora Lovotti</t>
  </si>
  <si>
    <t>Director of Growth &amp; Marketing Analytics</t>
  </si>
  <si>
    <t>ELOQUII</t>
  </si>
  <si>
    <t>Nick Holt</t>
  </si>
  <si>
    <t>Doe-Anderson</t>
  </si>
  <si>
    <t>Brian Sheffield</t>
  </si>
  <si>
    <t>Sr Manager, Marketing Measurement</t>
  </si>
  <si>
    <t>Peter Czmielewski</t>
  </si>
  <si>
    <t>Integrated Marketing Manager</t>
  </si>
  <si>
    <t>Katherine Robinson</t>
  </si>
  <si>
    <t>Director, Client Strategy and Analytics</t>
  </si>
  <si>
    <t>Prospect Point Media</t>
  </si>
  <si>
    <t>Tina Koehler</t>
  </si>
  <si>
    <t xml:space="preserve">Director, Head of Marketing, Digital and Customer Analytics, UK </t>
  </si>
  <si>
    <t>Audi UK</t>
  </si>
  <si>
    <t>Keith Bryan</t>
  </si>
  <si>
    <t>SVP - President, Best Buy Advertising, Media, &amp; CRM</t>
  </si>
  <si>
    <t>Delali Agbenyegah</t>
  </si>
  <si>
    <t>Carters</t>
  </si>
  <si>
    <t>Emily Dusen</t>
  </si>
  <si>
    <t>Director, Marketing &amp; Personalization</t>
  </si>
  <si>
    <t>Karen Sutphen</t>
  </si>
  <si>
    <t xml:space="preserve">Bed Bath &amp; Beyond </t>
  </si>
  <si>
    <t>Wade Lee Jones</t>
  </si>
  <si>
    <t>Director Customer Relationship Management and Customer Insights</t>
  </si>
  <si>
    <t>Aaron's</t>
  </si>
  <si>
    <t>Gabe Donnini</t>
  </si>
  <si>
    <t>Drizly</t>
  </si>
  <si>
    <t>Reshma Shah</t>
  </si>
  <si>
    <t>Associate Director- Product Analytics</t>
  </si>
  <si>
    <t>Ronak Tamra</t>
  </si>
  <si>
    <t>Senior Director - Data and Analytics , Strategy and Transformation</t>
  </si>
  <si>
    <t>Sudheer Yadlapati</t>
  </si>
  <si>
    <t>Stephanie Wilson</t>
  </si>
  <si>
    <t>Head of Customer &amp; Insights</t>
  </si>
  <si>
    <t>Accent Group</t>
  </si>
  <si>
    <t>Jyotsna Sharma</t>
  </si>
  <si>
    <t>Manager, Loyalty &amp; Customer Analytics</t>
  </si>
  <si>
    <t>Abhay Dhelia</t>
  </si>
  <si>
    <t>Reshift Media Inc.</t>
  </si>
  <si>
    <t>Xavier Meunier</t>
  </si>
  <si>
    <t>Regional Media Performance &amp; Data Analytics Director</t>
  </si>
  <si>
    <t>Tina G.</t>
  </si>
  <si>
    <t>Founder and Digital Marketing Expert</t>
  </si>
  <si>
    <t>AdMaxify</t>
  </si>
  <si>
    <t>Suzanne Tey</t>
  </si>
  <si>
    <t>Performance &amp; E-Commerce Media Manager (Digital Hub)</t>
  </si>
  <si>
    <t>Malaysia</t>
  </si>
  <si>
    <t>Selim Decoufled</t>
  </si>
  <si>
    <t>Global Analytics Manager - CDO</t>
  </si>
  <si>
    <t>Lauren Geenen</t>
  </si>
  <si>
    <t>Director Performance Media</t>
  </si>
  <si>
    <t>Virgile de La Dure</t>
  </si>
  <si>
    <t>Rachna Narem</t>
  </si>
  <si>
    <t>Lead, Pet Care Marketing Measurement &amp; Optimization</t>
  </si>
  <si>
    <t>Zoetis Inc.</t>
  </si>
  <si>
    <t>Carlos Avello</t>
  </si>
  <si>
    <t>Science Lead, Marketing Measurement and Optimization</t>
  </si>
  <si>
    <t>Kevin Hour</t>
  </si>
  <si>
    <t>Ben Collett</t>
  </si>
  <si>
    <t>Senior Paid Search Specialist</t>
  </si>
  <si>
    <t>Vivint</t>
  </si>
  <si>
    <t>John Tong</t>
  </si>
  <si>
    <t>Head of Marketing Analytics &amp; Investment Decisions, Consumer Bank</t>
  </si>
  <si>
    <t>Brandon Lee</t>
  </si>
  <si>
    <t>Assistant Vice President, Marketing Measurement and Optimization</t>
  </si>
  <si>
    <t>Ellen Lowe</t>
  </si>
  <si>
    <t>Schwan's Home Delivery</t>
  </si>
  <si>
    <t>Darian Surratt</t>
  </si>
  <si>
    <t>Senior Research Analyst, Ad Measurement</t>
  </si>
  <si>
    <t>Stamos Sinioris</t>
  </si>
  <si>
    <t xml:space="preserve">Performance Media Planning and Analytics Τeam Lead </t>
  </si>
  <si>
    <t>PeopleCert</t>
  </si>
  <si>
    <t>Joel Gomez</t>
  </si>
  <si>
    <t>VP, Group Director of Performance Media</t>
  </si>
  <si>
    <t>Bobby LaCivita</t>
  </si>
  <si>
    <t>Vice President, Research &amp; Measurement</t>
  </si>
  <si>
    <t>Group Nine Media</t>
  </si>
  <si>
    <t>Vasileios Kourakis</t>
  </si>
  <si>
    <t>Director marketing ROI and Media Lead Consumer Products Division, Global</t>
  </si>
  <si>
    <t>Sam Karow</t>
  </si>
  <si>
    <t>Effective Marketing Communication</t>
  </si>
  <si>
    <t>Neil Napolitano</t>
  </si>
  <si>
    <t>Director, Measurement Innovation Group / Research Solutions</t>
  </si>
  <si>
    <t>Stephen Jepson</t>
  </si>
  <si>
    <t>Executive Vice President, Division Head • Marketing Services &amp; Media Information</t>
  </si>
  <si>
    <t xml:space="preserve"> DISQO</t>
  </si>
  <si>
    <t>Ethan Rapp</t>
  </si>
  <si>
    <t xml:space="preserve">President </t>
  </si>
  <si>
    <t>Adelaide</t>
  </si>
  <si>
    <t>Asheem Sher</t>
  </si>
  <si>
    <t>Senior AVP &amp; Global Lead - Media Optimization and Effectiveness</t>
  </si>
  <si>
    <t>Reconnect in a few weeks</t>
  </si>
  <si>
    <t>Yasra Majun</t>
  </si>
  <si>
    <t>Social Media Specialist (Marketing, Management, &amp; Optimization)</t>
  </si>
  <si>
    <t xml:space="preserve"> Aizah Digital Limited</t>
  </si>
  <si>
    <t>Kelsey Herrold</t>
  </si>
  <si>
    <t>Sr. Manager, Digital Media Analytics &amp; Optimization</t>
  </si>
  <si>
    <t>Disney Parks, Experiences and Products</t>
  </si>
  <si>
    <t>Rob Jayson</t>
  </si>
  <si>
    <t>EVP, Insights &amp; Analytics</t>
  </si>
  <si>
    <t>USIM</t>
  </si>
  <si>
    <t>Gavin LaGrange</t>
  </si>
  <si>
    <t>Supervisor, Media Analytics &amp; Insights</t>
  </si>
  <si>
    <t>Mindstream Media Group</t>
  </si>
  <si>
    <t>Pushkar Pethe</t>
  </si>
  <si>
    <t>Senior Manager, Social Media Analytics &amp; Engagement</t>
  </si>
  <si>
    <t xml:space="preserve"> Tim Hortons</t>
  </si>
  <si>
    <t>Victoria Drake</t>
  </si>
  <si>
    <t>Senior Program Manager, OTT Advertising Measurement &amp; Insights</t>
  </si>
  <si>
    <t>Hannah Pavalow</t>
  </si>
  <si>
    <t>Director, Product Marketing &amp; Ads Measurement</t>
  </si>
  <si>
    <t>goPuff</t>
  </si>
  <si>
    <t>Not looking for a tool right now but will keep us in mind</t>
  </si>
  <si>
    <t>Mirjana Glumac</t>
  </si>
  <si>
    <t>Media Optimization Manager</t>
  </si>
  <si>
    <t>Performance Advertising GmbH</t>
  </si>
  <si>
    <t>Serbia</t>
  </si>
  <si>
    <t>Mirela Elena Grigore</t>
  </si>
  <si>
    <t>DACH Media optimization/ Gillette Analytics</t>
  </si>
  <si>
    <t>Jacek Chrusciany</t>
  </si>
  <si>
    <t>Performance Media</t>
  </si>
  <si>
    <t>Samuel Eduardo Romero</t>
  </si>
  <si>
    <t>Performance Media Manager</t>
  </si>
  <si>
    <t>Joaquin Murillo</t>
  </si>
  <si>
    <t>Founder, CEO &amp; President</t>
  </si>
  <si>
    <t>Performance Media Agency Inc.</t>
  </si>
  <si>
    <t>Cassim Zahid</t>
  </si>
  <si>
    <t>Head of Ecommerce &amp; Performance Marketing</t>
  </si>
  <si>
    <t>Onepiece</t>
  </si>
  <si>
    <t>Michael Ayres</t>
  </si>
  <si>
    <t>Head of Performance Media</t>
  </si>
  <si>
    <t>Ndidiamaka Anyanwu</t>
  </si>
  <si>
    <t>Senior Manager- Business Performance &amp; Analytics</t>
  </si>
  <si>
    <t>Josh Rizzo</t>
  </si>
  <si>
    <t xml:space="preserve">Senior Category Manager, Insights </t>
  </si>
  <si>
    <t>Topco Associates</t>
  </si>
  <si>
    <t>Erik Haines</t>
  </si>
  <si>
    <t>Senior Director, Pricing Strategy &amp; Analytics</t>
  </si>
  <si>
    <t>Steve Um</t>
  </si>
  <si>
    <t>Senior Manager, Customer Loyalty &amp; Insights</t>
  </si>
  <si>
    <t>Anvar Hubbs</t>
  </si>
  <si>
    <t>Alessio Pagliuca</t>
  </si>
  <si>
    <t>Director, Customer Strategy and Analytics</t>
  </si>
  <si>
    <t>John Burns</t>
  </si>
  <si>
    <t>Director, Loyalty &amp; Insights</t>
  </si>
  <si>
    <t>Longo's</t>
  </si>
  <si>
    <t>Coco Inoue</t>
  </si>
  <si>
    <t>Sr. Director, Data</t>
  </si>
  <si>
    <t>Glossier</t>
  </si>
  <si>
    <t>Christiane Peng</t>
  </si>
  <si>
    <t>Merchandising &amp; Consumer Analytics Manager</t>
  </si>
  <si>
    <t>Eric Brown</t>
  </si>
  <si>
    <t>Saatva</t>
  </si>
  <si>
    <t>Elena Lebedeva</t>
  </si>
  <si>
    <t>Keith Day</t>
  </si>
  <si>
    <t>Retail Pricing &amp; Analytics Manager</t>
  </si>
  <si>
    <t>Casey's</t>
  </si>
  <si>
    <t>Arun Jandu</t>
  </si>
  <si>
    <t>Senior Insight Analyst</t>
  </si>
  <si>
    <t>Moss Bros. Group</t>
  </si>
  <si>
    <t>Alen Jenjic</t>
  </si>
  <si>
    <t>Kaufland Hrvatska</t>
  </si>
  <si>
    <t/>
  </si>
  <si>
    <t>Doug Meehan</t>
  </si>
  <si>
    <t>Manager Shopper Insights &amp; Analytics</t>
  </si>
  <si>
    <t>Food Lion</t>
  </si>
  <si>
    <t>David Struckmeier</t>
  </si>
  <si>
    <t>Manager, E-Commerce Analytics</t>
  </si>
  <si>
    <t>Jay L.</t>
  </si>
  <si>
    <t>Lead Analyst Business Analytics</t>
  </si>
  <si>
    <t>Vai Anand</t>
  </si>
  <si>
    <t>Director of Decision Science</t>
  </si>
  <si>
    <t>Greg Baumgardner</t>
  </si>
  <si>
    <t xml:space="preserve">Emmanuel Rodríguez </t>
  </si>
  <si>
    <t>Matias Puente Solari</t>
  </si>
  <si>
    <t>Gavin Williams</t>
  </si>
  <si>
    <t>CRM and Analytics Manager</t>
  </si>
  <si>
    <t>Eduardo Alberto Pereda</t>
  </si>
  <si>
    <t>Vice President of Marketing and Advertising</t>
  </si>
  <si>
    <t>Aram Bidzyan</t>
  </si>
  <si>
    <t>Director, Data Science &amp; Product Management</t>
  </si>
  <si>
    <t>Matt Kellman</t>
  </si>
  <si>
    <t>Director Of Ecommerce</t>
  </si>
  <si>
    <t>MAV Beauty Brands</t>
  </si>
  <si>
    <t>Ali Kefeli</t>
  </si>
  <si>
    <t>Head of Data Science and Marketing Analytics</t>
  </si>
  <si>
    <t>Julie Cary</t>
  </si>
  <si>
    <t>Massage Envy</t>
  </si>
  <si>
    <t>Corey Moyer</t>
  </si>
  <si>
    <t>Director, Credit &amp; Loyalty Marketing</t>
  </si>
  <si>
    <t>Bret Leece</t>
  </si>
  <si>
    <t>Investor &amp; Chief Marketing Officer</t>
  </si>
  <si>
    <t>HAPPYBOND</t>
  </si>
  <si>
    <t>Toby Korner</t>
  </si>
  <si>
    <t>VP, Marketing Science</t>
  </si>
  <si>
    <t>Priceline.com</t>
  </si>
  <si>
    <t>Melissa Yearta</t>
  </si>
  <si>
    <t>Senior Director of Product Marketing</t>
  </si>
  <si>
    <t>Teladoc Health</t>
  </si>
  <si>
    <t>Gustavo Herrera</t>
  </si>
  <si>
    <t>VP, Data &amp; Product Management</t>
  </si>
  <si>
    <t>Lauren Taylor Pilon</t>
  </si>
  <si>
    <t>Vice President, Business Operations - Marketplace</t>
  </si>
  <si>
    <t>Jill Boyce</t>
  </si>
  <si>
    <t>Senior Director, Insights</t>
  </si>
  <si>
    <t>Cristina Brando</t>
  </si>
  <si>
    <t>Digital &amp; Brand Marketing Team Lead</t>
  </si>
  <si>
    <t>ALDI Italia</t>
  </si>
  <si>
    <t>Veronica Cuesta</t>
  </si>
  <si>
    <t>Danny Peppou</t>
  </si>
  <si>
    <t>Zeina Fabri</t>
  </si>
  <si>
    <t>Director, Actioning and insights</t>
  </si>
  <si>
    <t>Monne Andersen</t>
  </si>
  <si>
    <t>Kadenwood</t>
  </si>
  <si>
    <t>Noelle Gall</t>
  </si>
  <si>
    <t>Head of Insight &amp; Strategic Planning for Avon Global Make-Up</t>
  </si>
  <si>
    <t>Natura &amp;Co</t>
  </si>
  <si>
    <t>Robert Villanella</t>
  </si>
  <si>
    <t>Director of Customer Strategy</t>
  </si>
  <si>
    <t xml:space="preserve">Jen Zielinski </t>
  </si>
  <si>
    <t>The Mentholatum Company</t>
  </si>
  <si>
    <t>Elyse Blouin</t>
  </si>
  <si>
    <t>Sr. Director, Integrated Media &amp; Partnerships</t>
  </si>
  <si>
    <t>Raymond Karaszi</t>
  </si>
  <si>
    <t>Vice President Loyalty and Consumer Insights</t>
  </si>
  <si>
    <t xml:space="preserve">Kelsey Kenady </t>
  </si>
  <si>
    <t>Director, Digital Consumer Experience</t>
  </si>
  <si>
    <t>Larissa Schenck</t>
  </si>
  <si>
    <t>1800PetMeds</t>
  </si>
  <si>
    <t>Diana Tomkiewicz</t>
  </si>
  <si>
    <t>Associate Director- Data and Analytics</t>
  </si>
  <si>
    <t>Chris Hardisty</t>
  </si>
  <si>
    <t>Senior Vice President Ecommerce</t>
  </si>
  <si>
    <t>Kate Wiltzer</t>
  </si>
  <si>
    <t>Bloem Living</t>
  </si>
  <si>
    <t>Alireza Naghdian</t>
  </si>
  <si>
    <t>Director of E-Commerce</t>
  </si>
  <si>
    <t>Perfumania</t>
  </si>
  <si>
    <t>Kim Audan</t>
  </si>
  <si>
    <t>Vice President Ecommerce and Performance Marketing</t>
  </si>
  <si>
    <t>INTERMIX</t>
  </si>
  <si>
    <t>Cristina Morales</t>
  </si>
  <si>
    <t>Head of Marketing Transformation</t>
  </si>
  <si>
    <t>Anna Lawrence</t>
  </si>
  <si>
    <t>Dionysus Investments</t>
  </si>
  <si>
    <t>Taryn Reed</t>
  </si>
  <si>
    <t>Senior Director of Customer Experience &amp; Commercial Enablement</t>
  </si>
  <si>
    <t>Quest Diagnostics</t>
  </si>
  <si>
    <t>Charles Li</t>
  </si>
  <si>
    <t>Hinge Health</t>
  </si>
  <si>
    <t>Alan Olivera</t>
  </si>
  <si>
    <t xml:space="preserve">Lawrence Harvey  </t>
  </si>
  <si>
    <t>Zi Zhu</t>
  </si>
  <si>
    <t>LawnStarter</t>
  </si>
  <si>
    <t>Tuhin Roy</t>
  </si>
  <si>
    <t>Director, Buisness insight franchise marketing</t>
  </si>
  <si>
    <t>Exelixis</t>
  </si>
  <si>
    <t>Alyson Wettenstein</t>
  </si>
  <si>
    <t>Assistant Vice President, Consumer Activation Marketing</t>
  </si>
  <si>
    <t>Urban Decay Cosmetics</t>
  </si>
  <si>
    <t>Matt English</t>
  </si>
  <si>
    <t>Sr. Director, Data Strategy</t>
  </si>
  <si>
    <t>Logan Kant</t>
  </si>
  <si>
    <t>Director, Insights &amp; Reporting</t>
  </si>
  <si>
    <t>Sony Music Entertainment</t>
  </si>
  <si>
    <t>Richard Collins</t>
  </si>
  <si>
    <t>Zone Media Manager, Europe</t>
  </si>
  <si>
    <t>Boyan Alexandrov</t>
  </si>
  <si>
    <t>Director Analytics &amp; Insights, Commercial Analytics Europe</t>
  </si>
  <si>
    <t>Edwin Padilla</t>
  </si>
  <si>
    <t>Andrei Paraschiv</t>
  </si>
  <si>
    <t>Direct Marketing Manager</t>
  </si>
  <si>
    <t>Vivre DECO</t>
  </si>
  <si>
    <t>Deepak Jaidka</t>
  </si>
  <si>
    <t>Director Marketing &amp; Global Head of Digital Marketing</t>
  </si>
  <si>
    <t>TestingXperts</t>
  </si>
  <si>
    <t>Piotr Sroka</t>
  </si>
  <si>
    <t>Gandalf Sp. z o.o</t>
  </si>
  <si>
    <t>Brian Aubert</t>
  </si>
  <si>
    <t xml:space="preserve">VP, Digital Marketing Manager </t>
  </si>
  <si>
    <t>Huntington National Bank</t>
  </si>
  <si>
    <t>Bastien SAUNIER</t>
  </si>
  <si>
    <t>Marketing Strategy Specialist</t>
  </si>
  <si>
    <t>Hyundai Motor Europe</t>
  </si>
  <si>
    <t>Octavia FLEUCHAUS</t>
  </si>
  <si>
    <t xml:space="preserve">Marketing Operations Manager </t>
  </si>
  <si>
    <t>TRANSVALOR S.A.</t>
  </si>
  <si>
    <t>Dhavalakeerthi M K</t>
  </si>
  <si>
    <t>Niraamaya Retreats</t>
  </si>
  <si>
    <t>Sylvie Cancellier</t>
  </si>
  <si>
    <t xml:space="preserve">Associate Director, Channel Marketing </t>
  </si>
  <si>
    <t>AARP</t>
  </si>
  <si>
    <t>David Weinberger</t>
  </si>
  <si>
    <t>Customer Strategy, LLC</t>
  </si>
  <si>
    <t>Harshal Mazmudar</t>
  </si>
  <si>
    <t>Krish TechnoLabs</t>
  </si>
  <si>
    <t>Souzan Abouzyada</t>
  </si>
  <si>
    <t>Damas Jewellery</t>
  </si>
  <si>
    <t>Deeti Gandhi</t>
  </si>
  <si>
    <t>Courtney Gallagher</t>
  </si>
  <si>
    <t xml:space="preserve">Manager, Partnerships &amp; Marketing </t>
  </si>
  <si>
    <t xml:space="preserve"> Commercial Observer</t>
  </si>
  <si>
    <t>Sebastian Oliver</t>
  </si>
  <si>
    <t xml:space="preserve">Head Of Analytics </t>
  </si>
  <si>
    <t xml:space="preserve"> Webster Bank</t>
  </si>
  <si>
    <t>9/15/21</t>
  </si>
  <si>
    <t>Thomas Astrup</t>
  </si>
  <si>
    <t>Partner &amp; performancekonsulent</t>
  </si>
  <si>
    <t>Refyne</t>
  </si>
  <si>
    <t>Fabio Fanni</t>
  </si>
  <si>
    <t xml:space="preserve"> Workday</t>
  </si>
  <si>
    <t>Miaoli (Weilin) Wang</t>
  </si>
  <si>
    <t>Director of eCommerce Marketing Analytics</t>
  </si>
  <si>
    <t>Shutterstock</t>
  </si>
  <si>
    <t>Andrés Moreno Mera</t>
  </si>
  <si>
    <t>Strategy and Performance Analyst</t>
  </si>
  <si>
    <t>Michele Chung</t>
  </si>
  <si>
    <t>Associate Director, Digital Marketing &amp; eCommerce</t>
  </si>
  <si>
    <t xml:space="preserve">Marina Bay Sands  </t>
  </si>
  <si>
    <t>Sarah Searls</t>
  </si>
  <si>
    <t>Mathews Philip</t>
  </si>
  <si>
    <t>Director, Marketing Analytics &amp; Business Insights</t>
  </si>
  <si>
    <t>Andrei Duchko</t>
  </si>
  <si>
    <t>Head of Marketing Data Science &amp; Experimentation</t>
  </si>
  <si>
    <t>trivago</t>
  </si>
  <si>
    <t>Katherine Chong</t>
  </si>
  <si>
    <t>WebMD</t>
  </si>
  <si>
    <t>Patrick Issa-Abbas</t>
  </si>
  <si>
    <t>Head - Retail Banking Data &amp; Analytics</t>
  </si>
  <si>
    <t>Suzanne Ware</t>
  </si>
  <si>
    <t>Director Media, Marketing Services &amp; Competency</t>
  </si>
  <si>
    <t>IGM Financial</t>
  </si>
  <si>
    <t>Cindy Hsing-Chien</t>
  </si>
  <si>
    <t>Director, Web Analytics</t>
  </si>
  <si>
    <t>Erica Nyqvist</t>
  </si>
  <si>
    <t>Head of Customer Loyalty &amp; Data analytics</t>
  </si>
  <si>
    <t>Apoteket AB</t>
  </si>
  <si>
    <t>Jai Parivesh N G</t>
  </si>
  <si>
    <t>Director - Commercial Operations &amp; Business Analytics</t>
  </si>
  <si>
    <t>Rising Pharmaceuticals</t>
  </si>
  <si>
    <t>Eric Kim</t>
  </si>
  <si>
    <t>Fox Networks Group</t>
  </si>
  <si>
    <t>Joseph Arimany</t>
  </si>
  <si>
    <t>Associate Director Analytics</t>
  </si>
  <si>
    <t>Essilor of America</t>
  </si>
  <si>
    <t>Sarah Murphy</t>
  </si>
  <si>
    <t>Enrique Baranda Grajales</t>
  </si>
  <si>
    <t>Growth Performance Head</t>
  </si>
  <si>
    <t>Ed Blok</t>
  </si>
  <si>
    <t>Digital Analytics Director</t>
  </si>
  <si>
    <t>Paul Tran</t>
  </si>
  <si>
    <t>Head of Advanced Analytics COE</t>
  </si>
  <si>
    <t xml:space="preserve">Virgin </t>
  </si>
  <si>
    <t>Pawel Raiter</t>
  </si>
  <si>
    <t xml:space="preserve">Senior Manager, Global Analytics </t>
  </si>
  <si>
    <t>Lubov Skurina</t>
  </si>
  <si>
    <t>Director, Paid Media Analytics</t>
  </si>
  <si>
    <t>Zachary Rottier</t>
  </si>
  <si>
    <t>American Family Insurance</t>
  </si>
  <si>
    <t>Matt Stevenson</t>
  </si>
  <si>
    <t>Noise Media Group</t>
  </si>
  <si>
    <t>Anthony Goldman</t>
  </si>
  <si>
    <t>Co-Founder &amp; Chief Commercial Officer</t>
  </si>
  <si>
    <t>Agnieszka Nosalik</t>
  </si>
  <si>
    <t>Antoine Genot</t>
  </si>
  <si>
    <t>Global Marketing Effectiveness Director</t>
  </si>
  <si>
    <t>Matt Foley</t>
  </si>
  <si>
    <t>Interim Vice President Marketing</t>
  </si>
  <si>
    <t>Joana Franco</t>
  </si>
  <si>
    <t>Daniel R. Clarke</t>
  </si>
  <si>
    <t>Christina Lynch</t>
  </si>
  <si>
    <t>VP, Marketing Director</t>
  </si>
  <si>
    <t>TJX Companies, Inc.</t>
  </si>
  <si>
    <t>Reid Bryant</t>
  </si>
  <si>
    <t>Red Hat</t>
  </si>
  <si>
    <t>Aleksandra Stein</t>
  </si>
  <si>
    <t>SVP – Marketing Mix Models &amp; Attribution Manager</t>
  </si>
  <si>
    <t>Thobias Florin</t>
  </si>
  <si>
    <t>Global Brand Director, Senior Principal</t>
  </si>
  <si>
    <t>2022 msg</t>
  </si>
  <si>
    <t>Deniz Cavas</t>
  </si>
  <si>
    <t>Senior Director of Strategy and Insights</t>
  </si>
  <si>
    <t>Deia Nassar</t>
  </si>
  <si>
    <t xml:space="preserve">Senior Director, Data &amp; Analytics </t>
  </si>
  <si>
    <t>The Madison Square Garden</t>
  </si>
  <si>
    <t>Daniel Møller Thunbo</t>
  </si>
  <si>
    <t>FVP, Head Commercial Insights &amp; Analytics</t>
  </si>
  <si>
    <t>Amit S.</t>
  </si>
  <si>
    <t>Vice President, Treasury Management Communications</t>
  </si>
  <si>
    <t>Jing Jin</t>
  </si>
  <si>
    <t>Associate Director, Business Analytics</t>
  </si>
  <si>
    <t>CSL Behring</t>
  </si>
  <si>
    <t>Liang Long</t>
  </si>
  <si>
    <t>Senior Director, Digital Analytics</t>
  </si>
  <si>
    <t>Marriott</t>
  </si>
  <si>
    <t>Andrew Danielson</t>
  </si>
  <si>
    <t>Director, Forecasting Analytics</t>
  </si>
  <si>
    <t xml:space="preserve">Edelman Financial Engines </t>
  </si>
  <si>
    <t>Casey Lin</t>
  </si>
  <si>
    <t>Ads measurement product</t>
  </si>
  <si>
    <t>Olivia (McDermott) Mai</t>
  </si>
  <si>
    <t>WW Director Marketing Performance Management</t>
  </si>
  <si>
    <t>Jared Whitehead</t>
  </si>
  <si>
    <t>Manager, Marketing Performance Measurement</t>
  </si>
  <si>
    <t>Shawn Williams</t>
  </si>
  <si>
    <t>SVP Marketing Performance Measurement and Optimization</t>
  </si>
  <si>
    <t>Paul Flugel</t>
  </si>
  <si>
    <t>Marketing Measurement &amp; Improvement via Analytics</t>
  </si>
  <si>
    <t>Hugo Loriot</t>
  </si>
  <si>
    <t>Jikun (Jacob) Zhu</t>
  </si>
  <si>
    <t>Breeze Zhao</t>
  </si>
  <si>
    <t>Director, Measurement Science</t>
  </si>
  <si>
    <t>Walmart Connect</t>
  </si>
  <si>
    <t>Fei Long</t>
  </si>
  <si>
    <t>Earnin</t>
  </si>
  <si>
    <t>Vladimir de Catheu</t>
  </si>
  <si>
    <t>Global Head of Digital Marketing Performance</t>
  </si>
  <si>
    <t>Jennifer Doyle</t>
  </si>
  <si>
    <t>SVP Retail and Wealth Marketing, acting CMO of consumer marketing</t>
  </si>
  <si>
    <t>Danelle Sarvas</t>
  </si>
  <si>
    <t xml:space="preserve">VP of Marketing </t>
  </si>
  <si>
    <t>Urbn Leaf</t>
  </si>
  <si>
    <t>Kendell Timmers</t>
  </si>
  <si>
    <t>VP Data &amp; Insights (Growth &amp; Advertising)</t>
  </si>
  <si>
    <t>Patralekha Bhattacharya</t>
  </si>
  <si>
    <t>Marketing Expert</t>
  </si>
  <si>
    <t>Jigyasa Analytics</t>
  </si>
  <si>
    <t>Rukhshana Motiwala</t>
  </si>
  <si>
    <t>Senior Practice Expert - Marketing &amp; Insights</t>
  </si>
  <si>
    <t>Olivier Mathis</t>
  </si>
  <si>
    <t>Jean-Marc Gaudibert</t>
  </si>
  <si>
    <t>Head of Global Media Chanel - Fragrances &amp; Beauty</t>
  </si>
  <si>
    <t>Antoine Tran</t>
  </si>
  <si>
    <t>Digital transformation - Data Sciences Expert</t>
  </si>
  <si>
    <t>Carolyn Martin</t>
  </si>
  <si>
    <t>Global Performance Optimization Lead in Digital and Social Media Marketing</t>
  </si>
  <si>
    <t>MurphyCobb &amp; Associates Ltd</t>
  </si>
  <si>
    <t>Nishant Kaushik</t>
  </si>
  <si>
    <t>Manager - Digital Media Performance, Optimization and Behavioral Economics</t>
  </si>
  <si>
    <t>Rico Stuijt</t>
  </si>
  <si>
    <t>Global lead performance marketing measurement &amp; attribution</t>
  </si>
  <si>
    <t>Takeaway.com</t>
  </si>
  <si>
    <t>Mia Ma</t>
  </si>
  <si>
    <t>Marketing Measurement &amp; Performance Lead</t>
  </si>
  <si>
    <t>Kay Laochumnanvanit</t>
  </si>
  <si>
    <t>Senior Consultant, Advanced Marketing Measurement</t>
  </si>
  <si>
    <t>Jeff Weaver</t>
  </si>
  <si>
    <t>Team Lead, Marketing Performance Measurement</t>
  </si>
  <si>
    <t xml:space="preserve"> Humana</t>
  </si>
  <si>
    <t>Phyllis Beckford</t>
  </si>
  <si>
    <t>Director, Marketing Performance Measurement</t>
  </si>
  <si>
    <t>Arnaud Blanchard</t>
  </si>
  <si>
    <t>Product Director - Performance Marketing &amp; Measurement</t>
  </si>
  <si>
    <t>Christina Sadasivum</t>
  </si>
  <si>
    <t>Senior Business Analyst - Marketing Controlling &amp; Performance Measurement</t>
  </si>
  <si>
    <t>Mark Johnson</t>
  </si>
  <si>
    <t>Head of Marketing Data and Analytics</t>
  </si>
  <si>
    <t>Vertu Motors</t>
  </si>
  <si>
    <t>Sacchin Lahoti</t>
  </si>
  <si>
    <t>Heartland Dental</t>
  </si>
  <si>
    <t>Jeremy Schneider</t>
  </si>
  <si>
    <t>Freshly</t>
  </si>
  <si>
    <t>Josephine Chew</t>
  </si>
  <si>
    <t>SVP, Head of Brand Advertising &amp; Marketing</t>
  </si>
  <si>
    <t>Harry Powell</t>
  </si>
  <si>
    <t xml:space="preserve">Director of Data and Analytics </t>
  </si>
  <si>
    <t>William Luong</t>
  </si>
  <si>
    <t>Sr. Director, Global Performance Marketing</t>
  </si>
  <si>
    <t xml:space="preserve">Newegg </t>
  </si>
  <si>
    <t>John Markevitch</t>
  </si>
  <si>
    <t>Head of Data Science, Analytics</t>
  </si>
  <si>
    <t>Next Insurance</t>
  </si>
  <si>
    <t>François Haroche</t>
  </si>
  <si>
    <t>E-Business &amp; Performance Marketing Director</t>
  </si>
  <si>
    <t xml:space="preserve">Christian Dior Couture </t>
  </si>
  <si>
    <t>Spencer Derrico</t>
  </si>
  <si>
    <t>SISU Aesthetic Clinic</t>
  </si>
  <si>
    <t>Vivian Huang Besuglow</t>
  </si>
  <si>
    <t>Epic Games</t>
  </si>
  <si>
    <t>Hamed Hasheminia</t>
  </si>
  <si>
    <t>VP of Data Science and Analytics at BetterHelp.com</t>
  </si>
  <si>
    <t>BetterHelp.com</t>
  </si>
  <si>
    <t>Cyril Nigg</t>
  </si>
  <si>
    <t>Reverb</t>
  </si>
  <si>
    <t>Erica Li</t>
  </si>
  <si>
    <t>Head of Global Growth Marketing</t>
  </si>
  <si>
    <t>OANDA Corporation</t>
  </si>
  <si>
    <t>Lorenzo Bracci</t>
  </si>
  <si>
    <t>Global Marketing Director - Out of Home Tea</t>
  </si>
  <si>
    <t>Matt M.</t>
  </si>
  <si>
    <t>Director, Advanced Analytics and Statistics</t>
  </si>
  <si>
    <t>Katherine Henry</t>
  </si>
  <si>
    <t>FIGS</t>
  </si>
  <si>
    <t>Ryan Harris</t>
  </si>
  <si>
    <t>Vice President of Performance Marketing</t>
  </si>
  <si>
    <t>Fabian Gallusser</t>
  </si>
  <si>
    <t>Director Data Science &amp; Machine Learning</t>
  </si>
  <si>
    <t>Christina Olney</t>
  </si>
  <si>
    <t>MyEyeDr.</t>
  </si>
  <si>
    <t>Rafael Buitrago</t>
  </si>
  <si>
    <t>Associate Director, Commercial Data Management &amp; Analytics</t>
  </si>
  <si>
    <t>Daria Burke</t>
  </si>
  <si>
    <t>Global Chief Marketing Officer - JustFab</t>
  </si>
  <si>
    <t>TechStyle Fashion</t>
  </si>
  <si>
    <t>Ian Wachtel</t>
  </si>
  <si>
    <t>Marketing Director - North &amp; Central America</t>
  </si>
  <si>
    <t>Coats</t>
  </si>
  <si>
    <t>Ranjeet Bhosale</t>
  </si>
  <si>
    <t>Sr. Director Strategic Marketing</t>
  </si>
  <si>
    <t>Brittany Tall Carter</t>
  </si>
  <si>
    <t>Grubhub</t>
  </si>
  <si>
    <t>H. Brent Matthewson</t>
  </si>
  <si>
    <t>Vice President, Enterprise Data &amp; Analytics</t>
  </si>
  <si>
    <t>TeamHealth</t>
  </si>
  <si>
    <t>Sam Fleisher</t>
  </si>
  <si>
    <t>Director, Global Business Intelligence &amp; Analytics</t>
  </si>
  <si>
    <t>Estée Lauder</t>
  </si>
  <si>
    <t>Tim Ferris</t>
  </si>
  <si>
    <t>Director, Head of Precision Marketing &amp; Data Analytics</t>
  </si>
  <si>
    <t>Dunkin'​ Brands</t>
  </si>
  <si>
    <t>Christie H. Kristensen</t>
  </si>
  <si>
    <t xml:space="preserve"> Aiia</t>
  </si>
  <si>
    <t>Christina Purnell</t>
  </si>
  <si>
    <t>Chris Burford</t>
  </si>
  <si>
    <t>Vice President - Data Science and Analytics</t>
  </si>
  <si>
    <t>WonderBill</t>
  </si>
  <si>
    <t>Derek Zornizer</t>
  </si>
  <si>
    <t>Director, Marketing Data Science</t>
  </si>
  <si>
    <t>Tinder</t>
  </si>
  <si>
    <t>Jessica Guo</t>
  </si>
  <si>
    <t>Vasilis Katsikadis</t>
  </si>
  <si>
    <t>iFOREX</t>
  </si>
  <si>
    <t>Ralph Van Coillie</t>
  </si>
  <si>
    <t>Managing Director E-Commerce</t>
  </si>
  <si>
    <t>Irfan Ranmal</t>
  </si>
  <si>
    <t>EVP - Data, Analytics, and Consumer Insights</t>
  </si>
  <si>
    <t>Jim Sprigg</t>
  </si>
  <si>
    <t>Director, Database Marketing &amp; Analytics</t>
  </si>
  <si>
    <t>InterContinental</t>
  </si>
  <si>
    <t>Alicia Hawkins</t>
  </si>
  <si>
    <t>Director, Marketing Analytics &amp; Insights</t>
  </si>
  <si>
    <t>Walt Disney World</t>
  </si>
  <si>
    <t>Jodie Antypas</t>
  </si>
  <si>
    <t>VP, Consumer Marketing &amp; Insights</t>
  </si>
  <si>
    <t>Rai Arsalan Mujahid</t>
  </si>
  <si>
    <t>Head of Analytics &amp; Data Science</t>
  </si>
  <si>
    <t>Rajan G. Mohan</t>
  </si>
  <si>
    <t>Senior Vice President - Global Marketing, Digital &amp; Loyalty</t>
  </si>
  <si>
    <t xml:space="preserve">Qatar Airways </t>
  </si>
  <si>
    <t>Thomas H. (2)</t>
  </si>
  <si>
    <t>gohenry</t>
  </si>
  <si>
    <t>Drissia Luciani</t>
  </si>
  <si>
    <t>Prashant Patel</t>
  </si>
  <si>
    <t>Cynthia Recchi</t>
  </si>
  <si>
    <t>Analytics, Director LATAM</t>
  </si>
  <si>
    <t>Donald Rauscher</t>
  </si>
  <si>
    <t>Bright Health</t>
  </si>
  <si>
    <t>personal</t>
  </si>
  <si>
    <t>Johanna Castillo</t>
  </si>
  <si>
    <t>Head of Planning &amp; Analytics</t>
  </si>
  <si>
    <t>Mercado Libre</t>
  </si>
  <si>
    <t>Jim Olness</t>
  </si>
  <si>
    <t>Alan Genin</t>
  </si>
  <si>
    <t>Chief Analytics Officer &amp; SVP</t>
  </si>
  <si>
    <t>Great Wolf Resorts</t>
  </si>
  <si>
    <t>Karen Galante</t>
  </si>
  <si>
    <t>United Health Group</t>
  </si>
  <si>
    <t>Miguel Zas</t>
  </si>
  <si>
    <t>Director Retail Network Development &amp; Customer Quality</t>
  </si>
  <si>
    <t>Kia</t>
  </si>
  <si>
    <t>Anil Kovuri</t>
  </si>
  <si>
    <t>Sr. Director Analytics</t>
  </si>
  <si>
    <t>Applied Data Finance</t>
  </si>
  <si>
    <t>Jason Bienenfeld</t>
  </si>
  <si>
    <t>Director of Measurement Analytics</t>
  </si>
  <si>
    <t xml:space="preserve">Fidelity Investments </t>
  </si>
  <si>
    <t>Hemant Kumar</t>
  </si>
  <si>
    <t>Associate Director, Decision Science &amp; Optimization</t>
  </si>
  <si>
    <t xml:space="preserve">Novartis </t>
  </si>
  <si>
    <t>Rodrigo Souza de Souza</t>
  </si>
  <si>
    <t>General Manager Business Development</t>
  </si>
  <si>
    <t>JBS Australia</t>
  </si>
  <si>
    <t>Alejandro Antelo Pantrigo</t>
  </si>
  <si>
    <t>Head of Customer Intelligence</t>
  </si>
  <si>
    <t>Meliá Hotels International</t>
  </si>
  <si>
    <t>KyoungHee Sunwoo</t>
  </si>
  <si>
    <t>Hyundai</t>
  </si>
  <si>
    <t>Richard Smithies</t>
  </si>
  <si>
    <t>Swati Shukla</t>
  </si>
  <si>
    <t>Regional Consumer Insights &amp; Marketing Intelligence Manager</t>
  </si>
  <si>
    <t>Ernesto del Aguila</t>
  </si>
  <si>
    <t>Senior Brand Manager, Sonicare</t>
  </si>
  <si>
    <t>Olivia Myers</t>
  </si>
  <si>
    <t>Media &amp; Performance Marketing</t>
  </si>
  <si>
    <t>Luke Rathbone</t>
  </si>
  <si>
    <t>Yulia Dosby</t>
  </si>
  <si>
    <t>Senior Manager, Media Analytics</t>
  </si>
  <si>
    <t>David Ray</t>
  </si>
  <si>
    <t>Sr. Manager of Performance and Optimization</t>
  </si>
  <si>
    <t>Blue Buffalo Co</t>
  </si>
  <si>
    <t>Ilias Georgopoulos</t>
  </si>
  <si>
    <t>Performance Marketing Specialist</t>
  </si>
  <si>
    <t>Yodeck</t>
  </si>
  <si>
    <t>George Konstantopoulos</t>
  </si>
  <si>
    <t>Founder - Head of Growth</t>
  </si>
  <si>
    <t>OmniMetrics</t>
  </si>
  <si>
    <t>Jimmy Ellis</t>
  </si>
  <si>
    <t xml:space="preserve"> Fracture</t>
  </si>
  <si>
    <t>Rimly Kar</t>
  </si>
  <si>
    <t>Lead - Data Science</t>
  </si>
  <si>
    <t>Evalueserve</t>
  </si>
  <si>
    <t>Tanay Kadam</t>
  </si>
  <si>
    <t>Associate</t>
  </si>
  <si>
    <t>Ridhima Kumar</t>
  </si>
  <si>
    <t>Aryma Labs</t>
  </si>
  <si>
    <t>Aravind Sundarraj</t>
  </si>
  <si>
    <t>Already have a product in house</t>
  </si>
  <si>
    <t>Aurkodyuti Das</t>
  </si>
  <si>
    <t>Darien Hickman</t>
  </si>
  <si>
    <t>Founder And Principal</t>
  </si>
  <si>
    <t>Deep Data Divers</t>
  </si>
  <si>
    <t xml:space="preserve">Yuan(Freya) Li </t>
  </si>
  <si>
    <t xml:space="preserve"> ITN Networks</t>
  </si>
  <si>
    <t>Ying Guo</t>
  </si>
  <si>
    <t>Manager of Resource Allocation</t>
  </si>
  <si>
    <t>Gursharan Singh Bhinder</t>
  </si>
  <si>
    <t xml:space="preserve">Used to be involved with MMM, not anymore </t>
  </si>
  <si>
    <t>Kam Lee</t>
  </si>
  <si>
    <t>Finetooth Analytics</t>
  </si>
  <si>
    <t>Keith Wulinsky (2)</t>
  </si>
  <si>
    <t xml:space="preserve">Manager, Advanced Analytics </t>
  </si>
  <si>
    <t>Andrew Gradon</t>
  </si>
  <si>
    <t>Aakanksha Sharma</t>
  </si>
  <si>
    <t>Sr Manager, ROMI and Web Analytics</t>
  </si>
  <si>
    <t>Wende (Daniel) Deng</t>
  </si>
  <si>
    <t>Chris Ciccarello</t>
  </si>
  <si>
    <t>Senior Director of Marketing Analytics</t>
  </si>
  <si>
    <t>GoodRx</t>
  </si>
  <si>
    <t>Kalpraj More</t>
  </si>
  <si>
    <t xml:space="preserve">Assistant Manager </t>
  </si>
  <si>
    <t>They are developing their own end-to-end MMM solution</t>
  </si>
  <si>
    <t>Juan Solana</t>
  </si>
  <si>
    <t>Tarun Balla</t>
  </si>
  <si>
    <t xml:space="preserve"> Tata Consultancy Services</t>
  </si>
  <si>
    <t>Jim Spaeth</t>
  </si>
  <si>
    <t>Sequent Partners</t>
  </si>
  <si>
    <t>We are writing a white paper with him, do not approach</t>
  </si>
  <si>
    <t>Yogendra (Yogi) B.</t>
  </si>
  <si>
    <t>Leader, Growth &amp; Marketing Analytics (Health Services)</t>
  </si>
  <si>
    <t xml:space="preserve"> Evernorth</t>
  </si>
  <si>
    <t>Christos Savvidis</t>
  </si>
  <si>
    <t>Econometrician</t>
  </si>
  <si>
    <t>Habib Parvin-Nejad</t>
  </si>
  <si>
    <t>Associate Director Statistical Services</t>
  </si>
  <si>
    <t>Adam Watson</t>
  </si>
  <si>
    <t>Manager, Insights &amp; Analytics</t>
  </si>
  <si>
    <t>ADC Therapeutics</t>
  </si>
  <si>
    <t>Priyam Srivastava</t>
  </si>
  <si>
    <t>Marketing Manager, SEO &amp; Web Analytics</t>
  </si>
  <si>
    <t>First Republic Bank</t>
  </si>
  <si>
    <t>Sarah Marianacci</t>
  </si>
  <si>
    <t>Consumer &amp; Market Insights Manager Ben &amp; Jerry’s</t>
  </si>
  <si>
    <t>Ben &amp; Jerry's</t>
  </si>
  <si>
    <t>Ankit Sharma</t>
  </si>
  <si>
    <t>Senior Manager, Global Customer Analytics &amp; Insights</t>
  </si>
  <si>
    <t>Olga Lebedenko</t>
  </si>
  <si>
    <t>Global Sr. Consumer Marketing Manager Garment Care</t>
  </si>
  <si>
    <t>Elena Franceschini</t>
  </si>
  <si>
    <t>Global Consumer Insights Manager</t>
  </si>
  <si>
    <t>Joey Guo</t>
  </si>
  <si>
    <t>RBC</t>
  </si>
  <si>
    <t>Mei Chen Lee</t>
  </si>
  <si>
    <t>Sr. Manager, Digital Strategy and Insights</t>
  </si>
  <si>
    <t>Stephen Bronstein</t>
  </si>
  <si>
    <t>ID.me</t>
  </si>
  <si>
    <t>Jonathan Ottenbreit</t>
  </si>
  <si>
    <t>Senior Manager, Advance Analytics / Developer, eCommerce</t>
  </si>
  <si>
    <t>Kristie Ching</t>
  </si>
  <si>
    <t>Ollie Pets</t>
  </si>
  <si>
    <t>Diane Henenberg</t>
  </si>
  <si>
    <t>Global Marketing Manager, Strategy &amp; Innovation</t>
  </si>
  <si>
    <t>The Absolut Company</t>
  </si>
  <si>
    <t>Guilherme Alves</t>
  </si>
  <si>
    <t>Puravida</t>
  </si>
  <si>
    <t>Parlinggoman H.</t>
  </si>
  <si>
    <t>Veronica Bortucan de Oliveira</t>
  </si>
  <si>
    <t>Consumer Insights Manager | Gums &amp; Candies</t>
  </si>
  <si>
    <t>Laurie Clauson</t>
  </si>
  <si>
    <t>Senior Global Consumer Insights Manager</t>
  </si>
  <si>
    <t>Paul Airoldi</t>
  </si>
  <si>
    <t>Bio-Rad Laboratories</t>
  </si>
  <si>
    <t>Aubrey Lassiter</t>
  </si>
  <si>
    <t xml:space="preserve">Senior Manager, Strategy &amp; Planning </t>
  </si>
  <si>
    <t>Vivek Meempat</t>
  </si>
  <si>
    <t>Manager, Data Science and Insights</t>
  </si>
  <si>
    <t>Dustin Lewis</t>
  </si>
  <si>
    <t>Associate Manager, Media Analytics &amp; Attribution</t>
  </si>
  <si>
    <t>Mike Geoghegan</t>
  </si>
  <si>
    <t>Viking Cruises UK</t>
  </si>
  <si>
    <t>Jamel Tingman</t>
  </si>
  <si>
    <t>Dermatology and Rheumatology Consumer Marketing</t>
  </si>
  <si>
    <t>Chen Li</t>
  </si>
  <si>
    <t>Dentsply Sirona</t>
  </si>
  <si>
    <t>Jessica Greer</t>
  </si>
  <si>
    <t>Amruta Chaudhari</t>
  </si>
  <si>
    <t>Sr. Director, Analytics</t>
  </si>
  <si>
    <t>Surya N. Pandruvada (x2)</t>
  </si>
  <si>
    <t>Vice President, Insights, Analytics, and Portfolio Management</t>
  </si>
  <si>
    <t xml:space="preserve">Connection sent from both Amal and Malek's personal accounts </t>
  </si>
  <si>
    <t>Fritz Van de Kamp</t>
  </si>
  <si>
    <t>Overstock.com</t>
  </si>
  <si>
    <t>Hector Hugo Mendoza Monroy</t>
  </si>
  <si>
    <t xml:space="preserve">Analytics Director </t>
  </si>
  <si>
    <t xml:space="preserve">TV Azteca. </t>
  </si>
  <si>
    <t>Kimberly Francis</t>
  </si>
  <si>
    <t>Executive Vice President, Operations Director</t>
  </si>
  <si>
    <t>Jason Gowans</t>
  </si>
  <si>
    <t xml:space="preserve">Senior Vice President Data Science &amp; Analytics </t>
  </si>
  <si>
    <t>Jack Y. Chen</t>
  </si>
  <si>
    <t>Mohanaganapathy K</t>
  </si>
  <si>
    <t>Consultant, Advanced Analytics</t>
  </si>
  <si>
    <t xml:space="preserve">He is not a decison maker </t>
  </si>
  <si>
    <t>Anshit Shrivastava</t>
  </si>
  <si>
    <t>Manager - Data Science</t>
  </si>
  <si>
    <t>Andy Lu</t>
  </si>
  <si>
    <t>Strategic Insights (Global)</t>
  </si>
  <si>
    <t>Stephane Nabeyrat</t>
  </si>
  <si>
    <t>Consumer insight manager Core and Premium brands</t>
  </si>
  <si>
    <t>Chris Ekstroem</t>
  </si>
  <si>
    <t>Senior Global Retail Analytics Manager</t>
  </si>
  <si>
    <t>Liviu Gabriel Ghenghea</t>
  </si>
  <si>
    <t>Senior Manager Analytics &amp; Strategy</t>
  </si>
  <si>
    <t>Swiss Re</t>
  </si>
  <si>
    <t>Michael Draper</t>
  </si>
  <si>
    <t>Analytics &amp; Insights - Senior Manager</t>
  </si>
  <si>
    <t>Caroline Ravinet-Debuire</t>
  </si>
  <si>
    <t>Anna-Sterre Mees</t>
  </si>
  <si>
    <t>Global Business Partner Insights &amp; Analytics - Mother &amp; Child Care</t>
  </si>
  <si>
    <t>Yi Hu</t>
  </si>
  <si>
    <t>Manager, Performance Analytics - Commercial</t>
  </si>
  <si>
    <t>Jena Vint</t>
  </si>
  <si>
    <t>Manager, Data Scientist</t>
  </si>
  <si>
    <t>Herby Gilles</t>
  </si>
  <si>
    <t>Business Insight Manager senior</t>
  </si>
  <si>
    <t>Suntory Beverage &amp; Food</t>
  </si>
  <si>
    <t>Xuanyi(Romy) Zhao</t>
  </si>
  <si>
    <t>Manager, Retail Marketing Analytics</t>
  </si>
  <si>
    <t>BMO Harris Bank</t>
  </si>
  <si>
    <t>Jonas Guélat</t>
  </si>
  <si>
    <t>Logitech G</t>
  </si>
  <si>
    <t>Keith Schleicher</t>
  </si>
  <si>
    <t>Head of Enterprise Data Science</t>
  </si>
  <si>
    <t>Zoetis</t>
  </si>
  <si>
    <t>Trevor Hettesheimer</t>
  </si>
  <si>
    <t>Manager, KPI’s, Analytics, Search &amp; Planning</t>
  </si>
  <si>
    <t>Volvo</t>
  </si>
  <si>
    <t>Marta Urbanczyk</t>
  </si>
  <si>
    <t>Aniela Orłowska</t>
  </si>
  <si>
    <t>Shopper Insights&amp; Customer Development Manager</t>
  </si>
  <si>
    <t>CEDC International</t>
  </si>
  <si>
    <t>Katrin de Grenier</t>
  </si>
  <si>
    <t>Senior Consumer &amp; Market Insight Manager</t>
  </si>
  <si>
    <t>Yu Changhong</t>
  </si>
  <si>
    <t>Quant Analytics Manager/Sr. Data Scientist</t>
  </si>
  <si>
    <t>Lu Gan</t>
  </si>
  <si>
    <t>Manager of Data Science</t>
  </si>
  <si>
    <t>Blucora</t>
  </si>
  <si>
    <t>Patrick Van Brunt</t>
  </si>
  <si>
    <t>Manager, Customer Analytics</t>
  </si>
  <si>
    <t>Louisiana</t>
  </si>
  <si>
    <t>John Estanley Peñalosa</t>
  </si>
  <si>
    <t>Category and Customer Manager</t>
  </si>
  <si>
    <t>Jen Doherty</t>
  </si>
  <si>
    <t>Guillaume Thomas</t>
  </si>
  <si>
    <t>Chief Transformation Officer</t>
  </si>
  <si>
    <t>Matheus Rabetti</t>
  </si>
  <si>
    <t>Strategy &amp; Analytics</t>
  </si>
  <si>
    <t>Toptal</t>
  </si>
  <si>
    <t>Abhiram Tanna</t>
  </si>
  <si>
    <t>Decision Science Product Consultant</t>
  </si>
  <si>
    <t>Pharma Company</t>
  </si>
  <si>
    <t>Lisa Lin, PhD</t>
  </si>
  <si>
    <t>Business Analytics Manager, Analytics Pricing &amp; Insights</t>
  </si>
  <si>
    <t>Siddharth Kapoor</t>
  </si>
  <si>
    <t>Vice President - Digital Marketing</t>
  </si>
  <si>
    <t>Barry Edison</t>
  </si>
  <si>
    <t>Checkers &amp; Rally’s Drive-In Restaurants</t>
  </si>
  <si>
    <t>Akshaya Satbhai</t>
  </si>
  <si>
    <t>Strategic Growth and Analytics Manager</t>
  </si>
  <si>
    <t>Jeremy Piques</t>
  </si>
  <si>
    <t>Marketing Research and Data Analytics Consultant</t>
  </si>
  <si>
    <t>Freelance Digital Marketing</t>
  </si>
  <si>
    <t>Yaakov Kimelfeld</t>
  </si>
  <si>
    <t>Wildlife Studios</t>
  </si>
  <si>
    <t>Pinaki Dutt</t>
  </si>
  <si>
    <t xml:space="preserve">Senior Global Director, Marketing Effectiveness, TCCC </t>
  </si>
  <si>
    <t>Tatjana Damgaard</t>
  </si>
  <si>
    <t>[m]Science</t>
  </si>
  <si>
    <t>Nate Eslinger</t>
  </si>
  <si>
    <t>Director, Growth Marketing</t>
  </si>
  <si>
    <t>Ville Partanen</t>
  </si>
  <si>
    <t>Manager Marketing</t>
  </si>
  <si>
    <t>MobilePay</t>
  </si>
  <si>
    <t>Joel Mincey</t>
  </si>
  <si>
    <t>Stuller</t>
  </si>
  <si>
    <t>Ines Hernandez</t>
  </si>
  <si>
    <t>Commercial Marketing Lead</t>
  </si>
  <si>
    <t>Ferring Pharmaceuticals</t>
  </si>
  <si>
    <t>Aadil Maniar</t>
  </si>
  <si>
    <t>Ryan Parrott</t>
  </si>
  <si>
    <t>Senior Manager Group Media</t>
  </si>
  <si>
    <t>Westpac Group</t>
  </si>
  <si>
    <t>Nam Y.</t>
  </si>
  <si>
    <t>Yuhan-Kimberly</t>
  </si>
  <si>
    <t>James Pappas</t>
  </si>
  <si>
    <t>Director, Digital Commerce</t>
  </si>
  <si>
    <t>Kontoor Brands</t>
  </si>
  <si>
    <t>Suzanne Berg Currier</t>
  </si>
  <si>
    <t>Director, Global Corporate Digital &amp; Social Strategy</t>
  </si>
  <si>
    <t>Viatris</t>
  </si>
  <si>
    <t>Christian Pettersen</t>
  </si>
  <si>
    <t>Siebren Nicolai</t>
  </si>
  <si>
    <t>Ciara Delaney</t>
  </si>
  <si>
    <t>CRM Analyst</t>
  </si>
  <si>
    <t>Danijel Brener</t>
  </si>
  <si>
    <t>Senior Director, Global Business Development Leader</t>
  </si>
  <si>
    <t>Mark Luxton</t>
  </si>
  <si>
    <t>Three</t>
  </si>
  <si>
    <t>Yuqing Guo</t>
  </si>
  <si>
    <t>China Telecom Americas</t>
  </si>
  <si>
    <t>Andreas Wallin</t>
  </si>
  <si>
    <t>Nordic Media Manager</t>
  </si>
  <si>
    <t>Lantmännen</t>
  </si>
  <si>
    <t>Tori Coneglio</t>
  </si>
  <si>
    <t>Rodney Trivangalo</t>
  </si>
  <si>
    <t>Marketing Project Manager - US</t>
  </si>
  <si>
    <t>AMBOSS</t>
  </si>
  <si>
    <t>Sweta Agrawal</t>
  </si>
  <si>
    <t>Director, APAC Customer Analytics</t>
  </si>
  <si>
    <t>Peter van Viegen</t>
  </si>
  <si>
    <t>Marketing Lead Gum &amp; Candy Benelux</t>
  </si>
  <si>
    <t>Mahsa Zare</t>
  </si>
  <si>
    <t>Kamruddin Chowdhury</t>
  </si>
  <si>
    <t>Manager, Marketing and consumer analytics</t>
  </si>
  <si>
    <t>TOM TAILOR GROUP</t>
  </si>
  <si>
    <t>Abhishek Ramesh</t>
  </si>
  <si>
    <t>Danilo Corrá</t>
  </si>
  <si>
    <t>Alexsandro Goncalves da Silva</t>
  </si>
  <si>
    <t>Data Intelligence Coordinator</t>
  </si>
  <si>
    <t>Jessica Garbers</t>
  </si>
  <si>
    <t>Group Client Data, Knowledge &amp; Performance Manager</t>
  </si>
  <si>
    <t>Zach Dollhausen</t>
  </si>
  <si>
    <t>Forecasting and Analytics Lead</t>
  </si>
  <si>
    <t>Gusto</t>
  </si>
  <si>
    <t>Artemis Nika</t>
  </si>
  <si>
    <t>Cyril Lahaie</t>
  </si>
  <si>
    <t>Advanced Marketing Analytics Lead Domestic Appliances</t>
  </si>
  <si>
    <t>Kevin Fournier</t>
  </si>
  <si>
    <t>Director Of Marketing And Advertising</t>
  </si>
  <si>
    <t>Discount Tire</t>
  </si>
  <si>
    <t>Sandise Sibanda</t>
  </si>
  <si>
    <t>Sun International</t>
  </si>
  <si>
    <t>Daksh Goyal</t>
  </si>
  <si>
    <t>ChargePoint</t>
  </si>
  <si>
    <t>Anna Citarella</t>
  </si>
  <si>
    <t>Assistant Manager, Global Marketing, Bumble and bumble</t>
  </si>
  <si>
    <t>Jeanne Rigaud</t>
  </si>
  <si>
    <t>Head of Strategic Planning</t>
  </si>
  <si>
    <t>Rakesh Loonawat</t>
  </si>
  <si>
    <t>Head of Commercial Analytics</t>
  </si>
  <si>
    <t>Clif Bar &amp; Company</t>
  </si>
  <si>
    <t>Praneet Marathe</t>
  </si>
  <si>
    <t>Manager, Business Analytics, Insights &amp; Analytics</t>
  </si>
  <si>
    <t>Justin Welsh</t>
  </si>
  <si>
    <t>Zoro</t>
  </si>
  <si>
    <t>Nino Ninov</t>
  </si>
  <si>
    <t>Lead Insights Researcher, Global Insights</t>
  </si>
  <si>
    <t>Angelos Nezis</t>
  </si>
  <si>
    <t>Business Intelligence &amp; Analytics Manager</t>
  </si>
  <si>
    <t>LeasePlan</t>
  </si>
  <si>
    <t>Andreas Eckert</t>
  </si>
  <si>
    <t>Team Lead Digital Analytics – Digital Accelerator</t>
  </si>
  <si>
    <t>Eric Brown (2)</t>
  </si>
  <si>
    <t>Ryan Thorpe</t>
  </si>
  <si>
    <t>Lincoln Financial Group</t>
  </si>
  <si>
    <t>Stella Victoria Libre</t>
  </si>
  <si>
    <t>Stichting BKR</t>
  </si>
  <si>
    <t>Taesun Kim</t>
  </si>
  <si>
    <t>Director/Principal Data Scientist</t>
  </si>
  <si>
    <t>Altice</t>
  </si>
  <si>
    <t>Matthew Pope</t>
  </si>
  <si>
    <t>Practice Lead, Consumer Finance Analytics</t>
  </si>
  <si>
    <t>Westpac</t>
  </si>
  <si>
    <t>Joshua Castro</t>
  </si>
  <si>
    <t>Commercial Strategy Manager</t>
  </si>
  <si>
    <t>Tequila Casa Dragones</t>
  </si>
  <si>
    <t>Panagiotis Sereleas</t>
  </si>
  <si>
    <t xml:space="preserve">Associate Director Data Science - Global BPA </t>
  </si>
  <si>
    <t>Stephanie Tomes</t>
  </si>
  <si>
    <t>Director of EU Analytics</t>
  </si>
  <si>
    <t>Prabal Majumdar</t>
  </si>
  <si>
    <t>Director - Customer Insights &amp; Analytics</t>
  </si>
  <si>
    <t xml:space="preserve"> Walmart Connect Canada</t>
  </si>
  <si>
    <t>Crystal So</t>
  </si>
  <si>
    <t>Director, Marketing Analytics Center of Excellence</t>
  </si>
  <si>
    <t xml:space="preserve"> Constellation Brands</t>
  </si>
  <si>
    <t>Javier Tello</t>
  </si>
  <si>
    <t>Sr Media Manager - Digital Marketing</t>
  </si>
  <si>
    <t>Jeff Perkel</t>
  </si>
  <si>
    <t xml:space="preserve">VP of Marketing &amp; eCommerce </t>
  </si>
  <si>
    <t>Perfect Snacks</t>
  </si>
  <si>
    <t>Jayakanth Bysani</t>
  </si>
  <si>
    <t xml:space="preserve">Director Global Marketing Data &amp; Analytics </t>
  </si>
  <si>
    <t>Munish Myer</t>
  </si>
  <si>
    <t>Global Growth Science and Advanced Analytics Lead</t>
  </si>
  <si>
    <t>Amy Silvia</t>
  </si>
  <si>
    <t>Associate Analytics Manager II, Media Optimization &amp; Analytics</t>
  </si>
  <si>
    <t>Arnaud DETTWEILER</t>
  </si>
  <si>
    <t>Manager - Marketing Optimization</t>
  </si>
  <si>
    <t xml:space="preserve"> Franklin Templeton</t>
  </si>
  <si>
    <t>Jennifer LaPlaca</t>
  </si>
  <si>
    <t>Senior Manager, Marketing Measurement &amp; Analytics</t>
  </si>
  <si>
    <t>Joe Burns</t>
  </si>
  <si>
    <t>AVP, Marketing Analytics</t>
  </si>
  <si>
    <t>Protective Life</t>
  </si>
  <si>
    <t>Dirk McGregor</t>
  </si>
  <si>
    <t>Therabody</t>
  </si>
  <si>
    <t>John Collins</t>
  </si>
  <si>
    <t>Senior Vice President &amp; Chief Digital Officer</t>
  </si>
  <si>
    <t>Digital Media Elite</t>
  </si>
  <si>
    <t>DAmerican Agbaba</t>
  </si>
  <si>
    <t xml:space="preserve">Founder &amp; CEO </t>
  </si>
  <si>
    <t xml:space="preserve"> KomDigit Agency</t>
  </si>
  <si>
    <t>Mikko Piippo</t>
  </si>
  <si>
    <t>Digital analytics consultant, partner, co-founder, member of the board</t>
  </si>
  <si>
    <t>Yoram Greener</t>
  </si>
  <si>
    <t>Founder, Technology, Digital &amp; Social Analytics</t>
  </si>
  <si>
    <t>JubaPlus &amp; 11Impact</t>
  </si>
  <si>
    <t>Mohamed NAIM</t>
  </si>
  <si>
    <t>Analytics &amp; Optimization Lead</t>
  </si>
  <si>
    <t xml:space="preserve">He wants to have a demo in September as he is leaving for holidays </t>
  </si>
  <si>
    <t>Antoine Lévy</t>
  </si>
  <si>
    <t>Data, Analytics, Optimization Manager</t>
  </si>
  <si>
    <t xml:space="preserve"> at Jellyfish</t>
  </si>
  <si>
    <t>Himanshu Sharma</t>
  </si>
  <si>
    <t xml:space="preserve">Founder &amp; Marketing Analytics Champion </t>
  </si>
  <si>
    <t>Optimize Smart</t>
  </si>
  <si>
    <t>David Cepeda</t>
  </si>
  <si>
    <t>Head of Marketing Analytics, SEO, Social Media and Affiliate Marketing</t>
  </si>
  <si>
    <t>Kim Pollock</t>
  </si>
  <si>
    <t>Digital Attribution Analyst</t>
  </si>
  <si>
    <t>Wunderman Thompson Health</t>
  </si>
  <si>
    <t>Ceren Ince</t>
  </si>
  <si>
    <t>Media Investment Optimization</t>
  </si>
  <si>
    <t xml:space="preserve"> TAKK</t>
  </si>
  <si>
    <t>Monika Awana</t>
  </si>
  <si>
    <t xml:space="preserve">Manager - Digital Analytics </t>
  </si>
  <si>
    <t>Landin Gee</t>
  </si>
  <si>
    <t xml:space="preserve">Manager, Digital Analytics and Optimization </t>
  </si>
  <si>
    <t xml:space="preserve"> Automobile Club of Southern California</t>
  </si>
  <si>
    <t>Mark Robinson</t>
  </si>
  <si>
    <t>Senior Vice President, Digital Strategy, Media and Analytics</t>
  </si>
  <si>
    <t>CBD Marketing</t>
  </si>
  <si>
    <t>Brijesh Mehta</t>
  </si>
  <si>
    <t xml:space="preserve">Marketing &amp; Media Analytics Manager </t>
  </si>
  <si>
    <t xml:space="preserve"> USEReady</t>
  </si>
  <si>
    <t>Amanda Felbab</t>
  </si>
  <si>
    <t>Consumer Insights and Predictive Analytics Leader</t>
  </si>
  <si>
    <t xml:space="preserve"> Walt Disney World</t>
  </si>
  <si>
    <t>Michael Reilly</t>
  </si>
  <si>
    <t>Sr. Manager, Digital Analytics, Testing &amp; Optimization.</t>
  </si>
  <si>
    <t xml:space="preserve"> Panera Bread</t>
  </si>
  <si>
    <t>Liu He</t>
  </si>
  <si>
    <t>Digital Marketer | Digital Communications &amp; Marketing Technology</t>
  </si>
  <si>
    <t>Expedia.INC</t>
  </si>
  <si>
    <t>Brad Gagne</t>
  </si>
  <si>
    <t xml:space="preserve">Vice President of Mobile Analytics </t>
  </si>
  <si>
    <t>POSSIBLE</t>
  </si>
  <si>
    <t xml:space="preserve">Luis Eduardo Rodriguez Carrizosa </t>
  </si>
  <si>
    <t>Market intelligence specialist</t>
  </si>
  <si>
    <t>Servicios Nutresa</t>
  </si>
  <si>
    <t>Crystal Greenhouse</t>
  </si>
  <si>
    <t>Head of Digital Analytics &amp; Marketing Optimization</t>
  </si>
  <si>
    <t xml:space="preserve"> Wiley</t>
  </si>
  <si>
    <t>Chris James</t>
  </si>
  <si>
    <t>Head of Digital Analytics &amp; Optimisation</t>
  </si>
  <si>
    <t>Yashodhan Dhore</t>
  </si>
  <si>
    <t xml:space="preserve">Director, Head of Digital Analytics (GP Marketing) </t>
  </si>
  <si>
    <t>Marc Abbott</t>
  </si>
  <si>
    <t xml:space="preserve">Head of Digital Analytics </t>
  </si>
  <si>
    <t xml:space="preserve"> Invesco EMEA</t>
  </si>
  <si>
    <t>Chris Nutting</t>
  </si>
  <si>
    <t>Vitality</t>
  </si>
  <si>
    <t>Adrian Maguire</t>
  </si>
  <si>
    <t>Head of Digital Analytics and Optimisation</t>
  </si>
  <si>
    <t>British Gas Business</t>
  </si>
  <si>
    <t>Nina Malakooty</t>
  </si>
  <si>
    <t xml:space="preserve">Manager | Retail and Consumer Insights &amp; Analytics </t>
  </si>
  <si>
    <t>Nitesh Koppikar</t>
  </si>
  <si>
    <t>Senior Advisor | Global Insights | Global Brand, Marketing &amp; Communications</t>
  </si>
  <si>
    <t xml:space="preserve">He referred us to someone else </t>
  </si>
  <si>
    <t>Zhenyu (William) Yan</t>
  </si>
  <si>
    <t xml:space="preserve">Sr. Director, Machine Learning </t>
  </si>
  <si>
    <t xml:space="preserve"> Adobe</t>
  </si>
  <si>
    <t>Brian Cooke</t>
  </si>
  <si>
    <t>Director, Digital Marketing &amp; Optimization</t>
  </si>
  <si>
    <t>Samuel Itin</t>
  </si>
  <si>
    <t>Growth &amp; Marketing; Optimization, MarTech, and Analytics Leader</t>
  </si>
  <si>
    <t xml:space="preserve"> Human Interest</t>
  </si>
  <si>
    <t>Mai AlOwaish</t>
  </si>
  <si>
    <t>Chief Data Officer at Gulf Bank , Digital Analytics Association Board Member</t>
  </si>
  <si>
    <t>Gulf Bank</t>
  </si>
  <si>
    <t>Violet Ding</t>
  </si>
  <si>
    <t xml:space="preserve">Sr. Director - Digital Analytics &amp; Insights </t>
  </si>
  <si>
    <t>Discovery Inc</t>
  </si>
  <si>
    <t>Naveen Menon</t>
  </si>
  <si>
    <t xml:space="preserve">Director - Digital Analytics and Optimization | Ecommerce </t>
  </si>
  <si>
    <t>John Trimble</t>
  </si>
  <si>
    <t>Digital Analytics and Experimentation Manager</t>
  </si>
  <si>
    <t>TalkTalk</t>
  </si>
  <si>
    <t>They already have a partner for MMM</t>
  </si>
  <si>
    <t>Langqing Fan</t>
  </si>
  <si>
    <t xml:space="preserve">Analyst, Marketing aquisition and Investment Optimization </t>
  </si>
  <si>
    <t>A Place for Mom</t>
  </si>
  <si>
    <t>Pat Garrett</t>
  </si>
  <si>
    <t xml:space="preserve">VP, Marketing Analytics, </t>
  </si>
  <si>
    <t>Peacock TV</t>
  </si>
  <si>
    <t>Alexis Asimakopoulos</t>
  </si>
  <si>
    <t>Data Analytics &amp; Digital Transformation Manager</t>
  </si>
  <si>
    <t>Idorsia Pharmaceuticals Ltd</t>
  </si>
  <si>
    <t>Pamela Piccola-Fales</t>
  </si>
  <si>
    <t>Director, Media and Acquisition</t>
  </si>
  <si>
    <t xml:space="preserve">Squarespace </t>
  </si>
  <si>
    <t>Rob Preston</t>
  </si>
  <si>
    <t>Rajiv Narang</t>
  </si>
  <si>
    <t>Senior Director, Customer Optimization</t>
  </si>
  <si>
    <t>eBay Inc</t>
  </si>
  <si>
    <t>Ying (劉穎) L.</t>
  </si>
  <si>
    <t>Manager, Digital Analytics, Acquisition &amp; Performance Media</t>
  </si>
  <si>
    <t>Thomas Demondion</t>
  </si>
  <si>
    <t xml:space="preserve">Senior media &amp; data manager </t>
  </si>
  <si>
    <t>Nigel Morgan</t>
  </si>
  <si>
    <t>Senior Marketing Manager: Demand Planning &amp; Forecasting</t>
  </si>
  <si>
    <t>23andMe</t>
  </si>
  <si>
    <t>Neil Seecharan</t>
  </si>
  <si>
    <t xml:space="preserve">Senior Manager Digital Analytics </t>
  </si>
  <si>
    <t>Brendan McGinn</t>
  </si>
  <si>
    <t xml:space="preserve">Director of Performance Marketing </t>
  </si>
  <si>
    <t>They already have a partner</t>
  </si>
  <si>
    <t>Xavier Bussonnais</t>
  </si>
  <si>
    <t>Head of Digital Marketing and e-Commerce</t>
  </si>
  <si>
    <t xml:space="preserve"> Quintessential Brands Group</t>
  </si>
  <si>
    <t>Monaco</t>
  </si>
  <si>
    <t>Paolo Pennisi</t>
  </si>
  <si>
    <t xml:space="preserve">Global Head of Marketplace Analytics </t>
  </si>
  <si>
    <t>Dancho Nestorov</t>
  </si>
  <si>
    <t>Head of Digital Strategies and Innovations</t>
  </si>
  <si>
    <t xml:space="preserve"> Fenix Outdoor</t>
  </si>
  <si>
    <t>Francisco Contreras</t>
  </si>
  <si>
    <t>Head Of Digital Strategy &amp; Marketing</t>
  </si>
  <si>
    <t>Enérgya-VM</t>
  </si>
  <si>
    <t>Adam Fox</t>
  </si>
  <si>
    <t>Director, Digital Experience &amp; Media</t>
  </si>
  <si>
    <t>Qdoba Restaurant Corporation</t>
  </si>
  <si>
    <t>Jason A. Murray</t>
  </si>
  <si>
    <t>Digital Analytics Consultant</t>
  </si>
  <si>
    <t>Campfire Analytics</t>
  </si>
  <si>
    <t>Shad Alam</t>
  </si>
  <si>
    <t>Digital Analytics and Optimisation Manager</t>
  </si>
  <si>
    <t>Australian Unity</t>
  </si>
  <si>
    <t>Joe (Josef) Bresler</t>
  </si>
  <si>
    <t xml:space="preserve">Vice President Digital Marketing - Web </t>
  </si>
  <si>
    <t>Informatica</t>
  </si>
  <si>
    <t>Michael Z.</t>
  </si>
  <si>
    <t xml:space="preserve">Application Development Manager (Marketing &amp; Analytics) </t>
  </si>
  <si>
    <t>Natalie Berger</t>
  </si>
  <si>
    <t>Senior Marketing Manager, Consumer Growth</t>
  </si>
  <si>
    <t xml:space="preserve"> Jiobit</t>
  </si>
  <si>
    <t>Adrienne R. Lofton</t>
  </si>
  <si>
    <t xml:space="preserve">Vice President of North America Marketing </t>
  </si>
  <si>
    <t>Tiffany H. Mitsui</t>
  </si>
  <si>
    <t>Senior Manager, Strategic Marketing</t>
  </si>
  <si>
    <t>Lauren Sherman</t>
  </si>
  <si>
    <t>VP Consumer Direct Marketing</t>
  </si>
  <si>
    <t>Jason Horowitz</t>
  </si>
  <si>
    <t xml:space="preserve">SVP US Marketing | Global Head of Media &amp; Digital </t>
  </si>
  <si>
    <t xml:space="preserve"> Mattel, Inc.</t>
  </si>
  <si>
    <t>Rossana L.</t>
  </si>
  <si>
    <t xml:space="preserve">Performance Marketing, Search </t>
  </si>
  <si>
    <t xml:space="preserve"> Walmart eCommerce</t>
  </si>
  <si>
    <t>Mahsa Jou</t>
  </si>
  <si>
    <t xml:space="preserve">Performance Marketing Manager (Programmatic Display, Paid Social Media, SEM) </t>
  </si>
  <si>
    <t>Cole Moir</t>
  </si>
  <si>
    <t>Chief Digital Officer</t>
  </si>
  <si>
    <t>The Dr. Oz Show</t>
  </si>
  <si>
    <t>Anthony Hampstead</t>
  </si>
  <si>
    <t>MullenLowe Mediahub</t>
  </si>
  <si>
    <t>Connie Zhang</t>
  </si>
  <si>
    <t>Sr Director, Marketing Intelligence, Global Marketing</t>
  </si>
  <si>
    <t>Vicki MacDonald</t>
  </si>
  <si>
    <t>Associate Director of Media</t>
  </si>
  <si>
    <t>Wiley</t>
  </si>
  <si>
    <t>Patrick Handley</t>
  </si>
  <si>
    <t>Subway</t>
  </si>
  <si>
    <t>Selvee Khanolkar</t>
  </si>
  <si>
    <t>Senior Analyst, Analytic Consulting</t>
  </si>
  <si>
    <t>Felipe Spall Chaxim</t>
  </si>
  <si>
    <t>AutoScout24</t>
  </si>
  <si>
    <t>Chris Luckett</t>
  </si>
  <si>
    <t>Director, Commercial Data Operations</t>
  </si>
  <si>
    <t>Stefan Roos</t>
  </si>
  <si>
    <t>Team Lead Media &amp; Data</t>
  </si>
  <si>
    <t>ANWB</t>
  </si>
  <si>
    <t>Gloria M. Cabas Fuentes</t>
  </si>
  <si>
    <t>Product Marketing Lead</t>
  </si>
  <si>
    <t>Millicom</t>
  </si>
  <si>
    <t>Chengyu Wu</t>
  </si>
  <si>
    <t>Sr. Data Scientist, Paid Media Analytics</t>
  </si>
  <si>
    <t>Loes Wolters</t>
  </si>
  <si>
    <t>Modelling Expert</t>
  </si>
  <si>
    <t>Perfectdata</t>
  </si>
  <si>
    <t>David Pham</t>
  </si>
  <si>
    <t>Marketing Analytical Manager</t>
  </si>
  <si>
    <t>Jing Cao</t>
  </si>
  <si>
    <t>Senior Analyst, Performance Analytics</t>
  </si>
  <si>
    <t>Sandra Guo</t>
  </si>
  <si>
    <t>Yang Lu (2)</t>
  </si>
  <si>
    <t>Arie Streefkerk</t>
  </si>
  <si>
    <t>Global Marketing - Senior Finance Manager</t>
  </si>
  <si>
    <t>Anna Hansen</t>
  </si>
  <si>
    <t>Senior Insight Consultant</t>
  </si>
  <si>
    <t>Melody Ansari</t>
  </si>
  <si>
    <t>AAA Carolinas</t>
  </si>
  <si>
    <t>Rosalía Santamaría Muñoz</t>
  </si>
  <si>
    <t>Marketing Intelligence Specialist</t>
  </si>
  <si>
    <t>Cristina Burlacioiu</t>
  </si>
  <si>
    <t>Manager, Digital Care and Data Analytics Tribes Lead</t>
  </si>
  <si>
    <t>Telekom Romania</t>
  </si>
  <si>
    <t>Rebeca Sermer</t>
  </si>
  <si>
    <t>Senior Data Analyst - Data Engineering &amp; Analytics</t>
  </si>
  <si>
    <t>Krishna Kateni</t>
  </si>
  <si>
    <t>Senior Data Analytics Specialist</t>
  </si>
  <si>
    <t>LGIAsuper</t>
  </si>
  <si>
    <t>Tushar Kumar</t>
  </si>
  <si>
    <t>Head of Analytics and Data Science</t>
  </si>
  <si>
    <t>Signify</t>
  </si>
  <si>
    <t>Gavin Acres</t>
  </si>
  <si>
    <t>Nemanja Savic</t>
  </si>
  <si>
    <t>Global Business Analyst</t>
  </si>
  <si>
    <t>ACINO</t>
  </si>
  <si>
    <t>Hideaki Taima</t>
  </si>
  <si>
    <t>Senior Data Scientist/ Manager</t>
  </si>
  <si>
    <t>Zurich Insurance</t>
  </si>
  <si>
    <t>David Fajardo</t>
  </si>
  <si>
    <t>Poly</t>
  </si>
  <si>
    <t>Javier Villamar</t>
  </si>
  <si>
    <t>Head of Market Insights</t>
  </si>
  <si>
    <t>Amanda Hand</t>
  </si>
  <si>
    <t>Senior Lead Data Scientist</t>
  </si>
  <si>
    <t>Michael Frings</t>
  </si>
  <si>
    <t>Dominique Hevesi</t>
  </si>
  <si>
    <t>Praneet Jain</t>
  </si>
  <si>
    <t>Juan Salazar</t>
  </si>
  <si>
    <t>Principal Data Analyst</t>
  </si>
  <si>
    <t>Fanil Gada</t>
  </si>
  <si>
    <t>Louisville</t>
  </si>
  <si>
    <t>Tessa Johnson</t>
  </si>
  <si>
    <t>Digit</t>
  </si>
  <si>
    <t>Praveen Mathur</t>
  </si>
  <si>
    <t>Mallinckrodt</t>
  </si>
  <si>
    <t>Greg Schmidt</t>
  </si>
  <si>
    <t>Senior Director of Business Analytics</t>
  </si>
  <si>
    <t>Swisher</t>
  </si>
  <si>
    <t>Dinah Zacher</t>
  </si>
  <si>
    <t>Manager Strategy &amp; Insights</t>
  </si>
  <si>
    <t>Wilson Siu</t>
  </si>
  <si>
    <t>Senior Analyst, Sales Analytics</t>
  </si>
  <si>
    <t>Roku</t>
  </si>
  <si>
    <t>Germán Munuera</t>
  </si>
  <si>
    <t>Data Tech Lead</t>
  </si>
  <si>
    <t>Koa Health</t>
  </si>
  <si>
    <t>Guido Sapienza</t>
  </si>
  <si>
    <t>Innovation Manager Plant-Based Foods</t>
  </si>
  <si>
    <t>Lavania Balasingam</t>
  </si>
  <si>
    <t>Head of Insights</t>
  </si>
  <si>
    <t>Justin Boggs</t>
  </si>
  <si>
    <t>Minted</t>
  </si>
  <si>
    <t>Li Tan</t>
  </si>
  <si>
    <t>Jerome von Burg</t>
  </si>
  <si>
    <t>Performance Manager</t>
  </si>
  <si>
    <t>Abhishek Jagwani</t>
  </si>
  <si>
    <t>Dhananjay Tiwari</t>
  </si>
  <si>
    <t>Scott Hause</t>
  </si>
  <si>
    <t>Vice President – Consumer Research | Competitive Insights | Media Performance</t>
  </si>
  <si>
    <t>nilo</t>
  </si>
  <si>
    <t>Jirapat (JP) Dejdanoo</t>
  </si>
  <si>
    <t>Head of Marketing Strategy and Media Management</t>
  </si>
  <si>
    <t>True Digital Group</t>
  </si>
  <si>
    <t>Mary O'Hara</t>
  </si>
  <si>
    <t>Marketing Manager, Healthcare</t>
  </si>
  <si>
    <t>GA Foods</t>
  </si>
  <si>
    <t>Martin Sambusini</t>
  </si>
  <si>
    <t>Assoc Marketing Director</t>
  </si>
  <si>
    <t>Lonza</t>
  </si>
  <si>
    <t>Robert E. Ferguson</t>
  </si>
  <si>
    <t>Sr. Manager Consumer Marketing - Adobe Analytics Architect</t>
  </si>
  <si>
    <t>Lisa Kidwell</t>
  </si>
  <si>
    <t>Sisi Zhu</t>
  </si>
  <si>
    <t>Xueqing Hou</t>
  </si>
  <si>
    <t>Levi Strauss</t>
  </si>
  <si>
    <t>Matthew Carlson</t>
  </si>
  <si>
    <t>Senior Digital Marketing Specialist</t>
  </si>
  <si>
    <t>Duluth Trading</t>
  </si>
  <si>
    <t>Manas Shukla</t>
  </si>
  <si>
    <t>Business Analytics Lead Specialist</t>
  </si>
  <si>
    <t>Manohar Lakshmikanthaiah</t>
  </si>
  <si>
    <t>Senior Data Scientist - Product/Media</t>
  </si>
  <si>
    <t>Zhijiao Chen</t>
  </si>
  <si>
    <t>Stash</t>
  </si>
  <si>
    <t>Randy Williams</t>
  </si>
  <si>
    <t>Zillow</t>
  </si>
  <si>
    <t>Jonathan Eubanks</t>
  </si>
  <si>
    <t>Summit Hill Foods</t>
  </si>
  <si>
    <t>Mark Morey</t>
  </si>
  <si>
    <t>Chandra Maddukuri</t>
  </si>
  <si>
    <t>Senior Vice President Data Science and Revenue Management</t>
  </si>
  <si>
    <t>Extra Space Storage</t>
  </si>
  <si>
    <t>Seth Minsk</t>
  </si>
  <si>
    <t>Global Lead, Consumer Experience Insights</t>
  </si>
  <si>
    <t>Andrea K.</t>
  </si>
  <si>
    <t>Senior Manager, Business Strategy</t>
  </si>
  <si>
    <t>Uzma Rauf</t>
  </si>
  <si>
    <t>Vice President, Consumer, Shopper &amp; Market Insights</t>
  </si>
  <si>
    <t>Mike Whalen</t>
  </si>
  <si>
    <t>Mailchimp</t>
  </si>
  <si>
    <t>Jingyu Miao</t>
  </si>
  <si>
    <t>Sr. Analyst, Member and Marketing Analytics</t>
  </si>
  <si>
    <t>Travel + Leisure</t>
  </si>
  <si>
    <t>Leandro Nascimento</t>
  </si>
  <si>
    <t>Advanced Marketing Analytics Manager</t>
  </si>
  <si>
    <t>Jigna Desai</t>
  </si>
  <si>
    <t>Senior Digital Analytics Strategist</t>
  </si>
  <si>
    <t>Fidelity Life Association</t>
  </si>
  <si>
    <t>Daniela Camarda</t>
  </si>
  <si>
    <t>Priya Balakrishnan</t>
  </si>
  <si>
    <t>Senior Manager, Product Data Science</t>
  </si>
  <si>
    <t>Nicksal Rafeek</t>
  </si>
  <si>
    <t>GM - Digital Marketing</t>
  </si>
  <si>
    <t>Techsprout</t>
  </si>
  <si>
    <t>Luqman Sohail</t>
  </si>
  <si>
    <t>Senior Manager - Biddable Media</t>
  </si>
  <si>
    <t>Julia Kroshko</t>
  </si>
  <si>
    <t xml:space="preserve">VP, Global Head of Performance Analytics </t>
  </si>
  <si>
    <t>JP Morgan Chase</t>
  </si>
  <si>
    <t>Mark Koss</t>
  </si>
  <si>
    <t xml:space="preserve">Director of Digital Performance Analytics </t>
  </si>
  <si>
    <t>Matt Dee</t>
  </si>
  <si>
    <t xml:space="preserve">Senior Analyst - Performance Analytics </t>
  </si>
  <si>
    <t>Black Rifle Coffee Company</t>
  </si>
  <si>
    <t>Daniel Lederman</t>
  </si>
  <si>
    <t xml:space="preserve">Senior Performance Analytics Lead </t>
  </si>
  <si>
    <t>Roku Inc.</t>
  </si>
  <si>
    <t>Adam Word</t>
  </si>
  <si>
    <t xml:space="preserve">Associate Manager of Marketing Analytics </t>
  </si>
  <si>
    <t>New Balance</t>
  </si>
  <si>
    <t>Christian Jones</t>
  </si>
  <si>
    <t>Garrett Moll</t>
  </si>
  <si>
    <t>Senior Manager, Marketing Attribution Analytics</t>
  </si>
  <si>
    <t xml:space="preserve"> InterContinental Hotels Group</t>
  </si>
  <si>
    <t>Ozzie Solares</t>
  </si>
  <si>
    <t>Global Head of Integrated Media &amp; Performance Analytics, Asset &amp; Wealth Management</t>
  </si>
  <si>
    <t>Thomas Hamnett</t>
  </si>
  <si>
    <t xml:space="preserve">Director, Media Analytics </t>
  </si>
  <si>
    <t xml:space="preserve"> T-Mobile</t>
  </si>
  <si>
    <t>Jennifer Murphy</t>
  </si>
  <si>
    <t xml:space="preserve">Senior Manager, Marketing Analytics </t>
  </si>
  <si>
    <t xml:space="preserve"> Charles Schwab</t>
  </si>
  <si>
    <t>Jing Hao</t>
  </si>
  <si>
    <t>Kelley Lawson (Sternhagen)</t>
  </si>
  <si>
    <t xml:space="preserve">VP, eCommerce, Marketing Analytics &amp; Strategy </t>
  </si>
  <si>
    <t xml:space="preserve"> Cost Plus World Market</t>
  </si>
  <si>
    <t>Richard Haymore</t>
  </si>
  <si>
    <t>Giridhar Subramanian</t>
  </si>
  <si>
    <t>Project Leader, Unified Marketing Measurement</t>
  </si>
  <si>
    <t>Claire Wyatt</t>
  </si>
  <si>
    <t xml:space="preserve">Sr. Manager Insights &amp; Analytics for Roundel, media re-imagined by Target </t>
  </si>
  <si>
    <t>Karyn Peterson</t>
  </si>
  <si>
    <t xml:space="preserve">VP of Customer Insights, Marketing Analytics and Customer Service </t>
  </si>
  <si>
    <t>Aaron Shaffer</t>
  </si>
  <si>
    <t xml:space="preserve">Vice President, Global Analytics &amp; Insights </t>
  </si>
  <si>
    <t xml:space="preserve"> VF Corporation</t>
  </si>
  <si>
    <t>Roberto Renedo</t>
  </si>
  <si>
    <t xml:space="preserve">Digital Measurement Manager </t>
  </si>
  <si>
    <t xml:space="preserve">Coppel S.A. de C.V. </t>
  </si>
  <si>
    <t>Marios Kampakoglou</t>
  </si>
  <si>
    <t>Special Advisor in Data Analytics</t>
  </si>
  <si>
    <t>National Bank of Greece</t>
  </si>
  <si>
    <t>Larry Lunak</t>
  </si>
  <si>
    <t>Director Client Services &amp; Strategy</t>
  </si>
  <si>
    <t>McCann Health</t>
  </si>
  <si>
    <t>Michael Oswald</t>
  </si>
  <si>
    <t>Pricing Director</t>
  </si>
  <si>
    <t>Lowe's</t>
  </si>
  <si>
    <t>Kris Pakizer</t>
  </si>
  <si>
    <t>GLOBAL HEAD, MARKETING &amp; COMMUNICATIONS</t>
  </si>
  <si>
    <t>Siemens</t>
  </si>
  <si>
    <t>Victor Sierra Reyes</t>
  </si>
  <si>
    <t>Head of Marketing - Global</t>
  </si>
  <si>
    <t>Marathonbet</t>
  </si>
  <si>
    <t>Chang-eun Lee</t>
  </si>
  <si>
    <t>Shreya Agrawal</t>
  </si>
  <si>
    <t>Senior Analyst, Measurement and Analytics</t>
  </si>
  <si>
    <t>Rolando Flores</t>
  </si>
  <si>
    <t>Valerie G.</t>
  </si>
  <si>
    <t>Dwana Neal</t>
  </si>
  <si>
    <t>Vanessa Adamson</t>
  </si>
  <si>
    <t>Andreas Nordfors</t>
  </si>
  <si>
    <t>Oxana Zhdanovich</t>
  </si>
  <si>
    <t>Tongyan (Stephanie) Tang</t>
  </si>
  <si>
    <t xml:space="preserve">Marketing Manager, Insights and Analytics </t>
  </si>
  <si>
    <t xml:space="preserve"> Walmart Media Group</t>
  </si>
  <si>
    <t>Lisa Jazwinski</t>
  </si>
  <si>
    <t>Global Director - Marketing Strategy &amp; Planning</t>
  </si>
  <si>
    <t>Bacardi Global Brands</t>
  </si>
  <si>
    <t>Bryan Lodigiani</t>
  </si>
  <si>
    <t>Director, Business Strategy &amp; Analytics</t>
  </si>
  <si>
    <t>Carolina Panthers</t>
  </si>
  <si>
    <t>Michael A.</t>
  </si>
  <si>
    <t>Nicole Buddin</t>
  </si>
  <si>
    <t>Director of Marketing, Presto</t>
  </si>
  <si>
    <t>Yify Zhang</t>
  </si>
  <si>
    <t>Director, Strategy &amp; Product Marketing, Music</t>
  </si>
  <si>
    <t>Jonathon Webster</t>
  </si>
  <si>
    <t>Senior Data Science Manager, Targeting &amp; Optimization</t>
  </si>
  <si>
    <t>Atlassian</t>
  </si>
  <si>
    <t>John Ushman</t>
  </si>
  <si>
    <t>Senior Director Of Operations, EA Mobile</t>
  </si>
  <si>
    <t>Nipun Palekar</t>
  </si>
  <si>
    <t>Head of Customer Experience Analytics &amp; Strategy</t>
  </si>
  <si>
    <t>Amanda Ruiz-Ball</t>
  </si>
  <si>
    <t>Marketing and Business Development, AVP Marketing Analytics</t>
  </si>
  <si>
    <t>California Credit Union</t>
  </si>
  <si>
    <t>Selcuk Baran</t>
  </si>
  <si>
    <t>Director Data Science and Analytics</t>
  </si>
  <si>
    <t>Anil Mansukhani</t>
  </si>
  <si>
    <t>MGM</t>
  </si>
  <si>
    <t>Murray Webb</t>
  </si>
  <si>
    <t>Group Director, Data Science</t>
  </si>
  <si>
    <t>Naveen Pentakota</t>
  </si>
  <si>
    <t>Associate Director - Data Science</t>
  </si>
  <si>
    <t>David Laros</t>
  </si>
  <si>
    <t>Vice President Digital Strategy, Analytics, and Insights</t>
  </si>
  <si>
    <t>Beghou Consulting</t>
  </si>
  <si>
    <t>Kaveh Paridari</t>
  </si>
  <si>
    <t xml:space="preserve">Precis Digital  </t>
  </si>
  <si>
    <t>Andrei Cervoneascii</t>
  </si>
  <si>
    <t>Executive Director, Business Development &amp; Acquisitions</t>
  </si>
  <si>
    <t>Kristen King</t>
  </si>
  <si>
    <t>Business Strategy Analyst Lead</t>
  </si>
  <si>
    <t>Sherri Winters</t>
  </si>
  <si>
    <t>VP - Customer Analytics</t>
  </si>
  <si>
    <t>Rohan Ramesh</t>
  </si>
  <si>
    <t>Nathan Weber</t>
  </si>
  <si>
    <t>Consulting Director, Science Integration</t>
  </si>
  <si>
    <t>Sarah Schantz-Ellis</t>
  </si>
  <si>
    <t>Associate Vice President, Enterprise Analytics Office</t>
  </si>
  <si>
    <t>Nationwide Insurance</t>
  </si>
  <si>
    <t>Salim Parpia</t>
  </si>
  <si>
    <t>Sr Director, Decision Science</t>
  </si>
  <si>
    <t>Shawn Rouen</t>
  </si>
  <si>
    <t>Children International</t>
  </si>
  <si>
    <t>Nina Oum</t>
  </si>
  <si>
    <t>Head of Product Intelligence</t>
  </si>
  <si>
    <t>Brett Eannarino</t>
  </si>
  <si>
    <t>Sr Manager, Performance Analytics</t>
  </si>
  <si>
    <t>Regeneron Pharmaceuticals</t>
  </si>
  <si>
    <t>Lisa McFarland</t>
  </si>
  <si>
    <t>Gongos</t>
  </si>
  <si>
    <t>Colin Duethorn</t>
  </si>
  <si>
    <t>Sr. Ad Measurement Lead - Performance Analytics</t>
  </si>
  <si>
    <t xml:space="preserve"> Roku Inc.</t>
  </si>
  <si>
    <t>Emmanuel Chomier</t>
  </si>
  <si>
    <t xml:space="preserve">Media &amp; CRM measurement lead </t>
  </si>
  <si>
    <t xml:space="preserve"> Converteo</t>
  </si>
  <si>
    <t>Get in touch with him again about the right person</t>
  </si>
  <si>
    <t>Caleb Grindle</t>
  </si>
  <si>
    <t>Sr. Director, Advertising &amp; Performance Analytics</t>
  </si>
  <si>
    <t>Pegasystems</t>
  </si>
  <si>
    <t>Atin Kulkarni</t>
  </si>
  <si>
    <t>Global Head, Marketing Science/Tech &amp; Store Analytics</t>
  </si>
  <si>
    <t>Diane Leung</t>
  </si>
  <si>
    <t>Altman Solon</t>
  </si>
  <si>
    <t>Ci Song</t>
  </si>
  <si>
    <t>Go Daddy</t>
  </si>
  <si>
    <t>Jesús Roano Aburto</t>
  </si>
  <si>
    <t xml:space="preserve">Digital Performance Coordinator ACD </t>
  </si>
  <si>
    <t>Antoine Sander</t>
  </si>
  <si>
    <t>Consulting Manager | Marketing, Media and Digital performance Strategy</t>
  </si>
  <si>
    <t>Equancy</t>
  </si>
  <si>
    <t>Justin Yun</t>
  </si>
  <si>
    <t>Director, Global Marketing Data &amp; Analytics</t>
  </si>
  <si>
    <t>Joel Barajas</t>
  </si>
  <si>
    <t>Senior Research Scientist</t>
  </si>
  <si>
    <t>Daniel McKean</t>
  </si>
  <si>
    <t xml:space="preserve">Principal Consultant | Sr. Marketing Data Analyst &amp; Strategist </t>
  </si>
  <si>
    <t>mPact Works LLC</t>
  </si>
  <si>
    <t>Adam Eiler</t>
  </si>
  <si>
    <t>Tony Jarvis</t>
  </si>
  <si>
    <t xml:space="preserve">Proprietor &amp; Research Architect </t>
  </si>
  <si>
    <t>Olympic Media Consultancy</t>
  </si>
  <si>
    <t>Robert Mueller</t>
  </si>
  <si>
    <t xml:space="preserve">Analytics and Media Manager </t>
  </si>
  <si>
    <t>Gregory Agati</t>
  </si>
  <si>
    <t>Enterprise Marketing Analytics, Media &amp; Business Intelligence</t>
  </si>
  <si>
    <t>Karol Dulęba</t>
  </si>
  <si>
    <t>Owner / CEO</t>
  </si>
  <si>
    <t>Marketing Analytics Sp zoo</t>
  </si>
  <si>
    <t>Ritwiz Arya</t>
  </si>
  <si>
    <t>Upstart</t>
  </si>
  <si>
    <t>Muyi Yang</t>
  </si>
  <si>
    <t>Senior Manager, Measurement Science</t>
  </si>
  <si>
    <t>Craig Moran</t>
  </si>
  <si>
    <t>Senior Manager of Data Operations</t>
  </si>
  <si>
    <t>Compass</t>
  </si>
  <si>
    <t>Shiksha Singh</t>
  </si>
  <si>
    <t>Sr. Digital Marketing Manager at comiXology, an Amazon company</t>
  </si>
  <si>
    <t>Ryane Askew</t>
  </si>
  <si>
    <t xml:space="preserve">Senior Digital Marketing Leader </t>
  </si>
  <si>
    <t>Ariana Silva</t>
  </si>
  <si>
    <t xml:space="preserve">Marketing Analytics </t>
  </si>
  <si>
    <t>Chase for demo</t>
  </si>
  <si>
    <t>Giulia Erickson</t>
  </si>
  <si>
    <t>Global Vice President, Marketing Analytics &amp; Channel Strategy</t>
  </si>
  <si>
    <t>Ping Wu</t>
  </si>
  <si>
    <t xml:space="preserve">Vice President, Marketing Analytics </t>
  </si>
  <si>
    <t>Baltimore</t>
  </si>
  <si>
    <t>Kareem Harper</t>
  </si>
  <si>
    <t>Cronin</t>
  </si>
  <si>
    <t>Michael Fein</t>
  </si>
  <si>
    <t>Executive Vice President, Strategy, Marketing, Analytics</t>
  </si>
  <si>
    <t>Rogers &amp; Cowan PMK</t>
  </si>
  <si>
    <t>Femke Galle</t>
  </si>
  <si>
    <t xml:space="preserve">Director Database Marketing, Research &amp; Analytics </t>
  </si>
  <si>
    <t>Lindblad Expeditions</t>
  </si>
  <si>
    <t>Nikki Dewsnap</t>
  </si>
  <si>
    <t>Sr. Manager, Digital Marketing Analytics</t>
  </si>
  <si>
    <t>ADT</t>
  </si>
  <si>
    <t>Silas Fisher</t>
  </si>
  <si>
    <t>Sabah Sadiq</t>
  </si>
  <si>
    <t>Taylor Kennedy</t>
  </si>
  <si>
    <t>Senior Manager, Marketing Analytics &amp; Measurement</t>
  </si>
  <si>
    <t>Joon-Ku Im</t>
  </si>
  <si>
    <t>Director, Enterprise Data Science</t>
  </si>
  <si>
    <t>Nikki Smith</t>
  </si>
  <si>
    <t>Federal Title &amp; Escrow</t>
  </si>
  <si>
    <t>Parag Vaish</t>
  </si>
  <si>
    <t>Medable</t>
  </si>
  <si>
    <t>Ajay Kaul</t>
  </si>
  <si>
    <t>Executive Director / Head of Growth Marketing</t>
  </si>
  <si>
    <t>Mark Nelson</t>
  </si>
  <si>
    <t>Vice President Marketing Data and Analytics</t>
  </si>
  <si>
    <t>Physicians Mutual</t>
  </si>
  <si>
    <t>Michael Richmond</t>
  </si>
  <si>
    <t>Vice President, Sales</t>
  </si>
  <si>
    <t>South Mill Champs Mushrooms</t>
  </si>
  <si>
    <t>Ben Downing</t>
  </si>
  <si>
    <t>Chief of Staff, Marketing Enablement Technology &amp; Analytics</t>
  </si>
  <si>
    <t>Deepal Shah</t>
  </si>
  <si>
    <t>Medly</t>
  </si>
  <si>
    <t>Sam Braunstein</t>
  </si>
  <si>
    <t>Talkspace</t>
  </si>
  <si>
    <t>Heath Hammett</t>
  </si>
  <si>
    <t>VP Product</t>
  </si>
  <si>
    <t>Copart</t>
  </si>
  <si>
    <t>Dan Geng</t>
  </si>
  <si>
    <t>Vice President, Product Marketing</t>
  </si>
  <si>
    <t>Srikanth Nayani</t>
  </si>
  <si>
    <t>Caliber Home Loans</t>
  </si>
  <si>
    <t>Barbara McCartney</t>
  </si>
  <si>
    <t>Hyde Park</t>
  </si>
  <si>
    <t>Deney Lam</t>
  </si>
  <si>
    <t>Vice President of Marketing Intelligence</t>
  </si>
  <si>
    <t>Tina Nguyen</t>
  </si>
  <si>
    <t>AVP, Enterprise AI &amp; Analytics</t>
  </si>
  <si>
    <t>Thomas Mitchell</t>
  </si>
  <si>
    <t>Executive Vice President - Analytics</t>
  </si>
  <si>
    <t>Vijay Iyer</t>
  </si>
  <si>
    <t>Vice President of E-Commerce and DTC</t>
  </si>
  <si>
    <t>Stila Cosmetics</t>
  </si>
  <si>
    <t>Drew Miller (2)</t>
  </si>
  <si>
    <t>Vice President of North America Marketing</t>
  </si>
  <si>
    <t>Kaylan Hazlett</t>
  </si>
  <si>
    <t>Managing Partner and Director of Analytics</t>
  </si>
  <si>
    <t>Fluid Advertising</t>
  </si>
  <si>
    <t>Chris Czarnik</t>
  </si>
  <si>
    <t>Vice President Transformation</t>
  </si>
  <si>
    <t>Magellan Health</t>
  </si>
  <si>
    <t>Joe Ellis</t>
  </si>
  <si>
    <t>Vice President - Financial Planning and Analysis (FP&amp;A)</t>
  </si>
  <si>
    <t>CTI Foods</t>
  </si>
  <si>
    <t>Tim Black</t>
  </si>
  <si>
    <t>Vice President of Strategy and Business Analysis</t>
  </si>
  <si>
    <t>American Foods</t>
  </si>
  <si>
    <t>Lisa Gramarossa</t>
  </si>
  <si>
    <t>Associate Director, IBD Analytics &amp; Data Science</t>
  </si>
  <si>
    <t>Andrew Edwards</t>
  </si>
  <si>
    <t>Vice President, Marketing &amp; Business Development</t>
  </si>
  <si>
    <t>Sunday Salon</t>
  </si>
  <si>
    <t>Maristela Castanho</t>
  </si>
  <si>
    <t>VP, Total Customer Satisfaction</t>
  </si>
  <si>
    <t>Shamez D.</t>
  </si>
  <si>
    <t>Global VP, Customer</t>
  </si>
  <si>
    <t>Adthena</t>
  </si>
  <si>
    <t>Paul Charpentier</t>
  </si>
  <si>
    <t>Vice President Director, Data &amp; Analytics</t>
  </si>
  <si>
    <t>George Kritikos</t>
  </si>
  <si>
    <t>Director, Integrated Analytics eCommerce</t>
  </si>
  <si>
    <t>Sunil Rao</t>
  </si>
  <si>
    <t>Debra Coughlin</t>
  </si>
  <si>
    <t>Draftfcb</t>
  </si>
  <si>
    <t>Hanna Kobor</t>
  </si>
  <si>
    <t>Nitin Jain</t>
  </si>
  <si>
    <t>ZS Associates</t>
  </si>
  <si>
    <t>Breanna Hodges</t>
  </si>
  <si>
    <t>Director, Data Management and Analytics</t>
  </si>
  <si>
    <t>Quyen Nguyen</t>
  </si>
  <si>
    <t xml:space="preserve">Lumen Technologies </t>
  </si>
  <si>
    <t>Randall McCorkle</t>
  </si>
  <si>
    <t>Debbie Reynolds</t>
  </si>
  <si>
    <t>VP, Analytic Tools and Platforms</t>
  </si>
  <si>
    <t>Pfizer Inc.</t>
  </si>
  <si>
    <t>Richard Renzulli</t>
  </si>
  <si>
    <t>Senior Director - Paid Media, Global Subscriber Acquisition</t>
  </si>
  <si>
    <t>Danny O'Brien</t>
  </si>
  <si>
    <t>Cody Gault</t>
  </si>
  <si>
    <t>Integrated Marketing Manager- Media</t>
  </si>
  <si>
    <t>Raj Nellore</t>
  </si>
  <si>
    <t>Head of Operations Data Science Programs</t>
  </si>
  <si>
    <t>Coupang</t>
  </si>
  <si>
    <t>Phillip Lee</t>
  </si>
  <si>
    <t>Group Product Manager, Growth and Marketing Technology</t>
  </si>
  <si>
    <t>Afterpay</t>
  </si>
  <si>
    <t>Chris Reiner</t>
  </si>
  <si>
    <t>Group Manager, Marketing Analytics</t>
  </si>
  <si>
    <t>Boston Scientific</t>
  </si>
  <si>
    <t>Mark Mahoney</t>
  </si>
  <si>
    <t>IG</t>
  </si>
  <si>
    <t>William DeCesare</t>
  </si>
  <si>
    <t>quip</t>
  </si>
  <si>
    <t>Marcia Lima Cardoso</t>
  </si>
  <si>
    <t>Tripadvisor</t>
  </si>
  <si>
    <t>Jaison Moses</t>
  </si>
  <si>
    <t>Lead Decision Science Manager</t>
  </si>
  <si>
    <t>Sam Barrows</t>
  </si>
  <si>
    <t>Ananth Sivasankaran</t>
  </si>
  <si>
    <t>Aseem Patel</t>
  </si>
  <si>
    <t>Senior Manager, Web Analytics</t>
  </si>
  <si>
    <t>Sallie Mae</t>
  </si>
  <si>
    <t>Roozbeh Davari</t>
  </si>
  <si>
    <t>Sr. Manager and Architect of AI</t>
  </si>
  <si>
    <t>Aisera</t>
  </si>
  <si>
    <t>Vishwa Kolla</t>
  </si>
  <si>
    <t>AD, Advanced Analytics</t>
  </si>
  <si>
    <t>George Sutcliffe</t>
  </si>
  <si>
    <t>Global Communications Insights &amp; Analytics Lead</t>
  </si>
  <si>
    <t>Raytheon Technologies</t>
  </si>
  <si>
    <t>Stephan Abend</t>
  </si>
  <si>
    <t>Head of Data Science Hub</t>
  </si>
  <si>
    <t>Richard Turner</t>
  </si>
  <si>
    <t>Senior Manager, Business Insights and Analytics</t>
  </si>
  <si>
    <t>Angela Calway</t>
  </si>
  <si>
    <t>Industry Lead / Manager, Ads Measurement &amp; Insights</t>
  </si>
  <si>
    <t>Tim Hiebenthal</t>
  </si>
  <si>
    <t>Senior BI Manager</t>
  </si>
  <si>
    <t>Wellster Healthtech Group</t>
  </si>
  <si>
    <t>Asieh Ahani</t>
  </si>
  <si>
    <t>MassMutual</t>
  </si>
  <si>
    <t>Michael Brady</t>
  </si>
  <si>
    <t>Senior Finance Manager</t>
  </si>
  <si>
    <t>SoundCloud</t>
  </si>
  <si>
    <t>Coco Chen</t>
  </si>
  <si>
    <t>AVP, Model Sr. Analyst</t>
  </si>
  <si>
    <t>Vijaysarathy Bharadwaj</t>
  </si>
  <si>
    <t>Stephen Zhang</t>
  </si>
  <si>
    <t>Senior Manager, Digital Analytics</t>
  </si>
  <si>
    <t>ServiceNow</t>
  </si>
  <si>
    <t>InMail</t>
  </si>
  <si>
    <t>Sertac Turgut</t>
  </si>
  <si>
    <t>Head of Analytics &amp; Insights - France, Belgium, Netherlands Cluster</t>
  </si>
  <si>
    <t>Christopher Duncan</t>
  </si>
  <si>
    <t>Director of Sales &amp; Marketing Analytics</t>
  </si>
  <si>
    <t>Scott Sokoloff</t>
  </si>
  <si>
    <t xml:space="preserve"> Transfix</t>
  </si>
  <si>
    <t>Vishal Agarwal</t>
  </si>
  <si>
    <t>Director, Business Analytics (Cross US Specialty)</t>
  </si>
  <si>
    <t>Periklis Papanikolaou</t>
  </si>
  <si>
    <t xml:space="preserve">Marketing Technology Consultant </t>
  </si>
  <si>
    <t>AdMariner</t>
  </si>
  <si>
    <t>Krima Shah</t>
  </si>
  <si>
    <t xml:space="preserve">VP/D, Mobile Product Market Analytics and Optimization </t>
  </si>
  <si>
    <t>OneMain Financial</t>
  </si>
  <si>
    <t>Sharan Subramani</t>
  </si>
  <si>
    <t xml:space="preserve">Marketing Performance Specialist </t>
  </si>
  <si>
    <t>Tini Sevak</t>
  </si>
  <si>
    <t xml:space="preserve">Vice President, Audiences &amp; Data </t>
  </si>
  <si>
    <t xml:space="preserve"> CNN International Commercial</t>
  </si>
  <si>
    <t>Omri Duek</t>
  </si>
  <si>
    <t xml:space="preserve">Director, Data Science &amp; Analytics, Coca-Cola Freestyle </t>
  </si>
  <si>
    <t>Christine Burki</t>
  </si>
  <si>
    <t>Sr Manager, Customer and Sales Analytics</t>
  </si>
  <si>
    <t>Taco Bell</t>
  </si>
  <si>
    <t>Megan Isherwood</t>
  </si>
  <si>
    <t>Director, Marketing and Revenue Operations</t>
  </si>
  <si>
    <t>Newsela</t>
  </si>
  <si>
    <t>Doug Watson</t>
  </si>
  <si>
    <t>Senior Marketing Manager, Private Brands</t>
  </si>
  <si>
    <t>Drew Carpenter</t>
  </si>
  <si>
    <t>Vice President, Commercial Analytics</t>
  </si>
  <si>
    <t>Andrea Chaney</t>
  </si>
  <si>
    <t>KIK</t>
  </si>
  <si>
    <t>Peter Woodroffe</t>
  </si>
  <si>
    <t>Digital Insight Manager</t>
  </si>
  <si>
    <t>Carnival UK</t>
  </si>
  <si>
    <t>Spencer Smith</t>
  </si>
  <si>
    <t>Milorad Sucur</t>
  </si>
  <si>
    <t>Product Manager, Travel Agency Revenue Optimization Data &amp; Analytics Products</t>
  </si>
  <si>
    <t>Sabre Travel</t>
  </si>
  <si>
    <t>Annie (Hanyue) Hu</t>
  </si>
  <si>
    <t>Ryan Bartley</t>
  </si>
  <si>
    <t>Manager, CRM</t>
  </si>
  <si>
    <t>Designer Brands</t>
  </si>
  <si>
    <t>Zach Harris</t>
  </si>
  <si>
    <t>Senior Product Insights Analyst</t>
  </si>
  <si>
    <t>Squarespace</t>
  </si>
  <si>
    <t>Peter McMahon</t>
  </si>
  <si>
    <t>Director-Program Analysis</t>
  </si>
  <si>
    <t>ViacomCBS</t>
  </si>
  <si>
    <t>Katie Smith</t>
  </si>
  <si>
    <t>Sr. Digital Analyst</t>
  </si>
  <si>
    <t>Meritor</t>
  </si>
  <si>
    <t>Aarthi Manoharan</t>
  </si>
  <si>
    <t>Genentech</t>
  </si>
  <si>
    <t>Vincent Scopino</t>
  </si>
  <si>
    <t>Lead Analyst, Digital Analytics &amp; Measurement</t>
  </si>
  <si>
    <t>Cloudflare</t>
  </si>
  <si>
    <t>Jeanna McCann</t>
  </si>
  <si>
    <t>Manager, Category Development</t>
  </si>
  <si>
    <t>Sun Products Corp</t>
  </si>
  <si>
    <t>Chinmay Jain</t>
  </si>
  <si>
    <t>Sr. Associate Manager, Analytics</t>
  </si>
  <si>
    <t>Pascal Landau</t>
  </si>
  <si>
    <t>Marketing Intelligence &amp; Marketing Technology</t>
  </si>
  <si>
    <t>ABOUT YOU</t>
  </si>
  <si>
    <t>Natalie Paden Barker</t>
  </si>
  <si>
    <t>Time Warner Cable</t>
  </si>
  <si>
    <t>Peillanne Tang</t>
  </si>
  <si>
    <t>Shilpa Sure</t>
  </si>
  <si>
    <t>Udemy</t>
  </si>
  <si>
    <t>Bradley Demerich</t>
  </si>
  <si>
    <t>Data Analysis Manager</t>
  </si>
  <si>
    <t>Valentin Mucke</t>
  </si>
  <si>
    <t>Senior Data Analyst/Scientist - Marketing analytics</t>
  </si>
  <si>
    <t>Nicolas Baurin</t>
  </si>
  <si>
    <t>Zhaoyu Zuo</t>
  </si>
  <si>
    <t>Justin Lamp</t>
  </si>
  <si>
    <t>Senior Manager, Advanced Consumer Analytics</t>
  </si>
  <si>
    <t>Goodyear</t>
  </si>
  <si>
    <t xml:space="preserve">Kevin Geraghty </t>
  </si>
  <si>
    <t>AvalonBay Communities</t>
  </si>
  <si>
    <t>Lauren Mitchell</t>
  </si>
  <si>
    <t>SVP, Media</t>
  </si>
  <si>
    <t>Ring2Media</t>
  </si>
  <si>
    <t>Jennifer Lemming</t>
  </si>
  <si>
    <t>SVP Global Marketing</t>
  </si>
  <si>
    <t>LexisNexis Risk Solutions</t>
  </si>
  <si>
    <t>Laura Arnold</t>
  </si>
  <si>
    <t>Director of Brand, America</t>
  </si>
  <si>
    <t>OYO America</t>
  </si>
  <si>
    <t xml:space="preserve">Virginia Wheway </t>
  </si>
  <si>
    <t>Cesare Pasca</t>
  </si>
  <si>
    <t>Paid Media Director</t>
  </si>
  <si>
    <t>Mentimeter</t>
  </si>
  <si>
    <t>Ryan Coe</t>
  </si>
  <si>
    <t>Christopher Cox</t>
  </si>
  <si>
    <t>International Lead - Marketing Science</t>
  </si>
  <si>
    <t>Amanda Cohen</t>
  </si>
  <si>
    <t>XO</t>
  </si>
  <si>
    <t>Kavitha Parthasarathy</t>
  </si>
  <si>
    <t>Executive Director, Commercial Analytics &amp; Forecasting</t>
  </si>
  <si>
    <t>InMail sent date 9/15/21</t>
  </si>
  <si>
    <t>Mirjam Grill</t>
  </si>
  <si>
    <t>Category Manager eCommerce Europe</t>
  </si>
  <si>
    <t>PUMA</t>
  </si>
  <si>
    <t>Surabhi Parakh</t>
  </si>
  <si>
    <t>Better.com</t>
  </si>
  <si>
    <t>Thomas Chippeaux</t>
  </si>
  <si>
    <t>Digital Marketing-Manager</t>
  </si>
  <si>
    <t>Crédit Agricole</t>
  </si>
  <si>
    <t>Geordie Dudley</t>
  </si>
  <si>
    <t>Associate Director, Digital Marketing</t>
  </si>
  <si>
    <t>Element Biosciences</t>
  </si>
  <si>
    <t>Wilson Zou</t>
  </si>
  <si>
    <t>Commercial Analytics Leader</t>
  </si>
  <si>
    <t>Enno Untiedt</t>
  </si>
  <si>
    <t>Head of Customer Analytics &amp; Experience</t>
  </si>
  <si>
    <t>Zurich Groupe</t>
  </si>
  <si>
    <t>Josh Dixon</t>
  </si>
  <si>
    <t>Director - Cyber Analytics and Data Science</t>
  </si>
  <si>
    <t>Julie Thompson</t>
  </si>
  <si>
    <t>Piaget</t>
  </si>
  <si>
    <t>9/29/2021</t>
  </si>
  <si>
    <t>Dina Smith</t>
  </si>
  <si>
    <t>Manager, Marketing Analytics Measurement</t>
  </si>
  <si>
    <t>Olivier Le Clair</t>
  </si>
  <si>
    <t>Global Marketing Data &amp; Analytics Director</t>
  </si>
  <si>
    <t xml:space="preserve"> Dassault Systèmes</t>
  </si>
  <si>
    <t>Jullian Rodriguez</t>
  </si>
  <si>
    <t>Associate Director of Marketing Analytics</t>
  </si>
  <si>
    <t>Vroom</t>
  </si>
  <si>
    <t>Andrew Covato</t>
  </si>
  <si>
    <t>Global Head of Measurement &amp; Insights</t>
  </si>
  <si>
    <t>Cherry Qianyun Lin</t>
  </si>
  <si>
    <t xml:space="preserve">Director of Marketing Analytics </t>
  </si>
  <si>
    <t xml:space="preserve"> Grove Collaborative</t>
  </si>
  <si>
    <t>Brian Garnett</t>
  </si>
  <si>
    <t>Michelle Yam</t>
  </si>
  <si>
    <t>Senior Director, Lifecycle Marketing &amp; Analytics</t>
  </si>
  <si>
    <t xml:space="preserve">Momentive-AI </t>
  </si>
  <si>
    <t>Alice Yang</t>
  </si>
  <si>
    <t xml:space="preserve">Giuliano Taddei </t>
  </si>
  <si>
    <t>Steven Hong</t>
  </si>
  <si>
    <t>COSMAX</t>
  </si>
  <si>
    <t>Ash Alam</t>
  </si>
  <si>
    <t>Vice President Information Technology</t>
  </si>
  <si>
    <t>Shari's</t>
  </si>
  <si>
    <t>Jesse Adams</t>
  </si>
  <si>
    <t>Vice President - Pricing &amp; Analytics</t>
  </si>
  <si>
    <t>CarGroup</t>
  </si>
  <si>
    <t>SAmerican Tweedy</t>
  </si>
  <si>
    <t>Director of Category Management and Sales Operations</t>
  </si>
  <si>
    <t>Fiskars Group</t>
  </si>
  <si>
    <t>John Gutzler</t>
  </si>
  <si>
    <t>Director, Global Reinsurance Strategy Group</t>
  </si>
  <si>
    <t>Dietmar Ostermann</t>
  </si>
  <si>
    <t>Global Senior Product Owner || Advanced Analytics</t>
  </si>
  <si>
    <t>Erin Zhu</t>
  </si>
  <si>
    <t>Kate Spade Senior Finance Director</t>
  </si>
  <si>
    <t>Tapestry</t>
  </si>
  <si>
    <t>Justine Colvin</t>
  </si>
  <si>
    <t>Eric Olsen</t>
  </si>
  <si>
    <t>Art of Problem Solving</t>
  </si>
  <si>
    <t>Yana Kershteyn</t>
  </si>
  <si>
    <t>Sr.Director, Consumer Marketing</t>
  </si>
  <si>
    <t>Cox Automotive</t>
  </si>
  <si>
    <t>Elizabeth Filimonova</t>
  </si>
  <si>
    <t>Storyhunter</t>
  </si>
  <si>
    <t>Lise Brende</t>
  </si>
  <si>
    <t>Head of Consumer Insights</t>
  </si>
  <si>
    <t>Spin (Ford Mobility)</t>
  </si>
  <si>
    <t>Oliver Roberts</t>
  </si>
  <si>
    <t>Head of Insights &amp; Effectiveness</t>
  </si>
  <si>
    <t>Chivas Brothers</t>
  </si>
  <si>
    <t>Brice Milano</t>
  </si>
  <si>
    <t>TrueCar</t>
  </si>
  <si>
    <t>Nick Antoniades</t>
  </si>
  <si>
    <t>Vice President, CRM and analytics</t>
  </si>
  <si>
    <t>Ashley Stewart</t>
  </si>
  <si>
    <t>Deirdre Tippen</t>
  </si>
  <si>
    <t>Head of Marketing Optimisation</t>
  </si>
  <si>
    <t>Benoit Caron</t>
  </si>
  <si>
    <t>Group Media Deputy Director</t>
  </si>
  <si>
    <t>Anna Baynes</t>
  </si>
  <si>
    <t>Lowell</t>
  </si>
  <si>
    <t>Janice Jacobs</t>
  </si>
  <si>
    <t>HearingLife</t>
  </si>
  <si>
    <t>Sara Anderson</t>
  </si>
  <si>
    <t>Origin</t>
  </si>
  <si>
    <t>Abe Adler</t>
  </si>
  <si>
    <t>Director of eCommerce/DTC &amp; Digital Analytics</t>
  </si>
  <si>
    <t>The Bountiful Company</t>
  </si>
  <si>
    <t>Celine Cloutier Akrey</t>
  </si>
  <si>
    <t>Sr. Marketing Director</t>
  </si>
  <si>
    <t>UniVoIP</t>
  </si>
  <si>
    <t>Nicolas Jornet</t>
  </si>
  <si>
    <t>Director, Strategy &amp; Marketing</t>
  </si>
  <si>
    <t>Kelkoo</t>
  </si>
  <si>
    <t>Darshini Perera</t>
  </si>
  <si>
    <t>Director of Global Marketing</t>
  </si>
  <si>
    <t>Suzanne Lancaster</t>
  </si>
  <si>
    <t xml:space="preserve">Aeris </t>
  </si>
  <si>
    <t>Richard Phillips</t>
  </si>
  <si>
    <t xml:space="preserve">Hitachi Vantara </t>
  </si>
  <si>
    <t>Danny Sue</t>
  </si>
  <si>
    <t>Brand Manager, Brand Strategy China, Brand KPI steering &amp; Marketing effectiveness analysis</t>
  </si>
  <si>
    <t>Elaine W.</t>
  </si>
  <si>
    <t>Head of Data Marketing</t>
  </si>
  <si>
    <t xml:space="preserve">Bestseller Fashion Group China </t>
  </si>
  <si>
    <t>Michael Ryan</t>
  </si>
  <si>
    <t>Associate Director of Insights</t>
  </si>
  <si>
    <t>Teads</t>
  </si>
  <si>
    <t>Ryan Wilson</t>
  </si>
  <si>
    <t>Darren Moore</t>
  </si>
  <si>
    <t>VP, Head of Product Marketing</t>
  </si>
  <si>
    <t>TVSquared</t>
  </si>
  <si>
    <t>Katherine Orozco</t>
  </si>
  <si>
    <t>Managing Director, OMG LATAM &amp; GAM</t>
  </si>
  <si>
    <t>Akhila Venkitachalam</t>
  </si>
  <si>
    <t>Consulting Director- Analytics Practice</t>
  </si>
  <si>
    <t>Kelli Templeton</t>
  </si>
  <si>
    <t>Chief Marketing Officer (North America)</t>
  </si>
  <si>
    <t>Aleta Chase</t>
  </si>
  <si>
    <t>BISSELL Homecare</t>
  </si>
  <si>
    <t>Dominique GERBER</t>
  </si>
  <si>
    <t>Director Marketing &amp; Communication</t>
  </si>
  <si>
    <t>GARMIN</t>
  </si>
  <si>
    <t>Harvinder Atwal</t>
  </si>
  <si>
    <t>Moneysupermarket Group</t>
  </si>
  <si>
    <t>Jake Ade</t>
  </si>
  <si>
    <t>Senior Director, Digital Experience Marketing &amp; Analytics</t>
  </si>
  <si>
    <t>Steward Health Care</t>
  </si>
  <si>
    <t>Alexandre Luna</t>
  </si>
  <si>
    <t>Director of Digital</t>
  </si>
  <si>
    <t>Evereden</t>
  </si>
  <si>
    <t>Paul Reason</t>
  </si>
  <si>
    <t>Marketing Director - Marketing Transformation</t>
  </si>
  <si>
    <t>Suzanne Kraus</t>
  </si>
  <si>
    <t>Sr Director, Experience (CX) Insights &amp; Enablement</t>
  </si>
  <si>
    <t>James Sciscione</t>
  </si>
  <si>
    <t>VP/MD Strategic Optimization</t>
  </si>
  <si>
    <t>Aaron Davis</t>
  </si>
  <si>
    <t>Brian Hansen</t>
  </si>
  <si>
    <t>Director of Pricing, Value Strategy</t>
  </si>
  <si>
    <t>Dibyendra Bir Adhikari</t>
  </si>
  <si>
    <t>Brian Getz</t>
  </si>
  <si>
    <t>SRAM</t>
  </si>
  <si>
    <t>Sumei Jin</t>
  </si>
  <si>
    <t>ExecOnline</t>
  </si>
  <si>
    <t>Venkatesh Subramanian</t>
  </si>
  <si>
    <t>Head of Global Digital Marketing &amp; Marketing Operations</t>
  </si>
  <si>
    <t>Michelle Lin</t>
  </si>
  <si>
    <t>Senior Director, Finance &amp; Analytics</t>
  </si>
  <si>
    <t>Italic</t>
  </si>
  <si>
    <t>Chad Bingle</t>
  </si>
  <si>
    <t>Sr. Director of Product</t>
  </si>
  <si>
    <t>The Stable</t>
  </si>
  <si>
    <t>Eneida Kotsani</t>
  </si>
  <si>
    <t>Catherine Zhaohua Hu</t>
  </si>
  <si>
    <t>VP/Head of Marketing</t>
  </si>
  <si>
    <t>Regal Springs</t>
  </si>
  <si>
    <t>Lorenzo Marasca</t>
  </si>
  <si>
    <t>Director of Performance Marketing and Analytics</t>
  </si>
  <si>
    <t>Treatwell</t>
  </si>
  <si>
    <t>Tanja Lefèvre</t>
  </si>
  <si>
    <t>Director of Marketing &amp; Communication</t>
  </si>
  <si>
    <t>Groupe Brandt</t>
  </si>
  <si>
    <t>David Johnson</t>
  </si>
  <si>
    <t>Senior Vice President, Business Intelligence</t>
  </si>
  <si>
    <t>Lee Sherry</t>
  </si>
  <si>
    <t>Geocaching</t>
  </si>
  <si>
    <t>Les Yates</t>
  </si>
  <si>
    <t>Simply CBD</t>
  </si>
  <si>
    <t>Matthew Zerbo</t>
  </si>
  <si>
    <t>Triad</t>
  </si>
  <si>
    <t>Emily Hodges</t>
  </si>
  <si>
    <t>Bush Brothers &amp; Company</t>
  </si>
  <si>
    <t>Caroline Lacaille</t>
  </si>
  <si>
    <t>Global CRM Director</t>
  </si>
  <si>
    <t>Thibaut Bataille</t>
  </si>
  <si>
    <t>GTM Director Europe</t>
  </si>
  <si>
    <t>DuPont Sustainable Solutions</t>
  </si>
  <si>
    <t>Suresh Gunupure</t>
  </si>
  <si>
    <t>Oliver Wyman</t>
  </si>
  <si>
    <t>Sumit Srivastava</t>
  </si>
  <si>
    <t>Sr. Director, Marketing Data and Analytics</t>
  </si>
  <si>
    <t>Nima Asrar Haghighi</t>
  </si>
  <si>
    <t>Marketing Executive Advisor</t>
  </si>
  <si>
    <t>Kong Inc.</t>
  </si>
  <si>
    <t>Damon Burrell</t>
  </si>
  <si>
    <t>SVP, CMO</t>
  </si>
  <si>
    <t>Christi Korzekwa</t>
  </si>
  <si>
    <t>SVP, Marketing</t>
  </si>
  <si>
    <t xml:space="preserve">Tractor Supply Company </t>
  </si>
  <si>
    <t>Justin Evans</t>
  </si>
  <si>
    <t>Global Head of Analytics &amp; Insights</t>
  </si>
  <si>
    <t>Samsung Ads</t>
  </si>
  <si>
    <t>Jessica Hogue</t>
  </si>
  <si>
    <t>GM Measurement &amp; Analytics</t>
  </si>
  <si>
    <t>Krzysztof Białkowski</t>
  </si>
  <si>
    <t>Marjorie Chelius</t>
  </si>
  <si>
    <t>Senior Director Of Marketing (Growth)</t>
  </si>
  <si>
    <t>Mockingbird</t>
  </si>
  <si>
    <t>Robyn Safran</t>
  </si>
  <si>
    <t>David Brandt</t>
  </si>
  <si>
    <t>Global Head of Market Research</t>
  </si>
  <si>
    <t>Apurva Rastogi</t>
  </si>
  <si>
    <t>Product Marketing Consultant</t>
  </si>
  <si>
    <t>Paul Robinson</t>
  </si>
  <si>
    <t xml:space="preserve"> McAfee</t>
  </si>
  <si>
    <t>Camille Melon</t>
  </si>
  <si>
    <t>Community Marketing Lead</t>
  </si>
  <si>
    <t>OCUS</t>
  </si>
  <si>
    <t>Thomas Hamilton</t>
  </si>
  <si>
    <t>Director of Client Services &amp; Marketing Execution</t>
  </si>
  <si>
    <t>JONES</t>
  </si>
  <si>
    <t>Tony Lipscomb</t>
  </si>
  <si>
    <t xml:space="preserve">VERISIGN </t>
  </si>
  <si>
    <t>Vera Moshkina</t>
  </si>
  <si>
    <t>Bridgestone EMEA</t>
  </si>
  <si>
    <t>Liesbet Willems</t>
  </si>
  <si>
    <t>Head of Marketing EMIA - Bridgestone brand &amp; B2C</t>
  </si>
  <si>
    <t>Bridgestone EMIA</t>
  </si>
  <si>
    <t>Thierry Jupsin</t>
  </si>
  <si>
    <t>VP Brands Marketing EMIA</t>
  </si>
  <si>
    <t>Kristen (Harrison) Spice</t>
  </si>
  <si>
    <t>Executive Director, Marketing Science &amp; Enterprise Analytics</t>
  </si>
  <si>
    <t>Vericast</t>
  </si>
  <si>
    <t>Praveen Sharma</t>
  </si>
  <si>
    <t xml:space="preserve">Vice President, Marketing Science &amp; Analytics </t>
  </si>
  <si>
    <t xml:space="preserve"> Greenberg</t>
  </si>
  <si>
    <t>Gokcen Aygenc</t>
  </si>
  <si>
    <t>Sr Director of Analytics</t>
  </si>
  <si>
    <t>Jason Brown (2)</t>
  </si>
  <si>
    <t>Cross Channel Marketing</t>
  </si>
  <si>
    <t>Yang Yu</t>
  </si>
  <si>
    <t>Aaron Templer</t>
  </si>
  <si>
    <t xml:space="preserve">Founder + Strategist </t>
  </si>
  <si>
    <t>Three Over Four</t>
  </si>
  <si>
    <t>Nicholas Mizera</t>
  </si>
  <si>
    <t xml:space="preserve">Rightpoint  </t>
  </si>
  <si>
    <t>Shriram Bhat</t>
  </si>
  <si>
    <t>Roku at Roku Inc.</t>
  </si>
  <si>
    <t>Sean Li</t>
  </si>
  <si>
    <t xml:space="preserve">Marketing Mix &amp; Attribution Modeling Manager </t>
  </si>
  <si>
    <t>Craig Lister</t>
  </si>
  <si>
    <t>EverQuote</t>
  </si>
  <si>
    <t>Jake O'Donnell</t>
  </si>
  <si>
    <t>Manager, Advanced Analytics</t>
  </si>
  <si>
    <t>Victor Nguyen</t>
  </si>
  <si>
    <t xml:space="preserve"> Pepperstone</t>
  </si>
  <si>
    <t>Michelle Macapinlac</t>
  </si>
  <si>
    <t>Senior Associate, Marketing Science</t>
  </si>
  <si>
    <t>Dina Ding</t>
  </si>
  <si>
    <t>Senior Marketing Scientist</t>
  </si>
  <si>
    <t>Wendy Moroze</t>
  </si>
  <si>
    <t xml:space="preserve">Director, Advertising / Marketing Manager </t>
  </si>
  <si>
    <t>Party City</t>
  </si>
  <si>
    <t>Chandran C</t>
  </si>
  <si>
    <t>Search Engine Marketing Analyst</t>
  </si>
  <si>
    <t>Theorem</t>
  </si>
  <si>
    <t>Dio (Dionisios) Favatas</t>
  </si>
  <si>
    <t xml:space="preserve">Executive Director </t>
  </si>
  <si>
    <t>Lucie Merieux</t>
  </si>
  <si>
    <t>Senior International Marketing Consultant</t>
  </si>
  <si>
    <t>Daniel Binder</t>
  </si>
  <si>
    <t>Director Of Marketing</t>
  </si>
  <si>
    <t xml:space="preserve"> New Jupiter Media, Inc</t>
  </si>
  <si>
    <t>Kyle Petzinger</t>
  </si>
  <si>
    <t>ESET North America</t>
  </si>
  <si>
    <t>Celeste Eby</t>
  </si>
  <si>
    <t>Sr. Marketing Manager, Digital &amp; Media</t>
  </si>
  <si>
    <t>Trevor Alaniz</t>
  </si>
  <si>
    <t xml:space="preserve">Director of Performance and Growth Marketing </t>
  </si>
  <si>
    <t>Meritize</t>
  </si>
  <si>
    <t>Carlos Vazquez</t>
  </si>
  <si>
    <t>Miami Marketer</t>
  </si>
  <si>
    <t>Dr. Lucie Poisson</t>
  </si>
  <si>
    <t>Expert Global Marketing</t>
  </si>
  <si>
    <t>IONOS</t>
  </si>
  <si>
    <t>Peter Gouw</t>
  </si>
  <si>
    <t xml:space="preserve">Managing Partner </t>
  </si>
  <si>
    <t>Perfectdata B.V.</t>
  </si>
  <si>
    <t xml:space="preserve">Interested </t>
  </si>
  <si>
    <t>Haren Ghosh</t>
  </si>
  <si>
    <t>Tien Schleider</t>
  </si>
  <si>
    <t>Lead Channel Manager, Paid Media</t>
  </si>
  <si>
    <t>Isaac Weber</t>
  </si>
  <si>
    <t xml:space="preserve">Global Head of Partner Measurement </t>
  </si>
  <si>
    <t>Michael Sobotka</t>
  </si>
  <si>
    <t>Director, Commercial Data Science</t>
  </si>
  <si>
    <t>Abbie Ding</t>
  </si>
  <si>
    <t>Senior Manager, Marketing Insights</t>
  </si>
  <si>
    <t>Laura Gustafson</t>
  </si>
  <si>
    <t>eCommerce Marketing Lead</t>
  </si>
  <si>
    <t>Raphael Mena</t>
  </si>
  <si>
    <t>BANDAI NAMCO</t>
  </si>
  <si>
    <t>Pulkit Guglani</t>
  </si>
  <si>
    <t>Client Lead- Forecasting &amp; BD&amp;L Analytics</t>
  </si>
  <si>
    <t>PharmaACE</t>
  </si>
  <si>
    <t>Leif Svensson</t>
  </si>
  <si>
    <t>BI Team Lead, BI &amp; Analytics</t>
  </si>
  <si>
    <t>Olivier De Ridder</t>
  </si>
  <si>
    <t>Nebraska Furniture Mart</t>
  </si>
  <si>
    <t>Leon Lyazidi</t>
  </si>
  <si>
    <t>Director, Acquisition &amp; Growth Marketing Analytics</t>
  </si>
  <si>
    <t>Disney Streaming</t>
  </si>
  <si>
    <t>Tom Dean DipM</t>
  </si>
  <si>
    <t>Head of Marketing, Analytics &amp; Insight</t>
  </si>
  <si>
    <t>World Wide Internet Insurance</t>
  </si>
  <si>
    <t>Jiyoung Woo</t>
  </si>
  <si>
    <t>Alev Cieslinski</t>
  </si>
  <si>
    <t>Nick Masca</t>
  </si>
  <si>
    <t>Justin Leggett</t>
  </si>
  <si>
    <t>Director of Digital Marketing &amp; Analytics</t>
  </si>
  <si>
    <t>LifeBridge Health</t>
  </si>
  <si>
    <t>Tom Humphrey</t>
  </si>
  <si>
    <t>Global Marketing Strategy &amp; Analytics Manager</t>
  </si>
  <si>
    <t>Deezer</t>
  </si>
  <si>
    <t>Manini Mishra</t>
  </si>
  <si>
    <t>Sr. Marketing Analyst, Data Science</t>
  </si>
  <si>
    <t>Dave</t>
  </si>
  <si>
    <t>Venkat Parvatham</t>
  </si>
  <si>
    <t>Senior Director - eCommerce and Marketing Analytics</t>
  </si>
  <si>
    <t>Lauren Watters</t>
  </si>
  <si>
    <t>Wrench Group</t>
  </si>
  <si>
    <t>Sarah Baker</t>
  </si>
  <si>
    <t>Digital Marketing &amp; Analytics Team Lead</t>
  </si>
  <si>
    <t>Visible</t>
  </si>
  <si>
    <t>William Wei Lin</t>
  </si>
  <si>
    <t>Customer Analytics &amp; Growth Marketing Manager</t>
  </si>
  <si>
    <t>Credo Beauty</t>
  </si>
  <si>
    <t>Vishal Ugle</t>
  </si>
  <si>
    <t>Customer Experience and Marketing Analytics Manager</t>
  </si>
  <si>
    <t>Chubb</t>
  </si>
  <si>
    <t>Chong Li</t>
  </si>
  <si>
    <t>Bradshaw International</t>
  </si>
  <si>
    <t>Chung Lau</t>
  </si>
  <si>
    <t>Marketing Analytics Data Manager</t>
  </si>
  <si>
    <t>Paul Hardcastle</t>
  </si>
  <si>
    <t>Kamran Bakhtiari</t>
  </si>
  <si>
    <t>Head of Marketing and Analytics</t>
  </si>
  <si>
    <t>Mission Loans</t>
  </si>
  <si>
    <t>Wei-Yun (Wendy) Hsu</t>
  </si>
  <si>
    <t>Starz</t>
  </si>
  <si>
    <t>Michael Schlueter</t>
  </si>
  <si>
    <t>Vice President Marketing Tech, Data &amp; Analytics</t>
  </si>
  <si>
    <t>Springer Nature Group</t>
  </si>
  <si>
    <t>Hamza Qureshi</t>
  </si>
  <si>
    <t>Bankers Healthcare</t>
  </si>
  <si>
    <t>Daniel Bors</t>
  </si>
  <si>
    <t>Head of Marketing Analytics and Technology</t>
  </si>
  <si>
    <t>MYTOYS GROUP</t>
  </si>
  <si>
    <t>Robert Row</t>
  </si>
  <si>
    <t>Nordic Naturals</t>
  </si>
  <si>
    <t>Sambit Pal</t>
  </si>
  <si>
    <t>Senior Director - Web Experience &amp; Marketing Analytics</t>
  </si>
  <si>
    <t>Arjun R.</t>
  </si>
  <si>
    <t>VP/Director Digital Marketing &amp; Analytics</t>
  </si>
  <si>
    <t>Srujana Mutyala</t>
  </si>
  <si>
    <t>Matt Welsh</t>
  </si>
  <si>
    <t>Data Science Director, Analytics - Marketing and Growth</t>
  </si>
  <si>
    <t>Ray Jui-Pin Lo</t>
  </si>
  <si>
    <t>Marketing Manager, Research &amp; Analytics</t>
  </si>
  <si>
    <t>BraunAbility</t>
  </si>
  <si>
    <t>Carola Raviol-Hofrichter</t>
  </si>
  <si>
    <t>Head of Online Marketing &amp; Analytics</t>
  </si>
  <si>
    <t>E. Breuninger</t>
  </si>
  <si>
    <t>Lars Koester</t>
  </si>
  <si>
    <t>EDEKA AG</t>
  </si>
  <si>
    <t>Jerome Lai</t>
  </si>
  <si>
    <t>RIMOWA</t>
  </si>
  <si>
    <t>Nick Wu</t>
  </si>
  <si>
    <t>James Reardon</t>
  </si>
  <si>
    <t>Station Casinos</t>
  </si>
  <si>
    <t>Rachael Barker</t>
  </si>
  <si>
    <t>Mimeo</t>
  </si>
  <si>
    <t>Brock Wright</t>
  </si>
  <si>
    <t>Senior Manager Advanced Analytics - Marketing</t>
  </si>
  <si>
    <t>Jack Palmer</t>
  </si>
  <si>
    <t>Nickelodeon</t>
  </si>
  <si>
    <t>Soumitra Borthakur</t>
  </si>
  <si>
    <t>Chethan Chandra</t>
  </si>
  <si>
    <t>Director, Marketing Strategy, Analytics &amp; Operations</t>
  </si>
  <si>
    <t>Twilio</t>
  </si>
  <si>
    <t>Osama Khidir</t>
  </si>
  <si>
    <t>Red Wing Shoe</t>
  </si>
  <si>
    <t>Matthias Drost</t>
  </si>
  <si>
    <t>Head of Performance Marketing, CRM Reporting &amp; Analytics</t>
  </si>
  <si>
    <t>HUGO BOSS</t>
  </si>
  <si>
    <t>Charlie Watts</t>
  </si>
  <si>
    <t>PEX</t>
  </si>
  <si>
    <t>Anna Selby</t>
  </si>
  <si>
    <t>Vice President Of Strategic Marketing</t>
  </si>
  <si>
    <t>Smile Virtual</t>
  </si>
  <si>
    <t>Ashwin Palo</t>
  </si>
  <si>
    <t xml:space="preserve">Marketing Measurement Consultant </t>
  </si>
  <si>
    <t>Veselin Rogelov</t>
  </si>
  <si>
    <t xml:space="preserve">Marketing Expert </t>
  </si>
  <si>
    <t xml:space="preserve">NET1 Ltd. </t>
  </si>
  <si>
    <t>Albina Kanatova</t>
  </si>
  <si>
    <t>Senior Field Marketing Expert</t>
  </si>
  <si>
    <t>Didi</t>
  </si>
  <si>
    <t>Kazakhstan</t>
  </si>
  <si>
    <t>Getachew Debeb</t>
  </si>
  <si>
    <t>Penn National Gaming</t>
  </si>
  <si>
    <t>Gerry Guinan</t>
  </si>
  <si>
    <t xml:space="preserve">Founder and Managing Director </t>
  </si>
  <si>
    <t>So What? Research</t>
  </si>
  <si>
    <t>kajol sah</t>
  </si>
  <si>
    <t xml:space="preserve">Business Analyst </t>
  </si>
  <si>
    <t>She is interested on a personal level however at Tata Consultancy they build models in-house</t>
  </si>
  <si>
    <t>Diane Schiever</t>
  </si>
  <si>
    <t xml:space="preserve">Associate Vice President, Multi-Channel Media </t>
  </si>
  <si>
    <t>Gelia</t>
  </si>
  <si>
    <t>Val Czamara</t>
  </si>
  <si>
    <t>Associate Director, Digital Media</t>
  </si>
  <si>
    <t>Jennifer Vargas</t>
  </si>
  <si>
    <t xml:space="preserve">Research Director </t>
  </si>
  <si>
    <t>iHeartMedia, Inc</t>
  </si>
  <si>
    <t>Niklas Karlsson</t>
  </si>
  <si>
    <t>Growth Hatchers</t>
  </si>
  <si>
    <t>Lutz Moellmann</t>
  </si>
  <si>
    <t>International Performance Manager Insights</t>
  </si>
  <si>
    <t>Dr. Oetker</t>
  </si>
  <si>
    <t xml:space="preserve">He moved back to Kantar </t>
  </si>
  <si>
    <t>Houssem Ben Tahar</t>
  </si>
  <si>
    <t>Senior Director, Customer Intelligence and Advanced Analytics</t>
  </si>
  <si>
    <t xml:space="preserve">Peter Zhu </t>
  </si>
  <si>
    <t xml:space="preserve">Founder &amp; Chairman </t>
  </si>
  <si>
    <t>FocusKPI, Inc.</t>
  </si>
  <si>
    <t>Lorena Chavarro</t>
  </si>
  <si>
    <t xml:space="preserve">Media Analyst </t>
  </si>
  <si>
    <t>LexisNexis</t>
  </si>
  <si>
    <t>Olivia Schiffmann</t>
  </si>
  <si>
    <t xml:space="preserve">Director, Media Measurement &amp; Data Strategy </t>
  </si>
  <si>
    <t>Nathalie Bordes</t>
  </si>
  <si>
    <t xml:space="preserve">EVP Measurement for Marketers </t>
  </si>
  <si>
    <t>Association of National Advertiser</t>
  </si>
  <si>
    <t>Caroline Horner</t>
  </si>
  <si>
    <t>605</t>
  </si>
  <si>
    <t>Anubhav Mehrotra</t>
  </si>
  <si>
    <t>VP, Product - Head of Analytics &amp; Measurement</t>
  </si>
  <si>
    <t>Live Nation</t>
  </si>
  <si>
    <t>Christophe Loyce</t>
  </si>
  <si>
    <t>Global Head of Digital Media Analytics</t>
  </si>
  <si>
    <t xml:space="preserve"> HSBC</t>
  </si>
  <si>
    <t>Alan Morrissey</t>
  </si>
  <si>
    <t>Client Solutions Lead - Audience Measurement</t>
  </si>
  <si>
    <t>Gaurav Shirole</t>
  </si>
  <si>
    <t>Ad Measurement | Media Analytics</t>
  </si>
  <si>
    <t>Katie Delahaye Paine</t>
  </si>
  <si>
    <t>Measurement, Insights and Analytics Consultant</t>
  </si>
  <si>
    <t>Paine Publishing</t>
  </si>
  <si>
    <t>Sean Wright</t>
  </si>
  <si>
    <t>Vice President, Analytics and Strategy</t>
  </si>
  <si>
    <t xml:space="preserve">NBCUniversal Media, LLC </t>
  </si>
  <si>
    <t>Terry Cohen</t>
  </si>
  <si>
    <t xml:space="preserve">SVP Media and Data </t>
  </si>
  <si>
    <t>4A's</t>
  </si>
  <si>
    <t>Brent Diggins</t>
  </si>
  <si>
    <t xml:space="preserve">Partner and Managing Director Measurement+Analytics </t>
  </si>
  <si>
    <t>Allison+Partners</t>
  </si>
  <si>
    <t>Saloni Mehta</t>
  </si>
  <si>
    <t xml:space="preserve">Marketing and Analytics </t>
  </si>
  <si>
    <t xml:space="preserve">Maltego Technologies </t>
  </si>
  <si>
    <t>Rhys Parker</t>
  </si>
  <si>
    <t xml:space="preserve">Joint Head of Data, Measurement and Analytics </t>
  </si>
  <si>
    <t>Amanda Drury</t>
  </si>
  <si>
    <t>Senior Manager Marketing Analytics - Strategic Insights</t>
  </si>
  <si>
    <t xml:space="preserve">Bel </t>
  </si>
  <si>
    <t>Meet Shah</t>
  </si>
  <si>
    <t>Consumer &amp; Market Insights Sr. Manager</t>
  </si>
  <si>
    <t>Robert Lapson</t>
  </si>
  <si>
    <t>Director, Global Analytics</t>
  </si>
  <si>
    <t>Joe Dulac</t>
  </si>
  <si>
    <t>Jennifer (Kyvig) Kasper</t>
  </si>
  <si>
    <t>Travis Grunewald</t>
  </si>
  <si>
    <t>Director of Data Science and Advanced Analytics</t>
  </si>
  <si>
    <t>Arnel Santiago</t>
  </si>
  <si>
    <t>Group Director, Data Analytics</t>
  </si>
  <si>
    <t>Nigel Jones</t>
  </si>
  <si>
    <t>Alexandra Brockman</t>
  </si>
  <si>
    <t>Aparajitha Chappa</t>
  </si>
  <si>
    <t>Senior Data Analytics</t>
  </si>
  <si>
    <t>Heidi Miller</t>
  </si>
  <si>
    <t>SVP, Head of Analytics, New York &amp; Winston-Salem</t>
  </si>
  <si>
    <t>Devapriya Rajashekar</t>
  </si>
  <si>
    <t>Senior Manager - Analytics</t>
  </si>
  <si>
    <t>David Strome</t>
  </si>
  <si>
    <t>Client Development Director</t>
  </si>
  <si>
    <t>Roselene Abdul</t>
  </si>
  <si>
    <t>Manager Marketing Technology &amp; Operations</t>
  </si>
  <si>
    <t>Stacey Mayes</t>
  </si>
  <si>
    <t>Sr. Director, Global Media Partnerships</t>
  </si>
  <si>
    <t>Antonio Caires</t>
  </si>
  <si>
    <t>Head of Digital Sales &amp; Data Marketing Analytics</t>
  </si>
  <si>
    <t>Lendico</t>
  </si>
  <si>
    <t>Andrew Calvario</t>
  </si>
  <si>
    <t>Burger King</t>
  </si>
  <si>
    <t>Eric Smith</t>
  </si>
  <si>
    <t>Polaris</t>
  </si>
  <si>
    <t>Gad Alon</t>
  </si>
  <si>
    <t>VP, Analytics, Data Science &amp; Marketing Product</t>
  </si>
  <si>
    <t>Oleg Bleyman</t>
  </si>
  <si>
    <t>Splash Financial</t>
  </si>
  <si>
    <t>Alex Zelvin</t>
  </si>
  <si>
    <t>Director, CRM Marketing Analytics</t>
  </si>
  <si>
    <t>DraftKings</t>
  </si>
  <si>
    <t>Marta Roche</t>
  </si>
  <si>
    <t>Alexandre Amar</t>
  </si>
  <si>
    <t>Head of Marketing Data &amp; Analytics</t>
  </si>
  <si>
    <t>NEUFLIZE OBC</t>
  </si>
  <si>
    <t>Jamal Salmon</t>
  </si>
  <si>
    <t>SVP, Research &amp; Analytics, Marketing</t>
  </si>
  <si>
    <t>Nabin Dey</t>
  </si>
  <si>
    <t>Joanna Darst</t>
  </si>
  <si>
    <t>Global Director, Marketing Operations and Analytics</t>
  </si>
  <si>
    <t>Vans</t>
  </si>
  <si>
    <t>David Hixon</t>
  </si>
  <si>
    <t>Executive Director - CRM &amp; Marketing Analytics</t>
  </si>
  <si>
    <t>Michael Stuart</t>
  </si>
  <si>
    <t>Vice President, Marketing Science</t>
  </si>
  <si>
    <t>Jake Abel</t>
  </si>
  <si>
    <t>Director - Global Marketing Operations, Analytics, Media Planning, and Social Media</t>
  </si>
  <si>
    <t>Delta Air Lines</t>
  </si>
  <si>
    <t>Sandhya Bhatia</t>
  </si>
  <si>
    <t>La Tienda</t>
  </si>
  <si>
    <t>Farhan Farooq</t>
  </si>
  <si>
    <t>Manager - Marketing Strategy and Analytics</t>
  </si>
  <si>
    <t>Williams-Sonoma</t>
  </si>
  <si>
    <t>Ahmed Ben El Cadi</t>
  </si>
  <si>
    <t>Michelle Bougie</t>
  </si>
  <si>
    <t>Sr. Marketing Director, Global Services</t>
  </si>
  <si>
    <t>Patrick Williams</t>
  </si>
  <si>
    <t>Solta Medical</t>
  </si>
  <si>
    <t>Adrienne Warkins</t>
  </si>
  <si>
    <t>Senior Director, Strategic Marketing Analytics &amp; Insights</t>
  </si>
  <si>
    <t>Matthew Clarkson</t>
  </si>
  <si>
    <t>Senior Manager, Marketing &amp; E-Commerce Analytics</t>
  </si>
  <si>
    <t>Hawaiian Airlines</t>
  </si>
  <si>
    <t>Jennifer Webb</t>
  </si>
  <si>
    <t>The Boston Beer Company</t>
  </si>
  <si>
    <t>David Smalle</t>
  </si>
  <si>
    <t>SVP Marketing Analytics &amp; Insights</t>
  </si>
  <si>
    <t>Zachariah Freitas</t>
  </si>
  <si>
    <t>Viasat</t>
  </si>
  <si>
    <t>Shana Lee</t>
  </si>
  <si>
    <t>Kiinde</t>
  </si>
  <si>
    <t>Atif Usman</t>
  </si>
  <si>
    <t>Global Data and Analytics Director</t>
  </si>
  <si>
    <t>Zimmer Biomet</t>
  </si>
  <si>
    <t>Walid Kotaich</t>
  </si>
  <si>
    <t xml:space="preserve">Abu Dhabi Media (ADM) </t>
  </si>
  <si>
    <t>Thomas Khoury</t>
  </si>
  <si>
    <t>Executive Director - Commercial &amp; Partnerships - MENA</t>
  </si>
  <si>
    <t>Yvonne Haddad</t>
  </si>
  <si>
    <t>TV Marketing Professional</t>
  </si>
  <si>
    <t>Dina Serhan</t>
  </si>
  <si>
    <t>Sharaf Retail</t>
  </si>
  <si>
    <t>Denis Onishi</t>
  </si>
  <si>
    <t>Andrea Mitchell</t>
  </si>
  <si>
    <t>Director of Media Planning &amp; Buying</t>
  </si>
  <si>
    <t xml:space="preserve"> BPN - Borders Perrin Norrander</t>
  </si>
  <si>
    <t>Chris Healy</t>
  </si>
  <si>
    <t>Marketing Manager, Advertising and Media</t>
  </si>
  <si>
    <t xml:space="preserve">Lumber Liquidators </t>
  </si>
  <si>
    <t>Arnav Sharma</t>
  </si>
  <si>
    <t>Senior Data Scientist (Strategic Businesss Analytics)</t>
  </si>
  <si>
    <t>Angus W. (Will) Finlay</t>
  </si>
  <si>
    <t>Antonio Ylanan</t>
  </si>
  <si>
    <t>Integrated Media Manager</t>
  </si>
  <si>
    <t>FOX Sports</t>
  </si>
  <si>
    <t>Elana Kerr</t>
  </si>
  <si>
    <t>PATHOS</t>
  </si>
  <si>
    <t>Safwat Abdulkhalek</t>
  </si>
  <si>
    <t>Associate Media Director @ Initiative Media</t>
  </si>
  <si>
    <t xml:space="preserve">MCN. Middle East Communications Network </t>
  </si>
  <si>
    <t>Erin Cavender</t>
  </si>
  <si>
    <t>Integrated Media Strategy Coordinator</t>
  </si>
  <si>
    <t>Mae Zeineldeen</t>
  </si>
  <si>
    <t>Managing Director - Media [Joint Ventures]</t>
  </si>
  <si>
    <t>Chalhoub Group</t>
  </si>
  <si>
    <t>Tom Gibes</t>
  </si>
  <si>
    <t>Manager, Marketing Analytics &amp; Business Intelligence</t>
  </si>
  <si>
    <t>Brett Soares</t>
  </si>
  <si>
    <t>CSAA Insurance Group</t>
  </si>
  <si>
    <t>Anna McPhee</t>
  </si>
  <si>
    <t>BlueVine</t>
  </si>
  <si>
    <t>Mike Lowe</t>
  </si>
  <si>
    <t>Nelson Gaspar</t>
  </si>
  <si>
    <t>Shaina Jordan</t>
  </si>
  <si>
    <t>VP of DAMM (Data &amp; Analytics, Members and Marketing)</t>
  </si>
  <si>
    <t>TeamSnap</t>
  </si>
  <si>
    <t>Venkata Pasumarthy</t>
  </si>
  <si>
    <t>Manager, Marketing Data and Analytics</t>
  </si>
  <si>
    <t>Delta Dental</t>
  </si>
  <si>
    <t>Will Dearman</t>
  </si>
  <si>
    <t>Beyond Finance</t>
  </si>
  <si>
    <t>Sainath Reddy Kolukuru</t>
  </si>
  <si>
    <t>Senior Analyst - Data Science &amp; Marketing Analytics</t>
  </si>
  <si>
    <t>Team Car Care Dba Jiffy Lube</t>
  </si>
  <si>
    <t>Makia Yagodich</t>
  </si>
  <si>
    <t>Director Marketing Analytics and Optimization</t>
  </si>
  <si>
    <t>Blue Nile</t>
  </si>
  <si>
    <t>Margaret Arwood</t>
  </si>
  <si>
    <t>The Aaron's Company</t>
  </si>
  <si>
    <t>Gautam Chatur</t>
  </si>
  <si>
    <t>Sodexo</t>
  </si>
  <si>
    <t>Heather Gilbert</t>
  </si>
  <si>
    <t>Reginald Halstead</t>
  </si>
  <si>
    <t>Manager of Marketing Analytics</t>
  </si>
  <si>
    <t>Sidra Ahmad</t>
  </si>
  <si>
    <t>Data Scientist, Global Marketing Analytics</t>
  </si>
  <si>
    <t>Devon Cormack</t>
  </si>
  <si>
    <t>Director, Marketing Analytics &amp; Data Science</t>
  </si>
  <si>
    <t>Howard Nguyen</t>
  </si>
  <si>
    <t>Manager, Marketing Automation, Performance, &amp; Analytics</t>
  </si>
  <si>
    <t>LoanMe</t>
  </si>
  <si>
    <t>Matt Gierl</t>
  </si>
  <si>
    <t>Chief Marketing and Analytics Officer</t>
  </si>
  <si>
    <t>The Black Tux</t>
  </si>
  <si>
    <t>Chris Worthington</t>
  </si>
  <si>
    <t>Senior Director Global Marketing &amp; Analytics</t>
  </si>
  <si>
    <t>Free People</t>
  </si>
  <si>
    <t>Jeff McGowan</t>
  </si>
  <si>
    <t>VP of E-commerce, Digital Marketing, Web Analytics and Customer Service</t>
  </si>
  <si>
    <t>Theodore Carson</t>
  </si>
  <si>
    <t>Root</t>
  </si>
  <si>
    <t>Tianyu Wang</t>
  </si>
  <si>
    <t xml:space="preserve">Allianz </t>
  </si>
  <si>
    <t>Scott S.</t>
  </si>
  <si>
    <t>Director, Growth Marketing Analytics</t>
  </si>
  <si>
    <t>Shatha Waheyeb</t>
  </si>
  <si>
    <t>Kathy Cyr</t>
  </si>
  <si>
    <t xml:space="preserve">Under Armour </t>
  </si>
  <si>
    <t>Gigi Geiger</t>
  </si>
  <si>
    <t xml:space="preserve">Senior Manager of Marketing Analytics &amp; Insights </t>
  </si>
  <si>
    <t>Thermo Fisher Scientific</t>
  </si>
  <si>
    <t>Kelly Wu</t>
  </si>
  <si>
    <t>StockX</t>
  </si>
  <si>
    <t>Ambika Zutshi</t>
  </si>
  <si>
    <t>Sr. Digital Performance Marketing, Content Marketing &amp; Data Analytics</t>
  </si>
  <si>
    <t>Pawan Wadawadagi</t>
  </si>
  <si>
    <t>Sr. Deputy Director, Marketing Analytics</t>
  </si>
  <si>
    <t>Sarah Ramrup</t>
  </si>
  <si>
    <t>Digital Marketing Analytics Lead</t>
  </si>
  <si>
    <t>Nestlé Purina</t>
  </si>
  <si>
    <t>Pooja Kankan</t>
  </si>
  <si>
    <t>Manager, Digital Marketing Analytics and CRM</t>
  </si>
  <si>
    <t>Suji Yeon</t>
  </si>
  <si>
    <t>Senior Manager, Growth Marketing and Analytics</t>
  </si>
  <si>
    <t>Pipette</t>
  </si>
  <si>
    <t>Lenin Bala</t>
  </si>
  <si>
    <t>Made In Cookware</t>
  </si>
  <si>
    <t>Eric Sokolov</t>
  </si>
  <si>
    <t>hims &amp; hers</t>
  </si>
  <si>
    <t>Christopher Meller</t>
  </si>
  <si>
    <t>Associate Director - Marketing Analytics</t>
  </si>
  <si>
    <t>Kyle Alexander</t>
  </si>
  <si>
    <t>MetaBank</t>
  </si>
  <si>
    <t>South Dakota</t>
  </si>
  <si>
    <t>Mital Balar</t>
  </si>
  <si>
    <t>Sarah Lazun</t>
  </si>
  <si>
    <t>Sr. Manager, Customer &amp; Marketing Analytics</t>
  </si>
  <si>
    <t>Edward Taur</t>
  </si>
  <si>
    <t>Senior Analyst, Marketing Insights &amp; Analytics</t>
  </si>
  <si>
    <t>Charlotte Pratley</t>
  </si>
  <si>
    <t>Marketing and Analytics Manager</t>
  </si>
  <si>
    <t>NOW Money</t>
  </si>
  <si>
    <t>Sara Couch</t>
  </si>
  <si>
    <t>Vice President, Integrated Marketing, Analytics, &amp; Loyalty</t>
  </si>
  <si>
    <t>Saks OFF 5TH</t>
  </si>
  <si>
    <t>Luke Liskey</t>
  </si>
  <si>
    <t>OppLoans</t>
  </si>
  <si>
    <t>Aneesa Noorani</t>
  </si>
  <si>
    <t>Marketing Data Analytics Analyst</t>
  </si>
  <si>
    <t>Daniel R.</t>
  </si>
  <si>
    <t>Melinda Mercer</t>
  </si>
  <si>
    <t>Manager, Digital Marketing and Product Analytics</t>
  </si>
  <si>
    <t>Joseline Lalon</t>
  </si>
  <si>
    <t>Head Consumer Marketing, Customer Analytics &amp; Digital Channels</t>
  </si>
  <si>
    <t>Ecobank</t>
  </si>
  <si>
    <t>Sandie Deas Ray</t>
  </si>
  <si>
    <t>Vice President, Foodservice Marketing and Data Analytics</t>
  </si>
  <si>
    <t>Nivedita Gupta</t>
  </si>
  <si>
    <t>Head of Marketing Analytics and Customer Insights</t>
  </si>
  <si>
    <t>ICE</t>
  </si>
  <si>
    <t>Benjamin Hinson-Ekong</t>
  </si>
  <si>
    <t>Director, Media Analytics</t>
  </si>
  <si>
    <t>Parker Burgess</t>
  </si>
  <si>
    <t>Media Insights and Strategy Team Lead</t>
  </si>
  <si>
    <t>Jeffrey Clayton</t>
  </si>
  <si>
    <t>Social Media Marketing Specialist</t>
  </si>
  <si>
    <t xml:space="preserve">Advance Auto Parts </t>
  </si>
  <si>
    <t>Gabe Bischof</t>
  </si>
  <si>
    <t>Data Scientist, Apple Media Products Data Science/Analytics</t>
  </si>
  <si>
    <t>K Zimmerman</t>
  </si>
  <si>
    <t>National Manager Media Stategy &amp; Integration</t>
  </si>
  <si>
    <t xml:space="preserve">Kia Motors America </t>
  </si>
  <si>
    <t>Tolga Kuzdere</t>
  </si>
  <si>
    <t>Head of Marketing, Turkey</t>
  </si>
  <si>
    <t>Bitpanda</t>
  </si>
  <si>
    <t>Waqas Khokhar</t>
  </si>
  <si>
    <t>Head Of Technology and Analytics</t>
  </si>
  <si>
    <t>Yue (Sarah) Z.</t>
  </si>
  <si>
    <t>Tandis Malakooty</t>
  </si>
  <si>
    <t>Commerce Media</t>
  </si>
  <si>
    <t>E &amp; J Gallo Winery</t>
  </si>
  <si>
    <t>Marion Kölling</t>
  </si>
  <si>
    <t>Senior Director, Agencies &amp; Brands</t>
  </si>
  <si>
    <t>Christopher Weiland</t>
  </si>
  <si>
    <t>Senior Partner Marketing Lead</t>
  </si>
  <si>
    <t>Ed Gaffin</t>
  </si>
  <si>
    <t>Dir, Marketing Analytics &amp; Optimization</t>
  </si>
  <si>
    <t>Nathaniel Greywoode</t>
  </si>
  <si>
    <t>Market Insights &amp; Analytics</t>
  </si>
  <si>
    <t>Andrew Bruckner</t>
  </si>
  <si>
    <t>Senior Director, Marketing Insights &amp; Analytics</t>
  </si>
  <si>
    <t>Matt Taylor</t>
  </si>
  <si>
    <t xml:space="preserve">Director, Marketing Insight &amp; Analytics </t>
  </si>
  <si>
    <t>Jason Warner</t>
  </si>
  <si>
    <t xml:space="preserve"> Medical Mutual</t>
  </si>
  <si>
    <t>Felipe Wandscheer</t>
  </si>
  <si>
    <t xml:space="preserve">Manager, Marketing Insights &amp; Analytics </t>
  </si>
  <si>
    <t xml:space="preserve"> Moneris</t>
  </si>
  <si>
    <t>Joel Vazquez</t>
  </si>
  <si>
    <t xml:space="preserve"> Nike</t>
  </si>
  <si>
    <t>Sara Callahan</t>
  </si>
  <si>
    <t>Nick Graham</t>
  </si>
  <si>
    <t xml:space="preserve">Global Head of Insights &amp; Analytics </t>
  </si>
  <si>
    <t>Annika S.</t>
  </si>
  <si>
    <t>Head of Integrated &amp; Marketing Communications D/A/CH</t>
  </si>
  <si>
    <t>Attila Darnai</t>
  </si>
  <si>
    <t>Senior Data Scientist, Marketing Insights &amp; Analytics, VP</t>
  </si>
  <si>
    <t xml:space="preserve"> BlackRock</t>
  </si>
  <si>
    <t>Johanna Álvarez</t>
  </si>
  <si>
    <t>Data Manager</t>
  </si>
  <si>
    <t>Prinsotel Hoteles y Apartamentos</t>
  </si>
  <si>
    <t>Georgios Polyzois</t>
  </si>
  <si>
    <t xml:space="preserve">Head of Digital Strategy &amp; Analytics </t>
  </si>
  <si>
    <t>England</t>
  </si>
  <si>
    <t>Rahul Bharde</t>
  </si>
  <si>
    <t>VP &amp; Head of Analytics &amp; Insights</t>
  </si>
  <si>
    <t>Jubilant FoodWorks Ltd</t>
  </si>
  <si>
    <t>Alex Mao</t>
  </si>
  <si>
    <t>Senior Manager, Marketing Analytics &amp; Insights</t>
  </si>
  <si>
    <t xml:space="preserve"> Loblaw Digita</t>
  </si>
  <si>
    <t>Satish Kumar</t>
  </si>
  <si>
    <t xml:space="preserve">Head of Analytics, Hudsons Bay India </t>
  </si>
  <si>
    <t xml:space="preserve"> Hudson's Bay Company</t>
  </si>
  <si>
    <t>Shailesh Jain</t>
  </si>
  <si>
    <t xml:space="preserve">Group Head - Analytics &amp; Insights </t>
  </si>
  <si>
    <t>Landmark Group</t>
  </si>
  <si>
    <t>Anthony Talisic</t>
  </si>
  <si>
    <t>Director, CRM Analytics &amp; Insights</t>
  </si>
  <si>
    <t>He is no longer at Hbc</t>
  </si>
  <si>
    <t>Weixian W.</t>
  </si>
  <si>
    <t xml:space="preserve">Manager, analytics and insights </t>
  </si>
  <si>
    <t>Groupe Dynamite</t>
  </si>
  <si>
    <t>John Efantis</t>
  </si>
  <si>
    <t xml:space="preserve">Senior Manager, Analytics &amp; Insights Shopper Based Design </t>
  </si>
  <si>
    <t>Chelsea Grosvenor-Hargreaves</t>
  </si>
  <si>
    <t xml:space="preserve">Senior Manager, Performance Marketing </t>
  </si>
  <si>
    <t>Harry's, Inc</t>
  </si>
  <si>
    <t>MAmerica Katuli</t>
  </si>
  <si>
    <t xml:space="preserve">Sr. Director, Data Science &amp; Analytics | Strategic Analytics </t>
  </si>
  <si>
    <t>Their MMM  work is outsourced to Neustar</t>
  </si>
  <si>
    <t>Philip Eide</t>
  </si>
  <si>
    <t>foodora</t>
  </si>
  <si>
    <t>Daniel Lieb</t>
  </si>
  <si>
    <t>Senior Director, Data Science (Digital Transformation)</t>
  </si>
  <si>
    <t>Sam Walker</t>
  </si>
  <si>
    <t>Marcelo Ginestel Lauras</t>
  </si>
  <si>
    <t>Kent Pet Group</t>
  </si>
  <si>
    <t>Elias Castaneda</t>
  </si>
  <si>
    <t>Director, Digital Channels Expansion</t>
  </si>
  <si>
    <t>Jason Kim</t>
  </si>
  <si>
    <t>Headspace</t>
  </si>
  <si>
    <t>Melanie Ball (2)</t>
  </si>
  <si>
    <t>Senior Director, Business Insights and Analytics</t>
  </si>
  <si>
    <t>Cuong Pham</t>
  </si>
  <si>
    <t>Director, Marketing Analytics, HBO Max</t>
  </si>
  <si>
    <t>Ilan Bielas</t>
  </si>
  <si>
    <t>Penn Interactive</t>
  </si>
  <si>
    <t>Riaz Hakkim</t>
  </si>
  <si>
    <t>Exec. Director, Analytics</t>
  </si>
  <si>
    <t>BlackRock</t>
  </si>
  <si>
    <t>Billy Brooks</t>
  </si>
  <si>
    <t>HBOMax</t>
  </si>
  <si>
    <t>Lina Mikolajczyk</t>
  </si>
  <si>
    <t>Head of Commercial &amp; Marketing Analytics</t>
  </si>
  <si>
    <t>Lu Lu</t>
  </si>
  <si>
    <t>Jason Dexter</t>
  </si>
  <si>
    <t>Senior Data Analyst, Marketing Analytics</t>
  </si>
  <si>
    <t>Maanek Kumar</t>
  </si>
  <si>
    <t>Codecademy</t>
  </si>
  <si>
    <t>Alistair Zenou</t>
  </si>
  <si>
    <t>Online Sales &amp; Marketing Analytics Assistant Manager</t>
  </si>
  <si>
    <t>Thomas Vigneron</t>
  </si>
  <si>
    <t>Global Head of Analytics &amp; Precision Marketing</t>
  </si>
  <si>
    <t>Salomon</t>
  </si>
  <si>
    <t>Karan Gupta</t>
  </si>
  <si>
    <t>Sr. Associate - Marketing Analytics</t>
  </si>
  <si>
    <t>Joshua M. (2)</t>
  </si>
  <si>
    <t>Analyst Marketing Analytics</t>
  </si>
  <si>
    <t>Caesars Entertainment</t>
  </si>
  <si>
    <t>Nitin Patil</t>
  </si>
  <si>
    <t>Frances Wang</t>
  </si>
  <si>
    <t>Manager, Insights &amp; Marketing Analytics</t>
  </si>
  <si>
    <t>Nikhil Patel</t>
  </si>
  <si>
    <t>Director of Data Science, Customer Marketing</t>
  </si>
  <si>
    <t>Denny Velazquez</t>
  </si>
  <si>
    <t>Bare Necessities</t>
  </si>
  <si>
    <t>Bob Satsky</t>
  </si>
  <si>
    <t>Head of Marketing and Customer Analytics</t>
  </si>
  <si>
    <t>360training.com</t>
  </si>
  <si>
    <t>Song Hou</t>
  </si>
  <si>
    <t xml:space="preserve">Managing Director, Digital, Data &amp; Analytics </t>
  </si>
  <si>
    <t>HFF (now part of JLL)</t>
  </si>
  <si>
    <t>Martin Hare</t>
  </si>
  <si>
    <t>Decision Optimisation Manager &amp; ‘Marketing Consent’ Product Owner</t>
  </si>
  <si>
    <t>Paul Johnson</t>
  </si>
  <si>
    <t xml:space="preserve">SVP, Data and Technology </t>
  </si>
  <si>
    <t xml:space="preserve"> Ansira</t>
  </si>
  <si>
    <t>Reeto M.</t>
  </si>
  <si>
    <t xml:space="preserve"> GoodRx</t>
  </si>
  <si>
    <t>Qi Dong</t>
  </si>
  <si>
    <t xml:space="preserve">Head of Data Science &amp; Analytics </t>
  </si>
  <si>
    <t>Houzz</t>
  </si>
  <si>
    <t>Laurence Geraghty-Green</t>
  </si>
  <si>
    <t>Virgin Media Business</t>
  </si>
  <si>
    <t>Ujjyaini Mitra</t>
  </si>
  <si>
    <t xml:space="preserve"> Zee Entertainment Enterprises ltd</t>
  </si>
  <si>
    <t>Ignacio Rodriguez Pena</t>
  </si>
  <si>
    <t xml:space="preserve"> Nestlé</t>
  </si>
  <si>
    <t>Lauren Yu</t>
  </si>
  <si>
    <t>Bei Zhang</t>
  </si>
  <si>
    <t xml:space="preserve">Head of Marketing Analytics </t>
  </si>
  <si>
    <t>Grammarly</t>
  </si>
  <si>
    <t>Andy Matyukha</t>
  </si>
  <si>
    <t xml:space="preserve">Global Director | Digital Marketing Analytics | Executive Branch </t>
  </si>
  <si>
    <t>Theodore Miller</t>
  </si>
  <si>
    <t>VP, Analytics &amp; Reporting</t>
  </si>
  <si>
    <t xml:space="preserve"> Credit One Bank</t>
  </si>
  <si>
    <t>Sarosh Patel</t>
  </si>
  <si>
    <t>Malwarebytes</t>
  </si>
  <si>
    <t>Ryan Moriarty</t>
  </si>
  <si>
    <t>Director of Data, Analytics &amp; Insight</t>
  </si>
  <si>
    <t>Dija</t>
  </si>
  <si>
    <t>Kelly Peachey (Pook)</t>
  </si>
  <si>
    <t xml:space="preserve">Head of Marketing Operations (Adtech &amp; Martech) </t>
  </si>
  <si>
    <t>Sky</t>
  </si>
  <si>
    <t xml:space="preserve">Sky_UK is already a deal </t>
  </si>
  <si>
    <t>Neil Desai</t>
  </si>
  <si>
    <t>Marketing Analytics Manager, Amazon Pharmacy</t>
  </si>
  <si>
    <t xml:space="preserve"> Amazon</t>
  </si>
  <si>
    <t>Jiawei 'Camille' Mao</t>
  </si>
  <si>
    <t>Momentive-AI</t>
  </si>
  <si>
    <t>Nivy Swaminathan</t>
  </si>
  <si>
    <t>VP, Advanced Analytics and Personalization</t>
  </si>
  <si>
    <t xml:space="preserve"> Saks Fifth Avenue</t>
  </si>
  <si>
    <t>Dan Meinwald</t>
  </si>
  <si>
    <t>Kai-One Sriplung</t>
  </si>
  <si>
    <t xml:space="preserve">Predictive Analytics Director </t>
  </si>
  <si>
    <t>Lip Kar Lock</t>
  </si>
  <si>
    <t>CJ WOW SHOP</t>
  </si>
  <si>
    <t>Marina Swartz</t>
  </si>
  <si>
    <t>Senior Manager Advanced Analytics and Insights</t>
  </si>
  <si>
    <t xml:space="preserve"> Wayfair</t>
  </si>
  <si>
    <t>Hugo Contreras-Palacios</t>
  </si>
  <si>
    <t>Senior Manager of Data Science and Analytics - Quote Center</t>
  </si>
  <si>
    <t xml:space="preserve"> The Home Depot </t>
  </si>
  <si>
    <t>Dan Romanski</t>
  </si>
  <si>
    <t xml:space="preserve">Marketing Performance Analyst </t>
  </si>
  <si>
    <t xml:space="preserve">Nintendo </t>
  </si>
  <si>
    <t>Laura Duran</t>
  </si>
  <si>
    <t>IKEA Spain Chief Marketing Officer</t>
  </si>
  <si>
    <t>jorge de marichalar</t>
  </si>
  <si>
    <t>Marketing manger</t>
  </si>
  <si>
    <t>Ludmila Mastromonaco</t>
  </si>
  <si>
    <t>EMEA Marketing Manager</t>
  </si>
  <si>
    <t>Siemens Digital Industries Software</t>
  </si>
  <si>
    <t>Justin Marschall</t>
  </si>
  <si>
    <t>Direct Marketing Modeling Manager</t>
  </si>
  <si>
    <t>Lands' End</t>
  </si>
  <si>
    <t>Brianne Wheeler</t>
  </si>
  <si>
    <t>Tim Hortons</t>
  </si>
  <si>
    <t>Greg Veneziano Jr.</t>
  </si>
  <si>
    <t>Senior Director, Marketing Brand Lead</t>
  </si>
  <si>
    <t>Blueprint Medicines</t>
  </si>
  <si>
    <t>Simon Dahi</t>
  </si>
  <si>
    <t>Domain Product Owner / Marketing director</t>
  </si>
  <si>
    <t>YouSee</t>
  </si>
  <si>
    <t>MARY EUSTACE</t>
  </si>
  <si>
    <t>Jamilya Mukhamejanova</t>
  </si>
  <si>
    <t>Assistant Brand Manager Marketing</t>
  </si>
  <si>
    <t>Al Batha Consumer Group</t>
  </si>
  <si>
    <t>Mary Alderete</t>
  </si>
  <si>
    <t>GAP</t>
  </si>
  <si>
    <t>Holly Tedesco</t>
  </si>
  <si>
    <t>Soft Surroundings</t>
  </si>
  <si>
    <t>Anne Pritz</t>
  </si>
  <si>
    <t>Royal Cup Coffee and Tea</t>
  </si>
  <si>
    <t>Jo Ann Herold</t>
  </si>
  <si>
    <t>The Honey Baked Ham Company, LLC</t>
  </si>
  <si>
    <t>Mark Shambura</t>
  </si>
  <si>
    <t>MOD Pizza</t>
  </si>
  <si>
    <t>Philip Grieco</t>
  </si>
  <si>
    <t>Senior Director, Brand Strategy &amp; Consumer Insights</t>
  </si>
  <si>
    <t>Dennis Syrkowski</t>
  </si>
  <si>
    <t>Toyota</t>
  </si>
  <si>
    <t>Ikechi Ekwe</t>
  </si>
  <si>
    <t>BIOMES</t>
  </si>
  <si>
    <t>Dominik Meier</t>
  </si>
  <si>
    <t>Vice President - Strategy, Consumer &amp; Marketplace Insights</t>
  </si>
  <si>
    <t>Tim Frantz</t>
  </si>
  <si>
    <t>The Family Coppola</t>
  </si>
  <si>
    <t>Colin Kelley</t>
  </si>
  <si>
    <t>Marketing Data Insights Manager</t>
  </si>
  <si>
    <t>DailyPay</t>
  </si>
  <si>
    <t>Mary LaPolt Wood</t>
  </si>
  <si>
    <t>Darden</t>
  </si>
  <si>
    <t>William Zeralsky</t>
  </si>
  <si>
    <t>Vice President Marketing Strategy &amp; Performance</t>
  </si>
  <si>
    <t>Laura Vanison</t>
  </si>
  <si>
    <t>Vevo</t>
  </si>
  <si>
    <t>Greta Zeimyte</t>
  </si>
  <si>
    <t>Shweta Richharia</t>
  </si>
  <si>
    <t>Chris Ribeiro</t>
  </si>
  <si>
    <t>VP, Consumer Insights &amp; Analytics</t>
  </si>
  <si>
    <t>Kimberly Stacy</t>
  </si>
  <si>
    <t>Director, Global Consumer Insights &amp; Analytics</t>
  </si>
  <si>
    <t>Elena Yukhanova</t>
  </si>
  <si>
    <t>Consumer Market Insights Manager</t>
  </si>
  <si>
    <t>Hanesbrands</t>
  </si>
  <si>
    <t>Kate Jones</t>
  </si>
  <si>
    <t>Consumer &amp; Shopper Insights Manager</t>
  </si>
  <si>
    <t>Brea Talsness</t>
  </si>
  <si>
    <t>Match</t>
  </si>
  <si>
    <t>Doug Miller</t>
  </si>
  <si>
    <t>MTD Products</t>
  </si>
  <si>
    <t>Kate Needham</t>
  </si>
  <si>
    <t>Marketing &amp; Insights Director</t>
  </si>
  <si>
    <t>Burton's Biscuit</t>
  </si>
  <si>
    <t>Kelly Jones</t>
  </si>
  <si>
    <t>Manager, Consumer Insights</t>
  </si>
  <si>
    <t>Elizabeth Paz</t>
  </si>
  <si>
    <t>Jack in the Box</t>
  </si>
  <si>
    <t>Kristi A. Grinde</t>
  </si>
  <si>
    <t>Senior Manager, Consumer Insights and Brand Strategy</t>
  </si>
  <si>
    <t>CKE Restaurants</t>
  </si>
  <si>
    <t>Brian Monschein</t>
  </si>
  <si>
    <t>Sr. Director, Consumer &amp; Product Insights</t>
  </si>
  <si>
    <t>Caroline Dahlgren</t>
  </si>
  <si>
    <t>Director - Global Consumer Insights</t>
  </si>
  <si>
    <t>Lorin Drake</t>
  </si>
  <si>
    <t>Kunal Patel</t>
  </si>
  <si>
    <t>Director Consumer Insights</t>
  </si>
  <si>
    <t>Mezzetta</t>
  </si>
  <si>
    <t>Jessica Rizk</t>
  </si>
  <si>
    <t>Marketing and Consumer Insights</t>
  </si>
  <si>
    <t>Stuart Weitzman</t>
  </si>
  <si>
    <t>Thomas Gloyer</t>
  </si>
  <si>
    <t>Lampenwelt</t>
  </si>
  <si>
    <t>Andrea Oggioni</t>
  </si>
  <si>
    <t>Head of IB Group Performance Marketing</t>
  </si>
  <si>
    <t>Invincible Brands</t>
  </si>
  <si>
    <t>Betty Thavarasook</t>
  </si>
  <si>
    <t>Analyst, Consumer Insights</t>
  </si>
  <si>
    <t>Ethan Kisan</t>
  </si>
  <si>
    <t>Digital Marketing Manager | Integrated Media Strategy</t>
  </si>
  <si>
    <t>Neha khushani</t>
  </si>
  <si>
    <t>Sr Business Analyst</t>
  </si>
  <si>
    <t>Renata Benigna</t>
  </si>
  <si>
    <t xml:space="preserve">Senior Media Manager </t>
  </si>
  <si>
    <t>Emma Fulham</t>
  </si>
  <si>
    <t xml:space="preserve">Manager, Digital Commerce Media Analytics </t>
  </si>
  <si>
    <t>Aleksi Järvinen</t>
  </si>
  <si>
    <t>Manager, Marketing Technology Development</t>
  </si>
  <si>
    <t> Kesko</t>
  </si>
  <si>
    <t>aleksi.jarvinen@kesko.fi</t>
  </si>
  <si>
    <t>Alexis Mollet</t>
  </si>
  <si>
    <t>Head of Growth : Acquisition, Media, Partnerships, Data Analytics</t>
  </si>
  <si>
    <t> Fortuneo</t>
  </si>
  <si>
    <t>mollet.alexis@fortuneo.fr</t>
  </si>
  <si>
    <t>George Goudelis</t>
  </si>
  <si>
    <t> Eurobank Ergasias</t>
  </si>
  <si>
    <t>ggoudelis@eurobank.gr</t>
  </si>
  <si>
    <t>Alan Christian</t>
  </si>
  <si>
    <t xml:space="preserve">Analytics Manager </t>
  </si>
  <si>
    <t>O2 (Telefónica UK)</t>
  </si>
  <si>
    <t>alan.christian@vodafone.com</t>
  </si>
  <si>
    <t>Behlul Saka</t>
  </si>
  <si>
    <t>behlul.saka@kraftheinzcompany.com</t>
  </si>
  <si>
    <t>Oliver Gothe</t>
  </si>
  <si>
    <t>Head of Data Science and Data Engineering, Ads</t>
  </si>
  <si>
    <t>olivergothe@twitter.com</t>
  </si>
  <si>
    <t>Alicia Yonan</t>
  </si>
  <si>
    <t xml:space="preserve">Sr. Analyst, Loyalty Insights &amp; Analytics </t>
  </si>
  <si>
    <t>Alexa D'Erario</t>
  </si>
  <si>
    <t xml:space="preserve">Manager, Promotions Marketing  </t>
  </si>
  <si>
    <t>Giulio Draghi</t>
  </si>
  <si>
    <t xml:space="preserve">Senior marketing and insights &amp; analytics director </t>
  </si>
  <si>
    <t>Paddy Power Betfair</t>
  </si>
  <si>
    <t>Nishant Gupta</t>
  </si>
  <si>
    <t>Senior Vice President | Head of Marketing Analytics, Campaign Insights and Personalization</t>
  </si>
  <si>
    <t>DBS Bank</t>
  </si>
  <si>
    <t>Sidharth Jain</t>
  </si>
  <si>
    <t xml:space="preserve">Senior Manager - Analytics </t>
  </si>
  <si>
    <t xml:space="preserve"> Chewy</t>
  </si>
  <si>
    <t>Will Cooper</t>
  </si>
  <si>
    <t>Marketing Analytics Consultant-CRM</t>
  </si>
  <si>
    <t>Carmine Grastataro</t>
  </si>
  <si>
    <t>Director of Marketing &amp; Optimization</t>
  </si>
  <si>
    <t xml:space="preserve"> Conifer Health Solutions</t>
  </si>
  <si>
    <t>Wendy Wen</t>
  </si>
  <si>
    <t>Senior Manager, Digital Optimization and Personalization</t>
  </si>
  <si>
    <t>Victoria Tran-Bolduc</t>
  </si>
  <si>
    <t xml:space="preserve">Marketing Analytics and Insights Manager </t>
  </si>
  <si>
    <t>Erica Holt</t>
  </si>
  <si>
    <t>Sr. Delivery Principal, Marketing Transformation</t>
  </si>
  <si>
    <t>Slalom</t>
  </si>
  <si>
    <t>Scott Harward</t>
  </si>
  <si>
    <t xml:space="preserve"> Journicity</t>
  </si>
  <si>
    <t>Mirja Tavra</t>
  </si>
  <si>
    <t xml:space="preserve">Senior Manager Marketing and Brand Cooperations </t>
  </si>
  <si>
    <t>Amorelie</t>
  </si>
  <si>
    <t>Akhil (Ak) Wadhwa</t>
  </si>
  <si>
    <t xml:space="preserve">Senior Global Marketing Manager (Analytics, Insights &amp; AI) </t>
  </si>
  <si>
    <t>Course5i</t>
  </si>
  <si>
    <t>Joanne Hutchinson</t>
  </si>
  <si>
    <t>Fujitsu UK</t>
  </si>
  <si>
    <t>Lisa Kean</t>
  </si>
  <si>
    <t>Wolters Kluwer Health</t>
  </si>
  <si>
    <t>Charles Cox</t>
  </si>
  <si>
    <t>H&amp;H Group</t>
  </si>
  <si>
    <t>Emma Hill</t>
  </si>
  <si>
    <t>Group Brand &amp; Marketing Director</t>
  </si>
  <si>
    <t>Cardano</t>
  </si>
  <si>
    <t>Harpreet kaur</t>
  </si>
  <si>
    <t>KGOC Global</t>
  </si>
  <si>
    <t>Paul Dervan</t>
  </si>
  <si>
    <t xml:space="preserve">National Lottery </t>
  </si>
  <si>
    <t>Adriana Kostic</t>
  </si>
  <si>
    <t>Antero Maripuu</t>
  </si>
  <si>
    <t>CRM/Marketing Automation Executive</t>
  </si>
  <si>
    <t>XLN | for small business</t>
  </si>
  <si>
    <t>Amity Zvanut Lackey</t>
  </si>
  <si>
    <t>Sysco</t>
  </si>
  <si>
    <t>Matthew Russell</t>
  </si>
  <si>
    <t>EE</t>
  </si>
  <si>
    <t>Greg Saint James</t>
  </si>
  <si>
    <t>Burt Intelligence</t>
  </si>
  <si>
    <t>Cheryl Lim</t>
  </si>
  <si>
    <t>Country Head of Brand, Marketing and Communications</t>
  </si>
  <si>
    <t>Viu</t>
  </si>
  <si>
    <t>Chris Brown</t>
  </si>
  <si>
    <t>Jean Mundabi</t>
  </si>
  <si>
    <t>Preeti Semwal</t>
  </si>
  <si>
    <t>Sr. Director, Analytics &amp; Data Science</t>
  </si>
  <si>
    <t>Joel Dsilva</t>
  </si>
  <si>
    <t>Growth &amp; Product Analytics</t>
  </si>
  <si>
    <t>Genevieve Le Bars</t>
  </si>
  <si>
    <t>Senior Manager: Marketing Effectiveness and Operations</t>
  </si>
  <si>
    <t xml:space="preserve">PwC Australia </t>
  </si>
  <si>
    <t>Mayank .</t>
  </si>
  <si>
    <t>Senior Fellow &amp; Data Scientist : Marketing &amp; Sales</t>
  </si>
  <si>
    <t>Rishi Garg</t>
  </si>
  <si>
    <t>Marketing Analytics Supervisor</t>
  </si>
  <si>
    <t xml:space="preserve">Costco Wholesale </t>
  </si>
  <si>
    <t>Ozgur Dogan</t>
  </si>
  <si>
    <t>President, Co-founder, Data Science Solutions</t>
  </si>
  <si>
    <t>he referred me to the right person</t>
  </si>
  <si>
    <t>Hanna Wade</t>
  </si>
  <si>
    <t>Marketing Effectiveness Director</t>
  </si>
  <si>
    <t xml:space="preserve">Jaywing </t>
  </si>
  <si>
    <t>Scott Malick</t>
  </si>
  <si>
    <t>Enterprise Holdings</t>
  </si>
  <si>
    <t>Megan McHugh</t>
  </si>
  <si>
    <t>Associate Director, Marketing Analytics (Econometrics)</t>
  </si>
  <si>
    <t>GroupM Ireland</t>
  </si>
  <si>
    <t xml:space="preserve">not interested at this time. </t>
  </si>
  <si>
    <t>Lefteris Mantelas</t>
  </si>
  <si>
    <t>GWI</t>
  </si>
  <si>
    <t>Kim Swindle</t>
  </si>
  <si>
    <t xml:space="preserve">Director, Marketing Performance Operations </t>
  </si>
  <si>
    <t xml:space="preserve"> Epic Games</t>
  </si>
  <si>
    <t>Mariluz Sanchez</t>
  </si>
  <si>
    <t>Jungle Media</t>
  </si>
  <si>
    <t>Nick Bartlett</t>
  </si>
  <si>
    <t>Marketing Analytics &amp; Media Manager</t>
  </si>
  <si>
    <t>Jacob Bergant</t>
  </si>
  <si>
    <t xml:space="preserve">Commercial Analytics Manager </t>
  </si>
  <si>
    <t>Alliance Healthcare</t>
  </si>
  <si>
    <t>Eamon Glackin</t>
  </si>
  <si>
    <t xml:space="preserve">Vice President of Analytics &amp; Data Science </t>
  </si>
  <si>
    <t>WAVE.tv</t>
  </si>
  <si>
    <t>Lara Cherem</t>
  </si>
  <si>
    <t xml:space="preserve"> Custom Ink</t>
  </si>
  <si>
    <t>Aline Velha</t>
  </si>
  <si>
    <t xml:space="preserve"> PicPay</t>
  </si>
  <si>
    <t>Jeff Allen</t>
  </si>
  <si>
    <t>ShortsTV</t>
  </si>
  <si>
    <t>Gabriel Cheng</t>
  </si>
  <si>
    <t>RingCentral</t>
  </si>
  <si>
    <t xml:space="preserve">Nimia Amaya </t>
  </si>
  <si>
    <t>Senior Marketing Director, Americas</t>
  </si>
  <si>
    <t>Yooz America</t>
  </si>
  <si>
    <t>Natalie Crain</t>
  </si>
  <si>
    <t xml:space="preserve">Vice President, Consumer Insights and Customer Experience </t>
  </si>
  <si>
    <t>CUNA Mutual Group</t>
  </si>
  <si>
    <t>Bernise Alviar</t>
  </si>
  <si>
    <t xml:space="preserve">Performance Partnerships Marketing, New Channels &amp; Affiliates </t>
  </si>
  <si>
    <t>Canva</t>
  </si>
  <si>
    <t>Ryan Scott</t>
  </si>
  <si>
    <t>Rafael Zorrilla</t>
  </si>
  <si>
    <t>Digital Strategy &amp; Optimization</t>
  </si>
  <si>
    <t>Higher Education division of John Wiley and Sons</t>
  </si>
  <si>
    <t>Michael Gilmore</t>
  </si>
  <si>
    <t>Head of Projects Data Engineering</t>
  </si>
  <si>
    <t>Alex Donovan</t>
  </si>
  <si>
    <t>Wendy Jin</t>
  </si>
  <si>
    <t>Principal-Advanced Marketing Analytics</t>
  </si>
  <si>
    <t xml:space="preserve"> AT&amp;T</t>
  </si>
  <si>
    <t>Bruna Basso Rodrigues</t>
  </si>
  <si>
    <t xml:space="preserve">Global Marketing Analytics Expert </t>
  </si>
  <si>
    <t>Jamie Boosey</t>
  </si>
  <si>
    <t>General Manager, Smart TV Advertising - UK &amp; EMEA</t>
  </si>
  <si>
    <t>Umair Malik</t>
  </si>
  <si>
    <t>Director Of Analytics and Insights</t>
  </si>
  <si>
    <t>Henrique Platais</t>
  </si>
  <si>
    <t>Manu Jerath</t>
  </si>
  <si>
    <t>Principal - Marketing Analytics, Data Engineering and Marketing Automation</t>
  </si>
  <si>
    <t xml:space="preserve">marqeu </t>
  </si>
  <si>
    <t>Ravikumar Krishnan</t>
  </si>
  <si>
    <t>Mega Mariesta Dewi</t>
  </si>
  <si>
    <t>Marketing Analytics &amp; Insight</t>
  </si>
  <si>
    <t>LinkAja</t>
  </si>
  <si>
    <t>Mike Muttupulle</t>
  </si>
  <si>
    <t>Performance Media Optimization Specialist</t>
  </si>
  <si>
    <t>Digital Minds Group</t>
  </si>
  <si>
    <t>Duan Peng</t>
  </si>
  <si>
    <t xml:space="preserve">Senior Vice President, Data &amp; AI </t>
  </si>
  <si>
    <t>Derek Mitchell</t>
  </si>
  <si>
    <t>People Analytics Leader</t>
  </si>
  <si>
    <t>Manny Cabral</t>
  </si>
  <si>
    <t>Vice President, Marketing Insights &amp; Analytics</t>
  </si>
  <si>
    <t>First Horizon Bank</t>
  </si>
  <si>
    <t>Joseph Ujwal Kovuri</t>
  </si>
  <si>
    <t xml:space="preserve">Associate Director - Analytics Consulting </t>
  </si>
  <si>
    <t>Bill Bauer</t>
  </si>
  <si>
    <t xml:space="preserve">Technology Manager, Web Analytics and Testing Platforms </t>
  </si>
  <si>
    <t>Scott Stohlton</t>
  </si>
  <si>
    <t>Snap Finance</t>
  </si>
  <si>
    <t>Amir J. Shirani</t>
  </si>
  <si>
    <t>Marketing Technology Manager I, Measurement and Tracking</t>
  </si>
  <si>
    <t>Dariya Kascheev-Rathke</t>
  </si>
  <si>
    <t>Marketing Manager, Brand Marketing Manager, Digital Marketing Manager</t>
  </si>
  <si>
    <t>Russian Emirates Media Group</t>
  </si>
  <si>
    <t>Juhi Singh</t>
  </si>
  <si>
    <t>Head of Digital Center of Excellence - India &amp; International</t>
  </si>
  <si>
    <t xml:space="preserve"> Marico Limited</t>
  </si>
  <si>
    <t>Ross Smith</t>
  </si>
  <si>
    <t xml:space="preserve">Digital Analytics and Optimization Strategist </t>
  </si>
  <si>
    <t>Commonwealth Financial Network</t>
  </si>
  <si>
    <t>Nimra S.</t>
  </si>
  <si>
    <t>Lisa Lei</t>
  </si>
  <si>
    <t>Manager, Cross Channel Analytics</t>
  </si>
  <si>
    <t>Spencer Tilley</t>
  </si>
  <si>
    <t xml:space="preserve">Department Head Of Marketing Effectiveness </t>
  </si>
  <si>
    <t>Betsy Landon</t>
  </si>
  <si>
    <t xml:space="preserve">Marketing ROI Business Analyst </t>
  </si>
  <si>
    <t>Extreme Networks</t>
  </si>
  <si>
    <t>Janaki Dodia</t>
  </si>
  <si>
    <t>Senior Executive, Marketing Science</t>
  </si>
  <si>
    <t>Anmol Bhavnani</t>
  </si>
  <si>
    <t>Andrea Rufino</t>
  </si>
  <si>
    <t>Feedzai</t>
  </si>
  <si>
    <t>Ahmed Omer</t>
  </si>
  <si>
    <t>Senior Analyst Audience Intelligence</t>
  </si>
  <si>
    <t>Zaid Zeitoun</t>
  </si>
  <si>
    <t>B2B Marketing Unit Head - Fine Solutions UAE</t>
  </si>
  <si>
    <t>Ahmed Soliman</t>
  </si>
  <si>
    <t>Rakesh Kumar</t>
  </si>
  <si>
    <t>NectarSpot Marketing and Design Company</t>
  </si>
  <si>
    <t>Bianca Ambrosio</t>
  </si>
  <si>
    <t>Senior Manager Market Science &amp; Data Analytics</t>
  </si>
  <si>
    <t>Oonagh Walsh</t>
  </si>
  <si>
    <t>Complex Analysis Manager, Global Primary Market Research</t>
  </si>
  <si>
    <t>Novartis Global Business Service Centre</t>
  </si>
  <si>
    <t>Jasmine Lin</t>
  </si>
  <si>
    <t>Market Intelligence Director</t>
  </si>
  <si>
    <t>Asia Pulp &amp; Paper Tissue BU（GHY)</t>
  </si>
  <si>
    <t>Pushkar Jangle</t>
  </si>
  <si>
    <t>Gabriel Gallego de la Flor</t>
  </si>
  <si>
    <t>Senior Digital Analyst (Marketing Mix Modeling)</t>
  </si>
  <si>
    <t>Justin Hannah</t>
  </si>
  <si>
    <t>Team Lead, Marketing Technology and Ad Operations</t>
  </si>
  <si>
    <t>Hulu</t>
  </si>
  <si>
    <t xml:space="preserve">Originally Amal's </t>
  </si>
  <si>
    <t>Jesse Aversano</t>
  </si>
  <si>
    <t>SVP, General Manager, Sales &amp; Marketing</t>
  </si>
  <si>
    <t>IndoorMedia Marketing</t>
  </si>
  <si>
    <t>Priscilla Lin</t>
  </si>
  <si>
    <t>Leah Linnet</t>
  </si>
  <si>
    <t>SOCi, Inc.</t>
  </si>
  <si>
    <t>Karen Mong</t>
  </si>
  <si>
    <t>Jose Alex Aparicio Barboza</t>
  </si>
  <si>
    <t>Sr. Manager SP&amp;I - Marketing Effectiveness</t>
  </si>
  <si>
    <t>Reynolds American Inc.</t>
  </si>
  <si>
    <t>Philippe Normand</t>
  </si>
  <si>
    <t>Director, Marketing, Branding and Go-to-Market</t>
  </si>
  <si>
    <t>VIA Rail Canada</t>
  </si>
  <si>
    <t>Gina Menicucci</t>
  </si>
  <si>
    <t>Curaleaf</t>
  </si>
  <si>
    <t>Brendan Bosch</t>
  </si>
  <si>
    <t>Yummly</t>
  </si>
  <si>
    <t>Sheila Rosen</t>
  </si>
  <si>
    <t>Rowdy Mermaid</t>
  </si>
  <si>
    <t>Daniel Lowinger</t>
  </si>
  <si>
    <t>Manager, Marketing Intelligence &amp; Effectiveness</t>
  </si>
  <si>
    <t>Michael Moynihan</t>
  </si>
  <si>
    <t>Sr. Vice President of Brand, Marketing, Insights and Partnerships</t>
  </si>
  <si>
    <t>Aman Singh</t>
  </si>
  <si>
    <t>Marketing Manager, Digital &amp; eCommerce</t>
  </si>
  <si>
    <t>Charter Communication</t>
  </si>
  <si>
    <t>John Bragger</t>
  </si>
  <si>
    <t>Sr. Manager, Marketing Data Science</t>
  </si>
  <si>
    <t xml:space="preserve">Comcast </t>
  </si>
  <si>
    <t>Eurielle Trombert</t>
  </si>
  <si>
    <t xml:space="preserve">Head of Data &amp; Analytics Europe 
</t>
  </si>
  <si>
    <t>Catalina France</t>
  </si>
  <si>
    <t>Simon Harris</t>
  </si>
  <si>
    <t>Head of Analytics and Data Services (Group CIS)</t>
  </si>
  <si>
    <t>Wendy Prochilo</t>
  </si>
  <si>
    <t>Mohammad Mehdi</t>
  </si>
  <si>
    <t>Insight &amp; Analytics</t>
  </si>
  <si>
    <t>Liza Makridi</t>
  </si>
  <si>
    <t>Kyle Spencer</t>
  </si>
  <si>
    <t>Chris Dawnkaski</t>
  </si>
  <si>
    <t>Sr. Director, Business Intelligence &amp; Advanced Analytics</t>
  </si>
  <si>
    <t>Vinay Gaddamanugu</t>
  </si>
  <si>
    <t xml:space="preserve">Director, Advanced Analytics </t>
  </si>
  <si>
    <t>9/21/2021</t>
  </si>
  <si>
    <t>Sasi Telluri</t>
  </si>
  <si>
    <t>Vijay Singh</t>
  </si>
  <si>
    <t>Dr. Frances Boykin</t>
  </si>
  <si>
    <t>Malcolm L Stewart</t>
  </si>
  <si>
    <t>Callum Staff</t>
  </si>
  <si>
    <t>Trang Do</t>
  </si>
  <si>
    <t>Kara Mills</t>
  </si>
  <si>
    <t>Manager- Advanced Analytics</t>
  </si>
  <si>
    <t xml:space="preserve">American Dairy Queen </t>
  </si>
  <si>
    <t>Callum.Staff</t>
  </si>
  <si>
    <t>Michael Dimitri</t>
  </si>
  <si>
    <t>Senior Director, Data Insights</t>
  </si>
  <si>
    <t>Annaliese Curtis</t>
  </si>
  <si>
    <t>MattressOnline</t>
  </si>
  <si>
    <t>Santiago Nettle</t>
  </si>
  <si>
    <t>Director regional de marketing</t>
  </si>
  <si>
    <t>Nishant Rohatgi</t>
  </si>
  <si>
    <t xml:space="preserve">Vice President, Digital Marketing &amp; Customer Experience </t>
  </si>
  <si>
    <t>Felix Neusser</t>
  </si>
  <si>
    <t>Head of Data Science &amp; Business Modelling</t>
  </si>
  <si>
    <t>KTM</t>
  </si>
  <si>
    <t>Dale Christensen</t>
  </si>
  <si>
    <t xml:space="preserve">Senior Vice President, Strategy, Insights &amp; Analytics </t>
  </si>
  <si>
    <t>Behr Paint Company</t>
  </si>
  <si>
    <t>Marin Grillon</t>
  </si>
  <si>
    <t>Global Consumer Insight planner - Mix Optimization</t>
  </si>
  <si>
    <t>Robert Fracassa</t>
  </si>
  <si>
    <t xml:space="preserve">Director and Head of Digital Guest and Loyalty Analytics (+Optimization), PLK </t>
  </si>
  <si>
    <t xml:space="preserve"> Restaurant Brands International</t>
  </si>
  <si>
    <t>Vaibhav Kabra</t>
  </si>
  <si>
    <t>Technology and Digital - Commercial Analytics</t>
  </si>
  <si>
    <t>Novatris</t>
  </si>
  <si>
    <t>Eduardo Serenato</t>
  </si>
  <si>
    <t>Coast Capital Savings</t>
  </si>
  <si>
    <t>Solange Mercedes</t>
  </si>
  <si>
    <t xml:space="preserve"> Scotiabank</t>
  </si>
  <si>
    <t>Tommaso Visentini</t>
  </si>
  <si>
    <t xml:space="preserve">Head of Consumer Insights, Media &amp; Analytics (Director) </t>
  </si>
  <si>
    <t>Randy Browne</t>
  </si>
  <si>
    <t>Category Insights Manager - Albertsons Corp</t>
  </si>
  <si>
    <t>Arun Balakrishnan</t>
  </si>
  <si>
    <t xml:space="preserve">Strategic Insights Manager, Digital Marketing </t>
  </si>
  <si>
    <t>CI Global Asset Management</t>
  </si>
  <si>
    <t>Ivy Lam</t>
  </si>
  <si>
    <t xml:space="preserve">Strategy &amp; Analytics Manager </t>
  </si>
  <si>
    <t>Fraser &amp; Neave Holdings Bhd</t>
  </si>
  <si>
    <t>Brian Driscoll</t>
  </si>
  <si>
    <t xml:space="preserve">Sr. Director of Customer Insights, Analytics &amp; Testing </t>
  </si>
  <si>
    <t xml:space="preserve"> Lands'​ End</t>
  </si>
  <si>
    <t>Wilson Law</t>
  </si>
  <si>
    <t xml:space="preserve">Digital Performance Marketing Manager </t>
  </si>
  <si>
    <t>Abhishek Deb</t>
  </si>
  <si>
    <t>Asia Leader, Shopper Insights &amp; Retail Analytics</t>
  </si>
  <si>
    <t>Vladan Stankovic</t>
  </si>
  <si>
    <t>Manager II, consumer insights</t>
  </si>
  <si>
    <t>Rahul Nautiyal</t>
  </si>
  <si>
    <t>Sr. Manager - Business Intelligence &amp; Analytics</t>
  </si>
  <si>
    <t>Vadim Fedotov</t>
  </si>
  <si>
    <t xml:space="preserve">Marketing insights and analytics manager </t>
  </si>
  <si>
    <t>MFE</t>
  </si>
  <si>
    <t>Sylvia Udemeh - Amasiani</t>
  </si>
  <si>
    <t xml:space="preserve">Senior Manager, Analytics &amp; Insights - Family Care </t>
  </si>
  <si>
    <t xml:space="preserve">they used to work with Nielsen now they in-housed </t>
  </si>
  <si>
    <t>Hemant Todi</t>
  </si>
  <si>
    <t xml:space="preserve">VP, Data Analytics &amp; Insights </t>
  </si>
  <si>
    <t xml:space="preserve"> Delta Dental Ins.</t>
  </si>
  <si>
    <t>Anumeha Srivastava</t>
  </si>
  <si>
    <t>Senior Manager, Data Analytics and Insights</t>
  </si>
  <si>
    <t xml:space="preserve"> Fidelity Investments</t>
  </si>
  <si>
    <t>Ellie Lo</t>
  </si>
  <si>
    <t>Data Scientist Senior Associate, Marketing Analytics</t>
  </si>
  <si>
    <t>Ling Cui</t>
  </si>
  <si>
    <t>Head of Marketing Analytics, Research and Technology</t>
  </si>
  <si>
    <t>George Rubanenko</t>
  </si>
  <si>
    <t xml:space="preserve">Marketing Measurement Lead </t>
  </si>
  <si>
    <t>Phil Jackson</t>
  </si>
  <si>
    <t>Global Digital Analytics Lead - Business Insights and Analytics</t>
  </si>
  <si>
    <t>Braden Nelson</t>
  </si>
  <si>
    <t xml:space="preserve">Director, Digital Product Analytics </t>
  </si>
  <si>
    <t>Sharath Gokula</t>
  </si>
  <si>
    <t xml:space="preserve">Director of Data Science and Analytics </t>
  </si>
  <si>
    <t>Grace (Ningjie) Zhan</t>
  </si>
  <si>
    <t>Growth Marketing Analyst, Insights &amp; Analytics, eCommerce</t>
  </si>
  <si>
    <t>TULESTE FACTORY</t>
  </si>
  <si>
    <t>Joseph Sopko</t>
  </si>
  <si>
    <t>Group Director Analytics &amp; Data Science</t>
  </si>
  <si>
    <t>W2O</t>
  </si>
  <si>
    <t>Fabien Gentit</t>
  </si>
  <si>
    <t xml:space="preserve">Head of Performance Marketing EMEA </t>
  </si>
  <si>
    <t>Tamara Peric</t>
  </si>
  <si>
    <t>Director Connected Marketplace Analytics</t>
  </si>
  <si>
    <t>Stuart Altschuler</t>
  </si>
  <si>
    <t xml:space="preserve">Director of Analytics and Insights </t>
  </si>
  <si>
    <t xml:space="preserve"> Trenton Health Team</t>
  </si>
  <si>
    <t>Dong (James) Su</t>
  </si>
  <si>
    <t xml:space="preserve"> LoyaltyOne</t>
  </si>
  <si>
    <t>Natan Dotan</t>
  </si>
  <si>
    <t>Media, Technology, Data Science Consultant</t>
  </si>
  <si>
    <t>Ting Li</t>
  </si>
  <si>
    <t>Sr data scientist</t>
  </si>
  <si>
    <t>Media Culture</t>
  </si>
  <si>
    <t>Rebecca Fan</t>
  </si>
  <si>
    <t xml:space="preserve">Sr. Manager Modeling&amp;Analytics </t>
  </si>
  <si>
    <t>The Trusted Media Brands Inc</t>
  </si>
  <si>
    <t>John Rydzynski</t>
  </si>
  <si>
    <t>The Hain Celestial Group</t>
  </si>
  <si>
    <t>Philipp Hemmer</t>
  </si>
  <si>
    <t>Eckes-Granini</t>
  </si>
  <si>
    <t>Amer Tadmori</t>
  </si>
  <si>
    <t>Associate Director, Insights</t>
  </si>
  <si>
    <t>Charlotte's Web</t>
  </si>
  <si>
    <t>Aaron Smith</t>
  </si>
  <si>
    <t>myCharge</t>
  </si>
  <si>
    <t>Christine Osazuwa</t>
  </si>
  <si>
    <t>Global Marketing Director of Data &amp; Insights</t>
  </si>
  <si>
    <t>Warner</t>
  </si>
  <si>
    <t>Talia Shefi</t>
  </si>
  <si>
    <t>SeaWorld</t>
  </si>
  <si>
    <t>Kate Mann</t>
  </si>
  <si>
    <t>MYER</t>
  </si>
  <si>
    <t>Kenny Botello</t>
  </si>
  <si>
    <t>Director, Head of Marketing Analytics</t>
  </si>
  <si>
    <t>Henry P.</t>
  </si>
  <si>
    <t>Global Performance Marketing Manager, Digital</t>
  </si>
  <si>
    <t>Michael Severson</t>
  </si>
  <si>
    <t>Santhi Ramesh</t>
  </si>
  <si>
    <t>Head of Marketing, Innovation, Growth, Insights &amp; E-commerce</t>
  </si>
  <si>
    <t>Marisa Asmuss</t>
  </si>
  <si>
    <t>Head of Global Performance Marketing</t>
  </si>
  <si>
    <t>Eppendorf Group</t>
  </si>
  <si>
    <t>Julia Randhawa</t>
  </si>
  <si>
    <t>VP Performance Marketing</t>
  </si>
  <si>
    <t>Tala</t>
  </si>
  <si>
    <t>Cynthia Wojdyla</t>
  </si>
  <si>
    <t>Sr. Analyst, Consumer Insights &amp; Analytics</t>
  </si>
  <si>
    <t>Weber</t>
  </si>
  <si>
    <t>Federica Fiore</t>
  </si>
  <si>
    <t>Sales and Marketing Performance Manager</t>
  </si>
  <si>
    <t>Adam Glincman</t>
  </si>
  <si>
    <t>Senior Manager, Marketing Insights Team Lead</t>
  </si>
  <si>
    <t>B&amp;G Foods</t>
  </si>
  <si>
    <t>Christopher Tade</t>
  </si>
  <si>
    <t>Pharmavite</t>
  </si>
  <si>
    <t>Stephen Boutin</t>
  </si>
  <si>
    <t>Aristocrat</t>
  </si>
  <si>
    <t>Dawn Allen</t>
  </si>
  <si>
    <t xml:space="preserve">MyHealthTeams </t>
  </si>
  <si>
    <t>Puja Patel</t>
  </si>
  <si>
    <t>HoMedics</t>
  </si>
  <si>
    <t>Jennifer Mercer</t>
  </si>
  <si>
    <t xml:space="preserve">Director of Growth &amp; Performance Marketing </t>
  </si>
  <si>
    <t>Darrell Beneker</t>
  </si>
  <si>
    <t>Advocate Aurora Health</t>
  </si>
  <si>
    <t>Grace X.</t>
  </si>
  <si>
    <t>Shane Stone</t>
  </si>
  <si>
    <t>Funding Circle</t>
  </si>
  <si>
    <t>Sue McPoland</t>
  </si>
  <si>
    <t>Director Global Consumer Insights</t>
  </si>
  <si>
    <t>Joanna Pupkowska</t>
  </si>
  <si>
    <t>Intelligence &amp; Consumer Insights Manager</t>
  </si>
  <si>
    <t>Michael Lu</t>
  </si>
  <si>
    <t>Fundbox</t>
  </si>
  <si>
    <t xml:space="preserve">Michelle Carey </t>
  </si>
  <si>
    <t>Combe</t>
  </si>
  <si>
    <t>Wenjun Ke</t>
  </si>
  <si>
    <t>Sr. Data Science Manager</t>
  </si>
  <si>
    <t>Numair Chaudhary</t>
  </si>
  <si>
    <t>Shopper &amp; Consumer Insights Manager</t>
  </si>
  <si>
    <t>Joy Martinez</t>
  </si>
  <si>
    <t>Director Growth and Performance Marketing</t>
  </si>
  <si>
    <t>Cove</t>
  </si>
  <si>
    <t>Prithvi Natarajan</t>
  </si>
  <si>
    <t>Strategic Insights &amp; Marketing Planning Analyst</t>
  </si>
  <si>
    <t>demoed and on fwp 1</t>
  </si>
  <si>
    <t>Peter Cuthbert, MMA, CPA, CGA</t>
  </si>
  <si>
    <t>Senior Director, Data Science | Pricing Optimization</t>
  </si>
  <si>
    <t>Zachry J. Floro</t>
  </si>
  <si>
    <t>Sprouts Farmers Market</t>
  </si>
  <si>
    <t>Xander Phoenix</t>
  </si>
  <si>
    <t>Acorns</t>
  </si>
  <si>
    <t>Anu Kashyap</t>
  </si>
  <si>
    <t xml:space="preserve"> Tiger Analytics</t>
  </si>
  <si>
    <t>Nick Lamberth</t>
  </si>
  <si>
    <t>Director, Product Analytics</t>
  </si>
  <si>
    <t>Kunal Sharma</t>
  </si>
  <si>
    <t xml:space="preserve">Customer Data Analytics Manager </t>
  </si>
  <si>
    <t>BMW of North America, LLC</t>
  </si>
  <si>
    <t>Candice Bixler</t>
  </si>
  <si>
    <t xml:space="preserve">Head of Integrated Media </t>
  </si>
  <si>
    <t xml:space="preserve"> Petco</t>
  </si>
  <si>
    <t>Carrie Dahl</t>
  </si>
  <si>
    <t>Michael Simone</t>
  </si>
  <si>
    <t xml:space="preserve">Senior Manager, Marketing Analytics &amp; Insights </t>
  </si>
  <si>
    <t>Ellen Lee</t>
  </si>
  <si>
    <t>Insights &amp; Analytics Senior Marketing Manager, National Media</t>
  </si>
  <si>
    <t xml:space="preserve"> Fox Broadcasting Company</t>
  </si>
  <si>
    <t>Erin (Higgins) Morganti</t>
  </si>
  <si>
    <t xml:space="preserve">Senior Marketing Manager, Insights &amp; Analytics </t>
  </si>
  <si>
    <t>PPG Industries</t>
  </si>
  <si>
    <t>Juan Lavista</t>
  </si>
  <si>
    <t>Senior Director Marketing, Insights + Analytics &amp; BI LATAM @ Mercado Ads</t>
  </si>
  <si>
    <t>Eric Smith (1)</t>
  </si>
  <si>
    <t>Senior Director, Marketing Insights</t>
  </si>
  <si>
    <t>Inspire Brands</t>
  </si>
  <si>
    <t>Crystal Smith</t>
  </si>
  <si>
    <t>Senior Manager, Media Insights &amp; Analytics</t>
  </si>
  <si>
    <t xml:space="preserve"> VIZIO Ads</t>
  </si>
  <si>
    <t>Alex Clemmons</t>
  </si>
  <si>
    <t>Senior Director, Analysis &amp; Insights</t>
  </si>
  <si>
    <t>Jim Rocha</t>
  </si>
  <si>
    <t>Sr Marketing Analytics Manager</t>
  </si>
  <si>
    <t>ALBERTSONS LLC</t>
  </si>
  <si>
    <t>Smriti De</t>
  </si>
  <si>
    <t xml:space="preserve">Digital Analytics Insights Manager (Central Region) </t>
  </si>
  <si>
    <t>Ashmita Saha</t>
  </si>
  <si>
    <t>Digital and Social Insights Lead</t>
  </si>
  <si>
    <t>StarHub</t>
  </si>
  <si>
    <t>Qianhe (April) Zhao</t>
  </si>
  <si>
    <t>Justin Dwork</t>
  </si>
  <si>
    <t>Suresh Divakar</t>
  </si>
  <si>
    <t>Advisor and Chief Strategy Officer</t>
  </si>
  <si>
    <t>Prescriptive Insights Inc</t>
  </si>
  <si>
    <t>Kevin Roche</t>
  </si>
  <si>
    <t>VP, Insight &amp; Analytics</t>
  </si>
  <si>
    <t>Eurosport</t>
  </si>
  <si>
    <t>Shawna Harris</t>
  </si>
  <si>
    <t>Vice President, Measurement Product</t>
  </si>
  <si>
    <t>InMarket</t>
  </si>
  <si>
    <t>Chunlin He</t>
  </si>
  <si>
    <t>Modeller</t>
  </si>
  <si>
    <t>Eleni Shipp</t>
  </si>
  <si>
    <t>Lemi Shine </t>
  </si>
  <si>
    <t>Paola Riano</t>
  </si>
  <si>
    <t>Brand Marketing Director ACO</t>
  </si>
  <si>
    <t xml:space="preserve">Nutresa </t>
  </si>
  <si>
    <t>Jeremy Maley</t>
  </si>
  <si>
    <t>Directeur marketing et communication</t>
  </si>
  <si>
    <t>Hyper U les Arcs</t>
  </si>
  <si>
    <t>Cassandra (Donofrio) Campellone</t>
  </si>
  <si>
    <t>Norwegian Cruise Line</t>
  </si>
  <si>
    <t>Delicia Cooney</t>
  </si>
  <si>
    <t>Serta Simmons Bedding</t>
  </si>
  <si>
    <t>Erica Curtis</t>
  </si>
  <si>
    <t>VP, Marketing Strategy, Consumer Insights &amp; Analytics</t>
  </si>
  <si>
    <t>Penguin Random House</t>
  </si>
  <si>
    <t>Scott Schmaltz</t>
  </si>
  <si>
    <t>Consumer Insights Analyst - Marketing</t>
  </si>
  <si>
    <t>Weber-Stephen</t>
  </si>
  <si>
    <t>Cyrus Kelley</t>
  </si>
  <si>
    <t>Vice President, Consumer Insights and Loyalty</t>
  </si>
  <si>
    <t>Atif Ashraf</t>
  </si>
  <si>
    <t>Ben McLeod</t>
  </si>
  <si>
    <t>SVP, Corporate Marketing</t>
  </si>
  <si>
    <t>Nadeem Chaudhry</t>
  </si>
  <si>
    <t>One Medical</t>
  </si>
  <si>
    <t>Jessie Chiachi Lin</t>
  </si>
  <si>
    <t>Global Data Insights &amp; Analytics Manager</t>
  </si>
  <si>
    <t>Amer Sports Corporation</t>
  </si>
  <si>
    <t>Megan Hughes</t>
  </si>
  <si>
    <t>Global Head of Omnichannel Analytics</t>
  </si>
  <si>
    <t>Grünenthal</t>
  </si>
  <si>
    <t>Venkatesh Ravirala</t>
  </si>
  <si>
    <t>Senior Director, Customer Science and Insights</t>
  </si>
  <si>
    <t>Venkatesh.Ravirala@Walgreens.com</t>
  </si>
  <si>
    <t>Darren Ware</t>
  </si>
  <si>
    <t>Avery</t>
  </si>
  <si>
    <t>Akshay Anaokar</t>
  </si>
  <si>
    <t>Manager - Data Insights and Analytics</t>
  </si>
  <si>
    <t>Lee Tanenbaum</t>
  </si>
  <si>
    <t>Global Director of Data Science and Analytics</t>
  </si>
  <si>
    <t>Kapil Bhatt</t>
  </si>
  <si>
    <t>Insights Lead - Sales and Marketing Strategy</t>
  </si>
  <si>
    <t>Allison Deng</t>
  </si>
  <si>
    <t>Customer Analytics Analyst - Marketing Effectiveness - Global Data Insights &amp; Analytics</t>
  </si>
  <si>
    <t>Karin Kalda</t>
  </si>
  <si>
    <t>Senior Marketing Technology Manager</t>
  </si>
  <si>
    <t>Raj Sodha</t>
  </si>
  <si>
    <t>Data Analytics and Consumer Insights Manager</t>
  </si>
  <si>
    <t>Aujan Coca-Cola</t>
  </si>
  <si>
    <t>Chris Hall</t>
  </si>
  <si>
    <t>Yan Huang</t>
  </si>
  <si>
    <t>Manager of Data Science, Consumer Analytics</t>
  </si>
  <si>
    <t>Mike Martin</t>
  </si>
  <si>
    <t>Head of Commercial Analytics &amp; Insights</t>
  </si>
  <si>
    <t>Mitsubishi Tanabe</t>
  </si>
  <si>
    <t>Justin Weaver</t>
  </si>
  <si>
    <t>Westerra Credit Union</t>
  </si>
  <si>
    <t>Kathryn Wright</t>
  </si>
  <si>
    <t>Director, Lifecycle Marketing &amp; Consumer Insights</t>
  </si>
  <si>
    <t>Kabam</t>
  </si>
  <si>
    <t>Riccardo Napolitano</t>
  </si>
  <si>
    <t>Marketing &amp; Digital Analytics Lead</t>
  </si>
  <si>
    <t>Sepideh Fakhri</t>
  </si>
  <si>
    <t>Derek Spalding</t>
  </si>
  <si>
    <t>Digital Marketing Analytics Manager</t>
  </si>
  <si>
    <t>Publix</t>
  </si>
  <si>
    <t>Nikolay G. Georgiev</t>
  </si>
  <si>
    <t>Director Data Science and Automation</t>
  </si>
  <si>
    <t>United Bulgarian Bank</t>
  </si>
  <si>
    <t>Nikki Hunt</t>
  </si>
  <si>
    <t xml:space="preserve">Sr. Director of Marketing Analytics </t>
  </si>
  <si>
    <t>Match Group</t>
  </si>
  <si>
    <t>Michael Moore</t>
  </si>
  <si>
    <t>Associate Director of Marketing Insights</t>
  </si>
  <si>
    <t>Boston Symphony Orchestra</t>
  </si>
  <si>
    <t>Rich McPharlin</t>
  </si>
  <si>
    <t>Compare Club</t>
  </si>
  <si>
    <t>Jason Wojciechowski</t>
  </si>
  <si>
    <t>Zovio</t>
  </si>
  <si>
    <t>Frederick Ayala</t>
  </si>
  <si>
    <t>Ines Van de Walle</t>
  </si>
  <si>
    <t>Strategy &amp; Insights Manager - Marketing</t>
  </si>
  <si>
    <t>Danone Waters</t>
  </si>
  <si>
    <t>Christoph Lieflaender</t>
  </si>
  <si>
    <t>Global Director Performance Marketing</t>
  </si>
  <si>
    <t>Just Eat Takeaway.com</t>
  </si>
  <si>
    <t>Cristina Guerra-Lopez</t>
  </si>
  <si>
    <t>Manager Consumer Insights &amp; Analytics</t>
  </si>
  <si>
    <t>Maciej Turek</t>
  </si>
  <si>
    <t>bunq</t>
  </si>
  <si>
    <t>Rick Bos</t>
  </si>
  <si>
    <t>Manager Marketing &amp; Analytics</t>
  </si>
  <si>
    <t>Spare Rib Express</t>
  </si>
  <si>
    <t>Claudia Oliveira</t>
  </si>
  <si>
    <t>Thanapol Tanprayoon</t>
  </si>
  <si>
    <t>NVIDIA</t>
  </si>
  <si>
    <t>Atif Iqbal</t>
  </si>
  <si>
    <t xml:space="preserve">PayPal </t>
  </si>
  <si>
    <t>Troy Arias</t>
  </si>
  <si>
    <t>Global Director - Marketing Intelligence &amp; Operations</t>
  </si>
  <si>
    <t xml:space="preserve"> Iron Mountain</t>
  </si>
  <si>
    <t>Bruce Ledesma</t>
  </si>
  <si>
    <t xml:space="preserve">Founder | Predictive Analytics Consultant </t>
  </si>
  <si>
    <t>Datafy Análise Preditiva</t>
  </si>
  <si>
    <t>Rob Seeger</t>
  </si>
  <si>
    <t>Director of Advanced Marketing Analytics</t>
  </si>
  <si>
    <t>Jaysen Gillespie</t>
  </si>
  <si>
    <t>EVP, Head of Analytics &amp; Data Science</t>
  </si>
  <si>
    <t>June Wu</t>
  </si>
  <si>
    <t xml:space="preserve">Director - Marketing Science, Global Advanced Analytics Group </t>
  </si>
  <si>
    <t xml:space="preserve"> Bain &amp; Company</t>
  </si>
  <si>
    <t xml:space="preserve">Ben Roth </t>
  </si>
  <si>
    <t xml:space="preserve">Group Director, Marketing Science </t>
  </si>
  <si>
    <t>César Gutiérrez Tapadinha</t>
  </si>
  <si>
    <t>Senior specialist on Advanced Analytics, Data Science &amp; Marketing Science</t>
  </si>
  <si>
    <t>Heineken Spain</t>
  </si>
  <si>
    <t>Julie Vokrot</t>
  </si>
  <si>
    <t>Senior Manager, Marketing Science, Global Advanced Analytics</t>
  </si>
  <si>
    <t>Raj Daiya</t>
  </si>
  <si>
    <t xml:space="preserve">Associate Manager, Data Science </t>
  </si>
  <si>
    <t xml:space="preserve"> OMD America</t>
  </si>
  <si>
    <t>Manik Gupta</t>
  </si>
  <si>
    <t xml:space="preserve">Chief Analytics and Insights Officer, North America Consumer Health </t>
  </si>
  <si>
    <t xml:space="preserve"> Bayer</t>
  </si>
  <si>
    <t>Lauri Vela</t>
  </si>
  <si>
    <t xml:space="preserve">Senior Vice President, Performance Marketing Omni-Channel </t>
  </si>
  <si>
    <t>Viggy Hegde</t>
  </si>
  <si>
    <t xml:space="preserve">Vice President of Marketing Operations, Analytics, and Insights </t>
  </si>
  <si>
    <t>Flexential</t>
  </si>
  <si>
    <t>Kamila Thompson</t>
  </si>
  <si>
    <t xml:space="preserve">Senior Director, Performance Marketing </t>
  </si>
  <si>
    <t xml:space="preserve">TransUnion </t>
  </si>
  <si>
    <t>Sander Heussen</t>
  </si>
  <si>
    <t>Miele X</t>
  </si>
  <si>
    <t>Muhammad Bin Shahbaz</t>
  </si>
  <si>
    <t xml:space="preserve">Senior Manager - Marketing Analytics </t>
  </si>
  <si>
    <t>Taylor Kendrick</t>
  </si>
  <si>
    <t>Channel Partnerships Lead, Strategic Accounts</t>
  </si>
  <si>
    <t xml:space="preserve"> Impact </t>
  </si>
  <si>
    <t>Olesya Moosman</t>
  </si>
  <si>
    <t>Measurement</t>
  </si>
  <si>
    <t>Check with Ahlem</t>
  </si>
  <si>
    <t>Anthony Martinez</t>
  </si>
  <si>
    <t xml:space="preserve">Growth Marketing </t>
  </si>
  <si>
    <t xml:space="preserve"> Shift</t>
  </si>
  <si>
    <t xml:space="preserve">Bennett Robbins </t>
  </si>
  <si>
    <t>Jay Gaughan</t>
  </si>
  <si>
    <t>VP, Third-Party Ecommerce</t>
  </si>
  <si>
    <t xml:space="preserve"> Highlights for Children</t>
  </si>
  <si>
    <t>Eric Collins</t>
  </si>
  <si>
    <t>EPC Consulting</t>
  </si>
  <si>
    <t>Anh Than</t>
  </si>
  <si>
    <t>Principal Strategist</t>
  </si>
  <si>
    <t>Intellytics Group</t>
  </si>
  <si>
    <t>Ian Haygood</t>
  </si>
  <si>
    <t>Rad Power Bikes</t>
  </si>
  <si>
    <t>Madlen Massarlian</t>
  </si>
  <si>
    <t>Head of Advertising Analytics</t>
  </si>
  <si>
    <t xml:space="preserve"> Microsoft </t>
  </si>
  <si>
    <t>Alison Ehrmann</t>
  </si>
  <si>
    <t xml:space="preserve">VP Marketing </t>
  </si>
  <si>
    <t xml:space="preserve">Cove </t>
  </si>
  <si>
    <t>Winston Tai</t>
  </si>
  <si>
    <t xml:space="preserve">Senior Marketing Manager, Marketing Performance ASP </t>
  </si>
  <si>
    <t>Arun Sinhmar</t>
  </si>
  <si>
    <t>Promotion Optimization Sr. Manager</t>
  </si>
  <si>
    <t>Sushma Vasudevan</t>
  </si>
  <si>
    <t>VP - Analytics &amp; Data Science</t>
  </si>
  <si>
    <t>PureSpectrum</t>
  </si>
  <si>
    <t>Not interested at this time</t>
  </si>
  <si>
    <t>Eduards Malcevs</t>
  </si>
  <si>
    <t xml:space="preserve">Global Media and Brand Director </t>
  </si>
  <si>
    <t xml:space="preserve"> 4finance </t>
  </si>
  <si>
    <t>Alexandra Martinez</t>
  </si>
  <si>
    <t>Associate Manager, Digital Marketing</t>
  </si>
  <si>
    <t>FloSports</t>
  </si>
  <si>
    <t>Sarah Peterson</t>
  </si>
  <si>
    <t>Vice President, Performance Marketing</t>
  </si>
  <si>
    <t>Serena &amp; Lily</t>
  </si>
  <si>
    <t>Noah Goldenberg</t>
  </si>
  <si>
    <t>Vice President, Advertising Analytics</t>
  </si>
  <si>
    <t>Mandy Blute</t>
  </si>
  <si>
    <t>Manager, Advanced Advertising Analytics</t>
  </si>
  <si>
    <t>Tom Robinson</t>
  </si>
  <si>
    <t>Avinash Tripathi</t>
  </si>
  <si>
    <t>Vice President of Analytics - Marketing Analytics and Marketing Sciences</t>
  </si>
  <si>
    <t>University of Phoenix</t>
  </si>
  <si>
    <t>Harry van Loo</t>
  </si>
  <si>
    <t>Digital Marketing &amp; Sales</t>
  </si>
  <si>
    <t>A.Vogel Nederland</t>
  </si>
  <si>
    <t>Utkarsh Sinha</t>
  </si>
  <si>
    <t>Head of Product Marketing, Exchange</t>
  </si>
  <si>
    <t>InMobi</t>
  </si>
  <si>
    <t>Hanna Ma</t>
  </si>
  <si>
    <t>Blueshift</t>
  </si>
  <si>
    <t>Emily Zhao1</t>
  </si>
  <si>
    <t>Victória Meyran</t>
  </si>
  <si>
    <t>Marketing Automation Consultant</t>
  </si>
  <si>
    <t>Santander Brasil</t>
  </si>
  <si>
    <t>Andrea Giordano</t>
  </si>
  <si>
    <t>Manager, Performance Marketing</t>
  </si>
  <si>
    <t>Catawiki</t>
  </si>
  <si>
    <t>Lindsay Schaffer</t>
  </si>
  <si>
    <t>Noodle</t>
  </si>
  <si>
    <t>Jiayi Mertens</t>
  </si>
  <si>
    <t>Senior Strategic Marketing Analyst</t>
  </si>
  <si>
    <t>FedEx</t>
  </si>
  <si>
    <t>Akash Verma</t>
  </si>
  <si>
    <t>The Muse</t>
  </si>
  <si>
    <t>Tom Morgan</t>
  </si>
  <si>
    <t>Customer Insights &amp; Data Manager</t>
  </si>
  <si>
    <t>MyOptique</t>
  </si>
  <si>
    <t>Ryan Timpe</t>
  </si>
  <si>
    <t>LEGO Group</t>
  </si>
  <si>
    <t>Kazume Nishiyama</t>
  </si>
  <si>
    <t xml:space="preserve">TD </t>
  </si>
  <si>
    <t>Marc Menz</t>
  </si>
  <si>
    <t>Manager Business Analysts</t>
  </si>
  <si>
    <t>Jacob Ryan</t>
  </si>
  <si>
    <t>Cowen</t>
  </si>
  <si>
    <t>Damian Macias</t>
  </si>
  <si>
    <t>Global Marketing ROI Manager</t>
  </si>
  <si>
    <t>Tony Anderson</t>
  </si>
  <si>
    <t>Arbella Insurance</t>
  </si>
  <si>
    <t>Li Cheng</t>
  </si>
  <si>
    <t>Nipun Arora</t>
  </si>
  <si>
    <t xml:space="preserve">Senior Data Science Analyst </t>
  </si>
  <si>
    <t>Yelp</t>
  </si>
  <si>
    <t>Josh Mills</t>
  </si>
  <si>
    <t>Data Science Leader (Sr. Consultant)</t>
  </si>
  <si>
    <t>Jerry L.</t>
  </si>
  <si>
    <t>Cubert</t>
  </si>
  <si>
    <t>Tanya Zyabkina</t>
  </si>
  <si>
    <t xml:space="preserve">Principal </t>
  </si>
  <si>
    <t>Probabilistically</t>
  </si>
  <si>
    <t>Siobhan Solberg</t>
  </si>
  <si>
    <t xml:space="preserve"> Raze </t>
  </si>
  <si>
    <t>Neha Paliwal</t>
  </si>
  <si>
    <t>Mukul Virmani</t>
  </si>
  <si>
    <t>Sr. Manager - Data Science, ML &amp; AI Innovation Lead - Commercial Ops</t>
  </si>
  <si>
    <t>Jason Winston</t>
  </si>
  <si>
    <t>WOW! Business</t>
  </si>
  <si>
    <t>Sarang Deo</t>
  </si>
  <si>
    <t>Director, Business Analytics &amp; Insights</t>
  </si>
  <si>
    <t xml:space="preserve"> Pfizer</t>
  </si>
  <si>
    <t>Agnes Jumah MA</t>
  </si>
  <si>
    <t>iQ Student Accommodation</t>
  </si>
  <si>
    <t>Christy Sherrick</t>
  </si>
  <si>
    <t>Alliance Animal Health</t>
  </si>
  <si>
    <t>Velu, Chinnasamy Shanmugam</t>
  </si>
  <si>
    <t>Senior Applied Data Scientist</t>
  </si>
  <si>
    <t>Chamberlain Group (CGI)</t>
  </si>
  <si>
    <t>Emily (Yiran) Chen</t>
  </si>
  <si>
    <t>Business Intelligence Engineer</t>
  </si>
  <si>
    <t>Vibhanshu Sharma</t>
  </si>
  <si>
    <t>Associate Director - US Immunology Analytics</t>
  </si>
  <si>
    <t>Jess Lau</t>
  </si>
  <si>
    <t>Senior Insights Manager</t>
  </si>
  <si>
    <t>Frucor Suntory</t>
  </si>
  <si>
    <t>Shushanik Green</t>
  </si>
  <si>
    <t>Senior Manager, Customer Insights and Analytics</t>
  </si>
  <si>
    <t>Devin Fallon</t>
  </si>
  <si>
    <t>Director, Media Insights &amp; Analytics</t>
  </si>
  <si>
    <t>VIZIO</t>
  </si>
  <si>
    <t>Justine Lyn</t>
  </si>
  <si>
    <t xml:space="preserve">VP of Media </t>
  </si>
  <si>
    <t>Or Yaacov Rothschild</t>
  </si>
  <si>
    <t>Director of Business Insights, Pricing and Ecommerce</t>
  </si>
  <si>
    <t>Sauer Brands</t>
  </si>
  <si>
    <t>Isabella. Sanchez</t>
  </si>
  <si>
    <t xml:space="preserve">VP, Media Integration </t>
  </si>
  <si>
    <t>Zubi Advertising Services</t>
  </si>
  <si>
    <t>Drew Swinger</t>
  </si>
  <si>
    <t>Adtalem</t>
  </si>
  <si>
    <t>Moshmi S</t>
  </si>
  <si>
    <t>Associate Director - Digital Data Enablement</t>
  </si>
  <si>
    <t>Jason Dong</t>
  </si>
  <si>
    <t>Marketing Lead, Cross Sell &amp; Product Growth</t>
  </si>
  <si>
    <t>Wenting Deng</t>
  </si>
  <si>
    <t>Media.Monks</t>
  </si>
  <si>
    <t>Neeraj Patki</t>
  </si>
  <si>
    <t>Sr. Manager Data Science</t>
  </si>
  <si>
    <t>Jacquie M.</t>
  </si>
  <si>
    <t>PositiveMedia</t>
  </si>
  <si>
    <t>Ankit Srivastava</t>
  </si>
  <si>
    <t>Cornershop</t>
  </si>
  <si>
    <t>Ben Halliwell</t>
  </si>
  <si>
    <t>VP, Customer Personalization</t>
  </si>
  <si>
    <t>Mark Brooks</t>
  </si>
  <si>
    <t>Global Vice President Consumer &amp; Shopper Insights, Brand Portfolio</t>
  </si>
  <si>
    <t>Justin Quigley</t>
  </si>
  <si>
    <t>Revenue Growth Manager, ANZ</t>
  </si>
  <si>
    <t>Blair Raynor</t>
  </si>
  <si>
    <t>Finance Manager - Digital Commerce</t>
  </si>
  <si>
    <t>Baptiste Amar</t>
  </si>
  <si>
    <t>Olivier Maugain</t>
  </si>
  <si>
    <t>Decision Intelligence - Group Digital</t>
  </si>
  <si>
    <t xml:space="preserve">IKEA </t>
  </si>
  <si>
    <t>Jimmy Nguyen</t>
  </si>
  <si>
    <t>Senior Analyst, Growth Analytics</t>
  </si>
  <si>
    <t>Kevin C. Smith</t>
  </si>
  <si>
    <t>Sr. Business Information Analyst</t>
  </si>
  <si>
    <t>Jim Parkinson</t>
  </si>
  <si>
    <t>Carlos Asensio</t>
  </si>
  <si>
    <t>Miro</t>
  </si>
  <si>
    <t>Anne Krogh</t>
  </si>
  <si>
    <t>Consumer &amp; Customer Insights Manager</t>
  </si>
  <si>
    <t>Martin Krippner</t>
  </si>
  <si>
    <t>Head of Data Strategy, Analytics &amp; Insights Consumer Health EMEA</t>
  </si>
  <si>
    <t>Lisa Pollack</t>
  </si>
  <si>
    <t>Manager, Marketing Analytics, Growth Market Insights</t>
  </si>
  <si>
    <t>Labcorp</t>
  </si>
  <si>
    <t>Rachel Endress</t>
  </si>
  <si>
    <t>Manager, Consumer Insights &amp; Strategy</t>
  </si>
  <si>
    <t>Eva Guterres</t>
  </si>
  <si>
    <t>Director, Market Research and Consumer Insights</t>
  </si>
  <si>
    <t>EMERITUS</t>
  </si>
  <si>
    <t>Rob Harvath</t>
  </si>
  <si>
    <t>VP, Consumer Insights and Data Management</t>
  </si>
  <si>
    <t>Citizen Watch</t>
  </si>
  <si>
    <t>Pamela Martinez Garcia</t>
  </si>
  <si>
    <t>Director of Marketing, Innovation &amp; Consumer Insights</t>
  </si>
  <si>
    <t>Colombina</t>
  </si>
  <si>
    <t>Qayam Sayani</t>
  </si>
  <si>
    <t>Group Director, Performance Marketing</t>
  </si>
  <si>
    <t>Stefano Perilli</t>
  </si>
  <si>
    <t>Global Head of Consumer and Shopper Insights</t>
  </si>
  <si>
    <t>Christopher Corales</t>
  </si>
  <si>
    <t>Blue Diamond Growers</t>
  </si>
  <si>
    <t>Tim Colasurdo</t>
  </si>
  <si>
    <t>Nate Christian</t>
  </si>
  <si>
    <t>Senior Director - Marketing Analytics</t>
  </si>
  <si>
    <t>Vimeo</t>
  </si>
  <si>
    <t>Irene Manahan</t>
  </si>
  <si>
    <t>Manager, Global Consumer Insights</t>
  </si>
  <si>
    <t>TOMS</t>
  </si>
  <si>
    <t>Gaurav Medhekar</t>
  </si>
  <si>
    <t>VP, Performance Marketing Lead</t>
  </si>
  <si>
    <t>Neuberger Berman</t>
  </si>
  <si>
    <t>Elizabeth Fermon</t>
  </si>
  <si>
    <t>Calm</t>
  </si>
  <si>
    <t>Xaviere Dillenseger</t>
  </si>
  <si>
    <t>Global Strategic Consumer &amp; Market Insights manager</t>
  </si>
  <si>
    <t>Nestlé Skin Health</t>
  </si>
  <si>
    <t>Joost Verhagen</t>
  </si>
  <si>
    <t>Head of Global Consumer Marketing Data &amp; Insights</t>
  </si>
  <si>
    <t>Lauren Governale</t>
  </si>
  <si>
    <t>Director, Consumer &amp; Product Insights</t>
  </si>
  <si>
    <t>Jaideep Dore</t>
  </si>
  <si>
    <t>Head of Consumer and Marketing Insights</t>
  </si>
  <si>
    <t>Chipotle</t>
  </si>
  <si>
    <t>Marc Bertrand</t>
  </si>
  <si>
    <t>Associate Director, Consumer Insights</t>
  </si>
  <si>
    <t>Cronos Group</t>
  </si>
  <si>
    <t>Ahmad Alrawi</t>
  </si>
  <si>
    <t>Vice President, Global Marketing &amp; Insights</t>
  </si>
  <si>
    <t>Ra Pharmaceuticals</t>
  </si>
  <si>
    <t>Wiebe Aalbers</t>
  </si>
  <si>
    <t>Insights Manager - Marketing Intelligence</t>
  </si>
  <si>
    <t>ICI PARIS XL</t>
  </si>
  <si>
    <t>Harminder Saini</t>
  </si>
  <si>
    <t>ClickUp</t>
  </si>
  <si>
    <t>Ben Bono</t>
  </si>
  <si>
    <t>Director of Product and Consumer Insights</t>
  </si>
  <si>
    <t>Dr. Squatch</t>
  </si>
  <si>
    <t>Aubrey Ellis</t>
  </si>
  <si>
    <t>Vernie Tanghal</t>
  </si>
  <si>
    <t>Senior Manager, Research and Consumer Insights</t>
  </si>
  <si>
    <t>Benjamin Maubach</t>
  </si>
  <si>
    <t>Tomorrow</t>
  </si>
  <si>
    <t>Michael Bagozzi</t>
  </si>
  <si>
    <t>AutoPets</t>
  </si>
  <si>
    <t>Julia Perrot</t>
  </si>
  <si>
    <t>KESS Berlin</t>
  </si>
  <si>
    <t>Zoe Andronicou</t>
  </si>
  <si>
    <t>Consumer Insights Manager, Global Insights &amp; Innovation</t>
  </si>
  <si>
    <t>Phoebe Novack</t>
  </si>
  <si>
    <t>Impossible Foods</t>
  </si>
  <si>
    <t>Leah Christofel</t>
  </si>
  <si>
    <t>Associate Consumer Insights Manager</t>
  </si>
  <si>
    <t>Jennifer Halberstadter</t>
  </si>
  <si>
    <t xml:space="preserve">Associate Manager, Consumer Insights </t>
  </si>
  <si>
    <t>Aline Godbout</t>
  </si>
  <si>
    <t>Director Consumer Insights - Global Product &amp; Experience</t>
  </si>
  <si>
    <t>Christina Schmidt</t>
  </si>
  <si>
    <t>Senior Director of Digital Marketing &amp; Analytics</t>
  </si>
  <si>
    <t>Happinest Brands</t>
  </si>
  <si>
    <t>Simon Pollock</t>
  </si>
  <si>
    <t>VP Consumer Insights &amp; Analytics</t>
  </si>
  <si>
    <t>Cereal Partners</t>
  </si>
  <si>
    <t>Stephan Derstappen</t>
  </si>
  <si>
    <t>Senior Manager, Marketing &amp; Digital Analytics</t>
  </si>
  <si>
    <t>Bose</t>
  </si>
  <si>
    <t>Jarom Wren</t>
  </si>
  <si>
    <t>VP Marketing, Innovation, Consumer Insights</t>
  </si>
  <si>
    <t>Phoebe Doherty</t>
  </si>
  <si>
    <t>Jack Larson</t>
  </si>
  <si>
    <t xml:space="preserve"> Bank of the West</t>
  </si>
  <si>
    <t>Dezeree Christman</t>
  </si>
  <si>
    <t xml:space="preserve">Paid Media Audience Group Manager, Senior Vice President </t>
  </si>
  <si>
    <t xml:space="preserve"> Citi</t>
  </si>
  <si>
    <t>Marie Jourdon</t>
  </si>
  <si>
    <t xml:space="preserve">Social Media Analyst - Measurement &amp; Insights </t>
  </si>
  <si>
    <t>Mary Ellen Barto</t>
  </si>
  <si>
    <t xml:space="preserve">Director of Media Strategy, Optimization &amp; Integration </t>
  </si>
  <si>
    <t>Rachael Kutschman</t>
  </si>
  <si>
    <t>HNI Corporation</t>
  </si>
  <si>
    <t>Aaron Baker</t>
  </si>
  <si>
    <t xml:space="preserve">Senior Manager, Media Analytics </t>
  </si>
  <si>
    <t>Olivia Lioi</t>
  </si>
  <si>
    <t>Senior Director, Measurement &amp; Optimization</t>
  </si>
  <si>
    <t>Constantijn Baarendse</t>
  </si>
  <si>
    <t>Digital Media Management</t>
  </si>
  <si>
    <t xml:space="preserve"> Comms With A Plan</t>
  </si>
  <si>
    <t>Violet Fryer</t>
  </si>
  <si>
    <t>NextEra Energy Services</t>
  </si>
  <si>
    <t>Kenneth Koh</t>
  </si>
  <si>
    <t xml:space="preserve">Analytics &amp; Optimization Manager </t>
  </si>
  <si>
    <t xml:space="preserve"> Jellyfish</t>
  </si>
  <si>
    <t>Jesse Wilson</t>
  </si>
  <si>
    <t xml:space="preserve">Measurement Lead </t>
  </si>
  <si>
    <t>Zachary Molinaro</t>
  </si>
  <si>
    <t>Director of Integrated Marketing</t>
  </si>
  <si>
    <t>Community Coffee</t>
  </si>
  <si>
    <t>Jason Cartwright</t>
  </si>
  <si>
    <t>Jagex</t>
  </si>
  <si>
    <t>Eric Carlyle</t>
  </si>
  <si>
    <t>Director of Data and Analytics</t>
  </si>
  <si>
    <t>PlayOn! Sports</t>
  </si>
  <si>
    <t>Célia Bru</t>
  </si>
  <si>
    <t>KOHO</t>
  </si>
  <si>
    <t>Michael Curran</t>
  </si>
  <si>
    <t>Nic Brandenberger</t>
  </si>
  <si>
    <t>Vice President Consumer Marketing</t>
  </si>
  <si>
    <t>Helen Huang</t>
  </si>
  <si>
    <t>Landing</t>
  </si>
  <si>
    <t>Trevor Baxter</t>
  </si>
  <si>
    <t>Mariana M.</t>
  </si>
  <si>
    <t>Senior Manager, Business Analytics &amp; Measurement</t>
  </si>
  <si>
    <t>Choice Hotels</t>
  </si>
  <si>
    <t>Africa Santos</t>
  </si>
  <si>
    <t>Global Market and Consumer Insights Manager</t>
  </si>
  <si>
    <t>DSM Nutritional Products</t>
  </si>
  <si>
    <t>Sebastian Daza</t>
  </si>
  <si>
    <t>Senior Marketing Communications Specialist</t>
  </si>
  <si>
    <t>ZF Group</t>
  </si>
  <si>
    <t>Kit Beynon</t>
  </si>
  <si>
    <t>Head of Analysis and Insights, Consumer and Markets Group</t>
  </si>
  <si>
    <t>Civil Aviation Authority</t>
  </si>
  <si>
    <t>Fenny Léautier</t>
  </si>
  <si>
    <t>Head of Marketing Insights &amp; Analytics Personal Health</t>
  </si>
  <si>
    <t>Kirsty Matthews</t>
  </si>
  <si>
    <t>Marketing &amp; Insights Manager</t>
  </si>
  <si>
    <t>Macphie</t>
  </si>
  <si>
    <t>Julie Hermann</t>
  </si>
  <si>
    <t>Béatrice Michel</t>
  </si>
  <si>
    <t>Consumer &amp; Brand Insights Manager</t>
  </si>
  <si>
    <t>Tammy Chung</t>
  </si>
  <si>
    <t xml:space="preserve">Consumer Insights Manager </t>
  </si>
  <si>
    <t>Jack Egan</t>
  </si>
  <si>
    <t>Stio®</t>
  </si>
  <si>
    <t>Eugenio Payá</t>
  </si>
  <si>
    <t>Group Consumer Insights Manager</t>
  </si>
  <si>
    <t>Samrat Acharya</t>
  </si>
  <si>
    <t>Costa</t>
  </si>
  <si>
    <t>Matt Williams</t>
  </si>
  <si>
    <t>Consumer &amp; Market Insights Manager - Advanced Analytics</t>
  </si>
  <si>
    <t xml:space="preserve">Tillamook County Creamery Association </t>
  </si>
  <si>
    <t>Shobha Thomas</t>
  </si>
  <si>
    <t>Senior Manager, Advanced Analytics - Media Measurement</t>
  </si>
  <si>
    <t>Tom Hicks</t>
  </si>
  <si>
    <t>SVP, Corporate Advanced Analytics &amp; Measurement</t>
  </si>
  <si>
    <t>Laura (Bernstein) Grover</t>
  </si>
  <si>
    <t xml:space="preserve">Head of Marketing Sciences &amp; Business Intelligence </t>
  </si>
  <si>
    <t>Dustin Tucker</t>
  </si>
  <si>
    <t xml:space="preserve">Disney Media &amp; Entertainment </t>
  </si>
  <si>
    <t>Barbara Zaucha</t>
  </si>
  <si>
    <t xml:space="preserve">VP, Director of Marketing Science </t>
  </si>
  <si>
    <t xml:space="preserve"> Deutsch LA</t>
  </si>
  <si>
    <t>Scott C. Konopasek</t>
  </si>
  <si>
    <t xml:space="preserve">Mint Measure </t>
  </si>
  <si>
    <t>Artie Bulgrin</t>
  </si>
  <si>
    <t>Measurement Consultant &amp; Project Lead</t>
  </si>
  <si>
    <t>Domenico Tassone</t>
  </si>
  <si>
    <t>Data Science, Advanced Digital Capabilities</t>
  </si>
  <si>
    <t xml:space="preserve">Anthem, Inc. </t>
  </si>
  <si>
    <t>Art Aery</t>
  </si>
  <si>
    <t>Director II, Media Analytics | Insights &amp; Solutions</t>
  </si>
  <si>
    <t>Ira Haimowitz</t>
  </si>
  <si>
    <t>Senior Vice President, Analytics Solutions and Insights</t>
  </si>
  <si>
    <t>Medicx Health</t>
  </si>
  <si>
    <t>Aliza Wechsler</t>
  </si>
  <si>
    <t>Director, Advanced Advertising and Attribution Analytics</t>
  </si>
  <si>
    <t xml:space="preserve">A+E Networks </t>
  </si>
  <si>
    <t>Partha Mazumder</t>
  </si>
  <si>
    <t xml:space="preserve">Sr. Director - Digital Marketing, e-commerce &amp; Advanced Analytics CoE </t>
  </si>
  <si>
    <t>Michelle (Martinelli) Francis</t>
  </si>
  <si>
    <t xml:space="preserve">Director, Media Marketing Measurement and Analytics </t>
  </si>
  <si>
    <t>Debasish Sarma</t>
  </si>
  <si>
    <t xml:space="preserve">Manager - Research and Social Media Analytics </t>
  </si>
  <si>
    <t>InfoVision Inc.</t>
  </si>
  <si>
    <t xml:space="preserve">Deepak Chopra </t>
  </si>
  <si>
    <t xml:space="preserve">Data Science Manager - Media Analytics </t>
  </si>
  <si>
    <t>Kemal Bokhari</t>
  </si>
  <si>
    <t xml:space="preserve">General Manager, Data and Analytics </t>
  </si>
  <si>
    <t>DISH Media</t>
  </si>
  <si>
    <t>Daniel Chang</t>
  </si>
  <si>
    <t xml:space="preserve">Measurement Insights &amp; Analysis </t>
  </si>
  <si>
    <t xml:space="preserve"> Walmart Connect</t>
  </si>
  <si>
    <t>Munif Jaafar</t>
  </si>
  <si>
    <t xml:space="preserve">Director, Client Analytics Strategy - Macy’s Media Network (MMN) </t>
  </si>
  <si>
    <t xml:space="preserve">Macy's </t>
  </si>
  <si>
    <t>Jim Theberge</t>
  </si>
  <si>
    <t>Head of Digital Video Advertising</t>
  </si>
  <si>
    <t>Eric Thorn</t>
  </si>
  <si>
    <t xml:space="preserve">Advanced TV Media Consultant </t>
  </si>
  <si>
    <t>Thorne Advanced Media Consulting</t>
  </si>
  <si>
    <t>John Sollecito</t>
  </si>
  <si>
    <t xml:space="preserve">Head of Content Marketing </t>
  </si>
  <si>
    <t>David Hubert</t>
  </si>
  <si>
    <t>VP, Measurement and Advanced Analytics</t>
  </si>
  <si>
    <t>Blue Chip Marketing Worldwide</t>
  </si>
  <si>
    <t>Nicole Moreo</t>
  </si>
  <si>
    <t>EVP, Head of U.S. Analytics</t>
  </si>
  <si>
    <t xml:space="preserve"> Ketchum</t>
  </si>
  <si>
    <t>Aleksandar Zajic</t>
  </si>
  <si>
    <t xml:space="preserve">VP Business Analytics </t>
  </si>
  <si>
    <t>Michelle Stergio</t>
  </si>
  <si>
    <t>Digital and Social Media Specialist</t>
  </si>
  <si>
    <t>American Institutes for Research</t>
  </si>
  <si>
    <t>Anna Hearne</t>
  </si>
  <si>
    <t>Manager of Media Measurement</t>
  </si>
  <si>
    <t>Blue Cross Blue Shield Association</t>
  </si>
  <si>
    <t>Claire Tolmay</t>
  </si>
  <si>
    <t>Data Scientist and Marketing Analytics Manager</t>
  </si>
  <si>
    <t>Yi Qu</t>
  </si>
  <si>
    <t>Manager Data &amp; insights</t>
  </si>
  <si>
    <t>Sharvani Jha</t>
  </si>
  <si>
    <t xml:space="preserve">Media Solutions &amp; Product Owner </t>
  </si>
  <si>
    <t xml:space="preserve">MiQ </t>
  </si>
  <si>
    <t xml:space="preserve">Priya Goel </t>
  </si>
  <si>
    <t>Associate Director, Media Analytics</t>
  </si>
  <si>
    <t>Springbox, a Prophet company</t>
  </si>
  <si>
    <t>Stephen Fan</t>
  </si>
  <si>
    <t xml:space="preserve">Executive Director, Marketing Science </t>
  </si>
  <si>
    <t>Mark Davis</t>
  </si>
  <si>
    <t>Predictive Analytics Statistician</t>
  </si>
  <si>
    <t>Generac Power Systems</t>
  </si>
  <si>
    <t>Geoff Laporte</t>
  </si>
  <si>
    <t>Manager, Consumer and Brand Insights</t>
  </si>
  <si>
    <t>Vijay Davuluri</t>
  </si>
  <si>
    <t>Manager, Marketing Insights and Innovation Strategy</t>
  </si>
  <si>
    <t>Land O'Lakes</t>
  </si>
  <si>
    <t>Alistair Pitkin</t>
  </si>
  <si>
    <t>Tabcorp</t>
  </si>
  <si>
    <t>Harsh Shah</t>
  </si>
  <si>
    <t>Director, Western Europe - e-Commerce &amp; Omnichannel Retail Marketing</t>
  </si>
  <si>
    <t>LEGO</t>
  </si>
  <si>
    <t>Ruben Leo</t>
  </si>
  <si>
    <t>Chief Marketing and Commercial Officer</t>
  </si>
  <si>
    <t>Devlyn Holdings</t>
  </si>
  <si>
    <t>Rob Russini</t>
  </si>
  <si>
    <t>New Start Capital</t>
  </si>
  <si>
    <t>Tamara Jurado Urdiales</t>
  </si>
  <si>
    <t>Webi Nassir</t>
  </si>
  <si>
    <t>Marketing CRM Data Analyst</t>
  </si>
  <si>
    <t>Postmedia Network</t>
  </si>
  <si>
    <t>Rory Michaelis</t>
  </si>
  <si>
    <t>Lead Marketing Technologist</t>
  </si>
  <si>
    <t>Veronique Pereira Tarrin</t>
  </si>
  <si>
    <t>Digital Media Manager</t>
  </si>
  <si>
    <t>OMEGA</t>
  </si>
  <si>
    <t>Javier Gurney Lancho</t>
  </si>
  <si>
    <t>Digital Marketing and E-Business Analyst</t>
  </si>
  <si>
    <t>Havaianas</t>
  </si>
  <si>
    <t>Maël Hartl</t>
  </si>
  <si>
    <t>Customer Insights &amp; Strategy manager</t>
  </si>
  <si>
    <t>SiteMinder</t>
  </si>
  <si>
    <t>Muhammad Abdullah</t>
  </si>
  <si>
    <t>Senior Market Intelligence Analyst</t>
  </si>
  <si>
    <t>Pilgrim's</t>
  </si>
  <si>
    <t>Shobhit (Sho) Mishra</t>
  </si>
  <si>
    <t>Database Marketing Analyst II</t>
  </si>
  <si>
    <t>Rini Mukherjee</t>
  </si>
  <si>
    <t>Business Analytics &amp; Strategy, Manager</t>
  </si>
  <si>
    <t>Verónica Guerrero Ríos</t>
  </si>
  <si>
    <t>Customer Insights &amp; Marketing Excellence Manager</t>
  </si>
  <si>
    <t>Nishanth Reddy Konkala</t>
  </si>
  <si>
    <t>Manager - Marketing Analytics and Business Insights</t>
  </si>
  <si>
    <t>Sonia Sharma</t>
  </si>
  <si>
    <t>Recochem</t>
  </si>
  <si>
    <t>Ian Rekward</t>
  </si>
  <si>
    <t>Director, Marketing Data Science, Analytics, and Insights</t>
  </si>
  <si>
    <t>INTRUSION</t>
  </si>
  <si>
    <t>Melanie (Reis) Miller</t>
  </si>
  <si>
    <t>Associate Manager, Consumer Insights &amp; Analytics</t>
  </si>
  <si>
    <t>Melissa Kupiec</t>
  </si>
  <si>
    <t>Director, Brand Insights - Marketing</t>
  </si>
  <si>
    <t>Bruno Felix</t>
  </si>
  <si>
    <t>Ashley Wright</t>
  </si>
  <si>
    <t>Darren Kweitel</t>
  </si>
  <si>
    <t>Senior Consumer &amp; Shopper Insights Manager</t>
  </si>
  <si>
    <t>Fonterra</t>
  </si>
  <si>
    <t>Steve Olsen</t>
  </si>
  <si>
    <t>Florian Afeli</t>
  </si>
  <si>
    <t>Global Head of Marketing Automation &amp; Analytics</t>
  </si>
  <si>
    <t>Euler Hermes</t>
  </si>
  <si>
    <t>Jason Archambault</t>
  </si>
  <si>
    <t>Mr. Cooper</t>
  </si>
  <si>
    <t>Benjamin Silverberg</t>
  </si>
  <si>
    <t>Performance Marketing Manager, Media Strategy</t>
  </si>
  <si>
    <t>Tara Lyons</t>
  </si>
  <si>
    <t>Stanislav Tepikin</t>
  </si>
  <si>
    <t>Global Senior Performance Marketing Manager</t>
  </si>
  <si>
    <t>Pamela Whiteside</t>
  </si>
  <si>
    <t>Senior Vice President, Consumer Insights</t>
  </si>
  <si>
    <t>Ping Zhang</t>
  </si>
  <si>
    <t xml:space="preserve">Senior Manager, Data Driven Marketing &amp; Media Analytics </t>
  </si>
  <si>
    <t xml:space="preserve">Tommy Hilfiger </t>
  </si>
  <si>
    <t>Cameron Alverson</t>
  </si>
  <si>
    <t xml:space="preserve">Director, Media &amp; Analytics </t>
  </si>
  <si>
    <t>Living Spaces Furniture</t>
  </si>
  <si>
    <t>Seema Dhamija</t>
  </si>
  <si>
    <t>Senior Manager, Marketing Advanced Analytics</t>
  </si>
  <si>
    <t>Alex G.</t>
  </si>
  <si>
    <t>Manager Advanced Analytics - (Sales &amp; Marketing)</t>
  </si>
  <si>
    <t>Mike Smith</t>
  </si>
  <si>
    <t>Senior Director (VP) of Advanced Analytics and Marketing Science</t>
  </si>
  <si>
    <t>SKIM</t>
  </si>
  <si>
    <t>Haluk Baran Bingöl</t>
  </si>
  <si>
    <t>Marketing Lead Data Scientist - Manager @ Advanced Analytics CoE</t>
  </si>
  <si>
    <t>Jeff Galas</t>
  </si>
  <si>
    <t>VP, Senior Advanced Analytics Analyst, Marketing</t>
  </si>
  <si>
    <t>M&amp;T Bank</t>
  </si>
  <si>
    <t>Ayana Testamark</t>
  </si>
  <si>
    <t>Director Advance Analytics- Media Measurement &amp; Optimization</t>
  </si>
  <si>
    <t>Malavika Mahalingam</t>
  </si>
  <si>
    <t xml:space="preserve">Data Science Consultant, Advanced Analytics - Omnichannel Marketing </t>
  </si>
  <si>
    <t>Steve Viglione</t>
  </si>
  <si>
    <t>Executive Vice President, Analytics and Data Solutions</t>
  </si>
  <si>
    <t>BBDO New York</t>
  </si>
  <si>
    <t>Kevin McCarthy</t>
  </si>
  <si>
    <t>Executive Director, Audience Insights &amp; Intelligence</t>
  </si>
  <si>
    <t>EightBar</t>
  </si>
  <si>
    <t>Sean Yang</t>
  </si>
  <si>
    <t>Associate Manager, Marketing Science</t>
  </si>
  <si>
    <t>Anushree Jain</t>
  </si>
  <si>
    <t>Manager, Marketing and Advanced Analytics</t>
  </si>
  <si>
    <t>Luke Custer</t>
  </si>
  <si>
    <t xml:space="preserve">Manager, Advanced Marketing Analytics </t>
  </si>
  <si>
    <t>Demo L.</t>
  </si>
  <si>
    <t>Global Executive Director</t>
  </si>
  <si>
    <t>URBN</t>
  </si>
  <si>
    <t>Andrew Park</t>
  </si>
  <si>
    <t xml:space="preserve">Director, Advanced Analytics - Digital Marketing </t>
  </si>
  <si>
    <t>Manuel Cimarosti</t>
  </si>
  <si>
    <t>Director of Media: Data Strategy &amp; Measurement Analytics</t>
  </si>
  <si>
    <t xml:space="preserve"> Danone</t>
  </si>
  <si>
    <t>Christopher Wise</t>
  </si>
  <si>
    <t>Vice president, IT Leader of Marketing, Advanced Analytics, and Chief Customer Officer</t>
  </si>
  <si>
    <t>Whytne Wallace</t>
  </si>
  <si>
    <t xml:space="preserve">NA Media Advanced Analytics &amp; ROI Engine Analyst </t>
  </si>
  <si>
    <t>Stephanie White</t>
  </si>
  <si>
    <t xml:space="preserve">Marketing - Advanced Analytics Analyst </t>
  </si>
  <si>
    <t>Tom Folger</t>
  </si>
  <si>
    <t>Associate Director - Global Advertising Reaearch and Brand insights</t>
  </si>
  <si>
    <t>Alex Sprayberry</t>
  </si>
  <si>
    <t>Data Analyst 2, Media Insights &amp; Measurement, Analytical Sciences</t>
  </si>
  <si>
    <t>Mercedes Bazano Sammartino</t>
  </si>
  <si>
    <t xml:space="preserve">Marketing Manager, Advanced Data Analytics </t>
  </si>
  <si>
    <t xml:space="preserve">Prudential Financial </t>
  </si>
  <si>
    <t>Diana S.</t>
  </si>
  <si>
    <t>Assistant Manager Advanced Analytics, Performance Driven Marketing, Sales, Service, and Marketing</t>
  </si>
  <si>
    <t xml:space="preserve"> General Motors</t>
  </si>
  <si>
    <t>Liping Lu</t>
  </si>
  <si>
    <t>Sr. Statistical Analyst, Advanced Analyst in Marketing Analytics Group</t>
  </si>
  <si>
    <t>Brendan Baby</t>
  </si>
  <si>
    <t xml:space="preserve">Senior Director Customer Experience, Strategy, and Analytics </t>
  </si>
  <si>
    <t>Yajaira Gonzalez</t>
  </si>
  <si>
    <t>Manager, RTO &amp; Measurement</t>
  </si>
  <si>
    <t>Dave Moline</t>
  </si>
  <si>
    <t xml:space="preserve">Lead Product Owner - Testing, Measurement, Streaming Technology and Digital Analytics </t>
  </si>
  <si>
    <t>Derek Reimherr</t>
  </si>
  <si>
    <t>Sarp Tuncay</t>
  </si>
  <si>
    <t>Director of Digital Marketing &amp; Ecommerce</t>
  </si>
  <si>
    <t>Cibo Vita</t>
  </si>
  <si>
    <t>Adrian Weidmann</t>
  </si>
  <si>
    <t>Consultant | Managing Director | CEO</t>
  </si>
  <si>
    <t>StoreStream Metrics</t>
  </si>
  <si>
    <t>Jennifer Peelle</t>
  </si>
  <si>
    <t xml:space="preserve">Sr. Director, Media Strategy &amp; Planning </t>
  </si>
  <si>
    <t>Waalgreens</t>
  </si>
  <si>
    <t>Julie Smith</t>
  </si>
  <si>
    <t>Product Owner of Digital Analytics</t>
  </si>
  <si>
    <t>Lisa Whittaker</t>
  </si>
  <si>
    <t xml:space="preserve"> Victoria's Secret Pink</t>
  </si>
  <si>
    <t>Kristin Smith</t>
  </si>
  <si>
    <t>Sr Analyst, Integrated Analytics</t>
  </si>
  <si>
    <t xml:space="preserve">The J.M. Smucker Co. </t>
  </si>
  <si>
    <t>Kathie Feng</t>
  </si>
  <si>
    <t>Senior Manager, Media &amp; Digital Marketing</t>
  </si>
  <si>
    <t>Jola Oliver</t>
  </si>
  <si>
    <t xml:space="preserve">Director, Global Social Media Intelligence </t>
  </si>
  <si>
    <t>Evan Hovorka</t>
  </si>
  <si>
    <t xml:space="preserve">Director of Digital Media Products </t>
  </si>
  <si>
    <t>He's no longer at Target but said that MMM is a hot topic there</t>
  </si>
  <si>
    <t>Nathan Williams</t>
  </si>
  <si>
    <t xml:space="preserve"> BlueTriton Brands</t>
  </si>
  <si>
    <t>Dave Miller</t>
  </si>
  <si>
    <t xml:space="preserve">Associate Director of Analytics </t>
  </si>
  <si>
    <t>Credit First National Association</t>
  </si>
  <si>
    <t>Aditya Khandelwal</t>
  </si>
  <si>
    <t>Senior Analyst, Audience Measurement Lead</t>
  </si>
  <si>
    <t xml:space="preserve">The Home Depot </t>
  </si>
  <si>
    <t>Ed Rees</t>
  </si>
  <si>
    <t xml:space="preserve">Publix Super Markets </t>
  </si>
  <si>
    <t>Greg Andricsak</t>
  </si>
  <si>
    <t>Vice President, E-commerce and Digital Analytics</t>
  </si>
  <si>
    <t>Rob Thompson</t>
  </si>
  <si>
    <t>Director Of Business Intelligence and Analytics</t>
  </si>
  <si>
    <t>Scientific Games</t>
  </si>
  <si>
    <t>Bill Hauschen</t>
  </si>
  <si>
    <t>Sr. Director - Decision Science and Analytics (People and Marketing)</t>
  </si>
  <si>
    <t>Siva Chandra Lochan Kallur</t>
  </si>
  <si>
    <t>Manager, OmniChannel Analytics</t>
  </si>
  <si>
    <t>Jennifer Gary</t>
  </si>
  <si>
    <t xml:space="preserve"> Entergy Services, Inc. </t>
  </si>
  <si>
    <t>Hira Rahim</t>
  </si>
  <si>
    <t xml:space="preserve">Associate Director of Digital Marketing </t>
  </si>
  <si>
    <t>Lansinoh Laboratories</t>
  </si>
  <si>
    <t>Betsen Philip</t>
  </si>
  <si>
    <t xml:space="preserve">Senior Director, Global Cross Brand Marketing, Strategy, and Planning and B2B Marketing </t>
  </si>
  <si>
    <t>Brian Border</t>
  </si>
  <si>
    <t>Vice President of Marketing | Marketing Strategy | Performance &amp; Growth Marketing</t>
  </si>
  <si>
    <t>JustAnswer</t>
  </si>
  <si>
    <t>Kevan Rajaram</t>
  </si>
  <si>
    <t>Manager, Analytics and Marketing Technology</t>
  </si>
  <si>
    <t>Republic Bank</t>
  </si>
  <si>
    <t>Trinidad and Tobago</t>
  </si>
  <si>
    <t>Darren Epperson</t>
  </si>
  <si>
    <t>Grill + Bar</t>
  </si>
  <si>
    <t>Jeff Bates</t>
  </si>
  <si>
    <t>Senior Marketing and Customer Insights Manager</t>
  </si>
  <si>
    <t>IDEXX</t>
  </si>
  <si>
    <t>Margret Behlow</t>
  </si>
  <si>
    <t>Dionne Hall</t>
  </si>
  <si>
    <t>Manager II, Consumer Research</t>
  </si>
  <si>
    <t>Valvoline</t>
  </si>
  <si>
    <t>Polly Morgan</t>
  </si>
  <si>
    <t>Consultant, Data Scientist</t>
  </si>
  <si>
    <t>Amie Johnson</t>
  </si>
  <si>
    <t>Sr. Project Manager</t>
  </si>
  <si>
    <t>Dianne Guitjens</t>
  </si>
  <si>
    <t>Manager Campaign Team</t>
  </si>
  <si>
    <t>Rituals</t>
  </si>
  <si>
    <t>Avu Sankaralingam</t>
  </si>
  <si>
    <t>Sr Manager</t>
  </si>
  <si>
    <t>Sue Slominski</t>
  </si>
  <si>
    <t>Area Marketing Manager</t>
  </si>
  <si>
    <t>Markus Tibblin</t>
  </si>
  <si>
    <t>Sveriges riksbank</t>
  </si>
  <si>
    <t>Eddie Ramirez</t>
  </si>
  <si>
    <t>Sr. Manager Financial Planning, Field Compensation, and Programs Analytics</t>
  </si>
  <si>
    <t>Chrysoula Giannoulaki</t>
  </si>
  <si>
    <t>Global e-commerce Analytics Manager</t>
  </si>
  <si>
    <t>Marta Trías Gray</t>
  </si>
  <si>
    <t>DOCOMO Digital</t>
  </si>
  <si>
    <t>Matthew Danna</t>
  </si>
  <si>
    <t>Manager, Business Analytics</t>
  </si>
  <si>
    <t>Marilyn Boutin</t>
  </si>
  <si>
    <t>Modelling Analyst</t>
  </si>
  <si>
    <t>Omnicom</t>
  </si>
  <si>
    <t>Jill Zhu</t>
  </si>
  <si>
    <t>Senior Data Scientist, Product Analytics</t>
  </si>
  <si>
    <t>Sarah Staggs</t>
  </si>
  <si>
    <t>Aditi Priya</t>
  </si>
  <si>
    <t>Burberry</t>
  </si>
  <si>
    <t>Maria Varikova</t>
  </si>
  <si>
    <t>Team Lead of Effectiveness Analysis</t>
  </si>
  <si>
    <t xml:space="preserve">Sachin Datta Nisarani </t>
  </si>
  <si>
    <t>Jacobs &amp; Thompson</t>
  </si>
  <si>
    <t>Yishui Zhang</t>
  </si>
  <si>
    <t>Commercial Analyst</t>
  </si>
  <si>
    <t>Spotless Group</t>
  </si>
  <si>
    <t>Arun Bhattacharyya</t>
  </si>
  <si>
    <t>Director of Strategic Forecasting</t>
  </si>
  <si>
    <t>Maxim Palt</t>
  </si>
  <si>
    <t>Data Analyst Leader</t>
  </si>
  <si>
    <t>Ingka Centres</t>
  </si>
  <si>
    <t>Jennifer Song</t>
  </si>
  <si>
    <t>Steven Spitz</t>
  </si>
  <si>
    <t>Age of Learning</t>
  </si>
  <si>
    <t>Amar Alispahic</t>
  </si>
  <si>
    <t>Nordic Business Analyst</t>
  </si>
  <si>
    <t>Hollister Incorporated</t>
  </si>
  <si>
    <t>SAmerican Compelli</t>
  </si>
  <si>
    <t>eir Ireland</t>
  </si>
  <si>
    <t>Payal Misra</t>
  </si>
  <si>
    <t>Senior Business Intelligence Developer</t>
  </si>
  <si>
    <t>Premier</t>
  </si>
  <si>
    <t>Natalia Bernaś-Buchowska</t>
  </si>
  <si>
    <t>Advanced Analytics Regional Lead</t>
  </si>
  <si>
    <t>Walter Jacques</t>
  </si>
  <si>
    <t>Senior Group Manager</t>
  </si>
  <si>
    <t>Greg Murray</t>
  </si>
  <si>
    <t>Lauren Weinberg</t>
  </si>
  <si>
    <t>Global Head of Marketing and Communications</t>
  </si>
  <si>
    <t xml:space="preserve"> Square</t>
  </si>
  <si>
    <t>Manuel Arvide</t>
  </si>
  <si>
    <t>Marketing Consultant at Consulting</t>
  </si>
  <si>
    <t>Ana García</t>
  </si>
  <si>
    <t xml:space="preserve">Paid Media &amp; Social Ads Specialist </t>
  </si>
  <si>
    <t xml:space="preserve">APACHE DIGITAL </t>
  </si>
  <si>
    <t>Julie Gourgues</t>
  </si>
  <si>
    <t xml:space="preserve">Media Buying Consultant - Online &amp; Offline </t>
  </si>
  <si>
    <t>JG Media</t>
  </si>
  <si>
    <t>Giulia Riboni</t>
  </si>
  <si>
    <t>Senior Digital Marketing Consultant</t>
  </si>
  <si>
    <t>Flavien Taquet</t>
  </si>
  <si>
    <t>HEAD OF MEDIA &amp; DIGITAL</t>
  </si>
  <si>
    <t>Check how the deal on FS goes before aproaching</t>
  </si>
  <si>
    <t>Ewa Golinska</t>
  </si>
  <si>
    <t xml:space="preserve">Senior Offline Marketing Manager </t>
  </si>
  <si>
    <t xml:space="preserve">Delivery Hero </t>
  </si>
  <si>
    <t>Chad Miller</t>
  </si>
  <si>
    <t>Golden Road Brewing</t>
  </si>
  <si>
    <t>Sathyanandham Krishnasamy</t>
  </si>
  <si>
    <t xml:space="preserve">Senior Manager, Online Analytics </t>
  </si>
  <si>
    <t>Chadwick Olsen</t>
  </si>
  <si>
    <t xml:space="preserve">Sr. Analyst, Marketing Analytics </t>
  </si>
  <si>
    <t>CarMax</t>
  </si>
  <si>
    <t>Arie Polycarpou</t>
  </si>
  <si>
    <t>Manager - Digital Analytics and A/B Testing</t>
  </si>
  <si>
    <t>Windy Pierre</t>
  </si>
  <si>
    <t xml:space="preserve">Ecommerce Manager </t>
  </si>
  <si>
    <t>Miklos Raibon</t>
  </si>
  <si>
    <t>Partner/Co-Founder</t>
  </si>
  <si>
    <t>Palm &amp; Broadway Strategy</t>
  </si>
  <si>
    <t>Soumya Shetty</t>
  </si>
  <si>
    <t xml:space="preserve">Verizon Media (Yahoo) </t>
  </si>
  <si>
    <t>Bryce Davis</t>
  </si>
  <si>
    <t xml:space="preserve">Manager, Digital Analytics </t>
  </si>
  <si>
    <t>Carol A. Wolowic</t>
  </si>
  <si>
    <t xml:space="preserve">Sr Manager, Media Strategy </t>
  </si>
  <si>
    <t>They already have a vendor and not looking to change</t>
  </si>
  <si>
    <t>Raphael Oliveira</t>
  </si>
  <si>
    <t xml:space="preserve">Digital Platform Manager </t>
  </si>
  <si>
    <t>Gaurav Agarwal</t>
  </si>
  <si>
    <t>RAMA OMD</t>
  </si>
  <si>
    <t>Bahrain</t>
  </si>
  <si>
    <t>David DiLoreto</t>
  </si>
  <si>
    <t>Director, Digital Media</t>
  </si>
  <si>
    <t>Stefanie Yan</t>
  </si>
  <si>
    <t>Opendoor</t>
  </si>
  <si>
    <t>Mariana Queiroz</t>
  </si>
  <si>
    <t xml:space="preserve">Digital Marketing and Paid Media Specialist </t>
  </si>
  <si>
    <t>Aabode.com</t>
  </si>
  <si>
    <t>Ron Ramaiya</t>
  </si>
  <si>
    <t xml:space="preserve">Head of Data Science </t>
  </si>
  <si>
    <t xml:space="preserve">The Lab Insight &amp; Strategy </t>
  </si>
  <si>
    <t>Martin Henson</t>
  </si>
  <si>
    <t xml:space="preserve">Sr. Data Scientist Manager </t>
  </si>
  <si>
    <t>Camille Marre</t>
  </si>
  <si>
    <t xml:space="preserve">Directrice Développement, Marketing &amp; Digital Groupe </t>
  </si>
  <si>
    <t>Groupama</t>
  </si>
  <si>
    <t>Menekşe Caliskan</t>
  </si>
  <si>
    <t>Digital Marketing Manager -Founder</t>
  </si>
  <si>
    <t>ASK conseil digital</t>
  </si>
  <si>
    <t>Rodrigo Elizondo</t>
  </si>
  <si>
    <t>Victoria147</t>
  </si>
  <si>
    <t>Corinne Calcabrina</t>
  </si>
  <si>
    <t>Internatioal Global Media Manager</t>
  </si>
  <si>
    <t>SEAT,SA</t>
  </si>
  <si>
    <t>Teodora Taneva</t>
  </si>
  <si>
    <t xml:space="preserve">Media Account Manager </t>
  </si>
  <si>
    <t>Media Direction OMD</t>
  </si>
  <si>
    <t>Wayne Field</t>
  </si>
  <si>
    <t xml:space="preserve">Head of Customer Data and Measurement Science </t>
  </si>
  <si>
    <t>Tim Ebner</t>
  </si>
  <si>
    <t>E-Commerce Manager | Customer Data Insights</t>
  </si>
  <si>
    <t>ALDI SÜD</t>
  </si>
  <si>
    <t>Ekaterina GALIN</t>
  </si>
  <si>
    <t>Data Insights Analyst, Predictive Customer Analytics</t>
  </si>
  <si>
    <t>Chinmay Deshpande</t>
  </si>
  <si>
    <t xml:space="preserve"> OneMain Financial</t>
  </si>
  <si>
    <t>Jim Berry</t>
  </si>
  <si>
    <t xml:space="preserve">Principal Consultant </t>
  </si>
  <si>
    <t>Main Street Analytics, LLC</t>
  </si>
  <si>
    <t>Arpit Jain</t>
  </si>
  <si>
    <t xml:space="preserve"> HP</t>
  </si>
  <si>
    <t>Scott Slater</t>
  </si>
  <si>
    <t xml:space="preserve">Senior Director, Marketing Operations &amp; Analytics </t>
  </si>
  <si>
    <t xml:space="preserve">David Tjen </t>
  </si>
  <si>
    <t>Richard Boire</t>
  </si>
  <si>
    <t>President-Data Science and Machine Learning</t>
  </si>
  <si>
    <t>Boire Analytics</t>
  </si>
  <si>
    <t>Bonnie Massa</t>
  </si>
  <si>
    <t>Massa &amp; Company, Inc</t>
  </si>
  <si>
    <t>Mithun R Sadananda</t>
  </si>
  <si>
    <t>Aditya Gadgil</t>
  </si>
  <si>
    <t>Michael Lampert</t>
  </si>
  <si>
    <t>Global Marketing Data Lead</t>
  </si>
  <si>
    <t>Jon East</t>
  </si>
  <si>
    <t>Head Of Marketing Operations</t>
  </si>
  <si>
    <t>WorldFirst</t>
  </si>
  <si>
    <t>Yuan Gao</t>
  </si>
  <si>
    <t>Matt Kjesbo</t>
  </si>
  <si>
    <t>Modeling &amp; Analytics Manager</t>
  </si>
  <si>
    <t>Northern Tool + Equipment</t>
  </si>
  <si>
    <t>Mason Dorner</t>
  </si>
  <si>
    <t>Stax</t>
  </si>
  <si>
    <t>Margot Kurfess</t>
  </si>
  <si>
    <t>Insights Manager, Automated Marketing</t>
  </si>
  <si>
    <t>Prakash Chhugani</t>
  </si>
  <si>
    <t>Head Of Customer Marketing</t>
  </si>
  <si>
    <t>Michelle Park</t>
  </si>
  <si>
    <t>Territory Foods</t>
  </si>
  <si>
    <t>Lou Franck</t>
  </si>
  <si>
    <t>Director: Market Strategy and Insights</t>
  </si>
  <si>
    <t>Peter Spangler</t>
  </si>
  <si>
    <t>Nextdoor</t>
  </si>
  <si>
    <t>Sanjeev Jaiswal</t>
  </si>
  <si>
    <t>Director, Commercial Analytics and Insights</t>
  </si>
  <si>
    <t>Olga Pirog</t>
  </si>
  <si>
    <t>Bill Fruhan</t>
  </si>
  <si>
    <t>ConvaTec</t>
  </si>
  <si>
    <t>Tanvi Singh</t>
  </si>
  <si>
    <t>Advanced Analytics Manager - Commercial Insights</t>
  </si>
  <si>
    <t>Medtronic</t>
  </si>
  <si>
    <t>Joanne Norton</t>
  </si>
  <si>
    <t>Director - Insights</t>
  </si>
  <si>
    <t>Eli Strick</t>
  </si>
  <si>
    <t>United Airlines</t>
  </si>
  <si>
    <t>Lauren Riker</t>
  </si>
  <si>
    <t>Global Marketing Consumer Insights Manager</t>
  </si>
  <si>
    <t>Charlotte Jenkins</t>
  </si>
  <si>
    <t>BRITVIC PLC</t>
  </si>
  <si>
    <t>Louis Tsang</t>
  </si>
  <si>
    <t>Head of Analytics &amp; Data Services - Data &amp; Insights</t>
  </si>
  <si>
    <t>illion</t>
  </si>
  <si>
    <t>Kerry Sette</t>
  </si>
  <si>
    <t>Vice President, Head of Consumer Insights &amp; Research</t>
  </si>
  <si>
    <t>Voya Financial</t>
  </si>
  <si>
    <t>Sophine (Yue) Zhang</t>
  </si>
  <si>
    <t>Senior Director of Data Analytics and Insights</t>
  </si>
  <si>
    <t>Course Hero</t>
  </si>
  <si>
    <t>Kevin Pak</t>
  </si>
  <si>
    <t>Sunweb Group</t>
  </si>
  <si>
    <t>Nic Emery</t>
  </si>
  <si>
    <t>Mrigendranath( Mrig ) Debsarma</t>
  </si>
  <si>
    <t>Lead Data Scientist (Modelling Specialist)</t>
  </si>
  <si>
    <t>performed demo</t>
  </si>
  <si>
    <t>Zhenyu Zhao</t>
  </si>
  <si>
    <t>Morgan (Kinkead) Lacy</t>
  </si>
  <si>
    <t>Gemma Phillips</t>
  </si>
  <si>
    <t>Senior Insight Manager- Brand and Market</t>
  </si>
  <si>
    <t>Stephanie Cunningham</t>
  </si>
  <si>
    <t>Head of Consumer Research and Measurement</t>
  </si>
  <si>
    <t>Yngve Hummelsund</t>
  </si>
  <si>
    <t>Analytics, Insights &amp; Data Science Director</t>
  </si>
  <si>
    <t xml:space="preserve"> Helly Hansen</t>
  </si>
  <si>
    <t>Sandra Marques</t>
  </si>
  <si>
    <t xml:space="preserve">Strategic Insights Manager </t>
  </si>
  <si>
    <t>Evgeniya Shirshova</t>
  </si>
  <si>
    <t>Senior Analyst in Market Research</t>
  </si>
  <si>
    <t>Nassri Abokhalaf</t>
  </si>
  <si>
    <t>Pre-Sales Unit Manager</t>
  </si>
  <si>
    <t>IP Telecom PT</t>
  </si>
  <si>
    <t xml:space="preserve">Ben Frauhiger </t>
  </si>
  <si>
    <t>Brown-Forman</t>
  </si>
  <si>
    <t>Armando Efraín Villaseñor López</t>
  </si>
  <si>
    <t>Global Jack Daniel's Lead Analyst Brand Analytics</t>
  </si>
  <si>
    <t>Arielle Knudsen Ph.D</t>
  </si>
  <si>
    <t>Michael Hallman</t>
  </si>
  <si>
    <t>Lauren H.</t>
  </si>
  <si>
    <t>Senior Data &amp; Analytics Lead at Mars</t>
  </si>
  <si>
    <t>Ana Zavala</t>
  </si>
  <si>
    <t>Sr. Director of Analytics &amp; Data Science at Grove Collaborative</t>
  </si>
  <si>
    <t>Reena Mistry</t>
  </si>
  <si>
    <t>Abbas Merchant</t>
  </si>
  <si>
    <t>Chief Marketing Officer and Executive Vice President</t>
  </si>
  <si>
    <t>Florian Maassen</t>
  </si>
  <si>
    <t>Advanced Data Analyst</t>
  </si>
  <si>
    <t>Jacek Margol</t>
  </si>
  <si>
    <t>Global Head of Consumer Insights, Market Research &amp; Analytics</t>
  </si>
  <si>
    <t>Weleda AG</t>
  </si>
  <si>
    <t>Zain Dhanani</t>
  </si>
  <si>
    <t>Senior Director, Sales Strategy &amp; Insights</t>
  </si>
  <si>
    <t>Gang Wang</t>
  </si>
  <si>
    <t>Director, Business Insights and Analytics</t>
  </si>
  <si>
    <t>Veritiv</t>
  </si>
  <si>
    <t>Dinesh Mahtani</t>
  </si>
  <si>
    <t>Director - Digital Analytics &amp; Insights</t>
  </si>
  <si>
    <t>TELUS</t>
  </si>
  <si>
    <t>Adam Zabrodski</t>
  </si>
  <si>
    <t>Data Insights Manager, Strategy</t>
  </si>
  <si>
    <t>Suzanne Klein</t>
  </si>
  <si>
    <t>Head of Data &amp; Insights Consultancy</t>
  </si>
  <si>
    <t>dentsu</t>
  </si>
  <si>
    <t>Junta Sekimori</t>
  </si>
  <si>
    <t>Digital Media Insights Manager</t>
  </si>
  <si>
    <t>Rachel Harrison</t>
  </si>
  <si>
    <t xml:space="preserve">Head Of Analytics &amp; Insights </t>
  </si>
  <si>
    <t>ASB Bank</t>
  </si>
  <si>
    <t>Jacques-Julien Rième</t>
  </si>
  <si>
    <t>Consumer Insights &amp; Analytics Director</t>
  </si>
  <si>
    <t>Urvi Patel</t>
  </si>
  <si>
    <t>Vice President Strategy &amp; Insights</t>
  </si>
  <si>
    <t>Graham Davis</t>
  </si>
  <si>
    <t>Head of Marketing Strategy &amp; Insight</t>
  </si>
  <si>
    <t>Ageas UK</t>
  </si>
  <si>
    <t>Monica Melichar</t>
  </si>
  <si>
    <t xml:space="preserve">Director, Consumer Insights </t>
  </si>
  <si>
    <t>Aaron Cano</t>
  </si>
  <si>
    <t>SVP Analytics and Marketing Operations</t>
  </si>
  <si>
    <t>FreshDirect</t>
  </si>
  <si>
    <t>Ole Michelsen</t>
  </si>
  <si>
    <t>Head of Data Insights</t>
  </si>
  <si>
    <t>Alm. Brand</t>
  </si>
  <si>
    <t>Laura Perlman</t>
  </si>
  <si>
    <t>VP Strategy and Marketing Planning</t>
  </si>
  <si>
    <t>Viking Cruises</t>
  </si>
  <si>
    <t>Ewoud van Bennekom</t>
  </si>
  <si>
    <t>Consumer and Market Insights Manager</t>
  </si>
  <si>
    <t>ASICS</t>
  </si>
  <si>
    <t>Mads Heller</t>
  </si>
  <si>
    <t>Director - Global Marketing Analytics</t>
  </si>
  <si>
    <t>Brian Przepyszny</t>
  </si>
  <si>
    <t>Director Business Intelligence</t>
  </si>
  <si>
    <t>Bridgestone Americas</t>
  </si>
  <si>
    <t>Adam Dathi</t>
  </si>
  <si>
    <t>FARFETCH</t>
  </si>
  <si>
    <t>Adnan Awow</t>
  </si>
  <si>
    <t>Director Data Science - Pricing and Promotion</t>
  </si>
  <si>
    <t>Melissa Manav</t>
  </si>
  <si>
    <t>Head of Data Driven Marketing</t>
  </si>
  <si>
    <t>Richard Walker</t>
  </si>
  <si>
    <t>Data &amp; Insight Director</t>
  </si>
  <si>
    <t xml:space="preserve">Auto Trader UK </t>
  </si>
  <si>
    <t>John Fu</t>
  </si>
  <si>
    <t>Director of Marketing Data Analytics</t>
  </si>
  <si>
    <t>Dan Dolensky</t>
  </si>
  <si>
    <t xml:space="preserve">Director, Analytics &amp; Data Science </t>
  </si>
  <si>
    <t>Megan C. Brown,</t>
  </si>
  <si>
    <t>Director, Knowledge Management &amp; Data Literacy in Analytics &amp; Insights</t>
  </si>
  <si>
    <t>Ron Romanowski</t>
  </si>
  <si>
    <t>Black Rifle</t>
  </si>
  <si>
    <t>Richard Kuprys</t>
  </si>
  <si>
    <t>BAT</t>
  </si>
  <si>
    <t>Ahana Mitra</t>
  </si>
  <si>
    <t>Group Senior Manager - Analytics, Data Science &amp; Data Engineering</t>
  </si>
  <si>
    <t>Roopa Vemparala</t>
  </si>
  <si>
    <t>Sr Manager Data Science</t>
  </si>
  <si>
    <t>Mirela Francois</t>
  </si>
  <si>
    <t xml:space="preserve">AVP, CareCredit Consumer Marketing Analytics </t>
  </si>
  <si>
    <t xml:space="preserve">Synchrony </t>
  </si>
  <si>
    <t>Steve Wen</t>
  </si>
  <si>
    <t>irector Marketing Analytics</t>
  </si>
  <si>
    <t xml:space="preserve">Sirius XM Radio Inc. </t>
  </si>
  <si>
    <t>William Lum</t>
  </si>
  <si>
    <t xml:space="preserve">Marketing Technology Dreamer </t>
  </si>
  <si>
    <t xml:space="preserve"> MarketingOptimized </t>
  </si>
  <si>
    <t>Brett Care</t>
  </si>
  <si>
    <t xml:space="preserve">Vice President, Measurement and Analytics </t>
  </si>
  <si>
    <t xml:space="preserve"> Spectrum Science</t>
  </si>
  <si>
    <t>Theresa Zorn</t>
  </si>
  <si>
    <t xml:space="preserve">Media Measurement and Analytics Associate at Mercatus Center </t>
  </si>
  <si>
    <t>George Mason University</t>
  </si>
  <si>
    <t>Hans Schrama</t>
  </si>
  <si>
    <t>Senior Media Insights Manager</t>
  </si>
  <si>
    <t xml:space="preserve"> Red Bull Media House</t>
  </si>
  <si>
    <t>Amar Vyas</t>
  </si>
  <si>
    <t>Joint Head of Data, Measurement and Analytics</t>
  </si>
  <si>
    <t>Lusine Kodagolian</t>
  </si>
  <si>
    <t>StratInt Research</t>
  </si>
  <si>
    <t xml:space="preserve">John Adams </t>
  </si>
  <si>
    <t xml:space="preserve">Manager, Measurement &amp; Attribution </t>
  </si>
  <si>
    <t>Steph Bridgeman</t>
  </si>
  <si>
    <t>Experienced Media Analysts</t>
  </si>
  <si>
    <t>David Fudin</t>
  </si>
  <si>
    <t>Emily Jacobson</t>
  </si>
  <si>
    <t xml:space="preserve">Senior Analyst, Marketing Analytics </t>
  </si>
  <si>
    <t xml:space="preserve">MasterClass </t>
  </si>
  <si>
    <t>Michelle Matranga</t>
  </si>
  <si>
    <t>Head of Attribution</t>
  </si>
  <si>
    <t>Ziff Media Group</t>
  </si>
  <si>
    <t>Marcelo Galati</t>
  </si>
  <si>
    <t xml:space="preserve">Head of Solution Marketing </t>
  </si>
  <si>
    <t>He is interested in MassTer for his own curiosity</t>
  </si>
  <si>
    <t>David Dixon</t>
  </si>
  <si>
    <t>Marketscience</t>
  </si>
  <si>
    <t>Mathew Cockroft</t>
  </si>
  <si>
    <t>Founder &amp; CMO</t>
  </si>
  <si>
    <t>Pure Pet Food</t>
  </si>
  <si>
    <t>He sent us a connection</t>
  </si>
  <si>
    <t>Amit Raj Gupta</t>
  </si>
  <si>
    <t>Senior Manager - Data Analytics (Head for ASCI CXO Analytics)</t>
  </si>
  <si>
    <t>Adam Blott</t>
  </si>
  <si>
    <t>Sr. Director Marketing Analytics and Data Science</t>
  </si>
  <si>
    <t xml:space="preserve">Cooper's Hawk Winery and Restaurants </t>
  </si>
  <si>
    <t>Kriti Shrestha</t>
  </si>
  <si>
    <t>Xiaoyu Bi</t>
  </si>
  <si>
    <t xml:space="preserve">Charles Schwab </t>
  </si>
  <si>
    <t>Surabhi Bhambri</t>
  </si>
  <si>
    <t>Marketing Manager - Brand Performance</t>
  </si>
  <si>
    <t>Mark Ravi</t>
  </si>
  <si>
    <t>Manager, Global Ecommerce - Reporting, Analytics, &amp; Insights</t>
  </si>
  <si>
    <t>Michael McGoohan</t>
  </si>
  <si>
    <t>Senior Vice President, Marketing and Strategy</t>
  </si>
  <si>
    <t>Bryant Verador</t>
  </si>
  <si>
    <t>Ecommerce Manager, Analytics, Audience Insights and Reporting</t>
  </si>
  <si>
    <t>Sven Meyer</t>
  </si>
  <si>
    <t>Humberto Valencia</t>
  </si>
  <si>
    <t>Vice President, Marketing, Customer Experience and Data Marketing</t>
  </si>
  <si>
    <t>Intact</t>
  </si>
  <si>
    <t>Brett Townsend</t>
  </si>
  <si>
    <t>Head of North America Insights</t>
  </si>
  <si>
    <t>Scott Marcoux</t>
  </si>
  <si>
    <t>Head of Consumer and Market Intelligence</t>
  </si>
  <si>
    <t>Azhar Tamboli</t>
  </si>
  <si>
    <t>Marketing Insights and Analytics Manager</t>
  </si>
  <si>
    <t>Ovi Vitas</t>
  </si>
  <si>
    <t>Executive Vice President, Chief Marketing Officer</t>
  </si>
  <si>
    <t>Evy Binon</t>
  </si>
  <si>
    <t>Insights manager</t>
  </si>
  <si>
    <t>Olga Nielsen</t>
  </si>
  <si>
    <t>Senior Director, Marketing Analytics (Marketing Analytics, Modeling, and Consumer Research)</t>
  </si>
  <si>
    <t>Kirill Ustinovich</t>
  </si>
  <si>
    <t>Strikerz</t>
  </si>
  <si>
    <t>Pablo Torrecilla Muñoz</t>
  </si>
  <si>
    <t>Marketing Efficiency Manager</t>
  </si>
  <si>
    <t>Scott Perry</t>
  </si>
  <si>
    <t>Executive Vice President Digital Marketing</t>
  </si>
  <si>
    <t xml:space="preserve">Jerome's Furniture </t>
  </si>
  <si>
    <t>Lisa Husson</t>
  </si>
  <si>
    <t xml:space="preserve">Digital Marketing Director </t>
  </si>
  <si>
    <t>HGreg.com</t>
  </si>
  <si>
    <t>Rohan Patel</t>
  </si>
  <si>
    <t>Maiden Home</t>
  </si>
  <si>
    <t>Lindsay Dutch Read</t>
  </si>
  <si>
    <t>Columbia Sportswear</t>
  </si>
  <si>
    <t>Ester Rodriguez</t>
  </si>
  <si>
    <t>Ted Baker</t>
  </si>
  <si>
    <t>Sandy Balkin</t>
  </si>
  <si>
    <t xml:space="preserve">SVP Strategy and Analytics </t>
  </si>
  <si>
    <t>Royalty Pharma</t>
  </si>
  <si>
    <t>Matthieu Cornec</t>
  </si>
  <si>
    <t>Chief Marketing and Data Officer</t>
  </si>
  <si>
    <t xml:space="preserve">ManoMano </t>
  </si>
  <si>
    <t>Hrvoje Barisic</t>
  </si>
  <si>
    <t>ROI &amp; Attribution Expert</t>
  </si>
  <si>
    <t>WOW Tech Group</t>
  </si>
  <si>
    <t>Nidhima Chadha</t>
  </si>
  <si>
    <t>Barcel</t>
  </si>
  <si>
    <t>Brian J. Bork</t>
  </si>
  <si>
    <t>Agua Caliente Casinos</t>
  </si>
  <si>
    <t>Wayne Smart</t>
  </si>
  <si>
    <t>VISTRA</t>
  </si>
  <si>
    <t>Kimberly Good</t>
  </si>
  <si>
    <t xml:space="preserve">Quality Restaurant Group </t>
  </si>
  <si>
    <t>Marc Fields</t>
  </si>
  <si>
    <t xml:space="preserve">Digital Marketing Analyst &amp; Affiliate Marketing Manager </t>
  </si>
  <si>
    <t>Abt Electronics</t>
  </si>
  <si>
    <t>Tom Woodhouse</t>
  </si>
  <si>
    <t>OKA</t>
  </si>
  <si>
    <t>Ceri Pearce</t>
  </si>
  <si>
    <t>UK Sales &amp; Marketing Director</t>
  </si>
  <si>
    <t>Taylor Wimpey</t>
  </si>
  <si>
    <t>Alida Corcoran</t>
  </si>
  <si>
    <t>Manager, Consumer Insights &amp; Strategic Planning</t>
  </si>
  <si>
    <t>Laurent BERNIOLLES</t>
  </si>
  <si>
    <t>Data Marketing Manager</t>
  </si>
  <si>
    <t>ULTRA PREMIUM DIRECT</t>
  </si>
  <si>
    <t>Adam Carden</t>
  </si>
  <si>
    <t>David Bray</t>
  </si>
  <si>
    <t>Vice President - Data &amp; Strategic Analytics</t>
  </si>
  <si>
    <t>Barclaycard</t>
  </si>
  <si>
    <t>Kerstin Stanka</t>
  </si>
  <si>
    <t>Team Lead Strategy &amp; Planning</t>
  </si>
  <si>
    <t>Syed Ahsan Raza Gardezi</t>
  </si>
  <si>
    <t>Program Leader</t>
  </si>
  <si>
    <t>Chris Grays</t>
  </si>
  <si>
    <t>Analytics - Business Lead</t>
  </si>
  <si>
    <t>Warner Bros</t>
  </si>
  <si>
    <t>Anna Rascheskina</t>
  </si>
  <si>
    <t>Italian apparel company</t>
  </si>
  <si>
    <t>Zhengli(Ashley) Zhang</t>
  </si>
  <si>
    <t>Product Analyst II</t>
  </si>
  <si>
    <t>Laszlo Molnar</t>
  </si>
  <si>
    <t>Marketing Mix Modelling Manager</t>
  </si>
  <si>
    <t>Vivek Shah</t>
  </si>
  <si>
    <t>Advanced Analytics - Group Analytics</t>
  </si>
  <si>
    <t>Juan Rodriguez</t>
  </si>
  <si>
    <t>Sr Manager, Data and Optimization</t>
  </si>
  <si>
    <t>Rogers Communications</t>
  </si>
  <si>
    <t>Neil Hardy</t>
  </si>
  <si>
    <t xml:space="preserve">Director, Media Performance and Optimization </t>
  </si>
  <si>
    <t>Harry Casseus</t>
  </si>
  <si>
    <t xml:space="preserve">Senior Brand Manager, Media Performance </t>
  </si>
  <si>
    <t xml:space="preserve"> Rogers Communications </t>
  </si>
  <si>
    <t>Deepti K Navaladi</t>
  </si>
  <si>
    <t>GreenRubino</t>
  </si>
  <si>
    <t>Erik van Os</t>
  </si>
  <si>
    <t>Senior Manager, Performance Media Optimization</t>
  </si>
  <si>
    <t>Alexander Concannon</t>
  </si>
  <si>
    <t>Employment Hero</t>
  </si>
  <si>
    <t>Jake Stanton</t>
  </si>
  <si>
    <t>Stefan Fairbrother</t>
  </si>
  <si>
    <t xml:space="preserve">Analytics Implementation Lead </t>
  </si>
  <si>
    <t>Patrick Wilkins</t>
  </si>
  <si>
    <t>Data Scientist Manager</t>
  </si>
  <si>
    <t>Jack Markavage</t>
  </si>
  <si>
    <t>Data Analytics Consultant II</t>
  </si>
  <si>
    <t>John Erb</t>
  </si>
  <si>
    <t>Ottobock</t>
  </si>
  <si>
    <t>Tulika Chikersal</t>
  </si>
  <si>
    <t>Consumer &amp; Social Insights Manager</t>
  </si>
  <si>
    <t>Michael Perri</t>
  </si>
  <si>
    <t>Piya R.</t>
  </si>
  <si>
    <t>US Insights &amp; Analytics Lead for Brands &amp; Consumer Markets in Group Strategy</t>
  </si>
  <si>
    <t xml:space="preserve">Roman Kozehuba </t>
  </si>
  <si>
    <t xml:space="preserve">Sr. Manager, EMEA Client Solutions, Marketing CoC / Data Analytics </t>
  </si>
  <si>
    <t xml:space="preserve">Dell </t>
  </si>
  <si>
    <t>Slovakia</t>
  </si>
  <si>
    <t>Julian Solonoski</t>
  </si>
  <si>
    <t xml:space="preserve">Paid Media Manager </t>
  </si>
  <si>
    <t>Trakstar</t>
  </si>
  <si>
    <t>Delfina Blanc</t>
  </si>
  <si>
    <t>Digital Media &amp; Audience Measurement Manager, Adv Analytics Europe COE</t>
  </si>
  <si>
    <t>Yuan-Chyuan Sheu</t>
  </si>
  <si>
    <t xml:space="preserve">Manager, Media Data Science &amp; Analytics </t>
  </si>
  <si>
    <t>Jenny Rydholm</t>
  </si>
  <si>
    <t>Media &amp; Marketing Optimization Manager</t>
  </si>
  <si>
    <t>Lindex</t>
  </si>
  <si>
    <t>Charlotte Preut</t>
  </si>
  <si>
    <t>Regis Kegel</t>
  </si>
  <si>
    <t>Manager, Media Science</t>
  </si>
  <si>
    <t>DMITRY KASKOV</t>
  </si>
  <si>
    <t>Media Measurement Lead, Europe</t>
  </si>
  <si>
    <t>David Riddle</t>
  </si>
  <si>
    <t xml:space="preserve">Director - Media Investment Science </t>
  </si>
  <si>
    <t>Night Market</t>
  </si>
  <si>
    <t>Kathleen Keyes</t>
  </si>
  <si>
    <t xml:space="preserve">Vice President, Global Data and Analytics </t>
  </si>
  <si>
    <t>Giles Barker</t>
  </si>
  <si>
    <t xml:space="preserve"> Deliveroo</t>
  </si>
  <si>
    <t>Mayank Gupta</t>
  </si>
  <si>
    <t>Associate Manager - Data Science</t>
  </si>
  <si>
    <t xml:space="preserve"> IFFCO Group</t>
  </si>
  <si>
    <t>Russell Brown</t>
  </si>
  <si>
    <t>Sr. Director of Analytics</t>
  </si>
  <si>
    <t>Wenny Katzenstein</t>
  </si>
  <si>
    <t>Vice President, Marketing Strategy, Funimation</t>
  </si>
  <si>
    <t>wkatzenstein@sonypictures.com</t>
  </si>
  <si>
    <t>Vanessa Vachon</t>
  </si>
  <si>
    <t>Seagen</t>
  </si>
  <si>
    <t>Todd Reardon</t>
  </si>
  <si>
    <t>Founder &amp; Principal Consultant</t>
  </si>
  <si>
    <t>Change LLC</t>
  </si>
  <si>
    <t>Eric Beane</t>
  </si>
  <si>
    <t xml:space="preserve">Executive Director, Analytics &amp; Data Science </t>
  </si>
  <si>
    <t xml:space="preserve"> Instagram </t>
  </si>
  <si>
    <t>Yohaan L.</t>
  </si>
  <si>
    <t>Director Of Global Performance Marketing Analytics</t>
  </si>
  <si>
    <t>Doremus</t>
  </si>
  <si>
    <t>Wise Foods</t>
  </si>
  <si>
    <t>Brett Lyons(2)</t>
  </si>
  <si>
    <t xml:space="preserve">Dir. Marketing Strategy </t>
  </si>
  <si>
    <t>Intel Corporation</t>
  </si>
  <si>
    <t xml:space="preserve">Check FS </t>
  </si>
  <si>
    <t>Craig Snodgrass</t>
  </si>
  <si>
    <t>csnodgrass@cardlytics.com
scraig@cardlytics.com</t>
  </si>
  <si>
    <t>Ash Shoeibi</t>
  </si>
  <si>
    <t>Head of Data Science, Insights &amp; Analytics</t>
  </si>
  <si>
    <t>Matress Frim</t>
  </si>
  <si>
    <t>Vijay Raghavendiran</t>
  </si>
  <si>
    <t>Upwork</t>
  </si>
  <si>
    <t>Steve Bierline</t>
  </si>
  <si>
    <t>Senior Director, Marketing Analytics &amp; Insights</t>
  </si>
  <si>
    <t xml:space="preserve">DSW Designer Shoe Warehouse </t>
  </si>
  <si>
    <t>Darrin Hill</t>
  </si>
  <si>
    <t>Director of Marketing - R&amp;D and Intelligence</t>
  </si>
  <si>
    <t>Magna International</t>
  </si>
  <si>
    <t>Filipp Gorelik</t>
  </si>
  <si>
    <t>Fixed Marketing Optimization Manager</t>
  </si>
  <si>
    <t>Steve Benavides</t>
  </si>
  <si>
    <t>Marketing Business Planning Manager</t>
  </si>
  <si>
    <t>Bill Branch</t>
  </si>
  <si>
    <t>Sr. Regional Marketing Manager</t>
  </si>
  <si>
    <t xml:space="preserve">Bridgestone Retail Operations, LLC </t>
  </si>
  <si>
    <t>Marcella Mailloux</t>
  </si>
  <si>
    <t>Sr. Technical Brand Marketing Manager</t>
  </si>
  <si>
    <t>AT&amp;T Global Marketing</t>
  </si>
  <si>
    <t>Jeffrey Armagost</t>
  </si>
  <si>
    <t>Senior Marketing Analytic Spec.</t>
  </si>
  <si>
    <t>Alaska Communications</t>
  </si>
  <si>
    <t>Praveena Lagudu</t>
  </si>
  <si>
    <t>Senior Business Analysis Manager, Marketing Analytics Pricing and Insights (mAPI)</t>
  </si>
  <si>
    <t>Brandon Leyden</t>
  </si>
  <si>
    <t>Sr. Director, Digital Marketing Analytics &amp; Forecasting</t>
  </si>
  <si>
    <t>Davayne Melbourne</t>
  </si>
  <si>
    <t>Suresh Singuru</t>
  </si>
  <si>
    <t>Senior Manager Data Science - Marketing Analytics</t>
  </si>
  <si>
    <t>Cerwin Rush</t>
  </si>
  <si>
    <t>Manager of Business Analytics</t>
  </si>
  <si>
    <t>KAR Global</t>
  </si>
  <si>
    <t>Patrick Dougherty</t>
  </si>
  <si>
    <t>Service Marketing - Team Lead</t>
  </si>
  <si>
    <t>Derek Jones</t>
  </si>
  <si>
    <t>Channel Marketing - Media Strategy &amp; Analytics and Product Placement</t>
  </si>
  <si>
    <t>Audi of America</t>
  </si>
  <si>
    <t>Renee Gu</t>
  </si>
  <si>
    <t>Wangene Hall</t>
  </si>
  <si>
    <t>Global Village Foods</t>
  </si>
  <si>
    <t>Thomas Johnson</t>
  </si>
  <si>
    <t>Darryl McNeil</t>
  </si>
  <si>
    <t xml:space="preserve">enior Manager, Marketing Analytics </t>
  </si>
  <si>
    <t>Florian Zettelmeyer</t>
  </si>
  <si>
    <t>Director of Advertising Economics and Data Science</t>
  </si>
  <si>
    <t>Michelle Tran</t>
  </si>
  <si>
    <t xml:space="preserve">Head of Applied Science </t>
  </si>
  <si>
    <t xml:space="preserve"> Zalando SE</t>
  </si>
  <si>
    <t>Filippo Basso Ricci</t>
  </si>
  <si>
    <t>Senior Manager, Competitive Insights</t>
  </si>
  <si>
    <t>Vinod Kumar Singh</t>
  </si>
  <si>
    <t>Amazon Analytics Lead</t>
  </si>
  <si>
    <t>Herschel Thompson</t>
  </si>
  <si>
    <t xml:space="preserve">Vice President, Digital Marketing </t>
  </si>
  <si>
    <t>Roopa Varghese</t>
  </si>
  <si>
    <t>VP Strategy</t>
  </si>
  <si>
    <t>Estee Lauder</t>
  </si>
  <si>
    <t>Dylan Alberts</t>
  </si>
  <si>
    <t>Digital Marketing Optimization Analyst</t>
  </si>
  <si>
    <t xml:space="preserve">Dropbox </t>
  </si>
  <si>
    <t>Matthew Opatrny</t>
  </si>
  <si>
    <t xml:space="preserve">Associate Manager, Brand Loyalty Marketing </t>
  </si>
  <si>
    <t>Diana Friedrichs</t>
  </si>
  <si>
    <t>Global Digital Marketing</t>
  </si>
  <si>
    <t>Elanco</t>
  </si>
  <si>
    <t>Brad Devine</t>
  </si>
  <si>
    <t>Mallory Moncrief</t>
  </si>
  <si>
    <t>Self Esteem Brands</t>
  </si>
  <si>
    <t>James Henson</t>
  </si>
  <si>
    <t>Thistle</t>
  </si>
  <si>
    <t>Michael Stanton</t>
  </si>
  <si>
    <t>Director - Marketing Performance, Global Strategic Insights &amp; Analytics</t>
  </si>
  <si>
    <t>Bermuda</t>
  </si>
  <si>
    <t>Lissette Woodward</t>
  </si>
  <si>
    <t>Senior Manager, Consumer &amp; Marketing Insights</t>
  </si>
  <si>
    <t>Carolina Palomo Marazuela</t>
  </si>
  <si>
    <t>Global consumer Insights and Analytics Director</t>
  </si>
  <si>
    <t>AM FRESH GROUP</t>
  </si>
  <si>
    <t>Benjamin Moulder</t>
  </si>
  <si>
    <t>Global Vice President, Media Planning &amp; Marketing Insights</t>
  </si>
  <si>
    <t>Landry EDI</t>
  </si>
  <si>
    <t>Teltech</t>
  </si>
  <si>
    <t>Sasidhar Konda</t>
  </si>
  <si>
    <t>Sr. Product Analyst</t>
  </si>
  <si>
    <t>Ivano Tagliabue</t>
  </si>
  <si>
    <t xml:space="preserve">Business Development -Sales &amp; Marketing Manager </t>
  </si>
  <si>
    <t>Galvolux Sa</t>
  </si>
  <si>
    <t>Evan Tesei</t>
  </si>
  <si>
    <t>Consumer Business Analyst</t>
  </si>
  <si>
    <t>Affirm</t>
  </si>
  <si>
    <t>Rawley Cooper</t>
  </si>
  <si>
    <t>Senior Director, Marketing Sciences</t>
  </si>
  <si>
    <t>Sergio Garcia Martín</t>
  </si>
  <si>
    <t>Media Planning Strategist</t>
  </si>
  <si>
    <t>Phoebe Zhu</t>
  </si>
  <si>
    <t>Senior Solution Delivery Analyst</t>
  </si>
  <si>
    <t>Panagiotis Bampalis</t>
  </si>
  <si>
    <t>SAS Data Modelling Manager</t>
  </si>
  <si>
    <t>Kristi Summers</t>
  </si>
  <si>
    <t>Advertising Manager</t>
  </si>
  <si>
    <t>Athletico</t>
  </si>
  <si>
    <t>Andrew Morrison</t>
  </si>
  <si>
    <t>Senior Econometric Modelling Manager</t>
  </si>
  <si>
    <t>Olumide Sonubi</t>
  </si>
  <si>
    <t>Lead Analytics &amp; Modelling Consultant</t>
  </si>
  <si>
    <t>Adqura</t>
  </si>
  <si>
    <t>Abdul J Khan</t>
  </si>
  <si>
    <t>Principal, Digital Customer Analytics</t>
  </si>
  <si>
    <t>Julian Haag</t>
  </si>
  <si>
    <t>Data, Analytics &amp; Insights Manager</t>
  </si>
  <si>
    <t>Umberto Giolito</t>
  </si>
  <si>
    <t>Director Marketing Strategy</t>
  </si>
  <si>
    <t>Matt Marrazzo</t>
  </si>
  <si>
    <t xml:space="preserve">Senior Manager (II), Global Marketing Science </t>
  </si>
  <si>
    <t>Derya Seyman</t>
  </si>
  <si>
    <t>Head of Strategy and Innovation</t>
  </si>
  <si>
    <t>Gulam Tavawalla</t>
  </si>
  <si>
    <t>Manager, E-Commerce and Marketing Analytics</t>
  </si>
  <si>
    <t>Grand &amp; Toy</t>
  </si>
  <si>
    <t>Sam Vidler</t>
  </si>
  <si>
    <t>Gymshark</t>
  </si>
  <si>
    <t>Luke Harrison</t>
  </si>
  <si>
    <t>Head of Data Science &amp; Systems</t>
  </si>
  <si>
    <t>Oakhouse Foods</t>
  </si>
  <si>
    <t>Stayton Ely</t>
  </si>
  <si>
    <t>Data &amp; Modeling Analyst</t>
  </si>
  <si>
    <t>Bryn Mawr Trust</t>
  </si>
  <si>
    <t>Leeza Patel</t>
  </si>
  <si>
    <t>Data and Analytics Manager</t>
  </si>
  <si>
    <t>Valley Health Plan</t>
  </si>
  <si>
    <t>Chen L.</t>
  </si>
  <si>
    <t>Rakshan Hasan</t>
  </si>
  <si>
    <t>Marketing Assistant</t>
  </si>
  <si>
    <t>Eclat Skin</t>
  </si>
  <si>
    <t>Alexander Ernst</t>
  </si>
  <si>
    <t>Global Senior Director Operational Analytics</t>
  </si>
  <si>
    <t>The Coca-Cola</t>
  </si>
  <si>
    <t>Kerry Garland Welsh</t>
  </si>
  <si>
    <t>Head Of Business Planning</t>
  </si>
  <si>
    <t>Petri Huttunen</t>
  </si>
  <si>
    <t>Senior Manager, TV Business</t>
  </si>
  <si>
    <t>Telia</t>
  </si>
  <si>
    <t>Mutlu Üzümcü</t>
  </si>
  <si>
    <t>Senior Manager, Digital Operations</t>
  </si>
  <si>
    <t>Fernando A. Ramírez Martínez</t>
  </si>
  <si>
    <t>Lenina Lotufo</t>
  </si>
  <si>
    <t>Cosumer Insights Manager</t>
  </si>
  <si>
    <t>Samuel Cañas</t>
  </si>
  <si>
    <t>Tanu Puri</t>
  </si>
  <si>
    <t>Manager, Marketing analytics</t>
  </si>
  <si>
    <t>Tucker Mitchell</t>
  </si>
  <si>
    <t>Manager - Beverage and Snack Marketing Insights</t>
  </si>
  <si>
    <t>Jonathan Macone</t>
  </si>
  <si>
    <t>Director, Head of Integrated Marketing Performance</t>
  </si>
  <si>
    <t>Michael Schwartz</t>
  </si>
  <si>
    <t>Head, Consumer Insights &amp; Analytics</t>
  </si>
  <si>
    <t>Sven Bähre</t>
  </si>
  <si>
    <t>Director Consumer Insights &amp; Market Intelligence</t>
  </si>
  <si>
    <t>Alice Chen</t>
  </si>
  <si>
    <t>Analytics Manager, Marketing Analytics</t>
  </si>
  <si>
    <t>Padmakshi K.</t>
  </si>
  <si>
    <t>First Fed</t>
  </si>
  <si>
    <t>Manu Agarwal</t>
  </si>
  <si>
    <t>Jason Elsky</t>
  </si>
  <si>
    <t>WoodSpoon</t>
  </si>
  <si>
    <t>James Turner</t>
  </si>
  <si>
    <t>Three UK</t>
  </si>
  <si>
    <t>Jessica Florey</t>
  </si>
  <si>
    <t>Associate Manager, Ad Analytics &amp; Insights</t>
  </si>
  <si>
    <t>Matt Meisner</t>
  </si>
  <si>
    <t>Luxury Escapes</t>
  </si>
  <si>
    <t>Jenna Whitmire</t>
  </si>
  <si>
    <t>VP – Marketing Enablement, Technology &amp; Analytics</t>
  </si>
  <si>
    <t>Filip Jabbour</t>
  </si>
  <si>
    <t>Regional Head of Advertising, MENA</t>
  </si>
  <si>
    <t>Referred us to his colleague</t>
  </si>
  <si>
    <t>Raja Iqbal</t>
  </si>
  <si>
    <t>Founder and CEO</t>
  </si>
  <si>
    <t>Data Science Dojo</t>
  </si>
  <si>
    <t>Inbound</t>
  </si>
  <si>
    <t>Anna Grodecka-Grad</t>
  </si>
  <si>
    <t>Head of Music Marketing Data Insights, Science and Analytics</t>
  </si>
  <si>
    <t>Amazon Music</t>
  </si>
  <si>
    <t>Landi Huang</t>
  </si>
  <si>
    <t>Project Lead - Business and Data Analytics</t>
  </si>
  <si>
    <t xml:space="preserve"> Axtria - Ingenious Insights</t>
  </si>
  <si>
    <t>Stephen Shelton</t>
  </si>
  <si>
    <t xml:space="preserve">Vice President of Business Intelligence </t>
  </si>
  <si>
    <t>Pluto TV</t>
  </si>
  <si>
    <t>Matt Kautz</t>
  </si>
  <si>
    <t>Vice President, Marketing Operations and Research</t>
  </si>
  <si>
    <t xml:space="preserve">Skillz Inc. </t>
  </si>
  <si>
    <t>Valeria Castro Rivera</t>
  </si>
  <si>
    <t>Strategy and Insights, Manager</t>
  </si>
  <si>
    <t>Jared Stone</t>
  </si>
  <si>
    <t>Senior Director of Data Science &amp; Analytics</t>
  </si>
  <si>
    <t>BrainPOP</t>
  </si>
  <si>
    <t>Alexei Milgram</t>
  </si>
  <si>
    <t>Head, Data &amp; Analytics</t>
  </si>
  <si>
    <t>Reuters</t>
  </si>
  <si>
    <t>Melaine Fuentes</t>
  </si>
  <si>
    <t>Sr. Analytics and Insights Consultant</t>
  </si>
  <si>
    <t>Peter Dorff</t>
  </si>
  <si>
    <t xml:space="preserve">Executive Director, Commercial Insight and Analytics </t>
  </si>
  <si>
    <t>Kura Oncology, Inc.</t>
  </si>
  <si>
    <t>Kannan Gop</t>
  </si>
  <si>
    <t>Consultant - Digital Analytics</t>
  </si>
  <si>
    <t>KG Analytics</t>
  </si>
  <si>
    <t>Terishia Reddy</t>
  </si>
  <si>
    <t>Senior Specialist: Reporting and Insights</t>
  </si>
  <si>
    <t>Vodacom</t>
  </si>
  <si>
    <t>Eric Wood</t>
  </si>
  <si>
    <t>Vijay Kotu</t>
  </si>
  <si>
    <t xml:space="preserve">Senior Vice President of Analytics </t>
  </si>
  <si>
    <t xml:space="preserve"> ServiceNow</t>
  </si>
  <si>
    <t>Kyle Ploessl</t>
  </si>
  <si>
    <t xml:space="preserve">Senior Director, Analytics </t>
  </si>
  <si>
    <t>Anthony Primavera</t>
  </si>
  <si>
    <t>Informa Connect</t>
  </si>
  <si>
    <t>Will Pearl</t>
  </si>
  <si>
    <t>Director, CRM &amp; Digital Media</t>
  </si>
  <si>
    <t>Air Canada</t>
  </si>
  <si>
    <t>Dharit Chokshi</t>
  </si>
  <si>
    <t xml:space="preserve">Sr Manager, Senior Data Scientist </t>
  </si>
  <si>
    <t>Austin Reed</t>
  </si>
  <si>
    <t xml:space="preserve">Data Analyst - Analytics and Insights (Product / Marketing) </t>
  </si>
  <si>
    <t>Airtime</t>
  </si>
  <si>
    <t>Gareth Cull</t>
  </si>
  <si>
    <t>Data Narrative</t>
  </si>
  <si>
    <t>Tatiana Trautwein</t>
  </si>
  <si>
    <t>MARKETING INSIGHTS,PLANNING,ANALYTICS &amp; REPORTING</t>
  </si>
  <si>
    <t xml:space="preserve"> CX Lavender</t>
  </si>
  <si>
    <t>Christi Burnum</t>
  </si>
  <si>
    <t>Director, Brand Social Media, Engagement, Digital Insights &amp; Analytics</t>
  </si>
  <si>
    <t>Blair Barker Thompson</t>
  </si>
  <si>
    <t xml:space="preserve">Director, Media Effectiveness </t>
  </si>
  <si>
    <t>Sid Swaroop</t>
  </si>
  <si>
    <t>Vice President - Data &amp; Analytics</t>
  </si>
  <si>
    <t>Christine Hung</t>
  </si>
  <si>
    <t>VP, Data Insights Engineering</t>
  </si>
  <si>
    <t xml:space="preserve">Flatiron Health
</t>
  </si>
  <si>
    <t>Ricky Sharma</t>
  </si>
  <si>
    <t>Director of Precision Marketing Activation, EMEA</t>
  </si>
  <si>
    <t>Cheah Yew (C.Y.) Lai</t>
  </si>
  <si>
    <t>R&amp;D Data Scientist</t>
  </si>
  <si>
    <t>Jason Wertheimer</t>
  </si>
  <si>
    <t>SVP, Media Technology &amp; Data</t>
  </si>
  <si>
    <t>Yuanying Huang</t>
  </si>
  <si>
    <t>Head of Data and BI, LinkedIn Marketing Solutions</t>
  </si>
  <si>
    <t>D. Anthony Maas</t>
  </si>
  <si>
    <t>Analytics &amp; Optimization Manager</t>
  </si>
  <si>
    <t>JellyFish</t>
  </si>
  <si>
    <t>Mark Dix</t>
  </si>
  <si>
    <t>Independent Digital Analytics &amp; Insight Consultant</t>
  </si>
  <si>
    <t>Online Analytics Consulting Ltd</t>
  </si>
  <si>
    <t>Cleveland Bonner</t>
  </si>
  <si>
    <t xml:space="preserve">Digital Analytics &amp; Optimization Lead (Paid Media) </t>
  </si>
  <si>
    <t>Wei Tuck Ng</t>
  </si>
  <si>
    <t>Client Analytics Manager, APAC</t>
  </si>
  <si>
    <t>Solomon Lamptey-Cole</t>
  </si>
  <si>
    <t>Senior Manager, Marketing Science -  EMEA</t>
  </si>
  <si>
    <t xml:space="preserve">No longer at OMD </t>
  </si>
  <si>
    <t>Rich Kim</t>
  </si>
  <si>
    <t xml:space="preserve">Sr. Manager, Vertical Marketing </t>
  </si>
  <si>
    <t>Yining (Emily) Wang</t>
  </si>
  <si>
    <t xml:space="preserve">Manager, Data Science &amp; Analytics </t>
  </si>
  <si>
    <t>Christopher Winn</t>
  </si>
  <si>
    <t xml:space="preserve"> at Douglas M. Digital</t>
  </si>
  <si>
    <t>Yi Cao</t>
  </si>
  <si>
    <t>Staff Data Scientist</t>
  </si>
  <si>
    <t>Pauline Azoulay</t>
  </si>
  <si>
    <t xml:space="preserve">Marketing &amp; Media Vice President - EMEA &amp; LATAM </t>
  </si>
  <si>
    <t>Calvin Kurniawan</t>
  </si>
  <si>
    <t>Lead Marketing Analyst</t>
  </si>
  <si>
    <t>Thumbtack</t>
  </si>
  <si>
    <t>Gauri C.</t>
  </si>
  <si>
    <t>Data Science and Data Analysis at Razorfish</t>
  </si>
  <si>
    <t>Guangwen (Gavin) Zhu</t>
  </si>
  <si>
    <t>Senior Manager, Decision Science Consumer Banking</t>
  </si>
  <si>
    <t>PenFed Credit Union</t>
  </si>
  <si>
    <t>Dr. Xisi Yang</t>
  </si>
  <si>
    <t>Consultant, Customer Success - Insights</t>
  </si>
  <si>
    <t>quantilope</t>
  </si>
  <si>
    <t xml:space="preserve">she is personally interested in MMM </t>
  </si>
  <si>
    <t>Matteo Musolesi</t>
  </si>
  <si>
    <t xml:space="preserve">Digital Marketing Specialist </t>
  </si>
  <si>
    <t xml:space="preserve">Andrea Catalina Serrano Gomez </t>
  </si>
  <si>
    <t>CX Regional Data &amp; Intelligence Director LATAM, Innovation Leader</t>
  </si>
  <si>
    <t>Findasense</t>
  </si>
  <si>
    <t>Alexander Somer</t>
  </si>
  <si>
    <t>Senior Manager - Performance Marketing</t>
  </si>
  <si>
    <t>HolaDoctor, Inc.</t>
  </si>
  <si>
    <t>Paddy Yanamandra</t>
  </si>
  <si>
    <t>Sr. Director, CRM (Acquisition and Loyalty Marketing)</t>
  </si>
  <si>
    <t>Missy Pearce Nadler</t>
  </si>
  <si>
    <t xml:space="preserve">Head of Media, North America </t>
  </si>
  <si>
    <t>Dean Crivellone</t>
  </si>
  <si>
    <t xml:space="preserve">Director of Corporate Marketing </t>
  </si>
  <si>
    <t xml:space="preserve"> ELM Home &amp; Building Solutions</t>
  </si>
  <si>
    <t>Keith Byers</t>
  </si>
  <si>
    <t>Senior Vice President Operations</t>
  </si>
  <si>
    <t>Ideanomics</t>
  </si>
  <si>
    <t>----</t>
  </si>
  <si>
    <t>Stephan Montigaud</t>
  </si>
  <si>
    <t xml:space="preserve">Deputy CEO, Head of Operations &amp; Open Innovation </t>
  </si>
  <si>
    <t>ISOSKELE</t>
  </si>
  <si>
    <t>Madhur Bafna</t>
  </si>
  <si>
    <t>RedHoney Consulting</t>
  </si>
  <si>
    <t>Daniel E. Guedez Vasquez</t>
  </si>
  <si>
    <t>Cross Regional Marketing Advertising</t>
  </si>
  <si>
    <t>Matthias Mueller</t>
  </si>
  <si>
    <t xml:space="preserve">Director Marketing Analytics </t>
  </si>
  <si>
    <t>Campaign Monitor</t>
  </si>
  <si>
    <t>Sofia Jorman</t>
  </si>
  <si>
    <t>Global Business Partner - Marketing Insights &amp; Analytics (I&amp;A)</t>
  </si>
  <si>
    <t>Anya Ziskina</t>
  </si>
  <si>
    <t>Director, Consumer Insights and Data Strategy EMEA</t>
  </si>
  <si>
    <t>Arjen Hartman</t>
  </si>
  <si>
    <t>CANAL+ Group</t>
  </si>
  <si>
    <t>Fernando Marquez Ibañez</t>
  </si>
  <si>
    <t>Paid Media &amp; Marketing Automation Lead</t>
  </si>
  <si>
    <t>Citibanamex</t>
  </si>
  <si>
    <t>Melissa Tala</t>
  </si>
  <si>
    <t>Consumer Insight Manager - Direzione Omnichannel</t>
  </si>
  <si>
    <t>Unieuro</t>
  </si>
  <si>
    <t>Christian Hoffmann</t>
  </si>
  <si>
    <t>Global Insights Director</t>
  </si>
  <si>
    <t>Claudia Carrera Ruvalcaba</t>
  </si>
  <si>
    <t>Analytics Sr. Manager</t>
  </si>
  <si>
    <t>Jonathan Lee</t>
  </si>
  <si>
    <t>Head of Analytics and Business Insights</t>
  </si>
  <si>
    <t>Varo Money</t>
  </si>
  <si>
    <t>Ana Comsa</t>
  </si>
  <si>
    <t>Cazoo</t>
  </si>
  <si>
    <t>Megan Hua Shaul</t>
  </si>
  <si>
    <t>VP- Analytics and Insights</t>
  </si>
  <si>
    <t>Tanya Hadley</t>
  </si>
  <si>
    <t>Consumer Insights &amp; Analytics- Business Insights Manager</t>
  </si>
  <si>
    <t>Sebastian Drengk</t>
  </si>
  <si>
    <t>Director, Sales Performance &amp; Insights</t>
  </si>
  <si>
    <t>Prerna Chakravarty</t>
  </si>
  <si>
    <t>Senior Business Insights Manager</t>
  </si>
  <si>
    <t>Carles Pérez Guallar</t>
  </si>
  <si>
    <t>MANGO</t>
  </si>
  <si>
    <t>Ksenia Kirilyuk</t>
  </si>
  <si>
    <t>Product &amp; Business Insights Manager</t>
  </si>
  <si>
    <t>Thrive Global</t>
  </si>
  <si>
    <t>Jun Han</t>
  </si>
  <si>
    <t>Vice President, Sales Planning &amp; Insights</t>
  </si>
  <si>
    <t>Maria Ximena Salazar</t>
  </si>
  <si>
    <t>Consumer Brand Manager</t>
  </si>
  <si>
    <t>Westmill</t>
  </si>
  <si>
    <t>Alyssa Buchardt</t>
  </si>
  <si>
    <t>Senior Manager, Commercial and Strategic Insights</t>
  </si>
  <si>
    <t>Envato</t>
  </si>
  <si>
    <t>Sian Goad</t>
  </si>
  <si>
    <t>Consumer Strategy &amp; Insights Manager</t>
  </si>
  <si>
    <t>Mazda</t>
  </si>
  <si>
    <t>Carlos H. Rodriguez Marcial</t>
  </si>
  <si>
    <t>Media Marketing Manager</t>
  </si>
  <si>
    <t>Katharine Swarney</t>
  </si>
  <si>
    <t>Responsable Marketing Communications</t>
  </si>
  <si>
    <t>Inari Kettula</t>
  </si>
  <si>
    <t>Nordic Sugar</t>
  </si>
  <si>
    <t>Anita Schlosser</t>
  </si>
  <si>
    <t>Global Head of Media - Marketing &amp; Digital Sales</t>
  </si>
  <si>
    <t>Scott L.</t>
  </si>
  <si>
    <t>Director, Marketing Modeling and Analytics</t>
  </si>
  <si>
    <t>Early Warning</t>
  </si>
  <si>
    <t>Victoria</t>
  </si>
  <si>
    <t>Senior Manager, Marketing Analytics, Enterprise Insight, Strategy and Analytics</t>
  </si>
  <si>
    <t>Laura Espejo</t>
  </si>
  <si>
    <t>Associate, Marketing Analytics &amp; Reporting</t>
  </si>
  <si>
    <t>Patrick Kelleher</t>
  </si>
  <si>
    <t>JiffyShirts.com</t>
  </si>
  <si>
    <t>Maine</t>
  </si>
  <si>
    <t>Aaron Bleas</t>
  </si>
  <si>
    <t>MessageMedia</t>
  </si>
  <si>
    <t>Henry Yuen</t>
  </si>
  <si>
    <t>Michael Blomqvist</t>
  </si>
  <si>
    <t xml:space="preserve">Director, Freemium Analytics, Forecasting &amp; Business Intelligence </t>
  </si>
  <si>
    <t>mb@spotify.com</t>
  </si>
  <si>
    <t>Jeffrey Kay</t>
  </si>
  <si>
    <t>Program Director – Performance Marketing</t>
  </si>
  <si>
    <t>IBM Hybrid Cloud</t>
  </si>
  <si>
    <t>Cambridge</t>
  </si>
  <si>
    <t>Josh Vincent</t>
  </si>
  <si>
    <t>Partner, Data &amp; Analytics</t>
  </si>
  <si>
    <t>Adam Riesenfeld</t>
  </si>
  <si>
    <t>Decoded Advertising</t>
  </si>
  <si>
    <t>Irene (Yue) Zheng</t>
  </si>
  <si>
    <t>Senior Data Scientist, Marketing Analytics, Small Business and Self-Employed Group</t>
  </si>
  <si>
    <t>Yiyi Tang</t>
  </si>
  <si>
    <t>Analytics, Strategic Planning and Consumer Insights</t>
  </si>
  <si>
    <t>PMG Digital Agency</t>
  </si>
  <si>
    <t>Boris D.</t>
  </si>
  <si>
    <t>Social Media Marketing Analyst</t>
  </si>
  <si>
    <t>Black Swan Data</t>
  </si>
  <si>
    <t>Kristen Hagen</t>
  </si>
  <si>
    <t>Senior Manager, Paid Media Planning and Insights</t>
  </si>
  <si>
    <t>Andy Rowe</t>
  </si>
  <si>
    <t>AVP Performance Media</t>
  </si>
  <si>
    <t>Fabrice Renucci</t>
  </si>
  <si>
    <t>SeedLegals</t>
  </si>
  <si>
    <t>Amr Adel</t>
  </si>
  <si>
    <t>Senior Director, Global Commercial Lead, Avelumab</t>
  </si>
  <si>
    <t>Jessica Xu</t>
  </si>
  <si>
    <t>Director, Head of Data Science</t>
  </si>
  <si>
    <t>Octane</t>
  </si>
  <si>
    <t>Olivier Van Parys</t>
  </si>
  <si>
    <t>Sudharsun Jagannathan</t>
  </si>
  <si>
    <t>Advanced Analytics</t>
  </si>
  <si>
    <t>do not fwp</t>
  </si>
  <si>
    <t>Huachao Chen</t>
  </si>
  <si>
    <t>Senior Director, Lending &amp; Data Modeling and Risk Analytics</t>
  </si>
  <si>
    <t>Scott Carroll</t>
  </si>
  <si>
    <t>SVP Real Estate Development and Business Insights</t>
  </si>
  <si>
    <t>Sabina Lenoble</t>
  </si>
  <si>
    <t>International business development manager</t>
  </si>
  <si>
    <t>MAISON&amp;OBJET</t>
  </si>
  <si>
    <t>Jack O'Callaghan</t>
  </si>
  <si>
    <t>LDI Medical</t>
  </si>
  <si>
    <t>Laurentiu Pestritu</t>
  </si>
  <si>
    <t>Global Head of Sales Effectiveness</t>
  </si>
  <si>
    <t>Clariant</t>
  </si>
  <si>
    <t>Leonard K.</t>
  </si>
  <si>
    <t>Company Owner</t>
  </si>
  <si>
    <t>Christopher Lena Shirt Co.</t>
  </si>
  <si>
    <t>Christina Auvert</t>
  </si>
  <si>
    <t>Responsable promotions</t>
  </si>
  <si>
    <t>Siros Alamdary Badlou</t>
  </si>
  <si>
    <t>Philip F.</t>
  </si>
  <si>
    <t xml:space="preserve">Strategic Pricing Manager </t>
  </si>
  <si>
    <t>Brian Grau</t>
  </si>
  <si>
    <t>Finance Manager</t>
  </si>
  <si>
    <t>Ansell</t>
  </si>
  <si>
    <t>Gizem Altundağ</t>
  </si>
  <si>
    <t>Sales Manager - Mobile Commerce, Electro Channel and Perfumery Channel</t>
  </si>
  <si>
    <t>Sofia Caldwell</t>
  </si>
  <si>
    <t>Vice President of FP&amp;A, LensCrafters/Special Projects</t>
  </si>
  <si>
    <t>Aldrin Low</t>
  </si>
  <si>
    <t>International Account Manager</t>
  </si>
  <si>
    <t>Now Foods</t>
  </si>
  <si>
    <t>Sharath Bhat</t>
  </si>
  <si>
    <t>Senior Data Analytics Developer</t>
  </si>
  <si>
    <t>Institute for Transportation Research and Education</t>
  </si>
  <si>
    <t>Got it. Thank you for that information. It does sound interesting. I'll get back to you on my availability for a chat soon.</t>
  </si>
  <si>
    <t>Paul Scheetz</t>
  </si>
  <si>
    <t xml:space="preserve">Decision Scientist - Marketing Analytics </t>
  </si>
  <si>
    <t>Ibotta, Inc.</t>
  </si>
  <si>
    <t>Slawomir Stasienko</t>
  </si>
  <si>
    <t>Data Analyst at compliance/KYC</t>
  </si>
  <si>
    <t>Satyam Anand</t>
  </si>
  <si>
    <t>Natalya Goryakina</t>
  </si>
  <si>
    <t>Sr Manager, Analytics/BI &amp; Acting Product Manager</t>
  </si>
  <si>
    <t>John Wallbank</t>
  </si>
  <si>
    <t xml:space="preserve">Planning Director </t>
  </si>
  <si>
    <t>Bluefrog Fundraising Limited</t>
  </si>
  <si>
    <t>Aliya Hussein</t>
  </si>
  <si>
    <t>Product Data Analyst, Digital Marketing</t>
  </si>
  <si>
    <t>Bio-Techne</t>
  </si>
  <si>
    <t>David Kernan</t>
  </si>
  <si>
    <t>Permanent TSB</t>
  </si>
  <si>
    <t>Cassie Resta</t>
  </si>
  <si>
    <t xml:space="preserve">Associate Planning Director </t>
  </si>
  <si>
    <t>DDB</t>
  </si>
  <si>
    <t>Xun Yang</t>
  </si>
  <si>
    <t>Senior Reporting and Analytics Consultant</t>
  </si>
  <si>
    <t xml:space="preserve"> MetLife</t>
  </si>
  <si>
    <t>Carmen Cechirdan</t>
  </si>
  <si>
    <t>Digital and Multichannel Marketing Manager</t>
  </si>
  <si>
    <t>Ryan Holdway</t>
  </si>
  <si>
    <t xml:space="preserve">Director - Media Account Management and Sales, Kroger Precision Marketing </t>
  </si>
  <si>
    <t>Kay Vizon</t>
  </si>
  <si>
    <t>Director, Media Services</t>
  </si>
  <si>
    <t>Dustin Wilson</t>
  </si>
  <si>
    <t>Senior Communications Planner ( Apple)</t>
  </si>
  <si>
    <t>David Rekuc</t>
  </si>
  <si>
    <t>VP of New Brands</t>
  </si>
  <si>
    <t xml:space="preserve"> 4x400</t>
  </si>
  <si>
    <t>Noel McGarrell</t>
  </si>
  <si>
    <t xml:space="preserve">Data Strategist - Media and Marketing Data </t>
  </si>
  <si>
    <t xml:space="preserve">Cabinet Office </t>
  </si>
  <si>
    <t>Rakesh Sharma</t>
  </si>
  <si>
    <t xml:space="preserve">Manager Data Science </t>
  </si>
  <si>
    <t>du</t>
  </si>
  <si>
    <t>Matt Gardner</t>
  </si>
  <si>
    <t>Ahmed Gowda</t>
  </si>
  <si>
    <t>Manager, eCommerce and Digital Marketing -Middle East and Africa</t>
  </si>
  <si>
    <t>Ronald Stoupa</t>
  </si>
  <si>
    <t xml:space="preserve">Chief Marketing &amp; Product Officer </t>
  </si>
  <si>
    <t>Herff Jones</t>
  </si>
  <si>
    <t>Anjan Shah</t>
  </si>
  <si>
    <t>Owner - Consultant/Contractor</t>
  </si>
  <si>
    <t>Artsvue Marketing</t>
  </si>
  <si>
    <t>Pietra Flouri</t>
  </si>
  <si>
    <t>Petrolina (Holdings) Public Ltd</t>
  </si>
  <si>
    <t>Cyprus</t>
  </si>
  <si>
    <t>Parth Tripathi</t>
  </si>
  <si>
    <t xml:space="preserve">Rick Pollack, Ph.D. </t>
  </si>
  <si>
    <t xml:space="preserve">Owner </t>
  </si>
  <si>
    <t>Advanced Analytic Solutions</t>
  </si>
  <si>
    <t>Ana Garcia Blanco</t>
  </si>
  <si>
    <t>Shara Kaplan</t>
  </si>
  <si>
    <t>Consumer Planning &amp; Insights Manager</t>
  </si>
  <si>
    <t>No7 Beauty</t>
  </si>
  <si>
    <t>Kelly Laher</t>
  </si>
  <si>
    <t>Consumer Insights Manager - UK &amp; Global</t>
  </si>
  <si>
    <t>Cereal Partners Worldwide</t>
  </si>
  <si>
    <t>Danielle Benson</t>
  </si>
  <si>
    <t>Ulyana Zavadskaya</t>
  </si>
  <si>
    <t>Steve Driver</t>
  </si>
  <si>
    <t>Senior Director; Strategy, Insights and Analytics</t>
  </si>
  <si>
    <t>Lina Spokauskaite</t>
  </si>
  <si>
    <t>Senior Analyst - Data Science</t>
  </si>
  <si>
    <t>GenInvo</t>
  </si>
  <si>
    <t>Shani Winfield</t>
  </si>
  <si>
    <t>Symphony Group</t>
  </si>
  <si>
    <t>Philippe Meyer</t>
  </si>
  <si>
    <t>Group Client Marketing Director</t>
  </si>
  <si>
    <t>Yi Shi</t>
  </si>
  <si>
    <t>Sr. Marketing Scientist</t>
  </si>
  <si>
    <t>Jeremy A.</t>
  </si>
  <si>
    <t>Growth &amp; Marketing Advisor</t>
  </si>
  <si>
    <t>CrowdHealth</t>
  </si>
  <si>
    <t>Evan Petrowski</t>
  </si>
  <si>
    <t>Associate Director Of Operations</t>
  </si>
  <si>
    <t>Vishal Chaudhary</t>
  </si>
  <si>
    <t>Executive Director, Data and Decision Science</t>
  </si>
  <si>
    <t>Ravinder K Sharma</t>
  </si>
  <si>
    <t>Founder | Product &amp; Market Entry</t>
  </si>
  <si>
    <t>Trillion-Bits</t>
  </si>
  <si>
    <t>Karla Renschler</t>
  </si>
  <si>
    <t>Business Manager, Marketing</t>
  </si>
  <si>
    <t>John Richardson</t>
  </si>
  <si>
    <t>O'Reilly Auto Parts</t>
  </si>
  <si>
    <t>Yiming Cao</t>
  </si>
  <si>
    <t>Montblanc</t>
  </si>
  <si>
    <t>David Baron</t>
  </si>
  <si>
    <t>Director, Performance Mgmt &amp; Org Strategy</t>
  </si>
  <si>
    <t>Sempra Energy</t>
  </si>
  <si>
    <t>Ewa Piejak</t>
  </si>
  <si>
    <t>Sales Analytics Lead</t>
  </si>
  <si>
    <t>Adam Goldstein</t>
  </si>
  <si>
    <t>Associate Director, Innovation and Marketing Analytics</t>
  </si>
  <si>
    <t>Louann Hogberg</t>
  </si>
  <si>
    <t>Jason Yau</t>
  </si>
  <si>
    <t>Heather Thompson</t>
  </si>
  <si>
    <t>VP, Digital Insights and Optimization Strategist</t>
  </si>
  <si>
    <t>Magen Hanrahan Doughtie</t>
  </si>
  <si>
    <t xml:space="preserve">VP, Media &amp; Marketing Services </t>
  </si>
  <si>
    <t>Alberto Mauri</t>
  </si>
  <si>
    <t>Global Media Insights Manager</t>
  </si>
  <si>
    <t>Hannah Joselyn Manthiri</t>
  </si>
  <si>
    <t>Manager, Data &amp; Analytics Lead</t>
  </si>
  <si>
    <t>Warren Thompson</t>
  </si>
  <si>
    <t>AT&amp;T Entertainment Group</t>
  </si>
  <si>
    <t>Anish Patel</t>
  </si>
  <si>
    <t>London Stock Exchange Group</t>
  </si>
  <si>
    <t>Phil Selemale</t>
  </si>
  <si>
    <t>Marketing Manager Youth, Professional ,Feenix and Corporate Relations</t>
  </si>
  <si>
    <t>Standard Bank South Africa</t>
  </si>
  <si>
    <t>Sunit Joseph Konnully</t>
  </si>
  <si>
    <t xml:space="preserve">Project Lead, Advanced Analytics </t>
  </si>
  <si>
    <t>Matthias Schmid</t>
  </si>
  <si>
    <t>Co-Founder &amp; Managing Director</t>
  </si>
  <si>
    <t>Jubel Media GmbH</t>
  </si>
  <si>
    <t>Stephanie Peiyao Zhang</t>
  </si>
  <si>
    <t>Marketing Science Analyst</t>
  </si>
  <si>
    <t>Resolution Agency</t>
  </si>
  <si>
    <t>Carlos A. Ariza</t>
  </si>
  <si>
    <t>Associate Partner, Media Director | Communications Strategy</t>
  </si>
  <si>
    <t>Christina Radigan</t>
  </si>
  <si>
    <t>SVP- Strategic Research, Insights and Analytics</t>
  </si>
  <si>
    <t>not in charge</t>
  </si>
  <si>
    <t>Atul Khemuka</t>
  </si>
  <si>
    <t>Mercury® Financial</t>
  </si>
  <si>
    <t>Boyuan Li</t>
  </si>
  <si>
    <t>Bellicha Cecile</t>
  </si>
  <si>
    <t>CATEGORY MANAGER Frames &amp; Accessories</t>
  </si>
  <si>
    <t>GrandVision</t>
  </si>
  <si>
    <t>Elizabeth Ho</t>
  </si>
  <si>
    <t>Marketing and Customer Analytics</t>
  </si>
  <si>
    <t>Central Market</t>
  </si>
  <si>
    <t>Shahzad Khan</t>
  </si>
  <si>
    <t>Sr. Director, Data Science and Analytics</t>
  </si>
  <si>
    <t>Beautycounter</t>
  </si>
  <si>
    <t>Philip Heltzel</t>
  </si>
  <si>
    <t>Mehmet Yavuz A.</t>
  </si>
  <si>
    <t>N3TWORK</t>
  </si>
  <si>
    <t>Omar Rahman</t>
  </si>
  <si>
    <t>Senior Director - Strategy, Analytics, and Growth</t>
  </si>
  <si>
    <t>barre3</t>
  </si>
  <si>
    <t>Matt Cunliffe</t>
  </si>
  <si>
    <t>Growth Marketing Lead</t>
  </si>
  <si>
    <t>tails.com</t>
  </si>
  <si>
    <t>Lester Berry</t>
  </si>
  <si>
    <t>no note</t>
  </si>
  <si>
    <t>Shoby Kelliher</t>
  </si>
  <si>
    <t>Vice President - Client Data Management Lead</t>
  </si>
  <si>
    <t>Alberto Isla</t>
  </si>
  <si>
    <t>AllBright Kim</t>
  </si>
  <si>
    <t>Tempo</t>
  </si>
  <si>
    <t>Patricia Alonso Garrido</t>
  </si>
  <si>
    <t>Global Marketing, Communication &amp; Advanced Analytics Director</t>
  </si>
  <si>
    <t>ADOLFO DOMINGUEZ</t>
  </si>
  <si>
    <t>Marcello Formisano</t>
  </si>
  <si>
    <t>Tata Consumer Products</t>
  </si>
  <si>
    <t>Sophia Evgeniou</t>
  </si>
  <si>
    <t>OpenforVintage</t>
  </si>
  <si>
    <t>Philip Dauchy</t>
  </si>
  <si>
    <t>Global Head of Brand Strategy &amp; International Marketing</t>
  </si>
  <si>
    <t>Azeem Hussain-Aamir</t>
  </si>
  <si>
    <t>Director and Head, Digital Strategy &amp; Insights</t>
  </si>
  <si>
    <t>Celina Wong</t>
  </si>
  <si>
    <t>Director Of Analytics and Strategic Insights</t>
  </si>
  <si>
    <t>TULA Skincare</t>
  </si>
  <si>
    <t>Pablo Rappi</t>
  </si>
  <si>
    <t xml:space="preserve">Senior Director, Strategic Planning | Customer Insights and Business Analytics </t>
  </si>
  <si>
    <t>Marlen Solis</t>
  </si>
  <si>
    <t>Krista Stelling</t>
  </si>
  <si>
    <t>SVP Sales &amp; Marketing</t>
  </si>
  <si>
    <t>Teni Adeniran</t>
  </si>
  <si>
    <t>Senior Manager, Data, Insights &amp; Analytics</t>
  </si>
  <si>
    <t>Rami Touma</t>
  </si>
  <si>
    <t>Sr. Manager, Global Marketing Strategy</t>
  </si>
  <si>
    <t>standard note</t>
  </si>
  <si>
    <t>Kumar Kantheti</t>
  </si>
  <si>
    <t>Regeneron</t>
  </si>
  <si>
    <t>James Stiebel</t>
  </si>
  <si>
    <t xml:space="preserve">Customer Insights &amp; Business Intelligence Manager </t>
  </si>
  <si>
    <t>Vicky Nikolova</t>
  </si>
  <si>
    <t>Media Matters Worldwide</t>
  </si>
  <si>
    <t>Ryan Tincknell</t>
  </si>
  <si>
    <t>Analytics &amp; Data Strategy Lead</t>
  </si>
  <si>
    <t>Gorilla Group</t>
  </si>
  <si>
    <t>Otto Loewy</t>
  </si>
  <si>
    <t>Senior Research &amp; Insight Analyst</t>
  </si>
  <si>
    <t>will get back to us soon if there is a need</t>
  </si>
  <si>
    <t>Colleen B.</t>
  </si>
  <si>
    <t>Senior Director, Brand Marketing and Consumer Insights</t>
  </si>
  <si>
    <t>Arnav Jain</t>
  </si>
  <si>
    <t xml:space="preserve">Global Head, Strategy Analytics &amp; Insights, Customer Experience </t>
  </si>
  <si>
    <t>Varun Kapadia</t>
  </si>
  <si>
    <t>Assistant Manager - Consumer &amp; Shopper Understanding</t>
  </si>
  <si>
    <t>Milan van den Horn</t>
  </si>
  <si>
    <t>Marketing Business Partner A.I.</t>
  </si>
  <si>
    <t>Marsh</t>
  </si>
  <si>
    <t>Anja Vogel</t>
  </si>
  <si>
    <t>Senior Manager Consumer Insights &amp; Market Research</t>
  </si>
  <si>
    <t>Peter Kölln</t>
  </si>
  <si>
    <t>Davide Bono</t>
  </si>
  <si>
    <t>Research &amp; marketing mix models Manager</t>
  </si>
  <si>
    <t>Pauline Rommelaere</t>
  </si>
  <si>
    <t>showroomprive.com</t>
  </si>
  <si>
    <t>Jay Irwin</t>
  </si>
  <si>
    <t>Thinx</t>
  </si>
  <si>
    <t>Bob Kraut</t>
  </si>
  <si>
    <t>Billy Jealousy</t>
  </si>
  <si>
    <t>Meg W.</t>
  </si>
  <si>
    <t>Associate Director, Consumer Insights &amp; Strategy</t>
  </si>
  <si>
    <t>Bryan Brown</t>
  </si>
  <si>
    <t>Brand Strategy and Insights Manager</t>
  </si>
  <si>
    <t>eBay Ads</t>
  </si>
  <si>
    <t>Brett Lyons</t>
  </si>
  <si>
    <t>Director, Sales &amp; Marketing, Northeast Region</t>
  </si>
  <si>
    <t>Volvo Cars</t>
  </si>
  <si>
    <t>Darshan Bhatt</t>
  </si>
  <si>
    <t>Pooja (Narayana) Farwell</t>
  </si>
  <si>
    <t>Kyle Rudy</t>
  </si>
  <si>
    <t>Manager of CX Performance Analytics</t>
  </si>
  <si>
    <t>Naidu Rebolloso</t>
  </si>
  <si>
    <t>Senior Director of Business Intelligence &amp; Inside Sales</t>
  </si>
  <si>
    <t>CalTex</t>
  </si>
  <si>
    <t>Julia Zhaunerchyk</t>
  </si>
  <si>
    <t>Strategy and Marketing</t>
  </si>
  <si>
    <t>Andrew Fuller</t>
  </si>
  <si>
    <t>Head of Marketing, Sales and Admissions</t>
  </si>
  <si>
    <t>Pleasurewood Hills Family Theme Park</t>
  </si>
  <si>
    <t>Shiyun Dong</t>
  </si>
  <si>
    <t>Analsyt, Advanced Analytics</t>
  </si>
  <si>
    <t>Charity Bradley</t>
  </si>
  <si>
    <t>Meyer Natural Foods</t>
  </si>
  <si>
    <t>Gerry Sadowski</t>
  </si>
  <si>
    <t>Sr. Director, Analytics and Marketing</t>
  </si>
  <si>
    <t>DRINKS</t>
  </si>
  <si>
    <t>Anja Paermentier</t>
  </si>
  <si>
    <t>Digital Channels Manager</t>
  </si>
  <si>
    <t>Brussels Airport Company</t>
  </si>
  <si>
    <t>Jennifer Kallmeyer</t>
  </si>
  <si>
    <t>Senior Business Development Manager</t>
  </si>
  <si>
    <t>Ben Morris</t>
  </si>
  <si>
    <t xml:space="preserve">Principal, TPM </t>
  </si>
  <si>
    <t xml:space="preserve"> Starbucks</t>
  </si>
  <si>
    <t>Angela Thompson</t>
  </si>
  <si>
    <t>Marketing Strategy and Analytics Principal Consultant</t>
  </si>
  <si>
    <t>Thompson Marketing Consulting, LLC</t>
  </si>
  <si>
    <t>Not involved with Marketing</t>
  </si>
  <si>
    <t>Phaneendra Pagadala</t>
  </si>
  <si>
    <t xml:space="preserve">Senior Data Analyst </t>
  </si>
  <si>
    <t>Crate&amp;Barrel</t>
  </si>
  <si>
    <t>Mark Fruin</t>
  </si>
  <si>
    <t>Elliot Henry</t>
  </si>
  <si>
    <t>Manager, Data Science at SPINS</t>
  </si>
  <si>
    <t>Christopher Kung</t>
  </si>
  <si>
    <t xml:space="preserve">Consultant, Digital &amp; Technology </t>
  </si>
  <si>
    <t xml:space="preserve">Dollar General  </t>
  </si>
  <si>
    <t>Raeling Kirk</t>
  </si>
  <si>
    <t xml:space="preserve">Senior Market Researcher </t>
  </si>
  <si>
    <t xml:space="preserve"> Affirm, Inc. </t>
  </si>
  <si>
    <t>RJ Jimenez</t>
  </si>
  <si>
    <t xml:space="preserve">SEPHORA </t>
  </si>
  <si>
    <t>Eleonore Prevost</t>
  </si>
  <si>
    <t>Manager, Business Analytics - Category &amp; Brand Insights</t>
  </si>
  <si>
    <t xml:space="preserve"> SEPHORA</t>
  </si>
  <si>
    <t>Shannon Weiner</t>
  </si>
  <si>
    <t>Director, Data &amp; Insights, North America Retail &amp; Foodservice</t>
  </si>
  <si>
    <t>High Liner Foods</t>
  </si>
  <si>
    <t>Jenna (Millemann) Brennan</t>
  </si>
  <si>
    <t>Ding.com</t>
  </si>
  <si>
    <t>Sal Maiorano</t>
  </si>
  <si>
    <t>Digital Marketing Partner</t>
  </si>
  <si>
    <t>Avis Budget Group</t>
  </si>
  <si>
    <t>Raul Lima</t>
  </si>
  <si>
    <t>James Fennessy</t>
  </si>
  <si>
    <t>Global CEO</t>
  </si>
  <si>
    <t>Standard Media Index</t>
  </si>
  <si>
    <t>Tom Peters</t>
  </si>
  <si>
    <t>PiinPoint</t>
  </si>
  <si>
    <t>Zubin Khalfay</t>
  </si>
  <si>
    <t>Modeling &amp; Project Analyst</t>
  </si>
  <si>
    <t>Miix Analytics Inc.</t>
  </si>
  <si>
    <t>Dmitry Kharchenko</t>
  </si>
  <si>
    <t>Chief Technology Officer &amp; Chief Data Officer</t>
  </si>
  <si>
    <t>Friendsurance</t>
  </si>
  <si>
    <t>Keith J. Romer</t>
  </si>
  <si>
    <t xml:space="preserve">Director, Consumer &amp; Market Insights </t>
  </si>
  <si>
    <t>Daniel Stradtman</t>
  </si>
  <si>
    <t>VP, Global Insights &amp; Data Intelligence / Chief Data Officer (CDO)</t>
  </si>
  <si>
    <t>The Lubrizol Corporation</t>
  </si>
  <si>
    <t>Ben Proctor</t>
  </si>
  <si>
    <t xml:space="preserve">Netflix </t>
  </si>
  <si>
    <t>Gus Weber</t>
  </si>
  <si>
    <t xml:space="preserve">Senior Vice President -- Customer Data, Marketing and Analytics Technology </t>
  </si>
  <si>
    <t>Stefano Danelli</t>
  </si>
  <si>
    <t xml:space="preserve">Marketing Manager, FXTM Brand Campaigns </t>
  </si>
  <si>
    <t>Exinity</t>
  </si>
  <si>
    <t>Kae Labayen</t>
  </si>
  <si>
    <t>TruGreen</t>
  </si>
  <si>
    <t>Joseph V. Pulvirenti</t>
  </si>
  <si>
    <t>BJ's</t>
  </si>
  <si>
    <t>Scott Von Rueden</t>
  </si>
  <si>
    <t xml:space="preserve">Media Manager </t>
  </si>
  <si>
    <t xml:space="preserve">American Family Insurance </t>
  </si>
  <si>
    <t>Mallory Charpentier</t>
  </si>
  <si>
    <t>Simply Good Foods Company</t>
  </si>
  <si>
    <t>Frank Lizza</t>
  </si>
  <si>
    <t>Advanced Analytics Lead - Consumer Healthcare</t>
  </si>
  <si>
    <t>David Tourtlotte</t>
  </si>
  <si>
    <t>Vehicle Marketing | Digital Manager</t>
  </si>
  <si>
    <t>Lexus</t>
  </si>
  <si>
    <t>Stevie Benjamin</t>
  </si>
  <si>
    <t>SVP Digital Marketing</t>
  </si>
  <si>
    <t>Wingstop Restaurants</t>
  </si>
  <si>
    <t>Denny Lin</t>
  </si>
  <si>
    <t>Sr. Manager Growth Marketing</t>
  </si>
  <si>
    <t>Verishop</t>
  </si>
  <si>
    <t xml:space="preserve">Peter van de Lisdonk  </t>
  </si>
  <si>
    <t>Gayathri Linga</t>
  </si>
  <si>
    <t>Media Budget Analyst</t>
  </si>
  <si>
    <t>H&amp;L Partners</t>
  </si>
  <si>
    <t>Devvkanth M</t>
  </si>
  <si>
    <t>New Path</t>
  </si>
  <si>
    <t>Wanyu (Crystal) Lee</t>
  </si>
  <si>
    <t xml:space="preserve">Business Data Analyst </t>
  </si>
  <si>
    <t>Acho</t>
  </si>
  <si>
    <t>Brandon Parker</t>
  </si>
  <si>
    <t xml:space="preserve">Director Media Effectiveness </t>
  </si>
  <si>
    <t xml:space="preserve"> Target</t>
  </si>
  <si>
    <t>Connection to be sent from Ramla's account</t>
  </si>
  <si>
    <t>James McCluskey</t>
  </si>
  <si>
    <t>Brand Manager, Men's Performance North America</t>
  </si>
  <si>
    <t>Asif H.</t>
  </si>
  <si>
    <t xml:space="preserve">Technical Product Specialist - Measurement Solutions </t>
  </si>
  <si>
    <t>Joe Walsh</t>
  </si>
  <si>
    <t xml:space="preserve">Director, Head of Measurement &amp; Attribution </t>
  </si>
  <si>
    <t>Effectv</t>
  </si>
  <si>
    <t>BJ Bell</t>
  </si>
  <si>
    <t>Director, Performance Measurement and Attribution</t>
  </si>
  <si>
    <t>Swapnil Sinha</t>
  </si>
  <si>
    <t>Head of Growth and Transformation</t>
  </si>
  <si>
    <t>Javier Lopez Aranguena</t>
  </si>
  <si>
    <t>Head of Measurement &amp; Attribution and Advanced Data Projects</t>
  </si>
  <si>
    <t xml:space="preserve"> Google</t>
  </si>
  <si>
    <t>Karl Sjogren</t>
  </si>
  <si>
    <t xml:space="preserve">Measurement + Attribution Committee Member </t>
  </si>
  <si>
    <t>IAB</t>
  </si>
  <si>
    <t>Paola Lopez</t>
  </si>
  <si>
    <t>Head of Measurement &amp; Analytics, TMT</t>
  </si>
  <si>
    <t>Scott Collins</t>
  </si>
  <si>
    <t>Senior Product Manager, Measurement &amp; Attribution at Wayfair</t>
  </si>
  <si>
    <t>Trung Hoang Nguyen</t>
  </si>
  <si>
    <t xml:space="preserve">Coordinator, Measurement &amp; Attribution at s360 </t>
  </si>
  <si>
    <t xml:space="preserve">s360 </t>
  </si>
  <si>
    <t>Davide Cis</t>
  </si>
  <si>
    <t>VP of Product Management - Performance Measurement and Attribution</t>
  </si>
  <si>
    <t>Charles River Development</t>
  </si>
  <si>
    <t>Jos Meijerhof</t>
  </si>
  <si>
    <t xml:space="preserve">Team Lead, EMEA Go-To-Market (Measurement, Attribution and Marketing Effectiveness) </t>
  </si>
  <si>
    <t>Virginia Falcon</t>
  </si>
  <si>
    <t>Head of Measurement &amp; Analytics, Consumer Retail</t>
  </si>
  <si>
    <t>Vic Walia</t>
  </si>
  <si>
    <t>Global Managing Director at Entain</t>
  </si>
  <si>
    <t>Frank</t>
  </si>
  <si>
    <t>Sr. Marketing Strategist</t>
  </si>
  <si>
    <t xml:space="preserve">American eBook Writers </t>
  </si>
  <si>
    <t>Kirti Naik</t>
  </si>
  <si>
    <t xml:space="preserve">Head Of Marketing &amp; Communications </t>
  </si>
  <si>
    <t>BNY Mellon Wealth Management</t>
  </si>
  <si>
    <t>Gautam Peri</t>
  </si>
  <si>
    <t>Research, Analytics, and Insights Consultant</t>
  </si>
  <si>
    <t>CMG Media Consulting</t>
  </si>
  <si>
    <t>Joshua Witt</t>
  </si>
  <si>
    <t>Abel Rajan</t>
  </si>
  <si>
    <t>Director, Market Access Marketing</t>
  </si>
  <si>
    <t>demo</t>
  </si>
  <si>
    <t>Ari Wexler</t>
  </si>
  <si>
    <t>Managing Director, Head of HCP Communication Design</t>
  </si>
  <si>
    <t xml:space="preserve"> Initiative</t>
  </si>
  <si>
    <t>Randy Malluk</t>
  </si>
  <si>
    <t>VP, Analytics Director</t>
  </si>
  <si>
    <t>22Squared</t>
  </si>
  <si>
    <t>Greater Tampa Bay Area</t>
  </si>
  <si>
    <t>19-oct-21</t>
  </si>
  <si>
    <t>Jordan Barker</t>
  </si>
  <si>
    <t>Clicklease</t>
  </si>
  <si>
    <t>Michael Ross</t>
  </si>
  <si>
    <t>Director, eCommerce Analytics</t>
  </si>
  <si>
    <t>DICK'S</t>
  </si>
  <si>
    <t>Kristin Boyle</t>
  </si>
  <si>
    <t>Nicholas Wzientek</t>
  </si>
  <si>
    <t>Director, Decision Science</t>
  </si>
  <si>
    <t>IPP</t>
  </si>
  <si>
    <t>Ziru Hu</t>
  </si>
  <si>
    <t>Business Development Analyst</t>
  </si>
  <si>
    <t>Townley</t>
  </si>
  <si>
    <t>Steven Coker</t>
  </si>
  <si>
    <t>Head of Commercial Finance - Retail</t>
  </si>
  <si>
    <t>Greencross</t>
  </si>
  <si>
    <t>Gina Walsh</t>
  </si>
  <si>
    <t>Thomas Plummer</t>
  </si>
  <si>
    <t>Director, Marketing Insights &amp; Technology</t>
  </si>
  <si>
    <t>Raymond James</t>
  </si>
  <si>
    <t>Chris Wardlaw</t>
  </si>
  <si>
    <t>Sr. Manager Consumer Insights</t>
  </si>
  <si>
    <t>Paula Pallares Navarro</t>
  </si>
  <si>
    <t>Global Marketing Insights Manager</t>
  </si>
  <si>
    <t>Charlotte Tilbury Beauty</t>
  </si>
  <si>
    <t>Ronald S. Zarowitz</t>
  </si>
  <si>
    <t>Magna</t>
  </si>
  <si>
    <t>Las Vegas</t>
  </si>
  <si>
    <t>Danielle Boeglin</t>
  </si>
  <si>
    <t>Vice President of Data &amp; Analytics</t>
  </si>
  <si>
    <t>TechStyle</t>
  </si>
  <si>
    <t>Daniel Karlsson</t>
  </si>
  <si>
    <t>Head of Performance &amp; Data Insights</t>
  </si>
  <si>
    <t>CoolStuff</t>
  </si>
  <si>
    <t>Jinit Haria</t>
  </si>
  <si>
    <t>Director - Data Science &amp; Analytics</t>
  </si>
  <si>
    <t>Anna Dmytriieva</t>
  </si>
  <si>
    <t>Monster</t>
  </si>
  <si>
    <t>Sijia Liu</t>
  </si>
  <si>
    <t>John Hughes</t>
  </si>
  <si>
    <t>JPMorgan</t>
  </si>
  <si>
    <t>Hima Samani</t>
  </si>
  <si>
    <t>Bethany Davidson</t>
  </si>
  <si>
    <t>Director Of Digital Media</t>
  </si>
  <si>
    <t>Imaginuity</t>
  </si>
  <si>
    <t>Andrew Fuller 1</t>
  </si>
  <si>
    <t>Bin Zhang</t>
  </si>
  <si>
    <t>Product Manager, Data Science, Analytics &amp; Modelling</t>
  </si>
  <si>
    <t>Aviva</t>
  </si>
  <si>
    <t>Hélène Ledergerber</t>
  </si>
  <si>
    <t>Travix</t>
  </si>
  <si>
    <t>Marco Pomponi</t>
  </si>
  <si>
    <t>Sree Madadi</t>
  </si>
  <si>
    <t>Head of Data &amp; Analytics Infrastructure</t>
  </si>
  <si>
    <t>Genevieve M. Bila</t>
  </si>
  <si>
    <t>Global eCommerce Marketing Analyst-Health Care Business Group</t>
  </si>
  <si>
    <t>Clare Wittenberg</t>
  </si>
  <si>
    <t>Siyue Li</t>
  </si>
  <si>
    <t>Dionysis Varelas</t>
  </si>
  <si>
    <t>Cathy Hung</t>
  </si>
  <si>
    <t>Thrive</t>
  </si>
  <si>
    <t>Syeda Hassan</t>
  </si>
  <si>
    <t>Arun Bodapati</t>
  </si>
  <si>
    <t xml:space="preserve">Applied Science Manager </t>
  </si>
  <si>
    <t>Manini M.</t>
  </si>
  <si>
    <t>Rob Barnhart</t>
  </si>
  <si>
    <t>Chief Risk and Analytics Officer</t>
  </si>
  <si>
    <t>Irina Zaffuto</t>
  </si>
  <si>
    <t>SVP, Global Research Partner</t>
  </si>
  <si>
    <t>Ayse Pekkelo</t>
  </si>
  <si>
    <t>Data Planner</t>
  </si>
  <si>
    <t>Garima Sood</t>
  </si>
  <si>
    <t>Ivan Pereira</t>
  </si>
  <si>
    <t>Business Developer</t>
  </si>
  <si>
    <t>XLASH</t>
  </si>
  <si>
    <t>Jayendra Shiva Balagopal</t>
  </si>
  <si>
    <t>Senior Marketing Analyst - Consumer Insights</t>
  </si>
  <si>
    <t>Kraft Heinz</t>
  </si>
  <si>
    <t>Jessica Horton</t>
  </si>
  <si>
    <t>Paul Reiner</t>
  </si>
  <si>
    <t>Interim President</t>
  </si>
  <si>
    <t>Goodwill eCommerce (formally NewCo eCommerce, Inc.)</t>
  </si>
  <si>
    <t>Michael Berelian</t>
  </si>
  <si>
    <t>Vice President Ecommerce</t>
  </si>
  <si>
    <t>Nourison</t>
  </si>
  <si>
    <t>John Nardone</t>
  </si>
  <si>
    <t xml:space="preserve">Flashtalking, Inc. </t>
  </si>
  <si>
    <t>Moutaz Al Sheikha</t>
  </si>
  <si>
    <t>Navneet Gill</t>
  </si>
  <si>
    <t>Founder, Chief Analytics Officer</t>
  </si>
  <si>
    <t>Naavics</t>
  </si>
  <si>
    <t>Beatriz Cuevas</t>
  </si>
  <si>
    <t>Sanj Nandy</t>
  </si>
  <si>
    <t>Director, Corporate Strategy &amp; Analytics</t>
  </si>
  <si>
    <t>Carrier Corporation</t>
  </si>
  <si>
    <t>Xinyu (Celine) Zhang</t>
  </si>
  <si>
    <t>Direct to Consumer, Senior Analyst</t>
  </si>
  <si>
    <t>Cubii</t>
  </si>
  <si>
    <t>George Maynard</t>
  </si>
  <si>
    <t>Head of Data Science EMEA &amp; Global Innovation Lead</t>
  </si>
  <si>
    <t>Siddharth Jain</t>
  </si>
  <si>
    <t>Walmart Global Tech India</t>
  </si>
  <si>
    <t>Akinola Akinyemi</t>
  </si>
  <si>
    <t>Nadeem Fazil</t>
  </si>
  <si>
    <t>Loblaw</t>
  </si>
  <si>
    <t>Beauden Gellard</t>
  </si>
  <si>
    <t>HBF Health</t>
  </si>
  <si>
    <t>Martijn Jegerings</t>
  </si>
  <si>
    <t>Head of Brand Strategy &amp; Data Intelligence</t>
  </si>
  <si>
    <t>MAMMUT</t>
  </si>
  <si>
    <t>Daniel Swint</t>
  </si>
  <si>
    <t>Program Manager</t>
  </si>
  <si>
    <t>H&amp;R</t>
  </si>
  <si>
    <t>email is required to connect / sent an inmail instead</t>
  </si>
  <si>
    <t>Javier Valera Díaz</t>
  </si>
  <si>
    <t>Director of Commercial Data</t>
  </si>
  <si>
    <t>RISI</t>
  </si>
  <si>
    <t>Prash Mashari</t>
  </si>
  <si>
    <t>Terry Farchione Perales</t>
  </si>
  <si>
    <t>Namit Narain</t>
  </si>
  <si>
    <t>Head of Enterprise Marketing Analytics and Decision Science</t>
  </si>
  <si>
    <t>Kelly Z.</t>
  </si>
  <si>
    <t>Sr. Vice President, Global Consumer Research and Insights</t>
  </si>
  <si>
    <t>Mike Henry</t>
  </si>
  <si>
    <t>Director of Commercial &amp; Consumer Insights</t>
  </si>
  <si>
    <t>Manitoba Harvest Hemp Foods</t>
  </si>
  <si>
    <t>Lily Chen</t>
  </si>
  <si>
    <t>Senior Manager - Data Solutions</t>
  </si>
  <si>
    <t>Liza Stehman</t>
  </si>
  <si>
    <t>Customer Experience Strategy Lead - Cafe &amp; Branch</t>
  </si>
  <si>
    <t>Randy S.</t>
  </si>
  <si>
    <t>Director, Business Intelligence (Data Science &amp; Econometrics)</t>
  </si>
  <si>
    <t>Garth E. Warner</t>
  </si>
  <si>
    <t>Senior Vice President Of Sales Operations</t>
  </si>
  <si>
    <t>Dianne Owen</t>
  </si>
  <si>
    <t>Fairwinds Credit Union</t>
  </si>
  <si>
    <t>Anthony Zepeda</t>
  </si>
  <si>
    <t>Marketing Campaign Manager</t>
  </si>
  <si>
    <t>American Medical Association</t>
  </si>
  <si>
    <t>Lee Beale</t>
  </si>
  <si>
    <t xml:space="preserve">Crossmedia </t>
  </si>
  <si>
    <t>Sonni Carr</t>
  </si>
  <si>
    <t>Integrated Media Planning - Wells Fargo</t>
  </si>
  <si>
    <t>Gary Mazzone</t>
  </si>
  <si>
    <t>Director, Analytics &amp; Predictive Modeling</t>
  </si>
  <si>
    <t>Flashtalking, Inc.</t>
  </si>
  <si>
    <t>Tom Pierson</t>
  </si>
  <si>
    <t>Blu Dot</t>
  </si>
  <si>
    <t>Eileen Dawson</t>
  </si>
  <si>
    <t>Senior Director, Global e-Commerce</t>
  </si>
  <si>
    <t>VitalSource</t>
  </si>
  <si>
    <t>Nita Saint-Hilaire</t>
  </si>
  <si>
    <t>EMTECH</t>
  </si>
  <si>
    <t>Candace Suh</t>
  </si>
  <si>
    <t>Manager, Cultural Insights &amp; Analytics</t>
  </si>
  <si>
    <t>Cindy Neumann</t>
  </si>
  <si>
    <t>Research &amp; Insights Director, Americas</t>
  </si>
  <si>
    <t>Ogury</t>
  </si>
  <si>
    <t>Robert Jones</t>
  </si>
  <si>
    <t>Hybrid Theory</t>
  </si>
  <si>
    <t>Evan Dorosheff</t>
  </si>
  <si>
    <t>Oh 1 Media</t>
  </si>
  <si>
    <t>Sven Nakotte</t>
  </si>
  <si>
    <t>MediaPath Network</t>
  </si>
  <si>
    <t>Vaibhav Ahlawat</t>
  </si>
  <si>
    <t>Jinal Parekh</t>
  </si>
  <si>
    <t xml:space="preserve">Senior Paid Search Account Manager </t>
  </si>
  <si>
    <t xml:space="preserve">GroupM </t>
  </si>
  <si>
    <t>Manuel Del Aguila Barbero</t>
  </si>
  <si>
    <t>Global Head of Media  - Advertising</t>
  </si>
  <si>
    <t>Jordi Puigcorbé Semis</t>
  </si>
  <si>
    <t xml:space="preserve">Marketing Specialist UK, Ireland &amp; Spain </t>
  </si>
  <si>
    <t xml:space="preserve"> Icelandair</t>
  </si>
  <si>
    <t>David Housden</t>
  </si>
  <si>
    <t>Media Planning Data &amp; MarTech Strategy</t>
  </si>
  <si>
    <t xml:space="preserve"> BBC</t>
  </si>
  <si>
    <t>Gilles Argivier</t>
  </si>
  <si>
    <t xml:space="preserve">Marketing and Business Development Consultant </t>
  </si>
  <si>
    <t>Gilles Argivier LLC</t>
  </si>
  <si>
    <t>Diogo Valente</t>
  </si>
  <si>
    <t xml:space="preserve">Senior Global Biddable Media Manager </t>
  </si>
  <si>
    <t xml:space="preserve"> Kaspersky</t>
  </si>
  <si>
    <t>Alexandra Watts</t>
  </si>
  <si>
    <t xml:space="preserve">Senior Marketing Manager - UKI + CE Media Strategy and Planning </t>
  </si>
  <si>
    <t>Alexandre Valladon</t>
  </si>
  <si>
    <t>Conseiller Principal - Optimisation &amp; Performance Média</t>
  </si>
  <si>
    <t>Desjardins</t>
  </si>
  <si>
    <t>Xenia Olajosova</t>
  </si>
  <si>
    <t>Global Head of Integrated Media</t>
  </si>
  <si>
    <t>Lee Howard</t>
  </si>
  <si>
    <t>Freelance Analytics &amp; Optimisation Consultant</t>
  </si>
  <si>
    <t>Thomas Lin</t>
  </si>
  <si>
    <t>Director - Digital Marketing Analytics</t>
  </si>
  <si>
    <t>Tom Deahl</t>
  </si>
  <si>
    <t>CrowdStrike</t>
  </si>
  <si>
    <t>Michael Yang</t>
  </si>
  <si>
    <t>Pindrop</t>
  </si>
  <si>
    <t>Chuyan (Renee) Liu</t>
  </si>
  <si>
    <t>Digital Marketing Manager (Demand Gen)</t>
  </si>
  <si>
    <t xml:space="preserve">Verkada </t>
  </si>
  <si>
    <t>Domingo Mendez</t>
  </si>
  <si>
    <t>Business Development Director - EUROPE - Programmatic and Mobile media solutions</t>
  </si>
  <si>
    <t>Airnow</t>
  </si>
  <si>
    <t>Simmi Walia</t>
  </si>
  <si>
    <t xml:space="preserve">Assistant Marketing Manager </t>
  </si>
  <si>
    <t>TCL Electronics India</t>
  </si>
  <si>
    <t>Tomas Seliokas</t>
  </si>
  <si>
    <t xml:space="preserve">Solution Business Manager | Strategic Marketing Consultant </t>
  </si>
  <si>
    <t>SimilarWeb</t>
  </si>
  <si>
    <t>Anaïs Guiraud</t>
  </si>
  <si>
    <t>Digital Media Performance Manager</t>
  </si>
  <si>
    <t xml:space="preserve"> Louis Vuitton</t>
  </si>
  <si>
    <t>Jessie Kraish</t>
  </si>
  <si>
    <t>Executive Director Global Performance Metrics (Marketing Intelligence &amp; Social Media Metrics)</t>
  </si>
  <si>
    <t>Paolo Vacca</t>
  </si>
  <si>
    <t xml:space="preserve">Digital Research Consultant </t>
  </si>
  <si>
    <t xml:space="preserve">Media Measurement Limited </t>
  </si>
  <si>
    <t>Ingrid Guo</t>
  </si>
  <si>
    <t>VP - Retrospective Analytics</t>
  </si>
  <si>
    <t>Shashank Varma</t>
  </si>
  <si>
    <t>Lead Gen.Med. Data Science - Commercial Analytics</t>
  </si>
  <si>
    <t>Manjari Srivastava</t>
  </si>
  <si>
    <t xml:space="preserve">Senior Manager ,Data Science </t>
  </si>
  <si>
    <t>Karen Saba</t>
  </si>
  <si>
    <t>Head of Consumer Insights EMEA</t>
  </si>
  <si>
    <t>Christy Roberts</t>
  </si>
  <si>
    <t>Natural Balance Pet Foods</t>
  </si>
  <si>
    <t>Uriel Lopez</t>
  </si>
  <si>
    <t>Isagenix</t>
  </si>
  <si>
    <t>Sonia Sethi</t>
  </si>
  <si>
    <t>Director, eCommerce &amp; Omnichannel</t>
  </si>
  <si>
    <t>Daniel de la Traba</t>
  </si>
  <si>
    <t>Manager Strategic Pricing</t>
  </si>
  <si>
    <t>DRiV Incorporated</t>
  </si>
  <si>
    <t>Michael Lin</t>
  </si>
  <si>
    <t>Ads Measurement Lead</t>
  </si>
  <si>
    <t>Alex Co</t>
  </si>
  <si>
    <t>GameChanger Products</t>
  </si>
  <si>
    <t>Gabriel Chapman</t>
  </si>
  <si>
    <t>Director, Foodservice Insights</t>
  </si>
  <si>
    <t>Erkan Bozkurt</t>
  </si>
  <si>
    <t>Director of Data Strategy and Operations</t>
  </si>
  <si>
    <t>Jill Benedict</t>
  </si>
  <si>
    <t>Chief Operations Officer &amp; Chief Marketing Officer</t>
  </si>
  <si>
    <t>Faith Popcorn's BrainReserve</t>
  </si>
  <si>
    <t>Zachary Tangeman</t>
  </si>
  <si>
    <t>Director, Client Information &amp; Insights</t>
  </si>
  <si>
    <t>Wells Fargo Advisors</t>
  </si>
  <si>
    <t>Roger Y.</t>
  </si>
  <si>
    <t>INNOCEAN USA</t>
  </si>
  <si>
    <t>Alberto Botero</t>
  </si>
  <si>
    <t>SVP Data Intelligence</t>
  </si>
  <si>
    <t>K I.</t>
  </si>
  <si>
    <t>Prosper Marketplace</t>
  </si>
  <si>
    <t>Helen Rogers</t>
  </si>
  <si>
    <t>Executive Director-Retail Analytics</t>
  </si>
  <si>
    <t>Catalina USA</t>
  </si>
  <si>
    <t>Anna Michela Campaniello</t>
  </si>
  <si>
    <t>Head of marketing</t>
  </si>
  <si>
    <t>Noritex</t>
  </si>
  <si>
    <t>Kory Upton</t>
  </si>
  <si>
    <t>AVP, Experience Analytics for Property &amp; Casualty</t>
  </si>
  <si>
    <t>USAA</t>
  </si>
  <si>
    <t>Simon Hill</t>
  </si>
  <si>
    <t>Associate Director, Market Research</t>
  </si>
  <si>
    <t>Jiunn Tan</t>
  </si>
  <si>
    <t>Miquel Pedrós Shatarski</t>
  </si>
  <si>
    <t>Sales Force Effectiveness Associate Director</t>
  </si>
  <si>
    <t>Dilbag Singh Sokhi</t>
  </si>
  <si>
    <t>Senior Financial Risk Analyst</t>
  </si>
  <si>
    <t>Hitachi Capital</t>
  </si>
  <si>
    <t>Megan Draughn</t>
  </si>
  <si>
    <t>Digital Operations Manager</t>
  </si>
  <si>
    <t>Simon Lago</t>
  </si>
  <si>
    <t>MI Lead</t>
  </si>
  <si>
    <t>Roxanne (Ruoxi) Liu</t>
  </si>
  <si>
    <t>Product Analyst</t>
  </si>
  <si>
    <t>Twitch</t>
  </si>
  <si>
    <t>Salme Tanus</t>
  </si>
  <si>
    <t>Roelof De Vilder</t>
  </si>
  <si>
    <t>Pricing Manager</t>
  </si>
  <si>
    <t>Emerald Kalama Chemical</t>
  </si>
  <si>
    <t>Chloe Collis</t>
  </si>
  <si>
    <t>Digital Personalisation Manager</t>
  </si>
  <si>
    <t>Giulia Rosso</t>
  </si>
  <si>
    <t>Key Account Sales Manager</t>
  </si>
  <si>
    <t>Brian Petner</t>
  </si>
  <si>
    <t>AVP, Digital Acquisition</t>
  </si>
  <si>
    <t>Callum Littler</t>
  </si>
  <si>
    <t>Shaina Qureshi</t>
  </si>
  <si>
    <t>Andreas Madum</t>
  </si>
  <si>
    <t>Global Head of Sales Operations</t>
  </si>
  <si>
    <t>Panagiotis Spanos</t>
  </si>
  <si>
    <t>CVM senior product manager</t>
  </si>
  <si>
    <t>Peter Starski</t>
  </si>
  <si>
    <t>Tim Sibley</t>
  </si>
  <si>
    <t>Treasury Manager / Senior Financial Analyst</t>
  </si>
  <si>
    <t>Red Lobster</t>
  </si>
  <si>
    <t>Shilpa Aradhya</t>
  </si>
  <si>
    <t>Randy Smith</t>
  </si>
  <si>
    <t>Technical Program Manager - Data Delivery</t>
  </si>
  <si>
    <t>Disney</t>
  </si>
  <si>
    <t>Adrien STRAUMANN</t>
  </si>
  <si>
    <t>Ran Wei</t>
  </si>
  <si>
    <t>Richard S.</t>
  </si>
  <si>
    <t>Senior Modeler</t>
  </si>
  <si>
    <t>Danilo Cesari</t>
  </si>
  <si>
    <t>FederFARMA.CO</t>
  </si>
  <si>
    <t>Akshay Almelkar</t>
  </si>
  <si>
    <t>Heley Patel</t>
  </si>
  <si>
    <t>Analyst, Revenue Growth Management</t>
  </si>
  <si>
    <t>Nathan Langman</t>
  </si>
  <si>
    <t>Valentin Periot</t>
  </si>
  <si>
    <t>Junior Data Analyst in Data Science &amp; Business Analytics - FinTech</t>
  </si>
  <si>
    <t>Booking.com</t>
  </si>
  <si>
    <t>Jenny Wang</t>
  </si>
  <si>
    <t>Project Analyst</t>
  </si>
  <si>
    <t>Qantas</t>
  </si>
  <si>
    <t>Ram Harish</t>
  </si>
  <si>
    <t>Senior Pricing Analyst</t>
  </si>
  <si>
    <t>Jonathan Stoke-Williams</t>
  </si>
  <si>
    <t>Grant Torrie</t>
  </si>
  <si>
    <t>Director | Marketing - NZ</t>
  </si>
  <si>
    <t>Colliers</t>
  </si>
  <si>
    <t>Jingjing Wei</t>
  </si>
  <si>
    <t>Quantitative analytics consultant</t>
  </si>
  <si>
    <t>Jason Vanderlinden</t>
  </si>
  <si>
    <t>Sr. Sales Compensation Analyst</t>
  </si>
  <si>
    <t>Medline</t>
  </si>
  <si>
    <t>Jacob Kurdziel</t>
  </si>
  <si>
    <t>Global Analytics Lead</t>
  </si>
  <si>
    <t>Jack Brust</t>
  </si>
  <si>
    <t>Account Strategist</t>
  </si>
  <si>
    <t>Mengjia Zhao</t>
  </si>
  <si>
    <t>Quantitative Model Analyst</t>
  </si>
  <si>
    <t>Trisha Mitra-Nedic</t>
  </si>
  <si>
    <t>VP, Sr. Director | Research, Analytics, and Insights</t>
  </si>
  <si>
    <t>Christos Kagiannas</t>
  </si>
  <si>
    <t>Jose Domingo B.</t>
  </si>
  <si>
    <t>Azalea Kononova</t>
  </si>
  <si>
    <t>Growth Analytics Senior Analyst</t>
  </si>
  <si>
    <t>Mirella Mardakis</t>
  </si>
  <si>
    <t>Senior Revenue Management Analyst</t>
  </si>
  <si>
    <t>Signature Flight Support</t>
  </si>
  <si>
    <t>Shiraz Latif</t>
  </si>
  <si>
    <t>Sr BI professional</t>
  </si>
  <si>
    <t>Economical Insurance</t>
  </si>
  <si>
    <t>Gurkreet Sodhi</t>
  </si>
  <si>
    <t>Senior Revenue Science Analyst/Data Scientist</t>
  </si>
  <si>
    <t>Yuanyuan Jiang</t>
  </si>
  <si>
    <t>GTM Manager Europe</t>
  </si>
  <si>
    <t>TCL Communication</t>
  </si>
  <si>
    <t>Makena Pezzuto</t>
  </si>
  <si>
    <t>Senior Sales Manager</t>
  </si>
  <si>
    <t>Vespera Resort</t>
  </si>
  <si>
    <t>Prajwal Kuchangi</t>
  </si>
  <si>
    <t>CCB Advanced Analytics Analyst</t>
  </si>
  <si>
    <t>Anthony Patrone</t>
  </si>
  <si>
    <t>Matthew Denker</t>
  </si>
  <si>
    <t>Patrick Mead</t>
  </si>
  <si>
    <t>The Zebra</t>
  </si>
  <si>
    <t>Grace Liu</t>
  </si>
  <si>
    <t>Business Economist</t>
  </si>
  <si>
    <t>Brian C.</t>
  </si>
  <si>
    <t>Director, Vaccines Commercial Analytics</t>
  </si>
  <si>
    <t>Harsha Ingle</t>
  </si>
  <si>
    <t>Global Commercial Analytics Manager</t>
  </si>
  <si>
    <t>Cem Bilge</t>
  </si>
  <si>
    <t>Gopal "Sharath" Sharathchandra</t>
  </si>
  <si>
    <t>Senior Vice President, Analytics, Data &amp; Technology Strategy, Operations</t>
  </si>
  <si>
    <t>Michelle Deng-Rao</t>
  </si>
  <si>
    <t>Scientist/Data Scientist/Statistician- Advanced Analytics Commercial</t>
  </si>
  <si>
    <t>Abhishek Bishoyi</t>
  </si>
  <si>
    <t>Consultant, Senior Predictive Modeler</t>
  </si>
  <si>
    <t>Šarūnas Merkliopas</t>
  </si>
  <si>
    <t xml:space="preserve">Stokex Financial Technologies </t>
  </si>
  <si>
    <t>Nazanin Haseli</t>
  </si>
  <si>
    <t>Lead Statistician</t>
  </si>
  <si>
    <t xml:space="preserve">Bayer Pharmaceuticals </t>
  </si>
  <si>
    <t>Bappaditya M.</t>
  </si>
  <si>
    <t>Katherine Grimes-Williams</t>
  </si>
  <si>
    <t>Gloria Collado Serra Rojas</t>
  </si>
  <si>
    <t>Consumer &amp; Market Insights</t>
  </si>
  <si>
    <t>Sabrina Wang</t>
  </si>
  <si>
    <t>Gareth Austen</t>
  </si>
  <si>
    <t>Technical Lead, Machine Learning</t>
  </si>
  <si>
    <t>Meredith Freeland</t>
  </si>
  <si>
    <t>Lara van Hees</t>
  </si>
  <si>
    <t>Jingjing Qu</t>
  </si>
  <si>
    <t>Director of Data Sciences</t>
  </si>
  <si>
    <t>Brooke Horan</t>
  </si>
  <si>
    <t>Senior Business Information Analyst</t>
  </si>
  <si>
    <t>Xiaochuan(Fred) Gao</t>
  </si>
  <si>
    <t>Senior Manager, Advanced Analytics | Analytics &amp; Insights Solutions</t>
  </si>
  <si>
    <t>Michael Schneider</t>
  </si>
  <si>
    <t>Program Activation Lead - Marketing Growth</t>
  </si>
  <si>
    <t>Andrew Holbrook</t>
  </si>
  <si>
    <t>SVP, Analytics Manager</t>
  </si>
  <si>
    <t>Chris Colombo</t>
  </si>
  <si>
    <t>Senior Director - Integrated Marketing, Content, and Digital Analytics (Global Business Insights)</t>
  </si>
  <si>
    <t>Matthieu BELLION</t>
  </si>
  <si>
    <t>Tereos</t>
  </si>
  <si>
    <t>Swati Bothra</t>
  </si>
  <si>
    <t xml:space="preserve">Sr. Director, Digital Marketing </t>
  </si>
  <si>
    <t>Bettina Grabher</t>
  </si>
  <si>
    <t>Susie O'Sullivan</t>
  </si>
  <si>
    <t xml:space="preserve">Vocus </t>
  </si>
  <si>
    <t>Jennifer J. Stephens</t>
  </si>
  <si>
    <t>Fiberstar</t>
  </si>
  <si>
    <t>Tomassoni L.</t>
  </si>
  <si>
    <t>Geidea</t>
  </si>
  <si>
    <t>Michael Baughman</t>
  </si>
  <si>
    <t>Dustin Porter</t>
  </si>
  <si>
    <t>Green Dot Corporation</t>
  </si>
  <si>
    <t>John Lazowski</t>
  </si>
  <si>
    <t>Ingredion Incorporated</t>
  </si>
  <si>
    <t>Todd McMurtrey</t>
  </si>
  <si>
    <t>Director Of Marketing Technology</t>
  </si>
  <si>
    <t>Healthgrades</t>
  </si>
  <si>
    <t>Silvia Grottola</t>
  </si>
  <si>
    <t>Barilla</t>
  </si>
  <si>
    <t>Roberto Ciampa</t>
  </si>
  <si>
    <t>Senior Director Marketing</t>
  </si>
  <si>
    <t>Lucy Nicol-Lints</t>
  </si>
  <si>
    <t xml:space="preserve">Gogo Business Aviation </t>
  </si>
  <si>
    <t>Leyan Cao</t>
  </si>
  <si>
    <t>Analyst, Marketing Strategy and Analytics</t>
  </si>
  <si>
    <t>Mary Wu</t>
  </si>
  <si>
    <t>CREDO Mobile</t>
  </si>
  <si>
    <t>Kimberley Sweet Gardiner</t>
  </si>
  <si>
    <t>Gee Lilwall</t>
  </si>
  <si>
    <t>Ellers Farm Distillery</t>
  </si>
  <si>
    <t>Giovanna Mele</t>
  </si>
  <si>
    <t>Bizfella</t>
  </si>
  <si>
    <t>Marian Felsen</t>
  </si>
  <si>
    <t>Marketing Analytics Lead, Strategic Analytics</t>
  </si>
  <si>
    <t>Pia Rieppo</t>
  </si>
  <si>
    <t>Sr Digital Analytics Manager</t>
  </si>
  <si>
    <t>Intuitive</t>
  </si>
  <si>
    <t>Natalie Reichert</t>
  </si>
  <si>
    <t>Director of Bank Marketing Analytics</t>
  </si>
  <si>
    <t>Catherine Zhang</t>
  </si>
  <si>
    <t>Senior Manager, Data Science &amp; Advanced Analytics</t>
  </si>
  <si>
    <t>Horizon Therapeutics</t>
  </si>
  <si>
    <t>Frank Tingley</t>
  </si>
  <si>
    <t>North Face</t>
  </si>
  <si>
    <t>Jay Nadboralski</t>
  </si>
  <si>
    <t>Director, Channel and Customer Analytics</t>
  </si>
  <si>
    <t>Richard Cran</t>
  </si>
  <si>
    <t>EVP Managing Director</t>
  </si>
  <si>
    <t>Yongmei Meng</t>
  </si>
  <si>
    <t>Assistant Director, Business Analytics</t>
  </si>
  <si>
    <t>Roger Yeh</t>
  </si>
  <si>
    <t>Sr. Manager, Advance Analytics</t>
  </si>
  <si>
    <t>Garrett Bain</t>
  </si>
  <si>
    <t>EcoGen BioSciences</t>
  </si>
  <si>
    <t>Amber Sappington</t>
  </si>
  <si>
    <t>Finastra</t>
  </si>
  <si>
    <t>Callie Murray</t>
  </si>
  <si>
    <t xml:space="preserve">Mac's Hospitality Group, LLC </t>
  </si>
  <si>
    <t>Yunfan Gong</t>
  </si>
  <si>
    <t>Fran Richards</t>
  </si>
  <si>
    <t>Vice President of Global Partnerships</t>
  </si>
  <si>
    <t>Hookit | AI-Powered Sponsorship</t>
  </si>
  <si>
    <t>will reach out when there is a need.</t>
  </si>
  <si>
    <t>Melissa Kitchen</t>
  </si>
  <si>
    <t>Vice President of Marketing Services</t>
  </si>
  <si>
    <t>Equine Network, LLC</t>
  </si>
  <si>
    <t>Harjeet Singh</t>
  </si>
  <si>
    <t>Global Marketing Operations Director</t>
  </si>
  <si>
    <t>Pourya Sadeghi</t>
  </si>
  <si>
    <t>Fox Rent-A-Car</t>
  </si>
  <si>
    <t>Victoria Grodzki</t>
  </si>
  <si>
    <t>Regional VP of Marketing</t>
  </si>
  <si>
    <t>Highgate Hotels</t>
  </si>
  <si>
    <t>Jennifer Benkarski</t>
  </si>
  <si>
    <t>Director, Marketing Performance and Insights</t>
  </si>
  <si>
    <t>Jessica Jensen</t>
  </si>
  <si>
    <t>Meegan Siegwarth</t>
  </si>
  <si>
    <t>Vice President of Marketing, CUDE</t>
  </si>
  <si>
    <t>Interra Credit Union</t>
  </si>
  <si>
    <t>Hannah Reinke</t>
  </si>
  <si>
    <t>Advertising Director</t>
  </si>
  <si>
    <t>J2 Marketing</t>
  </si>
  <si>
    <t>John Quante</t>
  </si>
  <si>
    <t>Vice President of Marketing, Bedding Group</t>
  </si>
  <si>
    <t>Leggett &amp; Platt</t>
  </si>
  <si>
    <t>Xin(Nina) Zou</t>
  </si>
  <si>
    <t>Analyst, Merchant Growth Analytics and Insights, Uber Eats</t>
  </si>
  <si>
    <t>Chakshu Talwar</t>
  </si>
  <si>
    <t>Endy</t>
  </si>
  <si>
    <t>Eva Hong</t>
  </si>
  <si>
    <t>Steven Tanner</t>
  </si>
  <si>
    <t>Gurtej Singh Grewal</t>
  </si>
  <si>
    <t>Ritu Chopra</t>
  </si>
  <si>
    <t>Kenza Dieye</t>
  </si>
  <si>
    <t>Data Analyst Consultant</t>
  </si>
  <si>
    <t>Sam Abouzeid</t>
  </si>
  <si>
    <t xml:space="preserve">Insight &amp; Reporting Analyst (Digital/Campaign) </t>
  </si>
  <si>
    <t>Rebecca Sullivan</t>
  </si>
  <si>
    <t>Marketing Data Analyst II</t>
  </si>
  <si>
    <t>AAA</t>
  </si>
  <si>
    <t>Lander Bijnens</t>
  </si>
  <si>
    <t>Head of ESDG data and analytics</t>
  </si>
  <si>
    <t>Belfius</t>
  </si>
  <si>
    <t>Brian Bartolo</t>
  </si>
  <si>
    <t>Director of Sales and Marketing</t>
  </si>
  <si>
    <t xml:space="preserve">Grand Hotel Excelsior Malta </t>
  </si>
  <si>
    <t>Malta</t>
  </si>
  <si>
    <t>Emily W.</t>
  </si>
  <si>
    <t xml:space="preserve">Digital &amp; Social Media Insights, Analytics and Strategy Consultant </t>
  </si>
  <si>
    <t>Albert Klyachko</t>
  </si>
  <si>
    <t xml:space="preserve">VP, Paid Media Analytics </t>
  </si>
  <si>
    <t>Annette Rowson</t>
  </si>
  <si>
    <t>Digital and Media Analytics Manager</t>
  </si>
  <si>
    <t xml:space="preserve">  Brown Group</t>
  </si>
  <si>
    <t>Kate Bloomfield</t>
  </si>
  <si>
    <t xml:space="preserve">Madison Property Management Inc. </t>
  </si>
  <si>
    <t>Michelle Shinn</t>
  </si>
  <si>
    <t>Corporate Director of Marketing</t>
  </si>
  <si>
    <t xml:space="preserve">MBK Senior Living </t>
  </si>
  <si>
    <t>20-oct-21</t>
  </si>
  <si>
    <t>Sarah Cooley, DBA</t>
  </si>
  <si>
    <t>Vice President-Marketing, eCommerce &amp; Corporate Social Responsibility</t>
  </si>
  <si>
    <t xml:space="preserve">Orchard &amp; Vineyard Supply </t>
  </si>
  <si>
    <t>Daniel Christian, MBA</t>
  </si>
  <si>
    <t>Vice President Marketing &amp; Product Management</t>
  </si>
  <si>
    <t>Overhead Door Corporation</t>
  </si>
  <si>
    <t>Tom Murphy</t>
  </si>
  <si>
    <t>Vice President - Head of Marketing &amp; Digital Products</t>
  </si>
  <si>
    <t xml:space="preserve">Patriot Bank, N.A. </t>
  </si>
  <si>
    <t>Jacqueline Collard</t>
  </si>
  <si>
    <t>PayForward</t>
  </si>
  <si>
    <t>Loretta Yang</t>
  </si>
  <si>
    <t>Product Marketing Lead, Monetization</t>
  </si>
  <si>
    <t>Rick Watrall</t>
  </si>
  <si>
    <t>Tami McBrady</t>
  </si>
  <si>
    <t>The LOOMIS Agency</t>
  </si>
  <si>
    <t>Monica Cepak, MBA</t>
  </si>
  <si>
    <t>SimpleHealth</t>
  </si>
  <si>
    <t>Rahul Mehta</t>
  </si>
  <si>
    <t>Analytics and Media Manager, Amazon Ads</t>
  </si>
  <si>
    <t>Thomas Ives</t>
  </si>
  <si>
    <t>Senior Director, Paid Media</t>
  </si>
  <si>
    <t xml:space="preserve">Jellyfish </t>
  </si>
  <si>
    <t>GAUTAM BOSE</t>
  </si>
  <si>
    <t>I sent him CMM factsheet, will reach out later.</t>
  </si>
  <si>
    <t>Michael Reddy</t>
  </si>
  <si>
    <t>president</t>
  </si>
  <si>
    <t xml:space="preserve">Digital Authority Partners </t>
  </si>
  <si>
    <t>Francisco J. Rodríguez</t>
  </si>
  <si>
    <t xml:space="preserve">elf-employed – Media / Market Research / Consumer Insight / Marketing Analytics </t>
  </si>
  <si>
    <t>Initiative - Concentric - MediaCom - Consilient Group</t>
  </si>
  <si>
    <t>Richard Pierce</t>
  </si>
  <si>
    <t>Garrison Hughes</t>
  </si>
  <si>
    <t>David Lee</t>
  </si>
  <si>
    <t>Group Director, Digital</t>
  </si>
  <si>
    <t>Sizor Mohanty, MBA</t>
  </si>
  <si>
    <t>Manager, Pricing &amp; Business Analytics</t>
  </si>
  <si>
    <t>Oriental Trading Company, A Berkshire Hathaway Company</t>
  </si>
  <si>
    <t>21-oct-21</t>
  </si>
  <si>
    <t>Josh Rabin</t>
  </si>
  <si>
    <t>Carat USA</t>
  </si>
  <si>
    <t>Brian Perry, MBA</t>
  </si>
  <si>
    <t>Director, Media Activation – South Division and PBV</t>
  </si>
  <si>
    <t>TracyLocke</t>
  </si>
  <si>
    <t>Michael Shear</t>
  </si>
  <si>
    <t>Allison M. Engman</t>
  </si>
  <si>
    <t>Sr. Director, Service Line Marketing</t>
  </si>
  <si>
    <t>Vaibhav Priyam</t>
  </si>
  <si>
    <t>Associate Director, Data Science &amp; Advanced Analytics</t>
  </si>
  <si>
    <t>Lauren La Cascia</t>
  </si>
  <si>
    <t>Head of Diverse Segment Insights, Analytics, &amp; Strategy</t>
  </si>
  <si>
    <t>Vijay Wadhwa</t>
  </si>
  <si>
    <t>Director Analytics &amp; Data science</t>
  </si>
  <si>
    <t>Christina Engstran</t>
  </si>
  <si>
    <t xml:space="preserve">Manager Global Insights and Analytics </t>
  </si>
  <si>
    <t>Nadia Delnevo</t>
  </si>
  <si>
    <t>France &amp; Iberia Analytics Manager</t>
  </si>
  <si>
    <t>Jeremy Zeng</t>
  </si>
  <si>
    <t>Sr. Director - Customer Analytics and Insights Lead</t>
  </si>
  <si>
    <t xml:space="preserve">Pfizer </t>
  </si>
  <si>
    <t>Rylynn Howell</t>
  </si>
  <si>
    <t>Senior Director Analytics Innovation &amp; Integration</t>
  </si>
  <si>
    <t>Steven Hardgrove</t>
  </si>
  <si>
    <t>Charles (Chuck) Buchanan</t>
  </si>
  <si>
    <t>Director, Brand Analytics &amp; Customer Insights</t>
  </si>
  <si>
    <t>Otsuka</t>
  </si>
  <si>
    <t>Tapan Kalia</t>
  </si>
  <si>
    <t>Director, RGM Data and Analytics</t>
  </si>
  <si>
    <t>Grafton Robinson</t>
  </si>
  <si>
    <t>Sr. Performance Marketing Manager</t>
  </si>
  <si>
    <t>Hamida Derouiche</t>
  </si>
  <si>
    <t>Chef de Projet Media digital/Data</t>
  </si>
  <si>
    <t>Société Générale</t>
  </si>
  <si>
    <t>Lucía Grasa</t>
  </si>
  <si>
    <t>GAES</t>
  </si>
  <si>
    <t>Ryan Billings</t>
  </si>
  <si>
    <t>Senior Global Marketing Director</t>
  </si>
  <si>
    <t>Arnaud LEFEBVRE</t>
  </si>
  <si>
    <t>RIANS</t>
  </si>
  <si>
    <t>Brantley Davidson</t>
  </si>
  <si>
    <t>Wellaco</t>
  </si>
  <si>
    <t>June Lin</t>
  </si>
  <si>
    <t>Global Vice President of Marketing - Health &amp; Wellness</t>
  </si>
  <si>
    <t>ADM</t>
  </si>
  <si>
    <t>Jeff Matray</t>
  </si>
  <si>
    <t>David Crocker</t>
  </si>
  <si>
    <t>Dave's Hot Chicken</t>
  </si>
  <si>
    <t>Kristen Mauricio</t>
  </si>
  <si>
    <t>Rory O'Neill</t>
  </si>
  <si>
    <t>Chief Strategy &amp; Marketing Officer</t>
  </si>
  <si>
    <t>Planet</t>
  </si>
  <si>
    <t>Artem Zyatkov</t>
  </si>
  <si>
    <t>Head of Digital Marketing &amp; E-commerce</t>
  </si>
  <si>
    <t>Yiannis Tziamtzis</t>
  </si>
  <si>
    <t>Aaron Stancik</t>
  </si>
  <si>
    <t>Manager, Consumer Marketing</t>
  </si>
  <si>
    <t>John Leeman</t>
  </si>
  <si>
    <t>Mark Miller</t>
  </si>
  <si>
    <t>Vice President of Marketing and Innovation</t>
  </si>
  <si>
    <t>Land O'Frost</t>
  </si>
  <si>
    <t>Thomas Larson</t>
  </si>
  <si>
    <t>TBC Corporation</t>
  </si>
  <si>
    <t>Nina Binetti</t>
  </si>
  <si>
    <t>Zogenix</t>
  </si>
  <si>
    <t>Julien Leblond</t>
  </si>
  <si>
    <t>Groupe Grimaud</t>
  </si>
  <si>
    <t>David Tornel</t>
  </si>
  <si>
    <t>Director of Strategic Marketing &amp; Business Development</t>
  </si>
  <si>
    <t>Kathy Yoder</t>
  </si>
  <si>
    <t>Marketing Strategy &amp; Insights Director, Product &amp; Digital Marketing</t>
  </si>
  <si>
    <t>Piotr Winiarski</t>
  </si>
  <si>
    <t>Senior Director, Consumer and Shopper Insights, Group Commercial</t>
  </si>
  <si>
    <t>Brian Dawson</t>
  </si>
  <si>
    <t>Senior Director, Market Insights and Analytics</t>
  </si>
  <si>
    <t>Tywana Johnson</t>
  </si>
  <si>
    <t>Sr. Director, Global Digital &amp; Consumer Marketing</t>
  </si>
  <si>
    <t>Mark Putaski</t>
  </si>
  <si>
    <t>VP Digital Portfolio and Analytics</t>
  </si>
  <si>
    <t>Lenneke Schils</t>
  </si>
  <si>
    <t>Robert Kolatschek</t>
  </si>
  <si>
    <t>Director of Customer and Consumer Insights</t>
  </si>
  <si>
    <t>Bimbo</t>
  </si>
  <si>
    <t>Katie Meissner</t>
  </si>
  <si>
    <t>Director, Enterprise Experience Data</t>
  </si>
  <si>
    <t>CUNA</t>
  </si>
  <si>
    <t>Robyn Demuth</t>
  </si>
  <si>
    <t>Retail Regional Marketing Manager</t>
  </si>
  <si>
    <t>Pella Corporation</t>
  </si>
  <si>
    <t>John Jackson</t>
  </si>
  <si>
    <t>Manager, Marketing and Revenue Forecasting</t>
  </si>
  <si>
    <t>Jordan W.</t>
  </si>
  <si>
    <t>Senior Director, Commercial Data &amp; Information Management</t>
  </si>
  <si>
    <t>Peter Brunnbauer</t>
  </si>
  <si>
    <t>Global Lead Communications Insights &amp; Analytics</t>
  </si>
  <si>
    <t>Armando de Jesús Carmona Muñoz</t>
  </si>
  <si>
    <t>Sr. Manager Insights - Home Care Innovation</t>
  </si>
  <si>
    <t>Skylab Gupta</t>
  </si>
  <si>
    <t>Sr. Director, Data Science &amp; AI</t>
  </si>
  <si>
    <t>AmeriSave Mortgage</t>
  </si>
  <si>
    <t>John Welk</t>
  </si>
  <si>
    <t>method products</t>
  </si>
  <si>
    <t>Tyler England</t>
  </si>
  <si>
    <t>Vice President of Customer Strategy, Insights, &amp; Brand</t>
  </si>
  <si>
    <t>Paula Brant</t>
  </si>
  <si>
    <t>Marketing Analytics &amp; Business Insights</t>
  </si>
  <si>
    <t>Daniel Grillo</t>
  </si>
  <si>
    <t>Admiral Group</t>
  </si>
  <si>
    <t>Thomas Rubenstein</t>
  </si>
  <si>
    <t>First National Bank of Omaha</t>
  </si>
  <si>
    <t>Mariam Chatti</t>
  </si>
  <si>
    <t>Head of Strategic Marketing Projects</t>
  </si>
  <si>
    <t>Cecile Troquart</t>
  </si>
  <si>
    <t>Customer &amp; Market Intelligence Director</t>
  </si>
  <si>
    <t>Kingfisher</t>
  </si>
  <si>
    <t>Evan Cross</t>
  </si>
  <si>
    <t>Senior Manager Customer Marketing</t>
  </si>
  <si>
    <t>Cipi Cao</t>
  </si>
  <si>
    <t>Goodman Fielder</t>
  </si>
  <si>
    <t>Andresa Andrade</t>
  </si>
  <si>
    <t>Data Science and Analytics Manager</t>
  </si>
  <si>
    <t>Mandeep Singh Pannu</t>
  </si>
  <si>
    <t>Senior Manager, Advanced Analytics and Data Science</t>
  </si>
  <si>
    <t>Zac Garland</t>
  </si>
  <si>
    <t>Manager, Econometrics &amp; Data Science</t>
  </si>
  <si>
    <t>Irfan Kazi</t>
  </si>
  <si>
    <t>Director, Advanced Analytics &amp; Data Management</t>
  </si>
  <si>
    <t>Frank Selvaggi</t>
  </si>
  <si>
    <t>Sr Director, Analytics and Audience Strategy</t>
  </si>
  <si>
    <t>Stephanie Bouzar</t>
  </si>
  <si>
    <t xml:space="preserve">Senior Manager, Customer Data Intelligence </t>
  </si>
  <si>
    <t>Amit Roy</t>
  </si>
  <si>
    <t>Manager - Analytics Data Platform and Engineering</t>
  </si>
  <si>
    <t>Dwitiya Sawant</t>
  </si>
  <si>
    <t>Senior Data Science Manager - Global Analytics Hub</t>
  </si>
  <si>
    <t>Harold Hegg</t>
  </si>
  <si>
    <t>Vice President - Research and Business Insights</t>
  </si>
  <si>
    <t xml:space="preserve">Thrivent </t>
  </si>
  <si>
    <t>Brendan Mathias</t>
  </si>
  <si>
    <t>Head of Business Insights</t>
  </si>
  <si>
    <t>Gumtree</t>
  </si>
  <si>
    <t>Sandra Disse</t>
  </si>
  <si>
    <t>Vice President Global Obesity Marketing</t>
  </si>
  <si>
    <t>Libby Coe</t>
  </si>
  <si>
    <t>Head of Marketing Campaigns and Analytics</t>
  </si>
  <si>
    <t>Octopus Investments</t>
  </si>
  <si>
    <t>Robin Potter</t>
  </si>
  <si>
    <t>Global Marketing &amp; Platforms Director</t>
  </si>
  <si>
    <t>Lauren A. Gregory</t>
  </si>
  <si>
    <t>Candace Whye-Jacobs</t>
  </si>
  <si>
    <t>VP, Global Marketing, Research, Analytics and Data</t>
  </si>
  <si>
    <t>Achour Ouabdesselam</t>
  </si>
  <si>
    <t>Sr. BI Analyst, IT CIO - Data Services</t>
  </si>
  <si>
    <t>WestJet</t>
  </si>
  <si>
    <t>Alfredo Cateriano</t>
  </si>
  <si>
    <t>VP Data and Analytics</t>
  </si>
  <si>
    <t>Southeast Toyota Finance</t>
  </si>
  <si>
    <t>Emilio Isom</t>
  </si>
  <si>
    <t>Global Data Analytics Leader</t>
  </si>
  <si>
    <t>Serena Arosio</t>
  </si>
  <si>
    <t>Loro Piana</t>
  </si>
  <si>
    <t>Ishani Ghosh</t>
  </si>
  <si>
    <t>Helen Johnson</t>
  </si>
  <si>
    <t>Remix Marketing Limited</t>
  </si>
  <si>
    <t>Tom Smith</t>
  </si>
  <si>
    <t>General Manager, USA</t>
  </si>
  <si>
    <t>Hashting</t>
  </si>
  <si>
    <t>Joni B.</t>
  </si>
  <si>
    <t xml:space="preserve">Acima </t>
  </si>
  <si>
    <t>Megan Byrnes</t>
  </si>
  <si>
    <t>Manager, Media Strategy &amp; Analytics</t>
  </si>
  <si>
    <t xml:space="preserve">Discovery Inc </t>
  </si>
  <si>
    <t>Jonathan Keane</t>
  </si>
  <si>
    <t xml:space="preserve">Lucid Motors </t>
  </si>
  <si>
    <t>Paul Elliott</t>
  </si>
  <si>
    <t>Tiger Pistol</t>
  </si>
  <si>
    <t>Derek Wong</t>
  </si>
  <si>
    <t>Director, Digital Media &amp; Platforms</t>
  </si>
  <si>
    <t>Pubtegic</t>
  </si>
  <si>
    <t>Kevin Geraghty</t>
  </si>
  <si>
    <t>VP, Data Analytics</t>
  </si>
  <si>
    <t>Nasifeh Ahmad</t>
  </si>
  <si>
    <t>Associate Director, Strategy &amp; Planning</t>
  </si>
  <si>
    <t>Mourad BEN ALI</t>
  </si>
  <si>
    <t>Chief Operating Officer - Sales, Marketing, Customer Success &amp; Support, Data</t>
  </si>
  <si>
    <t xml:space="preserve">quickSign </t>
  </si>
  <si>
    <t>Jacqueline Zolowicz</t>
  </si>
  <si>
    <t>Urvashi Pitre</t>
  </si>
  <si>
    <t xml:space="preserve">Tasseologic Inc. </t>
  </si>
  <si>
    <t>22-oct-21</t>
  </si>
  <si>
    <t>Graham Nelson</t>
  </si>
  <si>
    <t>SVP, Strategy &amp; Development, Digital Commerce</t>
  </si>
  <si>
    <t>Advantage Solutions: Sales, Marketing, Technology</t>
  </si>
  <si>
    <t>Ian Brown</t>
  </si>
  <si>
    <t>Executive Director, Marketing Director</t>
  </si>
  <si>
    <t>Mike Leavitt</t>
  </si>
  <si>
    <t>Senior Vice President Technology</t>
  </si>
  <si>
    <t xml:space="preserve">ADARA, Inc. </t>
  </si>
  <si>
    <t>Benjamin Aguirre Jr</t>
  </si>
  <si>
    <t>Vice President Strategy</t>
  </si>
  <si>
    <t>Colby Bair</t>
  </si>
  <si>
    <t>Director - Direct To Consumer</t>
  </si>
  <si>
    <t>Malouf Home</t>
  </si>
  <si>
    <t>Nicholas Delgado</t>
  </si>
  <si>
    <t>Media Realm LLC</t>
  </si>
  <si>
    <t>Aleksej Koscejev</t>
  </si>
  <si>
    <t>Head of TV</t>
  </si>
  <si>
    <t xml:space="preserve">Kilo Health </t>
  </si>
  <si>
    <t>Kendall Krieg</t>
  </si>
  <si>
    <t>Vice President of Digital Marketing</t>
  </si>
  <si>
    <t xml:space="preserve">JPMorgan Chase &amp; Co. </t>
  </si>
  <si>
    <t>Henry Daly</t>
  </si>
  <si>
    <t>Glandore</t>
  </si>
  <si>
    <t>Valerie Steinbeck</t>
  </si>
  <si>
    <t>Group Head of Marketing, Revenue &amp; eCommerce</t>
  </si>
  <si>
    <t xml:space="preserve">The Gleneagle Group </t>
  </si>
  <si>
    <t>Janne Kilpeläinen</t>
  </si>
  <si>
    <t>Vice President, Sales &amp; Marketing</t>
  </si>
  <si>
    <t>Haltian</t>
  </si>
  <si>
    <t>Adam Less</t>
  </si>
  <si>
    <t>VP Sales and Marketing</t>
  </si>
  <si>
    <t>Hoya</t>
  </si>
  <si>
    <t>George Kwan</t>
  </si>
  <si>
    <t>Frida Nilsson</t>
  </si>
  <si>
    <t>Head of Data &amp; Analytics Solutions Commercial</t>
  </si>
  <si>
    <t>If Insurance</t>
  </si>
  <si>
    <t>Jarkko Kantoluoto</t>
  </si>
  <si>
    <t>Head of Marketing, Private business area</t>
  </si>
  <si>
    <t>Lisa Anderson</t>
  </si>
  <si>
    <t xml:space="preserve">JTI (Japan Tobacco International) </t>
  </si>
  <si>
    <t>Maik Walther</t>
  </si>
  <si>
    <t xml:space="preserve"> Kulzer North America</t>
  </si>
  <si>
    <t>Nathan Brophy</t>
  </si>
  <si>
    <t>Online Marketing Manager</t>
  </si>
  <si>
    <t>Leica Camera AG</t>
  </si>
  <si>
    <t>David Broxmeyer</t>
  </si>
  <si>
    <t>Mark Ody</t>
  </si>
  <si>
    <t>Chief Customer and Marketing Officer</t>
  </si>
  <si>
    <t>Mediahuis IRL</t>
  </si>
  <si>
    <t>Alberto Gerin</t>
  </si>
  <si>
    <t>Head of Marketing &amp; Communications</t>
  </si>
  <si>
    <t xml:space="preserve">modefinance </t>
  </si>
  <si>
    <t>Alessandro Onano</t>
  </si>
  <si>
    <t xml:space="preserve">Moneyfarm </t>
  </si>
  <si>
    <t>Irene de Ruijter</t>
  </si>
  <si>
    <t>NCC Group</t>
  </si>
  <si>
    <t>Karsten Franke</t>
  </si>
  <si>
    <t xml:space="preserve">Nordnet Bank AB </t>
  </si>
  <si>
    <t>Sanna Valasmo-Lunkka</t>
  </si>
  <si>
    <t xml:space="preserve"> Orion Pharma Orion Oyj</t>
  </si>
  <si>
    <t>Verena Kunz-Gehrmann</t>
  </si>
  <si>
    <t>Ouriginal</t>
  </si>
  <si>
    <t>Amy Spaniardi</t>
  </si>
  <si>
    <t>Shravya Kaparthi</t>
  </si>
  <si>
    <t>Director, Experience Analytics &amp; Marketing Sciences</t>
  </si>
  <si>
    <t xml:space="preserve">RAPP (A part of the Omnicom-DAS Group of companies) </t>
  </si>
  <si>
    <t>Julia Cohen</t>
  </si>
  <si>
    <t>Head of Commercial Product &amp; Innovation</t>
  </si>
  <si>
    <t>Bowery Farming</t>
  </si>
  <si>
    <t>Colleen Murphy</t>
  </si>
  <si>
    <t>Ford Motor</t>
  </si>
  <si>
    <t>Devin H.</t>
  </si>
  <si>
    <t>Pollen</t>
  </si>
  <si>
    <t>Dave Smith</t>
  </si>
  <si>
    <t>Director, Forecasting</t>
  </si>
  <si>
    <t>LEO Pharma</t>
  </si>
  <si>
    <t>Ana Maria Castro</t>
  </si>
  <si>
    <t>Director of Special Operations</t>
  </si>
  <si>
    <t>Magic Spoon</t>
  </si>
  <si>
    <t>Karolina Witkowska-Kaszuba</t>
  </si>
  <si>
    <t>Senior People Data Scientist</t>
  </si>
  <si>
    <t>Allegro.pl</t>
  </si>
  <si>
    <t>David Terebessy</t>
  </si>
  <si>
    <t>Sr. Manager, Americas Market Intelligence</t>
  </si>
  <si>
    <t>Rahul Gupta</t>
  </si>
  <si>
    <t xml:space="preserve">Head Of Digital Analytics </t>
  </si>
  <si>
    <t>Lisa Fulks</t>
  </si>
  <si>
    <t>Madhumitha S.</t>
  </si>
  <si>
    <t>Senior Product Analyst</t>
  </si>
  <si>
    <t>Pleo</t>
  </si>
  <si>
    <t>Mary Kuramoto</t>
  </si>
  <si>
    <t>Medpace</t>
  </si>
  <si>
    <t>Naved Siddiqui</t>
  </si>
  <si>
    <t xml:space="preserve">Associate Director, Marketing Analytics and Business Insights </t>
  </si>
  <si>
    <t>Genevieve Bonadonna</t>
  </si>
  <si>
    <t>Lovesac</t>
  </si>
  <si>
    <t>Vince Fehrenbach</t>
  </si>
  <si>
    <t xml:space="preserve">Leader of Consumer, Shopper, Category Insights </t>
  </si>
  <si>
    <t>TreeHouse Foods</t>
  </si>
  <si>
    <t>Claudia Martinho</t>
  </si>
  <si>
    <t>Sara Loewel</t>
  </si>
  <si>
    <t>Performance Marketing &amp; Growth - Consultant</t>
  </si>
  <si>
    <t>Milk Bar</t>
  </si>
  <si>
    <t>Tom Johnson</t>
  </si>
  <si>
    <t>Director of Consumer Insights – Strategic Leadership</t>
  </si>
  <si>
    <t>Del Taco</t>
  </si>
  <si>
    <t>Stephen Wang</t>
  </si>
  <si>
    <t>Salix Pharmaceuticals</t>
  </si>
  <si>
    <t>Matthew Papa</t>
  </si>
  <si>
    <t>Director, Strategy &amp; Business Development</t>
  </si>
  <si>
    <t>Jessica Egyhazi</t>
  </si>
  <si>
    <t>Director of Branding, Marketing &amp; Member Experience</t>
  </si>
  <si>
    <t>Scientific Societies</t>
  </si>
  <si>
    <t>Moulaye Traore</t>
  </si>
  <si>
    <t>Principal Director - Analytics &amp; Data Science</t>
  </si>
  <si>
    <t>Gafitanu Dorin Stefan</t>
  </si>
  <si>
    <t>Customedia</t>
  </si>
  <si>
    <t>New South Wales</t>
  </si>
  <si>
    <t>Jennifer Routhier Isabella</t>
  </si>
  <si>
    <t>Vice President, Brand and Communications</t>
  </si>
  <si>
    <t>Forrester</t>
  </si>
  <si>
    <t>Deniz Oncu</t>
  </si>
  <si>
    <t>Growth Marketing Strategist</t>
  </si>
  <si>
    <t>Bespoke Post</t>
  </si>
  <si>
    <t>Aaron M Welch, MBA</t>
  </si>
  <si>
    <t xml:space="preserve"> Digital Marketing</t>
  </si>
  <si>
    <t>Kate Ferrara</t>
  </si>
  <si>
    <t>Engine</t>
  </si>
  <si>
    <t>Todd Adest</t>
  </si>
  <si>
    <t>Vice President of Global Sales &amp; Client Services</t>
  </si>
  <si>
    <t>adMarketplace</t>
  </si>
  <si>
    <t>Stephanie Vandenberg - Smith</t>
  </si>
  <si>
    <t>SVP of Revenue</t>
  </si>
  <si>
    <t>not interested at this time</t>
  </si>
  <si>
    <t>Jeff Selig</t>
  </si>
  <si>
    <t>VP, Director of Earned Media, and Analytics</t>
  </si>
  <si>
    <t>Overdrive Interactive</t>
  </si>
  <si>
    <t>Pawel Godlewski</t>
  </si>
  <si>
    <t>Scott Osmond</t>
  </si>
  <si>
    <t>VP, Marketing Strategy and Intelligence</t>
  </si>
  <si>
    <t xml:space="preserve"> 1-800 CONTACTS</t>
  </si>
  <si>
    <t>Blaine Rourick</t>
  </si>
  <si>
    <t>Montana Day</t>
  </si>
  <si>
    <t>Category Marketing Lead</t>
  </si>
  <si>
    <t>Robert Hoover</t>
  </si>
  <si>
    <t>Vice President Marketing, Premium Chocolate at Ferrero</t>
  </si>
  <si>
    <t>Elizabeth (McGaha) O’Brien</t>
  </si>
  <si>
    <t>Head of Value Proposition, Marketing Strategy / Head of Insights, Strategy &amp; Insights</t>
  </si>
  <si>
    <t>Fannie Mae</t>
  </si>
  <si>
    <t>Kelley Coykendall</t>
  </si>
  <si>
    <t xml:space="preserve"> Ampush</t>
  </si>
  <si>
    <t>Ali Ladak</t>
  </si>
  <si>
    <t>Jessica S.</t>
  </si>
  <si>
    <t>Richard D. Hong</t>
  </si>
  <si>
    <t>NYSIF</t>
  </si>
  <si>
    <t>Mike Klein</t>
  </si>
  <si>
    <t>Vice President, CI Data and Analytics</t>
  </si>
  <si>
    <t>Maria Brown</t>
  </si>
  <si>
    <t>Senior Director, Global Analytics Center of Excellence</t>
  </si>
  <si>
    <t xml:space="preserve">McCormick &amp; Company </t>
  </si>
  <si>
    <t>Sung Min Lee</t>
  </si>
  <si>
    <t>Tania Villegas</t>
  </si>
  <si>
    <t>Director Research &amp; Insights</t>
  </si>
  <si>
    <t>Cavendish Farms</t>
  </si>
  <si>
    <t>Bo Rønsgaard Vibenskiold</t>
  </si>
  <si>
    <t>Digital Acquisition &amp; Optimization Manager</t>
  </si>
  <si>
    <t>Georg Jensen</t>
  </si>
  <si>
    <t>Derek Mellencamp</t>
  </si>
  <si>
    <t xml:space="preserve">Chief Marketing Officer &amp; General Manager </t>
  </si>
  <si>
    <t>Aquasana</t>
  </si>
  <si>
    <t>Brian York</t>
  </si>
  <si>
    <t>Director, Business Line Marketing</t>
  </si>
  <si>
    <t>Sentara Healthcare</t>
  </si>
  <si>
    <t>Adam Collett</t>
  </si>
  <si>
    <t>Brakes</t>
  </si>
  <si>
    <t>Jason Forbes</t>
  </si>
  <si>
    <t>President, Online Brands</t>
  </si>
  <si>
    <t>Hilding Anders International</t>
  </si>
  <si>
    <t>Alexandre MURAT</t>
  </si>
  <si>
    <t>Digital &amp; Communication Brand Director, Fashion &amp; Beauty</t>
  </si>
  <si>
    <t>Paco Rabanne</t>
  </si>
  <si>
    <t>Theo de Vries</t>
  </si>
  <si>
    <t>Unit Manager Non Food &amp; E-commerce</t>
  </si>
  <si>
    <t>Hoogvliet BV</t>
  </si>
  <si>
    <t>Jill Crimm</t>
  </si>
  <si>
    <t>Head of Global Marketing Campaigns</t>
  </si>
  <si>
    <t>Roche Diabetes Care</t>
  </si>
  <si>
    <t>Kristin Anderson</t>
  </si>
  <si>
    <t>Melvina Sarfati El Grably</t>
  </si>
  <si>
    <t>Brent Christenson</t>
  </si>
  <si>
    <t>Global Director- Marketing Capability</t>
  </si>
  <si>
    <t>Matteo Tranfaglia</t>
  </si>
  <si>
    <t>Ferrero Rocher</t>
  </si>
  <si>
    <t>Eduardo Hernandez</t>
  </si>
  <si>
    <t>Brendon O'Connor</t>
  </si>
  <si>
    <t>Molly Feiss</t>
  </si>
  <si>
    <t>Manager, Measurement Solutions</t>
  </si>
  <si>
    <t>Bret Lawson</t>
  </si>
  <si>
    <t>Sr. Manager, Web Analytics</t>
  </si>
  <si>
    <t>Rachel Hazelwood</t>
  </si>
  <si>
    <t>Director, Measurement Strategy &amp; Partnerships</t>
  </si>
  <si>
    <t>Jeffrey Berest</t>
  </si>
  <si>
    <t>Entercom</t>
  </si>
  <si>
    <t>Shannon Garrett</t>
  </si>
  <si>
    <t>Executive Director, Performance Media</t>
  </si>
  <si>
    <t>James Yoon</t>
  </si>
  <si>
    <t>Partner Measurement &amp; Insights - Head of CPG, Autos, QSR, M&amp;E Sector</t>
  </si>
  <si>
    <t>Priya Patel</t>
  </si>
  <si>
    <t>Carey Thompson</t>
  </si>
  <si>
    <t>Marketing Analytics Consultant 5 Digital Ads Measurement / Attribution</t>
  </si>
  <si>
    <t>William Keller</t>
  </si>
  <si>
    <t>Chief Data Scientist/Strategy Officer</t>
  </si>
  <si>
    <t>DataTech Concepts</t>
  </si>
  <si>
    <t>Laura Ansell</t>
  </si>
  <si>
    <t>Brand Alloy</t>
  </si>
  <si>
    <t>Benjamin Jessee</t>
  </si>
  <si>
    <t xml:space="preserve"> Yum! Brands</t>
  </si>
  <si>
    <t>Akshay Ahuja</t>
  </si>
  <si>
    <t xml:space="preserve">Solve(d) </t>
  </si>
  <si>
    <t>Linda O.</t>
  </si>
  <si>
    <t>Marketing, Sales, Strategy, and Analytics Consultant</t>
  </si>
  <si>
    <t>Orr Consulting</t>
  </si>
  <si>
    <t>Jacob A. Norris</t>
  </si>
  <si>
    <t xml:space="preserve">Indiana Packers Corporation </t>
  </si>
  <si>
    <t>Patrick Winslow</t>
  </si>
  <si>
    <t>Global Pricing Director (strategy, process, analytics, systems)</t>
  </si>
  <si>
    <t xml:space="preserve">DRiV Incorporated </t>
  </si>
  <si>
    <t>Geoffrey Howell</t>
  </si>
  <si>
    <t>SPY</t>
  </si>
  <si>
    <t>Molly Hartney</t>
  </si>
  <si>
    <t>Rack Room Shoes</t>
  </si>
  <si>
    <t>Julie Moloy</t>
  </si>
  <si>
    <t>Sperry</t>
  </si>
  <si>
    <t>Melissa Williamson</t>
  </si>
  <si>
    <t>Dan Barad</t>
  </si>
  <si>
    <t>Barad Marketing Solutions</t>
  </si>
  <si>
    <t>San Diego</t>
  </si>
  <si>
    <t>Trey Muhlhauser</t>
  </si>
  <si>
    <t>Vice President, Director of Digital Marketing</t>
  </si>
  <si>
    <t xml:space="preserve">FÁS </t>
  </si>
  <si>
    <t>Patrick Mixdorf</t>
  </si>
  <si>
    <t>Co-Owner</t>
  </si>
  <si>
    <t>YogaSix</t>
  </si>
  <si>
    <t>Hui (Jean) Chen</t>
  </si>
  <si>
    <t>Manager - Marketing Science</t>
  </si>
  <si>
    <t xml:space="preserve"> OMD USA</t>
  </si>
  <si>
    <t>Laura Baker</t>
  </si>
  <si>
    <t>Head of Retention Marketing</t>
  </si>
  <si>
    <t>Boost Mobile</t>
  </si>
  <si>
    <t>John Davis</t>
  </si>
  <si>
    <t>AmeriSave Mortgage Corporation</t>
  </si>
  <si>
    <t>Levi Liao</t>
  </si>
  <si>
    <t>VP, Director of Media Data Sciences</t>
  </si>
  <si>
    <t xml:space="preserve"> Mediahub Worldwide</t>
  </si>
  <si>
    <t>Randal Moss</t>
  </si>
  <si>
    <t>Director of Marketing - Enterprise</t>
  </si>
  <si>
    <t>Scott Fetzer Consumer Brands</t>
  </si>
  <si>
    <t>Allison Geist</t>
  </si>
  <si>
    <t>Spectra</t>
  </si>
  <si>
    <t>Nick Kagal</t>
  </si>
  <si>
    <t>Vice President Of Marketing And Business Development</t>
  </si>
  <si>
    <t xml:space="preserve">SpinSci </t>
  </si>
  <si>
    <t>Phil Risinger</t>
  </si>
  <si>
    <t>Director, Commercial Marketing</t>
  </si>
  <si>
    <t>Meghan Rose Galligan</t>
  </si>
  <si>
    <t>Luke Williamson</t>
  </si>
  <si>
    <t xml:space="preserve">Marketing Operations Specialist </t>
  </si>
  <si>
    <t>Summit Therapeutics</t>
  </si>
  <si>
    <t>Brian Nucci</t>
  </si>
  <si>
    <t>Associate Director - Business Analyst</t>
  </si>
  <si>
    <t>Synechron</t>
  </si>
  <si>
    <t>Kiley Skadburg</t>
  </si>
  <si>
    <t>The Iowa Clinic</t>
  </si>
  <si>
    <t>Seth Spiro</t>
  </si>
  <si>
    <t>Tyndall Federal Credit Union</t>
  </si>
  <si>
    <t>Jason Newman</t>
  </si>
  <si>
    <t>Amy Sheridan</t>
  </si>
  <si>
    <t>Jordan Weinstock</t>
  </si>
  <si>
    <t>Senior Marketing Manager, Media Strategy</t>
  </si>
  <si>
    <t>Tiffany Liu</t>
  </si>
  <si>
    <t>Vice President, Media Strategy</t>
  </si>
  <si>
    <t>William Nuñez</t>
  </si>
  <si>
    <t>Manager, Data Strategy &amp; Analytics</t>
  </si>
  <si>
    <t>West Monroe</t>
  </si>
  <si>
    <t>James Daly</t>
  </si>
  <si>
    <t>Sr Manager, Business &amp; Market Intelligence</t>
  </si>
  <si>
    <t>Min Park</t>
  </si>
  <si>
    <t>WuXi Advanced Therapies</t>
  </si>
  <si>
    <t>Amy Kuebler</t>
  </si>
  <si>
    <t>Sr. Manager Business Intelligence</t>
  </si>
  <si>
    <t>Inna Axentiev</t>
  </si>
  <si>
    <t xml:space="preserve">Gymnamo </t>
  </si>
  <si>
    <t>Veronica Shopp-Dubon</t>
  </si>
  <si>
    <t>Braze</t>
  </si>
  <si>
    <t>Anthony McLoughlin</t>
  </si>
  <si>
    <t>Chief Marketing &amp; Growth Officer</t>
  </si>
  <si>
    <t>Things Remembered</t>
  </si>
  <si>
    <t>Amanda Rhodes</t>
  </si>
  <si>
    <t xml:space="preserve">Consumer &amp; Category Insights </t>
  </si>
  <si>
    <t>Jamie Driver</t>
  </si>
  <si>
    <t>Affiliate Marketing Dynamics</t>
  </si>
  <si>
    <t>Tyler Kappen</t>
  </si>
  <si>
    <t>Digital Strategy Manager</t>
  </si>
  <si>
    <t xml:space="preserve">AUDIENCEX </t>
  </si>
  <si>
    <t>Thomas Bowden</t>
  </si>
  <si>
    <t>Elevated Consulting</t>
  </si>
  <si>
    <t>Scott Kane</t>
  </si>
  <si>
    <t>Director of eBusiness</t>
  </si>
  <si>
    <t>AAA-The Auto Club Group</t>
  </si>
  <si>
    <t>Diego Garcia</t>
  </si>
  <si>
    <t>Manager, Customer Retention Marketing</t>
  </si>
  <si>
    <t xml:space="preserve">J. Jill </t>
  </si>
  <si>
    <t>David Baur-Ray</t>
  </si>
  <si>
    <t>NX: Neural Experience</t>
  </si>
  <si>
    <t>Huajing Chloe Jiang</t>
  </si>
  <si>
    <t xml:space="preserve">Wyndham Destinations </t>
  </si>
  <si>
    <t>Aurelien Dutrievoz</t>
  </si>
  <si>
    <t>Growth Manager</t>
  </si>
  <si>
    <t>Spark.do</t>
  </si>
  <si>
    <t>Melanie Exmann</t>
  </si>
  <si>
    <t>Media Measurement Manager</t>
  </si>
  <si>
    <t>Benedetta Jewels</t>
  </si>
  <si>
    <t>Senior Director Digital Marketing</t>
  </si>
  <si>
    <t>Kemal Cavusoglu</t>
  </si>
  <si>
    <t>Media Director, Integrated Media EMEA - Football, Nike Sportswear, Basketball &amp; Jordan Brand</t>
  </si>
  <si>
    <t xml:space="preserve">Nike </t>
  </si>
  <si>
    <t>Casper van der Waal</t>
  </si>
  <si>
    <t xml:space="preserve">Media Director Benelux </t>
  </si>
  <si>
    <t>Debby Banning</t>
  </si>
  <si>
    <t xml:space="preserve">Publicis Groupe NL </t>
  </si>
  <si>
    <t>Neri Bastiancich</t>
  </si>
  <si>
    <t xml:space="preserve">Senior Director Brand Media &amp; Growth Marketing </t>
  </si>
  <si>
    <t>Marc Aurèle Foucart</t>
  </si>
  <si>
    <t xml:space="preserve">Data &amp; Analytics Director </t>
  </si>
  <si>
    <t>TBWA\G1</t>
  </si>
  <si>
    <t>Ashley Terpstra</t>
  </si>
  <si>
    <t xml:space="preserve">Media Director </t>
  </si>
  <si>
    <t>Collective Measures</t>
  </si>
  <si>
    <t>Harry Cole</t>
  </si>
  <si>
    <t>NOW</t>
  </si>
  <si>
    <t>Jennifer Carey</t>
  </si>
  <si>
    <t xml:space="preserve">Head of Media and interim Marketing Departmental Lead </t>
  </si>
  <si>
    <t>Chris Howett</t>
  </si>
  <si>
    <t>Digital Marketing and Media Director</t>
  </si>
  <si>
    <t>Huawei Consumer Business Group</t>
  </si>
  <si>
    <t>Mingming Xia</t>
  </si>
  <si>
    <t>Jui Salunkhe (Zuee)</t>
  </si>
  <si>
    <t xml:space="preserve">Senior Data Analyst - Digital Analytics (Target Plus) </t>
  </si>
  <si>
    <t>Emiliano Mosca</t>
  </si>
  <si>
    <t xml:space="preserve">Director LatAm - Media Measurement &amp; Programmatic Audience Partnerships </t>
  </si>
  <si>
    <t>Worldpanel by Kantar</t>
  </si>
  <si>
    <t>Sarah Wingrove</t>
  </si>
  <si>
    <t xml:space="preserve">Associate Director (Principal Consultant) </t>
  </si>
  <si>
    <t>Luke Kigel</t>
  </si>
  <si>
    <t xml:space="preserve">Vice President, Integrated Media &amp; Head of Walgreens Advertising Group </t>
  </si>
  <si>
    <t>Walgreen</t>
  </si>
  <si>
    <t>Maneesha Khanna</t>
  </si>
  <si>
    <t>Director-Marketing Analytics &amp; Tech.</t>
  </si>
  <si>
    <t xml:space="preserve"> PepsiCo Global Media COE</t>
  </si>
  <si>
    <t>Hannah Richardson</t>
  </si>
  <si>
    <t xml:space="preserve">Effectiveness Business Director </t>
  </si>
  <si>
    <t xml:space="preserve"> Manning Gottlieb OMD</t>
  </si>
  <si>
    <t>Lynne Stephens</t>
  </si>
  <si>
    <t xml:space="preserve">Audience Development Strategist </t>
  </si>
  <si>
    <t>Washington International Horse Show</t>
  </si>
  <si>
    <t>Shayla F.</t>
  </si>
  <si>
    <t>Federico Raoul Cucchi</t>
  </si>
  <si>
    <t>Senior Programme Manager</t>
  </si>
  <si>
    <t>Hind Sarhane</t>
  </si>
  <si>
    <t>Category manager</t>
  </si>
  <si>
    <t>Delpeyrat</t>
  </si>
  <si>
    <t>Vanessa Bresky</t>
  </si>
  <si>
    <t>Ron Pasko</t>
  </si>
  <si>
    <t xml:space="preserve">HCP Concierge  </t>
  </si>
  <si>
    <t>Cristiana Cena</t>
  </si>
  <si>
    <t>Business Development &amp; Sales Steering Manager</t>
  </si>
  <si>
    <t>BSH Italia</t>
  </si>
  <si>
    <t>Erik Prinz Grunde</t>
  </si>
  <si>
    <t>Team Manager, Data Science and Analytics</t>
  </si>
  <si>
    <t>Swedbank</t>
  </si>
  <si>
    <t>Michael Zoglio</t>
  </si>
  <si>
    <t xml:space="preserve">Tile </t>
  </si>
  <si>
    <t>Kelly Pietsch</t>
  </si>
  <si>
    <t>Heather Rocchetta</t>
  </si>
  <si>
    <t>Vice President, Data &amp; Modeling Sciences</t>
  </si>
  <si>
    <t>Srinivas Relangi</t>
  </si>
  <si>
    <t>Vice President - Data Mining and Analytics</t>
  </si>
  <si>
    <t>Edward Willis</t>
  </si>
  <si>
    <t>Dignity</t>
  </si>
  <si>
    <t>Fernando Monaco</t>
  </si>
  <si>
    <t>Qi Yu</t>
  </si>
  <si>
    <t>Jessica Kelton</t>
  </si>
  <si>
    <t>Sr. Manager - Data Scientist</t>
  </si>
  <si>
    <t>Edvinas S.</t>
  </si>
  <si>
    <t xml:space="preserve">Chief Data Officer </t>
  </si>
  <si>
    <t>Rootz</t>
  </si>
  <si>
    <t>Christos Katsantonis</t>
  </si>
  <si>
    <t>Finance Business Partner - Buying, Strategy &amp; Marketing</t>
  </si>
  <si>
    <t>Christina Caruso Nevoso</t>
  </si>
  <si>
    <t xml:space="preserve">Lead Brand Manager Afrin &amp; Coricidin </t>
  </si>
  <si>
    <t>Apoorva Sharma</t>
  </si>
  <si>
    <t>Associate Manager, Brand Insights, Consumer &amp; Market Intelligence</t>
  </si>
  <si>
    <t>Karin Haglund</t>
  </si>
  <si>
    <t>Klarna</t>
  </si>
  <si>
    <t>Pam Pinnington</t>
  </si>
  <si>
    <t>Manager - Advanced Analytics &amp; Modelling | Global Marketing Analytics</t>
  </si>
  <si>
    <t>Patrick C.</t>
  </si>
  <si>
    <t>Consumer Insights Director</t>
  </si>
  <si>
    <t>Ashish K.</t>
  </si>
  <si>
    <t>Arndt Claußen</t>
  </si>
  <si>
    <t>Manager Data Science and Business Development</t>
  </si>
  <si>
    <t>Kyle Akerman</t>
  </si>
  <si>
    <t xml:space="preserve">Web Analyst and Measurement Marketer </t>
  </si>
  <si>
    <t>Akerman Analytics</t>
  </si>
  <si>
    <t>Mahmoud Elgales</t>
  </si>
  <si>
    <t xml:space="preserve">Sr. Performance Marketing Specialist </t>
  </si>
  <si>
    <t>Business Factory</t>
  </si>
  <si>
    <t>Osama Tariq</t>
  </si>
  <si>
    <t>Joshua B. Moyer</t>
  </si>
  <si>
    <t>VP/Partner: marketing, strategy, product management, analytics</t>
  </si>
  <si>
    <t>Hillside Equity, Inc &amp; various</t>
  </si>
  <si>
    <t>Derek Baker</t>
  </si>
  <si>
    <t>Partner - Media, Data &amp; Technology'</t>
  </si>
  <si>
    <t xml:space="preserve">PwC </t>
  </si>
  <si>
    <t>Celine Francois</t>
  </si>
  <si>
    <t>Head Of Digital Media</t>
  </si>
  <si>
    <t>Mónica Alejandra Ostos Navarro</t>
  </si>
  <si>
    <t xml:space="preserve">Head Of Digital Marketing </t>
  </si>
  <si>
    <t>Bob Wyman</t>
  </si>
  <si>
    <t>WholeStory, LLC</t>
  </si>
  <si>
    <t>Saba Faruqui</t>
  </si>
  <si>
    <t>Jochen Koedijk</t>
  </si>
  <si>
    <t>SVP, Global Growth Marketing &amp; Media</t>
  </si>
  <si>
    <t>Mel Stonier</t>
  </si>
  <si>
    <t>Head of Brand Marketing &amp; Communications</t>
  </si>
  <si>
    <t>Peter Hædersdal</t>
  </si>
  <si>
    <t>Marketing Network Effectiveness Manager Nordic Region</t>
  </si>
  <si>
    <t>Fajar Hariyanto</t>
  </si>
  <si>
    <t>VP Senior Marketing Manager Strategy Planning, Effectiveness and Research</t>
  </si>
  <si>
    <t>Vinod Subramanian</t>
  </si>
  <si>
    <t xml:space="preserve">Director of Global Marketing Effectiveness, Brand Media and Agency Management </t>
  </si>
  <si>
    <t>Scott Belt</t>
  </si>
  <si>
    <t>Strategy &amp; Analytics Manager - CRM (Media, Consumer, Analytics)</t>
  </si>
  <si>
    <t>Stellantis</t>
  </si>
  <si>
    <t>Tianbi Men</t>
  </si>
  <si>
    <t>Niclas Kullman</t>
  </si>
  <si>
    <t xml:space="preserve">Global head of Digital Marketing, Media and Marketing Analytics </t>
  </si>
  <si>
    <t>Polestar</t>
  </si>
  <si>
    <t>Fredrik Thorsén</t>
  </si>
  <si>
    <t xml:space="preserve">Global Head of Digital and E-commerce </t>
  </si>
  <si>
    <t>Karo Pharma</t>
  </si>
  <si>
    <t>Lyndon Wells</t>
  </si>
  <si>
    <t>Global Head of Media at Volvo Cars</t>
  </si>
  <si>
    <t>Rheya Rab</t>
  </si>
  <si>
    <t>Sr Manager Digital Media and Customer Analytics</t>
  </si>
  <si>
    <t xml:space="preserve"> MoneyGram International</t>
  </si>
  <si>
    <t>Fernando D’Onofrio</t>
  </si>
  <si>
    <t xml:space="preserve">Media &amp; Country insights Analytics &amp; insights manager </t>
  </si>
  <si>
    <t>Shreya Jalan Agarwal</t>
  </si>
  <si>
    <t>Associate Director, Media Analytics &amp; Insights</t>
  </si>
  <si>
    <t>John Larder</t>
  </si>
  <si>
    <t>Head of Audience Data and Analytics, Future Media</t>
  </si>
  <si>
    <t>Richard Marriott</t>
  </si>
  <si>
    <t xml:space="preserve">Head of Zazzle Media </t>
  </si>
  <si>
    <t xml:space="preserve">Zazzle Media </t>
  </si>
  <si>
    <t>João Querido</t>
  </si>
  <si>
    <t xml:space="preserve">Head of Digital Analytics - Viacom Int / My5 (Channel5) </t>
  </si>
  <si>
    <t>Navin Rajaram</t>
  </si>
  <si>
    <t xml:space="preserve">Global Head of Digital and Marketing Analytics </t>
  </si>
  <si>
    <t>HSBC Retail Banking and Wealth Management</t>
  </si>
  <si>
    <t>Gareth Turner</t>
  </si>
  <si>
    <t xml:space="preserve">Weetabix </t>
  </si>
  <si>
    <t>CHAIDO ILIOPOULOU</t>
  </si>
  <si>
    <t>Head of Brand, Marketing Communications, Media and Insights</t>
  </si>
  <si>
    <t>Aneesh Kumar'</t>
  </si>
  <si>
    <t xml:space="preserve">Founder and CEO </t>
  </si>
  <si>
    <t>Media Analytics Company</t>
  </si>
  <si>
    <t>Amy Roe</t>
  </si>
  <si>
    <t xml:space="preserve">Head of Media, Insights &amp; Analytics, and Consumer-Driven Strategy NA Feminine Care </t>
  </si>
  <si>
    <t>Ryan Lindo</t>
  </si>
  <si>
    <t xml:space="preserve">Head of Performance Media Analytics </t>
  </si>
  <si>
    <t xml:space="preserve">Moneysupermarket Group </t>
  </si>
  <si>
    <t>Vanessa Woon</t>
  </si>
  <si>
    <t>Associate Manager, Media Effectiveness &amp; Insights</t>
  </si>
  <si>
    <t>dentsu international</t>
  </si>
  <si>
    <t>Francesco Bellomo</t>
  </si>
  <si>
    <t xml:space="preserve">Media &amp; Consumer Insights Senior Manager </t>
  </si>
  <si>
    <t>Haier Europe</t>
  </si>
  <si>
    <t>Simone Mahn</t>
  </si>
  <si>
    <t>Wolters Kluwer</t>
  </si>
  <si>
    <t>Rafael Rivero</t>
  </si>
  <si>
    <t>VP of Marketing Effectiveness and Transformation ► Strategy | Budgeting | Team Leadership</t>
  </si>
  <si>
    <t>Nick Tran</t>
  </si>
  <si>
    <t>VP Marketing and Growth</t>
  </si>
  <si>
    <t xml:space="preserve">Backblaze </t>
  </si>
  <si>
    <t>Richard Metzger</t>
  </si>
  <si>
    <t>Founder and CMO | Digital Marketing | eCommerce | Social Media | Analytics | Customer Experience at Cahoople LLC</t>
  </si>
  <si>
    <t>Cahoople LLC</t>
  </si>
  <si>
    <t>Jessica Weisenberger</t>
  </si>
  <si>
    <t xml:space="preserve">Director, Analytics &amp; Insights across North America Pantene, Herbal Essences &amp; Hair Portfolio Media </t>
  </si>
  <si>
    <t>Ryan Pancoast</t>
  </si>
  <si>
    <t>Manager - Retail Media, Digital Insights and Analytics</t>
  </si>
  <si>
    <t>Remzi Tokuz</t>
  </si>
  <si>
    <t xml:space="preserve">Consumer &amp; Media Insights Manager </t>
  </si>
  <si>
    <t>Jéssica Lima</t>
  </si>
  <si>
    <t>Media Specialist, Consumer Insights</t>
  </si>
  <si>
    <t>PUMA Group</t>
  </si>
  <si>
    <t>Preeta Chandra</t>
  </si>
  <si>
    <t xml:space="preserve">Head of Marketing and Effectiveness </t>
  </si>
  <si>
    <t>Xiaolin Zhong</t>
  </si>
  <si>
    <t>Integrated Media Insights Manager</t>
  </si>
  <si>
    <t>Nicole Martin</t>
  </si>
  <si>
    <t>VP of Strategy, Media &amp; Analytics</t>
  </si>
  <si>
    <t>Pace Communications</t>
  </si>
  <si>
    <t>Jay Shino</t>
  </si>
  <si>
    <t>Vice President, Digital Strategy and Analytics at Confideo</t>
  </si>
  <si>
    <t>Confideo</t>
  </si>
  <si>
    <t>Gretchen Curtis</t>
  </si>
  <si>
    <t xml:space="preserve">Vice President of Marketing (Ecommerce, Customer Insights, Direct Marketing &amp; Media) </t>
  </si>
  <si>
    <t>Weissman Theatrical Supplies</t>
  </si>
  <si>
    <t>Erin Flynn</t>
  </si>
  <si>
    <t>Vice President, Media, Marketing Strategy &amp; Insights</t>
  </si>
  <si>
    <t>Showtime Networks Inc.</t>
  </si>
  <si>
    <t>Anders Uttrup</t>
  </si>
  <si>
    <t>Chief Marketing &amp; Digital Officer - Turning media insights into great decisions</t>
  </si>
  <si>
    <t>Infomedia</t>
  </si>
  <si>
    <t>James Yardley</t>
  </si>
  <si>
    <t xml:space="preserve">Head of Insight &amp; Analytics - Global Data Media </t>
  </si>
  <si>
    <t>GlobalData Plc</t>
  </si>
  <si>
    <t>Greg Hamilton</t>
  </si>
  <si>
    <t>Vice President of Media, Insights &amp; Content Strategy</t>
  </si>
  <si>
    <t>Little Caesars Pizza</t>
  </si>
  <si>
    <t>Gyan Harshvardhan</t>
  </si>
  <si>
    <t>Timothy Kosuda</t>
  </si>
  <si>
    <t>Assistant Vice President, Digital IT - Consumer and Media Data Platforms, BI and Analytics</t>
  </si>
  <si>
    <t>Fatma is in contact with L'Oreal</t>
  </si>
  <si>
    <t>Anthony Bustos</t>
  </si>
  <si>
    <t>Director, Marketing Strategy (Acquisition Marketing, Marketing Analytics and Media Strategy)</t>
  </si>
  <si>
    <t>Healthfirst</t>
  </si>
  <si>
    <t>Cristina Kimmel</t>
  </si>
  <si>
    <t xml:space="preserve">SVP, Media Effectiveness </t>
  </si>
  <si>
    <t>Adrian Horvat</t>
  </si>
  <si>
    <t>Global Marketing Effectiveness Manager</t>
  </si>
  <si>
    <t>Mark Bowers</t>
  </si>
  <si>
    <t xml:space="preserve">Head of Media and Content Analytics </t>
  </si>
  <si>
    <t>Yahoo</t>
  </si>
  <si>
    <t>Stefan Kirkedal</t>
  </si>
  <si>
    <t xml:space="preserve">Head of Customer Insights, Loyalty and Media Development </t>
  </si>
  <si>
    <t>Matas A/S</t>
  </si>
  <si>
    <t>Hannah Nguyen</t>
  </si>
  <si>
    <t xml:space="preserve">Account Manager - Data Analytics &amp; Insights | Media &amp; Entertainment </t>
  </si>
  <si>
    <t>Elisabeth Fernandes</t>
  </si>
  <si>
    <t>Head of Analytics and Audience Insights (Media Sector)</t>
  </si>
  <si>
    <t>Público</t>
  </si>
  <si>
    <t>Christian Veysseyre</t>
  </si>
  <si>
    <t>Director, Consumer Insights and Social Media Intelligence</t>
  </si>
  <si>
    <t>Christopher Lee</t>
  </si>
  <si>
    <t>Head of Digital Media Strategy &amp; Insights</t>
  </si>
  <si>
    <t>Supplyframe</t>
  </si>
  <si>
    <t>Mark Czerniuk</t>
  </si>
  <si>
    <t>Sr. Manager, Performance Media - AMP &amp; Analytics</t>
  </si>
  <si>
    <t>Recruitics</t>
  </si>
  <si>
    <t>Bishwajeet Sama</t>
  </si>
  <si>
    <t xml:space="preserve">Brand Strategy - Global Media Management &amp; Consumer Insights </t>
  </si>
  <si>
    <t>Alison Au</t>
  </si>
  <si>
    <t xml:space="preserve">Senior Manager, Digital Media Analytics </t>
  </si>
  <si>
    <t>Vinayak Nair</t>
  </si>
  <si>
    <t>Manager, Analytics and Media Management</t>
  </si>
  <si>
    <t>Maria Angélica Vianna</t>
  </si>
  <si>
    <t xml:space="preserve">Marketing Analytics &amp; Media Manager </t>
  </si>
  <si>
    <t>Benjamin Larkin</t>
  </si>
  <si>
    <t xml:space="preserve">Media Analytics Director </t>
  </si>
  <si>
    <t>Suresh Ganapathy</t>
  </si>
  <si>
    <t>Vice President: Enterprise Data Analytics, Business Intelligence, Media &amp; Digital Transformation</t>
  </si>
  <si>
    <t>Doug Hall</t>
  </si>
  <si>
    <t>Senior Director of Analytics EMEA at Media.monks</t>
  </si>
  <si>
    <t xml:space="preserve">Media.Monks </t>
  </si>
  <si>
    <t>Julien Vancauwenberghe</t>
  </si>
  <si>
    <t>Head of Marketing, Amazon Fresh Stores (Insights, Acquisition, Engagement, Media, Creative)</t>
  </si>
  <si>
    <t>Kyle Fratini</t>
  </si>
  <si>
    <t>EVP, Growth &amp; Strategy - Media Effectiveness</t>
  </si>
  <si>
    <t>Scott Marsden</t>
  </si>
  <si>
    <t>EVP, Media &amp; Analytics</t>
  </si>
  <si>
    <t>Rodrigo Sampera</t>
  </si>
  <si>
    <t>Associate Director Digital &amp; Social Media Insights</t>
  </si>
  <si>
    <t>ATCS Inc.</t>
  </si>
  <si>
    <t>Ann Peebles Rimkus</t>
  </si>
  <si>
    <t xml:space="preserve">\Vice President, Media Strategy &amp; Consumer Insights </t>
  </si>
  <si>
    <t>The Point Group</t>
  </si>
  <si>
    <t>Marcus Cho</t>
  </si>
  <si>
    <t>Global Digital Innovation - Digital, Media &amp; Insights</t>
  </si>
  <si>
    <t>Royal FrieslandCampina</t>
  </si>
  <si>
    <t>Anni Ling</t>
  </si>
  <si>
    <t xml:space="preserve">Manager, Digital Media Analytics </t>
  </si>
  <si>
    <t>Ekaterina Gladnikova</t>
  </si>
  <si>
    <t>Jose A.</t>
  </si>
  <si>
    <t>Karan Chopra</t>
  </si>
  <si>
    <t>Abdul Basit Qureshi</t>
  </si>
  <si>
    <t>Dovetail Games</t>
  </si>
  <si>
    <t>Veerle Liebaut</t>
  </si>
  <si>
    <t>Data, Insights and Analytics manager</t>
  </si>
  <si>
    <t>D'Ieteren Auto</t>
  </si>
  <si>
    <t>Marjolein van Baardwijk</t>
  </si>
  <si>
    <t>Manager Business Analyst</t>
  </si>
  <si>
    <t>Marion Jonville</t>
  </si>
  <si>
    <t>Insights Manager France</t>
  </si>
  <si>
    <t>Carole Azenkout</t>
  </si>
  <si>
    <t xml:space="preserve">France Marketing Director </t>
  </si>
  <si>
    <t>Kandathil Jacob</t>
  </si>
  <si>
    <t>Associate Director of Analytics Strategy</t>
  </si>
  <si>
    <t>Benjamin Noudelberg</t>
  </si>
  <si>
    <t>Managing Director - Strategy Retail</t>
  </si>
  <si>
    <t>Noleen Turner</t>
  </si>
  <si>
    <t>Aspen Healthcare</t>
  </si>
  <si>
    <t>Thomas Otto</t>
  </si>
  <si>
    <t xml:space="preserve">Head of Customer Success Management (DACH) </t>
  </si>
  <si>
    <t>Exasol</t>
  </si>
  <si>
    <t>Alyson G.</t>
  </si>
  <si>
    <t xml:space="preserve">Director Of Media, Planning &amp; Strategy </t>
  </si>
  <si>
    <t>The Walt Disney Studios</t>
  </si>
  <si>
    <t>Tiffany Wang</t>
  </si>
  <si>
    <t xml:space="preserve">Director, Advertising and Media </t>
  </si>
  <si>
    <t>FX Networks</t>
  </si>
  <si>
    <t>Matt Lawler</t>
  </si>
  <si>
    <t>Director of Digital Media, Global Partnerships</t>
  </si>
  <si>
    <t>AEG</t>
  </si>
  <si>
    <t>Luiz Gustavo Fernandes Pinto</t>
  </si>
  <si>
    <t>Director Digital Ad Ops, Digital Media International Networks</t>
  </si>
  <si>
    <t>David Tomala</t>
  </si>
  <si>
    <t>Roku Inc</t>
  </si>
  <si>
    <t>Dan Benporat</t>
  </si>
  <si>
    <t xml:space="preserve">Director, Analytics &amp; Digital Media </t>
  </si>
  <si>
    <t>Wondery</t>
  </si>
  <si>
    <t>Alex Saab</t>
  </si>
  <si>
    <t xml:space="preserve">Senior Client Partner - Data Enablement </t>
  </si>
  <si>
    <t>Evgeniia (Jane) Platonova</t>
  </si>
  <si>
    <t>adQuadrant</t>
  </si>
  <si>
    <t>Annette Domnik</t>
  </si>
  <si>
    <t>Zarbee's Naturals</t>
  </si>
  <si>
    <t>Marcie Winitt</t>
  </si>
  <si>
    <t>Scrum Master, Bank Marketing</t>
  </si>
  <si>
    <t>Giancarlo Miluccio</t>
  </si>
  <si>
    <t>Chief Data Officer / Head of Data</t>
  </si>
  <si>
    <t>Unibail-Rodamco-Westfield</t>
  </si>
  <si>
    <t>Kevin M.</t>
  </si>
  <si>
    <t>Digital Business Development Director</t>
  </si>
  <si>
    <t xml:space="preserve">Marstudio, Inc. </t>
  </si>
  <si>
    <t>Jenny Crosby</t>
  </si>
  <si>
    <t xml:space="preserve"> Intuit </t>
  </si>
  <si>
    <t>Matthew Krueger</t>
  </si>
  <si>
    <t>WhoSay Inc.</t>
  </si>
  <si>
    <t>Catherine Carleton</t>
  </si>
  <si>
    <t>Stephen Hilton</t>
  </si>
  <si>
    <t>Allison Reebie</t>
  </si>
  <si>
    <t>Senior Director &amp; Practice Lead, Research</t>
  </si>
  <si>
    <t>Abhishek B.</t>
  </si>
  <si>
    <t>Analyst, Business Intelligence &amp; Data Visualization</t>
  </si>
  <si>
    <t xml:space="preserve">Wavemaker US </t>
  </si>
  <si>
    <t>Tom Mitchell</t>
  </si>
  <si>
    <t>Goodlord</t>
  </si>
  <si>
    <t>Christina Omori</t>
  </si>
  <si>
    <t>Senior Insights Manager, GTM Insights &amp; Analytics</t>
  </si>
  <si>
    <t>Sonos</t>
  </si>
  <si>
    <t>Urangua M.</t>
  </si>
  <si>
    <t xml:space="preserve">Stonepeak Ceramics </t>
  </si>
  <si>
    <t>Tye DeGrange</t>
  </si>
  <si>
    <t>CEO | Principal | Growth Marketer</t>
  </si>
  <si>
    <t>Round Barn Labs</t>
  </si>
  <si>
    <t>Greater Seattle</t>
  </si>
  <si>
    <t>David Barnes</t>
  </si>
  <si>
    <t>Jennifer Huber</t>
  </si>
  <si>
    <t>Director, Media Strategy and Planning at Rock Central</t>
  </si>
  <si>
    <t xml:space="preserve">Rock Central </t>
  </si>
  <si>
    <t>Emmanuela “Ela” Ebunilo</t>
  </si>
  <si>
    <t xml:space="preserve">WONGDOODY </t>
  </si>
  <si>
    <t>Cynthia Clotzman</t>
  </si>
  <si>
    <t>Patient Marketing Manager, Brand and Channel Marketing, EP Therapies</t>
  </si>
  <si>
    <t>Angelo Moncada</t>
  </si>
  <si>
    <t>Category and Shopper Insights Manager</t>
  </si>
  <si>
    <t>Weston Foods</t>
  </si>
  <si>
    <t>Christy Lightley</t>
  </si>
  <si>
    <t>Group Marketing Manager</t>
  </si>
  <si>
    <t>Cashmaster</t>
  </si>
  <si>
    <t>Karin Turki</t>
  </si>
  <si>
    <t>CONDA</t>
  </si>
  <si>
    <t>Kerstin Valet</t>
  </si>
  <si>
    <t>CRIF Bürgel</t>
  </si>
  <si>
    <t>Jasenaite Laura</t>
  </si>
  <si>
    <t>Chief Product and Technology Officer</t>
  </si>
  <si>
    <t>Debono</t>
  </si>
  <si>
    <t>Vincent de GIVRY</t>
  </si>
  <si>
    <t>Domo Chemicals</t>
  </si>
  <si>
    <t>Christina Grace</t>
  </si>
  <si>
    <t>Head of Marketing and Sales</t>
  </si>
  <si>
    <t>Fennies Nurseries</t>
  </si>
  <si>
    <t>Olivier Raspin</t>
  </si>
  <si>
    <t>Solution Marketing Specialist</t>
  </si>
  <si>
    <t>Bram Verleur</t>
  </si>
  <si>
    <t>Data Lead</t>
  </si>
  <si>
    <t>Omoda</t>
  </si>
  <si>
    <t>Lini Cao</t>
  </si>
  <si>
    <t>Chetwood</t>
  </si>
  <si>
    <t>James Bradley</t>
  </si>
  <si>
    <t>Geometrica Fund Advisors</t>
  </si>
  <si>
    <t>Dan Trimmer</t>
  </si>
  <si>
    <t>Sr. Director, Enterprise Analytics &amp; Insights</t>
  </si>
  <si>
    <t>Sudesh Jog</t>
  </si>
  <si>
    <t>Vice President, Data &amp; Analytics, UK &amp; North America</t>
  </si>
  <si>
    <t>apetito UK</t>
  </si>
  <si>
    <t>Robert Steidle</t>
  </si>
  <si>
    <t>Analytics Vice President</t>
  </si>
  <si>
    <t>Vivek Prabhakar</t>
  </si>
  <si>
    <t>Head, Marketing Planning &amp; Analysis</t>
  </si>
  <si>
    <t>David Hill</t>
  </si>
  <si>
    <t>VP, Product Marketing</t>
  </si>
  <si>
    <t>Parastoo Naghavi</t>
  </si>
  <si>
    <t>Senior Manager of Advanced Analytics</t>
  </si>
  <si>
    <t xml:space="preserve">Scotiabank </t>
  </si>
  <si>
    <t>Kate Dennis</t>
  </si>
  <si>
    <t>Director, Marketing &amp; Sales Analytics</t>
  </si>
  <si>
    <t>Guardant Health</t>
  </si>
  <si>
    <t>Chris Caniano</t>
  </si>
  <si>
    <t>Executive Director of Advance Analytics and Loyalty Marketing</t>
  </si>
  <si>
    <t>MGM Resorts International</t>
  </si>
  <si>
    <t xml:space="preserve">william ngamou  </t>
  </si>
  <si>
    <t>Belfius Bank</t>
  </si>
  <si>
    <t>Donato Carrieri</t>
  </si>
  <si>
    <t>Anne-Marie Glineur</t>
  </si>
  <si>
    <t>Chief Data Officer at Belfius</t>
  </si>
  <si>
    <t>Hannes Heylen</t>
  </si>
  <si>
    <t xml:space="preserve">Head of Data &amp; Analytics </t>
  </si>
  <si>
    <t>11/04/2021</t>
  </si>
  <si>
    <t>Maxime Gramme</t>
  </si>
  <si>
    <t>Project Manager - Customer Data Analytics - Analytics</t>
  </si>
  <si>
    <t>Christopher Strong</t>
  </si>
  <si>
    <t>Lead, Machine Learning Data Science, 84.51°</t>
  </si>
  <si>
    <t xml:space="preserve"> 84.51°</t>
  </si>
  <si>
    <t>02/22/2022</t>
  </si>
  <si>
    <t>Rosita Apostolico</t>
  </si>
  <si>
    <t xml:space="preserve">
Head of Marketing Science &amp; Analytics,</t>
  </si>
  <si>
    <t>Amit Kumar</t>
  </si>
  <si>
    <t xml:space="preserve">Julie Sharrocks  </t>
  </si>
  <si>
    <t xml:space="preserve">Head Of Science </t>
  </si>
  <si>
    <t>Tomasz Sasin</t>
  </si>
  <si>
    <t xml:space="preserve">Applied Data Science Director EMEA </t>
  </si>
  <si>
    <t>Ankur Singh</t>
  </si>
  <si>
    <t>SVP Analytics and Data Science</t>
  </si>
  <si>
    <t xml:space="preserve">Jaewoo Lee  </t>
  </si>
  <si>
    <t xml:space="preserve">Applied data science manager </t>
  </si>
  <si>
    <t>Sandra Stanley</t>
  </si>
  <si>
    <t xml:space="preserve">Chief Data Science Officer </t>
  </si>
  <si>
    <t>John Froman</t>
  </si>
  <si>
    <t xml:space="preserve">Vice President of Marketing, Americas </t>
  </si>
  <si>
    <t>Issac Mathew</t>
  </si>
  <si>
    <t>Senior Director, Data Science a</t>
  </si>
  <si>
    <t>Dan Harrington</t>
  </si>
  <si>
    <t>Data Science and Advanced Analytics</t>
  </si>
  <si>
    <t>Eric Kostello</t>
  </si>
  <si>
    <t>Melissa Ludack</t>
  </si>
  <si>
    <t>Sr Director Data Science &amp; Analytics</t>
  </si>
  <si>
    <t>Brad Thompson</t>
  </si>
  <si>
    <t xml:space="preserve">Vice President, Data and Analytics </t>
  </si>
  <si>
    <t>Colleen Theisen</t>
  </si>
  <si>
    <t xml:space="preserve">Sr. Director Data Sciences &amp; Analytics </t>
  </si>
  <si>
    <t>Reed Thunstrom</t>
  </si>
  <si>
    <t>Kristina Coles</t>
  </si>
  <si>
    <t>Zhenlei Wang</t>
  </si>
  <si>
    <t xml:space="preserve">VP of Analytics </t>
  </si>
  <si>
    <t xml:space="preserve"> Bankers Healthcare Group</t>
  </si>
  <si>
    <t>Dallas Munkus</t>
  </si>
  <si>
    <t xml:space="preserve">Sr. Director, Data Science Capabilities </t>
  </si>
  <si>
    <t>Keshav Sud</t>
  </si>
  <si>
    <t>Associate Director - Data Science and Analytics</t>
  </si>
  <si>
    <t>Huishuai Li</t>
  </si>
  <si>
    <t>Sr. Customer Intelligence Analyst</t>
  </si>
  <si>
    <t>Vincent Martenot</t>
  </si>
  <si>
    <t>Manager data scientist</t>
  </si>
  <si>
    <t>Quinten</t>
  </si>
  <si>
    <t>Hema B.</t>
  </si>
  <si>
    <t>Director Of Digital Analytics</t>
  </si>
  <si>
    <t xml:space="preserve">ALC </t>
  </si>
  <si>
    <t>Chris Beckett</t>
  </si>
  <si>
    <t>Darshan Patel</t>
  </si>
  <si>
    <t>Owen Ridolfi</t>
  </si>
  <si>
    <t>Vice President of Analytic Products</t>
  </si>
  <si>
    <t>Flashtalking by Mediaocean</t>
  </si>
  <si>
    <t>Kent Stones</t>
  </si>
  <si>
    <t xml:space="preserve">Dorothy's Power Foods </t>
  </si>
  <si>
    <t>Shade Wilson</t>
  </si>
  <si>
    <t>Vice President, Digital Strategy &amp; Analytics</t>
  </si>
  <si>
    <t>KHJ Brand Activation</t>
  </si>
  <si>
    <t>Massachusett</t>
  </si>
  <si>
    <t>Nadia Bellerophon</t>
  </si>
  <si>
    <t>Fondatrice</t>
  </si>
  <si>
    <t>Kids Star Box</t>
  </si>
  <si>
    <t>the company is still young, not interested at this time</t>
  </si>
  <si>
    <t>Kanika Misra</t>
  </si>
  <si>
    <t>Erica Carestio</t>
  </si>
  <si>
    <t>Associate Director, Commercial Excellence &amp; Business Development, Balkans</t>
  </si>
  <si>
    <t>Jamie Mawby</t>
  </si>
  <si>
    <t>Senior Digital Strategist</t>
  </si>
  <si>
    <t xml:space="preserve">SYZYGY </t>
  </si>
  <si>
    <t>Hunter Phillips</t>
  </si>
  <si>
    <t>Director, Partnerships &amp; Strategic Solutions</t>
  </si>
  <si>
    <t>Choozle</t>
  </si>
  <si>
    <t>Will Mitchell</t>
  </si>
  <si>
    <t>Director of Strategic Planning</t>
  </si>
  <si>
    <t>Compound</t>
  </si>
  <si>
    <t>Varun Dupuguntla</t>
  </si>
  <si>
    <t>Tech Lead</t>
  </si>
  <si>
    <t>Wangmei (Alexis) Zeng</t>
  </si>
  <si>
    <t>Growth Marketing Analyst</t>
  </si>
  <si>
    <t>Fitbod</t>
  </si>
  <si>
    <t>Nancy Slivoski</t>
  </si>
  <si>
    <t>Manager, Demand Sciences</t>
  </si>
  <si>
    <t>Nathan Herron</t>
  </si>
  <si>
    <t xml:space="preserve">Protect America </t>
  </si>
  <si>
    <t>Aaron Quinby</t>
  </si>
  <si>
    <t>Katie Scott</t>
  </si>
  <si>
    <t>Goodway Group</t>
  </si>
  <si>
    <t>John (Jack) Buehler</t>
  </si>
  <si>
    <t>Manager, Audience Solutions</t>
  </si>
  <si>
    <t>Nora Yang</t>
  </si>
  <si>
    <t>Manager, Data Sciences</t>
  </si>
  <si>
    <t>Joseph Unish</t>
  </si>
  <si>
    <t>National CineMedia (NCM)</t>
  </si>
  <si>
    <t>Rachel Moody</t>
  </si>
  <si>
    <t>Millennium Dental Technologies</t>
  </si>
  <si>
    <t>Emily Lee</t>
  </si>
  <si>
    <t>Senior Manager, Marketing Strategy &amp; Operations of Digital Services</t>
  </si>
  <si>
    <t>Indiegogo</t>
  </si>
  <si>
    <t>Anthony Vincent Russo</t>
  </si>
  <si>
    <t>Director of Growth</t>
  </si>
  <si>
    <t xml:space="preserve">Cage Point </t>
  </si>
  <si>
    <t>Hanna Byczkowska</t>
  </si>
  <si>
    <t>Finance Manager Global Creative Studio, Sales Support, Online, Strategy and Business Development</t>
  </si>
  <si>
    <t>Oriflame</t>
  </si>
  <si>
    <t>Mark Hoogerbeets</t>
  </si>
  <si>
    <t>Head of Digital Analytics, Online Marketing</t>
  </si>
  <si>
    <t>Chris Rowett</t>
  </si>
  <si>
    <t>Performance Director</t>
  </si>
  <si>
    <t>Journey Further</t>
  </si>
  <si>
    <t>Chris Harris</t>
  </si>
  <si>
    <t>Dan Loos</t>
  </si>
  <si>
    <t>Sr. Manager, Forecasting</t>
  </si>
  <si>
    <t>Horizon</t>
  </si>
  <si>
    <t>Asad Khan</t>
  </si>
  <si>
    <t>Head of Analytics and Data Management</t>
  </si>
  <si>
    <t>Marine Zacher</t>
  </si>
  <si>
    <t>Michael Mayer</t>
  </si>
  <si>
    <t>Nabila Lothaire</t>
  </si>
  <si>
    <t>Head of Visa Consulting &amp; Analytics FBL</t>
  </si>
  <si>
    <t>Soufiane Zaghmour</t>
  </si>
  <si>
    <t>Director - Visa Consulting &amp; Analytics - France, Belgium &amp; Luxembourg</t>
  </si>
  <si>
    <t>Lindsey Azzaretti</t>
  </si>
  <si>
    <t>Vice President, Data Strategy</t>
  </si>
  <si>
    <t>Jeff Carey</t>
  </si>
  <si>
    <t>VP/Director, Global Media</t>
  </si>
  <si>
    <t>Young Ji P.</t>
  </si>
  <si>
    <t>Director, Advanced Analytics Products</t>
  </si>
  <si>
    <t>Melinda Rolfs, CPA</t>
  </si>
  <si>
    <t xml:space="preserve">Alan Christian  </t>
  </si>
  <si>
    <t>Ge Bin</t>
  </si>
  <si>
    <t>Assistant Manager, Customer Analytics</t>
  </si>
  <si>
    <t>Aengus Kühne</t>
  </si>
  <si>
    <t xml:space="preserve">Business Development Consultant </t>
  </si>
  <si>
    <t>Strategy Insights</t>
  </si>
  <si>
    <t xml:space="preserve">Muhammad Haris Ansari </t>
  </si>
  <si>
    <t>Bayut.com</t>
  </si>
  <si>
    <t xml:space="preserve">Ayrin Aziz  </t>
  </si>
  <si>
    <t>Timothy J. Harsh</t>
  </si>
  <si>
    <t>Marketing Intelligence &amp; Analytics</t>
  </si>
  <si>
    <t>UCLA Health</t>
  </si>
  <si>
    <t>Vince Venditti</t>
  </si>
  <si>
    <t>Leaf Home</t>
  </si>
  <si>
    <t>Carolyn Dawkins</t>
  </si>
  <si>
    <t>Senior Vice President, Global Chief Marketing Officer at Clinique</t>
  </si>
  <si>
    <t>Atul Savalia</t>
  </si>
  <si>
    <t>Sr Manager - Marketing Analytics</t>
  </si>
  <si>
    <t>ForwardLine Financial</t>
  </si>
  <si>
    <t>Nathaly P.</t>
  </si>
  <si>
    <t>Head of Product and Consumer Insights</t>
  </si>
  <si>
    <t>Tony DiMiceli</t>
  </si>
  <si>
    <t>Vice President, Global Marketing Insights</t>
  </si>
  <si>
    <t>Jenn Garbach</t>
  </si>
  <si>
    <t>Vice President, Head of Upmarket Consumer Marketing &amp; Customer Analytics</t>
  </si>
  <si>
    <t>Carolyn Bykowski</t>
  </si>
  <si>
    <t>Manager, Consumer &amp; Market Insights</t>
  </si>
  <si>
    <t>Bonnie Hart</t>
  </si>
  <si>
    <t>Director, Growth &amp; Performance Marketing</t>
  </si>
  <si>
    <t>Herbivore Botanicals</t>
  </si>
  <si>
    <t>Andrei Utkin</t>
  </si>
  <si>
    <t>Brittany (Vincent) Cappucci</t>
  </si>
  <si>
    <t>Hair Cuttery</t>
  </si>
  <si>
    <t>Tony Archer</t>
  </si>
  <si>
    <t>Marketing performance lead</t>
  </si>
  <si>
    <t>ANZ</t>
  </si>
  <si>
    <t>Doug Sack</t>
  </si>
  <si>
    <t>Manager, Marketing Planning &amp; Analytics</t>
  </si>
  <si>
    <t>Dmitry Rashkeev</t>
  </si>
  <si>
    <t>Javier Pezzelatto</t>
  </si>
  <si>
    <t>Manager Digital Analytics</t>
  </si>
  <si>
    <t>Americatel</t>
  </si>
  <si>
    <t>Elyse Bell</t>
  </si>
  <si>
    <t>Director, Custom Insights</t>
  </si>
  <si>
    <t>Justin Remsbottom</t>
  </si>
  <si>
    <t>Sandi Michels</t>
  </si>
  <si>
    <t>VP | Consumer Insights</t>
  </si>
  <si>
    <t>Dress Barn</t>
  </si>
  <si>
    <t>Madeleine Salariosa</t>
  </si>
  <si>
    <t>Sr. Analyst, Sales &amp; Marketing Analytics</t>
  </si>
  <si>
    <t>Irwin Naturals</t>
  </si>
  <si>
    <t>Melissa Kowalke</t>
  </si>
  <si>
    <t>VP, Marketing Analytics &amp; Operations</t>
  </si>
  <si>
    <t>Dan Becker</t>
  </si>
  <si>
    <t>Director - Insights, Analytics, &amp; Experience</t>
  </si>
  <si>
    <t>Athene</t>
  </si>
  <si>
    <t>Deepan Nithi</t>
  </si>
  <si>
    <t xml:space="preserve">Head of Data and Analytics </t>
  </si>
  <si>
    <t>Lotto</t>
  </si>
  <si>
    <t>Kenya Lott</t>
  </si>
  <si>
    <t>Senior Manager, Global Consumer Insights</t>
  </si>
  <si>
    <t>Kids II</t>
  </si>
  <si>
    <t>Rob Vigneau</t>
  </si>
  <si>
    <t>Senior Manager, Insights and Shopper Marketing</t>
  </si>
  <si>
    <t>Adi Raz</t>
  </si>
  <si>
    <t>Vice President, Data Sciences and Operations</t>
  </si>
  <si>
    <t>Appriss</t>
  </si>
  <si>
    <t>Joshua Buchanan</t>
  </si>
  <si>
    <t>Director Network Optimization &amp; Data Science</t>
  </si>
  <si>
    <t>Nina Lakhani</t>
  </si>
  <si>
    <t>Director of Consumer Insights and Analytics</t>
  </si>
  <si>
    <t>Shake Shack</t>
  </si>
  <si>
    <t>Kevin Lu</t>
  </si>
  <si>
    <t>Senior Manager, Quantitative Modeling</t>
  </si>
  <si>
    <t>Alexandra Altieri</t>
  </si>
  <si>
    <t xml:space="preserve">Associate Director, Data &amp; Analytics </t>
  </si>
  <si>
    <t>Miriam Solomon</t>
  </si>
  <si>
    <t>Managing Director, Global Marketing, M&amp;A and Transaction Solutions</t>
  </si>
  <si>
    <t>Elena DeLiguori</t>
  </si>
  <si>
    <t>Director, Marketing Effectiveness &amp; Operations - Research Division</t>
  </si>
  <si>
    <t>James Connolly</t>
  </si>
  <si>
    <t>Director, Global Insights</t>
  </si>
  <si>
    <t>Kyle Sherwin</t>
  </si>
  <si>
    <t xml:space="preserve">SVP, Media, Sony Music Entertainment </t>
  </si>
  <si>
    <t>Mark Lawson</t>
  </si>
  <si>
    <t>Head of Performance</t>
  </si>
  <si>
    <t>News Xtend</t>
  </si>
  <si>
    <t>Rick Malhotra</t>
  </si>
  <si>
    <t>VP Data, Insights &amp; Analytics</t>
  </si>
  <si>
    <t>Rogers Sports &amp; Media</t>
  </si>
  <si>
    <t>Amit Wanchoo</t>
  </si>
  <si>
    <t>Hughes</t>
  </si>
  <si>
    <t>Dorine Péchiodat</t>
  </si>
  <si>
    <t>Sia Partners</t>
  </si>
  <si>
    <t>Amy Sharif</t>
  </si>
  <si>
    <t>Head of Data Science Operations</t>
  </si>
  <si>
    <t>Peak</t>
  </si>
  <si>
    <t>Mahad Hassan</t>
  </si>
  <si>
    <t>Flock Associates</t>
  </si>
  <si>
    <t>Not interested at this time.</t>
  </si>
  <si>
    <t>Advait Agarwal</t>
  </si>
  <si>
    <t>Senior Associate Director</t>
  </si>
  <si>
    <t>they do have their own MMM tool</t>
  </si>
  <si>
    <t>Parinaz Aeinnejad</t>
  </si>
  <si>
    <t>Associate Director, Market Research and Analytics</t>
  </si>
  <si>
    <t xml:space="preserve">AMP Agency </t>
  </si>
  <si>
    <t>Chloe Marechal</t>
  </si>
  <si>
    <t xml:space="preserve">Marketing Intelligence Analyst </t>
  </si>
  <si>
    <t>Tadas Bružikas</t>
  </si>
  <si>
    <t>Marketing Data Science &amp; Analytics Team Lead</t>
  </si>
  <si>
    <t>Vinted</t>
  </si>
  <si>
    <t>Madhumita Chakraborty</t>
  </si>
  <si>
    <t>Global Head Marketing Performance &amp; Analytics</t>
  </si>
  <si>
    <t>Matt Lovell</t>
  </si>
  <si>
    <t>Global Director of Data, Insights &amp; Media</t>
  </si>
  <si>
    <t>Elisabeth (Liz) Ricketson</t>
  </si>
  <si>
    <t>Sr Marketing Manager II - Indirect Channel</t>
  </si>
  <si>
    <t>Richard Watson</t>
  </si>
  <si>
    <t>VP, Media and Insights</t>
  </si>
  <si>
    <t>Civis Analytics</t>
  </si>
  <si>
    <t>Leanne Smith</t>
  </si>
  <si>
    <t>SVP, Business Insights &amp; Data Analytics</t>
  </si>
  <si>
    <t>Lasse Nord</t>
  </si>
  <si>
    <t xml:space="preserve">Vice President of Analytics &amp; Insights </t>
  </si>
  <si>
    <t>wendy zeng</t>
  </si>
  <si>
    <t xml:space="preserve">Director, Media Analytics &amp; Insights </t>
  </si>
  <si>
    <t xml:space="preserve">Red Bull </t>
  </si>
  <si>
    <t>Matt Storer</t>
  </si>
  <si>
    <t xml:space="preserve">Vice President, Analytics &amp; Insights and Strategy, Global Personal Health Care </t>
  </si>
  <si>
    <t>Adya Sinha</t>
  </si>
  <si>
    <t>Balaje Govindan</t>
  </si>
  <si>
    <t>Director - Enterprise Information and Analytics</t>
  </si>
  <si>
    <t>Cummins</t>
  </si>
  <si>
    <t>Ellis Williams</t>
  </si>
  <si>
    <t>Clue</t>
  </si>
  <si>
    <t>Jorge Ruiz</t>
  </si>
  <si>
    <t>Global Head of Marketing Science</t>
  </si>
  <si>
    <t>Anna Cornell Villierme</t>
  </si>
  <si>
    <t>Itelina (Xiaoye) Ma</t>
  </si>
  <si>
    <t>Group Manager, Analytics</t>
  </si>
  <si>
    <t>Khan</t>
  </si>
  <si>
    <t>Cathy Li</t>
  </si>
  <si>
    <t>Analyst | Senior Analyst | Analytics Project Manager | Senior Project Manager</t>
  </si>
  <si>
    <t>Ipsos North America</t>
  </si>
  <si>
    <t>Andrew Knoop</t>
  </si>
  <si>
    <t>Ads Measurement Vertical Lead</t>
  </si>
  <si>
    <t>Steve Jones</t>
  </si>
  <si>
    <t>Vice President, CMO, Small Commercial</t>
  </si>
  <si>
    <t>Frank A Rizzo Jr</t>
  </si>
  <si>
    <t>Mathematician &amp; Tutor</t>
  </si>
  <si>
    <t xml:space="preserve"> Self-employed</t>
  </si>
  <si>
    <t>Advertiser_Education</t>
  </si>
  <si>
    <t>Mihaela Ugarcovici</t>
  </si>
  <si>
    <t>Neurogene</t>
  </si>
  <si>
    <t>LeAnna Pierson</t>
  </si>
  <si>
    <t>Gustavo Canton</t>
  </si>
  <si>
    <t>Feila Zhang</t>
  </si>
  <si>
    <t>VP, Quant Manager</t>
  </si>
  <si>
    <t>Julie Hutchinson</t>
  </si>
  <si>
    <t>Priya Singhal</t>
  </si>
  <si>
    <t>Manager Insights and Analytics</t>
  </si>
  <si>
    <t>Mike Sacco</t>
  </si>
  <si>
    <t>Director DTC Performance Marketing</t>
  </si>
  <si>
    <t>Dermatologic Cosmetic Laboratories, DCL Skincare</t>
  </si>
  <si>
    <t>Samantha Elliott, CDMP</t>
  </si>
  <si>
    <t xml:space="preserve">Lendistry </t>
  </si>
  <si>
    <t>Rachel Hu</t>
  </si>
  <si>
    <t xml:space="preserve"> Customer Portfolios</t>
  </si>
  <si>
    <t>Josh Aston</t>
  </si>
  <si>
    <t>Chief Marketing Officer &amp; Co-Founder</t>
  </si>
  <si>
    <t xml:space="preserve">Above The Fold </t>
  </si>
  <si>
    <t>Alexander Theriault</t>
  </si>
  <si>
    <t>Marketing Strategy Lead</t>
  </si>
  <si>
    <t>LoriLee Sadler Bielski</t>
  </si>
  <si>
    <t>Faz K.</t>
  </si>
  <si>
    <t>Analytics and Operations Director</t>
  </si>
  <si>
    <t xml:space="preserve">Pink Squid </t>
  </si>
  <si>
    <t>Debbie Scott</t>
  </si>
  <si>
    <t xml:space="preserve">Relish Agency </t>
  </si>
  <si>
    <t>Jaime Sikora</t>
  </si>
  <si>
    <t xml:space="preserve">BitPay </t>
  </si>
  <si>
    <t>Julie Leo</t>
  </si>
  <si>
    <t>Marketing Operations Manager</t>
  </si>
  <si>
    <t>Mia Vieira</t>
  </si>
  <si>
    <t>MMI Agency</t>
  </si>
  <si>
    <t>Diana Hoskins Schildhouse</t>
  </si>
  <si>
    <t xml:space="preserve">Colgate-Palmolive </t>
  </si>
  <si>
    <t>Joy Bo</t>
  </si>
  <si>
    <t>RentRedi</t>
  </si>
  <si>
    <t>Brent M. Matheny</t>
  </si>
  <si>
    <t>Executive Director, Data &amp; Analytics</t>
  </si>
  <si>
    <t>Louise Stone</t>
  </si>
  <si>
    <t>senior insight manager</t>
  </si>
  <si>
    <t>The Silver Spoon Company</t>
  </si>
  <si>
    <t>George Spowart</t>
  </si>
  <si>
    <t>Red Rover</t>
  </si>
  <si>
    <t>Logan Riley</t>
  </si>
  <si>
    <t>R&amp;R Partners</t>
  </si>
  <si>
    <t>Pooja Ranganathan</t>
  </si>
  <si>
    <t>Senior Researcher, Media Insights</t>
  </si>
  <si>
    <t>Vox Media, LLC.</t>
  </si>
  <si>
    <t>she is still new in the company, will contact us if there is a need in the future</t>
  </si>
  <si>
    <t>Georgy Vogel</t>
  </si>
  <si>
    <t>Director, Data Scientist</t>
  </si>
  <si>
    <t>Pedro Nadler</t>
  </si>
  <si>
    <t>Lead Analytics - Marketing &amp; Media</t>
  </si>
  <si>
    <t>Pedro.nadler@rewe-group.com</t>
  </si>
  <si>
    <t>Don Holtz</t>
  </si>
  <si>
    <t>Group President</t>
  </si>
  <si>
    <t>David Lerchbacher</t>
  </si>
  <si>
    <t>Digible</t>
  </si>
  <si>
    <t>Jean-Michel Dubé</t>
  </si>
  <si>
    <t>Digital marketing manager</t>
  </si>
  <si>
    <t>Telus</t>
  </si>
  <si>
    <t>they already have their MMM partner</t>
  </si>
  <si>
    <t>Shipra Manchanda</t>
  </si>
  <si>
    <t>Media Analytics</t>
  </si>
  <si>
    <t>Angelique Waker (Frost)</t>
  </si>
  <si>
    <t>Director of Brand &amp; Marketing Effectiveness</t>
  </si>
  <si>
    <t xml:space="preserve">Bupa </t>
  </si>
  <si>
    <t>Julieta Martinez</t>
  </si>
  <si>
    <t>Executive Director, Media Measurement &amp; Insights</t>
  </si>
  <si>
    <t xml:space="preserve">Warner Bros. Entertainment </t>
  </si>
  <si>
    <t>Elias Eberhagen</t>
  </si>
  <si>
    <t>Senior performance marketing manager</t>
  </si>
  <si>
    <t xml:space="preserve">Duden Learnattack GmbH </t>
  </si>
  <si>
    <t>Cigdem Arslan</t>
  </si>
  <si>
    <t>Marketing Insights / Data Analyst</t>
  </si>
  <si>
    <t>ZIGGY</t>
  </si>
  <si>
    <t>Don Mahtani</t>
  </si>
  <si>
    <t>Marketing Analytics &amp; Personalization Lead</t>
  </si>
  <si>
    <t>Kumar Latchman</t>
  </si>
  <si>
    <t>Gabriela Martins L. M. Costa</t>
  </si>
  <si>
    <t>Senior Director, Marketing Brand Insights</t>
  </si>
  <si>
    <t xml:space="preserve">Anheuser-Busch InBev  </t>
  </si>
  <si>
    <t>Mark Del Grosso</t>
  </si>
  <si>
    <t>Consumer Insights and Business Analytics Manager</t>
  </si>
  <si>
    <t>Kevin Huysentruyt</t>
  </si>
  <si>
    <t>Group strategy advisor | data analytics</t>
  </si>
  <si>
    <t>Colruyt Group</t>
  </si>
  <si>
    <t>Vipin Gopal</t>
  </si>
  <si>
    <t xml:space="preserve">Chief Data and Analytics Officer </t>
  </si>
  <si>
    <t>Sonya Rothkirch</t>
  </si>
  <si>
    <t>Showtime Networks</t>
  </si>
  <si>
    <t>Danilo Blagojevic</t>
  </si>
  <si>
    <t>Luba Weissmann</t>
  </si>
  <si>
    <t>Martin Hepperger</t>
  </si>
  <si>
    <t>Alicia Leone</t>
  </si>
  <si>
    <t>Manager, North America Site Experience</t>
  </si>
  <si>
    <t>Sony Kalita</t>
  </si>
  <si>
    <t>Digital Database Marketing Analyst</t>
  </si>
  <si>
    <t>Kiron Mathew</t>
  </si>
  <si>
    <t>Director, Data Science &amp; Personalization</t>
  </si>
  <si>
    <t>Yu-Chen Chen</t>
  </si>
  <si>
    <t>Senior Analytics Manager, Market Analysis &amp; Strategy</t>
  </si>
  <si>
    <t>Maud PAYET</t>
  </si>
  <si>
    <t>Consultante Media Omnicanal Europe</t>
  </si>
  <si>
    <t>THE GOOD WILL</t>
  </si>
  <si>
    <t>Emre Erdem</t>
  </si>
  <si>
    <t>Pallas J.</t>
  </si>
  <si>
    <t>Senior Manager, Digital Optimization and Analytics, Digital Experience</t>
  </si>
  <si>
    <t>Cynthia Wang</t>
  </si>
  <si>
    <t>Senior Product Manager, MarTech</t>
  </si>
  <si>
    <t>Lillian Lo</t>
  </si>
  <si>
    <t>Data Science Lead / Principal Data Scientist</t>
  </si>
  <si>
    <t>Nathan Lekahal</t>
  </si>
  <si>
    <t xml:space="preserve">Director, Business Analytics &amp; Insights </t>
  </si>
  <si>
    <t>Theravance</t>
  </si>
  <si>
    <t>Helen Ávila</t>
  </si>
  <si>
    <t>Business Scientist</t>
  </si>
  <si>
    <t>Tripti Motwani</t>
  </si>
  <si>
    <t>Jerry Han</t>
  </si>
  <si>
    <t>Senior Manager - Decision Science</t>
  </si>
  <si>
    <t>Suzanne Marzziotti</t>
  </si>
  <si>
    <t>Director - Insights and Analytics</t>
  </si>
  <si>
    <t>Mattias Mutso</t>
  </si>
  <si>
    <t xml:space="preserve">Swedbank  </t>
  </si>
  <si>
    <t>Estonia</t>
  </si>
  <si>
    <t>Isabel Diaz</t>
  </si>
  <si>
    <t>New Categories Development Manager</t>
  </si>
  <si>
    <t>Alex Hambelton</t>
  </si>
  <si>
    <t>Supervisor, Business Intelligence</t>
  </si>
  <si>
    <t>Oregon Lottery</t>
  </si>
  <si>
    <t>Andrew Chapman</t>
  </si>
  <si>
    <t>Director of Financial Planning and Analysis</t>
  </si>
  <si>
    <t>Will Heins</t>
  </si>
  <si>
    <t>Partner, Media</t>
  </si>
  <si>
    <t>You &amp; Mr Jones</t>
  </si>
  <si>
    <t>Sivaram Sukumar</t>
  </si>
  <si>
    <t>Senior Manager, Scalability, Media Analytics</t>
  </si>
  <si>
    <t xml:space="preserve">Instacart </t>
  </si>
  <si>
    <t>Ian Mills</t>
  </si>
  <si>
    <t>Perceptive</t>
  </si>
  <si>
    <t>Kabir Joshi</t>
  </si>
  <si>
    <t>Product Analytics</t>
  </si>
  <si>
    <t>Smita Premkumar</t>
  </si>
  <si>
    <t>VP, Customer Insights and Analytics Leader</t>
  </si>
  <si>
    <t>Robert Passanisi</t>
  </si>
  <si>
    <t>SVP, Categories, Insights, Media, &amp; Strategy</t>
  </si>
  <si>
    <t>Michael Altamura</t>
  </si>
  <si>
    <t>Digital Media Analytics Manager</t>
  </si>
  <si>
    <t xml:space="preserve">T-Mobile </t>
  </si>
  <si>
    <t>Timothy Dindyal</t>
  </si>
  <si>
    <t>Senior Manager, Insights &amp; Media</t>
  </si>
  <si>
    <t xml:space="preserve">Team Whistle </t>
  </si>
  <si>
    <t>Sara Di Costanzo</t>
  </si>
  <si>
    <t>Global Media, Analytics &amp; Marketing Performance Manager</t>
  </si>
  <si>
    <t xml:space="preserve">Maserati </t>
  </si>
  <si>
    <t>Rock Shum</t>
  </si>
  <si>
    <t>Cara Dorfman</t>
  </si>
  <si>
    <t>Sr. Director, Marketing and Media Insights (Primary Research)</t>
  </si>
  <si>
    <t>Megan Kirby</t>
  </si>
  <si>
    <t>Senior Manager, Marketing Planning &amp; Media Effectiveness</t>
  </si>
  <si>
    <t xml:space="preserve">British Gas </t>
  </si>
  <si>
    <t>Scott Nuernberger</t>
  </si>
  <si>
    <t>SVP, Measurement Practice Leader</t>
  </si>
  <si>
    <t>scott.nuernberger@blend360.com</t>
  </si>
  <si>
    <t xml:space="preserve">Trial </t>
  </si>
  <si>
    <t>Ivan Stamenov</t>
  </si>
  <si>
    <t>VP, Media, Analytics and MarTech</t>
  </si>
  <si>
    <t xml:space="preserve">Cancer Treatment Centers of America </t>
  </si>
  <si>
    <t xml:space="preserve">they are using analytics partners solution </t>
  </si>
  <si>
    <t>Dimitris Katsioulas</t>
  </si>
  <si>
    <t xml:space="preserve">Co-Founder, Media &amp; Analytics Director </t>
  </si>
  <si>
    <t>Catalytica</t>
  </si>
  <si>
    <t>dimitris@catalytica.gr</t>
  </si>
  <si>
    <t>email follow up sent</t>
  </si>
  <si>
    <t>Sylvain Martel</t>
  </si>
  <si>
    <t>Head Of Media &amp; Analytics</t>
  </si>
  <si>
    <t>ressac</t>
  </si>
  <si>
    <t>Michael Brito</t>
  </si>
  <si>
    <t>Zeno Group</t>
  </si>
  <si>
    <t>Adam Yansick</t>
  </si>
  <si>
    <t>Senior VP, Director of Media Strategy and Analytics</t>
  </si>
  <si>
    <t>MayoSeitz Media</t>
  </si>
  <si>
    <t>Will Roland</t>
  </si>
  <si>
    <t>VP, Media, Consumers, and Analytics</t>
  </si>
  <si>
    <t xml:space="preserve">Stellantis </t>
  </si>
  <si>
    <t>Michael O'Rorke</t>
  </si>
  <si>
    <t>Vice President, Digital Media &amp; Marketing Operations</t>
  </si>
  <si>
    <t>Luiz Moreira</t>
  </si>
  <si>
    <t>Coordenador de Marketing - Performance Media | Data Analytics</t>
  </si>
  <si>
    <t>Dafiti Group</t>
  </si>
  <si>
    <t>Florence MORNAT</t>
  </si>
  <si>
    <t>Head of Analytics, Media efficiency and Consumer Insights</t>
  </si>
  <si>
    <t>Shiseido</t>
  </si>
  <si>
    <t>Peter Louca</t>
  </si>
  <si>
    <t>Digital Marketing Efficiency and Effectiveness</t>
  </si>
  <si>
    <t>Mark Silverberg</t>
  </si>
  <si>
    <t xml:space="preserve">Manager, Mix Management </t>
  </si>
  <si>
    <t>Lea Keller</t>
  </si>
  <si>
    <t>Senior Manager, Category Analytics</t>
  </si>
  <si>
    <t>The Goodyear Tire &amp; Rubber</t>
  </si>
  <si>
    <t>Emily Lesinski</t>
  </si>
  <si>
    <t>Kenita Johnson</t>
  </si>
  <si>
    <t>Director, Marketing &amp; Digital Analytics</t>
  </si>
  <si>
    <t>Cox</t>
  </si>
  <si>
    <t>Kaja Marmołowska</t>
  </si>
  <si>
    <t>Empik</t>
  </si>
  <si>
    <t>Ali Dedei</t>
  </si>
  <si>
    <t>Director of Customer Success</t>
  </si>
  <si>
    <t>REM People</t>
  </si>
  <si>
    <t>He was recomended to us by Remzi Tokuz</t>
  </si>
  <si>
    <t>Eve Jakubowski</t>
  </si>
  <si>
    <t xml:space="preserve">eBay </t>
  </si>
  <si>
    <t>Rebecca Tiplady</t>
  </si>
  <si>
    <t>Consumer Insights Manager, UK</t>
  </si>
  <si>
    <t>Nomad</t>
  </si>
  <si>
    <t>Purun Kang</t>
  </si>
  <si>
    <t>East Side Games</t>
  </si>
  <si>
    <t>Lauren Kemp</t>
  </si>
  <si>
    <t>Marketing Manager, Consumer Insights</t>
  </si>
  <si>
    <t>Tommaso Buranelli</t>
  </si>
  <si>
    <t>Head of Marketing Analytics and Business Intelligence</t>
  </si>
  <si>
    <t>Westwing</t>
  </si>
  <si>
    <t>David W.</t>
  </si>
  <si>
    <t xml:space="preserve">Marketing Manager - Performance Foodservice Miami </t>
  </si>
  <si>
    <t>Naveen Vijayaraghavan</t>
  </si>
  <si>
    <t>Sr. Director, Head of Marketing Insights and Analytics</t>
  </si>
  <si>
    <t>Irina Klein</t>
  </si>
  <si>
    <t>VP, Senior Managing Director, Head of Digital Marketing &amp; Partnerships</t>
  </si>
  <si>
    <t>Austin Lilley</t>
  </si>
  <si>
    <t>Self Financial</t>
  </si>
  <si>
    <t>Leah Wainwright</t>
  </si>
  <si>
    <t>Manager, Integrated Media</t>
  </si>
  <si>
    <t>TAG</t>
  </si>
  <si>
    <t>George Hurley</t>
  </si>
  <si>
    <t>Quote Storm</t>
  </si>
  <si>
    <t>Ricky Weina</t>
  </si>
  <si>
    <t>Nienke van 't Hul-de Vries</t>
  </si>
  <si>
    <t>Pricewise</t>
  </si>
  <si>
    <t>Zuzanna S.</t>
  </si>
  <si>
    <t>Global Marketing Insights &amp; Analytics Specialist</t>
  </si>
  <si>
    <t>Amir Hossein Kazemi Nasab</t>
  </si>
  <si>
    <t>Marketing Business Development Manager</t>
  </si>
  <si>
    <t>TavanRoto</t>
  </si>
  <si>
    <t>Daniele Bragoni</t>
  </si>
  <si>
    <t>Ecommerce &amp; Social Intelligence Specialist</t>
  </si>
  <si>
    <t>Jerlijn Kasmani</t>
  </si>
  <si>
    <t>Director Digital Innovation</t>
  </si>
  <si>
    <t xml:space="preserve">FinancialLease.nl </t>
  </si>
  <si>
    <t>Selim Nowicki</t>
  </si>
  <si>
    <t xml:space="preserve">Director of Data &amp; Analytics </t>
  </si>
  <si>
    <t xml:space="preserve">VAHA </t>
  </si>
  <si>
    <t>Gaurav Shah</t>
  </si>
  <si>
    <t>VP – Digital &amp; Customer Applications</t>
  </si>
  <si>
    <t>Primo Water</t>
  </si>
  <si>
    <t>Justina Ivanauskaite</t>
  </si>
  <si>
    <t>Data science lead, Associate director</t>
  </si>
  <si>
    <t>MSD Czech Republic</t>
  </si>
  <si>
    <t>Amit Singhal</t>
  </si>
  <si>
    <t>Director - Global Customer Development</t>
  </si>
  <si>
    <t>Barbara Canni</t>
  </si>
  <si>
    <t>Jacob Barton</t>
  </si>
  <si>
    <t>Lisa McAlister</t>
  </si>
  <si>
    <t>Global Myopia Lead</t>
  </si>
  <si>
    <t>Johnson &amp; Johnson Vision</t>
  </si>
  <si>
    <t>Stef van Hoek</t>
  </si>
  <si>
    <t>de Bijenkorf</t>
  </si>
  <si>
    <t>Margo Arton</t>
  </si>
  <si>
    <t>Executive Director, Media Insights</t>
  </si>
  <si>
    <t xml:space="preserve">Vox Media, LLC. </t>
  </si>
  <si>
    <t>Christian Tackett</t>
  </si>
  <si>
    <t>Media Insights &amp; Analytics</t>
  </si>
  <si>
    <t>DONT FWP</t>
  </si>
  <si>
    <t>Onur Kara</t>
  </si>
  <si>
    <t>Co-founder &amp; Head of Data Science</t>
  </si>
  <si>
    <t xml:space="preserve">Hindsight Technology Solutions </t>
  </si>
  <si>
    <t>Jenna Hoffman</t>
  </si>
  <si>
    <t>Marketing Data Science Lead</t>
  </si>
  <si>
    <t xml:space="preserve">Corteva Agriscience </t>
  </si>
  <si>
    <t>Luke Hallman</t>
  </si>
  <si>
    <t>Marketing Data Science Analyst / Data Engineer</t>
  </si>
  <si>
    <t>Ping Chen</t>
  </si>
  <si>
    <t>Manager, Data Science - Digital Marketing</t>
  </si>
  <si>
    <t xml:space="preserve">Sony Pictures Entertainment </t>
  </si>
  <si>
    <t>Krishnakumar Ramamoorthy</t>
  </si>
  <si>
    <t>Director, Marketing Analytics and Data Science</t>
  </si>
  <si>
    <t xml:space="preserve">Juniper Networks </t>
  </si>
  <si>
    <t>Jin Lim</t>
  </si>
  <si>
    <t>Managing Director, Marketing Science</t>
  </si>
  <si>
    <t>Yidong Li</t>
  </si>
  <si>
    <t>Data Science Manager, Growth Marketing</t>
  </si>
  <si>
    <t>Garrett Rea</t>
  </si>
  <si>
    <t>Director of Marketing Analytics and Data Science at Happy Egg Co.</t>
  </si>
  <si>
    <t xml:space="preserve">Happy Egg Co. </t>
  </si>
  <si>
    <t>Lin Xie</t>
  </si>
  <si>
    <t>Director of Marketing Data Science</t>
  </si>
  <si>
    <t>Cleveland Clinic</t>
  </si>
  <si>
    <t>Managing Director, Data Science - Digital / Omnichannel Marketing Analytics</t>
  </si>
  <si>
    <t>Syneos Health</t>
  </si>
  <si>
    <t>Erik Eckern</t>
  </si>
  <si>
    <t>Senior Director, Marketing Analytics and Data Science</t>
  </si>
  <si>
    <t>thomasarts</t>
  </si>
  <si>
    <t>Ciaran M.</t>
  </si>
  <si>
    <t>Associate Director Data Science and Analytics</t>
  </si>
  <si>
    <t>Suzanne Ray</t>
  </si>
  <si>
    <t>Christian Kirkland</t>
  </si>
  <si>
    <t>Group Manager, Marketing Business Analytics &amp; Data Science</t>
  </si>
  <si>
    <t>Wouter Van Rijn</t>
  </si>
  <si>
    <t>Senior Product Owner - Marketing Automation &amp; Effectiveness</t>
  </si>
  <si>
    <t xml:space="preserve">bol.com </t>
  </si>
  <si>
    <t>Ben Buckwalter</t>
  </si>
  <si>
    <t>Director of Paid Media &amp; Marketing Analytics</t>
  </si>
  <si>
    <t>WebstaurantStore</t>
  </si>
  <si>
    <t>Elise C.</t>
  </si>
  <si>
    <t>Marketing Analyst, Marketing Analytics and Channel Effectiveness</t>
  </si>
  <si>
    <t>Fatma is already in contact with Sephora and will proceed to Demo</t>
  </si>
  <si>
    <t>Sarah Rout</t>
  </si>
  <si>
    <t>Senior Digital Media &amp; Marketing Analytics Manager</t>
  </si>
  <si>
    <t>David Jones</t>
  </si>
  <si>
    <t>reach out next year / FS Task created</t>
  </si>
  <si>
    <t>Aydin Moghaddam</t>
  </si>
  <si>
    <t>Bulk™</t>
  </si>
  <si>
    <t>Jagmohandeep Singh</t>
  </si>
  <si>
    <t>Marketing Coordinator MARCOM (Data, Measurement &amp; Insights)- Microsoft Japan</t>
  </si>
  <si>
    <t>Sarah Nicolas</t>
  </si>
  <si>
    <t>Transformation Project Manager - Marketing Mix Modeling</t>
  </si>
  <si>
    <t xml:space="preserve">Pernod Ricard  </t>
  </si>
  <si>
    <t>Moritz Klämt</t>
  </si>
  <si>
    <t>Corporate Vice President Global Digital Marketing &amp; eCommerce</t>
  </si>
  <si>
    <t>Shilpi Talwar Harrold</t>
  </si>
  <si>
    <t>VP Marketing, Brand and Communications</t>
  </si>
  <si>
    <t>Elevations Credit Union</t>
  </si>
  <si>
    <t>Loubna Khalfi</t>
  </si>
  <si>
    <t>Vice President Douglas Retail Brand - Global Marketing</t>
  </si>
  <si>
    <t>Douglas</t>
  </si>
  <si>
    <t>Francis Perrin</t>
  </si>
  <si>
    <t>Chief Marketing and Communication Officer</t>
  </si>
  <si>
    <t>Michelle Wine</t>
  </si>
  <si>
    <t>Leine Sehee Kim</t>
  </si>
  <si>
    <t>Senior Manager Marketing/PR/Digital</t>
  </si>
  <si>
    <t>UNIQLO</t>
  </si>
  <si>
    <t>Joe Spirito</t>
  </si>
  <si>
    <t xml:space="preserve">Vice President of Global Digital &amp; Marketing Operations </t>
  </si>
  <si>
    <t>Preferred Hotels &amp; Resorts</t>
  </si>
  <si>
    <t>Brian K. Chang</t>
  </si>
  <si>
    <t>Senior Director, Digital Marketing (Head of U.S. Digital Marketing)</t>
  </si>
  <si>
    <t>Cesar Del Carpio</t>
  </si>
  <si>
    <t>Head of Innovation and Marketing</t>
  </si>
  <si>
    <t>Radienz Living</t>
  </si>
  <si>
    <t>Eric Jorgensen</t>
  </si>
  <si>
    <t>Aptiv</t>
  </si>
  <si>
    <t>Audra Carson</t>
  </si>
  <si>
    <t>Senior Director, Integrated Marketing Communications</t>
  </si>
  <si>
    <t>Marc Suszynski</t>
  </si>
  <si>
    <t>Director of Marketing - Omnichannel Strategy, Growth &amp; Activation</t>
  </si>
  <si>
    <t>NAPA AUTO PARTS</t>
  </si>
  <si>
    <t>Andy Robb</t>
  </si>
  <si>
    <t>Head of Group Marketing</t>
  </si>
  <si>
    <t>Moneytech</t>
  </si>
  <si>
    <t>Andrew Carlill</t>
  </si>
  <si>
    <t>Big Table Group</t>
  </si>
  <si>
    <t>Ricardo Matera</t>
  </si>
  <si>
    <t>Mattias Hallgrim</t>
  </si>
  <si>
    <t>LOOMIS PAY</t>
  </si>
  <si>
    <t>Benjamin Durand-Servoingt</t>
  </si>
  <si>
    <t xml:space="preserve">Chief Operating Officer </t>
  </si>
  <si>
    <t>Groupe ETAM</t>
  </si>
  <si>
    <t>Tanguy de L'Hermite</t>
  </si>
  <si>
    <t xml:space="preserve">Lacoste </t>
  </si>
  <si>
    <t>Vivek Kumar</t>
  </si>
  <si>
    <t>Director, Analytics &amp; Insights, P&amp;G ANZ</t>
  </si>
  <si>
    <t>Katherine Ruppert Leduc</t>
  </si>
  <si>
    <t>Director Advanced Analytics and Data Science</t>
  </si>
  <si>
    <t>J.Crew</t>
  </si>
  <si>
    <t>Sonakshi Singh</t>
  </si>
  <si>
    <t>Manager, Lead Data Scientist</t>
  </si>
  <si>
    <t>John Alexiou</t>
  </si>
  <si>
    <t>Director Consumer Insights &amp; Analytics</t>
  </si>
  <si>
    <t>M&amp;M Food Market</t>
  </si>
  <si>
    <t>Bo Chun</t>
  </si>
  <si>
    <t xml:space="preserve">MediaCom  </t>
  </si>
  <si>
    <t>Bryan Duffy</t>
  </si>
  <si>
    <t>Director, Customer Analytics</t>
  </si>
  <si>
    <t>Aaron Pratt</t>
  </si>
  <si>
    <t>Country Road Group</t>
  </si>
  <si>
    <t>Chris Rohoman</t>
  </si>
  <si>
    <t>Assistant Vice President, Client Analytics &amp; Data Science</t>
  </si>
  <si>
    <t>Sun Life</t>
  </si>
  <si>
    <t>Ping F.</t>
  </si>
  <si>
    <t>Senior Analyst, Global E-commerce Digital Analytics</t>
  </si>
  <si>
    <t>Lucy Liu</t>
  </si>
  <si>
    <t>Doris Wu</t>
  </si>
  <si>
    <t>Interac Corp</t>
  </si>
  <si>
    <t>Lauren Luegers</t>
  </si>
  <si>
    <t xml:space="preserve">Manager, Analytics &amp; Insights </t>
  </si>
  <si>
    <t>Jana Uthayakumar</t>
  </si>
  <si>
    <t>Sr Marketing &amp; Data Science Consultant</t>
  </si>
  <si>
    <t>Maria Syed</t>
  </si>
  <si>
    <t>Matt Cosad</t>
  </si>
  <si>
    <t>Kaft heinz</t>
  </si>
  <si>
    <t>Prateek Pandey</t>
  </si>
  <si>
    <t xml:space="preserve">MobiVisits </t>
  </si>
  <si>
    <t>Mikko Mindanao</t>
  </si>
  <si>
    <t>Direct Marketing and Data Science Manager</t>
  </si>
  <si>
    <t xml:space="preserve">Brady Corporation </t>
  </si>
  <si>
    <t>Paige Ogborne</t>
  </si>
  <si>
    <t>Head of Digital and Performance Marketing</t>
  </si>
  <si>
    <t xml:space="preserve">Financial Times </t>
  </si>
  <si>
    <t>Joel Rispa</t>
  </si>
  <si>
    <t>Deepak R.</t>
  </si>
  <si>
    <t>Head of Web Growth &amp; SEO Data Science (Delivery)</t>
  </si>
  <si>
    <t>Ken F.</t>
  </si>
  <si>
    <t>Director, Data Science and Data Engineering</t>
  </si>
  <si>
    <t xml:space="preserve">Dell Technologies </t>
  </si>
  <si>
    <t>Megan McGoldrick</t>
  </si>
  <si>
    <t>Manager, Marketing Data Science &amp; Engineering</t>
  </si>
  <si>
    <t>Linsha Chen</t>
  </si>
  <si>
    <t>Head of Growth Data Science</t>
  </si>
  <si>
    <t xml:space="preserve">Airbnb </t>
  </si>
  <si>
    <t>Riddhi Goradia</t>
  </si>
  <si>
    <t>Jessica Stemper</t>
  </si>
  <si>
    <t>Executive Director, Performance Marketing</t>
  </si>
  <si>
    <t>Linus Antlov</t>
  </si>
  <si>
    <t>Head of Performance, Organic &amp; Marketing Analytics (Regional)</t>
  </si>
  <si>
    <t xml:space="preserve">HappyFresh </t>
  </si>
  <si>
    <t>Loveleen Modi</t>
  </si>
  <si>
    <t>Director, Global Performance Marketing</t>
  </si>
  <si>
    <t>Fabio Neurohr</t>
  </si>
  <si>
    <t>Bodas.net</t>
  </si>
  <si>
    <t>Yong Guo</t>
  </si>
  <si>
    <t>Senior Director Data Science, HBO Max</t>
  </si>
  <si>
    <t xml:space="preserve">WarnerMedia </t>
  </si>
  <si>
    <t>Alex Bennett</t>
  </si>
  <si>
    <t>Isma Shahid</t>
  </si>
  <si>
    <t>Performance Marketing + Planning Associate</t>
  </si>
  <si>
    <t>Drew Stoneman</t>
  </si>
  <si>
    <t>VP, Global Marketing Solutions</t>
  </si>
  <si>
    <t>Vishakha Singh</t>
  </si>
  <si>
    <t>Senior Insights Analyst, Marketing Solutions</t>
  </si>
  <si>
    <t>Tony Sun</t>
  </si>
  <si>
    <t>Associate Director, Digital Performance Marketing</t>
  </si>
  <si>
    <t>Jason Dennis</t>
  </si>
  <si>
    <t>Vice President Performance Marketing and Operations</t>
  </si>
  <si>
    <t>Matt Prater</t>
  </si>
  <si>
    <t>Sr. Manager, Performance Marketing</t>
  </si>
  <si>
    <t xml:space="preserve">PopSockets </t>
  </si>
  <si>
    <t>he is no longer working at Popsockets</t>
  </si>
  <si>
    <t>Michael Lorenzos</t>
  </si>
  <si>
    <t>Head of Ecommerce Growth</t>
  </si>
  <si>
    <t>Bleach London</t>
  </si>
  <si>
    <t>Echo Yue YIN</t>
  </si>
  <si>
    <t>Head of Performance Marketing | Spain &amp; Italy | Europe</t>
  </si>
  <si>
    <t>Darius McDougle</t>
  </si>
  <si>
    <t>Desert Rose Recovery</t>
  </si>
  <si>
    <t>Jade Worobec</t>
  </si>
  <si>
    <t xml:space="preserve">The Meet Group </t>
  </si>
  <si>
    <t>Karolina J.</t>
  </si>
  <si>
    <t xml:space="preserve">Travian Games </t>
  </si>
  <si>
    <t>Phuong Nguyen</t>
  </si>
  <si>
    <t>Happy Money</t>
  </si>
  <si>
    <t>Sonja L.</t>
  </si>
  <si>
    <t>Performance Marketing &amp; Analytics Manager</t>
  </si>
  <si>
    <t>Centili</t>
  </si>
  <si>
    <t>Ian Kelley</t>
  </si>
  <si>
    <t>Manager, Performance Digital Marketing</t>
  </si>
  <si>
    <t>Timberland, a VF Company</t>
  </si>
  <si>
    <t>Jeff LeBlanc</t>
  </si>
  <si>
    <t>Co-Founder &amp; Digital Strategist</t>
  </si>
  <si>
    <t xml:space="preserve">Luna Digital Studio </t>
  </si>
  <si>
    <t>Joanna Luu</t>
  </si>
  <si>
    <t>VP, Digital Performance Marketing</t>
  </si>
  <si>
    <t>BBVA in the USA</t>
  </si>
  <si>
    <t>William Santoso</t>
  </si>
  <si>
    <t>Susan Cardoza</t>
  </si>
  <si>
    <t xml:space="preserve">Senior Director Growth &amp; Performance Marketing </t>
  </si>
  <si>
    <t>Dodge Data &amp; Analytics</t>
  </si>
  <si>
    <t>Rob Mascola</t>
  </si>
  <si>
    <t>Michelle Woodyear</t>
  </si>
  <si>
    <t xml:space="preserve">Director of Digital Marketing </t>
  </si>
  <si>
    <t xml:space="preserve">Covington &amp; Burling LLP </t>
  </si>
  <si>
    <t>Jessica Shrewsbury</t>
  </si>
  <si>
    <t>Senior Marketing Director at The Cincinnati Insurance Companies</t>
  </si>
  <si>
    <t>Manaswini Rayappureddi</t>
  </si>
  <si>
    <t>DataLab USA</t>
  </si>
  <si>
    <t>Jay Roth</t>
  </si>
  <si>
    <t>Christine Handi</t>
  </si>
  <si>
    <t>Marketing Analytics &amp; Insight Manager</t>
  </si>
  <si>
    <t>Marty Lake</t>
  </si>
  <si>
    <t>Phil Wheaton</t>
  </si>
  <si>
    <t xml:space="preserve">Senior Vice President Consumer Insights and Demand Generation </t>
  </si>
  <si>
    <t xml:space="preserve"> ClubCorp</t>
  </si>
  <si>
    <t>David Rolfs</t>
  </si>
  <si>
    <t>Director - Business Intelligence and Analysis</t>
  </si>
  <si>
    <t>Ryan Murphy</t>
  </si>
  <si>
    <t>Senior Director, Media Analytics</t>
  </si>
  <si>
    <t>Sunny Youn</t>
  </si>
  <si>
    <t>Head of US Agency Analytics &amp; Insights</t>
  </si>
  <si>
    <t>Ozzie Liu</t>
  </si>
  <si>
    <t>Senior Manager, Marketing Science</t>
  </si>
  <si>
    <t>Brian Lee</t>
  </si>
  <si>
    <t xml:space="preserve">SVP, Marketing &amp; Analytics </t>
  </si>
  <si>
    <t xml:space="preserve"> TransUnion</t>
  </si>
  <si>
    <t>Allison Barnes</t>
  </si>
  <si>
    <t xml:space="preserve"> Real Chemistry</t>
  </si>
  <si>
    <t>Deepa Patel</t>
  </si>
  <si>
    <t>Global Performance Marketing Lead - Data Driven Marketing</t>
  </si>
  <si>
    <t>Jim Lenskold</t>
  </si>
  <si>
    <t>Lenskold Group, Inc.</t>
  </si>
  <si>
    <t>Kate Mercier</t>
  </si>
  <si>
    <t xml:space="preserve">VP, Global Marketing </t>
  </si>
  <si>
    <t>FORMA Brands</t>
  </si>
  <si>
    <t>Hsiao-Ting (Mavis) Tseng</t>
  </si>
  <si>
    <t xml:space="preserve">Mindful Market </t>
  </si>
  <si>
    <t>Lisa Lin</t>
  </si>
  <si>
    <t xml:space="preserve">Business Analytics Manager, Analytics Pricing &amp; Insights </t>
  </si>
  <si>
    <t>David Kalmar</t>
  </si>
  <si>
    <t>Vision Group Holdings</t>
  </si>
  <si>
    <t>Gregor Young</t>
  </si>
  <si>
    <t>Marketing Performance &amp; Technology Director</t>
  </si>
  <si>
    <t>Financial Times</t>
  </si>
  <si>
    <t>Anthony Pietrini</t>
  </si>
  <si>
    <t>Head of Marketing - Schick Women's &amp; Men's Hair Removal</t>
  </si>
  <si>
    <t>Erik Wennerod</t>
  </si>
  <si>
    <t>VP, Marketing Automation</t>
  </si>
  <si>
    <t>Derrick Fournier</t>
  </si>
  <si>
    <t>Vice President, Global Product Development and Supply Business Insights and Analytics</t>
  </si>
  <si>
    <t>Tushar K.</t>
  </si>
  <si>
    <t>Director, Data &amp; Analytics - Patient &amp; Specialty Services</t>
  </si>
  <si>
    <t>Edward H. Chavis III</t>
  </si>
  <si>
    <t>Practice Director, Big Data &amp; Advanced Analytics</t>
  </si>
  <si>
    <t>Unisys</t>
  </si>
  <si>
    <t>Matthew Wakeman</t>
  </si>
  <si>
    <t>Senior Director, Research &amp; Advisory - Marketing, Insights, Tech, Analytics</t>
  </si>
  <si>
    <t xml:space="preserve">Gartner </t>
  </si>
  <si>
    <t>Sanjay Singh</t>
  </si>
  <si>
    <t>Senior Manager - Marketing Analytics</t>
  </si>
  <si>
    <t>Nicholas Gallo</t>
  </si>
  <si>
    <t>Vice President of Insights &amp; Analytics</t>
  </si>
  <si>
    <t>Rodion Salakhutdinov</t>
  </si>
  <si>
    <t>rsalakhutdinov@katalystadvantage.com</t>
  </si>
  <si>
    <t>they are already a client and they asked for an extra training.</t>
  </si>
  <si>
    <t>Aditya Modak</t>
  </si>
  <si>
    <t>Vice President Advanced Analytics, Risk Intelligence</t>
  </si>
  <si>
    <t>BNP Paribas</t>
  </si>
  <si>
    <t>aadi.modak@gmail.com</t>
  </si>
  <si>
    <t>Demo on Friday , 3rd December</t>
  </si>
  <si>
    <t>Patrick Hunter</t>
  </si>
  <si>
    <t>Product Data and Performance Analyst</t>
  </si>
  <si>
    <t>Liquid Interactive</t>
  </si>
  <si>
    <t>Hugues R.</t>
  </si>
  <si>
    <t>Consultant Data Scientist</t>
  </si>
  <si>
    <t>he is not the right person for MMM</t>
  </si>
  <si>
    <t>Kamal Chembath</t>
  </si>
  <si>
    <t>Director - Marketing Analytics</t>
  </si>
  <si>
    <t>Tanya Nadkarni</t>
  </si>
  <si>
    <t>Associate Manager - Advanced Analytics</t>
  </si>
  <si>
    <t>Jaya Jha</t>
  </si>
  <si>
    <t>Senior Advisor, Server Business Analytics and Operations</t>
  </si>
  <si>
    <t>Brett Lunde</t>
  </si>
  <si>
    <t>Marketing Analytics, Lead</t>
  </si>
  <si>
    <t>Jason Pierce</t>
  </si>
  <si>
    <t xml:space="preserve">VP Technology </t>
  </si>
  <si>
    <t>The Marketing Science Department</t>
  </si>
  <si>
    <t>Rob Mirabal</t>
  </si>
  <si>
    <t xml:space="preserve"> Annalect </t>
  </si>
  <si>
    <t>Nicolas Loffreda</t>
  </si>
  <si>
    <t xml:space="preserve">Engagement Manager </t>
  </si>
  <si>
    <t>Fractal</t>
  </si>
  <si>
    <t>Dan Campbell</t>
  </si>
  <si>
    <t>VP, Ad Measurement</t>
  </si>
  <si>
    <t>DISQO</t>
  </si>
  <si>
    <t>Ziggy Lin</t>
  </si>
  <si>
    <t>Head of Product Management in TikTok Monetization - Ads Signals, Identity and Measurement Solutions</t>
  </si>
  <si>
    <t>Tiktok</t>
  </si>
  <si>
    <t>Peter Brown</t>
  </si>
  <si>
    <t>Vice President, Ad Measurement</t>
  </si>
  <si>
    <t>Joe McCabe</t>
  </si>
  <si>
    <t>Vice President of Sales-Ad Measurement</t>
  </si>
  <si>
    <t>Sunil Sharma</t>
  </si>
  <si>
    <t>Vice President of Sales - Ad Measurement</t>
  </si>
  <si>
    <t>Claire Langlotz</t>
  </si>
  <si>
    <t>Ad Measurement Lead</t>
  </si>
  <si>
    <t>Adam Roslyn</t>
  </si>
  <si>
    <t>TAM Director, Ad Measurement</t>
  </si>
  <si>
    <t>Tatiana Kosheleva</t>
  </si>
  <si>
    <t xml:space="preserve">Senior Manager Media Analytics/ROI Engine </t>
  </si>
  <si>
    <t xml:space="preserve"> PepsiCo</t>
  </si>
  <si>
    <t>Neil Pursey</t>
  </si>
  <si>
    <t>Founder, Head of Measurement</t>
  </si>
  <si>
    <t>Measurebyte</t>
  </si>
  <si>
    <t>Cape Town</t>
  </si>
  <si>
    <t>Gavin Morgan</t>
  </si>
  <si>
    <t>Global Senior Director, Marketing &amp; Consumer Intelligence</t>
  </si>
  <si>
    <t>Frank Harrison</t>
  </si>
  <si>
    <t>Croft Analytics</t>
  </si>
  <si>
    <t>Sean Bennington</t>
  </si>
  <si>
    <t>Exact Sciences</t>
  </si>
  <si>
    <t>Jeff Rummer</t>
  </si>
  <si>
    <t xml:space="preserve">Director Global Group Digital &amp; Marketing Operations </t>
  </si>
  <si>
    <t>Edwards Lifesciences</t>
  </si>
  <si>
    <t>Jared Del Prete</t>
  </si>
  <si>
    <t>Sr. Director, Performance Marketing</t>
  </si>
  <si>
    <t>SmartAsset</t>
  </si>
  <si>
    <t>Ketul Shah</t>
  </si>
  <si>
    <t xml:space="preserve">Sr Director, Strategy and Insights </t>
  </si>
  <si>
    <t xml:space="preserve">Epsilon </t>
  </si>
  <si>
    <t>Adnan Shaikh</t>
  </si>
  <si>
    <t>Digital Analytics Lead</t>
  </si>
  <si>
    <t>Gluskin Sheff + Associates Inc.</t>
  </si>
  <si>
    <t>Meet B.</t>
  </si>
  <si>
    <t xml:space="preserve">Director, Marketing &amp; Communications </t>
  </si>
  <si>
    <t>Garrick Robinson</t>
  </si>
  <si>
    <t xml:space="preserve">Retail Media </t>
  </si>
  <si>
    <t>Jason Cattach</t>
  </si>
  <si>
    <t xml:space="preserve">Analytics and Measurement Lead </t>
  </si>
  <si>
    <t>Michael Jung</t>
  </si>
  <si>
    <t xml:space="preserve">Sr Director, Insights &amp; Analytics </t>
  </si>
  <si>
    <t xml:space="preserve">Simple Mills </t>
  </si>
  <si>
    <t>Deirdre McFarland</t>
  </si>
  <si>
    <t xml:space="preserve">SVP of Marketing </t>
  </si>
  <si>
    <t>Adrian Luczynski</t>
  </si>
  <si>
    <t>SC Development &amp; Master Data Director</t>
  </si>
  <si>
    <t>Castorama Polska</t>
  </si>
  <si>
    <t>Hazel Finlayson</t>
  </si>
  <si>
    <t>Bella &amp; Duke</t>
  </si>
  <si>
    <t>Jay Williams</t>
  </si>
  <si>
    <t>Edward Wang</t>
  </si>
  <si>
    <t>Prasad Vaidya</t>
  </si>
  <si>
    <t>Data scientist, Manager</t>
  </si>
  <si>
    <t>Nivetha Agoramurthy</t>
  </si>
  <si>
    <t xml:space="preserve">Manager - Digital Analytics &amp; Insights </t>
  </si>
  <si>
    <t>Loblaw Digital</t>
  </si>
  <si>
    <t>Udaya Shyama Bhat</t>
  </si>
  <si>
    <t xml:space="preserve">Principal Data Analyst </t>
  </si>
  <si>
    <t>Daniel Thull</t>
  </si>
  <si>
    <t>Analytics &amp; Strategy Lead EMEA, Medical Devices</t>
  </si>
  <si>
    <t>Sunny Yu</t>
  </si>
  <si>
    <t>Stan</t>
  </si>
  <si>
    <t>Minkai Wu</t>
  </si>
  <si>
    <t>Harris (Huancen) Liu</t>
  </si>
  <si>
    <t>america</t>
  </si>
  <si>
    <t>Karen Cunningham</t>
  </si>
  <si>
    <t>Market Analytics Manager</t>
  </si>
  <si>
    <t>Rubin Wei</t>
  </si>
  <si>
    <t>Data Scientist/Senior Research Scientist</t>
  </si>
  <si>
    <t>Habib Adam</t>
  </si>
  <si>
    <t>Wise</t>
  </si>
  <si>
    <t>Sohail Shaikh</t>
  </si>
  <si>
    <t>Mina Quon</t>
  </si>
  <si>
    <t>Integra Credit</t>
  </si>
  <si>
    <t>Jhonas Vasconcelos</t>
  </si>
  <si>
    <t>Senior Data Analyst - Marketing Science</t>
  </si>
  <si>
    <t>Michael Page</t>
  </si>
  <si>
    <t>Aditi K.</t>
  </si>
  <si>
    <t xml:space="preserve">Thomas Choi  </t>
  </si>
  <si>
    <t>Head of Strategy &amp; Planning, Managing Director</t>
  </si>
  <si>
    <t>Tobias Hoff</t>
  </si>
  <si>
    <t>Customer Analytics and Insights Leader, Global Marketing &amp; Communication</t>
  </si>
  <si>
    <t>Elina Babayan</t>
  </si>
  <si>
    <t>Jialing Wang</t>
  </si>
  <si>
    <t xml:space="preserve">Spark Foundry </t>
  </si>
  <si>
    <t>Doug Rangel</t>
  </si>
  <si>
    <t>Jason Rogowski</t>
  </si>
  <si>
    <t>Polaris Industries</t>
  </si>
  <si>
    <t>Sudaksh Singh</t>
  </si>
  <si>
    <t>Renato Sebastiani</t>
  </si>
  <si>
    <t>Head of Business Intelligence and Analytics</t>
  </si>
  <si>
    <t>Virginia Straus</t>
  </si>
  <si>
    <t>Senior Manager, Marketing Effectiveness</t>
  </si>
  <si>
    <t>Craig Nebeker</t>
  </si>
  <si>
    <t>Head of Data Science, Marketing</t>
  </si>
  <si>
    <t xml:space="preserve">Golden Hippo </t>
  </si>
  <si>
    <t>Lindsey Susick</t>
  </si>
  <si>
    <t>Senior Manager, Media Planning</t>
  </si>
  <si>
    <t>Deepti Tatini</t>
  </si>
  <si>
    <t>Vice President, Head of U.S. Business Marketing Analytics</t>
  </si>
  <si>
    <t>Melissa (King) Herrel</t>
  </si>
  <si>
    <t>Global Director, Consumer Marketing Insights, Analytics</t>
  </si>
  <si>
    <t>Andy Gordon</t>
  </si>
  <si>
    <t>Greg Czernik</t>
  </si>
  <si>
    <t>Senior Director, Consumer Insights, Analytics &amp; Trade</t>
  </si>
  <si>
    <t>Dairy Farmers</t>
  </si>
  <si>
    <t>Jamie Byrum</t>
  </si>
  <si>
    <t>Associate Vice President, Marketing Data, Analytics &amp; Research</t>
  </si>
  <si>
    <t>Vaiva Mikeleviciene</t>
  </si>
  <si>
    <t>Head of Data&amp;Analytics IT</t>
  </si>
  <si>
    <t>Katja Popanda</t>
  </si>
  <si>
    <t>Head of Market Research &amp; Insights</t>
  </si>
  <si>
    <t>Stada Arzneimittel</t>
  </si>
  <si>
    <t>Jenna Owen</t>
  </si>
  <si>
    <t>Dojo</t>
  </si>
  <si>
    <t>Gavin Lockhart</t>
  </si>
  <si>
    <t>Head of Marketing Technology and Analytics</t>
  </si>
  <si>
    <t>Bharat Kathuria</t>
  </si>
  <si>
    <t>Principal Consultant - Data Analytics</t>
  </si>
  <si>
    <t xml:space="preserve">The Smart Cube </t>
  </si>
  <si>
    <t>Clare McNeely</t>
  </si>
  <si>
    <t>Kevin Weiler</t>
  </si>
  <si>
    <t>Senior Manager of Advanced Analytics &amp; Data Science</t>
  </si>
  <si>
    <t>Shyam Daraboina</t>
  </si>
  <si>
    <t>Vice President, Director of Advanced Analytics</t>
  </si>
  <si>
    <t>Methods+Mastery</t>
  </si>
  <si>
    <t>Stephanie Foye</t>
  </si>
  <si>
    <t>Senior Vice President - Market Research</t>
  </si>
  <si>
    <t>marketRx  / Cognizant</t>
  </si>
  <si>
    <t>Pey-Ran Che</t>
  </si>
  <si>
    <t>Manager, Campaign Analytics and Measurement</t>
  </si>
  <si>
    <t>Yelena Kireev</t>
  </si>
  <si>
    <t>Zhetao Zhao</t>
  </si>
  <si>
    <t>Paul Issa</t>
  </si>
  <si>
    <t xml:space="preserve">Datasite </t>
  </si>
  <si>
    <t>Sania B.</t>
  </si>
  <si>
    <t>Power Digital Marketing</t>
  </si>
  <si>
    <t>Maria Pirvu</t>
  </si>
  <si>
    <t>Digital Performance Marketing Manager - B2B Tech Software</t>
  </si>
  <si>
    <t>CloudSense</t>
  </si>
  <si>
    <t>Renata Pecko</t>
  </si>
  <si>
    <t>Director, Marketing Analytics and Insights</t>
  </si>
  <si>
    <t>Kepler</t>
  </si>
  <si>
    <t>Luke Carrino</t>
  </si>
  <si>
    <t xml:space="preserve">The Athletic </t>
  </si>
  <si>
    <t>Pelin Cingöz</t>
  </si>
  <si>
    <t>Director Performance Marketing</t>
  </si>
  <si>
    <t xml:space="preserve">oddity </t>
  </si>
  <si>
    <t>Jenna Bordy</t>
  </si>
  <si>
    <t xml:space="preserve">Performance Marketing Manager - Beauty Brands, Perricone MD </t>
  </si>
  <si>
    <t>THG</t>
  </si>
  <si>
    <t>Anne-Sophie Forget</t>
  </si>
  <si>
    <t>Head of Performance Marketing (Global)</t>
  </si>
  <si>
    <t>Actegy Health</t>
  </si>
  <si>
    <t>Simon Hall</t>
  </si>
  <si>
    <t xml:space="preserve">N3TWORK INC </t>
  </si>
  <si>
    <t>Manoj Chandran</t>
  </si>
  <si>
    <t>Siva Prasad Meenatchi Sundaram</t>
  </si>
  <si>
    <t>Consultant - Data Science</t>
  </si>
  <si>
    <t xml:space="preserve">Affine </t>
  </si>
  <si>
    <t>Marc Halatsis</t>
  </si>
  <si>
    <t>Invesco Ltd.</t>
  </si>
  <si>
    <t>Riley Boeth</t>
  </si>
  <si>
    <t xml:space="preserve">Chadwick Martin Bailey (CMB) </t>
  </si>
  <si>
    <t>Alissara (Belle) Kulchaipanich</t>
  </si>
  <si>
    <t>Director, Global Marketing Performance and Analytics</t>
  </si>
  <si>
    <t>Sumanth Pottim</t>
  </si>
  <si>
    <t>Tushar Mehta</t>
  </si>
  <si>
    <t>Head of Data &amp; Product</t>
  </si>
  <si>
    <t>Otterfish</t>
  </si>
  <si>
    <t>Joe Anderson</t>
  </si>
  <si>
    <t>Rutu Trivedi</t>
  </si>
  <si>
    <t>Sr. director, head of insights and analytics</t>
  </si>
  <si>
    <t>Fresenius Medical Care</t>
  </si>
  <si>
    <t>Roman Ptaszynski</t>
  </si>
  <si>
    <t>Kátia Sarti</t>
  </si>
  <si>
    <t>American Foods Group</t>
  </si>
  <si>
    <t>Jacqueline Cox</t>
  </si>
  <si>
    <t>Director of Sales &amp; Marketing</t>
  </si>
  <si>
    <t>Hard Rock International</t>
  </si>
  <si>
    <t>Hitesh P.</t>
  </si>
  <si>
    <t>Mondi Group</t>
  </si>
  <si>
    <t>Alexander Angus Cassaniti</t>
  </si>
  <si>
    <t>Marketing - Product Manager BSR Nutella</t>
  </si>
  <si>
    <t>Sarah Chapman</t>
  </si>
  <si>
    <t>Sr. Retail Business Analyst</t>
  </si>
  <si>
    <t>Royal Canin</t>
  </si>
  <si>
    <t>Alberto Fernandes</t>
  </si>
  <si>
    <t>Director Finance - Online Strategy</t>
  </si>
  <si>
    <t xml:space="preserve">The Home Depot  </t>
  </si>
  <si>
    <t>Francine Kizner</t>
  </si>
  <si>
    <t>Shiva Trishul H M</t>
  </si>
  <si>
    <t>Robert Meyer Freeman</t>
  </si>
  <si>
    <t>Hagerty</t>
  </si>
  <si>
    <t>Lydia Su</t>
  </si>
  <si>
    <t>Manager, Database Marketing &amp; Analytics</t>
  </si>
  <si>
    <t>Ian Fraser</t>
  </si>
  <si>
    <t>David Kirkpatrick</t>
  </si>
  <si>
    <t xml:space="preserve">Director of Media and Advertising, Europe </t>
  </si>
  <si>
    <t>Raymond Pruett</t>
  </si>
  <si>
    <t>Director Targeting Operations</t>
  </si>
  <si>
    <t>Katerina Kechagia</t>
  </si>
  <si>
    <t>VP Media Intelligence &amp; Marketing</t>
  </si>
  <si>
    <t>Clip News</t>
  </si>
  <si>
    <t>Tanmay Saraykar</t>
  </si>
  <si>
    <t>Director, Social Media Intelligence, Pharma and Consumer Health</t>
  </si>
  <si>
    <t>Jason Aroussi</t>
  </si>
  <si>
    <t xml:space="preserve">Media Intelligence Lead, Data + Analytics </t>
  </si>
  <si>
    <t>Leela Bozonelis</t>
  </si>
  <si>
    <t>Global Marketing Director, Media Intelligence</t>
  </si>
  <si>
    <t>Harvey Rañola</t>
  </si>
  <si>
    <t>Director, Demand Generation / Global Head of Media Intelligence</t>
  </si>
  <si>
    <t>NetBase Quid</t>
  </si>
  <si>
    <t>Adam Gulyas</t>
  </si>
  <si>
    <t xml:space="preserve">Head of Media Intelligence International Sales </t>
  </si>
  <si>
    <t>Neticle</t>
  </si>
  <si>
    <t>Mark Bull</t>
  </si>
  <si>
    <t>Media Intelligence Bureau</t>
  </si>
  <si>
    <t>Bilal Farooq</t>
  </si>
  <si>
    <t>Xavier Gamito Garcia</t>
  </si>
  <si>
    <t>Outfund</t>
  </si>
  <si>
    <t>Alok Ranchal</t>
  </si>
  <si>
    <t>Senior Financial Analyst</t>
  </si>
  <si>
    <t xml:space="preserve">The Home Depot Canada </t>
  </si>
  <si>
    <t>Rishi Gupta</t>
  </si>
  <si>
    <t xml:space="preserve">Strategic Analytics Data Analyst </t>
  </si>
  <si>
    <t>Sean Grim</t>
  </si>
  <si>
    <t>Business Analyst, Revenue Analytics</t>
  </si>
  <si>
    <t xml:space="preserve">LendingTree </t>
  </si>
  <si>
    <t>Roger Grevatt</t>
  </si>
  <si>
    <t>BI Analytics &amp; Database Manager</t>
  </si>
  <si>
    <t>Vincent Cestaro</t>
  </si>
  <si>
    <t>Senior Merchandise Analytics Manager</t>
  </si>
  <si>
    <t>advertiser_cpg</t>
  </si>
  <si>
    <t>Ismaïl Bernoussi</t>
  </si>
  <si>
    <t>FDJ</t>
  </si>
  <si>
    <t>Yessica Borny</t>
  </si>
  <si>
    <t>Head of Media Intelligence &amp; Productivity</t>
  </si>
  <si>
    <t>Anders Hemphill</t>
  </si>
  <si>
    <t xml:space="preserve">Vice President of Marketing and Brand Strategy </t>
  </si>
  <si>
    <t>Superior Farms</t>
  </si>
  <si>
    <t>Piti Laulathaphol</t>
  </si>
  <si>
    <t>Head Of Online Marketing</t>
  </si>
  <si>
    <t>Shopee</t>
  </si>
  <si>
    <t>Jill Steinberg</t>
  </si>
  <si>
    <t>Enrique Dussan</t>
  </si>
  <si>
    <t>Senior Solution Consultant</t>
  </si>
  <si>
    <t>Norsan Media</t>
  </si>
  <si>
    <t>Patrick Gallagher</t>
  </si>
  <si>
    <t>Media Consultant</t>
  </si>
  <si>
    <t xml:space="preserve"> Meredith Corporation</t>
  </si>
  <si>
    <t>Ed Kedzierski</t>
  </si>
  <si>
    <t xml:space="preserve">Media Consultant </t>
  </si>
  <si>
    <t>Cox Media</t>
  </si>
  <si>
    <t>Jacob Bohle</t>
  </si>
  <si>
    <t>Melissa Kim</t>
  </si>
  <si>
    <t>Senior Data Scientist, Marketing Analytics</t>
  </si>
  <si>
    <t>Ryker Morgan</t>
  </si>
  <si>
    <t>Director of Marketing Operations &amp; Analytics</t>
  </si>
  <si>
    <t>Sprinklr</t>
  </si>
  <si>
    <t>Jiayi Liao</t>
  </si>
  <si>
    <t>Martin Reznick</t>
  </si>
  <si>
    <t xml:space="preserve">Marketing Analytics Senior Director, Crossix Analytics </t>
  </si>
  <si>
    <t>Veeva Systems</t>
  </si>
  <si>
    <t>Christopher P. Albert</t>
  </si>
  <si>
    <t>Senior Vice President, Director of Data Science, Engineering &amp; Analytics</t>
  </si>
  <si>
    <t>MRM</t>
  </si>
  <si>
    <t>Kris Crawford</t>
  </si>
  <si>
    <t>V.P. Marketing</t>
  </si>
  <si>
    <t xml:space="preserve"> The Media Trust </t>
  </si>
  <si>
    <t>Tricia Vanderslice</t>
  </si>
  <si>
    <t>Pistil Data</t>
  </si>
  <si>
    <t>Joshua Silva</t>
  </si>
  <si>
    <t>The Advanced Business Metrics Agency</t>
  </si>
  <si>
    <t>Panos Bassios</t>
  </si>
  <si>
    <t xml:space="preserve">Digital, Data &amp; Analytics Director </t>
  </si>
  <si>
    <t>Scott van Eerden</t>
  </si>
  <si>
    <t xml:space="preserve">Marketing Operations &amp; Data Analytics Manager | US, EMEA, APAC </t>
  </si>
  <si>
    <t>Leaseweb</t>
  </si>
  <si>
    <t>Bill Lepler</t>
  </si>
  <si>
    <t>City of Hope</t>
  </si>
  <si>
    <t>Derek Nesmith</t>
  </si>
  <si>
    <t xml:space="preserve">Senior Director Innovation </t>
  </si>
  <si>
    <t>Genesys</t>
  </si>
  <si>
    <t>Yi W.</t>
  </si>
  <si>
    <t>Uday Rajaram</t>
  </si>
  <si>
    <t xml:space="preserve">Digital Marketing Consultant </t>
  </si>
  <si>
    <t>Erwin Keijzer</t>
  </si>
  <si>
    <t xml:space="preserve">Co-Founder </t>
  </si>
  <si>
    <t xml:space="preserve">Digiceptual </t>
  </si>
  <si>
    <t>Alexander Golick</t>
  </si>
  <si>
    <t>Founder &amp; CEO at Intensify</t>
  </si>
  <si>
    <t>Intensify</t>
  </si>
  <si>
    <t>Shivam Kumar</t>
  </si>
  <si>
    <t>Management Consultant - Advanced Analytics</t>
  </si>
  <si>
    <t xml:space="preserve">Kearney </t>
  </si>
  <si>
    <t>Peijin X.</t>
  </si>
  <si>
    <t>Data Scientist Consultant</t>
  </si>
  <si>
    <t>Philo Meerman</t>
  </si>
  <si>
    <t>PwC Nederland</t>
  </si>
  <si>
    <t>Jeanette Simmelkjær</t>
  </si>
  <si>
    <t xml:space="preserve">Project Manager, Data Science, Development </t>
  </si>
  <si>
    <t>Amy Robertson</t>
  </si>
  <si>
    <t>Manish Kaja</t>
  </si>
  <si>
    <t>Manager Data Science 2</t>
  </si>
  <si>
    <t>Mariana Castilho</t>
  </si>
  <si>
    <t>Qonto</t>
  </si>
  <si>
    <t>Vaishnavi Jala</t>
  </si>
  <si>
    <t>Minh Hieu Nguyen</t>
  </si>
  <si>
    <t>Fitzco</t>
  </si>
  <si>
    <t>Alphonse Okossi</t>
  </si>
  <si>
    <t>Air Liquide</t>
  </si>
  <si>
    <t>Xiaofei "Sophie" Wang</t>
  </si>
  <si>
    <t>Executive Director of Data Analytics</t>
  </si>
  <si>
    <t>Michelle Robbins</t>
  </si>
  <si>
    <t xml:space="preserve">Senior Director, Data and Analytics </t>
  </si>
  <si>
    <t xml:space="preserve">Clearlink </t>
  </si>
  <si>
    <t>Taylor Henrie</t>
  </si>
  <si>
    <t>Eric Tran</t>
  </si>
  <si>
    <t>Product Manager, Data Enablement</t>
  </si>
  <si>
    <t>Realtor.com</t>
  </si>
  <si>
    <t>nicolas busson</t>
  </si>
  <si>
    <t>Data Management Senior Director</t>
  </si>
  <si>
    <t>Jianjun (JJ) Huang</t>
  </si>
  <si>
    <t>Global Data Science Director</t>
  </si>
  <si>
    <t>Danny Powerstorm</t>
  </si>
  <si>
    <t>Senior Manager of Data Analytics</t>
  </si>
  <si>
    <t>Merchology</t>
  </si>
  <si>
    <t>Rohan Khatavkar</t>
  </si>
  <si>
    <t>Michiel Kamp</t>
  </si>
  <si>
    <t>Product Owner Advanced Analytics</t>
  </si>
  <si>
    <t>Yolt</t>
  </si>
  <si>
    <t>Julian Hurtado</t>
  </si>
  <si>
    <t>Sowjanya mitra Nimmagadda</t>
  </si>
  <si>
    <t>Sr.Data Scientist</t>
  </si>
  <si>
    <t>Walter González</t>
  </si>
  <si>
    <t>Andrew Hunt</t>
  </si>
  <si>
    <t>Global Market Data Lead</t>
  </si>
  <si>
    <t>Divya Yadav</t>
  </si>
  <si>
    <t>Analytics lead</t>
  </si>
  <si>
    <t xml:space="preserve">Publishers Clearing House  </t>
  </si>
  <si>
    <t>James Burden</t>
  </si>
  <si>
    <t>Odjebga Emore</t>
  </si>
  <si>
    <t>Senior Data, Analytics, &amp; Search Specialist</t>
  </si>
  <si>
    <t>Barefoot Proximity</t>
  </si>
  <si>
    <t>David Belton</t>
  </si>
  <si>
    <t>Yurong Fan</t>
  </si>
  <si>
    <t>Marketing Data Science Manager</t>
  </si>
  <si>
    <t>Eric Lanser</t>
  </si>
  <si>
    <t>Hangyu(Cedric) Liu</t>
  </si>
  <si>
    <t>Alba Casero Mier</t>
  </si>
  <si>
    <t>Media Intelligence &amp; Digital Media Manager</t>
  </si>
  <si>
    <t>Loren Boustead</t>
  </si>
  <si>
    <t>Jainul Abedin</t>
  </si>
  <si>
    <t>Abhishek Ravishankar</t>
  </si>
  <si>
    <t>Senior Analytics Engineer</t>
  </si>
  <si>
    <t>Sidney Sau</t>
  </si>
  <si>
    <t>Manager, Marketing Analytics &amp; Insights</t>
  </si>
  <si>
    <t>Dan Guzman</t>
  </si>
  <si>
    <t>DealerPolicy</t>
  </si>
  <si>
    <t>Daniel Krisik</t>
  </si>
  <si>
    <t xml:space="preserve">VP, Marketing Analytics and Insights </t>
  </si>
  <si>
    <t>Irene Casaburi</t>
  </si>
  <si>
    <t xml:space="preserve">YOOX NET-A-PORTER GROUP </t>
  </si>
  <si>
    <t>Alessandro Canova</t>
  </si>
  <si>
    <t>Performance Marketing Manager UK, IE, EMEA</t>
  </si>
  <si>
    <t>Kristina Simickova</t>
  </si>
  <si>
    <t>Senior B2B Performance Marketing Manager - Team Lead</t>
  </si>
  <si>
    <t xml:space="preserve">BizMut Marketing GmbH </t>
  </si>
  <si>
    <t>Sobaan Shariff</t>
  </si>
  <si>
    <t>Annie Q.</t>
  </si>
  <si>
    <t>Associate Director Global Insights &amp; Analytics, Gum &amp; Candy</t>
  </si>
  <si>
    <t>Feifei Liu Crouch</t>
  </si>
  <si>
    <t>Senior Manager, Growth Data Science, Instacart App</t>
  </si>
  <si>
    <t>Nathan Roseberry</t>
  </si>
  <si>
    <t>Senior Manager Consumer Insights and Web Analytics</t>
  </si>
  <si>
    <t>Nitin Aggarwal</t>
  </si>
  <si>
    <t>VP &amp; Business Head - Analytics and Data Science</t>
  </si>
  <si>
    <t>Arun Balaji</t>
  </si>
  <si>
    <t>Vice President, Risk Engineering &amp; Loss Forecasting Analytics</t>
  </si>
  <si>
    <t>Mohammed Aaser</t>
  </si>
  <si>
    <t>Akhil Bhat</t>
  </si>
  <si>
    <t>Sitki Gulten,Ph.D.</t>
  </si>
  <si>
    <t>Director of Data Science, Deal Advisory &amp; Strategy</t>
  </si>
  <si>
    <t>Jordan Durham</t>
  </si>
  <si>
    <t>Jim Jenkins</t>
  </si>
  <si>
    <t>ZIVVER</t>
  </si>
  <si>
    <t>Xiaoxiao Yu</t>
  </si>
  <si>
    <t>Nick Caldicott</t>
  </si>
  <si>
    <t>Yash Mehta</t>
  </si>
  <si>
    <t>Consultant (Data Science and Analytics)</t>
  </si>
  <si>
    <t>Matthew Polley</t>
  </si>
  <si>
    <t>Senior Data Conversion Consultant</t>
  </si>
  <si>
    <t xml:space="preserve">Invisors </t>
  </si>
  <si>
    <t>Abimanyu Kumar</t>
  </si>
  <si>
    <t>Thomas Fowler</t>
  </si>
  <si>
    <t>Manager, Performance Marketing Sales and Analytics</t>
  </si>
  <si>
    <t>Florent Seine</t>
  </si>
  <si>
    <t>FONCIA</t>
  </si>
  <si>
    <t>Claire Sauvage</t>
  </si>
  <si>
    <t>Saint Laurent</t>
  </si>
  <si>
    <t>Shelley Sanders</t>
  </si>
  <si>
    <t>Senior Solution Manager - Loyalty, Consumer Data, and Analytics</t>
  </si>
  <si>
    <t>Sophie Lerdrup Bourgois</t>
  </si>
  <si>
    <t>Senior Campaign specialist</t>
  </si>
  <si>
    <t>VisitDenmark</t>
  </si>
  <si>
    <t>James Alexander</t>
  </si>
  <si>
    <t>Director, Data Products &amp; Research</t>
  </si>
  <si>
    <t>Ravichandra KSHIRSAGAR</t>
  </si>
  <si>
    <t>Vice President Digital Buildings Services</t>
  </si>
  <si>
    <t xml:space="preserve">Schneider Electric </t>
  </si>
  <si>
    <t>Brian Malek</t>
  </si>
  <si>
    <t>Director Data &amp; Analytics</t>
  </si>
  <si>
    <t>Dufresne Spencer Group</t>
  </si>
  <si>
    <t>Bassma Saissi Hassani</t>
  </si>
  <si>
    <t>Business Intelligence / Data Analyst</t>
  </si>
  <si>
    <t>Dr. BRANDT</t>
  </si>
  <si>
    <t>Vanessa Bowen</t>
  </si>
  <si>
    <t>Head of UK Marketing, Executive Director</t>
  </si>
  <si>
    <t>Joseph Chacko</t>
  </si>
  <si>
    <t>Program Lead, CRM Activations</t>
  </si>
  <si>
    <t>Shashidhar Shenoy</t>
  </si>
  <si>
    <t>Brussels</t>
  </si>
  <si>
    <t>Sagar Sahoo</t>
  </si>
  <si>
    <t>Data Scientist - Strategic Marketing</t>
  </si>
  <si>
    <t>Lawrence O'Donnell</t>
  </si>
  <si>
    <t>Sr Mgr, Global Data Science &amp; Innovation</t>
  </si>
  <si>
    <t>Carrier</t>
  </si>
  <si>
    <t>Marie Helene Roy</t>
  </si>
  <si>
    <t>Begüm Azak</t>
  </si>
  <si>
    <t>Revival</t>
  </si>
  <si>
    <t>Karen Mendoza</t>
  </si>
  <si>
    <t>Jr. Performance Marketing Manager</t>
  </si>
  <si>
    <t>SNIPES</t>
  </si>
  <si>
    <t>Federico Del Savio</t>
  </si>
  <si>
    <t>DrSmile</t>
  </si>
  <si>
    <t>Jessica Romaniuk</t>
  </si>
  <si>
    <t>President, Chicago</t>
  </si>
  <si>
    <t>Ariadni-Margarita Alexaki</t>
  </si>
  <si>
    <t>Blueground</t>
  </si>
  <si>
    <t>Bogdan Iancu</t>
  </si>
  <si>
    <t>Caitlyn M. Sell</t>
  </si>
  <si>
    <t>Associate Director, GIBU Data Insights &amp; Analytics</t>
  </si>
  <si>
    <t>Taanya Sachdeva</t>
  </si>
  <si>
    <t xml:space="preserve">FREE NOW </t>
  </si>
  <si>
    <t>Jessica van Rooyen</t>
  </si>
  <si>
    <t xml:space="preserve">Properly </t>
  </si>
  <si>
    <t>Tim N.</t>
  </si>
  <si>
    <t>Growth Marketing Director</t>
  </si>
  <si>
    <t>Zivver</t>
  </si>
  <si>
    <t>Ashleen Narula</t>
  </si>
  <si>
    <t>Performance Marketing Executive</t>
  </si>
  <si>
    <t>Mark Andersen</t>
  </si>
  <si>
    <t xml:space="preserve">Senior Director, Data Science </t>
  </si>
  <si>
    <t>Vista</t>
  </si>
  <si>
    <t>Annie Paar</t>
  </si>
  <si>
    <t>Performance Marketing Analytics Manager</t>
  </si>
  <si>
    <t>Binhui Deng</t>
  </si>
  <si>
    <t xml:space="preserve">Senior Analyst, Media Analytics </t>
  </si>
  <si>
    <t>Marc-Henry Noon</t>
  </si>
  <si>
    <t>Senior Data Engineering Developer</t>
  </si>
  <si>
    <t>Sean McLintock</t>
  </si>
  <si>
    <t>Martin Jonassen</t>
  </si>
  <si>
    <t>Podimo</t>
  </si>
  <si>
    <t>Ondrej Slama</t>
  </si>
  <si>
    <t>Head of Data Innovation</t>
  </si>
  <si>
    <t>Alza</t>
  </si>
  <si>
    <t>Kan Wang</t>
  </si>
  <si>
    <t>Hadrien de Nijs</t>
  </si>
  <si>
    <t xml:space="preserve">Analytics &amp; Data Science Director </t>
  </si>
  <si>
    <t xml:space="preserve"> M13h</t>
  </si>
  <si>
    <t>Clara Quigley</t>
  </si>
  <si>
    <t>Senior Manager, Strategic Analytics and Operations</t>
  </si>
  <si>
    <t xml:space="preserve"> Coupa Software</t>
  </si>
  <si>
    <t>Felipe Orozco Hernandez</t>
  </si>
  <si>
    <t>Consumer Insights and Analytics Director</t>
  </si>
  <si>
    <t>Edouard Daou</t>
  </si>
  <si>
    <t>Co-Founder, Strategy &amp; Data Science</t>
  </si>
  <si>
    <t>Acquisit</t>
  </si>
  <si>
    <t>Reach out in Feb 2022</t>
  </si>
  <si>
    <t>France Le Floch</t>
  </si>
  <si>
    <t xml:space="preserve">WEB ANALYSIS &amp; OPTIMIZATION </t>
  </si>
  <si>
    <t>Kameleoon</t>
  </si>
  <si>
    <t>Andrew Fuchs</t>
  </si>
  <si>
    <t xml:space="preserve">Director, Paid Media &amp; Analytics </t>
  </si>
  <si>
    <t>Silverback Strategies</t>
  </si>
  <si>
    <t>Cody Bryant</t>
  </si>
  <si>
    <t xml:space="preserve">Sr. Manager, Digital Media and Analytics </t>
  </si>
  <si>
    <t>Arjan Ackerman</t>
  </si>
  <si>
    <t xml:space="preserve">Broadcast Director (Digital, Media, Insights) </t>
  </si>
  <si>
    <t>Boucheron</t>
  </si>
  <si>
    <t>Marigale Walsh</t>
  </si>
  <si>
    <t xml:space="preserve">Vice President - Omnichannel &amp; Marketing, USA </t>
  </si>
  <si>
    <t>Sonova Group</t>
  </si>
  <si>
    <t>Mike Dunsmore</t>
  </si>
  <si>
    <t>Veritone, Inc.</t>
  </si>
  <si>
    <t>Koyel Das</t>
  </si>
  <si>
    <t>Matrixonics</t>
  </si>
  <si>
    <t>Benjamin Waters</t>
  </si>
  <si>
    <t xml:space="preserve">Director, Analytics Services </t>
  </si>
  <si>
    <t>Crossix</t>
  </si>
  <si>
    <t>Chris Treacy</t>
  </si>
  <si>
    <t xml:space="preserve">Head Of Performance Marketing and Operations </t>
  </si>
  <si>
    <t>Giulia Laregina</t>
  </si>
  <si>
    <t>Mark Blenkinsop</t>
  </si>
  <si>
    <t xml:space="preserve">The Dune Group </t>
  </si>
  <si>
    <t>Daniel Sicular</t>
  </si>
  <si>
    <t>Senior Analyst, Media Measurement &amp; Data Strategy</t>
  </si>
  <si>
    <t>Baylie Minney</t>
  </si>
  <si>
    <t xml:space="preserve">TechStyle Fashion Group </t>
  </si>
  <si>
    <t>Nadia Conti</t>
  </si>
  <si>
    <t xml:space="preserve">Account Director, Data Insights and Customer Engagement </t>
  </si>
  <si>
    <t>RR Donnelley</t>
  </si>
  <si>
    <t>Sonika Chandra</t>
  </si>
  <si>
    <t>Karen Schopp</t>
  </si>
  <si>
    <t>Insights, Marketing &amp; Innovation Division | Senior Sales Manager, Media &amp; Events</t>
  </si>
  <si>
    <t>Danny Abraha</t>
  </si>
  <si>
    <t xml:space="preserve">Strategic Consultant - Paid Media &amp; Analytics </t>
  </si>
  <si>
    <t>Lev</t>
  </si>
  <si>
    <t>Christine Stamm</t>
  </si>
  <si>
    <t>Manager, Marketing Operations and Effectiveness</t>
  </si>
  <si>
    <t>Viewpoint</t>
  </si>
  <si>
    <t>Kenny Chen</t>
  </si>
  <si>
    <t xml:space="preserve">Senior Integrated Media Analytics </t>
  </si>
  <si>
    <t>Daniel Schröder</t>
  </si>
  <si>
    <t>Marketing Director - Sweden &amp; Denmark</t>
  </si>
  <si>
    <t>Burger King®</t>
  </si>
  <si>
    <t>Alla Nikolus</t>
  </si>
  <si>
    <t>Senior Digital Media Analyst-Paid Social, Marketing Effectiveness Team</t>
  </si>
  <si>
    <t>she's new at the company and she is not the right person to contact</t>
  </si>
  <si>
    <t>Alexander V Breydburd</t>
  </si>
  <si>
    <t>AVP, Digital Measurement and Reporting</t>
  </si>
  <si>
    <t>he is still onboarding</t>
  </si>
  <si>
    <t>Daniel Hale</t>
  </si>
  <si>
    <t>Marketing Manager - Fintech</t>
  </si>
  <si>
    <t>VC Innovations</t>
  </si>
  <si>
    <t>he is not interested at this time</t>
  </si>
  <si>
    <t>Sarah Elliott</t>
  </si>
  <si>
    <t>Peppermill Resort Spa Casino</t>
  </si>
  <si>
    <t>they do not have the budget at this time</t>
  </si>
  <si>
    <t>David Schiff</t>
  </si>
  <si>
    <t>Manager, Paid Media Effectiveness</t>
  </si>
  <si>
    <t xml:space="preserve">InterContinental Hotels Group (IHG®) </t>
  </si>
  <si>
    <t>Matteo Rossetti</t>
  </si>
  <si>
    <t>Associate Director - Media &amp; Measurement</t>
  </si>
  <si>
    <t xml:space="preserve">Zwift </t>
  </si>
  <si>
    <t>Ishak Caner</t>
  </si>
  <si>
    <t>Fatma is already in contact with them</t>
  </si>
  <si>
    <t>Wei Wei</t>
  </si>
  <si>
    <t>First Look Media</t>
  </si>
  <si>
    <t>Damien Duchaussoy</t>
  </si>
  <si>
    <t>Chief Digital &amp; Marketing Officer</t>
  </si>
  <si>
    <t xml:space="preserve">Gaz Européen, Groupe Butagaz </t>
  </si>
  <si>
    <t>Roger Greene</t>
  </si>
  <si>
    <t>Ecwid by Lightspeed</t>
  </si>
  <si>
    <t>Ross Howard</t>
  </si>
  <si>
    <t xml:space="preserve">Head of Product </t>
  </si>
  <si>
    <t xml:space="preserve">Inbox Insight </t>
  </si>
  <si>
    <t>ERIKA REYNA FRONTANA</t>
  </si>
  <si>
    <t>Maxime Lamagat</t>
  </si>
  <si>
    <t>Laura Mahoney</t>
  </si>
  <si>
    <t>Food &amp; Refreshments Transformation Insights</t>
  </si>
  <si>
    <t>Brian Manning</t>
  </si>
  <si>
    <t>Associate Director, Online Video Marketing</t>
  </si>
  <si>
    <t>Catherine Marion</t>
  </si>
  <si>
    <t>Content Marketing and Communication</t>
  </si>
  <si>
    <t>NUMBERLY (1000MERCIS GROUP)</t>
  </si>
  <si>
    <t>Ivan Martinez</t>
  </si>
  <si>
    <t>Vice President, Strategic Insights, Brand and Govt Programs</t>
  </si>
  <si>
    <t>Megan McCann</t>
  </si>
  <si>
    <t>Media Manager | Digital Analyst</t>
  </si>
  <si>
    <t>Genuine Media</t>
  </si>
  <si>
    <t>Brian McElroy</t>
  </si>
  <si>
    <t>SVP / Marketing Strategist</t>
  </si>
  <si>
    <t>Katz Media Group</t>
  </si>
  <si>
    <t>Tomomi Mimura</t>
  </si>
  <si>
    <t>Media Insights Lead</t>
  </si>
  <si>
    <t>Katy Mitchell</t>
  </si>
  <si>
    <t>Advertiser Experiment Advocate</t>
  </si>
  <si>
    <t>Andy Moore</t>
  </si>
  <si>
    <t>Noom</t>
  </si>
  <si>
    <t>Corey Mull</t>
  </si>
  <si>
    <t xml:space="preserve">Vice President, Data Science </t>
  </si>
  <si>
    <t>Deep Root Analytics</t>
  </si>
  <si>
    <t>Ignas Namajunas</t>
  </si>
  <si>
    <t>Machine Learning Engineer</t>
  </si>
  <si>
    <t>Laura Neely</t>
  </si>
  <si>
    <t>Mario Nunez</t>
  </si>
  <si>
    <t>Andrius Padriezas</t>
  </si>
  <si>
    <t>TV Data Scientist</t>
  </si>
  <si>
    <t>Daphne Pan</t>
  </si>
  <si>
    <t>Measurement Products R&amp;D Manager</t>
  </si>
  <si>
    <t>Neha Pandey</t>
  </si>
  <si>
    <t>Business Head</t>
  </si>
  <si>
    <t>AdLift</t>
  </si>
  <si>
    <t>Barrett Parker</t>
  </si>
  <si>
    <t>Indeed.Com</t>
  </si>
  <si>
    <t>Tim Racine</t>
  </si>
  <si>
    <t>Kishan Rana</t>
  </si>
  <si>
    <t>Senior Consumer Insights Analyst</t>
  </si>
  <si>
    <t>Flowers Foods</t>
  </si>
  <si>
    <t>Edward Rees</t>
  </si>
  <si>
    <t xml:space="preserve">Manager, Digital Marketing Analytics </t>
  </si>
  <si>
    <t>Molly Reisner</t>
  </si>
  <si>
    <t xml:space="preserve">Account Executive, Emerging Accounts - Commerce </t>
  </si>
  <si>
    <t>Laura Rekašiute</t>
  </si>
  <si>
    <t xml:space="preserve">Marketing Data Scientist </t>
  </si>
  <si>
    <t>Vinted / Kleiderkreisel</t>
  </si>
  <si>
    <t>Adriana Reyes</t>
  </si>
  <si>
    <t xml:space="preserve">Marketing Specialist </t>
  </si>
  <si>
    <t>Mariely Rodriguez</t>
  </si>
  <si>
    <t>Vice President, Marketing Sciences</t>
  </si>
  <si>
    <t>Yasmin Rodriguez</t>
  </si>
  <si>
    <t xml:space="preserve">Media Professional </t>
  </si>
  <si>
    <t>Greg Rogers</t>
  </si>
  <si>
    <t>Assoc. Director Market Research</t>
  </si>
  <si>
    <t>Matthew Ross</t>
  </si>
  <si>
    <t xml:space="preserve">SVP, Research </t>
  </si>
  <si>
    <t>NBCUniveral OTS</t>
  </si>
  <si>
    <t>Joel Rubinson</t>
  </si>
  <si>
    <t>Rokas Rutkauskas</t>
  </si>
  <si>
    <t>Scott Sandler</t>
  </si>
  <si>
    <t>Senior Marketing Manager - Events</t>
  </si>
  <si>
    <t>Zachary Schroll</t>
  </si>
  <si>
    <t xml:space="preserve">Consumer Analytics &amp; Strategy </t>
  </si>
  <si>
    <t xml:space="preserve">Eli Lilly and Company </t>
  </si>
  <si>
    <t>Alexandra Selly-Asquiedge</t>
  </si>
  <si>
    <t xml:space="preserve">Director Measurement Media Activation </t>
  </si>
  <si>
    <t>Andrew Sewall</t>
  </si>
  <si>
    <t>Director, Market Research &amp; Insights</t>
  </si>
  <si>
    <t>Jiani Shen</t>
  </si>
  <si>
    <t xml:space="preserve">Ad measurement solution lead </t>
  </si>
  <si>
    <t>Andy Smith</t>
  </si>
  <si>
    <t>V. P. Consumer Insights</t>
  </si>
  <si>
    <t xml:space="preserve">Flowers Foods &amp; Subsidiaries </t>
  </si>
  <si>
    <t>Holly Smith</t>
  </si>
  <si>
    <t>HollySmith</t>
  </si>
  <si>
    <t>Marilois Snowman</t>
  </si>
  <si>
    <t>CEO, Founder</t>
  </si>
  <si>
    <t>Mediastruction</t>
  </si>
  <si>
    <t>Trevor Spranger</t>
  </si>
  <si>
    <t>Strategic Insights</t>
  </si>
  <si>
    <t>Santi Strasser</t>
  </si>
  <si>
    <t xml:space="preserve">Assistant Manager, Consumer &amp; Market Intelligence, Measurement </t>
  </si>
  <si>
    <t>Lauren Sutkowski</t>
  </si>
  <si>
    <t>Head of TV Marketing</t>
  </si>
  <si>
    <t>Kyle	Swan</t>
  </si>
  <si>
    <t>Senior Consultant, Manager Data Science</t>
  </si>
  <si>
    <t>Burke, Inc.</t>
  </si>
  <si>
    <t>Kirk	Tatnall</t>
  </si>
  <si>
    <t>Solution Specialist, Solution Team Organization</t>
  </si>
  <si>
    <t>Takeshi Tawarada</t>
  </si>
  <si>
    <t>Earl	Taylor</t>
  </si>
  <si>
    <t>Michele	Thomas</t>
  </si>
  <si>
    <t>Justin Toman</t>
  </si>
  <si>
    <t>Scott Turner</t>
  </si>
  <si>
    <t>Sheila Vedala</t>
  </si>
  <si>
    <t>Johannes Waldstein</t>
  </si>
  <si>
    <t>Robert Walker</t>
  </si>
  <si>
    <t>Emily Weishaupt</t>
  </si>
  <si>
    <t>Robert Weissberg</t>
  </si>
  <si>
    <t>Mark Wells</t>
  </si>
  <si>
    <t>Elin	Weng</t>
  </si>
  <si>
    <t>Steve Whiteside</t>
  </si>
  <si>
    <t>Michael Wiebe</t>
  </si>
  <si>
    <t>Gary Wilcox</t>
  </si>
  <si>
    <t>Marta Williams</t>
  </si>
  <si>
    <t>Tina Wilson</t>
  </si>
  <si>
    <t>Ozan Turgut</t>
  </si>
  <si>
    <t xml:space="preserve">Digital Media &amp; Analytics Director </t>
  </si>
  <si>
    <t>Response Digital Growth Agency</t>
  </si>
  <si>
    <t>Joel Yuste</t>
  </si>
  <si>
    <t>Stacey Zryb</t>
  </si>
  <si>
    <t>Engagement Manager, Digital, Media &amp; Customer Insights</t>
  </si>
  <si>
    <t>Zeeshan Javed</t>
  </si>
  <si>
    <t xml:space="preserve">Head of Media Performance and Analytics </t>
  </si>
  <si>
    <t>Wales</t>
  </si>
  <si>
    <t>Kátia M.</t>
  </si>
  <si>
    <t xml:space="preserve">Head of Insights, Media &amp; Content Strategy </t>
  </si>
  <si>
    <t>Flocks</t>
  </si>
  <si>
    <t>Apoorva Mishra</t>
  </si>
  <si>
    <t>Sean Mills</t>
  </si>
  <si>
    <t xml:space="preserve">Global Media Analytics &amp; Insights Senior Manager </t>
  </si>
  <si>
    <t>Christopher Brown</t>
  </si>
  <si>
    <t xml:space="preserve">Media Analytics </t>
  </si>
  <si>
    <t>Andreas Kristensen</t>
  </si>
  <si>
    <t>Team Manager Digital Media Planning &amp; Insights</t>
  </si>
  <si>
    <t>Cassie Stox</t>
  </si>
  <si>
    <t xml:space="preserve">Senior Director, Media Strategy &amp; Audience Insights </t>
  </si>
  <si>
    <t>Dan Salzman</t>
  </si>
  <si>
    <t>Global Head of Media, Analytics and Insights and Market Sizing</t>
  </si>
  <si>
    <t xml:space="preserve">HP </t>
  </si>
  <si>
    <t>Betsy Connors</t>
  </si>
  <si>
    <t xml:space="preserve">Senior Director, Marketing &amp; Media Insights/Planning </t>
  </si>
  <si>
    <t>Minute Media</t>
  </si>
  <si>
    <t>Gabriel Jacobs</t>
  </si>
  <si>
    <t xml:space="preserve">VP of Integrated Media Strategy &amp; Insights, Health &amp; Social Impact </t>
  </si>
  <si>
    <t>Not looking for any tools currently but will keep us in mind</t>
  </si>
  <si>
    <t>Ayman Khalil</t>
  </si>
  <si>
    <t xml:space="preserve">Director - Data Science &amp; Analytics, Apple Media Products </t>
  </si>
  <si>
    <t>Alexander Barder</t>
  </si>
  <si>
    <t xml:space="preserve">Head of Digital Media &amp; Data Insights - EMEA &amp; APAC (Hospitality) </t>
  </si>
  <si>
    <t>Travelport</t>
  </si>
  <si>
    <t>Rachel Evans</t>
  </si>
  <si>
    <t xml:space="preserve">Senior Director, Innovation, Creative, Media &amp; Marketplace, Insights, UK </t>
  </si>
  <si>
    <t>She referred us to Daniel Singer</t>
  </si>
  <si>
    <t>Urvashi Singh</t>
  </si>
  <si>
    <t xml:space="preserve">AVP | Marketing Analytics &amp; Salesforce Effectiveness </t>
  </si>
  <si>
    <t>Rodolfo Del Ricco</t>
  </si>
  <si>
    <t xml:space="preserve">Marketing Effectiveness Manager - Southern Europe </t>
  </si>
  <si>
    <t>Client</t>
  </si>
  <si>
    <t>Ronald den Dulk</t>
  </si>
  <si>
    <t>Director of Media &amp; Analytics</t>
  </si>
  <si>
    <t>Harry Ha</t>
  </si>
  <si>
    <t xml:space="preserve">Media and Marketing Analytics Lead </t>
  </si>
  <si>
    <t>Marc-Antoine Arbour</t>
  </si>
  <si>
    <t xml:space="preserve">Head of Performance Media and Analytics </t>
  </si>
  <si>
    <t>Absolunet</t>
  </si>
  <si>
    <t>Cong (Chelsey) Lu</t>
  </si>
  <si>
    <t>Monique Claassen</t>
  </si>
  <si>
    <t>Senior Director - Head of Media Insights at Insights</t>
  </si>
  <si>
    <t>Prashant Sinha</t>
  </si>
  <si>
    <t>Sr Director, Digital Media Analytics</t>
  </si>
  <si>
    <t xml:space="preserve"> HomeServe USA</t>
  </si>
  <si>
    <t>Nora Vulaj</t>
  </si>
  <si>
    <t xml:space="preserve">Research Manager, Media Insights </t>
  </si>
  <si>
    <t>Raffaella Stevens</t>
  </si>
  <si>
    <t>Head of Media and Marketing Effectiveness (SVP)</t>
  </si>
  <si>
    <t>MG OMD</t>
  </si>
  <si>
    <t>Tushar Subramaniam</t>
  </si>
  <si>
    <t>Aditya Negi</t>
  </si>
  <si>
    <t xml:space="preserve">Manager, Marketing Effectiveness </t>
  </si>
  <si>
    <t>Sam Jerez</t>
  </si>
  <si>
    <t xml:space="preserve">Director, Marketing &amp; Media Insights (MTV Entertainment Group) </t>
  </si>
  <si>
    <t>Rachel Tarelin</t>
  </si>
  <si>
    <t>Media Analytics Manager</t>
  </si>
  <si>
    <t>Gareth Kleinman</t>
  </si>
  <si>
    <t>Analytics &amp; Digital Media Lead</t>
  </si>
  <si>
    <t>Aubrie Richey</t>
  </si>
  <si>
    <t>Vice President, Media Intelligence &amp; Analytics</t>
  </si>
  <si>
    <t>David Pinto-Carpenter</t>
  </si>
  <si>
    <t>Executive Director, Media Strategy &amp; Insights</t>
  </si>
  <si>
    <t>Haidy Leal</t>
  </si>
  <si>
    <t>Media, Consumer Insights and Data &amp; Analytics Manager</t>
  </si>
  <si>
    <t>Avocados From Mexico</t>
  </si>
  <si>
    <t>Xanthe van Schoonhoven</t>
  </si>
  <si>
    <t>Matthew Zogby</t>
  </si>
  <si>
    <t>Executive Vice President of Media Effectiveness</t>
  </si>
  <si>
    <t>Cecilia Carnemolla</t>
  </si>
  <si>
    <t>Supervisor, Out of Home &amp; Media Analytics</t>
  </si>
  <si>
    <t>Ron DeWert</t>
  </si>
  <si>
    <t xml:space="preserve">Vice President - Consumer Insights &amp; Media Analytics </t>
  </si>
  <si>
    <t xml:space="preserve"> Empire Today</t>
  </si>
  <si>
    <t>Steve Robinson</t>
  </si>
  <si>
    <t xml:space="preserve">Global Strategy &amp; Operations Director, Media Analytics &amp; Insights </t>
  </si>
  <si>
    <t>Richard Pearce</t>
  </si>
  <si>
    <t xml:space="preserve">Vice President Insights, Brand and Media </t>
  </si>
  <si>
    <t xml:space="preserve">Southeastern Grocers </t>
  </si>
  <si>
    <t>Jen Kincaid</t>
  </si>
  <si>
    <t xml:space="preserve">Associate Manager, Digital Insights | Social Media Center of Excellence </t>
  </si>
  <si>
    <t>Ana Ivanovic Pique</t>
  </si>
  <si>
    <t>Hunter Simmons</t>
  </si>
  <si>
    <t>Performance Lead</t>
  </si>
  <si>
    <t>Kiko Ferrer</t>
  </si>
  <si>
    <t>Sr. Marketing Data Analytics Manager</t>
  </si>
  <si>
    <t>Barry Bailey</t>
  </si>
  <si>
    <t>Gurps Dhillon</t>
  </si>
  <si>
    <t>Bally Interactive</t>
  </si>
  <si>
    <t>Tracy Kitanovski</t>
  </si>
  <si>
    <t>Global Consumer Insights Director</t>
  </si>
  <si>
    <t>Whole Earth Brands</t>
  </si>
  <si>
    <t>Sarah Kalk</t>
  </si>
  <si>
    <t>Analytics and Reporting Manager</t>
  </si>
  <si>
    <t>Element</t>
  </si>
  <si>
    <t>Karthik Sakthikanesan</t>
  </si>
  <si>
    <t>HouseCanary</t>
  </si>
  <si>
    <t>Vishruta Kulkarni</t>
  </si>
  <si>
    <t>Housecall Pro</t>
  </si>
  <si>
    <t>Paul Bierzychudek</t>
  </si>
  <si>
    <t>Anastasia Voulgaraki</t>
  </si>
  <si>
    <t>AVP, Sr. Director II, Data Science - GRM US Insights &amp; Solutions</t>
  </si>
  <si>
    <t>Craig Louden</t>
  </si>
  <si>
    <t>Sr. Staff Program Manager, Data Science</t>
  </si>
  <si>
    <t>Tapesh Santra</t>
  </si>
  <si>
    <t>Functional and Industry Analytics Manager, Accenture Applied Intelligence</t>
  </si>
  <si>
    <t>Romain Tailhades</t>
  </si>
  <si>
    <t>Cdiscount</t>
  </si>
  <si>
    <t>Tatyana Bogdanova</t>
  </si>
  <si>
    <t>Analytics &amp; Insights Director - P&amp;G Professional Europe</t>
  </si>
  <si>
    <t>Abhimanyu Malik</t>
  </si>
  <si>
    <t>Senior Analyst, Data/Product Analytics</t>
  </si>
  <si>
    <t>Katarzyna Rembeza</t>
  </si>
  <si>
    <t>Riyola D'Souza</t>
  </si>
  <si>
    <t>Felipe Conejero Delgado</t>
  </si>
  <si>
    <t xml:space="preserve">Keroppa </t>
  </si>
  <si>
    <t>Santosh Vooturi</t>
  </si>
  <si>
    <t>Sales Analytics &amp; Insights Lead</t>
  </si>
  <si>
    <t>Saritha Ivaturi</t>
  </si>
  <si>
    <t>Vice President of Data &amp; Platform Engineering</t>
  </si>
  <si>
    <t xml:space="preserve">Guitar Center </t>
  </si>
  <si>
    <t>Edward Stepanyants</t>
  </si>
  <si>
    <t xml:space="preserve">Senior Analyst </t>
  </si>
  <si>
    <t>Dollar Shave Club</t>
  </si>
  <si>
    <t>Richard Quirke</t>
  </si>
  <si>
    <t>Senior Strategy Manager</t>
  </si>
  <si>
    <t>Léo Grosjean</t>
  </si>
  <si>
    <t>William SO</t>
  </si>
  <si>
    <t>Douugh</t>
  </si>
  <si>
    <t>Agathe Lhopiteau</t>
  </si>
  <si>
    <t>Alpine</t>
  </si>
  <si>
    <t>Nasser Benabderrazik</t>
  </si>
  <si>
    <t xml:space="preserve">Senior Machine Learning Scientist </t>
  </si>
  <si>
    <t>Amine Erraqabi</t>
  </si>
  <si>
    <t>Ithai van Emmerik</t>
  </si>
  <si>
    <t>Data Scientist / Economist</t>
  </si>
  <si>
    <t>Renee Fuller</t>
  </si>
  <si>
    <t>Rebecca Snell</t>
  </si>
  <si>
    <t>Vice President, Head of Global Marketing Core Brands</t>
  </si>
  <si>
    <t>Marthe Ruyssen</t>
  </si>
  <si>
    <t>Back Market</t>
  </si>
  <si>
    <t>Brian Meeks</t>
  </si>
  <si>
    <t>Direct Insights Manager, Jordan Brand</t>
  </si>
  <si>
    <t>Oregan</t>
  </si>
  <si>
    <t>Shane Alexander</t>
  </si>
  <si>
    <t>Stuart</t>
  </si>
  <si>
    <t>Ben Murray</t>
  </si>
  <si>
    <t>Katie Bloom</t>
  </si>
  <si>
    <t>Director, Marketing &amp; Communications</t>
  </si>
  <si>
    <t>Allina Koutsoura</t>
  </si>
  <si>
    <t>Marketing Effectiveness Econometrics Analyst</t>
  </si>
  <si>
    <t>Frank Ludewig</t>
  </si>
  <si>
    <t xml:space="preserve">Digital Media and Insights Lead </t>
  </si>
  <si>
    <t>Doug OReilly</t>
  </si>
  <si>
    <t>EVP, Media Effectiveness</t>
  </si>
  <si>
    <t>Leon Barsoumian</t>
  </si>
  <si>
    <t xml:space="preserve">SVP of Media and Marketing Analytics and Technology </t>
  </si>
  <si>
    <t>Marketing Analytics Advisors</t>
  </si>
  <si>
    <t>Amanda Lobato</t>
  </si>
  <si>
    <t>Head of Media, Insights and Digital Transformation</t>
  </si>
  <si>
    <t>Caitlin Parrett</t>
  </si>
  <si>
    <t xml:space="preserve">Director, Analytics - Diverse Owned Media </t>
  </si>
  <si>
    <t xml:space="preserve">dentsu international </t>
  </si>
  <si>
    <t>Sezin Seringel Coskun</t>
  </si>
  <si>
    <t>Head of Media Strategy &amp; Marketing Analytics</t>
  </si>
  <si>
    <t>Yuji Okada</t>
  </si>
  <si>
    <t xml:space="preserve">Manager, Media Analytics and Insights, Digital Transformation Office </t>
  </si>
  <si>
    <t>Tim Parsons</t>
  </si>
  <si>
    <t xml:space="preserve">Marketing Effectiveness Senior Manager </t>
  </si>
  <si>
    <t>Ankur Jain</t>
  </si>
  <si>
    <t>Principal AMM (Analytics &amp; Media Manager), International Expansion Lead</t>
  </si>
  <si>
    <t>Amit Chaturvedi</t>
  </si>
  <si>
    <t>EVP, Product, Analytics &amp; Insights</t>
  </si>
  <si>
    <t>Lynn Whitney</t>
  </si>
  <si>
    <t xml:space="preserve">EVP Global Paid Media &amp; Analytics, Partnerships, Product Integration and Consumer Products </t>
  </si>
  <si>
    <t>Amanda Davis</t>
  </si>
  <si>
    <t xml:space="preserve">Manager, Analytics and Media Management </t>
  </si>
  <si>
    <t>Pauline Bergès</t>
  </si>
  <si>
    <t>Global Digital Transformation - Marketing Effectiveness Manager</t>
  </si>
  <si>
    <t>Alexia Raven</t>
  </si>
  <si>
    <t>Vice President, Media Research &amp; Insights</t>
  </si>
  <si>
    <t xml:space="preserve">Warner Bros. Entertainment Group of Companies </t>
  </si>
  <si>
    <t>Vishnu Sudarshan Rao</t>
  </si>
  <si>
    <t xml:space="preserve">Associate Analytics and Media Manager </t>
  </si>
  <si>
    <t>Katja Sottmeier</t>
  </si>
  <si>
    <t xml:space="preserve">Leiterin Digital, CRM, Media &amp; Analytics </t>
  </si>
  <si>
    <t xml:space="preserve">Hornbach Baumarkt AG </t>
  </si>
  <si>
    <t>Peter Vandre</t>
  </si>
  <si>
    <t xml:space="preserve">Chief Analytics Officer, Dentsu Media US </t>
  </si>
  <si>
    <t>Tina Markowitz</t>
  </si>
  <si>
    <t xml:space="preserve">VP, Digital Media &amp; Analytics </t>
  </si>
  <si>
    <t>Ulla Worringen</t>
  </si>
  <si>
    <t>Senior Director, Marketing Effectiveness and Consumer Insights</t>
  </si>
  <si>
    <t xml:space="preserve">GfK </t>
  </si>
  <si>
    <t>Julie DeTraglia</t>
  </si>
  <si>
    <t>Head of Research, Insights &amp; Analytics, Hulu &amp; Disney Media Entertainment Distribution</t>
  </si>
  <si>
    <t>Han Moon</t>
  </si>
  <si>
    <t xml:space="preserve">Director of Media Analytics </t>
  </si>
  <si>
    <t>Arjen Hettinga</t>
  </si>
  <si>
    <t xml:space="preserve">Managing Director Digital Media &amp; Analytics </t>
  </si>
  <si>
    <t>Jodi Schwartz</t>
  </si>
  <si>
    <t xml:space="preserve">Head of Americas CMC (consumer, media &amp; channel insights) </t>
  </si>
  <si>
    <t>ekaterra</t>
  </si>
  <si>
    <t>Ian Ling</t>
  </si>
  <si>
    <t xml:space="preserve">Associate Director, Media &amp; Insights </t>
  </si>
  <si>
    <t>NOBODY</t>
  </si>
  <si>
    <t>Tashan Nicholas</t>
  </si>
  <si>
    <t xml:space="preserve">Analytics Director (Marketing Effectiveness) </t>
  </si>
  <si>
    <t xml:space="preserve"> the7stars</t>
  </si>
  <si>
    <t>Manish Kampani</t>
  </si>
  <si>
    <t>Global Competency Head AI, Data &amp; Analytics - Communication Media and Entertainment</t>
  </si>
  <si>
    <t>Tech Mahindra</t>
  </si>
  <si>
    <t>Mindy Oliver</t>
  </si>
  <si>
    <t xml:space="preserve">Marketing Director, Online Strategy, Media and Analytics </t>
  </si>
  <si>
    <t>CORT</t>
  </si>
  <si>
    <t>Kira Clifton</t>
  </si>
  <si>
    <t xml:space="preserve">Head of Media Strategy and Analytics </t>
  </si>
  <si>
    <t>Hart</t>
  </si>
  <si>
    <t>Bruno Gralpois</t>
  </si>
  <si>
    <t xml:space="preserve">Co-Founder and Principal </t>
  </si>
  <si>
    <t>Agency Mania Solutions</t>
  </si>
  <si>
    <t>Leslie McCrory</t>
  </si>
  <si>
    <t xml:space="preserve">Director of Insights and Analytics </t>
  </si>
  <si>
    <t>The Foresights Factory</t>
  </si>
  <si>
    <t>Loris Gordon Giaimis</t>
  </si>
  <si>
    <t>Global digital insights Manager // Analytics and insights</t>
  </si>
  <si>
    <t>Lauren Bogacz</t>
  </si>
  <si>
    <t>Erik Olson</t>
  </si>
  <si>
    <t>Cammi Srivastava</t>
  </si>
  <si>
    <t>Senior Manager, Marketing Capabilities &amp; Effectiveness</t>
  </si>
  <si>
    <t>Nick Jezarian</t>
  </si>
  <si>
    <t>Sr. Director, Connections Strategy &amp; Media Effectiveness</t>
  </si>
  <si>
    <t>Jay Druba</t>
  </si>
  <si>
    <t>Sungjun Jang</t>
  </si>
  <si>
    <t>Head of Marketing Effectiveness, NA</t>
  </si>
  <si>
    <t>Brian Moran</t>
  </si>
  <si>
    <t>Senior Manager, Sales and Marketing Effectiveness</t>
  </si>
  <si>
    <t xml:space="preserve">DePuy Synthes </t>
  </si>
  <si>
    <t>Janine Brandt</t>
  </si>
  <si>
    <t>Director, Marketing Measurement</t>
  </si>
  <si>
    <t>Revive</t>
  </si>
  <si>
    <t>Seb Mossop</t>
  </si>
  <si>
    <t>Mat Williams</t>
  </si>
  <si>
    <t>Head of Paid Media</t>
  </si>
  <si>
    <t>The Growth Foundation</t>
  </si>
  <si>
    <t>Stuart Smith</t>
  </si>
  <si>
    <t xml:space="preserve">CAULIPOWER </t>
  </si>
  <si>
    <t>Ben Lees</t>
  </si>
  <si>
    <t>Steve Wright</t>
  </si>
  <si>
    <t>Measurement and Analytics Director</t>
  </si>
  <si>
    <t>David Bailey</t>
  </si>
  <si>
    <t>Global Measurement Director</t>
  </si>
  <si>
    <t>Sarah R.</t>
  </si>
  <si>
    <t xml:space="preserve">WNP (What's Next Partners) </t>
  </si>
  <si>
    <t>Mario Kyriacou</t>
  </si>
  <si>
    <t xml:space="preserve">Ratio:FS </t>
  </si>
  <si>
    <t>Andrea Bernhardt</t>
  </si>
  <si>
    <t>Global Consumer Experience Director</t>
  </si>
  <si>
    <t>Scott Moore</t>
  </si>
  <si>
    <t>PS AI Labs</t>
  </si>
  <si>
    <t>Tony Obregon</t>
  </si>
  <si>
    <t>Global Lead, Social Media Marketing</t>
  </si>
  <si>
    <t>Shagufta Gupta</t>
  </si>
  <si>
    <t>11/18/2021</t>
  </si>
  <si>
    <t>Reisa Krumin</t>
  </si>
  <si>
    <t>Sr. Director, Nike Direct Analytics- Asia, Pacific and Latin America</t>
  </si>
  <si>
    <t>Marlene Holm</t>
  </si>
  <si>
    <t>Data &amp; Analytics Insights Manager II</t>
  </si>
  <si>
    <t>Robb Bennett</t>
  </si>
  <si>
    <t>Simple Mills</t>
  </si>
  <si>
    <t>Kamal Sharma</t>
  </si>
  <si>
    <t>Sr. Manager - Consumer Insights</t>
  </si>
  <si>
    <t>Chandni Somaiya</t>
  </si>
  <si>
    <t>Lead, Customer &amp; Marketing Analytics</t>
  </si>
  <si>
    <t>Cindy O'Flanagan</t>
  </si>
  <si>
    <t>Sherry Wang</t>
  </si>
  <si>
    <t>Adrian Giovannetti</t>
  </si>
  <si>
    <t>Group Director Analytics, Insights &amp; eCommerce Customer team</t>
  </si>
  <si>
    <t>John Westberg</t>
  </si>
  <si>
    <t>Senior Consultant, Data Science</t>
  </si>
  <si>
    <t>NoA Connect</t>
  </si>
  <si>
    <t>Michael Jones</t>
  </si>
  <si>
    <t>Matt Wright</t>
  </si>
  <si>
    <t>Manager, Digital Analytics, Global Marketing</t>
  </si>
  <si>
    <t>CWT</t>
  </si>
  <si>
    <t>John Robert Whitaker</t>
  </si>
  <si>
    <t>Director of Consumer Insights</t>
  </si>
  <si>
    <t>Sagar Das</t>
  </si>
  <si>
    <t>Stamps.com</t>
  </si>
  <si>
    <t>Steven Burton</t>
  </si>
  <si>
    <t>Vice President of Digital Strategy (Growth, Digital Customer Experience and Marketing Analytics)</t>
  </si>
  <si>
    <t>Legal &amp; General America</t>
  </si>
  <si>
    <t>Vojtech Hrdinka</t>
  </si>
  <si>
    <t>Saurabh Pal</t>
  </si>
  <si>
    <t>Camelot</t>
  </si>
  <si>
    <t>Viral Parikh</t>
  </si>
  <si>
    <t xml:space="preserve">Head of AI/ML </t>
  </si>
  <si>
    <t>Varo Bank</t>
  </si>
  <si>
    <t>Daisy Vera</t>
  </si>
  <si>
    <t>Associate, Brand Development</t>
  </si>
  <si>
    <t xml:space="preserve">Roxelana Designer Jewelry &amp; Fine Gifts </t>
  </si>
  <si>
    <t>Sanne Verheij</t>
  </si>
  <si>
    <t>Etos</t>
  </si>
  <si>
    <t>Susan Goffee</t>
  </si>
  <si>
    <t>Senior Director, Digital Marketing &amp; Analytics</t>
  </si>
  <si>
    <t>PenFed</t>
  </si>
  <si>
    <t>Jonathan Bain</t>
  </si>
  <si>
    <t>Dushyant Bhavsar</t>
  </si>
  <si>
    <t>Assc. Data Science Manager</t>
  </si>
  <si>
    <t>Marta Jasiewicz-Badowska</t>
  </si>
  <si>
    <t>Head of Econometrics &amp; Data Mining</t>
  </si>
  <si>
    <t>Tanel Rebane</t>
  </si>
  <si>
    <t>Daniel Singer</t>
  </si>
  <si>
    <t xml:space="preserve">Managing Director, Analytics UK&amp;I </t>
  </si>
  <si>
    <t>Jeroen Verspeek</t>
  </si>
  <si>
    <t>Head of Audience Measurement and Brand Insight at the BBC</t>
  </si>
  <si>
    <t>Maria Malmquist</t>
  </si>
  <si>
    <t>Senior Analyst- Measurements &amp; Insights</t>
  </si>
  <si>
    <t xml:space="preserve">Effectv </t>
  </si>
  <si>
    <t>Jennifer Gill</t>
  </si>
  <si>
    <t>Director, Measurement &amp; Insights</t>
  </si>
  <si>
    <t>Tim Fairs</t>
  </si>
  <si>
    <t xml:space="preserve">Bestway Retail </t>
  </si>
  <si>
    <t>Linda Harrison</t>
  </si>
  <si>
    <t>Senior Digital Data Strategist</t>
  </si>
  <si>
    <t>Martín Crebay</t>
  </si>
  <si>
    <t>Consumer Market Insights &amp; Media Manager</t>
  </si>
  <si>
    <t xml:space="preserve">CCU </t>
  </si>
  <si>
    <t>Emily Rosen</t>
  </si>
  <si>
    <t>Jamie Fay</t>
  </si>
  <si>
    <t>Executive Director, Marketing Science &amp; Media Strategy (HBO Max, HBO)</t>
  </si>
  <si>
    <t>Michael E Moses</t>
  </si>
  <si>
    <t>Americas Sales Director</t>
  </si>
  <si>
    <t xml:space="preserve">Telmar </t>
  </si>
  <si>
    <t>Mihkel Jäätma</t>
  </si>
  <si>
    <t xml:space="preserve">Realeyes </t>
  </si>
  <si>
    <t>Myralda Derks</t>
  </si>
  <si>
    <t>Chief Customer &amp; Market Intelligence Officer</t>
  </si>
  <si>
    <t xml:space="preserve">Pedro Caride </t>
  </si>
  <si>
    <t>Valia Paschalidou</t>
  </si>
  <si>
    <t>Brand Director - South East Europe- Direct to Consumer &amp; Data Strategy</t>
  </si>
  <si>
    <t>Joseph Meehan</t>
  </si>
  <si>
    <t>EVP, Global General Manager</t>
  </si>
  <si>
    <t>Marcelo Rocha</t>
  </si>
  <si>
    <t>Regional Manager, Data Insights &amp; Digital Media</t>
  </si>
  <si>
    <t xml:space="preserve">Travelport </t>
  </si>
  <si>
    <t>Sarah Evans</t>
  </si>
  <si>
    <t>Think Seven</t>
  </si>
  <si>
    <t>Valerie Lobas</t>
  </si>
  <si>
    <t>Sr Shopper Marketing Analyst</t>
  </si>
  <si>
    <t xml:space="preserve">American Greetings </t>
  </si>
  <si>
    <t>Timothy Natal</t>
  </si>
  <si>
    <t>Digital Analytics Leader, Insights &amp; Analytics</t>
  </si>
  <si>
    <t>Neelima Panuganti</t>
  </si>
  <si>
    <t>Consumer &amp; Growth Insights Sr. Manager - North America Region</t>
  </si>
  <si>
    <t>Sarah Peterworth</t>
  </si>
  <si>
    <t>Vice President, Brand &amp; Marketing Insights, Enterprise Market Research</t>
  </si>
  <si>
    <t xml:space="preserve">U.S. Bank </t>
  </si>
  <si>
    <t>Katarzyna Czesak-Woytala</t>
  </si>
  <si>
    <t>Head of Big Data Team</t>
  </si>
  <si>
    <t>Vivid Games</t>
  </si>
  <si>
    <t>Tahir Siddique Shaik</t>
  </si>
  <si>
    <t>Analytics Manager II</t>
  </si>
  <si>
    <t>Blair Porter</t>
  </si>
  <si>
    <t>Director - North America Consumer Data Privacy</t>
  </si>
  <si>
    <t>Gaëtan DELORME-GUILLON</t>
  </si>
  <si>
    <t>Directeur Marketing de l'Offre</t>
  </si>
  <si>
    <t>Corentin Camous</t>
  </si>
  <si>
    <t>Senior Manager | AI and Advanced Analytics</t>
  </si>
  <si>
    <t>Kate Jordan</t>
  </si>
  <si>
    <t>VP, Data Capabilities Lead</t>
  </si>
  <si>
    <t>Zurich</t>
  </si>
  <si>
    <t>Jonathan Whittington</t>
  </si>
  <si>
    <t>Head of Data Science &amp; Bus. Analytics</t>
  </si>
  <si>
    <t>Romina Fratoni</t>
  </si>
  <si>
    <t>Retail Data &amp; Modelling Manager</t>
  </si>
  <si>
    <t>Adam Bittner</t>
  </si>
  <si>
    <t>Director - Kroger Precision Marketing</t>
  </si>
  <si>
    <t>Kosta Skoulikaris</t>
  </si>
  <si>
    <t>Group Director</t>
  </si>
  <si>
    <t>Baptiste PINEAU</t>
  </si>
  <si>
    <t>Head of P&amp;C Innovation Lab</t>
  </si>
  <si>
    <t>Tobias Reiland</t>
  </si>
  <si>
    <t>Senior Director Business Development</t>
  </si>
  <si>
    <t>Scott Utke</t>
  </si>
  <si>
    <t>Welch's</t>
  </si>
  <si>
    <t>Andrea Sinisi</t>
  </si>
  <si>
    <t>Jelle Dusseldorp</t>
  </si>
  <si>
    <t>KLM Royal Dutch Airlines</t>
  </si>
  <si>
    <t>Luigi Delli Colli</t>
  </si>
  <si>
    <t>Head of Consumer Insights &amp; Analytics</t>
  </si>
  <si>
    <t>Ferrara Candy Company</t>
  </si>
  <si>
    <t>Moumita H</t>
  </si>
  <si>
    <t>Manager, Data science</t>
  </si>
  <si>
    <t xml:space="preserve">Genpact </t>
  </si>
  <si>
    <t>Joost Kaart</t>
  </si>
  <si>
    <t>Head of Online Marketing Innovation</t>
  </si>
  <si>
    <t>Eric Z. Sherman</t>
  </si>
  <si>
    <t>Executive Vice President, Insights &amp; Analytics</t>
  </si>
  <si>
    <t xml:space="preserve">GSTV </t>
  </si>
  <si>
    <t>Yushuang Zhou</t>
  </si>
  <si>
    <t xml:space="preserve">The Clorox Company </t>
  </si>
  <si>
    <t>Bill Cox</t>
  </si>
  <si>
    <t>ASSURANCE</t>
  </si>
  <si>
    <t>Sumitra Balakrishnan</t>
  </si>
  <si>
    <t>Global Performance Marketing Director</t>
  </si>
  <si>
    <t>Nick Caputi</t>
  </si>
  <si>
    <t xml:space="preserve">Nassau Candy Distributors, Inc. </t>
  </si>
  <si>
    <t>Peter Grant</t>
  </si>
  <si>
    <t>Amanda W.</t>
  </si>
  <si>
    <t xml:space="preserve">APMEX, Inc. </t>
  </si>
  <si>
    <t>Brandon Trautman</t>
  </si>
  <si>
    <t>Senior Manager, Marketing Operations &amp; Performance Marketing</t>
  </si>
  <si>
    <t>Storyblocks</t>
  </si>
  <si>
    <t>Katrin Schaefer</t>
  </si>
  <si>
    <t>Performance Marketing Managerin</t>
  </si>
  <si>
    <t xml:space="preserve">FRIDAY Insurance </t>
  </si>
  <si>
    <t>Jane Ouano</t>
  </si>
  <si>
    <t xml:space="preserve">DiRx Health </t>
  </si>
  <si>
    <t>Valentina C.</t>
  </si>
  <si>
    <t>Lead, Performance Marketing, Americas</t>
  </si>
  <si>
    <t>Simon Foster</t>
  </si>
  <si>
    <t xml:space="preserve">Global Head of Analytics </t>
  </si>
  <si>
    <t>agency</t>
  </si>
  <si>
    <t>Ashley Tsai</t>
  </si>
  <si>
    <t xml:space="preserve">Group Director, Analytics </t>
  </si>
  <si>
    <t>Michele Huang</t>
  </si>
  <si>
    <t>Andreea Iovita</t>
  </si>
  <si>
    <t>James DellaRocca</t>
  </si>
  <si>
    <t xml:space="preserve">Senior Associate - Analytics </t>
  </si>
  <si>
    <t xml:space="preserve">Tahnia Chowdhury  </t>
  </si>
  <si>
    <t>Siritha Akula</t>
  </si>
  <si>
    <t>ticketmaster</t>
  </si>
  <si>
    <t>advertiser-entertainment</t>
  </si>
  <si>
    <t>Ray Yutuc</t>
  </si>
  <si>
    <t>Manager, Advance Analytics</t>
  </si>
  <si>
    <t>Rich T.</t>
  </si>
  <si>
    <t>VP Insights &amp; Analytics</t>
  </si>
  <si>
    <t>Anuj Roy</t>
  </si>
  <si>
    <t>Global Head of Strategy, Insights and Intelligence</t>
  </si>
  <si>
    <t>CPG</t>
  </si>
  <si>
    <t>Emily Lane</t>
  </si>
  <si>
    <t>Director, Integrated Marketing, Planning &amp; Capabilities</t>
  </si>
  <si>
    <t>Anna Śleszyńska-Połomska</t>
  </si>
  <si>
    <t>Associate Director of Analytics - Advanced Analytics Global Modelling Uni</t>
  </si>
  <si>
    <t>William Duncan</t>
  </si>
  <si>
    <t>Director - Global Modeling Unit (North American CRE)</t>
  </si>
  <si>
    <t>Bharath Vijayendra</t>
  </si>
  <si>
    <t>Head of Analytical Services, Loyalty Group</t>
  </si>
  <si>
    <t>Claudia Meillat</t>
  </si>
  <si>
    <t>Stephen Sullivan</t>
  </si>
  <si>
    <t>Director Product, Engineering &amp; Data Science</t>
  </si>
  <si>
    <t>Özlem Özekici Üsen</t>
  </si>
  <si>
    <t>Director /Marketing Science &amp; Advanced Statistics</t>
  </si>
  <si>
    <t>Miguel Lopez</t>
  </si>
  <si>
    <t>media agency</t>
  </si>
  <si>
    <t>Laura Mansell</t>
  </si>
  <si>
    <t>Virgin Media O2</t>
  </si>
  <si>
    <t>Kay Lai</t>
  </si>
  <si>
    <t>Global GTM Insights Manager</t>
  </si>
  <si>
    <t>Iloba Nzekwu</t>
  </si>
  <si>
    <t xml:space="preserve">Chief Operations Officer </t>
  </si>
  <si>
    <t xml:space="preserve">Found Village </t>
  </si>
  <si>
    <t>Ben Lynch</t>
  </si>
  <si>
    <t xml:space="preserve">Analytics &amp; Insights Business Director </t>
  </si>
  <si>
    <t>Christina Chew</t>
  </si>
  <si>
    <t xml:space="preserve">Associate Director, Strategic Insights &amp; Analytics </t>
  </si>
  <si>
    <t>Azurity Pharmaceuticals</t>
  </si>
  <si>
    <t>Henry Downs</t>
  </si>
  <si>
    <t xml:space="preserve">Manager, Strategic Insights and Analytics </t>
  </si>
  <si>
    <t>Sanchita Dhara</t>
  </si>
  <si>
    <t>Sr Manager Customer Insights and Analytics</t>
  </si>
  <si>
    <t>Adam Graff</t>
  </si>
  <si>
    <t xml:space="preserve">Associate Director Analytics &amp; Insights </t>
  </si>
  <si>
    <t>Jennifer Schippert</t>
  </si>
  <si>
    <t>Director, Media Strategy &amp; Analytics</t>
  </si>
  <si>
    <t xml:space="preserve"> Discovery Inc</t>
  </si>
  <si>
    <t>Kanmi Falade</t>
  </si>
  <si>
    <t xml:space="preserve">Director, North America Grooming Media Analytics &amp; Human Insights </t>
  </si>
  <si>
    <t>Ewerton Barbosa</t>
  </si>
  <si>
    <t xml:space="preserve">Omnichannel Insights and Analytics Head </t>
  </si>
  <si>
    <t>Kyra Hicks</t>
  </si>
  <si>
    <t>Sr. Director, Marketing Insights and Analytics</t>
  </si>
  <si>
    <t xml:space="preserve">National Retail Federation </t>
  </si>
  <si>
    <t>Allison Ebert</t>
  </si>
  <si>
    <t xml:space="preserve">Vice President, Marketing Insights &amp; Analytics </t>
  </si>
  <si>
    <t xml:space="preserve">Instant Brands </t>
  </si>
  <si>
    <t>Aisha Jufri</t>
  </si>
  <si>
    <t>Manager, Marketing Insights &amp; Analytics</t>
  </si>
  <si>
    <t>Aaron Katz</t>
  </si>
  <si>
    <t xml:space="preserve">Director, Insights Analytics &amp; Media </t>
  </si>
  <si>
    <t>Can Ozcer</t>
  </si>
  <si>
    <t xml:space="preserve">Head of Analytics &amp; Insights, UK </t>
  </si>
  <si>
    <t>Shi (Flora) Tang,MBA</t>
  </si>
  <si>
    <t>Manager, Global Consumer Insights &amp; Analytics</t>
  </si>
  <si>
    <t>Keith Binkly</t>
  </si>
  <si>
    <t xml:space="preserve">Manager, BI Analytics and Insights </t>
  </si>
  <si>
    <t xml:space="preserve">Green Dot Corporation </t>
  </si>
  <si>
    <t>Juliette Terrazas-James</t>
  </si>
  <si>
    <t>Executive Vice President, Global Analytics &amp; Product Innovation</t>
  </si>
  <si>
    <t>Ketchum</t>
  </si>
  <si>
    <t>Tanuj Manoharan</t>
  </si>
  <si>
    <t>Dan Herrick</t>
  </si>
  <si>
    <t xml:space="preserve">VP, Insights &amp; Analytics </t>
  </si>
  <si>
    <t>Amber Weakley</t>
  </si>
  <si>
    <t xml:space="preserve">Sr. Manager, Media &amp; Analytics </t>
  </si>
  <si>
    <t>Smile Doctors</t>
  </si>
  <si>
    <t>Sydney Alexander</t>
  </si>
  <si>
    <t xml:space="preserve">Senior Analyst, Consumer Insights &amp; Analytics </t>
  </si>
  <si>
    <t>Ekaterina Eby</t>
  </si>
  <si>
    <t xml:space="preserve">Manager, Digital Analytics &amp; Insights </t>
  </si>
  <si>
    <t>Katherine Schaffer</t>
  </si>
  <si>
    <t xml:space="preserve">Sr. Manager Audience Insights </t>
  </si>
  <si>
    <t>Edelman DXI</t>
  </si>
  <si>
    <t>Cassie Hauser</t>
  </si>
  <si>
    <t>Senior Manager Performance Marketing</t>
  </si>
  <si>
    <t xml:space="preserve">Stio® </t>
  </si>
  <si>
    <t>Wyoming</t>
  </si>
  <si>
    <t>Ellen Stevens</t>
  </si>
  <si>
    <t xml:space="preserve">NerdWallet </t>
  </si>
  <si>
    <t>Alex Vargas</t>
  </si>
  <si>
    <t xml:space="preserve">Luke's Lobster </t>
  </si>
  <si>
    <t>Megan Gallagher</t>
  </si>
  <si>
    <t>Wild Alaskan Company</t>
  </si>
  <si>
    <t>Ryan Bundo</t>
  </si>
  <si>
    <t xml:space="preserve">Performance Marketing Manager </t>
  </si>
  <si>
    <t>Kion</t>
  </si>
  <si>
    <t>Garvin L. Roos</t>
  </si>
  <si>
    <t xml:space="preserve">Manager, Quantitative Ad Measurement </t>
  </si>
  <si>
    <t>Laura Barry</t>
  </si>
  <si>
    <t>Head, Market Analytics and Business Insights</t>
  </si>
  <si>
    <t>Seth Butler</t>
  </si>
  <si>
    <t xml:space="preserve">Director, Consumer Insights and Business Analytics </t>
  </si>
  <si>
    <t xml:space="preserve">SC Johnson </t>
  </si>
  <si>
    <t>Ulla Felden</t>
  </si>
  <si>
    <t xml:space="preserve">eCommerce Analytics Insights Manager </t>
  </si>
  <si>
    <t xml:space="preserve"> ghd</t>
  </si>
  <si>
    <t>Richard Arsenault</t>
  </si>
  <si>
    <t xml:space="preserve">Manager, Consumer Insights &amp; Analytics </t>
  </si>
  <si>
    <t>Fabio Rodrigues</t>
  </si>
  <si>
    <t>Managing Director Management Insights and Analytics</t>
  </si>
  <si>
    <t>CPP Investments</t>
  </si>
  <si>
    <t>Kim Bronold</t>
  </si>
  <si>
    <t xml:space="preserve">Assistant Director Data Analytics &amp; Insights </t>
  </si>
  <si>
    <t>Vera Chien</t>
  </si>
  <si>
    <t xml:space="preserve">Executive Director, Global Research Insights &amp; Analytics </t>
  </si>
  <si>
    <t>Matthew McGwire</t>
  </si>
  <si>
    <t xml:space="preserve">Analytics &amp; Insights Manager </t>
  </si>
  <si>
    <t>Surfline\Wavetrak, Inc.</t>
  </si>
  <si>
    <t>Abhishek Prasad</t>
  </si>
  <si>
    <t xml:space="preserve">Head of Insights / AI &amp; Innovations (for HT Group's 15+ digital properties) </t>
  </si>
  <si>
    <t>HT Media Ltd</t>
  </si>
  <si>
    <t>Bhavik Davda</t>
  </si>
  <si>
    <t>Director, Enterprise Data Governance, Insights &amp; Analytics</t>
  </si>
  <si>
    <t>Delta Dental Ins.</t>
  </si>
  <si>
    <t>Hunter Cook</t>
  </si>
  <si>
    <t xml:space="preserve">Shopper Insights Manager, Omnichannel </t>
  </si>
  <si>
    <t>Drew Smith</t>
  </si>
  <si>
    <t xml:space="preserve">Vice President of Global Data and Analytics </t>
  </si>
  <si>
    <t>Little Caesar Enterprises</t>
  </si>
  <si>
    <t>Natalia Tomaszewska- Lumpkin</t>
  </si>
  <si>
    <t>Kathy Risch</t>
  </si>
  <si>
    <t xml:space="preserve">Vice President, Consumer Insights &amp; Analytics </t>
  </si>
  <si>
    <t>Premium Retail Services</t>
  </si>
  <si>
    <t>David Eisendrath</t>
  </si>
  <si>
    <t xml:space="preserve">Alimentation Couche-Tard </t>
  </si>
  <si>
    <t>Chris Kempster</t>
  </si>
  <si>
    <t>Head of Data Insights &amp; Analytics</t>
  </si>
  <si>
    <t>Boux Avenue</t>
  </si>
  <si>
    <t>Tania Missad</t>
  </si>
  <si>
    <t xml:space="preserve">Senior Vice President - Global Research, Insights &amp; Analytics </t>
  </si>
  <si>
    <t>Dino Delic</t>
  </si>
  <si>
    <t>Amanda Mcvay</t>
  </si>
  <si>
    <t xml:space="preserve">Group Vice President, Marketing &amp; Customer Strategy: Retail Media, E-Comm, Own Brand, Data Insights </t>
  </si>
  <si>
    <t>Jadon Wellman</t>
  </si>
  <si>
    <t xml:space="preserve">Digital Analytics &amp; Insights Leader </t>
  </si>
  <si>
    <t xml:space="preserve">LPL Financial </t>
  </si>
  <si>
    <t>Raj Raina</t>
  </si>
  <si>
    <t xml:space="preserve">Sr. Director, Analytics and Insights </t>
  </si>
  <si>
    <t>Brian Chesnick</t>
  </si>
  <si>
    <t>Vice President, Digital Acquisition</t>
  </si>
  <si>
    <t>Peter Tromholt-Qwist</t>
  </si>
  <si>
    <t>Head of Digital and Insights</t>
  </si>
  <si>
    <t>Larissa Bryan</t>
  </si>
  <si>
    <t>ESSILOR</t>
  </si>
  <si>
    <t>Xi Chen</t>
  </si>
  <si>
    <t>WFG</t>
  </si>
  <si>
    <t>Maria Berkovich</t>
  </si>
  <si>
    <t>Global Customer Insights and Analytics Head</t>
  </si>
  <si>
    <t>Puma Energy</t>
  </si>
  <si>
    <t>Nancy Samuel</t>
  </si>
  <si>
    <t>Business Intelligence Analyst/Consultant</t>
  </si>
  <si>
    <t>Yeseul Song</t>
  </si>
  <si>
    <t>Asena Derin Cengiz</t>
  </si>
  <si>
    <t>Roslyn Brent</t>
  </si>
  <si>
    <t>goeasy</t>
  </si>
  <si>
    <t>Luis Guillermo Cardona</t>
  </si>
  <si>
    <t>Director of Product</t>
  </si>
  <si>
    <t>Tari Pendleton</t>
  </si>
  <si>
    <t>Simon Coomes</t>
  </si>
  <si>
    <t>Head of Marketing and Commercial Performance</t>
  </si>
  <si>
    <t xml:space="preserve">Hargreaves Lansdown </t>
  </si>
  <si>
    <t>Ana Machado</t>
  </si>
  <si>
    <t>Head of Marketing &amp; Market Data Insights</t>
  </si>
  <si>
    <t>Suzanna Roemer</t>
  </si>
  <si>
    <t>Lead Manager, Consumer Marketing Analytics &amp; Insights</t>
  </si>
  <si>
    <t>Krystelle Rolling</t>
  </si>
  <si>
    <t>Consumer Insights Analyst</t>
  </si>
  <si>
    <t>UNFI</t>
  </si>
  <si>
    <t>Alexander Margerison-Smith</t>
  </si>
  <si>
    <t>Keelings</t>
  </si>
  <si>
    <t>Bridget Svenson</t>
  </si>
  <si>
    <t>Curology</t>
  </si>
  <si>
    <t>Gill McFarlane</t>
  </si>
  <si>
    <t>Risa Duesing (Schwartz)</t>
  </si>
  <si>
    <t>Vice President, Consumer Insights, Analytics, and Sensory</t>
  </si>
  <si>
    <t>Joanna Chytopoulou</t>
  </si>
  <si>
    <t>Sales Support &amp; Insights Manager</t>
  </si>
  <si>
    <t>Grace He</t>
  </si>
  <si>
    <t xml:space="preserve">SVP, Head of Data and Insights </t>
  </si>
  <si>
    <t>Ryan Schumann</t>
  </si>
  <si>
    <t>Global Marketing &amp; Analytics Manager</t>
  </si>
  <si>
    <t>Lindt &amp; Sprüngli</t>
  </si>
  <si>
    <t>Chi-Shiang "Calvin" Jan</t>
  </si>
  <si>
    <t>Rasika Vuppala</t>
  </si>
  <si>
    <t>Senior Analyst, Decision Sciences</t>
  </si>
  <si>
    <t>UM</t>
  </si>
  <si>
    <t>Timo O.</t>
  </si>
  <si>
    <t xml:space="preserve">Junior Data Scientist </t>
  </si>
  <si>
    <t>Aleksandra Izert</t>
  </si>
  <si>
    <t>Senior Statistician Advanced Analytics</t>
  </si>
  <si>
    <t>Marton Kovacs</t>
  </si>
  <si>
    <t>VP, Head of Data and Analytics</t>
  </si>
  <si>
    <t>Hilding Anders International AB</t>
  </si>
  <si>
    <t>Hanna K.</t>
  </si>
  <si>
    <t xml:space="preserve">Associate Director (Advanced Analytics) </t>
  </si>
  <si>
    <t>Stephen Concannon</t>
  </si>
  <si>
    <t>Customer Planning &amp; Analytics Manager</t>
  </si>
  <si>
    <t>Aer Lingus</t>
  </si>
  <si>
    <t>Abel Perez</t>
  </si>
  <si>
    <t>Senior Manager, International Insights and Analytics</t>
  </si>
  <si>
    <t>Geoff Wappett</t>
  </si>
  <si>
    <t xml:space="preserve">Head of Data &amp; Insights - O2 Motion </t>
  </si>
  <si>
    <t>Nikolaos Lampropoulos</t>
  </si>
  <si>
    <t xml:space="preserve">Global Director of Data, Insights &amp; Analytics </t>
  </si>
  <si>
    <t>Hogarth Worldwide</t>
  </si>
  <si>
    <t>Alicia Gaynor</t>
  </si>
  <si>
    <t>Director, Customer Insights, Analytics &amp; Strategy (CIAS)</t>
  </si>
  <si>
    <t xml:space="preserve">Kohl's </t>
  </si>
  <si>
    <t>Wadim Schreiner</t>
  </si>
  <si>
    <t xml:space="preserve">Head of Customer First &amp; Customer Insights </t>
  </si>
  <si>
    <t>Woolworths NZ</t>
  </si>
  <si>
    <t>Brad Dancer</t>
  </si>
  <si>
    <t xml:space="preserve">SVP, Insights &amp; Data Analytics </t>
  </si>
  <si>
    <t xml:space="preserve">WWE </t>
  </si>
  <si>
    <t>Jill Marchick</t>
  </si>
  <si>
    <t xml:space="preserve">Vice President, Consumer Insights &amp; Business Analytics </t>
  </si>
  <si>
    <t>Applebee's Neighborhood Grill + Bar</t>
  </si>
  <si>
    <t>Emily Andersen</t>
  </si>
  <si>
    <t>Kristina D.</t>
  </si>
  <si>
    <t xml:space="preserve">Digital Analytics Manager, Club Monaco </t>
  </si>
  <si>
    <t>Stefania Gvillo</t>
  </si>
  <si>
    <t xml:space="preserve">Senior Vice President, Chief Analytics and Insights Officer </t>
  </si>
  <si>
    <t>Jerome Shimizu</t>
  </si>
  <si>
    <t>Founder, Chief Data and Analytics Officer</t>
  </si>
  <si>
    <t>ABC'S Insights</t>
  </si>
  <si>
    <t>Kelsey Salmen Hussey</t>
  </si>
  <si>
    <t xml:space="preserve">Marketing Director, Insights &amp; Analytics, PepsiCo Foods North America </t>
  </si>
  <si>
    <t>Keith Buschmann</t>
  </si>
  <si>
    <t>Vice President, Marketing, Strategy &amp; Insights</t>
  </si>
  <si>
    <t>Split Nutrition</t>
  </si>
  <si>
    <t>Brendan Leece</t>
  </si>
  <si>
    <t>Associate Director Analytics Consulting (EMEA)</t>
  </si>
  <si>
    <t xml:space="preserve"> Concentrix</t>
  </si>
  <si>
    <t>John Grace</t>
  </si>
  <si>
    <t xml:space="preserve">Marketing Insights manager </t>
  </si>
  <si>
    <t>Jeff Amlin</t>
  </si>
  <si>
    <t xml:space="preserve">Head of Insights </t>
  </si>
  <si>
    <t>Airtable</t>
  </si>
  <si>
    <t>Larry Berg</t>
  </si>
  <si>
    <t>CBD Marketing Hub</t>
  </si>
  <si>
    <t>James H.</t>
  </si>
  <si>
    <t>Robineau Media, LLC</t>
  </si>
  <si>
    <t>Jim Jakala</t>
  </si>
  <si>
    <t xml:space="preserve">Vice President of Sales, North America </t>
  </si>
  <si>
    <t>Tulfa Inc.</t>
  </si>
  <si>
    <t>Jonnice Slaughter</t>
  </si>
  <si>
    <t>Growth Hack Strategists, LLC</t>
  </si>
  <si>
    <t>Tarun Kshetrapal</t>
  </si>
  <si>
    <t>Marketing Strategy - Verizon Consumer Group</t>
  </si>
  <si>
    <t xml:space="preserve"> Verizon</t>
  </si>
  <si>
    <t>Leandro Margulis</t>
  </si>
  <si>
    <t>Frank Caristo</t>
  </si>
  <si>
    <t xml:space="preserve">Director of Customer Insights </t>
  </si>
  <si>
    <t>NSW Department of Customer Service</t>
  </si>
  <si>
    <t>Grant Franklin Totten</t>
  </si>
  <si>
    <t>Head of Cloud, Analytics &amp; Insights</t>
  </si>
  <si>
    <t>Al Jazeera Media Network</t>
  </si>
  <si>
    <t>Mi Guo</t>
  </si>
  <si>
    <t xml:space="preserve">Analytics Lead, Data Science </t>
  </si>
  <si>
    <t xml:space="preserve">CB Insights </t>
  </si>
  <si>
    <t>Susanne Wehde</t>
  </si>
  <si>
    <t>Strategic Customer &amp; Market Insights and Analytics Manager Consumer &amp; Craftsmen Division</t>
  </si>
  <si>
    <t>tesa</t>
  </si>
  <si>
    <t>Michael Watton</t>
  </si>
  <si>
    <t>Head of Analytics &amp; Insights</t>
  </si>
  <si>
    <t>Gaming Innovation Group</t>
  </si>
  <si>
    <t>Chrystian Ramírez Dávi</t>
  </si>
  <si>
    <t xml:space="preserve">Global Insights &amp; Analytics Lead - Hygiene, Pest Control </t>
  </si>
  <si>
    <t xml:space="preserve">Reckitt </t>
  </si>
  <si>
    <t>Anthony A. S.</t>
  </si>
  <si>
    <t>Vice President, Strategy &amp; Insights</t>
  </si>
  <si>
    <t>Townsquare Media</t>
  </si>
  <si>
    <t>Nick Brougham</t>
  </si>
  <si>
    <t>Business Intelligence &amp; Analytics</t>
  </si>
  <si>
    <t>Diego Infante</t>
  </si>
  <si>
    <t>Leanne Terpak</t>
  </si>
  <si>
    <t>Marketing Analytics &amp; Customer Insights Manager</t>
  </si>
  <si>
    <t>Fulton Financial</t>
  </si>
  <si>
    <t>Brendan O'Hare</t>
  </si>
  <si>
    <t>GoPro</t>
  </si>
  <si>
    <t>Veronica Tjioe</t>
  </si>
  <si>
    <t>Performance Marketing Manager, Offline</t>
  </si>
  <si>
    <t xml:space="preserve">Warby Parker </t>
  </si>
  <si>
    <t>Edgardo Rossetti</t>
  </si>
  <si>
    <t>Director, Social Media Marketing</t>
  </si>
  <si>
    <t>Adams &amp; Knight</t>
  </si>
  <si>
    <t>Ryan Voloshin</t>
  </si>
  <si>
    <t>Vice President, Digital Marketing Measurement</t>
  </si>
  <si>
    <t>Vinay Thakur</t>
  </si>
  <si>
    <t xml:space="preserve">Director, Head of Marketing Measurement &amp; Solutions </t>
  </si>
  <si>
    <t>Ali Kulunyar</t>
  </si>
  <si>
    <t>Measurement Partner, Marketing Science</t>
  </si>
  <si>
    <t xml:space="preserve"> TikTok</t>
  </si>
  <si>
    <t>Maggie Zhang</t>
  </si>
  <si>
    <t>Head of Measurement Success</t>
  </si>
  <si>
    <t>Ricardo Felice</t>
  </si>
  <si>
    <t>Franchise Owner</t>
  </si>
  <si>
    <t xml:space="preserve">Real Property Management </t>
  </si>
  <si>
    <t>Michael Bragg</t>
  </si>
  <si>
    <t>Sr. Performance Marketing Specialist</t>
  </si>
  <si>
    <t>recteq</t>
  </si>
  <si>
    <t>Richard Cotton</t>
  </si>
  <si>
    <t>Digital Performance Marketing Manager</t>
  </si>
  <si>
    <t xml:space="preserve">Flagstone </t>
  </si>
  <si>
    <t>Xiaomeng (Penny) Peng</t>
  </si>
  <si>
    <t>Growth Manager, Performance Marketing</t>
  </si>
  <si>
    <t xml:space="preserve">Stella </t>
  </si>
  <si>
    <t>Oliver Morley</t>
  </si>
  <si>
    <t>already connected, sent approach message</t>
  </si>
  <si>
    <t>Jenifer Dsouza</t>
  </si>
  <si>
    <t>Clodagh O Driscoll</t>
  </si>
  <si>
    <t>Analyst - Marketing Effectiveness</t>
  </si>
  <si>
    <t>PokerStars</t>
  </si>
  <si>
    <t>Marc Grün</t>
  </si>
  <si>
    <t xml:space="preserve">acceleration </t>
  </si>
  <si>
    <t>Danielle Summers</t>
  </si>
  <si>
    <t>Black Diamond Equipment</t>
  </si>
  <si>
    <t>Ulker Guluzadeh</t>
  </si>
  <si>
    <t>Keith F.</t>
  </si>
  <si>
    <t>Director Of Performance Marketing</t>
  </si>
  <si>
    <t xml:space="preserve">Paula's Choice Skincare </t>
  </si>
  <si>
    <t>Daniel Svikis</t>
  </si>
  <si>
    <t>Director, Marketing Integration &amp; Effectiveness</t>
  </si>
  <si>
    <t xml:space="preserve">HOME Agency </t>
  </si>
  <si>
    <t>Anna Bongiorno</t>
  </si>
  <si>
    <t>Désiré DAWANG</t>
  </si>
  <si>
    <t>Data and reporting analyst</t>
  </si>
  <si>
    <t>CREDAL</t>
  </si>
  <si>
    <t>Andrea Fernández Fonseca</t>
  </si>
  <si>
    <t xml:space="preserve">Ranking Data Science and Analytics </t>
  </si>
  <si>
    <t>Kevin Shea</t>
  </si>
  <si>
    <t>Emily Nebuloni Weishaupt</t>
  </si>
  <si>
    <t>Communications Insights Manager</t>
  </si>
  <si>
    <t>Maggie Piasecki</t>
  </si>
  <si>
    <t xml:space="preserve">Senior Vice President </t>
  </si>
  <si>
    <t>Stewart A.</t>
  </si>
  <si>
    <t>Manager, Channel Analytics - Customer Insights &amp; Analytics</t>
  </si>
  <si>
    <t xml:space="preserve">GoDaddy </t>
  </si>
  <si>
    <t>Mikko Venhuis</t>
  </si>
  <si>
    <t>yunus salman</t>
  </si>
  <si>
    <t>Rebecca Keable</t>
  </si>
  <si>
    <t>Quizlet</t>
  </si>
  <si>
    <t>Stephanie Williams</t>
  </si>
  <si>
    <t>Global Senior Director, Audience Development, Social Media and Analytics</t>
  </si>
  <si>
    <t>Marie Dupré Slioussarenko</t>
  </si>
  <si>
    <t>Global Consumer &amp; Market Insights Skincare Manager at L'Oreal Research &amp; Innovation</t>
  </si>
  <si>
    <t>Megan C. Brown</t>
  </si>
  <si>
    <t>Jason Hornberger</t>
  </si>
  <si>
    <t>Director, BI &amp; Analytics - Media Solutions</t>
  </si>
  <si>
    <t>Bruno Barreto Lino</t>
  </si>
  <si>
    <t>Head of KoLab - Connections and Digital Culture Insights Sr. Director</t>
  </si>
  <si>
    <t>WMcCann</t>
  </si>
  <si>
    <t>Cynthia Pflaum</t>
  </si>
  <si>
    <t>Group Marketing Manager, Social Media Planning &amp; Insights</t>
  </si>
  <si>
    <t>Angelina Iturrian</t>
  </si>
  <si>
    <t xml:space="preserve">Sr. Director of Consumer Insights &amp; Analytics </t>
  </si>
  <si>
    <t>Self Esteem Brands, LLC</t>
  </si>
  <si>
    <t>Marci Burns</t>
  </si>
  <si>
    <t>Manager, Digital Marketing, Analytics and Social Media Strategy, Corporate Brand Strategy</t>
  </si>
  <si>
    <t>Mary Kay Global</t>
  </si>
  <si>
    <t>Stephen Smith</t>
  </si>
  <si>
    <t xml:space="preserve">Marketing Insights &amp; Analytics Team Lead </t>
  </si>
  <si>
    <t>Paycom</t>
  </si>
  <si>
    <t>Madhavi Ramakrishna</t>
  </si>
  <si>
    <t>Global Vice President - Pharma Commercial Data Analytics &amp; Insights</t>
  </si>
  <si>
    <t>Siva Nallusamy</t>
  </si>
  <si>
    <t xml:space="preserve">Director, Data Insights &amp; Analytics </t>
  </si>
  <si>
    <t>TE Connectivity</t>
  </si>
  <si>
    <t>Kyle Msawbah</t>
  </si>
  <si>
    <t>Director | Commercial Analytics</t>
  </si>
  <si>
    <t>Louise Cooper (Barber)</t>
  </si>
  <si>
    <t xml:space="preserve">Head of Data Analytics, Insights &amp; AI </t>
  </si>
  <si>
    <t>News Corp Australia</t>
  </si>
  <si>
    <t>Julie Thornley</t>
  </si>
  <si>
    <t xml:space="preserve">Marketing Effectiveness Manager </t>
  </si>
  <si>
    <t>AO</t>
  </si>
  <si>
    <t>David Walsh</t>
  </si>
  <si>
    <t>Head of Customer Insights for EMEA &amp; LATAM</t>
  </si>
  <si>
    <t>Jerlyn Lim</t>
  </si>
  <si>
    <t>Strategic Insights and Analytics</t>
  </si>
  <si>
    <t>Anna Estlund</t>
  </si>
  <si>
    <t xml:space="preserve">Insights Director </t>
  </si>
  <si>
    <t>Peggy F.</t>
  </si>
  <si>
    <t>Chosen Foods LLC</t>
  </si>
  <si>
    <t>Caitlin Malone</t>
  </si>
  <si>
    <t>Senior VP, Group Director, Insights &amp; Analytics</t>
  </si>
  <si>
    <t>Kapil Tayal</t>
  </si>
  <si>
    <t>Analytics Executive</t>
  </si>
  <si>
    <t>Manpreet Singh</t>
  </si>
  <si>
    <t>Senior Analyst - Marketing Effectiveness and Strategy</t>
  </si>
  <si>
    <t>Athleta</t>
  </si>
  <si>
    <t>Ombeline Marcus (nee Wallon)</t>
  </si>
  <si>
    <t>Senior Manager, Marketing Intelligence and Effectiveness</t>
  </si>
  <si>
    <t>Jenna Schaetz</t>
  </si>
  <si>
    <t>Kimberly Day</t>
  </si>
  <si>
    <t>Senior Marketing Analyst - Marketing Effectiveness and Brand Health</t>
  </si>
  <si>
    <t>Nate Holmes</t>
  </si>
  <si>
    <t xml:space="preserve">Director, Marketing Measurement and Analytics </t>
  </si>
  <si>
    <t>Sara Kropf</t>
  </si>
  <si>
    <t>Manager (17), Marketing Business Intelligence - Marketing Effectiveness</t>
  </si>
  <si>
    <t>Kerrie Brown-Williams</t>
  </si>
  <si>
    <t>Manager, Marketing Effectiveness Reporting and Analysis</t>
  </si>
  <si>
    <t>Stephane Hourdin</t>
  </si>
  <si>
    <t>Director Finance / Sales and Marketing Effectiveness</t>
  </si>
  <si>
    <t>Kathy Juhn</t>
  </si>
  <si>
    <t>Director, Field Marketing Effectiveness</t>
  </si>
  <si>
    <t xml:space="preserve">US Foods </t>
  </si>
  <si>
    <t>Yemi Daji</t>
  </si>
  <si>
    <t xml:space="preserve">Christie's </t>
  </si>
  <si>
    <t>Mimi Doherty</t>
  </si>
  <si>
    <t>Director, Global Sales &amp; Marketing Effectiveness</t>
  </si>
  <si>
    <t>Joe Caminiti</t>
  </si>
  <si>
    <t>VP, Sales and Marketing Operations and effectiveness</t>
  </si>
  <si>
    <t xml:space="preserve">Cephalon </t>
  </si>
  <si>
    <t>Dinshaw Karanjia</t>
  </si>
  <si>
    <t>Director, Market Access Marketing and Pull-through Effectiveness</t>
  </si>
  <si>
    <t>Nancy Hayes</t>
  </si>
  <si>
    <t>Digital Project Mananger | DBS Marketing, Digital Marketing Effectiveness</t>
  </si>
  <si>
    <t>Tathagata Ghosh</t>
  </si>
  <si>
    <t>Viraj Bhambri</t>
  </si>
  <si>
    <t>Abhishek Chaurasiya</t>
  </si>
  <si>
    <t xml:space="preserve">DoorDash </t>
  </si>
  <si>
    <t>Jon Williams</t>
  </si>
  <si>
    <t xml:space="preserve">Lead Data Scientist, WB Data Intelligence
</t>
  </si>
  <si>
    <t>Warner Bros. Entertainment Group of Companies</t>
  </si>
  <si>
    <t>Michael Brooks</t>
  </si>
  <si>
    <t>Senior Audience Development &amp; Performance Marketing Data Manager</t>
  </si>
  <si>
    <t>Bridge Einicke</t>
  </si>
  <si>
    <t xml:space="preserve">Brand Director Consumer Privacy Global and Europe </t>
  </si>
  <si>
    <t>Cedar Milazzo</t>
  </si>
  <si>
    <t>Nobl Media</t>
  </si>
  <si>
    <t>Alexander Pavelka</t>
  </si>
  <si>
    <t>Red Bull (Global EVP)</t>
  </si>
  <si>
    <t>Guilhem Chalancon</t>
  </si>
  <si>
    <t xml:space="preserve">VP of Product &amp; Lead Data Scientist </t>
  </si>
  <si>
    <t>Blake Cahill</t>
  </si>
  <si>
    <t xml:space="preserve">SVP Head of Digital Marketing &amp; E-Commerce </t>
  </si>
  <si>
    <t>Nicole Nowakowski</t>
  </si>
  <si>
    <t>Kevin Kim</t>
  </si>
  <si>
    <t>Jaladeepan Kamaraju</t>
  </si>
  <si>
    <t>Britton Goetze</t>
  </si>
  <si>
    <t>Sr. Manager, Marketing Measurement</t>
  </si>
  <si>
    <t>Austin Franzoni</t>
  </si>
  <si>
    <t>Michael Plunkett</t>
  </si>
  <si>
    <t>Director, Marketing &amp; Analytics</t>
  </si>
  <si>
    <t>Shop Your Way</t>
  </si>
  <si>
    <t>Khari Motayne</t>
  </si>
  <si>
    <t>Associate Director, Inclusive Marketing</t>
  </si>
  <si>
    <t xml:space="preserve">Direct Agents </t>
  </si>
  <si>
    <t>Karthik Ganapathi</t>
  </si>
  <si>
    <t>Jenny Oh</t>
  </si>
  <si>
    <t>Executive Director, Corporate Marketing Analytics</t>
  </si>
  <si>
    <t>Souleymane BOUARE</t>
  </si>
  <si>
    <t>Gexel</t>
  </si>
  <si>
    <t>Alex Kimura</t>
  </si>
  <si>
    <t>Global Marketing Manager</t>
  </si>
  <si>
    <t>Yu Mao</t>
  </si>
  <si>
    <t>Manager, Data Analytic</t>
  </si>
  <si>
    <t>Clémence Côme</t>
  </si>
  <si>
    <t>Client Insight Manager</t>
  </si>
  <si>
    <t>Van Cleef &amp; Arpels</t>
  </si>
  <si>
    <t>Risa Seu</t>
  </si>
  <si>
    <t>Strategy &amp; Operations</t>
  </si>
  <si>
    <t xml:space="preserve">Gopuff  </t>
  </si>
  <si>
    <t>Matthieu SOUDAN</t>
  </si>
  <si>
    <t>Sales Manager</t>
  </si>
  <si>
    <t>TAG Heuer</t>
  </si>
  <si>
    <t>Marame Zouhir</t>
  </si>
  <si>
    <t>ENTORIA</t>
  </si>
  <si>
    <t>Antoine THORIN</t>
  </si>
  <si>
    <t>BRED Banque</t>
  </si>
  <si>
    <t>Paul-Henri Castets</t>
  </si>
  <si>
    <t>Dejbox</t>
  </si>
  <si>
    <t>Joel Palmer</t>
  </si>
  <si>
    <t>Assistant Director, Statistics</t>
  </si>
  <si>
    <t>Kelley Ward</t>
  </si>
  <si>
    <t>Weed Man Lawn Care</t>
  </si>
  <si>
    <t>Parul Garg</t>
  </si>
  <si>
    <t>Senior Associate - data analytics</t>
  </si>
  <si>
    <t>Harry Lin</t>
  </si>
  <si>
    <t xml:space="preserve">Global Lead of Media Insights, AWS Data Exchange </t>
  </si>
  <si>
    <t>Amazon Web Services (AWS)</t>
  </si>
  <si>
    <t>Rina M.</t>
  </si>
  <si>
    <t>Sony Interactive Entertainment</t>
  </si>
  <si>
    <t>Nakul Pornpiriyakulchai</t>
  </si>
  <si>
    <t xml:space="preserve">Head of Digital, Media, and Insights </t>
  </si>
  <si>
    <t>Cong (Tina) Ruan</t>
  </si>
  <si>
    <t>Analytics and Media Manager</t>
  </si>
  <si>
    <t>Silvina El Baba</t>
  </si>
  <si>
    <t>VP, Marketing Technology and Effectiveness</t>
  </si>
  <si>
    <t>Gainsight</t>
  </si>
  <si>
    <t>Rachel Bowen</t>
  </si>
  <si>
    <t xml:space="preserve">Global Digital Marketing Effectiveness Acceleration Manager </t>
  </si>
  <si>
    <t>Christian McGill</t>
  </si>
  <si>
    <t>CMK Commercial Analytics - Media Innovation Manager</t>
  </si>
  <si>
    <t>Jeanne M.</t>
  </si>
  <si>
    <t xml:space="preserve">Senior Vice President, Paid Media &amp; Analytics </t>
  </si>
  <si>
    <t xml:space="preserve"> Edelman</t>
  </si>
  <si>
    <t>Zachary Gordon</t>
  </si>
  <si>
    <t>Manager, Media &amp; Analytics Strategy</t>
  </si>
  <si>
    <t xml:space="preserve"> SJR</t>
  </si>
  <si>
    <t>Brian Henderson</t>
  </si>
  <si>
    <t xml:space="preserve">Marketing Director - Global Digital Experience and Marketing Effectiveness </t>
  </si>
  <si>
    <t>Arrow Electronics</t>
  </si>
  <si>
    <t>Alexandra (Lexi) Finger</t>
  </si>
  <si>
    <t>Director, Media Buying and Insights</t>
  </si>
  <si>
    <t xml:space="preserve"> Gallery Media Group </t>
  </si>
  <si>
    <t>Richard Kocher</t>
  </si>
  <si>
    <t xml:space="preserve">Global Director, Media Insights &amp; Planning at Expedia, Inc. </t>
  </si>
  <si>
    <t>Jason Jansari</t>
  </si>
  <si>
    <t>Marketing/BNA Effectiveness Analyst (Campaign Decisioning - Insight)</t>
  </si>
  <si>
    <t>Mark Peters</t>
  </si>
  <si>
    <t>Affinity Marketing Strategic Planning &amp; Performance Effectiveness</t>
  </si>
  <si>
    <t xml:space="preserve">Johnson Insurance </t>
  </si>
  <si>
    <t>Adel Zamarani</t>
  </si>
  <si>
    <t xml:space="preserve">sanofi-aventis </t>
  </si>
  <si>
    <t>Ina Franzke-Schuerfeld</t>
  </si>
  <si>
    <t>Teamlead Performance Display, Brand Media &amp; Analytics</t>
  </si>
  <si>
    <t>Vsevolod Pischalnikov</t>
  </si>
  <si>
    <t>Marketing effectiveness manager</t>
  </si>
  <si>
    <t>STADA CIS</t>
  </si>
  <si>
    <t>Kristian Ayre</t>
  </si>
  <si>
    <t>Senior Manager, Media Effectiveness</t>
  </si>
  <si>
    <t>Alexander-James Backhouse (AJ)</t>
  </si>
  <si>
    <t>Marketing Manager, Marketing Effectiveness &amp; Operations</t>
  </si>
  <si>
    <t>Mingming He</t>
  </si>
  <si>
    <t>Nadine Walkembach</t>
  </si>
  <si>
    <t xml:space="preserve">AO </t>
  </si>
  <si>
    <t>Emilie Bresteau</t>
  </si>
  <si>
    <t>Marketing planning &amp; effectiveness manager</t>
  </si>
  <si>
    <t>Jessica da Rocha</t>
  </si>
  <si>
    <t>IHG Hotels &amp; Resorts</t>
  </si>
  <si>
    <t>Supathi Panchal</t>
  </si>
  <si>
    <t>Senior Specialist Data and Marketing Effectiveness</t>
  </si>
  <si>
    <t>NewDay</t>
  </si>
  <si>
    <t>Tobias P.</t>
  </si>
  <si>
    <t>Senior Manager of Marketing Effectiveness</t>
  </si>
  <si>
    <t>Darren Au</t>
  </si>
  <si>
    <t>Managing Director, Marketing Effectiveness</t>
  </si>
  <si>
    <t>Gill Marsden</t>
  </si>
  <si>
    <t>Pamela Wong</t>
  </si>
  <si>
    <t>VP, Marketing Planning and Effectiveness at HSBC</t>
  </si>
  <si>
    <t>Jaye Casciano</t>
  </si>
  <si>
    <t>Canada Life</t>
  </si>
  <si>
    <t>Laura Reynolds-Talbot</t>
  </si>
  <si>
    <t>Jennifer Boydon</t>
  </si>
  <si>
    <t>Rakhee Parmar</t>
  </si>
  <si>
    <t>Marketing Effectiveness Manager at HSBC, First Direct &amp; M&amp;S Bank</t>
  </si>
  <si>
    <t>Steve Brierley</t>
  </si>
  <si>
    <t>Global Marketing Manager, Markeing Operations &amp; Effectiveness</t>
  </si>
  <si>
    <t>Ariana D'Avanzo</t>
  </si>
  <si>
    <t>Manager, Media, Marketing Strategy &amp; Insights</t>
  </si>
  <si>
    <t>Andrzej Zydlewski</t>
  </si>
  <si>
    <t>Sales and Marketing Effectiveness Manager</t>
  </si>
  <si>
    <t>Polpharma</t>
  </si>
  <si>
    <t>Maria Ogando</t>
  </si>
  <si>
    <t>Director, Revenue Management and Marketing Effectiveness</t>
  </si>
  <si>
    <t>Silvercar</t>
  </si>
  <si>
    <t>Anna Keevil</t>
  </si>
  <si>
    <t>Matt Luba</t>
  </si>
  <si>
    <t xml:space="preserve">Executive Vice President, Digital Media &amp; Analytics </t>
  </si>
  <si>
    <t>Faisal Wasswa</t>
  </si>
  <si>
    <t>Senior Marketing Data Scientis</t>
  </si>
  <si>
    <t>Aaron Mathew</t>
  </si>
  <si>
    <t>Assistant Manager, Consumer Market Insights</t>
  </si>
  <si>
    <t>L’Oréal</t>
  </si>
  <si>
    <t>Biswajit Bhattacharjee</t>
  </si>
  <si>
    <t xml:space="preserve">Associate Director - Data Science </t>
  </si>
  <si>
    <t>Raam Nayakar</t>
  </si>
  <si>
    <t xml:space="preserve">Head of Marketing Measurement </t>
  </si>
  <si>
    <t xml:space="preserve">BYJU'S </t>
  </si>
  <si>
    <t>Andrew Bugg</t>
  </si>
  <si>
    <t>Retail Alchemy</t>
  </si>
  <si>
    <t>andrew.bugg@retailalchemy.co.uk</t>
  </si>
  <si>
    <t>Japtej Singh Arneja</t>
  </si>
  <si>
    <t>Claus Sandvei</t>
  </si>
  <si>
    <t>global Insights Director</t>
  </si>
  <si>
    <t>Judit Homonnai</t>
  </si>
  <si>
    <t xml:space="preserve">Sr. Strategy and Insight Manager
</t>
  </si>
  <si>
    <t>Lucie Fromenté Claquin</t>
  </si>
  <si>
    <t xml:space="preserve">Strategy &amp; Insights Manager, Trends &amp; Innovations </t>
  </si>
  <si>
    <t>Yong Lu</t>
  </si>
  <si>
    <t>Director of Model Development</t>
  </si>
  <si>
    <t>Santander Consumer America</t>
  </si>
  <si>
    <t>Nargol Majin</t>
  </si>
  <si>
    <t>Dave Rodrigues</t>
  </si>
  <si>
    <t>Vice President Global Marketing Strategy &amp; Sciences</t>
  </si>
  <si>
    <t>Max MK. Bae</t>
  </si>
  <si>
    <t>Hiek Van der Scheer</t>
  </si>
  <si>
    <t>Aegon</t>
  </si>
  <si>
    <t>John Schmidtke</t>
  </si>
  <si>
    <t>Robin Pellaton</t>
  </si>
  <si>
    <t>Global Consumer and Market Insights Director</t>
  </si>
  <si>
    <t>John "Jack" Docal</t>
  </si>
  <si>
    <t>Senior Acquisition Marketing Manager</t>
  </si>
  <si>
    <t>Petal</t>
  </si>
  <si>
    <t>He is already on FS, however he is unresponsive via email</t>
  </si>
  <si>
    <t>Tim Wise</t>
  </si>
  <si>
    <t>Director, Business Analytics &amp; Insights - Europe</t>
  </si>
  <si>
    <t xml:space="preserve">Laurie-Anne Wright  </t>
  </si>
  <si>
    <t xml:space="preserve">Global Data and Tools Manager </t>
  </si>
  <si>
    <t>Emily White</t>
  </si>
  <si>
    <t xml:space="preserve">Vice President Enterprise Data &amp; Analytics </t>
  </si>
  <si>
    <t>Janelle Zurek</t>
  </si>
  <si>
    <t>Sr. Consultant &amp; Analytics Practice Leader</t>
  </si>
  <si>
    <t xml:space="preserve">Simpactful </t>
  </si>
  <si>
    <t>Qi Feng</t>
  </si>
  <si>
    <t>Director, Real World Evidence &amp; Analytics</t>
  </si>
  <si>
    <t>Nicholas Freeman</t>
  </si>
  <si>
    <t>Category Analytics Manager</t>
  </si>
  <si>
    <t>Niki Xu</t>
  </si>
  <si>
    <t>Daniel Breyer</t>
  </si>
  <si>
    <t>Data Science Advisor</t>
  </si>
  <si>
    <t>Express Scripts Pharmacy</t>
  </si>
  <si>
    <t>Sumit Jain</t>
  </si>
  <si>
    <t xml:space="preserve">Manthan </t>
  </si>
  <si>
    <t>Dafni Poula</t>
  </si>
  <si>
    <t xml:space="preserve">Data Science Manager </t>
  </si>
  <si>
    <t>Yogi Shukla</t>
  </si>
  <si>
    <t>Analytics Manager (AVP)</t>
  </si>
  <si>
    <t>Marco Meyer</t>
  </si>
  <si>
    <t>reach out the 2nd week of Jan</t>
  </si>
  <si>
    <t>Francesco Sguanci</t>
  </si>
  <si>
    <t>Predictive Analytics Practice Lead</t>
  </si>
  <si>
    <t>Dunn Solutions Group</t>
  </si>
  <si>
    <t>Aude Dassier</t>
  </si>
  <si>
    <t>Director, Customer Segmentation &amp; Resource Allocation, Global Sales &amp; Marketing Effectiveness</t>
  </si>
  <si>
    <t xml:space="preserve">Sanofi Pasteur </t>
  </si>
  <si>
    <t>Shawn Rajan</t>
  </si>
  <si>
    <t>Jeffrey Ekblad</t>
  </si>
  <si>
    <t>Senior Director of Performance Marketing</t>
  </si>
  <si>
    <t>Sweetwater</t>
  </si>
  <si>
    <t>Ishai Amit</t>
  </si>
  <si>
    <t>Nate Parman</t>
  </si>
  <si>
    <t>Manager, Performance Marketing &amp; Analytics</t>
  </si>
  <si>
    <t xml:space="preserve">Lemonaid Health </t>
  </si>
  <si>
    <t>Oliver Cheng</t>
  </si>
  <si>
    <t xml:space="preserve">Lovevery </t>
  </si>
  <si>
    <t>Jamal Bara</t>
  </si>
  <si>
    <t>VP of Performance Marketing</t>
  </si>
  <si>
    <t>Recurrent Ventures</t>
  </si>
  <si>
    <t>Michael Courtney</t>
  </si>
  <si>
    <t xml:space="preserve">Rōti </t>
  </si>
  <si>
    <t>Joseph MacLean</t>
  </si>
  <si>
    <t>KEH Camera</t>
  </si>
  <si>
    <t>Marco Bustamante Nadeau</t>
  </si>
  <si>
    <t>Young Alfred</t>
  </si>
  <si>
    <t>Frederic Bartholdi</t>
  </si>
  <si>
    <t>Steve Brockbank</t>
  </si>
  <si>
    <t>Lorena Piccinni</t>
  </si>
  <si>
    <t>Mediaplus Group</t>
  </si>
  <si>
    <t>Sean Xie</t>
  </si>
  <si>
    <t xml:space="preserve">Portify </t>
  </si>
  <si>
    <t>Vincent Adorian</t>
  </si>
  <si>
    <t xml:space="preserve">TIER Mobility </t>
  </si>
  <si>
    <t>Huzaifa Noman</t>
  </si>
  <si>
    <t>Senior Vice President, Data Science &amp; Analytics</t>
  </si>
  <si>
    <t xml:space="preserve">Madhur Kalra  </t>
  </si>
  <si>
    <t>Analytics Program Manager | Insights &amp; Analytics Lead</t>
  </si>
  <si>
    <t>Patrick Durham</t>
  </si>
  <si>
    <t xml:space="preserve">Marcin Pietrzak  </t>
  </si>
  <si>
    <t>Lukasz Taborski</t>
  </si>
  <si>
    <t>Global Head of Analytics,</t>
  </si>
  <si>
    <t xml:space="preserve"> Avon International</t>
  </si>
  <si>
    <t>advertiser_cPG</t>
  </si>
  <si>
    <t>Steven P.</t>
  </si>
  <si>
    <t>Head of Data and Analytics, Western Europe</t>
  </si>
  <si>
    <t xml:space="preserve"> Avon</t>
  </si>
  <si>
    <t>Jerry Sanchez</t>
  </si>
  <si>
    <t>Data Analytics and Insights Manager</t>
  </si>
  <si>
    <t>Anna Mae M.</t>
  </si>
  <si>
    <t xml:space="preserve">Data Science Manager, Marketing Services Hub </t>
  </si>
  <si>
    <t xml:space="preserve"> Globe Telecom</t>
  </si>
  <si>
    <t>Kenrick Nocom</t>
  </si>
  <si>
    <t>Customer Analytics Manager, Data Visualization and Storytelling</t>
  </si>
  <si>
    <t>Benjamin Frye</t>
  </si>
  <si>
    <t>Major Singh Bhatti</t>
  </si>
  <si>
    <t>Head of Analytics (UM)</t>
  </si>
  <si>
    <t>Nikki Ann De Mesa</t>
  </si>
  <si>
    <t>Frank Erchick</t>
  </si>
  <si>
    <t xml:space="preserve">Associate Director, Global Reporting &amp; Analytics </t>
  </si>
  <si>
    <t>Abhi Seth</t>
  </si>
  <si>
    <t xml:space="preserve"> TE Connectivity</t>
  </si>
  <si>
    <t>Louise Blake</t>
  </si>
  <si>
    <t xml:space="preserve">Vice President - Data </t>
  </si>
  <si>
    <t>Carlos Chung</t>
  </si>
  <si>
    <t>VP, Data Services, Global Data Analytics</t>
  </si>
  <si>
    <t>Assurant</t>
  </si>
  <si>
    <t>Akbarali Ladhani</t>
  </si>
  <si>
    <t xml:space="preserve">Chief Global Data Officer </t>
  </si>
  <si>
    <t>Voyager</t>
  </si>
  <si>
    <t>David Williams</t>
  </si>
  <si>
    <t xml:space="preserve">VP, Data Strategy </t>
  </si>
  <si>
    <t>Analytics8</t>
  </si>
  <si>
    <t>Michael Oppenheim</t>
  </si>
  <si>
    <t>VP, Data and Analytics</t>
  </si>
  <si>
    <t>Allen Thompson</t>
  </si>
  <si>
    <t>Ken Calhoon</t>
  </si>
  <si>
    <t>VP of Data Analytics</t>
  </si>
  <si>
    <t>Ritchie Bros.</t>
  </si>
  <si>
    <t>John Fritch</t>
  </si>
  <si>
    <t>VP, Data, Analytics &amp; Insights</t>
  </si>
  <si>
    <t>Alkermes</t>
  </si>
  <si>
    <t>Zee Shah</t>
  </si>
  <si>
    <t>Senior Manager - Analytics &amp; Media</t>
  </si>
  <si>
    <t>Allyssa Kaiser</t>
  </si>
  <si>
    <t>NEST New York</t>
  </si>
  <si>
    <t>Connor Hatten</t>
  </si>
  <si>
    <t>Santander Bank, N.A.</t>
  </si>
  <si>
    <t>Rhys Tong-Jones</t>
  </si>
  <si>
    <t>Head of Marketing Operations and Measurement</t>
  </si>
  <si>
    <t xml:space="preserve">William Hill </t>
  </si>
  <si>
    <t>Gabrielle White</t>
  </si>
  <si>
    <t>Sr. Product Manager, New Business &amp; Marketing Measurement</t>
  </si>
  <si>
    <t>Luba Smulka</t>
  </si>
  <si>
    <t>Global Consumer Insights Sr. Manager - Marketing Analytics &amp; Measurement</t>
  </si>
  <si>
    <t>Jennifer D'Amato</t>
  </si>
  <si>
    <t>Sr. Manager, Unified Marketing Measurement</t>
  </si>
  <si>
    <t>Tyler Neace</t>
  </si>
  <si>
    <t>Manager, Measurement &amp; Attribution</t>
  </si>
  <si>
    <t>Jeff Gordon</t>
  </si>
  <si>
    <t>Teleflora</t>
  </si>
  <si>
    <t>Molly Kellogg</t>
  </si>
  <si>
    <t>Senior Marketing Measurement Analyst</t>
  </si>
  <si>
    <t xml:space="preserve">Vanguard </t>
  </si>
  <si>
    <t>Essie Yang</t>
  </si>
  <si>
    <t>Senior Data Analyst, Performance Media Analytics</t>
  </si>
  <si>
    <t>Alice Kamara</t>
  </si>
  <si>
    <t xml:space="preserve">Specialist Director - Marketing Effectiveness </t>
  </si>
  <si>
    <t>Zenith UK</t>
  </si>
  <si>
    <t>Cesare Zavalloni</t>
  </si>
  <si>
    <t>Head of Global Marketing, Industrial Printing</t>
  </si>
  <si>
    <t>Nick Zanetis</t>
  </si>
  <si>
    <t xml:space="preserve">Director, Product Research &amp; Innovation </t>
  </si>
  <si>
    <t>VidMob</t>
  </si>
  <si>
    <t>Marta (Radcliffe) Williams</t>
  </si>
  <si>
    <t xml:space="preserve">Director, Brand Insights &amp; Analytics </t>
  </si>
  <si>
    <t>Amelia Tran</t>
  </si>
  <si>
    <t xml:space="preserve">Head Of Digital </t>
  </si>
  <si>
    <t xml:space="preserve"> iSpot.tv</t>
  </si>
  <si>
    <t>Laura Chaibi</t>
  </si>
  <si>
    <t xml:space="preserve">International Consultant - Global Marketing Effectiveness Training </t>
  </si>
  <si>
    <t>IPA</t>
  </si>
  <si>
    <t>Alessio Sanfilippo</t>
  </si>
  <si>
    <t>SVP of Data and Analytics</t>
  </si>
  <si>
    <t>Fethullah Ertugrul</t>
  </si>
  <si>
    <t>JOKR</t>
  </si>
  <si>
    <t>Thomas Oddie</t>
  </si>
  <si>
    <t>Vice President, Data and Analytics, Canadian Retail Banking</t>
  </si>
  <si>
    <t>James Cummings</t>
  </si>
  <si>
    <t>Global VP Data, Analytics &amp; Insights</t>
  </si>
  <si>
    <t>Amit S. 2</t>
  </si>
  <si>
    <t xml:space="preserve">Vice President, Data </t>
  </si>
  <si>
    <t>Matthew Fryer</t>
  </si>
  <si>
    <t xml:space="preserve">VP, AI &amp; Data Science (VP Technology) </t>
  </si>
  <si>
    <t xml:space="preserve">Adam Husein </t>
  </si>
  <si>
    <t>Mark Dunning</t>
  </si>
  <si>
    <t>VP of Analytics, Data Science, and Business Operations</t>
  </si>
  <si>
    <t>Dani Solà Lagares</t>
  </si>
  <si>
    <t xml:space="preserve">VP of Data &amp; Analytics </t>
  </si>
  <si>
    <t>CLARK</t>
  </si>
  <si>
    <t>Richard Fox</t>
  </si>
  <si>
    <t>VP, Head of Analytics</t>
  </si>
  <si>
    <t>Antonio Marques</t>
  </si>
  <si>
    <t>Senior Manager, Research Data Analytics</t>
  </si>
  <si>
    <t xml:space="preserve"> University of Waterloo</t>
  </si>
  <si>
    <t>Lopa Vadgama</t>
  </si>
  <si>
    <t xml:space="preserve">Senior Insight Manager </t>
  </si>
  <si>
    <t>Reiss</t>
  </si>
  <si>
    <t>Anna Zaikina</t>
  </si>
  <si>
    <t>Head of Social Media Insights</t>
  </si>
  <si>
    <t>Brian Archey</t>
  </si>
  <si>
    <t xml:space="preserve">Senior Director, Data Science &amp; Analytics </t>
  </si>
  <si>
    <t>Will Corbett</t>
  </si>
  <si>
    <t xml:space="preserve">Director, Data Analytics (Media) </t>
  </si>
  <si>
    <t>Kanzbra Rashid</t>
  </si>
  <si>
    <t xml:space="preserve">Senior Associate of Analytics </t>
  </si>
  <si>
    <t>Siddartha Jain</t>
  </si>
  <si>
    <t xml:space="preserve">Senior Data Analyst, Growth Analytics </t>
  </si>
  <si>
    <t>Rebecca O'Haeri</t>
  </si>
  <si>
    <t xml:space="preserve">Condé Nast </t>
  </si>
  <si>
    <t>Rollin Lee</t>
  </si>
  <si>
    <t>Senior Analyst, Digital Analytics</t>
  </si>
  <si>
    <t>Shane O Leary</t>
  </si>
  <si>
    <t>Head Of Media &amp; Performance</t>
  </si>
  <si>
    <t>Tom Crawford</t>
  </si>
  <si>
    <t>Senne Aerts</t>
  </si>
  <si>
    <t>Data &amp; Insights Analyst</t>
  </si>
  <si>
    <t>Telenet</t>
  </si>
  <si>
    <t>Marta Nogell</t>
  </si>
  <si>
    <t>Nathan Brixius</t>
  </si>
  <si>
    <t>Director Of Data Science, Sponsored Brands</t>
  </si>
  <si>
    <t>Stephanie Ho</t>
  </si>
  <si>
    <t>Vice President, Performance Marketing &amp; Analytics</t>
  </si>
  <si>
    <t xml:space="preserve">The Walt Disney Studios </t>
  </si>
  <si>
    <t>Aymee Good</t>
  </si>
  <si>
    <t>Chris Hannaford</t>
  </si>
  <si>
    <t>Kristan Hannigan</t>
  </si>
  <si>
    <t>Sr. Manager, Marketing Strategy</t>
  </si>
  <si>
    <t>Leith Higdon</t>
  </si>
  <si>
    <t>Director, Analytics &amp; Modeling</t>
  </si>
  <si>
    <t xml:space="preserve">Export Development Canada | Exportation et développement Canada - EDC </t>
  </si>
  <si>
    <t>Daniel Metz</t>
  </si>
  <si>
    <t>Director, Programmatic &amp; Performance Media</t>
  </si>
  <si>
    <t>Simeon Kovachki</t>
  </si>
  <si>
    <t>Performance Media Strategist (Insurance)</t>
  </si>
  <si>
    <t>there is no currrent need at the moment, will reach out later in 2022</t>
  </si>
  <si>
    <t>Kevin Sung</t>
  </si>
  <si>
    <t>Performance Media Director</t>
  </si>
  <si>
    <t xml:space="preserve">Bonded Agency </t>
  </si>
  <si>
    <t>Thibaut Daviaud</t>
  </si>
  <si>
    <t>Digital marketing and attribution manager</t>
  </si>
  <si>
    <t>Madeline Gryczman</t>
  </si>
  <si>
    <t>Senior Digital Marketing Measurement Analyst</t>
  </si>
  <si>
    <t>Dave Lenz</t>
  </si>
  <si>
    <t xml:space="preserve">Consultant - Consumer and Shopper Marketing - Analytics </t>
  </si>
  <si>
    <t>Prasanthi Lingamallu</t>
  </si>
  <si>
    <t>Alex Fujisaki</t>
  </si>
  <si>
    <t>Gerente Marketing Data Science &amp; Analytics</t>
  </si>
  <si>
    <t xml:space="preserve">Banco Santander </t>
  </si>
  <si>
    <t>Sree Pyne</t>
  </si>
  <si>
    <t>Head of Marketing Analytics, Reporting and Visualization</t>
  </si>
  <si>
    <t>Andrew Cruez</t>
  </si>
  <si>
    <t>still new at the company, will reach out when he advances</t>
  </si>
  <si>
    <t>William Burghes</t>
  </si>
  <si>
    <t xml:space="preserve">ARGONAUT </t>
  </si>
  <si>
    <t>Adassa Richardson</t>
  </si>
  <si>
    <t>Rashmi Ravi</t>
  </si>
  <si>
    <t>Chelsea Coral</t>
  </si>
  <si>
    <t>Jr, Marketing Statistics Analyst</t>
  </si>
  <si>
    <t>Trishnika Gogoi</t>
  </si>
  <si>
    <t xml:space="preserve">Senior Data Analyst, Reporting and Data Analytics </t>
  </si>
  <si>
    <t>Scott Pflugler</t>
  </si>
  <si>
    <t xml:space="preserve">Manager, Data Analytics </t>
  </si>
  <si>
    <t>Mujahid Siraj</t>
  </si>
  <si>
    <t xml:space="preserve">Marwa Jalili </t>
  </si>
  <si>
    <t>Manager Data Marketing at Elevate</t>
  </si>
  <si>
    <t>Agence Data &amp; Technologies Marketing</t>
  </si>
  <si>
    <t>Laura Beaudin</t>
  </si>
  <si>
    <t>bain</t>
  </si>
  <si>
    <t>Cesar Brea</t>
  </si>
  <si>
    <t>Macey Darlington</t>
  </si>
  <si>
    <t>kellogg</t>
  </si>
  <si>
    <t xml:space="preserve">William Daddi  </t>
  </si>
  <si>
    <t xml:space="preserve">Abraham G.  </t>
  </si>
  <si>
    <t>Timothy McCormack</t>
  </si>
  <si>
    <t xml:space="preserve">Vice President of Media and Analytics </t>
  </si>
  <si>
    <t>Bigeye</t>
  </si>
  <si>
    <t>Antonella De Cristo</t>
  </si>
  <si>
    <t>Global Brand, Media &amp; Communications Insights Manager</t>
  </si>
  <si>
    <t>Christine Wall</t>
  </si>
  <si>
    <t xml:space="preserve">Senior Analytics and Media Manager </t>
  </si>
  <si>
    <t>Michael Ferguson</t>
  </si>
  <si>
    <t>Manager Media Analytics</t>
  </si>
  <si>
    <t>Bimbo Bakeries USA</t>
  </si>
  <si>
    <t>Caroline Broler</t>
  </si>
  <si>
    <t>Consumer &amp; Market Intelligence Associate Manager, Applied Analytics</t>
  </si>
  <si>
    <t>Megan O Riordan</t>
  </si>
  <si>
    <t>Head of Marketing Operations | Accenture Interactive Ireland at ROTHCO</t>
  </si>
  <si>
    <t>Gavin Duff</t>
  </si>
  <si>
    <t>Head of Digital Performance</t>
  </si>
  <si>
    <t>Friday Agency</t>
  </si>
  <si>
    <t>ELI SALGADO</t>
  </si>
  <si>
    <t>Head of Performance Media &amp; Analytics</t>
  </si>
  <si>
    <t>In the Company of Huskies</t>
  </si>
  <si>
    <t>Christian Hughes</t>
  </si>
  <si>
    <t xml:space="preserve">Digital Performance Account Director </t>
  </si>
  <si>
    <t>Jose Manuel Hdz. Albiñana</t>
  </si>
  <si>
    <t>Growth Marketer</t>
  </si>
  <si>
    <t>iCabbi</t>
  </si>
  <si>
    <t>David Hayes</t>
  </si>
  <si>
    <t>Director of Social, Search &amp; Performance Media</t>
  </si>
  <si>
    <t>Amanda Farrell</t>
  </si>
  <si>
    <t xml:space="preserve">Head of Marketing Communications </t>
  </si>
  <si>
    <t>Tesco Ireland</t>
  </si>
  <si>
    <t>Lorcán Kinsella</t>
  </si>
  <si>
    <t>Brand Nova Digital</t>
  </si>
  <si>
    <t>Jakub Drobec</t>
  </si>
  <si>
    <t>Agency Lead (Hungary, Czechia &amp; Slovakia)</t>
  </si>
  <si>
    <t>Clodagh Hynes</t>
  </si>
  <si>
    <t xml:space="preserve">Marketing Strategy Lead, Global Innovation </t>
  </si>
  <si>
    <t>Gerald Logor</t>
  </si>
  <si>
    <t>JD.ID</t>
  </si>
  <si>
    <t>Kris Zhang</t>
  </si>
  <si>
    <t>Growth Analytics Manager</t>
  </si>
  <si>
    <t>Yara</t>
  </si>
  <si>
    <t>Nizar Nashed</t>
  </si>
  <si>
    <t>Marketing, E-Commerce &amp; Analytics Director</t>
  </si>
  <si>
    <t>Pharmapal</t>
  </si>
  <si>
    <t>Ronak Trivedi</t>
  </si>
  <si>
    <t>Nitin Goel</t>
  </si>
  <si>
    <t>APAC Lead, Consumer and Business Insights &amp; Analytics</t>
  </si>
  <si>
    <t>Krishna Chaitanya</t>
  </si>
  <si>
    <t>Senior Data Scientist- Advanced Analytics</t>
  </si>
  <si>
    <t>Manoranjan Bisoi</t>
  </si>
  <si>
    <t>Global Data Science Lead- Marketing</t>
  </si>
  <si>
    <t>Sourav Bose</t>
  </si>
  <si>
    <t>Vice President (Data Science, ML &amp; AI)</t>
  </si>
  <si>
    <t>UOB</t>
  </si>
  <si>
    <t>Suyashi Shrivastava</t>
  </si>
  <si>
    <t>Head of data</t>
  </si>
  <si>
    <t>Traveloka</t>
  </si>
  <si>
    <t>Özge Gülerman</t>
  </si>
  <si>
    <t>Victor Challier</t>
  </si>
  <si>
    <t>Data Engineer Freelance</t>
  </si>
  <si>
    <t>Victor Yeh</t>
  </si>
  <si>
    <t>AFP Business Intelligence &amp; Analytics Manager, Global Foodservice</t>
  </si>
  <si>
    <t>Mirage Frida</t>
  </si>
  <si>
    <t>Mar-Tech Data Analyst</t>
  </si>
  <si>
    <t>Gauselmann Group</t>
  </si>
  <si>
    <t>Alexander Oude Elferink</t>
  </si>
  <si>
    <t>EMEA Senior Data Scientist</t>
  </si>
  <si>
    <t>Utkarsh Chaturvedi</t>
  </si>
  <si>
    <t>Senior Analyst - Advanced Analytics</t>
  </si>
  <si>
    <t>Dustin Yang</t>
  </si>
  <si>
    <t>Tyme</t>
  </si>
  <si>
    <t>Tony Huynh</t>
  </si>
  <si>
    <t xml:space="preserve">Head of Marketing Analytics &amp; Data science </t>
  </si>
  <si>
    <t>Rohit Prabhakar</t>
  </si>
  <si>
    <t>EQ Holdings</t>
  </si>
  <si>
    <t>Freddie Liversidge</t>
  </si>
  <si>
    <t>Senior Director of Global Digital Media Activation</t>
  </si>
  <si>
    <t>Sophie Greenyer</t>
  </si>
  <si>
    <t>Senior Director, EMEA Communications and Global Media Insights</t>
  </si>
  <si>
    <t>Julie Staker</t>
  </si>
  <si>
    <t xml:space="preserve">Vice President for Enrollment, Marketing &amp; Institutional Effectiveness </t>
  </si>
  <si>
    <t>Coe College</t>
  </si>
  <si>
    <t>Ty K.</t>
  </si>
  <si>
    <t xml:space="preserve">Director, Marketing Effectiveness-Financial Institutions Marketing </t>
  </si>
  <si>
    <t>Manuela Blaylock-Villota</t>
  </si>
  <si>
    <t xml:space="preserve">Critical Mass </t>
  </si>
  <si>
    <t>Salman Ahmed</t>
  </si>
  <si>
    <t>Eric Jung</t>
  </si>
  <si>
    <t>Associate Marketing Science Analyst</t>
  </si>
  <si>
    <t>ghofrane</t>
  </si>
  <si>
    <t>Raj Mehta</t>
  </si>
  <si>
    <t>Senior Marketing Science Analyst</t>
  </si>
  <si>
    <t xml:space="preserve">Omnicom Media Group </t>
  </si>
  <si>
    <t>Derick Tripp</t>
  </si>
  <si>
    <t>Susan Doss</t>
  </si>
  <si>
    <t>SVP of Marketing Strategy, Measurement &amp; Analysis</t>
  </si>
  <si>
    <t xml:space="preserve">MRM Worldwide Ad Agency </t>
  </si>
  <si>
    <t>Ashley Mahler</t>
  </si>
  <si>
    <t>Marketing Science Senior Analyst</t>
  </si>
  <si>
    <t>they partner with OMD for media. not the right person to contact</t>
  </si>
  <si>
    <t>Kelsey Evans</t>
  </si>
  <si>
    <t>Nadae Faradji</t>
  </si>
  <si>
    <t>Digital Marketing Associate Manager</t>
  </si>
  <si>
    <t>Ryan Seickel</t>
  </si>
  <si>
    <t>Attribution Manager</t>
  </si>
  <si>
    <t xml:space="preserve">TEGNA </t>
  </si>
  <si>
    <t>Tara De Jong</t>
  </si>
  <si>
    <t>Analyst: Product Attribution</t>
  </si>
  <si>
    <t>Emily Burke</t>
  </si>
  <si>
    <t>Marketing Planning &amp; Media Effectiveness Manager</t>
  </si>
  <si>
    <t>Ankita Padwal</t>
  </si>
  <si>
    <t>Social Media Insights Manager</t>
  </si>
  <si>
    <t xml:space="preserve">Audible </t>
  </si>
  <si>
    <t>João Lopes Marcelo</t>
  </si>
  <si>
    <t>Marketing Effectiveness - Europe</t>
  </si>
  <si>
    <t>Harriet W.</t>
  </si>
  <si>
    <t>Pauline Baltaian</t>
  </si>
  <si>
    <t>Marketing Effectiveness, Personalization &amp; New Customer Acquisition</t>
  </si>
  <si>
    <t>Al Sherbin</t>
  </si>
  <si>
    <t>Marketing and Analytics Consultant</t>
  </si>
  <si>
    <t>quad</t>
  </si>
  <si>
    <t>Becky Lasswell</t>
  </si>
  <si>
    <t>Samuel Hamilton</t>
  </si>
  <si>
    <t>Director, Media Effectiveness</t>
  </si>
  <si>
    <t>Alex Greenwald</t>
  </si>
  <si>
    <t>Anne-Laure PAOLI</t>
  </si>
  <si>
    <t>Head of Consumer Insights &amp; Marketing Effectiveness - Cognac</t>
  </si>
  <si>
    <t>Martell Mumm Perrier-Jouët</t>
  </si>
  <si>
    <t>Dejan Mitkovski</t>
  </si>
  <si>
    <t xml:space="preserve">FanDuel </t>
  </si>
  <si>
    <t>they build their own tools</t>
  </si>
  <si>
    <t>Matthew Fleischman</t>
  </si>
  <si>
    <t>Gary Wong</t>
  </si>
  <si>
    <t>Associate Director, Business Analytics (APAC Region)</t>
  </si>
  <si>
    <t xml:space="preserve">Abbott </t>
  </si>
  <si>
    <t>Renato de Barros Pereira</t>
  </si>
  <si>
    <t>Data Science Manager - Pricing</t>
  </si>
  <si>
    <t>BRF</t>
  </si>
  <si>
    <t>Rohit Arora</t>
  </si>
  <si>
    <t>Performance Insights &amp; Analytics Director, Global</t>
  </si>
  <si>
    <t xml:space="preserve">GSK </t>
  </si>
  <si>
    <t>Manjunatha C</t>
  </si>
  <si>
    <t>Deepshikha Raghuwanshi</t>
  </si>
  <si>
    <t>Data Analytics, Manager</t>
  </si>
  <si>
    <t xml:space="preserve">ConvaTec </t>
  </si>
  <si>
    <t>Caitlin West</t>
  </si>
  <si>
    <t>Senior Media and Insights Manager</t>
  </si>
  <si>
    <t>Red Havas AU</t>
  </si>
  <si>
    <t>Karolina Albala</t>
  </si>
  <si>
    <t xml:space="preserve">media specialist &amp;consumer insights manager </t>
  </si>
  <si>
    <t>FrieslandCampina Hellas</t>
  </si>
  <si>
    <t>Eric Steinberg</t>
  </si>
  <si>
    <t>Media Research and Insights Lead</t>
  </si>
  <si>
    <t>Whip Media</t>
  </si>
  <si>
    <t>Eliza Mills</t>
  </si>
  <si>
    <t>Manager - NA Media Analytics &amp; Insights</t>
  </si>
  <si>
    <t>Leonard Hunt, Jr.</t>
  </si>
  <si>
    <t xml:space="preserve">Senior Analyst, Social Media Analytics </t>
  </si>
  <si>
    <t>ViacomCBS Networks International</t>
  </si>
  <si>
    <t>Sharon Abbott</t>
  </si>
  <si>
    <t>sabbott@woolworths.com.au</t>
  </si>
  <si>
    <t>Sae Hee Shin</t>
  </si>
  <si>
    <t>David Eddy</t>
  </si>
  <si>
    <t>Director, Marketing Performance &amp; Insights</t>
  </si>
  <si>
    <t>Mark Single</t>
  </si>
  <si>
    <t xml:space="preserve">Triumph International </t>
  </si>
  <si>
    <t>Christina Jones</t>
  </si>
  <si>
    <t>NatWest</t>
  </si>
  <si>
    <t>Celine Gude Kierkegaard</t>
  </si>
  <si>
    <t>Marketing Analyst &amp; Coordinator, Insights &amp; Performance</t>
  </si>
  <si>
    <t>Jarmo Lipiäinen</t>
  </si>
  <si>
    <t>Director, Insight &amp; Marketing Science</t>
  </si>
  <si>
    <t>ToinenPHD</t>
  </si>
  <si>
    <t>Michael Paulk</t>
  </si>
  <si>
    <t>Sr. Manager, Analytics and Insights</t>
  </si>
  <si>
    <t>Jasmine Fritsch</t>
  </si>
  <si>
    <t>Sr. Associate, Consumer Insights</t>
  </si>
  <si>
    <t>Andrew White</t>
  </si>
  <si>
    <t>Digital &amp; Data Performance</t>
  </si>
  <si>
    <t xml:space="preserve">St. James’s Place Wealth Management </t>
  </si>
  <si>
    <t>Kristiina Siljander</t>
  </si>
  <si>
    <t>Marimekko</t>
  </si>
  <si>
    <t>Rinse Balk</t>
  </si>
  <si>
    <t>Portfolio Manager IT, Data &amp; Modelling</t>
  </si>
  <si>
    <t>Rabobank</t>
  </si>
  <si>
    <t>Natalie Thompson</t>
  </si>
  <si>
    <t>Marketing Manager - Data, Technology &amp; Retail</t>
  </si>
  <si>
    <t>Eduardo Gomez</t>
  </si>
  <si>
    <t xml:space="preserve">Johnson &amp; Johnson  </t>
  </si>
  <si>
    <t>Arijit Mitra</t>
  </si>
  <si>
    <t>QBE</t>
  </si>
  <si>
    <t>Anna Siwińska</t>
  </si>
  <si>
    <t>Bijoy Chacko</t>
  </si>
  <si>
    <t>Senior Director Enterprise Analytics</t>
  </si>
  <si>
    <t>Piotr Urbanski</t>
  </si>
  <si>
    <t>Movable Ink</t>
  </si>
  <si>
    <t>Yujun Wang</t>
  </si>
  <si>
    <t>BIGO</t>
  </si>
  <si>
    <t>Sreenath Gopalakrishnan</t>
  </si>
  <si>
    <t>Shi (Shirley) Xu</t>
  </si>
  <si>
    <t>Circle</t>
  </si>
  <si>
    <t>Jeremy Joslove</t>
  </si>
  <si>
    <t>Qian Xu</t>
  </si>
  <si>
    <t>Arkaparna Mandal</t>
  </si>
  <si>
    <t>Big Chalk Analytics</t>
  </si>
  <si>
    <t>Xiomara Martin</t>
  </si>
  <si>
    <t>Vice president Marketing</t>
  </si>
  <si>
    <t>Aeromexico</t>
  </si>
  <si>
    <t>Jonathan Carter</t>
  </si>
  <si>
    <t>Global Consumer Revenue Director</t>
  </si>
  <si>
    <t>Shelby Greeley</t>
  </si>
  <si>
    <t>Manager, Analytics &amp; Insights, Wholesale Ecommerce</t>
  </si>
  <si>
    <t>Lara Manuel</t>
  </si>
  <si>
    <t>Director, Consumer Marketing Research &amp; Insights</t>
  </si>
  <si>
    <t>Glenna Haug</t>
  </si>
  <si>
    <t>TOBE</t>
  </si>
  <si>
    <t>Michael Breed</t>
  </si>
  <si>
    <t>SVP of Marketing</t>
  </si>
  <si>
    <t xml:space="preserve">Brinker International </t>
  </si>
  <si>
    <t>Lu Liu</t>
  </si>
  <si>
    <t>Manager, Media Strategy and Insights</t>
  </si>
  <si>
    <t>June Schwank</t>
  </si>
  <si>
    <t>Pricing and Marketing Analytics Analyst</t>
  </si>
  <si>
    <t>Janice Tang</t>
  </si>
  <si>
    <t xml:space="preserve">Manager, Data Strategy, Digital Marketing and Ecommerce </t>
  </si>
  <si>
    <t>Sumit Madan</t>
  </si>
  <si>
    <t>Senior Manager, Analytics Consulting</t>
  </si>
  <si>
    <t>Freddie Hua</t>
  </si>
  <si>
    <t xml:space="preserve">Manager, Business Intelligence &amp; Data Visualization </t>
  </si>
  <si>
    <t>Janet Ziffer</t>
  </si>
  <si>
    <t>Focus Brands</t>
  </si>
  <si>
    <t>Rachel Noble Squire</t>
  </si>
  <si>
    <t xml:space="preserve">PowerSchool </t>
  </si>
  <si>
    <t>Terence Metuge Mekongcho</t>
  </si>
  <si>
    <t>Data Analyst Fellow</t>
  </si>
  <si>
    <t>Springboard</t>
  </si>
  <si>
    <t>Bruno Curtarelli</t>
  </si>
  <si>
    <t>Petlove&amp;Co</t>
  </si>
  <si>
    <t>Luis Pérez Vertti</t>
  </si>
  <si>
    <t>Manager Sr, Market Insights &amp; Business Analytics</t>
  </si>
  <si>
    <t>Edward Hu</t>
  </si>
  <si>
    <t>Senior Manager of Business Intelligence and Data Science</t>
  </si>
  <si>
    <t>Natália Zaniboni</t>
  </si>
  <si>
    <t>Grupo Boticário</t>
  </si>
  <si>
    <t>Michael Church Carson</t>
  </si>
  <si>
    <t>Lead Analytics Consultant</t>
  </si>
  <si>
    <t>Air Transat</t>
  </si>
  <si>
    <t>Nick Onan-Read</t>
  </si>
  <si>
    <t xml:space="preserve">Revenue Analytics Manager </t>
  </si>
  <si>
    <t>Rightmove</t>
  </si>
  <si>
    <t>Olrik van Dam</t>
  </si>
  <si>
    <t>Head of Marketing Data &amp; Insights</t>
  </si>
  <si>
    <t>Randy Schwartz</t>
  </si>
  <si>
    <t>Global Data Design Practice Lead</t>
  </si>
  <si>
    <t>WONGDOODY</t>
  </si>
  <si>
    <t>Aditya Rai</t>
  </si>
  <si>
    <t>Eleni Valanti</t>
  </si>
  <si>
    <t>Ma. Angelie Suyu</t>
  </si>
  <si>
    <t>Associate Analytics Manager</t>
  </si>
  <si>
    <t>Tom Van Orman</t>
  </si>
  <si>
    <t>VP, Performance Optimization - Operations</t>
  </si>
  <si>
    <t>Pedram Salami</t>
  </si>
  <si>
    <t>Senior Manager, Performance Analytics &amp; Optimization</t>
  </si>
  <si>
    <t xml:space="preserve">Niagara Bottling </t>
  </si>
  <si>
    <t xml:space="preserve">Griffin Gold </t>
  </si>
  <si>
    <t xml:space="preserve">Director, Insights &amp; Analytics 
</t>
  </si>
  <si>
    <t>GSTV</t>
  </si>
  <si>
    <t>Shawn Rana</t>
  </si>
  <si>
    <t>Digital Performance &amp; Optimization Lead</t>
  </si>
  <si>
    <t xml:space="preserve">Grainger </t>
  </si>
  <si>
    <t>Mark P. Van Dam</t>
  </si>
  <si>
    <t>VP Performance Optimization</t>
  </si>
  <si>
    <t>Mariana Lara</t>
  </si>
  <si>
    <t>Sr Marketing Analytics &amp; Insights</t>
  </si>
  <si>
    <t>Jon Fox</t>
  </si>
  <si>
    <t>Gamze Uçkan Balık</t>
  </si>
  <si>
    <t>Data Analytics&amp;Intelligence Director</t>
  </si>
  <si>
    <t xml:space="preserve">Ipsos Türkiye </t>
  </si>
  <si>
    <t>Sandy Chan</t>
  </si>
  <si>
    <t>Sean Palmgren</t>
  </si>
  <si>
    <t xml:space="preserve">Sr. Analyst Reporting, Insights &amp; Analytics for Roundel, media re-imagined by Target </t>
  </si>
  <si>
    <t>Taylah Andrews</t>
  </si>
  <si>
    <t>Marketing Effectiveness Specialist</t>
  </si>
  <si>
    <t xml:space="preserve">IAG </t>
  </si>
  <si>
    <t>Cheryl Harewood</t>
  </si>
  <si>
    <t xml:space="preserve">Client Service Account Manager - Digital Analytics and Media </t>
  </si>
  <si>
    <t>Heather Holmes Goldstein</t>
  </si>
  <si>
    <t>Sr. Manager, Marketing Capabilities (Marketing Operations Effectiveness)</t>
  </si>
  <si>
    <t>Laura Bright</t>
  </si>
  <si>
    <t xml:space="preserve">Associate Professor of Media Analytics at The University of Texas </t>
  </si>
  <si>
    <t>Austin</t>
  </si>
  <si>
    <t>Andrew Newman</t>
  </si>
  <si>
    <t xml:space="preserve">Marketing and Media Practice Lead, AI and Analytics </t>
  </si>
  <si>
    <t>Manish Rao</t>
  </si>
  <si>
    <t>Director, Media Delivery and Analytics, Amazon Prime Video</t>
  </si>
  <si>
    <t>Oliver O'Conor</t>
  </si>
  <si>
    <t>Digital &amp; Social Insights Analyst</t>
  </si>
  <si>
    <t>Dean Napier</t>
  </si>
  <si>
    <t>Senior Marketing Manager - Media, Martech and Analytics</t>
  </si>
  <si>
    <t xml:space="preserve">Trade Me </t>
  </si>
  <si>
    <t>Syed Owais Hussain</t>
  </si>
  <si>
    <t xml:space="preserve">Deputy Manager | Digital Media &amp; Analytics </t>
  </si>
  <si>
    <t>The Citizens Foundation</t>
  </si>
  <si>
    <t>Al Fiala</t>
  </si>
  <si>
    <t>Research Director » Media Analytics | Advertising Strategy | Market Research</t>
  </si>
  <si>
    <t>WOFL FOX 35</t>
  </si>
  <si>
    <t>Savitri Sit</t>
  </si>
  <si>
    <t>Marie-Cécile PILVERDIER</t>
  </si>
  <si>
    <t>RESPONSABLE MARKETING - MEDIA &amp; CONSUMER INSIGHTS</t>
  </si>
  <si>
    <t>CMI France</t>
  </si>
  <si>
    <t>Jordi Garcia Moreno</t>
  </si>
  <si>
    <t>Strategic Consumer &amp; Media Insights Director</t>
  </si>
  <si>
    <t>Ymedia</t>
  </si>
  <si>
    <t>Nicole Del Monte</t>
  </si>
  <si>
    <t xml:space="preserve">Manager, Marketing Strategy &amp; Effectiveness </t>
  </si>
  <si>
    <t>Erika Bahr</t>
  </si>
  <si>
    <t>Christina Flint</t>
  </si>
  <si>
    <t xml:space="preserve">Sr. Marketing Insights Manager </t>
  </si>
  <si>
    <t>Lana Schoneman</t>
  </si>
  <si>
    <t>Head of Paid Media Marketing Analytics</t>
  </si>
  <si>
    <t>Tiffany Nguyen</t>
  </si>
  <si>
    <t>Marketing Strategy and Effectiveness</t>
  </si>
  <si>
    <t>Michael Marino</t>
  </si>
  <si>
    <t>Senior Manager, NA Fabric Care Media Analytics &amp; Insights</t>
  </si>
  <si>
    <t>Jazmin Griffith</t>
  </si>
  <si>
    <t xml:space="preserve">director of social strategy + insights </t>
  </si>
  <si>
    <t>ICUC</t>
  </si>
  <si>
    <t>Mario Villamar</t>
  </si>
  <si>
    <t>Media Trafficker, SEO Manager &amp; Data Insights Analytics at Novartis Digital E-Hub</t>
  </si>
  <si>
    <t>Novartis México</t>
  </si>
  <si>
    <t>Finn Ruthenberg</t>
  </si>
  <si>
    <t xml:space="preserve">Business Area Manager (SVP) Analytics, Commercial Support &amp; Retail Media </t>
  </si>
  <si>
    <t>Tayler Childers</t>
  </si>
  <si>
    <t>Director of Revenue Effectiveness</t>
  </si>
  <si>
    <t>Knotch</t>
  </si>
  <si>
    <t>Karlene K. Antoine</t>
  </si>
  <si>
    <t>FCB Canada</t>
  </si>
  <si>
    <t>Katherine Mundy</t>
  </si>
  <si>
    <t xml:space="preserve">Manager, Social Media Analytics </t>
  </si>
  <si>
    <t>Katherine Grandja</t>
  </si>
  <si>
    <t xml:space="preserve">Senior Manager, Global Marketing Effectiveness </t>
  </si>
  <si>
    <t>Kendall Eichen</t>
  </si>
  <si>
    <t>OmniChannel Insights Media Manager</t>
  </si>
  <si>
    <t>Kyle Bruen</t>
  </si>
  <si>
    <t>Web Marketing &amp; Analytics Manager</t>
  </si>
  <si>
    <t>Commonwealth Care Alliance</t>
  </si>
  <si>
    <t>Riddhi Dasgupta</t>
  </si>
  <si>
    <t>Data Science and Analytics Director</t>
  </si>
  <si>
    <t>Reprise</t>
  </si>
  <si>
    <t>Richard Shieh</t>
  </si>
  <si>
    <t>Jim Hogan</t>
  </si>
  <si>
    <t>Associate Director, Consumer Revenue Analytics</t>
  </si>
  <si>
    <t>Rishabh Dimri</t>
  </si>
  <si>
    <t>Driven Brands</t>
  </si>
  <si>
    <t>Saisatin Putta</t>
  </si>
  <si>
    <t>Marketing Analytics Manager/Sr. Data Science Engineer</t>
  </si>
  <si>
    <t>Gigamon</t>
  </si>
  <si>
    <t>Yan Xu</t>
  </si>
  <si>
    <t>Director, Sales and Marketing Analytics</t>
  </si>
  <si>
    <t xml:space="preserve">Alkermes </t>
  </si>
  <si>
    <t>Pieter Nooren</t>
  </si>
  <si>
    <t>Marketing Return Analytics</t>
  </si>
  <si>
    <t>Raji Sridharan</t>
  </si>
  <si>
    <t>Sr.Manager</t>
  </si>
  <si>
    <t>Mike Elser</t>
  </si>
  <si>
    <t>Director, Digital Media &amp; Analytics</t>
  </si>
  <si>
    <t>Pennsylvania House of Representatives</t>
  </si>
  <si>
    <t>Bridget Sommerdijk</t>
  </si>
  <si>
    <t xml:space="preserve">Paid media &amp; Analytics </t>
  </si>
  <si>
    <t>Swiss Sense</t>
  </si>
  <si>
    <t>Christina Hogya</t>
  </si>
  <si>
    <t>Senior Manager, Social Media Analytics &amp; Insights</t>
  </si>
  <si>
    <t>Red Bull Media House</t>
  </si>
  <si>
    <t>Nicholaus Tzineff</t>
  </si>
  <si>
    <t xml:space="preserve">Director Media Insights </t>
  </si>
  <si>
    <t xml:space="preserve">ESPN </t>
  </si>
  <si>
    <t>Pedro Cadahia Delgado</t>
  </si>
  <si>
    <t>Neil Berg</t>
  </si>
  <si>
    <t>84.51</t>
  </si>
  <si>
    <t>Kuang Shao Tay</t>
  </si>
  <si>
    <t>Peter Vester</t>
  </si>
  <si>
    <t>Rishabh Sarangi</t>
  </si>
  <si>
    <t>Foresight Digital</t>
  </si>
  <si>
    <t>Surasri Nick Pramuke</t>
  </si>
  <si>
    <t>Data Analytics Group Head</t>
  </si>
  <si>
    <t>Hannu Laine</t>
  </si>
  <si>
    <t>Smartly.io</t>
  </si>
  <si>
    <t>Charissa Lim</t>
  </si>
  <si>
    <t>Senior Manager, Regional Retail and Pricing Analytics</t>
  </si>
  <si>
    <t>Lazada</t>
  </si>
  <si>
    <t>Gibran Otazo</t>
  </si>
  <si>
    <t>EPA Digital</t>
  </si>
  <si>
    <t>Bharani Madhav Nittala</t>
  </si>
  <si>
    <t xml:space="preserve">Sr. Analytics Media Manager </t>
  </si>
  <si>
    <t>Talia Green</t>
  </si>
  <si>
    <t>Director, Growth &amp; Strategy - Media Effectiveness Team</t>
  </si>
  <si>
    <t>Shellie Marshall</t>
  </si>
  <si>
    <t xml:space="preserve">Media Director, Media Strategy &amp; Analytics </t>
  </si>
  <si>
    <t>Richard Briddock</t>
  </si>
  <si>
    <t>VP of Paid Media &amp; Analytics</t>
  </si>
  <si>
    <t>Cardinal Digital Marketing</t>
  </si>
  <si>
    <t>Dea Madsen</t>
  </si>
  <si>
    <t>Marketing Analytics &amp; Media Manager, Nordics</t>
  </si>
  <si>
    <t>Anastasia Selezneva</t>
  </si>
  <si>
    <t>Marketing Analytics and Media Manager RUBK</t>
  </si>
  <si>
    <t>PlayStation JSC Sony Electronics</t>
  </si>
  <si>
    <t>Maurice Vriend</t>
  </si>
  <si>
    <t>Director Operations - Digital Media &amp; Analytics</t>
  </si>
  <si>
    <t>Katherine Garmendia</t>
  </si>
  <si>
    <t xml:space="preserve">Senior Manager - Global Media Insights </t>
  </si>
  <si>
    <t>National Basketball Association</t>
  </si>
  <si>
    <t>Amanda Drummond</t>
  </si>
  <si>
    <t xml:space="preserve">VP, Digital Marketing, Paid Media &amp; Analytics </t>
  </si>
  <si>
    <t>GreaterGood.com</t>
  </si>
  <si>
    <t>Janelle Kinney</t>
  </si>
  <si>
    <t>Media Analytics Lead</t>
  </si>
  <si>
    <t>PGR Media</t>
  </si>
  <si>
    <t>Mellat Zerihoun Yilma</t>
  </si>
  <si>
    <t>Chloe Cox</t>
  </si>
  <si>
    <t>Social Strategy and Insights Consultant</t>
  </si>
  <si>
    <t>Wunderman Thompson Commerce</t>
  </si>
  <si>
    <t>Emily Turner</t>
  </si>
  <si>
    <t>Cassandra Hansen</t>
  </si>
  <si>
    <t xml:space="preserve">Mighty Citizen </t>
  </si>
  <si>
    <t>Eric Copeland</t>
  </si>
  <si>
    <t>Manager of Media Analytics</t>
  </si>
  <si>
    <t>Barrington Media Group</t>
  </si>
  <si>
    <t>Katelyn Mull</t>
  </si>
  <si>
    <t xml:space="preserve">Associate Director of Digital Media and Analytics </t>
  </si>
  <si>
    <t>Hoffmann Murtaugh Inc.</t>
  </si>
  <si>
    <t>Melissa Mayer</t>
  </si>
  <si>
    <t>Senior Manager Supplier Performance &amp; Optimization</t>
  </si>
  <si>
    <t xml:space="preserve">Shamrock Foods Company </t>
  </si>
  <si>
    <t>Alexis Rodriguez</t>
  </si>
  <si>
    <t>Performance &amp; Optimization Manager</t>
  </si>
  <si>
    <t xml:space="preserve">Blue Buffalo Co </t>
  </si>
  <si>
    <t>Andrew McCombs</t>
  </si>
  <si>
    <t>Director of Performance Optimization</t>
  </si>
  <si>
    <t>Melissa Anido</t>
  </si>
  <si>
    <t xml:space="preserve">OFF LEASE ONLY </t>
  </si>
  <si>
    <t>Jeffery McLain</t>
  </si>
  <si>
    <t>Vice President Performance Optimization-Operations</t>
  </si>
  <si>
    <t>Victoria Long</t>
  </si>
  <si>
    <t>Associate Director, Performance Optimization</t>
  </si>
  <si>
    <t xml:space="preserve">PPD </t>
  </si>
  <si>
    <t>Merry Morud</t>
  </si>
  <si>
    <t>Head of LOB Creative Optimization - Performance Marketing</t>
  </si>
  <si>
    <t xml:space="preserve">Uber </t>
  </si>
  <si>
    <t>Mathieu Laville</t>
  </si>
  <si>
    <t>Marketing effectiveness lead - digital transformation</t>
  </si>
  <si>
    <t>Karl Ward</t>
  </si>
  <si>
    <t xml:space="preserve">Direct Line Group </t>
  </si>
  <si>
    <t>James Tyrer</t>
  </si>
  <si>
    <t>Marketing Planning &amp; Effectiveness, Global Marketing</t>
  </si>
  <si>
    <t xml:space="preserve">bp </t>
  </si>
  <si>
    <t>Chenlu Zhou</t>
  </si>
  <si>
    <t>Global Marketing Effectiveness Specialist</t>
  </si>
  <si>
    <t xml:space="preserve">ECCO Shoes </t>
  </si>
  <si>
    <t>Antonello Papagni</t>
  </si>
  <si>
    <t xml:space="preserve">Marketing Effectiveness </t>
  </si>
  <si>
    <t>Everli spa</t>
  </si>
  <si>
    <t>Alexander Kombo</t>
  </si>
  <si>
    <t>Phil Metcalfe</t>
  </si>
  <si>
    <t>Senior Digital Marketing Manager - Strategy &amp; Effectiveness</t>
  </si>
  <si>
    <t xml:space="preserve">New Look </t>
  </si>
  <si>
    <t>Oliver Malcolm</t>
  </si>
  <si>
    <t>Post Office</t>
  </si>
  <si>
    <t>Shafak Samsheer</t>
  </si>
  <si>
    <t>Marketing &amp; Commercial Effectiveness Manager</t>
  </si>
  <si>
    <t>Sri Lanka</t>
  </si>
  <si>
    <t>Kristian Søegaard</t>
  </si>
  <si>
    <t>European Marketing Effectiveness Manager</t>
  </si>
  <si>
    <t xml:space="preserve">BD </t>
  </si>
  <si>
    <t>Patti Fries</t>
  </si>
  <si>
    <t>Director, Consumer Insights and Marketing Effectiveness at DISH &amp; Sling TV</t>
  </si>
  <si>
    <t xml:space="preserve">Dish Network </t>
  </si>
  <si>
    <t>Helen Burbank</t>
  </si>
  <si>
    <t>Director, Marketing Effectiveness &amp; Strategic Projects</t>
  </si>
  <si>
    <t xml:space="preserve">Springer Nature Group </t>
  </si>
  <si>
    <t>Eva Hachem</t>
  </si>
  <si>
    <t>Marketing &amp; Commercial Effectiveness Director - Business Area Africa</t>
  </si>
  <si>
    <t>Felipe Borges</t>
  </si>
  <si>
    <t xml:space="preserve">Diretor de Analytics &amp; Insights </t>
  </si>
  <si>
    <t>Umberto Lignarolo</t>
  </si>
  <si>
    <t>Marketing Insights and Analytics Director - Europe</t>
  </si>
  <si>
    <t>Philips Domestic Appliances</t>
  </si>
  <si>
    <t>Labi Bemanian</t>
  </si>
  <si>
    <t>Head of Integrated Marketing &amp; Media</t>
  </si>
  <si>
    <t>LB Media &amp; Marketing</t>
  </si>
  <si>
    <t>Ryan Terrey</t>
  </si>
  <si>
    <t>The Entourage</t>
  </si>
  <si>
    <t>Cali Thompson</t>
  </si>
  <si>
    <t>Ntirety</t>
  </si>
  <si>
    <t>Meghan Hurst</t>
  </si>
  <si>
    <t>Vulcan</t>
  </si>
  <si>
    <t>Michele Fernandez-Warren</t>
  </si>
  <si>
    <t xml:space="preserve">Regional Marketing &amp; Communications Director, APAC </t>
  </si>
  <si>
    <t>Steve Cummings</t>
  </si>
  <si>
    <t xml:space="preserve">Senior Director, Marketing </t>
  </si>
  <si>
    <t>UZURV – The Adaptive TNC</t>
  </si>
  <si>
    <t>Eric Williams</t>
  </si>
  <si>
    <t>Organigram Inc</t>
  </si>
  <si>
    <t>Nancie George</t>
  </si>
  <si>
    <t>GoodFriend by Kinship</t>
  </si>
  <si>
    <t>Natasha Phillips</t>
  </si>
  <si>
    <t>Senior Director, Global Marketing and Marketing Analytics, Molecular Diagnostics</t>
  </si>
  <si>
    <t>Grace Ehlers</t>
  </si>
  <si>
    <t>ZZ Driggs</t>
  </si>
  <si>
    <t>Diane Chan</t>
  </si>
  <si>
    <t>Director of Media Operations</t>
  </si>
  <si>
    <t>Assemble Partners LLC</t>
  </si>
  <si>
    <t>Michael Rossi</t>
  </si>
  <si>
    <t>Director, Measurement &amp; Analytics</t>
  </si>
  <si>
    <t>Sarah Madden</t>
  </si>
  <si>
    <t>Ten Thousand Coffees</t>
  </si>
  <si>
    <t>Virginie Auvinet</t>
  </si>
  <si>
    <t xml:space="preserve">Marketing Director EMEA </t>
  </si>
  <si>
    <t>Andrew Ok</t>
  </si>
  <si>
    <t xml:space="preserve">Director Of Paid Marketing </t>
  </si>
  <si>
    <t>Rebecca Keith</t>
  </si>
  <si>
    <t>Freedom Electronics</t>
  </si>
  <si>
    <t>Shreyas Subbaraya</t>
  </si>
  <si>
    <t xml:space="preserve">Whole Earth Brands </t>
  </si>
  <si>
    <t>Eva Braiman</t>
  </si>
  <si>
    <t>Director of Demand and Brand Marketing | Bootcamps</t>
  </si>
  <si>
    <t>Bruno Delahaye</t>
  </si>
  <si>
    <t>Senior Director, Measurement Insights and Analysis</t>
  </si>
  <si>
    <t>James Leung</t>
  </si>
  <si>
    <t>Director, Measurement and Analytics</t>
  </si>
  <si>
    <t>Kim Ong</t>
  </si>
  <si>
    <t>Senior Director, Measurement Innovation</t>
  </si>
  <si>
    <t>Natalie J. Evans</t>
  </si>
  <si>
    <t xml:space="preserve">Marketing Director; Social Media - Global Insights &amp; Analytics </t>
  </si>
  <si>
    <t>William Kelly</t>
  </si>
  <si>
    <t>Director, Social Media and Search Engine Analytics</t>
  </si>
  <si>
    <t>Kyra Nightingale</t>
  </si>
  <si>
    <t>Performance Optimisation Coordinator</t>
  </si>
  <si>
    <t>Tara Wu</t>
  </si>
  <si>
    <t>Hannah Hou</t>
  </si>
  <si>
    <t>Sunil Soman</t>
  </si>
  <si>
    <t>Kapil Thakker</t>
  </si>
  <si>
    <t xml:space="preserve">Global Digital IT Lead - Marketing Analytics and Measurement </t>
  </si>
  <si>
    <t>Paul Ivsin</t>
  </si>
  <si>
    <t>Senior Vice President, Analytics, Insights, + Media</t>
  </si>
  <si>
    <t xml:space="preserve">Continuum Clinical </t>
  </si>
  <si>
    <t>Joe P.</t>
  </si>
  <si>
    <t>Manager, Media &amp; Digital Marketing Analytics</t>
  </si>
  <si>
    <t>Kaushal Upadhyay</t>
  </si>
  <si>
    <t>APAC: Sales &amp; Marketing Effectiveness , Digital Transformation</t>
  </si>
  <si>
    <t>Emam Elimam</t>
  </si>
  <si>
    <t>Data Analyst - Social Media Analytics &amp; Performance (NEOM)</t>
  </si>
  <si>
    <t>Mark Van Es</t>
  </si>
  <si>
    <t>SES Satellites</t>
  </si>
  <si>
    <t>Luis Pacheco</t>
  </si>
  <si>
    <t>Sr. Manager Marketing Effectiveness - Insights &amp; Analytics</t>
  </si>
  <si>
    <t>Odelia Emefa Mac-Kwashie</t>
  </si>
  <si>
    <t>Head of Media Analytics</t>
  </si>
  <si>
    <t xml:space="preserve">Telia </t>
  </si>
  <si>
    <t>Mike Rhoades</t>
  </si>
  <si>
    <t>Associate Director - Marketing effectiveness, performance MI &amp; Martech</t>
  </si>
  <si>
    <t>Coutts</t>
  </si>
  <si>
    <t>Michael Santee</t>
  </si>
  <si>
    <t>Group Director, Media Effectiveness</t>
  </si>
  <si>
    <t>Email sent to book a Demo by the end of Jan</t>
  </si>
  <si>
    <t>Nicole Forsbrey</t>
  </si>
  <si>
    <t>Executive, Digital and Marketing Effectiveness</t>
  </si>
  <si>
    <t>Gwenaël Caesens</t>
  </si>
  <si>
    <t>Head of Finance &amp; Sales &amp; Marketing Effectiveness BeLux</t>
  </si>
  <si>
    <t xml:space="preserve">Amgen </t>
  </si>
  <si>
    <t>Lisa Chu</t>
  </si>
  <si>
    <t>Marketing Effectiveness Lead, Group Insight</t>
  </si>
  <si>
    <t>Frédérique Bonhomme</t>
  </si>
  <si>
    <t>Digital Insights Director - Marketing Effectiveness</t>
  </si>
  <si>
    <t>Karl Larsson</t>
  </si>
  <si>
    <t xml:space="preserve">Virgin Media O2 </t>
  </si>
  <si>
    <t>they have a provider</t>
  </si>
  <si>
    <t>Clare Kendrick</t>
  </si>
  <si>
    <t>BT Group Senior Media Effectiveness Lead (BT &amp; EE)</t>
  </si>
  <si>
    <t>Brandon Thurber</t>
  </si>
  <si>
    <t xml:space="preserve">Director Media Measurement and Scan Data Insights </t>
  </si>
  <si>
    <t>National Retail Solutions (NRS Plus)</t>
  </si>
  <si>
    <t>Mario Mercado</t>
  </si>
  <si>
    <t xml:space="preserve">Manager, Media Measurement &amp; Insights </t>
  </si>
  <si>
    <t>Ann Magne</t>
  </si>
  <si>
    <t xml:space="preserve">Senior Analyst, Insights &amp; Analytics at Roundel. Media, re-imagined </t>
  </si>
  <si>
    <t>Elena Nesi</t>
  </si>
  <si>
    <t xml:space="preserve">Media Data &amp; Analytics Lead </t>
  </si>
  <si>
    <t>Bulgari</t>
  </si>
  <si>
    <t>Richard Shaw</t>
  </si>
  <si>
    <t xml:space="preserve">Head of Social Media Analytics </t>
  </si>
  <si>
    <t>Jeff Reynolds</t>
  </si>
  <si>
    <t xml:space="preserve">Vice President - Media &amp; Audience Analytics - Xbox </t>
  </si>
  <si>
    <t xml:space="preserve">Assembly Media, Inc </t>
  </si>
  <si>
    <t>Andrew Williams</t>
  </si>
  <si>
    <t>Managing Director, Media &amp; Analytics</t>
  </si>
  <si>
    <t>Verrica Pharmaceuticals</t>
  </si>
  <si>
    <t>Bob Doyle</t>
  </si>
  <si>
    <t>VP Consumer Insights, Marketing Effectiveness &amp; Media Innovations</t>
  </si>
  <si>
    <t>IMS Health (formerly SDI Health)</t>
  </si>
  <si>
    <t>Arlinda Bytyc</t>
  </si>
  <si>
    <t xml:space="preserve">Social Media Intelligence and Digital Insights Analyst Intern </t>
  </si>
  <si>
    <t>Firmenich</t>
  </si>
  <si>
    <t>Tiffany Pillifant</t>
  </si>
  <si>
    <t xml:space="preserve">Vice President, Marketing Effectiveness &amp; Activation </t>
  </si>
  <si>
    <t>Daniel Stockinger</t>
  </si>
  <si>
    <t>Director, Social Media Analytics</t>
  </si>
  <si>
    <t>Hafizah Hazahal</t>
  </si>
  <si>
    <t>Insights &amp; Project Manager, Strategy &amp; Special Projects, Media Solutions</t>
  </si>
  <si>
    <t>Singapore Press Holdings</t>
  </si>
  <si>
    <t>Bryant Magnien</t>
  </si>
  <si>
    <t>Senior Manager Media Strategy &amp; Analytics</t>
  </si>
  <si>
    <t>Walden University</t>
  </si>
  <si>
    <t>Myra Gorostiaga</t>
  </si>
  <si>
    <t>Senior Director, Social Media Insights</t>
  </si>
  <si>
    <t>A+E Networks</t>
  </si>
  <si>
    <t>Chris Lomax</t>
  </si>
  <si>
    <t>Digital Media VP, Forecasting &amp; Analytics</t>
  </si>
  <si>
    <t>Walt Disney</t>
  </si>
  <si>
    <t>Natalie Adis</t>
  </si>
  <si>
    <t xml:space="preserve">Director of Digital Marketing &amp; Analytics </t>
  </si>
  <si>
    <t>Marquis Health Consulting Services</t>
  </si>
  <si>
    <t>Christopher Brenner</t>
  </si>
  <si>
    <t>Devices and Services Media Measurement and Optimization Analytics Lead</t>
  </si>
  <si>
    <t>Hannah Lamkin</t>
  </si>
  <si>
    <t>Director, Social Media Analytics, Nickelodeon Strategic Insights &amp; Research</t>
  </si>
  <si>
    <t>Vardis Vavoulakis</t>
  </si>
  <si>
    <t xml:space="preserve">Performance Media &amp; Analytics Director </t>
  </si>
  <si>
    <t>ADMINE</t>
  </si>
  <si>
    <t>Denise Dobyns</t>
  </si>
  <si>
    <t xml:space="preserve">Director, Paid Media &amp; Analytics at Electrolux Major Appliances </t>
  </si>
  <si>
    <t>Ruben Perdomo Martinez</t>
  </si>
  <si>
    <t>BYJU'S FutureSchool</t>
  </si>
  <si>
    <t>Ye-Eun (Yen) K.</t>
  </si>
  <si>
    <t>Audience Insights &amp; Data Strategy Manager</t>
  </si>
  <si>
    <t>Kimm Boyd</t>
  </si>
  <si>
    <t>Vice President of Media and Insights</t>
  </si>
  <si>
    <t>Charles Ryan Associates</t>
  </si>
  <si>
    <t>Shannon Whitmore</t>
  </si>
  <si>
    <t>Sr Manager, Media &amp; Digital Marketing Analytics</t>
  </si>
  <si>
    <t>Emily Burns</t>
  </si>
  <si>
    <t>Senior Vice President, Analytics and Paid Media</t>
  </si>
  <si>
    <t>M Booth</t>
  </si>
  <si>
    <t>Paolo Cipriano</t>
  </si>
  <si>
    <t>Associate Director, Performance Media Analytics</t>
  </si>
  <si>
    <t xml:space="preserve">Horizon Media </t>
  </si>
  <si>
    <t>Amir Jangodaz</t>
  </si>
  <si>
    <t>Data Scientist - Marketing Effectiveness</t>
  </si>
  <si>
    <t>ING Australia</t>
  </si>
  <si>
    <t>André Benevides Inoue</t>
  </si>
  <si>
    <t xml:space="preserve"> Ideal H+K Strategies</t>
  </si>
  <si>
    <t>Tommy Wiles</t>
  </si>
  <si>
    <t>Global Analytics Lead, Media Lab</t>
  </si>
  <si>
    <t>Steven Krumholz</t>
  </si>
  <si>
    <t>US Lead, Multichannel Insights, Analytics, &amp; Media</t>
  </si>
  <si>
    <t>Elizabeth Davis</t>
  </si>
  <si>
    <t xml:space="preserve">Account Executive, Social Media Analytics </t>
  </si>
  <si>
    <t>Pragya Dubey</t>
  </si>
  <si>
    <t>Vice President - Global Services &amp; Media Analytics</t>
  </si>
  <si>
    <t>Agility PR Solutions</t>
  </si>
  <si>
    <t>Adam R. Jones</t>
  </si>
  <si>
    <t>Director- Media Analytics</t>
  </si>
  <si>
    <t>Ike Brunner</t>
  </si>
  <si>
    <t>Instructional Assistant Professor of Social Media &amp; Data Analytics</t>
  </si>
  <si>
    <t>University of Mississippi</t>
  </si>
  <si>
    <t>Hirotoshi Nakahara</t>
  </si>
  <si>
    <t xml:space="preserve">Marketing Effectiveness Research Manager </t>
  </si>
  <si>
    <t>Adriane Berman</t>
  </si>
  <si>
    <t xml:space="preserve">Director, Media Analytics &amp; Strategy </t>
  </si>
  <si>
    <t>National Football League (NFL)</t>
  </si>
  <si>
    <t>Karin Hagemann</t>
  </si>
  <si>
    <t>Head of Market Research &amp; Media Insights</t>
  </si>
  <si>
    <t>Sparkassen-Finanzportal GmbH</t>
  </si>
  <si>
    <t>Rocio Conde</t>
  </si>
  <si>
    <t xml:space="preserve">Sr. Digital Marketing, Media and Analytics LATAM </t>
  </si>
  <si>
    <t>Bridgestone Latinoamérica Norte</t>
  </si>
  <si>
    <t>Eniola Tay-Agbozo</t>
  </si>
  <si>
    <t>Sr. Manager, Analytics and Media Management at Amazon Ads</t>
  </si>
  <si>
    <t>Michelle Tang</t>
  </si>
  <si>
    <t>Manager, Advanced Analytics &amp; Insihgts</t>
  </si>
  <si>
    <t>Matt Chapin</t>
  </si>
  <si>
    <t xml:space="preserve">Senior Director, Media Analytics </t>
  </si>
  <si>
    <t>Health Union, LLC</t>
  </si>
  <si>
    <t>Rachel Quigley</t>
  </si>
  <si>
    <t>Global Senior Director of Audience Development, Social Media and Analytics (Health and Beauty)</t>
  </si>
  <si>
    <t>Elise Stone</t>
  </si>
  <si>
    <t>Associate Director - Media Analytics</t>
  </si>
  <si>
    <t>Beth Yanjin Mi</t>
  </si>
  <si>
    <t>Analytics Media Manager, Amazon Ads</t>
  </si>
  <si>
    <t>Salim Sitafalwalla</t>
  </si>
  <si>
    <t>AVP, Consumer Insights/Competitive Intelligence/Media Performance</t>
  </si>
  <si>
    <t>Lloyd Marsden</t>
  </si>
  <si>
    <t xml:space="preserve">Manager, Media Investments Analytics </t>
  </si>
  <si>
    <t>Seb Maitra</t>
  </si>
  <si>
    <t>Head of Media &amp; Analytics</t>
  </si>
  <si>
    <t>LG Electronics US/HS Ad US</t>
  </si>
  <si>
    <t>Marleen Kolleck</t>
  </si>
  <si>
    <t>Lorraine Denson Steele</t>
  </si>
  <si>
    <t>Digital Media Research &amp; Analytics Consultant</t>
  </si>
  <si>
    <t>Kristy LaPlante</t>
  </si>
  <si>
    <t>Kenneth Hershberger</t>
  </si>
  <si>
    <t>Media Strategy, AdOps/Analytics Senior Strategist</t>
  </si>
  <si>
    <t>The Richards Group</t>
  </si>
  <si>
    <t>Isabella V.</t>
  </si>
  <si>
    <t>Research Manager, Campaign Effectiveness</t>
  </si>
  <si>
    <t xml:space="preserve">Indeed.com </t>
  </si>
  <si>
    <t>David Vergin</t>
  </si>
  <si>
    <t>Director, Business Development in Media Services and Social Media Analytics</t>
  </si>
  <si>
    <t>Infovision</t>
  </si>
  <si>
    <t>Elaine McLamb</t>
  </si>
  <si>
    <t>Reuben Chan</t>
  </si>
  <si>
    <t xml:space="preserve">Social Media Lead </t>
  </si>
  <si>
    <t>Mediacorp Pte Ltd</t>
  </si>
  <si>
    <t>Gabriele Brambilla</t>
  </si>
  <si>
    <t xml:space="preserve">Amazon </t>
  </si>
  <si>
    <t>Konstantins Pustovoitovs</t>
  </si>
  <si>
    <t xml:space="preserve">Freelance Social Media Validator </t>
  </si>
  <si>
    <t>Nicole Hindes</t>
  </si>
  <si>
    <t>Social Media Listening &amp; Analytics Specialist: Consumer Insight, Measurement and Analytics</t>
  </si>
  <si>
    <t>Jessica Burke</t>
  </si>
  <si>
    <t xml:space="preserve">Senior Manager, Integrated Media Analytics </t>
  </si>
  <si>
    <t>Chika Bedu-Addo</t>
  </si>
  <si>
    <t>Executive Director, Analytics &amp; Insights</t>
  </si>
  <si>
    <t>Disha Mody</t>
  </si>
  <si>
    <t>Patricia León Tapia</t>
  </si>
  <si>
    <t>Business Science Analytics Sr. Coordinator</t>
  </si>
  <si>
    <t>Reinhard Michel</t>
  </si>
  <si>
    <t>Senior Consultant | Data &amp; Analytics</t>
  </si>
  <si>
    <t>Yoshiya Nakamura</t>
  </si>
  <si>
    <t>Andrei Berinde</t>
  </si>
  <si>
    <t>Priya Khanna</t>
  </si>
  <si>
    <t>Senior Director, Consumer strategy, Insights and Analytics</t>
  </si>
  <si>
    <t>Melanie Xiao</t>
  </si>
  <si>
    <t>Senior Vice President - Head of Marketing &amp; Digital Analytics</t>
  </si>
  <si>
    <t>Kiran Kumar Kannan</t>
  </si>
  <si>
    <t>Data Reporting Analyst - Operations Reporting &amp; Analytics</t>
  </si>
  <si>
    <t>Vaibhav D</t>
  </si>
  <si>
    <t>QINGYI SUI</t>
  </si>
  <si>
    <t>Laura Dover</t>
  </si>
  <si>
    <t>Head of Social Media and Business Insights</t>
  </si>
  <si>
    <t xml:space="preserve">Woolrich </t>
  </si>
  <si>
    <t>Jessie Davis</t>
  </si>
  <si>
    <t>Director, Marketing Analytics &amp; Paid Media</t>
  </si>
  <si>
    <t xml:space="preserve">Iconic Group, Inc </t>
  </si>
  <si>
    <t>Marieke de Bruin</t>
  </si>
  <si>
    <t>Senior Consultant Marketing Effectiveness and Consumer Insights</t>
  </si>
  <si>
    <t>Matthew Lansdown</t>
  </si>
  <si>
    <t xml:space="preserve">Lloyds Banking Group </t>
  </si>
  <si>
    <t>Brittany Tao</t>
  </si>
  <si>
    <t>Kanza Mazhar</t>
  </si>
  <si>
    <t>Fuel Optimization Performance Manager - North America</t>
  </si>
  <si>
    <t xml:space="preserve">Circle K </t>
  </si>
  <si>
    <t>Anna Khavulya</t>
  </si>
  <si>
    <t>Director of Media Analytics and Attribution</t>
  </si>
  <si>
    <t xml:space="preserve">Gamut. Smart Media from Cox. </t>
  </si>
  <si>
    <t>Umang Kacker</t>
  </si>
  <si>
    <t>Group Manager, Data Science &amp; Analytics</t>
  </si>
  <si>
    <t>Kritika Suresh</t>
  </si>
  <si>
    <t>Director Of Performance &amp; Analytics</t>
  </si>
  <si>
    <t>Tyler Chaplin</t>
  </si>
  <si>
    <t>Media Manager, Performance Media</t>
  </si>
  <si>
    <t>Linda Crites Murphy</t>
  </si>
  <si>
    <t>Kat Howcroft</t>
  </si>
  <si>
    <t>Senior Media, Performance &amp; Channels Manager</t>
  </si>
  <si>
    <t>Mark Sytsma</t>
  </si>
  <si>
    <t>Group Director, Performance Media</t>
  </si>
  <si>
    <t xml:space="preserve">Initiative </t>
  </si>
  <si>
    <t>Chris Dean</t>
  </si>
  <si>
    <t>Vice President, Director, Performance Media</t>
  </si>
  <si>
    <t>Jonathon McKenzie</t>
  </si>
  <si>
    <t>Sr. Director - Product Advertising, Performance Media &amp; Data Strategy</t>
  </si>
  <si>
    <t xml:space="preserve">Turner (Turner Broadcasting System, Inc) </t>
  </si>
  <si>
    <t>Katie Miller Reed</t>
  </si>
  <si>
    <t>Vice President, Performance Media</t>
  </si>
  <si>
    <t xml:space="preserve">Casper </t>
  </si>
  <si>
    <t>Audrey Léger</t>
  </si>
  <si>
    <t>Social Media Performance Manager</t>
  </si>
  <si>
    <t xml:space="preserve">Yves Rocher </t>
  </si>
  <si>
    <t>Carolynn Breedlove</t>
  </si>
  <si>
    <t>Team Lead, Performance Media</t>
  </si>
  <si>
    <t xml:space="preserve">Allstate </t>
  </si>
  <si>
    <t>Lloyd Sartin</t>
  </si>
  <si>
    <t xml:space="preserve">Betway Group </t>
  </si>
  <si>
    <t>Julio Silva</t>
  </si>
  <si>
    <t>Global Social Media &amp; Digital Analytics Lead</t>
  </si>
  <si>
    <t>Anna W.</t>
  </si>
  <si>
    <t xml:space="preserve">Decathlon Polska </t>
  </si>
  <si>
    <t>Runxi W.</t>
  </si>
  <si>
    <t>Viking Wong</t>
  </si>
  <si>
    <t>Vice President, Marketing Analytics &amp; Performance Steering</t>
  </si>
  <si>
    <t xml:space="preserve">Lazada </t>
  </si>
  <si>
    <t>Wendy Yuan</t>
  </si>
  <si>
    <t>Tyler Perkins</t>
  </si>
  <si>
    <t>Director of Media Strategy &amp; Analytics</t>
  </si>
  <si>
    <t>Michelle (Huizi) Jiang</t>
  </si>
  <si>
    <t>PM &amp; Digital Marketing Analyst</t>
  </si>
  <si>
    <t xml:space="preserve">Red Cube Production Inc. </t>
  </si>
  <si>
    <t>Chas Murphy</t>
  </si>
  <si>
    <t>Senior Vice President, Data Science, Analytics, Research &amp; Insights</t>
  </si>
  <si>
    <t>Tomás Viglione</t>
  </si>
  <si>
    <t>Product Manager, International</t>
  </si>
  <si>
    <t>Rover.com</t>
  </si>
  <si>
    <t>Leong Li Ning</t>
  </si>
  <si>
    <t>Trade Marketing Analyst</t>
  </si>
  <si>
    <t>Anurag Porwal</t>
  </si>
  <si>
    <t>Global Insights &amp; Business Intelligence Lead</t>
  </si>
  <si>
    <t xml:space="preserve">Yoshi Kurihara </t>
  </si>
  <si>
    <t>frog, Capgemini</t>
  </si>
  <si>
    <t>Daniel Cropsey</t>
  </si>
  <si>
    <t>SVP, Head of Data Strategy, Solutions and Partnerships</t>
  </si>
  <si>
    <t>Catalina</t>
  </si>
  <si>
    <t>Beatriz Tokuzumi</t>
  </si>
  <si>
    <t>Trade Marketing Specialist</t>
  </si>
  <si>
    <t>Gabriela Sá</t>
  </si>
  <si>
    <t>Marketing Insights &amp; Analytics Manager</t>
  </si>
  <si>
    <t>Jayson Tipp</t>
  </si>
  <si>
    <t>Pokéworks</t>
  </si>
  <si>
    <t>Michael Parrilla</t>
  </si>
  <si>
    <t>Alder Martínez</t>
  </si>
  <si>
    <t>Gallagher</t>
  </si>
  <si>
    <t>Fausto Ancona</t>
  </si>
  <si>
    <t xml:space="preserve">Consumer Insights Specialist </t>
  </si>
  <si>
    <t>Nubank</t>
  </si>
  <si>
    <t>Ansel Raj</t>
  </si>
  <si>
    <t>Sr. Manager, Marketing Data &amp; Analytics</t>
  </si>
  <si>
    <t>Fabiana Furquim</t>
  </si>
  <si>
    <t>Consumer &amp; Market Insight | Senior Manager</t>
  </si>
  <si>
    <t>Ben C.</t>
  </si>
  <si>
    <t>Director Product Analytics</t>
  </si>
  <si>
    <t>Rafael Seyssel</t>
  </si>
  <si>
    <t>Ahmad ABU RABI</t>
  </si>
  <si>
    <t>Head Of Enterprise Analytics</t>
  </si>
  <si>
    <t>Mondia Group</t>
  </si>
  <si>
    <t>Martina Daniel</t>
  </si>
  <si>
    <t>Jeremy Wasson</t>
  </si>
  <si>
    <t>Sr. Director Global Media and Data - ROI Engine</t>
  </si>
  <si>
    <t>Aditya Saini</t>
  </si>
  <si>
    <t xml:space="preserve">Director, Business Analytics </t>
  </si>
  <si>
    <t>Luis Blanco</t>
  </si>
  <si>
    <t>Senior Data Scientist, Business Analytics</t>
  </si>
  <si>
    <t>Yuel Heng Yue Kum</t>
  </si>
  <si>
    <t>Function Associate Director - Social, Media Buy, Influencer &amp; Data</t>
  </si>
  <si>
    <t>ASUS</t>
  </si>
  <si>
    <t>Patrick Shannon</t>
  </si>
  <si>
    <t>Media Director, Performance Media</t>
  </si>
  <si>
    <t>Krista Joffe</t>
  </si>
  <si>
    <t>Lead Manager, Advertising</t>
  </si>
  <si>
    <t>Christopher Root</t>
  </si>
  <si>
    <t xml:space="preserve">DISH Network </t>
  </si>
  <si>
    <t xml:space="preserve">Shreyas Puri </t>
  </si>
  <si>
    <t>Chief Manager</t>
  </si>
  <si>
    <t>Next Tech Media</t>
  </si>
  <si>
    <t xml:space="preserve">INB </t>
  </si>
  <si>
    <t>Mark Nash</t>
  </si>
  <si>
    <t>Marketing Effectiveness &amp; Insight Lead</t>
  </si>
  <si>
    <t xml:space="preserve">Aviva </t>
  </si>
  <si>
    <t>Lindsey Shumaker</t>
  </si>
  <si>
    <t>Senior Specialist, Performance Media</t>
  </si>
  <si>
    <t>Mack Leahy</t>
  </si>
  <si>
    <t>Director of Performance Media, VP</t>
  </si>
  <si>
    <t xml:space="preserve">Gatesman </t>
  </si>
  <si>
    <t>Savannah Neuman</t>
  </si>
  <si>
    <t>Associate Manager, Performance Media</t>
  </si>
  <si>
    <t>Daniel DeSimone</t>
  </si>
  <si>
    <t>SVP, Group Director, Performance Media</t>
  </si>
  <si>
    <t>Eric Seo</t>
  </si>
  <si>
    <t>Programmatic Manager, Performance Media Group</t>
  </si>
  <si>
    <t>Fabian V.</t>
  </si>
  <si>
    <t>Head of DRTV &amp; Performance Media</t>
  </si>
  <si>
    <t xml:space="preserve">Canvas Worldwide </t>
  </si>
  <si>
    <t xml:space="preserve">Demo  </t>
  </si>
  <si>
    <t>Dan Rospedzihowski</t>
  </si>
  <si>
    <t xml:space="preserve">Creode </t>
  </si>
  <si>
    <t>Don't FWP</t>
  </si>
  <si>
    <t>Demo is done / no experience in MMM / will reach out when there is an interest</t>
  </si>
  <si>
    <t>Caroline Reynolds</t>
  </si>
  <si>
    <t>Managing Director, Performance Media</t>
  </si>
  <si>
    <t xml:space="preserve">iProspect </t>
  </si>
  <si>
    <t>Liz Peterman</t>
  </si>
  <si>
    <t>VP, Performance Media</t>
  </si>
  <si>
    <t xml:space="preserve">360i </t>
  </si>
  <si>
    <t>Lauren Vogt</t>
  </si>
  <si>
    <t>Sandra Monroy</t>
  </si>
  <si>
    <t>Market Insights &amp; Business Analytics Group Manager</t>
  </si>
  <si>
    <t>Derek Dafoe</t>
  </si>
  <si>
    <t>Executive Vic President Sales &amp; Marketing</t>
  </si>
  <si>
    <t>Sofidel</t>
  </si>
  <si>
    <t>Pennysilvenia</t>
  </si>
  <si>
    <t>Sorlin Alirezai</t>
  </si>
  <si>
    <t>Senior Manager, Insight &amp; Innovation</t>
  </si>
  <si>
    <t>Dale Mahoney</t>
  </si>
  <si>
    <t>Head of global shopper Marketing</t>
  </si>
  <si>
    <t xml:space="preserve">William Grant &amp; Sons </t>
  </si>
  <si>
    <t>Idan Driman</t>
  </si>
  <si>
    <t>Fariba Zamaniyan</t>
  </si>
  <si>
    <t>Vice President, Advanced Media and Advertising</t>
  </si>
  <si>
    <t xml:space="preserve">Xperi </t>
  </si>
  <si>
    <t>Michael C. Baker</t>
  </si>
  <si>
    <t>Chamberlain Group</t>
  </si>
  <si>
    <t>Matthias Krebs</t>
  </si>
  <si>
    <t>Director Market Insights &amp; Analytics</t>
  </si>
  <si>
    <t xml:space="preserve">Guardant Health </t>
  </si>
  <si>
    <t>Izabela Głodek</t>
  </si>
  <si>
    <t>Carlsberg Polska</t>
  </si>
  <si>
    <t>Ben Bronfman</t>
  </si>
  <si>
    <t>Group Director, Strategy</t>
  </si>
  <si>
    <t>John Hill</t>
  </si>
  <si>
    <t>Manager, eCommerce and Communications</t>
  </si>
  <si>
    <t xml:space="preserve">GVTC Communications </t>
  </si>
  <si>
    <t>Kimberly Xin Jin</t>
  </si>
  <si>
    <t>Bybit</t>
  </si>
  <si>
    <t>Laura Dennis Hyland</t>
  </si>
  <si>
    <t>Vice President, e-Commerce US</t>
  </si>
  <si>
    <t>Daniel Figueroa</t>
  </si>
  <si>
    <t>Manager, Business Intelligence &amp; Analytics</t>
  </si>
  <si>
    <t>Kim M.</t>
  </si>
  <si>
    <t>Director of Marketing Insights</t>
  </si>
  <si>
    <t>Molson Coors Beverage</t>
  </si>
  <si>
    <t>Matthieu Clervoy</t>
  </si>
  <si>
    <t>Senior Manager Consumer &amp; Business Insights</t>
  </si>
  <si>
    <t>Disneyland</t>
  </si>
  <si>
    <t>Stellio Sperandio</t>
  </si>
  <si>
    <t>Market Intelligence Jr Manager</t>
  </si>
  <si>
    <t>Matt Ryno</t>
  </si>
  <si>
    <t>Senior Director - Commercial Insights &amp; Strategy</t>
  </si>
  <si>
    <t>Catherine Z.</t>
  </si>
  <si>
    <t xml:space="preserve">Analytics &amp; Media Manager </t>
  </si>
  <si>
    <t>Rodrigo Martinez</t>
  </si>
  <si>
    <t xml:space="preserve">Vice President Business, Media and Insights </t>
  </si>
  <si>
    <t xml:space="preserve">Cappuccino </t>
  </si>
  <si>
    <t>Maggie Nelson</t>
  </si>
  <si>
    <t xml:space="preserve">Director of Fan Insights, Media &amp; Sponsorship </t>
  </si>
  <si>
    <t>Swati Jain (2)</t>
  </si>
  <si>
    <t xml:space="preserve">Digital Media Analytics Manager </t>
  </si>
  <si>
    <t>Rauf Mohammed</t>
  </si>
  <si>
    <t xml:space="preserve">Vice President - Technology, Analytics &amp; Consulting </t>
  </si>
  <si>
    <t>Vishwajit Shahade</t>
  </si>
  <si>
    <t>Francesco Tenuta</t>
  </si>
  <si>
    <t xml:space="preserve">Data Science Director, Data Science and Advanced Analytics EMEA </t>
  </si>
  <si>
    <t>Yao Seow</t>
  </si>
  <si>
    <t>Senior Director, Advance Analytics</t>
  </si>
  <si>
    <t>Art Fennelly</t>
  </si>
  <si>
    <t>Director of Business Intelligence &amp; Analytics Strategy</t>
  </si>
  <si>
    <t>Jean LOPEZ MARTIN</t>
  </si>
  <si>
    <t>Sr Director - Global Digital Head</t>
  </si>
  <si>
    <t>Akira Tasaka</t>
  </si>
  <si>
    <t>E-commerce Media &amp; Analytics Manager</t>
  </si>
  <si>
    <t>Caroline Allie</t>
  </si>
  <si>
    <t xml:space="preserve">AVP, Media Strategy &amp; Analytics </t>
  </si>
  <si>
    <t>C-4 Analytics, LLC</t>
  </si>
  <si>
    <t>Kelvin Gutierrez</t>
  </si>
  <si>
    <t xml:space="preserve">Marketing Manager, Digital Media and Analytics </t>
  </si>
  <si>
    <t xml:space="preserve">Euromoney Institutional Investor </t>
  </si>
  <si>
    <t>Albert Paulino</t>
  </si>
  <si>
    <t>Digital Marketing Representative - Analytics and Paid Media</t>
  </si>
  <si>
    <t>Eastman</t>
  </si>
  <si>
    <t>Melissa Hite</t>
  </si>
  <si>
    <t>Group Manager, Strategic Insights</t>
  </si>
  <si>
    <t>Stanley Black &amp; Decker</t>
  </si>
  <si>
    <t>Marie-Laure Sakam</t>
  </si>
  <si>
    <t>Darcy O'Shaughnessy</t>
  </si>
  <si>
    <t>Manager, Marketing Acquisition</t>
  </si>
  <si>
    <t>Neil Steven</t>
  </si>
  <si>
    <t xml:space="preserve">Senior Director </t>
  </si>
  <si>
    <t>Wella</t>
  </si>
  <si>
    <t>Dat Lai</t>
  </si>
  <si>
    <t>Head of People Analytics</t>
  </si>
  <si>
    <t>Devin Jones</t>
  </si>
  <si>
    <t>Sales &amp; Category Insights Manager</t>
  </si>
  <si>
    <t>GT's Living Foods</t>
  </si>
  <si>
    <t>Anna Dudek</t>
  </si>
  <si>
    <t>Rémy Cointreau</t>
  </si>
  <si>
    <t>Kevin Oostdyk</t>
  </si>
  <si>
    <t>Vice President, Revenue Management</t>
  </si>
  <si>
    <t>Maple Leaf</t>
  </si>
  <si>
    <t>Tone Zhang</t>
  </si>
  <si>
    <t>Christina (CJ) Jenkins</t>
  </si>
  <si>
    <t xml:space="preserve">Social Media Operations &amp; Insights Manager </t>
  </si>
  <si>
    <t>Gabriel Gales</t>
  </si>
  <si>
    <t xml:space="preserve">Senior Manager, Global Comms &amp; Media Effectiveness </t>
  </si>
  <si>
    <t>Evan Escobedo</t>
  </si>
  <si>
    <t xml:space="preserve">Global Lead - Media Monitoring, Analytics &amp; Insight </t>
  </si>
  <si>
    <t>Emy A.</t>
  </si>
  <si>
    <t>Sr. IT Project Manager / Business Analyst (Marketing Effectiveness Team)</t>
  </si>
  <si>
    <t>Tanja Tewes</t>
  </si>
  <si>
    <t>Head of B2B Marketing, Insights &amp; Media Solutions</t>
  </si>
  <si>
    <t>Adevinta | mobile.de GmbH</t>
  </si>
  <si>
    <t>Patrick Klaus B.</t>
  </si>
  <si>
    <t>Senior Director Data Science / Data Analytics (Marketing, Personalization, Social Media, Growth)</t>
  </si>
  <si>
    <t>Jenna Clark</t>
  </si>
  <si>
    <t xml:space="preserve">Founder / Head of Digital Media &amp; Analytics </t>
  </si>
  <si>
    <t>DDM Generation</t>
  </si>
  <si>
    <t>Shanshan Zhang</t>
  </si>
  <si>
    <t xml:space="preserve">Manager, Analytics &amp; Media </t>
  </si>
  <si>
    <t>Steve Kelly</t>
  </si>
  <si>
    <t>Director of Media and Performance Marketing</t>
  </si>
  <si>
    <t xml:space="preserve">Pizza Hut </t>
  </si>
  <si>
    <t>Michelle Mader</t>
  </si>
  <si>
    <t>Vice President, Media and Marketing Performance</t>
  </si>
  <si>
    <t>Francesco Pittarello</t>
  </si>
  <si>
    <t>Global Head, Performance Marketing Channels</t>
  </si>
  <si>
    <t>Dirk De Boi</t>
  </si>
  <si>
    <t>Global Insights and Analytics Director - Respiratory and Skin Health Category</t>
  </si>
  <si>
    <t>Bingxin Ge</t>
  </si>
  <si>
    <t>Duncan Hood</t>
  </si>
  <si>
    <t>Optimisation &amp; Analytics Manager</t>
  </si>
  <si>
    <t>Kourosh Shaiban-Ejbari</t>
  </si>
  <si>
    <t>VIVALU</t>
  </si>
  <si>
    <t>Steve Glenning</t>
  </si>
  <si>
    <t>James Gregson</t>
  </si>
  <si>
    <t>UK TOTE GROUP</t>
  </si>
  <si>
    <t>Marco T.</t>
  </si>
  <si>
    <t>Growth Performance Marketing Manager</t>
  </si>
  <si>
    <t xml:space="preserve">Alvar Pet </t>
  </si>
  <si>
    <t>he is not the right person to contact / he is leaving the company</t>
  </si>
  <si>
    <t>Hajar Kartaf</t>
  </si>
  <si>
    <t>Junior Manager Performance Marketing eCommerce Europe</t>
  </si>
  <si>
    <t xml:space="preserve">PUMA Group </t>
  </si>
  <si>
    <t>Adam Garcia</t>
  </si>
  <si>
    <t xml:space="preserve">Groupon </t>
  </si>
  <si>
    <t>Saquib Pasha</t>
  </si>
  <si>
    <t>Global Head of Performance Marketing - Amazon Books and Kindle Content</t>
  </si>
  <si>
    <t>Stephanie Eilers</t>
  </si>
  <si>
    <t xml:space="preserve">Everlywell </t>
  </si>
  <si>
    <t>Christin Busch</t>
  </si>
  <si>
    <t>pinkmilk Shop</t>
  </si>
  <si>
    <t>Kira Park</t>
  </si>
  <si>
    <t>Manager, Global Performance Marketing</t>
  </si>
  <si>
    <t xml:space="preserve">Spotify </t>
  </si>
  <si>
    <t>Neil Fairweather</t>
  </si>
  <si>
    <t>bet365</t>
  </si>
  <si>
    <t>Ann Constantine</t>
  </si>
  <si>
    <t>Head of Insight &amp; Marketing Effectiveness</t>
  </si>
  <si>
    <t>Magdalena Legosz</t>
  </si>
  <si>
    <t xml:space="preserve">KFC UK &amp; Ireland </t>
  </si>
  <si>
    <t>Karolina Niedzwiadek</t>
  </si>
  <si>
    <t>Performance Marketing Manager, Paid Social</t>
  </si>
  <si>
    <t>Tom Cox</t>
  </si>
  <si>
    <t xml:space="preserve">bulk™ </t>
  </si>
  <si>
    <t>Jen O'Neill</t>
  </si>
  <si>
    <t>Madewell</t>
  </si>
  <si>
    <t>Kevin Goodwin</t>
  </si>
  <si>
    <t xml:space="preserve">New Engen, Inc. </t>
  </si>
  <si>
    <t>Annette Dunleavy</t>
  </si>
  <si>
    <t>Vice President Performance Marketing</t>
  </si>
  <si>
    <t xml:space="preserve">QVC </t>
  </si>
  <si>
    <t>Christina Sotto</t>
  </si>
  <si>
    <t xml:space="preserve">Clarins </t>
  </si>
  <si>
    <t>Ian Kooperman</t>
  </si>
  <si>
    <t>Senior Manager of Performance Marketing</t>
  </si>
  <si>
    <t xml:space="preserve">Vivid Seats </t>
  </si>
  <si>
    <t>Rachel Gross</t>
  </si>
  <si>
    <t>Allbirds</t>
  </si>
  <si>
    <t>Sofia Azzolina</t>
  </si>
  <si>
    <t>BARK</t>
  </si>
  <si>
    <t>Aditya Siddannavar</t>
  </si>
  <si>
    <t>rubarb</t>
  </si>
  <si>
    <t>there is no need for now, will reach out when there is an ineterest</t>
  </si>
  <si>
    <t>Russell Dowse</t>
  </si>
  <si>
    <t>Director of Media Effectiveness</t>
  </si>
  <si>
    <t xml:space="preserve">UKTV </t>
  </si>
  <si>
    <t>Candice Martinez</t>
  </si>
  <si>
    <t>Director of Ecommerce &amp; Performance Marketing</t>
  </si>
  <si>
    <t xml:space="preserve">Brew Dr. </t>
  </si>
  <si>
    <t>Clément Serrault</t>
  </si>
  <si>
    <t>HERTA</t>
  </si>
  <si>
    <t>Pradeep Kumar</t>
  </si>
  <si>
    <t>Cheryl Gong</t>
  </si>
  <si>
    <t>Manager, Global Analytics Customer Reporting</t>
  </si>
  <si>
    <t>Mark Shors</t>
  </si>
  <si>
    <t>Ocean Media</t>
  </si>
  <si>
    <t>Agustín Zilloni</t>
  </si>
  <si>
    <t xml:space="preserve">Analista Sr de Data &amp; Analytics </t>
  </si>
  <si>
    <t xml:space="preserve">Publicis Groupe </t>
  </si>
  <si>
    <t>Guangkai Shi</t>
  </si>
  <si>
    <t>Zhuo (Joy) Zhang</t>
  </si>
  <si>
    <t>Senior Analyst of Marketing Analytics</t>
  </si>
  <si>
    <t>BlockFi</t>
  </si>
  <si>
    <t>Andrés Rodríguez Bermúdez</t>
  </si>
  <si>
    <t>Carat España</t>
  </si>
  <si>
    <t>Yani Liu</t>
  </si>
  <si>
    <t>Rafaela Bueno da Silva</t>
  </si>
  <si>
    <t>Ricky Limlingan</t>
  </si>
  <si>
    <t xml:space="preserve">SEA Growth Analytics Manager </t>
  </si>
  <si>
    <t>Cerise Miao</t>
  </si>
  <si>
    <t>Andressa Soreira</t>
  </si>
  <si>
    <t>Senior Consultant of Marketing Analytics</t>
  </si>
  <si>
    <t>girish Dasari</t>
  </si>
  <si>
    <t>Daniel Stroik</t>
  </si>
  <si>
    <t>Senior Data Specialist</t>
  </si>
  <si>
    <t>Parenthood Federation of America</t>
  </si>
  <si>
    <t>Tom Wells</t>
  </si>
  <si>
    <t>Sr. Manager, PBNA Portfolio Insights Capabilities &amp; Performance Marketing Analytics</t>
  </si>
  <si>
    <t>Anna Kolosova</t>
  </si>
  <si>
    <t>Walter N.</t>
  </si>
  <si>
    <t>Binance</t>
  </si>
  <si>
    <t>Robby Jeune</t>
  </si>
  <si>
    <t>Senior Engagement Performance Analyst</t>
  </si>
  <si>
    <t>Poulomi Maitra</t>
  </si>
  <si>
    <t>Performance and Optimisation Lead</t>
  </si>
  <si>
    <t>Jason Tung</t>
  </si>
  <si>
    <t>Head of Digital &amp; Data Analytics</t>
  </si>
  <si>
    <t>Usman Farooq</t>
  </si>
  <si>
    <t xml:space="preserve">Ecommerce Analytics and Growth Manager (MarTech) </t>
  </si>
  <si>
    <t>Toys"R"Us Canada</t>
  </si>
  <si>
    <t>Emily Miner</t>
  </si>
  <si>
    <t>Director, Analytics Strategy</t>
  </si>
  <si>
    <t>SRIHARSHA YADABETTU</t>
  </si>
  <si>
    <t>Mohamed Abuelliel</t>
  </si>
  <si>
    <t>Arabian Oud</t>
  </si>
  <si>
    <t>Ron Lowis Jr.</t>
  </si>
  <si>
    <t xml:space="preserve">Director of Campaign Measurement and Loyalty Analytics </t>
  </si>
  <si>
    <t>Alliance Data Card Services</t>
  </si>
  <si>
    <t>Rajeev Natarajan</t>
  </si>
  <si>
    <t>Rijul Kaul</t>
  </si>
  <si>
    <t xml:space="preserve">Senior Analyst, Marketing Measurement </t>
  </si>
  <si>
    <t>Nishanth Prabhu</t>
  </si>
  <si>
    <t>Lowe's India</t>
  </si>
  <si>
    <t>Rachel Wright</t>
  </si>
  <si>
    <t xml:space="preserve">Director, Digital Analytics and Research, Global Merchant Services </t>
  </si>
  <si>
    <t>American Expres</t>
  </si>
  <si>
    <t>Senem Kıraç</t>
  </si>
  <si>
    <t>CarNext.com</t>
  </si>
  <si>
    <t>Sadie J.</t>
  </si>
  <si>
    <t xml:space="preserve">Senior Social Media Manager </t>
  </si>
  <si>
    <t>Superdry</t>
  </si>
  <si>
    <t>Jennilyn Marcus</t>
  </si>
  <si>
    <t xml:space="preserve">Manager, Market Insights </t>
  </si>
  <si>
    <t>Barnes &amp; Noble College</t>
  </si>
  <si>
    <t>Chikay Lo</t>
  </si>
  <si>
    <t>Cult Beauty</t>
  </si>
  <si>
    <t>Omer Lizotte</t>
  </si>
  <si>
    <t>Hongdou Li</t>
  </si>
  <si>
    <t>Senior Manager, Data Analytics</t>
  </si>
  <si>
    <t>Amy Gardner</t>
  </si>
  <si>
    <t>Sr. Director, Business Integration | Data Transformation | Data, Insights &amp; Analytics</t>
  </si>
  <si>
    <t xml:space="preserve">Loblaw Companies Limited </t>
  </si>
  <si>
    <t>Masooma S.</t>
  </si>
  <si>
    <t xml:space="preserve">Manager - Pricing Insights </t>
  </si>
  <si>
    <t>ALDI USA</t>
  </si>
  <si>
    <t>NANCY KARNER</t>
  </si>
  <si>
    <t xml:space="preserve">Digital Marketing Insights and Analytics </t>
  </si>
  <si>
    <t xml:space="preserve">Target </t>
  </si>
  <si>
    <t>Raghuvir Singh</t>
  </si>
  <si>
    <t xml:space="preserve">Senior Marketing Research Analyst | VSP Retail (Eyeconic.com) </t>
  </si>
  <si>
    <t>VSP Global</t>
  </si>
  <si>
    <t>Alexander Fredericksz</t>
  </si>
  <si>
    <t>Joanne Marrache</t>
  </si>
  <si>
    <t xml:space="preserve">Head of B2B Marketing Analytics </t>
  </si>
  <si>
    <t>Charles Barsley</t>
  </si>
  <si>
    <t xml:space="preserve">Selfridges </t>
  </si>
  <si>
    <t>Laura Bird</t>
  </si>
  <si>
    <t>Global Director: Marketing Analytics</t>
  </si>
  <si>
    <t>Fiona Lock</t>
  </si>
  <si>
    <t xml:space="preserve">Data Analytics &amp; Insights Specialist </t>
  </si>
  <si>
    <t>Coles Group</t>
  </si>
  <si>
    <t>Felix Therrien</t>
  </si>
  <si>
    <t xml:space="preserve">Analytics Lead </t>
  </si>
  <si>
    <t>Alex Ham</t>
  </si>
  <si>
    <t>Hard Rock Digital</t>
  </si>
  <si>
    <t>Vidhi Arora</t>
  </si>
  <si>
    <t xml:space="preserve">Business Intelligence &amp; Analytics Manager </t>
  </si>
  <si>
    <t>thortful</t>
  </si>
  <si>
    <t>Sander Geerling</t>
  </si>
  <si>
    <t>Strategist Business Planning</t>
  </si>
  <si>
    <t>sander.geerling@mindshareworld.com</t>
  </si>
  <si>
    <t>Elitza Ivanova Kostourkova</t>
  </si>
  <si>
    <t>Global Product Development, Optimization Platforms, Global Data Solutions</t>
  </si>
  <si>
    <t>elitza.kostourkova@mediacom.com</t>
  </si>
  <si>
    <t>Ola Ottosson</t>
  </si>
  <si>
    <t>Head of Data Science &amp; AI</t>
  </si>
  <si>
    <t>Julian Aylward</t>
  </si>
  <si>
    <t>Mindaugas Zickus</t>
  </si>
  <si>
    <t>Raul Ayman Raduan</t>
  </si>
  <si>
    <t>Senior Product Manager</t>
  </si>
  <si>
    <t>Yue Meng</t>
  </si>
  <si>
    <t>Deliery Hero</t>
  </si>
  <si>
    <t>Gautam Chaurasia</t>
  </si>
  <si>
    <t>Director, Global Product Lead Commercial Data &amp; Analytics</t>
  </si>
  <si>
    <t>Nikki Mamuric</t>
  </si>
  <si>
    <t> Sargento Foods</t>
  </si>
  <si>
    <t>Hans Mommer</t>
  </si>
  <si>
    <t>Team Lead Business &amp; Market Data Analytics, BG Personal Care</t>
  </si>
  <si>
    <t>Adhiraj Pal</t>
  </si>
  <si>
    <t>Head of Group Data &amp; Analytics</t>
  </si>
  <si>
    <t>Louise Badham</t>
  </si>
  <si>
    <t>Head of Customer Finance</t>
  </si>
  <si>
    <t>Xiaocui (Jelly) Zhang</t>
  </si>
  <si>
    <t>MBM - McCready Bale Media</t>
  </si>
  <si>
    <t>Robert Medeiros</t>
  </si>
  <si>
    <t>Manager - Marketing Analytics &amp; Insights</t>
  </si>
  <si>
    <t>Bradley E.</t>
  </si>
  <si>
    <t xml:space="preserve">adidas </t>
  </si>
  <si>
    <t>Jianci Angela Zhai</t>
  </si>
  <si>
    <t>Ramune Sabaniene</t>
  </si>
  <si>
    <t>Head of Data Science, AI and Analytics</t>
  </si>
  <si>
    <t>Donner Mangasa</t>
  </si>
  <si>
    <t xml:space="preserve">Mekari </t>
  </si>
  <si>
    <t>Matthew Bauer</t>
  </si>
  <si>
    <t xml:space="preserve">Travelers </t>
  </si>
  <si>
    <t>Sergio Sánchez Jorge</t>
  </si>
  <si>
    <t>Data Analytics Manager - Marketing</t>
  </si>
  <si>
    <t xml:space="preserve">Exoticca </t>
  </si>
  <si>
    <t>Marina Schubow</t>
  </si>
  <si>
    <t xml:space="preserve">ServiceNow </t>
  </si>
  <si>
    <t>Tom Carr</t>
  </si>
  <si>
    <t>SVP, Data, Marketing and Content Science</t>
  </si>
  <si>
    <t xml:space="preserve">Everyday Health Group </t>
  </si>
  <si>
    <t>Jeff Biesman</t>
  </si>
  <si>
    <t xml:space="preserve">National Debt Relief, LLC </t>
  </si>
  <si>
    <t>Alessandro Volpe</t>
  </si>
  <si>
    <t xml:space="preserve">usiness Integration Partners </t>
  </si>
  <si>
    <t>no need for MMM</t>
  </si>
  <si>
    <t>Patricio Pipp</t>
  </si>
  <si>
    <t>Niharika B.</t>
  </si>
  <si>
    <t>Skai</t>
  </si>
  <si>
    <t>Kujtim Koci</t>
  </si>
  <si>
    <t>Director of Research and Analytics</t>
  </si>
  <si>
    <t xml:space="preserve">Seymour Management Consulting Inc. </t>
  </si>
  <si>
    <t>Alec Loeb</t>
  </si>
  <si>
    <t xml:space="preserve">nuLOOM </t>
  </si>
  <si>
    <t>Megan Ireland</t>
  </si>
  <si>
    <t>Director, Performance Digital Marketing</t>
  </si>
  <si>
    <t>Elavon, Inc.</t>
  </si>
  <si>
    <t>Katelyn Tzavelis</t>
  </si>
  <si>
    <t xml:space="preserve">GameStop </t>
  </si>
  <si>
    <t>not interested at this time / added to FS as a task</t>
  </si>
  <si>
    <t>Nicholas Knauer</t>
  </si>
  <si>
    <t>Lead Analyst, Performance Marketing</t>
  </si>
  <si>
    <t xml:space="preserve">Disney Streaming Services </t>
  </si>
  <si>
    <t>Zhongrui Joeary Long</t>
  </si>
  <si>
    <t>Performance Marketing Analyst</t>
  </si>
  <si>
    <t xml:space="preserve">Balsam Brands </t>
  </si>
  <si>
    <t>Marcelo Villar</t>
  </si>
  <si>
    <t>Cody Zeff</t>
  </si>
  <si>
    <t>Performance Marketing Strategist</t>
  </si>
  <si>
    <t>Veronika Tretiyakova</t>
  </si>
  <si>
    <t xml:space="preserve">Senior Performance Marketing Manager </t>
  </si>
  <si>
    <t>Shawn Doyle</t>
  </si>
  <si>
    <t>Gigi V.</t>
  </si>
  <si>
    <t xml:space="preserve">Performance Marketing Manager, SEM </t>
  </si>
  <si>
    <t>Klook</t>
  </si>
  <si>
    <t>Swati Deo</t>
  </si>
  <si>
    <t>Director - Advance analytics/Data science</t>
  </si>
  <si>
    <t>Christian Pierce</t>
  </si>
  <si>
    <t>Bank of Ireland</t>
  </si>
  <si>
    <t>Farha Fathima</t>
  </si>
  <si>
    <t>Senior Data Modeller</t>
  </si>
  <si>
    <t>Supriya Toor</t>
  </si>
  <si>
    <t>Subhajit Ghosh</t>
  </si>
  <si>
    <t>Mateusz Cytrowski</t>
  </si>
  <si>
    <t>Data Engineer | Senior IT Manager</t>
  </si>
  <si>
    <t>Muhammad Shahzad</t>
  </si>
  <si>
    <t>MENAP Data Science &amp; Quality Lead</t>
  </si>
  <si>
    <t>Parthasarathy sridharan</t>
  </si>
  <si>
    <t>Marc Feller</t>
  </si>
  <si>
    <t>Director of Digital Marketing &amp; Media</t>
  </si>
  <si>
    <t>Moen Incorporated</t>
  </si>
  <si>
    <t>Jiri Udatny</t>
  </si>
  <si>
    <t>Millie Chu</t>
  </si>
  <si>
    <t>Meg Liu</t>
  </si>
  <si>
    <t>Head of of Marketing Science and Insights</t>
  </si>
  <si>
    <t>Abraxas Leon</t>
  </si>
  <si>
    <t>Luke Mortensen</t>
  </si>
  <si>
    <t>Director of Marketing Analytics, Global ROI and Americas</t>
  </si>
  <si>
    <t>Alan Gravely</t>
  </si>
  <si>
    <t>VP Marketing and Ecommerce</t>
  </si>
  <si>
    <t>Greg Corso</t>
  </si>
  <si>
    <t>Mark Herron</t>
  </si>
  <si>
    <t xml:space="preserve">People's United Bank, N.A. </t>
  </si>
  <si>
    <t>Sarah Gungon</t>
  </si>
  <si>
    <t>Director, Strategic Marketing, Analytics, and Data Governance</t>
  </si>
  <si>
    <t>sgungon@costco.com</t>
  </si>
  <si>
    <t>Allison Schoeneck</t>
  </si>
  <si>
    <t>Deborah Sabo</t>
  </si>
  <si>
    <t>Chief Marketing Officer, SVP</t>
  </si>
  <si>
    <t>Kathryn Kowalzik</t>
  </si>
  <si>
    <t>Director, Marketing Strategy &amp; Media</t>
  </si>
  <si>
    <t>Trevor Mueller</t>
  </si>
  <si>
    <t>Global Media Manager Data and Innovation</t>
  </si>
  <si>
    <t>Greg Snyder</t>
  </si>
  <si>
    <t>Director of Business Analysis</t>
  </si>
  <si>
    <t>Gennifer Hobbs</t>
  </si>
  <si>
    <t>Chad Fox</t>
  </si>
  <si>
    <t>Vice President &amp; Chief Marketing Officer</t>
  </si>
  <si>
    <t>Seetha Chakrapany</t>
  </si>
  <si>
    <t>Sr. Mgr. to Sr. Director – Marketing Tech &amp; Solutions</t>
  </si>
  <si>
    <t>Raadika Sudarsanam</t>
  </si>
  <si>
    <t>Director, Marketing Technology Solutions</t>
  </si>
  <si>
    <t>Luiz Perl</t>
  </si>
  <si>
    <t>Chief Marketing Officer - KFC Latin America &amp; Caribbean</t>
  </si>
  <si>
    <t>Megan Williamson</t>
  </si>
  <si>
    <t xml:space="preserve">Director of Marketing Performance Management </t>
  </si>
  <si>
    <t>Sarah Harris</t>
  </si>
  <si>
    <t>Natalie Romig</t>
  </si>
  <si>
    <t>Patricia Belczynski</t>
  </si>
  <si>
    <t>Senior Manager - Insights/Marketing Optimization Lead</t>
  </si>
  <si>
    <t>Britany Bostic</t>
  </si>
  <si>
    <t>SmileDirectClub </t>
  </si>
  <si>
    <t>Rolf Broer</t>
  </si>
  <si>
    <t>Head of Digital Marketing &amp; Analytics</t>
  </si>
  <si>
    <t>Roberto Cymrot</t>
  </si>
  <si>
    <t>Director Consumer Electronics Consumer &amp; Shopper Insights</t>
  </si>
  <si>
    <t>Renata Lamarco</t>
  </si>
  <si>
    <t>Outback Steakhouse Brasil</t>
  </si>
  <si>
    <t>Wendy Duggan</t>
  </si>
  <si>
    <t>Alistair Allan</t>
  </si>
  <si>
    <t>Head Of Digital Marketing &amp; Analytics</t>
  </si>
  <si>
    <t>Charlotte Bell</t>
  </si>
  <si>
    <t>Head of Insight &amp; Strategy</t>
  </si>
  <si>
    <t>Republic of Media Ltd.</t>
  </si>
  <si>
    <t>Jason Colon</t>
  </si>
  <si>
    <t>Managing Director, Integrated Media Planning</t>
  </si>
  <si>
    <t>Ekaterina Isaenko</t>
  </si>
  <si>
    <t>Head of Business Intelligence &amp; Analytics</t>
  </si>
  <si>
    <t>Kyle Conway</t>
  </si>
  <si>
    <t>Shawn Hushman</t>
  </si>
  <si>
    <t>Global Head of Digital and Marketing Return Analytics</t>
  </si>
  <si>
    <t>Ben Couillard</t>
  </si>
  <si>
    <t>Director, Marketing Technology &amp; Analytics</t>
  </si>
  <si>
    <t>Greg Ambrose</t>
  </si>
  <si>
    <t>Senior Manager, Consumer Analytics</t>
  </si>
  <si>
    <t xml:space="preserve">Cineplex </t>
  </si>
  <si>
    <t>Evan Koller</t>
  </si>
  <si>
    <t>Director, Data &amp; Analytics Services</t>
  </si>
  <si>
    <t>Rachel Healy</t>
  </si>
  <si>
    <t>Redaptive</t>
  </si>
  <si>
    <t>Chris Edwards</t>
  </si>
  <si>
    <t>Sr. Business Intelligence Analyst</t>
  </si>
  <si>
    <t>John Cucka</t>
  </si>
  <si>
    <t>Annie Hou</t>
  </si>
  <si>
    <t>Flavia Y. Lan</t>
  </si>
  <si>
    <t>Executive Director, Managing Partner, Data Science &amp; Marketing Insights</t>
  </si>
  <si>
    <t>Jie Starno</t>
  </si>
  <si>
    <t>Senior Director of Client Solutions and Analytics</t>
  </si>
  <si>
    <t>Laura Lozano Barreiro</t>
  </si>
  <si>
    <t>Senior Consultant Analytics</t>
  </si>
  <si>
    <t>Karen Benson</t>
  </si>
  <si>
    <t>EVP, Director of Media Planning</t>
  </si>
  <si>
    <t>Deutsch</t>
  </si>
  <si>
    <t>Oliver Plunkett</t>
  </si>
  <si>
    <t>VP, Media Director</t>
  </si>
  <si>
    <t>Steffen Kapffenstein</t>
  </si>
  <si>
    <t>Principal Consultant, Analytics</t>
  </si>
  <si>
    <t>Ramneesh Singla</t>
  </si>
  <si>
    <t>Ryan Stewart</t>
  </si>
  <si>
    <t>Executive Vice President, Co-Managing Director</t>
  </si>
  <si>
    <t>Thomas Dano</t>
  </si>
  <si>
    <t>Advanced Data Analytics Consultant</t>
  </si>
  <si>
    <t>Fabienne Sapa</t>
  </si>
  <si>
    <t>Directrice Insights &amp; Analytics</t>
  </si>
  <si>
    <t>Amanda Scaf</t>
  </si>
  <si>
    <t>Analytics Projects Senior</t>
  </si>
  <si>
    <t>Itaú Unibanco</t>
  </si>
  <si>
    <t>Vidyut Vashi</t>
  </si>
  <si>
    <t>Partner - Analytics</t>
  </si>
  <si>
    <t>Jaime Date</t>
  </si>
  <si>
    <t>Director of Cross Channel Analytics</t>
  </si>
  <si>
    <t>Amrita Bhadrannavar</t>
  </si>
  <si>
    <t xml:space="preserve">Bayut &amp; Dubizzle </t>
  </si>
  <si>
    <t>Dhruv K.</t>
  </si>
  <si>
    <t xml:space="preserve">Lead Applied Data Scientist </t>
  </si>
  <si>
    <t>Swarn Chandra</t>
  </si>
  <si>
    <t>Olivia Trozze</t>
  </si>
  <si>
    <t>Larissa Massaroppi</t>
  </si>
  <si>
    <t>Sudipto Guha</t>
  </si>
  <si>
    <t>Senior Manager, Data Science, Strategy and Operations</t>
  </si>
  <si>
    <t>Michael Cleavinger</t>
  </si>
  <si>
    <t>Global Commercial Data Science Lead</t>
  </si>
  <si>
    <t>Uvaraj Balasundaram</t>
  </si>
  <si>
    <t xml:space="preserve">Director, Data Science and Media/Digital </t>
  </si>
  <si>
    <t>Shikha Kanwar</t>
  </si>
  <si>
    <t>Sr. Advisor/ Lead - Analytics Consulting and Data Science</t>
  </si>
  <si>
    <t>CVS</t>
  </si>
  <si>
    <t>Breton Quereau</t>
  </si>
  <si>
    <t>Director, U.S. Commercial Data Strategy, Operations, and Analytics</t>
  </si>
  <si>
    <t>Anupama Biswas</t>
  </si>
  <si>
    <t>Senior Director- Analytics &amp; Insight lead for APAC</t>
  </si>
  <si>
    <t>Mark Osborne</t>
  </si>
  <si>
    <t xml:space="preserve">VP Growth and Strategy - Analytics </t>
  </si>
  <si>
    <t>Michael Reh</t>
  </si>
  <si>
    <t>BERA</t>
  </si>
  <si>
    <t>Christopher Whitely</t>
  </si>
  <si>
    <t>Senior Director, Product Management</t>
  </si>
  <si>
    <t>Giancarlo Morena</t>
  </si>
  <si>
    <t>Regional Director of Marketing</t>
  </si>
  <si>
    <t>BioSteel</t>
  </si>
  <si>
    <t>Nil Cremers</t>
  </si>
  <si>
    <t>Director, Analytics, Decision Science, and Strategy</t>
  </si>
  <si>
    <t>Laura Dropp</t>
  </si>
  <si>
    <t>Jordan Chinchen</t>
  </si>
  <si>
    <t>Campaign Strategy | Vice President</t>
  </si>
  <si>
    <t>Joe Saracino</t>
  </si>
  <si>
    <t>Senior Vice President, Brand Strategy, Advertising and Media</t>
  </si>
  <si>
    <t>Chick-fil-A Corporate</t>
  </si>
  <si>
    <t>Greg Pharo</t>
  </si>
  <si>
    <t>Global Director, Media Analytics &amp; Advertising Research</t>
  </si>
  <si>
    <t>Surya N. Pandruvada</t>
  </si>
  <si>
    <t>Sudip Saha</t>
  </si>
  <si>
    <t>Senior Director and Head of Marketing</t>
  </si>
  <si>
    <t>Erika Peterson</t>
  </si>
  <si>
    <t>Senior Director of Global Marketing, Brand Strategy and Innovation</t>
  </si>
  <si>
    <t>Sara Moore</t>
  </si>
  <si>
    <t>Charles BALLU</t>
  </si>
  <si>
    <t>Director of Strategy and Performance measurement</t>
  </si>
  <si>
    <t>Anik Bhattacharya</t>
  </si>
  <si>
    <t>Novartis Pharmaceuticals</t>
  </si>
  <si>
    <t>Rebecca Hammond Polebaum</t>
  </si>
  <si>
    <t>Senior Director, Enterprise and Customer Analytics</t>
  </si>
  <si>
    <t>John R.</t>
  </si>
  <si>
    <t>Rohan Dhanashri</t>
  </si>
  <si>
    <t>Marie Van Blaricum</t>
  </si>
  <si>
    <t>Head of Digital Marketing Analytics, Data Driven Mkt/CRM and Transformation: Global BPC &amp; N. America</t>
  </si>
  <si>
    <t>Shannon Ferguson</t>
  </si>
  <si>
    <t>Director, Measurement</t>
  </si>
  <si>
    <t>The Weather Company</t>
  </si>
  <si>
    <t>Satpal Chana</t>
  </si>
  <si>
    <t>VisitBritain</t>
  </si>
  <si>
    <t>Priya Velayudhan</t>
  </si>
  <si>
    <t>Associate Director - Advanced Analytics and Marketing Sciences</t>
  </si>
  <si>
    <t>Jordan Hupp</t>
  </si>
  <si>
    <t>Director, Product Marketing Analytics</t>
  </si>
  <si>
    <t>Abhi Jain</t>
  </si>
  <si>
    <t>Sr. Director, Media Analytics</t>
  </si>
  <si>
    <t>Mariya Orlova</t>
  </si>
  <si>
    <t>Megan McIntosh</t>
  </si>
  <si>
    <t>Karen Umeki Muscolino</t>
  </si>
  <si>
    <t>Cherish Chase</t>
  </si>
  <si>
    <t>Fabio Urbanas</t>
  </si>
  <si>
    <t>Head of Media &amp; Data</t>
  </si>
  <si>
    <t>John Eckhardt</t>
  </si>
  <si>
    <t>Head of Marketing Science Americas</t>
  </si>
  <si>
    <t>Dan Black</t>
  </si>
  <si>
    <t>Open Source Cannabis</t>
  </si>
  <si>
    <t>Steve Prentice</t>
  </si>
  <si>
    <t>Sr. Director, Enterprise Insights</t>
  </si>
  <si>
    <t>Jamie Hinz</t>
  </si>
  <si>
    <t>Director Enterprise Insights-Brand Performance &amp; Segmentation</t>
  </si>
  <si>
    <t>Bindu Batchu</t>
  </si>
  <si>
    <t>Director, Audience Insights</t>
  </si>
  <si>
    <t>Ian Davies (1)</t>
  </si>
  <si>
    <t>Category Manager - Coles</t>
  </si>
  <si>
    <t>Michael Saracino</t>
  </si>
  <si>
    <t>Senior Manager, Global Pricing</t>
  </si>
  <si>
    <t>Kent Salisbury</t>
  </si>
  <si>
    <t>Spencer Marston</t>
  </si>
  <si>
    <t>Prithwijit Majumdar</t>
  </si>
  <si>
    <t xml:space="preserve">Yum! Brands </t>
  </si>
  <si>
    <t>Tara (Mumford) Bullington</t>
  </si>
  <si>
    <t>Senior Vice President, Brand Engagement</t>
  </si>
  <si>
    <t>Travis Kamper</t>
  </si>
  <si>
    <t>Yugo Jacques</t>
  </si>
  <si>
    <t>EMEA Digital Marketing Manager</t>
  </si>
  <si>
    <t>Alastair Henderson</t>
  </si>
  <si>
    <t>Director Sports Marketing</t>
  </si>
  <si>
    <t>Divya Auluck Kalra</t>
  </si>
  <si>
    <t>Analytics Practice Lead</t>
  </si>
  <si>
    <t>Cynthia Wilson</t>
  </si>
  <si>
    <t>Principal Account Director</t>
  </si>
  <si>
    <t xml:space="preserve">BERA </t>
  </si>
  <si>
    <t>Fernanda Serrani</t>
  </si>
  <si>
    <t>Manager - Consumer Products</t>
  </si>
  <si>
    <t>Vicky Lin</t>
  </si>
  <si>
    <t>VP, APAC&amp; EMEA Digital Sales &amp; Marketing</t>
  </si>
  <si>
    <t>Alok Hegde</t>
  </si>
  <si>
    <t>Raghul Rajappan</t>
  </si>
  <si>
    <t>Lead - Enterprise Analytics</t>
  </si>
  <si>
    <t>Abhirup Banerjee</t>
  </si>
  <si>
    <t>Melissa DeCosta-Smith</t>
  </si>
  <si>
    <t>Advertising Operations Manager</t>
  </si>
  <si>
    <t>Rebecca Sheets</t>
  </si>
  <si>
    <t>Director of Sales</t>
  </si>
  <si>
    <t>Keter</t>
  </si>
  <si>
    <t>Steve Mayberry</t>
  </si>
  <si>
    <t>Marketing Technology Consultant</t>
  </si>
  <si>
    <t>Cognitive Box Consulting</t>
  </si>
  <si>
    <t>Anurag Roy</t>
  </si>
  <si>
    <t>Manager, Decision Science</t>
  </si>
  <si>
    <t>Srini Radhakrishnan</t>
  </si>
  <si>
    <t xml:space="preserve">Senior Product Analyst, Community Management </t>
  </si>
  <si>
    <t>Strava</t>
  </si>
  <si>
    <t>Venkata Sailaja Narukula</t>
  </si>
  <si>
    <t>Project Leader - Marketing Finance</t>
  </si>
  <si>
    <t>Cindy Lovig</t>
  </si>
  <si>
    <t>Sr. Director, Business Solutions</t>
  </si>
  <si>
    <t>Sumitra Akararojkit</t>
  </si>
  <si>
    <t>Brand Business Leader</t>
  </si>
  <si>
    <t>Arijit Banerjee</t>
  </si>
  <si>
    <t>Senior BI Analyst</t>
  </si>
  <si>
    <t>Vanessa Abi Faris</t>
  </si>
  <si>
    <t>Jenny Yeend</t>
  </si>
  <si>
    <t>SVP, Group Media Director</t>
  </si>
  <si>
    <t>Naveen Khurana</t>
  </si>
  <si>
    <t>Hena Chun</t>
  </si>
  <si>
    <t>Head of E-commerce</t>
  </si>
  <si>
    <t>Thomas Sarnowski</t>
  </si>
  <si>
    <t>Manager, Marketing Returns</t>
  </si>
  <si>
    <t>Aarthi Vemuri</t>
  </si>
  <si>
    <t>Strategic Pricing Manager</t>
  </si>
  <si>
    <t>Zoro US</t>
  </si>
  <si>
    <t>Elias Säfwenberg</t>
  </si>
  <si>
    <t>Lendo AB</t>
  </si>
  <si>
    <t>Rachel Bayley</t>
  </si>
  <si>
    <t>Digital Account Lead (Tesco Group)</t>
  </si>
  <si>
    <t>Paulo Marcelo M. Sabbag</t>
  </si>
  <si>
    <t xml:space="preserve">Millward Brown </t>
  </si>
  <si>
    <t>Olivia Hall</t>
  </si>
  <si>
    <t>Marketing Executive Brand &amp; Advertising</t>
  </si>
  <si>
    <t>Crown Resorts</t>
  </si>
  <si>
    <t>Kihoon Kim</t>
  </si>
  <si>
    <t>Media Audit Korea</t>
  </si>
  <si>
    <t>asset downloads</t>
  </si>
  <si>
    <t>Zi Ye</t>
  </si>
  <si>
    <t>Director - Business Intelligence &amp; Accountability</t>
  </si>
  <si>
    <t>Kenny Eisinger</t>
  </si>
  <si>
    <t>Daniel Dyson</t>
  </si>
  <si>
    <t>Head of Paid Media Measurement - EMEA</t>
  </si>
  <si>
    <t>Deepika Kancherla</t>
  </si>
  <si>
    <t xml:space="preserve">Measurement Insights and Analysis Manager </t>
  </si>
  <si>
    <t>Orchid Iin</t>
  </si>
  <si>
    <t>Sr. Manager, Digital Measurement &amp; Insights</t>
  </si>
  <si>
    <t>Tatjana Krzizok</t>
  </si>
  <si>
    <t xml:space="preserve">Senior Data and Measurement Manager </t>
  </si>
  <si>
    <t>Havas Media Germany</t>
  </si>
  <si>
    <t>Simone Roberts</t>
  </si>
  <si>
    <t xml:space="preserve">Executive Director, Advanced Analytics &amp; Insights </t>
  </si>
  <si>
    <t>Transport for NSW</t>
  </si>
  <si>
    <t>Alex Murray</t>
  </si>
  <si>
    <t xml:space="preserve">VP, Research Insights </t>
  </si>
  <si>
    <t>Preqin</t>
  </si>
  <si>
    <t>Chris Rees</t>
  </si>
  <si>
    <t>Global Measurement Lead</t>
  </si>
  <si>
    <t>Akanksha Rastogi</t>
  </si>
  <si>
    <t>Head of Data and Insights</t>
  </si>
  <si>
    <t>foodpanda</t>
  </si>
  <si>
    <t>Lisa Airey</t>
  </si>
  <si>
    <t xml:space="preserve">Senior Investment and Customer Insights Manager </t>
  </si>
  <si>
    <t>Old Mutual Investment Group</t>
  </si>
  <si>
    <t>Michael Wolfe</t>
  </si>
  <si>
    <t xml:space="preserve">Managing Director &amp; EVP North America </t>
  </si>
  <si>
    <t>Global Analytics Partners</t>
  </si>
  <si>
    <t>Nehal Vora</t>
  </si>
  <si>
    <t xml:space="preserve">Global Insights &amp; Analytics Manager, Social Listening </t>
  </si>
  <si>
    <t>Michael Liddle</t>
  </si>
  <si>
    <t xml:space="preserve">Insight Manager - Analytics Insight &amp; Measurement </t>
  </si>
  <si>
    <t>Nikita Bali</t>
  </si>
  <si>
    <t>Analytics Manager, Ads and CPG Insights</t>
  </si>
  <si>
    <t>JaeEun Shin</t>
  </si>
  <si>
    <t>Juan Pablo Campos</t>
  </si>
  <si>
    <t>Wes Sauder MBA</t>
  </si>
  <si>
    <t xml:space="preserve">Sr. Data Analyst - Research, Analytics and Insights </t>
  </si>
  <si>
    <t>Cineplex Digital Media</t>
  </si>
  <si>
    <t>Preeda Teerakulvanich</t>
  </si>
  <si>
    <t>Vice President Of commercial planning &amp; strategy and market insights</t>
  </si>
  <si>
    <t>dtac</t>
  </si>
  <si>
    <t>Charlotte Skornik</t>
  </si>
  <si>
    <t xml:space="preserve">Measurement Partner, Marketing Science </t>
  </si>
  <si>
    <t>Dominika Warchol Hann</t>
  </si>
  <si>
    <t xml:space="preserve">Director Value Data to Insights, Global Value Excellence </t>
  </si>
  <si>
    <t>Phil Nash</t>
  </si>
  <si>
    <t xml:space="preserve">Product Manager - Measurement &amp; Performance Squad </t>
  </si>
  <si>
    <t>Steve Millward</t>
  </si>
  <si>
    <t>General Manager - Data Services &amp; Insights</t>
  </si>
  <si>
    <t>SERV</t>
  </si>
  <si>
    <t>Dr. Derrick Gray, CD</t>
  </si>
  <si>
    <t>Chief of Measurement Science and Business Analytics</t>
  </si>
  <si>
    <t>BARC India</t>
  </si>
  <si>
    <t>Vibhor Mehra</t>
  </si>
  <si>
    <t>Channel Insights Manager, Reseller Operations</t>
  </si>
  <si>
    <t xml:space="preserve">Apple </t>
  </si>
  <si>
    <t>Kabir Sohal</t>
  </si>
  <si>
    <t>Head of Data Insight and Analytics (EMEA)</t>
  </si>
  <si>
    <t>Jake Marston</t>
  </si>
  <si>
    <t xml:space="preserve">Lovepop </t>
  </si>
  <si>
    <t>Xinran Qi</t>
  </si>
  <si>
    <t>Senior Associate, Business Intelligence and Data Visualization</t>
  </si>
  <si>
    <t xml:space="preserve">Wavemaker  </t>
  </si>
  <si>
    <t>Udayan Goswami</t>
  </si>
  <si>
    <t>Senior Manager - Analytics Consulting</t>
  </si>
  <si>
    <t xml:space="preserve">Tiger Analytics  </t>
  </si>
  <si>
    <t>Diane Zhang</t>
  </si>
  <si>
    <t xml:space="preserve">Senior Manager, Data Science </t>
  </si>
  <si>
    <t xml:space="preserve">Cox Communications  </t>
  </si>
  <si>
    <t>Tory Kalousek</t>
  </si>
  <si>
    <t xml:space="preserve">Collective Measures | Performance Marketing </t>
  </si>
  <si>
    <t>Joseph Cody</t>
  </si>
  <si>
    <t xml:space="preserve">Eight Sleep </t>
  </si>
  <si>
    <t>Sara Hernandez</t>
  </si>
  <si>
    <t>Manager, Performance &amp; Precision Media</t>
  </si>
  <si>
    <t>Maria Riegel</t>
  </si>
  <si>
    <t>Assistant Manager, Performance Media Consumer &amp; Luxury Brands</t>
  </si>
  <si>
    <t xml:space="preserve">Coty </t>
  </si>
  <si>
    <t>Chris Hawk</t>
  </si>
  <si>
    <t>Director, Media Strategy &amp; Investment Performance</t>
  </si>
  <si>
    <t>Ali Aktas</t>
  </si>
  <si>
    <t xml:space="preserve">Shahid </t>
  </si>
  <si>
    <t>Alexandra Gartman</t>
  </si>
  <si>
    <t xml:space="preserve">CLEAN Cause </t>
  </si>
  <si>
    <t>Shirley “Jada” Hudson</t>
  </si>
  <si>
    <t>Anna Notman</t>
  </si>
  <si>
    <t>Jaja Finance</t>
  </si>
  <si>
    <t>Dave Nielsen</t>
  </si>
  <si>
    <t>Senior Manager, Performance Media</t>
  </si>
  <si>
    <t>Vijaya Kumar Thangamuthu</t>
  </si>
  <si>
    <t>Director - Analytics &amp; Insights - Performance Marketing</t>
  </si>
  <si>
    <t>Anne Robinson</t>
  </si>
  <si>
    <t xml:space="preserve">Chief Strategy Officer (CSO) </t>
  </si>
  <si>
    <t>Kinaxis</t>
  </si>
  <si>
    <t>Sam Love</t>
  </si>
  <si>
    <t xml:space="preserve">Chief Product Officer </t>
  </si>
  <si>
    <t>wefox</t>
  </si>
  <si>
    <t>Konstantinos Kanistras</t>
  </si>
  <si>
    <t xml:space="preserve">Insights and Decision Science Lead, Senior Manager </t>
  </si>
  <si>
    <t>PwC Greece</t>
  </si>
  <si>
    <t>Nishant Shekhar</t>
  </si>
  <si>
    <t xml:space="preserve">Head - Data &amp; Analytics (Strategy), India </t>
  </si>
  <si>
    <t>Xavier Sanchez de Carmona</t>
  </si>
  <si>
    <t xml:space="preserve">Director of Business Intelligence </t>
  </si>
  <si>
    <t>Vahid Mojtahed</t>
  </si>
  <si>
    <t>Landmark Information Group</t>
  </si>
  <si>
    <t>Pankaj Sontakke</t>
  </si>
  <si>
    <t>Benita Vaz</t>
  </si>
  <si>
    <t>Measurement Analytics &amp; Reporting - Global Expansions</t>
  </si>
  <si>
    <t>Glenn Bunker</t>
  </si>
  <si>
    <t>Executive Manager - Data Science</t>
  </si>
  <si>
    <t>REA Group</t>
  </si>
  <si>
    <t>Sarah Chenna</t>
  </si>
  <si>
    <t>Market Pay</t>
  </si>
  <si>
    <t>Chiu Wing (Chris) Cheung</t>
  </si>
  <si>
    <t>Strategy Associate</t>
  </si>
  <si>
    <t xml:space="preserve">Checkout.com </t>
  </si>
  <si>
    <t>Ruud Adriaans</t>
  </si>
  <si>
    <t xml:space="preserve">Product Owner Actionable Insights </t>
  </si>
  <si>
    <t>APG</t>
  </si>
  <si>
    <t>Hugo Appelgren</t>
  </si>
  <si>
    <t>Consultant CPG</t>
  </si>
  <si>
    <t>Weathernews</t>
  </si>
  <si>
    <t>Claudia Ancuta</t>
  </si>
  <si>
    <t>Photos Photiades</t>
  </si>
  <si>
    <t>Kristina Nguyen</t>
  </si>
  <si>
    <t xml:space="preserve">Doorvest  </t>
  </si>
  <si>
    <t>Kate Sargent</t>
  </si>
  <si>
    <t xml:space="preserve">Senior Vice President Data &amp; Analytics </t>
  </si>
  <si>
    <t>Dan Parks</t>
  </si>
  <si>
    <t>Senior Vice President | Analytics and Technology</t>
  </si>
  <si>
    <t>Natalie Rodrigue</t>
  </si>
  <si>
    <t>COO &amp; Owner</t>
  </si>
  <si>
    <t>crea.science</t>
  </si>
  <si>
    <t>Vivek Pai</t>
  </si>
  <si>
    <t xml:space="preserve">Senior Data &amp; Analytics Leader </t>
  </si>
  <si>
    <t>Lee Lin</t>
  </si>
  <si>
    <t>Frank Hedler</t>
  </si>
  <si>
    <t>Vice President Data Science</t>
  </si>
  <si>
    <t>Artur Kyral</t>
  </si>
  <si>
    <t xml:space="preserve">Analytics Director - Google EMEA </t>
  </si>
  <si>
    <t>Dustin Harper</t>
  </si>
  <si>
    <t>Director, Data + Analytics</t>
  </si>
  <si>
    <t>Athena Dai</t>
  </si>
  <si>
    <t>Director Marketing Data Science &amp; Analytics</t>
  </si>
  <si>
    <t>Darren Shiel</t>
  </si>
  <si>
    <t>Head of BI and Marketing Analytics</t>
  </si>
  <si>
    <t>Viome Life Sciences</t>
  </si>
  <si>
    <t>Raunaq Kalia</t>
  </si>
  <si>
    <t>Manager, Marketing and Communications</t>
  </si>
  <si>
    <t>Xceedance</t>
  </si>
  <si>
    <t>Xiaoxuan (Anny) Jiang</t>
  </si>
  <si>
    <t>VP, Co-Brand Marketing &amp; Digital Product SME</t>
  </si>
  <si>
    <t>Andros Sturgeon</t>
  </si>
  <si>
    <t>Merck Liquid Crystal Windows</t>
  </si>
  <si>
    <t>Roger Battacharia</t>
  </si>
  <si>
    <t>Director - Marketing Category Management</t>
  </si>
  <si>
    <t>Khursheed Parakh</t>
  </si>
  <si>
    <t>Senior Strategy and Planning Consultant Lead</t>
  </si>
  <si>
    <t>Céline Baudin</t>
  </si>
  <si>
    <t>Global Digital Creative Lead - Consumer Health</t>
  </si>
  <si>
    <t>Bitnuri Bailey Han</t>
  </si>
  <si>
    <t>Market Kurly</t>
  </si>
  <si>
    <t>Katalin Soos</t>
  </si>
  <si>
    <t>Market Insights and Category Perception</t>
  </si>
  <si>
    <t>Pascal Perrochon</t>
  </si>
  <si>
    <t>Brand Planning &amp; Engagement Leader</t>
  </si>
  <si>
    <t>Joe Howe</t>
  </si>
  <si>
    <t>Associate Director eCommerce Customer Development</t>
  </si>
  <si>
    <t>Sabra Dipping</t>
  </si>
  <si>
    <t>Hussain Ahmed</t>
  </si>
  <si>
    <t xml:space="preserve">Assistant Vice President - Digital Banking </t>
  </si>
  <si>
    <t>Judith Redi</t>
  </si>
  <si>
    <t>Oscar Linares</t>
  </si>
  <si>
    <t>Lead, Marketing Science &amp; Tech</t>
  </si>
  <si>
    <t>Ethos</t>
  </si>
  <si>
    <t>Joe Zucker</t>
  </si>
  <si>
    <t>Senior Manager, Brand Strategy and Analytics</t>
  </si>
  <si>
    <t>Ramakrishna Rao</t>
  </si>
  <si>
    <t>SVP Corporate Solutions</t>
  </si>
  <si>
    <t>Inteliquent</t>
  </si>
  <si>
    <t>Lahyre Cardoso</t>
  </si>
  <si>
    <t>Condor</t>
  </si>
  <si>
    <t>Mike Yiu</t>
  </si>
  <si>
    <t>Associate Brand Manager, Tequila</t>
  </si>
  <si>
    <t>Santiago Castro</t>
  </si>
  <si>
    <t>FBN Bank (UK) Limited</t>
  </si>
  <si>
    <t>Wil P.</t>
  </si>
  <si>
    <t xml:space="preserve">Senior Product Analyst </t>
  </si>
  <si>
    <t>Peanut</t>
  </si>
  <si>
    <t>Aditya H.</t>
  </si>
  <si>
    <t>AI, Advanced Analytics Lead &amp; Data Science Product Owner</t>
  </si>
  <si>
    <t>Oleg Braginsky</t>
  </si>
  <si>
    <t>Школа траблшутеров</t>
  </si>
  <si>
    <t>David Bray (2)</t>
  </si>
  <si>
    <t xml:space="preserve">Consultant, Business Insights </t>
  </si>
  <si>
    <t>Xanthippi Kouli</t>
  </si>
  <si>
    <t xml:space="preserve">Senior Manager Customer Insights </t>
  </si>
  <si>
    <t>Sky Deutschland GmbH</t>
  </si>
  <si>
    <t>Adarsh Srivastava</t>
  </si>
  <si>
    <t xml:space="preserve">Data Analyst - Insights and Analytics </t>
  </si>
  <si>
    <t>Vladimir Dubrovskyi</t>
  </si>
  <si>
    <t xml:space="preserve">Head of Live Operations </t>
  </si>
  <si>
    <t>Marius Kohlhepp</t>
  </si>
  <si>
    <t>Head of Customer Insights &amp; Trend Research</t>
  </si>
  <si>
    <t>AUDI</t>
  </si>
  <si>
    <t>Michael Rimler</t>
  </si>
  <si>
    <t>Acting Head of Technical Excellence and Innovation</t>
  </si>
  <si>
    <t>Uday Pratap Singh</t>
  </si>
  <si>
    <t>Loyalty Analytics and Marketing</t>
  </si>
  <si>
    <t>ADNOC Distribution</t>
  </si>
  <si>
    <t>Haresh Keswani</t>
  </si>
  <si>
    <t>Director - Commercialization Business Partner</t>
  </si>
  <si>
    <t>Karan Gujral</t>
  </si>
  <si>
    <t>Flybuys</t>
  </si>
  <si>
    <t>Sujan Dua</t>
  </si>
  <si>
    <t>Product &amp; Insights Manager</t>
  </si>
  <si>
    <t>Rachel Lorraine</t>
  </si>
  <si>
    <t>Director, Strategic Planning</t>
  </si>
  <si>
    <t>Martin Marcinkiewicz</t>
  </si>
  <si>
    <t>Fjuri</t>
  </si>
  <si>
    <t>Piotr Bajerski</t>
  </si>
  <si>
    <t>Consumer &amp; Analytics Insights Manager</t>
  </si>
  <si>
    <t>Chevan Nanayakkara</t>
  </si>
  <si>
    <t>Vice President, Global Data Management and Operations</t>
  </si>
  <si>
    <t>Wenwen Zhang</t>
  </si>
  <si>
    <t>Nitin Raizada</t>
  </si>
  <si>
    <t>Vice President, Commercial</t>
  </si>
  <si>
    <t xml:space="preserve">Indegene </t>
  </si>
  <si>
    <t>Marije Pothof</t>
  </si>
  <si>
    <t>Strategy Lead</t>
  </si>
  <si>
    <t>Husky Intelligent Fridges</t>
  </si>
  <si>
    <t>Elizabeth Makras</t>
  </si>
  <si>
    <t>Brand Director, Personal Healthcare</t>
  </si>
  <si>
    <t>Crystal Lee</t>
  </si>
  <si>
    <t>Lead Partner Manager</t>
  </si>
  <si>
    <t>Tim Reynolds</t>
  </si>
  <si>
    <t>Pratik Joshi</t>
  </si>
  <si>
    <t>Diego Macedo Madrigal</t>
  </si>
  <si>
    <t>Head of Shopper &amp; Category Insights</t>
  </si>
  <si>
    <t>Sigma</t>
  </si>
  <si>
    <t>LeShaun Jones</t>
  </si>
  <si>
    <t>Elise Sharkey</t>
  </si>
  <si>
    <t>Brand Analyst</t>
  </si>
  <si>
    <t>Joanna Nowak</t>
  </si>
  <si>
    <t>Tourlane</t>
  </si>
  <si>
    <t>Sofia Dirrhami</t>
  </si>
  <si>
    <t>Product Planning | Consumer Insights</t>
  </si>
  <si>
    <t>Dalia Obregon Schael</t>
  </si>
  <si>
    <t>Senior Manager Analytics &amp; Insights, Beauty Care</t>
  </si>
  <si>
    <t>Dan Cummings</t>
  </si>
  <si>
    <t>Global Product Analytics Manager</t>
  </si>
  <si>
    <t>Oleg Egorov</t>
  </si>
  <si>
    <t>Insights Supervisor</t>
  </si>
  <si>
    <t>Anthony M.</t>
  </si>
  <si>
    <t xml:space="preserve">mojo </t>
  </si>
  <si>
    <t>Vanessa Keitt</t>
  </si>
  <si>
    <t xml:space="preserve">Mason Interactive </t>
  </si>
  <si>
    <t>Andrew Paster</t>
  </si>
  <si>
    <t xml:space="preserve">Nexstar Digital </t>
  </si>
  <si>
    <t>Adriana Mansilla</t>
  </si>
  <si>
    <t>OCEANSAPART</t>
  </si>
  <si>
    <t>Nelson Cortes</t>
  </si>
  <si>
    <t xml:space="preserve">HBOMax </t>
  </si>
  <si>
    <t>Denny Lau</t>
  </si>
  <si>
    <t>Sr. Manager, DIG - Marketing Performance &amp; Audience Acquisition Analytics</t>
  </si>
  <si>
    <t>Cody Gutierrez</t>
  </si>
  <si>
    <t>VP of Performance Marketing &amp; Analytics</t>
  </si>
  <si>
    <t xml:space="preserve">Lume Cube </t>
  </si>
  <si>
    <t>Giovanna Mendizábal Basabe</t>
  </si>
  <si>
    <t>Global Senior Manager, Performance Marketing</t>
  </si>
  <si>
    <t xml:space="preserve">G Adventures </t>
  </si>
  <si>
    <t>Ilona Sobkowiak</t>
  </si>
  <si>
    <t>Steven J.</t>
  </si>
  <si>
    <t xml:space="preserve">Vuori </t>
  </si>
  <si>
    <t>Noah Jeong</t>
  </si>
  <si>
    <t xml:space="preserve">Huckleberry </t>
  </si>
  <si>
    <t>Courtney Lynn Muro</t>
  </si>
  <si>
    <t>Performance Marketer: Paid Social &amp; Display</t>
  </si>
  <si>
    <t>Daniel Grazziani</t>
  </si>
  <si>
    <t>GOOD AMERICAN</t>
  </si>
  <si>
    <t>Barbara Sousa</t>
  </si>
  <si>
    <t>Senior Performance Marketing Executive</t>
  </si>
  <si>
    <t xml:space="preserve">MR PORTER </t>
  </si>
  <si>
    <t>James Cordery</t>
  </si>
  <si>
    <t>Carly Goodman</t>
  </si>
  <si>
    <t>Manager- Analytics Data Deployment &amp; Visualization</t>
  </si>
  <si>
    <t>Parteek Kansal</t>
  </si>
  <si>
    <t>KPN</t>
  </si>
  <si>
    <t>europe</t>
  </si>
  <si>
    <t>Huijuan Zhu</t>
  </si>
  <si>
    <t>Maisonette</t>
  </si>
  <si>
    <t>Charith Acharya</t>
  </si>
  <si>
    <t>Principal Analytics</t>
  </si>
  <si>
    <t>Kajri Saxena</t>
  </si>
  <si>
    <t>Bérengère Parouty</t>
  </si>
  <si>
    <t xml:space="preserve">Analytics Commercial Director </t>
  </si>
  <si>
    <t>Saurabh Neklikar</t>
  </si>
  <si>
    <t>Director of Advanced Technology / Head of Data Science</t>
  </si>
  <si>
    <t>William Blair</t>
  </si>
  <si>
    <t>Anny Sung</t>
  </si>
  <si>
    <t>Saffi Chaudhary</t>
  </si>
  <si>
    <t>Data and Reporting Analytics Manager</t>
  </si>
  <si>
    <t>Ana Criado</t>
  </si>
  <si>
    <t>Global CoE Data Science Lead for Digital &amp; Customer Interactions</t>
  </si>
  <si>
    <t>Fanny Cussac</t>
  </si>
  <si>
    <t>Head of Performance Marketing - EMEA</t>
  </si>
  <si>
    <t>Christopher Gibbons</t>
  </si>
  <si>
    <t xml:space="preserve">REI </t>
  </si>
  <si>
    <t>Camille BEVAN</t>
  </si>
  <si>
    <t xml:space="preserve">Vice Sporting Goods GmbH </t>
  </si>
  <si>
    <t>Jordan Davis</t>
  </si>
  <si>
    <t>Manager - Performance Marketing</t>
  </si>
  <si>
    <t xml:space="preserve">Cirkul </t>
  </si>
  <si>
    <t>Laurel W.</t>
  </si>
  <si>
    <t>Klik</t>
  </si>
  <si>
    <t>Will F.</t>
  </si>
  <si>
    <t>Manager, Data &amp; Analysis</t>
  </si>
  <si>
    <t>Irena Kaplan</t>
  </si>
  <si>
    <t>Sr. Manager Data Science &amp; Advanced Analytics</t>
  </si>
  <si>
    <t>Steve Wallrichs</t>
  </si>
  <si>
    <t>Manager, Data Modeling</t>
  </si>
  <si>
    <t xml:space="preserve">Bath &amp; Body Works </t>
  </si>
  <si>
    <t>Victoria Fahey</t>
  </si>
  <si>
    <t>Performance Marketing Manager, Snacks</t>
  </si>
  <si>
    <t>Rachel Rimmer</t>
  </si>
  <si>
    <t xml:space="preserve">Hotter Shoes </t>
  </si>
  <si>
    <t>Barbara Wilson</t>
  </si>
  <si>
    <t>Group Director of Marketing Performance &amp; SEO</t>
  </si>
  <si>
    <t>Vincent Schantz</t>
  </si>
  <si>
    <t xml:space="preserve">Clayton &amp; Crume </t>
  </si>
  <si>
    <t>Tairan Zhang</t>
  </si>
  <si>
    <t>Data Science -- Account Executive</t>
  </si>
  <si>
    <t>Bernhard Kohli</t>
  </si>
  <si>
    <t>Head of Business Model Innovation</t>
  </si>
  <si>
    <t>Anthea Jackson</t>
  </si>
  <si>
    <t>Global Communications Lead</t>
  </si>
  <si>
    <t>Matt Clarke</t>
  </si>
  <si>
    <t>Ecommerce and Marketing Director</t>
  </si>
  <si>
    <t>Swell</t>
  </si>
  <si>
    <t>Edouard MESSIER</t>
  </si>
  <si>
    <t>Marketing Department Manager</t>
  </si>
  <si>
    <t>GROUPE AURYS</t>
  </si>
  <si>
    <t>Jairo Riveros</t>
  </si>
  <si>
    <t>Paysend</t>
  </si>
  <si>
    <t>Patrick Muskivitch</t>
  </si>
  <si>
    <t>Dripping Springs Distilling</t>
  </si>
  <si>
    <t>Philip Whittam</t>
  </si>
  <si>
    <t>Strategic Insight Manager</t>
  </si>
  <si>
    <t>Arup Chakravarti</t>
  </si>
  <si>
    <t>Head of Sales Enablement Strategy &amp; Insights</t>
  </si>
  <si>
    <t>Elavon</t>
  </si>
  <si>
    <t>Moisés Michán</t>
  </si>
  <si>
    <t>Vice President Organizational Marketing</t>
  </si>
  <si>
    <t>Grupo Bimbo</t>
  </si>
  <si>
    <t>TengNeng Huang</t>
  </si>
  <si>
    <t>Global Marketing Performance and Analytics Lead</t>
  </si>
  <si>
    <t>Sara Aby</t>
  </si>
  <si>
    <t>SVP, Group Partner, Analytics &amp; Data Science</t>
  </si>
  <si>
    <t>UM Worldwid</t>
  </si>
  <si>
    <t>Sravan Vadigepalli</t>
  </si>
  <si>
    <t xml:space="preserve">Director Data Analytics </t>
  </si>
  <si>
    <t>Tarirai Chivore</t>
  </si>
  <si>
    <t xml:space="preserve">Ogilvy </t>
  </si>
  <si>
    <t>Chris Slowik</t>
  </si>
  <si>
    <t xml:space="preserve">Novo - Small Business Banking </t>
  </si>
  <si>
    <t>Mohamed A.</t>
  </si>
  <si>
    <t>Senior Performance Marketing Specialist</t>
  </si>
  <si>
    <t xml:space="preserve">Just Eat Takeaway.com </t>
  </si>
  <si>
    <t>Jack Lampka</t>
  </si>
  <si>
    <t>Mariana Bastos</t>
  </si>
  <si>
    <t xml:space="preserve">her1 </t>
  </si>
  <si>
    <t>Maria Dougherty</t>
  </si>
  <si>
    <t>Associate Director Marketing Effectiveness, Oncology</t>
  </si>
  <si>
    <t>Ruth Pignal-Jacquard</t>
  </si>
  <si>
    <t>Head of Planning, Insights &amp; Effectiveness (Brand &amp; Marketing)</t>
  </si>
  <si>
    <t>Samantha Medeiros</t>
  </si>
  <si>
    <t>Media and Marketing Analytics, Marketing Operations</t>
  </si>
  <si>
    <t>Julia Reardon</t>
  </si>
  <si>
    <t>Senior Director, Brand &amp; Performance Marketing</t>
  </si>
  <si>
    <t xml:space="preserve">Weber Inc. </t>
  </si>
  <si>
    <t>Mehdi Hosseini</t>
  </si>
  <si>
    <t>Joseph O'Brien</t>
  </si>
  <si>
    <t>Director Sales &amp; Marketing Effectiveness</t>
  </si>
  <si>
    <t xml:space="preserve">JohnsonDiversey </t>
  </si>
  <si>
    <t>Marguerite O'Sullivan</t>
  </si>
  <si>
    <t>Media Effectiveness Apprentice</t>
  </si>
  <si>
    <t>Diana Jiménez Contreras</t>
  </si>
  <si>
    <t>Analista de Presupuesto - Marketing Planning and Effectiveness</t>
  </si>
  <si>
    <t>Nidhi Bhasin</t>
  </si>
  <si>
    <t>Global Marketing effectiveness and reporting</t>
  </si>
  <si>
    <t>Derrick Sargo</t>
  </si>
  <si>
    <t>Senior Manager, Marketing Effectiveness and Projects</t>
  </si>
  <si>
    <t xml:space="preserve">Rest </t>
  </si>
  <si>
    <t>Vanessa Sou</t>
  </si>
  <si>
    <t>Finance Manager, Marketing Effectiveness</t>
  </si>
  <si>
    <t>Crystal Chisholm</t>
  </si>
  <si>
    <t>Field Effectiveness Marketing</t>
  </si>
  <si>
    <t>Rafael Dias da Silva</t>
  </si>
  <si>
    <t>Marketing Effectiveness Coordinator</t>
  </si>
  <si>
    <t xml:space="preserve">Bayer </t>
  </si>
  <si>
    <t>Vishnu Sudhakaran</t>
  </si>
  <si>
    <t>Lead Applied Data Scientist - Recommenders</t>
  </si>
  <si>
    <t>Jyothi Jadhav</t>
  </si>
  <si>
    <t>Madison Communications</t>
  </si>
  <si>
    <t>Tim Dugas</t>
  </si>
  <si>
    <t>Terkim Reseach Inc.</t>
  </si>
  <si>
    <t>Marko Vasiljevski</t>
  </si>
  <si>
    <t>JATO Dynamics Ltd</t>
  </si>
  <si>
    <t>Elizabeth Press</t>
  </si>
  <si>
    <t xml:space="preserve">Head Of Business Intelligence </t>
  </si>
  <si>
    <t>Gymondo</t>
  </si>
  <si>
    <t>Mira J.</t>
  </si>
  <si>
    <t>Insight Manager</t>
  </si>
  <si>
    <t>Media by Kantar</t>
  </si>
  <si>
    <t>Jordan Spero</t>
  </si>
  <si>
    <t>WorkSafe Victoria</t>
  </si>
  <si>
    <t>Victoria Hodgson</t>
  </si>
  <si>
    <t xml:space="preserve">The Clever Stuff </t>
  </si>
  <si>
    <t>Anahita (Ana) Alinejad</t>
  </si>
  <si>
    <t xml:space="preserve">Assistant Vice President Risk Management </t>
  </si>
  <si>
    <t xml:space="preserve"> MUFG</t>
  </si>
  <si>
    <t>Rahul Singh (2)</t>
  </si>
  <si>
    <t>Partnerships &amp; Marketing - Amazon Prime Video</t>
  </si>
  <si>
    <t>Caroline Margiotta</t>
  </si>
  <si>
    <t>Scientist, Real World Evidence Analytics</t>
  </si>
  <si>
    <t>Genesis Research</t>
  </si>
  <si>
    <t>Chelsea Wise</t>
  </si>
  <si>
    <t xml:space="preserve"> Hyper Anna</t>
  </si>
  <si>
    <t>Gerard Ompad</t>
  </si>
  <si>
    <t>Senior Principal Data Scientist</t>
  </si>
  <si>
    <t>DTN</t>
  </si>
  <si>
    <t>Søren Fromberg</t>
  </si>
  <si>
    <t>Managing Director Annalect Nordics</t>
  </si>
  <si>
    <t>Murat Beshtoev</t>
  </si>
  <si>
    <t>Head of Analytics &amp; Innovation, HR Canada</t>
  </si>
  <si>
    <t>Brynjólfur Borgar Jónsson</t>
  </si>
  <si>
    <t>Oceans</t>
  </si>
  <si>
    <t>Iceland</t>
  </si>
  <si>
    <t>Ali Aydın KOÇ</t>
  </si>
  <si>
    <t xml:space="preserve">Co-Founder | Data Scientist </t>
  </si>
  <si>
    <t>DIATTACK</t>
  </si>
  <si>
    <t>Jizhou Fu</t>
  </si>
  <si>
    <t xml:space="preserve">Growth Engineering &amp; Data Science </t>
  </si>
  <si>
    <t xml:space="preserve">Robinhood </t>
  </si>
  <si>
    <t>Arry Tanusondjaja</t>
  </si>
  <si>
    <t xml:space="preserve">Senior Marketing Scientist </t>
  </si>
  <si>
    <t>Ehrenberg-Bass Institute</t>
  </si>
  <si>
    <t>Marc Sager</t>
  </si>
  <si>
    <t xml:space="preserve">Senior Consultant | Valuation, Modeling &amp; Economics (Strategy and Transactions) </t>
  </si>
  <si>
    <t>Richelle Batuigas</t>
  </si>
  <si>
    <t xml:space="preserve">Head of Analytics, Strategy, Media </t>
  </si>
  <si>
    <t>Shailendra Tomar</t>
  </si>
  <si>
    <t xml:space="preserve">Preflet </t>
  </si>
  <si>
    <t>Lisbon</t>
  </si>
  <si>
    <t>Robert Jukes</t>
  </si>
  <si>
    <t>Global Strategist &amp; Head of Asset Management in Canada</t>
  </si>
  <si>
    <t>Canaccord Genuity Wealth Management</t>
  </si>
  <si>
    <t>Louise Boiden Nørsten</t>
  </si>
  <si>
    <t>Executive Director Operations</t>
  </si>
  <si>
    <t>Dr. Prithwis De</t>
  </si>
  <si>
    <t>Data, Cloud Analytics, AI -Practice, Advisory, Strategy, Consulting, Business Development - Leader</t>
  </si>
  <si>
    <t>Ieshika Chandra</t>
  </si>
  <si>
    <t>Manager, Business Intelligence and Data Analytics</t>
  </si>
  <si>
    <t>Jordan Farrer</t>
  </si>
  <si>
    <t>Elizabeth Chabot</t>
  </si>
  <si>
    <t>Manager, Strategy &amp; Analytics</t>
  </si>
  <si>
    <t xml:space="preserve">Deloitte </t>
  </si>
  <si>
    <t>Tamas Gantner</t>
  </si>
  <si>
    <t>Data Science Manager, Projects &amp; Modelling, Airline Analytics Team</t>
  </si>
  <si>
    <t>Shweta S.</t>
  </si>
  <si>
    <t xml:space="preserve">Data &amp; Digital Change Lead UK </t>
  </si>
  <si>
    <t xml:space="preserve"> CBRE UK</t>
  </si>
  <si>
    <t>Hitesh Wadhwani</t>
  </si>
  <si>
    <t xml:space="preserve">Product Strategy Lead, MMMs </t>
  </si>
  <si>
    <t>Franco Pinamonti Polack</t>
  </si>
  <si>
    <t>Annie Feiwen Tao</t>
  </si>
  <si>
    <t xml:space="preserve">Co-Founder &amp; Vice President, Operations </t>
  </si>
  <si>
    <t>Horizon Robotics</t>
  </si>
  <si>
    <t>Dr Ramine Tinati</t>
  </si>
  <si>
    <t xml:space="preserve">Managing Director - Applied Intelligence </t>
  </si>
  <si>
    <t>Faizan Khalid Mohsin</t>
  </si>
  <si>
    <t xml:space="preserve">Founder, CEO, and Principal Data Scientist </t>
  </si>
  <si>
    <t>Cube Statistica</t>
  </si>
  <si>
    <t>Albert Dunai</t>
  </si>
  <si>
    <t xml:space="preserve">Vice President - Data Services and Technology </t>
  </si>
  <si>
    <t xml:space="preserve">MSCI Inc. </t>
  </si>
  <si>
    <t>Straford Rodrigues</t>
  </si>
  <si>
    <t xml:space="preserve">Partner, Kantar Analytics Practice - Australia and APAC </t>
  </si>
  <si>
    <t>Fatma in contact with them</t>
  </si>
  <si>
    <t>Phat Ngo</t>
  </si>
  <si>
    <t xml:space="preserve">Senior Data Scientist / Senior Machine Learning Engineer </t>
  </si>
  <si>
    <t>Sebastian Brusilovsky</t>
  </si>
  <si>
    <t xml:space="preserve">Director Global Marketing Analytics </t>
  </si>
  <si>
    <t>Ayman Aktifan</t>
  </si>
  <si>
    <t xml:space="preserve">Senior Marketing Manager </t>
  </si>
  <si>
    <t>Digital Gateway Marketing</t>
  </si>
  <si>
    <t>Eduardo Oliveira</t>
  </si>
  <si>
    <t xml:space="preserve">Commercial Coordinator </t>
  </si>
  <si>
    <t xml:space="preserve">ILUMEO - Data Science Company </t>
  </si>
  <si>
    <t>Aniket Kothari</t>
  </si>
  <si>
    <t>Eko India Financial Services Private</t>
  </si>
  <si>
    <t>Jim Brenner</t>
  </si>
  <si>
    <t>Southern California University of Health Sciences</t>
  </si>
  <si>
    <t>Abhi Jadhav</t>
  </si>
  <si>
    <t xml:space="preserve">Director Marketing Strategy </t>
  </si>
  <si>
    <t xml:space="preserve"> Georgia-Pacific LLC</t>
  </si>
  <si>
    <t>Mellany Msengezi</t>
  </si>
  <si>
    <t>Airtel Kenya</t>
  </si>
  <si>
    <t>Kenya</t>
  </si>
  <si>
    <t>Chris Willis</t>
  </si>
  <si>
    <t xml:space="preserve">Global Marketing Operations Manager </t>
  </si>
  <si>
    <t>Trimble Inc.</t>
  </si>
  <si>
    <t>Paul Poels</t>
  </si>
  <si>
    <t xml:space="preserve">Senior Director Digital Marketing &amp; Personalization </t>
  </si>
  <si>
    <t>Christine Yoon</t>
  </si>
  <si>
    <t>Mosh</t>
  </si>
  <si>
    <t>Meiying Piao</t>
  </si>
  <si>
    <t>Senior Product Marketing Manager, Social Marketing</t>
  </si>
  <si>
    <t>Priyanka Nath</t>
  </si>
  <si>
    <t>Head of Performance Marketing, APAC</t>
  </si>
  <si>
    <t>Alexander N.</t>
  </si>
  <si>
    <t xml:space="preserve">Marketing Analytics &amp; MarTech </t>
  </si>
  <si>
    <t>Prediko</t>
  </si>
  <si>
    <t>Mike Kevin D.</t>
  </si>
  <si>
    <t>Social Media Performance &amp; Analytics Lead</t>
  </si>
  <si>
    <t>Kimberly Rodriguez</t>
  </si>
  <si>
    <t>Marketing Effectiveness, Analyst</t>
  </si>
  <si>
    <t>Katya Chausheva</t>
  </si>
  <si>
    <t>EMEA Senior Marketing Manager, Planning &amp; Effectiveness B2B</t>
  </si>
  <si>
    <t>Angeline Jonga</t>
  </si>
  <si>
    <t>Matthijs van Geffen</t>
  </si>
  <si>
    <t xml:space="preserve">Booking.com </t>
  </si>
  <si>
    <t>Eva G.</t>
  </si>
  <si>
    <t>Marketing Effectiveness &amp; Pricing Analyst</t>
  </si>
  <si>
    <t xml:space="preserve">Stoli® Group </t>
  </si>
  <si>
    <t>Paul Shafee</t>
  </si>
  <si>
    <t>Senior Marketing Effectiveness Manager</t>
  </si>
  <si>
    <t xml:space="preserve">Bank of Ireland </t>
  </si>
  <si>
    <t>Khurram Shahid</t>
  </si>
  <si>
    <t>Marketing Effectiveness Analyst - MENCA</t>
  </si>
  <si>
    <t xml:space="preserve">Electrolux </t>
  </si>
  <si>
    <t>not the right person</t>
  </si>
  <si>
    <t>Leïla Roque-Sahli</t>
  </si>
  <si>
    <t>Global Head of Media &amp; Performance Marketing</t>
  </si>
  <si>
    <t xml:space="preserve">Chloé </t>
  </si>
  <si>
    <t>Christopher Reed</t>
  </si>
  <si>
    <t xml:space="preserve">HODINKEE, Inc. </t>
  </si>
  <si>
    <t>Leah Grzyb</t>
  </si>
  <si>
    <t>Irène DALLY</t>
  </si>
  <si>
    <t>Global Media &amp; Marketing Manager, Luxe Division</t>
  </si>
  <si>
    <t>they are working with ekimetrics</t>
  </si>
  <si>
    <t>Gábor Wilheim</t>
  </si>
  <si>
    <t>Dreher Sörgyárak</t>
  </si>
  <si>
    <t>Ashley K.</t>
  </si>
  <si>
    <t>Senior Manager, Marketing Strategy &amp; Digital Merchandising</t>
  </si>
  <si>
    <t>Robert Ulishney</t>
  </si>
  <si>
    <t>VP, Insights</t>
  </si>
  <si>
    <t>NFP</t>
  </si>
  <si>
    <t>Maheen Ansari</t>
  </si>
  <si>
    <t>Global Director, Shopper &amp; Channel Insights</t>
  </si>
  <si>
    <t>Yvan Goupil</t>
  </si>
  <si>
    <t xml:space="preserve">Head of Insight and Planning </t>
  </si>
  <si>
    <t xml:space="preserve">Virgin Money </t>
  </si>
  <si>
    <t>Mark Cosola</t>
  </si>
  <si>
    <t>Director of IT Product and Portfolio Management</t>
  </si>
  <si>
    <t>Neil Macfarlane</t>
  </si>
  <si>
    <t>ESSA Insights Director</t>
  </si>
  <si>
    <t>Pepsi Lipton</t>
  </si>
  <si>
    <t>Ling Zhang</t>
  </si>
  <si>
    <t>loanDepot</t>
  </si>
  <si>
    <t>Yury Moiseev</t>
  </si>
  <si>
    <t>Senior Director Global Data and Analytics</t>
  </si>
  <si>
    <t xml:space="preserve">Radisson Hotel Group </t>
  </si>
  <si>
    <t>Miguel Agúndez Lería</t>
  </si>
  <si>
    <t>Global Senior Director IT Digital, CRM &amp; Marketing</t>
  </si>
  <si>
    <t>Radisson Hotel Group</t>
  </si>
  <si>
    <t>Shawn Bates</t>
  </si>
  <si>
    <t>Solution Director</t>
  </si>
  <si>
    <t>ThreeBridge</t>
  </si>
  <si>
    <t>Ewelina Roszkowska</t>
  </si>
  <si>
    <t>Lilia Mamikonyan</t>
  </si>
  <si>
    <t>Senior Clinical Data Programming Lead</t>
  </si>
  <si>
    <t>ICON</t>
  </si>
  <si>
    <t>Nuo Wang</t>
  </si>
  <si>
    <t>CRM (Strategy &amp; Analytics)</t>
  </si>
  <si>
    <t>Mark Englehart Evans</t>
  </si>
  <si>
    <t>Executive Director, Head of Experience Strategy</t>
  </si>
  <si>
    <t>Dileep Adepu</t>
  </si>
  <si>
    <t>Regional Head, Data driven marketing</t>
  </si>
  <si>
    <t>Nellie C.</t>
  </si>
  <si>
    <t>Big Data Statistical Analyst Senior</t>
  </si>
  <si>
    <t>Loc Pham</t>
  </si>
  <si>
    <t>NSW</t>
  </si>
  <si>
    <t>Erik von Dühren</t>
  </si>
  <si>
    <t>Expert Advanced Analytics</t>
  </si>
  <si>
    <t>Mediengruppe</t>
  </si>
  <si>
    <t>Ricardo Santos</t>
  </si>
  <si>
    <t>Analytics Product Manager &amp; Operations Lead</t>
  </si>
  <si>
    <t>Arpit Ajmera</t>
  </si>
  <si>
    <t>Pivot &amp; Co</t>
  </si>
  <si>
    <t>Cypress</t>
  </si>
  <si>
    <t>Shina Tojo Sullivan</t>
  </si>
  <si>
    <t>Consumer Insights, Senior Manager</t>
  </si>
  <si>
    <t>Arpit Sharma</t>
  </si>
  <si>
    <t>Business Intelligence &amp; Data Analyst</t>
  </si>
  <si>
    <t>Red Ventures</t>
  </si>
  <si>
    <t>Iara Frondana</t>
  </si>
  <si>
    <t>Senior Product and Data Analyst</t>
  </si>
  <si>
    <t>Adevinta</t>
  </si>
  <si>
    <t>Ambika Rana</t>
  </si>
  <si>
    <t>Senior Specialist</t>
  </si>
  <si>
    <t>Dafina Georgievska</t>
  </si>
  <si>
    <t>Elodie Song</t>
  </si>
  <si>
    <t>Lead Data Analyst | Marketing strategy &amp; operations</t>
  </si>
  <si>
    <t>Sylvester Juwe</t>
  </si>
  <si>
    <t>Group - Head of Data Science</t>
  </si>
  <si>
    <t>Ascential</t>
  </si>
  <si>
    <t>Kavita Prabhu (Naik)</t>
  </si>
  <si>
    <t>Udayan Samir</t>
  </si>
  <si>
    <t xml:space="preserve">Pepperfry </t>
  </si>
  <si>
    <t>Trevor Kaufman</t>
  </si>
  <si>
    <t xml:space="preserve">nutribullet | magic bullet </t>
  </si>
  <si>
    <t>Nik Amin</t>
  </si>
  <si>
    <t>Head of Performance Marketing and Media - EMEA &amp; APAC</t>
  </si>
  <si>
    <t>Matt Pollington</t>
  </si>
  <si>
    <t>Director, Marketing Performance</t>
  </si>
  <si>
    <t xml:space="preserve">MADE.COM </t>
  </si>
  <si>
    <t>Maria Guidi</t>
  </si>
  <si>
    <t>Global Performance Marketing Lead</t>
  </si>
  <si>
    <t>Christopher Grippo</t>
  </si>
  <si>
    <t xml:space="preserve">FightCamp </t>
  </si>
  <si>
    <t>Holly Brus</t>
  </si>
  <si>
    <t>Performance Marketing Channel Manager (Analyst)</t>
  </si>
  <si>
    <t>Ryan Pabelona</t>
  </si>
  <si>
    <t>REVOLVE</t>
  </si>
  <si>
    <t>Jason Kahn</t>
  </si>
  <si>
    <t xml:space="preserve">FitOn </t>
  </si>
  <si>
    <t>Kelly Hennegan</t>
  </si>
  <si>
    <t>Christina Hoff</t>
  </si>
  <si>
    <t>Sr. Manager, Performance Marketing - Pottery Barn Kids</t>
  </si>
  <si>
    <t>Robert Elias</t>
  </si>
  <si>
    <t>AVP, Customer Experience &amp; Performance Marketing</t>
  </si>
  <si>
    <t xml:space="preserve">Chubb </t>
  </si>
  <si>
    <t>Gareth Powell</t>
  </si>
  <si>
    <t>Director of Data</t>
  </si>
  <si>
    <t>Shweta Patel</t>
  </si>
  <si>
    <t>Ramnis Baitha</t>
  </si>
  <si>
    <t xml:space="preserve">Director Data Science - Marketing &amp; Customer Experience </t>
  </si>
  <si>
    <t>Dave Beyokol</t>
  </si>
  <si>
    <t xml:space="preserve">Manager - BI, Analytics &amp; Insights </t>
  </si>
  <si>
    <t>KEANDREA MCLAURIN</t>
  </si>
  <si>
    <t xml:space="preserve">Director of Marketing , Biologics by Mckesson </t>
  </si>
  <si>
    <t xml:space="preserve"> McKesson</t>
  </si>
  <si>
    <t>L. Elizabeth C.</t>
  </si>
  <si>
    <t xml:space="preserve">Senior Manager of Digital Insights Analytics </t>
  </si>
  <si>
    <t>Ashley (Roiger) Parker</t>
  </si>
  <si>
    <t xml:space="preserve">Director of Product, Experimentation and Optimization - Optum Digital </t>
  </si>
  <si>
    <t>Christa O'Neil</t>
  </si>
  <si>
    <t xml:space="preserve">DMP Product Manager </t>
  </si>
  <si>
    <t>Robin Isaac</t>
  </si>
  <si>
    <t>Senior Direct Marketing Officer, Qatar Airways</t>
  </si>
  <si>
    <t>Maushami D.</t>
  </si>
  <si>
    <t>Digital Data Strategy, Governance</t>
  </si>
  <si>
    <t>Svetla Miteva</t>
  </si>
  <si>
    <t>Penta</t>
  </si>
  <si>
    <t>David Gallo</t>
  </si>
  <si>
    <t>Kelly (Switzer) Backer</t>
  </si>
  <si>
    <t>Director of Sales, North America</t>
  </si>
  <si>
    <t>Clara Jagodzinski</t>
  </si>
  <si>
    <t>Media Strategy Lead Europe Analyst</t>
  </si>
  <si>
    <t>Lee A.</t>
  </si>
  <si>
    <t>Nineteen Group</t>
  </si>
  <si>
    <t>Amit Satsangi</t>
  </si>
  <si>
    <t xml:space="preserve">Sr. Manager &amp; Global Analytics Lead, eBay Ads </t>
  </si>
  <si>
    <t xml:space="preserve"> eBay Ad</t>
  </si>
  <si>
    <t>Andres Colorado</t>
  </si>
  <si>
    <t xml:space="preserve">Head of Marketing Analytics, Data Science </t>
  </si>
  <si>
    <t>PAVOI</t>
  </si>
  <si>
    <t>Rico Hasandi</t>
  </si>
  <si>
    <t xml:space="preserve">Product Marketing Manager, APAC Vertical Solutions &amp; Platform </t>
  </si>
  <si>
    <t>Indiana Larriera</t>
  </si>
  <si>
    <t xml:space="preserve">Coordinadora Marketing Science </t>
  </si>
  <si>
    <t>Intellignos</t>
  </si>
  <si>
    <t>Sarah Jakubowski</t>
  </si>
  <si>
    <t xml:space="preserve">Associate Ad Measurement Lead </t>
  </si>
  <si>
    <t xml:space="preserve"> Roku Inc. </t>
  </si>
  <si>
    <t>Huriye Ceylan</t>
  </si>
  <si>
    <t>Regional Operations Director</t>
  </si>
  <si>
    <t>Keller Williams Türkiye ve KKTC</t>
  </si>
  <si>
    <t>Nate Warden</t>
  </si>
  <si>
    <t xml:space="preserve">Global Product Lead, Emerging Media </t>
  </si>
  <si>
    <t>Ranil Boteju</t>
  </si>
  <si>
    <t>Group Chief Data and Analytics Officer</t>
  </si>
  <si>
    <t>Akash Misra</t>
  </si>
  <si>
    <t xml:space="preserve">Senior Analytics Consultant </t>
  </si>
  <si>
    <t>Zhongmiao Wang</t>
  </si>
  <si>
    <t>Statistical Analyst Manager</t>
  </si>
  <si>
    <t xml:space="preserve">RKD Group </t>
  </si>
  <si>
    <t>Amit Singh</t>
  </si>
  <si>
    <t>Principal - Data Analytics Mgr</t>
  </si>
  <si>
    <t>Bryan Thomas</t>
  </si>
  <si>
    <t xml:space="preserve">Associate Manager - Marketing Analytics </t>
  </si>
  <si>
    <t>Indrani Goswami</t>
  </si>
  <si>
    <t>Zip Co</t>
  </si>
  <si>
    <t>Jennifer Chow</t>
  </si>
  <si>
    <t>Data Integration and Analytics</t>
  </si>
  <si>
    <t xml:space="preserve">Hong Kong Disneyland </t>
  </si>
  <si>
    <t>Anuj Shinde</t>
  </si>
  <si>
    <t>Senior Associate, Analytics Advisory</t>
  </si>
  <si>
    <t xml:space="preserve">PwC Luxembourg </t>
  </si>
  <si>
    <t>Pranab Singh</t>
  </si>
  <si>
    <t>Commercial &amp; Marketing Analytics Lead</t>
  </si>
  <si>
    <t xml:space="preserve">Not interested at this time </t>
  </si>
  <si>
    <t>Yukang(Frank) Jin</t>
  </si>
  <si>
    <t>Ravindranath J</t>
  </si>
  <si>
    <t>Team Manager Analytics</t>
  </si>
  <si>
    <t>Robert M. Doran</t>
  </si>
  <si>
    <t>Customer Insights &amp; Analytics</t>
  </si>
  <si>
    <t xml:space="preserve">7-Eleven </t>
  </si>
  <si>
    <t>Rebecca Bertone</t>
  </si>
  <si>
    <t xml:space="preserve">Lunya &amp; Lahgo </t>
  </si>
  <si>
    <t>Tamara Connolly</t>
  </si>
  <si>
    <t xml:space="preserve">Hologram Sciences </t>
  </si>
  <si>
    <t>Deeksha Mittal</t>
  </si>
  <si>
    <t xml:space="preserve">stoyo </t>
  </si>
  <si>
    <t>Michael Gracen</t>
  </si>
  <si>
    <t xml:space="preserve">Leesa Sleep </t>
  </si>
  <si>
    <t>Josiah Flachman</t>
  </si>
  <si>
    <t xml:space="preserve">Etsy </t>
  </si>
  <si>
    <t>Nicole Kane</t>
  </si>
  <si>
    <t>North America Director, Precision &amp; Digital Marketing ★ Consumer Data, Technology &amp; Analytics</t>
  </si>
  <si>
    <t>Scott Pickens</t>
  </si>
  <si>
    <t>MMM/MTA Analytics Manager</t>
  </si>
  <si>
    <t>Erin Tsai</t>
  </si>
  <si>
    <t>Manager of Analytics &amp; Data Science</t>
  </si>
  <si>
    <t xml:space="preserve">Shopkick, a Trax Company </t>
  </si>
  <si>
    <t>Carly Taitz</t>
  </si>
  <si>
    <t xml:space="preserve">NameRPA </t>
  </si>
  <si>
    <t>David Pfister</t>
  </si>
  <si>
    <t>Senior Manager, Marketing Technology &amp; Analytics</t>
  </si>
  <si>
    <t xml:space="preserve">Esurance </t>
  </si>
  <si>
    <t>Manpreet Singhx2</t>
  </si>
  <si>
    <t xml:space="preserve">Global Manager of Consumer Performance Analytics </t>
  </si>
  <si>
    <t>Allegra Mira</t>
  </si>
  <si>
    <t>SVP, Analytics &amp; Measurement</t>
  </si>
  <si>
    <t xml:space="preserve">Saatchi &amp; Saatchi Wellness </t>
  </si>
  <si>
    <t>Fred Askham</t>
  </si>
  <si>
    <t xml:space="preserve">IMM - Ideas Made Measurable </t>
  </si>
  <si>
    <t>Aaron Wisham</t>
  </si>
  <si>
    <t>Manager - Media Analytics</t>
  </si>
  <si>
    <t>Linus L.</t>
  </si>
  <si>
    <t>Commercial Development</t>
  </si>
  <si>
    <t>Prashant Kumar</t>
  </si>
  <si>
    <t>Maureen (DuBois) Heis</t>
  </si>
  <si>
    <t>Manager - Commercial Insights &amp; Loyalty</t>
  </si>
  <si>
    <t>Eric Sylves</t>
  </si>
  <si>
    <t>Sr. Director - Business Data &amp; Insights</t>
  </si>
  <si>
    <t>Suresh Mukthapuram</t>
  </si>
  <si>
    <t>Director - Enterprise Data &amp; Analytics</t>
  </si>
  <si>
    <t>Timothy Nanneman</t>
  </si>
  <si>
    <t xml:space="preserve">Director, Market Strategy &amp; Insights </t>
  </si>
  <si>
    <t>Anthem Blue Cross Blue Shield</t>
  </si>
  <si>
    <t>Justin Lo</t>
  </si>
  <si>
    <t>Head of Data Science &amp; Analytics</t>
  </si>
  <si>
    <t>Chevron</t>
  </si>
  <si>
    <t>Rachel Shaffer</t>
  </si>
  <si>
    <t>Team Lead, Data Science Analytics</t>
  </si>
  <si>
    <t>Tejswaroop (Teja) Geetla</t>
  </si>
  <si>
    <t>Sr. Director Pricing Analytics</t>
  </si>
  <si>
    <t>Douglas Armstrong</t>
  </si>
  <si>
    <t>Global IT Category Lead</t>
  </si>
  <si>
    <t>David Burgos</t>
  </si>
  <si>
    <t>Market &amp; Consumer Insights</t>
  </si>
  <si>
    <t>Jason Reynolds</t>
  </si>
  <si>
    <t>Vice President, Digital &amp; Analytics</t>
  </si>
  <si>
    <t>Marina Muncescu</t>
  </si>
  <si>
    <t>Global Head of Digital</t>
  </si>
  <si>
    <t>StoneX Group</t>
  </si>
  <si>
    <t>Vanessa Harrington</t>
  </si>
  <si>
    <t>Vice President Marketing Strategy</t>
  </si>
  <si>
    <t>Julian D'Aguiar</t>
  </si>
  <si>
    <t>Krista Palmisano</t>
  </si>
  <si>
    <t>Director of People Analytics, Research &amp; Insights</t>
  </si>
  <si>
    <t>Matthew Kuelper</t>
  </si>
  <si>
    <t>Sr. Mgmt. &amp; Head of Business Intelligence, Data Analytics &amp; Data Science</t>
  </si>
  <si>
    <t>Exelon</t>
  </si>
  <si>
    <t>Vandana Mokaria</t>
  </si>
  <si>
    <t>Consumer Insights Professional - ASIA</t>
  </si>
  <si>
    <t>Oxana Ahern</t>
  </si>
  <si>
    <t>Associate Director, Digital Marketing, Channel &amp; Engagement Analytics Strategy and Execution</t>
  </si>
  <si>
    <t>Tanmay Dwivedi</t>
  </si>
  <si>
    <t xml:space="preserve">Executive- Marketing Science (Data Science) </t>
  </si>
  <si>
    <t>Tahir Hussain</t>
  </si>
  <si>
    <t>Head of Marketing Measurement &amp; Experimentation</t>
  </si>
  <si>
    <t>Nicholas Kowalski</t>
  </si>
  <si>
    <t xml:space="preserve">EMEA Senior Digital Analytics Manager </t>
  </si>
  <si>
    <t>Denny (Yinyin) Lv</t>
  </si>
  <si>
    <t>Jon Boulton</t>
  </si>
  <si>
    <t xml:space="preserve">Digital Analytics Manager </t>
  </si>
  <si>
    <t>Transport for London</t>
  </si>
  <si>
    <t>Wanran L.</t>
  </si>
  <si>
    <t xml:space="preserve">Senior Manager - Research &amp; Insights </t>
  </si>
  <si>
    <t>Loredana Buta-Acsinia</t>
  </si>
  <si>
    <t xml:space="preserve">Venture Lead, In-House Digital Agency, Home Care Global </t>
  </si>
  <si>
    <t xml:space="preserve"> Unilever</t>
  </si>
  <si>
    <t>Ryan Krenz</t>
  </si>
  <si>
    <t>Digital Transformation Director</t>
  </si>
  <si>
    <t>Brian Hovey</t>
  </si>
  <si>
    <t>Vice President, Marketing and Commercial Excellence</t>
  </si>
  <si>
    <t>Ankur Manake</t>
  </si>
  <si>
    <t>Mohammad Shaharyar Umar</t>
  </si>
  <si>
    <t>Sr Manager, Data Analytics</t>
  </si>
  <si>
    <t>Dawn Cunningham</t>
  </si>
  <si>
    <t>Director, Global Insights &amp; Analytics</t>
  </si>
  <si>
    <t>Mani Upadhyaya</t>
  </si>
  <si>
    <t>Deborah Myers</t>
  </si>
  <si>
    <t>Executive Director - Commercial Analytics</t>
  </si>
  <si>
    <t>Noah Branham</t>
  </si>
  <si>
    <t>Director, Analytics &amp; Research - Enterprise Integrated Marketing</t>
  </si>
  <si>
    <t xml:space="preserve"> Travelers</t>
  </si>
  <si>
    <t>Manish Shah</t>
  </si>
  <si>
    <t>Senior Director, Analytics &amp; Research</t>
  </si>
  <si>
    <t>Jennifer Young</t>
  </si>
  <si>
    <t>Senior Director Enterprise Data &amp; Analytics</t>
  </si>
  <si>
    <t>Amanda G. Helming</t>
  </si>
  <si>
    <t>Fred A. Sanelli</t>
  </si>
  <si>
    <t>Sr. VP Marketing, Brands &amp; Sales Development</t>
  </si>
  <si>
    <t>Tracy Cassady</t>
  </si>
  <si>
    <t>Executive Vice President, Marketing</t>
  </si>
  <si>
    <t>Penske Automotive Group</t>
  </si>
  <si>
    <t>Meghan H.</t>
  </si>
  <si>
    <t>Aisha K.</t>
  </si>
  <si>
    <t>Advanced Product Analytics Manager</t>
  </si>
  <si>
    <t>Ilja Saba</t>
  </si>
  <si>
    <t>Matthias Fischer</t>
  </si>
  <si>
    <t xml:space="preserve">Head of Marketing IT </t>
  </si>
  <si>
    <t>Andy Lausch</t>
  </si>
  <si>
    <t>Ryan Szeliga</t>
  </si>
  <si>
    <t>David Wendt</t>
  </si>
  <si>
    <t>Director of Marketing Insights and Analytics</t>
  </si>
  <si>
    <t>Sherwin-Williams</t>
  </si>
  <si>
    <t>Lindsey Henry</t>
  </si>
  <si>
    <t>Vice President, Marketing Automation &amp; Analytics</t>
  </si>
  <si>
    <t>Avnet</t>
  </si>
  <si>
    <t>Aakash Anand</t>
  </si>
  <si>
    <t>Digital Analytics and Insights Manager</t>
  </si>
  <si>
    <t>Scott Smith</t>
  </si>
  <si>
    <t>Stan Shapiro</t>
  </si>
  <si>
    <t>Senior Marketing Manager, Reporting &amp; Analytics</t>
  </si>
  <si>
    <t>Emerson</t>
  </si>
  <si>
    <t>Elina Michail</t>
  </si>
  <si>
    <t>Vice President, Data Analytics &amp; Insights Commercial Marketing Strategy</t>
  </si>
  <si>
    <t>Isin O.</t>
  </si>
  <si>
    <t>Head of Data Science, EMEA</t>
  </si>
  <si>
    <t>Reinsurance</t>
  </si>
  <si>
    <t>Lauren Hougas</t>
  </si>
  <si>
    <t>Jeremy Dumond</t>
  </si>
  <si>
    <t>Director - Research, Insights &amp; Analytics</t>
  </si>
  <si>
    <t>Kathleen Hansen</t>
  </si>
  <si>
    <t>Senior Manager - Customer Insights &amp; Analytics, Retail</t>
  </si>
  <si>
    <t>Anne Riley Franger</t>
  </si>
  <si>
    <t>Senior Director, Digital Strategy and Operations</t>
  </si>
  <si>
    <t xml:space="preserve">Crate and Barrel </t>
  </si>
  <si>
    <t>Theresa Meyer</t>
  </si>
  <si>
    <t>Alex Garnick</t>
  </si>
  <si>
    <t xml:space="preserve"> Abigail Purdum</t>
  </si>
  <si>
    <t>Old Bag Of Nails Pub</t>
  </si>
  <si>
    <t>Delicia Castonguay</t>
  </si>
  <si>
    <t>Director of Global Digital Strategy and Analytics</t>
  </si>
  <si>
    <t>Karen L.</t>
  </si>
  <si>
    <t>Vice President - Consumer, Insights and Analytics</t>
  </si>
  <si>
    <t>Michael Hofert</t>
  </si>
  <si>
    <t>Director of Enterprise Data Analytics</t>
  </si>
  <si>
    <t>BorgWarner</t>
  </si>
  <si>
    <t>Ashesh Soni</t>
  </si>
  <si>
    <t>Joao Pedro Martins</t>
  </si>
  <si>
    <t xml:space="preserve">Performance Marketing Consultant </t>
  </si>
  <si>
    <t>JPMedia</t>
  </si>
  <si>
    <t>Jason Salazer-Adams</t>
  </si>
  <si>
    <t>Lead Data Science Manager - Analytics &amp; Insights</t>
  </si>
  <si>
    <t>Olivia "Liv" McKinsey</t>
  </si>
  <si>
    <t>Director of Performance Analytics</t>
  </si>
  <si>
    <t>Iris</t>
  </si>
  <si>
    <t>David Edwards</t>
  </si>
  <si>
    <t>Manager, Data Analytics</t>
  </si>
  <si>
    <t xml:space="preserve">VaynerMedia </t>
  </si>
  <si>
    <t>M Satish Chandran</t>
  </si>
  <si>
    <t>Head of eCommerce Analytics &amp; Data Science – HP.Com</t>
  </si>
  <si>
    <t>Erin Harvey</t>
  </si>
  <si>
    <t xml:space="preserve">AMERICAN EAGLE OUTFITTERS INC. </t>
  </si>
  <si>
    <t>Ryan Stively</t>
  </si>
  <si>
    <t xml:space="preserve">Thesis agency </t>
  </si>
  <si>
    <t>Kevin Wu</t>
  </si>
  <si>
    <t xml:space="preserve">Square </t>
  </si>
  <si>
    <t>Vince Lau</t>
  </si>
  <si>
    <t xml:space="preserve">Team One </t>
  </si>
  <si>
    <t>Kevin Mohan</t>
  </si>
  <si>
    <t xml:space="preserve">FreshDirect </t>
  </si>
  <si>
    <t>Sara Chrzanowski</t>
  </si>
  <si>
    <t>Associate Director, Performance &amp; Analytics</t>
  </si>
  <si>
    <t xml:space="preserve">MRM </t>
  </si>
  <si>
    <t>Kali Clark</t>
  </si>
  <si>
    <t>Robert Chang</t>
  </si>
  <si>
    <t>Senior Manager, Sales Analytics</t>
  </si>
  <si>
    <t xml:space="preserve">Lexicon Pharmaceuticals, Inc. </t>
  </si>
  <si>
    <t>Margaret Hansen</t>
  </si>
  <si>
    <t>Abby Hoover</t>
  </si>
  <si>
    <t>Insights &amp; Analytics, Director</t>
  </si>
  <si>
    <t xml:space="preserve">Amy's Kitchen </t>
  </si>
  <si>
    <t>AJ Rajeswaran</t>
  </si>
  <si>
    <t xml:space="preserve">Tapi Carpets &amp; Floors </t>
  </si>
  <si>
    <t>Dwaine Anderson</t>
  </si>
  <si>
    <t xml:space="preserve">Mead Johnson Nutrition </t>
  </si>
  <si>
    <t>Evansville</t>
  </si>
  <si>
    <t>Rachel Autumn Lee</t>
  </si>
  <si>
    <t>Analyst, Global Insights and Analytics</t>
  </si>
  <si>
    <t>Eric Boldon</t>
  </si>
  <si>
    <t xml:space="preserve">Pampered Chef </t>
  </si>
  <si>
    <t>Anamitra Chaudhuri</t>
  </si>
  <si>
    <t>SVP - Analytics</t>
  </si>
  <si>
    <t>Hongyu Qin</t>
  </si>
  <si>
    <t>Lead Analyst, Analytics</t>
  </si>
  <si>
    <t xml:space="preserve">Merkle </t>
  </si>
  <si>
    <t>John Friedmann</t>
  </si>
  <si>
    <t>Ben Craigo</t>
  </si>
  <si>
    <t xml:space="preserve">Woodstream Corporation </t>
  </si>
  <si>
    <t>Tom Bush</t>
  </si>
  <si>
    <t>Editorial Analytics Lead</t>
  </si>
  <si>
    <t xml:space="preserve">BBC </t>
  </si>
  <si>
    <t>Brandon L. Paris</t>
  </si>
  <si>
    <t xml:space="preserve">Sr. Director, Customer Insights and Analytics </t>
  </si>
  <si>
    <t>Michelle Laslo Cassell</t>
  </si>
  <si>
    <t>Director Customer Insights</t>
  </si>
  <si>
    <t>Jeff Bain</t>
  </si>
  <si>
    <t>Director Sales Analytics and Insights</t>
  </si>
  <si>
    <t>Heidi Hipolito</t>
  </si>
  <si>
    <t>Altice USA</t>
  </si>
  <si>
    <t>John Jairo Ortiz Martinez</t>
  </si>
  <si>
    <t xml:space="preserve"> Bancolombia</t>
  </si>
  <si>
    <t>Yingfei Z.</t>
  </si>
  <si>
    <t>Jerome Evans</t>
  </si>
  <si>
    <t>Amy Patel</t>
  </si>
  <si>
    <t xml:space="preserve">Director, Marketing Operations &amp; Analytics </t>
  </si>
  <si>
    <t>Motorola</t>
  </si>
  <si>
    <t>Sanjib Gupta</t>
  </si>
  <si>
    <t>Product Manager - Data and Analytics</t>
  </si>
  <si>
    <t>Global Payments</t>
  </si>
  <si>
    <t>Sonia Khosla</t>
  </si>
  <si>
    <t>Michael Fulton</t>
  </si>
  <si>
    <t>Director Data Insights &amp; Analytics</t>
  </si>
  <si>
    <t>Caroline Accumanno</t>
  </si>
  <si>
    <t>Chaitanya Lotlikar</t>
  </si>
  <si>
    <t>Sr Manager Consumer insights and Analytics</t>
  </si>
  <si>
    <t>Ashton Brown</t>
  </si>
  <si>
    <t>Asbury Automotive</t>
  </si>
  <si>
    <t>Ted Ekkers</t>
  </si>
  <si>
    <t>Director Consumer Insights, Enterprise</t>
  </si>
  <si>
    <t>Kristi Burrows</t>
  </si>
  <si>
    <t>Corporate Marketing &amp; Marketing Analytics Leader</t>
  </si>
  <si>
    <t>Marina Pashkevich</t>
  </si>
  <si>
    <t>VP Advanced Analytics &amp; Artificial Intelligence</t>
  </si>
  <si>
    <t>Oshkosh</t>
  </si>
  <si>
    <t>Brian Baingana</t>
  </si>
  <si>
    <t>Advanced Analytics &amp; Artificial Intelligence</t>
  </si>
  <si>
    <t>Lauren Siegal</t>
  </si>
  <si>
    <t>Marketing Measurement and Optimization</t>
  </si>
  <si>
    <t>Michelle Quint</t>
  </si>
  <si>
    <t>Sr Director, Head of Business Analytics &amp; Market Research</t>
  </si>
  <si>
    <t>J.D. Williams</t>
  </si>
  <si>
    <t>Head of Business Insights and Analytics</t>
  </si>
  <si>
    <t>Diane Philyaw</t>
  </si>
  <si>
    <t>Director Data Visualization &amp; Analytics</t>
  </si>
  <si>
    <t>Dana French</t>
  </si>
  <si>
    <t>Director of Global Consumer Insights</t>
  </si>
  <si>
    <t>Ryan Lein</t>
  </si>
  <si>
    <t xml:space="preserve">VP Global Consumer Insights </t>
  </si>
  <si>
    <t>Lou B.</t>
  </si>
  <si>
    <t>VP, Ecommerce &amp; Analytics</t>
  </si>
  <si>
    <t>Brian Blakely</t>
  </si>
  <si>
    <t>Senior Vice President, Data Analytics</t>
  </si>
  <si>
    <t xml:space="preserve">Northern Trust Corporation </t>
  </si>
  <si>
    <t>Nida Usman</t>
  </si>
  <si>
    <t>Second Vice President | Marketing Insights Specialist</t>
  </si>
  <si>
    <t>Sinan Khamo</t>
  </si>
  <si>
    <t>Vice President - Marketing Insights Manager</t>
  </si>
  <si>
    <t>Sharon Wei</t>
  </si>
  <si>
    <t>Director, Data Science &amp; Customer Analytics</t>
  </si>
  <si>
    <t>Amit Khatri</t>
  </si>
  <si>
    <t>Director, Commercial Insights &amp; Analytics</t>
  </si>
  <si>
    <t>Alexion Pharmaceuticals</t>
  </si>
  <si>
    <t>Garrett Teoh Hor Keong</t>
  </si>
  <si>
    <t>Capgemini Invent</t>
  </si>
  <si>
    <t>Vishal Ladha</t>
  </si>
  <si>
    <t>Senior Consultant, Data &amp; AI Architect</t>
  </si>
  <si>
    <t>Kamal Mannar</t>
  </si>
  <si>
    <t xml:space="preserve">Head of Artificial Intelligence </t>
  </si>
  <si>
    <t>Vulcan-AI</t>
  </si>
  <si>
    <t>Anubhav Narang</t>
  </si>
  <si>
    <t xml:space="preserve">Head - Artificial Intelligence </t>
  </si>
  <si>
    <t xml:space="preserve">Visa </t>
  </si>
  <si>
    <t>David R. Hardoon</t>
  </si>
  <si>
    <t>UnionDigital</t>
  </si>
  <si>
    <t>Aditya Shankar</t>
  </si>
  <si>
    <t xml:space="preserve">Director of Artificial Intelligence Success </t>
  </si>
  <si>
    <t>Amruta Chavan</t>
  </si>
  <si>
    <t xml:space="preserve">Data Science - Marketing </t>
  </si>
  <si>
    <t>Plymouth Rock Assurance</t>
  </si>
  <si>
    <t>Trent Y.</t>
  </si>
  <si>
    <t>twentysix</t>
  </si>
  <si>
    <t>Muthuraman Muthubabu</t>
  </si>
  <si>
    <t xml:space="preserve">Senior Manager - Data Science &amp; Analytics </t>
  </si>
  <si>
    <t>Sarah Laker</t>
  </si>
  <si>
    <t xml:space="preserve">Senior Global Digital Transformation &amp; Brand Manager </t>
  </si>
  <si>
    <t>Ramiro Montiel</t>
  </si>
  <si>
    <t>Sr. Manager, Integrated Media, Marketing Strategy &amp; Insights</t>
  </si>
  <si>
    <t>Cathy Bertrand</t>
  </si>
  <si>
    <t>Head of Global Marketing Innovation &amp; Effectiveness - Drive Products</t>
  </si>
  <si>
    <t>ABB</t>
  </si>
  <si>
    <t>Zara Bahl</t>
  </si>
  <si>
    <t>Insights &amp; Data Media Manager, Marketing</t>
  </si>
  <si>
    <t>Abhishek Sonwani</t>
  </si>
  <si>
    <t>Global BI &amp; Analytics Leader - Prime Video, Media &amp; Entertainment</t>
  </si>
  <si>
    <t>Fati Carnero</t>
  </si>
  <si>
    <t xml:space="preserve">Head of Marketing - Leading Content, Media, Loyalty &amp; Analytics </t>
  </si>
  <si>
    <t>Farmacity</t>
  </si>
  <si>
    <t>Marie Casimir Fallon</t>
  </si>
  <si>
    <t xml:space="preserve">Director of Media, Analytics and Content Strategy </t>
  </si>
  <si>
    <t>Lisa Barry</t>
  </si>
  <si>
    <t xml:space="preserve">Associate Director, US Lead, Media &amp; CRM Insights &amp; Analytics </t>
  </si>
  <si>
    <t>Kate Oates</t>
  </si>
  <si>
    <t xml:space="preserve">Head of Media Planning &amp; Insights </t>
  </si>
  <si>
    <t>Havas Lynx Group</t>
  </si>
  <si>
    <t>Nabil Verdickt</t>
  </si>
  <si>
    <t>Penna</t>
  </si>
  <si>
    <t>Stephenie Cattonar</t>
  </si>
  <si>
    <t xml:space="preserve">Senior Manager of Strategy &amp; Analytics - Retail Media+ </t>
  </si>
  <si>
    <t>Manuele Caddeo</t>
  </si>
  <si>
    <t xml:space="preserve">Sr. Media &amp; Analytics Manager </t>
  </si>
  <si>
    <t>Jennifer Coppolino</t>
  </si>
  <si>
    <t>Executive Director, Consumer Experience, Insights and Media</t>
  </si>
  <si>
    <t>Ivy Esquero</t>
  </si>
  <si>
    <t>Director, Head of Media Planning, Strategy &amp; Insights</t>
  </si>
  <si>
    <t>Mary Gerzema</t>
  </si>
  <si>
    <t xml:space="preserve">SVP Digital Marketing, Media &amp; Consumer Insights </t>
  </si>
  <si>
    <t>Paul Morgan</t>
  </si>
  <si>
    <t xml:space="preserve">Director of Trade &amp; Sales Analytics </t>
  </si>
  <si>
    <t>Amit Gupta (2)</t>
  </si>
  <si>
    <t>Senior Manager/Associate Director, Consulting, Strategy &amp; Operations, Technology, Media and Telecom</t>
  </si>
  <si>
    <t xml:space="preserve"> Deloitte </t>
  </si>
  <si>
    <t>Jason Tan</t>
  </si>
  <si>
    <t xml:space="preserve">Founder of DDA | Insurance &amp; FSI | Analytics-as-a-Service | Business Analytics </t>
  </si>
  <si>
    <t xml:space="preserve">Data Driven Analytics </t>
  </si>
  <si>
    <t>Fiona De Brabanter</t>
  </si>
  <si>
    <t xml:space="preserve">Data Storytelling - Digital Analytics &amp; Strategy Director - 👊🏻 (She / Her) </t>
  </si>
  <si>
    <t>Web-Fi Web Analytics &amp; SEM</t>
  </si>
  <si>
    <t>Cheryl Song</t>
  </si>
  <si>
    <t>Mark Rooney</t>
  </si>
  <si>
    <t xml:space="preserve">The Simply Good Foods Company </t>
  </si>
  <si>
    <t>Shiv Bhandari</t>
  </si>
  <si>
    <t>Sr, Director Analytics and Insights</t>
  </si>
  <si>
    <t>Vanessa Green</t>
  </si>
  <si>
    <t>Andrew Arthur</t>
  </si>
  <si>
    <t>Manager, Marketing Technology, NBO Mobile Reporting &amp; Analytics</t>
  </si>
  <si>
    <t>Kara Bennett</t>
  </si>
  <si>
    <t xml:space="preserve">Accord Marketing </t>
  </si>
  <si>
    <t>Anuj Gautam</t>
  </si>
  <si>
    <t>Gayatri Gamya Patirla</t>
  </si>
  <si>
    <t>Manager, Marketing Analytics ABM</t>
  </si>
  <si>
    <t>Brittany Ingram</t>
  </si>
  <si>
    <t xml:space="preserve">Ethos </t>
  </si>
  <si>
    <t>Abdullah Haroon</t>
  </si>
  <si>
    <t>Cannella Media DTC, LLC</t>
  </si>
  <si>
    <t>Jon Stone</t>
  </si>
  <si>
    <t xml:space="preserve">RealEyes Digital </t>
  </si>
  <si>
    <t>Bill Prosecky</t>
  </si>
  <si>
    <t>Senior Manager | US Marketing Analytics</t>
  </si>
  <si>
    <t>Agnieszka Bungsy</t>
  </si>
  <si>
    <t>Trainline</t>
  </si>
  <si>
    <t>Laura Hewlett</t>
  </si>
  <si>
    <t xml:space="preserve">Bellhop </t>
  </si>
  <si>
    <t>Andrew Barone</t>
  </si>
  <si>
    <t xml:space="preserve">XenoPsi </t>
  </si>
  <si>
    <t>Aaron Fletcher</t>
  </si>
  <si>
    <t>Supervisor, Marketing Science</t>
  </si>
  <si>
    <t xml:space="preserve">OMG23 </t>
  </si>
  <si>
    <t>Doris (Luyao) Liu</t>
  </si>
  <si>
    <t>Lead Analyst, Customer Analytics</t>
  </si>
  <si>
    <t>Scott Bentrup</t>
  </si>
  <si>
    <t>Sr. Consultant Marketing Analytics, Strategy and New Markets</t>
  </si>
  <si>
    <t xml:space="preserve">Allianz Life </t>
  </si>
  <si>
    <t>Dan Mandle</t>
  </si>
  <si>
    <t xml:space="preserve">Colle McVoy </t>
  </si>
  <si>
    <t>Thomas Spitz</t>
  </si>
  <si>
    <t xml:space="preserve">Richard Smithies  </t>
  </si>
  <si>
    <t>Meghann Elrhoul</t>
  </si>
  <si>
    <t xml:space="preserve">Director, Customer and Business Marketing Insights </t>
  </si>
  <si>
    <t>Shannon (Tyne) Nies</t>
  </si>
  <si>
    <t xml:space="preserve">VP Sales, Ad Measurement </t>
  </si>
  <si>
    <t>Nazim Fazlani</t>
  </si>
  <si>
    <t xml:space="preserve">Director - Analytics Insights &amp; Strategy </t>
  </si>
  <si>
    <t>Melanie Ingrey</t>
  </si>
  <si>
    <t xml:space="preserve">Head of Audience Insights - Product, Content &amp; Marketing </t>
  </si>
  <si>
    <t>Minli Zheng</t>
  </si>
  <si>
    <t xml:space="preserve">Media Analytics Manager </t>
  </si>
  <si>
    <t xml:space="preserve"> Merkle Canada</t>
  </si>
  <si>
    <t>Andrew Bose</t>
  </si>
  <si>
    <t>Stacey Baldeo</t>
  </si>
  <si>
    <t xml:space="preserve">Head of Media &amp; Consumer Insights </t>
  </si>
  <si>
    <t>WFAA</t>
  </si>
  <si>
    <t>David Lee (2)</t>
  </si>
  <si>
    <t xml:space="preserve">Head of Data &amp; Analytics | Marketing Effectiveness </t>
  </si>
  <si>
    <t>Mrinal Sinha</t>
  </si>
  <si>
    <t>Country Manager: Paid, Owned, Earned Media, CRM and Strategic Insights</t>
  </si>
  <si>
    <t>IKEA Japan</t>
  </si>
  <si>
    <t>Spencer Sprigg</t>
  </si>
  <si>
    <t xml:space="preserve">Media Partnerships Manager, Crossix Analytics </t>
  </si>
  <si>
    <t xml:space="preserve">Veeva Systems </t>
  </si>
  <si>
    <t>Anne Taillandier</t>
  </si>
  <si>
    <t>Senior Media Analytics Lead</t>
  </si>
  <si>
    <t>Brad T.</t>
  </si>
  <si>
    <t>Vice President Growth &amp; Strategy - Media Effectiveness</t>
  </si>
  <si>
    <t xml:space="preserve">Kantar </t>
  </si>
  <si>
    <t>Mitchell Bivens</t>
  </si>
  <si>
    <t xml:space="preserve">Director - Data Analytics &amp; Insight </t>
  </si>
  <si>
    <t>Paloma Pressure Control</t>
  </si>
  <si>
    <t>Natalie D.</t>
  </si>
  <si>
    <t>CoFounder / Managing Partner - Digital Marketing, Media, &amp; Strategy</t>
  </si>
  <si>
    <t>LACED Agency</t>
  </si>
  <si>
    <t>Sherlley Amsellem</t>
  </si>
  <si>
    <t>Analytics and Media Manager @ Amazon Advertising</t>
  </si>
  <si>
    <t>Arik Flanders</t>
  </si>
  <si>
    <t>Director, Digital Marketing Operations</t>
  </si>
  <si>
    <t xml:space="preserve"> Texas Instruments</t>
  </si>
  <si>
    <t>Matt Ulrich</t>
  </si>
  <si>
    <t xml:space="preserve">Senior Media Analytics Manager </t>
  </si>
  <si>
    <t xml:space="preserve">EDO, Inc. </t>
  </si>
  <si>
    <t>Aditya Nimje</t>
  </si>
  <si>
    <t>Gauri Mahagaonkar</t>
  </si>
  <si>
    <t xml:space="preserve">Lead - ROI Measurement and Insights </t>
  </si>
  <si>
    <t>Whisper Media</t>
  </si>
  <si>
    <t>Andrew Bradford</t>
  </si>
  <si>
    <t xml:space="preserve">Audience Measurement </t>
  </si>
  <si>
    <t>Craig Johnson</t>
  </si>
  <si>
    <t xml:space="preserve">Head of Research and Insights </t>
  </si>
  <si>
    <t>Alex von Krogh</t>
  </si>
  <si>
    <t>Vice President, Global Insights</t>
  </si>
  <si>
    <t>Kevin Ching</t>
  </si>
  <si>
    <t>EVP, Head of Precision Consulting, Product and Data Science</t>
  </si>
  <si>
    <t>Andy Chu</t>
  </si>
  <si>
    <t>SVP, Product and Technology Incubation</t>
  </si>
  <si>
    <t>Providence</t>
  </si>
  <si>
    <t>Babita Tiwari</t>
  </si>
  <si>
    <t xml:space="preserve">Director Consumer Insights </t>
  </si>
  <si>
    <t xml:space="preserve">Viacom18 Media Private Limited </t>
  </si>
  <si>
    <t>Andrew Feingold</t>
  </si>
  <si>
    <t xml:space="preserve">Manager, Market Research/Ad Sales </t>
  </si>
  <si>
    <t xml:space="preserve">Fox News Media </t>
  </si>
  <si>
    <t>Douglas Darfield</t>
  </si>
  <si>
    <t xml:space="preserve">Managing Director Programming and Research </t>
  </si>
  <si>
    <t xml:space="preserve"> Hemisphere Media Group, Inc.</t>
  </si>
  <si>
    <t>Debi Pomerantz</t>
  </si>
  <si>
    <t xml:space="preserve">SVP, Global Consumer Insights; discovery+ </t>
  </si>
  <si>
    <t>Sam Ho</t>
  </si>
  <si>
    <t>Audience Insights &amp; Measurement Manager | Twitch</t>
  </si>
  <si>
    <t>Priya J.</t>
  </si>
  <si>
    <t xml:space="preserve">Sr. Brand Insights Manager </t>
  </si>
  <si>
    <t>Carlton &amp; United Breweries</t>
  </si>
  <si>
    <t>Phil Sumner</t>
  </si>
  <si>
    <t>VP Insights Northern Europe</t>
  </si>
  <si>
    <t xml:space="preserve">Jack Ghali, MBA
</t>
  </si>
  <si>
    <t>Linda Wing</t>
  </si>
  <si>
    <t xml:space="preserve">Vice President, Marketing Sciences </t>
  </si>
  <si>
    <t>National Research Group</t>
  </si>
  <si>
    <t>Daisy L.</t>
  </si>
  <si>
    <t xml:space="preserve">Associate Director, Data Science and Advanced Analytics 
</t>
  </si>
  <si>
    <t>David Owens</t>
  </si>
  <si>
    <t xml:space="preserve">Director of analytics
</t>
  </si>
  <si>
    <t>Mariya Bunenko, MBA</t>
  </si>
  <si>
    <t xml:space="preserve">Senior Manager, Acquisition Marketing Analytics
</t>
  </si>
  <si>
    <t>Michelangelo Giardina</t>
  </si>
  <si>
    <t xml:space="preserve">Marketing Analytics &amp; Media Manager 
</t>
  </si>
  <si>
    <t>Reeyaz Hamirani</t>
  </si>
  <si>
    <t xml:space="preserve">VP, Analytics  
</t>
  </si>
  <si>
    <t>Lauren Fox</t>
  </si>
  <si>
    <t xml:space="preserve">Global Analytics &amp; Measurement Director, Marketing Science, Global Subscriber Acquisition
</t>
  </si>
  <si>
    <t>discovery,Inc</t>
  </si>
  <si>
    <t>Terrence Chui</t>
  </si>
  <si>
    <t xml:space="preserve">Director, Data &amp; Analytics 
</t>
  </si>
  <si>
    <t>Sean Ahn</t>
  </si>
  <si>
    <t xml:space="preserve">Marketing Analytics 
</t>
  </si>
  <si>
    <t>Rozet M.</t>
  </si>
  <si>
    <t xml:space="preserve">Senior Director, Data Science &amp; Advanced Analytics 
</t>
  </si>
  <si>
    <t>Analytics Media Manager</t>
  </si>
  <si>
    <t>Jeffrey Yau, Ph.D.</t>
  </si>
  <si>
    <t xml:space="preserve">Global Head of Data Science and Analytics, Amazon Music
</t>
  </si>
  <si>
    <t>Jae Goon Kwon</t>
  </si>
  <si>
    <t xml:space="preserve">
Director of Growth Analytics</t>
  </si>
  <si>
    <t>Cody Clayton</t>
  </si>
  <si>
    <t xml:space="preserve">Director, Analytics &amp; Reporting 
</t>
  </si>
  <si>
    <t>theScore</t>
  </si>
  <si>
    <t>Matt Schultz</t>
  </si>
  <si>
    <t xml:space="preserve">Director Direct Marketing Analytics 
</t>
  </si>
  <si>
    <t>Boyd Gaming</t>
  </si>
  <si>
    <t>Elerin Varek</t>
  </si>
  <si>
    <t xml:space="preserve">Marketing Analytics Manager, Tableau PO at 
</t>
  </si>
  <si>
    <t>Coolbet</t>
  </si>
  <si>
    <t>Anthony M.1</t>
  </si>
  <si>
    <t xml:space="preserve">Group Data Science and Advanced Analytics Manager at 
</t>
  </si>
  <si>
    <t>Kurtis Grimes</t>
  </si>
  <si>
    <t xml:space="preserve">Director of Marketing 
</t>
  </si>
  <si>
    <t>Caesars Entertainment, Inc.</t>
  </si>
  <si>
    <t>Zhulei Tang, Ph.D.</t>
  </si>
  <si>
    <t xml:space="preserve">Director, Analytics at 
</t>
  </si>
  <si>
    <t>Turner (Turner Broadcasting System, Inc)</t>
  </si>
  <si>
    <t>Eric Williamson</t>
  </si>
  <si>
    <t xml:space="preserve">DIRECTV </t>
  </si>
  <si>
    <t>Carolina Padilla Hernández</t>
  </si>
  <si>
    <t>Advanced Analytics Associate Director</t>
  </si>
  <si>
    <t>Adriane Donegá</t>
  </si>
  <si>
    <t>Supervisora de Advanced Analytics | Estatístico | Data Scientist |</t>
  </si>
  <si>
    <t>sky</t>
  </si>
  <si>
    <t>Lars Linek</t>
  </si>
  <si>
    <t xml:space="preserve">Head of Data &amp; Analytics
</t>
  </si>
  <si>
    <t xml:space="preserve">The Social Chain Group AG </t>
  </si>
  <si>
    <t xml:space="preserve">Manager of International Business Intelligence + Advanced Analytics at 
</t>
  </si>
  <si>
    <t>Turner Broadcasting</t>
  </si>
  <si>
    <t>Angela Chan</t>
  </si>
  <si>
    <t xml:space="preserve">Senior Manager, Data Science &amp; Product Intelligence a
</t>
  </si>
  <si>
    <t>Bell Media</t>
  </si>
  <si>
    <t>Verity Peterson</t>
  </si>
  <si>
    <t xml:space="preserve">Head of Performance &amp; Analytics 
</t>
  </si>
  <si>
    <t>Foxtel Group</t>
  </si>
  <si>
    <t>Qing Yin</t>
  </si>
  <si>
    <t xml:space="preserve">Analytics Enablement Lead - Data Science and Advanced Analytics
</t>
  </si>
  <si>
    <t>Michael J Lambie</t>
  </si>
  <si>
    <t xml:space="preserve">Head of Global Measurement and Insights, founding team </t>
  </si>
  <si>
    <t>CreatorIQ</t>
  </si>
  <si>
    <t>Chris DeMeo</t>
  </si>
  <si>
    <t xml:space="preserve">TV Media </t>
  </si>
  <si>
    <t xml:space="preserve">Care.com </t>
  </si>
  <si>
    <t>Louise Niew</t>
  </si>
  <si>
    <t xml:space="preserve">Senior Manager, Media Measurement </t>
  </si>
  <si>
    <t>susanne reichl</t>
  </si>
  <si>
    <t xml:space="preserve">Director Media Measurement </t>
  </si>
  <si>
    <t>Ajay Damani</t>
  </si>
  <si>
    <t>Head - Research &amp; Consumer Insights, South Asia</t>
  </si>
  <si>
    <t>Grace McLean</t>
  </si>
  <si>
    <t>Senior Vice President, Measurement Operations</t>
  </si>
  <si>
    <t>Lauren Lazarus</t>
  </si>
  <si>
    <t>Iain Kanssen</t>
  </si>
  <si>
    <t xml:space="preserve">Global Strategic Insights Lead Enfa </t>
  </si>
  <si>
    <t>Junaid Ikram</t>
  </si>
  <si>
    <t xml:space="preserve"> ViacomCBS</t>
  </si>
  <si>
    <t>Ron Graham</t>
  </si>
  <si>
    <t>All Natural Pest Elimination</t>
  </si>
  <si>
    <t>Archit Khullar</t>
  </si>
  <si>
    <t>Manager - Consumer and Market Insights/Analytics</t>
  </si>
  <si>
    <t>Ariella Williams</t>
  </si>
  <si>
    <t xml:space="preserve">Senior Manager, Disney Media Research </t>
  </si>
  <si>
    <t>Deb Hishon</t>
  </si>
  <si>
    <t>Media Measurement Director, ANZ</t>
  </si>
  <si>
    <t>SOMDIPTA MAITY</t>
  </si>
  <si>
    <t xml:space="preserve">Senior Manager Research &amp; Insights </t>
  </si>
  <si>
    <t xml:space="preserve">Flipkart </t>
  </si>
  <si>
    <t>John Barrett</t>
  </si>
  <si>
    <t xml:space="preserve">Ads Measurement Lead </t>
  </si>
  <si>
    <t>Sean Ransenberg</t>
  </si>
  <si>
    <t xml:space="preserve">Director and GM, H-E-B Retail Media and Brand Services </t>
  </si>
  <si>
    <t xml:space="preserve">H-E-B </t>
  </si>
  <si>
    <t>Gareth Tomlin</t>
  </si>
  <si>
    <t xml:space="preserve">General Manager, Data, Insights and Analytics </t>
  </si>
  <si>
    <t>Network Ten</t>
  </si>
  <si>
    <t>Eva Corba</t>
  </si>
  <si>
    <t xml:space="preserve">Consumer Insights Lead </t>
  </si>
  <si>
    <t>leboncoin</t>
  </si>
  <si>
    <t>Tarun Arora</t>
  </si>
  <si>
    <t xml:space="preserve">Head of Insights, CLM &amp; Loyalty - India &amp; GCC </t>
  </si>
  <si>
    <t>MakeMyTrip</t>
  </si>
  <si>
    <t>Simone Avanzini</t>
  </si>
  <si>
    <t>Deanie Sultana</t>
  </si>
  <si>
    <t xml:space="preserve">Vice President, Media &amp; Events </t>
  </si>
  <si>
    <t>Dale Preston</t>
  </si>
  <si>
    <t xml:space="preserve">Head of Client Insights CCIB DCDA </t>
  </si>
  <si>
    <t>Standard Chartered Bank</t>
  </si>
  <si>
    <t>Stan Balanovskiy</t>
  </si>
  <si>
    <t>Ads Measurement Product</t>
  </si>
  <si>
    <t>Hara L.</t>
  </si>
  <si>
    <t>Senior Manager, Employer Brand Media Marketing</t>
  </si>
  <si>
    <t>Danaher Corporation</t>
  </si>
  <si>
    <t>Yolanda Lozano</t>
  </si>
  <si>
    <t>Director Digital, Media Spain</t>
  </si>
  <si>
    <t>Sébastien Litaud</t>
  </si>
  <si>
    <t>Market intelligence manager</t>
  </si>
  <si>
    <t>Huntsman Corporation</t>
  </si>
  <si>
    <t>Vinay Indraganti</t>
  </si>
  <si>
    <t>Vice President, Global Digital Transformation and Strategy</t>
  </si>
  <si>
    <t>Ingredion</t>
  </si>
  <si>
    <t>Carolyn Francesca</t>
  </si>
  <si>
    <t>Consumer and Market Insights</t>
  </si>
  <si>
    <t>Philip a'Becket</t>
  </si>
  <si>
    <t>Senior Market Insights Analyst</t>
  </si>
  <si>
    <t>Sam Foxton</t>
  </si>
  <si>
    <t>Zach Sippl</t>
  </si>
  <si>
    <t xml:space="preserve">Senior Director - Data &amp; Analytics </t>
  </si>
  <si>
    <t>Ally (Young) Sigmon</t>
  </si>
  <si>
    <t xml:space="preserve">Jaideep Dore </t>
  </si>
  <si>
    <t>Director, Consumer and Marketing Insights</t>
  </si>
  <si>
    <t>Wendy Siskind</t>
  </si>
  <si>
    <t>Burlington Stores</t>
  </si>
  <si>
    <t>Kumaravadivelu Vairakkannu</t>
  </si>
  <si>
    <t>Director Data &amp; Analytics Engineering</t>
  </si>
  <si>
    <t>Jennifer Dumoulin</t>
  </si>
  <si>
    <t>Post Foods</t>
  </si>
  <si>
    <t>Mark Holmes</t>
  </si>
  <si>
    <t>Business Intelligence Data Science Analyst</t>
  </si>
  <si>
    <t>Ajinkya Deshpande</t>
  </si>
  <si>
    <t xml:space="preserve">Insights Manager </t>
  </si>
  <si>
    <t>Rohith Sundar</t>
  </si>
  <si>
    <t xml:space="preserve">Manager, Client Servicing &amp; Insights - Media &amp; Digital </t>
  </si>
  <si>
    <t>Ranjit Raju</t>
  </si>
  <si>
    <t>Strategic Accounts, Media &amp; Entertainment</t>
  </si>
  <si>
    <t>Enrique Guemez</t>
  </si>
  <si>
    <t>Sr. Consumer Insis Manager, Global</t>
  </si>
  <si>
    <t>Emily Maki</t>
  </si>
  <si>
    <t>Idil Miriam Cakim</t>
  </si>
  <si>
    <t>Senior Vice President, Research and Insights</t>
  </si>
  <si>
    <t>Audacy</t>
  </si>
  <si>
    <t>Christopher Coomer</t>
  </si>
  <si>
    <t>VP of Data, Analytics and Insights</t>
  </si>
  <si>
    <t>NPAccel</t>
  </si>
  <si>
    <t>Payal (Patel) Manek</t>
  </si>
  <si>
    <t xml:space="preserve">Insights &amp; Analytics </t>
  </si>
  <si>
    <t>Landor &amp; Fitch</t>
  </si>
  <si>
    <t>Mitchell Low</t>
  </si>
  <si>
    <t>Vice President of Analytics, Strategic Insights &amp; Research</t>
  </si>
  <si>
    <t>Thierry Vanden Berghe</t>
  </si>
  <si>
    <t>Global Shopper Insights Manager</t>
  </si>
  <si>
    <t xml:space="preserve"> Essity</t>
  </si>
  <si>
    <t>Geoff McHale</t>
  </si>
  <si>
    <t>Vice President, Data &amp; Media</t>
  </si>
  <si>
    <t xml:space="preserve"> Ibotta, Inc. </t>
  </si>
  <si>
    <t>Radha Subramanyam</t>
  </si>
  <si>
    <t>Chief Research and Analytics Officer, CBS Corporation and President, CBS Vision</t>
  </si>
  <si>
    <t>CBS Corporation</t>
  </si>
  <si>
    <t>Amy Masih</t>
  </si>
  <si>
    <t xml:space="preserve">Measurement Partner </t>
  </si>
  <si>
    <t>Caitlin Vogelsang</t>
  </si>
  <si>
    <t>Manager, Central Insights</t>
  </si>
  <si>
    <t>Brian Sequeira</t>
  </si>
  <si>
    <t xml:space="preserve">Media &amp; Brand Manager - Colors </t>
  </si>
  <si>
    <t>Viacom18</t>
  </si>
  <si>
    <t>Arnaud Parent</t>
  </si>
  <si>
    <t>Marketing Science, Decision Science, AI</t>
  </si>
  <si>
    <t>Gaurav Verma</t>
  </si>
  <si>
    <t>Lead- Advance Analytics</t>
  </si>
  <si>
    <t>Vedanta Limited</t>
  </si>
  <si>
    <t>Nitya R.</t>
  </si>
  <si>
    <t xml:space="preserve">Associate Director, Marketing Science </t>
  </si>
  <si>
    <t>Stacey Prieur</t>
  </si>
  <si>
    <t xml:space="preserve">Business Intelligence Lead </t>
  </si>
  <si>
    <t>Fastenal Company</t>
  </si>
  <si>
    <t>Andrew Stryker</t>
  </si>
  <si>
    <t>Robbie McCawley</t>
  </si>
  <si>
    <t>Director, Global Marketing Strategy</t>
  </si>
  <si>
    <t xml:space="preserve">Charles Salustro </t>
  </si>
  <si>
    <t>Senior Consultant - Digital and Data Marketing</t>
  </si>
  <si>
    <t xml:space="preserve">Henry Linney </t>
  </si>
  <si>
    <t xml:space="preserve"> Amara Living Ltd</t>
  </si>
  <si>
    <t>Francoise Camarinha</t>
  </si>
  <si>
    <t>Megan Carmody</t>
  </si>
  <si>
    <t>Thomas Gage</t>
  </si>
  <si>
    <t xml:space="preserve">Chief Strategy Officer - Data Analytics </t>
  </si>
  <si>
    <t xml:space="preserve"> LotLinx, Inc.</t>
  </si>
  <si>
    <t xml:space="preserve">Eboni J. Mack </t>
  </si>
  <si>
    <t>Adam Turner</t>
  </si>
  <si>
    <t>Senior Manager, Digital Commercial Modelling &amp; Analytics (EMEA)</t>
  </si>
  <si>
    <t>Pieter van Ispelen</t>
  </si>
  <si>
    <t>VP Data ScienceVP Data Science</t>
  </si>
  <si>
    <t>Divvy | Inc.</t>
  </si>
  <si>
    <t xml:space="preserve">Chris Cummins </t>
  </si>
  <si>
    <t>Jason Meek</t>
  </si>
  <si>
    <t>Joshua Daniel Park</t>
  </si>
  <si>
    <t xml:space="preserve">Shubha Jain </t>
  </si>
  <si>
    <t>Head of Data, Analytics &amp; MLHead of Data, Analytics &amp; ML</t>
  </si>
  <si>
    <t xml:space="preserve">Shukriyyah Muhammad </t>
  </si>
  <si>
    <t>Sr Analytics and Optimization Manager</t>
  </si>
  <si>
    <t>not the right person to talk to</t>
  </si>
  <si>
    <t>Justin Boggsx2</t>
  </si>
  <si>
    <t xml:space="preserve">Vice President, Analytics </t>
  </si>
  <si>
    <t xml:space="preserve">	Thomas Drummy</t>
  </si>
  <si>
    <t>Goodbaby International</t>
  </si>
  <si>
    <t xml:space="preserve">Ashley Brown </t>
  </si>
  <si>
    <t>Jamie Plunkett</t>
  </si>
  <si>
    <t>Director, Global CLM Insights &amp; Analytics</t>
  </si>
  <si>
    <t xml:space="preserve">Vans, a VF Company </t>
  </si>
  <si>
    <t>Ray Miller</t>
  </si>
  <si>
    <t>Senior Manager, GTM Strategy and Analytics</t>
  </si>
  <si>
    <t xml:space="preserve">Twilio Inc. </t>
  </si>
  <si>
    <t>Aditya Dwivedi</t>
  </si>
  <si>
    <t>Director - Data Science &amp; Advanced Analytics</t>
  </si>
  <si>
    <t xml:space="preserve">Gap Inc. </t>
  </si>
  <si>
    <t>Ali Maleki</t>
  </si>
  <si>
    <t>Stride, Inc.</t>
  </si>
  <si>
    <t>Yariella Coello</t>
  </si>
  <si>
    <t>Senior Data Strategist</t>
  </si>
  <si>
    <t xml:space="preserve">VCCP </t>
  </si>
  <si>
    <t>Kevin Kleinick</t>
  </si>
  <si>
    <t xml:space="preserve">The Bradford Group </t>
  </si>
  <si>
    <t>Philip Gawrylo</t>
  </si>
  <si>
    <t>Online Manager - Analytics</t>
  </si>
  <si>
    <t>Robert Jackson</t>
  </si>
  <si>
    <t>Senior Global Analytics Manager, Media Solutions Expedia Group</t>
  </si>
  <si>
    <t>Raleigh Gresham</t>
  </si>
  <si>
    <t>David Rogal</t>
  </si>
  <si>
    <t>Director, Research &amp; Analytics</t>
  </si>
  <si>
    <t xml:space="preserve">iHeartMedia </t>
  </si>
  <si>
    <t>Kevin Joyner</t>
  </si>
  <si>
    <t>Director of Data Solutions</t>
  </si>
  <si>
    <t>Croud</t>
  </si>
  <si>
    <t>Wes Griffith</t>
  </si>
  <si>
    <t>Senior Associate - Analytics</t>
  </si>
  <si>
    <t>Greater Sacramento</t>
  </si>
  <si>
    <t>Joshua Gordon</t>
  </si>
  <si>
    <t>Associate Director, Data Strategy</t>
  </si>
  <si>
    <t>Elyse Grossman</t>
  </si>
  <si>
    <t xml:space="preserve">The New York Times </t>
  </si>
  <si>
    <t>Mackenzie Miller</t>
  </si>
  <si>
    <t>Analytics Manager, Decision Science</t>
  </si>
  <si>
    <t xml:space="preserve">Ibotta, Inc. </t>
  </si>
  <si>
    <t>Brent Kruschke</t>
  </si>
  <si>
    <t>Ian Chambers</t>
  </si>
  <si>
    <t>Customer Data Analyst</t>
  </si>
  <si>
    <t>Carla V.</t>
  </si>
  <si>
    <t>Vice President, Analytics -Data Integration, Strategy &amp; Insights</t>
  </si>
  <si>
    <t>Cyrus Ebnesajjad</t>
  </si>
  <si>
    <t>Niraj Patel</t>
  </si>
  <si>
    <t>Associate Director, Data Solutions</t>
  </si>
  <si>
    <t>Long Nguyen</t>
  </si>
  <si>
    <t>Sr. Manager, Product Strategy &amp; Analytics</t>
  </si>
  <si>
    <t>Carolyn Stocking</t>
  </si>
  <si>
    <t>Imran Manji</t>
  </si>
  <si>
    <t xml:space="preserve">Metromile </t>
  </si>
  <si>
    <t>Rachael Weinstein</t>
  </si>
  <si>
    <t>Senior Director, Data and Ad Tech Partnerships</t>
  </si>
  <si>
    <t>Simran Roy</t>
  </si>
  <si>
    <t>Customer Relationship Management Analyst</t>
  </si>
  <si>
    <t>Chuck Bende</t>
  </si>
  <si>
    <t>Senior Manager Advance Analytics</t>
  </si>
  <si>
    <t>Chandana Pasupuleti</t>
  </si>
  <si>
    <t>Joanna Kuykendall</t>
  </si>
  <si>
    <t>Catholic Health Initiatives</t>
  </si>
  <si>
    <t>Peter Mc Taggart</t>
  </si>
  <si>
    <t>Money Jar</t>
  </si>
  <si>
    <t>Rylie Ding</t>
  </si>
  <si>
    <t xml:space="preserve">Associate Director, Advanced Commercial Analytics </t>
  </si>
  <si>
    <t>Rogelio Pier Martinez</t>
  </si>
  <si>
    <t>Finhabits</t>
  </si>
  <si>
    <t>Jillian Stoller</t>
  </si>
  <si>
    <t>Sigal Landau</t>
  </si>
  <si>
    <t>Phreesia</t>
  </si>
  <si>
    <t>Caroline Boldt</t>
  </si>
  <si>
    <t>Bryan McMaster</t>
  </si>
  <si>
    <t>Senior Director, Data Science &amp; Analytics</t>
  </si>
  <si>
    <t>Grocery Outlet</t>
  </si>
  <si>
    <t>Luke Estep</t>
  </si>
  <si>
    <t>Shep Kroner</t>
  </si>
  <si>
    <t>Ted B.</t>
  </si>
  <si>
    <t>Michael Santana</t>
  </si>
  <si>
    <t>Director II, Customer Data Strategy, Performance Marketing</t>
  </si>
  <si>
    <t>John Stanwood</t>
  </si>
  <si>
    <t>Senior Marketing Manager - Strategic Channels</t>
  </si>
  <si>
    <t>Stephanie Blake</t>
  </si>
  <si>
    <t>Sr. Manager, Media &amp; Marketing Performance</t>
  </si>
  <si>
    <t>Jennifer Tremblay</t>
  </si>
  <si>
    <t>Manager Consumer Insights &amp; Marketing Analytics</t>
  </si>
  <si>
    <t>Robert Cady</t>
  </si>
  <si>
    <t>Sr. Manager Consumer Research &amp; Insights</t>
  </si>
  <si>
    <t>Save Mart</t>
  </si>
  <si>
    <t>Steve Moylan</t>
  </si>
  <si>
    <t>Janelle Christie</t>
  </si>
  <si>
    <t>Mariana Pedemonte</t>
  </si>
  <si>
    <t>Maiga Parker</t>
  </si>
  <si>
    <t>Dillards</t>
  </si>
  <si>
    <t>Marnie Boyer</t>
  </si>
  <si>
    <t>Vice President - Performance Marketing</t>
  </si>
  <si>
    <t>Itzel Meza-Loeza</t>
  </si>
  <si>
    <t>Global Media Effectiveness Manager</t>
  </si>
  <si>
    <t xml:space="preserve">Cereal Partners Worldwide (Nestlé &amp; General Mills) </t>
  </si>
  <si>
    <t>Luke Lacy</t>
  </si>
  <si>
    <t>Bhargavi Gutta</t>
  </si>
  <si>
    <t>Assembly Global</t>
  </si>
  <si>
    <t>Purva Sahasrabuddhe</t>
  </si>
  <si>
    <t xml:space="preserve">Vistaprint </t>
  </si>
  <si>
    <t>Justin Yeh</t>
  </si>
  <si>
    <t>Sr Analyst, Data Tech &amp; Ops</t>
  </si>
  <si>
    <t>Bitta Rezai</t>
  </si>
  <si>
    <t>Senior Manager, Operations Analytics</t>
  </si>
  <si>
    <t>Cathy Gribble</t>
  </si>
  <si>
    <t xml:space="preserve">Live Nation Entertainment </t>
  </si>
  <si>
    <t>Chris Beazley</t>
  </si>
  <si>
    <t>Director, Advanced Analytics &amp; Insight: Decision Sciences</t>
  </si>
  <si>
    <t>Hardeep Singh</t>
  </si>
  <si>
    <t xml:space="preserve">Octoly </t>
  </si>
  <si>
    <t>Roger Ares</t>
  </si>
  <si>
    <t>SVP, Marketing Analytics &amp; Client Insights</t>
  </si>
  <si>
    <t xml:space="preserve">SunTrust </t>
  </si>
  <si>
    <t>Greg Viscome</t>
  </si>
  <si>
    <t>eCommerce Manager | Analytics</t>
  </si>
  <si>
    <t xml:space="preserve">Del Monte Foods, Inc. </t>
  </si>
  <si>
    <t>Vaibhav Kumar*2</t>
  </si>
  <si>
    <t>Sarah Moy</t>
  </si>
  <si>
    <t>Senior Growth Product Marketing Manager</t>
  </si>
  <si>
    <t xml:space="preserve">Glide </t>
  </si>
  <si>
    <t xml:space="preserve"> Greater Sacramento </t>
  </si>
  <si>
    <t>Emilio R T.</t>
  </si>
  <si>
    <t>Alina Sheyman</t>
  </si>
  <si>
    <t>Associate Director, Data Sciences</t>
  </si>
  <si>
    <t xml:space="preserve">Wavemaker </t>
  </si>
  <si>
    <t>Francois Mace</t>
  </si>
  <si>
    <t>Diego Semprún de Castellane</t>
  </si>
  <si>
    <t>Chief Revenue and Opperations Officer</t>
  </si>
  <si>
    <t>FLUZO</t>
  </si>
  <si>
    <t>John Porter</t>
  </si>
  <si>
    <t>Capability Director, Predictive and Behavioral Analytics</t>
  </si>
  <si>
    <t>Cyrille Delavaud</t>
  </si>
  <si>
    <t>Revenue Management Consultant</t>
  </si>
  <si>
    <t>StepUp Consulting</t>
  </si>
  <si>
    <t>Vincci Tai</t>
  </si>
  <si>
    <t>Program Manager, Marketing Analytics</t>
  </si>
  <si>
    <t>Neha Kaushik</t>
  </si>
  <si>
    <t>Digital Advertising Analytics</t>
  </si>
  <si>
    <t>CARDLYTICS</t>
  </si>
  <si>
    <t>Claudia Sambruni</t>
  </si>
  <si>
    <t>Yuxin（Echo） Hu</t>
  </si>
  <si>
    <t>Bob Loos</t>
  </si>
  <si>
    <t xml:space="preserve">Executive Director, Advanced Analytics Product </t>
  </si>
  <si>
    <t>Katherine</t>
  </si>
  <si>
    <t xml:space="preserve">Director, Brand Marketing Analytics </t>
  </si>
  <si>
    <t>Tom Stroud</t>
  </si>
  <si>
    <t>EY-Parthenon</t>
  </si>
  <si>
    <t>Oscar Aregall Abadias</t>
  </si>
  <si>
    <t>Global CoE Data Analyst &amp; Insights</t>
  </si>
  <si>
    <t>Sean Tunning</t>
  </si>
  <si>
    <t xml:space="preserve">Senior Research Consultant, Business Intelligence Group </t>
  </si>
  <si>
    <t>Directions Research</t>
  </si>
  <si>
    <t>George Wu</t>
  </si>
  <si>
    <t>Kristin Litchfield</t>
  </si>
  <si>
    <t>Director, Product Intelligence</t>
  </si>
  <si>
    <t>SPINS</t>
  </si>
  <si>
    <t>Etienne Stiers</t>
  </si>
  <si>
    <t>Data/Model Analyst</t>
  </si>
  <si>
    <t>Mutualités Libres</t>
  </si>
  <si>
    <t>Kayla Ellerbrock</t>
  </si>
  <si>
    <t>Mary Leamy</t>
  </si>
  <si>
    <t>Senior Manager, Commercial Analytics &amp; Insights</t>
  </si>
  <si>
    <t>Cepheid</t>
  </si>
  <si>
    <t>Sayan Majumdar</t>
  </si>
  <si>
    <t xml:space="preserve">Principal Analyst, Data Analytics </t>
  </si>
  <si>
    <t>Vipul Singhal</t>
  </si>
  <si>
    <t>Mahindra</t>
  </si>
  <si>
    <t>Robin Reni</t>
  </si>
  <si>
    <t>To-Vy Do</t>
  </si>
  <si>
    <t>Media Project Manager</t>
  </si>
  <si>
    <t>Cherry Shen</t>
  </si>
  <si>
    <t>Head of Performance Marketing, Episode</t>
  </si>
  <si>
    <t>Pocket Gems</t>
  </si>
  <si>
    <t>Maxim Levet</t>
  </si>
  <si>
    <t>Minal Kanungo</t>
  </si>
  <si>
    <t>Head- Canada</t>
  </si>
  <si>
    <t>Topcoder</t>
  </si>
  <si>
    <t>Stan Bashmashnikov</t>
  </si>
  <si>
    <t>FanDuel</t>
  </si>
  <si>
    <t>Sergei Peysakhov</t>
  </si>
  <si>
    <t xml:space="preserve">Executive Director, Analytics </t>
  </si>
  <si>
    <t>TCA.tv</t>
  </si>
  <si>
    <t>Don OBrien</t>
  </si>
  <si>
    <t>Senior Manager of Loyalty Analytics</t>
  </si>
  <si>
    <t xml:space="preserve">Safeway </t>
  </si>
  <si>
    <t>Saurabh Thapliyal</t>
  </si>
  <si>
    <t>Esurance</t>
  </si>
  <si>
    <t>Tejas Deshpande</t>
  </si>
  <si>
    <t>Head of Data, Business Intelligence and Analytics</t>
  </si>
  <si>
    <t>Porthia Vega</t>
  </si>
  <si>
    <t>Senior Market Research Analyst</t>
  </si>
  <si>
    <t>Chris Cheung</t>
  </si>
  <si>
    <t>Pei-Ying Wang</t>
  </si>
  <si>
    <t>Director, Sales Analytics and Planning</t>
  </si>
  <si>
    <t>Tobey Hill</t>
  </si>
  <si>
    <t>Trevor Hadick</t>
  </si>
  <si>
    <t>Director (Delivery Lead) - Performance Marketing</t>
  </si>
  <si>
    <t>Florian Messner</t>
  </si>
  <si>
    <t>Senior Manager | Business Analytics</t>
  </si>
  <si>
    <t xml:space="preserve">Audible, Inc. </t>
  </si>
  <si>
    <t>Jay Antonishen</t>
  </si>
  <si>
    <t>Measurement Partner - Marketing Science</t>
  </si>
  <si>
    <t xml:space="preserve">TikTok </t>
  </si>
  <si>
    <t>Amelia Jimenez Salazar</t>
  </si>
  <si>
    <t>Data Analyst, Business Intelligence</t>
  </si>
  <si>
    <t>Dmytro Marushkevychx2</t>
  </si>
  <si>
    <t>Matthew Koppel</t>
  </si>
  <si>
    <t>Executive Director Data Strategy</t>
  </si>
  <si>
    <t>Fanny Carouge</t>
  </si>
  <si>
    <t>Head of Analytics &amp; Insights - Europe</t>
  </si>
  <si>
    <t>Matthew Montpas</t>
  </si>
  <si>
    <t xml:space="preserve">Razorfish </t>
  </si>
  <si>
    <t>Marissa Thieme</t>
  </si>
  <si>
    <t>Anjali Ohri</t>
  </si>
  <si>
    <t>Senior Manager Data &amp; Analytics</t>
  </si>
  <si>
    <t xml:space="preserve">Astellas Pharma US </t>
  </si>
  <si>
    <t>Yan Guo</t>
  </si>
  <si>
    <t>Brand Analytics Director, Commercial Excellence</t>
  </si>
  <si>
    <t>Tony Dong</t>
  </si>
  <si>
    <t>Akhilesh Barai</t>
  </si>
  <si>
    <t>Director of Commercial Analytics</t>
  </si>
  <si>
    <t xml:space="preserve">Kyowa Kirin, Inc.- U.S. </t>
  </si>
  <si>
    <t>David Broscow</t>
  </si>
  <si>
    <t>Vice President, Data Science and Analytics</t>
  </si>
  <si>
    <t xml:space="preserve">INNOCEAN USA </t>
  </si>
  <si>
    <t>Janice Griffiths-Hemans</t>
  </si>
  <si>
    <t>Senior Director, Brand Analytics</t>
  </si>
  <si>
    <t>Sandy Nguyen</t>
  </si>
  <si>
    <t xml:space="preserve">Luxottica </t>
  </si>
  <si>
    <t>Alexander Brown</t>
  </si>
  <si>
    <t>Analytics Implementation Manager</t>
  </si>
  <si>
    <t xml:space="preserve">Moonpig </t>
  </si>
  <si>
    <t>Richard Costa</t>
  </si>
  <si>
    <t>Own Brands, Reporting and Analytics Lead</t>
  </si>
  <si>
    <t xml:space="preserve">Wakefern Food Corp. </t>
  </si>
  <si>
    <t>Becky Maliax2</t>
  </si>
  <si>
    <t xml:space="preserve">Sr. Director, Medical Advanced Analytics </t>
  </si>
  <si>
    <t>SmithKline</t>
  </si>
  <si>
    <t>Anna M.</t>
  </si>
  <si>
    <t>Business Analytics Manager II - Marketing Analytics</t>
  </si>
  <si>
    <t>Kasey Kinney</t>
  </si>
  <si>
    <t xml:space="preserve">Nisolo </t>
  </si>
  <si>
    <t>Sonni Carrx2</t>
  </si>
  <si>
    <t>Joe Lewis</t>
  </si>
  <si>
    <t>Measured Media Consulting</t>
  </si>
  <si>
    <t>Anna Stoesz (2)</t>
  </si>
  <si>
    <t xml:space="preserve">VP, Enterprise Digital Research &amp; Insights </t>
  </si>
  <si>
    <t>Gabrielle Bikker</t>
  </si>
  <si>
    <t xml:space="preserve">Market Insights Manager, Research &amp; Analysis </t>
  </si>
  <si>
    <t>App Annie</t>
  </si>
  <si>
    <t>Tom Ziangas</t>
  </si>
  <si>
    <t xml:space="preserve">SVP Revenue and Strategic Research </t>
  </si>
  <si>
    <t>Crown Media Family Networks</t>
  </si>
  <si>
    <t>Brittany C.</t>
  </si>
  <si>
    <t xml:space="preserve">Senior Analyst, Measurement &amp; Insights </t>
  </si>
  <si>
    <t>Jennifer Mandeville</t>
  </si>
  <si>
    <t>Noelle Huynh</t>
  </si>
  <si>
    <t xml:space="preserve">Senior Vice President, Measurement &amp; Research </t>
  </si>
  <si>
    <t>Mahmoud Alqaisi</t>
  </si>
  <si>
    <t>Adline Media Network</t>
  </si>
  <si>
    <t>Sam Adler</t>
  </si>
  <si>
    <t xml:space="preserve"> Neo Media World</t>
  </si>
  <si>
    <t>Öncü Gülmez</t>
  </si>
  <si>
    <t xml:space="preserve">Agency Vice President </t>
  </si>
  <si>
    <t xml:space="preserve">Arena Media </t>
  </si>
  <si>
    <t>Sharon Friedlander</t>
  </si>
  <si>
    <t>Power Media Inc.</t>
  </si>
  <si>
    <t>Muhammad Yasir</t>
  </si>
  <si>
    <t xml:space="preserve">Manager Consumer Insights </t>
  </si>
  <si>
    <t>GALE Partners</t>
  </si>
  <si>
    <t>Ryan Stanford</t>
  </si>
  <si>
    <t xml:space="preserve">Associate Director, Analytics </t>
  </si>
  <si>
    <t>Kelvin Morales</t>
  </si>
  <si>
    <t xml:space="preserve">Media Supervisor </t>
  </si>
  <si>
    <t>Sasha Beckrich</t>
  </si>
  <si>
    <t>Regis Corporation</t>
  </si>
  <si>
    <t>Daniel Kehrer</t>
  </si>
  <si>
    <t xml:space="preserve">BizBest Media Corp. </t>
  </si>
  <si>
    <t>Xiong Ni</t>
  </si>
  <si>
    <t>Senior Manager Data Science Analytics</t>
  </si>
  <si>
    <t>Melanie Bretts</t>
  </si>
  <si>
    <t xml:space="preserve">Senior Insights Manager </t>
  </si>
  <si>
    <t>MDI (Mobile Digital Insights)</t>
  </si>
  <si>
    <t>Amelia Chauvin</t>
  </si>
  <si>
    <t>Data, Performance &amp; Insights - Content Partnerships</t>
  </si>
  <si>
    <t>Stefan Priemer</t>
  </si>
  <si>
    <t xml:space="preserve">Data and Product Lead - Precision APAC </t>
  </si>
  <si>
    <t>Emily Modjeski</t>
  </si>
  <si>
    <t>Raphael Eggers</t>
  </si>
  <si>
    <t>Sunrise UPC</t>
  </si>
  <si>
    <t>Raj Kunwar</t>
  </si>
  <si>
    <t>Senior Manager Business insights and Commercial Excellence</t>
  </si>
  <si>
    <t>Letizia Leprini</t>
  </si>
  <si>
    <t>Global Customer Business Insights &amp; CI Lead</t>
  </si>
  <si>
    <t>Anne Seyer Østerlund</t>
  </si>
  <si>
    <t>Marketing Analytics System Manager</t>
  </si>
  <si>
    <t xml:space="preserve">Sonova </t>
  </si>
  <si>
    <t>Marco Rosato</t>
  </si>
  <si>
    <t>CRM Data Scientist | Customer Insights &amp; Experience</t>
  </si>
  <si>
    <t>Victoria Morgan</t>
  </si>
  <si>
    <t>Suntory Beverage &amp; Food GB&amp;I</t>
  </si>
  <si>
    <t>John Pedersen</t>
  </si>
  <si>
    <t>Akash Biswas</t>
  </si>
  <si>
    <t>Purchasing Power</t>
  </si>
  <si>
    <t>Marie Nemond</t>
  </si>
  <si>
    <t>Pictet Group</t>
  </si>
  <si>
    <t>Tamas Molnar</t>
  </si>
  <si>
    <t>Egis Pharmaceuticals</t>
  </si>
  <si>
    <t xml:space="preserve">Daniele Domenico </t>
  </si>
  <si>
    <t>Customer Insights and Engagement Lead - Digital &amp; Omnichannel</t>
  </si>
  <si>
    <t>Alexander Dedovets</t>
  </si>
  <si>
    <t>Head of Insights, Global</t>
  </si>
  <si>
    <t>Cloetta</t>
  </si>
  <si>
    <t>Guillaume Legoy</t>
  </si>
  <si>
    <t>Senior Data Scientist &amp; Analytics Engineer</t>
  </si>
  <si>
    <t>BANDAI NAMCO Mobile</t>
  </si>
  <si>
    <t>Julie Lefeuvre</t>
  </si>
  <si>
    <t>Vineet Kumar</t>
  </si>
  <si>
    <t>Director of Research &amp; Insights</t>
  </si>
  <si>
    <t>Gordon Lee</t>
  </si>
  <si>
    <t>Insights Lead</t>
  </si>
  <si>
    <t>Maitrayee Biswas</t>
  </si>
  <si>
    <t>Miniclip</t>
  </si>
  <si>
    <t>Ankur Tomar</t>
  </si>
  <si>
    <t>Head of Insights &amp; Digital Analytics, North Asia</t>
  </si>
  <si>
    <t>Hyemin Song</t>
  </si>
  <si>
    <t>International Customer Insights Manager</t>
  </si>
  <si>
    <t>Francesco Ariano</t>
  </si>
  <si>
    <t>Marine Urbain</t>
  </si>
  <si>
    <t>Marketing Director, Luxury Export Europe</t>
  </si>
  <si>
    <t>Samuel NEDELEC</t>
  </si>
  <si>
    <t>Head of Insights France</t>
  </si>
  <si>
    <t>Klaus Geisler</t>
  </si>
  <si>
    <t>Senior Researcher - Insights &amp; Analysis</t>
  </si>
  <si>
    <t>Nordic Entertainment Group</t>
  </si>
  <si>
    <t>Catrin (Cat) Evans</t>
  </si>
  <si>
    <t>Tech21</t>
  </si>
  <si>
    <t>Chris Newell</t>
  </si>
  <si>
    <t xml:space="preserve">Senior Customer Insight Manager </t>
  </si>
  <si>
    <t xml:space="preserve">The Rank Group </t>
  </si>
  <si>
    <t>Frances Chiu</t>
  </si>
  <si>
    <t xml:space="preserve">QuinStreet </t>
  </si>
  <si>
    <t>Shirli Zelcer</t>
  </si>
  <si>
    <t>Head of Analytics and Data</t>
  </si>
  <si>
    <t xml:space="preserve">Merkle, Inc. </t>
  </si>
  <si>
    <t>Allison Truelove</t>
  </si>
  <si>
    <t>Marketing &amp; Analytics Manager</t>
  </si>
  <si>
    <t xml:space="preserve">Ascension </t>
  </si>
  <si>
    <t>Cheng Shi</t>
  </si>
  <si>
    <t>Senior Data Analyst, Paid Media</t>
  </si>
  <si>
    <t xml:space="preserve">Ignite Visibility </t>
  </si>
  <si>
    <t>Audra Joseph</t>
  </si>
  <si>
    <t>Associate Director, Data &amp; Analytics</t>
  </si>
  <si>
    <t xml:space="preserve">Moxie </t>
  </si>
  <si>
    <t>Greg Mackenzie</t>
  </si>
  <si>
    <t xml:space="preserve">Lyst </t>
  </si>
  <si>
    <t>Divya McNeany</t>
  </si>
  <si>
    <t>Senior Product Manager, Analytics</t>
  </si>
  <si>
    <t xml:space="preserve">MikMak </t>
  </si>
  <si>
    <t>Tim Bragassa</t>
  </si>
  <si>
    <t>Elizabeth Karakachian</t>
  </si>
  <si>
    <t>Data Visualization Lead - HBO Max</t>
  </si>
  <si>
    <t>Daniela Binz</t>
  </si>
  <si>
    <t xml:space="preserve">Getsafe </t>
  </si>
  <si>
    <t>Chris Novak</t>
  </si>
  <si>
    <t>Chief Data Science &amp; Analytics Officer.</t>
  </si>
  <si>
    <t xml:space="preserve">Eden Collective </t>
  </si>
  <si>
    <t>Katy Koesy</t>
  </si>
  <si>
    <t>Simone Fladung</t>
  </si>
  <si>
    <t>Performance Marketing Manager USA</t>
  </si>
  <si>
    <t xml:space="preserve">FALKE KGaA </t>
  </si>
  <si>
    <t>Vinu Lakkur</t>
  </si>
  <si>
    <t>Head of Analytics // Group Director</t>
  </si>
  <si>
    <t xml:space="preserve">Wieden + Kennedy </t>
  </si>
  <si>
    <t xml:space="preserve">Kaustav Das </t>
  </si>
  <si>
    <t xml:space="preserve">Heartbeat </t>
  </si>
  <si>
    <t>Michele Burchfield</t>
  </si>
  <si>
    <t>Gregory Townsend</t>
  </si>
  <si>
    <t>Digital Commerce Analytics Manager</t>
  </si>
  <si>
    <t xml:space="preserve">Acushnet Company </t>
  </si>
  <si>
    <t>Alberto Boterox2</t>
  </si>
  <si>
    <t xml:space="preserve">Rauxa </t>
  </si>
  <si>
    <t>Margarida Trambaioli</t>
  </si>
  <si>
    <t>EMEA Senior Manager Data Insights &amp; Advanced Analytics</t>
  </si>
  <si>
    <t>Mariusz Jamka</t>
  </si>
  <si>
    <t>M&amp;A and Strategy Director</t>
  </si>
  <si>
    <t>Aaron Brunello</t>
  </si>
  <si>
    <t xml:space="preserve">Reyes Beer Division </t>
  </si>
  <si>
    <t>Ana Lucia Vallejo</t>
  </si>
  <si>
    <t>Marketing Data Manager</t>
  </si>
  <si>
    <t>Coca-Cola Company</t>
  </si>
  <si>
    <t>James Bates</t>
  </si>
  <si>
    <t>Executive Director, Customer Strategy</t>
  </si>
  <si>
    <t>Abhishek Gupta</t>
  </si>
  <si>
    <t>Vice President, Head Exposure Growth</t>
  </si>
  <si>
    <t>Sharon Howard</t>
  </si>
  <si>
    <t>Leonids Aleksandrovs</t>
  </si>
  <si>
    <t>IT Manager Data Reporting and Analytics</t>
  </si>
  <si>
    <t>CellCarta</t>
  </si>
  <si>
    <t>Pier Martin</t>
  </si>
  <si>
    <t>Head of Data and Advanced Analytics</t>
  </si>
  <si>
    <t>Wunderflats</t>
  </si>
  <si>
    <t>Charles(Xianchao) Zeng</t>
  </si>
  <si>
    <t>Fontem Ventures B.V.</t>
  </si>
  <si>
    <t>Simon Westphall Pansch</t>
  </si>
  <si>
    <t>Director, Media &amp; Data</t>
  </si>
  <si>
    <t>GORM Agency</t>
  </si>
  <si>
    <t>Tuba Çelik</t>
  </si>
  <si>
    <t>EMEA Brand Performance Analytics Manager, Data &amp; Analytics Strategy</t>
  </si>
  <si>
    <t>Janssen</t>
  </si>
  <si>
    <t>Rebecca Harper</t>
  </si>
  <si>
    <t>Global Sr. eCommerce and Digital Data Driven Marketing</t>
  </si>
  <si>
    <t>Teemu Relander</t>
  </si>
  <si>
    <t>Business Lead - Data &amp; Analytics</t>
  </si>
  <si>
    <t>Avaus</t>
  </si>
  <si>
    <t>Qiumeng (Sophie) Qian</t>
  </si>
  <si>
    <t>Sr. Manager, Seller Marketing Analytics</t>
  </si>
  <si>
    <t>Nick Brookes</t>
  </si>
  <si>
    <t>EMEA Analytics Engagement Director</t>
  </si>
  <si>
    <t>Massimo M. Bufi</t>
  </si>
  <si>
    <t xml:space="preserve"> Truth Consulting</t>
  </si>
  <si>
    <t>Atul Chandel</t>
  </si>
  <si>
    <t>Autobei Consulting Group</t>
  </si>
  <si>
    <t>Martino Saracino</t>
  </si>
  <si>
    <t>Director - Head of Marketing Insights and Analytics</t>
  </si>
  <si>
    <t>Pat McDonough</t>
  </si>
  <si>
    <t xml:space="preserve">Media Research and Analytics </t>
  </si>
  <si>
    <t>Media Research Consultant</t>
  </si>
  <si>
    <t>Paul Pohopien</t>
  </si>
  <si>
    <t>Sr Director - Head of Retail and CPG Data Products</t>
  </si>
  <si>
    <t xml:space="preserve">1010data </t>
  </si>
  <si>
    <t>Marium Iftikhar</t>
  </si>
  <si>
    <t>Aaron Thomas</t>
  </si>
  <si>
    <t>Regional Head of Media - Director | APAC</t>
  </si>
  <si>
    <t>Rania Hashem</t>
  </si>
  <si>
    <t xml:space="preserve">Senior Research and Insights Manager </t>
  </si>
  <si>
    <t xml:space="preserve">Middle East Broadcasting Center </t>
  </si>
  <si>
    <t>Pratyaksh Agarwal</t>
  </si>
  <si>
    <t xml:space="preserve">Manager - Strategic Partnerships </t>
  </si>
  <si>
    <t>Media.net</t>
  </si>
  <si>
    <t>Jonathan Oks</t>
  </si>
  <si>
    <t xml:space="preserve">Senior Analyst, Business Intelligence </t>
  </si>
  <si>
    <t>Cem Şen</t>
  </si>
  <si>
    <t xml:space="preserve">Data and Insights Manager </t>
  </si>
  <si>
    <t>Ashish Karnad</t>
  </si>
  <si>
    <t xml:space="preserve">Executive Vice President and Head, Media and Digital </t>
  </si>
  <si>
    <t>Hansa Research Group Private Limited</t>
  </si>
  <si>
    <t>Abhinandan (Abhi) Raghavan</t>
  </si>
  <si>
    <t xml:space="preserve">Director of Clinical Data Science and Advanced Analytics </t>
  </si>
  <si>
    <t>Otsuka Pharmaceutical Companies</t>
  </si>
  <si>
    <t>Sumit Tuteja</t>
  </si>
  <si>
    <t>Director Of BI and Digital Analytics</t>
  </si>
  <si>
    <t xml:space="preserve"> The Grommet </t>
  </si>
  <si>
    <t>Erick Oziel Hernández Díaz</t>
  </si>
  <si>
    <t xml:space="preserve">Data Scientist &amp; Project Manager </t>
  </si>
  <si>
    <t>Jason Truss</t>
  </si>
  <si>
    <t xml:space="preserve">Vice President, Finance and Data Analytics </t>
  </si>
  <si>
    <t>Hibbett Sports</t>
  </si>
  <si>
    <t>Jean-Marc Papin</t>
  </si>
  <si>
    <t xml:space="preserve">VP Media Technology &amp; Data </t>
  </si>
  <si>
    <t>Laura Gardiner</t>
  </si>
  <si>
    <t>Sr. Director, Data Driven Futures Growth</t>
  </si>
  <si>
    <t>Sam Johnson</t>
  </si>
  <si>
    <t>Manager, Head of Customer Experience/Insights within Data-Driven Enterprise</t>
  </si>
  <si>
    <t xml:space="preserve">Valorem Reply </t>
  </si>
  <si>
    <t>Tina Adolfsson</t>
  </si>
  <si>
    <t>VP - Marketing</t>
  </si>
  <si>
    <t xml:space="preserve"> Trax Retail</t>
  </si>
  <si>
    <t>Ryan Turnley</t>
  </si>
  <si>
    <t xml:space="preserve">Head of Customer Facing Supply Chain Supermarket, e-Commerce, Value and Data Analytics </t>
  </si>
  <si>
    <t>BlueTriton Brands</t>
  </si>
  <si>
    <t>John T.</t>
  </si>
  <si>
    <t xml:space="preserve">Senior Director - Advanced Analytics &amp; Insights </t>
  </si>
  <si>
    <t>Sarah Welch Aggarwal</t>
  </si>
  <si>
    <t>Demo performed</t>
  </si>
  <si>
    <t>Raman Khaddaria</t>
  </si>
  <si>
    <t>Sr. Product Manager - Data Science, Device Economics</t>
  </si>
  <si>
    <t>Sid Grover</t>
  </si>
  <si>
    <t>Product Growth Analytics</t>
  </si>
  <si>
    <t xml:space="preserve">Parsable </t>
  </si>
  <si>
    <t>Leandro Pena</t>
  </si>
  <si>
    <t>Senior Manager, Digital Analytics &amp; Insights</t>
  </si>
  <si>
    <t xml:space="preserve">American Express </t>
  </si>
  <si>
    <t>Saeeda Mazyck-Daniels</t>
  </si>
  <si>
    <t>CEO/ Founder</t>
  </si>
  <si>
    <t xml:space="preserve">CrowdSurfDC </t>
  </si>
  <si>
    <t>Taoyanran (Alice) Sun</t>
  </si>
  <si>
    <t>Sr. Analyst, Customer Analytics</t>
  </si>
  <si>
    <t>K Iqbal</t>
  </si>
  <si>
    <t xml:space="preserve">Prosper Marketplace </t>
  </si>
  <si>
    <t>Somi Mukherjee</t>
  </si>
  <si>
    <t>Clément Naar</t>
  </si>
  <si>
    <t xml:space="preserve">Business Intelligence &amp; Data </t>
  </si>
  <si>
    <t>Sara Pavandev</t>
  </si>
  <si>
    <t>Europe Revenue Management Analyst</t>
  </si>
  <si>
    <t>Kumaran rajamohan</t>
  </si>
  <si>
    <t xml:space="preserve">BI and Analytics Architect </t>
  </si>
  <si>
    <t>Dover Corporation</t>
  </si>
  <si>
    <t>Scott Braun</t>
  </si>
  <si>
    <t>Mehmet Ozbilge</t>
  </si>
  <si>
    <t>Commercial Card - Acquisitions &amp; Marketing Analytics</t>
  </si>
  <si>
    <t>Eileen Considine</t>
  </si>
  <si>
    <t xml:space="preserve">Senior Marketing Director </t>
  </si>
  <si>
    <t>Manoella Alves</t>
  </si>
  <si>
    <t>Global Marketing</t>
  </si>
  <si>
    <t>Zinpro Corporation</t>
  </si>
  <si>
    <t>Youness Naim</t>
  </si>
  <si>
    <t xml:space="preserve">Senior Data Science Manager </t>
  </si>
  <si>
    <t>Edelman Financial Engines</t>
  </si>
  <si>
    <t>Borna Bayat</t>
  </si>
  <si>
    <t>Global Marketing &amp; Digital Director</t>
  </si>
  <si>
    <t>Next Gen Foods</t>
  </si>
  <si>
    <t>Debasree Dasgupta</t>
  </si>
  <si>
    <t>Marketing Director, Beverages</t>
  </si>
  <si>
    <t>Pamela Dodough</t>
  </si>
  <si>
    <t>Director of Innovation &amp; Category Growth</t>
  </si>
  <si>
    <t>Everytable</t>
  </si>
  <si>
    <t>Pratyush Kumar</t>
  </si>
  <si>
    <t>Home Hardware Stores Limited</t>
  </si>
  <si>
    <t>Ian Phimister</t>
  </si>
  <si>
    <t>Vice President of Marketing, Science &amp; Technology</t>
  </si>
  <si>
    <t>Issac Gonzalez</t>
  </si>
  <si>
    <t>EZCORP</t>
  </si>
  <si>
    <t>Yee Ling Wong</t>
  </si>
  <si>
    <t xml:space="preserve">Global Consumer &amp; Market Insights </t>
  </si>
  <si>
    <t>Karlee Cunningham</t>
  </si>
  <si>
    <t xml:space="preserve">Manager II, Measurement Insights &amp; Analysis </t>
  </si>
  <si>
    <t>Sheryl Harkins</t>
  </si>
  <si>
    <t xml:space="preserve">Director Media Entertainment </t>
  </si>
  <si>
    <t>Siddhi Suchak</t>
  </si>
  <si>
    <t>Quantitative Insights Lead</t>
  </si>
  <si>
    <t>Linney</t>
  </si>
  <si>
    <t>Tim Bellagamba</t>
  </si>
  <si>
    <t xml:space="preserve">Ad Measurement - Insights Director, Customer Success </t>
  </si>
  <si>
    <t>Shahed Mahbub</t>
  </si>
  <si>
    <t>Annalect (Omnicom Group)</t>
  </si>
  <si>
    <t>Yogesh Homkar</t>
  </si>
  <si>
    <t>Associate Director, Business Intelligence | Strategy &amp; Analytics</t>
  </si>
  <si>
    <t>Brad French</t>
  </si>
  <si>
    <t>Global Pricing Analytics Director</t>
  </si>
  <si>
    <t>Matthew Taylor</t>
  </si>
  <si>
    <t>Head of Analytics, Strategy &amp; Operations, Market Insights EMEA</t>
  </si>
  <si>
    <t>Tom Butler</t>
  </si>
  <si>
    <t>VP, Growth &amp; Strategy - Media</t>
  </si>
  <si>
    <t xml:space="preserve"> Kantar</t>
  </si>
  <si>
    <t>Danielle Jensen</t>
  </si>
  <si>
    <t xml:space="preserve">Director Of Audience Development </t>
  </si>
  <si>
    <t>Crooked Media</t>
  </si>
  <si>
    <t>Mark Pascual</t>
  </si>
  <si>
    <t xml:space="preserve">Customer Insights &amp; Analytics Lead </t>
  </si>
  <si>
    <t>Kelvin Tng</t>
  </si>
  <si>
    <t>First Vice President - Brand Strategy &amp; Insights</t>
  </si>
  <si>
    <t xml:space="preserve">United Overseas Bank Limited </t>
  </si>
  <si>
    <t>Abhishek Goel</t>
  </si>
  <si>
    <t>Senior Manager - Marketing &amp; Insights</t>
  </si>
  <si>
    <t>Maie Kamel Aly</t>
  </si>
  <si>
    <t xml:space="preserve">Manager, Insights &amp; Analytics SoBev NWE </t>
  </si>
  <si>
    <t>Gareth Brown</t>
  </si>
  <si>
    <t>International Olympic Committee</t>
  </si>
  <si>
    <t>Wa (Supitshaya) Sappakijjanon</t>
  </si>
  <si>
    <t>Gazmend Alushi</t>
  </si>
  <si>
    <t xml:space="preserve">President, Measurement and Analytics </t>
  </si>
  <si>
    <t>Whalar</t>
  </si>
  <si>
    <t>Yuan Shan Lee</t>
  </si>
  <si>
    <t>Consumer Insights Specialist</t>
  </si>
  <si>
    <t>Michael Ferris</t>
  </si>
  <si>
    <t xml:space="preserve">Associate Manager, Consumer and Market Insights </t>
  </si>
  <si>
    <t>Twinings North America</t>
  </si>
  <si>
    <t>Evren Kağan Selçuk</t>
  </si>
  <si>
    <t>MENA Region Head of Consumer &amp; Market Insights</t>
  </si>
  <si>
    <t>Jonathan Lutkowski</t>
  </si>
  <si>
    <t xml:space="preserve">Vice President of Insights and Analytics </t>
  </si>
  <si>
    <t xml:space="preserve">Cooler Screens Inc. </t>
  </si>
  <si>
    <t>Danielle Hobson</t>
  </si>
  <si>
    <t>Global Industry Marketing Lead, Transportation &amp; Mobility and Telecom, Media, &amp; Technology</t>
  </si>
  <si>
    <t>Palu Dedhia</t>
  </si>
  <si>
    <t xml:space="preserve">Principal Manager (Associate Director Level) - Primary Insights Department Lead </t>
  </si>
  <si>
    <t>Sang Hoon Paul Cha</t>
  </si>
  <si>
    <t>Head of Digital &amp; Media</t>
  </si>
  <si>
    <t>Matheus Fraga</t>
  </si>
  <si>
    <t xml:space="preserve">Consumer Insights Director </t>
  </si>
  <si>
    <t>Georgina M.</t>
  </si>
  <si>
    <t xml:space="preserve">HEAD OF STRATEGIC INSIGHTS </t>
  </si>
  <si>
    <t>Flavour Makers</t>
  </si>
  <si>
    <t>Michel Brok</t>
  </si>
  <si>
    <t xml:space="preserve">Head of Data &amp; Digital </t>
  </si>
  <si>
    <t>Manish Kumar</t>
  </si>
  <si>
    <t xml:space="preserve">Research Lead </t>
  </si>
  <si>
    <t>Novus Insights Private Limited</t>
  </si>
  <si>
    <t>Matt Hester</t>
  </si>
  <si>
    <t>Senior Director, European Consumer Insights Lead</t>
  </si>
  <si>
    <t>Allison Rescsanski</t>
  </si>
  <si>
    <t xml:space="preserve">Senior Analyst, Consumer Strategy and Insights (Beer) </t>
  </si>
  <si>
    <t>Michele Orlick</t>
  </si>
  <si>
    <t xml:space="preserve">Senior Vice President, Networks and Media </t>
  </si>
  <si>
    <t>Eric Tan</t>
  </si>
  <si>
    <t>Senior Director, Consumer Strategy &amp; Insights</t>
  </si>
  <si>
    <t>Joseph Gregov</t>
  </si>
  <si>
    <t xml:space="preserve">Manager - Advanced TV Data &amp; Insights </t>
  </si>
  <si>
    <t>Molly Rahiya</t>
  </si>
  <si>
    <t xml:space="preserve">VP, Audience Insights and Research </t>
  </si>
  <si>
    <t>UP Entertainment</t>
  </si>
  <si>
    <t>Meghan Palestis</t>
  </si>
  <si>
    <t>Senior Director, Consumer &amp; Market Insights, Scent &amp; Care</t>
  </si>
  <si>
    <t xml:space="preserve">Symrise AG </t>
  </si>
  <si>
    <t>Falguni Patel</t>
  </si>
  <si>
    <t xml:space="preserve">Manager of Research and Analytics </t>
  </si>
  <si>
    <t xml:space="preserve"> Harris Insights &amp; Analytics</t>
  </si>
  <si>
    <t>Ciro Orabona</t>
  </si>
  <si>
    <t xml:space="preserve">Pricing &amp; Market Insights Manager </t>
  </si>
  <si>
    <t>Kate Pascasio</t>
  </si>
  <si>
    <t>VP, Research</t>
  </si>
  <si>
    <t>Mark Schulman</t>
  </si>
  <si>
    <t xml:space="preserve">Senior Director, Veeva Crossix, Head of Crossix Insights </t>
  </si>
  <si>
    <t>Geoffrey Smith</t>
  </si>
  <si>
    <t xml:space="preserve">News Corp </t>
  </si>
  <si>
    <t>Eric Minkley</t>
  </si>
  <si>
    <t xml:space="preserve">Sr. Consultant - Consumer Insights </t>
  </si>
  <si>
    <t>Michael Nardi</t>
  </si>
  <si>
    <t xml:space="preserve"> Spark Foundry</t>
  </si>
  <si>
    <t>Jim Oliver</t>
  </si>
  <si>
    <t xml:space="preserve">VP, Chief Analytics Officer </t>
  </si>
  <si>
    <t xml:space="preserve"> eBay</t>
  </si>
  <si>
    <t>Michael Rogers</t>
  </si>
  <si>
    <t xml:space="preserve">Vice President Research </t>
  </si>
  <si>
    <t>Geeta Patel</t>
  </si>
  <si>
    <t>Lippe Taylor</t>
  </si>
  <si>
    <t>Dr Bikramjit Chaudhuri</t>
  </si>
  <si>
    <t>Senior Vice President and Global Head - Advanced Analytics and Data Sciences</t>
  </si>
  <si>
    <t>Datamatics Global Services Limited</t>
  </si>
  <si>
    <t>Michael Minardi</t>
  </si>
  <si>
    <t>Vice President, Analytic Consultant, Marketing Sciences</t>
  </si>
  <si>
    <t>Julia Menichilli</t>
  </si>
  <si>
    <t>Senior Vice President Product Management</t>
  </si>
  <si>
    <t>Joywyn Daniel</t>
  </si>
  <si>
    <t>MRC</t>
  </si>
  <si>
    <t>Gareth Ellis</t>
  </si>
  <si>
    <t>Head Of Data Analytics &amp; Research</t>
  </si>
  <si>
    <t>PKF Thailand</t>
  </si>
  <si>
    <t>Robert Pinon</t>
  </si>
  <si>
    <t>Senior Business Insight Manager (Global Amazon Team)</t>
  </si>
  <si>
    <t>Michelle Schloman</t>
  </si>
  <si>
    <t xml:space="preserve">Chief Analytics Officer </t>
  </si>
  <si>
    <t>Patrycja Herbowska-Tytro</t>
  </si>
  <si>
    <t xml:space="preserve">Head of Analytics Practice </t>
  </si>
  <si>
    <t>Thulasi Nambiar</t>
  </si>
  <si>
    <t xml:space="preserve">Director, Marketing Data Science and Analytics | Growth Strategy </t>
  </si>
  <si>
    <t>Steve Miller</t>
  </si>
  <si>
    <t xml:space="preserve">SVP, Analytics Director </t>
  </si>
  <si>
    <t>Kostis Manolitzas</t>
  </si>
  <si>
    <t xml:space="preserve">Head of Advanced Analytics </t>
  </si>
  <si>
    <t>Vrishali Bhandare</t>
  </si>
  <si>
    <t>Zafreen Zerilli</t>
  </si>
  <si>
    <t>SVP of Analytics &amp; Customer Insights</t>
  </si>
  <si>
    <t xml:space="preserve">Stella Rising (Formerly Women's Marketing) </t>
  </si>
  <si>
    <t>Lea Meszarosova</t>
  </si>
  <si>
    <t>Head of Data Strategy</t>
  </si>
  <si>
    <t xml:space="preserve">Brainlabs </t>
  </si>
  <si>
    <t>Jasper W. Lu</t>
  </si>
  <si>
    <t xml:space="preserve">Shopify </t>
  </si>
  <si>
    <t xml:space="preserve">Greater Boston </t>
  </si>
  <si>
    <t>Angel Aksentiev</t>
  </si>
  <si>
    <t>Senior Web Data Analyst</t>
  </si>
  <si>
    <t xml:space="preserve">BestSecret </t>
  </si>
  <si>
    <t>David Fateman</t>
  </si>
  <si>
    <t>VP Data Strategy and Delivery</t>
  </si>
  <si>
    <t>Tina Amatore</t>
  </si>
  <si>
    <t>Director Market Intelligence and Analytics</t>
  </si>
  <si>
    <t xml:space="preserve">Hostess Brands </t>
  </si>
  <si>
    <t>Cara Burke</t>
  </si>
  <si>
    <t>Senior Data Platforms Product Manager</t>
  </si>
  <si>
    <t>Shardul Katare</t>
  </si>
  <si>
    <t>Senior Web Analytics</t>
  </si>
  <si>
    <t>Jonathan Yam</t>
  </si>
  <si>
    <t>Senior Technical Data Consultant</t>
  </si>
  <si>
    <t xml:space="preserve">Braze </t>
  </si>
  <si>
    <t>JB Navarrete</t>
  </si>
  <si>
    <t>Manager of Web Analytics and Applications</t>
  </si>
  <si>
    <t xml:space="preserve">Capgemini </t>
  </si>
  <si>
    <t>Chris Nabors</t>
  </si>
  <si>
    <t xml:space="preserve">MERGE </t>
  </si>
  <si>
    <t>Nate Pretzlaf</t>
  </si>
  <si>
    <t>Director, CRM &amp; Analytics</t>
  </si>
  <si>
    <t xml:space="preserve">Kirkland's </t>
  </si>
  <si>
    <t>Howard Brener</t>
  </si>
  <si>
    <t>Area Owner</t>
  </si>
  <si>
    <t xml:space="preserve">Home Matters Caregiving Georgia </t>
  </si>
  <si>
    <t>Suyash Gandhi</t>
  </si>
  <si>
    <t>VP of Data Product Management</t>
  </si>
  <si>
    <t>Yash Shah</t>
  </si>
  <si>
    <t>Data Solution Strategist</t>
  </si>
  <si>
    <t xml:space="preserve">Syneos Health </t>
  </si>
  <si>
    <t>Chris Holbrook</t>
  </si>
  <si>
    <t>Data Analyst Lead</t>
  </si>
  <si>
    <t>not the right person to contact</t>
  </si>
  <si>
    <t>Chris Wilhelmi</t>
  </si>
  <si>
    <t>Chief Research &amp; Analytics Officer</t>
  </si>
  <si>
    <t>Jai Prakash</t>
  </si>
  <si>
    <t>Director, Planning Analytics and Technology</t>
  </si>
  <si>
    <t xml:space="preserve">Beam Suntory </t>
  </si>
  <si>
    <t>Anass Zatri</t>
  </si>
  <si>
    <t>James Pooley</t>
  </si>
  <si>
    <t xml:space="preserve">PebblePost </t>
  </si>
  <si>
    <t>J. Antonio Carbajal</t>
  </si>
  <si>
    <t>Marianne Rochet</t>
  </si>
  <si>
    <t>Head of BI Analytics &amp; Data science</t>
  </si>
  <si>
    <t xml:space="preserve">Prisma Media </t>
  </si>
  <si>
    <t>Adam Mudrick</t>
  </si>
  <si>
    <t>Raphael Mombellet</t>
  </si>
  <si>
    <t>Directeur Analyses Clients, Data Digitale, Outils et Performance</t>
  </si>
  <si>
    <t xml:space="preserve">Orange </t>
  </si>
  <si>
    <t>Paul C. Merrill</t>
  </si>
  <si>
    <t>Joe Sanfratello</t>
  </si>
  <si>
    <t>VP, Performance / Growth Marketing</t>
  </si>
  <si>
    <t xml:space="preserve">Hubble Contacts </t>
  </si>
  <si>
    <t>Christopher Webb</t>
  </si>
  <si>
    <t>Director of Marketing &amp; Head of Analytics and Insights</t>
  </si>
  <si>
    <t xml:space="preserve">The Honey Pot Company </t>
  </si>
  <si>
    <t>Matthew Becker</t>
  </si>
  <si>
    <t>Marketing Manager - Integrated Media</t>
  </si>
  <si>
    <t xml:space="preserve">Lowe's Companies, Inc. </t>
  </si>
  <si>
    <t>Chris Varner</t>
  </si>
  <si>
    <t>VP, Strategy + Advanced Analytics</t>
  </si>
  <si>
    <t xml:space="preserve">Known </t>
  </si>
  <si>
    <t>David Kahn</t>
  </si>
  <si>
    <t>Senior Associate / Analytics</t>
  </si>
  <si>
    <t>Jenneva Vargas</t>
  </si>
  <si>
    <t>Sr. Performance Marketing Strategist at Springbox, a Prophet company</t>
  </si>
  <si>
    <t xml:space="preserve">Springbox, a Prophet company </t>
  </si>
  <si>
    <t>Abby Quaid</t>
  </si>
  <si>
    <t>Manager, Marketing Performance and Insights</t>
  </si>
  <si>
    <t xml:space="preserve">Hilton </t>
  </si>
  <si>
    <t>Debra Wang</t>
  </si>
  <si>
    <t>Sr Mgr - Performance Marketing Paid Search</t>
  </si>
  <si>
    <t>Andrew Lee</t>
  </si>
  <si>
    <t>Senior Account Strategist - Gravity Global Performance Marketing</t>
  </si>
  <si>
    <t xml:space="preserve">Gravity Global </t>
  </si>
  <si>
    <t>Evan Scanzera</t>
  </si>
  <si>
    <t>Performance Marketing Leader-Family Care</t>
  </si>
  <si>
    <t>Diana King</t>
  </si>
  <si>
    <t>Campaign Manager, Performance Media</t>
  </si>
  <si>
    <t xml:space="preserve">Major League Baseball </t>
  </si>
  <si>
    <t>Javier Cornejo</t>
  </si>
  <si>
    <t>Performance Media Executive</t>
  </si>
  <si>
    <t>Daniel Rull</t>
  </si>
  <si>
    <t>Performance Media Strategist</t>
  </si>
  <si>
    <t xml:space="preserve">L.L.Bean </t>
  </si>
  <si>
    <t xml:space="preserve"> Greater Boston  </t>
  </si>
  <si>
    <t>Marta Granatir</t>
  </si>
  <si>
    <t>Kevin Churco</t>
  </si>
  <si>
    <t>Senior Group Manager, Performance Media</t>
  </si>
  <si>
    <t>Emily Mauser</t>
  </si>
  <si>
    <t>Performance Media Supervisor</t>
  </si>
  <si>
    <t xml:space="preserve">PGR Media </t>
  </si>
  <si>
    <t>Aaron Bailey</t>
  </si>
  <si>
    <t>Dawnn Mathews</t>
  </si>
  <si>
    <t xml:space="preserve">Performance Marketing Manager, Paid Social Media/Search </t>
  </si>
  <si>
    <t xml:space="preserve">Hearst Magazines </t>
  </si>
  <si>
    <t>Becky Dunford</t>
  </si>
  <si>
    <t>Director, Performance Media EMEA</t>
  </si>
  <si>
    <t>Manon Belinguier</t>
  </si>
  <si>
    <t>Paid Media Performance Director</t>
  </si>
  <si>
    <t xml:space="preserve">Greenlight </t>
  </si>
  <si>
    <t>Stephanie Davila</t>
  </si>
  <si>
    <t xml:space="preserve">Shutterfly </t>
  </si>
  <si>
    <t>Chris Mills</t>
  </si>
  <si>
    <t>Director of Marketing, Performance Media &amp; Omnichannel Activation</t>
  </si>
  <si>
    <t xml:space="preserve">Anthem </t>
  </si>
  <si>
    <t>Emma Finney</t>
  </si>
  <si>
    <t>Manager Of European Paid Performance Media</t>
  </si>
  <si>
    <t xml:space="preserve">TJX Europe </t>
  </si>
  <si>
    <t>Brad Costella</t>
  </si>
  <si>
    <t>Sr. Director, Performance Media</t>
  </si>
  <si>
    <t>Reuben Taylor</t>
  </si>
  <si>
    <t xml:space="preserve">Senior Director of Media and Performance Marketing </t>
  </si>
  <si>
    <t xml:space="preserve">CEC Entertainment </t>
  </si>
  <si>
    <t>Bryan Nisperos</t>
  </si>
  <si>
    <t>Director, Global Media and Performance Marketing</t>
  </si>
  <si>
    <t xml:space="preserve">Wizards of the Coast </t>
  </si>
  <si>
    <t>Rohan Bohra</t>
  </si>
  <si>
    <t>Senior Performance Media Manager</t>
  </si>
  <si>
    <t xml:space="preserve">Canon EMEA </t>
  </si>
  <si>
    <t>Edward Hoa</t>
  </si>
  <si>
    <t>Performance Media Lead</t>
  </si>
  <si>
    <t xml:space="preserve">H&amp;M </t>
  </si>
  <si>
    <t>Kevin Schultz</t>
  </si>
  <si>
    <t>Performance Media Manager, North America</t>
  </si>
  <si>
    <t xml:space="preserve">BISSELL Homecare, Inc. </t>
  </si>
  <si>
    <t>Emily Smith</t>
  </si>
  <si>
    <t>Product Manager, Media &amp; Entertainment Advertising</t>
  </si>
  <si>
    <t xml:space="preserve">Roku Inc. </t>
  </si>
  <si>
    <t>Joe Marin</t>
  </si>
  <si>
    <t xml:space="preserve">First Media US </t>
  </si>
  <si>
    <t>Grace Yeung</t>
  </si>
  <si>
    <t>VP, Performance Media Analytics &amp; Product Development</t>
  </si>
  <si>
    <t>Jackson Godard</t>
  </si>
  <si>
    <t>Senior Manager Performance Media - Television</t>
  </si>
  <si>
    <t>Bryan DiSanto</t>
  </si>
  <si>
    <t>Head of Paid Media &amp; Performance Marketing</t>
  </si>
  <si>
    <t xml:space="preserve">MADE BY GATHER </t>
  </si>
  <si>
    <t>Anukriti Deb</t>
  </si>
  <si>
    <t xml:space="preserve">Global Retail Data &amp; Analytics Manager </t>
  </si>
  <si>
    <t>Michael Belli</t>
  </si>
  <si>
    <t>Brookdal</t>
  </si>
  <si>
    <t>Joan Pons Barceló</t>
  </si>
  <si>
    <t>Digital Assets Manager</t>
  </si>
  <si>
    <t>Iberostar Group</t>
  </si>
  <si>
    <t>Gouravjeet Singh Ubhi</t>
  </si>
  <si>
    <t>Sr. Manager, Digital Analytics &amp; Data Science</t>
  </si>
  <si>
    <t>PACSUN</t>
  </si>
  <si>
    <t>Kevin Thai</t>
  </si>
  <si>
    <t>Senior Manager, Customer and Commercial Analytics</t>
  </si>
  <si>
    <t>KASUMI BAN</t>
  </si>
  <si>
    <t>General Manager, Data Driven Marketing Advanced Division</t>
  </si>
  <si>
    <t>Rakuten</t>
  </si>
  <si>
    <t>Angie Dinh</t>
  </si>
  <si>
    <t>Data Scientist, Corporate Strategy</t>
  </si>
  <si>
    <t>SimpliSafe</t>
  </si>
  <si>
    <t>Wesley Pasfield</t>
  </si>
  <si>
    <t>Lark Health</t>
  </si>
  <si>
    <t>Pu Li</t>
  </si>
  <si>
    <t>VP，Chief Data Scientist, Data &amp; Analytics, Consumer</t>
  </si>
  <si>
    <t>Matt Maceyka</t>
  </si>
  <si>
    <t>Vice President of Strategy and Analytics</t>
  </si>
  <si>
    <t>American Credit Acceptance</t>
  </si>
  <si>
    <t>Stefan Gehlen</t>
  </si>
  <si>
    <t>Data &amp; Operations Lead</t>
  </si>
  <si>
    <t>Shippit</t>
  </si>
  <si>
    <t>Mary Rogier</t>
  </si>
  <si>
    <t>Senior Director. data science</t>
  </si>
  <si>
    <t>Krisztian Nemeth</t>
  </si>
  <si>
    <t xml:space="preserve">Data Director </t>
  </si>
  <si>
    <t>Albert Hinojosa</t>
  </si>
  <si>
    <t xml:space="preserve">Data Analyst - Sales Specialist </t>
  </si>
  <si>
    <t>ALDI ESPAÑA</t>
  </si>
  <si>
    <t>Valerie Hicklin</t>
  </si>
  <si>
    <t>VP Marketing Analytics</t>
  </si>
  <si>
    <t>Nathan Parmeswar</t>
  </si>
  <si>
    <t>Market Data Scientist</t>
  </si>
  <si>
    <t>Avantor</t>
  </si>
  <si>
    <t>Angela Blackwell</t>
  </si>
  <si>
    <t>Senior Director, Insights &amp; International Marketing</t>
  </si>
  <si>
    <t>Jamieson Wellness Inc.</t>
  </si>
  <si>
    <t>Stan Thomas</t>
  </si>
  <si>
    <t>VP, Multi-Platform Growth &amp; Development</t>
  </si>
  <si>
    <t>Paul Cantwell</t>
  </si>
  <si>
    <t>Pierce Media &amp; Advertising Ltd</t>
  </si>
  <si>
    <t>Jamie Klein</t>
  </si>
  <si>
    <t xml:space="preserve">Campaign Analytics Manager (Europe) </t>
  </si>
  <si>
    <t xml:space="preserve"> VICE Media</t>
  </si>
  <si>
    <t>Emelia M.</t>
  </si>
  <si>
    <t xml:space="preserve">General Manager Data &amp; Insights </t>
  </si>
  <si>
    <t>TVNZ</t>
  </si>
  <si>
    <t>Andrew Gregory</t>
  </si>
  <si>
    <t xml:space="preserve">Head of Research &amp; Customer Insights, SVP </t>
  </si>
  <si>
    <t xml:space="preserve">Citizens Bank </t>
  </si>
  <si>
    <t>Akash Baraiya</t>
  </si>
  <si>
    <t xml:space="preserve">Associate Director - PFNA Insights &amp; BI COE Lead </t>
  </si>
  <si>
    <t>Irving Turner</t>
  </si>
  <si>
    <t xml:space="preserve">VP, Analytics Operations </t>
  </si>
  <si>
    <t>Inmar</t>
  </si>
  <si>
    <t>Sarah Chaten</t>
  </si>
  <si>
    <t xml:space="preserve">Senior Director, Advertising Measurement and Strategy </t>
  </si>
  <si>
    <t>Holler</t>
  </si>
  <si>
    <t>Rahul Nayampally</t>
  </si>
  <si>
    <t xml:space="preserve">Head of Analytics Products, VP </t>
  </si>
  <si>
    <t>Verisk</t>
  </si>
  <si>
    <t>Nicco de Jesus</t>
  </si>
  <si>
    <t xml:space="preserve">Director and Head of Advanced Analytics </t>
  </si>
  <si>
    <t>Salvatore Grassi</t>
  </si>
  <si>
    <t xml:space="preserve">Assoc Director Data Strategy &amp; Analytics </t>
  </si>
  <si>
    <t>Nomita Moterao</t>
  </si>
  <si>
    <t>Sr Marketing Manager-Lead Media and Digital Marketing</t>
  </si>
  <si>
    <t xml:space="preserve"> ZEE5</t>
  </si>
  <si>
    <t>Gilles Moser</t>
  </si>
  <si>
    <t xml:space="preserve">CHC Global Analytics Head </t>
  </si>
  <si>
    <t>Thomas McGuire</t>
  </si>
  <si>
    <t>Vice President Sales &amp; Commercial Service Line Leader - Solution Architect</t>
  </si>
  <si>
    <t>Pınar Kuyucu Soğancı</t>
  </si>
  <si>
    <t xml:space="preserve">Marketing Analytics and Data Science </t>
  </si>
  <si>
    <t>Verimuch Data Analysis &amp; Visualisation</t>
  </si>
  <si>
    <t>Pete Frend</t>
  </si>
  <si>
    <t xml:space="preserve">Principal (Partner) | Technology, Media, and Telecommunications | KPMG Strategy </t>
  </si>
  <si>
    <t>Jeff Chung</t>
  </si>
  <si>
    <t>Associate Director, Global Brand Strategy &amp; Corporate Communications</t>
  </si>
  <si>
    <t>Sarah Morgan</t>
  </si>
  <si>
    <t xml:space="preserve">Director, Media </t>
  </si>
  <si>
    <t>Kai-Ray Wang</t>
  </si>
  <si>
    <t xml:space="preserve">Senior Manager, Advanced Analytics </t>
  </si>
  <si>
    <t>Ashima Sahni</t>
  </si>
  <si>
    <t xml:space="preserve">Manager, Retail and eCommerce Analytics </t>
  </si>
  <si>
    <t>Steven Kamin</t>
  </si>
  <si>
    <t xml:space="preserve">Director, Crossix Analytics Services </t>
  </si>
  <si>
    <t>David Tung</t>
  </si>
  <si>
    <t xml:space="preserve">Sr. Manager Product Management - Pricing &amp; Profit </t>
  </si>
  <si>
    <t>Suraj Malpani</t>
  </si>
  <si>
    <t>George Tosounidis</t>
  </si>
  <si>
    <t>Senior Media Performance Executive</t>
  </si>
  <si>
    <t>Kevin Noonan</t>
  </si>
  <si>
    <t>VP Consumer Data and Analytics</t>
  </si>
  <si>
    <t>Haojie (Jerry) Meng</t>
  </si>
  <si>
    <t>Lauren Gallo</t>
  </si>
  <si>
    <t xml:space="preserve">Mission Foods </t>
  </si>
  <si>
    <t>Brendan Pescatore</t>
  </si>
  <si>
    <t>Integrated Marketing Analytics Manager</t>
  </si>
  <si>
    <t xml:space="preserve">Matter Communications </t>
  </si>
  <si>
    <t>Brian Midili</t>
  </si>
  <si>
    <t>VP, Experience Analytics</t>
  </si>
  <si>
    <t xml:space="preserve">RAPP </t>
  </si>
  <si>
    <t>Wayne Obetz</t>
  </si>
  <si>
    <t>Senior Vice President, Investment Analytics &amp; Decision Sciences</t>
  </si>
  <si>
    <t>Saravana Annamalai</t>
  </si>
  <si>
    <t xml:space="preserve">Syneos Health Communications </t>
  </si>
  <si>
    <t>Dominic Searson</t>
  </si>
  <si>
    <t xml:space="preserve">Merkle EMEA </t>
  </si>
  <si>
    <t>Kamer Toker-Yildiz</t>
  </si>
  <si>
    <t>George Chua</t>
  </si>
  <si>
    <t xml:space="preserve">Regional Head of Digital Marketing, Asia </t>
  </si>
  <si>
    <t>Vijoy Gopalakrishnan</t>
  </si>
  <si>
    <t xml:space="preserve">Chief Research Officer </t>
  </si>
  <si>
    <t>iSpot.tv</t>
  </si>
  <si>
    <t>Xue Yan</t>
  </si>
  <si>
    <t xml:space="preserve">Principal - Data Science </t>
  </si>
  <si>
    <t>Therese Meaney</t>
  </si>
  <si>
    <t>Venkata Ragi</t>
  </si>
  <si>
    <t>Assistant Vice President - Analytics and Data Science Delivery</t>
  </si>
  <si>
    <t>GENPACT</t>
  </si>
  <si>
    <t>Melissa Krauss</t>
  </si>
  <si>
    <t xml:space="preserve">Senior Director of Corporate Strategy </t>
  </si>
  <si>
    <t>Ajeshkumar Vijayadas</t>
  </si>
  <si>
    <t>Statistician (Data Analytics, Econometric Data Modeling &amp; Forecasting and Regulatory Compliance)</t>
  </si>
  <si>
    <t>Qatar Central Bank</t>
  </si>
  <si>
    <t>Ryan Cristal</t>
  </si>
  <si>
    <t>Data Analytics, Service Strategy and Governance, Office of the Chief Information Officer</t>
  </si>
  <si>
    <t>Peace Corps</t>
  </si>
  <si>
    <t>Anuj Bansal</t>
  </si>
  <si>
    <t xml:space="preserve">Tata Consultancy Services </t>
  </si>
  <si>
    <t>Brian Painter</t>
  </si>
  <si>
    <t>Laure Foullon</t>
  </si>
  <si>
    <t>Michael Orsinger</t>
  </si>
  <si>
    <t>Manager, Digital Analytics &amp; Testing</t>
  </si>
  <si>
    <t xml:space="preserve">David's Bridal </t>
  </si>
  <si>
    <t>Neal Ratanshi</t>
  </si>
  <si>
    <t>Commercial Analytics And Planning Manager</t>
  </si>
  <si>
    <t xml:space="preserve">Joules </t>
  </si>
  <si>
    <t>Dennis Smith</t>
  </si>
  <si>
    <t>Data Scientist Manager of Commercial Analytics</t>
  </si>
  <si>
    <t xml:space="preserve">Mattel, Inc. </t>
  </si>
  <si>
    <t>Artin Sarkisian</t>
  </si>
  <si>
    <t xml:space="preserve">Golden Hippo Media </t>
  </si>
  <si>
    <t>Gavin Olmstead</t>
  </si>
  <si>
    <t>Sr Director, Performance Analytics</t>
  </si>
  <si>
    <t>Myrsije Kasmi</t>
  </si>
  <si>
    <t xml:space="preserve">Nickelodeon </t>
  </si>
  <si>
    <t>Brett Hogan</t>
  </si>
  <si>
    <t xml:space="preserve">Sr. Data analyst Enterprise Analytics </t>
  </si>
  <si>
    <t>Cabela's</t>
  </si>
  <si>
    <t>Rahul Shah</t>
  </si>
  <si>
    <t xml:space="preserve">Campbell Soup Company </t>
  </si>
  <si>
    <t>AJ van Nispen</t>
  </si>
  <si>
    <t>Kathy Tran</t>
  </si>
  <si>
    <t>Analyst in Marketing Analytics</t>
  </si>
  <si>
    <t>Westwing Home &amp; Living</t>
  </si>
  <si>
    <t>Mariko S.</t>
  </si>
  <si>
    <t xml:space="preserve">PIXACORE </t>
  </si>
  <si>
    <t>Tim Wilson</t>
  </si>
  <si>
    <t xml:space="preserve">Search Discovery </t>
  </si>
  <si>
    <t>Romulus DSouza</t>
  </si>
  <si>
    <t>Associate Director, Marketing Analytics &amp; Business Intelligence (Allergan Aesthetics)</t>
  </si>
  <si>
    <t>William Young</t>
  </si>
  <si>
    <t>Walmart Data Ventures | Walmart Luminate - New Business Development</t>
  </si>
  <si>
    <t>Walmart Luminate</t>
  </si>
  <si>
    <t>Michael Gutkins</t>
  </si>
  <si>
    <t>Httpool</t>
  </si>
  <si>
    <t>Praveen Singaraju</t>
  </si>
  <si>
    <t>Advanced Analytics and Data Science</t>
  </si>
  <si>
    <t>Venu Gopal Kodumagulla</t>
  </si>
  <si>
    <t>Ziyao Zhu</t>
  </si>
  <si>
    <t>Data Scientist - Manager at Accenture</t>
  </si>
  <si>
    <t>Andrew Hobson</t>
  </si>
  <si>
    <t>Chiranjiv Jena</t>
  </si>
  <si>
    <t xml:space="preserve">Assocciate Data Scientist - Business Analytics </t>
  </si>
  <si>
    <t>Hypersonix Inc.</t>
  </si>
  <si>
    <t>Diego MORENO</t>
  </si>
  <si>
    <t>Digital Ape</t>
  </si>
  <si>
    <t>Jang Bahadur Singh Umath</t>
  </si>
  <si>
    <t xml:space="preserve">Specialist data scientist </t>
  </si>
  <si>
    <t>Accenture AI</t>
  </si>
  <si>
    <t>Charlotte Yi-Chen Li</t>
  </si>
  <si>
    <t xml:space="preserve">Senior Sales Consultant - Big Data Applications </t>
  </si>
  <si>
    <t>FarEasTone Telecom</t>
  </si>
  <si>
    <t>Sumeet Roy</t>
  </si>
  <si>
    <t>Assistant Manager (Corporate - Data Science &amp; Services - Global)</t>
  </si>
  <si>
    <t>Zach Feinstein</t>
  </si>
  <si>
    <t>Data Science Quality Analyst</t>
  </si>
  <si>
    <t>Blue Cross and Blue Shield of Minnesota</t>
  </si>
  <si>
    <t>Ambrish Gupta</t>
  </si>
  <si>
    <t xml:space="preserve">Data Scientist - 3, MTS - 2 </t>
  </si>
  <si>
    <t>Abhishek Vatsa</t>
  </si>
  <si>
    <t xml:space="preserve">Senior Manager, Data Analytics </t>
  </si>
  <si>
    <t>Marsh &amp; McLennan Companies</t>
  </si>
  <si>
    <t>Paulo Shindi Kuniyoshi</t>
  </si>
  <si>
    <t>Diretor de Dados &amp; Analytics</t>
  </si>
  <si>
    <t>Mahesh Padoshi</t>
  </si>
  <si>
    <t>Associate Director - Digital Transformation, Strategy &amp; Deployment</t>
  </si>
  <si>
    <t xml:space="preserve">Head of Acquisition Analytics and Marketing Data Science (ML) </t>
  </si>
  <si>
    <t>Romit Jadhwani</t>
  </si>
  <si>
    <t xml:space="preserve">Head of Growth Analytics, Data Science and Business Intelligence </t>
  </si>
  <si>
    <t>Srini Prabhala</t>
  </si>
  <si>
    <t xml:space="preserve">SVP Data, Analytics and Innovation </t>
  </si>
  <si>
    <t>Citigroup</t>
  </si>
  <si>
    <t>Cindy Zhou</t>
  </si>
  <si>
    <t>Lu Yan</t>
  </si>
  <si>
    <t>Analytics Manager, Marketing Acceleration</t>
  </si>
  <si>
    <t>Brian Zelasny</t>
  </si>
  <si>
    <t>Senior Marketing Analyst, Business Acquisition</t>
  </si>
  <si>
    <t>FULLBEAUTY</t>
  </si>
  <si>
    <t>Joel Hoff</t>
  </si>
  <si>
    <t>Nishid Patel</t>
  </si>
  <si>
    <t>Lead Analyst - Digital Marketing Analytics</t>
  </si>
  <si>
    <t>Cliff Countryman</t>
  </si>
  <si>
    <t>Senior Director of eCommerce Planning, Analytics &amp; Operations</t>
  </si>
  <si>
    <t>Chico's FAS</t>
  </si>
  <si>
    <t>Adrian X. Miramontes</t>
  </si>
  <si>
    <t>Chief Financial Officer</t>
  </si>
  <si>
    <t>Boston Proper</t>
  </si>
  <si>
    <t>Jorge Alberto Cid Arriaga</t>
  </si>
  <si>
    <t>Grupo Jumex</t>
  </si>
  <si>
    <t>Nicolás López Martí</t>
  </si>
  <si>
    <t>Sr. Director LATAM</t>
  </si>
  <si>
    <t>Haley Glazer</t>
  </si>
  <si>
    <t>Analytics Lead, Brand Partnership Measurement</t>
  </si>
  <si>
    <t xml:space="preserve">Gopuff </t>
  </si>
  <si>
    <t>Adam Dunlavey</t>
  </si>
  <si>
    <t xml:space="preserve">Rodan + Fields </t>
  </si>
  <si>
    <t>Semyon Mayorov</t>
  </si>
  <si>
    <t xml:space="preserve">Yandex </t>
  </si>
  <si>
    <t>Lisa Šabović</t>
  </si>
  <si>
    <t xml:space="preserve">Mediahub Worldwide </t>
  </si>
  <si>
    <t>Julie Bennett</t>
  </si>
  <si>
    <t xml:space="preserve">Penske Media Corporation </t>
  </si>
  <si>
    <t>Mehrdad Orang</t>
  </si>
  <si>
    <t>Director, Analytics &amp; Data Platforms</t>
  </si>
  <si>
    <t xml:space="preserve">MGM </t>
  </si>
  <si>
    <t>Danielle Otero</t>
  </si>
  <si>
    <t>SVP Global Paid Media &amp; Analytics</t>
  </si>
  <si>
    <t xml:space="preserve">Lionsgate </t>
  </si>
  <si>
    <t>Anita Sheares</t>
  </si>
  <si>
    <t>Associate Director, Performance &amp; Content Marketing</t>
  </si>
  <si>
    <t xml:space="preserve">Marvel Entertainment </t>
  </si>
  <si>
    <t>Keith Van Houw</t>
  </si>
  <si>
    <t>Ryan Johnson</t>
  </si>
  <si>
    <t>Executive Director, Audience Analytics &amp; Media Measurement</t>
  </si>
  <si>
    <t>Quinn Doyle</t>
  </si>
  <si>
    <t xml:space="preserve">SeaWorld Parks &amp; Entertainment </t>
  </si>
  <si>
    <t>Liliya Pavlova</t>
  </si>
  <si>
    <t>Performance Marketing Manger</t>
  </si>
  <si>
    <t xml:space="preserve">Merlin Entertainments </t>
  </si>
  <si>
    <t>Ralph Vu</t>
  </si>
  <si>
    <t xml:space="preserve">Jazz Pharmaceuticals </t>
  </si>
  <si>
    <t xml:space="preserve"> Greater Philadelphia  </t>
  </si>
  <si>
    <t>Melanie Latchman</t>
  </si>
  <si>
    <t>Director, Reputation Research and Analytics</t>
  </si>
  <si>
    <t>Brandon Ballew</t>
  </si>
  <si>
    <t xml:space="preserve">Public Storage </t>
  </si>
  <si>
    <t>Shawn Mayers</t>
  </si>
  <si>
    <t>James Angerman</t>
  </si>
  <si>
    <t>Associate Director, Analytics Measurement Strategy &amp; Architecture</t>
  </si>
  <si>
    <t>Mohan Namboodiri</t>
  </si>
  <si>
    <t>Moiz Ahmed Khayyam</t>
  </si>
  <si>
    <t>DWP</t>
  </si>
  <si>
    <t>Mike Pan</t>
  </si>
  <si>
    <t xml:space="preserve">DWA </t>
  </si>
  <si>
    <t>Danning Song</t>
  </si>
  <si>
    <t>Sr. Manager Digital Analytics</t>
  </si>
  <si>
    <t xml:space="preserve">Dolby Laboratories </t>
  </si>
  <si>
    <t>Trina R. Maitra</t>
  </si>
  <si>
    <t>Marketing Data Science &amp; Analytics</t>
  </si>
  <si>
    <t xml:space="preserve"> CVS Health</t>
  </si>
  <si>
    <t>Shreya T.</t>
  </si>
  <si>
    <t xml:space="preserve">Marketing Analytics Data Science </t>
  </si>
  <si>
    <t>Angelo Jan TANGLAO</t>
  </si>
  <si>
    <t>Data Science Manager (Financial, Risk, Product, Marketing Data Science | Advanced Analytics)</t>
  </si>
  <si>
    <t>AXA Philippines</t>
  </si>
  <si>
    <t>Berker E.</t>
  </si>
  <si>
    <t xml:space="preserve">Head of Marketing Analytics &amp; Data Science </t>
  </si>
  <si>
    <t>Garanti BBVA Payment Systems</t>
  </si>
  <si>
    <t>Mary Fitzgerald Bohan</t>
  </si>
  <si>
    <t>Senior Brand Marketing Analytics &amp; Data Science Lead</t>
  </si>
  <si>
    <t>Samidh Bhagwat</t>
  </si>
  <si>
    <t>Data Science Manager - Marketing Analytics</t>
  </si>
  <si>
    <t>HDFC Bank</t>
  </si>
  <si>
    <t>Serdar Kiraz</t>
  </si>
  <si>
    <t xml:space="preserve">Head of Data Science, Marketing Analytics </t>
  </si>
  <si>
    <t>Beymen</t>
  </si>
  <si>
    <t>Jacob Claussen</t>
  </si>
  <si>
    <t xml:space="preserve">Senior Manager, Marketing Analytics/Data Science </t>
  </si>
  <si>
    <t>Brittany Hink</t>
  </si>
  <si>
    <t>Manager, Marketing Analytics &amp; Data Science</t>
  </si>
  <si>
    <t>SHRM</t>
  </si>
  <si>
    <t>Jakub Jez</t>
  </si>
  <si>
    <t>Head of Data, Data Science, Analytics, and MarTech Engineering &amp; Product Management</t>
  </si>
  <si>
    <t>Afia Zaheer</t>
  </si>
  <si>
    <t xml:space="preserve">Director, Marketing Analytics &amp; Data Science - Cloud Marketing </t>
  </si>
  <si>
    <t>Bartosz Szafran</t>
  </si>
  <si>
    <t xml:space="preserve">Global Marketing Analytics &amp; Data Science Lead </t>
  </si>
  <si>
    <t>Guillaume Wagner</t>
  </si>
  <si>
    <t xml:space="preserve">Team Lead Marketing Analytics &amp; Data Science </t>
  </si>
  <si>
    <t>Natasha Rana</t>
  </si>
  <si>
    <t>Manager Data Science, Marketing Analytics</t>
  </si>
  <si>
    <t>Irena Bojarovska</t>
  </si>
  <si>
    <t>Mohammad Anan Javed</t>
  </si>
  <si>
    <t xml:space="preserve">Sr Data Analyst - Marketing Analytics &amp; Data Science </t>
  </si>
  <si>
    <t>The Home Depot Canada</t>
  </si>
  <si>
    <t>Kapila Sood</t>
  </si>
  <si>
    <t xml:space="preserve">Principal: Data Science | Analytics | Digital Marketing </t>
  </si>
  <si>
    <t>Ming Zhong</t>
  </si>
  <si>
    <t>Head of B2B and Regional Marketing Analytics, Data Science Manager II</t>
  </si>
  <si>
    <t>Danny Hsieh, MBAn</t>
  </si>
  <si>
    <t>Data Engineering &amp; Application Support Manager, Marketing Science: Data Innovation | CRM &amp; Analytics</t>
  </si>
  <si>
    <t>Khaled Abd Allah</t>
  </si>
  <si>
    <t xml:space="preserve">Data Science, CVM, Marketing Analytics &amp; Marketing Campaign Senior Consultant </t>
  </si>
  <si>
    <t>Saudi Telecom Company</t>
  </si>
  <si>
    <t>Shishir Gupta</t>
  </si>
  <si>
    <t xml:space="preserve">Director, Global Customer Marketing Data Science &amp; Analytics </t>
  </si>
  <si>
    <t>Mavis Wang</t>
  </si>
  <si>
    <t xml:space="preserve">Supervisor, Data Analytics - Marketing Science </t>
  </si>
  <si>
    <t>OMG23</t>
  </si>
  <si>
    <t>Nurur Rahman</t>
  </si>
  <si>
    <t>Data Science Lead, Insurance Analytics &amp; Digital Marketing</t>
  </si>
  <si>
    <t>Guardian Life Insurance Company of America</t>
  </si>
  <si>
    <t>Hassan Siddiqui</t>
  </si>
  <si>
    <t xml:space="preserve">Data Science Team lead - Marketing Analytics (Personal loan, Credit cards, Consumer durables) </t>
  </si>
  <si>
    <t>Kotak Mahindra Bank</t>
  </si>
  <si>
    <t>Suwodi Bordoloi</t>
  </si>
  <si>
    <t>Senior Manager/Data Science - Precision Marketing and Digital Analytics</t>
  </si>
  <si>
    <t>Alexandria Duke</t>
  </si>
  <si>
    <t xml:space="preserve">Director, Marketing Analytics &amp; Data Science </t>
  </si>
  <si>
    <t>Deepak Ravikumar Sriram</t>
  </si>
  <si>
    <t xml:space="preserve">Senior Data Scientist - Marketing Analytics/Ad Science </t>
  </si>
  <si>
    <t>Andy Gallagher</t>
  </si>
  <si>
    <t>Vice President, Client Engagement</t>
  </si>
  <si>
    <t>Analytic Partners</t>
  </si>
  <si>
    <t>Greg Dunbar</t>
  </si>
  <si>
    <t>EVP, Enterprise Solutions</t>
  </si>
  <si>
    <t>Jay Fowdar</t>
  </si>
  <si>
    <t>European Director of Product</t>
  </si>
  <si>
    <t>Karen Gallantry</t>
  </si>
  <si>
    <t>Chief Revenue Officer (CRO)</t>
  </si>
  <si>
    <t>mParticle</t>
  </si>
  <si>
    <t>Pedro Cosa</t>
  </si>
  <si>
    <t>Data General Manager</t>
  </si>
  <si>
    <t>News UK</t>
  </si>
  <si>
    <t>Suhail Khan</t>
  </si>
  <si>
    <t>Hrishikesh Babar</t>
  </si>
  <si>
    <t>Senior Analyst - Marketing Analytics &amp; Data Science</t>
  </si>
  <si>
    <t>Joe Coleman</t>
  </si>
  <si>
    <t>Senior Director, Marketing Analytics &amp; Data Science</t>
  </si>
  <si>
    <t>Juniper Networks</t>
  </si>
  <si>
    <t>Bisakha Peskin</t>
  </si>
  <si>
    <t xml:space="preserve">Head of Data Science, Marketing </t>
  </si>
  <si>
    <t xml:space="preserve">MassMutual </t>
  </si>
  <si>
    <t>Loren Marti</t>
  </si>
  <si>
    <t>Prevedere</t>
  </si>
  <si>
    <t>Jin Zhou</t>
  </si>
  <si>
    <t>Victoria Nicholson</t>
  </si>
  <si>
    <t>Data Intelligence and Marketing Performance Manager</t>
  </si>
  <si>
    <t>Rakshit Kapoor</t>
  </si>
  <si>
    <t>Chief Data Officer, Europe Head of Data Transformation</t>
  </si>
  <si>
    <t>Angel Serrano</t>
  </si>
  <si>
    <t>Monica Gonzalez Peñas</t>
  </si>
  <si>
    <t>Market Management Director</t>
  </si>
  <si>
    <t>Brittany Biela</t>
  </si>
  <si>
    <t>Sportsman's Warehouse</t>
  </si>
  <si>
    <t>Joseph Hammond</t>
  </si>
  <si>
    <t xml:space="preserve">2nd Order Solutions </t>
  </si>
  <si>
    <t>Olivia Haverson</t>
  </si>
  <si>
    <t>Shopper Marketing Director</t>
  </si>
  <si>
    <t>Kevin Hartz</t>
  </si>
  <si>
    <t>Kelly Ann Corle</t>
  </si>
  <si>
    <t>Michelle Martinis</t>
  </si>
  <si>
    <t>Head Of Marketing, Home Owner, Personal Bank Marketing, Data, Analytics &amp; Strategy Execution</t>
  </si>
  <si>
    <t>NAB</t>
  </si>
  <si>
    <t>Preston Sagastegui-Smith</t>
  </si>
  <si>
    <t xml:space="preserve">Billie, Inc. </t>
  </si>
  <si>
    <t>Lawrence Mier</t>
  </si>
  <si>
    <t>Senior Manager, Analytics &amp; Optimization</t>
  </si>
  <si>
    <t xml:space="preserve">Curamando </t>
  </si>
  <si>
    <t>Benjamin Cockrel</t>
  </si>
  <si>
    <t xml:space="preserve">Masterworks </t>
  </si>
  <si>
    <t>Julissa Rodriguez</t>
  </si>
  <si>
    <t>Associate Manager, Audience Analytics</t>
  </si>
  <si>
    <t xml:space="preserve">Darden </t>
  </si>
  <si>
    <t>Alexandra Kozyri</t>
  </si>
  <si>
    <t>Senior Customer Analytics Manager</t>
  </si>
  <si>
    <t>Sajad Zahedi</t>
  </si>
  <si>
    <t>Data analytics (Business &amp; Marketing Strategy)</t>
  </si>
  <si>
    <t xml:space="preserve">Kung Fu Tea </t>
  </si>
  <si>
    <t>Can Ozkan</t>
  </si>
  <si>
    <t>vezda Dermendzhieva</t>
  </si>
  <si>
    <t>Analytics Client Director</t>
  </si>
  <si>
    <t>Tim Fox</t>
  </si>
  <si>
    <t xml:space="preserve">Relevant Radio </t>
  </si>
  <si>
    <t>Kerryn Welle</t>
  </si>
  <si>
    <t>Senior Manager, Research &amp; Analytics / Content Performance Analytics</t>
  </si>
  <si>
    <t>Benjamin Brady</t>
  </si>
  <si>
    <t>Joe Chihos</t>
  </si>
  <si>
    <t>Manager - Digital Analytics and Testing</t>
  </si>
  <si>
    <t xml:space="preserve">Travel + Leisure Co. </t>
  </si>
  <si>
    <t>Kailee Padolewski</t>
  </si>
  <si>
    <t>Head of Product Marketing Analytics</t>
  </si>
  <si>
    <t xml:space="preserve">Atlassian </t>
  </si>
  <si>
    <t>Cen GUO</t>
  </si>
  <si>
    <t>Consultante Senior Data &amp; Digital Analytics</t>
  </si>
  <si>
    <t xml:space="preserve">AVISIA </t>
  </si>
  <si>
    <t>Bernardo Battistotti</t>
  </si>
  <si>
    <t>Betclic Group</t>
  </si>
  <si>
    <t>Ryan McClurkin</t>
  </si>
  <si>
    <t>Senior Vice President Business Analytics</t>
  </si>
  <si>
    <t xml:space="preserve">Jewelry Television </t>
  </si>
  <si>
    <t>Robert Ranieri</t>
  </si>
  <si>
    <t xml:space="preserve">Edgewell Personal Care </t>
  </si>
  <si>
    <t>Ryan Siavelis</t>
  </si>
  <si>
    <t>Pooja Asthana</t>
  </si>
  <si>
    <t>Digital Marketing Strategist - Analytics</t>
  </si>
  <si>
    <t xml:space="preserve">VCU Health </t>
  </si>
  <si>
    <t>Matthew Song</t>
  </si>
  <si>
    <t>Consultant, Data Analytics and Market Access</t>
  </si>
  <si>
    <t xml:space="preserve">Valuate Health Consultancy </t>
  </si>
  <si>
    <t>Gaurav Mishra</t>
  </si>
  <si>
    <t>Kali Prasad</t>
  </si>
  <si>
    <t>Principal, Operations Analytics and Data Science</t>
  </si>
  <si>
    <t xml:space="preserve">Bristol Myers Squibb </t>
  </si>
  <si>
    <t>Celia Wilson</t>
  </si>
  <si>
    <t>Daniel Pulvino</t>
  </si>
  <si>
    <t>Senior Manager, Customer Analytics</t>
  </si>
  <si>
    <t>Willy Hu</t>
  </si>
  <si>
    <t>Dr.-Ing. Curt Cramer</t>
  </si>
  <si>
    <t>Geschäftsführer / VP &amp; Global Head of Analytics</t>
  </si>
  <si>
    <t xml:space="preserve">Lidl International </t>
  </si>
  <si>
    <t>Karan Gill</t>
  </si>
  <si>
    <t>Sr. Manager, Advanced Analytics</t>
  </si>
  <si>
    <t>David Garcia</t>
  </si>
  <si>
    <t>Executive Director Analytics &amp; Optimization</t>
  </si>
  <si>
    <t xml:space="preserve">Foxwoods Resort Casino </t>
  </si>
  <si>
    <t>Tri Ngo</t>
  </si>
  <si>
    <t xml:space="preserve">Tiege Hanley LLC </t>
  </si>
  <si>
    <t>J. Damien DeLuca</t>
  </si>
  <si>
    <t>Group Vice President, Workforce Strategy and Analytics</t>
  </si>
  <si>
    <t xml:space="preserve">Ross Stores, Inc. </t>
  </si>
  <si>
    <t>Benjamin Ringel</t>
  </si>
  <si>
    <t>Manager, Integrated Analytics - Multiple Myeloma</t>
  </si>
  <si>
    <t xml:space="preserve">The Janssen Pharmaceutical Companies of Johnson &amp; Johnson </t>
  </si>
  <si>
    <t>Gavin Tan</t>
  </si>
  <si>
    <t>Manager, Analytics &amp; Measurement</t>
  </si>
  <si>
    <t>Laura Klipp</t>
  </si>
  <si>
    <t xml:space="preserve">Analytics Team Lead </t>
  </si>
  <si>
    <t>Hippo Insurance</t>
  </si>
  <si>
    <t>Adam Sanders</t>
  </si>
  <si>
    <t>James Nowselski</t>
  </si>
  <si>
    <t>Demand Analytics Manager</t>
  </si>
  <si>
    <t xml:space="preserve">LEGO Group </t>
  </si>
  <si>
    <t>Andreas Richardon</t>
  </si>
  <si>
    <t>Team Lead Sales &amp; Analytics</t>
  </si>
  <si>
    <t xml:space="preserve">Ersatzteil-lager.com </t>
  </si>
  <si>
    <t>Sharon Lichten-Stenger</t>
  </si>
  <si>
    <t>Vice President Prudential Marketing</t>
  </si>
  <si>
    <t>Sebastian Wendland</t>
  </si>
  <si>
    <t>International Marketing Director</t>
  </si>
  <si>
    <t>Lidl in Deutschland</t>
  </si>
  <si>
    <t>Cheryl Pruden</t>
  </si>
  <si>
    <t xml:space="preserve">SVP, Marketing Insights </t>
  </si>
  <si>
    <t>Citi Group</t>
  </si>
  <si>
    <t>Brittany Harshbarger</t>
  </si>
  <si>
    <t>Vita Coco</t>
  </si>
  <si>
    <t>Emmet Burns</t>
  </si>
  <si>
    <t xml:space="preserve">SVP Global Brand &amp; Marketing </t>
  </si>
  <si>
    <t>Yuliang Hu</t>
  </si>
  <si>
    <t>World Financial Group</t>
  </si>
  <si>
    <t>Keith Lindgren</t>
  </si>
  <si>
    <t xml:space="preserve">Thrivent  </t>
  </si>
  <si>
    <t>Jayant Kanchinadham</t>
  </si>
  <si>
    <t>Marketing Operations and Analytics Manager</t>
  </si>
  <si>
    <t>Cambium Learning Group</t>
  </si>
  <si>
    <t>Sasha Bartashnik</t>
  </si>
  <si>
    <t>Manager, Data Science and Machine Learning</t>
  </si>
  <si>
    <t>Samir Anany</t>
  </si>
  <si>
    <t>Nishit Shetty</t>
  </si>
  <si>
    <t>Lead Marketing Analytics</t>
  </si>
  <si>
    <t>Clearlink</t>
  </si>
  <si>
    <t>Zehra Erenkuş</t>
  </si>
  <si>
    <t>Lead, Global Commercial Data Science</t>
  </si>
  <si>
    <t>Jon Collins</t>
  </si>
  <si>
    <t>Director of Data Sales and Strategy</t>
  </si>
  <si>
    <t>Fanatics</t>
  </si>
  <si>
    <t>ABHISHEK SRIVASTAVA</t>
  </si>
  <si>
    <t xml:space="preserve">Business Analytics Manager </t>
  </si>
  <si>
    <t>Transformco</t>
  </si>
  <si>
    <t>Ghaufrane</t>
  </si>
  <si>
    <t>Chris Hope</t>
  </si>
  <si>
    <t>Zoom</t>
  </si>
  <si>
    <t>Stephen D.</t>
  </si>
  <si>
    <t>Bethesda Softworks</t>
  </si>
  <si>
    <t>Lily Nyugen</t>
  </si>
  <si>
    <t>Senior Manager of Brand, eCommerce &amp; Marketing Analytics</t>
  </si>
  <si>
    <t>Ariston Group</t>
  </si>
  <si>
    <t>Zaid Nasir</t>
  </si>
  <si>
    <t>Johanna Laigo</t>
  </si>
  <si>
    <t>Director, Marketing Strategy &amp; Analytics</t>
  </si>
  <si>
    <t>Okta</t>
  </si>
  <si>
    <t>Chris Connelly</t>
  </si>
  <si>
    <t>Assistant Vice President Marketing and Analytics</t>
  </si>
  <si>
    <t>Mercy College</t>
  </si>
  <si>
    <t>NYC</t>
  </si>
  <si>
    <t>Mayra Henandez</t>
  </si>
  <si>
    <t>Analytics, Marketing, and Business Development Consultant</t>
  </si>
  <si>
    <t>Judy Gern</t>
  </si>
  <si>
    <t>VP of Marketing Technology and Analytics</t>
  </si>
  <si>
    <t>SHINE Strategy</t>
  </si>
  <si>
    <t>Gene Foca</t>
  </si>
  <si>
    <t xml:space="preserve">Getty Images </t>
  </si>
  <si>
    <t>Alberto GarciaTuñón</t>
  </si>
  <si>
    <t>Data Science and Marketing Analytics</t>
  </si>
  <si>
    <t>MagicLinks</t>
  </si>
  <si>
    <t>Andres Lofgren</t>
  </si>
  <si>
    <t>Senior Director, Strategic Marketing</t>
  </si>
  <si>
    <t>Deepti C.</t>
  </si>
  <si>
    <t>Dane Hinnen</t>
  </si>
  <si>
    <t>Vail Resorts</t>
  </si>
  <si>
    <t>Joey Peck</t>
  </si>
  <si>
    <t>Director Channel Marketing &amp; Analytics</t>
  </si>
  <si>
    <t>Allegion</t>
  </si>
  <si>
    <t>Kansas City</t>
  </si>
  <si>
    <t>Priyank Trivedi</t>
  </si>
  <si>
    <t>ProRelevent Marketing Solutions</t>
  </si>
  <si>
    <t>Sunadha Sridhar</t>
  </si>
  <si>
    <t>Tom Salde</t>
  </si>
  <si>
    <t>Dexter</t>
  </si>
  <si>
    <t>Kerry Ann Spencer Williams</t>
  </si>
  <si>
    <t>Director Business Analytics &amp; Evaluation</t>
  </si>
  <si>
    <t>IGM Financial Inc.</t>
  </si>
  <si>
    <t>Farwa Shafiq Bhatti</t>
  </si>
  <si>
    <t>Member Program Marketing Insights Manager</t>
  </si>
  <si>
    <t>Nur Ghani</t>
  </si>
  <si>
    <t>Head of Advanced Analytics and Measurement</t>
  </si>
  <si>
    <t>Cyrine</t>
  </si>
  <si>
    <t>Sujit Acharya</t>
  </si>
  <si>
    <t xml:space="preserve">
VP - Analytics/AI/ML/Data Engineering/MDM Advisory</t>
  </si>
  <si>
    <t>Maciej (マチェイ) G.</t>
  </si>
  <si>
    <t xml:space="preserve">Wunderman Thompson </t>
  </si>
  <si>
    <t>Tokyo</t>
  </si>
  <si>
    <t>Inés Miranda Rivero</t>
  </si>
  <si>
    <t xml:space="preserve">
Director, Analytics</t>
  </si>
  <si>
    <t xml:space="preserve">Ebiquity plc </t>
  </si>
  <si>
    <t>Phillip J Phillipuk</t>
  </si>
  <si>
    <t>Lead Specialist, Data Science and Analytics</t>
  </si>
  <si>
    <t xml:space="preserve">HCL Technologies </t>
  </si>
  <si>
    <t>Amy Blasco</t>
  </si>
  <si>
    <t>Associate Partner - Enterprise Data, Experience &amp; Marketing Lead</t>
  </si>
  <si>
    <t>Tyler Ritrovato</t>
  </si>
  <si>
    <t>Expert/Engagement Manager, Marketing &amp; Sales Strategy</t>
  </si>
  <si>
    <t xml:space="preserve">McKinsey &amp; Company </t>
  </si>
  <si>
    <t>Vibhav Pratap Singh</t>
  </si>
  <si>
    <t>Assistant Vice President, Enterprise Analytics and Artificial Intelligence</t>
  </si>
  <si>
    <t>Ray A.</t>
  </si>
  <si>
    <t xml:space="preserve">
Consultant (Analytics, Data, BI, DS)</t>
  </si>
  <si>
    <t>Consultant </t>
  </si>
  <si>
    <t>Ruble Joseph</t>
  </si>
  <si>
    <t>Lead Strategist (VP) - Global Data Science and Analytics Practice</t>
  </si>
  <si>
    <t xml:space="preserve">eClerx </t>
  </si>
  <si>
    <t>Rishi Shrivastava</t>
  </si>
  <si>
    <t>Senior Director - Data Science and Analytics</t>
  </si>
  <si>
    <t xml:space="preserve">Incedo Inc. </t>
  </si>
  <si>
    <t>Maddi Ramaiah Pratti</t>
  </si>
  <si>
    <t>Marketing Analytics - Pricing &amp; Monetization</t>
  </si>
  <si>
    <t>Rahul Pandey</t>
  </si>
  <si>
    <t>Associate Vice President | Analytics &amp; Technology</t>
  </si>
  <si>
    <t xml:space="preserve">SG Analytics </t>
  </si>
  <si>
    <t>Faisal Mahmud</t>
  </si>
  <si>
    <t>Director - European Performance Marketing (FMCG D2C)</t>
  </si>
  <si>
    <t>Chris Bubeck</t>
  </si>
  <si>
    <t>Vice President, Marketing &amp; Digital Operations</t>
  </si>
  <si>
    <t xml:space="preserve">Haymarket Media Group </t>
  </si>
  <si>
    <t>Joseph Ciaralli</t>
  </si>
  <si>
    <t>Owner, Transformative Marketing Insights</t>
  </si>
  <si>
    <t xml:space="preserve">Add-Vantage Consulting Group </t>
  </si>
  <si>
    <t>Allison Fitzenreiter</t>
  </si>
  <si>
    <t>Manager, Marketing Consulting</t>
  </si>
  <si>
    <t>John Walthour</t>
  </si>
  <si>
    <t>SVP, Strategic Insights Group</t>
  </si>
  <si>
    <t>Ithzell Lorene Nieto</t>
  </si>
  <si>
    <t>Marketing Associate | Brand Manager</t>
  </si>
  <si>
    <t>Perrigo Company</t>
  </si>
  <si>
    <t>Christina Herbach</t>
  </si>
  <si>
    <t>Executive Strategy Director</t>
  </si>
  <si>
    <t xml:space="preserve">Landor &amp; Fitch </t>
  </si>
  <si>
    <t>Harold Lee</t>
  </si>
  <si>
    <t>Director, Digital Customer Experience, Global Head Office</t>
  </si>
  <si>
    <t>The Peninsula Hotels</t>
  </si>
  <si>
    <t>Anna Unger Frano</t>
  </si>
  <si>
    <t>Senior Vice President, Client Partner</t>
  </si>
  <si>
    <t>Tobias Huberman</t>
  </si>
  <si>
    <t xml:space="preserve">KAYAK </t>
  </si>
  <si>
    <t>Benoît Lefebvre</t>
  </si>
  <si>
    <t>Business Analytics Senior Manager</t>
  </si>
  <si>
    <t xml:space="preserve">Gilead Sciences </t>
  </si>
  <si>
    <t>Nigel Rozario</t>
  </si>
  <si>
    <t>Senior Manager, Real World Evidence Analytics</t>
  </si>
  <si>
    <t>Alex Coffin</t>
  </si>
  <si>
    <t xml:space="preserve">Allen &amp; Gerritsen </t>
  </si>
  <si>
    <t>Amir Bensouda</t>
  </si>
  <si>
    <t>Decision Science Analyst - Advanced Analytics &amp; Insights</t>
  </si>
  <si>
    <t>Mike Robbins</t>
  </si>
  <si>
    <t>Manager, Analytics and Strategy</t>
  </si>
  <si>
    <t xml:space="preserve">Rent-A-Center </t>
  </si>
  <si>
    <t>Rafik D.</t>
  </si>
  <si>
    <t xml:space="preserve">MSD France </t>
  </si>
  <si>
    <t>Rosalynn Mathews</t>
  </si>
  <si>
    <t>Head of Operations Analytics</t>
  </si>
  <si>
    <t xml:space="preserve">Westwing </t>
  </si>
  <si>
    <t>Nathanial S. Watanabe</t>
  </si>
  <si>
    <t>Senior Data Analyst, Product Analytics</t>
  </si>
  <si>
    <t xml:space="preserve">Dollar Shave Club </t>
  </si>
  <si>
    <t>Wei Huang</t>
  </si>
  <si>
    <t xml:space="preserve">Cobbs Creek Healthcare </t>
  </si>
  <si>
    <t>Madhav Kukreja</t>
  </si>
  <si>
    <t>Manager, CI Customer Analytics</t>
  </si>
  <si>
    <t>Brian Kiernan</t>
  </si>
  <si>
    <t>Operations Analytics Lead</t>
  </si>
  <si>
    <t>Cometeer</t>
  </si>
  <si>
    <t>Ryan Keefe</t>
  </si>
  <si>
    <t xml:space="preserve">Cole Haan </t>
  </si>
  <si>
    <t>Philip Broadbent</t>
  </si>
  <si>
    <t>Senior Manager, GCX Analytics</t>
  </si>
  <si>
    <t xml:space="preserve">eBay Inc </t>
  </si>
  <si>
    <t>Carson Goeke</t>
  </si>
  <si>
    <t>E-Commerce Analytics Manager</t>
  </si>
  <si>
    <t xml:space="preserve">Chewy </t>
  </si>
  <si>
    <t>Jon Christensson</t>
  </si>
  <si>
    <t>Sr. Analyst, Business Operations and Analytics</t>
  </si>
  <si>
    <t xml:space="preserve">Cox Communications </t>
  </si>
  <si>
    <t>Steven Taylor</t>
  </si>
  <si>
    <t xml:space="preserve">Comcast Cable </t>
  </si>
  <si>
    <t>Adi Nagarajan</t>
  </si>
  <si>
    <t>Director - Digital Analytics &amp; Systems</t>
  </si>
  <si>
    <t xml:space="preserve">Extra Space Storage </t>
  </si>
  <si>
    <t>Kevin A.</t>
  </si>
  <si>
    <t xml:space="preserve">Molson Coors Beverage Company </t>
  </si>
  <si>
    <t>Michael Fontanez</t>
  </si>
  <si>
    <t>Manager Integrated Analytics</t>
  </si>
  <si>
    <t>Shahrukh Khan</t>
  </si>
  <si>
    <t xml:space="preserve">DataDrive </t>
  </si>
  <si>
    <t>Anthony Racine</t>
  </si>
  <si>
    <t>Jeffrey Day</t>
  </si>
  <si>
    <t xml:space="preserve">St. John </t>
  </si>
  <si>
    <t>Evie Merinopoulou</t>
  </si>
  <si>
    <t>Director &amp; Research Principal, Real-World Analytics-RWA</t>
  </si>
  <si>
    <t xml:space="preserve">Cytel </t>
  </si>
  <si>
    <t>Kyle Rechard</t>
  </si>
  <si>
    <t>Research Scientist - Advanced Analytics</t>
  </si>
  <si>
    <t>Bhargavi Singh</t>
  </si>
  <si>
    <t>Senior Analyst, Data and Analytics, Marketing Science</t>
  </si>
  <si>
    <t>Raymond Lucio</t>
  </si>
  <si>
    <t xml:space="preserve">Senior Manager, Marketing Analytics (Data Science and Advanced Analytics) </t>
  </si>
  <si>
    <t>Asurion</t>
  </si>
  <si>
    <t>Ryan Silvis</t>
  </si>
  <si>
    <t xml:space="preserve">Director Digital Marketing and Data Science Analytics </t>
  </si>
  <si>
    <t>Fernando Arrienti</t>
  </si>
  <si>
    <t xml:space="preserve">Digital Marketing | Data Analytics | Growth Marketing | Data Science </t>
  </si>
  <si>
    <t>Coletivo Baio</t>
  </si>
  <si>
    <t>Brian Peters</t>
  </si>
  <si>
    <t xml:space="preserve">Senior Director of Growth &amp; Marketing Analytics and Data Science </t>
  </si>
  <si>
    <t>Tracy DeGregorio</t>
  </si>
  <si>
    <t xml:space="preserve">Senior Director, Marketing Analytics &amp; Data Science </t>
  </si>
  <si>
    <t>Akamai Technologies</t>
  </si>
  <si>
    <t>Akshatha Shetty</t>
  </si>
  <si>
    <t xml:space="preserve">Executive Manager - Marketing &amp; Insights - Quaker Food ( North America ) </t>
  </si>
  <si>
    <t>Drew Hodson</t>
  </si>
  <si>
    <t>Marketing Analytics &amp; Data Science</t>
  </si>
  <si>
    <t>Dan Abeln</t>
  </si>
  <si>
    <t>VP Marketing Analytics &amp; Data Science</t>
  </si>
  <si>
    <t>Anna Lu</t>
  </si>
  <si>
    <t xml:space="preserve">Data Science, Customer Insights and Analytics, Corporate Marketing </t>
  </si>
  <si>
    <t>Chris Rigolet</t>
  </si>
  <si>
    <t xml:space="preserve">Global Senior Marketing Manager, Advanced Analytics &amp; Data Science </t>
  </si>
  <si>
    <t xml:space="preserve"> Sage</t>
  </si>
  <si>
    <t>Ben Croes</t>
  </si>
  <si>
    <t xml:space="preserve">Senior Director, Data Science | Product Analytics | Marketing Analytics </t>
  </si>
  <si>
    <t>Pranshu Tripathi</t>
  </si>
  <si>
    <t xml:space="preserve">Director, Marketing Analytics and Data Science </t>
  </si>
  <si>
    <t>Andrea Pio D'Antonio</t>
  </si>
  <si>
    <t xml:space="preserve">Business Analyst - Marketing (Analytics and Data Science Team) </t>
  </si>
  <si>
    <t>Everli</t>
  </si>
  <si>
    <t>Davis Jacques</t>
  </si>
  <si>
    <t>ezCater</t>
  </si>
  <si>
    <t>Maciej Bledowski</t>
  </si>
  <si>
    <t xml:space="preserve">Head of Data Science &amp; Analytics | Customer Marketing </t>
  </si>
  <si>
    <t>Paul Sandoval</t>
  </si>
  <si>
    <t xml:space="preserve">Director, Advanced Marketing Analytics &amp; Data Science </t>
  </si>
  <si>
    <t>Cytokinetics</t>
  </si>
  <si>
    <t>Alex Clark</t>
  </si>
  <si>
    <t xml:space="preserve">Senior Manager, Data Science - Marketing Analytics </t>
  </si>
  <si>
    <t>Amin Ebadi</t>
  </si>
  <si>
    <t xml:space="preserve">Senior Director, Marketing Analytics &amp; Data Science (Global) </t>
  </si>
  <si>
    <t>Abhishek Das</t>
  </si>
  <si>
    <t xml:space="preserve">Marketing Analytics Manager - Media and Data Science </t>
  </si>
  <si>
    <t>Kim Tran</t>
  </si>
  <si>
    <t>Brand Strategy &amp; Marketing | MBA, Business Analytics, Data Science &amp; Information Systems</t>
  </si>
  <si>
    <t>Josephine Hua Pan</t>
  </si>
  <si>
    <t xml:space="preserve">Principal, Marketing Analytics / Data Science </t>
  </si>
  <si>
    <t>Richard Levin</t>
  </si>
  <si>
    <t xml:space="preserve">Group Director of Mobile and for Customer Analytics &amp; Data Science </t>
  </si>
  <si>
    <t>Filip Vítek</t>
  </si>
  <si>
    <t>Director Data Science &amp; Marketing Analytics</t>
  </si>
  <si>
    <t>Tracy Brisson</t>
  </si>
  <si>
    <t xml:space="preserve">Vice President, Global Consumer Marketing Data Science &amp; Analytics </t>
  </si>
  <si>
    <t>Helena Cho</t>
  </si>
  <si>
    <t>Director, Marketing Data Science &amp; Analytics</t>
  </si>
  <si>
    <t>Stefanos Malandrakis</t>
  </si>
  <si>
    <t xml:space="preserve">Head of Product, Analytics &amp; Data Science </t>
  </si>
  <si>
    <t>refurbed</t>
  </si>
  <si>
    <t>Susana Almeida</t>
  </si>
  <si>
    <t xml:space="preserve">Head Of Analytics B2B </t>
  </si>
  <si>
    <t>NOS SGPS</t>
  </si>
  <si>
    <t>Jürgen Popp</t>
  </si>
  <si>
    <t xml:space="preserve">Senior Consultant Data Science and Marketing Analytics </t>
  </si>
  <si>
    <t>Freiberuflich</t>
  </si>
  <si>
    <t>Javier Contreras Gaillard</t>
  </si>
  <si>
    <t>Director Marketing Analytics &amp; Data Science</t>
  </si>
  <si>
    <t>At Home Group Inc.</t>
  </si>
  <si>
    <t>Vishwa Bhuta</t>
  </si>
  <si>
    <t>Data Science Manager, Marketing Analytics</t>
  </si>
  <si>
    <t>Paul Swiontkowski</t>
  </si>
  <si>
    <t xml:space="preserve">Director, Marketing Strategy, Analytics, and Insights </t>
  </si>
  <si>
    <t>Unify Consulting</t>
  </si>
  <si>
    <t>Nida Arif</t>
  </si>
  <si>
    <t xml:space="preserve"> TD</t>
  </si>
  <si>
    <t>Cora F.</t>
  </si>
  <si>
    <t>Senior Product Marketing Manager,</t>
  </si>
  <si>
    <t>Dutchie</t>
  </si>
  <si>
    <t>Darren Fisher</t>
  </si>
  <si>
    <t xml:space="preserve">Global Digital Marketing Analyst &amp; Customer Acquisition Consultant
</t>
  </si>
  <si>
    <t>U BEAUTY</t>
  </si>
  <si>
    <t>Kangelon "Kay" Dexter</t>
  </si>
  <si>
    <t>Global Marketing Strategy Lead</t>
  </si>
  <si>
    <t>Srini Vemuru</t>
  </si>
  <si>
    <t>Renee Holloway</t>
  </si>
  <si>
    <t>Sumesh Kumar</t>
  </si>
  <si>
    <t>Senior Director GTM Analytics</t>
  </si>
  <si>
    <t>Siddartha Kandikonda</t>
  </si>
  <si>
    <t>Senior Manager-Marketing Data Analytics</t>
  </si>
  <si>
    <t>Shivam Goel</t>
  </si>
  <si>
    <t>Data Engineering Manager- Marketing Analytics</t>
  </si>
  <si>
    <t>Steve Murray</t>
  </si>
  <si>
    <t>Director Performance Marketing, MarTech, &amp; Analytics</t>
  </si>
  <si>
    <t>Eveline van Acquoij</t>
  </si>
  <si>
    <t>Market Research &amp; Analytics Consultant | Founder</t>
  </si>
  <si>
    <t>Spinos | Research and Analytics</t>
  </si>
  <si>
    <t>Minsong Liu</t>
  </si>
  <si>
    <t>Marketing Manager, Customer Analytics</t>
  </si>
  <si>
    <t>BMO Private Wealth</t>
  </si>
  <si>
    <t>Munira Issaji</t>
  </si>
  <si>
    <t>Marketing Analytics, Principal</t>
  </si>
  <si>
    <t>Code42</t>
  </si>
  <si>
    <t>Raymond Chou</t>
  </si>
  <si>
    <t>Head of Corporate Marketing Analytics &amp; Insights</t>
  </si>
  <si>
    <t>Shawn Spence</t>
  </si>
  <si>
    <t>Project Manager, Analytics Execution Lead</t>
  </si>
  <si>
    <t>Casey Akerblom</t>
  </si>
  <si>
    <t>Integrated Marketing Director - Head of Paid Marketing</t>
  </si>
  <si>
    <t>Ragavan Manogaran</t>
  </si>
  <si>
    <t>Head of Growth, Rich Media Experience</t>
  </si>
  <si>
    <t>Jeff Sutelman</t>
  </si>
  <si>
    <t>Ghasak Ibrahim</t>
  </si>
  <si>
    <t>Matthew Brady</t>
  </si>
  <si>
    <t xml:space="preserve">Sr. Digital Marketing Analyst </t>
  </si>
  <si>
    <t>archer&gt;malmo</t>
  </si>
  <si>
    <t>Shruti Jindal</t>
  </si>
  <si>
    <t>Vice President/Director Campaign Insights</t>
  </si>
  <si>
    <t>Dan Navarro</t>
  </si>
  <si>
    <t>Redbox</t>
  </si>
  <si>
    <t>Benjamin Duffey</t>
  </si>
  <si>
    <t>On The Barrelhead</t>
  </si>
  <si>
    <t>Shalin Shah</t>
  </si>
  <si>
    <t>QUESADA FRANCHISING</t>
  </si>
  <si>
    <t>Licy Wang</t>
  </si>
  <si>
    <t>Senior Analyst, Growth Marketing and Product</t>
  </si>
  <si>
    <t>Joseph Weindel</t>
  </si>
  <si>
    <t>Senior Analyst, Data Intelligence</t>
  </si>
  <si>
    <t>Gloria(Jia) He</t>
  </si>
  <si>
    <t>Data Science Specialist | Analytics Associate</t>
  </si>
  <si>
    <t>McKinsey</t>
  </si>
  <si>
    <t>Suzanne May</t>
  </si>
  <si>
    <t xml:space="preserve">P.volve </t>
  </si>
  <si>
    <t>Vykunth Ashok</t>
  </si>
  <si>
    <t>Science, Engineering &amp; Analytics Leadership Roles</t>
  </si>
  <si>
    <t>Lucas Cyr</t>
  </si>
  <si>
    <t>Sr Manager, Data Integrity and Analytics</t>
  </si>
  <si>
    <t xml:space="preserve">The Weather Company, an IBM Business </t>
  </si>
  <si>
    <t>Daniel Gardner</t>
  </si>
  <si>
    <t>Analytics Manager, US &amp; North America Social Intelligence Lead</t>
  </si>
  <si>
    <t xml:space="preserve">David Levine
</t>
  </si>
  <si>
    <t>Andreas Warntjen</t>
  </si>
  <si>
    <t>Senior Manager Advanced and Predictive Analytics</t>
  </si>
  <si>
    <t xml:space="preserve">Thalia Buch &amp; Medien GmbH </t>
  </si>
  <si>
    <t>Eileen Chen</t>
  </si>
  <si>
    <t>Forecasting &amp; Analytics Lead, Oncology Market Research</t>
  </si>
  <si>
    <t>Joe Rackstraw</t>
  </si>
  <si>
    <t xml:space="preserve">innocent drinks </t>
  </si>
  <si>
    <t>Bryan Temen</t>
  </si>
  <si>
    <t>Senior Specialist - BI Analytics</t>
  </si>
  <si>
    <t xml:space="preserve">West Pharmaceutical Services </t>
  </si>
  <si>
    <t>Vladislav Borisov</t>
  </si>
  <si>
    <t>Alec Holtz</t>
  </si>
  <si>
    <t xml:space="preserve">Cardlytics </t>
  </si>
  <si>
    <t>Ian O'Donnell</t>
  </si>
  <si>
    <t xml:space="preserve">160over90 </t>
  </si>
  <si>
    <t>Christopher Burfield</t>
  </si>
  <si>
    <t>Manager Customer Analytics</t>
  </si>
  <si>
    <t xml:space="preserve">Belk </t>
  </si>
  <si>
    <t>Ken Bowen</t>
  </si>
  <si>
    <t>VP, Director of Data &amp; Analytics</t>
  </si>
  <si>
    <t xml:space="preserve">Dalton Agency </t>
  </si>
  <si>
    <t>Rahul Shingala</t>
  </si>
  <si>
    <t>Consumer Insight &amp; Analytics Manager (Skincare &amp; Innovation)</t>
  </si>
  <si>
    <t xml:space="preserve">No7 Beauty Company </t>
  </si>
  <si>
    <t>Bradley D.</t>
  </si>
  <si>
    <t>Director/Leader, Data Strategy, Consultancy and Operations (Data and Analytics - DnA)</t>
  </si>
  <si>
    <t xml:space="preserve">Blue Cross NC </t>
  </si>
  <si>
    <t>Vicki Cutwright</t>
  </si>
  <si>
    <t>Head of Data and Analytics, Global Connected Customer Experience</t>
  </si>
  <si>
    <t xml:space="preserve">General Motors </t>
  </si>
  <si>
    <t>Kimberly Keme</t>
  </si>
  <si>
    <t>Director | Enterprise Data &amp; Analytics</t>
  </si>
  <si>
    <t xml:space="preserve">VMware </t>
  </si>
  <si>
    <t>Sandeep Kharidhi</t>
  </si>
  <si>
    <t>General Manager, Data and Analytics Platforms</t>
  </si>
  <si>
    <t xml:space="preserve">Deluxe </t>
  </si>
  <si>
    <t>Kevin Seaman</t>
  </si>
  <si>
    <t>Systems Director, Performance Marketing &amp; Analytics</t>
  </si>
  <si>
    <t xml:space="preserve">Bryant &amp; Stratton College </t>
  </si>
  <si>
    <t>Bhomik Chandna</t>
  </si>
  <si>
    <t>Peter Edwards</t>
  </si>
  <si>
    <t>VP, Marketing &amp; Analytics</t>
  </si>
  <si>
    <t xml:space="preserve">Zillow </t>
  </si>
  <si>
    <t>Cathy Huiyu Zheng</t>
  </si>
  <si>
    <t>Senior Data Scientist 3, Marketing Analytics</t>
  </si>
  <si>
    <t xml:space="preserve">Zynga </t>
  </si>
  <si>
    <t>Girija Rayasam</t>
  </si>
  <si>
    <t>Manager, Marketing Data &amp; Analytics</t>
  </si>
  <si>
    <t xml:space="preserve">Tyler Technologies </t>
  </si>
  <si>
    <t>Naga Bhaskar Gollamudi</t>
  </si>
  <si>
    <t>Senior Director - Data Marketplace</t>
  </si>
  <si>
    <t>Ken Madden</t>
  </si>
  <si>
    <t>SVP, Head of Digital Engagement</t>
  </si>
  <si>
    <t xml:space="preserve">George P Johnson Experience Marketing </t>
  </si>
  <si>
    <t>Jason Rubovitz</t>
  </si>
  <si>
    <t>Advanced Analytics Leader, Data and Analytics CoE</t>
  </si>
  <si>
    <t xml:space="preserve">UKG (Ultimate Kronos Group) </t>
  </si>
  <si>
    <t>Kushan Thakkar</t>
  </si>
  <si>
    <t>Head of Data, Marketing &amp; Growth @ Amazon Music</t>
  </si>
  <si>
    <t>Ed Parker</t>
  </si>
  <si>
    <t>Data and AI Practice Leader for South Region</t>
  </si>
  <si>
    <t xml:space="preserve">Avanade </t>
  </si>
  <si>
    <t>Holly Yonosko</t>
  </si>
  <si>
    <t xml:space="preserve">Growth Strategy &amp; Analytics </t>
  </si>
  <si>
    <t>Mark Burchell</t>
  </si>
  <si>
    <t xml:space="preserve">Director, Digital Analytics </t>
  </si>
  <si>
    <t>LoyaltyOne</t>
  </si>
  <si>
    <t>Sabrina Beibei Qi</t>
  </si>
  <si>
    <t xml:space="preserve">Data Analytics and Insights Manager </t>
  </si>
  <si>
    <t>Fisher Funds</t>
  </si>
  <si>
    <t>Huaqing (Helen) Huang</t>
  </si>
  <si>
    <t>Senior Manager Data Science, Digital Analytics</t>
  </si>
  <si>
    <t>Michele Bortolussi</t>
  </si>
  <si>
    <t>Florian Jacquier</t>
  </si>
  <si>
    <t>Global Head, Data, Personalization, Digital Commerce &amp; Consumer Analytics</t>
  </si>
  <si>
    <t>Head of CX Marketing Analytics</t>
  </si>
  <si>
    <t>Prateek Tripathi</t>
  </si>
  <si>
    <t>Wes Mills</t>
  </si>
  <si>
    <t>Sr. Manager, Marketing Operations &amp; Analytics</t>
  </si>
  <si>
    <t>Qualia</t>
  </si>
  <si>
    <t>Amber Copper-Grubben</t>
  </si>
  <si>
    <t>Customer &amp; Marketing Analytics Manager</t>
  </si>
  <si>
    <t>Uday Patel</t>
  </si>
  <si>
    <t>Christine Lee</t>
  </si>
  <si>
    <t>Head of Customer Insight &amp; Analytics, Marketing</t>
  </si>
  <si>
    <t>Tony Martinez</t>
  </si>
  <si>
    <t>Marketing Analytics Manager, Demand Generation and ABM</t>
  </si>
  <si>
    <t>Veritas Technologies LLC</t>
  </si>
  <si>
    <t>Adam Wozny</t>
  </si>
  <si>
    <t>Manager, Marketing Strategy &amp; Analytics</t>
  </si>
  <si>
    <t>Masha Sand</t>
  </si>
  <si>
    <t>Head of Digital Marketing, Analytics and Operations</t>
  </si>
  <si>
    <t>Kevin Farley</t>
  </si>
  <si>
    <t>Global Head - Marketing Analytics</t>
  </si>
  <si>
    <t>Brian Lomonico</t>
  </si>
  <si>
    <t>Director, Marketing Analytics &amp; Technology</t>
  </si>
  <si>
    <t>Travel + Leisure Co.</t>
  </si>
  <si>
    <t>James Penman</t>
  </si>
  <si>
    <t>Digital, CRM and Marketing Analytics Manager</t>
  </si>
  <si>
    <t>BMJ</t>
  </si>
  <si>
    <t>Aditya Puri</t>
  </si>
  <si>
    <t>Sr. Manager, Marketing planning and performance</t>
  </si>
  <si>
    <t>Linkedin</t>
  </si>
  <si>
    <t>Vivek Nagendra</t>
  </si>
  <si>
    <t>Fernandez, Florencia</t>
  </si>
  <si>
    <t>Troy Perment</t>
  </si>
  <si>
    <t>Practice Leader - Data, Analytics &amp; Machine Learning</t>
  </si>
  <si>
    <t>Amazon Web Sevices ( AWS)</t>
  </si>
  <si>
    <t>Mengqi (Rebecca) Q.</t>
  </si>
  <si>
    <t>Senior Manager, Marketing Analytics &amp; Operations</t>
  </si>
  <si>
    <t>Tufin</t>
  </si>
  <si>
    <t>Rajiv Ramanajani</t>
  </si>
  <si>
    <t>Director Development - Data Engineering, Machine Learning and Marketing Analytics</t>
  </si>
  <si>
    <t>FIS</t>
  </si>
  <si>
    <t>Toby McAra</t>
  </si>
  <si>
    <t>Head of Growth EMEA - Data and Digital Media</t>
  </si>
  <si>
    <t>MediaMonks</t>
  </si>
  <si>
    <t>Jiahui (Atlanta) Gao</t>
  </si>
  <si>
    <t>Mabbly</t>
  </si>
  <si>
    <t>Alka Gupta</t>
  </si>
  <si>
    <t>Senior Director Analytics &amp; Insights</t>
  </si>
  <si>
    <t xml:space="preserve">ASICS Digital </t>
  </si>
  <si>
    <t>Barbara Vitt</t>
  </si>
  <si>
    <t>Marketingtechnology and Analytics</t>
  </si>
  <si>
    <t>Ed Woo</t>
  </si>
  <si>
    <t>TextNow</t>
  </si>
  <si>
    <t>Russ Woodward</t>
  </si>
  <si>
    <t>Head of Data, Insight and CRM</t>
  </si>
  <si>
    <t>easyJet</t>
  </si>
  <si>
    <t>Imran Khan</t>
  </si>
  <si>
    <t>Regional Insights &amp; Analytics - Cereals | Asia Pacific, Middle East &amp; Africa</t>
  </si>
  <si>
    <t>Edward Corcoran</t>
  </si>
  <si>
    <t>Senior Director of Insights and Analytics</t>
  </si>
  <si>
    <t>Provi</t>
  </si>
  <si>
    <t>Elias Bruegmann</t>
  </si>
  <si>
    <t>Head of Banking and Financial Products Data Science</t>
  </si>
  <si>
    <t>Stripe</t>
  </si>
  <si>
    <t>Saran Kukreja</t>
  </si>
  <si>
    <t>Sr. Director- Business Engagement &amp; Technology</t>
  </si>
  <si>
    <t>Ankita Thukral</t>
  </si>
  <si>
    <t xml:space="preserve">Director, Data and Analytics </t>
  </si>
  <si>
    <t>Richard Kerr</t>
  </si>
  <si>
    <t>Global Director, Data Science</t>
  </si>
  <si>
    <t>Anjali Narayanan</t>
  </si>
  <si>
    <t>Director - Analytics &amp; Insights</t>
  </si>
  <si>
    <t>Cherry J.</t>
  </si>
  <si>
    <t>Taylor Duba</t>
  </si>
  <si>
    <t>Marketing Platforms and Data Manager</t>
  </si>
  <si>
    <t xml:space="preserve">Cisco </t>
  </si>
  <si>
    <t>Tara Ulanoff</t>
  </si>
  <si>
    <t>Senior Director, Head of Insights and Analytics, Pet Segment</t>
  </si>
  <si>
    <t>Harmeet Kaur</t>
  </si>
  <si>
    <t xml:space="preserve">Nura </t>
  </si>
  <si>
    <t>Roshan Ali</t>
  </si>
  <si>
    <t xml:space="preserve">Glassdoor </t>
  </si>
  <si>
    <t>Joshua King</t>
  </si>
  <si>
    <t>Policygenius</t>
  </si>
  <si>
    <t>Shomari Whittaker</t>
  </si>
  <si>
    <t>Manager, Data Visualization</t>
  </si>
  <si>
    <t>Kunal Jain</t>
  </si>
  <si>
    <t>Client Partner, Analytics Consulting</t>
  </si>
  <si>
    <t xml:space="preserve">Tiger Analytics </t>
  </si>
  <si>
    <t>Kurt Selden</t>
  </si>
  <si>
    <t>Lead Marketing Analytics Manager</t>
  </si>
  <si>
    <t xml:space="preserve">AT&amp;T Inc. </t>
  </si>
  <si>
    <t>Bob Siemering</t>
  </si>
  <si>
    <t>VP of Marketing Compliance Analytics</t>
  </si>
  <si>
    <t>Lindsey Beauregard</t>
  </si>
  <si>
    <t xml:space="preserve">Marco's Pizza (Marco's Franchising, LLC) </t>
  </si>
  <si>
    <t>Quincy K. Wong</t>
  </si>
  <si>
    <t xml:space="preserve">Expedia Group </t>
  </si>
  <si>
    <t>Nabin D.</t>
  </si>
  <si>
    <t>Nitin Lakhara</t>
  </si>
  <si>
    <t>Senior Manager, Head of Marketing Analytics</t>
  </si>
  <si>
    <t>Danielle Robbins</t>
  </si>
  <si>
    <t>Digital Analytics Leader, Digital Insights &amp; Analytics</t>
  </si>
  <si>
    <t>Greater Los Angeles Area</t>
  </si>
  <si>
    <t>Sonia Casado Suarez</t>
  </si>
  <si>
    <t>Head of Modelling &amp; Data Science</t>
  </si>
  <si>
    <t>Andrew Winters</t>
  </si>
  <si>
    <t>Director of Sales Operations</t>
  </si>
  <si>
    <t>U.S. Venture</t>
  </si>
  <si>
    <t>Carly Weaver</t>
  </si>
  <si>
    <t>Chris Hildebrand</t>
  </si>
  <si>
    <t>Crystal McQueen</t>
  </si>
  <si>
    <t>President - Innovation &amp; Data Analytics</t>
  </si>
  <si>
    <t xml:space="preserve">Great American Custom  </t>
  </si>
  <si>
    <t>Anna Rangelova</t>
  </si>
  <si>
    <t>Key Account Director</t>
  </si>
  <si>
    <t>Karthikeyan Kannan</t>
  </si>
  <si>
    <t>Senior Director, Corporate Strategy and Commercialization Leader</t>
  </si>
  <si>
    <t>Emergent BioSolutions</t>
  </si>
  <si>
    <t>Steve Delios</t>
  </si>
  <si>
    <t>Certified Laboratories</t>
  </si>
  <si>
    <t>Brian Cross</t>
  </si>
  <si>
    <t>Muriel Perret</t>
  </si>
  <si>
    <t xml:space="preserve">Consumer and Market Insight </t>
  </si>
  <si>
    <t>Agustina Garcia Hernandez</t>
  </si>
  <si>
    <t xml:space="preserve">Anheuser-Busch InBev </t>
  </si>
  <si>
    <t>Oleksandr Ivanov</t>
  </si>
  <si>
    <t>Business Analyst / Consultant BU</t>
  </si>
  <si>
    <t>Terry Sullivan</t>
  </si>
  <si>
    <t>NPD Group</t>
  </si>
  <si>
    <t>Aleksandra Ciepłuch</t>
  </si>
  <si>
    <t>Erwin Hendriks</t>
  </si>
  <si>
    <t>Springbok Agency</t>
  </si>
  <si>
    <t>Daniel Mallott</t>
  </si>
  <si>
    <t>Senior Principal</t>
  </si>
  <si>
    <t>James Chen</t>
  </si>
  <si>
    <t>VP / Data Scientist Lead</t>
  </si>
  <si>
    <t>Michoel Snow</t>
  </si>
  <si>
    <t xml:space="preserve">BARK </t>
  </si>
  <si>
    <t>Mridul Vishal</t>
  </si>
  <si>
    <t>REV'IT! Sport International</t>
  </si>
  <si>
    <t>Mimi Li</t>
  </si>
  <si>
    <t xml:space="preserve">Global Head of Analytics &amp; Insights </t>
  </si>
  <si>
    <t>Vineet Singh</t>
  </si>
  <si>
    <t>Suvradeep Bandopadhyay</t>
  </si>
  <si>
    <t>Senior Manager Analytics &amp; Insights</t>
  </si>
  <si>
    <t>EQ Bank</t>
  </si>
  <si>
    <t>Antonio La Porta</t>
  </si>
  <si>
    <t>Analytics &amp; Insights Senior Manager</t>
  </si>
  <si>
    <t>Craig Adkins</t>
  </si>
  <si>
    <t>Director, Global Pricing Analytics</t>
  </si>
  <si>
    <t>Mike Andrews</t>
  </si>
  <si>
    <t>Virgin Voyages</t>
  </si>
  <si>
    <t>Ronan Brady</t>
  </si>
  <si>
    <t>Managing Director | Data</t>
  </si>
  <si>
    <t>Core</t>
  </si>
  <si>
    <t>Srini Raghavan</t>
  </si>
  <si>
    <t>Senior Data Engineer, Data Managament group</t>
  </si>
  <si>
    <t>Charles Shutt</t>
  </si>
  <si>
    <t>Senior Manager, Technology Sourcing</t>
  </si>
  <si>
    <t xml:space="preserve"> ADP</t>
  </si>
  <si>
    <t>Ryan Harrington</t>
  </si>
  <si>
    <t>Senior Data Architect - Enterprise Data Analytics</t>
  </si>
  <si>
    <t xml:space="preserve">The TJX Companies, Inc. </t>
  </si>
  <si>
    <t>Marlyn Thompson</t>
  </si>
  <si>
    <t>Head of Analytics, Marketing and SalesHead of Analytics, Marketing and Sales</t>
  </si>
  <si>
    <t>REACH</t>
  </si>
  <si>
    <t>Kevin Stydinger</t>
  </si>
  <si>
    <t>Sr. Global Product Lead - Data &amp; Analytics Solutions</t>
  </si>
  <si>
    <t xml:space="preserve">Toshiba Global Commerce Solutions </t>
  </si>
  <si>
    <t>Konstantin Wachs</t>
  </si>
  <si>
    <t>Senior Manager of Analytics</t>
  </si>
  <si>
    <t xml:space="preserve">Tovala </t>
  </si>
  <si>
    <t>Kaitlyn Y.</t>
  </si>
  <si>
    <t>Manager, Advanced Analytics &amp; Insights</t>
  </si>
  <si>
    <t>Vandana G.</t>
  </si>
  <si>
    <t>David Tompkins</t>
  </si>
  <si>
    <t>Ryan Malitz</t>
  </si>
  <si>
    <t>VP, Director, Advanced Analytics &amp; Modeling</t>
  </si>
  <si>
    <t>Meredith McPhail</t>
  </si>
  <si>
    <t>Manu Singh</t>
  </si>
  <si>
    <t xml:space="preserve">National Football League (NFL) </t>
  </si>
  <si>
    <t>Ibn Bukora Newsome</t>
  </si>
  <si>
    <t>AVP - Advanced Advisory Analytics</t>
  </si>
  <si>
    <t>Ambuj Agarwal</t>
  </si>
  <si>
    <t>Manager, Pricing Analytics</t>
  </si>
  <si>
    <t xml:space="preserve">JCPenney </t>
  </si>
  <si>
    <t>Harpreet Singh</t>
  </si>
  <si>
    <t>Associate Director, Sales Analytics &amp; Operations</t>
  </si>
  <si>
    <t>Ankur Jindal</t>
  </si>
  <si>
    <t>Eren Sakinc</t>
  </si>
  <si>
    <t>Business Strategy and Commercial Analytics, Director</t>
  </si>
  <si>
    <t>George Vesely</t>
  </si>
  <si>
    <t>Associate Director, Business Analytics and Forecasting</t>
  </si>
  <si>
    <t xml:space="preserve">Boehringer Ingelheim </t>
  </si>
  <si>
    <t>Chaitnay Singh</t>
  </si>
  <si>
    <t xml:space="preserve">ZS </t>
  </si>
  <si>
    <t>Pallavi Sama</t>
  </si>
  <si>
    <t>dnt send</t>
  </si>
  <si>
    <t>she joined Google</t>
  </si>
  <si>
    <t>Ryan Zumsen</t>
  </si>
  <si>
    <t xml:space="preserve">FRWD@Bain </t>
  </si>
  <si>
    <t>Sam Lee</t>
  </si>
  <si>
    <t>Alexander Philpotts</t>
  </si>
  <si>
    <t>Esseddik Boumajdi</t>
  </si>
  <si>
    <t>Marketing &amp; Media Insights Manager - North African Countries</t>
  </si>
  <si>
    <t xml:space="preserve"> Ipsos</t>
  </si>
  <si>
    <t>Morocco</t>
  </si>
  <si>
    <t>Ivan Gibson</t>
  </si>
  <si>
    <t>Head of Commercial</t>
  </si>
  <si>
    <t>Many</t>
  </si>
  <si>
    <t>Alex Gayle</t>
  </si>
  <si>
    <t xml:space="preserve">Senior Sponsorship Manager </t>
  </si>
  <si>
    <t>Quartz Network</t>
  </si>
  <si>
    <t>Ahmed Mansoor</t>
  </si>
  <si>
    <t>Business Development Manager (Analytics Consultant)</t>
  </si>
  <si>
    <t>Quartez</t>
  </si>
  <si>
    <t>KT Thomas</t>
  </si>
  <si>
    <t>Senior Director - Market Research Analytics &amp; Insights</t>
  </si>
  <si>
    <t>Freddie Mac</t>
  </si>
  <si>
    <t>Agil M.</t>
  </si>
  <si>
    <t>Growth Hacker, Digital Strategy, Analytics, Market Research, Data Science and Marketing Consultant</t>
  </si>
  <si>
    <t>Agil Manizada</t>
  </si>
  <si>
    <t>Barry Gober</t>
  </si>
  <si>
    <t>Senior Vice President, Global Demand Generation, Marketing Operations, and Analytics</t>
  </si>
  <si>
    <t>Thomas Beauchamp</t>
  </si>
  <si>
    <t>Vice President of Operations, IT &amp; Data Analytics</t>
  </si>
  <si>
    <t>Jaclyn Carron</t>
  </si>
  <si>
    <t>Jack Speyer</t>
  </si>
  <si>
    <t>Director, Marketing Operations and Analytics</t>
  </si>
  <si>
    <t>Iron Mountain</t>
  </si>
  <si>
    <t>Chirag Gajjar</t>
  </si>
  <si>
    <t>Chloe Chen</t>
  </si>
  <si>
    <t>Vice President, Sales/Marketing Analytics &amp; Strategy</t>
  </si>
  <si>
    <t>Amit Prakash</t>
  </si>
  <si>
    <t>Head of Global Expansion Marketing and Operations</t>
  </si>
  <si>
    <t>Cloudfare</t>
  </si>
  <si>
    <t>Vladimir Nikolskiy</t>
  </si>
  <si>
    <t>Sungard Availability Services</t>
  </si>
  <si>
    <t>Qiulin Peng</t>
  </si>
  <si>
    <t>Principal Analyst, Marketing Analytics</t>
  </si>
  <si>
    <t>Michael Buchholz</t>
  </si>
  <si>
    <t>Director, Market Access Analytics and Insights</t>
  </si>
  <si>
    <t>Genmab</t>
  </si>
  <si>
    <t>Dibyajyoti Panda</t>
  </si>
  <si>
    <t>Deputy Manager - Marketing Analytics</t>
  </si>
  <si>
    <t>Smiti Aggarwal</t>
  </si>
  <si>
    <t>Kelly Services</t>
  </si>
  <si>
    <t>Johannes Raidl</t>
  </si>
  <si>
    <t xml:space="preserve">Partner </t>
  </si>
  <si>
    <t xml:space="preserve">i5invest </t>
  </si>
  <si>
    <t>Kristin DeGraff</t>
  </si>
  <si>
    <t>Senior Director, Consumer Strategy &amp; Insights (Beer)</t>
  </si>
  <si>
    <t>Shalmali Pisal</t>
  </si>
  <si>
    <t>Stefan K. James</t>
  </si>
  <si>
    <t>Anurag G V</t>
  </si>
  <si>
    <t>Suzanne Stein</t>
  </si>
  <si>
    <t>Director, Global Brand &amp; Advertising Insights</t>
  </si>
  <si>
    <t>Diana Chang</t>
  </si>
  <si>
    <t>Senior Manager, Global Insights Analytics &amp; Reporting</t>
  </si>
  <si>
    <t>Svetlana Krysina</t>
  </si>
  <si>
    <t>Price &amp; Pack Architecture Senior Insights Analyst</t>
  </si>
  <si>
    <t>Hector Gonzalez</t>
  </si>
  <si>
    <t>Manager, Advanced Analytics &amp; ROI Engine</t>
  </si>
  <si>
    <t>Manasi Desai</t>
  </si>
  <si>
    <t xml:space="preserve">Senior Pricing Analyst - Decision Science and Analytics </t>
  </si>
  <si>
    <t>Sushant Singh</t>
  </si>
  <si>
    <t>Experienced Manager - Deal Analytics</t>
  </si>
  <si>
    <t>BDO USA</t>
  </si>
  <si>
    <t>Samruddhi Potdar</t>
  </si>
  <si>
    <t>Conor Curley</t>
  </si>
  <si>
    <t>Lead Data Strategist - Data Strategy Consulting</t>
  </si>
  <si>
    <t>IE</t>
  </si>
  <si>
    <t>Oriana Gorczyca</t>
  </si>
  <si>
    <t xml:space="preserve">Data Scientist - Analytics Service Line </t>
  </si>
  <si>
    <t>Ana Ontoria Briones</t>
  </si>
  <si>
    <t>Insights Analyst and Data Storyteller, Marketing Solutions</t>
  </si>
  <si>
    <t>Cody Stancil</t>
  </si>
  <si>
    <t>Jaeha JEONG</t>
  </si>
  <si>
    <t>HYBE</t>
  </si>
  <si>
    <t>Reade Hall</t>
  </si>
  <si>
    <t>iLendingDIRECT</t>
  </si>
  <si>
    <t>Rakhi Sapra</t>
  </si>
  <si>
    <t>Advanced Business Analyst</t>
  </si>
  <si>
    <t>Ignacio Caro</t>
  </si>
  <si>
    <t>Carla Jimena Stella</t>
  </si>
  <si>
    <t>Senior Manager Insight and Planning Latam</t>
  </si>
  <si>
    <t>Ruomei Feng</t>
  </si>
  <si>
    <t>The Sound</t>
  </si>
  <si>
    <t>François Meunier</t>
  </si>
  <si>
    <t>Senior Risk Operations Manager</t>
  </si>
  <si>
    <t>Andrew Dods</t>
  </si>
  <si>
    <t xml:space="preserve">Actuary - Group Analytics &amp; Reporting </t>
  </si>
  <si>
    <t>Brit Insurance</t>
  </si>
  <si>
    <t>Ruben Leo Sarmiento</t>
  </si>
  <si>
    <t xml:space="preserve">Devlyn Holdings </t>
  </si>
  <si>
    <t>Zahra Mawani</t>
  </si>
  <si>
    <t>Head of Analytics, CRM and Marketing</t>
  </si>
  <si>
    <t>Royal Opera House</t>
  </si>
  <si>
    <t>Matt Agin</t>
  </si>
  <si>
    <t xml:space="preserve">Tatari </t>
  </si>
  <si>
    <t>Andy Sutton</t>
  </si>
  <si>
    <t>General Manager Data Driven Transformation</t>
  </si>
  <si>
    <t>Endeavour Group</t>
  </si>
  <si>
    <t>Kunal Bhandari</t>
  </si>
  <si>
    <t>Director - Head of Data Science &amp; Business Intelligence</t>
  </si>
  <si>
    <t>zZounds.com</t>
  </si>
  <si>
    <t>Duane Hart</t>
  </si>
  <si>
    <t>Global Data Strategy &amp; Operations</t>
  </si>
  <si>
    <t xml:space="preserve">Marriott International  </t>
  </si>
  <si>
    <t>Stefanie Möllberg</t>
  </si>
  <si>
    <t>Product Data Scientist</t>
  </si>
  <si>
    <t>BookBeat</t>
  </si>
  <si>
    <t>Yogi Jashnani</t>
  </si>
  <si>
    <t>Ideal Image</t>
  </si>
  <si>
    <t>Svyatoslav Andriyishen</t>
  </si>
  <si>
    <t>Gavin (Guocheng) Yao</t>
  </si>
  <si>
    <t>Tong Liang</t>
  </si>
  <si>
    <t>Director- Data Science, Customer Analytics</t>
  </si>
  <si>
    <t xml:space="preserve">CVS Health  </t>
  </si>
  <si>
    <t>Steve Whittington</t>
  </si>
  <si>
    <t>Director, Commercial Strategy</t>
  </si>
  <si>
    <t>Kevin Kelly</t>
  </si>
  <si>
    <t>Caroline Liong</t>
  </si>
  <si>
    <t>Engineering Manager - Commercial Products</t>
  </si>
  <si>
    <t>Edward Tan</t>
  </si>
  <si>
    <t>Stuart Flanagan</t>
  </si>
  <si>
    <t>Director: Market Research &amp; Analysis</t>
  </si>
  <si>
    <t>Martino Boselli</t>
  </si>
  <si>
    <t>Worldwide Commercial and Sales Director</t>
  </si>
  <si>
    <t>Benetton Group</t>
  </si>
  <si>
    <t>Keith Brodie</t>
  </si>
  <si>
    <t>Vice President Data, Discovery &amp; Decision Science for Brand Operations Analytics</t>
  </si>
  <si>
    <t>Allstate Insurance</t>
  </si>
  <si>
    <t>Mikko Simon</t>
  </si>
  <si>
    <t>VP, Commercial Development</t>
  </si>
  <si>
    <t>BrainLit</t>
  </si>
  <si>
    <t>Benoît Gouhier</t>
  </si>
  <si>
    <t xml:space="preserve">Head of Foresight &amp; Insight </t>
  </si>
  <si>
    <t>Yun Zhang</t>
  </si>
  <si>
    <t>Sr. Data Scientist, Manager</t>
  </si>
  <si>
    <t>Tatia M</t>
  </si>
  <si>
    <t>Senior Data Engineer</t>
  </si>
  <si>
    <t>Everlywell</t>
  </si>
  <si>
    <t>Adam McElhinney</t>
  </si>
  <si>
    <t>Chief Data Science Officer, VP of Data Insights</t>
  </si>
  <si>
    <t>Paylocity</t>
  </si>
  <si>
    <t>Janice (Yapman) Choi</t>
  </si>
  <si>
    <t>Data Scientist - Marketing Intelligence</t>
  </si>
  <si>
    <t>Xi Jin</t>
  </si>
  <si>
    <t>VP | Consumer Banking Analytics</t>
  </si>
  <si>
    <t>Benjamin Bond</t>
  </si>
  <si>
    <t>Director of Marketing Automation and Analytics</t>
  </si>
  <si>
    <t xml:space="preserve">Viking Cruises </t>
  </si>
  <si>
    <t>Eric Liebert</t>
  </si>
  <si>
    <t>Business Intelligence and analytics manager</t>
  </si>
  <si>
    <t>Yuan Hou</t>
  </si>
  <si>
    <t>Director - I&amp;D Reporting and Analytics</t>
  </si>
  <si>
    <t>Chienting Hsu</t>
  </si>
  <si>
    <t>Principal Analyst, Data Analytics Science</t>
  </si>
  <si>
    <t xml:space="preserve">BioMarin Pharmaceutical Inc. </t>
  </si>
  <si>
    <t>Guangtao(Eddie) Li</t>
  </si>
  <si>
    <t xml:space="preserve">Charles River Associates </t>
  </si>
  <si>
    <t>Ian Burton</t>
  </si>
  <si>
    <t>Strategic Analytics Lead</t>
  </si>
  <si>
    <t>Yen-lin (Pinsker) Lin</t>
  </si>
  <si>
    <t>Tony Zhu</t>
  </si>
  <si>
    <t>Manager, Analytics Consulting</t>
  </si>
  <si>
    <t>Yixing (Jackie) Huang</t>
  </si>
  <si>
    <t>Clinical Data Reporting and Analytics Senior Analyst</t>
  </si>
  <si>
    <t>Manish Tewani</t>
  </si>
  <si>
    <t>Senior Manager, Commerical Analytics and Global Insights</t>
  </si>
  <si>
    <t>Jun Qi</t>
  </si>
  <si>
    <t xml:space="preserve">Regeneron Pharmaceuticals, Inc. </t>
  </si>
  <si>
    <t>Ahmad El Khatib</t>
  </si>
  <si>
    <t>Qingya (Tia) Wang</t>
  </si>
  <si>
    <t>Merchandising Analytics Manager, Customer Insights</t>
  </si>
  <si>
    <t>Minyao Sun</t>
  </si>
  <si>
    <t>Stefan Poninghaus</t>
  </si>
  <si>
    <t>Senior Manager, Advertising Analytics</t>
  </si>
  <si>
    <t>Peter Kupfer</t>
  </si>
  <si>
    <t>Director Data Analytics</t>
  </si>
  <si>
    <t xml:space="preserve">Annalect Group Germany (Omnicom Media Group) </t>
  </si>
  <si>
    <t>Michael Sherrod</t>
  </si>
  <si>
    <t>Lead Analyst, Marketing Analytics</t>
  </si>
  <si>
    <t>Vigneshwar Manokaran</t>
  </si>
  <si>
    <t>Lead Data Analyst - Marketing &amp; E-Comm Analytics</t>
  </si>
  <si>
    <t>Caitlin Plein</t>
  </si>
  <si>
    <t>Director Of Analytics and Data Science</t>
  </si>
  <si>
    <t xml:space="preserve">Enterprise Holdings </t>
  </si>
  <si>
    <t>Angela Jarvis</t>
  </si>
  <si>
    <t>Vice President, Media Strategy and Relationship Marketing - Capella University</t>
  </si>
  <si>
    <t>Strategic Education, Inc</t>
  </si>
  <si>
    <t>Joe Ramos</t>
  </si>
  <si>
    <t>ASQ - World Headquarters</t>
  </si>
  <si>
    <t>Greater Milwaukee</t>
  </si>
  <si>
    <t>William Bottinick</t>
  </si>
  <si>
    <t>Marketing Effectiveness &amp; Optimization Lead</t>
  </si>
  <si>
    <t>Alex Brown</t>
  </si>
  <si>
    <t>Senior Director, Marketing Excellence</t>
  </si>
  <si>
    <t>Umeshwari Nadkarni</t>
  </si>
  <si>
    <t>Emanuele Antonio Fraia</t>
  </si>
  <si>
    <t>Global Digital Marketing Sr. Specialist</t>
  </si>
  <si>
    <t>Katessa Mabins</t>
  </si>
  <si>
    <t>Global Marketing Procurement Director</t>
  </si>
  <si>
    <t>Ajay Ganesan</t>
  </si>
  <si>
    <t>Michele Madansky</t>
  </si>
  <si>
    <t>Marketing Research Consultant</t>
  </si>
  <si>
    <t>Michele Madansky Consulting</t>
  </si>
  <si>
    <t>Daavi Zain</t>
  </si>
  <si>
    <t>Associate Vice President - Marketing Analytics &amp; Optimization</t>
  </si>
  <si>
    <t>University of Maryland Global Campus</t>
  </si>
  <si>
    <t>Luis Alejo</t>
  </si>
  <si>
    <t>Kushal Shah</t>
  </si>
  <si>
    <t>BetterCloud</t>
  </si>
  <si>
    <t>Henry Nwokemodo</t>
  </si>
  <si>
    <t>Director, Analytics for Google EMEA (Google Ads)</t>
  </si>
  <si>
    <t>Carrie Morley</t>
  </si>
  <si>
    <t>Group Director of Culture, Insights and Analytics</t>
  </si>
  <si>
    <t>Christophe G.</t>
  </si>
  <si>
    <t>Global Measurement Director (VW)</t>
  </si>
  <si>
    <t>Richard Robertson</t>
  </si>
  <si>
    <t>iCrossing UK</t>
  </si>
  <si>
    <t>Sarit Bose</t>
  </si>
  <si>
    <t>Head of Data driven intelligent decisioning solutions</t>
  </si>
  <si>
    <t>Prodapt Solutions</t>
  </si>
  <si>
    <t>Maidenhead</t>
  </si>
  <si>
    <t>Doug McConchie</t>
  </si>
  <si>
    <t>HSO</t>
  </si>
  <si>
    <t>Albert Gallart del Burgo</t>
  </si>
  <si>
    <t>Data and Performance Marketing Lead</t>
  </si>
  <si>
    <t>Stradivarius - Inditex Group</t>
  </si>
  <si>
    <t>Barcelona</t>
  </si>
  <si>
    <t>Andreas Schoenknecht</t>
  </si>
  <si>
    <t>Leader Marketing Analytics &amp; Data Privacy, EMEA</t>
  </si>
  <si>
    <t>Ehningen</t>
  </si>
  <si>
    <t>Sangeeta Sami</t>
  </si>
  <si>
    <t>Director, Marketing Analytics &amp; Stakeholder Management</t>
  </si>
  <si>
    <t>Bradley Pargiter</t>
  </si>
  <si>
    <t>Group Director, Data &amp; Analytics | AKQA London</t>
  </si>
  <si>
    <t>Paul Mayston</t>
  </si>
  <si>
    <t>Marketing Transformation Business Director / Client Lead</t>
  </si>
  <si>
    <t>Berks</t>
  </si>
  <si>
    <t>Megan Allison Wade</t>
  </si>
  <si>
    <t>Domain Lead, Marketing Tech &amp; User Data</t>
  </si>
  <si>
    <t>idealo internet GmbH</t>
  </si>
  <si>
    <t>Frank Sommerer</t>
  </si>
  <si>
    <t>Senior Process Manager Master Data Business Partner</t>
  </si>
  <si>
    <t>Freiburg im Breisgau</t>
  </si>
  <si>
    <t>Zuhal D.</t>
  </si>
  <si>
    <t>Bergen Region</t>
  </si>
  <si>
    <t>Harry Glossop MBA</t>
  </si>
  <si>
    <t>Knight Frank</t>
  </si>
  <si>
    <t>Spencers Wood</t>
  </si>
  <si>
    <t>Mihaela Mihalea</t>
  </si>
  <si>
    <t>Marketing Intelligence &amp; Insights Manager</t>
  </si>
  <si>
    <t>Michael Teufel</t>
  </si>
  <si>
    <t>Sr Manager, Regional Marketing, DACH</t>
  </si>
  <si>
    <t>Anaplan</t>
  </si>
  <si>
    <t>Fulda</t>
  </si>
  <si>
    <t>Adonis Themistokleous</t>
  </si>
  <si>
    <t>Head of Data Analytics and Strategy</t>
  </si>
  <si>
    <t>Whitechapel</t>
  </si>
  <si>
    <t>Thijs Bongertman</t>
  </si>
  <si>
    <t>Workstream Owner Marketing &amp; Growth</t>
  </si>
  <si>
    <t>FREE NOW</t>
  </si>
  <si>
    <t>Hamburg</t>
  </si>
  <si>
    <t>Steve Scotkin</t>
  </si>
  <si>
    <t>Sr. Director - Marketing Operations and Analytics</t>
  </si>
  <si>
    <t>Samsara</t>
  </si>
  <si>
    <t>Redmond</t>
  </si>
  <si>
    <t>Nandini J.</t>
  </si>
  <si>
    <t>Global Director Oncology Marketing Forecasting, Business Analysis &amp; Insight</t>
  </si>
  <si>
    <t>Dharmesh Patel</t>
  </si>
  <si>
    <t>Head Of Business Intelligence/Analytics</t>
  </si>
  <si>
    <t>Druva</t>
  </si>
  <si>
    <t>Isiah Mack</t>
  </si>
  <si>
    <t>Global Product Marketing &amp; Strategy, Measurement</t>
  </si>
  <si>
    <t>Brooklyn</t>
  </si>
  <si>
    <t>Richard Tung</t>
  </si>
  <si>
    <t>Director of Corporate Analytics</t>
  </si>
  <si>
    <t>San Francisco Bay Area</t>
  </si>
  <si>
    <t>Chris Pounds</t>
  </si>
  <si>
    <t>Director Corporate Strategy, Business Analytics</t>
  </si>
  <si>
    <t>Marta Kirsis</t>
  </si>
  <si>
    <t>Senior Director, Digital Analytics &amp; Insights</t>
  </si>
  <si>
    <t>Anish G.</t>
  </si>
  <si>
    <t>Director Of Analytics &amp; Operations</t>
  </si>
  <si>
    <t>Chris Burke</t>
  </si>
  <si>
    <t>Greater Philadelphia</t>
  </si>
  <si>
    <t>Cory Hefner</t>
  </si>
  <si>
    <t>Thanos Kitsios</t>
  </si>
  <si>
    <t>Internal Audit Data Analyst</t>
  </si>
  <si>
    <t>Betway Group</t>
  </si>
  <si>
    <t>Kalyan Saladi</t>
  </si>
  <si>
    <t xml:space="preserve">Senior Manager, Data Science, Strategy &amp; Planning </t>
  </si>
  <si>
    <t>Nathan Wang</t>
  </si>
  <si>
    <t>Global Commercial Intelligence Leader</t>
  </si>
  <si>
    <t>The Janssen Pharmaceutical</t>
  </si>
  <si>
    <t>Jeet Thaker</t>
  </si>
  <si>
    <t>Senior Data Analyst, Data Sciences</t>
  </si>
  <si>
    <t>Christina Tulloch</t>
  </si>
  <si>
    <t>Skyscanner</t>
  </si>
  <si>
    <t>Laura Lopez</t>
  </si>
  <si>
    <t>Commercial Leader</t>
  </si>
  <si>
    <t>Paul Hammon</t>
  </si>
  <si>
    <t>Aldo Zucaro</t>
  </si>
  <si>
    <t>Sr Director Global Commercial Strategy</t>
  </si>
  <si>
    <t>Jie Du</t>
  </si>
  <si>
    <t>Sr. Data Scientist, Analytics Modeling Lead</t>
  </si>
  <si>
    <t>Kaiyi Zou</t>
  </si>
  <si>
    <t>Sr. Data Analyst - Enterprise Sales</t>
  </si>
  <si>
    <t>C2FO</t>
  </si>
  <si>
    <t>Akshay Kher</t>
  </si>
  <si>
    <t>Uday Jain</t>
  </si>
  <si>
    <t>Aditya Kuckian</t>
  </si>
  <si>
    <t>Kearney</t>
  </si>
  <si>
    <t>Artemis N.</t>
  </si>
  <si>
    <t>Alex Jamar</t>
  </si>
  <si>
    <t>Srivas Ramachandran</t>
  </si>
  <si>
    <t>Data Analytics Consultant</t>
  </si>
  <si>
    <t>Bhavana V.</t>
  </si>
  <si>
    <t>Senior Data Analyst - Global Customer Analytics</t>
  </si>
  <si>
    <t>The Mom Project</t>
  </si>
  <si>
    <t>Alexander Kharchistov</t>
  </si>
  <si>
    <t>Vijay Chidambaram</t>
  </si>
  <si>
    <t>Madhur Dhamija</t>
  </si>
  <si>
    <t>Senior Manager - Growth, CRM, Retention Marketing &amp; Digital Analytics</t>
  </si>
  <si>
    <t>Matt Dexter</t>
  </si>
  <si>
    <t>Sr.Manager, Marketing Analytics &amp; Optimization</t>
  </si>
  <si>
    <t>Insight</t>
  </si>
  <si>
    <t>Mark Shaffer</t>
  </si>
  <si>
    <t>Director, Analytics &amp; Marketing</t>
  </si>
  <si>
    <t>AMA Insurance</t>
  </si>
  <si>
    <t>Michael Hilton</t>
  </si>
  <si>
    <t>Director of Marketing Retention Data and Analytics</t>
  </si>
  <si>
    <t>Greater Phoenix Area</t>
  </si>
  <si>
    <t>Amey Patankar</t>
  </si>
  <si>
    <t>Sr. Mobile Marketing Manager - Amazon Music</t>
  </si>
  <si>
    <t xml:space="preserve">Jen Werner </t>
  </si>
  <si>
    <t>Mintel</t>
  </si>
  <si>
    <t>Stephanie Kaye</t>
  </si>
  <si>
    <t>Global Marketing Operations Manager - ROI</t>
  </si>
  <si>
    <t>Russel Perry</t>
  </si>
  <si>
    <t>Head of Marketing &amp; Analytics</t>
  </si>
  <si>
    <t>Wippet Ltd</t>
  </si>
  <si>
    <t>Charles Koh</t>
  </si>
  <si>
    <t xml:space="preserve">J.P. Morgan Asset Management </t>
  </si>
  <si>
    <t>Calin T.</t>
  </si>
  <si>
    <t>Director, Marketing Data &amp; Analytics</t>
  </si>
  <si>
    <t>SAGE Publishing</t>
  </si>
  <si>
    <t>Andrzej Suski</t>
  </si>
  <si>
    <t>Product Lead - Brand and Marketing ROI, Global Analytics Practice</t>
  </si>
  <si>
    <t>Katy Alexander</t>
  </si>
  <si>
    <t>Global Director Marketing Operations &amp; Analytics</t>
  </si>
  <si>
    <t>Digital Science</t>
  </si>
  <si>
    <t>Mirabella Katz</t>
  </si>
  <si>
    <t>Senior Manager, Marketing Operations and Analytics</t>
  </si>
  <si>
    <t>Bryan Hoeft</t>
  </si>
  <si>
    <t xml:space="preserve">Head of Marketing, Digital Insights </t>
  </si>
  <si>
    <t>Moody's Analytics</t>
  </si>
  <si>
    <t>Oliver Perez</t>
  </si>
  <si>
    <t>Elisa Cavestro</t>
  </si>
  <si>
    <t>Business Development &amp; Innovation Senior Manager</t>
  </si>
  <si>
    <t>Bruno Rio</t>
  </si>
  <si>
    <t>Product Marketing &amp; Client Leads - Director</t>
  </si>
  <si>
    <t>Sonae MC</t>
  </si>
  <si>
    <t>Youssef Berrada</t>
  </si>
  <si>
    <t xml:space="preserve">Marketing &amp; Data Specialist </t>
  </si>
  <si>
    <t>Keith Gormley</t>
  </si>
  <si>
    <t>Vice President, Head of US Marketing</t>
  </si>
  <si>
    <t>Tipico</t>
  </si>
  <si>
    <t>Pranay Agrawal</t>
  </si>
  <si>
    <t>Co-founder and Chief Executive Officer</t>
  </si>
  <si>
    <t>Katie McQueen</t>
  </si>
  <si>
    <t>Adam Haverson</t>
  </si>
  <si>
    <t>Director Marketing Technology &amp; Analytics</t>
  </si>
  <si>
    <t>Pall Corporation</t>
  </si>
  <si>
    <t>Elizabeth Elhassani</t>
  </si>
  <si>
    <t>Michael Sorice</t>
  </si>
  <si>
    <t>Executive Director - Digital, CRM &amp; Consumer Marketing Analytics</t>
  </si>
  <si>
    <t>Mercy</t>
  </si>
  <si>
    <t>Greater St. Louis</t>
  </si>
  <si>
    <t>Nick Koenig</t>
  </si>
  <si>
    <t>Director of Analytics - Sales, Marketing &amp; Customer Care</t>
  </si>
  <si>
    <t>EunJeung Kim</t>
  </si>
  <si>
    <t>Marketing Lead, Korea &amp; APAC GKAM</t>
  </si>
  <si>
    <t>Seoul</t>
  </si>
  <si>
    <t>Aaron Cullers</t>
  </si>
  <si>
    <t>Marketing Director - North America</t>
  </si>
  <si>
    <t>Ensono</t>
  </si>
  <si>
    <t>Divya Jain</t>
  </si>
  <si>
    <t>Director, Global Sales, Commercial Advanced Analytics</t>
  </si>
  <si>
    <t>Kaleem Uz Zaman Qureshi</t>
  </si>
  <si>
    <t>Global Portfolio/Category Analytics/OU Reporting &amp; Marketing Analytics Lead -Africa OU</t>
  </si>
  <si>
    <t>Sanath Chandra</t>
  </si>
  <si>
    <t>Associate Director - Forensic Analytics</t>
  </si>
  <si>
    <t>KPMG Australia</t>
  </si>
  <si>
    <t>James Cardew</t>
  </si>
  <si>
    <t>Head of Marketing and Client Experience, Europe and Asia</t>
  </si>
  <si>
    <t>Capital Group | Europe</t>
  </si>
  <si>
    <t>Monica Dreger</t>
  </si>
  <si>
    <t>Global Head of Consumer and Market Insights, Trends and Foresight</t>
  </si>
  <si>
    <t>Holden Penley</t>
  </si>
  <si>
    <t>Lyft</t>
  </si>
  <si>
    <t>Vishal S.</t>
  </si>
  <si>
    <t>VP- Market Maker, AI, Data and Analytics</t>
  </si>
  <si>
    <t>Fernanda Mazzocchi</t>
  </si>
  <si>
    <t>CMI, E-Comm Measurement &amp; Social Listening Director</t>
  </si>
  <si>
    <t>Bruno Tuzzolo</t>
  </si>
  <si>
    <t>Head of Marketing Science &amp; Analytics</t>
  </si>
  <si>
    <t>Caique Tiburcio</t>
  </si>
  <si>
    <t>Paid Marketing Manager, Growth - 99</t>
  </si>
  <si>
    <t>jiayu(claire) liang</t>
  </si>
  <si>
    <t>Decision Analyst Associate Consultant</t>
  </si>
  <si>
    <t>Navendu Charu</t>
  </si>
  <si>
    <t>Data &amp; Analytics Practice Leader</t>
  </si>
  <si>
    <t>Sayanti Bhattacharya</t>
  </si>
  <si>
    <t>Assistant Vice President Analytics</t>
  </si>
  <si>
    <t>Ugam</t>
  </si>
  <si>
    <t>Satyaki Dasgupta</t>
  </si>
  <si>
    <t>Manager - Strategic Planning &amp; Analytics</t>
  </si>
  <si>
    <t>Adani Group</t>
  </si>
  <si>
    <t>Rohit Pundlik</t>
  </si>
  <si>
    <t>Senior Manager - Data &amp; Analytics</t>
  </si>
  <si>
    <t>Indegene</t>
  </si>
  <si>
    <t>Piyush Dhoke</t>
  </si>
  <si>
    <t>Revenue Mix Manager</t>
  </si>
  <si>
    <t>Guang Yang</t>
  </si>
  <si>
    <t>Assistant Manager - Business and Data Analytics</t>
  </si>
  <si>
    <t>Westlake Financial Services</t>
  </si>
  <si>
    <t>Priyanka J.</t>
  </si>
  <si>
    <t>Senior Associate, Digital Analytics and Optimization</t>
  </si>
  <si>
    <t>Aman Mahajan</t>
  </si>
  <si>
    <t>Product Strategy Advisor - Digital Analytics</t>
  </si>
  <si>
    <t>Express Scripts</t>
  </si>
  <si>
    <t>Holly Waisanen-Hatipoglu</t>
  </si>
  <si>
    <t>Vice President, Loyalty and Card Analytics</t>
  </si>
  <si>
    <t>Marc (Marcus) McNabb</t>
  </si>
  <si>
    <t>VP, Marketing Operations and Strategy</t>
  </si>
  <si>
    <t>Hyland</t>
  </si>
  <si>
    <t>Michael Goldwater</t>
  </si>
  <si>
    <t>eCommerce Analytics Manager</t>
  </si>
  <si>
    <t>Caterpillar Inc.</t>
  </si>
  <si>
    <t>Rich Van Kampen</t>
  </si>
  <si>
    <t>Julian Ganguli</t>
  </si>
  <si>
    <t>Data and Analytics - Senior Consultant</t>
  </si>
  <si>
    <t>Pauline Camus</t>
  </si>
  <si>
    <t>Rio Tinto</t>
  </si>
  <si>
    <t>Andrea Calisti</t>
  </si>
  <si>
    <t>Business Development Director</t>
  </si>
  <si>
    <t>Tomas Yahni</t>
  </si>
  <si>
    <t>Corporate Business Growth</t>
  </si>
  <si>
    <t>Revolut</t>
  </si>
  <si>
    <t>Kelly Castellon</t>
  </si>
  <si>
    <t>Associate Director, Multicultural Analytics</t>
  </si>
  <si>
    <t>Kamalika Das</t>
  </si>
  <si>
    <t>Data Management Specialist</t>
  </si>
  <si>
    <t>Ankit Jain</t>
  </si>
  <si>
    <t>Expert Solutions (Analytics) Director</t>
  </si>
  <si>
    <t>George Pavlic</t>
  </si>
  <si>
    <t>Senior Director, Data Quality &amp; Analytics</t>
  </si>
  <si>
    <t>Management Science Associates</t>
  </si>
  <si>
    <t>Shawn Choudhury</t>
  </si>
  <si>
    <t>Executive Director, Growth Analytics &amp; Data Science</t>
  </si>
  <si>
    <t>Amita Barnish</t>
  </si>
  <si>
    <t>Commercial Strategy and Modelling Director</t>
  </si>
  <si>
    <t>Grünenthal Group</t>
  </si>
  <si>
    <t>Hannah H.</t>
  </si>
  <si>
    <t>Janice Drusjack</t>
  </si>
  <si>
    <t>Sr Director, Biopharma Commercial</t>
  </si>
  <si>
    <t>Sara Motahari</t>
  </si>
  <si>
    <t>NortonLifeLock</t>
  </si>
  <si>
    <t>James Matas</t>
  </si>
  <si>
    <t>Director, Data Analytics BI Systems &amp; Solutions</t>
  </si>
  <si>
    <t>Royal Caribbean Group</t>
  </si>
  <si>
    <t>Mengguo (Lindsey) Yan</t>
  </si>
  <si>
    <t>Staff Data Scientist, Business Analysis</t>
  </si>
  <si>
    <t>Rahul Deogharia</t>
  </si>
  <si>
    <t>Productsup</t>
  </si>
  <si>
    <t>Michael Li</t>
  </si>
  <si>
    <t>Director, Business Intelligence &amp; Marketing Analytics</t>
  </si>
  <si>
    <t>ŌURA</t>
  </si>
  <si>
    <t>Jay Reedy</t>
  </si>
  <si>
    <t>Managing Director - Head of Data Engineering</t>
  </si>
  <si>
    <t>Matthew Bishop</t>
  </si>
  <si>
    <t>Director of Data Science &amp; Analytics Engineering</t>
  </si>
  <si>
    <t>Duong NGUYEN</t>
  </si>
  <si>
    <t xml:space="preserve">Senior Data Consultant </t>
  </si>
  <si>
    <t>Camondo Consulting</t>
  </si>
  <si>
    <t>Faye Tengfei Huang</t>
  </si>
  <si>
    <t>Siddarth Ranganathan</t>
  </si>
  <si>
    <t>Jiaxu Luo</t>
  </si>
  <si>
    <t>Becky Frayer</t>
  </si>
  <si>
    <t>Director, Behavioral Science</t>
  </si>
  <si>
    <t>Samuel Lefranc</t>
  </si>
  <si>
    <t>Effy</t>
  </si>
  <si>
    <t>Aleksandra Algina</t>
  </si>
  <si>
    <t>UK MMM Lead</t>
  </si>
  <si>
    <t xml:space="preserve">Sang Joon Ahn
</t>
  </si>
  <si>
    <t xml:space="preserve">Head of Data Science, Asia </t>
  </si>
  <si>
    <t>SIA Partners</t>
  </si>
  <si>
    <t xml:space="preserve">Elizabeth Combs
</t>
  </si>
  <si>
    <t xml:space="preserve">Data Science | Manager </t>
  </si>
  <si>
    <t xml:space="preserve">American Express
</t>
  </si>
  <si>
    <t xml:space="preserve">Chloe Marechal
</t>
  </si>
  <si>
    <t xml:space="preserve">Marketing Intelligence Analyst 
</t>
  </si>
  <si>
    <t xml:space="preserve"> CHANEL Parfums Beauté</t>
  </si>
  <si>
    <t xml:space="preserve">Xinru Fang
</t>
  </si>
  <si>
    <t>associate manager-growth marketing Analytics</t>
  </si>
  <si>
    <t xml:space="preserve">Manuel Davy
</t>
  </si>
  <si>
    <t xml:space="preserve">Deezer
</t>
  </si>
  <si>
    <t xml:space="preserve">Sounak Chatterjee
</t>
  </si>
  <si>
    <t xml:space="preserve">Driving Growth through Advanced Analytics Solutions
</t>
  </si>
  <si>
    <t>Hong Jini Liu</t>
  </si>
  <si>
    <t>Director of Data Science and Machine Learning</t>
  </si>
  <si>
    <t>Jeremy Jones</t>
  </si>
  <si>
    <t>Vice President, MTA Commercial Lead</t>
  </si>
  <si>
    <t>Chase Zieman</t>
  </si>
  <si>
    <t>Cart.com</t>
  </si>
  <si>
    <t>Sneha Kathuria</t>
  </si>
  <si>
    <t>Andrew Huang</t>
  </si>
  <si>
    <t>Senior Staff Data Scientist</t>
  </si>
  <si>
    <t>Siddhika Jain</t>
  </si>
  <si>
    <t>June Dershewitz</t>
  </si>
  <si>
    <t>Ismail Parsa</t>
  </si>
  <si>
    <t>Susan Compelli</t>
  </si>
  <si>
    <t>Khan Mohammad Shams</t>
  </si>
  <si>
    <t>Centene Corporation</t>
  </si>
  <si>
    <t>Martyna Fira</t>
  </si>
  <si>
    <t>Marketing Analysis Manager</t>
  </si>
  <si>
    <t>Dora Major</t>
  </si>
  <si>
    <t>SHOPPER MEDIA GROUP</t>
  </si>
  <si>
    <t>Nadia Khoteniuk</t>
  </si>
  <si>
    <t>Manuel José Contador Bercovich</t>
  </si>
  <si>
    <t>Senior Manager, Global Marketing Analytics &amp; Media - Marketing Operations</t>
  </si>
  <si>
    <t>Jina Jung</t>
  </si>
  <si>
    <t>Associate Director of Marketing Insights &amp; Analytics</t>
  </si>
  <si>
    <t>Jasmine Naziri</t>
  </si>
  <si>
    <t>Impressions Vanity</t>
  </si>
  <si>
    <t>Schahram Rezai</t>
  </si>
  <si>
    <t>Senior FP&amp;A Manager, Marketing Analytics</t>
  </si>
  <si>
    <t>Rafael Higuchi</t>
  </si>
  <si>
    <t>Votorantim Energia</t>
  </si>
  <si>
    <t xml:space="preserve">Christina "Chris" Grabarkiewicz-Davis </t>
  </si>
  <si>
    <t>Senior Manager - Market &amp; Customer Insights</t>
  </si>
  <si>
    <t>Ebru Bayrak</t>
  </si>
  <si>
    <t>Senior Global Marketing Effectiveness Manager</t>
  </si>
  <si>
    <t>Andrew Tkachenko</t>
  </si>
  <si>
    <t>Sr. Marketing Optimization Analyst</t>
  </si>
  <si>
    <t>InvestorPlace</t>
  </si>
  <si>
    <t>Paige Payne</t>
  </si>
  <si>
    <t>Director of Marketing Optimization</t>
  </si>
  <si>
    <t>Sean Justin Sabino</t>
  </si>
  <si>
    <t>Senior Manager, Marketing Optimization &amp; Analytics</t>
  </si>
  <si>
    <t>Hearst</t>
  </si>
  <si>
    <t>Jenna Packard</t>
  </si>
  <si>
    <t>Manager, Marketing Strategy ( Paid Media &amp; Analytics)</t>
  </si>
  <si>
    <t>Beverly S.N. Avalani</t>
  </si>
  <si>
    <t>Director - Digital Marketing &amp; Web Analytics</t>
  </si>
  <si>
    <t>InterMiles (Jet Privilege Pvt.Ltd)</t>
  </si>
  <si>
    <t>Shaheer Usmani</t>
  </si>
  <si>
    <t>Head of eCommerce Marketing &amp; Analytics</t>
  </si>
  <si>
    <t>Azadea Group</t>
  </si>
  <si>
    <t>Shalabh Pandey</t>
  </si>
  <si>
    <t>Digital Marketing | Marketing efficiency | Analytics and Optimization | Neurosensory Marketing</t>
  </si>
  <si>
    <t xml:space="preserve">Marketing Insights and efficiency </t>
  </si>
  <si>
    <t>Greg Dziwulski</t>
  </si>
  <si>
    <t>Integrated Marketing Strategist, Revenue Marketing (AI + Analytics)</t>
  </si>
  <si>
    <t>NetApp</t>
  </si>
  <si>
    <t>Christadewi Astika</t>
  </si>
  <si>
    <t xml:space="preserve">Growth Marketing Manager </t>
  </si>
  <si>
    <t>Kuncie</t>
  </si>
  <si>
    <t>Grant Sukchindasathien</t>
  </si>
  <si>
    <t>Digital Growth &amp; Optimization Strategist</t>
  </si>
  <si>
    <t>Cloudera</t>
  </si>
  <si>
    <t>Mary Chan</t>
  </si>
  <si>
    <t>Senior Vice President - Consumer Marketing, Data, and Analytics</t>
  </si>
  <si>
    <t>Entertainment Benefits Group</t>
  </si>
  <si>
    <t>Greg Kerr</t>
  </si>
  <si>
    <t>Devranjan Dash</t>
  </si>
  <si>
    <t>Chief Consultant: - Marketing &amp; Data Analytics</t>
  </si>
  <si>
    <t>-</t>
  </si>
  <si>
    <t>Justin Page</t>
  </si>
  <si>
    <t>Senior Manager - Media and Marketing Mix</t>
  </si>
  <si>
    <t>Michael Zhigarev</t>
  </si>
  <si>
    <t>Jerry Beers</t>
  </si>
  <si>
    <t>Managing Director, Marketing Data &amp; Analytics</t>
  </si>
  <si>
    <t>Saatchi &amp; Saatchi ( We Are Saatchi)</t>
  </si>
  <si>
    <t>Adel S.</t>
  </si>
  <si>
    <t>Online Marketing Analytics Manager</t>
  </si>
  <si>
    <t>Trend Micro</t>
  </si>
  <si>
    <t>Michael Kates</t>
  </si>
  <si>
    <t>Senior Manager, Advanced Analytics Group</t>
  </si>
  <si>
    <t xml:space="preserve">Bain &amp; Company </t>
  </si>
  <si>
    <t>Tamika Normil</t>
  </si>
  <si>
    <t>Yisi Wang</t>
  </si>
  <si>
    <t>Business Analytics Lead</t>
  </si>
  <si>
    <t xml:space="preserve">UCB </t>
  </si>
  <si>
    <t>Daniel Goodman</t>
  </si>
  <si>
    <t xml:space="preserve">National Geographic </t>
  </si>
  <si>
    <t>Jordan Sacks</t>
  </si>
  <si>
    <t>Charan (Kaur) Randhawa</t>
  </si>
  <si>
    <t xml:space="preserve">At Home Group Inc. </t>
  </si>
  <si>
    <t>Julie Morris</t>
  </si>
  <si>
    <t>Contract Analytics Director</t>
  </si>
  <si>
    <t xml:space="preserve">Blue State </t>
  </si>
  <si>
    <t>Ritesh Bamalwa</t>
  </si>
  <si>
    <t>Advanced Data Analytics</t>
  </si>
  <si>
    <t>ERGO Direkt Versicherungen</t>
  </si>
  <si>
    <t xml:space="preserve">Mohammad Abu-Serrieh </t>
  </si>
  <si>
    <t xml:space="preserve">President and CEO </t>
  </si>
  <si>
    <t>New Solutions Hub</t>
  </si>
  <si>
    <t>Steven Stark</t>
  </si>
  <si>
    <t>Senior Data Scientist | Core Product Insights</t>
  </si>
  <si>
    <t>NBC Sports Next</t>
  </si>
  <si>
    <t>Alexis de Pampelonne</t>
  </si>
  <si>
    <t>Business Strategist &amp; Data Analyst (Academic Project)</t>
  </si>
  <si>
    <t xml:space="preserve">Keurig Dr Pepper Inc. </t>
  </si>
  <si>
    <t xml:space="preserve">Jason Parcon
</t>
  </si>
  <si>
    <t xml:space="preserve">R&amp;D Director, Data Science &amp; Analytics
</t>
  </si>
  <si>
    <t xml:space="preserve">Christopher Scott I.
</t>
  </si>
  <si>
    <t xml:space="preserve">Head of Data 
</t>
  </si>
  <si>
    <t xml:space="preserve">Michael Yea
</t>
  </si>
  <si>
    <t xml:space="preserve">Associate Director, Global R&amp;D Data Science 
</t>
  </si>
  <si>
    <t>Mars Wrigley</t>
  </si>
  <si>
    <t xml:space="preserve">Majid Latif
</t>
  </si>
  <si>
    <t xml:space="preserve">Michael Weinberger
</t>
  </si>
  <si>
    <t xml:space="preserve">Director, Data Science 
</t>
  </si>
  <si>
    <t xml:space="preserve">Richard Seifrid
</t>
  </si>
  <si>
    <t xml:space="preserve">Manager, Advanced Analytics 
</t>
  </si>
  <si>
    <t xml:space="preserve">Neha Reddy Sanagala
</t>
  </si>
  <si>
    <t>Senior Manager Data Science/ Lead Data Scientist</t>
  </si>
  <si>
    <t xml:space="preserve">Megan Johns
</t>
  </si>
  <si>
    <t xml:space="preserve">Advanced Analytics Manager 
</t>
  </si>
  <si>
    <t xml:space="preserve">Stewart Slipher
</t>
  </si>
  <si>
    <t>Manager, Data Management &amp; Analytics</t>
  </si>
  <si>
    <t>03/29/2022</t>
  </si>
  <si>
    <t xml:space="preserve">Eric Ward
</t>
  </si>
  <si>
    <t xml:space="preserve">Director of Data Science &amp; Analytics 
</t>
  </si>
  <si>
    <t xml:space="preserve">Fooda  </t>
  </si>
  <si>
    <t xml:space="preserve">James Lew
</t>
  </si>
  <si>
    <t xml:space="preserve">Senior Director, Data Science
</t>
  </si>
  <si>
    <t xml:space="preserve">Bespoken Spirits Inc. </t>
  </si>
  <si>
    <t xml:space="preserve">Rachel Bouvier
</t>
  </si>
  <si>
    <t xml:space="preserve">Data Analytics Manager 
</t>
  </si>
  <si>
    <t xml:space="preserve"> Wunderman Thompson Health</t>
  </si>
  <si>
    <t xml:space="preserve">Yeuting Wang
</t>
  </si>
  <si>
    <t xml:space="preserve">VP, Data Science &amp; Analytics </t>
  </si>
  <si>
    <t xml:space="preserve">Momentum Worldwide
</t>
  </si>
  <si>
    <t xml:space="preserve">Kevin Hill
</t>
  </si>
  <si>
    <t>Marketing Data Analyst, Global Marketing</t>
  </si>
  <si>
    <t>Coronado</t>
  </si>
  <si>
    <t xml:space="preserve">Kenneth Alston
</t>
  </si>
  <si>
    <t>WayBetter</t>
  </si>
  <si>
    <t>Bobby Obmaces</t>
  </si>
  <si>
    <t xml:space="preserve">Director, Global Marketing, Data &amp; Analytics Insight
</t>
  </si>
  <si>
    <t xml:space="preserve">Reinsurance Group of America, Incorporated </t>
  </si>
  <si>
    <t xml:space="preserve">Joseph DeSalvo
</t>
  </si>
  <si>
    <t>SVP, Data Strategy &amp; Advanced Analytics</t>
  </si>
  <si>
    <t xml:space="preserve">GSW, powered by Syneos Health </t>
  </si>
  <si>
    <t xml:space="preserve">Laurie Gallien Miller
</t>
  </si>
  <si>
    <t xml:space="preserve">Head of Analytics and Data Science 
</t>
  </si>
  <si>
    <t>Dorte Krogh Råhlin</t>
  </si>
  <si>
    <t xml:space="preserve">OMD Danmark </t>
  </si>
  <si>
    <t>Rick Vela</t>
  </si>
  <si>
    <t>Consulting: CRM, Data Strategy, Consumer Journey, and Analytics</t>
  </si>
  <si>
    <t>Zhixun Wang</t>
  </si>
  <si>
    <t>Daehyun Kim</t>
  </si>
  <si>
    <t>Aditya Mundle</t>
  </si>
  <si>
    <t>Stefan Kerekes</t>
  </si>
  <si>
    <t>Thera Tyner</t>
  </si>
  <si>
    <t>SVP, Director of Data and Analytics</t>
  </si>
  <si>
    <t>Rong (Angela) Luo</t>
  </si>
  <si>
    <t>Tino Zhang</t>
  </si>
  <si>
    <t>Senior Consultant, Analysis &amp; Insights</t>
  </si>
  <si>
    <t xml:space="preserve">Cardinal Path </t>
  </si>
  <si>
    <t>Pauline Bravet</t>
  </si>
  <si>
    <t>Commercial Excellence Lead</t>
  </si>
  <si>
    <t>Anna Krogh Hansen</t>
  </si>
  <si>
    <t>Michael Tambe</t>
  </si>
  <si>
    <t>Head of Data Science, Amazon Advertising Field Sales</t>
  </si>
  <si>
    <t>Baibhav Krishna</t>
  </si>
  <si>
    <t>Ahmed-Amine Homman</t>
  </si>
  <si>
    <t>Chang Soo Song</t>
  </si>
  <si>
    <t>Head of Financial Planning &amp; Analysis</t>
  </si>
  <si>
    <t xml:space="preserve">VBreathe </t>
  </si>
  <si>
    <t>Stefan Kania</t>
  </si>
  <si>
    <t>Product Madness</t>
  </si>
  <si>
    <t>Sreeja Guha</t>
  </si>
  <si>
    <t>Ángela M.</t>
  </si>
  <si>
    <t>Ashton Lobo</t>
  </si>
  <si>
    <t>Data Analyst - Product Intelligence</t>
  </si>
  <si>
    <t>Sara Karimi Davar</t>
  </si>
  <si>
    <t>the-multipliers</t>
  </si>
  <si>
    <t>Qiao Pan</t>
  </si>
  <si>
    <t>Bryan Dolan</t>
  </si>
  <si>
    <t>Senior Data Scientist, Advanced Analytics</t>
  </si>
  <si>
    <t>Yiming Li</t>
  </si>
  <si>
    <t>MobilityWare</t>
  </si>
  <si>
    <t>Jing Lin</t>
  </si>
  <si>
    <t>Analytics Lead, Marketing Analytics</t>
  </si>
  <si>
    <t>Gopuff</t>
  </si>
  <si>
    <t>Peter Wassall-Jamieson</t>
  </si>
  <si>
    <t>Director, Central Data Platform Team</t>
  </si>
  <si>
    <t>OYO Vacation Homes</t>
  </si>
  <si>
    <t>Weronika Romanowska</t>
  </si>
  <si>
    <t>Lukas Ginsberg</t>
  </si>
  <si>
    <t>María Jesús Osorio</t>
  </si>
  <si>
    <t>Metrics, Modeling &amp; Monetization Sr. Manager, Data &amp; Analytics</t>
  </si>
  <si>
    <t>Kent Kofoed</t>
  </si>
  <si>
    <t xml:space="preserve">Analytics Media Manager </t>
  </si>
  <si>
    <t>Kelly Ronayne</t>
  </si>
  <si>
    <t>VP, Business Analytics and Marketing Finance</t>
  </si>
  <si>
    <t xml:space="preserve">The Motley Fool </t>
  </si>
  <si>
    <t>Ryan Moore</t>
  </si>
  <si>
    <t>Director, Digital and Omni-Channel Analytics</t>
  </si>
  <si>
    <t>Selma Dogic</t>
  </si>
  <si>
    <t>Manager | Analytics COE + Strategy</t>
  </si>
  <si>
    <t xml:space="preserve">Carters Inc. </t>
  </si>
  <si>
    <t>Boon N.</t>
  </si>
  <si>
    <t>Head of Data Science &amp; Analytics - Supply Americas</t>
  </si>
  <si>
    <t>Pavan Korada</t>
  </si>
  <si>
    <t>Senior VP, Data Science &amp; Analytics</t>
  </si>
  <si>
    <t>Colin Sherry</t>
  </si>
  <si>
    <t>Senior Marketing Analytics Analyst</t>
  </si>
  <si>
    <t xml:space="preserve">Kohl's Department Stores </t>
  </si>
  <si>
    <t>Joshua Greenberg</t>
  </si>
  <si>
    <t>Head of Business Analytics, US General Medicines</t>
  </si>
  <si>
    <t>Benjamin Petry</t>
  </si>
  <si>
    <t>David Hunt</t>
  </si>
  <si>
    <t>Alexander Youngblood Soria</t>
  </si>
  <si>
    <t>Mindbody</t>
  </si>
  <si>
    <t>John Anthony Labarga</t>
  </si>
  <si>
    <t>Data and Analytics Manager, Digital R&amp;D</t>
  </si>
  <si>
    <t>Kenneth D. Levin</t>
  </si>
  <si>
    <t>Vice President - Director, Customer Analytics</t>
  </si>
  <si>
    <t xml:space="preserve">HSBC Bank, NA </t>
  </si>
  <si>
    <t>Matt Wade</t>
  </si>
  <si>
    <t>Merchandise Pricing and Analytics Manager</t>
  </si>
  <si>
    <t xml:space="preserve">Floor &amp; Decor </t>
  </si>
  <si>
    <t>David Sanchez</t>
  </si>
  <si>
    <t>Bulat Yapparov</t>
  </si>
  <si>
    <t xml:space="preserve">HeliosX Group (Dermatica &amp; MedExpress) </t>
  </si>
  <si>
    <t>Gregg Stratton</t>
  </si>
  <si>
    <t xml:space="preserve">Altria </t>
  </si>
  <si>
    <t>Christopher Waldeck</t>
  </si>
  <si>
    <t>Kevin Turner</t>
  </si>
  <si>
    <t>Director, SNKRS and Launch Data Science &amp; Analytics</t>
  </si>
  <si>
    <t>Jared Scolati</t>
  </si>
  <si>
    <t>CoE Analytics &amp; CCO Analyst</t>
  </si>
  <si>
    <t xml:space="preserve">Kroger </t>
  </si>
  <si>
    <t>Lauren Gaer</t>
  </si>
  <si>
    <t>Senior Manager, Retail Data &amp; Analytics</t>
  </si>
  <si>
    <t xml:space="preserve">The Metropolitan Museum of Art </t>
  </si>
  <si>
    <t>Ephraim Goldstein</t>
  </si>
  <si>
    <t xml:space="preserve">McCann Erickson </t>
  </si>
  <si>
    <t>Badr Kayali</t>
  </si>
  <si>
    <t>Sr. Marketing Analytics</t>
  </si>
  <si>
    <t xml:space="preserve">Chamberlain Group (CGI) </t>
  </si>
  <si>
    <t>Luke Golichowski</t>
  </si>
  <si>
    <t>Associate - Deal Development Analytics</t>
  </si>
  <si>
    <t>Alolika Pattanayak</t>
  </si>
  <si>
    <t>CI&amp;T</t>
  </si>
  <si>
    <t>Nate Hollern</t>
  </si>
  <si>
    <t>Pricing Analytics</t>
  </si>
  <si>
    <t xml:space="preserve">Meijer </t>
  </si>
  <si>
    <t>Pablo Arana</t>
  </si>
  <si>
    <t>Associate Director - Head of US Business Analytics and Insights</t>
  </si>
  <si>
    <t>Matthew Johnson</t>
  </si>
  <si>
    <t>Director of Product - Data Management &amp; Product Analytics</t>
  </si>
  <si>
    <t>Shao Shen</t>
  </si>
  <si>
    <t>Senior Data Scientist, eCommerce Data Science and Analytics</t>
  </si>
  <si>
    <t>Andrew Follett</t>
  </si>
  <si>
    <t xml:space="preserve">Cresco Labs </t>
  </si>
  <si>
    <t xml:space="preserve">Prashant Singh 
</t>
  </si>
  <si>
    <t>Global Head, Data &amp; Analytics Adoption</t>
  </si>
  <si>
    <t xml:space="preserve">Gregory Vogel
</t>
  </si>
  <si>
    <t xml:space="preserve">SuLin Shearin
</t>
  </si>
  <si>
    <t>Manager, Media Data &amp; Analytics</t>
  </si>
  <si>
    <t xml:space="preserve">Bimbo Bakeries USA </t>
  </si>
  <si>
    <t xml:space="preserve">Michael Brown
</t>
  </si>
  <si>
    <t>Tim Croizat</t>
  </si>
  <si>
    <t>Global Strategy, Portfolio, and Marketing Effectiveness Director</t>
  </si>
  <si>
    <t>Steve Hartley</t>
  </si>
  <si>
    <t>Senior Marketing Operations Manager</t>
  </si>
  <si>
    <t>Diversified Maintenance</t>
  </si>
  <si>
    <t>Greater Birningham Area</t>
  </si>
  <si>
    <t>John Thielmann</t>
  </si>
  <si>
    <t>Senior Director, Performance Marketing &amp; MarTech</t>
  </si>
  <si>
    <t>Varun Goil</t>
  </si>
  <si>
    <t>Jamal Al-Ghurair Group of Companies</t>
  </si>
  <si>
    <t>Mahendran Krishnaraj</t>
  </si>
  <si>
    <t>Senior Manager Marketing Business Analytics</t>
  </si>
  <si>
    <t>Haven Brady</t>
  </si>
  <si>
    <t>Cheif Marketing Officer</t>
  </si>
  <si>
    <t xml:space="preserve">USClaims </t>
  </si>
  <si>
    <t>Shivank Pant</t>
  </si>
  <si>
    <t>Marketing Analytics Lead-ASEAN Market</t>
  </si>
  <si>
    <t>Angelica Bonacci</t>
  </si>
  <si>
    <t>Director, Market and Customer Insights</t>
  </si>
  <si>
    <t>Allianz Life</t>
  </si>
  <si>
    <t>Minneapolis–Saint Paul</t>
  </si>
  <si>
    <t>Filina Spanodimou</t>
  </si>
  <si>
    <t>Marketing Mix Modelling (MMM) Programme Lead, Advanced Analytics</t>
  </si>
  <si>
    <t>Preeti Jha</t>
  </si>
  <si>
    <t>Veterinary Practice Partners</t>
  </si>
  <si>
    <t>Greater Chicago Area</t>
  </si>
  <si>
    <t>Sayantan Raha</t>
  </si>
  <si>
    <t>Vice President, Global Marketing Effectiveness Analytics</t>
  </si>
  <si>
    <t>Leslie Chaney</t>
  </si>
  <si>
    <t>Andrew Watson</t>
  </si>
  <si>
    <t>Sr. Director Global Marketing, CRM and Marketing Operations</t>
  </si>
  <si>
    <t>Stephanie Craig</t>
  </si>
  <si>
    <t>Director, Global Shopper Behavior, Analytics &amp; Insights</t>
  </si>
  <si>
    <t>Bal Chauhan</t>
  </si>
  <si>
    <t>Ikano Insight</t>
  </si>
  <si>
    <t>Lars V.</t>
  </si>
  <si>
    <t>Adswerve</t>
  </si>
  <si>
    <t>Arnab Chatterjee</t>
  </si>
  <si>
    <t>Associate Director of Advanced Analytics</t>
  </si>
  <si>
    <t>Anubhav Tirkey</t>
  </si>
  <si>
    <t>Vice President, Data Scientist</t>
  </si>
  <si>
    <t>Steven Pesarra</t>
  </si>
  <si>
    <t>STRAT7 Bonamy Finch</t>
  </si>
  <si>
    <t>Igor M.</t>
  </si>
  <si>
    <t>BI &amp; analytics manager</t>
  </si>
  <si>
    <t>Bartosz Zakrzewski</t>
  </si>
  <si>
    <t>Acting CRM Director</t>
  </si>
  <si>
    <t>Kaufland Polska</t>
  </si>
  <si>
    <t>Kristine Joy Martin</t>
  </si>
  <si>
    <t>Karsten Shaw</t>
  </si>
  <si>
    <t>Yonder Consulting</t>
  </si>
  <si>
    <t>Alvaro Aguado</t>
  </si>
  <si>
    <t xml:space="preserve">CHC Global CMI Analytics Lead </t>
  </si>
  <si>
    <t>Andriy Stetsyna</t>
  </si>
  <si>
    <t>Manager, Data and Reporting</t>
  </si>
  <si>
    <t>Spectrum Enterprise</t>
  </si>
  <si>
    <t>Hank Benedetto</t>
  </si>
  <si>
    <t>Manager - Strategic Finance</t>
  </si>
  <si>
    <t>Dominos Pizza</t>
  </si>
  <si>
    <t>Bao (Bill) Nguyen</t>
  </si>
  <si>
    <t>AVP - Lead Analytics Consultant</t>
  </si>
  <si>
    <t>Franck Chen</t>
  </si>
  <si>
    <t>Data Analyst CRM</t>
  </si>
  <si>
    <t>FRANFINANCE</t>
  </si>
  <si>
    <t>Junghyun Park</t>
  </si>
  <si>
    <t>Senior Researcher (Data Scientist)</t>
  </si>
  <si>
    <t>Mohsin Iqbal</t>
  </si>
  <si>
    <t>Dimitris Dormparis</t>
  </si>
  <si>
    <t xml:space="preserve">Digital Media Manager </t>
  </si>
  <si>
    <t>Kush Boparai</t>
  </si>
  <si>
    <t>Senior Project Manager, Innovation Lead</t>
  </si>
  <si>
    <t>OCO Global</t>
  </si>
  <si>
    <t>Randall Beard</t>
  </si>
  <si>
    <t>Independent Director | Board Member | Chairman | Advisor</t>
  </si>
  <si>
    <t xml:space="preserve"> RSB Advisory LLC</t>
  </si>
  <si>
    <t>Mohammed Muddasar</t>
  </si>
  <si>
    <t>Away Resorts</t>
  </si>
  <si>
    <t>Arvind J. Narayan</t>
  </si>
  <si>
    <t>Senior Manager - Analytics Practice</t>
  </si>
  <si>
    <t xml:space="preserve"> Smiths Group plc</t>
  </si>
  <si>
    <t>Alex Gorelik</t>
  </si>
  <si>
    <t>gorelikonsult</t>
  </si>
  <si>
    <t>Dave Summers</t>
  </si>
  <si>
    <t>People Analytics Manager</t>
  </si>
  <si>
    <t>Kwame Everett</t>
  </si>
  <si>
    <t>Director of Data Science/Technology</t>
  </si>
  <si>
    <t xml:space="preserve">Hallmark Cards </t>
  </si>
  <si>
    <t>Buchi A.</t>
  </si>
  <si>
    <t>Real World Data Analytical Lead</t>
  </si>
  <si>
    <t xml:space="preserve">Clinigen Group </t>
  </si>
  <si>
    <t>Capucine Columelli</t>
  </si>
  <si>
    <t xml:space="preserve">La Fourche </t>
  </si>
  <si>
    <t>Angelo Hristopoulos</t>
  </si>
  <si>
    <t>Ragini R.</t>
  </si>
  <si>
    <t>Sr. Director Data Science</t>
  </si>
  <si>
    <t>Hélène Vincent</t>
  </si>
  <si>
    <t xml:space="preserve">Bought By Many </t>
  </si>
  <si>
    <t>Rakhee Dhar</t>
  </si>
  <si>
    <t xml:space="preserve">Victoria's Secret </t>
  </si>
  <si>
    <t>Joern Grahl</t>
  </si>
  <si>
    <t xml:space="preserve">PHOENIX Pharmahandel GmbH &amp; Co KG </t>
  </si>
  <si>
    <t>Clémence J Burnichon</t>
  </si>
  <si>
    <t>Director of data innovation</t>
  </si>
  <si>
    <t xml:space="preserve">NameITV </t>
  </si>
  <si>
    <t>Mary C. Boardman</t>
  </si>
  <si>
    <t xml:space="preserve">Savage X Fenty: Lingerie by Rihanna </t>
  </si>
  <si>
    <t>Ali Atabay</t>
  </si>
  <si>
    <t>Data Science Fellow</t>
  </si>
  <si>
    <t>Wenqiuli Zhang</t>
  </si>
  <si>
    <t xml:space="preserve">SeQuel Response </t>
  </si>
  <si>
    <t>24-Feb-22</t>
  </si>
  <si>
    <t>Hoontae Sim</t>
  </si>
  <si>
    <t>Head of Global Marketing Operations and Analytics</t>
  </si>
  <si>
    <t>Veeam Software</t>
  </si>
  <si>
    <t>Phil Tran</t>
  </si>
  <si>
    <t>Director, Global Marketing Operations and Business Development</t>
  </si>
  <si>
    <t>Fourth</t>
  </si>
  <si>
    <t>Michelle Faure</t>
  </si>
  <si>
    <t>Head of Brand Strategy &amp; Insights</t>
  </si>
  <si>
    <t>Dr. Martens - Airwair International Ltd</t>
  </si>
  <si>
    <t>Julie Evans</t>
  </si>
  <si>
    <t>Vice President and Chief Marketing Officer</t>
  </si>
  <si>
    <t>Linda Fournier, CMO</t>
  </si>
  <si>
    <t>Michael Lamb</t>
  </si>
  <si>
    <t>MediaMath</t>
  </si>
  <si>
    <t>Daniel Michael Santos</t>
  </si>
  <si>
    <t>Director, Global Digital Marketing Programs</t>
  </si>
  <si>
    <t>Pure Storage</t>
  </si>
  <si>
    <t>Hoi Nguyen</t>
  </si>
  <si>
    <t>Aircall</t>
  </si>
  <si>
    <t>Damon Waldron</t>
  </si>
  <si>
    <t>Director, Demand Generation</t>
  </si>
  <si>
    <t>Boomi</t>
  </si>
  <si>
    <t>Adrian Danker</t>
  </si>
  <si>
    <t>Senior Director, Marketing Analytics and Data Operations</t>
  </si>
  <si>
    <t>Neustar, Inc.</t>
  </si>
  <si>
    <t>Molly Seymour</t>
  </si>
  <si>
    <t>Multi-Touch Attribution Analyst</t>
  </si>
  <si>
    <t>Thierry Roullier</t>
  </si>
  <si>
    <t>Senior Director of Product Management, Media Measurement &amp; Multi-Touch Attribution</t>
  </si>
  <si>
    <t>Harinder Singh, Ph.D.</t>
  </si>
  <si>
    <t>Director: Growth Marketing &amp; Analytics; Attribution; Web Strategy</t>
  </si>
  <si>
    <t>Barthelemy Bidot</t>
  </si>
  <si>
    <t>Senior Technology Consultant</t>
  </si>
  <si>
    <t>Naganandini Kasetty</t>
  </si>
  <si>
    <t>Technical Consultant</t>
  </si>
  <si>
    <t>Eric Ewing</t>
  </si>
  <si>
    <t>Customer Business Manager</t>
  </si>
  <si>
    <t>Elsie C.</t>
  </si>
  <si>
    <t>Data Management Analyst</t>
  </si>
  <si>
    <t>Cardinal Health</t>
  </si>
  <si>
    <t>Juan Ignacio Salas</t>
  </si>
  <si>
    <t>Mercosur Forecast and Planning Analyst</t>
  </si>
  <si>
    <t>Zhenyan He</t>
  </si>
  <si>
    <t>Data Insights Analyst</t>
  </si>
  <si>
    <t>Riot Games</t>
  </si>
  <si>
    <t>Nicoe Wee</t>
  </si>
  <si>
    <t>Management Associate</t>
  </si>
  <si>
    <t>Singapore Tourism Board</t>
  </si>
  <si>
    <t>Yongjie Miao</t>
  </si>
  <si>
    <t>Stefan Stanev</t>
  </si>
  <si>
    <t>Insights Finder</t>
  </si>
  <si>
    <t>Izify</t>
  </si>
  <si>
    <t>Marisha G.</t>
  </si>
  <si>
    <t>Vice President and Head - Measurement, Insights and Analytics</t>
  </si>
  <si>
    <t xml:space="preserve"> JioAds</t>
  </si>
  <si>
    <t>Mario Yepes</t>
  </si>
  <si>
    <t>Data Insights and Digital Transformation Lead</t>
  </si>
  <si>
    <t>Voy Media | Facebook Advertising Agency</t>
  </si>
  <si>
    <t>Renata Uhlarikova</t>
  </si>
  <si>
    <t>Founding Partner</t>
  </si>
  <si>
    <t>pure X media</t>
  </si>
  <si>
    <t>Peter Cornelius</t>
  </si>
  <si>
    <t>Cornelius Media Pty Ltd</t>
  </si>
  <si>
    <t>Gai Le Roy</t>
  </si>
  <si>
    <t xml:space="preserve">Media Strategy &amp; Measurement Consultant </t>
  </si>
  <si>
    <t>Jonathan Corbier</t>
  </si>
  <si>
    <t xml:space="preserve">Client &amp; Solutions Director </t>
  </si>
  <si>
    <t>Arthur Oliveira</t>
  </si>
  <si>
    <t xml:space="preserve">Senior Marketing Communications Specialist </t>
  </si>
  <si>
    <t>Kantar IBOPE Media</t>
  </si>
  <si>
    <t>Simon Kim</t>
  </si>
  <si>
    <t>Comms Strategy / Insights Manager</t>
  </si>
  <si>
    <t>Steve McGowan</t>
  </si>
  <si>
    <t>Macatawa Media Partners</t>
  </si>
  <si>
    <t>Stephen Master</t>
  </si>
  <si>
    <t>Amaze Media Labs</t>
  </si>
  <si>
    <t>Steven Rowe</t>
  </si>
  <si>
    <t xml:space="preserve">Business Development Manager </t>
  </si>
  <si>
    <t>The Harris Poll(Harris Insights &amp; Analytics)</t>
  </si>
  <si>
    <t>Kevin Moll</t>
  </si>
  <si>
    <t xml:space="preserve">Lead Media Account Executive - Kroger Precision Marketing </t>
  </si>
  <si>
    <t>Ed DeNicola</t>
  </si>
  <si>
    <t xml:space="preserve"> SceneSave</t>
  </si>
  <si>
    <t>Kelcey Sablon</t>
  </si>
  <si>
    <t xml:space="preserve">Manager, Customer and Market Insights </t>
  </si>
  <si>
    <t>T.S. Kelly</t>
  </si>
  <si>
    <t xml:space="preserve">EVP, Media Effectiveness </t>
  </si>
  <si>
    <t>Ibrahim Albakri</t>
  </si>
  <si>
    <t xml:space="preserve">Regional Partner </t>
  </si>
  <si>
    <t xml:space="preserve">CURIOCITY Research &amp; Consultancy </t>
  </si>
  <si>
    <t>Sophie W. Pan</t>
  </si>
  <si>
    <t>Manager, Business Consulting</t>
  </si>
  <si>
    <t>Mukul Haridas</t>
  </si>
  <si>
    <t xml:space="preserve">Senior Manager, Research &amp; Insights </t>
  </si>
  <si>
    <t xml:space="preserve"> Swiggy</t>
  </si>
  <si>
    <t>Jay Bautista</t>
  </si>
  <si>
    <t xml:space="preserve">Managing Director, Media division </t>
  </si>
  <si>
    <t>Manish Bhatia</t>
  </si>
  <si>
    <t xml:space="preserve">Global Chief Product Officer, Media Division </t>
  </si>
  <si>
    <t>Kristin Luck</t>
  </si>
  <si>
    <t xml:space="preserve">Founder / Managing Partner </t>
  </si>
  <si>
    <t>ScaleHouse</t>
  </si>
  <si>
    <t>Buddhaditya Bagchi</t>
  </si>
  <si>
    <t>Frrole AI</t>
  </si>
  <si>
    <t>Debra Eskra</t>
  </si>
  <si>
    <t xml:space="preserve">Principal, Measurement &amp; Applied Data Science </t>
  </si>
  <si>
    <t>Nikhil Pahuja</t>
  </si>
  <si>
    <t xml:space="preserve">Senior Manager - Digital Insights and Research </t>
  </si>
  <si>
    <t>Unomer</t>
  </si>
  <si>
    <t>Mandar P.</t>
  </si>
  <si>
    <t>Travelopia</t>
  </si>
  <si>
    <t>Anhai J.</t>
  </si>
  <si>
    <t xml:space="preserve">TTEC </t>
  </si>
  <si>
    <t>Ning Xie</t>
  </si>
  <si>
    <t>Engagement Manager - Data Scientist</t>
  </si>
  <si>
    <t>Francis Gallego</t>
  </si>
  <si>
    <t xml:space="preserve">Paul Iazzetti </t>
  </si>
  <si>
    <t>Suprabhat T.</t>
  </si>
  <si>
    <t>Sonia Shafieian</t>
  </si>
  <si>
    <t>Head of Markeing Intelligence</t>
  </si>
  <si>
    <t>Forsta</t>
  </si>
  <si>
    <t>Jason Brooks</t>
  </si>
  <si>
    <t>Marketing Effectiveness - DX Marketing Analytics</t>
  </si>
  <si>
    <t>Austin Mrkvicka</t>
  </si>
  <si>
    <t>Cushman &amp; Wakefield</t>
  </si>
  <si>
    <t>James Chung</t>
  </si>
  <si>
    <t>Director of Marketing Operations</t>
  </si>
  <si>
    <t>Sage Intacct, Inc.</t>
  </si>
  <si>
    <t>Jenifer Walsh</t>
  </si>
  <si>
    <t>VP Demand Marketing &amp; Marketing Operations</t>
  </si>
  <si>
    <t>GE Digital</t>
  </si>
  <si>
    <t>John Choi</t>
  </si>
  <si>
    <t>pocket gems</t>
  </si>
  <si>
    <t>Kim Frosyth</t>
  </si>
  <si>
    <t>Director Marketing Operations - Accountability</t>
  </si>
  <si>
    <t>NTT Ltd.</t>
  </si>
  <si>
    <t>Ivan Ashton</t>
  </si>
  <si>
    <t>Senior Manager Marketing Effectiveness</t>
  </si>
  <si>
    <t>Jodie Lail</t>
  </si>
  <si>
    <t>Revenue Marketing Leader</t>
  </si>
  <si>
    <t>Perry Wang</t>
  </si>
  <si>
    <t>Group Manager, Entreprise Marketing Analytics</t>
  </si>
  <si>
    <t>Joju Michael Mangalam</t>
  </si>
  <si>
    <t>ForgeRock</t>
  </si>
  <si>
    <t xml:space="preserve">Shane McAndrew </t>
  </si>
  <si>
    <t>Global Chief Data Strategy &amp; Analytics Officer</t>
  </si>
  <si>
    <t>Karen Burkey</t>
  </si>
  <si>
    <t>Senior Director, Marketing Operations</t>
  </si>
  <si>
    <t>Kanika Malhotra</t>
  </si>
  <si>
    <t>Marketing Return On Investment Specialist</t>
  </si>
  <si>
    <t>Krish Dash</t>
  </si>
  <si>
    <t>Strategic Modelling and Analytics, Financial Advisory</t>
  </si>
  <si>
    <t>Mauricio Sabogal</t>
  </si>
  <si>
    <t>FOUNDER AND OWNER</t>
  </si>
  <si>
    <t>SAB Marketing Connections</t>
  </si>
  <si>
    <t>Mantas Ribelis</t>
  </si>
  <si>
    <t>Shipzee Inc.</t>
  </si>
  <si>
    <t>Karim Al Bitar</t>
  </si>
  <si>
    <t>Head of Consumer Insights &amp; Market Intelligence - MENA Region + Europe (Extended Role - Food&amp; Dairy)</t>
  </si>
  <si>
    <t>Bilgé Stores</t>
  </si>
  <si>
    <t>Digital Communications &amp; Media Manager</t>
  </si>
  <si>
    <t>Tomasz A.</t>
  </si>
  <si>
    <t>Digital and Social Media Advisor</t>
  </si>
  <si>
    <t>Drew Kerr</t>
  </si>
  <si>
    <t xml:space="preserve">Global External Comms &amp; Media Manager, Shell Aviation </t>
  </si>
  <si>
    <t>Aakanksha Haran</t>
  </si>
  <si>
    <t>ER Adviser - Measurement and Insights (brand)</t>
  </si>
  <si>
    <t>Olly Topley</t>
  </si>
  <si>
    <t xml:space="preserve">Global Strategy Insights and Analytics Integration Manager </t>
  </si>
  <si>
    <t>Nikki Barr</t>
  </si>
  <si>
    <t>Head of Digital Strategy and Operations</t>
  </si>
  <si>
    <t>Nick Dereka</t>
  </si>
  <si>
    <t>Digital &amp; Social Media Analyst</t>
  </si>
  <si>
    <t>Christina Ruby</t>
  </si>
  <si>
    <t>Digital Channels Lead - UK</t>
  </si>
  <si>
    <t>Tracey Bond</t>
  </si>
  <si>
    <t>New Energies Consumer Marketing Manager</t>
  </si>
  <si>
    <t>Edith Bardin</t>
  </si>
  <si>
    <t>Global Insights Manager Fuels &amp; E-mobility</t>
  </si>
  <si>
    <t>Wesley A.</t>
  </si>
  <si>
    <t>Digital and Data Marketing Consultant</t>
  </si>
  <si>
    <t>Florence Chartier</t>
  </si>
  <si>
    <t>Digital &amp; Social Media Excellence Manager - EMEA &amp; BeFruX</t>
  </si>
  <si>
    <t>Jenn Korell</t>
  </si>
  <si>
    <t>Global Marketing Communications, (GCS) Renewables &amp; Energy Solution</t>
  </si>
  <si>
    <t>Raquel Manhiça</t>
  </si>
  <si>
    <t>Senior Data Analysis &amp; Social Listening Adviser</t>
  </si>
  <si>
    <t>Ruchita Puri</t>
  </si>
  <si>
    <t>Communication &amp; Externalisation Manager Information Data &amp; Analytics</t>
  </si>
  <si>
    <t>Vevek Seetharaman</t>
  </si>
  <si>
    <t>Team Lead, Data scientist</t>
  </si>
  <si>
    <t>Tashi Erdmann</t>
  </si>
  <si>
    <t>Data Science Team Lead - Commercial Insights</t>
  </si>
  <si>
    <t>Victor Howard</t>
  </si>
  <si>
    <t>Chief Marketing Officer, Shell Energy Solutions / MP2 Energy</t>
  </si>
  <si>
    <t>Shannon Bryan</t>
  </si>
  <si>
    <t>Head of US Brand &amp; Communications</t>
  </si>
  <si>
    <t>Josh McNutt</t>
  </si>
  <si>
    <t>Senior Vice President, Chief Data Scientist</t>
  </si>
  <si>
    <t>Ranker</t>
  </si>
  <si>
    <t>Francisco Rius</t>
  </si>
  <si>
    <t xml:space="preserve">Head of Data Science and Data Engineering - Minecraft </t>
  </si>
  <si>
    <t xml:space="preserve">Microsoft </t>
  </si>
  <si>
    <t>Todd Rudak</t>
  </si>
  <si>
    <t>Roblox</t>
  </si>
  <si>
    <t>Shree Swaminarayan Rodriguez</t>
  </si>
  <si>
    <t>Measurement Partner Manager, Amazon Ads</t>
  </si>
  <si>
    <t>Jaideep Singh Juneja</t>
  </si>
  <si>
    <t xml:space="preserve">Assistant Vice President, Head of Strategy </t>
  </si>
  <si>
    <t>Jamie Auslander</t>
  </si>
  <si>
    <t xml:space="preserve">Senior Vice President, Research &amp; Analytics </t>
  </si>
  <si>
    <t>true[X]</t>
  </si>
  <si>
    <t>Red Surtida</t>
  </si>
  <si>
    <t>Senior Regional Director, APAC Digital Innovation Group</t>
  </si>
  <si>
    <t>R.J. Katz</t>
  </si>
  <si>
    <t xml:space="preserve">Research. UX, and Insights Consultant </t>
  </si>
  <si>
    <t>Research Consultant</t>
  </si>
  <si>
    <t>Ketaki Bhave</t>
  </si>
  <si>
    <t xml:space="preserve">Consumer Insights- Foods </t>
  </si>
  <si>
    <t>Tata Consumer Products Limited</t>
  </si>
  <si>
    <t>Jorie McLeod</t>
  </si>
  <si>
    <t xml:space="preserve">Social Media Manager, Intelligence </t>
  </si>
  <si>
    <t>Leah Malsom</t>
  </si>
  <si>
    <t>Mukesh Kumar</t>
  </si>
  <si>
    <t>AVP, Measurement Science</t>
  </si>
  <si>
    <t>Carmen Fung</t>
  </si>
  <si>
    <t>Transformation Manager - Media &amp; Broadcast</t>
  </si>
  <si>
    <t>Cristobal de la Rubia Pena</t>
  </si>
  <si>
    <t xml:space="preserve"> JUSTICE Professional</t>
  </si>
  <si>
    <t>Victor Van Valen</t>
  </si>
  <si>
    <t xml:space="preserve">Sr. Paid Media Manager </t>
  </si>
  <si>
    <t xml:space="preserve">Sanky Communications, Inc. </t>
  </si>
  <si>
    <t>Natalia R.</t>
  </si>
  <si>
    <t xml:space="preserve">Consumer Insights Supervisor </t>
  </si>
  <si>
    <t xml:space="preserve">Mahou San Miguel </t>
  </si>
  <si>
    <t>Raquel Carvalho</t>
  </si>
  <si>
    <t>Director Insights Product</t>
  </si>
  <si>
    <t xml:space="preserve">Semasio </t>
  </si>
  <si>
    <t>Victor Delgado Garcia</t>
  </si>
  <si>
    <t xml:space="preserve">Chief Data Officer - Lead Data Scientist </t>
  </si>
  <si>
    <t>Smadex</t>
  </si>
  <si>
    <t>Clara A. Smith A.</t>
  </si>
  <si>
    <t xml:space="preserve">Data Analyst Sr </t>
  </si>
  <si>
    <t>Corporación BBT</t>
  </si>
  <si>
    <t>Saqlain Khan</t>
  </si>
  <si>
    <t xml:space="preserve"> Distinct Digital Media</t>
  </si>
  <si>
    <t>Valentin Maes-Desagher</t>
  </si>
  <si>
    <t>Esteka DATA</t>
  </si>
  <si>
    <t>Arman Ozdemir</t>
  </si>
  <si>
    <t xml:space="preserve">E-commerce Data Scientist </t>
  </si>
  <si>
    <t xml:space="preserve">LC Waikiki </t>
  </si>
  <si>
    <t>Mark Truss</t>
  </si>
  <si>
    <t>Srinivasan Mohan</t>
  </si>
  <si>
    <t>Senior Analytics Project Manager</t>
  </si>
  <si>
    <t>Hitesh Rajpurohit</t>
  </si>
  <si>
    <t xml:space="preserve">Analytics Consultant </t>
  </si>
  <si>
    <t>Crispin Hutton</t>
  </si>
  <si>
    <t>THIN REEL</t>
  </si>
  <si>
    <t>Kumar VISALAKSHI SEKAR</t>
  </si>
  <si>
    <t xml:space="preserve">Business Analyst (Data Modeler &amp; Mapper) </t>
  </si>
  <si>
    <t>Srikant Bandaru</t>
  </si>
  <si>
    <t xml:space="preserve">Assistant Manager - Analytics </t>
  </si>
  <si>
    <t>Fabiana Coello</t>
  </si>
  <si>
    <t>Growth Data Analyst Sr.</t>
  </si>
  <si>
    <t>Thinklab</t>
  </si>
  <si>
    <t>Ivan Rasnik</t>
  </si>
  <si>
    <t>Shadab Malik</t>
  </si>
  <si>
    <t>Romain Courtier</t>
  </si>
  <si>
    <t>Solocal</t>
  </si>
  <si>
    <t>Burak Horata</t>
  </si>
  <si>
    <t>David R.</t>
  </si>
  <si>
    <t>Chief Strategy and Data Officer</t>
  </si>
  <si>
    <t>Mark Albert</t>
  </si>
  <si>
    <t xml:space="preserve">Chief Data &amp; Analytics Officer </t>
  </si>
  <si>
    <t>Ogilvy Australia</t>
  </si>
  <si>
    <t>Dario Trabucco</t>
  </si>
  <si>
    <t>John Gugliotti</t>
  </si>
  <si>
    <t xml:space="preserve">Executive Director, Data Science Applications </t>
  </si>
  <si>
    <t>Dotdash Meredith</t>
  </si>
  <si>
    <t>M'boh A.</t>
  </si>
  <si>
    <t>Olivia Shen</t>
  </si>
  <si>
    <t>Senior Manager, Global Marketing Research and Strategy (Studio)</t>
  </si>
  <si>
    <t>Rachel L.</t>
  </si>
  <si>
    <t>Head of Research and Insight</t>
  </si>
  <si>
    <t>Amjad KITI</t>
  </si>
  <si>
    <t>Territorial Marketing and Intelligence Department Director</t>
  </si>
  <si>
    <t>Regional Investment Center - Fes Meknes Region</t>
  </si>
  <si>
    <t>Leonardo Ferraz</t>
  </si>
  <si>
    <t>Marketing Head: Pain (Analgesics) Brazil | Skin Health &amp; Women´s Intimate Health LatAm</t>
  </si>
  <si>
    <t>Ahmad Qayyum</t>
  </si>
  <si>
    <t>Bahwan CyberTek</t>
  </si>
  <si>
    <t>Kathy Mak Cummins</t>
  </si>
  <si>
    <t>Hinge Global</t>
  </si>
  <si>
    <t>Holly Carlson</t>
  </si>
  <si>
    <t>Director, Sales &amp; Business Development</t>
  </si>
  <si>
    <t>Lisa Morrell</t>
  </si>
  <si>
    <t>Accelerance</t>
  </si>
  <si>
    <t>Mint Charoenporn Kaewmanorom</t>
  </si>
  <si>
    <t xml:space="preserve">Head of Marketing and Channel Development </t>
  </si>
  <si>
    <t>Kamal A.</t>
  </si>
  <si>
    <t>Global Retail &amp; Consumer Goods GTM Marketing</t>
  </si>
  <si>
    <t xml:space="preserve"> Salesforce</t>
  </si>
  <si>
    <t>Maryanne DePresco</t>
  </si>
  <si>
    <t>Director of Marketing &amp; Communications</t>
  </si>
  <si>
    <t>VSAC</t>
  </si>
  <si>
    <t>Emily Emmer</t>
  </si>
  <si>
    <t>National University</t>
  </si>
  <si>
    <t>Natalie Ng</t>
  </si>
  <si>
    <t xml:space="preserve">Manager, Marketing </t>
  </si>
  <si>
    <t>Stephanie Olmstead</t>
  </si>
  <si>
    <t>Head Of Ecommerce</t>
  </si>
  <si>
    <t>Demeter &amp; Co</t>
  </si>
  <si>
    <t>Paul Tardio</t>
  </si>
  <si>
    <t xml:space="preserve">Head of B2B Marketing </t>
  </si>
  <si>
    <t>Vicinity Centres</t>
  </si>
  <si>
    <t>Jenny Tsao</t>
  </si>
  <si>
    <t>Senior Director, Marketing Strategy &amp; Operations</t>
  </si>
  <si>
    <t>Omnitracs</t>
  </si>
  <si>
    <t>Arun Thamizhvanan</t>
  </si>
  <si>
    <t>Muge Guclu</t>
  </si>
  <si>
    <t>David Wood</t>
  </si>
  <si>
    <t>Global Head of Data Analytics</t>
  </si>
  <si>
    <t>Michael Hominick</t>
  </si>
  <si>
    <t>Shell UK Retail Implementation Lead</t>
  </si>
  <si>
    <t>John Filson</t>
  </si>
  <si>
    <t>Senior Marketing Campaign Manager</t>
  </si>
  <si>
    <t>Ife Akinwoleola</t>
  </si>
  <si>
    <t>Breno Neri</t>
  </si>
  <si>
    <t>Joseph Bailey</t>
  </si>
  <si>
    <t xml:space="preserve">Ford Motor Company </t>
  </si>
  <si>
    <t>Ulkar Imamverdiyeva</t>
  </si>
  <si>
    <t xml:space="preserve">CarMax </t>
  </si>
  <si>
    <t>Chenguang Wang</t>
  </si>
  <si>
    <t>Sonia Vo</t>
  </si>
  <si>
    <t>Sr. Data Analyst, Assortment &amp; Space</t>
  </si>
  <si>
    <t xml:space="preserve">BJ's Wholesale Club </t>
  </si>
  <si>
    <t>Paul Cronin</t>
  </si>
  <si>
    <t>Sr Manager Data Science - BlackLocus Lab</t>
  </si>
  <si>
    <t>Nicol Yap PMP</t>
  </si>
  <si>
    <t>Steve Flaming</t>
  </si>
  <si>
    <t>Roland Toney III</t>
  </si>
  <si>
    <t xml:space="preserve">Yaamava' Resort &amp; Casino at San Manuel </t>
  </si>
  <si>
    <t>Kafui Nukunya</t>
  </si>
  <si>
    <t>Matthew O'Brien</t>
  </si>
  <si>
    <t xml:space="preserve">Shipt </t>
  </si>
  <si>
    <t>Harini D.</t>
  </si>
  <si>
    <t xml:space="preserve">Aristocrat </t>
  </si>
  <si>
    <t>Soumya Sanyal</t>
  </si>
  <si>
    <t>Engineering Manager, Data</t>
  </si>
  <si>
    <t xml:space="preserve">NameHarry's, Inc. </t>
  </si>
  <si>
    <t>Stephanie Saba</t>
  </si>
  <si>
    <t>Data Management</t>
  </si>
  <si>
    <t>David Paulucci</t>
  </si>
  <si>
    <t>Patrick P.</t>
  </si>
  <si>
    <t xml:space="preserve">Sr. Commercial Data Scientist </t>
  </si>
  <si>
    <t>Andrew Neis</t>
  </si>
  <si>
    <t xml:space="preserve">UnitedHealth Group </t>
  </si>
  <si>
    <t>Erik Case</t>
  </si>
  <si>
    <t>Jim Baltz</t>
  </si>
  <si>
    <t>Manager, Data Science, Device Economics</t>
  </si>
  <si>
    <t>Jennifer Chunn</t>
  </si>
  <si>
    <t xml:space="preserve">Zillow Group </t>
  </si>
  <si>
    <t>Shuo Li</t>
  </si>
  <si>
    <t xml:space="preserve">Albertsons </t>
  </si>
  <si>
    <t>Alfredo Marquez</t>
  </si>
  <si>
    <t>Harshada M</t>
  </si>
  <si>
    <t>Pam Kelly</t>
  </si>
  <si>
    <t xml:space="preserve">Vice President, Head of Research </t>
  </si>
  <si>
    <t xml:space="preserve">Fuse Media Inc. </t>
  </si>
  <si>
    <t>Carly Holloway</t>
  </si>
  <si>
    <t>Customer &amp; Market Insights (VOC) Specialist</t>
  </si>
  <si>
    <t>Air New Zealand</t>
  </si>
  <si>
    <t>Kate Freed</t>
  </si>
  <si>
    <t xml:space="preserve">Ad Research and Insights Partner </t>
  </si>
  <si>
    <t>Snap Inc</t>
  </si>
  <si>
    <t>Mujtaba Ayub</t>
  </si>
  <si>
    <t>Category Insights &amp; Analytics Manager - MENAP</t>
  </si>
  <si>
    <t>Rahul Pednekar</t>
  </si>
  <si>
    <t xml:space="preserve">Consumer Insights </t>
  </si>
  <si>
    <t>Francesco Pallavicino</t>
  </si>
  <si>
    <t>Head of Market Insights and Competitive Positioning</t>
  </si>
  <si>
    <t>Nexi</t>
  </si>
  <si>
    <t>Candace Holland</t>
  </si>
  <si>
    <t xml:space="preserve">Consumer Insights Senior Project Manager </t>
  </si>
  <si>
    <t>Eng Peng Quek</t>
  </si>
  <si>
    <t>Marketing Science - Measurement Partner</t>
  </si>
  <si>
    <t>Eylul Taskin</t>
  </si>
  <si>
    <t>Title Nine</t>
  </si>
  <si>
    <t>Barry Yuen</t>
  </si>
  <si>
    <t xml:space="preserve">Senior Lead, Analytics and Insights (Asia-Pacific) </t>
  </si>
  <si>
    <t xml:space="preserve"> Subway</t>
  </si>
  <si>
    <t>Rafik Boshra</t>
  </si>
  <si>
    <t>Head of Consumer &amp; Sensory Insights for SAMEA Taste &amp; Wellbeing</t>
  </si>
  <si>
    <t>Givaudan</t>
  </si>
  <si>
    <t>Tris Chen Xinmin</t>
  </si>
  <si>
    <t xml:space="preserve">Manager, Investment, APAC </t>
  </si>
  <si>
    <t>Jay Chang</t>
  </si>
  <si>
    <t xml:space="preserve">Ad Measurement Lead </t>
  </si>
  <si>
    <t>Gordon S.</t>
  </si>
  <si>
    <t xml:space="preserve">Wiggle </t>
  </si>
  <si>
    <t>Juan Diego (JD) Simbahan</t>
  </si>
  <si>
    <t>Senior Data Scientist, Modeling and Insights</t>
  </si>
  <si>
    <t xml:space="preserve">Newell Brands </t>
  </si>
  <si>
    <t>Troy Nguyen</t>
  </si>
  <si>
    <t>Ya (Gloria) Gao</t>
  </si>
  <si>
    <t>KMK Consulting Inc.</t>
  </si>
  <si>
    <t>Rebecca Ferrell</t>
  </si>
  <si>
    <t>data scientist principal</t>
  </si>
  <si>
    <t>Jonas Neubacher</t>
  </si>
  <si>
    <t>Junior Data Analyst</t>
  </si>
  <si>
    <t xml:space="preserve">martclip </t>
  </si>
  <si>
    <t>Trey O'Connor</t>
  </si>
  <si>
    <t>Tanya Hadley (Doss)</t>
  </si>
  <si>
    <t xml:space="preserve">Blue Diamond Growers </t>
  </si>
  <si>
    <t>Alyssa Toay</t>
  </si>
  <si>
    <t>Mengting Cai</t>
  </si>
  <si>
    <t xml:space="preserve">Simcere Pharmaceutical Group </t>
  </si>
  <si>
    <t>Justin Wall</t>
  </si>
  <si>
    <t xml:space="preserve">Best Buy </t>
  </si>
  <si>
    <t>Tyler Blume</t>
  </si>
  <si>
    <t>Mariann Micsinai</t>
  </si>
  <si>
    <t xml:space="preserve">Executive Director, Head of Data Sciences </t>
  </si>
  <si>
    <t>Michael Clutterbuck</t>
  </si>
  <si>
    <t xml:space="preserve">Wantable, Inc. </t>
  </si>
  <si>
    <t>Fu Ern Kwan</t>
  </si>
  <si>
    <t>John Bellingham</t>
  </si>
  <si>
    <t xml:space="preserve">International Media Analytics Consultant </t>
  </si>
  <si>
    <t>AuditStar</t>
  </si>
  <si>
    <t>Kate Smith</t>
  </si>
  <si>
    <t xml:space="preserve">Senior Director, Marketing Effectiveness and Transformation </t>
  </si>
  <si>
    <t>Christopher Connolly</t>
  </si>
  <si>
    <t xml:space="preserve"> San Diego Padres</t>
  </si>
  <si>
    <t>Donald (Don) Polite</t>
  </si>
  <si>
    <t>SKYGEN USA</t>
  </si>
  <si>
    <t>Brian Ferris</t>
  </si>
  <si>
    <t xml:space="preserve">Loyalty New Zealand </t>
  </si>
  <si>
    <t>Ludovic JACOBS</t>
  </si>
  <si>
    <t>NetMedia Group</t>
  </si>
  <si>
    <t>Matthias Vimard</t>
  </si>
  <si>
    <t>Ryan LaMirand</t>
  </si>
  <si>
    <t>Clarus Commerce</t>
  </si>
  <si>
    <t>Julien Grout</t>
  </si>
  <si>
    <t>Ermes</t>
  </si>
  <si>
    <t>Norio Furuya</t>
  </si>
  <si>
    <t>Catalina Marketing Japan K.K.</t>
  </si>
  <si>
    <t>Julian Delany</t>
  </si>
  <si>
    <t xml:space="preserve">Chief Technology Officer, Data and Digital </t>
  </si>
  <si>
    <t>Mark Halliday</t>
  </si>
  <si>
    <t xml:space="preserve">Chief Digital and Data Officer </t>
  </si>
  <si>
    <t>Saqib Mausoof</t>
  </si>
  <si>
    <t>Claire Wilson</t>
  </si>
  <si>
    <t xml:space="preserve">Chief Digital &amp; Data Officer (CDO) </t>
  </si>
  <si>
    <t>Chiief</t>
  </si>
  <si>
    <t>Daniel Hughes</t>
  </si>
  <si>
    <t xml:space="preserve">Chief Data Officer, APAC &amp; MEA </t>
  </si>
  <si>
    <t>Amanjeet Sidhu</t>
  </si>
  <si>
    <t xml:space="preserve">Director, Analytics &amp; Marketing Science </t>
  </si>
  <si>
    <t>Vincent Ogereau</t>
  </si>
  <si>
    <t xml:space="preserve">Head of Global Marketing Industry &amp; Life Science </t>
  </si>
  <si>
    <t>Olympus IMS</t>
  </si>
  <si>
    <t>Melanie Dimstas</t>
  </si>
  <si>
    <t xml:space="preserve">Director, Marketing Science, Digital Campaign Strategy </t>
  </si>
  <si>
    <t>Amanda Gasperini</t>
  </si>
  <si>
    <t>Vice president of Measurement committee</t>
  </si>
  <si>
    <t>IAB Brasil</t>
  </si>
  <si>
    <t>Sharad V.</t>
  </si>
  <si>
    <t>Vice President - Marketing ML &amp; Data Science</t>
  </si>
  <si>
    <t xml:space="preserve"> Epsilon</t>
  </si>
  <si>
    <t>Jordan Overton</t>
  </si>
  <si>
    <t xml:space="preserve">Borshoff </t>
  </si>
  <si>
    <t>Kavita Vaziran</t>
  </si>
  <si>
    <t>Strategic Advisor (Marketing, Media and Measurement)</t>
  </si>
  <si>
    <t>Mayur Rajadhyaksha</t>
  </si>
  <si>
    <t>Senior Manager - North America Marketing Science</t>
  </si>
  <si>
    <t>Emily Yamamoto</t>
  </si>
  <si>
    <t>Israel Carunungan</t>
  </si>
  <si>
    <t xml:space="preserve">Senior Director of National Marketing </t>
  </si>
  <si>
    <t>Greystar</t>
  </si>
  <si>
    <t>Guido Lombardo</t>
  </si>
  <si>
    <t xml:space="preserve">Marketing Science Director </t>
  </si>
  <si>
    <t>FCB New York</t>
  </si>
  <si>
    <t>Jana Halbauer</t>
  </si>
  <si>
    <t>Global Marketing Manager Health Science</t>
  </si>
  <si>
    <t>SGS</t>
  </si>
  <si>
    <t>Chris Daniele</t>
  </si>
  <si>
    <t>SVP, Marketing Science Lead</t>
  </si>
  <si>
    <t>Andrew Richardson</t>
  </si>
  <si>
    <t xml:space="preserve">Senior Vice President, Analytics &amp; Marketing Science </t>
  </si>
  <si>
    <t>Hui Tang</t>
  </si>
  <si>
    <t xml:space="preserve">VP, Marketing Science </t>
  </si>
  <si>
    <t xml:space="preserve"> Solve(d)</t>
  </si>
  <si>
    <t>Hunter Rojas</t>
  </si>
  <si>
    <t xml:space="preserve">SVP - Media Measurement and Analytics </t>
  </si>
  <si>
    <t>Barkley</t>
  </si>
  <si>
    <t>Glenn Meyer</t>
  </si>
  <si>
    <t xml:space="preserve">Analytics &amp; Insights Lead </t>
  </si>
  <si>
    <t>Gylije Veljic</t>
  </si>
  <si>
    <t>Director of Media Operations &amp; Special Projects</t>
  </si>
  <si>
    <t>Lauren Dunseith</t>
  </si>
  <si>
    <t xml:space="preserve">Global Associate Director, Marketing Science </t>
  </si>
  <si>
    <t>Andrew A. Santis</t>
  </si>
  <si>
    <t>Iva Balent</t>
  </si>
  <si>
    <t>Jean-Claude Aslaron</t>
  </si>
  <si>
    <t xml:space="preserve">OMD USA </t>
  </si>
  <si>
    <t>Lorena Martínez</t>
  </si>
  <si>
    <t>Media Analyst, Marketing Science</t>
  </si>
  <si>
    <t>Puerto Rico</t>
  </si>
  <si>
    <t>Andrew Relstab</t>
  </si>
  <si>
    <t xml:space="preserve">Associate Director of Marketing Science </t>
  </si>
  <si>
    <t>Organic</t>
  </si>
  <si>
    <t>Lily Peng</t>
  </si>
  <si>
    <t xml:space="preserve">Marketing Science &amp; Technology </t>
  </si>
  <si>
    <t>Ignatius Untung</t>
  </si>
  <si>
    <t>Ryan Duecker</t>
  </si>
  <si>
    <t>Analytics &amp; Media Management</t>
  </si>
  <si>
    <t>Peter J. Delle</t>
  </si>
  <si>
    <t xml:space="preserve">Head of Media Buying &amp; Analytics </t>
  </si>
  <si>
    <t>Strikepoint Media</t>
  </si>
  <si>
    <t>Raquel Wilbun</t>
  </si>
  <si>
    <t xml:space="preserve">Media &amp; Measurement Director </t>
  </si>
  <si>
    <t>Sandy Russell Creative</t>
  </si>
  <si>
    <t>John Shirley</t>
  </si>
  <si>
    <t>Senior Director, Audience and Media Measurement</t>
  </si>
  <si>
    <t xml:space="preserve">Lucid, LLC </t>
  </si>
  <si>
    <t>Drew Olkowski</t>
  </si>
  <si>
    <t xml:space="preserve">Media Director, Planning &amp; Data Analytics </t>
  </si>
  <si>
    <t>Dorely M.</t>
  </si>
  <si>
    <t>Marketing Science Lead, LATAM at Omnicom Media Group</t>
  </si>
  <si>
    <t>Jan Yap</t>
  </si>
  <si>
    <t>Senior Data Analyst, Digital Media Optimisation</t>
  </si>
  <si>
    <t>Mike Wolfensperger</t>
  </si>
  <si>
    <t>Aisha Ghuman</t>
  </si>
  <si>
    <t>Vishal Jhaveri</t>
  </si>
  <si>
    <t>Leader Product Marketing, Market Research &amp; Analytics, Client Community</t>
  </si>
  <si>
    <t>Alkami Technology</t>
  </si>
  <si>
    <t>Tom Virant</t>
  </si>
  <si>
    <t>Managing Director, Head of Data Science and the Analytics &amp; AI Center of Excellence at Charles Schwab</t>
  </si>
  <si>
    <t>Benedikt Egersdoerfer</t>
  </si>
  <si>
    <t>Head Data Sciences and Analytics</t>
  </si>
  <si>
    <t>Charlotte Chen</t>
  </si>
  <si>
    <t>Manager, Integrated Marketing Analytics</t>
  </si>
  <si>
    <t>Kaustav Paul</t>
  </si>
  <si>
    <t>Senior Data Engineer | Entreprise Data Core | Customer and Marketing Analytics</t>
  </si>
  <si>
    <t>Sreejith Sreedharan</t>
  </si>
  <si>
    <t>Lead Marketing Data Scientist</t>
  </si>
  <si>
    <t>Appliances Online</t>
  </si>
  <si>
    <t>Michelle Wong</t>
  </si>
  <si>
    <t>Senior Head of Marketing Analytics</t>
  </si>
  <si>
    <t>Pratik Baheti</t>
  </si>
  <si>
    <t>Media Optimization Analyst</t>
  </si>
  <si>
    <t>CARFAX</t>
  </si>
  <si>
    <t>Praveen Gupta Sanka</t>
  </si>
  <si>
    <t>Praveen Thinagarajan</t>
  </si>
  <si>
    <t>Luiza Dzienkiewicz - Kobus</t>
  </si>
  <si>
    <t>Manager &amp; CEMA Demand Generation</t>
  </si>
  <si>
    <t>Carson Yeager</t>
  </si>
  <si>
    <t>President-Commercial Banking</t>
  </si>
  <si>
    <t>The Northern Trust Company</t>
  </si>
  <si>
    <t>Ameya Raje</t>
  </si>
  <si>
    <t>Director, Data Integration Management</t>
  </si>
  <si>
    <t>Truveris</t>
  </si>
  <si>
    <t>Doug Cummings</t>
  </si>
  <si>
    <t>Cameo</t>
  </si>
  <si>
    <t>Lukáš Veverka</t>
  </si>
  <si>
    <t>Data Migration Lead</t>
  </si>
  <si>
    <t>TEAS DMS</t>
  </si>
  <si>
    <t>Ilias Markopoulos</t>
  </si>
  <si>
    <t>Data Management / Business Analyst</t>
  </si>
  <si>
    <t>Eurobank</t>
  </si>
  <si>
    <t>Mark Morris</t>
  </si>
  <si>
    <t>EMEA Consumer Insight Manager</t>
  </si>
  <si>
    <t>Tata Global Beverages</t>
  </si>
  <si>
    <t>Simon Oastler</t>
  </si>
  <si>
    <t>Market and Category Insight Manager</t>
  </si>
  <si>
    <t xml:space="preserve">Broadland Drinks </t>
  </si>
  <si>
    <t>Kern Paark</t>
  </si>
  <si>
    <t>Sr. Manager, Consumer Analytics</t>
  </si>
  <si>
    <t>Wyndham Worldwide</t>
  </si>
  <si>
    <t>Jim Dockery</t>
  </si>
  <si>
    <t xml:space="preserve">Director Commercial Assessment </t>
  </si>
  <si>
    <t>Adam Gyorgy</t>
  </si>
  <si>
    <t>Nupur Pariyal</t>
  </si>
  <si>
    <t>Rafael Alcaraz</t>
  </si>
  <si>
    <t>Corina-Alexandra Vilcea</t>
  </si>
  <si>
    <t>Fashion Days Group</t>
  </si>
  <si>
    <t>Deborah Brindley</t>
  </si>
  <si>
    <t>Yorkshire Building Society</t>
  </si>
  <si>
    <t>Yulia Polyakova</t>
  </si>
  <si>
    <t>Kerry Evans</t>
  </si>
  <si>
    <t>Global Category Head - Makeup</t>
  </si>
  <si>
    <t>David Esmond</t>
  </si>
  <si>
    <t>Cavender's</t>
  </si>
  <si>
    <t>Erin Meador</t>
  </si>
  <si>
    <t>Director Of Business Development</t>
  </si>
  <si>
    <t>WorldPantry.com</t>
  </si>
  <si>
    <t>Robert Boyle</t>
  </si>
  <si>
    <t xml:space="preserve">Boston Globe Media </t>
  </si>
  <si>
    <t>Fabian Spanhel</t>
  </si>
  <si>
    <t>Joseph Izzo</t>
  </si>
  <si>
    <t>Manager, Media &amp; Analytics</t>
  </si>
  <si>
    <t xml:space="preserve">Cronin </t>
  </si>
  <si>
    <t>Alyona Michel</t>
  </si>
  <si>
    <t xml:space="preserve">Lyft </t>
  </si>
  <si>
    <t>Johannes Burkhardt</t>
  </si>
  <si>
    <t>Principal Data Analyst Attribution</t>
  </si>
  <si>
    <t xml:space="preserve">HolidayCheck AG </t>
  </si>
  <si>
    <t>Gerardo Nieves</t>
  </si>
  <si>
    <t>Nico Santoso</t>
  </si>
  <si>
    <t>Operational Data Analyst</t>
  </si>
  <si>
    <t xml:space="preserve">Etekcity </t>
  </si>
  <si>
    <t>Tova Simonson</t>
  </si>
  <si>
    <t>Marketing Data Scientist, Senior Associate</t>
  </si>
  <si>
    <t xml:space="preserve">Daily Harvest </t>
  </si>
  <si>
    <t>Madalina Burghelea</t>
  </si>
  <si>
    <t xml:space="preserve">Head of Advanced Analytics
</t>
  </si>
  <si>
    <t>John Czerniak</t>
  </si>
  <si>
    <t>Director, Merchandising Analytics</t>
  </si>
  <si>
    <t>Ela Osterberger</t>
  </si>
  <si>
    <t xml:space="preserve">Director Of Data Science </t>
  </si>
  <si>
    <t>Aude de Grivel</t>
  </si>
  <si>
    <t>Data Science applications Product Owner</t>
  </si>
  <si>
    <t>Adam Lundberg</t>
  </si>
  <si>
    <t>Vice President, Data Services</t>
  </si>
  <si>
    <t xml:space="preserve">Total Wine &amp; More </t>
  </si>
  <si>
    <t>Ronald Rutherford</t>
  </si>
  <si>
    <t xml:space="preserve">BAT </t>
  </si>
  <si>
    <t>Édouard Blondel</t>
  </si>
  <si>
    <t>Liaqat N.</t>
  </si>
  <si>
    <t xml:space="preserve">trip.me </t>
  </si>
  <si>
    <t>Matthew Humbert</t>
  </si>
  <si>
    <t>Senior Manager, Data Science - Research &amp; Development</t>
  </si>
  <si>
    <t>Nick Evangelopoulos</t>
  </si>
  <si>
    <t>Daniel Byler</t>
  </si>
  <si>
    <t xml:space="preserve">Stanley Black &amp; Decker, Inc. </t>
  </si>
  <si>
    <t>Stian Ulriksen</t>
  </si>
  <si>
    <t>Manager, Data Engineering</t>
  </si>
  <si>
    <t xml:space="preserve">Crocs </t>
  </si>
  <si>
    <t>Talha Muhammad</t>
  </si>
  <si>
    <t>Data Scientist, Associate Director</t>
  </si>
  <si>
    <t>Maxwell Strickland</t>
  </si>
  <si>
    <t xml:space="preserve">Ferrara </t>
  </si>
  <si>
    <t>Ambassador T Negash</t>
  </si>
  <si>
    <t xml:space="preserve">Mattress Firm </t>
  </si>
  <si>
    <t>Karsten Reuss</t>
  </si>
  <si>
    <t>Chen Chen</t>
  </si>
  <si>
    <t xml:space="preserve">Senior Associate/Senior Data Scientist </t>
  </si>
  <si>
    <t>Charles River Associates</t>
  </si>
  <si>
    <t>Marc Voorhees, Jr</t>
  </si>
  <si>
    <t>Sr. Manager Data Analyst Lead</t>
  </si>
  <si>
    <t>Francis Roy-Desrosiers</t>
  </si>
  <si>
    <t>Principal Data Scientist / Interim Director</t>
  </si>
  <si>
    <t>Hector Sanchez Diaz</t>
  </si>
  <si>
    <t>Chris Dezelan</t>
  </si>
  <si>
    <t>Bob Colner</t>
  </si>
  <si>
    <t>Céline Pan</t>
  </si>
  <si>
    <t>Consultante consumer analytics</t>
  </si>
  <si>
    <t>Dentsu Data Labs</t>
  </si>
  <si>
    <t>Sean M. Godfrey</t>
  </si>
  <si>
    <t>Principal Consultant &amp; Founder</t>
  </si>
  <si>
    <t>Godfrey Strategy &amp; Analytics</t>
  </si>
  <si>
    <t>Eric Sun</t>
  </si>
  <si>
    <t>Michael D.</t>
  </si>
  <si>
    <t>Sebastian Grobe</t>
  </si>
  <si>
    <t>Category &amp; Analytics Manager</t>
  </si>
  <si>
    <t xml:space="preserve">Fiskars </t>
  </si>
  <si>
    <t>Theresa Welborn</t>
  </si>
  <si>
    <t>AVP, Lead Analytics Consultant</t>
  </si>
  <si>
    <t>Matthew Hardwick</t>
  </si>
  <si>
    <t>Senior Analytics Lead</t>
  </si>
  <si>
    <t>Kenneth J.</t>
  </si>
  <si>
    <t>Associate Director, Research, Analytics + Insights</t>
  </si>
  <si>
    <t>Gautam Garg</t>
  </si>
  <si>
    <t>Sr. Product Manager, Analytics</t>
  </si>
  <si>
    <t xml:space="preserve">LG Ads </t>
  </si>
  <si>
    <t>Melissa Harvey</t>
  </si>
  <si>
    <t>Director, North America Field Marketing &amp; Demand Generation</t>
  </si>
  <si>
    <t>Stan Turek</t>
  </si>
  <si>
    <t>General Manager, Media Attribution Business</t>
  </si>
  <si>
    <t>Gerry Singson</t>
  </si>
  <si>
    <t>GSG</t>
  </si>
  <si>
    <t>Claire Pascua</t>
  </si>
  <si>
    <t>Global Lead, Marketing Strategy and planning</t>
  </si>
  <si>
    <t>Lukas Winter</t>
  </si>
  <si>
    <t>Emma - The Sleep Company</t>
  </si>
  <si>
    <t>Yuan Cao</t>
  </si>
  <si>
    <t>Robert Shanahan</t>
  </si>
  <si>
    <t>Brand Media Strategy</t>
  </si>
  <si>
    <t>Giovanna Giamundo</t>
  </si>
  <si>
    <t>Head of Marketing Mobile &amp; Integrated propostions - Corporate</t>
  </si>
  <si>
    <t>Jitendra Mahapatra</t>
  </si>
  <si>
    <t>Head - Model Risk Management, Financial Modelling &amp; AI CoE</t>
  </si>
  <si>
    <t>Axis Bank</t>
  </si>
  <si>
    <t>Paweł Łysy</t>
  </si>
  <si>
    <t>Associate Director, Risk Modeling &amp; Analytics Specialist</t>
  </si>
  <si>
    <t>UBS</t>
  </si>
  <si>
    <t>Vinod Kumar Tati</t>
  </si>
  <si>
    <t>Senior Product and Business Analytics Lead - Growth Business Solutions</t>
  </si>
  <si>
    <t>Clover Network, Inc.</t>
  </si>
  <si>
    <t>Craig Bohn</t>
  </si>
  <si>
    <t>Sr. Director of Marketing Strategic Analytics</t>
  </si>
  <si>
    <t>Kaye Vicencio Cualoping</t>
  </si>
  <si>
    <t>Director, Marketing Analytics and Business Insights</t>
  </si>
  <si>
    <t>Amandah Magnarelli</t>
  </si>
  <si>
    <t>Senior Director, Marketing Operations &amp; Analytics</t>
  </si>
  <si>
    <t>RSA Security</t>
  </si>
  <si>
    <t>Greater Boston</t>
  </si>
  <si>
    <t>Kristian Kmec</t>
  </si>
  <si>
    <t>BI Analyst and Data Warehouse Developer</t>
  </si>
  <si>
    <t xml:space="preserve">Tchibo Coffee International </t>
  </si>
  <si>
    <t>Andrew Collum</t>
  </si>
  <si>
    <t>William Cole</t>
  </si>
  <si>
    <t xml:space="preserve">Product Madness </t>
  </si>
  <si>
    <t>Eli Offenkrantz</t>
  </si>
  <si>
    <t>Senior Analyst, Data Insights and Automation</t>
  </si>
  <si>
    <t xml:space="preserve">Hearst </t>
  </si>
  <si>
    <t>Arianna Akerblom</t>
  </si>
  <si>
    <t>Teresa Dong</t>
  </si>
  <si>
    <t xml:space="preserve">Activision Blizzard Media </t>
  </si>
  <si>
    <t>Patrick F. Jordan</t>
  </si>
  <si>
    <t xml:space="preserve">Sr. Manager, Data Science </t>
  </si>
  <si>
    <t>Brent Severeid</t>
  </si>
  <si>
    <t>Siyu Yan</t>
  </si>
  <si>
    <t>Senior Data Scientist, Decision Support &amp; Strategy</t>
  </si>
  <si>
    <t>Swapnil Deshpande</t>
  </si>
  <si>
    <t>Anthony L.</t>
  </si>
  <si>
    <t>Michael Kowalcyk</t>
  </si>
  <si>
    <t xml:space="preserve">Sr. Product Data Science Analyst-National Product Strategy </t>
  </si>
  <si>
    <t>MAPFRE</t>
  </si>
  <si>
    <t>Sophina [Sophie] Khan</t>
  </si>
  <si>
    <t>Statistical Programmer Analyst, C&amp;SP, Integrated Data Analytics &amp; Reporting (IDAR)</t>
  </si>
  <si>
    <t>Luke Pennig</t>
  </si>
  <si>
    <t>Kevin Zhang</t>
  </si>
  <si>
    <t xml:space="preserve">Senior Data Scientist, eCom Data Science </t>
  </si>
  <si>
    <t>Sourav Ghosh</t>
  </si>
  <si>
    <t>Mia Li</t>
  </si>
  <si>
    <t>Arani Dhar</t>
  </si>
  <si>
    <t>Nicki (Nicola) Kornbluth</t>
  </si>
  <si>
    <t xml:space="preserve">Digital Data Analyst, Associate - Asset Management </t>
  </si>
  <si>
    <t>Adeel Haidery</t>
  </si>
  <si>
    <t>Bouzid AIT AMIR</t>
  </si>
  <si>
    <t xml:space="preserve">Intermarché </t>
  </si>
  <si>
    <t>Irene Lee</t>
  </si>
  <si>
    <t>Armel de la Meslière</t>
  </si>
  <si>
    <t xml:space="preserve">Artefact </t>
  </si>
  <si>
    <t>Neha Ahuja</t>
  </si>
  <si>
    <t>Associate Manager - Strategy &amp; Analytics</t>
  </si>
  <si>
    <t xml:space="preserve">Annalect India </t>
  </si>
  <si>
    <t>Steven Shirokikh</t>
  </si>
  <si>
    <t>Senior Data Analyst, Paid Social</t>
  </si>
  <si>
    <t>John LaPierre</t>
  </si>
  <si>
    <t xml:space="preserve">Director, Marketing Measurement &amp; Insights </t>
  </si>
  <si>
    <t xml:space="preserve">Caesars Digital </t>
  </si>
  <si>
    <t>Brian Veys</t>
  </si>
  <si>
    <t xml:space="preserve">Vice President Research And Development </t>
  </si>
  <si>
    <t xml:space="preserve">Pursuit Media LLC </t>
  </si>
  <si>
    <t>Polyana Mazza</t>
  </si>
  <si>
    <t xml:space="preserve">Data, Insights &amp; Media Operations Manager </t>
  </si>
  <si>
    <t xml:space="preserve"> OLX Brasil</t>
  </si>
  <si>
    <t>Catalina Dutu</t>
  </si>
  <si>
    <t xml:space="preserve">Business Intelligence Analyst | Data Insights &amp; Digital Media </t>
  </si>
  <si>
    <t>Matthew Glaeser</t>
  </si>
  <si>
    <t>SVP, Digital Media &amp; Data Insights</t>
  </si>
  <si>
    <t>Palisades Media Group</t>
  </si>
  <si>
    <t>Whitney Livingston</t>
  </si>
  <si>
    <t xml:space="preserve">Account Executive- Media and Entertainment, Data Analytics &amp; Insights </t>
  </si>
  <si>
    <t>Kareem Khaddage</t>
  </si>
  <si>
    <t xml:space="preserve">Media &amp; Entertainment Account Manager - Enterprise Applications, Data Analytics &amp; Insights </t>
  </si>
  <si>
    <t>TEKsystem</t>
  </si>
  <si>
    <t>Violeta S.</t>
  </si>
  <si>
    <t xml:space="preserve">Regional Data Insights &amp; Digital Media Lead - MEAI </t>
  </si>
  <si>
    <t>Zachary Weiss</t>
  </si>
  <si>
    <t>Senior Analyst, Content Analytics, Insights and Media &amp; Data Engineering Lead</t>
  </si>
  <si>
    <t>Team Whistle</t>
  </si>
  <si>
    <t>Frédéric Marvillet</t>
  </si>
  <si>
    <t>Senior Manager Insights &amp; Data / Directeur adjoint expertise Media &amp; Creative</t>
  </si>
  <si>
    <t>Fernando Ito Graminholli</t>
  </si>
  <si>
    <t>Data Strategy Manager - Web Analytics, Media Performance e Social Insights</t>
  </si>
  <si>
    <t>Purple Cow</t>
  </si>
  <si>
    <t>Diana Petrova</t>
  </si>
  <si>
    <t>Jessica Matheron</t>
  </si>
  <si>
    <t>Agicap</t>
  </si>
  <si>
    <t>Hamdi Amroun</t>
  </si>
  <si>
    <t>Gergely "Nemo" Nemeth</t>
  </si>
  <si>
    <t xml:space="preserve"> True</t>
  </si>
  <si>
    <t>Kinnari Ladha</t>
  </si>
  <si>
    <t xml:space="preserve"> IAG Loyalty</t>
  </si>
  <si>
    <t>Jordan Stevens</t>
  </si>
  <si>
    <t>Fractional CMO, Data Science &amp; Digital Marketing Consultant</t>
  </si>
  <si>
    <t>Jordan Stevens Digital Marketing Consulting</t>
  </si>
  <si>
    <t>Claire Kim</t>
  </si>
  <si>
    <t>Manager, Global DTC Analytics, Marketing Science</t>
  </si>
  <si>
    <t>Diane Wehrle</t>
  </si>
  <si>
    <t>Marketing and Insights Director</t>
  </si>
  <si>
    <t>Rebecca Ewing</t>
  </si>
  <si>
    <t>Research Analyst - MMM Lead</t>
  </si>
  <si>
    <t>Richard Lawrance</t>
  </si>
  <si>
    <t>Lisa Zhao</t>
  </si>
  <si>
    <t>Director, Business Analytics and Intelligence</t>
  </si>
  <si>
    <t>Teva Pharmaceuticals</t>
  </si>
  <si>
    <t>Steve Soliz</t>
  </si>
  <si>
    <t>Renjit Mathew</t>
  </si>
  <si>
    <t>Senior Manager - Sales Analytics, Strategy and Planning</t>
  </si>
  <si>
    <t>Henri Sepp</t>
  </si>
  <si>
    <t>Martina Cabraja</t>
  </si>
  <si>
    <t>Head of Business Insights &amp; Analytics</t>
  </si>
  <si>
    <t xml:space="preserve">Blackwood Seven </t>
  </si>
  <si>
    <t>Popporn Aphiraksatyakul</t>
  </si>
  <si>
    <t>Gregory Elmore</t>
  </si>
  <si>
    <t>Director of Information Sciences</t>
  </si>
  <si>
    <t>Mariana Eagen</t>
  </si>
  <si>
    <t>P&amp;G Analytics &amp; Insights Director</t>
  </si>
  <si>
    <t>Dirk Schulze-Bahr</t>
  </si>
  <si>
    <t>Associated Partner</t>
  </si>
  <si>
    <t>Future Marketing</t>
  </si>
  <si>
    <t>Franchesca Barnes</t>
  </si>
  <si>
    <t xml:space="preserve">Business Analytics Consultant </t>
  </si>
  <si>
    <t>Anna Chiao</t>
  </si>
  <si>
    <t>Research Project Manager</t>
  </si>
  <si>
    <t>Katarzyna Kabiesz</t>
  </si>
  <si>
    <t>Business Development Manager in Data Science</t>
  </si>
  <si>
    <t>Scott Lister</t>
  </si>
  <si>
    <t xml:space="preserve">CX and Customer Solutions </t>
  </si>
  <si>
    <t>Hamish Thomson</t>
  </si>
  <si>
    <t>Marketing Manager APAC</t>
  </si>
  <si>
    <t>Noumi</t>
  </si>
  <si>
    <t>Şelale Urun</t>
  </si>
  <si>
    <t xml:space="preserve">Gebr. Heinemann </t>
  </si>
  <si>
    <t>Ali Bakhtiari</t>
  </si>
  <si>
    <t>Benoît Rive</t>
  </si>
  <si>
    <t>HEMAR EMEA Manager Analytics in Neuroscience</t>
  </si>
  <si>
    <t>Michael Collins</t>
  </si>
  <si>
    <t>Lead Director, Data Science</t>
  </si>
  <si>
    <t>Merlin Penny</t>
  </si>
  <si>
    <t>Data Science &amp; Engineering Lead</t>
  </si>
  <si>
    <t xml:space="preserve">Phiture - Mobile Growth Consultancy </t>
  </si>
  <si>
    <t>Matthew Sulzicki</t>
  </si>
  <si>
    <t xml:space="preserve">Vice President of Partnerships &amp; Analytics </t>
  </si>
  <si>
    <t>Ben W.</t>
  </si>
  <si>
    <t>Data Science Manager II</t>
  </si>
  <si>
    <t>Adrian Letchford</t>
  </si>
  <si>
    <t xml:space="preserve">Lick </t>
  </si>
  <si>
    <t>Kunehi Parekh</t>
  </si>
  <si>
    <t>Justin Wong</t>
  </si>
  <si>
    <t>Product Manager, Consumer Data Strategy and Governance</t>
  </si>
  <si>
    <t>Preston Redd</t>
  </si>
  <si>
    <t>Associate Director, Data Acquisition and Optimization</t>
  </si>
  <si>
    <t>Jeffrey Maher</t>
  </si>
  <si>
    <t>Manager of Case Ready Analytics</t>
  </si>
  <si>
    <t xml:space="preserve">Pilgrim's </t>
  </si>
  <si>
    <t>Megan C.</t>
  </si>
  <si>
    <t xml:space="preserve">Senior Manager Data &amp; CX
</t>
  </si>
  <si>
    <t>Sanmit Sengupta</t>
  </si>
  <si>
    <t>Assistant Manager Analytics</t>
  </si>
  <si>
    <t xml:space="preserve">ITC Foods Limited </t>
  </si>
  <si>
    <t>Naim R.</t>
  </si>
  <si>
    <t xml:space="preserve">Office Depot </t>
  </si>
  <si>
    <t>Pankaj Bhatlawande</t>
  </si>
  <si>
    <t xml:space="preserve">Merkle Sokrati </t>
  </si>
  <si>
    <t>Suvro Shankar Ghosh</t>
  </si>
  <si>
    <t>Senior Data Scientist Manager in Digital and Analytics CoE</t>
  </si>
  <si>
    <t>Pat Cruz</t>
  </si>
  <si>
    <t>Lead: Analytics &amp; Insights Amazon &amp; Costco</t>
  </si>
  <si>
    <t>Melissa Hunt RITTech</t>
  </si>
  <si>
    <t>Data Scientist and Data Expertise Manager</t>
  </si>
  <si>
    <t>Jie HU</t>
  </si>
  <si>
    <t xml:space="preserve">Springboard </t>
  </si>
  <si>
    <t>Max Borland</t>
  </si>
  <si>
    <t>Head of Content Science &amp; Analytics</t>
  </si>
  <si>
    <t xml:space="preserve">CNN </t>
  </si>
  <si>
    <t>Melissa Luther</t>
  </si>
  <si>
    <t>Associate Manager, Customer Insights and Analytics</t>
  </si>
  <si>
    <t xml:space="preserve">and O'Lakes, Inc. </t>
  </si>
  <si>
    <t>Antoine Rigaut</t>
  </si>
  <si>
    <t>Director, Attribution Data Science</t>
  </si>
  <si>
    <t>Sekhar Reddy</t>
  </si>
  <si>
    <t>IS Manager, Enterprise Data Office</t>
  </si>
  <si>
    <t>AmeriHealth Caritas</t>
  </si>
  <si>
    <t>Jose Schwarze</t>
  </si>
  <si>
    <t>Lead Product Manager, Strategy &amp; Analysis</t>
  </si>
  <si>
    <t xml:space="preserve">AT&amp;T </t>
  </si>
  <si>
    <t>Thomas Carpenter</t>
  </si>
  <si>
    <t>Steffen Mueller</t>
  </si>
  <si>
    <t>Product Owner | Data &amp; Analytics</t>
  </si>
  <si>
    <t>Julien Hamerlinck</t>
  </si>
  <si>
    <t>Data &amp; digital transformation lead</t>
  </si>
  <si>
    <t>Vinay Vihari Lakamsani</t>
  </si>
  <si>
    <t>Associate Consultant Data Science</t>
  </si>
  <si>
    <t>D Cube Analytics</t>
  </si>
  <si>
    <t>Hunter Lightsey</t>
  </si>
  <si>
    <t>Greenlight</t>
  </si>
  <si>
    <t>Dauphine Dewavrin</t>
  </si>
  <si>
    <t>Livi</t>
  </si>
  <si>
    <t>Randall Kelley</t>
  </si>
  <si>
    <t>Mitchell Cannon</t>
  </si>
  <si>
    <t xml:space="preserve">Omnicare, a CVS Health company </t>
  </si>
  <si>
    <t>Ravi Vasikarla</t>
  </si>
  <si>
    <t>Valentin Demey</t>
  </si>
  <si>
    <t xml:space="preserve">Auchan France </t>
  </si>
  <si>
    <t>Ankit Haldar</t>
  </si>
  <si>
    <t xml:space="preserve">Sr Applied Data Scientist </t>
  </si>
  <si>
    <t>Sudarshan Jaganathan</t>
  </si>
  <si>
    <t>Associate Director of Product Analytics</t>
  </si>
  <si>
    <t xml:space="preserve">HelloFresh </t>
  </si>
  <si>
    <t>Daniella Sulman</t>
  </si>
  <si>
    <t>Advanced Analytics &amp; Insights Lead</t>
  </si>
  <si>
    <t xml:space="preserve">Catch </t>
  </si>
  <si>
    <t>Donald Yin</t>
  </si>
  <si>
    <t>Vice President and Head of Economic and Data Sciences</t>
  </si>
  <si>
    <t xml:space="preserve">Merck </t>
  </si>
  <si>
    <t>Jared Mortensen</t>
  </si>
  <si>
    <t xml:space="preserve">Doskocil Manufacturing - d/b/a Petmate </t>
  </si>
  <si>
    <t>Reshma Patel</t>
  </si>
  <si>
    <t>Sr. Director, Strategy &amp; Data</t>
  </si>
  <si>
    <t xml:space="preserve">Ollie Pets </t>
  </si>
  <si>
    <t>Anindo Chakraborty</t>
  </si>
  <si>
    <t>Brian Hill</t>
  </si>
  <si>
    <t>Data Science Senior Manager, Retail Optimization</t>
  </si>
  <si>
    <t>Anurag Halder</t>
  </si>
  <si>
    <t xml:space="preserve">ZEE5 </t>
  </si>
  <si>
    <t>Chi-Hsuan Chang</t>
  </si>
  <si>
    <t>Associate Director, Global Data Science</t>
  </si>
  <si>
    <t>Keith Gray</t>
  </si>
  <si>
    <t xml:space="preserve">Koddi </t>
  </si>
  <si>
    <t>Luca Benedetti</t>
  </si>
  <si>
    <t xml:space="preserve">Media &amp; Analytics Manager </t>
  </si>
  <si>
    <t>Stellantis Italia</t>
  </si>
  <si>
    <t>Karthik B</t>
  </si>
  <si>
    <t>Associate Manager – Digital Marketing &amp; Social Media Analytics</t>
  </si>
  <si>
    <t>Michael M. (2)</t>
  </si>
  <si>
    <t xml:space="preserve">Senior Manager, Marketing and Data Science </t>
  </si>
  <si>
    <t>Sandra L. Perea</t>
  </si>
  <si>
    <t>Data Science and Advance Analytics Manager</t>
  </si>
  <si>
    <t>Sam Rawlins</t>
  </si>
  <si>
    <t>Senior Director, NIKE Insights &amp; Analytics, Men´s EMEA</t>
  </si>
  <si>
    <t>Steven Grover</t>
  </si>
  <si>
    <t>DHL Supply Chain</t>
  </si>
  <si>
    <t>Columbus, Ohio Metropolitan Area</t>
  </si>
  <si>
    <t>Kevin Lin, CFA, FRM</t>
  </si>
  <si>
    <t>Sr Analytics &amp; Media Manager</t>
  </si>
  <si>
    <t>Dustin Lewis, MBA</t>
  </si>
  <si>
    <t>Digital Media Analytics &amp; Attribution</t>
  </si>
  <si>
    <t>Greater Seattle Area</t>
  </si>
  <si>
    <t>Kunqiao Tong</t>
  </si>
  <si>
    <t>Jinying Li</t>
  </si>
  <si>
    <t>Yext</t>
  </si>
  <si>
    <t>Sanjay Shahdev</t>
  </si>
  <si>
    <t>Kabir Khanna</t>
  </si>
  <si>
    <t>Deputy Director, Elections and Data Analytics &amp; Producer, Election Analytics</t>
  </si>
  <si>
    <t>CBS News</t>
  </si>
  <si>
    <t>Andy Ashta</t>
  </si>
  <si>
    <t>Head of Enterprise Data Modeling and Engineering</t>
  </si>
  <si>
    <t>Alberto Cuenca Granados</t>
  </si>
  <si>
    <t>Director of Growth Analytics</t>
  </si>
  <si>
    <t>Glovo</t>
  </si>
  <si>
    <t>Amanda Baron</t>
  </si>
  <si>
    <t>Director, Strategy &amp; Planning - Americas Marketing</t>
  </si>
  <si>
    <t>Caitlin Broderick, MBA</t>
  </si>
  <si>
    <t>Marketing Manager, Media &amp; Sponsorships</t>
  </si>
  <si>
    <t>Laurie Clark</t>
  </si>
  <si>
    <t>Floor &amp; Decor</t>
  </si>
  <si>
    <t>Franck Lambert</t>
  </si>
  <si>
    <t>Global Head of Communications, Marketing and Client Insight</t>
  </si>
  <si>
    <t>BNP Paribas Securities Services</t>
  </si>
  <si>
    <t>Jeremy BREOT</t>
  </si>
  <si>
    <t>Caroline Raingeard</t>
  </si>
  <si>
    <t>Global Category Manager Digital Data &amp; Consumer | Corporate Indirect Purchasing Department</t>
  </si>
  <si>
    <t>Gauthier Dupont</t>
  </si>
  <si>
    <t>Responsable data monétisation &amp; retail media</t>
  </si>
  <si>
    <t>Amit Singh (1)</t>
  </si>
  <si>
    <t>Business Analytics and Saleforce Effectiveness Leader</t>
  </si>
  <si>
    <t>Dallas Fort</t>
  </si>
  <si>
    <t>Nida Chughtai</t>
  </si>
  <si>
    <t>Solutions Marketing, Predictive Insights</t>
  </si>
  <si>
    <t>Deepthi Bhat</t>
  </si>
  <si>
    <t>Sr. Business Intelligence Analyst - Marketing Analytics, Data Insights Group</t>
  </si>
  <si>
    <t>ViacomCBS Streaming</t>
  </si>
  <si>
    <t xml:space="preserve">Greg Forrest </t>
  </si>
  <si>
    <t>Head of Marketing Operations</t>
  </si>
  <si>
    <t>Quantum Metric</t>
  </si>
  <si>
    <t>Charlotte Metro</t>
  </si>
  <si>
    <t>Sylvie Dubray</t>
  </si>
  <si>
    <t>Manager, Marketing Analytics - Sales Operations</t>
  </si>
  <si>
    <t>Icertis</t>
  </si>
  <si>
    <t>Phil Coggshal</t>
  </si>
  <si>
    <t>Director, Marketing - Consulting and Analytics Solutions</t>
  </si>
  <si>
    <t>Lu Li</t>
  </si>
  <si>
    <t>Paulo Chow</t>
  </si>
  <si>
    <t>Vice President of Demand Generation, Field Marketing, Marketing Science &amp; Analytics</t>
  </si>
  <si>
    <t>Vonage</t>
  </si>
  <si>
    <t xml:space="preserve">Deven Punjabi </t>
  </si>
  <si>
    <t>Mou Dutta</t>
  </si>
  <si>
    <t>Vikas Tripathi</t>
  </si>
  <si>
    <t>Head of Analytics, Consumer Product</t>
  </si>
  <si>
    <t>Elizabeth D.</t>
  </si>
  <si>
    <t>Sr. Director Marketing Operations and Analytics</t>
  </si>
  <si>
    <t>Kaushik Ghate</t>
  </si>
  <si>
    <t>Sr. Vice President II and Head - Marketing Analytics and Data Science</t>
  </si>
  <si>
    <t xml:space="preserve">Raphael Cailloux </t>
  </si>
  <si>
    <t>VP Marketing Analytics and Data Science</t>
  </si>
  <si>
    <t>Christine Chu</t>
  </si>
  <si>
    <t>Global Consumer Marketing Analytics</t>
  </si>
  <si>
    <t>Aayush Asthana</t>
  </si>
  <si>
    <t>Team Lead/ Director, Head of Multi-Channel Marketing Analytics &amp; Insights</t>
  </si>
  <si>
    <t>Paul Kallukaran</t>
  </si>
  <si>
    <t xml:space="preserve">Chief Analytics and Insights Officer </t>
  </si>
  <si>
    <t xml:space="preserve">CMI Media Group </t>
  </si>
  <si>
    <t>Rafael Hilberath Moreira</t>
  </si>
  <si>
    <t>Mercado Livre Brasil</t>
  </si>
  <si>
    <t>Nelson G.</t>
  </si>
  <si>
    <t>Murillo Carlo Silva</t>
  </si>
  <si>
    <t>Sr. Digital Marketing Analytics Manager</t>
  </si>
  <si>
    <t xml:space="preserve">Echoworx </t>
  </si>
  <si>
    <t xml:space="preserve">Siv Tinangon Pedersen </t>
  </si>
  <si>
    <t>Celonis</t>
  </si>
  <si>
    <t>Xiaoduo "Kate" Wang</t>
  </si>
  <si>
    <t>Manager, Marketing Data &amp; Insights, Global Demand Center</t>
  </si>
  <si>
    <t>Cvent</t>
  </si>
  <si>
    <t>Greg Corrigan</t>
  </si>
  <si>
    <t>Marketing Analytics &amp; Insights Leader</t>
  </si>
  <si>
    <t>NEA Member Benefits</t>
  </si>
  <si>
    <t xml:space="preserve">Roberto Ghislanzoni </t>
  </si>
  <si>
    <t>Senior Manager Data Insights and Analytics</t>
  </si>
  <si>
    <t>Ganesh Arunkumar</t>
  </si>
  <si>
    <t>Associate Manager - Insights &amp; Advanced Analytics</t>
  </si>
  <si>
    <t xml:space="preserve">Bing Liu </t>
  </si>
  <si>
    <t>Paras Bansal</t>
  </si>
  <si>
    <t>Lead Analyst - Digital Media Analytics</t>
  </si>
  <si>
    <t>Sandip Chhatui</t>
  </si>
  <si>
    <t>Sr Manager Business Analytics</t>
  </si>
  <si>
    <t>Sumadhura Infracon Pvt. Ltd</t>
  </si>
  <si>
    <t>Xiangmeng Ge</t>
  </si>
  <si>
    <t>Senior Manager, Media Measurement and Reporting</t>
  </si>
  <si>
    <t>Christopher Treshan Perera</t>
  </si>
  <si>
    <t>Marketing Analytics Manager, Measurement &amp; Audience</t>
  </si>
  <si>
    <t>Melissa Furze</t>
  </si>
  <si>
    <t>Senior Global Director of Customer Science</t>
  </si>
  <si>
    <t>Pauline Pan</t>
  </si>
  <si>
    <t>Neeraj Gehani</t>
  </si>
  <si>
    <t>Global Product Director - Personalization Science, Measurement and Insights</t>
  </si>
  <si>
    <t>Ulises</t>
  </si>
  <si>
    <t>Marc Normand</t>
  </si>
  <si>
    <t>VP, Global Media Measurement &amp; Attribution</t>
  </si>
  <si>
    <t>Zappi</t>
  </si>
  <si>
    <t>Svein Olslund</t>
  </si>
  <si>
    <t>Senior Director, Growth Marketing Insights and Analytics</t>
  </si>
  <si>
    <t>Lan Montler</t>
  </si>
  <si>
    <t xml:space="preserve">Sr. Consultant Marketing Data Measurement Analytics and Strategy </t>
  </si>
  <si>
    <t>Renee Retka</t>
  </si>
  <si>
    <t>Best Buy Health</t>
  </si>
  <si>
    <t>Saurabh Sharma</t>
  </si>
  <si>
    <t>Senior Manager - Advanced Analytics &amp; Marketing Insights</t>
  </si>
  <si>
    <t>Subhankar Dutta</t>
  </si>
  <si>
    <t>Business &amp; Market Intelligence Lead - APAC ( ASEAN, GCG, Korea)</t>
  </si>
  <si>
    <t>Kyndryl</t>
  </si>
  <si>
    <t>Patrick Kemp</t>
  </si>
  <si>
    <t>Director, Marketing Research &amp; Insights</t>
  </si>
  <si>
    <t>Ripple</t>
  </si>
  <si>
    <t>Greater Phildelphia</t>
  </si>
  <si>
    <t>Pankaj Gandotra</t>
  </si>
  <si>
    <t>Manager - Business Analytics, Data Science &amp; Marketing</t>
  </si>
  <si>
    <t>Kirill Redka</t>
  </si>
  <si>
    <t>Senior Analyst, Analytics &amp; Insights</t>
  </si>
  <si>
    <t xml:space="preserve">Bryan Achibald </t>
  </si>
  <si>
    <t>Director of Marketing Technology and Analytics</t>
  </si>
  <si>
    <t>CMG Financial</t>
  </si>
  <si>
    <t xml:space="preserve">Lucas Austin </t>
  </si>
  <si>
    <t>Reltio</t>
  </si>
  <si>
    <t>Rodrigo Guerrero</t>
  </si>
  <si>
    <t>Director of Integrated Marketing Analytics</t>
  </si>
  <si>
    <t>Salina (Sally) Santos</t>
  </si>
  <si>
    <t>HealthMarkets</t>
  </si>
  <si>
    <t>Harshvardhan Shukla</t>
  </si>
  <si>
    <t>Associate Director - Predictive Modeling</t>
  </si>
  <si>
    <t>Baljit Singh</t>
  </si>
  <si>
    <t>Senior Developer- Data Analytics</t>
  </si>
  <si>
    <t>Jonathan Casey</t>
  </si>
  <si>
    <t>Digital Manager - Digital Marketing, eCommerce Operations, &amp; Marketing Analytics</t>
  </si>
  <si>
    <t>Emelie Saarenpää</t>
  </si>
  <si>
    <t>Tonya Lambert</t>
  </si>
  <si>
    <t>Senior Marketing Campaign Manager, Commercial Business</t>
  </si>
  <si>
    <t>Q2</t>
  </si>
  <si>
    <t>Joe Staton</t>
  </si>
  <si>
    <t>Commercial Lead, Media Measurement</t>
  </si>
  <si>
    <t>J (Aryeh) Czelusniak</t>
  </si>
  <si>
    <t>Vice President Marketing (Analytics and Intelligence)</t>
  </si>
  <si>
    <t>Vision Solar</t>
  </si>
  <si>
    <t>Alex Palmer</t>
  </si>
  <si>
    <t>Marketing Strategist &amp; Analytics</t>
  </si>
  <si>
    <t>Gupta Media</t>
  </si>
  <si>
    <t>Francisco Nazar</t>
  </si>
  <si>
    <t>CX Analytics and Experimentation Lead</t>
  </si>
  <si>
    <t>Lauren Kinlan</t>
  </si>
  <si>
    <t>Director, Market Research &amp; Analysis</t>
  </si>
  <si>
    <t>Josh Myers</t>
  </si>
  <si>
    <t>Marketing Analytics and Optimization Strategist</t>
  </si>
  <si>
    <t>Umpqua Bank</t>
  </si>
  <si>
    <t>Joe Mealhouse</t>
  </si>
  <si>
    <t>Sr. Director of Marketing Automation &amp; Analytics</t>
  </si>
  <si>
    <t>Jostens</t>
  </si>
  <si>
    <t>Liz Lee</t>
  </si>
  <si>
    <t>Director of Data and Media Partnerships</t>
  </si>
  <si>
    <t>Robert Font</t>
  </si>
  <si>
    <t>Vice President, Digital Customer Experience &amp; Marketing Analytics</t>
  </si>
  <si>
    <t>Kelly McArdle</t>
  </si>
  <si>
    <t>Sr. Director Global Marketing Analytics</t>
  </si>
  <si>
    <t>Under Armour</t>
  </si>
  <si>
    <t>Gabriel Sampaio</t>
  </si>
  <si>
    <t xml:space="preserve">Marketing Science Lead </t>
  </si>
  <si>
    <t>Loft</t>
  </si>
  <si>
    <t>Frank Sellhausen</t>
  </si>
  <si>
    <t xml:space="preserve">Data Science &amp; Analytics Product Manager | Customer Growth Marketing </t>
  </si>
  <si>
    <t>Rajeev Oduri</t>
  </si>
  <si>
    <t>Associate Director, Measurement Science &amp; Marketing Analytics</t>
  </si>
  <si>
    <t xml:space="preserve"> Walmart</t>
  </si>
  <si>
    <t>Davide Ambrami</t>
  </si>
  <si>
    <t xml:space="preserve">Co-fondatore | Media, Digital, Analytics, Social </t>
  </si>
  <si>
    <t>Perimeter</t>
  </si>
  <si>
    <t>Shreya Chakrabarti</t>
  </si>
  <si>
    <t>Lead Data Analyst - People Analytics</t>
  </si>
  <si>
    <t>Jordan Cram</t>
  </si>
  <si>
    <t xml:space="preserve">Senior Manager of Media &amp; Analytics </t>
  </si>
  <si>
    <t>AliveCor Inc.</t>
  </si>
  <si>
    <t>Brandon Davis</t>
  </si>
  <si>
    <t xml:space="preserve">Paid Media &amp; Analytics Manager </t>
  </si>
  <si>
    <t>iFocus Marketing</t>
  </si>
  <si>
    <t>Kelly Kapshandy</t>
  </si>
  <si>
    <t>Senior Director, Marketing Science and Planning</t>
  </si>
  <si>
    <t>Kedar Kulkarni</t>
  </si>
  <si>
    <t>Business Director - Paid Media, Analytics &amp; Digital Strategy</t>
  </si>
  <si>
    <t>Puretech Digital</t>
  </si>
  <si>
    <t>Igor Gershfang</t>
  </si>
  <si>
    <t xml:space="preserve">Chief Digital &amp; Information Officer (CDIO) </t>
  </si>
  <si>
    <t>Monica B.</t>
  </si>
  <si>
    <t xml:space="preserve">Director, Brand and Communications </t>
  </si>
  <si>
    <t>Zipcar</t>
  </si>
  <si>
    <t>Andrea Vitali</t>
  </si>
  <si>
    <t>Senior Director, Global Marketing - Vehicles Core Portfolio</t>
  </si>
  <si>
    <t xml:space="preserve"> Mattel, Inc. </t>
  </si>
  <si>
    <t>Vera Zonis</t>
  </si>
  <si>
    <t>Jeffrey Couto</t>
  </si>
  <si>
    <t>VP of Marketing and Analytics</t>
  </si>
  <si>
    <t>ZASH</t>
  </si>
  <si>
    <t>Stuart Perry</t>
  </si>
  <si>
    <t>Nunn Media</t>
  </si>
  <si>
    <t>Kyle Baird</t>
  </si>
  <si>
    <t>Director, Commercial Planning</t>
  </si>
  <si>
    <t>Ondřej Brodecký</t>
  </si>
  <si>
    <t>Data Analytics, Science and Customer Insight Manager</t>
  </si>
  <si>
    <t>CSOB</t>
  </si>
  <si>
    <t>Anbu Elango</t>
  </si>
  <si>
    <t>SVP, Marketing Technogy &amp; Analytics</t>
  </si>
  <si>
    <t>Bruno Campos</t>
  </si>
  <si>
    <t>Marketing and Analytics Director</t>
  </si>
  <si>
    <t>Ben Winter</t>
  </si>
  <si>
    <t>AVP, Head of Insight</t>
  </si>
  <si>
    <t>Diane Laura</t>
  </si>
  <si>
    <t>Global Marketing Leader, Analytics Solutions</t>
  </si>
  <si>
    <t>Janette Barrett</t>
  </si>
  <si>
    <t xml:space="preserve">Manager Marketing Analytics </t>
  </si>
  <si>
    <t>American Cruise Lines</t>
  </si>
  <si>
    <t>Alberto Brea</t>
  </si>
  <si>
    <t>Avo</t>
  </si>
  <si>
    <t>Maria Aagaard</t>
  </si>
  <si>
    <t>Audience Manager, Consumer Data &amp; Insights, Global Marketing</t>
  </si>
  <si>
    <t>Zaynab Abbasi</t>
  </si>
  <si>
    <t>Senior Data Planner</t>
  </si>
  <si>
    <t>Jia-Zhen (Charlotte) YE</t>
  </si>
  <si>
    <t>Jessica Durham Apple</t>
  </si>
  <si>
    <t>Kids</t>
  </si>
  <si>
    <t>Abhishek Arora</t>
  </si>
  <si>
    <t>Manager - CRM, Customer Insights and Data Science</t>
  </si>
  <si>
    <t>Bevilles Jewellers</t>
  </si>
  <si>
    <t>Tomasz Kosko</t>
  </si>
  <si>
    <t>Head of Consumer Insight</t>
  </si>
  <si>
    <t>Luke Redman</t>
  </si>
  <si>
    <t>Senior Data Science Engineer</t>
  </si>
  <si>
    <t xml:space="preserve">DraftKings Inc. </t>
  </si>
  <si>
    <t>Elizabeth Moore</t>
  </si>
  <si>
    <t>Head of Audience Data and Insight</t>
  </si>
  <si>
    <t xml:space="preserve">Australian Broadcasting Corporation (ABC) </t>
  </si>
  <si>
    <t>Souvik Dutta</t>
  </si>
  <si>
    <t>Head Loyalty, Research, Customer Care, Customer Intelligence &amp; Analytics</t>
  </si>
  <si>
    <t>Spencer's Retail Limited</t>
  </si>
  <si>
    <t>Bhaskar Biswas</t>
  </si>
  <si>
    <t>Lead Data Scientist, Pricing and Promotion COE</t>
  </si>
  <si>
    <t>Amrita Nandwani</t>
  </si>
  <si>
    <t>Data Governance and Visualisation Senior Executive</t>
  </si>
  <si>
    <t xml:space="preserve">OMD EMEA </t>
  </si>
  <si>
    <t>Alok Sharma</t>
  </si>
  <si>
    <t xml:space="preserve">Principal Insights Analyst, Marketing Analytics </t>
  </si>
  <si>
    <t>Shashwat Khanna</t>
  </si>
  <si>
    <t xml:space="preserve">Senior Data Scientist
</t>
  </si>
  <si>
    <t>Krishna Chaitanya Vamaraju</t>
  </si>
  <si>
    <t>Senior Manager - Data Science and Analytics</t>
  </si>
  <si>
    <t>Suvajit sen</t>
  </si>
  <si>
    <t>Senior Manager, Analytics &amp; Business Insights</t>
  </si>
  <si>
    <t xml:space="preserve">Myntra </t>
  </si>
  <si>
    <t>Henry Francis Cyranka</t>
  </si>
  <si>
    <t>Rui (Ray) Lu</t>
  </si>
  <si>
    <t>Senior Scientist Data Science</t>
  </si>
  <si>
    <t>Anisha Agarwal</t>
  </si>
  <si>
    <t>Deepika G.</t>
  </si>
  <si>
    <t>Zhengguo Gu</t>
  </si>
  <si>
    <t>Senior Data Scientist - Customer Profiling, Personalization</t>
  </si>
  <si>
    <t>Anne Lund Kristiansen</t>
  </si>
  <si>
    <t>Athanasia Antonopoulou</t>
  </si>
  <si>
    <t>Data Analytics Auditor</t>
  </si>
  <si>
    <t xml:space="preserve">Coca-Cola Hellenic Bottling Company </t>
  </si>
  <si>
    <t>Winnie Leung</t>
  </si>
  <si>
    <t>Data Analyst - Circular Business Models</t>
  </si>
  <si>
    <t xml:space="preserve">H&amp;M Group </t>
  </si>
  <si>
    <t>Ali Ghadimi</t>
  </si>
  <si>
    <t>Senior Data &amp; Visual Journalist</t>
  </si>
  <si>
    <t>Jihane KRONBI</t>
  </si>
  <si>
    <t xml:space="preserve">ClaraVista </t>
  </si>
  <si>
    <t>Brad McKenna</t>
  </si>
  <si>
    <t>Director - Credit Marketing Analytics</t>
  </si>
  <si>
    <t>Heights Finance Corporation</t>
  </si>
  <si>
    <t>Rebecca Hennelly</t>
  </si>
  <si>
    <t>Global Marketing Strategy &amp; Analytics Senior Manager</t>
  </si>
  <si>
    <t>Chad Edmonds</t>
  </si>
  <si>
    <t>Head of Digital Technology &amp; Marketing Analytics, LexisNexis IP</t>
  </si>
  <si>
    <t>Kasper Brødsgaard</t>
  </si>
  <si>
    <t>Head of business intelligence (insight and analytics) at Covento. A marketplace powered by Vestas</t>
  </si>
  <si>
    <t>Vestas</t>
  </si>
  <si>
    <t>Brian Wesche</t>
  </si>
  <si>
    <t>Director, Activation Analytics</t>
  </si>
  <si>
    <t>Daniela Grigoriu</t>
  </si>
  <si>
    <t>Jatin Chhikara</t>
  </si>
  <si>
    <t>Head - Digital Marketing, CRM and Analytics (Global Brand)</t>
  </si>
  <si>
    <t>Royal Enfield</t>
  </si>
  <si>
    <t>Sue Lee</t>
  </si>
  <si>
    <t>Executive Director, Corporate CRM and Consumer Analytics for North America</t>
  </si>
  <si>
    <t>Ryan Dorn, MBA</t>
  </si>
  <si>
    <t>Clint Paul</t>
  </si>
  <si>
    <t>Hospital for Special Surgery</t>
  </si>
  <si>
    <t>Mike Sobczak</t>
  </si>
  <si>
    <t>Senior Manager of Marketing Analytics (Brand &amp; Paid Media), Card</t>
  </si>
  <si>
    <t>Lucas DUPERIER</t>
  </si>
  <si>
    <t>Team Lead - Marketing Analytics</t>
  </si>
  <si>
    <t>Matt Chrisp</t>
  </si>
  <si>
    <t>Group Director Analytics &amp; Research</t>
  </si>
  <si>
    <t>beIN MEDIA GROUP</t>
  </si>
  <si>
    <t>Sundeep Goswami</t>
  </si>
  <si>
    <t>Head of Strategy &amp; Analytics, Capital One Cafes</t>
  </si>
  <si>
    <t>Nilutpal Pegu</t>
  </si>
  <si>
    <t>Global Head of Marketing, Life Science E-Commerce</t>
  </si>
  <si>
    <t>Robert P.</t>
  </si>
  <si>
    <t>Interpublic Group (IPG)</t>
  </si>
  <si>
    <t>Rishi Madhok</t>
  </si>
  <si>
    <t>U.S. Commercial Operations, Enablement and Analytics | Structural Heart</t>
  </si>
  <si>
    <t>Felicia Levy</t>
  </si>
  <si>
    <t>Mauricio Trevino Morales</t>
  </si>
  <si>
    <t xml:space="preserve">Senior Manager Strategic Planning </t>
  </si>
  <si>
    <t>Braden Bennie</t>
  </si>
  <si>
    <t xml:space="preserve"> TH Foods Inc.</t>
  </si>
  <si>
    <t>Lindsay Hess</t>
  </si>
  <si>
    <t xml:space="preserve">Senior Digital Performance Media &amp; Digital Content Manager </t>
  </si>
  <si>
    <t>Laura Sauer</t>
  </si>
  <si>
    <t xml:space="preserve">Sr. Manager, Paid Media </t>
  </si>
  <si>
    <t xml:space="preserve"> BISSELL Homecare, Inc. </t>
  </si>
  <si>
    <t>Rocio Munoz</t>
  </si>
  <si>
    <t>Associate Manager, Digital Analytics | Integrated Marketing</t>
  </si>
  <si>
    <t>Theresa Junkunc</t>
  </si>
  <si>
    <t xml:space="preserve">Director of Marketing Communications </t>
  </si>
  <si>
    <t>to send</t>
  </si>
  <si>
    <t>Seán O'Mahony</t>
  </si>
  <si>
    <t>Kasha Cacy</t>
  </si>
  <si>
    <t>Global Chief Executive Officer</t>
  </si>
  <si>
    <t>Engine Group</t>
  </si>
  <si>
    <t>Gerolf A.</t>
  </si>
  <si>
    <t>Associate Analytics Specialist</t>
  </si>
  <si>
    <t xml:space="preserve">Precis Digital </t>
  </si>
  <si>
    <t>Prasuk Jain</t>
  </si>
  <si>
    <t>Commercial Data Analyst</t>
  </si>
  <si>
    <t xml:space="preserve">Euronics International </t>
  </si>
  <si>
    <t>Monika Książek</t>
  </si>
  <si>
    <t>PLAY</t>
  </si>
  <si>
    <t>Akash Banerjee</t>
  </si>
  <si>
    <t xml:space="preserve">Purchasing Power </t>
  </si>
  <si>
    <t>Tyler Boudart</t>
  </si>
  <si>
    <t>Assistant Director of Finance and Analytics</t>
  </si>
  <si>
    <t xml:space="preserve">Levy Restaurants </t>
  </si>
  <si>
    <t>Thomas Schummer</t>
  </si>
  <si>
    <t xml:space="preserve">Centrient Pharmaceuticals </t>
  </si>
  <si>
    <t>Linda van Leeuwen</t>
  </si>
  <si>
    <t>Data &amp; Analytics Leader, Fulfilment and Inventory &amp; Logistics Operations</t>
  </si>
  <si>
    <t>Jacob Jeppesen</t>
  </si>
  <si>
    <t>Senior Manager, Data &amp; Analytics, International Operations | Commercial/Marketing Analytics</t>
  </si>
  <si>
    <t>Mohamed EL HADRAMY</t>
  </si>
  <si>
    <t xml:space="preserve">Crédit Agricole Sud Méditerranée </t>
  </si>
  <si>
    <t>Rakesh Rana</t>
  </si>
  <si>
    <t xml:space="preserve">Haypp Group </t>
  </si>
  <si>
    <t>Hitesh Chellaney</t>
  </si>
  <si>
    <t xml:space="preserve">Intergamma </t>
  </si>
  <si>
    <t>Daniel Mill</t>
  </si>
  <si>
    <t>Senior Director, Analytics ESPN+</t>
  </si>
  <si>
    <t>Josh Halstead</t>
  </si>
  <si>
    <t>Agency Owner</t>
  </si>
  <si>
    <t xml:space="preserve">Halstead Insurance Agency </t>
  </si>
  <si>
    <t>West Virginia</t>
  </si>
  <si>
    <t>Sanford Morrow</t>
  </si>
  <si>
    <t>Alia Mohamed</t>
  </si>
  <si>
    <t>Sr. Manager, Marketing Data &amp; Technology</t>
  </si>
  <si>
    <t>Meghan Hickey</t>
  </si>
  <si>
    <t>Senior Manager Data Science &amp; Analytics, Merchandising</t>
  </si>
  <si>
    <t>Jeh Lokhande</t>
  </si>
  <si>
    <t>Lime</t>
  </si>
  <si>
    <t>Ozlem Ozer</t>
  </si>
  <si>
    <t>Head of Customer Data &amp; Analytics</t>
  </si>
  <si>
    <t>Asel Mendis</t>
  </si>
  <si>
    <t>Senior GIS and Data Analyst</t>
  </si>
  <si>
    <t>Erandi Macías Riveroll</t>
  </si>
  <si>
    <t>Analytics and Insights Senior Director</t>
  </si>
  <si>
    <t>Victor Ruas</t>
  </si>
  <si>
    <t>Analytics Manager - Analytics Solutions</t>
  </si>
  <si>
    <t>Tim Gaertner</t>
  </si>
  <si>
    <t>Group Lead, Data Science</t>
  </si>
  <si>
    <t>The Kraft Heinz</t>
  </si>
  <si>
    <t>Sébastien Chapeland</t>
  </si>
  <si>
    <t>Malakoff Humanis</t>
  </si>
  <si>
    <t>Zaahid Ally</t>
  </si>
  <si>
    <t>Geet C.</t>
  </si>
  <si>
    <t>Analytics &amp; Insights Lead</t>
  </si>
  <si>
    <t>Carles Duran</t>
  </si>
  <si>
    <t>Data Science &amp; Innovation Director</t>
  </si>
  <si>
    <t>Valentina Rizzati</t>
  </si>
  <si>
    <t>Ronald St. Denis</t>
  </si>
  <si>
    <t>Lisa Ciancarelli</t>
  </si>
  <si>
    <t>Anne Padula</t>
  </si>
  <si>
    <t>Associate Director Research, Analysis &amp; Insights</t>
  </si>
  <si>
    <t>Lisa To</t>
  </si>
  <si>
    <t>Supervisor, Measurement and Analytics</t>
  </si>
  <si>
    <t>Jessica Carneiro</t>
  </si>
  <si>
    <t>VP, Marketing Measurement &amp; Analytics</t>
  </si>
  <si>
    <t>Aaron Smolick</t>
  </si>
  <si>
    <t>Head of Data and Analytics ( Marketing - Chase for Business)</t>
  </si>
  <si>
    <t>Puneet Gupta</t>
  </si>
  <si>
    <t>Kubilay Gursel</t>
  </si>
  <si>
    <t>Executive Director of Marketing Sciences</t>
  </si>
  <si>
    <t>Garima Gupta</t>
  </si>
  <si>
    <t>Senior Vice President, Business Transformation - Analytics &amp; Data Science</t>
  </si>
  <si>
    <t>Michael Clark</t>
  </si>
  <si>
    <t>Manager, Marketing Analytics &amp; Operations</t>
  </si>
  <si>
    <t>Gong</t>
  </si>
  <si>
    <t>Sabir Samlani</t>
  </si>
  <si>
    <t>Ariel Xue Han</t>
  </si>
  <si>
    <t>Senior Manager, Advances and Predictive Analytics</t>
  </si>
  <si>
    <t>Kathy Chao</t>
  </si>
  <si>
    <t>Head of Digital Marketing &amp; Analytics, Center of Excellence</t>
  </si>
  <si>
    <t>Christina Yeung</t>
  </si>
  <si>
    <t>Greg Allbright</t>
  </si>
  <si>
    <t>Head of Marketing Analytics and Insights</t>
  </si>
  <si>
    <t>Three Ventures Technology, Inc.</t>
  </si>
  <si>
    <t>Dallas–Fort Worth metroplex</t>
  </si>
  <si>
    <t>Paul Lui</t>
  </si>
  <si>
    <t>Senior Manager, Marketing Analytics APAC</t>
  </si>
  <si>
    <t>Joe Malik</t>
  </si>
  <si>
    <t>Reuben Hilliard</t>
  </si>
  <si>
    <t xml:space="preserve">Sr. Manager, Product Insights &amp; Analytics </t>
  </si>
  <si>
    <t>Ben Vaeth</t>
  </si>
  <si>
    <t xml:space="preserve">Paid Media and Analytics Specialist </t>
  </si>
  <si>
    <t>Romali Mondal</t>
  </si>
  <si>
    <t xml:space="preserve">Process Lead (Social media &amp; Web analytics - Group Marketing) </t>
  </si>
  <si>
    <t>&lt;&lt;&lt;&lt;</t>
  </si>
  <si>
    <t>Jensen Hutto</t>
  </si>
  <si>
    <t>Sr. Analyst - Marketing and Media Analytics</t>
  </si>
  <si>
    <t>Aditya Puttaparthi Tirumala</t>
  </si>
  <si>
    <t xml:space="preserve"> Zillow</t>
  </si>
  <si>
    <t>Jaimie Patel</t>
  </si>
  <si>
    <t xml:space="preserve">Senior Vice President Marketing Science </t>
  </si>
  <si>
    <t>Bharatesh Salian</t>
  </si>
  <si>
    <t>Senior Vice President - Marketing Science &amp; Customer Experience</t>
  </si>
  <si>
    <t>Kinnect</t>
  </si>
  <si>
    <t>Gabriela Carlos</t>
  </si>
  <si>
    <t xml:space="preserve">Media Measurement Director </t>
  </si>
  <si>
    <t>Vittoria Frustaci</t>
  </si>
  <si>
    <t>Senior Paid Media &amp; Analytics Specialist</t>
  </si>
  <si>
    <t xml:space="preserve"> Interlace Digital</t>
  </si>
  <si>
    <t>Katie Alexander</t>
  </si>
  <si>
    <t>Marketing Operations Manager | Marketing &amp; Data Science</t>
  </si>
  <si>
    <t>nContext</t>
  </si>
  <si>
    <t>Manmeet G.</t>
  </si>
  <si>
    <t xml:space="preserve">MediaHub Worldwide - Manager, Analytics </t>
  </si>
  <si>
    <t>Rick VARGAS</t>
  </si>
  <si>
    <t xml:space="preserve">Director - Analytics, Automation, Process Consulting </t>
  </si>
  <si>
    <t xml:space="preserve"> Cognizant</t>
  </si>
  <si>
    <t>Julian Chicoine</t>
  </si>
  <si>
    <t xml:space="preserve">Media and Analytics Supervisor </t>
  </si>
  <si>
    <t xml:space="preserve"> H&amp;L Partners</t>
  </si>
  <si>
    <t>Cindy Jeu</t>
  </si>
  <si>
    <t>Marketing Manager, Social Media | Analytics and Operations</t>
  </si>
  <si>
    <t>Dana Whitman</t>
  </si>
  <si>
    <t>Tracy Kopco</t>
  </si>
  <si>
    <t xml:space="preserve">Director of Media &amp; Analytics </t>
  </si>
  <si>
    <t xml:space="preserve"> 160over90</t>
  </si>
  <si>
    <t>Kareema Bahamou</t>
  </si>
  <si>
    <t>Media/Analytics Manager</t>
  </si>
  <si>
    <t>Ankur Singh (2)</t>
  </si>
  <si>
    <t xml:space="preserve">Group Head, Digital Analytics &amp; Media Technology </t>
  </si>
  <si>
    <t>Performics India</t>
  </si>
  <si>
    <t>Andrew Mariella</t>
  </si>
  <si>
    <t xml:space="preserve">Head of 1:1 Marketing and Commercial Excellence, NA, Environmental Science </t>
  </si>
  <si>
    <t xml:space="preserve">Bayer Crop Science </t>
  </si>
  <si>
    <t>Lina Moudrina</t>
  </si>
  <si>
    <t xml:space="preserve">OMD Canada </t>
  </si>
  <si>
    <t>Bobby Montoni</t>
  </si>
  <si>
    <t>Rajan Singh</t>
  </si>
  <si>
    <t xml:space="preserve"> Annalect India </t>
  </si>
  <si>
    <t>Beatriz Ambia Zaldívar</t>
  </si>
  <si>
    <t xml:space="preserve">Sr. Analytics &amp; Media Manager </t>
  </si>
  <si>
    <t>Mahesh More</t>
  </si>
  <si>
    <t xml:space="preserve">Manager - Social Media Insights &amp; Analytics </t>
  </si>
  <si>
    <t>Digitas India</t>
  </si>
  <si>
    <t>Brian Pressman</t>
  </si>
  <si>
    <t>Raphaël Metter-Rothan</t>
  </si>
  <si>
    <t xml:space="preserve">Desjardins </t>
  </si>
  <si>
    <t>Jose Yantas</t>
  </si>
  <si>
    <t xml:space="preserve">Performance Media and Analytics | Americas </t>
  </si>
  <si>
    <t>Luke Munyan</t>
  </si>
  <si>
    <t>Gabe Ubatuba</t>
  </si>
  <si>
    <t xml:space="preserve">Marketing Science Partner </t>
  </si>
  <si>
    <t>Matthew Sabban</t>
  </si>
  <si>
    <t xml:space="preserve">Measurement Partner Manager - Retail, Dining, Automotive </t>
  </si>
  <si>
    <t>Jenny Kim</t>
  </si>
  <si>
    <t xml:space="preserve">Senior Director, Marketing Science </t>
  </si>
  <si>
    <t>Mark Smith</t>
  </si>
  <si>
    <t xml:space="preserve">Head of Customer Data Strategy, MarTech &amp; Marketing Science </t>
  </si>
  <si>
    <t>Negmat Mullodzhanov</t>
  </si>
  <si>
    <t xml:space="preserve">Director, Senior Partner, Marketing Intelligence &amp; Science </t>
  </si>
  <si>
    <t>Shrilata Murthy</t>
  </si>
  <si>
    <t xml:space="preserve">Senior Analytics Media Manager </t>
  </si>
  <si>
    <t>Christina Lewis</t>
  </si>
  <si>
    <t xml:space="preserve"> Instacart</t>
  </si>
  <si>
    <t>Evelyn Yoon</t>
  </si>
  <si>
    <t xml:space="preserve">Associate Manager, Marketing Science &amp; Data Operations </t>
  </si>
  <si>
    <t>Jean Liu</t>
  </si>
  <si>
    <t xml:space="preserve">Lead Analyst - CRM Analytics, Marketing Science Department </t>
  </si>
  <si>
    <t>Minqiang Liang</t>
  </si>
  <si>
    <t xml:space="preserve">Senior Analyst, Marketing Science &amp; Tech </t>
  </si>
  <si>
    <t xml:space="preserve"> Ethos</t>
  </si>
  <si>
    <t>Joanna McFarlane</t>
  </si>
  <si>
    <t xml:space="preserve">Associate Partner, VP, Media and Analytics </t>
  </si>
  <si>
    <t xml:space="preserve"> King Ursa</t>
  </si>
  <si>
    <t>Judd Soudek</t>
  </si>
  <si>
    <t xml:space="preserve">Marketing Science Manager </t>
  </si>
  <si>
    <t>Ekaterina Kharitonova</t>
  </si>
  <si>
    <t xml:space="preserve">Global Integrated Media and Measurement Lead </t>
  </si>
  <si>
    <t>Pablo Castillo</t>
  </si>
  <si>
    <t>Paid Media, Analytics &amp; CRO Director</t>
  </si>
  <si>
    <t>Kelly Chan</t>
  </si>
  <si>
    <t xml:space="preserve">Senior Analyst, Marketing Science </t>
  </si>
  <si>
    <t>Krishna Mothey</t>
  </si>
  <si>
    <t>Associate Vice President &amp; Practice Lead - eCommerce Media Content &amp; Analytics, India &amp; GDD</t>
  </si>
  <si>
    <t>Pooja Sankhe</t>
  </si>
  <si>
    <t>Sarah Katz</t>
  </si>
  <si>
    <t>Sam Horenstein</t>
  </si>
  <si>
    <t xml:space="preserve">Supervisor, Performance Media Analytics </t>
  </si>
  <si>
    <t xml:space="preserve"> Horizon Media</t>
  </si>
  <si>
    <t>Patrick Wareing</t>
  </si>
  <si>
    <t xml:space="preserve">Life Science Digital Marketing Consultant </t>
  </si>
  <si>
    <t>Alex Katraie MBA</t>
  </si>
  <si>
    <t>Chief Technical and Marketing Officer - PPC, Analytics, Social Media Advertising - Google Partner</t>
  </si>
  <si>
    <t xml:space="preserve"> UXDESIGNSEO</t>
  </si>
  <si>
    <t>Minna Tang</t>
  </si>
  <si>
    <t>Global Analyst, Marketing Science</t>
  </si>
  <si>
    <t>Stephane Boucharenc</t>
  </si>
  <si>
    <t xml:space="preserve">DGA data science and data marketing </t>
  </si>
  <si>
    <t>AI&amp;DATA</t>
  </si>
  <si>
    <t>Brian Gaughan</t>
  </si>
  <si>
    <t xml:space="preserve">Manager, Marketing Science </t>
  </si>
  <si>
    <t>Jema Birkmeyer</t>
  </si>
  <si>
    <t xml:space="preserve">SVP, Media and Measurement Sales </t>
  </si>
  <si>
    <t>Robert Spratlen</t>
  </si>
  <si>
    <t>SVP Marketing Acquisition and Campaign Services</t>
  </si>
  <si>
    <t>Vanessa Whiddett-Wright</t>
  </si>
  <si>
    <t xml:space="preserve">Talent Acquisition Partner - Analytics, Creative, Media Solutions, Merkle B2B, S&amp;P &amp; UX/UI </t>
  </si>
  <si>
    <t>Merkle EMEA</t>
  </si>
  <si>
    <t>Kirby Lester</t>
  </si>
  <si>
    <t xml:space="preserve">Director, Product Media Monitoring &amp; Analytics </t>
  </si>
  <si>
    <t>Abhishekh Sarvepalli</t>
  </si>
  <si>
    <t>Data Scientist, Marketing Science</t>
  </si>
  <si>
    <t xml:space="preserve"> RAPP</t>
  </si>
  <si>
    <t>Soleil Adler</t>
  </si>
  <si>
    <t xml:space="preserve">Supervisor, Marketing Science </t>
  </si>
  <si>
    <t>Jose Ignacio Ariznabarreta Fossati</t>
  </si>
  <si>
    <t>JIAF Consulting</t>
  </si>
  <si>
    <t>Gigi Wong</t>
  </si>
  <si>
    <t>Fimmick</t>
  </si>
  <si>
    <t>Christina Wu</t>
  </si>
  <si>
    <t>Director of Sales and Marketing Analytics</t>
  </si>
  <si>
    <t>Point32Health</t>
  </si>
  <si>
    <t>Mathieu CARON</t>
  </si>
  <si>
    <t>Insight Manager - Strategic Planning Team</t>
  </si>
  <si>
    <t>Michael Egan</t>
  </si>
  <si>
    <t>Helen Rose</t>
  </si>
  <si>
    <t>Kimberly Dunn</t>
  </si>
  <si>
    <t>Senior Vice President, Media and Data Science</t>
  </si>
  <si>
    <t>Colle McVoy</t>
  </si>
  <si>
    <t>Justin Crenshaw</t>
  </si>
  <si>
    <t>Aeroflow Healthcare</t>
  </si>
  <si>
    <t>Kenneth Baker</t>
  </si>
  <si>
    <t>South University </t>
  </si>
  <si>
    <t>Zhiyuan Sun</t>
  </si>
  <si>
    <t>Data Science &amp; Advanced Analytics</t>
  </si>
  <si>
    <t>Suvadeep Bose, Ph.D.</t>
  </si>
  <si>
    <t>Director, Digital Analytics and Capabilities, Card</t>
  </si>
  <si>
    <t>Discover Financial Services </t>
  </si>
  <si>
    <t>Joe Horine</t>
  </si>
  <si>
    <t>Greg Branch</t>
  </si>
  <si>
    <t>Senior Manager of Marketing and Sales</t>
  </si>
  <si>
    <t>Fresenius Medical Care North America </t>
  </si>
  <si>
    <t>Paolo Panlilio</t>
  </si>
  <si>
    <t>Insights Analytics Manager Europe</t>
  </si>
  <si>
    <t>Jakub N.</t>
  </si>
  <si>
    <t xml:space="preserve">MarketUP s.r.o. </t>
  </si>
  <si>
    <t>Monica Verbugt</t>
  </si>
  <si>
    <t>Manager Rewards &amp; Analytics</t>
  </si>
  <si>
    <t xml:space="preserve">Alliance Healthcare </t>
  </si>
  <si>
    <t>Jingsong Cui</t>
  </si>
  <si>
    <t>Director Data Science, Medical Affairs</t>
  </si>
  <si>
    <t>Meng Li</t>
  </si>
  <si>
    <t>Commercial Manager (Analytics)</t>
  </si>
  <si>
    <t xml:space="preserve">ALDI Stores Australia </t>
  </si>
  <si>
    <t>Steven Locorotondo</t>
  </si>
  <si>
    <t xml:space="preserve">Railsbank </t>
  </si>
  <si>
    <t>Varsha Venkatesh</t>
  </si>
  <si>
    <t>Senior Director, Data Science - Pricing, Promotions, Finance</t>
  </si>
  <si>
    <t>Bas D.</t>
  </si>
  <si>
    <t>Lead Analytics Engineer</t>
  </si>
  <si>
    <t>Srishti Bhardwaj</t>
  </si>
  <si>
    <t>Manager, Customer Data Science</t>
  </si>
  <si>
    <t>Aymane Benayada</t>
  </si>
  <si>
    <t xml:space="preserve">Not So Dark </t>
  </si>
  <si>
    <t>Claudio Schioppa</t>
  </si>
  <si>
    <t>Manager EMEA Market Access, Analytics, Health Economics and Statistical Modelling</t>
  </si>
  <si>
    <t>Aziz Mosbah</t>
  </si>
  <si>
    <t>George Gennaios</t>
  </si>
  <si>
    <t>Data Visualisation and Automation Analyst</t>
  </si>
  <si>
    <t>Mikołaj Sobociński</t>
  </si>
  <si>
    <t xml:space="preserve">Wavemaker Poland </t>
  </si>
  <si>
    <t>Vasilis Trakas</t>
  </si>
  <si>
    <t>Data Analytics &amp; Technology Supervisor</t>
  </si>
  <si>
    <t xml:space="preserve">AB VASSILOPOULOS </t>
  </si>
  <si>
    <t>Nathaniel Tomasetti</t>
  </si>
  <si>
    <t xml:space="preserve">Coles Group </t>
  </si>
  <si>
    <t>Sayantani Ghosh</t>
  </si>
  <si>
    <t>Sameer Modha</t>
  </si>
  <si>
    <t>Data and Effectiveness Lead, Commercial Strategy Team</t>
  </si>
  <si>
    <t xml:space="preserve">ITV </t>
  </si>
  <si>
    <t>Mark Emmett</t>
  </si>
  <si>
    <t xml:space="preserve">The Very Group </t>
  </si>
  <si>
    <t>James Clowes</t>
  </si>
  <si>
    <t xml:space="preserve">John Lewis Partnership </t>
  </si>
  <si>
    <t>Jane Wang</t>
  </si>
  <si>
    <t>Executive Director, Advanced Analytics</t>
  </si>
  <si>
    <t xml:space="preserve">Dotdash Meredith </t>
  </si>
  <si>
    <t>Tanguy Drouin</t>
  </si>
  <si>
    <t xml:space="preserve">JOONE </t>
  </si>
  <si>
    <t>Przemysław Grądzki</t>
  </si>
  <si>
    <t>Boukje de Vries</t>
  </si>
  <si>
    <t>Data and Analytics Area Manager</t>
  </si>
  <si>
    <t>Judy Humphris</t>
  </si>
  <si>
    <t>Head of Research and Insights - Commercial</t>
  </si>
  <si>
    <t>New Zealand Media &amp; Entertainment</t>
  </si>
  <si>
    <t>Louise Latournerie</t>
  </si>
  <si>
    <t>Consultante Market et Consumer Insight</t>
  </si>
  <si>
    <t>WNP</t>
  </si>
  <si>
    <t>Richard Bettinson</t>
  </si>
  <si>
    <t>Media Planning, Strategy &amp; Insight Director</t>
  </si>
  <si>
    <t>Roberto de León</t>
  </si>
  <si>
    <t>CRM &amp; Digital Data Sr Manager</t>
  </si>
  <si>
    <t>Saumya Tyagi</t>
  </si>
  <si>
    <t>Global Director Business Insights and Data Analytics</t>
  </si>
  <si>
    <t>Eric Katz</t>
  </si>
  <si>
    <t>Data Integration Manager</t>
  </si>
  <si>
    <t>Brett Saffer</t>
  </si>
  <si>
    <t>Senior Manager, Digital Data &amp; Analytics</t>
  </si>
  <si>
    <t>James Davies</t>
  </si>
  <si>
    <t>Senior Manager, Global Commercial Strategy</t>
  </si>
  <si>
    <t>Christina Titti Smitt</t>
  </si>
  <si>
    <t>Head of Data and Insight</t>
  </si>
  <si>
    <t>Los &amp; Co</t>
  </si>
  <si>
    <t>Ivan Bilic</t>
  </si>
  <si>
    <t>Head of Commercial, EMEA</t>
  </si>
  <si>
    <t>Establishment Labs</t>
  </si>
  <si>
    <t>Carl Boutet</t>
  </si>
  <si>
    <t>Founder, Chief Strategist &amp; Executive Advisor</t>
  </si>
  <si>
    <t xml:space="preserve"> Studio Rx (Retail Strategy)</t>
  </si>
  <si>
    <t>Antoine Pissoort</t>
  </si>
  <si>
    <t>Manager, Statistics &amp; Data Science</t>
  </si>
  <si>
    <t xml:space="preserve">PharmaLex </t>
  </si>
  <si>
    <t>Wajahat Kiani</t>
  </si>
  <si>
    <t>Shen Liu</t>
  </si>
  <si>
    <t>Steve Kaplan</t>
  </si>
  <si>
    <t>Click Then Convert</t>
  </si>
  <si>
    <t>Erik Stultz</t>
  </si>
  <si>
    <t>Director, Insights &amp; Analytics, Roundel</t>
  </si>
  <si>
    <t>Luke Miller</t>
  </si>
  <si>
    <t>Lead Marketing Mix Modeller</t>
  </si>
  <si>
    <t>Srishti Savarna</t>
  </si>
  <si>
    <t>Sr Insights Analyst, Customer Segmentation</t>
  </si>
  <si>
    <t>Bhavesh Shah</t>
  </si>
  <si>
    <t>Capitalize</t>
  </si>
  <si>
    <t>Ankit Dhingra 1</t>
  </si>
  <si>
    <t>Director | Lead - Brand Guidance and Shopper Practice</t>
  </si>
  <si>
    <t>Amarita Natt</t>
  </si>
  <si>
    <t>Managing Director, Data Science</t>
  </si>
  <si>
    <t>Econ One Research</t>
  </si>
  <si>
    <t>Serah Ye</t>
  </si>
  <si>
    <t>Pau R.</t>
  </si>
  <si>
    <t>Smallpdf</t>
  </si>
  <si>
    <t>Yeva Kulidzhanova</t>
  </si>
  <si>
    <t>Jan Boehmer</t>
  </si>
  <si>
    <t>Head of Digital &amp; Data Science</t>
  </si>
  <si>
    <t>Seamus Deegan</t>
  </si>
  <si>
    <t>Puma</t>
  </si>
  <si>
    <t>Mike Kelly</t>
  </si>
  <si>
    <t>Utz Brands, Inc. </t>
  </si>
  <si>
    <t>Sid Shah</t>
  </si>
  <si>
    <t>Global Head of Data Analytics &amp; Insight</t>
  </si>
  <si>
    <t>Alisa Coddington</t>
  </si>
  <si>
    <t>Associate Manager, Consumer Insights, Global Trends and Futures Intelligence</t>
  </si>
  <si>
    <t>Sidharth Prakash</t>
  </si>
  <si>
    <t>Manager - Data Analytics and Business Intelligence</t>
  </si>
  <si>
    <t>Bob Anderson</t>
  </si>
  <si>
    <t>Data Axle</t>
  </si>
  <si>
    <t>Neil Feakins</t>
  </si>
  <si>
    <t xml:space="preserve">Marketing Director &amp; MD wilko.com </t>
  </si>
  <si>
    <t>Trupti P.</t>
  </si>
  <si>
    <t xml:space="preserve">Head of Digital Experience, Engagement &amp; Analytics </t>
  </si>
  <si>
    <t>Fervis Lauan</t>
  </si>
  <si>
    <t>Charlie McMillen</t>
  </si>
  <si>
    <t xml:space="preserve">Vice President Digital Marketing &amp; Ecommerce </t>
  </si>
  <si>
    <t>Steve Madden</t>
  </si>
  <si>
    <t>Josh Krepon</t>
  </si>
  <si>
    <t xml:space="preserve">President of Global Digital </t>
  </si>
  <si>
    <t>Kirstey Eenhoorn</t>
  </si>
  <si>
    <t>Digital Director EMEA</t>
  </si>
  <si>
    <t>Alberto Canova</t>
  </si>
  <si>
    <t>Global Food Service Sales Strategy &amp; Analysis Manager</t>
  </si>
  <si>
    <t>Suzie Downing</t>
  </si>
  <si>
    <t xml:space="preserve">Marketing Science Analytics Manager - Global Subscriber Acquisition (GSA) </t>
  </si>
  <si>
    <t>Lena I.</t>
  </si>
  <si>
    <t>Senior Marketing Science Manager</t>
  </si>
  <si>
    <t xml:space="preserve"> PHD</t>
  </si>
  <si>
    <t>Simay Mutlu</t>
  </si>
  <si>
    <t>Digital Media &amp; Analytics Director</t>
  </si>
  <si>
    <t>Xiao Ju</t>
  </si>
  <si>
    <t>Business Intelligence Engineer, Twitch Ads</t>
  </si>
  <si>
    <t>Jonathan Toro</t>
  </si>
  <si>
    <t>Orr Shakked</t>
  </si>
  <si>
    <t>elisa chun</t>
  </si>
  <si>
    <t>Executive Director, Media Measurement &amp; Insights | Film, TV &amp; Games</t>
  </si>
  <si>
    <t>Samantha Absher</t>
  </si>
  <si>
    <t>Sam Schoenberg</t>
  </si>
  <si>
    <t xml:space="preserve">Manager, Consumer Insights &amp; Media Analytics </t>
  </si>
  <si>
    <t>Empire Toda</t>
  </si>
  <si>
    <t>Brian Roseman</t>
  </si>
  <si>
    <t xml:space="preserve">Marketing Analytics Management, SEO and Pay Per Lead Generation </t>
  </si>
  <si>
    <t>Emfluence</t>
  </si>
  <si>
    <t>Mike Smith (2)</t>
  </si>
  <si>
    <t>Paid Media &amp; Analytics</t>
  </si>
  <si>
    <t>Adigma</t>
  </si>
  <si>
    <t>Debbie Norris</t>
  </si>
  <si>
    <t>Director, Media &amp; Analytics</t>
  </si>
  <si>
    <t>Planit</t>
  </si>
  <si>
    <t>Jerocelle G</t>
  </si>
  <si>
    <t>Digital Media Analytics Specialist</t>
  </si>
  <si>
    <t>Allied Global Marketing</t>
  </si>
  <si>
    <t>Shilpa Modha</t>
  </si>
  <si>
    <t xml:space="preserve">Brand Measurement &amp; Insights, Global Marketing Science </t>
  </si>
  <si>
    <t>Wil Gradle</t>
  </si>
  <si>
    <t xml:space="preserve"> Vericast</t>
  </si>
  <si>
    <t>Mark Sucrese</t>
  </si>
  <si>
    <t xml:space="preserve">SVP of Marketing Science and CX </t>
  </si>
  <si>
    <t>Jorge Luis Avellaneda Suárez</t>
  </si>
  <si>
    <t xml:space="preserve">Head of Data | Marketing Science </t>
  </si>
  <si>
    <t>OMD Colombia S.A.S</t>
  </si>
  <si>
    <t>Mary Ann Ford</t>
  </si>
  <si>
    <t>Team Lead, Global Marketing Communications: Life Science Biology</t>
  </si>
  <si>
    <t>MilliporeSigma</t>
  </si>
  <si>
    <t>John Visser</t>
  </si>
  <si>
    <t xml:space="preserve">Manager: Digital Media Analytics </t>
  </si>
  <si>
    <t>Derek Zimmerman</t>
  </si>
  <si>
    <t>VP, Group Director of Marketing Science</t>
  </si>
  <si>
    <t>Sydney Layne</t>
  </si>
  <si>
    <t>Cambria Rush</t>
  </si>
  <si>
    <t>Pasquale Giampetruzzi</t>
  </si>
  <si>
    <t>Sasha Sierchuk</t>
  </si>
  <si>
    <t xml:space="preserve"> Tap</t>
  </si>
  <si>
    <t>Emiko Seale</t>
  </si>
  <si>
    <t xml:space="preserve">Sr. Industry Partner: Communications, Media &amp; Entertainment; Marketing Science </t>
  </si>
  <si>
    <t>Timo Thomsen</t>
  </si>
  <si>
    <t>Marketing Science Lead (DACH)</t>
  </si>
  <si>
    <t>Leeana Roslan</t>
  </si>
  <si>
    <t>Senior Marketing Science Strategist</t>
  </si>
  <si>
    <t>Steven Hellbusch</t>
  </si>
  <si>
    <t>Vice President, Media &amp; Analytics</t>
  </si>
  <si>
    <t>Hitesh Narang</t>
  </si>
  <si>
    <t>Mohona Tarafdar</t>
  </si>
  <si>
    <t xml:space="preserve">Pieris Savva </t>
  </si>
  <si>
    <t>Global Senior Product Manager-Commercial Analytics &amp; Marketing Science</t>
  </si>
  <si>
    <t>Indrajit Choudhury</t>
  </si>
  <si>
    <t>Andrew Corroll</t>
  </si>
  <si>
    <t>Ayush Kaushal</t>
  </si>
  <si>
    <t>BIOTRONIK</t>
  </si>
  <si>
    <t xml:space="preserve">Katalina Alvarez </t>
  </si>
  <si>
    <t>Lithia Motors, Inc.</t>
  </si>
  <si>
    <t>Nafeesa F.</t>
  </si>
  <si>
    <t>Group Manager, Data Science and Marketing Analytics</t>
  </si>
  <si>
    <t>Luís Galego Pinto</t>
  </si>
  <si>
    <t>Lead Data Scientist and Marketing Analytics Team Leader</t>
  </si>
  <si>
    <t>Darshan Arneja</t>
  </si>
  <si>
    <t>Executive Director, CRM Strategy and Planning</t>
  </si>
  <si>
    <t>Kevin L.</t>
  </si>
  <si>
    <t>Hardik Singh</t>
  </si>
  <si>
    <t>Manager Business Intelligence</t>
  </si>
  <si>
    <t>Natasha Triantou</t>
  </si>
  <si>
    <t>13/10/2020</t>
  </si>
  <si>
    <t>Nevin Vangala</t>
  </si>
  <si>
    <t>Senior Manager Growth Marketing Analytics and Insights</t>
  </si>
  <si>
    <t>Unity</t>
  </si>
  <si>
    <t>Marceau Boulenger</t>
  </si>
  <si>
    <t>Lightspeed Commerce</t>
  </si>
  <si>
    <t>Sambit B.</t>
  </si>
  <si>
    <t>Group Director, Global Marketing</t>
  </si>
  <si>
    <t>Ryan J. Birkholz</t>
  </si>
  <si>
    <t>Senior Marketing Data Analytics Analyst</t>
  </si>
  <si>
    <t>Elliot York</t>
  </si>
  <si>
    <t>Enterprise Marketing Lead, UK &amp; Multi-Market</t>
  </si>
  <si>
    <t>Peter Guerrero</t>
  </si>
  <si>
    <t>Director - Data Analytics, Marketing Operations</t>
  </si>
  <si>
    <t>Deepak Bahree</t>
  </si>
  <si>
    <t>Senior Vice President of Global Digital Marketing</t>
  </si>
  <si>
    <t>Automation Anywhere</t>
  </si>
  <si>
    <t>AL Pontes</t>
  </si>
  <si>
    <t>Giorgos Tagaris</t>
  </si>
  <si>
    <t>Team Lead, Performance and Growth Marketing - Europe &amp; North America</t>
  </si>
  <si>
    <t>IU International University of Applied Sciences</t>
  </si>
  <si>
    <t>Josh Soffe</t>
  </si>
  <si>
    <t>Global Head, Marketing Operations</t>
  </si>
  <si>
    <t>BAE Systems Digital Intelligence</t>
  </si>
  <si>
    <t>Ramin Amin, MBA</t>
  </si>
  <si>
    <t>Senior Marketing Operations Analyst</t>
  </si>
  <si>
    <t>Ceridian</t>
  </si>
  <si>
    <t>Paul Burdette</t>
  </si>
  <si>
    <t>Security Product Marketing Team Lead, Secure Analytics &amp; ISE</t>
  </si>
  <si>
    <t>Nupur Chandra</t>
  </si>
  <si>
    <t>Senior Director, Marketing Operations and Analytics</t>
  </si>
  <si>
    <t>Praveen Inaganti</t>
  </si>
  <si>
    <t>Senior Data Analyst - Experimentation &amp; Data Analytics</t>
  </si>
  <si>
    <t>Change Healthcare</t>
  </si>
  <si>
    <t>Qun Wei</t>
  </si>
  <si>
    <t>Sr. Director, Head of Analytics</t>
  </si>
  <si>
    <t>Lemonade</t>
  </si>
  <si>
    <t>Casey Holbrook</t>
  </si>
  <si>
    <t>Gaurang (Gary) Patel</t>
  </si>
  <si>
    <t>PlayStation Network</t>
  </si>
  <si>
    <t>Lloyd Clemons, M.S.</t>
  </si>
  <si>
    <t>ProQuest</t>
  </si>
  <si>
    <t>Amaresh Sahoo</t>
  </si>
  <si>
    <t>Head of Strategy &amp; Data Analytics - Global B2C Sales</t>
  </si>
  <si>
    <t>Gillian Tomimbang</t>
  </si>
  <si>
    <t>Manager, Business and Data Analytics</t>
  </si>
  <si>
    <t>Alan Tsui</t>
  </si>
  <si>
    <t>HKT</t>
  </si>
  <si>
    <t>Olaf Bruehl</t>
  </si>
  <si>
    <t>Head of CX Analytics</t>
  </si>
  <si>
    <t>Haree Srinivasan</t>
  </si>
  <si>
    <t xml:space="preserve">Neiman Marcus Group </t>
  </si>
  <si>
    <t>Wynfrith Meijwes</t>
  </si>
  <si>
    <t>Course Developer &amp; Lead</t>
  </si>
  <si>
    <t xml:space="preserve">GAIn® - The Global AI network </t>
  </si>
  <si>
    <t>Hema Patel</t>
  </si>
  <si>
    <t>Emily Westworth</t>
  </si>
  <si>
    <t>Senior Media Manager - Strategy and Effectiveness</t>
  </si>
  <si>
    <t xml:space="preserve">Samsung Electronics </t>
  </si>
  <si>
    <t xml:space="preserve">Cam Maio  </t>
  </si>
  <si>
    <t>NJM Insurance Group</t>
  </si>
  <si>
    <t>Christoph Waldhauser</t>
  </si>
  <si>
    <t>Janne Jaalivaara</t>
  </si>
  <si>
    <t xml:space="preserve">Kesko - K-Group </t>
  </si>
  <si>
    <t>Siew Mei Chan</t>
  </si>
  <si>
    <t>Jay Smith</t>
  </si>
  <si>
    <t xml:space="preserve">Ameriprise Financial Services, LLC </t>
  </si>
  <si>
    <t>Andrew Redd</t>
  </si>
  <si>
    <t>Ali Oguz Polat</t>
  </si>
  <si>
    <t>Brian Lane</t>
  </si>
  <si>
    <t xml:space="preserve">FOX Bet </t>
  </si>
  <si>
    <t>Richard Harris Jr.</t>
  </si>
  <si>
    <t>Data Director</t>
  </si>
  <si>
    <t xml:space="preserve">Union </t>
  </si>
  <si>
    <t>Joshua Koenigs</t>
  </si>
  <si>
    <t xml:space="preserve">Sproutward </t>
  </si>
  <si>
    <t>Brianna Lytle</t>
  </si>
  <si>
    <t xml:space="preserve">space.camp </t>
  </si>
  <si>
    <t>Emilien Chollet</t>
  </si>
  <si>
    <t xml:space="preserve">Data Science Consultant </t>
  </si>
  <si>
    <t>Sue W.</t>
  </si>
  <si>
    <t>Sr. Director, Global Analytics COE</t>
  </si>
  <si>
    <t>11-1-21</t>
  </si>
  <si>
    <t>Nilay Şatır</t>
  </si>
  <si>
    <t xml:space="preserve">Region Media Manager </t>
  </si>
  <si>
    <t xml:space="preserve"> Ferrero</t>
  </si>
  <si>
    <t>Davide Messa</t>
  </si>
  <si>
    <t>IT Digital Marketing manager @Ferrero Group</t>
  </si>
  <si>
    <t>Andrea Airoldi</t>
  </si>
  <si>
    <t>Area Media Manager</t>
  </si>
  <si>
    <t>Charles Guilbeau</t>
  </si>
  <si>
    <t>Vice President Consumer and Shopper Understanding</t>
  </si>
  <si>
    <t>Teodora Kostadinova</t>
  </si>
  <si>
    <t>Global Digital Marketing at Kinder</t>
  </si>
  <si>
    <t>Ferrero Group</t>
  </si>
  <si>
    <t>Emilie Junin</t>
  </si>
  <si>
    <t>Consumer Insights Manage</t>
  </si>
  <si>
    <t>Pratiksha Mamgain</t>
  </si>
  <si>
    <t>Asst. Manager Lenovo Worldwide: Digital Content &amp; Strategy, Media Measurement, Web Ex &amp; Analytics</t>
  </si>
  <si>
    <t>Urmit S.</t>
  </si>
  <si>
    <t>Marketing Manager - Media, Digital and E-Commerce</t>
  </si>
  <si>
    <t>Atomberg Technologies</t>
  </si>
  <si>
    <t>Praful Dhumale</t>
  </si>
  <si>
    <t>Manager - Social Media Analytics</t>
  </si>
  <si>
    <t xml:space="preserve"> Accenture</t>
  </si>
  <si>
    <t>Upasna Mann</t>
  </si>
  <si>
    <t xml:space="preserve"> Sprinklr</t>
  </si>
  <si>
    <t>Karthik BV</t>
  </si>
  <si>
    <t xml:space="preserve">Manager - Social Media Analytics </t>
  </si>
  <si>
    <t>Autumn Worldwide</t>
  </si>
  <si>
    <t>Sathish Kumar Sundaram</t>
  </si>
  <si>
    <t>Rashmi Agarwal</t>
  </si>
  <si>
    <t xml:space="preserve">Head of Marketing Measurement &amp; Analytics </t>
  </si>
  <si>
    <t xml:space="preserve"> Freshworks</t>
  </si>
  <si>
    <t>Arun Iyyappan</t>
  </si>
  <si>
    <t>Manager, Media Insights &amp; Analytics</t>
  </si>
  <si>
    <t>Notified</t>
  </si>
  <si>
    <t>Deepika Murty</t>
  </si>
  <si>
    <t>Archana Roche</t>
  </si>
  <si>
    <t xml:space="preserve">Meta Measurement &amp; Analytics Lead, APAC </t>
  </si>
  <si>
    <t>Tushar Khandetod</t>
  </si>
  <si>
    <t>Manager - Analytics &amp; Insights @ Annalect India | Datorama | Alteryx | Tableau | Google Data Studio</t>
  </si>
  <si>
    <t>Annalect India</t>
  </si>
  <si>
    <t>Asad Shirazi</t>
  </si>
  <si>
    <t xml:space="preserve">Social Media Analytics | Brand &amp; Consumer Insights </t>
  </si>
  <si>
    <t>DDB Mudra Group</t>
  </si>
  <si>
    <t>Athulya Ramanathan</t>
  </si>
  <si>
    <t>Senior Manager Media Analytics</t>
  </si>
  <si>
    <t>Saurabh Kumar</t>
  </si>
  <si>
    <t>Senior Manager - Digital Analytics and Marketing</t>
  </si>
  <si>
    <t>Rituporna Gogoi</t>
  </si>
  <si>
    <t>Associate Director - Social Media Research and Analytics</t>
  </si>
  <si>
    <t>Convosphere</t>
  </si>
  <si>
    <t>Praveen Tripathi</t>
  </si>
  <si>
    <t>Magic9 Media &amp; Analytics Pvt. Ltd</t>
  </si>
  <si>
    <t>R Mitchell Vogel</t>
  </si>
  <si>
    <t>Data Analyst 2</t>
  </si>
  <si>
    <t xml:space="preserve">Nordstrom </t>
  </si>
  <si>
    <t>Samuel A. M.</t>
  </si>
  <si>
    <t>Dr. Yinan Zhang</t>
  </si>
  <si>
    <t>Jose Adan Prego</t>
  </si>
  <si>
    <t>Senior Data Analyst, Revenue Mgmt</t>
  </si>
  <si>
    <t xml:space="preserve">Sysco </t>
  </si>
  <si>
    <t>Matt Cranley</t>
  </si>
  <si>
    <t>Customer Analytics Manager &amp; Product Owner</t>
  </si>
  <si>
    <t>LocationSydney</t>
  </si>
  <si>
    <t>Andrew Witkowski</t>
  </si>
  <si>
    <t xml:space="preserve">Drizly </t>
  </si>
  <si>
    <t>Jurgita Juskaite</t>
  </si>
  <si>
    <t xml:space="preserve">The Economist </t>
  </si>
  <si>
    <t>Samer Abusaleh</t>
  </si>
  <si>
    <t xml:space="preserve">ConsumerTrack, Inc. </t>
  </si>
  <si>
    <t>Wade Smith</t>
  </si>
  <si>
    <t>Strategy &amp; Planning Manager | Analytics</t>
  </si>
  <si>
    <t xml:space="preserve">Ralph Lauren </t>
  </si>
  <si>
    <t>Elisabeth Bommes</t>
  </si>
  <si>
    <t>Jay Cunningham</t>
  </si>
  <si>
    <t>Therese Norman-Monroe</t>
  </si>
  <si>
    <t>Real Estate Data Scientist</t>
  </si>
  <si>
    <t>Payel Chowdhury</t>
  </si>
  <si>
    <t>Senior Director, Enterprise Data Science</t>
  </si>
  <si>
    <t>Dmitriy Voznyuk</t>
  </si>
  <si>
    <t xml:space="preserve">Nutrien </t>
  </si>
  <si>
    <t>Kris Milne</t>
  </si>
  <si>
    <t xml:space="preserve">Shoppar LTD </t>
  </si>
  <si>
    <t>Jeff Ciesielski</t>
  </si>
  <si>
    <t xml:space="preserve">Bhargab Dutta  </t>
  </si>
  <si>
    <t>Head of Digital &amp; Analytics CoE</t>
  </si>
  <si>
    <t>Colgate-Palmolive India Ltd.</t>
  </si>
  <si>
    <t>Zhilin Yu</t>
  </si>
  <si>
    <t xml:space="preserve">Nested Bean Inc. </t>
  </si>
  <si>
    <t>Pierre Cardona</t>
  </si>
  <si>
    <t xml:space="preserve">Adikteev - app re-engagement platform </t>
  </si>
  <si>
    <t>Tianyi Lu</t>
  </si>
  <si>
    <t>Associate Research Director, Global Big Data Real World Evidence</t>
  </si>
  <si>
    <t>Nurkyz Bazarkulova</t>
  </si>
  <si>
    <t>Fabien Jeandel</t>
  </si>
  <si>
    <t>Consultant Data</t>
  </si>
  <si>
    <t xml:space="preserve">Positive Thinking Company </t>
  </si>
  <si>
    <t>Jesús Ponce</t>
  </si>
  <si>
    <t>Pressed Juicery</t>
  </si>
  <si>
    <t>Adam Taghouti</t>
  </si>
  <si>
    <t>Data Scientist (consultant)</t>
  </si>
  <si>
    <t>Xinxin Zhu</t>
  </si>
  <si>
    <t>Jake Farr</t>
  </si>
  <si>
    <t xml:space="preserve">OMD UK </t>
  </si>
  <si>
    <t>Andrew Winter</t>
  </si>
  <si>
    <t xml:space="preserve">Icon Media Direct </t>
  </si>
  <si>
    <t>Khakan R.</t>
  </si>
  <si>
    <t>SAP Data Management Team Analyst</t>
  </si>
  <si>
    <t xml:space="preserve">Ethypharm </t>
  </si>
  <si>
    <t>Michael Laniak</t>
  </si>
  <si>
    <t>Director Marketing &amp; Operations, Canada</t>
  </si>
  <si>
    <t xml:space="preserve">Away </t>
  </si>
  <si>
    <t>Bryan Lanich</t>
  </si>
  <si>
    <t>Business Intelligence Process Manager</t>
  </si>
  <si>
    <t xml:space="preserve">P.L. Marketing, Inc. </t>
  </si>
  <si>
    <t>Daniel Ruiz</t>
  </si>
  <si>
    <t>Lead Data Scientist, Kroger Precision Marketing</t>
  </si>
  <si>
    <t>Dr. Ebele D. M.</t>
  </si>
  <si>
    <t>Manager Data Scientist DACH</t>
  </si>
  <si>
    <t xml:space="preserve">MSD </t>
  </si>
  <si>
    <t>David Fontanez</t>
  </si>
  <si>
    <t>Director, CMO Advisory in Digital Marketing, Data and Analytics</t>
  </si>
  <si>
    <t>PWc</t>
  </si>
  <si>
    <t>Sean McLean</t>
  </si>
  <si>
    <t>Director of Marketing &amp; Strategy</t>
  </si>
  <si>
    <t>NameTravers Automotive &amp; RV Group</t>
  </si>
  <si>
    <t>John Corless</t>
  </si>
  <si>
    <t>Marketing Analytics Coordinator</t>
  </si>
  <si>
    <t>The Ohio State University</t>
  </si>
  <si>
    <t>Jacquie Bailey</t>
  </si>
  <si>
    <t>Director, Customer Analytics &amp; Marketing Operations</t>
  </si>
  <si>
    <t>iMedia Brands, Inc. </t>
  </si>
  <si>
    <t>Michael Pang</t>
  </si>
  <si>
    <t>Product Manager, Data Products</t>
  </si>
  <si>
    <t>Thomas Pening</t>
  </si>
  <si>
    <t>AVP, Global Performance Marketing Shared Services Strategy &amp; Planning</t>
  </si>
  <si>
    <t>Vocus</t>
  </si>
  <si>
    <t>Jan Alexander Vitturi-Lochra</t>
  </si>
  <si>
    <t xml:space="preserve">
Senior Media ManagerSenior Media Manager
</t>
  </si>
  <si>
    <t xml:space="preserve">The Scotts Miracle-Gro Company </t>
  </si>
  <si>
    <t>Sarah Bader</t>
  </si>
  <si>
    <t>Conrad Bowman</t>
  </si>
  <si>
    <t>Cory Boone</t>
  </si>
  <si>
    <t>Manager of Data Science at</t>
  </si>
  <si>
    <t>Sameera Vattikuti</t>
  </si>
  <si>
    <t>Kanchan K.</t>
  </si>
  <si>
    <t>Sr. Manager, Decision Science and Insights</t>
  </si>
  <si>
    <t>Yash Manoj Melwani</t>
  </si>
  <si>
    <t>Daniel Summers</t>
  </si>
  <si>
    <t>Aleksandar Nikolic</t>
  </si>
  <si>
    <t xml:space="preserve">
Senior Data Scientist - Decision Analytics</t>
  </si>
  <si>
    <t>Detroit</t>
  </si>
  <si>
    <t>Chad McCrary</t>
  </si>
  <si>
    <t>Sr. Manager - Analytics and Insight at Georgia-Pacific LLC</t>
  </si>
  <si>
    <t>Jeff Park</t>
  </si>
  <si>
    <t>Marketing Analyst, Brand Strategy &amp; Analytics</t>
  </si>
  <si>
    <t xml:space="preserve">JC Hoopes </t>
  </si>
  <si>
    <t>Senior Measurement Marketing Analyst</t>
  </si>
  <si>
    <t>Ieva Mažylytė</t>
  </si>
  <si>
    <t>Manager, Global Customer Analytics</t>
  </si>
  <si>
    <t>Heet Shah</t>
  </si>
  <si>
    <t xml:space="preserve">Analyst - Market Mix Modelling </t>
  </si>
  <si>
    <t>TCS e-Serve International Ltd.</t>
  </si>
  <si>
    <t>SHRI PRAKASH SINGH</t>
  </si>
  <si>
    <t>McAfee</t>
  </si>
  <si>
    <t>Taron Pereira</t>
  </si>
  <si>
    <t>MMM | Project Manager</t>
  </si>
  <si>
    <t>Anukriti Thakral</t>
  </si>
  <si>
    <t>Associate Manager - Marketing Analytics</t>
  </si>
  <si>
    <t>Jessica Chan</t>
  </si>
  <si>
    <t>Sr. Director Finance, Revenue and Marketing Strategy</t>
  </si>
  <si>
    <t>Nyasha Chabvuta</t>
  </si>
  <si>
    <t>Sr. Financial Planning Analyst - Activity Based Modelling, Budget, Costing and Forecasting</t>
  </si>
  <si>
    <t>GM Financial</t>
  </si>
  <si>
    <t>Sahith Karnakanti</t>
  </si>
  <si>
    <t>o9 Solutions, Inc.</t>
  </si>
  <si>
    <t>Carmen Serna</t>
  </si>
  <si>
    <t>Sr. Manager, Forecasting &amp; Planning Analytics</t>
  </si>
  <si>
    <t>Studio Distribution Services</t>
  </si>
  <si>
    <t>Avinash Kalicharan</t>
  </si>
  <si>
    <t xml:space="preserve">Business Intelligence Consultant / Marketing Intelligence Consultant </t>
  </si>
  <si>
    <t>Ilionx</t>
  </si>
  <si>
    <t>Xiang Ding</t>
  </si>
  <si>
    <t>Web Optimization Data Analyst</t>
  </si>
  <si>
    <t>MindGeek</t>
  </si>
  <si>
    <t>Maryam Ramezani-Bartsch</t>
  </si>
  <si>
    <t>Shehnaz Hansraj</t>
  </si>
  <si>
    <t>Head of Research &amp; Insight</t>
  </si>
  <si>
    <t>Caitriona Hayes</t>
  </si>
  <si>
    <t>Marketing Manager - Insight &amp; Innovation</t>
  </si>
  <si>
    <t>Dimitrios Mavros</t>
  </si>
  <si>
    <t>Commercial Analytics Senior Manager</t>
  </si>
  <si>
    <t>Patricio Fernandez Weisson</t>
  </si>
  <si>
    <t>Rebecca Leporati</t>
  </si>
  <si>
    <t>Marketing Science &amp; Analytics Team Lead</t>
  </si>
  <si>
    <t>Booster Box</t>
  </si>
  <si>
    <t>Vincent Koc</t>
  </si>
  <si>
    <t>OrotonGroup</t>
  </si>
  <si>
    <t>Winston Underwood</t>
  </si>
  <si>
    <t>Jane Dixon</t>
  </si>
  <si>
    <t>Global Consumer Insight Manager</t>
  </si>
  <si>
    <t>Khalaq Zaman</t>
  </si>
  <si>
    <t>Richard Zhu</t>
  </si>
  <si>
    <t>Senior Consultant | Data Science &amp; Business Intelligence</t>
  </si>
  <si>
    <t>Sionic</t>
  </si>
  <si>
    <t>Pooja Gandhi</t>
  </si>
  <si>
    <t>Manager/Principal Data Scientist</t>
  </si>
  <si>
    <t>Yue (Cynthia) Wang</t>
  </si>
  <si>
    <t>Lead Data Scientist, Marketing Mix Model</t>
  </si>
  <si>
    <t>Bo Wang</t>
  </si>
  <si>
    <t>VP, Marketplace Solutions</t>
  </si>
  <si>
    <t>Ajeet Kumar</t>
  </si>
  <si>
    <t>Virtue Analytics</t>
  </si>
  <si>
    <t>John K. Moran</t>
  </si>
  <si>
    <t xml:space="preserve"> Analytic Labs</t>
  </si>
  <si>
    <t>Bankim Parmar</t>
  </si>
  <si>
    <t>MMM Analysis/ Analytics &amp; Insights</t>
  </si>
  <si>
    <t>Alejandra Paola Ortegon Adames</t>
  </si>
  <si>
    <t xml:space="preserve"> La Haus</t>
  </si>
  <si>
    <t>Bas Verhaegh</t>
  </si>
  <si>
    <t>Sr. Product Manager &amp; teammember Legal &amp; Compliance</t>
  </si>
  <si>
    <t>The Data Agency</t>
  </si>
  <si>
    <t>Tom Dutton</t>
  </si>
  <si>
    <t xml:space="preserve"> Squires Kitchen</t>
  </si>
  <si>
    <t>Michael Wojciechowsk</t>
  </si>
  <si>
    <t xml:space="preserve">Internet sales expert </t>
  </si>
  <si>
    <t>Webmountain</t>
  </si>
  <si>
    <t>Deval Patel</t>
  </si>
  <si>
    <t xml:space="preserve">Associate Manager - Marketing &amp; Insights </t>
  </si>
  <si>
    <t>Tarun Chauhan</t>
  </si>
  <si>
    <t>Sunstone Eduversity</t>
  </si>
  <si>
    <t>Edward Whitehead</t>
  </si>
  <si>
    <t xml:space="preserve">Head of Marketing Analytics &amp; Pricing </t>
  </si>
  <si>
    <t>Hungry</t>
  </si>
  <si>
    <t>Narendra Sharma</t>
  </si>
  <si>
    <t>Rob Milligan</t>
  </si>
  <si>
    <t xml:space="preserve">Head of Insights Strategy &amp; Governance </t>
  </si>
  <si>
    <t>Jonathan Bowyer</t>
  </si>
  <si>
    <t>Head of Marketing Strategy, Insurance</t>
  </si>
  <si>
    <t>Travis Kistler</t>
  </si>
  <si>
    <t>Aimee Peters</t>
  </si>
  <si>
    <t xml:space="preserve">Group Head of Marketing &amp; Communications </t>
  </si>
  <si>
    <t xml:space="preserve"> Mashreq Bank</t>
  </si>
  <si>
    <t>Jill Bainbridge</t>
  </si>
  <si>
    <t xml:space="preserve">Senior Partnership Development Lead </t>
  </si>
  <si>
    <t>BBC Children in Need</t>
  </si>
  <si>
    <t>Andrew Wiseman</t>
  </si>
  <si>
    <t>Honeycomb</t>
  </si>
  <si>
    <t>Elsa Meserlian</t>
  </si>
  <si>
    <t>Europe Marketing Strategy and Operations</t>
  </si>
  <si>
    <t>Andrea Newman</t>
  </si>
  <si>
    <t xml:space="preserve">VP Brand </t>
  </si>
  <si>
    <t>Mandarin Oriental Hotel Group</t>
  </si>
  <si>
    <t>Shaina Boone</t>
  </si>
  <si>
    <t xml:space="preserve">Tim Nolan </t>
  </si>
  <si>
    <t>Data &amp; Tech solutions lead</t>
  </si>
  <si>
    <t>Mark Yoo</t>
  </si>
  <si>
    <t xml:space="preserve">Director, Addressable Strategy </t>
  </si>
  <si>
    <t>Matterkind</t>
  </si>
  <si>
    <t>Spyros Maliadis</t>
  </si>
  <si>
    <t>Media Effectiveness Business Director</t>
  </si>
  <si>
    <t xml:space="preserve">Manning Gottlieb OMD </t>
  </si>
  <si>
    <t>Andi Cupallari</t>
  </si>
  <si>
    <t>Associate Director, Global Business Analytics</t>
  </si>
  <si>
    <t>Charlie Wang</t>
  </si>
  <si>
    <t>Senior Manager - Data and Analytics Strategy</t>
  </si>
  <si>
    <t>Yinfei Wu</t>
  </si>
  <si>
    <t>Clinical Data Scientist</t>
  </si>
  <si>
    <t>Yan "Sophie" Xu</t>
  </si>
  <si>
    <t>Principal Data Science Analyst-Pricing Science</t>
  </si>
  <si>
    <t>Sam Riethmuller</t>
  </si>
  <si>
    <t xml:space="preserve">Coles </t>
  </si>
  <si>
    <t>Siavash Mortezavi</t>
  </si>
  <si>
    <t>Sr Data Scientist II</t>
  </si>
  <si>
    <t>Alyssa Cherry</t>
  </si>
  <si>
    <t>Director, Ad Sales Research and Data Solutions</t>
  </si>
  <si>
    <t xml:space="preserve">AMC Networks </t>
  </si>
  <si>
    <t>Eric Sarpong</t>
  </si>
  <si>
    <t>Director, Real-World Data Analytics and Innovation, CORE</t>
  </si>
  <si>
    <t>Hothal Patel</t>
  </si>
  <si>
    <t>Senior Associate I - Analytics</t>
  </si>
  <si>
    <t>Anthony Jastrzembski</t>
  </si>
  <si>
    <t>Lead Data Scientist | Technology, Media Product Analytics</t>
  </si>
  <si>
    <t>Tanner Stauss</t>
  </si>
  <si>
    <t xml:space="preserve">Mastercard </t>
  </si>
  <si>
    <t>Taymour Siddiqui</t>
  </si>
  <si>
    <t>Data Scientist (Manager of Econometrics)</t>
  </si>
  <si>
    <t xml:space="preserve">Bliss Point Media </t>
  </si>
  <si>
    <t>Hui Qi</t>
  </si>
  <si>
    <t>Quantitative Analytics Senior</t>
  </si>
  <si>
    <t xml:space="preserve">Freddie Mac </t>
  </si>
  <si>
    <t>Christopher Daigle</t>
  </si>
  <si>
    <t xml:space="preserve">The Hartford </t>
  </si>
  <si>
    <t>John Napoleon-Kuofie</t>
  </si>
  <si>
    <t>BI Analytics Manager</t>
  </si>
  <si>
    <t xml:space="preserve">FARFETCH </t>
  </si>
  <si>
    <t>Shyam Adhikari</t>
  </si>
  <si>
    <t xml:space="preserve">Aon </t>
  </si>
  <si>
    <t>Tusharadri Mukherjee</t>
  </si>
  <si>
    <t>Director and Head of Analytics - Digital Insights &amp; Analytics Solutions</t>
  </si>
  <si>
    <t>Yang Chen</t>
  </si>
  <si>
    <t>Kevin Gould</t>
  </si>
  <si>
    <t xml:space="preserve">Yotta </t>
  </si>
  <si>
    <t>Lisa Patterson</t>
  </si>
  <si>
    <t>Sr Data Scientist - Consultant II</t>
  </si>
  <si>
    <t xml:space="preserve">National General Insurance </t>
  </si>
  <si>
    <t>Zhongying (Johnny) Xiao</t>
  </si>
  <si>
    <t>Varun Pillai</t>
  </si>
  <si>
    <t>Sr. Manager, Data Science &amp; Business Process Analytics</t>
  </si>
  <si>
    <t xml:space="preserve">Audience Partners </t>
  </si>
  <si>
    <t>Jason A. Harris</t>
  </si>
  <si>
    <t xml:space="preserve">Integra Partners </t>
  </si>
  <si>
    <t>Marcelo Casas</t>
  </si>
  <si>
    <t xml:space="preserve">GM Financial </t>
  </si>
  <si>
    <t>Benoit Lamairesse</t>
  </si>
  <si>
    <t>Global Director, Data Science &amp; Analytics</t>
  </si>
  <si>
    <t>Aleksandar Lazarevic, PhD</t>
  </si>
  <si>
    <t>VP of Advanced Analytics &amp; Data Engineering</t>
  </si>
  <si>
    <t>Nyssa Packard</t>
  </si>
  <si>
    <t>Senior Director, Insights (Head of User Research &amp; Data Science)</t>
  </si>
  <si>
    <t>Edgar Núñez (He/His)</t>
  </si>
  <si>
    <t>Director, Supply Chain Data &amp; Analytics Latin America</t>
  </si>
  <si>
    <t>Taylor Lustgarten, MBA</t>
  </si>
  <si>
    <t>National Basketball Association (NBA)</t>
  </si>
  <si>
    <t>Marrianne Ostermann</t>
  </si>
  <si>
    <t>KPMG Luxembourg</t>
  </si>
  <si>
    <t>Mark Hornby</t>
  </si>
  <si>
    <t>Leading the Insight Team - Data Science | Segmentation | Analytics | CX | NPS | Market Research</t>
  </si>
  <si>
    <t>E.ON</t>
  </si>
  <si>
    <t>Greater Derby Area</t>
  </si>
  <si>
    <t>Diego Dimes</t>
  </si>
  <si>
    <t>Marketing &amp; Commercial Analytics</t>
  </si>
  <si>
    <t>Jason Ridge</t>
  </si>
  <si>
    <t>Sayani Nag</t>
  </si>
  <si>
    <t>Director Analytics</t>
  </si>
  <si>
    <t>Priyanka Bhargav</t>
  </si>
  <si>
    <t>Senior Director - Brand Marketing/ Head Research &amp; Insights @Flipkart</t>
  </si>
  <si>
    <t>Shivani T.</t>
  </si>
  <si>
    <t>Daryll Plested</t>
  </si>
  <si>
    <t>Marketing Communications &amp; Corporate Affairs</t>
  </si>
  <si>
    <t>Miguel Gernaey</t>
  </si>
  <si>
    <t>Executive Vice President Digital and Demand Marketing</t>
  </si>
  <si>
    <t>Mert Cam</t>
  </si>
  <si>
    <t>Senior Lead Marketing Manager</t>
  </si>
  <si>
    <t>Turkcell</t>
  </si>
  <si>
    <t>Caner CANAK</t>
  </si>
  <si>
    <t>Associate Director, Artificial Intelligence and Data Analytics</t>
  </si>
  <si>
    <t>Allan Joey Rajadurai</t>
  </si>
  <si>
    <t>Manager, Audience Management and Media</t>
  </si>
  <si>
    <t>Iver van de Zand</t>
  </si>
  <si>
    <t>Vice President Product &amp; Solution Management - Planning &amp; Analytics</t>
  </si>
  <si>
    <t>Joel Coppersmith</t>
  </si>
  <si>
    <t>Senior Director - Consultancy</t>
  </si>
  <si>
    <t>Silvia Pontarelli</t>
  </si>
  <si>
    <t>Digital, Technology and Operations: Head of Customer Service Modelling (Customer Operations Area)</t>
  </si>
  <si>
    <t>Poste Italiane</t>
  </si>
  <si>
    <t>Declan Boyle</t>
  </si>
  <si>
    <t>Head of Delivery &amp; Measurement</t>
  </si>
  <si>
    <t>Three Ireland</t>
  </si>
  <si>
    <t>Sangmo (Aidan) Koo</t>
  </si>
  <si>
    <t>Asia Insights and Analytics</t>
  </si>
  <si>
    <t>Avdesh Verma</t>
  </si>
  <si>
    <t>Performance Analytics Consultant (Security Cleared)</t>
  </si>
  <si>
    <t>Capgemini - HMRC</t>
  </si>
  <si>
    <t>Stephen Plimmer</t>
  </si>
  <si>
    <t>Head of Customer Strategy &amp; Insight</t>
  </si>
  <si>
    <t>One Savings Bank</t>
  </si>
  <si>
    <t>Marc Maybaum</t>
  </si>
  <si>
    <t>Senior Director, Marketing Science</t>
  </si>
  <si>
    <t>Brendon Butler,</t>
  </si>
  <si>
    <t xml:space="preserve">PatientFi </t>
  </si>
  <si>
    <t>Paul Ingram</t>
  </si>
  <si>
    <t>Executive Vice President, Data and Analytics</t>
  </si>
  <si>
    <t xml:space="preserve">NationsBenefits </t>
  </si>
  <si>
    <t>Linda Liu</t>
  </si>
  <si>
    <t>Data Analytics &amp; Data Science Lead</t>
  </si>
  <si>
    <t xml:space="preserve">HyreCar Inc. </t>
  </si>
  <si>
    <t>Rachna Behl</t>
  </si>
  <si>
    <t>VP, Senior Data Scientist: Marketing Analytics</t>
  </si>
  <si>
    <t xml:space="preserve">Truist </t>
  </si>
  <si>
    <t>Timothy Bossy</t>
  </si>
  <si>
    <t>Director of Digital Marketing Analytics</t>
  </si>
  <si>
    <t>Makho Mashoba</t>
  </si>
  <si>
    <t xml:space="preserve">Farmers Insurance </t>
  </si>
  <si>
    <t>Andrada Pacheco</t>
  </si>
  <si>
    <t xml:space="preserve">VantageScore Solutions </t>
  </si>
  <si>
    <t>Ruixuan Zhang</t>
  </si>
  <si>
    <t>Stephen Thompson</t>
  </si>
  <si>
    <t xml:space="preserve">Eprazel </t>
  </si>
  <si>
    <t>Rahul Bhatia</t>
  </si>
  <si>
    <t>Data Science Product Manager - Associate Manager</t>
  </si>
  <si>
    <t xml:space="preserve">Tredence Inc. </t>
  </si>
  <si>
    <t>Alan Fortuny Sicart</t>
  </si>
  <si>
    <t>Joe Hutchings</t>
  </si>
  <si>
    <t xml:space="preserve">Knock </t>
  </si>
  <si>
    <t>Chris Shultz</t>
  </si>
  <si>
    <t>Zelalem Abahana</t>
  </si>
  <si>
    <t>VP - Quantitative Analytics</t>
  </si>
  <si>
    <t>Anthony Shkrelja</t>
  </si>
  <si>
    <t>Supervisor | Data Science Lead, Commercial Analytics</t>
  </si>
  <si>
    <t>Terrence Wynne</t>
  </si>
  <si>
    <t>Vice President, Data as a Service (DaaS)</t>
  </si>
  <si>
    <t xml:space="preserve">KAR Global </t>
  </si>
  <si>
    <t>Sharmila Muralidharan</t>
  </si>
  <si>
    <t>Senior Product Data Scientist</t>
  </si>
  <si>
    <t xml:space="preserve">Sezzle </t>
  </si>
  <si>
    <t>David Xu</t>
  </si>
  <si>
    <t xml:space="preserve">Tilting Point </t>
  </si>
  <si>
    <t>Jannic Alexander Cutura</t>
  </si>
  <si>
    <t>Research Analyst @ MAY Data Center</t>
  </si>
  <si>
    <t xml:space="preserve">European Central Bank </t>
  </si>
  <si>
    <t>Chiara Ongari</t>
  </si>
  <si>
    <t>Research Analyst</t>
  </si>
  <si>
    <t>Jason Rich</t>
  </si>
  <si>
    <t>Director of Data Engineering</t>
  </si>
  <si>
    <t xml:space="preserve">Red Ventures </t>
  </si>
  <si>
    <t>Paromita (Paro) Guha</t>
  </si>
  <si>
    <t xml:space="preserve">Credit Sesame </t>
  </si>
  <si>
    <t>Tina Y. Tang</t>
  </si>
  <si>
    <t xml:space="preserve">Varo Bank </t>
  </si>
  <si>
    <t>Angela Chan (2)</t>
  </si>
  <si>
    <t xml:space="preserve">Strategic Analytics Lead, Global Paid Media </t>
  </si>
  <si>
    <t>Kai Cheung</t>
  </si>
  <si>
    <t>Executive Director, Marketing Science</t>
  </si>
  <si>
    <t>Sean Dixon</t>
  </si>
  <si>
    <t>Ronella Varca</t>
  </si>
  <si>
    <t>Senior Marketing Specialist - TA Marketing &amp; Communications | Social Media, Digital and Analytics</t>
  </si>
  <si>
    <t>TeleTech Philippines</t>
  </si>
  <si>
    <t>Izzy Flamm</t>
  </si>
  <si>
    <t xml:space="preserve">Project Manager | Affiliate Marketing | Marketing Science </t>
  </si>
  <si>
    <t>B&amp;H Photo Video</t>
  </si>
  <si>
    <t>Bruno Matarazzo</t>
  </si>
  <si>
    <t>Measurement &amp; Attribution SSr Analyst | Marketing Science</t>
  </si>
  <si>
    <t>Dan Hall</t>
  </si>
  <si>
    <t xml:space="preserve">SVP - Director of Digital Media &amp; Analytics </t>
  </si>
  <si>
    <t xml:space="preserve">LevLane Advertising </t>
  </si>
  <si>
    <t>Brian Silvey</t>
  </si>
  <si>
    <t xml:space="preserve">Measurement Partner - Marketing Science </t>
  </si>
  <si>
    <t>Jayden (Pengbo) Ma</t>
  </si>
  <si>
    <t>Nick Lashock</t>
  </si>
  <si>
    <t>Cydney Lu</t>
  </si>
  <si>
    <t>Product Analytics Manager</t>
  </si>
  <si>
    <t>Justin M. Chen</t>
  </si>
  <si>
    <t>Solette Westerberg</t>
  </si>
  <si>
    <t>Marketing Insights</t>
  </si>
  <si>
    <t>Eric Lancaster</t>
  </si>
  <si>
    <t>CVP/Head of Digital Marketing NYL Direct</t>
  </si>
  <si>
    <t>Emily Kaplan</t>
  </si>
  <si>
    <t>Director Digital Strategy and Advanced Analytics</t>
  </si>
  <si>
    <t>URBN (Urban Outfitters, Anthropologie Group, &amp; Free People)</t>
  </si>
  <si>
    <t>Dave Gilbert</t>
  </si>
  <si>
    <t>Sr. Director Global Marketing Ops</t>
  </si>
  <si>
    <t>Sophos</t>
  </si>
  <si>
    <t>David Ginsburg</t>
  </si>
  <si>
    <t>Head of Strategic Analytics</t>
  </si>
  <si>
    <t>Kunal Singh</t>
  </si>
  <si>
    <t>FOX Bet</t>
  </si>
  <si>
    <t>Emir I.</t>
  </si>
  <si>
    <t>VP Analytics, Wells Fargo Commercial Capital</t>
  </si>
  <si>
    <t>Janella Thomas, MBAN</t>
  </si>
  <si>
    <t>Data Science &amp; Analytics Lead</t>
  </si>
  <si>
    <t>Cox Enterprises</t>
  </si>
  <si>
    <t>Monica (Frasier) Miller</t>
  </si>
  <si>
    <t>Business Analytics and Data Leader</t>
  </si>
  <si>
    <t>Dana Komar</t>
  </si>
  <si>
    <t>Global Head of Mid-Market &amp; SMB Partner Measurement</t>
  </si>
  <si>
    <t>Abrar Ahmed</t>
  </si>
  <si>
    <t>Media Manager for Hyundai Motor Group</t>
  </si>
  <si>
    <t>INNOCEAN Worldwide</t>
  </si>
  <si>
    <t>Albert Koyfman</t>
  </si>
  <si>
    <t>SVP, Head of Data Science and Analytics</t>
  </si>
  <si>
    <t>Marco de Nooijer, MBA</t>
  </si>
  <si>
    <t>Director Data &amp; Analytics, Head of Marketing Intelligence</t>
  </si>
  <si>
    <t>Cyler Pennington</t>
  </si>
  <si>
    <t>Wynn Resorts</t>
  </si>
  <si>
    <t>Anirvan Mukherjee</t>
  </si>
  <si>
    <t>Executive Director - Data, Analytics, CRM &amp; Marketing Apps</t>
  </si>
  <si>
    <t>Heather Lang</t>
  </si>
  <si>
    <t>SVP Director of Media Analytics</t>
  </si>
  <si>
    <t>Eicoff</t>
  </si>
  <si>
    <t>Antoine Fannes</t>
  </si>
  <si>
    <t xml:space="preserve">Senior Manager Learning &amp; Measurement - Global Media </t>
  </si>
  <si>
    <t>Yi-Ping Tseng</t>
  </si>
  <si>
    <t>Senior Analyst, Retail Marketing Science</t>
  </si>
  <si>
    <t xml:space="preserve"> in4mation insights</t>
  </si>
  <si>
    <t>Michael Rampjapedi</t>
  </si>
  <si>
    <t>Lulalend</t>
  </si>
  <si>
    <t>Andrés Navarro</t>
  </si>
  <si>
    <t xml:space="preserve">Managing Director </t>
  </si>
  <si>
    <t xml:space="preserve">BeRepublic Media </t>
  </si>
  <si>
    <t>Jan Cabral Aras</t>
  </si>
  <si>
    <t xml:space="preserve">Media Measurement Manager </t>
  </si>
  <si>
    <t>Isabel Velarde</t>
  </si>
  <si>
    <t>INNOVATION HUB CONSULTING®</t>
  </si>
  <si>
    <t>Elizabeth Earle</t>
  </si>
  <si>
    <t>Paula Rodriguez Navia</t>
  </si>
  <si>
    <t xml:space="preserve">HAVAS MEDIA | Measurement Senior Manager </t>
  </si>
  <si>
    <t>Caroline Kowalski</t>
  </si>
  <si>
    <t>Account Executive, Media Measurement</t>
  </si>
  <si>
    <t xml:space="preserve"> Lucid, LLC</t>
  </si>
  <si>
    <t>Sandra Cáceres Guindal</t>
  </si>
  <si>
    <t xml:space="preserve">EMEA Media and Performance Measurement Expert </t>
  </si>
  <si>
    <t>Continental</t>
  </si>
  <si>
    <t>Valeria Quaranta</t>
  </si>
  <si>
    <t>Head Data &amp; Measurement</t>
  </si>
  <si>
    <t>Tyler Deutsch</t>
  </si>
  <si>
    <t>Germar Reed</t>
  </si>
  <si>
    <t>Senior Advisor to the Global Head of Data and Analytics</t>
  </si>
  <si>
    <t>Maria D.</t>
  </si>
  <si>
    <t>Marketing Analytics &amp; Social Media Manager</t>
  </si>
  <si>
    <t>Unlimint</t>
  </si>
  <si>
    <t>Yumi Spiller</t>
  </si>
  <si>
    <t>Glenn McCullough</t>
  </si>
  <si>
    <t>Principal Data Analyst, Data &amp; Insights</t>
  </si>
  <si>
    <t>Marqeta</t>
  </si>
  <si>
    <t>Erika Garbero</t>
  </si>
  <si>
    <t>Manager, Data and Analysis</t>
  </si>
  <si>
    <t>Stefan Heremans</t>
  </si>
  <si>
    <t>President Consumer Panel and Media Measurement</t>
  </si>
  <si>
    <t xml:space="preserve"> GfK</t>
  </si>
  <si>
    <t>Francis Joseph de Guzman</t>
  </si>
  <si>
    <t xml:space="preserve">Senior Manager, Head of CLM &amp; Media </t>
  </si>
  <si>
    <t>PayMaya Philippines</t>
  </si>
  <si>
    <t>Neysa Smith</t>
  </si>
  <si>
    <t xml:space="preserve">Senior Digital Media Manager </t>
  </si>
  <si>
    <t>Lord Jones</t>
  </si>
  <si>
    <t>Lindsey Pesch</t>
  </si>
  <si>
    <t xml:space="preserve">Director of Social Media </t>
  </si>
  <si>
    <t>Zach Darkow</t>
  </si>
  <si>
    <t xml:space="preserve">Sr. Director | MarTech &amp; Measurement </t>
  </si>
  <si>
    <t>Denis Philipps</t>
  </si>
  <si>
    <t>VP of Media</t>
  </si>
  <si>
    <t xml:space="preserve">Publicis Health Media </t>
  </si>
  <si>
    <t>Sadika Fakir</t>
  </si>
  <si>
    <t xml:space="preserve">Integrated Media and Digital Director </t>
  </si>
  <si>
    <t>Tiger Brands</t>
  </si>
  <si>
    <t>Latha Sarathy</t>
  </si>
  <si>
    <t>EVP, Analytics, Insights &amp; Measurement</t>
  </si>
  <si>
    <t>Allison McDuffee</t>
  </si>
  <si>
    <t xml:space="preserve">Director of Measurement &amp; Insights - Americas </t>
  </si>
  <si>
    <t>Sarah Brock</t>
  </si>
  <si>
    <t xml:space="preserve">Global Product Marketing Manager, Measurement </t>
  </si>
  <si>
    <t>Justin Schultz</t>
  </si>
  <si>
    <t xml:space="preserve">Vice President, Global Media </t>
  </si>
  <si>
    <t>Vlad Brener</t>
  </si>
  <si>
    <t>Global Lead, Marketing &amp; Ecommerce Analytics</t>
  </si>
  <si>
    <t>Regal Rexnord</t>
  </si>
  <si>
    <t>Steffen Drucks</t>
  </si>
  <si>
    <t>Global Head of Marketing Operations &amp; Data Analytics</t>
  </si>
  <si>
    <t>Atos</t>
  </si>
  <si>
    <t>Mike Sherwen</t>
  </si>
  <si>
    <t>Head of Marketing Data, Analytics &amp; Automation</t>
  </si>
  <si>
    <t>Royal London</t>
  </si>
  <si>
    <t>Kevin Machnik</t>
  </si>
  <si>
    <t>Shirley L.</t>
  </si>
  <si>
    <t>Corporate Data Science and Marketing Analytics</t>
  </si>
  <si>
    <t xml:space="preserve">James Sweeney </t>
  </si>
  <si>
    <t>Coupa Software</t>
  </si>
  <si>
    <t>Christine Davies</t>
  </si>
  <si>
    <t>Director - Strategic Planning &amp; Marketing Analytics</t>
  </si>
  <si>
    <t>Checkers &amp; Rally's Drive - In Restaurants</t>
  </si>
  <si>
    <t>Sriteja P</t>
  </si>
  <si>
    <t>Senior Data Scientist - Personalization | Marketing Analytics</t>
  </si>
  <si>
    <t>Ana Carolina Dias</t>
  </si>
  <si>
    <t>Will Longhini</t>
  </si>
  <si>
    <t xml:space="preserve">Director, Retail Media </t>
  </si>
  <si>
    <t>Ayse Altunisik</t>
  </si>
  <si>
    <t>Buzz Knight</t>
  </si>
  <si>
    <t>Founder, Head of Strategy and Innovation</t>
  </si>
  <si>
    <t xml:space="preserve"> Buzz Knight Media </t>
  </si>
  <si>
    <t>Daniel Burstein</t>
  </si>
  <si>
    <t xml:space="preserve">Senior Director, Content and Marketing </t>
  </si>
  <si>
    <t>MECLABS Institute</t>
  </si>
  <si>
    <t>Elena Degtyareva</t>
  </si>
  <si>
    <t xml:space="preserve">Global Media, Digital &amp; E-commerce Director </t>
  </si>
  <si>
    <t>Marsha-Ann Berrick</t>
  </si>
  <si>
    <t>eCommerce &amp; Digital Media Manager</t>
  </si>
  <si>
    <t>Cheryl Sone</t>
  </si>
  <si>
    <t xml:space="preserve">Director of Paid Media </t>
  </si>
  <si>
    <t>Nicholas Landry</t>
  </si>
  <si>
    <t xml:space="preserve">Vice President Media and Innovation </t>
  </si>
  <si>
    <t xml:space="preserve">Panoply Media </t>
  </si>
  <si>
    <t>Daniel Hayes</t>
  </si>
  <si>
    <t xml:space="preserve">Global Data and Measurement Lead </t>
  </si>
  <si>
    <t>Alexander Klostermann</t>
  </si>
  <si>
    <t xml:space="preserve">Director Data &amp; Measurement </t>
  </si>
  <si>
    <t xml:space="preserve"> Havas Media Germany</t>
  </si>
  <si>
    <t>Alyssa Brax Martinez</t>
  </si>
  <si>
    <t>Hsin-Chih LEE</t>
  </si>
  <si>
    <t>Derrick Hang</t>
  </si>
  <si>
    <t xml:space="preserve">Affirm, Inc. </t>
  </si>
  <si>
    <t>Nabeel Siddiqi</t>
  </si>
  <si>
    <t xml:space="preserve">BCG GAMMA </t>
  </si>
  <si>
    <t>Görkem MERAL</t>
  </si>
  <si>
    <t xml:space="preserve">VIOOH </t>
  </si>
  <si>
    <t>Chitralekha Rath</t>
  </si>
  <si>
    <t xml:space="preserve">Yelp </t>
  </si>
  <si>
    <t>Dhruv Singh</t>
  </si>
  <si>
    <t>Strategy &amp; Analytics Consultant</t>
  </si>
  <si>
    <t>Brian Stacey</t>
  </si>
  <si>
    <t xml:space="preserve">Hometap </t>
  </si>
  <si>
    <t>Hancock Han</t>
  </si>
  <si>
    <t>Trevor Wojcik</t>
  </si>
  <si>
    <t>Growth Decision Science &amp; Analytics Lead</t>
  </si>
  <si>
    <t xml:space="preserve">Epic for Kids </t>
  </si>
  <si>
    <t>Avinash Barnwal</t>
  </si>
  <si>
    <t xml:space="preserve">Kapitus </t>
  </si>
  <si>
    <t>Owen Witek</t>
  </si>
  <si>
    <t>Manager, Data Analytics - Analytics &amp; Insights, US&amp;C Community Operations</t>
  </si>
  <si>
    <t>Yi Yang</t>
  </si>
  <si>
    <t>Guopeng Yin</t>
  </si>
  <si>
    <t>Tim Copeland</t>
  </si>
  <si>
    <t>Senior Growth Marketing Data Analyst</t>
  </si>
  <si>
    <t xml:space="preserve">Root Inc. </t>
  </si>
  <si>
    <t>Panagiotis Theodoratos</t>
  </si>
  <si>
    <t>Senior Manager, Data Enablement</t>
  </si>
  <si>
    <t>Patrick Rowland</t>
  </si>
  <si>
    <t>Head of Quantitative Research and Lead Data Scientist</t>
  </si>
  <si>
    <t xml:space="preserve">OSYTE Investment Technology </t>
  </si>
  <si>
    <t>Xinye Li</t>
  </si>
  <si>
    <t>Head of Data Science and BI</t>
  </si>
  <si>
    <t xml:space="preserve">Ascent </t>
  </si>
  <si>
    <t>William Hayward</t>
  </si>
  <si>
    <t>Director I, Data Science</t>
  </si>
  <si>
    <t xml:space="preserve">Liberty Mutual Insurance </t>
  </si>
  <si>
    <t>Ranadheer T.</t>
  </si>
  <si>
    <t xml:space="preserve">Karus, Inc. </t>
  </si>
  <si>
    <t>Isaac Barker</t>
  </si>
  <si>
    <t>Su Wang</t>
  </si>
  <si>
    <t>Dan Hallstrom</t>
  </si>
  <si>
    <t xml:space="preserve">Digital Intent </t>
  </si>
  <si>
    <t>Bryon Colby</t>
  </si>
  <si>
    <t>Chief Digital Marketing Officer</t>
  </si>
  <si>
    <t>Eric C.</t>
  </si>
  <si>
    <t>Mustafa Ellam</t>
  </si>
  <si>
    <t xml:space="preserve">Skyscanner </t>
  </si>
  <si>
    <t>Guy-vanie Miakonkana</t>
  </si>
  <si>
    <t xml:space="preserve">Corporate Vice President, Lead Data Scientist </t>
  </si>
  <si>
    <t>Sachin Makhija</t>
  </si>
  <si>
    <t>Harini Sridharan</t>
  </si>
  <si>
    <t>Rapid7</t>
  </si>
  <si>
    <t>Shankha Ghosh</t>
  </si>
  <si>
    <t>Service Delivery Lead - Marketing Analytics</t>
  </si>
  <si>
    <t>Ran Duan</t>
  </si>
  <si>
    <t>Director of Analytics Development</t>
  </si>
  <si>
    <t>Bob Wojtowicz</t>
  </si>
  <si>
    <t>VP, Director Marketing Automation Stack</t>
  </si>
  <si>
    <t>Hancock Whitney</t>
  </si>
  <si>
    <t>Mississippi</t>
  </si>
  <si>
    <t>Carter Mills</t>
  </si>
  <si>
    <t>BI Manager for Marketing Analytics</t>
  </si>
  <si>
    <t>Atrium Health</t>
  </si>
  <si>
    <t>Randal Roberts-Anderson</t>
  </si>
  <si>
    <t>Ayan Sen</t>
  </si>
  <si>
    <t>Specialist - Advanced Analytics and Database Management</t>
  </si>
  <si>
    <t>Vistra Corp.</t>
  </si>
  <si>
    <t>Arti Gopala Krishnan</t>
  </si>
  <si>
    <t>Sr. Analytics Data Specialist, Revenue Operations</t>
  </si>
  <si>
    <t>Damien MARTY</t>
  </si>
  <si>
    <t>Business Transformation Manager - Revenue Management</t>
  </si>
  <si>
    <t>A.P. Moller - Maersk</t>
  </si>
  <si>
    <t>Anuj Aggarwal</t>
  </si>
  <si>
    <t>Global Revenue &amp; Marketing, Vice President</t>
  </si>
  <si>
    <t>Benjamin Delamare</t>
  </si>
  <si>
    <t>EMEA Customer Engagement Analytics - Data Analytics &amp; Strategy</t>
  </si>
  <si>
    <t>Tera Andrews, MBA</t>
  </si>
  <si>
    <t>Manager, Marketing Communications</t>
  </si>
  <si>
    <t>Collins Aerospace</t>
  </si>
  <si>
    <t>Greater Hartford</t>
  </si>
  <si>
    <t>Keith Hopps</t>
  </si>
  <si>
    <t>Senior Director, Omnichannel Customer Marketing</t>
  </si>
  <si>
    <t>Sunovion Pharmaceuticals</t>
  </si>
  <si>
    <t>Julie Chalk</t>
  </si>
  <si>
    <t>Segmentation Marketing Manager</t>
  </si>
  <si>
    <t>Splunk</t>
  </si>
  <si>
    <t>Shiva Arcot</t>
  </si>
  <si>
    <t>Director Data Engineering and Analytics</t>
  </si>
  <si>
    <t>Vanessa Miranda</t>
  </si>
  <si>
    <t>Regional Demand Generation &amp; UX Lead/ Snr. Digital Marketing Manager</t>
  </si>
  <si>
    <t>Kun Liu</t>
  </si>
  <si>
    <t>Senior Vice President/Capital Planning</t>
  </si>
  <si>
    <t>Alexandra Lamprecht</t>
  </si>
  <si>
    <t>Etro</t>
  </si>
  <si>
    <t>Caroline Eichman</t>
  </si>
  <si>
    <t>Director, Customer Insight</t>
  </si>
  <si>
    <t xml:space="preserve">Anne-Isabelle Choueiri </t>
  </si>
  <si>
    <t>VP Strategic Alignment for Jane Lauder</t>
  </si>
  <si>
    <t>Nita Zhou</t>
  </si>
  <si>
    <t>Enterprise Consulting Lead, Data &amp; Digital Media</t>
  </si>
  <si>
    <t>Mike Gartner</t>
  </si>
  <si>
    <t>Laura Hagel Logan</t>
  </si>
  <si>
    <t>Emily L.</t>
  </si>
  <si>
    <t>MoonPay</t>
  </si>
  <si>
    <t>Erik Wolff</t>
  </si>
  <si>
    <t>GEICO</t>
  </si>
  <si>
    <t>Sandra Lousada</t>
  </si>
  <si>
    <t>Chris Clubb</t>
  </si>
  <si>
    <t>Senior Commercial Sales Executive</t>
  </si>
  <si>
    <t>Inskin Media</t>
  </si>
  <si>
    <t>LaToya Christian</t>
  </si>
  <si>
    <t>Managing Partner, Marketing Strategy &amp; Analytics</t>
  </si>
  <si>
    <t>AJ Aleccia</t>
  </si>
  <si>
    <t>Flagstar Bank</t>
  </si>
  <si>
    <t>Nancy Garcia</t>
  </si>
  <si>
    <t>Director of Product Marketing and Analytics</t>
  </si>
  <si>
    <t>Slutty Vegan</t>
  </si>
  <si>
    <t>Luiz Felipe Barros</t>
  </si>
  <si>
    <t>Commercial Vice President</t>
  </si>
  <si>
    <t>Merete Meinich Bjørnstad</t>
  </si>
  <si>
    <t>RED dentsu X</t>
  </si>
  <si>
    <t>Rachel Diver</t>
  </si>
  <si>
    <t>Marketing Data Insight Manager</t>
  </si>
  <si>
    <t>Joe Browns</t>
  </si>
  <si>
    <t>Hannah Mankin</t>
  </si>
  <si>
    <t xml:space="preserve">Customer and Market Research Analyst </t>
  </si>
  <si>
    <t>Mariana Oliveira</t>
  </si>
  <si>
    <t>Measurement Partner | Marketing Science</t>
  </si>
  <si>
    <t>Priyanka Bagde</t>
  </si>
  <si>
    <t xml:space="preserve"> Omnicom Media Group</t>
  </si>
  <si>
    <t>Brandon Goodman</t>
  </si>
  <si>
    <t xml:space="preserve">Director, Media and Analytics - Campbell Snacks </t>
  </si>
  <si>
    <t xml:space="preserve"> Campbell Soup Company</t>
  </si>
  <si>
    <t>Eli Fishbein</t>
  </si>
  <si>
    <t>Ryan Sheridan</t>
  </si>
  <si>
    <t>Melinda Hurbi Witt</t>
  </si>
  <si>
    <t>Manager, Marketing Science at OMD USA</t>
  </si>
  <si>
    <t>Juliana Horta Cubillos</t>
  </si>
  <si>
    <t>Shubhang Kumar</t>
  </si>
  <si>
    <t xml:space="preserve">Media &amp; Analytics Associate </t>
  </si>
  <si>
    <t xml:space="preserve"> Only Much Louder</t>
  </si>
  <si>
    <t>Harrison D. Lam</t>
  </si>
  <si>
    <t xml:space="preserve">Senior Coordinator, Global Paid Media &amp; Analytics </t>
  </si>
  <si>
    <t>Dominik Dahm</t>
  </si>
  <si>
    <t xml:space="preserve">Platform and Social Media Analytics Manager HBO/HBO Max </t>
  </si>
  <si>
    <t>Lin Xie (2)</t>
  </si>
  <si>
    <t>Arwa Zahraman</t>
  </si>
  <si>
    <t>Michael Patterson</t>
  </si>
  <si>
    <t xml:space="preserve">Manager, Data &amp; Media Client Analytics / CPG Reporting Analytics </t>
  </si>
  <si>
    <t>Jeane Takitani</t>
  </si>
  <si>
    <t>AlmapBBDO</t>
  </si>
  <si>
    <t>Brian Lang</t>
  </si>
  <si>
    <t>Mohamad Noureddine</t>
  </si>
  <si>
    <t>Digital Ecommerce Analytics and Execution Media Partnership</t>
  </si>
  <si>
    <t xml:space="preserve"> Food Lion</t>
  </si>
  <si>
    <t>James Yuan</t>
  </si>
  <si>
    <t>Sr. Director – Data Science &amp; Analytics</t>
  </si>
  <si>
    <t>Corey Goldstein</t>
  </si>
  <si>
    <t xml:space="preserve">Manager, Marketing Intelligence &amp; Science </t>
  </si>
  <si>
    <t>Raj Talwar</t>
  </si>
  <si>
    <t>Helen Vetrano</t>
  </si>
  <si>
    <t xml:space="preserve">Sr. Director, Analytics </t>
  </si>
  <si>
    <t xml:space="preserve"> Crocs</t>
  </si>
  <si>
    <t>Alisha Strother</t>
  </si>
  <si>
    <t xml:space="preserve">Head of Fan &amp; Partner Insights </t>
  </si>
  <si>
    <t>Saeed R. Bagheri</t>
  </si>
  <si>
    <t>Director, Applied Science, Global Head of Analytics and Insights at Amazon Ads</t>
  </si>
  <si>
    <t>Courtney Johnson</t>
  </si>
  <si>
    <t>Athletic Greens</t>
  </si>
  <si>
    <t>Greg King</t>
  </si>
  <si>
    <t>Senior Director, Advanced Analytics and Data Science at Gap Inc.</t>
  </si>
  <si>
    <t xml:space="preserve"> Gap Inc.</t>
  </si>
  <si>
    <t>Travis Stowe</t>
  </si>
  <si>
    <t>Skillshare</t>
  </si>
  <si>
    <t>Gregory D. Berg</t>
  </si>
  <si>
    <t xml:space="preserve">Vice President of Data Science </t>
  </si>
  <si>
    <t>Denise(Haoran) Zhang</t>
  </si>
  <si>
    <t>Lead Data Science Analyst</t>
  </si>
  <si>
    <t>Renaud de Chanaud</t>
  </si>
  <si>
    <t>Data Science Senior manager - Solutions.AI</t>
  </si>
  <si>
    <t>Mahalakshmi Gandhi</t>
  </si>
  <si>
    <t>Nandakishore Yeruva</t>
  </si>
  <si>
    <t>Sungki Hong</t>
  </si>
  <si>
    <t>Senior Data Scientist, Algorithms</t>
  </si>
  <si>
    <t>Hao W.</t>
  </si>
  <si>
    <t>Senior Data Scientist-Analytics</t>
  </si>
  <si>
    <t>Lekshmi Nair</t>
  </si>
  <si>
    <t xml:space="preserve">USAA </t>
  </si>
  <si>
    <t>Ying Yang</t>
  </si>
  <si>
    <t>Data Science Manager, Machine Learning</t>
  </si>
  <si>
    <t>Qunhui Han</t>
  </si>
  <si>
    <t xml:space="preserve">PNC </t>
  </si>
  <si>
    <t>Nilay Chandra</t>
  </si>
  <si>
    <t xml:space="preserve">Sr. Manager — Data Science </t>
  </si>
  <si>
    <t>Zack(Zikai) Li</t>
  </si>
  <si>
    <t>Quant Analytics - Lead Assoc.</t>
  </si>
  <si>
    <t xml:space="preserve">KeyBank </t>
  </si>
  <si>
    <t>Justin Goodwater</t>
  </si>
  <si>
    <t xml:space="preserve">Assistant Manager, Data Analytics </t>
  </si>
  <si>
    <t>Hyundai Motor America</t>
  </si>
  <si>
    <t>Carolyn Olsen</t>
  </si>
  <si>
    <t xml:space="preserve">Clearcover </t>
  </si>
  <si>
    <t>Kelsey Redman</t>
  </si>
  <si>
    <t>Senior Data Scientist, VP</t>
  </si>
  <si>
    <t xml:space="preserve">Comerica Bank </t>
  </si>
  <si>
    <t>Kalis M.</t>
  </si>
  <si>
    <t>Ramesh Chadalavada</t>
  </si>
  <si>
    <t>Justin N.</t>
  </si>
  <si>
    <t>Lead Data Scientist, Associate</t>
  </si>
  <si>
    <t xml:space="preserve">Booz Allen Hamilton </t>
  </si>
  <si>
    <t>Rajat Mishra</t>
  </si>
  <si>
    <t>Hubert Delandre</t>
  </si>
  <si>
    <t xml:space="preserve">PensionBee </t>
  </si>
  <si>
    <t>Xinyu Kang</t>
  </si>
  <si>
    <t>Navid Ahmadi</t>
  </si>
  <si>
    <t xml:space="preserve">Best Egg </t>
  </si>
  <si>
    <t>Lipei Tao</t>
  </si>
  <si>
    <t xml:space="preserve">Rupesh Lad
</t>
  </si>
  <si>
    <t>Data Science Manager at Amazon</t>
  </si>
  <si>
    <t xml:space="preserve">Hong Zhu
</t>
  </si>
  <si>
    <t xml:space="preserve">Manager III, Data Science and Analytics
</t>
  </si>
  <si>
    <t xml:space="preserve">Kashif Saroya
</t>
  </si>
  <si>
    <t xml:space="preserve">Senior Director, Marketing and Digital Analytics and Insights
</t>
  </si>
  <si>
    <t xml:space="preserve">Abhijith Neerkaje
</t>
  </si>
  <si>
    <t>Senior Director Data Science and Analytic</t>
  </si>
  <si>
    <t xml:space="preserve">Allison Masor
</t>
  </si>
  <si>
    <t xml:space="preserve">Senior Director of Insights &amp; Analytics 
</t>
  </si>
  <si>
    <t xml:space="preserve"> Chobani</t>
  </si>
  <si>
    <t>Doug Cohen</t>
  </si>
  <si>
    <t>Manager, Marketing Performance Analytics</t>
  </si>
  <si>
    <t>Bose Corporation</t>
  </si>
  <si>
    <t>Michael Whelan</t>
  </si>
  <si>
    <t>Bruce Lehman</t>
  </si>
  <si>
    <t>Alation</t>
  </si>
  <si>
    <t>Fraser Donaldson</t>
  </si>
  <si>
    <t>Global Group Head of Data and Technology</t>
  </si>
  <si>
    <t>Karin Atterfors (Hallström)</t>
  </si>
  <si>
    <t>Director of Brands &amp; Insight</t>
  </si>
  <si>
    <t>Swedish Match</t>
  </si>
  <si>
    <t>Tricia T.</t>
  </si>
  <si>
    <t>VP, Lead Paid Media &amp; Analytics Manager, Marketing Sciences</t>
  </si>
  <si>
    <t>Jen Larson</t>
  </si>
  <si>
    <t>Director of Marketing Analytics and Research</t>
  </si>
  <si>
    <t>James Graham</t>
  </si>
  <si>
    <t>Manager, Product Strategy &amp; Analytics</t>
  </si>
  <si>
    <t>Chetan Vijaya Kumar</t>
  </si>
  <si>
    <t>Lead Strategy, Analytics and Data</t>
  </si>
  <si>
    <t>Winkelstraat.nl</t>
  </si>
  <si>
    <t>Yogini Biswas</t>
  </si>
  <si>
    <t>Vice President of Marketing | Chief Brand Officer</t>
  </si>
  <si>
    <t>Brighthouse Financial</t>
  </si>
  <si>
    <t>Alexander del Campo</t>
  </si>
  <si>
    <t xml:space="preserve">Jean-Philippe Peyronnet
</t>
  </si>
  <si>
    <t>Marketing &amp; Digital Performances Manager</t>
  </si>
  <si>
    <t>Peugeot</t>
  </si>
  <si>
    <t xml:space="preserve">Florent Mena
</t>
  </si>
  <si>
    <t xml:space="preserve">Data and Analytics Director EMEA </t>
  </si>
  <si>
    <t xml:space="preserve">L'Oréal
</t>
  </si>
  <si>
    <t xml:space="preserve">Laura GARAVAGNO
</t>
  </si>
  <si>
    <t xml:space="preserve">Analytics &amp; Optimization Manager
</t>
  </si>
  <si>
    <t xml:space="preserve">Meagan Baker
</t>
  </si>
  <si>
    <t xml:space="preserve">Director, Data Analytics 
</t>
  </si>
  <si>
    <t xml:space="preserve">Ismaël Bounouar
</t>
  </si>
  <si>
    <t xml:space="preserve">Head of Data science &amp; Data management - Advanced Research
</t>
  </si>
  <si>
    <t xml:space="preserve">Jean-Baptiste Conreux
</t>
  </si>
  <si>
    <t xml:space="preserve">
Data Science / Data Manager</t>
  </si>
  <si>
    <t>TotalEnergies</t>
  </si>
  <si>
    <t xml:space="preserve">Emmanuelle Thiebot
</t>
  </si>
  <si>
    <t>Head of Data office</t>
  </si>
  <si>
    <t>John Engberg</t>
  </si>
  <si>
    <t>Director - Media &amp; Analytics</t>
  </si>
  <si>
    <t>Jasmin Davis</t>
  </si>
  <si>
    <t>Ryan Woods</t>
  </si>
  <si>
    <t xml:space="preserve">Manager Media Analytics </t>
  </si>
  <si>
    <t>Krzysztof Deszcz</t>
  </si>
  <si>
    <t>Media &amp; Analytics Senior Manager</t>
  </si>
  <si>
    <t>S'portofino</t>
  </si>
  <si>
    <t>Jason Pawlina</t>
  </si>
  <si>
    <t xml:space="preserve">Senior Media &amp; Analytics Manager </t>
  </si>
  <si>
    <t>Passiflora</t>
  </si>
  <si>
    <t>Bruno Matjas</t>
  </si>
  <si>
    <t xml:space="preserve">Social Media &amp; Data Analytics Coordinator </t>
  </si>
  <si>
    <t xml:space="preserve">Ahmed HBAIEB
</t>
  </si>
  <si>
    <t>Head of Data analytics Center</t>
  </si>
  <si>
    <t xml:space="preserve">Guillaume L.
</t>
  </si>
  <si>
    <t xml:space="preserve">Head of Data Analytics and Data Management - Manufacturing 
</t>
  </si>
  <si>
    <t xml:space="preserve">Mustapha Adnane
</t>
  </si>
  <si>
    <t xml:space="preserve">Product Owner - Predictive Analytics for Marketing Services
</t>
  </si>
  <si>
    <t xml:space="preserve">Julien de SAINTJEAN
</t>
  </si>
  <si>
    <t xml:space="preserve">Head of data analytics 
</t>
  </si>
  <si>
    <t xml:space="preserve">Jessica Chen
</t>
  </si>
  <si>
    <t xml:space="preserve">Senior Manager, B2B Applied Data Science at 
</t>
  </si>
  <si>
    <t xml:space="preserve">Adam Patisteas
</t>
  </si>
  <si>
    <t xml:space="preserve">Manager, Data Science - 
</t>
  </si>
  <si>
    <t>Microsoft Digital Stores</t>
  </si>
  <si>
    <t xml:space="preserve">Collin McCarter
</t>
  </si>
  <si>
    <t xml:space="preserve">Director Data Science
</t>
  </si>
  <si>
    <t xml:space="preserve">Company </t>
  </si>
  <si>
    <t xml:space="preserve">Imeh Williams
</t>
  </si>
  <si>
    <t xml:space="preserve">Udemy
</t>
  </si>
  <si>
    <t>San Fransisco</t>
  </si>
  <si>
    <t xml:space="preserve">Abhishek Jain
</t>
  </si>
  <si>
    <t xml:space="preserve">Manager - Data Science &amp; Analytics </t>
  </si>
  <si>
    <t xml:space="preserve">Amgen
</t>
  </si>
  <si>
    <t>Carl Anderson</t>
  </si>
  <si>
    <t>Indigo Ag</t>
  </si>
  <si>
    <t xml:space="preserve">Kyle Hundman
</t>
  </si>
  <si>
    <t xml:space="preserve">Data Science Manager 
</t>
  </si>
  <si>
    <t xml:space="preserve"> American Family Insurance</t>
  </si>
  <si>
    <t>Esha Nandi</t>
  </si>
  <si>
    <t>Group Media and Analytics Manager</t>
  </si>
  <si>
    <t>UK</t>
  </si>
  <si>
    <t>Hunter N.</t>
  </si>
  <si>
    <t>Senior Manager of Marketing Optimization</t>
  </si>
  <si>
    <t>Dun &amp; Bradstreet</t>
  </si>
  <si>
    <t>Villy Lammie</t>
  </si>
  <si>
    <t>Marketing Optimization Manager</t>
  </si>
  <si>
    <t xml:space="preserve">Ferguson Entreprises </t>
  </si>
  <si>
    <t>Sumeet Desai</t>
  </si>
  <si>
    <t>Senior Manager Marketing &amp; Data Science</t>
  </si>
  <si>
    <t>Yau Him Alex Fong</t>
  </si>
  <si>
    <t>Marketing Manager, Media Planning &amp; Analytics</t>
  </si>
  <si>
    <t>Hong Kong Disneyland</t>
  </si>
  <si>
    <t>Ed Chen</t>
  </si>
  <si>
    <t>Associate Director, Growth Marketing Analytics</t>
  </si>
  <si>
    <t>Bogdan Grishin</t>
  </si>
  <si>
    <t>Director, Head of Regional Marketing, World of Tanks PC</t>
  </si>
  <si>
    <t>Erin Breland</t>
  </si>
  <si>
    <t xml:space="preserve">Head of BI &amp; Analytics </t>
  </si>
  <si>
    <t>Augustin Letellier</t>
  </si>
  <si>
    <t>Crissy Lim (Sealy)</t>
  </si>
  <si>
    <t>Senior Manager, Media Planning, Strategy and Insight</t>
  </si>
  <si>
    <t>Megan Hughes (Reutin)</t>
  </si>
  <si>
    <t>Global Head of Data Science &amp; Strategy</t>
  </si>
  <si>
    <t xml:space="preserve">Grünenthal </t>
  </si>
  <si>
    <t>Michael J. Thacker</t>
  </si>
  <si>
    <t xml:space="preserve">Lead Manager, Data Science </t>
  </si>
  <si>
    <t>Greyson Ford</t>
  </si>
  <si>
    <t>Director, Digital &amp; Data Products</t>
  </si>
  <si>
    <t>Andre Violante</t>
  </si>
  <si>
    <t>Senior Manager, Revenue Analytics &amp; Insights</t>
  </si>
  <si>
    <t xml:space="preserve">Bolt </t>
  </si>
  <si>
    <t>Justin Berka</t>
  </si>
  <si>
    <t xml:space="preserve">Nearside </t>
  </si>
  <si>
    <t>Chris Marfisi</t>
  </si>
  <si>
    <t>Principal Director, Data &amp; Analytics</t>
  </si>
  <si>
    <t xml:space="preserve">Paradigm </t>
  </si>
  <si>
    <t>Shuang He</t>
  </si>
  <si>
    <t>Assitant Manager/Senior Data Scientist</t>
  </si>
  <si>
    <t xml:space="preserve">Publishers Clearing House </t>
  </si>
  <si>
    <t>Gregory Merrell</t>
  </si>
  <si>
    <t>Adam Swinburn</t>
  </si>
  <si>
    <t xml:space="preserve">San Francisco Health Plan </t>
  </si>
  <si>
    <t>Karly (Curcio) Gula</t>
  </si>
  <si>
    <t>Vice President of Data Science and Health Economics</t>
  </si>
  <si>
    <t xml:space="preserve">Transcarent </t>
  </si>
  <si>
    <t>Derek Mobley</t>
  </si>
  <si>
    <t>Parts Marketing Data Manager</t>
  </si>
  <si>
    <t xml:space="preserve">Volvo Group </t>
  </si>
  <si>
    <t>Nicolas Aguiar</t>
  </si>
  <si>
    <t xml:space="preserve">Conor Elliott </t>
  </si>
  <si>
    <t xml:space="preserve">Harmelin Media </t>
  </si>
  <si>
    <t>Benjamin Jungreis</t>
  </si>
  <si>
    <t>Director, Global Indirect Procurement - Media</t>
  </si>
  <si>
    <t>Bill Portlock</t>
  </si>
  <si>
    <t xml:space="preserve">Metrix Data Science </t>
  </si>
  <si>
    <t>Ricardo Wehrhahn</t>
  </si>
  <si>
    <t>Manager, Data Insights</t>
  </si>
  <si>
    <t>Ashish K. (2)</t>
  </si>
  <si>
    <t>Head - Data &amp; Analytics</t>
  </si>
  <si>
    <t xml:space="preserve">Hashtag You </t>
  </si>
  <si>
    <t>Damla Erhan</t>
  </si>
  <si>
    <t>Digital Supply Chain Manager</t>
  </si>
  <si>
    <t>Neil Patel</t>
  </si>
  <si>
    <t>Senior Director, Enterprise Analytics Experience</t>
  </si>
  <si>
    <t>Clotilde Bedoya</t>
  </si>
  <si>
    <t xml:space="preserve">CMO / Head of ecommerce and marketing at The Company Store </t>
  </si>
  <si>
    <t>Ramiro Sosa</t>
  </si>
  <si>
    <t xml:space="preserve">Head of Marketing &amp; Growth, Digital Delivery Channels </t>
  </si>
  <si>
    <t>Heather Smith</t>
  </si>
  <si>
    <t>Director Insights and Analytics, AbbVie Patient Services</t>
  </si>
  <si>
    <t>Jenna Goldberg</t>
  </si>
  <si>
    <t>Head of Strategy and Insights</t>
  </si>
  <si>
    <t>Bluemercury</t>
  </si>
  <si>
    <t>Judith Rubin</t>
  </si>
  <si>
    <t>Global Head of Consumer Insights &amp; Analytics</t>
  </si>
  <si>
    <t>Scott Cohanpour</t>
  </si>
  <si>
    <t xml:space="preserve">Enterprise Head of Technology, Data and Analytics </t>
  </si>
  <si>
    <t>GE Capital</t>
  </si>
  <si>
    <t>Jenna Landi</t>
  </si>
  <si>
    <t xml:space="preserve">Head of Brand Insights </t>
  </si>
  <si>
    <t xml:space="preserve">Pinterest </t>
  </si>
  <si>
    <t>Dimitar D</t>
  </si>
  <si>
    <t xml:space="preserve">Marketing Effectiveness Director </t>
  </si>
  <si>
    <t>Prague</t>
  </si>
  <si>
    <t>Khushbu Mueller</t>
  </si>
  <si>
    <t>Kevin Ahlvin</t>
  </si>
  <si>
    <t>Director Marketing Analytics &amp; Ops</t>
  </si>
  <si>
    <t>Cadence Design Systems</t>
  </si>
  <si>
    <t xml:space="preserve">Joanna Harrold </t>
  </si>
  <si>
    <t>WHOOP</t>
  </si>
  <si>
    <t>Arun Mehta</t>
  </si>
  <si>
    <t>Senior Director Analytics &amp; Marketing</t>
  </si>
  <si>
    <t>Paul Siemieniuk</t>
  </si>
  <si>
    <t>M1</t>
  </si>
  <si>
    <t>Dhruti Chavda</t>
  </si>
  <si>
    <t>Sr. Manager Marketing Analytics &amp; Operations</t>
  </si>
  <si>
    <t>Illumio</t>
  </si>
  <si>
    <t>Edward Magidenko</t>
  </si>
  <si>
    <t>Global Head of Marketing Analytics</t>
  </si>
  <si>
    <t>Jude Calvillo 1</t>
  </si>
  <si>
    <t>Kathleen S. Hachmeyer</t>
  </si>
  <si>
    <t xml:space="preserve">Director of Growth Marketing </t>
  </si>
  <si>
    <t>FILA</t>
  </si>
  <si>
    <t>Nikki Ha</t>
  </si>
  <si>
    <t>Lauren Sheil</t>
  </si>
  <si>
    <t>Barnes &amp; Noble, Inc.</t>
  </si>
  <si>
    <t>Sam Yoo</t>
  </si>
  <si>
    <t xml:space="preserve">Director, Performance &amp; Partnerships Marketing </t>
  </si>
  <si>
    <t>Sarah Cullem</t>
  </si>
  <si>
    <t xml:space="preserve">Senior Director, Customer Analytics &amp; Insights </t>
  </si>
  <si>
    <t>Wonder</t>
  </si>
  <si>
    <t>Phil Buehler</t>
  </si>
  <si>
    <t xml:space="preserve"> Bloomberg</t>
  </si>
  <si>
    <t>Ayush Pillai</t>
  </si>
  <si>
    <t>Lead - Marketing Science</t>
  </si>
  <si>
    <t>Ian Clark</t>
  </si>
  <si>
    <t xml:space="preserve">Associate Media Director, Integrated Strategy, Investment, Analytics </t>
  </si>
  <si>
    <t xml:space="preserve"> Exverus Media</t>
  </si>
  <si>
    <t>Amanda Worrall</t>
  </si>
  <si>
    <t>Senior Paid Media &amp; Analytics Manager</t>
  </si>
  <si>
    <t>Project Bionic</t>
  </si>
  <si>
    <t>Andrew Ezpeleta</t>
  </si>
  <si>
    <t>Montserrat García Lau</t>
  </si>
  <si>
    <t xml:space="preserve">Mark Miller (2) </t>
  </si>
  <si>
    <t>Managing Director, Life Science Advertising, Marketing &amp; Commerce</t>
  </si>
  <si>
    <t>Deloitte Consulting</t>
  </si>
  <si>
    <t xml:space="preserve">Alex de Vries
</t>
  </si>
  <si>
    <t xml:space="preserve">Business Intelligence Consultant
</t>
  </si>
  <si>
    <t xml:space="preserve">Yulia Shutko </t>
  </si>
  <si>
    <t xml:space="preserve">Business Analytics Director 
</t>
  </si>
  <si>
    <t>Ady Gray</t>
  </si>
  <si>
    <t xml:space="preserve"> Critical Mass</t>
  </si>
  <si>
    <t>Crystal Lin</t>
  </si>
  <si>
    <t>Marketing Science Manager - CPG, Retail, Health</t>
  </si>
  <si>
    <t>BBDO Worldwide</t>
  </si>
  <si>
    <t>Gail Stein</t>
  </si>
  <si>
    <t>Boyuan Z.</t>
  </si>
  <si>
    <t>Data Engineer III</t>
  </si>
  <si>
    <t xml:space="preserve">Peloton Interactive </t>
  </si>
  <si>
    <t>Jing Sun</t>
  </si>
  <si>
    <t xml:space="preserve">Scholastic </t>
  </si>
  <si>
    <t xml:space="preserve"> New York</t>
  </si>
  <si>
    <t>Shicong Xu</t>
  </si>
  <si>
    <t xml:space="preserve">Equifax Workforce Solutions </t>
  </si>
  <si>
    <t>Sam VanNorman</t>
  </si>
  <si>
    <t>SVP, Enterprise Analytics</t>
  </si>
  <si>
    <t xml:space="preserve">Bright Health </t>
  </si>
  <si>
    <t>Xiaotong (Maggie) Lu</t>
  </si>
  <si>
    <t>Data Scientist, Senior Analyst</t>
  </si>
  <si>
    <t>Edward M.</t>
  </si>
  <si>
    <t>Managing Director &amp; Data Scientist</t>
  </si>
  <si>
    <t xml:space="preserve">Three14 Consulting Limited </t>
  </si>
  <si>
    <t>Cristina Andronescu</t>
  </si>
  <si>
    <t xml:space="preserve"> New York </t>
  </si>
  <si>
    <t>Travis F.</t>
  </si>
  <si>
    <t>Analyst - Market Research, Analytics and Consumer Insights</t>
  </si>
  <si>
    <t xml:space="preserve">Houston Methodist </t>
  </si>
  <si>
    <t>Sushanth Chintalapati</t>
  </si>
  <si>
    <t xml:space="preserve"> United States  </t>
  </si>
  <si>
    <t>Nina Atkin</t>
  </si>
  <si>
    <t>VP - Global Data Science</t>
  </si>
  <si>
    <t xml:space="preserve">Discovery Communications </t>
  </si>
  <si>
    <t>Mark Coleman</t>
  </si>
  <si>
    <t>Arjen Aerts</t>
  </si>
  <si>
    <t>Samuel Geevarughese</t>
  </si>
  <si>
    <t>Senior Data Analyst - Operations</t>
  </si>
  <si>
    <t xml:space="preserve">Copart </t>
  </si>
  <si>
    <t>Sunakshi Bhatia</t>
  </si>
  <si>
    <t xml:space="preserve">Thrive Market </t>
  </si>
  <si>
    <t>Evgeny Rubtsov</t>
  </si>
  <si>
    <t>Christopher Brossman</t>
  </si>
  <si>
    <t>Vice President of Machine Learning &amp; Data</t>
  </si>
  <si>
    <t xml:space="preserve">The RealReal </t>
  </si>
  <si>
    <t>Muhammad Bilal Ashraf</t>
  </si>
  <si>
    <t>E Commerce | Analytics Manager</t>
  </si>
  <si>
    <t xml:space="preserve">The Bazaar, Inc. </t>
  </si>
  <si>
    <t>Thomas Clausing</t>
  </si>
  <si>
    <t xml:space="preserve">Webjet.com.au </t>
  </si>
  <si>
    <t>Douglas Wynne</t>
  </si>
  <si>
    <t>Senior Manager of Strategic Analytics</t>
  </si>
  <si>
    <t>Chase Laliotis</t>
  </si>
  <si>
    <t xml:space="preserve">Jackpocket </t>
  </si>
  <si>
    <t>Matthieu Glotz</t>
  </si>
  <si>
    <t xml:space="preserve">Budget Insight </t>
  </si>
  <si>
    <t>Tim Amato</t>
  </si>
  <si>
    <t xml:space="preserve">Roofstock </t>
  </si>
  <si>
    <t>Jen Haskell</t>
  </si>
  <si>
    <t>Data Science and Engineering Manager</t>
  </si>
  <si>
    <t xml:space="preserve">Prealize Health </t>
  </si>
  <si>
    <t>Chuan Sun</t>
  </si>
  <si>
    <t>Jordan Ou</t>
  </si>
  <si>
    <t xml:space="preserve">Endeavor </t>
  </si>
  <si>
    <t>Yong Zhang</t>
  </si>
  <si>
    <t>Sule Celik</t>
  </si>
  <si>
    <t>Savitha Sidharth</t>
  </si>
  <si>
    <t>Manager of Analytics - Strategy and Go To Market</t>
  </si>
  <si>
    <t xml:space="preserve">Samsung Electronics America </t>
  </si>
  <si>
    <t>Mengxi Jiang</t>
  </si>
  <si>
    <t xml:space="preserve">Michael Kors </t>
  </si>
  <si>
    <t xml:space="preserve">Efe Ogolo
</t>
  </si>
  <si>
    <t xml:space="preserve">Tom Bruining
</t>
  </si>
  <si>
    <t>Head of Data and Business Intelligence</t>
  </si>
  <si>
    <t xml:space="preserve">Arijeet Patidar
</t>
  </si>
  <si>
    <t xml:space="preserve">Matthew Stone
</t>
  </si>
  <si>
    <t xml:space="preserve">Andrew Kim
</t>
  </si>
  <si>
    <t xml:space="preserve">Ben C.
</t>
  </si>
  <si>
    <t xml:space="preserve">
Director Product Analytics</t>
  </si>
  <si>
    <t xml:space="preserve">Mike Kondrashyn
</t>
  </si>
  <si>
    <t>Data product manager</t>
  </si>
  <si>
    <t xml:space="preserve">Dr. Patrick Giordani
</t>
  </si>
  <si>
    <t xml:space="preserve">Data Science &amp; Analytics Leadership </t>
  </si>
  <si>
    <t xml:space="preserve">Skyscanner
</t>
  </si>
  <si>
    <t xml:space="preserve">Jason Rodriguez
</t>
  </si>
  <si>
    <t xml:space="preserve">Camden Lee
</t>
  </si>
  <si>
    <t xml:space="preserve">Colin Johnson
</t>
  </si>
  <si>
    <t xml:space="preserve">Analytics Manager
</t>
  </si>
  <si>
    <t xml:space="preserve">Lei Zhang
</t>
  </si>
  <si>
    <t xml:space="preserve">Director, Data Science
</t>
  </si>
  <si>
    <t xml:space="preserve"> Gopuff</t>
  </si>
  <si>
    <t>Florencia Mirolo</t>
  </si>
  <si>
    <t xml:space="preserve">Marketing Science Analyst </t>
  </si>
  <si>
    <t>Wunderman Thompson Argentina</t>
  </si>
  <si>
    <t>Julianne Hudson</t>
  </si>
  <si>
    <t>VMLY&amp;R COMMERCE</t>
  </si>
  <si>
    <t>Petter Lindström</t>
  </si>
  <si>
    <t xml:space="preserve">Head of Paid Media &amp; Analytics Insights manager </t>
  </si>
  <si>
    <t>Search Integration</t>
  </si>
  <si>
    <t>Keri B</t>
  </si>
  <si>
    <t xml:space="preserve">Head of Media &amp; Analytics </t>
  </si>
  <si>
    <t>McGarrah Jessee</t>
  </si>
  <si>
    <t>Katya Kogan</t>
  </si>
  <si>
    <t xml:space="preserve"> Valtech</t>
  </si>
  <si>
    <t>Danielle LeBlanc</t>
  </si>
  <si>
    <t xml:space="preserve">Associate Director of Analytics-Digital Media </t>
  </si>
  <si>
    <t>Melis Koçer</t>
  </si>
  <si>
    <t>Valtech</t>
  </si>
  <si>
    <t>Jeffrey Herrera</t>
  </si>
  <si>
    <t>Vice President of National Media Analytics</t>
  </si>
  <si>
    <t>Advantage Media Management, Inc.</t>
  </si>
  <si>
    <t>Ryan G.</t>
  </si>
  <si>
    <t>Gianfranc Ciarmela</t>
  </si>
  <si>
    <t>Olga Senko</t>
  </si>
  <si>
    <t>Manager, Media Data and Analytics</t>
  </si>
  <si>
    <t>Luba Smolensky</t>
  </si>
  <si>
    <t xml:space="preserve">Senior Analytics and Media Manager, CPG Science </t>
  </si>
  <si>
    <t>Edson Jan Vergara</t>
  </si>
  <si>
    <t xml:space="preserve">Lead, Client Analytics Strategy - Macy's Media Network (MMN) </t>
  </si>
  <si>
    <t>James McNeely</t>
  </si>
  <si>
    <t xml:space="preserve">Head of Data Tech &amp; Analytics, Media </t>
  </si>
  <si>
    <t>Tony Tantikul</t>
  </si>
  <si>
    <t>Anagh Katyayan</t>
  </si>
  <si>
    <t>Maria Baptiste</t>
  </si>
  <si>
    <t>Dirk Buttke</t>
  </si>
  <si>
    <t xml:space="preserve">Lead Analyst Media Efficiency Germany </t>
  </si>
  <si>
    <t xml:space="preserve"> Henkel</t>
  </si>
  <si>
    <t>Rosanna Bynoe</t>
  </si>
  <si>
    <t xml:space="preserve"> Interpublic Group (IPG) </t>
  </si>
  <si>
    <t>Amirah Hussain</t>
  </si>
  <si>
    <t xml:space="preserve">Associate Analyst, Marketing Science </t>
  </si>
  <si>
    <t>Clyde Correa</t>
  </si>
  <si>
    <t xml:space="preserve">Senior Marketing Science Analyst </t>
  </si>
  <si>
    <t>Dr. Johannes Ritter</t>
  </si>
  <si>
    <t>bynd GmbH</t>
  </si>
  <si>
    <t>Felipe Vallejos</t>
  </si>
  <si>
    <t xml:space="preserve">Regional Head of Media &amp; Analytics - LatAm </t>
  </si>
  <si>
    <t>Reprise Digital</t>
  </si>
  <si>
    <t>Abhishek Gupta (2)</t>
  </si>
  <si>
    <t>Chris L.</t>
  </si>
  <si>
    <t>Intelligent Demand</t>
  </si>
  <si>
    <t>Janet Jenq</t>
  </si>
  <si>
    <t xml:space="preserve">Director, Marketing Data Science </t>
  </si>
  <si>
    <t>Elizabeth Vilà</t>
  </si>
  <si>
    <t>Alex Morton</t>
  </si>
  <si>
    <t>Nitin Wader</t>
  </si>
  <si>
    <t>Kroll</t>
  </si>
  <si>
    <t>Milind Bhamawat</t>
  </si>
  <si>
    <t>Advanced Analytics &amp; Digital Marketing Director</t>
  </si>
  <si>
    <t>Rodrigo Rinaldi</t>
  </si>
  <si>
    <t>Associate Director | Head Marketing Analytics</t>
  </si>
  <si>
    <t>BTG Pactual</t>
  </si>
  <si>
    <t>Shane Halstead</t>
  </si>
  <si>
    <t>Director, Performance Marketing and Analytics</t>
  </si>
  <si>
    <t>Glowforge</t>
  </si>
  <si>
    <t>Maxwell Lee</t>
  </si>
  <si>
    <t>Dataminr</t>
  </si>
  <si>
    <t>Shreyansh Tewari</t>
  </si>
  <si>
    <t>Alex Mallette</t>
  </si>
  <si>
    <t>Senior Director, Marketing &amp; Customer Analytics</t>
  </si>
  <si>
    <t xml:space="preserve">Esther Banegas </t>
  </si>
  <si>
    <t>DataBank</t>
  </si>
  <si>
    <t>Kory D. Himmer</t>
  </si>
  <si>
    <t>Mimecast</t>
  </si>
  <si>
    <t>Shrikanth K</t>
  </si>
  <si>
    <t>Director, Marketing and Personalization Analytics</t>
  </si>
  <si>
    <t>Bob Deininger</t>
  </si>
  <si>
    <t xml:space="preserve">Vice President, Digital Media and Analytics </t>
  </si>
  <si>
    <t>NorBella</t>
  </si>
  <si>
    <t>Vishnu Pillai</t>
  </si>
  <si>
    <t xml:space="preserve">Manager, Media Analytics </t>
  </si>
  <si>
    <t>GALE</t>
  </si>
  <si>
    <t>Gregorio Nastasi</t>
  </si>
  <si>
    <t>Assoc. Analytics &amp; Media Manager, Amazon Ads</t>
  </si>
  <si>
    <t>Benjamin Walthall</t>
  </si>
  <si>
    <t>Paid Media Strategy and Marketing Analytics</t>
  </si>
  <si>
    <t>Private Division</t>
  </si>
  <si>
    <t>Kat (Bingyu) Ketzler</t>
  </si>
  <si>
    <t>Kristie Cruz</t>
  </si>
  <si>
    <t>Jordan Sypek</t>
  </si>
  <si>
    <t>Marketing Manager, Media Execution &amp; Measurement</t>
  </si>
  <si>
    <t>Sam Kornblau</t>
  </si>
  <si>
    <t>Indraneel Chakravorty</t>
  </si>
  <si>
    <t xml:space="preserve">Data Lead - Marketing Science </t>
  </si>
  <si>
    <t>Michelle Baumann</t>
  </si>
  <si>
    <t>EVP, Marketing Science</t>
  </si>
  <si>
    <t>Simon Robillard</t>
  </si>
  <si>
    <t xml:space="preserve">Media Analytics and Ad Ops Specialist </t>
  </si>
  <si>
    <t>BAM Strategy</t>
  </si>
  <si>
    <t>Cecia W.</t>
  </si>
  <si>
    <t>Dave Alper</t>
  </si>
  <si>
    <t xml:space="preserve">VP of Analytics and Marketing Science </t>
  </si>
  <si>
    <t>Marine Sargsyan</t>
  </si>
  <si>
    <t>Senior Economist (Survey Design, Analytics and Reporting)</t>
  </si>
  <si>
    <t xml:space="preserve">Houzz </t>
  </si>
  <si>
    <t>Ben Yeomans</t>
  </si>
  <si>
    <t>Anne Emmanuel</t>
  </si>
  <si>
    <t>Data Analyst 3 - Tech</t>
  </si>
  <si>
    <t>Calvin Wei</t>
  </si>
  <si>
    <t>Sr. Data Science &amp; Integration Manager</t>
  </si>
  <si>
    <t>Kyle Abbott</t>
  </si>
  <si>
    <t>SVP, Property &amp; Casualty Analytics</t>
  </si>
  <si>
    <t xml:space="preserve">EverQuote </t>
  </si>
  <si>
    <t>Yuling Feng</t>
  </si>
  <si>
    <t>Staff Data Scientist / Machine Learning Scientist</t>
  </si>
  <si>
    <t xml:space="preserve">Vrbo </t>
  </si>
  <si>
    <t>Preeti Yadav</t>
  </si>
  <si>
    <t xml:space="preserve">MGIC </t>
  </si>
  <si>
    <t>Morgan Hansen</t>
  </si>
  <si>
    <t xml:space="preserve">ALG </t>
  </si>
  <si>
    <t>Joseph Asciuto</t>
  </si>
  <si>
    <t>Xiaosi Yang</t>
  </si>
  <si>
    <t>Nrityang Kamath</t>
  </si>
  <si>
    <t>Rami Tello</t>
  </si>
  <si>
    <t xml:space="preserve">Data Scientist - Senior Consultant </t>
  </si>
  <si>
    <t>Guidehouse</t>
  </si>
  <si>
    <t>Ying Zhao</t>
  </si>
  <si>
    <t>Senior Research Data Scientist</t>
  </si>
  <si>
    <t>Daniel White</t>
  </si>
  <si>
    <t>MD MIJANUR RASHID</t>
  </si>
  <si>
    <t>Business &amp; Technology Delivery Associate Manager - Data Science</t>
  </si>
  <si>
    <t>Soham Bhalerao</t>
  </si>
  <si>
    <t>Manager, Data Engineering and Analytics</t>
  </si>
  <si>
    <t>Chad Faulkner</t>
  </si>
  <si>
    <t xml:space="preserve">Thumbtack </t>
  </si>
  <si>
    <t>Erika Wang</t>
  </si>
  <si>
    <t xml:space="preserve">Color Street </t>
  </si>
  <si>
    <t>Carlos Andrés Arias Robledo</t>
  </si>
  <si>
    <t>FlixBus</t>
  </si>
  <si>
    <t>James Bennett</t>
  </si>
  <si>
    <t>Omer E.</t>
  </si>
  <si>
    <t xml:space="preserve">Progressive Insurance </t>
  </si>
  <si>
    <t>Jean-François Binvignat</t>
  </si>
  <si>
    <t>Machine Learning Engineer / Data Scientist</t>
  </si>
  <si>
    <t xml:space="preserve">Aramisauto </t>
  </si>
  <si>
    <t>FRance</t>
  </si>
  <si>
    <t>Matt Wheeler</t>
  </si>
  <si>
    <t>Leon Darby</t>
  </si>
  <si>
    <t>Manager Data Science, Product Analytics</t>
  </si>
  <si>
    <t>Linlin Cheng</t>
  </si>
  <si>
    <t xml:space="preserve">Ribbon </t>
  </si>
  <si>
    <t>MIGUET PASCALE</t>
  </si>
  <si>
    <t>CEO - Présidente Zenith France - Publicis France</t>
  </si>
  <si>
    <t>Publicis France</t>
  </si>
  <si>
    <t>Randy Compton</t>
  </si>
  <si>
    <t>Nalina Varanasi</t>
  </si>
  <si>
    <t>Senior Manager, Customer Service Analytics</t>
  </si>
  <si>
    <t xml:space="preserve">Washington </t>
  </si>
  <si>
    <t>Yingyuan Zhang</t>
  </si>
  <si>
    <t>Senior Data Analyst, Performance Analytics</t>
  </si>
  <si>
    <t>Tatiana Gabor</t>
  </si>
  <si>
    <t>Director of Insights - Data Science and User Research</t>
  </si>
  <si>
    <t>Nitin Gangasagar</t>
  </si>
  <si>
    <t>Sr. Data Engineer / Sr. Product Analyst</t>
  </si>
  <si>
    <t xml:space="preserve">PENNYMAC </t>
  </si>
  <si>
    <t>Erin Bach</t>
  </si>
  <si>
    <t>Transactional Business Manager, Commercial Marketing</t>
  </si>
  <si>
    <t>Vania A. M. Lacerda</t>
  </si>
  <si>
    <t>Category Lead – Commercial Indirects</t>
  </si>
  <si>
    <t>Russell Lovegren</t>
  </si>
  <si>
    <t>Manager, Data Integration and Analytics</t>
  </si>
  <si>
    <t>Lithia Motors</t>
  </si>
  <si>
    <t>Jarosław Mendyk</t>
  </si>
  <si>
    <t>Senior Data Scientist - Vice President</t>
  </si>
  <si>
    <t>Credit Suisse</t>
  </si>
  <si>
    <t>Grace Joo</t>
  </si>
  <si>
    <t>Senior Manager, Decision Analytics</t>
  </si>
  <si>
    <t>Massacheusetts</t>
  </si>
  <si>
    <t>Dhatrish Rajdev</t>
  </si>
  <si>
    <t>Manager/Data Scientist - Analytics</t>
  </si>
  <si>
    <t>Grifith Mathew</t>
  </si>
  <si>
    <t>Technical Lead-Data Engineering</t>
  </si>
  <si>
    <t>Natalie Soler</t>
  </si>
  <si>
    <t>Senior Analyst, Business Science &amp; Analytics</t>
  </si>
  <si>
    <t>Kaitlin Lillehei</t>
  </si>
  <si>
    <t>Assistant Vice President | Media Execution &amp; Measurement</t>
  </si>
  <si>
    <t>Kristie Culp Gross</t>
  </si>
  <si>
    <t>Director of Media and Analytics</t>
  </si>
  <si>
    <t>Minal Patel Gujarathi</t>
  </si>
  <si>
    <t>Senior Manager, Media &amp; Analytics</t>
  </si>
  <si>
    <t>Cindy(Yihan) Zhang</t>
  </si>
  <si>
    <t xml:space="preserve">Lead Analyst, Media Analytics </t>
  </si>
  <si>
    <t>Jeffrey G.</t>
  </si>
  <si>
    <t>Senior Vice President, MasterCard Data &amp; Services - Marketing Services</t>
  </si>
  <si>
    <t>Alex Wu</t>
  </si>
  <si>
    <t>Head of Data analytics, Insight and Platform</t>
  </si>
  <si>
    <t>Fabien Agnus</t>
  </si>
  <si>
    <t>SNCF</t>
  </si>
  <si>
    <t>Franco Betteo</t>
  </si>
  <si>
    <t>Despegar</t>
  </si>
  <si>
    <t xml:space="preserve"> Argentina</t>
  </si>
  <si>
    <t>Emily Spaulding</t>
  </si>
  <si>
    <t>Zahid Shah</t>
  </si>
  <si>
    <t>Mobily</t>
  </si>
  <si>
    <t>Anne Nelson</t>
  </si>
  <si>
    <t>Sr. Manager, Brand Strategy</t>
  </si>
  <si>
    <t>Reser's Fine Foods</t>
  </si>
  <si>
    <t>Michael Phillips</t>
  </si>
  <si>
    <t>Director of Media and Data Analytics</t>
  </si>
  <si>
    <t>Tommie Copper</t>
  </si>
  <si>
    <t>Bob Decker</t>
  </si>
  <si>
    <t>Manager of Media Analytics and Strategy</t>
  </si>
  <si>
    <t>Media Group</t>
  </si>
  <si>
    <t>Reagan Gasa</t>
  </si>
  <si>
    <t>Media &amp; Insights Manager</t>
  </si>
  <si>
    <t>Mr Price Group</t>
  </si>
  <si>
    <t>Kristy Nguyen</t>
  </si>
  <si>
    <t>Senior Analyst - Retail Media</t>
  </si>
  <si>
    <t>Kevin Czar Roque</t>
  </si>
  <si>
    <t>Digital, Media, and Insights Manager</t>
  </si>
  <si>
    <t>Katie Cornish</t>
  </si>
  <si>
    <t xml:space="preserve">Head of Marketing Effectiveness </t>
  </si>
  <si>
    <t>Kevin Mabley</t>
  </si>
  <si>
    <t xml:space="preserve">EVP/Managing Director, Strategic Consulting &amp; Data Sciences </t>
  </si>
  <si>
    <t>Demian Brink</t>
  </si>
  <si>
    <t xml:space="preserve">EVP, Director of Media Data Sciences </t>
  </si>
  <si>
    <t>Ty Howard</t>
  </si>
  <si>
    <t xml:space="preserve">Senior Business Process Analyst, Data Analytics </t>
  </si>
  <si>
    <t>Natalia Bulbuk</t>
  </si>
  <si>
    <t>Head of data science &amp; strategist</t>
  </si>
  <si>
    <t>Media Partnership Buying</t>
  </si>
  <si>
    <t>Jon G.</t>
  </si>
  <si>
    <t>Data Strategy Manager</t>
  </si>
  <si>
    <t xml:space="preserve"> Essence</t>
  </si>
  <si>
    <t>Ronel Khan</t>
  </si>
  <si>
    <t>Data Solutions Consultant</t>
  </si>
  <si>
    <t>Capita</t>
  </si>
  <si>
    <t>Carl Rodin</t>
  </si>
  <si>
    <t xml:space="preserve">Business Manager </t>
  </si>
  <si>
    <t>Yuri Cameron</t>
  </si>
  <si>
    <t>Digital Marketing Strategy</t>
  </si>
  <si>
    <t>Thierry Pool</t>
  </si>
  <si>
    <t xml:space="preserve">Director / Global Head Digital &amp; Data Marketing </t>
  </si>
  <si>
    <t>Brett Toy</t>
  </si>
  <si>
    <t xml:space="preserve">Vice President of Analytics and Data Engineering </t>
  </si>
  <si>
    <t>DigniFi</t>
  </si>
  <si>
    <t>George Duncan</t>
  </si>
  <si>
    <t xml:space="preserve">Head of Commercial Media </t>
  </si>
  <si>
    <t>City Football Group</t>
  </si>
  <si>
    <t>Mohammad Kamal Ahmad</t>
  </si>
  <si>
    <t>Sr. Manager - Research &amp; Analytics</t>
  </si>
  <si>
    <t>Arabian Research Bureau</t>
  </si>
  <si>
    <t>Oman</t>
  </si>
  <si>
    <t>Cameron Collins</t>
  </si>
  <si>
    <t>Global Marketing Data and Analytics Manager</t>
  </si>
  <si>
    <t xml:space="preserve">Bloomberg LP </t>
  </si>
  <si>
    <t>Aaron G.</t>
  </si>
  <si>
    <t>Associate | Data Scientist | Lead Scientist | Strategic Innovation Group</t>
  </si>
  <si>
    <t>Sophie Talbot</t>
  </si>
  <si>
    <t>Senior Manager, Analytics Engineering - HBO Max</t>
  </si>
  <si>
    <t>Yongjun Liu</t>
  </si>
  <si>
    <t>Daria Herasymova</t>
  </si>
  <si>
    <t>Dylan Bouchard</t>
  </si>
  <si>
    <t xml:space="preserve">Aetna, a CVS Health Company </t>
  </si>
  <si>
    <t>Ryan Bibo</t>
  </si>
  <si>
    <t>Analytics Lead, Acquisition</t>
  </si>
  <si>
    <t xml:space="preserve">Caribou </t>
  </si>
  <si>
    <t>Alexander Cairns</t>
  </si>
  <si>
    <t>Vice President of Data Science and Analytics</t>
  </si>
  <si>
    <t xml:space="preserve">Revenue Management Solutions </t>
  </si>
  <si>
    <t>Charlotte Tan</t>
  </si>
  <si>
    <t>Senior BI &amp; Data Analyst</t>
  </si>
  <si>
    <t xml:space="preserve">Affirm </t>
  </si>
  <si>
    <t>Wei Jia</t>
  </si>
  <si>
    <t>Ozge Islegen</t>
  </si>
  <si>
    <t>Senior Data Scientist II at Instacart</t>
  </si>
  <si>
    <t>Robert E Mealey</t>
  </si>
  <si>
    <t xml:space="preserve">Resilience </t>
  </si>
  <si>
    <t>Moritz Helm</t>
  </si>
  <si>
    <t xml:space="preserve">Joyn GmbH </t>
  </si>
  <si>
    <t>Xi Yu</t>
  </si>
  <si>
    <t>Business Consultant, Customer 360 Analytics</t>
  </si>
  <si>
    <t xml:space="preserve">TELUS </t>
  </si>
  <si>
    <t xml:space="preserve">Canada  </t>
  </si>
  <si>
    <t>Akhil Doppalapudi</t>
  </si>
  <si>
    <t>Vinicius Oliveira</t>
  </si>
  <si>
    <t>Jessica Marchese</t>
  </si>
  <si>
    <t>Strategy and Analytics Manager, Social Media</t>
  </si>
  <si>
    <t>Cheil North America</t>
  </si>
  <si>
    <t>Stephanie Walz</t>
  </si>
  <si>
    <t xml:space="preserve">Head of NA Research &amp; Insights (Marketing Science) </t>
  </si>
  <si>
    <t>Vicky Lu</t>
  </si>
  <si>
    <t>Qitong Zhong</t>
  </si>
  <si>
    <t>Shuang Q.</t>
  </si>
  <si>
    <t>Associate Analytics and Media Manager</t>
  </si>
  <si>
    <t>NewYork</t>
  </si>
  <si>
    <t>Joseph Palumbo</t>
  </si>
  <si>
    <t>Saqib C.</t>
  </si>
  <si>
    <t xml:space="preserve">Media Measurement Manager Europe </t>
  </si>
  <si>
    <t>Alessia Pietropaolo</t>
  </si>
  <si>
    <t>Alan Lazebnik</t>
  </si>
  <si>
    <t>Director, Marketing Intelligence &amp; Science (Tiffany, Yeti, &amp; U.S Navy)</t>
  </si>
  <si>
    <t>Geoff Peden</t>
  </si>
  <si>
    <t xml:space="preserve">Marketing Science Group Director </t>
  </si>
  <si>
    <t>Doug Grumet</t>
  </si>
  <si>
    <t>Taro Takigawa</t>
  </si>
  <si>
    <t>Associate Director - Marketing Intelligence &amp; Science</t>
  </si>
  <si>
    <t>Wavemaker US</t>
  </si>
  <si>
    <t>Marcella Dulac</t>
  </si>
  <si>
    <t>VP, Group Director - Media, Analytics, AdOps</t>
  </si>
  <si>
    <t>Fusion92</t>
  </si>
  <si>
    <t>Yali Mao</t>
  </si>
  <si>
    <t xml:space="preserve">Head of Media, Analytics and Insight </t>
  </si>
  <si>
    <t>Yohana Toruan</t>
  </si>
  <si>
    <t xml:space="preserve">Working Student Social Media Analytics &amp; Measurement </t>
  </si>
  <si>
    <t>FUSE - Omnicom Media Group</t>
  </si>
  <si>
    <t>Kishor Neelagiri</t>
  </si>
  <si>
    <t>Analytics Manager | Marketing Analytics &amp; Measurement</t>
  </si>
  <si>
    <t>AB InBev</t>
  </si>
  <si>
    <t xml:space="preserve">To be sent </t>
  </si>
  <si>
    <t>Lilyan Cavalcante</t>
  </si>
  <si>
    <t xml:space="preserve">Media &amp; Insights Director </t>
  </si>
  <si>
    <t>Doruk Bozkurt</t>
  </si>
  <si>
    <t xml:space="preserve">Data Analytics and Insights Media Specialist </t>
  </si>
  <si>
    <t xml:space="preserve"> beIN MEDIA GROUP</t>
  </si>
  <si>
    <t>Helen Pitts</t>
  </si>
  <si>
    <t xml:space="preserve">Head of Global Customer Marketing, Communities &amp; Measurement </t>
  </si>
  <si>
    <t>Rosa Muntané</t>
  </si>
  <si>
    <t xml:space="preserve">Insights and Media Efficacy Manager </t>
  </si>
  <si>
    <t>Carglass® España</t>
  </si>
  <si>
    <t>Christian Roemhildt</t>
  </si>
  <si>
    <t>Manager - Marketing Analytics &amp; Measurement</t>
  </si>
  <si>
    <t xml:space="preserve">Minnessota </t>
  </si>
  <si>
    <t>Carolina Martinez</t>
  </si>
  <si>
    <t>Vice President, Analytics &amp; Insights Europe Grooming and Grooming Media Center of Excellence</t>
  </si>
  <si>
    <t>Danielle Walker Rowan</t>
  </si>
  <si>
    <t xml:space="preserve">Manager, Global Marketing Measurement </t>
  </si>
  <si>
    <t>TaskRabbit</t>
  </si>
  <si>
    <t>Andrew Bernier</t>
  </si>
  <si>
    <t xml:space="preserve">Director, Media &amp; Insights </t>
  </si>
  <si>
    <t>Stefania Piantoni</t>
  </si>
  <si>
    <t xml:space="preserve">Head of Marketing &amp; Communication - ABB Measurement &amp; Analytics </t>
  </si>
  <si>
    <t xml:space="preserve">ABB </t>
  </si>
  <si>
    <t>SHWETANK REWATKAR</t>
  </si>
  <si>
    <t xml:space="preserve">Lead Media &amp; Consumer Insights </t>
  </si>
  <si>
    <t>Bisleri International Pvt Ltd</t>
  </si>
  <si>
    <t>Chris Olson</t>
  </si>
  <si>
    <t>Senior Director, Media &amp; Insights</t>
  </si>
  <si>
    <t>Christopher Minning</t>
  </si>
  <si>
    <t xml:space="preserve">Director, Global Marketing Measurement, Analytics &amp; Research </t>
  </si>
  <si>
    <t xml:space="preserve"> Johnson Controls </t>
  </si>
  <si>
    <t>Garima Dixit</t>
  </si>
  <si>
    <t>Manager - Social Media Listening &amp; Insights</t>
  </si>
  <si>
    <t xml:space="preserve">India </t>
  </si>
  <si>
    <t>Diego Sánchez Arellano</t>
  </si>
  <si>
    <t>Head of Digital Media, Research &amp; Insights para LATAM y España</t>
  </si>
  <si>
    <t>GoVirtualMx</t>
  </si>
  <si>
    <t>Rahul arora</t>
  </si>
  <si>
    <t xml:space="preserve">Manager - Digital Media customer experience Insights </t>
  </si>
  <si>
    <t>Harry Hantman</t>
  </si>
  <si>
    <t>Director, Growth Marketing &amp; Measurement</t>
  </si>
  <si>
    <t>Serkan Bulut</t>
  </si>
  <si>
    <t xml:space="preserve">Head of Insights, Media and Strategy </t>
  </si>
  <si>
    <t xml:space="preserve"> Carlsberg Group</t>
  </si>
  <si>
    <t>Cambodia</t>
  </si>
  <si>
    <t>Melissa Dellacato</t>
  </si>
  <si>
    <t xml:space="preserve">Sr. Media Insights Analyst </t>
  </si>
  <si>
    <t>Gamut. Smart Media from Cox.</t>
  </si>
  <si>
    <t>Sriyono Basuki</t>
  </si>
  <si>
    <t>Non-Core Manager</t>
  </si>
  <si>
    <t>PT Trakindo Utama</t>
  </si>
  <si>
    <t>Jean Phillip Mercier Durand</t>
  </si>
  <si>
    <t>Senior Marketing Project Manager / Business Analytics Specialist</t>
  </si>
  <si>
    <t>Marathon Petroleum Corporation</t>
  </si>
  <si>
    <t>Bonnie Algera</t>
  </si>
  <si>
    <t>Vice President of Data and Analytics</t>
  </si>
  <si>
    <t>WorldStrides</t>
  </si>
  <si>
    <t xml:space="preserve"> Virginia</t>
  </si>
  <si>
    <t>Cristian Randieri PhD</t>
  </si>
  <si>
    <t>Intellisystem Technologies S.r.l.</t>
  </si>
  <si>
    <t>Neal George</t>
  </si>
  <si>
    <t>Vice President, Strategic Accounts North America</t>
  </si>
  <si>
    <t>Zuora</t>
  </si>
  <si>
    <t xml:space="preserve">San Francisco </t>
  </si>
  <si>
    <t>Alok Mehta</t>
  </si>
  <si>
    <t>E-business analyst</t>
  </si>
  <si>
    <t>John (Zhuang) Li</t>
  </si>
  <si>
    <t>Vice President, Data Science Practice Lead</t>
  </si>
  <si>
    <t>Chris Barton</t>
  </si>
  <si>
    <t>Principle Data Scientist</t>
  </si>
  <si>
    <t xml:space="preserve"> Washington</t>
  </si>
  <si>
    <t>Nikhil Tupkar</t>
  </si>
  <si>
    <t xml:space="preserve"> Chicago </t>
  </si>
  <si>
    <t>Graham Ellis</t>
  </si>
  <si>
    <t>Senior Manager Business Intelligence</t>
  </si>
  <si>
    <t>PitchBook Data</t>
  </si>
  <si>
    <t xml:space="preserve">Seattle </t>
  </si>
  <si>
    <t>Cathy You</t>
  </si>
  <si>
    <t>Business Development and Strategy Lead</t>
  </si>
  <si>
    <t>Aqara</t>
  </si>
  <si>
    <t>Katya Chomakova</t>
  </si>
  <si>
    <t>Data Analyst, Data Sciences and Advanced Analytics, MTS3</t>
  </si>
  <si>
    <t xml:space="preserve"> Bulgaria</t>
  </si>
  <si>
    <t>Johannes Hetland</t>
  </si>
  <si>
    <t>Fanatics, Inc.</t>
  </si>
  <si>
    <t>Keith Lewis</t>
  </si>
  <si>
    <t>CT Corporation</t>
  </si>
  <si>
    <t>Kedar W.</t>
  </si>
  <si>
    <t>Senior Analyst - Business Analytics</t>
  </si>
  <si>
    <t>Franco Campione</t>
  </si>
  <si>
    <t>Senior Director, Digital Strategy - Insights, Analytics &amp; Automation</t>
  </si>
  <si>
    <t>Ben Kaufman</t>
  </si>
  <si>
    <t>CTV &amp; X-Media Measurement Lead at YouTube</t>
  </si>
  <si>
    <t>YouTube</t>
  </si>
  <si>
    <t xml:space="preserve">Detroit </t>
  </si>
  <si>
    <t>Yidong C.</t>
  </si>
  <si>
    <t>Data Scientist, Integrated Marketing, Applied Marketing Analytics</t>
  </si>
  <si>
    <t>David E. Chase</t>
  </si>
  <si>
    <t>Director of Enterprise Digital Marketing &amp; Consumer Engagement</t>
  </si>
  <si>
    <t>Nemours</t>
  </si>
  <si>
    <t>Kumar Ram</t>
  </si>
  <si>
    <t>Global Head of Marketing Data Sciences</t>
  </si>
  <si>
    <t>Catherine D.</t>
  </si>
  <si>
    <t>Salt Lake City, Utah, United States</t>
  </si>
  <si>
    <t>Josh Williams</t>
  </si>
  <si>
    <t>Director - Sales and Marketing Insights</t>
  </si>
  <si>
    <t>RSM US LLP</t>
  </si>
  <si>
    <t>Greater Minneapolis-St. Paul Area</t>
  </si>
  <si>
    <t>Sara Laurentz</t>
  </si>
  <si>
    <t>Sajib Sinha</t>
  </si>
  <si>
    <t>Senior Data Scientist(Manager), Advanced Analytics-AI Group</t>
  </si>
  <si>
    <t>Toronto, Ontario, Canada</t>
  </si>
  <si>
    <t>Alan Pye</t>
  </si>
  <si>
    <t>CIO &amp; Corporate Vice President</t>
  </si>
  <si>
    <t>AMD</t>
  </si>
  <si>
    <t>John Forbes</t>
  </si>
  <si>
    <t>Lead Manager, Consumer Insights/ Competitive Intelligence/ Media Performance for Cricket Wireless</t>
  </si>
  <si>
    <t>Dan Bell</t>
  </si>
  <si>
    <t xml:space="preserve">Head of Data, Measurement &amp; Reporting Strategy, Retail Marketing </t>
  </si>
  <si>
    <t>Jonathan Schmucler</t>
  </si>
  <si>
    <t>Global Head of Product Marketing - Measurement</t>
  </si>
  <si>
    <t>Hazem Bagh</t>
  </si>
  <si>
    <t xml:space="preserve">Senior Manager - Social Media Marketing &amp; Insights </t>
  </si>
  <si>
    <t>Asharq News</t>
  </si>
  <si>
    <t>UAE</t>
  </si>
  <si>
    <t>Jae Lee</t>
  </si>
  <si>
    <t xml:space="preserve">Director of Product Marketing, Data &amp; Measurement </t>
  </si>
  <si>
    <t>Maria L.</t>
  </si>
  <si>
    <t xml:space="preserve">Measurement &amp; Analytics, Marketing Operations | Digital Marketing </t>
  </si>
  <si>
    <t>Digital Federal Credit Union</t>
  </si>
  <si>
    <t>Steve Jacob</t>
  </si>
  <si>
    <t xml:space="preserve">Marketing Coordinator - AdTech and Measurement </t>
  </si>
  <si>
    <t>Streamotion</t>
  </si>
  <si>
    <t>Elfermin Mallari</t>
  </si>
  <si>
    <t xml:space="preserve">Canada Media &amp; Brand Operations Analytics &amp; Insights Director </t>
  </si>
  <si>
    <t>Aditi Guha</t>
  </si>
  <si>
    <t>Consumer &amp; Market Insights Lead, Disney+/ Direct to Consumer, Studios &amp; Media Networks, SEA</t>
  </si>
  <si>
    <t xml:space="preserve"> The Walt Disney Company</t>
  </si>
  <si>
    <t>Henrik Landquist</t>
  </si>
  <si>
    <t xml:space="preserve">Global Marketing &amp; Growth Analyst | (Interim) Measurement &amp; Attribution Lead </t>
  </si>
  <si>
    <t>Storytel</t>
  </si>
  <si>
    <t>Angela Culver</t>
  </si>
  <si>
    <t xml:space="preserve">Group Vice President, Customer Marketing &amp; Measurement </t>
  </si>
  <si>
    <t xml:space="preserve"> Oracle</t>
  </si>
  <si>
    <t>Annabel Cermeno</t>
  </si>
  <si>
    <t xml:space="preserve">Product Marketing Manager - Measurement </t>
  </si>
  <si>
    <t>Foursquare</t>
  </si>
  <si>
    <t>Jonathan Tuttle</t>
  </si>
  <si>
    <t>Associate Director, Marketing Measurement</t>
  </si>
  <si>
    <t>Aaron Hendel</t>
  </si>
  <si>
    <t>Analyst, Insights &amp; Analytics (Ent., Media &amp; Sports)</t>
  </si>
  <si>
    <t>Creative Artists Agency</t>
  </si>
  <si>
    <t>Loïke Stelwagen</t>
  </si>
  <si>
    <t xml:space="preserve">Global Director Insights, Media and Digital </t>
  </si>
  <si>
    <t>Clara E.</t>
  </si>
  <si>
    <t xml:space="preserve">Digital Insights Capability Development Manager </t>
  </si>
  <si>
    <t>Cameron Smith</t>
  </si>
  <si>
    <t xml:space="preserve">Senior Analytics &amp; Media Manager </t>
  </si>
  <si>
    <t>Jennifer Thompson</t>
  </si>
  <si>
    <t>Senior Director Digital Consumer Experience</t>
  </si>
  <si>
    <t>Alex Scott</t>
  </si>
  <si>
    <t>Starbots Creative</t>
  </si>
  <si>
    <t>Steve Joyce</t>
  </si>
  <si>
    <t>Modulos AG</t>
  </si>
  <si>
    <t>Paul Roper</t>
  </si>
  <si>
    <t>Sponge</t>
  </si>
  <si>
    <t>Olivia Gellatly</t>
  </si>
  <si>
    <t>Product Director, Data</t>
  </si>
  <si>
    <t>Veronika Kajtar</t>
  </si>
  <si>
    <t xml:space="preserve">Head of Commercial Delivery </t>
  </si>
  <si>
    <t>Akshay Malhotra</t>
  </si>
  <si>
    <t xml:space="preserve">Manager, Data Science and Commercial Analytics </t>
  </si>
  <si>
    <t>Andrew Papamichael</t>
  </si>
  <si>
    <t>Vice President, Marketing &amp; Analytics</t>
  </si>
  <si>
    <t>Blue Rabbit Veterinary</t>
  </si>
  <si>
    <t>Nicole Bleiwas</t>
  </si>
  <si>
    <t>Riverside Natural Foods</t>
  </si>
  <si>
    <t>Tanzeel Abdullah</t>
  </si>
  <si>
    <t>Senior Consultant, Customer Insights Integration</t>
  </si>
  <si>
    <t>Canadian Tire Corporation</t>
  </si>
  <si>
    <t>Yohei Ito</t>
  </si>
  <si>
    <t>PayPay</t>
  </si>
  <si>
    <t>Luke Swanson</t>
  </si>
  <si>
    <t>Ariel Investments</t>
  </si>
  <si>
    <t>Ethan Handel</t>
  </si>
  <si>
    <t>Senior Product Manager, Data Science</t>
  </si>
  <si>
    <t>Riona Naidu</t>
  </si>
  <si>
    <t>Group Account Director - Strategy</t>
  </si>
  <si>
    <t>to be send</t>
  </si>
  <si>
    <t>Jonathan T. Reese</t>
  </si>
  <si>
    <t>Experian Employer Services</t>
  </si>
  <si>
    <t>Matt Kott</t>
  </si>
  <si>
    <t>Senior Director, IT - Global Data + Analytics</t>
  </si>
  <si>
    <t xml:space="preserve">Atlanta </t>
  </si>
  <si>
    <t>Dinesh Reddy</t>
  </si>
  <si>
    <t xml:space="preserve"> New Jersey</t>
  </si>
  <si>
    <t>Vijay Taneja</t>
  </si>
  <si>
    <t>Sr. Director, Data Engineering, Data Science and Analytics</t>
  </si>
  <si>
    <t xml:space="preserve"> California</t>
  </si>
  <si>
    <t>👩🏻‍💻 Andresa Andrade</t>
  </si>
  <si>
    <t>Data Science and Analytics Manager (Paybright)</t>
  </si>
  <si>
    <t>Affirm, Inc.</t>
  </si>
  <si>
    <t xml:space="preserve"> Canada</t>
  </si>
  <si>
    <t>Robert Corrieri</t>
  </si>
  <si>
    <t>Senior Director/Head of Global Analytics</t>
  </si>
  <si>
    <t>HID Global</t>
  </si>
  <si>
    <t xml:space="preserve"> Texas</t>
  </si>
  <si>
    <t>Alankar Naik</t>
  </si>
  <si>
    <t>Manager, Analytics Engineering</t>
  </si>
  <si>
    <t>Punit Thakur</t>
  </si>
  <si>
    <t>Head, Analytics - eBay Advertising</t>
  </si>
  <si>
    <t>Young Cheong</t>
  </si>
  <si>
    <t>Vice President, Model/Forecasting Sr. Specialist (Sr. Manager), Marketing, Advanced Analytics</t>
  </si>
  <si>
    <t>Ambikka S.</t>
  </si>
  <si>
    <t>Marketing Manager for India and Middle East : Lead Generation</t>
  </si>
  <si>
    <t>NICE Ltd</t>
  </si>
  <si>
    <t>Kevin Bennett</t>
  </si>
  <si>
    <t>VP, Marketing Operations and Analytics</t>
  </si>
  <si>
    <t>Min Chen</t>
  </si>
  <si>
    <t>Sr. Manager, Product Pricing &amp; Analytics</t>
  </si>
  <si>
    <t xml:space="preserve">New York </t>
  </si>
  <si>
    <t>Rebeca Abella</t>
  </si>
  <si>
    <t>VP of Data &amp; Analytics, Digital Global Hub in Madrid</t>
  </si>
  <si>
    <t>Bob Federici</t>
  </si>
  <si>
    <t>First Vice President, Analytics</t>
  </si>
  <si>
    <t>Community Loan Servicing, LLC</t>
  </si>
  <si>
    <t>Tiziano Cembali</t>
  </si>
  <si>
    <t>Head of CRM</t>
  </si>
  <si>
    <t>Sid Ratna</t>
  </si>
  <si>
    <t>Chief Marketing Officer, FAS</t>
  </si>
  <si>
    <t xml:space="preserve"> Philadelphia</t>
  </si>
  <si>
    <t>Michael Qin</t>
  </si>
  <si>
    <t>Ashutosh Katiyar</t>
  </si>
  <si>
    <t>Sr Director / Head of Advanced Analytics</t>
  </si>
  <si>
    <t>Sameer Kale</t>
  </si>
  <si>
    <t>Associate Principal - Data &amp; Analytics</t>
  </si>
  <si>
    <t>Terry Knox F.IDM</t>
  </si>
  <si>
    <t>Global Data Strategist</t>
  </si>
  <si>
    <t xml:space="preserve"> United Kingdom</t>
  </si>
  <si>
    <t>Ming-Li G.</t>
  </si>
  <si>
    <t>Data science Director, South &amp; Central Europe Emerging markets</t>
  </si>
  <si>
    <t>Datarobot</t>
  </si>
  <si>
    <t>Li Zhiliang</t>
  </si>
  <si>
    <t>BEETc.</t>
  </si>
  <si>
    <t>Sophie Groussard</t>
  </si>
  <si>
    <t>Marketing and communication Director</t>
  </si>
  <si>
    <t>Corentin ALLO</t>
  </si>
  <si>
    <t>Analyste CRM - Data Analyst</t>
  </si>
  <si>
    <t xml:space="preserve"> France</t>
  </si>
  <si>
    <t>Joe Bremend</t>
  </si>
  <si>
    <t>Neil Shastry</t>
  </si>
  <si>
    <t>Senior Digital Analytics Manager</t>
  </si>
  <si>
    <t>Tay E.</t>
  </si>
  <si>
    <t>Group Head, Data &amp; Analytics</t>
  </si>
  <si>
    <t>AmBank Group</t>
  </si>
  <si>
    <t>Duncan Northey</t>
  </si>
  <si>
    <t>Global Digital Metrics Lead (FTC)</t>
  </si>
  <si>
    <t>Shahid A.</t>
  </si>
  <si>
    <t>Digital and eCommerce Manager</t>
  </si>
  <si>
    <t>Seth DeLand</t>
  </si>
  <si>
    <t>Product Marketing  Manager - Data Analytics</t>
  </si>
  <si>
    <t>MathWorks</t>
  </si>
  <si>
    <t>Kirk Amidon</t>
  </si>
  <si>
    <t>Sr Marketing Analyst</t>
  </si>
  <si>
    <t>Yelena Kvartenko</t>
  </si>
  <si>
    <t>Adrian Ramos</t>
  </si>
  <si>
    <t>Senior Manager of Web Analytics and Marketing Operations</t>
  </si>
  <si>
    <t>James M.</t>
  </si>
  <si>
    <t>Managr, Markeing Sales Forecasting &amp; Analytics</t>
  </si>
  <si>
    <t>Kaan Karakas</t>
  </si>
  <si>
    <t>Technical Marketing Strategy &amp; Analytics Manager</t>
  </si>
  <si>
    <t>Sam Rasmussen</t>
  </si>
  <si>
    <t>Paul Simon</t>
  </si>
  <si>
    <t>Group Director Analytics</t>
  </si>
  <si>
    <t>Synopsys Inc</t>
  </si>
  <si>
    <t>Dylan Rogers</t>
  </si>
  <si>
    <t>Senior Marketing Manager, Data Analytics</t>
  </si>
  <si>
    <t>Zachary MacLean</t>
  </si>
  <si>
    <t>National Director Business</t>
  </si>
  <si>
    <t>GoWireless, Inc.</t>
  </si>
  <si>
    <t>Matthew Bloise</t>
  </si>
  <si>
    <t>Green Tweed</t>
  </si>
  <si>
    <t>Derek Whitworth</t>
  </si>
  <si>
    <t>Managing Director, Marketing &amp; Loyalty Optimization</t>
  </si>
  <si>
    <t>david greene</t>
  </si>
  <si>
    <t>Director Sales/Marketing Analytics and Forecasting</t>
  </si>
  <si>
    <t>Legrand, North America</t>
  </si>
  <si>
    <t>Ramez Petrus</t>
  </si>
  <si>
    <t>Cooper Tire &amp; Rubber Company</t>
  </si>
  <si>
    <t>Tim-Fabien Pohlmann</t>
  </si>
  <si>
    <t>Director of Marketing Data Product</t>
  </si>
  <si>
    <t>Christine Hedeen</t>
  </si>
  <si>
    <t>Assistant Category Manager - National Merchandising</t>
  </si>
  <si>
    <t>Albertsons</t>
  </si>
  <si>
    <t>Marijke Wiersma</t>
  </si>
  <si>
    <t>Javier Godoy</t>
  </si>
  <si>
    <t xml:space="preserve">Senior Manager - Client Solutions Advanced Analytics </t>
  </si>
  <si>
    <t>Ann Nguyen</t>
  </si>
  <si>
    <t>Animesh Poddar</t>
  </si>
  <si>
    <t>Senior Director, Commercial Analytics &amp; Forecasting</t>
  </si>
  <si>
    <t>DBV</t>
  </si>
  <si>
    <t>Nikhil Sikka</t>
  </si>
  <si>
    <t>Associate Director, Product Analytics and Data Science</t>
  </si>
  <si>
    <t>Konstantinos Kattidis</t>
  </si>
  <si>
    <t>Team Lead Performance &amp; Analytics</t>
  </si>
  <si>
    <t>Eric Fiolkoski</t>
  </si>
  <si>
    <t>TurningPoint</t>
  </si>
  <si>
    <t>Sarah Feldman</t>
  </si>
  <si>
    <t>Truebill</t>
  </si>
  <si>
    <t>Mohamed Elamine TRABELSI</t>
  </si>
  <si>
    <t xml:space="preserve">Plastic Omnium </t>
  </si>
  <si>
    <t>Yanmin Ye</t>
  </si>
  <si>
    <t xml:space="preserve"> Marketing Analytics Manager</t>
  </si>
  <si>
    <t>AMERICAN EAGLE OUTFITTERS</t>
  </si>
  <si>
    <t>Joan Heaney</t>
  </si>
  <si>
    <t>Duygu Dagli</t>
  </si>
  <si>
    <t>Inhwan Kim</t>
  </si>
  <si>
    <t>Data &amp; Marketing Science Team Lead</t>
  </si>
  <si>
    <t>Innisfree</t>
  </si>
  <si>
    <t>Julie Grant</t>
  </si>
  <si>
    <t>Senior Data &amp; Analytics Manager</t>
  </si>
  <si>
    <t>Daniel Sears</t>
  </si>
  <si>
    <t>Director, Analytics and Reporting</t>
  </si>
  <si>
    <t>Boathouse</t>
  </si>
  <si>
    <t>Conor Maguire</t>
  </si>
  <si>
    <t>Madhukar Jadhav</t>
  </si>
  <si>
    <t>Advisor, Enterprise Analytics</t>
  </si>
  <si>
    <t>Huansha (Melissa) Wang</t>
  </si>
  <si>
    <t>Data Science Manager, Economic Insights</t>
  </si>
  <si>
    <t>Guven Agas</t>
  </si>
  <si>
    <t>Analytics City</t>
  </si>
  <si>
    <t>Amina Riaz</t>
  </si>
  <si>
    <t>Tracy Carvalho</t>
  </si>
  <si>
    <t>Today</t>
  </si>
  <si>
    <t>T-1</t>
  </si>
  <si>
    <t>Prospection</t>
  </si>
  <si>
    <t>Others</t>
  </si>
  <si>
    <t>Total</t>
  </si>
  <si>
    <t>start</t>
  </si>
  <si>
    <t>end</t>
  </si>
  <si>
    <t>total networkdays</t>
  </si>
  <si>
    <t>Acceptance</t>
  </si>
  <si>
    <t>Acceptance Rate</t>
  </si>
  <si>
    <t>Last analysis update: Oct 22, 2021</t>
  </si>
  <si>
    <t>Number of Leads</t>
  </si>
  <si>
    <t>Unknown</t>
  </si>
  <si>
    <t>Positive_FS %</t>
  </si>
  <si>
    <t>Unkown</t>
  </si>
  <si>
    <t>Total Deals in Pipeline from LI</t>
  </si>
  <si>
    <t>Demo from LI</t>
  </si>
  <si>
    <t>Won from LI</t>
  </si>
  <si>
    <t>Lost from LI</t>
  </si>
  <si>
    <t>Ad Council</t>
  </si>
  <si>
    <t>At Home</t>
  </si>
  <si>
    <t>Autodesk-US</t>
  </si>
  <si>
    <t>Bunnings Group Limited</t>
  </si>
  <si>
    <t>Clorox Services Company</t>
  </si>
  <si>
    <t>Cossette</t>
  </si>
  <si>
    <t>Greenhouse</t>
  </si>
  <si>
    <t>Havas Media_US</t>
  </si>
  <si>
    <t>Mediassociates</t>
  </si>
  <si>
    <t>OC&amp;C</t>
  </si>
  <si>
    <t>Visa_US</t>
  </si>
  <si>
    <t>Year</t>
  </si>
  <si>
    <t>Revenue in USD</t>
  </si>
  <si>
    <t>Number of Follow Ups</t>
  </si>
  <si>
    <t>LI_Connection Status</t>
  </si>
  <si>
    <t>Leads' Database Guideline</t>
  </si>
  <si>
    <t>Column Name</t>
  </si>
  <si>
    <t>Description</t>
  </si>
  <si>
    <t>Cell Format</t>
  </si>
  <si>
    <t>Just mention the date of the invitation sent date</t>
  </si>
  <si>
    <t>Date format: MM/DD/YYYY</t>
  </si>
  <si>
    <t>clearbit</t>
  </si>
  <si>
    <r>
      <t xml:space="preserve">The name of the owner who sent the invitation or did a follow up for old salespersons (Mahmoud, Sirine or Blank).
</t>
    </r>
    <r>
      <rPr>
        <sz val="11"/>
        <color rgb="FFFF0000"/>
        <rFont val="Calibri Light"/>
        <family val="2"/>
      </rPr>
      <t>Do not mention your name if no action was made on the lead.</t>
    </r>
  </si>
  <si>
    <t>Text Format</t>
  </si>
  <si>
    <t>Lead Full Name</t>
  </si>
  <si>
    <t>To be selected from the dropdown list ONLY
Note: if for example a client is from LATAM or Canada then he's part for America continent</t>
  </si>
  <si>
    <t>Please mention the country/ state where the lead is working at and not the city</t>
  </si>
  <si>
    <t>To be selected from the dropdown list ONLY</t>
  </si>
  <si>
    <t>Please mention the date only and your notes in the further details section</t>
  </si>
  <si>
    <t>Response_Date</t>
  </si>
  <si>
    <t>More than 10</t>
  </si>
  <si>
    <t>Please mention any comments or notes you'd like to share wbout the lead.
Also, please mention a small reason why you consider a deal as relevant or not relevant.</t>
  </si>
  <si>
    <t>Note: Please do not use any colors in the excel file unless we as a sales team agreed on - The only colors that could be viewed are part of  the conditional formating.</t>
  </si>
  <si>
    <t>Region Formula=</t>
  </si>
  <si>
    <t>=IF(OR(J2="Connecticut",J2="Maine",J2="Massachusetts",J2="New Hampshire",J2="New Jersey",J2="New York",J2="Pennsylvania",J2="Rhode Island",J2="Vermont"),"The North-East",IF(OR(J2="North Dakota",J2="South Dakota",J2="Minnesota",J2="Wisconsin",J2="Nebraska",J2="Iowa",J2="Kansas",J2="Missouri",J2="Illinois",J2="Indiana",J2="Michigan",J2="Ohio"),"The Mid-West",IF(OR(J2="Washington",J2="Montana",J2="Idaho",J2="Wyoming",J2="Oregon",J2="Nevada",J2="Utah",J2="Colorado",J2="California",J2="Arizona",J2="New Mexico"),"The West",IF(OR(J2="Texas",J2="Oklahoma",J2="Arkansas",J2="Louisiana",J2="Tennessee",J2="Kentucky",J2="Virginia",J2="West Virginia",J2="North Carolina",J2="South Carolina",J2="Georgia",J2="Alabama",J2="Mississippi",J2="Florida",J2="Maryland",J2="Delaware"),"The South",IF(OR(J2="Russia",J2="Ukraine",J2="Poland",J2="Romania",J2="Czech Republic",J2="Hungary",J2="Belarus",J2="Bulgaria",J2="Slovakia",J2="Moldova"),"Eastern Europe",IF(OR(J2="Nova Scotia",J2="Halifax",J2="Toronto",J2="Montreal")," Central Canada",IF(OR(J2="Quebec",J2="Ontario",J2="Toronto",J2="Montreal")," Central Canada",IF(OR(J2="British Columbia",J2="Victoria",J2="Vancouver")," West Coast Canada",IF(OR(J2="Ottawa")," Capital of Canada",IF(OR(J2="Manitoba",J2="Saskatchewan",J2="Alberta",J2="Winnipeg",J2="Edmonton",J2="Calgary"),"Prairie Provinces Canada",IF(OR(J2="United Kingdom",J2="Sweden",J2="Denmark",J2="Finland",J2="Norway",J2="Ireland",J2="Lithuania",J2="Latvia",J2="Estonia",J2="Iceland"),"Northern Europe",IF(OR(J2="Italy",J2="Spain",J2="Greece",J2="Portugal",J2="Serbia",J2="Croatia",J2="Bosnia and Herzegovina",J2="Albania",J2="North Macedonia",J2="Slovenia",J2="Montenegro",J2="Malta",J2="Andorra",J2="San Marino"),"Southern Europe",IF(OR(J2="Australia",J2="Papua New Guinea",J2="New Zealand",J2="Fiji",J2="Solomon Islands",J2="Vanuatu",J2="Samoa",J2="Kiribati",J2="Federated States of Micronesia",J2="Tonga",J2="Marshall Islands",J2="Palau",J2="Tuvalu",J2="Nauru"),"Oceania",IF(OR(J2="Germany",J2="France",J2="Netherlands",J2="Belgium",J2="Austria",J2="Switzerland",J2="Luxembourg",J2="Monaco",J2="Liechtenstein"),"Western Europe",IF(OR(J2="China",J2="India",J2="Kazakhstan",J2="Saudi Arabia",J2="Iran",J2="Mongolia",J2="Indonesia",J2="Pakistan",J2="Turkey",J2="Myanmar",J2="Afghanistan",J2="Yemen",J2="Thailand",J2="Turkmenistan",J2="Uzbekistan",J2="Iraq",J2="Japan",J2="Vietnam",J2="Malaysia",J2="Oman",J2="Philippines",J2="Laos",J2="Kyrgyzstan",J2="Syria",J2="Cambodia",J2="Bangladesh",J2="Nepal",J2="Tajikistan",J2="North Korea",J2="South Korea",J2="Jordan",J2="Azerbaijan",J2="United Arab Emirates",J2="Georgia",J2="Sri Lanka",J2="Bhutan",J2="Taiwan",J2="Armenia",J2="Palestine",J2="Kuwait",J2="Timor-Leste",J2="Qatar",J2="Lebanon",J2="Cyprus",J2="Brunei",J2="Bahrain",J2="Singapore",J2="Maldives"),"Asia","NA")))))))))))))))</t>
  </si>
  <si>
    <t>(All)</t>
  </si>
  <si>
    <t>Count of Invitation Sent Date</t>
  </si>
  <si>
    <t>Column Labels</t>
  </si>
  <si>
    <t>Row Labels</t>
  </si>
  <si>
    <t>(blank)</t>
  </si>
  <si>
    <t>Grand Total</t>
  </si>
  <si>
    <t>Creative_Agency</t>
  </si>
  <si>
    <t>N°</t>
  </si>
  <si>
    <t>Person</t>
  </si>
  <si>
    <t xml:space="preserve">  Account</t>
  </si>
  <si>
    <t>Region</t>
  </si>
  <si>
    <t>LinkedIn connection</t>
  </si>
  <si>
    <t>Message Date</t>
  </si>
  <si>
    <t>Days Until Follow Up</t>
  </si>
  <si>
    <t>Follow Up 1</t>
  </si>
  <si>
    <t>Follow Up 2</t>
  </si>
  <si>
    <t>Follow Up 3</t>
  </si>
  <si>
    <t>E-mail</t>
  </si>
  <si>
    <t>Associate Consultant</t>
  </si>
  <si>
    <t>ILUMEO Data Science Company</t>
  </si>
  <si>
    <t>"Yes, lets talk!"</t>
  </si>
  <si>
    <t>Sales Analyst - Purina Pet Care</t>
  </si>
  <si>
    <t>Cesar Espana</t>
  </si>
  <si>
    <t>Business Intelligence and Analytics Senior Manager</t>
  </si>
  <si>
    <t>Head of Analytics Latin America</t>
  </si>
  <si>
    <t xml:space="preserve">camilo.cardenas@initiative.com </t>
  </si>
  <si>
    <t>Domenico Massareto</t>
  </si>
  <si>
    <t>Chief Creative Officer</t>
  </si>
  <si>
    <t>Director of Digital Advertising</t>
  </si>
  <si>
    <t>João Teixeira de Carvalho</t>
  </si>
  <si>
    <t>Co-Founder and CEO</t>
  </si>
  <si>
    <t>Hands</t>
  </si>
  <si>
    <t>Fernanda Ribeiro</t>
  </si>
  <si>
    <t>Marketing And Advertising Manager</t>
  </si>
  <si>
    <t>Imaginarium</t>
  </si>
  <si>
    <t>22/11/2019</t>
  </si>
  <si>
    <t>"Hello ramla, in this moment Is no, but in future I can be."</t>
  </si>
  <si>
    <t>Advertising</t>
  </si>
  <si>
    <t>Director Analytics and Business Intelligence - CDO</t>
  </si>
  <si>
    <t>Head of Growth &amp; Analytics</t>
  </si>
  <si>
    <t>Falabella Retail</t>
  </si>
  <si>
    <t xml:space="preserve">aechavarria@falabella.cl </t>
  </si>
  <si>
    <t>Data Analyst - Analytics &amp; Data Science</t>
  </si>
  <si>
    <t>César Benitez</t>
  </si>
  <si>
    <t>Latin America Analytics and Insights Director</t>
  </si>
  <si>
    <t>"Ramla, sure. Lets talk to learn more"</t>
  </si>
  <si>
    <t>Clear Channel International</t>
  </si>
  <si>
    <t>"However, I’m not interested at the moment."</t>
  </si>
  <si>
    <t xml:space="preserve">valquiria.serpa@jcdecaux.com </t>
  </si>
  <si>
    <t>"Hello! But it’s not a good time.. maybe later we can check on something but probably after July. Stay safe and healthy!"</t>
  </si>
  <si>
    <t>Head of Marketing Expedia Latin America, France, Spain and Italy</t>
  </si>
  <si>
    <t>Andres Zurita</t>
  </si>
  <si>
    <t>Director Of Analytics, Ecuador</t>
  </si>
  <si>
    <t>Ecuador</t>
  </si>
  <si>
    <t>Andres.zurita@umww.com</t>
  </si>
  <si>
    <t>"Hi Ramla, please email me at Andres.zurita@umww.com"</t>
  </si>
  <si>
    <t>Head Manager Perfomance</t>
  </si>
  <si>
    <t>We are already in contact with them in Germany</t>
  </si>
  <si>
    <t>Pepsi and H2OH! Head of Marketing Brazil</t>
  </si>
  <si>
    <t>Vice President Insights and Analytics LATAM</t>
  </si>
  <si>
    <t>Alejandro Melo</t>
  </si>
  <si>
    <t>Head of Business Intelligence - Analytics and Insights Mexico</t>
  </si>
  <si>
    <t>Marcos Bauer Antunes Lima</t>
  </si>
  <si>
    <t>Analytics &amp; Insights and Category Management Associate Director</t>
  </si>
  <si>
    <t>"Hello, yes, we are interested. Could you schedulle it with my Media Manager? Her name is Camila Sousa +55 (11) 99899-4867  Thanks"</t>
  </si>
  <si>
    <t>Camila Sousa</t>
  </si>
  <si>
    <t>Media Analytics &amp; Insights Manager</t>
  </si>
  <si>
    <t>"I understand the regional team (Andreina Benezra) is in contact with you guys to run a pilot..."</t>
  </si>
  <si>
    <t>Senior Marketing Manager | Media Strategy</t>
  </si>
  <si>
    <t>Marketing Services Manager Mexico y Centro América. Media &amp; Digital Manager</t>
  </si>
  <si>
    <t>Global Marketing Manager Stayfree/Carefree &amp; Femcare Sustainability lead</t>
  </si>
  <si>
    <t>Head of Strategy &amp; Insights PLF Division Brasil</t>
  </si>
  <si>
    <t>"...Of course I am interested I talk to you, but what I don’t know is the real possibility to make some business with your company, If you want to talk with me . It will be a pleasure to meet you"</t>
  </si>
  <si>
    <t>Emilio Serra Ramos</t>
  </si>
  <si>
    <t>Head of Data Science Innovation &amp; Analytics</t>
  </si>
  <si>
    <t>Antonela Seveso</t>
  </si>
  <si>
    <t>Data and analytics Manager - Client Mars</t>
  </si>
  <si>
    <t>Francisco J. Romo Páez</t>
  </si>
  <si>
    <t>CocaCola Analytics Manager</t>
  </si>
  <si>
    <t>Juan Pablo de Velasco García</t>
  </si>
  <si>
    <t xml:space="preserve">
TitleHead Of Business Analytics &amp; Marketing Center of Excellence</t>
  </si>
  <si>
    <t>Coca Cola FEMSA</t>
  </si>
  <si>
    <t>José Luis Ortega</t>
  </si>
  <si>
    <t>Head Of Marketing Services</t>
  </si>
  <si>
    <t xml:space="preserve">Grupo Herdez  </t>
  </si>
  <si>
    <t xml:space="preserve">jloh@herdez.com </t>
  </si>
  <si>
    <t>Hello, please write me to jloh@herdez.com and we can follow the conversation, thanks!</t>
  </si>
  <si>
    <t>Natalia Arias Bayardo</t>
  </si>
  <si>
    <t>Marketing Analytics &amp; Data for Latin America</t>
  </si>
  <si>
    <t>"Not interested right now thank you very much"</t>
  </si>
  <si>
    <t>Gerardo Chagoyan</t>
  </si>
  <si>
    <t>Head of Marketing Analytics - Latam</t>
  </si>
  <si>
    <t>"Thank you for your transparency. Unfortunately at Uber, we have and continue to develop internally our own MMM and it's part of the roadmap of the Global Data Science team. "</t>
  </si>
  <si>
    <t>Georgios (Jorge) Selianitis</t>
  </si>
  <si>
    <t>MiUniMatch</t>
  </si>
  <si>
    <t>"No, thank you"</t>
  </si>
  <si>
    <t>Christopher Eduardo Rosas Chávez</t>
  </si>
  <si>
    <t>Data &amp; Insights Grupo LALA</t>
  </si>
  <si>
    <t>Integrated Media Strategy, Head of LATAM</t>
  </si>
  <si>
    <t>Iván Michel Hernández Paredes</t>
  </si>
  <si>
    <t>Data Analytics Executive</t>
  </si>
  <si>
    <t>Mercosul Head of Insights &amp; Analytics</t>
  </si>
  <si>
    <t>Fernando Gancho Portella</t>
  </si>
  <si>
    <t>Merchandise Specialist</t>
  </si>
  <si>
    <t>"Actually, I'm not working in CRM &amp; Marketing anymore and, as much as I know, Pandora has a global contract with an agency to have Marketing Mix Modeling analysis and recommendations.
Unfortunately, I don't have a positive answer to you right now."</t>
  </si>
  <si>
    <t>Aurélien Lohrer</t>
  </si>
  <si>
    <t>Betcris</t>
  </si>
  <si>
    <t>Costa Rica</t>
  </si>
  <si>
    <t>"Thanks for your message. But no sorry too much on our plate for now."</t>
  </si>
  <si>
    <t>Junior Alves</t>
  </si>
  <si>
    <t>Senior Data and Analytics Manager</t>
  </si>
  <si>
    <t>Talita Alves</t>
  </si>
  <si>
    <t>Analista de Marketing Performance Sênior</t>
  </si>
  <si>
    <t>Contabilizei</t>
  </si>
  <si>
    <t>Doesn't speak english</t>
  </si>
  <si>
    <t>"Sorry I don't speak english"</t>
  </si>
  <si>
    <t>Alessandro Moraes</t>
  </si>
  <si>
    <t>Cadreon</t>
  </si>
  <si>
    <t>Victor Shim</t>
  </si>
  <si>
    <t>Data Analytics Director</t>
  </si>
  <si>
    <t>Vitrio</t>
  </si>
  <si>
    <t>"No Ramla"</t>
  </si>
  <si>
    <t>Suzane Dirami</t>
  </si>
  <si>
    <t>Head of Marketing &amp; BI</t>
  </si>
  <si>
    <t>Dress &amp; Go</t>
  </si>
  <si>
    <t>Haroldo Gobbo</t>
  </si>
  <si>
    <t>Diretor de BI - Data and Analytics Center</t>
  </si>
  <si>
    <t xml:space="preserve">Cheil </t>
  </si>
  <si>
    <t>"Hi Ramla, apologize my delay. I am in a biz trip until next week. Let's try to talk in 2 weeks"</t>
  </si>
  <si>
    <t>Luis Henrique da Silva</t>
  </si>
  <si>
    <t>Head of Market Intelligence</t>
  </si>
  <si>
    <t>Falconi</t>
  </si>
  <si>
    <t>Leandro Belisario</t>
  </si>
  <si>
    <t>Head of Operations and Analytics Solutions</t>
  </si>
  <si>
    <t>Sintec</t>
  </si>
  <si>
    <t>"Dear Ramla, Today this area is centralized in Mexico in my company. You can try to talk with Arjan, marketing responsible. Best Regards,"</t>
  </si>
  <si>
    <t>Arjan Shahani </t>
  </si>
  <si>
    <t>Marketing and Strategic Planning Director</t>
  </si>
  <si>
    <t>Marcos Chignalia</t>
  </si>
  <si>
    <t>Head of Growth / User Behavior Analytics / Customer Success</t>
  </si>
  <si>
    <t>Banco PAN</t>
  </si>
  <si>
    <t>André Martins</t>
  </si>
  <si>
    <t>AMARO</t>
  </si>
  <si>
    <t>João Paulo M. Cândido</t>
  </si>
  <si>
    <t>Head of Business and Performance Marketing</t>
  </si>
  <si>
    <t>Rentcars.com</t>
  </si>
  <si>
    <t>Renato Mott</t>
  </si>
  <si>
    <t>Head of Marketing &amp; Innovation</t>
  </si>
  <si>
    <t>Marcos Piñeiro Pearson</t>
  </si>
  <si>
    <t>Director de Marketing Intelligence</t>
  </si>
  <si>
    <t>"Hi Ramla! Thanks for the info, but i'm not currently interested in the service. We'll keep in touch for future needs. Kind Regards, Marcos."</t>
  </si>
  <si>
    <t>Felipe López Miranda</t>
  </si>
  <si>
    <t>Jefe de Marketing | Marketing digital</t>
  </si>
  <si>
    <t>Agencia RP</t>
  </si>
  <si>
    <t>"No, thank you... Regards!"</t>
  </si>
  <si>
    <t>Guillermo Rodríguez</t>
  </si>
  <si>
    <t>Rafael Nascimento</t>
  </si>
  <si>
    <t>Analista de Marketing Sênior</t>
  </si>
  <si>
    <t>MSC Mediterranean Shipping Company</t>
  </si>
  <si>
    <t>Milena Santana</t>
  </si>
  <si>
    <t>SIMON</t>
  </si>
  <si>
    <t>Donato Ramos</t>
  </si>
  <si>
    <t>Paola Peralta Itúrburu</t>
  </si>
  <si>
    <t>Directora de Marketing</t>
  </si>
  <si>
    <t>Platino Marketing Promocional</t>
  </si>
  <si>
    <t>Erika Medici</t>
  </si>
  <si>
    <t>AXA no Brasil</t>
  </si>
  <si>
    <t>"Tks for your contact. We are already working with publicis. Erika"</t>
  </si>
  <si>
    <t>Rodrigo Shimizu</t>
  </si>
  <si>
    <t>B2B Marketing Director / B2B Chief Marketing Officer</t>
  </si>
  <si>
    <t>Oi S.A</t>
  </si>
  <si>
    <t>Luiz Gonzaga</t>
  </si>
  <si>
    <t>Diretor de marketing</t>
  </si>
  <si>
    <t>Coca Cola Andina Brasil</t>
  </si>
  <si>
    <t>Stefano Bagatim</t>
  </si>
  <si>
    <t>Agency &amp; Partner Marketing Specialist - LATAM</t>
  </si>
  <si>
    <t>Pedro Merizalde</t>
  </si>
  <si>
    <t>Customer Marketing Organization Head</t>
  </si>
  <si>
    <t>Danone Dairy</t>
  </si>
  <si>
    <t>Tabata Imbriaco</t>
  </si>
  <si>
    <t>Geovany Fortunato</t>
  </si>
  <si>
    <t>Analista de marketing sênior</t>
  </si>
  <si>
    <t>Central Foods Ltda - Distribuidora de Alimentos e Bebidas</t>
  </si>
  <si>
    <t>Giulia Calabrez</t>
  </si>
  <si>
    <t>Analista de Marketing Pleno - Sazonais</t>
  </si>
  <si>
    <t>Kopenhagen e Chocolates Brasil Cacau (Grupo CRM)</t>
  </si>
  <si>
    <t>Renzo Cornejo Rojas</t>
  </si>
  <si>
    <t>Analista Senior Wong y Metro Marketing</t>
  </si>
  <si>
    <t>Cencosud S.A.</t>
  </si>
  <si>
    <t>Renan Soares Fernandes</t>
  </si>
  <si>
    <t>Gerente de Marketing</t>
  </si>
  <si>
    <t>Suzano Papel e Celulose</t>
  </si>
  <si>
    <t>Mariana Ferrara</t>
  </si>
  <si>
    <t>Analista de Marketing</t>
  </si>
  <si>
    <t>Choperia Baden Baden</t>
  </si>
  <si>
    <t>Monica M. Noronha</t>
  </si>
  <si>
    <t>CMO - Marketing Director</t>
  </si>
  <si>
    <t>Grupo Technos S/A</t>
  </si>
  <si>
    <t>Rodrigo Krebs</t>
  </si>
  <si>
    <t>VP OF MARKETING</t>
  </si>
  <si>
    <t>AUTO SUMMIT GROUP</t>
  </si>
  <si>
    <t>"No, Ramos thanks for the offering"</t>
  </si>
  <si>
    <t>Ignacio Inda</t>
  </si>
  <si>
    <t>MARS Cono Sur</t>
  </si>
  <si>
    <t>Julián Martínez Aragón</t>
  </si>
  <si>
    <t>Director de marketing &amp; Ecommerce</t>
  </si>
  <si>
    <t>Healthy America</t>
  </si>
  <si>
    <t>Ana Cristina Antunes</t>
  </si>
  <si>
    <t>Mercado Bitcoin</t>
  </si>
  <si>
    <t>Luís Fernando Iannini Alves Gomes</t>
  </si>
  <si>
    <t>Marketing Senior Manager</t>
  </si>
  <si>
    <t>Bauducco</t>
  </si>
  <si>
    <t xml:space="preserve">luisfi@bauducco.com.br </t>
  </si>
  <si>
    <t>"Being 100% honest, we are already working using a demanding forecasting tool which gives us a historical analysis based on our marketing plans. Anyway, we are always interested in making evolutions in our methods/tools. So I would be interested in receiving a briefly presentation of you Would you send me some material in my email, please? luisfi@bauducco.com.br</t>
  </si>
  <si>
    <t>Mariana Villela de Carvalho</t>
  </si>
  <si>
    <t>Ana Paula Quaresma</t>
  </si>
  <si>
    <t>Marilla Pinto Prata Lima do Amaral Mesquita</t>
  </si>
  <si>
    <t>Head de Marketing Brasil - Mustela</t>
  </si>
  <si>
    <t>Laboratoires Expanscience</t>
  </si>
  <si>
    <t>Weverton Guedes</t>
  </si>
  <si>
    <t>Director of Data &amp; Performance</t>
  </si>
  <si>
    <t>REF+</t>
  </si>
  <si>
    <t>Bruna Feijó Biasuz</t>
  </si>
  <si>
    <t>Multilab</t>
  </si>
  <si>
    <t>Rafael Ferreira</t>
  </si>
  <si>
    <t>Claro</t>
  </si>
  <si>
    <t>Lucía Benito</t>
  </si>
  <si>
    <t>Jr Brand Manager</t>
  </si>
  <si>
    <t>Godrej Consumer Products Limited</t>
  </si>
  <si>
    <t>Gabriel Ferrari</t>
  </si>
  <si>
    <t>Lilian Reis</t>
  </si>
  <si>
    <t>Ducoco</t>
  </si>
  <si>
    <t>Marcos Santos</t>
  </si>
  <si>
    <t>Director of Marketing and Analyst/Advisor Relations, Latin America</t>
  </si>
  <si>
    <t>Rodrigo Von Unger</t>
  </si>
  <si>
    <t>Senior Regional Marketing Director LATAM &amp; Canada</t>
  </si>
  <si>
    <t>Marcelo Miranda</t>
  </si>
  <si>
    <t>CCO/CMO - Vice President, Sales &amp; Marketing</t>
  </si>
  <si>
    <t>Iguatemi Empresa de Shopping Centers</t>
  </si>
  <si>
    <t>Bruno Lucian</t>
  </si>
  <si>
    <t>Data expert</t>
  </si>
  <si>
    <t>Cognitivo.ai</t>
  </si>
  <si>
    <t>Dárcio Lemos</t>
  </si>
  <si>
    <t>Tecnisa</t>
  </si>
  <si>
    <t>Marco Bonamichi</t>
  </si>
  <si>
    <t>"OK. Yes"</t>
  </si>
  <si>
    <t>Guilherme Lopasso</t>
  </si>
  <si>
    <t>Predicta</t>
  </si>
  <si>
    <t>Ricardo Molero</t>
  </si>
  <si>
    <t>Ponto Futuro</t>
  </si>
  <si>
    <t>Mariana Assuncao</t>
  </si>
  <si>
    <t>Creditas</t>
  </si>
  <si>
    <t>Genildo Dantas</t>
  </si>
  <si>
    <t>TEx</t>
  </si>
  <si>
    <t>Evandro Armelin</t>
  </si>
  <si>
    <t>Pablo Sáez</t>
  </si>
  <si>
    <t>Head of Americas Data &amp; Analytics</t>
  </si>
  <si>
    <t>Elder Carvalho</t>
  </si>
  <si>
    <t>Analytics &amp; Data Coordinator</t>
  </si>
  <si>
    <t>Localiza Hertz</t>
  </si>
  <si>
    <t>Claudio Vitor Estevão</t>
  </si>
  <si>
    <t>Geovani Altacho</t>
  </si>
  <si>
    <t>Business Analytics &amp; Big Data Project Manager</t>
  </si>
  <si>
    <t>BlueShift Brasil</t>
  </si>
  <si>
    <t>Leonardo Brochado da Silva</t>
  </si>
  <si>
    <t>BI Analytics and Big Data Senior Manager</t>
  </si>
  <si>
    <t>"Sorry Jarrar. Nowadays I have moved to Portugal to a Telco in a Data Analytics Manager position. I am in a initial phase. So for me it is not the best time to talk about. Maybe in future ok? Thank you for your attention."</t>
  </si>
  <si>
    <t>Carlos Yoshio Takeyama</t>
  </si>
  <si>
    <t>Advanced Analytics Senior Manager, BI &amp; Big Data</t>
  </si>
  <si>
    <t>Telefônica Brasil</t>
  </si>
  <si>
    <t>Leandro Alves</t>
  </si>
  <si>
    <t>Méliuz</t>
  </si>
  <si>
    <t>Rodrigo Cilento</t>
  </si>
  <si>
    <t>Senior Business Intelligence - SalesForce Manager</t>
  </si>
  <si>
    <t>"Hi Ramla, thanks for reaching out, but I am not interested at this moment."</t>
  </si>
  <si>
    <t>Marcella Macedo</t>
  </si>
  <si>
    <t>Key-Account-Manager</t>
  </si>
  <si>
    <t>Massima Frog - IT Management Solutions</t>
  </si>
  <si>
    <t>Everton Lourenço</t>
  </si>
  <si>
    <t>Gerente Sênior de Dados e Analytics</t>
  </si>
  <si>
    <t>Magazine Luiza</t>
  </si>
  <si>
    <t>Marcos Eidi Yonamine</t>
  </si>
  <si>
    <t>Gerente de CRM, Marketing, Analytics &amp; UX</t>
  </si>
  <si>
    <t>Monique Reis</t>
  </si>
  <si>
    <t>Coordenadora de Business Analytics</t>
  </si>
  <si>
    <t>Rafael Schuch Barcellos</t>
  </si>
  <si>
    <t>Coordenador de CRM - Produtos Financeiros</t>
  </si>
  <si>
    <t>"I'd like to set up our call, so I can better understand the value proposition of your offer. Is next week good for you? I'll probably have availability on monday or tuesday. Please, let me know when works best for you.Best regards."</t>
  </si>
  <si>
    <t>Gustavo Gerolamo</t>
  </si>
  <si>
    <t>VR Beneficios</t>
  </si>
  <si>
    <t>Patricia Koncz R Coelho</t>
  </si>
  <si>
    <t>Gerente de CRM, Performance e Analytics</t>
  </si>
  <si>
    <t>Raia Drogasil S/A</t>
  </si>
  <si>
    <t>Pedro Miguel Pereira</t>
  </si>
  <si>
    <t>Global Chief Data Scientist | Big Data Architect Leader | Machine Learning Expert</t>
  </si>
  <si>
    <t>Lucas Pedote</t>
  </si>
  <si>
    <t>Head and Heart of Data Analysis</t>
  </si>
  <si>
    <t>iFood</t>
  </si>
  <si>
    <t>"Hi Ramla! Thanks for the honesty! lol We are not focusing now on partnerships for increasing our analytical power. Thank you!"</t>
  </si>
  <si>
    <t>Flávio Stecca</t>
  </si>
  <si>
    <t>Yan Zeng, Ph.D</t>
  </si>
  <si>
    <t>Head of Data Insights and Analytics</t>
  </si>
  <si>
    <t>Viviane Oliveira, MSc.</t>
  </si>
  <si>
    <t>João Neri</t>
  </si>
  <si>
    <t>Head of Data Governance</t>
  </si>
  <si>
    <t>Easynvest</t>
  </si>
  <si>
    <t>Cleibson Almeida</t>
  </si>
  <si>
    <t>Gestor de dados</t>
  </si>
  <si>
    <t>Olist</t>
  </si>
  <si>
    <t>Luiz Arakaki</t>
  </si>
  <si>
    <t>Head Of Data</t>
  </si>
  <si>
    <t>Liv Up</t>
  </si>
  <si>
    <t>"No Ramla, thanks for the contact. Cheers,"</t>
  </si>
  <si>
    <t>Ricardo Scaff</t>
  </si>
  <si>
    <t>Ana Beatriz Padovan</t>
  </si>
  <si>
    <t>Marketing Coordinator</t>
  </si>
  <si>
    <t>Leticia Guiti</t>
  </si>
  <si>
    <t>Fernanda Lopez</t>
  </si>
  <si>
    <t>Analista de Inteligencia de vendas</t>
  </si>
  <si>
    <t>Enrico Martini</t>
  </si>
  <si>
    <t>South America Marketing Director</t>
  </si>
  <si>
    <t>Cleyton Oliveira</t>
  </si>
  <si>
    <t>Sales, Marketing &amp; Trade Marketing Director (Games &amp; Films - WBIE/WBHE)</t>
  </si>
  <si>
    <t>Andrea Salinas</t>
  </si>
  <si>
    <t>Director Marketing &amp; Innovation</t>
  </si>
  <si>
    <t>Hi ramla. Thanks for reaching me out. I have a person in my team that is dedicated to analitycs. You can talk with her valquiria.serpa@jcdecaux.com</t>
  </si>
  <si>
    <t>Annabella Santana</t>
  </si>
  <si>
    <t>Latin America Global Strategic Insights &amp; Analytics Director, Johnson &amp; Johnson</t>
  </si>
  <si>
    <t>Shopper Insights &amp; Analytics Associate Director</t>
  </si>
  <si>
    <t>:thumbsup:</t>
  </si>
  <si>
    <t>Uma Parvathy K.</t>
  </si>
  <si>
    <t>Director Data and Analytics, LatAm</t>
  </si>
  <si>
    <t>Lia de Lima</t>
  </si>
  <si>
    <t>Head Analytics and Insights</t>
  </si>
  <si>
    <t>Soraia Marioti</t>
  </si>
  <si>
    <t>Head of Pricing Insights &amp; Analytics</t>
  </si>
  <si>
    <t>We are already in contact with them</t>
  </si>
  <si>
    <t>Luiz Bonadia</t>
  </si>
  <si>
    <t>"Hi Ramla, Thanks for the approach. Currently I have contract obligations with another analytics vendor that ends next year. Maybe in the future?"</t>
  </si>
  <si>
    <t>Javier Delgado</t>
  </si>
  <si>
    <t>Marketing &amp; Trade Marketing Head Uruguay &amp; Paraguay</t>
  </si>
  <si>
    <t>Leandro Cardoso</t>
  </si>
  <si>
    <t>Business Analytics &amp; Data Quality Manager</t>
  </si>
  <si>
    <t>André Zanin</t>
  </si>
  <si>
    <t>Whisky Innovation Head</t>
  </si>
  <si>
    <t>Felipe Alfonso Morales Zamorano</t>
  </si>
  <si>
    <t>Analista de Marketing y Servicio al Cliente</t>
  </si>
  <si>
    <t>GABRICA S.A.S</t>
  </si>
  <si>
    <t>Martín Manuel Sastre</t>
  </si>
  <si>
    <t>Marketing and Strategy Manager - SOSA Region (Argentina, Bolivia, Brazil, Chile, Paraguay &amp; Uruguay)</t>
  </si>
  <si>
    <t>Valvoline Inc.</t>
  </si>
  <si>
    <t>Enzo Aldoney</t>
  </si>
  <si>
    <t>Consultor Analytic &amp; Especialista em BI</t>
  </si>
  <si>
    <t>Mutant</t>
  </si>
  <si>
    <t>"Dear Ramla, No."</t>
  </si>
  <si>
    <t>Bruno Francesco Martire</t>
  </si>
  <si>
    <t>Data Science &amp; Performance Manager</t>
  </si>
  <si>
    <t>Wooza Ventures</t>
  </si>
  <si>
    <t>Caio Gonçalves</t>
  </si>
  <si>
    <t>Marketing science Manager</t>
  </si>
  <si>
    <t>Tribal Worldwide</t>
  </si>
  <si>
    <t>"Hi Ramla, thanks for the honesty. But I don't have interest now"</t>
  </si>
  <si>
    <t>Gueber Oliveira</t>
  </si>
  <si>
    <t>Analista Senior de Marketing</t>
  </si>
  <si>
    <t>Daniela Carolina Donoso Silva</t>
  </si>
  <si>
    <t>Analista de marketing</t>
  </si>
  <si>
    <t>Vida Cámara</t>
  </si>
  <si>
    <t>Rodrigo Betalleluz</t>
  </si>
  <si>
    <t>Analista de Marketing y Ventas</t>
  </si>
  <si>
    <t>IMBAREX S.A.</t>
  </si>
  <si>
    <t>Jorge Alvarez</t>
  </si>
  <si>
    <t>Responsable de los Análisis de competencia publicitaria</t>
  </si>
  <si>
    <t>Sebastian Maldonado Mayorga</t>
  </si>
  <si>
    <t>Ariadna Communications Group</t>
  </si>
  <si>
    <t>Angelica Ma. Moreno Morales</t>
  </si>
  <si>
    <t>Head Data &amp; Analytics</t>
  </si>
  <si>
    <t>María Angélica Castillo Hernández</t>
  </si>
  <si>
    <t>Data Modelling &amp; Analytics Manager</t>
  </si>
  <si>
    <t>Dichter &amp; Neira</t>
  </si>
  <si>
    <t>Claudio (Ribeiro) Figueiredo</t>
  </si>
  <si>
    <t>Global Data and Analytics, Data Science Consultant</t>
  </si>
  <si>
    <t>RED - The Global SAP Solutions Provider</t>
  </si>
  <si>
    <t>Juliana Baptistelli</t>
  </si>
  <si>
    <t>Gerente de Data Analytics e Marketing Digital</t>
  </si>
  <si>
    <t>Daniel Olcay Espinoza</t>
  </si>
  <si>
    <t>Network Data and Innovation Manager</t>
  </si>
  <si>
    <t>LATAM Airlines</t>
  </si>
  <si>
    <t>Chile </t>
  </si>
  <si>
    <t>I'm not working on digital marketing at LATAM</t>
  </si>
  <si>
    <t>Bruno Furlanetto</t>
  </si>
  <si>
    <t>7D Analytics</t>
  </si>
  <si>
    <t>"Thanks, Ramla, but I'm not interested at the moment"</t>
  </si>
  <si>
    <t>Renata Castilho</t>
  </si>
  <si>
    <t>Elo7</t>
  </si>
  <si>
    <t>"Hi Ramla, how are you? Thanks for the transparency. I’m not looking for this kind of solution at this moment, but if it gains priority in the next few months, i’ll get in touch with you."</t>
  </si>
  <si>
    <t>Silvia Abe do McZêra</t>
  </si>
  <si>
    <t>Strategy &amp; Insights Manager</t>
  </si>
  <si>
    <t>Natália Calixto</t>
  </si>
  <si>
    <t>Head of Consumer Insights, Data &amp; Analytics Latam</t>
  </si>
  <si>
    <t>Luis Gama</t>
  </si>
  <si>
    <t>Global Data Science &amp; Analytics Manager</t>
  </si>
  <si>
    <t>Alexandre Terada</t>
  </si>
  <si>
    <t>"We already have in company global partnership with another vendor."</t>
  </si>
  <si>
    <t>Jorge Ignacio Nuñez Sabal</t>
  </si>
  <si>
    <t>Business Analysis Manager - South LAO (Short Term Position / double hatting with FP&amp;A COE)</t>
  </si>
  <si>
    <t>Lina Cabarique</t>
  </si>
  <si>
    <t>Herwing Delardo Livingston Perez</t>
  </si>
  <si>
    <t>"Let me tell you about the analysis and data management in Cabify Colombia. The whole decision about data and analysis tools is to make it for the global team in Spain. The local scope cannot make a decision about it. Therefore, you need to contact the global team."</t>
  </si>
  <si>
    <t>Francisco Ortiz</t>
  </si>
  <si>
    <t>Revenue Growth &amp; Analytics Head West Andean, Central America &amp; Caribbean</t>
  </si>
  <si>
    <t>Bruno Cardoso</t>
  </si>
  <si>
    <t>CRM &amp; Data Analytics Manager - Insurance</t>
  </si>
  <si>
    <t>Bárbara de Souza Silva</t>
  </si>
  <si>
    <t>Beatriz Aiex</t>
  </si>
  <si>
    <t>Head of Data Analytics and Modeling</t>
  </si>
  <si>
    <t>B3</t>
  </si>
  <si>
    <t>"Hi Ramla, does your solution is necessarily connected on online data?"</t>
  </si>
  <si>
    <t>Elmer Dotti</t>
  </si>
  <si>
    <t>Otimizza Inteligência Matemática</t>
  </si>
  <si>
    <t>Fernanda santos</t>
  </si>
  <si>
    <t>D&amp;F technology</t>
  </si>
  <si>
    <t>"Hello, welcome to my network, thanks for the presentation but I work as a data scientist and I don't work in marketing."</t>
  </si>
  <si>
    <t>Rodrigo Ribeiro</t>
  </si>
  <si>
    <t>Diretor de Data Science &amp; Analytics</t>
  </si>
  <si>
    <t>IBOPE DTM</t>
  </si>
  <si>
    <t>Bruno Falbo Pereira</t>
  </si>
  <si>
    <t>Deloitte Brasil</t>
  </si>
  <si>
    <t>Angelo Guimaraes</t>
  </si>
  <si>
    <t>Felipe R.</t>
  </si>
  <si>
    <t>Systems Specialist</t>
  </si>
  <si>
    <t>Claudio Pinheiro</t>
  </si>
  <si>
    <t>Data Scientist - Predictive Customers Insights &amp; Cognitive Solutions - Watson</t>
  </si>
  <si>
    <t>Humberto Fukuda, MBA</t>
  </si>
  <si>
    <t>Diretor de Dados</t>
  </si>
  <si>
    <t>MadeiraMadeira</t>
  </si>
  <si>
    <t>Ariane Schuwarten Tateishi</t>
  </si>
  <si>
    <t>Big Data &amp; Analytics Manager</t>
  </si>
  <si>
    <t>Alexandre Nakahara</t>
  </si>
  <si>
    <t>Data Analytics &amp; Data Science (AI/ML) Solution Engineer Senior Manager and LATAM Champion</t>
  </si>
  <si>
    <t>No Ramla, thanks</t>
  </si>
  <si>
    <t>Luis Assunção</t>
  </si>
  <si>
    <t>"No, Thanks"</t>
  </si>
  <si>
    <t>Gabriela Gomes</t>
  </si>
  <si>
    <t>"ok"</t>
  </si>
  <si>
    <t>André Alves</t>
  </si>
  <si>
    <t>Executive Manager, Data &amp; Analytics</t>
  </si>
  <si>
    <t>"Hi, Ramla. Thank you, but I am not interested. See you."</t>
  </si>
  <si>
    <t>Beatriz Tilkian</t>
  </si>
  <si>
    <t>Insights, Analytics and Consumer Relations Director at PepsiCo</t>
  </si>
  <si>
    <t>Consumer Insights &amp; Strategy Manager - Salty Snacks Brazil</t>
  </si>
  <si>
    <t>Paula Silveira Temple, MBA</t>
  </si>
  <si>
    <t>Customer and Market Intelligence Manager - Latin America</t>
  </si>
  <si>
    <t>Fabio Grandi</t>
  </si>
  <si>
    <t>Head LatAm</t>
  </si>
  <si>
    <t>Worthix</t>
  </si>
  <si>
    <t>"Not interested, thanks"</t>
  </si>
  <si>
    <t>Alessandra Pinheiro, CSM, PSPO, MBA</t>
  </si>
  <si>
    <t>Data &amp; Analytics Global Program Manager</t>
  </si>
  <si>
    <t>Damian Pirichinsky</t>
  </si>
  <si>
    <t>Sr. Marketing Director, Mercosur (Brazil, Argentina, Chile, Uruguay &amp; Paraguay)</t>
  </si>
  <si>
    <t>Cileia Assunção</t>
  </si>
  <si>
    <t>Latam Consumer Affairs</t>
  </si>
  <si>
    <t>Hi Rampa, I am responsivos for the MMM Studies across Latam! I Would like to see a presentation of your metodology!</t>
  </si>
  <si>
    <t>Juliano Mazzo</t>
  </si>
  <si>
    <t>Market Insight &amp; Analytics Group Manager</t>
  </si>
  <si>
    <t>Mauro Ivan Mello</t>
  </si>
  <si>
    <t>Strategy and Data Science Director / Diretor de Estratégia e Data Science</t>
  </si>
  <si>
    <t>Babel-Azza</t>
  </si>
  <si>
    <t>Vanessa Rodrigues</t>
  </si>
  <si>
    <t>Data Strategy &amp; Insights Manager</t>
  </si>
  <si>
    <t>"I will keep in mind for the next opportunity.Thanks for reaching out!"</t>
  </si>
  <si>
    <t>Carlos Uriel Romero Cepeda</t>
  </si>
  <si>
    <t>Intelligence &amp; Analytics Director</t>
  </si>
  <si>
    <t>"Hi, I believe we could meeting 13/2 10 am. It would be fine?"</t>
  </si>
  <si>
    <t>Roberto Garcia Nieto</t>
  </si>
  <si>
    <t>Analytics and Insights Director</t>
  </si>
  <si>
    <t>Nahim Olguin</t>
  </si>
  <si>
    <t>Data Analytics &amp; BI Manager</t>
  </si>
  <si>
    <t>Alberto Páez</t>
  </si>
  <si>
    <t>Jose Devesa</t>
  </si>
  <si>
    <t>CDO &amp; Head of Business Analytics</t>
  </si>
  <si>
    <t>Anastasia Russu</t>
  </si>
  <si>
    <t>Carla Paulette Guzmán Bravo</t>
  </si>
  <si>
    <t>Analytics &amp; Insight Manager</t>
  </si>
  <si>
    <t>"Now, I'm in my maternity leave period, but you can contact Julieta Lechuga, who is my boss. She is the Mexico lead for the Analytics team."</t>
  </si>
  <si>
    <t>Analytic &amp; Insigths Director</t>
  </si>
  <si>
    <t>Omar Lazaro Rueda</t>
  </si>
  <si>
    <t>Flávio Silveira</t>
  </si>
  <si>
    <t>Data Analytics Specialist</t>
  </si>
  <si>
    <t>★Javier Forero Ruiz</t>
  </si>
  <si>
    <t>Senior Manager Americas, Data Science and Analytics</t>
  </si>
  <si>
    <t>"thanks a lot for your sincerely of front, unfortunately, I can't be helpful this time as on my current role I don't have any involvement with the marketing team."</t>
  </si>
  <si>
    <t>Jorge Llanas</t>
  </si>
  <si>
    <t>Data &amp; Analytics Latam Lead</t>
  </si>
  <si>
    <t>Red Fuse Communications</t>
  </si>
  <si>
    <t>"For sure! Next week works for you? And only because I am a little curious.... which agency and markets do you work with GroupM??"</t>
  </si>
  <si>
    <t>Miguel Patricio</t>
  </si>
  <si>
    <t>Chief Marketing Manager</t>
  </si>
  <si>
    <t>Clap Consulting Group</t>
  </si>
  <si>
    <t>Eduardo Felippelli</t>
  </si>
  <si>
    <t>LATAM Consumer and Marketplace Insights (CMI) Manager Sr.</t>
  </si>
  <si>
    <t>Senior Analytics Manager for Latin America</t>
  </si>
  <si>
    <t>Leonardo Moya</t>
  </si>
  <si>
    <t>Data Science &amp; Analytics Manager</t>
  </si>
  <si>
    <t>Organización Soriana</t>
  </si>
  <si>
    <t>Alexandre Lacerda</t>
  </si>
  <si>
    <t>Senior Director, Marketing Business Management Office</t>
  </si>
  <si>
    <t>Carlos Nicolas Macchi</t>
  </si>
  <si>
    <t> Argentina </t>
  </si>
  <si>
    <t>Felipe Rondon Rocha</t>
  </si>
  <si>
    <t xml:space="preserve">
TitleSenior Managing Consultant - Big Data &amp; Analytics</t>
  </si>
  <si>
    <t>Marcelo Ogava</t>
  </si>
  <si>
    <t>Director (Head of Analytics)</t>
  </si>
  <si>
    <t>SKY</t>
  </si>
  <si>
    <t>Fiorella Cañisá</t>
  </si>
  <si>
    <t>Grupo Arcor</t>
  </si>
  <si>
    <t>Paraguay</t>
  </si>
  <si>
    <t>Guillermo Rivera Hernández</t>
  </si>
  <si>
    <t>Jackeline Ramirez Cuba</t>
  </si>
  <si>
    <t>Head of Analytics and Optimization</t>
  </si>
  <si>
    <t xml:space="preserve">Alicorp </t>
  </si>
  <si>
    <t>Luiggi Davila Rivera</t>
  </si>
  <si>
    <t>Viviane Sales</t>
  </si>
  <si>
    <t>VP of Marketing &amp; Analytics</t>
  </si>
  <si>
    <t>Omar Schoijet</t>
  </si>
  <si>
    <t>Head of Marketing Insights &amp; Analytics SP Latam</t>
  </si>
  <si>
    <t>Diana Merchán</t>
  </si>
  <si>
    <t>Analytics Expert, Team Manager</t>
  </si>
  <si>
    <t>"Hi Ramla, Thank you for your message, sorry but in my current role, I don´t manage vendors."</t>
  </si>
  <si>
    <t>Sebastian Barrionuevo</t>
  </si>
  <si>
    <t>Gerente de Marketing Relacional - Customer Analytics &amp; Loyalty Program</t>
  </si>
  <si>
    <t>"Hi Ramla, can we talk 3th week of January?"</t>
  </si>
  <si>
    <t>Claudio Righetti</t>
  </si>
  <si>
    <t>Chief Scientist</t>
  </si>
  <si>
    <t>Cablevisión - Fibertel</t>
  </si>
  <si>
    <t>"No , I´m not involved with MkT Mix Modelling"</t>
  </si>
  <si>
    <t>Martín Heine</t>
  </si>
  <si>
    <t>Telecom Personal Argentina</t>
  </si>
  <si>
    <t>Tadeu Rocha</t>
  </si>
  <si>
    <t>Chief Data Officer (CDO)</t>
  </si>
  <si>
    <t>Neon</t>
  </si>
  <si>
    <t>Tiago Dantas</t>
  </si>
  <si>
    <t>Blu</t>
  </si>
  <si>
    <t>Daniel Frankenstein</t>
  </si>
  <si>
    <t>ConectCar Mobilidade Eletrônica S.A</t>
  </si>
  <si>
    <t>Silvio Teruo Watanabe</t>
  </si>
  <si>
    <t>SPC</t>
  </si>
  <si>
    <t>Abel Buritica</t>
  </si>
  <si>
    <t>Qnt</t>
  </si>
  <si>
    <t xml:space="preserve">"Tks anyway regards" </t>
  </si>
  <si>
    <t>Nestor Jardany Serrano Rojas</t>
  </si>
  <si>
    <t>COLSUBSIDIO</t>
  </si>
  <si>
    <t>Andrés Eduardo Jiménez Gómez</t>
  </si>
  <si>
    <t>Head of Data and analytics</t>
  </si>
  <si>
    <t>1DOC3</t>
  </si>
  <si>
    <t>Diego Alejandro Ortiz</t>
  </si>
  <si>
    <t>Gerente Advanced Analytics</t>
  </si>
  <si>
    <t>Banco Falabella</t>
  </si>
  <si>
    <t>Nicolás Aristizábal López</t>
  </si>
  <si>
    <t>Director Advanced Analytics &amp; Bussines Inteligence - Client Solutions</t>
  </si>
  <si>
    <t>"We are not interested thanks for your time"</t>
  </si>
  <si>
    <t>Juan Fernando Cifuentes Garcia</t>
  </si>
  <si>
    <t>Banco de las Microfinanzas - Bancamia</t>
  </si>
  <si>
    <t>Juan F. Moreno</t>
  </si>
  <si>
    <t>Latam Insights &amp; Analytics Director</t>
  </si>
  <si>
    <t>Johnny Alexander Montoya Franco</t>
  </si>
  <si>
    <t>Nequi</t>
  </si>
  <si>
    <t>Nicolas Andrade Burgos</t>
  </si>
  <si>
    <t>Director de Data y Analytics</t>
  </si>
  <si>
    <t>Diego Mario Corzo Fajardo</t>
  </si>
  <si>
    <t>Senior Manager, Risk Data</t>
  </si>
  <si>
    <t xml:space="preserve">Accion </t>
  </si>
  <si>
    <t>Daniel Botero Arango</t>
  </si>
  <si>
    <t>Teleperformance Colombia</t>
  </si>
  <si>
    <t>Daniel Andrés Jaimes Cárdenas, MSc</t>
  </si>
  <si>
    <t>Banco AV Villas</t>
  </si>
  <si>
    <t>Diana Catalina Velasquez Gaviria</t>
  </si>
  <si>
    <t>Directora Business Analytics</t>
  </si>
  <si>
    <t>Konecta Corporativa</t>
  </si>
  <si>
    <t>Paty Medina</t>
  </si>
  <si>
    <t>VP Strategy | IPG Vector</t>
  </si>
  <si>
    <t>Javier Méndez Castañeda</t>
  </si>
  <si>
    <t>Regional Data &amp; Analytics Director</t>
  </si>
  <si>
    <t>Eduardo Martínez Hernández</t>
  </si>
  <si>
    <t>Analytics And Insights Manager</t>
  </si>
  <si>
    <t>Matias Sabra</t>
  </si>
  <si>
    <t>ROI Measurement Expert</t>
  </si>
  <si>
    <t>Economista</t>
  </si>
  <si>
    <t>"Thank you very much, I'm not interested by now, I'm managing my own tools for modelling."</t>
  </si>
  <si>
    <t>Mónica Elizabeth Ramírez Ángeles</t>
  </si>
  <si>
    <t>SEO &amp; Analytics Consultant</t>
  </si>
  <si>
    <t>Mirum Agency</t>
  </si>
  <si>
    <t>Juan Felipe Tapia Chacón</t>
  </si>
  <si>
    <t>Rubicon Capital Advisors</t>
  </si>
  <si>
    <t>Juliette Rault</t>
  </si>
  <si>
    <t>Performance Marketing Strategy Lead | LATAM</t>
  </si>
  <si>
    <t>Mariana de Oliveira Carvalho</t>
  </si>
  <si>
    <t>Global Technology and Innovation Manager - Analytics</t>
  </si>
  <si>
    <t>Jordi Rodriguez Oliver</t>
  </si>
  <si>
    <t>GEPP</t>
  </si>
  <si>
    <t>Rosane Ricciardi</t>
  </si>
  <si>
    <t>Head of Data, Reporting and Analytics - Americas and Sub Saharan Africa</t>
  </si>
  <si>
    <t>Catuama Silva</t>
  </si>
  <si>
    <t>"Hello thank you for reaching but not interested right now. I'm changing positions. So first I'm going to settle and then see what's necessary for my improvement. Thanks again"</t>
  </si>
  <si>
    <t>Christian Nascimento</t>
  </si>
  <si>
    <t>Head of BI, Big Data &amp; Analytics</t>
  </si>
  <si>
    <t>"I have no interest in this moment. I Will look for you If necessary."</t>
  </si>
  <si>
    <t>Luciano Pinho</t>
  </si>
  <si>
    <t>Head of BI, Big Data &amp; Analytics at Via Varejo</t>
  </si>
  <si>
    <t>Via Varejo</t>
  </si>
  <si>
    <t>Izabella Bauer, MSc</t>
  </si>
  <si>
    <t>CTO &amp; Head of Big Data</t>
  </si>
  <si>
    <t>A3Data</t>
  </si>
  <si>
    <t>"I didn't see your message at all. We are currently not interested, but maybe later on."</t>
  </si>
  <si>
    <t>Murilo Tavolaro De Nigris</t>
  </si>
  <si>
    <t>"Hi Ramla, thank you for this message, but at the moment we're not looking for a tool to do that."</t>
  </si>
  <si>
    <t>Isaias A. Silva</t>
  </si>
  <si>
    <t>ClickBus</t>
  </si>
  <si>
    <t>Eric Fumhio Muto</t>
  </si>
  <si>
    <t>Data Excellence</t>
  </si>
  <si>
    <t>Cristina Raunich</t>
  </si>
  <si>
    <t>Martin Nori</t>
  </si>
  <si>
    <t>Analytics &amp; Modeling Manager</t>
  </si>
  <si>
    <t>Alexis Macías</t>
  </si>
  <si>
    <t>Managing Data Scientist</t>
  </si>
  <si>
    <t>Edgar Trevino</t>
  </si>
  <si>
    <t>Data &amp; Analytics Director / Head of Data Office</t>
  </si>
  <si>
    <t>"Thank you for the honesty. Now we are not looking tools for marketing mix Modeling. But if we get interested, we Will come back to you."</t>
  </si>
  <si>
    <t>Edwin Alba</t>
  </si>
  <si>
    <t>Director de Analytics</t>
  </si>
  <si>
    <t>Fabio Ferraretto</t>
  </si>
  <si>
    <t>Director for Data Science @ Accenture AI Latam</t>
  </si>
  <si>
    <t>Gabriel Vicario-Castrejón</t>
  </si>
  <si>
    <t>Schibsted Media Group</t>
  </si>
  <si>
    <t>"Hi Ramla, thank you for your honesty. I'll be honest myself and tell you that we currently don't have budget for Marketing optimization tools. I'll keep your contact at hand in case we have allocated budget for this in the future. Best, Gabriel."</t>
  </si>
  <si>
    <t>Paloma González Martínez</t>
  </si>
  <si>
    <t>Chief Data and Business Officer</t>
  </si>
  <si>
    <t>Segundamano</t>
  </si>
  <si>
    <t>"Currently we're going through a lot of changes so it's not the right for us to explore new partnerships."</t>
  </si>
  <si>
    <t>Global Data Science &amp; Analytic Sr Manager</t>
  </si>
  <si>
    <t>Daniela J Ortiz Lezama</t>
  </si>
  <si>
    <t>Marketing VP North Latin America</t>
  </si>
  <si>
    <t>Martin Tarrab</t>
  </si>
  <si>
    <t>Data &amp; Marketing Science Sr Analyst</t>
  </si>
  <si>
    <t>"No, thanks anyway!"</t>
  </si>
  <si>
    <t>Carla Ramos</t>
  </si>
  <si>
    <t>Alejandro Francolini</t>
  </si>
  <si>
    <t>"Hi thanks for reaching out. I'm currently no the one making this decisions but thanks a lot for considered me. Best, Alejandro"</t>
  </si>
  <si>
    <t>Gabriel Portugal</t>
  </si>
  <si>
    <t>Head of Advertising and Data Analytics Products</t>
  </si>
  <si>
    <t>Andre Guerreiro</t>
  </si>
  <si>
    <t>Marketing Inteligence Director &amp; Chief Analytics Officer</t>
  </si>
  <si>
    <t>Gilmar Argote</t>
  </si>
  <si>
    <t>Analytics and Insights team leader</t>
  </si>
  <si>
    <t>Globant</t>
  </si>
  <si>
    <t>Felipe Carlo</t>
  </si>
  <si>
    <t>Head of Data &amp; Performance Marketing</t>
  </si>
  <si>
    <t>DogHero</t>
  </si>
  <si>
    <t>Flávio Li</t>
  </si>
  <si>
    <t>Beleza na Web</t>
  </si>
  <si>
    <t>Fabiola Cundari</t>
  </si>
  <si>
    <t>Eyal Seagull</t>
  </si>
  <si>
    <t>KÉSSEM Data Science</t>
  </si>
  <si>
    <t>Juliana Brito</t>
  </si>
  <si>
    <t>"Hi Ramla, thanks for your message. In Brazil we've been using tools and agencies recommended by the headquarter. BR"</t>
  </si>
  <si>
    <t>Santos Francisco .'.</t>
  </si>
  <si>
    <t>Supervisor de Marketing</t>
  </si>
  <si>
    <t>São Paulo Futebol Clube</t>
  </si>
  <si>
    <t>"Em português"</t>
  </si>
  <si>
    <t>Brian Barnes</t>
  </si>
  <si>
    <t>Founding Partner | Digital Audience, Media and Data Strategy Consultant</t>
  </si>
  <si>
    <t>Machine Audience &amp; Data Strategy</t>
  </si>
  <si>
    <t>Daniel Lacunza</t>
  </si>
  <si>
    <t>BI &amp; Analytics Technical Leader</t>
  </si>
  <si>
    <t>Kalyte</t>
  </si>
  <si>
    <t>Thais Lopes</t>
  </si>
  <si>
    <t>Senior Consultant - Data Analytics</t>
  </si>
  <si>
    <t>Sônia Martins, CSM, Data Analytics</t>
  </si>
  <si>
    <t>Data &amp; Analytics Manager | Digital Transformation | Innovation | Big Data Governance</t>
  </si>
  <si>
    <t>Bruno Renz</t>
  </si>
  <si>
    <t>Apsen Farmacêutica</t>
  </si>
  <si>
    <t xml:space="preserve">bruno.azevedo@apsen.com.br </t>
  </si>
  <si>
    <t>"Thanks for texting me. If it is possible, please send me an overview regarding the MassTer tool at my email: bruno.azevedo@apsen.com.br 
I will take a look and share with digital marketing team and its responsibles." (He gave us the contact of Daniel Maschion via e-mail as it is the concerned person)</t>
  </si>
  <si>
    <t>Daniel Maschion</t>
  </si>
  <si>
    <t>Analista de Inovação em Marketing</t>
  </si>
  <si>
    <t>Tânia Oliveira</t>
  </si>
  <si>
    <t>Arteris</t>
  </si>
  <si>
    <t>Rafael Barbosa</t>
  </si>
  <si>
    <t>Monetizze</t>
  </si>
  <si>
    <t>Camilla Zinezi N. Salum</t>
  </si>
  <si>
    <t>Alphaville Town Planning</t>
  </si>
  <si>
    <t>Fabiana Correa</t>
  </si>
  <si>
    <t>Grêmio Foot-Ball Porto Alegrense</t>
  </si>
  <si>
    <t>Italo Camargo</t>
  </si>
  <si>
    <t>Ricardo Almeida</t>
  </si>
  <si>
    <t>Claudio Soto Páez</t>
  </si>
  <si>
    <t>Leonardo (Leo) Naressi</t>
  </si>
  <si>
    <t>Data &amp; Metrics Commitee President</t>
  </si>
  <si>
    <t>Ricardo Cappra</t>
  </si>
  <si>
    <t>Cappra Institute for Data Science</t>
  </si>
  <si>
    <t>Fbiz</t>
  </si>
  <si>
    <t>Alexandre Ferreira</t>
  </si>
  <si>
    <t>Gerson Ribeiro</t>
  </si>
  <si>
    <t>Arturo García Mercenario</t>
  </si>
  <si>
    <t>Virgin Mobile México</t>
  </si>
  <si>
    <t>Santos Francisco. '</t>
  </si>
  <si>
    <t>Sao Paulo Football Club</t>
  </si>
  <si>
    <t>Leandro R. Marcello</t>
  </si>
  <si>
    <t>"No Thanks"</t>
  </si>
  <si>
    <t>Nicolás Nuño</t>
  </si>
  <si>
    <t>Luis Cajachahua</t>
  </si>
  <si>
    <t>"Hi Ramla. No, I'm not interested. Thanks anyway."</t>
  </si>
  <si>
    <t>Sergio Tinoco</t>
  </si>
  <si>
    <t>Ariel Aguirre</t>
  </si>
  <si>
    <t>"Hi Ramla, but we're not interested at this moment. Thanks"</t>
  </si>
  <si>
    <t>Lautaro Palarino</t>
  </si>
  <si>
    <t>Germán Adrián López Bellomo</t>
  </si>
  <si>
    <t>Agustin Scarmozzino</t>
  </si>
  <si>
    <t>iúnigo</t>
  </si>
  <si>
    <t>Bárbara Carolina Vidal</t>
  </si>
  <si>
    <t>GPA</t>
  </si>
  <si>
    <t>Luiz Elias</t>
  </si>
  <si>
    <t>Ana Luíza Carvalho Barquete</t>
  </si>
  <si>
    <t>Demand Frontier</t>
  </si>
  <si>
    <t>Leandro Rocha de Andrade</t>
  </si>
  <si>
    <t>Banco de Crédito BCP</t>
  </si>
  <si>
    <t>"Maybe we can have this call in the second half of 2020, we are undergoing a huge implementation of Martech solutions and right now we can not add another solution in the stack. Please drop me a message in the beginning of the second semester and we coordinate a call."</t>
  </si>
  <si>
    <t>Paula Fadul</t>
  </si>
  <si>
    <t>Alonso Ma</t>
  </si>
  <si>
    <t>"Thank you for your honesty. At the moment I am not looking for this kind of tool."</t>
  </si>
  <si>
    <t>Sebastián Ortega Rubio</t>
  </si>
  <si>
    <t>Juan Diego Ardito</t>
  </si>
  <si>
    <t>Khiron Life Sciences Corp.</t>
  </si>
  <si>
    <t>Maria Camila Cotes Castillo</t>
  </si>
  <si>
    <t>Samuel Laverde</t>
  </si>
  <si>
    <t>Larissa Delgado Pontes</t>
  </si>
  <si>
    <t>Grupo Éxito</t>
  </si>
  <si>
    <t>Bibiana Arbeláez Baquero</t>
  </si>
  <si>
    <t>Juliana Dalberto Dutra da Silva</t>
  </si>
  <si>
    <t>Fernando Humayta</t>
  </si>
  <si>
    <t>Volkswagen do Brasil</t>
  </si>
  <si>
    <t>Elaine Visgueira</t>
  </si>
  <si>
    <t>POLISHOP</t>
  </si>
  <si>
    <t>Helen correa</t>
  </si>
  <si>
    <t>brMalls</t>
  </si>
  <si>
    <t xml:space="preserve">Felipe.costa@Brmallsadm.com.br </t>
  </si>
  <si>
    <t>"Hello, Ramla. Good Morning, Please, call to my boss Felipe.costa@Brmallsadm.com.br Send email"</t>
  </si>
  <si>
    <t>Vinicius Borri</t>
  </si>
  <si>
    <t>Vivo</t>
  </si>
  <si>
    <t>"Thank you for the offer, but this kind of business doesn't concern to me, I'm just staff. And also we have an entire team just to manage and create Analytics tools."</t>
  </si>
  <si>
    <t>Bruno Lima</t>
  </si>
  <si>
    <t>Sascar</t>
  </si>
  <si>
    <t>Nadiele Serpa da Silva</t>
  </si>
  <si>
    <t>Edenred</t>
  </si>
  <si>
    <t>Raphael Godoy</t>
  </si>
  <si>
    <t>Zenvia Mobile</t>
  </si>
  <si>
    <t>"No at this moment. Thanks"</t>
  </si>
  <si>
    <t>Nacha Scheiner</t>
  </si>
  <si>
    <t>OLX Brasil</t>
  </si>
  <si>
    <t>Carolina Braz</t>
  </si>
  <si>
    <t>iCarros - Itaú Unibanco</t>
  </si>
  <si>
    <t>Lauro Mascaretti</t>
  </si>
  <si>
    <t>TOTVS</t>
  </si>
  <si>
    <t>Pâmela Martins</t>
  </si>
  <si>
    <t>Felipe Vasques</t>
  </si>
  <si>
    <t>Minuto Seguros</t>
  </si>
  <si>
    <t>Luiz Gustavo de Castro Couto</t>
  </si>
  <si>
    <t>Prudential do Brasil</t>
  </si>
  <si>
    <t>Gustavo Huster</t>
  </si>
  <si>
    <t>Domino's Pizza</t>
  </si>
  <si>
    <t>Ewerson Junior</t>
  </si>
  <si>
    <t>"No Ramla, thanks for your attention"</t>
  </si>
  <si>
    <t>Santiago Montoya</t>
  </si>
  <si>
    <t>"I am no longer working on this topic. That's why I am not interested in your offer at this time. However, it might be relevant for the future depending where I land my next job. I'll keep your contact in case it becomes relevant in the future."</t>
  </si>
  <si>
    <t>David Fiss</t>
  </si>
  <si>
    <t>Andrés Estupiñan</t>
  </si>
  <si>
    <t>Dahyr Vergara Suárez</t>
  </si>
  <si>
    <t>Carla Crespo</t>
  </si>
  <si>
    <t>Anderson Huertas</t>
  </si>
  <si>
    <t>Tigo Colombia</t>
  </si>
  <si>
    <t>Millward Brown</t>
  </si>
  <si>
    <t>Luis G. Perez</t>
  </si>
  <si>
    <t>Cafeto Software</t>
  </si>
  <si>
    <t>Marcelo Alves</t>
  </si>
  <si>
    <t>Market Science</t>
  </si>
  <si>
    <t>Ubaldo Mota</t>
  </si>
  <si>
    <t>TAIFF</t>
  </si>
  <si>
    <t>Marina Coelho Leme</t>
  </si>
  <si>
    <t>Maja Gajewska</t>
  </si>
  <si>
    <t>Mexico &amp; LATAM Export Marketing Director</t>
  </si>
  <si>
    <t>"Hi Dr Ramla, it's not the right time unfortunately... Thanks and have a great day!"</t>
  </si>
  <si>
    <t>Alberto Muzza</t>
  </si>
  <si>
    <t>Dixon Ticonderoga</t>
  </si>
  <si>
    <t>Nadine Pavlovsky</t>
  </si>
  <si>
    <t>DIRECTV</t>
  </si>
  <si>
    <t>Manuk Masseredjian Jr.</t>
  </si>
  <si>
    <t>Filipe Ferminiano Rodrigues</t>
  </si>
  <si>
    <t>Raquel Fajardo</t>
  </si>
  <si>
    <t>Eder Fernandes</t>
  </si>
  <si>
    <t>Safra Bank</t>
  </si>
  <si>
    <t>Maria Fernanda Carnietto Zanuto</t>
  </si>
  <si>
    <t>Evelyn Gardino</t>
  </si>
  <si>
    <t>Netshoes Group</t>
  </si>
  <si>
    <t>Ana Carolina Camargo Bento</t>
  </si>
  <si>
    <t>VR Benefits</t>
  </si>
  <si>
    <t>Carla Marise Oliveira</t>
  </si>
  <si>
    <t>Repom SA</t>
  </si>
  <si>
    <t>Mariana Vilaça Haddad</t>
  </si>
  <si>
    <t>Elton Piana do Amaral</t>
  </si>
  <si>
    <t>Cristiana Valente, MSc</t>
  </si>
  <si>
    <t>Light</t>
  </si>
  <si>
    <t>Priscilla Pampani</t>
  </si>
  <si>
    <t>Tempo Assist</t>
  </si>
  <si>
    <t>Raphael Stangherlin Pinto</t>
  </si>
  <si>
    <t>Diego Data Strategy_Business Intelligence_Analytics</t>
  </si>
  <si>
    <t>"Thanks Ramla, but I’m not interested. Have a nice day"</t>
  </si>
  <si>
    <t>Jeremy Reynard</t>
  </si>
  <si>
    <t>Mariana Pinheiro</t>
  </si>
  <si>
    <t>Serasa Experian</t>
  </si>
  <si>
    <t>Cibelle Calegari</t>
  </si>
  <si>
    <t>Clarivate Analytics</t>
  </si>
  <si>
    <t>Marcos Pereira</t>
  </si>
  <si>
    <t>Andre Pereira</t>
  </si>
  <si>
    <t>Regional Director of Marketing, Brazil and Latin America South, SAP Customer Experience</t>
  </si>
  <si>
    <t>Gladys Menezes</t>
  </si>
  <si>
    <t>Kaspersky Lab, Americas</t>
  </si>
  <si>
    <t>Marcio Wu</t>
  </si>
  <si>
    <t>Ana Luiza Vieira Whittaker</t>
  </si>
  <si>
    <t>Bom Pra Crédito</t>
  </si>
  <si>
    <t>Jussan Nascimento</t>
  </si>
  <si>
    <t>"I'm not interested so my answer is NO."</t>
  </si>
  <si>
    <t>Jason Vieira</t>
  </si>
  <si>
    <t>Infinity Asset Management</t>
  </si>
  <si>
    <t>Marisa Travaglin</t>
  </si>
  <si>
    <t>Gustavo Banhara</t>
  </si>
  <si>
    <t>Catherine Casale Archer</t>
  </si>
  <si>
    <t>Felipe Coutinho</t>
  </si>
  <si>
    <t>Alexandre Yamada</t>
  </si>
  <si>
    <t>Banco BMG</t>
  </si>
  <si>
    <t>Denis Araujo Santos</t>
  </si>
  <si>
    <t>Multiplus</t>
  </si>
  <si>
    <t>Patricia Yoshioka</t>
  </si>
  <si>
    <t>Banco Safra</t>
  </si>
  <si>
    <t>Sergio Rosa</t>
  </si>
  <si>
    <t>Nicadan Galvão</t>
  </si>
  <si>
    <t>Company NameCNA - Editora CNA Cultural Norte Americano</t>
  </si>
  <si>
    <t>Marcio Michelan</t>
  </si>
  <si>
    <t>Fabio Miyauchi</t>
  </si>
  <si>
    <t>Digital Strategy Consultancy</t>
  </si>
  <si>
    <t>Ma. Fernanda Arechavala</t>
  </si>
  <si>
    <t>Libbey Inc.</t>
  </si>
  <si>
    <t>Felipe Gebara</t>
  </si>
  <si>
    <t>SuperSim</t>
  </si>
  <si>
    <t>Luís Eduardo Trovó, MBA, PMP</t>
  </si>
  <si>
    <t>credsystem</t>
  </si>
  <si>
    <t>Bruna Coatti</t>
  </si>
  <si>
    <t>Guilherme Colombo</t>
  </si>
  <si>
    <t>Leticia Lomonaco</t>
  </si>
  <si>
    <t>José Augusto Alves de Oliveira</t>
  </si>
  <si>
    <t>Thais Costa</t>
  </si>
  <si>
    <t>Associated British Foods</t>
  </si>
  <si>
    <t>Marcia Bravo</t>
  </si>
  <si>
    <t>Especialista em Marketing</t>
  </si>
  <si>
    <t>Bens de Consumo</t>
  </si>
  <si>
    <t>Camila Carvalho</t>
  </si>
  <si>
    <t>Lucas Moreira</t>
  </si>
  <si>
    <t>Leandro Neres</t>
  </si>
  <si>
    <t>Bruna Lopes</t>
  </si>
  <si>
    <t>Nathalia Chiarelli</t>
  </si>
  <si>
    <t>Marilan Alimentos</t>
  </si>
  <si>
    <t>Pamela Souza</t>
  </si>
  <si>
    <t>Gerson Botelho</t>
  </si>
  <si>
    <t>Vigor Alimentos</t>
  </si>
  <si>
    <t>Aline Gedraite</t>
  </si>
  <si>
    <t>Gabriela Pedrazzi</t>
  </si>
  <si>
    <t>Grupo Petrópolis</t>
  </si>
  <si>
    <t>Nicolas Wenceslau</t>
  </si>
  <si>
    <t>Sorocaba Refrescos (Coca-Cola)</t>
  </si>
  <si>
    <t>Adriana Barreto Siqueira</t>
  </si>
  <si>
    <t>Seara Alimentos</t>
  </si>
  <si>
    <t>André Aguiar</t>
  </si>
  <si>
    <t>Grupo Raízes</t>
  </si>
  <si>
    <t>Rita Medeiros</t>
  </si>
  <si>
    <t>Solar Coca-Cola</t>
  </si>
  <si>
    <t>Erin Usui</t>
  </si>
  <si>
    <t>Anna Krawulska</t>
  </si>
  <si>
    <t>Susana Esponda</t>
  </si>
  <si>
    <t>María Sol Giménez Medrano MARKETING</t>
  </si>
  <si>
    <t>Rocio Sandoval Rojas</t>
  </si>
  <si>
    <t>Viviana Suarez</t>
  </si>
  <si>
    <t>María Álvarez Rojo</t>
  </si>
  <si>
    <t>Conservas La Costena</t>
  </si>
  <si>
    <t>Arturo Meza</t>
  </si>
  <si>
    <t>Travers</t>
  </si>
  <si>
    <t>Diana Carapia</t>
  </si>
  <si>
    <t>Felipe Favoretto Mendes</t>
  </si>
  <si>
    <t>João Carlos Serino Ayres</t>
  </si>
  <si>
    <t>José Luis Arroyave Garrido</t>
  </si>
  <si>
    <t>Raelle Chedas</t>
  </si>
  <si>
    <t>Liberty Seguros</t>
  </si>
  <si>
    <t>Fernanda Felici de Souza</t>
  </si>
  <si>
    <t>Tecnobank</t>
  </si>
  <si>
    <t>Patricia Mendes</t>
  </si>
  <si>
    <t>Sicredi</t>
  </si>
  <si>
    <t>Grupo Recovery</t>
  </si>
  <si>
    <t>Daniel Welinton de Souza</t>
  </si>
  <si>
    <t>Heloise Martins</t>
  </si>
  <si>
    <t>Listo</t>
  </si>
  <si>
    <t>Thomas Ryu Oliveira Takahashi</t>
  </si>
  <si>
    <t>"Nowadays I dont work with marketing Analytics, so i dont have interest at the moment"</t>
  </si>
  <si>
    <t>Allan Souza</t>
  </si>
  <si>
    <t>Sebastian Battiston</t>
  </si>
  <si>
    <t>Eduardo R. Di Lascio</t>
  </si>
  <si>
    <t>Elliton Matos Oliveira</t>
  </si>
  <si>
    <t>TIM</t>
  </si>
  <si>
    <t>Jennifer Leite</t>
  </si>
  <si>
    <t>Pernambucanas</t>
  </si>
  <si>
    <t>Vinicius Marques</t>
  </si>
  <si>
    <t>María Teresa Ross</t>
  </si>
  <si>
    <t>Marketing Mix</t>
  </si>
  <si>
    <t>chile</t>
  </si>
  <si>
    <t>Giovanna Masiero Fischer</t>
  </si>
  <si>
    <t>Antonio Ortiz PhD</t>
  </si>
  <si>
    <t>Luis Enrique García Colín</t>
  </si>
  <si>
    <t>"Hi.Thanks for your contact. I don't think I'm interested right now.Good luck.</t>
  </si>
  <si>
    <t>Vivian Rodal Rubio</t>
  </si>
  <si>
    <t>Claudia Sciarretta</t>
  </si>
  <si>
    <t>Rodrigo Antonio Hernández Hernández</t>
  </si>
  <si>
    <t>Las Quince Letras</t>
  </si>
  <si>
    <t>"Hello Ramla,I appreciate your honesty, for the moment we’re not interested in your services, but if we do, I’ll contact you. Thanks for reaching me out. Best,R.</t>
  </si>
  <si>
    <t>Rafael Ennes</t>
  </si>
  <si>
    <t>DP6</t>
  </si>
  <si>
    <t>Website</t>
  </si>
  <si>
    <t>Julian Esbri</t>
  </si>
  <si>
    <t>Elías Sialer Álvarez</t>
  </si>
  <si>
    <t>Lía Pastrana Cabrera</t>
  </si>
  <si>
    <t>Alberto Chávez</t>
  </si>
  <si>
    <t>Ticketmaster</t>
  </si>
  <si>
    <t>Dante Tellez Guevara</t>
  </si>
  <si>
    <t>Carolina Stein</t>
  </si>
  <si>
    <t>Jonathan Ary Rubin</t>
  </si>
  <si>
    <t>Círculo de Crédito</t>
  </si>
  <si>
    <t>"Thanks. I will let you know in the future if I’m interested in a demo."</t>
  </si>
  <si>
    <t>Pablo Garriga Suarez</t>
  </si>
  <si>
    <t>Wesley Santos</t>
  </si>
  <si>
    <t>Robson Takeshi Shimada</t>
  </si>
  <si>
    <t>Sandra Milena Hernandez Aponte</t>
  </si>
  <si>
    <t>Carla Tunkel</t>
  </si>
  <si>
    <t>Leandro Erikson Oliveira</t>
  </si>
  <si>
    <t>Gabriel Navarrete</t>
  </si>
  <si>
    <t>Alexandra Janeiro</t>
  </si>
  <si>
    <t>Perla Fhima</t>
  </si>
  <si>
    <t>Carlos Acosta</t>
  </si>
  <si>
    <t>Oscar D.</t>
  </si>
  <si>
    <t>Manuel Serna Cortés</t>
  </si>
  <si>
    <t>Raul Jurado</t>
  </si>
  <si>
    <t>Felipe M.</t>
  </si>
  <si>
    <t>Facundo A. Mazza</t>
  </si>
  <si>
    <t>Marketing Intelligence Coordinator</t>
  </si>
  <si>
    <t>"Hello Ramla! Of course, let’s schedule a call for next week"</t>
  </si>
  <si>
    <t>Ligia Monici</t>
  </si>
  <si>
    <t>José Andrés Flórez Gutiérrez</t>
  </si>
  <si>
    <t>"Dear Ramla, thank you so much to connect with me, however at this moment I'm not interested in your services."</t>
  </si>
  <si>
    <t>Fabiano Hideto Ikejiri</t>
  </si>
  <si>
    <t>Guilherme Manachini Damata, MEM</t>
  </si>
  <si>
    <t>Edney Silva</t>
  </si>
  <si>
    <t>Luis Miguel Enciso Espitia</t>
  </si>
  <si>
    <t>Analytics Specialist</t>
  </si>
  <si>
    <t xml:space="preserve">Bavaria </t>
  </si>
  <si>
    <t>"Yes"</t>
  </si>
  <si>
    <t>Andrés Zoppelletto</t>
  </si>
  <si>
    <t>Mariana Sozzi</t>
  </si>
  <si>
    <t>David Rodrigues</t>
  </si>
  <si>
    <t>"Sorry Ramla, ill let you know if an opportunity comes up. Theres nothing for now. Thank you"</t>
  </si>
  <si>
    <t>Geanderson Lenz</t>
  </si>
  <si>
    <t>Leo Santos</t>
  </si>
  <si>
    <t>Big Data Analytics &amp; Data Science Head | Digital Marketing &amp; Insights</t>
  </si>
  <si>
    <t>"Maybe next year. At this moment I’m restructuring our data analytics scenario."</t>
  </si>
  <si>
    <t>Maria Julia Centeno</t>
  </si>
  <si>
    <t>Marketing Director Argentina, Bolivia, Chile, Paraguay &amp; Uruguay</t>
  </si>
  <si>
    <t>Guadalupe Castro Monzon</t>
  </si>
  <si>
    <t>Head of Insights LATAM</t>
  </si>
  <si>
    <t>Andre Sozzi</t>
  </si>
  <si>
    <t>Head of Customer Insights &amp; Analytics Brazil (CI&amp;A)</t>
  </si>
  <si>
    <t xml:space="preserve">andre.sozzi@bayer.com </t>
  </si>
  <si>
    <t>"Maybe next March when I’ll be back it would be feasible"</t>
  </si>
  <si>
    <t>Bruna Placido</t>
  </si>
  <si>
    <t>Donald Feinberg</t>
  </si>
  <si>
    <t>Cauê Paiva Moresi</t>
  </si>
  <si>
    <t>"No, thanks a lot"</t>
  </si>
  <si>
    <t>Adriana Silvestre Aguiar</t>
  </si>
  <si>
    <t>GLOBAL DATA DRIVEN MARKETING HEAD</t>
  </si>
  <si>
    <t xml:space="preserve">adriana.aguiar@sap.com </t>
  </si>
  <si>
    <t xml:space="preserve">"I'm not sure, maybe in Feb share more by email adriana.aguiar@sap.com" </t>
  </si>
  <si>
    <t>Francisco Andrés Rincón</t>
  </si>
  <si>
    <t>Andrea Hovsepian</t>
  </si>
  <si>
    <t>Federico Alderete</t>
  </si>
  <si>
    <t>Rodrigo Neman, PhD</t>
  </si>
  <si>
    <t>Erlon Faria Rachi</t>
  </si>
  <si>
    <t>"At the moment none of the projects I'm leading require MMM tools so I'd rather not waste time on the matter."</t>
  </si>
  <si>
    <t>Mauro Augusto Sartin</t>
  </si>
  <si>
    <t>Data Squad Analytics &amp; Insights</t>
  </si>
  <si>
    <t>Rosangela Wicher</t>
  </si>
  <si>
    <t>Head of Marketing and Business Development for Content</t>
  </si>
  <si>
    <t>Grupo Bandeirantes de Comunicação</t>
  </si>
  <si>
    <t>Dear Ramla, thank you for your contact, but at this moment we are satisfect with the cia who help us with marketing solutions."</t>
  </si>
  <si>
    <t>Marcio Kague</t>
  </si>
  <si>
    <t>Senior Database Marketing Analyst</t>
  </si>
  <si>
    <t>Marketdata</t>
  </si>
  <si>
    <t>"Thank you for your honesty. My role at Marketdata is not a decision maker one, however, I may address your solution to my managers. In my personal interest, I would love to learn more about an optmization tool for Marketing as enthusiastic for Analytics."</t>
  </si>
  <si>
    <t>Deivid Santana da Silva</t>
  </si>
  <si>
    <t>Analista de DBM Sênior</t>
  </si>
  <si>
    <t>Works with Marcio Kague</t>
  </si>
  <si>
    <t>Alexandre Bonfa</t>
  </si>
  <si>
    <t>Gerente de Inteligência de Mercado / Data Analytics</t>
  </si>
  <si>
    <t>Certisign</t>
  </si>
  <si>
    <t>Negative. He sent us an invite</t>
  </si>
  <si>
    <t>"Currently looking for a job"</t>
  </si>
  <si>
    <t>David Garrido</t>
  </si>
  <si>
    <t>Commercial Marketing Director</t>
  </si>
  <si>
    <t>Milton Aparicio</t>
  </si>
  <si>
    <t>Regional Director of Analytics &amp; Collective Intelligence LATAM</t>
  </si>
  <si>
    <t>William Yon</t>
  </si>
  <si>
    <t>Joany Romero</t>
  </si>
  <si>
    <t>Natasha Debora Alegre</t>
  </si>
  <si>
    <t>Sr. Programmatic Analyst</t>
  </si>
  <si>
    <t>Rodrigo Rojo Pizarro</t>
  </si>
  <si>
    <t>Cristiane Sasse</t>
  </si>
  <si>
    <t>Consumer Insights Supervisor</t>
  </si>
  <si>
    <t>Andrés Pineda Ochoa</t>
  </si>
  <si>
    <t>TERAN\TBWA</t>
  </si>
  <si>
    <t>Eduardo Romero</t>
  </si>
  <si>
    <t>Market Data Analyst Sr</t>
  </si>
  <si>
    <t>Pablo Ruedas Wey</t>
  </si>
  <si>
    <t>Regional Lead Analytics and Modeling-Sr Vice President</t>
  </si>
  <si>
    <t>Luis Martinez</t>
  </si>
  <si>
    <t>TTS LatAm Data &amp; Analytics Head VP</t>
  </si>
  <si>
    <t>"Thanks, maybe en next week. I will be traveling this week and launching a model"</t>
  </si>
  <si>
    <t>Natalia Salinas Somoza</t>
  </si>
  <si>
    <t>"How are you? Sorry for replying the last message. Marketing is not my work area of expertise."</t>
  </si>
  <si>
    <t>Melanie Guterman</t>
  </si>
  <si>
    <t>Product Owner</t>
  </si>
  <si>
    <t>Etermax</t>
  </si>
  <si>
    <t>Daniela Ferreira Campos</t>
  </si>
  <si>
    <t>BI Analyst</t>
  </si>
  <si>
    <t>Vicentin SAIC</t>
  </si>
  <si>
    <t>Pablo Estrin</t>
  </si>
  <si>
    <t>SDG Group</t>
  </si>
  <si>
    <t>"I've moved to Barcelona, Spain. Now I'm working as BI Manager at Volkswagen."</t>
  </si>
  <si>
    <t>Pedro Dias</t>
  </si>
  <si>
    <t>Senior Data Architect</t>
  </si>
  <si>
    <t>Frávega</t>
  </si>
  <si>
    <t>María José del Río Norambuena</t>
  </si>
  <si>
    <t>Manager Strategic Analytics and Modelling</t>
  </si>
  <si>
    <t>Andrew Christopher</t>
  </si>
  <si>
    <t>Gerente Analytics y CRM, Gerencia de Fidelidad</t>
  </si>
  <si>
    <t>"Thanks for reaching out but this is not something we are looking for at the moment."</t>
  </si>
  <si>
    <t>Rodrigo Hernández</t>
  </si>
  <si>
    <t>Gerente de Advanced Analytics</t>
  </si>
  <si>
    <t>Cencosud SA</t>
  </si>
  <si>
    <t>Pedro Leon</t>
  </si>
  <si>
    <t>Gerente Corporativo Advanced Analytics</t>
  </si>
  <si>
    <t>Consorcio</t>
  </si>
  <si>
    <t>Sebastián Benavides</t>
  </si>
  <si>
    <t>Data Architect Leader</t>
  </si>
  <si>
    <t>Emerios</t>
  </si>
  <si>
    <t>"No thanks."</t>
  </si>
  <si>
    <t>Carlos B. Vivanco</t>
  </si>
  <si>
    <t>Business Intelligence &amp; Reporting Manager (Proyecto BlackBerry &amp; DELL)</t>
  </si>
  <si>
    <t>Increxa</t>
  </si>
  <si>
    <t>Jhosman F.</t>
  </si>
  <si>
    <t>Jefe Departamento Big Data &amp; Analytics TI</t>
  </si>
  <si>
    <t>Banco de Chile</t>
  </si>
  <si>
    <t>Silvina Arce</t>
  </si>
  <si>
    <t>Gobierno de Datos (Chief Data Officer) y Digital Transformation Lead</t>
  </si>
  <si>
    <t>"Hi Ramla, could you please send me more info about MassTer? Thanks"</t>
  </si>
  <si>
    <t>Rafael Eduardo Paullada Baena</t>
  </si>
  <si>
    <t>Data Analyst Senior</t>
  </si>
  <si>
    <t>Publicis Emil</t>
  </si>
  <si>
    <t>"Tu me acabas de escribir. ? Digo llamar"</t>
  </si>
  <si>
    <t>Heloisa Montes</t>
  </si>
  <si>
    <t>Partner | Strategy, Analytics, M&amp;A and Customer Marketing Leader</t>
  </si>
  <si>
    <t>No, thanks, I am not leading marketing at Deloitte. Talk to @Renato Souza.</t>
  </si>
  <si>
    <t>Renato Souza</t>
  </si>
  <si>
    <t>Marketing, Brand, Communications &amp; Strategy Director</t>
  </si>
  <si>
    <t>Humberto Robles Mendez</t>
  </si>
  <si>
    <t>Advanced Analytics Manager and Lead Data Scientist</t>
  </si>
  <si>
    <t>OfficeMax México</t>
  </si>
  <si>
    <t>Oscar Sánchez Márquez</t>
  </si>
  <si>
    <t>McCann Worldgroup</t>
  </si>
  <si>
    <t>Paula Vieira</t>
  </si>
  <si>
    <t>Gerente de Estratégia de Dados (Data Insight &amp; Connections)</t>
  </si>
  <si>
    <t>Young &amp; Rubicam Group</t>
  </si>
  <si>
    <t>Regina Iñigo Silva</t>
  </si>
  <si>
    <t>Sr. Business Intelligence Coordinator</t>
  </si>
  <si>
    <t>Anny Atti</t>
  </si>
  <si>
    <t>Consumer Engagement &amp; Digital Strategy Leader</t>
  </si>
  <si>
    <t>IBM iX</t>
  </si>
  <si>
    <t>Julia Kahn</t>
  </si>
  <si>
    <t>Regional Marketing Director - LATAM at M.A.C Cosmetics</t>
  </si>
  <si>
    <t>Leonardo Tonini</t>
  </si>
  <si>
    <t>Sr. Marketing Director - Lacta Chocolates</t>
  </si>
  <si>
    <t>Vagner Paes</t>
  </si>
  <si>
    <t>Sr Marketing Director</t>
  </si>
  <si>
    <t>Fabio Melo</t>
  </si>
  <si>
    <t>Diretor de Marketing l Trade Marketing</t>
  </si>
  <si>
    <t>M. Dias Branco</t>
  </si>
  <si>
    <t>Isabela Formigoni Buratto</t>
  </si>
  <si>
    <t>Analista de Marketing de Produto Senior</t>
  </si>
  <si>
    <t>BDF NIVEA BRASIL</t>
  </si>
  <si>
    <t>Joaquín Ignacio Villagra Pacheco</t>
  </si>
  <si>
    <t>Iteration Manager I+D &amp; Data Science Advanced Analytics</t>
  </si>
  <si>
    <t>David Caro</t>
  </si>
  <si>
    <t>Toyota Marketing Manager - Latin America &amp; the Caribbean (TLAC)</t>
  </si>
  <si>
    <t>Luis Alberto Perez Ettedgui</t>
  </si>
  <si>
    <t>LATAM Marketing Director</t>
  </si>
  <si>
    <t>Verônica Garcia da Rocha</t>
  </si>
  <si>
    <t>Ana Paula Vinhas</t>
  </si>
  <si>
    <t>Mema Montero Barre</t>
  </si>
  <si>
    <t>Marketing Director for Latin-America: Sedal and Suave brands</t>
  </si>
  <si>
    <t>Claudio Knupp</t>
  </si>
  <si>
    <t>Hyundai Motor Brasil</t>
  </si>
  <si>
    <t>Angel Martinez</t>
  </si>
  <si>
    <t>Vice President - Sales, After-Sales, Marketing, Public Relations &amp; Vehicle Logistics</t>
  </si>
  <si>
    <t>Rafael Schettini</t>
  </si>
  <si>
    <t>Senior Supervisor of Business Intelligence</t>
  </si>
  <si>
    <t xml:space="preserve">rafael.schettini@wmccann.com </t>
  </si>
  <si>
    <t>I’am on vacation this Week and I’m comming back next monday. Get my e-mail (Rafael.schettini@wmccann.com) so we can schedule a call soon.</t>
  </si>
  <si>
    <t>Tomás Yanez</t>
  </si>
  <si>
    <t>Analista sénior</t>
  </si>
  <si>
    <t>Gtd Chile</t>
  </si>
  <si>
    <t>Felipe Saitua Doren</t>
  </si>
  <si>
    <t>Gerente Corporativo de Marketing y Productos</t>
  </si>
  <si>
    <t>Grupo Gtd</t>
  </si>
  <si>
    <t>"thank you a lot for the contact, but I am not interested."</t>
  </si>
  <si>
    <t>Juan Pablo Flores Reséndiz</t>
  </si>
  <si>
    <t>Global Metrics &amp; Analytics Sr Manager</t>
  </si>
  <si>
    <t>Augusto Cesar Sandoval</t>
  </si>
  <si>
    <t xml:space="preserve">Transelec </t>
  </si>
  <si>
    <t>Alvaro Ovando Vasquez</t>
  </si>
  <si>
    <t>Gerente Advanced Analytics (CAO)</t>
  </si>
  <si>
    <t>Entel</t>
  </si>
  <si>
    <t>Paulina Lemus Zúñiga</t>
  </si>
  <si>
    <t>CONSULTORA DE MARKETING - VP CORPORACIONES</t>
  </si>
  <si>
    <t>Diego Ganoza Ferrer</t>
  </si>
  <si>
    <t>CVM &amp; Analytics Manager</t>
  </si>
  <si>
    <t xml:space="preserve">diego.ganoza@entel.pe </t>
  </si>
  <si>
    <t xml:space="preserve">"Oh ok. Well here is my email diego.ganoza@entel.pe  </t>
  </si>
  <si>
    <t>Gísela Gallardo Lassen</t>
  </si>
  <si>
    <t>Marketing Leader - Corporate Market</t>
  </si>
  <si>
    <t>Telmex</t>
  </si>
  <si>
    <t>Oliver Huerta Ramirez</t>
  </si>
  <si>
    <t>Supervisor Analista de datos</t>
  </si>
  <si>
    <t>Gustavo Reis</t>
  </si>
  <si>
    <t>TitleHead Of Marketing &amp; Innovation</t>
  </si>
  <si>
    <t>Roberto Yoshida</t>
  </si>
  <si>
    <t>Head of LATAM Marketing Programs</t>
  </si>
  <si>
    <t>Samuel Otero Schmidt</t>
  </si>
  <si>
    <t>Sr. Data Architect, Data Lake &amp; Analytics, Specialty Leader for Latin America Professional Services</t>
  </si>
  <si>
    <t>Marco Preciado</t>
  </si>
  <si>
    <t>LATAM Marketing Manager for Public Sector, Amazon Web Services</t>
  </si>
  <si>
    <t>Hernán Campos Ramos</t>
  </si>
  <si>
    <t>Jefe Proyectos Senior - Proyecto Gobierno de Datos Big Data &amp; Analytics</t>
  </si>
  <si>
    <t>Karla Cortes</t>
  </si>
  <si>
    <t>Marketing Director F&amp;B</t>
  </si>
  <si>
    <t>Camila Sartori</t>
  </si>
  <si>
    <t>Antonio Perez Mercado</t>
  </si>
  <si>
    <t>Director, Innovation &amp; Analytics, middle Americas region</t>
  </si>
  <si>
    <t>"Yes I was involved during my tenure at HP"</t>
  </si>
  <si>
    <t>Francisco Viana</t>
  </si>
  <si>
    <t>Data Analytics &amp; Performance Head | LATAM</t>
  </si>
  <si>
    <t>"That would be Elisa Romo, S&amp;I director in Danone, you can reach her in Linked In"</t>
  </si>
  <si>
    <t>Elisa Romo</t>
  </si>
  <si>
    <t>"we do have an agency doing MMM for su and we are happy with tiempo I think we do not need other agency now"</t>
  </si>
  <si>
    <t>Alfonso Torres Farber</t>
  </si>
  <si>
    <t>Business Data &amp; Analytics Director</t>
  </si>
  <si>
    <t>Ignacio Contreras Pineda</t>
  </si>
  <si>
    <t>Marketing Analytics and Operations (Lead Management)</t>
  </si>
  <si>
    <t>Hewlett-Packard</t>
  </si>
  <si>
    <t>"to be honest I don’t have that power of decision within the company, that comes from higher levels, so from my side it’ll be a no."</t>
  </si>
  <si>
    <t>David Roiz</t>
  </si>
  <si>
    <t>Data Operations Head</t>
  </si>
  <si>
    <t>Luiza Boller</t>
  </si>
  <si>
    <t>Rebeca Asmar</t>
  </si>
  <si>
    <t>Marketing &amp; PR Sr. Analyst</t>
  </si>
  <si>
    <t>"Hi Ramla, no I m not!"</t>
  </si>
  <si>
    <t>Renato C. Chagas</t>
  </si>
  <si>
    <t>South America CRM &amp; Business Insights Manager</t>
  </si>
  <si>
    <t>Cátia Teves Teixeira</t>
  </si>
  <si>
    <t>Paola López Peña</t>
  </si>
  <si>
    <t>Ruan Roloff</t>
  </si>
  <si>
    <t>Big Data &amp; Analytics Lead Architect</t>
  </si>
  <si>
    <t>Edwin Garcia Garcia</t>
  </si>
  <si>
    <t>Corporate Marketing Director - Latin America</t>
  </si>
  <si>
    <t>Gabriel Gonelli</t>
  </si>
  <si>
    <t>Carlos Antonio Tapia Ball</t>
  </si>
  <si>
    <t>BI Sr. Analyst</t>
  </si>
  <si>
    <t>Gabriela Alfaro Prieto</t>
  </si>
  <si>
    <t>Business Science Mgr - Insights &amp; Analytics</t>
  </si>
  <si>
    <t xml:space="preserve">gabriela.alfaro@kellogg.com </t>
  </si>
  <si>
    <t>"Hi Ramla, sure. My mail is gabriela.alfaro@kellogg.com  What about Thursday 30th 10 am. Im in mexico city"</t>
  </si>
  <si>
    <t>Eduardo Luna</t>
  </si>
  <si>
    <t>Consumer &amp; Market Insights Sr Manager</t>
  </si>
  <si>
    <t>Marcos Loredo Mayer</t>
  </si>
  <si>
    <t>Strategy &amp; Insights Sr. Manager</t>
  </si>
  <si>
    <t>Fernando Ortiz</t>
  </si>
  <si>
    <t>Marketing Director at HEINEKEN Mexico</t>
  </si>
  <si>
    <t>Karen Guevara</t>
  </si>
  <si>
    <t>Grupo Modelo</t>
  </si>
  <si>
    <t>"Actually I am no longer working in Mindshare! You can connect with Matias Galimberti in case you need a contact in that area."</t>
  </si>
  <si>
    <t>Matias Galimberti</t>
  </si>
  <si>
    <t>Chief Development Officer</t>
  </si>
  <si>
    <t>Armando Pichardo Pedrero</t>
  </si>
  <si>
    <t>"Apologies for late responde. I leer Mindshare even I continuos work with MMM. We already had a usefull solución</t>
  </si>
  <si>
    <t>josefina kaplan</t>
  </si>
  <si>
    <t>Director de BI Insights &amp; Analytics</t>
  </si>
  <si>
    <t>Graciela Zoeger Kuljevan</t>
  </si>
  <si>
    <t>Nikolas Kronemberger</t>
  </si>
  <si>
    <t>Analista de dados sênior</t>
  </si>
  <si>
    <t>Samuel Nunes Castelo</t>
  </si>
  <si>
    <t>Senior Product Marketing Analyst – Latam SUV's</t>
  </si>
  <si>
    <t>"Hello Ramla, I'm sorry but I'm not dealing with mkt analytics in my current row."</t>
  </si>
  <si>
    <t>Layla Melo</t>
  </si>
  <si>
    <t>Allyne Magnoli</t>
  </si>
  <si>
    <t>Carlos Roco Benavides</t>
  </si>
  <si>
    <t>Director of Analytics Chile</t>
  </si>
  <si>
    <t>Zoritza Bravo</t>
  </si>
  <si>
    <t>Specialist Data Science - Maintenance and Engineering Centre of Excellence (MECoE)</t>
  </si>
  <si>
    <t>BHP</t>
  </si>
  <si>
    <t>"Thank you for the interest in my profile. I actually worked at the agency, in it in the area of Data Analytics."</t>
  </si>
  <si>
    <t>Vitor Schiavo</t>
  </si>
  <si>
    <t>"Hello Ramla! Thanks for your message and also to offer us the tool. We already work with one own tool and methodology propetary to our group. So at this moment I'd say no, but we keep in touch for any other or future opportunitites. Thanks!"</t>
  </si>
  <si>
    <t>Alexandra Alvarez Torres</t>
  </si>
  <si>
    <t>Creative Lead</t>
  </si>
  <si>
    <t>Ramón Murias Palomer</t>
  </si>
  <si>
    <t>Principal Data Scientist - Gerencia Corporativa Advanced Analytics</t>
  </si>
  <si>
    <t>Ripley</t>
  </si>
  <si>
    <t>Guillermo Byrne Labarthe</t>
  </si>
  <si>
    <t>Franz Löbel</t>
  </si>
  <si>
    <t>Senior Manager Marketing Operations</t>
  </si>
  <si>
    <t>Raísa Utimura</t>
  </si>
  <si>
    <t>Supervisor Data &amp; Insights</t>
  </si>
  <si>
    <t>Turner</t>
  </si>
  <si>
    <t>"Hi Ramla. Actually no :/"</t>
  </si>
  <si>
    <t>Ana Luiza Tasso</t>
  </si>
  <si>
    <t>Affiliates Marketing Sr Coordinator</t>
  </si>
  <si>
    <t>Veronica Vazquez Cardenas</t>
  </si>
  <si>
    <t>Predictive analytics and segmentation Sr. Manager</t>
  </si>
  <si>
    <t>Dolores Angeles Fernandez</t>
  </si>
  <si>
    <t>Marketing Manager for Mexico and Puerto Rico</t>
  </si>
  <si>
    <t>Beckman Coulter</t>
  </si>
  <si>
    <t>Bárbara Degastaldi</t>
  </si>
  <si>
    <t>Head of BI</t>
  </si>
  <si>
    <t>Argentina </t>
  </si>
  <si>
    <t>"En nuestra agencia contamos con herramienta de Optimización y Marketing Mix Modelling. Por el momento estamos haciendo uso de las misma. Gracias por su contacto, Saludos!"</t>
  </si>
  <si>
    <t>Matías Miranda</t>
  </si>
  <si>
    <t>Chief Business Intelligence &amp; Analytics</t>
  </si>
  <si>
    <t xml:space="preserve">Palermo Horse Racing &amp; Casino </t>
  </si>
  <si>
    <t>Laura Cabanas</t>
  </si>
  <si>
    <t>Gerente de Estadística</t>
  </si>
  <si>
    <t>HR Ratings</t>
  </si>
  <si>
    <t>"Thanks, oh i'm sorry i was in Statistics Area... but i appreciate the contact!! maybe in the future we can collaborate in some stat or market research projects! tnx again"</t>
  </si>
  <si>
    <t>Jose Luis De La Vega</t>
  </si>
  <si>
    <t>Vice President of Marketing and Communications LATAM North</t>
  </si>
  <si>
    <t>Dong Ouyang</t>
  </si>
  <si>
    <t>Arturo Jorge</t>
  </si>
  <si>
    <t>Head of Market Intelligence, KPI's Compliance, CX &amp; Sales</t>
  </si>
  <si>
    <t>Agile Market Research</t>
  </si>
  <si>
    <t xml:space="preserve">enrique@agilelatin.com </t>
  </si>
  <si>
    <t>"I would like to learn more and see how I can pitch you model amongst Mexican firms."</t>
  </si>
  <si>
    <t>Rafael Alonso Cuevas</t>
  </si>
  <si>
    <t>Gerente General</t>
  </si>
  <si>
    <t>MAS Analytics</t>
  </si>
  <si>
    <t>Carlos Toro</t>
  </si>
  <si>
    <t>Count of Lead_Full Name</t>
  </si>
  <si>
    <t>both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</si>
</sst>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d/m/yyyy"/>
    <numFmt numFmtId="167" formatCode="[$-409]d\-mmm\-yy;@"/>
    <numFmt numFmtId="168" formatCode="[$-409]dd\-mmm\-yy;@"/>
    <numFmt numFmtId="169" formatCode="[$-409]d\-mmm\-yyyy;@"/>
    <numFmt numFmtId="170" formatCode="_(* #,##0_);_(* \(#,##0\);_(* &quot;-&quot;??_);_(@_)"/>
  </numFmts>
  <fonts count="50">
    <font>
      <sz val="11"/>
      <color theme="1"/>
      <name val="Calibri"/>
      <family val="2"/>
      <scheme val="minor"/>
    </font>
    <font>
      <sz val="11"/>
      <color theme="1"/>
      <name val="Calibri"/>
      <family val="2"/>
      <scheme val="minor"/>
    </font>
    <font>
      <sz val="12"/>
      <color theme="1"/>
      <name val="Calibri"/>
      <family val="2"/>
      <scheme val="minor"/>
    </font>
    <font>
      <u/>
      <sz val="11"/>
      <color theme="10"/>
      <name val="Calibri"/>
      <family val="2"/>
      <scheme val="minor"/>
    </font>
    <font>
      <sz val="8"/>
      <name val="Calibri"/>
      <family val="2"/>
      <scheme val="minor"/>
    </font>
    <font>
      <u/>
      <sz val="11"/>
      <color theme="10"/>
      <name val="Calibri"/>
      <family val="2"/>
    </font>
    <font>
      <sz val="11"/>
      <color rgb="FF000000"/>
      <name val="Calibri"/>
      <family val="2"/>
    </font>
    <font>
      <sz val="11"/>
      <color rgb="FF000000"/>
      <name val="Calibri"/>
      <family val="2"/>
    </font>
    <font>
      <b/>
      <sz val="10"/>
      <color theme="1"/>
      <name val="Calibri Light"/>
      <family val="2"/>
    </font>
    <font>
      <sz val="10"/>
      <color theme="1"/>
      <name val="Calibri Light"/>
      <family val="2"/>
    </font>
    <font>
      <sz val="10"/>
      <name val="Calibri Light"/>
      <family val="2"/>
    </font>
    <font>
      <u/>
      <sz val="10"/>
      <color theme="10"/>
      <name val="Calibri Light"/>
      <family val="2"/>
    </font>
    <font>
      <b/>
      <sz val="11"/>
      <name val="Calibri Light"/>
      <family val="2"/>
    </font>
    <font>
      <b/>
      <sz val="12"/>
      <color rgb="FF000000"/>
      <name val="Calibri"/>
      <family val="2"/>
    </font>
    <font>
      <b/>
      <sz val="11"/>
      <color theme="1"/>
      <name val="Arial"/>
      <family val="2"/>
    </font>
    <font>
      <sz val="11"/>
      <name val="Calibri Light"/>
      <family val="2"/>
    </font>
    <font>
      <sz val="11"/>
      <color theme="1"/>
      <name val="Calibri"/>
      <family val="2"/>
    </font>
    <font>
      <sz val="11"/>
      <color rgb="FF9C0006"/>
      <name val="Calibri Light"/>
      <family val="2"/>
    </font>
    <font>
      <sz val="11"/>
      <color rgb="FF000000"/>
      <name val="Calibri Light"/>
      <family val="2"/>
    </font>
    <font>
      <sz val="10"/>
      <color rgb="FF000000"/>
      <name val="Calibri Light"/>
      <family val="2"/>
    </font>
    <font>
      <sz val="11"/>
      <color rgb="FFFF0000"/>
      <name val="Calibri Light"/>
      <family val="2"/>
    </font>
    <font>
      <sz val="11"/>
      <color rgb="FFFF0000"/>
      <name val="Arial"/>
      <family val="2"/>
    </font>
    <font>
      <sz val="11"/>
      <color rgb="FFC00000"/>
      <name val="Calibri Light"/>
      <family val="2"/>
    </font>
    <font>
      <sz val="11"/>
      <color rgb="FF000000"/>
      <name val="Cambria"/>
      <family val="2"/>
      <scheme val="major"/>
    </font>
    <font>
      <sz val="11"/>
      <color theme="1"/>
      <name val="Calibri Light"/>
      <family val="2"/>
    </font>
    <font>
      <b/>
      <sz val="11"/>
      <color theme="1"/>
      <name val="Calibri Light"/>
      <family val="2"/>
    </font>
    <font>
      <b/>
      <sz val="11"/>
      <color rgb="FF000000"/>
      <name val="Calibri Light"/>
      <family val="2"/>
    </font>
    <font>
      <i/>
      <sz val="11"/>
      <color rgb="FFFF0000"/>
      <name val="Calibri Light"/>
      <family val="2"/>
    </font>
    <font>
      <sz val="11"/>
      <color theme="1"/>
      <name val="-Apple-System"/>
      <charset val="1"/>
    </font>
    <font>
      <sz val="18"/>
      <color theme="1"/>
      <name val="-Apple-System"/>
      <charset val="1"/>
    </font>
    <font>
      <sz val="10"/>
      <color rgb="FF444444"/>
      <name val="Calibri"/>
      <family val="2"/>
    </font>
    <font>
      <u/>
      <sz val="10"/>
      <color theme="10"/>
      <name val="Calibri"/>
      <family val="2"/>
      <scheme val="minor"/>
    </font>
    <font>
      <sz val="10"/>
      <color theme="1"/>
      <name val="Calibri Light"/>
      <family val="2"/>
    </font>
    <font>
      <sz val="10"/>
      <color theme="1"/>
      <name val="Calibri Light"/>
      <family val="2"/>
    </font>
    <font>
      <b/>
      <sz val="11"/>
      <color theme="1"/>
      <name val="Calibri"/>
      <family val="2"/>
      <scheme val="minor"/>
    </font>
    <font>
      <sz val="12"/>
      <color rgb="FF72777C"/>
      <name val="-Apple-System"/>
      <charset val="1"/>
    </font>
    <font>
      <b/>
      <sz val="11"/>
      <color rgb="FF0070C0"/>
      <name val="Calibri"/>
      <family val="2"/>
      <scheme val="minor"/>
    </font>
    <font>
      <sz val="9"/>
      <color rgb="FF000000"/>
      <name val="Segoe UI"/>
      <family val="2"/>
    </font>
    <font>
      <b/>
      <sz val="9"/>
      <color rgb="FF000000"/>
      <name val="Segoe UI"/>
      <family val="2"/>
    </font>
    <font>
      <sz val="10"/>
      <color theme="1"/>
      <name val="Calibri Light"/>
      <family val="2"/>
    </font>
    <font>
      <sz val="10"/>
      <color theme="1"/>
      <name val="Calibri"/>
      <family val="2"/>
      <scheme val="minor"/>
    </font>
    <font>
      <sz val="11"/>
      <color rgb="FF000000"/>
      <name val="Calibri"/>
      <family val="2"/>
      <scheme val="minor"/>
    </font>
    <font>
      <b/>
      <sz val="10"/>
      <color rgb="FF000000"/>
      <name val="Calibri Light"/>
      <family val="2"/>
    </font>
    <font>
      <sz val="9"/>
      <color theme="1"/>
      <name val="Segoe UI"/>
      <family val="2"/>
    </font>
    <font>
      <sz val="9"/>
      <color theme="1"/>
      <name val="Calibri"/>
      <family val="2"/>
      <scheme val="minor"/>
    </font>
    <font>
      <sz val="8"/>
      <color theme="1"/>
      <name val="Calibri"/>
      <family val="2"/>
      <scheme val="minor"/>
    </font>
    <font>
      <sz val="9"/>
      <color theme="1"/>
      <name val="-Apple-System"/>
      <charset val="1"/>
    </font>
    <font>
      <sz val="10"/>
      <color theme="1"/>
      <name val="Calibri Light"/>
      <family val="2"/>
    </font>
    <font>
      <sz val="11"/>
      <color theme="1"/>
      <name val="Segoe UI"/>
      <family val="2"/>
    </font>
    <font>
      <sz val="10"/>
      <color theme="1"/>
      <name val="Calibri Light"/>
    </font>
  </fonts>
  <fills count="10">
    <fill>
      <patternFill patternType="none"/>
    </fill>
    <fill>
      <patternFill patternType="gray125"/>
    </fill>
    <fill>
      <patternFill patternType="solid">
        <fgColor theme="0" tint="-4.9989318521683403E-2"/>
        <bgColor indexed="64"/>
      </patternFill>
    </fill>
    <fill>
      <patternFill patternType="solid">
        <fgColor rgb="FFFFC000"/>
        <bgColor indexed="64"/>
      </patternFill>
    </fill>
    <fill>
      <patternFill patternType="solid">
        <fgColor theme="6" tint="0.79998168889431442"/>
        <bgColor theme="6" tint="0.79998168889431442"/>
      </patternFill>
    </fill>
    <fill>
      <patternFill patternType="solid">
        <fgColor theme="0" tint="-0.14999847407452621"/>
        <bgColor indexed="64"/>
      </patternFill>
    </fill>
    <fill>
      <patternFill patternType="solid">
        <fgColor theme="5" tint="0.39997558519241921"/>
        <bgColor indexed="64"/>
      </patternFill>
    </fill>
    <fill>
      <patternFill patternType="solid">
        <fgColor theme="5" tint="0.39997558519241921"/>
        <bgColor theme="6" tint="0.79998168889431442"/>
      </patternFill>
    </fill>
    <fill>
      <patternFill patternType="solid">
        <fgColor theme="4" tint="0.79998168889431442"/>
        <bgColor indexed="64"/>
      </patternFill>
    </fill>
    <fill>
      <patternFill patternType="solid">
        <fgColor rgb="FFF9FAFB"/>
        <bgColor indexed="64"/>
      </patternFill>
    </fill>
  </fills>
  <borders count="31">
    <border>
      <left/>
      <right/>
      <top/>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top/>
      <bottom/>
      <diagonal/>
    </border>
    <border>
      <left/>
      <right/>
      <top/>
      <bottom style="medium">
        <color rgb="FFC00000"/>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2"/>
      </left>
      <right style="thin">
        <color theme="2"/>
      </right>
      <top style="thin">
        <color theme="2"/>
      </top>
      <bottom style="thin">
        <color theme="2"/>
      </bottom>
      <diagonal/>
    </border>
    <border>
      <left/>
      <right style="thin">
        <color theme="0" tint="-0.14999847407452621"/>
      </right>
      <top style="thin">
        <color theme="0" tint="-0.14999847407452621"/>
      </top>
      <bottom style="thin">
        <color theme="0" tint="-0.14999847407452621"/>
      </bottom>
      <diagonal/>
    </border>
    <border>
      <left style="thin">
        <color rgb="FFBFBFBF"/>
      </left>
      <right style="thin">
        <color rgb="FFBFBFBF"/>
      </right>
      <top/>
      <bottom/>
      <diagonal/>
    </border>
    <border>
      <left/>
      <right style="thin">
        <color theme="0" tint="-0.249977111117893"/>
      </right>
      <top style="thin">
        <color theme="0" tint="-0.249977111117893"/>
      </top>
      <bottom style="thin">
        <color theme="0" tint="-0.249977111117893"/>
      </bottom>
      <diagonal/>
    </border>
  </borders>
  <cellStyleXfs count="11">
    <xf numFmtId="0" fontId="0" fillId="0" borderId="0"/>
    <xf numFmtId="9" fontId="1" fillId="0" borderId="0" applyFont="0" applyFill="0" applyBorder="0" applyAlignment="0" applyProtection="0"/>
    <xf numFmtId="0" fontId="2" fillId="0" borderId="0"/>
    <xf numFmtId="0" fontId="3" fillId="0" borderId="0" applyNumberFormat="0" applyFill="0" applyBorder="0" applyAlignment="0" applyProtection="0"/>
    <xf numFmtId="0" fontId="1" fillId="0" borderId="0"/>
    <xf numFmtId="0" fontId="5" fillId="0" borderId="0" applyNumberFormat="0" applyFill="0" applyBorder="0" applyAlignment="0" applyProtection="0"/>
    <xf numFmtId="0" fontId="6" fillId="0" borderId="0"/>
    <xf numFmtId="0" fontId="7" fillId="0" borderId="0"/>
    <xf numFmtId="0" fontId="6" fillId="0" borderId="0"/>
    <xf numFmtId="164" fontId="1" fillId="0" borderId="0" applyFont="0" applyFill="0" applyBorder="0" applyAlignment="0" applyProtection="0"/>
    <xf numFmtId="165" fontId="1" fillId="0" borderId="0" applyFont="0" applyFill="0" applyBorder="0" applyAlignment="0" applyProtection="0"/>
  </cellStyleXfs>
  <cellXfs count="249">
    <xf numFmtId="0" fontId="0" fillId="0" borderId="0" xfId="0"/>
    <xf numFmtId="0" fontId="12" fillId="3" borderId="0" xfId="0" applyFont="1" applyFill="1" applyAlignment="1">
      <alignment horizontal="center" vertical="center"/>
    </xf>
    <xf numFmtId="14" fontId="12" fillId="3" borderId="0" xfId="0" applyNumberFormat="1" applyFont="1" applyFill="1" applyAlignment="1">
      <alignment horizontal="center" vertical="center"/>
    </xf>
    <xf numFmtId="1" fontId="12" fillId="3" borderId="0" xfId="0" applyNumberFormat="1" applyFont="1" applyFill="1" applyAlignment="1">
      <alignment horizontal="center" vertical="center"/>
    </xf>
    <xf numFmtId="0" fontId="12" fillId="3" borderId="0" xfId="0" applyFont="1" applyFill="1" applyAlignment="1">
      <alignment horizontal="left" vertical="center"/>
    </xf>
    <xf numFmtId="0" fontId="13" fillId="0" borderId="0" xfId="0" applyFont="1" applyAlignment="1">
      <alignment horizontal="center" vertical="top"/>
    </xf>
    <xf numFmtId="0" fontId="14" fillId="0" borderId="0" xfId="0" applyFont="1" applyAlignment="1">
      <alignment horizontal="center"/>
    </xf>
    <xf numFmtId="0" fontId="15" fillId="0" borderId="0" xfId="0" applyFont="1" applyAlignment="1">
      <alignment horizontal="center" vertical="center" wrapText="1"/>
    </xf>
    <xf numFmtId="14" fontId="15" fillId="0" borderId="0" xfId="0" applyNumberFormat="1" applyFont="1" applyAlignment="1">
      <alignment horizontal="center" vertical="center" wrapText="1"/>
    </xf>
    <xf numFmtId="1" fontId="15" fillId="0" borderId="0" xfId="0" applyNumberFormat="1" applyFont="1" applyAlignment="1">
      <alignment horizontal="center" vertical="center" wrapText="1"/>
    </xf>
    <xf numFmtId="14" fontId="15" fillId="0" borderId="0" xfId="0" applyNumberFormat="1" applyFont="1" applyAlignment="1">
      <alignment horizontal="center" vertical="center"/>
    </xf>
    <xf numFmtId="14" fontId="15" fillId="4" borderId="0" xfId="0" applyNumberFormat="1" applyFont="1" applyFill="1" applyAlignment="1">
      <alignment horizontal="center" vertical="center" wrapText="1"/>
    </xf>
    <xf numFmtId="0" fontId="15" fillId="4" borderId="0" xfId="0" applyFont="1" applyFill="1" applyAlignment="1">
      <alignment horizontal="center" vertical="center" wrapText="1"/>
    </xf>
    <xf numFmtId="0" fontId="15" fillId="4" borderId="0" xfId="0" applyFont="1" applyFill="1" applyAlignment="1">
      <alignment horizontal="left" vertical="center" wrapText="1"/>
    </xf>
    <xf numFmtId="0" fontId="15" fillId="0" borderId="0" xfId="0" applyFont="1" applyAlignment="1">
      <alignment horizontal="center" vertical="center"/>
    </xf>
    <xf numFmtId="0" fontId="15" fillId="0" borderId="0" xfId="0" applyFont="1" applyAlignment="1">
      <alignment horizontal="left" vertical="center"/>
    </xf>
    <xf numFmtId="0" fontId="16" fillId="0" borderId="0" xfId="0" applyFont="1" applyAlignment="1">
      <alignment horizontal="left" vertical="top"/>
    </xf>
    <xf numFmtId="14" fontId="17" fillId="0" borderId="0" xfId="0" applyNumberFormat="1" applyFont="1" applyAlignment="1">
      <alignment horizontal="center" vertical="center" wrapText="1"/>
    </xf>
    <xf numFmtId="0" fontId="3" fillId="0" borderId="0" xfId="3" applyBorder="1" applyAlignment="1">
      <alignment horizontal="center" vertical="center"/>
    </xf>
    <xf numFmtId="0" fontId="3" fillId="4" borderId="0" xfId="3" applyFill="1" applyBorder="1" applyAlignment="1">
      <alignment horizontal="center" vertical="center" wrapText="1"/>
    </xf>
    <xf numFmtId="0" fontId="15" fillId="0" borderId="6" xfId="0" applyFont="1" applyBorder="1" applyAlignment="1">
      <alignment horizontal="center" vertical="center" wrapText="1"/>
    </xf>
    <xf numFmtId="166" fontId="15" fillId="0" borderId="6" xfId="0" applyNumberFormat="1" applyFont="1" applyBorder="1" applyAlignment="1">
      <alignment horizontal="center" vertical="center" wrapText="1"/>
    </xf>
    <xf numFmtId="1" fontId="15" fillId="0" borderId="6" xfId="0" applyNumberFormat="1" applyFont="1" applyBorder="1" applyAlignment="1">
      <alignment horizontal="center" vertical="center" wrapText="1"/>
    </xf>
    <xf numFmtId="14" fontId="15" fillId="0" borderId="6" xfId="0" applyNumberFormat="1" applyFont="1" applyBorder="1" applyAlignment="1">
      <alignment horizontal="center" vertical="center" wrapText="1"/>
    </xf>
    <xf numFmtId="14" fontId="15" fillId="0" borderId="6" xfId="0" applyNumberFormat="1" applyFont="1" applyBorder="1" applyAlignment="1">
      <alignment horizontal="center" vertical="center"/>
    </xf>
    <xf numFmtId="0" fontId="15" fillId="0" borderId="6" xfId="0" applyFont="1" applyBorder="1" applyAlignment="1">
      <alignment horizontal="center" vertical="center"/>
    </xf>
    <xf numFmtId="0" fontId="15" fillId="0" borderId="6" xfId="0" applyFont="1" applyBorder="1" applyAlignment="1">
      <alignment horizontal="left" vertical="center" wrapText="1"/>
    </xf>
    <xf numFmtId="0" fontId="0" fillId="0" borderId="6" xfId="0" applyBorder="1"/>
    <xf numFmtId="0" fontId="17" fillId="0" borderId="0" xfId="0" applyFont="1" applyAlignment="1">
      <alignment horizontal="center" vertical="center" wrapText="1"/>
    </xf>
    <xf numFmtId="0" fontId="15" fillId="0" borderId="6" xfId="0" applyFont="1" applyBorder="1" applyAlignment="1">
      <alignment horizontal="left" vertical="center"/>
    </xf>
    <xf numFmtId="0" fontId="18" fillId="0" borderId="0" xfId="0" applyFont="1" applyAlignment="1">
      <alignment horizontal="center" vertical="center" wrapText="1"/>
    </xf>
    <xf numFmtId="14" fontId="15" fillId="4" borderId="6" xfId="0" applyNumberFormat="1" applyFont="1" applyFill="1" applyBorder="1" applyAlignment="1">
      <alignment horizontal="center" vertical="center" wrapText="1"/>
    </xf>
    <xf numFmtId="0" fontId="15" fillId="4" borderId="6" xfId="0" applyFont="1" applyFill="1" applyBorder="1" applyAlignment="1">
      <alignment horizontal="center" vertical="center" wrapText="1"/>
    </xf>
    <xf numFmtId="0" fontId="15" fillId="4" borderId="6" xfId="0" applyFont="1" applyFill="1" applyBorder="1" applyAlignment="1">
      <alignment horizontal="left" vertical="center" wrapText="1"/>
    </xf>
    <xf numFmtId="0" fontId="15" fillId="0" borderId="0" xfId="3" applyFont="1" applyAlignment="1">
      <alignment horizontal="center" vertical="center" wrapText="1"/>
    </xf>
    <xf numFmtId="0" fontId="19" fillId="0" borderId="0" xfId="0" applyFont="1" applyAlignment="1">
      <alignment horizontal="center" wrapText="1"/>
    </xf>
    <xf numFmtId="0" fontId="20" fillId="4" borderId="0" xfId="0" applyFont="1" applyFill="1" applyAlignment="1">
      <alignment horizontal="left" vertical="center" wrapText="1"/>
    </xf>
    <xf numFmtId="0" fontId="15" fillId="5" borderId="0" xfId="0" applyFont="1" applyFill="1" applyAlignment="1">
      <alignment horizontal="center" vertical="center" wrapText="1"/>
    </xf>
    <xf numFmtId="0" fontId="15" fillId="6" borderId="0" xfId="0" applyFont="1" applyFill="1" applyAlignment="1">
      <alignment horizontal="center" vertical="center" wrapText="1"/>
    </xf>
    <xf numFmtId="0" fontId="18" fillId="6" borderId="0" xfId="0" applyFont="1" applyFill="1" applyAlignment="1">
      <alignment horizontal="center" vertical="center" wrapText="1"/>
    </xf>
    <xf numFmtId="14" fontId="15" fillId="6" borderId="0" xfId="0" applyNumberFormat="1" applyFont="1" applyFill="1" applyAlignment="1">
      <alignment horizontal="center" vertical="center" wrapText="1"/>
    </xf>
    <xf numFmtId="1" fontId="15" fillId="6" borderId="0" xfId="0" applyNumberFormat="1" applyFont="1" applyFill="1" applyAlignment="1">
      <alignment horizontal="center" vertical="center" wrapText="1"/>
    </xf>
    <xf numFmtId="0" fontId="15" fillId="6" borderId="0" xfId="0" applyFont="1" applyFill="1" applyAlignment="1">
      <alignment horizontal="center" vertical="center"/>
    </xf>
    <xf numFmtId="14" fontId="15" fillId="6" borderId="0" xfId="0" applyNumberFormat="1" applyFont="1" applyFill="1" applyAlignment="1">
      <alignment horizontal="center" vertical="center"/>
    </xf>
    <xf numFmtId="0" fontId="15" fillId="6" borderId="0" xfId="0" applyFont="1" applyFill="1" applyAlignment="1">
      <alignment horizontal="left" vertical="center"/>
    </xf>
    <xf numFmtId="0" fontId="0" fillId="6" borderId="0" xfId="0" applyFill="1"/>
    <xf numFmtId="14" fontId="17" fillId="0" borderId="6" xfId="0" applyNumberFormat="1" applyFont="1" applyBorder="1" applyAlignment="1">
      <alignment horizontal="center" vertical="center" wrapText="1"/>
    </xf>
    <xf numFmtId="0" fontId="18" fillId="0" borderId="0" xfId="0" applyFont="1" applyAlignment="1">
      <alignment horizontal="center" vertical="center"/>
    </xf>
    <xf numFmtId="0" fontId="15" fillId="0" borderId="0" xfId="3" applyFont="1" applyFill="1" applyAlignment="1">
      <alignment horizontal="center" vertical="center" wrapText="1"/>
    </xf>
    <xf numFmtId="0" fontId="17" fillId="0" borderId="6" xfId="0" applyFont="1" applyBorder="1" applyAlignment="1">
      <alignment horizontal="center" vertical="center" wrapText="1"/>
    </xf>
    <xf numFmtId="0" fontId="20" fillId="0" borderId="0" xfId="0" applyFont="1" applyAlignment="1">
      <alignment horizontal="center" vertical="center" wrapText="1"/>
    </xf>
    <xf numFmtId="1" fontId="20" fillId="0" borderId="0" xfId="0" applyNumberFormat="1" applyFont="1" applyAlignment="1">
      <alignment horizontal="center" vertical="center" wrapText="1"/>
    </xf>
    <xf numFmtId="0" fontId="20" fillId="0" borderId="0" xfId="0" applyFont="1" applyAlignment="1">
      <alignment horizontal="center" vertical="center"/>
    </xf>
    <xf numFmtId="0" fontId="21" fillId="0" borderId="0" xfId="0" applyFont="1"/>
    <xf numFmtId="14" fontId="15" fillId="7" borderId="0" xfId="0" applyNumberFormat="1" applyFont="1" applyFill="1" applyAlignment="1">
      <alignment horizontal="center" vertical="center" wrapText="1"/>
    </xf>
    <xf numFmtId="0" fontId="15" fillId="7" borderId="0" xfId="0" applyFont="1" applyFill="1" applyAlignment="1">
      <alignment horizontal="center" vertical="center" wrapText="1"/>
    </xf>
    <xf numFmtId="0" fontId="15" fillId="7" borderId="0" xfId="0" applyFont="1" applyFill="1" applyAlignment="1">
      <alignment horizontal="left" vertical="center" wrapText="1"/>
    </xf>
    <xf numFmtId="0" fontId="22" fillId="0" borderId="0" xfId="0" applyFont="1" applyAlignment="1">
      <alignment horizontal="center" vertical="center" wrapText="1"/>
    </xf>
    <xf numFmtId="0" fontId="3" fillId="0" borderId="0" xfId="3" applyFill="1" applyBorder="1" applyAlignment="1">
      <alignment horizontal="center" vertical="center"/>
    </xf>
    <xf numFmtId="14" fontId="18" fillId="0" borderId="0" xfId="0" applyNumberFormat="1"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xf>
    <xf numFmtId="1" fontId="24" fillId="0" borderId="0" xfId="0" applyNumberFormat="1" applyFont="1" applyAlignment="1">
      <alignment horizontal="center"/>
    </xf>
    <xf numFmtId="0" fontId="24" fillId="0" borderId="0" xfId="0" applyFont="1"/>
    <xf numFmtId="0" fontId="15" fillId="0" borderId="0" xfId="0" applyFont="1" applyAlignment="1">
      <alignment horizontal="left" vertical="center" wrapText="1"/>
    </xf>
    <xf numFmtId="0" fontId="24" fillId="0" borderId="0" xfId="0" applyFont="1" applyAlignment="1">
      <alignment horizontal="left"/>
    </xf>
    <xf numFmtId="0" fontId="9" fillId="0" borderId="0" xfId="0" applyFont="1" applyAlignment="1" applyProtection="1">
      <alignment horizontal="center" vertical="center" wrapText="1"/>
      <protection locked="0"/>
    </xf>
    <xf numFmtId="0" fontId="25" fillId="0" borderId="0" xfId="0" applyFont="1" applyAlignment="1">
      <alignment horizontal="center"/>
    </xf>
    <xf numFmtId="0" fontId="26" fillId="0" borderId="0" xfId="6" applyFont="1" applyAlignment="1">
      <alignment horizontal="center"/>
    </xf>
    <xf numFmtId="0" fontId="26" fillId="0" borderId="0" xfId="7" applyFont="1" applyAlignment="1">
      <alignment horizontal="center"/>
    </xf>
    <xf numFmtId="0" fontId="18" fillId="0" borderId="0" xfId="6" applyFont="1" applyAlignment="1">
      <alignment horizontal="center"/>
    </xf>
    <xf numFmtId="0" fontId="18" fillId="0" borderId="0" xfId="7" applyFont="1" applyAlignment="1">
      <alignment horizontal="center"/>
    </xf>
    <xf numFmtId="0" fontId="25" fillId="2" borderId="14" xfId="0" applyFont="1" applyFill="1" applyBorder="1" applyAlignment="1">
      <alignment horizontal="center" vertical="center"/>
    </xf>
    <xf numFmtId="0" fontId="25" fillId="2" borderId="0" xfId="0" applyFont="1" applyFill="1" applyAlignment="1">
      <alignment horizontal="center" vertical="center"/>
    </xf>
    <xf numFmtId="0" fontId="25" fillId="2" borderId="15" xfId="0" applyFont="1" applyFill="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24" fillId="0" borderId="18" xfId="0" applyFont="1" applyBorder="1" applyAlignment="1">
      <alignment horizontal="center" vertical="center"/>
    </xf>
    <xf numFmtId="0" fontId="24" fillId="0" borderId="19" xfId="0" applyFont="1" applyBorder="1" applyAlignment="1">
      <alignment horizontal="center" vertical="center"/>
    </xf>
    <xf numFmtId="0" fontId="24" fillId="0" borderId="20" xfId="0" applyFont="1" applyBorder="1" applyAlignment="1">
      <alignment horizontal="center" vertical="center"/>
    </xf>
    <xf numFmtId="0" fontId="24" fillId="0" borderId="21" xfId="0" applyFont="1" applyBorder="1" applyAlignment="1">
      <alignment horizontal="center" vertical="center"/>
    </xf>
    <xf numFmtId="0" fontId="24" fillId="0" borderId="20" xfId="0" applyFont="1" applyBorder="1" applyAlignment="1">
      <alignment horizontal="center" vertical="center" wrapText="1"/>
    </xf>
    <xf numFmtId="0" fontId="24" fillId="0" borderId="22" xfId="0" applyFont="1" applyBorder="1" applyAlignment="1">
      <alignment horizontal="center" vertical="center"/>
    </xf>
    <xf numFmtId="0" fontId="24" fillId="0" borderId="24" xfId="0" applyFont="1" applyBorder="1" applyAlignment="1">
      <alignment horizontal="center" vertical="center"/>
    </xf>
    <xf numFmtId="0" fontId="24" fillId="0" borderId="23" xfId="0" applyFont="1" applyBorder="1" applyAlignment="1">
      <alignment horizontal="center" vertical="center" wrapText="1"/>
    </xf>
    <xf numFmtId="0" fontId="0" fillId="0" borderId="0" xfId="0" pivotButton="1"/>
    <xf numFmtId="0" fontId="0" fillId="0" borderId="0" xfId="0" applyAlignment="1">
      <alignment horizontal="left"/>
    </xf>
    <xf numFmtId="0" fontId="24" fillId="0" borderId="25" xfId="0" applyFont="1" applyBorder="1" applyAlignment="1">
      <alignment horizontal="center" vertical="top"/>
    </xf>
    <xf numFmtId="49" fontId="24" fillId="0" borderId="26" xfId="0" applyNumberFormat="1" applyFont="1" applyBorder="1" applyAlignment="1">
      <alignment horizontal="center" wrapText="1"/>
    </xf>
    <xf numFmtId="9" fontId="0" fillId="0" borderId="0" xfId="1" applyFont="1"/>
    <xf numFmtId="14" fontId="0" fillId="0" borderId="0" xfId="0" applyNumberFormat="1"/>
    <xf numFmtId="0" fontId="34" fillId="8" borderId="0" xfId="0" applyFont="1" applyFill="1" applyAlignment="1">
      <alignment horizontal="center" vertical="center"/>
    </xf>
    <xf numFmtId="0" fontId="0" fillId="0" borderId="0" xfId="0" applyAlignment="1">
      <alignment horizontal="center" vertical="center"/>
    </xf>
    <xf numFmtId="0" fontId="34" fillId="0" borderId="0" xfId="0" applyFont="1" applyAlignment="1">
      <alignment horizontal="center" vertical="center"/>
    </xf>
    <xf numFmtId="0" fontId="34" fillId="2" borderId="0" xfId="0" applyFont="1" applyFill="1" applyAlignment="1">
      <alignment horizontal="center" vertical="center"/>
    </xf>
    <xf numFmtId="9" fontId="0" fillId="0" borderId="0" xfId="1" applyFont="1" applyAlignment="1">
      <alignment horizontal="center" vertical="center"/>
    </xf>
    <xf numFmtId="0" fontId="37" fillId="0" borderId="0" xfId="0" applyFont="1" applyAlignment="1">
      <alignment horizontal="center" vertical="center" wrapText="1"/>
    </xf>
    <xf numFmtId="0" fontId="38" fillId="0" borderId="0" xfId="0" applyFont="1" applyAlignment="1">
      <alignment horizontal="center" vertical="center" wrapText="1"/>
    </xf>
    <xf numFmtId="164" fontId="37" fillId="0" borderId="0" xfId="9" applyFont="1" applyBorder="1" applyAlignment="1">
      <alignment horizontal="center" vertical="center" wrapText="1"/>
    </xf>
    <xf numFmtId="164" fontId="38" fillId="0" borderId="0" xfId="9" applyFont="1" applyBorder="1" applyAlignment="1">
      <alignment horizontal="center" vertical="center" wrapText="1"/>
    </xf>
    <xf numFmtId="9" fontId="0" fillId="0" borderId="0" xfId="0" applyNumberFormat="1"/>
    <xf numFmtId="17" fontId="0" fillId="0" borderId="0" xfId="0" applyNumberFormat="1"/>
    <xf numFmtId="14" fontId="45" fillId="0" borderId="0" xfId="0" applyNumberFormat="1" applyFont="1"/>
    <xf numFmtId="0" fontId="0" fillId="8" borderId="0" xfId="0" applyFill="1"/>
    <xf numFmtId="0" fontId="44" fillId="0" borderId="0" xfId="0" applyFont="1"/>
    <xf numFmtId="0" fontId="34" fillId="0" borderId="0" xfId="0" applyFont="1"/>
    <xf numFmtId="170" fontId="40" fillId="0" borderId="0" xfId="10" applyNumberFormat="1" applyFont="1"/>
    <xf numFmtId="170" fontId="0" fillId="0" borderId="0" xfId="10" applyNumberFormat="1" applyFont="1"/>
    <xf numFmtId="49" fontId="9" fillId="0" borderId="2" xfId="0" applyNumberFormat="1" applyFont="1" applyBorder="1" applyAlignment="1" applyProtection="1">
      <alignment horizontal="center" vertical="top" wrapText="1"/>
      <protection locked="0"/>
    </xf>
    <xf numFmtId="0" fontId="8" fillId="0" borderId="1" xfId="0" applyFont="1" applyBorder="1" applyAlignment="1">
      <alignment horizontal="center" vertical="top"/>
    </xf>
    <xf numFmtId="167" fontId="8" fillId="0" borderId="1" xfId="0" applyNumberFormat="1" applyFont="1" applyBorder="1" applyAlignment="1">
      <alignment horizontal="center" vertical="top"/>
    </xf>
    <xf numFmtId="0" fontId="42" fillId="0" borderId="0" xfId="0" applyFont="1" applyAlignment="1">
      <alignment horizontal="center" vertical="top"/>
    </xf>
    <xf numFmtId="49" fontId="8" fillId="0" borderId="1" xfId="0" applyNumberFormat="1" applyFont="1" applyBorder="1" applyAlignment="1">
      <alignment horizontal="center" vertical="top"/>
    </xf>
    <xf numFmtId="169" fontId="8" fillId="0" borderId="1" xfId="0" applyNumberFormat="1" applyFont="1" applyBorder="1" applyAlignment="1">
      <alignment horizontal="center" vertical="top"/>
    </xf>
    <xf numFmtId="14" fontId="8" fillId="0" borderId="1" xfId="0" applyNumberFormat="1" applyFont="1" applyBorder="1" applyAlignment="1">
      <alignment horizontal="center" vertical="top"/>
    </xf>
    <xf numFmtId="1" fontId="8" fillId="0" borderId="1" xfId="0" applyNumberFormat="1" applyFont="1" applyBorder="1" applyAlignment="1">
      <alignment horizontal="center" vertical="top"/>
    </xf>
    <xf numFmtId="0" fontId="9" fillId="0" borderId="0" xfId="0" applyFont="1" applyAlignment="1">
      <alignment horizontal="center" vertical="top"/>
    </xf>
    <xf numFmtId="168" fontId="9" fillId="0" borderId="0" xfId="0" applyNumberFormat="1" applyFont="1" applyAlignment="1">
      <alignment horizontal="center" vertical="top"/>
    </xf>
    <xf numFmtId="1" fontId="9" fillId="0" borderId="0" xfId="0" applyNumberFormat="1" applyFont="1" applyAlignment="1">
      <alignment horizontal="center" vertical="top"/>
    </xf>
    <xf numFmtId="49" fontId="9" fillId="0" borderId="2" xfId="0" applyNumberFormat="1" applyFont="1" applyBorder="1" applyAlignment="1" applyProtection="1">
      <alignment horizontal="center" vertical="top"/>
      <protection locked="0"/>
    </xf>
    <xf numFmtId="49" fontId="9" fillId="0" borderId="0" xfId="0" applyNumberFormat="1" applyFont="1" applyAlignment="1">
      <alignment horizontal="center" vertical="top"/>
    </xf>
    <xf numFmtId="49" fontId="9" fillId="0" borderId="0" xfId="0" applyNumberFormat="1" applyFont="1" applyAlignment="1" applyProtection="1">
      <alignment horizontal="center" vertical="top"/>
      <protection locked="0"/>
    </xf>
    <xf numFmtId="14" fontId="9" fillId="0" borderId="2" xfId="0" applyNumberFormat="1" applyFont="1" applyBorder="1" applyAlignment="1" applyProtection="1">
      <alignment horizontal="center" vertical="top"/>
      <protection locked="0"/>
    </xf>
    <xf numFmtId="14" fontId="9" fillId="0" borderId="0" xfId="0" applyNumberFormat="1" applyFont="1" applyAlignment="1" applyProtection="1">
      <alignment horizontal="center" vertical="top"/>
      <protection locked="0"/>
    </xf>
    <xf numFmtId="1" fontId="9" fillId="0" borderId="0" xfId="0" applyNumberFormat="1" applyFont="1" applyAlignment="1" applyProtection="1">
      <alignment horizontal="center" vertical="top"/>
      <protection locked="0"/>
    </xf>
    <xf numFmtId="1" fontId="9" fillId="0" borderId="2" xfId="0" applyNumberFormat="1" applyFont="1" applyBorder="1" applyAlignment="1" applyProtection="1">
      <alignment horizontal="center" vertical="top"/>
      <protection locked="0"/>
    </xf>
    <xf numFmtId="14" fontId="9" fillId="0" borderId="0" xfId="0" applyNumberFormat="1" applyFont="1" applyAlignment="1">
      <alignment horizontal="center" vertical="top"/>
    </xf>
    <xf numFmtId="0" fontId="9" fillId="0" borderId="2" xfId="0" applyFont="1" applyBorder="1" applyAlignment="1" applyProtection="1">
      <alignment horizontal="center" vertical="top"/>
      <protection locked="0"/>
    </xf>
    <xf numFmtId="0" fontId="3" fillId="0" borderId="0" xfId="3" applyFill="1" applyAlignment="1">
      <alignment horizontal="center" vertical="top"/>
    </xf>
    <xf numFmtId="167" fontId="9" fillId="0" borderId="0" xfId="0" applyNumberFormat="1" applyFont="1" applyAlignment="1">
      <alignment horizontal="center" vertical="top"/>
    </xf>
    <xf numFmtId="49" fontId="9" fillId="0" borderId="2" xfId="0" applyNumberFormat="1" applyFont="1" applyBorder="1" applyAlignment="1">
      <alignment horizontal="center" vertical="top"/>
    </xf>
    <xf numFmtId="169" fontId="9" fillId="0" borderId="0" xfId="0" applyNumberFormat="1" applyFont="1" applyAlignment="1">
      <alignment horizontal="center" vertical="top"/>
    </xf>
    <xf numFmtId="14" fontId="9" fillId="0" borderId="2" xfId="0" applyNumberFormat="1" applyFont="1" applyBorder="1" applyAlignment="1">
      <alignment horizontal="center" vertical="top"/>
    </xf>
    <xf numFmtId="1" fontId="9" fillId="0" borderId="2" xfId="0" applyNumberFormat="1" applyFont="1" applyBorder="1" applyAlignment="1">
      <alignment horizontal="center" vertical="top"/>
    </xf>
    <xf numFmtId="0" fontId="9" fillId="0" borderId="2" xfId="0" applyFont="1" applyBorder="1" applyAlignment="1">
      <alignment horizontal="center" vertical="top"/>
    </xf>
    <xf numFmtId="14" fontId="10" fillId="0" borderId="2" xfId="0" applyNumberFormat="1" applyFont="1" applyBorder="1" applyAlignment="1" applyProtection="1">
      <alignment horizontal="center" vertical="top"/>
      <protection locked="0"/>
    </xf>
    <xf numFmtId="0" fontId="9" fillId="0" borderId="0" xfId="0" applyFont="1" applyAlignment="1" applyProtection="1">
      <alignment horizontal="center" vertical="top"/>
      <protection locked="0"/>
    </xf>
    <xf numFmtId="0" fontId="32" fillId="0" borderId="0" xfId="0" applyFont="1" applyAlignment="1">
      <alignment horizontal="center" vertical="top"/>
    </xf>
    <xf numFmtId="49" fontId="19" fillId="0" borderId="7" xfId="0" applyNumberFormat="1" applyFont="1" applyBorder="1" applyAlignment="1">
      <alignment horizontal="center" vertical="top"/>
    </xf>
    <xf numFmtId="49" fontId="19" fillId="0" borderId="8" xfId="0" applyNumberFormat="1" applyFont="1" applyBorder="1" applyAlignment="1">
      <alignment horizontal="center" vertical="top"/>
    </xf>
    <xf numFmtId="49" fontId="19" fillId="0" borderId="0" xfId="0" applyNumberFormat="1" applyFont="1" applyAlignment="1">
      <alignment horizontal="center" vertical="top"/>
    </xf>
    <xf numFmtId="0" fontId="19" fillId="0" borderId="8" xfId="0" applyFont="1" applyBorder="1" applyAlignment="1">
      <alignment horizontal="center" vertical="top"/>
    </xf>
    <xf numFmtId="0" fontId="19" fillId="0" borderId="0" xfId="0" applyFont="1" applyAlignment="1">
      <alignment horizontal="center" vertical="top"/>
    </xf>
    <xf numFmtId="0" fontId="19" fillId="0" borderId="7" xfId="0" applyFont="1" applyBorder="1" applyAlignment="1">
      <alignment horizontal="center" vertical="top"/>
    </xf>
    <xf numFmtId="49" fontId="9" fillId="0" borderId="9" xfId="0" applyNumberFormat="1" applyFont="1" applyBorder="1" applyAlignment="1" applyProtection="1">
      <alignment horizontal="center" vertical="top"/>
      <protection locked="0"/>
    </xf>
    <xf numFmtId="49" fontId="9" fillId="0" borderId="10" xfId="0" applyNumberFormat="1" applyFont="1" applyBorder="1" applyAlignment="1" applyProtection="1">
      <alignment horizontal="center" vertical="top"/>
      <protection locked="0"/>
    </xf>
    <xf numFmtId="1" fontId="9" fillId="0" borderId="10" xfId="0" applyNumberFormat="1" applyFont="1" applyBorder="1" applyAlignment="1" applyProtection="1">
      <alignment horizontal="center" vertical="top"/>
      <protection locked="0"/>
    </xf>
    <xf numFmtId="0" fontId="9" fillId="0" borderId="9" xfId="0" applyFont="1" applyBorder="1" applyAlignment="1" applyProtection="1">
      <alignment horizontal="center" vertical="top"/>
      <protection locked="0"/>
    </xf>
    <xf numFmtId="0" fontId="9" fillId="0" borderId="10" xfId="0" applyFont="1" applyBorder="1" applyAlignment="1" applyProtection="1">
      <alignment horizontal="center" vertical="top"/>
      <protection locked="0"/>
    </xf>
    <xf numFmtId="49" fontId="19" fillId="0" borderId="9" xfId="0" applyNumberFormat="1" applyFont="1" applyBorder="1" applyAlignment="1">
      <alignment horizontal="center" vertical="top"/>
    </xf>
    <xf numFmtId="49" fontId="19" fillId="0" borderId="10" xfId="0" applyNumberFormat="1" applyFont="1" applyBorder="1" applyAlignment="1">
      <alignment horizontal="center" vertical="top"/>
    </xf>
    <xf numFmtId="0" fontId="19" fillId="0" borderId="10" xfId="0" applyFont="1" applyBorder="1" applyAlignment="1">
      <alignment horizontal="center" vertical="top"/>
    </xf>
    <xf numFmtId="0" fontId="19" fillId="0" borderId="9" xfId="0" applyFont="1" applyBorder="1" applyAlignment="1">
      <alignment horizontal="center" vertical="top"/>
    </xf>
    <xf numFmtId="14" fontId="19" fillId="0" borderId="0" xfId="0" applyNumberFormat="1" applyFont="1" applyAlignment="1">
      <alignment horizontal="center" vertical="top"/>
    </xf>
    <xf numFmtId="14" fontId="9" fillId="0" borderId="9" xfId="0" applyNumberFormat="1" applyFont="1" applyBorder="1" applyAlignment="1" applyProtection="1">
      <alignment horizontal="center" vertical="top"/>
      <protection locked="0"/>
    </xf>
    <xf numFmtId="14" fontId="19" fillId="0" borderId="9" xfId="0" applyNumberFormat="1" applyFont="1" applyBorder="1" applyAlignment="1">
      <alignment horizontal="center" vertical="top"/>
    </xf>
    <xf numFmtId="49" fontId="9" fillId="0" borderId="9" xfId="0" applyNumberFormat="1" applyFont="1" applyBorder="1" applyAlignment="1">
      <alignment horizontal="center" vertical="top"/>
    </xf>
    <xf numFmtId="169" fontId="9" fillId="0" borderId="0" xfId="0" applyNumberFormat="1" applyFont="1" applyAlignment="1" applyProtection="1">
      <alignment horizontal="center" vertical="top"/>
      <protection locked="0"/>
    </xf>
    <xf numFmtId="0" fontId="8" fillId="0" borderId="2" xfId="0" applyFont="1" applyBorder="1" applyAlignment="1" applyProtection="1">
      <alignment horizontal="center" vertical="top"/>
      <protection locked="0"/>
    </xf>
    <xf numFmtId="49" fontId="19" fillId="0" borderId="2" xfId="0" applyNumberFormat="1" applyFont="1" applyBorder="1" applyAlignment="1" applyProtection="1">
      <alignment horizontal="center" vertical="top"/>
      <protection locked="0"/>
    </xf>
    <xf numFmtId="49" fontId="6" fillId="0" borderId="0" xfId="6" applyNumberFormat="1" applyAlignment="1">
      <alignment horizontal="center" vertical="top"/>
    </xf>
    <xf numFmtId="49" fontId="9" fillId="0" borderId="4" xfId="0" applyNumberFormat="1" applyFont="1" applyBorder="1" applyAlignment="1" applyProtection="1">
      <alignment horizontal="center" vertical="top"/>
      <protection locked="0"/>
    </xf>
    <xf numFmtId="49" fontId="9" fillId="0" borderId="1" xfId="0" applyNumberFormat="1" applyFont="1" applyBorder="1" applyAlignment="1" applyProtection="1">
      <alignment horizontal="center" vertical="top"/>
      <protection locked="0"/>
    </xf>
    <xf numFmtId="49" fontId="9" fillId="0" borderId="3" xfId="0" applyNumberFormat="1" applyFont="1" applyBorder="1" applyAlignment="1" applyProtection="1">
      <alignment horizontal="center" vertical="top"/>
      <protection locked="0"/>
    </xf>
    <xf numFmtId="167" fontId="9" fillId="0" borderId="0" xfId="0" applyNumberFormat="1" applyFont="1" applyAlignment="1" applyProtection="1">
      <alignment horizontal="center" vertical="top"/>
      <protection locked="0"/>
    </xf>
    <xf numFmtId="1" fontId="19" fillId="0" borderId="0" xfId="0" applyNumberFormat="1" applyFont="1" applyAlignment="1">
      <alignment horizontal="center" vertical="top"/>
    </xf>
    <xf numFmtId="167" fontId="9" fillId="0" borderId="2" xfId="0" applyNumberFormat="1" applyFont="1" applyBorder="1" applyAlignment="1" applyProtection="1">
      <alignment horizontal="center" vertical="top"/>
      <protection locked="0"/>
    </xf>
    <xf numFmtId="0" fontId="10" fillId="0" borderId="0" xfId="0" applyFont="1" applyAlignment="1">
      <alignment horizontal="center" vertical="top"/>
    </xf>
    <xf numFmtId="167" fontId="9" fillId="0" borderId="2" xfId="0" applyNumberFormat="1" applyFont="1" applyBorder="1" applyAlignment="1">
      <alignment horizontal="center" vertical="top"/>
    </xf>
    <xf numFmtId="49" fontId="10" fillId="0" borderId="2" xfId="0" applyNumberFormat="1" applyFont="1" applyBorder="1" applyAlignment="1" applyProtection="1">
      <alignment horizontal="center" vertical="top"/>
      <protection locked="0"/>
    </xf>
    <xf numFmtId="49" fontId="10" fillId="0" borderId="2" xfId="0" applyNumberFormat="1" applyFont="1" applyBorder="1" applyAlignment="1">
      <alignment horizontal="center" vertical="top"/>
    </xf>
    <xf numFmtId="1" fontId="10" fillId="0" borderId="2" xfId="0" applyNumberFormat="1" applyFont="1" applyBorder="1" applyAlignment="1" applyProtection="1">
      <alignment horizontal="center" vertical="top"/>
      <protection locked="0"/>
    </xf>
    <xf numFmtId="0" fontId="10" fillId="0" borderId="2" xfId="0" applyFont="1" applyBorder="1" applyAlignment="1" applyProtection="1">
      <alignment horizontal="center" vertical="top"/>
      <protection locked="0"/>
    </xf>
    <xf numFmtId="0" fontId="8" fillId="0" borderId="2" xfId="0" applyFont="1" applyBorder="1" applyAlignment="1">
      <alignment horizontal="center" vertical="top"/>
    </xf>
    <xf numFmtId="14" fontId="11" fillId="0" borderId="2" xfId="3" applyNumberFormat="1" applyFont="1" applyFill="1" applyBorder="1" applyAlignment="1" applyProtection="1">
      <alignment horizontal="center" vertical="top"/>
      <protection locked="0"/>
    </xf>
    <xf numFmtId="0" fontId="11" fillId="0" borderId="0" xfId="3" applyFont="1" applyFill="1" applyAlignment="1">
      <alignment horizontal="center" vertical="top"/>
    </xf>
    <xf numFmtId="14" fontId="3" fillId="0" borderId="0" xfId="3" applyNumberFormat="1" applyFill="1" applyAlignment="1">
      <alignment horizontal="center" vertical="top"/>
    </xf>
    <xf numFmtId="0" fontId="28" fillId="0" borderId="0" xfId="0" applyFont="1" applyAlignment="1">
      <alignment horizontal="center" vertical="top"/>
    </xf>
    <xf numFmtId="49" fontId="9" fillId="0" borderId="5" xfId="0" applyNumberFormat="1" applyFont="1" applyBorder="1" applyAlignment="1" applyProtection="1">
      <alignment horizontal="center" vertical="top"/>
      <protection locked="0"/>
    </xf>
    <xf numFmtId="0" fontId="0" fillId="0" borderId="0" xfId="0" applyAlignment="1">
      <alignment horizontal="center" vertical="top"/>
    </xf>
    <xf numFmtId="165" fontId="9" fillId="0" borderId="2" xfId="0" applyNumberFormat="1" applyFont="1" applyBorder="1" applyAlignment="1" applyProtection="1">
      <alignment horizontal="center" vertical="top"/>
      <protection locked="0"/>
    </xf>
    <xf numFmtId="0" fontId="29" fillId="0" borderId="0" xfId="0" applyFont="1" applyAlignment="1">
      <alignment horizontal="center" vertical="top"/>
    </xf>
    <xf numFmtId="49" fontId="19" fillId="0" borderId="2" xfId="0" applyNumberFormat="1" applyFont="1" applyBorder="1" applyAlignment="1">
      <alignment horizontal="center" vertical="top"/>
    </xf>
    <xf numFmtId="0" fontId="19" fillId="0" borderId="2" xfId="0" applyFont="1" applyBorder="1" applyAlignment="1">
      <alignment horizontal="center" vertical="top"/>
    </xf>
    <xf numFmtId="0" fontId="35" fillId="0" borderId="0" xfId="0" applyFont="1" applyAlignment="1">
      <alignment horizontal="center" vertical="top"/>
    </xf>
    <xf numFmtId="49" fontId="31" fillId="0" borderId="0" xfId="3" applyNumberFormat="1" applyFont="1" applyFill="1" applyAlignment="1">
      <alignment horizontal="center" vertical="top"/>
    </xf>
    <xf numFmtId="49" fontId="30" fillId="0" borderId="2" xfId="0" applyNumberFormat="1" applyFont="1" applyBorder="1" applyAlignment="1">
      <alignment horizontal="center" vertical="top"/>
    </xf>
    <xf numFmtId="49" fontId="19" fillId="0" borderId="0" xfId="0" applyNumberFormat="1" applyFont="1" applyAlignment="1" applyProtection="1">
      <alignment horizontal="center" vertical="top"/>
      <protection locked="0"/>
    </xf>
    <xf numFmtId="49" fontId="9" fillId="0" borderId="0" xfId="0" applyNumberFormat="1" applyFont="1" applyAlignment="1">
      <alignment horizontal="center" vertical="top" indent="2"/>
    </xf>
    <xf numFmtId="0" fontId="33" fillId="0" borderId="0" xfId="0" applyFont="1" applyAlignment="1">
      <alignment horizontal="center" vertical="top"/>
    </xf>
    <xf numFmtId="14" fontId="9" fillId="0" borderId="0" xfId="0" quotePrefix="1" applyNumberFormat="1" applyFont="1" applyAlignment="1">
      <alignment horizontal="center" vertical="top"/>
    </xf>
    <xf numFmtId="49" fontId="9" fillId="0" borderId="2" xfId="0" quotePrefix="1" applyNumberFormat="1" applyFont="1" applyBorder="1" applyAlignment="1" applyProtection="1">
      <alignment horizontal="center" vertical="top"/>
      <protection locked="0"/>
    </xf>
    <xf numFmtId="15" fontId="19" fillId="0" borderId="0" xfId="0" applyNumberFormat="1" applyFont="1" applyAlignment="1">
      <alignment horizontal="center" vertical="top"/>
    </xf>
    <xf numFmtId="169" fontId="19" fillId="0" borderId="0" xfId="0" applyNumberFormat="1" applyFont="1" applyAlignment="1">
      <alignment horizontal="center" vertical="top"/>
    </xf>
    <xf numFmtId="0" fontId="46" fillId="0" borderId="0" xfId="0" applyFont="1"/>
    <xf numFmtId="49" fontId="40" fillId="0" borderId="2" xfId="0" applyNumberFormat="1" applyFont="1" applyBorder="1" applyAlignment="1">
      <alignment horizontal="center" vertical="top"/>
    </xf>
    <xf numFmtId="0" fontId="39" fillId="0" borderId="0" xfId="0" applyFont="1" applyAlignment="1">
      <alignment horizontal="center" vertical="top"/>
    </xf>
    <xf numFmtId="49" fontId="9" fillId="0" borderId="28" xfId="0" applyNumberFormat="1" applyFont="1" applyBorder="1" applyAlignment="1" applyProtection="1">
      <alignment horizontal="center" vertical="top"/>
      <protection locked="0"/>
    </xf>
    <xf numFmtId="0" fontId="41" fillId="0" borderId="2" xfId="0" applyFont="1" applyBorder="1" applyAlignment="1">
      <alignment horizontal="center" vertical="top"/>
    </xf>
    <xf numFmtId="0" fontId="41" fillId="0" borderId="0" xfId="0" applyFont="1" applyAlignment="1">
      <alignment horizontal="center" vertical="top"/>
    </xf>
    <xf numFmtId="49" fontId="9" fillId="0" borderId="29" xfId="0" applyNumberFormat="1" applyFont="1" applyBorder="1" applyAlignment="1" applyProtection="1">
      <alignment horizontal="center" vertical="top"/>
      <protection locked="0"/>
    </xf>
    <xf numFmtId="49" fontId="8" fillId="0" borderId="0" xfId="0" applyNumberFormat="1" applyFont="1" applyAlignment="1">
      <alignment horizontal="center" vertical="top"/>
    </xf>
    <xf numFmtId="0" fontId="3" fillId="9" borderId="0" xfId="3" applyFill="1" applyAlignment="1">
      <alignment horizontal="center" vertical="top"/>
    </xf>
    <xf numFmtId="49" fontId="8" fillId="0" borderId="0" xfId="0" applyNumberFormat="1" applyFont="1" applyAlignment="1" applyProtection="1">
      <alignment horizontal="center" vertical="top"/>
      <protection locked="0"/>
    </xf>
    <xf numFmtId="49" fontId="9" fillId="0" borderId="0" xfId="0" applyNumberFormat="1" applyFont="1" applyAlignment="1">
      <alignment horizontal="center" vertical="center"/>
    </xf>
    <xf numFmtId="49" fontId="9" fillId="0" borderId="30" xfId="0" applyNumberFormat="1" applyFont="1" applyBorder="1" applyAlignment="1" applyProtection="1">
      <alignment horizontal="center" vertical="top"/>
      <protection locked="0"/>
    </xf>
    <xf numFmtId="0" fontId="43" fillId="0" borderId="0" xfId="0" applyFont="1" applyAlignment="1">
      <alignment horizontal="center" vertical="top"/>
    </xf>
    <xf numFmtId="0" fontId="40" fillId="0" borderId="0" xfId="0" applyFont="1" applyAlignment="1">
      <alignment horizontal="center" vertical="top"/>
    </xf>
    <xf numFmtId="49" fontId="9" fillId="0" borderId="0" xfId="0" quotePrefix="1" applyNumberFormat="1" applyFont="1" applyAlignment="1">
      <alignment horizontal="center" vertical="top"/>
    </xf>
    <xf numFmtId="49" fontId="9" fillId="0" borderId="0" xfId="0" applyNumberFormat="1" applyFont="1" applyAlignment="1">
      <alignment horizontal="center" vertical="top" wrapText="1" indent="2"/>
    </xf>
    <xf numFmtId="49" fontId="8" fillId="0" borderId="1" xfId="0" applyNumberFormat="1" applyFont="1" applyBorder="1" applyAlignment="1">
      <alignment horizontal="center" vertical="top" wrapText="1" indent="2"/>
    </xf>
    <xf numFmtId="49" fontId="9" fillId="0" borderId="2" xfId="0" applyNumberFormat="1" applyFont="1" applyBorder="1" applyAlignment="1" applyProtection="1">
      <alignment horizontal="center" vertical="top" wrapText="1" indent="2"/>
      <protection locked="0"/>
    </xf>
    <xf numFmtId="49" fontId="9" fillId="0" borderId="2" xfId="0" applyNumberFormat="1" applyFont="1" applyBorder="1" applyAlignment="1">
      <alignment horizontal="center" vertical="top" wrapText="1" indent="2"/>
    </xf>
    <xf numFmtId="0" fontId="9" fillId="0" borderId="0" xfId="0" applyFont="1" applyAlignment="1">
      <alignment horizontal="center" vertical="top" wrapText="1"/>
    </xf>
    <xf numFmtId="49" fontId="9" fillId="0" borderId="0" xfId="0" applyNumberFormat="1" applyFont="1" applyAlignment="1" applyProtection="1">
      <alignment horizontal="center" vertical="top" wrapText="1" indent="2"/>
      <protection locked="0"/>
    </xf>
    <xf numFmtId="0" fontId="9" fillId="0" borderId="0" xfId="0" applyFont="1" applyAlignment="1">
      <alignment horizontal="center" vertical="top" wrapText="1" indent="2"/>
    </xf>
    <xf numFmtId="0" fontId="19" fillId="0" borderId="2" xfId="0" applyFont="1" applyBorder="1" applyAlignment="1">
      <alignment horizontal="center" vertical="top" wrapText="1" indent="2"/>
    </xf>
    <xf numFmtId="0" fontId="19" fillId="0" borderId="0" xfId="0" applyFont="1" applyAlignment="1">
      <alignment horizontal="center" vertical="top" wrapText="1" indent="2"/>
    </xf>
    <xf numFmtId="0" fontId="40" fillId="0" borderId="0" xfId="0" applyFont="1" applyAlignment="1">
      <alignment horizontal="center" vertical="top" wrapText="1" indent="2"/>
    </xf>
    <xf numFmtId="49" fontId="9" fillId="0" borderId="27" xfId="0" applyNumberFormat="1" applyFont="1" applyBorder="1" applyAlignment="1">
      <alignment horizontal="center" vertical="top" wrapText="1" indent="2"/>
    </xf>
    <xf numFmtId="49" fontId="8" fillId="0" borderId="0" xfId="0" applyNumberFormat="1" applyFont="1" applyAlignment="1">
      <alignment horizontal="center" vertical="top" wrapText="1" indent="2"/>
    </xf>
    <xf numFmtId="0" fontId="47" fillId="0" borderId="0" xfId="0" applyFont="1" applyAlignment="1">
      <alignment horizontal="center" vertical="top"/>
    </xf>
    <xf numFmtId="49" fontId="9" fillId="0" borderId="0" xfId="0" applyNumberFormat="1" applyFont="1" applyAlignment="1">
      <alignment horizontal="center" vertical="top" wrapText="1"/>
    </xf>
    <xf numFmtId="0" fontId="28" fillId="0" borderId="2" xfId="0" applyFont="1" applyBorder="1" applyAlignment="1">
      <alignment horizontal="center" vertical="top"/>
    </xf>
    <xf numFmtId="0" fontId="48" fillId="0" borderId="0" xfId="0" applyFont="1"/>
    <xf numFmtId="49" fontId="9" fillId="0" borderId="0" xfId="0" applyNumberFormat="1" applyFont="1" applyAlignment="1">
      <alignment horizontal="center" vertical="center" wrapText="1" indent="2"/>
    </xf>
    <xf numFmtId="49" fontId="9" fillId="0" borderId="0" xfId="0" applyNumberFormat="1" applyFont="1" applyAlignment="1">
      <alignment horizontal="center" vertical="top" wrapText="1" indent="1"/>
    </xf>
    <xf numFmtId="0" fontId="19" fillId="0" borderId="0" xfId="0" applyFont="1" applyAlignment="1">
      <alignment horizontal="center" vertical="center"/>
    </xf>
    <xf numFmtId="0" fontId="28" fillId="0" borderId="0" xfId="0" applyFont="1" applyAlignment="1">
      <alignment horizontal="center"/>
    </xf>
    <xf numFmtId="0" fontId="28" fillId="0" borderId="0" xfId="0" applyFont="1" applyAlignment="1">
      <alignment horizontal="center" vertical="center" wrapText="1"/>
    </xf>
    <xf numFmtId="0" fontId="19" fillId="0" borderId="0" xfId="0" applyFont="1" applyAlignment="1">
      <alignment horizontal="center"/>
    </xf>
    <xf numFmtId="0" fontId="19" fillId="0" borderId="0" xfId="0" applyFont="1"/>
    <xf numFmtId="169" fontId="9" fillId="0" borderId="2" xfId="0" applyNumberFormat="1" applyFont="1" applyBorder="1" applyAlignment="1" applyProtection="1">
      <alignment horizontal="center" vertical="top"/>
      <protection locked="0"/>
    </xf>
    <xf numFmtId="169" fontId="9" fillId="0" borderId="2" xfId="0" applyNumberFormat="1" applyFont="1" applyBorder="1" applyAlignment="1">
      <alignment horizontal="center" vertical="top"/>
    </xf>
    <xf numFmtId="169" fontId="10" fillId="0" borderId="2" xfId="0" applyNumberFormat="1" applyFont="1" applyBorder="1" applyAlignment="1" applyProtection="1">
      <alignment horizontal="center" vertical="top"/>
      <protection locked="0"/>
    </xf>
    <xf numFmtId="169" fontId="19" fillId="0" borderId="8" xfId="0" applyNumberFormat="1" applyFont="1" applyBorder="1" applyAlignment="1">
      <alignment horizontal="center" vertical="top"/>
    </xf>
    <xf numFmtId="169" fontId="9" fillId="0" borderId="10" xfId="0" applyNumberFormat="1" applyFont="1" applyBorder="1" applyAlignment="1" applyProtection="1">
      <alignment horizontal="center" vertical="top"/>
      <protection locked="0"/>
    </xf>
    <xf numFmtId="169" fontId="19" fillId="0" borderId="10" xfId="0" applyNumberFormat="1" applyFont="1" applyBorder="1" applyAlignment="1">
      <alignment horizontal="center" vertical="top"/>
    </xf>
    <xf numFmtId="169" fontId="19" fillId="0" borderId="2" xfId="0" applyNumberFormat="1" applyFont="1" applyBorder="1" applyAlignment="1" applyProtection="1">
      <alignment horizontal="center" vertical="top"/>
      <protection locked="0"/>
    </xf>
    <xf numFmtId="169" fontId="0" fillId="0" borderId="0" xfId="0" applyNumberFormat="1" applyAlignment="1">
      <alignment horizontal="center" vertical="top"/>
    </xf>
    <xf numFmtId="169" fontId="28" fillId="0" borderId="0" xfId="0" applyNumberFormat="1" applyFont="1" applyAlignment="1">
      <alignment horizontal="center" vertical="top"/>
    </xf>
    <xf numFmtId="169" fontId="29" fillId="0" borderId="0" xfId="0" applyNumberFormat="1" applyFont="1" applyAlignment="1">
      <alignment horizontal="center" vertical="top"/>
    </xf>
    <xf numFmtId="49" fontId="49" fillId="0" borderId="0" xfId="0" applyNumberFormat="1" applyFont="1" applyAlignment="1">
      <alignment horizontal="center" vertical="top"/>
    </xf>
    <xf numFmtId="169" fontId="49" fillId="0" borderId="0" xfId="0" applyNumberFormat="1" applyFont="1" applyAlignment="1">
      <alignment horizontal="center" vertical="top"/>
    </xf>
    <xf numFmtId="0" fontId="36" fillId="0" borderId="0" xfId="0" applyFont="1" applyAlignment="1">
      <alignment horizontal="center" vertical="center"/>
    </xf>
    <xf numFmtId="0" fontId="25" fillId="5" borderId="11" xfId="0" applyFont="1" applyFill="1" applyBorder="1" applyAlignment="1">
      <alignment horizontal="center" vertical="center"/>
    </xf>
    <xf numFmtId="0" fontId="25" fillId="5" borderId="12" xfId="0" applyFont="1" applyFill="1" applyBorder="1" applyAlignment="1">
      <alignment horizontal="center" vertical="center"/>
    </xf>
    <xf numFmtId="0" fontId="25" fillId="5" borderId="13" xfId="0" applyFont="1" applyFill="1" applyBorder="1" applyAlignment="1">
      <alignment horizontal="center" vertical="center"/>
    </xf>
    <xf numFmtId="0" fontId="27" fillId="0" borderId="0" xfId="0" applyFont="1" applyAlignment="1">
      <alignment horizontal="center"/>
    </xf>
  </cellXfs>
  <cellStyles count="11">
    <cellStyle name="Comma" xfId="10" builtinId="3"/>
    <cellStyle name="Currency" xfId="9" builtinId="4"/>
    <cellStyle name="Hyperlink" xfId="3" xr:uid="{00000000-000B-0000-0000-000008000000}"/>
    <cellStyle name="Hyperlink 2" xfId="5" xr:uid="{8BA1B458-30D1-45F5-90AE-2CA6133EFCD2}"/>
    <cellStyle name="Normal" xfId="0" builtinId="0"/>
    <cellStyle name="Normal 2" xfId="2" xr:uid="{00000000-0005-0000-0000-000003000000}"/>
    <cellStyle name="Normal 3" xfId="6" xr:uid="{0A07EF47-A4B1-408D-A44E-63A5482E3AC7}"/>
    <cellStyle name="Normal 4" xfId="4" xr:uid="{00000000-0005-0000-0000-000004000000}"/>
    <cellStyle name="Normal 5" xfId="7" xr:uid="{CAF9C86B-263F-43D8-A66F-E4EE04BBE7A4}"/>
    <cellStyle name="Normal 5 2" xfId="8" xr:uid="{FD86CD99-94E3-438C-BD1C-E1B131B53B79}"/>
    <cellStyle name="Percent" xfId="1" builtinId="5"/>
  </cellStyles>
  <dxfs count="3416">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numFmt numFmtId="1"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Light"/>
        <family val="2"/>
        <scheme val="none"/>
      </font>
      <fill>
        <patternFill patternType="none">
          <fgColor indexed="64"/>
          <bgColor indexed="65"/>
        </patternFill>
      </fill>
      <alignment horizontal="left" vertical="center" textRotation="0" wrapText="1" indent="0" justifyLastLine="0" shrinkToFit="0" readingOrder="0"/>
    </dxf>
    <dxf>
      <font>
        <b/>
        <i val="0"/>
        <strike val="0"/>
        <condense val="0"/>
        <extend val="0"/>
        <outline val="0"/>
        <shadow val="0"/>
        <u val="none"/>
        <vertAlign val="baseline"/>
        <sz val="11"/>
        <color auto="1"/>
        <name val="Calibri Light"/>
        <family val="2"/>
        <scheme val="none"/>
      </font>
      <fill>
        <patternFill patternType="solid">
          <fgColor indexed="64"/>
          <bgColor rgb="FFFFC000"/>
        </patternFill>
      </fill>
      <alignment horizontal="center" vertical="center" textRotation="0" wrapText="0" indent="0" justifyLastLine="0" shrinkToFit="0" readingOrder="0"/>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bgColor rgb="FFFFC7CE"/>
        </patternFill>
      </fill>
    </dxf>
    <dxf>
      <font>
        <color rgb="FF9C0006"/>
      </font>
      <fill>
        <patternFill>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9C0006"/>
      </font>
      <fill>
        <patternFill>
          <bgColor rgb="FFFFC7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9C0006"/>
      </font>
      <fill>
        <patternFill>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600"/>
      </font>
      <fill>
        <patternFill patternType="solid">
          <fgColor rgb="FFC5E0B3"/>
          <bgColor rgb="FFC5E0B3"/>
        </patternFill>
      </fill>
    </dxf>
    <dxf>
      <fill>
        <patternFill patternType="none"/>
      </fill>
    </dxf>
    <dxf>
      <font>
        <color rgb="FFC00000"/>
      </font>
      <fill>
        <patternFill patternType="solid">
          <fgColor rgb="FFF7CAAC"/>
          <bgColor rgb="FFF7CAA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5050"/>
      <color rgb="FFFFFF66"/>
      <color rgb="FF5F5F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Prospection &amp; Acceptance%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'Prospection Dashboard'!$J$3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'Prospection Dashboard'!$B$4:$B$19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Dashboard'!$J$4:$J$19</c:f>
              <c:numCache>
                <c:formatCode>General</c:formatCode>
                <c:ptCount val="16"/>
                <c:pt idx="0">
                  <c:v>64</c:v>
                </c:pt>
                <c:pt idx="1">
                  <c:v>189</c:v>
                </c:pt>
                <c:pt idx="2">
                  <c:v>726</c:v>
                </c:pt>
                <c:pt idx="3">
                  <c:v>927</c:v>
                </c:pt>
                <c:pt idx="4">
                  <c:v>616</c:v>
                </c:pt>
                <c:pt idx="5">
                  <c:v>360</c:v>
                </c:pt>
                <c:pt idx="6">
                  <c:v>706</c:v>
                </c:pt>
                <c:pt idx="7">
                  <c:v>800</c:v>
                </c:pt>
                <c:pt idx="8">
                  <c:v>784</c:v>
                </c:pt>
                <c:pt idx="9">
                  <c:v>830</c:v>
                </c:pt>
                <c:pt idx="10">
                  <c:v>1126</c:v>
                </c:pt>
                <c:pt idx="11">
                  <c:v>857</c:v>
                </c:pt>
                <c:pt idx="12">
                  <c:v>984</c:v>
                </c:pt>
                <c:pt idx="13">
                  <c:v>1166</c:v>
                </c:pt>
                <c:pt idx="14">
                  <c:v>1077</c:v>
                </c:pt>
                <c:pt idx="15">
                  <c:v>305</c:v>
                </c:pt>
              </c:numCache>
            </c:numRef>
          </c:val>
          <c:extLst>
            <c:ext xmlns:c16="http://schemas.microsoft.com/office/drawing/2014/chart" uri="{C3380CC4-5D6E-409C-BE32-E72D297353CC}">
              <c16:uniqueId val="{00000000-69A9-4521-85C1-554317EC2EB6}"/>
            </c:ext>
          </c:extLst>
        </c:ser>
        <c:ser>
          <c:idx val="1"/>
          <c:order val="1"/>
          <c:spPr>
            <a:noFill/>
            <a:ln>
              <a:solidFill>
                <a:srgbClr val="FF0000"/>
              </a:solidFill>
              <a:prstDash val="sysDash"/>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'Prospection Dashboard'!$B$4:$B$19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Dashboard'!$K$4:$K$19</c:f>
              <c:numCache>
                <c:formatCode>General</c:formatCode>
                <c:ptCount val="16"/>
                <c:pt idx="15" formatCode="_(* #,##0_);_(* \(#,##0\);_(* &quot;-&quot;??_);_(@_)">
                  <c:v>355.83333333333331</c:v>
                </c:pt>
              </c:numCache>
            </c:numRef>
          </c:val>
          <c:extLst>
            <c:ext xmlns:c16="http://schemas.microsoft.com/office/drawing/2014/chart" uri="{C3380CC4-5D6E-409C-BE32-E72D297353CC}">
              <c16:uniqueId val="{00000002-69A9-4521-85C1-554317EC2EB6}"/>
            </c:ext>
          </c:extLst>
        </c:ser>
        <c:dLbls>
          <c:showLegendKey val="0"/>
          <c:showVal val="0"/>
          <c:showCatName val="0"/>
          <c:showSerName val="0"/>
          <c:showPercent val="0"/>
          <c:showBubbleSize val="0"/>
        </c:dLbls>
        <c:gapWidth val="219"/>
        <c:overlap val="100"/>
        <c:axId val="2046210527"/>
        <c:axId val="2046225087"/>
      </c:barChart>
      <c:lineChart>
        <c:grouping val="standard"/>
        <c:varyColors val="0"/>
        <c:ser>
          <c:idx val="2"/>
          <c:order val="2"/>
          <c:spPr>
            <a:ln w="12700" cap="rnd">
              <a:solidFill>
                <a:schemeClr val="tx1"/>
              </a:solidFill>
              <a:round/>
            </a:ln>
            <a:effectLst/>
          </c:spPr>
          <c:marker>
            <c:symbol val="circle"/>
            <c:size val="5"/>
            <c:spPr>
              <a:solidFill>
                <a:schemeClr val="tx1"/>
              </a:solidFill>
              <a:ln w="6350">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'Prospection Dashboard'!$J$51:$J$66</c:f>
              <c:numCache>
                <c:formatCode>0%</c:formatCode>
                <c:ptCount val="16"/>
                <c:pt idx="0">
                  <c:v>0.4375</c:v>
                </c:pt>
                <c:pt idx="1">
                  <c:v>0.32804232804232802</c:v>
                </c:pt>
                <c:pt idx="2">
                  <c:v>0.31955922865013775</c:v>
                </c:pt>
                <c:pt idx="3">
                  <c:v>0.32038834951456313</c:v>
                </c:pt>
                <c:pt idx="4">
                  <c:v>0.33279220779220781</c:v>
                </c:pt>
                <c:pt idx="5">
                  <c:v>0.27500000000000002</c:v>
                </c:pt>
                <c:pt idx="6">
                  <c:v>0.2818696883852691</c:v>
                </c:pt>
                <c:pt idx="7">
                  <c:v>0.31874999999999998</c:v>
                </c:pt>
                <c:pt idx="8">
                  <c:v>0.26658163265306123</c:v>
                </c:pt>
                <c:pt idx="9">
                  <c:v>0.26506024096385544</c:v>
                </c:pt>
                <c:pt idx="10">
                  <c:v>0.28685612788632325</c:v>
                </c:pt>
                <c:pt idx="11">
                  <c:v>0.28238039673278881</c:v>
                </c:pt>
                <c:pt idx="12">
                  <c:v>0.31910569105691056</c:v>
                </c:pt>
                <c:pt idx="13">
                  <c:v>0.29331046312178388</c:v>
                </c:pt>
                <c:pt idx="14">
                  <c:v>0.33240482822655526</c:v>
                </c:pt>
                <c:pt idx="15">
                  <c:v>0.21311475409836064</c:v>
                </c:pt>
              </c:numCache>
            </c:numRef>
          </c:val>
          <c:smooth val="0"/>
          <c:extLst>
            <c:ext xmlns:c16="http://schemas.microsoft.com/office/drawing/2014/chart" uri="{C3380CC4-5D6E-409C-BE32-E72D297353CC}">
              <c16:uniqueId val="{00000003-69A9-4521-85C1-554317EC2EB6}"/>
            </c:ext>
          </c:extLst>
        </c:ser>
        <c:dLbls>
          <c:showLegendKey val="0"/>
          <c:showVal val="0"/>
          <c:showCatName val="0"/>
          <c:showSerName val="0"/>
          <c:showPercent val="0"/>
          <c:showBubbleSize val="0"/>
        </c:dLbls>
        <c:marker val="1"/>
        <c:smooth val="0"/>
        <c:axId val="1876863503"/>
        <c:axId val="1876848111"/>
      </c:lineChart>
      <c:dateAx>
        <c:axId val="204621052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046225087"/>
        <c:crosses val="autoZero"/>
        <c:auto val="1"/>
        <c:lblOffset val="100"/>
        <c:baseTimeUnit val="months"/>
      </c:dateAx>
      <c:valAx>
        <c:axId val="204622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6210527"/>
        <c:crosses val="autoZero"/>
        <c:crossBetween val="between"/>
      </c:valAx>
      <c:valAx>
        <c:axId val="187684811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6863503"/>
        <c:crosses val="max"/>
        <c:crossBetween val="between"/>
      </c:valAx>
      <c:catAx>
        <c:axId val="1876863503"/>
        <c:scaling>
          <c:orientation val="minMax"/>
        </c:scaling>
        <c:delete val="1"/>
        <c:axPos val="b"/>
        <c:majorTickMark val="out"/>
        <c:minorTickMark val="none"/>
        <c:tickLblPos val="nextTo"/>
        <c:crossAx val="187684811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Team Propsection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'Prospection Dashboard'!$N$3</c:f>
              <c:strCache>
                <c:ptCount val="1"/>
                <c:pt idx="0">
                  <c:v>Ahlem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'Prospection Dashboard'!$M$4:$M$19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Dashboard'!$N$4:$N$19</c:f>
              <c:numCache>
                <c:formatCode>_(* #,##0_);_(* \(#,##0\);_(* "-"??_);_(@_)</c:formatCode>
                <c:ptCount val="16"/>
                <c:pt idx="0">
                  <c:v>0</c:v>
                </c:pt>
                <c:pt idx="1">
                  <c:v>0</c:v>
                </c:pt>
                <c:pt idx="2">
                  <c:v>1</c:v>
                </c:pt>
                <c:pt idx="3">
                  <c:v>1</c:v>
                </c:pt>
                <c:pt idx="4">
                  <c:v>11</c:v>
                </c:pt>
                <c:pt idx="5">
                  <c:v>0</c:v>
                </c:pt>
                <c:pt idx="6">
                  <c:v>0</c:v>
                </c:pt>
                <c:pt idx="7">
                  <c:v>20</c:v>
                </c:pt>
                <c:pt idx="8">
                  <c:v>8</c:v>
                </c:pt>
                <c:pt idx="9">
                  <c:v>37</c:v>
                </c:pt>
                <c:pt idx="10">
                  <c:v>56</c:v>
                </c:pt>
                <c:pt idx="11">
                  <c:v>6</c:v>
                </c:pt>
                <c:pt idx="12">
                  <c:v>11</c:v>
                </c:pt>
                <c:pt idx="13">
                  <c:v>23</c:v>
                </c:pt>
                <c:pt idx="14">
                  <c:v>49</c:v>
                </c:pt>
                <c:pt idx="15">
                  <c:v>15.166666666666666</c:v>
                </c:pt>
              </c:numCache>
            </c:numRef>
          </c:val>
          <c:smooth val="0"/>
          <c:extLst>
            <c:ext xmlns:c16="http://schemas.microsoft.com/office/drawing/2014/chart" uri="{C3380CC4-5D6E-409C-BE32-E72D297353CC}">
              <c16:uniqueId val="{00000000-5362-4B7A-848E-49E560788394}"/>
            </c:ext>
          </c:extLst>
        </c:ser>
        <c:ser>
          <c:idx val="1"/>
          <c:order val="1"/>
          <c:tx>
            <c:strRef>
              <c:f>'Prospection Dashboard'!$O$3</c:f>
              <c:strCache>
                <c:ptCount val="1"/>
                <c:pt idx="0">
                  <c:v>Fatma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'Prospection Dashboard'!$M$4:$M$19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Dashboard'!$O$4:$O$19</c:f>
              <c:numCache>
                <c:formatCode>_(* #,##0_);_(* \(#,##0\);_(* "-"??_);_(@_)</c:formatCode>
                <c:ptCount val="16"/>
                <c:pt idx="0">
                  <c:v>17</c:v>
                </c:pt>
                <c:pt idx="1">
                  <c:v>119</c:v>
                </c:pt>
                <c:pt idx="2">
                  <c:v>525</c:v>
                </c:pt>
                <c:pt idx="3">
                  <c:v>425</c:v>
                </c:pt>
                <c:pt idx="4">
                  <c:v>227</c:v>
                </c:pt>
                <c:pt idx="5">
                  <c:v>148</c:v>
                </c:pt>
                <c:pt idx="6">
                  <c:v>410</c:v>
                </c:pt>
                <c:pt idx="7">
                  <c:v>359</c:v>
                </c:pt>
                <c:pt idx="8">
                  <c:v>382</c:v>
                </c:pt>
                <c:pt idx="9">
                  <c:v>412</c:v>
                </c:pt>
                <c:pt idx="10">
                  <c:v>373</c:v>
                </c:pt>
                <c:pt idx="11">
                  <c:v>337</c:v>
                </c:pt>
                <c:pt idx="12">
                  <c:v>339</c:v>
                </c:pt>
                <c:pt idx="13">
                  <c:v>293</c:v>
                </c:pt>
                <c:pt idx="14">
                  <c:v>188</c:v>
                </c:pt>
                <c:pt idx="15">
                  <c:v>77</c:v>
                </c:pt>
              </c:numCache>
            </c:numRef>
          </c:val>
          <c:smooth val="0"/>
          <c:extLst>
            <c:ext xmlns:c16="http://schemas.microsoft.com/office/drawing/2014/chart" uri="{C3380CC4-5D6E-409C-BE32-E72D297353CC}">
              <c16:uniqueId val="{00000001-5362-4B7A-848E-49E560788394}"/>
            </c:ext>
          </c:extLst>
        </c:ser>
        <c:ser>
          <c:idx val="2"/>
          <c:order val="2"/>
          <c:tx>
            <c:strRef>
              <c:f>'Prospection Dashboard'!$P$3</c:f>
              <c:strCache>
                <c:ptCount val="1"/>
                <c:pt idx="0">
                  <c:v>Malek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'Prospection Dashboard'!$M$4:$M$19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Dashboard'!$P$4:$P$19</c:f>
              <c:numCache>
                <c:formatCode>_(* #,##0_);_(* \(#,##0\);_(* "-"??_);_(@_)</c:formatCode>
                <c:ptCount val="16"/>
                <c:pt idx="0">
                  <c:v>47</c:v>
                </c:pt>
                <c:pt idx="1">
                  <c:v>70</c:v>
                </c:pt>
                <c:pt idx="2">
                  <c:v>200</c:v>
                </c:pt>
                <c:pt idx="3">
                  <c:v>501</c:v>
                </c:pt>
                <c:pt idx="4">
                  <c:v>378</c:v>
                </c:pt>
                <c:pt idx="5">
                  <c:v>212</c:v>
                </c:pt>
                <c:pt idx="6">
                  <c:v>296</c:v>
                </c:pt>
                <c:pt idx="7">
                  <c:v>421</c:v>
                </c:pt>
                <c:pt idx="8">
                  <c:v>356</c:v>
                </c:pt>
                <c:pt idx="9">
                  <c:v>134</c:v>
                </c:pt>
                <c:pt idx="10">
                  <c:v>388</c:v>
                </c:pt>
                <c:pt idx="11">
                  <c:v>270</c:v>
                </c:pt>
                <c:pt idx="12">
                  <c:v>347</c:v>
                </c:pt>
                <c:pt idx="13">
                  <c:v>310</c:v>
                </c:pt>
                <c:pt idx="14">
                  <c:v>270</c:v>
                </c:pt>
                <c:pt idx="15">
                  <c:v>108.5</c:v>
                </c:pt>
              </c:numCache>
            </c:numRef>
          </c:val>
          <c:smooth val="0"/>
          <c:extLst>
            <c:ext xmlns:c16="http://schemas.microsoft.com/office/drawing/2014/chart" uri="{C3380CC4-5D6E-409C-BE32-E72D297353CC}">
              <c16:uniqueId val="{00000002-5362-4B7A-848E-49E560788394}"/>
            </c:ext>
          </c:extLst>
        </c:ser>
        <c:ser>
          <c:idx val="3"/>
          <c:order val="3"/>
          <c:tx>
            <c:strRef>
              <c:f>'Prospection Dashboard'!$Q$3</c:f>
              <c:strCache>
                <c:ptCount val="1"/>
                <c:pt idx="0">
                  <c:v>Ghofrane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'Prospection Dashboard'!$M$4:$M$19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Dashboard'!$Q$4:$Q$19</c:f>
              <c:numCache>
                <c:formatCode>_(* #,##0_);_(* \(#,##0\);_(* "-"??_);_(@_)</c:formatCode>
                <c:ptCount val="16"/>
                <c:pt idx="8">
                  <c:v>38</c:v>
                </c:pt>
                <c:pt idx="9">
                  <c:v>247</c:v>
                </c:pt>
                <c:pt idx="10">
                  <c:v>309</c:v>
                </c:pt>
                <c:pt idx="11">
                  <c:v>244</c:v>
                </c:pt>
                <c:pt idx="12">
                  <c:v>287</c:v>
                </c:pt>
                <c:pt idx="13">
                  <c:v>280</c:v>
                </c:pt>
                <c:pt idx="14">
                  <c:v>299</c:v>
                </c:pt>
                <c:pt idx="15">
                  <c:v>101.5</c:v>
                </c:pt>
              </c:numCache>
            </c:numRef>
          </c:val>
          <c:smooth val="0"/>
          <c:extLst>
            <c:ext xmlns:c16="http://schemas.microsoft.com/office/drawing/2014/chart" uri="{C3380CC4-5D6E-409C-BE32-E72D297353CC}">
              <c16:uniqueId val="{00000003-5362-4B7A-848E-49E560788394}"/>
            </c:ext>
          </c:extLst>
        </c:ser>
        <c:ser>
          <c:idx val="4"/>
          <c:order val="4"/>
          <c:tx>
            <c:strRef>
              <c:f>'Prospection Dashboard'!$R$3</c:f>
              <c:strCache>
                <c:ptCount val="1"/>
                <c:pt idx="0">
                  <c:v>Cyrine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'Prospection Dashboard'!$M$4:$M$19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Dashboard'!$R$4:$R$19</c:f>
              <c:numCache>
                <c:formatCode>_(* #,##0_);_(* \(#,##0\);_(* "-"??_);_(@_)</c:formatCode>
                <c:ptCount val="16"/>
                <c:pt idx="13">
                  <c:v>99</c:v>
                </c:pt>
                <c:pt idx="14">
                  <c:v>128</c:v>
                </c:pt>
                <c:pt idx="15">
                  <c:v>29.166666666666668</c:v>
                </c:pt>
              </c:numCache>
            </c:numRef>
          </c:val>
          <c:smooth val="0"/>
          <c:extLst>
            <c:ext xmlns:c16="http://schemas.microsoft.com/office/drawing/2014/chart" uri="{C3380CC4-5D6E-409C-BE32-E72D297353CC}">
              <c16:uniqueId val="{00000004-5362-4B7A-848E-49E560788394}"/>
            </c:ext>
          </c:extLst>
        </c:ser>
        <c:ser>
          <c:idx val="5"/>
          <c:order val="5"/>
          <c:tx>
            <c:strRef>
              <c:f>'Prospection Dashboard'!$S$3</c:f>
              <c:strCache>
                <c:ptCount val="1"/>
                <c:pt idx="0">
                  <c:v>Ghaufrane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'Prospection Dashboard'!$M$4:$M$19</c:f>
              <c:numCache>
                <c:formatCode>mmm\-yy</c:formatCode>
                <c:ptCount val="16"/>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numCache>
            </c:numRef>
          </c:cat>
          <c:val>
            <c:numRef>
              <c:f>'Prospection Dashboard'!$S$4:$S$19</c:f>
              <c:numCache>
                <c:formatCode>_(* #,##0_);_(* \(#,##0\);_(* "-"??_);_(@_)</c:formatCode>
                <c:ptCount val="16"/>
                <c:pt idx="13">
                  <c:v>161</c:v>
                </c:pt>
                <c:pt idx="14">
                  <c:v>143</c:v>
                </c:pt>
                <c:pt idx="15">
                  <c:v>24.5</c:v>
                </c:pt>
              </c:numCache>
            </c:numRef>
          </c:val>
          <c:smooth val="0"/>
          <c:extLst>
            <c:ext xmlns:c16="http://schemas.microsoft.com/office/drawing/2014/chart" uri="{C3380CC4-5D6E-409C-BE32-E72D297353CC}">
              <c16:uniqueId val="{00000005-5362-4B7A-848E-49E560788394}"/>
            </c:ext>
          </c:extLst>
        </c:ser>
        <c:dLbls>
          <c:showLegendKey val="0"/>
          <c:showVal val="0"/>
          <c:showCatName val="0"/>
          <c:showSerName val="0"/>
          <c:showPercent val="0"/>
          <c:showBubbleSize val="0"/>
        </c:dLbls>
        <c:marker val="1"/>
        <c:smooth val="0"/>
        <c:axId val="641411151"/>
        <c:axId val="641409487"/>
      </c:lineChart>
      <c:dateAx>
        <c:axId val="64141115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1409487"/>
        <c:crosses val="autoZero"/>
        <c:auto val="1"/>
        <c:lblOffset val="100"/>
        <c:baseTimeUnit val="months"/>
      </c:dateAx>
      <c:valAx>
        <c:axId val="6414094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411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Team Acceptance% (Current</a:t>
            </a:r>
            <a:r>
              <a:rPr lang="en-US" baseline="0"/>
              <a:t>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'Prospection Dashboard'!$C$50:$H$50</c:f>
              <c:strCache>
                <c:ptCount val="6"/>
                <c:pt idx="0">
                  <c:v>Ahlem</c:v>
                </c:pt>
                <c:pt idx="1">
                  <c:v>Fatma</c:v>
                </c:pt>
                <c:pt idx="2">
                  <c:v>Malek</c:v>
                </c:pt>
                <c:pt idx="3">
                  <c:v>Ghofrane</c:v>
                </c:pt>
                <c:pt idx="4">
                  <c:v>Cyrine</c:v>
                </c:pt>
                <c:pt idx="5">
                  <c:v>Ghaufrane</c:v>
                </c:pt>
              </c:strCache>
            </c:strRef>
          </c:cat>
          <c:val>
            <c:numRef>
              <c:f>'Prospection Dashboard'!$C$65:$H$65</c:f>
              <c:numCache>
                <c:formatCode>0%</c:formatCode>
                <c:ptCount val="6"/>
                <c:pt idx="0">
                  <c:v>0.16326530612244897</c:v>
                </c:pt>
                <c:pt idx="1">
                  <c:v>0.1702127659574468</c:v>
                </c:pt>
                <c:pt idx="2">
                  <c:v>0.41111111111111109</c:v>
                </c:pt>
                <c:pt idx="3">
                  <c:v>0.36789297658862874</c:v>
                </c:pt>
                <c:pt idx="4">
                  <c:v>0.328125</c:v>
                </c:pt>
                <c:pt idx="5">
                  <c:v>0.38461538461538464</c:v>
                </c:pt>
              </c:numCache>
            </c:numRef>
          </c:val>
          <c:extLst>
            <c:ext xmlns:c16="http://schemas.microsoft.com/office/drawing/2014/chart" uri="{C3380CC4-5D6E-409C-BE32-E72D297353CC}">
              <c16:uniqueId val="{00000000-94D3-40E6-A668-C7F9C7783165}"/>
            </c:ext>
          </c:extLst>
        </c:ser>
        <c:dLbls>
          <c:showLegendKey val="0"/>
          <c:showVal val="0"/>
          <c:showCatName val="0"/>
          <c:showSerName val="0"/>
          <c:showPercent val="0"/>
          <c:showBubbleSize val="0"/>
        </c:dLbls>
        <c:gapWidth val="219"/>
        <c:overlap val="-27"/>
        <c:axId val="1748699055"/>
        <c:axId val="1748693231"/>
      </c:barChart>
      <c:catAx>
        <c:axId val="174869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48693231"/>
        <c:crosses val="autoZero"/>
        <c:auto val="1"/>
        <c:lblAlgn val="ctr"/>
        <c:lblOffset val="100"/>
        <c:noMultiLvlLbl val="0"/>
      </c:catAx>
      <c:valAx>
        <c:axId val="1748693231"/>
        <c:scaling>
          <c:orientation val="minMax"/>
        </c:scaling>
        <c:delete val="1"/>
        <c:axPos val="l"/>
        <c:numFmt formatCode="0%" sourceLinked="1"/>
        <c:majorTickMark val="none"/>
        <c:minorTickMark val="none"/>
        <c:tickLblPos val="nextTo"/>
        <c:crossAx val="174869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Leads per Continent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'Leads Analysis'!$B$3</c:f>
              <c:strCache>
                <c:ptCount val="1"/>
                <c:pt idx="0">
                  <c:v>Number of Leads</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2-2D04-442B-BE3F-9E874274E8F8}"/>
              </c:ext>
            </c:extLst>
          </c:dPt>
          <c:dPt>
            <c:idx val="286"/>
            <c:invertIfNegative val="0"/>
            <c:bubble3D val="0"/>
            <c:spPr>
              <a:solidFill>
                <a:schemeClr val="bg1">
                  <a:lumMod val="85000"/>
                </a:schemeClr>
              </a:solidFill>
              <a:ln>
                <a:noFill/>
              </a:ln>
              <a:effectLst/>
            </c:spPr>
            <c:extLst>
              <c:ext xmlns:c16="http://schemas.microsoft.com/office/drawing/2014/chart" uri="{C3380CC4-5D6E-409C-BE32-E72D297353CC}">
                <c16:uniqueId val="{00000006-CD2A-41CD-B9C9-EB5124B7C4B6}"/>
              </c:ext>
            </c:extLst>
          </c:dPt>
          <c:dPt>
            <c:idx val="288"/>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2D04-442B-BE3F-9E874274E8F8}"/>
              </c:ext>
            </c:extLst>
          </c:dPt>
          <c:dPt>
            <c:idx val="289"/>
            <c:invertIfNegative val="0"/>
            <c:bubble3D val="0"/>
            <c:spPr>
              <a:solidFill>
                <a:srgbClr val="002060"/>
              </a:solidFill>
              <a:ln>
                <a:noFill/>
              </a:ln>
              <a:effectLst/>
            </c:spPr>
            <c:extLst>
              <c:ext xmlns:c16="http://schemas.microsoft.com/office/drawing/2014/chart" uri="{C3380CC4-5D6E-409C-BE32-E72D297353CC}">
                <c16:uniqueId val="{00000005-2D04-442B-BE3F-9E874274E8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'Leads Analysis'!$A$4:$A$9</c15:sqref>
                  </c15:fullRef>
                </c:ext>
              </c:extLst>
              <c:f>('Leads Analysis'!$A$4,'Leads Analysis'!$A$6:$A$9)</c:f>
              <c:strCache>
                <c:ptCount val="5"/>
                <c:pt idx="0">
                  <c:v>America</c:v>
                </c:pt>
                <c:pt idx="1">
                  <c:v>Europe</c:v>
                </c:pt>
                <c:pt idx="2">
                  <c:v>Asia</c:v>
                </c:pt>
                <c:pt idx="3">
                  <c:v>Australia</c:v>
                </c:pt>
                <c:pt idx="4">
                  <c:v>Africa</c:v>
                </c:pt>
              </c:strCache>
            </c:strRef>
          </c:cat>
          <c:val>
            <c:numRef>
              <c:extLst>
                <c:ext xmlns:c15="http://schemas.microsoft.com/office/drawing/2012/chart" uri="{02D57815-91ED-43cb-92C2-25804820EDAC}">
                  <c15:fullRef>
                    <c15:sqref>'Leads Analysis'!$B$4:$B$9</c15:sqref>
                  </c15:fullRef>
                </c:ext>
              </c:extLst>
              <c:f>('Leads Analysis'!$B$4,'Leads Analysis'!$B$6:$B$9)</c:f>
              <c:numCache>
                <c:formatCode>General</c:formatCode>
                <c:ptCount val="5"/>
                <c:pt idx="0">
                  <c:v>6865</c:v>
                </c:pt>
                <c:pt idx="1">
                  <c:v>2300</c:v>
                </c:pt>
                <c:pt idx="2">
                  <c:v>530</c:v>
                </c:pt>
                <c:pt idx="3">
                  <c:v>200</c:v>
                </c:pt>
                <c:pt idx="4">
                  <c:v>11</c:v>
                </c:pt>
              </c:numCache>
            </c:numRef>
          </c:val>
          <c:extLst>
            <c:ext xmlns:c16="http://schemas.microsoft.com/office/drawing/2014/chart" uri="{C3380CC4-5D6E-409C-BE32-E72D297353CC}">
              <c16:uniqueId val="{00000000-2D04-442B-BE3F-9E874274E8F8}"/>
            </c:ext>
          </c:extLst>
        </c:ser>
        <c:dLbls>
          <c:showLegendKey val="0"/>
          <c:showVal val="0"/>
          <c:showCatName val="0"/>
          <c:showSerName val="0"/>
          <c:showPercent val="0"/>
          <c:showBubbleSize val="0"/>
        </c:dLbls>
        <c:gapWidth val="219"/>
        <c:overlap val="-27"/>
        <c:axId val="1411792144"/>
        <c:axId val="1411773840"/>
      </c:barChart>
      <c:catAx>
        <c:axId val="14117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773840"/>
        <c:crosses val="autoZero"/>
        <c:auto val="1"/>
        <c:lblAlgn val="ctr"/>
        <c:lblOffset val="100"/>
        <c:noMultiLvlLbl val="0"/>
      </c:catAx>
      <c:valAx>
        <c:axId val="1411773840"/>
        <c:scaling>
          <c:orientation val="minMax"/>
        </c:scaling>
        <c:delete val="1"/>
        <c:axPos val="l"/>
        <c:numFmt formatCode="General" sourceLinked="1"/>
        <c:majorTickMark val="none"/>
        <c:minorTickMark val="none"/>
        <c:tickLblPos val="nextTo"/>
        <c:crossAx val="14117921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Leads per Response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'Leads Analysis'!$B$18</c:f>
              <c:strCache>
                <c:ptCount val="1"/>
                <c:pt idx="0">
                  <c:v>Number of Leads</c:v>
                </c:pt>
              </c:strCache>
            </c:strRef>
          </c:tx>
          <c:spPr>
            <a:solidFill>
              <a:schemeClr val="accent1"/>
            </a:solidFill>
            <a:ln>
              <a:noFill/>
            </a:ln>
            <a:effectLst/>
          </c:spPr>
          <c:invertIfNegative val="0"/>
          <c:dPt>
            <c:idx val="0"/>
            <c:invertIfNegative val="0"/>
            <c:bubble3D val="0"/>
            <c:spPr>
              <a:solidFill>
                <a:srgbClr val="FF5050"/>
              </a:solidFill>
              <a:ln>
                <a:noFill/>
              </a:ln>
              <a:effectLst/>
            </c:spPr>
            <c:extLst>
              <c:ext xmlns:c16="http://schemas.microsoft.com/office/drawing/2014/chart" uri="{C3380CC4-5D6E-409C-BE32-E72D297353CC}">
                <c16:uniqueId val="{00000006-AD34-4384-88F8-8B44C5B8A1F4}"/>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5-AD34-4384-88F8-8B44C5B8A1F4}"/>
              </c:ext>
            </c:extLst>
          </c:dPt>
          <c:dPt>
            <c:idx val="3"/>
            <c:invertIfNegative val="0"/>
            <c:bubble3D val="0"/>
            <c:spPr>
              <a:solidFill>
                <a:srgbClr val="00B050"/>
              </a:solidFill>
              <a:ln>
                <a:noFill/>
              </a:ln>
              <a:effectLst/>
            </c:spPr>
            <c:extLst>
              <c:ext xmlns:c16="http://schemas.microsoft.com/office/drawing/2014/chart" uri="{C3380CC4-5D6E-409C-BE32-E72D297353CC}">
                <c16:uniqueId val="{00000004-AD34-4384-88F8-8B44C5B8A1F4}"/>
              </c:ext>
            </c:extLst>
          </c:dPt>
          <c:dPt>
            <c:idx val="4"/>
            <c:invertIfNegative val="0"/>
            <c:bubble3D val="0"/>
            <c:spPr>
              <a:solidFill>
                <a:srgbClr val="92D050"/>
              </a:solidFill>
              <a:ln>
                <a:noFill/>
              </a:ln>
              <a:effectLst/>
            </c:spPr>
            <c:extLst>
              <c:ext xmlns:c16="http://schemas.microsoft.com/office/drawing/2014/chart" uri="{C3380CC4-5D6E-409C-BE32-E72D297353CC}">
                <c16:uniqueId val="{00000002-AD34-4384-88F8-8B44C5B8A1F4}"/>
              </c:ext>
            </c:extLst>
          </c:dPt>
          <c:dPt>
            <c:idx val="5"/>
            <c:invertIfNegative val="0"/>
            <c:bubble3D val="0"/>
            <c:spPr>
              <a:solidFill>
                <a:srgbClr val="C00000"/>
              </a:solidFill>
              <a:ln>
                <a:noFill/>
              </a:ln>
              <a:effectLst/>
            </c:spPr>
            <c:extLst>
              <c:ext xmlns:c16="http://schemas.microsoft.com/office/drawing/2014/chart" uri="{C3380CC4-5D6E-409C-BE32-E72D297353CC}">
                <c16:uniqueId val="{00000003-AD34-4384-88F8-8B44C5B8A1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'Leads Analysis'!$A$19:$A$24</c:f>
              <c:strCache>
                <c:ptCount val="6"/>
                <c:pt idx="0">
                  <c:v>Negative</c:v>
                </c:pt>
                <c:pt idx="1">
                  <c:v>None</c:v>
                </c:pt>
                <c:pt idx="2">
                  <c:v>Neutral</c:v>
                </c:pt>
                <c:pt idx="3">
                  <c:v>Positive</c:v>
                </c:pt>
                <c:pt idx="4">
                  <c:v>Positive_FS</c:v>
                </c:pt>
                <c:pt idx="5">
                  <c:v>Irrelevant</c:v>
                </c:pt>
              </c:strCache>
            </c:strRef>
          </c:cat>
          <c:val>
            <c:numRef>
              <c:f>'Leads Analysis'!$B$19:$B$24</c:f>
              <c:numCache>
                <c:formatCode>General</c:formatCode>
                <c:ptCount val="6"/>
                <c:pt idx="0">
                  <c:v>1001</c:v>
                </c:pt>
                <c:pt idx="1">
                  <c:v>621</c:v>
                </c:pt>
                <c:pt idx="2">
                  <c:v>332</c:v>
                </c:pt>
                <c:pt idx="3">
                  <c:v>214</c:v>
                </c:pt>
                <c:pt idx="4">
                  <c:v>204</c:v>
                </c:pt>
                <c:pt idx="5">
                  <c:v>161</c:v>
                </c:pt>
              </c:numCache>
            </c:numRef>
          </c:val>
          <c:extLst>
            <c:ext xmlns:c16="http://schemas.microsoft.com/office/drawing/2014/chart" uri="{C3380CC4-5D6E-409C-BE32-E72D297353CC}">
              <c16:uniqueId val="{00000000-AD34-4384-88F8-8B44C5B8A1F4}"/>
            </c:ext>
          </c:extLst>
        </c:ser>
        <c:dLbls>
          <c:showLegendKey val="0"/>
          <c:showVal val="0"/>
          <c:showCatName val="0"/>
          <c:showSerName val="0"/>
          <c:showPercent val="0"/>
          <c:showBubbleSize val="0"/>
        </c:dLbls>
        <c:gapWidth val="219"/>
        <c:overlap val="-27"/>
        <c:axId val="1681066175"/>
        <c:axId val="1681071167"/>
      </c:barChart>
      <c:catAx>
        <c:axId val="168106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071167"/>
        <c:crosses val="autoZero"/>
        <c:auto val="1"/>
        <c:lblAlgn val="ctr"/>
        <c:lblOffset val="100"/>
        <c:noMultiLvlLbl val="0"/>
      </c:catAx>
      <c:valAx>
        <c:axId val="1681071167"/>
        <c:scaling>
          <c:orientation val="minMax"/>
        </c:scaling>
        <c:delete val="1"/>
        <c:axPos val="l"/>
        <c:numFmt formatCode="General" sourceLinked="1"/>
        <c:majorTickMark val="none"/>
        <c:minorTickMark val="none"/>
        <c:tickLblPos val="nextTo"/>
        <c:crossAx val="168106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Positive_FS</a:t>
            </a:r>
            <a:r>
              <a:rPr lang="en-US" baseline="0"/>
              <a:t> per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3"/>
            <c:invertIfNegative val="0"/>
            <c:bubble3D val="0"/>
            <c:spPr>
              <a:solidFill>
                <a:srgbClr val="00B0F0"/>
              </a:solidFill>
              <a:ln>
                <a:noFill/>
              </a:ln>
              <a:effectLst/>
            </c:spPr>
            <c:extLst>
              <c:ext xmlns:c16="http://schemas.microsoft.com/office/drawing/2014/chart" uri="{C3380CC4-5D6E-409C-BE32-E72D297353CC}">
                <c16:uniqueId val="{00000002-B73B-4E9B-9206-07344F7949E2}"/>
              </c:ext>
            </c:extLst>
          </c:dPt>
          <c:dPt>
            <c:idx val="4"/>
            <c:invertIfNegative val="0"/>
            <c:bubble3D val="0"/>
            <c:spPr>
              <a:solidFill>
                <a:srgbClr val="00B0F0"/>
              </a:solidFill>
              <a:ln>
                <a:noFill/>
              </a:ln>
              <a:effectLst/>
            </c:spPr>
            <c:extLst>
              <c:ext xmlns:c16="http://schemas.microsoft.com/office/drawing/2014/chart" uri="{C3380CC4-5D6E-409C-BE32-E72D297353CC}">
                <c16:uniqueId val="{00000003-B73B-4E9B-9206-07344F7949E2}"/>
              </c:ext>
            </c:extLst>
          </c:dPt>
          <c:dPt>
            <c:idx val="6"/>
            <c:invertIfNegative val="0"/>
            <c:bubble3D val="0"/>
            <c:spPr>
              <a:solidFill>
                <a:srgbClr val="00B0F0"/>
              </a:solidFill>
              <a:ln>
                <a:noFill/>
              </a:ln>
              <a:effectLst/>
            </c:spPr>
            <c:extLst>
              <c:ext xmlns:c16="http://schemas.microsoft.com/office/drawing/2014/chart" uri="{C3380CC4-5D6E-409C-BE32-E72D297353CC}">
                <c16:uniqueId val="{00000004-B73B-4E9B-9206-07344F7949E2}"/>
              </c:ext>
            </c:extLst>
          </c:dPt>
          <c:dPt>
            <c:idx val="7"/>
            <c:invertIfNegative val="0"/>
            <c:bubble3D val="0"/>
            <c:spPr>
              <a:solidFill>
                <a:srgbClr val="00B0F0"/>
              </a:solidFill>
              <a:ln>
                <a:noFill/>
              </a:ln>
              <a:effectLst/>
            </c:spPr>
            <c:extLst>
              <c:ext xmlns:c16="http://schemas.microsoft.com/office/drawing/2014/chart" uri="{C3380CC4-5D6E-409C-BE32-E72D297353CC}">
                <c16:uniqueId val="{00000005-B73B-4E9B-9206-07344F7949E2}"/>
              </c:ext>
            </c:extLst>
          </c:dPt>
          <c:dPt>
            <c:idx val="8"/>
            <c:invertIfNegative val="0"/>
            <c:bubble3D val="0"/>
            <c:spPr>
              <a:solidFill>
                <a:srgbClr val="00B0F0"/>
              </a:solidFill>
              <a:ln>
                <a:noFill/>
              </a:ln>
              <a:effectLst/>
            </c:spPr>
            <c:extLst>
              <c:ext xmlns:c16="http://schemas.microsoft.com/office/drawing/2014/chart" uri="{C3380CC4-5D6E-409C-BE32-E72D297353CC}">
                <c16:uniqueId val="{00000006-B73B-4E9B-9206-07344F7949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'Leads Analysis'!$A$44:$A$52</c:f>
              <c:strCache>
                <c:ptCount val="9"/>
                <c:pt idx="0">
                  <c:v>Agency</c:v>
                </c:pt>
                <c:pt idx="1">
                  <c:v>Agency_Media</c:v>
                </c:pt>
                <c:pt idx="2">
                  <c:v>Agency_Analytics</c:v>
                </c:pt>
                <c:pt idx="3">
                  <c:v>Advertiser</c:v>
                </c:pt>
                <c:pt idx="4">
                  <c:v>Advertiser_Retail</c:v>
                </c:pt>
                <c:pt idx="5">
                  <c:v>Agency_Consulting</c:v>
                </c:pt>
                <c:pt idx="6">
                  <c:v>Advertiser_Tech</c:v>
                </c:pt>
                <c:pt idx="7">
                  <c:v>Advertiser_CPG</c:v>
                </c:pt>
                <c:pt idx="8">
                  <c:v>Advertiser_Finance</c:v>
                </c:pt>
              </c:strCache>
            </c:strRef>
          </c:cat>
          <c:val>
            <c:numRef>
              <c:f>'Leads Analysis'!$B$44:$B$52</c:f>
              <c:numCache>
                <c:formatCode>General</c:formatCode>
                <c:ptCount val="9"/>
                <c:pt idx="0">
                  <c:v>31</c:v>
                </c:pt>
                <c:pt idx="1">
                  <c:v>27</c:v>
                </c:pt>
                <c:pt idx="2">
                  <c:v>14</c:v>
                </c:pt>
                <c:pt idx="3">
                  <c:v>13</c:v>
                </c:pt>
                <c:pt idx="4">
                  <c:v>13</c:v>
                </c:pt>
                <c:pt idx="5">
                  <c:v>12</c:v>
                </c:pt>
                <c:pt idx="6">
                  <c:v>11</c:v>
                </c:pt>
                <c:pt idx="7">
                  <c:v>10</c:v>
                </c:pt>
                <c:pt idx="8">
                  <c:v>9</c:v>
                </c:pt>
              </c:numCache>
            </c:numRef>
          </c:val>
          <c:extLst>
            <c:ext xmlns:c16="http://schemas.microsoft.com/office/drawing/2014/chart" uri="{C3380CC4-5D6E-409C-BE32-E72D297353CC}">
              <c16:uniqueId val="{00000000-B73B-4E9B-9206-07344F7949E2}"/>
            </c:ext>
          </c:extLst>
        </c:ser>
        <c:dLbls>
          <c:showLegendKey val="0"/>
          <c:showVal val="0"/>
          <c:showCatName val="0"/>
          <c:showSerName val="0"/>
          <c:showPercent val="0"/>
          <c:showBubbleSize val="0"/>
        </c:dLbls>
        <c:gapWidth val="219"/>
        <c:overlap val="-27"/>
        <c:axId val="1761928399"/>
        <c:axId val="1761915503"/>
      </c:barChart>
      <c:catAx>
        <c:axId val="176192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915503"/>
        <c:crosses val="autoZero"/>
        <c:auto val="1"/>
        <c:lblAlgn val="ctr"/>
        <c:lblOffset val="100"/>
        <c:noMultiLvlLbl val="0"/>
      </c:catAx>
      <c:valAx>
        <c:axId val="1761915503"/>
        <c:scaling>
          <c:orientation val="minMax"/>
        </c:scaling>
        <c:delete val="1"/>
        <c:axPos val="l"/>
        <c:numFmt formatCode="General" sourceLinked="1"/>
        <c:majorTickMark val="none"/>
        <c:minorTickMark val="none"/>
        <c:tickLblPos val="nextTo"/>
        <c:crossAx val="176192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Positive_FS per Continent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'Leads Analysis'!$B$30</c:f>
              <c:strCache>
                <c:ptCount val="1"/>
                <c:pt idx="0">
                  <c:v>Positive_FS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3AE8-4F6C-B82A-A2A900A75DE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3AE8-4F6C-B82A-A2A900A75DE8}"/>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3-3AE8-4F6C-B82A-A2A900A75D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3AE8-4F6C-B82A-A2A900A75D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59-4525-AF4A-FF4BB1DB75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459-4525-AF4A-FF4BB1DB7599}"/>
              </c:ext>
            </c:extLst>
          </c:dPt>
          <c:dLbls>
            <c:dLbl>
              <c:idx val="0"/>
              <c:layout>
                <c:manualLayout>
                  <c:x val="-8.43936312596687E-2"/>
                  <c:y val="-1.566069405968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E8-4F6C-B82A-A2A900A75DE8}"/>
                </c:ext>
              </c:extLst>
            </c:dLbl>
            <c:dLbl>
              <c:idx val="1"/>
              <c:layout>
                <c:manualLayout>
                  <c:x val="5.5419904051728586E-2"/>
                  <c:y val="-0.134657496235847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E8-4F6C-B82A-A2A900A75DE8}"/>
                </c:ext>
              </c:extLst>
            </c:dLbl>
            <c:dLbl>
              <c:idx val="2"/>
              <c:layout>
                <c:manualLayout>
                  <c:x val="6.099559367992903E-2"/>
                  <c:y val="6.296210374049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E8-4F6C-B82A-A2A900A75DE8}"/>
                </c:ext>
              </c:extLst>
            </c:dLbl>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4-3AE8-4F6C-B82A-A2A900A75D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'Leads Analysis'!$A$31:$A$36</c:f>
              <c:strCache>
                <c:ptCount val="6"/>
                <c:pt idx="0">
                  <c:v>America</c:v>
                </c:pt>
                <c:pt idx="1">
                  <c:v>Europe</c:v>
                </c:pt>
                <c:pt idx="2">
                  <c:v>Unknown</c:v>
                </c:pt>
                <c:pt idx="3">
                  <c:v>Asia</c:v>
                </c:pt>
                <c:pt idx="4">
                  <c:v>Australia</c:v>
                </c:pt>
                <c:pt idx="5">
                  <c:v>Africa</c:v>
                </c:pt>
              </c:strCache>
            </c:strRef>
          </c:cat>
          <c:val>
            <c:numRef>
              <c:f>'Leads Analysis'!$B$31:$B$36</c:f>
              <c:numCache>
                <c:formatCode>General</c:formatCode>
                <c:ptCount val="6"/>
                <c:pt idx="0">
                  <c:v>98</c:v>
                </c:pt>
                <c:pt idx="1">
                  <c:v>53</c:v>
                </c:pt>
                <c:pt idx="2">
                  <c:v>36</c:v>
                </c:pt>
                <c:pt idx="3">
                  <c:v>14</c:v>
                </c:pt>
                <c:pt idx="4">
                  <c:v>3</c:v>
                </c:pt>
                <c:pt idx="5">
                  <c:v>0</c:v>
                </c:pt>
              </c:numCache>
            </c:numRef>
          </c:val>
          <c:extLst>
            <c:ext xmlns:c16="http://schemas.microsoft.com/office/drawing/2014/chart" uri="{C3380CC4-5D6E-409C-BE32-E72D297353CC}">
              <c16:uniqueId val="{00000000-3AE8-4F6C-B82A-A2A900A75DE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Deals in Pipeline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2-D0DB-413C-9F1B-7D4720069623}"/>
              </c:ext>
            </c:extLst>
          </c:dPt>
          <c:dPt>
            <c:idx val="1"/>
            <c:invertIfNegative val="0"/>
            <c:bubble3D val="0"/>
            <c:spPr>
              <a:solidFill>
                <a:srgbClr val="92D050"/>
              </a:solidFill>
              <a:ln>
                <a:noFill/>
              </a:ln>
              <a:effectLst/>
            </c:spPr>
            <c:extLst>
              <c:ext xmlns:c16="http://schemas.microsoft.com/office/drawing/2014/chart" uri="{C3380CC4-5D6E-409C-BE32-E72D297353CC}">
                <c16:uniqueId val="{00000003-D0DB-413C-9F1B-7D4720069623}"/>
              </c:ext>
            </c:extLst>
          </c:dPt>
          <c:dPt>
            <c:idx val="2"/>
            <c:invertIfNegative val="0"/>
            <c:bubble3D val="0"/>
            <c:spPr>
              <a:solidFill>
                <a:srgbClr val="FF5050"/>
              </a:solidFill>
              <a:ln>
                <a:noFill/>
              </a:ln>
              <a:effectLst/>
            </c:spPr>
            <c:extLst>
              <c:ext xmlns:c16="http://schemas.microsoft.com/office/drawing/2014/chart" uri="{C3380CC4-5D6E-409C-BE32-E72D297353CC}">
                <c16:uniqueId val="{00000004-D0DB-413C-9F1B-7D47200696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'Leads Analysis'!$B$69:$D$69</c:f>
              <c:strCache>
                <c:ptCount val="3"/>
                <c:pt idx="0">
                  <c:v>Demo from LI</c:v>
                </c:pt>
                <c:pt idx="1">
                  <c:v>Won from LI</c:v>
                </c:pt>
                <c:pt idx="2">
                  <c:v>Lost from LI</c:v>
                </c:pt>
              </c:strCache>
            </c:strRef>
          </c:cat>
          <c:val>
            <c:numRef>
              <c:f>'Leads Analysis'!$B$70:$D$70</c:f>
              <c:numCache>
                <c:formatCode>General</c:formatCode>
                <c:ptCount val="3"/>
                <c:pt idx="0">
                  <c:v>55</c:v>
                </c:pt>
                <c:pt idx="1">
                  <c:v>16</c:v>
                </c:pt>
                <c:pt idx="2">
                  <c:v>36</c:v>
                </c:pt>
              </c:numCache>
            </c:numRef>
          </c:val>
          <c:extLst>
            <c:ext xmlns:c16="http://schemas.microsoft.com/office/drawing/2014/chart" uri="{C3380CC4-5D6E-409C-BE32-E72D297353CC}">
              <c16:uniqueId val="{00000000-D0DB-413C-9F1B-7D4720069623}"/>
            </c:ext>
          </c:extLst>
        </c:ser>
        <c:dLbls>
          <c:showLegendKey val="0"/>
          <c:showVal val="0"/>
          <c:showCatName val="0"/>
          <c:showSerName val="0"/>
          <c:showPercent val="0"/>
          <c:showBubbleSize val="0"/>
        </c:dLbls>
        <c:gapWidth val="219"/>
        <c:overlap val="-27"/>
        <c:axId val="305757647"/>
        <c:axId val="305772623"/>
      </c:barChart>
      <c:catAx>
        <c:axId val="30575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72623"/>
        <c:crosses val="autoZero"/>
        <c:auto val="1"/>
        <c:lblAlgn val="ctr"/>
        <c:lblOffset val="100"/>
        <c:noMultiLvlLbl val="0"/>
      </c:catAx>
      <c:valAx>
        <c:axId val="305772623"/>
        <c:scaling>
          <c:orientation val="minMax"/>
        </c:scaling>
        <c:delete val="1"/>
        <c:axPos val="l"/>
        <c:numFmt formatCode="General" sourceLinked="1"/>
        <c:majorTickMark val="none"/>
        <c:minorTickMark val="none"/>
        <c:tickLblPos val="nextTo"/>
        <c:crossAx val="30575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Revenue from 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'Leads Analysis'!$B$92</c:f>
              <c:strCache>
                <c:ptCount val="1"/>
                <c:pt idx="0">
                  <c:v>Revenue in USD</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'Leads Analysis'!$A$93:$A$95</c:f>
              <c:numCache>
                <c:formatCode>General</c:formatCode>
                <c:ptCount val="3"/>
                <c:pt idx="0">
                  <c:v>2019</c:v>
                </c:pt>
                <c:pt idx="1">
                  <c:v>2020</c:v>
                </c:pt>
                <c:pt idx="2">
                  <c:v>2021</c:v>
                </c:pt>
              </c:numCache>
            </c:numRef>
          </c:cat>
          <c:val>
            <c:numRef>
              <c:f>'Leads Analysis'!$B$93:$B$95</c:f>
              <c:numCache>
                <c:formatCode>_("$"* #,##0.00_);_("$"* \(#,##0.00\);_("$"* "-"??_);_(@_)</c:formatCode>
                <c:ptCount val="3"/>
                <c:pt idx="0">
                  <c:v>24985.599999999999</c:v>
                </c:pt>
                <c:pt idx="1">
                  <c:v>252942.21</c:v>
                </c:pt>
                <c:pt idx="2">
                  <c:v>37353.93</c:v>
                </c:pt>
              </c:numCache>
            </c:numRef>
          </c:val>
          <c:extLst>
            <c:ext xmlns:c16="http://schemas.microsoft.com/office/drawing/2014/chart" uri="{C3380CC4-5D6E-409C-BE32-E72D297353CC}">
              <c16:uniqueId val="{00000001-4E23-4CC7-B6FE-8181A272AC3F}"/>
            </c:ext>
          </c:extLst>
        </c:ser>
        <c:dLbls>
          <c:showLegendKey val="0"/>
          <c:showVal val="0"/>
          <c:showCatName val="0"/>
          <c:showSerName val="0"/>
          <c:showPercent val="0"/>
          <c:showBubbleSize val="0"/>
        </c:dLbls>
        <c:gapWidth val="219"/>
        <c:overlap val="-27"/>
        <c:axId val="1810581391"/>
        <c:axId val="1810579727"/>
        <c:extLst>
          <c:ext xmlns:c15="http://schemas.microsoft.com/office/drawing/2012/chart" uri="{02D57815-91ED-43cb-92C2-25804820EDAC}">
            <c15:filteredBarSeries>
              <c15:ser>
                <c:idx val="0"/>
                <c:order val="0"/>
                <c:spPr>
                  <a:solidFill>
                    <a:schemeClr val="accent1"/>
                  </a:solidFill>
                  <a:ln>
                    <a:noFill/>
                  </a:ln>
                  <a:effectLst/>
                </c:spPr>
                <c:invertIfNegative val="0"/>
                <c:cat>
                  <c:numRef>
                    <c:extLst>
                      <c:ext uri="{02D57815-91ED-43cb-92C2-25804820EDAC}">
                        <c15:formulaRef>
                          <c15:sqref>'Leads Analysis'!$A$93:$A$95</c15:sqref>
                        </c15:formulaRef>
                      </c:ext>
                    </c:extLst>
                    <c:numCache>
                      <c:formatCode>General</c:formatCode>
                      <c:ptCount val="3"/>
                      <c:pt idx="0">
                        <c:v>2019</c:v>
                      </c:pt>
                      <c:pt idx="1">
                        <c:v>2020</c:v>
                      </c:pt>
                      <c:pt idx="2">
                        <c:v>2021</c:v>
                      </c:pt>
                    </c:numCache>
                  </c:numRef>
                </c:cat>
                <c:val>
                  <c:numRef>
                    <c:extLst>
                      <c:ext uri="{02D57815-91ED-43cb-92C2-25804820EDAC}">
                        <c15:formulaRef>
                          <c15:sqref>'Leads Analysis'!$A$93:$A$95</c15:sqref>
                        </c15:formulaRef>
                      </c:ext>
                    </c:extLst>
                    <c:numCache>
                      <c:formatCode>General</c:formatCode>
                      <c:ptCount val="3"/>
                      <c:pt idx="0">
                        <c:v>2019</c:v>
                      </c:pt>
                      <c:pt idx="1">
                        <c:v>2020</c:v>
                      </c:pt>
                      <c:pt idx="2">
                        <c:v>2021</c:v>
                      </c:pt>
                    </c:numCache>
                  </c:numRef>
                </c:val>
                <c:extLst>
                  <c:ext xmlns:c16="http://schemas.microsoft.com/office/drawing/2014/chart" uri="{C3380CC4-5D6E-409C-BE32-E72D297353CC}">
                    <c16:uniqueId val="{00000000-4E23-4CC7-B6FE-8181A272AC3F}"/>
                  </c:ext>
                </c:extLst>
              </c15:ser>
            </c15:filteredBarSeries>
          </c:ext>
        </c:extLst>
      </c:barChart>
      <c:catAx>
        <c:axId val="181058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579727"/>
        <c:crosses val="autoZero"/>
        <c:auto val="1"/>
        <c:lblAlgn val="ctr"/>
        <c:lblOffset val="100"/>
        <c:noMultiLvlLbl val="0"/>
      </c:catAx>
      <c:valAx>
        <c:axId val="1810579727"/>
        <c:scaling>
          <c:orientation val="minMax"/>
        </c:scaling>
        <c:delete val="1"/>
        <c:axPos val="l"/>
        <c:numFmt formatCode="_(&quot;$&quot;* #,##0.00_);_(&quot;$&quot;* \(#,##0.00\);_(&quot;$&quot;* &quot;-&quot;??_);_(@_)" sourceLinked="1"/>
        <c:majorTickMark val="none"/>
        <c:minorTickMark val="none"/>
        <c:tickLblPos val="nextTo"/>
        <c:crossAx val="1810581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[DatabaseNew.xlsx]Sheet2!PivotTable2</c:name>
    <c:fmtId val="0"/>
  </c:pivotSource>
  <c:chart>
    <c:autoTitleDeleted val="0"/>
    <c:pivotFmts>
      <c:pivotFmt>
        <c:idx val="0"/>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Sheet2!$B$3:$B$4</c:f>
              <c:strCache>
                <c:ptCount val="1"/>
                <c:pt idx="0">
                  <c:v>(blank)</c:v>
                </c:pt>
              </c:strCache>
            </c:strRef>
          </c:tx>
          <c:spPr>
            <a:solidFill>
              <a:schemeClr val="accent1"/>
            </a:solidFill>
            <a:ln>
              <a:noFill/>
            </a:ln>
            <a:effectLst/>
          </c:spPr>
          <c:invertIfNegative val="0"/>
          <c:cat>
            <c:strRef>
              <c:f>Sheet2!$A$5:$A$42</c:f>
              <c:strCache>
                <c:ptCount val="37"/>
                <c:pt idx="0">
                  <c:v>(blank)</c:v>
                </c:pt>
                <c:pt idx="1">
                  <c:v>Advertiser_CPG</c:v>
                </c:pt>
                <c:pt idx="2">
                  <c:v>Agency_Media</c:v>
                </c:pt>
                <c:pt idx="3">
                  <c:v>Advertiser_Retail</c:v>
                </c:pt>
                <c:pt idx="4">
                  <c:v>Advertiser_Finance</c:v>
                </c:pt>
                <c:pt idx="5">
                  <c:v>Advertiser_Tech</c:v>
                </c:pt>
                <c:pt idx="6">
                  <c:v>Advertiser</c:v>
                </c:pt>
                <c:pt idx="7">
                  <c:v>Agency_Analytics</c:v>
                </c:pt>
                <c:pt idx="8">
                  <c:v>Agency_Consulting</c:v>
                </c:pt>
                <c:pt idx="9">
                  <c:v>Advertiser_Pharma</c:v>
                </c:pt>
                <c:pt idx="10">
                  <c:v>Advertiser_Entertainment</c:v>
                </c:pt>
                <c:pt idx="11">
                  <c:v>Advertiser_Health</c:v>
                </c:pt>
                <c:pt idx="12">
                  <c:v>Advertiser_Int</c:v>
                </c:pt>
                <c:pt idx="13">
                  <c:v>Advertiser_Telco</c:v>
                </c:pt>
                <c:pt idx="14">
                  <c:v>Agency</c:v>
                </c:pt>
                <c:pt idx="15">
                  <c:v>Advertiser_Auto</c:v>
                </c:pt>
                <c:pt idx="16">
                  <c:v>Advertiser_Tourism &amp; Travel</c:v>
                </c:pt>
                <c:pt idx="17">
                  <c:v>Advertiser_E-com</c:v>
                </c:pt>
                <c:pt idx="18">
                  <c:v>Media_Agency</c:v>
                </c:pt>
                <c:pt idx="19">
                  <c:v>Advertiser_Insurance</c:v>
                </c:pt>
                <c:pt idx="20">
                  <c:v>Agency_Creative</c:v>
                </c:pt>
                <c:pt idx="21">
                  <c:v>Advertiser_Real Estate</c:v>
                </c:pt>
                <c:pt idx="22">
                  <c:v>Advertiser_Fin</c:v>
                </c:pt>
                <c:pt idx="23">
                  <c:v>Advertiser_FMCG</c:v>
                </c:pt>
                <c:pt idx="24">
                  <c:v>Anaytics_Agency</c:v>
                </c:pt>
                <c:pt idx="25">
                  <c:v>Advertiser_Education</c:v>
                </c:pt>
                <c:pt idx="26">
                  <c:v>Advertiser_Management Consulting</c:v>
                </c:pt>
                <c:pt idx="27">
                  <c:v>Agency_Anaytics</c:v>
                </c:pt>
                <c:pt idx="28">
                  <c:v>Advertiser_Logistics</c:v>
                </c:pt>
                <c:pt idx="29">
                  <c:v>Consulting_Agency</c:v>
                </c:pt>
                <c:pt idx="30">
                  <c:v>Advertiser_Aviation</c:v>
                </c:pt>
                <c:pt idx="31">
                  <c:v>Agency Consultancy</c:v>
                </c:pt>
                <c:pt idx="32">
                  <c:v>Advertiser_Gambling&amp;Casinos</c:v>
                </c:pt>
                <c:pt idx="33">
                  <c:v>advertiser-entertainment</c:v>
                </c:pt>
                <c:pt idx="34">
                  <c:v>Advertiser_Jewelry</c:v>
                </c:pt>
                <c:pt idx="35">
                  <c:v>CPG</c:v>
                </c:pt>
                <c:pt idx="36">
                  <c:v>media agency</c:v>
                </c:pt>
              </c:strCache>
            </c:strRef>
          </c:cat>
          <c:val>
            <c:numRef>
              <c:f>Sheet2!$B$5:$B$42</c:f>
              <c:numCache>
                <c:formatCode>General</c:formatCode>
                <c:ptCount val="37"/>
                <c:pt idx="0">
                  <c:v>499</c:v>
                </c:pt>
                <c:pt idx="1">
                  <c:v>66</c:v>
                </c:pt>
                <c:pt idx="2">
                  <c:v>23</c:v>
                </c:pt>
                <c:pt idx="3">
                  <c:v>31</c:v>
                </c:pt>
                <c:pt idx="4">
                  <c:v>13</c:v>
                </c:pt>
                <c:pt idx="5">
                  <c:v>28</c:v>
                </c:pt>
                <c:pt idx="6">
                  <c:v>240</c:v>
                </c:pt>
                <c:pt idx="7">
                  <c:v>2</c:v>
                </c:pt>
                <c:pt idx="8">
                  <c:v>2</c:v>
                </c:pt>
                <c:pt idx="9">
                  <c:v>15</c:v>
                </c:pt>
                <c:pt idx="10">
                  <c:v>13</c:v>
                </c:pt>
                <c:pt idx="11">
                  <c:v>4</c:v>
                </c:pt>
                <c:pt idx="12">
                  <c:v>9</c:v>
                </c:pt>
                <c:pt idx="13">
                  <c:v>3</c:v>
                </c:pt>
                <c:pt idx="14">
                  <c:v>33</c:v>
                </c:pt>
                <c:pt idx="15">
                  <c:v>3</c:v>
                </c:pt>
                <c:pt idx="17">
                  <c:v>1</c:v>
                </c:pt>
                <c:pt idx="18">
                  <c:v>7</c:v>
                </c:pt>
                <c:pt idx="22">
                  <c:v>5</c:v>
                </c:pt>
                <c:pt idx="23">
                  <c:v>1</c:v>
                </c:pt>
                <c:pt idx="24">
                  <c:v>9</c:v>
                </c:pt>
                <c:pt idx="27">
                  <c:v>1</c:v>
                </c:pt>
                <c:pt idx="29">
                  <c:v>2</c:v>
                </c:pt>
              </c:numCache>
            </c:numRef>
          </c:val>
          <c:extLst>
            <c:ext xmlns:c16="http://schemas.microsoft.com/office/drawing/2014/chart" uri="{C3380CC4-5D6E-409C-BE32-E72D297353CC}">
              <c16:uniqueId val="{00000001-AC63-48AD-AD6A-39776AB79B46}"/>
            </c:ext>
          </c:extLst>
        </c:ser>
        <c:ser>
          <c:idx val="1"/>
          <c:order val="1"/>
          <c:tx>
            <c:strRef>
              <c:f>Sheet2!$C$3:$C$4</c:f>
              <c:strCache>
                <c:ptCount val="1"/>
                <c:pt idx="0">
                  <c:v>Withdrawn</c:v>
                </c:pt>
              </c:strCache>
            </c:strRef>
          </c:tx>
          <c:spPr>
            <a:solidFill>
              <a:schemeClr val="accent2"/>
            </a:solidFill>
            <a:ln>
              <a:noFill/>
            </a:ln>
            <a:effectLst/>
          </c:spPr>
          <c:invertIfNegative val="0"/>
          <c:cat>
            <c:strRef>
              <c:f>Sheet2!$A$5:$A$42</c:f>
              <c:strCache>
                <c:ptCount val="37"/>
                <c:pt idx="0">
                  <c:v>(blank)</c:v>
                </c:pt>
                <c:pt idx="1">
                  <c:v>Advertiser_CPG</c:v>
                </c:pt>
                <c:pt idx="2">
                  <c:v>Agency_Media</c:v>
                </c:pt>
                <c:pt idx="3">
                  <c:v>Advertiser_Retail</c:v>
                </c:pt>
                <c:pt idx="4">
                  <c:v>Advertiser_Finance</c:v>
                </c:pt>
                <c:pt idx="5">
                  <c:v>Advertiser_Tech</c:v>
                </c:pt>
                <c:pt idx="6">
                  <c:v>Advertiser</c:v>
                </c:pt>
                <c:pt idx="7">
                  <c:v>Agency_Analytics</c:v>
                </c:pt>
                <c:pt idx="8">
                  <c:v>Agency_Consulting</c:v>
                </c:pt>
                <c:pt idx="9">
                  <c:v>Advertiser_Pharma</c:v>
                </c:pt>
                <c:pt idx="10">
                  <c:v>Advertiser_Entertainment</c:v>
                </c:pt>
                <c:pt idx="11">
                  <c:v>Advertiser_Health</c:v>
                </c:pt>
                <c:pt idx="12">
                  <c:v>Advertiser_Int</c:v>
                </c:pt>
                <c:pt idx="13">
                  <c:v>Advertiser_Telco</c:v>
                </c:pt>
                <c:pt idx="14">
                  <c:v>Agency</c:v>
                </c:pt>
                <c:pt idx="15">
                  <c:v>Advertiser_Auto</c:v>
                </c:pt>
                <c:pt idx="16">
                  <c:v>Advertiser_Tourism &amp; Travel</c:v>
                </c:pt>
                <c:pt idx="17">
                  <c:v>Advertiser_E-com</c:v>
                </c:pt>
                <c:pt idx="18">
                  <c:v>Media_Agency</c:v>
                </c:pt>
                <c:pt idx="19">
                  <c:v>Advertiser_Insurance</c:v>
                </c:pt>
                <c:pt idx="20">
                  <c:v>Agency_Creative</c:v>
                </c:pt>
                <c:pt idx="21">
                  <c:v>Advertiser_Real Estate</c:v>
                </c:pt>
                <c:pt idx="22">
                  <c:v>Advertiser_Fin</c:v>
                </c:pt>
                <c:pt idx="23">
                  <c:v>Advertiser_FMCG</c:v>
                </c:pt>
                <c:pt idx="24">
                  <c:v>Anaytics_Agency</c:v>
                </c:pt>
                <c:pt idx="25">
                  <c:v>Advertiser_Education</c:v>
                </c:pt>
                <c:pt idx="26">
                  <c:v>Advertiser_Management Consulting</c:v>
                </c:pt>
                <c:pt idx="27">
                  <c:v>Agency_Anaytics</c:v>
                </c:pt>
                <c:pt idx="28">
                  <c:v>Advertiser_Logistics</c:v>
                </c:pt>
                <c:pt idx="29">
                  <c:v>Consulting_Agency</c:v>
                </c:pt>
                <c:pt idx="30">
                  <c:v>Advertiser_Aviation</c:v>
                </c:pt>
                <c:pt idx="31">
                  <c:v>Agency Consultancy</c:v>
                </c:pt>
                <c:pt idx="32">
                  <c:v>Advertiser_Gambling&amp;Casinos</c:v>
                </c:pt>
                <c:pt idx="33">
                  <c:v>advertiser-entertainment</c:v>
                </c:pt>
                <c:pt idx="34">
                  <c:v>Advertiser_Jewelry</c:v>
                </c:pt>
                <c:pt idx="35">
                  <c:v>CPG</c:v>
                </c:pt>
                <c:pt idx="36">
                  <c:v>media agency</c:v>
                </c:pt>
              </c:strCache>
            </c:strRef>
          </c:cat>
          <c:val>
            <c:numRef>
              <c:f>Sheet2!$C$5:$C$42</c:f>
              <c:numCache>
                <c:formatCode>General</c:formatCode>
                <c:ptCount val="37"/>
                <c:pt idx="0">
                  <c:v>22</c:v>
                </c:pt>
                <c:pt idx="1">
                  <c:v>126</c:v>
                </c:pt>
                <c:pt idx="2">
                  <c:v>21</c:v>
                </c:pt>
                <c:pt idx="3">
                  <c:v>115</c:v>
                </c:pt>
                <c:pt idx="4">
                  <c:v>5</c:v>
                </c:pt>
                <c:pt idx="5">
                  <c:v>17</c:v>
                </c:pt>
                <c:pt idx="6">
                  <c:v>7</c:v>
                </c:pt>
                <c:pt idx="7">
                  <c:v>10</c:v>
                </c:pt>
                <c:pt idx="8">
                  <c:v>3</c:v>
                </c:pt>
                <c:pt idx="9">
                  <c:v>11</c:v>
                </c:pt>
                <c:pt idx="11">
                  <c:v>7</c:v>
                </c:pt>
                <c:pt idx="12">
                  <c:v>1</c:v>
                </c:pt>
                <c:pt idx="13">
                  <c:v>8</c:v>
                </c:pt>
                <c:pt idx="15">
                  <c:v>6</c:v>
                </c:pt>
                <c:pt idx="16">
                  <c:v>4</c:v>
                </c:pt>
                <c:pt idx="17">
                  <c:v>1</c:v>
                </c:pt>
                <c:pt idx="18">
                  <c:v>2</c:v>
                </c:pt>
                <c:pt idx="19">
                  <c:v>2</c:v>
                </c:pt>
              </c:numCache>
            </c:numRef>
          </c:val>
          <c:extLst>
            <c:ext xmlns:c16="http://schemas.microsoft.com/office/drawing/2014/chart" uri="{C3380CC4-5D6E-409C-BE32-E72D297353CC}">
              <c16:uniqueId val="{00000003-AC63-48AD-AD6A-39776AB79B46}"/>
            </c:ext>
          </c:extLst>
        </c:ser>
        <c:ser>
          <c:idx val="2"/>
          <c:order val="2"/>
          <c:tx>
            <c:strRef>
              <c:f>Sheet2!$D$3:$D$4</c:f>
              <c:strCache>
                <c:ptCount val="1"/>
                <c:pt idx="0">
                  <c:v>Pending</c:v>
                </c:pt>
              </c:strCache>
            </c:strRef>
          </c:tx>
          <c:spPr>
            <a:solidFill>
              <a:schemeClr val="accent3"/>
            </a:solidFill>
            <a:ln>
              <a:noFill/>
            </a:ln>
            <a:effectLst/>
          </c:spPr>
          <c:invertIfNegative val="0"/>
          <c:cat>
            <c:strRef>
              <c:f>Sheet2!$A$5:$A$42</c:f>
              <c:strCache>
                <c:ptCount val="37"/>
                <c:pt idx="0">
                  <c:v>(blank)</c:v>
                </c:pt>
                <c:pt idx="1">
                  <c:v>Advertiser_CPG</c:v>
                </c:pt>
                <c:pt idx="2">
                  <c:v>Agency_Media</c:v>
                </c:pt>
                <c:pt idx="3">
                  <c:v>Advertiser_Retail</c:v>
                </c:pt>
                <c:pt idx="4">
                  <c:v>Advertiser_Finance</c:v>
                </c:pt>
                <c:pt idx="5">
                  <c:v>Advertiser_Tech</c:v>
                </c:pt>
                <c:pt idx="6">
                  <c:v>Advertiser</c:v>
                </c:pt>
                <c:pt idx="7">
                  <c:v>Agency_Analytics</c:v>
                </c:pt>
                <c:pt idx="8">
                  <c:v>Agency_Consulting</c:v>
                </c:pt>
                <c:pt idx="9">
                  <c:v>Advertiser_Pharma</c:v>
                </c:pt>
                <c:pt idx="10">
                  <c:v>Advertiser_Entertainment</c:v>
                </c:pt>
                <c:pt idx="11">
                  <c:v>Advertiser_Health</c:v>
                </c:pt>
                <c:pt idx="12">
                  <c:v>Advertiser_Int</c:v>
                </c:pt>
                <c:pt idx="13">
                  <c:v>Advertiser_Telco</c:v>
                </c:pt>
                <c:pt idx="14">
                  <c:v>Agency</c:v>
                </c:pt>
                <c:pt idx="15">
                  <c:v>Advertiser_Auto</c:v>
                </c:pt>
                <c:pt idx="16">
                  <c:v>Advertiser_Tourism &amp; Travel</c:v>
                </c:pt>
                <c:pt idx="17">
                  <c:v>Advertiser_E-com</c:v>
                </c:pt>
                <c:pt idx="18">
                  <c:v>Media_Agency</c:v>
                </c:pt>
                <c:pt idx="19">
                  <c:v>Advertiser_Insurance</c:v>
                </c:pt>
                <c:pt idx="20">
                  <c:v>Agency_Creative</c:v>
                </c:pt>
                <c:pt idx="21">
                  <c:v>Advertiser_Real Estate</c:v>
                </c:pt>
                <c:pt idx="22">
                  <c:v>Advertiser_Fin</c:v>
                </c:pt>
                <c:pt idx="23">
                  <c:v>Advertiser_FMCG</c:v>
                </c:pt>
                <c:pt idx="24">
                  <c:v>Anaytics_Agency</c:v>
                </c:pt>
                <c:pt idx="25">
                  <c:v>Advertiser_Education</c:v>
                </c:pt>
                <c:pt idx="26">
                  <c:v>Advertiser_Management Consulting</c:v>
                </c:pt>
                <c:pt idx="27">
                  <c:v>Agency_Anaytics</c:v>
                </c:pt>
                <c:pt idx="28">
                  <c:v>Advertiser_Logistics</c:v>
                </c:pt>
                <c:pt idx="29">
                  <c:v>Consulting_Agency</c:v>
                </c:pt>
                <c:pt idx="30">
                  <c:v>Advertiser_Aviation</c:v>
                </c:pt>
                <c:pt idx="31">
                  <c:v>Agency Consultancy</c:v>
                </c:pt>
                <c:pt idx="32">
                  <c:v>Advertiser_Gambling&amp;Casinos</c:v>
                </c:pt>
                <c:pt idx="33">
                  <c:v>advertiser-entertainment</c:v>
                </c:pt>
                <c:pt idx="34">
                  <c:v>Advertiser_Jewelry</c:v>
                </c:pt>
                <c:pt idx="35">
                  <c:v>CPG</c:v>
                </c:pt>
                <c:pt idx="36">
                  <c:v>media agency</c:v>
                </c:pt>
              </c:strCache>
            </c:strRef>
          </c:cat>
          <c:val>
            <c:numRef>
              <c:f>Sheet2!$D$5:$D$42</c:f>
              <c:numCache>
                <c:formatCode>General</c:formatCode>
                <c:ptCount val="37"/>
                <c:pt idx="0">
                  <c:v>1308</c:v>
                </c:pt>
                <c:pt idx="1">
                  <c:v>1223</c:v>
                </c:pt>
                <c:pt idx="2">
                  <c:v>519</c:v>
                </c:pt>
                <c:pt idx="3">
                  <c:v>999</c:v>
                </c:pt>
                <c:pt idx="4">
                  <c:v>523</c:v>
                </c:pt>
                <c:pt idx="5">
                  <c:v>276</c:v>
                </c:pt>
                <c:pt idx="6">
                  <c:v>144</c:v>
                </c:pt>
                <c:pt idx="7">
                  <c:v>182</c:v>
                </c:pt>
                <c:pt idx="8">
                  <c:v>84</c:v>
                </c:pt>
                <c:pt idx="9">
                  <c:v>245</c:v>
                </c:pt>
                <c:pt idx="10">
                  <c:v>214</c:v>
                </c:pt>
                <c:pt idx="11">
                  <c:v>235</c:v>
                </c:pt>
                <c:pt idx="12">
                  <c:v>303</c:v>
                </c:pt>
                <c:pt idx="13">
                  <c:v>120</c:v>
                </c:pt>
                <c:pt idx="14">
                  <c:v>79</c:v>
                </c:pt>
                <c:pt idx="15">
                  <c:v>114</c:v>
                </c:pt>
                <c:pt idx="16">
                  <c:v>81</c:v>
                </c:pt>
                <c:pt idx="17">
                  <c:v>60</c:v>
                </c:pt>
                <c:pt idx="18">
                  <c:v>21</c:v>
                </c:pt>
                <c:pt idx="19">
                  <c:v>26</c:v>
                </c:pt>
                <c:pt idx="20">
                  <c:v>16</c:v>
                </c:pt>
                <c:pt idx="21">
                  <c:v>36</c:v>
                </c:pt>
                <c:pt idx="22">
                  <c:v>15</c:v>
                </c:pt>
                <c:pt idx="23">
                  <c:v>16</c:v>
                </c:pt>
                <c:pt idx="24">
                  <c:v>3</c:v>
                </c:pt>
                <c:pt idx="27">
                  <c:v>1</c:v>
                </c:pt>
                <c:pt idx="33">
                  <c:v>3</c:v>
                </c:pt>
                <c:pt idx="34">
                  <c:v>2</c:v>
                </c:pt>
                <c:pt idx="35">
                  <c:v>2</c:v>
                </c:pt>
                <c:pt idx="36">
                  <c:v>1</c:v>
                </c:pt>
              </c:numCache>
            </c:numRef>
          </c:val>
          <c:extLst>
            <c:ext xmlns:c16="http://schemas.microsoft.com/office/drawing/2014/chart" uri="{C3380CC4-5D6E-409C-BE32-E72D297353CC}">
              <c16:uniqueId val="{00000004-AC63-48AD-AD6A-39776AB79B46}"/>
            </c:ext>
          </c:extLst>
        </c:ser>
        <c:ser>
          <c:idx val="3"/>
          <c:order val="3"/>
          <c:tx>
            <c:strRef>
              <c:f>Sheet2!$E$3:$E$4</c:f>
              <c:strCache>
                <c:ptCount val="1"/>
                <c:pt idx="0">
                  <c:v>Deleted</c:v>
                </c:pt>
              </c:strCache>
            </c:strRef>
          </c:tx>
          <c:spPr>
            <a:solidFill>
              <a:schemeClr val="accent4"/>
            </a:solidFill>
            <a:ln>
              <a:noFill/>
            </a:ln>
            <a:effectLst/>
          </c:spPr>
          <c:invertIfNegative val="0"/>
          <c:cat>
            <c:strRef>
              <c:f>Sheet2!$A$5:$A$42</c:f>
              <c:strCache>
                <c:ptCount val="37"/>
                <c:pt idx="0">
                  <c:v>(blank)</c:v>
                </c:pt>
                <c:pt idx="1">
                  <c:v>Advertiser_CPG</c:v>
                </c:pt>
                <c:pt idx="2">
                  <c:v>Agency_Media</c:v>
                </c:pt>
                <c:pt idx="3">
                  <c:v>Advertiser_Retail</c:v>
                </c:pt>
                <c:pt idx="4">
                  <c:v>Advertiser_Finance</c:v>
                </c:pt>
                <c:pt idx="5">
                  <c:v>Advertiser_Tech</c:v>
                </c:pt>
                <c:pt idx="6">
                  <c:v>Advertiser</c:v>
                </c:pt>
                <c:pt idx="7">
                  <c:v>Agency_Analytics</c:v>
                </c:pt>
                <c:pt idx="8">
                  <c:v>Agency_Consulting</c:v>
                </c:pt>
                <c:pt idx="9">
                  <c:v>Advertiser_Pharma</c:v>
                </c:pt>
                <c:pt idx="10">
                  <c:v>Advertiser_Entertainment</c:v>
                </c:pt>
                <c:pt idx="11">
                  <c:v>Advertiser_Health</c:v>
                </c:pt>
                <c:pt idx="12">
                  <c:v>Advertiser_Int</c:v>
                </c:pt>
                <c:pt idx="13">
                  <c:v>Advertiser_Telco</c:v>
                </c:pt>
                <c:pt idx="14">
                  <c:v>Agency</c:v>
                </c:pt>
                <c:pt idx="15">
                  <c:v>Advertiser_Auto</c:v>
                </c:pt>
                <c:pt idx="16">
                  <c:v>Advertiser_Tourism &amp; Travel</c:v>
                </c:pt>
                <c:pt idx="17">
                  <c:v>Advertiser_E-com</c:v>
                </c:pt>
                <c:pt idx="18">
                  <c:v>Media_Agency</c:v>
                </c:pt>
                <c:pt idx="19">
                  <c:v>Advertiser_Insurance</c:v>
                </c:pt>
                <c:pt idx="20">
                  <c:v>Agency_Creative</c:v>
                </c:pt>
                <c:pt idx="21">
                  <c:v>Advertiser_Real Estate</c:v>
                </c:pt>
                <c:pt idx="22">
                  <c:v>Advertiser_Fin</c:v>
                </c:pt>
                <c:pt idx="23">
                  <c:v>Advertiser_FMCG</c:v>
                </c:pt>
                <c:pt idx="24">
                  <c:v>Anaytics_Agency</c:v>
                </c:pt>
                <c:pt idx="25">
                  <c:v>Advertiser_Education</c:v>
                </c:pt>
                <c:pt idx="26">
                  <c:v>Advertiser_Management Consulting</c:v>
                </c:pt>
                <c:pt idx="27">
                  <c:v>Agency_Anaytics</c:v>
                </c:pt>
                <c:pt idx="28">
                  <c:v>Advertiser_Logistics</c:v>
                </c:pt>
                <c:pt idx="29">
                  <c:v>Consulting_Agency</c:v>
                </c:pt>
                <c:pt idx="30">
                  <c:v>Advertiser_Aviation</c:v>
                </c:pt>
                <c:pt idx="31">
                  <c:v>Agency Consultancy</c:v>
                </c:pt>
                <c:pt idx="32">
                  <c:v>Advertiser_Gambling&amp;Casinos</c:v>
                </c:pt>
                <c:pt idx="33">
                  <c:v>advertiser-entertainment</c:v>
                </c:pt>
                <c:pt idx="34">
                  <c:v>Advertiser_Jewelry</c:v>
                </c:pt>
                <c:pt idx="35">
                  <c:v>CPG</c:v>
                </c:pt>
                <c:pt idx="36">
                  <c:v>media agency</c:v>
                </c:pt>
              </c:strCache>
            </c:strRef>
          </c:cat>
          <c:val>
            <c:numRef>
              <c:f>Sheet2!$E$5:$E$42</c:f>
              <c:numCache>
                <c:formatCode>General</c:formatCode>
                <c:ptCount val="37"/>
                <c:pt idx="0">
                  <c:v>46</c:v>
                </c:pt>
                <c:pt idx="1">
                  <c:v>67</c:v>
                </c:pt>
                <c:pt idx="2">
                  <c:v>32</c:v>
                </c:pt>
                <c:pt idx="3">
                  <c:v>36</c:v>
                </c:pt>
                <c:pt idx="4">
                  <c:v>9</c:v>
                </c:pt>
                <c:pt idx="5">
                  <c:v>8</c:v>
                </c:pt>
                <c:pt idx="6">
                  <c:v>22</c:v>
                </c:pt>
                <c:pt idx="7">
                  <c:v>11</c:v>
                </c:pt>
                <c:pt idx="8">
                  <c:v>3</c:v>
                </c:pt>
                <c:pt idx="9">
                  <c:v>4</c:v>
                </c:pt>
                <c:pt idx="10">
                  <c:v>3</c:v>
                </c:pt>
                <c:pt idx="11">
                  <c:v>1</c:v>
                </c:pt>
                <c:pt idx="12">
                  <c:v>2</c:v>
                </c:pt>
                <c:pt idx="13">
                  <c:v>4</c:v>
                </c:pt>
                <c:pt idx="14">
                  <c:v>9</c:v>
                </c:pt>
                <c:pt idx="15">
                  <c:v>3</c:v>
                </c:pt>
                <c:pt idx="17">
                  <c:v>1</c:v>
                </c:pt>
                <c:pt idx="18">
                  <c:v>4</c:v>
                </c:pt>
                <c:pt idx="19">
                  <c:v>1</c:v>
                </c:pt>
                <c:pt idx="22">
                  <c:v>1</c:v>
                </c:pt>
                <c:pt idx="24">
                  <c:v>1</c:v>
                </c:pt>
              </c:numCache>
            </c:numRef>
          </c:val>
          <c:extLst>
            <c:ext xmlns:c16="http://schemas.microsoft.com/office/drawing/2014/chart" uri="{C3380CC4-5D6E-409C-BE32-E72D297353CC}">
              <c16:uniqueId val="{00000005-AC63-48AD-AD6A-39776AB79B46}"/>
            </c:ext>
          </c:extLst>
        </c:ser>
        <c:ser>
          <c:idx val="4"/>
          <c:order val="4"/>
          <c:tx>
            <c:strRef>
              <c:f>Sheet2!$F$3:$F$4</c:f>
              <c:strCache>
                <c:ptCount val="1"/>
                <c:pt idx="0">
                  <c:v>Accepted </c:v>
                </c:pt>
              </c:strCache>
            </c:strRef>
          </c:tx>
          <c:spPr>
            <a:solidFill>
              <a:schemeClr val="accent5"/>
            </a:solidFill>
            <a:ln>
              <a:noFill/>
            </a:ln>
            <a:effectLst/>
          </c:spPr>
          <c:invertIfNegative val="0"/>
          <c:cat>
            <c:strRef>
              <c:f>Sheet2!$A$5:$A$42</c:f>
              <c:strCache>
                <c:ptCount val="37"/>
                <c:pt idx="0">
                  <c:v>(blank)</c:v>
                </c:pt>
                <c:pt idx="1">
                  <c:v>Advertiser_CPG</c:v>
                </c:pt>
                <c:pt idx="2">
                  <c:v>Agency_Media</c:v>
                </c:pt>
                <c:pt idx="3">
                  <c:v>Advertiser_Retail</c:v>
                </c:pt>
                <c:pt idx="4">
                  <c:v>Advertiser_Finance</c:v>
                </c:pt>
                <c:pt idx="5">
                  <c:v>Advertiser_Tech</c:v>
                </c:pt>
                <c:pt idx="6">
                  <c:v>Advertiser</c:v>
                </c:pt>
                <c:pt idx="7">
                  <c:v>Agency_Analytics</c:v>
                </c:pt>
                <c:pt idx="8">
                  <c:v>Agency_Consulting</c:v>
                </c:pt>
                <c:pt idx="9">
                  <c:v>Advertiser_Pharma</c:v>
                </c:pt>
                <c:pt idx="10">
                  <c:v>Advertiser_Entertainment</c:v>
                </c:pt>
                <c:pt idx="11">
                  <c:v>Advertiser_Health</c:v>
                </c:pt>
                <c:pt idx="12">
                  <c:v>Advertiser_Int</c:v>
                </c:pt>
                <c:pt idx="13">
                  <c:v>Advertiser_Telco</c:v>
                </c:pt>
                <c:pt idx="14">
                  <c:v>Agency</c:v>
                </c:pt>
                <c:pt idx="15">
                  <c:v>Advertiser_Auto</c:v>
                </c:pt>
                <c:pt idx="16">
                  <c:v>Advertiser_Tourism &amp; Travel</c:v>
                </c:pt>
                <c:pt idx="17">
                  <c:v>Advertiser_E-com</c:v>
                </c:pt>
                <c:pt idx="18">
                  <c:v>Media_Agency</c:v>
                </c:pt>
                <c:pt idx="19">
                  <c:v>Advertiser_Insurance</c:v>
                </c:pt>
                <c:pt idx="20">
                  <c:v>Agency_Creative</c:v>
                </c:pt>
                <c:pt idx="21">
                  <c:v>Advertiser_Real Estate</c:v>
                </c:pt>
                <c:pt idx="22">
                  <c:v>Advertiser_Fin</c:v>
                </c:pt>
                <c:pt idx="23">
                  <c:v>Advertiser_FMCG</c:v>
                </c:pt>
                <c:pt idx="24">
                  <c:v>Anaytics_Agency</c:v>
                </c:pt>
                <c:pt idx="25">
                  <c:v>Advertiser_Education</c:v>
                </c:pt>
                <c:pt idx="26">
                  <c:v>Advertiser_Management Consulting</c:v>
                </c:pt>
                <c:pt idx="27">
                  <c:v>Agency_Anaytics</c:v>
                </c:pt>
                <c:pt idx="28">
                  <c:v>Advertiser_Logistics</c:v>
                </c:pt>
                <c:pt idx="29">
                  <c:v>Consulting_Agency</c:v>
                </c:pt>
                <c:pt idx="30">
                  <c:v>Advertiser_Aviation</c:v>
                </c:pt>
                <c:pt idx="31">
                  <c:v>Agency Consultancy</c:v>
                </c:pt>
                <c:pt idx="32">
                  <c:v>Advertiser_Gambling&amp;Casinos</c:v>
                </c:pt>
                <c:pt idx="33">
                  <c:v>advertiser-entertainment</c:v>
                </c:pt>
                <c:pt idx="34">
                  <c:v>Advertiser_Jewelry</c:v>
                </c:pt>
                <c:pt idx="35">
                  <c:v>CPG</c:v>
                </c:pt>
                <c:pt idx="36">
                  <c:v>media agency</c:v>
                </c:pt>
              </c:strCache>
            </c:strRef>
          </c:cat>
          <c:val>
            <c:numRef>
              <c:f>Sheet2!$F$5:$F$42</c:f>
              <c:numCache>
                <c:formatCode>General</c:formatCode>
                <c:ptCount val="37"/>
                <c:pt idx="0">
                  <c:v>349</c:v>
                </c:pt>
                <c:pt idx="1">
                  <c:v>21</c:v>
                </c:pt>
                <c:pt idx="2">
                  <c:v>36</c:v>
                </c:pt>
                <c:pt idx="3">
                  <c:v>16</c:v>
                </c:pt>
                <c:pt idx="4">
                  <c:v>3</c:v>
                </c:pt>
                <c:pt idx="5">
                  <c:v>10</c:v>
                </c:pt>
                <c:pt idx="6">
                  <c:v>77</c:v>
                </c:pt>
                <c:pt idx="7">
                  <c:v>4</c:v>
                </c:pt>
                <c:pt idx="8">
                  <c:v>6</c:v>
                </c:pt>
                <c:pt idx="9">
                  <c:v>5</c:v>
                </c:pt>
                <c:pt idx="10">
                  <c:v>3</c:v>
                </c:pt>
                <c:pt idx="11">
                  <c:v>1</c:v>
                </c:pt>
                <c:pt idx="12">
                  <c:v>4</c:v>
                </c:pt>
                <c:pt idx="13">
                  <c:v>8</c:v>
                </c:pt>
                <c:pt idx="14">
                  <c:v>113</c:v>
                </c:pt>
                <c:pt idx="17">
                  <c:v>3</c:v>
                </c:pt>
                <c:pt idx="18">
                  <c:v>48</c:v>
                </c:pt>
                <c:pt idx="20">
                  <c:v>1</c:v>
                </c:pt>
                <c:pt idx="22">
                  <c:v>6</c:v>
                </c:pt>
                <c:pt idx="24">
                  <c:v>4</c:v>
                </c:pt>
              </c:numCache>
            </c:numRef>
          </c:val>
          <c:extLst>
            <c:ext xmlns:c16="http://schemas.microsoft.com/office/drawing/2014/chart" uri="{C3380CC4-5D6E-409C-BE32-E72D297353CC}">
              <c16:uniqueId val="{00000006-AC63-48AD-AD6A-39776AB79B46}"/>
            </c:ext>
          </c:extLst>
        </c:ser>
        <c:ser>
          <c:idx val="5"/>
          <c:order val="5"/>
          <c:tx>
            <c:strRef>
              <c:f>Sheet2!$G$3:$G$4</c:f>
              <c:strCache>
                <c:ptCount val="1"/>
                <c:pt idx="0">
                  <c:v>Accepted</c:v>
                </c:pt>
              </c:strCache>
            </c:strRef>
          </c:tx>
          <c:spPr>
            <a:solidFill>
              <a:schemeClr val="accent6"/>
            </a:solidFill>
            <a:ln>
              <a:noFill/>
            </a:ln>
            <a:effectLst/>
          </c:spPr>
          <c:invertIfNegative val="0"/>
          <c:cat>
            <c:strRef>
              <c:f>Sheet2!$A$5:$A$42</c:f>
              <c:strCache>
                <c:ptCount val="37"/>
                <c:pt idx="0">
                  <c:v>(blank)</c:v>
                </c:pt>
                <c:pt idx="1">
                  <c:v>Advertiser_CPG</c:v>
                </c:pt>
                <c:pt idx="2">
                  <c:v>Agency_Media</c:v>
                </c:pt>
                <c:pt idx="3">
                  <c:v>Advertiser_Retail</c:v>
                </c:pt>
                <c:pt idx="4">
                  <c:v>Advertiser_Finance</c:v>
                </c:pt>
                <c:pt idx="5">
                  <c:v>Advertiser_Tech</c:v>
                </c:pt>
                <c:pt idx="6">
                  <c:v>Advertiser</c:v>
                </c:pt>
                <c:pt idx="7">
                  <c:v>Agency_Analytics</c:v>
                </c:pt>
                <c:pt idx="8">
                  <c:v>Agency_Consulting</c:v>
                </c:pt>
                <c:pt idx="9">
                  <c:v>Advertiser_Pharma</c:v>
                </c:pt>
                <c:pt idx="10">
                  <c:v>Advertiser_Entertainment</c:v>
                </c:pt>
                <c:pt idx="11">
                  <c:v>Advertiser_Health</c:v>
                </c:pt>
                <c:pt idx="12">
                  <c:v>Advertiser_Int</c:v>
                </c:pt>
                <c:pt idx="13">
                  <c:v>Advertiser_Telco</c:v>
                </c:pt>
                <c:pt idx="14">
                  <c:v>Agency</c:v>
                </c:pt>
                <c:pt idx="15">
                  <c:v>Advertiser_Auto</c:v>
                </c:pt>
                <c:pt idx="16">
                  <c:v>Advertiser_Tourism &amp; Travel</c:v>
                </c:pt>
                <c:pt idx="17">
                  <c:v>Advertiser_E-com</c:v>
                </c:pt>
                <c:pt idx="18">
                  <c:v>Media_Agency</c:v>
                </c:pt>
                <c:pt idx="19">
                  <c:v>Advertiser_Insurance</c:v>
                </c:pt>
                <c:pt idx="20">
                  <c:v>Agency_Creative</c:v>
                </c:pt>
                <c:pt idx="21">
                  <c:v>Advertiser_Real Estate</c:v>
                </c:pt>
                <c:pt idx="22">
                  <c:v>Advertiser_Fin</c:v>
                </c:pt>
                <c:pt idx="23">
                  <c:v>Advertiser_FMCG</c:v>
                </c:pt>
                <c:pt idx="24">
                  <c:v>Anaytics_Agency</c:v>
                </c:pt>
                <c:pt idx="25">
                  <c:v>Advertiser_Education</c:v>
                </c:pt>
                <c:pt idx="26">
                  <c:v>Advertiser_Management Consulting</c:v>
                </c:pt>
                <c:pt idx="27">
                  <c:v>Agency_Anaytics</c:v>
                </c:pt>
                <c:pt idx="28">
                  <c:v>Advertiser_Logistics</c:v>
                </c:pt>
                <c:pt idx="29">
                  <c:v>Consulting_Agency</c:v>
                </c:pt>
                <c:pt idx="30">
                  <c:v>Advertiser_Aviation</c:v>
                </c:pt>
                <c:pt idx="31">
                  <c:v>Agency Consultancy</c:v>
                </c:pt>
                <c:pt idx="32">
                  <c:v>Advertiser_Gambling&amp;Casinos</c:v>
                </c:pt>
                <c:pt idx="33">
                  <c:v>advertiser-entertainment</c:v>
                </c:pt>
                <c:pt idx="34">
                  <c:v>Advertiser_Jewelry</c:v>
                </c:pt>
                <c:pt idx="35">
                  <c:v>CPG</c:v>
                </c:pt>
                <c:pt idx="36">
                  <c:v>media agency</c:v>
                </c:pt>
              </c:strCache>
            </c:strRef>
          </c:cat>
          <c:val>
            <c:numRef>
              <c:f>Sheet2!$G$5:$G$42</c:f>
              <c:numCache>
                <c:formatCode>General</c:formatCode>
                <c:ptCount val="37"/>
                <c:pt idx="0">
                  <c:v>721</c:v>
                </c:pt>
                <c:pt idx="1">
                  <c:v>596</c:v>
                </c:pt>
                <c:pt idx="2">
                  <c:v>586</c:v>
                </c:pt>
                <c:pt idx="3">
                  <c:v>513</c:v>
                </c:pt>
                <c:pt idx="4">
                  <c:v>278</c:v>
                </c:pt>
                <c:pt idx="5">
                  <c:v>231</c:v>
                </c:pt>
                <c:pt idx="6">
                  <c:v>209</c:v>
                </c:pt>
                <c:pt idx="7">
                  <c:v>190</c:v>
                </c:pt>
                <c:pt idx="8">
                  <c:v>148</c:v>
                </c:pt>
                <c:pt idx="9">
                  <c:v>137</c:v>
                </c:pt>
                <c:pt idx="10">
                  <c:v>109</c:v>
                </c:pt>
                <c:pt idx="11">
                  <c:v>97</c:v>
                </c:pt>
                <c:pt idx="12">
                  <c:v>97</c:v>
                </c:pt>
                <c:pt idx="13">
                  <c:v>82</c:v>
                </c:pt>
                <c:pt idx="14">
                  <c:v>64</c:v>
                </c:pt>
                <c:pt idx="15">
                  <c:v>60</c:v>
                </c:pt>
                <c:pt idx="16">
                  <c:v>48</c:v>
                </c:pt>
                <c:pt idx="17">
                  <c:v>45</c:v>
                </c:pt>
                <c:pt idx="18">
                  <c:v>27</c:v>
                </c:pt>
                <c:pt idx="19">
                  <c:v>25</c:v>
                </c:pt>
                <c:pt idx="20">
                  <c:v>14</c:v>
                </c:pt>
                <c:pt idx="21">
                  <c:v>13</c:v>
                </c:pt>
                <c:pt idx="22">
                  <c:v>11</c:v>
                </c:pt>
                <c:pt idx="23">
                  <c:v>6</c:v>
                </c:pt>
                <c:pt idx="24">
                  <c:v>5</c:v>
                </c:pt>
                <c:pt idx="25">
                  <c:v>5</c:v>
                </c:pt>
                <c:pt idx="26">
                  <c:v>4</c:v>
                </c:pt>
                <c:pt idx="27">
                  <c:v>3</c:v>
                </c:pt>
                <c:pt idx="28">
                  <c:v>2</c:v>
                </c:pt>
                <c:pt idx="29">
                  <c:v>1</c:v>
                </c:pt>
                <c:pt idx="30">
                  <c:v>1</c:v>
                </c:pt>
                <c:pt idx="31">
                  <c:v>1</c:v>
                </c:pt>
                <c:pt idx="32">
                  <c:v>1</c:v>
                </c:pt>
              </c:numCache>
            </c:numRef>
          </c:val>
          <c:extLst>
            <c:ext xmlns:c16="http://schemas.microsoft.com/office/drawing/2014/chart" uri="{C3380CC4-5D6E-409C-BE32-E72D297353CC}">
              <c16:uniqueId val="{00000007-AC63-48AD-AD6A-39776AB79B46}"/>
            </c:ext>
          </c:extLst>
        </c:ser>
        <c:dLbls>
          <c:showLegendKey val="0"/>
          <c:showVal val="0"/>
          <c:showCatName val="0"/>
          <c:showSerName val="0"/>
          <c:showPercent val="0"/>
          <c:showBubbleSize val="0"/>
        </c:dLbls>
        <c:gapWidth val="182"/>
        <c:axId val="203542599"/>
        <c:axId val="1947121591"/>
      </c:barChart>
      <c:catAx>
        <c:axId val="203542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21591"/>
        <c:crosses val="autoZero"/>
        <c:auto val="1"/>
        <c:lblAlgn val="ctr"/>
        <c:lblOffset val="100"/>
        <c:noMultiLvlLbl val="0"/>
      </c:catAx>
      <c:valAx>
        <c:axId val="1947121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42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14</xdr:col>
      <xdr:colOff>117020</xdr:colOff>
      <xdr:row>23</xdr:row>
      <xdr:rowOff>36195</xdr:rowOff>
    </xdr:from>
    <xdr:to>
      <xdr:col>22</xdr:col>
      <xdr:colOff>392429</xdr:colOff>
      <xdr:row>38</xdr:row>
      <xdr:rowOff>151039</xdr:rowOff>
    </xdr:to>
    <xdr:graphicFrame macro="">
      <xdr:nvGraphicFramePr>
        <xdr:cNvPr id="4" name="Chart 1">
          <a:extLst>
            <a:ext uri="{FF2B5EF4-FFF2-40B4-BE49-F238E27FC236}">
              <a16:creationId xmlns:a16="http://schemas.microsoft.com/office/drawing/2014/main" id="{BEF40629-535A-4853-87FC-3DC4401F0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60960</xdr:colOff>
      <xdr:row>47</xdr:row>
      <xdr:rowOff>140970</xdr:rowOff>
    </xdr:from>
    <xdr:to>
      <xdr:col>23</xdr:col>
      <xdr:colOff>388620</xdr:colOff>
      <xdr:row>65</xdr:row>
      <xdr:rowOff>114300</xdr:rowOff>
    </xdr:to>
    <xdr:graphicFrame macro="">
      <xdr:nvGraphicFramePr>
        <xdr:cNvPr id="82" name="Chart 2">
          <a:extLst>
            <a:ext uri="{FF2B5EF4-FFF2-40B4-BE49-F238E27FC236}">
              <a16:creationId xmlns:a16="http://schemas.microsoft.com/office/drawing/2014/main" id="{ED1ED8FC-5B6C-40D0-8293-AC253B1D9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609600</xdr:colOff>
      <xdr:row>66</xdr:row>
      <xdr:rowOff>87630</xdr:rowOff>
    </xdr:from>
    <xdr:to>
      <xdr:col>23</xdr:col>
      <xdr:colOff>396240</xdr:colOff>
      <xdr:row>82</xdr:row>
      <xdr:rowOff>121920</xdr:rowOff>
    </xdr:to>
    <xdr:graphicFrame macro="">
      <xdr:nvGraphicFramePr>
        <xdr:cNvPr id="2" name="Chart 3">
          <a:extLst>
            <a:ext uri="{FF2B5EF4-FFF2-40B4-BE49-F238E27FC236}">
              <a16:creationId xmlns:a16="http://schemas.microsoft.com/office/drawing/2014/main" id="{8533BA6B-9A57-496B-BD7D-57FB74298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2</xdr:row>
      <xdr:rowOff>0</xdr:rowOff>
    </xdr:from>
    <xdr:to>
      <xdr:col>10</xdr:col>
      <xdr:colOff>396240</xdr:colOff>
      <xdr:row>13</xdr:row>
      <xdr:rowOff>137160</xdr:rowOff>
    </xdr:to>
    <xdr:graphicFrame macro="">
      <xdr:nvGraphicFramePr>
        <xdr:cNvPr id="2" name="Chart 1">
          <a:extLst>
            <a:ext uri="{FF2B5EF4-FFF2-40B4-BE49-F238E27FC236}">
              <a16:creationId xmlns:a16="http://schemas.microsoft.com/office/drawing/2014/main" id="{8C28C81B-E008-4B4A-9FFC-9F6921D02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205740</xdr:colOff>
      <xdr:row>15</xdr:row>
      <xdr:rowOff>64770</xdr:rowOff>
    </xdr:from>
    <xdr:to>
      <xdr:col>10</xdr:col>
      <xdr:colOff>419100</xdr:colOff>
      <xdr:row>26</xdr:row>
      <xdr:rowOff>0</xdr:rowOff>
    </xdr:to>
    <xdr:graphicFrame macro="">
      <xdr:nvGraphicFramePr>
        <xdr:cNvPr id="3" name="Chart 2">
          <a:extLst>
            <a:ext uri="{FF2B5EF4-FFF2-40B4-BE49-F238E27FC236}">
              <a16:creationId xmlns:a16="http://schemas.microsoft.com/office/drawing/2014/main" id="{6940138A-E9CC-427C-8C5C-518C4FBDEDBF}"/>
            </a:ext>
            <a:ext uri="{147F2762-F138-4A5C-976F-8EAC2B608ADB}">
              <a16:predDERef xmlns:a16="http://schemas.microsoft.com/office/drawing/2014/main" pred="{8C28C81B-E008-4B4A-9FFC-9F6921D02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243840</xdr:colOff>
      <xdr:row>41</xdr:row>
      <xdr:rowOff>26670</xdr:rowOff>
    </xdr:from>
    <xdr:to>
      <xdr:col>12</xdr:col>
      <xdr:colOff>441960</xdr:colOff>
      <xdr:row>56</xdr:row>
      <xdr:rowOff>26670</xdr:rowOff>
    </xdr:to>
    <xdr:graphicFrame macro="">
      <xdr:nvGraphicFramePr>
        <xdr:cNvPr id="5" name="Chart 4">
          <a:extLst>
            <a:ext uri="{FF2B5EF4-FFF2-40B4-BE49-F238E27FC236}">
              <a16:creationId xmlns:a16="http://schemas.microsoft.com/office/drawing/2014/main" id="{1AA065E3-5E80-45C6-936E-C9313F402E52}"/>
            </a:ext>
            <a:ext uri="{147F2762-F138-4A5C-976F-8EAC2B608ADB}">
              <a16:predDERef xmlns:a16="http://schemas.microsoft.com/office/drawing/2014/main" pred="{6940138A-E9CC-427C-8C5C-518C4FBDE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27</xdr:row>
      <xdr:rowOff>11430</xdr:rowOff>
    </xdr:from>
    <xdr:to>
      <xdr:col>9</xdr:col>
      <xdr:colOff>495300</xdr:colOff>
      <xdr:row>39</xdr:row>
      <xdr:rowOff>15240</xdr:rowOff>
    </xdr:to>
    <xdr:graphicFrame macro="">
      <xdr:nvGraphicFramePr>
        <xdr:cNvPr id="39" name="Chart 5">
          <a:extLst>
            <a:ext uri="{FF2B5EF4-FFF2-40B4-BE49-F238E27FC236}">
              <a16:creationId xmlns:a16="http://schemas.microsoft.com/office/drawing/2014/main" id="{FA40FAE2-2E77-4EE5-841F-339A64C251A5}"/>
            </a:ext>
            <a:ext uri="{147F2762-F138-4A5C-976F-8EAC2B608ADB}">
              <a16:predDERef xmlns:a16="http://schemas.microsoft.com/office/drawing/2014/main" pred="{1AA065E3-5E80-45C6-936E-C9313F402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350520</xdr:colOff>
      <xdr:row>64</xdr:row>
      <xdr:rowOff>140970</xdr:rowOff>
    </xdr:from>
    <xdr:to>
      <xdr:col>13</xdr:col>
      <xdr:colOff>45720</xdr:colOff>
      <xdr:row>76</xdr:row>
      <xdr:rowOff>327660</xdr:rowOff>
    </xdr:to>
    <xdr:graphicFrame macro="">
      <xdr:nvGraphicFramePr>
        <xdr:cNvPr id="65" name="Chart 3">
          <a:extLst>
            <a:ext uri="{FF2B5EF4-FFF2-40B4-BE49-F238E27FC236}">
              <a16:creationId xmlns:a16="http://schemas.microsoft.com/office/drawing/2014/main" id="{7C45119B-CD33-4C88-98DE-C50095FB2709}"/>
            </a:ext>
            <a:ext uri="{147F2762-F138-4A5C-976F-8EAC2B608ADB}">
              <a16:predDERef xmlns:a16="http://schemas.microsoft.com/office/drawing/2014/main" pred="{FA40FAE2-2E77-4EE5-841F-339A64C25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198120</xdr:colOff>
      <xdr:row>91</xdr:row>
      <xdr:rowOff>7620</xdr:rowOff>
    </xdr:from>
    <xdr:to>
      <xdr:col>8</xdr:col>
      <xdr:colOff>525780</xdr:colOff>
      <xdr:row>101</xdr:row>
      <xdr:rowOff>91440</xdr:rowOff>
    </xdr:to>
    <xdr:graphicFrame macro="">
      <xdr:nvGraphicFramePr>
        <xdr:cNvPr id="6" name="Chart 5">
          <a:extLst>
            <a:ext uri="{FF2B5EF4-FFF2-40B4-BE49-F238E27FC236}">
              <a16:creationId xmlns:a16="http://schemas.microsoft.com/office/drawing/2014/main" id="{2714EDCF-7486-4988-B4C9-023E42AB6108}"/>
            </a:ext>
            <a:ext uri="{147F2762-F138-4A5C-976F-8EAC2B608ADB}">
              <a16:predDERef xmlns:a16="http://schemas.microsoft.com/office/drawing/2014/main" pred="{7C45119B-CD33-4C88-98DE-C50095FB2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40</xdr:row>
      <xdr:rowOff>133350</xdr:rowOff>
    </xdr:from>
    <xdr:to>
      <xdr:col>11</xdr:col>
      <xdr:colOff>104775</xdr:colOff>
      <xdr:row>55</xdr:row>
      <xdr:rowOff>19050</xdr:rowOff>
    </xdr:to>
    <xdr:graphicFrame macro="">
      <xdr:nvGraphicFramePr>
        <xdr:cNvPr id="4" name="Chart 1">
          <a:extLst>
            <a:ext uri="{FF2B5EF4-FFF2-40B4-BE49-F238E27FC236}">
              <a16:creationId xmlns:a16="http://schemas.microsoft.com/office/drawing/2014/main" id="{08867F2B-DEFB-4603-A68F-9F6D01322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ricawaite/Desktop/SmartSheet_Temps/ActionPlans/Temp_ActionItem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on Items"/>
    </sheetNames>
    <sheetDataSet>
      <sheetData sheetId="0" refreshError="1"/>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AE67732C-2834-4EF5-98DD-0C6533FC8782}">
    <nsvFilter filterId="{00000000-0001-0000-0000-000000000000}" ref="A1:AD17658" tableId="0"/>
  </namedSheetView>
</namedSheetViews>
</file>

<file path=xl/pivotCache/_rels/pivotCacheDefinition1.xml.rels><?xml version="1.0" encoding="UTF-8" standalone="yes"?>
<Relationships xmlns="http://schemas.openxmlformats.org/package/2006/relationships"><Relationship Id="rId1" Type="http://schemas.microsoft.com/office/2006/relationships/xlExternalLinkPath/xlPathMissing" Target="Leads%20Database.xlsx#BgEIDA4ADAMGBAcBBAQECw=4718.0"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Author" refreshedDate="44456.461103240741" createdVersion="7" refreshedVersion="7" minRefreshableVersion="3" recordCount="11599" xr:uid="{3DB2CB88-19FD-4708-8CB0-FB0AB7B5568B}">
  <cacheSource type="worksheet">
    <worksheetSource ref="A1:Y11491" sheet="Leads DB" r:id="rId1"/>
  </cacheSource>
  <cacheFields count="25">
    <cacheField name="N" numFmtId="0">
      <sharedItems containsString="0" containsBlank="1" containsNumber="1" containsInteger="1" minValue="1" maxValue="11234"/>
    </cacheField>
    <cacheField name="Invitation Sent Date" numFmtId="0">
      <sharedItems containsDate="1" containsBlank="1" containsMixedTypes="1" minDate="1900-01-05T22:40:04" maxDate="2021-09-18T00:00:00" count="254">
        <n v="2019"/>
        <d v="2021-08-16T00:00:00"/>
        <d v="2021-03-22T00:00:00"/>
        <d v="2021-02-10T00:00:00"/>
        <m/>
        <d v="2021-01-20T00:00:00"/>
        <d v="2021-01-21T00:00:00"/>
        <d v="2021-01-22T00:00:00"/>
        <d v="2021-01-25T00:00:00"/>
        <d v="2021-01-26T00:00:00"/>
        <n v="2020"/>
        <d v="2021-03-26T00:00:00"/>
        <d v="2021-03-23T00:00:00"/>
        <s v="w5 Jan"/>
        <s v="w3 Jan"/>
        <s v="w4 Jan"/>
        <s v="w1 Feb"/>
        <s v="w2 Feb"/>
        <s v="w3 Feb"/>
        <s v="W4 Feb"/>
        <s v="W1 Mar"/>
        <s v="W2 Mar"/>
        <s v="W3 May"/>
        <s v="W4 May"/>
        <s v="W1 June"/>
        <s v="W2 June"/>
        <d v="2020-06-08T00:00:00"/>
        <d v="2020-06-09T00:00:00"/>
        <d v="2020-06-10T00:00:00"/>
        <d v="2021-03-16T00:00:00"/>
        <d v="2020-10-20T00:00:00"/>
        <d v="2021-04-07T00:00:00"/>
        <d v="2021-03-18T00:00:00"/>
        <d v="2021-03-17T00:00:00"/>
        <d v="2021-03-19T00:00:00"/>
        <d v="2021-02-24T00:00:00"/>
        <d v="2020-06-29T00:00:00"/>
        <d v="2020-07-01T00:00:00"/>
        <d v="2020-07-03T00:00:00"/>
        <d v="2020-07-08T00:00:00"/>
        <d v="2020-07-09T00:00:00"/>
        <d v="2020-07-20T00:00:00"/>
        <d v="2020-07-21T00:00:00"/>
        <d v="2020-07-23T00:00:00"/>
        <d v="2020-07-24T00:00:00"/>
        <d v="2020-07-27T00:00:00"/>
        <d v="2020-07-28T00:00:00"/>
        <d v="2020-07-29T00:00:00"/>
        <d v="2020-09-22T00:00:00"/>
        <d v="2020-09-23T00:00:00"/>
        <d v="2020-09-24T00:00:00"/>
        <d v="2020-09-28T00:00:00"/>
        <d v="2020-09-29T00:00:00"/>
        <d v="2020-09-30T00:00:00"/>
        <d v="2020-10-01T00:00:00"/>
        <d v="2020-10-07T00:00:00"/>
        <d v="2020-10-08T00:00:00"/>
        <d v="2020-10-09T00:00:00"/>
        <d v="2020-10-12T00:00:00"/>
        <d v="2020-10-13T00:00:00"/>
        <d v="2020-10-15T00:00:00"/>
        <d v="2020-10-14T00:00:00"/>
        <d v="2020-10-19T00:00:00"/>
        <d v="2020-10-22T00:00:00"/>
        <d v="2020-10-23T00:00:00"/>
        <d v="2020-10-26T00:00:00"/>
        <d v="2020-10-27T00:00:00"/>
        <d v="2020-10-28T00:00:00"/>
        <d v="2020-11-03T00:00:00"/>
        <d v="2020-11-05T00:00:00"/>
        <d v="2019-08-01T00:00:00"/>
        <d v="2020-09-17T00:00:00"/>
        <d v="2020-09-18T00:00:00"/>
        <d v="2019-08-15T00:00:00"/>
        <d v="2020-09-21T00:00:00"/>
        <d v="2019-01-01T00:00:00"/>
        <d v="2019-08-21T00:00:00"/>
        <d v="2020-07-15T00:00:00"/>
        <d v="2021-04-20T00:00:00"/>
        <d v="2020-09-15T00:00:00"/>
        <d v="2021-07-29T00:00:00"/>
        <d v="2020-09-08T00:00:00"/>
        <s v="June-W2"/>
        <d v="2021-04-19T00:00:00"/>
        <d v="2019-09-23T00:00:00"/>
        <d v="2020-09-11T00:00:00"/>
        <d v="2020-09-14T00:00:00"/>
        <d v="2020-09-25T00:00:00"/>
        <d v="1905-07-12T00:00:00"/>
        <d v="2019-09-25T00:00:00"/>
        <d v="2021-03-05T00:00:00"/>
        <d v="2021-05-03T00:00:00"/>
        <d v="2021-03-09T00:00:00"/>
        <d v="2021-02-04T00:00:00"/>
        <d v="2021-03-08T00:00:00"/>
        <d v="2021-03-21T00:00:00"/>
        <d v="2021-03-10T00:00:00"/>
        <d v="2021-03-11T00:00:00"/>
        <d v="2021-03-12T00:00:00"/>
        <d v="2021-03-13T00:00:00"/>
        <d v="2021-03-15T00:00:00"/>
        <d v="2019-10-21T00:00:00"/>
        <d v="2021-03-20T00:00:00"/>
        <d v="2021-07-01T00:00:00"/>
        <d v="2020-09-10T00:00:00"/>
        <d v="2020-02-28T00:00:00"/>
        <d v="2020-06-24T00:00:00"/>
        <d v="2020-10-16T00:00:00"/>
        <s v="June - W1"/>
        <d v="2020-09-26T00:00:00"/>
        <d v="2020-09-01T00:00:00"/>
        <d v="2020-06-11T00:00:00"/>
        <d v="2020-06-30T00:00:00"/>
        <d v="2020-09-09T00:00:00"/>
        <d v="2021-04-16T00:00:00"/>
        <d v="2020-10-02T00:00:00"/>
        <d v="2020-11-02T00:00:00"/>
        <d v="2020-11-04T00:00:00"/>
        <d v="2020-11-18T00:00:00"/>
        <d v="2020-12-08T00:00:00"/>
        <d v="2020-12-15T00:00:00"/>
        <d v="2020-12-16T00:00:00"/>
        <d v="2021-01-28T00:00:00"/>
        <d v="2021-02-01T00:00:00"/>
        <d v="2021-02-02T00:00:00"/>
        <d v="2021-02-03T00:00:00"/>
        <d v="2021-02-09T00:00:00"/>
        <d v="2021-02-16T00:00:00"/>
        <d v="2021-03-01T00:00:00"/>
        <d v="2021-03-02T00:00:00"/>
        <d v="2021-02-11T00:00:00"/>
        <d v="2021-02-12T00:00:00"/>
        <d v="2021-02-17T00:00:00"/>
        <d v="2021-02-19T00:00:00"/>
        <d v="2021-01-03T00:00:00"/>
        <d v="2021-03-03T00:00:00"/>
        <d v="2021-03-04T00:00:00"/>
        <d v="2021-03-25T00:00:00"/>
        <d v="2021-03-30T00:00:00"/>
        <d v="2021-03-31T00:00:00"/>
        <d v="2021-03-14T00:00:00"/>
        <d v="2021-03-24T00:00:00"/>
        <d v="2021-03-29T00:00:00"/>
        <d v="2021-04-01T00:00:00"/>
        <d v="2021-04-02T00:00:00"/>
        <d v="2021-04-06T00:00:00"/>
        <d v="2021-04-08T00:00:00"/>
        <d v="2021-04-12T00:00:00"/>
        <d v="2021-04-14T00:00:00"/>
        <d v="2021-04-15T00:00:00"/>
        <d v="2021-04-22T00:00:00"/>
        <d v="2021-04-26T00:00:00"/>
        <d v="2021-04-27T00:00:00"/>
        <d v="2021-05-04T00:00:00"/>
        <d v="2021-05-05T00:00:00"/>
        <d v="2021-05-06T00:00:00"/>
        <d v="2021-05-10T00:00:00"/>
        <d v="2021-05-17T00:00:00"/>
        <d v="2021-05-18T00:00:00"/>
        <d v="2021-04-05T00:00:00"/>
        <d v="2021-05-24T00:00:00"/>
        <d v="2021-05-25T00:00:00"/>
        <d v="2021-05-27T00:00:00"/>
        <d v="2021-05-28T00:00:00"/>
        <d v="2021-04-13T00:00:00"/>
        <d v="2020-01-01T00:00:00"/>
        <d v="2021-05-31T00:00:00"/>
        <d v="2021-06-01T00:00:00"/>
        <d v="2021-06-03T00:00:00"/>
        <d v="2021-06-04T00:00:00"/>
        <s v="to send"/>
        <d v="2021-06-07T00:00:00"/>
        <d v="2021-06-08T00:00:00"/>
        <d v="2021-06-09T00:00:00"/>
        <d v="2021-06-10T00:00:00"/>
        <d v="2021-06-14T00:00:00"/>
        <d v="2019-10-01T00:00:00"/>
        <d v="2021-04-21T00:00:00"/>
        <d v="2021-04-23T00:00:00"/>
        <d v="2021-05-02T00:00:00"/>
        <d v="2021-05-07T00:00:00"/>
        <d v="2021-05-12T00:00:00"/>
        <d v="2021-05-19T00:00:00"/>
        <d v="2021-05-20T00:00:00"/>
        <d v="2021-05-21T00:00:00"/>
        <d v="2021-05-26T00:00:00"/>
        <d v="2021-04-28T00:00:00"/>
        <d v="2021-05-11T00:00:00"/>
        <d v="2021-06-02T00:00:00"/>
        <d v="2021-07-08T00:00:00"/>
        <d v="2021-06-15T00:00:00"/>
        <d v="2021-06-16T00:00:00"/>
        <d v="2021-06-17T00:00:00"/>
        <d v="2021-06-21T00:00:00"/>
        <d v="2021-06-22T00:00:00"/>
        <d v="2021-06-23T00:00:00"/>
        <d v="2021-06-24T00:00:00"/>
        <d v="2021-06-26T00:00:00"/>
        <d v="2021-06-28T00:00:00"/>
        <d v="2021-07-02T00:00:00"/>
        <d v="2021-07-05T00:00:00"/>
        <d v="2021-07-06T00:00:00"/>
        <d v="2021-07-07T00:00:00"/>
        <d v="2021-07-09T00:00:00"/>
        <d v="2021-07-12T00:00:00"/>
        <d v="2021-07-13T00:00:00"/>
        <d v="2021-07-14T00:00:00"/>
        <d v="2018-12-31T00:00:00"/>
        <d v="2021-07-15T00:00:00"/>
        <d v="2019-12-03T00:00:00"/>
        <d v="2019-10-28T00:00:00"/>
        <d v="2021-07-16T00:00:00"/>
        <d v="2018-12-21T00:00:00"/>
        <d v="2021-07-19T00:00:00"/>
        <d v="2021-07-22T00:00:00"/>
        <d v="2021-07-23T00:00:00"/>
        <d v="2021-07-26T00:00:00"/>
        <d v="2021-07-27T00:00:00"/>
        <d v="2019-09-04T00:00:00"/>
        <d v="2021-07-28T00:00:00"/>
        <d v="2021-07-30T00:00:00"/>
        <d v="2021-08-02T00:00:00"/>
        <d v="2021-08-03T00:00:00"/>
        <d v="2021-08-04T00:00:00"/>
        <d v="2021-08-05T00:00:00"/>
        <d v="2021-08-06T00:00:00"/>
        <d v="2021-08-09T00:00:00"/>
        <d v="2021-08-11T00:00:00"/>
        <d v="2021-08-12T00:00:00"/>
        <d v="2021-08-13T00:00:00"/>
        <d v="2021-08-17T00:00:00"/>
        <d v="2021-08-18T00:00:00"/>
        <d v="2021-08-19T00:00:00"/>
        <d v="2021-08-23T00:00:00"/>
        <d v="2019-10-11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0T00:00:00"/>
        <d v="2021-09-16T00:00:00"/>
        <d v="2021-09-17T00:00:00"/>
      </sharedItems>
    </cacheField>
    <cacheField name="Month Sent Date" numFmtId="0">
      <sharedItems containsBlank="1" containsMixedTypes="1" containsNumber="1" containsInteger="1" minValue="0" maxValue="12"/>
    </cacheField>
    <cacheField name="Owner" numFmtId="0">
      <sharedItems containsBlank="1" count="7">
        <s v="Amal"/>
        <s v="Ahlem"/>
        <s v="Malek"/>
        <s v="Fatma"/>
        <m/>
        <s v="Mahmoud"/>
        <s v="Sirine"/>
      </sharedItems>
    </cacheField>
    <cacheField name="Lead_Full Name" numFmtId="0">
      <sharedItems containsBlank="1"/>
    </cacheField>
    <cacheField name="Job Position" numFmtId="0">
      <sharedItems containsBlank="1"/>
    </cacheField>
    <cacheField name="Company Name" numFmtId="0">
      <sharedItems containsBlank="1"/>
    </cacheField>
    <cacheField name="Segment" numFmtId="0">
      <sharedItems containsBlank="1" count="34">
        <s v="Advertiser_Retail"/>
        <s v="Agency_Media"/>
        <s v="Agency_Consulting"/>
        <s v="Advertiser_CPG"/>
        <s v="Advertiser_E-com"/>
        <s v="Advertiser_Finance"/>
        <s v="Advertiser_Tech"/>
        <s v="Advertiser_Auto"/>
        <s v="Advertiser_Pharma"/>
        <s v="Advertiser_Real Estate"/>
        <s v="Advertiser_Tourism &amp; Travel"/>
        <s v="Advertiser_Entertainment"/>
        <s v="Advertiser_Health"/>
        <s v="Advertiser_Telco"/>
        <s v="Agency_Analytics"/>
        <s v="Advertiser_Insurance"/>
        <m/>
        <s v="Agency_Creative"/>
        <s v="Advertiser_Int"/>
        <s v="Agency_Anaytics"/>
        <s v="Advertiser_Fin"/>
        <s v="Agency"/>
        <s v="Advertiser"/>
        <s v="Advertiser_Jewelry"/>
        <s v="Advertiser_Management Consulting"/>
        <s v="Advertiser_Gambling&amp;Casinos"/>
        <s v="Advertiser_Aviation"/>
        <s v="Media_Agency"/>
        <s v="Anaytics_Agency"/>
        <s v="Creative_Agency"/>
        <s v="Consulting_Agency"/>
        <s v="Agency Consultancy"/>
        <s v="Advertiser_Logistics"/>
        <s v="Advertiser_FMCG"/>
      </sharedItems>
    </cacheField>
    <cacheField name="Continent" numFmtId="0">
      <sharedItems containsBlank="1"/>
    </cacheField>
    <cacheField name="State/ Country" numFmtId="0">
      <sharedItems containsBlank="1"/>
    </cacheField>
    <cacheField name="Prospection Account" numFmtId="0">
      <sharedItems containsBlank="1"/>
    </cacheField>
    <cacheField name="Inmail sent date" numFmtId="49">
      <sharedItems/>
    </cacheField>
    <cacheField name="LI_Connection_Status" numFmtId="0">
      <sharedItems containsBlank="1"/>
    </cacheField>
    <cacheField name="First Approach_Date" numFmtId="0">
      <sharedItems containsDate="1" containsBlank="1" containsMixedTypes="1" minDate="2017-01-07T00:00:00" maxDate="2021-09-18T00:00:00" count="455">
        <d v="2020-07-01T00:00:00"/>
        <d v="2019-06-16T00:00:00"/>
        <d v="2020-06-23T00:00:00"/>
        <d v="2020-09-28T00:00:00"/>
        <d v="2021-02-11T00:00:00"/>
        <d v="2019-08-22T00:00:00"/>
        <m/>
        <d v="2019-07-16T00:00:00"/>
        <d v="2020-02-21T00:00:00"/>
        <d v="2019-07-18T00:00:00"/>
        <d v="2019-07-25T00:00:00"/>
        <d v="2020-10-01T00:00:00"/>
        <d v="2021-04-20T00:00:00"/>
        <d v="2020-08-11T00:00:00"/>
        <d v="2019-07-30T00:00:00"/>
        <d v="2019-08-29T00:00:00"/>
        <d v="2019-07-23T00:00:00"/>
        <d v="2019-07-22T00:00:00"/>
        <d v="2019-06-19T00:00:00"/>
        <s v="*"/>
        <d v="2020-02-26T00:00:00"/>
        <d v="2019-11-12T00:00:00"/>
        <d v="2020-10-27T00:00:00"/>
        <d v="2020-07-07T00:00:00"/>
        <d v="2019-09-14T00:00:00"/>
        <d v="2019-03-28T00:00:00"/>
        <d v="2019-08-01T00:00:00"/>
        <d v="2019-08-02T00:00:00"/>
        <d v="2019-01-24T00:00:00"/>
        <d v="2018-11-26T00:00:00"/>
        <d v="2018-08-08T00:00:00"/>
        <d v="2020-07-08T00:00:00"/>
        <d v="2019-06-08T00:00:00"/>
        <d v="2019-08-14T00:00:00"/>
        <d v="2019-08-06T00:00:00"/>
        <d v="2019-04-26T00:00:00"/>
        <d v="2019-10-02T00:00:00"/>
        <d v="2019-08-09T00:00:00"/>
        <d v="2019-08-08T00:00:00"/>
        <d v="2019-09-02T00:00:00"/>
        <d v="2020-10-07T00:00:00"/>
        <d v="2021-01-20T00:00:00"/>
        <d v="2019-08-20T00:00:00"/>
        <d v="2021-01-21T00:00:00"/>
        <d v="2019-08-19T00:00:00"/>
        <d v="2019-09-03T00:00:00"/>
        <d v="2017-01-07T00:00:00"/>
        <d v="2018-05-25T00:00:00"/>
        <d v="2019-09-06T00:00:00"/>
        <d v="2019-09-16T00:00:00"/>
        <d v="2019-09-09T00:00:00"/>
        <d v="2019-08-21T00:00:00"/>
        <d v="2019-08-23T00:00:00"/>
        <d v="2020-01-20T00:00:00"/>
        <s v="Do not msg"/>
        <d v="2021-02-01T00:00:00"/>
        <d v="2019-08-28T00:00:00"/>
        <d v="2019-08-30T00:00:00"/>
        <d v="2021-02-19T00:00:00"/>
        <d v="2020-07-09T00:00:00"/>
        <d v="2019-09-12T00:00:00"/>
        <d v="2019-09-10T00:00:00"/>
        <d v="2021-01-19T00:00:00"/>
        <d v="2019-09-11T00:00:00"/>
        <d v="2019-09-13T00:00:00"/>
        <d v="2019-09-30T00:00:00"/>
        <d v="2019-09-23T00:00:00"/>
        <d v="2020-02-24T00:00:00"/>
        <d v="2019-09-26T00:00:00"/>
        <d v="2019-09-24T00:00:00"/>
        <d v="2019-11-21T00:00:00"/>
        <d v="2019-10-03T00:00:00"/>
        <d v="2019-09-25T00:00:00"/>
        <d v="2020-02-18T00:00:00"/>
        <d v="2019-09-27T00:00:00"/>
        <d v="2019-03-30T00:00:00"/>
        <d v="2019-10-11T00:00:00"/>
        <d v="2021-03-09T00:00:00"/>
        <d v="2020-10-06T00:00:00"/>
        <d v="2019-09-18T00:00:00"/>
        <d v="2020-10-08T00:00:00"/>
        <d v="2019-09-19T00:00:00"/>
        <d v="2019-09-20T00:00:00"/>
        <d v="2020-07-10T00:00:00"/>
        <d v="2019-10-01T00:00:00"/>
        <d v="2020-03-10T00:00:00"/>
        <d v="2019-10-04T00:00:00"/>
        <d v="2021-03-16T00:00:00"/>
        <d v="2020-03-09T00:00:00"/>
        <d v="2019-10-08T00:00:00"/>
        <d v="2019-10-10T00:00:00"/>
        <d v="2021-03-08T00:00:00"/>
        <d v="2019-11-19T00:00:00"/>
        <d v="2020-07-14T00:00:00"/>
        <d v="2019-10-09T00:00:00"/>
        <d v="2021-03-04T00:00:00"/>
        <d v="2021-03-02T00:00:00"/>
        <d v="2021-04-14T00:00:00"/>
        <d v="2019-10-16T00:00:00"/>
        <d v="2021-06-18T00:00:00"/>
        <d v="2019-10-17T00:00:00"/>
        <d v="2019-01-15T00:00:00"/>
        <d v="2021-03-01T00:00:00"/>
        <d v="2019-10-23T00:00:00"/>
        <d v="2019-10-22T00:00:00"/>
        <d v="2019-10-25T00:00:00"/>
        <d v="2020-03-12T00:00:00"/>
        <d v="2019-10-28T00:00:00"/>
        <d v="2019-10-29T00:00:00"/>
        <d v="2019-11-01T00:00:00"/>
        <d v="2021-03-26T00:00:00"/>
        <d v="2019-12-02T00:00:00"/>
        <d v="2019-11-05T00:00:00"/>
        <d v="2019-11-30T00:00:00"/>
        <d v="2019-11-08T00:00:00"/>
        <d v="2021-03-29T00:00:00"/>
        <d v="2019-11-06T00:00:00"/>
        <d v="2019-11-07T00:00:00"/>
        <d v="2019-11-11T00:00:00"/>
        <d v="2021-03-30T00:00:00"/>
        <d v="2019-11-14T00:00:00"/>
        <d v="2019-09-22T00:00:00"/>
        <d v="2021-03-25T00:00:00"/>
        <d v="2021-07-30T00:00:00"/>
        <d v="2019-11-20T00:00:00"/>
        <d v="2021-08-30T00:00:00"/>
        <d v="2019-11-27T00:00:00"/>
        <d v="2021-07-12T00:00:00"/>
        <d v="2019-11-25T00:00:00"/>
        <d v="2021-03-23T00:00:00"/>
        <d v="2021-02-03T00:00:00"/>
        <d v="2019-11-26T00:00:00"/>
        <d v="2019-12-06T00:00:00"/>
        <d v="2021-03-03T00:00:00"/>
        <d v="2019-12-04T00:00:00"/>
        <d v="2019-06-12T00:00:00"/>
        <d v="2019-12-10T00:00:00"/>
        <d v="2019-12-09T00:00:00"/>
        <d v="2021-02-04T00:00:00"/>
        <d v="2019-12-11T00:00:00"/>
        <d v="2020-01-13T00:00:00"/>
        <d v="2020-02-11T00:00:00"/>
        <d v="2020-02-14T00:00:00"/>
        <d v="2020-01-24T00:00:00"/>
        <d v="2020-02-05T00:00:00"/>
        <d v="2020-01-28T00:00:00"/>
        <d v="2020-03-04T00:00:00"/>
        <d v="2020-02-10T00:00:00"/>
        <d v="2020-02-06T00:00:00"/>
        <d v="2020-02-27T00:00:00"/>
        <d v="2020-02-17T00:00:00"/>
        <d v="2020-02-12T00:00:00"/>
        <d v="2020-02-20T00:00:00"/>
        <d v="2020-02-19T00:00:00"/>
        <d v="2021-02-18T00:00:00"/>
        <d v="2020-03-05T00:00:00"/>
        <d v="2020-02-28T00:00:00"/>
        <d v="2020-02-25T00:00:00"/>
        <d v="2020-03-02T00:00:00"/>
        <d v="2020-03-03T00:00:00"/>
        <d v="2020-05-21T00:00:00"/>
        <d v="2020-05-26T00:00:00"/>
        <d v="2020-05-22T00:00:00"/>
        <d v="2020-05-27T00:00:00"/>
        <d v="2020-06-01T00:00:00"/>
        <d v="2020-05-28T00:00:00"/>
        <d v="2020-06-02T00:00:00"/>
        <d v="2020-06-03T00:00:00"/>
        <d v="2020-06-18T00:00:00"/>
        <d v="2020-06-10T00:00:00"/>
        <d v="2020-06-08T00:00:00"/>
        <d v="2020-06-19T00:00:00"/>
        <d v="2020-06-11T00:00:00"/>
        <d v="2020-06-16T00:00:00"/>
        <d v="2021-07-29T00:00:00"/>
        <d v="2020-06-09T00:00:00"/>
        <d v="2020-06-12T00:00:00"/>
        <d v="2020-06-15T00:00:00"/>
        <d v="2020-02-09T00:00:00"/>
        <d v="2020-03-06T00:00:00"/>
        <d v="2020-03-11T00:00:00"/>
        <d v="2020-05-20T00:00:00"/>
        <d v="2021-04-05T00:00:00"/>
        <d v="2020-01-15T00:00:00"/>
        <d v="2020-01-06T00:00:00"/>
        <d v="2020-06-29T00:00:00"/>
        <d v="2020-01-22T00:00:00"/>
        <d v="2020-01-21T00:00:00"/>
        <d v="2020-01-23T00:00:00"/>
        <d v="2020-01-29T00:00:00"/>
        <d v="2020-02-02T00:00:00"/>
        <d v="2020-01-30T00:00:00"/>
        <d v="2020-01-31T00:00:00"/>
        <d v="2020-07-16T00:00:00"/>
        <d v="2020-02-04T00:00:00"/>
        <d v="2020-02-03T00:00:00"/>
        <d v="2020-07-24T00:00:00"/>
        <d v="2020-09-03T00:00:00"/>
        <d v="2020-07-23T00:00:00"/>
        <d v="2020-05-03T00:00:00"/>
        <d v="2020-03-17T00:00:00"/>
        <d v="2020-06-30T00:00:00"/>
        <d v="2020-06-05T00:00:00"/>
        <d v="2020-08-03T00:00:00"/>
        <d v="2020-07-28T00:00:00"/>
        <d v="2020-06-22T00:00:00"/>
        <d v="2020-11-24T00:00:00"/>
        <d v="2021-05-07T00:00:00"/>
        <d v="2020-07-03T00:00:00"/>
        <d v="2021-08-05T00:00:00"/>
        <d v="2020-10-15T00:00:00"/>
        <d v="2020-09-24T00:00:00"/>
        <d v="2020-07-22T00:00:00"/>
        <d v="2020-07-29T00:00:00"/>
        <d v="2020-08-04T00:00:00"/>
        <d v="2020-09-29T00:00:00"/>
        <d v="2021-09-15T00:00:00"/>
        <d v="2020-10-26T00:00:00"/>
        <d v="2020-12-07T00:00:00"/>
        <d v="2020-11-04T00:00:00"/>
        <d v="2020-09-25T00:00:00"/>
        <d v="2020-09-30T00:00:00"/>
        <d v="2020-11-25T00:00:00"/>
        <d v="2020-10-13T00:00:00"/>
        <d v="2020-10-02T00:00:00"/>
        <d v="2021-02-25T00:00:00"/>
        <d v="2020-10-19T00:00:00"/>
        <s v="In contact with Rick"/>
        <d v="2020-10-12T00:00:00"/>
        <d v="2020-11-02T00:00:00"/>
        <d v="2021-05-06T00:00:00"/>
        <d v="2020-10-28T00:00:00"/>
        <d v="2020-10-21T00:00:00"/>
        <d v="2020-10-22T00:00:00"/>
        <d v="2020-10-14T00:00:00"/>
        <s v="don't send pitch"/>
        <s v="need to invite ICOM"/>
        <d v="2018-11-28T00:00:00"/>
        <d v="2020-10-16T00:00:00"/>
        <d v="2020-10-20T00:00:00"/>
        <d v="2021-03-17T00:00:00"/>
        <d v="2020-12-15T00:00:00"/>
        <d v="2019-04-18T00:00:00"/>
        <d v="2020-11-05T00:00:00"/>
        <d v="2020-11-13T00:00:00"/>
        <d v="2021-02-23T00:00:00"/>
        <d v="2021-04-19T00:00:00"/>
        <d v="2020-11-06T00:00:00"/>
        <d v="2019-08-16T00:00:00"/>
        <d v="2019-08-07T00:00:00"/>
        <d v="2019-11-09T00:00:00"/>
        <d v="2019-08-27T00:00:00"/>
        <d v="2019-04-23T00:00:00"/>
        <d v="2020-03-07T00:00:00"/>
        <d v="2019-07-29T00:00:00"/>
        <d v="2019-10-15T00:00:00"/>
        <d v="2020-05-19T00:00:00"/>
        <d v="2018-08-27T00:00:00"/>
        <d v="2018-12-20T00:00:00"/>
        <s v="Don't send sales pitch"/>
        <d v="2018-06-19T00:00:00"/>
        <d v="2018-12-27T00:00:00"/>
        <d v="2018-12-25T00:00:00"/>
        <d v="2019-01-31T00:00:00"/>
        <d v="2019-10-21T00:00:00"/>
        <d v="2019-11-13T00:00:00"/>
        <d v="2019-08-15T00:00:00"/>
        <d v="2020-01-08T00:00:00"/>
        <s v="No need to follow up"/>
        <d v="2020-03-24T00:00:00"/>
        <d v="2019-08-26T00:00:00"/>
        <d v="2020-03-13T00:00:00"/>
        <s v="competitor"/>
        <d v="2020-03-16T00:00:00"/>
        <d v="2020-09-22T00:00:00"/>
        <d v="2019-10-07T00:00:00"/>
        <d v="2018-12-26T00:00:00"/>
        <d v="2020-07-02T00:00:00"/>
        <d v="2019-09-04T00:00:00"/>
        <d v="2019-09-05T00:00:00"/>
        <d v="2019-11-18T00:00:00"/>
        <d v="2018-12-19T00:00:00"/>
        <d v="2019-01-25T00:00:00"/>
        <d v="2019-01-03T00:00:00"/>
        <d v="2019-02-04T00:00:00"/>
        <d v="2019-05-15T00:00:00"/>
        <d v="2019-09-17T00:00:00"/>
        <d v="2021-03-22T00:00:00"/>
        <d v="2019-04-19T00:00:00"/>
        <d v="2021-02-02T00:00:00"/>
        <d v="2020-01-27T00:00:00"/>
        <d v="2020-07-20T00:00:00"/>
        <d v="2019-10-14T00:00:00"/>
        <d v="2021-05-03T00:00:00"/>
        <d v="2019-01-07T00:00:00"/>
        <d v="2021-02-08T00:00:00"/>
        <d v="2018-03-23T00:00:00"/>
        <d v="2021-04-13T00:00:00"/>
        <d v="2019-10-24T00:00:00"/>
        <d v="2020-01-09T00:00:00"/>
        <d v="2020-01-10T00:00:00"/>
        <d v="2020-01-17T00:00:00"/>
        <d v="2020-02-07T00:00:00"/>
        <d v="2019-12-17T00:00:00"/>
        <d v="2020-03-18T00:00:00"/>
        <d v="2020-02-08T00:00:00"/>
        <d v="2021-03-24T00:00:00"/>
        <d v="2020-03-19T00:00:00"/>
        <d v="2021-04-07T00:00:00"/>
        <d v="2020-02-23T00:00:00"/>
        <d v="2020-03-22T00:00:00"/>
        <d v="2021-06-03T00:00:00"/>
        <d v="2021-06-02T00:00:00"/>
        <d v="2020-03-25T00:00:00"/>
        <d v="2020-09-23T00:00:00"/>
        <d v="2020-05-29T00:00:00"/>
        <d v="2021-08-04T00:00:00"/>
        <d v="2020-06-24T00:00:00"/>
        <d v="2020-06-25T00:00:00"/>
        <d v="2020-09-17T00:00:00"/>
        <d v="2020-08-18T00:00:00"/>
        <d v="2020-09-18T00:00:00"/>
        <d v="2020-07-06T00:00:00"/>
        <d v="2021-04-28T00:00:00"/>
        <d v="2021-02-10T00:00:00"/>
        <d v="2021-07-23T00:00:00"/>
        <d v="2021-09-07T00:00:00"/>
        <s v="No InMail credits left"/>
        <d v="2020-10-09T00:00:00"/>
        <d v="2019-12-08T00:00:00"/>
        <d v="2020-11-09T00:00:00"/>
        <d v="2020-11-16T00:00:00"/>
        <d v="2020-11-12T00:00:00"/>
        <d v="2019-10-31T00:00:00"/>
        <d v="2019-10-30T00:00:00"/>
        <d v="2019-12-03T00:00:00"/>
        <d v="2019-11-28T00:00:00"/>
        <d v="2020-01-03T00:00:00"/>
        <d v="2019-11-29T00:00:00"/>
        <d v="2020-01-07T00:00:00"/>
        <d v="2019-12-23T00:00:00"/>
        <d v="2020-01-02T00:00:00"/>
        <d v="2019-12-16T00:00:00"/>
        <d v="2019-12-20T00:00:00"/>
        <d v="2021-02-17T00:00:00"/>
        <d v="2021-02-16T00:00:00"/>
        <d v="2021-03-31T00:00:00"/>
        <d v="2021-03-18T00:00:00"/>
        <d v="2021-02-09T00:00:00"/>
        <d v="2021-04-16T00:00:00"/>
        <d v="2021-02-22T00:00:00"/>
        <d v="2021-06-21T00:00:00"/>
        <d v="2021-02-24T00:00:00"/>
        <d v="2021-06-22T00:00:00"/>
        <d v="2021-03-05T00:00:00"/>
        <d v="2021-03-10T00:00:00"/>
        <d v="2021-05-19T00:00:00"/>
        <d v="2021-03-11T00:00:00"/>
        <d v="2021-07-09T00:00:00"/>
        <d v="2021-06-30T00:00:00"/>
        <d v="2021-03-12T00:00:00"/>
        <d v="2021-04-21T00:00:00"/>
        <d v="2021-04-30T00:00:00"/>
        <d v="2021-03-15T00:00:00"/>
        <d v="2021-08-09T00:00:00"/>
        <d v="2018-10-08T00:00:00"/>
        <d v="2021-04-23T00:00:00"/>
        <d v="2021-08-13T00:00:00"/>
        <d v="2021-05-17T00:00:00"/>
        <d v="2021-04-01T00:00:00"/>
        <d v="2021-03-13T00:00:00"/>
        <d v="2021-08-31T00:00:00"/>
        <d v="2021-05-10T00:00:00"/>
        <d v="2021-07-02T00:00:00"/>
        <d v="2021-07-01T00:00:00"/>
        <s v="In contact"/>
        <s v="RFP"/>
        <d v="2021-03-19T00:00:00"/>
        <d v="2021-05-31T00:00:00"/>
        <s v="RFI"/>
        <d v="2021-05-24T00:00:00"/>
        <d v="2021-04-27T00:00:00"/>
        <d v="2021-07-05T00:00:00"/>
        <d v="2021-08-02T00:00:00"/>
        <d v="2021-03-27T00:00:00"/>
        <d v="2021-05-18T00:00:00"/>
        <d v="2021-08-27T00:00:00"/>
        <d v="2021-07-22T00:00:00"/>
        <d v="2021-07-16T00:00:00"/>
        <d v="2021-03-28T00:00:00"/>
        <d v="2021-05-28T00:00:00"/>
        <d v="2021-04-08T00:00:00"/>
        <d v="2021-04-06T00:00:00"/>
        <d v="2021-04-12T00:00:00"/>
        <d v="2021-07-07T00:00:00"/>
        <d v="2021-04-22T00:00:00"/>
        <d v="2021-05-20T00:00:00"/>
        <d v="2021-05-04T00:00:00"/>
        <d v="2021-06-01T00:00:00"/>
        <d v="2021-07-13T00:00:00"/>
        <d v="2021-07-15T00:00:00"/>
        <d v="2021-05-05T00:00:00"/>
        <d v="2021-09-02T00:00:00"/>
        <d v="2021-04-29T00:00:00"/>
        <d v="2021-05-11T00:00:00"/>
        <d v="2021-07-08T00:00:00"/>
        <d v="2021-04-15T00:00:00"/>
        <d v="2021-06-15T00:00:00"/>
        <d v="2021-07-26T00:00:00"/>
        <d v="2021-05-26T00:00:00"/>
        <s v="9/16/2021"/>
        <d v="2021-04-26T00:00:00"/>
        <d v="2019-09-01T00:00:00"/>
        <d v="2021-08-06T00:00:00"/>
        <d v="2021-01-06T00:00:00"/>
        <d v="2021-09-16T00:00:00"/>
        <d v="2021-06-04T00:00:00"/>
        <d v="2021-06-14T00:00:00"/>
        <d v="2021-05-25T00:00:00"/>
        <d v="2021-05-21T00:00:00"/>
        <d v="2021-07-28T00:00:00"/>
        <d v="2021-09-10T00:00:00"/>
        <d v="2021-05-12T00:00:00"/>
        <d v="2021-06-10T00:00:00"/>
        <d v="2021-06-07T00:00:00"/>
        <d v="2021-05-27T00:00:00"/>
        <d v="2021-06-08T00:00:00"/>
        <d v="2021-06-09T00:00:00"/>
        <d v="2021-08-11T00:00:00"/>
        <d v="2021-06-16T00:00:00"/>
        <d v="2021-06-17T00:00:00"/>
        <d v="2021-09-08T00:00:00"/>
        <d v="2020-12-09T00:00:00"/>
        <d v="2021-08-17T00:00:00"/>
        <d v="2020-11-10T00:00:00"/>
        <d v="2021-06-23T00:00:00"/>
        <d v="2021-06-24T00:00:00"/>
        <d v="2021-07-14T00:00:00"/>
        <d v="2021-07-06T00:00:00"/>
        <d v="2021-08-24T00:00:00"/>
        <d v="2021-07-19T00:00:00"/>
        <d v="2021-08-26T00:00:00"/>
        <d v="2018-12-31T00:00:00"/>
        <d v="2020-12-08T00:00:00"/>
        <d v="2021-08-20T00:00:00"/>
        <d v="2021-08-23T00:00:00"/>
        <d v="2018-12-21T00:00:00"/>
        <d v="2021-07-27T00:00:00"/>
        <d v="2021-08-03T00:00:00"/>
        <s v="/"/>
        <d v="2021-08-25T00:00:00"/>
        <d v="2021-08-19T00:00:00"/>
        <d v="2021-09-09T00:00:00"/>
        <d v="2021-09-17T00:00:00"/>
        <d v="2021-09-14T00:00:00"/>
      </sharedItems>
    </cacheField>
    <cacheField name="Last Follow up_Date" numFmtId="0">
      <sharedItems containsDate="1" containsBlank="1" containsMixedTypes="1" minDate="2009-07-12T00:00:00" maxDate="2021-09-17T00:00:00"/>
    </cacheField>
    <cacheField name="Month followup" numFmtId="0">
      <sharedItems containsBlank="1" containsMixedTypes="1" containsNumber="1" containsInteger="1" minValue="0" maxValue="12"/>
    </cacheField>
    <cacheField name="Number of Follow Ups (FU)" numFmtId="0">
      <sharedItems containsDate="1" containsBlank="1" containsMixedTypes="1" minDate="1899-12-31T00:00:00" maxDate="1899-12-31T00:25:04" count="11">
        <n v="4"/>
        <m/>
        <n v="5"/>
        <n v="3"/>
        <n v="1"/>
        <n v="2"/>
        <n v="7"/>
        <n v="6"/>
        <s v=" "/>
        <d v="1899-12-31T00:00:00"/>
        <s v="No need to follow up"/>
      </sharedItems>
    </cacheField>
    <cacheField name="Nbr of Days since last FU" numFmtId="0">
      <sharedItems containsBlank="1" containsMixedTypes="1" containsNumber="1" containsInteger="1" minValue="0" maxValue="44456"/>
    </cacheField>
    <cacheField name="Response" numFmtId="49">
      <sharedItems containsBlank="1"/>
    </cacheField>
    <cacheField name="Response Date" numFmtId="0">
      <sharedItems containsDate="1" containsBlank="1" containsMixedTypes="1" minDate="2019-02-10T00:00:00" maxDate="2021-09-15T00:00:00"/>
    </cacheField>
    <cacheField name="Business_E-mail" numFmtId="0">
      <sharedItems containsBlank="1"/>
    </cacheField>
    <cacheField name="Email Tool Source" numFmtId="0">
      <sharedItems containsBlank="1"/>
    </cacheField>
    <cacheField name="Email Status" numFmtId="0">
      <sharedItems containsDate="1" containsBlank="1" containsMixedTypes="1" minDate="2020-10-30T00:00:00" maxDate="2020-10-31T00:00:00"/>
    </cacheField>
    <cacheField name="Email Sent Date" numFmtId="0">
      <sharedItems containsDate="1" containsBlank="1" containsMixedTypes="1" minDate="2020-08-11T00:00:00" maxDate="2020-11-06T00:00:00"/>
    </cacheField>
    <cacheField name="Further Detai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36.737398611112" createdVersion="7" refreshedVersion="7" minRefreshableVersion="3" recordCount="13557" xr:uid="{07A86E77-110D-4BFB-AD35-0AAE998971C3}">
  <cacheSource type="worksheet">
    <worksheetSource ref="A1:Y13527" sheet="Leads DB"/>
  </cacheSource>
  <cacheFields count="25">
    <cacheField name="A" numFmtId="0">
      <sharedItems containsSemiMixedTypes="0" containsString="0" containsNumber="1" containsInteger="1" minValue="2" maxValue="13559"/>
    </cacheField>
    <cacheField name="Invitation Sent Date" numFmtId="0">
      <sharedItems containsDate="1" containsString="0" containsBlank="1" containsMixedTypes="1" minDate="1905-07-11T00:00:00" maxDate="2022-02-28T00:00:00"/>
    </cacheField>
    <cacheField name="Month Sent Date" numFmtId="0">
      <sharedItems containsBlank="1" containsMixedTypes="1" containsNumber="1" containsInteger="1" minValue="0" maxValue="12"/>
    </cacheField>
    <cacheField name="Owner" numFmtId="0">
      <sharedItems containsBlank="1" count="8">
        <s v="Amal"/>
        <s v="Ahlem"/>
        <s v="Malek"/>
        <s v="Fatma"/>
        <s v="Ghofrane"/>
        <m/>
        <s v="Mahmoud"/>
        <s v="Sirine"/>
      </sharedItems>
    </cacheField>
    <cacheField name="Lead_Full Name" numFmtId="0">
      <sharedItems containsBlank="1"/>
    </cacheField>
    <cacheField name="Job Position" numFmtId="0">
      <sharedItems containsBlank="1"/>
    </cacheField>
    <cacheField name="Company Name" numFmtId="0">
      <sharedItems containsBlank="1"/>
    </cacheField>
    <cacheField name="Segment" numFmtId="0">
      <sharedItems containsBlank="1" count="37">
        <s v="Advertiser_Retail"/>
        <s v="Agency_Media"/>
        <s v="Agency_Consulting"/>
        <s v="Advertiser_CPG"/>
        <s v="Advertiser_E-com"/>
        <s v="Agency_Analytics"/>
        <s v="Advertiser_Pharma"/>
        <s v="Advertiser_Tech"/>
        <s v="Advertiser_Auto"/>
        <s v="Advertiser_Real Estate"/>
        <s v="Advertiser_Finance"/>
        <s v="Advertiser_Tourism &amp; Travel"/>
        <s v="Advertiser_Entertainment"/>
        <s v="Advertiser_Health"/>
        <s v="Advertiser_Insurance"/>
        <m/>
        <s v="Advertiser_Telco"/>
        <s v="Agency_Creative"/>
        <s v="Advertiser_Int"/>
        <s v="Agency_Anaytics"/>
        <s v="Advertiser_Fin"/>
        <s v="Agency"/>
        <s v="Advertiser_Jewelry"/>
        <s v="Advertiser_Management Consulting"/>
        <s v="Advertiser_Gambling&amp;Casinos"/>
        <s v="Advertiser_Aviation"/>
        <s v="Advertiser"/>
        <s v="Media_Agency"/>
        <s v="Anaytics_Agency"/>
        <s v="Advertiser_FMCG"/>
        <s v="Consulting_Agency"/>
        <s v="Agency Consultancy"/>
        <s v="Advertiser_Logistics"/>
        <s v="Advertiser_Education"/>
        <s v="advertiser-entertainment"/>
        <s v="CPG"/>
        <s v="media agency"/>
      </sharedItems>
    </cacheField>
    <cacheField name="Continent" numFmtId="0">
      <sharedItems containsBlank="1"/>
    </cacheField>
    <cacheField name="State/ Country" numFmtId="0">
      <sharedItems containsBlank="1"/>
    </cacheField>
    <cacheField name="Prospection Account" numFmtId="0">
      <sharedItems containsBlank="1"/>
    </cacheField>
    <cacheField name="Inmail sent date" numFmtId="0">
      <sharedItems containsDate="1" containsBlank="1" containsMixedTypes="1" minDate="2021-11-25T00:00:00" maxDate="2022-01-21T00:00:00"/>
    </cacheField>
    <cacheField name="LI_Connection_Status" numFmtId="0">
      <sharedItems containsBlank="1" count="6">
        <s v="Accepted"/>
        <s v="Pending"/>
        <s v="Deleted"/>
        <s v="Withdrawn"/>
        <m/>
        <s v="Accepted "/>
      </sharedItems>
    </cacheField>
    <cacheField name="First Approach_Date" numFmtId="0">
      <sharedItems containsDate="1" containsBlank="1" containsMixedTypes="1" minDate="2017-01-07T00:00:00" maxDate="2022-07-14T00:00:00"/>
    </cacheField>
    <cacheField name="Last Follow up_Date" numFmtId="0">
      <sharedItems containsDate="1" containsBlank="1" containsMixedTypes="1" minDate="2009-07-12T00:00:00" maxDate="2022-03-12T00:00:00"/>
    </cacheField>
    <cacheField name="Month followup" numFmtId="0">
      <sharedItems containsBlank="1" containsMixedTypes="1" containsNumber="1" containsInteger="1" minValue="0" maxValue="12"/>
    </cacheField>
    <cacheField name="Number of Follow Ups (FU)" numFmtId="0">
      <sharedItems containsDate="1" containsBlank="1" containsMixedTypes="1" minDate="1899-12-31T00:00:00" maxDate="1899-12-31T00:25:04"/>
    </cacheField>
    <cacheField name="Nbr of Days since last FU" numFmtId="0">
      <sharedItems containsBlank="1" containsMixedTypes="1" containsNumber="1" containsInteger="1" minValue="0" maxValue="44636"/>
    </cacheField>
    <cacheField name="Response" numFmtId="0">
      <sharedItems containsBlank="1"/>
    </cacheField>
    <cacheField name="Response Date" numFmtId="0">
      <sharedItems containsDate="1" containsBlank="1" containsMixedTypes="1" minDate="2019-02-10T00:00:00" maxDate="2022-08-03T00:00:00"/>
    </cacheField>
    <cacheField name="Business_E-mail" numFmtId="0">
      <sharedItems containsBlank="1"/>
    </cacheField>
    <cacheField name="Email Tool Source" numFmtId="0">
      <sharedItems containsBlank="1"/>
    </cacheField>
    <cacheField name="Email Status" numFmtId="0">
      <sharedItems containsDate="1" containsBlank="1" containsMixedTypes="1" minDate="2020-10-30T00:00:00" maxDate="2020-10-31T00:00:00"/>
    </cacheField>
    <cacheField name="Email Sent Date" numFmtId="0">
      <sharedItems containsDate="1" containsBlank="1" containsMixedTypes="1" minDate="2020-08-11T00:00:00" maxDate="2020-11-06T00:00:00"/>
    </cacheField>
    <cacheField name="Further Details" numFmtId="0">
      <sharedItems containsBlank="1" containsMixedTypes="1" containsNumber="1" containsInteger="1" minValue="2022" maxValue="202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57">
  <r>
    <n v="2"/>
    <d v="2019-01-01T00:00:00"/>
    <n v="1"/>
    <x v="0"/>
    <s v="Carey Chou"/>
    <s v="Global VP, Personalization/Data Science/AI Platform"/>
    <s v="H-E-B"/>
    <x v="0"/>
    <s v="America"/>
    <s v="Texas"/>
    <m/>
    <s v="No inmail sent"/>
    <x v="0"/>
    <d v="2020-07-01T00:00:00"/>
    <d v="2021-05-26T00:00:00"/>
    <n v="5"/>
    <n v="4"/>
    <m/>
    <s v="Positive_FS"/>
    <d v="2021-03-24T00:00:00"/>
    <s v="carey.chou@lvmh.com"/>
    <s v="Skrapp"/>
    <m/>
    <m/>
    <m/>
  </r>
  <r>
    <n v="3"/>
    <d v="2019-01-01T00:00:00"/>
    <n v="1"/>
    <x v="1"/>
    <s v="Martin Ebert"/>
    <s v="Integrated Marketeer &amp; Business Developer "/>
    <s v="Archetype"/>
    <x v="1"/>
    <s v="Europe"/>
    <s v="Germany"/>
    <m/>
    <s v="No inmail sent"/>
    <x v="0"/>
    <d v="2019-06-16T00:00:00"/>
    <d v="2020-06-23T00:00:00"/>
    <n v="6"/>
    <n v="4"/>
    <n v="631"/>
    <s v="Irrelevant"/>
    <m/>
    <m/>
    <m/>
    <m/>
    <m/>
    <s v="Irrelevant"/>
  </r>
  <r>
    <n v="4"/>
    <d v="2019-01-01T00:00:00"/>
    <n v="1"/>
    <x v="1"/>
    <s v="Markus Ansamaa"/>
    <s v="Data Consultant &amp; Advisor | Freelancer | Analytics, AI, BI, DW | Business-oriented Data Strategist"/>
    <s v="Man &amp; Mission"/>
    <x v="2"/>
    <s v="Europe"/>
    <s v="Finland"/>
    <m/>
    <s v="No inmail sent"/>
    <x v="0"/>
    <d v="2020-06-23T00:00:00"/>
    <d v="2020-10-01T00:00:00"/>
    <n v="10"/>
    <n v="4"/>
    <n v="531"/>
    <s v="Irrelevant"/>
    <m/>
    <m/>
    <m/>
    <m/>
    <m/>
    <s v="Irrelevant"/>
  </r>
  <r>
    <n v="5"/>
    <d v="2019-01-01T00:00:00"/>
    <n v="1"/>
    <x v="2"/>
    <s v="Manuel Neumann"/>
    <s v="Global Head of Data Science"/>
    <s v=" Red Bull"/>
    <x v="3"/>
    <s v="Europe"/>
    <s v="Austria"/>
    <m/>
    <s v="No inmail sent"/>
    <x v="0"/>
    <d v="2020-09-28T00:00:00"/>
    <d v="2021-08-13T00:00:00"/>
    <n v="8"/>
    <m/>
    <n v="215"/>
    <s v="None"/>
    <m/>
    <s v="manuel.neumann@redbull.com"/>
    <s v="hunter.io"/>
    <s v="Delivered"/>
    <d v="2020-08-11T00:00:00"/>
    <s v="Follow up message sent"/>
  </r>
  <r>
    <n v="6"/>
    <d v="2019-01-01T00:00:00"/>
    <n v="1"/>
    <x v="2"/>
    <s v="Tianle Chen"/>
    <s v="Senior Manager Big Data Analytics"/>
    <s v=" Adidas"/>
    <x v="0"/>
    <s v="Asia"/>
    <s v="China"/>
    <s v="Ramla's"/>
    <s v="No inmail sent"/>
    <x v="0"/>
    <d v="2021-02-11T00:00:00"/>
    <d v="2021-05-05T00:00:00"/>
    <n v="5"/>
    <n v="4"/>
    <n v="315"/>
    <m/>
    <m/>
    <s v="tianle.chen@adidas.com"/>
    <s v="RocketReach"/>
    <s v="Delivered"/>
    <d v="2020-08-11T00:00:00"/>
    <m/>
  </r>
  <r>
    <n v="7"/>
    <d v="2019-01-01T00:00:00"/>
    <n v="1"/>
    <x v="2"/>
    <s v="Ben Broadhead"/>
    <s v="Head of Marketing Automation and Analytics"/>
    <s v="Newcastle University"/>
    <x v="4"/>
    <s v="Europe"/>
    <s v="United Kingdom"/>
    <m/>
    <s v="No inmail sent"/>
    <x v="0"/>
    <d v="2019-08-22T00:00:00"/>
    <d v="2021-07-14T00:00:00"/>
    <n v="7"/>
    <n v="5"/>
    <n v="245"/>
    <s v="None"/>
    <m/>
    <m/>
    <m/>
    <m/>
    <m/>
    <s v="Follow up message sent"/>
  </r>
  <r>
    <n v="8"/>
    <d v="2021-08-02T00:00:00"/>
    <n v="8"/>
    <x v="2"/>
    <s v="John Cripps, Ph.D"/>
    <s v="SVP Convergent Measurement"/>
    <s v="EDO, Inc."/>
    <x v="5"/>
    <s v="America"/>
    <s v="California"/>
    <s v="Ramla's"/>
    <s v="No inmail sent"/>
    <x v="1"/>
    <m/>
    <m/>
    <m/>
    <m/>
    <m/>
    <m/>
    <m/>
    <m/>
    <m/>
    <m/>
    <m/>
    <m/>
  </r>
  <r>
    <n v="9"/>
    <d v="2019-01-01T00:00:00"/>
    <n v="1"/>
    <x v="1"/>
    <s v="Rachida Larif"/>
    <s v="Customer Insights Manager"/>
    <s v=" Carrefour"/>
    <x v="0"/>
    <s v="Europe"/>
    <s v="France"/>
    <s v="Ramla's"/>
    <s v="No inmail sent"/>
    <x v="0"/>
    <d v="2021-09-22T00:00:00"/>
    <m/>
    <n v="0"/>
    <m/>
    <n v="44636"/>
    <s v="Irrelevant"/>
    <m/>
    <m/>
    <m/>
    <m/>
    <m/>
    <s v="Irrelevant"/>
  </r>
  <r>
    <n v="10"/>
    <d v="2021-08-02T00:00:00"/>
    <n v="8"/>
    <x v="2"/>
    <s v="Eric Sheiffer"/>
    <s v="Digital Analytics &amp; Attribution"/>
    <s v="Bayer"/>
    <x v="6"/>
    <s v="America"/>
    <s v="New York"/>
    <s v="Ramla's"/>
    <s v="No inmail sent"/>
    <x v="1"/>
    <m/>
    <m/>
    <m/>
    <m/>
    <m/>
    <m/>
    <m/>
    <m/>
    <m/>
    <m/>
    <m/>
    <m/>
  </r>
  <r>
    <n v="11"/>
    <d v="2019-01-01T00:00:00"/>
    <n v="1"/>
    <x v="1"/>
    <s v="Kevin Capota"/>
    <s v="Chief Marketing &amp; Digital Officer"/>
    <s v=" L'Oréal"/>
    <x v="3"/>
    <s v="Europe"/>
    <s v="Netherlands"/>
    <m/>
    <s v="No inmail sent"/>
    <x v="0"/>
    <d v="2019-07-16T00:00:00"/>
    <d v="2020-07-01T00:00:00"/>
    <n v="7"/>
    <n v="4"/>
    <n v="623"/>
    <s v="Negative"/>
    <d v="2020-07-03T00:00:00"/>
    <m/>
    <m/>
    <m/>
    <m/>
    <s v="Relevant BUT not interested"/>
  </r>
  <r>
    <n v="12"/>
    <d v="2019-01-01T00:00:00"/>
    <n v="1"/>
    <x v="1"/>
    <s v="Ronald Breedveld"/>
    <s v="Senior Retail and CPG Director"/>
    <s v="SAS"/>
    <x v="7"/>
    <s v="Europe"/>
    <s v="France"/>
    <m/>
    <s v="No inmail sent"/>
    <x v="0"/>
    <d v="2020-02-21T00:00:00"/>
    <m/>
    <n v="0"/>
    <m/>
    <n v="44636"/>
    <s v="Irrelevant"/>
    <m/>
    <m/>
    <m/>
    <m/>
    <m/>
    <s v="Irrelevant"/>
  </r>
  <r>
    <n v="13"/>
    <d v="2019-01-01T00:00:00"/>
    <n v="1"/>
    <x v="1"/>
    <s v="Nicolas Coat"/>
    <s v="Head of Market Research"/>
    <s v="Nissan Motor"/>
    <x v="8"/>
    <s v="Europe"/>
    <s v="France"/>
    <m/>
    <s v="No inmail sent"/>
    <x v="0"/>
    <d v="2019-07-16T00:00:00"/>
    <d v="2020-07-01T00:00:00"/>
    <n v="7"/>
    <n v="4"/>
    <n v="623"/>
    <s v="Negative"/>
    <d v="2020-07-17T00:00:00"/>
    <m/>
    <m/>
    <m/>
    <m/>
    <s v="Relevant BUT not interested"/>
  </r>
  <r>
    <n v="14"/>
    <d v="2021-08-02T00:00:00"/>
    <n v="8"/>
    <x v="2"/>
    <s v="Anu S."/>
    <s v="Director Of Analytics"/>
    <s v="Just Global, Inc."/>
    <x v="1"/>
    <s v="America"/>
    <s v="New York"/>
    <s v="Ramla's"/>
    <s v="No inmail sent"/>
    <x v="1"/>
    <m/>
    <m/>
    <m/>
    <m/>
    <m/>
    <m/>
    <m/>
    <m/>
    <m/>
    <m/>
    <m/>
    <m/>
  </r>
  <r>
    <n v="15"/>
    <d v="2019-01-01T00:00:00"/>
    <n v="1"/>
    <x v="2"/>
    <s v="Tony Cai"/>
    <s v="Data Science and Analytics Professional"/>
    <s v="Bayer"/>
    <x v="6"/>
    <s v="Asia"/>
    <s v="Japan"/>
    <m/>
    <s v="No inmail sent"/>
    <x v="0"/>
    <d v="2020-09-28T00:00:00"/>
    <d v="2021-07-29T00:00:00"/>
    <n v="7"/>
    <m/>
    <n v="230"/>
    <s v="Negative"/>
    <m/>
    <s v="tony.cai@bayer.com"/>
    <s v="reply.io"/>
    <s v="Delivered"/>
    <d v="2020-08-11T00:00:00"/>
    <s v="Follow up message sent"/>
  </r>
  <r>
    <n v="16"/>
    <d v="2021-03-01T00:00:00"/>
    <n v="3"/>
    <x v="2"/>
    <s v="Donald Heijkoop"/>
    <s v="Senior Manager Globa Media Data &amp; Analytics"/>
    <s v=" Unilever"/>
    <x v="3"/>
    <s v="Europe"/>
    <s v="Netherlands"/>
    <s v="Ramla's"/>
    <s v="No inmail sent"/>
    <x v="1"/>
    <m/>
    <m/>
    <n v="0"/>
    <m/>
    <m/>
    <m/>
    <m/>
    <s v="donald.heijkoop@unilever.com"/>
    <s v="reply.io"/>
    <s v="Delivered"/>
    <d v="2020-08-11T00:00:00"/>
    <m/>
  </r>
  <r>
    <n v="17"/>
    <d v="2019-01-01T00:00:00"/>
    <n v="1"/>
    <x v="2"/>
    <s v="James Wallace"/>
    <s v="Head of Digital, Media &amp; Analysis"/>
    <s v=" Barratt Developments"/>
    <x v="9"/>
    <s v="Europe"/>
    <s v="United Kingdom"/>
    <m/>
    <s v="No inmail sent"/>
    <x v="1"/>
    <m/>
    <m/>
    <n v="0"/>
    <m/>
    <n v="44636"/>
    <m/>
    <m/>
    <s v="james.wallace11@btopenworld.com"/>
    <s v="salesQL"/>
    <s v="Delivered"/>
    <d v="2020-08-11T00:00:00"/>
    <m/>
  </r>
  <r>
    <n v="18"/>
    <d v="2019-01-01T00:00:00"/>
    <n v="1"/>
    <x v="2"/>
    <s v="Shona Jameson"/>
    <s v="Chief Marketing Officer"/>
    <s v=" Cotton Traders"/>
    <x v="0"/>
    <s v="Europe"/>
    <s v="United Kingdom"/>
    <m/>
    <s v="No inmail sent"/>
    <x v="1"/>
    <m/>
    <m/>
    <n v="0"/>
    <m/>
    <n v="44636"/>
    <m/>
    <m/>
    <s v="shona@cottontraders.com"/>
    <s v="salesQL"/>
    <s v="Bounced"/>
    <d v="2020-08-11T00:00:00"/>
    <m/>
  </r>
  <r>
    <n v="19"/>
    <d v="2019-01-01T00:00:00"/>
    <n v="1"/>
    <x v="2"/>
    <s v="Edward Mackie"/>
    <s v="Senior Analytics Manager"/>
    <s v=" Debenhams"/>
    <x v="0"/>
    <s v="Europe"/>
    <s v="United Kingdom"/>
    <m/>
    <s v="No inmail sent"/>
    <x v="0"/>
    <d v="2019-07-18T00:00:00"/>
    <d v="2021-08-13T00:00:00"/>
    <n v="8"/>
    <n v="3"/>
    <n v="215"/>
    <s v="None"/>
    <m/>
    <m/>
    <m/>
    <m/>
    <m/>
    <s v="Follow up message sent"/>
  </r>
  <r>
    <n v="20"/>
    <d v="2019-01-01T00:00:00"/>
    <n v="1"/>
    <x v="1"/>
    <s v="Katie Laulund"/>
    <s v="Business Intelligence Analyst"/>
    <s v="Wren Kitchens"/>
    <x v="3"/>
    <s v="Europe"/>
    <s v="United Kingdom"/>
    <m/>
    <s v="No inmail sent"/>
    <x v="0"/>
    <d v="2019-07-18T00:00:00"/>
    <d v="2020-07-01T00:00:00"/>
    <n v="7"/>
    <n v="3"/>
    <n v="623"/>
    <s v="Negative"/>
    <d v="2020-07-03T00:00:00"/>
    <m/>
    <m/>
    <m/>
    <m/>
    <s v="Relevant BUT not interested"/>
  </r>
  <r>
    <n v="21"/>
    <d v="2019-01-01T00:00:00"/>
    <n v="1"/>
    <x v="1"/>
    <s v="Caroline Hipperson"/>
    <s v="CMO"/>
    <s v="pladis Global"/>
    <x v="3"/>
    <s v="Europe"/>
    <s v="United Kingdom"/>
    <m/>
    <s v="No inmail sent"/>
    <x v="0"/>
    <d v="2019-07-18T00:00:00"/>
    <m/>
    <n v="0"/>
    <m/>
    <n v="44636"/>
    <s v="Neutral"/>
    <d v="2019-09-16T00:00:00"/>
    <m/>
    <m/>
    <m/>
    <m/>
    <s v="Relevant"/>
  </r>
  <r>
    <n v="22"/>
    <d v="2019-01-01T00:00:00"/>
    <n v="1"/>
    <x v="2"/>
    <s v="Ed Cole"/>
    <s v="Senior Manager, Marketing Performance"/>
    <s v=" Lloyds Banking Group"/>
    <x v="10"/>
    <s v="Europe"/>
    <s v="United Kingdom"/>
    <m/>
    <s v="No inmail sent"/>
    <x v="0"/>
    <d v="2019-07-25T00:00:00"/>
    <d v="2021-07-13T00:00:00"/>
    <n v="7"/>
    <n v="3"/>
    <n v="246"/>
    <s v="None"/>
    <m/>
    <m/>
    <m/>
    <m/>
    <m/>
    <s v="Follow up message sent "/>
  </r>
  <r>
    <n v="23"/>
    <d v="2019-01-01T00:00:00"/>
    <n v="1"/>
    <x v="2"/>
    <s v="John Stark"/>
    <s v="Marketing Manager, Marketing Performance and Optimisation"/>
    <s v=" Lloyds Banking Group"/>
    <x v="10"/>
    <s v="Europe"/>
    <s v="United Kingdom"/>
    <m/>
    <s v="9/20/21"/>
    <x v="1"/>
    <d v="2020-10-01T00:00:00"/>
    <m/>
    <n v="0"/>
    <m/>
    <n v="44636"/>
    <m/>
    <m/>
    <s v="jstark@lloydsbankinggroup.com"/>
    <s v="Skrapp"/>
    <s v="Bounced"/>
    <d v="2020-10-02T00:00:00"/>
    <m/>
  </r>
  <r>
    <n v="24"/>
    <d v="2019-01-01T00:00:00"/>
    <n v="1"/>
    <x v="2"/>
    <s v="Moris Chambers"/>
    <s v="Marketing Performance Manager"/>
    <s v=" Lloyds Banking Group"/>
    <x v="10"/>
    <s v="Europe"/>
    <s v="United Kingdom"/>
    <m/>
    <s v="No inmail sent"/>
    <x v="1"/>
    <d v="2020-10-01T00:00:00"/>
    <m/>
    <n v="0"/>
    <m/>
    <n v="44636"/>
    <m/>
    <m/>
    <s v="mchambers@lloydsbankinggroup.com"/>
    <s v="Skrapp"/>
    <s v="Bounced"/>
    <d v="2020-10-02T00:00:00"/>
    <m/>
  </r>
  <r>
    <n v="25"/>
    <d v="2019-01-01T00:00:00"/>
    <n v="1"/>
    <x v="1"/>
    <s v="Leigh Holley"/>
    <s v="Marketing Lead"/>
    <s v=" LV"/>
    <x v="10"/>
    <s v="Europe"/>
    <s v="United Kingdom"/>
    <m/>
    <s v="No inmail sent"/>
    <x v="0"/>
    <d v="2020-02-21T00:00:00"/>
    <d v="2020-07-01T00:00:00"/>
    <n v="7"/>
    <n v="1"/>
    <n v="623"/>
    <s v="Irrelevant"/>
    <m/>
    <m/>
    <m/>
    <m/>
    <m/>
    <s v="Irrelevant"/>
  </r>
  <r>
    <n v="26"/>
    <d v="2019-01-01T00:00:00"/>
    <n v="1"/>
    <x v="2"/>
    <s v="David Tyrrell"/>
    <s v="Senior Manager"/>
    <s v=" Nationwide Building "/>
    <x v="10"/>
    <s v="Europe"/>
    <s v="United Kingdom"/>
    <m/>
    <s v="No inmail sent"/>
    <x v="1"/>
    <m/>
    <m/>
    <n v="0"/>
    <m/>
    <n v="44636"/>
    <m/>
    <m/>
    <s v="david.tyrrell@nationwide.co.uk"/>
    <s v="salesQL"/>
    <s v="Delivered"/>
    <d v="2020-08-11T00:00:00"/>
    <m/>
  </r>
  <r>
    <n v="27"/>
    <d v="2019-01-01T00:00:00"/>
    <n v="1"/>
    <x v="2"/>
    <s v="Matthew Thompson"/>
    <s v="Head of Marketing Analytics"/>
    <s v=" On the Beach"/>
    <x v="11"/>
    <s v="Europe"/>
    <s v="United Kingdom"/>
    <m/>
    <s v="No inmail sent"/>
    <x v="0"/>
    <d v="2021-04-20T00:00:00"/>
    <d v="2021-07-14T00:00:00"/>
    <n v="7"/>
    <m/>
    <n v="245"/>
    <s v="None"/>
    <m/>
    <s v="matthew.thompson@onthebeach.co.uk"/>
    <s v="reply.io"/>
    <s v="Delivered"/>
    <d v="2020-08-11T00:00:00"/>
    <s v="LI message sent"/>
  </r>
  <r>
    <n v="28"/>
    <d v="2019-01-01T00:00:00"/>
    <n v="1"/>
    <x v="2"/>
    <s v="Renato Piai"/>
    <s v="Commercial and Consumer Analytics Director"/>
    <s v="Anheuser-Busch InBev"/>
    <x v="3"/>
    <s v="Europe"/>
    <s v="Netherlands"/>
    <m/>
    <s v="No inmail sent"/>
    <x v="0"/>
    <d v="2020-02-21T00:00:00"/>
    <d v="2021-08-13T00:00:00"/>
    <n v="8"/>
    <n v="3"/>
    <n v="215"/>
    <s v="None"/>
    <m/>
    <m/>
    <m/>
    <m/>
    <m/>
    <s v="Follow up message sent"/>
  </r>
  <r>
    <n v="29"/>
    <d v="2019-01-01T00:00:00"/>
    <n v="1"/>
    <x v="2"/>
    <s v="Damien Hills"/>
    <s v="Marketing Director, Global Analytics and Insight"/>
    <s v=" Sage Group"/>
    <x v="7"/>
    <s v="Europe"/>
    <s v="United Kingdom"/>
    <m/>
    <s v="No inmail sent"/>
    <x v="1"/>
    <m/>
    <m/>
    <n v="0"/>
    <m/>
    <n v="44636"/>
    <m/>
    <m/>
    <s v="damien.hills@sage.com"/>
    <s v="reply.io"/>
    <s v="Delivered"/>
    <d v="2020-08-11T00:00:00"/>
    <m/>
  </r>
  <r>
    <n v="30"/>
    <d v="2019-01-01T00:00:00"/>
    <n v="1"/>
    <x v="1"/>
    <s v="Kyle Aspinall"/>
    <s v="Associate Director - Global Strategic Analytics Projects"/>
    <s v="EY"/>
    <x v="2"/>
    <s v="Europe"/>
    <s v="United Kingdom"/>
    <m/>
    <s v="No inmail sent"/>
    <x v="0"/>
    <d v="2020-08-11T00:00:00"/>
    <m/>
    <n v="0"/>
    <m/>
    <n v="44636"/>
    <s v="Irrelevant"/>
    <m/>
    <s v="kyle.aspinall@more2.com"/>
    <s v="reply.io"/>
    <s v="Delivered"/>
    <d v="2020-08-11T00:00:00"/>
    <s v="Irrelevant"/>
  </r>
  <r>
    <n v="31"/>
    <d v="2019-01-01T00:00:00"/>
    <n v="1"/>
    <x v="2"/>
    <s v="Amy Sinclair"/>
    <s v="Head of Analytics"/>
    <s v=" The Guardian"/>
    <x v="12"/>
    <s v="Europe"/>
    <s v="United Kingdom"/>
    <m/>
    <s v="No inmail sent"/>
    <x v="1"/>
    <m/>
    <m/>
    <n v="0"/>
    <m/>
    <n v="44636"/>
    <m/>
    <m/>
    <s v="amy.sinclair@theguardian.com"/>
    <s v="reply.io"/>
    <s v="Delivered"/>
    <d v="2020-08-11T00:00:00"/>
    <m/>
  </r>
  <r>
    <n v="32"/>
    <d v="2019-01-01T00:00:00"/>
    <n v="1"/>
    <x v="2"/>
    <s v="Ammar Nayar"/>
    <s v="Senior Global Product Analytics &amp; Data Lead"/>
    <s v="HSBC"/>
    <x v="10"/>
    <s v="Europe"/>
    <s v="United Kingdom"/>
    <m/>
    <s v="No inmail sent"/>
    <x v="0"/>
    <d v="2020-02-21T00:00:00"/>
    <d v="2021-07-22T00:00:00"/>
    <n v="7"/>
    <m/>
    <n v="237"/>
    <s v="None"/>
    <m/>
    <m/>
    <m/>
    <m/>
    <m/>
    <s v="Follow up message sent "/>
  </r>
  <r>
    <n v="33"/>
    <d v="2019-01-01T00:00:00"/>
    <n v="1"/>
    <x v="2"/>
    <s v="Robert Davies"/>
    <s v="Information &amp; Analytics Manager Marketing, Digital Optimisation"/>
    <s v=" Unilever"/>
    <x v="3"/>
    <s v="Europe"/>
    <s v="United Kingdom"/>
    <m/>
    <s v="No inmail sent"/>
    <x v="2"/>
    <m/>
    <m/>
    <n v="0"/>
    <m/>
    <n v="44636"/>
    <m/>
    <m/>
    <s v="robert.davies@unilever.com"/>
    <s v="reply.io"/>
    <s v="Delivered"/>
    <d v="2020-08-11T00:00:00"/>
    <m/>
  </r>
  <r>
    <n v="34"/>
    <d v="2019-01-01T00:00:00"/>
    <n v="1"/>
    <x v="1"/>
    <s v="Stephen Lovelady"/>
    <s v="Home Care R&amp;D Global Operations Manager"/>
    <s v=" Unilever"/>
    <x v="3"/>
    <s v="Europe"/>
    <s v="United Kingdom"/>
    <m/>
    <s v="No inmail sent"/>
    <x v="0"/>
    <d v="2020-02-21T00:00:00"/>
    <d v="2020-02-21T00:00:00"/>
    <n v="2"/>
    <n v="1"/>
    <n v="754"/>
    <s v="Positive_FS"/>
    <m/>
    <m/>
    <m/>
    <m/>
    <m/>
    <s v="He is in FS"/>
  </r>
  <r>
    <n v="35"/>
    <d v="2019-01-01T00:00:00"/>
    <n v="1"/>
    <x v="2"/>
    <s v="Bill Mansfield"/>
    <s v="Head of Market Insight and Analytics"/>
    <s v=" Unum Group - Europe"/>
    <x v="13"/>
    <s v="Europe"/>
    <s v="United Kingdom"/>
    <m/>
    <s v="No inmail sent"/>
    <x v="1"/>
    <m/>
    <m/>
    <n v="0"/>
    <m/>
    <n v="44636"/>
    <m/>
    <m/>
    <s v="bill.mansfield@unum.co.uk"/>
    <s v="reply.io"/>
    <s v="Delivered"/>
    <d v="2020-08-11T00:00:00"/>
    <m/>
  </r>
  <r>
    <n v="36"/>
    <d v="2021-08-02T00:00:00"/>
    <n v="8"/>
    <x v="2"/>
    <s v="Christian Bartens"/>
    <s v="Co-Founder &amp; CEO"/>
    <s v="Co-Founder &amp; CEO"/>
    <x v="5"/>
    <s v="Australia"/>
    <s v="Australia"/>
    <s v="Ramla's"/>
    <s v="No inmail sent"/>
    <x v="0"/>
    <d v="2021-08-05T00:00:00"/>
    <d v="2021-09-07T00:00:00"/>
    <m/>
    <m/>
    <m/>
    <m/>
    <m/>
    <m/>
    <m/>
    <m/>
    <m/>
    <m/>
  </r>
  <r>
    <n v="37"/>
    <d v="2021-03-02T00:00:00"/>
    <n v="3"/>
    <x v="2"/>
    <s v="Sergio Cravero"/>
    <s v="Chief Marketing Officer"/>
    <s v=" Lavazza"/>
    <x v="3"/>
    <s v="Europe"/>
    <s v="Italy"/>
    <s v="Ramla's"/>
    <s v="No inmail sent"/>
    <x v="1"/>
    <m/>
    <m/>
    <n v="0"/>
    <m/>
    <m/>
    <m/>
    <m/>
    <s v="s.cravero@lavazza.it"/>
    <s v="hunter.io"/>
    <s v="Delivered"/>
    <d v="2020-08-11T00:00:00"/>
    <m/>
  </r>
  <r>
    <n v="38"/>
    <d v="2021-03-02T00:00:00"/>
    <n v="3"/>
    <x v="2"/>
    <s v="Alex Owens"/>
    <s v="VP, Global Head of Data &amp; Analytics"/>
    <s v=" Unilever"/>
    <x v="3"/>
    <s v="Europe"/>
    <s v="United Kingdom"/>
    <s v="Ramla's"/>
    <s v="No inmail sent"/>
    <x v="1"/>
    <m/>
    <m/>
    <n v="0"/>
    <m/>
    <m/>
    <m/>
    <m/>
    <s v="alex.owens@unilever.com"/>
    <s v="reply.io"/>
    <s v="Delivered"/>
    <d v="2020-08-11T00:00:00"/>
    <s v="ICOM June 2021"/>
  </r>
  <r>
    <n v="39"/>
    <d v="2019-01-01T00:00:00"/>
    <n v="1"/>
    <x v="1"/>
    <s v="Justin Parchantour"/>
    <s v="Directeur de la recherche et des analyses de données"/>
    <s v=" Sodexo"/>
    <x v="4"/>
    <s v="Europe"/>
    <s v="France"/>
    <m/>
    <s v="No inmail sent"/>
    <x v="0"/>
    <d v="2019-07-30T00:00:00"/>
    <d v="2020-10-01T00:00:00"/>
    <n v="10"/>
    <n v="4"/>
    <n v="531"/>
    <s v="None"/>
    <m/>
    <m/>
    <m/>
    <m/>
    <m/>
    <s v="Relevant"/>
  </r>
  <r>
    <n v="40"/>
    <d v="2019-01-01T00:00:00"/>
    <n v="1"/>
    <x v="1"/>
    <s v="Robert Ellison"/>
    <s v="Senior Director Data &amp; Applied Analytics"/>
    <s v=" ICON"/>
    <x v="6"/>
    <s v="Europe"/>
    <s v="Ireland"/>
    <m/>
    <s v="No inmail sent"/>
    <x v="0"/>
    <d v="2019-08-29T00:00:00"/>
    <d v="2020-10-01T00:00:00"/>
    <n v="10"/>
    <n v="3"/>
    <n v="531"/>
    <s v="Irrelevant"/>
    <m/>
    <m/>
    <m/>
    <m/>
    <m/>
    <s v="Irrelevant"/>
  </r>
  <r>
    <n v="41"/>
    <d v="2019-01-01T00:00:00"/>
    <n v="1"/>
    <x v="1"/>
    <s v="Ash Tapia"/>
    <s v="Data &amp; Tools Manager"/>
    <s v="Unilever"/>
    <x v="3"/>
    <s v="Europe"/>
    <s v="United Kingdom"/>
    <m/>
    <s v="No inmail sent"/>
    <x v="0"/>
    <d v="2019-07-23T00:00:00"/>
    <m/>
    <n v="0"/>
    <m/>
    <n v="44636"/>
    <s v="Irrelevant"/>
    <m/>
    <m/>
    <m/>
    <m/>
    <m/>
    <s v="Irrelevant"/>
  </r>
  <r>
    <n v="42"/>
    <d v="2019-01-01T00:00:00"/>
    <n v="1"/>
    <x v="0"/>
    <s v="Claudia Dubrau"/>
    <s v="Managing Direktor"/>
    <s v="Agof E.V"/>
    <x v="5"/>
    <s v="Europe"/>
    <s v="Germany"/>
    <m/>
    <s v="No inmail sent"/>
    <x v="2"/>
    <d v="2020-02-21T00:00:00"/>
    <d v="2020-10-01T00:00:00"/>
    <n v="10"/>
    <n v="4"/>
    <n v="531"/>
    <m/>
    <m/>
    <m/>
    <m/>
    <m/>
    <m/>
    <m/>
  </r>
  <r>
    <n v="43"/>
    <d v="2019-01-01T00:00:00"/>
    <n v="1"/>
    <x v="1"/>
    <s v="Clyde Araujo"/>
    <s v="Head of Global eCRM"/>
    <s v="Henkel"/>
    <x v="3"/>
    <s v="Europe"/>
    <s v="Germany"/>
    <m/>
    <s v="No inmail sent"/>
    <x v="0"/>
    <m/>
    <m/>
    <n v="0"/>
    <m/>
    <n v="44636"/>
    <s v="Irrelevant"/>
    <m/>
    <m/>
    <m/>
    <m/>
    <m/>
    <s v="Irrelevant"/>
  </r>
  <r>
    <n v="44"/>
    <d v="2019-01-01T00:00:00"/>
    <n v="1"/>
    <x v="1"/>
    <s v="Francois le Corre"/>
    <s v="Fondateur et Consultant indépendant"/>
    <s v="ROUND DATA"/>
    <x v="2"/>
    <s v="Europe"/>
    <s v="France"/>
    <m/>
    <s v="No inmail sent"/>
    <x v="0"/>
    <d v="2019-07-23T00:00:00"/>
    <d v="2020-10-01T00:00:00"/>
    <n v="10"/>
    <n v="3"/>
    <n v="531"/>
    <s v="Irrelevant"/>
    <m/>
    <m/>
    <m/>
    <m/>
    <m/>
    <s v="Irrelevant"/>
  </r>
  <r>
    <n v="45"/>
    <d v="2019-01-01T00:00:00"/>
    <n v="1"/>
    <x v="1"/>
    <s v="Guillaume Léger"/>
    <s v="Consulting director"/>
    <s v="Artefact"/>
    <x v="1"/>
    <s v="Europe"/>
    <s v="France"/>
    <m/>
    <s v="No inmail sent"/>
    <x v="0"/>
    <d v="2019-07-23T00:00:00"/>
    <d v="2019-07-23T00:00:00"/>
    <n v="7"/>
    <n v="2"/>
    <m/>
    <s v="Irrelevant"/>
    <d v="2019-07-23T00:00:00"/>
    <m/>
    <m/>
    <m/>
    <m/>
    <s v="Irrelevant"/>
  </r>
  <r>
    <n v="46"/>
    <d v="2019-01-01T00:00:00"/>
    <n v="1"/>
    <x v="2"/>
    <s v="Gustavo Nunez"/>
    <s v="Managing Director"/>
    <s v="Kantar"/>
    <x v="2"/>
    <s v="Europe"/>
    <s v="United Kingdom"/>
    <m/>
    <s v="No inmail sent"/>
    <x v="0"/>
    <d v="2019-07-23T00:00:00"/>
    <d v="2021-07-14T00:00:00"/>
    <n v="7"/>
    <n v="2"/>
    <n v="245"/>
    <s v="None"/>
    <m/>
    <m/>
    <m/>
    <m/>
    <m/>
    <m/>
  </r>
  <r>
    <n v="47"/>
    <d v="2019-01-01T00:00:00"/>
    <n v="1"/>
    <x v="2"/>
    <s v="Haruko Minagawa"/>
    <s v="Director of MEFF"/>
    <s v="Nielsen"/>
    <x v="2"/>
    <s v="Europe"/>
    <s v="United Kingdom"/>
    <m/>
    <s v="No inmail sent"/>
    <x v="0"/>
    <d v="2019-07-23T00:00:00"/>
    <m/>
    <n v="0"/>
    <m/>
    <n v="44636"/>
    <s v="None"/>
    <m/>
    <m/>
    <m/>
    <m/>
    <m/>
    <s v="No longer works at Hakuhodo, now Director of MEFF (Marketing Effectiveness), Japan and Korea at Nielsen            Send webinar invitation "/>
  </r>
  <r>
    <n v="48"/>
    <d v="2019-01-01T00:00:00"/>
    <n v="1"/>
    <x v="1"/>
    <s v="Hossein Houssaini"/>
    <s v="Founder"/>
    <s v="Ho/Pe Advisory"/>
    <x v="1"/>
    <s v="Europe"/>
    <s v="United Kingdom"/>
    <m/>
    <s v="No inmail sent"/>
    <x v="0"/>
    <d v="2019-07-22T00:00:00"/>
    <d v="2019-07-23T00:00:00"/>
    <n v="7"/>
    <m/>
    <m/>
    <s v="Positive"/>
    <d v="2019-07-23T00:00:00"/>
    <m/>
    <m/>
    <m/>
    <m/>
    <s v="In contact by email"/>
  </r>
  <r>
    <n v="49"/>
    <d v="2019-01-01T00:00:00"/>
    <n v="1"/>
    <x v="2"/>
    <s v="IlKKA Sarkio"/>
    <s v="Head of Product"/>
    <s v="Dagmar Oy"/>
    <x v="7"/>
    <s v="Europe"/>
    <s v="Finland"/>
    <m/>
    <s v="No inmail sent"/>
    <x v="0"/>
    <d v="2019-07-23T00:00:00"/>
    <d v="2019-09-10T00:00:00"/>
    <n v="9"/>
    <m/>
    <n v="918"/>
    <s v="Irrelevant"/>
    <m/>
    <m/>
    <m/>
    <m/>
    <m/>
    <s v="No longer at Dagmar Oy, now at Ambine (Product Owner of Ambine, a SaaS product for optimizing programmatic digital advertising)  Irrelevant/ + Send Webinar invitation"/>
  </r>
  <r>
    <n v="50"/>
    <d v="2019-01-01T00:00:00"/>
    <n v="1"/>
    <x v="2"/>
    <s v="Jaime de Haro"/>
    <s v="Editor "/>
    <s v="IPMARK"/>
    <x v="1"/>
    <s v="Europe"/>
    <s v="Spain"/>
    <m/>
    <s v="No inmail sent"/>
    <x v="0"/>
    <m/>
    <m/>
    <n v="0"/>
    <m/>
    <n v="44636"/>
    <s v="Irrelevant"/>
    <m/>
    <m/>
    <m/>
    <m/>
    <m/>
    <s v="Never replied on LI/ No relevant background_x000a_Irrelevant"/>
  </r>
  <r>
    <n v="51"/>
    <d v="2019-01-01T00:00:00"/>
    <n v="1"/>
    <x v="2"/>
    <s v="Javier Duro"/>
    <s v="Data &amp; Systems Director"/>
    <s v="Publicis Media"/>
    <x v="2"/>
    <m/>
    <m/>
    <m/>
    <s v="No inmail sent"/>
    <x v="0"/>
    <d v="2020-02-21T00:00:00"/>
    <d v="2021-02-24T00:00:00"/>
    <n v="2"/>
    <m/>
    <n v="385"/>
    <s v="None"/>
    <m/>
    <m/>
    <m/>
    <m/>
    <m/>
    <s v="Relevant. Webinar invitation sent "/>
  </r>
  <r>
    <n v="52"/>
    <d v="2019-01-01T00:00:00"/>
    <n v="1"/>
    <x v="3"/>
    <s v="Jerome Amouyal"/>
    <s v="Media Performance Insights Director"/>
    <s v="AXA"/>
    <x v="14"/>
    <s v="Europe"/>
    <s v="France"/>
    <s v="Ramla's"/>
    <s v="No inmail sent"/>
    <x v="0"/>
    <d v="2019-07-23T00:00:00"/>
    <d v="2021-06-01T00:00:00"/>
    <n v="6"/>
    <n v="3"/>
    <n v="288"/>
    <s v="Positive_FS"/>
    <d v="2021-06-04T00:00:00"/>
    <m/>
    <m/>
    <m/>
    <m/>
    <s v="Relevant + FOLLOW UP IN JUNE 2021"/>
  </r>
  <r>
    <n v="53"/>
    <d v="2019-01-01T00:00:00"/>
    <n v="1"/>
    <x v="1"/>
    <s v="Julien Rosanvallon"/>
    <s v="General Manager"/>
    <s v="Mediametrie"/>
    <x v="1"/>
    <s v="Europe"/>
    <s v="France"/>
    <m/>
    <s v="No inmail sent"/>
    <x v="0"/>
    <d v="2019-06-19T00:00:00"/>
    <d v="2019-07-23T00:00:00"/>
    <n v="7"/>
    <m/>
    <n v="967"/>
    <s v="Irrelevant"/>
    <m/>
    <m/>
    <m/>
    <m/>
    <m/>
    <s v="Marketer/ No relevant background              Irrelevant                                                                                                                          "/>
  </r>
  <r>
    <n v="54"/>
    <d v="2019-01-01T00:00:00"/>
    <n v="1"/>
    <x v="1"/>
    <s v="Katarzyna Ludka"/>
    <s v="Data Strategy &amp; Analytics Director"/>
    <s v="Agora SA"/>
    <x v="1"/>
    <s v="Europe"/>
    <s v="France"/>
    <m/>
    <s v="No inmail sent"/>
    <x v="0"/>
    <d v="2019-07-23T00:00:00"/>
    <d v="2020-06-24T00:00:00"/>
    <n v="6"/>
    <n v="1"/>
    <n v="630"/>
    <s v="Positive"/>
    <m/>
    <m/>
    <m/>
    <m/>
    <m/>
    <s v="Follow up in September, task on FS"/>
  </r>
  <r>
    <n v="55"/>
    <d v="2019-01-01T00:00:00"/>
    <n v="1"/>
    <x v="1"/>
    <s v="Liam Corcoran"/>
    <s v="Chief Revenue Officer"/>
    <s v="Revenue Collective"/>
    <x v="7"/>
    <s v="Europe"/>
    <s v="United Kingdom"/>
    <m/>
    <s v="No inmail sent"/>
    <x v="0"/>
    <d v="2019-07-23T00:00:00"/>
    <d v="2020-06-24T00:00:00"/>
    <n v="6"/>
    <n v="1"/>
    <n v="630"/>
    <s v="Positive"/>
    <m/>
    <m/>
    <m/>
    <m/>
    <m/>
    <s v="Relevant"/>
  </r>
  <r>
    <n v="56"/>
    <d v="2019-01-01T00:00:00"/>
    <n v="1"/>
    <x v="2"/>
    <s v="Linda Hoeberigs"/>
    <s v="Lead Data Science Manager @ People Data Centre"/>
    <s v="Unilever"/>
    <x v="3"/>
    <s v="Europe"/>
    <s v="Netherlands"/>
    <m/>
    <s v="No inmail sent"/>
    <x v="0"/>
    <d v="2020-02-21T00:00:00"/>
    <d v="2020-10-01T00:00:00"/>
    <n v="10"/>
    <n v="4"/>
    <n v="531"/>
    <s v="None"/>
    <m/>
    <m/>
    <m/>
    <m/>
    <m/>
    <s v="Never responded on LinkedIn despite the numerous attempts  _x000a_Very interesting profile  _x000a_Send webinar invitation"/>
  </r>
  <r>
    <n v="57"/>
    <d v="2019-01-01T00:00:00"/>
    <n v="1"/>
    <x v="1"/>
    <s v="Luc Tran Thang"/>
    <s v="Founder &amp; CEO"/>
    <s v="Mindlytix"/>
    <x v="1"/>
    <s v="Europe"/>
    <s v="France"/>
    <m/>
    <s v="No inmail sent"/>
    <x v="0"/>
    <d v="2020-09-28T00:00:00"/>
    <m/>
    <n v="0"/>
    <m/>
    <n v="44636"/>
    <s v="Negative"/>
    <d v="2020-10-08T00:00:00"/>
    <s v="luc@mindlytix.com"/>
    <s v="reply.io"/>
    <s v="Delivered"/>
    <d v="2020-08-11T00:00:00"/>
    <s v="Replied &quot;no, thanks&quot;"/>
  </r>
  <r>
    <n v="58"/>
    <d v="2019-01-01T00:00:00"/>
    <n v="1"/>
    <x v="2"/>
    <s v="Martin Salo"/>
    <s v="CPO &amp; Co-founder"/>
    <s v="Realeyes"/>
    <x v="7"/>
    <m/>
    <m/>
    <m/>
    <s v="No inmail sent"/>
    <x v="0"/>
    <s v="*"/>
    <d v="2021-02-24T00:00:00"/>
    <n v="2"/>
    <n v="1"/>
    <n v="385"/>
    <s v="Positive"/>
    <m/>
    <m/>
    <m/>
    <m/>
    <m/>
    <s v="Already in contact with (according to LI messages)"/>
  </r>
  <r>
    <n v="59"/>
    <d v="2019-01-01T00:00:00"/>
    <n v="1"/>
    <x v="2"/>
    <s v="Massimiliano Marinucci"/>
    <s v="IT Advanced Analytics Director"/>
    <s v="Coca-Cola"/>
    <x v="3"/>
    <s v="Europe"/>
    <s v="Spain"/>
    <m/>
    <s v="No inmail sent"/>
    <x v="0"/>
    <d v="2020-02-21T00:00:00"/>
    <d v="2021-07-12T00:00:00"/>
    <n v="7"/>
    <n v="4"/>
    <n v="247"/>
    <s v="Neutral"/>
    <m/>
    <m/>
    <m/>
    <m/>
    <m/>
    <s v=" Very relevant (MMM in skills) Webinar invitation sent + follow up"/>
  </r>
  <r>
    <n v="60"/>
    <d v="2019-01-01T00:00:00"/>
    <n v="1"/>
    <x v="2"/>
    <s v="Matt Nash"/>
    <s v="UK Managing Director"/>
    <s v="SCIBIDS TECHNOLOGY"/>
    <x v="7"/>
    <s v="Europe"/>
    <s v="United Kingdom"/>
    <m/>
    <s v="No inmail sent"/>
    <x v="0"/>
    <d v="2020-02-26T00:00:00"/>
    <d v="2021-02-24T00:00:00"/>
    <n v="2"/>
    <n v="4"/>
    <n v="385"/>
    <s v="Irrelevant"/>
    <m/>
    <m/>
    <m/>
    <m/>
    <m/>
    <s v="Marketer (irrelevant) Webinar invitation sent"/>
  </r>
  <r>
    <n v="61"/>
    <d v="2019-01-01T00:00:00"/>
    <n v="1"/>
    <x v="2"/>
    <s v="Matteo Belloni"/>
    <s v="Manager Consultant, Data Science and Integrated Analytics"/>
    <s v="Mindshare"/>
    <x v="2"/>
    <s v="Europe"/>
    <s v="United Kingdom"/>
    <m/>
    <s v="No inmail sent"/>
    <x v="0"/>
    <d v="2020-02-26T00:00:00"/>
    <d v="2021-02-24T00:00:00"/>
    <n v="2"/>
    <n v="4"/>
    <n v="385"/>
    <s v="None"/>
    <m/>
    <m/>
    <m/>
    <m/>
    <m/>
    <s v="Very relevant profile, webinar invitation sent"/>
  </r>
  <r>
    <n v="62"/>
    <d v="2019-01-01T00:00:00"/>
    <n v="1"/>
    <x v="1"/>
    <s v="Michel Malkoun"/>
    <m/>
    <s v="DMS"/>
    <x v="1"/>
    <m/>
    <m/>
    <m/>
    <s v="No inmail sent"/>
    <x v="0"/>
    <m/>
    <m/>
    <n v="0"/>
    <m/>
    <n v="44636"/>
    <m/>
    <m/>
    <s v="mmalkoun.ams@choueirigroup.com"/>
    <s v="salesQL"/>
    <s v="Delivered"/>
    <d v="2020-08-11T00:00:00"/>
    <s v="replied via email 8/16/20"/>
  </r>
  <r>
    <n v="63"/>
    <d v="2019-01-01T00:00:00"/>
    <n v="1"/>
    <x v="1"/>
    <s v="Mikko Koski"/>
    <m/>
    <s v="Dagmar "/>
    <x v="1"/>
    <m/>
    <m/>
    <m/>
    <s v="No inmail sent"/>
    <x v="0"/>
    <d v="2020-02-26T00:00:00"/>
    <m/>
    <n v="0"/>
    <m/>
    <n v="44636"/>
    <s v="Irrelevant"/>
    <m/>
    <m/>
    <m/>
    <m/>
    <m/>
    <s v="Irrelevant"/>
  </r>
  <r>
    <n v="64"/>
    <d v="2019-01-01T00:00:00"/>
    <n v="1"/>
    <x v="1"/>
    <s v="Mohamed Rami ben Abderrahmen"/>
    <m/>
    <s v="CENOVA"/>
    <x v="2"/>
    <s v="Europe"/>
    <s v="France"/>
    <m/>
    <s v="No inmail sent"/>
    <x v="0"/>
    <d v="2020-02-26T00:00:00"/>
    <m/>
    <n v="0"/>
    <m/>
    <n v="44636"/>
    <s v="Irrelevant"/>
    <m/>
    <m/>
    <m/>
    <m/>
    <m/>
    <s v="Irrelevant"/>
  </r>
  <r>
    <n v="65"/>
    <d v="2019-01-01T00:00:00"/>
    <n v="1"/>
    <x v="1"/>
    <s v="Oliver Kanders"/>
    <s v="Chief Client Officer"/>
    <s v="Zeotap"/>
    <x v="7"/>
    <s v="Europe"/>
    <s v="Germany"/>
    <m/>
    <s v="No inmail sent"/>
    <x v="0"/>
    <d v="2020-02-26T00:00:00"/>
    <d v="2020-08-04T00:00:00"/>
    <n v="8"/>
    <n v="4"/>
    <n v="589"/>
    <s v="Negative"/>
    <d v="2020-08-04T00:00:00"/>
    <m/>
    <m/>
    <m/>
    <m/>
    <s v="Relevant but not currently interested"/>
  </r>
  <r>
    <n v="66"/>
    <d v="2019-01-01T00:00:00"/>
    <n v="1"/>
    <x v="1"/>
    <s v="Paola Morales"/>
    <m/>
    <s v="Banco Santander"/>
    <x v="10"/>
    <s v="Europe"/>
    <s v="Germany"/>
    <m/>
    <s v="No inmail sent"/>
    <x v="0"/>
    <d v="2019-07-23T00:00:00"/>
    <m/>
    <n v="0"/>
    <m/>
    <n v="44636"/>
    <s v="Irrelevant"/>
    <m/>
    <m/>
    <m/>
    <m/>
    <m/>
    <s v="Irrelevant"/>
  </r>
  <r>
    <n v="67"/>
    <d v="2019-01-01T00:00:00"/>
    <n v="1"/>
    <x v="2"/>
    <s v="Peter Falcone"/>
    <s v="Measurement &amp; Insights"/>
    <s v="Pinterest"/>
    <x v="1"/>
    <m/>
    <m/>
    <m/>
    <s v="No inmail sent"/>
    <x v="0"/>
    <d v="2020-02-26T00:00:00"/>
    <d v="2021-07-29T00:00:00"/>
    <n v="7"/>
    <m/>
    <n v="230"/>
    <m/>
    <m/>
    <m/>
    <m/>
    <m/>
    <m/>
    <s v="LI message sent"/>
  </r>
  <r>
    <n v="68"/>
    <d v="2019-01-01T00:00:00"/>
    <n v="1"/>
    <x v="2"/>
    <s v="Pierre raoul"/>
    <s v="EVP, Global Head of Data Marketing"/>
    <s v="Havas Media"/>
    <x v="1"/>
    <s v="Europe"/>
    <s v="France"/>
    <m/>
    <s v="No inmail sent"/>
    <x v="0"/>
    <d v="2020-02-26T00:00:00"/>
    <d v="2020-10-01T00:00:00"/>
    <n v="10"/>
    <n v="3"/>
    <n v="531"/>
    <s v="None"/>
    <m/>
    <m/>
    <m/>
    <m/>
    <m/>
    <s v="Rellevant Send Webinar invitation"/>
  </r>
  <r>
    <n v="69"/>
    <d v="2019-01-01T00:00:00"/>
    <n v="1"/>
    <x v="2"/>
    <s v="Pirjo Svedberg"/>
    <s v="COO"/>
    <s v="Mediamätning i Skandinavien"/>
    <x v="12"/>
    <s v="Europe"/>
    <s v="Sweden"/>
    <m/>
    <s v="No inmail sent"/>
    <x v="0"/>
    <d v="2019-11-12T00:00:00"/>
    <d v="2020-10-01T00:00:00"/>
    <n v="10"/>
    <n v="3"/>
    <n v="531"/>
    <s v="Irrelevant"/>
    <m/>
    <m/>
    <m/>
    <m/>
    <m/>
    <s v="Never replied on LI/ No relevant background_x000a_Irrelevant"/>
  </r>
  <r>
    <n v="70"/>
    <d v="2019-01-01T00:00:00"/>
    <n v="1"/>
    <x v="2"/>
    <s v="Prateek Rai"/>
    <s v="Data Analyst "/>
    <s v="Essence "/>
    <x v="12"/>
    <s v="Asia"/>
    <s v="Singapore"/>
    <m/>
    <s v="No inmail sent"/>
    <x v="0"/>
    <s v="*"/>
    <m/>
    <n v="0"/>
    <m/>
    <n v="44636"/>
    <s v="None"/>
    <m/>
    <m/>
    <m/>
    <m/>
    <m/>
    <s v="No Longer with Essence, full time Data analysist at TikTok now. Relevant experience + Interesting profile_x000a_Send Webinar Invitation"/>
  </r>
  <r>
    <n v="71"/>
    <d v="2019-01-01T00:00:00"/>
    <n v="1"/>
    <x v="2"/>
    <s v="Raahil Chopra"/>
    <s v="Managing Editor"/>
    <s v="Haymarket Media"/>
    <x v="15"/>
    <s v="Asia"/>
    <s v="India"/>
    <m/>
    <s v="No inmail sent"/>
    <x v="0"/>
    <s v="*"/>
    <m/>
    <n v="0"/>
    <m/>
    <n v="44636"/>
    <s v="Irrelevant"/>
    <m/>
    <m/>
    <m/>
    <m/>
    <m/>
    <s v="Irrelevant"/>
  </r>
  <r>
    <n v="72"/>
    <d v="2019-01-01T00:00:00"/>
    <n v="1"/>
    <x v="1"/>
    <s v="Rahul Kumar"/>
    <s v="Data Science Specialist"/>
    <s v="Bain &amp; Co"/>
    <x v="2"/>
    <s v="Asia"/>
    <s v="India"/>
    <m/>
    <s v="No inmail sent"/>
    <x v="0"/>
    <d v="2019-07-23T00:00:00"/>
    <m/>
    <n v="0"/>
    <m/>
    <n v="44636"/>
    <s v="Positive"/>
    <s v="23/7/2019"/>
    <m/>
    <m/>
    <m/>
    <m/>
    <s v="Directed us to Anshuan Gupta"/>
  </r>
  <r>
    <n v="73"/>
    <d v="2019-01-01T00:00:00"/>
    <n v="1"/>
    <x v="1"/>
    <s v="Rhys Denny"/>
    <s v="VP of Sales"/>
    <s v="SourcePoint"/>
    <x v="7"/>
    <s v="Europe"/>
    <s v="United Kingdom"/>
    <m/>
    <s v="No inmail sent"/>
    <x v="0"/>
    <d v="2019-07-23T00:00:00"/>
    <m/>
    <n v="0"/>
    <m/>
    <n v="44636"/>
    <s v="Positive"/>
    <m/>
    <m/>
    <m/>
    <m/>
    <m/>
    <s v="Check Freshsales"/>
  </r>
  <r>
    <n v="74"/>
    <d v="2019-01-01T00:00:00"/>
    <n v="1"/>
    <x v="2"/>
    <s v="Richard Lloyd"/>
    <s v="Global Product Leader"/>
    <s v="InfoSum"/>
    <x v="4"/>
    <s v="Europe"/>
    <s v="United Kingdom"/>
    <m/>
    <s v="No inmail sent"/>
    <x v="0"/>
    <d v="2019-07-23T00:00:00"/>
    <d v="2021-04-20T00:00:00"/>
    <n v="4"/>
    <m/>
    <n v="330"/>
    <s v="Negative"/>
    <m/>
    <m/>
    <m/>
    <m/>
    <m/>
    <m/>
  </r>
  <r>
    <n v="75"/>
    <d v="2019-01-01T00:00:00"/>
    <n v="1"/>
    <x v="1"/>
    <s v="Richard Benjamins"/>
    <s v="Chief AI &amp; Data Strategist"/>
    <s v="Telefonica"/>
    <x v="16"/>
    <s v="Europe"/>
    <s v="Spain"/>
    <m/>
    <s v="No inmail sent"/>
    <x v="0"/>
    <d v="2019-07-23T00:00:00"/>
    <d v="2021-09-22T00:00:00"/>
    <n v="9"/>
    <m/>
    <n v="175"/>
    <s v="Irrelevant"/>
    <m/>
    <m/>
    <m/>
    <m/>
    <m/>
    <s v="Irrelevant"/>
  </r>
  <r>
    <n v="76"/>
    <d v="2019-01-01T00:00:00"/>
    <n v="1"/>
    <x v="1"/>
    <s v="Rituparna Dasgupta"/>
    <s v="Vice President Strategy and Analytics"/>
    <s v="Mindshare"/>
    <x v="1"/>
    <s v="Asia"/>
    <s v="India"/>
    <m/>
    <s v="No inmail sent"/>
    <x v="0"/>
    <m/>
    <m/>
    <n v="0"/>
    <m/>
    <n v="44636"/>
    <s v="None"/>
    <m/>
    <m/>
    <m/>
    <m/>
    <m/>
    <s v="Already A client"/>
  </r>
  <r>
    <n v="77"/>
    <d v="2019-01-01T00:00:00"/>
    <n v="1"/>
    <x v="1"/>
    <s v="Robin Doumerc"/>
    <s v="Staff Engineer"/>
    <s v="Artefact"/>
    <x v="1"/>
    <s v="Europe"/>
    <s v="France"/>
    <m/>
    <s v="No inmail sent"/>
    <x v="0"/>
    <d v="2019-07-23T00:00:00"/>
    <m/>
    <n v="0"/>
    <m/>
    <n v="44636"/>
    <s v="Irrelevant"/>
    <m/>
    <m/>
    <m/>
    <m/>
    <m/>
    <s v="Irrelevant"/>
  </r>
  <r>
    <n v="78"/>
    <d v="2019-01-01T00:00:00"/>
    <n v="1"/>
    <x v="1"/>
    <s v="Rolf Schmitz"/>
    <s v="CEO"/>
    <s v="Net-Metrix AG"/>
    <x v="10"/>
    <s v="Europe"/>
    <s v="Germany"/>
    <m/>
    <s v="No inmail sent"/>
    <x v="0"/>
    <d v="2019-07-23T00:00:00"/>
    <m/>
    <n v="0"/>
    <m/>
    <n v="44636"/>
    <s v="Irrelevant"/>
    <m/>
    <m/>
    <m/>
    <m/>
    <m/>
    <s v="Irrelevant"/>
  </r>
  <r>
    <n v="79"/>
    <d v="2019-01-01T00:00:00"/>
    <n v="1"/>
    <x v="3"/>
    <s v="Roy Patel"/>
    <s v="Senior Client Director"/>
    <s v="Ipsos"/>
    <x v="2"/>
    <s v="Europe"/>
    <s v="United Kingdom"/>
    <m/>
    <s v="No inmail sent"/>
    <x v="0"/>
    <d v="2019-07-23T00:00:00"/>
    <m/>
    <n v="0"/>
    <m/>
    <n v="44636"/>
    <s v="Negative"/>
    <d v="2019-07-23T00:00:00"/>
    <m/>
    <m/>
    <m/>
    <m/>
    <s v="Not relevant"/>
  </r>
  <r>
    <n v="80"/>
    <d v="2019-01-01T00:00:00"/>
    <n v="1"/>
    <x v="3"/>
    <s v="Ryan Macray Jones"/>
    <s v="Global Digital Transformation Lead"/>
    <s v="Henkel"/>
    <x v="3"/>
    <s v="Europe"/>
    <s v="Germany"/>
    <m/>
    <s v="No inmail sent"/>
    <x v="0"/>
    <d v="2020-10-27T00:00:00"/>
    <d v="2021-03-10T00:00:00"/>
    <n v="3"/>
    <n v="3"/>
    <n v="371"/>
    <s v="Irrelevant"/>
    <m/>
    <m/>
    <m/>
    <m/>
    <m/>
    <s v="Irrelevant"/>
  </r>
  <r>
    <n v="81"/>
    <d v="2019-01-01T00:00:00"/>
    <n v="1"/>
    <x v="2"/>
    <s v="Sabrina Menasria"/>
    <s v="Self Employed"/>
    <s v="Chanel"/>
    <x v="2"/>
    <s v="Europe"/>
    <s v="France"/>
    <m/>
    <s v="No inmail sent"/>
    <x v="0"/>
    <s v="*"/>
    <d v="2020-06-24T00:00:00"/>
    <n v="6"/>
    <n v="1"/>
    <n v="630"/>
    <s v="Positive"/>
    <m/>
    <m/>
    <m/>
    <m/>
    <m/>
    <s v="No longer with Chanel, started her own consulting business   _x000a_Awarded «Woman in Business Analytics of the year» from Berkley  _x000a_Now that she has her own business MassTer could be useful for her clients  _x000a_From previous LI messages she was interested but then stopped replying  _x000a_Follow up +send webinar invitation"/>
  </r>
  <r>
    <n v="82"/>
    <d v="2019-01-01T00:00:00"/>
    <n v="1"/>
    <x v="1"/>
    <s v="Sam Williams"/>
    <s v="Group Chief Operating Officer"/>
    <s v="LiiV"/>
    <x v="2"/>
    <s v="America"/>
    <s v="New York"/>
    <m/>
    <s v="No inmail sent"/>
    <x v="0"/>
    <d v="2019-07-23T00:00:00"/>
    <m/>
    <n v="0"/>
    <m/>
    <n v="44636"/>
    <s v="Irrelevant"/>
    <m/>
    <m/>
    <m/>
    <m/>
    <m/>
    <s v="Irrelevant"/>
  </r>
  <r>
    <n v="83"/>
    <d v="2019-01-01T00:00:00"/>
    <n v="1"/>
    <x v="1"/>
    <s v="Scott Neville"/>
    <s v="Chief Strategy Officer"/>
    <s v="IPONWEB"/>
    <x v="4"/>
    <s v="Europe"/>
    <s v="United Kingdom"/>
    <m/>
    <s v="No inmail sent"/>
    <x v="0"/>
    <d v="2019-07-23T00:00:00"/>
    <d v="2020-10-01T00:00:00"/>
    <n v="10"/>
    <n v="3"/>
    <n v="531"/>
    <s v="Irrelevant"/>
    <m/>
    <m/>
    <m/>
    <m/>
    <m/>
    <s v="Irrelevant"/>
  </r>
  <r>
    <n v="84"/>
    <d v="2019-01-01T00:00:00"/>
    <n v="1"/>
    <x v="2"/>
    <s v="Silvia Cerolini"/>
    <s v="Group Director Analytics &amp; Insights - Global Media and Brand Building Innovation"/>
    <s v="Procter &amp; Gamble"/>
    <x v="3"/>
    <s v="Europe"/>
    <s v="United Kingdom"/>
    <m/>
    <s v="No inmail sent"/>
    <x v="0"/>
    <d v="2019-07-23T00:00:00"/>
    <d v="2021-08-13T00:00:00"/>
    <n v="8"/>
    <n v="5"/>
    <n v="215"/>
    <s v="None"/>
    <m/>
    <m/>
    <m/>
    <m/>
    <m/>
    <s v="Follow up message sent"/>
  </r>
  <r>
    <n v="85"/>
    <d v="2019-01-01T00:00:00"/>
    <n v="1"/>
    <x v="1"/>
    <s v="Simon Bird"/>
    <s v="Group Strategy Director"/>
    <s v="PHD Media"/>
    <x v="1"/>
    <s v="Australia"/>
    <s v="New Zealand"/>
    <m/>
    <s v="No inmail sent"/>
    <x v="0"/>
    <d v="2020-07-07T00:00:00"/>
    <d v="2020-10-01T00:00:00"/>
    <n v="10"/>
    <n v="3"/>
    <n v="531"/>
    <s v="Positive"/>
    <d v="2020-07-08T00:00:00"/>
    <m/>
    <m/>
    <m/>
    <m/>
    <s v="Check Freshsales"/>
  </r>
  <r>
    <n v="86"/>
    <d v="2019-01-01T00:00:00"/>
    <n v="1"/>
    <x v="2"/>
    <s v="Simon Wallace"/>
    <s v="Data Science and Solutions Development Lead - Audiences &amp; Data"/>
    <s v="CNN"/>
    <x v="12"/>
    <s v="Europe"/>
    <s v="United Kingdom"/>
    <m/>
    <s v="No inmail sent"/>
    <x v="0"/>
    <d v="2019-07-23T00:00:00"/>
    <d v="2021-07-22T00:00:00"/>
    <n v="7"/>
    <m/>
    <m/>
    <s v="None"/>
    <m/>
    <m/>
    <m/>
    <m/>
    <m/>
    <s v="Follow up message sent"/>
  </r>
  <r>
    <n v="87"/>
    <d v="2019-01-01T00:00:00"/>
    <n v="1"/>
    <x v="1"/>
    <s v="Simon Thomas"/>
    <s v="Global Director - Audiences Research and Media Investment Management"/>
    <s v="GroupM"/>
    <x v="1"/>
    <s v="Europe"/>
    <s v="United Kingdom"/>
    <s v="Ramla's"/>
    <s v="No inmail sent"/>
    <x v="0"/>
    <d v="2019-07-23T00:00:00"/>
    <m/>
    <n v="0"/>
    <m/>
    <m/>
    <s v="Positive"/>
    <s v="16/11/2020"/>
    <m/>
    <m/>
    <m/>
    <m/>
    <s v="ICOM May &amp; June 2021"/>
  </r>
  <r>
    <n v="88"/>
    <d v="2019-01-01T00:00:00"/>
    <n v="1"/>
    <x v="1"/>
    <s v="Stephen Pendrell"/>
    <s v="VP Sales - UK"/>
    <s v="Cint"/>
    <x v="7"/>
    <s v="Europe"/>
    <s v="United Kingdom"/>
    <m/>
    <s v="No inmail sent"/>
    <x v="0"/>
    <d v="2019-09-14T00:00:00"/>
    <m/>
    <n v="0"/>
    <m/>
    <m/>
    <s v="Positive"/>
    <s v="16/9/2019"/>
    <m/>
    <m/>
    <m/>
    <m/>
    <s v="Check Freshsales"/>
  </r>
  <r>
    <n v="89"/>
    <d v="2019-01-01T00:00:00"/>
    <n v="1"/>
    <x v="1"/>
    <s v="Thabet Chaaouri"/>
    <s v="Artificial Intelligence Engineer"/>
    <s v="France Télévisions"/>
    <x v="12"/>
    <s v="Europe"/>
    <s v="France"/>
    <m/>
    <s v="No inmail sent"/>
    <x v="0"/>
    <d v="2019-07-23T00:00:00"/>
    <m/>
    <n v="0"/>
    <m/>
    <m/>
    <s v="Irrelevant"/>
    <m/>
    <m/>
    <m/>
    <m/>
    <m/>
    <s v="Irrelevant"/>
  </r>
  <r>
    <n v="90"/>
    <d v="2019-01-01T00:00:00"/>
    <n v="1"/>
    <x v="1"/>
    <s v="Tomi Harma"/>
    <s v="Strategy Director"/>
    <s v="SEK"/>
    <x v="1"/>
    <s v="Europe"/>
    <s v="Finland"/>
    <m/>
    <s v="No inmail sent"/>
    <x v="0"/>
    <d v="2019-09-14T00:00:00"/>
    <d v="2020-04-09T00:00:00"/>
    <n v="4"/>
    <n v="5"/>
    <m/>
    <s v="Positive"/>
    <m/>
    <m/>
    <m/>
    <m/>
    <m/>
    <s v="Relevant"/>
  </r>
  <r>
    <n v="91"/>
    <d v="2019-01-01T00:00:00"/>
    <n v="1"/>
    <x v="1"/>
    <s v="Ute Lauer"/>
    <s v="Head of Marketing Steering, Intelligence &amp; Processes"/>
    <s v="Deutsche Lufthansa AG Passage"/>
    <x v="11"/>
    <s v="Europe"/>
    <s v="Germany"/>
    <m/>
    <s v="No inmail sent"/>
    <x v="0"/>
    <d v="2019-03-28T00:00:00"/>
    <d v="2020-12-11T00:00:00"/>
    <n v="12"/>
    <n v="5"/>
    <m/>
    <s v="Negative"/>
    <d v="2020-08-07T00:00:00"/>
    <m/>
    <m/>
    <m/>
    <m/>
    <s v="Relevant + invite sent for webinar"/>
  </r>
  <r>
    <n v="92"/>
    <d v="2019-01-01T00:00:00"/>
    <n v="1"/>
    <x v="2"/>
    <s v="Will Francis"/>
    <s v="Head of Data Science"/>
    <s v="BrainLabs"/>
    <x v="4"/>
    <s v="Europe"/>
    <s v="United Kingdom"/>
    <m/>
    <s v="No inmail sent"/>
    <x v="0"/>
    <d v="2019-07-23T00:00:00"/>
    <d v="2021-07-22T00:00:00"/>
    <n v="7"/>
    <m/>
    <n v="237"/>
    <s v="Negative"/>
    <d v="2021-04-29T00:00:00"/>
    <m/>
    <m/>
    <m/>
    <m/>
    <s v="Follow up message sent"/>
  </r>
  <r>
    <n v="93"/>
    <d v="2019-01-01T00:00:00"/>
    <n v="1"/>
    <x v="2"/>
    <s v="William Ullstein"/>
    <s v="Commercial Director"/>
    <s v="Yougov PLC "/>
    <x v="2"/>
    <s v="Europe"/>
    <s v="United Kingdom"/>
    <m/>
    <s v="No inmail sent"/>
    <x v="0"/>
    <d v="2019-07-23T00:00:00"/>
    <d v="2021-07-22T00:00:00"/>
    <n v="7"/>
    <m/>
    <n v="237"/>
    <s v="None"/>
    <m/>
    <m/>
    <m/>
    <m/>
    <m/>
    <s v="Follow up message sent"/>
  </r>
  <r>
    <n v="94"/>
    <d v="2019-01-01T00:00:00"/>
    <n v="1"/>
    <x v="1"/>
    <s v="Zee Ahmad"/>
    <s v="Global Head of STrtaegy and Business Developement"/>
    <s v="Axonix"/>
    <x v="1"/>
    <s v="Europe"/>
    <s v="United Kingdom"/>
    <m/>
    <s v="No inmail sent"/>
    <x v="0"/>
    <d v="2019-07-23T00:00:00"/>
    <m/>
    <n v="0"/>
    <m/>
    <m/>
    <s v="Irrelevant"/>
    <m/>
    <m/>
    <m/>
    <m/>
    <m/>
    <s v="Irrelevant"/>
  </r>
  <r>
    <n v="95"/>
    <d v="2019-01-01T00:00:00"/>
    <n v="1"/>
    <x v="2"/>
    <s v="Nadeem Ibrahim"/>
    <s v="Head of Digital for stc"/>
    <s v="UM Worldwide"/>
    <x v="1"/>
    <s v="Europe"/>
    <s v="United Kingdom"/>
    <m/>
    <s v="No inmail sent"/>
    <x v="0"/>
    <d v="2021-04-20T00:00:00"/>
    <m/>
    <n v="0"/>
    <m/>
    <m/>
    <s v="None"/>
    <m/>
    <s v="nadeem.ibrahim@umww.com"/>
    <s v="reply.io"/>
    <s v="Delivered"/>
    <d v="2020-08-11T00:00:00"/>
    <s v="LI message sent"/>
  </r>
  <r>
    <n v="96"/>
    <d v="2019-01-01T00:00:00"/>
    <n v="1"/>
    <x v="2"/>
    <s v="Nick Adams"/>
    <s v="Founder / Consulting Partner"/>
    <s v="Orbital Partners"/>
    <x v="1"/>
    <s v="Europe"/>
    <s v="United Kingdom"/>
    <m/>
    <s v="No inmail sent"/>
    <x v="0"/>
    <d v="2019-08-01T00:00:00"/>
    <d v="2021-07-22T00:00:00"/>
    <n v="7"/>
    <n v="4"/>
    <n v="237"/>
    <s v="None"/>
    <m/>
    <m/>
    <m/>
    <m/>
    <m/>
    <s v="Follow up message sent"/>
  </r>
  <r>
    <n v="97"/>
    <d v="2019-01-01T00:00:00"/>
    <n v="1"/>
    <x v="2"/>
    <s v="Ines Moreira Simoes"/>
    <s v="Senior Performance Marketing Manager"/>
    <s v="Camplify"/>
    <x v="11"/>
    <s v="Europe"/>
    <s v="Portugal"/>
    <m/>
    <s v="No inmail sent"/>
    <x v="1"/>
    <m/>
    <m/>
    <n v="0"/>
    <m/>
    <m/>
    <m/>
    <m/>
    <s v="ines@camplify.com.au"/>
    <s v="reply.io"/>
    <s v="Delivered"/>
    <d v="2020-08-18T00:00:00"/>
    <m/>
  </r>
  <r>
    <n v="98"/>
    <d v="2019-01-01T00:00:00"/>
    <n v="1"/>
    <x v="2"/>
    <s v="Martina Nikolova"/>
    <s v="Client Partner "/>
    <s v="Digital Decisions "/>
    <x v="1"/>
    <s v="Europe"/>
    <s v="United Kingdom"/>
    <m/>
    <s v="No inmail sent"/>
    <x v="0"/>
    <s v="*"/>
    <m/>
    <n v="0"/>
    <m/>
    <m/>
    <s v="None"/>
    <m/>
    <m/>
    <m/>
    <m/>
    <m/>
    <s v="No longer with Deloitte, now Client Partner at _x000a_Digital Decisions  Relevant background/ Follow up + Send webinar invitation"/>
  </r>
  <r>
    <n v="99"/>
    <d v="2019-01-01T00:00:00"/>
    <n v="1"/>
    <x v="2"/>
    <s v="Dunstan Tough"/>
    <s v="Digital Marketing Consultant"/>
    <s v="Search Forward Ltd"/>
    <x v="1"/>
    <s v="Europe"/>
    <s v="United Kingdom"/>
    <m/>
    <s v="No inmail sent"/>
    <x v="0"/>
    <d v="2019-08-01T00:00:00"/>
    <s v="ali "/>
    <e v="#VALUE!"/>
    <m/>
    <m/>
    <s v="Irrelevant"/>
    <m/>
    <m/>
    <m/>
    <m/>
    <m/>
    <s v="Did not respond to previous LI messages  _x000a_Marketer, not statistical background  _x000a_Irrelevant  "/>
  </r>
  <r>
    <n v="100"/>
    <d v="2019-01-01T00:00:00"/>
    <n v="1"/>
    <x v="2"/>
    <s v="David Skinner"/>
    <s v="Data Analyst"/>
    <s v="This Here"/>
    <x v="1"/>
    <s v="Europe"/>
    <s v="United Kingdom"/>
    <m/>
    <s v="No inmail sent"/>
    <x v="1"/>
    <m/>
    <m/>
    <n v="0"/>
    <m/>
    <m/>
    <m/>
    <m/>
    <s v="david.skinner@thishe.re"/>
    <s v="reply.io"/>
    <s v="Delivered"/>
    <d v="2020-08-18T00:00:00"/>
    <m/>
  </r>
  <r>
    <n v="101"/>
    <d v="2019-01-01T00:00:00"/>
    <n v="1"/>
    <x v="2"/>
    <s v="Margarita K."/>
    <s v="CEO/Editor-in-Chief"/>
    <s v="Beyond Fashion Magazine"/>
    <x v="1"/>
    <s v="America"/>
    <s v="Canada "/>
    <m/>
    <s v="No inmail sent"/>
    <x v="2"/>
    <s v="*"/>
    <m/>
    <n v="0"/>
    <m/>
    <m/>
    <s v="Irrelevant"/>
    <m/>
    <m/>
    <m/>
    <m/>
    <m/>
    <s v="Irrelevant"/>
  </r>
  <r>
    <n v="102"/>
    <d v="2019-01-01T00:00:00"/>
    <n v="1"/>
    <x v="1"/>
    <s v="Harry Daniels"/>
    <s v="Data Engineer"/>
    <s v="Infinity Works"/>
    <x v="7"/>
    <s v="Europe"/>
    <s v="United Kingdom"/>
    <m/>
    <s v="No inmail sent"/>
    <x v="0"/>
    <d v="2019-08-01T00:00:00"/>
    <d v="2020-07-07T00:00:00"/>
    <n v="7"/>
    <n v="2"/>
    <m/>
    <s v="Negative"/>
    <m/>
    <m/>
    <m/>
    <m/>
    <m/>
    <s v="Relevant but does not currently do MMM"/>
  </r>
  <r>
    <n v="103"/>
    <d v="2019-01-01T00:00:00"/>
    <n v="1"/>
    <x v="1"/>
    <s v="Paul Young"/>
    <s v="Principal Consultant"/>
    <s v="Ebiquity plc"/>
    <x v="1"/>
    <s v="Europe"/>
    <s v="United Kingdom"/>
    <m/>
    <s v="No inmail sent"/>
    <x v="0"/>
    <d v="2019-08-02T00:00:00"/>
    <d v="2020-10-01T00:00:00"/>
    <n v="10"/>
    <n v="4"/>
    <n v="531"/>
    <s v="Irrelevant"/>
    <m/>
    <m/>
    <m/>
    <m/>
    <m/>
    <s v="Irrelevant"/>
  </r>
  <r>
    <n v="104"/>
    <d v="2019-01-01T00:00:00"/>
    <n v="1"/>
    <x v="1"/>
    <s v="Baptiste Tougeron"/>
    <s v="Google Research Manager"/>
    <s v="Google"/>
    <x v="7"/>
    <s v="Europe"/>
    <s v="France"/>
    <m/>
    <s v="No inmail sent"/>
    <x v="0"/>
    <d v="2019-01-24T00:00:00"/>
    <d v="2020-11-18T00:00:00"/>
    <n v="11"/>
    <m/>
    <n v="483"/>
    <s v="Negative"/>
    <m/>
    <m/>
    <m/>
    <m/>
    <m/>
    <s v="Google doesn't internalise MMM anymore"/>
  </r>
  <r>
    <n v="105"/>
    <d v="2019-01-01T00:00:00"/>
    <n v="1"/>
    <x v="3"/>
    <s v="Petyo Kostourkov"/>
    <s v="Senior Consultant Marketing Analytics"/>
    <s v="Publicis Media GmbH"/>
    <x v="1"/>
    <s v="Europe"/>
    <s v="Germany"/>
    <s v="Ramla's"/>
    <s v="No inmail sent"/>
    <x v="0"/>
    <d v="2018-11-26T00:00:00"/>
    <d v="2021-07-13T00:00:00"/>
    <n v="7"/>
    <n v="7"/>
    <n v="246"/>
    <s v="None"/>
    <m/>
    <m/>
    <m/>
    <m/>
    <s v=" "/>
    <s v="Relevant + sent webinar invitation"/>
  </r>
  <r>
    <n v="106"/>
    <d v="2021-01-03T00:00:00"/>
    <n v="1"/>
    <x v="3"/>
    <s v="Sonia ETIENNE"/>
    <s v="Data / Research / Digital"/>
    <s v="Epilson"/>
    <x v="1"/>
    <s v="Europe"/>
    <s v="France"/>
    <s v="Ramla's"/>
    <s v="No inmail sent"/>
    <x v="0"/>
    <d v="2020-07-08T00:00:00"/>
    <d v="2020-10-02T00:00:00"/>
    <n v="10"/>
    <m/>
    <m/>
    <s v="Negative"/>
    <m/>
    <m/>
    <m/>
    <m/>
    <m/>
    <s v="Contact Sonia Étienne"/>
  </r>
  <r>
    <n v="107"/>
    <d v="2019-01-01T00:00:00"/>
    <n v="1"/>
    <x v="1"/>
    <s v="Anna La Placa"/>
    <s v="Principal Consultant (Econometrics)"/>
    <s v="Ebiquity plc"/>
    <x v="1"/>
    <s v="Europe"/>
    <s v="United Kingdom"/>
    <m/>
    <s v="No inmail sent"/>
    <x v="0"/>
    <d v="2019-08-01T00:00:00"/>
    <d v="2020-10-02T00:00:00"/>
    <n v="10"/>
    <n v="4"/>
    <n v="530"/>
    <s v="None"/>
    <m/>
    <m/>
    <m/>
    <m/>
    <s v=" "/>
    <s v="Relevant + sent webinar invitation"/>
  </r>
  <r>
    <n v="108"/>
    <d v="2019-01-01T00:00:00"/>
    <n v="1"/>
    <x v="1"/>
    <s v="Stella Rigopoulou"/>
    <s v="Lead Data Analyst"/>
    <s v="Digitas"/>
    <x v="17"/>
    <s v="Europe"/>
    <s v="United Kingdom"/>
    <m/>
    <s v="No inmail sent"/>
    <x v="0"/>
    <d v="2020-07-08T00:00:00"/>
    <d v="2020-07-09T00:00:00"/>
    <n v="7"/>
    <s v=" "/>
    <n v="615"/>
    <s v="Negative"/>
    <d v="2020-07-09T00:00:00"/>
    <m/>
    <m/>
    <m/>
    <s v=" "/>
    <s v="Relevant + not interested now"/>
  </r>
  <r>
    <n v="109"/>
    <d v="2021-01-03T00:00:00"/>
    <n v="1"/>
    <x v="3"/>
    <s v="Lucile Dupin"/>
    <s v="Manager - Data &amp; Digital Strategy@Sutter Mills"/>
    <s v="Accenture Interactive"/>
    <x v="1"/>
    <s v="Europe"/>
    <s v="France"/>
    <s v="Ramla's"/>
    <s v="No inmail sent"/>
    <x v="3"/>
    <m/>
    <d v="2019-06-09T00:00:00"/>
    <n v="6"/>
    <m/>
    <m/>
    <m/>
    <m/>
    <s v="lucile.dupin@suttermills.com"/>
    <s v="reply.io"/>
    <s v="Delivered"/>
    <d v="2020-09-30T00:00:00"/>
    <m/>
  </r>
  <r>
    <n v="110"/>
    <d v="2021-01-03T00:00:00"/>
    <n v="1"/>
    <x v="3"/>
    <s v="Akinyemi Abudu"/>
    <s v="Analytics Manager"/>
    <s v="Manning Gottlieb OMD"/>
    <x v="1"/>
    <s v="Europe"/>
    <s v="United Kingdom"/>
    <s v="Ramla's"/>
    <s v="No inmail sent"/>
    <x v="3"/>
    <m/>
    <m/>
    <n v="0"/>
    <m/>
    <m/>
    <m/>
    <m/>
    <s v="aakinyemi@mgomd.com"/>
    <s v="hunter.io"/>
    <s v="Delivered"/>
    <d v="2020-09-30T00:00:00"/>
    <m/>
  </r>
  <r>
    <n v="111"/>
    <d v="2019-01-01T00:00:00"/>
    <n v="1"/>
    <x v="1"/>
    <s v="Gerasimos Fotiadis"/>
    <s v="Data Scientist"/>
    <s v="Entain Group"/>
    <x v="12"/>
    <s v="Europe"/>
    <s v="United Kingdom"/>
    <m/>
    <s v="No inmail sent"/>
    <x v="0"/>
    <d v="2019-08-06T00:00:00"/>
    <d v="2020-10-02T00:00:00"/>
    <n v="10"/>
    <n v="3"/>
    <n v="530"/>
    <s v="Irrelevant"/>
    <m/>
    <m/>
    <m/>
    <m/>
    <s v=" "/>
    <s v="Irrelevant"/>
  </r>
  <r>
    <n v="112"/>
    <d v="2019-01-01T00:00:00"/>
    <n v="1"/>
    <x v="1"/>
    <s v="William Haarder"/>
    <s v="Full Stack Daya Scientist"/>
    <s v="Novo Nordisk"/>
    <x v="6"/>
    <s v="Europe"/>
    <s v="Denmark"/>
    <m/>
    <s v="No inmail sent"/>
    <x v="0"/>
    <d v="2019-06-08T00:00:00"/>
    <d v="2019-06-09T00:00:00"/>
    <n v="6"/>
    <s v=" "/>
    <m/>
    <s v="Irrelevant"/>
    <m/>
    <m/>
    <m/>
    <m/>
    <s v=" "/>
    <s v="Irrelevant"/>
  </r>
  <r>
    <n v="113"/>
    <d v="2019-01-01T00:00:00"/>
    <n v="1"/>
    <x v="2"/>
    <s v="Jordan Nelson"/>
    <s v="Data Science Manager"/>
    <s v="Greensil"/>
    <x v="10"/>
    <s v="Europe"/>
    <s v="United Kingdom"/>
    <m/>
    <s v="No inmail sent"/>
    <x v="0"/>
    <d v="2019-04-26T00:00:00"/>
    <d v="2020-04-26T00:00:00"/>
    <n v="4"/>
    <s v=" "/>
    <n v="689"/>
    <s v="Irrelevant"/>
    <m/>
    <m/>
    <m/>
    <m/>
    <s v=" "/>
    <s v="Irrelevant"/>
  </r>
  <r>
    <n v="114"/>
    <d v="2019-01-01T00:00:00"/>
    <n v="1"/>
    <x v="3"/>
    <s v="Vijay Gandapodi"/>
    <s v="Head of IT - Data, Reporting, Analytics (data science/AI)"/>
    <s v="Reynolds"/>
    <x v="3"/>
    <s v="America"/>
    <s v="Georgia"/>
    <m/>
    <s v="No inmail sent"/>
    <x v="0"/>
    <d v="2019-10-02T00:00:00"/>
    <d v="2021-07-12T00:00:00"/>
    <n v="7"/>
    <n v="1"/>
    <n v="247"/>
    <s v="None"/>
    <m/>
    <m/>
    <m/>
    <m/>
    <s v=" "/>
    <m/>
  </r>
  <r>
    <n v="115"/>
    <d v="2019-01-01T00:00:00"/>
    <n v="1"/>
    <x v="3"/>
    <s v="Robert Goodwin"/>
    <s v="Chief Data Officer"/>
    <s v="MSQ"/>
    <x v="1"/>
    <s v="Europe"/>
    <s v="United Kingdom"/>
    <s v="Ramla's"/>
    <s v="No inmail sent"/>
    <x v="0"/>
    <d v="2020-07-08T00:00:00"/>
    <d v="2021-07-13T00:00:00"/>
    <n v="7"/>
    <n v="6"/>
    <n v="246"/>
    <s v="None"/>
    <m/>
    <m/>
    <m/>
    <m/>
    <s v=" "/>
    <s v="Relevant + sent webinar invitation"/>
  </r>
  <r>
    <n v="116"/>
    <d v="2019-01-01T00:00:00"/>
    <n v="1"/>
    <x v="1"/>
    <s v="Marianne Hawkins"/>
    <s v="Director - Cultural Insights and Analytics"/>
    <s v="Initiative"/>
    <x v="1"/>
    <s v="Australia"/>
    <s v="Australia"/>
    <m/>
    <s v="No inmail sent"/>
    <x v="0"/>
    <d v="2019-08-09T00:00:00"/>
    <d v="2021-05-19T00:00:00"/>
    <n v="5"/>
    <n v="1"/>
    <m/>
    <s v="Negative"/>
    <d v="2019-10-05T00:00:00"/>
    <m/>
    <m/>
    <m/>
    <s v=" "/>
    <s v="Relevant + not interested now"/>
  </r>
  <r>
    <n v="117"/>
    <d v="2019-01-01T00:00:00"/>
    <n v="1"/>
    <x v="1"/>
    <s v="Jean-Claude El-Sabbagh"/>
    <s v="Chief Data Officer"/>
    <s v="Singtel"/>
    <x v="16"/>
    <s v="Australia"/>
    <s v="Australia"/>
    <m/>
    <s v="No inmail sent"/>
    <x v="0"/>
    <d v="2020-07-08T00:00:00"/>
    <d v="2021-05-05T00:00:00"/>
    <n v="5"/>
    <n v="1"/>
    <n v="315"/>
    <s v="Neutral"/>
    <d v="2020-08-04T00:00:00"/>
    <s v="mwest@bunnings.com.au"/>
    <s v="salesQL"/>
    <s v="Delivered"/>
    <d v="2020-09-30T00:00:00"/>
    <s v="Relevant + sent webinar invitation + CHASE"/>
  </r>
  <r>
    <n v="118"/>
    <d v="2019-01-01T00:00:00"/>
    <n v="1"/>
    <x v="2"/>
    <s v="William Beresford"/>
    <s v="Chief Data Officer"/>
    <s v="Beyond Analysis"/>
    <x v="7"/>
    <s v="Europe"/>
    <s v="United Kingdom"/>
    <m/>
    <s v="No inmail sent"/>
    <x v="0"/>
    <d v="2019-08-14T00:00:00"/>
    <d v="2020-10-02T00:00:00"/>
    <n v="10"/>
    <n v="2"/>
    <n v="530"/>
    <s v="Positive_FS"/>
    <d v="2019-09-17T00:00:00"/>
    <m/>
    <m/>
    <m/>
    <s v=" "/>
    <s v="In contact by email + sent webinar invitation"/>
  </r>
  <r>
    <n v="119"/>
    <d v="2019-01-01T00:00:00"/>
    <n v="1"/>
    <x v="0"/>
    <s v="Yulia Spiridonova"/>
    <s v="Data Analyst / Digital Performance Consultant"/>
    <s v="Wizaly"/>
    <x v="7"/>
    <s v="Europe"/>
    <s v="France"/>
    <m/>
    <s v="No inmail sent"/>
    <x v="2"/>
    <d v="2019-08-08T00:00:00"/>
    <d v="2020-07-09T00:00:00"/>
    <n v="7"/>
    <s v=" "/>
    <m/>
    <s v="None"/>
    <m/>
    <m/>
    <m/>
    <m/>
    <s v=" "/>
    <s v="Competitor"/>
  </r>
  <r>
    <n v="120"/>
    <d v="2019-01-01T00:00:00"/>
    <n v="1"/>
    <x v="2"/>
    <s v="Yajing Wang"/>
    <s v="Senior manager Product analytics"/>
    <s v="Commonwealth Bank"/>
    <x v="10"/>
    <s v="Australia"/>
    <s v="Australia"/>
    <m/>
    <s v="No inmail sent"/>
    <x v="0"/>
    <d v="2019-09-02T00:00:00"/>
    <d v="2021-10-14T00:00:00"/>
    <n v="10"/>
    <n v="4"/>
    <n v="153"/>
    <s v="Irrelevant"/>
    <m/>
    <m/>
    <m/>
    <m/>
    <s v=" "/>
    <s v="Irrelevant"/>
  </r>
  <r>
    <n v="121"/>
    <d v="2019-01-01T00:00:00"/>
    <n v="1"/>
    <x v="2"/>
    <s v="Naveen Hassan"/>
    <s v="Head of Advanced Analytics, Sr. Vice President, Decision Management"/>
    <s v="Citi"/>
    <x v="10"/>
    <s v="Australia"/>
    <s v="Australia"/>
    <m/>
    <s v="No inmail sent"/>
    <x v="1"/>
    <m/>
    <d v="2021-05-05T00:00:00"/>
    <n v="5"/>
    <m/>
    <m/>
    <m/>
    <m/>
    <s v="naveen.hassan@citigroup.com"/>
    <s v="salesQL"/>
    <s v="Delivered"/>
    <d v="2020-09-30T00:00:00"/>
    <m/>
  </r>
  <r>
    <n v="122"/>
    <d v="2019-01-01T00:00:00"/>
    <n v="1"/>
    <x v="2"/>
    <s v="Patrik Sahlin"/>
    <s v="Analyst/Consultant"/>
    <s v="Ebiquity plc"/>
    <x v="15"/>
    <s v="Europe"/>
    <s v="United Kingdom"/>
    <m/>
    <s v="No inmail sent"/>
    <x v="2"/>
    <s v="*"/>
    <d v="2020-10-02T00:00:00"/>
    <n v="10"/>
    <m/>
    <m/>
    <s v="None"/>
    <m/>
    <m/>
    <m/>
    <m/>
    <m/>
    <s v="No longer at Ebiquity plc now consultant_x000a_at PS Data Analytics. No longer a connection but a very relavant profile "/>
  </r>
  <r>
    <n v="123"/>
    <d v="2019-01-01T00:00:00"/>
    <n v="1"/>
    <x v="2"/>
    <s v="Giorgos Leventis"/>
    <s v="Performance Marketing Analyst "/>
    <s v="SEM Wizard"/>
    <x v="15"/>
    <m/>
    <m/>
    <m/>
    <s v="No inmail sent"/>
    <x v="0"/>
    <m/>
    <d v="2019-06-09T00:00:00"/>
    <n v="6"/>
    <m/>
    <m/>
    <s v="None"/>
    <m/>
    <m/>
    <m/>
    <m/>
    <m/>
    <s v="Never replied to LI messages, Relevant profile --&gt; Follow up + send webinar invitation"/>
  </r>
  <r>
    <n v="124"/>
    <d v="2019-01-01T00:00:00"/>
    <n v="1"/>
    <x v="2"/>
    <s v="Marie Bombart"/>
    <s v="Insights director "/>
    <s v="Procter &amp; Gamble"/>
    <x v="15"/>
    <m/>
    <m/>
    <m/>
    <s v="No inmail sent"/>
    <x v="0"/>
    <s v="*"/>
    <d v="2020-04-26T00:00:00"/>
    <n v="4"/>
    <m/>
    <m/>
    <s v="None"/>
    <m/>
    <m/>
    <m/>
    <m/>
    <m/>
    <s v="Never replied to LI messages, Relevant profile --&gt; FU + Send webinar invitation"/>
  </r>
  <r>
    <n v="125"/>
    <d v="2019-01-01T00:00:00"/>
    <n v="1"/>
    <x v="1"/>
    <s v="Billur Ozbe"/>
    <s v="Strategic Insights &amp; Analysis Senior Manager"/>
    <s v="The Coca Cola Company"/>
    <x v="3"/>
    <s v="Asia"/>
    <s v="Turkey"/>
    <m/>
    <s v="No inmail sent"/>
    <x v="0"/>
    <d v="2019-08-08T00:00:00"/>
    <d v="2021-02-24T00:00:00"/>
    <n v="2"/>
    <n v="3"/>
    <n v="385"/>
    <s v="Positive_FS"/>
    <d v="2020-08-24T00:00:00"/>
    <s v="bozbe@coca-cola.com"/>
    <m/>
    <m/>
    <m/>
    <s v="Check Freshsales"/>
  </r>
  <r>
    <n v="126"/>
    <d v="2019-01-01T00:00:00"/>
    <n v="1"/>
    <x v="1"/>
    <s v="Mohamed Idrees Hassen"/>
    <s v="Consumer Insights Manager"/>
    <s v="PepsiCo"/>
    <x v="3"/>
    <s v="America"/>
    <s v="Florida"/>
    <m/>
    <s v="No inmail sent"/>
    <x v="0"/>
    <d v="2019-08-14T00:00:00"/>
    <d v="2021-05-19T00:00:00"/>
    <n v="5"/>
    <n v="2"/>
    <n v="301"/>
    <s v="Negative"/>
    <d v="2019-10-01T00:00:00"/>
    <m/>
    <m/>
    <m/>
    <m/>
    <s v="Relevant + not interested"/>
  </r>
  <r>
    <n v="127"/>
    <d v="2019-01-01T00:00:00"/>
    <n v="1"/>
    <x v="2"/>
    <s v="Stéphane Alpern"/>
    <s v="Head of Consumer &amp; Shopper Understanding"/>
    <s v="Ferrero"/>
    <x v="15"/>
    <m/>
    <m/>
    <m/>
    <s v="No inmail sent"/>
    <x v="0"/>
    <d v="2019-08-09T00:00:00"/>
    <d v="2021-07-29T00:00:00"/>
    <n v="7"/>
    <m/>
    <n v="230"/>
    <s v="None"/>
    <m/>
    <m/>
    <m/>
    <m/>
    <m/>
    <s v="No longer with Kantar, now Head of Consumer &amp; Shopper Understanding at Ferrero . Relevant profile, Follow up+ webinar invitation sent"/>
  </r>
  <r>
    <n v="128"/>
    <d v="2019-01-01T00:00:00"/>
    <n v="1"/>
    <x v="1"/>
    <s v="Rosita Rastan"/>
    <s v="Senior Data Scientist-Financial Market"/>
    <s v="Westpac Institutional Bank"/>
    <x v="10"/>
    <s v="Australia"/>
    <s v="Australia"/>
    <m/>
    <s v="No inmail sent"/>
    <x v="0"/>
    <d v="2020-10-07T00:00:00"/>
    <d v="2021-05-05T00:00:00"/>
    <n v="5"/>
    <m/>
    <n v="315"/>
    <s v="Irrelevant"/>
    <m/>
    <s v="rrastan@caltex.com.au"/>
    <s v="salesQL"/>
    <s v="Delivered"/>
    <d v="2020-09-30T00:00:00"/>
    <s v="Irrelevant"/>
  </r>
  <r>
    <n v="129"/>
    <d v="2019-01-01T00:00:00"/>
    <n v="1"/>
    <x v="3"/>
    <s v="Brook Minto"/>
    <s v="Performance &amp; Digital Marketing Director"/>
    <s v="Hilton"/>
    <x v="11"/>
    <s v="Europe"/>
    <s v="United Kingdom"/>
    <s v="Ramla's"/>
    <s v="No inmail sent"/>
    <x v="0"/>
    <d v="2019-08-08T00:00:00"/>
    <d v="2021-08-04T00:00:00"/>
    <n v="8"/>
    <m/>
    <n v="224"/>
    <s v="Negative"/>
    <d v="2021-08-05T00:00:00"/>
    <m/>
    <m/>
    <m/>
    <m/>
    <s v="Follow up next year"/>
  </r>
  <r>
    <n v="130"/>
    <d v="2019-01-01T00:00:00"/>
    <n v="1"/>
    <x v="3"/>
    <s v="Mukesh Sharma"/>
    <s v="Senior Analyst"/>
    <s v="OMD"/>
    <x v="5"/>
    <s v="Europe"/>
    <s v="United Kingdom"/>
    <s v="Ramla's"/>
    <s v="No inmail sent"/>
    <x v="0"/>
    <d v="2019-08-08T00:00:00"/>
    <d v="2021-09-30T00:00:00"/>
    <n v="9"/>
    <m/>
    <n v="167"/>
    <s v="Negative"/>
    <d v="2021-10-04T00:00:00"/>
    <m/>
    <m/>
    <m/>
    <m/>
    <s v="Follow up next year"/>
  </r>
  <r>
    <n v="131"/>
    <d v="2019-01-01T00:00:00"/>
    <n v="1"/>
    <x v="3"/>
    <s v="Monika Gumuła"/>
    <s v="Senior Data Analyst"/>
    <s v="IPG Mediabrands"/>
    <x v="1"/>
    <s v="Europe"/>
    <s v="Poland"/>
    <s v="Ramla's"/>
    <s v="No inmail sent"/>
    <x v="0"/>
    <d v="2019-08-29T00:00:00"/>
    <d v="2022-02-10T00:00:00"/>
    <n v="2"/>
    <m/>
    <n v="34"/>
    <m/>
    <m/>
    <m/>
    <m/>
    <m/>
    <m/>
    <s v="Follow up next year"/>
  </r>
  <r>
    <n v="132"/>
    <d v="2019-01-01T00:00:00"/>
    <n v="1"/>
    <x v="3"/>
    <s v="Tomasz Budzisz"/>
    <s v="Media Analyst Manager"/>
    <s v="Wonga Polska"/>
    <x v="10"/>
    <s v="Europe"/>
    <s v="Poland"/>
    <s v="Ramla's"/>
    <s v="No inmail sent"/>
    <x v="0"/>
    <d v="2021-01-20T00:00:00"/>
    <d v="2022-02-18T00:00:00"/>
    <n v="2"/>
    <m/>
    <n v="26"/>
    <m/>
    <m/>
    <s v="tomasz.budzisz@wonga.pl"/>
    <s v="reply.io"/>
    <m/>
    <d v="2020-09-30T00:00:00"/>
    <m/>
  </r>
  <r>
    <n v="133"/>
    <d v="2021-01-03T00:00:00"/>
    <n v="1"/>
    <x v="3"/>
    <s v="Birgit Konrad"/>
    <s v="CEO"/>
    <s v="Starcom "/>
    <x v="1"/>
    <s v="Europe"/>
    <s v="Germany"/>
    <s v="Ramla's"/>
    <s v="No inmail sent"/>
    <x v="0"/>
    <d v="2021-02-01T00:00:00"/>
    <m/>
    <n v="0"/>
    <m/>
    <m/>
    <s v="Negative"/>
    <m/>
    <s v="birgit.konrad@starcomww.com"/>
    <s v="hunter.io"/>
    <s v="Delivered"/>
    <d v="2020-09-30T00:00:00"/>
    <m/>
  </r>
  <r>
    <n v="134"/>
    <d v="2021-01-03T00:00:00"/>
    <n v="1"/>
    <x v="3"/>
    <s v="Uwe Scheid"/>
    <s v="Data &amp; Analytics Director"/>
    <s v="Mindshare"/>
    <x v="1"/>
    <s v="Europe"/>
    <m/>
    <s v="Ramla's"/>
    <s v="No inmail sent"/>
    <x v="0"/>
    <d v="2021-02-01T00:00:00"/>
    <d v="2021-07-15T00:00:00"/>
    <n v="7"/>
    <m/>
    <m/>
    <s v="Positive"/>
    <m/>
    <s v="uwe.scheid@mindshareworld.com"/>
    <s v="reply.io"/>
    <s v="Delivered"/>
    <d v="2020-09-30T00:00:00"/>
    <m/>
  </r>
  <r>
    <n v="135"/>
    <d v="2019-01-01T00:00:00"/>
    <n v="1"/>
    <x v="3"/>
    <s v="laurence POLSELLI"/>
    <s v="Data &amp; Consumer insight Manager"/>
    <s v="Havas Media"/>
    <x v="1"/>
    <s v="Europe"/>
    <s v="France"/>
    <s v="Ramla's"/>
    <s v="No inmail sent"/>
    <x v="0"/>
    <d v="2019-08-09T00:00:00"/>
    <d v="2022-02-10T00:00:00"/>
    <n v="2"/>
    <m/>
    <n v="34"/>
    <m/>
    <m/>
    <m/>
    <m/>
    <m/>
    <m/>
    <s v="Follow up next year"/>
  </r>
  <r>
    <n v="136"/>
    <d v="2019-01-01T00:00:00"/>
    <n v="1"/>
    <x v="3"/>
    <s v="Justina Sabiene"/>
    <s v="Data Science Manager"/>
    <s v="The very group"/>
    <x v="0"/>
    <s v="Europe"/>
    <s v="United Kingdom"/>
    <m/>
    <s v="No inmail sent"/>
    <x v="1"/>
    <m/>
    <d v="2021-02-24T00:00:00"/>
    <n v="2"/>
    <m/>
    <m/>
    <m/>
    <m/>
    <s v="justina.sabiene@theverygroup.com"/>
    <s v="reply.io"/>
    <s v="Delivered"/>
    <d v="2020-09-30T00:00:00"/>
    <m/>
  </r>
  <r>
    <n v="137"/>
    <d v="2019-01-01T00:00:00"/>
    <n v="1"/>
    <x v="3"/>
    <s v="James Olney"/>
    <s v="Head of Data and Analytics"/>
    <s v="Mediahub"/>
    <x v="1"/>
    <s v="Europe"/>
    <s v="United Kingdom"/>
    <s v="Ramla's"/>
    <s v="No inmail sent"/>
    <x v="0"/>
    <d v="2020-07-08T00:00:00"/>
    <d v="2022-02-10T00:00:00"/>
    <n v="2"/>
    <n v="2"/>
    <n v="34"/>
    <m/>
    <m/>
    <m/>
    <m/>
    <m/>
    <m/>
    <m/>
  </r>
  <r>
    <n v="138"/>
    <d v="2019-01-01T00:00:00"/>
    <n v="1"/>
    <x v="3"/>
    <s v="James Galpin"/>
    <s v="Lead Consultant, Media Effectiveness"/>
    <s v="MetrixLab"/>
    <x v="1"/>
    <s v="Europe"/>
    <s v="United Kingdom"/>
    <s v="Ramla's"/>
    <s v="No inmail sent"/>
    <x v="0"/>
    <d v="2019-08-09T00:00:00"/>
    <d v="2021-07-13T00:00:00"/>
    <n v="7"/>
    <m/>
    <n v="246"/>
    <s v="None"/>
    <m/>
    <m/>
    <m/>
    <m/>
    <m/>
    <s v="Relevant + sent webinar invitation"/>
  </r>
  <r>
    <n v="139"/>
    <d v="2019-01-01T00:00:00"/>
    <n v="1"/>
    <x v="3"/>
    <s v="Tom Goodchild"/>
    <s v="Director, Effectiveness"/>
    <s v="Fuse"/>
    <x v="1"/>
    <s v="Europe"/>
    <s v="United Kingdom"/>
    <m/>
    <s v="No inmail sent"/>
    <x v="0"/>
    <s v="*"/>
    <d v="2021-02-11T00:00:00"/>
    <n v="2"/>
    <m/>
    <n v="398"/>
    <s v="Negative"/>
    <m/>
    <m/>
    <m/>
    <m/>
    <m/>
    <s v="Not curretnly looking for any MMM tools"/>
  </r>
  <r>
    <n v="140"/>
    <d v="2019-01-01T00:00:00"/>
    <n v="1"/>
    <x v="3"/>
    <s v="Oliver Schlösser"/>
    <s v="Group Head Business Analytics &amp; Consulting"/>
    <s v="Plan.Net"/>
    <x v="1"/>
    <s v="Europe"/>
    <s v="Germany"/>
    <s v="Ramla's"/>
    <s v="No inmail sent"/>
    <x v="0"/>
    <d v="2019-08-09T00:00:00"/>
    <d v="2021-07-26T00:00:00"/>
    <n v="7"/>
    <m/>
    <n v="233"/>
    <s v="Positive"/>
    <m/>
    <m/>
    <m/>
    <m/>
    <m/>
    <s v="Follow up next year"/>
  </r>
  <r>
    <n v="141"/>
    <d v="2019-01-01T00:00:00"/>
    <n v="1"/>
    <x v="3"/>
    <s v="Lucie H. Krennwallner"/>
    <s v="Senior Data Scientist"/>
    <s v="Plan.Net"/>
    <x v="1"/>
    <s v="Europe"/>
    <s v="Germany"/>
    <s v="Ramla's"/>
    <s v="No inmail sent"/>
    <x v="0"/>
    <d v="2021-01-21T00:00:00"/>
    <d v="2021-08-31T00:00:00"/>
    <n v="8"/>
    <m/>
    <n v="197"/>
    <s v="Irrelevant"/>
    <d v="2021-09-13T00:00:00"/>
    <m/>
    <m/>
    <m/>
    <m/>
    <s v="Irrelevant"/>
  </r>
  <r>
    <n v="142"/>
    <d v="2021-09-17T00:00:00"/>
    <m/>
    <x v="4"/>
    <s v="Timothy Letson"/>
    <s v="Senior Manager, Marketing Analytics"/>
    <s v="American Well"/>
    <x v="13"/>
    <s v="America"/>
    <s v="Boston  "/>
    <s v="Ramla's"/>
    <s v="No inmail sent"/>
    <x v="0"/>
    <d v="2021-09-27T00:00:00"/>
    <d v="2022-02-28T00:00:00"/>
    <m/>
    <m/>
    <m/>
    <m/>
    <m/>
    <m/>
    <m/>
    <m/>
    <m/>
    <m/>
  </r>
  <r>
    <n v="143"/>
    <d v="2019-01-01T00:00:00"/>
    <n v="1"/>
    <x v="3"/>
    <s v="Tomasz Sklodowski"/>
    <s v="Media Analyst "/>
    <s v="emetriq GmbH"/>
    <x v="1"/>
    <s v="Europe"/>
    <s v="Germany"/>
    <s v="Ramla's"/>
    <s v="No inmail sent"/>
    <x v="0"/>
    <d v="2019-08-09T00:00:00"/>
    <d v="2022-02-10T00:00:00"/>
    <n v="2"/>
    <m/>
    <n v="34"/>
    <m/>
    <m/>
    <m/>
    <m/>
    <m/>
    <m/>
    <s v="FS"/>
  </r>
  <r>
    <n v="144"/>
    <d v="2019-01-01T00:00:00"/>
    <n v="1"/>
    <x v="3"/>
    <s v="Tomi Härmä"/>
    <s v="Strategy Director"/>
    <s v="SEK"/>
    <x v="1"/>
    <s v="Europe"/>
    <s v="Finland"/>
    <m/>
    <s v="No inmail sent"/>
    <x v="0"/>
    <d v="2019-08-14T00:00:00"/>
    <d v="2021-02-23T00:00:00"/>
    <n v="2"/>
    <n v="1"/>
    <n v="386"/>
    <s v="Negative"/>
    <d v="2020-08-04T00:00:00"/>
    <m/>
    <m/>
    <m/>
    <m/>
    <s v="Not relevant"/>
  </r>
  <r>
    <n v="145"/>
    <d v="2019-01-01T00:00:00"/>
    <n v="1"/>
    <x v="3"/>
    <s v="Lennard Holleman"/>
    <s v="Sr. Media Marketing "/>
    <s v="Vodafone"/>
    <x v="16"/>
    <s v="Europe"/>
    <s v="Netherlands"/>
    <m/>
    <s v="No inmail sent"/>
    <x v="0"/>
    <s v="*"/>
    <d v="2021-01-21T00:00:00"/>
    <n v="1"/>
    <m/>
    <n v="419"/>
    <s v="Irrelevant"/>
    <m/>
    <m/>
    <m/>
    <m/>
    <m/>
    <s v="Irrelevant"/>
  </r>
  <r>
    <n v="146"/>
    <d v="2019-01-01T00:00:00"/>
    <n v="1"/>
    <x v="1"/>
    <s v="Ravi Dhakani"/>
    <s v="Chief Analytics Officer"/>
    <s v="Dubond Infotech"/>
    <x v="7"/>
    <s v="Asia"/>
    <s v="India"/>
    <m/>
    <s v="No inmail sent"/>
    <x v="0"/>
    <d v="2019-08-14T00:00:00"/>
    <d v="2019-08-14T00:00:00"/>
    <n v="8"/>
    <n v="1"/>
    <m/>
    <s v="Irrelevant"/>
    <d v="2019-08-19T00:00:00"/>
    <m/>
    <m/>
    <m/>
    <m/>
    <s v="Irrelevant + they use a saas tool for visulaisation "/>
  </r>
  <r>
    <n v="147"/>
    <d v="2019-01-01T00:00:00"/>
    <n v="1"/>
    <x v="3"/>
    <s v="Asghar Syed"/>
    <s v="Head of Digital"/>
    <s v="kkompany"/>
    <x v="1"/>
    <s v="Asia"/>
    <s v="UAE"/>
    <m/>
    <s v="No inmail sent"/>
    <x v="0"/>
    <d v="2019-08-19T00:00:00"/>
    <d v="2022-02-18T00:00:00"/>
    <n v="2"/>
    <m/>
    <n v="26"/>
    <m/>
    <m/>
    <m/>
    <m/>
    <m/>
    <m/>
    <s v="Follow up next year"/>
  </r>
  <r>
    <n v="148"/>
    <d v="2019-01-01T00:00:00"/>
    <n v="1"/>
    <x v="3"/>
    <s v="Rashmila Mazumdar"/>
    <m/>
    <s v="Johnson &amp; Johnson"/>
    <x v="3"/>
    <s v="Asia"/>
    <s v="India"/>
    <m/>
    <s v="No inmail sent"/>
    <x v="0"/>
    <s v="*"/>
    <d v="2022-02-18T00:00:00"/>
    <n v="2"/>
    <m/>
    <n v="26"/>
    <m/>
    <m/>
    <m/>
    <m/>
    <m/>
    <m/>
    <m/>
  </r>
  <r>
    <n v="149"/>
    <d v="2019-01-01T00:00:00"/>
    <n v="1"/>
    <x v="3"/>
    <s v="Ajit Sathianathan"/>
    <s v="Senior Director, Analytics"/>
    <s v="Expedia, Inc."/>
    <x v="7"/>
    <s v="Europe"/>
    <s v="United Kingdom"/>
    <m/>
    <s v="No inmail sent"/>
    <x v="0"/>
    <d v="2020-07-08T00:00:00"/>
    <d v="2021-02-24T00:00:00"/>
    <n v="2"/>
    <n v="1"/>
    <n v="385"/>
    <s v="Negative"/>
    <d v="2020-07-13T00:00:00"/>
    <m/>
    <m/>
    <m/>
    <m/>
    <s v="Relevant + want to cut costs + sent webinar invitation"/>
  </r>
  <r>
    <n v="150"/>
    <d v="2019-01-01T00:00:00"/>
    <n v="1"/>
    <x v="0"/>
    <s v="Neil Charles"/>
    <s v="Head of Data Exploration"/>
    <s v="MediaCom"/>
    <x v="1"/>
    <s v="Europe"/>
    <s v="United Kingdom"/>
    <m/>
    <s v="No inmail sent"/>
    <x v="2"/>
    <d v="2020-07-08T00:00:00"/>
    <d v="2020-10-06T00:00:00"/>
    <n v="10"/>
    <n v="2"/>
    <n v="526"/>
    <m/>
    <m/>
    <m/>
    <m/>
    <m/>
    <m/>
    <m/>
  </r>
  <r>
    <n v="151"/>
    <d v="2019-01-01T00:00:00"/>
    <n v="1"/>
    <x v="3"/>
    <s v="Reece White"/>
    <s v="Data and Insight Manager"/>
    <s v="AXA Investment"/>
    <x v="14"/>
    <s v="Europe"/>
    <s v="United Kingdom"/>
    <s v="Ramla's"/>
    <s v="No inmail sent"/>
    <x v="2"/>
    <d v="2019-09-03T00:00:00"/>
    <d v="2021-07-13T00:00:00"/>
    <n v="7"/>
    <n v="3"/>
    <n v="246"/>
    <m/>
    <m/>
    <m/>
    <m/>
    <m/>
    <m/>
    <m/>
  </r>
  <r>
    <n v="152"/>
    <d v="2019-01-01T00:00:00"/>
    <n v="1"/>
    <x v="3"/>
    <s v="Mark Henshall "/>
    <s v="Senior Manager, Marketing &amp; Insights, Analysis &amp; Reporting"/>
    <s v="British Gas"/>
    <x v="0"/>
    <s v="Europe"/>
    <s v="United Kingdom"/>
    <s v="Ramla's"/>
    <s v="No inmail sent"/>
    <x v="0"/>
    <d v="2019-09-03T00:00:00"/>
    <d v="2022-02-10T00:00:00"/>
    <n v="2"/>
    <m/>
    <n v="34"/>
    <m/>
    <m/>
    <m/>
    <m/>
    <m/>
    <m/>
    <s v="Follow up next year"/>
  </r>
  <r>
    <n v="153"/>
    <d v="2019-01-01T00:00:00"/>
    <n v="1"/>
    <x v="2"/>
    <s v="Ricky Watson"/>
    <s v="Senior manager"/>
    <s v="Lloyds Banking Group"/>
    <x v="15"/>
    <m/>
    <m/>
    <m/>
    <s v="No inmail sent"/>
    <x v="0"/>
    <d v="2017-01-07T00:00:00"/>
    <d v="2021-07-29T00:00:00"/>
    <n v="7"/>
    <m/>
    <n v="230"/>
    <s v="None"/>
    <m/>
    <m/>
    <m/>
    <m/>
    <m/>
    <s v="Relevant"/>
  </r>
  <r>
    <n v="154"/>
    <d v="2019-01-01T00:00:00"/>
    <n v="1"/>
    <x v="1"/>
    <s v="Billy Ryan"/>
    <s v="Head of Analytics"/>
    <s v="the7stars"/>
    <x v="1"/>
    <s v="Europe"/>
    <s v="United Kingdom"/>
    <m/>
    <s v="No inmail sent"/>
    <x v="0"/>
    <d v="2018-05-25T00:00:00"/>
    <d v="2020-06-24T00:00:00"/>
    <n v="6"/>
    <n v="1"/>
    <n v="630"/>
    <s v="Positive_FS"/>
    <d v="2020-07-20T00:00:00"/>
    <m/>
    <m/>
    <m/>
    <m/>
    <s v="Relevant + check freshsales"/>
  </r>
  <r>
    <n v="155"/>
    <d v="2019-01-01T00:00:00"/>
    <n v="1"/>
    <x v="2"/>
    <s v="Nicole Johnson"/>
    <s v="Marketing and Media Manager"/>
    <s v="self employed"/>
    <x v="15"/>
    <m/>
    <m/>
    <m/>
    <s v="No inmail sent"/>
    <x v="0"/>
    <d v="2019-09-06T00:00:00"/>
    <d v="2021-07-29T00:00:00"/>
    <n v="7"/>
    <m/>
    <n v="230"/>
    <s v="None"/>
    <m/>
    <m/>
    <m/>
    <m/>
    <m/>
    <s v="Relevant"/>
  </r>
  <r>
    <n v="156"/>
    <d v="2019-01-01T00:00:00"/>
    <n v="1"/>
    <x v="2"/>
    <s v="Viktoriya Peycheva"/>
    <s v="Consultant"/>
    <s v="Frontier Economics"/>
    <x v="15"/>
    <m/>
    <m/>
    <m/>
    <s v="No inmail sent"/>
    <x v="0"/>
    <d v="2019-09-06T00:00:00"/>
    <m/>
    <n v="0"/>
    <m/>
    <m/>
    <s v="Neutral"/>
    <m/>
    <m/>
    <m/>
    <m/>
    <m/>
    <s v="Said she will keep us mind if anything comes up"/>
  </r>
  <r>
    <n v="157"/>
    <d v="2019-01-01T00:00:00"/>
    <n v="1"/>
    <x v="3"/>
    <s v="Emily Hudson"/>
    <s v="Senior Growth Analyst"/>
    <s v="Bloom &amp; Wild"/>
    <x v="0"/>
    <s v="Europe"/>
    <s v="United Kingdom"/>
    <m/>
    <s v="No inmail sent"/>
    <x v="0"/>
    <s v="*"/>
    <d v="2022-02-11T00:00:00"/>
    <n v="2"/>
    <m/>
    <n v="33"/>
    <m/>
    <m/>
    <m/>
    <m/>
    <m/>
    <m/>
    <s v="Follow up next year"/>
  </r>
  <r>
    <n v="158"/>
    <d v="2019-01-01T00:00:00"/>
    <n v="1"/>
    <x v="1"/>
    <s v="Sinead Wiegert"/>
    <s v="Data Analyst"/>
    <s v="Bumble"/>
    <x v="7"/>
    <s v="Europe"/>
    <s v="United Kingdom"/>
    <m/>
    <s v="No inmail sent"/>
    <x v="0"/>
    <d v="2019-09-06T00:00:00"/>
    <d v="2019-09-06T00:00:00"/>
    <n v="9"/>
    <m/>
    <m/>
    <s v="Irrelevant"/>
    <d v="2019-09-06T00:00:00"/>
    <m/>
    <m/>
    <m/>
    <m/>
    <s v="Irrelevant"/>
  </r>
  <r>
    <n v="159"/>
    <d v="2019-01-01T00:00:00"/>
    <n v="1"/>
    <x v="2"/>
    <s v="Nick Sauerman"/>
    <s v="Marketing Analytics Manager"/>
    <s v=" Annalect"/>
    <x v="15"/>
    <m/>
    <m/>
    <m/>
    <s v="No inmail sent"/>
    <x v="0"/>
    <m/>
    <d v="2021-07-22T00:00:00"/>
    <n v="7"/>
    <m/>
    <n v="237"/>
    <s v="None"/>
    <m/>
    <m/>
    <m/>
    <m/>
    <m/>
    <s v="Follow up message sent"/>
  </r>
  <r>
    <n v="160"/>
    <d v="2019-01-01T00:00:00"/>
    <n v="1"/>
    <x v="3"/>
    <s v="Aiste Luksyte"/>
    <s v="Analytics Manager"/>
    <s v="Expedia Group"/>
    <x v="15"/>
    <m/>
    <m/>
    <m/>
    <s v="No inmail sent"/>
    <x v="0"/>
    <s v="*"/>
    <d v="2022-02-18T00:00:00"/>
    <n v="2"/>
    <m/>
    <n v="26"/>
    <m/>
    <m/>
    <m/>
    <m/>
    <m/>
    <m/>
    <s v="Follow up next year"/>
  </r>
  <r>
    <n v="161"/>
    <d v="2019-01-01T00:00:00"/>
    <n v="1"/>
    <x v="2"/>
    <s v="Prashant Kumar Jha"/>
    <s v="Data Scientist, Business Analytics"/>
    <s v="MiQ"/>
    <x v="15"/>
    <m/>
    <m/>
    <m/>
    <s v="No inmail sent"/>
    <x v="0"/>
    <s v="*"/>
    <m/>
    <n v="0"/>
    <m/>
    <m/>
    <m/>
    <m/>
    <m/>
    <m/>
    <m/>
    <m/>
    <s v="Relevant "/>
  </r>
  <r>
    <n v="162"/>
    <d v="2019-01-01T00:00:00"/>
    <n v="1"/>
    <x v="1"/>
    <s v="Ourania Chlampoutaki"/>
    <s v="Data Scientist"/>
    <s v="Cognity Consulting"/>
    <x v="2"/>
    <s v="Europe"/>
    <s v="Greece"/>
    <m/>
    <s v="No inmail sent"/>
    <x v="0"/>
    <d v="2019-09-06T00:00:00"/>
    <d v="2019-09-19T00:00:00"/>
    <n v="9"/>
    <n v="1"/>
    <m/>
    <s v="Negative"/>
    <d v="2019-09-19T00:00:00"/>
    <m/>
    <m/>
    <m/>
    <m/>
    <s v="Thought this was a job offer, only accepts opportunities in greece + ex-gain theory +  sent webinar invitation"/>
  </r>
  <r>
    <n v="163"/>
    <d v="2019-01-01T00:00:00"/>
    <n v="1"/>
    <x v="3"/>
    <s v="Terry Harding"/>
    <s v="Senior Data &amp; Analytics leader"/>
    <s v="Kindred Group plc"/>
    <x v="12"/>
    <s v="Europe"/>
    <s v="United Kingdom"/>
    <m/>
    <s v="No inmail sent"/>
    <x v="0"/>
    <d v="2020-07-08T00:00:00"/>
    <d v="2021-02-24T00:00:00"/>
    <n v="2"/>
    <n v="1"/>
    <n v="385"/>
    <s v="Negative"/>
    <d v="2020-07-17T00:00:00"/>
    <m/>
    <m/>
    <m/>
    <m/>
    <s v="Said it was not a priority + sent webinar invitation"/>
  </r>
  <r>
    <n v="164"/>
    <d v="2019-01-01T00:00:00"/>
    <n v="1"/>
    <x v="2"/>
    <s v="Paul Cobham"/>
    <s v="Campaign and data analyst"/>
    <s v="Zone"/>
    <x v="1"/>
    <s v="Europe"/>
    <s v="United Kingdom"/>
    <m/>
    <s v="No inmail sent"/>
    <x v="1"/>
    <m/>
    <m/>
    <n v="0"/>
    <m/>
    <m/>
    <m/>
    <m/>
    <s v="paul.cobham@zonedigital.com"/>
    <s v="reply.io"/>
    <s v="Delivered"/>
    <d v="2020-09-30T00:00:00"/>
    <m/>
  </r>
  <r>
    <n v="165"/>
    <d v="2019-01-01T00:00:00"/>
    <n v="1"/>
    <x v="0"/>
    <s v="Sophie wise"/>
    <s v="Marketing Performance Manager"/>
    <s v="Lloyds Banking Group"/>
    <x v="10"/>
    <s v="Europe"/>
    <s v="United Kingdom"/>
    <s v="Ramla's"/>
    <s v="No inmail sent"/>
    <x v="0"/>
    <d v="2020-07-08T00:00:00"/>
    <d v="2021-06-09T00:00:00"/>
    <n v="6"/>
    <n v="4"/>
    <n v="280"/>
    <m/>
    <m/>
    <m/>
    <m/>
    <m/>
    <m/>
    <m/>
  </r>
  <r>
    <n v="166"/>
    <d v="2021-01-03T00:00:00"/>
    <n v="1"/>
    <x v="3"/>
    <s v="Mads Flemming Bindseil"/>
    <s v="Senior Data Scientist"/>
    <s v="Business Science"/>
    <x v="1"/>
    <s v="Europe"/>
    <s v="Denmark"/>
    <s v="Ramla's"/>
    <s v="No inmail sent"/>
    <x v="1"/>
    <m/>
    <m/>
    <n v="0"/>
    <m/>
    <m/>
    <m/>
    <m/>
    <s v="mads.bindseil@business-science.dk"/>
    <s v="reply.io"/>
    <s v="Delivered"/>
    <d v="2020-10-01T00:00:00"/>
    <m/>
  </r>
  <r>
    <n v="167"/>
    <d v="2019-01-01T00:00:00"/>
    <n v="1"/>
    <x v="3"/>
    <s v="T Venkata Karthik"/>
    <s v="Principal Data Scientist"/>
    <s v="Jhonson &amp; Jhonson"/>
    <x v="3"/>
    <s v="Asia"/>
    <s v="India"/>
    <m/>
    <s v="No inmail sent"/>
    <x v="0"/>
    <d v="2019-09-16T00:00:00"/>
    <d v="2021-04-16T00:00:00"/>
    <n v="4"/>
    <n v="1"/>
    <n v="334"/>
    <s v="Neutral"/>
    <d v="2019-10-14T00:00:00"/>
    <m/>
    <m/>
    <m/>
    <m/>
    <s v="Not relevant"/>
  </r>
  <r>
    <n v="168"/>
    <d v="2019-01-01T00:00:00"/>
    <n v="1"/>
    <x v="1"/>
    <s v="Danfeng Li"/>
    <s v="Venture Partner"/>
    <s v="Tendence Captial"/>
    <x v="10"/>
    <s v="America"/>
    <s v="California"/>
    <m/>
    <s v="No inmail sent"/>
    <x v="0"/>
    <d v="2019-08-20T00:00:00"/>
    <m/>
    <n v="0"/>
    <m/>
    <n v="44636"/>
    <s v="Negative"/>
    <m/>
    <m/>
    <m/>
    <m/>
    <m/>
    <s v="He left Alibab( 2weeks ago) and will be in china in 1 or two weeks + Not Relevant"/>
  </r>
  <r>
    <n v="169"/>
    <d v="2019-01-01T00:00:00"/>
    <n v="1"/>
    <x v="1"/>
    <s v="Rachida Murray"/>
    <s v="National Head of Performance"/>
    <s v="Spark Foundry"/>
    <x v="1"/>
    <s v="Australia"/>
    <s v="Australia"/>
    <m/>
    <s v="No inmail sent"/>
    <x v="0"/>
    <m/>
    <m/>
    <n v="0"/>
    <m/>
    <n v="44636"/>
    <s v="None"/>
    <m/>
    <m/>
    <m/>
    <m/>
    <m/>
    <s v="Already a client"/>
  </r>
  <r>
    <n v="170"/>
    <d v="2019-01-01T00:00:00"/>
    <n v="1"/>
    <x v="2"/>
    <s v="Samantha Lee-Uusitupa"/>
    <s v="Sales and Marketing"/>
    <s v="Nissan Nordic Europe"/>
    <x v="8"/>
    <s v="Europe"/>
    <s v="Finland"/>
    <m/>
    <s v="No inmail sent"/>
    <x v="0"/>
    <d v="2019-09-09T00:00:00"/>
    <d v="2021-04-20T00:00:00"/>
    <n v="4"/>
    <m/>
    <n v="330"/>
    <s v="Neutral"/>
    <d v="2020-09-02T00:00:00"/>
    <m/>
    <m/>
    <m/>
    <m/>
    <s v="competitor"/>
  </r>
  <r>
    <n v="171"/>
    <d v="2019-01-01T00:00:00"/>
    <n v="1"/>
    <x v="3"/>
    <s v="Lee Risk"/>
    <s v="Director"/>
    <s v="GfK"/>
    <x v="7"/>
    <s v="Asia"/>
    <s v="Singapore"/>
    <m/>
    <s v="No inmail sent"/>
    <x v="0"/>
    <d v="2019-08-21T00:00:00"/>
    <d v="2021-07-19T00:00:00"/>
    <n v="7"/>
    <n v="2"/>
    <n v="240"/>
    <s v="None"/>
    <m/>
    <m/>
    <m/>
    <m/>
    <m/>
    <s v="Not relevant"/>
  </r>
  <r>
    <n v="172"/>
    <d v="2019-01-01T00:00:00"/>
    <n v="1"/>
    <x v="2"/>
    <s v="Dermot O'Sullivan"/>
    <s v="Head of Media Measurement"/>
    <s v="Betfair"/>
    <x v="7"/>
    <s v="Europe"/>
    <s v="Ireland"/>
    <m/>
    <s v="No inmail sent"/>
    <x v="0"/>
    <d v="2020-07-08T00:00:00"/>
    <d v="2021-04-20T00:00:00"/>
    <n v="4"/>
    <n v="1"/>
    <n v="330"/>
    <s v="Neutral"/>
    <d v="2020-07-09T00:00:00"/>
    <s v="dermot.osullivan@betfair.com"/>
    <s v="salesQL"/>
    <s v="Delivered"/>
    <d v="2020-09-30T00:00:00"/>
    <s v="Not the right person but will refer us "/>
  </r>
  <r>
    <n v="173"/>
    <d v="2019-01-01T00:00:00"/>
    <n v="1"/>
    <x v="2"/>
    <s v="Tom Harper"/>
    <s v="Director - Annalect "/>
    <s v="OmniCom Media Group"/>
    <x v="1"/>
    <s v="Europe"/>
    <s v="Ireland"/>
    <s v="Ramla's"/>
    <s v="No inmail sent"/>
    <x v="0"/>
    <s v="*"/>
    <d v="2022-01-13T00:00:00"/>
    <n v="1"/>
    <m/>
    <n v="62"/>
    <m/>
    <m/>
    <m/>
    <m/>
    <m/>
    <m/>
    <m/>
  </r>
  <r>
    <n v="174"/>
    <d v="2019-01-01T00:00:00"/>
    <n v="1"/>
    <x v="3"/>
    <s v="Simran Behl"/>
    <s v="Senior Data Scientist"/>
    <s v="Commonwealth Bank"/>
    <x v="10"/>
    <s v="Europe"/>
    <s v="Sweden"/>
    <s v="Ramla's"/>
    <s v="No inmail sent"/>
    <x v="0"/>
    <d v="2019-08-23T00:00:00"/>
    <d v="2021-09-30T00:00:00"/>
    <n v="9"/>
    <m/>
    <n v="167"/>
    <s v="Negative"/>
    <d v="2021-10-26T00:00:00"/>
    <m/>
    <m/>
    <m/>
    <m/>
    <s v="Follow up next year"/>
  </r>
  <r>
    <n v="175"/>
    <d v="2019-01-01T00:00:00"/>
    <n v="1"/>
    <x v="1"/>
    <s v="Samuel Shamiri"/>
    <s v="Data Scientists/Spark Developper"/>
    <s v="Contractor"/>
    <x v="7"/>
    <s v="Australia"/>
    <s v="Australia"/>
    <m/>
    <s v="No inmail sent"/>
    <x v="0"/>
    <d v="2019-08-21T00:00:00"/>
    <d v="2019-10-01T00:00:00"/>
    <n v="10"/>
    <n v="1"/>
    <m/>
    <s v="Irrelevant"/>
    <d v="2019-02-10T00:00:00"/>
    <m/>
    <m/>
    <m/>
    <m/>
    <s v="Irrelevant"/>
  </r>
  <r>
    <n v="176"/>
    <d v="2019-01-01T00:00:00"/>
    <n v="1"/>
    <x v="0"/>
    <s v="Andrew Lyons"/>
    <s v="Analytics Team Lead"/>
    <s v="Wunderman Thompson"/>
    <x v="15"/>
    <s v="Europe"/>
    <m/>
    <m/>
    <s v="No inmail sent"/>
    <x v="0"/>
    <d v="2020-01-20T00:00:00"/>
    <d v="2020-10-06T00:00:00"/>
    <n v="10"/>
    <n v="2"/>
    <n v="526"/>
    <s v="Negative"/>
    <d v="2020-10-08T00:00:00"/>
    <m/>
    <m/>
    <m/>
    <m/>
    <m/>
  </r>
  <r>
    <n v="177"/>
    <d v="2019-01-01T00:00:00"/>
    <n v="1"/>
    <x v="3"/>
    <s v="Shane Teehan"/>
    <s v="Director"/>
    <s v="Xpanse Analytics"/>
    <x v="1"/>
    <s v="Europe"/>
    <s v="Ireland"/>
    <s v="Ramla's"/>
    <s v="No inmail sent"/>
    <x v="0"/>
    <d v="2019-08-21T00:00:00"/>
    <d v="2022-02-10T00:00:00"/>
    <n v="2"/>
    <m/>
    <n v="34"/>
    <m/>
    <m/>
    <m/>
    <m/>
    <m/>
    <m/>
    <s v="Follow up next year"/>
  </r>
  <r>
    <n v="178"/>
    <d v="2019-01-01T00:00:00"/>
    <n v="1"/>
    <x v="3"/>
    <s v="Stephen Lee"/>
    <s v="Statistician"/>
    <s v="CSO"/>
    <x v="5"/>
    <s v="Europe"/>
    <s v="Ireland"/>
    <m/>
    <s v="No inmail sent"/>
    <x v="0"/>
    <s v="*"/>
    <d v="2021-02-11T00:00:00"/>
    <n v="2"/>
    <m/>
    <n v="398"/>
    <s v="Negative"/>
    <m/>
    <m/>
    <m/>
    <m/>
    <m/>
    <s v="Thought this was a job offer, likes his position"/>
  </r>
  <r>
    <n v="179"/>
    <d v="2019-01-01T00:00:00"/>
    <n v="1"/>
    <x v="3"/>
    <s v="Suzanne Chong"/>
    <s v="Valuation &amp; Modelling Specialist"/>
    <s v="EY"/>
    <x v="5"/>
    <s v="Asia"/>
    <s v="Singapore"/>
    <m/>
    <s v="No inmail sent"/>
    <x v="0"/>
    <s v="*"/>
    <d v="2022-02-18T00:00:00"/>
    <n v="2"/>
    <m/>
    <n v="26"/>
    <m/>
    <m/>
    <m/>
    <m/>
    <m/>
    <m/>
    <m/>
  </r>
  <r>
    <n v="180"/>
    <d v="2019-01-01T00:00:00"/>
    <n v="1"/>
    <x v="3"/>
    <s v="Pádraig (Paddy) Flynn"/>
    <s v="Leader, Global Growth Intelligence Unit"/>
    <s v="MediaCom"/>
    <x v="1"/>
    <s v="Europe"/>
    <s v="United Kingdom"/>
    <m/>
    <s v="No inmail sent"/>
    <x v="0"/>
    <d v="2020-07-08T00:00:00"/>
    <d v="2021-02-11T00:00:00"/>
    <n v="2"/>
    <m/>
    <n v="398"/>
    <s v="Negative"/>
    <d v="2020-07-09T00:00:00"/>
    <m/>
    <m/>
    <m/>
    <m/>
    <m/>
  </r>
  <r>
    <n v="181"/>
    <d v="2021-09-17T00:00:00"/>
    <m/>
    <x v="4"/>
    <s v="Zuhaib Hussain"/>
    <s v="Marketing analytics manager"/>
    <s v="Amazon"/>
    <x v="0"/>
    <s v="Europe"/>
    <s v=" Slough"/>
    <s v="Personal"/>
    <s v="No inmail sent"/>
    <x v="0"/>
    <d v="2021-09-20T00:00:00"/>
    <d v="2021-11-08T00:00:00"/>
    <m/>
    <m/>
    <m/>
    <m/>
    <m/>
    <m/>
    <m/>
    <m/>
    <m/>
    <m/>
  </r>
  <r>
    <n v="182"/>
    <d v="2019-01-01T00:00:00"/>
    <n v="1"/>
    <x v="2"/>
    <s v="Benjamin Boh"/>
    <s v="General Manager | McDonald's Singapore | Hanbaobao Pte Ltd"/>
    <s v="McDonald's"/>
    <x v="0"/>
    <s v="Asia"/>
    <s v="Singapore"/>
    <m/>
    <s v="No inmail sent"/>
    <x v="1"/>
    <m/>
    <m/>
    <n v="0"/>
    <m/>
    <m/>
    <m/>
    <m/>
    <s v="benjamin@mcdonalds.com"/>
    <s v="salesQL"/>
    <s v="Delivered"/>
    <d v="2020-09-30T00:00:00"/>
    <m/>
  </r>
  <r>
    <n v="183"/>
    <d v="2019-01-01T00:00:00"/>
    <n v="1"/>
    <x v="1"/>
    <s v="David Homan"/>
    <s v="Managing Director"/>
    <s v="Value Science"/>
    <x v="2"/>
    <s v="Europe"/>
    <s v="Ireland"/>
    <m/>
    <s v="No inmail sent"/>
    <x v="0"/>
    <d v="2019-08-21T00:00:00"/>
    <m/>
    <n v="0"/>
    <m/>
    <n v="44636"/>
    <s v="Positive"/>
    <d v="2019-08-21T00:00:00"/>
    <m/>
    <m/>
    <m/>
    <m/>
    <s v="Converted lead"/>
  </r>
  <r>
    <n v="184"/>
    <d v="2019-01-01T00:00:00"/>
    <n v="1"/>
    <x v="3"/>
    <s v="Brent Collyer"/>
    <s v="Head of Intelligence"/>
    <s v="Pickles Auctions"/>
    <x v="8"/>
    <s v="Australia"/>
    <s v="New Zealand"/>
    <m/>
    <s v="No inmail sent"/>
    <x v="0"/>
    <s v="*"/>
    <d v="2021-02-11T00:00:00"/>
    <n v="2"/>
    <m/>
    <n v="398"/>
    <s v="Negative"/>
    <m/>
    <m/>
    <m/>
    <m/>
    <m/>
    <s v="Not looking for support in MMM"/>
  </r>
  <r>
    <n v="185"/>
    <d v="2019-01-01T00:00:00"/>
    <n v="1"/>
    <x v="3"/>
    <s v="Bastian Dinter"/>
    <s v="Practice Leader Data-Driven Marketing"/>
    <s v="Serviceplan Consulting Group"/>
    <x v="2"/>
    <s v="Europe"/>
    <s v="Germany"/>
    <s v="Ramla's"/>
    <s v="No inmail sent"/>
    <x v="0"/>
    <d v="2019-08-22T00:00:00"/>
    <d v="2022-02-10T00:00:00"/>
    <n v="2"/>
    <m/>
    <n v="34"/>
    <m/>
    <m/>
    <m/>
    <m/>
    <m/>
    <m/>
    <s v="Follow up next year"/>
  </r>
  <r>
    <n v="186"/>
    <d v="2019-01-01T00:00:00"/>
    <n v="1"/>
    <x v="3"/>
    <s v="Natalie Holzapfel"/>
    <s v="exec. Business Director Commerical"/>
    <s v="Publicis Media GmbH"/>
    <x v="1"/>
    <s v="Europe"/>
    <s v="Germany"/>
    <s v="Ramla's"/>
    <s v="No inmail sent"/>
    <x v="0"/>
    <s v="Do not msg"/>
    <m/>
    <n v="0"/>
    <m/>
    <m/>
    <s v="Negative"/>
    <d v="2021-07-19T00:00:00"/>
    <s v="natalie.holzapfel@publicisgroupe.com"/>
    <s v="salesQL"/>
    <s v="Delivered"/>
    <d v="2020-09-30T00:00:00"/>
    <m/>
  </r>
  <r>
    <n v="187"/>
    <d v="2021-01-20T00:00:00"/>
    <n v="1"/>
    <x v="3"/>
    <s v="David Teague"/>
    <s v="Portfolio Head : Data Analysis and Products"/>
    <s v="BBC"/>
    <x v="15"/>
    <m/>
    <m/>
    <s v="Ramla's"/>
    <s v="No inmail sent"/>
    <x v="3"/>
    <m/>
    <m/>
    <n v="0"/>
    <m/>
    <m/>
    <m/>
    <m/>
    <s v="david.teague@bbc.co.uk"/>
    <s v="reply.io"/>
    <s v="Delivered"/>
    <d v="2020-10-01T00:00:00"/>
    <m/>
  </r>
  <r>
    <n v="188"/>
    <d v="2021-11-01T00:00:00"/>
    <n v="11"/>
    <x v="2"/>
    <s v="Caleb Yip"/>
    <s v="Head of Strategic Insights &amp; Analytics, Mannings"/>
    <s v="Dairy Farm Group "/>
    <x v="3"/>
    <m/>
    <m/>
    <s v="Ramla's"/>
    <s v="No inmail sent"/>
    <x v="1"/>
    <m/>
    <m/>
    <n v="0"/>
    <m/>
    <m/>
    <m/>
    <m/>
    <m/>
    <m/>
    <m/>
    <m/>
    <m/>
  </r>
  <r>
    <n v="189"/>
    <d v="2021-01-20T00:00:00"/>
    <n v="1"/>
    <x v="3"/>
    <s v="Megna Murali"/>
    <s v="Manager Marketing Analytics and Insights"/>
    <s v="Woolworths Supermarkets"/>
    <x v="0"/>
    <m/>
    <m/>
    <s v="Ramla's"/>
    <s v="No inmail sent"/>
    <x v="3"/>
    <m/>
    <m/>
    <n v="0"/>
    <m/>
    <m/>
    <m/>
    <m/>
    <m/>
    <m/>
    <m/>
    <m/>
    <m/>
  </r>
  <r>
    <n v="190"/>
    <d v="2019-01-01T00:00:00"/>
    <n v="1"/>
    <x v="0"/>
    <s v="Aline Scaultz"/>
    <s v="Business partner"/>
    <s v="Initiative (IPG)"/>
    <x v="1"/>
    <s v="Europe"/>
    <m/>
    <s v="Ramla's"/>
    <s v="No inmail sent"/>
    <x v="0"/>
    <d v="2020-07-08T00:00:00"/>
    <d v="2021-06-09T00:00:00"/>
    <n v="6"/>
    <n v="4"/>
    <n v="280"/>
    <m/>
    <m/>
    <m/>
    <m/>
    <m/>
    <m/>
    <m/>
  </r>
  <r>
    <n v="191"/>
    <d v="2021-09-17T00:00:00"/>
    <m/>
    <x v="4"/>
    <s v="Shamsa Jafri"/>
    <s v="Global Head of Data &amp; Analytics"/>
    <s v="Abercrombie &amp; Fitch Co."/>
    <x v="0"/>
    <s v="America"/>
    <s v="Chicago"/>
    <s v="Ramla's"/>
    <s v="No inmail sent"/>
    <x v="0"/>
    <d v="2021-10-01T00:00:00"/>
    <d v="2022-02-28T00:00:00"/>
    <m/>
    <m/>
    <m/>
    <m/>
    <m/>
    <m/>
    <m/>
    <m/>
    <m/>
    <m/>
  </r>
  <r>
    <n v="192"/>
    <d v="2021-09-17T00:00:00"/>
    <m/>
    <x v="4"/>
    <s v="Sowjanya R."/>
    <s v="Senior Manager, Analytics &amp; Data Science"/>
    <s v=" Merkle"/>
    <x v="2"/>
    <s v="America"/>
    <s v="New York"/>
    <s v="Personal"/>
    <s v="No inmail sent"/>
    <x v="1"/>
    <m/>
    <m/>
    <m/>
    <m/>
    <m/>
    <m/>
    <m/>
    <m/>
    <m/>
    <m/>
    <m/>
    <m/>
  </r>
  <r>
    <n v="193"/>
    <d v="2019-01-01T00:00:00"/>
    <n v="1"/>
    <x v="3"/>
    <s v="JeongMin Kwon"/>
    <m/>
    <s v="ODK Media"/>
    <x v="15"/>
    <m/>
    <m/>
    <m/>
    <s v="No inmail sent"/>
    <x v="1"/>
    <m/>
    <m/>
    <n v="0"/>
    <m/>
    <m/>
    <m/>
    <m/>
    <m/>
    <m/>
    <m/>
    <m/>
    <m/>
  </r>
  <r>
    <n v="194"/>
    <d v="2019-01-01T00:00:00"/>
    <n v="1"/>
    <x v="3"/>
    <s v="Hyunna Cha"/>
    <s v="Data Scientist, Partner"/>
    <s v="Starbucks Korea"/>
    <x v="3"/>
    <s v="Asia"/>
    <s v="Asia"/>
    <m/>
    <s v="No inmail sent"/>
    <x v="0"/>
    <s v="*"/>
    <d v="2022-02-18T00:00:00"/>
    <n v="2"/>
    <m/>
    <n v="26"/>
    <m/>
    <m/>
    <m/>
    <m/>
    <m/>
    <m/>
    <s v="Follow up next year"/>
  </r>
  <r>
    <n v="195"/>
    <d v="2019-01-01T00:00:00"/>
    <n v="1"/>
    <x v="3"/>
    <s v="Ash Nair"/>
    <s v="Chief Data and Analytics Officer"/>
    <s v="QBE Insurance"/>
    <x v="14"/>
    <s v="Australia"/>
    <s v="Australia"/>
    <m/>
    <s v="No inmail sent"/>
    <x v="1"/>
    <m/>
    <m/>
    <n v="0"/>
    <m/>
    <m/>
    <m/>
    <m/>
    <s v="ash.nair@qbe.com"/>
    <s v="salesQL"/>
    <s v="Bounced"/>
    <d v="2020-09-30T00:00:00"/>
    <m/>
  </r>
  <r>
    <n v="196"/>
    <d v="2019-01-01T00:00:00"/>
    <n v="1"/>
    <x v="3"/>
    <s v="Tommi Grønkjær Christiansen"/>
    <s v="Global Insights Manager, Advanced Analytics"/>
    <s v=" Coloplast"/>
    <x v="13"/>
    <s v="Europe"/>
    <m/>
    <s v="Ramla's"/>
    <s v="No inmail sent"/>
    <x v="0"/>
    <d v="2019-08-28T00:00:00"/>
    <d v="2021-07-19T00:00:00"/>
    <n v="7"/>
    <n v="1"/>
    <n v="240"/>
    <s v="None"/>
    <m/>
    <m/>
    <m/>
    <m/>
    <m/>
    <s v="HIGHLY QUALIFIED + CHASE + sent webinar invitation"/>
  </r>
  <r>
    <n v="197"/>
    <d v="2019-01-01T00:00:00"/>
    <n v="1"/>
    <x v="1"/>
    <s v="Jean Ortiz Perez"/>
    <s v="Head of Data &amp; Analytics"/>
    <s v="Collinson"/>
    <x v="3"/>
    <s v="Europe"/>
    <m/>
    <m/>
    <s v="No inmail sent"/>
    <x v="0"/>
    <d v="2019-08-30T00:00:00"/>
    <m/>
    <n v="0"/>
    <m/>
    <n v="44636"/>
    <s v="Irrelevant"/>
    <m/>
    <m/>
    <m/>
    <m/>
    <m/>
    <s v="Irrelevant"/>
  </r>
  <r>
    <n v="198"/>
    <d v="2019-01-01T00:00:00"/>
    <n v="1"/>
    <x v="1"/>
    <s v="Nicholas Dykes"/>
    <s v="Business Analytics"/>
    <s v="iTech media"/>
    <x v="7"/>
    <s v="Europe"/>
    <m/>
    <m/>
    <s v="No inmail sent"/>
    <x v="0"/>
    <d v="2019-08-30T00:00:00"/>
    <m/>
    <n v="0"/>
    <m/>
    <n v="44636"/>
    <s v="Irrelevant"/>
    <d v="2019-08-30T00:00:00"/>
    <m/>
    <m/>
    <m/>
    <m/>
    <s v="Irrelevant"/>
  </r>
  <r>
    <n v="199"/>
    <d v="2019-01-01T00:00:00"/>
    <n v="1"/>
    <x v="3"/>
    <s v="Sabino Petruccelli"/>
    <m/>
    <s v="Arcadia Group Ltd"/>
    <x v="15"/>
    <m/>
    <m/>
    <m/>
    <s v="No inmail sent"/>
    <x v="1"/>
    <m/>
    <m/>
    <n v="0"/>
    <m/>
    <m/>
    <m/>
    <m/>
    <m/>
    <m/>
    <m/>
    <m/>
    <m/>
  </r>
  <r>
    <n v="200"/>
    <d v="2019-01-01T00:00:00"/>
    <n v="1"/>
    <x v="0"/>
    <s v="Helen Scullion"/>
    <s v="Consultant"/>
    <s v="Powered By Data Ltd"/>
    <x v="2"/>
    <s v="Europe"/>
    <m/>
    <m/>
    <s v="No inmail sent"/>
    <x v="0"/>
    <d v="2020-07-08T00:00:00"/>
    <d v="2021-03-18T00:00:00"/>
    <n v="3"/>
    <n v="2"/>
    <n v="363"/>
    <m/>
    <m/>
    <m/>
    <m/>
    <m/>
    <m/>
    <m/>
  </r>
  <r>
    <n v="201"/>
    <d v="2019-01-01T00:00:00"/>
    <n v="1"/>
    <x v="3"/>
    <s v="Ashley Templeton-Browne"/>
    <s v="Director"/>
    <s v="DDL"/>
    <x v="5"/>
    <s v="Europe"/>
    <m/>
    <s v="Ramla's"/>
    <s v="No inmail sent"/>
    <x v="0"/>
    <d v="2021-02-19T00:00:00"/>
    <d v="2022-02-18T00:00:00"/>
    <n v="2"/>
    <m/>
    <m/>
    <m/>
    <m/>
    <s v="ashley.templeton-browne@dentsuaegis.com"/>
    <s v="reply.io"/>
    <s v="Delivered"/>
    <d v="2020-10-01T00:00:00"/>
    <m/>
  </r>
  <r>
    <n v="202"/>
    <d v="2019-01-01T00:00:00"/>
    <n v="1"/>
    <x v="3"/>
    <s v="John D'Arcy"/>
    <s v="Managing Partner, Data Analytics "/>
    <s v="GTB"/>
    <x v="1"/>
    <s v="Europe"/>
    <m/>
    <s v="Ramla's"/>
    <s v="No inmail sent"/>
    <x v="0"/>
    <s v="*"/>
    <d v="2022-02-10T00:00:00"/>
    <n v="2"/>
    <m/>
    <n v="34"/>
    <m/>
    <m/>
    <m/>
    <m/>
    <m/>
    <m/>
    <s v="Follow up next year"/>
  </r>
  <r>
    <n v="203"/>
    <d v="2019-01-01T00:00:00"/>
    <n v="1"/>
    <x v="3"/>
    <s v="Ian Bjorkdal"/>
    <s v="Global Marketing Director"/>
    <s v="Hedvig"/>
    <x v="10"/>
    <s v="Europe"/>
    <m/>
    <s v="Ramla's"/>
    <s v="No inmail sent"/>
    <x v="0"/>
    <s v="*"/>
    <d v="2022-02-10T00:00:00"/>
    <n v="2"/>
    <m/>
    <n v="34"/>
    <m/>
    <m/>
    <m/>
    <m/>
    <m/>
    <m/>
    <s v="Follow up next year"/>
  </r>
  <r>
    <n v="204"/>
    <d v="2019-01-01T00:00:00"/>
    <n v="1"/>
    <x v="3"/>
    <s v="Rikard Lindholm"/>
    <s v="Marketing Scientist. Expert in datadriven marketing"/>
    <s v="Semantiko"/>
    <x v="1"/>
    <s v="Europe"/>
    <m/>
    <s v="Ramla's"/>
    <s v="No inmail sent"/>
    <x v="0"/>
    <s v="*"/>
    <d v="2022-02-10T00:00:00"/>
    <n v="2"/>
    <m/>
    <n v="34"/>
    <m/>
    <m/>
    <m/>
    <m/>
    <m/>
    <m/>
    <s v="Follow up next year"/>
  </r>
  <r>
    <n v="205"/>
    <d v="2019-01-01T00:00:00"/>
    <n v="1"/>
    <x v="1"/>
    <s v="Cédric Ménard"/>
    <s v="Head of Marketing"/>
    <s v="ELLOS Groupe"/>
    <x v="0"/>
    <s v="Europe"/>
    <m/>
    <m/>
    <s v="No inmail sent"/>
    <x v="0"/>
    <d v="2019-09-03T00:00:00"/>
    <d v="2020-06-24T00:00:00"/>
    <n v="6"/>
    <n v="1"/>
    <n v="630"/>
    <s v="Positive"/>
    <d v="2019-09-04T00:00:00"/>
    <m/>
    <m/>
    <m/>
    <m/>
    <s v="Connected via email"/>
  </r>
  <r>
    <n v="206"/>
    <d v="2019-01-01T00:00:00"/>
    <n v="1"/>
    <x v="3"/>
    <s v="Marko Merisavo"/>
    <s v="Digital Analytics Manager"/>
    <s v="Aktia"/>
    <x v="5"/>
    <s v="Europe"/>
    <m/>
    <s v="Ramla's"/>
    <s v="No inmail sent"/>
    <x v="0"/>
    <s v="*"/>
    <d v="2022-02-10T00:00:00"/>
    <n v="2"/>
    <m/>
    <n v="34"/>
    <m/>
    <m/>
    <m/>
    <m/>
    <m/>
    <m/>
    <s v="Follow up next year"/>
  </r>
  <r>
    <n v="207"/>
    <d v="2019-01-01T00:00:00"/>
    <n v="1"/>
    <x v="3"/>
    <s v="Matilda Jansson"/>
    <s v="CEO &amp; Partner"/>
    <s v=" Precis Digital"/>
    <x v="1"/>
    <m/>
    <m/>
    <m/>
    <s v="No inmail sent"/>
    <x v="0"/>
    <s v="*"/>
    <d v="2022-02-18T00:00:00"/>
    <n v="2"/>
    <m/>
    <n v="26"/>
    <m/>
    <m/>
    <m/>
    <m/>
    <m/>
    <m/>
    <s v="Follow up next year"/>
  </r>
  <r>
    <n v="208"/>
    <d v="2019-01-01T00:00:00"/>
    <n v="1"/>
    <x v="3"/>
    <s v="Johan Kvist"/>
    <s v="Marketing Science Lead, Nordics"/>
    <s v="Facebook"/>
    <x v="7"/>
    <s v="Europe"/>
    <s v="Sweden"/>
    <s v="Ramla's"/>
    <s v="No inmail sent"/>
    <x v="1"/>
    <m/>
    <m/>
    <n v="0"/>
    <m/>
    <m/>
    <m/>
    <m/>
    <s v="johankvist@fb.com"/>
    <s v="hunter.io"/>
    <s v="Delivered"/>
    <d v="2020-10-01T00:00:00"/>
    <m/>
  </r>
  <r>
    <n v="209"/>
    <d v="2019-01-01T00:00:00"/>
    <n v="1"/>
    <x v="1"/>
    <s v="Gaurav Mehendiratta"/>
    <s v="Data Science Manager"/>
    <s v="Tetra Pak"/>
    <x v="3"/>
    <s v="Europe"/>
    <m/>
    <m/>
    <s v="No inmail sent"/>
    <x v="0"/>
    <d v="2019-08-30T00:00:00"/>
    <d v="2020-07-16T00:00:00"/>
    <n v="7"/>
    <n v="2"/>
    <n v="608"/>
    <s v="Positive_FS"/>
    <d v="2019-08-30T00:00:00"/>
    <m/>
    <m/>
    <m/>
    <m/>
    <s v="scheduled a call but we missed it, changed companies from spotify to kindred to becoming independent + sent webinar invitation"/>
  </r>
  <r>
    <n v="210"/>
    <d v="2019-01-01T00:00:00"/>
    <n v="1"/>
    <x v="3"/>
    <s v="Laura Kannisto"/>
    <s v="Senior Consultant"/>
    <s v="Hopkins Oy"/>
    <x v="1"/>
    <s v="Europe"/>
    <m/>
    <m/>
    <s v="No inmail sent"/>
    <x v="3"/>
    <m/>
    <m/>
    <n v="0"/>
    <m/>
    <m/>
    <m/>
    <m/>
    <s v="laura.kannisto@hopkins.fi"/>
    <s v="reply.io"/>
    <s v="Delivered"/>
    <d v="2020-10-01T00:00:00"/>
    <m/>
  </r>
  <r>
    <n v="211"/>
    <d v="2019-01-01T00:00:00"/>
    <n v="1"/>
    <x v="3"/>
    <s v="David Simon Rindelöv"/>
    <s v="Head of Annalect"/>
    <s v="Annalect"/>
    <x v="1"/>
    <s v="Europe"/>
    <s v="Sweden"/>
    <s v="Ramla's"/>
    <s v="No inmail sent"/>
    <x v="1"/>
    <m/>
    <m/>
    <n v="0"/>
    <m/>
    <m/>
    <m/>
    <m/>
    <s v="david.rindelov@annalect.com"/>
    <s v="reply.io"/>
    <s v="Delivered"/>
    <d v="2020-10-01T00:00:00"/>
    <m/>
  </r>
  <r>
    <n v="212"/>
    <d v="2019-01-01T00:00:00"/>
    <n v="1"/>
    <x v="1"/>
    <s v="Patrick Stiebinger"/>
    <s v="Data Scientist"/>
    <s v="ROCKWOOL Group"/>
    <x v="15"/>
    <s v="Europe"/>
    <m/>
    <m/>
    <s v="No inmail sent"/>
    <x v="0"/>
    <d v="2019-09-02T00:00:00"/>
    <d v="2019-09-05T00:00:00"/>
    <n v="9"/>
    <m/>
    <m/>
    <s v="Positive"/>
    <d v="2019-09-05T00:00:00"/>
    <m/>
    <m/>
    <m/>
    <m/>
    <s v="No clear info + Check Freshsales"/>
  </r>
  <r>
    <n v="213"/>
    <d v="2019-01-01T00:00:00"/>
    <n v="1"/>
    <x v="1"/>
    <s v="M. Reza Gholami"/>
    <s v="Data Scentist"/>
    <s v="Ericsson"/>
    <x v="7"/>
    <s v="Europe"/>
    <m/>
    <m/>
    <s v="No inmail sent"/>
    <x v="0"/>
    <d v="2019-08-29T00:00:00"/>
    <d v="2019-09-20T00:00:00"/>
    <n v="9"/>
    <n v="1"/>
    <m/>
    <s v="Irrelevant"/>
    <d v="2019-09-20T00:00:00"/>
    <m/>
    <m/>
    <m/>
    <m/>
    <s v="Irrelevant + they do not work on MMM"/>
  </r>
  <r>
    <n v="214"/>
    <d v="2019-01-01T00:00:00"/>
    <n v="1"/>
    <x v="3"/>
    <s v="Samay Mir"/>
    <s v="Country Lead &amp; Analytics Executive - Head of Data Science, Data Engineering &amp; AI"/>
    <s v="Capgemini"/>
    <x v="7"/>
    <s v="Europe"/>
    <s v="Denmark"/>
    <s v="Ramla's"/>
    <s v="No inmail sent"/>
    <x v="1"/>
    <m/>
    <m/>
    <n v="0"/>
    <m/>
    <m/>
    <m/>
    <m/>
    <s v="samay.mir@capgemini.com"/>
    <s v="salesQL"/>
    <s v="Delivered"/>
    <d v="2020-10-01T00:00:00"/>
    <m/>
  </r>
  <r>
    <n v="215"/>
    <d v="2019-01-01T00:00:00"/>
    <n v="1"/>
    <x v="1"/>
    <s v="Martin Knudsen"/>
    <s v="Nordic Head of Marketing / Marketing Manager"/>
    <s v="Bilendi Nordic"/>
    <x v="15"/>
    <s v="Europe"/>
    <m/>
    <m/>
    <s v="No inmail sent"/>
    <x v="0"/>
    <d v="2020-07-08T00:00:00"/>
    <m/>
    <n v="0"/>
    <m/>
    <n v="616"/>
    <s v="Negative"/>
    <d v="2020-07-09T00:00:00"/>
    <m/>
    <m/>
    <m/>
    <m/>
    <s v="No"/>
  </r>
  <r>
    <n v="216"/>
    <d v="2019-01-01T00:00:00"/>
    <n v="1"/>
    <x v="3"/>
    <s v="Maarit Aro"/>
    <s v="Data Scientist"/>
    <s v="SOK"/>
    <x v="0"/>
    <s v="Europe"/>
    <m/>
    <m/>
    <s v="No inmail sent"/>
    <x v="1"/>
    <m/>
    <m/>
    <n v="0"/>
    <m/>
    <m/>
    <m/>
    <m/>
    <s v="maro@sok.fi"/>
    <s v="reply.io"/>
    <s v="Bounced"/>
    <d v="2020-10-01T00:00:00"/>
    <m/>
  </r>
  <r>
    <n v="217"/>
    <d v="2019-01-01T00:00:00"/>
    <n v="1"/>
    <x v="3"/>
    <s v="Pontus Norberg"/>
    <s v="Chief Analys"/>
    <s v="TV 2 DANMARK A/S"/>
    <x v="5"/>
    <s v="Europe"/>
    <m/>
    <s v="Ramla's"/>
    <s v="No inmail sent"/>
    <x v="0"/>
    <s v="*"/>
    <d v="2022-02-10T00:00:00"/>
    <n v="2"/>
    <m/>
    <n v="34"/>
    <m/>
    <m/>
    <m/>
    <m/>
    <m/>
    <m/>
    <s v="Follow up next year"/>
  </r>
  <r>
    <n v="218"/>
    <d v="2019-01-01T00:00:00"/>
    <n v="1"/>
    <x v="3"/>
    <s v="Jens-Christian Jensen"/>
    <s v="Senior Data Scientist"/>
    <s v="Ambition"/>
    <x v="1"/>
    <s v="Europe"/>
    <m/>
    <s v="Ramla's"/>
    <s v="No inmail sent"/>
    <x v="0"/>
    <s v="*"/>
    <d v="2022-02-11T00:00:00"/>
    <n v="2"/>
    <m/>
    <n v="33"/>
    <m/>
    <m/>
    <m/>
    <m/>
    <m/>
    <m/>
    <s v="Follow up next year"/>
  </r>
  <r>
    <n v="219"/>
    <d v="2021-01-20T00:00:00"/>
    <n v="1"/>
    <x v="3"/>
    <s v="Brian Bloomer"/>
    <s v="Director: Marketing | Brand | Media"/>
    <s v="Innovo"/>
    <x v="1"/>
    <s v="Europe"/>
    <m/>
    <s v="Ramla's"/>
    <s v="No inmail sent"/>
    <x v="3"/>
    <m/>
    <m/>
    <n v="0"/>
    <m/>
    <m/>
    <m/>
    <m/>
    <m/>
    <m/>
    <m/>
    <m/>
    <m/>
  </r>
  <r>
    <n v="220"/>
    <d v="2019-01-01T00:00:00"/>
    <n v="1"/>
    <x v="3"/>
    <s v="Chinmay Shenoy"/>
    <s v="Senior Manager"/>
    <s v="P&amp;G"/>
    <x v="3"/>
    <s v="Asia"/>
    <s v="Asia"/>
    <m/>
    <s v="No inmail sent"/>
    <x v="0"/>
    <s v="*"/>
    <d v="2022-02-18T00:00:00"/>
    <n v="2"/>
    <m/>
    <n v="26"/>
    <m/>
    <m/>
    <m/>
    <m/>
    <m/>
    <m/>
    <s v="Follow up next year"/>
  </r>
  <r>
    <n v="221"/>
    <d v="2019-01-01T00:00:00"/>
    <n v="1"/>
    <x v="3"/>
    <s v="Christian Pedersen"/>
    <s v="Project Leader "/>
    <s v="BCG"/>
    <x v="10"/>
    <s v="America"/>
    <s v="America"/>
    <m/>
    <s v="No inmail sent"/>
    <x v="2"/>
    <m/>
    <m/>
    <n v="0"/>
    <m/>
    <n v="44636"/>
    <m/>
    <m/>
    <m/>
    <m/>
    <m/>
    <m/>
    <s v="Follow up next year"/>
  </r>
  <r>
    <n v="222"/>
    <d v="2019-01-01T00:00:00"/>
    <n v="1"/>
    <x v="3"/>
    <s v="Reetwik Jha"/>
    <s v="Advance Analytics &amp; Consulting"/>
    <s v="Affine Analytics"/>
    <x v="2"/>
    <s v="Asia"/>
    <s v="Asia"/>
    <m/>
    <s v="No inmail sent"/>
    <x v="0"/>
    <s v="*"/>
    <d v="2021-01-28T00:00:00"/>
    <n v="1"/>
    <m/>
    <n v="412"/>
    <s v="Irrelevant"/>
    <m/>
    <m/>
    <m/>
    <m/>
    <m/>
    <s v="Irrelevant"/>
  </r>
  <r>
    <n v="223"/>
    <d v="2019-01-01T00:00:00"/>
    <n v="1"/>
    <x v="1"/>
    <s v="Daniel Shilcof"/>
    <s v="Lead Credit Risk Strategy Analyst"/>
    <s v="Barclays"/>
    <x v="10"/>
    <s v="Europe"/>
    <m/>
    <m/>
    <s v="No inmail sent"/>
    <x v="0"/>
    <d v="2019-09-06T00:00:00"/>
    <d v="2020-03-04T00:00:00"/>
    <n v="3"/>
    <n v="3"/>
    <n v="742"/>
    <s v="Irrelevant"/>
    <d v="2019-09-18T00:00:00"/>
    <m/>
    <m/>
    <m/>
    <m/>
    <s v="Irrelevant + has worked in MMM so track change in position"/>
  </r>
  <r>
    <n v="224"/>
    <d v="2019-01-01T00:00:00"/>
    <n v="1"/>
    <x v="3"/>
    <s v="Yuriy Frolov"/>
    <s v="Head of Marketing"/>
    <s v="Wargaming"/>
    <x v="15"/>
    <m/>
    <m/>
    <m/>
    <s v="No inmail sent"/>
    <x v="1"/>
    <m/>
    <m/>
    <n v="0"/>
    <m/>
    <m/>
    <m/>
    <m/>
    <s v="y_frolov@wargaming.net"/>
    <s v="hunter.io"/>
    <s v="Bounced"/>
    <d v="2020-10-01T00:00:00"/>
    <m/>
  </r>
  <r>
    <n v="225"/>
    <d v="2019-01-01T00:00:00"/>
    <n v="1"/>
    <x v="3"/>
    <s v="Nikolay Kozlov"/>
    <s v="Head of Growth Marketing"/>
    <s v="Wargaming"/>
    <x v="15"/>
    <m/>
    <m/>
    <m/>
    <s v="No inmail sent"/>
    <x v="1"/>
    <m/>
    <m/>
    <n v="0"/>
    <m/>
    <m/>
    <m/>
    <m/>
    <s v="n_kozlov@wargaming.net"/>
    <s v="hunter.io"/>
    <s v="Delivered"/>
    <d v="2020-10-01T00:00:00"/>
    <m/>
  </r>
  <r>
    <n v="226"/>
    <d v="2019-01-01T00:00:00"/>
    <n v="1"/>
    <x v="3"/>
    <s v="Ken Ohno"/>
    <s v="Head of Marketing"/>
    <s v="Audemars Piguet"/>
    <x v="15"/>
    <m/>
    <m/>
    <m/>
    <s v="No inmail sent"/>
    <x v="1"/>
    <m/>
    <m/>
    <n v="0"/>
    <m/>
    <m/>
    <m/>
    <m/>
    <s v="ken.ohno@audemarspiguet.com"/>
    <s v="reply.io"/>
    <s v="Delivered"/>
    <d v="2020-10-01T00:00:00"/>
    <m/>
  </r>
  <r>
    <n v="227"/>
    <d v="2019-01-01T00:00:00"/>
    <n v="1"/>
    <x v="0"/>
    <s v="David Searle"/>
    <s v="Data Science"/>
    <s v="WooliesX"/>
    <x v="0"/>
    <s v="Australia"/>
    <s v="Australia"/>
    <m/>
    <s v="No inmail sent"/>
    <x v="0"/>
    <d v="2020-07-09T00:00:00"/>
    <d v="2021-04-13T00:00:00"/>
    <n v="4"/>
    <n v="3"/>
    <m/>
    <s v="Neutral"/>
    <d v="2021-04-14T00:00:00"/>
    <m/>
    <m/>
    <m/>
    <m/>
    <m/>
  </r>
  <r>
    <n v="228"/>
    <d v="2019-01-01T00:00:00"/>
    <n v="1"/>
    <x v="2"/>
    <s v="Rupali Dureja"/>
    <s v="Data Scientist at Q3 Technologies"/>
    <s v="Annalect"/>
    <x v="2"/>
    <s v="Asia"/>
    <s v="Asia"/>
    <m/>
    <s v="No inmail sent"/>
    <x v="0"/>
    <d v="2019-09-12T00:00:00"/>
    <d v="2021-02-24T00:00:00"/>
    <n v="2"/>
    <m/>
    <n v="385"/>
    <m/>
    <m/>
    <m/>
    <m/>
    <m/>
    <m/>
    <s v="No longer with Annalect, now Data Scientist at Q3 Technologies. Very relevant profile, webinar invitation sent"/>
  </r>
  <r>
    <n v="229"/>
    <d v="2019-01-01T00:00:00"/>
    <n v="1"/>
    <x v="0"/>
    <s v="George Wood"/>
    <s v="Senior Analyst"/>
    <s v="Annalect"/>
    <x v="5"/>
    <s v="Europe"/>
    <m/>
    <m/>
    <s v="No inmail sent"/>
    <x v="0"/>
    <d v="2020-07-09T00:00:00"/>
    <d v="2021-03-18T00:00:00"/>
    <n v="3"/>
    <n v="2"/>
    <n v="363"/>
    <m/>
    <m/>
    <m/>
    <m/>
    <m/>
    <m/>
    <m/>
  </r>
  <r>
    <n v="230"/>
    <d v="2019-01-01T00:00:00"/>
    <n v="1"/>
    <x v="2"/>
    <s v="Pascal Crifo"/>
    <s v="FOUNDER &amp; CEO"/>
    <s v="Publicis Sport"/>
    <x v="1"/>
    <s v="Europe"/>
    <s v="France"/>
    <m/>
    <s v="No inmail sent"/>
    <x v="0"/>
    <d v="2020-07-09T00:00:00"/>
    <m/>
    <n v="0"/>
    <m/>
    <m/>
    <s v="Negative"/>
    <d v="2020-07-09T00:00:00"/>
    <m/>
    <m/>
    <m/>
    <m/>
    <m/>
  </r>
  <r>
    <n v="231"/>
    <d v="2019-01-01T00:00:00"/>
    <n v="1"/>
    <x v="3"/>
    <s v="Ella Edey"/>
    <s v="Global Insights Manager"/>
    <s v="Havas"/>
    <x v="15"/>
    <m/>
    <m/>
    <m/>
    <s v="No inmail sent"/>
    <x v="1"/>
    <m/>
    <m/>
    <n v="0"/>
    <m/>
    <m/>
    <m/>
    <m/>
    <s v="ella.edey@havasmedia.com"/>
    <s v="reply.io"/>
    <s v="Delivered"/>
    <d v="2020-10-01T00:00:00"/>
    <m/>
  </r>
  <r>
    <n v="232"/>
    <d v="2019-01-01T00:00:00"/>
    <n v="1"/>
    <x v="3"/>
    <s v="Lizzie Rabone"/>
    <s v="Associate Director of Strategy and Analytics"/>
    <s v="Edelman"/>
    <x v="15"/>
    <m/>
    <m/>
    <m/>
    <s v="No inmail sent"/>
    <x v="1"/>
    <m/>
    <m/>
    <n v="0"/>
    <m/>
    <m/>
    <m/>
    <m/>
    <s v="lizzie.rabone@edelman.com"/>
    <s v="reply.io"/>
    <s v="Delivered"/>
    <d v="2020-10-01T00:00:00"/>
    <m/>
  </r>
  <r>
    <n v="233"/>
    <d v="2019-01-01T00:00:00"/>
    <n v="1"/>
    <x v="3"/>
    <s v="Thomas Le Bec"/>
    <s v="Director of Insights and Analytics, Global brands"/>
    <s v="Havas Media Group"/>
    <x v="15"/>
    <m/>
    <m/>
    <m/>
    <s v="No inmail sent"/>
    <x v="1"/>
    <m/>
    <m/>
    <n v="0"/>
    <m/>
    <m/>
    <m/>
    <m/>
    <s v="thomas.le@havasmedia.com"/>
    <s v="salesQL"/>
    <s v="Delivered"/>
    <d v="2020-10-01T00:00:00"/>
    <m/>
  </r>
  <r>
    <n v="234"/>
    <d v="2019-01-01T00:00:00"/>
    <n v="1"/>
    <x v="1"/>
    <s v="Naveed Naseer"/>
    <s v="Marketing &amp; Digital Analytics Leader"/>
    <s v="Hilton"/>
    <x v="11"/>
    <s v="Asia"/>
    <s v="Asia"/>
    <m/>
    <s v="No inmail sent"/>
    <x v="0"/>
    <d v="2019-09-10T00:00:00"/>
    <m/>
    <n v="0"/>
    <m/>
    <m/>
    <s v="Neutral"/>
    <d v="2019-09-13T00:00:00"/>
    <m/>
    <m/>
    <m/>
    <m/>
    <s v="They already have a tool at Hilton +sent webinar invitation"/>
  </r>
  <r>
    <n v="235"/>
    <d v="2019-01-01T00:00:00"/>
    <n v="1"/>
    <x v="2"/>
    <s v="Shingo Suzuki"/>
    <s v="Associate Brand Strategy"/>
    <s v="ADK"/>
    <x v="2"/>
    <s v="Asia"/>
    <s v="Asia"/>
    <m/>
    <s v="No inmail sent"/>
    <x v="0"/>
    <d v="2019-09-10T00:00:00"/>
    <d v="2021-02-24T00:00:00"/>
    <n v="2"/>
    <m/>
    <n v="385"/>
    <s v="Irrelevant"/>
    <m/>
    <m/>
    <m/>
    <m/>
    <m/>
    <s v="Marketer (irrelevant) Webinar invitation sent. No longer at ADK, now at Publicis Group Japan"/>
  </r>
  <r>
    <n v="236"/>
    <d v="2019-01-01T00:00:00"/>
    <n v="1"/>
    <x v="2"/>
    <s v="Tetsuji Kamano"/>
    <s v="Data Analyst"/>
    <s v="Dentsu Digital Inc"/>
    <x v="2"/>
    <s v="Asia"/>
    <s v="Asia"/>
    <m/>
    <s v="No inmail sent"/>
    <x v="0"/>
    <d v="2021-01-19T00:00:00"/>
    <d v="2021-02-24T00:00:00"/>
    <n v="2"/>
    <m/>
    <n v="385"/>
    <m/>
    <m/>
    <m/>
    <m/>
    <m/>
    <m/>
    <s v="Relevant. Webinar invitation sent "/>
  </r>
  <r>
    <n v="237"/>
    <d v="2019-01-01T00:00:00"/>
    <n v="1"/>
    <x v="1"/>
    <s v="Masaki Maruyama"/>
    <s v="Business Development Director in Global Strategy Planning Department"/>
    <s v="Hakuhodo"/>
    <x v="1"/>
    <s v="Asia"/>
    <s v="Asia"/>
    <m/>
    <s v="No inmail sent"/>
    <x v="0"/>
    <d v="2019-09-10T00:00:00"/>
    <m/>
    <n v="0"/>
    <m/>
    <m/>
    <s v="Positive"/>
    <d v="2019-12-17T00:00:00"/>
    <m/>
    <m/>
    <m/>
    <m/>
    <s v="Shared their email + check on freshsales"/>
  </r>
  <r>
    <n v="238"/>
    <d v="2019-01-01T00:00:00"/>
    <n v="1"/>
    <x v="2"/>
    <s v="Ashutosh Sharma"/>
    <s v="Digital Marketing Consultant"/>
    <s v="Hakuhodo"/>
    <x v="2"/>
    <s v="Asia"/>
    <s v="Asia"/>
    <m/>
    <s v="No inmail sent"/>
    <x v="0"/>
    <s v="*"/>
    <m/>
    <n v="0"/>
    <m/>
    <m/>
    <s v="Irrelevant"/>
    <m/>
    <m/>
    <m/>
    <m/>
    <m/>
    <s v="Irrelevant"/>
  </r>
  <r>
    <n v="239"/>
    <d v="2019-01-01T00:00:00"/>
    <n v="1"/>
    <x v="2"/>
    <s v="Tasuku Yamanokuchi"/>
    <s v="Co-Founder Co-CEO"/>
    <s v="Hakuhodo"/>
    <x v="2"/>
    <s v="Asia"/>
    <s v="Asia"/>
    <m/>
    <s v="No inmail sent"/>
    <x v="0"/>
    <s v="*"/>
    <m/>
    <n v="0"/>
    <m/>
    <m/>
    <s v="Irrelevant"/>
    <m/>
    <m/>
    <m/>
    <m/>
    <m/>
    <s v="Irrelevant"/>
  </r>
  <r>
    <n v="240"/>
    <d v="2019-01-01T00:00:00"/>
    <n v="1"/>
    <x v="2"/>
    <s v="Ayumu Nitta"/>
    <s v="Director Global Business Development"/>
    <s v="Hakuhodo"/>
    <x v="2"/>
    <s v="Asia"/>
    <s v="Asia"/>
    <m/>
    <s v="No inmail sent"/>
    <x v="0"/>
    <d v="2019-09-10T00:00:00"/>
    <d v="2021-02-24T00:00:00"/>
    <n v="2"/>
    <m/>
    <n v="385"/>
    <m/>
    <m/>
    <m/>
    <m/>
    <m/>
    <m/>
    <s v="Webinar invitation sent"/>
  </r>
  <r>
    <n v="241"/>
    <d v="2019-01-01T00:00:00"/>
    <n v="1"/>
    <x v="2"/>
    <s v="Naohiro Furutani"/>
    <s v="Data Analyst "/>
    <s v="Teradata"/>
    <x v="3"/>
    <s v="Asia"/>
    <s v="Asia"/>
    <m/>
    <s v="No inmail sent"/>
    <x v="0"/>
    <d v="2019-09-10T00:00:00"/>
    <d v="2021-02-24T00:00:00"/>
    <n v="2"/>
    <m/>
    <n v="385"/>
    <m/>
    <m/>
    <m/>
    <m/>
    <m/>
    <m/>
    <s v="Very relevant profile, webinar invitation sent/ No longer at Teradata, now works at FOODNEKO"/>
  </r>
  <r>
    <n v="242"/>
    <d v="2019-01-01T00:00:00"/>
    <n v="1"/>
    <x v="0"/>
    <s v="Artem Volkov"/>
    <s v="Manager, Analytics, Strategy and Planning"/>
    <s v="Google"/>
    <x v="7"/>
    <s v="Asia"/>
    <s v="Asia"/>
    <m/>
    <s v="No inmail sent"/>
    <x v="0"/>
    <d v="2019-09-10T00:00:00"/>
    <d v="2020-10-06T00:00:00"/>
    <n v="10"/>
    <n v="4"/>
    <n v="526"/>
    <m/>
    <m/>
    <m/>
    <m/>
    <m/>
    <m/>
    <m/>
  </r>
  <r>
    <n v="243"/>
    <d v="2019-01-01T00:00:00"/>
    <n v="1"/>
    <x v="2"/>
    <s v="Kensuke Yamamoto"/>
    <s v="CRM Contact Strategy Consultant, Global CRM"/>
    <s v="DELL"/>
    <x v="7"/>
    <s v="Asia"/>
    <s v="Asia"/>
    <m/>
    <s v="No inmail sent"/>
    <x v="0"/>
    <d v="2019-09-10T00:00:00"/>
    <d v="2021-02-24T00:00:00"/>
    <n v="2"/>
    <m/>
    <n v="385"/>
    <s v="Irrelevant"/>
    <m/>
    <m/>
    <m/>
    <m/>
    <m/>
    <s v="Irrelevant, webinar invitation sent"/>
  </r>
  <r>
    <n v="244"/>
    <d v="2019-01-01T00:00:00"/>
    <n v="1"/>
    <x v="1"/>
    <s v="Takemitsu Murabayashi"/>
    <s v="Manager of Marketing Technology"/>
    <s v="Truestar.inc"/>
    <x v="1"/>
    <s v="Asia"/>
    <s v="Asia"/>
    <m/>
    <s v="No inmail sent"/>
    <x v="0"/>
    <d v="2019-09-16T00:00:00"/>
    <d v="2019-09-17T00:00:00"/>
    <n v="9"/>
    <m/>
    <m/>
    <s v="Irrelevant"/>
    <d v="2019-09-17T00:00:00"/>
    <m/>
    <m/>
    <m/>
    <m/>
    <s v="Irrelevant"/>
  </r>
  <r>
    <n v="245"/>
    <d v="2019-01-01T00:00:00"/>
    <n v="1"/>
    <x v="1"/>
    <s v="Ian Matthews"/>
    <s v="Director of Revenue Operations - EMEA"/>
    <s v="Teradata"/>
    <x v="7"/>
    <s v="Europe"/>
    <m/>
    <m/>
    <s v="No inmail sent"/>
    <x v="0"/>
    <d v="2019-09-11T00:00:00"/>
    <d v="2020-01-13T00:00:00"/>
    <n v="1"/>
    <n v="2"/>
    <n v="793"/>
    <s v="Irrelevant"/>
    <d v="2019-11-25T00:00:00"/>
    <m/>
    <m/>
    <m/>
    <m/>
    <s v="Irrelevant"/>
  </r>
  <r>
    <n v="246"/>
    <d v="2019-01-01T00:00:00"/>
    <n v="1"/>
    <x v="1"/>
    <s v="Vidal Fernández"/>
    <s v="Director Big Data &amp; AI"/>
    <s v="China Light &amp; Power"/>
    <x v="7"/>
    <s v="Asia"/>
    <s v="Asia"/>
    <m/>
    <s v="No inmail sent"/>
    <x v="0"/>
    <d v="2019-09-11T00:00:00"/>
    <m/>
    <n v="0"/>
    <m/>
    <m/>
    <s v="Negative"/>
    <d v="2019-09-11T00:00:00"/>
    <m/>
    <m/>
    <m/>
    <m/>
    <s v="The company is very regulated + not Relevant"/>
  </r>
  <r>
    <n v="247"/>
    <d v="2019-01-01T00:00:00"/>
    <n v="1"/>
    <x v="0"/>
    <s v="Adam Dustin"/>
    <s v="Senior Manager"/>
    <s v="PwC netwotk"/>
    <x v="15"/>
    <s v="Europe"/>
    <m/>
    <m/>
    <s v="No inmail sent"/>
    <x v="0"/>
    <d v="2020-07-09T00:00:00"/>
    <d v="2020-10-06T00:00:00"/>
    <n v="10"/>
    <n v="1"/>
    <n v="526"/>
    <s v="Negative"/>
    <m/>
    <m/>
    <m/>
    <m/>
    <m/>
    <m/>
  </r>
  <r>
    <n v="248"/>
    <d v="2021-01-22T00:00:00"/>
    <n v="1"/>
    <x v="3"/>
    <s v="Hayley Hutchinson"/>
    <s v="Senior Customer Proposition, Experience &amp; Marketing Manager"/>
    <s v="RSA"/>
    <x v="14"/>
    <s v="Europe"/>
    <m/>
    <s v="Ramla's"/>
    <s v="No inmail sent"/>
    <x v="3"/>
    <m/>
    <m/>
    <n v="0"/>
    <m/>
    <m/>
    <m/>
    <m/>
    <m/>
    <m/>
    <m/>
    <m/>
    <m/>
  </r>
  <r>
    <n v="249"/>
    <d v="2021-01-24T00:00:00"/>
    <n v="1"/>
    <x v="3"/>
    <s v="Michael Stiller"/>
    <s v="Teamlead Analytics"/>
    <s v="heycar"/>
    <x v="8"/>
    <s v="Europe"/>
    <m/>
    <s v="Ramla's"/>
    <s v="No inmail sent"/>
    <x v="0"/>
    <d v="2021-02-01T00:00:00"/>
    <d v="2021-07-02T00:00:00"/>
    <n v="7"/>
    <m/>
    <n v="408"/>
    <s v="Neutral"/>
    <m/>
    <m/>
    <m/>
    <m/>
    <m/>
    <m/>
  </r>
  <r>
    <n v="250"/>
    <d v="2019-01-01T00:00:00"/>
    <n v="1"/>
    <x v="1"/>
    <s v="Mike Larkin"/>
    <s v="Director"/>
    <s v="Self empolyed"/>
    <x v="15"/>
    <s v="Europe"/>
    <m/>
    <m/>
    <s v="No inmail sent"/>
    <x v="0"/>
    <d v="2019-09-11T00:00:00"/>
    <d v="2019-09-17T00:00:00"/>
    <n v="9"/>
    <m/>
    <m/>
    <s v="Neutral"/>
    <d v="2019-09-17T00:00:00"/>
    <m/>
    <m/>
    <m/>
    <m/>
    <s v="Relevant + to follow up"/>
  </r>
  <r>
    <n v="251"/>
    <d v="2019-01-01T00:00:00"/>
    <n v="1"/>
    <x v="3"/>
    <s v="Andrew Challier"/>
    <s v="Client and Strategy Officer"/>
    <s v="Ebiquity plc"/>
    <x v="15"/>
    <m/>
    <m/>
    <m/>
    <s v="No inmail sent"/>
    <x v="1"/>
    <m/>
    <m/>
    <n v="0"/>
    <m/>
    <m/>
    <m/>
    <m/>
    <s v="andrew.challier@billetts.com"/>
    <s v="salesQL"/>
    <s v="Delivered"/>
    <d v="2020-10-01T00:00:00"/>
    <m/>
  </r>
  <r>
    <n v="252"/>
    <d v="2019-01-01T00:00:00"/>
    <n v="1"/>
    <x v="1"/>
    <s v="Julian Elliott"/>
    <s v="Chief Data Officer"/>
    <s v="The Rank Group"/>
    <x v="12"/>
    <s v="Europe"/>
    <m/>
    <m/>
    <s v="No inmail sent"/>
    <x v="0"/>
    <d v="2019-09-11T00:00:00"/>
    <m/>
    <n v="0"/>
    <m/>
    <m/>
    <s v="Positive"/>
    <d v="2019-10-07T00:00:00"/>
    <m/>
    <m/>
    <m/>
    <m/>
    <s v="Ramla met him in the UK"/>
  </r>
  <r>
    <n v="253"/>
    <d v="2019-01-01T00:00:00"/>
    <n v="1"/>
    <x v="1"/>
    <s v="Phil Robinson"/>
    <s v="Head of Data Science &amp; Insights EMEA"/>
    <s v="Bloomberg"/>
    <x v="1"/>
    <s v="Europe"/>
    <m/>
    <m/>
    <s v="No inmail sent"/>
    <x v="0"/>
    <d v="2019-09-09T00:00:00"/>
    <d v="2019-10-21T00:00:00"/>
    <n v="10"/>
    <n v="2"/>
    <m/>
    <s v="Negative"/>
    <d v="2019-10-21T00:00:00"/>
    <m/>
    <m/>
    <m/>
    <m/>
    <s v="Not relevant + they don't do econometrics or have access to client data "/>
  </r>
  <r>
    <n v="254"/>
    <d v="2019-01-01T00:00:00"/>
    <n v="1"/>
    <x v="0"/>
    <s v="Andy Isaacs"/>
    <s v="Head of Data Analytics"/>
    <s v="UKTV"/>
    <x v="12"/>
    <s v="Europe"/>
    <m/>
    <m/>
    <s v="No inmail sent"/>
    <x v="0"/>
    <d v="2019-09-11T00:00:00"/>
    <d v="2021-05-18T00:00:00"/>
    <n v="5"/>
    <n v="1"/>
    <m/>
    <s v="Positive_FS"/>
    <d v="2021-05-19T00:00:00"/>
    <m/>
    <m/>
    <m/>
    <m/>
    <s v="UKTV does not do MMM but this person has worked with MMM and likes it + follow for change in positions"/>
  </r>
  <r>
    <n v="255"/>
    <d v="2019-01-01T00:00:00"/>
    <n v="1"/>
    <x v="1"/>
    <s v="Julian Berry"/>
    <s v="Director"/>
    <s v="UniFida"/>
    <x v="1"/>
    <s v="Europe"/>
    <m/>
    <m/>
    <s v="No inmail sent"/>
    <x v="0"/>
    <m/>
    <m/>
    <n v="0"/>
    <m/>
    <m/>
    <s v="None"/>
    <m/>
    <m/>
    <m/>
    <m/>
    <m/>
    <s v="Didn't answer but booked a call and is ineterested in MassTer"/>
  </r>
  <r>
    <n v="256"/>
    <d v="2019-01-01T00:00:00"/>
    <n v="1"/>
    <x v="3"/>
    <s v="Matt Jeffries"/>
    <s v="Group Head of Analytics &amp; Data Science"/>
    <s v="Pepper"/>
    <x v="15"/>
    <m/>
    <m/>
    <m/>
    <s v="No inmail sent"/>
    <x v="1"/>
    <m/>
    <m/>
    <n v="0"/>
    <m/>
    <m/>
    <m/>
    <m/>
    <s v="mjeffries@pepper.com.au"/>
    <s v="hunter.io"/>
    <s v="Bounced"/>
    <d v="2020-10-01T00:00:00"/>
    <m/>
  </r>
  <r>
    <n v="257"/>
    <d v="2019-01-01T00:00:00"/>
    <n v="1"/>
    <x v="3"/>
    <s v="Bill Shephard"/>
    <s v="Global Head of Marketing &amp; Brand"/>
    <s v="MediaSense"/>
    <x v="15"/>
    <m/>
    <m/>
    <m/>
    <s v="No inmail sent"/>
    <x v="1"/>
    <m/>
    <m/>
    <n v="0"/>
    <m/>
    <m/>
    <m/>
    <m/>
    <s v="bill.shephard@media-sense.com"/>
    <s v="reply.io"/>
    <s v="Delivered"/>
    <d v="2020-10-01T00:00:00"/>
    <m/>
  </r>
  <r>
    <n v="258"/>
    <d v="2019-01-01T00:00:00"/>
    <n v="1"/>
    <x v="1"/>
    <s v="Nick Redfern"/>
    <s v="Marketing Database Manager"/>
    <s v="Arco Ltd"/>
    <x v="0"/>
    <s v="Europe"/>
    <m/>
    <m/>
    <s v="No inmail sent"/>
    <x v="0"/>
    <d v="2019-09-11T00:00:00"/>
    <m/>
    <n v="0"/>
    <m/>
    <m/>
    <s v="Negative"/>
    <d v="2019-09-11T00:00:00"/>
    <m/>
    <m/>
    <m/>
    <m/>
    <s v="Relevant + not interested now, working with 3rd parties"/>
  </r>
  <r>
    <n v="259"/>
    <d v="2019-01-01T00:00:00"/>
    <n v="1"/>
    <x v="1"/>
    <s v="Burint Bevis"/>
    <s v="Founder"/>
    <s v="BNM Analytics"/>
    <x v="2"/>
    <s v="Europe"/>
    <m/>
    <m/>
    <s v="No inmail sent"/>
    <x v="0"/>
    <d v="2019-09-11T00:00:00"/>
    <d v="2020-07-07T00:00:00"/>
    <n v="7"/>
    <n v="1"/>
    <n v="617"/>
    <s v="Negative"/>
    <d v="2020-07-07T00:00:00"/>
    <m/>
    <m/>
    <m/>
    <m/>
    <s v="Not relevant + Not involved in MMM"/>
  </r>
  <r>
    <n v="260"/>
    <d v="2019-01-01T00:00:00"/>
    <n v="1"/>
    <x v="2"/>
    <s v="Estelle Regis"/>
    <s v="Analytics Consultant"/>
    <s v="Various"/>
    <x v="2"/>
    <s v="Europe"/>
    <m/>
    <m/>
    <s v="No inmail sent"/>
    <x v="0"/>
    <d v="2019-09-11T00:00:00"/>
    <d v="2021-02-24T00:00:00"/>
    <n v="2"/>
    <m/>
    <n v="385"/>
    <s v="Negative"/>
    <m/>
    <m/>
    <m/>
    <m/>
    <m/>
    <s v="Very relevant profile, webinar invitation sent"/>
  </r>
  <r>
    <n v="261"/>
    <d v="2019-01-01T00:00:00"/>
    <n v="1"/>
    <x v="2"/>
    <s v="Deepak Jethwani"/>
    <s v="Head of Analytics and Insights, Uber Eats APAC"/>
    <s v="Uber"/>
    <x v="15"/>
    <s v="Asia"/>
    <s v="Asia"/>
    <m/>
    <s v="No inmail sent"/>
    <x v="0"/>
    <m/>
    <m/>
    <n v="0"/>
    <m/>
    <m/>
    <m/>
    <m/>
    <m/>
    <m/>
    <m/>
    <m/>
    <s v="Waiting for updates from Ahlem"/>
  </r>
  <r>
    <n v="262"/>
    <d v="2019-01-01T00:00:00"/>
    <n v="1"/>
    <x v="1"/>
    <s v="Fisher Yu"/>
    <s v="Managing Director"/>
    <s v="Constant Analytics"/>
    <x v="1"/>
    <s v="America"/>
    <s v="America"/>
    <m/>
    <s v="No inmail sent"/>
    <x v="0"/>
    <d v="2019-01-24T00:00:00"/>
    <d v="2020-09-23T00:00:00"/>
    <n v="9"/>
    <n v="2"/>
    <n v="539"/>
    <s v="None"/>
    <m/>
    <m/>
    <m/>
    <m/>
    <m/>
    <s v="Relevant  + fwp"/>
  </r>
  <r>
    <n v="263"/>
    <d v="2019-01-01T00:00:00"/>
    <n v="1"/>
    <x v="1"/>
    <s v="Chirayu Shah"/>
    <s v="Associate Director"/>
    <s v="Gfk"/>
    <x v="7"/>
    <s v="Asia"/>
    <s v="Asia"/>
    <m/>
    <s v="No inmail sent"/>
    <x v="0"/>
    <d v="2019-09-13T00:00:00"/>
    <d v="2019-09-17T00:00:00"/>
    <n v="9"/>
    <m/>
    <m/>
    <s v="Negative"/>
    <d v="2019-09-17T00:00:00"/>
    <m/>
    <m/>
    <m/>
    <m/>
    <s v="Relevant + used to work in nielsen, now works in Gfk + fwp"/>
  </r>
  <r>
    <n v="264"/>
    <d v="2019-01-01T00:00:00"/>
    <n v="1"/>
    <x v="1"/>
    <s v="Seongil Kwon"/>
    <s v="Manufacturing Solutions Delivery Manager"/>
    <s v="SK Holdings"/>
    <x v="0"/>
    <s v="Asia"/>
    <s v="Asia"/>
    <m/>
    <s v="No inmail sent"/>
    <x v="0"/>
    <m/>
    <m/>
    <n v="0"/>
    <m/>
    <m/>
    <s v="Irrelevant"/>
    <m/>
    <m/>
    <m/>
    <m/>
    <m/>
    <s v="Irrelevant"/>
  </r>
  <r>
    <n v="265"/>
    <d v="2019-01-01T00:00:00"/>
    <n v="1"/>
    <x v="1"/>
    <s v="Rabiya Butt"/>
    <s v="Engagement Partner"/>
    <s v="92 Latissime Data"/>
    <x v="2"/>
    <s v="Asia"/>
    <s v="Asia"/>
    <m/>
    <s v="No inmail sent"/>
    <x v="0"/>
    <d v="2019-09-30T00:00:00"/>
    <m/>
    <n v="0"/>
    <m/>
    <m/>
    <s v="Irrelevant"/>
    <m/>
    <m/>
    <m/>
    <m/>
    <m/>
    <s v="Irrelevant"/>
  </r>
  <r>
    <n v="266"/>
    <d v="2019-01-01T00:00:00"/>
    <n v="1"/>
    <x v="1"/>
    <s v="Andrew Chang"/>
    <s v="Global Data &amp; Analytics Director "/>
    <s v="Spark44"/>
    <x v="1"/>
    <s v="Europe"/>
    <m/>
    <m/>
    <s v="No inmail sent"/>
    <x v="0"/>
    <d v="2019-09-16T00:00:00"/>
    <m/>
    <n v="0"/>
    <m/>
    <m/>
    <s v="Negative"/>
    <d v="2019-09-24T00:00:00"/>
    <m/>
    <m/>
    <m/>
    <m/>
    <s v="Not Relevant + involved with attribution but not MMM"/>
  </r>
  <r>
    <n v="267"/>
    <d v="2019-01-01T00:00:00"/>
    <n v="1"/>
    <x v="0"/>
    <s v="Behailu shiferaw"/>
    <s v="Data insight and analytics Manager"/>
    <s v="JSI Supply Chain Solutions"/>
    <x v="15"/>
    <s v="Europe"/>
    <m/>
    <m/>
    <s v="No inmail sent"/>
    <x v="0"/>
    <d v="2020-07-09T00:00:00"/>
    <d v="2020-10-06T00:00:00"/>
    <n v="10"/>
    <n v="1"/>
    <n v="526"/>
    <m/>
    <m/>
    <m/>
    <m/>
    <m/>
    <m/>
    <m/>
  </r>
  <r>
    <n v="268"/>
    <d v="2019-01-01T00:00:00"/>
    <n v="1"/>
    <x v="1"/>
    <s v="Sten Andersen"/>
    <s v="Co-Founder"/>
    <s v="Nordic Data Resources"/>
    <x v="7"/>
    <s v="Europe"/>
    <m/>
    <m/>
    <s v="No inmail sent"/>
    <x v="0"/>
    <d v="2019-09-13T00:00:00"/>
    <d v="2019-10-21T00:00:00"/>
    <n v="10"/>
    <m/>
    <m/>
    <s v="Positive_FS"/>
    <d v="2019-10-21T00:00:00"/>
    <m/>
    <m/>
    <m/>
    <m/>
    <s v="Check freshsales"/>
  </r>
  <r>
    <n v="269"/>
    <d v="2019-01-01T00:00:00"/>
    <n v="1"/>
    <x v="3"/>
    <s v="Amanda Nazar"/>
    <s v="Product Owner, Prospect Personalisation"/>
    <s v="Telstra"/>
    <x v="16"/>
    <s v="Australia"/>
    <s v="Australia"/>
    <m/>
    <s v="No inmail sent"/>
    <x v="3"/>
    <m/>
    <m/>
    <n v="0"/>
    <m/>
    <m/>
    <m/>
    <m/>
    <m/>
    <m/>
    <m/>
    <m/>
    <s v="Relevant + sent invitation"/>
  </r>
  <r>
    <n v="270"/>
    <d v="2019-01-01T00:00:00"/>
    <n v="1"/>
    <x v="1"/>
    <s v="Samuel Watts"/>
    <s v="Director"/>
    <s v="Metametrics Ltd"/>
    <x v="2"/>
    <s v="Europe"/>
    <m/>
    <m/>
    <s v="No inmail sent"/>
    <x v="0"/>
    <d v="2019-09-16T00:00:00"/>
    <m/>
    <n v="0"/>
    <m/>
    <m/>
    <s v="None"/>
    <m/>
    <m/>
    <m/>
    <m/>
    <m/>
    <s v="Competitor"/>
  </r>
  <r>
    <n v="271"/>
    <d v="2019-01-01T00:00:00"/>
    <n v="1"/>
    <x v="1"/>
    <s v="Isher Dhiman"/>
    <s v="Freelance Illustrator"/>
    <s v="Isher Dhiman"/>
    <x v="1"/>
    <s v="Europe"/>
    <m/>
    <m/>
    <s v="No inmail sent"/>
    <x v="0"/>
    <d v="2019-09-13T00:00:00"/>
    <m/>
    <n v="0"/>
    <m/>
    <m/>
    <s v="Positive_FS"/>
    <d v="2019-09-17T00:00:00"/>
    <m/>
    <m/>
    <m/>
    <m/>
    <s v="No longer relevant  + check freshsales"/>
  </r>
  <r>
    <n v="272"/>
    <d v="2019-01-01T00:00:00"/>
    <n v="1"/>
    <x v="3"/>
    <s v="Ian Kenealy"/>
    <s v="UK Data &amp; Analytics Director"/>
    <s v="RSA"/>
    <x v="15"/>
    <m/>
    <m/>
    <m/>
    <s v="No inmail sent"/>
    <x v="1"/>
    <m/>
    <m/>
    <n v="0"/>
    <m/>
    <m/>
    <m/>
    <m/>
    <s v="ian.kenealy@uk.rsagroup.com"/>
    <s v="reply.io"/>
    <s v="Bounced"/>
    <d v="2020-10-01T00:00:00"/>
    <m/>
  </r>
  <r>
    <n v="273"/>
    <d v="2019-01-01T00:00:00"/>
    <n v="1"/>
    <x v="1"/>
    <s v="Jerome Hancock"/>
    <s v="Global Head of Data Strategy"/>
    <s v="Hall &amp; Partners"/>
    <x v="7"/>
    <s v="Europe"/>
    <m/>
    <m/>
    <s v="No inmail sent"/>
    <x v="0"/>
    <d v="2019-09-16T00:00:00"/>
    <d v="2019-09-23T00:00:00"/>
    <n v="9"/>
    <m/>
    <m/>
    <s v="Negative"/>
    <d v="2019-09-25T00:00:00"/>
    <m/>
    <m/>
    <m/>
    <m/>
    <s v="Relevant + they have a tool currently "/>
  </r>
  <r>
    <n v="274"/>
    <d v="2019-01-01T00:00:00"/>
    <n v="1"/>
    <x v="2"/>
    <s v="Camilla Cecarini"/>
    <s v="Head of Marketing Science"/>
    <s v="BBC"/>
    <x v="12"/>
    <s v="Europe"/>
    <m/>
    <m/>
    <s v="No inmail sent"/>
    <x v="0"/>
    <d v="2019-09-13T00:00:00"/>
    <d v="2021-10-14T00:00:00"/>
    <n v="10"/>
    <m/>
    <n v="153"/>
    <s v="None"/>
    <m/>
    <m/>
    <m/>
    <m/>
    <m/>
    <s v="Relevant + Follow up in April 2021, she's in maternity leave "/>
  </r>
  <r>
    <n v="275"/>
    <d v="2019-01-01T00:00:00"/>
    <n v="1"/>
    <x v="0"/>
    <s v="Louise Cook"/>
    <s v="Managing Director"/>
    <s v="Holmes &amp; Cook"/>
    <x v="15"/>
    <s v="Europe"/>
    <m/>
    <m/>
    <s v="No inmail sent"/>
    <x v="0"/>
    <d v="2019-09-23T00:00:00"/>
    <d v="2020-11-06T00:00:00"/>
    <n v="11"/>
    <n v="3"/>
    <n v="495"/>
    <s v="Positive"/>
    <m/>
    <m/>
    <m/>
    <m/>
    <m/>
    <m/>
  </r>
  <r>
    <n v="276"/>
    <d v="2019-01-01T00:00:00"/>
    <n v="1"/>
    <x v="3"/>
    <s v="Lucia Li"/>
    <s v="Effectiveness Director"/>
    <s v="Manning Gottlieb OMD"/>
    <x v="1"/>
    <s v="Europe"/>
    <m/>
    <s v="Ramla's"/>
    <s v="No inmail sent"/>
    <x v="0"/>
    <d v="2020-02-24T00:00:00"/>
    <d v="2021-07-19T00:00:00"/>
    <n v="7"/>
    <n v="5"/>
    <n v="240"/>
    <s v="None"/>
    <m/>
    <m/>
    <m/>
    <m/>
    <m/>
    <s v="Relevant"/>
  </r>
  <r>
    <n v="277"/>
    <d v="2019-01-01T00:00:00"/>
    <n v="1"/>
    <x v="1"/>
    <s v="Howard Thompson"/>
    <s v="Director"/>
    <s v="Fusion"/>
    <x v="2"/>
    <s v="Europe"/>
    <m/>
    <m/>
    <s v="No inmail sent"/>
    <x v="0"/>
    <d v="2019-09-13T00:00:00"/>
    <d v="2020-07-20T00:00:00"/>
    <n v="7"/>
    <n v="3"/>
    <n v="604"/>
    <s v="Positive_FS"/>
    <d v="2020-07-20T00:00:00"/>
    <m/>
    <m/>
    <m/>
    <m/>
    <m/>
  </r>
  <r>
    <n v="278"/>
    <d v="2019-01-01T00:00:00"/>
    <n v="1"/>
    <x v="0"/>
    <s v="Mark Phillips"/>
    <s v="Global Data Strategy Consultant"/>
    <s v="Blueberry Wave"/>
    <x v="15"/>
    <s v="Europe"/>
    <m/>
    <m/>
    <s v="No inmail sent"/>
    <x v="0"/>
    <d v="2019-09-13T00:00:00"/>
    <d v="2020-11-06T00:00:00"/>
    <n v="11"/>
    <n v="3"/>
    <n v="495"/>
    <s v="Positive"/>
    <m/>
    <m/>
    <m/>
    <m/>
    <m/>
    <s v="Follow up next year"/>
  </r>
  <r>
    <n v="279"/>
    <d v="2019-01-01T00:00:00"/>
    <n v="1"/>
    <x v="3"/>
    <s v="Paul Cox"/>
    <s v="Director "/>
    <s v="AU Limited"/>
    <x v="15"/>
    <m/>
    <m/>
    <m/>
    <s v="No inmail sent"/>
    <x v="3"/>
    <m/>
    <m/>
    <n v="0"/>
    <m/>
    <m/>
    <m/>
    <m/>
    <s v="paul.cox@adunderstanding.co.uk"/>
    <s v="reply.io"/>
    <s v="Delivered"/>
    <d v="2020-10-01T00:00:00"/>
    <m/>
  </r>
  <r>
    <n v="280"/>
    <d v="2019-01-01T00:00:00"/>
    <n v="1"/>
    <x v="0"/>
    <s v="David Bassett"/>
    <m/>
    <s v="Lumen Research Ltd"/>
    <x v="15"/>
    <m/>
    <m/>
    <m/>
    <s v="No inmail sent"/>
    <x v="1"/>
    <m/>
    <m/>
    <n v="0"/>
    <m/>
    <m/>
    <m/>
    <m/>
    <s v="david.bassett@lumen-research.com"/>
    <s v="reply.io"/>
    <s v="Delivered"/>
    <d v="2020-10-08T00:00:00"/>
    <m/>
  </r>
  <r>
    <n v="281"/>
    <d v="2019-01-01T00:00:00"/>
    <n v="1"/>
    <x v="0"/>
    <s v="Sonia Visana"/>
    <s v="Consultant"/>
    <s v="R-cubed ltd"/>
    <x v="5"/>
    <s v="Europe"/>
    <m/>
    <m/>
    <s v="No inmail sent"/>
    <x v="0"/>
    <d v="2019-09-26T00:00:00"/>
    <d v="2020-11-06T00:00:00"/>
    <n v="11"/>
    <n v="1"/>
    <n v="495"/>
    <s v="Negative"/>
    <d v="2020-11-09T00:00:00"/>
    <m/>
    <m/>
    <m/>
    <m/>
    <s v="Follow up next year"/>
  </r>
  <r>
    <n v="282"/>
    <d v="2020-01-01T00:00:00"/>
    <n v="1"/>
    <x v="3"/>
    <s v="Nick Milne"/>
    <s v="Founder &amp; Director"/>
    <s v="Go Ignite Consulting"/>
    <x v="2"/>
    <s v="Europe"/>
    <m/>
    <m/>
    <s v="No inmail sent"/>
    <x v="0"/>
    <d v="2020-07-09T00:00:00"/>
    <d v="2021-03-29T00:00:00"/>
    <n v="3"/>
    <n v="3"/>
    <n v="352"/>
    <s v="Positive_FS"/>
    <d v="2021-03-29T00:00:00"/>
    <m/>
    <m/>
    <m/>
    <m/>
    <s v="Relevant"/>
  </r>
  <r>
    <n v="283"/>
    <d v="2019-01-01T00:00:00"/>
    <n v="1"/>
    <x v="1"/>
    <s v="Jody Aird"/>
    <s v="WW Senior Product Manager"/>
    <s v="Amazon"/>
    <x v="0"/>
    <s v="Europe"/>
    <m/>
    <m/>
    <s v="No inmail sent"/>
    <x v="0"/>
    <d v="2020-07-09T00:00:00"/>
    <d v="2020-10-07T00:00:00"/>
    <n v="10"/>
    <n v="1"/>
    <n v="525"/>
    <s v="Negative"/>
    <d v="2020-10-07T00:00:00"/>
    <m/>
    <m/>
    <m/>
    <m/>
    <s v="Not interested"/>
  </r>
  <r>
    <n v="284"/>
    <d v="2019-01-01T00:00:00"/>
    <n v="1"/>
    <x v="0"/>
    <s v="Robert Whiteford"/>
    <s v="Associate Director"/>
    <s v="RedRoute Intl"/>
    <x v="2"/>
    <s v="Europe"/>
    <m/>
    <m/>
    <s v="No inmail sent"/>
    <x v="0"/>
    <d v="2019-09-23T00:00:00"/>
    <d v="2021-03-30T00:00:00"/>
    <n v="3"/>
    <n v="4"/>
    <n v="351"/>
    <m/>
    <m/>
    <m/>
    <m/>
    <m/>
    <m/>
    <s v="Follow up next year"/>
  </r>
  <r>
    <n v="285"/>
    <d v="2019-01-01T00:00:00"/>
    <n v="1"/>
    <x v="0"/>
    <s v="André van Loon"/>
    <s v="Senior Research &amp; Insight Director"/>
    <s v="We Are Social"/>
    <x v="1"/>
    <s v="Europe"/>
    <m/>
    <m/>
    <s v="No inmail sent"/>
    <x v="0"/>
    <d v="2019-09-13T00:00:00"/>
    <d v="2021-03-16T00:00:00"/>
    <n v="3"/>
    <n v="3"/>
    <n v="365"/>
    <s v="Negative"/>
    <d v="2021-03-18T00:00:00"/>
    <m/>
    <m/>
    <m/>
    <m/>
    <s v="Follow up next year"/>
  </r>
  <r>
    <n v="286"/>
    <d v="2019-01-01T00:00:00"/>
    <n v="1"/>
    <x v="0"/>
    <s v="Ffion (Davies) Turner"/>
    <s v="Group Partner System Intelligence"/>
    <s v="Bloom North"/>
    <x v="15"/>
    <s v="Europe"/>
    <m/>
    <m/>
    <s v="No inmail sent"/>
    <x v="0"/>
    <d v="2019-08-14T00:00:00"/>
    <d v="2020-11-06T00:00:00"/>
    <n v="11"/>
    <n v="2"/>
    <n v="495"/>
    <s v="Negative"/>
    <d v="2020-11-06T00:00:00"/>
    <m/>
    <m/>
    <m/>
    <m/>
    <s v="Follow up next year"/>
  </r>
  <r>
    <n v="287"/>
    <d v="2019-01-01T00:00:00"/>
    <n v="1"/>
    <x v="1"/>
    <s v="Dalila OUMACHICHE"/>
    <s v="International Product Marketing Manager"/>
    <s v="Konica Minolta Business Solutions France"/>
    <x v="7"/>
    <s v="Europe"/>
    <m/>
    <m/>
    <s v="No inmail sent"/>
    <x v="0"/>
    <d v="2019-09-23T00:00:00"/>
    <m/>
    <n v="0"/>
    <m/>
    <m/>
    <m/>
    <m/>
    <m/>
    <m/>
    <m/>
    <m/>
    <s v="Not relevant"/>
  </r>
  <r>
    <n v="288"/>
    <d v="2019-01-01T00:00:00"/>
    <n v="1"/>
    <x v="0"/>
    <s v="Paras Sharma"/>
    <s v="Pricing Specialist"/>
    <s v="Toyota Finance Australia"/>
    <x v="8"/>
    <s v="Australia"/>
    <s v="Australia"/>
    <s v="Ramla's"/>
    <s v="No inmail sent"/>
    <x v="0"/>
    <d v="2019-09-26T00:00:00"/>
    <d v="2021-06-09T00:00:00"/>
    <n v="6"/>
    <n v="6"/>
    <m/>
    <m/>
    <m/>
    <m/>
    <m/>
    <m/>
    <m/>
    <s v="Follow up next year"/>
  </r>
  <r>
    <n v="289"/>
    <d v="2019-01-01T00:00:00"/>
    <n v="1"/>
    <x v="2"/>
    <s v="Mohan K"/>
    <s v="Global programs and Analytics manager - Geo Marketing"/>
    <s v="Hewlett Packard Enterprise"/>
    <x v="7"/>
    <s v="Australia"/>
    <s v="Australia"/>
    <m/>
    <s v="No inmail sent"/>
    <x v="0"/>
    <d v="2019-09-24T00:00:00"/>
    <d v="2021-02-26T00:00:00"/>
    <n v="2"/>
    <n v="2"/>
    <n v="383"/>
    <s v="Positive"/>
    <d v="2020-07-09T00:00:00"/>
    <m/>
    <m/>
    <m/>
    <m/>
    <s v="Relevant profile, follow up message sent "/>
  </r>
  <r>
    <n v="290"/>
    <d v="2019-01-01T00:00:00"/>
    <n v="1"/>
    <x v="1"/>
    <s v="Manish Jaitly"/>
    <s v="Analytics and Reporting team"/>
    <s v="Hewlett Packard Enterprise"/>
    <x v="7"/>
    <s v="Asia"/>
    <s v="Asia"/>
    <m/>
    <s v="No inmail sent"/>
    <x v="0"/>
    <d v="2019-09-24T00:00:00"/>
    <m/>
    <n v="0"/>
    <m/>
    <m/>
    <s v="Irrelevant"/>
    <d v="2019-09-24T00:00:00"/>
    <m/>
    <m/>
    <m/>
    <m/>
    <s v="Irrelevant + operations related analytics, not related to marketing"/>
  </r>
  <r>
    <n v="291"/>
    <d v="2019-01-01T00:00:00"/>
    <n v="1"/>
    <x v="1"/>
    <s v="Sunil Kumar K"/>
    <s v="Marketing Analytics Manager"/>
    <s v="Hewlett Packard Enterprise"/>
    <x v="7"/>
    <s v="Asia"/>
    <s v="Asia"/>
    <m/>
    <s v="No inmail sent"/>
    <x v="0"/>
    <d v="2019-09-24T00:00:00"/>
    <m/>
    <n v="0"/>
    <m/>
    <m/>
    <s v="None"/>
    <m/>
    <m/>
    <m/>
    <m/>
    <m/>
    <s v="Not relevant"/>
  </r>
  <r>
    <n v="292"/>
    <d v="2019-01-01T00:00:00"/>
    <n v="1"/>
    <x v="0"/>
    <s v="Grégory SIGNAHODE"/>
    <m/>
    <s v="CGI"/>
    <x v="15"/>
    <s v="Europe"/>
    <s v="France"/>
    <m/>
    <s v="No inmail sent"/>
    <x v="0"/>
    <d v="2019-09-26T00:00:00"/>
    <d v="2020-11-06T00:00:00"/>
    <n v="11"/>
    <n v="1"/>
    <n v="495"/>
    <s v="Negative"/>
    <d v="2020-11-06T00:00:00"/>
    <m/>
    <m/>
    <m/>
    <m/>
    <s v="Follow up next year"/>
  </r>
  <r>
    <n v="293"/>
    <d v="2019-01-01T00:00:00"/>
    <n v="1"/>
    <x v="0"/>
    <s v="Stéphanie BUET"/>
    <m/>
    <s v="CGI"/>
    <x v="15"/>
    <s v="Europe"/>
    <s v="France"/>
    <m/>
    <s v="No inmail sent"/>
    <x v="0"/>
    <d v="2019-09-26T00:00:00"/>
    <d v="2020-11-06T00:00:00"/>
    <n v="11"/>
    <n v="1"/>
    <n v="495"/>
    <s v="Negative"/>
    <d v="2020-11-06T00:00:00"/>
    <m/>
    <m/>
    <m/>
    <m/>
    <s v="Follow up next year"/>
  </r>
  <r>
    <n v="294"/>
    <d v="2019-01-01T00:00:00"/>
    <n v="1"/>
    <x v="1"/>
    <s v="Alessandro Casuccio"/>
    <s v="Managing Director"/>
    <s v="Convz"/>
    <x v="7"/>
    <s v="Asia"/>
    <s v="Asia"/>
    <m/>
    <s v="No inmail sent"/>
    <x v="0"/>
    <d v="2019-09-26T00:00:00"/>
    <d v="2021-03-02T00:00:00"/>
    <n v="3"/>
    <n v="1"/>
    <n v="379"/>
    <s v="Positive"/>
    <d v="2019-10-05T00:00:00"/>
    <m/>
    <m/>
    <m/>
    <m/>
    <s v="Already on freshsales"/>
  </r>
  <r>
    <n v="295"/>
    <d v="2019-01-01T00:00:00"/>
    <n v="1"/>
    <x v="3"/>
    <s v="Phil Childs"/>
    <s v="Snr Analytics Insight Manager"/>
    <s v="PepsiCo"/>
    <x v="15"/>
    <m/>
    <m/>
    <m/>
    <s v="No inmail sent"/>
    <x v="1"/>
    <m/>
    <m/>
    <n v="0"/>
    <m/>
    <m/>
    <m/>
    <m/>
    <s v="phil@pepsico.com"/>
    <s v="reply.io"/>
    <s v="Bounced"/>
    <d v="2020-10-01T00:00:00"/>
    <m/>
  </r>
  <r>
    <n v="296"/>
    <d v="2019-01-01T00:00:00"/>
    <n v="1"/>
    <x v="3"/>
    <s v="Abdellatif Elmardenly"/>
    <s v="Europe Senior Director of Strategy Insights &amp; Analytics"/>
    <s v="PepsiCo"/>
    <x v="15"/>
    <m/>
    <m/>
    <m/>
    <s v="No inmail sent"/>
    <x v="1"/>
    <m/>
    <m/>
    <n v="0"/>
    <m/>
    <m/>
    <m/>
    <m/>
    <s v="abdellatif.el-mardenly@pepsico.com"/>
    <s v="reply.io"/>
    <s v="Delivered"/>
    <d v="2020-10-01T00:00:00"/>
    <m/>
  </r>
  <r>
    <n v="297"/>
    <d v="2019-01-01T00:00:00"/>
    <n v="1"/>
    <x v="3"/>
    <s v="Alessio Roncallo"/>
    <s v="Head of Business Intelligence"/>
    <s v="Zego"/>
    <x v="14"/>
    <s v="Europe"/>
    <m/>
    <m/>
    <s v="No inmail sent"/>
    <x v="0"/>
    <d v="2019-11-21T00:00:00"/>
    <d v="2021-04-20T00:00:00"/>
    <n v="4"/>
    <n v="3"/>
    <n v="330"/>
    <s v="Neutral"/>
    <d v="2019-11-22T00:00:00"/>
    <m/>
    <m/>
    <m/>
    <m/>
    <s v="Not relevant"/>
  </r>
  <r>
    <n v="298"/>
    <d v="2019-01-01T00:00:00"/>
    <n v="1"/>
    <x v="0"/>
    <s v="Ivan Polakovic"/>
    <s v="Senior Consultant"/>
    <s v="Ebiquity plc"/>
    <x v="15"/>
    <s v="Europe"/>
    <s v="Spain"/>
    <m/>
    <s v="No inmail sent"/>
    <x v="0"/>
    <d v="2019-09-24T00:00:00"/>
    <d v="2020-11-06T00:00:00"/>
    <n v="11"/>
    <n v="1"/>
    <n v="495"/>
    <s v="Negative"/>
    <d v="2020-11-06T00:00:00"/>
    <m/>
    <m/>
    <m/>
    <m/>
    <s v="Follow up next year"/>
  </r>
  <r>
    <n v="299"/>
    <d v="2019-01-01T00:00:00"/>
    <n v="1"/>
    <x v="0"/>
    <s v="Vaida Juskaite"/>
    <s v="Lead Econometrician"/>
    <s v="JUST EAT"/>
    <x v="7"/>
    <s v="Europe"/>
    <m/>
    <m/>
    <s v="No inmail sent"/>
    <x v="0"/>
    <d v="2019-09-24T00:00:00"/>
    <d v="2021-03-30T00:00:00"/>
    <n v="3"/>
    <n v="4"/>
    <n v="351"/>
    <m/>
    <m/>
    <m/>
    <m/>
    <m/>
    <m/>
    <s v="Follow up next year"/>
  </r>
  <r>
    <n v="300"/>
    <d v="2019-01-01T00:00:00"/>
    <n v="1"/>
    <x v="3"/>
    <s v="Shelly Nayyar"/>
    <s v="Analytics Manager"/>
    <s v="Cargill"/>
    <x v="0"/>
    <s v="Asia"/>
    <s v="Asia"/>
    <m/>
    <s v="No inmail sent"/>
    <x v="0"/>
    <d v="2019-09-30T00:00:00"/>
    <d v="2021-08-23T00:00:00"/>
    <n v="8"/>
    <n v="5"/>
    <n v="205"/>
    <s v="Positive"/>
    <d v="2021-03-29T00:00:00"/>
    <m/>
    <m/>
    <m/>
    <m/>
    <s v="Interested"/>
  </r>
  <r>
    <n v="301"/>
    <d v="2019-01-01T00:00:00"/>
    <n v="1"/>
    <x v="0"/>
    <s v="Kurian Cyriac George"/>
    <m/>
    <s v="Around The Clock Communications"/>
    <x v="15"/>
    <m/>
    <m/>
    <m/>
    <s v="No inmail sent"/>
    <x v="0"/>
    <d v="2019-10-03T00:00:00"/>
    <d v="2020-11-06T00:00:00"/>
    <n v="11"/>
    <n v="1"/>
    <n v="495"/>
    <m/>
    <m/>
    <m/>
    <m/>
    <m/>
    <m/>
    <s v="Follow up next year"/>
  </r>
  <r>
    <n v="302"/>
    <d v="2019-01-01T00:00:00"/>
    <n v="1"/>
    <x v="1"/>
    <s v="Akash Malhotra"/>
    <s v="Cosultant"/>
    <s v="UNDP"/>
    <x v="15"/>
    <s v="Asia"/>
    <s v="Asia"/>
    <m/>
    <s v="No inmail sent"/>
    <x v="0"/>
    <d v="2019-09-26T00:00:00"/>
    <d v="2019-10-17T00:00:00"/>
    <n v="10"/>
    <n v="1"/>
    <m/>
    <s v="Irrelevant"/>
    <d v="2019-10-17T00:00:00"/>
    <m/>
    <m/>
    <m/>
    <m/>
    <s v="Irrelevant"/>
  </r>
  <r>
    <n v="303"/>
    <d v="2019-01-01T00:00:00"/>
    <n v="1"/>
    <x v="1"/>
    <s v="Anudeep Singh"/>
    <s v="Manager APAC"/>
    <s v="Amazon - Alexa AI"/>
    <x v="4"/>
    <s v="Asia"/>
    <s v="Asia"/>
    <m/>
    <s v="No inmail sent"/>
    <x v="0"/>
    <d v="2019-09-26T00:00:00"/>
    <m/>
    <n v="0"/>
    <m/>
    <m/>
    <s v="Irrelevant"/>
    <m/>
    <m/>
    <m/>
    <m/>
    <m/>
    <s v="Irrelevant"/>
  </r>
  <r>
    <n v="304"/>
    <d v="2019-01-01T00:00:00"/>
    <n v="1"/>
    <x v="1"/>
    <s v="Dibyendu Mathur"/>
    <s v="Credit Risk Analytics Manager (AVP)"/>
    <s v="Wells Fargo"/>
    <x v="10"/>
    <s v="Asia"/>
    <s v="Asia"/>
    <m/>
    <s v="No inmail sent"/>
    <x v="0"/>
    <d v="2019-09-25T00:00:00"/>
    <d v="2019-09-30T00:00:00"/>
    <n v="9"/>
    <n v="1"/>
    <m/>
    <s v="Irrelevant"/>
    <d v="2019-09-30T00:00:00"/>
    <m/>
    <m/>
    <m/>
    <m/>
    <s v="Irrelevant + does not work with MMM"/>
  </r>
  <r>
    <n v="305"/>
    <d v="2019-01-01T00:00:00"/>
    <n v="1"/>
    <x v="3"/>
    <s v="Kate Utting"/>
    <s v="Senior Brand Marketing Manager"/>
    <s v="PepsiCo"/>
    <x v="15"/>
    <m/>
    <m/>
    <m/>
    <s v="No inmail sent"/>
    <x v="1"/>
    <m/>
    <m/>
    <n v="0"/>
    <m/>
    <m/>
    <m/>
    <m/>
    <s v="kate.utting@twinings.co.uk"/>
    <s v="salesQL"/>
    <s v="Delivered"/>
    <d v="2020-10-02T00:00:00"/>
    <m/>
  </r>
  <r>
    <n v="306"/>
    <d v="2019-01-01T00:00:00"/>
    <n v="1"/>
    <x v="1"/>
    <s v="MAYANK DIXIT"/>
    <s v="Team Lead Marketing Analytics"/>
    <s v="JLL"/>
    <x v="9"/>
    <s v="Asia"/>
    <s v="Asia"/>
    <m/>
    <s v="No inmail sent"/>
    <x v="0"/>
    <d v="2019-09-26T00:00:00"/>
    <m/>
    <n v="0"/>
    <m/>
    <m/>
    <s v="Negative"/>
    <d v="2019-09-26T00:00:00"/>
    <m/>
    <m/>
    <m/>
    <m/>
    <s v="Not Relevant + not MMM"/>
  </r>
  <r>
    <n v="307"/>
    <d v="2019-01-01T00:00:00"/>
    <n v="1"/>
    <x v="3"/>
    <s v="Sanchi Bhatia"/>
    <s v="Assistant Manager - Advanced Analytics at Global Business Shared Services"/>
    <s v="Colgate-Palmolive"/>
    <x v="3"/>
    <s v="Asia"/>
    <s v="Asia"/>
    <m/>
    <s v="No inmail sent"/>
    <x v="0"/>
    <d v="2019-09-25T00:00:00"/>
    <d v="2021-03-01T00:00:00"/>
    <n v="3"/>
    <n v="1"/>
    <n v="380"/>
    <s v="Negative"/>
    <d v="2019-10-29T00:00:00"/>
    <m/>
    <m/>
    <m/>
    <m/>
    <s v="Not relevant"/>
  </r>
  <r>
    <n v="308"/>
    <d v="2019-01-01T00:00:00"/>
    <n v="1"/>
    <x v="1"/>
    <s v="Rajat Narang"/>
    <s v="Director"/>
    <s v="Absolutdata Analytics"/>
    <x v="7"/>
    <s v="Asia"/>
    <s v="Asia"/>
    <m/>
    <s v="No inmail sent"/>
    <x v="0"/>
    <d v="2019-09-30T00:00:00"/>
    <m/>
    <n v="0"/>
    <m/>
    <m/>
    <s v="Irrelevant"/>
    <m/>
    <m/>
    <m/>
    <m/>
    <m/>
    <s v="Irrelevant"/>
  </r>
  <r>
    <n v="309"/>
    <d v="2019-01-01T00:00:00"/>
    <n v="1"/>
    <x v="2"/>
    <s v="Gizem Hökelekli"/>
    <s v="Strategic Marketplace Insights/Analytics Manager in EMEA"/>
    <s v="Nike"/>
    <x v="3"/>
    <s v="Europe"/>
    <m/>
    <m/>
    <s v="No inmail sent"/>
    <x v="0"/>
    <d v="2020-02-18T00:00:00"/>
    <d v="2021-08-13T00:00:00"/>
    <n v="8"/>
    <n v="2"/>
    <n v="215"/>
    <s v="None"/>
    <m/>
    <m/>
    <m/>
    <m/>
    <m/>
    <m/>
  </r>
  <r>
    <n v="310"/>
    <d v="2019-01-01T00:00:00"/>
    <n v="1"/>
    <x v="3"/>
    <s v="Alex Vass"/>
    <s v="Founder "/>
    <s v="Independent Marketing Sciences"/>
    <x v="1"/>
    <s v="Europe"/>
    <m/>
    <m/>
    <s v="No inmail sent"/>
    <x v="0"/>
    <d v="2019-09-27T00:00:00"/>
    <d v="2020-10-07T00:00:00"/>
    <n v="10"/>
    <n v="2"/>
    <n v="525"/>
    <s v="Positive_FS"/>
    <d v="2021-04-23T00:00:00"/>
    <s v="alex@im-sciences.com"/>
    <m/>
    <m/>
    <m/>
    <m/>
  </r>
  <r>
    <n v="311"/>
    <d v="2019-01-01T00:00:00"/>
    <n v="1"/>
    <x v="1"/>
    <s v="Mo van Praag"/>
    <s v="Senior Digital Analyst"/>
    <s v="Frieze"/>
    <x v="1"/>
    <s v="Europe"/>
    <m/>
    <m/>
    <s v="No inmail sent"/>
    <x v="0"/>
    <d v="2019-09-27T00:00:00"/>
    <m/>
    <n v="0"/>
    <m/>
    <m/>
    <s v="Irrelevant"/>
    <d v="2019-09-27T00:00:00"/>
    <m/>
    <m/>
    <m/>
    <m/>
    <s v="Irrelevant"/>
  </r>
  <r>
    <n v="312"/>
    <d v="2019-01-01T00:00:00"/>
    <n v="1"/>
    <x v="2"/>
    <s v="Sophie Alexander"/>
    <s v="Customer Analytics Manager"/>
    <s v="Jaguar Land Rover"/>
    <x v="8"/>
    <s v="Europe"/>
    <m/>
    <m/>
    <s v="No inmail sent"/>
    <x v="0"/>
    <d v="2019-03-30T00:00:00"/>
    <d v="2020-07-06T00:00:00"/>
    <n v="7"/>
    <n v="2"/>
    <n v="618"/>
    <s v="Positive_FS"/>
    <d v="2019-10-04T00:00:00"/>
    <s v="salexander@jaguarlandrover.com"/>
    <s v="hunter.io"/>
    <m/>
    <m/>
    <s v="Ask Ahlem about this "/>
  </r>
  <r>
    <n v="313"/>
    <d v="2019-01-01T00:00:00"/>
    <n v="1"/>
    <x v="3"/>
    <s v="Paulo Ramazza"/>
    <s v="Senior Ad-tech manager"/>
    <s v="Entain"/>
    <x v="12"/>
    <s v="Europe"/>
    <m/>
    <m/>
    <s v="No inmail sent"/>
    <x v="0"/>
    <d v="2019-09-27T00:00:00"/>
    <d v="2021-07-19T00:00:00"/>
    <n v="7"/>
    <m/>
    <n v="240"/>
    <s v="None"/>
    <m/>
    <m/>
    <m/>
    <m/>
    <m/>
    <s v="Not relevant"/>
  </r>
  <r>
    <n v="314"/>
    <d v="2019-01-01T00:00:00"/>
    <n v="1"/>
    <x v="0"/>
    <s v="Laurent Aliphat"/>
    <m/>
    <s v="Groupe Renault"/>
    <x v="8"/>
    <m/>
    <m/>
    <m/>
    <s v="No inmail sent"/>
    <x v="1"/>
    <m/>
    <m/>
    <n v="0"/>
    <m/>
    <m/>
    <m/>
    <m/>
    <s v="laurent.aliphat@renault.com"/>
    <s v="reply.io"/>
    <s v="Delivered"/>
    <d v="2020-10-06T00:00:00"/>
    <m/>
  </r>
  <r>
    <n v="315"/>
    <d v="2019-01-01T00:00:00"/>
    <n v="1"/>
    <x v="2"/>
    <s v="Sakis Athanasiadis"/>
    <s v="Senior Data Scientist"/>
    <s v="IKEA"/>
    <x v="0"/>
    <s v="Europe"/>
    <m/>
    <m/>
    <s v="No inmail sent"/>
    <x v="0"/>
    <d v="2019-09-27T00:00:00"/>
    <d v="2021-05-12T00:00:00"/>
    <n v="5"/>
    <m/>
    <m/>
    <s v="Negative"/>
    <d v="2019-09-30T00:00:00"/>
    <m/>
    <m/>
    <m/>
    <m/>
    <m/>
  </r>
  <r>
    <n v="316"/>
    <d v="2019-01-01T00:00:00"/>
    <n v="1"/>
    <x v="0"/>
    <s v="Roshan Thomas"/>
    <s v="Project Manager - ROI"/>
    <s v="adidas"/>
    <x v="15"/>
    <s v="Europe"/>
    <s v="Germany"/>
    <m/>
    <s v="No inmail sent"/>
    <x v="0"/>
    <d v="2019-09-27T00:00:00"/>
    <d v="2020-11-06T00:00:00"/>
    <n v="11"/>
    <n v="1"/>
    <n v="495"/>
    <s v="Negative"/>
    <d v="2020-11-06T00:00:00"/>
    <m/>
    <m/>
    <m/>
    <m/>
    <s v="Follow up next year"/>
  </r>
  <r>
    <n v="317"/>
    <d v="2019-01-01T00:00:00"/>
    <n v="1"/>
    <x v="1"/>
    <s v="Anders Børre Pedersen"/>
    <s v="Digital Sales/ Ecommerce Manager"/>
    <s v="PVH Corp."/>
    <x v="0"/>
    <s v="Europe"/>
    <m/>
    <m/>
    <s v="No inmail sent"/>
    <x v="0"/>
    <d v="2019-09-27T00:00:00"/>
    <m/>
    <n v="0"/>
    <m/>
    <m/>
    <s v="Irrelevant"/>
    <d v="2019-09-28T00:00:00"/>
    <m/>
    <m/>
    <m/>
    <m/>
    <s v="Irrelevant"/>
  </r>
  <r>
    <n v="318"/>
    <d v="2019-01-01T00:00:00"/>
    <n v="1"/>
    <x v="0"/>
    <s v="Matthieu Ruault"/>
    <m/>
    <s v="OUI,sncf"/>
    <x v="11"/>
    <m/>
    <m/>
    <m/>
    <s v="No inmail sent"/>
    <x v="1"/>
    <m/>
    <m/>
    <n v="0"/>
    <m/>
    <m/>
    <m/>
    <m/>
    <s v="mruault@oui.sncf"/>
    <s v="salesQL"/>
    <s v="Delivered"/>
    <d v="2020-10-06T00:00:00"/>
    <m/>
  </r>
  <r>
    <n v="319"/>
    <d v="2019-01-01T00:00:00"/>
    <n v="1"/>
    <x v="0"/>
    <s v="Erin Roy"/>
    <m/>
    <s v="hush homewear ltd"/>
    <x v="15"/>
    <m/>
    <m/>
    <m/>
    <s v="No inmail sent"/>
    <x v="1"/>
    <m/>
    <m/>
    <n v="0"/>
    <m/>
    <m/>
    <m/>
    <m/>
    <s v="erin@hush-uk.com"/>
    <s v="salesQL"/>
    <s v="Delivered"/>
    <d v="2020-10-06T00:00:00"/>
    <m/>
  </r>
  <r>
    <n v="320"/>
    <d v="2019-01-01T00:00:00"/>
    <n v="1"/>
    <x v="0"/>
    <s v="Ombline de Coriolis"/>
    <s v="CMO"/>
    <s v="Cafeyn"/>
    <x v="15"/>
    <s v="Europe"/>
    <s v="France"/>
    <m/>
    <s v="No inmail sent"/>
    <x v="0"/>
    <d v="2019-10-11T00:00:00"/>
    <d v="2020-11-06T00:00:00"/>
    <n v="11"/>
    <n v="2"/>
    <n v="495"/>
    <m/>
    <m/>
    <m/>
    <m/>
    <m/>
    <m/>
    <s v="Follow up next year"/>
  </r>
  <r>
    <n v="321"/>
    <d v="2019-01-01T00:00:00"/>
    <n v="1"/>
    <x v="0"/>
    <s v="Alex Jackson"/>
    <m/>
    <s v="Carv by MotionMetrics"/>
    <x v="15"/>
    <m/>
    <m/>
    <m/>
    <s v="No inmail sent"/>
    <x v="1"/>
    <m/>
    <m/>
    <n v="0"/>
    <m/>
    <m/>
    <m/>
    <m/>
    <s v="alex@getcarv.com"/>
    <s v="salesQL"/>
    <s v="Correct mail not found"/>
    <m/>
    <m/>
  </r>
  <r>
    <n v="322"/>
    <d v="2019-01-01T00:00:00"/>
    <n v="1"/>
    <x v="0"/>
    <s v="Sarah Pater"/>
    <m/>
    <s v="Intelex Technologies ULC"/>
    <x v="15"/>
    <m/>
    <m/>
    <m/>
    <s v="No inmail sent"/>
    <x v="1"/>
    <m/>
    <m/>
    <n v="0"/>
    <m/>
    <m/>
    <m/>
    <m/>
    <s v="sarah.pater@intelex.com"/>
    <s v="reply.io"/>
    <s v="Delivered"/>
    <d v="2020-10-06T00:00:00"/>
    <m/>
  </r>
  <r>
    <n v="323"/>
    <d v="2019-01-01T00:00:00"/>
    <n v="1"/>
    <x v="0"/>
    <s v="Gessica Bicego"/>
    <m/>
    <s v="Blinkist"/>
    <x v="15"/>
    <m/>
    <m/>
    <m/>
    <s v="No inmail sent"/>
    <x v="1"/>
    <m/>
    <m/>
    <n v="0"/>
    <m/>
    <m/>
    <m/>
    <m/>
    <s v="gessica@blinkist.com"/>
    <s v="reply.io"/>
    <s v="Delivered"/>
    <d v="2020-10-06T00:00:00"/>
    <m/>
  </r>
  <r>
    <n v="324"/>
    <d v="2019-01-01T00:00:00"/>
    <n v="1"/>
    <x v="1"/>
    <s v="Michael Drayson"/>
    <s v="Head Of Analytics"/>
    <s v="UNiDAYS"/>
    <x v="5"/>
    <s v="Europe"/>
    <m/>
    <m/>
    <s v="No inmail sent"/>
    <x v="0"/>
    <d v="2021-03-09T00:00:00"/>
    <m/>
    <n v="0"/>
    <m/>
    <n v="372"/>
    <s v="Negative"/>
    <d v="2021-03-09T00:00:00"/>
    <s v="mdrayson@hotels.com"/>
    <s v="salesQL"/>
    <s v="Delivered"/>
    <d v="2020-10-06T00:00:00"/>
    <m/>
  </r>
  <r>
    <n v="325"/>
    <d v="2019-01-01T00:00:00"/>
    <n v="1"/>
    <x v="1"/>
    <s v="Jose Manuel M."/>
    <s v="Head of Digital Omnichannel Transformation"/>
    <s v="Telefónica"/>
    <x v="16"/>
    <s v="Europe"/>
    <m/>
    <m/>
    <s v="No inmail sent"/>
    <x v="0"/>
    <d v="2019-10-11T00:00:00"/>
    <d v="2020-11-06T00:00:00"/>
    <n v="11"/>
    <m/>
    <n v="495"/>
    <s v="Irrelevant"/>
    <m/>
    <m/>
    <m/>
    <m/>
    <m/>
    <s v="Irrelevant"/>
  </r>
  <r>
    <n v="326"/>
    <d v="2019-01-01T00:00:00"/>
    <n v="1"/>
    <x v="1"/>
    <s v="Zohe Mustafa"/>
    <s v="Growth Consultant New SAAS Product Launch"/>
    <s v="Incubeta"/>
    <x v="1"/>
    <s v="Europe"/>
    <m/>
    <m/>
    <s v="No inmail sent"/>
    <x v="0"/>
    <d v="2019-09-27T00:00:00"/>
    <d v="2019-10-23T00:00:00"/>
    <n v="10"/>
    <m/>
    <m/>
    <s v="Irrelevant"/>
    <d v="2019-10-14T00:00:00"/>
    <m/>
    <m/>
    <m/>
    <m/>
    <s v="Irrelevant"/>
  </r>
  <r>
    <n v="327"/>
    <d v="2019-01-01T00:00:00"/>
    <n v="1"/>
    <x v="1"/>
    <s v="Amit Gupta"/>
    <s v="Practice Head - Integrated Marketing Effectiveness"/>
    <s v="Fractal Analytics"/>
    <x v="2"/>
    <s v="Europe"/>
    <m/>
    <m/>
    <s v="No inmail sent"/>
    <x v="0"/>
    <d v="2019-09-30T00:00:00"/>
    <m/>
    <n v="0"/>
    <m/>
    <m/>
    <s v="Irrelevant"/>
    <m/>
    <m/>
    <m/>
    <m/>
    <m/>
    <s v="Irrelevant"/>
  </r>
  <r>
    <n v="328"/>
    <d v="2019-01-01T00:00:00"/>
    <n v="1"/>
    <x v="0"/>
    <s v="Malik Medjahed-Schwethelm"/>
    <s v="International Performance Marketing, Arcade"/>
    <s v="Apple"/>
    <x v="7"/>
    <s v="Europe"/>
    <s v="United Kingdom"/>
    <s v="Ramla's"/>
    <s v="No inmail sent"/>
    <x v="0"/>
    <d v="2020-10-06T00:00:00"/>
    <d v="2021-08-16T00:00:00"/>
    <n v="8"/>
    <n v="1"/>
    <n v="212"/>
    <s v="None"/>
    <m/>
    <m/>
    <m/>
    <m/>
    <m/>
    <m/>
  </r>
  <r>
    <n v="329"/>
    <d v="2019-01-01T00:00:00"/>
    <n v="1"/>
    <x v="0"/>
    <s v="Cedric Roger"/>
    <m/>
    <s v="118118Money"/>
    <x v="15"/>
    <m/>
    <m/>
    <m/>
    <s v="No inmail sent"/>
    <x v="1"/>
    <m/>
    <m/>
    <n v="0"/>
    <m/>
    <m/>
    <m/>
    <m/>
    <s v="cedric.roger@118118money.com"/>
    <s v="salesQL"/>
    <s v="Bounced"/>
    <d v="2020-10-06T00:00:00"/>
    <m/>
  </r>
  <r>
    <n v="330"/>
    <d v="2019-01-01T00:00:00"/>
    <n v="1"/>
    <x v="1"/>
    <s v="Stephen Conway"/>
    <s v="Marketing"/>
    <s v="Freelance"/>
    <x v="15"/>
    <s v="Europe"/>
    <m/>
    <m/>
    <s v="No inmail sent"/>
    <x v="0"/>
    <d v="2019-09-18T00:00:00"/>
    <m/>
    <n v="0"/>
    <m/>
    <m/>
    <s v="Irrelevant"/>
    <d v="2019-09-18T00:00:00"/>
    <m/>
    <m/>
    <m/>
    <m/>
    <s v="Irrelevant"/>
  </r>
  <r>
    <n v="331"/>
    <d v="2019-01-01T00:00:00"/>
    <n v="1"/>
    <x v="0"/>
    <s v="Stefan Kerridge"/>
    <m/>
    <s v="The K Consultancy"/>
    <x v="15"/>
    <m/>
    <m/>
    <m/>
    <s v="No inmail sent"/>
    <x v="1"/>
    <m/>
    <m/>
    <n v="0"/>
    <m/>
    <m/>
    <m/>
    <m/>
    <s v="stefan@thekconsultancy.co.uk"/>
    <s v="reply.io"/>
    <s v="Delivered"/>
    <d v="2020-10-06T00:00:00"/>
    <m/>
  </r>
  <r>
    <n v="332"/>
    <d v="2019-01-01T00:00:00"/>
    <n v="1"/>
    <x v="0"/>
    <s v="Jim Roberts"/>
    <m/>
    <s v="BlacklerRoberts Ltd"/>
    <x v="15"/>
    <m/>
    <m/>
    <m/>
    <s v="No inmail sent"/>
    <x v="3"/>
    <m/>
    <m/>
    <n v="0"/>
    <m/>
    <m/>
    <m/>
    <m/>
    <s v="jim@blacklerroberts.com"/>
    <s v="reply.io"/>
    <s v="Delivered"/>
    <d v="2020-10-07T00:00:00"/>
    <m/>
  </r>
  <r>
    <n v="333"/>
    <d v="2019-01-01T00:00:00"/>
    <n v="1"/>
    <x v="1"/>
    <s v="Jonny Ambrose"/>
    <s v="Marketing &amp; Business Developement"/>
    <s v="Fire NBM "/>
    <x v="2"/>
    <s v="Europe"/>
    <m/>
    <m/>
    <s v="No inmail sent"/>
    <x v="0"/>
    <d v="2019-09-18T00:00:00"/>
    <d v="2019-10-21T00:00:00"/>
    <n v="10"/>
    <n v="1"/>
    <n v="877"/>
    <s v="Irrelevant"/>
    <m/>
    <m/>
    <m/>
    <m/>
    <m/>
    <s v="Irrelevant"/>
  </r>
  <r>
    <n v="334"/>
    <d v="2019-01-01T00:00:00"/>
    <n v="1"/>
    <x v="1"/>
    <s v="Sandy Scopa"/>
    <s v="Client Lead"/>
    <s v="The Luxury Consultant"/>
    <x v="2"/>
    <s v="Europe"/>
    <m/>
    <m/>
    <s v="No inmail sent"/>
    <x v="0"/>
    <d v="2019-09-18T00:00:00"/>
    <d v="2019-11-25T00:00:00"/>
    <n v="11"/>
    <n v="2"/>
    <n v="842"/>
    <s v="Irrelevant"/>
    <m/>
    <m/>
    <m/>
    <m/>
    <m/>
    <s v="Irrelevant"/>
  </r>
  <r>
    <n v="335"/>
    <d v="2019-01-01T00:00:00"/>
    <n v="1"/>
    <x v="1"/>
    <s v="Adam Fulford"/>
    <s v="Chief Customer Officer"/>
    <s v="Engine UK"/>
    <x v="1"/>
    <s v="Europe"/>
    <m/>
    <m/>
    <s v="No inmail sent"/>
    <x v="0"/>
    <d v="2019-09-18T00:00:00"/>
    <d v="2019-11-25T00:00:00"/>
    <n v="11"/>
    <n v="2"/>
    <n v="842"/>
    <s v="Negative"/>
    <d v="2019-11-25T00:00:00"/>
    <m/>
    <m/>
    <m/>
    <m/>
    <s v="Not interested"/>
  </r>
  <r>
    <n v="336"/>
    <d v="2019-01-01T00:00:00"/>
    <n v="1"/>
    <x v="0"/>
    <s v="Louise Proddow"/>
    <m/>
    <s v="Tweak Marketing &amp; Rejuvage"/>
    <x v="15"/>
    <m/>
    <m/>
    <m/>
    <s v="No inmail sent"/>
    <x v="1"/>
    <m/>
    <m/>
    <n v="0"/>
    <m/>
    <m/>
    <s v="Neutral"/>
    <d v="2020-10-12T00:00:00"/>
    <s v="louiseproddow@tweakuk.com"/>
    <s v="salesQL"/>
    <s v="Delivered"/>
    <d v="2020-10-07T00:00:00"/>
    <m/>
  </r>
  <r>
    <n v="337"/>
    <d v="2019-01-01T00:00:00"/>
    <n v="1"/>
    <x v="0"/>
    <s v="Simon Francis"/>
    <s v="CEO"/>
    <s v="Flock Associates Ltd."/>
    <x v="2"/>
    <s v="Europe"/>
    <s v="United Kingdom"/>
    <s v="Ramla's"/>
    <s v="No inmail sent"/>
    <x v="0"/>
    <d v="2020-10-08T00:00:00"/>
    <s v="Competitive"/>
    <e v="#VALUE!"/>
    <m/>
    <m/>
    <m/>
    <m/>
    <s v="simon.francis@flock-associates.com"/>
    <s v="reply.io"/>
    <s v="Delivered"/>
    <d v="2020-10-07T00:00:00"/>
    <m/>
  </r>
  <r>
    <n v="338"/>
    <d v="2019-01-01T00:00:00"/>
    <n v="1"/>
    <x v="1"/>
    <s v="Ian Crick"/>
    <s v="Consultant"/>
    <s v="THE IAN CRICK CONSULTANCY LIMITED"/>
    <x v="15"/>
    <s v="Europe"/>
    <m/>
    <m/>
    <s v="No inmail sent"/>
    <x v="0"/>
    <d v="2020-07-09T00:00:00"/>
    <d v="2019-07-10T00:00:00"/>
    <n v="7"/>
    <m/>
    <m/>
    <s v="Negative"/>
    <d v="2020-07-13T00:00:00"/>
    <m/>
    <m/>
    <m/>
    <m/>
    <s v="Not interested"/>
  </r>
  <r>
    <n v="339"/>
    <d v="2019-01-01T00:00:00"/>
    <n v="1"/>
    <x v="0"/>
    <s v="Andrew Sharp"/>
    <m/>
    <s v="Value-Judgement Ltd"/>
    <x v="15"/>
    <m/>
    <m/>
    <m/>
    <s v="No inmail sent"/>
    <x v="1"/>
    <m/>
    <m/>
    <n v="0"/>
    <m/>
    <m/>
    <m/>
    <m/>
    <s v="andrew@value-judgement.com"/>
    <s v="reply.io"/>
    <s v="Delivered"/>
    <d v="2020-10-07T00:00:00"/>
    <m/>
  </r>
  <r>
    <n v="340"/>
    <d v="2019-01-01T00:00:00"/>
    <n v="1"/>
    <x v="0"/>
    <s v="Alex Fong"/>
    <m/>
    <s v="Owen Mumford Ltd "/>
    <x v="15"/>
    <m/>
    <m/>
    <m/>
    <s v="No inmail sent"/>
    <x v="3"/>
    <m/>
    <m/>
    <n v="0"/>
    <m/>
    <m/>
    <m/>
    <m/>
    <s v="alex.fong@owenmumford.com"/>
    <s v="salesQL"/>
    <s v="Delivered"/>
    <d v="2020-10-07T00:00:00"/>
    <m/>
  </r>
  <r>
    <n v="341"/>
    <d v="2019-01-01T00:00:00"/>
    <n v="1"/>
    <x v="3"/>
    <s v="Chris Mee"/>
    <s v="Head of Marketing Analytics"/>
    <s v="Ladbrokes Coral"/>
    <x v="12"/>
    <s v="Europe"/>
    <m/>
    <s v="Ramla's"/>
    <s v="No inmail sent"/>
    <x v="0"/>
    <d v="2019-09-18T00:00:00"/>
    <d v="2021-07-14T00:00:00"/>
    <n v="7"/>
    <n v="3"/>
    <n v="245"/>
    <s v="None"/>
    <m/>
    <m/>
    <m/>
    <m/>
    <m/>
    <s v="Relevant + followed up"/>
  </r>
  <r>
    <n v="342"/>
    <d v="2019-01-01T00:00:00"/>
    <n v="1"/>
    <x v="0"/>
    <s v="Alexandra Najdanovic"/>
    <m/>
    <s v="Mavens of London"/>
    <x v="15"/>
    <m/>
    <m/>
    <m/>
    <s v="No inmail sent"/>
    <x v="1"/>
    <m/>
    <m/>
    <n v="0"/>
    <m/>
    <m/>
    <m/>
    <m/>
    <s v="alexandra.najdanovic@mavens.co.uk"/>
    <s v="reply.io"/>
    <s v="Delivered"/>
    <d v="2020-10-07T00:00:00"/>
    <m/>
  </r>
  <r>
    <n v="343"/>
    <d v="2019-01-01T00:00:00"/>
    <n v="1"/>
    <x v="0"/>
    <s v="François Godeau"/>
    <s v="VP, Head of Analytic Solutions, Europe &amp; Apac"/>
    <s v="The NPD Group"/>
    <x v="5"/>
    <s v="Europe"/>
    <s v="United Kingdom"/>
    <s v="Ramla's"/>
    <s v="No inmail sent"/>
    <x v="0"/>
    <d v="2020-10-08T00:00:00"/>
    <d v="2021-06-15T00:00:00"/>
    <n v="6"/>
    <n v="5"/>
    <m/>
    <s v="Neutral"/>
    <d v="2020-10-08T00:00:00"/>
    <s v="francois.godeau@npd.com"/>
    <s v="salesQL"/>
    <s v="Delivered"/>
    <d v="2020-10-07T00:00:00"/>
    <m/>
  </r>
  <r>
    <n v="344"/>
    <d v="2019-01-01T00:00:00"/>
    <n v="1"/>
    <x v="1"/>
    <s v="Jerome Fontaine"/>
    <s v="Global CEO &amp; Marketing Effectiveness Chief"/>
    <s v="Fournaise"/>
    <x v="7"/>
    <s v="Europe"/>
    <m/>
    <m/>
    <s v="No inmail sent"/>
    <x v="0"/>
    <d v="2020-01-20T00:00:00"/>
    <d v="2020-10-07T00:00:00"/>
    <n v="10"/>
    <n v="2"/>
    <n v="525"/>
    <s v="Irrelevant"/>
    <m/>
    <m/>
    <m/>
    <m/>
    <m/>
    <s v="Irrelevant"/>
  </r>
  <r>
    <n v="345"/>
    <d v="2019-01-01T00:00:00"/>
    <n v="1"/>
    <x v="1"/>
    <s v="Morten Pedersen"/>
    <s v="Media &amp; Marketing Advisor"/>
    <s v="GLUE2020"/>
    <x v="2"/>
    <s v="Europe"/>
    <m/>
    <m/>
    <s v="No inmail sent"/>
    <x v="0"/>
    <d v="2019-09-18T00:00:00"/>
    <d v="2019-11-25T00:00:00"/>
    <n v="11"/>
    <n v="2"/>
    <n v="842"/>
    <s v="Irrelevant"/>
    <m/>
    <m/>
    <m/>
    <m/>
    <m/>
    <s v="Irrelevant"/>
  </r>
  <r>
    <n v="346"/>
    <d v="2019-01-01T00:00:00"/>
    <n v="1"/>
    <x v="1"/>
    <s v="Abigail Dixon"/>
    <s v="Founder and Director and Marketing &amp; Capability Consultant at Labyrinth Marketing"/>
    <s v="Labyrinth Marketing"/>
    <x v="1"/>
    <s v="Europe"/>
    <m/>
    <m/>
    <s v="No inmail sent"/>
    <x v="0"/>
    <d v="2019-09-19T00:00:00"/>
    <d v="2019-11-25T00:00:00"/>
    <n v="11"/>
    <n v="2"/>
    <n v="842"/>
    <s v="Irrelevant"/>
    <m/>
    <m/>
    <m/>
    <m/>
    <m/>
    <s v="Irrelevant"/>
  </r>
  <r>
    <n v="347"/>
    <d v="2019-01-01T00:00:00"/>
    <n v="1"/>
    <x v="1"/>
    <s v="Jules Ridley"/>
    <s v="Sales Director"/>
    <s v="Audiens"/>
    <x v="7"/>
    <s v="Europe"/>
    <m/>
    <m/>
    <s v="No inmail sent"/>
    <x v="0"/>
    <d v="2019-09-18T00:00:00"/>
    <d v="2019-11-25T00:00:00"/>
    <n v="11"/>
    <n v="1"/>
    <n v="842"/>
    <s v="Irrelevant"/>
    <d v="2019-11-25T00:00:00"/>
    <m/>
    <m/>
    <m/>
    <m/>
    <s v="Irrelevant"/>
  </r>
  <r>
    <n v="348"/>
    <d v="2019-01-01T00:00:00"/>
    <n v="1"/>
    <x v="1"/>
    <s v="Graeme Scott-Dodd"/>
    <s v="Managing Director"/>
    <s v="Action Insight Management"/>
    <x v="5"/>
    <s v="Europe"/>
    <m/>
    <m/>
    <s v="No inmail sent"/>
    <x v="0"/>
    <d v="2019-09-18T00:00:00"/>
    <m/>
    <n v="0"/>
    <m/>
    <m/>
    <s v="Irrelevant"/>
    <d v="2019-09-18T00:00:00"/>
    <m/>
    <m/>
    <m/>
    <m/>
    <s v="Irrelevant"/>
  </r>
  <r>
    <n v="349"/>
    <d v="2019-01-01T00:00:00"/>
    <n v="1"/>
    <x v="1"/>
    <s v="Syed Sameer Rahman"/>
    <s v="Director of Insight and Data Science"/>
    <s v="The Royal Mint"/>
    <x v="0"/>
    <s v="Europe"/>
    <m/>
    <m/>
    <s v="No inmail sent"/>
    <x v="0"/>
    <d v="2019-09-18T00:00:00"/>
    <m/>
    <n v="0"/>
    <m/>
    <m/>
    <s v="Positive"/>
    <d v="2019-09-18T00:00:00"/>
    <m/>
    <m/>
    <m/>
    <m/>
    <s v="Already in contact "/>
  </r>
  <r>
    <n v="350"/>
    <d v="2019-01-01T00:00:00"/>
    <n v="1"/>
    <x v="0"/>
    <s v="Antonio Carvalho"/>
    <m/>
    <s v="GVC Group"/>
    <x v="15"/>
    <m/>
    <m/>
    <m/>
    <s v="No inmail sent"/>
    <x v="1"/>
    <m/>
    <m/>
    <n v="0"/>
    <m/>
    <m/>
    <m/>
    <m/>
    <s v="acarvalho@gvcgroup.com"/>
    <s v="reply.io"/>
    <s v="Delivered"/>
    <d v="2020-10-07T00:00:00"/>
    <m/>
  </r>
  <r>
    <n v="351"/>
    <d v="2019-01-01T00:00:00"/>
    <n v="1"/>
    <x v="0"/>
    <s v="Stewart Townsend"/>
    <m/>
    <s v="GVC Group"/>
    <x v="15"/>
    <m/>
    <m/>
    <m/>
    <s v="No inmail sent"/>
    <x v="1"/>
    <m/>
    <m/>
    <n v="0"/>
    <m/>
    <m/>
    <m/>
    <m/>
    <s v="stownsend@gvc-plc.com"/>
    <s v="salesQL"/>
    <s v="Delivered"/>
    <d v="2020-10-07T00:00:00"/>
    <m/>
  </r>
  <r>
    <n v="352"/>
    <d v="2019-01-01T00:00:00"/>
    <n v="1"/>
    <x v="1"/>
    <s v="Craig Fellows"/>
    <s v="Sportsbook BI Analyst"/>
    <s v="Entain"/>
    <x v="12"/>
    <s v="Europe"/>
    <m/>
    <m/>
    <s v="No inmail sent"/>
    <x v="0"/>
    <d v="2019-09-20T00:00:00"/>
    <m/>
    <n v="0"/>
    <m/>
    <m/>
    <s v="Irrelevant"/>
    <m/>
    <m/>
    <m/>
    <m/>
    <m/>
    <s v="Irrelevant"/>
  </r>
  <r>
    <n v="353"/>
    <d v="2019-01-01T00:00:00"/>
    <n v="1"/>
    <x v="2"/>
    <s v="Artemis Tomadaki"/>
    <s v="Data Analyst"/>
    <s v="TransferWise"/>
    <x v="10"/>
    <s v="Europe"/>
    <m/>
    <m/>
    <s v="No inmail sent"/>
    <x v="0"/>
    <d v="2019-09-20T00:00:00"/>
    <d v="2021-07-22T00:00:00"/>
    <n v="7"/>
    <m/>
    <m/>
    <s v="None"/>
    <m/>
    <m/>
    <m/>
    <m/>
    <m/>
    <s v="Follow up message sent "/>
  </r>
  <r>
    <n v="354"/>
    <d v="2019-01-01T00:00:00"/>
    <n v="1"/>
    <x v="3"/>
    <s v="Anastasia Damyanova"/>
    <s v="Marketing Effectiveness Manager"/>
    <s v="Etain"/>
    <x v="12"/>
    <s v="Europe"/>
    <m/>
    <m/>
    <s v="No inmail sent"/>
    <x v="0"/>
    <d v="2019-09-23T00:00:00"/>
    <d v="2021-03-02T00:00:00"/>
    <n v="3"/>
    <n v="3"/>
    <n v="379"/>
    <s v="Negative"/>
    <d v="2019-09-23T00:00:00"/>
    <m/>
    <m/>
    <m/>
    <m/>
    <s v="Relevant BUT they use other MMM tool for the moment + followed-up"/>
  </r>
  <r>
    <n v="355"/>
    <d v="2019-01-01T00:00:00"/>
    <n v="1"/>
    <x v="0"/>
    <s v="Cristina Olaru"/>
    <m/>
    <s v="GVC Group"/>
    <x v="15"/>
    <m/>
    <m/>
    <m/>
    <s v="No inmail sent"/>
    <x v="1"/>
    <m/>
    <m/>
    <n v="0"/>
    <m/>
    <m/>
    <m/>
    <m/>
    <s v="colaru@gvcgroup.com"/>
    <s v="reply.io"/>
    <s v="Delivered"/>
    <d v="2020-10-07T00:00:00"/>
    <m/>
  </r>
  <r>
    <n v="356"/>
    <d v="2019-01-01T00:00:00"/>
    <n v="1"/>
    <x v="1"/>
    <s v="Jamie Hughes"/>
    <s v="CEO"/>
    <s v="superlytics.co.uk"/>
    <x v="1"/>
    <s v="Europe"/>
    <m/>
    <m/>
    <s v="No inmail sent"/>
    <x v="0"/>
    <d v="2019-09-20T00:00:00"/>
    <m/>
    <n v="0"/>
    <m/>
    <m/>
    <s v="Irrelevant"/>
    <m/>
    <m/>
    <m/>
    <m/>
    <m/>
    <s v="Irrelevant"/>
  </r>
  <r>
    <n v="357"/>
    <d v="2019-01-01T00:00:00"/>
    <n v="1"/>
    <x v="1"/>
    <s v="Chockalingam Sivakumar"/>
    <s v="Lead Data Scientist"/>
    <s v="Nissan Motor"/>
    <x v="8"/>
    <s v="Asia"/>
    <s v="Asia"/>
    <m/>
    <s v="No inmail sent"/>
    <x v="0"/>
    <d v="2019-09-20T00:00:00"/>
    <m/>
    <n v="0"/>
    <m/>
    <m/>
    <s v="Irrelevant"/>
    <d v="2019-09-21T00:00:00"/>
    <m/>
    <m/>
    <m/>
    <m/>
    <s v="Irrelevant"/>
  </r>
  <r>
    <n v="358"/>
    <d v="2019-01-01T00:00:00"/>
    <n v="1"/>
    <x v="1"/>
    <s v="Ashish Verma"/>
    <s v="Data Science Manager"/>
    <s v="Nissan Motor"/>
    <x v="8"/>
    <s v="Asia"/>
    <s v="Asia"/>
    <m/>
    <s v="No inmail sent"/>
    <x v="0"/>
    <d v="2019-09-20T00:00:00"/>
    <m/>
    <n v="0"/>
    <m/>
    <m/>
    <s v="Irrelevant"/>
    <d v="2019-09-23T00:00:00"/>
    <m/>
    <m/>
    <m/>
    <m/>
    <s v="Irrelevant"/>
  </r>
  <r>
    <n v="359"/>
    <d v="2019-01-01T00:00:00"/>
    <n v="1"/>
    <x v="0"/>
    <s v="Christopher Cosler"/>
    <s v="Senior Business Intelligence Engineer"/>
    <s v="Amazon"/>
    <x v="0"/>
    <s v="Europe"/>
    <m/>
    <m/>
    <s v="No inmail sent"/>
    <x v="0"/>
    <d v="2020-10-08T00:00:00"/>
    <d v="2021-03-10T00:00:00"/>
    <n v="3"/>
    <n v="1"/>
    <n v="371"/>
    <s v="Negative"/>
    <d v="2021-03-10T00:00:00"/>
    <s v="christopherc@amazon.com"/>
    <s v="reply.io"/>
    <s v="Delivered"/>
    <d v="2020-10-07T00:00:00"/>
    <m/>
  </r>
  <r>
    <n v="360"/>
    <d v="2019-01-01T00:00:00"/>
    <n v="1"/>
    <x v="1"/>
    <s v="John Narroway"/>
    <s v="Client Director"/>
    <s v="aPureBase"/>
    <x v="6"/>
    <s v="Europe"/>
    <m/>
    <m/>
    <s v="No inmail sent"/>
    <x v="0"/>
    <d v="2019-09-19T00:00:00"/>
    <d v="2019-09-20T00:00:00"/>
    <n v="9"/>
    <m/>
    <m/>
    <s v="Irrelevant"/>
    <d v="2019-09-20T00:00:00"/>
    <m/>
    <m/>
    <m/>
    <m/>
    <s v="Irrelevant"/>
  </r>
  <r>
    <n v="361"/>
    <d v="2019-01-01T00:00:00"/>
    <n v="1"/>
    <x v="1"/>
    <s v="Mikkel Settnes"/>
    <s v="Lead Data Scientist"/>
    <s v="dreamdata.io"/>
    <x v="7"/>
    <s v="Europe"/>
    <m/>
    <m/>
    <s v="No inmail sent"/>
    <x v="0"/>
    <d v="2019-09-23T00:00:00"/>
    <m/>
    <n v="0"/>
    <m/>
    <m/>
    <s v="Positive"/>
    <d v="2019-09-28T00:00:00"/>
    <m/>
    <m/>
    <m/>
    <m/>
    <s v="Competitor"/>
  </r>
  <r>
    <n v="362"/>
    <d v="2019-01-01T00:00:00"/>
    <n v="1"/>
    <x v="1"/>
    <s v="Thurstan Green"/>
    <s v="Senior Analyst"/>
    <s v="Tesco Mobile"/>
    <x v="16"/>
    <s v="Europe"/>
    <m/>
    <m/>
    <s v="No inmail sent"/>
    <x v="0"/>
    <d v="2020-02-18T00:00:00"/>
    <m/>
    <n v="0"/>
    <m/>
    <m/>
    <s v="Irrelevant"/>
    <m/>
    <m/>
    <m/>
    <m/>
    <m/>
    <s v="Irrelevant"/>
  </r>
  <r>
    <n v="363"/>
    <d v="2019-01-01T00:00:00"/>
    <n v="1"/>
    <x v="0"/>
    <s v="Emma Jennings"/>
    <m/>
    <s v="Farfetch"/>
    <x v="15"/>
    <m/>
    <m/>
    <m/>
    <s v="No inmail sent"/>
    <x v="1"/>
    <m/>
    <m/>
    <n v="0"/>
    <m/>
    <m/>
    <m/>
    <m/>
    <s v="emma.jennings@farfetch.com"/>
    <s v="reply.io"/>
    <s v="Delivered"/>
    <d v="2020-10-07T00:00:00"/>
    <m/>
  </r>
  <r>
    <n v="364"/>
    <d v="2019-01-01T00:00:00"/>
    <n v="1"/>
    <x v="2"/>
    <s v="Owen Kinsella"/>
    <s v="Senior Analyst"/>
    <s v="Farfetch"/>
    <x v="1"/>
    <s v="Europe"/>
    <m/>
    <m/>
    <s v="No inmail sent"/>
    <x v="0"/>
    <d v="2019-09-20T00:00:00"/>
    <d v="2021-02-24T00:00:00"/>
    <n v="2"/>
    <m/>
    <n v="385"/>
    <s v="None"/>
    <m/>
    <m/>
    <m/>
    <m/>
    <m/>
    <s v="Relevant. Webinar invitation sent "/>
  </r>
  <r>
    <n v="365"/>
    <d v="2019-01-01T00:00:00"/>
    <n v="1"/>
    <x v="0"/>
    <s v="Pippa Woodstock"/>
    <m/>
    <s v="Haven"/>
    <x v="15"/>
    <m/>
    <m/>
    <m/>
    <s v="No inmail sent"/>
    <x v="1"/>
    <m/>
    <m/>
    <n v="0"/>
    <m/>
    <m/>
    <m/>
    <m/>
    <s v="pippa.woodstock@haven.com"/>
    <s v="salesQL"/>
    <s v="Delivered"/>
    <d v="2020-10-07T00:00:00"/>
    <m/>
  </r>
  <r>
    <n v="366"/>
    <d v="2019-01-01T00:00:00"/>
    <n v="1"/>
    <x v="0"/>
    <s v="William Reed"/>
    <m/>
    <s v="SAS - Scandinavian Airlines"/>
    <x v="15"/>
    <m/>
    <m/>
    <m/>
    <s v="No inmail sent"/>
    <x v="0"/>
    <d v="2020-10-08T00:00:00"/>
    <m/>
    <n v="0"/>
    <m/>
    <n v="524"/>
    <s v="Negative"/>
    <d v="2020-10-08T00:00:00"/>
    <s v="william.reed@flysas.com"/>
    <s v="reply.io"/>
    <s v="Bounced"/>
    <d v="2020-10-07T00:00:00"/>
    <m/>
  </r>
  <r>
    <n v="367"/>
    <d v="2019-01-01T00:00:00"/>
    <n v="1"/>
    <x v="2"/>
    <s v="Tom Perry"/>
    <s v="CEO at Sherpa global Channel Agency"/>
    <s v="Sherpa Marketing UK"/>
    <x v="2"/>
    <s v="Europe"/>
    <m/>
    <m/>
    <s v="No inmail sent"/>
    <x v="0"/>
    <d v="2019-09-20T00:00:00"/>
    <d v="2021-02-24T00:00:00"/>
    <n v="2"/>
    <m/>
    <n v="385"/>
    <s v="Irrelevant"/>
    <m/>
    <m/>
    <m/>
    <m/>
    <m/>
    <s v="Marketer (irrelevant) Webinar invitation sent"/>
  </r>
  <r>
    <n v="368"/>
    <d v="2019-01-01T00:00:00"/>
    <n v="1"/>
    <x v="0"/>
    <s v="Claire Cox"/>
    <m/>
    <s v="Perfetti Van Melle"/>
    <x v="15"/>
    <m/>
    <m/>
    <m/>
    <s v="No inmail sent"/>
    <x v="1"/>
    <m/>
    <m/>
    <n v="0"/>
    <m/>
    <m/>
    <m/>
    <m/>
    <s v="claire.cox@perfettivanmelle.com"/>
    <s v="salesQL"/>
    <s v="Delivered"/>
    <d v="2020-10-08T00:00:00"/>
    <m/>
  </r>
  <r>
    <n v="369"/>
    <d v="2019-01-01T00:00:00"/>
    <n v="1"/>
    <x v="2"/>
    <s v="Joyce Holla"/>
    <s v="BI DA Director"/>
    <s v="Perfetti Van Melle"/>
    <x v="15"/>
    <m/>
    <m/>
    <m/>
    <s v="No inmail sent"/>
    <x v="0"/>
    <s v="*"/>
    <m/>
    <n v="0"/>
    <m/>
    <m/>
    <s v="Irrelevant"/>
    <m/>
    <m/>
    <m/>
    <m/>
    <m/>
    <s v="Irrelevant"/>
  </r>
  <r>
    <n v="370"/>
    <d v="2019-01-01T00:00:00"/>
    <n v="1"/>
    <x v="2"/>
    <s v="Gary Li"/>
    <s v="Head of Marketing"/>
    <s v="Perfetti Van Melle"/>
    <x v="15"/>
    <m/>
    <m/>
    <m/>
    <s v="No inmail sent"/>
    <x v="0"/>
    <s v="*"/>
    <m/>
    <n v="0"/>
    <m/>
    <m/>
    <s v="Irrelevant"/>
    <m/>
    <m/>
    <m/>
    <m/>
    <m/>
    <s v="Irrelevant"/>
  </r>
  <r>
    <n v="371"/>
    <d v="2019-01-01T00:00:00"/>
    <n v="1"/>
    <x v="2"/>
    <s v="Perry Braun"/>
    <s v="CMO"/>
    <s v="William &amp; Son London"/>
    <x v="15"/>
    <m/>
    <m/>
    <m/>
    <s v="No inmail sent"/>
    <x v="0"/>
    <s v="*"/>
    <m/>
    <n v="0"/>
    <m/>
    <m/>
    <s v="Irrelevant"/>
    <m/>
    <m/>
    <m/>
    <m/>
    <m/>
    <s v="Irrelevant"/>
  </r>
  <r>
    <n v="372"/>
    <d v="2019-01-01T00:00:00"/>
    <n v="1"/>
    <x v="2"/>
    <s v="Meggie Garric"/>
    <s v="Programmatic Display Expert"/>
    <s v="Disneyland Paris"/>
    <x v="15"/>
    <s v="Europe"/>
    <m/>
    <m/>
    <s v="No inmail sent"/>
    <x v="0"/>
    <s v="*"/>
    <m/>
    <n v="0"/>
    <m/>
    <m/>
    <s v="Irrelevant"/>
    <m/>
    <m/>
    <m/>
    <m/>
    <m/>
    <s v="Irrelevant "/>
  </r>
  <r>
    <n v="373"/>
    <d v="2019-01-01T00:00:00"/>
    <n v="1"/>
    <x v="2"/>
    <s v="Happy N. Osimen"/>
    <s v="Senior Data Scientist"/>
    <s v="Vodafone"/>
    <x v="15"/>
    <s v="Australia"/>
    <s v="Australia"/>
    <m/>
    <s v="No inmail sent"/>
    <x v="0"/>
    <d v="2019-09-20T00:00:00"/>
    <d v="2020-07-10T00:00:00"/>
    <n v="7"/>
    <m/>
    <n v="614"/>
    <s v="Irrelevant"/>
    <m/>
    <m/>
    <m/>
    <m/>
    <m/>
    <s v="Irrelevant"/>
  </r>
  <r>
    <n v="374"/>
    <d v="2019-01-01T00:00:00"/>
    <n v="1"/>
    <x v="2"/>
    <s v="Amos Osebeyo"/>
    <s v="Analytics Manager"/>
    <s v="Vodafone"/>
    <x v="16"/>
    <s v="Europe"/>
    <m/>
    <m/>
    <s v="No inmail sent"/>
    <x v="0"/>
    <d v="2019-09-23T00:00:00"/>
    <d v="2021-02-24T00:00:00"/>
    <n v="2"/>
    <m/>
    <n v="385"/>
    <m/>
    <m/>
    <m/>
    <m/>
    <m/>
    <m/>
    <s v="Relevant, Webinar invitation sent"/>
  </r>
  <r>
    <n v="375"/>
    <d v="2019-01-01T00:00:00"/>
    <n v="1"/>
    <x v="0"/>
    <s v="Markus Hoyer"/>
    <m/>
    <s v="Analyx"/>
    <x v="15"/>
    <m/>
    <m/>
    <m/>
    <s v="No inmail sent"/>
    <x v="1"/>
    <m/>
    <m/>
    <n v="0"/>
    <m/>
    <m/>
    <m/>
    <m/>
    <s v="markus.hoyer@analyx.com"/>
    <s v="salesQL"/>
    <s v="Delivered"/>
    <d v="2020-10-08T00:00:00"/>
    <m/>
  </r>
  <r>
    <n v="376"/>
    <d v="2019-01-01T00:00:00"/>
    <n v="1"/>
    <x v="1"/>
    <s v="Alina Tselinina"/>
    <s v="R Developer"/>
    <s v="Roche"/>
    <x v="13"/>
    <s v="Europe"/>
    <m/>
    <m/>
    <s v="No inmail sent"/>
    <x v="0"/>
    <d v="2019-09-20T00:00:00"/>
    <m/>
    <n v="0"/>
    <m/>
    <m/>
    <s v="Positive"/>
    <d v="2019-10-11T00:00:00"/>
    <m/>
    <m/>
    <m/>
    <m/>
    <s v="Check freshsales"/>
  </r>
  <r>
    <n v="377"/>
    <d v="2019-01-01T00:00:00"/>
    <n v="1"/>
    <x v="1"/>
    <s v="Ashish Prasad"/>
    <s v="Manager"/>
    <s v="Bain &amp; Company"/>
    <x v="1"/>
    <s v="Asia"/>
    <s v="Asia"/>
    <m/>
    <s v="No inmail sent"/>
    <x v="0"/>
    <d v="2019-09-23T00:00:00"/>
    <d v="2019-10-23T00:00:00"/>
    <n v="10"/>
    <m/>
    <m/>
    <s v="Positive"/>
    <d v="2019-09-24T00:00:00"/>
    <m/>
    <m/>
    <m/>
    <m/>
    <s v="Check freshsales"/>
  </r>
  <r>
    <n v="378"/>
    <d v="2019-01-01T00:00:00"/>
    <n v="1"/>
    <x v="1"/>
    <s v="Erk Maassen"/>
    <s v="Managing Director"/>
    <s v="DVJ Insights"/>
    <x v="2"/>
    <s v="Europe"/>
    <m/>
    <m/>
    <s v="No inmail sent"/>
    <x v="0"/>
    <d v="2019-09-20T00:00:00"/>
    <m/>
    <n v="0"/>
    <m/>
    <m/>
    <s v="Irrelevant"/>
    <m/>
    <m/>
    <m/>
    <m/>
    <m/>
    <s v="Irrelevant"/>
  </r>
  <r>
    <n v="379"/>
    <d v="2019-01-01T00:00:00"/>
    <n v="1"/>
    <x v="1"/>
    <s v="Elena Ignat"/>
    <s v="Data Scientist"/>
    <s v="Ericsson"/>
    <x v="7"/>
    <s v="Europe"/>
    <m/>
    <m/>
    <s v="No inmail sent"/>
    <x v="0"/>
    <d v="2019-09-20T00:00:00"/>
    <m/>
    <n v="0"/>
    <m/>
    <m/>
    <s v="Irrelevant"/>
    <m/>
    <m/>
    <m/>
    <m/>
    <m/>
    <s v="Irrelevant"/>
  </r>
  <r>
    <n v="380"/>
    <d v="2019-01-01T00:00:00"/>
    <n v="1"/>
    <x v="3"/>
    <s v="Andreas Bisping"/>
    <s v="Team Lead Media Analytics"/>
    <s v="GfK"/>
    <x v="2"/>
    <s v="Europe"/>
    <s v="Germany"/>
    <s v="Ramla's"/>
    <s v="No inmail sent"/>
    <x v="0"/>
    <d v="2020-07-10T00:00:00"/>
    <d v="2022-02-10T00:00:00"/>
    <n v="2"/>
    <m/>
    <n v="34"/>
    <m/>
    <m/>
    <m/>
    <m/>
    <m/>
    <m/>
    <s v="There's a deal with GFK-Germany"/>
  </r>
  <r>
    <n v="381"/>
    <d v="2019-01-01T00:00:00"/>
    <n v="1"/>
    <x v="1"/>
    <s v="Spencer Ng"/>
    <s v="Regional Marketing Mix Solutions Consultant - APAC"/>
    <s v="GfK"/>
    <x v="7"/>
    <s v="Europe"/>
    <m/>
    <m/>
    <s v="No inmail sent"/>
    <x v="0"/>
    <m/>
    <m/>
    <n v="0"/>
    <m/>
    <m/>
    <m/>
    <m/>
    <m/>
    <m/>
    <m/>
    <m/>
    <s v="Already a deal"/>
  </r>
  <r>
    <n v="382"/>
    <d v="2019-01-01T00:00:00"/>
    <n v="1"/>
    <x v="3"/>
    <s v="Lucas Levasseur"/>
    <s v="Market Intelligence Senior Consultant"/>
    <s v="GfK"/>
    <x v="7"/>
    <s v="Europe"/>
    <m/>
    <m/>
    <s v="No inmail sent"/>
    <x v="0"/>
    <d v="2020-07-10T00:00:00"/>
    <d v="2021-03-29T00:00:00"/>
    <n v="3"/>
    <n v="1"/>
    <n v="352"/>
    <s v="Negative"/>
    <d v="2021-03-29T00:00:00"/>
    <m/>
    <m/>
    <m/>
    <m/>
    <s v="Not interested at all"/>
  </r>
  <r>
    <n v="383"/>
    <d v="2019-01-01T00:00:00"/>
    <n v="1"/>
    <x v="0"/>
    <s v="Markus Saffer"/>
    <m/>
    <s v="GfK"/>
    <x v="15"/>
    <m/>
    <m/>
    <m/>
    <s v="No inmail sent"/>
    <x v="0"/>
    <d v="2019-09-23T00:00:00"/>
    <d v="2020-10-08T00:00:00"/>
    <n v="10"/>
    <n v="1"/>
    <n v="524"/>
    <m/>
    <m/>
    <m/>
    <m/>
    <m/>
    <m/>
    <m/>
  </r>
  <r>
    <n v="384"/>
    <d v="2019-01-01T00:00:00"/>
    <n v="1"/>
    <x v="0"/>
    <s v="Raluca Mandea"/>
    <m/>
    <s v="Mastercard"/>
    <x v="15"/>
    <m/>
    <m/>
    <m/>
    <s v="No inmail sent"/>
    <x v="1"/>
    <m/>
    <m/>
    <n v="0"/>
    <m/>
    <m/>
    <m/>
    <m/>
    <s v="raluca@mastercard.it"/>
    <s v="hunter.io"/>
    <s v="Delivered"/>
    <d v="2020-10-08T00:00:00"/>
    <m/>
  </r>
  <r>
    <n v="385"/>
    <d v="2019-01-01T00:00:00"/>
    <n v="1"/>
    <x v="1"/>
    <s v="Christopher Salmon"/>
    <s v="Business Owner"/>
    <s v="Birkenhead"/>
    <x v="3"/>
    <s v="Europe"/>
    <m/>
    <m/>
    <s v="No inmail sent"/>
    <x v="0"/>
    <d v="2020-07-10T00:00:00"/>
    <d v="2020-10-07T00:00:00"/>
    <n v="10"/>
    <n v="1"/>
    <n v="525"/>
    <s v="Irrelevant"/>
    <m/>
    <m/>
    <m/>
    <m/>
    <m/>
    <s v="Irrelevant"/>
  </r>
  <r>
    <n v="386"/>
    <d v="2019-01-01T00:00:00"/>
    <n v="1"/>
    <x v="1"/>
    <s v="Chris Connor"/>
    <s v="Director and Founder"/>
    <s v="The Capability Bridge"/>
    <x v="2"/>
    <s v="Europe"/>
    <m/>
    <m/>
    <s v="No inmail sent"/>
    <x v="0"/>
    <d v="2020-07-10T00:00:00"/>
    <m/>
    <n v="0"/>
    <m/>
    <n v="614"/>
    <s v="Irrelevant"/>
    <d v="2020-07-13T00:00:00"/>
    <m/>
    <m/>
    <m/>
    <m/>
    <s v="Irrelevant"/>
  </r>
  <r>
    <n v="387"/>
    <d v="2019-01-01T00:00:00"/>
    <n v="1"/>
    <x v="0"/>
    <s v="Rachel Wesson"/>
    <m/>
    <s v="Red Cherry"/>
    <x v="15"/>
    <m/>
    <m/>
    <m/>
    <s v="No inmail sent"/>
    <x v="1"/>
    <m/>
    <m/>
    <n v="0"/>
    <m/>
    <m/>
    <m/>
    <m/>
    <s v="rachel.wesson@red-cherry-marketing.com"/>
    <s v="reply.io"/>
    <s v="Delivered"/>
    <d v="2020-10-08T00:00:00"/>
    <m/>
  </r>
  <r>
    <n v="388"/>
    <d v="2019-01-01T00:00:00"/>
    <n v="1"/>
    <x v="1"/>
    <s v="Barnaby Hands"/>
    <s v="Executive Director - Digital Marketing (UK, Ireland, Nordics)"/>
    <s v="Paramount Pictures"/>
    <x v="12"/>
    <s v="Europe"/>
    <m/>
    <m/>
    <s v="No inmail sent"/>
    <x v="0"/>
    <d v="2019-10-02T00:00:00"/>
    <m/>
    <n v="0"/>
    <m/>
    <m/>
    <s v="Irrelevant"/>
    <m/>
    <m/>
    <m/>
    <m/>
    <m/>
    <s v="Irrelevant"/>
  </r>
  <r>
    <n v="389"/>
    <d v="2019-01-01T00:00:00"/>
    <n v="1"/>
    <x v="0"/>
    <s v="Angela Greenwood"/>
    <m/>
    <s v="Optus"/>
    <x v="15"/>
    <m/>
    <m/>
    <m/>
    <s v="No inmail sent"/>
    <x v="1"/>
    <m/>
    <m/>
    <n v="0"/>
    <m/>
    <m/>
    <m/>
    <m/>
    <s v="angela.greenwood@optus.com.au"/>
    <s v="reply.io"/>
    <s v="Delivered"/>
    <d v="2020-10-08T00:00:00"/>
    <m/>
  </r>
  <r>
    <n v="390"/>
    <d v="2019-01-01T00:00:00"/>
    <n v="1"/>
    <x v="1"/>
    <s v="Sobhan Ghavam"/>
    <s v="Marketing Measurement and Optimization Solution Engineer"/>
    <s v="Marketing Evolution"/>
    <x v="1"/>
    <s v="Europe"/>
    <m/>
    <m/>
    <s v="No inmail sent"/>
    <x v="0"/>
    <d v="2019-10-01T00:00:00"/>
    <m/>
    <n v="0"/>
    <m/>
    <m/>
    <s v="Positive"/>
    <d v="2019-02-10T00:00:00"/>
    <m/>
    <m/>
    <m/>
    <m/>
    <s v="check freshsales"/>
  </r>
  <r>
    <n v="391"/>
    <d v="2019-01-01T00:00:00"/>
    <n v="1"/>
    <x v="0"/>
    <s v="David Dyett"/>
    <m/>
    <s v="Pinnacle Sports"/>
    <x v="15"/>
    <m/>
    <m/>
    <m/>
    <s v="No inmail sent"/>
    <x v="1"/>
    <m/>
    <m/>
    <n v="0"/>
    <m/>
    <m/>
    <m/>
    <m/>
    <s v="david.dyett@pinnacle.com"/>
    <s v="salesQL"/>
    <s v="Delivered"/>
    <d v="2020-10-08T00:00:00"/>
    <m/>
  </r>
  <r>
    <n v="392"/>
    <d v="2019-01-01T00:00:00"/>
    <n v="1"/>
    <x v="2"/>
    <s v="Stacey Bevan"/>
    <s v="Global Head of Performance Marketing"/>
    <s v="Catena Media"/>
    <x v="15"/>
    <m/>
    <m/>
    <m/>
    <s v="No inmail sent"/>
    <x v="0"/>
    <s v="*"/>
    <d v="2021-08-12T00:00:00"/>
    <n v="8"/>
    <m/>
    <m/>
    <s v="None"/>
    <m/>
    <m/>
    <m/>
    <m/>
    <m/>
    <m/>
  </r>
  <r>
    <n v="393"/>
    <d v="2019-01-01T00:00:00"/>
    <n v="1"/>
    <x v="2"/>
    <s v="Tafadzwa Goremsandu"/>
    <s v="Data Scientist"/>
    <s v="Persado"/>
    <x v="2"/>
    <s v="Europe"/>
    <m/>
    <m/>
    <s v="No inmail sent"/>
    <x v="0"/>
    <d v="2019-10-01T00:00:00"/>
    <d v="2021-08-12T00:00:00"/>
    <n v="8"/>
    <n v="2"/>
    <n v="216"/>
    <s v="None"/>
    <m/>
    <m/>
    <m/>
    <m/>
    <m/>
    <m/>
  </r>
  <r>
    <n v="394"/>
    <d v="2019-01-01T00:00:00"/>
    <n v="1"/>
    <x v="0"/>
    <s v="Adrian Serville"/>
    <m/>
    <s v="bwin"/>
    <x v="15"/>
    <m/>
    <m/>
    <m/>
    <s v="No inmail sent"/>
    <x v="0"/>
    <s v="*"/>
    <d v="2020-10-08T00:00:00"/>
    <n v="10"/>
    <n v="4"/>
    <n v="524"/>
    <s v="Positive"/>
    <s v="Added to reply"/>
    <s v="aserville@gvc-plc.com"/>
    <s v="salesQL"/>
    <m/>
    <m/>
    <s v="Follow up next year"/>
  </r>
  <r>
    <n v="395"/>
    <d v="2019-01-01T00:00:00"/>
    <n v="1"/>
    <x v="0"/>
    <s v="Hai Bei Chen"/>
    <m/>
    <s v="Freelance Consultant"/>
    <x v="15"/>
    <m/>
    <m/>
    <m/>
    <s v="No inmail sent"/>
    <x v="1"/>
    <m/>
    <m/>
    <n v="0"/>
    <m/>
    <m/>
    <m/>
    <m/>
    <s v="haibei_c@yahoo.com"/>
    <s v="salesQL"/>
    <s v="Delivered"/>
    <d v="2020-10-08T00:00:00"/>
    <m/>
  </r>
  <r>
    <n v="396"/>
    <d v="2019-01-01T00:00:00"/>
    <n v="1"/>
    <x v="0"/>
    <s v="Sanjit Gill"/>
    <m/>
    <s v="Collinson"/>
    <x v="15"/>
    <m/>
    <m/>
    <m/>
    <s v="No inmail sent"/>
    <x v="1"/>
    <m/>
    <m/>
    <n v="0"/>
    <m/>
    <m/>
    <m/>
    <m/>
    <s v="sanjit.gill@collinsongroup.com"/>
    <s v="salesQL"/>
    <s v="Delivered"/>
    <d v="2020-10-08T00:00:00"/>
    <m/>
  </r>
  <r>
    <n v="397"/>
    <d v="2019-01-01T00:00:00"/>
    <n v="1"/>
    <x v="0"/>
    <s v="Janelle Gregory"/>
    <m/>
    <s v="Barbeques Galore"/>
    <x v="15"/>
    <m/>
    <m/>
    <m/>
    <s v="No inmail sent"/>
    <x v="1"/>
    <m/>
    <m/>
    <n v="0"/>
    <m/>
    <m/>
    <m/>
    <m/>
    <s v="janelle.gregory@jnj.com"/>
    <s v="hunter.io"/>
    <s v="Delivered"/>
    <d v="2020-10-08T00:00:00"/>
    <m/>
  </r>
  <r>
    <n v="398"/>
    <d v="2019-01-01T00:00:00"/>
    <n v="1"/>
    <x v="2"/>
    <s v="Mohbeen Qureshi"/>
    <s v="Regional Growth PMM Commonwealth"/>
    <s v="Chegg"/>
    <x v="7"/>
    <s v="Europe"/>
    <m/>
    <m/>
    <s v="No inmail sent"/>
    <x v="0"/>
    <d v="2019-10-01T00:00:00"/>
    <d v="2021-08-12T00:00:00"/>
    <n v="8"/>
    <m/>
    <n v="216"/>
    <s v="Negative"/>
    <d v="2021-08-12T00:00:00"/>
    <m/>
    <m/>
    <m/>
    <m/>
    <s v="Relevant, Webinar invitation sent"/>
  </r>
  <r>
    <n v="399"/>
    <d v="2019-01-01T00:00:00"/>
    <n v="1"/>
    <x v="2"/>
    <s v="Keira Hodge"/>
    <s v="Director of Marketing"/>
    <s v="Float"/>
    <x v="15"/>
    <m/>
    <m/>
    <m/>
    <s v="No inmail sent"/>
    <x v="0"/>
    <s v="*"/>
    <m/>
    <n v="0"/>
    <m/>
    <m/>
    <m/>
    <m/>
    <m/>
    <m/>
    <m/>
    <m/>
    <m/>
  </r>
  <r>
    <n v="400"/>
    <d v="2019-01-01T00:00:00"/>
    <n v="1"/>
    <x v="0"/>
    <s v="Laith Khatib"/>
    <s v="Chief Marketing Officer"/>
    <s v="Exoticca"/>
    <x v="15"/>
    <s v="Europe"/>
    <s v="Spain"/>
    <m/>
    <s v="No inmail sent"/>
    <x v="0"/>
    <d v="2020-03-10T00:00:00"/>
    <d v="2020-10-08T00:00:00"/>
    <n v="10"/>
    <n v="2"/>
    <n v="524"/>
    <s v="Negative"/>
    <m/>
    <m/>
    <m/>
    <m/>
    <m/>
    <m/>
  </r>
  <r>
    <n v="401"/>
    <d v="2019-01-01T00:00:00"/>
    <n v="1"/>
    <x v="2"/>
    <s v="David Hirsch"/>
    <s v="Head of Marketing"/>
    <s v="QBE Insurance"/>
    <x v="14"/>
    <s v="Australia"/>
    <s v="Australia"/>
    <m/>
    <s v="No inmail sent"/>
    <x v="0"/>
    <d v="2019-10-01T00:00:00"/>
    <d v="2020-07-20T00:00:00"/>
    <n v="7"/>
    <n v="2"/>
    <n v="604"/>
    <s v="Positive"/>
    <m/>
    <m/>
    <m/>
    <m/>
    <m/>
    <s v="Mahmoud contacted him via email"/>
  </r>
  <r>
    <n v="402"/>
    <d v="2019-01-01T00:00:00"/>
    <n v="1"/>
    <x v="0"/>
    <s v="guillaume guyard"/>
    <s v="Data Marketing Director"/>
    <s v="Orange"/>
    <x v="16"/>
    <s v="Europe"/>
    <s v="France"/>
    <s v="Ramla's"/>
    <s v="No inmail sent"/>
    <x v="0"/>
    <d v="2020-10-08T00:00:00"/>
    <d v="2021-08-05T00:00:00"/>
    <n v="8"/>
    <n v="1"/>
    <n v="223"/>
    <m/>
    <m/>
    <s v="guillaume.guyard@orange.com"/>
    <s v="salesQL"/>
    <m/>
    <d v="2020-10-08T00:00:00"/>
    <m/>
  </r>
  <r>
    <n v="403"/>
    <d v="2019-01-01T00:00:00"/>
    <n v="1"/>
    <x v="0"/>
    <s v="Martin Allen"/>
    <m/>
    <s v="skyscanner"/>
    <x v="15"/>
    <m/>
    <m/>
    <m/>
    <s v="No inmail sent"/>
    <x v="1"/>
    <m/>
    <m/>
    <n v="0"/>
    <m/>
    <m/>
    <m/>
    <m/>
    <s v="martin.allen@skyscanner.net"/>
    <s v="salesQL"/>
    <s v="Delivered"/>
    <d v="2020-10-09T00:00:00"/>
    <m/>
  </r>
  <r>
    <n v="404"/>
    <d v="2019-01-01T00:00:00"/>
    <n v="1"/>
    <x v="1"/>
    <s v="Sonia Serrao"/>
    <s v="Director Marketing-Global Service Centre"/>
    <s v="Maersk"/>
    <x v="15"/>
    <s v="America"/>
    <s v="America"/>
    <m/>
    <s v="No inmail sent"/>
    <x v="0"/>
    <m/>
    <m/>
    <n v="0"/>
    <m/>
    <m/>
    <m/>
    <m/>
    <m/>
    <m/>
    <m/>
    <m/>
    <s v="Not relevant"/>
  </r>
  <r>
    <n v="405"/>
    <d v="2019-01-01T00:00:00"/>
    <n v="1"/>
    <x v="1"/>
    <s v="Julie Deffontaines"/>
    <s v="Marketing and Communications Director"/>
    <s v="superprof"/>
    <x v="12"/>
    <s v="Europe"/>
    <m/>
    <m/>
    <s v="No inmail sent"/>
    <x v="0"/>
    <d v="2019-10-01T00:00:00"/>
    <m/>
    <n v="0"/>
    <m/>
    <m/>
    <s v="None"/>
    <m/>
    <m/>
    <m/>
    <m/>
    <m/>
    <s v="Not relevant"/>
  </r>
  <r>
    <n v="406"/>
    <d v="2019-01-01T00:00:00"/>
    <n v="1"/>
    <x v="0"/>
    <s v="Michael Pilz"/>
    <s v="Head of OMG Facilitator"/>
    <s v="OMD Australia"/>
    <x v="15"/>
    <s v="Australia"/>
    <s v="Australia"/>
    <m/>
    <s v="No inmail sent"/>
    <x v="0"/>
    <d v="2020-07-10T00:00:00"/>
    <d v="2020-10-08T00:00:00"/>
    <n v="10"/>
    <n v="1"/>
    <n v="524"/>
    <s v="Negative"/>
    <d v="2020-10-09T00:00:00"/>
    <m/>
    <m/>
    <m/>
    <m/>
    <m/>
  </r>
  <r>
    <n v="407"/>
    <d v="2019-01-01T00:00:00"/>
    <n v="1"/>
    <x v="0"/>
    <s v="Katherine Sharkey"/>
    <m/>
    <s v="OMD Australia"/>
    <x v="15"/>
    <m/>
    <m/>
    <m/>
    <s v="No inmail sent"/>
    <x v="3"/>
    <m/>
    <m/>
    <n v="0"/>
    <m/>
    <m/>
    <m/>
    <m/>
    <s v="katherine.sharkey@omd.com"/>
    <s v="salesQL"/>
    <s v="Delivered"/>
    <d v="2020-10-09T00:00:00"/>
    <m/>
  </r>
  <r>
    <n v="408"/>
    <d v="2019-01-01T00:00:00"/>
    <n v="1"/>
    <x v="1"/>
    <s v="Joie Lester Fuentes"/>
    <s v="Head of Growth"/>
    <s v="Maria Health PH "/>
    <x v="13"/>
    <s v="Asia"/>
    <s v="Asia"/>
    <m/>
    <s v="No inmail sent"/>
    <x v="0"/>
    <d v="2019-11-12T00:00:00"/>
    <m/>
    <n v="0"/>
    <m/>
    <m/>
    <s v="None"/>
    <m/>
    <m/>
    <m/>
    <m/>
    <m/>
    <s v="Not relevant"/>
  </r>
  <r>
    <n v="409"/>
    <d v="2019-01-01T00:00:00"/>
    <n v="1"/>
    <x v="1"/>
    <s v="Mahesh Swaminathan"/>
    <s v="Strategic Marketing"/>
    <s v="Marketing Consultants"/>
    <x v="1"/>
    <s v="Asia"/>
    <s v="Asia"/>
    <m/>
    <s v="No inmail sent"/>
    <x v="0"/>
    <d v="2019-10-01T00:00:00"/>
    <m/>
    <n v="0"/>
    <m/>
    <m/>
    <s v="Positive"/>
    <d v="2019-10-02T00:00:00"/>
    <m/>
    <m/>
    <m/>
    <m/>
    <s v="Not relevant"/>
  </r>
  <r>
    <n v="410"/>
    <d v="2019-01-01T00:00:00"/>
    <n v="1"/>
    <x v="1"/>
    <s v="Sandeep Grewal"/>
    <s v="Marketing Consultant"/>
    <s v="Brand Deep"/>
    <x v="1"/>
    <s v="Europe"/>
    <m/>
    <m/>
    <s v="No inmail sent"/>
    <x v="0"/>
    <d v="2019-10-02T00:00:00"/>
    <d v="2020-03-04T00:00:00"/>
    <n v="3"/>
    <m/>
    <n v="742"/>
    <s v="Negative"/>
    <d v="2020-03-04T00:00:00"/>
    <m/>
    <m/>
    <m/>
    <m/>
    <s v="Not relevant"/>
  </r>
  <r>
    <n v="411"/>
    <d v="2019-01-01T00:00:00"/>
    <n v="1"/>
    <x v="0"/>
    <s v="Andre Santos"/>
    <m/>
    <s v="Freesat "/>
    <x v="15"/>
    <m/>
    <m/>
    <m/>
    <s v="No inmail sent"/>
    <x v="1"/>
    <m/>
    <m/>
    <n v="0"/>
    <m/>
    <m/>
    <m/>
    <m/>
    <s v="andre.santos@freesat.co.uk"/>
    <s v="reply.io"/>
    <s v="Delivered"/>
    <d v="2020-10-09T00:00:00"/>
    <m/>
  </r>
  <r>
    <n v="412"/>
    <d v="2019-01-01T00:00:00"/>
    <n v="1"/>
    <x v="0"/>
    <s v="Philip McGuin"/>
    <s v="Director of Demand Generation"/>
    <s v="Stickyeyes"/>
    <x v="15"/>
    <s v="Europe"/>
    <m/>
    <m/>
    <s v="No inmail sent"/>
    <x v="0"/>
    <d v="2020-07-10T00:00:00"/>
    <d v="2020-10-08T00:00:00"/>
    <n v="10"/>
    <n v="1"/>
    <n v="524"/>
    <m/>
    <m/>
    <m/>
    <m/>
    <m/>
    <m/>
    <m/>
  </r>
  <r>
    <n v="413"/>
    <d v="2019-01-01T00:00:00"/>
    <n v="1"/>
    <x v="3"/>
    <s v="Ümit Özdemir"/>
    <s v="Head of Data &amp; Advanced Analytics"/>
    <s v="Beiersdorf"/>
    <x v="6"/>
    <s v="Europe"/>
    <s v="Germany"/>
    <s v="Ramla's"/>
    <s v="No inmail sent"/>
    <x v="0"/>
    <d v="2020-07-10T00:00:00"/>
    <d v="2021-02-24T00:00:00"/>
    <n v="2"/>
    <m/>
    <n v="385"/>
    <s v="Negative"/>
    <d v="2020-07-13T00:00:00"/>
    <m/>
    <m/>
    <m/>
    <m/>
    <m/>
  </r>
  <r>
    <n v="414"/>
    <d v="2021-09-17T00:00:00"/>
    <m/>
    <x v="4"/>
    <s v="Brendan Edgerton"/>
    <s v="Omnichannel Marketing, Ecommerce and Analytics Executive"/>
    <s v="LTD Commodities "/>
    <x v="0"/>
    <s v="America"/>
    <s v="Chicago"/>
    <s v="Ramla's"/>
    <s v="10-06-21"/>
    <x v="1"/>
    <m/>
    <m/>
    <m/>
    <m/>
    <m/>
    <m/>
    <m/>
    <m/>
    <m/>
    <m/>
    <m/>
    <m/>
  </r>
  <r>
    <n v="415"/>
    <d v="2019-01-01T00:00:00"/>
    <n v="1"/>
    <x v="1"/>
    <s v="Hari Narayanan"/>
    <s v="Consultant - Marketing Analytics"/>
    <s v="National Australia Bank"/>
    <x v="10"/>
    <s v="Asia"/>
    <s v="Asia"/>
    <m/>
    <s v="No inmail sent"/>
    <x v="0"/>
    <d v="2019-10-04T00:00:00"/>
    <d v="2019-11-20T00:00:00"/>
    <n v="11"/>
    <m/>
    <n v="847"/>
    <s v="Negative"/>
    <d v="2019-10-04T00:00:00"/>
    <m/>
    <m/>
    <m/>
    <m/>
    <s v="Not relevant"/>
  </r>
  <r>
    <n v="416"/>
    <d v="2019-01-01T00:00:00"/>
    <n v="1"/>
    <x v="0"/>
    <s v="Victoria Hodge"/>
    <m/>
    <s v="Kao"/>
    <x v="15"/>
    <m/>
    <m/>
    <m/>
    <s v="No inmail sent"/>
    <x v="1"/>
    <m/>
    <m/>
    <n v="0"/>
    <m/>
    <m/>
    <m/>
    <m/>
    <s v="victoria.hodge@kao.com"/>
    <s v="salesQL"/>
    <s v="Delivered"/>
    <m/>
    <m/>
  </r>
  <r>
    <n v="417"/>
    <d v="2019-01-01T00:00:00"/>
    <n v="1"/>
    <x v="1"/>
    <s v="Stuart Noton"/>
    <s v="Co-Owner / Marketing Director"/>
    <s v="Business Vitamins UK Ltd"/>
    <x v="1"/>
    <s v="Europe"/>
    <m/>
    <m/>
    <s v="No inmail sent"/>
    <x v="1"/>
    <m/>
    <m/>
    <n v="0"/>
    <m/>
    <m/>
    <m/>
    <m/>
    <m/>
    <m/>
    <m/>
    <m/>
    <s v="Not Relevant"/>
  </r>
  <r>
    <n v="418"/>
    <d v="2019-01-01T00:00:00"/>
    <n v="1"/>
    <x v="2"/>
    <s v="Hugo MAR"/>
    <s v="Head of Digital Strategy"/>
    <s v="Philip Morris International "/>
    <x v="15"/>
    <m/>
    <m/>
    <m/>
    <s v="No inmail sent"/>
    <x v="0"/>
    <s v="*"/>
    <d v="2020-07-20T00:00:00"/>
    <n v="7"/>
    <n v="2"/>
    <n v="604"/>
    <s v="Irrelevant"/>
    <m/>
    <s v="hugo.mar@pmi.com"/>
    <s v="salesQL"/>
    <s v="Delivered"/>
    <d v="2020-09-30T00:00:00"/>
    <s v="Irrelevant"/>
  </r>
  <r>
    <n v="419"/>
    <d v="2019-01-01T00:00:00"/>
    <n v="1"/>
    <x v="1"/>
    <s v="Tasman Murray"/>
    <s v="Managing Partner/Co-Founder"/>
    <s v="Holistic Analytics"/>
    <x v="2"/>
    <s v="Australia"/>
    <s v="Australia"/>
    <m/>
    <s v="No inmail sent"/>
    <x v="0"/>
    <d v="2019-10-04T00:00:00"/>
    <m/>
    <n v="0"/>
    <m/>
    <m/>
    <s v="Positive_FS"/>
    <d v="2020-06-24T00:00:00"/>
    <m/>
    <m/>
    <m/>
    <m/>
    <s v="Already on freshsales"/>
  </r>
  <r>
    <n v="420"/>
    <d v="2019-01-01T00:00:00"/>
    <n v="1"/>
    <x v="1"/>
    <s v="Prashant Pathade"/>
    <s v="Manager - Sales &amp; Marketing"/>
    <s v="Organic Mandya"/>
    <x v="0"/>
    <s v="Asia"/>
    <s v="Asia"/>
    <m/>
    <s v="No inmail sent"/>
    <x v="0"/>
    <m/>
    <m/>
    <n v="0"/>
    <m/>
    <m/>
    <s v="Positive"/>
    <m/>
    <m/>
    <m/>
    <m/>
    <m/>
    <s v="Not relevant"/>
  </r>
  <r>
    <n v="421"/>
    <d v="2019-01-01T00:00:00"/>
    <n v="1"/>
    <x v="1"/>
    <s v="Fiona McGrath"/>
    <s v="Supporter Marketing Executive"/>
    <s v="Concern Worldwide "/>
    <x v="15"/>
    <s v="Europe"/>
    <m/>
    <m/>
    <s v="No inmail sent"/>
    <x v="0"/>
    <d v="2019-10-11T00:00:00"/>
    <d v="2019-11-25T00:00:00"/>
    <n v="11"/>
    <m/>
    <n v="842"/>
    <s v="None"/>
    <m/>
    <m/>
    <m/>
    <m/>
    <m/>
    <s v="Not relevant"/>
  </r>
  <r>
    <n v="422"/>
    <d v="2022-02-11T00:00:00"/>
    <n v="2"/>
    <x v="3"/>
    <s v="SARA TASYA"/>
    <s v="Consumer Marketing Insights Asst. Manager"/>
    <s v="Unilever MYSG Indochina"/>
    <x v="3"/>
    <s v="Asia"/>
    <s v="Asia"/>
    <s v="Personal"/>
    <s v="No inmail sent"/>
    <x v="1"/>
    <m/>
    <m/>
    <n v="0"/>
    <m/>
    <m/>
    <m/>
    <m/>
    <m/>
    <m/>
    <m/>
    <m/>
    <s v="Relevant"/>
  </r>
  <r>
    <n v="423"/>
    <d v="2019-01-01T00:00:00"/>
    <n v="1"/>
    <x v="1"/>
    <s v="Bea Inumerable"/>
    <m/>
    <s v="RB"/>
    <x v="15"/>
    <m/>
    <m/>
    <m/>
    <s v="No inmail sent"/>
    <x v="2"/>
    <m/>
    <m/>
    <n v="0"/>
    <m/>
    <m/>
    <m/>
    <m/>
    <m/>
    <m/>
    <m/>
    <m/>
    <m/>
  </r>
  <r>
    <n v="424"/>
    <d v="2019-01-01T00:00:00"/>
    <n v="1"/>
    <x v="3"/>
    <s v="Catherine Dy"/>
    <s v="Senior Manager, Marketing Sciences"/>
    <s v="PHD"/>
    <x v="1"/>
    <s v="Asia"/>
    <s v="Asia"/>
    <m/>
    <s v="No inmail sent"/>
    <x v="0"/>
    <d v="2019-10-04T00:00:00"/>
    <d v="2021-07-14T00:00:00"/>
    <n v="7"/>
    <m/>
    <n v="245"/>
    <s v="None"/>
    <m/>
    <m/>
    <m/>
    <m/>
    <m/>
    <s v="Relevant + followed up"/>
  </r>
  <r>
    <n v="425"/>
    <d v="2019-01-01T00:00:00"/>
    <n v="1"/>
    <x v="2"/>
    <s v="Mayank Jain"/>
    <s v="Product Marketing Manager"/>
    <s v="Google Pay"/>
    <x v="1"/>
    <s v="Asia"/>
    <s v="Asia"/>
    <m/>
    <s v="No inmail sent"/>
    <x v="0"/>
    <d v="2021-03-16T00:00:00"/>
    <m/>
    <n v="0"/>
    <m/>
    <m/>
    <m/>
    <m/>
    <m/>
    <m/>
    <m/>
    <m/>
    <s v="LI message sent"/>
  </r>
  <r>
    <n v="426"/>
    <d v="2019-01-01T00:00:00"/>
    <n v="1"/>
    <x v="1"/>
    <s v="Annette Pledger"/>
    <m/>
    <s v="RSPB"/>
    <x v="15"/>
    <m/>
    <m/>
    <m/>
    <s v="No inmail sent"/>
    <x v="2"/>
    <m/>
    <m/>
    <n v="0"/>
    <m/>
    <m/>
    <m/>
    <m/>
    <m/>
    <m/>
    <m/>
    <m/>
    <s v="Relevant"/>
  </r>
  <r>
    <n v="427"/>
    <d v="2019-01-01T00:00:00"/>
    <n v="1"/>
    <x v="1"/>
    <s v="Stuart Tyre"/>
    <m/>
    <s v="Al-Futtaim"/>
    <x v="15"/>
    <m/>
    <m/>
    <m/>
    <s v="No inmail sent"/>
    <x v="2"/>
    <m/>
    <m/>
    <n v="0"/>
    <m/>
    <m/>
    <m/>
    <m/>
    <m/>
    <m/>
    <m/>
    <m/>
    <s v="Relevant"/>
  </r>
  <r>
    <n v="428"/>
    <d v="2019-01-01T00:00:00"/>
    <n v="1"/>
    <x v="1"/>
    <s v="Izabella Olszewska"/>
    <s v="VP Of marketing"/>
    <s v="expertlead"/>
    <x v="7"/>
    <s v="Europe"/>
    <m/>
    <m/>
    <s v="No inmail sent"/>
    <x v="0"/>
    <d v="2019-10-04T00:00:00"/>
    <m/>
    <n v="0"/>
    <m/>
    <m/>
    <s v="None"/>
    <m/>
    <m/>
    <m/>
    <m/>
    <m/>
    <s v="Not relevant"/>
  </r>
  <r>
    <n v="429"/>
    <d v="2019-01-01T00:00:00"/>
    <n v="1"/>
    <x v="2"/>
    <s v="Manan Younas"/>
    <s v="Specialist in Marketing Analytics, Customer Insights, and Data Modelling"/>
    <s v="Bunnings "/>
    <x v="0"/>
    <s v="Australia"/>
    <s v="Australia"/>
    <m/>
    <s v="No inmail sent"/>
    <x v="0"/>
    <d v="2019-10-04T00:00:00"/>
    <d v="2021-07-16T00:00:00"/>
    <n v="7"/>
    <m/>
    <n v="243"/>
    <m/>
    <m/>
    <m/>
    <m/>
    <m/>
    <m/>
    <s v="Relevant profile, follow up message sent "/>
  </r>
  <r>
    <n v="430"/>
    <d v="2019-01-01T00:00:00"/>
    <n v="1"/>
    <x v="2"/>
    <s v="Alper Tanyer"/>
    <s v="Marketing Director"/>
    <s v="Axa Insurance Turkey"/>
    <x v="14"/>
    <s v="Asia"/>
    <s v="Asia"/>
    <m/>
    <s v="No inmail sent"/>
    <x v="0"/>
    <s v="*"/>
    <d v="2021-07-29T00:00:00"/>
    <n v="7"/>
    <m/>
    <n v="230"/>
    <s v="Irrelevant"/>
    <m/>
    <m/>
    <m/>
    <m/>
    <m/>
    <s v="Irrelevant"/>
  </r>
  <r>
    <n v="431"/>
    <d v="2019-01-01T00:00:00"/>
    <n v="1"/>
    <x v="2"/>
    <s v="Amol Kale"/>
    <s v="Head Of Marketing"/>
    <s v=" Limitless Technology"/>
    <x v="4"/>
    <s v="Asia"/>
    <s v="Asia"/>
    <m/>
    <s v="No inmail sent"/>
    <x v="0"/>
    <d v="2019-10-04T00:00:00"/>
    <d v="2021-08-13T00:00:00"/>
    <n v="8"/>
    <m/>
    <n v="215"/>
    <s v="Neutral"/>
    <m/>
    <m/>
    <m/>
    <m/>
    <m/>
    <s v="Follow up message sent "/>
  </r>
  <r>
    <n v="432"/>
    <d v="2019-01-01T00:00:00"/>
    <n v="1"/>
    <x v="2"/>
    <s v="Prakriti Wadhwa"/>
    <s v="Regional Director, Consumer Insights"/>
    <s v="NielsenIQ"/>
    <x v="5"/>
    <s v="Australia"/>
    <s v="Australia"/>
    <m/>
    <s v="No inmail sent"/>
    <x v="0"/>
    <d v="2019-10-04T00:00:00"/>
    <d v="2021-07-22T00:00:00"/>
    <n v="7"/>
    <m/>
    <n v="237"/>
    <m/>
    <m/>
    <m/>
    <m/>
    <m/>
    <m/>
    <s v="Follow up message sent "/>
  </r>
  <r>
    <n v="433"/>
    <d v="2019-01-01T00:00:00"/>
    <n v="1"/>
    <x v="2"/>
    <s v="George Spiteri"/>
    <s v="Head Of Analytics"/>
    <s v="Casumo"/>
    <x v="12"/>
    <s v="Europe"/>
    <m/>
    <m/>
    <s v="No inmail sent"/>
    <x v="0"/>
    <d v="2019-10-04T00:00:00"/>
    <d v="2021-07-22T00:00:00"/>
    <n v="7"/>
    <m/>
    <n v="237"/>
    <m/>
    <m/>
    <m/>
    <m/>
    <m/>
    <m/>
    <s v="Follow up message sent "/>
  </r>
  <r>
    <n v="434"/>
    <d v="2019-01-01T00:00:00"/>
    <n v="1"/>
    <x v="0"/>
    <s v="Christophe Philip"/>
    <s v="Head of Advanced Data &amp; Advertising"/>
    <s v="Bouygues Telecom"/>
    <x v="15"/>
    <s v="Europe"/>
    <s v="France"/>
    <m/>
    <s v="No inmail sent"/>
    <x v="0"/>
    <d v="2020-07-10T00:00:00"/>
    <d v="2020-10-30T00:00:00"/>
    <n v="10"/>
    <n v="2"/>
    <n v="502"/>
    <m/>
    <m/>
    <m/>
    <m/>
    <m/>
    <m/>
    <m/>
  </r>
  <r>
    <n v="435"/>
    <d v="2019-01-01T00:00:00"/>
    <n v="1"/>
    <x v="2"/>
    <s v="Mette Holde Sidor"/>
    <s v="Campaign Manager Nordics"/>
    <s v="DFDS"/>
    <x v="0"/>
    <s v="Europe"/>
    <m/>
    <m/>
    <s v="No inmail sent"/>
    <x v="0"/>
    <d v="2019-10-04T00:00:00"/>
    <m/>
    <n v="0"/>
    <m/>
    <m/>
    <s v="Irrelevant"/>
    <m/>
    <m/>
    <m/>
    <m/>
    <m/>
    <s v="Irrelevant "/>
  </r>
  <r>
    <n v="436"/>
    <d v="2021-09-17T00:00:00"/>
    <m/>
    <x v="4"/>
    <s v="Jon Quinn"/>
    <s v="Vice President - Marketing Strategy, Analytics &amp; Data Science"/>
    <s v="Williams-Sonoma, Inc."/>
    <x v="0"/>
    <s v="America"/>
    <s v="California"/>
    <s v="Ramla's"/>
    <s v="10-06-21"/>
    <x v="1"/>
    <m/>
    <d v="2021-10-06T00:00:00"/>
    <m/>
    <m/>
    <m/>
    <s v="Negative"/>
    <m/>
    <m/>
    <m/>
    <m/>
    <m/>
    <s v="Not interested - ( Hi Dr. Ramla,_x000a_Thanks for reaching out, but I'm not interested.)"/>
  </r>
  <r>
    <n v="437"/>
    <d v="2019-01-01T00:00:00"/>
    <n v="1"/>
    <x v="2"/>
    <s v="Vlad Radosavac"/>
    <s v="Senior Manager - Marketing Analytics, Strategy &amp; Insights"/>
    <s v="Australia Post"/>
    <x v="3"/>
    <s v="Australia"/>
    <s v="Australia"/>
    <m/>
    <s v="No inmail sent"/>
    <x v="2"/>
    <d v="2019-10-04T00:00:00"/>
    <d v="2021-07-22T00:00:00"/>
    <n v="7"/>
    <m/>
    <m/>
    <s v="Neutral"/>
    <d v="2021-03-03T00:00:00"/>
    <m/>
    <m/>
    <m/>
    <m/>
    <s v="Follow up message sent "/>
  </r>
  <r>
    <n v="438"/>
    <d v="2019-01-01T00:00:00"/>
    <n v="1"/>
    <x v="1"/>
    <s v="Mark Cutfield"/>
    <m/>
    <s v="MC CMO Advisory"/>
    <x v="15"/>
    <m/>
    <m/>
    <m/>
    <s v="No inmail sent"/>
    <x v="0"/>
    <s v="*"/>
    <m/>
    <n v="0"/>
    <m/>
    <m/>
    <m/>
    <m/>
    <m/>
    <m/>
    <m/>
    <m/>
    <s v="Not relevant"/>
  </r>
  <r>
    <n v="439"/>
    <d v="2019-01-01T00:00:00"/>
    <n v="1"/>
    <x v="2"/>
    <s v="Nick Shields"/>
    <s v="Marketing Effectiveness Analyst"/>
    <s v="the7stars"/>
    <x v="15"/>
    <s v="Europe"/>
    <m/>
    <m/>
    <s v="No inmail sent"/>
    <x v="0"/>
    <d v="2020-07-10T00:00:00"/>
    <d v="2020-10-08T00:00:00"/>
    <n v="10"/>
    <n v="1"/>
    <n v="524"/>
    <s v="Positive_FS"/>
    <m/>
    <s v="under training"/>
    <m/>
    <m/>
    <m/>
    <m/>
  </r>
  <r>
    <n v="440"/>
    <d v="2021-01-25T00:00:00"/>
    <n v="1"/>
    <x v="3"/>
    <s v="Chloë Garrett"/>
    <s v="Head of Marketing "/>
    <s v="QA Ltd"/>
    <x v="4"/>
    <s v="Europe"/>
    <m/>
    <s v="Ramla's"/>
    <s v="No inmail sent"/>
    <x v="3"/>
    <m/>
    <m/>
    <n v="0"/>
    <m/>
    <m/>
    <m/>
    <m/>
    <m/>
    <m/>
    <m/>
    <m/>
    <m/>
  </r>
  <r>
    <n v="441"/>
    <d v="2021-01-25T00:00:00"/>
    <n v="1"/>
    <x v="3"/>
    <s v="Arianna Saita"/>
    <s v="International Marketing &amp; Digital Executive"/>
    <s v="Foxtel"/>
    <x v="1"/>
    <s v="Europe"/>
    <m/>
    <s v="Ramla's"/>
    <s v="No inmail sent"/>
    <x v="0"/>
    <d v="2021-02-01T00:00:00"/>
    <d v="2021-08-04T00:00:00"/>
    <n v="8"/>
    <m/>
    <n v="408"/>
    <s v="Negative"/>
    <d v="2021-08-04T00:00:00"/>
    <m/>
    <m/>
    <m/>
    <m/>
    <m/>
  </r>
  <r>
    <n v="442"/>
    <d v="2019-01-01T00:00:00"/>
    <n v="1"/>
    <x v="1"/>
    <s v="Michelle Yeates (Lemon)"/>
    <s v="Group Manager - Strategic Insights, Brand &amp; Marketing"/>
    <s v="Telstra "/>
    <x v="5"/>
    <s v="Australia"/>
    <s v="Australia"/>
    <m/>
    <s v="No inmail sent"/>
    <x v="0"/>
    <d v="2020-07-10T00:00:00"/>
    <m/>
    <n v="0"/>
    <m/>
    <n v="614"/>
    <s v="Negative"/>
    <d v="2020-07-13T00:00:00"/>
    <m/>
    <m/>
    <m/>
    <m/>
    <s v="Not relevant"/>
  </r>
  <r>
    <n v="443"/>
    <d v="2021-01-26T00:00:00"/>
    <n v="1"/>
    <x v="3"/>
    <s v="Anchin Kilgour"/>
    <s v="Brand Innovator I International Marketing Professional "/>
    <s v="Muvi cinemas"/>
    <x v="1"/>
    <m/>
    <m/>
    <s v="Ramla's"/>
    <s v="No inmail sent"/>
    <x v="3"/>
    <m/>
    <m/>
    <n v="0"/>
    <m/>
    <m/>
    <m/>
    <m/>
    <m/>
    <m/>
    <m/>
    <m/>
    <m/>
  </r>
  <r>
    <n v="444"/>
    <d v="2019-01-01T00:00:00"/>
    <n v="1"/>
    <x v="1"/>
    <s v="Stacey Mitchell "/>
    <m/>
    <s v="Grace Group"/>
    <x v="15"/>
    <m/>
    <m/>
    <m/>
    <s v="No inmail sent"/>
    <x v="0"/>
    <s v="*"/>
    <m/>
    <n v="0"/>
    <m/>
    <m/>
    <m/>
    <m/>
    <m/>
    <m/>
    <m/>
    <m/>
    <s v="Not relevant"/>
  </r>
  <r>
    <n v="445"/>
    <d v="2019-01-01T00:00:00"/>
    <n v="1"/>
    <x v="3"/>
    <s v="Zeyaur Hashmi"/>
    <s v="Vice President - Customer Value Management, Digital Analytics &amp; Campaign Management"/>
    <s v="Kotak Mahinda Bank"/>
    <x v="10"/>
    <s v="Asia"/>
    <s v="Asia"/>
    <m/>
    <s v="No inmail sent"/>
    <x v="0"/>
    <d v="2019-10-04T00:00:00"/>
    <d v="2021-03-02T00:00:00"/>
    <n v="3"/>
    <m/>
    <n v="379"/>
    <s v="Positive_FS"/>
    <d v="2019-10-04T00:00:00"/>
    <m/>
    <m/>
    <m/>
    <m/>
    <s v="Already on FS"/>
  </r>
  <r>
    <n v="446"/>
    <d v="2019-01-01T00:00:00"/>
    <n v="1"/>
    <x v="3"/>
    <s v="Rachel Francis"/>
    <s v="Director"/>
    <s v="Charnwood Analytics"/>
    <x v="2"/>
    <s v="Europe"/>
    <m/>
    <m/>
    <s v="No inmail sent"/>
    <x v="2"/>
    <d v="2020-02-24T00:00:00"/>
    <d v="2021-03-02T00:00:00"/>
    <n v="3"/>
    <m/>
    <n v="379"/>
    <s v="Negative"/>
    <d v="2021-03-02T00:00:00"/>
    <m/>
    <m/>
    <m/>
    <m/>
    <s v="Not relevant"/>
  </r>
  <r>
    <n v="447"/>
    <d v="2021-01-26T00:00:00"/>
    <n v="1"/>
    <x v="3"/>
    <s v="Abhimanyu Sharma"/>
    <s v="Internet Commerce"/>
    <s v="99acres (Infoedge)"/>
    <x v="0"/>
    <m/>
    <m/>
    <s v="Ramla's"/>
    <s v="No inmail sent"/>
    <x v="1"/>
    <m/>
    <m/>
    <n v="0"/>
    <m/>
    <m/>
    <m/>
    <m/>
    <m/>
    <m/>
    <m/>
    <m/>
    <m/>
  </r>
  <r>
    <n v="448"/>
    <d v="2019-01-01T00:00:00"/>
    <n v="1"/>
    <x v="1"/>
    <s v="Julian Wenban"/>
    <m/>
    <s v="KPMG"/>
    <x v="15"/>
    <m/>
    <m/>
    <m/>
    <s v="No inmail sent"/>
    <x v="1"/>
    <m/>
    <m/>
    <n v="0"/>
    <m/>
    <m/>
    <m/>
    <m/>
    <m/>
    <m/>
    <m/>
    <m/>
    <s v="Not relevant"/>
  </r>
  <r>
    <n v="449"/>
    <d v="2019-01-01T00:00:00"/>
    <n v="1"/>
    <x v="1"/>
    <s v="Claudia Guardamagna"/>
    <s v="Consumer &amp; Marketing Insight Manager "/>
    <s v="Samsung"/>
    <x v="3"/>
    <s v="Europe"/>
    <m/>
    <m/>
    <s v="No inmail sent"/>
    <x v="0"/>
    <d v="2020-03-09T00:00:00"/>
    <d v="2020-07-06T00:00:00"/>
    <n v="7"/>
    <n v="1"/>
    <n v="618"/>
    <s v="Positive_FS"/>
    <m/>
    <m/>
    <m/>
    <m/>
    <m/>
    <s v="Check freshsales"/>
  </r>
  <r>
    <n v="450"/>
    <d v="2021-01-26T00:00:00"/>
    <n v="1"/>
    <x v="3"/>
    <s v="Stuart McGown"/>
    <s v="Head of Marketing Insights &amp; Analytics (Marketing &amp; e-commerce) "/>
    <s v="Philips"/>
    <x v="13"/>
    <s v="Europe"/>
    <m/>
    <s v="Ramla's"/>
    <s v="No inmail sent"/>
    <x v="0"/>
    <d v="2021-03-26T00:00:00"/>
    <d v="2021-10-25T00:00:00"/>
    <n v="10"/>
    <m/>
    <n v="142"/>
    <s v="Negative"/>
    <d v="2021-10-26T00:00:00"/>
    <m/>
    <m/>
    <m/>
    <m/>
    <s v="Relevant + to send message"/>
  </r>
  <r>
    <n v="451"/>
    <d v="2019-01-01T00:00:00"/>
    <n v="1"/>
    <x v="1"/>
    <s v="Grant Reid"/>
    <m/>
    <s v="Nord Anglia Education"/>
    <x v="15"/>
    <m/>
    <m/>
    <m/>
    <s v="No inmail sent"/>
    <x v="0"/>
    <s v="*"/>
    <m/>
    <n v="0"/>
    <m/>
    <m/>
    <m/>
    <m/>
    <m/>
    <m/>
    <m/>
    <m/>
    <s v="Not relevant"/>
  </r>
  <r>
    <n v="452"/>
    <d v="2021-01-26T00:00:00"/>
    <n v="1"/>
    <x v="0"/>
    <s v="Gurkan Sener"/>
    <s v="Head of Marketing Science"/>
    <s v="NBC Universal Parks and Resorts "/>
    <x v="11"/>
    <s v="America"/>
    <s v="Florida"/>
    <s v="Ramla's"/>
    <s v="No inmail sent"/>
    <x v="0"/>
    <d v="2021-02-01T00:00:00"/>
    <d v="2021-02-17T00:00:00"/>
    <n v="2"/>
    <n v="1"/>
    <n v="392"/>
    <s v="None"/>
    <m/>
    <m/>
    <m/>
    <m/>
    <m/>
    <m/>
  </r>
  <r>
    <n v="453"/>
    <d v="2019-01-01T00:00:00"/>
    <n v="1"/>
    <x v="1"/>
    <s v="Natalie Delgado"/>
    <m/>
    <s v="Mondelēz International "/>
    <x v="15"/>
    <m/>
    <m/>
    <m/>
    <s v="No inmail sent"/>
    <x v="1"/>
    <m/>
    <m/>
    <n v="0"/>
    <m/>
    <m/>
    <m/>
    <m/>
    <m/>
    <m/>
    <m/>
    <m/>
    <s v="Relevant"/>
  </r>
  <r>
    <n v="454"/>
    <d v="2019-01-01T00:00:00"/>
    <n v="1"/>
    <x v="3"/>
    <s v="Juriaan van der Veer"/>
    <s v="Sr. Performance Marketing Manager - Global"/>
    <s v="Preply"/>
    <x v="7"/>
    <s v="Europe"/>
    <m/>
    <m/>
    <s v="No inmail sent"/>
    <x v="2"/>
    <d v="2019-10-08T00:00:00"/>
    <d v="2021-03-26T00:00:00"/>
    <n v="3"/>
    <n v="3"/>
    <n v="355"/>
    <s v="Negative"/>
    <d v="2021-03-26T00:00:00"/>
    <m/>
    <m/>
    <m/>
    <m/>
    <s v="Not relevant"/>
  </r>
  <r>
    <n v="455"/>
    <d v="2019-01-01T00:00:00"/>
    <n v="1"/>
    <x v="1"/>
    <s v="Ammar Basit"/>
    <s v="Business Insights/Analytics Lead (Marketing) - Health UK"/>
    <s v="RB "/>
    <x v="3"/>
    <s v="Europe"/>
    <m/>
    <m/>
    <s v="No inmail sent"/>
    <x v="0"/>
    <d v="2019-10-08T00:00:00"/>
    <m/>
    <n v="0"/>
    <m/>
    <m/>
    <s v="Negative"/>
    <m/>
    <m/>
    <m/>
    <m/>
    <m/>
    <s v="Already a client"/>
  </r>
  <r>
    <n v="456"/>
    <d v="2019-01-01T00:00:00"/>
    <n v="1"/>
    <x v="1"/>
    <s v="andrew tharme"/>
    <m/>
    <s v="MetaMetrics "/>
    <x v="15"/>
    <m/>
    <m/>
    <m/>
    <s v="No inmail sent"/>
    <x v="0"/>
    <s v="*"/>
    <m/>
    <n v="0"/>
    <m/>
    <m/>
    <s v="Positive"/>
    <m/>
    <m/>
    <m/>
    <m/>
    <m/>
    <s v="Not relevant"/>
  </r>
  <r>
    <n v="457"/>
    <d v="2019-01-01T00:00:00"/>
    <n v="1"/>
    <x v="3"/>
    <s v="Steve Lockwood"/>
    <s v="Head of Analytics, eBay Classifieds Group"/>
    <s v="eBay"/>
    <x v="4"/>
    <s v="Europe"/>
    <m/>
    <m/>
    <s v="No inmail sent"/>
    <x v="2"/>
    <d v="2019-10-10T00:00:00"/>
    <d v="2021-03-01T00:00:00"/>
    <n v="3"/>
    <n v="2"/>
    <n v="380"/>
    <s v="Negative"/>
    <d v="2021-03-01T00:00:00"/>
    <m/>
    <m/>
    <m/>
    <m/>
    <s v="Not relevant"/>
  </r>
  <r>
    <n v="458"/>
    <d v="2021-01-26T00:00:00"/>
    <n v="1"/>
    <x v="0"/>
    <s v="Priya Raman"/>
    <s v="Chief Data and Analytics Officer"/>
    <s v="The Coca-Cola Company"/>
    <x v="3"/>
    <s v="America"/>
    <s v="Ohio"/>
    <s v="Ramla's"/>
    <s v="No inmail sent"/>
    <x v="3"/>
    <m/>
    <m/>
    <n v="0"/>
    <m/>
    <m/>
    <m/>
    <m/>
    <m/>
    <m/>
    <m/>
    <m/>
    <m/>
  </r>
  <r>
    <n v="459"/>
    <d v="2021-01-26T00:00:00"/>
    <n v="1"/>
    <x v="0"/>
    <s v="Rob Desatnick"/>
    <s v="Head of Marketing Services"/>
    <s v="Syngenta"/>
    <x v="13"/>
    <s v="America"/>
    <s v="North Carolina"/>
    <s v="Ramla's"/>
    <s v="No inmail sent"/>
    <x v="0"/>
    <d v="2021-02-01T00:00:00"/>
    <d v="2021-02-17T00:00:00"/>
    <n v="2"/>
    <n v="1"/>
    <n v="392"/>
    <s v="Negative"/>
    <d v="2021-02-17T00:00:00"/>
    <m/>
    <m/>
    <m/>
    <m/>
    <m/>
  </r>
  <r>
    <n v="460"/>
    <d v="2019-01-01T00:00:00"/>
    <n v="1"/>
    <x v="1"/>
    <s v="Chris Mellor"/>
    <m/>
    <s v="Vodafone"/>
    <x v="15"/>
    <m/>
    <m/>
    <m/>
    <s v="No inmail sent"/>
    <x v="0"/>
    <s v="*"/>
    <m/>
    <n v="0"/>
    <m/>
    <m/>
    <m/>
    <m/>
    <m/>
    <m/>
    <m/>
    <m/>
    <s v="Not relevant"/>
  </r>
  <r>
    <n v="461"/>
    <d v="2019-01-01T00:00:00"/>
    <n v="1"/>
    <x v="1"/>
    <s v="Jake Genever"/>
    <m/>
    <s v="Officevision Ltd."/>
    <x v="15"/>
    <m/>
    <m/>
    <m/>
    <s v="No inmail sent"/>
    <x v="1"/>
    <m/>
    <m/>
    <n v="0"/>
    <m/>
    <m/>
    <m/>
    <m/>
    <m/>
    <m/>
    <m/>
    <m/>
    <s v="Not relevant"/>
  </r>
  <r>
    <n v="462"/>
    <d v="2019-01-01T00:00:00"/>
    <n v="1"/>
    <x v="1"/>
    <s v="Joanna Helin"/>
    <m/>
    <s v="Smartcomm Ltd"/>
    <x v="15"/>
    <m/>
    <m/>
    <m/>
    <s v="No inmail sent"/>
    <x v="1"/>
    <m/>
    <m/>
    <n v="0"/>
    <m/>
    <m/>
    <m/>
    <m/>
    <m/>
    <m/>
    <m/>
    <m/>
    <s v="Not relevant"/>
  </r>
  <r>
    <n v="463"/>
    <d v="2019-01-01T00:00:00"/>
    <n v="1"/>
    <x v="3"/>
    <s v="Ignacio Manzano Prieto"/>
    <s v="Analyst,Marketing Analytics, BI"/>
    <s v="Ladbrokes Coral Group"/>
    <x v="12"/>
    <s v="Europe"/>
    <m/>
    <m/>
    <s v="No inmail sent"/>
    <x v="0"/>
    <d v="2019-10-11T00:00:00"/>
    <d v="2021-07-14T00:00:00"/>
    <n v="7"/>
    <n v="3"/>
    <n v="245"/>
    <s v="None"/>
    <m/>
    <m/>
    <m/>
    <m/>
    <m/>
    <s v="Relevant + followed up"/>
  </r>
  <r>
    <n v="464"/>
    <d v="2019-01-01T00:00:00"/>
    <n v="1"/>
    <x v="1"/>
    <s v="Kane Forrester"/>
    <m/>
    <s v="Coatsink"/>
    <x v="15"/>
    <m/>
    <m/>
    <m/>
    <s v="No inmail sent"/>
    <x v="0"/>
    <s v="*"/>
    <d v="2020-07-06T00:00:00"/>
    <n v="7"/>
    <m/>
    <n v="618"/>
    <s v="Positive"/>
    <d v="2020-07-06T00:00:00"/>
    <m/>
    <m/>
    <m/>
    <m/>
    <s v="Not relevant"/>
  </r>
  <r>
    <n v="465"/>
    <d v="2019-01-01T00:00:00"/>
    <n v="1"/>
    <x v="1"/>
    <s v="Mark McCabe"/>
    <m/>
    <s v="AA New Zealand"/>
    <x v="15"/>
    <m/>
    <m/>
    <m/>
    <s v="No inmail sent"/>
    <x v="1"/>
    <m/>
    <m/>
    <n v="0"/>
    <m/>
    <m/>
    <m/>
    <m/>
    <m/>
    <m/>
    <m/>
    <m/>
    <s v="Not relevant"/>
  </r>
  <r>
    <n v="466"/>
    <d v="2019-01-01T00:00:00"/>
    <n v="1"/>
    <x v="1"/>
    <s v="Ambrose Fong"/>
    <m/>
    <s v="Seagate Technology"/>
    <x v="15"/>
    <m/>
    <m/>
    <m/>
    <s v="No inmail sent"/>
    <x v="1"/>
    <m/>
    <m/>
    <n v="0"/>
    <m/>
    <m/>
    <m/>
    <m/>
    <m/>
    <m/>
    <m/>
    <m/>
    <s v="Not relevant"/>
  </r>
  <r>
    <n v="467"/>
    <d v="2019-01-01T00:00:00"/>
    <n v="1"/>
    <x v="1"/>
    <s v="Manish Bhagat"/>
    <m/>
    <s v="Abbott"/>
    <x v="15"/>
    <m/>
    <m/>
    <m/>
    <s v="No inmail sent"/>
    <x v="0"/>
    <s v="*"/>
    <m/>
    <n v="0"/>
    <m/>
    <m/>
    <s v="Positive"/>
    <m/>
    <m/>
    <m/>
    <m/>
    <m/>
    <s v="Not relevant"/>
  </r>
  <r>
    <n v="468"/>
    <d v="2019-01-01T00:00:00"/>
    <n v="1"/>
    <x v="1"/>
    <s v="Fiona L."/>
    <m/>
    <s v="Volvo Cars "/>
    <x v="15"/>
    <m/>
    <m/>
    <m/>
    <s v="No inmail sent"/>
    <x v="1"/>
    <m/>
    <m/>
    <n v="0"/>
    <m/>
    <m/>
    <m/>
    <m/>
    <m/>
    <m/>
    <m/>
    <m/>
    <s v="Not relevant"/>
  </r>
  <r>
    <n v="469"/>
    <d v="2019-01-01T00:00:00"/>
    <n v="1"/>
    <x v="1"/>
    <s v="Chris Smith"/>
    <m/>
    <s v="Mitie"/>
    <x v="15"/>
    <m/>
    <m/>
    <m/>
    <s v="No inmail sent"/>
    <x v="1"/>
    <m/>
    <m/>
    <n v="0"/>
    <m/>
    <m/>
    <m/>
    <m/>
    <m/>
    <m/>
    <m/>
    <m/>
    <s v="Not relevant"/>
  </r>
  <r>
    <n v="470"/>
    <d v="2019-01-01T00:00:00"/>
    <n v="1"/>
    <x v="3"/>
    <s v="Ameay Kumar"/>
    <s v="Senior Manager Digital Marketing and Analytics"/>
    <s v="maxfashion.com "/>
    <x v="0"/>
    <s v="Asia"/>
    <s v="Asia"/>
    <m/>
    <s v="No inmail sent"/>
    <x v="0"/>
    <d v="2021-03-08T00:00:00"/>
    <d v="2021-10-14T00:00:00"/>
    <n v="10"/>
    <n v="1"/>
    <m/>
    <s v="None"/>
    <m/>
    <m/>
    <m/>
    <m/>
    <m/>
    <s v="Not relevant"/>
  </r>
  <r>
    <n v="471"/>
    <d v="2019-01-01T00:00:00"/>
    <n v="1"/>
    <x v="1"/>
    <s v="Indira Patel"/>
    <m/>
    <s v="TSB"/>
    <x v="15"/>
    <m/>
    <m/>
    <m/>
    <s v="No inmail sent"/>
    <x v="1"/>
    <m/>
    <m/>
    <n v="0"/>
    <m/>
    <m/>
    <m/>
    <m/>
    <m/>
    <m/>
    <m/>
    <m/>
    <s v="Not relevant"/>
  </r>
  <r>
    <n v="472"/>
    <d v="2019-01-01T00:00:00"/>
    <n v="1"/>
    <x v="1"/>
    <s v="Trevor Hunt"/>
    <m/>
    <s v="C&amp;C Gleeson"/>
    <x v="15"/>
    <m/>
    <m/>
    <m/>
    <s v="No inmail sent"/>
    <x v="1"/>
    <m/>
    <m/>
    <n v="0"/>
    <m/>
    <m/>
    <m/>
    <m/>
    <m/>
    <m/>
    <m/>
    <m/>
    <s v="Not relevant"/>
  </r>
  <r>
    <n v="473"/>
    <d v="2019-01-01T00:00:00"/>
    <n v="1"/>
    <x v="3"/>
    <s v="G. Nicolas Guénon"/>
    <s v="Director Engineering | Marketing Tech"/>
    <s v="Delivery Hero"/>
    <x v="7"/>
    <s v="Europe"/>
    <m/>
    <m/>
    <s v="No inmail sent"/>
    <x v="0"/>
    <d v="2019-11-19T00:00:00"/>
    <d v="2021-07-14T00:00:00"/>
    <n v="7"/>
    <m/>
    <n v="245"/>
    <s v="None"/>
    <m/>
    <m/>
    <m/>
    <m/>
    <m/>
    <s v="Relevant + followed up"/>
  </r>
  <r>
    <n v="474"/>
    <d v="2019-01-01T00:00:00"/>
    <n v="1"/>
    <x v="0"/>
    <s v="Sumi Goonetilleke"/>
    <m/>
    <s v="Just Group "/>
    <x v="15"/>
    <m/>
    <m/>
    <m/>
    <s v="No inmail sent"/>
    <x v="0"/>
    <d v="2020-07-14T00:00:00"/>
    <d v="2020-10-30T00:00:00"/>
    <n v="10"/>
    <n v="4"/>
    <n v="502"/>
    <m/>
    <m/>
    <m/>
    <m/>
    <m/>
    <m/>
    <m/>
  </r>
  <r>
    <n v="475"/>
    <d v="2019-01-01T00:00:00"/>
    <n v="1"/>
    <x v="1"/>
    <s v="Jianwei Huang"/>
    <m/>
    <s v="Lifecycle"/>
    <x v="15"/>
    <m/>
    <m/>
    <m/>
    <s v="No inmail sent"/>
    <x v="1"/>
    <m/>
    <m/>
    <n v="0"/>
    <m/>
    <m/>
    <m/>
    <m/>
    <m/>
    <m/>
    <m/>
    <m/>
    <s v="Not relevant"/>
  </r>
  <r>
    <n v="476"/>
    <d v="2019-01-01T00:00:00"/>
    <n v="1"/>
    <x v="1"/>
    <s v="Emily Taylor Gregory"/>
    <m/>
    <s v="Longitude"/>
    <x v="15"/>
    <m/>
    <m/>
    <m/>
    <s v="No inmail sent"/>
    <x v="1"/>
    <m/>
    <m/>
    <n v="0"/>
    <m/>
    <m/>
    <m/>
    <m/>
    <m/>
    <m/>
    <m/>
    <m/>
    <s v="Not relevant"/>
  </r>
  <r>
    <n v="477"/>
    <d v="2019-01-01T00:00:00"/>
    <n v="1"/>
    <x v="1"/>
    <s v="James Wheatley"/>
    <s v="Senior Brand Manager"/>
    <s v="Procter &amp; Gamble"/>
    <x v="3"/>
    <s v="Australia"/>
    <s v="Australia"/>
    <m/>
    <s v="No inmail sent"/>
    <x v="0"/>
    <d v="2019-10-09T00:00:00"/>
    <d v="2019-11-15T00:00:00"/>
    <n v="11"/>
    <n v="1"/>
    <n v="852"/>
    <s v="Negative"/>
    <d v="2019-11-25T00:00:00"/>
    <m/>
    <m/>
    <m/>
    <m/>
    <s v="Not relevant"/>
  </r>
  <r>
    <n v="478"/>
    <d v="2019-01-01T00:00:00"/>
    <n v="1"/>
    <x v="1"/>
    <s v="Subhamoy Chatterjee"/>
    <m/>
    <s v="Ipsos"/>
    <x v="15"/>
    <m/>
    <m/>
    <m/>
    <s v="No inmail sent"/>
    <x v="1"/>
    <m/>
    <m/>
    <n v="0"/>
    <m/>
    <m/>
    <m/>
    <m/>
    <m/>
    <m/>
    <m/>
    <m/>
    <s v="Competitor"/>
  </r>
  <r>
    <n v="479"/>
    <d v="2019-01-01T00:00:00"/>
    <n v="1"/>
    <x v="1"/>
    <s v="Julian Croft"/>
    <m/>
    <s v="Queensland"/>
    <x v="15"/>
    <m/>
    <m/>
    <m/>
    <s v="No inmail sent"/>
    <x v="1"/>
    <m/>
    <m/>
    <n v="0"/>
    <m/>
    <m/>
    <m/>
    <m/>
    <m/>
    <m/>
    <m/>
    <m/>
    <s v="Not relevant"/>
  </r>
  <r>
    <n v="480"/>
    <d v="2019-01-01T00:00:00"/>
    <n v="1"/>
    <x v="3"/>
    <s v="Gustavo Bramao"/>
    <s v="Product Marketing Manager - Performance Ads"/>
    <s v="Central Group"/>
    <x v="12"/>
    <s v="Asia"/>
    <s v="Asia"/>
    <m/>
    <s v="No inmail sent"/>
    <x v="0"/>
    <d v="2021-03-04T00:00:00"/>
    <d v="2022-03-10T00:00:00"/>
    <n v="3"/>
    <m/>
    <m/>
    <s v="Positive_FS"/>
    <d v="2021-10-19T00:00:00"/>
    <m/>
    <m/>
    <m/>
    <m/>
    <s v="Just changed positions"/>
  </r>
  <r>
    <n v="481"/>
    <d v="2019-01-01T00:00:00"/>
    <n v="1"/>
    <x v="3"/>
    <s v="Jonathan Loveridge"/>
    <s v="Head of Insight"/>
    <s v="Ruroc"/>
    <x v="3"/>
    <s v="Europe"/>
    <m/>
    <m/>
    <s v="No inmail sent"/>
    <x v="0"/>
    <d v="2019-10-09T00:00:00"/>
    <d v="2021-03-02T00:00:00"/>
    <n v="3"/>
    <n v="2"/>
    <n v="379"/>
    <s v="Negative"/>
    <s v="3/2/20121"/>
    <m/>
    <m/>
    <m/>
    <m/>
    <s v="Relevant + followed up + &quot;No thanks&quot;"/>
  </r>
  <r>
    <n v="482"/>
    <d v="2019-01-01T00:00:00"/>
    <n v="1"/>
    <x v="1"/>
    <s v="Fabien Petit"/>
    <m/>
    <s v="L'Oréal "/>
    <x v="15"/>
    <m/>
    <m/>
    <m/>
    <s v="No inmail sent"/>
    <x v="1"/>
    <m/>
    <m/>
    <n v="0"/>
    <m/>
    <m/>
    <m/>
    <m/>
    <m/>
    <m/>
    <m/>
    <m/>
    <s v="Not relevant"/>
  </r>
  <r>
    <n v="483"/>
    <d v="2019-01-01T00:00:00"/>
    <n v="1"/>
    <x v="1"/>
    <s v="Shruti Chawla"/>
    <m/>
    <s v="Emex"/>
    <x v="15"/>
    <m/>
    <m/>
    <m/>
    <s v="No inmail sent"/>
    <x v="1"/>
    <m/>
    <m/>
    <n v="0"/>
    <m/>
    <m/>
    <m/>
    <m/>
    <m/>
    <m/>
    <m/>
    <m/>
    <s v="Not relevant"/>
  </r>
  <r>
    <n v="484"/>
    <d v="2019-01-01T00:00:00"/>
    <n v="1"/>
    <x v="3"/>
    <s v="Monika Rommel"/>
    <s v="VP Performance Marketing (Contract)"/>
    <s v="Electric Gamebox"/>
    <x v="12"/>
    <s v="Europe"/>
    <m/>
    <s v="Ramla's"/>
    <s v="No inmail sent"/>
    <x v="0"/>
    <d v="2021-03-02T00:00:00"/>
    <d v="2021-10-14T00:00:00"/>
    <n v="10"/>
    <m/>
    <m/>
    <s v="None"/>
    <m/>
    <m/>
    <m/>
    <m/>
    <m/>
    <s v="Not relevant"/>
  </r>
  <r>
    <n v="485"/>
    <d v="2022-02-11T00:00:00"/>
    <n v="2"/>
    <x v="3"/>
    <s v="Jeremy Hyra"/>
    <s v="Founder, CEO"/>
    <s v="Navigate Analytics "/>
    <x v="5"/>
    <s v="Australia"/>
    <s v="Australia"/>
    <s v="Personal"/>
    <s v="No inmail sent"/>
    <x v="1"/>
    <m/>
    <m/>
    <n v="0"/>
    <m/>
    <m/>
    <m/>
    <m/>
    <m/>
    <m/>
    <m/>
    <m/>
    <s v="Relevant"/>
  </r>
  <r>
    <n v="486"/>
    <d v="2019-01-01T00:00:00"/>
    <n v="1"/>
    <x v="1"/>
    <s v="Gillian Mason"/>
    <s v="Marketing "/>
    <s v="Amazon"/>
    <x v="0"/>
    <s v="Australia"/>
    <s v="Australia"/>
    <m/>
    <s v="No inmail sent"/>
    <x v="1"/>
    <m/>
    <m/>
    <n v="0"/>
    <m/>
    <m/>
    <m/>
    <m/>
    <m/>
    <m/>
    <m/>
    <m/>
    <s v="Relevant"/>
  </r>
  <r>
    <n v="487"/>
    <d v="2019-01-01T00:00:00"/>
    <n v="1"/>
    <x v="3"/>
    <s v="Raphaël Henríquez"/>
    <s v="Director of Strategy and Media Operations"/>
    <s v="Techstyle Fashion Group"/>
    <x v="3"/>
    <s v="Europe"/>
    <m/>
    <m/>
    <s v="No inmail sent"/>
    <x v="0"/>
    <d v="2019-10-09T00:00:00"/>
    <d v="2021-07-12T00:00:00"/>
    <n v="7"/>
    <m/>
    <n v="247"/>
    <s v="None"/>
    <m/>
    <m/>
    <m/>
    <m/>
    <m/>
    <s v="Relevant + followed up"/>
  </r>
  <r>
    <n v="488"/>
    <d v="2019-01-01T00:00:00"/>
    <n v="1"/>
    <x v="1"/>
    <s v="Chris Donald"/>
    <m/>
    <s v="nib health funds"/>
    <x v="15"/>
    <m/>
    <m/>
    <m/>
    <s v="No inmail sent"/>
    <x v="1"/>
    <m/>
    <m/>
    <n v="0"/>
    <m/>
    <m/>
    <s v="None"/>
    <m/>
    <m/>
    <m/>
    <m/>
    <m/>
    <s v="Not relevant"/>
  </r>
  <r>
    <n v="489"/>
    <d v="2019-01-01T00:00:00"/>
    <n v="1"/>
    <x v="1"/>
    <s v="James Pearson"/>
    <m/>
    <s v="Intermarketing Agency"/>
    <x v="15"/>
    <m/>
    <m/>
    <m/>
    <s v="No inmail sent"/>
    <x v="1"/>
    <m/>
    <m/>
    <n v="0"/>
    <m/>
    <m/>
    <m/>
    <m/>
    <m/>
    <m/>
    <m/>
    <m/>
    <s v="Not relevant"/>
  </r>
  <r>
    <n v="490"/>
    <d v="2019-01-01T00:00:00"/>
    <n v="1"/>
    <x v="1"/>
    <s v="Anne Thouas"/>
    <m/>
    <s v="Wonderbly"/>
    <x v="15"/>
    <m/>
    <m/>
    <m/>
    <s v="No inmail sent"/>
    <x v="1"/>
    <m/>
    <m/>
    <n v="0"/>
    <m/>
    <m/>
    <m/>
    <m/>
    <m/>
    <m/>
    <m/>
    <m/>
    <s v="Not relevant"/>
  </r>
  <r>
    <n v="491"/>
    <d v="2019-01-01T00:00:00"/>
    <n v="1"/>
    <x v="3"/>
    <s v="Adam Slattery"/>
    <s v="General Manager - Marketing &amp; Commercial Strategy"/>
    <s v="Vodafone"/>
    <x v="16"/>
    <s v="Australia"/>
    <s v="Australia"/>
    <m/>
    <s v="No inmail sent"/>
    <x v="0"/>
    <d v="2019-10-11T00:00:00"/>
    <d v="2021-03-26T00:00:00"/>
    <n v="3"/>
    <m/>
    <n v="355"/>
    <s v="Neutral"/>
    <d v="2021-03-02T00:00:00"/>
    <m/>
    <m/>
    <m/>
    <m/>
    <s v="Not relevant"/>
  </r>
  <r>
    <n v="492"/>
    <d v="2019-01-01T00:00:00"/>
    <n v="1"/>
    <x v="1"/>
    <s v="Nicholas Chin"/>
    <m/>
    <s v="Media Lab"/>
    <x v="15"/>
    <m/>
    <m/>
    <m/>
    <s v="No inmail sent"/>
    <x v="1"/>
    <m/>
    <m/>
    <n v="0"/>
    <m/>
    <m/>
    <m/>
    <m/>
    <m/>
    <m/>
    <m/>
    <m/>
    <s v="Not relevant"/>
  </r>
  <r>
    <n v="493"/>
    <d v="2019-01-01T00:00:00"/>
    <n v="1"/>
    <x v="1"/>
    <s v="Sneha Narang"/>
    <m/>
    <s v="GroupM"/>
    <x v="15"/>
    <m/>
    <m/>
    <m/>
    <s v="No inmail sent"/>
    <x v="4"/>
    <m/>
    <m/>
    <n v="0"/>
    <m/>
    <m/>
    <m/>
    <m/>
    <m/>
    <m/>
    <m/>
    <m/>
    <s v="We have an open deal with GroupM India"/>
  </r>
  <r>
    <n v="494"/>
    <d v="2022-02-11T00:00:00"/>
    <n v="2"/>
    <x v="3"/>
    <s v="Maria Bolin Lilja"/>
    <s v="Brand Marketing Manager"/>
    <s v="Coop Sverige"/>
    <x v="0"/>
    <s v="Europe"/>
    <s v="Europe"/>
    <s v="Personal"/>
    <s v="No inmail sent"/>
    <x v="1"/>
    <m/>
    <m/>
    <n v="0"/>
    <m/>
    <m/>
    <m/>
    <m/>
    <m/>
    <m/>
    <m/>
    <m/>
    <s v="Relevant"/>
  </r>
  <r>
    <n v="495"/>
    <d v="2019-01-01T00:00:00"/>
    <n v="1"/>
    <x v="1"/>
    <s v="Thomas Lee"/>
    <m/>
    <s v="SAP"/>
    <x v="15"/>
    <m/>
    <m/>
    <m/>
    <s v="No inmail sent"/>
    <x v="1"/>
    <m/>
    <m/>
    <n v="0"/>
    <m/>
    <m/>
    <m/>
    <m/>
    <m/>
    <m/>
    <m/>
    <m/>
    <s v="Not relevant"/>
  </r>
  <r>
    <n v="496"/>
    <d v="2019-01-01T00:00:00"/>
    <n v="1"/>
    <x v="1"/>
    <s v="Yulia Greys"/>
    <m/>
    <s v="PHD"/>
    <x v="15"/>
    <m/>
    <m/>
    <m/>
    <s v="No inmail sent"/>
    <x v="1"/>
    <m/>
    <m/>
    <n v="0"/>
    <m/>
    <m/>
    <m/>
    <m/>
    <m/>
    <m/>
    <m/>
    <m/>
    <s v="Not relevant"/>
  </r>
  <r>
    <n v="497"/>
    <d v="2019-01-01T00:00:00"/>
    <n v="1"/>
    <x v="3"/>
    <s v="Prasad Ghag"/>
    <m/>
    <s v="Sanofi"/>
    <x v="15"/>
    <m/>
    <m/>
    <m/>
    <s v="No inmail sent"/>
    <x v="0"/>
    <s v="*"/>
    <d v="2022-02-18T00:00:00"/>
    <n v="2"/>
    <m/>
    <n v="26"/>
    <m/>
    <m/>
    <m/>
    <m/>
    <m/>
    <m/>
    <s v="Follow up "/>
  </r>
  <r>
    <n v="498"/>
    <d v="2019-01-01T00:00:00"/>
    <n v="1"/>
    <x v="0"/>
    <s v="Kofi Osei-Ntem"/>
    <m/>
    <s v="CovalComm"/>
    <x v="15"/>
    <m/>
    <m/>
    <m/>
    <s v="No inmail sent"/>
    <x v="0"/>
    <d v="2020-07-14T00:00:00"/>
    <d v="2020-10-30T00:00:00"/>
    <n v="10"/>
    <n v="2"/>
    <n v="502"/>
    <m/>
    <m/>
    <m/>
    <m/>
    <m/>
    <m/>
    <m/>
  </r>
  <r>
    <n v="499"/>
    <d v="2019-01-01T00:00:00"/>
    <n v="1"/>
    <x v="3"/>
    <s v="Cristina Arranz Montes"/>
    <s v="Global Brand &amp; Communications Manager"/>
    <s v="PromoFarma"/>
    <x v="6"/>
    <s v="Europe"/>
    <m/>
    <s v="Ramla's"/>
    <s v="No inmail sent"/>
    <x v="0"/>
    <d v="2021-03-02T00:00:00"/>
    <d v="2021-05-11T00:00:00"/>
    <n v="5"/>
    <m/>
    <n v="309"/>
    <s v="Neutral"/>
    <d v="2021-05-11T00:00:00"/>
    <m/>
    <m/>
    <m/>
    <m/>
    <s v="Relevant + sent message"/>
  </r>
  <r>
    <n v="500"/>
    <d v="2019-01-01T00:00:00"/>
    <n v="1"/>
    <x v="3"/>
    <s v="Philippe Dominois"/>
    <s v="CEO &amp; Co-Founder"/>
    <s v="Abintus Consulting "/>
    <x v="2"/>
    <s v="Europe"/>
    <m/>
    <s v="Ramla's"/>
    <s v="No inmail sent"/>
    <x v="0"/>
    <d v="2021-03-08T00:00:00"/>
    <d v="2021-10-14T00:00:00"/>
    <n v="10"/>
    <m/>
    <m/>
    <s v="None"/>
    <m/>
    <m/>
    <m/>
    <m/>
    <m/>
    <s v="Not relevant"/>
  </r>
  <r>
    <n v="501"/>
    <d v="2019-01-01T00:00:00"/>
    <n v="1"/>
    <x v="3"/>
    <s v="David Suárez González"/>
    <s v="European Marketing Director"/>
    <s v="Johnson Controls Hitachi Air Conditioning Europe SAS"/>
    <x v="7"/>
    <s v="Europe"/>
    <m/>
    <m/>
    <s v="No inmail sent"/>
    <x v="1"/>
    <m/>
    <m/>
    <n v="0"/>
    <m/>
    <m/>
    <m/>
    <m/>
    <m/>
    <m/>
    <m/>
    <m/>
    <s v="Not relevant"/>
  </r>
  <r>
    <n v="502"/>
    <d v="2019-01-01T00:00:00"/>
    <n v="1"/>
    <x v="3"/>
    <s v="Vera Krushkova"/>
    <s v="Data Analyst"/>
    <s v="We Are Pentagon"/>
    <x v="7"/>
    <s v="Europe"/>
    <m/>
    <m/>
    <s v="No inmail sent"/>
    <x v="0"/>
    <d v="2019-10-11T00:00:00"/>
    <d v="2021-07-19T00:00:00"/>
    <n v="7"/>
    <m/>
    <n v="240"/>
    <s v="None"/>
    <m/>
    <m/>
    <m/>
    <m/>
    <m/>
    <s v="Relevant + followed up"/>
  </r>
  <r>
    <n v="503"/>
    <d v="2019-01-01T00:00:00"/>
    <n v="1"/>
    <x v="1"/>
    <s v="Chris Day"/>
    <m/>
    <s v="Red Bee Media"/>
    <x v="15"/>
    <m/>
    <m/>
    <m/>
    <s v="No inmail sent"/>
    <x v="1"/>
    <m/>
    <m/>
    <n v="0"/>
    <m/>
    <m/>
    <m/>
    <m/>
    <m/>
    <m/>
    <m/>
    <m/>
    <s v="Not relevant"/>
  </r>
  <r>
    <n v="504"/>
    <d v="2019-01-01T00:00:00"/>
    <n v="1"/>
    <x v="1"/>
    <s v="Anita J."/>
    <m/>
    <s v="Puig"/>
    <x v="15"/>
    <m/>
    <m/>
    <m/>
    <s v="No inmail sent"/>
    <x v="1"/>
    <m/>
    <m/>
    <n v="0"/>
    <m/>
    <m/>
    <m/>
    <m/>
    <m/>
    <m/>
    <m/>
    <m/>
    <s v="Not relevant"/>
  </r>
  <r>
    <n v="505"/>
    <d v="2019-01-01T00:00:00"/>
    <n v="1"/>
    <x v="3"/>
    <s v="Mike Cheng"/>
    <s v="Head Of Digital"/>
    <s v="City Beach Australia"/>
    <x v="0"/>
    <s v="Australia"/>
    <s v="Australia"/>
    <m/>
    <s v="No inmail sent"/>
    <x v="0"/>
    <d v="2019-10-11T00:00:00"/>
    <d v="2021-07-12T00:00:00"/>
    <n v="7"/>
    <m/>
    <n v="247"/>
    <s v="None"/>
    <m/>
    <m/>
    <m/>
    <m/>
    <m/>
    <s v="Not relevant"/>
  </r>
  <r>
    <n v="506"/>
    <d v="2019-01-01T00:00:00"/>
    <n v="1"/>
    <x v="1"/>
    <s v="Chris Bain"/>
    <s v="Founder &amp; CEO"/>
    <s v="Player One Consulting"/>
    <x v="2"/>
    <s v="Europe"/>
    <m/>
    <m/>
    <s v="No inmail sent"/>
    <x v="0"/>
    <m/>
    <m/>
    <n v="0"/>
    <m/>
    <m/>
    <m/>
    <m/>
    <m/>
    <m/>
    <m/>
    <m/>
    <s v="Not relevant"/>
  </r>
  <r>
    <n v="507"/>
    <d v="2019-01-01T00:00:00"/>
    <n v="1"/>
    <x v="3"/>
    <s v="Sudip Mitra"/>
    <s v="Senior Vice President - Consumer Insights and Brand Development"/>
    <s v="Aditya Birla Group"/>
    <x v="0"/>
    <s v="Asia"/>
    <s v="Asia"/>
    <m/>
    <s v="No inmail sent"/>
    <x v="0"/>
    <d v="2019-10-11T00:00:00"/>
    <d v="2021-03-02T00:00:00"/>
    <n v="3"/>
    <m/>
    <n v="379"/>
    <s v="Negative"/>
    <d v="2021-03-02T00:00:00"/>
    <m/>
    <m/>
    <m/>
    <m/>
    <s v="They use another MMM provider + followed up + Not interested Now"/>
  </r>
  <r>
    <n v="508"/>
    <d v="2019-01-01T00:00:00"/>
    <n v="1"/>
    <x v="0"/>
    <s v="Marco Ramos"/>
    <s v="Director of Media"/>
    <s v="UKTV"/>
    <x v="1"/>
    <s v="Europe"/>
    <m/>
    <m/>
    <s v="No inmail sent"/>
    <x v="0"/>
    <d v="2020-07-14T00:00:00"/>
    <d v="2021-05-11T00:00:00"/>
    <n v="5"/>
    <n v="2"/>
    <m/>
    <s v="Neutral"/>
    <d v="2021-05-13T00:00:00"/>
    <m/>
    <m/>
    <m/>
    <m/>
    <m/>
  </r>
  <r>
    <n v="509"/>
    <d v="2019-01-01T00:00:00"/>
    <n v="1"/>
    <x v="1"/>
    <s v="Warwick Beresford-Jones"/>
    <m/>
    <s v="Merkle"/>
    <x v="15"/>
    <m/>
    <m/>
    <m/>
    <s v="No inmail sent"/>
    <x v="0"/>
    <m/>
    <m/>
    <n v="0"/>
    <m/>
    <m/>
    <m/>
    <m/>
    <m/>
    <m/>
    <m/>
    <m/>
    <s v="Not relevant"/>
  </r>
  <r>
    <n v="510"/>
    <d v="2019-01-01T00:00:00"/>
    <n v="1"/>
    <x v="1"/>
    <s v="Levente KIRALY"/>
    <m/>
    <s v="Velux"/>
    <x v="15"/>
    <m/>
    <m/>
    <m/>
    <s v="No inmail sent"/>
    <x v="1"/>
    <m/>
    <m/>
    <n v="0"/>
    <m/>
    <m/>
    <m/>
    <m/>
    <m/>
    <m/>
    <m/>
    <m/>
    <s v="Not relevant"/>
  </r>
  <r>
    <n v="511"/>
    <d v="2019-01-01T00:00:00"/>
    <n v="1"/>
    <x v="1"/>
    <s v="JOHN TURNER"/>
    <m/>
    <s v="Infosys Portland"/>
    <x v="15"/>
    <m/>
    <m/>
    <m/>
    <s v="No inmail sent"/>
    <x v="1"/>
    <m/>
    <m/>
    <n v="0"/>
    <m/>
    <m/>
    <m/>
    <m/>
    <m/>
    <m/>
    <m/>
    <m/>
    <s v="Not relevant"/>
  </r>
  <r>
    <n v="512"/>
    <d v="2019-01-01T00:00:00"/>
    <n v="1"/>
    <x v="1"/>
    <s v="Jeremy Taylor"/>
    <m/>
    <s v="Genting Casinos UK"/>
    <x v="15"/>
    <m/>
    <m/>
    <m/>
    <s v="No inmail sent"/>
    <x v="1"/>
    <m/>
    <m/>
    <n v="0"/>
    <m/>
    <m/>
    <m/>
    <m/>
    <m/>
    <m/>
    <m/>
    <m/>
    <s v="Not relevant"/>
  </r>
  <r>
    <n v="513"/>
    <d v="2019-01-01T00:00:00"/>
    <n v="1"/>
    <x v="1"/>
    <s v="Emanuele Bianchi"/>
    <m/>
    <m/>
    <x v="15"/>
    <m/>
    <m/>
    <m/>
    <s v="No inmail sent"/>
    <x v="0"/>
    <s v="*"/>
    <m/>
    <n v="0"/>
    <m/>
    <m/>
    <s v="*"/>
    <m/>
    <m/>
    <m/>
    <m/>
    <m/>
    <s v="Not relevant"/>
  </r>
  <r>
    <n v="514"/>
    <d v="2019-01-01T00:00:00"/>
    <n v="1"/>
    <x v="1"/>
    <s v="Piers Heriot-Walker"/>
    <m/>
    <m/>
    <x v="15"/>
    <m/>
    <m/>
    <m/>
    <s v="No inmail sent"/>
    <x v="1"/>
    <m/>
    <m/>
    <n v="0"/>
    <m/>
    <m/>
    <m/>
    <m/>
    <m/>
    <m/>
    <m/>
    <m/>
    <s v="Not relevant"/>
  </r>
  <r>
    <n v="515"/>
    <d v="2019-01-01T00:00:00"/>
    <n v="1"/>
    <x v="2"/>
    <s v="Joe Chapman"/>
    <s v="Head of Analytics, Personal Banking "/>
    <s v="Macquarie Group"/>
    <x v="10"/>
    <s v="Australia"/>
    <s v="Australia"/>
    <s v="Ramla's"/>
    <s v="No inmail sent"/>
    <x v="0"/>
    <d v="2021-09-20T00:00:00"/>
    <m/>
    <n v="0"/>
    <m/>
    <m/>
    <m/>
    <m/>
    <m/>
    <m/>
    <m/>
    <m/>
    <s v="Not relevant"/>
  </r>
  <r>
    <n v="516"/>
    <d v="2019-01-01T00:00:00"/>
    <n v="1"/>
    <x v="3"/>
    <s v="Theo Ward"/>
    <s v="NA Media Manager - Global Media Lead Apex Legends"/>
    <s v="Electronic Arts"/>
    <x v="7"/>
    <s v="Europe"/>
    <m/>
    <m/>
    <s v="No inmail sent"/>
    <x v="1"/>
    <m/>
    <m/>
    <n v="0"/>
    <m/>
    <m/>
    <m/>
    <m/>
    <m/>
    <m/>
    <m/>
    <m/>
    <s v="Not relevant"/>
  </r>
  <r>
    <n v="517"/>
    <d v="2019-01-01T00:00:00"/>
    <n v="1"/>
    <x v="1"/>
    <s v="Owen Bigwood"/>
    <m/>
    <m/>
    <x v="15"/>
    <m/>
    <m/>
    <m/>
    <s v="No inmail sent"/>
    <x v="1"/>
    <m/>
    <m/>
    <n v="0"/>
    <m/>
    <m/>
    <m/>
    <m/>
    <m/>
    <m/>
    <m/>
    <m/>
    <s v="Not relevant"/>
  </r>
  <r>
    <n v="518"/>
    <d v="2019-01-01T00:00:00"/>
    <n v="1"/>
    <x v="1"/>
    <s v="Clare Fothergill"/>
    <m/>
    <m/>
    <x v="15"/>
    <m/>
    <m/>
    <m/>
    <s v="No inmail sent"/>
    <x v="1"/>
    <m/>
    <m/>
    <n v="0"/>
    <m/>
    <m/>
    <m/>
    <m/>
    <m/>
    <m/>
    <m/>
    <m/>
    <s v="Not relevant"/>
  </r>
  <r>
    <n v="519"/>
    <d v="2019-01-01T00:00:00"/>
    <n v="1"/>
    <x v="1"/>
    <s v="Priyanka Dhelia"/>
    <m/>
    <m/>
    <x v="15"/>
    <m/>
    <m/>
    <m/>
    <s v="No inmail sent"/>
    <x v="1"/>
    <m/>
    <m/>
    <n v="0"/>
    <m/>
    <m/>
    <m/>
    <m/>
    <m/>
    <m/>
    <m/>
    <m/>
    <s v="Not relevant"/>
  </r>
  <r>
    <n v="520"/>
    <d v="2019-01-01T00:00:00"/>
    <n v="1"/>
    <x v="1"/>
    <s v="Graham Taylor"/>
    <m/>
    <m/>
    <x v="15"/>
    <m/>
    <m/>
    <m/>
    <s v="No inmail sent"/>
    <x v="1"/>
    <m/>
    <m/>
    <n v="0"/>
    <m/>
    <m/>
    <m/>
    <m/>
    <m/>
    <m/>
    <m/>
    <m/>
    <s v="Not relevant"/>
  </r>
  <r>
    <n v="521"/>
    <d v="2019-01-01T00:00:00"/>
    <n v="1"/>
    <x v="1"/>
    <s v="Fakhruddin Mahmud"/>
    <m/>
    <m/>
    <x v="15"/>
    <m/>
    <m/>
    <m/>
    <s v="No inmail sent"/>
    <x v="1"/>
    <m/>
    <m/>
    <n v="0"/>
    <m/>
    <m/>
    <m/>
    <m/>
    <m/>
    <m/>
    <m/>
    <m/>
    <s v="Not relevant"/>
  </r>
  <r>
    <n v="522"/>
    <d v="2019-01-01T00:00:00"/>
    <n v="1"/>
    <x v="1"/>
    <s v="Olimpia Czarnecka"/>
    <m/>
    <m/>
    <x v="15"/>
    <m/>
    <m/>
    <m/>
    <s v="No inmail sent"/>
    <x v="1"/>
    <m/>
    <m/>
    <n v="0"/>
    <m/>
    <m/>
    <m/>
    <m/>
    <m/>
    <m/>
    <m/>
    <m/>
    <s v="Not relevant"/>
  </r>
  <r>
    <n v="523"/>
    <d v="2019-01-01T00:00:00"/>
    <n v="1"/>
    <x v="1"/>
    <s v="Ali Hasan Butt"/>
    <m/>
    <m/>
    <x v="15"/>
    <m/>
    <m/>
    <m/>
    <s v="No inmail sent"/>
    <x v="0"/>
    <s v="*"/>
    <m/>
    <n v="0"/>
    <m/>
    <m/>
    <s v="*"/>
    <m/>
    <m/>
    <m/>
    <m/>
    <m/>
    <s v="Already on freshsales"/>
  </r>
  <r>
    <n v="524"/>
    <d v="2019-01-01T00:00:00"/>
    <n v="1"/>
    <x v="1"/>
    <s v="Olivier Bragard"/>
    <m/>
    <m/>
    <x v="15"/>
    <m/>
    <m/>
    <m/>
    <s v="No inmail sent"/>
    <x v="0"/>
    <s v="*"/>
    <m/>
    <n v="0"/>
    <m/>
    <m/>
    <s v="*"/>
    <m/>
    <m/>
    <m/>
    <m/>
    <m/>
    <s v="Not relevant"/>
  </r>
  <r>
    <n v="525"/>
    <d v="2019-01-01T00:00:00"/>
    <n v="1"/>
    <x v="1"/>
    <s v="Malak Benkirane"/>
    <m/>
    <m/>
    <x v="15"/>
    <m/>
    <m/>
    <m/>
    <s v="No inmail sent"/>
    <x v="1"/>
    <m/>
    <m/>
    <n v="0"/>
    <m/>
    <m/>
    <m/>
    <m/>
    <m/>
    <m/>
    <m/>
    <m/>
    <s v="Not relevant"/>
  </r>
  <r>
    <n v="526"/>
    <d v="2019-01-01T00:00:00"/>
    <n v="1"/>
    <x v="0"/>
    <s v="Shahin Ghannadian"/>
    <m/>
    <s v="home24 SE"/>
    <x v="15"/>
    <s v="Europe"/>
    <s v="Germany"/>
    <m/>
    <s v="No inmail sent"/>
    <x v="0"/>
    <d v="2020-07-14T00:00:00"/>
    <d v="2020-10-08T00:00:00"/>
    <n v="10"/>
    <n v="3"/>
    <n v="524"/>
    <m/>
    <m/>
    <m/>
    <m/>
    <m/>
    <m/>
    <m/>
  </r>
  <r>
    <n v="527"/>
    <d v="2019-01-01T00:00:00"/>
    <n v="1"/>
    <x v="1"/>
    <s v="Christopher Pearce"/>
    <m/>
    <m/>
    <x v="15"/>
    <m/>
    <m/>
    <m/>
    <s v="No inmail sent"/>
    <x v="1"/>
    <m/>
    <m/>
    <n v="0"/>
    <m/>
    <m/>
    <m/>
    <m/>
    <m/>
    <m/>
    <m/>
    <m/>
    <s v="Not relevant"/>
  </r>
  <r>
    <n v="528"/>
    <d v="2019-01-01T00:00:00"/>
    <n v="1"/>
    <x v="1"/>
    <s v="Andreas DeBais"/>
    <m/>
    <m/>
    <x v="15"/>
    <m/>
    <m/>
    <m/>
    <s v="No inmail sent"/>
    <x v="1"/>
    <m/>
    <m/>
    <n v="0"/>
    <m/>
    <m/>
    <m/>
    <m/>
    <m/>
    <m/>
    <m/>
    <m/>
    <s v="Not relevant"/>
  </r>
  <r>
    <n v="529"/>
    <d v="2019-01-01T00:00:00"/>
    <n v="1"/>
    <x v="1"/>
    <s v="Mirjam Schmidt"/>
    <m/>
    <m/>
    <x v="15"/>
    <m/>
    <m/>
    <m/>
    <s v="No inmail sent"/>
    <x v="1"/>
    <m/>
    <m/>
    <n v="0"/>
    <m/>
    <m/>
    <m/>
    <m/>
    <m/>
    <m/>
    <m/>
    <m/>
    <s v="Not relevant"/>
  </r>
  <r>
    <n v="530"/>
    <d v="2019-01-01T00:00:00"/>
    <n v="1"/>
    <x v="1"/>
    <s v="Mike Stachurski"/>
    <m/>
    <m/>
    <x v="15"/>
    <m/>
    <m/>
    <m/>
    <s v="No inmail sent"/>
    <x v="1"/>
    <m/>
    <m/>
    <n v="0"/>
    <m/>
    <m/>
    <m/>
    <m/>
    <m/>
    <m/>
    <m/>
    <m/>
    <s v="Not relevant"/>
  </r>
  <r>
    <n v="531"/>
    <d v="2019-01-01T00:00:00"/>
    <n v="1"/>
    <x v="1"/>
    <s v="Andreas Nassauer"/>
    <m/>
    <m/>
    <x v="15"/>
    <m/>
    <m/>
    <m/>
    <s v="No inmail sent"/>
    <x v="1"/>
    <m/>
    <m/>
    <n v="0"/>
    <m/>
    <m/>
    <m/>
    <m/>
    <m/>
    <m/>
    <m/>
    <m/>
    <s v="Not relevant"/>
  </r>
  <r>
    <n v="532"/>
    <d v="2019-01-01T00:00:00"/>
    <n v="1"/>
    <x v="1"/>
    <s v="Alam Miah"/>
    <m/>
    <m/>
    <x v="15"/>
    <m/>
    <m/>
    <m/>
    <s v="No inmail sent"/>
    <x v="1"/>
    <m/>
    <m/>
    <n v="0"/>
    <m/>
    <m/>
    <m/>
    <m/>
    <m/>
    <m/>
    <m/>
    <m/>
    <s v="Not relevant"/>
  </r>
  <r>
    <n v="533"/>
    <d v="2019-01-01T00:00:00"/>
    <n v="1"/>
    <x v="1"/>
    <s v="Mandip M"/>
    <m/>
    <m/>
    <x v="15"/>
    <m/>
    <m/>
    <m/>
    <s v="No inmail sent"/>
    <x v="1"/>
    <m/>
    <m/>
    <n v="0"/>
    <m/>
    <m/>
    <m/>
    <m/>
    <m/>
    <m/>
    <m/>
    <m/>
    <s v="Not relevant"/>
  </r>
  <r>
    <n v="534"/>
    <d v="2019-01-01T00:00:00"/>
    <n v="1"/>
    <x v="3"/>
    <s v="ChangBoon Heng"/>
    <s v="Data Science Manager"/>
    <s v="OVO"/>
    <x v="7"/>
    <s v="Asia"/>
    <s v="Asia"/>
    <m/>
    <s v="No inmail sent"/>
    <x v="1"/>
    <m/>
    <m/>
    <n v="0"/>
    <m/>
    <m/>
    <m/>
    <m/>
    <m/>
    <m/>
    <m/>
    <m/>
    <s v="Not relevant"/>
  </r>
  <r>
    <n v="535"/>
    <d v="2019-01-01T00:00:00"/>
    <n v="1"/>
    <x v="1"/>
    <s v="Damian Koblintz"/>
    <m/>
    <m/>
    <x v="15"/>
    <m/>
    <m/>
    <m/>
    <s v="No inmail sent"/>
    <x v="1"/>
    <m/>
    <m/>
    <n v="0"/>
    <m/>
    <m/>
    <m/>
    <m/>
    <m/>
    <m/>
    <m/>
    <m/>
    <s v="Not relevant"/>
  </r>
  <r>
    <n v="536"/>
    <d v="2019-01-01T00:00:00"/>
    <n v="1"/>
    <x v="1"/>
    <s v="Aleksander Olszowka"/>
    <m/>
    <m/>
    <x v="15"/>
    <m/>
    <m/>
    <m/>
    <s v="No inmail sent"/>
    <x v="1"/>
    <m/>
    <m/>
    <n v="0"/>
    <m/>
    <m/>
    <m/>
    <m/>
    <m/>
    <m/>
    <m/>
    <m/>
    <s v="Not relevant"/>
  </r>
  <r>
    <n v="537"/>
    <d v="2019-01-01T00:00:00"/>
    <n v="1"/>
    <x v="1"/>
    <s v="Louise Lu"/>
    <m/>
    <m/>
    <x v="15"/>
    <m/>
    <m/>
    <m/>
    <s v="No inmail sent"/>
    <x v="1"/>
    <m/>
    <m/>
    <n v="0"/>
    <m/>
    <m/>
    <m/>
    <m/>
    <m/>
    <m/>
    <m/>
    <m/>
    <s v="Not relevant"/>
  </r>
  <r>
    <n v="538"/>
    <d v="2019-01-01T00:00:00"/>
    <n v="1"/>
    <x v="1"/>
    <s v="Irina Popa"/>
    <m/>
    <m/>
    <x v="15"/>
    <m/>
    <m/>
    <m/>
    <s v="No inmail sent"/>
    <x v="1"/>
    <m/>
    <m/>
    <n v="0"/>
    <m/>
    <m/>
    <m/>
    <m/>
    <m/>
    <m/>
    <m/>
    <m/>
    <s v="Not relevant"/>
  </r>
  <r>
    <n v="539"/>
    <d v="2019-01-01T00:00:00"/>
    <n v="1"/>
    <x v="1"/>
    <s v="Janis Thomas"/>
    <m/>
    <m/>
    <x v="15"/>
    <m/>
    <m/>
    <m/>
    <s v="No inmail sent"/>
    <x v="1"/>
    <m/>
    <m/>
    <n v="0"/>
    <m/>
    <m/>
    <m/>
    <m/>
    <m/>
    <m/>
    <m/>
    <m/>
    <s v="Not relevant"/>
  </r>
  <r>
    <n v="540"/>
    <d v="2019-01-01T00:00:00"/>
    <n v="1"/>
    <x v="1"/>
    <s v="Hanan Hammad"/>
    <m/>
    <m/>
    <x v="15"/>
    <m/>
    <m/>
    <m/>
    <s v="No inmail sent"/>
    <x v="2"/>
    <s v="*"/>
    <m/>
    <n v="0"/>
    <m/>
    <m/>
    <m/>
    <m/>
    <m/>
    <m/>
    <m/>
    <m/>
    <s v="Not relevant"/>
  </r>
  <r>
    <n v="541"/>
    <d v="2019-01-01T00:00:00"/>
    <n v="1"/>
    <x v="1"/>
    <s v="Michal Kacperski"/>
    <m/>
    <m/>
    <x v="15"/>
    <m/>
    <m/>
    <m/>
    <s v="No inmail sent"/>
    <x v="1"/>
    <m/>
    <m/>
    <n v="0"/>
    <m/>
    <m/>
    <m/>
    <m/>
    <m/>
    <m/>
    <m/>
    <m/>
    <s v="Relevant + already a client"/>
  </r>
  <r>
    <n v="542"/>
    <d v="2019-01-01T00:00:00"/>
    <n v="1"/>
    <x v="1"/>
    <s v="Mihaela Muresan"/>
    <m/>
    <m/>
    <x v="15"/>
    <m/>
    <m/>
    <m/>
    <s v="No inmail sent"/>
    <x v="0"/>
    <s v="*"/>
    <m/>
    <n v="0"/>
    <m/>
    <m/>
    <s v="*"/>
    <m/>
    <m/>
    <m/>
    <m/>
    <m/>
    <s v="Not relevant"/>
  </r>
  <r>
    <n v="543"/>
    <d v="2019-01-01T00:00:00"/>
    <n v="1"/>
    <x v="1"/>
    <s v="Bob Dalrymple"/>
    <m/>
    <m/>
    <x v="15"/>
    <m/>
    <m/>
    <m/>
    <s v="No inmail sent"/>
    <x v="1"/>
    <m/>
    <m/>
    <n v="0"/>
    <m/>
    <m/>
    <m/>
    <m/>
    <m/>
    <m/>
    <m/>
    <m/>
    <s v="Not relevant"/>
  </r>
  <r>
    <n v="544"/>
    <d v="2019-01-01T00:00:00"/>
    <n v="1"/>
    <x v="0"/>
    <s v="Sam Stark"/>
    <m/>
    <s v="Foxtel"/>
    <x v="15"/>
    <s v="Australia"/>
    <s v="Australia"/>
    <m/>
    <s v="No inmail sent"/>
    <x v="0"/>
    <d v="2020-07-14T00:00:00"/>
    <d v="2020-10-08T00:00:00"/>
    <n v="10"/>
    <n v="3"/>
    <n v="524"/>
    <m/>
    <m/>
    <m/>
    <m/>
    <m/>
    <m/>
    <m/>
  </r>
  <r>
    <n v="545"/>
    <d v="2019-01-01T00:00:00"/>
    <n v="1"/>
    <x v="1"/>
    <s v="Emily Klooster"/>
    <m/>
    <m/>
    <x v="15"/>
    <m/>
    <m/>
    <m/>
    <s v="No inmail sent"/>
    <x v="1"/>
    <m/>
    <m/>
    <n v="0"/>
    <m/>
    <m/>
    <m/>
    <m/>
    <m/>
    <m/>
    <m/>
    <m/>
    <s v="Not relevant"/>
  </r>
  <r>
    <n v="546"/>
    <d v="2019-01-01T00:00:00"/>
    <n v="1"/>
    <x v="1"/>
    <s v="Nicola Reeve"/>
    <m/>
    <m/>
    <x v="15"/>
    <m/>
    <m/>
    <m/>
    <s v="No inmail sent"/>
    <x v="1"/>
    <m/>
    <m/>
    <n v="0"/>
    <m/>
    <m/>
    <m/>
    <m/>
    <m/>
    <m/>
    <m/>
    <m/>
    <s v="Not relevant"/>
  </r>
  <r>
    <n v="547"/>
    <d v="2019-01-01T00:00:00"/>
    <n v="1"/>
    <x v="3"/>
    <s v="Jordon Yuen"/>
    <s v="Associate Analytics Director"/>
    <s v="Essence"/>
    <x v="1"/>
    <s v="Asia"/>
    <s v="Asia"/>
    <m/>
    <s v="No inmail sent"/>
    <x v="1"/>
    <m/>
    <m/>
    <n v="0"/>
    <m/>
    <m/>
    <m/>
    <m/>
    <m/>
    <m/>
    <m/>
    <m/>
    <s v="Relevant + sent invite"/>
  </r>
  <r>
    <n v="548"/>
    <d v="2019-01-01T00:00:00"/>
    <n v="1"/>
    <x v="1"/>
    <s v="Melanie Tuckwell"/>
    <m/>
    <m/>
    <x v="15"/>
    <m/>
    <m/>
    <m/>
    <s v="No inmail sent"/>
    <x v="1"/>
    <m/>
    <m/>
    <n v="0"/>
    <m/>
    <m/>
    <m/>
    <m/>
    <m/>
    <m/>
    <m/>
    <m/>
    <s v="Not relevant"/>
  </r>
  <r>
    <n v="549"/>
    <d v="2019-01-01T00:00:00"/>
    <n v="1"/>
    <x v="2"/>
    <s v="Rolee Satyam"/>
    <s v="Partner | Customer Data, Analytics &amp; Insights"/>
    <s v="BIG W"/>
    <x v="0"/>
    <s v="Australia"/>
    <s v="Australia"/>
    <m/>
    <s v="No inmail sent"/>
    <x v="0"/>
    <d v="2021-04-14T00:00:00"/>
    <m/>
    <n v="0"/>
    <m/>
    <m/>
    <m/>
    <m/>
    <m/>
    <m/>
    <m/>
    <m/>
    <s v="LI message sent"/>
  </r>
  <r>
    <n v="550"/>
    <d v="2019-01-01T00:00:00"/>
    <n v="1"/>
    <x v="0"/>
    <s v="Tibor Geri"/>
    <m/>
    <s v="MediaMarkt"/>
    <x v="15"/>
    <s v="Europe"/>
    <s v="Hungary"/>
    <m/>
    <s v="No inmail sent"/>
    <x v="0"/>
    <d v="2019-10-16T00:00:00"/>
    <d v="2020-10-08T00:00:00"/>
    <n v="10"/>
    <n v="3"/>
    <n v="524"/>
    <m/>
    <m/>
    <m/>
    <m/>
    <m/>
    <m/>
    <m/>
  </r>
  <r>
    <n v="551"/>
    <d v="2019-01-01T00:00:00"/>
    <n v="1"/>
    <x v="0"/>
    <s v="Sandra Zavalgo Pascual"/>
    <m/>
    <s v="Linke IT"/>
    <x v="15"/>
    <s v="Europe"/>
    <s v="Spain"/>
    <m/>
    <s v="No inmail sent"/>
    <x v="0"/>
    <d v="2019-10-16T00:00:00"/>
    <d v="2020-10-08T00:00:00"/>
    <n v="10"/>
    <n v="3"/>
    <n v="524"/>
    <m/>
    <m/>
    <m/>
    <m/>
    <m/>
    <m/>
    <m/>
  </r>
  <r>
    <n v="552"/>
    <d v="2019-01-01T00:00:00"/>
    <n v="1"/>
    <x v="1"/>
    <s v="Gaurav Pradhan"/>
    <m/>
    <m/>
    <x v="15"/>
    <m/>
    <m/>
    <m/>
    <s v="No inmail sent"/>
    <x v="0"/>
    <s v="*"/>
    <m/>
    <n v="0"/>
    <m/>
    <m/>
    <s v="*"/>
    <m/>
    <m/>
    <m/>
    <m/>
    <m/>
    <s v="Not relevant"/>
  </r>
  <r>
    <n v="553"/>
    <d v="2019-01-01T00:00:00"/>
    <n v="1"/>
    <x v="1"/>
    <s v="Frank Cashen"/>
    <m/>
    <m/>
    <x v="15"/>
    <m/>
    <m/>
    <m/>
    <s v="No inmail sent"/>
    <x v="1"/>
    <m/>
    <m/>
    <n v="0"/>
    <m/>
    <m/>
    <m/>
    <m/>
    <m/>
    <m/>
    <m/>
    <m/>
    <s v="Not relevant"/>
  </r>
  <r>
    <n v="554"/>
    <d v="2019-01-01T00:00:00"/>
    <n v="1"/>
    <x v="1"/>
    <s v="Pravat Kumar Dash"/>
    <m/>
    <m/>
    <x v="15"/>
    <m/>
    <m/>
    <m/>
    <s v="No inmail sent"/>
    <x v="0"/>
    <s v="*"/>
    <m/>
    <n v="0"/>
    <m/>
    <m/>
    <s v="*"/>
    <m/>
    <m/>
    <m/>
    <m/>
    <m/>
    <s v="Not relevant"/>
  </r>
  <r>
    <n v="555"/>
    <d v="2019-01-01T00:00:00"/>
    <n v="1"/>
    <x v="1"/>
    <s v="Robin Jensen"/>
    <m/>
    <m/>
    <x v="15"/>
    <m/>
    <m/>
    <m/>
    <s v="No inmail sent"/>
    <x v="1"/>
    <m/>
    <m/>
    <n v="0"/>
    <m/>
    <m/>
    <m/>
    <m/>
    <m/>
    <m/>
    <m/>
    <m/>
    <s v="Not relevant"/>
  </r>
  <r>
    <n v="556"/>
    <d v="2019-01-01T00:00:00"/>
    <n v="1"/>
    <x v="3"/>
    <s v="Alvaro Segovia"/>
    <s v="Mgr Modelling &amp; Analytics Coffee EU"/>
    <s v="Kraft Foods"/>
    <x v="3"/>
    <s v="Europe"/>
    <m/>
    <m/>
    <s v="No inmail sent"/>
    <x v="0"/>
    <d v="2019-10-16T00:00:00"/>
    <m/>
    <n v="0"/>
    <m/>
    <m/>
    <s v="Negative"/>
    <d v="2019-11-27T00:00:00"/>
    <m/>
    <m/>
    <m/>
    <m/>
    <s v="Not relevant"/>
  </r>
  <r>
    <n v="557"/>
    <d v="2019-01-01T00:00:00"/>
    <n v="1"/>
    <x v="1"/>
    <s v="Amarjeet Sahoo"/>
    <m/>
    <m/>
    <x v="15"/>
    <m/>
    <m/>
    <m/>
    <s v="No inmail sent"/>
    <x v="0"/>
    <s v="*"/>
    <m/>
    <n v="0"/>
    <m/>
    <m/>
    <s v="*"/>
    <m/>
    <m/>
    <m/>
    <m/>
    <m/>
    <s v="Not relevant"/>
  </r>
  <r>
    <n v="558"/>
    <d v="2019-01-01T00:00:00"/>
    <n v="1"/>
    <x v="1"/>
    <s v="Linus Blom"/>
    <m/>
    <m/>
    <x v="15"/>
    <m/>
    <m/>
    <m/>
    <s v="No inmail sent"/>
    <x v="1"/>
    <m/>
    <m/>
    <n v="0"/>
    <m/>
    <m/>
    <m/>
    <m/>
    <m/>
    <m/>
    <m/>
    <m/>
    <s v="Not relevant"/>
  </r>
  <r>
    <n v="559"/>
    <d v="2019-01-01T00:00:00"/>
    <n v="1"/>
    <x v="1"/>
    <s v="Roland Aoun"/>
    <m/>
    <m/>
    <x v="15"/>
    <m/>
    <m/>
    <m/>
    <s v="No inmail sent"/>
    <x v="0"/>
    <s v="*"/>
    <m/>
    <n v="0"/>
    <m/>
    <m/>
    <s v="*"/>
    <m/>
    <m/>
    <m/>
    <m/>
    <m/>
    <s v="Not relevant"/>
  </r>
  <r>
    <n v="560"/>
    <d v="2019-01-01T00:00:00"/>
    <n v="1"/>
    <x v="0"/>
    <s v="Monika Bachvarova"/>
    <s v="Analytics Manager, Attribution &amp; Data Analytics, EMEA"/>
    <s v="Flashtalking"/>
    <x v="5"/>
    <s v="Europe"/>
    <s v="United Kingdom"/>
    <s v="Ramla's"/>
    <s v="No inmail sent"/>
    <x v="0"/>
    <d v="2021-06-18T00:00:00"/>
    <d v="2021-07-29T00:00:00"/>
    <n v="7"/>
    <n v="2"/>
    <n v="230"/>
    <m/>
    <m/>
    <m/>
    <m/>
    <m/>
    <m/>
    <s v="ICOM June 2021"/>
  </r>
  <r>
    <n v="561"/>
    <d v="2019-01-01T00:00:00"/>
    <n v="1"/>
    <x v="0"/>
    <s v="Simon Vroegop"/>
    <m/>
    <s v="Coolblue"/>
    <x v="15"/>
    <s v="Europe"/>
    <s v="Netherlands"/>
    <m/>
    <s v="No inmail sent"/>
    <x v="0"/>
    <d v="2019-10-16T00:00:00"/>
    <d v="2020-10-08T00:00:00"/>
    <n v="10"/>
    <n v="3"/>
    <n v="524"/>
    <m/>
    <m/>
    <m/>
    <m/>
    <m/>
    <m/>
    <m/>
  </r>
  <r>
    <n v="562"/>
    <d v="2019-01-01T00:00:00"/>
    <n v="1"/>
    <x v="1"/>
    <s v="Bastien Marduel"/>
    <m/>
    <m/>
    <x v="15"/>
    <m/>
    <m/>
    <m/>
    <s v="No inmail sent"/>
    <x v="1"/>
    <m/>
    <m/>
    <n v="0"/>
    <m/>
    <m/>
    <m/>
    <m/>
    <m/>
    <m/>
    <m/>
    <m/>
    <s v="Not relevant"/>
  </r>
  <r>
    <n v="563"/>
    <d v="2019-01-01T00:00:00"/>
    <n v="1"/>
    <x v="2"/>
    <s v="Iain Noakes"/>
    <s v="Growth Marketing Strategy, Effectiveness and Optimisation"/>
    <s v="Econsultancy"/>
    <x v="2"/>
    <s v="Europe"/>
    <m/>
    <m/>
    <s v="No inmail sent"/>
    <x v="0"/>
    <d v="2019-10-16T00:00:00"/>
    <d v="2021-07-01T00:00:00"/>
    <n v="7"/>
    <n v="4"/>
    <n v="258"/>
    <s v="Negative"/>
    <m/>
    <m/>
    <m/>
    <m/>
    <m/>
    <s v="In between jobs"/>
  </r>
  <r>
    <n v="564"/>
    <d v="2019-01-01T00:00:00"/>
    <n v="1"/>
    <x v="1"/>
    <s v="Varun Thunuguntla"/>
    <m/>
    <m/>
    <x v="15"/>
    <m/>
    <m/>
    <m/>
    <s v="No inmail sent"/>
    <x v="0"/>
    <s v="*"/>
    <d v="2020-07-06T00:00:00"/>
    <n v="7"/>
    <n v="1"/>
    <n v="618"/>
    <s v="Positive_FS"/>
    <m/>
    <m/>
    <m/>
    <m/>
    <m/>
    <s v="Not relevant"/>
  </r>
  <r>
    <n v="565"/>
    <d v="2019-01-01T00:00:00"/>
    <n v="1"/>
    <x v="1"/>
    <s v="Olivier Mitteau"/>
    <m/>
    <m/>
    <x v="15"/>
    <m/>
    <m/>
    <m/>
    <s v="No inmail sent"/>
    <x v="1"/>
    <m/>
    <m/>
    <n v="0"/>
    <m/>
    <m/>
    <m/>
    <m/>
    <m/>
    <m/>
    <m/>
    <m/>
    <s v="Not relevant"/>
  </r>
  <r>
    <n v="566"/>
    <d v="2019-01-01T00:00:00"/>
    <n v="1"/>
    <x v="1"/>
    <s v="Simon Davies"/>
    <m/>
    <m/>
    <x v="15"/>
    <m/>
    <m/>
    <m/>
    <s v="No inmail sent"/>
    <x v="1"/>
    <m/>
    <m/>
    <n v="0"/>
    <m/>
    <m/>
    <m/>
    <m/>
    <m/>
    <m/>
    <m/>
    <m/>
    <s v="Not relevant"/>
  </r>
  <r>
    <n v="567"/>
    <d v="2019-01-01T00:00:00"/>
    <n v="1"/>
    <x v="1"/>
    <s v="Antony Wilcox"/>
    <m/>
    <m/>
    <x v="15"/>
    <m/>
    <m/>
    <m/>
    <s v="No inmail sent"/>
    <x v="0"/>
    <s v="*"/>
    <m/>
    <n v="0"/>
    <m/>
    <m/>
    <m/>
    <m/>
    <m/>
    <m/>
    <m/>
    <m/>
    <s v="Not relevant"/>
  </r>
  <r>
    <n v="568"/>
    <d v="2019-01-01T00:00:00"/>
    <n v="1"/>
    <x v="1"/>
    <s v="Michael Froment"/>
    <m/>
    <m/>
    <x v="15"/>
    <m/>
    <m/>
    <m/>
    <s v="No inmail sent"/>
    <x v="1"/>
    <m/>
    <m/>
    <n v="0"/>
    <m/>
    <m/>
    <m/>
    <m/>
    <m/>
    <m/>
    <m/>
    <m/>
    <s v="Not relevant"/>
  </r>
  <r>
    <n v="569"/>
    <d v="2019-01-01T00:00:00"/>
    <n v="1"/>
    <x v="1"/>
    <s v="John McNicholas"/>
    <m/>
    <m/>
    <x v="15"/>
    <m/>
    <m/>
    <m/>
    <s v="No inmail sent"/>
    <x v="1"/>
    <m/>
    <m/>
    <n v="0"/>
    <m/>
    <m/>
    <m/>
    <m/>
    <m/>
    <m/>
    <m/>
    <m/>
    <s v="Not relevant"/>
  </r>
  <r>
    <n v="570"/>
    <d v="2019-01-01T00:00:00"/>
    <n v="1"/>
    <x v="3"/>
    <s v="Vivek Singh"/>
    <s v="Director - Marketing Measurement &amp; Analytics"/>
    <s v="Fidelity Investements"/>
    <x v="10"/>
    <s v="America"/>
    <s v="America"/>
    <s v="Ramla's"/>
    <s v="No inmail sent"/>
    <x v="0"/>
    <d v="2021-03-04T00:00:00"/>
    <d v="2021-07-22T00:00:00"/>
    <n v="7"/>
    <m/>
    <m/>
    <s v="Neutral"/>
    <d v="2021-07-26T00:00:00"/>
    <m/>
    <m/>
    <m/>
    <m/>
    <s v="Relevant + sent message"/>
  </r>
  <r>
    <n v="571"/>
    <d v="2019-01-01T00:00:00"/>
    <n v="1"/>
    <x v="1"/>
    <s v="Sandip Bhattacharjee"/>
    <m/>
    <m/>
    <x v="15"/>
    <m/>
    <m/>
    <m/>
    <s v="No inmail sent"/>
    <x v="0"/>
    <s v="*"/>
    <m/>
    <n v="0"/>
    <m/>
    <m/>
    <s v="*"/>
    <m/>
    <m/>
    <m/>
    <m/>
    <m/>
    <s v="Not relevant"/>
  </r>
  <r>
    <n v="572"/>
    <d v="2019-01-01T00:00:00"/>
    <n v="1"/>
    <x v="1"/>
    <s v="Igor Korostil"/>
    <m/>
    <m/>
    <x v="15"/>
    <m/>
    <m/>
    <m/>
    <s v="No inmail sent"/>
    <x v="0"/>
    <s v="*"/>
    <m/>
    <n v="0"/>
    <m/>
    <m/>
    <s v="*"/>
    <m/>
    <m/>
    <m/>
    <m/>
    <m/>
    <s v="Not involved in MMM"/>
  </r>
  <r>
    <n v="573"/>
    <d v="2019-01-01T00:00:00"/>
    <n v="1"/>
    <x v="1"/>
    <s v="Alex Skorokhod"/>
    <m/>
    <m/>
    <x v="15"/>
    <m/>
    <m/>
    <m/>
    <s v="No inmail sent"/>
    <x v="1"/>
    <m/>
    <m/>
    <n v="0"/>
    <m/>
    <m/>
    <m/>
    <m/>
    <m/>
    <m/>
    <m/>
    <m/>
    <s v="Not relevant"/>
  </r>
  <r>
    <n v="574"/>
    <d v="2019-01-01T00:00:00"/>
    <n v="1"/>
    <x v="1"/>
    <s v="Lavinia Dieac"/>
    <m/>
    <m/>
    <x v="15"/>
    <m/>
    <m/>
    <m/>
    <s v="No inmail sent"/>
    <x v="1"/>
    <m/>
    <m/>
    <n v="0"/>
    <m/>
    <m/>
    <m/>
    <m/>
    <m/>
    <m/>
    <m/>
    <m/>
    <s v="Not relevant"/>
  </r>
  <r>
    <n v="575"/>
    <d v="2019-01-01T00:00:00"/>
    <n v="1"/>
    <x v="1"/>
    <s v="Mel Carnegie"/>
    <m/>
    <m/>
    <x v="15"/>
    <m/>
    <m/>
    <m/>
    <s v="No inmail sent"/>
    <x v="1"/>
    <m/>
    <m/>
    <n v="0"/>
    <m/>
    <m/>
    <m/>
    <m/>
    <m/>
    <m/>
    <m/>
    <m/>
    <s v="Not relevant"/>
  </r>
  <r>
    <n v="576"/>
    <d v="2019-01-01T00:00:00"/>
    <n v="1"/>
    <x v="1"/>
    <s v="Ranjith Palanghat"/>
    <m/>
    <m/>
    <x v="15"/>
    <m/>
    <m/>
    <m/>
    <s v="No inmail sent"/>
    <x v="0"/>
    <s v="*"/>
    <m/>
    <n v="0"/>
    <m/>
    <m/>
    <s v="*"/>
    <m/>
    <m/>
    <m/>
    <m/>
    <m/>
    <s v="Not relevant"/>
  </r>
  <r>
    <n v="577"/>
    <d v="2019-01-01T00:00:00"/>
    <n v="1"/>
    <x v="1"/>
    <s v="Harish Seetamraju"/>
    <m/>
    <m/>
    <x v="15"/>
    <m/>
    <m/>
    <m/>
    <s v="No inmail sent"/>
    <x v="1"/>
    <m/>
    <m/>
    <n v="0"/>
    <m/>
    <m/>
    <m/>
    <m/>
    <m/>
    <m/>
    <m/>
    <m/>
    <s v="Not relevant"/>
  </r>
  <r>
    <n v="578"/>
    <d v="2019-01-01T00:00:00"/>
    <n v="1"/>
    <x v="1"/>
    <s v="Harish Kingre"/>
    <m/>
    <m/>
    <x v="15"/>
    <m/>
    <m/>
    <m/>
    <s v="No inmail sent"/>
    <x v="0"/>
    <s v="*"/>
    <m/>
    <n v="0"/>
    <m/>
    <m/>
    <s v="Negative"/>
    <m/>
    <m/>
    <m/>
    <m/>
    <m/>
    <s v="Not relevant"/>
  </r>
  <r>
    <n v="579"/>
    <d v="2019-01-01T00:00:00"/>
    <n v="1"/>
    <x v="2"/>
    <s v="Vijay Kancharla"/>
    <s v="Senior Manager"/>
    <s v="Clarivate"/>
    <x v="5"/>
    <s v="Asia"/>
    <s v="Asia"/>
    <m/>
    <s v="No inmail sent"/>
    <x v="0"/>
    <d v="2019-10-16T00:00:00"/>
    <m/>
    <n v="0"/>
    <m/>
    <m/>
    <s v="Negative"/>
    <m/>
    <m/>
    <m/>
    <m/>
    <m/>
    <s v="Negative response "/>
  </r>
  <r>
    <n v="580"/>
    <d v="2019-01-01T00:00:00"/>
    <n v="1"/>
    <x v="0"/>
    <s v="Lydia Sasaroli"/>
    <m/>
    <s v="Neustar"/>
    <x v="15"/>
    <s v="Europe"/>
    <m/>
    <m/>
    <s v="No inmail sent"/>
    <x v="0"/>
    <d v="2019-10-17T00:00:00"/>
    <d v="2020-10-08T00:00:00"/>
    <n v="10"/>
    <n v="2"/>
    <n v="524"/>
    <m/>
    <m/>
    <m/>
    <m/>
    <m/>
    <m/>
    <m/>
  </r>
  <r>
    <n v="581"/>
    <d v="2019-01-01T00:00:00"/>
    <n v="1"/>
    <x v="3"/>
    <s v="Tina Gretlund"/>
    <s v="Chief Strategy &amp; Insights Officer"/>
    <s v="MediaCom "/>
    <x v="1"/>
    <s v="Europe"/>
    <m/>
    <m/>
    <s v="No inmail sent"/>
    <x v="1"/>
    <m/>
    <m/>
    <n v="0"/>
    <m/>
    <m/>
    <m/>
    <m/>
    <m/>
    <m/>
    <m/>
    <m/>
    <s v="Relevant + sent invite"/>
  </r>
  <r>
    <n v="582"/>
    <d v="2019-01-01T00:00:00"/>
    <n v="1"/>
    <x v="1"/>
    <s v="Catherine Nguyen"/>
    <m/>
    <m/>
    <x v="15"/>
    <m/>
    <m/>
    <m/>
    <s v="No inmail sent"/>
    <x v="3"/>
    <m/>
    <m/>
    <n v="0"/>
    <m/>
    <m/>
    <m/>
    <m/>
    <m/>
    <m/>
    <m/>
    <m/>
    <s v="not relevant"/>
  </r>
  <r>
    <n v="583"/>
    <d v="2019-01-01T00:00:00"/>
    <n v="1"/>
    <x v="1"/>
    <s v="Daniel Handoko"/>
    <m/>
    <m/>
    <x v="15"/>
    <m/>
    <m/>
    <m/>
    <s v="No inmail sent"/>
    <x v="1"/>
    <m/>
    <m/>
    <n v="0"/>
    <m/>
    <m/>
    <m/>
    <m/>
    <m/>
    <m/>
    <m/>
    <m/>
    <s v="not relevant"/>
  </r>
  <r>
    <n v="584"/>
    <d v="2019-01-01T00:00:00"/>
    <n v="1"/>
    <x v="1"/>
    <s v="Srikanth Robbi"/>
    <m/>
    <m/>
    <x v="15"/>
    <m/>
    <m/>
    <m/>
    <s v="No inmail sent"/>
    <x v="1"/>
    <m/>
    <m/>
    <n v="0"/>
    <m/>
    <m/>
    <m/>
    <m/>
    <m/>
    <m/>
    <m/>
    <m/>
    <s v="not relevant"/>
  </r>
  <r>
    <n v="585"/>
    <d v="2019-01-01T00:00:00"/>
    <n v="1"/>
    <x v="2"/>
    <s v="Salil Seth"/>
    <s v="Head of Growth Hack &amp; Loyalty Business "/>
    <s v="Boost"/>
    <x v="10"/>
    <s v="Asia"/>
    <s v="Asia"/>
    <m/>
    <s v="No inmail sent"/>
    <x v="0"/>
    <d v="2019-10-17T00:00:00"/>
    <m/>
    <n v="0"/>
    <m/>
    <m/>
    <m/>
    <s v="&lt;"/>
    <m/>
    <m/>
    <m/>
    <m/>
    <s v="Unemployed"/>
  </r>
  <r>
    <n v="586"/>
    <d v="2019-01-01T00:00:00"/>
    <n v="1"/>
    <x v="1"/>
    <s v="Karen Geugjes"/>
    <m/>
    <m/>
    <x v="15"/>
    <m/>
    <m/>
    <m/>
    <s v="No inmail sent"/>
    <x v="1"/>
    <m/>
    <m/>
    <n v="0"/>
    <m/>
    <m/>
    <m/>
    <m/>
    <m/>
    <m/>
    <m/>
    <m/>
    <s v="not relevant"/>
  </r>
  <r>
    <n v="587"/>
    <d v="2019-01-01T00:00:00"/>
    <n v="1"/>
    <x v="3"/>
    <s v="Federico Forti"/>
    <s v="Director of Analytics"/>
    <s v="Annalect"/>
    <x v="1"/>
    <s v="Europe"/>
    <m/>
    <m/>
    <s v="No inmail sent"/>
    <x v="0"/>
    <d v="2019-01-15T00:00:00"/>
    <d v="2021-07-19T00:00:00"/>
    <n v="7"/>
    <m/>
    <n v="240"/>
    <s v="Negative"/>
    <d v="2021-07-19T00:00:00"/>
    <m/>
    <m/>
    <m/>
    <m/>
    <s v="Relevant + ask ahlem"/>
  </r>
  <r>
    <n v="588"/>
    <d v="2019-01-01T00:00:00"/>
    <n v="1"/>
    <x v="1"/>
    <s v="Arnau Martín Forné"/>
    <m/>
    <m/>
    <x v="15"/>
    <m/>
    <m/>
    <m/>
    <s v="No inmail sent"/>
    <x v="1"/>
    <m/>
    <m/>
    <n v="0"/>
    <m/>
    <m/>
    <m/>
    <m/>
    <m/>
    <m/>
    <m/>
    <m/>
    <s v="not relevant"/>
  </r>
  <r>
    <n v="589"/>
    <d v="2019-01-01T00:00:00"/>
    <n v="1"/>
    <x v="1"/>
    <s v="Giorgos Xypolias"/>
    <m/>
    <m/>
    <x v="15"/>
    <m/>
    <m/>
    <m/>
    <s v="No inmail sent"/>
    <x v="1"/>
    <s v="*"/>
    <m/>
    <n v="0"/>
    <m/>
    <m/>
    <m/>
    <m/>
    <m/>
    <m/>
    <m/>
    <m/>
    <s v="not relevant"/>
  </r>
  <r>
    <n v="590"/>
    <d v="2019-01-01T00:00:00"/>
    <n v="1"/>
    <x v="1"/>
    <s v="Alexis Katana"/>
    <m/>
    <m/>
    <x v="15"/>
    <m/>
    <m/>
    <m/>
    <s v="No inmail sent"/>
    <x v="1"/>
    <m/>
    <m/>
    <n v="0"/>
    <m/>
    <m/>
    <m/>
    <m/>
    <m/>
    <m/>
    <m/>
    <m/>
    <s v="not relevant"/>
  </r>
  <r>
    <n v="591"/>
    <d v="2021-03-02T00:00:00"/>
    <n v="3"/>
    <x v="3"/>
    <s v="Sladjana Katanic"/>
    <s v="Business Development"/>
    <s v="Prizma GmbH "/>
    <x v="7"/>
    <s v="Europe"/>
    <m/>
    <s v="Ramla's"/>
    <s v="No inmail sent"/>
    <x v="1"/>
    <m/>
    <m/>
    <n v="0"/>
    <m/>
    <m/>
    <m/>
    <m/>
    <m/>
    <m/>
    <m/>
    <m/>
    <s v="Relevant + sent invite"/>
  </r>
  <r>
    <n v="592"/>
    <d v="2019-01-01T00:00:00"/>
    <n v="1"/>
    <x v="1"/>
    <s v="SAmericanne Steinwart"/>
    <m/>
    <m/>
    <x v="15"/>
    <m/>
    <m/>
    <m/>
    <s v="No inmail sent"/>
    <x v="1"/>
    <m/>
    <m/>
    <n v="0"/>
    <m/>
    <m/>
    <m/>
    <m/>
    <m/>
    <m/>
    <m/>
    <m/>
    <s v="not relevant"/>
  </r>
  <r>
    <n v="593"/>
    <d v="2019-01-01T00:00:00"/>
    <n v="1"/>
    <x v="1"/>
    <s v="Kapil Sandhu"/>
    <m/>
    <m/>
    <x v="15"/>
    <m/>
    <m/>
    <m/>
    <s v="No inmail sent"/>
    <x v="1"/>
    <m/>
    <m/>
    <n v="0"/>
    <m/>
    <m/>
    <m/>
    <m/>
    <m/>
    <m/>
    <m/>
    <m/>
    <s v="not relevant"/>
  </r>
  <r>
    <n v="594"/>
    <d v="2019-01-01T00:00:00"/>
    <n v="1"/>
    <x v="1"/>
    <s v="Olivier van Hees"/>
    <m/>
    <m/>
    <x v="15"/>
    <m/>
    <m/>
    <m/>
    <s v="No inmail sent"/>
    <x v="1"/>
    <m/>
    <m/>
    <n v="0"/>
    <m/>
    <m/>
    <m/>
    <m/>
    <m/>
    <m/>
    <m/>
    <m/>
    <s v="not relevant"/>
  </r>
  <r>
    <n v="595"/>
    <d v="2019-01-01T00:00:00"/>
    <n v="1"/>
    <x v="2"/>
    <s v="Gavin Jackson"/>
    <s v="Senior Data Science Manager"/>
    <s v="Screwfix"/>
    <x v="0"/>
    <s v="Europe"/>
    <m/>
    <m/>
    <s v="No inmail sent"/>
    <x v="0"/>
    <d v="2021-03-01T00:00:00"/>
    <m/>
    <n v="0"/>
    <m/>
    <m/>
    <m/>
    <m/>
    <m/>
    <m/>
    <m/>
    <m/>
    <s v="Relevant, LI message sent "/>
  </r>
  <r>
    <n v="596"/>
    <d v="2019-01-01T00:00:00"/>
    <n v="1"/>
    <x v="1"/>
    <s v="Naina Somani"/>
    <m/>
    <m/>
    <x v="15"/>
    <m/>
    <m/>
    <m/>
    <s v="No inmail sent"/>
    <x v="1"/>
    <m/>
    <m/>
    <n v="0"/>
    <m/>
    <m/>
    <m/>
    <m/>
    <m/>
    <m/>
    <m/>
    <m/>
    <s v="not relevant"/>
  </r>
  <r>
    <n v="597"/>
    <d v="2019-01-01T00:00:00"/>
    <n v="1"/>
    <x v="1"/>
    <s v="Paola Daveri"/>
    <m/>
    <m/>
    <x v="15"/>
    <m/>
    <m/>
    <m/>
    <s v="No inmail sent"/>
    <x v="1"/>
    <m/>
    <m/>
    <n v="0"/>
    <m/>
    <m/>
    <m/>
    <m/>
    <m/>
    <m/>
    <m/>
    <m/>
    <s v="not relevant"/>
  </r>
  <r>
    <n v="598"/>
    <d v="2019-01-01T00:00:00"/>
    <n v="1"/>
    <x v="1"/>
    <s v="Bogdan Catargiu"/>
    <m/>
    <m/>
    <x v="15"/>
    <m/>
    <m/>
    <m/>
    <s v="No inmail sent"/>
    <x v="1"/>
    <m/>
    <m/>
    <n v="0"/>
    <m/>
    <m/>
    <m/>
    <m/>
    <m/>
    <m/>
    <m/>
    <m/>
    <s v="not relevant"/>
  </r>
  <r>
    <n v="599"/>
    <d v="2019-01-01T00:00:00"/>
    <n v="1"/>
    <x v="1"/>
    <s v="Disha Goyal"/>
    <m/>
    <m/>
    <x v="15"/>
    <m/>
    <m/>
    <m/>
    <s v="No inmail sent"/>
    <x v="1"/>
    <m/>
    <m/>
    <n v="0"/>
    <m/>
    <m/>
    <m/>
    <m/>
    <m/>
    <m/>
    <m/>
    <m/>
    <s v="not relevant"/>
  </r>
  <r>
    <n v="600"/>
    <d v="2019-01-01T00:00:00"/>
    <n v="1"/>
    <x v="3"/>
    <s v="Francesco Schena"/>
    <s v="Data Intelligence BU Lead - Consumer Travel"/>
    <s v="Seera Group"/>
    <x v="11"/>
    <s v="Asia"/>
    <s v="Asia"/>
    <m/>
    <s v="No inmail sent"/>
    <x v="0"/>
    <d v="2019-10-22T00:00:00"/>
    <d v="2021-03-26T00:00:00"/>
    <n v="3"/>
    <m/>
    <n v="355"/>
    <s v="Positive"/>
    <d v="2019-10-22T00:00:00"/>
    <m/>
    <m/>
    <m/>
    <m/>
    <s v="Relevant + followed-up"/>
  </r>
  <r>
    <n v="601"/>
    <d v="2019-01-01T00:00:00"/>
    <n v="1"/>
    <x v="1"/>
    <s v="Juan Franco"/>
    <m/>
    <s v="groupM"/>
    <x v="1"/>
    <s v="Europe"/>
    <m/>
    <m/>
    <s v="No inmail sent"/>
    <x v="0"/>
    <s v="*"/>
    <d v="2021-11-30T00:00:00"/>
    <n v="11"/>
    <m/>
    <n v="106"/>
    <s v="Negative"/>
    <m/>
    <m/>
    <m/>
    <m/>
    <m/>
    <s v="not relevant"/>
  </r>
  <r>
    <n v="602"/>
    <d v="2019-01-01T00:00:00"/>
    <n v="1"/>
    <x v="0"/>
    <s v="Rupert Anderton"/>
    <m/>
    <s v="Rupert Anderton Marketing Consulting Limited"/>
    <x v="15"/>
    <s v="Europe"/>
    <m/>
    <m/>
    <s v="No inmail sent"/>
    <x v="0"/>
    <d v="2019-10-23T00:00:00"/>
    <d v="2020-10-08T00:00:00"/>
    <n v="10"/>
    <n v="2"/>
    <n v="524"/>
    <s v="Neutral"/>
    <d v="2020-10-11T00:00:00"/>
    <m/>
    <m/>
    <m/>
    <m/>
    <m/>
  </r>
  <r>
    <n v="603"/>
    <d v="2019-01-01T00:00:00"/>
    <n v="1"/>
    <x v="1"/>
    <s v="Klea Dindi"/>
    <m/>
    <m/>
    <x v="15"/>
    <m/>
    <m/>
    <m/>
    <s v="No inmail sent"/>
    <x v="1"/>
    <m/>
    <m/>
    <n v="0"/>
    <m/>
    <m/>
    <m/>
    <m/>
    <m/>
    <m/>
    <m/>
    <m/>
    <s v="not relevant"/>
  </r>
  <r>
    <n v="604"/>
    <d v="2019-01-01T00:00:00"/>
    <n v="1"/>
    <x v="2"/>
    <s v="Kamil Bartocha"/>
    <s v="Head of Data Science R&amp;D"/>
    <s v="Schroders"/>
    <x v="10"/>
    <s v="Europe"/>
    <s v="London"/>
    <s v="Ramla's"/>
    <s v="No inmail sent"/>
    <x v="0"/>
    <d v="2021-09-22T00:00:00"/>
    <d v="2021-10-14T00:00:00"/>
    <n v="10"/>
    <m/>
    <m/>
    <m/>
    <m/>
    <m/>
    <m/>
    <m/>
    <m/>
    <s v="not relevant"/>
  </r>
  <r>
    <n v="605"/>
    <d v="2019-01-01T00:00:00"/>
    <n v="1"/>
    <x v="1"/>
    <s v="Frederic Vossmann"/>
    <m/>
    <m/>
    <x v="15"/>
    <m/>
    <m/>
    <m/>
    <s v="No inmail sent"/>
    <x v="1"/>
    <m/>
    <m/>
    <n v="0"/>
    <m/>
    <m/>
    <m/>
    <m/>
    <m/>
    <m/>
    <m/>
    <m/>
    <s v="not relevant"/>
  </r>
  <r>
    <n v="606"/>
    <d v="2019-01-01T00:00:00"/>
    <n v="1"/>
    <x v="3"/>
    <s v="HIMANSHU NEGI"/>
    <s v="Senior Data Scientist"/>
    <s v="Ecolab"/>
    <x v="6"/>
    <s v="Asia"/>
    <s v="Asia"/>
    <m/>
    <s v="No inmail sent"/>
    <x v="0"/>
    <d v="2019-11-21T00:00:00"/>
    <d v="2021-03-26T00:00:00"/>
    <n v="3"/>
    <n v="1"/>
    <n v="355"/>
    <s v="Positive"/>
    <d v="2019-11-21T00:00:00"/>
    <m/>
    <m/>
    <m/>
    <m/>
    <s v="Relevant + followed-up"/>
  </r>
  <r>
    <n v="607"/>
    <d v="2019-01-01T00:00:00"/>
    <n v="1"/>
    <x v="1"/>
    <s v="Vinicius Ishioka"/>
    <m/>
    <m/>
    <x v="15"/>
    <m/>
    <m/>
    <m/>
    <s v="No inmail sent"/>
    <x v="1"/>
    <m/>
    <d v="2020-07-14T00:00:00"/>
    <n v="7"/>
    <m/>
    <n v="610"/>
    <m/>
    <m/>
    <m/>
    <m/>
    <m/>
    <m/>
    <s v="not relevant"/>
  </r>
  <r>
    <n v="608"/>
    <d v="2019-01-01T00:00:00"/>
    <n v="1"/>
    <x v="1"/>
    <s v="Alex Hutchings"/>
    <m/>
    <m/>
    <x v="15"/>
    <m/>
    <m/>
    <m/>
    <s v="No inmail sent"/>
    <x v="2"/>
    <s v="*"/>
    <m/>
    <n v="0"/>
    <m/>
    <m/>
    <m/>
    <m/>
    <m/>
    <m/>
    <m/>
    <m/>
    <s v="not relevant"/>
  </r>
  <r>
    <n v="609"/>
    <d v="2019-01-01T00:00:00"/>
    <n v="1"/>
    <x v="1"/>
    <s v="Lyas Driad"/>
    <m/>
    <m/>
    <x v="15"/>
    <m/>
    <m/>
    <m/>
    <s v="No inmail sent"/>
    <x v="0"/>
    <m/>
    <d v="2020-07-14T00:00:00"/>
    <n v="7"/>
    <n v="1"/>
    <n v="610"/>
    <s v="Negative"/>
    <m/>
    <m/>
    <m/>
    <m/>
    <m/>
    <s v="not relevant"/>
  </r>
  <r>
    <n v="610"/>
    <d v="2019-01-01T00:00:00"/>
    <n v="1"/>
    <x v="1"/>
    <s v="Christopher Peel"/>
    <m/>
    <m/>
    <x v="15"/>
    <m/>
    <m/>
    <m/>
    <s v="No inmail sent"/>
    <x v="1"/>
    <m/>
    <m/>
    <n v="0"/>
    <m/>
    <m/>
    <m/>
    <m/>
    <m/>
    <m/>
    <m/>
    <m/>
    <s v="not relevant"/>
  </r>
  <r>
    <n v="611"/>
    <d v="2019-01-01T00:00:00"/>
    <n v="1"/>
    <x v="1"/>
    <s v="Pranesh Misra"/>
    <m/>
    <m/>
    <x v="15"/>
    <m/>
    <m/>
    <m/>
    <s v="No inmail sent"/>
    <x v="1"/>
    <m/>
    <m/>
    <n v="0"/>
    <m/>
    <m/>
    <m/>
    <m/>
    <m/>
    <m/>
    <m/>
    <m/>
    <s v="not relevant"/>
  </r>
  <r>
    <n v="612"/>
    <d v="2019-01-01T00:00:00"/>
    <n v="1"/>
    <x v="1"/>
    <s v="Annie Parker"/>
    <m/>
    <m/>
    <x v="15"/>
    <m/>
    <m/>
    <m/>
    <s v="No inmail sent"/>
    <x v="1"/>
    <m/>
    <m/>
    <n v="0"/>
    <m/>
    <m/>
    <m/>
    <m/>
    <m/>
    <m/>
    <m/>
    <m/>
    <s v="not relevant"/>
  </r>
  <r>
    <n v="613"/>
    <d v="2019-01-01T00:00:00"/>
    <n v="1"/>
    <x v="1"/>
    <s v="Harshvardhan J"/>
    <m/>
    <m/>
    <x v="15"/>
    <m/>
    <m/>
    <m/>
    <s v="No inmail sent"/>
    <x v="0"/>
    <s v="*"/>
    <m/>
    <n v="0"/>
    <m/>
    <m/>
    <s v="*"/>
    <m/>
    <m/>
    <m/>
    <m/>
    <m/>
    <s v="not relevant"/>
  </r>
  <r>
    <n v="614"/>
    <d v="2019-01-01T00:00:00"/>
    <n v="1"/>
    <x v="1"/>
    <s v="Dr. Clemens Pirker"/>
    <m/>
    <m/>
    <x v="15"/>
    <m/>
    <m/>
    <m/>
    <s v="No inmail sent"/>
    <x v="1"/>
    <m/>
    <m/>
    <n v="0"/>
    <m/>
    <m/>
    <m/>
    <m/>
    <m/>
    <m/>
    <m/>
    <m/>
    <s v="not relevant"/>
  </r>
  <r>
    <n v="615"/>
    <d v="2019-01-01T00:00:00"/>
    <n v="1"/>
    <x v="1"/>
    <s v="Jordan Willis"/>
    <s v="Head of IT &amp; Business Intelligence"/>
    <s v="Gtech"/>
    <x v="7"/>
    <s v="Europe"/>
    <s v="United Kingdom"/>
    <s v="Ramla's"/>
    <s v="No inmail sent"/>
    <x v="0"/>
    <d v="2019-10-23T00:00:00"/>
    <d v="2022-01-20T00:00:00"/>
    <n v="1"/>
    <n v="4"/>
    <n v="55"/>
    <m/>
    <m/>
    <m/>
    <m/>
    <m/>
    <m/>
    <m/>
  </r>
  <r>
    <n v="616"/>
    <d v="2019-01-01T00:00:00"/>
    <n v="1"/>
    <x v="1"/>
    <s v="Fotis Dimakis"/>
    <m/>
    <m/>
    <x v="15"/>
    <m/>
    <m/>
    <m/>
    <s v="No inmail sent"/>
    <x v="1"/>
    <m/>
    <m/>
    <n v="0"/>
    <m/>
    <m/>
    <m/>
    <m/>
    <m/>
    <m/>
    <m/>
    <m/>
    <s v="not relevant"/>
  </r>
  <r>
    <n v="617"/>
    <d v="2019-01-01T00:00:00"/>
    <n v="1"/>
    <x v="1"/>
    <s v="Siddhartha Shankar Mishra"/>
    <m/>
    <m/>
    <x v="15"/>
    <m/>
    <m/>
    <m/>
    <s v="No inmail sent"/>
    <x v="1"/>
    <m/>
    <m/>
    <n v="0"/>
    <m/>
    <m/>
    <m/>
    <m/>
    <m/>
    <m/>
    <m/>
    <m/>
    <s v="not relevant"/>
  </r>
  <r>
    <n v="618"/>
    <d v="2019-01-01T00:00:00"/>
    <n v="1"/>
    <x v="2"/>
    <s v="Simon Lane"/>
    <s v="Business Growth Specialist"/>
    <s v="ActionCOACH"/>
    <x v="2"/>
    <s v="Europe"/>
    <m/>
    <m/>
    <s v="No inmail sent"/>
    <x v="0"/>
    <d v="2019-10-23T00:00:00"/>
    <m/>
    <n v="0"/>
    <m/>
    <m/>
    <s v="Positive"/>
    <m/>
    <m/>
    <m/>
    <m/>
    <m/>
    <s v="Partnership"/>
  </r>
  <r>
    <n v="619"/>
    <d v="2019-01-01T00:00:00"/>
    <n v="1"/>
    <x v="0"/>
    <s v="Heath Wooster"/>
    <m/>
    <s v="Initiative"/>
    <x v="15"/>
    <s v="Australia"/>
    <s v="Australia"/>
    <m/>
    <s v="No inmail sent"/>
    <x v="0"/>
    <d v="2019-10-25T00:00:00"/>
    <d v="2020-10-08T00:00:00"/>
    <n v="10"/>
    <n v="3"/>
    <n v="524"/>
    <m/>
    <m/>
    <m/>
    <m/>
    <m/>
    <m/>
    <m/>
  </r>
  <r>
    <n v="620"/>
    <d v="2019-01-01T00:00:00"/>
    <n v="1"/>
    <x v="1"/>
    <s v="Sarah Proctor"/>
    <m/>
    <m/>
    <x v="15"/>
    <m/>
    <m/>
    <m/>
    <s v="No inmail sent"/>
    <x v="1"/>
    <m/>
    <m/>
    <n v="0"/>
    <m/>
    <m/>
    <m/>
    <m/>
    <m/>
    <m/>
    <m/>
    <m/>
    <s v="not relevant"/>
  </r>
  <r>
    <n v="621"/>
    <d v="2019-01-01T00:00:00"/>
    <n v="1"/>
    <x v="2"/>
    <s v="Sofia Collins"/>
    <s v="Marketing Science Partner"/>
    <s v="Facebook"/>
    <x v="1"/>
    <s v="Europe"/>
    <m/>
    <m/>
    <s v="No inmail sent"/>
    <x v="0"/>
    <d v="2019-10-25T00:00:00"/>
    <d v="2021-07-22T00:00:00"/>
    <n v="7"/>
    <n v="2"/>
    <n v="237"/>
    <s v="None"/>
    <m/>
    <m/>
    <m/>
    <m/>
    <m/>
    <s v="Follow up message sent "/>
  </r>
  <r>
    <n v="622"/>
    <d v="2019-01-01T00:00:00"/>
    <n v="1"/>
    <x v="1"/>
    <s v="Winlove Chavez"/>
    <m/>
    <m/>
    <x v="15"/>
    <m/>
    <m/>
    <m/>
    <s v="No inmail sent"/>
    <x v="1"/>
    <m/>
    <m/>
    <n v="0"/>
    <m/>
    <m/>
    <m/>
    <m/>
    <m/>
    <m/>
    <m/>
    <m/>
    <s v="not relevant"/>
  </r>
  <r>
    <n v="623"/>
    <d v="2019-01-01T00:00:00"/>
    <n v="1"/>
    <x v="1"/>
    <s v="Sandeep Kale"/>
    <m/>
    <m/>
    <x v="15"/>
    <m/>
    <m/>
    <m/>
    <s v="No inmail sent"/>
    <x v="1"/>
    <m/>
    <m/>
    <n v="0"/>
    <m/>
    <m/>
    <m/>
    <m/>
    <m/>
    <m/>
    <m/>
    <m/>
    <s v="not relevant"/>
  </r>
  <r>
    <n v="624"/>
    <d v="2019-01-01T00:00:00"/>
    <n v="1"/>
    <x v="1"/>
    <s v="Małgorzata Miłkowska"/>
    <m/>
    <m/>
    <x v="15"/>
    <m/>
    <m/>
    <m/>
    <s v="No inmail sent"/>
    <x v="1"/>
    <m/>
    <m/>
    <n v="0"/>
    <m/>
    <m/>
    <m/>
    <m/>
    <m/>
    <m/>
    <m/>
    <m/>
    <s v="not relevant"/>
  </r>
  <r>
    <n v="625"/>
    <d v="2019-01-01T00:00:00"/>
    <n v="1"/>
    <x v="1"/>
    <s v="Roman Celiński"/>
    <m/>
    <m/>
    <x v="15"/>
    <m/>
    <m/>
    <m/>
    <s v="No inmail sent"/>
    <x v="1"/>
    <m/>
    <m/>
    <n v="0"/>
    <m/>
    <m/>
    <m/>
    <m/>
    <m/>
    <m/>
    <m/>
    <m/>
    <s v="not relevant"/>
  </r>
  <r>
    <n v="626"/>
    <d v="2019-01-01T00:00:00"/>
    <n v="1"/>
    <x v="1"/>
    <s v="Partha Sensarma"/>
    <m/>
    <m/>
    <x v="15"/>
    <m/>
    <m/>
    <m/>
    <s v="No inmail sent"/>
    <x v="1"/>
    <m/>
    <m/>
    <n v="0"/>
    <m/>
    <m/>
    <m/>
    <m/>
    <m/>
    <m/>
    <m/>
    <m/>
    <s v="not relevant"/>
  </r>
  <r>
    <n v="627"/>
    <d v="2019-01-01T00:00:00"/>
    <n v="1"/>
    <x v="1"/>
    <s v="Ellie Stamouli"/>
    <m/>
    <m/>
    <x v="15"/>
    <m/>
    <m/>
    <m/>
    <s v="No inmail sent"/>
    <x v="1"/>
    <m/>
    <m/>
    <n v="0"/>
    <m/>
    <m/>
    <m/>
    <m/>
    <m/>
    <m/>
    <m/>
    <m/>
    <s v="not relevant"/>
  </r>
  <r>
    <n v="628"/>
    <d v="2019-01-01T00:00:00"/>
    <n v="1"/>
    <x v="1"/>
    <s v="Adit Shah"/>
    <m/>
    <m/>
    <x v="15"/>
    <m/>
    <m/>
    <m/>
    <s v="No inmail sent"/>
    <x v="1"/>
    <m/>
    <m/>
    <n v="0"/>
    <m/>
    <m/>
    <m/>
    <m/>
    <m/>
    <m/>
    <m/>
    <m/>
    <s v="not relevant"/>
  </r>
  <r>
    <n v="629"/>
    <d v="2019-01-01T00:00:00"/>
    <n v="1"/>
    <x v="1"/>
    <s v="Dhawal Parmar"/>
    <m/>
    <m/>
    <x v="15"/>
    <m/>
    <m/>
    <m/>
    <s v="No inmail sent"/>
    <x v="1"/>
    <m/>
    <m/>
    <n v="0"/>
    <m/>
    <m/>
    <m/>
    <m/>
    <m/>
    <m/>
    <m/>
    <m/>
    <s v="not relevant"/>
  </r>
  <r>
    <n v="630"/>
    <d v="2019-01-01T00:00:00"/>
    <n v="1"/>
    <x v="1"/>
    <s v="Rituparna Dey"/>
    <m/>
    <m/>
    <x v="15"/>
    <m/>
    <m/>
    <m/>
    <s v="No inmail sent"/>
    <x v="1"/>
    <m/>
    <m/>
    <n v="0"/>
    <m/>
    <m/>
    <m/>
    <m/>
    <m/>
    <m/>
    <m/>
    <m/>
    <s v="not relevant"/>
  </r>
  <r>
    <n v="631"/>
    <d v="2019-01-01T00:00:00"/>
    <n v="1"/>
    <x v="1"/>
    <s v="Gillian Bromiley"/>
    <m/>
    <m/>
    <x v="15"/>
    <m/>
    <m/>
    <m/>
    <s v="No inmail sent"/>
    <x v="1"/>
    <m/>
    <m/>
    <n v="0"/>
    <m/>
    <m/>
    <m/>
    <m/>
    <m/>
    <m/>
    <m/>
    <m/>
    <s v="not relevant"/>
  </r>
  <r>
    <n v="632"/>
    <d v="2019-01-01T00:00:00"/>
    <n v="1"/>
    <x v="1"/>
    <s v="Lalit Gandhi"/>
    <m/>
    <m/>
    <x v="15"/>
    <m/>
    <m/>
    <m/>
    <s v="No inmail sent"/>
    <x v="1"/>
    <m/>
    <m/>
    <n v="0"/>
    <m/>
    <m/>
    <m/>
    <m/>
    <m/>
    <m/>
    <m/>
    <m/>
    <s v="not relevant"/>
  </r>
  <r>
    <n v="633"/>
    <d v="2019-01-01T00:00:00"/>
    <n v="1"/>
    <x v="1"/>
    <s v="AmolRatna Srivastav"/>
    <m/>
    <s v="Accenture"/>
    <x v="15"/>
    <s v="Asia"/>
    <s v="Asia"/>
    <m/>
    <s v="No inmail sent"/>
    <x v="1"/>
    <m/>
    <m/>
    <n v="0"/>
    <m/>
    <m/>
    <m/>
    <m/>
    <m/>
    <m/>
    <m/>
    <m/>
    <s v="not relevant"/>
  </r>
  <r>
    <n v="634"/>
    <d v="2019-01-01T00:00:00"/>
    <n v="1"/>
    <x v="1"/>
    <s v="Ashwin Sukumaran"/>
    <m/>
    <m/>
    <x v="15"/>
    <m/>
    <m/>
    <m/>
    <s v="No inmail sent"/>
    <x v="1"/>
    <m/>
    <m/>
    <n v="0"/>
    <m/>
    <m/>
    <m/>
    <m/>
    <m/>
    <m/>
    <m/>
    <m/>
    <s v="not relevant"/>
  </r>
  <r>
    <n v="635"/>
    <d v="2019-01-01T00:00:00"/>
    <n v="1"/>
    <x v="1"/>
    <s v="Siddhartha Roy"/>
    <m/>
    <m/>
    <x v="15"/>
    <m/>
    <m/>
    <m/>
    <s v="No inmail sent"/>
    <x v="1"/>
    <m/>
    <m/>
    <n v="0"/>
    <m/>
    <m/>
    <m/>
    <m/>
    <m/>
    <m/>
    <m/>
    <m/>
    <s v="not relevant"/>
  </r>
  <r>
    <n v="636"/>
    <d v="2019-01-01T00:00:00"/>
    <n v="1"/>
    <x v="1"/>
    <s v="Vikash Sharma"/>
    <m/>
    <m/>
    <x v="15"/>
    <m/>
    <m/>
    <m/>
    <s v="No inmail sent"/>
    <x v="2"/>
    <s v="*"/>
    <m/>
    <n v="0"/>
    <m/>
    <m/>
    <m/>
    <m/>
    <m/>
    <m/>
    <m/>
    <m/>
    <s v="not relevant"/>
  </r>
  <r>
    <n v="637"/>
    <d v="2019-01-01T00:00:00"/>
    <n v="1"/>
    <x v="1"/>
    <s v="Sourav Dey"/>
    <m/>
    <m/>
    <x v="15"/>
    <m/>
    <m/>
    <m/>
    <s v="No inmail sent"/>
    <x v="1"/>
    <m/>
    <m/>
    <n v="0"/>
    <m/>
    <m/>
    <m/>
    <m/>
    <m/>
    <m/>
    <m/>
    <m/>
    <s v="not relevant"/>
  </r>
  <r>
    <n v="638"/>
    <d v="2019-01-01T00:00:00"/>
    <n v="1"/>
    <x v="1"/>
    <s v="Apurva Shikhar"/>
    <m/>
    <m/>
    <x v="15"/>
    <m/>
    <m/>
    <m/>
    <s v="No inmail sent"/>
    <x v="1"/>
    <m/>
    <m/>
    <n v="0"/>
    <m/>
    <m/>
    <m/>
    <m/>
    <m/>
    <m/>
    <m/>
    <m/>
    <s v="not relevant"/>
  </r>
  <r>
    <n v="639"/>
    <d v="2019-01-01T00:00:00"/>
    <n v="1"/>
    <x v="1"/>
    <s v="Mahboob Hussain"/>
    <m/>
    <m/>
    <x v="15"/>
    <m/>
    <m/>
    <m/>
    <s v="No inmail sent"/>
    <x v="1"/>
    <m/>
    <m/>
    <n v="0"/>
    <m/>
    <m/>
    <m/>
    <m/>
    <m/>
    <m/>
    <m/>
    <m/>
    <s v="not relevant"/>
  </r>
  <r>
    <n v="640"/>
    <d v="2019-01-01T00:00:00"/>
    <n v="1"/>
    <x v="1"/>
    <s v="Thomas Greysson"/>
    <m/>
    <m/>
    <x v="15"/>
    <m/>
    <m/>
    <m/>
    <s v="No inmail sent"/>
    <x v="1"/>
    <m/>
    <m/>
    <n v="0"/>
    <m/>
    <m/>
    <m/>
    <m/>
    <m/>
    <m/>
    <m/>
    <m/>
    <s v="not relevant"/>
  </r>
  <r>
    <n v="641"/>
    <d v="2019-01-01T00:00:00"/>
    <n v="1"/>
    <x v="1"/>
    <s v="Rajeev Kumar Singh"/>
    <m/>
    <m/>
    <x v="15"/>
    <m/>
    <m/>
    <m/>
    <s v="No inmail sent"/>
    <x v="0"/>
    <s v="*"/>
    <m/>
    <n v="0"/>
    <m/>
    <m/>
    <s v="*"/>
    <m/>
    <m/>
    <m/>
    <m/>
    <m/>
    <s v="not relevant"/>
  </r>
  <r>
    <n v="642"/>
    <d v="2019-01-01T00:00:00"/>
    <n v="1"/>
    <x v="1"/>
    <s v="Sachin Dev"/>
    <m/>
    <m/>
    <x v="15"/>
    <m/>
    <m/>
    <m/>
    <s v="No inmail sent"/>
    <x v="1"/>
    <m/>
    <m/>
    <n v="0"/>
    <m/>
    <m/>
    <m/>
    <m/>
    <m/>
    <m/>
    <m/>
    <m/>
    <s v="not relevant"/>
  </r>
  <r>
    <n v="643"/>
    <d v="2019-01-01T00:00:00"/>
    <n v="1"/>
    <x v="1"/>
    <s v="William Chan"/>
    <m/>
    <m/>
    <x v="15"/>
    <m/>
    <m/>
    <m/>
    <s v="No inmail sent"/>
    <x v="1"/>
    <m/>
    <m/>
    <n v="0"/>
    <m/>
    <m/>
    <m/>
    <m/>
    <m/>
    <m/>
    <m/>
    <m/>
    <s v="not relevant"/>
  </r>
  <r>
    <n v="644"/>
    <d v="2019-01-01T00:00:00"/>
    <n v="1"/>
    <x v="1"/>
    <s v="Brett Camilleri"/>
    <m/>
    <m/>
    <x v="15"/>
    <m/>
    <m/>
    <m/>
    <s v="No inmail sent"/>
    <x v="1"/>
    <m/>
    <m/>
    <n v="0"/>
    <m/>
    <m/>
    <m/>
    <m/>
    <m/>
    <m/>
    <m/>
    <m/>
    <s v="not relevant"/>
  </r>
  <r>
    <n v="645"/>
    <d v="2019-01-01T00:00:00"/>
    <n v="1"/>
    <x v="1"/>
    <s v="Sunil B."/>
    <m/>
    <m/>
    <x v="15"/>
    <m/>
    <m/>
    <m/>
    <s v="No inmail sent"/>
    <x v="1"/>
    <m/>
    <m/>
    <n v="0"/>
    <m/>
    <m/>
    <m/>
    <m/>
    <m/>
    <m/>
    <m/>
    <m/>
    <s v="not relevant"/>
  </r>
  <r>
    <n v="646"/>
    <d v="2019-01-01T00:00:00"/>
    <n v="1"/>
    <x v="1"/>
    <s v="Vincent Antony Chittilappilly"/>
    <m/>
    <m/>
    <x v="15"/>
    <m/>
    <m/>
    <m/>
    <s v="No inmail sent"/>
    <x v="1"/>
    <m/>
    <m/>
    <n v="0"/>
    <m/>
    <m/>
    <m/>
    <m/>
    <m/>
    <m/>
    <m/>
    <m/>
    <s v="not relevant"/>
  </r>
  <r>
    <n v="647"/>
    <d v="2019-01-01T00:00:00"/>
    <n v="1"/>
    <x v="1"/>
    <s v="Priya Sancheti"/>
    <m/>
    <m/>
    <x v="15"/>
    <m/>
    <m/>
    <m/>
    <s v="No inmail sent"/>
    <x v="1"/>
    <m/>
    <m/>
    <n v="0"/>
    <m/>
    <m/>
    <m/>
    <m/>
    <m/>
    <m/>
    <m/>
    <m/>
    <s v="not relevant"/>
  </r>
  <r>
    <n v="648"/>
    <d v="2019-01-01T00:00:00"/>
    <n v="1"/>
    <x v="1"/>
    <s v="Ritu Rath"/>
    <m/>
    <m/>
    <x v="15"/>
    <m/>
    <m/>
    <m/>
    <s v="No inmail sent"/>
    <x v="1"/>
    <m/>
    <m/>
    <n v="0"/>
    <m/>
    <m/>
    <m/>
    <m/>
    <m/>
    <m/>
    <m/>
    <m/>
    <s v="not relevant"/>
  </r>
  <r>
    <n v="649"/>
    <d v="2019-01-01T00:00:00"/>
    <n v="1"/>
    <x v="1"/>
    <s v="Shayari Shah"/>
    <m/>
    <m/>
    <x v="15"/>
    <m/>
    <m/>
    <m/>
    <s v="No inmail sent"/>
    <x v="1"/>
    <m/>
    <m/>
    <n v="0"/>
    <m/>
    <m/>
    <m/>
    <m/>
    <m/>
    <m/>
    <m/>
    <m/>
    <s v="not relevant"/>
  </r>
  <r>
    <n v="650"/>
    <d v="2019-01-01T00:00:00"/>
    <n v="1"/>
    <x v="1"/>
    <s v="Tom Osborn"/>
    <m/>
    <m/>
    <x v="15"/>
    <m/>
    <m/>
    <m/>
    <s v="No inmail sent"/>
    <x v="1"/>
    <m/>
    <m/>
    <n v="0"/>
    <m/>
    <m/>
    <m/>
    <m/>
    <m/>
    <m/>
    <m/>
    <m/>
    <s v="not relevant"/>
  </r>
  <r>
    <n v="651"/>
    <d v="2019-01-01T00:00:00"/>
    <n v="1"/>
    <x v="1"/>
    <s v="Vishwajit Vyas"/>
    <m/>
    <m/>
    <x v="15"/>
    <m/>
    <m/>
    <m/>
    <s v="No inmail sent"/>
    <x v="1"/>
    <m/>
    <m/>
    <n v="0"/>
    <m/>
    <m/>
    <m/>
    <m/>
    <m/>
    <m/>
    <m/>
    <m/>
    <s v="not relevant"/>
  </r>
  <r>
    <n v="652"/>
    <d v="2019-01-01T00:00:00"/>
    <n v="1"/>
    <x v="1"/>
    <s v="Phuong Nam Tran"/>
    <m/>
    <m/>
    <x v="15"/>
    <m/>
    <m/>
    <m/>
    <s v="No inmail sent"/>
    <x v="1"/>
    <m/>
    <m/>
    <n v="0"/>
    <m/>
    <m/>
    <m/>
    <m/>
    <m/>
    <m/>
    <m/>
    <m/>
    <s v="not relevant"/>
  </r>
  <r>
    <n v="653"/>
    <d v="2019-01-01T00:00:00"/>
    <n v="1"/>
    <x v="1"/>
    <s v="Kaushik Mitra"/>
    <m/>
    <m/>
    <x v="15"/>
    <m/>
    <m/>
    <m/>
    <s v="No inmail sent"/>
    <x v="1"/>
    <m/>
    <m/>
    <n v="0"/>
    <m/>
    <m/>
    <m/>
    <m/>
    <m/>
    <m/>
    <m/>
    <m/>
    <s v="not relevant"/>
  </r>
  <r>
    <n v="654"/>
    <d v="2019-01-01T00:00:00"/>
    <n v="1"/>
    <x v="1"/>
    <s v="Ankita Ranjan"/>
    <m/>
    <m/>
    <x v="15"/>
    <m/>
    <m/>
    <m/>
    <s v="No inmail sent"/>
    <x v="1"/>
    <m/>
    <m/>
    <n v="0"/>
    <m/>
    <m/>
    <m/>
    <m/>
    <m/>
    <m/>
    <m/>
    <m/>
    <s v="not relevant"/>
  </r>
  <r>
    <n v="655"/>
    <d v="2019-01-01T00:00:00"/>
    <n v="1"/>
    <x v="1"/>
    <s v="Michael Rajkumar"/>
    <m/>
    <m/>
    <x v="15"/>
    <m/>
    <m/>
    <m/>
    <s v="No inmail sent"/>
    <x v="1"/>
    <m/>
    <m/>
    <n v="0"/>
    <m/>
    <m/>
    <m/>
    <m/>
    <m/>
    <m/>
    <m/>
    <m/>
    <s v="not relevant"/>
  </r>
  <r>
    <n v="656"/>
    <d v="2019-01-01T00:00:00"/>
    <n v="1"/>
    <x v="1"/>
    <s v="Aparna Krishnan"/>
    <m/>
    <m/>
    <x v="15"/>
    <m/>
    <m/>
    <m/>
    <s v="No inmail sent"/>
    <x v="1"/>
    <m/>
    <m/>
    <n v="0"/>
    <m/>
    <m/>
    <m/>
    <m/>
    <m/>
    <m/>
    <m/>
    <m/>
    <s v="not relevant"/>
  </r>
  <r>
    <n v="657"/>
    <d v="2019-01-01T00:00:00"/>
    <n v="1"/>
    <x v="1"/>
    <s v="Anjanita D."/>
    <m/>
    <m/>
    <x v="15"/>
    <m/>
    <m/>
    <m/>
    <s v="No inmail sent"/>
    <x v="1"/>
    <m/>
    <m/>
    <n v="0"/>
    <m/>
    <m/>
    <m/>
    <m/>
    <m/>
    <m/>
    <m/>
    <m/>
    <s v="not relevant"/>
  </r>
  <r>
    <n v="658"/>
    <d v="2019-01-01T00:00:00"/>
    <n v="1"/>
    <x v="2"/>
    <s v="Snorre Birkeland"/>
    <s v="Senior Consultant"/>
    <s v="Sopra Steria"/>
    <x v="7"/>
    <s v="Europe"/>
    <s v="Norway"/>
    <m/>
    <s v="No inmail sent"/>
    <x v="0"/>
    <s v="*"/>
    <d v="2020-07-20T00:00:00"/>
    <n v="7"/>
    <n v="3"/>
    <n v="604"/>
    <s v="Neutral"/>
    <m/>
    <s v="snorre.birkeland@soprasteria.com"/>
    <s v="salesQL"/>
    <s v="Delivered"/>
    <d v="2020-09-30T00:00:00"/>
    <s v="With ScanmarQED. Doesn't reply on LI"/>
  </r>
  <r>
    <n v="659"/>
    <d v="2019-01-01T00:00:00"/>
    <n v="1"/>
    <x v="0"/>
    <s v="Mika Bohman Fischerstrom"/>
    <s v="Head Of Analytics"/>
    <s v="Kantar Sifo"/>
    <x v="1"/>
    <s v="Europe"/>
    <m/>
    <s v="Ramla's"/>
    <s v="No inmail sent"/>
    <x v="0"/>
    <d v="2020-03-12T00:00:00"/>
    <d v="2021-06-09T00:00:00"/>
    <n v="6"/>
    <n v="5"/>
    <n v="280"/>
    <m/>
    <m/>
    <m/>
    <m/>
    <m/>
    <m/>
    <m/>
  </r>
  <r>
    <n v="660"/>
    <d v="2019-01-01T00:00:00"/>
    <n v="1"/>
    <x v="1"/>
    <s v="Morten Stig"/>
    <m/>
    <m/>
    <x v="15"/>
    <m/>
    <m/>
    <m/>
    <s v="No inmail sent"/>
    <x v="1"/>
    <m/>
    <m/>
    <n v="0"/>
    <m/>
    <m/>
    <m/>
    <m/>
    <m/>
    <m/>
    <m/>
    <m/>
    <s v="not relevant"/>
  </r>
  <r>
    <n v="661"/>
    <d v="2019-01-01T00:00:00"/>
    <n v="1"/>
    <x v="1"/>
    <s v="Piyush Sahu"/>
    <m/>
    <m/>
    <x v="15"/>
    <m/>
    <m/>
    <m/>
    <s v="No inmail sent"/>
    <x v="0"/>
    <s v="*"/>
    <m/>
    <n v="0"/>
    <m/>
    <m/>
    <s v="*"/>
    <m/>
    <m/>
    <m/>
    <m/>
    <m/>
    <s v="not relevant"/>
  </r>
  <r>
    <n v="662"/>
    <d v="2019-01-01T00:00:00"/>
    <n v="1"/>
    <x v="1"/>
    <s v="Christopher Hassan"/>
    <m/>
    <m/>
    <x v="15"/>
    <m/>
    <m/>
    <m/>
    <s v="No inmail sent"/>
    <x v="1"/>
    <m/>
    <m/>
    <n v="0"/>
    <m/>
    <m/>
    <m/>
    <m/>
    <m/>
    <m/>
    <m/>
    <m/>
    <s v="not relevant"/>
  </r>
  <r>
    <n v="663"/>
    <d v="2019-01-01T00:00:00"/>
    <n v="1"/>
    <x v="1"/>
    <s v="Sanup Haridas"/>
    <m/>
    <s v="vogo"/>
    <x v="15"/>
    <s v="Asia"/>
    <s v="India"/>
    <m/>
    <s v="No inmail sent"/>
    <x v="0"/>
    <s v="*"/>
    <m/>
    <n v="0"/>
    <m/>
    <m/>
    <m/>
    <m/>
    <m/>
    <m/>
    <m/>
    <m/>
    <s v="not relevant"/>
  </r>
  <r>
    <n v="664"/>
    <d v="2019-01-01T00:00:00"/>
    <n v="1"/>
    <x v="1"/>
    <s v="Tessa Stehouwer"/>
    <m/>
    <m/>
    <x v="15"/>
    <m/>
    <m/>
    <m/>
    <s v="No inmail sent"/>
    <x v="1"/>
    <m/>
    <m/>
    <n v="0"/>
    <m/>
    <m/>
    <m/>
    <m/>
    <m/>
    <m/>
    <m/>
    <m/>
    <s v="not relevant"/>
  </r>
  <r>
    <n v="665"/>
    <d v="2019-01-01T00:00:00"/>
    <n v="1"/>
    <x v="1"/>
    <s v="Pieter van Geel"/>
    <m/>
    <m/>
    <x v="15"/>
    <m/>
    <m/>
    <m/>
    <s v="No inmail sent"/>
    <x v="0"/>
    <s v="*"/>
    <m/>
    <n v="0"/>
    <m/>
    <m/>
    <s v="*"/>
    <m/>
    <m/>
    <m/>
    <m/>
    <m/>
    <s v="not relevant"/>
  </r>
  <r>
    <n v="666"/>
    <d v="2019-01-01T00:00:00"/>
    <n v="1"/>
    <x v="2"/>
    <s v="Arun Philip"/>
    <s v=" Analytics &amp; Data Science Leader "/>
    <s v="Swvl"/>
    <x v="0"/>
    <s v="Asia"/>
    <s v="UAE"/>
    <m/>
    <s v="No inmail sent"/>
    <x v="0"/>
    <d v="2019-10-28T00:00:00"/>
    <d v="2021-07-22T00:00:00"/>
    <n v="7"/>
    <m/>
    <n v="237"/>
    <m/>
    <m/>
    <m/>
    <m/>
    <m/>
    <m/>
    <s v="Follow up message sent "/>
  </r>
  <r>
    <n v="667"/>
    <d v="2019-01-01T00:00:00"/>
    <n v="1"/>
    <x v="1"/>
    <s v="Vusimuzi Victor zimu"/>
    <m/>
    <m/>
    <x v="15"/>
    <m/>
    <m/>
    <m/>
    <s v="No inmail sent"/>
    <x v="1"/>
    <m/>
    <m/>
    <n v="0"/>
    <m/>
    <m/>
    <m/>
    <m/>
    <m/>
    <m/>
    <m/>
    <m/>
    <s v="not relevant"/>
  </r>
  <r>
    <n v="668"/>
    <d v="2019-01-01T00:00:00"/>
    <n v="1"/>
    <x v="1"/>
    <s v="Rishabh Gautam"/>
    <m/>
    <s v="Tata Consultancy Services"/>
    <x v="15"/>
    <s v="Asia"/>
    <s v="India"/>
    <m/>
    <s v="No inmail sent"/>
    <x v="0"/>
    <s v="*"/>
    <m/>
    <n v="0"/>
    <m/>
    <m/>
    <m/>
    <m/>
    <m/>
    <m/>
    <m/>
    <m/>
    <s v="not relevant"/>
  </r>
  <r>
    <n v="669"/>
    <d v="2019-01-01T00:00:00"/>
    <n v="1"/>
    <x v="1"/>
    <s v="Sam Pitcher"/>
    <m/>
    <m/>
    <x v="15"/>
    <m/>
    <m/>
    <m/>
    <s v="No inmail sent"/>
    <x v="1"/>
    <m/>
    <m/>
    <n v="0"/>
    <m/>
    <m/>
    <m/>
    <m/>
    <m/>
    <m/>
    <m/>
    <m/>
    <s v="not relevant"/>
  </r>
  <r>
    <n v="670"/>
    <d v="2019-01-01T00:00:00"/>
    <n v="1"/>
    <x v="0"/>
    <s v="Gilles Verbockhaven"/>
    <m/>
    <s v="ING"/>
    <x v="15"/>
    <s v="Europe"/>
    <s v="Amesterdam"/>
    <m/>
    <s v="No inmail sent"/>
    <x v="0"/>
    <d v="2019-10-29T00:00:00"/>
    <d v="2020-10-22T00:00:00"/>
    <n v="10"/>
    <n v="4"/>
    <n v="510"/>
    <s v="Negative"/>
    <d v="2020-10-23T00:00:00"/>
    <m/>
    <m/>
    <m/>
    <m/>
    <m/>
  </r>
  <r>
    <n v="671"/>
    <d v="2019-01-01T00:00:00"/>
    <n v="1"/>
    <x v="2"/>
    <s v="Gbadebo Ogundeji"/>
    <m/>
    <m/>
    <x v="15"/>
    <m/>
    <m/>
    <m/>
    <s v="No inmail sent"/>
    <x v="0"/>
    <s v="*"/>
    <m/>
    <n v="0"/>
    <m/>
    <m/>
    <s v="*"/>
    <m/>
    <m/>
    <m/>
    <m/>
    <m/>
    <s v="not relevant"/>
  </r>
  <r>
    <n v="672"/>
    <d v="2019-01-01T00:00:00"/>
    <n v="1"/>
    <x v="1"/>
    <s v="Bhawna Gupta"/>
    <m/>
    <m/>
    <x v="15"/>
    <m/>
    <m/>
    <m/>
    <s v="No inmail sent"/>
    <x v="1"/>
    <m/>
    <m/>
    <n v="0"/>
    <m/>
    <m/>
    <m/>
    <m/>
    <m/>
    <m/>
    <m/>
    <m/>
    <s v="not relevant"/>
  </r>
  <r>
    <n v="673"/>
    <d v="2019-01-01T00:00:00"/>
    <n v="1"/>
    <x v="1"/>
    <s v="Dr. Sanghamitra Mitra"/>
    <m/>
    <m/>
    <x v="15"/>
    <m/>
    <m/>
    <m/>
    <s v="No inmail sent"/>
    <x v="0"/>
    <s v="*"/>
    <m/>
    <n v="0"/>
    <m/>
    <m/>
    <s v="*"/>
    <m/>
    <m/>
    <m/>
    <m/>
    <m/>
    <s v="not relevant"/>
  </r>
  <r>
    <n v="674"/>
    <d v="2019-01-01T00:00:00"/>
    <n v="1"/>
    <x v="1"/>
    <s v="José Cadima"/>
    <m/>
    <s v="pisca pisca"/>
    <x v="15"/>
    <s v="Europe"/>
    <s v="portugal"/>
    <m/>
    <s v="No inmail sent"/>
    <x v="0"/>
    <s v="*"/>
    <m/>
    <n v="0"/>
    <m/>
    <m/>
    <s v="Negative"/>
    <m/>
    <m/>
    <m/>
    <m/>
    <m/>
    <s v="not relevant"/>
  </r>
  <r>
    <n v="675"/>
    <d v="2019-01-01T00:00:00"/>
    <n v="1"/>
    <x v="0"/>
    <s v="Philip Lyons"/>
    <s v="Senior data Scientist"/>
    <s v="core"/>
    <x v="1"/>
    <s v="Europe"/>
    <m/>
    <m/>
    <s v="No inmail sent"/>
    <x v="0"/>
    <d v="2019-10-29T00:00:00"/>
    <d v="2021-05-11T00:00:00"/>
    <n v="5"/>
    <n v="4"/>
    <m/>
    <s v="Negative"/>
    <d v="2021-05-20T00:00:00"/>
    <m/>
    <m/>
    <m/>
    <m/>
    <m/>
  </r>
  <r>
    <n v="676"/>
    <d v="2019-01-01T00:00:00"/>
    <n v="1"/>
    <x v="1"/>
    <s v="René Sachse"/>
    <m/>
    <m/>
    <x v="15"/>
    <m/>
    <m/>
    <m/>
    <s v="No inmail sent"/>
    <x v="1"/>
    <m/>
    <m/>
    <n v="0"/>
    <m/>
    <m/>
    <m/>
    <m/>
    <m/>
    <m/>
    <m/>
    <m/>
    <s v="not relevant"/>
  </r>
  <r>
    <n v="677"/>
    <d v="2019-01-01T00:00:00"/>
    <n v="1"/>
    <x v="1"/>
    <s v="Praveen Jesudhas"/>
    <m/>
    <s v="tiger analytics"/>
    <x v="15"/>
    <s v="Asia"/>
    <s v="India"/>
    <m/>
    <s v="No inmail sent"/>
    <x v="0"/>
    <s v="*"/>
    <m/>
    <n v="0"/>
    <m/>
    <m/>
    <m/>
    <m/>
    <m/>
    <m/>
    <m/>
    <m/>
    <s v="not relevant"/>
  </r>
  <r>
    <n v="678"/>
    <d v="2019-01-01T00:00:00"/>
    <n v="1"/>
    <x v="1"/>
    <s v="Himanshu Joshi"/>
    <m/>
    <m/>
    <x v="15"/>
    <m/>
    <m/>
    <m/>
    <s v="No inmail sent"/>
    <x v="0"/>
    <s v="*"/>
    <m/>
    <n v="0"/>
    <m/>
    <m/>
    <s v="*"/>
    <m/>
    <m/>
    <m/>
    <m/>
    <m/>
    <s v="not relevant"/>
  </r>
  <r>
    <n v="679"/>
    <d v="2019-01-01T00:00:00"/>
    <n v="1"/>
    <x v="1"/>
    <s v="Rashmi Nalavade"/>
    <m/>
    <m/>
    <x v="15"/>
    <m/>
    <m/>
    <m/>
    <s v="No inmail sent"/>
    <x v="1"/>
    <m/>
    <m/>
    <n v="0"/>
    <m/>
    <m/>
    <m/>
    <m/>
    <m/>
    <m/>
    <m/>
    <m/>
    <s v="not relevant"/>
  </r>
  <r>
    <n v="680"/>
    <d v="2019-01-01T00:00:00"/>
    <n v="1"/>
    <x v="1"/>
    <s v="Niki Avgeraki"/>
    <m/>
    <m/>
    <x v="15"/>
    <m/>
    <m/>
    <m/>
    <s v="No inmail sent"/>
    <x v="0"/>
    <s v="*"/>
    <m/>
    <n v="0"/>
    <m/>
    <m/>
    <s v="*"/>
    <m/>
    <m/>
    <m/>
    <m/>
    <m/>
    <s v="not relevant"/>
  </r>
  <r>
    <n v="681"/>
    <d v="2019-01-01T00:00:00"/>
    <n v="1"/>
    <x v="1"/>
    <s v="Giacomo Sartori"/>
    <m/>
    <m/>
    <x v="15"/>
    <m/>
    <m/>
    <m/>
    <s v="No inmail sent"/>
    <x v="0"/>
    <s v="*"/>
    <m/>
    <n v="0"/>
    <m/>
    <m/>
    <s v="*"/>
    <m/>
    <m/>
    <m/>
    <m/>
    <m/>
    <s v="not relevant"/>
  </r>
  <r>
    <n v="682"/>
    <d v="2019-01-01T00:00:00"/>
    <n v="1"/>
    <x v="1"/>
    <s v="Jitheesh Vijayan"/>
    <m/>
    <m/>
    <x v="15"/>
    <m/>
    <m/>
    <m/>
    <s v="No inmail sent"/>
    <x v="0"/>
    <s v="*"/>
    <m/>
    <n v="0"/>
    <m/>
    <m/>
    <s v="*"/>
    <m/>
    <m/>
    <m/>
    <m/>
    <m/>
    <s v="not relevant"/>
  </r>
  <r>
    <n v="683"/>
    <d v="2019-01-01T00:00:00"/>
    <n v="1"/>
    <x v="1"/>
    <s v="Abhinav Saxena"/>
    <m/>
    <m/>
    <x v="15"/>
    <m/>
    <m/>
    <m/>
    <s v="No inmail sent"/>
    <x v="1"/>
    <m/>
    <m/>
    <n v="0"/>
    <m/>
    <m/>
    <m/>
    <m/>
    <m/>
    <m/>
    <m/>
    <m/>
    <s v="not relevant"/>
  </r>
  <r>
    <n v="684"/>
    <d v="2019-01-01T00:00:00"/>
    <n v="1"/>
    <x v="1"/>
    <s v="Wesley Shen"/>
    <m/>
    <m/>
    <x v="15"/>
    <s v="Australia"/>
    <s v="New Zealand"/>
    <m/>
    <s v="No inmail sent"/>
    <x v="0"/>
    <s v="*"/>
    <m/>
    <n v="0"/>
    <m/>
    <m/>
    <s v="Negative"/>
    <m/>
    <m/>
    <m/>
    <m/>
    <m/>
    <s v="not relevant"/>
  </r>
  <r>
    <n v="685"/>
    <d v="2019-01-01T00:00:00"/>
    <n v="1"/>
    <x v="1"/>
    <s v="Didier Richaudeau"/>
    <m/>
    <s v="equancy"/>
    <x v="15"/>
    <s v="Europe"/>
    <s v="France"/>
    <m/>
    <s v="No inmail sent"/>
    <x v="0"/>
    <s v="*"/>
    <m/>
    <n v="0"/>
    <m/>
    <m/>
    <s v="Negative"/>
    <m/>
    <m/>
    <m/>
    <m/>
    <m/>
    <s v="not relevant"/>
  </r>
  <r>
    <n v="686"/>
    <d v="2019-01-01T00:00:00"/>
    <n v="1"/>
    <x v="1"/>
    <s v="Veena NH"/>
    <m/>
    <m/>
    <x v="15"/>
    <m/>
    <m/>
    <m/>
    <s v="No inmail sent"/>
    <x v="1"/>
    <m/>
    <m/>
    <n v="0"/>
    <m/>
    <m/>
    <m/>
    <m/>
    <m/>
    <m/>
    <m/>
    <m/>
    <s v="not relevant"/>
  </r>
  <r>
    <n v="687"/>
    <d v="2019-01-01T00:00:00"/>
    <n v="1"/>
    <x v="1"/>
    <s v="Himanshu Babbar"/>
    <m/>
    <m/>
    <x v="15"/>
    <s v="Asia"/>
    <s v="India"/>
    <m/>
    <s v="No inmail sent"/>
    <x v="0"/>
    <s v="*"/>
    <m/>
    <n v="0"/>
    <m/>
    <m/>
    <m/>
    <m/>
    <m/>
    <m/>
    <m/>
    <m/>
    <s v="not relevant"/>
  </r>
  <r>
    <n v="688"/>
    <d v="2019-01-01T00:00:00"/>
    <n v="1"/>
    <x v="1"/>
    <s v="Himanshu Manghnani"/>
    <m/>
    <m/>
    <x v="15"/>
    <s v="Asia"/>
    <s v="India"/>
    <m/>
    <s v="No inmail sent"/>
    <x v="0"/>
    <s v="*"/>
    <m/>
    <n v="0"/>
    <m/>
    <m/>
    <m/>
    <m/>
    <m/>
    <m/>
    <m/>
    <m/>
    <s v="not relevant"/>
  </r>
  <r>
    <n v="689"/>
    <d v="2019-01-01T00:00:00"/>
    <n v="1"/>
    <x v="1"/>
    <s v="Danielle Zhao"/>
    <m/>
    <m/>
    <x v="15"/>
    <m/>
    <m/>
    <m/>
    <s v="No inmail sent"/>
    <x v="1"/>
    <m/>
    <m/>
    <n v="0"/>
    <m/>
    <m/>
    <m/>
    <m/>
    <m/>
    <m/>
    <m/>
    <m/>
    <s v="not relevant"/>
  </r>
  <r>
    <n v="690"/>
    <d v="2019-01-01T00:00:00"/>
    <n v="1"/>
    <x v="1"/>
    <s v="Anitha Raman"/>
    <m/>
    <m/>
    <x v="15"/>
    <m/>
    <m/>
    <m/>
    <s v="No inmail sent"/>
    <x v="0"/>
    <s v="*"/>
    <m/>
    <n v="0"/>
    <m/>
    <m/>
    <s v="*"/>
    <m/>
    <m/>
    <m/>
    <m/>
    <m/>
    <s v="not relevant"/>
  </r>
  <r>
    <n v="691"/>
    <d v="2019-01-01T00:00:00"/>
    <n v="1"/>
    <x v="1"/>
    <s v="Arun Prakash Asokan"/>
    <m/>
    <m/>
    <x v="15"/>
    <m/>
    <m/>
    <m/>
    <s v="No inmail sent"/>
    <x v="1"/>
    <m/>
    <m/>
    <n v="0"/>
    <m/>
    <m/>
    <m/>
    <m/>
    <m/>
    <m/>
    <m/>
    <m/>
    <s v="not relevant"/>
  </r>
  <r>
    <n v="692"/>
    <d v="2019-01-01T00:00:00"/>
    <n v="1"/>
    <x v="1"/>
    <s v="Abhishek Maheshwari"/>
    <s v="Associate Director, Analytics &amp; Forecasting"/>
    <s v="Novartis"/>
    <x v="6"/>
    <s v="America"/>
    <s v="America"/>
    <s v="Ramla's"/>
    <s v="No inmail sent"/>
    <x v="0"/>
    <d v="2019-11-01T00:00:00"/>
    <d v="2022-01-20T00:00:00"/>
    <n v="1"/>
    <n v="5"/>
    <n v="55"/>
    <m/>
    <m/>
    <m/>
    <m/>
    <m/>
    <m/>
    <m/>
  </r>
  <r>
    <n v="693"/>
    <d v="2019-01-01T00:00:00"/>
    <n v="1"/>
    <x v="1"/>
    <s v="Melissa Moubarak-Kamel"/>
    <m/>
    <s v="UM Mena"/>
    <x v="15"/>
    <s v="Asia"/>
    <s v="UAE"/>
    <m/>
    <s v="No inmail sent"/>
    <x v="0"/>
    <s v="*"/>
    <m/>
    <n v="0"/>
    <m/>
    <m/>
    <s v="*"/>
    <m/>
    <m/>
    <m/>
    <m/>
    <m/>
    <s v="not relevant"/>
  </r>
  <r>
    <n v="694"/>
    <d v="2019-01-01T00:00:00"/>
    <n v="1"/>
    <x v="1"/>
    <s v="Phaneendra Akula"/>
    <m/>
    <m/>
    <x v="15"/>
    <m/>
    <m/>
    <m/>
    <s v="No inmail sent"/>
    <x v="1"/>
    <m/>
    <m/>
    <n v="0"/>
    <m/>
    <m/>
    <m/>
    <m/>
    <m/>
    <m/>
    <m/>
    <m/>
    <s v="not relevant"/>
  </r>
  <r>
    <n v="695"/>
    <d v="2019-01-01T00:00:00"/>
    <n v="1"/>
    <x v="1"/>
    <s v="Jonathan Tee"/>
    <m/>
    <m/>
    <x v="15"/>
    <m/>
    <m/>
    <m/>
    <s v="No inmail sent"/>
    <x v="1"/>
    <m/>
    <m/>
    <n v="0"/>
    <m/>
    <m/>
    <m/>
    <m/>
    <m/>
    <m/>
    <m/>
    <m/>
    <s v="not relevant"/>
  </r>
  <r>
    <n v="696"/>
    <d v="2019-01-01T00:00:00"/>
    <n v="1"/>
    <x v="1"/>
    <s v="Irene Cuezva Robleño"/>
    <m/>
    <s v="GFK"/>
    <x v="15"/>
    <s v="Europe"/>
    <s v="spain"/>
    <m/>
    <s v="No inmail sent"/>
    <x v="0"/>
    <s v="*"/>
    <m/>
    <n v="0"/>
    <m/>
    <m/>
    <s v="*"/>
    <m/>
    <m/>
    <m/>
    <m/>
    <m/>
    <s v="not relevant"/>
  </r>
  <r>
    <n v="697"/>
    <d v="2019-01-01T00:00:00"/>
    <n v="1"/>
    <x v="0"/>
    <s v="Damien Perrot"/>
    <m/>
    <s v="L'oreal"/>
    <x v="15"/>
    <s v="Europe"/>
    <s v="France"/>
    <m/>
    <s v="No inmail sent"/>
    <x v="0"/>
    <d v="2019-10-29T00:00:00"/>
    <d v="2020-10-22T00:00:00"/>
    <n v="10"/>
    <n v="3"/>
    <n v="510"/>
    <m/>
    <m/>
    <m/>
    <m/>
    <m/>
    <m/>
    <m/>
  </r>
  <r>
    <n v="698"/>
    <d v="2019-01-01T00:00:00"/>
    <n v="1"/>
    <x v="5"/>
    <s v="Manfred Strobl"/>
    <m/>
    <m/>
    <x v="15"/>
    <m/>
    <m/>
    <m/>
    <s v="No inmail sent"/>
    <x v="1"/>
    <m/>
    <m/>
    <n v="0"/>
    <m/>
    <m/>
    <m/>
    <m/>
    <m/>
    <m/>
    <m/>
    <m/>
    <s v="not relevant"/>
  </r>
  <r>
    <n v="699"/>
    <d v="2019-01-01T00:00:00"/>
    <n v="1"/>
    <x v="2"/>
    <s v="Samuel Rueff"/>
    <s v="Global Media Leader"/>
    <s v="Bayer"/>
    <x v="0"/>
    <s v="Europe"/>
    <m/>
    <m/>
    <s v="No inmail sent"/>
    <x v="0"/>
    <d v="2019-10-29T00:00:00"/>
    <d v="2021-07-22T00:00:00"/>
    <n v="7"/>
    <n v="3"/>
    <n v="237"/>
    <s v="Neutral"/>
    <d v="2019-10-31T00:00:00"/>
    <s v="samuel.rueff@gsk.com"/>
    <s v="hunter.io"/>
    <s v="Delivered"/>
    <d v="2020-09-30T00:00:00"/>
    <s v="follow up message sent "/>
  </r>
  <r>
    <n v="700"/>
    <d v="2019-01-01T00:00:00"/>
    <n v="1"/>
    <x v="5"/>
    <s v="Paul Revely"/>
    <m/>
    <m/>
    <x v="15"/>
    <m/>
    <m/>
    <m/>
    <s v="No inmail sent"/>
    <x v="1"/>
    <m/>
    <m/>
    <n v="0"/>
    <m/>
    <m/>
    <m/>
    <m/>
    <m/>
    <m/>
    <m/>
    <m/>
    <s v="not relevant"/>
  </r>
  <r>
    <n v="701"/>
    <d v="2019-01-01T00:00:00"/>
    <n v="1"/>
    <x v="5"/>
    <s v="Allan Zenklusen"/>
    <m/>
    <m/>
    <x v="15"/>
    <m/>
    <m/>
    <m/>
    <s v="No inmail sent"/>
    <x v="1"/>
    <m/>
    <m/>
    <n v="0"/>
    <m/>
    <m/>
    <m/>
    <m/>
    <m/>
    <m/>
    <m/>
    <m/>
    <s v="not relevant"/>
  </r>
  <r>
    <n v="702"/>
    <d v="2019-01-01T00:00:00"/>
    <n v="1"/>
    <x v="1"/>
    <s v="Moiz Shujaee"/>
    <s v="Manager - Data Management &amp; Analytics_x000a_"/>
    <s v="J&amp;J"/>
    <x v="15"/>
    <m/>
    <m/>
    <s v="Ramla's"/>
    <s v="No inmail sent"/>
    <x v="0"/>
    <d v="2019-10-29T00:00:00"/>
    <d v="2021-11-30T00:00:00"/>
    <n v="11"/>
    <m/>
    <m/>
    <s v="Negative"/>
    <d v="2019-10-29T00:00:00"/>
    <m/>
    <m/>
    <m/>
    <m/>
    <s v="not relevant"/>
  </r>
  <r>
    <n v="703"/>
    <d v="2021-11-01T00:00:00"/>
    <n v="11"/>
    <x v="2"/>
    <s v="Anshika Jain"/>
    <s v="Director, Global Strategy &amp; Insights"/>
    <s v="WaterWipes "/>
    <x v="3"/>
    <m/>
    <m/>
    <s v="Ramla's"/>
    <s v="No inmail sent"/>
    <x v="1"/>
    <m/>
    <m/>
    <n v="0"/>
    <m/>
    <m/>
    <m/>
    <m/>
    <m/>
    <m/>
    <m/>
    <m/>
    <m/>
  </r>
  <r>
    <n v="704"/>
    <d v="2019-01-01T00:00:00"/>
    <n v="1"/>
    <x v="5"/>
    <s v="Tarang Agrawal"/>
    <m/>
    <m/>
    <x v="15"/>
    <s v="Asia"/>
    <s v="India"/>
    <m/>
    <s v="No inmail sent"/>
    <x v="0"/>
    <s v="*"/>
    <m/>
    <n v="0"/>
    <m/>
    <m/>
    <s v="Negative"/>
    <m/>
    <m/>
    <m/>
    <m/>
    <m/>
    <s v="not relevant"/>
  </r>
  <r>
    <n v="705"/>
    <d v="2019-01-01T00:00:00"/>
    <n v="1"/>
    <x v="0"/>
    <s v="Shubham Chourasia"/>
    <s v="Senior Business Analyst"/>
    <s v="NestAway Technologies Pvt Ltd"/>
    <x v="15"/>
    <s v="Asia"/>
    <s v="India"/>
    <s v="Ramla's"/>
    <s v="No inmail sent"/>
    <x v="0"/>
    <d v="2019-10-29T00:00:00"/>
    <d v="2019-11-25T00:00:00"/>
    <n v="11"/>
    <n v="1"/>
    <m/>
    <s v="None"/>
    <m/>
    <m/>
    <m/>
    <m/>
    <m/>
    <s v="not relevant"/>
  </r>
  <r>
    <n v="706"/>
    <d v="2019-01-01T00:00:00"/>
    <n v="1"/>
    <x v="3"/>
    <s v="Wasif Bashir"/>
    <s v="BAE (Business Analytics Engine) Analyst"/>
    <s v="UM worldwide"/>
    <x v="1"/>
    <s v="Europe"/>
    <m/>
    <m/>
    <s v="No inmail sent"/>
    <x v="0"/>
    <d v="2019-11-01T00:00:00"/>
    <d v="2021-07-19T00:00:00"/>
    <n v="7"/>
    <m/>
    <n v="240"/>
    <s v="None"/>
    <m/>
    <m/>
    <m/>
    <m/>
    <m/>
    <s v="Relevant + followed up"/>
  </r>
  <r>
    <n v="707"/>
    <d v="2019-01-01T00:00:00"/>
    <n v="1"/>
    <x v="0"/>
    <s v="Gus Walker"/>
    <s v="Insights Consultant"/>
    <s v="IRI"/>
    <x v="2"/>
    <s v="Australia"/>
    <s v="Australia"/>
    <s v="Ramla's"/>
    <s v="No inmail sent"/>
    <x v="0"/>
    <d v="2019-10-29T00:00:00"/>
    <m/>
    <n v="0"/>
    <m/>
    <m/>
    <s v="Negative"/>
    <d v="3019-10-01T00:00:00"/>
    <m/>
    <m/>
    <m/>
    <m/>
    <s v="not relevant"/>
  </r>
  <r>
    <n v="708"/>
    <d v="2019-01-01T00:00:00"/>
    <n v="1"/>
    <x v="2"/>
    <s v="Ruchi"/>
    <s v="Senior Product Analyst - Customer Acquisition"/>
    <s v="airtel X Labs"/>
    <x v="18"/>
    <s v="Asia"/>
    <s v="Asia"/>
    <m/>
    <s v="No inmail sent"/>
    <x v="0"/>
    <d v="2019-10-29T00:00:00"/>
    <d v="2021-07-22T00:00:00"/>
    <n v="7"/>
    <m/>
    <m/>
    <s v="Negative"/>
    <m/>
    <m/>
    <m/>
    <m/>
    <m/>
    <s v="Follow up message sent"/>
  </r>
  <r>
    <n v="709"/>
    <d v="2019-01-01T00:00:00"/>
    <n v="1"/>
    <x v="1"/>
    <s v="Adheesh Nayak"/>
    <m/>
    <m/>
    <x v="15"/>
    <m/>
    <m/>
    <m/>
    <s v="No inmail sent"/>
    <x v="0"/>
    <d v="2019-10-29T00:00:00"/>
    <m/>
    <n v="0"/>
    <m/>
    <m/>
    <s v="Negative"/>
    <m/>
    <m/>
    <m/>
    <m/>
    <m/>
    <s v="competitor"/>
  </r>
  <r>
    <n v="710"/>
    <d v="2019-01-01T00:00:00"/>
    <n v="1"/>
    <x v="0"/>
    <s v="Raj Dixit"/>
    <s v="Senior Data Scientist"/>
    <s v="Huawei Technologies"/>
    <x v="7"/>
    <s v="Asia"/>
    <s v="India"/>
    <s v="Ramla's"/>
    <s v="No inmail sent"/>
    <x v="0"/>
    <d v="2019-11-01T00:00:00"/>
    <d v="2019-11-25T00:00:00"/>
    <n v="11"/>
    <n v="1"/>
    <m/>
    <s v="Negative"/>
    <d v="2019-11-27T00:00:00"/>
    <m/>
    <m/>
    <m/>
    <m/>
    <s v="Not relevant"/>
  </r>
  <r>
    <n v="711"/>
    <d v="2019-01-01T00:00:00"/>
    <n v="1"/>
    <x v="5"/>
    <s v="Xiaoying Zhu"/>
    <m/>
    <m/>
    <x v="15"/>
    <m/>
    <m/>
    <m/>
    <s v="No inmail sent"/>
    <x v="1"/>
    <m/>
    <m/>
    <n v="0"/>
    <m/>
    <m/>
    <m/>
    <m/>
    <m/>
    <m/>
    <m/>
    <m/>
    <s v="Not Relevant"/>
  </r>
  <r>
    <n v="712"/>
    <d v="2019-01-01T00:00:00"/>
    <n v="1"/>
    <x v="0"/>
    <s v="Soumyakant Mallick"/>
    <s v="Director - Data Analytics"/>
    <s v="Sutherland"/>
    <x v="15"/>
    <s v="Asia"/>
    <s v="India"/>
    <s v="Ramla's"/>
    <s v="No inmail sent"/>
    <x v="0"/>
    <d v="2019-10-29T00:00:00"/>
    <m/>
    <n v="0"/>
    <m/>
    <m/>
    <s v="None"/>
    <m/>
    <m/>
    <m/>
    <m/>
    <m/>
    <s v="Not relevant"/>
  </r>
  <r>
    <n v="713"/>
    <d v="2019-01-01T00:00:00"/>
    <n v="1"/>
    <x v="5"/>
    <s v="Vishak Pillai"/>
    <m/>
    <m/>
    <x v="15"/>
    <m/>
    <m/>
    <m/>
    <s v="No inmail sent"/>
    <x v="1"/>
    <m/>
    <m/>
    <n v="0"/>
    <m/>
    <m/>
    <m/>
    <m/>
    <m/>
    <m/>
    <m/>
    <m/>
    <s v="Not Relevant"/>
  </r>
  <r>
    <n v="714"/>
    <d v="2019-01-01T00:00:00"/>
    <n v="1"/>
    <x v="5"/>
    <s v="Wesley N."/>
    <m/>
    <m/>
    <x v="15"/>
    <m/>
    <m/>
    <m/>
    <s v="No inmail sent"/>
    <x v="1"/>
    <m/>
    <m/>
    <n v="0"/>
    <m/>
    <m/>
    <m/>
    <m/>
    <m/>
    <m/>
    <m/>
    <m/>
    <s v="Not Relevant"/>
  </r>
  <r>
    <n v="715"/>
    <d v="2019-01-01T00:00:00"/>
    <n v="1"/>
    <x v="0"/>
    <s v="Saroop Sasidharan"/>
    <s v="Senior Business Analyst"/>
    <s v="Flipkart"/>
    <x v="15"/>
    <s v="Asia"/>
    <s v="India"/>
    <s v="Ramla's"/>
    <s v="No inmail sent"/>
    <x v="0"/>
    <d v="2019-10-29T00:00:00"/>
    <m/>
    <n v="11"/>
    <m/>
    <m/>
    <s v="Negative"/>
    <d v="2019-11-05T00:00:00"/>
    <m/>
    <m/>
    <m/>
    <m/>
    <s v="Not relevant"/>
  </r>
  <r>
    <n v="716"/>
    <d v="2019-01-01T00:00:00"/>
    <n v="1"/>
    <x v="5"/>
    <s v="Abhishek H R"/>
    <m/>
    <m/>
    <x v="15"/>
    <m/>
    <m/>
    <m/>
    <s v="No inmail sent"/>
    <x v="1"/>
    <m/>
    <m/>
    <n v="0"/>
    <m/>
    <m/>
    <m/>
    <m/>
    <m/>
    <m/>
    <m/>
    <m/>
    <s v="Not Relevant"/>
  </r>
  <r>
    <n v="717"/>
    <d v="2019-01-01T00:00:00"/>
    <n v="1"/>
    <x v="3"/>
    <s v="Parvez Qureshi"/>
    <s v="Analytics Manager"/>
    <s v="JindalX"/>
    <x v="0"/>
    <s v="Asia"/>
    <s v="Asia"/>
    <m/>
    <s v="No inmail sent"/>
    <x v="0"/>
    <d v="2019-10-29T00:00:00"/>
    <d v="2021-03-05T00:00:00"/>
    <n v="3"/>
    <n v="3"/>
    <n v="376"/>
    <s v="Negative"/>
    <d v="2021-03-05T00:00:00"/>
    <m/>
    <m/>
    <m/>
    <m/>
    <s v="Relevant + followed up + management not interested"/>
  </r>
  <r>
    <n v="718"/>
    <d v="2019-01-01T00:00:00"/>
    <n v="1"/>
    <x v="3"/>
    <s v="Ankit Dhingra"/>
    <s v="Lead Data Scientist"/>
    <s v="KPIT"/>
    <x v="8"/>
    <s v="Asia"/>
    <s v="Asia"/>
    <m/>
    <s v="No inmail sent"/>
    <x v="0"/>
    <d v="2021-03-26T00:00:00"/>
    <m/>
    <n v="0"/>
    <m/>
    <m/>
    <s v="Neutral"/>
    <d v="2021-03-26T00:00:00"/>
    <m/>
    <m/>
    <m/>
    <m/>
    <s v="Not interested"/>
  </r>
  <r>
    <n v="719"/>
    <d v="2019-01-01T00:00:00"/>
    <n v="1"/>
    <x v="5"/>
    <s v="Yiqiao(Qiao) Pan"/>
    <m/>
    <m/>
    <x v="15"/>
    <m/>
    <m/>
    <m/>
    <s v="No inmail sent"/>
    <x v="1"/>
    <m/>
    <m/>
    <n v="0"/>
    <m/>
    <m/>
    <m/>
    <m/>
    <m/>
    <m/>
    <m/>
    <m/>
    <s v="Not Relevant"/>
  </r>
  <r>
    <n v="720"/>
    <d v="2019-01-01T00:00:00"/>
    <n v="1"/>
    <x v="5"/>
    <s v="Asrar Khan"/>
    <m/>
    <m/>
    <x v="15"/>
    <m/>
    <m/>
    <m/>
    <s v="No inmail sent"/>
    <x v="1"/>
    <m/>
    <m/>
    <n v="0"/>
    <m/>
    <m/>
    <m/>
    <m/>
    <m/>
    <m/>
    <m/>
    <m/>
    <s v="Not Relevant"/>
  </r>
  <r>
    <n v="721"/>
    <d v="2019-01-01T00:00:00"/>
    <n v="1"/>
    <x v="5"/>
    <s v="Tony Birch"/>
    <m/>
    <m/>
    <x v="15"/>
    <m/>
    <m/>
    <m/>
    <s v="No inmail sent"/>
    <x v="1"/>
    <m/>
    <m/>
    <n v="0"/>
    <m/>
    <m/>
    <m/>
    <m/>
    <m/>
    <m/>
    <m/>
    <m/>
    <s v="Not Relevant"/>
  </r>
  <r>
    <n v="722"/>
    <d v="2019-01-01T00:00:00"/>
    <n v="1"/>
    <x v="2"/>
    <s v="Upal Roy"/>
    <s v="Head Of Analytics"/>
    <s v="xtLytics"/>
    <x v="5"/>
    <s v="Asia"/>
    <s v="Asia"/>
    <m/>
    <s v="No inmail sent"/>
    <x v="0"/>
    <d v="2019-10-29T00:00:00"/>
    <m/>
    <n v="0"/>
    <m/>
    <m/>
    <s v="Neutral"/>
    <d v="2019-10-29T00:00:00"/>
    <s v="upal.roy@xtlytics.ai"/>
    <s v="salesQL"/>
    <m/>
    <d v="2020-10-27T00:00:00"/>
    <s v="competitor"/>
  </r>
  <r>
    <n v="723"/>
    <d v="2019-01-01T00:00:00"/>
    <n v="1"/>
    <x v="3"/>
    <s v="Daniil Khotin"/>
    <s v="Planning Group Head"/>
    <s v="Publicis"/>
    <x v="1"/>
    <s v="Asia"/>
    <s v="Asia"/>
    <m/>
    <s v="No inmail sent"/>
    <x v="1"/>
    <m/>
    <m/>
    <n v="0"/>
    <m/>
    <m/>
    <m/>
    <m/>
    <m/>
    <m/>
    <m/>
    <m/>
    <m/>
  </r>
  <r>
    <n v="724"/>
    <d v="2019-01-01T00:00:00"/>
    <n v="1"/>
    <x v="2"/>
    <s v="Love Shah"/>
    <s v="Decision Analytics Consultant"/>
    <s v="ZS"/>
    <x v="2"/>
    <s v="America"/>
    <s v="United States"/>
    <m/>
    <s v="No inmail sent"/>
    <x v="0"/>
    <d v="2019-10-29T00:00:00"/>
    <m/>
    <n v="0"/>
    <m/>
    <m/>
    <s v="Positive_FS"/>
    <m/>
    <m/>
    <m/>
    <m/>
    <m/>
    <s v="Already in contact with Ahlem"/>
  </r>
  <r>
    <n v="725"/>
    <d v="2019-01-01T00:00:00"/>
    <n v="1"/>
    <x v="0"/>
    <s v="Daniel Nassiri"/>
    <m/>
    <s v="Premier Group Recruitement"/>
    <x v="15"/>
    <s v="Europe"/>
    <s v="United Kingdom"/>
    <s v="Ramla's"/>
    <s v="No inmail sent"/>
    <x v="0"/>
    <d v="2019-10-29T00:00:00"/>
    <s v="Irrelevant"/>
    <e v="#VALUE!"/>
    <n v="3"/>
    <m/>
    <s v="None"/>
    <m/>
    <m/>
    <m/>
    <m/>
    <m/>
    <s v="Not relevant"/>
  </r>
  <r>
    <n v="726"/>
    <d v="2019-01-01T00:00:00"/>
    <n v="1"/>
    <x v="5"/>
    <s v="Dilip Kaushal"/>
    <m/>
    <m/>
    <x v="15"/>
    <m/>
    <m/>
    <m/>
    <s v="No inmail sent"/>
    <x v="1"/>
    <m/>
    <m/>
    <n v="0"/>
    <m/>
    <m/>
    <m/>
    <m/>
    <m/>
    <m/>
    <m/>
    <m/>
    <s v="Not Relevant"/>
  </r>
  <r>
    <n v="727"/>
    <d v="2019-01-01T00:00:00"/>
    <n v="1"/>
    <x v="5"/>
    <s v="Mohit Mehrotra"/>
    <m/>
    <s v="Wallmart"/>
    <x v="15"/>
    <s v="Asia"/>
    <s v="China"/>
    <m/>
    <s v="No inmail sent"/>
    <x v="0"/>
    <s v="*"/>
    <m/>
    <n v="0"/>
    <m/>
    <m/>
    <s v="Negative"/>
    <m/>
    <m/>
    <m/>
    <m/>
    <m/>
    <m/>
  </r>
  <r>
    <n v="728"/>
    <d v="2019-01-01T00:00:00"/>
    <n v="1"/>
    <x v="2"/>
    <s v="Sagarika Ayyannamahanthi"/>
    <s v="Chief of Staff &amp; Head - Strategy "/>
    <s v="Lenovo India"/>
    <x v="7"/>
    <s v="Asia"/>
    <s v="Asia"/>
    <m/>
    <s v="No inmail sent"/>
    <x v="0"/>
    <d v="2019-10-29T00:00:00"/>
    <m/>
    <n v="0"/>
    <m/>
    <m/>
    <s v="Positive_FS"/>
    <m/>
    <m/>
    <m/>
    <m/>
    <m/>
    <s v="Already in contact with Ahlem"/>
  </r>
  <r>
    <n v="729"/>
    <d v="2019-01-01T00:00:00"/>
    <n v="1"/>
    <x v="0"/>
    <s v="Mike de Halpert"/>
    <m/>
    <s v="Coople Switzerland"/>
    <x v="15"/>
    <m/>
    <m/>
    <m/>
    <s v="No inmail sent"/>
    <x v="0"/>
    <d v="2019-10-29T00:00:00"/>
    <d v="2020-10-22T00:00:00"/>
    <n v="10"/>
    <n v="3"/>
    <n v="510"/>
    <m/>
    <m/>
    <m/>
    <m/>
    <m/>
    <m/>
    <m/>
  </r>
  <r>
    <n v="730"/>
    <d v="2019-01-01T00:00:00"/>
    <n v="1"/>
    <x v="0"/>
    <s v="Subhakant Das"/>
    <s v="Senior Business Analyst (Supply Chain Management)"/>
    <s v="ValueLabs"/>
    <x v="15"/>
    <s v="Asia"/>
    <s v="India"/>
    <s v="Ramla's"/>
    <s v="No inmail sent"/>
    <x v="0"/>
    <d v="2019-11-01T00:00:00"/>
    <s v="Irrelevant"/>
    <e v="#VALUE!"/>
    <n v="1"/>
    <m/>
    <s v="None"/>
    <m/>
    <m/>
    <m/>
    <m/>
    <m/>
    <s v="Not relevant"/>
  </r>
  <r>
    <n v="731"/>
    <d v="2019-01-01T00:00:00"/>
    <n v="1"/>
    <x v="2"/>
    <s v="Martin Renkema"/>
    <s v="Martin Renkema"/>
    <s v="Stella Fiesten"/>
    <x v="0"/>
    <s v="Europe"/>
    <m/>
    <m/>
    <s v="No inmail sent"/>
    <x v="0"/>
    <d v="2019-10-29T00:00:00"/>
    <m/>
    <n v="0"/>
    <m/>
    <m/>
    <s v="Positive_FS"/>
    <m/>
    <m/>
    <m/>
    <m/>
    <m/>
    <s v="Already in contact with"/>
  </r>
  <r>
    <n v="732"/>
    <d v="2019-01-01T00:00:00"/>
    <n v="1"/>
    <x v="3"/>
    <s v="Roman Kozehuba"/>
    <s v="Sr. Manager at Dell"/>
    <s v="Dell"/>
    <x v="7"/>
    <s v="Asia"/>
    <s v="Asia"/>
    <m/>
    <s v="No inmail sent"/>
    <x v="0"/>
    <d v="2021-03-26T00:00:00"/>
    <m/>
    <n v="0"/>
    <m/>
    <m/>
    <s v="Negative"/>
    <d v="2021-04-12T00:00:00"/>
    <m/>
    <m/>
    <m/>
    <m/>
    <s v="not involved with MM now"/>
  </r>
  <r>
    <n v="733"/>
    <d v="2019-01-01T00:00:00"/>
    <n v="1"/>
    <x v="5"/>
    <s v="Vineet Sharma"/>
    <m/>
    <m/>
    <x v="15"/>
    <m/>
    <m/>
    <m/>
    <s v="No inmail sent"/>
    <x v="1"/>
    <m/>
    <m/>
    <n v="0"/>
    <m/>
    <m/>
    <m/>
    <m/>
    <m/>
    <m/>
    <m/>
    <m/>
    <s v="Not Relevant"/>
  </r>
  <r>
    <n v="734"/>
    <d v="2019-01-01T00:00:00"/>
    <n v="1"/>
    <x v="3"/>
    <s v="Rishav Duttachoudhury"/>
    <s v="Decision Analytics Associate Consultant"/>
    <s v="ZS"/>
    <x v="5"/>
    <s v="Asia"/>
    <s v="Asia"/>
    <m/>
    <s v="No inmail sent"/>
    <x v="0"/>
    <d v="2021-03-26T00:00:00"/>
    <m/>
    <n v="0"/>
    <m/>
    <m/>
    <s v="Negative"/>
    <d v="2021-03-30T00:00:00"/>
    <m/>
    <m/>
    <m/>
    <m/>
    <s v="They have their own tool"/>
  </r>
  <r>
    <n v="735"/>
    <d v="2019-01-01T00:00:00"/>
    <n v="1"/>
    <x v="5"/>
    <s v="Ruibin Li"/>
    <m/>
    <m/>
    <x v="15"/>
    <m/>
    <m/>
    <m/>
    <s v="No inmail sent"/>
    <x v="1"/>
    <m/>
    <m/>
    <n v="0"/>
    <m/>
    <m/>
    <m/>
    <m/>
    <m/>
    <m/>
    <m/>
    <m/>
    <s v="Not Relevant"/>
  </r>
  <r>
    <n v="736"/>
    <d v="2019-01-01T00:00:00"/>
    <n v="1"/>
    <x v="5"/>
    <s v="Dharma Teja Pasumarthi"/>
    <m/>
    <m/>
    <x v="15"/>
    <m/>
    <m/>
    <m/>
    <s v="No inmail sent"/>
    <x v="1"/>
    <m/>
    <m/>
    <n v="0"/>
    <m/>
    <m/>
    <m/>
    <m/>
    <m/>
    <m/>
    <m/>
    <m/>
    <s v="Not Relevant"/>
  </r>
  <r>
    <n v="737"/>
    <d v="2019-01-01T00:00:00"/>
    <n v="1"/>
    <x v="5"/>
    <s v="Aparna Ashok"/>
    <m/>
    <m/>
    <x v="15"/>
    <m/>
    <m/>
    <m/>
    <s v="No inmail sent"/>
    <x v="1"/>
    <m/>
    <m/>
    <n v="0"/>
    <m/>
    <m/>
    <m/>
    <m/>
    <m/>
    <m/>
    <m/>
    <m/>
    <s v="Not Relevant"/>
  </r>
  <r>
    <n v="738"/>
    <d v="2019-01-01T00:00:00"/>
    <n v="1"/>
    <x v="5"/>
    <s v="TANUJ MUNJAL"/>
    <m/>
    <m/>
    <x v="15"/>
    <m/>
    <m/>
    <m/>
    <s v="No inmail sent"/>
    <x v="1"/>
    <m/>
    <m/>
    <n v="0"/>
    <m/>
    <m/>
    <m/>
    <m/>
    <m/>
    <m/>
    <m/>
    <m/>
    <s v="Not Relevant"/>
  </r>
  <r>
    <n v="739"/>
    <d v="2019-01-01T00:00:00"/>
    <n v="1"/>
    <x v="5"/>
    <s v="Prerit khandelwal"/>
    <m/>
    <m/>
    <x v="15"/>
    <m/>
    <m/>
    <m/>
    <s v="No inmail sent"/>
    <x v="1"/>
    <m/>
    <m/>
    <n v="0"/>
    <m/>
    <m/>
    <m/>
    <m/>
    <m/>
    <m/>
    <m/>
    <m/>
    <s v="Not Relevant"/>
  </r>
  <r>
    <n v="740"/>
    <d v="2019-01-01T00:00:00"/>
    <n v="1"/>
    <x v="5"/>
    <s v="Marta Catasús Planell"/>
    <m/>
    <m/>
    <x v="15"/>
    <m/>
    <m/>
    <m/>
    <s v="No inmail sent"/>
    <x v="1"/>
    <m/>
    <m/>
    <n v="0"/>
    <m/>
    <m/>
    <m/>
    <m/>
    <m/>
    <m/>
    <m/>
    <m/>
    <s v="Not Relevant"/>
  </r>
  <r>
    <n v="741"/>
    <d v="2019-01-01T00:00:00"/>
    <n v="1"/>
    <x v="3"/>
    <s v="Christof Zanecchia"/>
    <s v="Marketing Analytics Manager"/>
    <s v="VF"/>
    <x v="0"/>
    <s v="Europe"/>
    <m/>
    <m/>
    <s v="No inmail sent"/>
    <x v="0"/>
    <d v="2019-12-02T00:00:00"/>
    <d v="2021-07-12T00:00:00"/>
    <n v="7"/>
    <n v="1"/>
    <n v="247"/>
    <s v="None"/>
    <m/>
    <m/>
    <m/>
    <m/>
    <m/>
    <s v="Relevant + followed up"/>
  </r>
  <r>
    <n v="742"/>
    <d v="2019-01-01T00:00:00"/>
    <n v="1"/>
    <x v="3"/>
    <s v="Colin Smith"/>
    <s v="Senior Director - Consulting Services"/>
    <s v="Neustar"/>
    <x v="7"/>
    <s v="Europe"/>
    <m/>
    <s v="Ramla's"/>
    <s v="No inmail sent"/>
    <x v="0"/>
    <d v="2019-11-05T00:00:00"/>
    <d v="2021-03-04T00:00:00"/>
    <n v="3"/>
    <n v="3"/>
    <n v="377"/>
    <s v="Positive"/>
    <d v="2019-11-05T00:00:00"/>
    <m/>
    <m/>
    <m/>
    <m/>
    <s v="Relevant"/>
  </r>
  <r>
    <n v="743"/>
    <d v="2019-01-01T00:00:00"/>
    <n v="1"/>
    <x v="5"/>
    <s v="Robin Trust"/>
    <m/>
    <m/>
    <x v="15"/>
    <m/>
    <m/>
    <m/>
    <s v="No inmail sent"/>
    <x v="1"/>
    <m/>
    <m/>
    <n v="0"/>
    <m/>
    <m/>
    <m/>
    <m/>
    <m/>
    <m/>
    <m/>
    <m/>
    <s v="Not Relevant"/>
  </r>
  <r>
    <n v="744"/>
    <d v="2019-01-01T00:00:00"/>
    <n v="1"/>
    <x v="5"/>
    <s v="Christian Taylor"/>
    <m/>
    <m/>
    <x v="15"/>
    <m/>
    <m/>
    <m/>
    <s v="No inmail sent"/>
    <x v="1"/>
    <m/>
    <m/>
    <n v="0"/>
    <m/>
    <m/>
    <m/>
    <m/>
    <m/>
    <m/>
    <m/>
    <m/>
    <s v="Not Relevant"/>
  </r>
  <r>
    <n v="745"/>
    <d v="2019-01-01T00:00:00"/>
    <n v="1"/>
    <x v="5"/>
    <s v="Philippa Morgan"/>
    <m/>
    <m/>
    <x v="15"/>
    <m/>
    <m/>
    <m/>
    <s v="No inmail sent"/>
    <x v="1"/>
    <m/>
    <m/>
    <n v="0"/>
    <m/>
    <m/>
    <m/>
    <m/>
    <m/>
    <m/>
    <m/>
    <m/>
    <s v="Not Relevant"/>
  </r>
  <r>
    <n v="746"/>
    <d v="2019-01-01T00:00:00"/>
    <n v="1"/>
    <x v="5"/>
    <s v="Jialong Lu"/>
    <m/>
    <m/>
    <x v="15"/>
    <m/>
    <m/>
    <m/>
    <s v="No inmail sent"/>
    <x v="0"/>
    <d v="2019-11-30T00:00:00"/>
    <m/>
    <n v="0"/>
    <m/>
    <m/>
    <s v="Negative"/>
    <m/>
    <m/>
    <m/>
    <m/>
    <m/>
    <m/>
  </r>
  <r>
    <n v="747"/>
    <d v="2019-01-01T00:00:00"/>
    <n v="1"/>
    <x v="0"/>
    <s v="Jack Nagle"/>
    <s v="European Lead Insight Manager"/>
    <s v="Nomad Foods"/>
    <x v="3"/>
    <s v="Europe"/>
    <s v="United Kingdom"/>
    <s v="Ramla's"/>
    <s v="No inmail sent"/>
    <x v="0"/>
    <d v="2019-11-05T00:00:00"/>
    <d v="2021-08-16T00:00:00"/>
    <m/>
    <n v="2"/>
    <n v="212"/>
    <s v="None"/>
    <m/>
    <m/>
    <m/>
    <m/>
    <m/>
    <s v="Not relevant"/>
  </r>
  <r>
    <n v="748"/>
    <d v="2019-01-01T00:00:00"/>
    <n v="1"/>
    <x v="1"/>
    <s v="Heather Walker"/>
    <m/>
    <s v="Specsavers"/>
    <x v="15"/>
    <m/>
    <m/>
    <m/>
    <s v="No inmail sent"/>
    <x v="0"/>
    <d v="2019-11-05T00:00:00"/>
    <d v="2020-02-20T00:00:00"/>
    <n v="2"/>
    <n v="1"/>
    <n v="755"/>
    <s v="Negative"/>
    <d v="2020-02-20T00:00:00"/>
    <m/>
    <m/>
    <m/>
    <m/>
    <s v="Not relevant"/>
  </r>
  <r>
    <n v="749"/>
    <d v="2019-01-01T00:00:00"/>
    <n v="1"/>
    <x v="5"/>
    <s v="Polly Buckland"/>
    <m/>
    <m/>
    <x v="15"/>
    <m/>
    <m/>
    <m/>
    <s v="No inmail sent"/>
    <x v="1"/>
    <m/>
    <m/>
    <n v="0"/>
    <m/>
    <m/>
    <m/>
    <m/>
    <m/>
    <m/>
    <m/>
    <m/>
    <s v="Not Relevant"/>
  </r>
  <r>
    <n v="750"/>
    <d v="2019-01-01T00:00:00"/>
    <n v="1"/>
    <x v="0"/>
    <s v="Misti Paul"/>
    <s v="Analytics Director - Global Head"/>
    <s v="Research Partnership"/>
    <x v="2"/>
    <s v="Europe"/>
    <s v="United Kingdom"/>
    <s v="Ramla's"/>
    <s v="No inmail sent"/>
    <x v="0"/>
    <d v="2019-11-05T00:00:00"/>
    <d v="2021-08-16T00:00:00"/>
    <n v="8"/>
    <n v="2"/>
    <n v="212"/>
    <s v="None"/>
    <m/>
    <m/>
    <m/>
    <m/>
    <m/>
    <s v="Not relevant"/>
  </r>
  <r>
    <n v="751"/>
    <d v="2019-01-01T00:00:00"/>
    <n v="1"/>
    <x v="5"/>
    <s v="Abigail Lyons"/>
    <m/>
    <m/>
    <x v="15"/>
    <m/>
    <m/>
    <m/>
    <s v="No inmail sent"/>
    <x v="1"/>
    <m/>
    <m/>
    <n v="0"/>
    <m/>
    <m/>
    <m/>
    <m/>
    <m/>
    <m/>
    <m/>
    <m/>
    <s v="Not Relevant"/>
  </r>
  <r>
    <n v="752"/>
    <d v="2019-01-01T00:00:00"/>
    <n v="1"/>
    <x v="2"/>
    <s v="John Brodie"/>
    <s v="Governance Board Member "/>
    <s v=" The Data Lab - Innovation Centre"/>
    <x v="5"/>
    <s v="Europe"/>
    <m/>
    <m/>
    <s v="No inmail sent"/>
    <x v="0"/>
    <d v="2019-11-05T00:00:00"/>
    <d v="2021-07-22T00:00:00"/>
    <n v="7"/>
    <m/>
    <n v="237"/>
    <m/>
    <m/>
    <m/>
    <m/>
    <m/>
    <m/>
    <s v="Follow up message sent "/>
  </r>
  <r>
    <n v="753"/>
    <d v="2019-01-01T00:00:00"/>
    <n v="1"/>
    <x v="5"/>
    <s v="Lana BILA"/>
    <m/>
    <m/>
    <x v="15"/>
    <m/>
    <m/>
    <m/>
    <s v="No inmail sent"/>
    <x v="1"/>
    <m/>
    <m/>
    <n v="0"/>
    <m/>
    <m/>
    <m/>
    <m/>
    <m/>
    <m/>
    <m/>
    <m/>
    <s v="Not Relevant"/>
  </r>
  <r>
    <n v="754"/>
    <d v="2019-01-01T00:00:00"/>
    <n v="1"/>
    <x v="5"/>
    <s v="Sachin Kohli"/>
    <m/>
    <m/>
    <x v="15"/>
    <m/>
    <m/>
    <m/>
    <s v="No inmail sent"/>
    <x v="1"/>
    <m/>
    <m/>
    <n v="0"/>
    <m/>
    <m/>
    <m/>
    <m/>
    <m/>
    <m/>
    <m/>
    <m/>
    <s v="Not Relevant"/>
  </r>
  <r>
    <n v="755"/>
    <d v="2019-01-01T00:00:00"/>
    <n v="1"/>
    <x v="5"/>
    <s v="Claire-Marie Faucheux"/>
    <m/>
    <m/>
    <x v="15"/>
    <m/>
    <m/>
    <m/>
    <s v="No inmail sent"/>
    <x v="1"/>
    <m/>
    <m/>
    <n v="0"/>
    <m/>
    <m/>
    <m/>
    <m/>
    <m/>
    <m/>
    <m/>
    <m/>
    <s v="Not Relevant"/>
  </r>
  <r>
    <n v="756"/>
    <d v="2019-01-01T00:00:00"/>
    <n v="1"/>
    <x v="5"/>
    <s v="Kusum Yadav"/>
    <m/>
    <m/>
    <x v="15"/>
    <m/>
    <m/>
    <m/>
    <s v="No inmail sent"/>
    <x v="1"/>
    <m/>
    <m/>
    <n v="0"/>
    <m/>
    <m/>
    <m/>
    <m/>
    <m/>
    <m/>
    <m/>
    <m/>
    <s v="Not Relevant"/>
  </r>
  <r>
    <n v="757"/>
    <d v="2019-01-01T00:00:00"/>
    <n v="1"/>
    <x v="0"/>
    <s v="Bernardino (Dino) Pelaez"/>
    <m/>
    <s v="nbn™ Australia"/>
    <x v="15"/>
    <m/>
    <m/>
    <m/>
    <s v="No inmail sent"/>
    <x v="0"/>
    <d v="2019-11-05T00:00:00"/>
    <d v="2020-10-22T00:00:00"/>
    <n v="10"/>
    <n v="3"/>
    <n v="510"/>
    <m/>
    <m/>
    <m/>
    <m/>
    <m/>
    <m/>
    <m/>
  </r>
  <r>
    <n v="758"/>
    <d v="2019-01-01T00:00:00"/>
    <n v="1"/>
    <x v="5"/>
    <s v="Jan Gerritsjans"/>
    <m/>
    <m/>
    <x v="15"/>
    <m/>
    <m/>
    <m/>
    <s v="No inmail sent"/>
    <x v="0"/>
    <s v="*"/>
    <m/>
    <n v="0"/>
    <m/>
    <m/>
    <s v="Negative"/>
    <m/>
    <m/>
    <m/>
    <m/>
    <m/>
    <m/>
  </r>
  <r>
    <n v="759"/>
    <d v="2019-01-01T00:00:00"/>
    <n v="1"/>
    <x v="5"/>
    <s v="Hardik Vekaria"/>
    <m/>
    <m/>
    <x v="15"/>
    <m/>
    <m/>
    <m/>
    <s v="No inmail sent"/>
    <x v="1"/>
    <m/>
    <m/>
    <n v="0"/>
    <m/>
    <m/>
    <m/>
    <m/>
    <m/>
    <m/>
    <m/>
    <m/>
    <s v="Not Relevant"/>
  </r>
  <r>
    <n v="760"/>
    <d v="2019-01-01T00:00:00"/>
    <n v="1"/>
    <x v="5"/>
    <s v="Byron Charalambous"/>
    <m/>
    <m/>
    <x v="15"/>
    <m/>
    <m/>
    <m/>
    <s v="No inmail sent"/>
    <x v="1"/>
    <m/>
    <m/>
    <n v="0"/>
    <m/>
    <m/>
    <m/>
    <m/>
    <m/>
    <m/>
    <m/>
    <m/>
    <s v="Not Relevant"/>
  </r>
  <r>
    <n v="761"/>
    <d v="2019-01-01T00:00:00"/>
    <n v="1"/>
    <x v="5"/>
    <s v="Debasrita Mukherjee"/>
    <m/>
    <m/>
    <x v="15"/>
    <m/>
    <m/>
    <m/>
    <s v="No inmail sent"/>
    <x v="1"/>
    <m/>
    <m/>
    <n v="0"/>
    <m/>
    <m/>
    <m/>
    <m/>
    <m/>
    <m/>
    <m/>
    <m/>
    <s v="Not Relevant"/>
  </r>
  <r>
    <n v="762"/>
    <d v="2019-01-01T00:00:00"/>
    <n v="1"/>
    <x v="0"/>
    <s v="Aman Jain"/>
    <s v="Senior applied data scientist"/>
    <s v="dunnhumby"/>
    <x v="1"/>
    <s v="Asia"/>
    <s v="India"/>
    <s v="Ramla's"/>
    <s v="No inmail sent"/>
    <x v="0"/>
    <d v="2019-11-05T00:00:00"/>
    <d v="2021-08-16T00:00:00"/>
    <m/>
    <n v="1"/>
    <n v="212"/>
    <s v="None"/>
    <m/>
    <m/>
    <m/>
    <m/>
    <m/>
    <s v="Not relevant"/>
  </r>
  <r>
    <n v="763"/>
    <d v="2019-01-01T00:00:00"/>
    <n v="1"/>
    <x v="0"/>
    <s v="Subhabrata Nag"/>
    <s v="Associate Enagagement Manager"/>
    <s v="Quantiphi"/>
    <x v="7"/>
    <s v="Asia"/>
    <s v="India"/>
    <s v="Ramla's"/>
    <s v="No inmail sent"/>
    <x v="0"/>
    <d v="2019-11-05T00:00:00"/>
    <s v="Irrelevant"/>
    <e v="#VALUE!"/>
    <m/>
    <m/>
    <s v="None"/>
    <m/>
    <m/>
    <m/>
    <m/>
    <m/>
    <s v="Not relevant"/>
  </r>
  <r>
    <n v="764"/>
    <d v="2019-01-01T00:00:00"/>
    <n v="1"/>
    <x v="5"/>
    <s v="Shilpi Jain"/>
    <m/>
    <m/>
    <x v="15"/>
    <m/>
    <m/>
    <m/>
    <s v="No inmail sent"/>
    <x v="1"/>
    <m/>
    <m/>
    <n v="0"/>
    <m/>
    <m/>
    <m/>
    <m/>
    <m/>
    <m/>
    <m/>
    <m/>
    <s v="Not Relevant"/>
  </r>
  <r>
    <n v="765"/>
    <d v="2019-01-01T00:00:00"/>
    <n v="1"/>
    <x v="0"/>
    <s v="Shailesh Maradi"/>
    <s v="Senior Business Analyst"/>
    <s v="Anheuser-Busch InBev"/>
    <x v="3"/>
    <s v="Asia"/>
    <s v="India"/>
    <s v="Ramla's"/>
    <s v="No inmail sent"/>
    <x v="0"/>
    <d v="2019-11-05T00:00:00"/>
    <d v="2021-08-16T00:00:00"/>
    <n v="8"/>
    <n v="1"/>
    <n v="212"/>
    <s v="None"/>
    <m/>
    <m/>
    <m/>
    <m/>
    <m/>
    <s v="Not relevant"/>
  </r>
  <r>
    <n v="766"/>
    <d v="2019-01-01T00:00:00"/>
    <n v="1"/>
    <x v="0"/>
    <s v="Anindya Kundu"/>
    <s v="Assistant Vice President | Decision Sciences | Compliance &amp; Risk Analytics|"/>
    <s v="HSBC"/>
    <x v="10"/>
    <s v="Asia"/>
    <s v="India"/>
    <s v="Ramla's"/>
    <s v="No inmail sent"/>
    <x v="0"/>
    <d v="2019-11-08T00:00:00"/>
    <s v="Irrelevant"/>
    <e v="#VALUE!"/>
    <m/>
    <m/>
    <s v="Negative"/>
    <d v="2019-11-10T00:00:00"/>
    <m/>
    <m/>
    <m/>
    <m/>
    <s v="Not relevant"/>
  </r>
  <r>
    <n v="767"/>
    <d v="2019-01-01T00:00:00"/>
    <n v="1"/>
    <x v="5"/>
    <s v="Rohit Saini"/>
    <m/>
    <m/>
    <x v="15"/>
    <m/>
    <m/>
    <m/>
    <s v="No inmail sent"/>
    <x v="0"/>
    <m/>
    <m/>
    <n v="0"/>
    <m/>
    <m/>
    <s v="Negative"/>
    <m/>
    <m/>
    <m/>
    <m/>
    <m/>
    <m/>
  </r>
  <r>
    <n v="768"/>
    <d v="2019-01-01T00:00:00"/>
    <n v="1"/>
    <x v="0"/>
    <s v="Debasish Das"/>
    <s v="Director - Commercial Operations &amp; Business Excellence"/>
    <s v="BRIDGEi2i Analytics Solutions"/>
    <x v="5"/>
    <s v="Asia"/>
    <s v="India"/>
    <s v="Ramla's"/>
    <s v="No inmail sent"/>
    <x v="0"/>
    <d v="2019-11-05T00:00:00"/>
    <s v="Irrelevant"/>
    <e v="#VALUE!"/>
    <m/>
    <m/>
    <m/>
    <m/>
    <m/>
    <m/>
    <m/>
    <m/>
    <s v="Not relevant"/>
  </r>
  <r>
    <n v="769"/>
    <d v="2019-01-01T00:00:00"/>
    <n v="1"/>
    <x v="0"/>
    <s v="Christopher Cramond"/>
    <s v="Head of Customer Strategy &amp; Insights"/>
    <s v="AustralianSuper"/>
    <x v="10"/>
    <s v="Australia"/>
    <s v="Australia"/>
    <s v="Ramla's"/>
    <s v="No inmail sent"/>
    <x v="0"/>
    <d v="2019-11-05T00:00:00"/>
    <s v="Client of Spark Foundry"/>
    <e v="#VALUE!"/>
    <m/>
    <m/>
    <s v="Irrelevant"/>
    <d v="2019-11-05T00:00:00"/>
    <m/>
    <m/>
    <m/>
    <m/>
    <s v="Irrelevant - &quot;Yes, I oversee the department. Our agency (Spark) uses your software. Thanks for reaching out, regards Chris&quot;"/>
  </r>
  <r>
    <n v="770"/>
    <d v="2019-01-01T00:00:00"/>
    <n v="1"/>
    <x v="0"/>
    <s v="Aditya Mishra"/>
    <s v="Insights Analyst"/>
    <s v="Commonwealth Bank"/>
    <x v="10"/>
    <s v="Asia"/>
    <s v="India"/>
    <s v="Ramla's"/>
    <s v="No inmail sent"/>
    <x v="0"/>
    <d v="2019-11-05T00:00:00"/>
    <s v="Irrelevant"/>
    <e v="#VALUE!"/>
    <m/>
    <m/>
    <s v="None"/>
    <m/>
    <m/>
    <m/>
    <m/>
    <m/>
    <s v="Not relevant"/>
  </r>
  <r>
    <n v="771"/>
    <d v="2019-01-01T00:00:00"/>
    <n v="1"/>
    <x v="5"/>
    <s v="Nitish Palaparti"/>
    <m/>
    <m/>
    <x v="15"/>
    <m/>
    <m/>
    <m/>
    <s v="No inmail sent"/>
    <x v="1"/>
    <m/>
    <m/>
    <n v="0"/>
    <m/>
    <m/>
    <m/>
    <m/>
    <m/>
    <m/>
    <m/>
    <m/>
    <s v="Not Relevant"/>
  </r>
  <r>
    <n v="772"/>
    <d v="2019-01-01T00:00:00"/>
    <n v="1"/>
    <x v="3"/>
    <s v="Isha Budhiraja"/>
    <s v="Head APAC Market Intelligence"/>
    <s v="L'oréal"/>
    <x v="3"/>
    <s v="Asia"/>
    <s v="Asia"/>
    <s v="Ramla's"/>
    <s v="No inmail sent"/>
    <x v="0"/>
    <d v="2021-03-29T00:00:00"/>
    <d v="2022-02-10T00:00:00"/>
    <n v="2"/>
    <m/>
    <m/>
    <m/>
    <m/>
    <m/>
    <m/>
    <m/>
    <m/>
    <s v="Relevant + sent invite"/>
  </r>
  <r>
    <n v="773"/>
    <d v="2019-01-01T00:00:00"/>
    <n v="1"/>
    <x v="5"/>
    <s v="Rebecca Maxwell"/>
    <m/>
    <m/>
    <x v="15"/>
    <m/>
    <m/>
    <m/>
    <s v="No inmail sent"/>
    <x v="1"/>
    <m/>
    <m/>
    <n v="0"/>
    <m/>
    <m/>
    <m/>
    <m/>
    <m/>
    <m/>
    <m/>
    <m/>
    <s v="Not Relevant"/>
  </r>
  <r>
    <n v="774"/>
    <d v="2019-01-01T00:00:00"/>
    <n v="1"/>
    <x v="0"/>
    <s v="Aabid Khursheed"/>
    <s v="Data Scientist"/>
    <s v="NatWest Group"/>
    <x v="10"/>
    <s v="Asia"/>
    <s v="India"/>
    <s v="Ramla's"/>
    <s v="No inmail sent"/>
    <x v="0"/>
    <d v="2019-11-08T00:00:00"/>
    <s v="Irrelevant"/>
    <e v="#VALUE!"/>
    <m/>
    <m/>
    <m/>
    <m/>
    <m/>
    <m/>
    <m/>
    <m/>
    <s v="Not relevant"/>
  </r>
  <r>
    <n v="775"/>
    <d v="2019-01-01T00:00:00"/>
    <n v="1"/>
    <x v="2"/>
    <s v="Aditya Shroff"/>
    <s v="Principal Consultant (Analytics Consulting)"/>
    <s v="Infosys"/>
    <x v="1"/>
    <m/>
    <m/>
    <m/>
    <s v="No inmail sent"/>
    <x v="0"/>
    <d v="2019-11-05T00:00:00"/>
    <d v="2020-07-06T00:00:00"/>
    <n v="7"/>
    <n v="2"/>
    <n v="618"/>
    <s v="Positive"/>
    <d v="2019-11-08T00:00:00"/>
    <m/>
    <m/>
    <m/>
    <m/>
    <s v="Connected us to someone else "/>
  </r>
  <r>
    <n v="776"/>
    <d v="2019-01-01T00:00:00"/>
    <n v="1"/>
    <x v="0"/>
    <s v="Sunil Kumar G"/>
    <s v="Head- Data Science and Analytics"/>
    <s v="Lenovo India"/>
    <x v="7"/>
    <s v="Asia"/>
    <s v="India"/>
    <s v="Ramla's"/>
    <s v="No inmail sent"/>
    <x v="0"/>
    <d v="2019-11-05T00:00:00"/>
    <d v="2021-08-16T00:00:00"/>
    <n v="8"/>
    <m/>
    <n v="212"/>
    <s v="None"/>
    <m/>
    <m/>
    <m/>
    <m/>
    <m/>
    <s v="Not relevant"/>
  </r>
  <r>
    <n v="777"/>
    <d v="2019-01-01T00:00:00"/>
    <n v="1"/>
    <x v="0"/>
    <s v="Shubham Jain"/>
    <s v="Senior Engagement Manager"/>
    <s v="EXL"/>
    <x v="7"/>
    <s v="Asia"/>
    <s v="India"/>
    <s v="Ramla's"/>
    <s v="No inmail sent"/>
    <x v="0"/>
    <d v="2019-11-05T00:00:00"/>
    <s v="Irrelevant"/>
    <e v="#VALUE!"/>
    <n v="1"/>
    <m/>
    <s v="None"/>
    <m/>
    <m/>
    <m/>
    <m/>
    <m/>
    <s v="Not relevant"/>
  </r>
  <r>
    <n v="778"/>
    <d v="2019-01-01T00:00:00"/>
    <n v="1"/>
    <x v="5"/>
    <s v="Keval Menon"/>
    <m/>
    <m/>
    <x v="15"/>
    <m/>
    <m/>
    <m/>
    <s v="No inmail sent"/>
    <x v="0"/>
    <d v="2019-11-05T00:00:00"/>
    <m/>
    <n v="0"/>
    <m/>
    <m/>
    <s v="Negative"/>
    <d v="2019-11-06T00:00:00"/>
    <m/>
    <m/>
    <m/>
    <m/>
    <s v="Thanks but I build my own models usually"/>
  </r>
  <r>
    <n v="779"/>
    <d v="2019-01-01T00:00:00"/>
    <n v="1"/>
    <x v="5"/>
    <s v="Ankeeta Pawa"/>
    <m/>
    <m/>
    <x v="15"/>
    <m/>
    <m/>
    <m/>
    <s v="No inmail sent"/>
    <x v="1"/>
    <m/>
    <m/>
    <n v="0"/>
    <m/>
    <m/>
    <m/>
    <m/>
    <m/>
    <m/>
    <m/>
    <m/>
    <s v="Not Relevant"/>
  </r>
  <r>
    <n v="780"/>
    <d v="2019-01-01T00:00:00"/>
    <n v="1"/>
    <x v="5"/>
    <s v="Gaurav Mehra"/>
    <m/>
    <s v="ARVG Business Consulting"/>
    <x v="15"/>
    <m/>
    <m/>
    <m/>
    <s v="No inmail sent"/>
    <x v="0"/>
    <d v="2019-11-05T00:00:00"/>
    <m/>
    <n v="0"/>
    <m/>
    <m/>
    <s v="Positive_FS"/>
    <d v="2019-11-05T00:00:00"/>
    <m/>
    <m/>
    <m/>
    <m/>
    <s v="Not relevant"/>
  </r>
  <r>
    <n v="781"/>
    <d v="2019-01-01T00:00:00"/>
    <n v="1"/>
    <x v="1"/>
    <s v="Julia Brown"/>
    <m/>
    <s v="colgate-palmolive"/>
    <x v="15"/>
    <m/>
    <m/>
    <m/>
    <s v="No inmail sent"/>
    <x v="0"/>
    <s v="*"/>
    <m/>
    <n v="0"/>
    <m/>
    <m/>
    <m/>
    <m/>
    <m/>
    <m/>
    <m/>
    <m/>
    <s v="Not relevant"/>
  </r>
  <r>
    <n v="782"/>
    <d v="2019-01-01T00:00:00"/>
    <n v="1"/>
    <x v="5"/>
    <s v="Jason Weir"/>
    <m/>
    <m/>
    <x v="15"/>
    <m/>
    <m/>
    <m/>
    <s v="No inmail sent"/>
    <x v="1"/>
    <m/>
    <m/>
    <n v="0"/>
    <m/>
    <m/>
    <m/>
    <m/>
    <m/>
    <m/>
    <m/>
    <m/>
    <s v="Not Relevant"/>
  </r>
  <r>
    <n v="783"/>
    <d v="2019-01-01T00:00:00"/>
    <n v="1"/>
    <x v="5"/>
    <s v="Mauricio Vazquez"/>
    <m/>
    <m/>
    <x v="15"/>
    <m/>
    <m/>
    <m/>
    <s v="No inmail sent"/>
    <x v="1"/>
    <m/>
    <m/>
    <n v="0"/>
    <m/>
    <m/>
    <m/>
    <m/>
    <m/>
    <m/>
    <m/>
    <m/>
    <s v="Not Relevant"/>
  </r>
  <r>
    <n v="784"/>
    <d v="2019-01-01T00:00:00"/>
    <n v="1"/>
    <x v="5"/>
    <s v="Sunil Desai"/>
    <m/>
    <m/>
    <x v="15"/>
    <m/>
    <m/>
    <m/>
    <s v="No inmail sent"/>
    <x v="1"/>
    <m/>
    <m/>
    <n v="0"/>
    <m/>
    <m/>
    <m/>
    <m/>
    <m/>
    <m/>
    <m/>
    <m/>
    <s v="Not Relevant"/>
  </r>
  <r>
    <n v="785"/>
    <d v="2019-01-01T00:00:00"/>
    <n v="1"/>
    <x v="3"/>
    <s v="Sunny Kotta"/>
    <s v="Business Analyst - Analytics"/>
    <s v="Colgate-Palmolive"/>
    <x v="3"/>
    <s v="Asia"/>
    <s v="Asia"/>
    <m/>
    <s v="No inmail sent"/>
    <x v="0"/>
    <d v="2019-11-12T00:00:00"/>
    <d v="2021-03-21T00:00:00"/>
    <n v="3"/>
    <n v="1"/>
    <n v="360"/>
    <s v="Positive"/>
    <d v="2021-03-21T00:00:00"/>
    <m/>
    <m/>
    <m/>
    <m/>
    <s v="Relevant + referred us to Prakash mokariya"/>
  </r>
  <r>
    <n v="786"/>
    <d v="2019-01-01T00:00:00"/>
    <n v="1"/>
    <x v="1"/>
    <s v="Tejas Shah"/>
    <m/>
    <s v="colgate-palmolive"/>
    <x v="15"/>
    <m/>
    <m/>
    <m/>
    <s v="No inmail sent"/>
    <x v="0"/>
    <s v="*"/>
    <m/>
    <n v="0"/>
    <m/>
    <m/>
    <m/>
    <m/>
    <m/>
    <m/>
    <m/>
    <m/>
    <s v="Not relevant"/>
  </r>
  <r>
    <n v="787"/>
    <d v="2019-01-01T00:00:00"/>
    <n v="1"/>
    <x v="5"/>
    <s v="Gilles Levavasseur"/>
    <m/>
    <m/>
    <x v="15"/>
    <m/>
    <m/>
    <m/>
    <s v="No inmail sent"/>
    <x v="1"/>
    <m/>
    <m/>
    <n v="0"/>
    <m/>
    <m/>
    <m/>
    <m/>
    <m/>
    <m/>
    <m/>
    <m/>
    <s v="Not Relevant"/>
  </r>
  <r>
    <n v="788"/>
    <d v="2019-01-01T00:00:00"/>
    <n v="1"/>
    <x v="5"/>
    <s v="MARC VANDEBEUQUE"/>
    <m/>
    <m/>
    <x v="15"/>
    <m/>
    <m/>
    <m/>
    <s v="No inmail sent"/>
    <x v="1"/>
    <m/>
    <m/>
    <n v="0"/>
    <m/>
    <m/>
    <m/>
    <m/>
    <m/>
    <m/>
    <m/>
    <m/>
    <s v="Not Relevant"/>
  </r>
  <r>
    <n v="789"/>
    <d v="2019-01-01T00:00:00"/>
    <n v="1"/>
    <x v="5"/>
    <s v="Marie David"/>
    <m/>
    <m/>
    <x v="15"/>
    <m/>
    <m/>
    <m/>
    <s v="No inmail sent"/>
    <x v="1"/>
    <m/>
    <m/>
    <n v="0"/>
    <m/>
    <m/>
    <m/>
    <m/>
    <m/>
    <m/>
    <m/>
    <m/>
    <s v="Not Relevant"/>
  </r>
  <r>
    <n v="790"/>
    <d v="2019-01-01T00:00:00"/>
    <n v="1"/>
    <x v="5"/>
    <s v="Cindy Tervoort"/>
    <m/>
    <m/>
    <x v="15"/>
    <m/>
    <m/>
    <m/>
    <s v="No inmail sent"/>
    <x v="1"/>
    <m/>
    <m/>
    <n v="0"/>
    <m/>
    <m/>
    <m/>
    <m/>
    <m/>
    <m/>
    <m/>
    <m/>
    <s v="Not Relevant"/>
  </r>
  <r>
    <n v="791"/>
    <d v="2019-01-01T00:00:00"/>
    <n v="1"/>
    <x v="5"/>
    <s v="Angela Francabandiera"/>
    <m/>
    <s v="heineken"/>
    <x v="15"/>
    <m/>
    <m/>
    <m/>
    <s v="No inmail sent"/>
    <x v="0"/>
    <s v="*"/>
    <m/>
    <n v="0"/>
    <m/>
    <m/>
    <s v="Negative"/>
    <m/>
    <m/>
    <m/>
    <m/>
    <m/>
    <m/>
  </r>
  <r>
    <n v="792"/>
    <d v="2019-01-01T00:00:00"/>
    <n v="1"/>
    <x v="5"/>
    <s v="Daniel Percze"/>
    <m/>
    <m/>
    <x v="15"/>
    <m/>
    <m/>
    <m/>
    <s v="No inmail sent"/>
    <x v="1"/>
    <m/>
    <m/>
    <n v="0"/>
    <m/>
    <m/>
    <m/>
    <m/>
    <m/>
    <m/>
    <m/>
    <m/>
    <s v="Not Relevant"/>
  </r>
  <r>
    <n v="793"/>
    <d v="2019-01-01T00:00:00"/>
    <n v="1"/>
    <x v="5"/>
    <s v="Zoltan Imre Fekete"/>
    <m/>
    <s v="Diageo"/>
    <x v="15"/>
    <m/>
    <m/>
    <m/>
    <s v="No inmail sent"/>
    <x v="0"/>
    <d v="2019-11-06T00:00:00"/>
    <m/>
    <n v="0"/>
    <m/>
    <m/>
    <s v="Negative"/>
    <d v="2019-11-06T00:00:00"/>
    <m/>
    <m/>
    <m/>
    <m/>
    <m/>
  </r>
  <r>
    <n v="794"/>
    <d v="2019-01-01T00:00:00"/>
    <n v="1"/>
    <x v="5"/>
    <s v="Anita Mózes"/>
    <m/>
    <s v="Diageo"/>
    <x v="15"/>
    <m/>
    <m/>
    <m/>
    <s v="No inmail sent"/>
    <x v="0"/>
    <d v="2019-11-06T00:00:00"/>
    <m/>
    <n v="0"/>
    <m/>
    <m/>
    <s v="Negative"/>
    <d v="2019-11-06T00:00:00"/>
    <m/>
    <m/>
    <m/>
    <m/>
    <m/>
  </r>
  <r>
    <n v="795"/>
    <d v="2019-01-01T00:00:00"/>
    <n v="1"/>
    <x v="5"/>
    <s v="József Braun"/>
    <m/>
    <m/>
    <x v="15"/>
    <m/>
    <m/>
    <m/>
    <s v="No inmail sent"/>
    <x v="1"/>
    <m/>
    <m/>
    <n v="0"/>
    <m/>
    <m/>
    <m/>
    <m/>
    <m/>
    <m/>
    <m/>
    <m/>
    <s v="Not Relevant"/>
  </r>
  <r>
    <n v="796"/>
    <d v="2019-01-01T00:00:00"/>
    <n v="1"/>
    <x v="5"/>
    <s v="Soumojit Guha Majumder"/>
    <m/>
    <s v="diageo"/>
    <x v="15"/>
    <m/>
    <m/>
    <m/>
    <s v="No inmail sent"/>
    <x v="0"/>
    <s v="*"/>
    <m/>
    <n v="0"/>
    <m/>
    <m/>
    <m/>
    <m/>
    <m/>
    <m/>
    <m/>
    <m/>
    <s v="Not relevant"/>
  </r>
  <r>
    <n v="797"/>
    <d v="2019-01-01T00:00:00"/>
    <n v="1"/>
    <x v="5"/>
    <s v="Manish Dixit"/>
    <m/>
    <s v="diageo"/>
    <x v="15"/>
    <m/>
    <m/>
    <m/>
    <s v="No inmail sent"/>
    <x v="0"/>
    <s v="*"/>
    <m/>
    <n v="0"/>
    <m/>
    <m/>
    <m/>
    <m/>
    <m/>
    <m/>
    <m/>
    <m/>
    <s v="Not relevant"/>
  </r>
  <r>
    <n v="798"/>
    <d v="2019-01-01T00:00:00"/>
    <n v="1"/>
    <x v="5"/>
    <s v="Sudharsan Narayanaswamy"/>
    <m/>
    <s v="diageo"/>
    <x v="15"/>
    <m/>
    <m/>
    <m/>
    <s v="No inmail sent"/>
    <x v="0"/>
    <d v="2019-11-05T00:00:00"/>
    <m/>
    <n v="0"/>
    <m/>
    <m/>
    <s v="Positive_FS"/>
    <d v="2019-11-06T00:00:00"/>
    <m/>
    <m/>
    <m/>
    <m/>
    <s v="Not relevant"/>
  </r>
  <r>
    <n v="799"/>
    <d v="2019-01-01T00:00:00"/>
    <n v="1"/>
    <x v="5"/>
    <s v="Aditi Shukla"/>
    <m/>
    <m/>
    <x v="15"/>
    <m/>
    <m/>
    <m/>
    <s v="No inmail sent"/>
    <x v="1"/>
    <m/>
    <m/>
    <n v="0"/>
    <m/>
    <m/>
    <m/>
    <m/>
    <m/>
    <m/>
    <m/>
    <m/>
    <s v="Not Relevant"/>
  </r>
  <r>
    <n v="800"/>
    <d v="2019-01-01T00:00:00"/>
    <n v="1"/>
    <x v="5"/>
    <s v="Vishal Mehta"/>
    <m/>
    <s v="diageo"/>
    <x v="15"/>
    <m/>
    <m/>
    <m/>
    <s v="No inmail sent"/>
    <x v="0"/>
    <s v="*"/>
    <m/>
    <n v="0"/>
    <m/>
    <m/>
    <m/>
    <m/>
    <m/>
    <m/>
    <m/>
    <m/>
    <s v="Not relevant"/>
  </r>
  <r>
    <n v="801"/>
    <d v="2019-01-01T00:00:00"/>
    <n v="1"/>
    <x v="5"/>
    <s v="Kshitij Mathur"/>
    <m/>
    <s v="diageo"/>
    <x v="15"/>
    <m/>
    <m/>
    <m/>
    <s v="No inmail sent"/>
    <x v="0"/>
    <s v="*"/>
    <m/>
    <n v="0"/>
    <m/>
    <m/>
    <m/>
    <m/>
    <m/>
    <m/>
    <m/>
    <m/>
    <s v="Not relevant"/>
  </r>
  <r>
    <n v="802"/>
    <d v="2019-01-01T00:00:00"/>
    <n v="1"/>
    <x v="5"/>
    <s v="Dwipashray Niyogi"/>
    <m/>
    <m/>
    <x v="15"/>
    <m/>
    <m/>
    <m/>
    <s v="No inmail sent"/>
    <x v="1"/>
    <m/>
    <m/>
    <n v="0"/>
    <m/>
    <m/>
    <m/>
    <m/>
    <m/>
    <m/>
    <m/>
    <m/>
    <s v="Not Relevant"/>
  </r>
  <r>
    <n v="803"/>
    <d v="2021-03-02T00:00:00"/>
    <n v="3"/>
    <x v="3"/>
    <s v="Ryoko Orihata"/>
    <s v="Business Insights and Analytics"/>
    <s v="Bristol-Myers Squibb"/>
    <x v="6"/>
    <s v="Europe"/>
    <m/>
    <s v="Ramla's"/>
    <s v="No inmail sent"/>
    <x v="1"/>
    <m/>
    <m/>
    <n v="0"/>
    <m/>
    <m/>
    <m/>
    <m/>
    <m/>
    <m/>
    <m/>
    <m/>
    <s v="Relevant + sent invite"/>
  </r>
  <r>
    <n v="804"/>
    <d v="2019-01-01T00:00:00"/>
    <n v="1"/>
    <x v="1"/>
    <s v="Jesper Wallman"/>
    <s v="_x000a_TitleDirector Advanced Analytics / Data Scientist"/>
    <s v="mediaCom "/>
    <x v="15"/>
    <m/>
    <m/>
    <m/>
    <s v="No inmail sent"/>
    <x v="0"/>
    <s v="*"/>
    <d v="2021-11-30T00:00:00"/>
    <n v="11"/>
    <m/>
    <m/>
    <s v="Negative"/>
    <m/>
    <m/>
    <m/>
    <m/>
    <m/>
    <m/>
  </r>
  <r>
    <n v="805"/>
    <d v="2019-01-01T00:00:00"/>
    <n v="1"/>
    <x v="5"/>
    <s v="Tui Britton"/>
    <m/>
    <m/>
    <x v="15"/>
    <m/>
    <m/>
    <m/>
    <s v="No inmail sent"/>
    <x v="1"/>
    <m/>
    <m/>
    <n v="0"/>
    <m/>
    <m/>
    <m/>
    <m/>
    <m/>
    <m/>
    <m/>
    <m/>
    <s v="Not Relevant"/>
  </r>
  <r>
    <n v="806"/>
    <d v="2019-01-01T00:00:00"/>
    <n v="1"/>
    <x v="5"/>
    <s v="Filip Martinelle"/>
    <m/>
    <m/>
    <x v="15"/>
    <m/>
    <m/>
    <m/>
    <s v="No inmail sent"/>
    <x v="1"/>
    <m/>
    <m/>
    <n v="0"/>
    <m/>
    <m/>
    <m/>
    <m/>
    <m/>
    <m/>
    <m/>
    <m/>
    <s v="Not Relevant"/>
  </r>
  <r>
    <n v="807"/>
    <d v="2019-01-01T00:00:00"/>
    <n v="1"/>
    <x v="5"/>
    <s v="Amanda Bono"/>
    <m/>
    <m/>
    <x v="15"/>
    <m/>
    <m/>
    <m/>
    <s v="No inmail sent"/>
    <x v="1"/>
    <m/>
    <m/>
    <n v="0"/>
    <m/>
    <m/>
    <m/>
    <m/>
    <m/>
    <m/>
    <m/>
    <m/>
    <s v="Not Relevant"/>
  </r>
  <r>
    <n v="808"/>
    <d v="2019-01-01T00:00:00"/>
    <n v="1"/>
    <x v="0"/>
    <s v="Alexander Robertson"/>
    <m/>
    <s v="adidas"/>
    <x v="15"/>
    <m/>
    <m/>
    <m/>
    <s v="No inmail sent"/>
    <x v="0"/>
    <d v="2019-11-07T00:00:00"/>
    <d v="2020-10-22T00:00:00"/>
    <n v="10"/>
    <n v="3"/>
    <n v="510"/>
    <m/>
    <m/>
    <m/>
    <m/>
    <m/>
    <m/>
    <m/>
  </r>
  <r>
    <n v="809"/>
    <d v="2019-01-01T00:00:00"/>
    <n v="1"/>
    <x v="5"/>
    <s v="Lai Cheng Loh"/>
    <m/>
    <m/>
    <x v="15"/>
    <m/>
    <m/>
    <m/>
    <s v="No inmail sent"/>
    <x v="1"/>
    <m/>
    <m/>
    <n v="0"/>
    <m/>
    <m/>
    <m/>
    <m/>
    <m/>
    <m/>
    <m/>
    <m/>
    <s v="Not Relevant"/>
  </r>
  <r>
    <n v="810"/>
    <d v="2019-01-01T00:00:00"/>
    <n v="1"/>
    <x v="2"/>
    <s v="Katja Krämer2nd"/>
    <s v="Digital Business Development Lead"/>
    <s v="Cognizant"/>
    <x v="5"/>
    <m/>
    <m/>
    <m/>
    <s v="No inmail sent"/>
    <x v="0"/>
    <d v="2019-11-07T00:00:00"/>
    <d v="2021-07-22T00:00:00"/>
    <n v="7"/>
    <n v="3"/>
    <n v="237"/>
    <m/>
    <m/>
    <m/>
    <m/>
    <m/>
    <m/>
    <s v="Follow up message sent "/>
  </r>
  <r>
    <n v="811"/>
    <d v="2019-01-01T00:00:00"/>
    <n v="1"/>
    <x v="5"/>
    <s v="Stefan Baas"/>
    <m/>
    <m/>
    <x v="15"/>
    <m/>
    <m/>
    <m/>
    <s v="No inmail sent"/>
    <x v="1"/>
    <m/>
    <m/>
    <n v="0"/>
    <m/>
    <m/>
    <m/>
    <m/>
    <m/>
    <m/>
    <m/>
    <m/>
    <s v="Not Relevant"/>
  </r>
  <r>
    <n v="812"/>
    <d v="2019-01-01T00:00:00"/>
    <n v="1"/>
    <x v="5"/>
    <s v="Joern Seiler"/>
    <m/>
    <m/>
    <x v="15"/>
    <m/>
    <m/>
    <m/>
    <s v="No inmail sent"/>
    <x v="1"/>
    <m/>
    <m/>
    <n v="0"/>
    <m/>
    <m/>
    <m/>
    <m/>
    <m/>
    <m/>
    <m/>
    <m/>
    <s v="Not Relevant"/>
  </r>
  <r>
    <n v="813"/>
    <d v="2019-01-01T00:00:00"/>
    <n v="1"/>
    <x v="2"/>
    <s v="Vadim Kasperovich"/>
    <s v="Sr. Product Owner Advertising Technology"/>
    <s v="adidas"/>
    <x v="0"/>
    <s v="Europe"/>
    <s v="Netherlands"/>
    <m/>
    <s v="No inmail sent"/>
    <x v="0"/>
    <d v="2019-11-07T00:00:00"/>
    <d v="2020-07-06T00:00:00"/>
    <n v="7"/>
    <m/>
    <n v="618"/>
    <s v="Positive_FS"/>
    <d v="2019-11-07T00:00:00"/>
    <m/>
    <m/>
    <m/>
    <m/>
    <s v="Already commited to someone else "/>
  </r>
  <r>
    <n v="814"/>
    <d v="2019-01-01T00:00:00"/>
    <n v="1"/>
    <x v="5"/>
    <s v="Yannick van Leeuwen"/>
    <m/>
    <m/>
    <x v="15"/>
    <m/>
    <m/>
    <m/>
    <s v="No inmail sent"/>
    <x v="1"/>
    <m/>
    <m/>
    <n v="0"/>
    <m/>
    <m/>
    <m/>
    <m/>
    <m/>
    <m/>
    <m/>
    <m/>
    <s v="Not Relevant"/>
  </r>
  <r>
    <n v="815"/>
    <d v="2019-01-01T00:00:00"/>
    <n v="1"/>
    <x v="5"/>
    <s v="Nanda Kishore B"/>
    <m/>
    <m/>
    <x v="15"/>
    <m/>
    <m/>
    <m/>
    <s v="No inmail sent"/>
    <x v="1"/>
    <m/>
    <m/>
    <n v="0"/>
    <m/>
    <m/>
    <m/>
    <m/>
    <m/>
    <m/>
    <m/>
    <m/>
    <s v="Not Relevant"/>
  </r>
  <r>
    <n v="816"/>
    <d v="2019-01-01T00:00:00"/>
    <n v="1"/>
    <x v="5"/>
    <s v="Ashish Khinvasara"/>
    <m/>
    <m/>
    <x v="15"/>
    <m/>
    <m/>
    <m/>
    <s v="No inmail sent"/>
    <x v="1"/>
    <m/>
    <m/>
    <n v="0"/>
    <m/>
    <m/>
    <m/>
    <m/>
    <m/>
    <m/>
    <m/>
    <m/>
    <s v="Not Relevant"/>
  </r>
  <r>
    <n v="817"/>
    <d v="2019-01-01T00:00:00"/>
    <n v="1"/>
    <x v="5"/>
    <s v="Prashant Parameswaran"/>
    <m/>
    <m/>
    <x v="15"/>
    <m/>
    <m/>
    <m/>
    <s v="No inmail sent"/>
    <x v="1"/>
    <m/>
    <m/>
    <n v="0"/>
    <m/>
    <m/>
    <m/>
    <m/>
    <m/>
    <m/>
    <m/>
    <m/>
    <s v="Not Relevant"/>
  </r>
  <r>
    <n v="818"/>
    <d v="2019-01-01T00:00:00"/>
    <n v="1"/>
    <x v="1"/>
    <s v="Tisha Mae Dimaya"/>
    <m/>
    <s v="coca-cola"/>
    <x v="15"/>
    <s v="Asia"/>
    <s v="Philippines"/>
    <m/>
    <s v="No inmail sent"/>
    <x v="0"/>
    <s v="*"/>
    <m/>
    <n v="0"/>
    <m/>
    <m/>
    <m/>
    <m/>
    <m/>
    <m/>
    <m/>
    <m/>
    <s v="Not relevant"/>
  </r>
  <r>
    <n v="819"/>
    <d v="2019-01-01T00:00:00"/>
    <n v="1"/>
    <x v="2"/>
    <s v="Asuka Saito"/>
    <s v="Sr. Manager, Business Development &amp; Data Analytics "/>
    <s v="Amobee"/>
    <x v="1"/>
    <s v="Asia"/>
    <s v="Japan"/>
    <m/>
    <s v="No inmail sent"/>
    <x v="0"/>
    <d v="2019-11-12T00:00:00"/>
    <d v="2021-07-22T00:00:00"/>
    <n v="7"/>
    <n v="2"/>
    <n v="237"/>
    <m/>
    <m/>
    <m/>
    <m/>
    <m/>
    <m/>
    <s v="Follow up message sent "/>
  </r>
  <r>
    <n v="820"/>
    <d v="2019-01-01T00:00:00"/>
    <n v="1"/>
    <x v="5"/>
    <s v="Kyohei S."/>
    <m/>
    <m/>
    <x v="15"/>
    <m/>
    <m/>
    <m/>
    <s v="No inmail sent"/>
    <x v="1"/>
    <m/>
    <m/>
    <n v="0"/>
    <m/>
    <m/>
    <m/>
    <m/>
    <m/>
    <m/>
    <m/>
    <m/>
    <s v="Not Relevant"/>
  </r>
  <r>
    <n v="821"/>
    <d v="2019-01-01T00:00:00"/>
    <n v="1"/>
    <x v="5"/>
    <s v="Shigeo Matoba"/>
    <m/>
    <m/>
    <x v="15"/>
    <m/>
    <m/>
    <m/>
    <s v="No inmail sent"/>
    <x v="1"/>
    <m/>
    <m/>
    <n v="0"/>
    <m/>
    <m/>
    <m/>
    <m/>
    <m/>
    <m/>
    <m/>
    <m/>
    <s v="Not Relevant"/>
  </r>
  <r>
    <n v="822"/>
    <d v="2019-01-01T00:00:00"/>
    <n v="1"/>
    <x v="5"/>
    <s v="Yuna Bae"/>
    <m/>
    <m/>
    <x v="15"/>
    <m/>
    <m/>
    <m/>
    <s v="No inmail sent"/>
    <x v="1"/>
    <m/>
    <m/>
    <n v="0"/>
    <m/>
    <m/>
    <m/>
    <m/>
    <m/>
    <m/>
    <m/>
    <m/>
    <s v="Not Relevant"/>
  </r>
  <r>
    <n v="823"/>
    <d v="2019-01-01T00:00:00"/>
    <n v="1"/>
    <x v="0"/>
    <s v="Sang Kim"/>
    <m/>
    <s v="gfk"/>
    <x v="15"/>
    <s v="Asia"/>
    <s v="Asia"/>
    <m/>
    <s v="No inmail sent"/>
    <x v="0"/>
    <d v="2019-11-12T00:00:00"/>
    <d v="2020-10-22T00:00:00"/>
    <n v="10"/>
    <n v="3"/>
    <n v="510"/>
    <m/>
    <m/>
    <m/>
    <m/>
    <m/>
    <m/>
    <m/>
  </r>
  <r>
    <n v="824"/>
    <d v="2019-01-01T00:00:00"/>
    <n v="1"/>
    <x v="0"/>
    <s v="Rune Albertsen"/>
    <m/>
    <s v="Quisma Norway"/>
    <x v="15"/>
    <s v="Europe"/>
    <s v="Norway"/>
    <m/>
    <s v="No inmail sent"/>
    <x v="0"/>
    <d v="2019-11-11T00:00:00"/>
    <d v="2020-10-22T00:00:00"/>
    <n v="10"/>
    <n v="3"/>
    <n v="510"/>
    <s v="Positive_FS"/>
    <d v="2020-10-22T00:00:00"/>
    <m/>
    <m/>
    <m/>
    <m/>
    <m/>
  </r>
  <r>
    <n v="825"/>
    <d v="2019-01-01T00:00:00"/>
    <n v="1"/>
    <x v="5"/>
    <s v="Stas Kremnev"/>
    <m/>
    <m/>
    <x v="15"/>
    <m/>
    <m/>
    <m/>
    <s v="No inmail sent"/>
    <x v="1"/>
    <m/>
    <m/>
    <n v="0"/>
    <m/>
    <m/>
    <m/>
    <m/>
    <m/>
    <m/>
    <m/>
    <m/>
    <s v="Not Relevant"/>
  </r>
  <r>
    <n v="826"/>
    <d v="2019-01-01T00:00:00"/>
    <n v="1"/>
    <x v="5"/>
    <s v="Asif Pachigar"/>
    <m/>
    <m/>
    <x v="15"/>
    <m/>
    <m/>
    <m/>
    <s v="No inmail sent"/>
    <x v="1"/>
    <m/>
    <m/>
    <n v="0"/>
    <m/>
    <m/>
    <m/>
    <m/>
    <m/>
    <m/>
    <m/>
    <m/>
    <s v="Not Relevant"/>
  </r>
  <r>
    <n v="827"/>
    <d v="2019-01-01T00:00:00"/>
    <n v="1"/>
    <x v="5"/>
    <s v="Priya Anantharaman"/>
    <m/>
    <s v="pepsi co"/>
    <x v="15"/>
    <s v="Asia"/>
    <s v="India"/>
    <m/>
    <s v="No inmail sent"/>
    <x v="0"/>
    <s v="*"/>
    <m/>
    <n v="0"/>
    <m/>
    <m/>
    <m/>
    <m/>
    <m/>
    <m/>
    <m/>
    <m/>
    <s v="Not relevant"/>
  </r>
  <r>
    <n v="828"/>
    <d v="2019-01-01T00:00:00"/>
    <n v="1"/>
    <x v="3"/>
    <s v="Christopher Blidner"/>
    <s v="Christopher Blidner"/>
    <s v="Precis Digital"/>
    <x v="1"/>
    <s v="Europe"/>
    <m/>
    <m/>
    <s v="No inmail sent"/>
    <x v="0"/>
    <d v="2019-11-19T00:00:00"/>
    <d v="2021-04-20T00:00:00"/>
    <n v="4"/>
    <n v="1"/>
    <n v="330"/>
    <s v="Negative"/>
    <d v="2021-04-20T00:00:00"/>
    <m/>
    <m/>
    <m/>
    <m/>
    <s v="Relevant + followed up"/>
  </r>
  <r>
    <n v="829"/>
    <d v="2019-01-01T00:00:00"/>
    <n v="1"/>
    <x v="2"/>
    <s v="Tamara Mirzoian"/>
    <s v="Vice President Operations"/>
    <s v="Чистая линия/Чистый продукт_x000a_Message"/>
    <x v="3"/>
    <s v="Europe"/>
    <s v="Russia"/>
    <m/>
    <s v="No inmail sent"/>
    <x v="0"/>
    <d v="2019-11-12T00:00:00"/>
    <d v="2021-07-22T00:00:00"/>
    <n v="7"/>
    <n v="2"/>
    <n v="237"/>
    <s v="None"/>
    <m/>
    <m/>
    <m/>
    <m/>
    <m/>
    <s v="Follow up message sent "/>
  </r>
  <r>
    <n v="830"/>
    <d v="2019-01-01T00:00:00"/>
    <n v="1"/>
    <x v="5"/>
    <s v="Ankur Arora"/>
    <m/>
    <s v="mastercard"/>
    <x v="15"/>
    <m/>
    <m/>
    <m/>
    <s v="No inmail sent"/>
    <x v="1"/>
    <m/>
    <m/>
    <n v="0"/>
    <m/>
    <m/>
    <m/>
    <m/>
    <m/>
    <m/>
    <m/>
    <m/>
    <s v="Not Relevant"/>
  </r>
  <r>
    <n v="831"/>
    <d v="2019-01-01T00:00:00"/>
    <n v="1"/>
    <x v="5"/>
    <s v="Tomasz Tomal"/>
    <m/>
    <m/>
    <x v="15"/>
    <s v="Europe"/>
    <s v="poland"/>
    <m/>
    <s v="No inmail sent"/>
    <x v="0"/>
    <s v="*"/>
    <m/>
    <n v="0"/>
    <m/>
    <m/>
    <s v="Negative"/>
    <m/>
    <m/>
    <m/>
    <m/>
    <m/>
    <m/>
  </r>
  <r>
    <n v="832"/>
    <d v="2019-01-01T00:00:00"/>
    <n v="1"/>
    <x v="3"/>
    <s v="Anish Topdar"/>
    <s v="Process Manager"/>
    <s v="eClerx"/>
    <x v="7"/>
    <s v="Asia"/>
    <s v="Asia"/>
    <m/>
    <s v="No inmail sent"/>
    <x v="0"/>
    <d v="2019-12-02T00:00:00"/>
    <d v="2021-07-19T00:00:00"/>
    <n v="7"/>
    <n v="3"/>
    <n v="240"/>
    <s v="None"/>
    <m/>
    <m/>
    <m/>
    <m/>
    <m/>
    <s v="Relevant + followed up"/>
  </r>
  <r>
    <n v="833"/>
    <d v="2019-01-01T00:00:00"/>
    <n v="1"/>
    <x v="1"/>
    <s v="Rohan Jaiswal"/>
    <m/>
    <s v="oglivy"/>
    <x v="15"/>
    <s v="Asia"/>
    <s v="India"/>
    <m/>
    <s v="No inmail sent"/>
    <x v="0"/>
    <s v="*"/>
    <m/>
    <n v="0"/>
    <m/>
    <m/>
    <m/>
    <m/>
    <m/>
    <m/>
    <m/>
    <m/>
    <s v="Not relevant"/>
  </r>
  <r>
    <n v="834"/>
    <d v="2019-01-01T00:00:00"/>
    <n v="1"/>
    <x v="5"/>
    <s v="Anuj Gupta"/>
    <m/>
    <s v="Joulon"/>
    <x v="15"/>
    <s v="Asia"/>
    <s v="India"/>
    <m/>
    <s v="No inmail sent"/>
    <x v="0"/>
    <s v="*"/>
    <m/>
    <n v="0"/>
    <m/>
    <m/>
    <m/>
    <m/>
    <m/>
    <m/>
    <m/>
    <m/>
    <s v="Not relevant"/>
  </r>
  <r>
    <n v="835"/>
    <d v="2019-01-01T00:00:00"/>
    <n v="1"/>
    <x v="2"/>
    <s v="Harshit Kumar"/>
    <s v="Senior Business Analyst"/>
    <s v="Groupon"/>
    <x v="7"/>
    <s v="Europe"/>
    <s v="Ireland"/>
    <m/>
    <s v="No inmail sent"/>
    <x v="0"/>
    <d v="2019-11-19T00:00:00"/>
    <d v="2021-07-22T00:00:00"/>
    <n v="7"/>
    <n v="2"/>
    <n v="237"/>
    <s v="Neutral"/>
    <d v="2019-11-12T00:00:00"/>
    <s v="kumar@groupon.com"/>
    <s v="reply.io"/>
    <s v="Delivered"/>
    <d v="2020-09-30T00:00:00"/>
    <s v="Follow up message sent "/>
  </r>
  <r>
    <n v="836"/>
    <d v="2019-01-01T00:00:00"/>
    <n v="1"/>
    <x v="2"/>
    <s v="Priyanshu Singh"/>
    <s v="Associate Vice President"/>
    <s v="RBS"/>
    <x v="10"/>
    <s v="Asia"/>
    <s v="Asia"/>
    <m/>
    <s v="No inmail sent"/>
    <x v="0"/>
    <s v="*"/>
    <d v="2021-05-21T00:00:00"/>
    <n v="5"/>
    <m/>
    <m/>
    <m/>
    <m/>
    <m/>
    <m/>
    <m/>
    <m/>
    <m/>
  </r>
  <r>
    <n v="837"/>
    <d v="2019-01-01T00:00:00"/>
    <n v="1"/>
    <x v="2"/>
    <s v="Camilla Pezzotti"/>
    <s v="Strategic Advertising Account Manager"/>
    <s v="Amazon"/>
    <x v="4"/>
    <s v="Europe"/>
    <m/>
    <m/>
    <s v="No inmail sent"/>
    <x v="0"/>
    <s v="*"/>
    <d v="2021-05-21T00:00:00"/>
    <n v="5"/>
    <m/>
    <m/>
    <s v="Negative"/>
    <m/>
    <m/>
    <m/>
    <m/>
    <m/>
    <m/>
  </r>
  <r>
    <n v="838"/>
    <d v="2019-01-01T00:00:00"/>
    <n v="1"/>
    <x v="5"/>
    <s v="Ebru Gürbüz"/>
    <m/>
    <m/>
    <x v="15"/>
    <m/>
    <m/>
    <m/>
    <s v="No inmail sent"/>
    <x v="1"/>
    <m/>
    <m/>
    <n v="0"/>
    <m/>
    <m/>
    <m/>
    <m/>
    <m/>
    <m/>
    <m/>
    <m/>
    <s v="Not Relevant"/>
  </r>
  <r>
    <n v="839"/>
    <d v="2019-01-01T00:00:00"/>
    <n v="1"/>
    <x v="5"/>
    <s v="Elie Abi Rached"/>
    <m/>
    <m/>
    <x v="15"/>
    <m/>
    <m/>
    <m/>
    <s v="No inmail sent"/>
    <x v="0"/>
    <d v="2019-11-12T00:00:00"/>
    <m/>
    <n v="0"/>
    <m/>
    <m/>
    <s v="Negative"/>
    <d v="2019-11-12T00:00:00"/>
    <m/>
    <m/>
    <m/>
    <m/>
    <s v="I only handle the sales and marketing execution in France &amp; Switzerland. for such request you should contact Sanne in belgium."/>
  </r>
  <r>
    <n v="840"/>
    <d v="2019-01-01T00:00:00"/>
    <n v="1"/>
    <x v="2"/>
    <s v="Akarsh Jain"/>
    <m/>
    <m/>
    <x v="15"/>
    <m/>
    <m/>
    <m/>
    <s v="No inmail sent"/>
    <x v="0"/>
    <d v="2019-11-12T00:00:00"/>
    <d v="2021-05-21T00:00:00"/>
    <n v="5"/>
    <m/>
    <m/>
    <s v="Negative"/>
    <d v="2019-11-12T00:00:00"/>
    <m/>
    <m/>
    <m/>
    <m/>
    <m/>
  </r>
  <r>
    <n v="841"/>
    <d v="2021-03-02T00:00:00"/>
    <n v="3"/>
    <x v="3"/>
    <s v="Yi-Rong Zhu"/>
    <s v="Data Scientist"/>
    <s v="Mars Petcare"/>
    <x v="3"/>
    <s v="Asia"/>
    <s v="Asia"/>
    <s v="Ramla's"/>
    <s v="No inmail sent"/>
    <x v="0"/>
    <d v="2021-03-30T00:00:00"/>
    <m/>
    <n v="0"/>
    <m/>
    <m/>
    <s v="Negative"/>
    <d v="2021-03-31T00:00:00"/>
    <m/>
    <m/>
    <m/>
    <m/>
    <s v="no thanks"/>
  </r>
  <r>
    <n v="842"/>
    <d v="2019-01-01T00:00:00"/>
    <n v="1"/>
    <x v="5"/>
    <s v="Tuhin Chattopadhyay"/>
    <m/>
    <m/>
    <x v="15"/>
    <m/>
    <m/>
    <m/>
    <s v="No inmail sent"/>
    <x v="0"/>
    <d v="2019-11-12T00:00:00"/>
    <m/>
    <n v="0"/>
    <m/>
    <m/>
    <s v="Negative"/>
    <d v="2019-11-12T00:00:00"/>
    <m/>
    <m/>
    <m/>
    <m/>
    <m/>
  </r>
  <r>
    <n v="843"/>
    <d v="2019-01-01T00:00:00"/>
    <n v="1"/>
    <x v="5"/>
    <s v="Dorota Wymyslowska"/>
    <m/>
    <m/>
    <x v="15"/>
    <m/>
    <m/>
    <m/>
    <s v="No inmail sent"/>
    <x v="1"/>
    <m/>
    <m/>
    <n v="0"/>
    <m/>
    <m/>
    <m/>
    <m/>
    <m/>
    <m/>
    <m/>
    <m/>
    <s v="Not Relevant"/>
  </r>
  <r>
    <n v="844"/>
    <d v="2019-01-01T00:00:00"/>
    <n v="1"/>
    <x v="5"/>
    <s v="YVS Aditya"/>
    <m/>
    <m/>
    <x v="15"/>
    <m/>
    <m/>
    <m/>
    <s v="No inmail sent"/>
    <x v="1"/>
    <m/>
    <m/>
    <n v="0"/>
    <m/>
    <m/>
    <m/>
    <m/>
    <m/>
    <m/>
    <m/>
    <m/>
    <s v="Not Relevant"/>
  </r>
  <r>
    <n v="845"/>
    <d v="2019-01-01T00:00:00"/>
    <n v="1"/>
    <x v="5"/>
    <s v="Amy Szadziewska"/>
    <m/>
    <m/>
    <x v="15"/>
    <m/>
    <m/>
    <m/>
    <s v="No inmail sent"/>
    <x v="1"/>
    <m/>
    <m/>
    <n v="0"/>
    <m/>
    <m/>
    <m/>
    <m/>
    <m/>
    <m/>
    <m/>
    <m/>
    <s v="Not Relevant"/>
  </r>
  <r>
    <n v="846"/>
    <d v="2021-03-02T00:00:00"/>
    <n v="3"/>
    <x v="3"/>
    <s v="SUNIL NASAM"/>
    <s v="Business Development Manager"/>
    <s v="Dr, Reddy Labs"/>
    <x v="6"/>
    <s v="Asia"/>
    <s v="Asia"/>
    <s v="Ramla's"/>
    <s v="No inmail sent"/>
    <x v="1"/>
    <m/>
    <m/>
    <n v="0"/>
    <m/>
    <m/>
    <m/>
    <m/>
    <m/>
    <m/>
    <m/>
    <m/>
    <s v="Relevant + sent invite"/>
  </r>
  <r>
    <n v="847"/>
    <d v="2019-01-01T00:00:00"/>
    <n v="1"/>
    <x v="0"/>
    <s v="Raphael Meillat"/>
    <s v="Head of Market Intelligence, Europe and Russia"/>
    <s v="Nissan"/>
    <x v="8"/>
    <s v="Europe"/>
    <s v="France"/>
    <s v="Ramla's"/>
    <s v="No inmail sent"/>
    <x v="0"/>
    <d v="2019-11-14T00:00:00"/>
    <d v="2021-08-05T00:00:00"/>
    <m/>
    <n v="4"/>
    <n v="223"/>
    <s v="Neutral"/>
    <m/>
    <m/>
    <m/>
    <m/>
    <m/>
    <m/>
  </r>
  <r>
    <n v="848"/>
    <d v="2019-01-01T00:00:00"/>
    <n v="1"/>
    <x v="5"/>
    <s v="Marcin Pietrzak"/>
    <m/>
    <m/>
    <x v="15"/>
    <m/>
    <m/>
    <m/>
    <s v="No inmail sent"/>
    <x v="1"/>
    <m/>
    <m/>
    <n v="0"/>
    <m/>
    <m/>
    <m/>
    <m/>
    <m/>
    <m/>
    <m/>
    <m/>
    <s v="Relevant"/>
  </r>
  <r>
    <n v="849"/>
    <d v="2019-01-01T00:00:00"/>
    <n v="1"/>
    <x v="0"/>
    <s v="Gottfried Häuserer"/>
    <m/>
    <s v="ProSiebenSat.1"/>
    <x v="15"/>
    <s v="Europe"/>
    <m/>
    <m/>
    <s v="No inmail sent"/>
    <x v="0"/>
    <d v="2019-11-14T00:00:00"/>
    <d v="2020-10-22T00:00:00"/>
    <n v="10"/>
    <n v="3"/>
    <n v="510"/>
    <m/>
    <m/>
    <m/>
    <m/>
    <m/>
    <m/>
    <m/>
  </r>
  <r>
    <n v="850"/>
    <d v="2019-01-01T00:00:00"/>
    <n v="1"/>
    <x v="2"/>
    <s v="Paula Fernandez"/>
    <s v="Global Head of Insights"/>
    <s v="Captify"/>
    <x v="18"/>
    <s v="Europe"/>
    <s v="Europe"/>
    <s v="Ramla's"/>
    <s v="No inmail sent"/>
    <x v="0"/>
    <d v="2019-11-14T00:00:00"/>
    <d v="2020-07-17T00:00:00"/>
    <n v="7"/>
    <n v="2"/>
    <n v="607"/>
    <s v="Positive_FS"/>
    <d v="2020-07-17T00:00:00"/>
    <m/>
    <m/>
    <m/>
    <m/>
    <m/>
  </r>
  <r>
    <n v="851"/>
    <d v="2019-01-01T00:00:00"/>
    <n v="1"/>
    <x v="5"/>
    <s v="Mohammed Sudheer"/>
    <m/>
    <m/>
    <x v="15"/>
    <m/>
    <m/>
    <m/>
    <s v="No inmail sent"/>
    <x v="0"/>
    <s v="*"/>
    <m/>
    <n v="0"/>
    <m/>
    <m/>
    <s v="*"/>
    <m/>
    <m/>
    <m/>
    <m/>
    <m/>
    <s v="Not relevant"/>
  </r>
  <r>
    <n v="852"/>
    <d v="2019-01-01T00:00:00"/>
    <n v="1"/>
    <x v="5"/>
    <s v="Abhijit Pawar"/>
    <m/>
    <m/>
    <x v="15"/>
    <m/>
    <m/>
    <m/>
    <s v="No inmail sent"/>
    <x v="0"/>
    <s v="*"/>
    <m/>
    <n v="0"/>
    <m/>
    <m/>
    <s v="*"/>
    <m/>
    <m/>
    <m/>
    <m/>
    <m/>
    <s v="Not relevant"/>
  </r>
  <r>
    <n v="853"/>
    <d v="2019-01-01T00:00:00"/>
    <n v="1"/>
    <x v="2"/>
    <s v="Patrick Callinan"/>
    <s v="Head of Insights and Data Science"/>
    <s v=" CarTrawler"/>
    <x v="7"/>
    <m/>
    <m/>
    <m/>
    <s v="No inmail sent"/>
    <x v="0"/>
    <s v="*"/>
    <d v="2020-07-07T00:00:00"/>
    <n v="7"/>
    <n v="2"/>
    <n v="617"/>
    <s v="Positive_FS"/>
    <d v="2020-07-08T00:00:00"/>
    <m/>
    <m/>
    <m/>
    <m/>
    <s v="Not interested, however Response type says positive_FS"/>
  </r>
  <r>
    <n v="854"/>
    <d v="2019-01-01T00:00:00"/>
    <n v="1"/>
    <x v="0"/>
    <s v="David Khananushyan"/>
    <m/>
    <s v="shell"/>
    <x v="15"/>
    <s v="Europe"/>
    <s v="Russia"/>
    <m/>
    <s v="No inmail sent"/>
    <x v="0"/>
    <d v="2019-11-14T00:00:00"/>
    <d v="2020-10-26T00:00:00"/>
    <n v="10"/>
    <n v="5"/>
    <n v="506"/>
    <s v="Negative"/>
    <d v="2020-10-26T00:00:00"/>
    <m/>
    <m/>
    <m/>
    <m/>
    <m/>
  </r>
  <r>
    <n v="855"/>
    <d v="2019-01-01T00:00:00"/>
    <n v="1"/>
    <x v="5"/>
    <s v="Ankit Khanna"/>
    <m/>
    <m/>
    <x v="15"/>
    <m/>
    <m/>
    <m/>
    <s v="No inmail sent"/>
    <x v="1"/>
    <m/>
    <m/>
    <n v="0"/>
    <m/>
    <m/>
    <m/>
    <m/>
    <m/>
    <m/>
    <m/>
    <m/>
    <s v="Not Relevant"/>
  </r>
  <r>
    <n v="856"/>
    <d v="2019-01-01T00:00:00"/>
    <n v="1"/>
    <x v="5"/>
    <s v="Isil Bayraktar Buldur"/>
    <m/>
    <m/>
    <x v="15"/>
    <m/>
    <m/>
    <m/>
    <s v="No inmail sent"/>
    <x v="1"/>
    <m/>
    <m/>
    <n v="0"/>
    <m/>
    <m/>
    <m/>
    <m/>
    <m/>
    <m/>
    <m/>
    <m/>
    <s v="Not Relevant"/>
  </r>
  <r>
    <n v="857"/>
    <d v="2019-01-01T00:00:00"/>
    <n v="1"/>
    <x v="5"/>
    <s v="Ali Abdi"/>
    <m/>
    <m/>
    <x v="15"/>
    <s v="Asia"/>
    <s v="Iran"/>
    <m/>
    <s v="No inmail sent"/>
    <x v="0"/>
    <s v="*"/>
    <m/>
    <n v="0"/>
    <m/>
    <m/>
    <m/>
    <m/>
    <m/>
    <m/>
    <m/>
    <m/>
    <s v="Not relevant"/>
  </r>
  <r>
    <n v="858"/>
    <d v="2019-01-01T00:00:00"/>
    <n v="1"/>
    <x v="5"/>
    <s v="Lilia Izgalina"/>
    <m/>
    <m/>
    <x v="15"/>
    <m/>
    <m/>
    <m/>
    <s v="No inmail sent"/>
    <x v="0"/>
    <s v="*"/>
    <m/>
    <n v="0"/>
    <m/>
    <m/>
    <s v="Negative"/>
    <m/>
    <m/>
    <m/>
    <m/>
    <m/>
    <m/>
  </r>
  <r>
    <n v="859"/>
    <d v="2019-01-01T00:00:00"/>
    <n v="1"/>
    <x v="5"/>
    <s v="Cecilie Holdt"/>
    <m/>
    <m/>
    <x v="15"/>
    <m/>
    <m/>
    <m/>
    <s v="No inmail sent"/>
    <x v="1"/>
    <m/>
    <m/>
    <n v="0"/>
    <m/>
    <m/>
    <m/>
    <m/>
    <m/>
    <m/>
    <m/>
    <m/>
    <s v="Relevant"/>
  </r>
  <r>
    <n v="860"/>
    <d v="2019-01-01T00:00:00"/>
    <n v="1"/>
    <x v="3"/>
    <s v="Sarawoot Supanitayanon"/>
    <s v="Marketing Manager"/>
    <s v="colgate-palmolive"/>
    <x v="3"/>
    <s v="Asia"/>
    <s v="Asia"/>
    <m/>
    <s v="No inmail sent"/>
    <x v="0"/>
    <d v="2021-03-04T00:00:00"/>
    <d v="2021-10-14T00:00:00"/>
    <n v="10"/>
    <m/>
    <m/>
    <s v="None"/>
    <m/>
    <m/>
    <m/>
    <m/>
    <m/>
    <s v="Relevant + sent message"/>
  </r>
  <r>
    <n v="861"/>
    <d v="2019-01-01T00:00:00"/>
    <n v="1"/>
    <x v="3"/>
    <s v="Laura Zorn"/>
    <s v="Director, Analytics &amp; Insights, Global Female Grooming"/>
    <s v="proctor &amp; gamble"/>
    <x v="3"/>
    <s v="Europe"/>
    <m/>
    <m/>
    <s v="No inmail sent"/>
    <x v="0"/>
    <d v="2021-03-04T00:00:00"/>
    <d v="2021-10-14T00:00:00"/>
    <n v="10"/>
    <m/>
    <m/>
    <s v="None"/>
    <m/>
    <m/>
    <m/>
    <m/>
    <m/>
    <s v="Relevant + sent message"/>
  </r>
  <r>
    <n v="862"/>
    <d v="2019-01-01T00:00:00"/>
    <n v="1"/>
    <x v="5"/>
    <s v="Dean Renshaw"/>
    <m/>
    <s v="white oak uk"/>
    <x v="15"/>
    <s v="Europe"/>
    <m/>
    <m/>
    <s v="No inmail sent"/>
    <x v="0"/>
    <s v="*"/>
    <m/>
    <n v="0"/>
    <m/>
    <m/>
    <s v="*"/>
    <m/>
    <m/>
    <m/>
    <m/>
    <m/>
    <s v="Not relevant"/>
  </r>
  <r>
    <n v="863"/>
    <d v="2019-01-01T00:00:00"/>
    <n v="1"/>
    <x v="5"/>
    <s v="Konstantinos(Kostas) Koutsikos"/>
    <m/>
    <s v="futurelearn"/>
    <x v="15"/>
    <m/>
    <m/>
    <m/>
    <s v="No inmail sent"/>
    <x v="0"/>
    <s v="*"/>
    <m/>
    <n v="0"/>
    <m/>
    <m/>
    <s v="*"/>
    <m/>
    <m/>
    <m/>
    <m/>
    <m/>
    <s v="Not involved in MMM"/>
  </r>
  <r>
    <n v="864"/>
    <d v="2019-01-01T00:00:00"/>
    <n v="1"/>
    <x v="2"/>
    <s v="Peter Teekens"/>
    <s v="Lead Sales Effectiveness"/>
    <s v="gfk netherlands"/>
    <x v="5"/>
    <s v="Europe"/>
    <m/>
    <m/>
    <s v="No inmail sent"/>
    <x v="0"/>
    <d v="2019-09-20T00:00:00"/>
    <m/>
    <n v="0"/>
    <m/>
    <m/>
    <s v="Positive"/>
    <m/>
    <m/>
    <m/>
    <m/>
    <m/>
    <s v="Sent his email to one of our team"/>
  </r>
  <r>
    <n v="865"/>
    <d v="2019-01-01T00:00:00"/>
    <n v="1"/>
    <x v="2"/>
    <s v="Erik Hirschfeld"/>
    <s v="Senior Analytics Manager"/>
    <s v="gfk uk"/>
    <x v="5"/>
    <s v="Europe"/>
    <m/>
    <m/>
    <s v="No inmail sent"/>
    <x v="0"/>
    <d v="2019-09-19T00:00:00"/>
    <d v="2021-02-03T00:00:00"/>
    <n v="2"/>
    <m/>
    <n v="406"/>
    <s v="Negative"/>
    <m/>
    <m/>
    <m/>
    <m/>
    <m/>
    <s v="They do not have a need for a tool "/>
  </r>
  <r>
    <n v="866"/>
    <d v="2019-01-01T00:00:00"/>
    <n v="1"/>
    <x v="1"/>
    <s v="Bjoern Kroog"/>
    <m/>
    <s v="gfk singapore"/>
    <x v="15"/>
    <m/>
    <m/>
    <m/>
    <s v="No inmail sent"/>
    <x v="0"/>
    <s v="*"/>
    <m/>
    <n v="0"/>
    <m/>
    <m/>
    <s v="Positive_FS"/>
    <m/>
    <m/>
    <m/>
    <m/>
    <m/>
    <s v="Ongoing deal"/>
  </r>
  <r>
    <n v="867"/>
    <d v="2019-01-01T00:00:00"/>
    <n v="1"/>
    <x v="3"/>
    <s v="Myriam Meier"/>
    <s v="Market Insights Consultant"/>
    <s v="gfk switzerland"/>
    <x v="6"/>
    <s v="Europe"/>
    <m/>
    <s v="Ramla's"/>
    <s v="No inmail sent"/>
    <x v="3"/>
    <m/>
    <m/>
    <n v="0"/>
    <m/>
    <m/>
    <m/>
    <m/>
    <m/>
    <m/>
    <m/>
    <m/>
    <s v="Relevant + sent invite"/>
  </r>
  <r>
    <n v="868"/>
    <d v="2019-01-01T00:00:00"/>
    <n v="1"/>
    <x v="2"/>
    <s v="Hyung Joo Silvia Seo"/>
    <s v="Analytics Consulting | Client Relations | Business Development"/>
    <s v="gfk germany"/>
    <x v="5"/>
    <s v="Asia"/>
    <s v="Asia"/>
    <m/>
    <s v="No inmail sent"/>
    <x v="0"/>
    <d v="2019-09-22T00:00:00"/>
    <d v="2021-02-03T00:00:00"/>
    <n v="2"/>
    <m/>
    <n v="406"/>
    <s v="Negative"/>
    <m/>
    <m/>
    <m/>
    <m/>
    <m/>
    <s v="No longer at gfk, has no need for an MMM tool"/>
  </r>
  <r>
    <n v="869"/>
    <d v="2019-01-01T00:00:00"/>
    <n v="1"/>
    <x v="1"/>
    <s v="Arne J."/>
    <s v="Senior Analytics Expert"/>
    <s v="gfk china"/>
    <x v="6"/>
    <s v="Asia"/>
    <s v="Asia"/>
    <m/>
    <s v="No inmail sent"/>
    <x v="3"/>
    <d v="2021-03-04T00:00:00"/>
    <m/>
    <n v="0"/>
    <m/>
    <m/>
    <m/>
    <m/>
    <m/>
    <m/>
    <m/>
    <m/>
    <s v="Not relevant"/>
  </r>
  <r>
    <n v="870"/>
    <d v="2021-03-02T00:00:00"/>
    <n v="3"/>
    <x v="3"/>
    <s v="Panagiota Cheilaki"/>
    <s v="Senior Consultant"/>
    <s v="DDD"/>
    <x v="5"/>
    <s v="Europe"/>
    <m/>
    <s v="Ramla's"/>
    <s v="No inmail sent"/>
    <x v="0"/>
    <d v="2021-03-25T00:00:00"/>
    <d v="2021-07-15T00:00:00"/>
    <n v="7"/>
    <m/>
    <m/>
    <s v="Positive"/>
    <d v="2021-03-25T00:00:00"/>
    <m/>
    <m/>
    <m/>
    <m/>
    <s v="Relevant + sent invite"/>
  </r>
  <r>
    <n v="871"/>
    <d v="2019-01-01T00:00:00"/>
    <n v="1"/>
    <x v="0"/>
    <s v="Kenn Ipsen Pedersen"/>
    <s v="Data Solution &amp; Analytics Manager, Data &amp; Insights"/>
    <s v="Mediacom Denmark"/>
    <x v="1"/>
    <s v="Europe"/>
    <m/>
    <s v="Ramla's"/>
    <s v="No inmail sent"/>
    <x v="0"/>
    <d v="2019-11-19T00:00:00"/>
    <d v="2021-06-09T00:00:00"/>
    <n v="6"/>
    <n v="5"/>
    <n v="280"/>
    <m/>
    <m/>
    <m/>
    <m/>
    <m/>
    <m/>
    <m/>
  </r>
  <r>
    <n v="872"/>
    <d v="2019-01-01T00:00:00"/>
    <n v="1"/>
    <x v="2"/>
    <s v="Marija Sanosianaitė"/>
    <s v="Junior Analyst"/>
    <s v="Western Union"/>
    <x v="10"/>
    <m/>
    <m/>
    <m/>
    <s v="No inmail sent"/>
    <x v="0"/>
    <d v="2019-09-22T00:00:00"/>
    <d v="2021-02-03T00:00:00"/>
    <n v="2"/>
    <n v="1"/>
    <n v="406"/>
    <s v="None"/>
    <m/>
    <m/>
    <m/>
    <m/>
    <m/>
    <s v="Follow up message sent "/>
  </r>
  <r>
    <n v="873"/>
    <d v="2019-01-01T00:00:00"/>
    <n v="1"/>
    <x v="5"/>
    <s v="Balraj Jha"/>
    <m/>
    <s v="pwc india"/>
    <x v="15"/>
    <m/>
    <m/>
    <m/>
    <s v="No inmail sent"/>
    <x v="0"/>
    <s v="*"/>
    <m/>
    <n v="0"/>
    <m/>
    <m/>
    <s v="*"/>
    <m/>
    <m/>
    <m/>
    <m/>
    <m/>
    <s v="Not relevant"/>
  </r>
  <r>
    <n v="874"/>
    <d v="2019-01-01T00:00:00"/>
    <n v="1"/>
    <x v="1"/>
    <s v="Gustav Wiberg"/>
    <s v="Lead Data Scientist | Global Technology Solutions"/>
    <s v="pwc sweden"/>
    <x v="1"/>
    <s v="Europe"/>
    <m/>
    <m/>
    <s v="No inmail sent"/>
    <x v="1"/>
    <d v="2021-03-04T00:00:00"/>
    <m/>
    <n v="0"/>
    <m/>
    <m/>
    <m/>
    <m/>
    <m/>
    <m/>
    <m/>
    <m/>
    <s v="Not relevant"/>
  </r>
  <r>
    <n v="875"/>
    <d v="2019-01-01T00:00:00"/>
    <n v="1"/>
    <x v="2"/>
    <s v="Lingli He"/>
    <s v="Senior Manager, data analytics"/>
    <s v="pwc switzerland"/>
    <x v="2"/>
    <s v="Europe"/>
    <s v="Switzerland"/>
    <m/>
    <s v="No inmail sent"/>
    <x v="0"/>
    <d v="2019-09-23T00:00:00"/>
    <d v="2021-02-03T00:00:00"/>
    <n v="2"/>
    <n v="1"/>
    <n v="406"/>
    <s v="None"/>
    <m/>
    <m/>
    <m/>
    <m/>
    <m/>
    <s v="Follow up message sent "/>
  </r>
  <r>
    <n v="876"/>
    <d v="2019-01-01T00:00:00"/>
    <n v="1"/>
    <x v="5"/>
    <s v="Abhishek R."/>
    <m/>
    <s v="pwc india"/>
    <x v="15"/>
    <m/>
    <m/>
    <m/>
    <s v="No inmail sent"/>
    <x v="0"/>
    <s v="*"/>
    <m/>
    <n v="0"/>
    <m/>
    <m/>
    <s v="*"/>
    <m/>
    <m/>
    <m/>
    <m/>
    <m/>
    <s v="Not relevant"/>
  </r>
  <r>
    <n v="877"/>
    <d v="2019-01-01T00:00:00"/>
    <n v="1"/>
    <x v="1"/>
    <s v="Hariharasudhan Balasubramanian"/>
    <m/>
    <s v="pwc singapore"/>
    <x v="15"/>
    <m/>
    <m/>
    <m/>
    <s v="No inmail sent"/>
    <x v="1"/>
    <m/>
    <m/>
    <n v="0"/>
    <m/>
    <m/>
    <m/>
    <m/>
    <m/>
    <m/>
    <m/>
    <m/>
    <s v="Not relevant"/>
  </r>
  <r>
    <n v="878"/>
    <d v="2019-01-01T00:00:00"/>
    <n v="1"/>
    <x v="3"/>
    <s v="Erikson Tampubolon"/>
    <s v="Associate Client Lead"/>
    <s v="mindshare indonesia"/>
    <x v="1"/>
    <s v="Asia"/>
    <s v="Asia"/>
    <m/>
    <s v="No inmail sent"/>
    <x v="3"/>
    <d v="2021-03-04T00:00:00"/>
    <m/>
    <n v="0"/>
    <m/>
    <m/>
    <m/>
    <m/>
    <m/>
    <m/>
    <m/>
    <m/>
    <s v="Relevant + sent invite"/>
  </r>
  <r>
    <n v="879"/>
    <d v="2019-01-01T00:00:00"/>
    <n v="1"/>
    <x v="0"/>
    <s v="Barbara Dati"/>
    <s v="Strategic Planning Manager"/>
    <s v="Mindshare"/>
    <x v="1"/>
    <s v="Europe"/>
    <m/>
    <s v="Ramla's"/>
    <s v="No inmail sent"/>
    <x v="0"/>
    <d v="2019-11-21T00:00:00"/>
    <d v="2021-06-09T00:00:00"/>
    <n v="6"/>
    <n v="5"/>
    <n v="280"/>
    <m/>
    <m/>
    <m/>
    <m/>
    <m/>
    <m/>
    <m/>
  </r>
  <r>
    <n v="880"/>
    <d v="2019-01-01T00:00:00"/>
    <n v="1"/>
    <x v="5"/>
    <s v="Sandeep Prabhudesai"/>
    <m/>
    <s v="mec india"/>
    <x v="15"/>
    <m/>
    <m/>
    <m/>
    <s v="No inmail sent"/>
    <x v="0"/>
    <s v="*"/>
    <m/>
    <n v="0"/>
    <m/>
    <m/>
    <s v="*"/>
    <m/>
    <m/>
    <m/>
    <m/>
    <m/>
    <s v="Not relevant"/>
  </r>
  <r>
    <n v="881"/>
    <d v="2021-03-02T00:00:00"/>
    <n v="3"/>
    <x v="3"/>
    <s v="Narendra Swatch"/>
    <s v="Senior Manager - Sales Operations and Planning "/>
    <s v="mylan"/>
    <x v="6"/>
    <s v="Asia"/>
    <s v="Asia"/>
    <s v="Ramla's"/>
    <s v="No inmail sent"/>
    <x v="0"/>
    <d v="2021-07-30T00:00:00"/>
    <d v="2021-08-31T00:00:00"/>
    <n v="8"/>
    <m/>
    <m/>
    <s v="Neutral"/>
    <d v="2021-09-01T00:00:00"/>
    <m/>
    <m/>
    <m/>
    <m/>
    <s v="Relevant + sent invite"/>
  </r>
  <r>
    <n v="882"/>
    <d v="2019-01-01T00:00:00"/>
    <n v="1"/>
    <x v="0"/>
    <s v="Luca Gibelli"/>
    <s v="Client Leader"/>
    <s v="Dentsu Aegis"/>
    <x v="1"/>
    <s v="Europe"/>
    <m/>
    <s v="Ramla's"/>
    <s v="No inmail sent"/>
    <x v="0"/>
    <d v="2019-11-19T00:00:00"/>
    <d v="2021-06-09T00:00:00"/>
    <n v="6"/>
    <n v="4"/>
    <n v="280"/>
    <m/>
    <m/>
    <m/>
    <m/>
    <m/>
    <m/>
    <m/>
  </r>
  <r>
    <n v="883"/>
    <d v="2019-01-01T00:00:00"/>
    <n v="1"/>
    <x v="2"/>
    <s v="Jeremy Lim"/>
    <m/>
    <s v="Dentsu aegis Singapore"/>
    <x v="15"/>
    <m/>
    <m/>
    <m/>
    <s v="No inmail sent"/>
    <x v="0"/>
    <s v="*"/>
    <d v="2021-10-26T00:00:00"/>
    <n v="10"/>
    <m/>
    <m/>
    <s v="Positive_FS"/>
    <m/>
    <m/>
    <m/>
    <m/>
    <m/>
    <s v="Ongoing deal"/>
  </r>
  <r>
    <n v="884"/>
    <d v="2019-01-01T00:00:00"/>
    <n v="1"/>
    <x v="5"/>
    <s v="John Price"/>
    <m/>
    <s v="Dentsu aegis Australia"/>
    <x v="15"/>
    <m/>
    <m/>
    <m/>
    <s v="No inmail sent"/>
    <x v="0"/>
    <s v="*"/>
    <m/>
    <n v="0"/>
    <m/>
    <m/>
    <s v="Positive_FS"/>
    <m/>
    <m/>
    <m/>
    <m/>
    <m/>
    <s v="Ongoing deal"/>
  </r>
  <r>
    <n v="885"/>
    <d v="2019-01-01T00:00:00"/>
    <n v="1"/>
    <x v="0"/>
    <s v="Aistė Gudaitienė"/>
    <m/>
    <s v="Dentsu aegis Luthuania"/>
    <x v="15"/>
    <m/>
    <s v="Luthuania"/>
    <m/>
    <s v="No inmail sent"/>
    <x v="0"/>
    <d v="2019-11-19T00:00:00"/>
    <d v="2020-07-15T00:00:00"/>
    <n v="7"/>
    <n v="3"/>
    <n v="609"/>
    <s v="Negative"/>
    <m/>
    <m/>
    <m/>
    <m/>
    <m/>
    <m/>
  </r>
  <r>
    <n v="886"/>
    <d v="2019-01-01T00:00:00"/>
    <n v="1"/>
    <x v="1"/>
    <s v="Ross McLelland"/>
    <m/>
    <s v="KPMG australia"/>
    <x v="15"/>
    <m/>
    <m/>
    <m/>
    <s v="No inmail sent"/>
    <x v="1"/>
    <m/>
    <m/>
    <n v="0"/>
    <m/>
    <m/>
    <m/>
    <m/>
    <m/>
    <m/>
    <m/>
    <m/>
    <s v="Not relevant"/>
  </r>
  <r>
    <n v="887"/>
    <d v="2019-01-01T00:00:00"/>
    <n v="1"/>
    <x v="3"/>
    <s v="ASHWINI NAMA"/>
    <s v="Manager of Data &amp; Analytics"/>
    <s v="KPMG india"/>
    <x v="10"/>
    <s v="Asia"/>
    <s v="Asia"/>
    <m/>
    <s v="No inmail sent"/>
    <x v="3"/>
    <d v="2021-03-04T00:00:00"/>
    <m/>
    <n v="0"/>
    <m/>
    <m/>
    <m/>
    <m/>
    <m/>
    <m/>
    <m/>
    <m/>
    <s v="Relevant + sent invite"/>
  </r>
  <r>
    <n v="888"/>
    <d v="2019-01-01T00:00:00"/>
    <n v="1"/>
    <x v="1"/>
    <s v="Yashu Sharma"/>
    <m/>
    <s v="KPMG india"/>
    <x v="15"/>
    <m/>
    <m/>
    <m/>
    <s v="No inmail sent"/>
    <x v="0"/>
    <s v="*"/>
    <m/>
    <n v="0"/>
    <m/>
    <m/>
    <s v="*"/>
    <m/>
    <m/>
    <m/>
    <m/>
    <m/>
    <s v="Not relevant"/>
  </r>
  <r>
    <n v="889"/>
    <d v="2019-01-01T00:00:00"/>
    <n v="1"/>
    <x v="0"/>
    <s v="Birte Paustian-Blömer"/>
    <s v="Manager Corporate Sustainability"/>
    <s v="Beiersdorf"/>
    <x v="3"/>
    <s v="Europe"/>
    <m/>
    <s v="Ramla's"/>
    <s v="No inmail sent"/>
    <x v="0"/>
    <d v="2020-03-12T00:00:00"/>
    <d v="2021-06-09T00:00:00"/>
    <n v="6"/>
    <n v="5"/>
    <m/>
    <m/>
    <m/>
    <m/>
    <m/>
    <m/>
    <m/>
    <s v="follow up 12/03/2020"/>
  </r>
  <r>
    <n v="890"/>
    <d v="2019-01-01T00:00:00"/>
    <n v="1"/>
    <x v="5"/>
    <s v="Simone Spryszynski"/>
    <m/>
    <s v="Qscan Grp"/>
    <x v="15"/>
    <m/>
    <m/>
    <m/>
    <s v="No inmail sent"/>
    <x v="1"/>
    <m/>
    <m/>
    <n v="0"/>
    <m/>
    <m/>
    <m/>
    <m/>
    <m/>
    <m/>
    <m/>
    <m/>
    <s v="Not Relevant"/>
  </r>
  <r>
    <n v="891"/>
    <d v="2019-01-01T00:00:00"/>
    <n v="1"/>
    <x v="0"/>
    <s v="Yury Lebedev"/>
    <s v="Strategic Planning &amp; Analytics Lead"/>
    <s v="STADA Group"/>
    <x v="6"/>
    <s v="Europe"/>
    <s v="Russia"/>
    <s v="Ramla's"/>
    <s v="No inmail sent"/>
    <x v="0"/>
    <d v="2019-11-21T00:00:00"/>
    <d v="2021-08-05T00:00:00"/>
    <n v="8"/>
    <n v="3"/>
    <n v="223"/>
    <m/>
    <m/>
    <m/>
    <m/>
    <m/>
    <m/>
    <m/>
  </r>
  <r>
    <n v="892"/>
    <d v="2021-03-02T00:00:00"/>
    <n v="3"/>
    <x v="3"/>
    <s v="Nelly HACHANI"/>
    <s v="Responsable Trade Marketing Pharmacie"/>
    <s v="Unilever"/>
    <x v="3"/>
    <s v="Europe"/>
    <m/>
    <s v="Ramla's"/>
    <s v="No inmail sent"/>
    <x v="1"/>
    <m/>
    <m/>
    <n v="0"/>
    <m/>
    <m/>
    <m/>
    <m/>
    <m/>
    <m/>
    <m/>
    <m/>
    <s v="Relevant + sent invite"/>
  </r>
  <r>
    <n v="893"/>
    <d v="2021-03-02T00:00:00"/>
    <n v="3"/>
    <x v="3"/>
    <s v="Krishnan Ramaswami"/>
    <s v="SVP - South East Asia Business"/>
    <s v="redbus"/>
    <x v="7"/>
    <s v="Asia"/>
    <s v="Asia"/>
    <s v="Ramla's"/>
    <s v="No inmail sent"/>
    <x v="1"/>
    <m/>
    <m/>
    <n v="0"/>
    <m/>
    <m/>
    <m/>
    <m/>
    <m/>
    <m/>
    <m/>
    <m/>
    <s v="Relevant + sent invite"/>
  </r>
  <r>
    <n v="894"/>
    <d v="2019-01-01T00:00:00"/>
    <n v="1"/>
    <x v="2"/>
    <s v="Vinayak Singh"/>
    <s v="Commercial Excellence &amp; Business Analytics"/>
    <s v="Shalina"/>
    <x v="13"/>
    <s v="Asia"/>
    <s v="UAE"/>
    <m/>
    <s v="No inmail sent"/>
    <x v="0"/>
    <d v="2019-09-20T00:00:00"/>
    <m/>
    <n v="0"/>
    <m/>
    <m/>
    <s v="Positive"/>
    <m/>
    <m/>
    <m/>
    <m/>
    <m/>
    <s v="positive answer after fw1 (09/03/2020=)"/>
  </r>
  <r>
    <n v="895"/>
    <d v="2019-01-01T00:00:00"/>
    <n v="1"/>
    <x v="5"/>
    <s v="Miguel Teixidor"/>
    <m/>
    <s v="freelance"/>
    <x v="15"/>
    <m/>
    <m/>
    <m/>
    <s v="No inmail sent"/>
    <x v="1"/>
    <m/>
    <m/>
    <n v="0"/>
    <m/>
    <m/>
    <m/>
    <m/>
    <m/>
    <m/>
    <m/>
    <m/>
    <s v="Not Relevant"/>
  </r>
  <r>
    <n v="896"/>
    <d v="2019-01-01T00:00:00"/>
    <n v="1"/>
    <x v="1"/>
    <s v="Ieva Mažylytė"/>
    <m/>
    <s v="coca-cola"/>
    <x v="15"/>
    <m/>
    <m/>
    <m/>
    <s v="No inmail sent"/>
    <x v="1"/>
    <m/>
    <m/>
    <n v="0"/>
    <m/>
    <m/>
    <m/>
    <m/>
    <m/>
    <m/>
    <m/>
    <m/>
    <s v="Not relevant"/>
  </r>
  <r>
    <n v="897"/>
    <d v="2019-01-01T00:00:00"/>
    <n v="1"/>
    <x v="5"/>
    <s v="Rupinder Arora"/>
    <m/>
    <s v="Novartis"/>
    <x v="15"/>
    <m/>
    <m/>
    <m/>
    <s v="No inmail sent"/>
    <x v="1"/>
    <m/>
    <m/>
    <n v="0"/>
    <m/>
    <m/>
    <m/>
    <m/>
    <m/>
    <m/>
    <m/>
    <m/>
    <s v="Not Relevant"/>
  </r>
  <r>
    <n v="898"/>
    <d v="2019-01-01T00:00:00"/>
    <n v="1"/>
    <x v="5"/>
    <s v="Kunal Gangwal"/>
    <m/>
    <s v="Novartis"/>
    <x v="15"/>
    <m/>
    <m/>
    <m/>
    <s v="No inmail sent"/>
    <x v="1"/>
    <m/>
    <m/>
    <n v="0"/>
    <m/>
    <m/>
    <m/>
    <m/>
    <m/>
    <m/>
    <m/>
    <m/>
    <s v="Not Relevant"/>
  </r>
  <r>
    <n v="899"/>
    <d v="2021-03-02T00:00:00"/>
    <n v="3"/>
    <x v="3"/>
    <s v="Per Grunéus"/>
    <s v="Founder"/>
    <s v="Grunéus Media AB"/>
    <x v="1"/>
    <s v="Europe"/>
    <m/>
    <s v="Ramla's"/>
    <s v="No inmail sent"/>
    <x v="1"/>
    <m/>
    <m/>
    <n v="0"/>
    <m/>
    <m/>
    <m/>
    <m/>
    <m/>
    <m/>
    <m/>
    <m/>
    <s v="Relevant + sent invite"/>
  </r>
  <r>
    <n v="900"/>
    <d v="2021-03-02T00:00:00"/>
    <n v="3"/>
    <x v="3"/>
    <s v="Katerina Letsos"/>
    <s v="Senior Brand Strategist "/>
    <s v="Fishawack Health"/>
    <x v="1"/>
    <s v="Europe"/>
    <m/>
    <s v="Ramla's"/>
    <s v="No inmail sent"/>
    <x v="1"/>
    <m/>
    <m/>
    <n v="0"/>
    <m/>
    <m/>
    <m/>
    <m/>
    <m/>
    <m/>
    <m/>
    <m/>
    <s v="Relevant + sent invite"/>
  </r>
  <r>
    <n v="901"/>
    <d v="2019-01-01T00:00:00"/>
    <n v="1"/>
    <x v="5"/>
    <s v="Mohita Ghosh"/>
    <m/>
    <s v="pepsico"/>
    <x v="15"/>
    <m/>
    <m/>
    <m/>
    <s v="No inmail sent"/>
    <x v="1"/>
    <m/>
    <m/>
    <n v="0"/>
    <m/>
    <m/>
    <m/>
    <m/>
    <m/>
    <m/>
    <m/>
    <m/>
    <s v="Not Relevant"/>
  </r>
  <r>
    <n v="902"/>
    <d v="2019-01-01T00:00:00"/>
    <n v="1"/>
    <x v="0"/>
    <s v="Manuel Azuara Lois"/>
    <m/>
    <s v="pepsico"/>
    <x v="15"/>
    <s v="Europe"/>
    <s v="spain"/>
    <m/>
    <s v="No inmail sent"/>
    <x v="0"/>
    <d v="2019-11-19T00:00:00"/>
    <d v="2020-10-22T00:00:00"/>
    <n v="10"/>
    <n v="3"/>
    <n v="510"/>
    <m/>
    <m/>
    <m/>
    <m/>
    <m/>
    <m/>
    <m/>
  </r>
  <r>
    <n v="903"/>
    <d v="2019-01-01T00:00:00"/>
    <n v="1"/>
    <x v="5"/>
    <s v="Saswat Mohapatra"/>
    <m/>
    <s v="cytel"/>
    <x v="15"/>
    <m/>
    <m/>
    <m/>
    <s v="No inmail sent"/>
    <x v="1"/>
    <m/>
    <m/>
    <n v="0"/>
    <m/>
    <m/>
    <m/>
    <m/>
    <m/>
    <m/>
    <m/>
    <m/>
    <s v="Not Relevant"/>
  </r>
  <r>
    <n v="904"/>
    <d v="2019-01-01T00:00:00"/>
    <n v="1"/>
    <x v="3"/>
    <s v="Gabriel &quot;Gabby&quot; Yebra"/>
    <s v="Growth Analytics Regional Head, SEA (Southeast Asia)"/>
    <s v="Mondelez"/>
    <x v="3"/>
    <s v="Asia"/>
    <s v="Asia"/>
    <m/>
    <s v="No inmail sent"/>
    <x v="0"/>
    <d v="2021-03-04T00:00:00"/>
    <d v="2021-05-11T00:00:00"/>
    <n v="5"/>
    <m/>
    <m/>
    <s v="Neutral"/>
    <d v="2021-05-11T00:00:00"/>
    <m/>
    <m/>
    <m/>
    <m/>
    <s v="Relevant + sent message"/>
  </r>
  <r>
    <n v="905"/>
    <d v="2019-01-01T00:00:00"/>
    <n v="1"/>
    <x v="3"/>
    <s v="Michael Andrew"/>
    <s v="Commercial Analytics Lead, Senior Manager"/>
    <s v="zuellig pharma"/>
    <x v="6"/>
    <s v="Asia"/>
    <s v="Asia"/>
    <m/>
    <s v="No inmail sent"/>
    <x v="0"/>
    <d v="2021-03-26T00:00:00"/>
    <m/>
    <n v="0"/>
    <m/>
    <m/>
    <s v="Negative"/>
    <d v="2021-03-25T00:00:00"/>
    <m/>
    <m/>
    <m/>
    <m/>
    <s v="They in-house and are not interested"/>
  </r>
  <r>
    <n v="906"/>
    <d v="2019-01-01T00:00:00"/>
    <n v="1"/>
    <x v="2"/>
    <s v="Marius Kleinerüschkamp"/>
    <s v="Statistical Analyst"/>
    <s v="Bayer"/>
    <x v="13"/>
    <s v="Europe"/>
    <s v="germany"/>
    <m/>
    <s v="No inmail sent"/>
    <x v="0"/>
    <d v="2019-09-19T00:00:00"/>
    <d v="2021-02-03T00:00:00"/>
    <n v="2"/>
    <n v="2"/>
    <n v="406"/>
    <s v="None"/>
    <m/>
    <m/>
    <m/>
    <m/>
    <m/>
    <s v="Follow up message sent "/>
  </r>
  <r>
    <n v="907"/>
    <d v="2019-01-01T00:00:00"/>
    <n v="1"/>
    <x v="5"/>
    <s v="Claudia Nicholls-Magielsen"/>
    <m/>
    <s v="freelance"/>
    <x v="15"/>
    <m/>
    <m/>
    <m/>
    <s v="No inmail sent"/>
    <x v="1"/>
    <m/>
    <m/>
    <n v="0"/>
    <m/>
    <m/>
    <m/>
    <m/>
    <m/>
    <m/>
    <m/>
    <m/>
    <s v="Not Relevant"/>
  </r>
  <r>
    <n v="908"/>
    <d v="2019-01-01T00:00:00"/>
    <n v="1"/>
    <x v="0"/>
    <s v="James Yan"/>
    <m/>
    <s v="Joyoung Company Limited"/>
    <x v="15"/>
    <s v="Asia"/>
    <s v="China"/>
    <m/>
    <s v="No inmail sent"/>
    <x v="0"/>
    <d v="2019-11-20T00:00:00"/>
    <d v="2020-10-27T00:00:00"/>
    <n v="10"/>
    <n v="2"/>
    <n v="505"/>
    <m/>
    <m/>
    <m/>
    <m/>
    <m/>
    <m/>
    <m/>
  </r>
  <r>
    <n v="909"/>
    <d v="2019-01-01T00:00:00"/>
    <n v="1"/>
    <x v="3"/>
    <s v="Sandrine Daunar"/>
    <s v="Global Director of Insights"/>
    <s v="Rémy cointreau"/>
    <x v="3"/>
    <s v="Europe"/>
    <m/>
    <m/>
    <s v="No inmail sent"/>
    <x v="1"/>
    <m/>
    <m/>
    <n v="0"/>
    <m/>
    <m/>
    <m/>
    <m/>
    <m/>
    <m/>
    <m/>
    <m/>
    <s v="Relevant + sent invite"/>
  </r>
  <r>
    <n v="910"/>
    <d v="2019-01-01T00:00:00"/>
    <n v="1"/>
    <x v="5"/>
    <s v="Anirban Konar"/>
    <m/>
    <s v="redbus"/>
    <x v="15"/>
    <s v="Asia"/>
    <s v="India"/>
    <m/>
    <s v="No inmail sent"/>
    <x v="0"/>
    <s v="*"/>
    <m/>
    <n v="0"/>
    <m/>
    <m/>
    <m/>
    <m/>
    <m/>
    <m/>
    <m/>
    <m/>
    <s v="Not relevant"/>
  </r>
  <r>
    <n v="911"/>
    <d v="2021-03-02T00:00:00"/>
    <n v="3"/>
    <x v="3"/>
    <s v="Sotiris Papazerveas"/>
    <s v="Lead Data Scientist"/>
    <s v="RetailZooms"/>
    <x v="0"/>
    <s v="Europe"/>
    <m/>
    <s v="Ramla's"/>
    <s v="No inmail sent"/>
    <x v="0"/>
    <d v="2021-08-30T00:00:00"/>
    <d v="2021-11-30T00:00:00"/>
    <n v="11"/>
    <m/>
    <m/>
    <s v="Neutral"/>
    <d v="2021-12-10T00:00:00"/>
    <m/>
    <m/>
    <m/>
    <m/>
    <s v="Relevant + sent invite"/>
  </r>
  <r>
    <n v="912"/>
    <d v="2019-01-01T00:00:00"/>
    <n v="1"/>
    <x v="5"/>
    <s v="Harsh Singh"/>
    <m/>
    <s v="Ydatalytics"/>
    <x v="15"/>
    <m/>
    <m/>
    <m/>
    <s v="No inmail sent"/>
    <x v="0"/>
    <s v="*"/>
    <m/>
    <n v="0"/>
    <m/>
    <m/>
    <s v="Positive_FS"/>
    <m/>
    <s v="harsh.singh@ygroupcompanies.com"/>
    <m/>
    <m/>
    <m/>
    <s v="Communicated his email"/>
  </r>
  <r>
    <n v="913"/>
    <d v="2021-03-02T00:00:00"/>
    <n v="3"/>
    <x v="3"/>
    <s v="Tilla Schmitz"/>
    <s v="Senior Marketing Manager"/>
    <s v="Vodafone"/>
    <x v="7"/>
    <s v="Europe"/>
    <m/>
    <s v="Ramla's"/>
    <s v="No inmail sent"/>
    <x v="1"/>
    <m/>
    <m/>
    <n v="0"/>
    <m/>
    <m/>
    <m/>
    <m/>
    <m/>
    <m/>
    <m/>
    <m/>
    <s v="Relevant + sent invite"/>
  </r>
  <r>
    <n v="914"/>
    <d v="2019-01-01T00:00:00"/>
    <n v="1"/>
    <x v="3"/>
    <s v="Paul Yocum"/>
    <s v="Managing Director and Partner"/>
    <s v="Hargas consulting"/>
    <x v="2"/>
    <s v="Europe"/>
    <m/>
    <m/>
    <s v="No inmail sent"/>
    <x v="0"/>
    <d v="2021-03-26T00:00:00"/>
    <d v="2022-02-11T00:00:00"/>
    <n v="2"/>
    <m/>
    <m/>
    <m/>
    <m/>
    <m/>
    <m/>
    <m/>
    <m/>
    <s v="Relevant + to message"/>
  </r>
  <r>
    <n v="915"/>
    <d v="2019-01-01T00:00:00"/>
    <n v="1"/>
    <x v="0"/>
    <s v="Enrique Martin Gonzalez"/>
    <m/>
    <s v="Rebold"/>
    <x v="15"/>
    <s v="Europe"/>
    <s v="spain"/>
    <m/>
    <s v="No inmail sent"/>
    <x v="0"/>
    <d v="2019-11-19T00:00:00"/>
    <d v="2020-10-22T00:00:00"/>
    <n v="10"/>
    <n v="3"/>
    <n v="510"/>
    <m/>
    <m/>
    <m/>
    <m/>
    <m/>
    <m/>
    <m/>
  </r>
  <r>
    <n v="916"/>
    <d v="2021-03-02T00:00:00"/>
    <n v="3"/>
    <x v="3"/>
    <s v="Lebogang Mosedi"/>
    <s v="Media Manager"/>
    <s v="heineken"/>
    <x v="3"/>
    <s v="Africa"/>
    <s v="Africa"/>
    <s v="Ramla's"/>
    <s v="No inmail sent"/>
    <x v="1"/>
    <m/>
    <m/>
    <n v="0"/>
    <m/>
    <m/>
    <m/>
    <m/>
    <m/>
    <m/>
    <m/>
    <m/>
    <s v="Relevant + sent invite"/>
  </r>
  <r>
    <n v="917"/>
    <d v="2019-01-01T00:00:00"/>
    <n v="1"/>
    <x v="5"/>
    <s v="Jim Karipidis"/>
    <m/>
    <s v="kez's kitchen"/>
    <x v="15"/>
    <s v="Australia"/>
    <s v="australia"/>
    <m/>
    <s v="No inmail sent"/>
    <x v="0"/>
    <s v="*"/>
    <m/>
    <n v="0"/>
    <m/>
    <m/>
    <s v="Negative"/>
    <m/>
    <m/>
    <m/>
    <m/>
    <m/>
    <m/>
  </r>
  <r>
    <n v="918"/>
    <d v="2019-01-01T00:00:00"/>
    <n v="1"/>
    <x v="5"/>
    <s v="Jesper Kvisgaard"/>
    <m/>
    <s v="CO-RO"/>
    <x v="15"/>
    <m/>
    <m/>
    <m/>
    <s v="No inmail sent"/>
    <x v="0"/>
    <s v="*"/>
    <m/>
    <n v="0"/>
    <m/>
    <m/>
    <s v="*"/>
    <m/>
    <m/>
    <m/>
    <m/>
    <m/>
    <s v="Not involved in MMM"/>
  </r>
  <r>
    <n v="919"/>
    <d v="2019-01-01T00:00:00"/>
    <n v="1"/>
    <x v="5"/>
    <s v="Nora Roosileht"/>
    <m/>
    <s v="Bolt"/>
    <x v="15"/>
    <m/>
    <m/>
    <m/>
    <s v="No inmail sent"/>
    <x v="0"/>
    <s v="*"/>
    <m/>
    <n v="0"/>
    <m/>
    <m/>
    <s v="*"/>
    <m/>
    <m/>
    <m/>
    <m/>
    <m/>
    <s v="Not involved in MMM"/>
  </r>
  <r>
    <n v="920"/>
    <d v="2019-01-01T00:00:00"/>
    <n v="1"/>
    <x v="2"/>
    <s v="Andrée Tono"/>
    <s v="Business Analyst"/>
    <s v="AW LAB"/>
    <x v="0"/>
    <s v="Europe"/>
    <s v="Italy"/>
    <m/>
    <s v="No inmail sent"/>
    <x v="0"/>
    <d v="2019-09-20T00:00:00"/>
    <d v="2021-02-03T00:00:00"/>
    <n v="2"/>
    <n v="2"/>
    <n v="406"/>
    <s v="None"/>
    <m/>
    <m/>
    <m/>
    <m/>
    <m/>
    <s v="Follow up message sent "/>
  </r>
  <r>
    <n v="921"/>
    <d v="2019-01-01T00:00:00"/>
    <n v="1"/>
    <x v="5"/>
    <s v="Mirko Kolipost"/>
    <m/>
    <s v="EDEKA Aktiengesellschaft"/>
    <x v="15"/>
    <m/>
    <m/>
    <m/>
    <s v="No inmail sent"/>
    <x v="1"/>
    <m/>
    <m/>
    <n v="0"/>
    <m/>
    <m/>
    <m/>
    <m/>
    <m/>
    <m/>
    <m/>
    <m/>
    <s v="Not Relevant"/>
  </r>
  <r>
    <n v="922"/>
    <d v="2019-01-01T00:00:00"/>
    <n v="1"/>
    <x v="5"/>
    <s v="Alexander Gorbachev"/>
    <m/>
    <s v="People &amp; Screens"/>
    <x v="15"/>
    <s v="Europe"/>
    <s v="russia"/>
    <m/>
    <s v="No inmail sent"/>
    <x v="0"/>
    <s v="*"/>
    <m/>
    <n v="0"/>
    <m/>
    <m/>
    <s v="Negative"/>
    <m/>
    <m/>
    <m/>
    <m/>
    <m/>
    <m/>
  </r>
  <r>
    <n v="923"/>
    <d v="2020-01-27T00:00:00"/>
    <n v="1"/>
    <x v="3"/>
    <s v="Vincent Sieben"/>
    <s v="Global Director Business Marketing"/>
    <s v="Philips"/>
    <x v="13"/>
    <s v="Europe"/>
    <m/>
    <m/>
    <s v="No inmail sent"/>
    <x v="3"/>
    <m/>
    <m/>
    <n v="0"/>
    <m/>
    <m/>
    <m/>
    <m/>
    <m/>
    <m/>
    <m/>
    <m/>
    <s v="Relevant + sent invite"/>
  </r>
  <r>
    <n v="924"/>
    <d v="2019-01-01T00:00:00"/>
    <n v="1"/>
    <x v="5"/>
    <s v="Ilkka Keskiväli"/>
    <m/>
    <s v="Dagmar"/>
    <x v="15"/>
    <m/>
    <s v="Finland"/>
    <m/>
    <s v="No inmail sent"/>
    <x v="0"/>
    <s v="*"/>
    <m/>
    <n v="0"/>
    <m/>
    <m/>
    <s v="Negative"/>
    <m/>
    <m/>
    <m/>
    <m/>
    <m/>
    <m/>
  </r>
  <r>
    <n v="925"/>
    <d v="2019-01-01T00:00:00"/>
    <n v="1"/>
    <x v="5"/>
    <s v="Eshan Jain"/>
    <m/>
    <s v="Walmart labs india"/>
    <x v="15"/>
    <m/>
    <m/>
    <m/>
    <s v="No inmail sent"/>
    <x v="0"/>
    <s v="*"/>
    <m/>
    <n v="0"/>
    <m/>
    <m/>
    <s v="*"/>
    <m/>
    <m/>
    <m/>
    <m/>
    <m/>
    <s v="Not relevant"/>
  </r>
  <r>
    <n v="926"/>
    <d v="2019-01-01T00:00:00"/>
    <n v="1"/>
    <x v="5"/>
    <s v="Vishwas Bhat"/>
    <m/>
    <s v="Ather Energy"/>
    <x v="15"/>
    <m/>
    <m/>
    <m/>
    <s v="No inmail sent"/>
    <x v="0"/>
    <s v="*"/>
    <m/>
    <n v="0"/>
    <m/>
    <m/>
    <s v="*"/>
    <m/>
    <m/>
    <m/>
    <m/>
    <m/>
    <s v="Not relevant"/>
  </r>
  <r>
    <n v="927"/>
    <d v="2019-01-01T00:00:00"/>
    <n v="1"/>
    <x v="5"/>
    <s v="Daniel Alink"/>
    <m/>
    <s v="personalyse"/>
    <x v="15"/>
    <m/>
    <m/>
    <m/>
    <s v="No inmail sent"/>
    <x v="1"/>
    <m/>
    <m/>
    <n v="0"/>
    <m/>
    <m/>
    <m/>
    <m/>
    <m/>
    <m/>
    <m/>
    <m/>
    <s v="Not Relevant"/>
  </r>
  <r>
    <n v="928"/>
    <d v="2019-01-01T00:00:00"/>
    <n v="1"/>
    <x v="1"/>
    <s v="Markus Sällman Almén"/>
    <m/>
    <s v="ICA Grp"/>
    <x v="15"/>
    <m/>
    <m/>
    <m/>
    <s v="No inmail sent"/>
    <x v="0"/>
    <s v="*"/>
    <d v="2020-07-15T00:00:00"/>
    <n v="7"/>
    <n v="1"/>
    <n v="609"/>
    <s v="Negative"/>
    <d v="2020-07-16T00:00:00"/>
    <m/>
    <m/>
    <m/>
    <m/>
    <s v="Not relevant"/>
  </r>
  <r>
    <n v="929"/>
    <d v="2019-01-01T00:00:00"/>
    <n v="1"/>
    <x v="3"/>
    <s v="Mariachiara Fortuna"/>
    <s v="Data scientist"/>
    <s v="Media Italia"/>
    <x v="5"/>
    <s v="Europe"/>
    <m/>
    <s v="Ramla's"/>
    <s v="No inmail sent"/>
    <x v="0"/>
    <d v="2021-03-26T00:00:00"/>
    <d v="2021-07-15T00:00:00"/>
    <n v="7"/>
    <m/>
    <m/>
    <s v="Positive"/>
    <d v="2021-04-16T00:00:00"/>
    <m/>
    <m/>
    <m/>
    <m/>
    <s v="Relevant + to message"/>
  </r>
  <r>
    <n v="930"/>
    <d v="2019-01-01T00:00:00"/>
    <n v="1"/>
    <x v="3"/>
    <s v="Nagaraj Krishnamurthy"/>
    <s v="Delivering RoI with AI and Analytics"/>
    <s v="Madison Communication"/>
    <x v="1"/>
    <s v="Asia"/>
    <s v="Asia"/>
    <s v="Ramla's"/>
    <s v="No inmail sent"/>
    <x v="0"/>
    <d v="2021-03-26T00:00:00"/>
    <d v="2022-02-10T00:00:00"/>
    <n v="2"/>
    <m/>
    <m/>
    <m/>
    <m/>
    <m/>
    <m/>
    <m/>
    <m/>
    <s v="Relevant + to message"/>
  </r>
  <r>
    <n v="931"/>
    <d v="2019-01-01T00:00:00"/>
    <n v="1"/>
    <x v="1"/>
    <s v="Yasaswi Chodavarapu"/>
    <m/>
    <s v="Target"/>
    <x v="0"/>
    <m/>
    <m/>
    <m/>
    <s v="No inmail sent"/>
    <x v="1"/>
    <d v="2021-09-22T00:00:00"/>
    <m/>
    <n v="0"/>
    <m/>
    <m/>
    <m/>
    <m/>
    <m/>
    <m/>
    <m/>
    <m/>
    <s v="Not relevant"/>
  </r>
  <r>
    <n v="932"/>
    <d v="2019-01-01T00:00:00"/>
    <n v="1"/>
    <x v="1"/>
    <s v="Deepak Kumar"/>
    <s v="Lead data scientisy"/>
    <s v="Target"/>
    <x v="0"/>
    <m/>
    <m/>
    <m/>
    <s v="No inmail sent"/>
    <x v="0"/>
    <m/>
    <m/>
    <n v="0"/>
    <m/>
    <m/>
    <m/>
    <m/>
    <m/>
    <m/>
    <m/>
    <m/>
    <s v="Not relevant"/>
  </r>
  <r>
    <n v="933"/>
    <d v="2019-01-01T00:00:00"/>
    <n v="1"/>
    <x v="1"/>
    <s v="Shruti Joshi"/>
    <m/>
    <s v="Target"/>
    <x v="0"/>
    <m/>
    <m/>
    <m/>
    <s v="No inmail sent"/>
    <x v="1"/>
    <m/>
    <m/>
    <n v="0"/>
    <m/>
    <m/>
    <m/>
    <m/>
    <m/>
    <m/>
    <m/>
    <m/>
    <s v="Not relevant"/>
  </r>
  <r>
    <n v="934"/>
    <d v="2019-01-01T00:00:00"/>
    <n v="1"/>
    <x v="5"/>
    <s v="Danny Rogers"/>
    <m/>
    <s v="mycar"/>
    <x v="15"/>
    <m/>
    <m/>
    <m/>
    <s v="No inmail sent"/>
    <x v="1"/>
    <m/>
    <m/>
    <n v="0"/>
    <m/>
    <m/>
    <m/>
    <m/>
    <m/>
    <m/>
    <m/>
    <m/>
    <s v="Not Relevant"/>
  </r>
  <r>
    <n v="935"/>
    <d v="2019-01-01T00:00:00"/>
    <n v="1"/>
    <x v="5"/>
    <s v="Shashank Katakwar"/>
    <m/>
    <s v="future group india"/>
    <x v="15"/>
    <m/>
    <m/>
    <m/>
    <s v="No inmail sent"/>
    <x v="1"/>
    <m/>
    <m/>
    <n v="0"/>
    <m/>
    <m/>
    <m/>
    <m/>
    <m/>
    <m/>
    <m/>
    <m/>
    <s v="Not Relevant"/>
  </r>
  <r>
    <n v="936"/>
    <d v="2019-01-01T00:00:00"/>
    <n v="1"/>
    <x v="2"/>
    <s v="Vishnudas Pazhedath"/>
    <s v="Manager - Analytics Strategy &amp; Transformation"/>
    <s v="Majid Al-Futtaim"/>
    <x v="0"/>
    <s v="Asia"/>
    <s v="UAE"/>
    <m/>
    <s v="No inmail sent"/>
    <x v="0"/>
    <d v="2019-09-25T00:00:00"/>
    <d v="2021-02-03T00:00:00"/>
    <n v="2"/>
    <m/>
    <n v="406"/>
    <s v="Neutral"/>
    <m/>
    <m/>
    <m/>
    <m/>
    <m/>
    <s v="Follow up message sent "/>
  </r>
  <r>
    <n v="937"/>
    <d v="2019-01-01T00:00:00"/>
    <n v="1"/>
    <x v="0"/>
    <s v="Fariha Shuvakhana"/>
    <m/>
    <s v="BWS"/>
    <x v="15"/>
    <m/>
    <m/>
    <m/>
    <s v="No inmail sent"/>
    <x v="0"/>
    <d v="2019-11-27T00:00:00"/>
    <d v="2020-10-22T00:00:00"/>
    <n v="10"/>
    <n v="2"/>
    <n v="510"/>
    <s v="Negative"/>
    <d v="2020-10-25T00:00:00"/>
    <m/>
    <m/>
    <m/>
    <m/>
    <m/>
  </r>
  <r>
    <n v="938"/>
    <d v="2019-01-01T00:00:00"/>
    <n v="1"/>
    <x v="1"/>
    <s v="Arnab Roy"/>
    <m/>
    <s v="General Mills"/>
    <x v="15"/>
    <m/>
    <m/>
    <m/>
    <s v="No inmail sent"/>
    <x v="1"/>
    <m/>
    <m/>
    <n v="0"/>
    <m/>
    <m/>
    <m/>
    <m/>
    <m/>
    <m/>
    <m/>
    <m/>
    <s v="Not relevant"/>
  </r>
  <r>
    <n v="939"/>
    <d v="2019-01-01T00:00:00"/>
    <n v="1"/>
    <x v="2"/>
    <s v="Rupak Ganguly"/>
    <s v="Retail and Financial Analytics Professional"/>
    <s v="Target"/>
    <x v="0"/>
    <s v="Asia"/>
    <s v="Asia"/>
    <m/>
    <s v="No inmail sent"/>
    <x v="0"/>
    <d v="2019-09-25T00:00:00"/>
    <m/>
    <n v="0"/>
    <m/>
    <m/>
    <s v="Negative"/>
    <m/>
    <m/>
    <m/>
    <m/>
    <m/>
    <s v="MMM is there, but it outsourced to third party,so no scope for us."/>
  </r>
  <r>
    <n v="940"/>
    <d v="2019-01-01T00:00:00"/>
    <n v="1"/>
    <x v="5"/>
    <s v="Soumita chatterjee"/>
    <m/>
    <s v="Myntra"/>
    <x v="15"/>
    <s v="Asia"/>
    <s v="India"/>
    <m/>
    <s v="No inmail sent"/>
    <x v="0"/>
    <s v="*"/>
    <m/>
    <n v="0"/>
    <m/>
    <m/>
    <m/>
    <m/>
    <m/>
    <m/>
    <m/>
    <m/>
    <s v="Not relevant"/>
  </r>
  <r>
    <n v="941"/>
    <d v="2019-01-01T00:00:00"/>
    <n v="1"/>
    <x v="1"/>
    <s v="Itziar Lomba"/>
    <m/>
    <s v="Proctor &amp; gamble"/>
    <x v="15"/>
    <m/>
    <m/>
    <m/>
    <s v="No inmail sent"/>
    <x v="1"/>
    <m/>
    <m/>
    <n v="0"/>
    <m/>
    <m/>
    <m/>
    <m/>
    <m/>
    <m/>
    <m/>
    <m/>
    <s v="Not relevant"/>
  </r>
  <r>
    <n v="942"/>
    <d v="2019-01-01T00:00:00"/>
    <n v="1"/>
    <x v="5"/>
    <s v="Santosh Jayswal"/>
    <m/>
    <s v="emami"/>
    <x v="15"/>
    <s v="Asia"/>
    <s v="India"/>
    <m/>
    <s v="No inmail sent"/>
    <x v="0"/>
    <s v="*"/>
    <m/>
    <n v="0"/>
    <m/>
    <m/>
    <m/>
    <m/>
    <m/>
    <m/>
    <m/>
    <m/>
    <s v="Not relevant"/>
  </r>
  <r>
    <n v="943"/>
    <d v="2019-01-01T00:00:00"/>
    <n v="1"/>
    <x v="1"/>
    <s v="Ravi Odhavia"/>
    <m/>
    <s v="tata consultancy"/>
    <x v="15"/>
    <m/>
    <m/>
    <m/>
    <s v="No inmail sent"/>
    <x v="0"/>
    <s v="*"/>
    <m/>
    <n v="0"/>
    <m/>
    <m/>
    <s v="Negative"/>
    <m/>
    <m/>
    <m/>
    <m/>
    <m/>
    <s v="Not relevant"/>
  </r>
  <r>
    <n v="944"/>
    <d v="2019-01-01T00:00:00"/>
    <n v="1"/>
    <x v="3"/>
    <s v="Srinivasan Rajagopal"/>
    <s v="Practice Head - Marketing &amp; Analytics, TCS Interactive"/>
    <s v="tata consultancy"/>
    <x v="2"/>
    <s v="Europe"/>
    <m/>
    <s v="Ramla's"/>
    <s v="No inmail sent"/>
    <x v="0"/>
    <d v="2021-07-12T00:00:00"/>
    <d v="2021-08-04T00:00:00"/>
    <n v="8"/>
    <m/>
    <m/>
    <s v="Neutral"/>
    <d v="2021-08-04T00:00:00"/>
    <m/>
    <m/>
    <m/>
    <m/>
    <s v="Relevant + sent invite"/>
  </r>
  <r>
    <n v="945"/>
    <d v="2019-01-01T00:00:00"/>
    <n v="1"/>
    <x v="5"/>
    <s v="Bipin Mundhwa"/>
    <m/>
    <s v="ZEE5"/>
    <x v="15"/>
    <s v="Asia"/>
    <s v="India"/>
    <m/>
    <s v="No inmail sent"/>
    <x v="0"/>
    <s v="*"/>
    <m/>
    <n v="0"/>
    <m/>
    <m/>
    <m/>
    <m/>
    <m/>
    <m/>
    <m/>
    <m/>
    <s v="Not relevant"/>
  </r>
  <r>
    <n v="946"/>
    <d v="2019-01-01T00:00:00"/>
    <n v="1"/>
    <x v="5"/>
    <s v="Brian Loeb"/>
    <m/>
    <s v="freelance"/>
    <x v="15"/>
    <m/>
    <m/>
    <m/>
    <s v="No inmail sent"/>
    <x v="0"/>
    <s v="*"/>
    <m/>
    <n v="0"/>
    <m/>
    <m/>
    <s v="Negative"/>
    <m/>
    <m/>
    <m/>
    <m/>
    <m/>
    <m/>
  </r>
  <r>
    <n v="947"/>
    <d v="2021-03-02T00:00:00"/>
    <n v="3"/>
    <x v="3"/>
    <s v="Marcin Pasznicki"/>
    <s v="Head of Analytics &amp; Insights, Australia &amp; New Zealand"/>
    <s v="P&amp;G"/>
    <x v="3"/>
    <s v="Australia"/>
    <s v="Australia"/>
    <s v="Ramla's"/>
    <s v="No inmail sent"/>
    <x v="1"/>
    <m/>
    <m/>
    <n v="0"/>
    <m/>
    <m/>
    <m/>
    <m/>
    <m/>
    <m/>
    <m/>
    <m/>
    <s v="Relevant + sent invite"/>
  </r>
  <r>
    <n v="948"/>
    <d v="2019-01-01T00:00:00"/>
    <n v="1"/>
    <x v="1"/>
    <s v="Sharanbir Kaur"/>
    <m/>
    <s v="suzuki india"/>
    <x v="15"/>
    <m/>
    <m/>
    <m/>
    <s v="No inmail sent"/>
    <x v="0"/>
    <s v="*"/>
    <m/>
    <n v="0"/>
    <m/>
    <m/>
    <s v="Positive"/>
    <m/>
    <m/>
    <m/>
    <m/>
    <m/>
    <s v="Not relevant"/>
  </r>
  <r>
    <n v="949"/>
    <d v="2019-01-01T00:00:00"/>
    <n v="1"/>
    <x v="0"/>
    <s v="Isabelle Dechelotte"/>
    <m/>
    <s v="catalina"/>
    <x v="15"/>
    <s v="Europe"/>
    <s v="France"/>
    <m/>
    <s v="No inmail sent"/>
    <x v="0"/>
    <d v="2019-11-25T00:00:00"/>
    <d v="2020-10-22T00:00:00"/>
    <n v="10"/>
    <n v="3"/>
    <n v="510"/>
    <s v="Positive"/>
    <m/>
    <m/>
    <m/>
    <m/>
    <m/>
    <s v="Follow up"/>
  </r>
  <r>
    <n v="950"/>
    <d v="2019-01-01T00:00:00"/>
    <n v="1"/>
    <x v="5"/>
    <s v="Joe Estephan"/>
    <m/>
    <s v="freelance"/>
    <x v="15"/>
    <m/>
    <m/>
    <m/>
    <s v="No inmail sent"/>
    <x v="0"/>
    <s v="*"/>
    <m/>
    <n v="0"/>
    <m/>
    <m/>
    <s v="Negative"/>
    <m/>
    <m/>
    <m/>
    <m/>
    <m/>
    <m/>
  </r>
  <r>
    <n v="951"/>
    <d v="2019-01-01T00:00:00"/>
    <n v="1"/>
    <x v="5"/>
    <s v="Natalie Choufani"/>
    <m/>
    <s v="MBC"/>
    <x v="15"/>
    <m/>
    <m/>
    <m/>
    <s v="No inmail sent"/>
    <x v="0"/>
    <s v="*"/>
    <m/>
    <n v="0"/>
    <m/>
    <m/>
    <s v="Negative"/>
    <m/>
    <m/>
    <m/>
    <m/>
    <m/>
    <m/>
  </r>
  <r>
    <n v="952"/>
    <d v="2019-01-01T00:00:00"/>
    <n v="1"/>
    <x v="3"/>
    <s v="Alexandra Chirilov"/>
    <s v="Global Science Partner"/>
    <s v="Gfk"/>
    <x v="7"/>
    <s v="Europe"/>
    <m/>
    <m/>
    <s v="No inmail sent"/>
    <x v="0"/>
    <d v="2019-11-25T00:00:00"/>
    <d v="2021-03-04T00:00:00"/>
    <n v="3"/>
    <n v="3"/>
    <n v="377"/>
    <s v="Positive_FS"/>
    <d v="2019-11-25T00:00:00"/>
    <m/>
    <m/>
    <m/>
    <m/>
    <s v="Ongoing deal"/>
  </r>
  <r>
    <n v="953"/>
    <d v="2019-01-01T00:00:00"/>
    <n v="1"/>
    <x v="0"/>
    <s v="Remco Weijers"/>
    <m/>
    <s v="Merkle"/>
    <x v="15"/>
    <s v="Europe"/>
    <s v="Netherlands"/>
    <m/>
    <s v="No inmail sent"/>
    <x v="0"/>
    <d v="2019-11-25T00:00:00"/>
    <d v="2020-10-27T00:00:00"/>
    <n v="10"/>
    <n v="3"/>
    <n v="505"/>
    <s v="Negative"/>
    <d v="2020-10-30T00:00:00"/>
    <m/>
    <m/>
    <m/>
    <m/>
    <s v="Follow up"/>
  </r>
  <r>
    <n v="954"/>
    <d v="2021-03-02T00:00:00"/>
    <n v="3"/>
    <x v="3"/>
    <s v="James Griffin"/>
    <s v="Vice President Marketing"/>
    <s v="Unilever"/>
    <x v="3"/>
    <s v="Asia"/>
    <s v="Asia"/>
    <s v="Ramla's"/>
    <s v="No inmail sent"/>
    <x v="1"/>
    <m/>
    <m/>
    <n v="0"/>
    <m/>
    <m/>
    <m/>
    <m/>
    <m/>
    <m/>
    <m/>
    <m/>
    <s v="Relevant + sent invite"/>
  </r>
  <r>
    <n v="955"/>
    <d v="2019-01-01T00:00:00"/>
    <n v="1"/>
    <x v="5"/>
    <s v="Tze Sam Goh"/>
    <m/>
    <s v="Grab"/>
    <x v="15"/>
    <m/>
    <m/>
    <m/>
    <s v="No inmail sent"/>
    <x v="0"/>
    <s v="*"/>
    <m/>
    <n v="0"/>
    <m/>
    <m/>
    <s v="Negative"/>
    <m/>
    <m/>
    <m/>
    <m/>
    <m/>
    <m/>
  </r>
  <r>
    <n v="956"/>
    <d v="2021-03-02T00:00:00"/>
    <n v="3"/>
    <x v="3"/>
    <s v="Gautam Rajagopalan"/>
    <s v="Senior Manager - Market Research &amp; Analytics"/>
    <s v="kimberly-clark"/>
    <x v="3"/>
    <s v="Asia"/>
    <s v="Asia"/>
    <s v="Ramla's"/>
    <s v="No inmail sent"/>
    <x v="0"/>
    <d v="2021-03-23T00:00:00"/>
    <s v="RFP"/>
    <e v="#VALUE!"/>
    <m/>
    <n v="358"/>
    <m/>
    <m/>
    <m/>
    <m/>
    <m/>
    <m/>
    <s v="Relevant + sent invite"/>
  </r>
  <r>
    <n v="957"/>
    <d v="2019-01-01T00:00:00"/>
    <n v="1"/>
    <x v="5"/>
    <s v="Jerome Hesterman"/>
    <m/>
    <s v="liberty global"/>
    <x v="15"/>
    <m/>
    <m/>
    <m/>
    <s v="No inmail sent"/>
    <x v="1"/>
    <m/>
    <m/>
    <n v="0"/>
    <m/>
    <m/>
    <m/>
    <m/>
    <m/>
    <m/>
    <m/>
    <m/>
    <m/>
  </r>
  <r>
    <n v="958"/>
    <d v="2019-01-01T00:00:00"/>
    <n v="1"/>
    <x v="2"/>
    <s v="Rossana Domingues"/>
    <s v="Trends &amp; Innovation Manager "/>
    <s v="pingo doce"/>
    <x v="0"/>
    <s v="Europe"/>
    <s v="Portugal"/>
    <m/>
    <s v="No inmail sent"/>
    <x v="0"/>
    <d v="2019-09-25T00:00:00"/>
    <d v="2021-02-03T00:00:00"/>
    <n v="2"/>
    <n v="2"/>
    <n v="406"/>
    <s v="None"/>
    <m/>
    <m/>
    <m/>
    <m/>
    <m/>
    <s v="Follow up message sent "/>
  </r>
  <r>
    <n v="959"/>
    <d v="2019-01-01T00:00:00"/>
    <n v="1"/>
    <x v="0"/>
    <s v="Jatin Gupta"/>
    <m/>
    <s v="Cheil worldwide"/>
    <x v="15"/>
    <s v="America"/>
    <s v="Canada "/>
    <m/>
    <s v="No inmail sent"/>
    <x v="0"/>
    <d v="2019-11-25T00:00:00"/>
    <d v="2020-10-27T00:00:00"/>
    <n v="10"/>
    <n v="2"/>
    <n v="505"/>
    <s v="Positive"/>
    <d v="2020-07-17T00:00:00"/>
    <m/>
    <m/>
    <m/>
    <m/>
    <m/>
  </r>
  <r>
    <n v="960"/>
    <d v="2019-01-01T00:00:00"/>
    <n v="1"/>
    <x v="5"/>
    <s v="Lu Zhongqi"/>
    <m/>
    <s v="JCDecaux"/>
    <x v="15"/>
    <m/>
    <m/>
    <m/>
    <s v="No inmail sent"/>
    <x v="1"/>
    <m/>
    <m/>
    <n v="0"/>
    <m/>
    <m/>
    <m/>
    <m/>
    <m/>
    <m/>
    <m/>
    <m/>
    <m/>
  </r>
  <r>
    <n v="961"/>
    <d v="2019-01-01T00:00:00"/>
    <n v="1"/>
    <x v="1"/>
    <s v="Sunil Kumar Maurya"/>
    <m/>
    <s v="tata consultancy"/>
    <x v="15"/>
    <m/>
    <m/>
    <m/>
    <s v="No inmail sent"/>
    <x v="1"/>
    <m/>
    <m/>
    <n v="0"/>
    <m/>
    <m/>
    <m/>
    <m/>
    <m/>
    <m/>
    <m/>
    <m/>
    <s v="Not relevant"/>
  </r>
  <r>
    <n v="962"/>
    <d v="2019-01-01T00:00:00"/>
    <n v="1"/>
    <x v="2"/>
    <s v="Betty Yun Xu"/>
    <s v="Global Senior Manager"/>
    <s v="adidas"/>
    <x v="0"/>
    <s v="Europe"/>
    <s v="Germany"/>
    <m/>
    <s v="No inmail sent"/>
    <x v="0"/>
    <d v="2019-09-25T00:00:00"/>
    <d v="2021-05-12T00:00:00"/>
    <n v="5"/>
    <m/>
    <n v="308"/>
    <s v="None"/>
    <m/>
    <m/>
    <m/>
    <m/>
    <m/>
    <s v="Follow up message sent "/>
  </r>
  <r>
    <n v="963"/>
    <d v="2019-01-01T00:00:00"/>
    <n v="1"/>
    <x v="5"/>
    <s v="Sylvia Ehgartner"/>
    <m/>
    <s v="insights2impact"/>
    <x v="15"/>
    <m/>
    <m/>
    <m/>
    <s v="No inmail sent"/>
    <x v="1"/>
    <m/>
    <m/>
    <n v="0"/>
    <m/>
    <m/>
    <m/>
    <m/>
    <m/>
    <m/>
    <m/>
    <m/>
    <m/>
  </r>
  <r>
    <n v="964"/>
    <d v="2019-01-01T00:00:00"/>
    <n v="1"/>
    <x v="5"/>
    <s v="Mayur Dharwadkar"/>
    <m/>
    <s v="Merkle"/>
    <x v="15"/>
    <m/>
    <m/>
    <m/>
    <s v="No inmail sent"/>
    <x v="1"/>
    <m/>
    <m/>
    <n v="0"/>
    <m/>
    <m/>
    <m/>
    <m/>
    <m/>
    <m/>
    <m/>
    <m/>
    <m/>
  </r>
  <r>
    <n v="965"/>
    <d v="2019-01-01T00:00:00"/>
    <n v="1"/>
    <x v="2"/>
    <s v="Aazim Haque"/>
    <s v="Manager - Analytics"/>
    <s v="publicis"/>
    <x v="1"/>
    <s v="Asia"/>
    <s v="Asia"/>
    <m/>
    <s v="No inmail sent"/>
    <x v="0"/>
    <d v="2021-02-03T00:00:00"/>
    <s v="*"/>
    <e v="#VALUE!"/>
    <m/>
    <m/>
    <s v="None"/>
    <m/>
    <m/>
    <m/>
    <m/>
    <m/>
    <s v="LI message sent"/>
  </r>
  <r>
    <n v="966"/>
    <d v="2019-01-01T00:00:00"/>
    <n v="1"/>
    <x v="2"/>
    <s v="Krzysztof P. Pawlak"/>
    <s v="Business Partner KEM Product &amp; Innovation"/>
    <s v="Hilti Group"/>
    <x v="0"/>
    <s v="Europe"/>
    <m/>
    <m/>
    <s v="No inmail sent"/>
    <x v="0"/>
    <d v="2019-09-25T00:00:00"/>
    <d v="2021-02-03T00:00:00"/>
    <n v="2"/>
    <n v="1"/>
    <n v="406"/>
    <s v="None"/>
    <m/>
    <m/>
    <m/>
    <m/>
    <m/>
    <s v="Follow up message sent "/>
  </r>
  <r>
    <n v="967"/>
    <d v="2019-01-01T00:00:00"/>
    <n v="1"/>
    <x v="5"/>
    <s v="Todor Iankulov"/>
    <s v="Senior Marketer"/>
    <s v="power brands"/>
    <x v="1"/>
    <m/>
    <m/>
    <m/>
    <s v="No inmail sent"/>
    <x v="0"/>
    <m/>
    <m/>
    <n v="0"/>
    <m/>
    <m/>
    <s v="Positive"/>
    <m/>
    <m/>
    <m/>
    <m/>
    <m/>
    <s v="referred us to someone else"/>
  </r>
  <r>
    <n v="968"/>
    <d v="2019-01-01T00:00:00"/>
    <n v="1"/>
    <x v="5"/>
    <s v="Kalika Bhatnagar"/>
    <m/>
    <s v="thrive global"/>
    <x v="15"/>
    <m/>
    <m/>
    <m/>
    <s v="No inmail sent"/>
    <x v="1"/>
    <m/>
    <m/>
    <n v="0"/>
    <m/>
    <m/>
    <m/>
    <m/>
    <m/>
    <m/>
    <m/>
    <m/>
    <m/>
  </r>
  <r>
    <n v="969"/>
    <d v="2019-01-01T00:00:00"/>
    <n v="1"/>
    <x v="0"/>
    <s v="Marco Giannitrapani"/>
    <m/>
    <s v="Roche"/>
    <x v="15"/>
    <s v="Europe"/>
    <s v="Switzerland"/>
    <m/>
    <s v="No inmail sent"/>
    <x v="0"/>
    <d v="2019-11-25T00:00:00"/>
    <d v="2020-10-27T00:00:00"/>
    <n v="10"/>
    <n v="5"/>
    <n v="505"/>
    <s v="Positive"/>
    <m/>
    <m/>
    <m/>
    <m/>
    <m/>
    <s v="Follow up"/>
  </r>
  <r>
    <n v="970"/>
    <d v="2019-01-01T00:00:00"/>
    <n v="1"/>
    <x v="0"/>
    <s v="Nikos Lekkas"/>
    <m/>
    <s v="Deutsche Telekom Pan-Net"/>
    <x v="15"/>
    <s v="Europe"/>
    <s v="Greece"/>
    <m/>
    <s v="No inmail sent"/>
    <x v="0"/>
    <d v="2019-11-26T00:00:00"/>
    <d v="2020-10-27T00:00:00"/>
    <n v="10"/>
    <n v="2"/>
    <n v="505"/>
    <s v="Negative"/>
    <d v="2020-10-30T00:00:00"/>
    <m/>
    <m/>
    <m/>
    <m/>
    <m/>
  </r>
  <r>
    <n v="971"/>
    <d v="2019-01-01T00:00:00"/>
    <n v="1"/>
    <x v="2"/>
    <s v="Max Dolgich"/>
    <s v="Strategic Commercial Projects Manager "/>
    <s v="coca cola"/>
    <x v="3"/>
    <s v="Europe"/>
    <s v="Switzerland"/>
    <m/>
    <s v="No inmail sent"/>
    <x v="0"/>
    <d v="2019-09-25T00:00:00"/>
    <d v="2021-02-03T00:00:00"/>
    <n v="2"/>
    <n v="2"/>
    <n v="406"/>
    <s v="None"/>
    <m/>
    <m/>
    <m/>
    <m/>
    <m/>
    <s v="Follow up message sent "/>
  </r>
  <r>
    <n v="972"/>
    <d v="2019-01-01T00:00:00"/>
    <n v="1"/>
    <x v="1"/>
    <s v="Jean Vautrin"/>
    <m/>
    <s v="UM "/>
    <x v="15"/>
    <m/>
    <m/>
    <m/>
    <s v="No inmail sent"/>
    <x v="1"/>
    <m/>
    <m/>
    <n v="0"/>
    <m/>
    <m/>
    <m/>
    <m/>
    <m/>
    <m/>
    <m/>
    <m/>
    <s v="Not relevant"/>
  </r>
  <r>
    <n v="973"/>
    <d v="2019-01-01T00:00:00"/>
    <n v="1"/>
    <x v="5"/>
    <s v="Sarwar Parvez"/>
    <m/>
    <s v="freelance"/>
    <x v="15"/>
    <m/>
    <m/>
    <m/>
    <s v="No inmail sent"/>
    <x v="1"/>
    <m/>
    <m/>
    <n v="0"/>
    <m/>
    <m/>
    <m/>
    <m/>
    <m/>
    <m/>
    <m/>
    <m/>
    <m/>
  </r>
  <r>
    <n v="974"/>
    <d v="2019-01-01T00:00:00"/>
    <n v="1"/>
    <x v="2"/>
    <s v="Shubham Agrawal"/>
    <s v="Zonal Marketing Manager"/>
    <s v="suzuki india"/>
    <x v="1"/>
    <s v="Asia"/>
    <s v="Asia"/>
    <m/>
    <s v="No inmail sent"/>
    <x v="0"/>
    <s v="*"/>
    <m/>
    <n v="0"/>
    <m/>
    <m/>
    <s v="Positive"/>
    <m/>
    <m/>
    <m/>
    <m/>
    <m/>
    <s v="Relevant. Follow up + Send webinar invitation "/>
  </r>
  <r>
    <n v="975"/>
    <d v="2019-01-01T00:00:00"/>
    <n v="1"/>
    <x v="5"/>
    <s v="Gunjan Bhargava"/>
    <m/>
    <s v="bain &amp; co"/>
    <x v="15"/>
    <m/>
    <m/>
    <m/>
    <s v="No inmail sent"/>
    <x v="1"/>
    <m/>
    <m/>
    <n v="0"/>
    <m/>
    <m/>
    <m/>
    <m/>
    <m/>
    <m/>
    <m/>
    <m/>
    <m/>
  </r>
  <r>
    <n v="976"/>
    <d v="2019-01-01T00:00:00"/>
    <n v="1"/>
    <x v="2"/>
    <s v="Avinash Mishra"/>
    <s v="Lead Data Scientist "/>
    <s v="catalina"/>
    <x v="1"/>
    <s v="Asia"/>
    <s v="Asia"/>
    <m/>
    <s v="No inmail sent"/>
    <x v="0"/>
    <d v="2019-11-25T00:00:00"/>
    <d v="2020-07-15T00:00:00"/>
    <n v="7"/>
    <n v="2"/>
    <n v="609"/>
    <s v="Positive_FS"/>
    <d v="2020-07-16T00:00:00"/>
    <s v="avinash.mishra@catalina.com"/>
    <m/>
    <m/>
    <m/>
    <s v="Communicated his email"/>
  </r>
  <r>
    <n v="977"/>
    <d v="2019-01-01T00:00:00"/>
    <n v="1"/>
    <x v="2"/>
    <s v="Peratla Indraneel"/>
    <s v="Director of Advanced Analytics"/>
    <s v="GE Healthcare"/>
    <x v="13"/>
    <s v="Asia"/>
    <s v="Asia"/>
    <m/>
    <s v="No inmail sent"/>
    <x v="0"/>
    <d v="2019-09-25T00:00:00"/>
    <d v="2021-02-03T00:00:00"/>
    <n v="2"/>
    <m/>
    <n v="406"/>
    <s v="Positive"/>
    <m/>
    <m/>
    <m/>
    <m/>
    <m/>
    <s v="Follow up message sent "/>
  </r>
  <r>
    <n v="978"/>
    <d v="2019-01-01T00:00:00"/>
    <n v="1"/>
    <x v="5"/>
    <s v="Omer Nadirler"/>
    <m/>
    <s v="sna consulting"/>
    <x v="15"/>
    <m/>
    <m/>
    <m/>
    <s v="No inmail sent"/>
    <x v="1"/>
    <m/>
    <m/>
    <n v="0"/>
    <m/>
    <m/>
    <m/>
    <m/>
    <m/>
    <m/>
    <m/>
    <m/>
    <m/>
  </r>
  <r>
    <n v="979"/>
    <d v="2019-01-01T00:00:00"/>
    <n v="1"/>
    <x v="5"/>
    <s v="Maria Hristova, MCIM"/>
    <m/>
    <s v="marteking"/>
    <x v="15"/>
    <m/>
    <m/>
    <m/>
    <s v="No inmail sent"/>
    <x v="1"/>
    <m/>
    <m/>
    <n v="0"/>
    <m/>
    <m/>
    <m/>
    <m/>
    <m/>
    <m/>
    <m/>
    <m/>
    <m/>
  </r>
  <r>
    <n v="980"/>
    <d v="2019-01-01T00:00:00"/>
    <n v="1"/>
    <x v="0"/>
    <s v="Anshul Goyal"/>
    <m/>
    <s v="Mckinsey &amp; co"/>
    <x v="15"/>
    <s v="Europe"/>
    <s v="Germany"/>
    <m/>
    <s v="No inmail sent"/>
    <x v="0"/>
    <d v="2019-11-25T00:00:00"/>
    <d v="2020-10-27T00:00:00"/>
    <n v="10"/>
    <n v="3"/>
    <n v="505"/>
    <s v="Positive"/>
    <m/>
    <m/>
    <m/>
    <m/>
    <m/>
    <s v="he answered after follow up on 09/03/2020"/>
  </r>
  <r>
    <n v="981"/>
    <d v="2019-01-01T00:00:00"/>
    <n v="1"/>
    <x v="5"/>
    <s v="Sugandha Sajwan"/>
    <m/>
    <s v="damas jewlery"/>
    <x v="15"/>
    <m/>
    <m/>
    <m/>
    <s v="No inmail sent"/>
    <x v="1"/>
    <m/>
    <m/>
    <n v="0"/>
    <m/>
    <m/>
    <m/>
    <m/>
    <m/>
    <m/>
    <m/>
    <m/>
    <m/>
  </r>
  <r>
    <n v="982"/>
    <d v="2019-01-01T00:00:00"/>
    <n v="1"/>
    <x v="5"/>
    <s v="Shouri Basu"/>
    <m/>
    <s v="lowe"/>
    <x v="15"/>
    <m/>
    <m/>
    <m/>
    <s v="No inmail sent"/>
    <x v="1"/>
    <m/>
    <m/>
    <n v="0"/>
    <m/>
    <m/>
    <m/>
    <m/>
    <m/>
    <m/>
    <m/>
    <m/>
    <m/>
  </r>
  <r>
    <n v="983"/>
    <d v="2019-01-01T00:00:00"/>
    <n v="1"/>
    <x v="5"/>
    <s v="Jonathan Mackay"/>
    <m/>
    <s v="MRM//McAnn"/>
    <x v="15"/>
    <m/>
    <m/>
    <m/>
    <s v="No inmail sent"/>
    <x v="1"/>
    <m/>
    <m/>
    <n v="0"/>
    <m/>
    <m/>
    <m/>
    <m/>
    <m/>
    <m/>
    <m/>
    <m/>
    <m/>
  </r>
  <r>
    <n v="984"/>
    <d v="2019-01-01T00:00:00"/>
    <n v="1"/>
    <x v="5"/>
    <s v="Sawan Kumar Salhotra"/>
    <m/>
    <s v="Elli Lilly"/>
    <x v="15"/>
    <m/>
    <m/>
    <m/>
    <s v="No inmail sent"/>
    <x v="0"/>
    <s v="*"/>
    <m/>
    <n v="0"/>
    <m/>
    <m/>
    <s v="Negative"/>
    <m/>
    <m/>
    <m/>
    <m/>
    <m/>
    <m/>
  </r>
  <r>
    <n v="985"/>
    <d v="2019-01-01T00:00:00"/>
    <n v="1"/>
    <x v="5"/>
    <s v="Hassan Raza"/>
    <m/>
    <s v="RF Studio"/>
    <x v="15"/>
    <m/>
    <m/>
    <m/>
    <s v="No inmail sent"/>
    <x v="1"/>
    <m/>
    <m/>
    <n v="0"/>
    <m/>
    <m/>
    <m/>
    <m/>
    <m/>
    <m/>
    <m/>
    <m/>
    <m/>
  </r>
  <r>
    <n v="986"/>
    <d v="2019-01-01T00:00:00"/>
    <n v="1"/>
    <x v="5"/>
    <s v="Florin SAVU"/>
    <m/>
    <s v=" Deceuninck Romania"/>
    <x v="15"/>
    <m/>
    <m/>
    <m/>
    <s v="No inmail sent"/>
    <x v="1"/>
    <m/>
    <m/>
    <n v="0"/>
    <m/>
    <m/>
    <m/>
    <m/>
    <m/>
    <m/>
    <m/>
    <m/>
    <m/>
  </r>
  <r>
    <n v="987"/>
    <d v="2019-01-01T00:00:00"/>
    <n v="1"/>
    <x v="2"/>
    <s v="Pratik Shah"/>
    <s v="Team Lead, Diabetes &amp; Connected Care"/>
    <s v="Elli Lilly"/>
    <x v="6"/>
    <s v="Asia"/>
    <s v="Asia"/>
    <m/>
    <s v="No inmail sent"/>
    <x v="0"/>
    <d v="2019-09-26T00:00:00"/>
    <d v="2021-02-03T00:00:00"/>
    <n v="2"/>
    <m/>
    <n v="406"/>
    <s v="None"/>
    <m/>
    <m/>
    <m/>
    <m/>
    <m/>
    <s v="Follow up message sent "/>
  </r>
  <r>
    <n v="988"/>
    <d v="2019-01-01T00:00:00"/>
    <n v="1"/>
    <x v="2"/>
    <s v="saugandh Datta"/>
    <s v="Managing Consultant "/>
    <s v="mastercard"/>
    <x v="10"/>
    <s v="Asia"/>
    <s v="Asia"/>
    <m/>
    <s v="No inmail sent"/>
    <x v="0"/>
    <d v="2021-02-03T00:00:00"/>
    <d v="2021-03-15T00:00:00"/>
    <n v="3"/>
    <m/>
    <n v="366"/>
    <s v="Neutral"/>
    <m/>
    <m/>
    <m/>
    <m/>
    <m/>
    <s v="LI message sent"/>
  </r>
  <r>
    <n v="989"/>
    <d v="2019-01-01T00:00:00"/>
    <n v="1"/>
    <x v="1"/>
    <s v="Vivek Pundlik"/>
    <m/>
    <s v="tata consultancy"/>
    <x v="15"/>
    <m/>
    <m/>
    <m/>
    <s v="No inmail sent"/>
    <x v="1"/>
    <m/>
    <m/>
    <n v="0"/>
    <m/>
    <m/>
    <m/>
    <m/>
    <m/>
    <m/>
    <m/>
    <m/>
    <s v="Not relevant"/>
  </r>
  <r>
    <n v="990"/>
    <d v="2019-01-01T00:00:00"/>
    <n v="1"/>
    <x v="5"/>
    <s v="Anshuman Acharya"/>
    <m/>
    <s v="RB"/>
    <x v="15"/>
    <m/>
    <m/>
    <m/>
    <s v="No inmail sent"/>
    <x v="1"/>
    <m/>
    <m/>
    <n v="0"/>
    <m/>
    <m/>
    <m/>
    <m/>
    <m/>
    <m/>
    <m/>
    <m/>
    <m/>
  </r>
  <r>
    <n v="991"/>
    <d v="2019-01-01T00:00:00"/>
    <n v="1"/>
    <x v="2"/>
    <s v="Indra Prasad Ghatak"/>
    <s v="Engagement Manager - Data Science"/>
    <s v="Delta Partners"/>
    <x v="2"/>
    <s v="Asia"/>
    <s v="Asia"/>
    <m/>
    <s v="No inmail sent"/>
    <x v="0"/>
    <d v="2019-11-26T00:00:00"/>
    <d v="2021-03-03T00:00:00"/>
    <n v="3"/>
    <m/>
    <n v="378"/>
    <m/>
    <m/>
    <m/>
    <m/>
    <m/>
    <m/>
    <s v="Follow up message sent "/>
  </r>
  <r>
    <n v="992"/>
    <d v="2019-01-01T00:00:00"/>
    <n v="1"/>
    <x v="5"/>
    <s v="Sophie Lohézic"/>
    <m/>
    <s v="AccorHotels"/>
    <x v="15"/>
    <m/>
    <m/>
    <m/>
    <s v="No inmail sent"/>
    <x v="1"/>
    <m/>
    <m/>
    <n v="0"/>
    <m/>
    <m/>
    <m/>
    <m/>
    <m/>
    <m/>
    <m/>
    <m/>
    <m/>
  </r>
  <r>
    <n v="993"/>
    <d v="2019-01-01T00:00:00"/>
    <n v="1"/>
    <x v="1"/>
    <s v="Mariia Chernobrovkina"/>
    <m/>
    <s v="Gfk"/>
    <x v="15"/>
    <m/>
    <m/>
    <m/>
    <s v="No inmail sent"/>
    <x v="1"/>
    <m/>
    <m/>
    <n v="0"/>
    <m/>
    <m/>
    <m/>
    <m/>
    <m/>
    <m/>
    <m/>
    <m/>
    <s v="Not relevant"/>
  </r>
  <r>
    <n v="994"/>
    <d v="2019-01-01T00:00:00"/>
    <n v="1"/>
    <x v="5"/>
    <s v="Léonard Trebern"/>
    <m/>
    <s v="fortuneo"/>
    <x v="15"/>
    <m/>
    <m/>
    <m/>
    <s v="No inmail sent"/>
    <x v="0"/>
    <s v="*"/>
    <m/>
    <n v="0"/>
    <m/>
    <m/>
    <s v="Negative"/>
    <m/>
    <m/>
    <m/>
    <m/>
    <m/>
    <m/>
  </r>
  <r>
    <n v="995"/>
    <d v="2019-01-01T00:00:00"/>
    <n v="1"/>
    <x v="0"/>
    <s v="Lorenz Maierhofer"/>
    <m/>
    <s v="Proctor &amp; gamble"/>
    <x v="15"/>
    <m/>
    <m/>
    <m/>
    <s v="No inmail sent"/>
    <x v="0"/>
    <d v="2019-11-26T00:00:00"/>
    <d v="2020-10-27T00:00:00"/>
    <n v="10"/>
    <n v="2"/>
    <n v="505"/>
    <s v="Positive"/>
    <m/>
    <m/>
    <m/>
    <m/>
    <m/>
    <m/>
  </r>
  <r>
    <n v="996"/>
    <d v="2019-01-01T00:00:00"/>
    <n v="1"/>
    <x v="5"/>
    <s v="Krishnendu Kundu"/>
    <m/>
    <s v="scientific games"/>
    <x v="15"/>
    <s v="Asia"/>
    <s v="India"/>
    <m/>
    <s v="No inmail sent"/>
    <x v="0"/>
    <s v="*"/>
    <m/>
    <n v="0"/>
    <m/>
    <m/>
    <m/>
    <m/>
    <m/>
    <m/>
    <m/>
    <m/>
    <s v="Not relevant"/>
  </r>
  <r>
    <n v="997"/>
    <d v="2019-01-01T00:00:00"/>
    <n v="1"/>
    <x v="5"/>
    <s v="Jiayan Yin"/>
    <m/>
    <s v="shopee"/>
    <x v="15"/>
    <s v="Asia"/>
    <s v="Singapore"/>
    <m/>
    <s v="No inmail sent"/>
    <x v="0"/>
    <s v="*"/>
    <m/>
    <n v="0"/>
    <m/>
    <m/>
    <s v="Negative"/>
    <m/>
    <m/>
    <m/>
    <m/>
    <m/>
    <s v="she changed her job to Expedia, answered after follow up"/>
  </r>
  <r>
    <n v="998"/>
    <d v="2019-01-01T00:00:00"/>
    <n v="1"/>
    <x v="5"/>
    <s v="Bernie Hallam"/>
    <m/>
    <s v="ntl heart fdt"/>
    <x v="15"/>
    <m/>
    <m/>
    <m/>
    <s v="No inmail sent"/>
    <x v="0"/>
    <s v="*"/>
    <d v="2020-07-15T00:00:00"/>
    <n v="7"/>
    <n v="1"/>
    <n v="609"/>
    <s v="Positive_FS"/>
    <m/>
    <m/>
    <m/>
    <m/>
    <m/>
    <m/>
  </r>
  <r>
    <n v="999"/>
    <d v="2019-01-01T00:00:00"/>
    <n v="1"/>
    <x v="2"/>
    <s v="Frédéric Enard"/>
    <s v="Data Scientist / Data Engineer"/>
    <s v="Kize"/>
    <x v="9"/>
    <s v="Europe"/>
    <m/>
    <m/>
    <s v="No inmail sent"/>
    <x v="0"/>
    <d v="2019-11-27T00:00:00"/>
    <d v="2021-03-03T00:00:00"/>
    <n v="3"/>
    <n v="2"/>
    <n v="378"/>
    <s v="None"/>
    <m/>
    <m/>
    <m/>
    <m/>
    <m/>
    <s v="LI message sent"/>
  </r>
  <r>
    <n v="1000"/>
    <d v="2019-01-01T00:00:00"/>
    <n v="1"/>
    <x v="5"/>
    <s v="Lou-Andréa Pallet"/>
    <m/>
    <s v="Simon-Kucher &amp; Partners"/>
    <x v="15"/>
    <m/>
    <m/>
    <m/>
    <s v="No inmail sent"/>
    <x v="1"/>
    <m/>
    <m/>
    <n v="0"/>
    <m/>
    <m/>
    <m/>
    <m/>
    <m/>
    <m/>
    <m/>
    <m/>
    <m/>
  </r>
  <r>
    <n v="1001"/>
    <d v="2019-01-01T00:00:00"/>
    <n v="1"/>
    <x v="5"/>
    <s v="Charles Bouzigues"/>
    <m/>
    <s v="Simon-Kucher &amp; Partners"/>
    <x v="15"/>
    <m/>
    <m/>
    <m/>
    <s v="No inmail sent"/>
    <x v="1"/>
    <m/>
    <m/>
    <n v="0"/>
    <m/>
    <m/>
    <m/>
    <m/>
    <m/>
    <m/>
    <m/>
    <m/>
    <m/>
  </r>
  <r>
    <n v="1002"/>
    <d v="2019-01-01T00:00:00"/>
    <n v="1"/>
    <x v="5"/>
    <s v="Rajni Kant Tiwari"/>
    <m/>
    <s v="Simon-Kucher &amp; Partners"/>
    <x v="15"/>
    <m/>
    <m/>
    <m/>
    <s v="No inmail sent"/>
    <x v="1"/>
    <m/>
    <m/>
    <n v="0"/>
    <m/>
    <m/>
    <m/>
    <m/>
    <m/>
    <m/>
    <m/>
    <m/>
    <m/>
  </r>
  <r>
    <n v="1003"/>
    <d v="2019-01-01T00:00:00"/>
    <n v="1"/>
    <x v="5"/>
    <s v="Richard Moule"/>
    <m/>
    <s v="RB"/>
    <x v="15"/>
    <m/>
    <m/>
    <m/>
    <s v="No inmail sent"/>
    <x v="0"/>
    <m/>
    <m/>
    <n v="0"/>
    <m/>
    <m/>
    <m/>
    <d v="2020-02-21T00:00:00"/>
    <m/>
    <m/>
    <m/>
    <m/>
    <s v="Already a client"/>
  </r>
  <r>
    <n v="1004"/>
    <d v="2019-01-01T00:00:00"/>
    <n v="1"/>
    <x v="5"/>
    <s v="Abhishek Shukla"/>
    <m/>
    <s v="Essence"/>
    <x v="15"/>
    <s v="Asia"/>
    <s v="India"/>
    <m/>
    <s v="No inmail sent"/>
    <x v="0"/>
    <s v="*"/>
    <m/>
    <n v="0"/>
    <m/>
    <m/>
    <m/>
    <m/>
    <m/>
    <m/>
    <m/>
    <m/>
    <s v="Not relevant"/>
  </r>
  <r>
    <n v="1005"/>
    <d v="2019-01-01T00:00:00"/>
    <n v="1"/>
    <x v="5"/>
    <s v="Erik Ramirez"/>
    <m/>
    <s v="Richemont"/>
    <x v="15"/>
    <s v="Europe"/>
    <s v="Switzerland"/>
    <m/>
    <s v="No inmail sent"/>
    <x v="0"/>
    <s v="*"/>
    <m/>
    <n v="0"/>
    <m/>
    <m/>
    <s v="Positive_FS"/>
    <m/>
    <m/>
    <m/>
    <m/>
    <m/>
    <m/>
  </r>
  <r>
    <n v="1006"/>
    <d v="2019-01-01T00:00:00"/>
    <n v="1"/>
    <x v="5"/>
    <s v="Sara Menozzi"/>
    <m/>
    <s v="Menozzi Consulting"/>
    <x v="15"/>
    <m/>
    <m/>
    <m/>
    <s v="No inmail sent"/>
    <x v="1"/>
    <m/>
    <m/>
    <n v="0"/>
    <m/>
    <m/>
    <m/>
    <m/>
    <m/>
    <m/>
    <m/>
    <m/>
    <m/>
  </r>
  <r>
    <n v="1007"/>
    <d v="2019-01-01T00:00:00"/>
    <n v="1"/>
    <x v="0"/>
    <s v="Luca Di Persio"/>
    <m/>
    <s v="Baglioni Hotels"/>
    <x v="15"/>
    <s v="Europe"/>
    <s v="Italy"/>
    <m/>
    <s v="No inmail sent"/>
    <x v="0"/>
    <d v="2019-12-06T00:00:00"/>
    <d v="2020-10-27T00:00:00"/>
    <n v="10"/>
    <n v="3"/>
    <n v="505"/>
    <s v="Negative"/>
    <d v="2020-10-30T00:00:00"/>
    <m/>
    <m/>
    <m/>
    <m/>
    <m/>
  </r>
  <r>
    <n v="1008"/>
    <d v="2019-01-01T00:00:00"/>
    <n v="1"/>
    <x v="5"/>
    <s v="Geeta Malhotra"/>
    <m/>
    <s v="AVON"/>
    <x v="15"/>
    <m/>
    <m/>
    <m/>
    <s v="No inmail sent"/>
    <x v="1"/>
    <m/>
    <m/>
    <n v="0"/>
    <m/>
    <m/>
    <m/>
    <m/>
    <m/>
    <m/>
    <m/>
    <m/>
    <m/>
  </r>
  <r>
    <n v="1009"/>
    <d v="2019-01-01T00:00:00"/>
    <n v="1"/>
    <x v="0"/>
    <s v="George Athanasiadis"/>
    <m/>
    <s v="Intralot"/>
    <x v="15"/>
    <m/>
    <m/>
    <m/>
    <s v="No inmail sent"/>
    <x v="0"/>
    <d v="2019-12-06T00:00:00"/>
    <d v="2020-10-27T00:00:00"/>
    <n v="10"/>
    <n v="2"/>
    <n v="505"/>
    <m/>
    <m/>
    <m/>
    <m/>
    <m/>
    <m/>
    <m/>
  </r>
  <r>
    <n v="1010"/>
    <d v="2019-01-01T00:00:00"/>
    <n v="1"/>
    <x v="5"/>
    <s v="Laurent Flores"/>
    <m/>
    <s v="SLPV Analytics"/>
    <x v="15"/>
    <m/>
    <m/>
    <m/>
    <s v="No inmail sent"/>
    <x v="1"/>
    <m/>
    <m/>
    <n v="0"/>
    <m/>
    <m/>
    <m/>
    <m/>
    <m/>
    <m/>
    <m/>
    <m/>
    <m/>
  </r>
  <r>
    <n v="1011"/>
    <d v="2019-01-01T00:00:00"/>
    <n v="1"/>
    <x v="5"/>
    <s v="Fiona Sun"/>
    <m/>
    <s v="Roche"/>
    <x v="15"/>
    <s v="Europe"/>
    <s v="Switzerland"/>
    <m/>
    <s v="No inmail sent"/>
    <x v="0"/>
    <d v="2019-12-06T00:00:00"/>
    <d v="2020-07-15T00:00:00"/>
    <n v="7"/>
    <n v="2"/>
    <n v="609"/>
    <s v="Positive_FS"/>
    <d v="2020-07-15T00:00:00"/>
    <m/>
    <m/>
    <m/>
    <m/>
    <s v="replied after the follow up"/>
  </r>
  <r>
    <n v="1012"/>
    <d v="2019-01-01T00:00:00"/>
    <n v="1"/>
    <x v="5"/>
    <s v="Nikhil Chheda"/>
    <m/>
    <s v="Catesian Consulting"/>
    <x v="15"/>
    <s v="Asia"/>
    <s v="India"/>
    <m/>
    <s v="No inmail sent"/>
    <x v="0"/>
    <s v="*"/>
    <m/>
    <n v="0"/>
    <m/>
    <m/>
    <m/>
    <m/>
    <m/>
    <m/>
    <m/>
    <m/>
    <s v="Not relevant"/>
  </r>
  <r>
    <n v="1013"/>
    <d v="2019-01-01T00:00:00"/>
    <n v="1"/>
    <x v="0"/>
    <s v="Christos Tripodis"/>
    <m/>
    <s v="Accenture Greece"/>
    <x v="15"/>
    <m/>
    <m/>
    <m/>
    <s v="No inmail sent"/>
    <x v="0"/>
    <d v="2019-12-06T00:00:00"/>
    <d v="2020-10-27T00:00:00"/>
    <n v="10"/>
    <n v="2"/>
    <n v="505"/>
    <s v="Negative"/>
    <d v="2020-10-30T00:00:00"/>
    <m/>
    <m/>
    <m/>
    <m/>
    <m/>
  </r>
  <r>
    <n v="1014"/>
    <d v="2019-01-01T00:00:00"/>
    <n v="1"/>
    <x v="0"/>
    <s v="Sunil Kumar"/>
    <m/>
    <s v="Renault"/>
    <x v="15"/>
    <s v="Europe"/>
    <s v="France"/>
    <m/>
    <s v="No inmail sent"/>
    <x v="0"/>
    <d v="2019-12-06T00:00:00"/>
    <d v="2020-10-27T00:00:00"/>
    <n v="10"/>
    <n v="3"/>
    <n v="505"/>
    <m/>
    <m/>
    <m/>
    <m/>
    <m/>
    <m/>
    <m/>
  </r>
  <r>
    <n v="1015"/>
    <d v="2019-01-01T00:00:00"/>
    <n v="1"/>
    <x v="2"/>
    <s v="Maggie Lu"/>
    <s v="Chief of Staff, Strategic planning and operation efficiency lead"/>
    <s v="Nestle"/>
    <x v="3"/>
    <s v="Asia"/>
    <s v="Asia"/>
    <m/>
    <s v="No inmail sent"/>
    <x v="0"/>
    <d v="2021-03-03T00:00:00"/>
    <d v="2021-10-14T00:00:00"/>
    <n v="10"/>
    <m/>
    <m/>
    <m/>
    <m/>
    <m/>
    <m/>
    <m/>
    <m/>
    <s v="LI message sent"/>
  </r>
  <r>
    <n v="1016"/>
    <d v="2019-01-01T00:00:00"/>
    <n v="1"/>
    <x v="1"/>
    <s v="Liju varghese"/>
    <m/>
    <s v="Saudi Telecom "/>
    <x v="15"/>
    <m/>
    <m/>
    <m/>
    <s v="No inmail sent"/>
    <x v="1"/>
    <m/>
    <m/>
    <n v="0"/>
    <m/>
    <m/>
    <m/>
    <m/>
    <m/>
    <m/>
    <m/>
    <m/>
    <s v="Not relevant"/>
  </r>
  <r>
    <n v="1017"/>
    <d v="2019-01-01T00:00:00"/>
    <n v="1"/>
    <x v="5"/>
    <s v="Vittorio Lavarino"/>
    <m/>
    <s v="Bonprix Italia"/>
    <x v="15"/>
    <m/>
    <m/>
    <m/>
    <s v="No inmail sent"/>
    <x v="1"/>
    <m/>
    <m/>
    <n v="0"/>
    <m/>
    <m/>
    <m/>
    <m/>
    <m/>
    <m/>
    <m/>
    <m/>
    <m/>
  </r>
  <r>
    <n v="1018"/>
    <d v="2019-01-01T00:00:00"/>
    <n v="1"/>
    <x v="5"/>
    <s v="Rianne Bosman"/>
    <m/>
    <s v="DVJ Insights"/>
    <x v="15"/>
    <s v="Europe"/>
    <s v="Netherlands"/>
    <m/>
    <s v="No inmail sent"/>
    <x v="0"/>
    <s v="*"/>
    <m/>
    <n v="0"/>
    <m/>
    <m/>
    <s v="Negative"/>
    <m/>
    <m/>
    <m/>
    <m/>
    <m/>
    <m/>
  </r>
  <r>
    <n v="1019"/>
    <d v="2019-01-01T00:00:00"/>
    <n v="1"/>
    <x v="1"/>
    <s v="Eric Daly"/>
    <m/>
    <s v="Philip Morris International "/>
    <x v="15"/>
    <s v="Europe"/>
    <s v="Switzerland"/>
    <m/>
    <s v="No inmail sent"/>
    <x v="0"/>
    <s v="*"/>
    <d v="2020-07-15T00:00:00"/>
    <n v="7"/>
    <n v="2"/>
    <n v="609"/>
    <s v="Negative"/>
    <d v="2020-07-22T00:00:00"/>
    <m/>
    <m/>
    <m/>
    <m/>
    <s v="Not relevant"/>
  </r>
  <r>
    <n v="1020"/>
    <d v="2019-01-01T00:00:00"/>
    <n v="1"/>
    <x v="5"/>
    <s v="Fiona McBride"/>
    <m/>
    <s v="Catalyx"/>
    <x v="15"/>
    <m/>
    <m/>
    <m/>
    <s v="No inmail sent"/>
    <x v="1"/>
    <m/>
    <m/>
    <n v="0"/>
    <m/>
    <m/>
    <m/>
    <m/>
    <m/>
    <m/>
    <m/>
    <m/>
    <m/>
  </r>
  <r>
    <n v="1021"/>
    <d v="2019-01-01T00:00:00"/>
    <n v="1"/>
    <x v="5"/>
    <s v="Sugam Kuchhal"/>
    <m/>
    <s v="Junglee Games"/>
    <x v="15"/>
    <s v="Asia"/>
    <s v="India"/>
    <m/>
    <s v="No inmail sent"/>
    <x v="0"/>
    <s v="*"/>
    <m/>
    <n v="0"/>
    <m/>
    <m/>
    <m/>
    <m/>
    <m/>
    <m/>
    <m/>
    <m/>
    <s v="Not relevant"/>
  </r>
  <r>
    <n v="1022"/>
    <d v="2019-01-01T00:00:00"/>
    <n v="1"/>
    <x v="5"/>
    <s v="Alberto González-Calero"/>
    <m/>
    <s v="Cabify"/>
    <x v="15"/>
    <m/>
    <m/>
    <m/>
    <s v="No inmail sent"/>
    <x v="0"/>
    <s v="*"/>
    <m/>
    <n v="0"/>
    <m/>
    <m/>
    <s v="Positive_FS"/>
    <m/>
    <m/>
    <m/>
    <m/>
    <m/>
    <m/>
  </r>
  <r>
    <n v="1023"/>
    <d v="2019-01-01T00:00:00"/>
    <n v="1"/>
    <x v="5"/>
    <s v="Deepanshu Arora"/>
    <m/>
    <s v="MediaCom"/>
    <x v="15"/>
    <s v="Asia"/>
    <s v="India"/>
    <m/>
    <s v="No inmail sent"/>
    <x v="0"/>
    <s v="*"/>
    <m/>
    <n v="0"/>
    <m/>
    <m/>
    <m/>
    <m/>
    <m/>
    <m/>
    <m/>
    <m/>
    <s v="Not relevant"/>
  </r>
  <r>
    <n v="1024"/>
    <d v="2022-02-11T00:00:00"/>
    <n v="2"/>
    <x v="3"/>
    <s v="Latish Nair"/>
    <s v="Chief Digital Officer "/>
    <s v="MediaCom"/>
    <x v="1"/>
    <s v="Asia"/>
    <s v="Asia"/>
    <s v="Personal"/>
    <s v="No inmail sent"/>
    <x v="1"/>
    <m/>
    <m/>
    <n v="0"/>
    <m/>
    <m/>
    <m/>
    <m/>
    <m/>
    <m/>
    <m/>
    <m/>
    <m/>
  </r>
  <r>
    <n v="1025"/>
    <n v="2019"/>
    <n v="7"/>
    <x v="3"/>
    <s v="Soumak Banik"/>
    <s v="Chief Growth Officer"/>
    <s v="MediaCom"/>
    <x v="1"/>
    <s v="Asia"/>
    <s v="Asia"/>
    <m/>
    <s v="No inmail sent"/>
    <x v="0"/>
    <d v="2019-12-04T00:00:00"/>
    <d v="2021-11-30T00:00:00"/>
    <n v="11"/>
    <n v="1"/>
    <n v="106"/>
    <m/>
    <m/>
    <m/>
    <m/>
    <m/>
    <m/>
    <s v="Relevant + followed up"/>
  </r>
  <r>
    <n v="1026"/>
    <n v="2019"/>
    <n v="7"/>
    <x v="3"/>
    <s v="Deepraj Hegde"/>
    <s v="Senior Business Director"/>
    <s v="MediaCom"/>
    <x v="1"/>
    <s v="Asia"/>
    <s v="Asia"/>
    <m/>
    <s v="No inmail sent"/>
    <x v="0"/>
    <d v="2019-12-06T00:00:00"/>
    <d v="2022-02-18T00:00:00"/>
    <n v="2"/>
    <n v="1"/>
    <n v="26"/>
    <m/>
    <m/>
    <m/>
    <m/>
    <m/>
    <m/>
    <s v="Relevant + followed up"/>
  </r>
  <r>
    <n v="1027"/>
    <n v="2019"/>
    <n v="7"/>
    <x v="1"/>
    <s v="Piyush Kakkar"/>
    <m/>
    <s v="MediaCom"/>
    <x v="15"/>
    <m/>
    <m/>
    <m/>
    <s v="No inmail sent"/>
    <x v="0"/>
    <d v="2019-09-11T00:00:00"/>
    <d v="2021-03-11T00:00:00"/>
    <n v="3"/>
    <n v="2"/>
    <n v="370"/>
    <s v="Positive"/>
    <m/>
    <m/>
    <m/>
    <m/>
    <m/>
    <m/>
  </r>
  <r>
    <n v="1028"/>
    <n v="2019"/>
    <n v="7"/>
    <x v="1"/>
    <s v="Joy J"/>
    <m/>
    <s v="GroupM"/>
    <x v="15"/>
    <m/>
    <m/>
    <m/>
    <s v="No inmail sent"/>
    <x v="1"/>
    <m/>
    <m/>
    <n v="0"/>
    <m/>
    <m/>
    <m/>
    <m/>
    <m/>
    <m/>
    <m/>
    <m/>
    <s v="Not relevant"/>
  </r>
  <r>
    <n v="1029"/>
    <n v="2019"/>
    <n v="7"/>
    <x v="1"/>
    <s v="Jenny Ruppen"/>
    <m/>
    <s v="GroupM"/>
    <x v="15"/>
    <m/>
    <m/>
    <m/>
    <s v="No inmail sent"/>
    <x v="1"/>
    <m/>
    <m/>
    <n v="0"/>
    <m/>
    <m/>
    <m/>
    <m/>
    <m/>
    <m/>
    <m/>
    <m/>
    <s v="Not relevant"/>
  </r>
  <r>
    <n v="1030"/>
    <n v="2019"/>
    <n v="7"/>
    <x v="1"/>
    <s v="Tony Jaskeran"/>
    <m/>
    <s v="GroupM"/>
    <x v="15"/>
    <m/>
    <m/>
    <m/>
    <s v="No inmail sent"/>
    <x v="0"/>
    <s v="*"/>
    <m/>
    <n v="0"/>
    <m/>
    <m/>
    <s v="Positive_FS"/>
    <m/>
    <m/>
    <m/>
    <m/>
    <m/>
    <s v="Not relevant + not in GroupM anymore"/>
  </r>
  <r>
    <n v="1031"/>
    <n v="2019"/>
    <n v="7"/>
    <x v="5"/>
    <s v="Resa Prasetyo"/>
    <m/>
    <s v="TBWA\Worldwide"/>
    <x v="15"/>
    <s v="Asia"/>
    <s v="Thailand"/>
    <m/>
    <s v="No inmail sent"/>
    <x v="0"/>
    <s v="*"/>
    <m/>
    <n v="0"/>
    <m/>
    <m/>
    <m/>
    <m/>
    <m/>
    <m/>
    <m/>
    <m/>
    <s v="Not relevant"/>
  </r>
  <r>
    <n v="1032"/>
    <n v="2019"/>
    <n v="7"/>
    <x v="1"/>
    <s v="Paulo Azevedo"/>
    <m/>
    <s v="GroupM"/>
    <x v="15"/>
    <m/>
    <m/>
    <m/>
    <s v="No inmail sent"/>
    <x v="1"/>
    <m/>
    <m/>
    <n v="0"/>
    <m/>
    <m/>
    <m/>
    <m/>
    <m/>
    <m/>
    <m/>
    <m/>
    <s v="Not relevant"/>
  </r>
  <r>
    <n v="1033"/>
    <n v="2019"/>
    <n v="7"/>
    <x v="1"/>
    <s v="Ana Espada"/>
    <m/>
    <s v="GroupM"/>
    <x v="15"/>
    <s v="Europe"/>
    <s v="Portugal"/>
    <m/>
    <s v="No inmail sent"/>
    <x v="0"/>
    <m/>
    <d v="2020-07-15T00:00:00"/>
    <n v="7"/>
    <n v="2"/>
    <n v="609"/>
    <m/>
    <m/>
    <m/>
    <m/>
    <m/>
    <m/>
    <s v="Not relevant"/>
  </r>
  <r>
    <n v="1034"/>
    <n v="2019"/>
    <n v="7"/>
    <x v="1"/>
    <s v="João Pedro Ceia"/>
    <m/>
    <s v="GroupM"/>
    <x v="15"/>
    <m/>
    <m/>
    <m/>
    <s v="No inmail sent"/>
    <x v="1"/>
    <m/>
    <m/>
    <n v="0"/>
    <m/>
    <m/>
    <m/>
    <m/>
    <m/>
    <m/>
    <m/>
    <m/>
    <s v="Not relevant"/>
  </r>
  <r>
    <n v="1035"/>
    <n v="2019"/>
    <n v="7"/>
    <x v="0"/>
    <s v="António Duarte"/>
    <s v="Consultant"/>
    <s v="Independent"/>
    <x v="15"/>
    <s v="Europe"/>
    <s v="Portugal"/>
    <m/>
    <s v="No inmail sent"/>
    <x v="0"/>
    <d v="2019-12-04T00:00:00"/>
    <d v="2020-10-27T00:00:00"/>
    <n v="10"/>
    <n v="3"/>
    <n v="505"/>
    <m/>
    <m/>
    <m/>
    <m/>
    <m/>
    <m/>
    <m/>
  </r>
  <r>
    <n v="1036"/>
    <n v="2019"/>
    <n v="7"/>
    <x v="3"/>
    <s v="André Melo"/>
    <s v="Head of Data &amp; Technology"/>
    <s v="GroupM"/>
    <x v="1"/>
    <s v="Europe"/>
    <m/>
    <m/>
    <s v="No inmail sent"/>
    <x v="3"/>
    <d v="2021-03-04T00:00:00"/>
    <m/>
    <n v="0"/>
    <m/>
    <m/>
    <m/>
    <m/>
    <m/>
    <m/>
    <m/>
    <m/>
    <s v="Relevant + sent invite"/>
  </r>
  <r>
    <n v="1037"/>
    <n v="2019"/>
    <n v="7"/>
    <x v="0"/>
    <s v="Fabio Ferrari"/>
    <m/>
    <s v="GroupM"/>
    <x v="15"/>
    <s v="Europe"/>
    <s v="Italy"/>
    <m/>
    <s v="No inmail sent"/>
    <x v="0"/>
    <d v="2019-12-04T00:00:00"/>
    <d v="2020-10-27T00:00:00"/>
    <n v="10"/>
    <n v="3"/>
    <n v="505"/>
    <m/>
    <m/>
    <m/>
    <m/>
    <m/>
    <m/>
    <m/>
  </r>
  <r>
    <n v="1038"/>
    <n v="2019"/>
    <n v="7"/>
    <x v="1"/>
    <s v="Fabio Aquilini"/>
    <m/>
    <s v="GroupM"/>
    <x v="15"/>
    <m/>
    <m/>
    <m/>
    <s v="No inmail sent"/>
    <x v="1"/>
    <m/>
    <m/>
    <n v="0"/>
    <m/>
    <m/>
    <m/>
    <m/>
    <m/>
    <m/>
    <m/>
    <m/>
    <s v="Not relevant"/>
  </r>
  <r>
    <n v="1039"/>
    <n v="2019"/>
    <n v="7"/>
    <x v="5"/>
    <s v="Sania Waqar"/>
    <m/>
    <s v="AmRest"/>
    <x v="15"/>
    <m/>
    <m/>
    <m/>
    <s v="No inmail sent"/>
    <x v="1"/>
    <m/>
    <m/>
    <n v="0"/>
    <m/>
    <m/>
    <m/>
    <m/>
    <m/>
    <m/>
    <m/>
    <m/>
    <m/>
  </r>
  <r>
    <n v="1040"/>
    <n v="2019"/>
    <n v="7"/>
    <x v="5"/>
    <s v="Ajay Kapoor"/>
    <m/>
    <s v="WNS"/>
    <x v="15"/>
    <m/>
    <m/>
    <m/>
    <s v="No inmail sent"/>
    <x v="0"/>
    <s v="*"/>
    <m/>
    <n v="0"/>
    <m/>
    <m/>
    <s v="*"/>
    <m/>
    <m/>
    <m/>
    <m/>
    <m/>
    <m/>
  </r>
  <r>
    <n v="1041"/>
    <n v="2019"/>
    <n v="7"/>
    <x v="5"/>
    <s v="Soumen Saha"/>
    <m/>
    <s v="Rudder Analytics"/>
    <x v="15"/>
    <m/>
    <m/>
    <m/>
    <s v="No inmail sent"/>
    <x v="1"/>
    <m/>
    <m/>
    <n v="0"/>
    <m/>
    <m/>
    <m/>
    <m/>
    <m/>
    <m/>
    <m/>
    <m/>
    <m/>
  </r>
  <r>
    <n v="1042"/>
    <n v="2019"/>
    <n v="7"/>
    <x v="5"/>
    <s v="James Libor"/>
    <m/>
    <s v="Allianz"/>
    <x v="15"/>
    <m/>
    <m/>
    <m/>
    <s v="No inmail sent"/>
    <x v="1"/>
    <m/>
    <m/>
    <n v="0"/>
    <m/>
    <m/>
    <m/>
    <m/>
    <m/>
    <m/>
    <m/>
    <m/>
    <m/>
  </r>
  <r>
    <n v="1043"/>
    <n v="2019"/>
    <n v="7"/>
    <x v="1"/>
    <s v="Siebren N."/>
    <m/>
    <s v="Lavazza"/>
    <x v="15"/>
    <m/>
    <m/>
    <m/>
    <s v="No inmail sent"/>
    <x v="1"/>
    <m/>
    <m/>
    <n v="0"/>
    <m/>
    <m/>
    <m/>
    <m/>
    <m/>
    <m/>
    <m/>
    <m/>
    <s v="Not relevant"/>
  </r>
  <r>
    <n v="1044"/>
    <n v="2019"/>
    <n v="7"/>
    <x v="5"/>
    <s v="Maurice Mizero"/>
    <m/>
    <s v="WPP"/>
    <x v="15"/>
    <m/>
    <m/>
    <m/>
    <s v="No inmail sent"/>
    <x v="0"/>
    <s v="*"/>
    <m/>
    <n v="0"/>
    <m/>
    <m/>
    <s v="*"/>
    <m/>
    <m/>
    <m/>
    <m/>
    <m/>
    <s v="Works at WPP"/>
  </r>
  <r>
    <n v="1045"/>
    <n v="2019"/>
    <n v="7"/>
    <x v="3"/>
    <s v="Priyanka Dhyani"/>
    <s v="Marketing and Pricing Analytics Manager (ANZ and Japan)"/>
    <s v="Mondelez"/>
    <x v="3"/>
    <s v="Australia"/>
    <s v="Australia"/>
    <m/>
    <s v="No inmail sent"/>
    <x v="0"/>
    <d v="2021-03-04T00:00:00"/>
    <d v="2021-07-19T00:00:00"/>
    <n v="7"/>
    <n v="2"/>
    <m/>
    <s v="Positive"/>
    <d v="2021-06-14T00:00:00"/>
    <m/>
    <m/>
    <m/>
    <m/>
    <s v="Relevant + sent message"/>
  </r>
  <r>
    <n v="1046"/>
    <n v="2019"/>
    <n v="7"/>
    <x v="5"/>
    <s v="Tonny Paolo"/>
    <m/>
    <s v="OYO"/>
    <x v="15"/>
    <m/>
    <m/>
    <m/>
    <s v="No inmail sent"/>
    <x v="1"/>
    <m/>
    <m/>
    <n v="0"/>
    <m/>
    <m/>
    <m/>
    <m/>
    <m/>
    <m/>
    <m/>
    <m/>
    <m/>
  </r>
  <r>
    <n v="1047"/>
    <n v="2019"/>
    <n v="7"/>
    <x v="5"/>
    <s v="James Wood"/>
    <m/>
    <s v="Loyalty NZ"/>
    <x v="15"/>
    <m/>
    <m/>
    <m/>
    <s v="No inmail sent"/>
    <x v="1"/>
    <m/>
    <m/>
    <n v="0"/>
    <m/>
    <m/>
    <m/>
    <m/>
    <m/>
    <m/>
    <m/>
    <m/>
    <m/>
  </r>
  <r>
    <n v="1048"/>
    <n v="2019"/>
    <n v="7"/>
    <x v="5"/>
    <s v="Merin Jose"/>
    <m/>
    <s v="Hearts &amp; Science"/>
    <x v="15"/>
    <m/>
    <m/>
    <m/>
    <s v="No inmail sent"/>
    <x v="1"/>
    <m/>
    <m/>
    <n v="0"/>
    <m/>
    <m/>
    <m/>
    <m/>
    <m/>
    <m/>
    <m/>
    <m/>
    <m/>
  </r>
  <r>
    <n v="1049"/>
    <n v="2019"/>
    <n v="7"/>
    <x v="3"/>
    <s v="Radha Govindaraju"/>
    <s v="Sr. Director - Delivery Excellence"/>
    <s v="Firefly"/>
    <x v="2"/>
    <s v="Asia"/>
    <s v="Asia"/>
    <m/>
    <s v="No inmail sent"/>
    <x v="0"/>
    <d v="2021-03-04T00:00:00"/>
    <m/>
    <n v="0"/>
    <m/>
    <m/>
    <s v="Neutral"/>
    <d v="2021-03-18T00:00:00"/>
    <m/>
    <m/>
    <m/>
    <m/>
    <s v="Relevant + sent message"/>
  </r>
  <r>
    <n v="1050"/>
    <n v="2019"/>
    <n v="7"/>
    <x v="5"/>
    <s v="Yegor Mykhailenko"/>
    <m/>
    <s v="NDA"/>
    <x v="15"/>
    <m/>
    <m/>
    <m/>
    <s v="No inmail sent"/>
    <x v="1"/>
    <m/>
    <m/>
    <n v="0"/>
    <m/>
    <m/>
    <m/>
    <m/>
    <m/>
    <m/>
    <m/>
    <m/>
    <m/>
  </r>
  <r>
    <n v="1051"/>
    <n v="2019"/>
    <n v="7"/>
    <x v="5"/>
    <s v="Laurent Niquet"/>
    <m/>
    <s v="renault"/>
    <x v="15"/>
    <m/>
    <m/>
    <m/>
    <s v="No inmail sent"/>
    <x v="1"/>
    <m/>
    <m/>
    <n v="0"/>
    <m/>
    <m/>
    <m/>
    <m/>
    <m/>
    <m/>
    <m/>
    <m/>
    <m/>
  </r>
  <r>
    <n v="1052"/>
    <n v="2019"/>
    <n v="7"/>
    <x v="5"/>
    <s v="Blaise Mondal"/>
    <m/>
    <s v="Cartesian Consulting"/>
    <x v="15"/>
    <m/>
    <m/>
    <m/>
    <s v="No inmail sent"/>
    <x v="0"/>
    <s v="*"/>
    <m/>
    <n v="0"/>
    <m/>
    <m/>
    <s v="Negative"/>
    <m/>
    <m/>
    <m/>
    <m/>
    <m/>
    <m/>
  </r>
  <r>
    <n v="1053"/>
    <n v="2019"/>
    <n v="7"/>
    <x v="5"/>
    <s v="Ram Singh"/>
    <m/>
    <s v="Analytical Wizards"/>
    <x v="15"/>
    <m/>
    <m/>
    <m/>
    <s v="No inmail sent"/>
    <x v="1"/>
    <m/>
    <m/>
    <n v="0"/>
    <m/>
    <m/>
    <m/>
    <m/>
    <m/>
    <m/>
    <m/>
    <m/>
    <m/>
  </r>
  <r>
    <n v="1054"/>
    <n v="2019"/>
    <n v="7"/>
    <x v="3"/>
    <s v="Karan Gurnani"/>
    <s v="Business Consultant"/>
    <s v="ZS"/>
    <x v="2"/>
    <s v="Asia"/>
    <s v="Asia"/>
    <m/>
    <s v="No inmail sent"/>
    <x v="0"/>
    <d v="2019-12-06T00:00:00"/>
    <d v="2021-03-29T00:00:00"/>
    <n v="3"/>
    <n v="2"/>
    <n v="352"/>
    <s v="None"/>
    <m/>
    <m/>
    <m/>
    <m/>
    <m/>
    <s v="Relevant + sent message"/>
  </r>
  <r>
    <n v="1055"/>
    <n v="2019"/>
    <n v="7"/>
    <x v="1"/>
    <s v="Ashwini Shukla"/>
    <m/>
    <s v="Wells Fargo"/>
    <x v="15"/>
    <m/>
    <m/>
    <m/>
    <s v="No inmail sent"/>
    <x v="0"/>
    <s v="*"/>
    <m/>
    <n v="0"/>
    <m/>
    <m/>
    <s v="Negative"/>
    <m/>
    <m/>
    <m/>
    <m/>
    <m/>
    <s v="not part of marketing analytics team"/>
  </r>
  <r>
    <n v="1056"/>
    <n v="2019"/>
    <n v="7"/>
    <x v="5"/>
    <s v="Swati Khetan"/>
    <m/>
    <s v="Independent"/>
    <x v="15"/>
    <m/>
    <m/>
    <m/>
    <s v="No inmail sent"/>
    <x v="1"/>
    <m/>
    <m/>
    <n v="0"/>
    <m/>
    <m/>
    <m/>
    <m/>
    <m/>
    <m/>
    <m/>
    <m/>
    <m/>
  </r>
  <r>
    <n v="1057"/>
    <n v="2019"/>
    <n v="7"/>
    <x v="5"/>
    <s v="Jagath Kumar"/>
    <m/>
    <s v="Analytical Wizards"/>
    <x v="15"/>
    <m/>
    <m/>
    <m/>
    <s v="No inmail sent"/>
    <x v="1"/>
    <m/>
    <m/>
    <n v="0"/>
    <m/>
    <m/>
    <m/>
    <m/>
    <m/>
    <m/>
    <m/>
    <m/>
    <m/>
  </r>
  <r>
    <n v="1058"/>
    <n v="2019"/>
    <n v="7"/>
    <x v="1"/>
    <s v="Mayank Tewari"/>
    <m/>
    <s v="ZS"/>
    <x v="15"/>
    <m/>
    <m/>
    <m/>
    <s v="No inmail sent"/>
    <x v="1"/>
    <m/>
    <m/>
    <n v="0"/>
    <m/>
    <m/>
    <m/>
    <m/>
    <m/>
    <m/>
    <m/>
    <m/>
    <s v="Not relevant"/>
  </r>
  <r>
    <n v="1059"/>
    <n v="2019"/>
    <n v="7"/>
    <x v="5"/>
    <s v="Francesca Carnevale"/>
    <m/>
    <s v="C2Partners"/>
    <x v="15"/>
    <m/>
    <m/>
    <m/>
    <s v="No inmail sent"/>
    <x v="0"/>
    <s v="*"/>
    <m/>
    <n v="0"/>
    <m/>
    <m/>
    <s v="Negative"/>
    <m/>
    <m/>
    <m/>
    <m/>
    <m/>
    <m/>
  </r>
  <r>
    <n v="1060"/>
    <n v="2019"/>
    <n v="7"/>
    <x v="5"/>
    <s v="Utkarsh Mishra"/>
    <m/>
    <s v="Capgemini"/>
    <x v="15"/>
    <s v="Asia"/>
    <s v="India"/>
    <s v="Ramla's"/>
    <s v="No inmail sent"/>
    <x v="0"/>
    <d v="2019-06-12T00:00:00"/>
    <s v="Irrelevant"/>
    <e v="#VALUE!"/>
    <m/>
    <m/>
    <m/>
    <m/>
    <m/>
    <m/>
    <m/>
    <m/>
    <s v="no MMM but has big statistical knowledge"/>
  </r>
  <r>
    <n v="1061"/>
    <n v="2019"/>
    <n v="7"/>
    <x v="5"/>
    <s v="Arpita Paul"/>
    <m/>
    <s v="Hansa Cequity"/>
    <x v="15"/>
    <s v="Asia"/>
    <s v="India"/>
    <m/>
    <s v="No inmail sent"/>
    <x v="0"/>
    <s v="*"/>
    <m/>
    <n v="0"/>
    <m/>
    <m/>
    <m/>
    <m/>
    <m/>
    <m/>
    <m/>
    <m/>
    <s v="Not relevant"/>
  </r>
  <r>
    <n v="1062"/>
    <n v="2019"/>
    <n v="7"/>
    <x v="5"/>
    <s v="Sunil Thekkelayil"/>
    <m/>
    <s v="Novartis"/>
    <x v="15"/>
    <s v="Asia"/>
    <s v="India"/>
    <m/>
    <s v="No inmail sent"/>
    <x v="0"/>
    <s v="*"/>
    <m/>
    <n v="0"/>
    <m/>
    <m/>
    <m/>
    <m/>
    <m/>
    <m/>
    <m/>
    <m/>
    <s v="Not relevant"/>
  </r>
  <r>
    <n v="1063"/>
    <n v="2019"/>
    <n v="7"/>
    <x v="1"/>
    <s v="WANKEE CHO"/>
    <s v="Senior Consultant"/>
    <s v="Samsung"/>
    <x v="15"/>
    <m/>
    <m/>
    <m/>
    <s v="No inmail sent"/>
    <x v="1"/>
    <m/>
    <m/>
    <n v="0"/>
    <m/>
    <m/>
    <m/>
    <m/>
    <m/>
    <m/>
    <m/>
    <m/>
    <s v="Not relevant"/>
  </r>
  <r>
    <n v="1064"/>
    <n v="2019"/>
    <n v="7"/>
    <x v="5"/>
    <s v="Pedro Antonio García López"/>
    <m/>
    <s v="Itaca Alternative"/>
    <x v="15"/>
    <m/>
    <m/>
    <m/>
    <s v="No inmail sent"/>
    <x v="1"/>
    <m/>
    <m/>
    <n v="0"/>
    <m/>
    <m/>
    <m/>
    <m/>
    <m/>
    <m/>
    <m/>
    <m/>
    <m/>
  </r>
  <r>
    <n v="1065"/>
    <n v="2019"/>
    <n v="7"/>
    <x v="5"/>
    <s v="Vito Caliò"/>
    <m/>
    <s v="Arthur D,little"/>
    <x v="15"/>
    <m/>
    <m/>
    <m/>
    <s v="No inmail sent"/>
    <x v="0"/>
    <s v="*"/>
    <m/>
    <n v="0"/>
    <m/>
    <m/>
    <s v="Negative"/>
    <m/>
    <m/>
    <m/>
    <m/>
    <m/>
    <m/>
  </r>
  <r>
    <n v="1066"/>
    <n v="2019"/>
    <n v="7"/>
    <x v="1"/>
    <s v="Alessio Barbieri"/>
    <m/>
    <s v="Kantar"/>
    <x v="15"/>
    <m/>
    <m/>
    <m/>
    <s v="No inmail sent"/>
    <x v="1"/>
    <m/>
    <m/>
    <n v="0"/>
    <m/>
    <m/>
    <m/>
    <m/>
    <m/>
    <m/>
    <m/>
    <m/>
    <s v="Not relevant"/>
  </r>
  <r>
    <n v="1067"/>
    <n v="2019"/>
    <n v="7"/>
    <x v="2"/>
    <s v="Martin Silcock"/>
    <s v="Value Propositions and Insights Business Partner - Bio Process  "/>
    <s v="Cytiva"/>
    <x v="13"/>
    <s v="Europe"/>
    <m/>
    <m/>
    <s v="No inmail sent"/>
    <x v="0"/>
    <s v="*"/>
    <m/>
    <n v="0"/>
    <m/>
    <n v="44636"/>
    <s v="Positive"/>
    <m/>
    <m/>
    <m/>
    <m/>
    <m/>
    <s v="Follow up message sent"/>
  </r>
  <r>
    <n v="1068"/>
    <n v="2019"/>
    <n v="7"/>
    <x v="0"/>
    <s v="Bruce Shen"/>
    <m/>
    <s v="BRITA Grp"/>
    <x v="15"/>
    <s v="Asia"/>
    <s v="China"/>
    <m/>
    <s v="No inmail sent"/>
    <x v="0"/>
    <d v="2019-12-10T00:00:00"/>
    <d v="2020-10-27T00:00:00"/>
    <n v="10"/>
    <n v="3"/>
    <n v="505"/>
    <m/>
    <m/>
    <m/>
    <m/>
    <m/>
    <m/>
    <m/>
  </r>
  <r>
    <n v="1069"/>
    <n v="2019"/>
    <n v="7"/>
    <x v="1"/>
    <s v="Anisse ASSADI"/>
    <m/>
    <s v="Gfk France"/>
    <x v="15"/>
    <m/>
    <m/>
    <m/>
    <s v="No inmail sent"/>
    <x v="1"/>
    <m/>
    <m/>
    <n v="0"/>
    <m/>
    <m/>
    <m/>
    <m/>
    <m/>
    <m/>
    <m/>
    <m/>
    <s v="Not relevant"/>
  </r>
  <r>
    <n v="1070"/>
    <n v="2019"/>
    <n v="7"/>
    <x v="5"/>
    <s v="Karel Burger"/>
    <m/>
    <s v="Insight Wizard"/>
    <x v="15"/>
    <m/>
    <m/>
    <m/>
    <s v="No inmail sent"/>
    <x v="0"/>
    <s v="*"/>
    <m/>
    <n v="0"/>
    <m/>
    <m/>
    <s v="Negative"/>
    <m/>
    <m/>
    <m/>
    <m/>
    <m/>
    <m/>
  </r>
  <r>
    <n v="1071"/>
    <n v="2019"/>
    <n v="7"/>
    <x v="5"/>
    <s v="Robert Hill"/>
    <m/>
    <s v="Robert Hill Consulting"/>
    <x v="15"/>
    <m/>
    <m/>
    <m/>
    <s v="No inmail sent"/>
    <x v="1"/>
    <m/>
    <m/>
    <n v="0"/>
    <m/>
    <m/>
    <m/>
    <m/>
    <m/>
    <m/>
    <m/>
    <m/>
    <m/>
  </r>
  <r>
    <n v="1072"/>
    <n v="2019"/>
    <n v="7"/>
    <x v="0"/>
    <s v="Marc Ferrer Cordón"/>
    <s v="Account Director (Seat)"/>
    <s v="PHD Spain"/>
    <x v="1"/>
    <s v="Europe"/>
    <m/>
    <s v="Ramla's"/>
    <s v="No inmail sent"/>
    <x v="0"/>
    <d v="2019-12-09T00:00:00"/>
    <d v="2021-06-09T00:00:00"/>
    <n v="6"/>
    <n v="5"/>
    <n v="280"/>
    <m/>
    <m/>
    <m/>
    <m/>
    <m/>
    <m/>
    <m/>
  </r>
  <r>
    <n v="1073"/>
    <n v="2019"/>
    <n v="7"/>
    <x v="3"/>
    <s v="Patrick Cuesta"/>
    <m/>
    <s v="the multipliers"/>
    <x v="15"/>
    <m/>
    <m/>
    <m/>
    <s v="No inmail sent"/>
    <x v="0"/>
    <s v="*"/>
    <d v="2021-02-04T00:00:00"/>
    <n v="2"/>
    <n v="1"/>
    <n v="405"/>
    <s v="Positive"/>
    <m/>
    <m/>
    <m/>
    <m/>
    <m/>
    <m/>
  </r>
  <r>
    <n v="1074"/>
    <n v="2019"/>
    <n v="7"/>
    <x v="2"/>
    <s v="Rishi Bhugwansing"/>
    <s v="Analytics Consultant"/>
    <s v="Louwman Innovation"/>
    <x v="8"/>
    <s v="Europe"/>
    <m/>
    <m/>
    <s v="No inmail sent"/>
    <x v="0"/>
    <d v="2019-12-09T00:00:00"/>
    <d v="2021-03-03T00:00:00"/>
    <n v="3"/>
    <n v="1"/>
    <n v="378"/>
    <s v="None"/>
    <m/>
    <m/>
    <m/>
    <m/>
    <m/>
    <s v="LI message sent"/>
  </r>
  <r>
    <n v="1075"/>
    <n v="2019"/>
    <n v="7"/>
    <x v="3"/>
    <s v="Debanjana Sinha"/>
    <s v="Senior Lead, Marketing Measurement and Analytics"/>
    <s v="Fidelity Investement"/>
    <x v="10"/>
    <s v="Asia"/>
    <s v="Asia"/>
    <m/>
    <s v="No inmail sent"/>
    <x v="3"/>
    <d v="2021-03-04T00:00:00"/>
    <m/>
    <n v="0"/>
    <m/>
    <m/>
    <s v="None"/>
    <m/>
    <m/>
    <m/>
    <m/>
    <m/>
    <s v="Relevant + sent invite"/>
  </r>
  <r>
    <n v="1076"/>
    <n v="2019"/>
    <n v="7"/>
    <x v="3"/>
    <s v="Manoj Jacob"/>
    <s v="Marketing Measurement, Planning and Analytics"/>
    <s v="Hewlett Packard"/>
    <x v="7"/>
    <s v="Asia"/>
    <s v="Asia"/>
    <m/>
    <s v="No inmail sent"/>
    <x v="0"/>
    <d v="2019-12-10T00:00:00"/>
    <d v="2021-03-26T00:00:00"/>
    <n v="3"/>
    <m/>
    <n v="355"/>
    <s v="Positive"/>
    <d v="2021-03-28T00:00:00"/>
    <m/>
    <m/>
    <m/>
    <m/>
    <s v="Relevant + followed up"/>
  </r>
  <r>
    <n v="1077"/>
    <n v="2019"/>
    <n v="7"/>
    <x v="3"/>
    <s v="Olivier GSELL"/>
    <s v="Chief Data Scientis"/>
    <s v="CSA"/>
    <x v="5"/>
    <s v="Europe"/>
    <m/>
    <s v="Ramla's"/>
    <s v="No inmail sent"/>
    <x v="0"/>
    <d v="2021-02-04T00:00:00"/>
    <d v="2021-02-04T00:00:00"/>
    <n v="2"/>
    <m/>
    <n v="405"/>
    <m/>
    <m/>
    <m/>
    <m/>
    <m/>
    <m/>
    <m/>
  </r>
  <r>
    <n v="1078"/>
    <n v="2019"/>
    <n v="7"/>
    <x v="5"/>
    <s v="Shiqi(Eleanor) Yang"/>
    <m/>
    <s v="ALD Grp"/>
    <x v="15"/>
    <m/>
    <m/>
    <m/>
    <s v="No inmail sent"/>
    <x v="1"/>
    <m/>
    <m/>
    <n v="0"/>
    <m/>
    <m/>
    <m/>
    <m/>
    <m/>
    <m/>
    <m/>
    <m/>
    <m/>
  </r>
  <r>
    <n v="1079"/>
    <n v="2019"/>
    <n v="7"/>
    <x v="0"/>
    <s v="Nasos Papageorgiou"/>
    <m/>
    <s v="Cognity"/>
    <x v="15"/>
    <s v="Europe"/>
    <s v="Greece"/>
    <m/>
    <s v="No inmail sent"/>
    <x v="0"/>
    <d v="2019-12-09T00:00:00"/>
    <d v="2020-10-30T00:00:00"/>
    <n v="10"/>
    <n v="3"/>
    <n v="502"/>
    <m/>
    <m/>
    <m/>
    <m/>
    <m/>
    <m/>
    <m/>
  </r>
  <r>
    <n v="1080"/>
    <n v="2019"/>
    <n v="7"/>
    <x v="0"/>
    <s v="Ryoji Matsuoka"/>
    <m/>
    <s v="Deloitte JPN"/>
    <x v="15"/>
    <s v="Asia"/>
    <s v="Japan"/>
    <m/>
    <s v="No inmail sent"/>
    <x v="0"/>
    <d v="2019-12-09T00:00:00"/>
    <d v="2020-10-30T00:00:00"/>
    <n v="10"/>
    <n v="3"/>
    <n v="502"/>
    <m/>
    <m/>
    <m/>
    <m/>
    <m/>
    <m/>
    <m/>
  </r>
  <r>
    <n v="1081"/>
    <n v="2019"/>
    <n v="7"/>
    <x v="2"/>
    <s v="Sylvia Martinsson"/>
    <s v="Independent senior consultant"/>
    <s v="Self Employed"/>
    <x v="2"/>
    <s v="Europe"/>
    <m/>
    <m/>
    <s v="No inmail sent"/>
    <x v="0"/>
    <d v="2019-12-10T00:00:00"/>
    <m/>
    <n v="0"/>
    <m/>
    <m/>
    <s v="Neutral"/>
    <m/>
    <m/>
    <m/>
    <m/>
    <m/>
    <s v="Wait for Ahlem's response "/>
  </r>
  <r>
    <n v="1082"/>
    <n v="2019"/>
    <n v="7"/>
    <x v="5"/>
    <s v="Meenakshi Savasuddi"/>
    <m/>
    <s v="Tredence"/>
    <x v="15"/>
    <m/>
    <m/>
    <m/>
    <s v="No inmail sent"/>
    <x v="0"/>
    <s v="*"/>
    <m/>
    <n v="0"/>
    <m/>
    <m/>
    <s v="Negative"/>
    <m/>
    <m/>
    <m/>
    <m/>
    <m/>
    <s v="not involved with MMM"/>
  </r>
  <r>
    <n v="1083"/>
    <n v="2019"/>
    <n v="7"/>
    <x v="5"/>
    <s v="Sudharsh Narayan Sankaran"/>
    <m/>
    <s v="Capgemini"/>
    <x v="15"/>
    <m/>
    <m/>
    <m/>
    <s v="No inmail sent"/>
    <x v="1"/>
    <m/>
    <m/>
    <n v="0"/>
    <m/>
    <m/>
    <m/>
    <m/>
    <m/>
    <m/>
    <m/>
    <m/>
    <m/>
  </r>
  <r>
    <n v="1084"/>
    <n v="2019"/>
    <n v="7"/>
    <x v="2"/>
    <s v="Guilhem Bodin"/>
    <s v="Partner chez Converteo"/>
    <s v="Converteo"/>
    <x v="5"/>
    <s v="Europe"/>
    <m/>
    <m/>
    <s v="No inmail sent"/>
    <x v="0"/>
    <d v="2019-12-09T00:00:00"/>
    <d v="2021-03-03T00:00:00"/>
    <n v="3"/>
    <n v="1"/>
    <n v="378"/>
    <s v="Positive"/>
    <m/>
    <m/>
    <m/>
    <m/>
    <m/>
    <s v="LI message sent"/>
  </r>
  <r>
    <n v="1085"/>
    <n v="2019"/>
    <n v="7"/>
    <x v="1"/>
    <s v="Nick Edwards"/>
    <m/>
    <s v="Klu consulting"/>
    <x v="15"/>
    <m/>
    <m/>
    <m/>
    <s v="No inmail sent"/>
    <x v="1"/>
    <m/>
    <m/>
    <n v="0"/>
    <m/>
    <m/>
    <m/>
    <m/>
    <m/>
    <m/>
    <m/>
    <m/>
    <s v="Not relevant"/>
  </r>
  <r>
    <n v="1086"/>
    <n v="2019"/>
    <n v="7"/>
    <x v="5"/>
    <s v="Irshad Mohammed"/>
    <m/>
    <s v="Enigma consulting"/>
    <x v="15"/>
    <m/>
    <m/>
    <m/>
    <s v="No inmail sent"/>
    <x v="1"/>
    <m/>
    <m/>
    <n v="0"/>
    <m/>
    <m/>
    <m/>
    <m/>
    <m/>
    <m/>
    <m/>
    <m/>
    <m/>
  </r>
  <r>
    <n v="1087"/>
    <n v="2019"/>
    <n v="7"/>
    <x v="5"/>
    <s v="Anita Chillal"/>
    <m/>
    <s v="Capgemini"/>
    <x v="15"/>
    <m/>
    <m/>
    <m/>
    <s v="No inmail sent"/>
    <x v="1"/>
    <m/>
    <m/>
    <n v="0"/>
    <m/>
    <m/>
    <m/>
    <m/>
    <m/>
    <m/>
    <m/>
    <m/>
    <m/>
  </r>
  <r>
    <n v="1088"/>
    <n v="2019"/>
    <n v="7"/>
    <x v="5"/>
    <s v="Dimitris Lykouras"/>
    <m/>
    <s v="OPAP"/>
    <x v="15"/>
    <s v="Europe"/>
    <s v="Greece"/>
    <m/>
    <s v="No inmail sent"/>
    <x v="0"/>
    <s v="*"/>
    <m/>
    <n v="0"/>
    <m/>
    <m/>
    <s v="Negative"/>
    <m/>
    <m/>
    <m/>
    <m/>
    <m/>
    <m/>
  </r>
  <r>
    <n v="1089"/>
    <n v="2019"/>
    <n v="7"/>
    <x v="5"/>
    <s v="Rajeev Poduval"/>
    <m/>
    <s v="Independent"/>
    <x v="15"/>
    <s v="Asia"/>
    <s v="India"/>
    <m/>
    <s v="No inmail sent"/>
    <x v="0"/>
    <s v="*"/>
    <m/>
    <n v="0"/>
    <m/>
    <m/>
    <m/>
    <m/>
    <m/>
    <m/>
    <m/>
    <m/>
    <s v="Not relevant"/>
  </r>
  <r>
    <n v="1090"/>
    <n v="2019"/>
    <n v="7"/>
    <x v="5"/>
    <s v="Francisco Juretig"/>
    <m/>
    <s v="Investec"/>
    <x v="15"/>
    <m/>
    <m/>
    <m/>
    <s v="No inmail sent"/>
    <x v="1"/>
    <m/>
    <m/>
    <n v="0"/>
    <m/>
    <m/>
    <m/>
    <m/>
    <m/>
    <m/>
    <m/>
    <m/>
    <m/>
  </r>
  <r>
    <n v="1091"/>
    <n v="2019"/>
    <n v="7"/>
    <x v="5"/>
    <s v="Saquib Reza"/>
    <m/>
    <s v="Fishbowl inc"/>
    <x v="15"/>
    <m/>
    <m/>
    <m/>
    <s v="No inmail sent"/>
    <x v="1"/>
    <m/>
    <m/>
    <n v="0"/>
    <m/>
    <m/>
    <m/>
    <m/>
    <m/>
    <m/>
    <m/>
    <m/>
    <m/>
  </r>
  <r>
    <n v="1092"/>
    <n v="2019"/>
    <n v="7"/>
    <x v="0"/>
    <s v="Gvidas Navickas"/>
    <m/>
    <s v="Tele2"/>
    <x v="15"/>
    <m/>
    <s v="Lithuania "/>
    <m/>
    <s v="No inmail sent"/>
    <x v="0"/>
    <d v="2019-12-09T00:00:00"/>
    <d v="2020-10-30T00:00:00"/>
    <n v="10"/>
    <n v="3"/>
    <n v="502"/>
    <s v="Negative"/>
    <d v="2020-10-30T00:00:00"/>
    <m/>
    <m/>
    <m/>
    <m/>
    <m/>
  </r>
  <r>
    <n v="1093"/>
    <n v="2019"/>
    <n v="7"/>
    <x v="5"/>
    <s v="Dimitris Vordogiannis"/>
    <m/>
    <s v="Ggecon consulting"/>
    <x v="15"/>
    <m/>
    <m/>
    <m/>
    <s v="No inmail sent"/>
    <x v="0"/>
    <s v="*"/>
    <d v="2020-07-15T00:00:00"/>
    <n v="7"/>
    <n v="1"/>
    <n v="609"/>
    <s v="Positive"/>
    <m/>
    <m/>
    <m/>
    <m/>
    <m/>
    <s v="they do MMM consultancy"/>
  </r>
  <r>
    <n v="1094"/>
    <n v="2019"/>
    <n v="7"/>
    <x v="5"/>
    <s v="Shilpa Rai"/>
    <s v="Data Scientist II"/>
    <s v="Amazon"/>
    <x v="0"/>
    <s v="Europe"/>
    <m/>
    <m/>
    <s v="No inmail sent"/>
    <x v="0"/>
    <s v="*"/>
    <m/>
    <n v="0"/>
    <m/>
    <m/>
    <s v="Negative"/>
    <m/>
    <m/>
    <m/>
    <m/>
    <m/>
    <s v="Not involved in MMM"/>
  </r>
  <r>
    <n v="1095"/>
    <d v="2021-10-01T00:00:00"/>
    <n v="10"/>
    <x v="2"/>
    <s v="Rima Nakhala"/>
    <m/>
    <s v="Amazon"/>
    <x v="15"/>
    <m/>
    <m/>
    <m/>
    <s v="No inmail sent"/>
    <x v="0"/>
    <m/>
    <m/>
    <n v="0"/>
    <m/>
    <m/>
    <s v="Positive_FS"/>
    <m/>
    <m/>
    <m/>
    <m/>
    <m/>
    <m/>
  </r>
  <r>
    <n v="1096"/>
    <n v="2019"/>
    <n v="7"/>
    <x v="3"/>
    <s v="Eugene Yap"/>
    <s v="Head of Consulting, Strategy &amp; Analytics"/>
    <s v="Epsilon"/>
    <x v="1"/>
    <s v="Asia"/>
    <s v="Asia"/>
    <s v="Ramla's"/>
    <s v="No inmail sent"/>
    <x v="0"/>
    <d v="2021-03-04T00:00:00"/>
    <d v="2021-10-14T00:00:00"/>
    <n v="10"/>
    <m/>
    <m/>
    <s v="Neutral"/>
    <d v="2021-10-17T00:00:00"/>
    <m/>
    <m/>
    <m/>
    <m/>
    <s v="Relevant + sent message"/>
  </r>
  <r>
    <n v="1097"/>
    <n v="2019"/>
    <n v="7"/>
    <x v="5"/>
    <s v="Ahmed Pasha Mohammad Abdul"/>
    <m/>
    <s v="Novartis"/>
    <x v="15"/>
    <m/>
    <m/>
    <m/>
    <s v="No inmail sent"/>
    <x v="0"/>
    <s v="*"/>
    <m/>
    <n v="0"/>
    <m/>
    <m/>
    <s v="Negative"/>
    <m/>
    <m/>
    <m/>
    <m/>
    <m/>
    <s v="he doesn't do MMM"/>
  </r>
  <r>
    <n v="1098"/>
    <n v="2019"/>
    <n v="7"/>
    <x v="5"/>
    <s v="Saket G."/>
    <m/>
    <s v="Abott"/>
    <x v="15"/>
    <s v="Asia"/>
    <s v="Thailand"/>
    <m/>
    <s v="No inmail sent"/>
    <x v="0"/>
    <s v="*"/>
    <m/>
    <n v="0"/>
    <m/>
    <m/>
    <s v="*"/>
    <m/>
    <m/>
    <m/>
    <m/>
    <m/>
    <s v="Not relevant"/>
  </r>
  <r>
    <n v="1099"/>
    <n v="2019"/>
    <n v="7"/>
    <x v="5"/>
    <s v="Michael Georgoulakos"/>
    <m/>
    <s v="Essence"/>
    <x v="15"/>
    <s v="Europe"/>
    <s v="London"/>
    <m/>
    <s v="No inmail sent"/>
    <x v="0"/>
    <s v="*"/>
    <m/>
    <n v="0"/>
    <m/>
    <m/>
    <s v="Negative"/>
    <m/>
    <m/>
    <m/>
    <m/>
    <m/>
    <m/>
  </r>
  <r>
    <n v="1100"/>
    <n v="2019"/>
    <n v="7"/>
    <x v="5"/>
    <s v="Smriti Bhatt"/>
    <m/>
    <s v="MiQ"/>
    <x v="15"/>
    <m/>
    <m/>
    <m/>
    <s v="No inmail sent"/>
    <x v="1"/>
    <m/>
    <m/>
    <n v="0"/>
    <m/>
    <m/>
    <m/>
    <m/>
    <m/>
    <m/>
    <m/>
    <m/>
    <m/>
  </r>
  <r>
    <n v="1101"/>
    <n v="2019"/>
    <n v="7"/>
    <x v="5"/>
    <s v="Sofia Ziagka"/>
    <m/>
    <s v="Deloitte Greece"/>
    <x v="15"/>
    <m/>
    <m/>
    <m/>
    <s v="No inmail sent"/>
    <x v="1"/>
    <m/>
    <m/>
    <n v="0"/>
    <m/>
    <m/>
    <m/>
    <m/>
    <m/>
    <m/>
    <m/>
    <m/>
    <m/>
  </r>
  <r>
    <n v="1102"/>
    <n v="2019"/>
    <n v="7"/>
    <x v="5"/>
    <s v="Ivan Petrov"/>
    <m/>
    <s v="IQVIA"/>
    <x v="15"/>
    <m/>
    <m/>
    <m/>
    <s v="No inmail sent"/>
    <x v="1"/>
    <m/>
    <m/>
    <n v="0"/>
    <m/>
    <m/>
    <m/>
    <m/>
    <m/>
    <m/>
    <m/>
    <m/>
    <m/>
  </r>
  <r>
    <n v="1103"/>
    <n v="2019"/>
    <n v="7"/>
    <x v="5"/>
    <s v="Nalin Tiwari"/>
    <m/>
    <s v="Sigma Healthcare"/>
    <x v="15"/>
    <m/>
    <m/>
    <m/>
    <s v="No inmail sent"/>
    <x v="1"/>
    <m/>
    <m/>
    <n v="0"/>
    <m/>
    <m/>
    <m/>
    <m/>
    <m/>
    <m/>
    <m/>
    <m/>
    <m/>
  </r>
  <r>
    <n v="1104"/>
    <n v="2019"/>
    <n v="7"/>
    <x v="5"/>
    <s v="Rajarshi Pandit"/>
    <m/>
    <s v="SG Analytics"/>
    <x v="15"/>
    <s v="Asia"/>
    <s v="India"/>
    <m/>
    <s v="No inmail sent"/>
    <x v="0"/>
    <s v="*"/>
    <m/>
    <n v="0"/>
    <m/>
    <m/>
    <m/>
    <m/>
    <m/>
    <m/>
    <m/>
    <m/>
    <s v="Not relevant"/>
  </r>
  <r>
    <n v="1105"/>
    <n v="2019"/>
    <n v="7"/>
    <x v="5"/>
    <s v="Gaurav Agrawal"/>
    <m/>
    <s v="Optimal Strategix"/>
    <x v="15"/>
    <s v="Asia"/>
    <s v="India"/>
    <m/>
    <s v="No inmail sent"/>
    <x v="0"/>
    <s v="*"/>
    <m/>
    <n v="0"/>
    <m/>
    <m/>
    <m/>
    <m/>
    <m/>
    <m/>
    <m/>
    <m/>
    <s v="Not relevant"/>
  </r>
  <r>
    <n v="1106"/>
    <n v="2019"/>
    <n v="7"/>
    <x v="2"/>
    <s v="Jorge Hayes"/>
    <s v="Founder"/>
    <s v="Iberian B, Advisors"/>
    <x v="5"/>
    <s v="Europe"/>
    <m/>
    <m/>
    <s v="No inmail sent"/>
    <x v="0"/>
    <d v="2019-12-11T00:00:00"/>
    <d v="2021-03-03T00:00:00"/>
    <n v="3"/>
    <n v="1"/>
    <n v="378"/>
    <s v="Positive_FS"/>
    <m/>
    <s v="jorge.hayes@gmail.com"/>
    <m/>
    <m/>
    <m/>
    <s v="Communicated his email and we have a call with him"/>
  </r>
  <r>
    <n v="1107"/>
    <n v="2019"/>
    <n v="7"/>
    <x v="5"/>
    <s v="Dr. Christina Suckow"/>
    <m/>
    <s v="Aldi Nord"/>
    <x v="15"/>
    <m/>
    <m/>
    <m/>
    <s v="No inmail sent"/>
    <x v="1"/>
    <m/>
    <m/>
    <n v="0"/>
    <m/>
    <m/>
    <m/>
    <m/>
    <m/>
    <m/>
    <m/>
    <m/>
    <m/>
  </r>
  <r>
    <n v="1108"/>
    <n v="2019"/>
    <n v="7"/>
    <x v="2"/>
    <s v="Pravanjan Patra"/>
    <s v="Senior Manager - Analytics Services"/>
    <s v="Ugam (Merkle)"/>
    <x v="5"/>
    <s v="Asia"/>
    <s v="Asia"/>
    <s v="Ramla's"/>
    <s v="No inmail sent"/>
    <x v="0"/>
    <s v="*"/>
    <d v="2021-07-14T00:00:00"/>
    <n v="7"/>
    <m/>
    <m/>
    <s v="Positive_FS"/>
    <m/>
    <m/>
    <m/>
    <m/>
    <m/>
    <m/>
  </r>
  <r>
    <n v="1109"/>
    <n v="2019"/>
    <n v="7"/>
    <x v="2"/>
    <s v="Deep Maity"/>
    <s v="Senior Data Scientist"/>
    <s v="Merkle Sokrati"/>
    <x v="1"/>
    <s v="Asia"/>
    <s v="Asia"/>
    <m/>
    <s v="No inmail sent"/>
    <x v="0"/>
    <d v="2019-11-12T00:00:00"/>
    <d v="2021-05-17T00:00:00"/>
    <n v="5"/>
    <m/>
    <n v="303"/>
    <s v="Neutral"/>
    <m/>
    <m/>
    <m/>
    <m/>
    <m/>
    <s v="Would like to have a demo but at later date, he is not involved with his MMM project right now "/>
  </r>
  <r>
    <n v="1110"/>
    <n v="2019"/>
    <n v="7"/>
    <x v="3"/>
    <s v="Lavi Aggarwal"/>
    <s v="Global Business Insights and Analytics Manager"/>
    <s v="Tetra Pak"/>
    <x v="0"/>
    <s v="Asia"/>
    <s v="Asia"/>
    <m/>
    <s v="No inmail sent"/>
    <x v="0"/>
    <d v="2021-03-04T00:00:00"/>
    <d v="2021-10-14T00:00:00"/>
    <n v="10"/>
    <n v="1"/>
    <m/>
    <s v="None"/>
    <m/>
    <m/>
    <m/>
    <m/>
    <m/>
    <s v="Relevant + sent message"/>
  </r>
  <r>
    <n v="1111"/>
    <n v="2019"/>
    <n v="7"/>
    <x v="5"/>
    <s v="Rama Chandra Reddy Vattigunta"/>
    <m/>
    <s v="Optum"/>
    <x v="15"/>
    <m/>
    <m/>
    <m/>
    <s v="No inmail sent"/>
    <x v="0"/>
    <s v="*"/>
    <m/>
    <n v="0"/>
    <m/>
    <m/>
    <s v="Negative"/>
    <m/>
    <m/>
    <m/>
    <m/>
    <m/>
    <m/>
  </r>
  <r>
    <n v="1112"/>
    <n v="2019"/>
    <n v="7"/>
    <x v="5"/>
    <s v="Kamaljit Anand"/>
    <m/>
    <s v="KIE Conuslting"/>
    <x v="15"/>
    <m/>
    <m/>
    <m/>
    <s v="No inmail sent"/>
    <x v="1"/>
    <m/>
    <m/>
    <n v="0"/>
    <m/>
    <m/>
    <m/>
    <m/>
    <m/>
    <m/>
    <m/>
    <m/>
    <m/>
  </r>
  <r>
    <n v="1113"/>
    <n v="2019"/>
    <n v="7"/>
    <x v="1"/>
    <s v="Paritosh Gupta"/>
    <m/>
    <s v="Clairvoyant LLC"/>
    <x v="15"/>
    <m/>
    <m/>
    <m/>
    <s v="No inmail sent"/>
    <x v="0"/>
    <s v="*"/>
    <m/>
    <n v="0"/>
    <m/>
    <m/>
    <m/>
    <m/>
    <m/>
    <m/>
    <m/>
    <m/>
    <s v="Not relevant"/>
  </r>
  <r>
    <n v="1114"/>
    <n v="2019"/>
    <n v="7"/>
    <x v="5"/>
    <s v="Ganesh Jaju"/>
    <m/>
    <s v="Genpact"/>
    <x v="15"/>
    <m/>
    <m/>
    <m/>
    <s v="No inmail sent"/>
    <x v="1"/>
    <m/>
    <m/>
    <n v="0"/>
    <m/>
    <m/>
    <m/>
    <m/>
    <m/>
    <m/>
    <m/>
    <m/>
    <m/>
  </r>
  <r>
    <n v="1115"/>
    <n v="2019"/>
    <n v="7"/>
    <x v="0"/>
    <s v="Zeynep Akkoyunlu"/>
    <m/>
    <s v="Nestle Waters"/>
    <x v="15"/>
    <s v="Asia"/>
    <s v="Turkey"/>
    <m/>
    <s v="No inmail sent"/>
    <x v="0"/>
    <d v="2019-12-11T00:00:00"/>
    <d v="2020-10-30T00:00:00"/>
    <n v="10"/>
    <n v="3"/>
    <n v="502"/>
    <s v="Negative"/>
    <d v="2020-10-30T00:00:00"/>
    <m/>
    <m/>
    <m/>
    <m/>
    <m/>
  </r>
  <r>
    <n v="1116"/>
    <n v="2019"/>
    <n v="7"/>
    <x v="5"/>
    <s v="Girish Upadhyay"/>
    <m/>
    <s v="Madison Media"/>
    <x v="15"/>
    <s v="Asia"/>
    <s v="India"/>
    <m/>
    <s v="No inmail sent"/>
    <x v="0"/>
    <m/>
    <m/>
    <n v="0"/>
    <m/>
    <m/>
    <m/>
    <m/>
    <m/>
    <m/>
    <m/>
    <m/>
    <s v="Not relevant"/>
  </r>
  <r>
    <n v="1117"/>
    <n v="2019"/>
    <n v="7"/>
    <x v="2"/>
    <s v="Luo Feng (Derek)"/>
    <s v="Data Scientist"/>
    <s v="Facebook"/>
    <x v="1"/>
    <s v="Asia"/>
    <s v="Asia"/>
    <m/>
    <s v="No inmail sent"/>
    <x v="0"/>
    <d v="2020-01-13T00:00:00"/>
    <d v="2020-03-03T00:00:00"/>
    <n v="3"/>
    <n v="1"/>
    <n v="743"/>
    <s v="None"/>
    <m/>
    <m/>
    <m/>
    <m/>
    <m/>
    <s v="No longer with Dentsu, now at Facebook"/>
  </r>
  <r>
    <n v="1118"/>
    <n v="2019"/>
    <n v="7"/>
    <x v="5"/>
    <s v="Audrey Kuah"/>
    <s v="Executive Director, Media Practice, Asia Pacific"/>
    <s v="Dentsu Aegis"/>
    <x v="15"/>
    <m/>
    <m/>
    <m/>
    <s v="No inmail sent"/>
    <x v="1"/>
    <m/>
    <m/>
    <n v="0"/>
    <m/>
    <m/>
    <m/>
    <m/>
    <m/>
    <m/>
    <m/>
    <m/>
    <m/>
  </r>
  <r>
    <n v="1119"/>
    <n v="2019"/>
    <n v="7"/>
    <x v="1"/>
    <s v="JunLiang L"/>
    <m/>
    <s v="Amazon"/>
    <x v="15"/>
    <m/>
    <m/>
    <m/>
    <s v="No inmail sent"/>
    <x v="0"/>
    <d v="2020-01-13T00:00:00"/>
    <d v="2020-03-03T00:00:00"/>
    <n v="3"/>
    <n v="1"/>
    <n v="743"/>
    <m/>
    <m/>
    <m/>
    <m/>
    <m/>
    <m/>
    <s v="Not relevant"/>
  </r>
  <r>
    <n v="1120"/>
    <n v="2019"/>
    <n v="7"/>
    <x v="5"/>
    <s v="Deepak Kurian"/>
    <m/>
    <s v="Dentsu Aegis"/>
    <x v="15"/>
    <m/>
    <m/>
    <m/>
    <s v="No inmail sent"/>
    <x v="0"/>
    <d v="2020-01-13T00:00:00"/>
    <d v="2020-07-01T00:00:00"/>
    <n v="7"/>
    <n v="2"/>
    <n v="623"/>
    <s v="Positive_FS"/>
    <d v="2020-01-22T00:00:00"/>
    <m/>
    <m/>
    <m/>
    <m/>
    <s v="Would be great to have a look at the tool and explore if it fits in well to our business’s requirement."/>
  </r>
  <r>
    <n v="1121"/>
    <d v="2020-01-20T00:00:00"/>
    <n v="1"/>
    <x v="5"/>
    <s v="Harriet Checkley"/>
    <s v="Analytics and Audience Insight Manager"/>
    <s v="Dentsu Aegis"/>
    <x v="15"/>
    <m/>
    <m/>
    <m/>
    <s v="No inmail sent"/>
    <x v="0"/>
    <d v="2020-02-11T00:00:00"/>
    <m/>
    <n v="0"/>
    <m/>
    <n v="764"/>
    <s v="Negative"/>
    <m/>
    <m/>
    <m/>
    <m/>
    <m/>
    <s v="Not relevant"/>
  </r>
  <r>
    <n v="1122"/>
    <d v="2020-01-27T00:00:00"/>
    <n v="1"/>
    <x v="5"/>
    <s v="Zacks Fu"/>
    <s v="Business Director"/>
    <s v="MediaCom"/>
    <x v="15"/>
    <m/>
    <m/>
    <m/>
    <s v="No inmail sent"/>
    <x v="0"/>
    <d v="2020-02-14T00:00:00"/>
    <m/>
    <n v="0"/>
    <m/>
    <n v="761"/>
    <s v="Negative"/>
    <m/>
    <m/>
    <m/>
    <m/>
    <m/>
    <s v="Not relevant"/>
  </r>
  <r>
    <n v="1123"/>
    <d v="2020-01-27T00:00:00"/>
    <n v="1"/>
    <x v="5"/>
    <s v="NUTTHAWUT AURKITRUNGRUENG"/>
    <m/>
    <s v="Danone"/>
    <x v="15"/>
    <m/>
    <m/>
    <m/>
    <s v="No inmail sent"/>
    <x v="0"/>
    <d v="2020-01-24T00:00:00"/>
    <m/>
    <n v="0"/>
    <m/>
    <n v="782"/>
    <s v="Negative"/>
    <m/>
    <m/>
    <m/>
    <m/>
    <m/>
    <s v="Not relevant"/>
  </r>
  <r>
    <n v="1124"/>
    <d v="2020-01-27T00:00:00"/>
    <n v="1"/>
    <x v="1"/>
    <s v="Dr. Anna Chuter - van der Vliet"/>
    <m/>
    <s v="Philips"/>
    <x v="15"/>
    <m/>
    <m/>
    <m/>
    <s v="No inmail sent"/>
    <x v="0"/>
    <d v="2020-02-11T00:00:00"/>
    <d v="2020-03-03T00:00:00"/>
    <n v="3"/>
    <n v="1"/>
    <n v="743"/>
    <s v="Negative"/>
    <d v="2020-03-03T00:00:00"/>
    <m/>
    <m/>
    <m/>
    <m/>
    <s v="Not relevant"/>
  </r>
  <r>
    <n v="1125"/>
    <d v="2020-01-27T00:00:00"/>
    <n v="1"/>
    <x v="1"/>
    <s v="shaghayegh kargozar"/>
    <m/>
    <s v="GSK"/>
    <x v="15"/>
    <m/>
    <m/>
    <m/>
    <s v="No inmail sent"/>
    <x v="0"/>
    <d v="2020-02-05T00:00:00"/>
    <m/>
    <n v="0"/>
    <m/>
    <n v="770"/>
    <s v="Negative"/>
    <m/>
    <m/>
    <m/>
    <m/>
    <m/>
    <s v="Not relevant"/>
  </r>
  <r>
    <n v="1126"/>
    <d v="2020-01-27T00:00:00"/>
    <n v="1"/>
    <x v="5"/>
    <s v="Andriy Tkachenko"/>
    <m/>
    <s v="Havas Media"/>
    <x v="15"/>
    <m/>
    <m/>
    <m/>
    <s v="No inmail sent"/>
    <x v="0"/>
    <d v="2020-01-28T00:00:00"/>
    <m/>
    <n v="0"/>
    <m/>
    <n v="778"/>
    <s v="Negative"/>
    <m/>
    <m/>
    <m/>
    <m/>
    <m/>
    <s v="Not relevant"/>
  </r>
  <r>
    <n v="1127"/>
    <d v="2020-01-27T00:00:00"/>
    <n v="1"/>
    <x v="1"/>
    <s v="Jarrod Payne"/>
    <m/>
    <s v="Kantar"/>
    <x v="15"/>
    <m/>
    <m/>
    <m/>
    <s v="No inmail sent"/>
    <x v="0"/>
    <d v="2020-03-04T00:00:00"/>
    <m/>
    <n v="0"/>
    <m/>
    <n v="742"/>
    <s v="Negative"/>
    <m/>
    <m/>
    <m/>
    <m/>
    <m/>
    <s v="Not relevant"/>
  </r>
  <r>
    <n v="1128"/>
    <d v="2020-01-27T00:00:00"/>
    <n v="1"/>
    <x v="0"/>
    <s v="Shilpa Jain"/>
    <s v="Principal Data Scientist , Expert Solutions Director"/>
    <s v="Kantar"/>
    <x v="1"/>
    <s v="Asia"/>
    <s v="Asia"/>
    <s v="Ramla's"/>
    <s v="No inmail sent"/>
    <x v="0"/>
    <d v="2020-02-10T00:00:00"/>
    <d v="2021-06-09T00:00:00"/>
    <n v="6"/>
    <n v="5"/>
    <n v="280"/>
    <m/>
    <m/>
    <m/>
    <m/>
    <m/>
    <m/>
    <m/>
  </r>
  <r>
    <n v="1129"/>
    <d v="2020-02-03T00:00:00"/>
    <n v="2"/>
    <x v="3"/>
    <s v="Jonas Flum"/>
    <s v="Head of Digital Analytics"/>
    <s v="Sixt"/>
    <x v="11"/>
    <s v="Europe"/>
    <m/>
    <m/>
    <s v="No inmail sent"/>
    <x v="0"/>
    <d v="2020-02-05T00:00:00"/>
    <d v="2021-03-09T00:00:00"/>
    <n v="3"/>
    <n v="1"/>
    <n v="372"/>
    <s v="Negative"/>
    <d v="2020-02-05T00:00:00"/>
    <m/>
    <m/>
    <m/>
    <m/>
    <s v="Relevant + followed up"/>
  </r>
  <r>
    <n v="1130"/>
    <d v="2020-02-03T00:00:00"/>
    <n v="2"/>
    <x v="1"/>
    <s v="Emilio Marino"/>
    <m/>
    <s v="Mastercard"/>
    <x v="15"/>
    <s v="Europe"/>
    <s v="Italy"/>
    <m/>
    <s v="No inmail sent"/>
    <x v="0"/>
    <d v="2020-02-06T00:00:00"/>
    <d v="2020-07-15T00:00:00"/>
    <n v="7"/>
    <n v="2"/>
    <n v="609"/>
    <s v="Negative"/>
    <d v="2020-07-15T00:00:00"/>
    <m/>
    <m/>
    <m/>
    <m/>
    <s v="Not involved in MMM"/>
  </r>
  <r>
    <n v="1131"/>
    <d v="2020-02-03T00:00:00"/>
    <n v="2"/>
    <x v="5"/>
    <s v="Veronica Leah Yu"/>
    <m/>
    <s v="Mastercard"/>
    <x v="15"/>
    <s v="Asia"/>
    <s v="Singapore"/>
    <m/>
    <s v="No inmail sent"/>
    <x v="0"/>
    <d v="2020-02-14T00:00:00"/>
    <m/>
    <n v="0"/>
    <m/>
    <n v="761"/>
    <s v="Negative"/>
    <m/>
    <m/>
    <m/>
    <m/>
    <m/>
    <s v="Not relevant"/>
  </r>
  <r>
    <n v="1132"/>
    <d v="2020-02-03T00:00:00"/>
    <n v="2"/>
    <x v="0"/>
    <s v="Ceren Türkben"/>
    <m/>
    <s v="Mastercard"/>
    <x v="15"/>
    <s v="Asia"/>
    <s v="Turkey"/>
    <m/>
    <s v="No inmail sent"/>
    <x v="0"/>
    <d v="2020-02-24T00:00:00"/>
    <d v="2020-10-30T00:00:00"/>
    <n v="10"/>
    <n v="3"/>
    <n v="502"/>
    <m/>
    <m/>
    <m/>
    <m/>
    <m/>
    <m/>
    <m/>
  </r>
  <r>
    <n v="1133"/>
    <d v="2020-02-08T00:00:00"/>
    <n v="2"/>
    <x v="0"/>
    <s v="Elena Shvoryak"/>
    <m/>
    <s v="Unilever"/>
    <x v="15"/>
    <s v="Europe"/>
    <s v="Ukraine"/>
    <m/>
    <s v="No inmail sent"/>
    <x v="0"/>
    <d v="2020-02-11T00:00:00"/>
    <d v="2020-10-30T00:00:00"/>
    <n v="10"/>
    <n v="3"/>
    <n v="502"/>
    <m/>
    <m/>
    <m/>
    <m/>
    <m/>
    <m/>
    <m/>
  </r>
  <r>
    <n v="1134"/>
    <d v="2020-02-08T00:00:00"/>
    <n v="2"/>
    <x v="0"/>
    <s v="Adrianna Cholewa"/>
    <m/>
    <s v="Unilever"/>
    <x v="15"/>
    <s v="Europe"/>
    <s v="Poland"/>
    <m/>
    <s v="No inmail sent"/>
    <x v="0"/>
    <d v="2020-02-14T00:00:00"/>
    <d v="2020-10-30T00:00:00"/>
    <n v="10"/>
    <n v="3"/>
    <n v="502"/>
    <m/>
    <m/>
    <m/>
    <m/>
    <m/>
    <m/>
    <m/>
  </r>
  <r>
    <n v="1135"/>
    <d v="2020-02-08T00:00:00"/>
    <n v="2"/>
    <x v="0"/>
    <s v="Michael Szybowski"/>
    <m/>
    <s v="Wavemaker"/>
    <x v="15"/>
    <s v="Europe"/>
    <s v="Germany"/>
    <m/>
    <s v="No inmail sent"/>
    <x v="0"/>
    <d v="2020-02-18T00:00:00"/>
    <d v="2020-10-30T00:00:00"/>
    <n v="10"/>
    <n v="3"/>
    <n v="502"/>
    <m/>
    <m/>
    <m/>
    <m/>
    <m/>
    <m/>
    <m/>
  </r>
  <r>
    <n v="1136"/>
    <d v="2020-02-03T00:00:00"/>
    <n v="2"/>
    <x v="1"/>
    <s v="Gökhan Koç"/>
    <s v="Director of Analytics"/>
    <s v="OSN"/>
    <x v="12"/>
    <s v="Asia"/>
    <s v="Asia"/>
    <m/>
    <s v="No inmail sent"/>
    <x v="0"/>
    <d v="2020-02-10T00:00:00"/>
    <m/>
    <n v="0"/>
    <m/>
    <m/>
    <s v="Positive_FS"/>
    <m/>
    <m/>
    <m/>
    <m/>
    <m/>
    <s v="Not relevant"/>
  </r>
  <r>
    <n v="1137"/>
    <d v="2020-02-03T00:00:00"/>
    <n v="2"/>
    <x v="1"/>
    <s v="Shahid Parkar"/>
    <m/>
    <s v="emirates Group"/>
    <x v="15"/>
    <s v="Asia"/>
    <s v="Asia"/>
    <m/>
    <s v="No inmail sent"/>
    <x v="0"/>
    <d v="2020-02-10T00:00:00"/>
    <m/>
    <n v="0"/>
    <m/>
    <m/>
    <s v="Positive_FS"/>
    <m/>
    <m/>
    <m/>
    <m/>
    <m/>
    <s v="Not relevant"/>
  </r>
  <r>
    <n v="1138"/>
    <d v="2020-02-03T00:00:00"/>
    <n v="2"/>
    <x v="1"/>
    <s v="Adel Manai"/>
    <m/>
    <s v="Majid Al Futtaim"/>
    <x v="15"/>
    <s v="Asia"/>
    <s v="Asia"/>
    <m/>
    <s v="No inmail sent"/>
    <x v="0"/>
    <d v="2020-02-10T00:00:00"/>
    <m/>
    <n v="0"/>
    <m/>
    <n v="765"/>
    <s v="Positive"/>
    <m/>
    <m/>
    <m/>
    <m/>
    <m/>
    <s v="Not relevant"/>
  </r>
  <r>
    <n v="1139"/>
    <d v="2020-02-03T00:00:00"/>
    <n v="2"/>
    <x v="1"/>
    <s v="Shilpa Sankar"/>
    <s v="Analytics Manager"/>
    <s v="Majid Al Futtaim"/>
    <x v="0"/>
    <s v="Asia"/>
    <s v="Asia"/>
    <m/>
    <s v="No inmail sent"/>
    <x v="0"/>
    <d v="2020-02-10T00:00:00"/>
    <d v="2020-06-17T00:00:00"/>
    <n v="6"/>
    <n v="1"/>
    <n v="637"/>
    <s v="Positive_FS"/>
    <d v="2020-02-10T00:00:00"/>
    <s v="Hi Ramla,_x000a_Good to connect with you._x000a_In case there are any future requirements for MMM, I'll surely get in touch with you._x000a_Thanks!"/>
    <m/>
    <m/>
    <m/>
    <s v="Already a deal"/>
  </r>
  <r>
    <n v="1140"/>
    <d v="2020-02-03T00:00:00"/>
    <n v="2"/>
    <x v="3"/>
    <s v="Emrah Yılmaz"/>
    <s v="Senior Director Analytics"/>
    <s v="Delta Partners"/>
    <x v="2"/>
    <s v="Asia"/>
    <s v="Asia"/>
    <m/>
    <s v="No inmail sent"/>
    <x v="0"/>
    <d v="2020-02-10T00:00:00"/>
    <d v="2021-05-20T00:00:00"/>
    <n v="5"/>
    <m/>
    <n v="300"/>
    <s v="None"/>
    <m/>
    <m/>
    <m/>
    <m/>
    <m/>
    <s v="Relevant + followed up"/>
  </r>
  <r>
    <n v="1141"/>
    <d v="2020-02-03T00:00:00"/>
    <n v="2"/>
    <x v="2"/>
    <s v="Waseem Qureshi"/>
    <s v="Date and Analytics Strategist"/>
    <s v="Majid Al Futtaim"/>
    <x v="9"/>
    <s v="Asia"/>
    <s v="Asia"/>
    <m/>
    <s v="No inmail sent"/>
    <x v="0"/>
    <d v="2020-02-10T00:00:00"/>
    <d v="2021-01-26T00:00:00"/>
    <n v="1"/>
    <m/>
    <n v="414"/>
    <s v="Neutral"/>
    <m/>
    <s v="waseem@majidalfuttaim.com"/>
    <s v="salesQL"/>
    <m/>
    <d v="2020-10-27T00:00:00"/>
    <s v="Very interesting profile, last LI message Ahlem sent him her email, no updates on whether he reached out or not  _x000a_Follow up if not and send webinar invitation  "/>
  </r>
  <r>
    <n v="1142"/>
    <d v="2020-02-03T00:00:00"/>
    <n v="2"/>
    <x v="1"/>
    <s v="Nagarajan R."/>
    <m/>
    <s v="_x000a_Company Name4SiGHT Research &amp; Analytics"/>
    <x v="15"/>
    <s v="Asia"/>
    <s v="Asia"/>
    <m/>
    <s v="No inmail sent"/>
    <x v="0"/>
    <d v="2020-02-10T00:00:00"/>
    <m/>
    <n v="0"/>
    <m/>
    <n v="765"/>
    <s v="Negative"/>
    <m/>
    <m/>
    <m/>
    <m/>
    <m/>
    <s v=" In my current organization, we don't have anyone working on MMM. "/>
  </r>
  <r>
    <n v="1143"/>
    <d v="2020-02-03T00:00:00"/>
    <n v="2"/>
    <x v="1"/>
    <s v="François Carro"/>
    <m/>
    <s v="Majid Al Futtaim"/>
    <x v="15"/>
    <s v="Asia"/>
    <s v="Asia"/>
    <m/>
    <s v="No inmail sent"/>
    <x v="0"/>
    <d v="2020-02-10T00:00:00"/>
    <m/>
    <n v="0"/>
    <m/>
    <n v="765"/>
    <m/>
    <m/>
    <m/>
    <m/>
    <m/>
    <m/>
    <s v="Not relevant"/>
  </r>
  <r>
    <n v="1144"/>
    <d v="2020-02-03T00:00:00"/>
    <n v="2"/>
    <x v="3"/>
    <s v="Mohammed Jamal"/>
    <s v="Head of Data Science"/>
    <s v="Aramex"/>
    <x v="7"/>
    <s v="Asia"/>
    <s v="Asia"/>
    <m/>
    <s v="No inmail sent"/>
    <x v="0"/>
    <d v="2020-02-11T00:00:00"/>
    <d v="2021-05-20T00:00:00"/>
    <n v="5"/>
    <m/>
    <n v="300"/>
    <s v="None"/>
    <m/>
    <m/>
    <m/>
    <m/>
    <m/>
    <s v="Relevant + followed up"/>
  </r>
  <r>
    <n v="1145"/>
    <d v="2020-02-03T00:00:00"/>
    <n v="2"/>
    <x v="1"/>
    <s v="Dinesh Nair"/>
    <m/>
    <s v="4SiGHT Drive"/>
    <x v="15"/>
    <s v="Asia"/>
    <s v="Asia"/>
    <m/>
    <s v="No inmail sent"/>
    <x v="0"/>
    <d v="2020-02-27T00:00:00"/>
    <m/>
    <n v="0"/>
    <m/>
    <n v="748"/>
    <m/>
    <m/>
    <m/>
    <m/>
    <m/>
    <m/>
    <s v="Not relevant"/>
  </r>
  <r>
    <n v="1146"/>
    <d v="2020-02-03T00:00:00"/>
    <n v="2"/>
    <x v="1"/>
    <s v="Jimmy Thatcher"/>
    <m/>
    <s v=" Digital Energy"/>
    <x v="15"/>
    <s v="Asia"/>
    <s v="Asia"/>
    <m/>
    <s v="No inmail sent"/>
    <x v="1"/>
    <d v="2020-02-27T00:00:00"/>
    <m/>
    <n v="0"/>
    <m/>
    <n v="748"/>
    <m/>
    <m/>
    <m/>
    <m/>
    <m/>
    <m/>
    <s v="Not relevant"/>
  </r>
  <r>
    <n v="1147"/>
    <d v="2020-02-03T00:00:00"/>
    <n v="2"/>
    <x v="1"/>
    <s v="Abdellah IFTAHY"/>
    <m/>
    <s v="McKinsey &amp; Company"/>
    <x v="15"/>
    <s v="Asia"/>
    <s v="Asia"/>
    <m/>
    <s v="No inmail sent"/>
    <x v="0"/>
    <d v="2020-02-17T00:00:00"/>
    <m/>
    <n v="0"/>
    <m/>
    <n v="758"/>
    <m/>
    <m/>
    <m/>
    <m/>
    <m/>
    <m/>
    <s v="Not relevant"/>
  </r>
  <r>
    <n v="1148"/>
    <d v="2020-02-03T00:00:00"/>
    <n v="2"/>
    <x v="1"/>
    <s v="Aqeel A."/>
    <m/>
    <s v="Informa Markets"/>
    <x v="15"/>
    <s v="Asia"/>
    <s v="Asia"/>
    <m/>
    <s v="No inmail sent"/>
    <x v="0"/>
    <d v="2020-02-10T00:00:00"/>
    <m/>
    <n v="0"/>
    <m/>
    <n v="765"/>
    <m/>
    <m/>
    <m/>
    <m/>
    <m/>
    <m/>
    <s v="Not relevant"/>
  </r>
  <r>
    <n v="1149"/>
    <d v="2020-02-03T00:00:00"/>
    <n v="2"/>
    <x v="2"/>
    <s v="Walid Issa"/>
    <s v="Head of Marketing Insights &amp; Analytics"/>
    <s v="Twitter"/>
    <x v="1"/>
    <s v="Asia"/>
    <s v="Asia"/>
    <s v="Ramla's"/>
    <s v="No inmail sent"/>
    <x v="0"/>
    <d v="2020-02-10T00:00:00"/>
    <d v="2021-07-09T00:00:00"/>
    <n v="7"/>
    <m/>
    <n v="250"/>
    <s v="None"/>
    <m/>
    <m/>
    <m/>
    <m/>
    <m/>
    <s v="Follow up message sent"/>
  </r>
  <r>
    <n v="1150"/>
    <d v="2020-02-03T00:00:00"/>
    <n v="2"/>
    <x v="2"/>
    <s v="Amash Malik"/>
    <s v="Director of Performance Marketing"/>
    <s v="Bayut,com"/>
    <x v="15"/>
    <s v="Asia"/>
    <s v="Asia"/>
    <m/>
    <s v="No inmail sent"/>
    <x v="0"/>
    <d v="2020-02-10T00:00:00"/>
    <d v="2021-03-11T00:00:00"/>
    <n v="3"/>
    <m/>
    <n v="370"/>
    <s v="Positive_FS"/>
    <m/>
    <s v="uzair@bayut.com"/>
    <m/>
    <m/>
    <m/>
    <s v="He referred us to someone else and gave us his email"/>
  </r>
  <r>
    <n v="1151"/>
    <d v="2020-02-03T00:00:00"/>
    <n v="2"/>
    <x v="1"/>
    <s v="Murat Akyuz"/>
    <m/>
    <s v="Colgate-Palmolive"/>
    <x v="15"/>
    <s v="Asia"/>
    <s v="Asia"/>
    <m/>
    <s v="No inmail sent"/>
    <x v="0"/>
    <d v="2020-02-10T00:00:00"/>
    <m/>
    <n v="0"/>
    <m/>
    <n v="765"/>
    <s v="Negative"/>
    <m/>
    <m/>
    <m/>
    <m/>
    <m/>
    <s v="As a global decision we do not apply in this region only a few western markets."/>
  </r>
  <r>
    <n v="1152"/>
    <d v="2020-02-08T00:00:00"/>
    <n v="2"/>
    <x v="1"/>
    <s v="Fabien Riffaud"/>
    <s v="Marketing Director"/>
    <s v="Verisure"/>
    <x v="4"/>
    <s v="Europe"/>
    <m/>
    <m/>
    <s v="No inmail sent"/>
    <x v="0"/>
    <d v="2020-02-11T00:00:00"/>
    <m/>
    <n v="0"/>
    <m/>
    <n v="764"/>
    <s v="Negative"/>
    <d v="2020-02-18T00:00:00"/>
    <m/>
    <m/>
    <m/>
    <m/>
    <s v="Not relevant + Does not work in MMM"/>
  </r>
  <r>
    <n v="1153"/>
    <d v="2020-02-08T00:00:00"/>
    <n v="2"/>
    <x v="0"/>
    <s v="Naama Sheba"/>
    <m/>
    <s v="Fraugster"/>
    <x v="15"/>
    <s v="Europe"/>
    <m/>
    <m/>
    <s v="No inmail sent"/>
    <x v="0"/>
    <d v="2020-02-14T00:00:00"/>
    <d v="2020-10-30T00:00:00"/>
    <n v="10"/>
    <n v="3"/>
    <n v="502"/>
    <m/>
    <m/>
    <m/>
    <m/>
    <m/>
    <m/>
    <m/>
  </r>
  <r>
    <n v="1154"/>
    <d v="2020-02-08T00:00:00"/>
    <n v="2"/>
    <x v="1"/>
    <s v="Sam Tait"/>
    <s v="Client Media Data Manager"/>
    <s v="Omnicom Media Group"/>
    <x v="1"/>
    <s v="Europe"/>
    <m/>
    <m/>
    <s v="No inmail sent"/>
    <x v="0"/>
    <d v="2020-02-14T00:00:00"/>
    <m/>
    <n v="0"/>
    <m/>
    <n v="761"/>
    <s v="Negative"/>
    <d v="2020-02-14T00:00:00"/>
    <m/>
    <m/>
    <m/>
    <m/>
    <s v="Not relevant + Does not work in MMM"/>
  </r>
  <r>
    <n v="1155"/>
    <d v="2020-02-03T00:00:00"/>
    <n v="2"/>
    <x v="2"/>
    <s v="Ali El Hallak"/>
    <s v="Partner Marketing Director"/>
    <s v="Oracle"/>
    <x v="7"/>
    <s v="Asia"/>
    <s v="UAE"/>
    <s v="Ramla's"/>
    <s v="No inmail sent"/>
    <x v="0"/>
    <d v="2020-02-10T00:00:00"/>
    <d v="2021-07-09T00:00:00"/>
    <n v="7"/>
    <m/>
    <n v="250"/>
    <s v="None"/>
    <m/>
    <m/>
    <m/>
    <m/>
    <m/>
    <s v="Follow up message sent"/>
  </r>
  <r>
    <n v="1156"/>
    <d v="2020-02-08T00:00:00"/>
    <n v="2"/>
    <x v="1"/>
    <s v="Paolo Della Torre"/>
    <s v="Analytics Italy"/>
    <s v="Kantar"/>
    <x v="1"/>
    <m/>
    <m/>
    <m/>
    <s v="No inmail sent"/>
    <x v="0"/>
    <d v="2019-12-06T00:00:00"/>
    <m/>
    <n v="0"/>
    <m/>
    <n v="831"/>
    <s v="Negative"/>
    <m/>
    <m/>
    <m/>
    <m/>
    <m/>
    <s v="Hi, yes If I could in the future I would have a tool like yours .... hope for future opportunities."/>
  </r>
  <r>
    <n v="1157"/>
    <d v="2020-02-17T00:00:00"/>
    <n v="2"/>
    <x v="1"/>
    <s v="Alexander C. Starck"/>
    <m/>
    <s v="IPG Mediabrands"/>
    <x v="15"/>
    <m/>
    <m/>
    <m/>
    <s v="No inmail sent"/>
    <x v="0"/>
    <d v="2020-02-18T00:00:00"/>
    <m/>
    <n v="0"/>
    <m/>
    <n v="757"/>
    <s v="Negative"/>
    <m/>
    <m/>
    <m/>
    <m/>
    <m/>
    <s v="Not relevant"/>
  </r>
  <r>
    <n v="1158"/>
    <d v="2020-02-17T00:00:00"/>
    <n v="2"/>
    <x v="1"/>
    <s v="Istvan Kovacs"/>
    <m/>
    <s v="vodafone"/>
    <x v="15"/>
    <m/>
    <m/>
    <m/>
    <s v="No inmail sent"/>
    <x v="0"/>
    <d v="2020-02-18T00:00:00"/>
    <m/>
    <n v="0"/>
    <m/>
    <n v="757"/>
    <s v="Negative"/>
    <m/>
    <m/>
    <m/>
    <m/>
    <m/>
    <s v="Not relevant"/>
  </r>
  <r>
    <n v="1159"/>
    <d v="2020-02-17T00:00:00"/>
    <n v="2"/>
    <x v="3"/>
    <s v="David Gonzalez Martínez"/>
    <s v="Group Head of Big Data Analytics &amp; AI (CDO) "/>
    <s v="vodafone"/>
    <x v="16"/>
    <s v="Europe"/>
    <s v="Spain"/>
    <s v="Ramla's"/>
    <s v="No inmail sent"/>
    <x v="0"/>
    <d v="2020-02-18T00:00:00"/>
    <d v="2021-02-18T00:00:00"/>
    <n v="2"/>
    <n v="1"/>
    <n v="391"/>
    <s v="Positive_FS"/>
    <d v="2020-06-18T00:00:00"/>
    <m/>
    <m/>
    <m/>
    <m/>
    <s v="Not relevant"/>
  </r>
  <r>
    <n v="1160"/>
    <d v="2020-02-08T00:00:00"/>
    <n v="2"/>
    <x v="1"/>
    <s v="Waseem Afzal"/>
    <m/>
    <s v="OMD"/>
    <x v="15"/>
    <m/>
    <m/>
    <m/>
    <s v="No inmail sent"/>
    <x v="0"/>
    <d v="2020-02-11T00:00:00"/>
    <m/>
    <n v="0"/>
    <m/>
    <n v="764"/>
    <m/>
    <m/>
    <m/>
    <m/>
    <m/>
    <m/>
    <s v="Not relevant"/>
  </r>
  <r>
    <n v="1161"/>
    <d v="2020-02-08T00:00:00"/>
    <n v="2"/>
    <x v="3"/>
    <s v="Lohitaksh Keswani"/>
    <s v="Media Director"/>
    <s v="OMD"/>
    <x v="1"/>
    <s v="Asia"/>
    <s v="Asia"/>
    <m/>
    <s v="No inmail sent"/>
    <x v="0"/>
    <d v="2020-02-11T00:00:00"/>
    <d v="2021-05-20T00:00:00"/>
    <n v="5"/>
    <m/>
    <n v="300"/>
    <s v="None"/>
    <m/>
    <m/>
    <m/>
    <m/>
    <m/>
    <s v="Relevant + followed up"/>
  </r>
  <r>
    <n v="1162"/>
    <d v="2020-02-08T00:00:00"/>
    <n v="2"/>
    <x v="3"/>
    <s v="Terry Mo"/>
    <s v="Director - Performance"/>
    <s v="OMD"/>
    <x v="1"/>
    <s v="Asia"/>
    <s v="Asia"/>
    <m/>
    <s v="No inmail sent"/>
    <x v="0"/>
    <d v="2020-02-11T00:00:00"/>
    <d v="2021-05-20T00:00:00"/>
    <n v="5"/>
    <m/>
    <n v="300"/>
    <s v="None"/>
    <m/>
    <m/>
    <m/>
    <m/>
    <m/>
    <s v="Relevant + followed up"/>
  </r>
  <r>
    <n v="1163"/>
    <d v="2020-02-08T00:00:00"/>
    <n v="2"/>
    <x v="1"/>
    <s v="Vibhav Prabhu Desai"/>
    <m/>
    <s v="OMD"/>
    <x v="15"/>
    <s v="Asia"/>
    <s v="UAE"/>
    <m/>
    <s v="No inmail sent"/>
    <x v="0"/>
    <d v="2020-02-12T00:00:00"/>
    <m/>
    <n v="0"/>
    <m/>
    <n v="763"/>
    <m/>
    <m/>
    <m/>
    <m/>
    <m/>
    <m/>
    <s v="Not relevant"/>
  </r>
  <r>
    <n v="1164"/>
    <d v="2020-02-08T00:00:00"/>
    <n v="2"/>
    <x v="1"/>
    <s v="Ghanashyama Mahanty"/>
    <m/>
    <s v="VISA"/>
    <x v="15"/>
    <s v="Asia"/>
    <s v="UAE"/>
    <m/>
    <s v="No inmail sent"/>
    <x v="0"/>
    <d v="2020-02-20T00:00:00"/>
    <m/>
    <n v="0"/>
    <m/>
    <n v="755"/>
    <m/>
    <m/>
    <m/>
    <m/>
    <m/>
    <m/>
    <s v="Not relevant"/>
  </r>
  <r>
    <n v="1165"/>
    <d v="2020-02-08T00:00:00"/>
    <n v="2"/>
    <x v="1"/>
    <s v="Alexandra Alexashina"/>
    <m/>
    <s v="VISA"/>
    <x v="15"/>
    <s v="Asia"/>
    <s v="UAE"/>
    <m/>
    <s v="No inmail sent"/>
    <x v="0"/>
    <d v="2020-02-11T00:00:00"/>
    <m/>
    <n v="0"/>
    <m/>
    <n v="764"/>
    <s v="Neutral"/>
    <m/>
    <m/>
    <m/>
    <m/>
    <m/>
    <s v="Not relevant"/>
  </r>
  <r>
    <n v="1166"/>
    <d v="2020-02-08T00:00:00"/>
    <n v="2"/>
    <x v="3"/>
    <s v="Kartikey Agrawal"/>
    <s v="Deputy Head - Analytics"/>
    <s v="citrussTV"/>
    <x v="12"/>
    <s v="Asia"/>
    <s v="Asia"/>
    <m/>
    <s v="No inmail sent"/>
    <x v="0"/>
    <d v="2020-02-11T00:00:00"/>
    <d v="2021-05-20T00:00:00"/>
    <n v="5"/>
    <m/>
    <n v="300"/>
    <s v="None"/>
    <m/>
    <m/>
    <m/>
    <m/>
    <m/>
    <s v="Relevant + followed up"/>
  </r>
  <r>
    <n v="1167"/>
    <d v="2020-02-17T00:00:00"/>
    <n v="2"/>
    <x v="1"/>
    <s v="Dr. Ahmed Eshwihdi"/>
    <m/>
    <s v="Avon"/>
    <x v="15"/>
    <s v="Europe"/>
    <m/>
    <m/>
    <s v="No inmail sent"/>
    <x v="0"/>
    <d v="2020-02-18T00:00:00"/>
    <m/>
    <n v="0"/>
    <m/>
    <n v="757"/>
    <s v="Negative"/>
    <m/>
    <m/>
    <m/>
    <m/>
    <m/>
    <m/>
  </r>
  <r>
    <n v="1168"/>
    <d v="2020-02-17T00:00:00"/>
    <n v="2"/>
    <x v="0"/>
    <s v="Felipe Maul"/>
    <m/>
    <s v="Bayer"/>
    <x v="15"/>
    <s v="Europe"/>
    <s v="Germany"/>
    <m/>
    <s v="No inmail sent"/>
    <x v="0"/>
    <d v="2020-02-18T00:00:00"/>
    <d v="2020-10-30T00:00:00"/>
    <n v="10"/>
    <n v="3"/>
    <n v="502"/>
    <s v="Negative"/>
    <d v="2020-10-30T00:00:00"/>
    <m/>
    <m/>
    <m/>
    <m/>
    <m/>
  </r>
  <r>
    <n v="1169"/>
    <d v="2020-02-17T00:00:00"/>
    <n v="2"/>
    <x v="5"/>
    <s v="Anja-Alexandra Horn"/>
    <m/>
    <s v="European Bank for Financial Services GmbH "/>
    <x v="15"/>
    <s v="Europe"/>
    <s v="Germany"/>
    <m/>
    <s v="No inmail sent"/>
    <x v="0"/>
    <d v="2020-02-19T00:00:00"/>
    <m/>
    <n v="0"/>
    <m/>
    <n v="756"/>
    <s v="Negative"/>
    <m/>
    <m/>
    <m/>
    <m/>
    <m/>
    <s v="doesn't work with MMM._x000a_ "/>
  </r>
  <r>
    <n v="1170"/>
    <d v="2020-02-08T00:00:00"/>
    <n v="2"/>
    <x v="3"/>
    <s v="Ahmed Romoh"/>
    <s v="Director - Performance Marketing"/>
    <s v="OMD"/>
    <x v="1"/>
    <s v="Asia"/>
    <s v="Asia"/>
    <m/>
    <s v="No inmail sent"/>
    <x v="0"/>
    <d v="2020-02-11T00:00:00"/>
    <d v="2021-07-14T00:00:00"/>
    <n v="7"/>
    <m/>
    <n v="245"/>
    <s v="None"/>
    <m/>
    <m/>
    <m/>
    <m/>
    <m/>
    <s v="Relevant + followed up"/>
  </r>
  <r>
    <n v="1171"/>
    <d v="2020-02-17T00:00:00"/>
    <n v="2"/>
    <x v="3"/>
    <s v="Kevin Marek"/>
    <s v="Data Analytics Manager "/>
    <s v=" iq digital media marketing gmbh "/>
    <x v="1"/>
    <s v="Europe"/>
    <s v="Germany"/>
    <s v="Ramla's"/>
    <s v="No inmail sent"/>
    <x v="0"/>
    <d v="2021-02-18T00:00:00"/>
    <d v="2022-02-10T00:00:00"/>
    <n v="2"/>
    <n v="2"/>
    <n v="34"/>
    <m/>
    <m/>
    <m/>
    <m/>
    <m/>
    <m/>
    <m/>
  </r>
  <r>
    <n v="1172"/>
    <d v="2020-02-08T00:00:00"/>
    <n v="2"/>
    <x v="1"/>
    <s v="Mark Brown"/>
    <m/>
    <s v="Carat"/>
    <x v="15"/>
    <s v="Asia"/>
    <s v="UAE"/>
    <m/>
    <s v="No inmail sent"/>
    <x v="0"/>
    <d v="2020-02-11T00:00:00"/>
    <m/>
    <n v="0"/>
    <m/>
    <n v="764"/>
    <m/>
    <m/>
    <m/>
    <m/>
    <m/>
    <m/>
    <s v="Not relevant"/>
  </r>
  <r>
    <n v="1173"/>
    <d v="2020-02-08T00:00:00"/>
    <n v="2"/>
    <x v="1"/>
    <s v="Jessica Usenbor"/>
    <m/>
    <s v="OMG"/>
    <x v="15"/>
    <s v="Asia"/>
    <s v="UAE"/>
    <m/>
    <s v="No inmail sent"/>
    <x v="0"/>
    <d v="2020-02-12T00:00:00"/>
    <m/>
    <n v="0"/>
    <m/>
    <n v="763"/>
    <m/>
    <m/>
    <m/>
    <m/>
    <m/>
    <m/>
    <s v="Not relevant"/>
  </r>
  <r>
    <n v="1174"/>
    <d v="2020-02-17T00:00:00"/>
    <n v="2"/>
    <x v="3"/>
    <s v="Erika Gintautas"/>
    <s v="Marketing Analyst &amp; Data Science "/>
    <s v="Mister Spex"/>
    <x v="7"/>
    <s v="Europe"/>
    <s v="Germany"/>
    <s v="Ramla's"/>
    <s v="No inmail sent"/>
    <x v="0"/>
    <d v="2021-02-18T00:00:00"/>
    <d v="2022-02-10T00:00:00"/>
    <n v="2"/>
    <n v="2"/>
    <n v="34"/>
    <m/>
    <d v="2020-07-15T00:00:00"/>
    <m/>
    <m/>
    <m/>
    <m/>
    <m/>
  </r>
  <r>
    <n v="1175"/>
    <d v="2020-02-17T00:00:00"/>
    <n v="2"/>
    <x v="3"/>
    <s v="Peter Sandmann"/>
    <s v="Team Manager Data &amp; Analytics"/>
    <s v="Funke Digital GmbH"/>
    <x v="1"/>
    <s v="Europe"/>
    <s v="Germany"/>
    <s v="Ramla's"/>
    <s v="No inmail sent"/>
    <x v="0"/>
    <d v="2020-03-04T00:00:00"/>
    <d v="2022-02-10T00:00:00"/>
    <n v="2"/>
    <n v="2"/>
    <n v="34"/>
    <m/>
    <m/>
    <m/>
    <m/>
    <m/>
    <m/>
    <m/>
  </r>
  <r>
    <n v="1176"/>
    <d v="2020-02-17T00:00:00"/>
    <n v="2"/>
    <x v="3"/>
    <s v="Peter Spiegel"/>
    <s v="Data Analyst"/>
    <s v="SZ BrandStudio"/>
    <x v="1"/>
    <s v="Europe"/>
    <m/>
    <m/>
    <s v="No inmail sent"/>
    <x v="0"/>
    <d v="2020-02-19T00:00:00"/>
    <d v="2021-03-05T00:00:00"/>
    <n v="3"/>
    <n v="3"/>
    <n v="376"/>
    <s v="None"/>
    <m/>
    <m/>
    <m/>
    <m/>
    <m/>
    <s v="Relevant + followed up"/>
  </r>
  <r>
    <n v="1177"/>
    <d v="2020-02-17T00:00:00"/>
    <n v="2"/>
    <x v="1"/>
    <s v="Stefan Kunz"/>
    <m/>
    <s v="Merck Group"/>
    <x v="15"/>
    <s v="Europe"/>
    <s v="Germany"/>
    <m/>
    <s v="No inmail sent"/>
    <x v="0"/>
    <d v="2020-02-19T00:00:00"/>
    <d v="2020-06-18T00:00:00"/>
    <n v="6"/>
    <n v="1"/>
    <n v="636"/>
    <s v="Negative"/>
    <m/>
    <m/>
    <m/>
    <m/>
    <m/>
    <s v="Not involved in MMM"/>
  </r>
  <r>
    <n v="1178"/>
    <d v="2020-02-17T00:00:00"/>
    <n v="2"/>
    <x v="3"/>
    <s v="Takis Kouretsidis"/>
    <s v="Senior Director Data Analytics, Marketing Labs"/>
    <s v="Universal Music Group"/>
    <x v="12"/>
    <s v="Europe"/>
    <m/>
    <m/>
    <s v="No inmail sent"/>
    <x v="0"/>
    <d v="2020-03-05T00:00:00"/>
    <d v="2021-05-21T00:00:00"/>
    <n v="5"/>
    <n v="5"/>
    <n v="299"/>
    <s v="None"/>
    <m/>
    <m/>
    <m/>
    <m/>
    <m/>
    <s v="Relevant + followed up"/>
  </r>
  <r>
    <n v="1179"/>
    <d v="2020-02-17T00:00:00"/>
    <n v="2"/>
    <x v="3"/>
    <s v="Bernd Christian"/>
    <s v="Senior Data Scientist "/>
    <s v="kantar"/>
    <x v="1"/>
    <s v="Europe"/>
    <m/>
    <m/>
    <s v="No inmail sent"/>
    <x v="0"/>
    <d v="2020-02-20T00:00:00"/>
    <d v="2021-05-21T00:00:00"/>
    <n v="5"/>
    <n v="4"/>
    <n v="299"/>
    <s v="None"/>
    <m/>
    <m/>
    <m/>
    <m/>
    <m/>
    <s v="Relevant + followed up"/>
  </r>
  <r>
    <n v="1180"/>
    <d v="2020-02-17T00:00:00"/>
    <n v="2"/>
    <x v="3"/>
    <s v="Federica Pezzetti"/>
    <s v="Marketing Analytics"/>
    <s v="HelloFresh"/>
    <x v="4"/>
    <s v="Europe"/>
    <m/>
    <m/>
    <s v="No inmail sent"/>
    <x v="0"/>
    <d v="2020-02-19T00:00:00"/>
    <d v="2021-07-14T00:00:00"/>
    <n v="7"/>
    <n v="4"/>
    <n v="245"/>
    <s v="None"/>
    <m/>
    <m/>
    <m/>
    <m/>
    <m/>
    <s v="Relevant + followed up"/>
  </r>
  <r>
    <n v="1181"/>
    <d v="2020-02-17T00:00:00"/>
    <n v="2"/>
    <x v="1"/>
    <s v="Kiran Kulkarni"/>
    <m/>
    <s v="ProSiebenSat.1 Media SE"/>
    <x v="15"/>
    <s v="Europe"/>
    <s v="Germany"/>
    <m/>
    <s v="No inmail sent"/>
    <x v="0"/>
    <d v="2020-02-19T00:00:00"/>
    <d v="2020-07-15T00:00:00"/>
    <n v="7"/>
    <n v="2"/>
    <n v="609"/>
    <s v="Negative"/>
    <d v="2020-07-16T00:00:00"/>
    <m/>
    <m/>
    <m/>
    <m/>
    <s v="Not relevant"/>
  </r>
  <r>
    <n v="1182"/>
    <d v="2020-02-17T00:00:00"/>
    <n v="2"/>
    <x v="3"/>
    <s v="William J. Ferrell II"/>
    <s v="Associate Director, Digital Brand APAC"/>
    <s v="Colgate-Palmolive"/>
    <x v="3"/>
    <s v="Asia"/>
    <s v="Asia"/>
    <m/>
    <s v="No inmail sent"/>
    <x v="0"/>
    <d v="2020-02-19T00:00:00"/>
    <d v="2021-07-12T00:00:00"/>
    <n v="7"/>
    <n v="4"/>
    <n v="247"/>
    <s v="None"/>
    <m/>
    <m/>
    <m/>
    <m/>
    <m/>
    <s v="Relevant + followed up"/>
  </r>
  <r>
    <n v="1183"/>
    <d v="2020-02-17T00:00:00"/>
    <n v="2"/>
    <x v="3"/>
    <s v="Bram Stevens"/>
    <s v="Group Director of Data &amp; Technology"/>
    <s v="Dentsu Aegis"/>
    <x v="1"/>
    <s v="Australia"/>
    <s v="Australia"/>
    <m/>
    <s v="No inmail sent"/>
    <x v="0"/>
    <d v="2020-02-26T00:00:00"/>
    <d v="2021-05-31T00:00:00"/>
    <n v="5"/>
    <n v="2"/>
    <n v="289"/>
    <s v="None"/>
    <m/>
    <m/>
    <m/>
    <m/>
    <m/>
    <s v="Relevant + followed up"/>
  </r>
  <r>
    <n v="1184"/>
    <d v="2020-02-17T00:00:00"/>
    <n v="2"/>
    <x v="1"/>
    <s v="Marcel Eigner"/>
    <s v="Head of Digitalization, Data Analytics Production System"/>
    <s v="BMW Group"/>
    <x v="8"/>
    <s v="Europe"/>
    <s v="Germany"/>
    <m/>
    <s v="No inmail sent"/>
    <x v="0"/>
    <d v="2020-02-19T00:00:00"/>
    <d v="2021-02-18T00:00:00"/>
    <n v="2"/>
    <n v="2"/>
    <n v="391"/>
    <m/>
    <m/>
    <m/>
    <m/>
    <m/>
    <m/>
    <s v="Not relevant"/>
  </r>
  <r>
    <n v="1185"/>
    <d v="2020-02-17T00:00:00"/>
    <n v="2"/>
    <x v="3"/>
    <s v="Iain Sterland"/>
    <s v="Head of Property Analytics &amp; Insight"/>
    <s v="Sainsbury's"/>
    <x v="0"/>
    <s v="Europe"/>
    <m/>
    <m/>
    <s v="No inmail sent"/>
    <x v="0"/>
    <d v="2020-02-28T00:00:00"/>
    <d v="2022-02-11T00:00:00"/>
    <n v="2"/>
    <n v="2"/>
    <n v="33"/>
    <m/>
    <m/>
    <m/>
    <m/>
    <m/>
    <m/>
    <s v="Not relevant"/>
  </r>
  <r>
    <n v="1186"/>
    <d v="2020-02-17T00:00:00"/>
    <n v="2"/>
    <x v="2"/>
    <s v="Stephanie Bell"/>
    <s v="Head of Analytics"/>
    <s v="Sainsbury's"/>
    <x v="0"/>
    <s v="Europe"/>
    <m/>
    <m/>
    <s v="No inmail sent"/>
    <x v="0"/>
    <d v="2020-02-25T00:00:00"/>
    <d v="2021-07-09T00:00:00"/>
    <n v="7"/>
    <n v="3"/>
    <n v="250"/>
    <m/>
    <m/>
    <m/>
    <m/>
    <m/>
    <m/>
    <s v="Follow up message sent"/>
  </r>
  <r>
    <n v="1187"/>
    <d v="2020-02-17T00:00:00"/>
    <n v="2"/>
    <x v="3"/>
    <s v="Shivang Patel"/>
    <s v="Head of Retail Analytics"/>
    <s v="Sainsbury's"/>
    <x v="0"/>
    <s v="Europe"/>
    <m/>
    <m/>
    <s v="No inmail sent"/>
    <x v="0"/>
    <d v="2020-02-19T00:00:00"/>
    <d v="2022-02-11T00:00:00"/>
    <n v="2"/>
    <n v="3"/>
    <n v="33"/>
    <m/>
    <m/>
    <m/>
    <m/>
    <m/>
    <m/>
    <s v="Not relevant"/>
  </r>
  <r>
    <n v="1188"/>
    <d v="2020-02-17T00:00:00"/>
    <n v="2"/>
    <x v="3"/>
    <s v="Matthew Sattler"/>
    <s v="Director of Business Development &amp; Data Science, Data &amp; Analytics "/>
    <s v="HSBC"/>
    <x v="10"/>
    <s v="Europe"/>
    <m/>
    <m/>
    <s v="No inmail sent"/>
    <x v="0"/>
    <d v="2020-02-21T00:00:00"/>
    <d v="2021-05-31T00:00:00"/>
    <n v="5"/>
    <n v="4"/>
    <n v="289"/>
    <s v="None"/>
    <m/>
    <m/>
    <m/>
    <m/>
    <m/>
    <s v="Relevant + followed up"/>
  </r>
  <r>
    <n v="1189"/>
    <d v="2020-02-17T00:00:00"/>
    <n v="2"/>
    <x v="3"/>
    <s v="Phil Amys"/>
    <s v="Global Data Operations Manager"/>
    <s v="dentsu aegis"/>
    <x v="1"/>
    <s v="Europe"/>
    <m/>
    <s v="Ramla's"/>
    <s v="No inmail sent"/>
    <x v="0"/>
    <d v="2020-02-20T00:00:00"/>
    <d v="2021-07-15T00:00:00"/>
    <n v="7"/>
    <n v="3"/>
    <n v="244"/>
    <s v="Positive"/>
    <d v="2020-03-07T00:00:00"/>
    <m/>
    <m/>
    <m/>
    <m/>
    <s v="Relevant + followed up"/>
  </r>
  <r>
    <n v="1190"/>
    <d v="2020-02-24T00:00:00"/>
    <n v="2"/>
    <x v="1"/>
    <s v="Chris Moore"/>
    <m/>
    <s v="Ipsos MORI"/>
    <x v="15"/>
    <s v="Europe"/>
    <m/>
    <m/>
    <s v="No inmail sent"/>
    <x v="0"/>
    <d v="2020-02-25T00:00:00"/>
    <d v="2020-06-18T00:00:00"/>
    <n v="6"/>
    <n v="2"/>
    <n v="636"/>
    <m/>
    <m/>
    <m/>
    <m/>
    <m/>
    <m/>
    <s v="Not relevant"/>
  </r>
  <r>
    <n v="1191"/>
    <d v="2020-02-24T00:00:00"/>
    <n v="2"/>
    <x v="1"/>
    <s v="Ioannis Tsalamanis"/>
    <m/>
    <s v="Ipsos MORI"/>
    <x v="15"/>
    <s v="Europe"/>
    <m/>
    <m/>
    <s v="No inmail sent"/>
    <x v="0"/>
    <d v="2020-02-25T00:00:00"/>
    <d v="2020-07-15T00:00:00"/>
    <n v="7"/>
    <n v="3"/>
    <n v="609"/>
    <m/>
    <m/>
    <m/>
    <m/>
    <m/>
    <m/>
    <s v="Not relevant"/>
  </r>
  <r>
    <n v="1192"/>
    <d v="2020-02-24T00:00:00"/>
    <n v="2"/>
    <x v="3"/>
    <s v="Vasiliki Panagiotidi MSc"/>
    <s v="Data &amp; AI Manager - Advisory"/>
    <s v="Avanade"/>
    <x v="7"/>
    <s v="Europe"/>
    <m/>
    <s v="Ramla's"/>
    <s v="No inmail sent"/>
    <x v="0"/>
    <d v="2020-03-09T00:00:00"/>
    <d v="2021-03-05T00:00:00"/>
    <n v="3"/>
    <n v="3"/>
    <n v="376"/>
    <s v="Neutral"/>
    <d v="2021-03-05T00:00:00"/>
    <m/>
    <m/>
    <m/>
    <m/>
    <s v="Relevant + follow up in a few months"/>
  </r>
  <r>
    <n v="1193"/>
    <d v="2020-02-24T00:00:00"/>
    <n v="2"/>
    <x v="1"/>
    <s v="Sara Sampaio Teixeira"/>
    <m/>
    <s v="ResearchPoint Group"/>
    <x v="15"/>
    <s v="Europe"/>
    <s v="Spain"/>
    <m/>
    <s v="No inmail sent"/>
    <x v="0"/>
    <d v="2020-02-25T00:00:00"/>
    <d v="2020-07-15T00:00:00"/>
    <n v="7"/>
    <n v="3"/>
    <n v="609"/>
    <s v="Negative"/>
    <m/>
    <m/>
    <m/>
    <m/>
    <m/>
    <s v="Not relevant"/>
  </r>
  <r>
    <n v="1194"/>
    <d v="2020-02-24T00:00:00"/>
    <n v="2"/>
    <x v="1"/>
    <s v="Rohail B."/>
    <m/>
    <s v="Johnson &amp; Johnson"/>
    <x v="6"/>
    <s v="Europe"/>
    <s v="Switzerland"/>
    <m/>
    <s v="No inmail sent"/>
    <x v="0"/>
    <d v="2020-02-25T00:00:00"/>
    <d v="2021-02-18T00:00:00"/>
    <n v="2"/>
    <n v="2"/>
    <n v="391"/>
    <m/>
    <m/>
    <m/>
    <m/>
    <m/>
    <m/>
    <s v="Not relevant"/>
  </r>
  <r>
    <n v="1195"/>
    <d v="2020-02-24T00:00:00"/>
    <n v="2"/>
    <x v="1"/>
    <s v="Jonathan Der"/>
    <m/>
    <s v="Johnson &amp; Johnson"/>
    <x v="15"/>
    <s v="Europe"/>
    <s v="Czech Republic"/>
    <m/>
    <s v="No inmail sent"/>
    <x v="0"/>
    <d v="2020-02-28T00:00:00"/>
    <d v="2020-07-15T00:00:00"/>
    <n v="7"/>
    <n v="3"/>
    <n v="609"/>
    <m/>
    <m/>
    <m/>
    <m/>
    <m/>
    <m/>
    <s v="Not relevant"/>
  </r>
  <r>
    <n v="1196"/>
    <d v="2020-02-24T00:00:00"/>
    <n v="2"/>
    <x v="1"/>
    <s v="James Rees"/>
    <s v="Director of Analytics"/>
    <s v="Johnson &amp; Johnson"/>
    <x v="6"/>
    <s v="Europe"/>
    <s v="Switzerland"/>
    <m/>
    <s v="No inmail sent"/>
    <x v="0"/>
    <d v="2020-02-25T00:00:00"/>
    <d v="2021-02-18T00:00:00"/>
    <n v="2"/>
    <n v="3"/>
    <n v="391"/>
    <m/>
    <m/>
    <m/>
    <m/>
    <m/>
    <m/>
    <s v="Not relevant"/>
  </r>
  <r>
    <n v="1197"/>
    <d v="2020-02-24T00:00:00"/>
    <n v="2"/>
    <x v="3"/>
    <s v="Simon Marks"/>
    <s v="Data Analytics Manager"/>
    <s v="Asda"/>
    <x v="0"/>
    <s v="Europe"/>
    <m/>
    <m/>
    <s v="No inmail sent"/>
    <x v="0"/>
    <d v="2020-03-04T00:00:00"/>
    <d v="2022-02-11T00:00:00"/>
    <n v="2"/>
    <n v="2"/>
    <n v="33"/>
    <m/>
    <m/>
    <m/>
    <m/>
    <m/>
    <m/>
    <s v="Not relevant"/>
  </r>
  <r>
    <n v="1198"/>
    <d v="2020-02-24T00:00:00"/>
    <n v="2"/>
    <x v="3"/>
    <s v="Hoi Yan Tang"/>
    <s v="Head of Data &amp; Analytics"/>
    <s v="BBOXX"/>
    <x v="7"/>
    <s v="Europe"/>
    <m/>
    <m/>
    <s v="No inmail sent"/>
    <x v="0"/>
    <d v="2020-02-25T00:00:00"/>
    <d v="2021-05-24T00:00:00"/>
    <n v="5"/>
    <n v="2"/>
    <n v="296"/>
    <s v="None"/>
    <m/>
    <m/>
    <m/>
    <m/>
    <m/>
    <s v="Relevant + followed up"/>
  </r>
  <r>
    <n v="1199"/>
    <d v="2020-02-24T00:00:00"/>
    <n v="2"/>
    <x v="1"/>
    <s v="Mike Brough"/>
    <m/>
    <s v="Central England Co-operative"/>
    <x v="15"/>
    <s v="Europe"/>
    <m/>
    <m/>
    <s v="No inmail sent"/>
    <x v="0"/>
    <d v="2020-02-25T00:00:00"/>
    <m/>
    <n v="0"/>
    <m/>
    <n v="750"/>
    <s v="Negative"/>
    <m/>
    <m/>
    <m/>
    <m/>
    <m/>
    <m/>
  </r>
  <r>
    <n v="1200"/>
    <d v="2020-02-24T00:00:00"/>
    <n v="2"/>
    <x v="3"/>
    <s v="Parvez Akhtar"/>
    <s v="Group Head Of Data &amp; Insights"/>
    <s v="JD Sports Fashion plc"/>
    <x v="0"/>
    <s v="Europe"/>
    <m/>
    <m/>
    <s v="No inmail sent"/>
    <x v="0"/>
    <d v="2020-03-02T00:00:00"/>
    <d v="2022-02-11T00:00:00"/>
    <n v="2"/>
    <n v="3"/>
    <n v="33"/>
    <m/>
    <m/>
    <m/>
    <m/>
    <m/>
    <m/>
    <m/>
  </r>
  <r>
    <n v="1201"/>
    <d v="2020-02-24T00:00:00"/>
    <n v="2"/>
    <x v="1"/>
    <s v="Peter Everill"/>
    <m/>
    <s v="Sainsbury's"/>
    <x v="15"/>
    <s v="Europe"/>
    <m/>
    <m/>
    <s v="No inmail sent"/>
    <x v="0"/>
    <d v="2020-02-25T00:00:00"/>
    <d v="2020-06-18T00:00:00"/>
    <n v="6"/>
    <n v="1"/>
    <n v="636"/>
    <s v="Negative"/>
    <m/>
    <m/>
    <m/>
    <m/>
    <m/>
    <s v="Not relevant"/>
  </r>
  <r>
    <n v="1202"/>
    <d v="2020-02-24T00:00:00"/>
    <n v="2"/>
    <x v="1"/>
    <s v="Cameron Rutherford"/>
    <m/>
    <s v="De Beers"/>
    <x v="15"/>
    <s v="Europe"/>
    <m/>
    <m/>
    <s v="No inmail sent"/>
    <x v="0"/>
    <d v="2020-02-25T00:00:00"/>
    <m/>
    <n v="0"/>
    <m/>
    <n v="750"/>
    <s v="Negative"/>
    <m/>
    <m/>
    <m/>
    <m/>
    <m/>
    <m/>
  </r>
  <r>
    <n v="1203"/>
    <d v="2020-02-24T00:00:00"/>
    <n v="2"/>
    <x v="1"/>
    <s v="Jenna Dunne"/>
    <m/>
    <s v="BBC"/>
    <x v="15"/>
    <s v="Europe"/>
    <m/>
    <m/>
    <s v="No inmail sent"/>
    <x v="0"/>
    <d v="2020-02-25T00:00:00"/>
    <m/>
    <n v="0"/>
    <m/>
    <n v="750"/>
    <s v="Negative"/>
    <m/>
    <m/>
    <m/>
    <m/>
    <m/>
    <m/>
  </r>
  <r>
    <n v="1204"/>
    <d v="2020-02-24T00:00:00"/>
    <n v="2"/>
    <x v="1"/>
    <s v="Charlotte Lock"/>
    <m/>
    <s v="The Co-operative Group"/>
    <x v="15"/>
    <s v="Europe"/>
    <m/>
    <m/>
    <s v="No inmail sent"/>
    <x v="0"/>
    <d v="2020-02-25T00:00:00"/>
    <d v="2020-07-15T00:00:00"/>
    <n v="7"/>
    <n v="3"/>
    <n v="609"/>
    <m/>
    <m/>
    <m/>
    <m/>
    <m/>
    <m/>
    <s v="Not relevant"/>
  </r>
  <r>
    <n v="1205"/>
    <d v="2020-02-24T00:00:00"/>
    <n v="2"/>
    <x v="1"/>
    <s v="Chady Younan"/>
    <m/>
    <s v="The Very Group"/>
    <x v="15"/>
    <s v="Europe"/>
    <m/>
    <m/>
    <s v="No inmail sent"/>
    <x v="0"/>
    <d v="2020-02-25T00:00:00"/>
    <d v="2020-07-16T00:00:00"/>
    <n v="7"/>
    <n v="2"/>
    <n v="608"/>
    <m/>
    <m/>
    <m/>
    <m/>
    <m/>
    <m/>
    <s v="Not relevant"/>
  </r>
  <r>
    <n v="1206"/>
    <d v="2020-02-24T00:00:00"/>
    <n v="2"/>
    <x v="1"/>
    <s v="Neha Govila"/>
    <m/>
    <s v="Sainsbury's"/>
    <x v="15"/>
    <s v="Europe"/>
    <m/>
    <m/>
    <s v="No inmail sent"/>
    <x v="0"/>
    <d v="2020-02-26T00:00:00"/>
    <d v="2020-07-16T00:00:00"/>
    <n v="7"/>
    <n v="3"/>
    <n v="608"/>
    <m/>
    <m/>
    <m/>
    <m/>
    <m/>
    <m/>
    <s v="Not relevant"/>
  </r>
  <r>
    <n v="1207"/>
    <d v="2020-02-24T00:00:00"/>
    <n v="2"/>
    <x v="1"/>
    <s v="Chris Gooding"/>
    <m/>
    <s v="Sainsbury's"/>
    <x v="15"/>
    <s v="Europe"/>
    <m/>
    <m/>
    <s v="No inmail sent"/>
    <x v="0"/>
    <d v="2020-02-25T00:00:00"/>
    <d v="2020-07-16T00:00:00"/>
    <n v="7"/>
    <n v="3"/>
    <n v="608"/>
    <m/>
    <m/>
    <m/>
    <m/>
    <m/>
    <m/>
    <s v="Not relevant"/>
  </r>
  <r>
    <n v="1208"/>
    <d v="2020-02-24T00:00:00"/>
    <n v="2"/>
    <x v="1"/>
    <s v="Matt Drew"/>
    <m/>
    <s v="Shop Direct"/>
    <x v="15"/>
    <s v="Europe"/>
    <m/>
    <m/>
    <s v="No inmail sent"/>
    <x v="0"/>
    <d v="2020-02-26T00:00:00"/>
    <d v="2020-07-16T00:00:00"/>
    <n v="7"/>
    <n v="2"/>
    <n v="608"/>
    <m/>
    <m/>
    <m/>
    <m/>
    <m/>
    <m/>
    <s v="Not relevant"/>
  </r>
  <r>
    <n v="1209"/>
    <d v="2020-02-24T00:00:00"/>
    <n v="2"/>
    <x v="1"/>
    <s v="Owen Roper"/>
    <m/>
    <s v="Wilko"/>
    <x v="15"/>
    <s v="Europe"/>
    <m/>
    <m/>
    <s v="No inmail sent"/>
    <x v="0"/>
    <d v="2020-02-27T00:00:00"/>
    <d v="2020-07-16T00:00:00"/>
    <n v="7"/>
    <n v="2"/>
    <n v="608"/>
    <m/>
    <m/>
    <m/>
    <m/>
    <m/>
    <m/>
    <s v="Not relevant"/>
  </r>
  <r>
    <n v="1210"/>
    <d v="2020-02-24T00:00:00"/>
    <n v="2"/>
    <x v="1"/>
    <s v="David Byrne"/>
    <m/>
    <s v="Marks and Spencer"/>
    <x v="15"/>
    <s v="Europe"/>
    <m/>
    <m/>
    <s v="No inmail sent"/>
    <x v="0"/>
    <d v="2020-03-09T00:00:00"/>
    <d v="2020-07-16T00:00:00"/>
    <n v="7"/>
    <n v="2"/>
    <n v="608"/>
    <m/>
    <m/>
    <m/>
    <m/>
    <m/>
    <m/>
    <s v="Not relevant"/>
  </r>
  <r>
    <n v="1211"/>
    <d v="2020-02-24T00:00:00"/>
    <n v="2"/>
    <x v="3"/>
    <s v="James Salisbury"/>
    <s v="Analytics Manager"/>
    <s v="Sainsbury's"/>
    <x v="3"/>
    <s v="Europe"/>
    <m/>
    <m/>
    <s v="No inmail sent"/>
    <x v="0"/>
    <d v="2020-03-12T00:00:00"/>
    <d v="2021-07-12T00:00:00"/>
    <n v="7"/>
    <n v="4"/>
    <n v="247"/>
    <s v="None"/>
    <m/>
    <m/>
    <m/>
    <m/>
    <m/>
    <s v="Relevant + followed up"/>
  </r>
  <r>
    <n v="1212"/>
    <d v="2020-02-24T00:00:00"/>
    <n v="2"/>
    <x v="1"/>
    <s v="Michelle Malone"/>
    <m/>
    <s v="New Look"/>
    <x v="15"/>
    <s v="Europe"/>
    <m/>
    <m/>
    <s v="No inmail sent"/>
    <x v="0"/>
    <d v="2020-03-10T00:00:00"/>
    <d v="2020-07-16T00:00:00"/>
    <n v="7"/>
    <n v="2"/>
    <n v="608"/>
    <m/>
    <m/>
    <m/>
    <m/>
    <m/>
    <m/>
    <s v="Not relevant"/>
  </r>
  <r>
    <n v="1213"/>
    <d v="2020-02-24T00:00:00"/>
    <n v="2"/>
    <x v="1"/>
    <s v="Falko Mortiboys"/>
    <m/>
    <s v="Manchester United"/>
    <x v="15"/>
    <s v="Europe"/>
    <m/>
    <m/>
    <s v="No inmail sent"/>
    <x v="0"/>
    <d v="2020-02-28T00:00:00"/>
    <d v="2020-07-16T00:00:00"/>
    <n v="7"/>
    <n v="2"/>
    <n v="608"/>
    <m/>
    <m/>
    <m/>
    <m/>
    <m/>
    <m/>
    <s v="Not relevant"/>
  </r>
  <r>
    <n v="1214"/>
    <d v="2020-02-24T00:00:00"/>
    <n v="2"/>
    <x v="3"/>
    <s v="Stuart Bushnell"/>
    <s v="Planning Lead"/>
    <s v="Virgin Media"/>
    <x v="12"/>
    <s v="Europe"/>
    <m/>
    <m/>
    <s v="No inmail sent"/>
    <x v="0"/>
    <d v="2020-02-26T00:00:00"/>
    <d v="2021-05-12T00:00:00"/>
    <n v="5"/>
    <n v="3"/>
    <n v="308"/>
    <s v="Negative"/>
    <d v="2021-05-17T00:00:00"/>
    <m/>
    <m/>
    <m/>
    <m/>
    <s v="looking for a job"/>
  </r>
  <r>
    <n v="1215"/>
    <d v="2020-02-24T00:00:00"/>
    <n v="2"/>
    <x v="1"/>
    <s v="Cathal Gillen"/>
    <m/>
    <s v="William Grant &amp; Sons"/>
    <x v="15"/>
    <s v="Europe"/>
    <s v="Ireland"/>
    <m/>
    <s v="No inmail sent"/>
    <x v="0"/>
    <d v="2020-02-28T00:00:00"/>
    <d v="2021-05-17T00:00:00"/>
    <n v="5"/>
    <n v="3"/>
    <n v="303"/>
    <s v="Positive_FS"/>
    <d v="2020-07-20T00:00:00"/>
    <s v="cathal@williamgrant.com"/>
    <s v="salesQL"/>
    <m/>
    <d v="2020-10-01T00:00:00"/>
    <s v="Follow up messages 05/17/21"/>
  </r>
  <r>
    <n v="1216"/>
    <d v="2020-02-24T00:00:00"/>
    <n v="2"/>
    <x v="2"/>
    <s v="Fiifi Arthur"/>
    <s v="Data Science Manager"/>
    <s v="ERS"/>
    <x v="14"/>
    <s v="Europe"/>
    <m/>
    <m/>
    <s v="No inmail sent"/>
    <x v="0"/>
    <d v="2020-02-26T00:00:00"/>
    <d v="2021-04-16T00:00:00"/>
    <n v="4"/>
    <n v="2"/>
    <n v="334"/>
    <s v="Neutral"/>
    <d v="2020-07-16T00:00:00"/>
    <s v="fiifi.arthur@ers.com"/>
    <s v="salesQL"/>
    <s v="Delivered"/>
    <d v="2020-09-30T00:00:00"/>
    <s v="Said maybe in Q4, lead added on FS "/>
  </r>
  <r>
    <n v="1217"/>
    <d v="2020-02-24T00:00:00"/>
    <n v="2"/>
    <x v="1"/>
    <s v="Dan Kellett"/>
    <m/>
    <s v="Capital One"/>
    <x v="15"/>
    <s v="Europe"/>
    <m/>
    <m/>
    <s v="No inmail sent"/>
    <x v="0"/>
    <d v="2020-02-28T00:00:00"/>
    <d v="2020-07-16T00:00:00"/>
    <n v="7"/>
    <n v="2"/>
    <n v="608"/>
    <m/>
    <m/>
    <m/>
    <m/>
    <m/>
    <m/>
    <s v="Not relevant"/>
  </r>
  <r>
    <n v="1218"/>
    <d v="2020-02-24T00:00:00"/>
    <n v="2"/>
    <x v="3"/>
    <s v="Loizos Markides"/>
    <s v="Data Science Senior Manager"/>
    <s v="Lloyds Banking Group"/>
    <x v="10"/>
    <s v="Europe"/>
    <m/>
    <s v="Ramla's"/>
    <s v="No inmail sent"/>
    <x v="0"/>
    <d v="2020-02-28T00:00:00"/>
    <d v="2021-03-11T00:00:00"/>
    <n v="3"/>
    <n v="2"/>
    <n v="370"/>
    <s v="Neutral"/>
    <d v="2021-03-14T00:00:00"/>
    <m/>
    <m/>
    <m/>
    <m/>
    <s v="Relevant + Not interested at the moment"/>
  </r>
  <r>
    <n v="1219"/>
    <d v="2020-02-24T00:00:00"/>
    <n v="2"/>
    <x v="1"/>
    <s v="Rohan Mohindra"/>
    <m/>
    <s v="Elliptic"/>
    <x v="15"/>
    <s v="Europe"/>
    <m/>
    <m/>
    <s v="No inmail sent"/>
    <x v="0"/>
    <d v="2020-02-26T00:00:00"/>
    <m/>
    <n v="0"/>
    <m/>
    <n v="749"/>
    <s v="Negative"/>
    <m/>
    <m/>
    <m/>
    <m/>
    <m/>
    <m/>
  </r>
  <r>
    <n v="1220"/>
    <d v="2020-02-24T00:00:00"/>
    <n v="2"/>
    <x v="3"/>
    <s v="Harriet Rees"/>
    <s v="Head of Data Science"/>
    <s v="Starling Bank"/>
    <x v="10"/>
    <s v="Europe"/>
    <m/>
    <m/>
    <s v="No inmail sent"/>
    <x v="0"/>
    <d v="2020-02-27T00:00:00"/>
    <d v="2021-05-24T00:00:00"/>
    <n v="5"/>
    <n v="2"/>
    <n v="296"/>
    <s v="None"/>
    <m/>
    <m/>
    <m/>
    <m/>
    <m/>
    <s v="Relevant + followed up"/>
  </r>
  <r>
    <n v="1221"/>
    <d v="2020-02-24T00:00:00"/>
    <n v="2"/>
    <x v="1"/>
    <s v="Hendrik Brackmann"/>
    <m/>
    <s v="Tide Business Banking"/>
    <x v="15"/>
    <s v="Europe"/>
    <m/>
    <m/>
    <s v="No inmail sent"/>
    <x v="0"/>
    <d v="2020-02-27T00:00:00"/>
    <d v="2020-07-16T00:00:00"/>
    <n v="7"/>
    <n v="2"/>
    <n v="608"/>
    <m/>
    <m/>
    <m/>
    <m/>
    <m/>
    <m/>
    <s v="Not relevant"/>
  </r>
  <r>
    <n v="1222"/>
    <d v="2020-02-24T00:00:00"/>
    <n v="2"/>
    <x v="1"/>
    <s v="Nuno Faustino"/>
    <m/>
    <s v="Creditspring"/>
    <x v="15"/>
    <s v="Europe"/>
    <m/>
    <m/>
    <s v="No inmail sent"/>
    <x v="0"/>
    <d v="2020-02-27T00:00:00"/>
    <d v="2020-07-16T00:00:00"/>
    <n v="7"/>
    <n v="2"/>
    <n v="608"/>
    <m/>
    <m/>
    <m/>
    <m/>
    <m/>
    <m/>
    <s v="Not relevant"/>
  </r>
  <r>
    <n v="1223"/>
    <d v="2020-02-24T00:00:00"/>
    <n v="2"/>
    <x v="3"/>
    <s v="Patrick Mazzotta"/>
    <s v="VP Head of Analytics, EMEA"/>
    <s v="essence"/>
    <x v="1"/>
    <s v="Europe"/>
    <m/>
    <s v="Ramla's"/>
    <s v="No inmail sent"/>
    <x v="0"/>
    <d v="2020-02-27T00:00:00"/>
    <d v="2021-07-15T00:00:00"/>
    <n v="7"/>
    <n v="4"/>
    <n v="244"/>
    <s v="Positive"/>
    <d v="2020-03-07T00:00:00"/>
    <m/>
    <m/>
    <m/>
    <m/>
    <s v="Relevant + followed up"/>
  </r>
  <r>
    <n v="1224"/>
    <d v="2020-02-24T00:00:00"/>
    <n v="2"/>
    <x v="1"/>
    <s v="Juan Bringas Colomer"/>
    <m/>
    <s v="IPG Mediabrands "/>
    <x v="15"/>
    <s v="Europe"/>
    <s v="Spain"/>
    <m/>
    <s v="No inmail sent"/>
    <x v="0"/>
    <d v="2020-02-28T00:00:00"/>
    <d v="2020-07-16T00:00:00"/>
    <n v="7"/>
    <n v="2"/>
    <n v="608"/>
    <s v="Negative"/>
    <d v="2020-07-17T00:00:00"/>
    <m/>
    <m/>
    <m/>
    <m/>
    <s v="Referral"/>
  </r>
  <r>
    <n v="1225"/>
    <d v="2020-02-24T00:00:00"/>
    <n v="2"/>
    <x v="1"/>
    <s v="Partha Bose"/>
    <m/>
    <s v="beamly"/>
    <x v="15"/>
    <s v="Europe"/>
    <m/>
    <m/>
    <s v="No inmail sent"/>
    <x v="0"/>
    <d v="2020-02-28T00:00:00"/>
    <d v="2020-07-16T00:00:00"/>
    <n v="7"/>
    <n v="2"/>
    <n v="608"/>
    <s v="Negative"/>
    <d v="2020-07-17T00:00:00"/>
    <m/>
    <m/>
    <m/>
    <m/>
    <s v="Not relevant"/>
  </r>
  <r>
    <n v="1226"/>
    <d v="2020-02-24T00:00:00"/>
    <n v="2"/>
    <x v="3"/>
    <s v="Lucile Ripa"/>
    <s v="Analytics &amp; Data Science Partner"/>
    <s v="Wunderman"/>
    <x v="1"/>
    <s v="Europe"/>
    <m/>
    <m/>
    <s v="No inmail sent"/>
    <x v="0"/>
    <d v="2020-03-02T00:00:00"/>
    <d v="2021-05-31T00:00:00"/>
    <n v="5"/>
    <n v="2"/>
    <n v="289"/>
    <s v="None"/>
    <m/>
    <m/>
    <m/>
    <m/>
    <m/>
    <s v="Relevant + followed up"/>
  </r>
  <r>
    <n v="1227"/>
    <d v="2020-02-24T00:00:00"/>
    <n v="2"/>
    <x v="3"/>
    <s v="Rohit Mattoo"/>
    <s v="VP Advanced Analytics"/>
    <s v="Liberty Global "/>
    <x v="16"/>
    <s v="Europe"/>
    <m/>
    <m/>
    <s v="No inmail sent"/>
    <x v="0"/>
    <d v="2020-02-28T00:00:00"/>
    <d v="2021-07-15T00:00:00"/>
    <n v="7"/>
    <n v="4"/>
    <n v="244"/>
    <s v="None"/>
    <m/>
    <m/>
    <m/>
    <m/>
    <m/>
    <s v="Relevant + followed up"/>
  </r>
  <r>
    <n v="1228"/>
    <d v="2020-02-24T00:00:00"/>
    <n v="2"/>
    <x v="3"/>
    <s v="Anthony Crawford"/>
    <s v="Head of Data Science"/>
    <s v="Avon Products "/>
    <x v="3"/>
    <s v="Europe"/>
    <m/>
    <m/>
    <s v="No inmail sent"/>
    <x v="0"/>
    <d v="2020-03-02T00:00:00"/>
    <d v="2021-07-12T00:00:00"/>
    <n v="7"/>
    <n v="4"/>
    <n v="247"/>
    <s v="None"/>
    <m/>
    <m/>
    <m/>
    <m/>
    <m/>
    <s v="Relevant + followed up"/>
  </r>
  <r>
    <n v="1229"/>
    <d v="2020-02-24T00:00:00"/>
    <n v="2"/>
    <x v="1"/>
    <s v="Haydn Swift"/>
    <m/>
    <s v="PlayStack"/>
    <x v="15"/>
    <s v="Europe"/>
    <m/>
    <m/>
    <s v="No inmail sent"/>
    <x v="0"/>
    <d v="2020-02-28T00:00:00"/>
    <d v="2020-07-16T00:00:00"/>
    <n v="7"/>
    <n v="2"/>
    <n v="608"/>
    <m/>
    <m/>
    <m/>
    <m/>
    <m/>
    <m/>
    <s v="Not relevant"/>
  </r>
  <r>
    <n v="1230"/>
    <d v="2020-02-24T00:00:00"/>
    <n v="2"/>
    <x v="3"/>
    <s v="Dr. Armin Müller"/>
    <s v="Bereichsleiter / Director Analytics"/>
    <s v="Lidl in Deutschland "/>
    <x v="0"/>
    <s v="Europe"/>
    <m/>
    <s v="Ramla's"/>
    <s v="No inmail sent"/>
    <x v="0"/>
    <d v="2020-02-28T00:00:00"/>
    <d v="2021-07-15T00:00:00"/>
    <n v="7"/>
    <n v="3"/>
    <n v="244"/>
    <s v="Neutral"/>
    <d v="2020-06-18T00:00:00"/>
    <s v="armin.muller@lidl.de"/>
    <s v="hunter.io"/>
    <s v="Bounced"/>
    <d v="2020-09-30T00:00:00"/>
    <s v="Relevant + followed up"/>
  </r>
  <r>
    <n v="1231"/>
    <d v="2020-02-24T00:00:00"/>
    <n v="2"/>
    <x v="3"/>
    <s v="Emma Scoular"/>
    <s v="Head of Effectiveness at Manning Gottlieb OMD"/>
    <s v="OmniGOV MGOMD"/>
    <x v="1"/>
    <s v="Europe"/>
    <m/>
    <s v="Ramla's"/>
    <s v="No inmail sent"/>
    <x v="0"/>
    <d v="2020-02-24T00:00:00"/>
    <d v="2021-07-15T00:00:00"/>
    <n v="7"/>
    <n v="3"/>
    <n v="244"/>
    <s v="Positive"/>
    <d v="2020-03-05T00:00:00"/>
    <m/>
    <m/>
    <m/>
    <m/>
    <s v="Relevant + followed up"/>
  </r>
  <r>
    <n v="1232"/>
    <d v="2020-03-02T00:00:00"/>
    <n v="3"/>
    <x v="0"/>
    <s v="Ruairi Jennings"/>
    <s v="Product Management &amp; Data Analytics - International"/>
    <s v="Verizon Wireless "/>
    <x v="7"/>
    <s v="Europe"/>
    <m/>
    <s v="Ramla's"/>
    <s v="No inmail sent"/>
    <x v="0"/>
    <d v="2020-03-02T00:00:00"/>
    <d v="2021-06-09T00:00:00"/>
    <n v="6"/>
    <n v="4"/>
    <n v="280"/>
    <s v="Positive"/>
    <d v="2020-07-17T00:00:00"/>
    <m/>
    <m/>
    <m/>
    <m/>
    <s v="referral"/>
  </r>
  <r>
    <n v="1233"/>
    <d v="2020-03-02T00:00:00"/>
    <n v="3"/>
    <x v="1"/>
    <s v="Gregg Miller"/>
    <s v="BI Developer"/>
    <s v="Verizon"/>
    <x v="7"/>
    <s v="Europe"/>
    <m/>
    <m/>
    <s v="No inmail sent"/>
    <x v="0"/>
    <d v="2020-03-02T00:00:00"/>
    <d v="2020-07-16T00:00:00"/>
    <n v="7"/>
    <n v="3"/>
    <n v="608"/>
    <m/>
    <m/>
    <m/>
    <m/>
    <m/>
    <m/>
    <s v="Not relevant"/>
  </r>
  <r>
    <n v="1234"/>
    <d v="2020-03-02T00:00:00"/>
    <n v="3"/>
    <x v="1"/>
    <s v="Ankur Rathore"/>
    <s v="Sr. Business Manager"/>
    <s v="Verizon Media"/>
    <x v="7"/>
    <s v="Europe"/>
    <m/>
    <m/>
    <s v="No inmail sent"/>
    <x v="0"/>
    <d v="2020-03-02T00:00:00"/>
    <d v="2021-02-18T00:00:00"/>
    <n v="2"/>
    <n v="2"/>
    <n v="391"/>
    <s v="Neutral"/>
    <m/>
    <s v="ar@verizonmedia.com"/>
    <s v="reply.io"/>
    <s v="Delivered"/>
    <d v="2020-09-30T00:00:00"/>
    <s v="Not relevant"/>
  </r>
  <r>
    <n v="1235"/>
    <d v="2020-03-02T00:00:00"/>
    <n v="3"/>
    <x v="1"/>
    <s v="Benjamin Soubeille"/>
    <m/>
    <s v="Verizon Media"/>
    <x v="15"/>
    <s v="Europe"/>
    <s v="France"/>
    <m/>
    <s v="No inmail sent"/>
    <x v="0"/>
    <d v="2020-03-02T00:00:00"/>
    <d v="2020-07-16T00:00:00"/>
    <n v="7"/>
    <n v="2"/>
    <n v="608"/>
    <m/>
    <m/>
    <m/>
    <m/>
    <m/>
    <m/>
    <s v="Not relevant"/>
  </r>
  <r>
    <n v="1236"/>
    <d v="2020-03-02T00:00:00"/>
    <n v="3"/>
    <x v="1"/>
    <s v="Dominique Stavrou"/>
    <m/>
    <s v="Moonpig"/>
    <x v="15"/>
    <s v="Europe"/>
    <m/>
    <m/>
    <s v="No inmail sent"/>
    <x v="0"/>
    <d v="2020-03-10T00:00:00"/>
    <d v="2020-07-16T00:00:00"/>
    <n v="7"/>
    <n v="2"/>
    <n v="608"/>
    <s v="Negative"/>
    <d v="2020-07-22T00:00:00"/>
    <m/>
    <m/>
    <m/>
    <m/>
    <s v="Not relevant"/>
  </r>
  <r>
    <n v="1237"/>
    <d v="2020-03-02T00:00:00"/>
    <n v="3"/>
    <x v="3"/>
    <s v="Erik Rasmussen"/>
    <s v="Head of Data Analytics"/>
    <s v="Harrods"/>
    <x v="0"/>
    <s v="Europe"/>
    <m/>
    <m/>
    <s v="No inmail sent"/>
    <x v="0"/>
    <d v="2020-03-03T00:00:00"/>
    <d v="2021-07-12T00:00:00"/>
    <n v="7"/>
    <n v="4"/>
    <n v="247"/>
    <s v="None"/>
    <m/>
    <m/>
    <m/>
    <m/>
    <m/>
    <s v="Relevant + followed up"/>
  </r>
  <r>
    <n v="1238"/>
    <d v="2020-03-02T00:00:00"/>
    <n v="3"/>
    <x v="1"/>
    <s v="Benjamin Wilson"/>
    <m/>
    <s v="A.S. Watson Group"/>
    <x v="15"/>
    <s v="Europe"/>
    <m/>
    <m/>
    <s v="No inmail sent"/>
    <x v="0"/>
    <d v="2020-03-02T00:00:00"/>
    <d v="2020-07-16T00:00:00"/>
    <n v="7"/>
    <n v="2"/>
    <n v="608"/>
    <m/>
    <m/>
    <m/>
    <m/>
    <m/>
    <m/>
    <s v="Not relevant"/>
  </r>
  <r>
    <n v="1239"/>
    <d v="2020-03-02T00:00:00"/>
    <n v="3"/>
    <x v="1"/>
    <s v="Jessica Routledge"/>
    <m/>
    <s v="Missguided"/>
    <x v="15"/>
    <s v="Europe"/>
    <m/>
    <m/>
    <s v="No inmail sent"/>
    <x v="0"/>
    <d v="2020-03-03T00:00:00"/>
    <d v="2020-07-16T00:00:00"/>
    <n v="7"/>
    <n v="2"/>
    <n v="608"/>
    <m/>
    <m/>
    <m/>
    <m/>
    <m/>
    <m/>
    <s v="Not relevant"/>
  </r>
  <r>
    <n v="1240"/>
    <d v="2020-03-02T00:00:00"/>
    <n v="3"/>
    <x v="1"/>
    <s v="Diane Riseley"/>
    <m/>
    <s v="Next Retail Ltd"/>
    <x v="15"/>
    <s v="Europe"/>
    <m/>
    <m/>
    <s v="No inmail sent"/>
    <x v="0"/>
    <d v="2020-03-02T00:00:00"/>
    <d v="2020-07-16T00:00:00"/>
    <n v="7"/>
    <n v="2"/>
    <n v="608"/>
    <m/>
    <m/>
    <m/>
    <m/>
    <m/>
    <m/>
    <s v="Not relevant"/>
  </r>
  <r>
    <n v="1241"/>
    <d v="2020-03-02T00:00:00"/>
    <n v="3"/>
    <x v="1"/>
    <s v="Daniel McKenna"/>
    <m/>
    <s v="The Very Group"/>
    <x v="15"/>
    <s v="Europe"/>
    <m/>
    <m/>
    <s v="No inmail sent"/>
    <x v="0"/>
    <d v="2020-03-03T00:00:00"/>
    <d v="2020-07-16T00:00:00"/>
    <n v="7"/>
    <n v="2"/>
    <n v="608"/>
    <m/>
    <m/>
    <m/>
    <m/>
    <m/>
    <m/>
    <s v="Not relevant"/>
  </r>
  <r>
    <n v="1242"/>
    <d v="2020-03-02T00:00:00"/>
    <n v="3"/>
    <x v="1"/>
    <s v="Christopher Bishop"/>
    <m/>
    <s v="B&amp;Q "/>
    <x v="15"/>
    <s v="Europe"/>
    <m/>
    <m/>
    <s v="No inmail sent"/>
    <x v="0"/>
    <d v="2020-03-03T00:00:00"/>
    <d v="2020-07-16T00:00:00"/>
    <n v="7"/>
    <n v="2"/>
    <n v="608"/>
    <m/>
    <m/>
    <m/>
    <m/>
    <m/>
    <m/>
    <s v="Not relevant"/>
  </r>
  <r>
    <n v="1243"/>
    <d v="2020-03-02T00:00:00"/>
    <n v="3"/>
    <x v="1"/>
    <s v="Amit Agnihotri"/>
    <m/>
    <s v="eBay"/>
    <x v="15"/>
    <s v="Europe"/>
    <m/>
    <m/>
    <s v="No inmail sent"/>
    <x v="0"/>
    <d v="2020-03-02T00:00:00"/>
    <d v="2020-07-16T00:00:00"/>
    <n v="7"/>
    <n v="2"/>
    <n v="608"/>
    <m/>
    <m/>
    <m/>
    <m/>
    <m/>
    <m/>
    <s v="Not relevant"/>
  </r>
  <r>
    <n v="1244"/>
    <d v="2020-03-02T00:00:00"/>
    <n v="3"/>
    <x v="1"/>
    <s v="Apolo Siskos"/>
    <m/>
    <s v="dentsu aegis"/>
    <x v="15"/>
    <s v="Europe"/>
    <m/>
    <m/>
    <s v="No inmail sent"/>
    <x v="0"/>
    <d v="2020-03-02T00:00:00"/>
    <d v="2020-07-16T00:00:00"/>
    <n v="7"/>
    <n v="2"/>
    <n v="608"/>
    <m/>
    <m/>
    <m/>
    <m/>
    <m/>
    <m/>
    <s v="Not relevant"/>
  </r>
  <r>
    <n v="1245"/>
    <d v="2020-03-02T00:00:00"/>
    <n v="3"/>
    <x v="1"/>
    <s v="Maria João Tomás"/>
    <m/>
    <s v="wavemaker"/>
    <x v="15"/>
    <s v="Europe"/>
    <s v="Portugal"/>
    <m/>
    <s v="No inmail sent"/>
    <x v="0"/>
    <d v="2020-03-09T00:00:00"/>
    <d v="2020-07-16T00:00:00"/>
    <n v="7"/>
    <n v="2"/>
    <n v="608"/>
    <m/>
    <m/>
    <m/>
    <m/>
    <m/>
    <m/>
    <s v="Not relevant"/>
  </r>
  <r>
    <n v="1246"/>
    <d v="2020-03-02T00:00:00"/>
    <n v="3"/>
    <x v="3"/>
    <s v="Gaelle LE FALHER"/>
    <s v="Analytics Senior Director CSA Data Consulting et Data Solution"/>
    <s v="havas media"/>
    <x v="1"/>
    <s v="Europe"/>
    <m/>
    <m/>
    <s v="No inmail sent"/>
    <x v="0"/>
    <d v="2020-03-02T00:00:00"/>
    <d v="2021-05-31T00:00:00"/>
    <n v="5"/>
    <n v="4"/>
    <n v="289"/>
    <s v="Positive_FS"/>
    <d v="2021-06-03T00:00:00"/>
    <m/>
    <m/>
    <m/>
    <m/>
    <s v="Relevant + followed up"/>
  </r>
  <r>
    <n v="1247"/>
    <d v="2020-03-02T00:00:00"/>
    <n v="3"/>
    <x v="1"/>
    <s v="Antonio Tajuelo"/>
    <m/>
    <s v="havas media"/>
    <x v="15"/>
    <s v="Europe"/>
    <s v="Spain"/>
    <m/>
    <s v="No inmail sent"/>
    <x v="0"/>
    <d v="2020-03-02T00:00:00"/>
    <d v="2020-07-16T00:00:00"/>
    <n v="7"/>
    <n v="2"/>
    <n v="608"/>
    <m/>
    <m/>
    <m/>
    <m/>
    <m/>
    <m/>
    <s v="Not relevant"/>
  </r>
  <r>
    <n v="1248"/>
    <d v="2020-03-02T00:00:00"/>
    <n v="3"/>
    <x v="1"/>
    <s v="Karim Eid"/>
    <m/>
    <s v="havas media"/>
    <x v="15"/>
    <s v="Europe"/>
    <s v="France"/>
    <m/>
    <s v="No inmail sent"/>
    <x v="0"/>
    <d v="2020-03-02T00:00:00"/>
    <d v="2020-07-16T00:00:00"/>
    <n v="7"/>
    <n v="2"/>
    <n v="608"/>
    <m/>
    <m/>
    <m/>
    <m/>
    <m/>
    <m/>
    <s v="Not relevant"/>
  </r>
  <r>
    <n v="1249"/>
    <d v="2020-03-02T00:00:00"/>
    <n v="3"/>
    <x v="1"/>
    <s v="Veronica Forton"/>
    <m/>
    <s v="philip Morris"/>
    <x v="15"/>
    <s v="Europe"/>
    <s v="Switzerland"/>
    <m/>
    <s v="No inmail sent"/>
    <x v="0"/>
    <d v="2020-03-02T00:00:00"/>
    <d v="2020-07-16T00:00:00"/>
    <n v="7"/>
    <n v="2"/>
    <n v="608"/>
    <m/>
    <m/>
    <m/>
    <m/>
    <m/>
    <m/>
    <s v="Not relevant"/>
  </r>
  <r>
    <n v="1250"/>
    <d v="2020-03-02T00:00:00"/>
    <n v="3"/>
    <x v="1"/>
    <s v="Anders Sandholm"/>
    <m/>
    <s v="philip Morris"/>
    <x v="15"/>
    <s v="Europe"/>
    <s v="Switzerland"/>
    <m/>
    <s v="No inmail sent"/>
    <x v="0"/>
    <d v="2020-03-03T00:00:00"/>
    <d v="2020-07-16T00:00:00"/>
    <n v="7"/>
    <n v="2"/>
    <n v="608"/>
    <m/>
    <m/>
    <m/>
    <m/>
    <m/>
    <m/>
    <s v="Not relevant"/>
  </r>
  <r>
    <n v="1251"/>
    <d v="2020-03-02T00:00:00"/>
    <n v="3"/>
    <x v="1"/>
    <s v="Claudio Annicchiarico"/>
    <m/>
    <s v="philip Morris"/>
    <x v="15"/>
    <s v="Europe"/>
    <m/>
    <m/>
    <s v="No inmail sent"/>
    <x v="0"/>
    <d v="2020-03-02T00:00:00"/>
    <d v="2020-07-16T00:00:00"/>
    <n v="7"/>
    <n v="2"/>
    <n v="608"/>
    <m/>
    <m/>
    <m/>
    <m/>
    <m/>
    <m/>
    <s v="Not relevant"/>
  </r>
  <r>
    <n v="1252"/>
    <d v="2020-03-02T00:00:00"/>
    <n v="3"/>
    <x v="1"/>
    <s v="Ömer Yakalı"/>
    <m/>
    <s v="philip Morris"/>
    <x v="15"/>
    <s v="Asia"/>
    <s v="Turkey"/>
    <m/>
    <s v="No inmail sent"/>
    <x v="0"/>
    <d v="2020-03-02T00:00:00"/>
    <d v="2020-07-16T00:00:00"/>
    <n v="7"/>
    <n v="2"/>
    <n v="608"/>
    <m/>
    <m/>
    <m/>
    <m/>
    <m/>
    <m/>
    <s v="Not relevant"/>
  </r>
  <r>
    <n v="1253"/>
    <d v="2020-03-02T00:00:00"/>
    <n v="3"/>
    <x v="1"/>
    <s v="Neliha Murat"/>
    <m/>
    <s v="pepsi cola"/>
    <x v="15"/>
    <s v="Asia"/>
    <s v="Turkey"/>
    <m/>
    <s v="No inmail sent"/>
    <x v="0"/>
    <d v="2020-03-02T00:00:00"/>
    <d v="2020-07-16T00:00:00"/>
    <n v="7"/>
    <n v="2"/>
    <n v="608"/>
    <m/>
    <m/>
    <m/>
    <m/>
    <m/>
    <m/>
    <s v="Not relevant"/>
  </r>
  <r>
    <n v="1254"/>
    <d v="2020-03-02T00:00:00"/>
    <n v="3"/>
    <x v="1"/>
    <s v="Aleksander Kulikov"/>
    <m/>
    <s v="pepsi cola"/>
    <x v="15"/>
    <s v="Europe"/>
    <m/>
    <m/>
    <s v="No inmail sent"/>
    <x v="0"/>
    <d v="2020-03-03T00:00:00"/>
    <m/>
    <n v="0"/>
    <m/>
    <n v="743"/>
    <s v="Negative"/>
    <m/>
    <m/>
    <m/>
    <m/>
    <m/>
    <m/>
  </r>
  <r>
    <n v="1255"/>
    <d v="2020-03-02T00:00:00"/>
    <n v="3"/>
    <x v="1"/>
    <s v="Giuseppe Bonaccorso"/>
    <m/>
    <s v="bayer"/>
    <x v="15"/>
    <s v="Europe"/>
    <s v="Germany"/>
    <m/>
    <s v="No inmail sent"/>
    <x v="0"/>
    <d v="2020-03-02T00:00:00"/>
    <d v="2020-07-16T00:00:00"/>
    <n v="7"/>
    <n v="2"/>
    <n v="608"/>
    <m/>
    <m/>
    <m/>
    <m/>
    <m/>
    <m/>
    <s v="Not relevant"/>
  </r>
  <r>
    <n v="1256"/>
    <d v="2020-03-02T00:00:00"/>
    <n v="3"/>
    <x v="3"/>
    <s v="Jordan Mynes"/>
    <s v="Marketing Performance Analyst"/>
    <s v="Lintbells"/>
    <x v="0"/>
    <s v="Europe"/>
    <m/>
    <m/>
    <s v="No inmail sent"/>
    <x v="0"/>
    <d v="2020-03-09T00:00:00"/>
    <d v="2021-07-12T00:00:00"/>
    <n v="7"/>
    <n v="4"/>
    <n v="247"/>
    <s v="None"/>
    <m/>
    <m/>
    <m/>
    <m/>
    <m/>
    <s v="Relevant + followed up"/>
  </r>
  <r>
    <n v="1257"/>
    <d v="2020-03-02T00:00:00"/>
    <n v="3"/>
    <x v="2"/>
    <s v="Sarjan Ram"/>
    <s v="Independent Consultant"/>
    <s v="Freelance"/>
    <x v="2"/>
    <s v="Europe"/>
    <s v="Europe"/>
    <s v="Ramla's"/>
    <s v="No inmail sent"/>
    <x v="0"/>
    <d v="2020-03-03T00:00:00"/>
    <d v="2021-09-30T00:00:00"/>
    <n v="9"/>
    <n v="2"/>
    <n v="167"/>
    <s v="Positive_FS"/>
    <m/>
    <s v="oxford_insights@outlook.com"/>
    <m/>
    <m/>
    <m/>
    <s v="Agreed to have a call"/>
  </r>
  <r>
    <n v="1258"/>
    <d v="2020-03-02T00:00:00"/>
    <n v="3"/>
    <x v="1"/>
    <s v="Atif Khan"/>
    <m/>
    <s v="Facebook"/>
    <x v="15"/>
    <s v="Europe"/>
    <m/>
    <m/>
    <s v="No inmail sent"/>
    <x v="0"/>
    <d v="2020-03-03T00:00:00"/>
    <d v="2020-07-16T00:00:00"/>
    <n v="7"/>
    <n v="2"/>
    <n v="608"/>
    <s v="Positive_FS"/>
    <d v="2020-07-20T00:00:00"/>
    <m/>
    <m/>
    <m/>
    <m/>
    <s v="Great, thanks for the information. I will put you in contact with the MMM partnerships lead. They are based in California so I will also give you the info of an EMEA contact you can also speak to."/>
  </r>
  <r>
    <n v="1259"/>
    <d v="2020-03-02T00:00:00"/>
    <n v="3"/>
    <x v="3"/>
    <s v="Dario Nebuloni"/>
    <s v="Senior Manager, Marketing Analytics"/>
    <s v=" Expedia Group"/>
    <x v="7"/>
    <s v="Europe"/>
    <m/>
    <m/>
    <s v="No inmail sent"/>
    <x v="0"/>
    <d v="2020-03-03T00:00:00"/>
    <d v="2021-07-14T00:00:00"/>
    <n v="7"/>
    <n v="3"/>
    <n v="245"/>
    <s v="None"/>
    <m/>
    <m/>
    <m/>
    <m/>
    <m/>
    <s v="Relevant + followed up"/>
  </r>
  <r>
    <n v="1260"/>
    <d v="2020-03-02T00:00:00"/>
    <n v="3"/>
    <x v="1"/>
    <s v="Wendy Gilbert"/>
    <m/>
    <s v="Expedia Group"/>
    <x v="15"/>
    <s v="Europe"/>
    <m/>
    <m/>
    <s v="No inmail sent"/>
    <x v="0"/>
    <d v="2020-03-09T00:00:00"/>
    <d v="2020-07-16T00:00:00"/>
    <n v="7"/>
    <n v="2"/>
    <n v="608"/>
    <m/>
    <m/>
    <m/>
    <m/>
    <m/>
    <m/>
    <s v="Not relevant"/>
  </r>
  <r>
    <n v="1261"/>
    <d v="2020-03-02T00:00:00"/>
    <n v="3"/>
    <x v="1"/>
    <s v="Stefan Korski"/>
    <m/>
    <s v="VISA"/>
    <x v="15"/>
    <s v="Europe"/>
    <m/>
    <m/>
    <s v="No inmail sent"/>
    <x v="0"/>
    <d v="2020-03-04T00:00:00"/>
    <d v="2020-06-18T00:00:00"/>
    <n v="6"/>
    <n v="2"/>
    <n v="636"/>
    <m/>
    <m/>
    <m/>
    <m/>
    <m/>
    <m/>
    <s v="Not relevant"/>
  </r>
  <r>
    <n v="1262"/>
    <d v="2020-03-02T00:00:00"/>
    <n v="3"/>
    <x v="1"/>
    <s v="Ruth Richman"/>
    <m/>
    <s v="The Very Group"/>
    <x v="15"/>
    <s v="Europe"/>
    <m/>
    <m/>
    <s v="No inmail sent"/>
    <x v="0"/>
    <d v="2020-03-04T00:00:00"/>
    <d v="2020-07-16T00:00:00"/>
    <n v="7"/>
    <n v="2"/>
    <n v="608"/>
    <m/>
    <m/>
    <m/>
    <m/>
    <m/>
    <m/>
    <s v="Not relevant"/>
  </r>
  <r>
    <n v="1263"/>
    <d v="2020-03-02T00:00:00"/>
    <n v="3"/>
    <x v="1"/>
    <s v="Fatma Chehab"/>
    <m/>
    <s v="Facebook"/>
    <x v="15"/>
    <s v="Europe"/>
    <s v="France"/>
    <m/>
    <s v="No inmail sent"/>
    <x v="0"/>
    <d v="2020-03-04T00:00:00"/>
    <d v="2020-07-16T00:00:00"/>
    <n v="7"/>
    <n v="2"/>
    <n v="608"/>
    <m/>
    <m/>
    <m/>
    <m/>
    <m/>
    <m/>
    <s v="Not relevant"/>
  </r>
  <r>
    <n v="1264"/>
    <d v="2020-03-09T00:00:00"/>
    <n v="3"/>
    <x v="1"/>
    <s v="Jalkamal (JK) Mehta"/>
    <m/>
    <s v="bloomberg"/>
    <x v="15"/>
    <s v="Europe"/>
    <m/>
    <m/>
    <s v="No inmail sent"/>
    <x v="0"/>
    <d v="2020-03-10T00:00:00"/>
    <m/>
    <n v="0"/>
    <m/>
    <n v="736"/>
    <s v="Negative"/>
    <m/>
    <m/>
    <m/>
    <m/>
    <m/>
    <m/>
  </r>
  <r>
    <n v="1265"/>
    <d v="2020-05-18T00:00:00"/>
    <n v="5"/>
    <x v="1"/>
    <s v="Sabrina Cavicchioli"/>
    <s v="Director Customer &amp; Marketing Analytics"/>
    <s v="Zoetis Inc. "/>
    <x v="15"/>
    <s v="Europe"/>
    <s v="Ireland"/>
    <m/>
    <s v="No inmail sent"/>
    <x v="0"/>
    <d v="2020-05-21T00:00:00"/>
    <d v="2020-06-18T00:00:00"/>
    <n v="6"/>
    <n v="1"/>
    <n v="636"/>
    <s v="Negative"/>
    <d v="2020-06-23T00:00:00"/>
    <m/>
    <m/>
    <m/>
    <m/>
    <s v="Not involved with MMM"/>
  </r>
  <r>
    <n v="1266"/>
    <d v="2020-05-18T00:00:00"/>
    <n v="5"/>
    <x v="1"/>
    <s v="DHAVAL BENDALE"/>
    <s v="Global Manager, Market Research, Analytics and CI"/>
    <s v="Sandoz"/>
    <x v="15"/>
    <s v="Europe"/>
    <s v="Germany"/>
    <m/>
    <s v="No inmail sent"/>
    <x v="0"/>
    <d v="2020-05-21T00:00:00"/>
    <d v="2020-07-16T00:00:00"/>
    <n v="7"/>
    <n v="2"/>
    <n v="608"/>
    <m/>
    <m/>
    <m/>
    <m/>
    <m/>
    <m/>
    <s v="Not relevant"/>
  </r>
  <r>
    <n v="1267"/>
    <d v="2020-05-18T00:00:00"/>
    <n v="5"/>
    <x v="3"/>
    <s v="Tarcisio May"/>
    <s v="Senior Manager Market Insights &amp; Data Analytics"/>
    <s v="Walgreens Boots Alliance"/>
    <x v="6"/>
    <s v="Europe"/>
    <m/>
    <m/>
    <s v="No inmail sent"/>
    <x v="0"/>
    <d v="2020-05-21T00:00:00"/>
    <d v="2021-06-10T00:00:00"/>
    <n v="6"/>
    <n v="3"/>
    <n v="279"/>
    <s v="None"/>
    <m/>
    <m/>
    <m/>
    <m/>
    <m/>
    <s v="Relevant + followed up"/>
  </r>
  <r>
    <n v="1268"/>
    <d v="2020-05-18T00:00:00"/>
    <n v="5"/>
    <x v="3"/>
    <s v="Fabiana Porto"/>
    <s v="Global Market Insight Manager"/>
    <s v="Boehringer Ingelheim"/>
    <x v="6"/>
    <s v="Europe"/>
    <m/>
    <s v="Ramla's"/>
    <s v="No inmail sent"/>
    <x v="0"/>
    <d v="2020-05-26T00:00:00"/>
    <d v="2021-07-15T00:00:00"/>
    <n v="7"/>
    <n v="2"/>
    <n v="244"/>
    <s v="Neutral"/>
    <d v="2020-06-19T00:00:00"/>
    <m/>
    <m/>
    <m/>
    <m/>
    <s v="Relevant + followed up"/>
  </r>
  <r>
    <n v="1269"/>
    <d v="2020-05-18T00:00:00"/>
    <n v="5"/>
    <x v="3"/>
    <s v="Ihno Froehling"/>
    <s v="Global Respiratory Marketing Insights &amp; Analytics Lead"/>
    <s v="GSK"/>
    <x v="6"/>
    <s v="Europe"/>
    <m/>
    <m/>
    <s v="No inmail sent"/>
    <x v="0"/>
    <d v="2020-05-22T00:00:00"/>
    <d v="2021-07-14T00:00:00"/>
    <n v="7"/>
    <n v="3"/>
    <n v="245"/>
    <s v="None"/>
    <m/>
    <m/>
    <m/>
    <m/>
    <m/>
    <s v="Relevant + followed up"/>
  </r>
  <r>
    <n v="1270"/>
    <d v="2020-05-18T00:00:00"/>
    <n v="5"/>
    <x v="3"/>
    <s v="Mattia Burioli"/>
    <s v="Jr Market Analytics Analyst"/>
    <s v="GSK"/>
    <x v="6"/>
    <s v="Europe"/>
    <m/>
    <m/>
    <s v="No inmail sent"/>
    <x v="0"/>
    <d v="2020-05-21T00:00:00"/>
    <d v="2021-06-10T00:00:00"/>
    <n v="6"/>
    <n v="3"/>
    <n v="279"/>
    <s v="None"/>
    <m/>
    <m/>
    <m/>
    <m/>
    <m/>
    <s v="Relevant + followed up"/>
  </r>
  <r>
    <n v="1271"/>
    <d v="2020-05-18T00:00:00"/>
    <n v="5"/>
    <x v="3"/>
    <s v="Laura Viader Riera"/>
    <s v="Market Analyst"/>
    <s v=" Zambon "/>
    <x v="6"/>
    <s v="Europe"/>
    <m/>
    <m/>
    <s v="No inmail sent"/>
    <x v="0"/>
    <d v="2020-05-26T00:00:00"/>
    <d v="2021-06-10T00:00:00"/>
    <n v="6"/>
    <n v="3"/>
    <n v="279"/>
    <s v="None"/>
    <m/>
    <m/>
    <m/>
    <m/>
    <m/>
    <s v="Relevant + followed up"/>
  </r>
  <r>
    <n v="1272"/>
    <d v="2020-05-18T00:00:00"/>
    <n v="5"/>
    <x v="1"/>
    <s v="Billy Sagoo"/>
    <m/>
    <s v="Astellas EMEA"/>
    <x v="15"/>
    <s v="Europe"/>
    <m/>
    <m/>
    <s v="No inmail sent"/>
    <x v="0"/>
    <d v="2020-05-21T00:00:00"/>
    <m/>
    <n v="0"/>
    <m/>
    <n v="664"/>
    <s v="Negative"/>
    <m/>
    <m/>
    <m/>
    <m/>
    <m/>
    <m/>
  </r>
  <r>
    <n v="1273"/>
    <d v="2020-05-18T00:00:00"/>
    <n v="5"/>
    <x v="1"/>
    <s v="Prabhjot Juneja"/>
    <m/>
    <s v="NOVARTIS"/>
    <x v="15"/>
    <s v="Australia"/>
    <s v="Australia"/>
    <m/>
    <s v="No inmail sent"/>
    <x v="0"/>
    <d v="2020-05-22T00:00:00"/>
    <m/>
    <n v="0"/>
    <m/>
    <n v="663"/>
    <s v="Negative"/>
    <m/>
    <m/>
    <m/>
    <m/>
    <m/>
    <m/>
  </r>
  <r>
    <n v="1274"/>
    <d v="2020-05-18T00:00:00"/>
    <n v="5"/>
    <x v="1"/>
    <s v="Maksim Levin"/>
    <s v="Business Insights and Analytics Manager"/>
    <s v="NOVARTIS"/>
    <x v="15"/>
    <s v="Europe"/>
    <s v="Netherlands"/>
    <m/>
    <s v="No inmail sent"/>
    <x v="0"/>
    <d v="2020-05-21T00:00:00"/>
    <d v="2020-06-18T00:00:00"/>
    <n v="6"/>
    <n v="1"/>
    <n v="636"/>
    <s v="Negative"/>
    <d v="2020-06-20T00:00:00"/>
    <m/>
    <m/>
    <m/>
    <m/>
    <s v="Thank you for your message._x000a_At current stage we have no interest in a such service."/>
  </r>
  <r>
    <n v="1275"/>
    <d v="2020-05-18T00:00:00"/>
    <n v="5"/>
    <x v="1"/>
    <s v="Jaana-Liisa Aro"/>
    <s v="Business Analysis and Market Research Manager Nordic"/>
    <s v="NOVARTIS"/>
    <x v="15"/>
    <m/>
    <s v="Finland"/>
    <m/>
    <s v="No inmail sent"/>
    <x v="0"/>
    <d v="2020-05-21T00:00:00"/>
    <d v="2020-07-17T00:00:00"/>
    <n v="7"/>
    <n v="2"/>
    <n v="607"/>
    <m/>
    <m/>
    <m/>
    <m/>
    <m/>
    <m/>
    <s v="Not relevant"/>
  </r>
  <r>
    <n v="1276"/>
    <d v="2020-05-18T00:00:00"/>
    <n v="5"/>
    <x v="3"/>
    <s v="Aslı Pınar Manzak"/>
    <s v="Scaled Analytics Expert - EMEA"/>
    <s v="Pfizer"/>
    <x v="3"/>
    <s v="Europe"/>
    <m/>
    <m/>
    <s v="No inmail sent"/>
    <x v="0"/>
    <d v="2020-05-26T00:00:00"/>
    <d v="2021-07-12T00:00:00"/>
    <n v="7"/>
    <n v="3"/>
    <n v="247"/>
    <s v="Negative"/>
    <d v="2021-07-12T00:00:00"/>
    <m/>
    <m/>
    <m/>
    <m/>
    <s v="Relevant + followed up"/>
  </r>
  <r>
    <n v="1277"/>
    <d v="2020-05-18T00:00:00"/>
    <n v="5"/>
    <x v="1"/>
    <s v="Nuno Barros"/>
    <s v="Scaled Analytics Manager - Europe"/>
    <s v="Pfizer"/>
    <x v="15"/>
    <s v="Europe"/>
    <s v="Portugal"/>
    <m/>
    <s v="No inmail sent"/>
    <x v="0"/>
    <d v="2020-05-22T00:00:00"/>
    <d v="2020-06-18T00:00:00"/>
    <n v="6"/>
    <n v="1"/>
    <n v="636"/>
    <s v="Negative"/>
    <d v="2020-06-18T00:00:00"/>
    <m/>
    <m/>
    <m/>
    <m/>
    <s v="Not relevant"/>
  </r>
  <r>
    <n v="1278"/>
    <d v="2020-05-18T00:00:00"/>
    <n v="5"/>
    <x v="3"/>
    <s v="Nasuh C. B."/>
    <s v="Associate Director Of Health Economic Modelling"/>
    <s v="Johnson &amp; Johnson"/>
    <x v="3"/>
    <s v="Europe"/>
    <m/>
    <m/>
    <s v="No inmail sent"/>
    <x v="0"/>
    <d v="2020-05-22T00:00:00"/>
    <d v="2021-07-12T00:00:00"/>
    <n v="7"/>
    <n v="3"/>
    <n v="247"/>
    <s v="None"/>
    <m/>
    <m/>
    <m/>
    <m/>
    <m/>
    <s v="Relevant + followed up"/>
  </r>
  <r>
    <n v="1279"/>
    <d v="2020-05-18T00:00:00"/>
    <n v="5"/>
    <x v="1"/>
    <s v="Angeliki Maragkou"/>
    <s v="Global Strategic Insights Director, Center of Excellence"/>
    <s v="Bayer"/>
    <x v="15"/>
    <s v="Europe"/>
    <s v="Switzerland"/>
    <m/>
    <s v="No inmail sent"/>
    <x v="0"/>
    <d v="2020-05-27T00:00:00"/>
    <d v="2020-07-17T00:00:00"/>
    <n v="7"/>
    <n v="2"/>
    <n v="607"/>
    <s v="Negative"/>
    <d v="2020-07-21T00:00:00"/>
    <m/>
    <m/>
    <m/>
    <m/>
    <s v="Not relevant"/>
  </r>
  <r>
    <n v="1280"/>
    <d v="2020-05-18T00:00:00"/>
    <n v="5"/>
    <x v="1"/>
    <s v="Angeli Möller"/>
    <s v="VP Head of Global Data Assets, Pharma Digital Transformation &amp; IT"/>
    <s v="Bayer"/>
    <x v="15"/>
    <s v="Europe"/>
    <s v="Germany"/>
    <m/>
    <s v="No inmail sent"/>
    <x v="0"/>
    <d v="2020-05-22T00:00:00"/>
    <d v="2020-07-17T00:00:00"/>
    <n v="7"/>
    <n v="2"/>
    <n v="607"/>
    <m/>
    <m/>
    <m/>
    <m/>
    <m/>
    <m/>
    <s v="Not relevant"/>
  </r>
  <r>
    <n v="1281"/>
    <m/>
    <n v="0"/>
    <x v="3"/>
    <s v="Olivier Maugain 莫利伟"/>
    <s v="Corporate Director - Analytics &amp; Digital Technology"/>
    <s v="henkel"/>
    <x v="3"/>
    <s v="Europe"/>
    <s v="Netherlands"/>
    <s v="Ramla's"/>
    <s v="No inmail sent"/>
    <x v="0"/>
    <d v="2020-05-22T00:00:00"/>
    <d v="2021-10-06T00:00:00"/>
    <n v="10"/>
    <n v="2"/>
    <n v="161"/>
    <s v="Negative"/>
    <d v="2022-02-11T00:00:00"/>
    <m/>
    <m/>
    <m/>
    <m/>
    <m/>
  </r>
  <r>
    <n v="1282"/>
    <d v="2020-05-18T00:00:00"/>
    <n v="5"/>
    <x v="1"/>
    <s v="Hui Jin"/>
    <s v="Director, Lead of China Advanced Analytics"/>
    <s v="IQVIA"/>
    <x v="15"/>
    <s v="Asia"/>
    <s v="China"/>
    <m/>
    <s v="No inmail sent"/>
    <x v="0"/>
    <d v="2020-05-26T00:00:00"/>
    <d v="2020-07-17T00:00:00"/>
    <n v="7"/>
    <n v="2"/>
    <n v="607"/>
    <s v="Negative"/>
    <d v="2020-07-18T00:00:00"/>
    <m/>
    <m/>
    <m/>
    <m/>
    <s v="Not relevant"/>
  </r>
  <r>
    <n v="1283"/>
    <d v="2020-05-18T00:00:00"/>
    <n v="5"/>
    <x v="1"/>
    <s v="Manlio Sanna"/>
    <s v="Principal, Management Consulting &amp; Head of Advanced Analytics"/>
    <s v="IQVIA"/>
    <x v="15"/>
    <s v="Europe"/>
    <s v="Italy"/>
    <m/>
    <s v="No inmail sent"/>
    <x v="0"/>
    <d v="2020-05-26T00:00:00"/>
    <d v="2020-06-18T00:00:00"/>
    <n v="6"/>
    <n v="1"/>
    <n v="636"/>
    <s v="Negative"/>
    <d v="2020-06-19T00:00:00"/>
    <m/>
    <m/>
    <m/>
    <m/>
    <s v="Not relevant"/>
  </r>
  <r>
    <n v="1284"/>
    <d v="2020-05-18T00:00:00"/>
    <n v="5"/>
    <x v="1"/>
    <s v="Pedro Manzione"/>
    <m/>
    <s v="IQVIA"/>
    <x v="15"/>
    <s v="Europe"/>
    <s v="Switzerland"/>
    <m/>
    <s v="No inmail sent"/>
    <x v="0"/>
    <d v="2020-05-22T00:00:00"/>
    <m/>
    <n v="0"/>
    <m/>
    <n v="663"/>
    <s v="Negative"/>
    <m/>
    <m/>
    <m/>
    <m/>
    <m/>
    <s v="they have similair capabilities inhouse"/>
  </r>
  <r>
    <n v="1285"/>
    <d v="2020-05-18T00:00:00"/>
    <n v="5"/>
    <x v="1"/>
    <s v="Bart Willigers"/>
    <s v="Decision Science Director"/>
    <s v="AstraZeneca"/>
    <x v="15"/>
    <s v="Europe"/>
    <m/>
    <m/>
    <s v="No inmail sent"/>
    <x v="0"/>
    <d v="2020-05-22T00:00:00"/>
    <d v="2020-07-17T00:00:00"/>
    <n v="7"/>
    <n v="2"/>
    <n v="607"/>
    <m/>
    <m/>
    <m/>
    <m/>
    <m/>
    <m/>
    <s v="Not relevant"/>
  </r>
  <r>
    <n v="1286"/>
    <d v="2020-05-18T00:00:00"/>
    <n v="5"/>
    <x v="1"/>
    <s v="Ignacio Navarrete"/>
    <s v="Associate Director, Business Insights &amp; Analytics Lead"/>
    <s v="Bristol-Myers Squibb"/>
    <x v="15"/>
    <s v="Europe"/>
    <s v="Spain"/>
    <m/>
    <s v="No inmail sent"/>
    <x v="0"/>
    <d v="2020-05-26T00:00:00"/>
    <d v="2020-07-17T00:00:00"/>
    <n v="7"/>
    <n v="2"/>
    <n v="607"/>
    <m/>
    <m/>
    <m/>
    <m/>
    <m/>
    <m/>
    <s v="Not relevant"/>
  </r>
  <r>
    <n v="1287"/>
    <d v="2020-02-08T00:00:00"/>
    <n v="2"/>
    <x v="3"/>
    <s v="Ed Wales"/>
    <s v="Group Head of Analytics"/>
    <s v=" OMD"/>
    <x v="1"/>
    <s v="Europe"/>
    <m/>
    <s v="Ramla's"/>
    <s v="No inmail sent"/>
    <x v="0"/>
    <d v="2020-06-01T00:00:00"/>
    <d v="2021-04-22T00:00:00"/>
    <n v="4"/>
    <n v="3"/>
    <n v="328"/>
    <s v="Neutral"/>
    <d v="2021-04-26T00:00:00"/>
    <m/>
    <m/>
    <m/>
    <m/>
    <s v="They use open source tools and their own econometric packages"/>
  </r>
  <r>
    <n v="1288"/>
    <d v="2020-03-02T00:00:00"/>
    <n v="3"/>
    <x v="1"/>
    <s v="Amanda Clift"/>
    <s v="Brand, Insights and Marketing Planning"/>
    <s v="Homebase "/>
    <x v="15"/>
    <s v="Europe"/>
    <m/>
    <m/>
    <s v="No inmail sent"/>
    <x v="0"/>
    <d v="2020-05-28T00:00:00"/>
    <d v="2020-07-17T00:00:00"/>
    <n v="7"/>
    <n v="2"/>
    <n v="607"/>
    <m/>
    <m/>
    <m/>
    <m/>
    <m/>
    <m/>
    <s v="Not relevant"/>
  </r>
  <r>
    <n v="1289"/>
    <d v="2020-03-02T00:00:00"/>
    <n v="3"/>
    <x v="1"/>
    <s v="Rory Donegan"/>
    <s v="Marketing Science Partner"/>
    <s v="Facebook"/>
    <x v="15"/>
    <s v="Europe"/>
    <s v="Ireland"/>
    <m/>
    <s v="No inmail sent"/>
    <x v="0"/>
    <d v="2020-05-28T00:00:00"/>
    <d v="2020-07-20T00:00:00"/>
    <n v="7"/>
    <n v="2"/>
    <n v="604"/>
    <s v="Neutral"/>
    <d v="2020-06-19T00:00:00"/>
    <m/>
    <m/>
    <m/>
    <m/>
    <s v="Thanks for your notes &amp; apologies for the late response._x000a_I do engage with some advertisers in MMM methodology, so we are in the same ocean. :)_x000a_Thanks for the offer of a call, but I won’t take you up on it at this time."/>
  </r>
  <r>
    <n v="1290"/>
    <d v="2020-03-09T00:00:00"/>
    <n v="3"/>
    <x v="1"/>
    <s v="Alexander Poucher"/>
    <s v="Marketing Analyst"/>
    <s v="Hillarys"/>
    <x v="15"/>
    <s v="Europe"/>
    <m/>
    <m/>
    <s v="No inmail sent"/>
    <x v="0"/>
    <d v="2020-06-02T00:00:00"/>
    <d v="2020-07-17T00:00:00"/>
    <n v="7"/>
    <n v="2"/>
    <n v="607"/>
    <m/>
    <m/>
    <m/>
    <m/>
    <m/>
    <m/>
    <s v="Not relevant"/>
  </r>
  <r>
    <n v="1291"/>
    <d v="2020-05-18T00:00:00"/>
    <n v="5"/>
    <x v="1"/>
    <s v="Jabrane Annaki"/>
    <s v="Associate Director, Insights and Analytics Lead Oncology, EUCAN"/>
    <s v="Takeda"/>
    <x v="15"/>
    <s v="Europe"/>
    <s v="Switzerland"/>
    <m/>
    <s v="No inmail sent"/>
    <x v="0"/>
    <d v="2020-06-03T00:00:00"/>
    <d v="2020-06-18T00:00:00"/>
    <n v="6"/>
    <n v="1"/>
    <n v="636"/>
    <s v="Negative"/>
    <d v="2020-06-19T00:00:00"/>
    <m/>
    <m/>
    <m/>
    <m/>
    <s v="no thanks"/>
  </r>
  <r>
    <n v="1292"/>
    <d v="2020-05-18T00:00:00"/>
    <n v="5"/>
    <x v="1"/>
    <s v="Eric Rozet"/>
    <s v="Director Statistics"/>
    <s v="Pharmalex"/>
    <x v="15"/>
    <s v="Europe"/>
    <s v="Belgium"/>
    <m/>
    <s v="No inmail sent"/>
    <x v="0"/>
    <d v="2020-06-03T00:00:00"/>
    <d v="2020-07-17T00:00:00"/>
    <n v="7"/>
    <n v="2"/>
    <n v="607"/>
    <m/>
    <m/>
    <m/>
    <m/>
    <m/>
    <m/>
    <s v="Not relevant"/>
  </r>
  <r>
    <n v="1293"/>
    <d v="2020-05-18T00:00:00"/>
    <n v="5"/>
    <x v="1"/>
    <s v="Wanda Napoli"/>
    <s v="Anlista de Marketing"/>
    <s v="Drogueria del Sud S.A "/>
    <x v="15"/>
    <s v="Europe"/>
    <s v="Italy"/>
    <m/>
    <s v="No inmail sent"/>
    <x v="0"/>
    <d v="2020-05-28T00:00:00"/>
    <d v="2020-07-17T00:00:00"/>
    <n v="7"/>
    <n v="2"/>
    <n v="607"/>
    <m/>
    <m/>
    <m/>
    <m/>
    <m/>
    <m/>
    <s v="Not relevant"/>
  </r>
  <r>
    <n v="1294"/>
    <d v="2020-05-25T00:00:00"/>
    <n v="5"/>
    <x v="1"/>
    <s v="Bernardo Brasil"/>
    <s v="CHC Trade &amp; Shopper Marketing Analyst"/>
    <s v="Sanofi"/>
    <x v="6"/>
    <s v="Europe"/>
    <m/>
    <m/>
    <s v="No inmail sent"/>
    <x v="0"/>
    <d v="2020-05-28T00:00:00"/>
    <d v="2021-03-05T00:00:00"/>
    <n v="3"/>
    <n v="4"/>
    <n v="376"/>
    <s v="Positive_FS"/>
    <d v="2020-06-18T00:00:00"/>
    <m/>
    <m/>
    <m/>
    <m/>
    <s v="Relevant + followed up"/>
  </r>
  <r>
    <n v="1295"/>
    <d v="2020-05-25T00:00:00"/>
    <n v="5"/>
    <x v="3"/>
    <s v="Dario Pinnizzotto"/>
    <s v="Marketing Analyst Immunology"/>
    <s v="Sanofi"/>
    <x v="6"/>
    <s v="Europe"/>
    <m/>
    <m/>
    <s v="No inmail sent"/>
    <x v="0"/>
    <d v="2020-05-28T00:00:00"/>
    <d v="2021-07-14T00:00:00"/>
    <n v="7"/>
    <n v="3"/>
    <n v="245"/>
    <s v="None"/>
    <m/>
    <m/>
    <m/>
    <m/>
    <m/>
    <s v="Relevant + followed up"/>
  </r>
  <r>
    <n v="1296"/>
    <d v="2020-05-25T00:00:00"/>
    <n v="5"/>
    <x v="1"/>
    <s v="Solange Bedoya Rivera"/>
    <s v="marketing analyst"/>
    <s v="Sanofi"/>
    <x v="15"/>
    <s v="Europe"/>
    <s v="Spain"/>
    <m/>
    <s v="No inmail sent"/>
    <x v="0"/>
    <d v="2020-05-28T00:00:00"/>
    <d v="2020-07-17T00:00:00"/>
    <n v="7"/>
    <n v="2"/>
    <n v="607"/>
    <s v="Negative"/>
    <d v="2020-07-17T00:00:00"/>
    <m/>
    <m/>
    <m/>
    <m/>
    <s v="Not relevant"/>
  </r>
  <r>
    <n v="1297"/>
    <d v="2020-05-25T00:00:00"/>
    <n v="5"/>
    <x v="1"/>
    <s v="Niccolò Gusella"/>
    <s v="Integrated Multichannel Marketing &amp; Sales Analyst"/>
    <s v="Bayer"/>
    <x v="15"/>
    <s v="Europe"/>
    <s v="Italy"/>
    <m/>
    <s v="No inmail sent"/>
    <x v="0"/>
    <d v="2020-05-28T00:00:00"/>
    <d v="2020-06-18T00:00:00"/>
    <n v="6"/>
    <n v="2"/>
    <n v="636"/>
    <s v="Negative"/>
    <d v="2020-07-17T00:00:00"/>
    <m/>
    <m/>
    <m/>
    <m/>
    <s v="Not relevant"/>
  </r>
  <r>
    <n v="1298"/>
    <d v="2020-05-25T00:00:00"/>
    <n v="5"/>
    <x v="1"/>
    <s v="Angela McFarlane"/>
    <s v="Market Development Director and UKI Marketing Director"/>
    <s v="IQVIA"/>
    <x v="15"/>
    <s v="Europe"/>
    <m/>
    <m/>
    <s v="No inmail sent"/>
    <x v="0"/>
    <d v="2020-05-28T00:00:00"/>
    <d v="2020-06-18T00:00:00"/>
    <n v="6"/>
    <n v="1"/>
    <n v="636"/>
    <s v="Negative"/>
    <d v="2020-06-19T00:00:00"/>
    <m/>
    <m/>
    <m/>
    <m/>
    <s v="Not relevant"/>
  </r>
  <r>
    <n v="1299"/>
    <d v="2020-05-25T00:00:00"/>
    <n v="5"/>
    <x v="1"/>
    <s v="Simeon Runcorn"/>
    <m/>
    <s v="Walgreens Boots Alliance"/>
    <x v="6"/>
    <s v="Europe"/>
    <m/>
    <m/>
    <s v="No inmail sent"/>
    <x v="0"/>
    <d v="2020-06-03T00:00:00"/>
    <m/>
    <n v="0"/>
    <m/>
    <n v="651"/>
    <s v="Negative"/>
    <m/>
    <m/>
    <m/>
    <m/>
    <m/>
    <m/>
  </r>
  <r>
    <n v="1300"/>
    <d v="2020-05-25T00:00:00"/>
    <n v="5"/>
    <x v="1"/>
    <s v="Anna Katalzen"/>
    <m/>
    <s v="Takeda"/>
    <x v="15"/>
    <s v="Europe"/>
    <s v="Ukraine"/>
    <m/>
    <s v="No inmail sent"/>
    <x v="0"/>
    <d v="2020-05-28T00:00:00"/>
    <m/>
    <n v="0"/>
    <m/>
    <n v="657"/>
    <s v="Negative"/>
    <m/>
    <m/>
    <m/>
    <m/>
    <m/>
    <m/>
  </r>
  <r>
    <n v="1301"/>
    <d v="2020-05-25T00:00:00"/>
    <n v="5"/>
    <x v="1"/>
    <s v="Alexandre Pichard"/>
    <m/>
    <s v="Gilead Sciences"/>
    <x v="15"/>
    <s v="Europe"/>
    <s v="Portugal"/>
    <m/>
    <s v="No inmail sent"/>
    <x v="0"/>
    <d v="2020-05-28T00:00:00"/>
    <m/>
    <n v="0"/>
    <m/>
    <n v="657"/>
    <s v="Negative"/>
    <m/>
    <m/>
    <m/>
    <m/>
    <m/>
    <m/>
  </r>
  <r>
    <n v="1302"/>
    <d v="2020-06-01T00:00:00"/>
    <n v="6"/>
    <x v="1"/>
    <s v="Gwendolin Herrera Carballido"/>
    <m/>
    <s v="Ebay"/>
    <x v="15"/>
    <s v="Europe"/>
    <s v="Czech Republic"/>
    <m/>
    <s v="No inmail sent"/>
    <x v="0"/>
    <d v="2020-06-03T00:00:00"/>
    <m/>
    <n v="0"/>
    <m/>
    <n v="651"/>
    <s v="Negative"/>
    <m/>
    <m/>
    <m/>
    <m/>
    <m/>
    <m/>
  </r>
  <r>
    <n v="1303"/>
    <d v="2020-06-01T00:00:00"/>
    <n v="6"/>
    <x v="1"/>
    <s v="Umang Rungta"/>
    <m/>
    <s v="Ebay"/>
    <x v="15"/>
    <s v="Europe"/>
    <m/>
    <m/>
    <s v="No inmail sent"/>
    <x v="0"/>
    <d v="2020-06-03T00:00:00"/>
    <m/>
    <n v="0"/>
    <m/>
    <n v="651"/>
    <s v="Negative"/>
    <m/>
    <m/>
    <m/>
    <m/>
    <m/>
    <s v="he suggested someone ellse"/>
  </r>
  <r>
    <n v="1304"/>
    <d v="2020-01-27T00:00:00"/>
    <n v="1"/>
    <x v="1"/>
    <s v="Paulo Pinto"/>
    <m/>
    <s v="adidas"/>
    <x v="15"/>
    <s v="Europe"/>
    <s v="Germany"/>
    <m/>
    <s v="No inmail sent"/>
    <x v="0"/>
    <d v="2020-02-05T00:00:00"/>
    <d v="2020-06-11T00:00:00"/>
    <n v="6"/>
    <n v="1"/>
    <n v="643"/>
    <s v="Negative"/>
    <m/>
    <m/>
    <m/>
    <m/>
    <m/>
    <s v="Not relevant"/>
  </r>
  <r>
    <n v="1305"/>
    <d v="2020-01-27T00:00:00"/>
    <n v="1"/>
    <x v="3"/>
    <s v="JerAmerica de Garcia e Moura"/>
    <s v="Marketing Director"/>
    <s v="Danone Waters Spain"/>
    <x v="0"/>
    <s v="Europe"/>
    <m/>
    <s v="Ramla's"/>
    <s v="No inmail sent"/>
    <x v="0"/>
    <d v="2020-01-24T00:00:00"/>
    <d v="2021-04-14T00:00:00"/>
    <n v="4"/>
    <n v="3"/>
    <n v="336"/>
    <s v="Neutral"/>
    <d v="2020-03-03T00:00:00"/>
    <m/>
    <m/>
    <m/>
    <m/>
    <s v="Relevant + followed up"/>
  </r>
  <r>
    <n v="1306"/>
    <d v="2020-01-27T00:00:00"/>
    <n v="1"/>
    <x v="1"/>
    <s v="Cabot Roy"/>
    <s v="Director, Addressable Content, North America"/>
    <s v="Wavemaker"/>
    <x v="1"/>
    <s v="America"/>
    <s v="America"/>
    <m/>
    <s v="No inmail sent"/>
    <x v="0"/>
    <d v="2020-02-20T00:00:00"/>
    <d v="2020-06-17T00:00:00"/>
    <n v="6"/>
    <n v="2"/>
    <n v="637"/>
    <s v="Negative"/>
    <d v="2020-06-17T00:00:00"/>
    <m/>
    <m/>
    <m/>
    <m/>
    <s v="Sorry I've missed these. Our DS dept. has a good grasp of MMM but I will keep you in mind if a need arises."/>
  </r>
  <r>
    <n v="1307"/>
    <d v="2020-01-27T00:00:00"/>
    <n v="1"/>
    <x v="3"/>
    <s v="Kent Diepraam"/>
    <s v="Analytics Director"/>
    <s v="Kantar"/>
    <x v="1"/>
    <s v="Africa"/>
    <s v="Africa"/>
    <m/>
    <s v="No inmail sent"/>
    <x v="0"/>
    <d v="2020-02-12T00:00:00"/>
    <d v="2021-04-21T00:00:00"/>
    <n v="4"/>
    <n v="4"/>
    <n v="329"/>
    <s v="None"/>
    <m/>
    <m/>
    <m/>
    <m/>
    <m/>
    <s v="Relevant + followed up"/>
  </r>
  <r>
    <n v="1308"/>
    <d v="2020-02-03T00:00:00"/>
    <n v="2"/>
    <x v="1"/>
    <s v="Eleftheria Themeli"/>
    <s v="Shopper Marketing &amp; In store Top Customer Executions Manager Greece"/>
    <s v="P&amp;G"/>
    <x v="3"/>
    <s v="Europe"/>
    <s v="Greece"/>
    <m/>
    <s v="No inmail sent"/>
    <x v="0"/>
    <d v="2020-02-05T00:00:00"/>
    <d v="2020-07-17T00:00:00"/>
    <n v="7"/>
    <n v="2"/>
    <n v="607"/>
    <s v="Negative"/>
    <d v="2020-07-19T00:00:00"/>
    <m/>
    <m/>
    <m/>
    <m/>
    <s v="Not relevant"/>
  </r>
  <r>
    <n v="1309"/>
    <d v="2020-02-03T00:00:00"/>
    <n v="2"/>
    <x v="3"/>
    <s v="Ethan(Bo) Xia"/>
    <s v="Senior Manager, Data Science"/>
    <s v="P&amp;G"/>
    <x v="3"/>
    <s v="Asia"/>
    <s v="Asia"/>
    <m/>
    <s v="No inmail sent"/>
    <x v="0"/>
    <d v="2020-02-05T00:00:00"/>
    <d v="2021-07-12T00:00:00"/>
    <n v="7"/>
    <n v="3"/>
    <n v="247"/>
    <s v="None"/>
    <m/>
    <m/>
    <m/>
    <m/>
    <m/>
    <s v="Relevant + followed up"/>
  </r>
  <r>
    <n v="1310"/>
    <d v="2020-02-03T00:00:00"/>
    <n v="2"/>
    <x v="1"/>
    <s v="Ana Patricia Moreno González"/>
    <s v="Analytics &amp; Insights Associate Manager"/>
    <s v="P&amp;G"/>
    <x v="3"/>
    <s v="Europe"/>
    <m/>
    <m/>
    <s v="No inmail sent"/>
    <x v="0"/>
    <d v="2020-02-05T00:00:00"/>
    <d v="2020-06-17T00:00:00"/>
    <n v="6"/>
    <d v="1899-12-31T00:00:00"/>
    <n v="637"/>
    <s v="Neutral"/>
    <n v="44027"/>
    <m/>
    <m/>
    <m/>
    <m/>
    <s v="Not relevant"/>
  </r>
  <r>
    <n v="1311"/>
    <d v="2020-02-03T00:00:00"/>
    <n v="2"/>
    <x v="1"/>
    <s v="Fabio Moliner"/>
    <s v="Head of Analytics, Spain &amp; Portugal"/>
    <s v="P&amp;G"/>
    <x v="3"/>
    <s v="Europe"/>
    <s v="Spain"/>
    <m/>
    <s v="No inmail sent"/>
    <x v="0"/>
    <d v="2020-02-05T00:00:00"/>
    <d v="2020-06-17T00:00:00"/>
    <n v="6"/>
    <n v="1"/>
    <n v="637"/>
    <s v="Negative"/>
    <d v="2020-06-19T00:00:00"/>
    <m/>
    <m/>
    <m/>
    <m/>
    <s v="no thanks"/>
  </r>
  <r>
    <n v="1312"/>
    <d v="2020-02-03T00:00:00"/>
    <n v="2"/>
    <x v="1"/>
    <s v="Jesus Ubach"/>
    <s v="Director Of Analytics"/>
    <s v="Ogilvy"/>
    <x v="1"/>
    <s v="Europe"/>
    <s v="Spain"/>
    <m/>
    <s v="No inmail sent"/>
    <x v="0"/>
    <d v="2020-02-05T00:00:00"/>
    <d v="2020-07-17T00:00:00"/>
    <n v="7"/>
    <n v="2"/>
    <n v="607"/>
    <m/>
    <m/>
    <m/>
    <m/>
    <m/>
    <m/>
    <s v="Not relevant"/>
  </r>
  <r>
    <n v="1313"/>
    <d v="2020-02-03T00:00:00"/>
    <n v="2"/>
    <x v="1"/>
    <s v="Robert Børlum-Bach"/>
    <s v="Head of Analytics Architecture"/>
    <s v="TV 2 DANMARK A/S"/>
    <x v="1"/>
    <s v="Europe"/>
    <s v="Denmark"/>
    <m/>
    <s v="No inmail sent"/>
    <x v="0"/>
    <d v="2020-02-05T00:00:00"/>
    <d v="2020-06-17T00:00:00"/>
    <n v="6"/>
    <n v="1"/>
    <n v="637"/>
    <s v="Negative"/>
    <d v="2020-06-17T00:00:00"/>
    <m/>
    <m/>
    <m/>
    <m/>
    <s v="no thanks"/>
  </r>
  <r>
    <n v="1314"/>
    <d v="2020-02-03T00:00:00"/>
    <n v="2"/>
    <x v="1"/>
    <s v="Álvaro Beltrán López"/>
    <s v="Engagement Manager - Data Science/Advanced Analytics"/>
    <s v="McKinsey &amp; Company"/>
    <x v="15"/>
    <s v="Europe"/>
    <s v="Spain"/>
    <m/>
    <s v="No inmail sent"/>
    <x v="0"/>
    <d v="2020-02-05T00:00:00"/>
    <d v="2020-07-17T00:00:00"/>
    <n v="7"/>
    <n v="2"/>
    <n v="607"/>
    <s v="Negative"/>
    <d v="2020-07-20T00:00:00"/>
    <m/>
    <m/>
    <m/>
    <m/>
    <m/>
  </r>
  <r>
    <n v="1315"/>
    <d v="2020-02-03T00:00:00"/>
    <n v="2"/>
    <x v="1"/>
    <s v="Polly Wong"/>
    <s v="Marketing Science"/>
    <s v="Facebook"/>
    <x v="7"/>
    <s v="Asia"/>
    <s v="Singapore"/>
    <m/>
    <s v="No inmail sent"/>
    <x v="0"/>
    <d v="2020-02-05T00:00:00"/>
    <d v="2020-06-17T00:00:00"/>
    <n v="6"/>
    <n v="1"/>
    <n v="637"/>
    <s v="Negative"/>
    <d v="2020-06-17T00:00:00"/>
    <m/>
    <m/>
    <m/>
    <m/>
    <s v="no thanks"/>
  </r>
  <r>
    <n v="1316"/>
    <d v="2020-02-03T00:00:00"/>
    <n v="2"/>
    <x v="3"/>
    <s v="Volkan Akyüz"/>
    <s v="Group Head of Digital &amp; Data-Driven Marketing"/>
    <s v="Samsung"/>
    <x v="7"/>
    <s v="Europe"/>
    <m/>
    <m/>
    <s v="No inmail sent"/>
    <x v="0"/>
    <d v="2020-02-05T00:00:00"/>
    <d v="2021-07-14T00:00:00"/>
    <n v="7"/>
    <n v="3"/>
    <n v="245"/>
    <s v="None"/>
    <m/>
    <m/>
    <m/>
    <m/>
    <m/>
    <s v="Relevant + followed up"/>
  </r>
  <r>
    <n v="1317"/>
    <d v="2020-02-03T00:00:00"/>
    <n v="2"/>
    <x v="1"/>
    <s v="Modhurima Maiti"/>
    <s v="Director - Research &amp; Analytics"/>
    <s v="Kantar"/>
    <x v="1"/>
    <s v="Asia"/>
    <s v="India"/>
    <m/>
    <s v="No inmail sent"/>
    <x v="0"/>
    <d v="2020-02-06T00:00:00"/>
    <d v="2020-06-17T00:00:00"/>
    <n v="6"/>
    <n v="1"/>
    <n v="637"/>
    <m/>
    <m/>
    <m/>
    <m/>
    <m/>
    <m/>
    <s v="Not relevant"/>
  </r>
  <r>
    <n v="1318"/>
    <d v="2020-02-08T00:00:00"/>
    <n v="2"/>
    <x v="1"/>
    <s v="Renee Nijhuis"/>
    <s v="Marketing Science Partner"/>
    <s v="Facebook"/>
    <x v="7"/>
    <s v="Europe"/>
    <s v="Germany"/>
    <m/>
    <s v="No inmail sent"/>
    <x v="0"/>
    <d v="2020-02-11T00:00:00"/>
    <d v="2020-06-18T00:00:00"/>
    <n v="6"/>
    <n v="2"/>
    <n v="636"/>
    <s v="Neutral"/>
    <d v="2020-06-15T00:00:00"/>
    <s v="renee@facebook.com"/>
    <s v="salesQL"/>
    <s v="Delivered"/>
    <d v="2020-09-30T00:00:00"/>
    <s v="Happy to connect with you too! I am not too involved when it comes to MMM. I have however been working on some projects as part of my role of course."/>
  </r>
  <r>
    <n v="1319"/>
    <d v="2020-02-08T00:00:00"/>
    <n v="2"/>
    <x v="1"/>
    <s v="Dominik Gerlach"/>
    <m/>
    <s v="Universum Film GmbH"/>
    <x v="15"/>
    <s v="Europe"/>
    <s v="Germany"/>
    <m/>
    <s v="No inmail sent"/>
    <x v="0"/>
    <d v="2020-02-12T00:00:00"/>
    <d v="2020-07-17T00:00:00"/>
    <n v="7"/>
    <n v="2"/>
    <n v="607"/>
    <m/>
    <m/>
    <m/>
    <m/>
    <m/>
    <m/>
    <s v="Not relevant"/>
  </r>
  <r>
    <n v="1320"/>
    <d v="2020-02-08T00:00:00"/>
    <n v="2"/>
    <x v="1"/>
    <s v="Dr. Stefan Schulte"/>
    <m/>
    <s v="Sherlock &amp; Watson Marketing and Data Investigations"/>
    <x v="15"/>
    <s v="Europe"/>
    <s v="Germany"/>
    <m/>
    <s v="No inmail sent"/>
    <x v="0"/>
    <d v="2020-02-11T00:00:00"/>
    <d v="2020-07-17T00:00:00"/>
    <n v="7"/>
    <n v="2"/>
    <n v="607"/>
    <m/>
    <m/>
    <m/>
    <m/>
    <m/>
    <m/>
    <s v="Not relevant"/>
  </r>
  <r>
    <n v="1321"/>
    <d v="2020-02-08T00:00:00"/>
    <n v="2"/>
    <x v="1"/>
    <s v="Lukas Raahauge Frederiksen"/>
    <m/>
    <s v="dentsu X"/>
    <x v="15"/>
    <s v="Europe"/>
    <s v="Denmark"/>
    <m/>
    <s v="No inmail sent"/>
    <x v="0"/>
    <d v="2020-02-10T00:00:00"/>
    <d v="2020-07-17T00:00:00"/>
    <n v="7"/>
    <n v="2"/>
    <n v="607"/>
    <m/>
    <m/>
    <m/>
    <m/>
    <m/>
    <m/>
    <s v="Not relevant"/>
  </r>
  <r>
    <n v="1322"/>
    <d v="2020-02-08T00:00:00"/>
    <n v="2"/>
    <x v="1"/>
    <s v="Werner Decker"/>
    <m/>
    <s v="DataGuard "/>
    <x v="15"/>
    <s v="Europe"/>
    <s v="Germany"/>
    <m/>
    <s v="No inmail sent"/>
    <x v="0"/>
    <d v="2020-02-11T00:00:00"/>
    <d v="2020-07-17T00:00:00"/>
    <n v="7"/>
    <n v="2"/>
    <n v="607"/>
    <m/>
    <m/>
    <m/>
    <m/>
    <m/>
    <m/>
    <s v="Not relevant"/>
  </r>
  <r>
    <n v="1323"/>
    <d v="2020-02-08T00:00:00"/>
    <n v="2"/>
    <x v="1"/>
    <s v="Maryna Burushkina"/>
    <m/>
    <s v="7marketz Inc."/>
    <x v="15"/>
    <s v="Europe"/>
    <s v="Germany"/>
    <m/>
    <s v="No inmail sent"/>
    <x v="0"/>
    <d v="2020-02-14T00:00:00"/>
    <d v="2020-07-17T00:00:00"/>
    <n v="7"/>
    <n v="2"/>
    <n v="607"/>
    <s v="Negative"/>
    <d v="2020-07-20T00:00:00"/>
    <m/>
    <m/>
    <m/>
    <m/>
    <m/>
  </r>
  <r>
    <n v="1324"/>
    <d v="2020-02-08T00:00:00"/>
    <n v="2"/>
    <x v="3"/>
    <s v="Simon ROTG"/>
    <s v="Data analyst / Mesure de la performance"/>
    <s v="Covéa"/>
    <x v="14"/>
    <s v="Europe"/>
    <m/>
    <m/>
    <s v="No inmail sent"/>
    <x v="0"/>
    <d v="2020-02-14T00:00:00"/>
    <d v="2021-06-10T00:00:00"/>
    <n v="6"/>
    <n v="2"/>
    <n v="279"/>
    <s v="None"/>
    <m/>
    <m/>
    <m/>
    <m/>
    <m/>
    <s v="Revelevant + followed up"/>
  </r>
  <r>
    <n v="1325"/>
    <d v="2020-02-08T00:00:00"/>
    <n v="2"/>
    <x v="3"/>
    <s v="Robert Beevers"/>
    <s v="Head of Effectiveness "/>
    <s v="OMD UK"/>
    <x v="1"/>
    <s v="Europe"/>
    <m/>
    <m/>
    <s v="No inmail sent"/>
    <x v="0"/>
    <d v="2020-02-14T00:00:00"/>
    <d v="2021-06-10T00:00:00"/>
    <n v="6"/>
    <n v="3"/>
    <n v="279"/>
    <s v="None"/>
    <m/>
    <m/>
    <m/>
    <m/>
    <m/>
    <s v="Revelevant + followed up"/>
  </r>
  <r>
    <n v="1326"/>
    <d v="2020-02-08T00:00:00"/>
    <n v="2"/>
    <x v="1"/>
    <s v="James Londal"/>
    <m/>
    <s v="heart &amp; science"/>
    <x v="15"/>
    <s v="Europe"/>
    <m/>
    <m/>
    <s v="No inmail sent"/>
    <x v="0"/>
    <d v="2020-02-12T00:00:00"/>
    <d v="2020-07-17T00:00:00"/>
    <n v="7"/>
    <n v="3"/>
    <n v="607"/>
    <m/>
    <m/>
    <m/>
    <m/>
    <m/>
    <m/>
    <s v="Not relevant"/>
  </r>
  <r>
    <n v="1327"/>
    <d v="2020-02-08T00:00:00"/>
    <n v="2"/>
    <x v="1"/>
    <s v="Razvan Chelaru"/>
    <m/>
    <s v="ipsos"/>
    <x v="15"/>
    <s v="Europe"/>
    <s v="Switzerland"/>
    <m/>
    <s v="No inmail sent"/>
    <x v="0"/>
    <d v="2020-02-14T00:00:00"/>
    <d v="2020-07-17T00:00:00"/>
    <n v="7"/>
    <n v="2"/>
    <n v="607"/>
    <m/>
    <m/>
    <m/>
    <m/>
    <m/>
    <m/>
    <s v="Not relevant"/>
  </r>
  <r>
    <n v="1328"/>
    <d v="2020-02-08T00:00:00"/>
    <n v="2"/>
    <x v="3"/>
    <s v="Maria Chernova"/>
    <s v="Global Marketing Director"/>
    <s v="Wargaming"/>
    <x v="12"/>
    <s v="Europe"/>
    <m/>
    <m/>
    <s v="No inmail sent"/>
    <x v="0"/>
    <d v="2020-02-14T00:00:00"/>
    <d v="2021-03-05T00:00:00"/>
    <n v="3"/>
    <n v="3"/>
    <n v="376"/>
    <s v="Negative"/>
    <d v="2021-03-12T00:00:00"/>
    <m/>
    <m/>
    <m/>
    <m/>
    <s v="Relevant + Not interested"/>
  </r>
  <r>
    <n v="1329"/>
    <d v="2020-02-17T00:00:00"/>
    <n v="2"/>
    <x v="1"/>
    <s v="Tony Pirozzi"/>
    <m/>
    <s v="Collinson"/>
    <x v="15"/>
    <s v="Europe"/>
    <m/>
    <m/>
    <s v="No inmail sent"/>
    <x v="0"/>
    <d v="2020-02-18T00:00:00"/>
    <d v="2020-07-17T00:00:00"/>
    <n v="7"/>
    <n v="3"/>
    <n v="607"/>
    <m/>
    <m/>
    <m/>
    <m/>
    <m/>
    <m/>
    <s v="Not relevant"/>
  </r>
  <r>
    <n v="1330"/>
    <d v="2020-02-17T00:00:00"/>
    <n v="2"/>
    <x v="1"/>
    <s v="Thomas Guy"/>
    <m/>
    <s v="Pinterest"/>
    <x v="15"/>
    <s v="Europe"/>
    <s v="France"/>
    <m/>
    <s v="No inmail sent"/>
    <x v="0"/>
    <d v="2020-02-18T00:00:00"/>
    <d v="2020-07-17T00:00:00"/>
    <n v="7"/>
    <n v="2"/>
    <n v="607"/>
    <m/>
    <m/>
    <m/>
    <m/>
    <m/>
    <m/>
    <s v="Not relevant"/>
  </r>
  <r>
    <n v="1331"/>
    <d v="2020-02-17T00:00:00"/>
    <n v="2"/>
    <x v="1"/>
    <s v="Louis Henault"/>
    <m/>
    <s v="L'oréal"/>
    <x v="15"/>
    <s v="Europe"/>
    <s v="France"/>
    <m/>
    <s v="No inmail sent"/>
    <x v="0"/>
    <d v="2020-02-18T00:00:00"/>
    <d v="2020-07-17T00:00:00"/>
    <n v="7"/>
    <n v="2"/>
    <n v="607"/>
    <s v="Negative"/>
    <d v="2020-07-17T00:00:00"/>
    <m/>
    <m/>
    <m/>
    <m/>
    <m/>
  </r>
  <r>
    <n v="1332"/>
    <d v="2020-02-17T00:00:00"/>
    <n v="2"/>
    <x v="1"/>
    <s v="Nessim Bisbis"/>
    <m/>
    <s v="L'oréal"/>
    <x v="15"/>
    <s v="Europe"/>
    <s v="France"/>
    <m/>
    <s v="No inmail sent"/>
    <x v="0"/>
    <d v="2020-02-18T00:00:00"/>
    <d v="2020-07-17T00:00:00"/>
    <n v="7"/>
    <n v="2"/>
    <n v="607"/>
    <s v="Negative"/>
    <d v="2020-07-17T00:00:00"/>
    <m/>
    <m/>
    <m/>
    <m/>
    <s v="not interested"/>
  </r>
  <r>
    <n v="1333"/>
    <d v="2020-02-17T00:00:00"/>
    <n v="2"/>
    <x v="1"/>
    <s v="Michael Zettelmeier"/>
    <m/>
    <s v="Erwin Müller Group"/>
    <x v="15"/>
    <s v="Europe"/>
    <s v="Germany"/>
    <m/>
    <s v="No inmail sent"/>
    <x v="0"/>
    <d v="2020-02-18T00:00:00"/>
    <d v="2020-07-17T00:00:00"/>
    <n v="7"/>
    <n v="2"/>
    <n v="607"/>
    <m/>
    <m/>
    <m/>
    <m/>
    <m/>
    <m/>
    <s v="Not relevant"/>
  </r>
  <r>
    <n v="1334"/>
    <d v="2020-02-17T00:00:00"/>
    <n v="2"/>
    <x v="3"/>
    <s v="Catalina Castillo"/>
    <s v="Offline Marketing Manager "/>
    <s v="Babbel"/>
    <x v="4"/>
    <s v="Europe"/>
    <m/>
    <m/>
    <s v="No inmail sent"/>
    <x v="0"/>
    <d v="2020-02-18T00:00:00"/>
    <d v="2021-07-14T00:00:00"/>
    <n v="7"/>
    <n v="3"/>
    <n v="245"/>
    <s v="None"/>
    <m/>
    <m/>
    <m/>
    <m/>
    <m/>
    <s v="Relevant + followed up"/>
  </r>
  <r>
    <n v="1335"/>
    <d v="2020-02-17T00:00:00"/>
    <n v="2"/>
    <x v="1"/>
    <s v="Pelle Sommansson"/>
    <m/>
    <s v="IKEA"/>
    <x v="15"/>
    <s v="Europe"/>
    <s v="Sweden"/>
    <m/>
    <s v="No inmail sent"/>
    <x v="0"/>
    <d v="2020-02-18T00:00:00"/>
    <d v="2020-07-17T00:00:00"/>
    <n v="7"/>
    <n v="2"/>
    <n v="607"/>
    <m/>
    <m/>
    <m/>
    <m/>
    <m/>
    <m/>
    <s v="Not relevant"/>
  </r>
  <r>
    <n v="1336"/>
    <d v="2020-02-17T00:00:00"/>
    <n v="2"/>
    <x v="1"/>
    <s v="Anahita Didari"/>
    <m/>
    <s v="IKEA"/>
    <x v="15"/>
    <s v="Europe"/>
    <s v="Sweden"/>
    <m/>
    <s v="No inmail sent"/>
    <x v="0"/>
    <d v="2020-02-19T00:00:00"/>
    <d v="2020-06-17T00:00:00"/>
    <n v="6"/>
    <n v="1"/>
    <n v="637"/>
    <s v="Neutral"/>
    <d v="2020-06-18T00:00:00"/>
    <m/>
    <m/>
    <m/>
    <m/>
    <s v="Relevant + to follow up"/>
  </r>
  <r>
    <n v="1337"/>
    <d v="2020-02-17T00:00:00"/>
    <n v="2"/>
    <x v="3"/>
    <s v="Josef (Joe) Trchalik"/>
    <s v="Senior Data Analytics Manager"/>
    <s v="vodafone"/>
    <x v="16"/>
    <s v="Europe"/>
    <m/>
    <s v="Ramla's"/>
    <s v="No inmail sent"/>
    <x v="0"/>
    <d v="2020-02-18T00:00:00"/>
    <d v="2021-07-15T00:00:00"/>
    <n v="7"/>
    <n v="3"/>
    <n v="244"/>
    <s v="Neutral"/>
    <d v="2020-03-03T00:00:00"/>
    <s v="josef.trchalik@vodafone.com"/>
    <s v="salesQL"/>
    <s v="Delivered"/>
    <d v="2020-09-30T00:00:00"/>
    <s v="Relevant + followed up"/>
  </r>
  <r>
    <n v="1338"/>
    <d v="2020-02-17T00:00:00"/>
    <n v="2"/>
    <x v="1"/>
    <s v="Michael Whitehead"/>
    <m/>
    <s v="Aldi "/>
    <x v="15"/>
    <s v="Europe"/>
    <m/>
    <m/>
    <s v="No inmail sent"/>
    <x v="0"/>
    <d v="2020-02-20T00:00:00"/>
    <d v="2020-07-17T00:00:00"/>
    <n v="7"/>
    <n v="2"/>
    <n v="607"/>
    <m/>
    <m/>
    <m/>
    <m/>
    <m/>
    <m/>
    <s v="Not relevant"/>
  </r>
  <r>
    <n v="1339"/>
    <d v="2020-02-17T00:00:00"/>
    <n v="2"/>
    <x v="1"/>
    <s v="Andreas Dolfen"/>
    <m/>
    <s v="Qurate Retail Group"/>
    <x v="15"/>
    <s v="Europe"/>
    <s v="Germany"/>
    <m/>
    <s v="No inmail sent"/>
    <x v="0"/>
    <d v="2020-02-18T00:00:00"/>
    <d v="2020-07-17T00:00:00"/>
    <n v="7"/>
    <n v="2"/>
    <n v="607"/>
    <m/>
    <m/>
    <m/>
    <m/>
    <m/>
    <m/>
    <s v="Not relevant"/>
  </r>
  <r>
    <n v="1340"/>
    <d v="2020-02-17T00:00:00"/>
    <n v="2"/>
    <x v="1"/>
    <s v="Alejandro Sáez"/>
    <m/>
    <s v="Fit Analytics"/>
    <x v="15"/>
    <s v="Europe"/>
    <s v="Germany"/>
    <m/>
    <s v="No inmail sent"/>
    <x v="0"/>
    <d v="2020-02-19T00:00:00"/>
    <d v="2020-07-17T00:00:00"/>
    <n v="7"/>
    <n v="2"/>
    <n v="607"/>
    <m/>
    <m/>
    <m/>
    <m/>
    <m/>
    <m/>
    <s v="Not relevant"/>
  </r>
  <r>
    <n v="1341"/>
    <d v="2020-02-17T00:00:00"/>
    <n v="2"/>
    <x v="1"/>
    <s v="Georgiana Piteş"/>
    <m/>
    <s v="Sandoz"/>
    <x v="15"/>
    <s v="Europe"/>
    <s v="Germany"/>
    <m/>
    <s v="No inmail sent"/>
    <x v="0"/>
    <d v="2020-03-09T00:00:00"/>
    <d v="2020-07-17T00:00:00"/>
    <n v="7"/>
    <n v="2"/>
    <n v="607"/>
    <m/>
    <m/>
    <m/>
    <m/>
    <m/>
    <m/>
    <s v="Not relevant"/>
  </r>
  <r>
    <n v="1342"/>
    <d v="2020-02-17T00:00:00"/>
    <n v="2"/>
    <x v="1"/>
    <s v="Gufeng Zhou"/>
    <m/>
    <s v="Facebook"/>
    <x v="15"/>
    <s v="Europe"/>
    <s v="Germany"/>
    <m/>
    <s v="No inmail sent"/>
    <x v="0"/>
    <d v="2020-02-24T00:00:00"/>
    <d v="2020-06-17T00:00:00"/>
    <n v="6"/>
    <n v="1"/>
    <n v="637"/>
    <s v="Negative"/>
    <d v="2020-06-22T00:00:00"/>
    <m/>
    <m/>
    <m/>
    <m/>
    <s v="Thanks for reaching out. Unfortunately we’re not looking for a MMM provider at the moment."/>
  </r>
  <r>
    <n v="1343"/>
    <d v="2020-02-17T00:00:00"/>
    <n v="2"/>
    <x v="1"/>
    <s v="Dr. Yvonne Feucht"/>
    <m/>
    <m/>
    <x v="15"/>
    <s v="Europe"/>
    <s v="Germany"/>
    <m/>
    <s v="No inmail sent"/>
    <x v="0"/>
    <d v="2020-02-18T00:00:00"/>
    <d v="2020-07-17T00:00:00"/>
    <n v="7"/>
    <n v="2"/>
    <n v="607"/>
    <m/>
    <m/>
    <m/>
    <m/>
    <m/>
    <m/>
    <s v="Not relevant"/>
  </r>
  <r>
    <n v="1344"/>
    <d v="2020-02-17T00:00:00"/>
    <n v="2"/>
    <x v="1"/>
    <s v="Prudvi Raj"/>
    <m/>
    <s v="The Walt Disney Company"/>
    <x v="15"/>
    <s v="Asia"/>
    <s v="Singapore"/>
    <m/>
    <s v="No inmail sent"/>
    <x v="0"/>
    <d v="2020-02-18T00:00:00"/>
    <d v="2020-07-17T00:00:00"/>
    <n v="7"/>
    <n v="2"/>
    <n v="607"/>
    <m/>
    <m/>
    <m/>
    <m/>
    <m/>
    <m/>
    <s v="Not relevant"/>
  </r>
  <r>
    <n v="1345"/>
    <d v="2020-02-17T00:00:00"/>
    <n v="2"/>
    <x v="1"/>
    <s v="Andrzej Danielewicz"/>
    <m/>
    <s v="Pepsico"/>
    <x v="15"/>
    <s v="Europe"/>
    <s v="Spain"/>
    <m/>
    <s v="No inmail sent"/>
    <x v="0"/>
    <d v="2020-02-18T00:00:00"/>
    <d v="2020-07-17T00:00:00"/>
    <n v="7"/>
    <n v="2"/>
    <n v="607"/>
    <m/>
    <m/>
    <m/>
    <m/>
    <m/>
    <m/>
    <s v="Not relevant"/>
  </r>
  <r>
    <n v="1346"/>
    <d v="2020-01-20T00:00:00"/>
    <n v="1"/>
    <x v="1"/>
    <s v="Bharat Sharma"/>
    <m/>
    <s v="Analytical Wizards"/>
    <x v="15"/>
    <s v="Asia"/>
    <s v="India"/>
    <m/>
    <s v="No inmail sent"/>
    <x v="0"/>
    <d v="2020-01-13T00:00:00"/>
    <d v="2020-03-03T00:00:00"/>
    <n v="3"/>
    <n v="1"/>
    <n v="743"/>
    <m/>
    <m/>
    <m/>
    <m/>
    <m/>
    <m/>
    <s v="Not relevant"/>
  </r>
  <r>
    <n v="1347"/>
    <d v="2020-01-20T00:00:00"/>
    <n v="1"/>
    <x v="1"/>
    <s v="Tanja Leskijärvi"/>
    <m/>
    <s v="Telia Company"/>
    <x v="15"/>
    <m/>
    <s v="Finland"/>
    <m/>
    <s v="No inmail sent"/>
    <x v="0"/>
    <d v="2020-01-13T00:00:00"/>
    <d v="2020-07-20T00:00:00"/>
    <n v="7"/>
    <n v="3"/>
    <n v="604"/>
    <s v="Negative"/>
    <d v="2020-08-12T00:00:00"/>
    <m/>
    <m/>
    <m/>
    <m/>
    <m/>
  </r>
  <r>
    <n v="1348"/>
    <d v="2020-01-20T00:00:00"/>
    <n v="1"/>
    <x v="1"/>
    <s v="Amol Sarnaik"/>
    <s v="Managing Consultant - Analytics"/>
    <s v="The Smart Cube"/>
    <x v="15"/>
    <s v="Europe"/>
    <m/>
    <m/>
    <s v="No inmail sent"/>
    <x v="0"/>
    <d v="2020-01-13T00:00:00"/>
    <d v="2020-07-20T00:00:00"/>
    <n v="7"/>
    <n v="3"/>
    <n v="604"/>
    <s v="Negative"/>
    <d v="2020-07-24T00:00:00"/>
    <m/>
    <m/>
    <m/>
    <m/>
    <m/>
  </r>
  <r>
    <n v="1349"/>
    <d v="2020-01-20T00:00:00"/>
    <n v="1"/>
    <x v="1"/>
    <s v="Hector Barron-Escobar"/>
    <s v="Data Scientist"/>
    <s v="Dentsu Aegis"/>
    <x v="15"/>
    <s v="Australia"/>
    <s v="Australia"/>
    <m/>
    <s v="No inmail sent"/>
    <x v="0"/>
    <d v="2020-01-13T00:00:00"/>
    <m/>
    <n v="0"/>
    <m/>
    <m/>
    <m/>
    <m/>
    <m/>
    <m/>
    <m/>
    <m/>
    <s v="We scheduled a demo with them"/>
  </r>
  <r>
    <n v="1350"/>
    <d v="2020-02-03T00:00:00"/>
    <n v="2"/>
    <x v="1"/>
    <s v="Thomas de Graaff"/>
    <m/>
    <s v="Mindshare"/>
    <x v="15"/>
    <s v="Europe"/>
    <s v="Netherlands"/>
    <m/>
    <s v="No inmail sent"/>
    <x v="0"/>
    <d v="2020-06-18T00:00:00"/>
    <d v="2020-07-17T00:00:00"/>
    <n v="7"/>
    <n v="1"/>
    <n v="607"/>
    <s v="Negative"/>
    <d v="2020-07-20T00:00:00"/>
    <m/>
    <m/>
    <m/>
    <m/>
    <m/>
  </r>
  <r>
    <n v="1351"/>
    <d v="2020-02-24T00:00:00"/>
    <n v="2"/>
    <x v="1"/>
    <s v="Ali Khan"/>
    <m/>
    <s v="Amazon"/>
    <x v="15"/>
    <s v="Europe"/>
    <m/>
    <m/>
    <s v="No inmail sent"/>
    <x v="0"/>
    <d v="2020-02-27T00:00:00"/>
    <d v="2020-06-16T00:00:00"/>
    <n v="6"/>
    <n v="4"/>
    <n v="638"/>
    <s v="Positive_FS"/>
    <d v="2020-06-16T00:00:00"/>
    <m/>
    <m/>
    <m/>
    <m/>
    <s v="Hi Ramla,_x000a_Sure, let's set up some time in 2 weeks time when I'm back._x000a_Ali"/>
  </r>
  <r>
    <n v="1352"/>
    <d v="2020-03-02T00:00:00"/>
    <n v="3"/>
    <x v="1"/>
    <s v="Nick Lyon"/>
    <m/>
    <s v="Marks &amp; Spencer"/>
    <x v="15"/>
    <s v="Europe"/>
    <m/>
    <m/>
    <s v="No inmail sent"/>
    <x v="0"/>
    <d v="2020-06-10T00:00:00"/>
    <d v="2020-07-17T00:00:00"/>
    <n v="7"/>
    <n v="1"/>
    <n v="607"/>
    <m/>
    <m/>
    <m/>
    <m/>
    <m/>
    <m/>
    <s v="Not relevant"/>
  </r>
  <r>
    <n v="1353"/>
    <d v="2020-05-25T00:00:00"/>
    <n v="5"/>
    <x v="1"/>
    <s v="Dores Malaquias"/>
    <m/>
    <s v="Teva Group"/>
    <x v="15"/>
    <s v="Europe"/>
    <s v="Portugal"/>
    <m/>
    <s v="No inmail sent"/>
    <x v="0"/>
    <d v="2020-06-08T00:00:00"/>
    <d v="2020-07-20T00:00:00"/>
    <n v="7"/>
    <n v="2"/>
    <n v="604"/>
    <m/>
    <m/>
    <m/>
    <m/>
    <m/>
    <m/>
    <s v="Not relevant"/>
  </r>
  <r>
    <n v="1354"/>
    <d v="2020-06-01T00:00:00"/>
    <n v="6"/>
    <x v="1"/>
    <s v="Csaba Sziva"/>
    <m/>
    <s v="Ebay"/>
    <x v="15"/>
    <s v="Europe"/>
    <s v="Czech Republic"/>
    <m/>
    <s v="No inmail sent"/>
    <x v="0"/>
    <d v="2020-06-18T00:00:00"/>
    <d v="2020-07-17T00:00:00"/>
    <n v="7"/>
    <n v="1"/>
    <n v="607"/>
    <s v="Negative"/>
    <d v="2020-07-20T00:00:00"/>
    <m/>
    <m/>
    <m/>
    <m/>
    <m/>
  </r>
  <r>
    <n v="1355"/>
    <d v="2020-06-01T00:00:00"/>
    <n v="6"/>
    <x v="1"/>
    <s v="Filip Jánský"/>
    <m/>
    <s v="Ebay"/>
    <x v="15"/>
    <s v="Europe"/>
    <s v="Czech Republic"/>
    <m/>
    <s v="No inmail sent"/>
    <x v="0"/>
    <d v="2020-06-10T00:00:00"/>
    <d v="2020-07-17T00:00:00"/>
    <n v="7"/>
    <n v="1"/>
    <n v="607"/>
    <m/>
    <m/>
    <m/>
    <m/>
    <m/>
    <m/>
    <s v="Not relevant"/>
  </r>
  <r>
    <n v="1356"/>
    <d v="2020-06-01T00:00:00"/>
    <n v="6"/>
    <x v="1"/>
    <s v="Radek Dvořák"/>
    <m/>
    <s v="Ebay"/>
    <x v="15"/>
    <s v="Europe"/>
    <s v="Czech Republic"/>
    <m/>
    <s v="No inmail sent"/>
    <x v="0"/>
    <d v="2020-06-19T00:00:00"/>
    <d v="2020-07-17T00:00:00"/>
    <n v="7"/>
    <n v="1"/>
    <n v="607"/>
    <s v="Negative"/>
    <d v="2020-07-21T00:00:00"/>
    <m/>
    <m/>
    <m/>
    <m/>
    <m/>
  </r>
  <r>
    <n v="1357"/>
    <d v="2020-06-01T00:00:00"/>
    <n v="6"/>
    <x v="3"/>
    <s v="Athene Cook"/>
    <s v="Senior Marketing Analyst"/>
    <s v="Wayfair"/>
    <x v="0"/>
    <s v="Europe"/>
    <m/>
    <m/>
    <s v="No inmail sent"/>
    <x v="0"/>
    <d v="2020-06-08T00:00:00"/>
    <d v="2021-07-12T00:00:00"/>
    <n v="7"/>
    <n v="3"/>
    <n v="247"/>
    <s v="None"/>
    <m/>
    <m/>
    <m/>
    <m/>
    <m/>
    <s v="Relevant + followed up"/>
  </r>
  <r>
    <n v="1358"/>
    <d v="2020-06-01T00:00:00"/>
    <n v="6"/>
    <x v="1"/>
    <s v="Federico Sterzi"/>
    <m/>
    <s v="Amazon"/>
    <x v="15"/>
    <s v="Europe"/>
    <m/>
    <m/>
    <s v="No inmail sent"/>
    <x v="0"/>
    <d v="2020-06-10T00:00:00"/>
    <d v="2020-07-17T00:00:00"/>
    <n v="7"/>
    <n v="1"/>
    <n v="607"/>
    <s v="Negative"/>
    <d v="2020-07-17T00:00:00"/>
    <m/>
    <m/>
    <m/>
    <m/>
    <m/>
  </r>
  <r>
    <n v="1359"/>
    <d v="2020-06-01T00:00:00"/>
    <n v="6"/>
    <x v="1"/>
    <s v="Arnab Bhattacharya"/>
    <m/>
    <s v="Flipkart"/>
    <x v="15"/>
    <s v="Europe"/>
    <s v="Ireland"/>
    <m/>
    <s v="No inmail sent"/>
    <x v="0"/>
    <d v="2020-06-18T00:00:00"/>
    <d v="2020-07-17T00:00:00"/>
    <n v="7"/>
    <n v="1"/>
    <n v="607"/>
    <s v="Irrelevant"/>
    <m/>
    <m/>
    <m/>
    <m/>
    <m/>
    <s v="Irrelevant"/>
  </r>
  <r>
    <n v="1360"/>
    <d v="2020-06-08T00:00:00"/>
    <n v="6"/>
    <x v="1"/>
    <s v="Ryan Cotton"/>
    <s v="Head of Marketing"/>
    <s v="Thomas Cook"/>
    <x v="15"/>
    <s v="Europe"/>
    <m/>
    <m/>
    <s v="No inmail sent"/>
    <x v="0"/>
    <d v="2020-06-11T00:00:00"/>
    <d v="2020-07-17T00:00:00"/>
    <n v="7"/>
    <n v="1"/>
    <n v="607"/>
    <m/>
    <m/>
    <m/>
    <m/>
    <m/>
    <m/>
    <s v="Not relevant"/>
  </r>
  <r>
    <n v="1361"/>
    <d v="2020-06-08T00:00:00"/>
    <n v="6"/>
    <x v="3"/>
    <s v="Ricardo Tasca"/>
    <m/>
    <s v="Hill's Pet Nutrition"/>
    <x v="15"/>
    <m/>
    <m/>
    <m/>
    <s v="No inmail sent"/>
    <x v="0"/>
    <d v="2020-06-16T00:00:00"/>
    <d v="2022-02-18T00:00:00"/>
    <n v="2"/>
    <n v="1"/>
    <n v="26"/>
    <m/>
    <m/>
    <m/>
    <m/>
    <m/>
    <m/>
    <m/>
  </r>
  <r>
    <n v="1362"/>
    <d v="2020-06-08T00:00:00"/>
    <n v="6"/>
    <x v="3"/>
    <s v="Jonathan Murphy"/>
    <m/>
    <s v="Philip Morris International "/>
    <x v="15"/>
    <m/>
    <m/>
    <m/>
    <s v="No inmail sent"/>
    <x v="0"/>
    <d v="2020-06-10T00:00:00"/>
    <d v="2022-02-18T00:00:00"/>
    <n v="2"/>
    <n v="1"/>
    <n v="26"/>
    <m/>
    <m/>
    <m/>
    <m/>
    <m/>
    <m/>
    <m/>
  </r>
  <r>
    <n v="1363"/>
    <d v="2020-06-08T00:00:00"/>
    <n v="6"/>
    <x v="3"/>
    <s v="Ahoo Steen"/>
    <m/>
    <s v="P&amp;G"/>
    <x v="15"/>
    <m/>
    <m/>
    <m/>
    <s v="No inmail sent"/>
    <x v="0"/>
    <d v="2021-07-29T00:00:00"/>
    <d v="2022-02-18T00:00:00"/>
    <n v="2"/>
    <n v="1"/>
    <n v="26"/>
    <m/>
    <m/>
    <m/>
    <m/>
    <m/>
    <m/>
    <m/>
  </r>
  <r>
    <n v="1364"/>
    <d v="2020-06-08T00:00:00"/>
    <n v="6"/>
    <x v="3"/>
    <s v="Mike Younggon Cho"/>
    <m/>
    <s v=" Samsung Electronics"/>
    <x v="15"/>
    <m/>
    <m/>
    <m/>
    <s v="No inmail sent"/>
    <x v="0"/>
    <d v="2021-07-29T00:00:00"/>
    <d v="2021-02-16T00:00:00"/>
    <n v="2"/>
    <n v="1"/>
    <n v="393"/>
    <s v="Negative"/>
    <d v="2021-07-29T00:00:00"/>
    <m/>
    <m/>
    <m/>
    <m/>
    <m/>
  </r>
  <r>
    <n v="1365"/>
    <d v="2020-06-08T00:00:00"/>
    <n v="6"/>
    <x v="1"/>
    <s v="Ilker Arditi"/>
    <s v="Global Marketing Director "/>
    <s v="SPD Swiss Precision Diagnostics (P&amp;G and Abbott Joint Venture)"/>
    <x v="13"/>
    <s v="Europe"/>
    <m/>
    <m/>
    <s v="No inmail sent"/>
    <x v="0"/>
    <d v="2020-06-10T00:00:00"/>
    <d v="2021-01-18T00:00:00"/>
    <n v="1"/>
    <n v="1"/>
    <n v="422"/>
    <s v="Negative"/>
    <d v="2020-07-17T00:00:00"/>
    <m/>
    <m/>
    <m/>
    <m/>
    <m/>
  </r>
  <r>
    <n v="1366"/>
    <d v="2020-06-08T00:00:00"/>
    <n v="6"/>
    <x v="1"/>
    <s v="Federico Rossi"/>
    <s v="Planning, Strategy &amp; Analytics Director "/>
    <s v="Zalando"/>
    <x v="7"/>
    <s v="Europe"/>
    <m/>
    <m/>
    <s v="No inmail sent"/>
    <x v="0"/>
    <d v="2020-06-11T00:00:00"/>
    <d v="2020-06-15T00:00:00"/>
    <n v="6"/>
    <m/>
    <n v="639"/>
    <s v="Negative"/>
    <d v="2020-06-12T00:00:00"/>
    <s v="no need to follow up now"/>
    <m/>
    <m/>
    <m/>
    <s v="Hey Ramla, Yes and no, we are not big fan of MMM, moreover in such a period where econometrics models don’t capture volatility so quickly"/>
  </r>
  <r>
    <n v="1367"/>
    <d v="2020-06-08T00:00:00"/>
    <n v="6"/>
    <x v="3"/>
    <s v="John Greca"/>
    <m/>
    <s v="Carrefour"/>
    <x v="15"/>
    <m/>
    <m/>
    <m/>
    <s v="No inmail sent"/>
    <x v="0"/>
    <d v="2020-06-10T00:00:00"/>
    <d v="2021-02-16T00:00:00"/>
    <n v="2"/>
    <n v="1"/>
    <n v="393"/>
    <s v="Negative"/>
    <m/>
    <m/>
    <m/>
    <m/>
    <m/>
    <m/>
  </r>
  <r>
    <n v="1368"/>
    <d v="2020-06-08T00:00:00"/>
    <n v="6"/>
    <x v="1"/>
    <s v="Svitlana Kholod"/>
    <s v="Head of marketing research department"/>
    <s v="ATB Market"/>
    <x v="0"/>
    <s v="Europe"/>
    <m/>
    <m/>
    <s v="No inmail sent"/>
    <x v="0"/>
    <d v="2020-06-10T00:00:00"/>
    <d v="2020-07-17T00:00:00"/>
    <n v="7"/>
    <n v="1"/>
    <n v="607"/>
    <s v="Neutral"/>
    <d v="2020-07-21T00:00:00"/>
    <s v="kholod@atbmarket.com"/>
    <s v="salesQL"/>
    <s v="Delivered"/>
    <d v="2020-09-30T00:00:00"/>
    <s v="Not relevant"/>
  </r>
  <r>
    <n v="1369"/>
    <d v="2020-06-08T00:00:00"/>
    <n v="6"/>
    <x v="0"/>
    <s v="Sital Banerjee"/>
    <m/>
    <s v="Philips"/>
    <x v="15"/>
    <m/>
    <m/>
    <m/>
    <s v="No inmail sent"/>
    <x v="0"/>
    <d v="2020-06-08T00:00:00"/>
    <d v="2020-07-06T00:00:00"/>
    <n v="7"/>
    <n v="1"/>
    <n v="618"/>
    <s v="Neutral"/>
    <d v="2020-07-06T00:00:00"/>
    <m/>
    <m/>
    <m/>
    <m/>
    <s v="He quit Philips"/>
  </r>
  <r>
    <n v="1370"/>
    <d v="2020-06-08T00:00:00"/>
    <n v="6"/>
    <x v="0"/>
    <s v="Silvia Glas-Ivorra"/>
    <m/>
    <s v="everis"/>
    <x v="15"/>
    <m/>
    <m/>
    <m/>
    <s v="No inmail sent"/>
    <x v="0"/>
    <d v="2020-06-08T00:00:00"/>
    <m/>
    <n v="0"/>
    <m/>
    <n v="646"/>
    <s v="Negative"/>
    <d v="2020-06-08T00:00:00"/>
    <m/>
    <m/>
    <m/>
    <m/>
    <s v="thanks Ramla. I am not exploring services or solutions of the kind at the moment. happy to stay connected,_x000a_Silvia"/>
  </r>
  <r>
    <n v="1371"/>
    <d v="2020-06-08T00:00:00"/>
    <n v="6"/>
    <x v="0"/>
    <s v="Harry Davies"/>
    <s v="Head of Measurement &amp; Analytics"/>
    <s v="Google"/>
    <x v="7"/>
    <m/>
    <m/>
    <m/>
    <s v="No inmail sent"/>
    <x v="0"/>
    <d v="2020-06-10T00:00:00"/>
    <d v="2020-07-17T00:00:00"/>
    <n v="7"/>
    <n v="1"/>
    <n v="607"/>
    <m/>
    <m/>
    <m/>
    <m/>
    <m/>
    <m/>
    <m/>
  </r>
  <r>
    <n v="1372"/>
    <d v="2020-06-08T00:00:00"/>
    <n v="6"/>
    <x v="0"/>
    <s v="Claudia Cavarischia"/>
    <m/>
    <s v="Philip Morris International"/>
    <x v="15"/>
    <m/>
    <m/>
    <m/>
    <s v="No inmail sent"/>
    <x v="0"/>
    <d v="2020-06-08T00:00:00"/>
    <d v="2020-07-20T00:00:00"/>
    <n v="7"/>
    <n v="2"/>
    <n v="604"/>
    <m/>
    <m/>
    <m/>
    <m/>
    <m/>
    <m/>
    <m/>
  </r>
  <r>
    <n v="1373"/>
    <d v="2020-06-08T00:00:00"/>
    <n v="6"/>
    <x v="0"/>
    <s v="Aniko Zsigri"/>
    <m/>
    <s v="Dentsu Aegis Network"/>
    <x v="15"/>
    <m/>
    <m/>
    <m/>
    <s v="No inmail sent"/>
    <x v="0"/>
    <d v="2020-06-08T00:00:00"/>
    <d v="2020-07-20T00:00:00"/>
    <n v="7"/>
    <n v="2"/>
    <n v="604"/>
    <m/>
    <m/>
    <m/>
    <m/>
    <m/>
    <m/>
    <m/>
  </r>
  <r>
    <n v="1374"/>
    <d v="2020-06-08T00:00:00"/>
    <n v="6"/>
    <x v="0"/>
    <s v="Alexandra SELLY"/>
    <m/>
    <s v="adidas"/>
    <x v="15"/>
    <m/>
    <m/>
    <m/>
    <s v="No inmail sent"/>
    <x v="0"/>
    <d v="2020-06-09T00:00:00"/>
    <d v="2020-07-17T00:00:00"/>
    <n v="7"/>
    <n v="1"/>
    <n v="607"/>
    <s v="Negative"/>
    <d v="2020-07-17T00:00:00"/>
    <m/>
    <m/>
    <m/>
    <m/>
    <m/>
  </r>
  <r>
    <n v="1375"/>
    <d v="2020-06-09T00:00:00"/>
    <n v="6"/>
    <x v="0"/>
    <s v="Didier Bernardi"/>
    <s v="European Global Clients Director"/>
    <s v="Kantar"/>
    <x v="1"/>
    <m/>
    <m/>
    <m/>
    <s v="No inmail sent"/>
    <x v="0"/>
    <d v="2020-06-19T00:00:00"/>
    <d v="2020-07-17T00:00:00"/>
    <n v="7"/>
    <n v="1"/>
    <n v="607"/>
    <m/>
    <m/>
    <m/>
    <m/>
    <m/>
    <m/>
    <m/>
  </r>
  <r>
    <n v="1376"/>
    <d v="2020-06-09T00:00:00"/>
    <n v="6"/>
    <x v="0"/>
    <s v="Aatika Ehsan Ansari"/>
    <s v="General Manager - Media &amp; Digital"/>
    <s v="United Spirits Limited - A Diageo Group Company"/>
    <x v="3"/>
    <m/>
    <m/>
    <m/>
    <s v="No inmail sent"/>
    <x v="0"/>
    <d v="2020-06-10T00:00:00"/>
    <m/>
    <n v="0"/>
    <m/>
    <n v="644"/>
    <m/>
    <m/>
    <m/>
    <m/>
    <m/>
    <m/>
    <m/>
  </r>
  <r>
    <n v="1377"/>
    <d v="2020-06-09T00:00:00"/>
    <n v="6"/>
    <x v="0"/>
    <s v="Apurbo Rahman"/>
    <s v="Marketing and Data Science Consultancy Account Director"/>
    <s v="Mindshare"/>
    <x v="1"/>
    <m/>
    <m/>
    <m/>
    <s v="No inmail sent"/>
    <x v="0"/>
    <d v="2020-06-10T00:00:00"/>
    <m/>
    <n v="0"/>
    <m/>
    <n v="644"/>
    <s v="Neutral"/>
    <d v="2020-06-17T00:00:00"/>
    <m/>
    <m/>
    <m/>
    <m/>
    <s v="No thanks i prefer R"/>
  </r>
  <r>
    <n v="1378"/>
    <d v="2020-06-09T00:00:00"/>
    <n v="6"/>
    <x v="0"/>
    <s v="Jenny Farenden"/>
    <s v="Franchise Marketing and Communications Director"/>
    <s v="Fantastic Services"/>
    <x v="3"/>
    <m/>
    <m/>
    <m/>
    <s v="No inmail sent"/>
    <x v="0"/>
    <d v="2020-06-16T00:00:00"/>
    <d v="2020-07-17T00:00:00"/>
    <n v="7"/>
    <n v="1"/>
    <n v="607"/>
    <m/>
    <m/>
    <m/>
    <m/>
    <m/>
    <m/>
    <m/>
  </r>
  <r>
    <n v="1379"/>
    <d v="2020-06-09T00:00:00"/>
    <n v="6"/>
    <x v="0"/>
    <s v="Beren Usluduran"/>
    <s v="Director of Strategy &amp; Analytics"/>
    <s v="Performics"/>
    <x v="17"/>
    <m/>
    <m/>
    <m/>
    <s v="No inmail sent"/>
    <x v="0"/>
    <d v="2020-06-10T00:00:00"/>
    <d v="2020-07-17T00:00:00"/>
    <n v="7"/>
    <n v="1"/>
    <n v="607"/>
    <s v="Positive_FS"/>
    <d v="2020-07-20T00:00:00"/>
    <m/>
    <m/>
    <m/>
    <m/>
    <m/>
  </r>
  <r>
    <n v="1380"/>
    <d v="2020-06-09T00:00:00"/>
    <n v="6"/>
    <x v="0"/>
    <m/>
    <s v="Media Manager"/>
    <s v="MediaCom"/>
    <x v="1"/>
    <m/>
    <m/>
    <m/>
    <s v="No inmail sent"/>
    <x v="0"/>
    <d v="2020-06-10T00:00:00"/>
    <d v="2020-07-17T00:00:00"/>
    <n v="7"/>
    <n v="1"/>
    <n v="607"/>
    <m/>
    <m/>
    <m/>
    <m/>
    <m/>
    <m/>
    <m/>
  </r>
  <r>
    <n v="1381"/>
    <d v="2020-06-09T00:00:00"/>
    <n v="6"/>
    <x v="0"/>
    <s v="Sarah Hatton"/>
    <s v="Senior Manager, Marketing Intelligence (Marketing Science)"/>
    <s v="OMD EMEA"/>
    <x v="1"/>
    <m/>
    <m/>
    <m/>
    <s v="No inmail sent"/>
    <x v="0"/>
    <d v="2020-06-10T00:00:00"/>
    <m/>
    <n v="0"/>
    <m/>
    <n v="644"/>
    <s v="Negative"/>
    <m/>
    <m/>
    <m/>
    <m/>
    <m/>
    <s v="Not looking for anything like this at the moment but many thanks anyway."/>
  </r>
  <r>
    <n v="1382"/>
    <d v="2020-06-09T00:00:00"/>
    <n v="6"/>
    <x v="2"/>
    <s v="Jonas Bruus Christensen"/>
    <s v="Research Manager, Northern European Marketing Effectiveness lead"/>
    <s v="Google"/>
    <x v="7"/>
    <m/>
    <m/>
    <m/>
    <s v="No inmail sent"/>
    <x v="0"/>
    <d v="2020-06-10T00:00:00"/>
    <m/>
    <n v="0"/>
    <m/>
    <n v="644"/>
    <s v="Neutral"/>
    <d v="2020-06-11T00:00:00"/>
    <m/>
    <m/>
    <m/>
    <m/>
    <s v="My apologies for the confusion. I'm afraid I might have accidentally pushed the auto response option &quot;OK&quot; on my phone._x000a_I am at the moment not conducting MMMs but rather consulting with our large partners on data and methodology. I'm thus afraid that your offer isn't directly relevant for the time being._x000a_I will however give your product a look and think about whether there might be a fit for some of my partners. I will be sure to let you know if I see any opportunities."/>
  </r>
  <r>
    <n v="1383"/>
    <d v="2020-06-09T00:00:00"/>
    <n v="6"/>
    <x v="0"/>
    <s v="Harry Davison"/>
    <s v="UK Client Marketing Science Manager"/>
    <s v="Facebook"/>
    <x v="7"/>
    <m/>
    <m/>
    <m/>
    <s v="No inmail sent"/>
    <x v="0"/>
    <d v="2020-06-10T00:00:00"/>
    <d v="2020-07-20T00:00:00"/>
    <n v="7"/>
    <n v="1"/>
    <n v="604"/>
    <s v="Negative"/>
    <d v="2020-07-23T00:00:00"/>
    <m/>
    <m/>
    <m/>
    <m/>
    <m/>
  </r>
  <r>
    <n v="1384"/>
    <d v="2020-06-09T00:00:00"/>
    <n v="6"/>
    <x v="0"/>
    <s v="Emmanuel Klotz"/>
    <s v="Marketing consutant"/>
    <s v="Illumen Consulting"/>
    <x v="19"/>
    <m/>
    <m/>
    <m/>
    <s v="No inmail sent"/>
    <x v="0"/>
    <d v="2020-06-10T00:00:00"/>
    <d v="2020-07-20T00:00:00"/>
    <n v="7"/>
    <n v="1"/>
    <n v="604"/>
    <m/>
    <m/>
    <m/>
    <m/>
    <m/>
    <m/>
    <m/>
  </r>
  <r>
    <n v="1385"/>
    <d v="2020-06-09T00:00:00"/>
    <n v="6"/>
    <x v="0"/>
    <s v="Hannah Pariente"/>
    <s v="Marketing Analyst Europe"/>
    <s v="Aesop"/>
    <x v="0"/>
    <s v="Europe"/>
    <m/>
    <m/>
    <s v="No inmail sent"/>
    <x v="0"/>
    <d v="2020-06-10T00:00:00"/>
    <d v="2021-04-13T00:00:00"/>
    <n v="4"/>
    <n v="2"/>
    <n v="337"/>
    <m/>
    <m/>
    <m/>
    <m/>
    <m/>
    <m/>
    <m/>
  </r>
  <r>
    <n v="1386"/>
    <d v="2020-06-09T00:00:00"/>
    <n v="6"/>
    <x v="0"/>
    <s v="Antoine Coopoosamy"/>
    <s v="Global Marketing Measurement &amp; SEM Responsible"/>
    <s v="H&amp;M"/>
    <x v="0"/>
    <s v="Europe"/>
    <m/>
    <m/>
    <s v="No inmail sent"/>
    <x v="0"/>
    <d v="2020-06-10T00:00:00"/>
    <d v="2021-04-13T00:00:00"/>
    <n v="4"/>
    <n v="2"/>
    <n v="337"/>
    <m/>
    <m/>
    <m/>
    <m/>
    <m/>
    <m/>
    <m/>
  </r>
  <r>
    <n v="1387"/>
    <d v="2020-06-09T00:00:00"/>
    <n v="6"/>
    <x v="0"/>
    <s v="Anne Levy"/>
    <s v="Consultante marketing"/>
    <s v="GfK"/>
    <x v="7"/>
    <m/>
    <m/>
    <m/>
    <s v="No inmail sent"/>
    <x v="0"/>
    <d v="2020-06-10T00:00:00"/>
    <m/>
    <n v="0"/>
    <m/>
    <n v="644"/>
    <s v="Negative"/>
    <d v="2020-06-11T00:00:00"/>
    <m/>
    <m/>
    <m/>
    <m/>
    <s v="no thanks"/>
  </r>
  <r>
    <n v="1388"/>
    <d v="2020-06-09T00:00:00"/>
    <n v="6"/>
    <x v="0"/>
    <s v="Olegs Macaks"/>
    <s v="Group Marketing Media Account Manager"/>
    <s v="4finance"/>
    <x v="20"/>
    <m/>
    <m/>
    <m/>
    <s v="No inmail sent"/>
    <x v="0"/>
    <d v="2020-06-10T00:00:00"/>
    <d v="2020-07-20T00:00:00"/>
    <n v="7"/>
    <n v="1"/>
    <n v="604"/>
    <s v="Negative"/>
    <d v="2020-07-21T00:00:00"/>
    <m/>
    <m/>
    <m/>
    <m/>
    <m/>
  </r>
  <r>
    <n v="1389"/>
    <d v="2020-06-10T00:00:00"/>
    <n v="6"/>
    <x v="0"/>
    <s v="Rupali Singhal"/>
    <s v="Senior Marketing Analyst"/>
    <s v="King"/>
    <x v="12"/>
    <m/>
    <m/>
    <m/>
    <s v="No inmail sent"/>
    <x v="0"/>
    <d v="2020-06-10T00:00:00"/>
    <m/>
    <n v="0"/>
    <m/>
    <n v="644"/>
    <s v="Negative"/>
    <d v="2020-07-13T00:00:00"/>
    <m/>
    <m/>
    <m/>
    <m/>
    <m/>
  </r>
  <r>
    <n v="1390"/>
    <d v="2020-06-10T00:00:00"/>
    <n v="6"/>
    <x v="0"/>
    <s v="Clementine Fischer"/>
    <s v="Project Manager Group Corporate Responsibility"/>
    <s v="AXA"/>
    <x v="14"/>
    <m/>
    <m/>
    <m/>
    <s v="No inmail sent"/>
    <x v="0"/>
    <d v="2020-06-16T00:00:00"/>
    <d v="2020-07-20T00:00:00"/>
    <n v="7"/>
    <n v="1"/>
    <n v="604"/>
    <s v="Negative"/>
    <d v="2020-07-23T00:00:00"/>
    <m/>
    <m/>
    <m/>
    <m/>
    <m/>
  </r>
  <r>
    <n v="1391"/>
    <d v="2020-06-10T00:00:00"/>
    <n v="6"/>
    <x v="0"/>
    <s v="Sotiris Drinias"/>
    <s v="Senior Manager"/>
    <s v="Accenture"/>
    <x v="5"/>
    <m/>
    <m/>
    <m/>
    <s v="No inmail sent"/>
    <x v="0"/>
    <d v="2020-06-11T00:00:00"/>
    <d v="2020-07-20T00:00:00"/>
    <n v="7"/>
    <n v="1"/>
    <n v="604"/>
    <s v="Negative"/>
    <d v="2020-07-20T00:00:00"/>
    <m/>
    <m/>
    <m/>
    <m/>
    <m/>
  </r>
  <r>
    <n v="1392"/>
    <d v="2020-06-10T00:00:00"/>
    <n v="6"/>
    <x v="0"/>
    <s v="Patrick Bruin"/>
    <s v="Project Leader (a.i.)"/>
    <s v="IKEA Group"/>
    <x v="0"/>
    <s v="Europe"/>
    <m/>
    <s v="Ramla's"/>
    <s v="No inmail sent"/>
    <x v="0"/>
    <d v="2020-06-10T00:00:00"/>
    <d v="2021-04-13T00:00:00"/>
    <n v="4"/>
    <n v="2"/>
    <m/>
    <m/>
    <m/>
    <m/>
    <m/>
    <m/>
    <m/>
    <m/>
  </r>
  <r>
    <n v="1393"/>
    <d v="2020-06-09T00:00:00"/>
    <n v="6"/>
    <x v="3"/>
    <s v="Joffrey LAUNAIS"/>
    <s v="Head of Marketing &amp; Category Management International FMCG"/>
    <s v="Auchan Retail"/>
    <x v="0"/>
    <s v="Europe"/>
    <m/>
    <m/>
    <s v="No inmail sent"/>
    <x v="0"/>
    <d v="2020-06-10T00:00:00"/>
    <d v="2021-07-12T00:00:00"/>
    <n v="7"/>
    <n v="2"/>
    <n v="247"/>
    <s v="None"/>
    <m/>
    <m/>
    <m/>
    <m/>
    <m/>
    <s v="Relevant + followed up"/>
  </r>
  <r>
    <n v="1394"/>
    <d v="2020-06-09T00:00:00"/>
    <n v="6"/>
    <x v="1"/>
    <s v="Rosa Carvalho"/>
    <s v="Marketing Director"/>
    <s v="Beer&amp;Food"/>
    <x v="0"/>
    <m/>
    <m/>
    <m/>
    <s v="No inmail sent"/>
    <x v="0"/>
    <d v="2020-06-10T00:00:00"/>
    <d v="2020-07-20T00:00:00"/>
    <n v="7"/>
    <n v="1"/>
    <n v="604"/>
    <s v="Negative"/>
    <d v="2020-07-20T00:00:00"/>
    <m/>
    <m/>
    <m/>
    <m/>
    <s v="Not relevant"/>
  </r>
  <r>
    <n v="1395"/>
    <d v="2020-06-09T00:00:00"/>
    <n v="6"/>
    <x v="3"/>
    <s v="Richard Willis"/>
    <s v="Head of Analytics and Insight "/>
    <s v="ESSENTRA PLC"/>
    <x v="0"/>
    <m/>
    <m/>
    <m/>
    <s v="No inmail sent"/>
    <x v="0"/>
    <d v="2020-06-12T00:00:00"/>
    <d v="2022-02-18T00:00:00"/>
    <n v="2"/>
    <n v="1"/>
    <n v="26"/>
    <m/>
    <m/>
    <m/>
    <m/>
    <m/>
    <m/>
    <m/>
  </r>
  <r>
    <n v="1396"/>
    <d v="2020-06-09T00:00:00"/>
    <n v="6"/>
    <x v="1"/>
    <s v="Andrew Firmin"/>
    <s v="Performance Marketing Director"/>
    <s v="The Bicester Village Shopping Collection"/>
    <x v="3"/>
    <m/>
    <m/>
    <m/>
    <s v="No inmail sent"/>
    <x v="0"/>
    <d v="2020-06-10T00:00:00"/>
    <d v="2020-07-20T00:00:00"/>
    <n v="7"/>
    <n v="1"/>
    <n v="604"/>
    <s v="Positive"/>
    <d v="2020-07-20T00:00:00"/>
    <s v=" ajfirmin@gmail.com"/>
    <m/>
    <m/>
    <m/>
    <s v="Sent his email to Mahmoud"/>
  </r>
  <r>
    <n v="1397"/>
    <d v="2020-06-09T00:00:00"/>
    <n v="6"/>
    <x v="3"/>
    <s v="Fiona Hoolahan"/>
    <s v="Head of Programmatic Media "/>
    <s v="dunnhumby"/>
    <x v="19"/>
    <m/>
    <m/>
    <m/>
    <s v="No inmail sent"/>
    <x v="0"/>
    <d v="2020-06-10T00:00:00"/>
    <d v="2022-02-18T00:00:00"/>
    <n v="2"/>
    <n v="1"/>
    <n v="26"/>
    <m/>
    <m/>
    <m/>
    <m/>
    <m/>
    <m/>
    <m/>
  </r>
  <r>
    <n v="1398"/>
    <d v="2020-06-09T00:00:00"/>
    <n v="6"/>
    <x v="3"/>
    <s v="Alessandro Arnao"/>
    <s v="Head of Strategic Marketing"/>
    <s v="Auchan Retail Italia"/>
    <x v="0"/>
    <m/>
    <m/>
    <m/>
    <s v="No inmail sent"/>
    <x v="0"/>
    <d v="2020-06-16T00:00:00"/>
    <d v="2022-02-18T00:00:00"/>
    <n v="2"/>
    <n v="1"/>
    <n v="26"/>
    <m/>
    <m/>
    <m/>
    <m/>
    <m/>
    <m/>
    <m/>
  </r>
  <r>
    <n v="1399"/>
    <d v="2020-06-09T00:00:00"/>
    <n v="6"/>
    <x v="2"/>
    <s v="Abraham Martin"/>
    <s v="Regional Associate Director Marketing"/>
    <s v="ElTenedor"/>
    <x v="0"/>
    <s v="Europe"/>
    <m/>
    <m/>
    <s v="No inmail sent"/>
    <x v="0"/>
    <d v="2020-06-10T00:00:00"/>
    <d v="2021-07-09T00:00:00"/>
    <n v="7"/>
    <n v="1"/>
    <n v="250"/>
    <s v="None"/>
    <m/>
    <m/>
    <m/>
    <m/>
    <m/>
    <s v="LI message sent "/>
  </r>
  <r>
    <n v="1400"/>
    <d v="2020-06-09T00:00:00"/>
    <n v="6"/>
    <x v="3"/>
    <s v="Geoff Turner"/>
    <s v="Head of Group Marketing Research and Insights"/>
    <s v=" Coles"/>
    <x v="0"/>
    <m/>
    <m/>
    <m/>
    <s v="No inmail sent"/>
    <x v="0"/>
    <d v="2020-06-10T00:00:00"/>
    <d v="2022-02-18T00:00:00"/>
    <n v="2"/>
    <n v="1"/>
    <n v="26"/>
    <m/>
    <m/>
    <m/>
    <m/>
    <m/>
    <m/>
    <m/>
  </r>
  <r>
    <n v="1401"/>
    <d v="2020-06-09T00:00:00"/>
    <n v="6"/>
    <x v="2"/>
    <s v="Anthony Morris"/>
    <s v="Director Data, Analytics, &amp; Insight"/>
    <s v="Dixons Carphone"/>
    <x v="0"/>
    <m/>
    <m/>
    <m/>
    <s v="No inmail sent"/>
    <x v="0"/>
    <d v="2020-06-11T00:00:00"/>
    <d v="2021-05-06T00:00:00"/>
    <n v="5"/>
    <n v="2"/>
    <n v="314"/>
    <s v="Positive"/>
    <d v="2020-06-11T00:00:00"/>
    <m/>
    <m/>
    <m/>
    <m/>
    <s v="Follow up message sent"/>
  </r>
  <r>
    <n v="1402"/>
    <d v="2020-06-09T00:00:00"/>
    <n v="6"/>
    <x v="3"/>
    <s v="Nicolas ROUET"/>
    <s v="Head of Marketing for Automotive"/>
    <s v="ArcelorMittal Automotive"/>
    <x v="7"/>
    <m/>
    <m/>
    <m/>
    <s v="No inmail sent"/>
    <x v="0"/>
    <d v="2020-06-10T00:00:00"/>
    <d v="2020-10-22T00:00:00"/>
    <n v="10"/>
    <n v="1"/>
    <n v="510"/>
    <s v="Negative"/>
    <d v="2020-10-26T00:00:00"/>
    <m/>
    <m/>
    <m/>
    <m/>
    <m/>
  </r>
  <r>
    <n v="1403"/>
    <d v="2020-06-09T00:00:00"/>
    <n v="6"/>
    <x v="3"/>
    <s v="James Sutton"/>
    <s v="Head of Partner Marketing "/>
    <s v="Deliveroo"/>
    <x v="3"/>
    <m/>
    <m/>
    <m/>
    <s v="No inmail sent"/>
    <x v="0"/>
    <d v="2020-06-10T00:00:00"/>
    <d v="2022-02-18T00:00:00"/>
    <n v="2"/>
    <n v="1"/>
    <n v="26"/>
    <s v="Negative"/>
    <d v="2022-02-22T00:00:00"/>
    <m/>
    <m/>
    <m/>
    <m/>
    <m/>
  </r>
  <r>
    <n v="1404"/>
    <d v="2020-06-09T00:00:00"/>
    <n v="6"/>
    <x v="3"/>
    <s v="Yann-Aël LUC"/>
    <s v="Chief Marketing and Digital transformation Officer B2C "/>
    <s v="Generali "/>
    <x v="20"/>
    <m/>
    <m/>
    <m/>
    <s v="No inmail sent"/>
    <x v="0"/>
    <d v="2020-06-10T00:00:00"/>
    <d v="2020-10-22T00:00:00"/>
    <n v="10"/>
    <n v="1"/>
    <n v="510"/>
    <s v="Negative"/>
    <d v="2020-10-22T00:00:00"/>
    <m/>
    <m/>
    <m/>
    <m/>
    <m/>
  </r>
  <r>
    <n v="1405"/>
    <d v="2020-06-09T00:00:00"/>
    <n v="6"/>
    <x v="3"/>
    <s v="Mark Langman"/>
    <s v="Head: Marketing and product"/>
    <s v=" Randgo Rewards"/>
    <x v="0"/>
    <m/>
    <m/>
    <m/>
    <s v="No inmail sent"/>
    <x v="0"/>
    <d v="2020-06-15T00:00:00"/>
    <d v="2022-02-23T00:00:00"/>
    <n v="2"/>
    <n v="1"/>
    <n v="21"/>
    <s v="Positive_FS"/>
    <d v="2021-12-01T00:00:00"/>
    <m/>
    <m/>
    <m/>
    <m/>
    <m/>
  </r>
  <r>
    <n v="1406"/>
    <d v="2020-01-27T00:00:00"/>
    <n v="1"/>
    <x v="1"/>
    <s v="Paul Simpson"/>
    <s v="Chief Intelligence and Data Officer"/>
    <s v="GroupM"/>
    <x v="1"/>
    <s v="Europe"/>
    <m/>
    <m/>
    <s v="No inmail sent"/>
    <x v="0"/>
    <d v="2020-02-06T00:00:00"/>
    <m/>
    <n v="0"/>
    <m/>
    <m/>
    <s v="Positive"/>
    <d v="2020-02-13T00:00:00"/>
    <m/>
    <m/>
    <m/>
    <m/>
    <s v="he suggested talking with Juan Franco who deals with MMM, we have been on contact with him since 2019, he said not interested at this point,"/>
  </r>
  <r>
    <n v="1407"/>
    <d v="2020-01-27T00:00:00"/>
    <n v="1"/>
    <x v="1"/>
    <s v="Renata Rosendorfska"/>
    <m/>
    <s v="wavemaker/MEC"/>
    <x v="15"/>
    <m/>
    <m/>
    <m/>
    <s v="No inmail sent"/>
    <x v="0"/>
    <d v="2020-02-10T00:00:00"/>
    <m/>
    <n v="0"/>
    <m/>
    <m/>
    <s v="Positive_FS"/>
    <m/>
    <m/>
    <m/>
    <m/>
    <m/>
    <s v="Lost deal"/>
  </r>
  <r>
    <n v="1408"/>
    <d v="2020-02-03T00:00:00"/>
    <n v="2"/>
    <x v="1"/>
    <s v="Weiwei Zhang"/>
    <s v="Digital and Data, Senior Analyst"/>
    <s v="Mindshare"/>
    <x v="1"/>
    <m/>
    <m/>
    <m/>
    <s v="No inmail sent"/>
    <x v="0"/>
    <d v="2020-02-05T00:00:00"/>
    <m/>
    <n v="0"/>
    <m/>
    <m/>
    <m/>
    <m/>
    <m/>
    <m/>
    <m/>
    <m/>
    <s v="we sent her a note not the sales pitch - Not relevant (Digital)"/>
  </r>
  <r>
    <n v="1409"/>
    <d v="2020-02-03T00:00:00"/>
    <n v="2"/>
    <x v="1"/>
    <s v="Tom Cijffers"/>
    <m/>
    <s v="Publicis Media"/>
    <x v="15"/>
    <m/>
    <m/>
    <m/>
    <s v="No inmail sent"/>
    <x v="0"/>
    <d v="2020-02-06T00:00:00"/>
    <m/>
    <n v="0"/>
    <m/>
    <m/>
    <m/>
    <m/>
    <m/>
    <m/>
    <m/>
    <m/>
    <s v="No need to follow up with him, since it is already our client"/>
  </r>
  <r>
    <n v="1410"/>
    <d v="2020-02-03T00:00:00"/>
    <n v="2"/>
    <x v="1"/>
    <s v="Oussama Ahmad"/>
    <m/>
    <s v="Artefact"/>
    <x v="15"/>
    <m/>
    <m/>
    <m/>
    <s v="No inmail sent"/>
    <x v="0"/>
    <d v="2020-02-10T00:00:00"/>
    <m/>
    <n v="0"/>
    <m/>
    <m/>
    <m/>
    <m/>
    <m/>
    <m/>
    <m/>
    <m/>
    <s v="Not relevant (Digital)"/>
  </r>
  <r>
    <n v="1411"/>
    <d v="2020-02-08T00:00:00"/>
    <n v="2"/>
    <x v="1"/>
    <s v="Anisa Boumrifak"/>
    <m/>
    <s v="M8 performance"/>
    <x v="15"/>
    <m/>
    <m/>
    <m/>
    <s v="No inmail sent"/>
    <x v="0"/>
    <d v="2020-02-14T00:00:00"/>
    <m/>
    <n v="0"/>
    <m/>
    <m/>
    <s v="Neutral"/>
    <m/>
    <s v="boumrifak@m8-performance.de"/>
    <s v="salesQL"/>
    <m/>
    <d v="2020-10-27T00:00:00"/>
    <s v="Not involved with MMM"/>
  </r>
  <r>
    <n v="1412"/>
    <d v="2020-02-08T00:00:00"/>
    <n v="2"/>
    <x v="1"/>
    <s v="Anna (Musiał) Terradillos Villanueva"/>
    <m/>
    <s v="Wirecard"/>
    <x v="15"/>
    <m/>
    <m/>
    <m/>
    <s v="No inmail sent"/>
    <x v="0"/>
    <d v="2020-03-09T00:00:00"/>
    <m/>
    <n v="0"/>
    <m/>
    <m/>
    <m/>
    <m/>
    <m/>
    <m/>
    <m/>
    <m/>
    <s v="Not involved with MMM"/>
  </r>
  <r>
    <n v="1413"/>
    <d v="2020-02-08T00:00:00"/>
    <n v="2"/>
    <x v="1"/>
    <s v="Stephan Schulz"/>
    <m/>
    <s v="luna-park GmbH "/>
    <x v="15"/>
    <m/>
    <m/>
    <m/>
    <s v="No inmail sent"/>
    <x v="0"/>
    <d v="2020-02-11T00:00:00"/>
    <m/>
    <n v="0"/>
    <m/>
    <m/>
    <m/>
    <m/>
    <m/>
    <m/>
    <m/>
    <m/>
    <s v="Not releven"/>
  </r>
  <r>
    <n v="1414"/>
    <d v="2020-02-08T00:00:00"/>
    <n v="2"/>
    <x v="1"/>
    <s v="Zimo CHEN"/>
    <m/>
    <s v="McKinsey &amp; Company"/>
    <x v="15"/>
    <m/>
    <m/>
    <m/>
    <s v="No inmail sent"/>
    <x v="0"/>
    <d v="2020-02-12T00:00:00"/>
    <m/>
    <n v="0"/>
    <m/>
    <m/>
    <s v="Neutral"/>
    <m/>
    <s v="zimo_chen@mckinsey.com"/>
    <s v="reply.io"/>
    <m/>
    <d v="2020-10-27T00:00:00"/>
    <s v="She moved to work as Digital consultant"/>
  </r>
  <r>
    <n v="1415"/>
    <d v="2020-02-17T00:00:00"/>
    <n v="2"/>
    <x v="1"/>
    <s v="Jude Okonoboh"/>
    <m/>
    <s v="RB"/>
    <x v="15"/>
    <m/>
    <m/>
    <m/>
    <s v="No inmail sent"/>
    <x v="0"/>
    <d v="2020-02-18T00:00:00"/>
    <m/>
    <n v="0"/>
    <m/>
    <m/>
    <m/>
    <m/>
    <m/>
    <m/>
    <m/>
    <m/>
    <s v="Don't contact"/>
  </r>
  <r>
    <n v="1416"/>
    <d v="2020-02-17T00:00:00"/>
    <n v="2"/>
    <x v="2"/>
    <s v="Matt Hopkins"/>
    <s v="Analytics Manager, Global Search Marketing"/>
    <s v="eBay"/>
    <x v="4"/>
    <s v="Europe"/>
    <m/>
    <m/>
    <s v="No inmail sent"/>
    <x v="0"/>
    <d v="2020-02-18T00:00:00"/>
    <m/>
    <n v="0"/>
    <m/>
    <m/>
    <s v="Positive_FS"/>
    <m/>
    <m/>
    <m/>
    <m/>
    <m/>
    <s v="Relevant, said time isn't ideal, however interesting profile. Follow up + send webinar invitation"/>
  </r>
  <r>
    <n v="1417"/>
    <d v="2020-02-17T00:00:00"/>
    <n v="2"/>
    <x v="1"/>
    <s v="Douglas Penna"/>
    <m/>
    <s v="BBC"/>
    <x v="15"/>
    <m/>
    <m/>
    <m/>
    <s v="No inmail sent"/>
    <x v="0"/>
    <d v="2020-02-18T00:00:00"/>
    <m/>
    <n v="0"/>
    <m/>
    <m/>
    <s v="Positive"/>
    <m/>
    <m/>
    <m/>
    <m/>
    <m/>
    <s v="suggested to talk to David Teague"/>
  </r>
  <r>
    <n v="1418"/>
    <d v="2020-02-03T00:00:00"/>
    <n v="2"/>
    <x v="1"/>
    <s v="Hammad Sharif"/>
    <s v="CIO Middle East &amp; Africa"/>
    <s v="P&amp;G"/>
    <x v="3"/>
    <m/>
    <m/>
    <s v="Ramla's"/>
    <s v="No inmail sent"/>
    <x v="0"/>
    <d v="2020-02-05T00:00:00"/>
    <d v="2021-09-22T00:00:00"/>
    <n v="9"/>
    <n v="2"/>
    <n v="175"/>
    <m/>
    <m/>
    <m/>
    <m/>
    <m/>
    <m/>
    <s v="Not relevant"/>
  </r>
  <r>
    <n v="1419"/>
    <d v="2020-02-17T00:00:00"/>
    <n v="2"/>
    <x v="1"/>
    <s v="Alexander Tancredi"/>
    <m/>
    <s v=" A1 Digital"/>
    <x v="15"/>
    <m/>
    <m/>
    <m/>
    <s v="No inmail sent"/>
    <x v="0"/>
    <d v="2020-02-21T00:00:00"/>
    <m/>
    <n v="0"/>
    <m/>
    <m/>
    <s v="Negative"/>
    <m/>
    <m/>
    <m/>
    <m/>
    <m/>
    <m/>
  </r>
  <r>
    <n v="1420"/>
    <d v="2020-02-17T00:00:00"/>
    <n v="2"/>
    <x v="1"/>
    <s v="Johannes Schatz"/>
    <m/>
    <s v="GET.ON Institut GmbH"/>
    <x v="15"/>
    <m/>
    <m/>
    <m/>
    <s v="No inmail sent"/>
    <x v="2"/>
    <d v="2020-02-28T00:00:00"/>
    <m/>
    <n v="0"/>
    <m/>
    <n v="747"/>
    <m/>
    <m/>
    <m/>
    <m/>
    <m/>
    <m/>
    <m/>
  </r>
  <r>
    <n v="1421"/>
    <d v="2020-02-17T00:00:00"/>
    <n v="2"/>
    <x v="1"/>
    <s v="Tania Gupta"/>
    <m/>
    <s v="MRM//McCann"/>
    <x v="15"/>
    <m/>
    <m/>
    <m/>
    <s v="No inmail sent"/>
    <x v="0"/>
    <d v="2020-02-20T00:00:00"/>
    <m/>
    <n v="0"/>
    <m/>
    <m/>
    <s v="Positive_FS"/>
    <m/>
    <m/>
    <m/>
    <m/>
    <m/>
    <m/>
  </r>
  <r>
    <n v="1422"/>
    <d v="2020-02-17T00:00:00"/>
    <n v="2"/>
    <x v="1"/>
    <s v="Kudzayi Chakahwata"/>
    <m/>
    <s v="Sainsbury's"/>
    <x v="15"/>
    <m/>
    <m/>
    <m/>
    <s v="No inmail sent"/>
    <x v="0"/>
    <d v="2020-02-19T00:00:00"/>
    <m/>
    <n v="0"/>
    <m/>
    <m/>
    <s v="Neutral"/>
    <m/>
    <s v="kudzayi.chakahwata@j-sainsbury.co.uk"/>
    <s v="salesQL"/>
    <m/>
    <d v="2020-10-27T00:00:00"/>
    <s v="Not involved in MMM"/>
  </r>
  <r>
    <n v="1423"/>
    <d v="2020-02-17T00:00:00"/>
    <n v="2"/>
    <x v="1"/>
    <s v="Uday Prakash"/>
    <m/>
    <s v="Sainsbury's"/>
    <x v="15"/>
    <m/>
    <m/>
    <m/>
    <s v="No inmail sent"/>
    <x v="0"/>
    <d v="2020-02-20T00:00:00"/>
    <m/>
    <n v="0"/>
    <m/>
    <m/>
    <s v="Negative"/>
    <m/>
    <m/>
    <m/>
    <m/>
    <m/>
    <m/>
  </r>
  <r>
    <n v="1424"/>
    <d v="2020-02-17T00:00:00"/>
    <n v="2"/>
    <x v="1"/>
    <s v="Christopher GILL"/>
    <m/>
    <s v="HSBC"/>
    <x v="15"/>
    <m/>
    <m/>
    <m/>
    <s v="No inmail sent"/>
    <x v="0"/>
    <d v="2020-02-21T00:00:00"/>
    <m/>
    <n v="0"/>
    <m/>
    <m/>
    <s v="Neutral"/>
    <m/>
    <s v="christopher.gill@hsbc.com"/>
    <s v="salesQL"/>
    <m/>
    <d v="2020-10-27T00:00:00"/>
    <s v="Not involved in MMM"/>
  </r>
  <r>
    <n v="1425"/>
    <d v="2020-02-17T00:00:00"/>
    <n v="2"/>
    <x v="1"/>
    <s v="Vlad Kaltenieks"/>
    <m/>
    <s v="William Hill"/>
    <x v="15"/>
    <m/>
    <m/>
    <m/>
    <s v="No inmail sent"/>
    <x v="0"/>
    <d v="2020-02-21T00:00:00"/>
    <m/>
    <n v="0"/>
    <m/>
    <m/>
    <m/>
    <m/>
    <m/>
    <m/>
    <m/>
    <m/>
    <s v="don't send any msg"/>
  </r>
  <r>
    <n v="1426"/>
    <d v="2020-02-24T00:00:00"/>
    <n v="2"/>
    <x v="1"/>
    <s v="Neil Robins"/>
    <m/>
    <s v="Johnson &amp; Johnson"/>
    <x v="15"/>
    <m/>
    <m/>
    <m/>
    <s v="No inmail sent"/>
    <x v="1"/>
    <m/>
    <m/>
    <n v="0"/>
    <m/>
    <m/>
    <m/>
    <m/>
    <m/>
    <m/>
    <m/>
    <m/>
    <s v="Not Relevant"/>
  </r>
  <r>
    <n v="1427"/>
    <d v="2020-02-24T00:00:00"/>
    <n v="2"/>
    <x v="1"/>
    <s v="Bianca Barsan"/>
    <m/>
    <s v="John Lewis Partnership"/>
    <x v="15"/>
    <m/>
    <m/>
    <m/>
    <s v="No inmail sent"/>
    <x v="0"/>
    <d v="2020-02-27T00:00:00"/>
    <m/>
    <n v="0"/>
    <m/>
    <m/>
    <s v="Positive_FS"/>
    <m/>
    <m/>
    <m/>
    <m/>
    <m/>
    <s v="contact in the futur, she is already talking with providers"/>
  </r>
  <r>
    <n v="1428"/>
    <d v="2020-02-24T00:00:00"/>
    <n v="2"/>
    <x v="1"/>
    <s v="Aftab Younis"/>
    <m/>
    <s v="JD Sports Fashion plc"/>
    <x v="15"/>
    <m/>
    <m/>
    <m/>
    <s v="No inmail sent"/>
    <x v="0"/>
    <d v="2020-02-25T00:00:00"/>
    <d v="2020-06-22T00:00:00"/>
    <n v="6"/>
    <n v="2"/>
    <n v="632"/>
    <m/>
    <m/>
    <m/>
    <m/>
    <m/>
    <m/>
    <s v="Not relevant"/>
  </r>
  <r>
    <n v="1429"/>
    <d v="2020-02-03T00:00:00"/>
    <n v="2"/>
    <x v="1"/>
    <s v="Faisal Zaidi MCIM"/>
    <s v="Head Of Marketing"/>
    <s v="Property Finder"/>
    <x v="15"/>
    <m/>
    <m/>
    <m/>
    <s v="No inmail sent"/>
    <x v="0"/>
    <d v="2020-02-10T00:00:00"/>
    <d v="2020-06-17T00:00:00"/>
    <n v="6"/>
    <n v="1"/>
    <n v="637"/>
    <m/>
    <m/>
    <m/>
    <m/>
    <m/>
    <m/>
    <s v="Not relevant"/>
  </r>
  <r>
    <n v="1430"/>
    <d v="2020-02-24T00:00:00"/>
    <n v="2"/>
    <x v="1"/>
    <s v="Mark Chapman"/>
    <m/>
    <s v="Afiniti"/>
    <x v="15"/>
    <m/>
    <m/>
    <m/>
    <s v="No inmail sent"/>
    <x v="0"/>
    <d v="2020-02-26T00:00:00"/>
    <m/>
    <n v="0"/>
    <m/>
    <m/>
    <m/>
    <m/>
    <m/>
    <m/>
    <m/>
    <m/>
    <s v="Ramla knows him, don't send the pitch"/>
  </r>
  <r>
    <n v="1431"/>
    <d v="2020-02-03T00:00:00"/>
    <n v="2"/>
    <x v="1"/>
    <s v="Aatu Kaapro"/>
    <s v="Manager Data Science"/>
    <s v="Emirates"/>
    <x v="11"/>
    <m/>
    <m/>
    <m/>
    <s v="No inmail sent"/>
    <x v="0"/>
    <d v="2020-02-11T00:00:00"/>
    <d v="2020-06-17T00:00:00"/>
    <n v="6"/>
    <n v="1"/>
    <n v="637"/>
    <s v="Negative"/>
    <d v="2020-06-17T00:00:00"/>
    <m/>
    <m/>
    <m/>
    <m/>
    <s v="yes I seem to have missed that. MMM is really not my area at the moment, I'm staying away from anything customer or marketing related at the moment. So no need for a call at the moment."/>
  </r>
  <r>
    <n v="1432"/>
    <d v="2020-02-03T00:00:00"/>
    <n v="2"/>
    <x v="1"/>
    <s v="Hashem Shihab, PhD"/>
    <s v="Director: Global Data Science"/>
    <s v="VISA"/>
    <x v="10"/>
    <m/>
    <m/>
    <s v="Ramla's"/>
    <s v="No inmail sent"/>
    <x v="0"/>
    <d v="2020-02-10T00:00:00"/>
    <d v="2021-09-22T00:00:00"/>
    <n v="9"/>
    <n v="1"/>
    <n v="175"/>
    <m/>
    <m/>
    <m/>
    <m/>
    <m/>
    <m/>
    <s v="Not relevant"/>
  </r>
  <r>
    <n v="1433"/>
    <d v="2020-02-03T00:00:00"/>
    <n v="2"/>
    <x v="1"/>
    <s v="Adnan Chaudhry"/>
    <s v="Head of Marketing Analytics"/>
    <s v="Emirates"/>
    <x v="11"/>
    <m/>
    <m/>
    <m/>
    <s v="No inmail sent"/>
    <x v="0"/>
    <d v="2020-02-10T00:00:00"/>
    <d v="2020-06-17T00:00:00"/>
    <n v="6"/>
    <n v="1"/>
    <n v="637"/>
    <m/>
    <m/>
    <m/>
    <m/>
    <m/>
    <m/>
    <s v="Not relevant"/>
  </r>
  <r>
    <n v="1434"/>
    <d v="2020-02-03T00:00:00"/>
    <n v="2"/>
    <x v="1"/>
    <s v="Rik Roy"/>
    <s v="Regional Manager Advanced Analytics, MENA"/>
    <s v="HSBC"/>
    <x v="10"/>
    <m/>
    <m/>
    <s v="Ramla's"/>
    <s v="No inmail sent"/>
    <x v="0"/>
    <d v="2020-02-10T00:00:00"/>
    <d v="2021-09-22T00:00:00"/>
    <n v="9"/>
    <n v="1"/>
    <n v="175"/>
    <m/>
    <m/>
    <m/>
    <m/>
    <m/>
    <m/>
    <s v="Not relevant"/>
  </r>
  <r>
    <n v="1435"/>
    <d v="2020-02-03T00:00:00"/>
    <n v="2"/>
    <x v="2"/>
    <s v="Cary Downes"/>
    <s v="Head of Advanced Analytics MEA"/>
    <s v="MasTercard"/>
    <x v="10"/>
    <m/>
    <m/>
    <m/>
    <s v="No inmail sent"/>
    <x v="0"/>
    <d v="2020-02-10T00:00:00"/>
    <d v="2021-07-09T00:00:00"/>
    <n v="7"/>
    <n v="1"/>
    <n v="250"/>
    <m/>
    <m/>
    <m/>
    <m/>
    <m/>
    <m/>
    <s v="Follow up message sent "/>
  </r>
  <r>
    <n v="1436"/>
    <d v="2020-02-03T00:00:00"/>
    <n v="2"/>
    <x v="3"/>
    <s v="Audrita Mukherjee"/>
    <s v="Head Of Analytics"/>
    <s v="Leisure entertainment and cinemas"/>
    <x v="12"/>
    <s v="Asia"/>
    <s v="Asia"/>
    <m/>
    <s v="No inmail sent"/>
    <x v="0"/>
    <d v="2020-02-10T00:00:00"/>
    <d v="2021-03-30T00:00:00"/>
    <n v="3"/>
    <n v="3"/>
    <n v="351"/>
    <s v="None"/>
    <m/>
    <m/>
    <m/>
    <m/>
    <m/>
    <s v="Relevant + followed up"/>
  </r>
  <r>
    <n v="1437"/>
    <d v="2020-02-03T00:00:00"/>
    <n v="2"/>
    <x v="1"/>
    <s v="Satish Yadav"/>
    <s v="Director - Systems, Processes and Innovation at EY MENA"/>
    <s v="EY"/>
    <x v="10"/>
    <m/>
    <m/>
    <m/>
    <s v="No inmail sent"/>
    <x v="0"/>
    <d v="2020-02-14T00:00:00"/>
    <d v="2020-06-17T00:00:00"/>
    <n v="6"/>
    <n v="1"/>
    <n v="637"/>
    <m/>
    <m/>
    <m/>
    <m/>
    <m/>
    <m/>
    <s v="Not relevant"/>
  </r>
  <r>
    <n v="1438"/>
    <d v="2020-02-03T00:00:00"/>
    <n v="2"/>
    <x v="3"/>
    <s v="Michel Romilio Fassone"/>
    <s v="Director - Data &amp; Analytics"/>
    <s v="Wakanow"/>
    <x v="11"/>
    <s v="Asia"/>
    <s v="Asia"/>
    <m/>
    <s v="No inmail sent"/>
    <x v="0"/>
    <d v="2020-02-10T00:00:00"/>
    <d v="2021-03-05T00:00:00"/>
    <n v="3"/>
    <n v="2"/>
    <n v="376"/>
    <s v="Negative"/>
    <d v="2021-03-05T00:00:00"/>
    <m/>
    <m/>
    <m/>
    <m/>
    <s v="Relevant + followed up + not interested"/>
  </r>
  <r>
    <n v="1439"/>
    <d v="2020-02-24T00:00:00"/>
    <n v="2"/>
    <x v="2"/>
    <s v="Carl Bratton"/>
    <m/>
    <s v="Direct Line Group"/>
    <x v="15"/>
    <m/>
    <m/>
    <m/>
    <s v="No inmail sent"/>
    <x v="0"/>
    <d v="2021-11-09T00:00:00"/>
    <d v="2021-11-09T00:00:00"/>
    <n v="11"/>
    <m/>
    <m/>
    <m/>
    <m/>
    <m/>
    <m/>
    <m/>
    <m/>
    <s v="Don't send any msg I have eamiled him"/>
  </r>
  <r>
    <n v="1440"/>
    <d v="2020-02-24T00:00:00"/>
    <n v="2"/>
    <x v="2"/>
    <s v="Ariful Mondal"/>
    <s v="Head - Analytics, Digital World"/>
    <s v="Finance House"/>
    <x v="10"/>
    <s v="Europe"/>
    <m/>
    <m/>
    <s v="No inmail sent"/>
    <x v="0"/>
    <d v="2020-02-26T00:00:00"/>
    <d v="2021-03-11T00:00:00"/>
    <n v="3"/>
    <m/>
    <n v="370"/>
    <m/>
    <m/>
    <s v="ariful.mondal@gmail.com"/>
    <m/>
    <m/>
    <m/>
    <s v="Ask Ahlem"/>
  </r>
  <r>
    <n v="1441"/>
    <d v="2020-02-24T00:00:00"/>
    <n v="2"/>
    <x v="1"/>
    <s v="Anne Sargeant"/>
    <m/>
    <s v="Lynchpin Analytics"/>
    <x v="15"/>
    <m/>
    <m/>
    <m/>
    <s v="No inmail sent"/>
    <x v="0"/>
    <d v="2020-02-28T00:00:00"/>
    <m/>
    <n v="0"/>
    <m/>
    <m/>
    <s v="Positive_FS"/>
    <m/>
    <m/>
    <m/>
    <m/>
    <m/>
    <m/>
  </r>
  <r>
    <n v="1442"/>
    <d v="2020-03-02T00:00:00"/>
    <n v="3"/>
    <x v="1"/>
    <s v="Chris Moores"/>
    <m/>
    <s v="Argos"/>
    <x v="15"/>
    <m/>
    <m/>
    <m/>
    <s v="No inmail sent"/>
    <x v="0"/>
    <d v="2020-03-03T00:00:00"/>
    <m/>
    <n v="0"/>
    <m/>
    <m/>
    <m/>
    <m/>
    <m/>
    <m/>
    <m/>
    <m/>
    <s v="Not relevent"/>
  </r>
  <r>
    <n v="1443"/>
    <d v="2020-03-02T00:00:00"/>
    <n v="3"/>
    <x v="1"/>
    <s v="Summer Bi"/>
    <m/>
    <s v="IRI"/>
    <x v="15"/>
    <m/>
    <m/>
    <m/>
    <s v="No inmail sent"/>
    <x v="0"/>
    <d v="2020-03-09T00:00:00"/>
    <m/>
    <n v="0"/>
    <m/>
    <m/>
    <m/>
    <m/>
    <m/>
    <m/>
    <m/>
    <m/>
    <s v="Competitor"/>
  </r>
  <r>
    <n v="1444"/>
    <d v="2020-03-02T00:00:00"/>
    <n v="3"/>
    <x v="0"/>
    <s v="Yvonne Wen"/>
    <s v="Marketing consutant"/>
    <s v="Verizon"/>
    <x v="7"/>
    <s v="Europe"/>
    <m/>
    <m/>
    <s v="No inmail sent"/>
    <x v="0"/>
    <d v="2020-03-04T00:00:00"/>
    <d v="2021-06-09T00:00:00"/>
    <n v="6"/>
    <n v="3"/>
    <n v="280"/>
    <s v="Positive_FS"/>
    <m/>
    <s v="yvonne.wen@verizonenterprise.com"/>
    <m/>
    <m/>
    <m/>
    <s v="neutral response"/>
  </r>
  <r>
    <n v="1445"/>
    <d v="2020-03-02T00:00:00"/>
    <n v="3"/>
    <x v="1"/>
    <s v="Brett Markell"/>
    <m/>
    <s v="Wilko"/>
    <x v="15"/>
    <m/>
    <m/>
    <m/>
    <s v="No inmail sent"/>
    <x v="0"/>
    <d v="2020-03-04T00:00:00"/>
    <d v="2020-06-22T00:00:00"/>
    <n v="6"/>
    <n v="1"/>
    <n v="632"/>
    <m/>
    <m/>
    <m/>
    <m/>
    <m/>
    <m/>
    <s v="Not relevant"/>
  </r>
  <r>
    <n v="1446"/>
    <d v="2020-03-02T00:00:00"/>
    <n v="3"/>
    <x v="1"/>
    <s v="Luis Freyre Alcantara"/>
    <m/>
    <s v="Performics"/>
    <x v="15"/>
    <m/>
    <m/>
    <m/>
    <s v="No inmail sent"/>
    <x v="0"/>
    <d v="2020-03-05T00:00:00"/>
    <d v="2020-06-22T00:00:00"/>
    <n v="6"/>
    <n v="1"/>
    <n v="632"/>
    <m/>
    <m/>
    <m/>
    <m/>
    <m/>
    <m/>
    <s v="Not relevant"/>
  </r>
  <r>
    <n v="1447"/>
    <d v="2020-03-02T00:00:00"/>
    <n v="3"/>
    <x v="1"/>
    <s v="Jean-Paul Paoli Michon"/>
    <m/>
    <s v=" L'Oréal"/>
    <x v="15"/>
    <m/>
    <m/>
    <m/>
    <s v="No inmail sent"/>
    <x v="0"/>
    <d v="2020-03-09T00:00:00"/>
    <d v="2020-06-22T00:00:00"/>
    <n v="6"/>
    <n v="1"/>
    <n v="632"/>
    <m/>
    <m/>
    <m/>
    <m/>
    <m/>
    <m/>
    <s v="Not relevant"/>
  </r>
  <r>
    <n v="1448"/>
    <d v="2020-03-02T00:00:00"/>
    <n v="3"/>
    <x v="1"/>
    <s v="Duncan Quinton"/>
    <m/>
    <s v="William Hill"/>
    <x v="15"/>
    <m/>
    <m/>
    <m/>
    <s v="No inmail sent"/>
    <x v="0"/>
    <d v="2020-03-04T00:00:00"/>
    <d v="2020-06-22T00:00:00"/>
    <n v="6"/>
    <n v="1"/>
    <n v="632"/>
    <m/>
    <m/>
    <m/>
    <m/>
    <m/>
    <m/>
    <s v="Not relevant"/>
  </r>
  <r>
    <n v="1449"/>
    <d v="2020-03-02T00:00:00"/>
    <n v="3"/>
    <x v="1"/>
    <s v="Nuno Castro"/>
    <m/>
    <s v="Expedia Group"/>
    <x v="15"/>
    <m/>
    <m/>
    <m/>
    <s v="No inmail sent"/>
    <x v="0"/>
    <d v="2020-03-05T00:00:00"/>
    <d v="2020-06-22T00:00:00"/>
    <n v="6"/>
    <n v="1"/>
    <n v="632"/>
    <m/>
    <m/>
    <m/>
    <m/>
    <m/>
    <m/>
    <s v="Not relevant"/>
  </r>
  <r>
    <n v="1450"/>
    <d v="2020-03-02T00:00:00"/>
    <n v="3"/>
    <x v="1"/>
    <s v="Pablo Aguilar"/>
    <m/>
    <s v="McKinsey &amp; Company"/>
    <x v="15"/>
    <m/>
    <m/>
    <m/>
    <s v="No inmail sent"/>
    <x v="0"/>
    <d v="2020-03-05T00:00:00"/>
    <d v="2020-06-22T00:00:00"/>
    <n v="6"/>
    <n v="1"/>
    <n v="632"/>
    <m/>
    <m/>
    <m/>
    <m/>
    <m/>
    <m/>
    <s v="Not relevant"/>
  </r>
  <r>
    <n v="1451"/>
    <d v="2020-03-02T00:00:00"/>
    <n v="3"/>
    <x v="3"/>
    <s v="Didem Gündoğdu"/>
    <s v="Co-founder, Data Scientist"/>
    <s v="Verilista"/>
    <x v="1"/>
    <s v="Europe"/>
    <m/>
    <s v="Ramla's"/>
    <s v="No inmail sent"/>
    <x v="0"/>
    <d v="2020-03-05T00:00:00"/>
    <d v="2021-03-20T00:00:00"/>
    <n v="3"/>
    <n v="4"/>
    <n v="361"/>
    <s v="Positive"/>
    <d v="2020-06-22T00:00:00"/>
    <s v="didem.gundogdu@kantar.com"/>
    <s v="salesQL"/>
    <s v="Delivered"/>
    <d v="2020-09-30T00:00:00"/>
    <s v="Relevant + followed up"/>
  </r>
  <r>
    <n v="1452"/>
    <d v="2020-03-02T00:00:00"/>
    <n v="3"/>
    <x v="1"/>
    <s v="Victoria Lopez Morales"/>
    <m/>
    <s v="Expidea"/>
    <x v="15"/>
    <m/>
    <m/>
    <m/>
    <s v="No inmail sent"/>
    <x v="0"/>
    <d v="2020-03-06T00:00:00"/>
    <d v="2020-06-22T00:00:00"/>
    <n v="6"/>
    <n v="1"/>
    <n v="632"/>
    <s v="Negative"/>
    <m/>
    <m/>
    <m/>
    <m/>
    <m/>
    <s v="Not involved with MMM"/>
  </r>
  <r>
    <n v="1453"/>
    <d v="2020-03-02T00:00:00"/>
    <n v="3"/>
    <x v="1"/>
    <s v="Gustavo Amaral"/>
    <m/>
    <s v="McKinsey &amp; Company"/>
    <x v="15"/>
    <m/>
    <m/>
    <m/>
    <s v="No inmail sent"/>
    <x v="0"/>
    <d v="2020-03-05T00:00:00"/>
    <m/>
    <n v="0"/>
    <m/>
    <m/>
    <m/>
    <m/>
    <m/>
    <m/>
    <m/>
    <m/>
    <s v="Not relevant"/>
  </r>
  <r>
    <n v="1454"/>
    <d v="2020-03-09T00:00:00"/>
    <n v="3"/>
    <x v="1"/>
    <s v="Yasmin Moana Scherer"/>
    <m/>
    <s v="Colgate-Palmolive"/>
    <x v="15"/>
    <m/>
    <m/>
    <m/>
    <s v="No inmail sent"/>
    <x v="0"/>
    <d v="2020-03-10T00:00:00"/>
    <d v="2020-06-22T00:00:00"/>
    <n v="6"/>
    <n v="1"/>
    <n v="632"/>
    <m/>
    <m/>
    <m/>
    <m/>
    <m/>
    <m/>
    <s v="Not relevant"/>
  </r>
  <r>
    <n v="1455"/>
    <d v="2020-03-09T00:00:00"/>
    <n v="3"/>
    <x v="3"/>
    <s v="James Taylor"/>
    <s v="Retail Marketing Manager "/>
    <s v="Colgate-Palmolive"/>
    <x v="3"/>
    <s v="Europe"/>
    <m/>
    <m/>
    <s v="No inmail sent"/>
    <x v="0"/>
    <d v="2020-03-10T00:00:00"/>
    <d v="2021-07-12T00:00:00"/>
    <n v="7"/>
    <n v="2"/>
    <n v="247"/>
    <s v="None"/>
    <m/>
    <m/>
    <m/>
    <m/>
    <m/>
    <s v="Relevant + followed up"/>
  </r>
  <r>
    <n v="1456"/>
    <d v="2020-03-09T00:00:00"/>
    <n v="3"/>
    <x v="1"/>
    <s v="Mario Märzinger"/>
    <m/>
    <s v="REWE Group "/>
    <x v="15"/>
    <m/>
    <m/>
    <m/>
    <s v="No inmail sent"/>
    <x v="0"/>
    <d v="2020-03-10T00:00:00"/>
    <d v="2020-06-22T00:00:00"/>
    <n v="6"/>
    <n v="1"/>
    <n v="632"/>
    <m/>
    <m/>
    <m/>
    <m/>
    <m/>
    <m/>
    <s v="Not relevant"/>
  </r>
  <r>
    <n v="1457"/>
    <d v="2020-03-09T00:00:00"/>
    <n v="3"/>
    <x v="1"/>
    <s v="Richard Santoro"/>
    <m/>
    <s v="PLAY-ASIA.COM"/>
    <x v="15"/>
    <m/>
    <m/>
    <m/>
    <s v="No inmail sent"/>
    <x v="0"/>
    <d v="2020-03-09T00:00:00"/>
    <m/>
    <n v="0"/>
    <m/>
    <m/>
    <m/>
    <m/>
    <m/>
    <m/>
    <m/>
    <m/>
    <s v="Not relevant"/>
  </r>
  <r>
    <n v="1458"/>
    <d v="2020-03-09T00:00:00"/>
    <n v="3"/>
    <x v="1"/>
    <s v="Marie Eyre"/>
    <m/>
    <s v="Superdry "/>
    <x v="15"/>
    <m/>
    <m/>
    <m/>
    <s v="No inmail sent"/>
    <x v="0"/>
    <d v="2020-03-10T00:00:00"/>
    <d v="2020-06-23T00:00:00"/>
    <n v="6"/>
    <n v="1"/>
    <n v="631"/>
    <s v="Negative"/>
    <d v="2020-06-22T00:00:00"/>
    <m/>
    <m/>
    <m/>
    <m/>
    <s v="Hi, I'm sorry I missed your previous message. I'm actually in my final days at Superdry so wouldnt be looking to start any new conversations linking to Supedry. All the best, Marie"/>
  </r>
  <r>
    <n v="1459"/>
    <d v="2020-03-09T00:00:00"/>
    <n v="3"/>
    <x v="1"/>
    <s v="Kannan Poominathan"/>
    <m/>
    <s v="Equals "/>
    <x v="15"/>
    <m/>
    <m/>
    <m/>
    <s v="No inmail sent"/>
    <x v="0"/>
    <d v="2020-03-10T00:00:00"/>
    <d v="2020-06-22T00:00:00"/>
    <n v="6"/>
    <n v="1"/>
    <n v="632"/>
    <m/>
    <m/>
    <m/>
    <m/>
    <m/>
    <m/>
    <s v="Not relevant"/>
  </r>
  <r>
    <n v="1460"/>
    <d v="2022-02-11T00:00:00"/>
    <n v="2"/>
    <x v="3"/>
    <s v="Stuart Pearce"/>
    <s v="Marketing Data &amp; Analytics Manager"/>
    <s v="Just"/>
    <x v="10"/>
    <s v="Europe"/>
    <s v="Europe"/>
    <s v="Personal"/>
    <s v="No inmail sent"/>
    <x v="1"/>
    <m/>
    <m/>
    <n v="0"/>
    <m/>
    <m/>
    <m/>
    <m/>
    <m/>
    <m/>
    <m/>
    <m/>
    <m/>
  </r>
  <r>
    <n v="1461"/>
    <d v="2020-03-09T00:00:00"/>
    <n v="3"/>
    <x v="3"/>
    <s v="Mukul Dhawan"/>
    <s v="VP Global Marketing (Planning, Effectiveness, Analytics)"/>
    <s v="HSBC"/>
    <x v="10"/>
    <s v="Europe"/>
    <m/>
    <m/>
    <s v="No inmail sent"/>
    <x v="0"/>
    <d v="2020-03-10T00:00:00"/>
    <d v="2021-05-31T00:00:00"/>
    <n v="5"/>
    <n v="2"/>
    <n v="289"/>
    <s v="Negative"/>
    <d v="2021-06-01T00:00:00"/>
    <m/>
    <m/>
    <m/>
    <m/>
    <s v="Relevant + followed up"/>
  </r>
  <r>
    <n v="1462"/>
    <d v="2020-03-09T00:00:00"/>
    <n v="3"/>
    <x v="1"/>
    <s v="Navkant Meher"/>
    <m/>
    <s v="PAYPAL"/>
    <x v="15"/>
    <m/>
    <m/>
    <m/>
    <s v="No inmail sent"/>
    <x v="0"/>
    <d v="2020-03-11T00:00:00"/>
    <d v="2020-06-22T00:00:00"/>
    <n v="6"/>
    <n v="1"/>
    <n v="632"/>
    <s v="Negative"/>
    <d v="2020-06-23T00:00:00"/>
    <m/>
    <m/>
    <m/>
    <m/>
    <s v="Not involved with MMM"/>
  </r>
  <r>
    <n v="1463"/>
    <d v="2020-03-09T00:00:00"/>
    <n v="3"/>
    <x v="1"/>
    <s v="Jean-Bruno van der Straeten"/>
    <m/>
    <s v="Facebook"/>
    <x v="15"/>
    <m/>
    <m/>
    <m/>
    <s v="No inmail sent"/>
    <x v="0"/>
    <d v="2020-03-10T00:00:00"/>
    <d v="2020-06-22T00:00:00"/>
    <n v="6"/>
    <n v="1"/>
    <n v="632"/>
    <m/>
    <m/>
    <m/>
    <m/>
    <m/>
    <m/>
    <s v="Not relevant"/>
  </r>
  <r>
    <n v="1464"/>
    <d v="2020-03-09T00:00:00"/>
    <n v="3"/>
    <x v="1"/>
    <s v="Saeed Hajebi, Ph.D."/>
    <m/>
    <s v="vodafone"/>
    <x v="15"/>
    <m/>
    <m/>
    <m/>
    <s v="No inmail sent"/>
    <x v="0"/>
    <d v="2020-03-10T00:00:00"/>
    <d v="2020-06-22T00:00:00"/>
    <n v="6"/>
    <n v="1"/>
    <n v="632"/>
    <s v="Negative"/>
    <d v="2020-06-22T00:00:00"/>
    <m/>
    <m/>
    <m/>
    <m/>
    <s v="Hi Ralma. We don't do marketing mixed models."/>
  </r>
  <r>
    <n v="1465"/>
    <d v="2020-03-09T00:00:00"/>
    <n v="3"/>
    <x v="1"/>
    <s v="Tom Spencer"/>
    <m/>
    <s v="Aviva  "/>
    <x v="15"/>
    <m/>
    <m/>
    <m/>
    <s v="No inmail sent"/>
    <x v="0"/>
    <d v="2020-03-11T00:00:00"/>
    <d v="2020-06-22T00:00:00"/>
    <n v="6"/>
    <n v="1"/>
    <n v="632"/>
    <m/>
    <m/>
    <m/>
    <m/>
    <m/>
    <m/>
    <s v="Not relevant"/>
  </r>
  <r>
    <n v="1466"/>
    <d v="2020-03-09T00:00:00"/>
    <n v="3"/>
    <x v="1"/>
    <s v="Stuart McDonald"/>
    <m/>
    <s v="Centrica "/>
    <x v="15"/>
    <m/>
    <m/>
    <m/>
    <s v="No inmail sent"/>
    <x v="0"/>
    <d v="2020-03-10T00:00:00"/>
    <d v="2020-06-22T00:00:00"/>
    <n v="6"/>
    <n v="1"/>
    <n v="632"/>
    <m/>
    <m/>
    <m/>
    <m/>
    <m/>
    <m/>
    <s v="Not relevant"/>
  </r>
  <r>
    <n v="1467"/>
    <d v="2020-03-09T00:00:00"/>
    <n v="3"/>
    <x v="3"/>
    <s v="Jessica Marke"/>
    <s v="Effectiveness Manager (Brand &amp; Customer)"/>
    <s v="Virgin Holidays "/>
    <x v="12"/>
    <s v="Europe"/>
    <m/>
    <m/>
    <s v="No inmail sent"/>
    <x v="0"/>
    <d v="2020-03-11T00:00:00"/>
    <d v="2021-06-10T00:00:00"/>
    <n v="6"/>
    <n v="2"/>
    <n v="279"/>
    <s v="None"/>
    <m/>
    <m/>
    <m/>
    <m/>
    <m/>
    <s v="Relevant + followed up"/>
  </r>
  <r>
    <n v="1468"/>
    <d v="2020-03-09T00:00:00"/>
    <n v="3"/>
    <x v="1"/>
    <s v="Fraser Dametto"/>
    <m/>
    <s v="The Stars Group"/>
    <x v="15"/>
    <m/>
    <m/>
    <m/>
    <s v="No inmail sent"/>
    <x v="0"/>
    <d v="2020-03-10T00:00:00"/>
    <d v="2020-06-22T00:00:00"/>
    <n v="6"/>
    <n v="1"/>
    <n v="632"/>
    <m/>
    <m/>
    <m/>
    <m/>
    <m/>
    <m/>
    <s v="Not relevant"/>
  </r>
  <r>
    <n v="1469"/>
    <d v="2020-03-09T00:00:00"/>
    <n v="3"/>
    <x v="1"/>
    <s v="Ferko Kulcsar"/>
    <m/>
    <s v="Marriott International "/>
    <x v="15"/>
    <m/>
    <m/>
    <m/>
    <s v="No inmail sent"/>
    <x v="0"/>
    <d v="2020-03-10T00:00:00"/>
    <d v="2020-06-22T00:00:00"/>
    <n v="6"/>
    <n v="1"/>
    <n v="632"/>
    <m/>
    <m/>
    <m/>
    <m/>
    <m/>
    <m/>
    <s v="Not relevant"/>
  </r>
  <r>
    <n v="1470"/>
    <d v="2020-03-09T00:00:00"/>
    <n v="3"/>
    <x v="3"/>
    <s v="Paulo Pachi"/>
    <s v="Head of Marketing"/>
    <s v="Plum"/>
    <x v="10"/>
    <s v="Europe"/>
    <m/>
    <m/>
    <s v="No inmail sent"/>
    <x v="2"/>
    <d v="2020-03-11T00:00:00"/>
    <d v="2021-03-05T00:00:00"/>
    <n v="3"/>
    <n v="2"/>
    <n v="376"/>
    <s v="Negative"/>
    <d v="2021-03-05T00:00:00"/>
    <m/>
    <m/>
    <m/>
    <m/>
    <s v="Relevant + followed up"/>
  </r>
  <r>
    <n v="1471"/>
    <d v="2020-03-09T00:00:00"/>
    <n v="3"/>
    <x v="1"/>
    <s v="Sam Peek"/>
    <m/>
    <s v="Fidelity International"/>
    <x v="15"/>
    <m/>
    <m/>
    <m/>
    <s v="No inmail sent"/>
    <x v="0"/>
    <d v="2020-03-10T00:00:00"/>
    <d v="2020-06-22T00:00:00"/>
    <n v="6"/>
    <n v="1"/>
    <n v="632"/>
    <m/>
    <m/>
    <m/>
    <m/>
    <m/>
    <m/>
    <s v="Not relevant"/>
  </r>
  <r>
    <n v="1472"/>
    <d v="2020-03-09T00:00:00"/>
    <n v="3"/>
    <x v="1"/>
    <s v="Tarek Aljneidi"/>
    <m/>
    <s v="ThinkMarkets"/>
    <x v="15"/>
    <m/>
    <m/>
    <m/>
    <s v="No inmail sent"/>
    <x v="0"/>
    <d v="2020-03-10T00:00:00"/>
    <d v="2020-06-22T00:00:00"/>
    <n v="6"/>
    <n v="1"/>
    <n v="632"/>
    <m/>
    <m/>
    <m/>
    <m/>
    <m/>
    <m/>
    <s v="Not relevant"/>
  </r>
  <r>
    <n v="1473"/>
    <d v="2020-03-09T00:00:00"/>
    <n v="3"/>
    <x v="3"/>
    <s v="Raquel Reis"/>
    <s v="Sr. Manager Controlling &amp; Reporting"/>
    <s v="adidas"/>
    <x v="3"/>
    <s v="Europe"/>
    <m/>
    <s v="Ramla's"/>
    <s v="No inmail sent"/>
    <x v="0"/>
    <d v="2020-03-12T00:00:00"/>
    <d v="2021-07-15T00:00:00"/>
    <n v="7"/>
    <n v="3"/>
    <n v="244"/>
    <s v="Positive"/>
    <d v="2020-03-13T00:00:00"/>
    <s v="raquel.reis@adidas-group.com"/>
    <s v="salesQL"/>
    <s v="Delivered"/>
    <d v="2020-09-30T00:00:00"/>
    <s v="Relevant + followed up"/>
  </r>
  <r>
    <n v="1474"/>
    <d v="2020-03-09T00:00:00"/>
    <n v="3"/>
    <x v="1"/>
    <s v="Sara Facchiano"/>
    <m/>
    <s v="gucci"/>
    <x v="15"/>
    <m/>
    <m/>
    <m/>
    <s v="No inmail sent"/>
    <x v="0"/>
    <d v="2020-03-12T00:00:00"/>
    <d v="2020-06-22T00:00:00"/>
    <n v="6"/>
    <n v="1"/>
    <n v="632"/>
    <m/>
    <m/>
    <m/>
    <m/>
    <m/>
    <m/>
    <s v="Not relevant"/>
  </r>
  <r>
    <n v="1475"/>
    <d v="2020-05-18T00:00:00"/>
    <n v="5"/>
    <x v="1"/>
    <s v="Valerie Alleger"/>
    <m/>
    <s v=" Johnson &amp; Johnson"/>
    <x v="15"/>
    <m/>
    <m/>
    <m/>
    <s v="No inmail sent"/>
    <x v="0"/>
    <d v="2020-05-20T00:00:00"/>
    <d v="2020-06-22T00:00:00"/>
    <n v="6"/>
    <n v="1"/>
    <n v="632"/>
    <m/>
    <m/>
    <m/>
    <m/>
    <m/>
    <m/>
    <s v="Not relevant"/>
  </r>
  <r>
    <n v="1476"/>
    <d v="2020-05-18T00:00:00"/>
    <n v="5"/>
    <x v="1"/>
    <s v="Eric Martinho"/>
    <m/>
    <s v="IQVIA"/>
    <x v="15"/>
    <m/>
    <m/>
    <m/>
    <s v="No inmail sent"/>
    <x v="0"/>
    <d v="2020-05-20T00:00:00"/>
    <d v="2020-06-22T00:00:00"/>
    <n v="6"/>
    <n v="1"/>
    <n v="632"/>
    <s v="Positive_FS"/>
    <m/>
    <m/>
    <m/>
    <m/>
    <m/>
    <m/>
  </r>
  <r>
    <n v="1477"/>
    <d v="2020-05-18T00:00:00"/>
    <n v="5"/>
    <x v="1"/>
    <s v="Clare Bornstein"/>
    <m/>
    <s v="Takeda"/>
    <x v="15"/>
    <m/>
    <m/>
    <m/>
    <s v="No inmail sent"/>
    <x v="0"/>
    <d v="2020-05-20T00:00:00"/>
    <d v="2020-06-22T00:00:00"/>
    <n v="6"/>
    <n v="1"/>
    <n v="632"/>
    <m/>
    <m/>
    <m/>
    <m/>
    <m/>
    <m/>
    <s v="Not relevant"/>
  </r>
  <r>
    <n v="1478"/>
    <d v="2020-05-18T00:00:00"/>
    <n v="5"/>
    <x v="1"/>
    <s v="Christos Michos"/>
    <m/>
    <s v="Takeda"/>
    <x v="15"/>
    <m/>
    <m/>
    <m/>
    <s v="No inmail sent"/>
    <x v="0"/>
    <d v="2020-05-20T00:00:00"/>
    <d v="2020-06-22T00:00:00"/>
    <n v="6"/>
    <n v="1"/>
    <n v="632"/>
    <m/>
    <m/>
    <m/>
    <m/>
    <m/>
    <m/>
    <s v="Not relevant"/>
  </r>
  <r>
    <n v="1479"/>
    <d v="2020-05-18T00:00:00"/>
    <n v="5"/>
    <x v="1"/>
    <s v="Renaud Sermondade"/>
    <m/>
    <s v="Sanofi"/>
    <x v="15"/>
    <m/>
    <m/>
    <m/>
    <s v="No inmail sent"/>
    <x v="0"/>
    <d v="2020-05-20T00:00:00"/>
    <d v="2020-06-22T00:00:00"/>
    <n v="6"/>
    <n v="1"/>
    <n v="632"/>
    <m/>
    <m/>
    <m/>
    <m/>
    <m/>
    <m/>
    <s v="Not relevant"/>
  </r>
  <r>
    <n v="1480"/>
    <d v="2020-05-18T00:00:00"/>
    <n v="5"/>
    <x v="1"/>
    <s v="Steven Lehmann"/>
    <m/>
    <s v="UCB"/>
    <x v="15"/>
    <m/>
    <m/>
    <m/>
    <s v="No inmail sent"/>
    <x v="0"/>
    <d v="2020-05-20T00:00:00"/>
    <d v="2020-06-22T00:00:00"/>
    <n v="6"/>
    <n v="1"/>
    <n v="632"/>
    <m/>
    <m/>
    <m/>
    <m/>
    <m/>
    <m/>
    <s v="Not relevant"/>
  </r>
  <r>
    <n v="1481"/>
    <d v="2020-05-18T00:00:00"/>
    <n v="5"/>
    <x v="3"/>
    <s v="Aris Perperoglou"/>
    <s v="Data Science Director"/>
    <s v="AstraZeneca"/>
    <x v="6"/>
    <s v="Europe"/>
    <m/>
    <m/>
    <s v="No inmail sent"/>
    <x v="0"/>
    <d v="2020-05-20T00:00:00"/>
    <d v="2021-03-26T00:00:00"/>
    <n v="3"/>
    <n v="2"/>
    <n v="355"/>
    <s v="None"/>
    <m/>
    <m/>
    <m/>
    <m/>
    <m/>
    <s v="Relevant + followed up"/>
  </r>
  <r>
    <n v="1482"/>
    <d v="2020-05-18T00:00:00"/>
    <n v="5"/>
    <x v="1"/>
    <s v="Tran, N. Thanh"/>
    <s v="Director Data Science"/>
    <s v="Corbion"/>
    <x v="7"/>
    <s v="Europe"/>
    <m/>
    <s v="Ramla's"/>
    <s v="No inmail sent"/>
    <x v="0"/>
    <d v="2020-05-20T00:00:00"/>
    <d v="2021-09-22T00:00:00"/>
    <n v="9"/>
    <n v="1"/>
    <n v="175"/>
    <s v="None"/>
    <m/>
    <m/>
    <m/>
    <m/>
    <m/>
    <s v="Not relevant"/>
  </r>
  <r>
    <n v="1483"/>
    <d v="2020-05-18T00:00:00"/>
    <n v="5"/>
    <x v="1"/>
    <s v="Everton Cranston"/>
    <s v="Chief Growth Officer"/>
    <s v="Zoetis Inc. "/>
    <x v="4"/>
    <s v="America"/>
    <s v="America"/>
    <m/>
    <s v="No inmail sent"/>
    <x v="0"/>
    <d v="2020-05-21T00:00:00"/>
    <d v="2020-08-11T00:00:00"/>
    <n v="8"/>
    <n v="2"/>
    <n v="582"/>
    <s v="Positive_FS"/>
    <d v="2020-07-17T00:00:00"/>
    <m/>
    <m/>
    <m/>
    <m/>
    <s v="Hi Dr. Ramla. Thanks for reaching out. I’ll review and let you know my thoughts. Best regards, Everton"/>
  </r>
  <r>
    <n v="1484"/>
    <d v="2020-05-18T00:00:00"/>
    <n v="5"/>
    <x v="1"/>
    <s v="Jesper Rune Poulsen"/>
    <s v="Global Marketing Analytics Manager"/>
    <s v="Lundbeck"/>
    <x v="6"/>
    <s v="Europe"/>
    <m/>
    <m/>
    <s v="No inmail sent"/>
    <x v="3"/>
    <m/>
    <m/>
    <n v="0"/>
    <m/>
    <m/>
    <m/>
    <m/>
    <m/>
    <m/>
    <m/>
    <m/>
    <s v="Relevant"/>
  </r>
  <r>
    <n v="1485"/>
    <d v="2020-05-18T00:00:00"/>
    <n v="5"/>
    <x v="1"/>
    <s v="Luis Raimundo Martínez Gautier"/>
    <s v="Sr. Brand Manager Biológicos Respiratory and Immunology"/>
    <s v="AstraZeneca "/>
    <x v="6"/>
    <s v="Europe"/>
    <m/>
    <m/>
    <s v="No inmail sent"/>
    <x v="0"/>
    <d v="2020-05-26T00:00:00"/>
    <m/>
    <n v="0"/>
    <m/>
    <m/>
    <s v="Negative"/>
    <d v="2020-05-26T00:00:00"/>
    <m/>
    <m/>
    <m/>
    <m/>
    <s v="Not relevant"/>
  </r>
  <r>
    <n v="1486"/>
    <d v="2020-05-25T00:00:00"/>
    <n v="5"/>
    <x v="1"/>
    <s v="Elise Khaleghy Bayegy"/>
    <m/>
    <s v="L'Oréal"/>
    <x v="15"/>
    <m/>
    <m/>
    <m/>
    <s v="No inmail sent"/>
    <x v="0"/>
    <d v="2020-06-03T00:00:00"/>
    <d v="2020-06-22T00:00:00"/>
    <n v="6"/>
    <n v="1"/>
    <n v="632"/>
    <m/>
    <m/>
    <m/>
    <m/>
    <m/>
    <m/>
    <s v="Not relevant"/>
  </r>
  <r>
    <n v="1487"/>
    <d v="2020-05-25T00:00:00"/>
    <n v="5"/>
    <x v="3"/>
    <s v="Iago Casado Ávalos"/>
    <s v="Marketing Analytics"/>
    <s v="Alcon"/>
    <x v="13"/>
    <s v="Europe"/>
    <m/>
    <s v="Ramla's"/>
    <s v="No inmail sent"/>
    <x v="0"/>
    <d v="2020-05-28T00:00:00"/>
    <d v="2021-07-15T00:00:00"/>
    <n v="7"/>
    <n v="2"/>
    <n v="244"/>
    <s v="Neutral"/>
    <d v="2021-03-01T00:00:00"/>
    <m/>
    <m/>
    <m/>
    <m/>
    <s v="CHASE"/>
  </r>
  <r>
    <n v="1488"/>
    <d v="2020-05-25T00:00:00"/>
    <n v="5"/>
    <x v="1"/>
    <s v="Yoshiki Kayashima"/>
    <m/>
    <s v="Osaka"/>
    <x v="15"/>
    <m/>
    <m/>
    <m/>
    <s v="No inmail sent"/>
    <x v="0"/>
    <d v="2020-05-28T00:00:00"/>
    <d v="2020-06-22T00:00:00"/>
    <n v="6"/>
    <n v="1"/>
    <n v="632"/>
    <s v="Positive_FS"/>
    <d v="2020-06-22T00:00:00"/>
    <m/>
    <m/>
    <m/>
    <m/>
    <s v="Hi Ramla,_x000a_Thank you for your message._x000a_Unfortunately currently I don’t have interest in the model._x000a_We are making the pun model by ourselves._x000a_Many thanks._x000a_Yoshiki"/>
  </r>
  <r>
    <n v="1489"/>
    <d v="2020-05-25T00:00:00"/>
    <n v="5"/>
    <x v="1"/>
    <s v="Concepcion Alonso"/>
    <m/>
    <s v="Sanofi"/>
    <x v="15"/>
    <m/>
    <m/>
    <m/>
    <s v="No inmail sent"/>
    <x v="0"/>
    <d v="2020-05-28T00:00:00"/>
    <m/>
    <n v="0"/>
    <m/>
    <m/>
    <m/>
    <m/>
    <m/>
    <m/>
    <m/>
    <m/>
    <s v="We are talking with someone already"/>
  </r>
  <r>
    <n v="1490"/>
    <d v="2020-05-25T00:00:00"/>
    <n v="5"/>
    <x v="1"/>
    <s v="Eusebi Garcia"/>
    <s v="Lead Data Analyst"/>
    <s v="Bayer"/>
    <x v="6"/>
    <m/>
    <m/>
    <m/>
    <s v="No inmail sent"/>
    <x v="0"/>
    <d v="2020-05-28T00:00:00"/>
    <d v="2020-07-17T00:00:00"/>
    <n v="7"/>
    <n v="2"/>
    <n v="607"/>
    <s v="Positive"/>
    <d v="2020-06-23T00:00:00"/>
    <s v="eusebi.garcia@bayer.com"/>
    <s v="salesQL"/>
    <s v="Delivered"/>
    <d v="2020-09-30T00:00:00"/>
    <s v="Not relevant"/>
  </r>
  <r>
    <n v="1491"/>
    <d v="2020-05-25T00:00:00"/>
    <n v="5"/>
    <x v="1"/>
    <s v="Pakfei (Fei) K"/>
    <m/>
    <s v="Almirall"/>
    <x v="15"/>
    <m/>
    <m/>
    <m/>
    <s v="No inmail sent"/>
    <x v="0"/>
    <d v="2020-05-28T00:00:00"/>
    <d v="2020-06-22T00:00:00"/>
    <n v="6"/>
    <n v="1"/>
    <n v="632"/>
    <m/>
    <m/>
    <m/>
    <m/>
    <m/>
    <m/>
    <s v="Not relevant"/>
  </r>
  <r>
    <n v="1492"/>
    <d v="2020-05-25T00:00:00"/>
    <n v="5"/>
    <x v="1"/>
    <s v="Marcin Czekański"/>
    <m/>
    <s v="Philips"/>
    <x v="15"/>
    <m/>
    <m/>
    <m/>
    <s v="No inmail sent"/>
    <x v="0"/>
    <d v="2020-05-28T00:00:00"/>
    <d v="2020-06-22T00:00:00"/>
    <n v="6"/>
    <n v="1"/>
    <n v="632"/>
    <m/>
    <m/>
    <m/>
    <m/>
    <m/>
    <m/>
    <s v="Not relevant"/>
  </r>
  <r>
    <n v="1493"/>
    <d v="2020-05-25T00:00:00"/>
    <n v="5"/>
    <x v="1"/>
    <s v="Naruhiko Shimada"/>
    <m/>
    <m/>
    <x v="15"/>
    <m/>
    <m/>
    <m/>
    <s v="No inmail sent"/>
    <x v="0"/>
    <d v="2020-06-01T00:00:00"/>
    <m/>
    <n v="0"/>
    <m/>
    <m/>
    <s v="Positive_FS"/>
    <m/>
    <m/>
    <m/>
    <m/>
    <m/>
    <s v="Dear Ramla,_x000a_Thank you for your message. Japan got relatively low impact by COVID-19 compared with the US and Europe._x000a_Talking about your question, I used to involved with Modeling. but not involved now."/>
  </r>
  <r>
    <n v="1494"/>
    <d v="2020-05-25T00:00:00"/>
    <n v="5"/>
    <x v="2"/>
    <s v="Ana Neves"/>
    <s v="Global Head of Marketing &amp; Business Management"/>
    <s v="Carl Zeiss Meditec AG"/>
    <x v="6"/>
    <s v="Europe"/>
    <m/>
    <m/>
    <s v="No inmail sent"/>
    <x v="0"/>
    <d v="2020-06-03T00:00:00"/>
    <d v="2021-03-03T00:00:00"/>
    <n v="3"/>
    <n v="1"/>
    <n v="378"/>
    <s v="None"/>
    <m/>
    <m/>
    <m/>
    <m/>
    <m/>
    <s v="Li message sent "/>
  </r>
  <r>
    <n v="1495"/>
    <d v="2020-05-25T00:00:00"/>
    <n v="5"/>
    <x v="1"/>
    <s v="Jasmina Bouwmeester"/>
    <m/>
    <s v="Novo Nordisk"/>
    <x v="15"/>
    <m/>
    <m/>
    <m/>
    <s v="No inmail sent"/>
    <x v="0"/>
    <d v="2020-05-28T00:00:00"/>
    <d v="2020-06-22T00:00:00"/>
    <n v="6"/>
    <n v="1"/>
    <n v="632"/>
    <m/>
    <m/>
    <m/>
    <m/>
    <m/>
    <m/>
    <s v="Not relevant"/>
  </r>
  <r>
    <n v="1496"/>
    <d v="2020-05-25T00:00:00"/>
    <n v="5"/>
    <x v="1"/>
    <s v="David Millan, Ph.D."/>
    <m/>
    <s v="Unilever"/>
    <x v="15"/>
    <m/>
    <m/>
    <m/>
    <s v="No inmail sent"/>
    <x v="0"/>
    <d v="2020-05-28T00:00:00"/>
    <d v="2020-06-22T00:00:00"/>
    <n v="6"/>
    <n v="1"/>
    <n v="632"/>
    <m/>
    <m/>
    <m/>
    <m/>
    <m/>
    <m/>
    <s v="Not relevant"/>
  </r>
  <r>
    <n v="1497"/>
    <d v="2020-05-25T00:00:00"/>
    <n v="5"/>
    <x v="1"/>
    <s v="Rodrigo Buendía López"/>
    <m/>
    <s v="Unilever"/>
    <x v="15"/>
    <m/>
    <m/>
    <m/>
    <s v="No inmail sent"/>
    <x v="0"/>
    <d v="2020-05-28T00:00:00"/>
    <d v="2020-06-22T00:00:00"/>
    <n v="6"/>
    <n v="1"/>
    <n v="632"/>
    <m/>
    <m/>
    <m/>
    <m/>
    <m/>
    <m/>
    <s v="Not relevant"/>
  </r>
  <r>
    <n v="1498"/>
    <d v="2020-05-25T00:00:00"/>
    <n v="5"/>
    <x v="1"/>
    <s v="Anders Borglykke"/>
    <m/>
    <s v="Novo Nordisk"/>
    <x v="15"/>
    <m/>
    <m/>
    <m/>
    <s v="No inmail sent"/>
    <x v="0"/>
    <d v="2020-05-28T00:00:00"/>
    <d v="2020-06-22T00:00:00"/>
    <n v="6"/>
    <n v="1"/>
    <n v="632"/>
    <s v="Negative"/>
    <m/>
    <m/>
    <m/>
    <m/>
    <m/>
    <s v="Dear Dr. Ramla_x000a_Thank you for reaching out._x000a_It has no interest - we do not work within the commercial area and has no customer interactions._x000a_BR_x000a_Anders"/>
  </r>
  <r>
    <n v="1499"/>
    <d v="2020-05-25T00:00:00"/>
    <n v="5"/>
    <x v="1"/>
    <s v="Helene Sapin"/>
    <m/>
    <s v="Eli Lilly"/>
    <x v="15"/>
    <m/>
    <m/>
    <m/>
    <s v="No inmail sent"/>
    <x v="0"/>
    <d v="2020-06-03T00:00:00"/>
    <d v="2020-06-22T00:00:00"/>
    <n v="6"/>
    <n v="1"/>
    <n v="632"/>
    <m/>
    <m/>
    <m/>
    <m/>
    <m/>
    <m/>
    <s v="Not relevant"/>
  </r>
  <r>
    <n v="1500"/>
    <d v="2020-05-25T00:00:00"/>
    <n v="5"/>
    <x v="1"/>
    <s v="Luca Franchini"/>
    <m/>
    <s v="Gilead Sciences"/>
    <x v="15"/>
    <m/>
    <m/>
    <m/>
    <s v="No inmail sent"/>
    <x v="0"/>
    <d v="2020-06-03T00:00:00"/>
    <d v="2020-06-22T00:00:00"/>
    <n v="6"/>
    <n v="1"/>
    <n v="632"/>
    <m/>
    <m/>
    <m/>
    <m/>
    <m/>
    <m/>
    <s v="Not relevant"/>
  </r>
  <r>
    <n v="1501"/>
    <d v="2020-06-01T00:00:00"/>
    <n v="6"/>
    <x v="1"/>
    <s v="Yuliya Ten"/>
    <m/>
    <s v="Ebay"/>
    <x v="15"/>
    <m/>
    <m/>
    <m/>
    <s v="No inmail sent"/>
    <x v="0"/>
    <d v="2020-06-03T00:00:00"/>
    <d v="2020-06-22T00:00:00"/>
    <n v="6"/>
    <n v="1"/>
    <n v="632"/>
    <m/>
    <m/>
    <m/>
    <m/>
    <m/>
    <m/>
    <s v="Not relevant"/>
  </r>
  <r>
    <n v="1502"/>
    <d v="2020-06-01T00:00:00"/>
    <n v="6"/>
    <x v="1"/>
    <s v="Filip Dědina"/>
    <m/>
    <s v="Ebay"/>
    <x v="15"/>
    <m/>
    <m/>
    <m/>
    <s v="No inmail sent"/>
    <x v="0"/>
    <d v="2020-06-03T00:00:00"/>
    <d v="2020-06-22T00:00:00"/>
    <n v="6"/>
    <n v="1"/>
    <n v="632"/>
    <m/>
    <m/>
    <m/>
    <m/>
    <m/>
    <m/>
    <s v="Not relevant"/>
  </r>
  <r>
    <n v="1503"/>
    <d v="2020-06-01T00:00:00"/>
    <n v="6"/>
    <x v="1"/>
    <s v="Julia Gudina-Hofmann"/>
    <m/>
    <s v="Ebay"/>
    <x v="15"/>
    <m/>
    <m/>
    <m/>
    <s v="No inmail sent"/>
    <x v="0"/>
    <d v="2020-06-03T00:00:00"/>
    <d v="2020-06-22T00:00:00"/>
    <n v="6"/>
    <n v="1"/>
    <n v="632"/>
    <m/>
    <m/>
    <m/>
    <m/>
    <m/>
    <m/>
    <s v="Not relevant"/>
  </r>
  <r>
    <n v="1504"/>
    <d v="2020-06-01T00:00:00"/>
    <n v="6"/>
    <x v="1"/>
    <s v="Thomas McCouig"/>
    <m/>
    <s v="Ebay"/>
    <x v="15"/>
    <m/>
    <m/>
    <m/>
    <s v="No inmail sent"/>
    <x v="0"/>
    <d v="2020-06-03T00:00:00"/>
    <d v="2020-06-22T00:00:00"/>
    <n v="6"/>
    <n v="1"/>
    <n v="632"/>
    <m/>
    <m/>
    <m/>
    <m/>
    <m/>
    <m/>
    <s v="Not relevant"/>
  </r>
  <r>
    <n v="1505"/>
    <d v="2020-06-01T00:00:00"/>
    <n v="6"/>
    <x v="1"/>
    <s v="Gianni Petroro"/>
    <m/>
    <s v="Ebay"/>
    <x v="15"/>
    <m/>
    <m/>
    <m/>
    <s v="No inmail sent"/>
    <x v="0"/>
    <d v="2020-06-03T00:00:00"/>
    <d v="2020-06-22T00:00:00"/>
    <n v="6"/>
    <n v="1"/>
    <n v="632"/>
    <s v="Positive_FS"/>
    <m/>
    <m/>
    <m/>
    <m/>
    <m/>
    <s v="Hi, I think we should postpone any discussions_x000a_Because of covid , I am a lay off now"/>
  </r>
  <r>
    <n v="1506"/>
    <d v="2020-06-01T00:00:00"/>
    <n v="6"/>
    <x v="5"/>
    <s v="Kit Wan Maggie Yau"/>
    <m/>
    <s v="Alibaba"/>
    <x v="15"/>
    <m/>
    <m/>
    <m/>
    <s v="No inmail sent"/>
    <x v="0"/>
    <d v="2020-06-03T00:00:00"/>
    <d v="2020-06-22T00:00:00"/>
    <n v="6"/>
    <n v="1"/>
    <n v="632"/>
    <s v="Positive_FS"/>
    <d v="2020-06-22T00:00:00"/>
    <m/>
    <m/>
    <m/>
    <m/>
    <s v="Hi Ramla - thanks for your offering but currently we do not have any automatic marketing tools planned in the pipeline. If we come across any thoughts I will ping you right away._x000a_Thanks for thinking of us. Stay safe and healthy!_x000a_Thanks_x000a_Kit"/>
  </r>
  <r>
    <n v="1507"/>
    <d v="2020-06-01T00:00:00"/>
    <n v="6"/>
    <x v="2"/>
    <s v="Alston Wang"/>
    <s v="Global Senior Marketing Manager"/>
    <s v="Alibaba"/>
    <x v="4"/>
    <s v="Europe"/>
    <m/>
    <m/>
    <s v="No inmail sent"/>
    <x v="0"/>
    <d v="2020-06-03T00:00:00"/>
    <d v="2020-06-22T00:00:00"/>
    <n v="6"/>
    <n v="1"/>
    <n v="632"/>
    <s v="Irrelevant"/>
    <m/>
    <m/>
    <m/>
    <m/>
    <m/>
    <s v="Irrelevant"/>
  </r>
  <r>
    <n v="1508"/>
    <d v="2020-06-01T00:00:00"/>
    <n v="6"/>
    <x v="1"/>
    <s v="Nora Christina Loges"/>
    <m/>
    <s v="Wayfair"/>
    <x v="15"/>
    <m/>
    <m/>
    <m/>
    <s v="No inmail sent"/>
    <x v="0"/>
    <d v="2020-06-03T00:00:00"/>
    <d v="2020-07-17T00:00:00"/>
    <n v="7"/>
    <n v="2"/>
    <n v="607"/>
    <s v="Negative"/>
    <d v="2020-07-20T00:00:00"/>
    <m/>
    <m/>
    <m/>
    <m/>
    <s v="Hi Ramla,_x000a_I'm not sure that I can give you a right contact person for this. Sorry."/>
  </r>
  <r>
    <n v="1509"/>
    <d v="2020-06-01T00:00:00"/>
    <n v="6"/>
    <x v="1"/>
    <s v="Teodora Georgieva"/>
    <m/>
    <s v="Wayfair"/>
    <x v="15"/>
    <m/>
    <m/>
    <m/>
    <s v="No inmail sent"/>
    <x v="0"/>
    <d v="2020-06-03T00:00:00"/>
    <d v="2020-06-22T00:00:00"/>
    <n v="6"/>
    <n v="1"/>
    <n v="632"/>
    <m/>
    <m/>
    <m/>
    <m/>
    <m/>
    <m/>
    <s v="Not relevant"/>
  </r>
  <r>
    <n v="1510"/>
    <d v="2020-06-01T00:00:00"/>
    <n v="6"/>
    <x v="1"/>
    <s v="Cagdas Kanar"/>
    <m/>
    <s v="Amazon"/>
    <x v="15"/>
    <s v="Europe"/>
    <m/>
    <m/>
    <s v="No inmail sent"/>
    <x v="0"/>
    <d v="2020-06-03T00:00:00"/>
    <m/>
    <n v="0"/>
    <m/>
    <m/>
    <m/>
    <m/>
    <m/>
    <m/>
    <m/>
    <m/>
    <s v="We are talking with someone already"/>
  </r>
  <r>
    <n v="1511"/>
    <d v="2020-06-01T00:00:00"/>
    <n v="6"/>
    <x v="1"/>
    <s v="Diego Cuadrado"/>
    <m/>
    <s v=" L'Oréal"/>
    <x v="15"/>
    <m/>
    <m/>
    <m/>
    <s v="No inmail sent"/>
    <x v="0"/>
    <d v="2020-06-03T00:00:00"/>
    <d v="2020-06-22T00:00:00"/>
    <n v="6"/>
    <n v="1"/>
    <n v="632"/>
    <m/>
    <m/>
    <m/>
    <m/>
    <m/>
    <m/>
    <s v="Not relevant"/>
  </r>
  <r>
    <n v="1512"/>
    <d v="2020-06-01T00:00:00"/>
    <n v="6"/>
    <x v="1"/>
    <s v="Nicolas Kingham"/>
    <m/>
    <s v="Amway"/>
    <x v="15"/>
    <m/>
    <m/>
    <m/>
    <s v="No inmail sent"/>
    <x v="0"/>
    <d v="2020-06-03T00:00:00"/>
    <d v="2020-06-22T00:00:00"/>
    <n v="6"/>
    <n v="1"/>
    <n v="632"/>
    <m/>
    <m/>
    <m/>
    <m/>
    <m/>
    <m/>
    <s v="Not relevant"/>
  </r>
  <r>
    <n v="1513"/>
    <d v="2020-01-20T00:00:00"/>
    <n v="1"/>
    <x v="1"/>
    <s v="Dr. Maria Gaschler"/>
    <s v="Team Lead Data Science"/>
    <s v="dentsu aegis"/>
    <x v="1"/>
    <m/>
    <m/>
    <m/>
    <s v="No inmail sent"/>
    <x v="0"/>
    <d v="2020-02-11T00:00:00"/>
    <d v="2020-06-30T00:00:00"/>
    <n v="6"/>
    <n v="3"/>
    <n v="624"/>
    <m/>
    <m/>
    <m/>
    <m/>
    <m/>
    <m/>
    <s v="Not relevant"/>
  </r>
  <r>
    <n v="1514"/>
    <d v="2020-01-27T00:00:00"/>
    <n v="1"/>
    <x v="3"/>
    <s v="Zihe Zheng"/>
    <s v="Associate statistical analyst"/>
    <s v="dentsu aegis"/>
    <x v="1"/>
    <s v="Asia"/>
    <s v="asia"/>
    <m/>
    <s v="No inmail sent"/>
    <x v="0"/>
    <d v="2020-02-10T00:00:00"/>
    <d v="2021-03-08T00:00:00"/>
    <n v="3"/>
    <n v="3"/>
    <n v="373"/>
    <s v="None"/>
    <m/>
    <m/>
    <m/>
    <m/>
    <m/>
    <s v="Relevant + followed up"/>
  </r>
  <r>
    <n v="1515"/>
    <d v="2020-01-27T00:00:00"/>
    <n v="1"/>
    <x v="1"/>
    <s v="Damon Hansen"/>
    <m/>
    <s v="Johnson &amp; Johnson"/>
    <x v="15"/>
    <m/>
    <m/>
    <m/>
    <s v="No inmail sent"/>
    <x v="0"/>
    <d v="2020-05-20T00:00:00"/>
    <d v="2020-06-30T00:00:00"/>
    <n v="6"/>
    <n v="2"/>
    <n v="624"/>
    <s v="Negative"/>
    <d v="2020-07-03T00:00:00"/>
    <m/>
    <m/>
    <m/>
    <m/>
    <s v="no thanks"/>
  </r>
  <r>
    <n v="1516"/>
    <d v="2020-01-27T00:00:00"/>
    <n v="1"/>
    <x v="1"/>
    <s v="Dr. Holger Kömm"/>
    <m/>
    <s v="adidas"/>
    <x v="15"/>
    <m/>
    <m/>
    <m/>
    <s v="No inmail sent"/>
    <x v="0"/>
    <d v="2020-03-09T00:00:00"/>
    <d v="2020-06-30T00:00:00"/>
    <n v="6"/>
    <n v="2"/>
    <n v="624"/>
    <s v="Negative"/>
    <d v="2020-07-01T00:00:00"/>
    <m/>
    <m/>
    <m/>
    <m/>
    <s v="no thanks"/>
  </r>
  <r>
    <n v="1517"/>
    <d v="2020-01-27T00:00:00"/>
    <n v="1"/>
    <x v="1"/>
    <s v="Anton Banatov"/>
    <m/>
    <s v="GroupM"/>
    <x v="15"/>
    <m/>
    <m/>
    <m/>
    <s v="No inmail sent"/>
    <x v="0"/>
    <d v="2020-02-24T00:00:00"/>
    <d v="2020-06-30T00:00:00"/>
    <n v="6"/>
    <n v="3"/>
    <n v="624"/>
    <m/>
    <m/>
    <m/>
    <m/>
    <m/>
    <m/>
    <s v="Not relevant"/>
  </r>
  <r>
    <n v="1518"/>
    <d v="2020-01-27T00:00:00"/>
    <n v="1"/>
    <x v="1"/>
    <s v="Giuseppe De Vitis"/>
    <m/>
    <s v="GroupM"/>
    <x v="15"/>
    <m/>
    <m/>
    <m/>
    <s v="No inmail sent"/>
    <x v="0"/>
    <d v="2020-03-03T00:00:00"/>
    <d v="2020-06-30T00:00:00"/>
    <n v="6"/>
    <n v="2"/>
    <n v="624"/>
    <m/>
    <m/>
    <m/>
    <m/>
    <m/>
    <m/>
    <s v="Not relevant"/>
  </r>
  <r>
    <n v="1519"/>
    <d v="2020-01-27T00:00:00"/>
    <n v="1"/>
    <x v="3"/>
    <s v="Gitali Halder"/>
    <s v="Senior Director of Analytics for Apac region"/>
    <s v="essence"/>
    <x v="1"/>
    <s v="Asia"/>
    <s v="asia"/>
    <m/>
    <s v="No inmail sent"/>
    <x v="0"/>
    <d v="2020-02-14T00:00:00"/>
    <d v="2021-03-08T00:00:00"/>
    <n v="3"/>
    <n v="4"/>
    <n v="373"/>
    <s v="None"/>
    <m/>
    <m/>
    <m/>
    <m/>
    <m/>
    <s v="Relevant + followed up"/>
  </r>
  <r>
    <n v="1520"/>
    <d v="2020-01-27T00:00:00"/>
    <n v="1"/>
    <x v="3"/>
    <s v="Maxim Migutin"/>
    <s v="Data Team Lead, Innovations"/>
    <s v="Yum brands"/>
    <x v="3"/>
    <s v="Asia"/>
    <s v="asia"/>
    <m/>
    <s v="No inmail sent"/>
    <x v="0"/>
    <d v="2020-02-19T00:00:00"/>
    <d v="2021-07-12T00:00:00"/>
    <n v="7"/>
    <n v="4"/>
    <n v="247"/>
    <s v="None"/>
    <m/>
    <m/>
    <m/>
    <m/>
    <m/>
    <s v="Relevant + followed up"/>
  </r>
  <r>
    <n v="1521"/>
    <d v="2020-01-27T00:00:00"/>
    <n v="1"/>
    <x v="1"/>
    <s v="Catalina Mejía Herrera"/>
    <m/>
    <s v="bayer"/>
    <x v="15"/>
    <m/>
    <m/>
    <m/>
    <s v="No inmail sent"/>
    <x v="0"/>
    <d v="2020-02-10T00:00:00"/>
    <d v="2020-06-30T00:00:00"/>
    <n v="6"/>
    <n v="3"/>
    <n v="624"/>
    <m/>
    <m/>
    <m/>
    <m/>
    <m/>
    <m/>
    <s v="Not relevant"/>
  </r>
  <r>
    <n v="1522"/>
    <d v="2020-02-03T00:00:00"/>
    <n v="2"/>
    <x v="1"/>
    <s v="Xiangqi Liu"/>
    <m/>
    <s v="P&amp;G"/>
    <x v="15"/>
    <m/>
    <m/>
    <m/>
    <s v="No inmail sent"/>
    <x v="0"/>
    <d v="2020-02-11T00:00:00"/>
    <d v="2020-06-30T00:00:00"/>
    <n v="6"/>
    <n v="2"/>
    <n v="624"/>
    <m/>
    <m/>
    <m/>
    <m/>
    <m/>
    <m/>
    <s v="Not relevant"/>
  </r>
  <r>
    <n v="1523"/>
    <d v="2020-02-03T00:00:00"/>
    <n v="2"/>
    <x v="1"/>
    <s v="Jean-Simon Sampieri"/>
    <m/>
    <s v="P&amp;G"/>
    <x v="15"/>
    <m/>
    <m/>
    <m/>
    <s v="No inmail sent"/>
    <x v="0"/>
    <d v="2020-02-05T00:00:00"/>
    <d v="2020-06-30T00:00:00"/>
    <n v="6"/>
    <n v="2"/>
    <n v="624"/>
    <m/>
    <m/>
    <m/>
    <m/>
    <m/>
    <m/>
    <s v="Not relevant"/>
  </r>
  <r>
    <n v="1524"/>
    <d v="2020-02-03T00:00:00"/>
    <n v="2"/>
    <x v="1"/>
    <s v="Robert Gray"/>
    <m/>
    <s v="Artefact"/>
    <x v="15"/>
    <m/>
    <m/>
    <m/>
    <s v="No inmail sent"/>
    <x v="0"/>
    <d v="2020-03-09T00:00:00"/>
    <d v="2020-06-30T00:00:00"/>
    <n v="6"/>
    <n v="2"/>
    <n v="624"/>
    <m/>
    <m/>
    <m/>
    <m/>
    <m/>
    <m/>
    <s v="Not relevant"/>
  </r>
  <r>
    <n v="1525"/>
    <d v="2020-02-03T00:00:00"/>
    <n v="2"/>
    <x v="1"/>
    <s v="Hanania Mikael OUAZAN"/>
    <m/>
    <s v="Artefact"/>
    <x v="15"/>
    <m/>
    <m/>
    <m/>
    <s v="No inmail sent"/>
    <x v="0"/>
    <d v="2020-02-06T00:00:00"/>
    <d v="2020-06-30T00:00:00"/>
    <n v="6"/>
    <n v="2"/>
    <n v="624"/>
    <m/>
    <m/>
    <m/>
    <m/>
    <m/>
    <m/>
    <s v="Not relevant"/>
  </r>
  <r>
    <n v="1526"/>
    <d v="2020-02-03T00:00:00"/>
    <n v="2"/>
    <x v="1"/>
    <s v="Griselda Dias"/>
    <m/>
    <s v="essence"/>
    <x v="15"/>
    <m/>
    <m/>
    <m/>
    <s v="No inmail sent"/>
    <x v="0"/>
    <d v="2020-02-05T00:00:00"/>
    <d v="2020-06-30T00:00:00"/>
    <n v="6"/>
    <n v="3"/>
    <n v="624"/>
    <m/>
    <m/>
    <m/>
    <m/>
    <m/>
    <m/>
    <s v="Not relevant"/>
  </r>
  <r>
    <n v="1527"/>
    <d v="2020-02-03T00:00:00"/>
    <n v="2"/>
    <x v="1"/>
    <s v="Chris Parker"/>
    <m/>
    <s v="comparethemarket.com"/>
    <x v="15"/>
    <m/>
    <m/>
    <m/>
    <s v="No inmail sent"/>
    <x v="0"/>
    <d v="2020-02-05T00:00:00"/>
    <d v="2020-06-30T00:00:00"/>
    <n v="6"/>
    <n v="3"/>
    <n v="624"/>
    <s v="Negative"/>
    <d v="2020-07-01T00:00:00"/>
    <m/>
    <m/>
    <m/>
    <m/>
    <s v="no thanks"/>
  </r>
  <r>
    <n v="1528"/>
    <d v="2020-02-03T00:00:00"/>
    <n v="2"/>
    <x v="1"/>
    <s v="Güçlü Ozsayin"/>
    <m/>
    <s v="samsung"/>
    <x v="15"/>
    <m/>
    <m/>
    <m/>
    <s v="No inmail sent"/>
    <x v="0"/>
    <d v="2020-02-05T00:00:00"/>
    <d v="2020-06-30T00:00:00"/>
    <n v="6"/>
    <n v="2"/>
    <n v="624"/>
    <m/>
    <m/>
    <m/>
    <m/>
    <m/>
    <m/>
    <s v="Not relevant"/>
  </r>
  <r>
    <n v="1529"/>
    <d v="2020-02-08T00:00:00"/>
    <n v="2"/>
    <x v="1"/>
    <s v="Anke Breitwieser"/>
    <m/>
    <s v="IBM"/>
    <x v="15"/>
    <m/>
    <m/>
    <m/>
    <s v="No inmail sent"/>
    <x v="0"/>
    <d v="2020-02-10T00:00:00"/>
    <d v="2020-06-30T00:00:00"/>
    <n v="6"/>
    <n v="2"/>
    <n v="624"/>
    <m/>
    <m/>
    <m/>
    <m/>
    <m/>
    <m/>
    <s v="Not relevant"/>
  </r>
  <r>
    <n v="1530"/>
    <d v="2020-02-08T00:00:00"/>
    <n v="2"/>
    <x v="3"/>
    <s v="Anna Levshina"/>
    <s v="Head of Performance Marketing"/>
    <s v="Zenhomes"/>
    <x v="3"/>
    <s v="Europe"/>
    <m/>
    <m/>
    <s v="No inmail sent"/>
    <x v="0"/>
    <d v="2020-02-17T00:00:00"/>
    <d v="2021-07-12T00:00:00"/>
    <n v="7"/>
    <n v="3"/>
    <n v="247"/>
    <s v="None"/>
    <m/>
    <m/>
    <m/>
    <m/>
    <m/>
    <s v="Relevant + followed up"/>
  </r>
  <r>
    <n v="1531"/>
    <d v="2020-02-08T00:00:00"/>
    <n v="2"/>
    <x v="1"/>
    <s v="André Heimerl"/>
    <m/>
    <s v="Publicis Media"/>
    <x v="15"/>
    <m/>
    <m/>
    <m/>
    <s v="No inmail sent"/>
    <x v="0"/>
    <d v="2020-02-21T00:00:00"/>
    <m/>
    <n v="0"/>
    <m/>
    <m/>
    <s v="Positive"/>
    <d v="2020-02-21T00:00:00"/>
    <s v="andre.heimerl@publicismedia.com"/>
    <m/>
    <m/>
    <m/>
    <s v="Conversation moved to emails, check FS"/>
  </r>
  <r>
    <n v="1532"/>
    <d v="2020-02-08T00:00:00"/>
    <n v="2"/>
    <x v="1"/>
    <s v="Michalis Arvanitellis"/>
    <m/>
    <s v="Unilever"/>
    <x v="15"/>
    <m/>
    <m/>
    <m/>
    <s v="No inmail sent"/>
    <x v="0"/>
    <d v="2020-02-10T00:00:00"/>
    <m/>
    <n v="0"/>
    <m/>
    <m/>
    <s v="Neutral"/>
    <m/>
    <s v="michalis.arvanitellis@unilever.com"/>
    <s v="salesQL"/>
    <m/>
    <d v="2020-10-27T00:00:00"/>
    <s v="he suggested a person to contact"/>
  </r>
  <r>
    <n v="1533"/>
    <d v="2020-02-17T00:00:00"/>
    <n v="2"/>
    <x v="1"/>
    <s v="Ashley Wan"/>
    <m/>
    <s v="Richemont"/>
    <x v="15"/>
    <m/>
    <m/>
    <m/>
    <s v="No inmail sent"/>
    <x v="0"/>
    <d v="2020-02-18T00:00:00"/>
    <m/>
    <n v="0"/>
    <m/>
    <m/>
    <m/>
    <m/>
    <m/>
    <m/>
    <m/>
    <m/>
    <s v="We are in contact with them already"/>
  </r>
  <r>
    <n v="1534"/>
    <d v="2021-03-02T00:00:00"/>
    <n v="3"/>
    <x v="3"/>
    <s v="Sabeen Fazli"/>
    <s v="CEO"/>
    <s v="Empact"/>
    <x v="1"/>
    <s v="Asia"/>
    <s v="Asia"/>
    <s v="Ramla's"/>
    <s v="No inmail sent"/>
    <x v="0"/>
    <d v="2021-04-05T00:00:00"/>
    <d v="2022-02-10T00:00:00"/>
    <n v="2"/>
    <m/>
    <n v="34"/>
    <m/>
    <m/>
    <m/>
    <m/>
    <m/>
    <m/>
    <s v="Relevant + sent invite"/>
  </r>
  <r>
    <n v="1535"/>
    <d v="2020-02-17T00:00:00"/>
    <n v="2"/>
    <x v="1"/>
    <s v="Jana Stang"/>
    <m/>
    <s v="Telefónica Germany"/>
    <x v="15"/>
    <m/>
    <m/>
    <m/>
    <s v="No inmail sent"/>
    <x v="0"/>
    <d v="2020-03-03T00:00:00"/>
    <m/>
    <n v="0"/>
    <m/>
    <m/>
    <s v="Negative"/>
    <m/>
    <m/>
    <m/>
    <m/>
    <m/>
    <m/>
  </r>
  <r>
    <n v="1536"/>
    <d v="2020-01-20T00:00:00"/>
    <n v="1"/>
    <x v="3"/>
    <s v="Ignacio Vecino"/>
    <s v="Head of Data"/>
    <s v="dentsu aegis"/>
    <x v="1"/>
    <s v="Europe"/>
    <m/>
    <m/>
    <s v="No inmail sent"/>
    <x v="0"/>
    <d v="2020-01-15T00:00:00"/>
    <d v="2021-04-22T00:00:00"/>
    <n v="4"/>
    <n v="2"/>
    <n v="328"/>
    <s v="None"/>
    <m/>
    <m/>
    <m/>
    <m/>
    <m/>
    <s v="Relevant + followed up"/>
  </r>
  <r>
    <n v="1537"/>
    <d v="2020-01-20T00:00:00"/>
    <n v="1"/>
    <x v="1"/>
    <s v="Eric Pinson"/>
    <m/>
    <s v="dentsu aegis"/>
    <x v="15"/>
    <m/>
    <m/>
    <m/>
    <s v="No inmail sent"/>
    <x v="2"/>
    <m/>
    <m/>
    <n v="0"/>
    <m/>
    <m/>
    <m/>
    <m/>
    <m/>
    <m/>
    <m/>
    <m/>
    <m/>
  </r>
  <r>
    <n v="1538"/>
    <d v="2020-01-20T00:00:00"/>
    <n v="1"/>
    <x v="1"/>
    <s v="Mohenesh Chamith Buthgumwa"/>
    <m/>
    <s v="dentsu aegis"/>
    <x v="15"/>
    <m/>
    <m/>
    <m/>
    <s v="No inmail sent"/>
    <x v="0"/>
    <m/>
    <m/>
    <n v="0"/>
    <m/>
    <m/>
    <m/>
    <m/>
    <m/>
    <m/>
    <m/>
    <m/>
    <s v="Not relevant"/>
  </r>
  <r>
    <n v="1539"/>
    <d v="2020-01-20T00:00:00"/>
    <n v="1"/>
    <x v="1"/>
    <s v="ahmad ghozali"/>
    <m/>
    <s v="dentsu aegis"/>
    <x v="15"/>
    <m/>
    <m/>
    <m/>
    <s v="No inmail sent"/>
    <x v="1"/>
    <m/>
    <m/>
    <n v="0"/>
    <m/>
    <m/>
    <m/>
    <m/>
    <m/>
    <m/>
    <m/>
    <m/>
    <s v="Not Relevant"/>
  </r>
  <r>
    <n v="1540"/>
    <d v="2020-01-20T00:00:00"/>
    <n v="1"/>
    <x v="3"/>
    <s v="Oscar Wooley"/>
    <s v="Managing Director, Dentsu Data Services"/>
    <s v="dentsu aegis"/>
    <x v="1"/>
    <s v="Europe"/>
    <m/>
    <m/>
    <s v="No inmail sent"/>
    <x v="0"/>
    <d v="2020-01-20T00:00:00"/>
    <d v="2021-03-11T00:00:00"/>
    <n v="3"/>
    <n v="2"/>
    <n v="370"/>
    <s v="None"/>
    <m/>
    <m/>
    <m/>
    <m/>
    <m/>
    <s v="Relevant + followed up"/>
  </r>
  <r>
    <n v="1541"/>
    <d v="2020-01-20T00:00:00"/>
    <n v="1"/>
    <x v="1"/>
    <s v="Yesim Patricia Soylu"/>
    <m/>
    <s v="dentsu aegis"/>
    <x v="15"/>
    <m/>
    <m/>
    <m/>
    <s v="No inmail sent"/>
    <x v="2"/>
    <m/>
    <m/>
    <n v="0"/>
    <m/>
    <m/>
    <m/>
    <m/>
    <m/>
    <m/>
    <m/>
    <m/>
    <m/>
  </r>
  <r>
    <n v="1542"/>
    <d v="2020-01-20T00:00:00"/>
    <n v="1"/>
    <x v="1"/>
    <s v="Liisel Kalda"/>
    <m/>
    <s v="dentsu aegis"/>
    <x v="15"/>
    <m/>
    <m/>
    <m/>
    <s v="No inmail sent"/>
    <x v="2"/>
    <m/>
    <m/>
    <n v="0"/>
    <m/>
    <m/>
    <m/>
    <m/>
    <m/>
    <m/>
    <m/>
    <m/>
    <m/>
  </r>
  <r>
    <n v="1543"/>
    <d v="2020-01-20T00:00:00"/>
    <n v="1"/>
    <x v="1"/>
    <s v="Matteo Nisi"/>
    <m/>
    <s v="dentsu aegis"/>
    <x v="15"/>
    <m/>
    <m/>
    <m/>
    <s v="No inmail sent"/>
    <x v="2"/>
    <m/>
    <m/>
    <n v="0"/>
    <m/>
    <m/>
    <m/>
    <m/>
    <m/>
    <m/>
    <m/>
    <m/>
    <m/>
  </r>
  <r>
    <n v="1544"/>
    <d v="2020-01-20T00:00:00"/>
    <n v="1"/>
    <x v="1"/>
    <s v="Georgios Adamantiadis"/>
    <m/>
    <s v="dentsu aegis"/>
    <x v="15"/>
    <m/>
    <m/>
    <m/>
    <s v="No inmail sent"/>
    <x v="0"/>
    <m/>
    <m/>
    <n v="0"/>
    <m/>
    <m/>
    <m/>
    <m/>
    <m/>
    <m/>
    <m/>
    <m/>
    <s v="Not relevant"/>
  </r>
  <r>
    <n v="1545"/>
    <d v="2020-01-20T00:00:00"/>
    <n v="1"/>
    <x v="1"/>
    <s v="Saranya Balasubramanian"/>
    <m/>
    <s v="Anheuser-Buch"/>
    <x v="15"/>
    <m/>
    <m/>
    <m/>
    <s v="No inmail sent"/>
    <x v="2"/>
    <m/>
    <m/>
    <n v="0"/>
    <m/>
    <m/>
    <m/>
    <m/>
    <m/>
    <m/>
    <m/>
    <m/>
    <m/>
  </r>
  <r>
    <n v="1546"/>
    <d v="2020-01-20T00:00:00"/>
    <n v="1"/>
    <x v="1"/>
    <s v="Prasana Balasubramanian"/>
    <m/>
    <s v="Sundaram Finance"/>
    <x v="15"/>
    <m/>
    <m/>
    <m/>
    <s v="No inmail sent"/>
    <x v="1"/>
    <m/>
    <m/>
    <n v="0"/>
    <m/>
    <m/>
    <m/>
    <m/>
    <m/>
    <m/>
    <m/>
    <m/>
    <s v="Not Relevant"/>
  </r>
  <r>
    <n v="1547"/>
    <d v="2020-01-20T00:00:00"/>
    <n v="1"/>
    <x v="1"/>
    <s v="Ajay N."/>
    <m/>
    <s v="Mckinsey &amp; co"/>
    <x v="15"/>
    <m/>
    <m/>
    <m/>
    <s v="No inmail sent"/>
    <x v="1"/>
    <m/>
    <m/>
    <n v="0"/>
    <m/>
    <m/>
    <m/>
    <m/>
    <m/>
    <m/>
    <m/>
    <m/>
    <s v="Not Relevant"/>
  </r>
  <r>
    <n v="1548"/>
    <d v="2020-01-20T00:00:00"/>
    <n v="1"/>
    <x v="1"/>
    <s v="Arto Hasu"/>
    <s v="Chief Data Officer"/>
    <s v="Dentsu Aegis Network"/>
    <x v="1"/>
    <m/>
    <m/>
    <m/>
    <s v="No inmail sent"/>
    <x v="0"/>
    <d v="2020-01-20T00:00:00"/>
    <m/>
    <n v="0"/>
    <m/>
    <m/>
    <s v="Positive_FS"/>
    <d v="2020-01-20T00:00:00"/>
    <m/>
    <m/>
    <m/>
    <m/>
    <s v="Hi Ramla, thanks for the info. We actually have a project on going where we'd be interested in hearing your offering. I sent a request via your website a week ago but haven't heard back from your company. Can we move this discussion to email please (arto.hasu@dentsuaegis.com) so I can share more, we're a bit tight on schedule and all willing platform providers need to be interviewed &amp; demoed during this week.."/>
  </r>
  <r>
    <n v="1549"/>
    <d v="2020-01-20T00:00:00"/>
    <n v="1"/>
    <x v="1"/>
    <s v="Maria Riala"/>
    <m/>
    <s v="Dentsu Aegis"/>
    <x v="1"/>
    <m/>
    <m/>
    <m/>
    <s v="No inmail sent"/>
    <x v="0"/>
    <m/>
    <m/>
    <n v="0"/>
    <m/>
    <m/>
    <s v="Positive_FS"/>
    <m/>
    <m/>
    <m/>
    <m/>
    <m/>
    <m/>
  </r>
  <r>
    <n v="1550"/>
    <d v="2020-01-20T00:00:00"/>
    <n v="1"/>
    <x v="1"/>
    <s v="Liisa Ingman"/>
    <m/>
    <s v="dentsu Aegis"/>
    <x v="15"/>
    <m/>
    <m/>
    <m/>
    <s v="No inmail sent"/>
    <x v="2"/>
    <m/>
    <m/>
    <n v="0"/>
    <m/>
    <m/>
    <m/>
    <m/>
    <m/>
    <m/>
    <m/>
    <m/>
    <m/>
  </r>
  <r>
    <n v="1551"/>
    <d v="2020-01-20T00:00:00"/>
    <n v="1"/>
    <x v="1"/>
    <s v="Kati Lindfors"/>
    <m/>
    <s v="dentsu Aegis"/>
    <x v="15"/>
    <m/>
    <m/>
    <m/>
    <s v="No inmail sent"/>
    <x v="2"/>
    <m/>
    <m/>
    <n v="0"/>
    <m/>
    <m/>
    <m/>
    <m/>
    <m/>
    <m/>
    <m/>
    <m/>
    <m/>
  </r>
  <r>
    <n v="1552"/>
    <d v="2020-01-20T00:00:00"/>
    <n v="1"/>
    <x v="1"/>
    <s v="Stine Dahl Leinslie"/>
    <m/>
    <s v="Dentsu Aegis"/>
    <x v="15"/>
    <m/>
    <m/>
    <m/>
    <s v="No inmail sent"/>
    <x v="2"/>
    <m/>
    <m/>
    <n v="0"/>
    <m/>
    <m/>
    <m/>
    <m/>
    <m/>
    <m/>
    <m/>
    <m/>
    <m/>
  </r>
  <r>
    <n v="1553"/>
    <d v="2020-01-20T00:00:00"/>
    <n v="1"/>
    <x v="1"/>
    <s v="Rasmus Olsson"/>
    <m/>
    <s v="Dentsu Aegis"/>
    <x v="15"/>
    <m/>
    <m/>
    <m/>
    <s v="No inmail sent"/>
    <x v="2"/>
    <m/>
    <m/>
    <n v="0"/>
    <m/>
    <m/>
    <m/>
    <m/>
    <m/>
    <m/>
    <m/>
    <m/>
    <m/>
  </r>
  <r>
    <n v="1554"/>
    <d v="2020-01-20T00:00:00"/>
    <n v="1"/>
    <x v="1"/>
    <s v="Abhinay Bhasin"/>
    <m/>
    <s v="Dentsu Aegis"/>
    <x v="15"/>
    <m/>
    <m/>
    <m/>
    <s v="No inmail sent"/>
    <x v="0"/>
    <d v="2020-01-06T00:00:00"/>
    <m/>
    <n v="0"/>
    <m/>
    <m/>
    <s v="Positive"/>
    <d v="2020-01-06T00:00:00"/>
    <s v="Abhinay.Bhasin@dentsuaegis.com"/>
    <m/>
    <m/>
    <m/>
    <s v="Sounds awesome and thanks for your kind words_x000a_Can you drop me a detailed note to Abhinay.Bhasin@dentsuaegis.com"/>
  </r>
  <r>
    <n v="1555"/>
    <d v="2020-01-20T00:00:00"/>
    <n v="1"/>
    <x v="1"/>
    <s v="Avinash Tiwary"/>
    <m/>
    <s v="Dentsu Aegis"/>
    <x v="15"/>
    <m/>
    <m/>
    <m/>
    <s v="No inmail sent"/>
    <x v="0"/>
    <m/>
    <m/>
    <n v="0"/>
    <m/>
    <m/>
    <m/>
    <m/>
    <m/>
    <m/>
    <m/>
    <m/>
    <s v="Not relevant"/>
  </r>
  <r>
    <n v="1556"/>
    <d v="2020-01-20T00:00:00"/>
    <n v="1"/>
    <x v="1"/>
    <s v="Vasanth Sanjeev"/>
    <m/>
    <s v="dentsu aegis"/>
    <x v="15"/>
    <m/>
    <m/>
    <m/>
    <s v="No inmail sent"/>
    <x v="0"/>
    <m/>
    <m/>
    <n v="0"/>
    <m/>
    <m/>
    <m/>
    <m/>
    <m/>
    <m/>
    <m/>
    <m/>
    <s v="Not relevant"/>
  </r>
  <r>
    <n v="1557"/>
    <d v="2020-01-20T00:00:00"/>
    <n v="1"/>
    <x v="1"/>
    <s v="Vasavdutta Purohit"/>
    <s v="Analytics Operations"/>
    <s v="Dentsu Aegis"/>
    <x v="15"/>
    <m/>
    <m/>
    <m/>
    <s v="No inmail sent"/>
    <x v="0"/>
    <d v="2020-01-13T00:00:00"/>
    <d v="2020-07-01T00:00:00"/>
    <n v="7"/>
    <n v="1"/>
    <n v="623"/>
    <s v="Negative"/>
    <d v="2020-07-01T00:00:00"/>
    <m/>
    <m/>
    <m/>
    <m/>
    <s v="Thank you for your message. But I no longer work with Dentsu Aegis Network. I changed my company early this year."/>
  </r>
  <r>
    <n v="1558"/>
    <d v="2020-01-20T00:00:00"/>
    <n v="1"/>
    <x v="1"/>
    <s v="Anant Hira"/>
    <s v="Senior Business Director"/>
    <s v="dentsu aegis"/>
    <x v="15"/>
    <m/>
    <m/>
    <m/>
    <s v="No inmail sent"/>
    <x v="0"/>
    <d v="2020-01-13T00:00:00"/>
    <d v="2020-07-01T00:00:00"/>
    <n v="7"/>
    <n v="1"/>
    <n v="623"/>
    <s v="Positive_FS"/>
    <d v="2020-07-01T00:00:00"/>
    <m/>
    <m/>
    <m/>
    <m/>
    <s v="Apologies on missing out on your earlier message._x000a_Would definitely like to get in touch and understand from you._x000a_I am a little occupied till July 15th. Let's connect post that."/>
  </r>
  <r>
    <n v="1559"/>
    <d v="2020-01-20T00:00:00"/>
    <n v="1"/>
    <x v="5"/>
    <s v="Michael Svanholm"/>
    <s v="Data Scientist"/>
    <s v="dentsu aegis"/>
    <x v="15"/>
    <m/>
    <m/>
    <m/>
    <s v="No inmail sent"/>
    <x v="1"/>
    <m/>
    <m/>
    <n v="0"/>
    <m/>
    <m/>
    <m/>
    <m/>
    <s v="ms@bit.ly"/>
    <s v="reply.io"/>
    <m/>
    <s v="26/10/2020"/>
    <m/>
  </r>
  <r>
    <n v="1560"/>
    <d v="2020-01-20T00:00:00"/>
    <n v="1"/>
    <x v="1"/>
    <s v="Gergo Szanko"/>
    <m/>
    <s v="Essence"/>
    <x v="15"/>
    <m/>
    <m/>
    <m/>
    <s v="No inmail sent"/>
    <x v="0"/>
    <d v="2020-01-13T00:00:00"/>
    <d v="2020-03-03T00:00:00"/>
    <n v="3"/>
    <m/>
    <n v="743"/>
    <s v="Negative"/>
    <m/>
    <m/>
    <m/>
    <m/>
    <m/>
    <s v="Hi Ramla, Thanks for reaching out. Essence develops these solutions internally. Bests, Gary"/>
  </r>
  <r>
    <n v="1561"/>
    <d v="2020-01-20T00:00:00"/>
    <n v="1"/>
    <x v="1"/>
    <s v="Fang-Yi, Franny Hsiao"/>
    <s v="Agency Business Development Manager"/>
    <s v="Google"/>
    <x v="15"/>
    <m/>
    <m/>
    <m/>
    <s v="No inmail sent"/>
    <x v="0"/>
    <d v="2020-01-06T00:00:00"/>
    <d v="2020-07-01T00:00:00"/>
    <n v="7"/>
    <n v="1"/>
    <n v="623"/>
    <m/>
    <m/>
    <m/>
    <m/>
    <m/>
    <m/>
    <s v="Not relevant"/>
  </r>
  <r>
    <n v="1562"/>
    <d v="2020-01-20T00:00:00"/>
    <n v="1"/>
    <x v="5"/>
    <s v="Ashleigh Sligo"/>
    <m/>
    <s v="dentsu aegis"/>
    <x v="15"/>
    <m/>
    <m/>
    <m/>
    <s v="No inmail sent"/>
    <x v="2"/>
    <m/>
    <m/>
    <n v="0"/>
    <m/>
    <m/>
    <m/>
    <m/>
    <m/>
    <m/>
    <m/>
    <m/>
    <m/>
  </r>
  <r>
    <n v="1563"/>
    <d v="2020-01-20T00:00:00"/>
    <n v="1"/>
    <x v="5"/>
    <s v="Philip Zohrab"/>
    <m/>
    <s v="Ground Control Data"/>
    <x v="15"/>
    <m/>
    <m/>
    <m/>
    <s v="No inmail sent"/>
    <x v="1"/>
    <m/>
    <m/>
    <n v="0"/>
    <m/>
    <m/>
    <m/>
    <m/>
    <m/>
    <m/>
    <m/>
    <m/>
    <m/>
  </r>
  <r>
    <n v="1564"/>
    <d v="2020-01-20T00:00:00"/>
    <n v="1"/>
    <x v="0"/>
    <s v="Артем Королев"/>
    <s v="Head of Data Science"/>
    <s v="Publicis Media"/>
    <x v="1"/>
    <m/>
    <m/>
    <m/>
    <s v="No inmail sent"/>
    <x v="0"/>
    <d v="2020-06-29T00:00:00"/>
    <m/>
    <n v="0"/>
    <m/>
    <n v="625"/>
    <m/>
    <m/>
    <m/>
    <m/>
    <m/>
    <m/>
    <m/>
  </r>
  <r>
    <n v="1565"/>
    <d v="2020-01-20T00:00:00"/>
    <n v="1"/>
    <x v="1"/>
    <s v="Michal Majnuš"/>
    <m/>
    <s v="dentsu aegis"/>
    <x v="15"/>
    <m/>
    <m/>
    <m/>
    <s v="No inmail sent"/>
    <x v="0"/>
    <m/>
    <m/>
    <n v="0"/>
    <m/>
    <m/>
    <m/>
    <m/>
    <m/>
    <m/>
    <m/>
    <m/>
    <s v="Not relevant"/>
  </r>
  <r>
    <n v="1566"/>
    <d v="2020-01-20T00:00:00"/>
    <n v="1"/>
    <x v="5"/>
    <s v="Dilara Adaylar"/>
    <m/>
    <s v="Wavemaker"/>
    <x v="15"/>
    <m/>
    <m/>
    <m/>
    <s v="No inmail sent"/>
    <x v="2"/>
    <m/>
    <m/>
    <n v="0"/>
    <m/>
    <m/>
    <m/>
    <m/>
    <m/>
    <m/>
    <m/>
    <m/>
    <m/>
  </r>
  <r>
    <n v="1567"/>
    <d v="2020-01-20T00:00:00"/>
    <n v="1"/>
    <x v="3"/>
    <s v="Susi Pokar"/>
    <s v="SVP Performance Marketing APAC"/>
    <s v="dentsu aegis"/>
    <x v="1"/>
    <s v="Asia"/>
    <s v="Asia"/>
    <m/>
    <s v="No inmail sent"/>
    <x v="0"/>
    <d v="2020-01-28T00:00:00"/>
    <d v="2021-07-14T00:00:00"/>
    <n v="7"/>
    <n v="2"/>
    <n v="245"/>
    <s v="None"/>
    <m/>
    <m/>
    <m/>
    <m/>
    <m/>
    <s v="Relevant + followed up"/>
  </r>
  <r>
    <n v="1568"/>
    <d v="2020-01-20T00:00:00"/>
    <n v="1"/>
    <x v="1"/>
    <s v="Umberto Bottesini"/>
    <m/>
    <s v="dentsu aegis"/>
    <x v="15"/>
    <m/>
    <m/>
    <m/>
    <s v="No inmail sent"/>
    <x v="0"/>
    <m/>
    <m/>
    <n v="0"/>
    <m/>
    <m/>
    <m/>
    <m/>
    <m/>
    <m/>
    <m/>
    <m/>
    <s v="Not relevant"/>
  </r>
  <r>
    <n v="1569"/>
    <d v="2020-01-20T00:00:00"/>
    <n v="1"/>
    <x v="1"/>
    <s v="Vanessa Johnson"/>
    <m/>
    <s v="dentsu aegis"/>
    <x v="15"/>
    <m/>
    <m/>
    <m/>
    <s v="No inmail sent"/>
    <x v="0"/>
    <m/>
    <m/>
    <n v="0"/>
    <m/>
    <m/>
    <m/>
    <m/>
    <m/>
    <m/>
    <m/>
    <m/>
    <s v="Not relevant"/>
  </r>
  <r>
    <n v="1570"/>
    <d v="2020-01-27T00:00:00"/>
    <n v="1"/>
    <x v="1"/>
    <s v="Pavel Marmalyuk"/>
    <m/>
    <s v="dentsu aegis"/>
    <x v="15"/>
    <m/>
    <m/>
    <m/>
    <s v="No inmail sent"/>
    <x v="0"/>
    <m/>
    <m/>
    <n v="0"/>
    <m/>
    <m/>
    <s v="Positive_FS"/>
    <m/>
    <m/>
    <m/>
    <m/>
    <m/>
    <m/>
  </r>
  <r>
    <n v="1571"/>
    <d v="2020-01-27T00:00:00"/>
    <n v="1"/>
    <x v="3"/>
    <s v="Ignacio Rupérez Larrea"/>
    <s v="Senior Data Analyst"/>
    <s v="dentsu aegis"/>
    <x v="1"/>
    <s v="Europe"/>
    <m/>
    <m/>
    <s v="No inmail sent"/>
    <x v="0"/>
    <d v="2020-01-22T00:00:00"/>
    <d v="2021-04-22T00:00:00"/>
    <n v="4"/>
    <n v="3"/>
    <n v="328"/>
    <s v="None"/>
    <m/>
    <m/>
    <m/>
    <m/>
    <m/>
    <s v="Relevant + followed up"/>
  </r>
  <r>
    <n v="1572"/>
    <d v="2020-01-27T00:00:00"/>
    <n v="1"/>
    <x v="3"/>
    <s v="Alfredo Hernández"/>
    <s v="Analytics &amp; Innovation Director"/>
    <s v="D2D"/>
    <x v="1"/>
    <s v="Europe"/>
    <m/>
    <m/>
    <s v="No inmail sent"/>
    <x v="0"/>
    <d v="2020-01-20T00:00:00"/>
    <d v="2021-06-10T00:00:00"/>
    <n v="6"/>
    <n v="2"/>
    <n v="279"/>
    <s v="None"/>
    <m/>
    <m/>
    <m/>
    <m/>
    <m/>
    <s v="Relevant + followed up"/>
  </r>
  <r>
    <n v="1573"/>
    <d v="2020-01-27T00:00:00"/>
    <n v="1"/>
    <x v="1"/>
    <s v="Thomas Thøgersen"/>
    <m/>
    <s v="dentsu aegis"/>
    <x v="15"/>
    <m/>
    <m/>
    <m/>
    <s v="No inmail sent"/>
    <x v="0"/>
    <m/>
    <m/>
    <n v="0"/>
    <m/>
    <m/>
    <m/>
    <m/>
    <m/>
    <m/>
    <m/>
    <m/>
    <s v="Not relevant"/>
  </r>
  <r>
    <n v="1574"/>
    <d v="2020-01-27T00:00:00"/>
    <n v="1"/>
    <x v="5"/>
    <s v="Mayank Garg"/>
    <m/>
    <s v="MediaCom"/>
    <x v="15"/>
    <m/>
    <m/>
    <m/>
    <s v="No inmail sent"/>
    <x v="1"/>
    <m/>
    <m/>
    <n v="0"/>
    <m/>
    <m/>
    <m/>
    <m/>
    <m/>
    <m/>
    <m/>
    <m/>
    <m/>
  </r>
  <r>
    <n v="1575"/>
    <d v="2020-01-27T00:00:00"/>
    <n v="1"/>
    <x v="5"/>
    <s v="Sergej Hofmann"/>
    <m/>
    <s v="dentsu aegis"/>
    <x v="15"/>
    <m/>
    <m/>
    <m/>
    <s v="No inmail sent"/>
    <x v="2"/>
    <m/>
    <m/>
    <n v="0"/>
    <m/>
    <m/>
    <m/>
    <m/>
    <m/>
    <m/>
    <m/>
    <m/>
    <m/>
  </r>
  <r>
    <n v="1576"/>
    <d v="2020-01-27T00:00:00"/>
    <n v="1"/>
    <x v="1"/>
    <s v="Moritz Fisecker"/>
    <m/>
    <s v="dentsu aegis"/>
    <x v="15"/>
    <m/>
    <m/>
    <m/>
    <s v="No inmail sent"/>
    <x v="0"/>
    <m/>
    <m/>
    <n v="0"/>
    <m/>
    <m/>
    <s v="Negative"/>
    <m/>
    <m/>
    <m/>
    <m/>
    <m/>
    <m/>
  </r>
  <r>
    <n v="1577"/>
    <d v="2020-01-27T00:00:00"/>
    <n v="1"/>
    <x v="1"/>
    <s v="Francisco Costa Pereira"/>
    <m/>
    <s v="dentsu aegis"/>
    <x v="15"/>
    <m/>
    <m/>
    <m/>
    <s v="No inmail sent"/>
    <x v="0"/>
    <m/>
    <m/>
    <n v="0"/>
    <m/>
    <m/>
    <m/>
    <m/>
    <m/>
    <m/>
    <m/>
    <m/>
    <s v="Not relevant"/>
  </r>
  <r>
    <n v="1578"/>
    <d v="2020-01-27T00:00:00"/>
    <n v="1"/>
    <x v="1"/>
    <s v="Stéphane Bertrand"/>
    <m/>
    <s v="dentsu aegis"/>
    <x v="15"/>
    <m/>
    <m/>
    <m/>
    <s v="No inmail sent"/>
    <x v="0"/>
    <m/>
    <m/>
    <n v="0"/>
    <m/>
    <m/>
    <s v="Positive_FS"/>
    <m/>
    <m/>
    <m/>
    <m/>
    <m/>
    <m/>
  </r>
  <r>
    <n v="1579"/>
    <d v="2020-01-27T00:00:00"/>
    <n v="1"/>
    <x v="3"/>
    <s v="Jared Pillai"/>
    <s v="Expansions Business Unit Director | Head of Digital SA + SSA"/>
    <s v="dentsu aegis"/>
    <x v="1"/>
    <s v="Africa"/>
    <s v="Africa"/>
    <m/>
    <s v="No inmail sent"/>
    <x v="0"/>
    <d v="2020-01-20T00:00:00"/>
    <d v="2021-04-19T00:00:00"/>
    <n v="4"/>
    <n v="2"/>
    <n v="331"/>
    <s v="Positive"/>
    <d v="2021-03-14T00:00:00"/>
    <m/>
    <m/>
    <m/>
    <m/>
    <s v="Relevant + followed up"/>
  </r>
  <r>
    <n v="1580"/>
    <d v="2020-01-27T00:00:00"/>
    <n v="1"/>
    <x v="1"/>
    <s v="Blaine Noranho"/>
    <m/>
    <s v="dentsu aegis"/>
    <x v="15"/>
    <m/>
    <m/>
    <m/>
    <s v="No inmail sent"/>
    <x v="0"/>
    <m/>
    <m/>
    <n v="0"/>
    <m/>
    <m/>
    <m/>
    <m/>
    <m/>
    <m/>
    <m/>
    <m/>
    <s v="Not relevant"/>
  </r>
  <r>
    <n v="1581"/>
    <d v="2020-01-27T00:00:00"/>
    <n v="1"/>
    <x v="1"/>
    <s v="Julian Herdlicka"/>
    <m/>
    <s v="dentsu aegis"/>
    <x v="15"/>
    <m/>
    <m/>
    <m/>
    <s v="No inmail sent"/>
    <x v="0"/>
    <m/>
    <m/>
    <n v="0"/>
    <m/>
    <m/>
    <m/>
    <m/>
    <m/>
    <m/>
    <m/>
    <m/>
    <s v="Not relevant"/>
  </r>
  <r>
    <n v="1582"/>
    <d v="2020-01-27T00:00:00"/>
    <n v="1"/>
    <x v="5"/>
    <s v="Shubham Verma"/>
    <m/>
    <s v="dentsu aegis"/>
    <x v="15"/>
    <m/>
    <m/>
    <m/>
    <s v="No inmail sent"/>
    <x v="1"/>
    <m/>
    <m/>
    <n v="0"/>
    <m/>
    <m/>
    <m/>
    <m/>
    <m/>
    <m/>
    <m/>
    <m/>
    <m/>
  </r>
  <r>
    <n v="1583"/>
    <d v="2020-01-27T00:00:00"/>
    <n v="1"/>
    <x v="5"/>
    <s v="Khatija Sayed"/>
    <m/>
    <s v="dentsu aegis"/>
    <x v="15"/>
    <m/>
    <m/>
    <m/>
    <s v="No inmail sent"/>
    <x v="1"/>
    <m/>
    <m/>
    <n v="0"/>
    <m/>
    <m/>
    <m/>
    <m/>
    <m/>
    <m/>
    <m/>
    <m/>
    <m/>
  </r>
  <r>
    <n v="1584"/>
    <d v="2020-01-27T00:00:00"/>
    <n v="1"/>
    <x v="1"/>
    <s v="Francesca Basile"/>
    <m/>
    <s v="dentsu aegis"/>
    <x v="15"/>
    <m/>
    <m/>
    <m/>
    <s v="No inmail sent"/>
    <x v="0"/>
    <m/>
    <m/>
    <n v="0"/>
    <m/>
    <m/>
    <m/>
    <m/>
    <m/>
    <m/>
    <m/>
    <m/>
    <s v="Not relevant"/>
  </r>
  <r>
    <n v="1585"/>
    <d v="2020-01-27T00:00:00"/>
    <n v="1"/>
    <x v="1"/>
    <s v="Milena Mishineva"/>
    <s v="Chief Digital &amp; Data Officer, Bulgaria and Adriatic markets"/>
    <s v="dentsu aegis"/>
    <x v="1"/>
    <m/>
    <m/>
    <m/>
    <s v="No inmail sent"/>
    <x v="0"/>
    <m/>
    <d v="2020-07-17T00:00:00"/>
    <n v="7"/>
    <n v="2"/>
    <n v="607"/>
    <s v="Positive"/>
    <m/>
    <s v="milena.mishineva@dentsuaegisnetwork.com"/>
    <s v="salesQL"/>
    <s v="Bounced"/>
    <d v="2020-09-30T00:00:00"/>
    <s v="Freshsales"/>
  </r>
  <r>
    <n v="1586"/>
    <d v="2020-01-27T00:00:00"/>
    <n v="1"/>
    <x v="5"/>
    <s v="Todor Borisov"/>
    <m/>
    <s v="dentsu aegis"/>
    <x v="15"/>
    <m/>
    <m/>
    <m/>
    <s v="No inmail sent"/>
    <x v="2"/>
    <m/>
    <m/>
    <n v="0"/>
    <m/>
    <m/>
    <m/>
    <m/>
    <m/>
    <m/>
    <m/>
    <m/>
    <m/>
  </r>
  <r>
    <n v="1587"/>
    <d v="2020-01-27T00:00:00"/>
    <n v="1"/>
    <x v="5"/>
    <s v="Trine Danielsen"/>
    <m/>
    <s v="dentsu aegis"/>
    <x v="15"/>
    <m/>
    <m/>
    <m/>
    <s v="No inmail sent"/>
    <x v="2"/>
    <m/>
    <m/>
    <n v="0"/>
    <m/>
    <m/>
    <m/>
    <m/>
    <m/>
    <m/>
    <m/>
    <m/>
    <m/>
  </r>
  <r>
    <n v="1588"/>
    <d v="2020-01-27T00:00:00"/>
    <n v="1"/>
    <x v="5"/>
    <s v="Jonathan Huang"/>
    <m/>
    <s v="dentsu aegis"/>
    <x v="15"/>
    <m/>
    <m/>
    <m/>
    <s v="No inmail sent"/>
    <x v="1"/>
    <m/>
    <m/>
    <n v="0"/>
    <m/>
    <m/>
    <m/>
    <m/>
    <m/>
    <m/>
    <m/>
    <m/>
    <m/>
  </r>
  <r>
    <n v="1589"/>
    <d v="2020-01-27T00:00:00"/>
    <n v="1"/>
    <x v="5"/>
    <s v="Toinon Legros"/>
    <m/>
    <s v="dentsu aegis"/>
    <x v="15"/>
    <m/>
    <m/>
    <m/>
    <s v="No inmail sent"/>
    <x v="2"/>
    <m/>
    <m/>
    <n v="0"/>
    <m/>
    <m/>
    <m/>
    <m/>
    <m/>
    <m/>
    <m/>
    <m/>
    <m/>
  </r>
  <r>
    <n v="1590"/>
    <d v="2020-01-27T00:00:00"/>
    <n v="1"/>
    <x v="5"/>
    <s v="abrendra singh"/>
    <m/>
    <s v="dentsu aegis"/>
    <x v="15"/>
    <m/>
    <m/>
    <m/>
    <s v="No inmail sent"/>
    <x v="1"/>
    <m/>
    <m/>
    <n v="0"/>
    <m/>
    <m/>
    <m/>
    <m/>
    <m/>
    <m/>
    <m/>
    <m/>
    <m/>
  </r>
  <r>
    <n v="1591"/>
    <d v="2020-01-27T00:00:00"/>
    <n v="1"/>
    <x v="1"/>
    <s v="Jaime Vázquez Mantilla"/>
    <m/>
    <s v="dentsu aegis"/>
    <x v="15"/>
    <m/>
    <m/>
    <m/>
    <s v="No inmail sent"/>
    <x v="2"/>
    <m/>
    <m/>
    <n v="0"/>
    <m/>
    <m/>
    <m/>
    <m/>
    <m/>
    <m/>
    <m/>
    <m/>
    <m/>
  </r>
  <r>
    <n v="1592"/>
    <d v="2020-01-27T00:00:00"/>
    <n v="1"/>
    <x v="1"/>
    <s v="Sara Sterlini"/>
    <m/>
    <s v="dentsu aegis"/>
    <x v="15"/>
    <m/>
    <m/>
    <m/>
    <s v="No inmail sent"/>
    <x v="0"/>
    <m/>
    <m/>
    <n v="0"/>
    <m/>
    <m/>
    <m/>
    <m/>
    <m/>
    <m/>
    <m/>
    <m/>
    <s v="Not relevant"/>
  </r>
  <r>
    <n v="1593"/>
    <d v="2020-01-27T00:00:00"/>
    <n v="1"/>
    <x v="1"/>
    <s v="Nancy Scheffert"/>
    <m/>
    <s v="dentsu aegis"/>
    <x v="15"/>
    <m/>
    <m/>
    <m/>
    <s v="No inmail sent"/>
    <x v="1"/>
    <m/>
    <m/>
    <n v="0"/>
    <m/>
    <m/>
    <m/>
    <m/>
    <s v="nancy.scheffert@dentsuaegisnetwork.com"/>
    <s v="salesQL"/>
    <s v="Bounced"/>
    <s v="26/10/2020"/>
    <s v="Not Relevant"/>
  </r>
  <r>
    <n v="1594"/>
    <d v="2020-01-27T00:00:00"/>
    <n v="1"/>
    <x v="1"/>
    <s v="Rita D'Agostino"/>
    <m/>
    <s v="UrVenue"/>
    <x v="15"/>
    <m/>
    <m/>
    <m/>
    <s v="No inmail sent"/>
    <x v="2"/>
    <m/>
    <m/>
    <n v="0"/>
    <m/>
    <m/>
    <m/>
    <m/>
    <m/>
    <m/>
    <m/>
    <m/>
    <m/>
  </r>
  <r>
    <n v="1595"/>
    <d v="2020-01-27T00:00:00"/>
    <n v="1"/>
    <x v="3"/>
    <s v="Alla Nock"/>
    <s v="Senior Consumer Insights &amp; Analytics Leader"/>
    <s v="Kimberly-Clark"/>
    <x v="3"/>
    <s v="Australia"/>
    <s v="Australia"/>
    <m/>
    <s v="No inmail sent"/>
    <x v="0"/>
    <d v="2020-01-20T00:00:00"/>
    <s v="RFP"/>
    <e v="#VALUE!"/>
    <n v="2"/>
    <e v="#VALUE!"/>
    <s v="None"/>
    <m/>
    <m/>
    <m/>
    <m/>
    <m/>
    <s v="Relevant + followed up"/>
  </r>
  <r>
    <n v="1596"/>
    <d v="2020-01-27T00:00:00"/>
    <n v="1"/>
    <x v="1"/>
    <s v="Helena Carre"/>
    <m/>
    <s v="Kimberly-Clark"/>
    <x v="15"/>
    <m/>
    <m/>
    <m/>
    <s v="No inmail sent"/>
    <x v="0"/>
    <m/>
    <m/>
    <n v="0"/>
    <m/>
    <m/>
    <s v="Positive_FS"/>
    <m/>
    <m/>
    <m/>
    <m/>
    <m/>
    <m/>
  </r>
  <r>
    <n v="1597"/>
    <d v="2020-01-27T00:00:00"/>
    <n v="1"/>
    <x v="1"/>
    <s v="Agnes Adusz"/>
    <m/>
    <s v="Kimberly-Clark"/>
    <x v="3"/>
    <m/>
    <m/>
    <m/>
    <s v="No inmail sent"/>
    <x v="2"/>
    <m/>
    <m/>
    <n v="0"/>
    <m/>
    <m/>
    <m/>
    <m/>
    <m/>
    <m/>
    <m/>
    <m/>
    <m/>
  </r>
  <r>
    <n v="1598"/>
    <d v="2020-01-27T00:00:00"/>
    <n v="1"/>
    <x v="1"/>
    <s v="Laura Parker"/>
    <m/>
    <s v="Kimberly-Clark"/>
    <x v="3"/>
    <m/>
    <m/>
    <m/>
    <s v="No inmail sent"/>
    <x v="2"/>
    <m/>
    <m/>
    <n v="0"/>
    <m/>
    <m/>
    <m/>
    <m/>
    <m/>
    <m/>
    <m/>
    <m/>
    <m/>
  </r>
  <r>
    <n v="1599"/>
    <d v="2020-01-27T00:00:00"/>
    <n v="1"/>
    <x v="3"/>
    <s v="Michael Westerbeek"/>
    <s v="MEA Research and Analytics Director"/>
    <s v="Kimberly-Clark"/>
    <x v="3"/>
    <s v="Europe"/>
    <m/>
    <m/>
    <s v="No inmail sent"/>
    <x v="0"/>
    <d v="2020-06-16T00:00:00"/>
    <s v="RFP"/>
    <e v="#VALUE!"/>
    <n v="2"/>
    <e v="#VALUE!"/>
    <s v="None"/>
    <m/>
    <m/>
    <m/>
    <m/>
    <m/>
    <s v="Relevant + followed up"/>
  </r>
  <r>
    <n v="1600"/>
    <d v="2021-09-01T00:00:00"/>
    <m/>
    <x v="2"/>
    <s v="Umut Dincer"/>
    <s v="Director, Online Customer Experience "/>
    <s v="Lowe's Companies, Inc."/>
    <x v="0"/>
    <s v="America"/>
    <s v="Wisconsin"/>
    <s v="Ramla's"/>
    <s v="No inmail sent"/>
    <x v="0"/>
    <d v="2021-09-08T00:00:00"/>
    <d v="2021-10-12T00:00:00"/>
    <m/>
    <m/>
    <m/>
    <m/>
    <m/>
    <m/>
    <m/>
    <m/>
    <m/>
    <m/>
  </r>
  <r>
    <n v="1601"/>
    <d v="2020-01-27T00:00:00"/>
    <n v="1"/>
    <x v="1"/>
    <s v="Sebastian Svensson"/>
    <m/>
    <s v="Spotify"/>
    <x v="15"/>
    <m/>
    <m/>
    <m/>
    <s v="No inmail sent"/>
    <x v="0"/>
    <m/>
    <m/>
    <n v="0"/>
    <m/>
    <m/>
    <m/>
    <m/>
    <m/>
    <m/>
    <m/>
    <m/>
    <s v="Not relevant"/>
  </r>
  <r>
    <n v="1602"/>
    <d v="2020-01-27T00:00:00"/>
    <n v="1"/>
    <x v="1"/>
    <s v="Amel Lageat"/>
    <s v="VP, Global Head of Analytics and Insights"/>
    <s v="Sanofi"/>
    <x v="3"/>
    <m/>
    <m/>
    <s v="Ramla's"/>
    <s v="9/22/2021"/>
    <x v="2"/>
    <m/>
    <m/>
    <n v="0"/>
    <m/>
    <m/>
    <m/>
    <m/>
    <m/>
    <m/>
    <m/>
    <m/>
    <m/>
  </r>
  <r>
    <n v="1603"/>
    <d v="2020-01-27T00:00:00"/>
    <n v="1"/>
    <x v="3"/>
    <s v="Yukari Chiba"/>
    <s v="Manager, Data Analysis Lead"/>
    <s v="Johnson &amp; Johnson"/>
    <x v="3"/>
    <s v="Asia"/>
    <s v="Asia"/>
    <m/>
    <s v="No inmail sent"/>
    <x v="0"/>
    <d v="2020-01-20T00:00:00"/>
    <d v="2021-07-12T00:00:00"/>
    <n v="7"/>
    <m/>
    <n v="247"/>
    <s v="None"/>
    <m/>
    <m/>
    <m/>
    <m/>
    <m/>
    <s v="Relevant + followed up"/>
  </r>
  <r>
    <n v="1604"/>
    <d v="2020-01-27T00:00:00"/>
    <n v="1"/>
    <x v="2"/>
    <s v="Amelie Caharel"/>
    <s v="Corporate Global Market and Consumer Insight Director"/>
    <s v="Johnson &amp; Johnson"/>
    <x v="3"/>
    <s v="Europe"/>
    <m/>
    <m/>
    <s v="No inmail sent"/>
    <x v="0"/>
    <m/>
    <m/>
    <n v="0"/>
    <m/>
    <m/>
    <s v="Negative"/>
    <m/>
    <m/>
    <m/>
    <m/>
    <m/>
    <s v="Not involved with MMM "/>
  </r>
  <r>
    <n v="1605"/>
    <d v="2020-01-27T00:00:00"/>
    <n v="1"/>
    <x v="1"/>
    <s v="Jitender Gulia"/>
    <m/>
    <s v="Johnson &amp; Johnson"/>
    <x v="3"/>
    <m/>
    <m/>
    <m/>
    <s v="No inmail sent"/>
    <x v="2"/>
    <m/>
    <m/>
    <n v="0"/>
    <m/>
    <m/>
    <m/>
    <m/>
    <m/>
    <m/>
    <m/>
    <m/>
    <m/>
  </r>
  <r>
    <n v="1606"/>
    <d v="2020-01-27T00:00:00"/>
    <n v="1"/>
    <x v="2"/>
    <s v="Channan Sawhney"/>
    <s v="Head Digital Marketing and Media"/>
    <s v="Johnson &amp; Johnson"/>
    <x v="3"/>
    <s v="Asia"/>
    <s v="Asia"/>
    <m/>
    <s v="No inmail sent"/>
    <x v="0"/>
    <d v="2020-01-20T00:00:00"/>
    <d v="2021-03-11T00:00:00"/>
    <n v="3"/>
    <m/>
    <n v="370"/>
    <s v="Neutral"/>
    <m/>
    <m/>
    <m/>
    <m/>
    <m/>
    <s v="Said will reach out when they re-structure "/>
  </r>
  <r>
    <n v="1607"/>
    <d v="2020-01-27T00:00:00"/>
    <n v="1"/>
    <x v="1"/>
    <s v="Bodi Yuhico"/>
    <m/>
    <s v="Johnson &amp; Johnson"/>
    <x v="3"/>
    <m/>
    <m/>
    <m/>
    <s v="No inmail sent"/>
    <x v="2"/>
    <m/>
    <m/>
    <n v="0"/>
    <m/>
    <m/>
    <m/>
    <m/>
    <m/>
    <m/>
    <m/>
    <m/>
    <m/>
  </r>
  <r>
    <n v="1608"/>
    <d v="2020-01-27T00:00:00"/>
    <n v="1"/>
    <x v="1"/>
    <s v="Yosuke Uehara"/>
    <m/>
    <s v="Johnson &amp; Johnson"/>
    <x v="3"/>
    <m/>
    <m/>
    <m/>
    <s v="No inmail sent"/>
    <x v="2"/>
    <m/>
    <m/>
    <n v="0"/>
    <m/>
    <m/>
    <m/>
    <m/>
    <m/>
    <m/>
    <m/>
    <m/>
    <m/>
  </r>
  <r>
    <n v="1609"/>
    <d v="2020-01-27T00:00:00"/>
    <n v="1"/>
    <x v="3"/>
    <s v="Sahil Bhatia"/>
    <s v="Senior Analyst - Advanced Analytics (Finance)"/>
    <s v="Johnson &amp; Johnson"/>
    <x v="3"/>
    <s v="Asia"/>
    <s v="Asia"/>
    <m/>
    <s v="No inmail sent"/>
    <x v="0"/>
    <d v="2020-01-20T00:00:00"/>
    <d v="2022-02-18T00:00:00"/>
    <n v="2"/>
    <n v="2"/>
    <n v="26"/>
    <m/>
    <m/>
    <m/>
    <m/>
    <m/>
    <m/>
    <s v="Relevant + followed up"/>
  </r>
  <r>
    <n v="1610"/>
    <d v="2020-01-27T00:00:00"/>
    <n v="1"/>
    <x v="1"/>
    <s v="Ao Zhang"/>
    <m/>
    <s v="Johnson &amp; Johnson"/>
    <x v="3"/>
    <m/>
    <m/>
    <m/>
    <s v="No inmail sent"/>
    <x v="2"/>
    <m/>
    <m/>
    <n v="0"/>
    <m/>
    <m/>
    <m/>
    <m/>
    <m/>
    <m/>
    <m/>
    <m/>
    <m/>
  </r>
  <r>
    <n v="1611"/>
    <d v="2020-01-27T00:00:00"/>
    <n v="1"/>
    <x v="1"/>
    <s v="Nilesh Shah"/>
    <m/>
    <s v="Johnson &amp; Johnson"/>
    <x v="3"/>
    <m/>
    <m/>
    <m/>
    <s v="No inmail sent"/>
    <x v="2"/>
    <m/>
    <m/>
    <n v="0"/>
    <m/>
    <m/>
    <m/>
    <m/>
    <m/>
    <m/>
    <m/>
    <m/>
    <m/>
  </r>
  <r>
    <n v="1612"/>
    <d v="2020-01-27T00:00:00"/>
    <n v="1"/>
    <x v="2"/>
    <s v="Michael M."/>
    <s v="DnA IT manager(Data &amp; Analytics)"/>
    <s v="Johnson &amp; Johnson"/>
    <x v="3"/>
    <s v="Asia"/>
    <s v="Asia"/>
    <m/>
    <s v="No inmail sent"/>
    <x v="0"/>
    <m/>
    <d v="2021-03-11T00:00:00"/>
    <n v="3"/>
    <m/>
    <n v="370"/>
    <s v="None"/>
    <m/>
    <m/>
    <m/>
    <m/>
    <m/>
    <s v="Follow up message sent"/>
  </r>
  <r>
    <n v="1613"/>
    <d v="2020-01-27T00:00:00"/>
    <n v="1"/>
    <x v="1"/>
    <s v="Daniel Rodrigues"/>
    <m/>
    <s v="Johnson &amp; Johnson"/>
    <x v="15"/>
    <m/>
    <m/>
    <m/>
    <s v="No inmail sent"/>
    <x v="0"/>
    <m/>
    <m/>
    <n v="0"/>
    <m/>
    <m/>
    <m/>
    <m/>
    <m/>
    <m/>
    <m/>
    <m/>
    <s v="Not relevant"/>
  </r>
  <r>
    <n v="1614"/>
    <d v="2020-01-27T00:00:00"/>
    <n v="1"/>
    <x v="1"/>
    <s v="Jamshed (Jam) Wadia"/>
    <m/>
    <s v="Intel"/>
    <x v="15"/>
    <m/>
    <m/>
    <m/>
    <s v="No inmail sent"/>
    <x v="0"/>
    <m/>
    <m/>
    <n v="0"/>
    <m/>
    <m/>
    <m/>
    <m/>
    <m/>
    <m/>
    <m/>
    <m/>
    <s v="Not relevant"/>
  </r>
  <r>
    <n v="1615"/>
    <d v="2020-01-27T00:00:00"/>
    <n v="1"/>
    <x v="1"/>
    <s v="Richard Mason"/>
    <m/>
    <s v="Intel"/>
    <x v="16"/>
    <m/>
    <m/>
    <m/>
    <s v="No inmail sent"/>
    <x v="1"/>
    <m/>
    <m/>
    <n v="0"/>
    <m/>
    <m/>
    <m/>
    <m/>
    <m/>
    <m/>
    <m/>
    <m/>
    <s v="Not Relevant"/>
  </r>
  <r>
    <n v="1616"/>
    <d v="2020-01-27T00:00:00"/>
    <n v="1"/>
    <x v="1"/>
    <s v="Krishen Joshi"/>
    <s v="head of analytics"/>
    <s v="Oliver agency"/>
    <x v="15"/>
    <m/>
    <m/>
    <m/>
    <s v="No inmail sent"/>
    <x v="0"/>
    <d v="2020-01-22T00:00:00"/>
    <d v="2021-11-30T00:00:00"/>
    <n v="11"/>
    <m/>
    <m/>
    <s v="Neutral"/>
    <m/>
    <m/>
    <m/>
    <m/>
    <m/>
    <m/>
  </r>
  <r>
    <n v="1617"/>
    <d v="2020-01-27T00:00:00"/>
    <n v="1"/>
    <x v="1"/>
    <s v="Rachel Leaver"/>
    <m/>
    <s v="MediaCom"/>
    <x v="1"/>
    <m/>
    <m/>
    <m/>
    <s v="No inmail sent"/>
    <x v="2"/>
    <m/>
    <m/>
    <n v="0"/>
    <m/>
    <m/>
    <m/>
    <m/>
    <m/>
    <m/>
    <m/>
    <m/>
    <m/>
  </r>
  <r>
    <n v="1618"/>
    <d v="2020-01-27T00:00:00"/>
    <n v="1"/>
    <x v="1"/>
    <s v="Roula Kylintirea"/>
    <m/>
    <s v="MediaCom"/>
    <x v="15"/>
    <m/>
    <m/>
    <m/>
    <s v="No inmail sent"/>
    <x v="0"/>
    <m/>
    <m/>
    <n v="0"/>
    <m/>
    <m/>
    <m/>
    <m/>
    <m/>
    <m/>
    <m/>
    <m/>
    <s v="We have approached Krishen, waiting for his reponse that why I didnt contact her"/>
  </r>
  <r>
    <n v="1619"/>
    <d v="2020-01-27T00:00:00"/>
    <n v="1"/>
    <x v="1"/>
    <s v="Philip Wright"/>
    <m/>
    <s v="MediaCom"/>
    <x v="1"/>
    <m/>
    <m/>
    <m/>
    <s v="No inmail sent"/>
    <x v="2"/>
    <m/>
    <m/>
    <n v="0"/>
    <m/>
    <m/>
    <m/>
    <m/>
    <m/>
    <m/>
    <m/>
    <m/>
    <m/>
  </r>
  <r>
    <n v="1620"/>
    <d v="2020-01-27T00:00:00"/>
    <n v="1"/>
    <x v="1"/>
    <s v="Charlie Robinson"/>
    <m/>
    <s v="MediaCom"/>
    <x v="1"/>
    <m/>
    <m/>
    <m/>
    <s v="No inmail sent"/>
    <x v="2"/>
    <m/>
    <m/>
    <n v="0"/>
    <m/>
    <m/>
    <m/>
    <m/>
    <m/>
    <m/>
    <m/>
    <m/>
    <m/>
  </r>
  <r>
    <n v="1621"/>
    <d v="2020-01-27T00:00:00"/>
    <n v="1"/>
    <x v="3"/>
    <s v="Claudelle Naidoo"/>
    <s v="Managing Director"/>
    <s v="MediaCom"/>
    <x v="1"/>
    <s v="Africa"/>
    <s v="Africa"/>
    <m/>
    <s v="No inmail sent"/>
    <x v="0"/>
    <d v="2020-01-28T00:00:00"/>
    <d v="2021-04-20T00:00:00"/>
    <n v="4"/>
    <n v="2"/>
    <n v="330"/>
    <s v="None"/>
    <m/>
    <m/>
    <m/>
    <m/>
    <m/>
    <s v="Relevant + followed up"/>
  </r>
  <r>
    <n v="1622"/>
    <d v="2020-01-27T00:00:00"/>
    <n v="1"/>
    <x v="3"/>
    <s v="Sara Vázquez"/>
    <s v="Insights &amp; Research Manager"/>
    <s v="MediaCom"/>
    <x v="1"/>
    <s v="Europe"/>
    <m/>
    <m/>
    <s v="No inmail sent"/>
    <x v="0"/>
    <d v="2020-01-28T00:00:00"/>
    <d v="2021-03-11T00:00:00"/>
    <n v="3"/>
    <n v="2"/>
    <n v="370"/>
    <s v="Negative"/>
    <d v="2021-03-11T00:00:00"/>
    <m/>
    <m/>
    <m/>
    <m/>
    <s v="Relevant + followed up"/>
  </r>
  <r>
    <n v="1623"/>
    <d v="2020-01-27T00:00:00"/>
    <n v="1"/>
    <x v="1"/>
    <s v="Henning Lohrer"/>
    <m/>
    <s v="MediaCom"/>
    <x v="1"/>
    <m/>
    <m/>
    <m/>
    <s v="No inmail sent"/>
    <x v="2"/>
    <m/>
    <m/>
    <n v="0"/>
    <m/>
    <m/>
    <m/>
    <m/>
    <m/>
    <m/>
    <m/>
    <m/>
    <m/>
  </r>
  <r>
    <n v="1624"/>
    <d v="2020-01-27T00:00:00"/>
    <n v="1"/>
    <x v="1"/>
    <s v="James Sargeant"/>
    <m/>
    <s v="MediaCom"/>
    <x v="15"/>
    <m/>
    <m/>
    <m/>
    <s v="No inmail sent"/>
    <x v="0"/>
    <m/>
    <m/>
    <n v="0"/>
    <m/>
    <m/>
    <m/>
    <m/>
    <m/>
    <m/>
    <m/>
    <m/>
    <s v="Not relevant"/>
  </r>
  <r>
    <n v="1625"/>
    <d v="2021-11-01T00:00:00"/>
    <n v="11"/>
    <x v="2"/>
    <s v="Clifford Budge"/>
    <s v="Head of Data &amp; Insight"/>
    <s v="Legal &amp; General "/>
    <x v="10"/>
    <m/>
    <m/>
    <s v="Ramla's"/>
    <s v="No inmail sent"/>
    <x v="1"/>
    <m/>
    <m/>
    <n v="0"/>
    <m/>
    <m/>
    <m/>
    <m/>
    <m/>
    <m/>
    <m/>
    <m/>
    <m/>
  </r>
  <r>
    <n v="1626"/>
    <d v="2020-01-27T00:00:00"/>
    <n v="1"/>
    <x v="1"/>
    <s v="Rita Si"/>
    <m/>
    <s v="MediaCom"/>
    <x v="1"/>
    <m/>
    <m/>
    <m/>
    <s v="No inmail sent"/>
    <x v="2"/>
    <m/>
    <m/>
    <n v="0"/>
    <m/>
    <m/>
    <m/>
    <m/>
    <m/>
    <m/>
    <m/>
    <m/>
    <m/>
  </r>
  <r>
    <n v="1627"/>
    <d v="2020-01-27T00:00:00"/>
    <n v="1"/>
    <x v="3"/>
    <s v="Young Lin"/>
    <s v="Consumer Analytics Assistant Manager"/>
    <s v="Gucci"/>
    <x v="0"/>
    <s v="Asia"/>
    <s v="Asia"/>
    <m/>
    <s v="No inmail sent"/>
    <x v="0"/>
    <d v="2020-01-22T00:00:00"/>
    <d v="2022-02-18T00:00:00"/>
    <n v="2"/>
    <m/>
    <n v="26"/>
    <m/>
    <m/>
    <m/>
    <m/>
    <m/>
    <m/>
    <s v="Relevant + followed up"/>
  </r>
  <r>
    <n v="1628"/>
    <d v="2020-01-27T00:00:00"/>
    <n v="1"/>
    <x v="1"/>
    <s v="Henri Lee"/>
    <m/>
    <s v="MediaCom"/>
    <x v="1"/>
    <m/>
    <m/>
    <m/>
    <s v="No inmail sent"/>
    <x v="2"/>
    <m/>
    <m/>
    <n v="0"/>
    <m/>
    <m/>
    <m/>
    <m/>
    <m/>
    <m/>
    <m/>
    <m/>
    <m/>
  </r>
  <r>
    <n v="1629"/>
    <d v="2020-01-27T00:00:00"/>
    <n v="1"/>
    <x v="1"/>
    <s v="Remco Moubis"/>
    <m/>
    <s v="MediaCom"/>
    <x v="1"/>
    <m/>
    <m/>
    <m/>
    <s v="No inmail sent"/>
    <x v="2"/>
    <m/>
    <m/>
    <n v="0"/>
    <m/>
    <m/>
    <m/>
    <m/>
    <m/>
    <m/>
    <m/>
    <m/>
    <m/>
  </r>
  <r>
    <n v="1630"/>
    <d v="2020-01-27T00:00:00"/>
    <n v="1"/>
    <x v="1"/>
    <s v="Anders Høgh Laursen"/>
    <m/>
    <s v="MediaCom"/>
    <x v="1"/>
    <m/>
    <m/>
    <m/>
    <s v="No inmail sent"/>
    <x v="2"/>
    <m/>
    <m/>
    <n v="0"/>
    <m/>
    <m/>
    <m/>
    <m/>
    <m/>
    <m/>
    <m/>
    <m/>
    <m/>
  </r>
  <r>
    <n v="1631"/>
    <d v="2020-01-27T00:00:00"/>
    <n v="1"/>
    <x v="3"/>
    <s v="Oliver Gertz"/>
    <s v="Expert Partner, FRWD"/>
    <s v="Bain &amp; Co"/>
    <x v="2"/>
    <s v="Europe"/>
    <m/>
    <s v="Ramla's"/>
    <s v="No inmail sent"/>
    <x v="0"/>
    <d v="2020-09-28T00:00:00"/>
    <d v="2021-07-15T00:00:00"/>
    <n v="7"/>
    <m/>
    <n v="244"/>
    <s v="Positive"/>
    <d v="2020-10-28T00:00:00"/>
    <m/>
    <m/>
    <m/>
    <m/>
    <s v="Relevant + followed up"/>
  </r>
  <r>
    <n v="1632"/>
    <d v="2020-01-27T00:00:00"/>
    <n v="1"/>
    <x v="1"/>
    <s v="Jarrod Hunt"/>
    <m/>
    <s v="MediaCom"/>
    <x v="1"/>
    <m/>
    <m/>
    <m/>
    <s v="No inmail sent"/>
    <x v="0"/>
    <m/>
    <m/>
    <n v="0"/>
    <m/>
    <m/>
    <m/>
    <m/>
    <m/>
    <m/>
    <m/>
    <m/>
    <s v="Not relevant"/>
  </r>
  <r>
    <n v="1633"/>
    <d v="2020-01-27T00:00:00"/>
    <n v="1"/>
    <x v="1"/>
    <s v="Jaime Domingo"/>
    <m/>
    <s v="MediaCom"/>
    <x v="1"/>
    <m/>
    <m/>
    <m/>
    <s v="No inmail sent"/>
    <x v="1"/>
    <m/>
    <m/>
    <n v="0"/>
    <m/>
    <m/>
    <m/>
    <m/>
    <s v="jaime.domingo@mediacom.com"/>
    <s v="reply.io"/>
    <m/>
    <s v="26/10/2020"/>
    <s v="Relevant"/>
  </r>
  <r>
    <n v="1634"/>
    <d v="2020-01-27T00:00:00"/>
    <n v="1"/>
    <x v="1"/>
    <s v="Olga Finogenova"/>
    <m/>
    <s v="MediaCom"/>
    <x v="1"/>
    <m/>
    <m/>
    <m/>
    <s v="No inmail sent"/>
    <x v="2"/>
    <m/>
    <m/>
    <n v="0"/>
    <m/>
    <m/>
    <m/>
    <m/>
    <m/>
    <m/>
    <m/>
    <m/>
    <m/>
  </r>
  <r>
    <n v="1635"/>
    <d v="2020-01-27T00:00:00"/>
    <n v="1"/>
    <x v="1"/>
    <s v="songül özgü"/>
    <m/>
    <s v="ING Türkiye"/>
    <x v="10"/>
    <m/>
    <m/>
    <m/>
    <s v="No inmail sent"/>
    <x v="0"/>
    <m/>
    <m/>
    <n v="0"/>
    <m/>
    <m/>
    <m/>
    <m/>
    <m/>
    <m/>
    <m/>
    <m/>
    <s v="Not relevant"/>
  </r>
  <r>
    <n v="1636"/>
    <d v="2020-01-27T00:00:00"/>
    <n v="1"/>
    <x v="1"/>
    <s v="Billy Y"/>
    <m/>
    <s v="Wunderman Thompson"/>
    <x v="15"/>
    <m/>
    <m/>
    <m/>
    <s v="No inmail sent"/>
    <x v="0"/>
    <m/>
    <m/>
    <n v="0"/>
    <m/>
    <m/>
    <s v="Negative"/>
    <m/>
    <m/>
    <m/>
    <m/>
    <m/>
    <m/>
  </r>
  <r>
    <n v="1637"/>
    <d v="2020-01-27T00:00:00"/>
    <n v="1"/>
    <x v="3"/>
    <s v="Thomas Brauch"/>
    <s v="Chief Data Officer"/>
    <s v="Wunderman Thompson"/>
    <x v="1"/>
    <s v="Asia"/>
    <s v="Asia"/>
    <m/>
    <s v="No inmail sent"/>
    <x v="0"/>
    <d v="2020-01-22T00:00:00"/>
    <d v="2021-04-20T00:00:00"/>
    <n v="4"/>
    <n v="2"/>
    <n v="330"/>
    <s v="None"/>
    <m/>
    <m/>
    <m/>
    <m/>
    <m/>
    <s v="Relevant + followed up"/>
  </r>
  <r>
    <n v="1638"/>
    <d v="2020-01-27T00:00:00"/>
    <n v="1"/>
    <x v="1"/>
    <s v="Alice Chao"/>
    <m/>
    <s v="Maxus"/>
    <x v="15"/>
    <m/>
    <m/>
    <m/>
    <s v="No inmail sent"/>
    <x v="1"/>
    <m/>
    <m/>
    <n v="0"/>
    <m/>
    <m/>
    <m/>
    <m/>
    <m/>
    <m/>
    <m/>
    <m/>
    <s v="Not Relevant"/>
  </r>
  <r>
    <n v="1639"/>
    <d v="2020-01-27T00:00:00"/>
    <n v="1"/>
    <x v="1"/>
    <s v="Hong Q."/>
    <m/>
    <s v="merkle"/>
    <x v="15"/>
    <m/>
    <m/>
    <m/>
    <s v="No inmail sent"/>
    <x v="1"/>
    <m/>
    <m/>
    <n v="0"/>
    <m/>
    <m/>
    <m/>
    <m/>
    <m/>
    <m/>
    <m/>
    <m/>
    <s v="Not Relevant"/>
  </r>
  <r>
    <n v="1640"/>
    <d v="2020-01-27T00:00:00"/>
    <n v="1"/>
    <x v="1"/>
    <s v="Amitesh Shrivastava"/>
    <s v="Consultant"/>
    <s v="TransUnion"/>
    <x v="7"/>
    <s v="Asia"/>
    <s v="Asia"/>
    <m/>
    <s v="No inmail sent"/>
    <x v="0"/>
    <m/>
    <m/>
    <n v="0"/>
    <m/>
    <m/>
    <m/>
    <m/>
    <m/>
    <m/>
    <m/>
    <m/>
    <s v="Not relevant"/>
  </r>
  <r>
    <n v="1641"/>
    <d v="2020-01-27T00:00:00"/>
    <n v="1"/>
    <x v="1"/>
    <s v="VIKAS KUMRAVAT"/>
    <m/>
    <s v="merkle"/>
    <x v="15"/>
    <m/>
    <m/>
    <m/>
    <s v="No inmail sent"/>
    <x v="0"/>
    <m/>
    <m/>
    <n v="0"/>
    <m/>
    <m/>
    <m/>
    <m/>
    <m/>
    <m/>
    <m/>
    <m/>
    <s v="Not relevant"/>
  </r>
  <r>
    <n v="1642"/>
    <d v="2020-01-27T00:00:00"/>
    <n v="1"/>
    <x v="1"/>
    <s v="Ankita Bhargava"/>
    <m/>
    <s v="adidas"/>
    <x v="0"/>
    <m/>
    <m/>
    <m/>
    <s v="No inmail sent"/>
    <x v="0"/>
    <m/>
    <m/>
    <n v="0"/>
    <m/>
    <m/>
    <m/>
    <m/>
    <m/>
    <m/>
    <m/>
    <m/>
    <s v="Not relevant"/>
  </r>
  <r>
    <n v="1643"/>
    <d v="2020-01-27T00:00:00"/>
    <n v="1"/>
    <x v="3"/>
    <s v="Peter Muller"/>
    <s v="Senior Manager Advanced Analytics"/>
    <s v="adidas"/>
    <x v="0"/>
    <s v="Europe"/>
    <m/>
    <m/>
    <s v="No inmail sent"/>
    <x v="0"/>
    <d v="2020-01-28T00:00:00"/>
    <d v="2021-07-13T00:00:00"/>
    <n v="7"/>
    <n v="2"/>
    <n v="246"/>
    <s v="None"/>
    <m/>
    <m/>
    <m/>
    <m/>
    <m/>
    <s v="Relevant + followed up"/>
  </r>
  <r>
    <n v="1644"/>
    <d v="2020-01-27T00:00:00"/>
    <n v="1"/>
    <x v="1"/>
    <s v="Graham Sharpe"/>
    <m/>
    <s v="adidas"/>
    <x v="0"/>
    <m/>
    <m/>
    <m/>
    <s v="No inmail sent"/>
    <x v="2"/>
    <m/>
    <m/>
    <n v="0"/>
    <m/>
    <m/>
    <m/>
    <m/>
    <m/>
    <m/>
    <m/>
    <m/>
    <m/>
  </r>
  <r>
    <n v="1645"/>
    <d v="2020-01-27T00:00:00"/>
    <n v="1"/>
    <x v="1"/>
    <s v="Dr. Daniel Maderer"/>
    <m/>
    <s v="adidas"/>
    <x v="0"/>
    <m/>
    <m/>
    <m/>
    <s v="No inmail sent"/>
    <x v="2"/>
    <m/>
    <m/>
    <n v="0"/>
    <m/>
    <m/>
    <m/>
    <m/>
    <m/>
    <m/>
    <m/>
    <m/>
    <m/>
  </r>
  <r>
    <n v="1646"/>
    <d v="2020-01-27T00:00:00"/>
    <n v="1"/>
    <x v="1"/>
    <s v="Anja Jäger"/>
    <m/>
    <s v="adidas"/>
    <x v="0"/>
    <m/>
    <m/>
    <m/>
    <s v="No inmail sent"/>
    <x v="2"/>
    <m/>
    <m/>
    <n v="0"/>
    <m/>
    <m/>
    <m/>
    <m/>
    <m/>
    <m/>
    <m/>
    <m/>
    <m/>
  </r>
  <r>
    <n v="1647"/>
    <d v="2020-01-27T00:00:00"/>
    <n v="1"/>
    <x v="1"/>
    <s v="Dr. Stefan Meinzer"/>
    <m/>
    <s v="BMW Group"/>
    <x v="8"/>
    <m/>
    <m/>
    <m/>
    <s v="No inmail sent"/>
    <x v="2"/>
    <m/>
    <m/>
    <n v="0"/>
    <m/>
    <m/>
    <m/>
    <m/>
    <m/>
    <m/>
    <m/>
    <m/>
    <m/>
  </r>
  <r>
    <n v="1648"/>
    <d v="2020-01-27T00:00:00"/>
    <n v="1"/>
    <x v="1"/>
    <s v="Bernhard Pflugfelder"/>
    <m/>
    <s v="BMW Group"/>
    <x v="8"/>
    <m/>
    <m/>
    <m/>
    <s v="No inmail sent"/>
    <x v="2"/>
    <m/>
    <m/>
    <n v="0"/>
    <m/>
    <m/>
    <m/>
    <m/>
    <m/>
    <m/>
    <m/>
    <m/>
    <m/>
  </r>
  <r>
    <n v="1649"/>
    <d v="2020-01-27T00:00:00"/>
    <n v="1"/>
    <x v="2"/>
    <s v="Ngone FALL"/>
    <s v="Data, Analytics &amp; AI Director "/>
    <s v="Groupe BEL"/>
    <x v="3"/>
    <m/>
    <m/>
    <m/>
    <s v="No inmail sent"/>
    <x v="0"/>
    <d v="2021-03-01T00:00:00"/>
    <m/>
    <n v="0"/>
    <m/>
    <m/>
    <m/>
    <m/>
    <m/>
    <m/>
    <m/>
    <m/>
    <s v="Relevant. LI message sent"/>
  </r>
  <r>
    <n v="1650"/>
    <d v="2020-01-27T00:00:00"/>
    <n v="1"/>
    <x v="5"/>
    <s v="Ricardo Huarte"/>
    <m/>
    <s v="DANONE group"/>
    <x v="3"/>
    <s v="Europe"/>
    <m/>
    <m/>
    <s v="No inmail sent"/>
    <x v="2"/>
    <m/>
    <m/>
    <n v="0"/>
    <m/>
    <m/>
    <m/>
    <m/>
    <m/>
    <m/>
    <m/>
    <m/>
    <m/>
  </r>
  <r>
    <n v="1651"/>
    <d v="2020-01-27T00:00:00"/>
    <n v="1"/>
    <x v="2"/>
    <s v="Julio Peironcely"/>
    <s v="Global Director Insights &amp; Analytics Cycles &amp; Procurement"/>
    <s v="DANONE group"/>
    <x v="3"/>
    <s v="Europe"/>
    <m/>
    <m/>
    <s v="No inmail sent"/>
    <x v="2"/>
    <d v="2020-01-21T00:00:00"/>
    <m/>
    <n v="0"/>
    <m/>
    <m/>
    <s v="None"/>
    <m/>
    <m/>
    <m/>
    <m/>
    <m/>
    <s v="He deleted the connection"/>
  </r>
  <r>
    <n v="1652"/>
    <d v="2020-01-27T00:00:00"/>
    <n v="1"/>
    <x v="5"/>
    <s v="Joanna Dumont"/>
    <m/>
    <s v="DANONE group"/>
    <x v="3"/>
    <s v="Europe"/>
    <m/>
    <m/>
    <s v="No inmail sent"/>
    <x v="2"/>
    <m/>
    <m/>
    <n v="0"/>
    <m/>
    <m/>
    <m/>
    <m/>
    <m/>
    <m/>
    <m/>
    <m/>
    <m/>
  </r>
  <r>
    <n v="1653"/>
    <d v="2020-01-27T00:00:00"/>
    <n v="1"/>
    <x v="5"/>
    <s v="Lisa Graham"/>
    <m/>
    <s v="DANONE group"/>
    <x v="3"/>
    <s v="Europe"/>
    <m/>
    <m/>
    <s v="No inmail sent"/>
    <x v="2"/>
    <m/>
    <m/>
    <n v="0"/>
    <m/>
    <m/>
    <m/>
    <m/>
    <m/>
    <m/>
    <m/>
    <m/>
    <m/>
  </r>
  <r>
    <n v="1654"/>
    <d v="2020-01-27T00:00:00"/>
    <n v="1"/>
    <x v="5"/>
    <s v="Cindy NEWLAND"/>
    <m/>
    <s v="DANONE group"/>
    <x v="3"/>
    <s v="Europe"/>
    <m/>
    <m/>
    <s v="No inmail sent"/>
    <x v="2"/>
    <m/>
    <m/>
    <n v="0"/>
    <m/>
    <m/>
    <m/>
    <m/>
    <m/>
    <m/>
    <m/>
    <m/>
    <m/>
  </r>
  <r>
    <n v="1655"/>
    <d v="2020-01-27T00:00:00"/>
    <n v="1"/>
    <x v="2"/>
    <s v="Davide Marchini"/>
    <s v="General Manager Italy"/>
    <s v="Straumann Group"/>
    <x v="13"/>
    <s v="Europe"/>
    <m/>
    <m/>
    <s v="No inmail sent"/>
    <x v="0"/>
    <m/>
    <d v="2021-04-07T00:00:00"/>
    <n v="4"/>
    <m/>
    <n v="343"/>
    <s v="None"/>
    <m/>
    <m/>
    <m/>
    <m/>
    <m/>
    <s v="Follow up message sent"/>
  </r>
  <r>
    <n v="1656"/>
    <d v="2020-01-27T00:00:00"/>
    <n v="1"/>
    <x v="2"/>
    <s v="Emile Baak"/>
    <s v="Head of Digital for Sales &amp; Marketing"/>
    <s v="DANONE group"/>
    <x v="3"/>
    <m/>
    <m/>
    <m/>
    <s v="No inmail sent"/>
    <x v="2"/>
    <m/>
    <d v="2021-03-11T00:00:00"/>
    <n v="3"/>
    <m/>
    <n v="370"/>
    <m/>
    <m/>
    <m/>
    <m/>
    <m/>
    <m/>
    <m/>
  </r>
  <r>
    <n v="1657"/>
    <d v="2020-01-27T00:00:00"/>
    <n v="1"/>
    <x v="0"/>
    <s v="Chew Chin Hui"/>
    <s v="Performance Marketing Manager"/>
    <s v="M1 Limited"/>
    <x v="16"/>
    <s v="Asia"/>
    <s v="Asia"/>
    <m/>
    <s v="No inmail sent"/>
    <x v="0"/>
    <d v="2020-06-29T00:00:00"/>
    <m/>
    <n v="0"/>
    <m/>
    <n v="625"/>
    <m/>
    <m/>
    <m/>
    <m/>
    <m/>
    <m/>
    <m/>
  </r>
  <r>
    <n v="1658"/>
    <d v="2020-01-27T00:00:00"/>
    <n v="1"/>
    <x v="5"/>
    <s v="Dieter Deceuninck"/>
    <m/>
    <s v="DANONE group"/>
    <x v="3"/>
    <s v="Europe"/>
    <m/>
    <m/>
    <s v="No inmail sent"/>
    <x v="2"/>
    <m/>
    <m/>
    <n v="0"/>
    <m/>
    <m/>
    <m/>
    <m/>
    <m/>
    <m/>
    <m/>
    <m/>
    <m/>
  </r>
  <r>
    <n v="1659"/>
    <d v="2020-01-27T00:00:00"/>
    <n v="1"/>
    <x v="5"/>
    <s v="Christopher Kong, CFA"/>
    <m/>
    <s v="DANONE group"/>
    <x v="3"/>
    <s v="Asia"/>
    <s v="Asia"/>
    <m/>
    <s v="No inmail sent"/>
    <x v="2"/>
    <m/>
    <m/>
    <n v="0"/>
    <m/>
    <m/>
    <m/>
    <m/>
    <m/>
    <m/>
    <m/>
    <m/>
    <m/>
  </r>
  <r>
    <n v="1660"/>
    <d v="2020-01-27T00:00:00"/>
    <n v="1"/>
    <x v="5"/>
    <s v="Danielle Someck"/>
    <m/>
    <s v="DANONE group"/>
    <x v="3"/>
    <s v="Europe"/>
    <m/>
    <m/>
    <s v="No inmail sent"/>
    <x v="2"/>
    <m/>
    <m/>
    <n v="0"/>
    <m/>
    <m/>
    <m/>
    <m/>
    <m/>
    <m/>
    <m/>
    <m/>
    <m/>
  </r>
  <r>
    <n v="1661"/>
    <d v="2020-01-27T00:00:00"/>
    <n v="1"/>
    <x v="5"/>
    <s v="Alejandro Palacio"/>
    <m/>
    <s v="DANONE group"/>
    <x v="15"/>
    <m/>
    <m/>
    <m/>
    <s v="No inmail sent"/>
    <x v="0"/>
    <m/>
    <m/>
    <n v="0"/>
    <m/>
    <m/>
    <s v="Negative"/>
    <m/>
    <m/>
    <m/>
    <m/>
    <m/>
    <m/>
  </r>
  <r>
    <n v="1662"/>
    <d v="2020-01-27T00:00:00"/>
    <n v="1"/>
    <x v="1"/>
    <s v="EL Mourad"/>
    <s v="Project / Program Lead"/>
    <s v="DANONE group"/>
    <x v="3"/>
    <s v="Europe"/>
    <m/>
    <m/>
    <s v="No inmail sent"/>
    <x v="1"/>
    <m/>
    <m/>
    <n v="0"/>
    <m/>
    <m/>
    <m/>
    <m/>
    <m/>
    <m/>
    <m/>
    <m/>
    <s v="Not relevant"/>
  </r>
  <r>
    <n v="1663"/>
    <d v="2020-01-27T00:00:00"/>
    <n v="1"/>
    <x v="1"/>
    <s v="Afi Askandini"/>
    <s v="Sr. Strategy &amp; Insights Manager"/>
    <s v="DANONE group"/>
    <x v="3"/>
    <s v="Asia"/>
    <s v="Asia"/>
    <m/>
    <s v="No inmail sent"/>
    <x v="1"/>
    <m/>
    <m/>
    <n v="0"/>
    <m/>
    <m/>
    <m/>
    <m/>
    <m/>
    <m/>
    <m/>
    <m/>
    <s v="Relevant"/>
  </r>
  <r>
    <n v="1664"/>
    <d v="2020-01-27T00:00:00"/>
    <n v="1"/>
    <x v="2"/>
    <s v="Xiaofeng Jiang"/>
    <s v="Data Analytics Manager"/>
    <s v="DANONE group"/>
    <x v="3"/>
    <m/>
    <m/>
    <m/>
    <s v="No inmail sent"/>
    <x v="0"/>
    <m/>
    <d v="2021-03-11T00:00:00"/>
    <n v="3"/>
    <m/>
    <n v="370"/>
    <s v="Neutral"/>
    <m/>
    <m/>
    <m/>
    <m/>
    <m/>
    <s v="Follow up message sent asking for referral "/>
  </r>
  <r>
    <n v="1665"/>
    <d v="2020-01-27T00:00:00"/>
    <n v="1"/>
    <x v="1"/>
    <s v="Carla Bastetti"/>
    <s v="Head of Research Strategy &amp; Insights"/>
    <s v="DANONE group"/>
    <x v="3"/>
    <s v="Europe"/>
    <m/>
    <m/>
    <s v="No inmail sent"/>
    <x v="2"/>
    <m/>
    <m/>
    <n v="0"/>
    <m/>
    <m/>
    <m/>
    <m/>
    <m/>
    <m/>
    <m/>
    <m/>
    <s v="Not Relevant"/>
  </r>
  <r>
    <n v="1666"/>
    <d v="2020-01-27T00:00:00"/>
    <n v="1"/>
    <x v="1"/>
    <s v="Jörg Tzschoppe"/>
    <s v="Head of Digital Technology"/>
    <s v="DANONE group"/>
    <x v="3"/>
    <s v="Europe"/>
    <m/>
    <m/>
    <s v="No inmail sent"/>
    <x v="2"/>
    <m/>
    <m/>
    <n v="0"/>
    <m/>
    <m/>
    <m/>
    <m/>
    <m/>
    <m/>
    <m/>
    <m/>
    <s v="Not Relevant"/>
  </r>
  <r>
    <n v="1667"/>
    <d v="2020-01-27T00:00:00"/>
    <n v="1"/>
    <x v="1"/>
    <s v="Victoire Dairou"/>
    <s v="VP Research &amp; Innovation at Danone-User eXperience"/>
    <s v="DANONE group"/>
    <x v="3"/>
    <s v="Europe"/>
    <m/>
    <m/>
    <s v="No inmail sent"/>
    <x v="2"/>
    <m/>
    <m/>
    <n v="0"/>
    <m/>
    <m/>
    <m/>
    <m/>
    <m/>
    <m/>
    <m/>
    <m/>
    <s v="Not relevant"/>
  </r>
  <r>
    <n v="1668"/>
    <d v="2020-01-27T00:00:00"/>
    <n v="1"/>
    <x v="1"/>
    <s v="sabrina mucig"/>
    <s v="Regional Marketing Director - Personal Care Europe"/>
    <s v="colgate Palmolive"/>
    <x v="3"/>
    <s v="Europe"/>
    <m/>
    <m/>
    <s v="No inmail sent"/>
    <x v="2"/>
    <m/>
    <m/>
    <n v="0"/>
    <m/>
    <m/>
    <m/>
    <m/>
    <m/>
    <m/>
    <m/>
    <m/>
    <s v="Not relevant"/>
  </r>
  <r>
    <n v="1669"/>
    <d v="2020-01-27T00:00:00"/>
    <n v="1"/>
    <x v="1"/>
    <s v="Agnieszka Getler-Kicman"/>
    <s v="Regional Consumers &amp; Media Intelligence Director, Central Europe &amp; Nordics"/>
    <s v="DANONE group"/>
    <x v="3"/>
    <s v="Europe"/>
    <m/>
    <m/>
    <s v="9/20/21"/>
    <x v="2"/>
    <m/>
    <m/>
    <n v="0"/>
    <m/>
    <m/>
    <m/>
    <m/>
    <m/>
    <m/>
    <m/>
    <m/>
    <s v="Not relevant"/>
  </r>
  <r>
    <n v="1670"/>
    <d v="2020-01-27T00:00:00"/>
    <n v="1"/>
    <x v="5"/>
    <s v="Jacek Piatkowski"/>
    <m/>
    <s v="Franklin Templeton"/>
    <x v="10"/>
    <m/>
    <m/>
    <m/>
    <s v="No inmail sent"/>
    <x v="1"/>
    <m/>
    <m/>
    <n v="0"/>
    <m/>
    <m/>
    <m/>
    <m/>
    <s v="sacton@liveathos.com"/>
    <s v="reply.io"/>
    <m/>
    <s v="26/10/2020"/>
    <m/>
  </r>
  <r>
    <n v="1671"/>
    <d v="2020-01-27T00:00:00"/>
    <n v="1"/>
    <x v="2"/>
    <s v="Helena Ho"/>
    <s v="Head Of Marketing"/>
    <s v="DANONE group"/>
    <x v="3"/>
    <s v="Asia"/>
    <s v="Asia"/>
    <m/>
    <s v="No inmail sent"/>
    <x v="0"/>
    <m/>
    <d v="2021-03-11T00:00:00"/>
    <n v="3"/>
    <m/>
    <n v="370"/>
    <s v="Negative"/>
    <m/>
    <m/>
    <m/>
    <m/>
    <m/>
    <s v="No thanks "/>
  </r>
  <r>
    <n v="1672"/>
    <d v="2020-01-27T00:00:00"/>
    <n v="1"/>
    <x v="1"/>
    <s v="Salvatore Costantini"/>
    <s v="European Strategic Analytics Director"/>
    <s v="colgate palmolive"/>
    <x v="3"/>
    <s v="Europe"/>
    <m/>
    <m/>
    <s v="No inmail sent"/>
    <x v="2"/>
    <m/>
    <m/>
    <n v="0"/>
    <m/>
    <m/>
    <m/>
    <m/>
    <m/>
    <m/>
    <m/>
    <m/>
    <m/>
  </r>
  <r>
    <n v="1673"/>
    <d v="2020-01-27T00:00:00"/>
    <n v="1"/>
    <x v="1"/>
    <s v="Severine Brichard-Rooney"/>
    <s v="CMO"/>
    <s v="DANONE group"/>
    <x v="3"/>
    <s v="Asia"/>
    <s v="Asia"/>
    <m/>
    <s v="No inmail sent"/>
    <x v="2"/>
    <m/>
    <m/>
    <n v="0"/>
    <m/>
    <m/>
    <m/>
    <m/>
    <m/>
    <m/>
    <m/>
    <m/>
    <s v="Not relevant"/>
  </r>
  <r>
    <n v="1674"/>
    <d v="2020-01-27T00:00:00"/>
    <n v="1"/>
    <x v="1"/>
    <s v="Christine Stuckart"/>
    <s v="Global Director Strategic Insights"/>
    <s v="Bayer Pharma"/>
    <x v="6"/>
    <s v="Europe"/>
    <m/>
    <m/>
    <s v="No inmail sent"/>
    <x v="2"/>
    <m/>
    <m/>
    <n v="0"/>
    <m/>
    <m/>
    <m/>
    <m/>
    <m/>
    <m/>
    <m/>
    <m/>
    <s v="Not relevant"/>
  </r>
  <r>
    <n v="1675"/>
    <d v="2020-01-27T00:00:00"/>
    <n v="1"/>
    <x v="1"/>
    <s v="Mariko Shimizu"/>
    <s v="Marketing Director"/>
    <s v="DANONE group"/>
    <x v="3"/>
    <s v="Asia"/>
    <s v="Asia"/>
    <m/>
    <s v="No inmail sent"/>
    <x v="2"/>
    <m/>
    <m/>
    <n v="0"/>
    <m/>
    <m/>
    <m/>
    <m/>
    <m/>
    <m/>
    <m/>
    <m/>
    <s v="Not relevant"/>
  </r>
  <r>
    <n v="1676"/>
    <d v="2020-01-27T00:00:00"/>
    <n v="1"/>
    <x v="1"/>
    <s v="Mateusz Downar"/>
    <s v="Advanced Analytics/Data Science Director"/>
    <s v="mediaCom"/>
    <x v="1"/>
    <s v="Europe"/>
    <m/>
    <s v="Ramla's"/>
    <m/>
    <x v="0"/>
    <d v="2021-11-30T00:00:00"/>
    <d v="2022-01-19T00:00:00"/>
    <n v="1"/>
    <m/>
    <m/>
    <m/>
    <m/>
    <m/>
    <m/>
    <m/>
    <m/>
    <m/>
  </r>
  <r>
    <n v="1677"/>
    <d v="2020-01-27T00:00:00"/>
    <n v="1"/>
    <x v="5"/>
    <s v="Tim McEntaggart"/>
    <m/>
    <s v="DANONE group"/>
    <x v="15"/>
    <m/>
    <m/>
    <m/>
    <s v="No inmail sent"/>
    <x v="1"/>
    <m/>
    <m/>
    <n v="0"/>
    <m/>
    <m/>
    <m/>
    <m/>
    <m/>
    <m/>
    <m/>
    <m/>
    <m/>
  </r>
  <r>
    <n v="1678"/>
    <d v="2020-01-27T00:00:00"/>
    <n v="1"/>
    <x v="1"/>
    <s v="Jiten Ramprasad"/>
    <m/>
    <s v="DANONE group"/>
    <x v="15"/>
    <m/>
    <m/>
    <m/>
    <s v="No inmail sent"/>
    <x v="1"/>
    <m/>
    <m/>
    <n v="0"/>
    <m/>
    <m/>
    <m/>
    <m/>
    <m/>
    <m/>
    <m/>
    <m/>
    <m/>
  </r>
  <r>
    <n v="1679"/>
    <d v="2020-01-27T00:00:00"/>
    <n v="1"/>
    <x v="5"/>
    <s v="Stephanie Zängle"/>
    <m/>
    <s v="DANONE group"/>
    <x v="15"/>
    <m/>
    <m/>
    <m/>
    <s v="No inmail sent"/>
    <x v="1"/>
    <m/>
    <m/>
    <n v="0"/>
    <m/>
    <m/>
    <m/>
    <m/>
    <m/>
    <m/>
    <m/>
    <m/>
    <m/>
  </r>
  <r>
    <n v="1680"/>
    <d v="2021-11-01T00:00:00"/>
    <n v="11"/>
    <x v="2"/>
    <s v="Sandeep Ramesh"/>
    <s v="Marketing Business Intelligence Consultant"/>
    <s v="Verizon"/>
    <x v="7"/>
    <s v="America"/>
    <s v="New Jersey"/>
    <s v="Ramla's"/>
    <s v="No inmail sent"/>
    <x v="1"/>
    <m/>
    <m/>
    <n v="0"/>
    <m/>
    <m/>
    <m/>
    <m/>
    <m/>
    <m/>
    <m/>
    <m/>
    <m/>
  </r>
  <r>
    <n v="1681"/>
    <d v="2020-01-27T00:00:00"/>
    <n v="1"/>
    <x v="5"/>
    <s v="Janneke van Veen"/>
    <m/>
    <s v="DANONE group"/>
    <x v="15"/>
    <m/>
    <m/>
    <m/>
    <s v="No inmail sent"/>
    <x v="1"/>
    <m/>
    <m/>
    <n v="0"/>
    <m/>
    <m/>
    <m/>
    <m/>
    <m/>
    <m/>
    <m/>
    <m/>
    <m/>
  </r>
  <r>
    <n v="1682"/>
    <d v="2021-11-01T00:00:00"/>
    <n v="11"/>
    <x v="2"/>
    <s v="PJ Lewis"/>
    <s v="Vice President, Global Marketing"/>
    <s v="Mattel, Inc."/>
    <x v="3"/>
    <s v="America"/>
    <s v="California"/>
    <s v="Both (Ramla's &amp; Personal)"/>
    <s v="No inmail sent"/>
    <x v="1"/>
    <m/>
    <m/>
    <m/>
    <m/>
    <m/>
    <m/>
    <m/>
    <m/>
    <m/>
    <m/>
    <m/>
    <m/>
  </r>
  <r>
    <n v="1683"/>
    <d v="2020-01-27T00:00:00"/>
    <n v="1"/>
    <x v="5"/>
    <s v="Elena Capon"/>
    <m/>
    <s v="DANONE group"/>
    <x v="15"/>
    <m/>
    <m/>
    <m/>
    <s v="No inmail sent"/>
    <x v="1"/>
    <m/>
    <m/>
    <n v="0"/>
    <m/>
    <m/>
    <m/>
    <m/>
    <m/>
    <m/>
    <m/>
    <m/>
    <m/>
  </r>
  <r>
    <n v="1684"/>
    <d v="2020-01-27T00:00:00"/>
    <n v="1"/>
    <x v="5"/>
    <s v="Kateryna Levchenko"/>
    <s v="Marketing Director"/>
    <s v="Danone Group"/>
    <x v="3"/>
    <s v="Europe"/>
    <m/>
    <m/>
    <s v="No inmail sent"/>
    <x v="0"/>
    <d v="2020-01-23T00:00:00"/>
    <d v="2020-03-03T00:00:00"/>
    <n v="3"/>
    <n v="1"/>
    <n v="743"/>
    <s v="Negative"/>
    <d v="2020-03-03T00:00:00"/>
    <m/>
    <m/>
    <m/>
    <m/>
    <s v="Not relevant"/>
  </r>
  <r>
    <n v="1685"/>
    <d v="2020-01-27T00:00:00"/>
    <n v="1"/>
    <x v="5"/>
    <s v="Rizki ."/>
    <m/>
    <s v="DANONE group"/>
    <x v="15"/>
    <m/>
    <m/>
    <m/>
    <s v="No inmail sent"/>
    <x v="1"/>
    <m/>
    <m/>
    <n v="0"/>
    <m/>
    <m/>
    <m/>
    <m/>
    <m/>
    <m/>
    <m/>
    <m/>
    <m/>
  </r>
  <r>
    <n v="1686"/>
    <d v="2020-01-27T00:00:00"/>
    <n v="1"/>
    <x v="5"/>
    <s v="Valérie Hernando-Presse"/>
    <m/>
    <s v="DANONE group"/>
    <x v="15"/>
    <m/>
    <m/>
    <m/>
    <s v="No inmail sent"/>
    <x v="1"/>
    <m/>
    <m/>
    <n v="0"/>
    <m/>
    <m/>
    <m/>
    <m/>
    <m/>
    <m/>
    <m/>
    <m/>
    <m/>
  </r>
  <r>
    <n v="1687"/>
    <d v="2020-01-27T00:00:00"/>
    <n v="1"/>
    <x v="5"/>
    <s v="Bertha Diana"/>
    <m/>
    <s v="DANONE group"/>
    <x v="15"/>
    <m/>
    <m/>
    <m/>
    <s v="No inmail sent"/>
    <x v="1"/>
    <m/>
    <m/>
    <n v="0"/>
    <m/>
    <m/>
    <m/>
    <m/>
    <m/>
    <m/>
    <m/>
    <m/>
    <m/>
  </r>
  <r>
    <n v="1688"/>
    <d v="2020-01-27T00:00:00"/>
    <n v="1"/>
    <x v="3"/>
    <s v="HAKIM EL KHAYARI"/>
    <s v="Global Head of Market insights / Analytics - Essential Dairy &amp; Plant Based division"/>
    <s v="DANONE group"/>
    <x v="3"/>
    <s v="Europe"/>
    <m/>
    <m/>
    <s v="No inmail sent"/>
    <x v="0"/>
    <d v="2020-01-28T00:00:00"/>
    <d v="2021-07-13T00:00:00"/>
    <n v="7"/>
    <n v="2"/>
    <n v="246"/>
    <s v="None"/>
    <m/>
    <m/>
    <m/>
    <m/>
    <m/>
    <s v="Relevant + followed up"/>
  </r>
  <r>
    <n v="1689"/>
    <d v="2020-01-27T00:00:00"/>
    <n v="1"/>
    <x v="5"/>
    <s v="Dan Bo"/>
    <m/>
    <s v="DANONE group"/>
    <x v="15"/>
    <m/>
    <m/>
    <m/>
    <s v="No inmail sent"/>
    <x v="1"/>
    <m/>
    <m/>
    <n v="0"/>
    <m/>
    <m/>
    <m/>
    <m/>
    <m/>
    <m/>
    <m/>
    <m/>
    <m/>
  </r>
  <r>
    <n v="1690"/>
    <d v="2020-01-27T00:00:00"/>
    <n v="1"/>
    <x v="5"/>
    <s v="Xavier Sabate"/>
    <m/>
    <s v="DANONE group"/>
    <x v="15"/>
    <m/>
    <m/>
    <m/>
    <s v="No inmail sent"/>
    <x v="1"/>
    <m/>
    <m/>
    <n v="0"/>
    <m/>
    <m/>
    <m/>
    <m/>
    <m/>
    <m/>
    <m/>
    <m/>
    <m/>
  </r>
  <r>
    <n v="1691"/>
    <d v="2020-01-27T00:00:00"/>
    <n v="1"/>
    <x v="5"/>
    <s v="Ellen Robinson"/>
    <m/>
    <s v="DANONE group"/>
    <x v="15"/>
    <m/>
    <m/>
    <m/>
    <s v="No inmail sent"/>
    <x v="1"/>
    <m/>
    <m/>
    <n v="0"/>
    <m/>
    <m/>
    <m/>
    <m/>
    <m/>
    <m/>
    <m/>
    <m/>
    <m/>
  </r>
  <r>
    <n v="1692"/>
    <d v="2020-01-27T00:00:00"/>
    <n v="1"/>
    <x v="3"/>
    <s v="Claudia Saalbach de Thomas"/>
    <s v="Senior Strategy &amp; Insights Manager "/>
    <s v="DANONE group"/>
    <x v="3"/>
    <s v="Europe"/>
    <m/>
    <s v="Ramla's"/>
    <s v="No inmail sent"/>
    <x v="0"/>
    <d v="2020-01-28T00:00:00"/>
    <d v="2021-07-13T00:00:00"/>
    <n v="7"/>
    <n v="2"/>
    <n v="246"/>
    <s v="Neutral"/>
    <d v="2021-07-13T00:00:00"/>
    <m/>
    <m/>
    <m/>
    <m/>
    <s v="Relevant + followed up"/>
  </r>
  <r>
    <n v="1693"/>
    <d v="2020-01-27T00:00:00"/>
    <n v="1"/>
    <x v="5"/>
    <s v="Stuart Sheridan"/>
    <m/>
    <s v="DANONE group"/>
    <x v="15"/>
    <m/>
    <m/>
    <m/>
    <s v="No inmail sent"/>
    <x v="1"/>
    <m/>
    <m/>
    <n v="0"/>
    <m/>
    <m/>
    <m/>
    <m/>
    <m/>
    <m/>
    <m/>
    <m/>
    <m/>
  </r>
  <r>
    <n v="1694"/>
    <d v="2020-01-27T00:00:00"/>
    <n v="1"/>
    <x v="5"/>
    <s v="Gillian Reilly"/>
    <m/>
    <s v="DANONE group"/>
    <x v="15"/>
    <m/>
    <m/>
    <m/>
    <s v="No inmail sent"/>
    <x v="1"/>
    <m/>
    <m/>
    <n v="0"/>
    <m/>
    <m/>
    <m/>
    <m/>
    <m/>
    <m/>
    <m/>
    <m/>
    <m/>
  </r>
  <r>
    <n v="1695"/>
    <d v="2020-01-27T00:00:00"/>
    <n v="1"/>
    <x v="5"/>
    <s v="Ebru Aksoy"/>
    <m/>
    <s v="DANONE group"/>
    <x v="15"/>
    <m/>
    <m/>
    <m/>
    <s v="No inmail sent"/>
    <x v="1"/>
    <m/>
    <m/>
    <n v="0"/>
    <m/>
    <m/>
    <m/>
    <m/>
    <m/>
    <m/>
    <m/>
    <m/>
    <m/>
  </r>
  <r>
    <n v="1696"/>
    <d v="2020-01-27T00:00:00"/>
    <n v="1"/>
    <x v="3"/>
    <s v="Enid Ibrahimovic"/>
    <s v="Director Marketing Technology Consulting &amp; Data Science"/>
    <s v="GroupM"/>
    <x v="1"/>
    <s v="Europe"/>
    <m/>
    <m/>
    <s v="No inmail sent"/>
    <x v="0"/>
    <d v="2020-01-29T00:00:00"/>
    <d v="2021-07-14T00:00:00"/>
    <n v="7"/>
    <m/>
    <n v="245"/>
    <s v="None"/>
    <m/>
    <m/>
    <m/>
    <m/>
    <m/>
    <s v="Relevant + followed-up"/>
  </r>
  <r>
    <n v="1697"/>
    <d v="2020-01-27T00:00:00"/>
    <n v="1"/>
    <x v="3"/>
    <s v="Ngan Meng Tan"/>
    <s v="Director, Product &amp; Data Science"/>
    <s v="GroupM"/>
    <x v="1"/>
    <s v="Asia"/>
    <s v="Asia"/>
    <m/>
    <s v="No inmail sent"/>
    <x v="0"/>
    <d v="2020-01-29T00:00:00"/>
    <d v="2021-04-21T00:00:00"/>
    <n v="4"/>
    <m/>
    <n v="329"/>
    <s v="None"/>
    <m/>
    <m/>
    <m/>
    <m/>
    <m/>
    <s v="Relevant + followed-up"/>
  </r>
  <r>
    <n v="1698"/>
    <d v="2020-01-27T00:00:00"/>
    <n v="1"/>
    <x v="1"/>
    <s v="Abdul Shayesht"/>
    <s v="Director, Data and Technology"/>
    <s v="GroupM"/>
    <x v="1"/>
    <s v="Australia"/>
    <s v="Australia"/>
    <m/>
    <s v="No inmail sent"/>
    <x v="0"/>
    <d v="2020-01-28T00:00:00"/>
    <m/>
    <n v="0"/>
    <m/>
    <m/>
    <s v="Negative"/>
    <d v="2020-01-28T00:00:00"/>
    <m/>
    <m/>
    <m/>
    <m/>
    <s v="Not relevant"/>
  </r>
  <r>
    <n v="1699"/>
    <d v="2020-01-27T00:00:00"/>
    <n v="1"/>
    <x v="1"/>
    <s v="Eryk Koziol"/>
    <m/>
    <s v="GroupM"/>
    <x v="1"/>
    <m/>
    <m/>
    <m/>
    <s v="No inmail sent"/>
    <x v="0"/>
    <m/>
    <m/>
    <n v="0"/>
    <m/>
    <m/>
    <m/>
    <m/>
    <m/>
    <m/>
    <m/>
    <m/>
    <s v="Not relevant"/>
  </r>
  <r>
    <n v="1700"/>
    <d v="2020-01-27T00:00:00"/>
    <n v="1"/>
    <x v="1"/>
    <s v="Mike Khalil"/>
    <m/>
    <s v="GroupM"/>
    <x v="15"/>
    <m/>
    <m/>
    <m/>
    <s v="No inmail sent"/>
    <x v="1"/>
    <m/>
    <m/>
    <n v="0"/>
    <m/>
    <m/>
    <m/>
    <m/>
    <m/>
    <m/>
    <m/>
    <m/>
    <s v="Not relevant"/>
  </r>
  <r>
    <n v="1701"/>
    <d v="2020-01-27T00:00:00"/>
    <n v="1"/>
    <x v="3"/>
    <s v="Chalermphong Aphichartphunkawee"/>
    <s v="Director, Data and Marketing Scientist"/>
    <s v="GroupM"/>
    <x v="1"/>
    <s v="Asia"/>
    <s v="Asia"/>
    <m/>
    <s v="No inmail sent"/>
    <x v="0"/>
    <d v="2020-01-29T00:00:00"/>
    <d v="2021-07-14T00:00:00"/>
    <n v="7"/>
    <m/>
    <n v="245"/>
    <s v="None"/>
    <m/>
    <m/>
    <m/>
    <m/>
    <m/>
    <s v="Relevant + emailed him"/>
  </r>
  <r>
    <n v="1702"/>
    <d v="2020-01-27T00:00:00"/>
    <n v="1"/>
    <x v="1"/>
    <s v="Ana Rita Ponte"/>
    <m/>
    <s v="GroupM"/>
    <x v="15"/>
    <m/>
    <m/>
    <m/>
    <s v="No inmail sent"/>
    <x v="1"/>
    <m/>
    <m/>
    <n v="0"/>
    <m/>
    <m/>
    <m/>
    <m/>
    <m/>
    <m/>
    <m/>
    <m/>
    <s v="Not relevant"/>
  </r>
  <r>
    <n v="1703"/>
    <d v="2020-01-27T00:00:00"/>
    <n v="1"/>
    <x v="1"/>
    <s v="Tian S."/>
    <m/>
    <s v="GroupM"/>
    <x v="15"/>
    <m/>
    <m/>
    <m/>
    <s v="No inmail sent"/>
    <x v="1"/>
    <m/>
    <m/>
    <n v="0"/>
    <m/>
    <m/>
    <m/>
    <m/>
    <m/>
    <m/>
    <m/>
    <m/>
    <s v="Not relevant"/>
  </r>
  <r>
    <n v="1704"/>
    <d v="2020-01-27T00:00:00"/>
    <n v="1"/>
    <x v="1"/>
    <s v="Benoit Vinsonneau"/>
    <m/>
    <s v="GroupM"/>
    <x v="15"/>
    <m/>
    <m/>
    <m/>
    <s v="No inmail sent"/>
    <x v="1"/>
    <m/>
    <m/>
    <n v="0"/>
    <m/>
    <m/>
    <m/>
    <m/>
    <m/>
    <m/>
    <m/>
    <m/>
    <s v="Not relevant"/>
  </r>
  <r>
    <n v="1705"/>
    <d v="2020-01-27T00:00:00"/>
    <n v="1"/>
    <x v="1"/>
    <s v="Giovanna Loi"/>
    <m/>
    <s v="GroupM"/>
    <x v="15"/>
    <m/>
    <m/>
    <m/>
    <s v="No inmail sent"/>
    <x v="1"/>
    <m/>
    <m/>
    <n v="0"/>
    <m/>
    <m/>
    <m/>
    <m/>
    <m/>
    <m/>
    <m/>
    <m/>
    <s v="Not relevant"/>
  </r>
  <r>
    <n v="1706"/>
    <d v="2020-01-27T00:00:00"/>
    <n v="1"/>
    <x v="1"/>
    <s v="Adéla Hrubešová"/>
    <m/>
    <s v="GroupM"/>
    <x v="15"/>
    <m/>
    <m/>
    <m/>
    <s v="No inmail sent"/>
    <x v="1"/>
    <m/>
    <m/>
    <n v="0"/>
    <m/>
    <m/>
    <m/>
    <m/>
    <m/>
    <m/>
    <m/>
    <m/>
    <s v="Not relevant"/>
  </r>
  <r>
    <n v="1707"/>
    <d v="2020-01-27T00:00:00"/>
    <n v="1"/>
    <x v="1"/>
    <s v="Patrick Timmer"/>
    <m/>
    <s v="GroupM"/>
    <x v="15"/>
    <m/>
    <m/>
    <m/>
    <s v="No inmail sent"/>
    <x v="1"/>
    <m/>
    <m/>
    <n v="0"/>
    <m/>
    <m/>
    <m/>
    <m/>
    <m/>
    <m/>
    <m/>
    <m/>
    <s v="Not relevant"/>
  </r>
  <r>
    <n v="1708"/>
    <d v="2020-01-27T00:00:00"/>
    <n v="1"/>
    <x v="1"/>
    <s v="Marco Gatti"/>
    <s v="Data Consultant"/>
    <s v="GroupM"/>
    <x v="1"/>
    <m/>
    <m/>
    <m/>
    <s v="No inmail sent"/>
    <x v="0"/>
    <m/>
    <d v="2020-07-17T00:00:00"/>
    <n v="7"/>
    <n v="4"/>
    <n v="607"/>
    <s v="Positive"/>
    <m/>
    <s v="marco.gatti@groupm.com"/>
    <s v="reply.io"/>
    <s v="Delivered"/>
    <d v="2020-09-30T00:00:00"/>
    <s v="we sent the creds+ 3 use cases he said he will give us updates next week, (he answered 31/01/2020)"/>
  </r>
  <r>
    <n v="1709"/>
    <d v="2020-01-27T00:00:00"/>
    <n v="1"/>
    <x v="1"/>
    <s v="Ivan Liao"/>
    <m/>
    <s v="GroupM"/>
    <x v="1"/>
    <m/>
    <m/>
    <m/>
    <s v="No inmail sent"/>
    <x v="0"/>
    <m/>
    <m/>
    <n v="0"/>
    <m/>
    <m/>
    <s v="Negative"/>
    <m/>
    <m/>
    <m/>
    <m/>
    <m/>
    <s v="Not relevant"/>
  </r>
  <r>
    <n v="1710"/>
    <d v="2020-01-27T00:00:00"/>
    <n v="1"/>
    <x v="1"/>
    <s v="Mell Zamora"/>
    <m/>
    <s v="GroupM"/>
    <x v="1"/>
    <m/>
    <m/>
    <m/>
    <s v="No inmail sent"/>
    <x v="0"/>
    <m/>
    <m/>
    <n v="0"/>
    <m/>
    <m/>
    <m/>
    <m/>
    <m/>
    <m/>
    <m/>
    <m/>
    <s v="Not relevant"/>
  </r>
  <r>
    <n v="1711"/>
    <d v="2020-01-27T00:00:00"/>
    <n v="1"/>
    <x v="5"/>
    <s v="tony chen"/>
    <m/>
    <s v="Google"/>
    <x v="15"/>
    <m/>
    <m/>
    <m/>
    <s v="No inmail sent"/>
    <x v="1"/>
    <m/>
    <m/>
    <n v="0"/>
    <m/>
    <m/>
    <m/>
    <m/>
    <m/>
    <m/>
    <m/>
    <m/>
    <m/>
  </r>
  <r>
    <n v="1712"/>
    <d v="2020-01-27T00:00:00"/>
    <n v="1"/>
    <x v="1"/>
    <s v="倪静"/>
    <m/>
    <s v="GroupM"/>
    <x v="15"/>
    <m/>
    <m/>
    <m/>
    <s v="No inmail sent"/>
    <x v="1"/>
    <m/>
    <m/>
    <n v="0"/>
    <m/>
    <m/>
    <m/>
    <m/>
    <m/>
    <m/>
    <m/>
    <m/>
    <s v="Not relevant"/>
  </r>
  <r>
    <n v="1713"/>
    <d v="2020-01-27T00:00:00"/>
    <n v="1"/>
    <x v="1"/>
    <s v="Varun Sayal"/>
    <m/>
    <s v="Amazon"/>
    <x v="15"/>
    <m/>
    <m/>
    <m/>
    <s v="No inmail sent"/>
    <x v="0"/>
    <m/>
    <m/>
    <n v="0"/>
    <m/>
    <m/>
    <m/>
    <m/>
    <m/>
    <m/>
    <m/>
    <m/>
    <s v="Not relevant"/>
  </r>
  <r>
    <n v="1714"/>
    <d v="2020-01-27T00:00:00"/>
    <n v="1"/>
    <x v="1"/>
    <s v="Anurag Tripathi"/>
    <m/>
    <s v="Amazon"/>
    <x v="15"/>
    <m/>
    <m/>
    <m/>
    <s v="No inmail sent"/>
    <x v="0"/>
    <m/>
    <m/>
    <n v="0"/>
    <m/>
    <m/>
    <s v="Negative"/>
    <m/>
    <m/>
    <m/>
    <m/>
    <m/>
    <s v="Not relevant"/>
  </r>
  <r>
    <n v="1715"/>
    <d v="2020-01-27T00:00:00"/>
    <n v="1"/>
    <x v="1"/>
    <s v="Gourav Sunkara"/>
    <m/>
    <s v="Amazon"/>
    <x v="15"/>
    <m/>
    <m/>
    <m/>
    <s v="No inmail sent"/>
    <x v="0"/>
    <m/>
    <m/>
    <n v="0"/>
    <m/>
    <m/>
    <s v="Negative"/>
    <m/>
    <m/>
    <m/>
    <m/>
    <m/>
    <s v="Not involved with Marketing for the moment"/>
  </r>
  <r>
    <n v="1716"/>
    <d v="2020-01-27T00:00:00"/>
    <n v="1"/>
    <x v="1"/>
    <s v="Gareth Howell"/>
    <m/>
    <s v="MotoNovo Finance"/>
    <x v="15"/>
    <m/>
    <m/>
    <m/>
    <s v="No inmail sent"/>
    <x v="0"/>
    <m/>
    <m/>
    <n v="0"/>
    <m/>
    <m/>
    <m/>
    <m/>
    <m/>
    <m/>
    <m/>
    <m/>
    <s v="Not relevant"/>
  </r>
  <r>
    <n v="1717"/>
    <d v="2021-03-02T00:00:00"/>
    <n v="3"/>
    <x v="3"/>
    <s v="Bas Bakker"/>
    <s v="Freelance Global Performance Marketing &amp; Customer Engagement Transformation Project"/>
    <s v="ZWILLING J.A. Henckels AG"/>
    <x v="3"/>
    <s v="Europe"/>
    <m/>
    <s v="Ramla's"/>
    <s v="No inmail sent"/>
    <x v="1"/>
    <m/>
    <m/>
    <n v="0"/>
    <m/>
    <m/>
    <m/>
    <m/>
    <m/>
    <m/>
    <m/>
    <m/>
    <s v="Relevant + sent invite"/>
  </r>
  <r>
    <n v="1718"/>
    <d v="2020-01-27T00:00:00"/>
    <n v="1"/>
    <x v="1"/>
    <s v="Mathieu Carsique"/>
    <m/>
    <s v="Philips"/>
    <x v="15"/>
    <m/>
    <m/>
    <m/>
    <s v="No inmail sent"/>
    <x v="0"/>
    <m/>
    <m/>
    <n v="0"/>
    <m/>
    <m/>
    <m/>
    <m/>
    <m/>
    <m/>
    <m/>
    <m/>
    <s v="Not relevant"/>
  </r>
  <r>
    <n v="1719"/>
    <d v="2020-01-27T00:00:00"/>
    <n v="1"/>
    <x v="1"/>
    <s v="Pradyut Chatterjee"/>
    <m/>
    <s v="Philips"/>
    <x v="15"/>
    <m/>
    <m/>
    <m/>
    <s v="No inmail sent"/>
    <x v="1"/>
    <m/>
    <m/>
    <n v="0"/>
    <m/>
    <m/>
    <m/>
    <m/>
    <m/>
    <m/>
    <m/>
    <m/>
    <s v="Not relevant"/>
  </r>
  <r>
    <n v="1720"/>
    <d v="2020-01-27T00:00:00"/>
    <n v="1"/>
    <x v="3"/>
    <s v="Meenakshi P"/>
    <s v="Senior Marketing Analytics Manager"/>
    <s v="Philips"/>
    <x v="13"/>
    <s v="Europe"/>
    <m/>
    <m/>
    <s v="No inmail sent"/>
    <x v="0"/>
    <d v="2020-01-29T00:00:00"/>
    <d v="2021-07-14T00:00:00"/>
    <n v="7"/>
    <n v="1"/>
    <n v="245"/>
    <s v="None"/>
    <m/>
    <m/>
    <m/>
    <m/>
    <m/>
    <s v="Relevant + followed-up"/>
  </r>
  <r>
    <n v="1721"/>
    <d v="2020-01-27T00:00:00"/>
    <n v="1"/>
    <x v="1"/>
    <s v="Vijayananda J"/>
    <m/>
    <s v="Philips"/>
    <x v="15"/>
    <m/>
    <m/>
    <m/>
    <s v="No inmail sent"/>
    <x v="1"/>
    <m/>
    <m/>
    <n v="0"/>
    <m/>
    <m/>
    <m/>
    <m/>
    <m/>
    <m/>
    <m/>
    <m/>
    <s v="Not relevant"/>
  </r>
  <r>
    <n v="1722"/>
    <d v="2020-01-27T00:00:00"/>
    <n v="1"/>
    <x v="1"/>
    <s v="Liam Wang"/>
    <m/>
    <s v="GrouM"/>
    <x v="15"/>
    <m/>
    <m/>
    <m/>
    <s v="No inmail sent"/>
    <x v="0"/>
    <m/>
    <m/>
    <n v="0"/>
    <m/>
    <m/>
    <m/>
    <m/>
    <m/>
    <m/>
    <m/>
    <m/>
    <s v="Not relevant"/>
  </r>
  <r>
    <n v="1723"/>
    <d v="2020-01-27T00:00:00"/>
    <n v="1"/>
    <x v="3"/>
    <s v="Franck Bacuet"/>
    <s v="Insights &amp; Analytics Senior Director"/>
    <s v="GSK"/>
    <x v="6"/>
    <s v="Europe"/>
    <m/>
    <m/>
    <s v="No inmail sent"/>
    <x v="0"/>
    <d v="2020-01-29T00:00:00"/>
    <d v="2021-03-02T00:00:00"/>
    <n v="3"/>
    <n v="1"/>
    <n v="379"/>
    <s v="Negative"/>
    <d v="2021-03-02T00:00:00"/>
    <m/>
    <m/>
    <m/>
    <m/>
    <s v="Relevant + Not interested for now"/>
  </r>
  <r>
    <n v="1724"/>
    <d v="2020-01-27T00:00:00"/>
    <n v="1"/>
    <x v="1"/>
    <s v="Emanuele Bellomi"/>
    <m/>
    <s v="GSK"/>
    <x v="15"/>
    <m/>
    <m/>
    <m/>
    <s v="No inmail sent"/>
    <x v="0"/>
    <m/>
    <m/>
    <n v="0"/>
    <m/>
    <m/>
    <s v="Negative"/>
    <m/>
    <m/>
    <m/>
    <m/>
    <m/>
    <s v="Not relevant"/>
  </r>
  <r>
    <n v="1725"/>
    <d v="2020-01-27T00:00:00"/>
    <n v="1"/>
    <x v="1"/>
    <s v="Cihan Kurt"/>
    <m/>
    <s v="GSK"/>
    <x v="15"/>
    <m/>
    <m/>
    <m/>
    <s v="No inmail sent"/>
    <x v="0"/>
    <d v="2020-01-29T00:00:00"/>
    <d v="2020-07-21T00:00:00"/>
    <n v="7"/>
    <n v="2"/>
    <n v="603"/>
    <s v="Negative"/>
    <d v="2020-07-22T00:00:00"/>
    <m/>
    <m/>
    <m/>
    <m/>
    <s v="Not relevant"/>
  </r>
  <r>
    <n v="1726"/>
    <d v="2020-01-27T00:00:00"/>
    <n v="1"/>
    <x v="1"/>
    <s v="Francisco Fernández Ordóñez, PMP"/>
    <m/>
    <s v="GSK"/>
    <x v="15"/>
    <m/>
    <m/>
    <m/>
    <s v="No inmail sent"/>
    <x v="1"/>
    <m/>
    <m/>
    <n v="0"/>
    <m/>
    <m/>
    <m/>
    <m/>
    <m/>
    <m/>
    <m/>
    <m/>
    <s v="Not relevant"/>
  </r>
  <r>
    <n v="1727"/>
    <d v="2020-01-27T00:00:00"/>
    <n v="1"/>
    <x v="1"/>
    <s v="Christoph Blohmke"/>
    <m/>
    <s v="GSK"/>
    <x v="15"/>
    <m/>
    <m/>
    <m/>
    <s v="No inmail sent"/>
    <x v="1"/>
    <m/>
    <m/>
    <n v="0"/>
    <m/>
    <m/>
    <m/>
    <m/>
    <m/>
    <m/>
    <m/>
    <m/>
    <s v="Not relevant"/>
  </r>
  <r>
    <n v="1728"/>
    <d v="2020-01-27T00:00:00"/>
    <n v="1"/>
    <x v="1"/>
    <s v="Ashish Porwal"/>
    <m/>
    <s v="GSK"/>
    <x v="15"/>
    <m/>
    <m/>
    <m/>
    <s v="No inmail sent"/>
    <x v="0"/>
    <m/>
    <m/>
    <n v="0"/>
    <m/>
    <m/>
    <s v="Neutral"/>
    <m/>
    <m/>
    <m/>
    <m/>
    <m/>
    <s v="He answered on 31/01/2020 saying the following: Hello Dr Ramla. Thank you for your message. Sorry but we have recently started moving away from marketing ROI measurements. Will get in touch should there be a future need._x000a_Regards"/>
  </r>
  <r>
    <n v="1729"/>
    <d v="2020-01-27T00:00:00"/>
    <n v="1"/>
    <x v="1"/>
    <s v="Laurence Desmyter"/>
    <m/>
    <s v="gsk"/>
    <x v="15"/>
    <m/>
    <m/>
    <m/>
    <s v="No inmail sent"/>
    <x v="1"/>
    <m/>
    <m/>
    <n v="0"/>
    <m/>
    <m/>
    <m/>
    <m/>
    <m/>
    <m/>
    <m/>
    <m/>
    <s v="Not relevant"/>
  </r>
  <r>
    <n v="1730"/>
    <d v="2020-01-27T00:00:00"/>
    <n v="1"/>
    <x v="1"/>
    <s v="Adrian Val"/>
    <m/>
    <s v="AstraZeneca"/>
    <x v="15"/>
    <m/>
    <m/>
    <m/>
    <s v="No inmail sent"/>
    <x v="0"/>
    <d v="2020-01-29T00:00:00"/>
    <d v="2020-07-21T00:00:00"/>
    <n v="7"/>
    <n v="2"/>
    <n v="603"/>
    <m/>
    <m/>
    <m/>
    <m/>
    <m/>
    <m/>
    <s v="Not relevant"/>
  </r>
  <r>
    <n v="1731"/>
    <d v="2020-01-27T00:00:00"/>
    <n v="1"/>
    <x v="1"/>
    <s v="Nikos Skantzos"/>
    <m/>
    <s v="GSK"/>
    <x v="15"/>
    <m/>
    <m/>
    <m/>
    <s v="No inmail sent"/>
    <x v="1"/>
    <m/>
    <m/>
    <n v="0"/>
    <m/>
    <m/>
    <m/>
    <m/>
    <m/>
    <m/>
    <m/>
    <m/>
    <s v="Not relevant"/>
  </r>
  <r>
    <n v="1732"/>
    <d v="2020-01-27T00:00:00"/>
    <n v="1"/>
    <x v="3"/>
    <s v="Sander Timmer"/>
    <s v="Director of Analytics &amp; AI"/>
    <s v="GSK"/>
    <x v="6"/>
    <s v="Europe"/>
    <m/>
    <m/>
    <s v="No inmail sent"/>
    <x v="0"/>
    <d v="2020-01-29T00:00:00"/>
    <d v="2021-06-10T00:00:00"/>
    <n v="6"/>
    <n v="3"/>
    <n v="279"/>
    <s v="None"/>
    <m/>
    <m/>
    <m/>
    <m/>
    <m/>
    <s v="Relevant + followed-up"/>
  </r>
  <r>
    <n v="1733"/>
    <d v="2020-01-27T00:00:00"/>
    <n v="1"/>
    <x v="1"/>
    <s v="Tom Deprez"/>
    <m/>
    <s v="GSK"/>
    <x v="15"/>
    <m/>
    <m/>
    <m/>
    <s v="No inmail sent"/>
    <x v="1"/>
    <m/>
    <m/>
    <n v="0"/>
    <m/>
    <m/>
    <m/>
    <m/>
    <m/>
    <m/>
    <m/>
    <m/>
    <s v="Not relevant"/>
  </r>
  <r>
    <n v="1734"/>
    <d v="2020-01-27T00:00:00"/>
    <n v="1"/>
    <x v="1"/>
    <s v="Geoffrey Tan"/>
    <m/>
    <s v="GSK"/>
    <x v="15"/>
    <m/>
    <m/>
    <m/>
    <s v="No inmail sent"/>
    <x v="1"/>
    <m/>
    <m/>
    <n v="0"/>
    <m/>
    <m/>
    <m/>
    <m/>
    <m/>
    <m/>
    <m/>
    <m/>
    <s v="Not relevant"/>
  </r>
  <r>
    <n v="1735"/>
    <d v="2020-01-27T00:00:00"/>
    <n v="1"/>
    <x v="5"/>
    <s v="Rémy SAISSY"/>
    <m/>
    <s v="carrefour"/>
    <x v="15"/>
    <m/>
    <m/>
    <m/>
    <s v="No inmail sent"/>
    <x v="1"/>
    <m/>
    <m/>
    <n v="0"/>
    <m/>
    <m/>
    <m/>
    <m/>
    <m/>
    <m/>
    <m/>
    <m/>
    <m/>
  </r>
  <r>
    <n v="1736"/>
    <d v="2020-01-27T00:00:00"/>
    <n v="1"/>
    <x v="1"/>
    <s v="Emmanuel Malkor"/>
    <m/>
    <s v="carrefour"/>
    <x v="15"/>
    <m/>
    <m/>
    <m/>
    <s v="No inmail sent"/>
    <x v="0"/>
    <m/>
    <m/>
    <n v="0"/>
    <m/>
    <m/>
    <m/>
    <m/>
    <m/>
    <m/>
    <m/>
    <m/>
    <s v="Not relevant"/>
  </r>
  <r>
    <n v="1737"/>
    <d v="2020-01-27T00:00:00"/>
    <n v="1"/>
    <x v="1"/>
    <s v="Rajasekhara reddy Duvvuru Muni"/>
    <m/>
    <s v="samsung"/>
    <x v="15"/>
    <m/>
    <m/>
    <m/>
    <s v="No inmail sent"/>
    <x v="0"/>
    <m/>
    <m/>
    <n v="0"/>
    <m/>
    <m/>
    <m/>
    <m/>
    <m/>
    <m/>
    <m/>
    <m/>
    <s v="Not relevant"/>
  </r>
  <r>
    <n v="1738"/>
    <d v="2020-01-27T00:00:00"/>
    <n v="1"/>
    <x v="1"/>
    <s v="Selva Prabhakaran"/>
    <m/>
    <s v="samsung"/>
    <x v="15"/>
    <m/>
    <m/>
    <m/>
    <s v="No inmail sent"/>
    <x v="1"/>
    <m/>
    <m/>
    <n v="0"/>
    <m/>
    <m/>
    <m/>
    <m/>
    <m/>
    <m/>
    <m/>
    <m/>
    <s v="Not relevant"/>
  </r>
  <r>
    <n v="1739"/>
    <d v="2020-01-27T00:00:00"/>
    <n v="1"/>
    <x v="1"/>
    <s v="Jeeyeon Jeanie Park"/>
    <m/>
    <s v="samsung"/>
    <x v="15"/>
    <m/>
    <m/>
    <m/>
    <s v="No inmail sent"/>
    <x v="3"/>
    <m/>
    <m/>
    <n v="0"/>
    <m/>
    <m/>
    <m/>
    <m/>
    <m/>
    <m/>
    <m/>
    <m/>
    <s v="Not relevant"/>
  </r>
  <r>
    <n v="1740"/>
    <d v="2020-01-27T00:00:00"/>
    <n v="1"/>
    <x v="3"/>
    <s v="Paul Kim"/>
    <s v="Principal, Decision Science and Analytics"/>
    <s v="samsung"/>
    <x v="3"/>
    <s v="Asia"/>
    <s v="Asia"/>
    <m/>
    <s v="No inmail sent"/>
    <x v="0"/>
    <d v="2020-02-02T00:00:00"/>
    <d v="2021-06-01T00:00:00"/>
    <n v="6"/>
    <n v="3"/>
    <n v="288"/>
    <s v="None"/>
    <m/>
    <m/>
    <m/>
    <m/>
    <m/>
    <s v="Relevant + followed-up"/>
  </r>
  <r>
    <n v="1741"/>
    <d v="2020-01-27T00:00:00"/>
    <n v="1"/>
    <x v="5"/>
    <s v="Viliah Overwater"/>
    <m/>
    <s v="essence"/>
    <x v="15"/>
    <m/>
    <m/>
    <m/>
    <s v="No inmail sent"/>
    <x v="1"/>
    <m/>
    <m/>
    <n v="0"/>
    <m/>
    <m/>
    <m/>
    <m/>
    <m/>
    <m/>
    <m/>
    <m/>
    <m/>
  </r>
  <r>
    <n v="1742"/>
    <d v="2020-01-27T00:00:00"/>
    <n v="1"/>
    <x v="5"/>
    <s v="Akash Chakrabarti"/>
    <m/>
    <s v="essence"/>
    <x v="15"/>
    <m/>
    <m/>
    <m/>
    <s v="No inmail sent"/>
    <x v="1"/>
    <m/>
    <m/>
    <n v="0"/>
    <m/>
    <m/>
    <m/>
    <m/>
    <m/>
    <m/>
    <m/>
    <m/>
    <m/>
  </r>
  <r>
    <n v="1743"/>
    <d v="2020-01-27T00:00:00"/>
    <n v="1"/>
    <x v="3"/>
    <s v="Muhammad Fawad Ansari"/>
    <s v="Senior Media Executive/Data Analyst"/>
    <s v="essence"/>
    <x v="1"/>
    <s v="Europe"/>
    <m/>
    <m/>
    <s v="No inmail sent"/>
    <x v="0"/>
    <d v="2020-01-29T00:00:00"/>
    <d v="2021-06-10T00:00:00"/>
    <n v="6"/>
    <n v="2"/>
    <n v="279"/>
    <s v="None"/>
    <m/>
    <m/>
    <m/>
    <m/>
    <m/>
    <s v="Relevant + followed-up"/>
  </r>
  <r>
    <n v="1744"/>
    <d v="2020-01-27T00:00:00"/>
    <n v="1"/>
    <x v="1"/>
    <s v="Puneet Prakash Mathur"/>
    <m/>
    <s v="target"/>
    <x v="0"/>
    <m/>
    <m/>
    <m/>
    <s v="No inmail sent"/>
    <x v="0"/>
    <m/>
    <m/>
    <n v="0"/>
    <m/>
    <m/>
    <m/>
    <m/>
    <m/>
    <m/>
    <m/>
    <m/>
    <s v="Not relevant"/>
  </r>
  <r>
    <n v="1745"/>
    <d v="2020-01-27T00:00:00"/>
    <n v="1"/>
    <x v="1"/>
    <s v="Nithya John"/>
    <m/>
    <s v="target"/>
    <x v="0"/>
    <m/>
    <m/>
    <m/>
    <s v="No inmail sent"/>
    <x v="1"/>
    <m/>
    <m/>
    <n v="0"/>
    <m/>
    <m/>
    <m/>
    <m/>
    <m/>
    <m/>
    <m/>
    <m/>
    <s v="Not relevant"/>
  </r>
  <r>
    <n v="1746"/>
    <d v="2020-01-27T00:00:00"/>
    <n v="1"/>
    <x v="1"/>
    <s v="Rohit Punnoose"/>
    <m/>
    <s v="target"/>
    <x v="0"/>
    <m/>
    <m/>
    <m/>
    <s v="No inmail sent"/>
    <x v="0"/>
    <m/>
    <m/>
    <n v="0"/>
    <m/>
    <m/>
    <m/>
    <m/>
    <m/>
    <m/>
    <m/>
    <m/>
    <s v="Not relevant"/>
  </r>
  <r>
    <n v="1747"/>
    <d v="2020-01-27T00:00:00"/>
    <n v="1"/>
    <x v="1"/>
    <s v="Prakash Babu C P"/>
    <m/>
    <s v="target"/>
    <x v="0"/>
    <m/>
    <m/>
    <m/>
    <s v="No inmail sent"/>
    <x v="0"/>
    <m/>
    <m/>
    <n v="0"/>
    <m/>
    <m/>
    <s v="Negative"/>
    <m/>
    <m/>
    <m/>
    <m/>
    <m/>
    <s v="Not relevant"/>
  </r>
  <r>
    <n v="1748"/>
    <d v="2020-01-27T00:00:00"/>
    <n v="1"/>
    <x v="1"/>
    <s v="Rob Hovens"/>
    <m/>
    <s v="nike"/>
    <x v="15"/>
    <m/>
    <m/>
    <m/>
    <s v="No inmail sent"/>
    <x v="1"/>
    <m/>
    <m/>
    <n v="0"/>
    <m/>
    <m/>
    <m/>
    <m/>
    <m/>
    <m/>
    <m/>
    <m/>
    <s v="Not relevant"/>
  </r>
  <r>
    <n v="1749"/>
    <d v="2020-01-27T00:00:00"/>
    <n v="1"/>
    <x v="1"/>
    <s v="Charlotte Werger"/>
    <m/>
    <s v="nike"/>
    <x v="15"/>
    <m/>
    <m/>
    <m/>
    <s v="No inmail sent"/>
    <x v="0"/>
    <d v="2020-01-29T00:00:00"/>
    <d v="2020-07-21T00:00:00"/>
    <n v="7"/>
    <n v="2"/>
    <n v="603"/>
    <m/>
    <m/>
    <m/>
    <m/>
    <m/>
    <m/>
    <s v="Not relevant"/>
  </r>
  <r>
    <n v="1750"/>
    <d v="2020-01-27T00:00:00"/>
    <n v="1"/>
    <x v="5"/>
    <s v="Haryono Ho"/>
    <m/>
    <s v="p&amp;g"/>
    <x v="15"/>
    <m/>
    <m/>
    <m/>
    <s v="No inmail sent"/>
    <x v="1"/>
    <m/>
    <m/>
    <n v="0"/>
    <m/>
    <m/>
    <m/>
    <m/>
    <m/>
    <m/>
    <m/>
    <m/>
    <m/>
  </r>
  <r>
    <n v="1751"/>
    <d v="2020-01-27T00:00:00"/>
    <n v="1"/>
    <x v="1"/>
    <s v="Shwetank Pandey"/>
    <m/>
    <s v="At&amp;T"/>
    <x v="16"/>
    <s v="Asia"/>
    <s v="Asia"/>
    <m/>
    <s v="No inmail sent"/>
    <x v="0"/>
    <m/>
    <m/>
    <n v="0"/>
    <m/>
    <m/>
    <m/>
    <m/>
    <m/>
    <m/>
    <m/>
    <m/>
    <s v="Not relevant"/>
  </r>
  <r>
    <n v="1752"/>
    <d v="2020-01-27T00:00:00"/>
    <n v="1"/>
    <x v="1"/>
    <s v="Prashant Ramappa, PMP"/>
    <s v="Principal -Datascience"/>
    <s v="At&amp;T"/>
    <x v="16"/>
    <s v="Asia"/>
    <s v="Asia"/>
    <m/>
    <s v="No inmail sent"/>
    <x v="0"/>
    <d v="2020-01-29T00:00:00"/>
    <m/>
    <n v="0"/>
    <m/>
    <m/>
    <s v="Negative"/>
    <m/>
    <m/>
    <m/>
    <m/>
    <m/>
    <m/>
  </r>
  <r>
    <n v="1753"/>
    <d v="2020-01-27T00:00:00"/>
    <n v="1"/>
    <x v="3"/>
    <s v="Shreenivasa Rajanala"/>
    <s v="Global Head of Data Science and Advanced Analytics - Markets &amp; Customer Powerhouse"/>
    <s v="bayer"/>
    <x v="6"/>
    <s v="Europe"/>
    <m/>
    <m/>
    <s v="No inmail sent"/>
    <x v="0"/>
    <d v="2020-01-29T00:00:00"/>
    <d v="2021-06-10T00:00:00"/>
    <n v="6"/>
    <n v="3"/>
    <n v="279"/>
    <s v="None"/>
    <m/>
    <m/>
    <m/>
    <m/>
    <m/>
    <s v="Relevant + followed up"/>
  </r>
  <r>
    <n v="1754"/>
    <d v="2020-01-27T00:00:00"/>
    <n v="1"/>
    <x v="5"/>
    <s v="Anne Claude Jacquin"/>
    <m/>
    <s v="bayer"/>
    <x v="15"/>
    <m/>
    <m/>
    <m/>
    <s v="No inmail sent"/>
    <x v="1"/>
    <m/>
    <m/>
    <n v="0"/>
    <m/>
    <m/>
    <m/>
    <m/>
    <m/>
    <m/>
    <m/>
    <m/>
    <m/>
  </r>
  <r>
    <n v="1755"/>
    <d v="2020-01-27T00:00:00"/>
    <n v="1"/>
    <x v="1"/>
    <s v="Jesús Olivar Martínez"/>
    <s v="Head of Analytics and Insight "/>
    <s v="Wavemaker"/>
    <x v="1"/>
    <s v="Europe"/>
    <m/>
    <m/>
    <s v="No inmail sent"/>
    <x v="0"/>
    <d v="2020-01-30T00:00:00"/>
    <d v="2021-02-01T00:00:00"/>
    <n v="2"/>
    <n v="2"/>
    <n v="408"/>
    <s v="Positive_FS"/>
    <m/>
    <m/>
    <m/>
    <m/>
    <m/>
    <s v="Not relevant"/>
  </r>
  <r>
    <n v="1756"/>
    <d v="2020-01-27T00:00:00"/>
    <n v="1"/>
    <x v="5"/>
    <s v="Maja Bay Pedersen"/>
    <m/>
    <s v="wavemaker"/>
    <x v="15"/>
    <m/>
    <m/>
    <m/>
    <s v="No inmail sent"/>
    <x v="1"/>
    <m/>
    <m/>
    <n v="0"/>
    <m/>
    <m/>
    <m/>
    <m/>
    <m/>
    <m/>
    <m/>
    <m/>
    <m/>
  </r>
  <r>
    <n v="1757"/>
    <d v="2020-01-27T00:00:00"/>
    <n v="1"/>
    <x v="5"/>
    <s v="Marc Poot"/>
    <m/>
    <s v="wavemaker"/>
    <x v="15"/>
    <m/>
    <m/>
    <m/>
    <s v="No inmail sent"/>
    <x v="1"/>
    <m/>
    <m/>
    <n v="0"/>
    <m/>
    <m/>
    <m/>
    <m/>
    <m/>
    <m/>
    <m/>
    <m/>
    <m/>
  </r>
  <r>
    <n v="1758"/>
    <d v="2020-01-27T00:00:00"/>
    <n v="1"/>
    <x v="5"/>
    <s v="Jeffrey Kruk"/>
    <m/>
    <s v="wavemaker"/>
    <x v="15"/>
    <m/>
    <m/>
    <m/>
    <s v="No inmail sent"/>
    <x v="1"/>
    <m/>
    <m/>
    <n v="0"/>
    <m/>
    <m/>
    <m/>
    <m/>
    <m/>
    <m/>
    <m/>
    <m/>
    <m/>
  </r>
  <r>
    <n v="1759"/>
    <d v="2020-01-27T00:00:00"/>
    <n v="1"/>
    <x v="1"/>
    <s v="Vladimir Petrischev"/>
    <s v="Head of Digital Data &amp; Analytics"/>
    <s v="wavemaker"/>
    <x v="1"/>
    <s v="Europe"/>
    <m/>
    <m/>
    <s v="No inmail sent"/>
    <x v="0"/>
    <d v="2020-02-02T00:00:00"/>
    <m/>
    <n v="0"/>
    <m/>
    <m/>
    <s v="Positive_FS"/>
    <d v="2020-03-03T00:00:00"/>
    <m/>
    <m/>
    <m/>
    <m/>
    <m/>
  </r>
  <r>
    <n v="1760"/>
    <d v="2020-01-27T00:00:00"/>
    <n v="1"/>
    <x v="3"/>
    <s v="Snigdha Gupta"/>
    <s v="Head of Analytics and Data Science practice"/>
    <s v="wavemaker"/>
    <x v="1"/>
    <s v="Asia"/>
    <s v="Asia"/>
    <m/>
    <s v="No inmail sent"/>
    <x v="0"/>
    <d v="2020-01-30T00:00:00"/>
    <d v="2021-05-12T00:00:00"/>
    <n v="5"/>
    <n v="2"/>
    <n v="308"/>
    <s v="Positive"/>
    <d v="2020-01-30T00:00:00"/>
    <m/>
    <m/>
    <m/>
    <m/>
    <s v="Relevant + followed up"/>
  </r>
  <r>
    <n v="1761"/>
    <d v="2020-01-27T00:00:00"/>
    <n v="1"/>
    <x v="5"/>
    <s v="Silky Sethi"/>
    <m/>
    <s v="wavemaker"/>
    <x v="15"/>
    <m/>
    <m/>
    <m/>
    <s v="No inmail sent"/>
    <x v="1"/>
    <m/>
    <m/>
    <n v="0"/>
    <m/>
    <m/>
    <m/>
    <m/>
    <m/>
    <m/>
    <m/>
    <m/>
    <m/>
  </r>
  <r>
    <n v="1762"/>
    <d v="2020-01-27T00:00:00"/>
    <n v="1"/>
    <x v="5"/>
    <s v="Conrad Nicolas dela Fuente"/>
    <m/>
    <s v="wavemaker"/>
    <x v="15"/>
    <m/>
    <m/>
    <m/>
    <s v="No inmail sent"/>
    <x v="1"/>
    <m/>
    <m/>
    <n v="0"/>
    <m/>
    <m/>
    <m/>
    <m/>
    <m/>
    <m/>
    <m/>
    <m/>
    <m/>
  </r>
  <r>
    <n v="1763"/>
    <d v="2020-01-27T00:00:00"/>
    <n v="1"/>
    <x v="1"/>
    <s v="Allana Grande"/>
    <s v="Media Effectiveness Consultant"/>
    <s v="wavemaker"/>
    <x v="15"/>
    <m/>
    <m/>
    <m/>
    <s v="No inmail sent"/>
    <x v="0"/>
    <d v="2020-01-30T00:00:00"/>
    <d v="2020-07-16T00:00:00"/>
    <n v="7"/>
    <n v="2"/>
    <n v="608"/>
    <s v="Negative"/>
    <d v="2020-07-23T00:00:00"/>
    <m/>
    <m/>
    <m/>
    <m/>
    <m/>
  </r>
  <r>
    <n v="1764"/>
    <d v="2020-01-27T00:00:00"/>
    <n v="1"/>
    <x v="3"/>
    <s v="Thibault Finas"/>
    <s v="Data &amp; Analytics Director"/>
    <s v="KR Wavemaker/MEC"/>
    <x v="1"/>
    <s v="Europe"/>
    <m/>
    <m/>
    <s v="No inmail sent"/>
    <x v="0"/>
    <d v="2020-01-30T00:00:00"/>
    <d v="2021-06-10T00:00:00"/>
    <n v="6"/>
    <n v="3"/>
    <n v="279"/>
    <s v="None"/>
    <m/>
    <m/>
    <m/>
    <m/>
    <m/>
    <s v="Relevant + followed up"/>
  </r>
  <r>
    <n v="1765"/>
    <d v="2020-01-27T00:00:00"/>
    <n v="1"/>
    <x v="2"/>
    <s v="Martin Squires"/>
    <s v="Director of Advanced Analytics"/>
    <s v="Pet at home"/>
    <x v="0"/>
    <s v="Europe"/>
    <s v="Europe"/>
    <s v="Ramla's"/>
    <s v="No inmail sent"/>
    <x v="0"/>
    <m/>
    <d v="2021-08-18T00:00:00"/>
    <n v="8"/>
    <m/>
    <m/>
    <s v="Negative"/>
    <m/>
    <m/>
    <m/>
    <m/>
    <m/>
    <s v="contact in the future"/>
  </r>
  <r>
    <n v="1766"/>
    <d v="2020-01-27T00:00:00"/>
    <n v="1"/>
    <x v="5"/>
    <s v="Barbora Gabrižová"/>
    <m/>
    <s v="GroupM"/>
    <x v="15"/>
    <m/>
    <m/>
    <m/>
    <s v="No inmail sent"/>
    <x v="1"/>
    <m/>
    <m/>
    <n v="0"/>
    <m/>
    <m/>
    <m/>
    <m/>
    <m/>
    <m/>
    <m/>
    <m/>
    <m/>
  </r>
  <r>
    <n v="1767"/>
    <d v="2020-01-27T00:00:00"/>
    <n v="1"/>
    <x v="5"/>
    <s v="Daniel Csepregi"/>
    <m/>
    <s v="MEC"/>
    <x v="15"/>
    <m/>
    <m/>
    <m/>
    <s v="No inmail sent"/>
    <x v="1"/>
    <m/>
    <m/>
    <n v="0"/>
    <m/>
    <m/>
    <m/>
    <m/>
    <m/>
    <m/>
    <m/>
    <m/>
    <m/>
  </r>
  <r>
    <n v="1768"/>
    <d v="2020-01-27T00:00:00"/>
    <n v="1"/>
    <x v="1"/>
    <s v="Kawtar KOSTANI"/>
    <m/>
    <s v="Prisma Media"/>
    <x v="15"/>
    <m/>
    <m/>
    <m/>
    <s v="No inmail sent"/>
    <x v="0"/>
    <m/>
    <m/>
    <n v="0"/>
    <m/>
    <m/>
    <s v="Irrelevant"/>
    <m/>
    <m/>
    <m/>
    <m/>
    <m/>
    <s v="Irrelevant"/>
  </r>
  <r>
    <n v="1769"/>
    <d v="2020-01-27T00:00:00"/>
    <n v="1"/>
    <x v="5"/>
    <s v="Heike Ege"/>
    <m/>
    <s v="MEC"/>
    <x v="15"/>
    <m/>
    <m/>
    <m/>
    <s v="No inmail sent"/>
    <x v="1"/>
    <m/>
    <m/>
    <n v="0"/>
    <m/>
    <m/>
    <m/>
    <m/>
    <m/>
    <m/>
    <m/>
    <m/>
    <m/>
  </r>
  <r>
    <n v="1770"/>
    <d v="2020-02-03T00:00:00"/>
    <n v="2"/>
    <x v="5"/>
    <s v="Tracey Rountree"/>
    <m/>
    <s v="Artefact"/>
    <x v="15"/>
    <m/>
    <m/>
    <m/>
    <s v="No inmail sent"/>
    <x v="1"/>
    <m/>
    <m/>
    <n v="0"/>
    <m/>
    <m/>
    <m/>
    <m/>
    <m/>
    <m/>
    <m/>
    <m/>
    <m/>
  </r>
  <r>
    <n v="1771"/>
    <d v="2020-01-27T00:00:00"/>
    <n v="1"/>
    <x v="5"/>
    <s v="Yoann DENEE"/>
    <m/>
    <s v="Prisma Media"/>
    <x v="15"/>
    <m/>
    <m/>
    <m/>
    <s v="No inmail sent"/>
    <x v="1"/>
    <m/>
    <m/>
    <n v="0"/>
    <m/>
    <m/>
    <m/>
    <m/>
    <m/>
    <m/>
    <m/>
    <m/>
    <m/>
  </r>
  <r>
    <n v="1772"/>
    <d v="2020-01-27T00:00:00"/>
    <n v="1"/>
    <x v="5"/>
    <s v="Ksenia Arnold"/>
    <m/>
    <s v="MEC"/>
    <x v="15"/>
    <m/>
    <m/>
    <m/>
    <s v="No inmail sent"/>
    <x v="1"/>
    <m/>
    <m/>
    <n v="0"/>
    <m/>
    <m/>
    <m/>
    <m/>
    <m/>
    <m/>
    <m/>
    <m/>
    <m/>
  </r>
  <r>
    <n v="1773"/>
    <d v="2020-01-27T00:00:00"/>
    <n v="1"/>
    <x v="1"/>
    <s v="Katarzyna Byczkowska"/>
    <m/>
    <s v="MEC"/>
    <x v="15"/>
    <m/>
    <m/>
    <m/>
    <s v="No inmail sent"/>
    <x v="0"/>
    <d v="2020-01-31T00:00:00"/>
    <d v="2020-07-16T00:00:00"/>
    <n v="7"/>
    <n v="2"/>
    <n v="608"/>
    <m/>
    <m/>
    <m/>
    <m/>
    <m/>
    <m/>
    <s v="Not relevant"/>
  </r>
  <r>
    <n v="1774"/>
    <d v="2020-01-27T00:00:00"/>
    <n v="1"/>
    <x v="5"/>
    <s v="Thomas Oesterling"/>
    <m/>
    <s v="MEC"/>
    <x v="15"/>
    <m/>
    <m/>
    <m/>
    <s v="No inmail sent"/>
    <x v="1"/>
    <m/>
    <m/>
    <n v="0"/>
    <m/>
    <m/>
    <m/>
    <m/>
    <m/>
    <m/>
    <m/>
    <m/>
    <m/>
  </r>
  <r>
    <n v="1775"/>
    <d v="2020-01-27T00:00:00"/>
    <n v="1"/>
    <x v="5"/>
    <s v="Ryan Murdoch"/>
    <m/>
    <s v="MEC"/>
    <x v="15"/>
    <m/>
    <m/>
    <m/>
    <s v="No inmail sent"/>
    <x v="1"/>
    <m/>
    <m/>
    <n v="0"/>
    <m/>
    <m/>
    <m/>
    <m/>
    <m/>
    <m/>
    <m/>
    <m/>
    <s v="Review on freshsales before for wavemaker UK"/>
  </r>
  <r>
    <n v="1776"/>
    <d v="2020-01-27T00:00:00"/>
    <n v="1"/>
    <x v="5"/>
    <s v="Raffaello Valtorta"/>
    <m/>
    <s v="MEC"/>
    <x v="15"/>
    <m/>
    <m/>
    <m/>
    <s v="No inmail sent"/>
    <x v="1"/>
    <m/>
    <m/>
    <n v="0"/>
    <m/>
    <m/>
    <m/>
    <m/>
    <m/>
    <m/>
    <m/>
    <m/>
    <m/>
  </r>
  <r>
    <n v="1777"/>
    <d v="2020-01-27T00:00:00"/>
    <n v="1"/>
    <x v="1"/>
    <s v="Salvatore Zeno"/>
    <m/>
    <s v="Annalect"/>
    <x v="15"/>
    <m/>
    <m/>
    <m/>
    <s v="No inmail sent"/>
    <x v="0"/>
    <m/>
    <m/>
    <n v="0"/>
    <m/>
    <m/>
    <s v="Irrelevant"/>
    <m/>
    <m/>
    <m/>
    <m/>
    <m/>
    <s v="Irrelevant"/>
  </r>
  <r>
    <n v="1778"/>
    <d v="2020-01-27T00:00:00"/>
    <n v="1"/>
    <x v="5"/>
    <s v="James Lee"/>
    <m/>
    <s v="Kantar"/>
    <x v="15"/>
    <m/>
    <m/>
    <m/>
    <s v="No inmail sent"/>
    <x v="1"/>
    <m/>
    <m/>
    <n v="0"/>
    <m/>
    <m/>
    <m/>
    <m/>
    <m/>
    <m/>
    <m/>
    <m/>
    <m/>
  </r>
  <r>
    <n v="1779"/>
    <d v="2020-01-27T00:00:00"/>
    <n v="1"/>
    <x v="1"/>
    <s v="Yurong Cai"/>
    <m/>
    <s v="Kantar"/>
    <x v="15"/>
    <m/>
    <m/>
    <m/>
    <s v="No inmail sent"/>
    <x v="0"/>
    <d v="2020-07-16T00:00:00"/>
    <m/>
    <n v="0"/>
    <m/>
    <n v="608"/>
    <s v="Negative"/>
    <d v="2020-07-17T00:00:00"/>
    <m/>
    <m/>
    <m/>
    <m/>
    <m/>
  </r>
  <r>
    <n v="1780"/>
    <d v="2020-01-27T00:00:00"/>
    <n v="1"/>
    <x v="5"/>
    <s v="Vasundhara Ghosh Bansod"/>
    <m/>
    <s v="kantar health"/>
    <x v="15"/>
    <m/>
    <m/>
    <m/>
    <s v="No inmail sent"/>
    <x v="1"/>
    <m/>
    <m/>
    <n v="0"/>
    <m/>
    <m/>
    <m/>
    <m/>
    <m/>
    <m/>
    <m/>
    <m/>
    <m/>
  </r>
  <r>
    <n v="1781"/>
    <d v="2021-03-02T00:00:00"/>
    <n v="3"/>
    <x v="3"/>
    <s v="Joel Deerwester"/>
    <s v="APAC Head of Marketing Science "/>
    <s v="Xaxis"/>
    <x v="1"/>
    <s v="Asia"/>
    <s v="Asia"/>
    <s v="Ramla's"/>
    <s v="No inmail sent"/>
    <x v="0"/>
    <d v="2020-01-31T00:00:00"/>
    <d v="2021-07-14T00:00:00"/>
    <n v="7"/>
    <n v="1"/>
    <n v="245"/>
    <s v="None"/>
    <m/>
    <m/>
    <m/>
    <m/>
    <m/>
    <s v="Relevant + followed up"/>
  </r>
  <r>
    <n v="1782"/>
    <d v="2020-02-03T00:00:00"/>
    <n v="2"/>
    <x v="3"/>
    <s v="Manish Mittal"/>
    <s v="Data Science Manager, APAC "/>
    <s v="Xaxis"/>
    <x v="1"/>
    <s v="Asia"/>
    <s v="Asia"/>
    <m/>
    <s v="No inmail sent"/>
    <x v="0"/>
    <d v="2020-01-31T00:00:00"/>
    <d v="2021-03-16T00:00:00"/>
    <n v="3"/>
    <n v="1"/>
    <n v="365"/>
    <s v="None"/>
    <m/>
    <m/>
    <m/>
    <m/>
    <m/>
    <s v="Relevant + followed up"/>
  </r>
  <r>
    <n v="1783"/>
    <d v="2020-02-03T00:00:00"/>
    <n v="2"/>
    <x v="2"/>
    <s v="Riccardo Camon"/>
    <s v="Director of Analytics Marketing Science EMEA"/>
    <s v="Xaxis"/>
    <x v="1"/>
    <s v="America"/>
    <s v="America"/>
    <m/>
    <s v="No inmail sent"/>
    <x v="0"/>
    <d v="2020-02-02T00:00:00"/>
    <d v="2021-03-11T00:00:00"/>
    <n v="3"/>
    <n v="2"/>
    <n v="370"/>
    <m/>
    <m/>
    <m/>
    <m/>
    <m/>
    <m/>
    <s v="Follow up message sent"/>
  </r>
  <r>
    <n v="1784"/>
    <d v="2020-02-03T00:00:00"/>
    <n v="2"/>
    <x v="5"/>
    <s v="John O'Gorman"/>
    <m/>
    <s v="Mindshare"/>
    <x v="15"/>
    <m/>
    <m/>
    <m/>
    <s v="No inmail sent"/>
    <x v="1"/>
    <m/>
    <m/>
    <n v="0"/>
    <m/>
    <m/>
    <m/>
    <m/>
    <m/>
    <m/>
    <m/>
    <m/>
    <m/>
  </r>
  <r>
    <n v="1785"/>
    <d v="2020-02-03T00:00:00"/>
    <n v="2"/>
    <x v="1"/>
    <s v="Amanda Harrison"/>
    <m/>
    <s v="Mindshare"/>
    <x v="15"/>
    <m/>
    <m/>
    <m/>
    <s v="No inmail sent"/>
    <x v="0"/>
    <m/>
    <m/>
    <n v="0"/>
    <m/>
    <m/>
    <m/>
    <m/>
    <m/>
    <m/>
    <m/>
    <m/>
    <s v="Not relevant"/>
  </r>
  <r>
    <n v="1786"/>
    <d v="2020-02-03T00:00:00"/>
    <n v="2"/>
    <x v="1"/>
    <s v="Levent Karabeyoglu"/>
    <m/>
    <s v="GroupM"/>
    <x v="15"/>
    <m/>
    <m/>
    <m/>
    <s v="No inmail sent"/>
    <x v="0"/>
    <d v="2020-02-04T00:00:00"/>
    <d v="2020-02-17T00:00:00"/>
    <n v="2"/>
    <m/>
    <n v="758"/>
    <m/>
    <m/>
    <m/>
    <m/>
    <m/>
    <m/>
    <s v="Not relevant"/>
  </r>
  <r>
    <n v="1787"/>
    <d v="2020-02-03T00:00:00"/>
    <n v="2"/>
    <x v="1"/>
    <s v="Mesut Sefizade"/>
    <m/>
    <s v="GroupM"/>
    <x v="15"/>
    <m/>
    <m/>
    <m/>
    <s v="No inmail sent"/>
    <x v="0"/>
    <d v="2020-02-04T00:00:00"/>
    <m/>
    <n v="0"/>
    <m/>
    <m/>
    <s v="Irrelevant"/>
    <m/>
    <m/>
    <m/>
    <m/>
    <m/>
    <s v="Irrelevant"/>
  </r>
  <r>
    <n v="1788"/>
    <d v="2020-02-03T00:00:00"/>
    <n v="2"/>
    <x v="1"/>
    <s v="Guclu Ugurel"/>
    <m/>
    <s v="GroupM"/>
    <x v="15"/>
    <m/>
    <m/>
    <m/>
    <s v="No inmail sent"/>
    <x v="0"/>
    <d v="2020-02-04T00:00:00"/>
    <m/>
    <n v="0"/>
    <m/>
    <m/>
    <s v="Irrelevant"/>
    <m/>
    <m/>
    <m/>
    <m/>
    <m/>
    <s v="Irrelevant"/>
  </r>
  <r>
    <n v="1789"/>
    <d v="2020-02-03T00:00:00"/>
    <n v="2"/>
    <x v="5"/>
    <s v="Sue Burns"/>
    <m/>
    <s v="bayer"/>
    <x v="15"/>
    <m/>
    <m/>
    <m/>
    <s v="No inmail sent"/>
    <x v="1"/>
    <m/>
    <m/>
    <n v="0"/>
    <m/>
    <m/>
    <m/>
    <m/>
    <m/>
    <m/>
    <m/>
    <m/>
    <m/>
  </r>
  <r>
    <n v="1790"/>
    <d v="2020-02-03T00:00:00"/>
    <n v="2"/>
    <x v="1"/>
    <s v="Larisa Kalmykova"/>
    <m/>
    <s v="samsung"/>
    <x v="15"/>
    <m/>
    <m/>
    <m/>
    <s v="No inmail sent"/>
    <x v="1"/>
    <m/>
    <m/>
    <n v="0"/>
    <m/>
    <m/>
    <m/>
    <m/>
    <m/>
    <m/>
    <m/>
    <m/>
    <s v="Not relevant"/>
  </r>
  <r>
    <n v="1791"/>
    <d v="2020-02-03T00:00:00"/>
    <n v="2"/>
    <x v="1"/>
    <s v="Aysun Karakus"/>
    <m/>
    <s v="GroupM"/>
    <x v="15"/>
    <m/>
    <m/>
    <m/>
    <s v="No inmail sent"/>
    <x v="1"/>
    <m/>
    <m/>
    <n v="0"/>
    <m/>
    <m/>
    <m/>
    <m/>
    <m/>
    <m/>
    <m/>
    <m/>
    <s v="Not relevant"/>
  </r>
  <r>
    <n v="1792"/>
    <d v="2020-02-03T00:00:00"/>
    <n v="2"/>
    <x v="1"/>
    <s v="Evren Mıhlar"/>
    <m/>
    <s v="GroupM"/>
    <x v="15"/>
    <m/>
    <m/>
    <m/>
    <s v="No inmail sent"/>
    <x v="1"/>
    <m/>
    <m/>
    <n v="0"/>
    <m/>
    <m/>
    <m/>
    <m/>
    <m/>
    <m/>
    <m/>
    <m/>
    <s v="Not relevant"/>
  </r>
  <r>
    <n v="1793"/>
    <d v="2020-02-03T00:00:00"/>
    <n v="2"/>
    <x v="1"/>
    <s v="Yusuf Can Akbaş"/>
    <m/>
    <s v="Mindshare"/>
    <x v="15"/>
    <m/>
    <m/>
    <m/>
    <s v="No inmail sent"/>
    <x v="0"/>
    <d v="2020-02-04T00:00:00"/>
    <d v="2020-07-16T00:00:00"/>
    <n v="7"/>
    <n v="1"/>
    <n v="608"/>
    <s v="Negative"/>
    <d v="2020-07-17T00:00:00"/>
    <m/>
    <m/>
    <m/>
    <m/>
    <m/>
  </r>
  <r>
    <n v="1794"/>
    <d v="2020-02-03T00:00:00"/>
    <n v="2"/>
    <x v="5"/>
    <s v="Firman Misran"/>
    <m/>
    <s v="Mindshare"/>
    <x v="15"/>
    <m/>
    <m/>
    <m/>
    <s v="No inmail sent"/>
    <x v="1"/>
    <m/>
    <m/>
    <n v="0"/>
    <m/>
    <m/>
    <m/>
    <m/>
    <m/>
    <m/>
    <m/>
    <m/>
    <m/>
  </r>
  <r>
    <n v="1795"/>
    <d v="2020-02-03T00:00:00"/>
    <n v="2"/>
    <x v="1"/>
    <s v="Sachin Montadka Karunakara"/>
    <m/>
    <s v="Mindshare"/>
    <x v="15"/>
    <m/>
    <m/>
    <m/>
    <s v="No inmail sent"/>
    <x v="0"/>
    <d v="2020-02-04T00:00:00"/>
    <s v="removed from LI"/>
    <e v="#VALUE!"/>
    <n v="1"/>
    <m/>
    <m/>
    <m/>
    <m/>
    <m/>
    <m/>
    <m/>
    <s v="Not relevant"/>
  </r>
  <r>
    <n v="1796"/>
    <d v="2020-02-03T00:00:00"/>
    <n v="2"/>
    <x v="5"/>
    <s v="Michelle Souster"/>
    <m/>
    <s v="Emirates"/>
    <x v="15"/>
    <m/>
    <m/>
    <m/>
    <s v="No inmail sent"/>
    <x v="1"/>
    <m/>
    <m/>
    <n v="0"/>
    <m/>
    <m/>
    <m/>
    <m/>
    <m/>
    <m/>
    <m/>
    <m/>
    <m/>
  </r>
  <r>
    <n v="1797"/>
    <d v="2020-02-03T00:00:00"/>
    <n v="2"/>
    <x v="5"/>
    <s v="Richard C. van der Wath, PhD"/>
    <m/>
    <s v="Emirates NBD"/>
    <x v="15"/>
    <m/>
    <m/>
    <m/>
    <s v="No inmail sent"/>
    <x v="1"/>
    <m/>
    <m/>
    <n v="0"/>
    <m/>
    <m/>
    <m/>
    <m/>
    <m/>
    <m/>
    <m/>
    <m/>
    <m/>
  </r>
  <r>
    <n v="1798"/>
    <d v="2020-02-03T00:00:00"/>
    <n v="2"/>
    <x v="5"/>
    <s v="Athul Venugopal Vatolathil"/>
    <m/>
    <s v="Majid Al Futtaim"/>
    <x v="15"/>
    <m/>
    <m/>
    <m/>
    <s v="No inmail sent"/>
    <x v="1"/>
    <m/>
    <m/>
    <n v="0"/>
    <m/>
    <m/>
    <m/>
    <m/>
    <m/>
    <m/>
    <m/>
    <m/>
    <m/>
  </r>
  <r>
    <n v="1799"/>
    <d v="2020-02-03T00:00:00"/>
    <n v="2"/>
    <x v="5"/>
    <s v="吴文娟"/>
    <m/>
    <s v="Mindshare"/>
    <x v="15"/>
    <m/>
    <m/>
    <m/>
    <s v="No inmail sent"/>
    <x v="1"/>
    <m/>
    <m/>
    <n v="0"/>
    <m/>
    <m/>
    <m/>
    <m/>
    <m/>
    <m/>
    <m/>
    <m/>
    <m/>
  </r>
  <r>
    <n v="1800"/>
    <d v="2020-02-03T00:00:00"/>
    <n v="2"/>
    <x v="5"/>
    <s v="Rafik El Noumeir"/>
    <m/>
    <s v="Emirates"/>
    <x v="15"/>
    <m/>
    <m/>
    <m/>
    <s v="No inmail sent"/>
    <x v="1"/>
    <m/>
    <m/>
    <n v="0"/>
    <m/>
    <m/>
    <m/>
    <m/>
    <m/>
    <m/>
    <m/>
    <m/>
    <m/>
  </r>
  <r>
    <n v="1801"/>
    <d v="2020-02-03T00:00:00"/>
    <n v="2"/>
    <x v="5"/>
    <s v="Mohamed Elgendy"/>
    <m/>
    <s v="Etisalat"/>
    <x v="15"/>
    <m/>
    <m/>
    <m/>
    <s v="No inmail sent"/>
    <x v="1"/>
    <m/>
    <m/>
    <n v="0"/>
    <m/>
    <m/>
    <m/>
    <m/>
    <m/>
    <m/>
    <m/>
    <m/>
    <m/>
  </r>
  <r>
    <n v="1802"/>
    <d v="2020-02-03T00:00:00"/>
    <n v="2"/>
    <x v="5"/>
    <s v="Robin Kearsey"/>
    <m/>
    <s v="dnata"/>
    <x v="15"/>
    <m/>
    <m/>
    <m/>
    <s v="No inmail sent"/>
    <x v="1"/>
    <m/>
    <m/>
    <n v="0"/>
    <m/>
    <m/>
    <m/>
    <m/>
    <m/>
    <m/>
    <m/>
    <m/>
    <m/>
  </r>
  <r>
    <n v="1803"/>
    <d v="2020-02-03T00:00:00"/>
    <n v="2"/>
    <x v="5"/>
    <s v="Diana Jarmalaite"/>
    <m/>
    <s v="Majid Al Futtaim"/>
    <x v="15"/>
    <m/>
    <m/>
    <m/>
    <s v="No inmail sent"/>
    <x v="1"/>
    <m/>
    <m/>
    <n v="0"/>
    <m/>
    <m/>
    <m/>
    <m/>
    <m/>
    <m/>
    <m/>
    <m/>
    <m/>
  </r>
  <r>
    <n v="1804"/>
    <d v="2020-02-03T00:00:00"/>
    <n v="2"/>
    <x v="5"/>
    <s v="Mohammed Hashem"/>
    <m/>
    <s v="Etisalat"/>
    <x v="15"/>
    <m/>
    <m/>
    <m/>
    <s v="No inmail sent"/>
    <x v="1"/>
    <m/>
    <m/>
    <n v="0"/>
    <m/>
    <m/>
    <m/>
    <m/>
    <m/>
    <m/>
    <m/>
    <m/>
    <m/>
  </r>
  <r>
    <n v="1805"/>
    <d v="2020-02-03T00:00:00"/>
    <n v="2"/>
    <x v="1"/>
    <s v="Raffaele B."/>
    <m/>
    <s v="McKinsey &amp; Company"/>
    <x v="15"/>
    <m/>
    <m/>
    <m/>
    <s v="No inmail sent"/>
    <x v="1"/>
    <m/>
    <m/>
    <n v="0"/>
    <m/>
    <m/>
    <m/>
    <m/>
    <m/>
    <m/>
    <m/>
    <m/>
    <s v="Not relevant"/>
  </r>
  <r>
    <n v="1806"/>
    <d v="2020-02-03T00:00:00"/>
    <n v="2"/>
    <x v="1"/>
    <s v="Markus Peter"/>
    <s v="Director Marketing"/>
    <s v="Porsche Middle East &amp; Africa"/>
    <x v="8"/>
    <s v="Asia"/>
    <s v="Asia"/>
    <s v="Ramla's"/>
    <s v="9/20"/>
    <x v="1"/>
    <m/>
    <m/>
    <n v="0"/>
    <m/>
    <m/>
    <m/>
    <m/>
    <m/>
    <m/>
    <m/>
    <m/>
    <s v="Not relevant"/>
  </r>
  <r>
    <n v="1807"/>
    <d v="2020-02-03T00:00:00"/>
    <n v="2"/>
    <x v="5"/>
    <s v="Fadi Dawalibi"/>
    <m/>
    <s v="KD Marketing FZ LLC"/>
    <x v="15"/>
    <m/>
    <m/>
    <m/>
    <s v="No inmail sent"/>
    <x v="1"/>
    <m/>
    <m/>
    <n v="0"/>
    <m/>
    <m/>
    <m/>
    <m/>
    <m/>
    <m/>
    <m/>
    <m/>
    <m/>
  </r>
  <r>
    <n v="1808"/>
    <d v="2020-02-03T00:00:00"/>
    <n v="2"/>
    <x v="5"/>
    <s v="Dr. Esra Turan Taylor"/>
    <m/>
    <s v="Etisalat"/>
    <x v="15"/>
    <m/>
    <m/>
    <m/>
    <s v="No inmail sent"/>
    <x v="1"/>
    <m/>
    <m/>
    <n v="0"/>
    <m/>
    <m/>
    <m/>
    <m/>
    <m/>
    <m/>
    <m/>
    <m/>
    <m/>
  </r>
  <r>
    <n v="1809"/>
    <d v="2020-02-03T00:00:00"/>
    <n v="2"/>
    <x v="5"/>
    <s v="Anusha Azees"/>
    <m/>
    <s v="Motivate Media Group"/>
    <x v="15"/>
    <m/>
    <m/>
    <m/>
    <s v="No inmail sent"/>
    <x v="1"/>
    <m/>
    <m/>
    <n v="0"/>
    <m/>
    <m/>
    <m/>
    <m/>
    <m/>
    <m/>
    <m/>
    <m/>
    <m/>
  </r>
  <r>
    <n v="1810"/>
    <d v="2020-02-03T00:00:00"/>
    <n v="2"/>
    <x v="5"/>
    <s v="Jihan Mohammed"/>
    <m/>
    <s v="United Eastern Medical Services"/>
    <x v="15"/>
    <m/>
    <m/>
    <m/>
    <s v="No inmail sent"/>
    <x v="1"/>
    <m/>
    <m/>
    <n v="0"/>
    <m/>
    <m/>
    <m/>
    <m/>
    <m/>
    <m/>
    <m/>
    <m/>
    <m/>
  </r>
  <r>
    <n v="1811"/>
    <d v="2020-02-03T00:00:00"/>
    <n v="2"/>
    <x v="5"/>
    <s v="Florian Holzer"/>
    <m/>
    <s v="Mindshare"/>
    <x v="15"/>
    <m/>
    <m/>
    <m/>
    <s v="No inmail sent"/>
    <x v="1"/>
    <m/>
    <m/>
    <n v="0"/>
    <m/>
    <m/>
    <m/>
    <m/>
    <m/>
    <m/>
    <m/>
    <m/>
    <m/>
  </r>
  <r>
    <n v="1812"/>
    <d v="2020-02-03T00:00:00"/>
    <n v="2"/>
    <x v="5"/>
    <s v="Aashay Shah"/>
    <m/>
    <s v="Mindshare"/>
    <x v="15"/>
    <m/>
    <m/>
    <m/>
    <s v="No inmail sent"/>
    <x v="1"/>
    <m/>
    <m/>
    <n v="0"/>
    <m/>
    <m/>
    <m/>
    <m/>
    <m/>
    <m/>
    <m/>
    <m/>
    <m/>
  </r>
  <r>
    <n v="1813"/>
    <d v="2020-02-03T00:00:00"/>
    <n v="2"/>
    <x v="1"/>
    <s v="Andreas Nunn"/>
    <s v="Data &amp; Analytics Consultant"/>
    <s v="Mindshare"/>
    <x v="15"/>
    <m/>
    <m/>
    <m/>
    <s v="No inmail sent"/>
    <x v="0"/>
    <d v="2020-02-03T00:00:00"/>
    <s v="no need to follow up"/>
    <e v="#VALUE!"/>
    <n v="1"/>
    <m/>
    <s v="Positive"/>
    <d v="2020-07-19T00:00:00"/>
    <m/>
    <m/>
    <m/>
    <m/>
    <m/>
  </r>
  <r>
    <n v="1814"/>
    <d v="2020-02-03T00:00:00"/>
    <n v="2"/>
    <x v="5"/>
    <s v="Anna Rama"/>
    <m/>
    <s v="Mindshare"/>
    <x v="15"/>
    <m/>
    <m/>
    <m/>
    <s v="No inmail sent"/>
    <x v="1"/>
    <m/>
    <m/>
    <n v="0"/>
    <m/>
    <m/>
    <m/>
    <m/>
    <m/>
    <m/>
    <m/>
    <m/>
    <m/>
  </r>
  <r>
    <n v="1815"/>
    <d v="2020-02-03T00:00:00"/>
    <n v="2"/>
    <x v="5"/>
    <s v="Tim Edwards"/>
    <m/>
    <s v="Mindshare"/>
    <x v="15"/>
    <m/>
    <m/>
    <m/>
    <s v="No inmail sent"/>
    <x v="1"/>
    <m/>
    <m/>
    <n v="0"/>
    <m/>
    <m/>
    <m/>
    <m/>
    <m/>
    <m/>
    <m/>
    <m/>
    <m/>
  </r>
  <r>
    <n v="1816"/>
    <d v="2020-02-03T00:00:00"/>
    <n v="2"/>
    <x v="1"/>
    <s v="Danielle Quijanes"/>
    <m/>
    <s v="Mindshare"/>
    <x v="15"/>
    <m/>
    <m/>
    <m/>
    <s v="No inmail sent"/>
    <x v="0"/>
    <d v="2020-02-03T00:00:00"/>
    <d v="2020-07-16T00:00:00"/>
    <n v="7"/>
    <n v="1"/>
    <n v="608"/>
    <m/>
    <m/>
    <m/>
    <m/>
    <m/>
    <m/>
    <s v="Not relevant"/>
  </r>
  <r>
    <n v="1817"/>
    <d v="2020-02-03T00:00:00"/>
    <n v="2"/>
    <x v="1"/>
    <s v="Charlotte Banister"/>
    <m/>
    <s v="Mindshare"/>
    <x v="15"/>
    <m/>
    <m/>
    <m/>
    <s v="No inmail sent"/>
    <x v="0"/>
    <d v="2020-02-03T00:00:00"/>
    <d v="2020-07-16T00:00:00"/>
    <n v="7"/>
    <n v="1"/>
    <n v="608"/>
    <m/>
    <m/>
    <m/>
    <m/>
    <m/>
    <m/>
    <s v="Not relevant"/>
  </r>
  <r>
    <n v="1818"/>
    <d v="2020-02-08T00:00:00"/>
    <n v="2"/>
    <x v="1"/>
    <s v="Ozgur Kenanoglu"/>
    <m/>
    <s v="Unilever"/>
    <x v="15"/>
    <m/>
    <m/>
    <m/>
    <s v="No inmail sent"/>
    <x v="1"/>
    <m/>
    <m/>
    <n v="0"/>
    <m/>
    <m/>
    <m/>
    <m/>
    <m/>
    <m/>
    <m/>
    <m/>
    <s v="Not relevant"/>
  </r>
  <r>
    <n v="1819"/>
    <d v="2020-02-03T00:00:00"/>
    <n v="2"/>
    <x v="5"/>
    <s v="Alexis Vermeulen"/>
    <m/>
    <s v="P&amp;G"/>
    <x v="15"/>
    <m/>
    <m/>
    <m/>
    <s v="No inmail sent"/>
    <x v="1"/>
    <m/>
    <m/>
    <n v="0"/>
    <m/>
    <m/>
    <m/>
    <m/>
    <m/>
    <m/>
    <m/>
    <m/>
    <m/>
  </r>
  <r>
    <n v="1820"/>
    <d v="2020-02-03T00:00:00"/>
    <n v="2"/>
    <x v="5"/>
    <s v="Cristina Popazu"/>
    <m/>
    <s v="P&amp;G"/>
    <x v="15"/>
    <m/>
    <m/>
    <m/>
    <s v="No inmail sent"/>
    <x v="1"/>
    <m/>
    <m/>
    <n v="0"/>
    <m/>
    <m/>
    <m/>
    <m/>
    <m/>
    <m/>
    <m/>
    <m/>
    <m/>
  </r>
  <r>
    <n v="1821"/>
    <d v="2020-02-03T00:00:00"/>
    <n v="2"/>
    <x v="5"/>
    <s v="Leon Duplay"/>
    <m/>
    <s v="p&amp;g"/>
    <x v="15"/>
    <m/>
    <m/>
    <m/>
    <s v="No inmail sent"/>
    <x v="1"/>
    <m/>
    <m/>
    <n v="0"/>
    <m/>
    <m/>
    <m/>
    <m/>
    <m/>
    <m/>
    <m/>
    <m/>
    <m/>
  </r>
  <r>
    <n v="1822"/>
    <d v="2020-02-03T00:00:00"/>
    <n v="2"/>
    <x v="5"/>
    <s v="Barbara Del Neri"/>
    <m/>
    <s v="p&amp;g"/>
    <x v="15"/>
    <m/>
    <m/>
    <m/>
    <s v="No inmail sent"/>
    <x v="1"/>
    <m/>
    <m/>
    <n v="0"/>
    <m/>
    <m/>
    <m/>
    <m/>
    <m/>
    <m/>
    <m/>
    <m/>
    <m/>
  </r>
  <r>
    <n v="1823"/>
    <d v="2020-02-03T00:00:00"/>
    <n v="2"/>
    <x v="5"/>
    <s v="Michal Biedzinski"/>
    <m/>
    <s v="p&amp;g"/>
    <x v="15"/>
    <m/>
    <m/>
    <m/>
    <s v="No inmail sent"/>
    <x v="1"/>
    <m/>
    <m/>
    <n v="0"/>
    <m/>
    <m/>
    <m/>
    <m/>
    <m/>
    <m/>
    <m/>
    <m/>
    <m/>
  </r>
  <r>
    <n v="1824"/>
    <d v="2020-02-03T00:00:00"/>
    <n v="2"/>
    <x v="1"/>
    <s v="Anton Kopytov"/>
    <m/>
    <s v="Mindshare"/>
    <x v="15"/>
    <m/>
    <m/>
    <m/>
    <s v="No inmail sent"/>
    <x v="0"/>
    <m/>
    <m/>
    <n v="0"/>
    <m/>
    <m/>
    <s v="Negative"/>
    <m/>
    <m/>
    <m/>
    <m/>
    <m/>
    <s v="He left the company"/>
  </r>
  <r>
    <n v="1825"/>
    <d v="2020-02-03T00:00:00"/>
    <n v="2"/>
    <x v="1"/>
    <s v="Mo Hussain"/>
    <m/>
    <s v="Mindshare"/>
    <x v="15"/>
    <m/>
    <m/>
    <m/>
    <s v="No inmail sent"/>
    <x v="0"/>
    <m/>
    <m/>
    <n v="0"/>
    <m/>
    <m/>
    <m/>
    <m/>
    <m/>
    <m/>
    <m/>
    <m/>
    <s v="dont send a msg!!!!"/>
  </r>
  <r>
    <n v="1826"/>
    <d v="2020-02-03T00:00:00"/>
    <n v="2"/>
    <x v="1"/>
    <s v="Alexey Burnakov"/>
    <m/>
    <s v="TASS"/>
    <x v="15"/>
    <m/>
    <m/>
    <m/>
    <s v="No inmail sent"/>
    <x v="0"/>
    <m/>
    <m/>
    <n v="0"/>
    <m/>
    <m/>
    <s v="Negative"/>
    <m/>
    <m/>
    <m/>
    <m/>
    <m/>
    <m/>
  </r>
  <r>
    <n v="1827"/>
    <d v="2020-02-03T00:00:00"/>
    <n v="2"/>
    <x v="5"/>
    <s v="Jai Pankaj"/>
    <m/>
    <s v="P&amp;G"/>
    <x v="15"/>
    <m/>
    <m/>
    <m/>
    <s v="No inmail sent"/>
    <x v="1"/>
    <m/>
    <m/>
    <n v="0"/>
    <m/>
    <m/>
    <m/>
    <m/>
    <m/>
    <m/>
    <m/>
    <m/>
    <m/>
  </r>
  <r>
    <n v="1828"/>
    <d v="2020-02-03T00:00:00"/>
    <n v="2"/>
    <x v="5"/>
    <s v="Xu Lingling"/>
    <m/>
    <s v="P&amp;G"/>
    <x v="15"/>
    <m/>
    <m/>
    <m/>
    <s v="No inmail sent"/>
    <x v="1"/>
    <m/>
    <m/>
    <n v="0"/>
    <m/>
    <m/>
    <m/>
    <m/>
    <m/>
    <m/>
    <m/>
    <m/>
    <m/>
  </r>
  <r>
    <n v="1829"/>
    <d v="2020-02-08T00:00:00"/>
    <n v="2"/>
    <x v="5"/>
    <s v="Ankur Sharma"/>
    <m/>
    <s v="Metlife"/>
    <x v="15"/>
    <m/>
    <m/>
    <m/>
    <s v="No inmail sent"/>
    <x v="1"/>
    <m/>
    <m/>
    <n v="0"/>
    <m/>
    <m/>
    <m/>
    <m/>
    <m/>
    <m/>
    <m/>
    <m/>
    <m/>
  </r>
  <r>
    <n v="1830"/>
    <d v="2020-02-08T00:00:00"/>
    <n v="2"/>
    <x v="5"/>
    <s v="Mark B."/>
    <m/>
    <s v="Carat"/>
    <x v="15"/>
    <m/>
    <m/>
    <m/>
    <s v="No inmail sent"/>
    <x v="1"/>
    <m/>
    <m/>
    <n v="0"/>
    <m/>
    <m/>
    <m/>
    <m/>
    <m/>
    <m/>
    <m/>
    <m/>
    <m/>
  </r>
  <r>
    <n v="1831"/>
    <d v="2020-02-08T00:00:00"/>
    <n v="2"/>
    <x v="5"/>
    <s v="Maya Tayara"/>
    <m/>
    <s v="Carat"/>
    <x v="15"/>
    <m/>
    <m/>
    <m/>
    <s v="No inmail sent"/>
    <x v="1"/>
    <m/>
    <m/>
    <n v="0"/>
    <m/>
    <m/>
    <m/>
    <m/>
    <m/>
    <m/>
    <m/>
    <m/>
    <m/>
  </r>
  <r>
    <n v="1832"/>
    <d v="2020-02-03T00:00:00"/>
    <n v="2"/>
    <x v="5"/>
    <s v="Flavio Remus"/>
    <m/>
    <s v="P&amp;G"/>
    <x v="15"/>
    <m/>
    <m/>
    <m/>
    <s v="No inmail sent"/>
    <x v="1"/>
    <m/>
    <m/>
    <n v="0"/>
    <m/>
    <m/>
    <m/>
    <m/>
    <m/>
    <m/>
    <m/>
    <m/>
    <m/>
  </r>
  <r>
    <n v="1833"/>
    <d v="2020-02-08T00:00:00"/>
    <n v="2"/>
    <x v="1"/>
    <s v="Karthick Kumar"/>
    <m/>
    <s v="OMD"/>
    <x v="15"/>
    <m/>
    <m/>
    <m/>
    <s v="No inmail sent"/>
    <x v="1"/>
    <m/>
    <m/>
    <n v="0"/>
    <m/>
    <m/>
    <m/>
    <m/>
    <m/>
    <m/>
    <m/>
    <m/>
    <s v="Not relevant"/>
  </r>
  <r>
    <n v="1834"/>
    <d v="2020-02-08T00:00:00"/>
    <n v="2"/>
    <x v="1"/>
    <s v="Deepa Jadhav"/>
    <m/>
    <s v="Kantar"/>
    <x v="15"/>
    <m/>
    <m/>
    <m/>
    <s v="No inmail sent"/>
    <x v="1"/>
    <m/>
    <m/>
    <n v="0"/>
    <m/>
    <m/>
    <m/>
    <m/>
    <m/>
    <m/>
    <m/>
    <m/>
    <s v="Not relevant"/>
  </r>
  <r>
    <n v="1835"/>
    <d v="2020-02-08T00:00:00"/>
    <n v="2"/>
    <x v="1"/>
    <s v="Manaswita Singh"/>
    <m/>
    <s v="kantar"/>
    <x v="15"/>
    <m/>
    <m/>
    <m/>
    <s v="No inmail sent"/>
    <x v="1"/>
    <m/>
    <m/>
    <n v="0"/>
    <m/>
    <m/>
    <m/>
    <m/>
    <m/>
    <m/>
    <m/>
    <m/>
    <s v="Not relevant"/>
  </r>
  <r>
    <n v="1836"/>
    <d v="2020-02-08T00:00:00"/>
    <n v="2"/>
    <x v="5"/>
    <s v="Charles Campbell"/>
    <m/>
    <s v="VISA"/>
    <x v="15"/>
    <m/>
    <m/>
    <m/>
    <s v="No inmail sent"/>
    <x v="1"/>
    <m/>
    <m/>
    <n v="0"/>
    <m/>
    <m/>
    <m/>
    <m/>
    <m/>
    <m/>
    <m/>
    <m/>
    <m/>
  </r>
  <r>
    <n v="1837"/>
    <d v="2020-02-08T00:00:00"/>
    <n v="2"/>
    <x v="5"/>
    <s v="Nadeem Uddin"/>
    <m/>
    <s v="VISA"/>
    <x v="15"/>
    <m/>
    <m/>
    <m/>
    <s v="No inmail sent"/>
    <x v="1"/>
    <m/>
    <m/>
    <n v="0"/>
    <m/>
    <m/>
    <m/>
    <m/>
    <m/>
    <m/>
    <m/>
    <m/>
    <m/>
  </r>
  <r>
    <n v="1838"/>
    <d v="2020-02-08T00:00:00"/>
    <n v="2"/>
    <x v="5"/>
    <s v="Pushan Sengupta"/>
    <m/>
    <s v="VISA"/>
    <x v="15"/>
    <m/>
    <m/>
    <m/>
    <s v="No inmail sent"/>
    <x v="1"/>
    <m/>
    <m/>
    <n v="0"/>
    <m/>
    <m/>
    <m/>
    <m/>
    <m/>
    <m/>
    <m/>
    <m/>
    <m/>
  </r>
  <r>
    <n v="1839"/>
    <d v="2020-02-08T00:00:00"/>
    <n v="2"/>
    <x v="5"/>
    <s v="Ali Hurbas"/>
    <m/>
    <s v="Citi"/>
    <x v="15"/>
    <m/>
    <m/>
    <m/>
    <s v="No inmail sent"/>
    <x v="1"/>
    <m/>
    <m/>
    <n v="0"/>
    <m/>
    <m/>
    <m/>
    <m/>
    <m/>
    <m/>
    <m/>
    <m/>
    <m/>
  </r>
  <r>
    <n v="1840"/>
    <d v="2020-02-03T00:00:00"/>
    <n v="2"/>
    <x v="1"/>
    <s v="Afnan El Teraifi"/>
    <m/>
    <s v="P&amp;G"/>
    <x v="15"/>
    <m/>
    <m/>
    <m/>
    <s v="No inmail sent"/>
    <x v="0"/>
    <m/>
    <m/>
    <n v="0"/>
    <m/>
    <m/>
    <s v="Irrelevant"/>
    <m/>
    <m/>
    <m/>
    <m/>
    <m/>
    <s v="Irrelevant"/>
  </r>
  <r>
    <n v="1841"/>
    <d v="2020-02-03T00:00:00"/>
    <n v="2"/>
    <x v="5"/>
    <s v="Emilie Rabot"/>
    <m/>
    <s v="P&amp;G"/>
    <x v="15"/>
    <m/>
    <m/>
    <m/>
    <s v="No inmail sent"/>
    <x v="1"/>
    <m/>
    <m/>
    <n v="0"/>
    <m/>
    <m/>
    <m/>
    <m/>
    <m/>
    <m/>
    <m/>
    <m/>
    <m/>
  </r>
  <r>
    <n v="1842"/>
    <d v="2020-02-03T00:00:00"/>
    <n v="2"/>
    <x v="5"/>
    <s v="Mona Fahmi"/>
    <m/>
    <s v="P&amp;G"/>
    <x v="15"/>
    <m/>
    <m/>
    <m/>
    <s v="No inmail sent"/>
    <x v="1"/>
    <m/>
    <m/>
    <n v="0"/>
    <m/>
    <m/>
    <m/>
    <m/>
    <m/>
    <m/>
    <m/>
    <m/>
    <m/>
  </r>
  <r>
    <n v="1843"/>
    <d v="2020-02-03T00:00:00"/>
    <n v="2"/>
    <x v="5"/>
    <s v="Sophie Spring"/>
    <m/>
    <s v="P&amp;G"/>
    <x v="15"/>
    <m/>
    <m/>
    <m/>
    <s v="No inmail sent"/>
    <x v="1"/>
    <m/>
    <m/>
    <n v="0"/>
    <m/>
    <m/>
    <m/>
    <m/>
    <m/>
    <m/>
    <m/>
    <m/>
    <m/>
  </r>
  <r>
    <n v="1844"/>
    <d v="2020-02-03T00:00:00"/>
    <n v="2"/>
    <x v="5"/>
    <s v="Induja Sridharan"/>
    <m/>
    <s v="P&amp;G"/>
    <x v="15"/>
    <m/>
    <m/>
    <m/>
    <s v="No inmail sent"/>
    <x v="1"/>
    <m/>
    <m/>
    <n v="0"/>
    <m/>
    <m/>
    <m/>
    <m/>
    <m/>
    <m/>
    <m/>
    <m/>
    <m/>
  </r>
  <r>
    <n v="1845"/>
    <d v="2020-02-03T00:00:00"/>
    <n v="2"/>
    <x v="5"/>
    <s v="Rachel Breslin"/>
    <m/>
    <s v="P&amp;G"/>
    <x v="15"/>
    <m/>
    <m/>
    <m/>
    <s v="No inmail sent"/>
    <x v="1"/>
    <m/>
    <m/>
    <n v="0"/>
    <m/>
    <m/>
    <m/>
    <m/>
    <m/>
    <m/>
    <m/>
    <m/>
    <m/>
  </r>
  <r>
    <n v="1846"/>
    <d v="2020-02-03T00:00:00"/>
    <n v="2"/>
    <x v="5"/>
    <s v="Carolina Martinez"/>
    <m/>
    <s v="P&amp;G"/>
    <x v="15"/>
    <m/>
    <m/>
    <m/>
    <s v="No inmail sent"/>
    <x v="1"/>
    <m/>
    <m/>
    <n v="0"/>
    <m/>
    <m/>
    <m/>
    <m/>
    <m/>
    <m/>
    <m/>
    <m/>
    <m/>
  </r>
  <r>
    <n v="1847"/>
    <d v="2020-02-03T00:00:00"/>
    <n v="2"/>
    <x v="5"/>
    <s v="Charles Hill"/>
    <m/>
    <s v="P&amp;G"/>
    <x v="15"/>
    <m/>
    <m/>
    <m/>
    <s v="No inmail sent"/>
    <x v="1"/>
    <m/>
    <m/>
    <n v="0"/>
    <m/>
    <m/>
    <m/>
    <m/>
    <m/>
    <m/>
    <m/>
    <m/>
    <m/>
  </r>
  <r>
    <n v="1848"/>
    <d v="2020-02-03T00:00:00"/>
    <n v="2"/>
    <x v="5"/>
    <s v="Patrick Huber"/>
    <m/>
    <s v="P&amp;G"/>
    <x v="15"/>
    <m/>
    <m/>
    <m/>
    <s v="No inmail sent"/>
    <x v="1"/>
    <m/>
    <m/>
    <n v="0"/>
    <m/>
    <m/>
    <m/>
    <m/>
    <m/>
    <m/>
    <m/>
    <m/>
    <m/>
  </r>
  <r>
    <n v="1849"/>
    <d v="2020-02-03T00:00:00"/>
    <n v="2"/>
    <x v="5"/>
    <s v="Michela Bertolin"/>
    <m/>
    <s v="P&amp;G"/>
    <x v="15"/>
    <m/>
    <m/>
    <m/>
    <s v="No inmail sent"/>
    <x v="1"/>
    <m/>
    <m/>
    <n v="0"/>
    <m/>
    <m/>
    <m/>
    <m/>
    <m/>
    <m/>
    <m/>
    <m/>
    <m/>
  </r>
  <r>
    <n v="1850"/>
    <d v="2020-02-03T00:00:00"/>
    <n v="2"/>
    <x v="5"/>
    <s v="Roland Toth"/>
    <m/>
    <s v="P&amp;G"/>
    <x v="15"/>
    <m/>
    <m/>
    <m/>
    <s v="No inmail sent"/>
    <x v="1"/>
    <m/>
    <m/>
    <n v="0"/>
    <m/>
    <m/>
    <m/>
    <m/>
    <m/>
    <m/>
    <m/>
    <m/>
    <m/>
  </r>
  <r>
    <n v="1851"/>
    <d v="2020-02-03T00:00:00"/>
    <n v="2"/>
    <x v="5"/>
    <s v="Peter Lundgaard Rosendahl"/>
    <m/>
    <s v="Danske Bank"/>
    <x v="15"/>
    <m/>
    <m/>
    <m/>
    <s v="No inmail sent"/>
    <x v="1"/>
    <m/>
    <m/>
    <n v="0"/>
    <m/>
    <m/>
    <m/>
    <m/>
    <m/>
    <m/>
    <m/>
    <m/>
    <m/>
  </r>
  <r>
    <n v="1852"/>
    <d v="2020-02-03T00:00:00"/>
    <n v="2"/>
    <x v="3"/>
    <s v="Martin Feldkircher"/>
    <s v="Head of Marketing Analytics"/>
    <s v="OgilvyOne"/>
    <x v="1"/>
    <s v="Europe"/>
    <m/>
    <m/>
    <s v="No inmail sent"/>
    <x v="3"/>
    <d v="2021-03-04T00:00:00"/>
    <m/>
    <n v="0"/>
    <m/>
    <m/>
    <m/>
    <m/>
    <m/>
    <m/>
    <m/>
    <m/>
    <s v="Relevant + sent invite"/>
  </r>
  <r>
    <n v="1853"/>
    <d v="2020-02-03T00:00:00"/>
    <n v="2"/>
    <x v="5"/>
    <s v="Diego Schapira"/>
    <m/>
    <s v="P&amp;G"/>
    <x v="15"/>
    <m/>
    <m/>
    <m/>
    <s v="No inmail sent"/>
    <x v="1"/>
    <m/>
    <m/>
    <n v="0"/>
    <m/>
    <m/>
    <m/>
    <m/>
    <m/>
    <m/>
    <m/>
    <m/>
    <m/>
  </r>
  <r>
    <n v="1854"/>
    <d v="2020-02-03T00:00:00"/>
    <n v="2"/>
    <x v="5"/>
    <s v="Laetitia de La Bastide"/>
    <m/>
    <s v="P&amp;G"/>
    <x v="15"/>
    <m/>
    <m/>
    <m/>
    <s v="No inmail sent"/>
    <x v="1"/>
    <m/>
    <m/>
    <n v="0"/>
    <m/>
    <m/>
    <m/>
    <m/>
    <m/>
    <m/>
    <m/>
    <m/>
    <m/>
  </r>
  <r>
    <n v="1855"/>
    <d v="2020-02-03T00:00:00"/>
    <n v="2"/>
    <x v="5"/>
    <s v="Dirk Melief"/>
    <m/>
    <s v="Artefact"/>
    <x v="15"/>
    <m/>
    <m/>
    <m/>
    <s v="No inmail sent"/>
    <x v="1"/>
    <m/>
    <m/>
    <n v="0"/>
    <m/>
    <m/>
    <m/>
    <m/>
    <m/>
    <m/>
    <m/>
    <m/>
    <m/>
  </r>
  <r>
    <n v="1856"/>
    <d v="2020-02-03T00:00:00"/>
    <n v="2"/>
    <x v="3"/>
    <s v="Sajid Haleem"/>
    <s v="Principal Analytics Consultant"/>
    <s v="OgilvyOne Worldwide"/>
    <x v="1"/>
    <s v="Europe"/>
    <m/>
    <s v="Ramla's"/>
    <s v="No inmail sent"/>
    <x v="0"/>
    <d v="2021-03-08T00:00:00"/>
    <d v="2022-02-10T00:00:00"/>
    <n v="2"/>
    <n v="1"/>
    <m/>
    <m/>
    <m/>
    <m/>
    <m/>
    <m/>
    <m/>
    <s v="Relevant + sent message"/>
  </r>
  <r>
    <n v="1857"/>
    <d v="2020-02-08T00:00:00"/>
    <n v="2"/>
    <x v="1"/>
    <s v="Ahmed Abayazeed"/>
    <m/>
    <s v="OMG"/>
    <x v="15"/>
    <m/>
    <m/>
    <m/>
    <s v="No inmail sent"/>
    <x v="1"/>
    <m/>
    <m/>
    <n v="0"/>
    <m/>
    <m/>
    <m/>
    <m/>
    <m/>
    <m/>
    <m/>
    <m/>
    <s v="Not relevant"/>
  </r>
  <r>
    <n v="1858"/>
    <d v="2020-02-03T00:00:00"/>
    <n v="2"/>
    <x v="5"/>
    <s v="Ol Janus"/>
    <m/>
    <s v="Havas Media"/>
    <x v="15"/>
    <m/>
    <m/>
    <m/>
    <s v="No inmail sent"/>
    <x v="1"/>
    <m/>
    <m/>
    <n v="0"/>
    <m/>
    <m/>
    <m/>
    <m/>
    <m/>
    <m/>
    <m/>
    <m/>
    <m/>
  </r>
  <r>
    <n v="1859"/>
    <d v="2020-02-03T00:00:00"/>
    <n v="2"/>
    <x v="5"/>
    <s v="Suzanne Jansen"/>
    <m/>
    <s v="Artefact"/>
    <x v="15"/>
    <m/>
    <m/>
    <m/>
    <s v="No inmail sent"/>
    <x v="1"/>
    <m/>
    <m/>
    <n v="0"/>
    <m/>
    <m/>
    <m/>
    <m/>
    <m/>
    <m/>
    <m/>
    <m/>
    <m/>
  </r>
  <r>
    <n v="1860"/>
    <d v="2020-02-03T00:00:00"/>
    <n v="2"/>
    <x v="5"/>
    <s v="Olivier TASSEL"/>
    <m/>
    <s v="Artefact"/>
    <x v="15"/>
    <m/>
    <m/>
    <m/>
    <s v="No inmail sent"/>
    <x v="1"/>
    <m/>
    <m/>
    <n v="0"/>
    <m/>
    <m/>
    <m/>
    <m/>
    <m/>
    <m/>
    <m/>
    <m/>
    <m/>
  </r>
  <r>
    <n v="1861"/>
    <d v="2020-02-03T00:00:00"/>
    <n v="2"/>
    <x v="5"/>
    <s v="JUAN MANUEL D."/>
    <m/>
    <s v="Artefact"/>
    <x v="15"/>
    <m/>
    <m/>
    <m/>
    <s v="No inmail sent"/>
    <x v="1"/>
    <m/>
    <m/>
    <n v="0"/>
    <m/>
    <m/>
    <m/>
    <m/>
    <m/>
    <m/>
    <m/>
    <m/>
    <m/>
  </r>
  <r>
    <n v="1862"/>
    <d v="2020-02-03T00:00:00"/>
    <n v="2"/>
    <x v="5"/>
    <s v="Lasse Hoffmann"/>
    <m/>
    <s v="Artefact"/>
    <x v="15"/>
    <m/>
    <m/>
    <m/>
    <s v="No inmail sent"/>
    <x v="1"/>
    <m/>
    <m/>
    <n v="0"/>
    <m/>
    <m/>
    <m/>
    <m/>
    <m/>
    <m/>
    <m/>
    <m/>
    <m/>
  </r>
  <r>
    <n v="1863"/>
    <d v="2020-02-03T00:00:00"/>
    <n v="2"/>
    <x v="1"/>
    <s v="Nikhil Kaithwal"/>
    <m/>
    <s v="McKinsey &amp; Company"/>
    <x v="15"/>
    <m/>
    <m/>
    <m/>
    <s v="No inmail sent"/>
    <x v="1"/>
    <m/>
    <m/>
    <n v="0"/>
    <m/>
    <m/>
    <m/>
    <m/>
    <m/>
    <m/>
    <m/>
    <m/>
    <s v="Not relevant"/>
  </r>
  <r>
    <n v="1864"/>
    <d v="2020-02-03T00:00:00"/>
    <n v="2"/>
    <x v="1"/>
    <s v="Matthijs van der Putten"/>
    <m/>
    <s v="L'oréal"/>
    <x v="15"/>
    <m/>
    <m/>
    <m/>
    <s v="No inmail sent"/>
    <x v="1"/>
    <m/>
    <m/>
    <n v="0"/>
    <m/>
    <m/>
    <m/>
    <m/>
    <m/>
    <m/>
    <m/>
    <m/>
    <s v="Not relevant"/>
  </r>
  <r>
    <n v="1865"/>
    <d v="2020-02-03T00:00:00"/>
    <n v="2"/>
    <x v="1"/>
    <s v="François Simon"/>
    <m/>
    <s v="L'oréal"/>
    <x v="15"/>
    <m/>
    <m/>
    <m/>
    <s v="No inmail sent"/>
    <x v="1"/>
    <m/>
    <m/>
    <n v="0"/>
    <m/>
    <m/>
    <m/>
    <m/>
    <m/>
    <m/>
    <m/>
    <m/>
    <s v="Not relevant"/>
  </r>
  <r>
    <n v="1866"/>
    <d v="2020-02-03T00:00:00"/>
    <n v="2"/>
    <x v="1"/>
    <s v="Alan Buck"/>
    <m/>
    <s v="L'oréal"/>
    <x v="15"/>
    <m/>
    <m/>
    <m/>
    <s v="No inmail sent"/>
    <x v="1"/>
    <m/>
    <m/>
    <n v="0"/>
    <m/>
    <m/>
    <m/>
    <m/>
    <m/>
    <m/>
    <m/>
    <m/>
    <s v="Not relevant"/>
  </r>
  <r>
    <n v="1867"/>
    <d v="2020-02-03T00:00:00"/>
    <n v="2"/>
    <x v="1"/>
    <s v="Elena Muñoz-Rojas"/>
    <m/>
    <s v="L'oréal"/>
    <x v="15"/>
    <m/>
    <m/>
    <m/>
    <s v="No inmail sent"/>
    <x v="1"/>
    <m/>
    <m/>
    <n v="0"/>
    <m/>
    <m/>
    <m/>
    <m/>
    <m/>
    <m/>
    <m/>
    <m/>
    <s v="Not relevant"/>
  </r>
  <r>
    <n v="1868"/>
    <d v="2020-02-03T00:00:00"/>
    <n v="2"/>
    <x v="1"/>
    <s v="John Caselaw"/>
    <m/>
    <s v="L'oréal"/>
    <x v="15"/>
    <m/>
    <m/>
    <m/>
    <s v="No inmail sent"/>
    <x v="1"/>
    <m/>
    <m/>
    <n v="0"/>
    <m/>
    <m/>
    <m/>
    <m/>
    <m/>
    <m/>
    <m/>
    <m/>
    <s v="Not relevant"/>
  </r>
  <r>
    <n v="1869"/>
    <d v="2020-02-03T00:00:00"/>
    <n v="2"/>
    <x v="5"/>
    <m/>
    <m/>
    <s v="Critical Mass"/>
    <x v="15"/>
    <m/>
    <m/>
    <m/>
    <s v="No inmail sent"/>
    <x v="1"/>
    <m/>
    <m/>
    <n v="0"/>
    <m/>
    <m/>
    <m/>
    <m/>
    <m/>
    <m/>
    <m/>
    <m/>
    <m/>
  </r>
  <r>
    <n v="1870"/>
    <d v="2020-02-03T00:00:00"/>
    <n v="2"/>
    <x v="1"/>
    <s v="Michael von Geldern"/>
    <m/>
    <s v="Virgin Group Loyalty Company"/>
    <x v="15"/>
    <m/>
    <m/>
    <m/>
    <s v="No inmail sent"/>
    <x v="1"/>
    <m/>
    <m/>
    <n v="0"/>
    <m/>
    <m/>
    <m/>
    <m/>
    <m/>
    <m/>
    <m/>
    <m/>
    <s v="Not relevant"/>
  </r>
  <r>
    <n v="1871"/>
    <d v="2020-02-03T00:00:00"/>
    <n v="2"/>
    <x v="5"/>
    <s v="Sven Tyburcy"/>
    <m/>
    <s v="Facebook"/>
    <x v="15"/>
    <m/>
    <m/>
    <m/>
    <s v="No inmail sent"/>
    <x v="1"/>
    <m/>
    <m/>
    <n v="0"/>
    <m/>
    <m/>
    <m/>
    <m/>
    <m/>
    <m/>
    <m/>
    <m/>
    <m/>
  </r>
  <r>
    <n v="1872"/>
    <d v="2020-02-03T00:00:00"/>
    <n v="2"/>
    <x v="1"/>
    <s v="Bryan Kelly"/>
    <m/>
    <s v="Samsung Electronics"/>
    <x v="15"/>
    <m/>
    <m/>
    <m/>
    <s v="No inmail sent"/>
    <x v="0"/>
    <d v="2020-07-24T00:00:00"/>
    <m/>
    <n v="0"/>
    <m/>
    <n v="600"/>
    <m/>
    <m/>
    <m/>
    <m/>
    <m/>
    <m/>
    <s v="Not relevant"/>
  </r>
  <r>
    <n v="1873"/>
    <d v="2020-02-03T00:00:00"/>
    <n v="2"/>
    <x v="1"/>
    <s v="Daryl D'Cruz"/>
    <m/>
    <s v="samsung"/>
    <x v="15"/>
    <m/>
    <m/>
    <m/>
    <s v="No inmail sent"/>
    <x v="1"/>
    <m/>
    <m/>
    <n v="0"/>
    <m/>
    <m/>
    <m/>
    <m/>
    <m/>
    <m/>
    <m/>
    <m/>
    <s v="Not relevant"/>
  </r>
  <r>
    <n v="1874"/>
    <d v="2020-02-03T00:00:00"/>
    <n v="2"/>
    <x v="5"/>
    <s v="Pierre Osdoit-Patrigeon"/>
    <m/>
    <s v="Alven"/>
    <x v="15"/>
    <m/>
    <m/>
    <m/>
    <s v="No inmail sent"/>
    <x v="1"/>
    <m/>
    <m/>
    <n v="0"/>
    <m/>
    <m/>
    <m/>
    <m/>
    <m/>
    <m/>
    <m/>
    <m/>
    <m/>
  </r>
  <r>
    <n v="1875"/>
    <d v="2021-09-20T00:00:00"/>
    <m/>
    <x v="4"/>
    <s v="Benjamin Litvinas"/>
    <s v="VP, Data Science &amp; Experimentation"/>
    <s v=" realtor.com"/>
    <x v="9"/>
    <s v="America"/>
    <s v="New York"/>
    <s v="Ramla's"/>
    <s v="10-06-21"/>
    <x v="1"/>
    <m/>
    <m/>
    <m/>
    <m/>
    <m/>
    <m/>
    <m/>
    <m/>
    <m/>
    <m/>
    <m/>
    <m/>
  </r>
  <r>
    <n v="1876"/>
    <d v="2020-02-03T00:00:00"/>
    <n v="2"/>
    <x v="1"/>
    <s v="Matthieu Duvinage, PhD Ir."/>
    <m/>
    <s v="GSK"/>
    <x v="15"/>
    <m/>
    <m/>
    <m/>
    <s v="No inmail sent"/>
    <x v="1"/>
    <m/>
    <m/>
    <n v="0"/>
    <m/>
    <m/>
    <m/>
    <m/>
    <m/>
    <m/>
    <m/>
    <m/>
    <s v="Not relevant"/>
  </r>
  <r>
    <n v="1877"/>
    <d v="2020-02-03T00:00:00"/>
    <n v="2"/>
    <x v="1"/>
    <s v="Mario Nolla"/>
    <m/>
    <s v="vodafone"/>
    <x v="15"/>
    <m/>
    <m/>
    <m/>
    <s v="No inmail sent"/>
    <x v="1"/>
    <m/>
    <m/>
    <n v="0"/>
    <m/>
    <m/>
    <m/>
    <m/>
    <m/>
    <m/>
    <m/>
    <m/>
    <s v="Not relevant"/>
  </r>
  <r>
    <n v="1878"/>
    <d v="2020-02-03T00:00:00"/>
    <n v="2"/>
    <x v="5"/>
    <s v="Tim Rogers"/>
    <m/>
    <s v="Commonwealth Bank of Australia"/>
    <x v="15"/>
    <m/>
    <m/>
    <m/>
    <s v="No inmail sent"/>
    <x v="1"/>
    <m/>
    <m/>
    <n v="0"/>
    <m/>
    <m/>
    <m/>
    <m/>
    <m/>
    <m/>
    <m/>
    <m/>
    <m/>
  </r>
  <r>
    <n v="1879"/>
    <d v="2020-02-03T00:00:00"/>
    <n v="2"/>
    <x v="5"/>
    <s v="Paul Chapman"/>
    <m/>
    <s v="Premier Foods"/>
    <x v="15"/>
    <m/>
    <m/>
    <m/>
    <s v="No inmail sent"/>
    <x v="1"/>
    <m/>
    <m/>
    <n v="0"/>
    <m/>
    <m/>
    <m/>
    <m/>
    <m/>
    <m/>
    <m/>
    <m/>
    <m/>
  </r>
  <r>
    <n v="1880"/>
    <d v="2020-02-08T00:00:00"/>
    <n v="2"/>
    <x v="1"/>
    <s v="THIBAULT GARDET"/>
    <m/>
    <s v="Unilever"/>
    <x v="15"/>
    <m/>
    <m/>
    <m/>
    <s v="No inmail sent"/>
    <x v="1"/>
    <m/>
    <m/>
    <n v="0"/>
    <m/>
    <m/>
    <m/>
    <m/>
    <m/>
    <m/>
    <m/>
    <m/>
    <s v="Not relevant"/>
  </r>
  <r>
    <n v="1881"/>
    <d v="2020-02-08T00:00:00"/>
    <n v="2"/>
    <x v="1"/>
    <s v="Nuria Montero Teixidor"/>
    <m/>
    <s v="Unilever"/>
    <x v="15"/>
    <m/>
    <m/>
    <m/>
    <s v="No inmail sent"/>
    <x v="1"/>
    <m/>
    <m/>
    <n v="0"/>
    <m/>
    <m/>
    <m/>
    <m/>
    <m/>
    <m/>
    <m/>
    <m/>
    <s v="Not relevant"/>
  </r>
  <r>
    <n v="1882"/>
    <d v="2020-02-08T00:00:00"/>
    <n v="2"/>
    <x v="1"/>
    <s v="Ralf Seidensticker"/>
    <m/>
    <s v="Unilever"/>
    <x v="15"/>
    <m/>
    <m/>
    <m/>
    <s v="No inmail sent"/>
    <x v="1"/>
    <m/>
    <m/>
    <n v="0"/>
    <m/>
    <m/>
    <m/>
    <m/>
    <m/>
    <m/>
    <m/>
    <m/>
    <s v="Not relevant"/>
  </r>
  <r>
    <n v="1883"/>
    <d v="2020-02-08T00:00:00"/>
    <n v="2"/>
    <x v="1"/>
    <s v="James Hope-Johnstone"/>
    <m/>
    <s v="Unilever"/>
    <x v="15"/>
    <m/>
    <m/>
    <m/>
    <s v="No inmail sent"/>
    <x v="1"/>
    <m/>
    <m/>
    <n v="0"/>
    <m/>
    <m/>
    <m/>
    <m/>
    <m/>
    <m/>
    <m/>
    <m/>
    <s v="Not relevant"/>
  </r>
  <r>
    <n v="1884"/>
    <d v="2020-02-08T00:00:00"/>
    <n v="2"/>
    <x v="1"/>
    <s v="Robert Aston"/>
    <m/>
    <s v="Unilever"/>
    <x v="15"/>
    <m/>
    <m/>
    <m/>
    <s v="No inmail sent"/>
    <x v="1"/>
    <m/>
    <m/>
    <n v="0"/>
    <m/>
    <m/>
    <m/>
    <m/>
    <m/>
    <m/>
    <m/>
    <m/>
    <s v="Not relevant"/>
  </r>
  <r>
    <n v="1885"/>
    <d v="2020-02-08T00:00:00"/>
    <n v="2"/>
    <x v="5"/>
    <s v="Olivier Sachon"/>
    <m/>
    <s v="Church &amp; Dwight"/>
    <x v="15"/>
    <m/>
    <m/>
    <m/>
    <s v="No inmail sent"/>
    <x v="1"/>
    <m/>
    <m/>
    <n v="0"/>
    <m/>
    <m/>
    <m/>
    <m/>
    <m/>
    <m/>
    <m/>
    <m/>
    <m/>
  </r>
  <r>
    <n v="1886"/>
    <d v="2020-02-08T00:00:00"/>
    <n v="2"/>
    <x v="5"/>
    <s v="Alexandra Meier"/>
    <m/>
    <s v="Schwan-STABILO Cosmetics International GmbH"/>
    <x v="15"/>
    <m/>
    <m/>
    <m/>
    <s v="No inmail sent"/>
    <x v="1"/>
    <m/>
    <m/>
    <n v="0"/>
    <m/>
    <m/>
    <m/>
    <m/>
    <m/>
    <m/>
    <m/>
    <m/>
    <m/>
  </r>
  <r>
    <n v="1887"/>
    <d v="2020-02-08T00:00:00"/>
    <n v="2"/>
    <x v="5"/>
    <s v="Sergio Rojas"/>
    <m/>
    <s v="HERE Technologies"/>
    <x v="15"/>
    <m/>
    <m/>
    <m/>
    <s v="No inmail sent"/>
    <x v="1"/>
    <m/>
    <m/>
    <n v="0"/>
    <m/>
    <m/>
    <m/>
    <m/>
    <m/>
    <m/>
    <m/>
    <m/>
    <m/>
  </r>
  <r>
    <n v="1888"/>
    <d v="2020-02-08T00:00:00"/>
    <n v="2"/>
    <x v="5"/>
    <s v="Julia Gyorffy-Schäfer"/>
    <m/>
    <s v="SCIEX"/>
    <x v="15"/>
    <m/>
    <m/>
    <m/>
    <s v="No inmail sent"/>
    <x v="1"/>
    <m/>
    <m/>
    <n v="0"/>
    <m/>
    <m/>
    <m/>
    <m/>
    <m/>
    <m/>
    <m/>
    <m/>
    <m/>
  </r>
  <r>
    <n v="1889"/>
    <d v="2020-02-08T00:00:00"/>
    <n v="2"/>
    <x v="5"/>
    <s v="Faisal Hammad"/>
    <m/>
    <s v="Babbel Travel"/>
    <x v="15"/>
    <m/>
    <m/>
    <m/>
    <s v="No inmail sent"/>
    <x v="1"/>
    <m/>
    <m/>
    <n v="0"/>
    <m/>
    <m/>
    <m/>
    <m/>
    <m/>
    <m/>
    <m/>
    <m/>
    <m/>
  </r>
  <r>
    <n v="1890"/>
    <d v="2020-02-08T00:00:00"/>
    <n v="2"/>
    <x v="5"/>
    <s v="Bent Böer"/>
    <m/>
    <s v="Pepsico"/>
    <x v="15"/>
    <m/>
    <m/>
    <m/>
    <s v="No inmail sent"/>
    <x v="1"/>
    <m/>
    <m/>
    <n v="0"/>
    <m/>
    <m/>
    <m/>
    <m/>
    <m/>
    <m/>
    <m/>
    <m/>
    <m/>
  </r>
  <r>
    <n v="1891"/>
    <d v="2020-02-08T00:00:00"/>
    <n v="2"/>
    <x v="5"/>
    <s v="Adrian Heinrich"/>
    <m/>
    <s v="DaWanda GmbH "/>
    <x v="15"/>
    <m/>
    <m/>
    <m/>
    <s v="No inmail sent"/>
    <x v="1"/>
    <m/>
    <m/>
    <n v="0"/>
    <m/>
    <m/>
    <m/>
    <m/>
    <m/>
    <m/>
    <m/>
    <m/>
    <m/>
  </r>
  <r>
    <n v="1892"/>
    <d v="2020-02-08T00:00:00"/>
    <n v="2"/>
    <x v="5"/>
    <s v="Jennifer Bahr"/>
    <m/>
    <s v="Jennifer Bahr"/>
    <x v="15"/>
    <m/>
    <m/>
    <m/>
    <s v="No inmail sent"/>
    <x v="1"/>
    <m/>
    <m/>
    <n v="0"/>
    <m/>
    <m/>
    <m/>
    <m/>
    <m/>
    <m/>
    <m/>
    <m/>
    <m/>
  </r>
  <r>
    <n v="1893"/>
    <d v="2020-02-08T00:00:00"/>
    <n v="2"/>
    <x v="5"/>
    <s v="Alex Hansa Shin"/>
    <m/>
    <s v="PANTAFLIX AG"/>
    <x v="15"/>
    <m/>
    <m/>
    <m/>
    <s v="No inmail sent"/>
    <x v="1"/>
    <m/>
    <m/>
    <n v="0"/>
    <m/>
    <m/>
    <m/>
    <m/>
    <m/>
    <m/>
    <m/>
    <m/>
    <m/>
  </r>
  <r>
    <n v="1894"/>
    <d v="2020-02-08T00:00:00"/>
    <n v="2"/>
    <x v="5"/>
    <s v="Christian Krämer"/>
    <m/>
    <s v="dentsu X"/>
    <x v="15"/>
    <m/>
    <m/>
    <m/>
    <s v="No inmail sent"/>
    <x v="1"/>
    <m/>
    <m/>
    <n v="0"/>
    <m/>
    <m/>
    <m/>
    <m/>
    <m/>
    <m/>
    <m/>
    <m/>
    <m/>
  </r>
  <r>
    <n v="1895"/>
    <d v="2020-02-08T00:00:00"/>
    <n v="2"/>
    <x v="1"/>
    <s v="Daniela Vorleuter"/>
    <m/>
    <s v="Deloitte"/>
    <x v="15"/>
    <m/>
    <m/>
    <m/>
    <s v="No inmail sent"/>
    <x v="1"/>
    <m/>
    <m/>
    <n v="0"/>
    <m/>
    <m/>
    <m/>
    <m/>
    <m/>
    <m/>
    <m/>
    <m/>
    <s v="Not relevant"/>
  </r>
  <r>
    <n v="1896"/>
    <d v="2020-02-08T00:00:00"/>
    <n v="2"/>
    <x v="5"/>
    <s v="Iris Geller"/>
    <m/>
    <s v="Koelnmesse GmbH"/>
    <x v="15"/>
    <m/>
    <m/>
    <m/>
    <s v="No inmail sent"/>
    <x v="1"/>
    <m/>
    <m/>
    <n v="0"/>
    <m/>
    <m/>
    <m/>
    <m/>
    <m/>
    <m/>
    <m/>
    <m/>
    <m/>
  </r>
  <r>
    <n v="1897"/>
    <d v="2020-02-08T00:00:00"/>
    <n v="2"/>
    <x v="5"/>
    <s v="Ina Duckstein"/>
    <m/>
    <s v="Dresden Marketing GmbH"/>
    <x v="15"/>
    <m/>
    <m/>
    <m/>
    <s v="No inmail sent"/>
    <x v="1"/>
    <m/>
    <m/>
    <n v="0"/>
    <m/>
    <m/>
    <m/>
    <m/>
    <m/>
    <m/>
    <m/>
    <m/>
    <m/>
  </r>
  <r>
    <n v="1898"/>
    <d v="2020-02-08T00:00:00"/>
    <n v="2"/>
    <x v="5"/>
    <s v="Manali Chatterjee"/>
    <m/>
    <s v=" Danaher "/>
    <x v="15"/>
    <m/>
    <m/>
    <m/>
    <s v="No inmail sent"/>
    <x v="1"/>
    <m/>
    <m/>
    <n v="0"/>
    <m/>
    <m/>
    <m/>
    <m/>
    <m/>
    <m/>
    <m/>
    <m/>
    <m/>
  </r>
  <r>
    <n v="1899"/>
    <d v="2020-02-08T00:00:00"/>
    <n v="2"/>
    <x v="5"/>
    <s v="Svenja Julia Kempener"/>
    <m/>
    <s v=" The NAGA Group AG  "/>
    <x v="15"/>
    <m/>
    <m/>
    <m/>
    <s v="No inmail sent"/>
    <x v="1"/>
    <m/>
    <m/>
    <n v="0"/>
    <m/>
    <m/>
    <m/>
    <m/>
    <m/>
    <m/>
    <m/>
    <m/>
    <m/>
  </r>
  <r>
    <n v="1900"/>
    <d v="2020-02-08T00:00:00"/>
    <n v="2"/>
    <x v="5"/>
    <s v="Fabian Liebig"/>
    <m/>
    <s v="Staffbase"/>
    <x v="15"/>
    <m/>
    <m/>
    <m/>
    <s v="No inmail sent"/>
    <x v="1"/>
    <m/>
    <m/>
    <n v="0"/>
    <m/>
    <m/>
    <m/>
    <m/>
    <m/>
    <m/>
    <m/>
    <m/>
    <m/>
  </r>
  <r>
    <n v="1901"/>
    <d v="2020-02-08T00:00:00"/>
    <n v="2"/>
    <x v="5"/>
    <s v="Gustavo Robledo"/>
    <m/>
    <s v="DiscoEat - Discover with Discounts"/>
    <x v="15"/>
    <m/>
    <m/>
    <m/>
    <s v="No inmail sent"/>
    <x v="1"/>
    <m/>
    <m/>
    <n v="0"/>
    <m/>
    <m/>
    <m/>
    <m/>
    <m/>
    <m/>
    <m/>
    <m/>
    <m/>
  </r>
  <r>
    <n v="1902"/>
    <d v="2020-02-08T00:00:00"/>
    <n v="2"/>
    <x v="5"/>
    <s v="Anna Elberskirch"/>
    <m/>
    <s v="PKV Institut GmbH"/>
    <x v="15"/>
    <m/>
    <m/>
    <m/>
    <s v="No inmail sent"/>
    <x v="1"/>
    <m/>
    <m/>
    <n v="0"/>
    <m/>
    <m/>
    <m/>
    <m/>
    <m/>
    <m/>
    <m/>
    <m/>
    <m/>
  </r>
  <r>
    <n v="1903"/>
    <d v="2020-02-08T00:00:00"/>
    <n v="2"/>
    <x v="5"/>
    <s v="Ian Roderick"/>
    <m/>
    <s v="Moonfare"/>
    <x v="15"/>
    <m/>
    <m/>
    <m/>
    <s v="No inmail sent"/>
    <x v="1"/>
    <m/>
    <m/>
    <n v="0"/>
    <m/>
    <m/>
    <m/>
    <m/>
    <m/>
    <m/>
    <m/>
    <m/>
    <m/>
  </r>
  <r>
    <n v="1904"/>
    <d v="2020-02-08T00:00:00"/>
    <n v="2"/>
    <x v="5"/>
    <s v="Itai Peleg"/>
    <m/>
    <s v="antivity"/>
    <x v="15"/>
    <m/>
    <m/>
    <m/>
    <s v="No inmail sent"/>
    <x v="1"/>
    <m/>
    <m/>
    <n v="0"/>
    <m/>
    <m/>
    <m/>
    <m/>
    <m/>
    <m/>
    <m/>
    <m/>
    <m/>
  </r>
  <r>
    <n v="1905"/>
    <d v="2020-02-08T00:00:00"/>
    <n v="2"/>
    <x v="5"/>
    <s v="Darya (Dya) N."/>
    <m/>
    <s v="act 3 "/>
    <x v="15"/>
    <m/>
    <m/>
    <m/>
    <s v="No inmail sent"/>
    <x v="1"/>
    <m/>
    <m/>
    <n v="0"/>
    <m/>
    <m/>
    <m/>
    <m/>
    <m/>
    <m/>
    <m/>
    <m/>
    <m/>
  </r>
  <r>
    <n v="1906"/>
    <d v="2020-02-08T00:00:00"/>
    <n v="2"/>
    <x v="5"/>
    <s v="Veronika Hindl (geb. Seiler)"/>
    <m/>
    <s v="Tech Data"/>
    <x v="15"/>
    <m/>
    <m/>
    <m/>
    <s v="No inmail sent"/>
    <x v="1"/>
    <m/>
    <m/>
    <n v="0"/>
    <m/>
    <m/>
    <m/>
    <m/>
    <m/>
    <m/>
    <m/>
    <m/>
    <m/>
  </r>
  <r>
    <n v="1907"/>
    <d v="2020-02-08T00:00:00"/>
    <n v="2"/>
    <x v="5"/>
    <s v="Hector R. Egas"/>
    <m/>
    <s v="JustClick Media"/>
    <x v="15"/>
    <m/>
    <m/>
    <m/>
    <s v="No inmail sent"/>
    <x v="1"/>
    <m/>
    <m/>
    <n v="0"/>
    <m/>
    <m/>
    <m/>
    <m/>
    <m/>
    <m/>
    <m/>
    <m/>
    <m/>
  </r>
  <r>
    <n v="1908"/>
    <d v="2020-02-08T00:00:00"/>
    <n v="2"/>
    <x v="1"/>
    <s v="Jonas Sommer"/>
    <m/>
    <s v="OMG"/>
    <x v="15"/>
    <m/>
    <m/>
    <m/>
    <s v="No inmail sent"/>
    <x v="1"/>
    <m/>
    <m/>
    <n v="0"/>
    <m/>
    <m/>
    <m/>
    <m/>
    <m/>
    <m/>
    <m/>
    <m/>
    <s v="Not relevant"/>
  </r>
  <r>
    <n v="1909"/>
    <d v="2020-02-08T00:00:00"/>
    <n v="2"/>
    <x v="1"/>
    <s v="Sevasti Tobazidou"/>
    <m/>
    <s v="OMG"/>
    <x v="15"/>
    <m/>
    <m/>
    <m/>
    <s v="No inmail sent"/>
    <x v="1"/>
    <m/>
    <m/>
    <n v="0"/>
    <m/>
    <m/>
    <m/>
    <m/>
    <m/>
    <m/>
    <m/>
    <m/>
    <s v="Not relevant"/>
  </r>
  <r>
    <n v="1910"/>
    <d v="2020-02-08T00:00:00"/>
    <n v="2"/>
    <x v="1"/>
    <s v="Corinne Abitbol"/>
    <m/>
    <s v="OMG"/>
    <x v="15"/>
    <m/>
    <m/>
    <m/>
    <s v="No inmail sent"/>
    <x v="1"/>
    <m/>
    <m/>
    <n v="0"/>
    <m/>
    <m/>
    <m/>
    <m/>
    <m/>
    <m/>
    <m/>
    <m/>
    <s v="Not relevant"/>
  </r>
  <r>
    <n v="1911"/>
    <d v="2020-02-08T00:00:00"/>
    <n v="2"/>
    <x v="1"/>
    <s v="Juuso Siikaniva"/>
    <m/>
    <s v="OMG"/>
    <x v="15"/>
    <m/>
    <m/>
    <m/>
    <s v="No inmail sent"/>
    <x v="1"/>
    <m/>
    <m/>
    <n v="0"/>
    <m/>
    <m/>
    <m/>
    <m/>
    <m/>
    <m/>
    <m/>
    <m/>
    <s v="Not relevant"/>
  </r>
  <r>
    <n v="1912"/>
    <d v="2020-02-08T00:00:00"/>
    <n v="2"/>
    <x v="1"/>
    <s v="Vaidehi Bhatia"/>
    <m/>
    <s v="Unilever"/>
    <x v="15"/>
    <m/>
    <m/>
    <m/>
    <s v="No inmail sent"/>
    <x v="1"/>
    <m/>
    <m/>
    <n v="0"/>
    <m/>
    <m/>
    <m/>
    <m/>
    <m/>
    <m/>
    <m/>
    <m/>
    <s v="Not relevant"/>
  </r>
  <r>
    <n v="1913"/>
    <d v="2020-02-08T00:00:00"/>
    <n v="2"/>
    <x v="1"/>
    <s v="Peter Loell"/>
    <m/>
    <s v="OMG"/>
    <x v="15"/>
    <m/>
    <m/>
    <m/>
    <s v="No inmail sent"/>
    <x v="1"/>
    <m/>
    <m/>
    <n v="0"/>
    <m/>
    <m/>
    <m/>
    <m/>
    <m/>
    <m/>
    <m/>
    <m/>
    <s v="Not relevant"/>
  </r>
  <r>
    <n v="1914"/>
    <d v="2020-02-08T00:00:00"/>
    <n v="2"/>
    <x v="1"/>
    <s v="Jody Saunders"/>
    <m/>
    <s v="OMD"/>
    <x v="15"/>
    <m/>
    <m/>
    <m/>
    <s v="No inmail sent"/>
    <x v="1"/>
    <m/>
    <m/>
    <n v="0"/>
    <m/>
    <m/>
    <m/>
    <m/>
    <m/>
    <m/>
    <m/>
    <m/>
    <s v="Not relevant"/>
  </r>
  <r>
    <n v="1915"/>
    <d v="2020-02-08T00:00:00"/>
    <n v="2"/>
    <x v="5"/>
    <s v="Kate Barnham"/>
    <m/>
    <s v="heart &amp; science"/>
    <x v="15"/>
    <m/>
    <m/>
    <m/>
    <s v="No inmail sent"/>
    <x v="1"/>
    <m/>
    <m/>
    <n v="0"/>
    <m/>
    <m/>
    <m/>
    <m/>
    <m/>
    <m/>
    <m/>
    <m/>
    <m/>
  </r>
  <r>
    <n v="1916"/>
    <d v="2020-02-08T00:00:00"/>
    <n v="2"/>
    <x v="5"/>
    <s v="George Goldberg"/>
    <m/>
    <s v="heart &amp; science"/>
    <x v="15"/>
    <m/>
    <m/>
    <m/>
    <s v="No inmail sent"/>
    <x v="1"/>
    <m/>
    <m/>
    <n v="0"/>
    <m/>
    <m/>
    <m/>
    <m/>
    <m/>
    <m/>
    <m/>
    <m/>
    <m/>
  </r>
  <r>
    <n v="1917"/>
    <d v="2020-02-08T00:00:00"/>
    <n v="2"/>
    <x v="5"/>
    <s v="Dr. Maryam Ramezani-Bartsch"/>
    <m/>
    <s v="adidas"/>
    <x v="15"/>
    <m/>
    <m/>
    <m/>
    <s v="No inmail sent"/>
    <x v="1"/>
    <m/>
    <m/>
    <n v="0"/>
    <m/>
    <m/>
    <m/>
    <m/>
    <m/>
    <m/>
    <m/>
    <m/>
    <m/>
  </r>
  <r>
    <n v="1918"/>
    <d v="2020-02-08T00:00:00"/>
    <n v="2"/>
    <x v="5"/>
    <s v="Arvind Kapavarapu"/>
    <m/>
    <s v="Mindshare"/>
    <x v="15"/>
    <m/>
    <m/>
    <m/>
    <s v="No inmail sent"/>
    <x v="1"/>
    <m/>
    <m/>
    <n v="0"/>
    <m/>
    <m/>
    <m/>
    <m/>
    <m/>
    <m/>
    <m/>
    <m/>
    <m/>
  </r>
  <r>
    <n v="1919"/>
    <d v="2020-02-08T00:00:00"/>
    <n v="2"/>
    <x v="3"/>
    <s v="Robert Hartl"/>
    <s v="Associate Director Kantar Analytics Practice"/>
    <s v="kantar"/>
    <x v="1"/>
    <s v="Europe"/>
    <m/>
    <m/>
    <s v="No inmail sent"/>
    <x v="3"/>
    <d v="2021-03-04T00:00:00"/>
    <m/>
    <n v="0"/>
    <m/>
    <m/>
    <m/>
    <m/>
    <m/>
    <m/>
    <m/>
    <m/>
    <s v="Relevant + sent invite"/>
  </r>
  <r>
    <n v="1920"/>
    <d v="2020-02-08T00:00:00"/>
    <n v="2"/>
    <x v="3"/>
    <s v="Anton Titov"/>
    <s v="Head of Analytics department"/>
    <s v="kantar"/>
    <x v="1"/>
    <s v="Europe"/>
    <s v="Russia"/>
    <m/>
    <s v="No inmail sent"/>
    <x v="1"/>
    <d v="2021-03-04T00:00:00"/>
    <m/>
    <n v="0"/>
    <m/>
    <m/>
    <m/>
    <m/>
    <m/>
    <m/>
    <m/>
    <m/>
    <s v="Relevant + sent invite"/>
  </r>
  <r>
    <n v="1921"/>
    <d v="2020-02-17T00:00:00"/>
    <n v="2"/>
    <x v="1"/>
    <s v="Zoe Bowen-Jones"/>
    <m/>
    <s v="Wavemaker"/>
    <x v="15"/>
    <m/>
    <m/>
    <m/>
    <s v="No inmail sent"/>
    <x v="1"/>
    <m/>
    <m/>
    <n v="0"/>
    <m/>
    <m/>
    <m/>
    <m/>
    <m/>
    <m/>
    <m/>
    <m/>
    <s v="not relevant"/>
  </r>
  <r>
    <n v="1922"/>
    <d v="2020-02-17T00:00:00"/>
    <n v="2"/>
    <x v="2"/>
    <s v="Laurence Stock"/>
    <s v="Global Commercial &amp; Marketing Director"/>
    <s v="Collinson"/>
    <x v="15"/>
    <m/>
    <m/>
    <m/>
    <s v="No inmail sent"/>
    <x v="0"/>
    <d v="2020-07-16T00:00:00"/>
    <d v="2021-03-11T00:00:00"/>
    <n v="3"/>
    <m/>
    <n v="370"/>
    <s v="Irrelevant"/>
    <m/>
    <m/>
    <m/>
    <m/>
    <m/>
    <s v="Irrelevant"/>
  </r>
  <r>
    <n v="1923"/>
    <d v="2020-02-17T00:00:00"/>
    <n v="2"/>
    <x v="5"/>
    <s v="Christopher Heine"/>
    <m/>
    <s v="KRÜSS"/>
    <x v="15"/>
    <m/>
    <m/>
    <m/>
    <s v="No inmail sent"/>
    <x v="1"/>
    <m/>
    <m/>
    <n v="0"/>
    <m/>
    <m/>
    <m/>
    <m/>
    <m/>
    <m/>
    <m/>
    <m/>
    <m/>
  </r>
  <r>
    <n v="1924"/>
    <d v="2020-02-17T00:00:00"/>
    <n v="2"/>
    <x v="1"/>
    <s v="Romain Roncin"/>
    <m/>
    <s v="L'oréal"/>
    <x v="15"/>
    <m/>
    <m/>
    <m/>
    <s v="No inmail sent"/>
    <x v="1"/>
    <m/>
    <m/>
    <n v="0"/>
    <m/>
    <m/>
    <m/>
    <m/>
    <m/>
    <m/>
    <m/>
    <m/>
    <s v="not relevant"/>
  </r>
  <r>
    <n v="1925"/>
    <d v="2020-02-17T00:00:00"/>
    <n v="2"/>
    <x v="5"/>
    <s v="Kusha Arora"/>
    <m/>
    <s v="Accenture"/>
    <x v="15"/>
    <m/>
    <m/>
    <m/>
    <s v="No inmail sent"/>
    <x v="1"/>
    <m/>
    <m/>
    <n v="0"/>
    <m/>
    <m/>
    <m/>
    <m/>
    <m/>
    <m/>
    <m/>
    <m/>
    <m/>
  </r>
  <r>
    <n v="1926"/>
    <d v="2020-02-17T00:00:00"/>
    <n v="2"/>
    <x v="5"/>
    <s v="Anthony Kilili"/>
    <m/>
    <s v="dunnhumby"/>
    <x v="15"/>
    <m/>
    <m/>
    <m/>
    <s v="No inmail sent"/>
    <x v="1"/>
    <m/>
    <m/>
    <n v="0"/>
    <m/>
    <m/>
    <m/>
    <m/>
    <m/>
    <m/>
    <m/>
    <m/>
    <m/>
  </r>
  <r>
    <n v="1927"/>
    <d v="2020-02-17T00:00:00"/>
    <n v="2"/>
    <x v="3"/>
    <s v="Ghita Bennani"/>
    <s v="Head of Data &amp; Analytics"/>
    <s v="L'oréal"/>
    <x v="3"/>
    <s v="Europe"/>
    <m/>
    <m/>
    <s v="No inmail sent"/>
    <x v="3"/>
    <d v="2021-03-04T00:00:00"/>
    <m/>
    <n v="0"/>
    <m/>
    <m/>
    <m/>
    <m/>
    <m/>
    <m/>
    <m/>
    <m/>
    <s v="Relevant + sent invite"/>
  </r>
  <r>
    <n v="1928"/>
    <d v="2020-02-17T00:00:00"/>
    <n v="2"/>
    <x v="5"/>
    <s v="Benoit Colrat"/>
    <m/>
    <s v=" AUTO1 Group"/>
    <x v="15"/>
    <m/>
    <m/>
    <m/>
    <s v="No inmail sent"/>
    <x v="1"/>
    <m/>
    <m/>
    <n v="0"/>
    <m/>
    <m/>
    <m/>
    <m/>
    <m/>
    <m/>
    <m/>
    <m/>
    <m/>
  </r>
  <r>
    <n v="1929"/>
    <d v="2020-02-17T00:00:00"/>
    <n v="2"/>
    <x v="1"/>
    <s v="Mircea Giurca"/>
    <m/>
    <s v="GetYourGuide"/>
    <x v="15"/>
    <m/>
    <m/>
    <m/>
    <s v="No inmail sent"/>
    <x v="0"/>
    <m/>
    <m/>
    <n v="0"/>
    <m/>
    <m/>
    <s v="Irrelevant"/>
    <m/>
    <m/>
    <m/>
    <m/>
    <m/>
    <s v="this irrelavent for us"/>
  </r>
  <r>
    <n v="1930"/>
    <d v="2020-02-17T00:00:00"/>
    <n v="2"/>
    <x v="1"/>
    <s v="Sophie Westphal"/>
    <m/>
    <s v="Syntax Systems Deutschland"/>
    <x v="15"/>
    <m/>
    <m/>
    <m/>
    <s v="No inmail sent"/>
    <x v="0"/>
    <d v="2020-09-03T00:00:00"/>
    <m/>
    <n v="0"/>
    <m/>
    <m/>
    <m/>
    <m/>
    <m/>
    <m/>
    <m/>
    <m/>
    <s v="Not relevant"/>
  </r>
  <r>
    <n v="1931"/>
    <d v="2020-02-17T00:00:00"/>
    <n v="2"/>
    <x v="1"/>
    <s v="Christian Steiler"/>
    <m/>
    <s v=" IVC Evidensia DACH"/>
    <x v="15"/>
    <m/>
    <m/>
    <m/>
    <s v="No inmail sent"/>
    <x v="0"/>
    <m/>
    <m/>
    <n v="0"/>
    <m/>
    <m/>
    <s v="Irrelevant"/>
    <m/>
    <m/>
    <m/>
    <m/>
    <m/>
    <s v="Irrelevant"/>
  </r>
  <r>
    <n v="1932"/>
    <d v="2020-02-17T00:00:00"/>
    <n v="2"/>
    <x v="1"/>
    <s v="Kai Schmidt"/>
    <m/>
    <s v="TÜV SÜD"/>
    <x v="15"/>
    <m/>
    <m/>
    <m/>
    <s v="No inmail sent"/>
    <x v="0"/>
    <m/>
    <m/>
    <n v="0"/>
    <m/>
    <m/>
    <m/>
    <m/>
    <m/>
    <m/>
    <m/>
    <m/>
    <s v="I dnt think this relavent"/>
  </r>
  <r>
    <n v="1933"/>
    <d v="2020-02-17T00:00:00"/>
    <n v="2"/>
    <x v="2"/>
    <s v="Inken Kuhlmann-Rhinow"/>
    <s v="Marketing Director, EMEA"/>
    <s v="HubSpot"/>
    <x v="1"/>
    <m/>
    <m/>
    <m/>
    <s v="No inmail sent"/>
    <x v="0"/>
    <d v="2020-07-16T00:00:00"/>
    <d v="2021-03-11T00:00:00"/>
    <n v="3"/>
    <m/>
    <n v="370"/>
    <m/>
    <m/>
    <m/>
    <m/>
    <m/>
    <m/>
    <s v="Follow up message sent"/>
  </r>
  <r>
    <n v="1934"/>
    <d v="2020-02-17T00:00:00"/>
    <n v="2"/>
    <x v="5"/>
    <s v="Marlena Kowieska"/>
    <m/>
    <s v=" Marley Spoon"/>
    <x v="15"/>
    <m/>
    <m/>
    <m/>
    <s v="No inmail sent"/>
    <x v="1"/>
    <m/>
    <m/>
    <n v="0"/>
    <m/>
    <m/>
    <m/>
    <m/>
    <m/>
    <m/>
    <m/>
    <m/>
    <m/>
  </r>
  <r>
    <n v="1935"/>
    <d v="2020-02-17T00:00:00"/>
    <n v="2"/>
    <x v="5"/>
    <s v="Ulrike Arnhold"/>
    <m/>
    <s v="Rodenstock"/>
    <x v="15"/>
    <m/>
    <m/>
    <m/>
    <s v="No inmail sent"/>
    <x v="1"/>
    <m/>
    <m/>
    <n v="0"/>
    <m/>
    <m/>
    <m/>
    <m/>
    <m/>
    <m/>
    <m/>
    <m/>
    <m/>
  </r>
  <r>
    <n v="1936"/>
    <d v="2020-02-17T00:00:00"/>
    <n v="2"/>
    <x v="1"/>
    <s v="Michelle Lux-Wellenhof"/>
    <m/>
    <s v="BMW"/>
    <x v="15"/>
    <m/>
    <m/>
    <m/>
    <s v="No inmail sent"/>
    <x v="1"/>
    <m/>
    <m/>
    <n v="0"/>
    <m/>
    <m/>
    <m/>
    <m/>
    <m/>
    <m/>
    <m/>
    <m/>
    <s v="Not relevant"/>
  </r>
  <r>
    <n v="1937"/>
    <d v="2020-02-17T00:00:00"/>
    <n v="2"/>
    <x v="5"/>
    <s v="Christian Cosimini"/>
    <m/>
    <s v="Plan.Net Group"/>
    <x v="15"/>
    <m/>
    <m/>
    <m/>
    <s v="No inmail sent"/>
    <x v="1"/>
    <m/>
    <m/>
    <n v="0"/>
    <m/>
    <m/>
    <m/>
    <m/>
    <m/>
    <m/>
    <m/>
    <m/>
    <m/>
  </r>
  <r>
    <n v="1938"/>
    <d v="2020-02-17T00:00:00"/>
    <n v="2"/>
    <x v="1"/>
    <s v="Nolwenn GIRAUD"/>
    <m/>
    <s v="L'oréal"/>
    <x v="15"/>
    <m/>
    <m/>
    <m/>
    <s v="No inmail sent"/>
    <x v="1"/>
    <m/>
    <m/>
    <n v="0"/>
    <m/>
    <m/>
    <m/>
    <m/>
    <m/>
    <m/>
    <m/>
    <m/>
    <s v="Not relevant"/>
  </r>
  <r>
    <n v="1939"/>
    <d v="2020-02-17T00:00:00"/>
    <n v="2"/>
    <x v="5"/>
    <s v="Vincenzo Tocco"/>
    <m/>
    <s v="Mediacom"/>
    <x v="15"/>
    <m/>
    <m/>
    <m/>
    <s v="No inmail sent"/>
    <x v="1"/>
    <m/>
    <m/>
    <n v="0"/>
    <m/>
    <m/>
    <m/>
    <m/>
    <m/>
    <m/>
    <m/>
    <m/>
    <m/>
  </r>
  <r>
    <n v="1940"/>
    <d v="2020-02-17T00:00:00"/>
    <n v="2"/>
    <x v="1"/>
    <s v="SOPHIE PALLUET"/>
    <m/>
    <s v="L'oréal"/>
    <x v="15"/>
    <m/>
    <m/>
    <m/>
    <s v="No inmail sent"/>
    <x v="1"/>
    <m/>
    <m/>
    <n v="0"/>
    <m/>
    <m/>
    <m/>
    <m/>
    <m/>
    <m/>
    <m/>
    <m/>
    <s v="Not relevant"/>
  </r>
  <r>
    <n v="1941"/>
    <d v="2020-02-17T00:00:00"/>
    <n v="2"/>
    <x v="1"/>
    <s v="Marie Thomas"/>
    <m/>
    <s v="L'oréal"/>
    <x v="15"/>
    <m/>
    <m/>
    <m/>
    <s v="No inmail sent"/>
    <x v="1"/>
    <m/>
    <m/>
    <n v="0"/>
    <m/>
    <m/>
    <m/>
    <m/>
    <m/>
    <m/>
    <m/>
    <m/>
    <s v="Not relevant"/>
  </r>
  <r>
    <n v="1942"/>
    <d v="2020-02-17T00:00:00"/>
    <n v="2"/>
    <x v="5"/>
    <s v="Thomas Brient"/>
    <m/>
    <s v="Renault"/>
    <x v="15"/>
    <m/>
    <m/>
    <m/>
    <s v="No inmail sent"/>
    <x v="1"/>
    <m/>
    <m/>
    <n v="0"/>
    <m/>
    <m/>
    <m/>
    <m/>
    <m/>
    <m/>
    <m/>
    <m/>
    <m/>
  </r>
  <r>
    <n v="1943"/>
    <d v="2020-02-17T00:00:00"/>
    <n v="2"/>
    <x v="5"/>
    <s v="Laurent TON-THAT"/>
    <m/>
    <s v="Renault"/>
    <x v="15"/>
    <m/>
    <m/>
    <m/>
    <s v="No inmail sent"/>
    <x v="1"/>
    <m/>
    <m/>
    <n v="0"/>
    <m/>
    <m/>
    <m/>
    <m/>
    <m/>
    <m/>
    <m/>
    <m/>
    <m/>
  </r>
  <r>
    <n v="1944"/>
    <d v="2020-02-17T00:00:00"/>
    <n v="2"/>
    <x v="1"/>
    <s v="Vicente Manuel Rustarazo Hervás"/>
    <m/>
    <s v="vodafone"/>
    <x v="15"/>
    <m/>
    <m/>
    <m/>
    <s v="No inmail sent"/>
    <x v="1"/>
    <m/>
    <m/>
    <n v="0"/>
    <m/>
    <m/>
    <m/>
    <m/>
    <m/>
    <m/>
    <m/>
    <m/>
    <s v="Not relevant"/>
  </r>
  <r>
    <n v="1945"/>
    <d v="2020-02-17T00:00:00"/>
    <n v="2"/>
    <x v="1"/>
    <s v="Darren Tomes"/>
    <m/>
    <s v="vodafone"/>
    <x v="15"/>
    <m/>
    <m/>
    <m/>
    <s v="No inmail sent"/>
    <x v="1"/>
    <m/>
    <m/>
    <n v="0"/>
    <m/>
    <m/>
    <m/>
    <m/>
    <m/>
    <m/>
    <m/>
    <m/>
    <s v="Not relevant"/>
  </r>
  <r>
    <n v="1946"/>
    <d v="2020-02-17T00:00:00"/>
    <n v="2"/>
    <x v="5"/>
    <s v="Elias Baltassis"/>
    <m/>
    <s v="BCG"/>
    <x v="15"/>
    <m/>
    <m/>
    <m/>
    <s v="No inmail sent"/>
    <x v="1"/>
    <m/>
    <m/>
    <n v="0"/>
    <m/>
    <m/>
    <m/>
    <m/>
    <m/>
    <m/>
    <m/>
    <m/>
    <m/>
  </r>
  <r>
    <n v="1947"/>
    <d v="2020-02-17T00:00:00"/>
    <n v="2"/>
    <x v="5"/>
    <s v="Dr. Jan Ittner"/>
    <m/>
    <s v="BCG"/>
    <x v="15"/>
    <m/>
    <m/>
    <m/>
    <s v="No inmail sent"/>
    <x v="1"/>
    <m/>
    <m/>
    <n v="0"/>
    <m/>
    <m/>
    <m/>
    <m/>
    <m/>
    <m/>
    <m/>
    <m/>
    <m/>
  </r>
  <r>
    <n v="1948"/>
    <d v="2020-02-17T00:00:00"/>
    <n v="2"/>
    <x v="5"/>
    <s v="Samuel Rao"/>
    <m/>
    <s v="Auchan Retail"/>
    <x v="15"/>
    <m/>
    <m/>
    <m/>
    <s v="No inmail sent"/>
    <x v="1"/>
    <m/>
    <m/>
    <n v="0"/>
    <m/>
    <m/>
    <m/>
    <m/>
    <m/>
    <m/>
    <m/>
    <m/>
    <m/>
  </r>
  <r>
    <n v="1949"/>
    <d v="2020-02-17T00:00:00"/>
    <n v="2"/>
    <x v="5"/>
    <s v="Barbara Semlitsch"/>
    <m/>
    <s v="WARSTEINER Brauerei Haus Cramer Management Gmbh"/>
    <x v="15"/>
    <m/>
    <m/>
    <m/>
    <s v="No inmail sent"/>
    <x v="1"/>
    <m/>
    <m/>
    <n v="0"/>
    <m/>
    <m/>
    <m/>
    <m/>
    <m/>
    <m/>
    <m/>
    <m/>
    <m/>
  </r>
  <r>
    <n v="1950"/>
    <d v="2020-02-17T00:00:00"/>
    <n v="2"/>
    <x v="5"/>
    <s v="Pascal Lendermann"/>
    <m/>
    <s v="Cisco"/>
    <x v="15"/>
    <m/>
    <m/>
    <m/>
    <s v="No inmail sent"/>
    <x v="1"/>
    <m/>
    <m/>
    <n v="0"/>
    <m/>
    <m/>
    <m/>
    <m/>
    <m/>
    <m/>
    <m/>
    <m/>
    <m/>
  </r>
  <r>
    <n v="1951"/>
    <d v="2020-02-17T00:00:00"/>
    <n v="2"/>
    <x v="1"/>
    <s v="Steffen Seiffarth"/>
    <m/>
    <s v="Kantar"/>
    <x v="15"/>
    <m/>
    <m/>
    <m/>
    <s v="No inmail sent"/>
    <x v="1"/>
    <m/>
    <m/>
    <n v="0"/>
    <m/>
    <m/>
    <m/>
    <m/>
    <m/>
    <m/>
    <m/>
    <m/>
    <s v="Not relevant"/>
  </r>
  <r>
    <n v="1952"/>
    <d v="2020-02-17T00:00:00"/>
    <n v="2"/>
    <x v="1"/>
    <s v="Jan-Henrik Behrens"/>
    <m/>
    <s v="Immowelt Hamburg Gmbh"/>
    <x v="15"/>
    <m/>
    <m/>
    <m/>
    <s v="No inmail sent"/>
    <x v="0"/>
    <m/>
    <m/>
    <n v="0"/>
    <m/>
    <m/>
    <s v="Irrelevant"/>
    <m/>
    <m/>
    <m/>
    <m/>
    <m/>
    <s v="Irrelevant"/>
  </r>
  <r>
    <n v="1953"/>
    <d v="2020-02-17T00:00:00"/>
    <n v="2"/>
    <x v="5"/>
    <s v="Marco Güttler"/>
    <m/>
    <s v="Sandoz"/>
    <x v="15"/>
    <m/>
    <m/>
    <m/>
    <s v="No inmail sent"/>
    <x v="1"/>
    <m/>
    <m/>
    <n v="0"/>
    <m/>
    <m/>
    <m/>
    <m/>
    <m/>
    <m/>
    <m/>
    <m/>
    <m/>
  </r>
  <r>
    <n v="1954"/>
    <d v="2020-02-17T00:00:00"/>
    <n v="2"/>
    <x v="5"/>
    <s v="Peter Malinak"/>
    <m/>
    <s v="Facebook"/>
    <x v="15"/>
    <m/>
    <m/>
    <m/>
    <s v="No inmail sent"/>
    <x v="1"/>
    <m/>
    <m/>
    <n v="0"/>
    <m/>
    <m/>
    <m/>
    <m/>
    <m/>
    <m/>
    <m/>
    <m/>
    <m/>
  </r>
  <r>
    <n v="1955"/>
    <d v="2020-02-17T00:00:00"/>
    <n v="2"/>
    <x v="1"/>
    <s v="Sibylle Kessler"/>
    <m/>
    <s v="Royal Philips"/>
    <x v="15"/>
    <m/>
    <m/>
    <m/>
    <s v="No inmail sent"/>
    <x v="1"/>
    <m/>
    <m/>
    <n v="0"/>
    <m/>
    <m/>
    <m/>
    <m/>
    <m/>
    <m/>
    <m/>
    <m/>
    <s v="Not relevant"/>
  </r>
  <r>
    <n v="1956"/>
    <d v="2020-02-17T00:00:00"/>
    <n v="2"/>
    <x v="1"/>
    <s v="Claudia Ene"/>
    <m/>
    <s v="Philips"/>
    <x v="15"/>
    <m/>
    <m/>
    <m/>
    <s v="No inmail sent"/>
    <x v="1"/>
    <m/>
    <m/>
    <n v="0"/>
    <m/>
    <m/>
    <m/>
    <m/>
    <m/>
    <m/>
    <m/>
    <m/>
    <s v="Not relevant"/>
  </r>
  <r>
    <n v="1957"/>
    <d v="2020-02-17T00:00:00"/>
    <n v="2"/>
    <x v="5"/>
    <s v="Dr. Martino Saracino"/>
    <m/>
    <s v="QIAGEN"/>
    <x v="15"/>
    <m/>
    <m/>
    <m/>
    <s v="No inmail sent"/>
    <x v="1"/>
    <m/>
    <m/>
    <n v="0"/>
    <m/>
    <m/>
    <m/>
    <m/>
    <m/>
    <m/>
    <m/>
    <m/>
    <m/>
  </r>
  <r>
    <n v="1958"/>
    <d v="2020-02-17T00:00:00"/>
    <n v="2"/>
    <x v="5"/>
    <s v="Anke Hattingh"/>
    <m/>
    <s v="Mapei GmbH"/>
    <x v="15"/>
    <m/>
    <m/>
    <m/>
    <s v="No inmail sent"/>
    <x v="1"/>
    <m/>
    <m/>
    <n v="0"/>
    <m/>
    <m/>
    <m/>
    <m/>
    <m/>
    <m/>
    <m/>
    <m/>
    <m/>
  </r>
  <r>
    <n v="1959"/>
    <d v="2020-02-17T00:00:00"/>
    <n v="2"/>
    <x v="5"/>
    <s v="Kunal Patankar"/>
    <m/>
    <s v="TIE Kinetix GmbH"/>
    <x v="15"/>
    <m/>
    <m/>
    <m/>
    <s v="No inmail sent"/>
    <x v="1"/>
    <m/>
    <m/>
    <n v="0"/>
    <m/>
    <m/>
    <m/>
    <m/>
    <m/>
    <m/>
    <m/>
    <m/>
    <m/>
  </r>
  <r>
    <n v="1960"/>
    <d v="2020-02-17T00:00:00"/>
    <n v="2"/>
    <x v="5"/>
    <s v="Franziska Volkening"/>
    <m/>
    <s v="innogy SE"/>
    <x v="15"/>
    <m/>
    <m/>
    <m/>
    <s v="No inmail sent"/>
    <x v="1"/>
    <m/>
    <m/>
    <n v="0"/>
    <m/>
    <m/>
    <m/>
    <m/>
    <m/>
    <m/>
    <m/>
    <m/>
    <m/>
  </r>
  <r>
    <n v="1961"/>
    <d v="2020-02-17T00:00:00"/>
    <n v="2"/>
    <x v="5"/>
    <s v="Ortrun Schneider"/>
    <m/>
    <s v="Lehrerkolleg LK GmbH"/>
    <x v="15"/>
    <m/>
    <m/>
    <m/>
    <s v="No inmail sent"/>
    <x v="1"/>
    <m/>
    <m/>
    <n v="0"/>
    <m/>
    <m/>
    <m/>
    <m/>
    <m/>
    <m/>
    <m/>
    <m/>
    <m/>
  </r>
  <r>
    <n v="1962"/>
    <d v="2020-02-17T00:00:00"/>
    <n v="2"/>
    <x v="1"/>
    <s v="Isidora Jovic"/>
    <m/>
    <s v="Omio"/>
    <x v="15"/>
    <m/>
    <m/>
    <m/>
    <s v="No inmail sent"/>
    <x v="1"/>
    <m/>
    <m/>
    <n v="0"/>
    <m/>
    <m/>
    <m/>
    <m/>
    <m/>
    <m/>
    <m/>
    <m/>
    <s v="Not relevant"/>
  </r>
  <r>
    <n v="1963"/>
    <d v="2020-02-17T00:00:00"/>
    <n v="2"/>
    <x v="5"/>
    <s v="Martin Kasten"/>
    <m/>
    <s v="Zalando SE"/>
    <x v="15"/>
    <m/>
    <m/>
    <m/>
    <s v="No inmail sent"/>
    <x v="1"/>
    <m/>
    <m/>
    <n v="0"/>
    <m/>
    <m/>
    <m/>
    <m/>
    <m/>
    <m/>
    <m/>
    <m/>
    <m/>
  </r>
  <r>
    <n v="1964"/>
    <d v="2020-02-17T00:00:00"/>
    <n v="2"/>
    <x v="5"/>
    <s v="Tobias Zunk"/>
    <m/>
    <s v="Engineering &amp; Consulting"/>
    <x v="15"/>
    <m/>
    <m/>
    <m/>
    <s v="No inmail sent"/>
    <x v="1"/>
    <m/>
    <m/>
    <n v="0"/>
    <m/>
    <m/>
    <m/>
    <m/>
    <m/>
    <m/>
    <m/>
    <m/>
    <m/>
  </r>
  <r>
    <n v="1965"/>
    <d v="2020-02-17T00:00:00"/>
    <n v="2"/>
    <x v="1"/>
    <s v="Daniel Afel-lat Escudero"/>
    <m/>
    <s v="Telefónica"/>
    <x v="15"/>
    <m/>
    <m/>
    <m/>
    <s v="No inmail sent"/>
    <x v="1"/>
    <m/>
    <m/>
    <n v="0"/>
    <m/>
    <m/>
    <m/>
    <m/>
    <m/>
    <m/>
    <m/>
    <m/>
    <s v="Not relevant"/>
  </r>
  <r>
    <n v="1966"/>
    <d v="2020-02-17T00:00:00"/>
    <n v="2"/>
    <x v="3"/>
    <s v="Sergei Mukhanov"/>
    <s v="Advanced Analytics Lead"/>
    <s v="Johnson &amp; Johnson"/>
    <x v="3"/>
    <s v="Asia"/>
    <s v="Asia"/>
    <m/>
    <s v="No inmail sent"/>
    <x v="0"/>
    <d v="2021-03-04T00:00:00"/>
    <d v="2021-10-14T00:00:00"/>
    <n v="10"/>
    <m/>
    <m/>
    <s v="None"/>
    <m/>
    <m/>
    <m/>
    <m/>
    <m/>
    <s v="Relevant + sent message"/>
  </r>
  <r>
    <n v="1967"/>
    <d v="2020-02-17T00:00:00"/>
    <n v="2"/>
    <x v="1"/>
    <s v="Ying LI"/>
    <m/>
    <s v="Johnson &amp; Johnson"/>
    <x v="15"/>
    <m/>
    <m/>
    <m/>
    <s v="No inmail sent"/>
    <x v="1"/>
    <m/>
    <m/>
    <n v="0"/>
    <m/>
    <m/>
    <m/>
    <m/>
    <m/>
    <m/>
    <m/>
    <m/>
    <s v="Not relevant"/>
  </r>
  <r>
    <n v="1968"/>
    <d v="2020-02-17T00:00:00"/>
    <n v="2"/>
    <x v="1"/>
    <s v="Jorge Alagon"/>
    <m/>
    <s v="kantar"/>
    <x v="15"/>
    <m/>
    <m/>
    <m/>
    <s v="No inmail sent"/>
    <x v="1"/>
    <m/>
    <m/>
    <n v="0"/>
    <m/>
    <m/>
    <m/>
    <m/>
    <m/>
    <m/>
    <m/>
    <m/>
    <s v="Not relevant"/>
  </r>
  <r>
    <n v="1969"/>
    <d v="2020-02-17T00:00:00"/>
    <n v="2"/>
    <x v="5"/>
    <s v="Jo Hennebach"/>
    <m/>
    <s v="IBM"/>
    <x v="15"/>
    <m/>
    <m/>
    <m/>
    <s v="No inmail sent"/>
    <x v="1"/>
    <m/>
    <m/>
    <n v="0"/>
    <m/>
    <m/>
    <m/>
    <m/>
    <m/>
    <m/>
    <m/>
    <m/>
    <m/>
  </r>
  <r>
    <n v="1970"/>
    <d v="2020-02-17T00:00:00"/>
    <n v="2"/>
    <x v="5"/>
    <s v="Sahil Sakhuja"/>
    <m/>
    <s v="Deutsche Telekom"/>
    <x v="15"/>
    <m/>
    <m/>
    <m/>
    <s v="No inmail sent"/>
    <x v="1"/>
    <m/>
    <m/>
    <n v="0"/>
    <m/>
    <m/>
    <m/>
    <m/>
    <m/>
    <m/>
    <m/>
    <m/>
    <m/>
  </r>
  <r>
    <n v="1971"/>
    <d v="2020-02-17T00:00:00"/>
    <n v="2"/>
    <x v="5"/>
    <s v="Christian Gerber"/>
    <m/>
    <s v="KERBEROS Compliance-Managementsysteme GmbH"/>
    <x v="15"/>
    <m/>
    <m/>
    <m/>
    <s v="No inmail sent"/>
    <x v="1"/>
    <m/>
    <m/>
    <n v="0"/>
    <m/>
    <m/>
    <m/>
    <m/>
    <m/>
    <m/>
    <m/>
    <m/>
    <m/>
  </r>
  <r>
    <n v="1972"/>
    <d v="2020-02-17T00:00:00"/>
    <n v="2"/>
    <x v="1"/>
    <s v="David Marsán"/>
    <m/>
    <s v="eBay"/>
    <x v="15"/>
    <m/>
    <m/>
    <m/>
    <s v="No inmail sent"/>
    <x v="0"/>
    <m/>
    <m/>
    <n v="0"/>
    <m/>
    <m/>
    <m/>
    <m/>
    <m/>
    <m/>
    <m/>
    <m/>
    <s v="didnt send a msg as we had a positive response from ebay"/>
  </r>
  <r>
    <n v="1973"/>
    <d v="2020-02-17T00:00:00"/>
    <n v="2"/>
    <x v="5"/>
    <s v="Stephen Delisle"/>
    <m/>
    <s v="Dept"/>
    <x v="15"/>
    <m/>
    <m/>
    <m/>
    <s v="No inmail sent"/>
    <x v="1"/>
    <m/>
    <m/>
    <n v="0"/>
    <m/>
    <m/>
    <m/>
    <m/>
    <m/>
    <m/>
    <m/>
    <m/>
    <m/>
  </r>
  <r>
    <n v="1974"/>
    <d v="2020-02-17T00:00:00"/>
    <n v="2"/>
    <x v="5"/>
    <s v="Richard Fally"/>
    <m/>
    <s v="Intel"/>
    <x v="15"/>
    <m/>
    <m/>
    <m/>
    <s v="No inmail sent"/>
    <x v="1"/>
    <m/>
    <m/>
    <n v="0"/>
    <m/>
    <m/>
    <m/>
    <m/>
    <m/>
    <m/>
    <m/>
    <m/>
    <m/>
  </r>
  <r>
    <n v="1975"/>
    <d v="2020-02-17T00:00:00"/>
    <n v="2"/>
    <x v="5"/>
    <s v="Franziska Helene Singrün"/>
    <m/>
    <s v="EMD Serono"/>
    <x v="15"/>
    <m/>
    <m/>
    <m/>
    <s v="No inmail sent"/>
    <x v="1"/>
    <m/>
    <m/>
    <n v="0"/>
    <m/>
    <m/>
    <m/>
    <m/>
    <m/>
    <m/>
    <m/>
    <m/>
    <m/>
  </r>
  <r>
    <n v="1976"/>
    <d v="2020-02-17T00:00:00"/>
    <n v="2"/>
    <x v="1"/>
    <s v="Hans Jordan"/>
    <m/>
    <s v="Telefónica Germany"/>
    <x v="15"/>
    <m/>
    <m/>
    <m/>
    <s v="No inmail sent"/>
    <x v="1"/>
    <m/>
    <m/>
    <n v="0"/>
    <m/>
    <m/>
    <m/>
    <m/>
    <m/>
    <m/>
    <m/>
    <m/>
    <s v="Not relevant"/>
  </r>
  <r>
    <n v="1977"/>
    <d v="2020-02-17T00:00:00"/>
    <n v="2"/>
    <x v="1"/>
    <s v="Jonna Evers"/>
    <m/>
    <s v="Beiersdorf"/>
    <x v="15"/>
    <m/>
    <m/>
    <m/>
    <s v="No inmail sent"/>
    <x v="0"/>
    <m/>
    <m/>
    <n v="0"/>
    <m/>
    <m/>
    <s v="Irrelevant"/>
    <m/>
    <m/>
    <m/>
    <m/>
    <m/>
    <s v="Irrelevant"/>
  </r>
  <r>
    <n v="1978"/>
    <d v="2020-02-17T00:00:00"/>
    <n v="2"/>
    <x v="1"/>
    <s v="Tim-Fabien Pohlmann"/>
    <m/>
    <s v="HelloFresh"/>
    <x v="15"/>
    <m/>
    <m/>
    <m/>
    <s v="No inmail sent"/>
    <x v="1"/>
    <m/>
    <m/>
    <n v="0"/>
    <m/>
    <m/>
    <m/>
    <m/>
    <m/>
    <m/>
    <m/>
    <m/>
    <s v="Not relevant"/>
  </r>
  <r>
    <n v="1979"/>
    <d v="2020-02-17T00:00:00"/>
    <n v="2"/>
    <x v="5"/>
    <s v="Katja Reinhardt"/>
    <m/>
    <s v="Merck Group"/>
    <x v="15"/>
    <m/>
    <m/>
    <m/>
    <s v="No inmail sent"/>
    <x v="1"/>
    <m/>
    <m/>
    <n v="0"/>
    <m/>
    <m/>
    <m/>
    <m/>
    <m/>
    <m/>
    <m/>
    <m/>
    <m/>
  </r>
  <r>
    <n v="1980"/>
    <d v="2020-02-17T00:00:00"/>
    <n v="2"/>
    <x v="1"/>
    <s v="Nhat Le"/>
    <m/>
    <s v="Wayfair"/>
    <x v="15"/>
    <m/>
    <m/>
    <m/>
    <s v="No inmail sent"/>
    <x v="1"/>
    <m/>
    <m/>
    <n v="0"/>
    <m/>
    <m/>
    <m/>
    <m/>
    <m/>
    <m/>
    <m/>
    <m/>
    <s v="Not relevant"/>
  </r>
  <r>
    <n v="1981"/>
    <d v="2020-02-17T00:00:00"/>
    <n v="2"/>
    <x v="5"/>
    <s v="Ina Maywald"/>
    <m/>
    <s v="Hitachi Vantara"/>
    <x v="15"/>
    <m/>
    <m/>
    <m/>
    <s v="No inmail sent"/>
    <x v="1"/>
    <m/>
    <m/>
    <n v="0"/>
    <m/>
    <m/>
    <m/>
    <m/>
    <m/>
    <m/>
    <m/>
    <m/>
    <m/>
  </r>
  <r>
    <n v="1982"/>
    <d v="2020-02-17T00:00:00"/>
    <n v="2"/>
    <x v="1"/>
    <s v="Oliver Krahn"/>
    <m/>
    <s v="Nokia"/>
    <x v="15"/>
    <m/>
    <m/>
    <m/>
    <s v="No inmail sent"/>
    <x v="1"/>
    <m/>
    <m/>
    <n v="0"/>
    <m/>
    <m/>
    <m/>
    <m/>
    <m/>
    <m/>
    <m/>
    <m/>
    <s v="Not relevant"/>
  </r>
  <r>
    <n v="1983"/>
    <d v="2020-02-17T00:00:00"/>
    <n v="2"/>
    <x v="5"/>
    <s v="Severin Bandera"/>
    <m/>
    <s v="Mercedes-Benz"/>
    <x v="15"/>
    <m/>
    <m/>
    <m/>
    <s v="No inmail sent"/>
    <x v="1"/>
    <m/>
    <m/>
    <n v="0"/>
    <m/>
    <m/>
    <m/>
    <m/>
    <m/>
    <m/>
    <m/>
    <m/>
    <m/>
  </r>
  <r>
    <n v="1984"/>
    <d v="2020-02-17T00:00:00"/>
    <n v="2"/>
    <x v="5"/>
    <s v="Juliane Meyer"/>
    <m/>
    <s v="Juliane Meyer"/>
    <x v="15"/>
    <m/>
    <m/>
    <m/>
    <s v="No inmail sent"/>
    <x v="1"/>
    <m/>
    <m/>
    <n v="0"/>
    <m/>
    <m/>
    <m/>
    <m/>
    <m/>
    <m/>
    <m/>
    <m/>
    <m/>
  </r>
  <r>
    <n v="1985"/>
    <d v="2020-02-17T00:00:00"/>
    <n v="2"/>
    <x v="5"/>
    <s v="Thomas Glassen"/>
    <m/>
    <s v="Schwan-STABILO Cosmetics GmbH &amp; Co. KG"/>
    <x v="15"/>
    <m/>
    <m/>
    <m/>
    <s v="No inmail sent"/>
    <x v="1"/>
    <m/>
    <m/>
    <n v="0"/>
    <m/>
    <m/>
    <m/>
    <m/>
    <m/>
    <m/>
    <m/>
    <m/>
    <m/>
  </r>
  <r>
    <n v="1986"/>
    <d v="2020-02-17T00:00:00"/>
    <n v="2"/>
    <x v="5"/>
    <s v="Christian Loeer"/>
    <m/>
    <s v="Jaguar Land Rover"/>
    <x v="15"/>
    <m/>
    <m/>
    <m/>
    <s v="No inmail sent"/>
    <x v="1"/>
    <m/>
    <m/>
    <n v="0"/>
    <m/>
    <m/>
    <m/>
    <m/>
    <m/>
    <m/>
    <m/>
    <m/>
    <m/>
  </r>
  <r>
    <n v="1987"/>
    <d v="2020-02-17T00:00:00"/>
    <n v="2"/>
    <x v="2"/>
    <s v="Nina Carlson"/>
    <s v="Online Marketing &amp; Analytics Manager"/>
    <s v="Emerson Automation Solutions"/>
    <x v="7"/>
    <m/>
    <m/>
    <m/>
    <s v="No inmail sent"/>
    <x v="0"/>
    <d v="2020-07-16T00:00:00"/>
    <d v="2021-03-11T00:00:00"/>
    <n v="3"/>
    <m/>
    <n v="370"/>
    <m/>
    <m/>
    <m/>
    <m/>
    <m/>
    <m/>
    <s v="Follow up message sent"/>
  </r>
  <r>
    <n v="1988"/>
    <d v="2020-02-17T00:00:00"/>
    <n v="2"/>
    <x v="2"/>
    <s v="Petra Baumgartner"/>
    <s v="Sr. Product Manager Shopper Marketing Insights"/>
    <s v="Amazon Media Group"/>
    <x v="0"/>
    <s v="Europe"/>
    <m/>
    <m/>
    <s v="No inmail sent"/>
    <x v="0"/>
    <d v="2020-07-16T00:00:00"/>
    <d v="2021-05-06T00:00:00"/>
    <n v="5"/>
    <m/>
    <n v="608"/>
    <m/>
    <m/>
    <m/>
    <m/>
    <m/>
    <m/>
    <s v="Follow up message sent"/>
  </r>
  <r>
    <n v="1989"/>
    <d v="2020-02-17T00:00:00"/>
    <n v="2"/>
    <x v="1"/>
    <s v="Dr. Leonhard Mandl"/>
    <s v="Senior Manager Customer &amp; Market Insights"/>
    <s v="Knauf"/>
    <x v="15"/>
    <m/>
    <m/>
    <m/>
    <s v="No inmail sent"/>
    <x v="0"/>
    <m/>
    <m/>
    <n v="0"/>
    <m/>
    <m/>
    <s v="Irrelevant"/>
    <m/>
    <m/>
    <m/>
    <m/>
    <m/>
    <s v="Irrelevant"/>
  </r>
  <r>
    <n v="1990"/>
    <d v="2020-02-17T00:00:00"/>
    <n v="2"/>
    <x v="5"/>
    <s v="Johannes Dieterich"/>
    <m/>
    <s v="ProSiebenSat.1 Media SE "/>
    <x v="15"/>
    <m/>
    <m/>
    <m/>
    <s v="No inmail sent"/>
    <x v="1"/>
    <m/>
    <m/>
    <n v="0"/>
    <m/>
    <m/>
    <m/>
    <m/>
    <m/>
    <m/>
    <m/>
    <m/>
    <m/>
  </r>
  <r>
    <n v="1991"/>
    <d v="2020-02-17T00:00:00"/>
    <n v="2"/>
    <x v="5"/>
    <s v="Richard Seitz"/>
    <m/>
    <s v="ProSiebenSat.1 Media SE "/>
    <x v="15"/>
    <m/>
    <m/>
    <m/>
    <s v="No inmail sent"/>
    <x v="1"/>
    <m/>
    <m/>
    <n v="0"/>
    <m/>
    <m/>
    <m/>
    <m/>
    <m/>
    <m/>
    <m/>
    <m/>
    <m/>
  </r>
  <r>
    <n v="1992"/>
    <d v="2020-02-17T00:00:00"/>
    <n v="2"/>
    <x v="5"/>
    <s v="Andreas Pollinger"/>
    <m/>
    <s v="Sixt"/>
    <x v="15"/>
    <m/>
    <m/>
    <m/>
    <s v="No inmail sent"/>
    <x v="1"/>
    <m/>
    <m/>
    <n v="0"/>
    <m/>
    <m/>
    <m/>
    <m/>
    <m/>
    <m/>
    <m/>
    <m/>
    <m/>
  </r>
  <r>
    <n v="1993"/>
    <d v="2020-02-17T00:00:00"/>
    <n v="2"/>
    <x v="5"/>
    <s v="Alexander Komarov"/>
    <m/>
    <s v="SIXT"/>
    <x v="15"/>
    <m/>
    <m/>
    <m/>
    <s v="No inmail sent"/>
    <x v="1"/>
    <m/>
    <m/>
    <n v="0"/>
    <m/>
    <m/>
    <m/>
    <m/>
    <m/>
    <m/>
    <m/>
    <m/>
    <m/>
  </r>
  <r>
    <n v="1994"/>
    <d v="2020-02-17T00:00:00"/>
    <n v="2"/>
    <x v="5"/>
    <s v="Damian Cox"/>
    <m/>
    <s v="MRM//McCann"/>
    <x v="15"/>
    <m/>
    <m/>
    <m/>
    <s v="No inmail sent"/>
    <x v="1"/>
    <m/>
    <m/>
    <n v="0"/>
    <m/>
    <m/>
    <m/>
    <m/>
    <m/>
    <m/>
    <m/>
    <m/>
    <m/>
  </r>
  <r>
    <n v="1995"/>
    <d v="2020-02-17T00:00:00"/>
    <n v="2"/>
    <x v="5"/>
    <s v="Steven Waddon"/>
    <m/>
    <s v="MRM//McCann"/>
    <x v="15"/>
    <m/>
    <m/>
    <m/>
    <s v="No inmail sent"/>
    <x v="1"/>
    <m/>
    <m/>
    <n v="0"/>
    <m/>
    <m/>
    <m/>
    <m/>
    <m/>
    <m/>
    <m/>
    <m/>
    <m/>
  </r>
  <r>
    <n v="1996"/>
    <d v="2020-02-17T00:00:00"/>
    <n v="2"/>
    <x v="5"/>
    <s v="Mark Woodcock"/>
    <m/>
    <s v="MRM//McCann"/>
    <x v="15"/>
    <m/>
    <m/>
    <m/>
    <s v="No inmail sent"/>
    <x v="1"/>
    <m/>
    <m/>
    <n v="0"/>
    <m/>
    <m/>
    <m/>
    <m/>
    <m/>
    <m/>
    <m/>
    <m/>
    <m/>
  </r>
  <r>
    <n v="1997"/>
    <d v="2020-02-17T00:00:00"/>
    <n v="2"/>
    <x v="5"/>
    <s v="Sarah Wheeler"/>
    <m/>
    <s v="Dare"/>
    <x v="15"/>
    <m/>
    <m/>
    <m/>
    <s v="No inmail sent"/>
    <x v="1"/>
    <m/>
    <m/>
    <n v="0"/>
    <m/>
    <m/>
    <m/>
    <m/>
    <m/>
    <m/>
    <m/>
    <m/>
    <m/>
  </r>
  <r>
    <n v="1998"/>
    <d v="2020-02-17T00:00:00"/>
    <n v="2"/>
    <x v="5"/>
    <s v="Dr Karandeep Singh"/>
    <m/>
    <s v="iProspect"/>
    <x v="15"/>
    <m/>
    <m/>
    <m/>
    <s v="No inmail sent"/>
    <x v="1"/>
    <m/>
    <m/>
    <n v="0"/>
    <m/>
    <m/>
    <m/>
    <m/>
    <m/>
    <m/>
    <m/>
    <m/>
    <m/>
  </r>
  <r>
    <n v="1999"/>
    <d v="2020-02-17T00:00:00"/>
    <n v="2"/>
    <x v="5"/>
    <s v="Ben Poole"/>
    <m/>
    <s v="Awin Global"/>
    <x v="15"/>
    <m/>
    <m/>
    <m/>
    <s v="No inmail sent"/>
    <x v="1"/>
    <m/>
    <m/>
    <n v="0"/>
    <m/>
    <m/>
    <m/>
    <m/>
    <m/>
    <m/>
    <m/>
    <m/>
    <m/>
  </r>
  <r>
    <n v="2000"/>
    <d v="2020-02-17T00:00:00"/>
    <n v="2"/>
    <x v="5"/>
    <s v="Imad Aoun"/>
    <m/>
    <s v="IMPACT BBDO"/>
    <x v="15"/>
    <m/>
    <m/>
    <m/>
    <s v="No inmail sent"/>
    <x v="1"/>
    <m/>
    <m/>
    <n v="0"/>
    <m/>
    <m/>
    <m/>
    <m/>
    <m/>
    <m/>
    <m/>
    <m/>
    <m/>
  </r>
  <r>
    <n v="2001"/>
    <d v="2020-02-17T00:00:00"/>
    <n v="2"/>
    <x v="1"/>
    <s v="Dr. Philipp Reinisch"/>
    <m/>
    <s v="BMW Group"/>
    <x v="15"/>
    <m/>
    <m/>
    <m/>
    <s v="No inmail sent"/>
    <x v="1"/>
    <m/>
    <m/>
    <n v="0"/>
    <m/>
    <m/>
    <m/>
    <m/>
    <m/>
    <m/>
    <m/>
    <m/>
    <s v="Not relevant"/>
  </r>
  <r>
    <n v="2002"/>
    <d v="2020-02-17T00:00:00"/>
    <n v="2"/>
    <x v="1"/>
    <s v="Johanna Petra Esch"/>
    <m/>
    <s v="BMW Group"/>
    <x v="15"/>
    <m/>
    <m/>
    <m/>
    <s v="No inmail sent"/>
    <x v="1"/>
    <m/>
    <m/>
    <n v="0"/>
    <m/>
    <m/>
    <m/>
    <m/>
    <m/>
    <m/>
    <m/>
    <m/>
    <s v="Not relevant"/>
  </r>
  <r>
    <n v="2003"/>
    <d v="2020-02-17T00:00:00"/>
    <n v="2"/>
    <x v="1"/>
    <s v="Brian Wilkins"/>
    <m/>
    <s v="Sainsbury's"/>
    <x v="15"/>
    <m/>
    <m/>
    <m/>
    <s v="No inmail sent"/>
    <x v="1"/>
    <m/>
    <m/>
    <n v="0"/>
    <m/>
    <m/>
    <m/>
    <m/>
    <m/>
    <m/>
    <m/>
    <m/>
    <s v="Not relevant"/>
  </r>
  <r>
    <n v="2004"/>
    <d v="2020-02-17T00:00:00"/>
    <n v="2"/>
    <x v="1"/>
    <s v="Lucien Waran"/>
    <m/>
    <s v="Sainsbury's"/>
    <x v="15"/>
    <m/>
    <m/>
    <m/>
    <s v="No inmail sent"/>
    <x v="1"/>
    <m/>
    <m/>
    <n v="0"/>
    <m/>
    <m/>
    <m/>
    <m/>
    <m/>
    <m/>
    <m/>
    <m/>
    <s v="Not relevant"/>
  </r>
  <r>
    <n v="2005"/>
    <d v="2020-02-17T00:00:00"/>
    <n v="2"/>
    <x v="1"/>
    <s v="Helen Hunter"/>
    <m/>
    <s v="Sainsbury's"/>
    <x v="15"/>
    <m/>
    <m/>
    <m/>
    <s v="No inmail sent"/>
    <x v="1"/>
    <m/>
    <m/>
    <n v="0"/>
    <m/>
    <m/>
    <m/>
    <m/>
    <m/>
    <m/>
    <m/>
    <m/>
    <s v="Not relevant"/>
  </r>
  <r>
    <n v="2006"/>
    <d v="2020-02-17T00:00:00"/>
    <n v="2"/>
    <x v="3"/>
    <s v="Cham Chandratillake"/>
    <s v="Chief Data officer"/>
    <s v="Facebook"/>
    <x v="0"/>
    <s v="Europe"/>
    <m/>
    <m/>
    <s v="No inmail sent"/>
    <x v="0"/>
    <d v="2020-07-23T00:00:00"/>
    <d v="2021-06-07T00:00:00"/>
    <n v="6"/>
    <m/>
    <n v="282"/>
    <m/>
    <m/>
    <m/>
    <m/>
    <m/>
    <m/>
    <s v="Not relevant"/>
  </r>
  <r>
    <n v="2007"/>
    <d v="2020-02-17T00:00:00"/>
    <n v="2"/>
    <x v="1"/>
    <s v="Simon Hald"/>
    <m/>
    <s v="Sainsbury's"/>
    <x v="15"/>
    <m/>
    <m/>
    <m/>
    <s v="No inmail sent"/>
    <x v="1"/>
    <m/>
    <m/>
    <n v="0"/>
    <m/>
    <m/>
    <m/>
    <m/>
    <m/>
    <m/>
    <m/>
    <m/>
    <s v="Not relevant"/>
  </r>
  <r>
    <n v="2008"/>
    <d v="2020-02-17T00:00:00"/>
    <n v="2"/>
    <x v="1"/>
    <s v="Glen Thickett"/>
    <m/>
    <s v="Sainsbury's"/>
    <x v="15"/>
    <m/>
    <m/>
    <m/>
    <s v="No inmail sent"/>
    <x v="1"/>
    <m/>
    <m/>
    <n v="0"/>
    <m/>
    <m/>
    <m/>
    <m/>
    <m/>
    <m/>
    <m/>
    <m/>
    <s v="Not relevant"/>
  </r>
  <r>
    <n v="2009"/>
    <d v="2020-02-17T00:00:00"/>
    <n v="2"/>
    <x v="1"/>
    <s v="Nicolas Hauduc"/>
    <m/>
    <s v="Sainsbury's Argos"/>
    <x v="15"/>
    <m/>
    <m/>
    <m/>
    <s v="No inmail sent"/>
    <x v="1"/>
    <m/>
    <m/>
    <n v="0"/>
    <m/>
    <m/>
    <m/>
    <m/>
    <m/>
    <m/>
    <m/>
    <m/>
    <s v="Not relevant"/>
  </r>
  <r>
    <n v="2010"/>
    <d v="2020-02-17T00:00:00"/>
    <n v="2"/>
    <x v="3"/>
    <s v="Sally Bedford"/>
    <s v="Marketing Effectivness Manager"/>
    <s v="Asda"/>
    <x v="0"/>
    <s v="Europe"/>
    <m/>
    <m/>
    <s v="No inmail sent"/>
    <x v="0"/>
    <d v="2020-05-03T00:00:00"/>
    <d v="2021-07-13T00:00:00"/>
    <n v="7"/>
    <m/>
    <n v="246"/>
    <s v="None"/>
    <m/>
    <m/>
    <m/>
    <m/>
    <m/>
    <s v="Relevant + followed up"/>
  </r>
  <r>
    <n v="2011"/>
    <d v="2020-02-17T00:00:00"/>
    <n v="2"/>
    <x v="1"/>
    <s v="Paul Smidowicz"/>
    <m/>
    <s v="Asda"/>
    <x v="15"/>
    <m/>
    <m/>
    <m/>
    <s v="No inmail sent"/>
    <x v="1"/>
    <m/>
    <m/>
    <n v="0"/>
    <m/>
    <m/>
    <m/>
    <m/>
    <m/>
    <m/>
    <m/>
    <m/>
    <s v="Not relevant"/>
  </r>
  <r>
    <n v="2012"/>
    <d v="2020-02-17T00:00:00"/>
    <n v="2"/>
    <x v="5"/>
    <s v="Amy Shi-Nash, Ph.D"/>
    <m/>
    <s v="HSBC"/>
    <x v="15"/>
    <m/>
    <m/>
    <m/>
    <s v="No inmail sent"/>
    <x v="1"/>
    <m/>
    <m/>
    <n v="0"/>
    <m/>
    <m/>
    <m/>
    <m/>
    <m/>
    <m/>
    <m/>
    <m/>
    <m/>
  </r>
  <r>
    <n v="2013"/>
    <d v="2020-02-17T00:00:00"/>
    <n v="2"/>
    <x v="5"/>
    <s v="Peter Chapman"/>
    <m/>
    <s v="HSBC"/>
    <x v="15"/>
    <m/>
    <m/>
    <m/>
    <s v="No inmail sent"/>
    <x v="1"/>
    <m/>
    <m/>
    <n v="0"/>
    <m/>
    <m/>
    <m/>
    <m/>
    <m/>
    <m/>
    <m/>
    <m/>
    <m/>
  </r>
  <r>
    <n v="2014"/>
    <d v="2020-02-17T00:00:00"/>
    <n v="2"/>
    <x v="5"/>
    <s v="Craig Palmer"/>
    <m/>
    <s v="Lloyds Banking Group"/>
    <x v="15"/>
    <m/>
    <m/>
    <m/>
    <s v="No inmail sent"/>
    <x v="1"/>
    <m/>
    <m/>
    <n v="0"/>
    <m/>
    <m/>
    <m/>
    <m/>
    <m/>
    <m/>
    <m/>
    <m/>
    <m/>
  </r>
  <r>
    <n v="2015"/>
    <d v="2020-02-17T00:00:00"/>
    <n v="2"/>
    <x v="5"/>
    <s v="Richard Wickham"/>
    <m/>
    <s v="Lloyds Banking Group"/>
    <x v="15"/>
    <m/>
    <m/>
    <m/>
    <s v="No inmail sent"/>
    <x v="1"/>
    <m/>
    <m/>
    <n v="0"/>
    <m/>
    <m/>
    <m/>
    <m/>
    <m/>
    <m/>
    <m/>
    <m/>
    <m/>
  </r>
  <r>
    <n v="2016"/>
    <d v="2020-02-17T00:00:00"/>
    <n v="2"/>
    <x v="5"/>
    <s v="Alyssa Middleton"/>
    <m/>
    <s v="dentsu aegis"/>
    <x v="15"/>
    <m/>
    <m/>
    <m/>
    <s v="No inmail sent"/>
    <x v="1"/>
    <m/>
    <m/>
    <n v="0"/>
    <m/>
    <m/>
    <m/>
    <m/>
    <m/>
    <m/>
    <m/>
    <m/>
    <m/>
  </r>
  <r>
    <n v="2017"/>
    <d v="2020-02-17T00:00:00"/>
    <n v="2"/>
    <x v="5"/>
    <s v="Annika Tanskanen"/>
    <m/>
    <s v="dentsu aegis"/>
    <x v="15"/>
    <m/>
    <m/>
    <m/>
    <s v="No inmail sent"/>
    <x v="1"/>
    <m/>
    <m/>
    <n v="0"/>
    <m/>
    <m/>
    <m/>
    <m/>
    <m/>
    <m/>
    <m/>
    <m/>
    <m/>
  </r>
  <r>
    <n v="2018"/>
    <d v="2020-02-17T00:00:00"/>
    <n v="2"/>
    <x v="1"/>
    <s v="Martin Newman"/>
    <m/>
    <s v="vodafone"/>
    <x v="15"/>
    <m/>
    <m/>
    <m/>
    <s v="No inmail sent"/>
    <x v="1"/>
    <m/>
    <m/>
    <n v="0"/>
    <m/>
    <m/>
    <m/>
    <m/>
    <m/>
    <m/>
    <m/>
    <m/>
    <s v="Not relevant"/>
  </r>
  <r>
    <n v="2019"/>
    <d v="2020-02-17T00:00:00"/>
    <n v="2"/>
    <x v="5"/>
    <s v="Mary Jeffries"/>
    <m/>
    <s v="dentsu aegis"/>
    <x v="15"/>
    <m/>
    <m/>
    <m/>
    <s v="No inmail sent"/>
    <x v="1"/>
    <m/>
    <m/>
    <n v="0"/>
    <m/>
    <m/>
    <m/>
    <m/>
    <m/>
    <m/>
    <m/>
    <m/>
    <m/>
  </r>
  <r>
    <n v="2020"/>
    <d v="2020-02-24T00:00:00"/>
    <n v="2"/>
    <x v="5"/>
    <s v="Tim S."/>
    <m/>
    <s v="IPG Mediabrands UK"/>
    <x v="15"/>
    <m/>
    <m/>
    <m/>
    <s v="No inmail sent"/>
    <x v="1"/>
    <m/>
    <m/>
    <n v="0"/>
    <m/>
    <m/>
    <m/>
    <m/>
    <m/>
    <m/>
    <m/>
    <m/>
    <m/>
  </r>
  <r>
    <n v="2021"/>
    <d v="2020-02-24T00:00:00"/>
    <n v="2"/>
    <x v="5"/>
    <s v="Geoff Copps"/>
    <m/>
    <s v="Kinesso (an IPG company)"/>
    <x v="15"/>
    <m/>
    <m/>
    <m/>
    <s v="No inmail sent"/>
    <x v="1"/>
    <m/>
    <m/>
    <n v="0"/>
    <m/>
    <m/>
    <m/>
    <m/>
    <m/>
    <m/>
    <m/>
    <m/>
    <s v="don't send any msg"/>
  </r>
  <r>
    <n v="2022"/>
    <d v="2020-02-24T00:00:00"/>
    <n v="2"/>
    <x v="1"/>
    <s v="Nicolas Aguiar"/>
    <m/>
    <s v="Johnson &amp; Johnson"/>
    <x v="15"/>
    <m/>
    <m/>
    <m/>
    <s v="No inmail sent"/>
    <x v="1"/>
    <m/>
    <m/>
    <n v="0"/>
    <m/>
    <m/>
    <m/>
    <m/>
    <m/>
    <m/>
    <m/>
    <m/>
    <s v="Not relevant"/>
  </r>
  <r>
    <n v="2023"/>
    <d v="2020-02-24T00:00:00"/>
    <n v="2"/>
    <x v="1"/>
    <s v="Roberto Atipaldi"/>
    <m/>
    <s v="Johnson &amp; Johnson"/>
    <x v="15"/>
    <m/>
    <m/>
    <m/>
    <s v="No inmail sent"/>
    <x v="1"/>
    <m/>
    <m/>
    <n v="0"/>
    <m/>
    <m/>
    <m/>
    <m/>
    <m/>
    <m/>
    <m/>
    <m/>
    <s v="Not relevant"/>
  </r>
  <r>
    <n v="2024"/>
    <d v="2020-02-24T00:00:00"/>
    <n v="2"/>
    <x v="1"/>
    <s v="Sudarshana Sinha"/>
    <m/>
    <s v="Johnson &amp; Johnson"/>
    <x v="15"/>
    <m/>
    <m/>
    <m/>
    <s v="No inmail sent"/>
    <x v="1"/>
    <m/>
    <m/>
    <n v="0"/>
    <m/>
    <m/>
    <m/>
    <m/>
    <m/>
    <m/>
    <m/>
    <m/>
    <s v="Not relevant"/>
  </r>
  <r>
    <n v="2025"/>
    <d v="2020-02-24T00:00:00"/>
    <n v="2"/>
    <x v="1"/>
    <s v="Yoon Kyung (YK) Lee"/>
    <m/>
    <s v="Johnson &amp; Johnson"/>
    <x v="15"/>
    <m/>
    <m/>
    <m/>
    <s v="No inmail sent"/>
    <x v="1"/>
    <m/>
    <m/>
    <n v="0"/>
    <m/>
    <m/>
    <m/>
    <m/>
    <m/>
    <m/>
    <m/>
    <m/>
    <s v="Not relevant"/>
  </r>
  <r>
    <n v="2026"/>
    <d v="2020-02-24T00:00:00"/>
    <n v="2"/>
    <x v="5"/>
    <s v="Ivan Lourie"/>
    <m/>
    <s v="carwow"/>
    <x v="15"/>
    <m/>
    <m/>
    <m/>
    <s v="No inmail sent"/>
    <x v="1"/>
    <m/>
    <m/>
    <n v="0"/>
    <m/>
    <m/>
    <m/>
    <m/>
    <m/>
    <m/>
    <m/>
    <m/>
    <s v="Don't send any msg"/>
  </r>
  <r>
    <n v="2027"/>
    <d v="2020-02-24T00:00:00"/>
    <n v="2"/>
    <x v="1"/>
    <s v="Emilie Cymberg"/>
    <m/>
    <s v="Johnson &amp; Johnson"/>
    <x v="15"/>
    <m/>
    <m/>
    <m/>
    <s v="No inmail sent"/>
    <x v="1"/>
    <m/>
    <m/>
    <n v="0"/>
    <m/>
    <m/>
    <m/>
    <m/>
    <m/>
    <m/>
    <m/>
    <m/>
    <s v="Not relevant"/>
  </r>
  <r>
    <n v="2028"/>
    <d v="2020-02-24T00:00:00"/>
    <n v="2"/>
    <x v="1"/>
    <s v="Simon Cox"/>
    <m/>
    <s v="Johnson &amp; Johnson"/>
    <x v="15"/>
    <m/>
    <m/>
    <m/>
    <s v="No inmail sent"/>
    <x v="1"/>
    <m/>
    <m/>
    <n v="0"/>
    <m/>
    <m/>
    <m/>
    <m/>
    <m/>
    <m/>
    <m/>
    <m/>
    <s v="Not relevant"/>
  </r>
  <r>
    <n v="2029"/>
    <d v="2020-02-24T00:00:00"/>
    <n v="2"/>
    <x v="1"/>
    <s v="Chris White"/>
    <m/>
    <s v="Johnson &amp; Johnson"/>
    <x v="15"/>
    <m/>
    <m/>
    <m/>
    <s v="No inmail sent"/>
    <x v="1"/>
    <m/>
    <m/>
    <n v="0"/>
    <m/>
    <m/>
    <m/>
    <m/>
    <m/>
    <m/>
    <m/>
    <m/>
    <s v="Not relevant"/>
  </r>
  <r>
    <n v="2030"/>
    <d v="2020-02-24T00:00:00"/>
    <n v="2"/>
    <x v="1"/>
    <s v="Anne Madec-Hily"/>
    <m/>
    <s v="Johnson &amp; Johnson"/>
    <x v="15"/>
    <m/>
    <m/>
    <m/>
    <s v="No inmail sent"/>
    <x v="1"/>
    <m/>
    <m/>
    <n v="0"/>
    <m/>
    <m/>
    <m/>
    <m/>
    <m/>
    <m/>
    <m/>
    <m/>
    <s v="Not relevant"/>
  </r>
  <r>
    <n v="2031"/>
    <d v="2020-02-24T00:00:00"/>
    <n v="2"/>
    <x v="1"/>
    <s v="Justyna Droździkowska"/>
    <m/>
    <s v="Johnson &amp; Johnson"/>
    <x v="15"/>
    <m/>
    <m/>
    <m/>
    <s v="No inmail sent"/>
    <x v="1"/>
    <m/>
    <m/>
    <n v="0"/>
    <m/>
    <m/>
    <m/>
    <m/>
    <m/>
    <m/>
    <m/>
    <m/>
    <s v="Not relevant"/>
  </r>
  <r>
    <n v="2032"/>
    <d v="2020-02-24T00:00:00"/>
    <n v="2"/>
    <x v="1"/>
    <s v="Johan- Peeters"/>
    <m/>
    <s v="Johnson &amp; Johnson"/>
    <x v="15"/>
    <m/>
    <m/>
    <m/>
    <s v="No inmail sent"/>
    <x v="1"/>
    <m/>
    <m/>
    <n v="0"/>
    <m/>
    <m/>
    <m/>
    <m/>
    <m/>
    <m/>
    <m/>
    <m/>
    <s v="Not relevant"/>
  </r>
  <r>
    <n v="2033"/>
    <d v="2020-02-24T00:00:00"/>
    <n v="2"/>
    <x v="5"/>
    <s v="Emma Lakey"/>
    <m/>
    <s v="Mercedes-Benz Cars UK ltd"/>
    <x v="15"/>
    <m/>
    <m/>
    <m/>
    <s v="No inmail sent"/>
    <x v="1"/>
    <m/>
    <m/>
    <n v="0"/>
    <m/>
    <m/>
    <m/>
    <m/>
    <m/>
    <m/>
    <m/>
    <m/>
    <m/>
  </r>
  <r>
    <n v="2034"/>
    <d v="2020-02-24T00:00:00"/>
    <n v="2"/>
    <x v="1"/>
    <s v="Lynette Lilly"/>
    <m/>
    <s v="OMD"/>
    <x v="15"/>
    <m/>
    <m/>
    <m/>
    <s v="No inmail sent"/>
    <x v="1"/>
    <m/>
    <m/>
    <n v="0"/>
    <m/>
    <m/>
    <m/>
    <m/>
    <m/>
    <m/>
    <m/>
    <m/>
    <s v="Not relevant"/>
  </r>
  <r>
    <n v="2035"/>
    <d v="2020-02-24T00:00:00"/>
    <n v="2"/>
    <x v="1"/>
    <s v="Ozlem Carr"/>
    <m/>
    <s v="John Lewis Partnership"/>
    <x v="15"/>
    <m/>
    <m/>
    <m/>
    <s v="No inmail sent"/>
    <x v="0"/>
    <m/>
    <m/>
    <n v="0"/>
    <m/>
    <m/>
    <m/>
    <m/>
    <m/>
    <m/>
    <m/>
    <m/>
    <s v="dont send a msg"/>
  </r>
  <r>
    <n v="2036"/>
    <d v="2020-02-24T00:00:00"/>
    <n v="2"/>
    <x v="5"/>
    <s v="Natalia Poskrebysheva"/>
    <m/>
    <s v="Expedia Group"/>
    <x v="15"/>
    <m/>
    <m/>
    <m/>
    <s v="No inmail sent"/>
    <x v="1"/>
    <m/>
    <m/>
    <n v="0"/>
    <m/>
    <m/>
    <m/>
    <m/>
    <m/>
    <m/>
    <m/>
    <m/>
    <m/>
  </r>
  <r>
    <n v="2037"/>
    <d v="2020-02-24T00:00:00"/>
    <n v="2"/>
    <x v="5"/>
    <s v="Dean Turley"/>
    <m/>
    <s v="Argos"/>
    <x v="15"/>
    <m/>
    <m/>
    <m/>
    <s v="No inmail sent"/>
    <x v="1"/>
    <m/>
    <m/>
    <n v="0"/>
    <m/>
    <m/>
    <m/>
    <m/>
    <m/>
    <m/>
    <m/>
    <m/>
    <m/>
  </r>
  <r>
    <n v="2038"/>
    <d v="2020-02-24T00:00:00"/>
    <n v="2"/>
    <x v="5"/>
    <s v="Stratos S."/>
    <m/>
    <s v="Majid Al Futtaim"/>
    <x v="15"/>
    <m/>
    <m/>
    <m/>
    <s v="No inmail sent"/>
    <x v="1"/>
    <m/>
    <m/>
    <n v="0"/>
    <m/>
    <m/>
    <m/>
    <m/>
    <m/>
    <m/>
    <m/>
    <m/>
    <m/>
  </r>
  <r>
    <n v="2039"/>
    <d v="2020-02-24T00:00:00"/>
    <n v="2"/>
    <x v="1"/>
    <s v="Jack Sweetzer"/>
    <m/>
    <s v="TESCO"/>
    <x v="15"/>
    <m/>
    <m/>
    <m/>
    <s v="No inmail sent"/>
    <x v="1"/>
    <m/>
    <m/>
    <n v="0"/>
    <m/>
    <m/>
    <m/>
    <m/>
    <m/>
    <m/>
    <m/>
    <m/>
    <s v="Not relevant"/>
  </r>
  <r>
    <n v="2040"/>
    <d v="2020-02-24T00:00:00"/>
    <n v="2"/>
    <x v="5"/>
    <s v="Kris Hamer"/>
    <m/>
    <s v="Kris Hamer"/>
    <x v="15"/>
    <m/>
    <m/>
    <m/>
    <s v="No inmail sent"/>
    <x v="1"/>
    <m/>
    <m/>
    <n v="0"/>
    <m/>
    <m/>
    <m/>
    <m/>
    <m/>
    <m/>
    <m/>
    <m/>
    <m/>
  </r>
  <r>
    <n v="2041"/>
    <d v="2020-02-24T00:00:00"/>
    <n v="2"/>
    <x v="5"/>
    <s v="Ankit Mahajan"/>
    <m/>
    <s v=" PepsiCo"/>
    <x v="15"/>
    <m/>
    <m/>
    <m/>
    <s v="No inmail sent"/>
    <x v="1"/>
    <m/>
    <m/>
    <n v="0"/>
    <m/>
    <m/>
    <m/>
    <m/>
    <m/>
    <m/>
    <m/>
    <m/>
    <m/>
  </r>
  <r>
    <n v="2042"/>
    <d v="2020-02-24T00:00:00"/>
    <n v="2"/>
    <x v="5"/>
    <s v="Sue Highfield"/>
    <m/>
    <s v="Autoglass"/>
    <x v="15"/>
    <m/>
    <m/>
    <m/>
    <s v="No inmail sent"/>
    <x v="1"/>
    <m/>
    <m/>
    <n v="0"/>
    <m/>
    <m/>
    <m/>
    <m/>
    <m/>
    <m/>
    <m/>
    <m/>
    <m/>
  </r>
  <r>
    <n v="2043"/>
    <d v="2020-02-24T00:00:00"/>
    <n v="2"/>
    <x v="5"/>
    <s v="Lorna Coath"/>
    <m/>
    <s v="Lorna Coath"/>
    <x v="15"/>
    <m/>
    <m/>
    <m/>
    <s v="No inmail sent"/>
    <x v="1"/>
    <m/>
    <m/>
    <n v="0"/>
    <m/>
    <m/>
    <m/>
    <m/>
    <m/>
    <m/>
    <m/>
    <m/>
    <m/>
  </r>
  <r>
    <n v="2044"/>
    <d v="2020-02-24T00:00:00"/>
    <n v="2"/>
    <x v="5"/>
    <s v="Joshua Butler-Clarke"/>
    <m/>
    <s v="ASOS.com"/>
    <x v="15"/>
    <m/>
    <m/>
    <m/>
    <s v="No inmail sent"/>
    <x v="1"/>
    <m/>
    <m/>
    <n v="0"/>
    <m/>
    <m/>
    <m/>
    <m/>
    <m/>
    <m/>
    <m/>
    <m/>
    <m/>
  </r>
  <r>
    <n v="2045"/>
    <d v="2020-06-09T00:00:00"/>
    <n v="6"/>
    <x v="3"/>
    <s v="Roman Iciksons"/>
    <s v="Head of Performance Marketing"/>
    <s v="Karstadt"/>
    <x v="0"/>
    <s v="Europe"/>
    <m/>
    <m/>
    <s v="No inmail sent"/>
    <x v="3"/>
    <m/>
    <m/>
    <n v="0"/>
    <m/>
    <m/>
    <m/>
    <m/>
    <m/>
    <m/>
    <m/>
    <m/>
    <s v="Relevant + sent invite"/>
  </r>
  <r>
    <n v="2046"/>
    <d v="2020-02-24T00:00:00"/>
    <n v="2"/>
    <x v="5"/>
    <s v="Keith Bridges"/>
    <m/>
    <s v="The Body Shop"/>
    <x v="15"/>
    <m/>
    <m/>
    <m/>
    <s v="No inmail sent"/>
    <x v="1"/>
    <m/>
    <m/>
    <n v="0"/>
    <m/>
    <m/>
    <m/>
    <m/>
    <m/>
    <m/>
    <m/>
    <m/>
    <s v="Not relevant"/>
  </r>
  <r>
    <n v="2047"/>
    <d v="2020-02-24T00:00:00"/>
    <n v="2"/>
    <x v="5"/>
    <s v="Nathan Brown"/>
    <m/>
    <s v="Dixons Carphone"/>
    <x v="15"/>
    <m/>
    <m/>
    <m/>
    <s v="No inmail sent"/>
    <x v="1"/>
    <m/>
    <m/>
    <n v="0"/>
    <m/>
    <m/>
    <m/>
    <m/>
    <m/>
    <m/>
    <m/>
    <m/>
    <m/>
  </r>
  <r>
    <n v="2048"/>
    <d v="2020-02-24T00:00:00"/>
    <n v="2"/>
    <x v="1"/>
    <s v="Kat Jurgonska"/>
    <m/>
    <s v="John Lewis"/>
    <x v="15"/>
    <m/>
    <m/>
    <m/>
    <s v="No inmail sent"/>
    <x v="1"/>
    <m/>
    <m/>
    <n v="0"/>
    <m/>
    <m/>
    <m/>
    <m/>
    <m/>
    <m/>
    <m/>
    <m/>
    <s v="Not relevant"/>
  </r>
  <r>
    <n v="2049"/>
    <d v="2020-02-24T00:00:00"/>
    <n v="2"/>
    <x v="5"/>
    <s v="Paul Stocks-Wilson"/>
    <m/>
    <s v="British Airways"/>
    <x v="15"/>
    <m/>
    <m/>
    <m/>
    <s v="No inmail sent"/>
    <x v="1"/>
    <m/>
    <m/>
    <n v="0"/>
    <m/>
    <m/>
    <m/>
    <m/>
    <m/>
    <m/>
    <m/>
    <m/>
    <m/>
  </r>
  <r>
    <n v="2050"/>
    <d v="2020-02-24T00:00:00"/>
    <n v="2"/>
    <x v="1"/>
    <s v="Dominic Collins"/>
    <m/>
    <s v="BBC"/>
    <x v="15"/>
    <m/>
    <m/>
    <m/>
    <s v="No inmail sent"/>
    <x v="1"/>
    <m/>
    <m/>
    <n v="0"/>
    <m/>
    <m/>
    <m/>
    <m/>
    <m/>
    <m/>
    <m/>
    <m/>
    <s v="Not relevant"/>
  </r>
  <r>
    <n v="2051"/>
    <d v="2020-02-24T00:00:00"/>
    <n v="2"/>
    <x v="1"/>
    <s v="Alex Alderson"/>
    <m/>
    <s v="Sainsbury's"/>
    <x v="15"/>
    <m/>
    <m/>
    <m/>
    <s v="No inmail sent"/>
    <x v="1"/>
    <m/>
    <m/>
    <n v="0"/>
    <m/>
    <m/>
    <m/>
    <m/>
    <m/>
    <m/>
    <m/>
    <m/>
    <s v="Not relevant"/>
  </r>
  <r>
    <n v="2052"/>
    <d v="2020-02-24T00:00:00"/>
    <n v="2"/>
    <x v="5"/>
    <s v="Laura Stansby"/>
    <m/>
    <s v="The White Company"/>
    <x v="15"/>
    <m/>
    <m/>
    <m/>
    <s v="No inmail sent"/>
    <x v="1"/>
    <m/>
    <m/>
    <n v="0"/>
    <m/>
    <m/>
    <m/>
    <m/>
    <m/>
    <m/>
    <m/>
    <m/>
    <m/>
  </r>
  <r>
    <n v="2053"/>
    <d v="2020-02-24T00:00:00"/>
    <n v="2"/>
    <x v="1"/>
    <s v="Christina Boyle"/>
    <m/>
    <s v="Marks and Spencer"/>
    <x v="15"/>
    <m/>
    <m/>
    <m/>
    <s v="No inmail sent"/>
    <x v="1"/>
    <m/>
    <m/>
    <n v="0"/>
    <m/>
    <m/>
    <m/>
    <m/>
    <m/>
    <m/>
    <m/>
    <m/>
    <s v="Not relevant"/>
  </r>
  <r>
    <n v="2054"/>
    <d v="2020-02-24T00:00:00"/>
    <n v="2"/>
    <x v="5"/>
    <s v="Sandra Jones"/>
    <m/>
    <s v="Hotels.com"/>
    <x v="15"/>
    <m/>
    <m/>
    <m/>
    <s v="No inmail sent"/>
    <x v="1"/>
    <m/>
    <m/>
    <n v="0"/>
    <m/>
    <m/>
    <m/>
    <m/>
    <m/>
    <m/>
    <m/>
    <m/>
    <m/>
  </r>
  <r>
    <n v="2055"/>
    <d v="2020-02-24T00:00:00"/>
    <n v="2"/>
    <x v="1"/>
    <s v="Clara Patricia Cokro"/>
    <m/>
    <s v=" Sainsbury's"/>
    <x v="15"/>
    <m/>
    <m/>
    <m/>
    <s v="No inmail sent"/>
    <x v="1"/>
    <m/>
    <m/>
    <n v="0"/>
    <m/>
    <m/>
    <m/>
    <m/>
    <m/>
    <m/>
    <m/>
    <m/>
    <s v="Not relevant"/>
  </r>
  <r>
    <n v="2056"/>
    <d v="2020-02-24T00:00:00"/>
    <n v="2"/>
    <x v="1"/>
    <s v="Mace Maclean"/>
    <m/>
    <s v="Walgreens Boots Alliance"/>
    <x v="6"/>
    <s v="Europe"/>
    <m/>
    <m/>
    <s v="No inmail sent"/>
    <x v="1"/>
    <m/>
    <m/>
    <n v="0"/>
    <m/>
    <m/>
    <m/>
    <m/>
    <m/>
    <m/>
    <m/>
    <m/>
    <s v="Not relevant"/>
  </r>
  <r>
    <n v="2057"/>
    <d v="2020-02-24T00:00:00"/>
    <n v="2"/>
    <x v="5"/>
    <s v="Stuart Wilson ACMA, CGMA"/>
    <m/>
    <s v="Frasers Group"/>
    <x v="15"/>
    <m/>
    <m/>
    <m/>
    <s v="No inmail sent"/>
    <x v="1"/>
    <m/>
    <m/>
    <n v="0"/>
    <m/>
    <m/>
    <m/>
    <m/>
    <m/>
    <m/>
    <m/>
    <m/>
    <m/>
  </r>
  <r>
    <n v="2058"/>
    <d v="2020-02-24T00:00:00"/>
    <n v="2"/>
    <x v="5"/>
    <s v="Naveen Bhalla"/>
    <m/>
    <s v="Medela"/>
    <x v="15"/>
    <m/>
    <m/>
    <m/>
    <s v="No inmail sent"/>
    <x v="1"/>
    <m/>
    <m/>
    <n v="0"/>
    <m/>
    <m/>
    <m/>
    <m/>
    <m/>
    <m/>
    <m/>
    <m/>
    <m/>
  </r>
  <r>
    <n v="2059"/>
    <d v="2020-02-24T00:00:00"/>
    <n v="2"/>
    <x v="5"/>
    <s v="Michalis Vardakis"/>
    <m/>
    <s v="Lucozade Ribena Suntory"/>
    <x v="15"/>
    <m/>
    <m/>
    <m/>
    <s v="No inmail sent"/>
    <x v="1"/>
    <m/>
    <m/>
    <n v="0"/>
    <m/>
    <m/>
    <m/>
    <m/>
    <m/>
    <m/>
    <m/>
    <m/>
    <m/>
  </r>
  <r>
    <n v="2060"/>
    <d v="2020-02-24T00:00:00"/>
    <n v="2"/>
    <x v="5"/>
    <s v="Dominic Jordan"/>
    <m/>
    <s v=" N Brown Group"/>
    <x v="15"/>
    <m/>
    <m/>
    <m/>
    <s v="No inmail sent"/>
    <x v="1"/>
    <m/>
    <m/>
    <n v="0"/>
    <m/>
    <m/>
    <m/>
    <m/>
    <m/>
    <m/>
    <m/>
    <m/>
    <m/>
  </r>
  <r>
    <n v="2061"/>
    <d v="2020-02-24T00:00:00"/>
    <n v="2"/>
    <x v="5"/>
    <s v="Adi Clark"/>
    <m/>
    <s v="Yours Clothing"/>
    <x v="15"/>
    <m/>
    <m/>
    <m/>
    <s v="No inmail sent"/>
    <x v="1"/>
    <m/>
    <m/>
    <n v="0"/>
    <m/>
    <m/>
    <m/>
    <m/>
    <m/>
    <m/>
    <m/>
    <m/>
    <m/>
  </r>
  <r>
    <n v="2062"/>
    <d v="2020-02-24T00:00:00"/>
    <n v="2"/>
    <x v="5"/>
    <s v="Natasha Rupniak"/>
    <m/>
    <s v="Pret A Manger"/>
    <x v="15"/>
    <m/>
    <m/>
    <m/>
    <s v="No inmail sent"/>
    <x v="1"/>
    <m/>
    <m/>
    <n v="0"/>
    <m/>
    <m/>
    <m/>
    <m/>
    <m/>
    <m/>
    <m/>
    <m/>
    <m/>
  </r>
  <r>
    <n v="2063"/>
    <d v="2020-02-24T00:00:00"/>
    <n v="2"/>
    <x v="5"/>
    <s v="Kyle Monk"/>
    <m/>
    <s v="British Retail Consortium"/>
    <x v="15"/>
    <m/>
    <m/>
    <m/>
    <s v="No inmail sent"/>
    <x v="1"/>
    <m/>
    <m/>
    <n v="0"/>
    <m/>
    <m/>
    <m/>
    <m/>
    <m/>
    <m/>
    <m/>
    <m/>
    <m/>
  </r>
  <r>
    <n v="2064"/>
    <d v="2020-02-24T00:00:00"/>
    <n v="2"/>
    <x v="5"/>
    <s v="James Miller"/>
    <m/>
    <s v="Foxtrot Analytics"/>
    <x v="15"/>
    <m/>
    <m/>
    <m/>
    <s v="No inmail sent"/>
    <x v="1"/>
    <m/>
    <m/>
    <n v="0"/>
    <m/>
    <m/>
    <m/>
    <m/>
    <m/>
    <m/>
    <m/>
    <m/>
    <m/>
  </r>
  <r>
    <n v="2065"/>
    <d v="2020-02-24T00:00:00"/>
    <n v="2"/>
    <x v="5"/>
    <s v="Onkar Dalvi"/>
    <m/>
    <s v="The AA"/>
    <x v="15"/>
    <m/>
    <m/>
    <m/>
    <s v="No inmail sent"/>
    <x v="1"/>
    <m/>
    <m/>
    <n v="0"/>
    <m/>
    <m/>
    <m/>
    <m/>
    <m/>
    <m/>
    <m/>
    <m/>
    <m/>
  </r>
  <r>
    <n v="2066"/>
    <d v="2020-02-24T00:00:00"/>
    <n v="2"/>
    <x v="1"/>
    <s v="Ariful Aziz"/>
    <m/>
    <s v="John Lewis &amp; Partners"/>
    <x v="15"/>
    <m/>
    <m/>
    <m/>
    <s v="No inmail sent"/>
    <x v="1"/>
    <m/>
    <m/>
    <n v="0"/>
    <m/>
    <m/>
    <m/>
    <m/>
    <m/>
    <m/>
    <m/>
    <m/>
    <s v="Not relevant"/>
  </r>
  <r>
    <n v="2067"/>
    <d v="2020-02-24T00:00:00"/>
    <n v="2"/>
    <x v="5"/>
    <s v="Mitch Lang"/>
    <m/>
    <s v="Book Depository"/>
    <x v="15"/>
    <m/>
    <m/>
    <m/>
    <s v="No inmail sent"/>
    <x v="1"/>
    <m/>
    <m/>
    <n v="0"/>
    <m/>
    <m/>
    <m/>
    <m/>
    <m/>
    <m/>
    <m/>
    <m/>
    <m/>
  </r>
  <r>
    <n v="2068"/>
    <d v="2020-02-24T00:00:00"/>
    <n v="2"/>
    <x v="5"/>
    <s v="Rintu Alex"/>
    <m/>
    <s v="Hammerson"/>
    <x v="15"/>
    <m/>
    <m/>
    <m/>
    <s v="No inmail sent"/>
    <x v="1"/>
    <m/>
    <m/>
    <n v="0"/>
    <m/>
    <m/>
    <m/>
    <m/>
    <m/>
    <m/>
    <m/>
    <m/>
    <m/>
  </r>
  <r>
    <n v="2069"/>
    <d v="2020-02-24T00:00:00"/>
    <n v="2"/>
    <x v="1"/>
    <s v="Steve Stone"/>
    <m/>
    <s v="John Lewis &amp; Partners"/>
    <x v="15"/>
    <m/>
    <m/>
    <m/>
    <s v="No inmail sent"/>
    <x v="1"/>
    <m/>
    <m/>
    <n v="0"/>
    <m/>
    <m/>
    <m/>
    <m/>
    <m/>
    <m/>
    <m/>
    <m/>
    <s v="Not relevant"/>
  </r>
  <r>
    <n v="2070"/>
    <d v="2020-02-24T00:00:00"/>
    <n v="2"/>
    <x v="3"/>
    <s v="James Hassan"/>
    <s v="Head of Data and Analytics"/>
    <s v=" Mediahub Global"/>
    <x v="1"/>
    <s v="Europe"/>
    <m/>
    <m/>
    <s v="No inmail sent"/>
    <x v="0"/>
    <d v="2020-03-17T00:00:00"/>
    <d v="2021-03-08T00:00:00"/>
    <n v="3"/>
    <n v="2"/>
    <n v="373"/>
    <s v="Negative"/>
    <d v="2021-03-08T00:00:00"/>
    <m/>
    <m/>
    <m/>
    <m/>
    <s v="Relevant + followed up"/>
  </r>
  <r>
    <n v="2071"/>
    <d v="2020-02-24T00:00:00"/>
    <n v="2"/>
    <x v="5"/>
    <s v="Kit S."/>
    <m/>
    <s v="Nepa"/>
    <x v="15"/>
    <m/>
    <m/>
    <m/>
    <s v="No inmail sent"/>
    <x v="1"/>
    <m/>
    <m/>
    <n v="0"/>
    <m/>
    <m/>
    <m/>
    <m/>
    <m/>
    <m/>
    <m/>
    <m/>
    <m/>
  </r>
  <r>
    <n v="2072"/>
    <d v="2020-02-24T00:00:00"/>
    <n v="2"/>
    <x v="5"/>
    <s v="Kerrie Neale"/>
    <m/>
    <s v="Natural Motion"/>
    <x v="15"/>
    <m/>
    <m/>
    <m/>
    <s v="No inmail sent"/>
    <x v="1"/>
    <m/>
    <m/>
    <n v="0"/>
    <m/>
    <m/>
    <m/>
    <m/>
    <m/>
    <m/>
    <m/>
    <m/>
    <m/>
  </r>
  <r>
    <n v="2073"/>
    <d v="2020-02-24T00:00:00"/>
    <n v="2"/>
    <x v="1"/>
    <s v="Paul Cuckoo"/>
    <m/>
    <s v="PHD "/>
    <x v="15"/>
    <m/>
    <m/>
    <m/>
    <s v="No inmail sent"/>
    <x v="1"/>
    <m/>
    <m/>
    <n v="0"/>
    <m/>
    <m/>
    <m/>
    <m/>
    <m/>
    <m/>
    <m/>
    <m/>
    <s v="Not relevant"/>
  </r>
  <r>
    <n v="2074"/>
    <d v="2020-02-24T00:00:00"/>
    <n v="2"/>
    <x v="5"/>
    <s v="Adrian Joseph OBE"/>
    <m/>
    <s v="BT"/>
    <x v="15"/>
    <m/>
    <m/>
    <m/>
    <s v="No inmail sent"/>
    <x v="1"/>
    <m/>
    <m/>
    <n v="0"/>
    <m/>
    <m/>
    <m/>
    <m/>
    <m/>
    <m/>
    <m/>
    <m/>
    <m/>
  </r>
  <r>
    <n v="2075"/>
    <d v="2020-02-24T00:00:00"/>
    <n v="2"/>
    <x v="5"/>
    <s v="Divya Shridhar"/>
    <m/>
    <s v="BT"/>
    <x v="15"/>
    <m/>
    <m/>
    <m/>
    <s v="No inmail sent"/>
    <x v="1"/>
    <m/>
    <m/>
    <n v="0"/>
    <m/>
    <m/>
    <m/>
    <m/>
    <m/>
    <m/>
    <m/>
    <m/>
    <m/>
  </r>
  <r>
    <n v="2076"/>
    <d v="2020-02-24T00:00:00"/>
    <n v="2"/>
    <x v="5"/>
    <s v="Paul Bongers"/>
    <m/>
    <s v="BT"/>
    <x v="15"/>
    <m/>
    <m/>
    <m/>
    <s v="No inmail sent"/>
    <x v="1"/>
    <m/>
    <m/>
    <n v="0"/>
    <m/>
    <m/>
    <m/>
    <m/>
    <m/>
    <m/>
    <m/>
    <m/>
    <m/>
  </r>
  <r>
    <n v="2077"/>
    <d v="2020-02-24T00:00:00"/>
    <n v="2"/>
    <x v="1"/>
    <s v="Alan Tua"/>
    <m/>
    <s v="Direct Line Group"/>
    <x v="15"/>
    <m/>
    <m/>
    <m/>
    <s v="No inmail sent"/>
    <x v="0"/>
    <m/>
    <m/>
    <n v="0"/>
    <m/>
    <m/>
    <m/>
    <m/>
    <m/>
    <m/>
    <m/>
    <m/>
    <s v="don't send any msg, we have been in contact with someone else from the same company beforre"/>
  </r>
  <r>
    <n v="2078"/>
    <d v="2020-02-24T00:00:00"/>
    <n v="2"/>
    <x v="5"/>
    <s v="Kaja Fjørtoft Ystgaard"/>
    <m/>
    <s v=" Telenor"/>
    <x v="15"/>
    <m/>
    <m/>
    <m/>
    <s v="No inmail sent"/>
    <x v="1"/>
    <m/>
    <m/>
    <n v="0"/>
    <m/>
    <m/>
    <m/>
    <m/>
    <m/>
    <m/>
    <m/>
    <m/>
    <m/>
  </r>
  <r>
    <n v="2079"/>
    <d v="2020-02-24T00:00:00"/>
    <n v="2"/>
    <x v="1"/>
    <s v="Gavin Meggs"/>
    <m/>
    <s v="Virgin Media"/>
    <x v="15"/>
    <m/>
    <m/>
    <m/>
    <s v="No inmail sent"/>
    <x v="1"/>
    <m/>
    <m/>
    <n v="0"/>
    <m/>
    <m/>
    <m/>
    <m/>
    <m/>
    <m/>
    <m/>
    <m/>
    <s v="Not relevant"/>
  </r>
  <r>
    <n v="2080"/>
    <d v="2020-02-24T00:00:00"/>
    <n v="2"/>
    <x v="1"/>
    <s v="Mariana Assis"/>
    <m/>
    <s v="Virgin Media"/>
    <x v="15"/>
    <m/>
    <m/>
    <m/>
    <s v="No inmail sent"/>
    <x v="1"/>
    <m/>
    <m/>
    <n v="0"/>
    <m/>
    <m/>
    <m/>
    <m/>
    <m/>
    <m/>
    <m/>
    <m/>
    <s v="Not relevant"/>
  </r>
  <r>
    <n v="2081"/>
    <d v="2020-02-24T00:00:00"/>
    <n v="2"/>
    <x v="1"/>
    <s v="Abhishek Khandelwal"/>
    <m/>
    <s v="Barclays UK"/>
    <x v="15"/>
    <m/>
    <m/>
    <m/>
    <s v="No inmail sent"/>
    <x v="1"/>
    <m/>
    <m/>
    <n v="0"/>
    <m/>
    <m/>
    <m/>
    <m/>
    <m/>
    <m/>
    <m/>
    <m/>
    <s v="Not relevant"/>
  </r>
  <r>
    <n v="2082"/>
    <d v="2020-02-24T00:00:00"/>
    <n v="2"/>
    <x v="1"/>
    <s v="Ben Houghton"/>
    <m/>
    <s v="Barclays UK"/>
    <x v="15"/>
    <m/>
    <m/>
    <m/>
    <s v="No inmail sent"/>
    <x v="1"/>
    <m/>
    <m/>
    <n v="0"/>
    <m/>
    <m/>
    <m/>
    <m/>
    <m/>
    <m/>
    <m/>
    <m/>
    <s v="Not relevant"/>
  </r>
  <r>
    <n v="2083"/>
    <d v="2020-02-24T00:00:00"/>
    <n v="2"/>
    <x v="5"/>
    <s v="Ray Eitel-Porter"/>
    <m/>
    <s v="Accenture"/>
    <x v="15"/>
    <m/>
    <m/>
    <m/>
    <s v="No inmail sent"/>
    <x v="1"/>
    <m/>
    <m/>
    <n v="0"/>
    <m/>
    <m/>
    <m/>
    <m/>
    <m/>
    <m/>
    <m/>
    <m/>
    <s v="Don't send the regular pitch / a chance that Ramla knopws him"/>
  </r>
  <r>
    <n v="2084"/>
    <d v="2020-02-24T00:00:00"/>
    <n v="2"/>
    <x v="1"/>
    <s v="Stefan Hoejmose"/>
    <m/>
    <s v="NOW TV"/>
    <x v="15"/>
    <m/>
    <m/>
    <m/>
    <s v="No inmail sent"/>
    <x v="1"/>
    <m/>
    <m/>
    <n v="0"/>
    <m/>
    <m/>
    <m/>
    <m/>
    <m/>
    <m/>
    <m/>
    <m/>
    <s v="Don't send any msg "/>
  </r>
  <r>
    <n v="2085"/>
    <d v="2020-02-24T00:00:00"/>
    <n v="2"/>
    <x v="1"/>
    <s v="Nitin Ladwa"/>
    <m/>
    <s v="PHD "/>
    <x v="15"/>
    <m/>
    <m/>
    <m/>
    <s v="No inmail sent"/>
    <x v="1"/>
    <m/>
    <m/>
    <n v="0"/>
    <m/>
    <m/>
    <m/>
    <m/>
    <m/>
    <m/>
    <m/>
    <m/>
    <s v="Not relevant"/>
  </r>
  <r>
    <n v="2086"/>
    <d v="2020-02-24T00:00:00"/>
    <n v="2"/>
    <x v="5"/>
    <s v="Sachin Ambekar"/>
    <m/>
    <s v=" Lloyds Banking Group"/>
    <x v="15"/>
    <m/>
    <m/>
    <m/>
    <s v="No inmail sent"/>
    <x v="1"/>
    <m/>
    <m/>
    <n v="0"/>
    <m/>
    <m/>
    <m/>
    <m/>
    <m/>
    <m/>
    <m/>
    <m/>
    <m/>
  </r>
  <r>
    <n v="2087"/>
    <d v="2020-02-24T00:00:00"/>
    <n v="2"/>
    <x v="5"/>
    <s v="Howard Barber"/>
    <m/>
    <s v="Golden Charter Ltd"/>
    <x v="15"/>
    <m/>
    <m/>
    <m/>
    <s v="No inmail sent"/>
    <x v="1"/>
    <m/>
    <m/>
    <n v="0"/>
    <m/>
    <m/>
    <m/>
    <m/>
    <m/>
    <m/>
    <m/>
    <m/>
    <m/>
  </r>
  <r>
    <n v="2088"/>
    <d v="2020-02-24T00:00:00"/>
    <n v="2"/>
    <x v="5"/>
    <s v="Gary Sanders"/>
    <m/>
    <s v="Lloyds Banking Group"/>
    <x v="15"/>
    <m/>
    <m/>
    <m/>
    <s v="No inmail sent"/>
    <x v="1"/>
    <m/>
    <m/>
    <n v="0"/>
    <m/>
    <m/>
    <m/>
    <m/>
    <m/>
    <m/>
    <m/>
    <m/>
    <m/>
  </r>
  <r>
    <n v="2089"/>
    <d v="2020-02-24T00:00:00"/>
    <n v="2"/>
    <x v="5"/>
    <s v="Liam Ellis, PhD"/>
    <m/>
    <s v="Worldpay"/>
    <x v="15"/>
    <m/>
    <m/>
    <m/>
    <s v="No inmail sent"/>
    <x v="1"/>
    <m/>
    <m/>
    <n v="0"/>
    <m/>
    <m/>
    <m/>
    <m/>
    <m/>
    <m/>
    <m/>
    <m/>
    <m/>
  </r>
  <r>
    <n v="2090"/>
    <d v="2020-02-24T00:00:00"/>
    <n v="2"/>
    <x v="5"/>
    <s v="Grant Strydom"/>
    <m/>
    <s v="British Airways"/>
    <x v="15"/>
    <m/>
    <m/>
    <m/>
    <s v="No inmail sent"/>
    <x v="1"/>
    <m/>
    <m/>
    <n v="0"/>
    <m/>
    <m/>
    <m/>
    <m/>
    <m/>
    <m/>
    <m/>
    <m/>
    <m/>
  </r>
  <r>
    <n v="2091"/>
    <d v="2020-02-24T00:00:00"/>
    <n v="2"/>
    <x v="1"/>
    <s v="Charlotte Wise"/>
    <m/>
    <s v="essence"/>
    <x v="15"/>
    <m/>
    <m/>
    <m/>
    <s v="No inmail sent"/>
    <x v="0"/>
    <m/>
    <m/>
    <n v="0"/>
    <m/>
    <m/>
    <m/>
    <m/>
    <m/>
    <m/>
    <m/>
    <m/>
    <s v="don't send msgs to essence"/>
  </r>
  <r>
    <n v="2092"/>
    <d v="2020-02-24T00:00:00"/>
    <n v="2"/>
    <x v="5"/>
    <s v="Alex Lomizov"/>
    <m/>
    <s v="essence"/>
    <x v="15"/>
    <m/>
    <m/>
    <m/>
    <s v="No inmail sent"/>
    <x v="1"/>
    <m/>
    <m/>
    <n v="0"/>
    <m/>
    <m/>
    <m/>
    <m/>
    <m/>
    <m/>
    <m/>
    <m/>
    <m/>
  </r>
  <r>
    <n v="2093"/>
    <d v="2020-02-24T00:00:00"/>
    <n v="2"/>
    <x v="1"/>
    <s v="Josh Gow"/>
    <m/>
    <s v="Commonwealth Bank"/>
    <x v="15"/>
    <m/>
    <m/>
    <m/>
    <s v="No inmail sent"/>
    <x v="0"/>
    <m/>
    <m/>
    <n v="0"/>
    <m/>
    <m/>
    <s v="Irrelevant"/>
    <m/>
    <m/>
    <m/>
    <m/>
    <m/>
    <s v="Irrelevant"/>
  </r>
  <r>
    <n v="2094"/>
    <d v="2020-02-24T00:00:00"/>
    <n v="2"/>
    <x v="5"/>
    <s v="Michael Okuribido"/>
    <m/>
    <s v="IPG Mediabrands "/>
    <x v="15"/>
    <m/>
    <m/>
    <m/>
    <s v="No inmail sent"/>
    <x v="1"/>
    <m/>
    <m/>
    <n v="0"/>
    <m/>
    <m/>
    <m/>
    <m/>
    <m/>
    <m/>
    <m/>
    <m/>
    <m/>
  </r>
  <r>
    <n v="2095"/>
    <d v="2020-02-24T00:00:00"/>
    <n v="2"/>
    <x v="5"/>
    <s v="David Lecouvet"/>
    <m/>
    <s v="IPG Mediabrands "/>
    <x v="15"/>
    <m/>
    <m/>
    <m/>
    <s v="No inmail sent"/>
    <x v="1"/>
    <m/>
    <m/>
    <n v="0"/>
    <m/>
    <m/>
    <m/>
    <m/>
    <m/>
    <m/>
    <m/>
    <m/>
    <m/>
  </r>
  <r>
    <n v="2096"/>
    <d v="2020-02-24T00:00:00"/>
    <n v="2"/>
    <x v="5"/>
    <s v="Cristina Lera García"/>
    <m/>
    <s v="iPG Mediabrands "/>
    <x v="15"/>
    <m/>
    <m/>
    <m/>
    <s v="No inmail sent"/>
    <x v="1"/>
    <m/>
    <m/>
    <n v="0"/>
    <m/>
    <m/>
    <m/>
    <m/>
    <m/>
    <m/>
    <m/>
    <m/>
    <m/>
  </r>
  <r>
    <n v="2097"/>
    <d v="2020-02-24T00:00:00"/>
    <n v="2"/>
    <x v="5"/>
    <s v="Richard Smith"/>
    <m/>
    <s v="LEGO group"/>
    <x v="15"/>
    <m/>
    <m/>
    <m/>
    <s v="No inmail sent"/>
    <x v="1"/>
    <m/>
    <m/>
    <n v="0"/>
    <m/>
    <m/>
    <m/>
    <m/>
    <m/>
    <m/>
    <m/>
    <m/>
    <m/>
  </r>
  <r>
    <n v="2098"/>
    <d v="2020-02-24T00:00:00"/>
    <n v="2"/>
    <x v="5"/>
    <s v="Tanja Iversen"/>
    <m/>
    <s v="LEGO group"/>
    <x v="15"/>
    <m/>
    <m/>
    <m/>
    <s v="No inmail sent"/>
    <x v="1"/>
    <m/>
    <m/>
    <n v="0"/>
    <m/>
    <m/>
    <m/>
    <m/>
    <m/>
    <m/>
    <m/>
    <m/>
    <m/>
  </r>
  <r>
    <n v="2099"/>
    <d v="2020-02-24T00:00:00"/>
    <n v="2"/>
    <x v="5"/>
    <s v="Stephan Dr. Thiel"/>
    <m/>
    <s v="BCG"/>
    <x v="15"/>
    <m/>
    <m/>
    <m/>
    <s v="No inmail sent"/>
    <x v="1"/>
    <m/>
    <m/>
    <n v="0"/>
    <m/>
    <m/>
    <m/>
    <m/>
    <m/>
    <m/>
    <m/>
    <m/>
    <m/>
  </r>
  <r>
    <n v="2100"/>
    <d v="2020-02-24T00:00:00"/>
    <n v="2"/>
    <x v="1"/>
    <s v="James Northway"/>
    <m/>
    <s v="wavemaker"/>
    <x v="15"/>
    <m/>
    <m/>
    <m/>
    <s v="No inmail sent"/>
    <x v="1"/>
    <m/>
    <m/>
    <n v="0"/>
    <m/>
    <m/>
    <m/>
    <m/>
    <m/>
    <m/>
    <m/>
    <m/>
    <s v="Not relevant"/>
  </r>
  <r>
    <n v="2101"/>
    <d v="2020-02-24T00:00:00"/>
    <n v="2"/>
    <x v="5"/>
    <s v="Sudarshan Saha"/>
    <m/>
    <s v="mindshare"/>
    <x v="15"/>
    <m/>
    <m/>
    <m/>
    <s v="No inmail sent"/>
    <x v="1"/>
    <m/>
    <m/>
    <n v="0"/>
    <m/>
    <m/>
    <m/>
    <m/>
    <m/>
    <m/>
    <m/>
    <m/>
    <m/>
  </r>
  <r>
    <n v="2102"/>
    <d v="2020-02-24T00:00:00"/>
    <n v="2"/>
    <x v="1"/>
    <s v="Ayushman Saha"/>
    <m/>
    <s v=" O2 (Telefónica UK) "/>
    <x v="15"/>
    <m/>
    <m/>
    <m/>
    <s v="No inmail sent"/>
    <x v="1"/>
    <m/>
    <m/>
    <n v="0"/>
    <m/>
    <m/>
    <m/>
    <m/>
    <m/>
    <m/>
    <m/>
    <m/>
    <s v="Not relevant"/>
  </r>
  <r>
    <n v="2103"/>
    <d v="2020-02-24T00:00:00"/>
    <n v="2"/>
    <x v="5"/>
    <s v="Phil Maine"/>
    <m/>
    <s v="BT"/>
    <x v="15"/>
    <m/>
    <m/>
    <m/>
    <s v="No inmail sent"/>
    <x v="1"/>
    <m/>
    <m/>
    <n v="0"/>
    <m/>
    <m/>
    <m/>
    <m/>
    <m/>
    <m/>
    <m/>
    <m/>
    <m/>
  </r>
  <r>
    <n v="2104"/>
    <d v="2020-02-24T00:00:00"/>
    <n v="2"/>
    <x v="5"/>
    <s v="Paul Jackson"/>
    <m/>
    <s v="Bonamy Finch "/>
    <x v="15"/>
    <m/>
    <m/>
    <m/>
    <s v="No inmail sent"/>
    <x v="1"/>
    <m/>
    <m/>
    <n v="0"/>
    <m/>
    <m/>
    <m/>
    <m/>
    <m/>
    <m/>
    <m/>
    <m/>
    <m/>
  </r>
  <r>
    <n v="2105"/>
    <d v="2020-02-24T00:00:00"/>
    <n v="2"/>
    <x v="5"/>
    <s v="Danffer Navarro"/>
    <m/>
    <s v="Electrolux"/>
    <x v="15"/>
    <m/>
    <m/>
    <m/>
    <s v="No inmail sent"/>
    <x v="1"/>
    <m/>
    <m/>
    <n v="0"/>
    <m/>
    <m/>
    <m/>
    <m/>
    <m/>
    <m/>
    <m/>
    <m/>
    <m/>
  </r>
  <r>
    <n v="2106"/>
    <d v="2020-03-02T00:00:00"/>
    <n v="3"/>
    <x v="1"/>
    <s v="Isobel Sita-Lumsden"/>
    <m/>
    <s v="Verizon Media"/>
    <x v="15"/>
    <m/>
    <m/>
    <m/>
    <s v="No inmail sent"/>
    <x v="1"/>
    <m/>
    <m/>
    <n v="0"/>
    <m/>
    <m/>
    <m/>
    <m/>
    <m/>
    <m/>
    <m/>
    <m/>
    <s v="Not relevant"/>
  </r>
  <r>
    <n v="2107"/>
    <d v="2020-03-02T00:00:00"/>
    <n v="3"/>
    <x v="1"/>
    <s v="Robert Quigley"/>
    <m/>
    <s v="Verizon Media"/>
    <x v="15"/>
    <m/>
    <m/>
    <m/>
    <s v="No inmail sent"/>
    <x v="1"/>
    <m/>
    <m/>
    <n v="0"/>
    <m/>
    <m/>
    <m/>
    <m/>
    <m/>
    <m/>
    <m/>
    <m/>
    <s v="Not relevant"/>
  </r>
  <r>
    <n v="2108"/>
    <d v="2020-03-02T00:00:00"/>
    <n v="3"/>
    <x v="1"/>
    <s v="Becky Smith"/>
    <m/>
    <s v="Verizon Media"/>
    <x v="15"/>
    <m/>
    <m/>
    <m/>
    <s v="No inmail sent"/>
    <x v="1"/>
    <m/>
    <m/>
    <n v="0"/>
    <m/>
    <m/>
    <m/>
    <m/>
    <m/>
    <m/>
    <m/>
    <m/>
    <s v="Not relevant"/>
  </r>
  <r>
    <n v="2109"/>
    <d v="2020-03-02T00:00:00"/>
    <n v="3"/>
    <x v="1"/>
    <s v="Nicole Amswych"/>
    <m/>
    <s v="Verizon Media"/>
    <x v="15"/>
    <m/>
    <m/>
    <m/>
    <s v="No inmail sent"/>
    <x v="1"/>
    <m/>
    <m/>
    <n v="0"/>
    <m/>
    <m/>
    <m/>
    <m/>
    <m/>
    <m/>
    <m/>
    <m/>
    <s v="Not relevant"/>
  </r>
  <r>
    <n v="2110"/>
    <d v="2020-03-02T00:00:00"/>
    <n v="3"/>
    <x v="1"/>
    <s v="Selma Ali"/>
    <m/>
    <s v="Verizon Media"/>
    <x v="15"/>
    <m/>
    <m/>
    <m/>
    <s v="No inmail sent"/>
    <x v="1"/>
    <m/>
    <m/>
    <n v="0"/>
    <m/>
    <m/>
    <m/>
    <m/>
    <m/>
    <m/>
    <m/>
    <m/>
    <s v="Not relevant"/>
  </r>
  <r>
    <n v="2111"/>
    <d v="2020-03-02T00:00:00"/>
    <n v="3"/>
    <x v="5"/>
    <s v="Gareth Lloyd"/>
    <m/>
    <s v="Wm Morrison Supermarkets Plc "/>
    <x v="15"/>
    <m/>
    <m/>
    <m/>
    <s v="No inmail sent"/>
    <x v="1"/>
    <m/>
    <m/>
    <n v="0"/>
    <m/>
    <m/>
    <m/>
    <m/>
    <m/>
    <m/>
    <m/>
    <m/>
    <m/>
  </r>
  <r>
    <n v="2112"/>
    <d v="2020-03-02T00:00:00"/>
    <n v="3"/>
    <x v="5"/>
    <s v="Thomas Richards"/>
    <m/>
    <s v="OTRO"/>
    <x v="15"/>
    <m/>
    <m/>
    <m/>
    <s v="No inmail sent"/>
    <x v="1"/>
    <m/>
    <m/>
    <n v="0"/>
    <m/>
    <m/>
    <m/>
    <m/>
    <m/>
    <m/>
    <m/>
    <m/>
    <m/>
  </r>
  <r>
    <n v="2113"/>
    <d v="2020-03-02T00:00:00"/>
    <n v="3"/>
    <x v="5"/>
    <s v="Kev Jones"/>
    <m/>
    <s v="A.F. Blakemore &amp; Son Ltd"/>
    <x v="15"/>
    <m/>
    <m/>
    <m/>
    <s v="No inmail sent"/>
    <x v="1"/>
    <m/>
    <m/>
    <n v="0"/>
    <m/>
    <m/>
    <m/>
    <m/>
    <m/>
    <m/>
    <m/>
    <m/>
    <m/>
  </r>
  <r>
    <n v="2114"/>
    <d v="2020-03-02T00:00:00"/>
    <n v="3"/>
    <x v="5"/>
    <s v="jonathan Neal"/>
    <m/>
    <s v="Quidco"/>
    <x v="15"/>
    <m/>
    <m/>
    <m/>
    <s v="No inmail sent"/>
    <x v="1"/>
    <m/>
    <m/>
    <n v="0"/>
    <m/>
    <m/>
    <m/>
    <m/>
    <m/>
    <m/>
    <m/>
    <m/>
    <m/>
  </r>
  <r>
    <n v="2115"/>
    <d v="2020-03-02T00:00:00"/>
    <n v="3"/>
    <x v="5"/>
    <s v="Sophie Weller"/>
    <m/>
    <s v="Ocado Group"/>
    <x v="15"/>
    <m/>
    <m/>
    <m/>
    <s v="No inmail sent"/>
    <x v="1"/>
    <m/>
    <m/>
    <n v="0"/>
    <m/>
    <m/>
    <m/>
    <m/>
    <m/>
    <m/>
    <m/>
    <m/>
    <m/>
  </r>
  <r>
    <n v="2116"/>
    <d v="2020-03-02T00:00:00"/>
    <n v="3"/>
    <x v="5"/>
    <s v="Vanessa Preece"/>
    <m/>
    <s v="Redfish Group "/>
    <x v="15"/>
    <m/>
    <m/>
    <m/>
    <s v="No inmail sent"/>
    <x v="1"/>
    <m/>
    <m/>
    <n v="0"/>
    <m/>
    <m/>
    <m/>
    <m/>
    <m/>
    <m/>
    <m/>
    <m/>
    <m/>
  </r>
  <r>
    <n v="2117"/>
    <d v="2020-03-02T00:00:00"/>
    <n v="3"/>
    <x v="5"/>
    <s v="Greg Walsh"/>
    <m/>
    <s v="notonthehighstreet"/>
    <x v="15"/>
    <m/>
    <m/>
    <m/>
    <s v="No inmail sent"/>
    <x v="1"/>
    <m/>
    <m/>
    <n v="0"/>
    <m/>
    <m/>
    <m/>
    <m/>
    <m/>
    <m/>
    <m/>
    <m/>
    <m/>
  </r>
  <r>
    <n v="2118"/>
    <d v="2020-03-02T00:00:00"/>
    <n v="3"/>
    <x v="1"/>
    <s v="Andrew Tyrrell"/>
    <m/>
    <s v="Tesco"/>
    <x v="15"/>
    <m/>
    <m/>
    <m/>
    <s v="No inmail sent"/>
    <x v="1"/>
    <m/>
    <m/>
    <n v="0"/>
    <m/>
    <m/>
    <m/>
    <m/>
    <m/>
    <m/>
    <m/>
    <m/>
    <s v="Not relevant"/>
  </r>
  <r>
    <n v="2119"/>
    <d v="2020-03-02T00:00:00"/>
    <n v="3"/>
    <x v="1"/>
    <s v="Phillip Smith"/>
    <m/>
    <s v="O2 (Telefónica UK) "/>
    <x v="15"/>
    <m/>
    <m/>
    <m/>
    <s v="No inmail sent"/>
    <x v="1"/>
    <m/>
    <m/>
    <n v="0"/>
    <m/>
    <m/>
    <m/>
    <m/>
    <m/>
    <m/>
    <m/>
    <m/>
    <s v="Not relevant"/>
  </r>
  <r>
    <n v="2120"/>
    <d v="2020-03-02T00:00:00"/>
    <n v="3"/>
    <x v="1"/>
    <s v="Carlene Horridge"/>
    <m/>
    <s v="Boots UK"/>
    <x v="15"/>
    <m/>
    <m/>
    <m/>
    <s v="No inmail sent"/>
    <x v="1"/>
    <m/>
    <m/>
    <n v="0"/>
    <m/>
    <m/>
    <m/>
    <m/>
    <m/>
    <m/>
    <m/>
    <m/>
    <s v="Not relevant"/>
  </r>
  <r>
    <n v="2121"/>
    <d v="2020-03-02T00:00:00"/>
    <n v="3"/>
    <x v="5"/>
    <s v="Henry Linney"/>
    <m/>
    <s v="Amara Living Ltd"/>
    <x v="15"/>
    <m/>
    <m/>
    <m/>
    <s v="No inmail sent"/>
    <x v="1"/>
    <m/>
    <m/>
    <n v="0"/>
    <m/>
    <m/>
    <m/>
    <m/>
    <m/>
    <m/>
    <m/>
    <m/>
    <m/>
  </r>
  <r>
    <n v="2122"/>
    <d v="2020-03-02T00:00:00"/>
    <n v="3"/>
    <x v="5"/>
    <s v="Jon McPherson"/>
    <m/>
    <s v="Blue Square"/>
    <x v="15"/>
    <m/>
    <m/>
    <m/>
    <s v="No inmail sent"/>
    <x v="1"/>
    <m/>
    <m/>
    <n v="0"/>
    <m/>
    <m/>
    <m/>
    <m/>
    <m/>
    <m/>
    <m/>
    <m/>
    <m/>
  </r>
  <r>
    <n v="2123"/>
    <d v="2020-03-02T00:00:00"/>
    <n v="3"/>
    <x v="5"/>
    <s v="Lise Flynn"/>
    <m/>
    <s v="RI"/>
    <x v="15"/>
    <m/>
    <m/>
    <m/>
    <s v="No inmail sent"/>
    <x v="1"/>
    <m/>
    <m/>
    <n v="0"/>
    <m/>
    <m/>
    <m/>
    <m/>
    <m/>
    <m/>
    <m/>
    <m/>
    <m/>
  </r>
  <r>
    <n v="2124"/>
    <d v="2020-03-02T00:00:00"/>
    <n v="3"/>
    <x v="1"/>
    <s v="Axel de Goursac"/>
    <m/>
    <s v="LVMH"/>
    <x v="15"/>
    <m/>
    <m/>
    <m/>
    <s v="No inmail sent"/>
    <x v="1"/>
    <m/>
    <m/>
    <n v="0"/>
    <m/>
    <m/>
    <m/>
    <m/>
    <m/>
    <m/>
    <m/>
    <m/>
    <s v="Not relevant"/>
  </r>
  <r>
    <n v="2125"/>
    <d v="2020-03-02T00:00:00"/>
    <n v="3"/>
    <x v="5"/>
    <s v="Mathieu DAUPHIN"/>
    <m/>
    <s v="havas media"/>
    <x v="15"/>
    <m/>
    <m/>
    <m/>
    <s v="No inmail sent"/>
    <x v="1"/>
    <m/>
    <m/>
    <n v="0"/>
    <m/>
    <m/>
    <m/>
    <m/>
    <m/>
    <m/>
    <m/>
    <m/>
    <m/>
  </r>
  <r>
    <n v="2126"/>
    <d v="2020-03-02T00:00:00"/>
    <n v="3"/>
    <x v="5"/>
    <s v="Nathalie Desquermes"/>
    <m/>
    <s v=" Genactis"/>
    <x v="15"/>
    <m/>
    <m/>
    <m/>
    <s v="No inmail sent"/>
    <x v="1"/>
    <m/>
    <m/>
    <n v="0"/>
    <m/>
    <m/>
    <m/>
    <m/>
    <m/>
    <m/>
    <m/>
    <m/>
    <m/>
  </r>
  <r>
    <n v="2127"/>
    <d v="2020-03-02T00:00:00"/>
    <n v="3"/>
    <x v="5"/>
    <s v="Matt Mitchell"/>
    <m/>
    <s v="beamly"/>
    <x v="15"/>
    <m/>
    <m/>
    <m/>
    <s v="No inmail sent"/>
    <x v="1"/>
    <m/>
    <m/>
    <n v="0"/>
    <m/>
    <m/>
    <m/>
    <m/>
    <m/>
    <m/>
    <m/>
    <m/>
    <m/>
  </r>
  <r>
    <n v="2128"/>
    <d v="2020-03-02T00:00:00"/>
    <n v="3"/>
    <x v="1"/>
    <s v="Evangelos Lemonis"/>
    <m/>
    <s v="philip Morris"/>
    <x v="15"/>
    <m/>
    <m/>
    <m/>
    <s v="No inmail sent"/>
    <x v="1"/>
    <m/>
    <m/>
    <n v="0"/>
    <m/>
    <m/>
    <m/>
    <m/>
    <m/>
    <m/>
    <m/>
    <m/>
    <s v="Not relevant"/>
  </r>
  <r>
    <n v="2129"/>
    <d v="2020-03-02T00:00:00"/>
    <n v="3"/>
    <x v="1"/>
    <s v="Jane Ostler"/>
    <m/>
    <s v="Kantar Millward Brown "/>
    <x v="15"/>
    <m/>
    <m/>
    <m/>
    <s v="No inmail sent"/>
    <x v="1"/>
    <m/>
    <m/>
    <n v="0"/>
    <m/>
    <m/>
    <m/>
    <m/>
    <m/>
    <m/>
    <m/>
    <m/>
    <s v="Not relevant"/>
  </r>
  <r>
    <n v="2130"/>
    <d v="2020-03-02T00:00:00"/>
    <n v="3"/>
    <x v="5"/>
    <s v="Sara Oliva"/>
    <m/>
    <s v="pepsi cola"/>
    <x v="15"/>
    <m/>
    <m/>
    <m/>
    <s v="No inmail sent"/>
    <x v="1"/>
    <m/>
    <m/>
    <n v="0"/>
    <m/>
    <m/>
    <m/>
    <m/>
    <m/>
    <m/>
    <m/>
    <m/>
    <m/>
  </r>
  <r>
    <n v="2131"/>
    <d v="2020-03-02T00:00:00"/>
    <n v="3"/>
    <x v="5"/>
    <s v="Deni Boncheva"/>
    <m/>
    <s v="pepsi cola"/>
    <x v="15"/>
    <m/>
    <m/>
    <m/>
    <s v="No inmail sent"/>
    <x v="1"/>
    <m/>
    <m/>
    <n v="0"/>
    <m/>
    <m/>
    <m/>
    <m/>
    <m/>
    <m/>
    <m/>
    <m/>
    <m/>
  </r>
  <r>
    <n v="2132"/>
    <d v="2020-03-02T00:00:00"/>
    <n v="3"/>
    <x v="5"/>
    <s v="Arantxa Riola"/>
    <m/>
    <s v="pepsi cola"/>
    <x v="15"/>
    <m/>
    <m/>
    <m/>
    <s v="No inmail sent"/>
    <x v="1"/>
    <m/>
    <m/>
    <n v="0"/>
    <m/>
    <m/>
    <m/>
    <m/>
    <m/>
    <m/>
    <m/>
    <m/>
    <m/>
  </r>
  <r>
    <n v="2133"/>
    <d v="2020-03-02T00:00:00"/>
    <n v="3"/>
    <x v="5"/>
    <s v="Stephan Brebeck"/>
    <m/>
    <s v="bayer"/>
    <x v="15"/>
    <m/>
    <m/>
    <m/>
    <s v="No inmail sent"/>
    <x v="1"/>
    <m/>
    <m/>
    <n v="0"/>
    <m/>
    <m/>
    <m/>
    <m/>
    <m/>
    <m/>
    <m/>
    <m/>
    <m/>
  </r>
  <r>
    <n v="2134"/>
    <d v="2020-03-02T00:00:00"/>
    <n v="3"/>
    <x v="5"/>
    <s v="Lara Izlan"/>
    <m/>
    <s v="ITV"/>
    <x v="15"/>
    <m/>
    <m/>
    <m/>
    <s v="No inmail sent"/>
    <x v="1"/>
    <m/>
    <m/>
    <n v="0"/>
    <m/>
    <m/>
    <m/>
    <m/>
    <m/>
    <m/>
    <m/>
    <m/>
    <m/>
  </r>
  <r>
    <n v="2135"/>
    <d v="2020-03-02T00:00:00"/>
    <n v="3"/>
    <x v="5"/>
    <s v="Marios Perrakis"/>
    <m/>
    <s v="ITV"/>
    <x v="15"/>
    <m/>
    <m/>
    <m/>
    <s v="No inmail sent"/>
    <x v="1"/>
    <m/>
    <m/>
    <n v="0"/>
    <m/>
    <m/>
    <m/>
    <m/>
    <m/>
    <m/>
    <m/>
    <m/>
    <m/>
  </r>
  <r>
    <n v="2136"/>
    <d v="2020-03-02T00:00:00"/>
    <n v="3"/>
    <x v="5"/>
    <s v="Nicola H."/>
    <m/>
    <s v="ITV"/>
    <x v="15"/>
    <m/>
    <m/>
    <m/>
    <s v="No inmail sent"/>
    <x v="1"/>
    <m/>
    <m/>
    <n v="0"/>
    <m/>
    <m/>
    <m/>
    <m/>
    <m/>
    <m/>
    <m/>
    <m/>
    <m/>
  </r>
  <r>
    <n v="2137"/>
    <d v="2020-03-02T00:00:00"/>
    <n v="3"/>
    <x v="5"/>
    <s v="Jennie Esler"/>
    <m/>
    <s v="Lovehoney"/>
    <x v="15"/>
    <m/>
    <m/>
    <m/>
    <s v="No inmail sent"/>
    <x v="1"/>
    <m/>
    <m/>
    <n v="0"/>
    <m/>
    <m/>
    <m/>
    <m/>
    <m/>
    <m/>
    <m/>
    <m/>
    <m/>
  </r>
  <r>
    <n v="2138"/>
    <d v="2020-03-02T00:00:00"/>
    <n v="3"/>
    <x v="5"/>
    <s v="Rob Hyland"/>
    <m/>
    <s v="Halfords"/>
    <x v="15"/>
    <m/>
    <m/>
    <m/>
    <s v="No inmail sent"/>
    <x v="1"/>
    <m/>
    <m/>
    <n v="0"/>
    <m/>
    <m/>
    <m/>
    <m/>
    <m/>
    <m/>
    <m/>
    <m/>
    <m/>
  </r>
  <r>
    <n v="2139"/>
    <d v="2020-03-02T00:00:00"/>
    <n v="3"/>
    <x v="5"/>
    <s v="Sophia Probert"/>
    <m/>
    <s v="eve sleep"/>
    <x v="15"/>
    <m/>
    <m/>
    <m/>
    <s v="No inmail sent"/>
    <x v="1"/>
    <m/>
    <m/>
    <n v="0"/>
    <m/>
    <m/>
    <m/>
    <m/>
    <m/>
    <m/>
    <m/>
    <m/>
    <m/>
  </r>
  <r>
    <n v="2140"/>
    <d v="2020-03-02T00:00:00"/>
    <n v="3"/>
    <x v="5"/>
    <s v="Lucy Crabtree"/>
    <m/>
    <s v="ao.com"/>
    <x v="15"/>
    <m/>
    <m/>
    <m/>
    <s v="No inmail sent"/>
    <x v="1"/>
    <m/>
    <m/>
    <n v="0"/>
    <m/>
    <m/>
    <m/>
    <m/>
    <m/>
    <m/>
    <m/>
    <m/>
    <m/>
  </r>
  <r>
    <n v="2141"/>
    <d v="2020-03-02T00:00:00"/>
    <n v="3"/>
    <x v="5"/>
    <s v="Sarah Dohren"/>
    <m/>
    <s v="Hotter Shoes"/>
    <x v="15"/>
    <m/>
    <m/>
    <m/>
    <s v="No inmail sent"/>
    <x v="1"/>
    <m/>
    <m/>
    <n v="0"/>
    <m/>
    <m/>
    <m/>
    <m/>
    <m/>
    <m/>
    <m/>
    <m/>
    <m/>
  </r>
  <r>
    <n v="2142"/>
    <d v="2020-03-02T00:00:00"/>
    <n v="3"/>
    <x v="5"/>
    <s v="Don Nisbet"/>
    <m/>
    <s v="Wolseley "/>
    <x v="15"/>
    <m/>
    <m/>
    <m/>
    <s v="No inmail sent"/>
    <x v="1"/>
    <m/>
    <m/>
    <n v="0"/>
    <m/>
    <m/>
    <m/>
    <m/>
    <m/>
    <m/>
    <m/>
    <m/>
    <m/>
  </r>
  <r>
    <n v="2143"/>
    <d v="2020-03-02T00:00:00"/>
    <n v="3"/>
    <x v="5"/>
    <s v="Alex Torres"/>
    <m/>
    <s v="Smartbox UK"/>
    <x v="15"/>
    <m/>
    <m/>
    <m/>
    <s v="No inmail sent"/>
    <x v="1"/>
    <m/>
    <m/>
    <n v="0"/>
    <m/>
    <m/>
    <m/>
    <m/>
    <m/>
    <m/>
    <m/>
    <m/>
    <m/>
  </r>
  <r>
    <n v="2144"/>
    <d v="2020-03-02T00:00:00"/>
    <n v="3"/>
    <x v="5"/>
    <s v="Anne Lonsdale"/>
    <m/>
    <s v="Wiggle"/>
    <x v="15"/>
    <m/>
    <m/>
    <m/>
    <s v="No inmail sent"/>
    <x v="1"/>
    <m/>
    <m/>
    <n v="0"/>
    <m/>
    <m/>
    <m/>
    <m/>
    <m/>
    <m/>
    <m/>
    <m/>
    <m/>
  </r>
  <r>
    <n v="2145"/>
    <d v="2020-03-02T00:00:00"/>
    <n v="3"/>
    <x v="5"/>
    <s v="Evan Innis"/>
    <m/>
    <s v="Facebook"/>
    <x v="15"/>
    <m/>
    <m/>
    <m/>
    <s v="No inmail sent"/>
    <x v="1"/>
    <m/>
    <m/>
    <n v="0"/>
    <m/>
    <m/>
    <m/>
    <m/>
    <m/>
    <m/>
    <m/>
    <m/>
    <m/>
  </r>
  <r>
    <n v="2146"/>
    <d v="2020-03-02T00:00:00"/>
    <n v="3"/>
    <x v="5"/>
    <s v="Paul Gerreli"/>
    <m/>
    <s v="Leyland SDM"/>
    <x v="15"/>
    <m/>
    <m/>
    <m/>
    <s v="No inmail sent"/>
    <x v="1"/>
    <m/>
    <m/>
    <n v="0"/>
    <m/>
    <m/>
    <m/>
    <m/>
    <m/>
    <m/>
    <m/>
    <m/>
    <m/>
  </r>
  <r>
    <n v="2147"/>
    <d v="2020-03-02T00:00:00"/>
    <n v="3"/>
    <x v="5"/>
    <s v="Keely Garrick"/>
    <m/>
    <s v="Joe Browns LTD"/>
    <x v="15"/>
    <m/>
    <m/>
    <m/>
    <s v="No inmail sent"/>
    <x v="1"/>
    <m/>
    <m/>
    <n v="0"/>
    <m/>
    <m/>
    <m/>
    <m/>
    <m/>
    <m/>
    <m/>
    <m/>
    <m/>
  </r>
  <r>
    <n v="2148"/>
    <d v="2020-03-02T00:00:00"/>
    <n v="3"/>
    <x v="5"/>
    <s v="Andrew Wilcock"/>
    <m/>
    <s v="Woodstock Trading Co "/>
    <x v="15"/>
    <m/>
    <m/>
    <m/>
    <s v="No inmail sent"/>
    <x v="1"/>
    <m/>
    <m/>
    <n v="0"/>
    <m/>
    <m/>
    <m/>
    <m/>
    <m/>
    <m/>
    <m/>
    <m/>
    <m/>
  </r>
  <r>
    <n v="2149"/>
    <d v="2020-03-02T00:00:00"/>
    <n v="3"/>
    <x v="5"/>
    <s v="Maxine Minty-Morel"/>
    <m/>
    <s v="Brown Thomas Arnotts "/>
    <x v="15"/>
    <m/>
    <m/>
    <m/>
    <s v="No inmail sent"/>
    <x v="1"/>
    <m/>
    <m/>
    <n v="0"/>
    <m/>
    <m/>
    <m/>
    <m/>
    <m/>
    <m/>
    <m/>
    <m/>
    <m/>
  </r>
  <r>
    <n v="2150"/>
    <d v="2020-03-02T00:00:00"/>
    <n v="3"/>
    <x v="5"/>
    <s v="Angela Thoresen"/>
    <m/>
    <s v="Greggs PLC"/>
    <x v="15"/>
    <m/>
    <m/>
    <m/>
    <s v="No inmail sent"/>
    <x v="1"/>
    <m/>
    <m/>
    <n v="0"/>
    <m/>
    <m/>
    <m/>
    <m/>
    <m/>
    <m/>
    <m/>
    <m/>
    <m/>
  </r>
  <r>
    <n v="2151"/>
    <d v="2020-03-02T00:00:00"/>
    <n v="3"/>
    <x v="1"/>
    <s v="John McIntosh"/>
    <m/>
    <s v="Marks and Spencer"/>
    <x v="15"/>
    <m/>
    <m/>
    <m/>
    <s v="No inmail sent"/>
    <x v="1"/>
    <m/>
    <m/>
    <n v="0"/>
    <m/>
    <m/>
    <m/>
    <m/>
    <m/>
    <m/>
    <m/>
    <m/>
    <s v="Not relevant"/>
  </r>
  <r>
    <n v="2152"/>
    <d v="2020-03-02T00:00:00"/>
    <n v="3"/>
    <x v="5"/>
    <s v="Alberto Lucas Navio"/>
    <m/>
    <s v="AFC Bournemouth"/>
    <x v="15"/>
    <m/>
    <m/>
    <m/>
    <s v="No inmail sent"/>
    <x v="1"/>
    <m/>
    <m/>
    <n v="0"/>
    <m/>
    <m/>
    <m/>
    <m/>
    <m/>
    <m/>
    <m/>
    <m/>
    <m/>
  </r>
  <r>
    <n v="2153"/>
    <d v="2020-03-02T00:00:00"/>
    <n v="3"/>
    <x v="5"/>
    <s v="George King"/>
    <m/>
    <s v="GAME Digital PLC"/>
    <x v="15"/>
    <m/>
    <m/>
    <m/>
    <s v="No inmail sent"/>
    <x v="1"/>
    <m/>
    <m/>
    <n v="0"/>
    <m/>
    <m/>
    <m/>
    <m/>
    <m/>
    <m/>
    <m/>
    <m/>
    <m/>
  </r>
  <r>
    <n v="2154"/>
    <d v="2020-03-02T00:00:00"/>
    <n v="3"/>
    <x v="5"/>
    <s v="Paul de Laat"/>
    <m/>
    <s v="Centrica British Gas"/>
    <x v="15"/>
    <m/>
    <m/>
    <m/>
    <s v="No inmail sent"/>
    <x v="1"/>
    <m/>
    <m/>
    <n v="0"/>
    <m/>
    <m/>
    <m/>
    <m/>
    <m/>
    <m/>
    <m/>
    <m/>
    <m/>
  </r>
  <r>
    <n v="2155"/>
    <d v="2020-03-02T00:00:00"/>
    <n v="3"/>
    <x v="5"/>
    <s v="James Gardener"/>
    <m/>
    <s v="Dunelm"/>
    <x v="15"/>
    <m/>
    <m/>
    <m/>
    <s v="No inmail sent"/>
    <x v="1"/>
    <m/>
    <m/>
    <n v="0"/>
    <m/>
    <m/>
    <m/>
    <m/>
    <m/>
    <m/>
    <m/>
    <m/>
    <m/>
  </r>
  <r>
    <n v="2156"/>
    <d v="2020-03-02T00:00:00"/>
    <n v="3"/>
    <x v="5"/>
    <s v="Louisa Livingston"/>
    <m/>
    <s v="Harrods "/>
    <x v="15"/>
    <m/>
    <m/>
    <m/>
    <s v="No inmail sent"/>
    <x v="1"/>
    <m/>
    <m/>
    <n v="0"/>
    <m/>
    <m/>
    <m/>
    <m/>
    <m/>
    <m/>
    <m/>
    <m/>
    <m/>
  </r>
  <r>
    <n v="2157"/>
    <d v="2020-03-02T00:00:00"/>
    <n v="3"/>
    <x v="5"/>
    <s v="wayne frost"/>
    <m/>
    <s v="E-Foods"/>
    <x v="15"/>
    <m/>
    <m/>
    <m/>
    <s v="No inmail sent"/>
    <x v="1"/>
    <m/>
    <m/>
    <n v="0"/>
    <m/>
    <m/>
    <m/>
    <m/>
    <m/>
    <m/>
    <m/>
    <m/>
    <m/>
  </r>
  <r>
    <n v="2158"/>
    <d v="2020-03-02T00:00:00"/>
    <n v="3"/>
    <x v="5"/>
    <s v="Alison Barker"/>
    <m/>
    <s v="Wickes"/>
    <x v="15"/>
    <m/>
    <m/>
    <m/>
    <s v="No inmail sent"/>
    <x v="1"/>
    <m/>
    <m/>
    <n v="0"/>
    <m/>
    <m/>
    <m/>
    <m/>
    <m/>
    <m/>
    <m/>
    <m/>
    <m/>
  </r>
  <r>
    <n v="2159"/>
    <d v="2020-03-02T00:00:00"/>
    <n v="3"/>
    <x v="5"/>
    <s v="Aleya Allybokus"/>
    <m/>
    <s v="Facebook"/>
    <x v="15"/>
    <m/>
    <m/>
    <m/>
    <s v="No inmail sent"/>
    <x v="1"/>
    <m/>
    <m/>
    <n v="0"/>
    <m/>
    <m/>
    <m/>
    <m/>
    <m/>
    <m/>
    <m/>
    <m/>
    <m/>
  </r>
  <r>
    <n v="2160"/>
    <d v="2020-03-02T00:00:00"/>
    <n v="3"/>
    <x v="5"/>
    <s v="Peter Simpson"/>
    <m/>
    <s v="Facebook"/>
    <x v="15"/>
    <m/>
    <m/>
    <m/>
    <s v="No inmail sent"/>
    <x v="1"/>
    <m/>
    <m/>
    <n v="0"/>
    <m/>
    <m/>
    <m/>
    <m/>
    <m/>
    <m/>
    <m/>
    <m/>
    <m/>
  </r>
  <r>
    <n v="2161"/>
    <d v="2020-03-02T00:00:00"/>
    <n v="3"/>
    <x v="5"/>
    <s v="Elsa Ögren"/>
    <m/>
    <s v="Facebook"/>
    <x v="15"/>
    <m/>
    <m/>
    <m/>
    <s v="No inmail sent"/>
    <x v="1"/>
    <m/>
    <m/>
    <n v="0"/>
    <m/>
    <m/>
    <m/>
    <m/>
    <m/>
    <m/>
    <m/>
    <m/>
    <m/>
  </r>
  <r>
    <n v="2162"/>
    <d v="2020-03-02T00:00:00"/>
    <n v="3"/>
    <x v="5"/>
    <s v="Nicolas Sakiotis"/>
    <m/>
    <s v="Facebook"/>
    <x v="15"/>
    <m/>
    <m/>
    <m/>
    <s v="No inmail sent"/>
    <x v="1"/>
    <m/>
    <m/>
    <n v="0"/>
    <m/>
    <m/>
    <m/>
    <m/>
    <m/>
    <m/>
    <m/>
    <m/>
    <m/>
  </r>
  <r>
    <n v="2163"/>
    <d v="2020-03-02T00:00:00"/>
    <n v="3"/>
    <x v="5"/>
    <s v="Emily Fielding"/>
    <m/>
    <s v="Facebook"/>
    <x v="15"/>
    <m/>
    <m/>
    <m/>
    <s v="No inmail sent"/>
    <x v="1"/>
    <m/>
    <m/>
    <n v="0"/>
    <m/>
    <m/>
    <m/>
    <m/>
    <m/>
    <m/>
    <m/>
    <m/>
    <m/>
  </r>
  <r>
    <n v="2164"/>
    <d v="2020-03-02T00:00:00"/>
    <n v="3"/>
    <x v="5"/>
    <s v="Kamran Ashraf"/>
    <m/>
    <s v="VISA"/>
    <x v="15"/>
    <m/>
    <m/>
    <m/>
    <s v="No inmail sent"/>
    <x v="1"/>
    <m/>
    <m/>
    <n v="0"/>
    <m/>
    <m/>
    <m/>
    <m/>
    <m/>
    <m/>
    <m/>
    <m/>
    <m/>
  </r>
  <r>
    <n v="2165"/>
    <d v="2020-03-02T00:00:00"/>
    <n v="3"/>
    <x v="5"/>
    <s v="Ali Yagmur Aydinli"/>
    <m/>
    <s v="VISA"/>
    <x v="15"/>
    <m/>
    <m/>
    <m/>
    <s v="No inmail sent"/>
    <x v="1"/>
    <m/>
    <m/>
    <n v="0"/>
    <m/>
    <m/>
    <m/>
    <m/>
    <m/>
    <m/>
    <m/>
    <m/>
    <m/>
  </r>
  <r>
    <n v="2166"/>
    <d v="2020-03-02T00:00:00"/>
    <n v="3"/>
    <x v="1"/>
    <s v="Dr. Hasan Al-Madfai"/>
    <m/>
    <s v="VISA"/>
    <x v="15"/>
    <m/>
    <m/>
    <m/>
    <s v="No inmail sent"/>
    <x v="0"/>
    <d v="2020-09-28T00:00:00"/>
    <m/>
    <n v="0"/>
    <m/>
    <n v="534"/>
    <s v="Negative"/>
    <d v="2020-09-29T00:00:00"/>
    <m/>
    <m/>
    <m/>
    <m/>
    <m/>
  </r>
  <r>
    <n v="2167"/>
    <d v="2020-03-02T00:00:00"/>
    <n v="3"/>
    <x v="5"/>
    <s v="Claudio D."/>
    <m/>
    <s v="VISA"/>
    <x v="15"/>
    <m/>
    <m/>
    <m/>
    <s v="No inmail sent"/>
    <x v="1"/>
    <m/>
    <m/>
    <n v="0"/>
    <m/>
    <m/>
    <m/>
    <m/>
    <m/>
    <m/>
    <m/>
    <m/>
    <m/>
  </r>
  <r>
    <n v="2168"/>
    <d v="2020-03-02T00:00:00"/>
    <n v="3"/>
    <x v="5"/>
    <s v="Thomas McKenna"/>
    <m/>
    <s v="bain &amp; company"/>
    <x v="15"/>
    <m/>
    <m/>
    <m/>
    <s v="No inmail sent"/>
    <x v="1"/>
    <m/>
    <m/>
    <n v="0"/>
    <m/>
    <m/>
    <m/>
    <m/>
    <m/>
    <m/>
    <m/>
    <m/>
    <m/>
  </r>
  <r>
    <n v="2169"/>
    <d v="2020-03-02T00:00:00"/>
    <n v="3"/>
    <x v="1"/>
    <s v="Raphael Proult"/>
    <s v="Head of Marketing Insights"/>
    <s v="Unify Group "/>
    <x v="1"/>
    <m/>
    <m/>
    <m/>
    <s v="No inmail sent"/>
    <x v="0"/>
    <d v="2020-07-01T00:00:00"/>
    <m/>
    <n v="0"/>
    <m/>
    <m/>
    <s v="Negative"/>
    <d v="2020-07-03T00:00:00"/>
    <m/>
    <m/>
    <m/>
    <m/>
    <s v="Thanks Ramla for your message._x000a_I am not interested at the moment"/>
  </r>
  <r>
    <n v="2170"/>
    <d v="2020-03-02T00:00:00"/>
    <n v="3"/>
    <x v="1"/>
    <s v="Marine Rabeau"/>
    <m/>
    <s v="zenith"/>
    <x v="15"/>
    <m/>
    <m/>
    <m/>
    <s v="No inmail sent"/>
    <x v="1"/>
    <m/>
    <m/>
    <n v="0"/>
    <m/>
    <m/>
    <m/>
    <m/>
    <m/>
    <m/>
    <m/>
    <m/>
    <s v="Not relevant"/>
  </r>
  <r>
    <n v="2171"/>
    <d v="2020-03-02T00:00:00"/>
    <n v="3"/>
    <x v="5"/>
    <s v="Stine Skovbo"/>
    <m/>
    <s v="Arla Foods "/>
    <x v="15"/>
    <m/>
    <m/>
    <m/>
    <s v="No inmail sent"/>
    <x v="1"/>
    <m/>
    <m/>
    <n v="0"/>
    <m/>
    <m/>
    <m/>
    <m/>
    <m/>
    <m/>
    <m/>
    <m/>
    <m/>
  </r>
  <r>
    <n v="2172"/>
    <d v="2020-03-02T00:00:00"/>
    <n v="3"/>
    <x v="1"/>
    <s v="Nicola Reed"/>
    <m/>
    <s v="ZenithOptimedia Group"/>
    <x v="15"/>
    <m/>
    <m/>
    <m/>
    <s v="No inmail sent"/>
    <x v="1"/>
    <m/>
    <m/>
    <n v="0"/>
    <m/>
    <m/>
    <m/>
    <m/>
    <m/>
    <m/>
    <m/>
    <m/>
    <s v="Not relevant"/>
  </r>
  <r>
    <n v="2173"/>
    <d v="2020-03-02T00:00:00"/>
    <n v="3"/>
    <x v="1"/>
    <s v="Ashish Suri"/>
    <m/>
    <s v=" L'Oréal"/>
    <x v="15"/>
    <m/>
    <m/>
    <m/>
    <s v="No inmail sent"/>
    <x v="1"/>
    <m/>
    <m/>
    <n v="0"/>
    <m/>
    <m/>
    <m/>
    <m/>
    <m/>
    <m/>
    <m/>
    <m/>
    <s v="Not relevant"/>
  </r>
  <r>
    <n v="2174"/>
    <d v="2020-03-02T00:00:00"/>
    <n v="3"/>
    <x v="1"/>
    <s v="Niklas Teichmann"/>
    <m/>
    <s v="L'Oréal"/>
    <x v="15"/>
    <m/>
    <m/>
    <m/>
    <s v="No inmail sent"/>
    <x v="1"/>
    <m/>
    <m/>
    <n v="0"/>
    <m/>
    <m/>
    <m/>
    <m/>
    <m/>
    <m/>
    <m/>
    <m/>
    <s v="Not relevant"/>
  </r>
  <r>
    <n v="2175"/>
    <d v="2020-03-02T00:00:00"/>
    <n v="3"/>
    <x v="1"/>
    <s v="Pablo Aguilar Cabadas"/>
    <m/>
    <s v="McKinsey &amp; Company"/>
    <x v="15"/>
    <m/>
    <m/>
    <m/>
    <s v="No inmail sent"/>
    <x v="1"/>
    <m/>
    <m/>
    <n v="0"/>
    <m/>
    <m/>
    <m/>
    <m/>
    <m/>
    <m/>
    <m/>
    <m/>
    <s v="Not relevant"/>
  </r>
  <r>
    <n v="2176"/>
    <d v="2020-03-02T00:00:00"/>
    <n v="3"/>
    <x v="1"/>
    <s v="Madhur Sawant"/>
    <m/>
    <s v="Samsung Electronics"/>
    <x v="15"/>
    <m/>
    <m/>
    <m/>
    <s v="No inmail sent"/>
    <x v="0"/>
    <d v="2020-09-28T00:00:00"/>
    <m/>
    <n v="0"/>
    <m/>
    <n v="534"/>
    <m/>
    <m/>
    <m/>
    <m/>
    <m/>
    <m/>
    <s v="Not relevant"/>
  </r>
  <r>
    <n v="2177"/>
    <d v="2020-03-02T00:00:00"/>
    <n v="3"/>
    <x v="5"/>
    <s v="Afolabi Okeshola"/>
    <m/>
    <s v="Expedia Group"/>
    <x v="15"/>
    <m/>
    <m/>
    <m/>
    <s v="No inmail sent"/>
    <x v="1"/>
    <m/>
    <m/>
    <n v="0"/>
    <m/>
    <m/>
    <m/>
    <m/>
    <m/>
    <m/>
    <m/>
    <m/>
    <m/>
  </r>
  <r>
    <n v="2178"/>
    <d v="2020-03-02T00:00:00"/>
    <n v="3"/>
    <x v="5"/>
    <s v="Jean Lescut-Müller"/>
    <m/>
    <s v="Expedia Group"/>
    <x v="15"/>
    <m/>
    <m/>
    <m/>
    <s v="No inmail sent"/>
    <x v="1"/>
    <m/>
    <m/>
    <n v="0"/>
    <m/>
    <m/>
    <m/>
    <m/>
    <m/>
    <m/>
    <m/>
    <m/>
    <m/>
  </r>
  <r>
    <n v="2179"/>
    <d v="2020-03-02T00:00:00"/>
    <n v="3"/>
    <x v="1"/>
    <s v="Adriana Arias Suárez"/>
    <m/>
    <s v="Netflix"/>
    <x v="15"/>
    <m/>
    <m/>
    <m/>
    <s v="No inmail sent"/>
    <x v="1"/>
    <m/>
    <m/>
    <n v="0"/>
    <m/>
    <m/>
    <m/>
    <m/>
    <m/>
    <m/>
    <m/>
    <m/>
    <s v="Not relevant"/>
  </r>
  <r>
    <n v="2180"/>
    <d v="2020-03-09T00:00:00"/>
    <n v="3"/>
    <x v="1"/>
    <s v="Manvendra Singh"/>
    <m/>
    <s v="Colgate-Palmolive"/>
    <x v="15"/>
    <m/>
    <m/>
    <m/>
    <s v="No inmail sent"/>
    <x v="1"/>
    <m/>
    <m/>
    <n v="0"/>
    <m/>
    <m/>
    <m/>
    <m/>
    <m/>
    <m/>
    <m/>
    <m/>
    <s v="Not relevant"/>
  </r>
  <r>
    <n v="2181"/>
    <d v="2020-03-09T00:00:00"/>
    <n v="3"/>
    <x v="5"/>
    <s v="Andrew Wilson"/>
    <m/>
    <s v="Inditex"/>
    <x v="15"/>
    <m/>
    <m/>
    <m/>
    <s v="No inmail sent"/>
    <x v="1"/>
    <m/>
    <m/>
    <n v="0"/>
    <m/>
    <m/>
    <m/>
    <m/>
    <m/>
    <m/>
    <m/>
    <m/>
    <m/>
  </r>
  <r>
    <n v="2182"/>
    <d v="2020-03-09T00:00:00"/>
    <n v="3"/>
    <x v="1"/>
    <s v="Xavier Vaissiere"/>
    <m/>
    <s v="Colgate-Palmolive"/>
    <x v="15"/>
    <m/>
    <m/>
    <m/>
    <s v="No inmail sent"/>
    <x v="1"/>
    <m/>
    <m/>
    <n v="0"/>
    <m/>
    <m/>
    <m/>
    <m/>
    <m/>
    <m/>
    <m/>
    <m/>
    <s v="Not relevant"/>
  </r>
  <r>
    <n v="2183"/>
    <d v="2020-03-09T00:00:00"/>
    <n v="3"/>
    <x v="1"/>
    <s v="Nathalie Borms"/>
    <m/>
    <s v="Colgate-Palmolive"/>
    <x v="15"/>
    <m/>
    <m/>
    <m/>
    <s v="No inmail sent"/>
    <x v="1"/>
    <m/>
    <m/>
    <n v="0"/>
    <m/>
    <m/>
    <m/>
    <m/>
    <m/>
    <m/>
    <m/>
    <m/>
    <s v="Not relevant"/>
  </r>
  <r>
    <n v="2184"/>
    <d v="2020-03-09T00:00:00"/>
    <n v="3"/>
    <x v="5"/>
    <s v="Hannah McHard"/>
    <m/>
    <s v="ALDI"/>
    <x v="15"/>
    <m/>
    <m/>
    <m/>
    <s v="No inmail sent"/>
    <x v="1"/>
    <m/>
    <m/>
    <n v="0"/>
    <m/>
    <m/>
    <m/>
    <m/>
    <m/>
    <m/>
    <m/>
    <m/>
    <m/>
  </r>
  <r>
    <n v="2185"/>
    <d v="2020-03-09T00:00:00"/>
    <n v="3"/>
    <x v="5"/>
    <s v="Belinda Cardozo"/>
    <m/>
    <s v="ALDI"/>
    <x v="15"/>
    <m/>
    <m/>
    <m/>
    <s v="No inmail sent"/>
    <x v="1"/>
    <m/>
    <m/>
    <n v="0"/>
    <m/>
    <m/>
    <m/>
    <m/>
    <m/>
    <m/>
    <m/>
    <m/>
    <m/>
  </r>
  <r>
    <n v="2186"/>
    <d v="2020-03-09T00:00:00"/>
    <n v="3"/>
    <x v="1"/>
    <s v="CELIA DE FRUTOS ÁLVAREZ"/>
    <m/>
    <s v="Carrefour"/>
    <x v="15"/>
    <m/>
    <m/>
    <m/>
    <s v="No inmail sent"/>
    <x v="0"/>
    <m/>
    <m/>
    <n v="0"/>
    <m/>
    <m/>
    <m/>
    <m/>
    <m/>
    <m/>
    <m/>
    <m/>
    <s v="Non relevant"/>
  </r>
  <r>
    <n v="2187"/>
    <d v="2020-03-09T00:00:00"/>
    <n v="3"/>
    <x v="5"/>
    <s v="Amin Elmili"/>
    <m/>
    <s v="Carrefour"/>
    <x v="15"/>
    <m/>
    <m/>
    <m/>
    <s v="No inmail sent"/>
    <x v="1"/>
    <m/>
    <m/>
    <n v="0"/>
    <m/>
    <m/>
    <m/>
    <m/>
    <m/>
    <m/>
    <m/>
    <m/>
    <m/>
  </r>
  <r>
    <n v="2188"/>
    <d v="2020-03-09T00:00:00"/>
    <n v="3"/>
    <x v="1"/>
    <s v="Arnaud Grojean"/>
    <m/>
    <s v="Carrefour"/>
    <x v="15"/>
    <m/>
    <m/>
    <m/>
    <s v="No inmail sent"/>
    <x v="0"/>
    <m/>
    <m/>
    <n v="0"/>
    <m/>
    <m/>
    <m/>
    <m/>
    <m/>
    <m/>
    <m/>
    <m/>
    <s v="Non relevant"/>
  </r>
  <r>
    <n v="2189"/>
    <d v="2020-03-09T00:00:00"/>
    <n v="3"/>
    <x v="5"/>
    <s v="Javier ABELLA"/>
    <m/>
    <s v="Carrefour"/>
    <x v="15"/>
    <m/>
    <m/>
    <m/>
    <s v="No inmail sent"/>
    <x v="1"/>
    <m/>
    <m/>
    <n v="0"/>
    <m/>
    <m/>
    <m/>
    <m/>
    <m/>
    <m/>
    <m/>
    <m/>
    <m/>
  </r>
  <r>
    <n v="2190"/>
    <d v="2020-03-09T00:00:00"/>
    <n v="3"/>
    <x v="5"/>
    <s v="Stefan Schneider"/>
    <m/>
    <s v="REWE Group "/>
    <x v="15"/>
    <m/>
    <m/>
    <m/>
    <s v="No inmail sent"/>
    <x v="1"/>
    <m/>
    <m/>
    <n v="0"/>
    <m/>
    <m/>
    <m/>
    <m/>
    <m/>
    <m/>
    <m/>
    <m/>
    <m/>
  </r>
  <r>
    <n v="2191"/>
    <d v="2020-03-09T00:00:00"/>
    <n v="3"/>
    <x v="1"/>
    <s v="Rehan Shaikh"/>
    <m/>
    <s v="Ikea"/>
    <x v="15"/>
    <m/>
    <m/>
    <m/>
    <s v="No inmail sent"/>
    <x v="1"/>
    <m/>
    <m/>
    <n v="0"/>
    <m/>
    <m/>
    <m/>
    <m/>
    <m/>
    <m/>
    <m/>
    <m/>
    <s v="Not relevant"/>
  </r>
  <r>
    <n v="2192"/>
    <d v="2020-03-09T00:00:00"/>
    <n v="3"/>
    <x v="1"/>
    <s v="Stéphanie Cotineau"/>
    <m/>
    <s v="IKEA "/>
    <x v="15"/>
    <m/>
    <m/>
    <m/>
    <s v="No inmail sent"/>
    <x v="1"/>
    <m/>
    <m/>
    <n v="0"/>
    <m/>
    <m/>
    <m/>
    <m/>
    <m/>
    <m/>
    <m/>
    <m/>
    <s v="Not relevant"/>
  </r>
  <r>
    <n v="2193"/>
    <d v="2020-03-09T00:00:00"/>
    <n v="3"/>
    <x v="5"/>
    <s v="Martin Emson"/>
    <m/>
    <s v="FGH"/>
    <x v="15"/>
    <m/>
    <m/>
    <m/>
    <s v="No inmail sent"/>
    <x v="1"/>
    <m/>
    <m/>
    <n v="0"/>
    <m/>
    <m/>
    <m/>
    <m/>
    <m/>
    <m/>
    <m/>
    <m/>
    <m/>
  </r>
  <r>
    <n v="2194"/>
    <d v="2020-03-09T00:00:00"/>
    <n v="3"/>
    <x v="5"/>
    <s v="Christine Stoddart"/>
    <m/>
    <s v="Wilko"/>
    <x v="15"/>
    <m/>
    <m/>
    <m/>
    <s v="No inmail sent"/>
    <x v="1"/>
    <m/>
    <m/>
    <n v="0"/>
    <m/>
    <m/>
    <m/>
    <m/>
    <m/>
    <m/>
    <m/>
    <m/>
    <m/>
  </r>
  <r>
    <n v="2195"/>
    <d v="2020-03-09T00:00:00"/>
    <n v="3"/>
    <x v="1"/>
    <s v="Gregory Pilgrim"/>
    <m/>
    <s v="Virgin Money"/>
    <x v="15"/>
    <m/>
    <m/>
    <m/>
    <s v="No inmail sent"/>
    <x v="1"/>
    <m/>
    <m/>
    <n v="0"/>
    <m/>
    <m/>
    <m/>
    <m/>
    <m/>
    <m/>
    <m/>
    <m/>
    <s v="Not relevant"/>
  </r>
  <r>
    <n v="2196"/>
    <d v="2020-03-09T00:00:00"/>
    <n v="3"/>
    <x v="0"/>
    <s v="Robert Murray"/>
    <s v="Applied Scientist Manager"/>
    <s v="Amazon"/>
    <x v="0"/>
    <s v="Europe"/>
    <m/>
    <m/>
    <s v="No inmail sent"/>
    <x v="0"/>
    <d v="2020-06-02T00:00:00"/>
    <d v="2021-04-13T00:00:00"/>
    <n v="4"/>
    <n v="2"/>
    <n v="337"/>
    <m/>
    <m/>
    <m/>
    <m/>
    <m/>
    <m/>
    <m/>
  </r>
  <r>
    <n v="2197"/>
    <d v="2020-03-09T00:00:00"/>
    <n v="3"/>
    <x v="5"/>
    <s v="Ernesta Spathas"/>
    <m/>
    <s v="Argos"/>
    <x v="15"/>
    <m/>
    <m/>
    <m/>
    <s v="No inmail sent"/>
    <x v="1"/>
    <m/>
    <m/>
    <n v="0"/>
    <m/>
    <m/>
    <m/>
    <m/>
    <m/>
    <m/>
    <m/>
    <m/>
    <m/>
  </r>
  <r>
    <n v="2198"/>
    <d v="2020-03-09T00:00:00"/>
    <n v="3"/>
    <x v="1"/>
    <s v="Joey Flynn"/>
    <m/>
    <s v="Boots UK"/>
    <x v="15"/>
    <m/>
    <m/>
    <m/>
    <s v="No inmail sent"/>
    <x v="1"/>
    <m/>
    <m/>
    <n v="0"/>
    <m/>
    <m/>
    <m/>
    <m/>
    <m/>
    <m/>
    <m/>
    <m/>
    <s v="Not relevant"/>
  </r>
  <r>
    <n v="2199"/>
    <d v="2020-03-09T00:00:00"/>
    <n v="3"/>
    <x v="5"/>
    <s v="Ken Brown"/>
    <m/>
    <s v="Voca link"/>
    <x v="15"/>
    <m/>
    <m/>
    <m/>
    <s v="No inmail sent"/>
    <x v="1"/>
    <m/>
    <m/>
    <n v="0"/>
    <m/>
    <m/>
    <m/>
    <m/>
    <m/>
    <m/>
    <m/>
    <m/>
    <m/>
  </r>
  <r>
    <n v="2200"/>
    <d v="2020-03-09T00:00:00"/>
    <n v="3"/>
    <x v="5"/>
    <s v="Craig G."/>
    <m/>
    <s v="Experian "/>
    <x v="15"/>
    <m/>
    <m/>
    <m/>
    <s v="No inmail sent"/>
    <x v="1"/>
    <m/>
    <m/>
    <n v="0"/>
    <m/>
    <m/>
    <m/>
    <m/>
    <m/>
    <m/>
    <m/>
    <m/>
    <m/>
  </r>
  <r>
    <n v="2201"/>
    <d v="2020-03-09T00:00:00"/>
    <n v="3"/>
    <x v="1"/>
    <s v="Michael Williams"/>
    <m/>
    <s v="Farfetch"/>
    <x v="15"/>
    <m/>
    <m/>
    <m/>
    <s v="No inmail sent"/>
    <x v="1"/>
    <m/>
    <m/>
    <n v="0"/>
    <m/>
    <m/>
    <m/>
    <m/>
    <m/>
    <m/>
    <m/>
    <m/>
    <s v="Not relevant"/>
  </r>
  <r>
    <n v="2202"/>
    <d v="2020-03-09T00:00:00"/>
    <n v="3"/>
    <x v="5"/>
    <s v="Bettina Meddings"/>
    <m/>
    <s v="WorldRemit "/>
    <x v="15"/>
    <m/>
    <m/>
    <m/>
    <s v="No inmail sent"/>
    <x v="1"/>
    <m/>
    <m/>
    <n v="0"/>
    <m/>
    <m/>
    <m/>
    <m/>
    <m/>
    <m/>
    <m/>
    <m/>
    <m/>
  </r>
  <r>
    <n v="2203"/>
    <d v="2020-03-09T00:00:00"/>
    <n v="3"/>
    <x v="5"/>
    <s v="Veena Dhillon"/>
    <m/>
    <s v="PAYPAL"/>
    <x v="15"/>
    <m/>
    <m/>
    <m/>
    <s v="No inmail sent"/>
    <x v="1"/>
    <m/>
    <m/>
    <n v="0"/>
    <m/>
    <m/>
    <m/>
    <m/>
    <m/>
    <m/>
    <m/>
    <m/>
    <m/>
  </r>
  <r>
    <n v="2204"/>
    <d v="2020-03-09T00:00:00"/>
    <n v="3"/>
    <x v="1"/>
    <s v="Rob Reason"/>
    <m/>
    <s v="Barclaycard "/>
    <x v="15"/>
    <m/>
    <m/>
    <m/>
    <s v="No inmail sent"/>
    <x v="1"/>
    <m/>
    <m/>
    <n v="0"/>
    <m/>
    <m/>
    <m/>
    <m/>
    <m/>
    <m/>
    <m/>
    <m/>
    <s v="Not relevant"/>
  </r>
  <r>
    <n v="2205"/>
    <d v="2020-03-09T00:00:00"/>
    <n v="3"/>
    <x v="1"/>
    <s v="Sven Eggers"/>
    <m/>
    <s v="Barclaycard "/>
    <x v="15"/>
    <m/>
    <m/>
    <m/>
    <s v="No inmail sent"/>
    <x v="1"/>
    <m/>
    <m/>
    <n v="0"/>
    <m/>
    <m/>
    <m/>
    <m/>
    <m/>
    <m/>
    <m/>
    <m/>
    <s v="Not relevant"/>
  </r>
  <r>
    <n v="2206"/>
    <d v="2020-03-09T00:00:00"/>
    <n v="3"/>
    <x v="5"/>
    <s v="Pete Evans"/>
    <m/>
    <s v="RBS"/>
    <x v="15"/>
    <m/>
    <m/>
    <m/>
    <s v="No inmail sent"/>
    <x v="1"/>
    <m/>
    <m/>
    <n v="0"/>
    <m/>
    <m/>
    <m/>
    <m/>
    <m/>
    <m/>
    <m/>
    <m/>
    <m/>
  </r>
  <r>
    <n v="2207"/>
    <d v="2020-03-09T00:00:00"/>
    <n v="3"/>
    <x v="5"/>
    <s v="Dheeraj Ahluwalia"/>
    <m/>
    <s v="DOHA BANK "/>
    <x v="15"/>
    <m/>
    <m/>
    <m/>
    <s v="No inmail sent"/>
    <x v="1"/>
    <m/>
    <m/>
    <n v="0"/>
    <m/>
    <m/>
    <m/>
    <m/>
    <m/>
    <m/>
    <m/>
    <m/>
    <m/>
  </r>
  <r>
    <n v="2208"/>
    <d v="2020-03-09T00:00:00"/>
    <n v="3"/>
    <x v="1"/>
    <s v="Rhys Westwell"/>
    <m/>
    <s v="Zenith Media"/>
    <x v="15"/>
    <m/>
    <m/>
    <m/>
    <s v="No inmail sent"/>
    <x v="1"/>
    <m/>
    <m/>
    <n v="0"/>
    <m/>
    <m/>
    <m/>
    <m/>
    <m/>
    <m/>
    <m/>
    <m/>
    <s v="Not relevant"/>
  </r>
  <r>
    <n v="2209"/>
    <d v="2020-03-09T00:00:00"/>
    <n v="3"/>
    <x v="5"/>
    <s v="Marcello Bertoli"/>
    <m/>
    <s v="DTCC"/>
    <x v="15"/>
    <m/>
    <m/>
    <m/>
    <s v="No inmail sent"/>
    <x v="1"/>
    <m/>
    <m/>
    <n v="0"/>
    <m/>
    <m/>
    <m/>
    <m/>
    <m/>
    <m/>
    <m/>
    <m/>
    <m/>
  </r>
  <r>
    <n v="2210"/>
    <d v="2020-03-09T00:00:00"/>
    <n v="3"/>
    <x v="5"/>
    <s v="Mark Addleman"/>
    <m/>
    <s v="TSB BANK"/>
    <x v="15"/>
    <m/>
    <m/>
    <m/>
    <s v="No inmail sent"/>
    <x v="1"/>
    <m/>
    <m/>
    <n v="0"/>
    <m/>
    <m/>
    <m/>
    <m/>
    <m/>
    <m/>
    <m/>
    <m/>
    <m/>
  </r>
  <r>
    <n v="2211"/>
    <d v="2020-03-09T00:00:00"/>
    <n v="3"/>
    <x v="5"/>
    <s v="Julian Granelli"/>
    <m/>
    <s v="YBS Group"/>
    <x v="15"/>
    <m/>
    <m/>
    <m/>
    <s v="No inmail sent"/>
    <x v="1"/>
    <m/>
    <m/>
    <n v="0"/>
    <m/>
    <m/>
    <m/>
    <m/>
    <m/>
    <m/>
    <m/>
    <m/>
    <m/>
  </r>
  <r>
    <n v="2212"/>
    <d v="2020-03-09T00:00:00"/>
    <n v="3"/>
    <x v="5"/>
    <s v="Amparo Elizabeth Cano Basave"/>
    <m/>
    <s v="Goldman Sachs"/>
    <x v="15"/>
    <m/>
    <m/>
    <m/>
    <s v="No inmail sent"/>
    <x v="1"/>
    <m/>
    <m/>
    <n v="0"/>
    <m/>
    <m/>
    <m/>
    <m/>
    <m/>
    <m/>
    <m/>
    <m/>
    <m/>
  </r>
  <r>
    <n v="2213"/>
    <d v="2020-03-09T00:00:00"/>
    <n v="3"/>
    <x v="5"/>
    <s v="Sunil Rullay"/>
    <m/>
    <s v="Goldman Sachs"/>
    <x v="15"/>
    <m/>
    <m/>
    <m/>
    <s v="No inmail sent"/>
    <x v="1"/>
    <m/>
    <m/>
    <n v="0"/>
    <m/>
    <m/>
    <m/>
    <m/>
    <m/>
    <m/>
    <m/>
    <m/>
    <m/>
  </r>
  <r>
    <n v="2214"/>
    <d v="2020-03-09T00:00:00"/>
    <n v="3"/>
    <x v="5"/>
    <s v="Debosmita Chaudhuri"/>
    <m/>
    <s v="Goldman Sachs"/>
    <x v="15"/>
    <m/>
    <m/>
    <m/>
    <s v="No inmail sent"/>
    <x v="1"/>
    <m/>
    <m/>
    <n v="0"/>
    <m/>
    <m/>
    <m/>
    <m/>
    <m/>
    <m/>
    <m/>
    <m/>
    <m/>
  </r>
  <r>
    <n v="2215"/>
    <d v="2020-03-09T00:00:00"/>
    <n v="3"/>
    <x v="1"/>
    <s v="Cengiz Ucbenli, Ph.D."/>
    <m/>
    <s v="vodafone"/>
    <x v="15"/>
    <m/>
    <m/>
    <m/>
    <s v="No inmail sent"/>
    <x v="1"/>
    <m/>
    <m/>
    <n v="0"/>
    <m/>
    <m/>
    <m/>
    <m/>
    <m/>
    <m/>
    <m/>
    <m/>
    <s v="Not relevant"/>
  </r>
  <r>
    <n v="2216"/>
    <d v="2020-03-09T00:00:00"/>
    <n v="3"/>
    <x v="1"/>
    <s v="Paulo Dias Faria"/>
    <m/>
    <s v="vodafone"/>
    <x v="15"/>
    <m/>
    <m/>
    <m/>
    <s v="No inmail sent"/>
    <x v="1"/>
    <m/>
    <m/>
    <n v="0"/>
    <m/>
    <m/>
    <m/>
    <m/>
    <m/>
    <m/>
    <m/>
    <m/>
    <s v="Not relevant"/>
  </r>
  <r>
    <n v="2217"/>
    <d v="2020-03-09T00:00:00"/>
    <n v="3"/>
    <x v="1"/>
    <s v="Martin Heath"/>
    <m/>
    <s v="vodafone"/>
    <x v="15"/>
    <m/>
    <m/>
    <m/>
    <s v="No inmail sent"/>
    <x v="1"/>
    <m/>
    <m/>
    <n v="0"/>
    <m/>
    <m/>
    <m/>
    <m/>
    <m/>
    <m/>
    <m/>
    <m/>
    <s v="Not relevant"/>
  </r>
  <r>
    <n v="2218"/>
    <d v="2020-03-09T00:00:00"/>
    <n v="3"/>
    <x v="5"/>
    <s v="Katie Harris"/>
    <m/>
    <s v="15gifts"/>
    <x v="15"/>
    <m/>
    <m/>
    <m/>
    <s v="No inmail sent"/>
    <x v="1"/>
    <m/>
    <m/>
    <n v="0"/>
    <m/>
    <m/>
    <m/>
    <m/>
    <m/>
    <m/>
    <m/>
    <m/>
    <m/>
  </r>
  <r>
    <n v="2219"/>
    <d v="2020-03-09T00:00:00"/>
    <n v="3"/>
    <x v="1"/>
    <s v="Catherine Goddard"/>
    <m/>
    <s v="Aviva  "/>
    <x v="15"/>
    <m/>
    <m/>
    <m/>
    <s v="No inmail sent"/>
    <x v="1"/>
    <m/>
    <m/>
    <n v="0"/>
    <m/>
    <m/>
    <m/>
    <m/>
    <m/>
    <m/>
    <m/>
    <m/>
    <s v="Not relevant"/>
  </r>
  <r>
    <n v="2220"/>
    <d v="2020-03-09T00:00:00"/>
    <n v="3"/>
    <x v="5"/>
    <s v="Nondas Sourlas"/>
    <m/>
    <s v="Bupa"/>
    <x v="15"/>
    <m/>
    <m/>
    <m/>
    <s v="No inmail sent"/>
    <x v="1"/>
    <m/>
    <m/>
    <n v="0"/>
    <m/>
    <m/>
    <m/>
    <m/>
    <m/>
    <m/>
    <m/>
    <m/>
    <m/>
  </r>
  <r>
    <n v="2221"/>
    <d v="2020-03-09T00:00:00"/>
    <n v="3"/>
    <x v="1"/>
    <s v="Hayden Blair"/>
    <m/>
    <s v=" Barclaycard "/>
    <x v="15"/>
    <m/>
    <m/>
    <m/>
    <s v="No inmail sent"/>
    <x v="1"/>
    <m/>
    <m/>
    <n v="0"/>
    <m/>
    <m/>
    <m/>
    <m/>
    <m/>
    <m/>
    <m/>
    <m/>
    <s v="Not relevant"/>
  </r>
  <r>
    <n v="2222"/>
    <d v="2020-03-09T00:00:00"/>
    <n v="3"/>
    <x v="5"/>
    <s v="Reece Littlejohn"/>
    <m/>
    <s v="BBC Studio"/>
    <x v="15"/>
    <m/>
    <m/>
    <m/>
    <s v="No inmail sent"/>
    <x v="1"/>
    <m/>
    <m/>
    <n v="0"/>
    <m/>
    <m/>
    <m/>
    <m/>
    <m/>
    <m/>
    <m/>
    <m/>
    <m/>
  </r>
  <r>
    <n v="2223"/>
    <d v="2020-03-09T00:00:00"/>
    <n v="3"/>
    <x v="5"/>
    <s v="Owen Wynne-Griffith"/>
    <m/>
    <s v="BBC Studio"/>
    <x v="15"/>
    <m/>
    <m/>
    <m/>
    <s v="No inmail sent"/>
    <x v="1"/>
    <m/>
    <m/>
    <n v="0"/>
    <m/>
    <m/>
    <m/>
    <m/>
    <m/>
    <m/>
    <m/>
    <m/>
    <m/>
  </r>
  <r>
    <n v="2224"/>
    <d v="2020-03-09T00:00:00"/>
    <n v="3"/>
    <x v="1"/>
    <s v="Ben Ralph"/>
    <m/>
    <s v="LV= Financial Services Limited"/>
    <x v="15"/>
    <m/>
    <m/>
    <m/>
    <s v="No inmail sent"/>
    <x v="1"/>
    <m/>
    <m/>
    <n v="0"/>
    <m/>
    <m/>
    <m/>
    <m/>
    <m/>
    <m/>
    <m/>
    <m/>
    <s v="Not relevant"/>
  </r>
  <r>
    <n v="2225"/>
    <d v="2020-03-09T00:00:00"/>
    <n v="3"/>
    <x v="1"/>
    <s v="Ceyhan Ceylan"/>
    <m/>
    <s v="Direct Line Group"/>
    <x v="15"/>
    <m/>
    <m/>
    <m/>
    <s v="No inmail sent"/>
    <x v="0"/>
    <m/>
    <m/>
    <n v="0"/>
    <m/>
    <m/>
    <m/>
    <m/>
    <m/>
    <m/>
    <m/>
    <m/>
    <s v="his manager Cral said that_x000a_Thank you for reaching out but at the moment we are fine thank you"/>
  </r>
  <r>
    <n v="2226"/>
    <d v="2020-03-09T00:00:00"/>
    <n v="3"/>
    <x v="5"/>
    <s v="Michael S."/>
    <m/>
    <s v="bloomberg"/>
    <x v="15"/>
    <m/>
    <m/>
    <m/>
    <s v="No inmail sent"/>
    <x v="1"/>
    <m/>
    <m/>
    <n v="0"/>
    <m/>
    <m/>
    <m/>
    <m/>
    <m/>
    <m/>
    <m/>
    <m/>
    <m/>
  </r>
  <r>
    <n v="2227"/>
    <d v="2020-03-09T00:00:00"/>
    <n v="3"/>
    <x v="5"/>
    <s v="Ravi singh"/>
    <m/>
    <s v="HBO Europe "/>
    <x v="15"/>
    <m/>
    <m/>
    <m/>
    <s v="No inmail sent"/>
    <x v="1"/>
    <m/>
    <m/>
    <n v="0"/>
    <m/>
    <m/>
    <m/>
    <m/>
    <m/>
    <m/>
    <m/>
    <m/>
    <m/>
  </r>
  <r>
    <n v="2228"/>
    <d v="2020-03-09T00:00:00"/>
    <n v="3"/>
    <x v="5"/>
    <s v="Marita Harnes"/>
    <m/>
    <s v="HBO Europe "/>
    <x v="15"/>
    <m/>
    <m/>
    <m/>
    <s v="No inmail sent"/>
    <x v="1"/>
    <m/>
    <m/>
    <n v="0"/>
    <m/>
    <m/>
    <m/>
    <m/>
    <m/>
    <m/>
    <m/>
    <m/>
    <m/>
  </r>
  <r>
    <n v="2229"/>
    <d v="2020-03-09T00:00:00"/>
    <n v="3"/>
    <x v="5"/>
    <s v="Gianni Maestri"/>
    <m/>
    <s v="The Walt Disney Company "/>
    <x v="15"/>
    <m/>
    <m/>
    <m/>
    <s v="No inmail sent"/>
    <x v="1"/>
    <m/>
    <m/>
    <n v="0"/>
    <m/>
    <m/>
    <m/>
    <m/>
    <m/>
    <m/>
    <m/>
    <m/>
    <m/>
  </r>
  <r>
    <n v="2230"/>
    <d v="2020-03-09T00:00:00"/>
    <n v="3"/>
    <x v="5"/>
    <s v="Dan Short"/>
    <m/>
    <s v="The Walt Disney Company "/>
    <x v="15"/>
    <m/>
    <m/>
    <m/>
    <s v="No inmail sent"/>
    <x v="1"/>
    <m/>
    <m/>
    <n v="0"/>
    <m/>
    <m/>
    <m/>
    <m/>
    <m/>
    <m/>
    <m/>
    <m/>
    <m/>
  </r>
  <r>
    <n v="2231"/>
    <d v="2020-03-09T00:00:00"/>
    <n v="3"/>
    <x v="5"/>
    <s v="Daniel Diton"/>
    <m/>
    <s v="The Walt Disney Company "/>
    <x v="15"/>
    <m/>
    <m/>
    <m/>
    <s v="No inmail sent"/>
    <x v="1"/>
    <m/>
    <m/>
    <n v="0"/>
    <m/>
    <m/>
    <m/>
    <m/>
    <m/>
    <m/>
    <m/>
    <m/>
    <m/>
  </r>
  <r>
    <n v="2232"/>
    <d v="2020-03-09T00:00:00"/>
    <n v="3"/>
    <x v="5"/>
    <s v="Michael Klamo"/>
    <m/>
    <s v="The Walt Disney Company "/>
    <x v="15"/>
    <m/>
    <m/>
    <m/>
    <s v="No inmail sent"/>
    <x v="1"/>
    <m/>
    <m/>
    <n v="0"/>
    <m/>
    <m/>
    <m/>
    <m/>
    <m/>
    <m/>
    <m/>
    <m/>
    <m/>
  </r>
  <r>
    <n v="2233"/>
    <d v="2020-03-09T00:00:00"/>
    <n v="3"/>
    <x v="5"/>
    <s v="Idan Maor"/>
    <m/>
    <s v=" Codemasters "/>
    <x v="15"/>
    <m/>
    <m/>
    <m/>
    <s v="No inmail sent"/>
    <x v="1"/>
    <m/>
    <m/>
    <n v="0"/>
    <m/>
    <m/>
    <m/>
    <m/>
    <m/>
    <m/>
    <m/>
    <m/>
    <m/>
  </r>
  <r>
    <n v="2234"/>
    <d v="2020-03-09T00:00:00"/>
    <n v="3"/>
    <x v="1"/>
    <s v="Ian Corlett"/>
    <m/>
    <s v="The Stars Group"/>
    <x v="15"/>
    <m/>
    <m/>
    <m/>
    <s v="No inmail sent"/>
    <x v="1"/>
    <m/>
    <m/>
    <n v="0"/>
    <m/>
    <m/>
    <m/>
    <m/>
    <m/>
    <m/>
    <m/>
    <m/>
    <s v="Not relevant"/>
  </r>
  <r>
    <n v="2235"/>
    <d v="2020-03-09T00:00:00"/>
    <n v="3"/>
    <x v="1"/>
    <s v="Connor Pickard"/>
    <m/>
    <s v="The Stars Group"/>
    <x v="15"/>
    <m/>
    <m/>
    <m/>
    <s v="No inmail sent"/>
    <x v="1"/>
    <m/>
    <m/>
    <n v="0"/>
    <m/>
    <m/>
    <m/>
    <m/>
    <m/>
    <m/>
    <m/>
    <m/>
    <s v="Not relevant"/>
  </r>
  <r>
    <n v="2236"/>
    <d v="2020-03-09T00:00:00"/>
    <n v="3"/>
    <x v="5"/>
    <s v="Claire Carolan"/>
    <m/>
    <s v="Expedia Group"/>
    <x v="15"/>
    <m/>
    <m/>
    <m/>
    <s v="No inmail sent"/>
    <x v="1"/>
    <m/>
    <m/>
    <n v="0"/>
    <m/>
    <m/>
    <m/>
    <m/>
    <m/>
    <m/>
    <m/>
    <m/>
    <m/>
  </r>
  <r>
    <n v="2237"/>
    <d v="2020-03-09T00:00:00"/>
    <n v="3"/>
    <x v="1"/>
    <s v="Eleanor Bonner"/>
    <m/>
    <s v="Aviva  "/>
    <x v="15"/>
    <m/>
    <m/>
    <m/>
    <s v="No inmail sent"/>
    <x v="1"/>
    <m/>
    <m/>
    <n v="0"/>
    <m/>
    <m/>
    <m/>
    <m/>
    <m/>
    <m/>
    <m/>
    <m/>
    <s v="Not relevant"/>
  </r>
  <r>
    <n v="2238"/>
    <d v="2020-03-09T00:00:00"/>
    <n v="3"/>
    <x v="5"/>
    <s v="Aida Bejgane"/>
    <m/>
    <s v="Funding Options"/>
    <x v="15"/>
    <m/>
    <m/>
    <m/>
    <s v="No inmail sent"/>
    <x v="1"/>
    <m/>
    <m/>
    <n v="0"/>
    <m/>
    <m/>
    <m/>
    <m/>
    <m/>
    <m/>
    <m/>
    <m/>
    <m/>
  </r>
  <r>
    <n v="2239"/>
    <d v="2020-03-09T00:00:00"/>
    <n v="3"/>
    <x v="5"/>
    <s v="Ian Nguyen"/>
    <m/>
    <s v="Paymentsense"/>
    <x v="15"/>
    <m/>
    <m/>
    <m/>
    <s v="No inmail sent"/>
    <x v="1"/>
    <m/>
    <m/>
    <n v="0"/>
    <m/>
    <m/>
    <m/>
    <m/>
    <m/>
    <m/>
    <m/>
    <m/>
    <m/>
  </r>
  <r>
    <n v="2240"/>
    <d v="2020-03-09T00:00:00"/>
    <n v="3"/>
    <x v="5"/>
    <s v="Rebecca Rourke"/>
    <m/>
    <s v="New Day"/>
    <x v="15"/>
    <m/>
    <m/>
    <m/>
    <s v="No inmail sent"/>
    <x v="1"/>
    <m/>
    <m/>
    <n v="0"/>
    <m/>
    <m/>
    <m/>
    <m/>
    <m/>
    <m/>
    <m/>
    <m/>
    <m/>
  </r>
  <r>
    <n v="2241"/>
    <d v="2020-03-09T00:00:00"/>
    <n v="3"/>
    <x v="1"/>
    <s v="Dominik Deja, PhD"/>
    <m/>
    <s v="Nokia"/>
    <x v="15"/>
    <m/>
    <m/>
    <m/>
    <s v="No inmail sent"/>
    <x v="1"/>
    <m/>
    <m/>
    <n v="0"/>
    <m/>
    <m/>
    <m/>
    <m/>
    <m/>
    <m/>
    <m/>
    <m/>
    <s v="Not relevant"/>
  </r>
  <r>
    <n v="2242"/>
    <d v="2020-03-09T00:00:00"/>
    <n v="3"/>
    <x v="5"/>
    <s v="Nicola Denby"/>
    <m/>
    <s v=" Funding Circle"/>
    <x v="15"/>
    <m/>
    <m/>
    <m/>
    <s v="No inmail sent"/>
    <x v="1"/>
    <m/>
    <m/>
    <n v="0"/>
    <m/>
    <m/>
    <m/>
    <m/>
    <m/>
    <m/>
    <m/>
    <m/>
    <m/>
  </r>
  <r>
    <n v="2243"/>
    <d v="2020-03-09T00:00:00"/>
    <n v="3"/>
    <x v="5"/>
    <s v="Robert Fleming"/>
    <m/>
    <s v="Wesleyan"/>
    <x v="15"/>
    <m/>
    <m/>
    <m/>
    <s v="No inmail sent"/>
    <x v="1"/>
    <m/>
    <m/>
    <n v="0"/>
    <m/>
    <m/>
    <m/>
    <m/>
    <m/>
    <m/>
    <m/>
    <m/>
    <m/>
  </r>
  <r>
    <n v="2244"/>
    <d v="2020-03-09T00:00:00"/>
    <n v="3"/>
    <x v="5"/>
    <s v="Charlotte Townsend"/>
    <m/>
    <s v="Saffron Building Society"/>
    <x v="15"/>
    <m/>
    <m/>
    <m/>
    <s v="No inmail sent"/>
    <x v="1"/>
    <m/>
    <m/>
    <n v="0"/>
    <m/>
    <m/>
    <m/>
    <m/>
    <m/>
    <m/>
    <m/>
    <m/>
    <m/>
  </r>
  <r>
    <n v="2245"/>
    <d v="2020-03-09T00:00:00"/>
    <n v="3"/>
    <x v="5"/>
    <s v="Stacie Maxey"/>
    <m/>
    <s v="The AA"/>
    <x v="15"/>
    <m/>
    <m/>
    <m/>
    <s v="No inmail sent"/>
    <x v="1"/>
    <m/>
    <m/>
    <n v="0"/>
    <m/>
    <m/>
    <m/>
    <m/>
    <m/>
    <m/>
    <m/>
    <m/>
    <m/>
  </r>
  <r>
    <n v="2246"/>
    <d v="2020-03-09T00:00:00"/>
    <n v="3"/>
    <x v="5"/>
    <s v="Sarah Jane Brooks"/>
    <m/>
    <s v=" Key Group"/>
    <x v="15"/>
    <m/>
    <m/>
    <m/>
    <s v="No inmail sent"/>
    <x v="1"/>
    <m/>
    <m/>
    <n v="0"/>
    <m/>
    <m/>
    <m/>
    <m/>
    <m/>
    <m/>
    <m/>
    <m/>
    <m/>
  </r>
  <r>
    <n v="2247"/>
    <d v="2020-03-09T00:00:00"/>
    <n v="3"/>
    <x v="1"/>
    <s v="Gary Mansfield"/>
    <m/>
    <s v="Barclays UK"/>
    <x v="15"/>
    <m/>
    <m/>
    <m/>
    <s v="No inmail sent"/>
    <x v="1"/>
    <m/>
    <m/>
    <n v="0"/>
    <m/>
    <m/>
    <m/>
    <m/>
    <m/>
    <m/>
    <m/>
    <m/>
    <s v="Not relevant"/>
  </r>
  <r>
    <n v="2248"/>
    <d v="2020-03-09T00:00:00"/>
    <n v="3"/>
    <x v="5"/>
    <s v="Darren Pickersgill"/>
    <m/>
    <s v="LifeSearch"/>
    <x v="15"/>
    <m/>
    <m/>
    <m/>
    <s v="No inmail sent"/>
    <x v="1"/>
    <m/>
    <m/>
    <n v="0"/>
    <m/>
    <m/>
    <m/>
    <m/>
    <m/>
    <m/>
    <m/>
    <m/>
    <m/>
  </r>
  <r>
    <n v="2249"/>
    <d v="2020-03-09T00:00:00"/>
    <n v="3"/>
    <x v="5"/>
    <s v="Luke Welch"/>
    <m/>
    <s v=" CMC Markets"/>
    <x v="15"/>
    <m/>
    <m/>
    <m/>
    <s v="No inmail sent"/>
    <x v="1"/>
    <m/>
    <m/>
    <n v="0"/>
    <m/>
    <m/>
    <m/>
    <m/>
    <m/>
    <m/>
    <m/>
    <m/>
    <m/>
  </r>
  <r>
    <n v="2250"/>
    <d v="2020-03-09T00:00:00"/>
    <n v="3"/>
    <x v="5"/>
    <s v="Kunjal Dave"/>
    <m/>
    <s v="Lloyds Banking Group"/>
    <x v="15"/>
    <m/>
    <m/>
    <m/>
    <s v="No inmail sent"/>
    <x v="1"/>
    <m/>
    <m/>
    <n v="0"/>
    <m/>
    <m/>
    <m/>
    <m/>
    <m/>
    <m/>
    <m/>
    <m/>
    <m/>
  </r>
  <r>
    <n v="2251"/>
    <d v="2020-03-09T00:00:00"/>
    <n v="3"/>
    <x v="5"/>
    <s v="Armelle Moulin-Lantz"/>
    <m/>
    <s v="eBay"/>
    <x v="15"/>
    <m/>
    <m/>
    <m/>
    <s v="No inmail sent"/>
    <x v="1"/>
    <m/>
    <m/>
    <n v="0"/>
    <m/>
    <m/>
    <m/>
    <m/>
    <m/>
    <m/>
    <m/>
    <m/>
    <m/>
  </r>
  <r>
    <n v="2252"/>
    <d v="2020-03-09T00:00:00"/>
    <n v="3"/>
    <x v="5"/>
    <s v="Praveen Ananth"/>
    <m/>
    <s v="eBay"/>
    <x v="15"/>
    <m/>
    <m/>
    <m/>
    <s v="No inmail sent"/>
    <x v="1"/>
    <m/>
    <m/>
    <n v="0"/>
    <m/>
    <m/>
    <m/>
    <m/>
    <m/>
    <m/>
    <m/>
    <m/>
    <m/>
  </r>
  <r>
    <n v="2253"/>
    <d v="2020-03-09T00:00:00"/>
    <n v="3"/>
    <x v="5"/>
    <s v="Tue Ansvig Sø"/>
    <m/>
    <s v="eBay"/>
    <x v="15"/>
    <m/>
    <m/>
    <m/>
    <s v="No inmail sent"/>
    <x v="1"/>
    <m/>
    <m/>
    <n v="0"/>
    <m/>
    <m/>
    <m/>
    <m/>
    <m/>
    <m/>
    <m/>
    <m/>
    <m/>
  </r>
  <r>
    <n v="2254"/>
    <d v="2020-03-09T00:00:00"/>
    <n v="3"/>
    <x v="5"/>
    <s v="Preben Møller"/>
    <m/>
    <s v="The LEGO Group "/>
    <x v="15"/>
    <m/>
    <m/>
    <m/>
    <s v="No inmail sent"/>
    <x v="1"/>
    <m/>
    <m/>
    <n v="0"/>
    <m/>
    <m/>
    <m/>
    <m/>
    <m/>
    <m/>
    <m/>
    <m/>
    <m/>
  </r>
  <r>
    <n v="2255"/>
    <d v="2020-03-09T00:00:00"/>
    <n v="3"/>
    <x v="5"/>
    <s v="Morten Ørris Poulsen"/>
    <m/>
    <s v="The LEGO Group "/>
    <x v="15"/>
    <m/>
    <m/>
    <m/>
    <s v="No inmail sent"/>
    <x v="1"/>
    <m/>
    <m/>
    <n v="0"/>
    <m/>
    <m/>
    <m/>
    <m/>
    <m/>
    <m/>
    <m/>
    <m/>
    <m/>
  </r>
  <r>
    <n v="2256"/>
    <d v="2020-03-09T00:00:00"/>
    <n v="3"/>
    <x v="1"/>
    <s v="Pieter Pas"/>
    <m/>
    <s v="nike"/>
    <x v="15"/>
    <m/>
    <m/>
    <m/>
    <s v="No inmail sent"/>
    <x v="1"/>
    <m/>
    <m/>
    <n v="0"/>
    <m/>
    <m/>
    <m/>
    <m/>
    <m/>
    <m/>
    <m/>
    <m/>
    <s v="Not relevant"/>
  </r>
  <r>
    <n v="2257"/>
    <d v="2020-03-09T00:00:00"/>
    <n v="3"/>
    <x v="1"/>
    <s v="Mark Devine"/>
    <m/>
    <s v="nike"/>
    <x v="15"/>
    <m/>
    <m/>
    <m/>
    <s v="No inmail sent"/>
    <x v="1"/>
    <m/>
    <m/>
    <n v="0"/>
    <m/>
    <m/>
    <m/>
    <m/>
    <m/>
    <m/>
    <m/>
    <m/>
    <s v="Not relevant"/>
  </r>
  <r>
    <n v="2258"/>
    <d v="2020-03-09T00:00:00"/>
    <n v="3"/>
    <x v="1"/>
    <s v="Laura Spinsanti"/>
    <m/>
    <s v="swatch"/>
    <x v="15"/>
    <m/>
    <m/>
    <m/>
    <s v="No inmail sent"/>
    <x v="1"/>
    <m/>
    <m/>
    <n v="0"/>
    <m/>
    <m/>
    <m/>
    <m/>
    <m/>
    <m/>
    <m/>
    <m/>
    <s v="Not relevant"/>
  </r>
  <r>
    <n v="2259"/>
    <d v="2020-03-09T00:00:00"/>
    <n v="3"/>
    <x v="5"/>
    <s v="Bruno Guilbot"/>
    <m/>
    <s v="Louis Vuitton"/>
    <x v="15"/>
    <m/>
    <m/>
    <m/>
    <s v="No inmail sent"/>
    <x v="1"/>
    <m/>
    <m/>
    <n v="0"/>
    <m/>
    <m/>
    <m/>
    <m/>
    <m/>
    <m/>
    <m/>
    <m/>
    <m/>
  </r>
  <r>
    <n v="2260"/>
    <d v="2020-03-09T00:00:00"/>
    <n v="3"/>
    <x v="1"/>
    <s v="Davide Santillo"/>
    <m/>
    <s v="gucci"/>
    <x v="15"/>
    <m/>
    <m/>
    <m/>
    <s v="No inmail sent"/>
    <x v="1"/>
    <m/>
    <m/>
    <n v="0"/>
    <m/>
    <m/>
    <m/>
    <m/>
    <m/>
    <m/>
    <m/>
    <m/>
    <s v="Not relevant"/>
  </r>
  <r>
    <n v="2261"/>
    <d v="2020-03-09T00:00:00"/>
    <n v="3"/>
    <x v="5"/>
    <s v="Carl Rodin"/>
    <m/>
    <s v="HowCom AB"/>
    <x v="15"/>
    <m/>
    <m/>
    <m/>
    <s v="No inmail sent"/>
    <x v="1"/>
    <m/>
    <m/>
    <n v="0"/>
    <m/>
    <m/>
    <m/>
    <m/>
    <m/>
    <m/>
    <m/>
    <m/>
    <m/>
  </r>
  <r>
    <n v="2262"/>
    <d v="2020-03-09T00:00:00"/>
    <n v="3"/>
    <x v="5"/>
    <s v="Richard Mooney"/>
    <m/>
    <s v="essence"/>
    <x v="15"/>
    <m/>
    <m/>
    <m/>
    <s v="No inmail sent"/>
    <x v="1"/>
    <m/>
    <m/>
    <n v="0"/>
    <m/>
    <m/>
    <m/>
    <m/>
    <m/>
    <m/>
    <m/>
    <m/>
    <s v="don't send a msg we emailed him as ramla"/>
  </r>
  <r>
    <n v="2263"/>
    <d v="2020-03-09T00:00:00"/>
    <n v="3"/>
    <x v="5"/>
    <s v="Davide Cervellin"/>
    <m/>
    <s v="Telepass"/>
    <x v="15"/>
    <m/>
    <m/>
    <m/>
    <s v="No inmail sent"/>
    <x v="1"/>
    <m/>
    <m/>
    <n v="0"/>
    <m/>
    <m/>
    <m/>
    <m/>
    <m/>
    <m/>
    <m/>
    <m/>
    <m/>
  </r>
  <r>
    <n v="2264"/>
    <d v="2020-05-18T00:00:00"/>
    <n v="5"/>
    <x v="5"/>
    <s v="Hanne Gerritsen"/>
    <m/>
    <s v="MSD Nederland  "/>
    <x v="15"/>
    <m/>
    <m/>
    <m/>
    <s v="No inmail sent"/>
    <x v="1"/>
    <m/>
    <m/>
    <n v="0"/>
    <m/>
    <m/>
    <m/>
    <m/>
    <m/>
    <m/>
    <m/>
    <m/>
    <m/>
  </r>
  <r>
    <n v="2265"/>
    <d v="2020-05-18T00:00:00"/>
    <n v="5"/>
    <x v="5"/>
    <s v="Paolo Fontana"/>
    <m/>
    <s v="Takeda"/>
    <x v="15"/>
    <m/>
    <m/>
    <m/>
    <s v="No inmail sent"/>
    <x v="1"/>
    <m/>
    <m/>
    <n v="0"/>
    <m/>
    <m/>
    <m/>
    <m/>
    <m/>
    <m/>
    <m/>
    <m/>
    <m/>
  </r>
  <r>
    <n v="2266"/>
    <d v="2020-05-18T00:00:00"/>
    <n v="5"/>
    <x v="5"/>
    <s v="Kevin S."/>
    <m/>
    <s v="Takeda"/>
    <x v="15"/>
    <m/>
    <m/>
    <m/>
    <s v="No inmail sent"/>
    <x v="1"/>
    <m/>
    <m/>
    <n v="0"/>
    <m/>
    <m/>
    <m/>
    <m/>
    <m/>
    <m/>
    <m/>
    <m/>
    <m/>
  </r>
  <r>
    <n v="2267"/>
    <d v="2020-05-18T00:00:00"/>
    <n v="5"/>
    <x v="5"/>
    <s v="Lars Schreiner"/>
    <m/>
    <s v="Merck KGaA, Darmstadt, Germany"/>
    <x v="15"/>
    <m/>
    <m/>
    <m/>
    <s v="No inmail sent"/>
    <x v="1"/>
    <m/>
    <m/>
    <n v="0"/>
    <m/>
    <m/>
    <m/>
    <m/>
    <m/>
    <m/>
    <m/>
    <m/>
    <m/>
  </r>
  <r>
    <n v="2268"/>
    <d v="2020-05-18T00:00:00"/>
    <n v="5"/>
    <x v="5"/>
    <s v="Brian O'Connor"/>
    <m/>
    <s v="AstraZeneca"/>
    <x v="15"/>
    <m/>
    <m/>
    <m/>
    <s v="No inmail sent"/>
    <x v="1"/>
    <m/>
    <m/>
    <n v="0"/>
    <m/>
    <m/>
    <m/>
    <m/>
    <m/>
    <m/>
    <m/>
    <m/>
    <m/>
  </r>
  <r>
    <n v="2269"/>
    <d v="2020-05-18T00:00:00"/>
    <n v="5"/>
    <x v="5"/>
    <s v="Nassim Haddad"/>
    <m/>
    <s v="UCB"/>
    <x v="15"/>
    <m/>
    <m/>
    <m/>
    <s v="No inmail sent"/>
    <x v="1"/>
    <m/>
    <m/>
    <n v="0"/>
    <m/>
    <m/>
    <m/>
    <m/>
    <m/>
    <m/>
    <m/>
    <m/>
    <m/>
  </r>
  <r>
    <n v="2270"/>
    <d v="2020-05-18T00:00:00"/>
    <n v="5"/>
    <x v="5"/>
    <s v="Margaret Jones"/>
    <m/>
    <s v="UCB"/>
    <x v="15"/>
    <m/>
    <m/>
    <m/>
    <s v="No inmail sent"/>
    <x v="1"/>
    <m/>
    <m/>
    <n v="0"/>
    <m/>
    <m/>
    <m/>
    <m/>
    <m/>
    <m/>
    <m/>
    <m/>
    <m/>
  </r>
  <r>
    <n v="2271"/>
    <d v="2020-05-18T00:00:00"/>
    <n v="5"/>
    <x v="5"/>
    <s v="Nico Kist"/>
    <m/>
    <s v="Kist Ltd"/>
    <x v="15"/>
    <m/>
    <m/>
    <m/>
    <s v="No inmail sent"/>
    <x v="1"/>
    <m/>
    <m/>
    <n v="0"/>
    <m/>
    <m/>
    <m/>
    <m/>
    <m/>
    <m/>
    <m/>
    <m/>
    <m/>
  </r>
  <r>
    <n v="2272"/>
    <d v="2020-05-18T00:00:00"/>
    <n v="5"/>
    <x v="5"/>
    <s v="David Svensson"/>
    <m/>
    <s v="AstraZeneca R&amp;D"/>
    <x v="15"/>
    <m/>
    <m/>
    <m/>
    <s v="No inmail sent"/>
    <x v="1"/>
    <m/>
    <m/>
    <n v="0"/>
    <m/>
    <m/>
    <m/>
    <m/>
    <m/>
    <m/>
    <m/>
    <m/>
    <m/>
  </r>
  <r>
    <n v="2273"/>
    <d v="2020-05-18T00:00:00"/>
    <n v="5"/>
    <x v="1"/>
    <s v="Brigitta Monz, MD, MPH, MA"/>
    <s v="Global Head Measurement Science"/>
    <s v="roche"/>
    <x v="15"/>
    <m/>
    <m/>
    <m/>
    <s v="No inmail sent"/>
    <x v="0"/>
    <d v="2020-09-28T00:00:00"/>
    <m/>
    <n v="0"/>
    <m/>
    <n v="534"/>
    <s v="Irrelevant"/>
    <m/>
    <m/>
    <m/>
    <m/>
    <m/>
    <s v="Irrelevant"/>
  </r>
  <r>
    <n v="2274"/>
    <d v="2020-05-18T00:00:00"/>
    <n v="5"/>
    <x v="5"/>
    <s v="Clement Tournier"/>
    <m/>
    <s v="roche"/>
    <x v="15"/>
    <m/>
    <m/>
    <m/>
    <s v="No inmail sent"/>
    <x v="1"/>
    <m/>
    <m/>
    <n v="0"/>
    <m/>
    <m/>
    <m/>
    <m/>
    <m/>
    <m/>
    <m/>
    <m/>
    <m/>
  </r>
  <r>
    <n v="2275"/>
    <d v="2020-05-18T00:00:00"/>
    <n v="5"/>
    <x v="5"/>
    <s v="Florent Hassen"/>
    <m/>
    <s v="roche"/>
    <x v="15"/>
    <m/>
    <m/>
    <m/>
    <s v="No inmail sent"/>
    <x v="1"/>
    <m/>
    <m/>
    <n v="0"/>
    <m/>
    <m/>
    <m/>
    <m/>
    <m/>
    <m/>
    <m/>
    <m/>
    <m/>
  </r>
  <r>
    <n v="2276"/>
    <d v="2020-05-18T00:00:00"/>
    <n v="5"/>
    <x v="1"/>
    <s v="Nicolas du GARREAU"/>
    <m/>
    <s v="Servier"/>
    <x v="15"/>
    <m/>
    <m/>
    <m/>
    <s v="No inmail sent"/>
    <x v="0"/>
    <d v="2020-06-30T00:00:00"/>
    <d v="2020-07-15T00:00:00"/>
    <n v="7"/>
    <n v="1"/>
    <n v="609"/>
    <s v="Negative"/>
    <d v="2020-07-22T00:00:00"/>
    <m/>
    <m/>
    <m/>
    <m/>
    <m/>
  </r>
  <r>
    <n v="2277"/>
    <d v="2020-05-18T00:00:00"/>
    <n v="5"/>
    <x v="5"/>
    <s v="Anne-Beatrice Clidassou"/>
    <m/>
    <s v="MSD"/>
    <x v="15"/>
    <m/>
    <m/>
    <m/>
    <s v="No inmail sent"/>
    <x v="1"/>
    <m/>
    <m/>
    <n v="0"/>
    <m/>
    <m/>
    <m/>
    <m/>
    <m/>
    <m/>
    <m/>
    <m/>
    <m/>
  </r>
  <r>
    <n v="2278"/>
    <d v="2020-05-18T00:00:00"/>
    <n v="5"/>
    <x v="5"/>
    <s v="Léo Vanbutzeele"/>
    <m/>
    <s v="Elevate"/>
    <x v="15"/>
    <m/>
    <m/>
    <m/>
    <s v="No inmail sent"/>
    <x v="1"/>
    <m/>
    <m/>
    <n v="0"/>
    <m/>
    <m/>
    <m/>
    <m/>
    <m/>
    <m/>
    <m/>
    <m/>
    <m/>
  </r>
  <r>
    <n v="2279"/>
    <d v="2020-05-18T00:00:00"/>
    <n v="5"/>
    <x v="5"/>
    <s v="Maxime Planchou"/>
    <m/>
    <s v="Elevate"/>
    <x v="15"/>
    <m/>
    <m/>
    <m/>
    <s v="No inmail sent"/>
    <x v="1"/>
    <m/>
    <m/>
    <n v="0"/>
    <m/>
    <m/>
    <m/>
    <m/>
    <m/>
    <m/>
    <m/>
    <m/>
    <m/>
  </r>
  <r>
    <n v="2280"/>
    <d v="2020-05-18T00:00:00"/>
    <n v="5"/>
    <x v="5"/>
    <s v="Adrien Monguillet"/>
    <m/>
    <s v="Elevate"/>
    <x v="15"/>
    <m/>
    <m/>
    <m/>
    <s v="No inmail sent"/>
    <x v="1"/>
    <m/>
    <m/>
    <n v="0"/>
    <m/>
    <m/>
    <m/>
    <m/>
    <m/>
    <m/>
    <m/>
    <m/>
    <m/>
  </r>
  <r>
    <n v="2281"/>
    <d v="2020-05-18T00:00:00"/>
    <n v="5"/>
    <x v="5"/>
    <s v="Aurore C."/>
    <m/>
    <s v="Amgen"/>
    <x v="15"/>
    <m/>
    <m/>
    <m/>
    <s v="No inmail sent"/>
    <x v="1"/>
    <m/>
    <m/>
    <n v="0"/>
    <m/>
    <m/>
    <m/>
    <m/>
    <m/>
    <m/>
    <m/>
    <m/>
    <m/>
  </r>
  <r>
    <n v="2282"/>
    <d v="2020-05-18T00:00:00"/>
    <n v="5"/>
    <x v="1"/>
    <s v="Danny Dike"/>
    <m/>
    <s v="Walgreens Boots Alliance Development GmbH"/>
    <x v="6"/>
    <s v="Europe"/>
    <m/>
    <m/>
    <s v="No inmail sent"/>
    <x v="1"/>
    <m/>
    <m/>
    <n v="0"/>
    <m/>
    <m/>
    <m/>
    <m/>
    <m/>
    <m/>
    <m/>
    <m/>
    <s v="Not relevant"/>
  </r>
  <r>
    <n v="2283"/>
    <d v="2020-05-18T00:00:00"/>
    <n v="5"/>
    <x v="5"/>
    <s v="Sini Yli-Sassi"/>
    <m/>
    <s v="impulze GmbH"/>
    <x v="15"/>
    <m/>
    <m/>
    <m/>
    <s v="No inmail sent"/>
    <x v="1"/>
    <m/>
    <m/>
    <n v="0"/>
    <m/>
    <m/>
    <m/>
    <m/>
    <m/>
    <m/>
    <m/>
    <m/>
    <m/>
  </r>
  <r>
    <n v="2284"/>
    <d v="2020-05-18T00:00:00"/>
    <n v="5"/>
    <x v="0"/>
    <s v="Tarek Aghenda"/>
    <s v="Head Of Outbound Marketing and Data Strategy"/>
    <s v="Newpharma"/>
    <x v="6"/>
    <s v="Europe"/>
    <m/>
    <m/>
    <s v="No inmail sent"/>
    <x v="0"/>
    <d v="2020-06-29T00:00:00"/>
    <d v="2020-07-15T00:00:00"/>
    <n v="7"/>
    <n v="1"/>
    <n v="609"/>
    <m/>
    <m/>
    <m/>
    <m/>
    <m/>
    <m/>
    <m/>
  </r>
  <r>
    <n v="2285"/>
    <d v="2020-05-18T00:00:00"/>
    <n v="5"/>
    <x v="5"/>
    <s v="Alice Paremain"/>
    <m/>
    <s v="AbbVie"/>
    <x v="15"/>
    <m/>
    <m/>
    <m/>
    <s v="No inmail sent"/>
    <x v="1"/>
    <m/>
    <m/>
    <n v="0"/>
    <m/>
    <m/>
    <m/>
    <m/>
    <m/>
    <m/>
    <m/>
    <m/>
    <m/>
  </r>
  <r>
    <n v="2286"/>
    <d v="2020-05-18T00:00:00"/>
    <n v="5"/>
    <x v="1"/>
    <s v="Jayshree Kottapalli"/>
    <m/>
    <s v="GSK"/>
    <x v="15"/>
    <m/>
    <m/>
    <m/>
    <s v="No inmail sent"/>
    <x v="1"/>
    <m/>
    <m/>
    <n v="0"/>
    <m/>
    <m/>
    <m/>
    <m/>
    <m/>
    <m/>
    <m/>
    <m/>
    <s v="Not relevant"/>
  </r>
  <r>
    <n v="2287"/>
    <d v="2020-05-18T00:00:00"/>
    <n v="5"/>
    <x v="1"/>
    <s v="Gary Jones"/>
    <m/>
    <s v="GSK"/>
    <x v="15"/>
    <m/>
    <m/>
    <m/>
    <s v="No inmail sent"/>
    <x v="1"/>
    <m/>
    <m/>
    <n v="0"/>
    <m/>
    <m/>
    <m/>
    <m/>
    <m/>
    <m/>
    <m/>
    <m/>
    <s v="Not relevant"/>
  </r>
  <r>
    <n v="2288"/>
    <d v="2020-05-18T00:00:00"/>
    <n v="5"/>
    <x v="1"/>
    <s v="Thierry Durieux"/>
    <m/>
    <s v="GSK"/>
    <x v="15"/>
    <m/>
    <m/>
    <m/>
    <s v="No inmail sent"/>
    <x v="1"/>
    <m/>
    <m/>
    <n v="0"/>
    <m/>
    <m/>
    <m/>
    <m/>
    <m/>
    <m/>
    <m/>
    <m/>
    <s v="Not relevant"/>
  </r>
  <r>
    <n v="2289"/>
    <d v="2020-05-18T00:00:00"/>
    <n v="5"/>
    <x v="1"/>
    <s v="Renata Amaral"/>
    <m/>
    <s v="GSK"/>
    <x v="15"/>
    <m/>
    <m/>
    <m/>
    <s v="No inmail sent"/>
    <x v="1"/>
    <m/>
    <m/>
    <n v="0"/>
    <m/>
    <m/>
    <m/>
    <m/>
    <m/>
    <m/>
    <m/>
    <m/>
    <s v="Not relevant"/>
  </r>
  <r>
    <n v="2290"/>
    <d v="2020-05-18T00:00:00"/>
    <n v="5"/>
    <x v="1"/>
    <s v="Jeremy Hill"/>
    <m/>
    <s v="GSK"/>
    <x v="15"/>
    <m/>
    <m/>
    <m/>
    <s v="No inmail sent"/>
    <x v="1"/>
    <m/>
    <m/>
    <n v="0"/>
    <m/>
    <m/>
    <m/>
    <m/>
    <m/>
    <m/>
    <m/>
    <m/>
    <s v="Not relevant"/>
  </r>
  <r>
    <n v="2291"/>
    <d v="2020-05-18T00:00:00"/>
    <n v="5"/>
    <x v="1"/>
    <s v="Fernando Perera"/>
    <m/>
    <s v="GSK"/>
    <x v="15"/>
    <m/>
    <m/>
    <m/>
    <s v="No inmail sent"/>
    <x v="1"/>
    <m/>
    <m/>
    <n v="0"/>
    <m/>
    <m/>
    <m/>
    <m/>
    <m/>
    <m/>
    <m/>
    <m/>
    <s v="Not relevant"/>
  </r>
  <r>
    <n v="2292"/>
    <d v="2020-05-18T00:00:00"/>
    <n v="5"/>
    <x v="1"/>
    <s v="Lisa Stimpson"/>
    <m/>
    <s v="GSK"/>
    <x v="15"/>
    <m/>
    <m/>
    <m/>
    <s v="No inmail sent"/>
    <x v="1"/>
    <m/>
    <m/>
    <n v="0"/>
    <m/>
    <m/>
    <m/>
    <m/>
    <m/>
    <m/>
    <m/>
    <m/>
    <s v="Not relevant"/>
  </r>
  <r>
    <n v="2293"/>
    <d v="2020-05-18T00:00:00"/>
    <n v="5"/>
    <x v="1"/>
    <s v="Arijit Ray"/>
    <m/>
    <s v="GSK"/>
    <x v="15"/>
    <m/>
    <m/>
    <m/>
    <s v="No inmail sent"/>
    <x v="1"/>
    <m/>
    <m/>
    <n v="0"/>
    <m/>
    <m/>
    <m/>
    <m/>
    <m/>
    <m/>
    <m/>
    <m/>
    <s v="Not relevant"/>
  </r>
  <r>
    <n v="2294"/>
    <d v="2020-05-18T00:00:00"/>
    <n v="5"/>
    <x v="5"/>
    <s v="Marco D'Epifanio"/>
    <m/>
    <s v="Fresenius Kabi "/>
    <x v="15"/>
    <m/>
    <m/>
    <m/>
    <s v="No inmail sent"/>
    <x v="1"/>
    <m/>
    <m/>
    <n v="0"/>
    <m/>
    <m/>
    <m/>
    <m/>
    <m/>
    <m/>
    <m/>
    <m/>
    <m/>
  </r>
  <r>
    <n v="2295"/>
    <d v="2020-05-18T00:00:00"/>
    <n v="5"/>
    <x v="5"/>
    <s v="Raymundo C."/>
    <m/>
    <s v="NOVARTIS"/>
    <x v="15"/>
    <m/>
    <m/>
    <m/>
    <s v="No inmail sent"/>
    <x v="1"/>
    <m/>
    <m/>
    <n v="0"/>
    <m/>
    <m/>
    <m/>
    <m/>
    <m/>
    <m/>
    <m/>
    <m/>
    <m/>
  </r>
  <r>
    <n v="2296"/>
    <d v="2020-05-18T00:00:00"/>
    <n v="5"/>
    <x v="5"/>
    <s v="Ingrid Collomb-Clerc"/>
    <m/>
    <s v="BD"/>
    <x v="15"/>
    <m/>
    <m/>
    <m/>
    <s v="No inmail sent"/>
    <x v="1"/>
    <m/>
    <m/>
    <n v="0"/>
    <m/>
    <m/>
    <m/>
    <m/>
    <m/>
    <m/>
    <m/>
    <m/>
    <m/>
  </r>
  <r>
    <n v="2297"/>
    <d v="2020-05-18T00:00:00"/>
    <n v="5"/>
    <x v="5"/>
    <s v="Patricia Comola Lepetit"/>
    <m/>
    <s v="Debiopharm International SA "/>
    <x v="15"/>
    <m/>
    <m/>
    <m/>
    <s v="No inmail sent"/>
    <x v="1"/>
    <m/>
    <m/>
    <n v="0"/>
    <m/>
    <m/>
    <m/>
    <m/>
    <m/>
    <m/>
    <m/>
    <m/>
    <m/>
  </r>
  <r>
    <n v="2298"/>
    <d v="2020-05-18T00:00:00"/>
    <n v="5"/>
    <x v="5"/>
    <s v="SAmericann Teichert"/>
    <m/>
    <s v="Sanofi"/>
    <x v="15"/>
    <m/>
    <m/>
    <m/>
    <s v="No inmail sent"/>
    <x v="1"/>
    <m/>
    <m/>
    <n v="0"/>
    <m/>
    <m/>
    <m/>
    <m/>
    <m/>
    <m/>
    <m/>
    <m/>
    <m/>
  </r>
  <r>
    <n v="2299"/>
    <d v="2020-05-18T00:00:00"/>
    <n v="5"/>
    <x v="5"/>
    <s v="James Lin"/>
    <m/>
    <s v="MERCK"/>
    <x v="15"/>
    <m/>
    <m/>
    <m/>
    <s v="No inmail sent"/>
    <x v="1"/>
    <m/>
    <m/>
    <n v="0"/>
    <m/>
    <m/>
    <m/>
    <m/>
    <m/>
    <m/>
    <m/>
    <m/>
    <m/>
  </r>
  <r>
    <n v="2300"/>
    <d v="2020-05-18T00:00:00"/>
    <n v="5"/>
    <x v="5"/>
    <s v="Valentin M."/>
    <m/>
    <s v="NOVARTIS"/>
    <x v="15"/>
    <m/>
    <m/>
    <m/>
    <s v="No inmail sent"/>
    <x v="1"/>
    <m/>
    <m/>
    <n v="0"/>
    <m/>
    <m/>
    <m/>
    <m/>
    <m/>
    <m/>
    <m/>
    <m/>
    <m/>
  </r>
  <r>
    <n v="2301"/>
    <d v="2020-05-18T00:00:00"/>
    <n v="5"/>
    <x v="2"/>
    <s v="ANNA KATIFORI"/>
    <s v="Marketing Analytics assignee"/>
    <s v="NOVARTIS"/>
    <x v="6"/>
    <m/>
    <m/>
    <m/>
    <s v="No inmail sent"/>
    <x v="0"/>
    <d v="2020-07-14T00:00:00"/>
    <d v="2021-03-11T00:00:00"/>
    <n v="3"/>
    <m/>
    <n v="370"/>
    <m/>
    <m/>
    <m/>
    <m/>
    <m/>
    <m/>
    <s v="Follow up message sent"/>
  </r>
  <r>
    <n v="2302"/>
    <d v="2020-05-18T00:00:00"/>
    <n v="5"/>
    <x v="1"/>
    <s v="Ana Lombera"/>
    <m/>
    <s v="Pfizer"/>
    <x v="15"/>
    <m/>
    <m/>
    <m/>
    <s v="No inmail sent"/>
    <x v="1"/>
    <m/>
    <m/>
    <n v="0"/>
    <m/>
    <m/>
    <m/>
    <m/>
    <m/>
    <m/>
    <m/>
    <m/>
    <s v="Not relevant"/>
  </r>
  <r>
    <n v="2303"/>
    <d v="2020-05-18T00:00:00"/>
    <n v="5"/>
    <x v="1"/>
    <s v="Andy Ellis"/>
    <m/>
    <s v="Pfizer"/>
    <x v="15"/>
    <m/>
    <m/>
    <m/>
    <s v="No inmail sent"/>
    <x v="1"/>
    <m/>
    <m/>
    <n v="0"/>
    <m/>
    <m/>
    <m/>
    <m/>
    <m/>
    <m/>
    <m/>
    <m/>
    <s v="Not relevant"/>
  </r>
  <r>
    <n v="2304"/>
    <d v="2020-05-18T00:00:00"/>
    <n v="5"/>
    <x v="1"/>
    <s v="Mike K Smith"/>
    <m/>
    <s v="Pfizer"/>
    <x v="15"/>
    <m/>
    <m/>
    <m/>
    <s v="No inmail sent"/>
    <x v="1"/>
    <m/>
    <m/>
    <n v="0"/>
    <m/>
    <m/>
    <m/>
    <m/>
    <m/>
    <m/>
    <m/>
    <m/>
    <s v="Not relevant"/>
  </r>
  <r>
    <n v="2305"/>
    <d v="2020-05-18T00:00:00"/>
    <n v="5"/>
    <x v="5"/>
    <s v="Gottfried Wastlbauer"/>
    <m/>
    <s v="merck"/>
    <x v="15"/>
    <m/>
    <m/>
    <m/>
    <s v="No inmail sent"/>
    <x v="1"/>
    <m/>
    <m/>
    <n v="0"/>
    <m/>
    <m/>
    <m/>
    <m/>
    <m/>
    <m/>
    <m/>
    <m/>
    <m/>
  </r>
  <r>
    <n v="2306"/>
    <d v="2020-05-18T00:00:00"/>
    <n v="5"/>
    <x v="5"/>
    <s v="Yuanmin Wang"/>
    <m/>
    <s v="Merck"/>
    <x v="15"/>
    <m/>
    <m/>
    <m/>
    <s v="No inmail sent"/>
    <x v="1"/>
    <m/>
    <m/>
    <n v="0"/>
    <m/>
    <m/>
    <m/>
    <m/>
    <m/>
    <m/>
    <m/>
    <m/>
    <m/>
  </r>
  <r>
    <n v="2307"/>
    <d v="2020-05-18T00:00:00"/>
    <n v="5"/>
    <x v="5"/>
    <s v="Rory Farrell"/>
    <m/>
    <s v="Merck"/>
    <x v="15"/>
    <m/>
    <m/>
    <m/>
    <s v="No inmail sent"/>
    <x v="1"/>
    <m/>
    <m/>
    <n v="0"/>
    <m/>
    <m/>
    <m/>
    <m/>
    <m/>
    <m/>
    <m/>
    <m/>
    <m/>
  </r>
  <r>
    <n v="2308"/>
    <d v="2020-05-18T00:00:00"/>
    <n v="5"/>
    <x v="1"/>
    <s v="Alessandro Gamba"/>
    <m/>
    <s v="Johnson &amp; Johnson"/>
    <x v="15"/>
    <m/>
    <m/>
    <m/>
    <s v="No inmail sent"/>
    <x v="1"/>
    <m/>
    <m/>
    <n v="0"/>
    <m/>
    <m/>
    <m/>
    <m/>
    <m/>
    <m/>
    <m/>
    <m/>
    <s v="Not relevant"/>
  </r>
  <r>
    <n v="2309"/>
    <d v="2020-05-18T00:00:00"/>
    <n v="5"/>
    <x v="1"/>
    <s v="Sandra Clara"/>
    <m/>
    <s v="GSK"/>
    <x v="15"/>
    <m/>
    <m/>
    <m/>
    <s v="No inmail sent"/>
    <x v="1"/>
    <m/>
    <m/>
    <n v="0"/>
    <m/>
    <m/>
    <m/>
    <m/>
    <m/>
    <m/>
    <m/>
    <m/>
    <s v="Not relevant"/>
  </r>
  <r>
    <n v="2310"/>
    <d v="2020-05-18T00:00:00"/>
    <n v="5"/>
    <x v="5"/>
    <s v="Alexander Rumpsfeld"/>
    <m/>
    <s v="NOVARTIS"/>
    <x v="15"/>
    <m/>
    <m/>
    <m/>
    <s v="No inmail sent"/>
    <x v="1"/>
    <m/>
    <m/>
    <n v="0"/>
    <m/>
    <m/>
    <m/>
    <m/>
    <m/>
    <m/>
    <m/>
    <m/>
    <m/>
  </r>
  <r>
    <n v="2311"/>
    <d v="2020-05-18T00:00:00"/>
    <n v="5"/>
    <x v="5"/>
    <s v="Alfredo Navasal Laborda"/>
    <m/>
    <s v="HRA Pharma "/>
    <x v="15"/>
    <m/>
    <m/>
    <m/>
    <s v="No inmail sent"/>
    <x v="1"/>
    <m/>
    <m/>
    <n v="0"/>
    <m/>
    <m/>
    <m/>
    <m/>
    <m/>
    <m/>
    <m/>
    <m/>
    <m/>
  </r>
  <r>
    <n v="2312"/>
    <d v="2020-05-18T00:00:00"/>
    <n v="5"/>
    <x v="5"/>
    <s v="Giulia Mosca"/>
    <m/>
    <s v="SOFAR S.p.A. "/>
    <x v="15"/>
    <m/>
    <m/>
    <m/>
    <s v="No inmail sent"/>
    <x v="1"/>
    <m/>
    <m/>
    <n v="0"/>
    <m/>
    <m/>
    <m/>
    <m/>
    <m/>
    <m/>
    <m/>
    <m/>
    <m/>
  </r>
  <r>
    <n v="2313"/>
    <d v="2020-05-18T00:00:00"/>
    <n v="5"/>
    <x v="5"/>
    <s v="Jörgen Rydberg"/>
    <m/>
    <s v="Medmind "/>
    <x v="15"/>
    <m/>
    <m/>
    <m/>
    <s v="No inmail sent"/>
    <x v="1"/>
    <m/>
    <m/>
    <n v="0"/>
    <m/>
    <m/>
    <m/>
    <m/>
    <m/>
    <m/>
    <m/>
    <m/>
    <m/>
  </r>
  <r>
    <n v="2314"/>
    <d v="2020-05-18T00:00:00"/>
    <n v="5"/>
    <x v="5"/>
    <s v="Aude Pillet Lefebvre"/>
    <m/>
    <s v="ViiV Healthcare"/>
    <x v="15"/>
    <m/>
    <m/>
    <m/>
    <s v="No inmail sent"/>
    <x v="1"/>
    <m/>
    <m/>
    <n v="0"/>
    <m/>
    <m/>
    <m/>
    <m/>
    <m/>
    <m/>
    <m/>
    <m/>
    <m/>
  </r>
  <r>
    <n v="2315"/>
    <d v="2020-05-18T00:00:00"/>
    <n v="5"/>
    <x v="5"/>
    <s v="Alaknanda Mudumby"/>
    <m/>
    <s v="NOVARTIS"/>
    <x v="15"/>
    <m/>
    <m/>
    <m/>
    <s v="No inmail sent"/>
    <x v="1"/>
    <m/>
    <m/>
    <n v="0"/>
    <m/>
    <m/>
    <m/>
    <m/>
    <m/>
    <m/>
    <m/>
    <m/>
    <m/>
  </r>
  <r>
    <n v="2316"/>
    <d v="2020-05-18T00:00:00"/>
    <n v="5"/>
    <x v="5"/>
    <s v="Laura Montgomery"/>
    <m/>
    <s v="Almac Group "/>
    <x v="15"/>
    <m/>
    <m/>
    <m/>
    <s v="No inmail sent"/>
    <x v="1"/>
    <m/>
    <m/>
    <n v="0"/>
    <m/>
    <m/>
    <m/>
    <m/>
    <m/>
    <m/>
    <m/>
    <m/>
    <m/>
  </r>
  <r>
    <n v="2317"/>
    <d v="2020-05-18T00:00:00"/>
    <n v="5"/>
    <x v="5"/>
    <s v="Thomas Zeutschler"/>
    <m/>
    <s v="henkel"/>
    <x v="15"/>
    <m/>
    <m/>
    <m/>
    <s v="No inmail sent"/>
    <x v="1"/>
    <m/>
    <m/>
    <n v="0"/>
    <m/>
    <m/>
    <m/>
    <m/>
    <m/>
    <m/>
    <m/>
    <m/>
    <m/>
  </r>
  <r>
    <n v="2318"/>
    <d v="2020-05-18T00:00:00"/>
    <n v="5"/>
    <x v="5"/>
    <s v="Ying Zhao"/>
    <m/>
    <s v="IQVIA"/>
    <x v="15"/>
    <m/>
    <m/>
    <m/>
    <s v="No inmail sent"/>
    <x v="1"/>
    <m/>
    <m/>
    <n v="0"/>
    <m/>
    <m/>
    <m/>
    <m/>
    <m/>
    <m/>
    <m/>
    <m/>
    <m/>
  </r>
  <r>
    <n v="2319"/>
    <d v="2020-05-18T00:00:00"/>
    <n v="5"/>
    <x v="5"/>
    <s v="Sarah Seager"/>
    <m/>
    <s v="IQVIA"/>
    <x v="15"/>
    <m/>
    <m/>
    <m/>
    <s v="No inmail sent"/>
    <x v="1"/>
    <m/>
    <m/>
    <n v="0"/>
    <m/>
    <m/>
    <m/>
    <m/>
    <m/>
    <m/>
    <m/>
    <m/>
    <m/>
  </r>
  <r>
    <n v="2320"/>
    <d v="2020-05-18T00:00:00"/>
    <n v="5"/>
    <x v="5"/>
    <s v="Dr. Yasemin Ilgin-Schäfer"/>
    <m/>
    <s v="IQVIA"/>
    <x v="15"/>
    <m/>
    <m/>
    <m/>
    <s v="No inmail sent"/>
    <x v="1"/>
    <m/>
    <m/>
    <n v="0"/>
    <m/>
    <m/>
    <m/>
    <m/>
    <m/>
    <m/>
    <m/>
    <m/>
    <m/>
  </r>
  <r>
    <n v="2321"/>
    <d v="2020-05-18T00:00:00"/>
    <n v="5"/>
    <x v="5"/>
    <s v="Elif Ozkirimli"/>
    <m/>
    <s v="Roche"/>
    <x v="15"/>
    <m/>
    <m/>
    <m/>
    <s v="No inmail sent"/>
    <x v="1"/>
    <m/>
    <m/>
    <n v="0"/>
    <m/>
    <m/>
    <m/>
    <m/>
    <m/>
    <m/>
    <m/>
    <m/>
    <m/>
  </r>
  <r>
    <n v="2322"/>
    <d v="2020-05-18T00:00:00"/>
    <n v="5"/>
    <x v="5"/>
    <s v="Robert McGregor"/>
    <m/>
    <s v="Roche"/>
    <x v="15"/>
    <m/>
    <m/>
    <m/>
    <s v="No inmail sent"/>
    <x v="1"/>
    <m/>
    <m/>
    <n v="0"/>
    <m/>
    <m/>
    <m/>
    <m/>
    <m/>
    <m/>
    <m/>
    <m/>
    <m/>
  </r>
  <r>
    <n v="2323"/>
    <d v="2020-05-18T00:00:00"/>
    <n v="5"/>
    <x v="5"/>
    <s v="Suhail Alam"/>
    <m/>
    <s v="Roche"/>
    <x v="15"/>
    <m/>
    <m/>
    <m/>
    <s v="No inmail sent"/>
    <x v="1"/>
    <m/>
    <m/>
    <n v="0"/>
    <m/>
    <m/>
    <m/>
    <m/>
    <m/>
    <m/>
    <m/>
    <m/>
    <m/>
  </r>
  <r>
    <n v="2324"/>
    <d v="2020-05-18T00:00:00"/>
    <n v="5"/>
    <x v="5"/>
    <s v="Jean-François Vanneaud"/>
    <m/>
    <s v="Bristol-Myers Squibb"/>
    <x v="15"/>
    <m/>
    <m/>
    <m/>
    <s v="No inmail sent"/>
    <x v="1"/>
    <m/>
    <m/>
    <n v="0"/>
    <m/>
    <m/>
    <m/>
    <m/>
    <m/>
    <m/>
    <m/>
    <m/>
    <m/>
  </r>
  <r>
    <n v="2325"/>
    <d v="2020-05-18T00:00:00"/>
    <n v="5"/>
    <x v="5"/>
    <s v="Matt Wiener"/>
    <m/>
    <s v="Bristol-Myers Squibb"/>
    <x v="15"/>
    <m/>
    <m/>
    <m/>
    <s v="No inmail sent"/>
    <x v="1"/>
    <m/>
    <m/>
    <n v="0"/>
    <m/>
    <m/>
    <m/>
    <m/>
    <m/>
    <m/>
    <m/>
    <m/>
    <m/>
  </r>
  <r>
    <n v="2326"/>
    <d v="2020-05-25T00:00:00"/>
    <n v="5"/>
    <x v="5"/>
    <s v="Vargo Bamfield"/>
    <m/>
    <s v="Sanofi"/>
    <x v="15"/>
    <m/>
    <m/>
    <m/>
    <s v="No inmail sent"/>
    <x v="1"/>
    <m/>
    <m/>
    <n v="0"/>
    <m/>
    <m/>
    <m/>
    <m/>
    <m/>
    <m/>
    <m/>
    <m/>
    <m/>
  </r>
  <r>
    <n v="2327"/>
    <d v="2020-05-25T00:00:00"/>
    <n v="5"/>
    <x v="5"/>
    <s v="Christina Paatzsch"/>
    <m/>
    <s v="Sanofi"/>
    <x v="15"/>
    <m/>
    <m/>
    <m/>
    <s v="No inmail sent"/>
    <x v="1"/>
    <m/>
    <m/>
    <n v="0"/>
    <m/>
    <m/>
    <m/>
    <m/>
    <m/>
    <m/>
    <m/>
    <m/>
    <m/>
  </r>
  <r>
    <n v="2328"/>
    <d v="2020-05-25T00:00:00"/>
    <n v="5"/>
    <x v="5"/>
    <s v="Gerard Fernandes"/>
    <m/>
    <s v="Sanofi"/>
    <x v="15"/>
    <m/>
    <m/>
    <m/>
    <s v="No inmail sent"/>
    <x v="1"/>
    <m/>
    <m/>
    <n v="0"/>
    <m/>
    <m/>
    <m/>
    <m/>
    <m/>
    <m/>
    <m/>
    <m/>
    <m/>
  </r>
  <r>
    <n v="2329"/>
    <d v="2020-05-25T00:00:00"/>
    <n v="5"/>
    <x v="1"/>
    <s v="Andrea Palumbo"/>
    <m/>
    <s v="Pfizer"/>
    <x v="15"/>
    <m/>
    <m/>
    <m/>
    <s v="No inmail sent"/>
    <x v="1"/>
    <m/>
    <m/>
    <n v="0"/>
    <m/>
    <m/>
    <m/>
    <m/>
    <m/>
    <m/>
    <m/>
    <m/>
    <s v="Not relevant"/>
  </r>
  <r>
    <n v="2330"/>
    <d v="2020-05-25T00:00:00"/>
    <n v="5"/>
    <x v="5"/>
    <s v="Laura Zerweck"/>
    <m/>
    <s v="Bayer"/>
    <x v="15"/>
    <m/>
    <m/>
    <m/>
    <s v="No inmail sent"/>
    <x v="1"/>
    <m/>
    <m/>
    <n v="0"/>
    <m/>
    <m/>
    <m/>
    <m/>
    <m/>
    <m/>
    <m/>
    <m/>
    <m/>
  </r>
  <r>
    <n v="2331"/>
    <d v="2020-05-25T00:00:00"/>
    <n v="5"/>
    <x v="5"/>
    <s v="Nicholas Shorter"/>
    <m/>
    <s v="AbbVie"/>
    <x v="15"/>
    <m/>
    <m/>
    <m/>
    <s v="No inmail sent"/>
    <x v="1"/>
    <m/>
    <m/>
    <n v="0"/>
    <m/>
    <m/>
    <m/>
    <m/>
    <m/>
    <m/>
    <m/>
    <m/>
    <m/>
  </r>
  <r>
    <n v="2332"/>
    <d v="2020-05-25T00:00:00"/>
    <n v="5"/>
    <x v="5"/>
    <s v="Mylène Gaignard"/>
    <m/>
    <s v="AstraZeneca"/>
    <x v="15"/>
    <m/>
    <m/>
    <m/>
    <s v="No inmail sent"/>
    <x v="1"/>
    <m/>
    <m/>
    <n v="0"/>
    <m/>
    <m/>
    <m/>
    <m/>
    <m/>
    <m/>
    <m/>
    <m/>
    <m/>
  </r>
  <r>
    <n v="2333"/>
    <d v="2020-05-25T00:00:00"/>
    <n v="5"/>
    <x v="5"/>
    <s v="Alexandre Debaeke"/>
    <m/>
    <s v=" Mylan Medical"/>
    <x v="15"/>
    <m/>
    <m/>
    <m/>
    <s v="No inmail sent"/>
    <x v="1"/>
    <m/>
    <m/>
    <n v="0"/>
    <m/>
    <m/>
    <m/>
    <m/>
    <m/>
    <m/>
    <m/>
    <m/>
    <m/>
  </r>
  <r>
    <n v="2334"/>
    <d v="2020-05-25T00:00:00"/>
    <n v="5"/>
    <x v="5"/>
    <s v="Laura Maroto"/>
    <m/>
    <s v="AMRI"/>
    <x v="15"/>
    <m/>
    <m/>
    <m/>
    <s v="No inmail sent"/>
    <x v="1"/>
    <m/>
    <m/>
    <n v="0"/>
    <m/>
    <m/>
    <m/>
    <m/>
    <m/>
    <m/>
    <m/>
    <m/>
    <m/>
  </r>
  <r>
    <n v="2335"/>
    <d v="2020-05-25T00:00:00"/>
    <n v="5"/>
    <x v="5"/>
    <s v="Laura Papagni"/>
    <m/>
    <s v="Sanofi"/>
    <x v="15"/>
    <m/>
    <m/>
    <m/>
    <s v="No inmail sent"/>
    <x v="1"/>
    <m/>
    <m/>
    <n v="0"/>
    <m/>
    <m/>
    <m/>
    <m/>
    <m/>
    <m/>
    <m/>
    <m/>
    <m/>
  </r>
  <r>
    <n v="2336"/>
    <d v="2020-05-25T00:00:00"/>
    <n v="5"/>
    <x v="5"/>
    <s v="Anna Morgan"/>
    <m/>
    <s v="AstraZeneca"/>
    <x v="15"/>
    <m/>
    <m/>
    <m/>
    <s v="No inmail sent"/>
    <x v="1"/>
    <m/>
    <m/>
    <n v="0"/>
    <m/>
    <m/>
    <m/>
    <m/>
    <m/>
    <m/>
    <m/>
    <m/>
    <m/>
  </r>
  <r>
    <n v="2337"/>
    <d v="2020-05-25T00:00:00"/>
    <n v="5"/>
    <x v="1"/>
    <s v="Tom Davidson"/>
    <m/>
    <s v="Astellas Pharma"/>
    <x v="15"/>
    <m/>
    <m/>
    <m/>
    <s v="No inmail sent"/>
    <x v="1"/>
    <m/>
    <m/>
    <n v="0"/>
    <m/>
    <m/>
    <m/>
    <m/>
    <m/>
    <m/>
    <m/>
    <m/>
    <s v="Not relevant"/>
  </r>
  <r>
    <n v="2338"/>
    <d v="2020-05-25T00:00:00"/>
    <n v="5"/>
    <x v="5"/>
    <s v="Caroline Duchateau"/>
    <m/>
    <s v="AstraZeneca"/>
    <x v="15"/>
    <m/>
    <m/>
    <m/>
    <s v="No inmail sent"/>
    <x v="1"/>
    <m/>
    <m/>
    <n v="0"/>
    <m/>
    <m/>
    <m/>
    <m/>
    <m/>
    <m/>
    <m/>
    <m/>
    <m/>
  </r>
  <r>
    <n v="2339"/>
    <d v="2020-05-25T00:00:00"/>
    <n v="5"/>
    <x v="5"/>
    <s v="Sam Dowdle"/>
    <m/>
    <s v="Bristol-Myers Squibb"/>
    <x v="15"/>
    <m/>
    <m/>
    <m/>
    <s v="No inmail sent"/>
    <x v="1"/>
    <m/>
    <m/>
    <n v="0"/>
    <m/>
    <m/>
    <m/>
    <m/>
    <m/>
    <m/>
    <m/>
    <m/>
    <m/>
  </r>
  <r>
    <n v="2340"/>
    <d v="2020-05-25T00:00:00"/>
    <n v="5"/>
    <x v="5"/>
    <s v="Birgit Weinkauf"/>
    <m/>
    <s v="AstraZeneca"/>
    <x v="15"/>
    <m/>
    <m/>
    <m/>
    <s v="No inmail sent"/>
    <x v="1"/>
    <m/>
    <m/>
    <n v="0"/>
    <m/>
    <m/>
    <m/>
    <m/>
    <m/>
    <m/>
    <m/>
    <m/>
    <m/>
  </r>
  <r>
    <n v="2341"/>
    <d v="2020-05-25T00:00:00"/>
    <n v="5"/>
    <x v="1"/>
    <s v="Michal Forowicz"/>
    <m/>
    <s v="L'Oréal"/>
    <x v="15"/>
    <m/>
    <m/>
    <m/>
    <s v="No inmail sent"/>
    <x v="1"/>
    <m/>
    <m/>
    <n v="0"/>
    <m/>
    <m/>
    <m/>
    <m/>
    <m/>
    <m/>
    <m/>
    <m/>
    <s v="Not relevant"/>
  </r>
  <r>
    <n v="2342"/>
    <d v="2020-05-25T00:00:00"/>
    <n v="5"/>
    <x v="1"/>
    <s v="Sandra Palau"/>
    <m/>
    <s v="Nestlé Health Science"/>
    <x v="15"/>
    <m/>
    <m/>
    <m/>
    <s v="No inmail sent"/>
    <x v="1"/>
    <m/>
    <m/>
    <n v="0"/>
    <m/>
    <m/>
    <m/>
    <m/>
    <m/>
    <m/>
    <m/>
    <m/>
    <s v="Not relevant"/>
  </r>
  <r>
    <n v="2343"/>
    <d v="2020-05-25T00:00:00"/>
    <n v="5"/>
    <x v="5"/>
    <s v="Igor S."/>
    <m/>
    <s v="Mylan"/>
    <x v="15"/>
    <m/>
    <m/>
    <m/>
    <s v="No inmail sent"/>
    <x v="1"/>
    <m/>
    <m/>
    <n v="0"/>
    <m/>
    <m/>
    <m/>
    <m/>
    <m/>
    <m/>
    <m/>
    <m/>
    <m/>
  </r>
  <r>
    <n v="2344"/>
    <d v="2020-05-25T00:00:00"/>
    <n v="5"/>
    <x v="5"/>
    <s v="Lars Iversen"/>
    <m/>
    <s v="Novo Nordisk"/>
    <x v="15"/>
    <m/>
    <m/>
    <m/>
    <s v="No inmail sent"/>
    <x v="1"/>
    <m/>
    <m/>
    <n v="0"/>
    <m/>
    <m/>
    <m/>
    <m/>
    <m/>
    <m/>
    <m/>
    <m/>
    <m/>
  </r>
  <r>
    <n v="2345"/>
    <d v="2020-05-25T00:00:00"/>
    <n v="5"/>
    <x v="1"/>
    <s v="Natalya Kirilyuk"/>
    <s v="Global Brand Director"/>
    <s v="Nestlé Health Science"/>
    <x v="3"/>
    <s v="Europe"/>
    <m/>
    <s v="Ramla's"/>
    <s v="9/20/21"/>
    <x v="1"/>
    <m/>
    <m/>
    <n v="0"/>
    <m/>
    <m/>
    <m/>
    <m/>
    <m/>
    <m/>
    <m/>
    <m/>
    <s v="Not relevant"/>
  </r>
  <r>
    <n v="2346"/>
    <d v="2020-05-25T00:00:00"/>
    <n v="5"/>
    <x v="5"/>
    <s v="Guillaume Queinnec"/>
    <m/>
    <s v="Merck Life Science"/>
    <x v="15"/>
    <m/>
    <m/>
    <m/>
    <s v="No inmail sent"/>
    <x v="1"/>
    <m/>
    <m/>
    <n v="0"/>
    <m/>
    <m/>
    <m/>
    <m/>
    <m/>
    <m/>
    <m/>
    <m/>
    <m/>
  </r>
  <r>
    <n v="2347"/>
    <d v="2020-05-25T00:00:00"/>
    <n v="5"/>
    <x v="5"/>
    <s v="Marianne Kryhlmand"/>
    <m/>
    <s v="Lundbeck"/>
    <x v="15"/>
    <m/>
    <m/>
    <m/>
    <s v="No inmail sent"/>
    <x v="1"/>
    <m/>
    <m/>
    <n v="0"/>
    <m/>
    <m/>
    <m/>
    <m/>
    <m/>
    <m/>
    <m/>
    <m/>
    <m/>
  </r>
  <r>
    <n v="2348"/>
    <d v="2020-05-25T00:00:00"/>
    <n v="5"/>
    <x v="5"/>
    <s v="Ulrich Bürstner"/>
    <m/>
    <s v="Allergan Aesthetics"/>
    <x v="15"/>
    <m/>
    <m/>
    <m/>
    <s v="No inmail sent"/>
    <x v="1"/>
    <m/>
    <m/>
    <n v="0"/>
    <m/>
    <m/>
    <m/>
    <m/>
    <m/>
    <m/>
    <m/>
    <m/>
    <m/>
  </r>
  <r>
    <n v="2349"/>
    <d v="2020-05-25T00:00:00"/>
    <n v="5"/>
    <x v="5"/>
    <s v="Chandra Rao"/>
    <m/>
    <s v="Merck"/>
    <x v="15"/>
    <m/>
    <m/>
    <m/>
    <s v="No inmail sent"/>
    <x v="1"/>
    <m/>
    <m/>
    <n v="0"/>
    <m/>
    <m/>
    <m/>
    <m/>
    <m/>
    <m/>
    <m/>
    <m/>
    <m/>
  </r>
  <r>
    <n v="2350"/>
    <d v="2020-05-25T00:00:00"/>
    <n v="5"/>
    <x v="1"/>
    <s v="Pauline Grand"/>
    <m/>
    <s v="L'Oréal"/>
    <x v="15"/>
    <m/>
    <m/>
    <m/>
    <s v="No inmail sent"/>
    <x v="1"/>
    <m/>
    <m/>
    <n v="0"/>
    <m/>
    <m/>
    <m/>
    <m/>
    <m/>
    <m/>
    <m/>
    <m/>
    <s v="Not relevant"/>
  </r>
  <r>
    <n v="2351"/>
    <d v="2020-05-25T00:00:00"/>
    <n v="5"/>
    <x v="1"/>
    <s v="Joshua Bee"/>
    <m/>
    <s v="Walgreens Boots Alliance"/>
    <x v="6"/>
    <s v="Europe"/>
    <m/>
    <m/>
    <s v="No inmail sent"/>
    <x v="1"/>
    <m/>
    <m/>
    <n v="0"/>
    <m/>
    <m/>
    <m/>
    <m/>
    <m/>
    <m/>
    <m/>
    <m/>
    <s v="Not relevant"/>
  </r>
  <r>
    <n v="2352"/>
    <d v="2020-05-25T00:00:00"/>
    <n v="5"/>
    <x v="5"/>
    <s v="Hiroshi Hosoda"/>
    <m/>
    <s v="Allergan"/>
    <x v="15"/>
    <m/>
    <m/>
    <m/>
    <s v="No inmail sent"/>
    <x v="1"/>
    <m/>
    <m/>
    <n v="0"/>
    <m/>
    <m/>
    <m/>
    <m/>
    <m/>
    <m/>
    <m/>
    <m/>
    <m/>
  </r>
  <r>
    <n v="2353"/>
    <d v="2020-05-25T00:00:00"/>
    <n v="5"/>
    <x v="5"/>
    <s v="Tea Memić"/>
    <m/>
    <s v="KRKA"/>
    <x v="15"/>
    <m/>
    <m/>
    <m/>
    <s v="No inmail sent"/>
    <x v="1"/>
    <m/>
    <m/>
    <n v="0"/>
    <m/>
    <m/>
    <m/>
    <m/>
    <m/>
    <m/>
    <m/>
    <m/>
    <m/>
  </r>
  <r>
    <n v="2354"/>
    <d v="2020-05-25T00:00:00"/>
    <n v="5"/>
    <x v="1"/>
    <s v="M. B."/>
    <m/>
    <s v="Unilever"/>
    <x v="15"/>
    <m/>
    <m/>
    <m/>
    <s v="No inmail sent"/>
    <x v="1"/>
    <m/>
    <m/>
    <n v="0"/>
    <m/>
    <m/>
    <m/>
    <m/>
    <m/>
    <m/>
    <m/>
    <m/>
    <s v="Not relevant"/>
  </r>
  <r>
    <n v="2355"/>
    <d v="2020-05-25T00:00:00"/>
    <n v="5"/>
    <x v="5"/>
    <s v="Gunnar Sinn"/>
    <m/>
    <s v="P&amp;G"/>
    <x v="15"/>
    <m/>
    <m/>
    <m/>
    <s v="No inmail sent"/>
    <x v="1"/>
    <m/>
    <m/>
    <n v="0"/>
    <m/>
    <m/>
    <m/>
    <m/>
    <m/>
    <m/>
    <m/>
    <m/>
    <m/>
  </r>
  <r>
    <n v="2356"/>
    <d v="2020-05-25T00:00:00"/>
    <n v="5"/>
    <x v="5"/>
    <s v="Dalia Milad"/>
    <m/>
    <s v="P&amp;G"/>
    <x v="15"/>
    <m/>
    <m/>
    <m/>
    <s v="No inmail sent"/>
    <x v="1"/>
    <m/>
    <m/>
    <n v="0"/>
    <m/>
    <m/>
    <m/>
    <m/>
    <m/>
    <m/>
    <m/>
    <m/>
    <m/>
  </r>
  <r>
    <n v="2357"/>
    <d v="2020-05-25T00:00:00"/>
    <n v="5"/>
    <x v="1"/>
    <s v="Tim Berretty"/>
    <m/>
    <s v="Unilever"/>
    <x v="15"/>
    <m/>
    <m/>
    <m/>
    <s v="No inmail sent"/>
    <x v="1"/>
    <m/>
    <m/>
    <n v="0"/>
    <m/>
    <m/>
    <m/>
    <m/>
    <m/>
    <m/>
    <m/>
    <m/>
    <s v="Not relevant"/>
  </r>
  <r>
    <n v="2358"/>
    <d v="2020-05-25T00:00:00"/>
    <n v="5"/>
    <x v="1"/>
    <s v="Fedor Slegtenhorst"/>
    <m/>
    <s v="Unilever"/>
    <x v="15"/>
    <m/>
    <m/>
    <m/>
    <s v="No inmail sent"/>
    <x v="1"/>
    <m/>
    <m/>
    <n v="0"/>
    <m/>
    <m/>
    <m/>
    <m/>
    <m/>
    <m/>
    <m/>
    <m/>
    <s v="Not relevant"/>
  </r>
  <r>
    <n v="2359"/>
    <d v="2020-05-25T00:00:00"/>
    <n v="5"/>
    <x v="5"/>
    <s v="Mikkel Bjerregaard Ditlevsen"/>
    <m/>
    <s v="Novo Nordisk"/>
    <x v="15"/>
    <m/>
    <m/>
    <m/>
    <s v="No inmail sent"/>
    <x v="1"/>
    <m/>
    <m/>
    <n v="0"/>
    <m/>
    <m/>
    <m/>
    <m/>
    <m/>
    <m/>
    <m/>
    <m/>
    <m/>
  </r>
  <r>
    <n v="2360"/>
    <d v="2020-05-25T00:00:00"/>
    <n v="5"/>
    <x v="5"/>
    <s v="Francisco (Paco) Fuego"/>
    <m/>
    <s v="Novo Nordisk"/>
    <x v="15"/>
    <m/>
    <m/>
    <m/>
    <s v="No inmail sent"/>
    <x v="1"/>
    <m/>
    <m/>
    <n v="0"/>
    <m/>
    <m/>
    <m/>
    <m/>
    <m/>
    <m/>
    <m/>
    <m/>
    <m/>
  </r>
  <r>
    <n v="2361"/>
    <d v="2020-05-25T00:00:00"/>
    <n v="5"/>
    <x v="1"/>
    <s v="Thomas B. B. Larsen"/>
    <m/>
    <s v="Novo Nordisk"/>
    <x v="15"/>
    <m/>
    <m/>
    <m/>
    <s v="No inmail sent"/>
    <x v="0"/>
    <d v="2020-06-05T00:00:00"/>
    <d v="2020-07-15T00:00:00"/>
    <n v="7"/>
    <n v="2"/>
    <n v="609"/>
    <m/>
    <m/>
    <m/>
    <m/>
    <m/>
    <m/>
    <s v="Not relevant"/>
  </r>
  <r>
    <n v="2362"/>
    <d v="2020-05-25T00:00:00"/>
    <n v="5"/>
    <x v="5"/>
    <s v="Lis Ødum"/>
    <m/>
    <s v="Novo Nordisk"/>
    <x v="15"/>
    <m/>
    <m/>
    <m/>
    <s v="No inmail sent"/>
    <x v="1"/>
    <m/>
    <m/>
    <n v="0"/>
    <m/>
    <m/>
    <m/>
    <m/>
    <m/>
    <m/>
    <m/>
    <m/>
    <m/>
  </r>
  <r>
    <n v="2363"/>
    <d v="2020-05-25T00:00:00"/>
    <n v="5"/>
    <x v="1"/>
    <s v="Frank Langer"/>
    <m/>
    <s v="Eli Lilly"/>
    <x v="15"/>
    <m/>
    <m/>
    <m/>
    <s v="No inmail sent"/>
    <x v="0"/>
    <m/>
    <m/>
    <n v="0"/>
    <m/>
    <m/>
    <m/>
    <m/>
    <m/>
    <m/>
    <m/>
    <m/>
    <s v="not relevent"/>
  </r>
  <r>
    <n v="2364"/>
    <d v="2020-05-25T00:00:00"/>
    <n v="5"/>
    <x v="5"/>
    <s v="Lukas Sebastian Ly (李樂嘉)"/>
    <m/>
    <s v="Eli Lilly"/>
    <x v="15"/>
    <m/>
    <m/>
    <m/>
    <s v="No inmail sent"/>
    <x v="1"/>
    <m/>
    <m/>
    <n v="0"/>
    <m/>
    <m/>
    <m/>
    <m/>
    <m/>
    <m/>
    <m/>
    <m/>
    <m/>
  </r>
  <r>
    <n v="2365"/>
    <d v="2020-05-25T00:00:00"/>
    <n v="5"/>
    <x v="5"/>
    <s v="Phillip Amlani Rasmussen"/>
    <m/>
    <s v="Eli Lilly"/>
    <x v="15"/>
    <m/>
    <m/>
    <m/>
    <s v="No inmail sent"/>
    <x v="1"/>
    <m/>
    <m/>
    <n v="0"/>
    <m/>
    <m/>
    <m/>
    <m/>
    <m/>
    <m/>
    <m/>
    <m/>
    <m/>
  </r>
  <r>
    <n v="2366"/>
    <d v="2020-05-25T00:00:00"/>
    <n v="5"/>
    <x v="5"/>
    <s v="Tina Pagliuca"/>
    <m/>
    <s v="Gilead Sciences"/>
    <x v="15"/>
    <m/>
    <m/>
    <m/>
    <s v="No inmail sent"/>
    <x v="1"/>
    <m/>
    <m/>
    <n v="0"/>
    <m/>
    <m/>
    <m/>
    <m/>
    <m/>
    <m/>
    <m/>
    <m/>
    <m/>
  </r>
  <r>
    <n v="2367"/>
    <d v="2020-05-25T00:00:00"/>
    <n v="5"/>
    <x v="5"/>
    <s v="Dave Lawrence"/>
    <m/>
    <s v="Gilead Sciences"/>
    <x v="15"/>
    <m/>
    <m/>
    <m/>
    <s v="No inmail sent"/>
    <x v="1"/>
    <m/>
    <m/>
    <n v="0"/>
    <m/>
    <m/>
    <m/>
    <m/>
    <m/>
    <m/>
    <m/>
    <m/>
    <m/>
  </r>
  <r>
    <n v="2368"/>
    <d v="2020-05-25T00:00:00"/>
    <n v="5"/>
    <x v="5"/>
    <s v="Marcus Beuke"/>
    <m/>
    <s v="Gilead Sciences"/>
    <x v="15"/>
    <m/>
    <m/>
    <m/>
    <s v="No inmail sent"/>
    <x v="1"/>
    <m/>
    <m/>
    <n v="0"/>
    <m/>
    <m/>
    <m/>
    <m/>
    <m/>
    <m/>
    <m/>
    <m/>
    <m/>
  </r>
  <r>
    <n v="2369"/>
    <d v="2020-05-25T00:00:00"/>
    <n v="5"/>
    <x v="5"/>
    <s v="Beatriz Perez"/>
    <m/>
    <s v="Gilead Sciences"/>
    <x v="15"/>
    <m/>
    <m/>
    <m/>
    <s v="No inmail sent"/>
    <x v="1"/>
    <m/>
    <m/>
    <n v="0"/>
    <m/>
    <m/>
    <m/>
    <m/>
    <m/>
    <m/>
    <m/>
    <m/>
    <m/>
  </r>
  <r>
    <n v="2370"/>
    <d v="2020-06-01T00:00:00"/>
    <n v="6"/>
    <x v="5"/>
    <s v="Marek Miegl"/>
    <m/>
    <s v="Ebay"/>
    <x v="15"/>
    <m/>
    <m/>
    <m/>
    <s v="No inmail sent"/>
    <x v="1"/>
    <m/>
    <m/>
    <n v="0"/>
    <m/>
    <m/>
    <m/>
    <m/>
    <m/>
    <m/>
    <m/>
    <m/>
    <m/>
  </r>
  <r>
    <n v="2371"/>
    <d v="2020-06-01T00:00:00"/>
    <n v="6"/>
    <x v="2"/>
    <s v="Katarína Hižová"/>
    <s v="Database Marketing Analyst (AWF)"/>
    <s v="Ebay"/>
    <x v="4"/>
    <m/>
    <m/>
    <m/>
    <s v="No inmail sent"/>
    <x v="0"/>
    <d v="2020-07-10T00:00:00"/>
    <d v="2021-03-11T00:00:00"/>
    <n v="3"/>
    <m/>
    <n v="370"/>
    <m/>
    <m/>
    <m/>
    <m/>
    <m/>
    <m/>
    <s v="Follow up message sent"/>
  </r>
  <r>
    <n v="2372"/>
    <d v="2020-06-01T00:00:00"/>
    <n v="6"/>
    <x v="1"/>
    <s v="Gina Iosifidou"/>
    <m/>
    <s v="Ebay"/>
    <x v="15"/>
    <m/>
    <m/>
    <m/>
    <s v="No inmail sent"/>
    <x v="0"/>
    <m/>
    <m/>
    <n v="0"/>
    <m/>
    <m/>
    <m/>
    <m/>
    <m/>
    <m/>
    <m/>
    <m/>
    <s v="not sure how relevent this is"/>
  </r>
  <r>
    <n v="2373"/>
    <d v="2020-06-01T00:00:00"/>
    <n v="6"/>
    <x v="5"/>
    <s v="Tomas Soukup"/>
    <m/>
    <s v="Ebay"/>
    <x v="15"/>
    <m/>
    <m/>
    <m/>
    <s v="No inmail sent"/>
    <x v="1"/>
    <m/>
    <m/>
    <n v="0"/>
    <m/>
    <m/>
    <m/>
    <m/>
    <m/>
    <m/>
    <m/>
    <m/>
    <m/>
  </r>
  <r>
    <n v="2374"/>
    <d v="2020-06-01T00:00:00"/>
    <n v="6"/>
    <x v="5"/>
    <s v="Sergiu Gulunga"/>
    <m/>
    <s v="Ebay"/>
    <x v="15"/>
    <m/>
    <m/>
    <m/>
    <s v="No inmail sent"/>
    <x v="1"/>
    <m/>
    <m/>
    <n v="0"/>
    <m/>
    <m/>
    <m/>
    <m/>
    <m/>
    <m/>
    <m/>
    <m/>
    <m/>
  </r>
  <r>
    <n v="2375"/>
    <d v="2020-06-01T00:00:00"/>
    <n v="6"/>
    <x v="5"/>
    <s v="May Meiri"/>
    <m/>
    <s v="Ebay"/>
    <x v="15"/>
    <m/>
    <m/>
    <m/>
    <s v="No inmail sent"/>
    <x v="1"/>
    <m/>
    <m/>
    <n v="0"/>
    <m/>
    <m/>
    <m/>
    <m/>
    <m/>
    <m/>
    <m/>
    <m/>
    <m/>
  </r>
  <r>
    <n v="2376"/>
    <d v="2020-06-01T00:00:00"/>
    <n v="6"/>
    <x v="5"/>
    <s v="Martine Baya"/>
    <m/>
    <s v="Ebay"/>
    <x v="15"/>
    <m/>
    <m/>
    <m/>
    <s v="No inmail sent"/>
    <x v="1"/>
    <m/>
    <m/>
    <n v="0"/>
    <m/>
    <m/>
    <m/>
    <m/>
    <m/>
    <m/>
    <m/>
    <m/>
    <m/>
  </r>
  <r>
    <n v="2377"/>
    <d v="2020-06-01T00:00:00"/>
    <n v="6"/>
    <x v="1"/>
    <s v="Ondřej Kolafa"/>
    <m/>
    <s v="Ebay"/>
    <x v="15"/>
    <m/>
    <m/>
    <m/>
    <s v="No inmail sent"/>
    <x v="0"/>
    <m/>
    <m/>
    <n v="0"/>
    <m/>
    <m/>
    <m/>
    <m/>
    <m/>
    <m/>
    <m/>
    <m/>
    <s v="this not relavent I believe"/>
  </r>
  <r>
    <n v="2378"/>
    <d v="2020-06-01T00:00:00"/>
    <n v="6"/>
    <x v="1"/>
    <s v="Evgeniya Belyaeva"/>
    <s v="Marketing Analyst Global"/>
    <s v="Ebay"/>
    <x v="4"/>
    <m/>
    <m/>
    <m/>
    <s v="No inmail sent"/>
    <x v="0"/>
    <d v="2020-07-01T00:00:00"/>
    <m/>
    <n v="0"/>
    <m/>
    <m/>
    <s v="Negative"/>
    <d v="2020-07-01T00:00:00"/>
    <m/>
    <m/>
    <m/>
    <m/>
    <s v="no thanks"/>
  </r>
  <r>
    <n v="2379"/>
    <d v="2020-06-01T00:00:00"/>
    <n v="6"/>
    <x v="1"/>
    <s v="Liu Xiaohe"/>
    <m/>
    <s v="Ebay"/>
    <x v="15"/>
    <m/>
    <m/>
    <m/>
    <s v="No inmail sent"/>
    <x v="0"/>
    <d v="2020-06-05T00:00:00"/>
    <d v="2020-07-15T00:00:00"/>
    <n v="7"/>
    <n v="2"/>
    <n v="609"/>
    <s v="Negative"/>
    <d v="2020-07-24T00:00:00"/>
    <m/>
    <m/>
    <m/>
    <m/>
    <m/>
  </r>
  <r>
    <n v="2380"/>
    <d v="2020-06-01T00:00:00"/>
    <n v="6"/>
    <x v="5"/>
    <s v="David Vo"/>
    <m/>
    <s v="Ebay"/>
    <x v="15"/>
    <m/>
    <m/>
    <m/>
    <s v="No inmail sent"/>
    <x v="1"/>
    <m/>
    <m/>
    <n v="0"/>
    <m/>
    <m/>
    <m/>
    <m/>
    <m/>
    <m/>
    <m/>
    <m/>
    <m/>
  </r>
  <r>
    <n v="2381"/>
    <d v="2020-06-01T00:00:00"/>
    <n v="6"/>
    <x v="5"/>
    <s v="Andrea Pinna"/>
    <m/>
    <s v="Ebay"/>
    <x v="15"/>
    <m/>
    <m/>
    <m/>
    <s v="No inmail sent"/>
    <x v="1"/>
    <m/>
    <m/>
    <n v="0"/>
    <m/>
    <m/>
    <m/>
    <m/>
    <m/>
    <m/>
    <m/>
    <m/>
    <m/>
  </r>
  <r>
    <n v="2382"/>
    <d v="2020-06-01T00:00:00"/>
    <n v="6"/>
    <x v="5"/>
    <s v="Georgios Tsotsos"/>
    <m/>
    <s v="Ebay"/>
    <x v="15"/>
    <m/>
    <m/>
    <m/>
    <s v="No inmail sent"/>
    <x v="1"/>
    <m/>
    <m/>
    <n v="0"/>
    <m/>
    <m/>
    <m/>
    <m/>
    <m/>
    <m/>
    <m/>
    <m/>
    <m/>
  </r>
  <r>
    <n v="2383"/>
    <d v="2020-06-01T00:00:00"/>
    <n v="6"/>
    <x v="5"/>
    <s v="Jordi Martí Cascante"/>
    <m/>
    <s v="Ebay"/>
    <x v="15"/>
    <m/>
    <m/>
    <m/>
    <s v="No inmail sent"/>
    <x v="1"/>
    <m/>
    <m/>
    <n v="0"/>
    <m/>
    <m/>
    <m/>
    <m/>
    <m/>
    <m/>
    <m/>
    <m/>
    <m/>
  </r>
  <r>
    <n v="2384"/>
    <d v="2020-06-01T00:00:00"/>
    <n v="6"/>
    <x v="5"/>
    <s v="Ed Maule"/>
    <m/>
    <s v="Ebay"/>
    <x v="15"/>
    <m/>
    <m/>
    <m/>
    <s v="No inmail sent"/>
    <x v="1"/>
    <m/>
    <m/>
    <n v="0"/>
    <m/>
    <m/>
    <m/>
    <m/>
    <m/>
    <m/>
    <m/>
    <m/>
    <m/>
  </r>
  <r>
    <n v="2385"/>
    <d v="2020-06-01T00:00:00"/>
    <n v="6"/>
    <x v="5"/>
    <s v="Samuel Haste"/>
    <m/>
    <s v="Ebay"/>
    <x v="15"/>
    <m/>
    <m/>
    <m/>
    <s v="No inmail sent"/>
    <x v="1"/>
    <m/>
    <m/>
    <n v="0"/>
    <m/>
    <m/>
    <m/>
    <m/>
    <m/>
    <m/>
    <m/>
    <m/>
    <m/>
  </r>
  <r>
    <n v="2386"/>
    <d v="2020-06-01T00:00:00"/>
    <n v="6"/>
    <x v="5"/>
    <s v="Matt Robinson"/>
    <m/>
    <s v="Ebay"/>
    <x v="15"/>
    <m/>
    <m/>
    <m/>
    <s v="No inmail sent"/>
    <x v="1"/>
    <m/>
    <m/>
    <n v="0"/>
    <m/>
    <m/>
    <m/>
    <m/>
    <m/>
    <m/>
    <m/>
    <m/>
    <m/>
  </r>
  <r>
    <n v="2387"/>
    <d v="2020-06-01T00:00:00"/>
    <n v="6"/>
    <x v="2"/>
    <s v="Kristin Wegenast"/>
    <s v="PR &amp; Communications Manager "/>
    <s v="Etsy"/>
    <x v="4"/>
    <s v="Europe"/>
    <m/>
    <m/>
    <s v="No inmail sent"/>
    <x v="0"/>
    <d v="2020-08-03T00:00:00"/>
    <d v="2021-03-11T00:00:00"/>
    <n v="3"/>
    <m/>
    <n v="370"/>
    <m/>
    <m/>
    <m/>
    <m/>
    <m/>
    <m/>
    <s v="Not very relevant"/>
  </r>
  <r>
    <n v="2388"/>
    <d v="2020-06-01T00:00:00"/>
    <n v="6"/>
    <x v="5"/>
    <s v="Mario Bini"/>
    <m/>
    <s v="Alibaba"/>
    <x v="15"/>
    <m/>
    <m/>
    <m/>
    <s v="No inmail sent"/>
    <x v="1"/>
    <m/>
    <m/>
    <n v="0"/>
    <m/>
    <m/>
    <m/>
    <m/>
    <m/>
    <m/>
    <m/>
    <m/>
    <m/>
  </r>
  <r>
    <n v="2389"/>
    <d v="2020-06-01T00:00:00"/>
    <n v="6"/>
    <x v="2"/>
    <s v="Francesco Beninato"/>
    <s v="Senior Channel Marketing &amp; Client Success Manager"/>
    <s v="Alibaba"/>
    <x v="4"/>
    <s v="Europe"/>
    <m/>
    <m/>
    <s v="No inmail sent"/>
    <x v="0"/>
    <d v="2020-07-28T00:00:00"/>
    <d v="2021-07-14T00:00:00"/>
    <n v="7"/>
    <m/>
    <n v="245"/>
    <m/>
    <m/>
    <m/>
    <m/>
    <m/>
    <m/>
    <s v="Follow up message sent "/>
  </r>
  <r>
    <n v="2390"/>
    <d v="2020-06-01T00:00:00"/>
    <n v="6"/>
    <x v="5"/>
    <s v="Victoria Rota"/>
    <m/>
    <s v="Sears"/>
    <x v="15"/>
    <m/>
    <m/>
    <m/>
    <s v="No inmail sent"/>
    <x v="1"/>
    <m/>
    <m/>
    <n v="0"/>
    <m/>
    <m/>
    <m/>
    <m/>
    <m/>
    <m/>
    <m/>
    <m/>
    <m/>
  </r>
  <r>
    <n v="2391"/>
    <d v="2020-06-01T00:00:00"/>
    <n v="6"/>
    <x v="1"/>
    <s v="Caroline Williams"/>
    <m/>
    <s v="Target"/>
    <x v="0"/>
    <m/>
    <m/>
    <m/>
    <s v="No inmail sent"/>
    <x v="0"/>
    <d v="2020-06-22T00:00:00"/>
    <d v="2020-07-15T00:00:00"/>
    <n v="7"/>
    <n v="1"/>
    <n v="609"/>
    <s v="Negative"/>
    <d v="2020-07-16T00:00:00"/>
    <m/>
    <m/>
    <m/>
    <m/>
    <m/>
  </r>
  <r>
    <n v="2392"/>
    <d v="2020-06-01T00:00:00"/>
    <n v="6"/>
    <x v="1"/>
    <s v="Hannah Wilby"/>
    <m/>
    <s v="Asos"/>
    <x v="15"/>
    <m/>
    <m/>
    <m/>
    <s v="No inmail sent"/>
    <x v="1"/>
    <m/>
    <m/>
    <n v="0"/>
    <m/>
    <m/>
    <m/>
    <m/>
    <m/>
    <m/>
    <m/>
    <m/>
    <s v="Not relevant"/>
  </r>
  <r>
    <n v="2393"/>
    <d v="2020-06-01T00:00:00"/>
    <n v="6"/>
    <x v="1"/>
    <s v="Simon Hofmeister"/>
    <m/>
    <s v="Asos"/>
    <x v="15"/>
    <m/>
    <m/>
    <m/>
    <s v="No inmail sent"/>
    <x v="1"/>
    <m/>
    <m/>
    <n v="0"/>
    <m/>
    <m/>
    <m/>
    <m/>
    <m/>
    <m/>
    <m/>
    <m/>
    <s v="Not relevant"/>
  </r>
  <r>
    <n v="2394"/>
    <d v="2020-06-01T00:00:00"/>
    <n v="6"/>
    <x v="1"/>
    <s v="Sandra Kampmann"/>
    <m/>
    <s v="Asos"/>
    <x v="15"/>
    <m/>
    <m/>
    <m/>
    <s v="No inmail sent"/>
    <x v="1"/>
    <m/>
    <m/>
    <n v="0"/>
    <m/>
    <m/>
    <m/>
    <m/>
    <m/>
    <m/>
    <m/>
    <m/>
    <s v="Not relevant"/>
  </r>
  <r>
    <n v="2395"/>
    <d v="2020-06-01T00:00:00"/>
    <n v="6"/>
    <x v="1"/>
    <s v="Ethie Newton"/>
    <m/>
    <s v="Asos"/>
    <x v="15"/>
    <m/>
    <m/>
    <m/>
    <s v="No inmail sent"/>
    <x v="1"/>
    <m/>
    <m/>
    <n v="0"/>
    <m/>
    <m/>
    <m/>
    <m/>
    <m/>
    <m/>
    <m/>
    <m/>
    <s v="Not relevant"/>
  </r>
  <r>
    <n v="2396"/>
    <d v="2020-06-01T00:00:00"/>
    <n v="6"/>
    <x v="5"/>
    <s v="Claudia Maurer"/>
    <m/>
    <s v="Jumia"/>
    <x v="15"/>
    <m/>
    <m/>
    <m/>
    <s v="No inmail sent"/>
    <x v="1"/>
    <m/>
    <m/>
    <n v="0"/>
    <m/>
    <m/>
    <m/>
    <m/>
    <m/>
    <m/>
    <m/>
    <m/>
    <m/>
  </r>
  <r>
    <n v="2397"/>
    <d v="2020-06-01T00:00:00"/>
    <n v="6"/>
    <x v="1"/>
    <s v="Ying Chen"/>
    <m/>
    <s v="Wayfair"/>
    <x v="15"/>
    <m/>
    <m/>
    <m/>
    <s v="No inmail sent"/>
    <x v="1"/>
    <m/>
    <m/>
    <n v="0"/>
    <m/>
    <m/>
    <m/>
    <m/>
    <m/>
    <m/>
    <m/>
    <m/>
    <s v="Not relevant"/>
  </r>
  <r>
    <n v="2398"/>
    <d v="2020-06-01T00:00:00"/>
    <n v="6"/>
    <x v="1"/>
    <s v="Lisa Greising"/>
    <m/>
    <s v="Wayfair"/>
    <x v="15"/>
    <m/>
    <m/>
    <m/>
    <s v="No inmail sent"/>
    <x v="1"/>
    <m/>
    <m/>
    <n v="0"/>
    <m/>
    <m/>
    <m/>
    <m/>
    <m/>
    <m/>
    <m/>
    <m/>
    <s v="Not relevant"/>
  </r>
  <r>
    <n v="2399"/>
    <d v="2020-06-01T00:00:00"/>
    <n v="6"/>
    <x v="1"/>
    <s v="Chih-Ching Yang"/>
    <m/>
    <s v="Wayfair"/>
    <x v="15"/>
    <m/>
    <m/>
    <m/>
    <s v="No inmail sent"/>
    <x v="1"/>
    <m/>
    <m/>
    <n v="0"/>
    <m/>
    <m/>
    <m/>
    <m/>
    <m/>
    <m/>
    <m/>
    <m/>
    <s v="Not relevant"/>
  </r>
  <r>
    <n v="2400"/>
    <d v="2020-06-01T00:00:00"/>
    <n v="6"/>
    <x v="1"/>
    <s v="Ruslan Arzumanian"/>
    <m/>
    <s v="Wayfair"/>
    <x v="15"/>
    <m/>
    <m/>
    <m/>
    <s v="No inmail sent"/>
    <x v="1"/>
    <m/>
    <m/>
    <n v="0"/>
    <m/>
    <m/>
    <m/>
    <m/>
    <m/>
    <m/>
    <m/>
    <m/>
    <s v="Not relevant"/>
  </r>
  <r>
    <n v="2401"/>
    <d v="2020-06-01T00:00:00"/>
    <n v="6"/>
    <x v="1"/>
    <s v="Dimos Papadopoulos"/>
    <m/>
    <s v="adidas"/>
    <x v="15"/>
    <m/>
    <m/>
    <m/>
    <s v="No inmail sent"/>
    <x v="0"/>
    <d v="2020-06-11T00:00:00"/>
    <m/>
    <n v="0"/>
    <m/>
    <m/>
    <s v="Positive"/>
    <d v="2020-06-11T00:00:00"/>
    <s v="dimos.papadopoulos@adidas-group.com"/>
    <m/>
    <m/>
    <m/>
    <s v="Not involved in MMM"/>
  </r>
  <r>
    <n v="2402"/>
    <d v="2020-06-01T00:00:00"/>
    <n v="6"/>
    <x v="5"/>
    <s v="Silvia Romero Pérez"/>
    <m/>
    <s v="adidas"/>
    <x v="15"/>
    <m/>
    <m/>
    <m/>
    <s v="No inmail sent"/>
    <x v="1"/>
    <m/>
    <m/>
    <n v="0"/>
    <m/>
    <m/>
    <m/>
    <m/>
    <m/>
    <m/>
    <m/>
    <m/>
    <m/>
  </r>
  <r>
    <n v="2403"/>
    <d v="2020-10-20T00:00:00"/>
    <n v="10"/>
    <x v="3"/>
    <s v="Anil Dhani"/>
    <s v="Analytics Manager"/>
    <s v="adidas"/>
    <x v="0"/>
    <m/>
    <m/>
    <m/>
    <s v="No inmail sent"/>
    <x v="0"/>
    <d v="2020-11-24T00:00:00"/>
    <d v="2022-02-18T00:00:00"/>
    <n v="2"/>
    <m/>
    <n v="26"/>
    <m/>
    <m/>
    <m/>
    <m/>
    <m/>
    <m/>
    <m/>
  </r>
  <r>
    <n v="2404"/>
    <d v="2020-06-01T00:00:00"/>
    <n v="6"/>
    <x v="1"/>
    <s v="Connor Wilkinson"/>
    <m/>
    <s v="Asda"/>
    <x v="15"/>
    <m/>
    <m/>
    <m/>
    <s v="No inmail sent"/>
    <x v="1"/>
    <m/>
    <m/>
    <n v="0"/>
    <m/>
    <m/>
    <m/>
    <m/>
    <m/>
    <m/>
    <m/>
    <m/>
    <s v="Not relevant"/>
  </r>
  <r>
    <n v="2405"/>
    <d v="2020-06-01T00:00:00"/>
    <n v="6"/>
    <x v="5"/>
    <s v="Denis Zuba - Eng. and MBA"/>
    <m/>
    <s v="Logitech"/>
    <x v="15"/>
    <m/>
    <m/>
    <m/>
    <s v="No inmail sent"/>
    <x v="1"/>
    <m/>
    <m/>
    <n v="0"/>
    <m/>
    <m/>
    <m/>
    <m/>
    <m/>
    <m/>
    <m/>
    <m/>
    <m/>
  </r>
  <r>
    <n v="2406"/>
    <d v="2020-06-01T00:00:00"/>
    <n v="6"/>
    <x v="5"/>
    <s v="Wouter Germishuys"/>
    <m/>
    <s v="Techtronic Industries - TTI"/>
    <x v="15"/>
    <m/>
    <m/>
    <m/>
    <s v="No inmail sent"/>
    <x v="1"/>
    <m/>
    <m/>
    <n v="0"/>
    <m/>
    <m/>
    <m/>
    <m/>
    <m/>
    <m/>
    <m/>
    <m/>
    <m/>
  </r>
  <r>
    <n v="2407"/>
    <d v="2020-06-01T00:00:00"/>
    <n v="6"/>
    <x v="2"/>
    <s v="Vidyotham Reddi"/>
    <s v="Director, Advanced Analytics &amp; Measurement"/>
    <s v="Mars"/>
    <x v="3"/>
    <s v="Europe"/>
    <m/>
    <m/>
    <s v="No inmail sent"/>
    <x v="0"/>
    <d v="2020-07-14T00:00:00"/>
    <d v="2021-07-14T00:00:00"/>
    <n v="7"/>
    <m/>
    <n v="245"/>
    <m/>
    <m/>
    <m/>
    <m/>
    <m/>
    <m/>
    <s v="Follow up message sent"/>
  </r>
  <r>
    <n v="2408"/>
    <d v="2020-06-01T00:00:00"/>
    <n v="6"/>
    <x v="5"/>
    <s v="Mikkel Toft Petersen"/>
    <m/>
    <s v="Lego Group"/>
    <x v="15"/>
    <m/>
    <m/>
    <m/>
    <s v="No inmail sent"/>
    <x v="1"/>
    <m/>
    <m/>
    <n v="0"/>
    <m/>
    <m/>
    <m/>
    <m/>
    <m/>
    <m/>
    <m/>
    <m/>
    <m/>
  </r>
  <r>
    <n v="2409"/>
    <d v="2020-06-01T00:00:00"/>
    <n v="6"/>
    <x v="1"/>
    <s v="Dr. Davis Wu"/>
    <m/>
    <s v="Nestlé S.A. (HQ)"/>
    <x v="15"/>
    <m/>
    <m/>
    <m/>
    <s v="No inmail sent"/>
    <x v="0"/>
    <m/>
    <m/>
    <n v="0"/>
    <m/>
    <m/>
    <m/>
    <m/>
    <m/>
    <m/>
    <m/>
    <m/>
    <s v="Not relevant"/>
  </r>
  <r>
    <n v="2410"/>
    <d v="2020-06-01T00:00:00"/>
    <n v="6"/>
    <x v="5"/>
    <s v="Joanneke Visser"/>
    <m/>
    <s v="Amway"/>
    <x v="15"/>
    <m/>
    <m/>
    <m/>
    <s v="No inmail sent"/>
    <x v="1"/>
    <m/>
    <m/>
    <n v="0"/>
    <m/>
    <m/>
    <m/>
    <m/>
    <m/>
    <m/>
    <m/>
    <m/>
    <m/>
  </r>
  <r>
    <n v="2411"/>
    <d v="2020-06-01T00:00:00"/>
    <n v="6"/>
    <x v="5"/>
    <s v="Alister Greenwood"/>
    <m/>
    <s v="Mondelēz International"/>
    <x v="15"/>
    <m/>
    <m/>
    <m/>
    <s v="No inmail sent"/>
    <x v="1"/>
    <m/>
    <m/>
    <n v="0"/>
    <m/>
    <m/>
    <m/>
    <m/>
    <m/>
    <m/>
    <m/>
    <m/>
    <m/>
  </r>
  <r>
    <n v="2412"/>
    <d v="2020-06-01T00:00:00"/>
    <n v="6"/>
    <x v="5"/>
    <s v="Suzanne Murphy"/>
    <m/>
    <s v="Mondelēz International"/>
    <x v="15"/>
    <m/>
    <m/>
    <m/>
    <s v="No inmail sent"/>
    <x v="1"/>
    <m/>
    <m/>
    <n v="0"/>
    <m/>
    <m/>
    <m/>
    <m/>
    <m/>
    <m/>
    <m/>
    <m/>
    <m/>
  </r>
  <r>
    <n v="2413"/>
    <d v="2020-06-01T00:00:00"/>
    <n v="6"/>
    <x v="5"/>
    <s v="Rachna Hean"/>
    <m/>
    <s v="3M"/>
    <x v="15"/>
    <m/>
    <m/>
    <m/>
    <s v="No inmail sent"/>
    <x v="1"/>
    <m/>
    <m/>
    <n v="0"/>
    <m/>
    <m/>
    <m/>
    <m/>
    <m/>
    <m/>
    <m/>
    <m/>
    <m/>
  </r>
  <r>
    <n v="2414"/>
    <d v="2020-06-01T00:00:00"/>
    <n v="6"/>
    <x v="5"/>
    <s v="Helen Brooks"/>
    <m/>
    <s v="kimberly clark"/>
    <x v="15"/>
    <m/>
    <m/>
    <m/>
    <s v="No inmail sent"/>
    <x v="1"/>
    <m/>
    <m/>
    <n v="0"/>
    <m/>
    <m/>
    <m/>
    <m/>
    <m/>
    <m/>
    <m/>
    <m/>
    <m/>
  </r>
  <r>
    <n v="2415"/>
    <d v="2020-06-01T00:00:00"/>
    <n v="6"/>
    <x v="5"/>
    <s v="Megan Quinn"/>
    <m/>
    <s v=" Cubhouse"/>
    <x v="15"/>
    <m/>
    <m/>
    <m/>
    <s v="No inmail sent"/>
    <x v="1"/>
    <m/>
    <m/>
    <n v="0"/>
    <m/>
    <m/>
    <m/>
    <m/>
    <m/>
    <m/>
    <m/>
    <m/>
    <m/>
  </r>
  <r>
    <n v="2416"/>
    <d v="2020-06-01T00:00:00"/>
    <n v="6"/>
    <x v="1"/>
    <s v="Sorin Patilinet"/>
    <m/>
    <s v="Mars"/>
    <x v="15"/>
    <m/>
    <m/>
    <m/>
    <s v="No inmail sent"/>
    <x v="0"/>
    <d v="2020-06-05T00:00:00"/>
    <d v="2020-06-22T00:00:00"/>
    <n v="6"/>
    <n v="1"/>
    <n v="632"/>
    <s v="Negative"/>
    <d v="2020-06-22T00:00:00"/>
    <m/>
    <m/>
    <m/>
    <m/>
    <s v="Thank you for sharing. I am not interested, I hope you are well!"/>
  </r>
  <r>
    <n v="2417"/>
    <d v="2020-06-01T00:00:00"/>
    <n v="6"/>
    <x v="5"/>
    <s v="Amitabh Apte"/>
    <m/>
    <s v="Mars"/>
    <x v="15"/>
    <m/>
    <m/>
    <m/>
    <s v="No inmail sent"/>
    <x v="1"/>
    <m/>
    <m/>
    <n v="0"/>
    <m/>
    <m/>
    <m/>
    <m/>
    <m/>
    <m/>
    <m/>
    <m/>
    <m/>
  </r>
  <r>
    <n v="2418"/>
    <d v="2020-06-01T00:00:00"/>
    <n v="6"/>
    <x v="5"/>
    <s v="Pablo Espasandin"/>
    <m/>
    <s v="Nestlé"/>
    <x v="15"/>
    <m/>
    <m/>
    <m/>
    <s v="No inmail sent"/>
    <x v="3"/>
    <m/>
    <m/>
    <n v="0"/>
    <m/>
    <m/>
    <m/>
    <m/>
    <m/>
    <m/>
    <m/>
    <m/>
    <m/>
  </r>
  <r>
    <n v="2419"/>
    <d v="2020-06-01T00:00:00"/>
    <n v="6"/>
    <x v="5"/>
    <s v="Adrien de Villiers (de la Noue)"/>
    <m/>
    <s v="Nestlé"/>
    <x v="15"/>
    <m/>
    <m/>
    <m/>
    <s v="No inmail sent"/>
    <x v="1"/>
    <m/>
    <m/>
    <n v="0"/>
    <m/>
    <m/>
    <m/>
    <m/>
    <m/>
    <m/>
    <m/>
    <m/>
    <m/>
  </r>
  <r>
    <n v="2420"/>
    <d v="2020-06-01T00:00:00"/>
    <n v="6"/>
    <x v="5"/>
    <s v="Jens Winterberg"/>
    <m/>
    <s v="Nestlé"/>
    <x v="15"/>
    <m/>
    <m/>
    <m/>
    <s v="No inmail sent"/>
    <x v="1"/>
    <m/>
    <m/>
    <n v="0"/>
    <m/>
    <m/>
    <m/>
    <m/>
    <m/>
    <m/>
    <m/>
    <m/>
    <m/>
  </r>
  <r>
    <n v="2421"/>
    <d v="2020-06-01T00:00:00"/>
    <n v="6"/>
    <x v="5"/>
    <s v="Paul Matthewman"/>
    <m/>
    <s v="Nestlé"/>
    <x v="15"/>
    <m/>
    <m/>
    <m/>
    <s v="No inmail sent"/>
    <x v="1"/>
    <m/>
    <m/>
    <n v="0"/>
    <m/>
    <m/>
    <m/>
    <m/>
    <m/>
    <m/>
    <m/>
    <m/>
    <m/>
  </r>
  <r>
    <n v="2422"/>
    <d v="2020-06-01T00:00:00"/>
    <n v="6"/>
    <x v="1"/>
    <s v="Alina Zdrenghea"/>
    <m/>
    <s v="Nestlé"/>
    <x v="15"/>
    <m/>
    <m/>
    <m/>
    <s v="No inmail sent"/>
    <x v="0"/>
    <m/>
    <m/>
    <n v="0"/>
    <m/>
    <m/>
    <m/>
    <m/>
    <m/>
    <m/>
    <m/>
    <m/>
    <s v="Not relevant"/>
  </r>
  <r>
    <n v="2423"/>
    <d v="2020-06-01T00:00:00"/>
    <n v="6"/>
    <x v="5"/>
    <s v="Carlos Gias"/>
    <m/>
    <s v="Nestlé"/>
    <x v="15"/>
    <m/>
    <m/>
    <m/>
    <s v="No inmail sent"/>
    <x v="1"/>
    <m/>
    <m/>
    <n v="0"/>
    <m/>
    <m/>
    <m/>
    <m/>
    <m/>
    <m/>
    <m/>
    <m/>
    <m/>
  </r>
  <r>
    <n v="2424"/>
    <d v="2020-06-01T00:00:00"/>
    <n v="6"/>
    <x v="5"/>
    <s v="Vikrant Bhan"/>
    <m/>
    <s v="Nestlé"/>
    <x v="15"/>
    <m/>
    <m/>
    <m/>
    <s v="No inmail sent"/>
    <x v="1"/>
    <m/>
    <m/>
    <n v="0"/>
    <m/>
    <m/>
    <m/>
    <m/>
    <m/>
    <m/>
    <m/>
    <m/>
    <m/>
  </r>
  <r>
    <n v="2425"/>
    <d v="2020-06-01T00:00:00"/>
    <n v="6"/>
    <x v="5"/>
    <s v="Ander Lopez"/>
    <m/>
    <s v="Nestlé"/>
    <x v="15"/>
    <m/>
    <m/>
    <m/>
    <s v="No inmail sent"/>
    <x v="1"/>
    <m/>
    <m/>
    <n v="0"/>
    <m/>
    <m/>
    <m/>
    <m/>
    <m/>
    <m/>
    <m/>
    <m/>
    <m/>
  </r>
  <r>
    <n v="2426"/>
    <d v="2020-06-01T00:00:00"/>
    <n v="6"/>
    <x v="5"/>
    <s v="Lyndsay Weir"/>
    <m/>
    <s v="Nestlé"/>
    <x v="15"/>
    <m/>
    <m/>
    <m/>
    <s v="No inmail sent"/>
    <x v="1"/>
    <m/>
    <m/>
    <n v="0"/>
    <m/>
    <m/>
    <m/>
    <m/>
    <m/>
    <m/>
    <m/>
    <m/>
    <m/>
  </r>
  <r>
    <n v="2427"/>
    <d v="2020-06-01T00:00:00"/>
    <n v="6"/>
    <x v="5"/>
    <s v="Stephan Krämer"/>
    <m/>
    <s v="Abbvie"/>
    <x v="15"/>
    <m/>
    <m/>
    <m/>
    <s v="No inmail sent"/>
    <x v="1"/>
    <m/>
    <m/>
    <n v="0"/>
    <m/>
    <m/>
    <m/>
    <m/>
    <m/>
    <m/>
    <m/>
    <m/>
    <m/>
  </r>
  <r>
    <n v="2428"/>
    <d v="2020-06-01T00:00:00"/>
    <n v="6"/>
    <x v="5"/>
    <s v="Christin Roeser (geb. Richter)"/>
    <m/>
    <s v="Abbvie"/>
    <x v="15"/>
    <m/>
    <m/>
    <m/>
    <s v="No inmail sent"/>
    <x v="1"/>
    <m/>
    <m/>
    <n v="0"/>
    <m/>
    <m/>
    <m/>
    <m/>
    <m/>
    <m/>
    <m/>
    <m/>
    <m/>
  </r>
  <r>
    <n v="2429"/>
    <d v="2020-06-01T00:00:00"/>
    <n v="6"/>
    <x v="5"/>
    <s v="Stefan Englert"/>
    <m/>
    <s v="Abbvie"/>
    <x v="15"/>
    <m/>
    <m/>
    <m/>
    <s v="No inmail sent"/>
    <x v="1"/>
    <m/>
    <m/>
    <n v="0"/>
    <m/>
    <m/>
    <m/>
    <m/>
    <m/>
    <m/>
    <m/>
    <m/>
    <m/>
  </r>
  <r>
    <n v="2430"/>
    <d v="2020-06-01T00:00:00"/>
    <n v="6"/>
    <x v="5"/>
    <s v="Diana Clausznitzer"/>
    <m/>
    <s v="Abbvie"/>
    <x v="15"/>
    <m/>
    <m/>
    <m/>
    <s v="No inmail sent"/>
    <x v="1"/>
    <m/>
    <m/>
    <n v="0"/>
    <m/>
    <m/>
    <m/>
    <m/>
    <m/>
    <m/>
    <m/>
    <m/>
    <m/>
  </r>
  <r>
    <n v="2431"/>
    <d v="2020-06-01T00:00:00"/>
    <n v="6"/>
    <x v="5"/>
    <s v="Tristan Nichols"/>
    <m/>
    <s v="Abbvie"/>
    <x v="15"/>
    <m/>
    <m/>
    <m/>
    <s v="No inmail sent"/>
    <x v="1"/>
    <m/>
    <m/>
    <n v="0"/>
    <m/>
    <m/>
    <m/>
    <m/>
    <m/>
    <m/>
    <m/>
    <m/>
    <m/>
  </r>
  <r>
    <n v="2432"/>
    <d v="2020-06-01T00:00:00"/>
    <n v="6"/>
    <x v="1"/>
    <s v="Israr Haider Khan"/>
    <m/>
    <s v="Abbvie"/>
    <x v="15"/>
    <m/>
    <m/>
    <m/>
    <s v="No inmail sent"/>
    <x v="0"/>
    <d v="2020-06-05T00:00:00"/>
    <m/>
    <n v="0"/>
    <m/>
    <m/>
    <s v="Positive"/>
    <d v="2020-06-17T00:00:00"/>
    <m/>
    <m/>
    <m/>
    <m/>
    <s v="Hi Dr Ramla,_x000a_ Thanks for reaching out to me. lets connect and talk about your product in details._x000a_I am on holiday next week, lets try to meetup week after that_x000a_ thanks_x000a_ Israr Khan"/>
  </r>
  <r>
    <n v="2433"/>
    <d v="2020-06-01T00:00:00"/>
    <n v="6"/>
    <x v="5"/>
    <s v="Sven Stodtmann"/>
    <m/>
    <s v="Abbvie"/>
    <x v="15"/>
    <m/>
    <m/>
    <m/>
    <s v="No inmail sent"/>
    <x v="1"/>
    <m/>
    <m/>
    <n v="0"/>
    <m/>
    <m/>
    <m/>
    <m/>
    <m/>
    <m/>
    <m/>
    <m/>
    <m/>
  </r>
  <r>
    <n v="2434"/>
    <d v="2020-06-01T00:00:00"/>
    <n v="6"/>
    <x v="5"/>
    <s v="Necdet Gunsoy"/>
    <m/>
    <s v="Abbvie"/>
    <x v="15"/>
    <m/>
    <m/>
    <m/>
    <s v="No inmail sent"/>
    <x v="1"/>
    <m/>
    <m/>
    <n v="0"/>
    <m/>
    <m/>
    <m/>
    <m/>
    <m/>
    <m/>
    <m/>
    <m/>
    <m/>
  </r>
  <r>
    <n v="2435"/>
    <d v="2021-01-26T00:00:00"/>
    <n v="1"/>
    <x v="0"/>
    <s v="Monica Agrawal"/>
    <s v="Director Strategic Insights"/>
    <s v="Stanley Black &amp; Decker, Inc."/>
    <x v="3"/>
    <s v="America"/>
    <s v="New York"/>
    <s v="Ramla's"/>
    <s v="No inmail sent"/>
    <x v="0"/>
    <d v="2021-02-17T00:00:00"/>
    <m/>
    <n v="0"/>
    <m/>
    <n v="392"/>
    <s v="Neutral"/>
    <d v="2021-02-18T00:00:00"/>
    <m/>
    <m/>
    <m/>
    <m/>
    <m/>
  </r>
  <r>
    <n v="2436"/>
    <d v="2020-06-08T00:00:00"/>
    <n v="6"/>
    <x v="1"/>
    <s v="Nathan Omare"/>
    <s v="Head of Consumer &amp; Marketing Insight"/>
    <s v="Samsung Electronics"/>
    <x v="15"/>
    <m/>
    <m/>
    <m/>
    <s v="No inmail sent"/>
    <x v="3"/>
    <m/>
    <m/>
    <n v="0"/>
    <m/>
    <m/>
    <m/>
    <m/>
    <m/>
    <m/>
    <m/>
    <m/>
    <s v="Not Relevant"/>
  </r>
  <r>
    <n v="2437"/>
    <d v="2020-06-08T00:00:00"/>
    <n v="6"/>
    <x v="3"/>
    <s v="Mark Blackburn"/>
    <m/>
    <s v="The LEGO Group "/>
    <x v="15"/>
    <m/>
    <m/>
    <m/>
    <s v="No inmail sent"/>
    <x v="0"/>
    <d v="2020-07-28T00:00:00"/>
    <d v="2022-02-18T00:00:00"/>
    <n v="2"/>
    <m/>
    <n v="26"/>
    <m/>
    <m/>
    <m/>
    <m/>
    <m/>
    <m/>
    <m/>
  </r>
  <r>
    <n v="2438"/>
    <d v="2020-06-08T00:00:00"/>
    <n v="6"/>
    <x v="2"/>
    <s v="Teresa Carmo"/>
    <s v="Senior Director Global Marketing, Head of Product"/>
    <s v="The LEGO Group "/>
    <x v="0"/>
    <s v="Europe"/>
    <m/>
    <m/>
    <s v="No inmail sent"/>
    <x v="2"/>
    <m/>
    <m/>
    <n v="0"/>
    <m/>
    <m/>
    <m/>
    <m/>
    <m/>
    <m/>
    <m/>
    <m/>
    <s v="Deleted the connection"/>
  </r>
  <r>
    <n v="2439"/>
    <d v="2020-06-08T00:00:00"/>
    <n v="6"/>
    <x v="2"/>
    <s v="Laetitia Santini"/>
    <s v="Head of Data and Digital Marketing"/>
    <s v="Samsung Electronics"/>
    <x v="7"/>
    <s v="Europe"/>
    <m/>
    <m/>
    <s v="No inmail sent"/>
    <x v="2"/>
    <m/>
    <m/>
    <n v="0"/>
    <m/>
    <m/>
    <s v="Irrelevant"/>
    <m/>
    <m/>
    <m/>
    <m/>
    <m/>
    <s v="Deleted the connection+ irrelvant"/>
  </r>
  <r>
    <n v="2440"/>
    <m/>
    <n v="0"/>
    <x v="3"/>
    <s v="Holly Prell"/>
    <s v="Director, Advanced Analytics and Insights"/>
    <s v="Starcom"/>
    <x v="21"/>
    <s v="America"/>
    <s v="America"/>
    <m/>
    <s v="No inmail sent"/>
    <x v="1"/>
    <m/>
    <m/>
    <n v="0"/>
    <m/>
    <m/>
    <m/>
    <m/>
    <m/>
    <m/>
    <m/>
    <m/>
    <s v="Relevant + saved"/>
  </r>
  <r>
    <n v="2441"/>
    <d v="2021-09-20T00:00:00"/>
    <m/>
    <x v="4"/>
    <s v="Rick Larkin"/>
    <s v="VP of Marketing Analytics"/>
    <s v="SiriusXM"/>
    <x v="1"/>
    <s v="America"/>
    <s v="New York"/>
    <s v="Ramla's"/>
    <s v="10-06-21"/>
    <x v="1"/>
    <m/>
    <m/>
    <m/>
    <m/>
    <m/>
    <m/>
    <m/>
    <m/>
    <m/>
    <m/>
    <m/>
    <m/>
  </r>
  <r>
    <n v="2442"/>
    <d v="2021-03-02T00:00:00"/>
    <n v="3"/>
    <x v="3"/>
    <s v="Laura Giverts"/>
    <s v="Director, Marketing and Business Analytics"/>
    <s v="Macy's"/>
    <x v="0"/>
    <s v="America"/>
    <s v="America"/>
    <s v="Ramla's"/>
    <s v="No inmail sent"/>
    <x v="1"/>
    <m/>
    <m/>
    <n v="0"/>
    <m/>
    <m/>
    <m/>
    <m/>
    <m/>
    <m/>
    <m/>
    <m/>
    <m/>
  </r>
  <r>
    <n v="2443"/>
    <d v="2021-03-02T00:00:00"/>
    <n v="3"/>
    <x v="3"/>
    <s v="Sara Owens"/>
    <s v="Managing Partner, West Coast Practice Lead, Data Sciences"/>
    <s v="Wavemaker"/>
    <x v="1"/>
    <s v="America"/>
    <s v="America"/>
    <s v="Ramla's"/>
    <s v="No inmail sent"/>
    <x v="1"/>
    <m/>
    <m/>
    <n v="0"/>
    <m/>
    <m/>
    <m/>
    <m/>
    <m/>
    <m/>
    <m/>
    <m/>
    <s v="Relevant + sent invite"/>
  </r>
  <r>
    <n v="2444"/>
    <d v="2020-06-08T00:00:00"/>
    <n v="6"/>
    <x v="0"/>
    <s v="Sofiane Haddadi"/>
    <m/>
    <s v="L'Oréal"/>
    <x v="15"/>
    <m/>
    <m/>
    <m/>
    <s v="No inmail sent"/>
    <x v="0"/>
    <d v="2020-06-08T00:00:00"/>
    <m/>
    <n v="0"/>
    <m/>
    <n v="646"/>
    <s v="Neutral"/>
    <d v="2020-06-10T00:00:00"/>
    <s v="sofiane.haddadi@loreal.com"/>
    <s v="reply.io"/>
    <m/>
    <d v="2020-10-27T00:00:00"/>
    <s v="Not Relevant"/>
  </r>
  <r>
    <n v="2445"/>
    <d v="2021-01-26T00:00:00"/>
    <n v="1"/>
    <x v="0"/>
    <s v="Lindsay Bremer"/>
    <s v="Director, Regional Marketing"/>
    <s v="T-Mobile"/>
    <x v="16"/>
    <s v="America"/>
    <s v="Illinois"/>
    <s v="Ramla's"/>
    <s v="No inmail sent"/>
    <x v="0"/>
    <d v="2021-02-01T00:00:00"/>
    <d v="2021-02-17T00:00:00"/>
    <n v="2"/>
    <n v="1"/>
    <n v="392"/>
    <s v="None"/>
    <m/>
    <m/>
    <m/>
    <m/>
    <m/>
    <m/>
  </r>
  <r>
    <n v="2446"/>
    <d v="2020-06-08T00:00:00"/>
    <n v="6"/>
    <x v="6"/>
    <s v="Stanislas de Maleissye"/>
    <m/>
    <s v="Johnson &amp; Johnson"/>
    <x v="15"/>
    <m/>
    <m/>
    <m/>
    <s v="No inmail sent"/>
    <x v="1"/>
    <m/>
    <m/>
    <n v="0"/>
    <m/>
    <m/>
    <m/>
    <m/>
    <m/>
    <m/>
    <m/>
    <m/>
    <s v="Relevant / currently Fatma's lead 24/09/21"/>
  </r>
  <r>
    <n v="2447"/>
    <d v="2020-06-08T00:00:00"/>
    <n v="6"/>
    <x v="4"/>
    <s v="Paul Simpson  "/>
    <s v="Director, Marketing Analytics and Optimization"/>
    <s v="VENUS Fashion Inc."/>
    <x v="0"/>
    <s v="America"/>
    <s v="Florida"/>
    <s v="Personal"/>
    <s v="No inmail sent"/>
    <x v="1"/>
    <m/>
    <m/>
    <n v="0"/>
    <m/>
    <m/>
    <m/>
    <m/>
    <m/>
    <m/>
    <m/>
    <m/>
    <s v="I replaced Dave Woodd who's VP Marketing by Paul Simpson  "/>
  </r>
  <r>
    <n v="2448"/>
    <d v="2020-06-08T00:00:00"/>
    <n v="6"/>
    <x v="0"/>
    <s v="Carsten Andreasen"/>
    <m/>
    <s v="Google"/>
    <x v="15"/>
    <m/>
    <m/>
    <m/>
    <s v="No inmail sent"/>
    <x v="1"/>
    <m/>
    <m/>
    <n v="0"/>
    <m/>
    <m/>
    <m/>
    <m/>
    <m/>
    <m/>
    <m/>
    <m/>
    <m/>
  </r>
  <r>
    <n v="2449"/>
    <d v="2020-06-08T00:00:00"/>
    <n v="6"/>
    <x v="0"/>
    <s v="Nadia Omer"/>
    <m/>
    <s v="PepsiCo"/>
    <x v="15"/>
    <m/>
    <m/>
    <m/>
    <s v="No inmail sent"/>
    <x v="1"/>
    <m/>
    <m/>
    <n v="0"/>
    <m/>
    <m/>
    <m/>
    <m/>
    <m/>
    <m/>
    <m/>
    <m/>
    <m/>
  </r>
  <r>
    <n v="2450"/>
    <d v="2020-06-08T00:00:00"/>
    <n v="6"/>
    <x v="0"/>
    <s v="Daniel Creed"/>
    <m/>
    <s v="Santander UK"/>
    <x v="15"/>
    <m/>
    <m/>
    <m/>
    <s v="No inmail sent"/>
    <x v="1"/>
    <m/>
    <m/>
    <n v="0"/>
    <m/>
    <m/>
    <m/>
    <m/>
    <m/>
    <m/>
    <m/>
    <m/>
    <m/>
  </r>
  <r>
    <n v="2451"/>
    <d v="2020-06-08T00:00:00"/>
    <n v="6"/>
    <x v="0"/>
    <s v="Takuro Iwanaga"/>
    <m/>
    <s v="Hilton"/>
    <x v="15"/>
    <m/>
    <m/>
    <m/>
    <s v="No inmail sent"/>
    <x v="1"/>
    <m/>
    <m/>
    <n v="0"/>
    <m/>
    <m/>
    <m/>
    <m/>
    <m/>
    <m/>
    <m/>
    <m/>
    <m/>
  </r>
  <r>
    <n v="2452"/>
    <d v="2020-06-08T00:00:00"/>
    <n v="6"/>
    <x v="0"/>
    <s v="Jenny Syddall"/>
    <m/>
    <s v="Carlsberg Group"/>
    <x v="15"/>
    <m/>
    <m/>
    <m/>
    <s v="No inmail sent"/>
    <x v="1"/>
    <m/>
    <m/>
    <n v="0"/>
    <m/>
    <m/>
    <m/>
    <m/>
    <m/>
    <m/>
    <m/>
    <m/>
    <m/>
  </r>
  <r>
    <n v="2453"/>
    <d v="2020-06-08T00:00:00"/>
    <n v="6"/>
    <x v="0"/>
    <s v="Camille Richardson"/>
    <m/>
    <s v="HEINEKEN"/>
    <x v="15"/>
    <m/>
    <m/>
    <m/>
    <s v="No inmail sent"/>
    <x v="1"/>
    <m/>
    <m/>
    <n v="0"/>
    <m/>
    <m/>
    <m/>
    <m/>
    <m/>
    <m/>
    <m/>
    <m/>
    <m/>
  </r>
  <r>
    <n v="2454"/>
    <d v="2020-06-08T00:00:00"/>
    <n v="6"/>
    <x v="0"/>
    <s v="Pablo Jose Perez"/>
    <m/>
    <s v="Google"/>
    <x v="15"/>
    <m/>
    <m/>
    <m/>
    <s v="No inmail sent"/>
    <x v="1"/>
    <m/>
    <m/>
    <n v="0"/>
    <m/>
    <m/>
    <m/>
    <m/>
    <m/>
    <m/>
    <m/>
    <m/>
    <m/>
  </r>
  <r>
    <n v="2455"/>
    <d v="2020-06-08T00:00:00"/>
    <n v="6"/>
    <x v="0"/>
    <s v="Bryan Wang"/>
    <m/>
    <s v="Facebook"/>
    <x v="15"/>
    <m/>
    <m/>
    <m/>
    <s v="No inmail sent"/>
    <x v="1"/>
    <m/>
    <m/>
    <n v="0"/>
    <m/>
    <m/>
    <m/>
    <m/>
    <m/>
    <m/>
    <m/>
    <m/>
    <m/>
  </r>
  <r>
    <n v="2456"/>
    <d v="2020-06-08T00:00:00"/>
    <n v="6"/>
    <x v="5"/>
    <s v="Ivan VARTANIAN"/>
    <s v="Contrôleur de gestion commerciale et marketing"/>
    <s v="Select Service Partner Limited"/>
    <x v="15"/>
    <m/>
    <m/>
    <m/>
    <s v="No inmail sent"/>
    <x v="0"/>
    <d v="2020-06-22T00:00:00"/>
    <m/>
    <n v="0"/>
    <m/>
    <n v="632"/>
    <m/>
    <m/>
    <m/>
    <m/>
    <m/>
    <m/>
    <m/>
  </r>
  <r>
    <n v="2457"/>
    <d v="2020-06-09T00:00:00"/>
    <n v="6"/>
    <x v="3"/>
    <s v="Teerthankar Vatsa"/>
    <s v="Marketing Science Specialist"/>
    <s v="Annalect"/>
    <x v="1"/>
    <m/>
    <m/>
    <m/>
    <s v="No inmail sent"/>
    <x v="0"/>
    <d v="2020-06-10T00:00:00"/>
    <m/>
    <n v="0"/>
    <m/>
    <n v="644"/>
    <s v="Neutral"/>
    <d v="2020-06-10T00:00:00"/>
    <s v="teerthankar.vatsa@annalect.com"/>
    <s v="reply.io"/>
    <m/>
    <d v="2020-10-27T00:00:00"/>
    <s v="Thank you so much for reaching out, Ramla. I am doing alright, hope you’re fine too._x000a_We already are using similar tool at our workplace and that is why, wouldn’t be opting for it."/>
  </r>
  <r>
    <n v="2458"/>
    <d v="2020-06-09T00:00:00"/>
    <n v="6"/>
    <x v="0"/>
    <s v="Hisham Khan"/>
    <s v="Marketing Executive"/>
    <s v="Deira Travel"/>
    <x v="11"/>
    <m/>
    <m/>
    <m/>
    <s v="No inmail sent"/>
    <x v="1"/>
    <m/>
    <m/>
    <n v="0"/>
    <m/>
    <m/>
    <m/>
    <m/>
    <m/>
    <m/>
    <m/>
    <m/>
    <m/>
  </r>
  <r>
    <n v="2459"/>
    <d v="2020-06-08T00:00:00"/>
    <n v="6"/>
    <x v="0"/>
    <s v="Felecia White"/>
    <m/>
    <s v="PepsiCo"/>
    <x v="15"/>
    <m/>
    <m/>
    <m/>
    <s v="No inmail sent"/>
    <x v="1"/>
    <m/>
    <m/>
    <n v="0"/>
    <m/>
    <m/>
    <m/>
    <m/>
    <m/>
    <m/>
    <m/>
    <m/>
    <m/>
  </r>
  <r>
    <n v="2460"/>
    <d v="2020-06-08T00:00:00"/>
    <n v="6"/>
    <x v="0"/>
    <s v="Aishwarya Subramanian"/>
    <m/>
    <s v="Freudenberg Household Products"/>
    <x v="15"/>
    <m/>
    <m/>
    <m/>
    <s v="No inmail sent"/>
    <x v="1"/>
    <m/>
    <m/>
    <n v="0"/>
    <m/>
    <m/>
    <m/>
    <m/>
    <m/>
    <m/>
    <m/>
    <m/>
    <m/>
  </r>
  <r>
    <n v="2461"/>
    <d v="2020-06-09T00:00:00"/>
    <n v="6"/>
    <x v="0"/>
    <s v="Ahmed Sabri"/>
    <s v="Marketing Director"/>
    <s v="Majid Al Futtaim "/>
    <x v="0"/>
    <m/>
    <m/>
    <m/>
    <s v="No inmail sent"/>
    <x v="1"/>
    <m/>
    <m/>
    <n v="0"/>
    <m/>
    <m/>
    <m/>
    <m/>
    <s v="ahmed@majidalfuttaim.com"/>
    <s v="salesQL"/>
    <s v="Bounced"/>
    <d v="2020-11-05T00:00:00"/>
    <m/>
  </r>
  <r>
    <n v="2462"/>
    <d v="2020-06-09T00:00:00"/>
    <n v="6"/>
    <x v="0"/>
    <s v="Vladimir Stepanov"/>
    <s v="Media Strategy Director"/>
    <s v="PepsiCo"/>
    <x v="3"/>
    <m/>
    <m/>
    <m/>
    <s v="No inmail sent"/>
    <x v="1"/>
    <m/>
    <m/>
    <n v="0"/>
    <m/>
    <m/>
    <m/>
    <m/>
    <s v="vladimir.stepanov@pepsico.com"/>
    <s v="salesQL"/>
    <m/>
    <d v="2020-11-05T00:00:00"/>
    <m/>
  </r>
  <r>
    <n v="2463"/>
    <d v="2020-06-09T00:00:00"/>
    <n v="6"/>
    <x v="0"/>
    <s v="Michael Chong"/>
    <s v="National Head of Insights and Analytics"/>
    <s v="Initiative"/>
    <x v="1"/>
    <s v="Australia"/>
    <s v="Australia"/>
    <s v="Ramla's"/>
    <s v="No inmail sent"/>
    <x v="0"/>
    <d v="2021-05-07T00:00:00"/>
    <d v="2021-06-09T00:00:00"/>
    <n v="6"/>
    <n v="4"/>
    <n v="280"/>
    <s v="Positive_FS"/>
    <d v="2021-05-10T00:00:00"/>
    <m/>
    <m/>
    <m/>
    <m/>
    <m/>
  </r>
  <r>
    <n v="2464"/>
    <d v="2020-06-09T00:00:00"/>
    <n v="6"/>
    <x v="0"/>
    <s v="Szymon Lipinski"/>
    <s v="Data &amp; Strategy Director"/>
    <s v="Wavemaker"/>
    <x v="1"/>
    <m/>
    <m/>
    <m/>
    <s v="No inmail sent"/>
    <x v="1"/>
    <m/>
    <m/>
    <n v="0"/>
    <m/>
    <m/>
    <m/>
    <m/>
    <m/>
    <m/>
    <m/>
    <m/>
    <m/>
  </r>
  <r>
    <n v="2465"/>
    <d v="2020-06-09T00:00:00"/>
    <n v="6"/>
    <x v="0"/>
    <s v="Umut Ilgaz"/>
    <s v="Marketing Math Chief Officer"/>
    <s v="Speed Medya"/>
    <x v="1"/>
    <m/>
    <m/>
    <m/>
    <s v="No inmail sent"/>
    <x v="1"/>
    <m/>
    <m/>
    <n v="0"/>
    <m/>
    <m/>
    <m/>
    <m/>
    <m/>
    <m/>
    <m/>
    <m/>
    <m/>
  </r>
  <r>
    <n v="2466"/>
    <d v="2020-06-09T00:00:00"/>
    <n v="6"/>
    <x v="0"/>
    <s v="Hans-Juergen Bauer"/>
    <s v="Director Marketing Analytics"/>
    <s v="IPG Mediabrands "/>
    <x v="1"/>
    <m/>
    <m/>
    <m/>
    <s v="No inmail sent"/>
    <x v="1"/>
    <m/>
    <m/>
    <n v="0"/>
    <m/>
    <m/>
    <m/>
    <m/>
    <m/>
    <m/>
    <m/>
    <m/>
    <m/>
  </r>
  <r>
    <n v="2467"/>
    <d v="2020-06-09T00:00:00"/>
    <n v="6"/>
    <x v="0"/>
    <s v="Anders Lima Bjølgerud"/>
    <s v="Head of Marketing Science"/>
    <s v="Annalect Norge"/>
    <x v="19"/>
    <m/>
    <m/>
    <m/>
    <s v="No inmail sent"/>
    <x v="1"/>
    <m/>
    <m/>
    <n v="0"/>
    <m/>
    <m/>
    <m/>
    <m/>
    <m/>
    <m/>
    <m/>
    <m/>
    <m/>
  </r>
  <r>
    <n v="2468"/>
    <d v="2020-06-09T00:00:00"/>
    <n v="6"/>
    <x v="0"/>
    <s v="Andrew Norris"/>
    <s v="Chief Media Officer"/>
    <s v="Media Operations Transparency "/>
    <x v="1"/>
    <m/>
    <m/>
    <m/>
    <s v="No inmail sent"/>
    <x v="1"/>
    <m/>
    <m/>
    <n v="0"/>
    <m/>
    <m/>
    <m/>
    <m/>
    <m/>
    <m/>
    <m/>
    <m/>
    <m/>
  </r>
  <r>
    <n v="2469"/>
    <d v="2020-06-09T00:00:00"/>
    <n v="6"/>
    <x v="0"/>
    <s v="Rhys Gower"/>
    <s v="Head Of Media"/>
    <s v="Foxtel"/>
    <x v="1"/>
    <m/>
    <m/>
    <m/>
    <s v="No inmail sent"/>
    <x v="1"/>
    <m/>
    <m/>
    <n v="0"/>
    <m/>
    <m/>
    <m/>
    <m/>
    <m/>
    <m/>
    <m/>
    <m/>
    <m/>
  </r>
  <r>
    <n v="2470"/>
    <d v="2020-06-09T00:00:00"/>
    <n v="6"/>
    <x v="0"/>
    <s v="Prof. Dr. Alexander Preuß"/>
    <s v="Managing Partner Marketing Science"/>
    <s v="Omnicom Media Group"/>
    <x v="1"/>
    <m/>
    <m/>
    <m/>
    <s v="No inmail sent"/>
    <x v="0"/>
    <d v="2020-07-03T00:00:00"/>
    <m/>
    <n v="0"/>
    <m/>
    <n v="621"/>
    <m/>
    <m/>
    <m/>
    <m/>
    <m/>
    <m/>
    <m/>
  </r>
  <r>
    <n v="2471"/>
    <d v="2020-06-09T00:00:00"/>
    <n v="6"/>
    <x v="0"/>
    <s v="Eveliina Arola"/>
    <s v="Senior Marketing Analyst"/>
    <s v="Kesko - K-Group"/>
    <x v="0"/>
    <m/>
    <m/>
    <m/>
    <s v="No inmail sent"/>
    <x v="1"/>
    <m/>
    <m/>
    <n v="0"/>
    <m/>
    <m/>
    <m/>
    <m/>
    <s v="eveliina.arola@kesko.fi"/>
    <s v="salesQL"/>
    <m/>
    <d v="2020-11-05T00:00:00"/>
    <m/>
  </r>
  <r>
    <n v="2472"/>
    <d v="2020-06-09T00:00:00"/>
    <n v="6"/>
    <x v="0"/>
    <s v="Gianluca D'Innocenzo"/>
    <s v="Marketing Strategico"/>
    <s v="Gruppo Mediaset"/>
    <x v="1"/>
    <m/>
    <m/>
    <m/>
    <s v="No inmail sent"/>
    <x v="1"/>
    <m/>
    <m/>
    <n v="0"/>
    <m/>
    <m/>
    <m/>
    <m/>
    <m/>
    <m/>
    <m/>
    <m/>
    <m/>
  </r>
  <r>
    <n v="2473"/>
    <d v="2020-06-09T00:00:00"/>
    <n v="6"/>
    <x v="0"/>
    <s v="Sandy Rarimamonjy"/>
    <s v="Marketing Manager"/>
    <s v="Philipps"/>
    <x v="7"/>
    <m/>
    <m/>
    <m/>
    <s v="No inmail sent"/>
    <x v="1"/>
    <m/>
    <m/>
    <n v="0"/>
    <m/>
    <m/>
    <m/>
    <m/>
    <m/>
    <m/>
    <m/>
    <m/>
    <m/>
  </r>
  <r>
    <n v="2474"/>
    <d v="2020-06-09T00:00:00"/>
    <n v="6"/>
    <x v="0"/>
    <s v="Luke McCawley"/>
    <s v="Senior Marketing Analyst"/>
    <s v="Paddy Power Betfair "/>
    <x v="3"/>
    <m/>
    <m/>
    <m/>
    <s v="No inmail sent"/>
    <x v="0"/>
    <m/>
    <m/>
    <n v="0"/>
    <m/>
    <m/>
    <m/>
    <m/>
    <m/>
    <m/>
    <m/>
    <m/>
    <m/>
  </r>
  <r>
    <n v="2475"/>
    <d v="2020-06-09T00:00:00"/>
    <n v="6"/>
    <x v="0"/>
    <s v="cedric ROBINET"/>
    <s v="Responsable marketing"/>
    <s v="National Pen"/>
    <x v="1"/>
    <m/>
    <m/>
    <m/>
    <s v="No inmail sent"/>
    <x v="1"/>
    <m/>
    <m/>
    <n v="0"/>
    <m/>
    <m/>
    <m/>
    <m/>
    <m/>
    <m/>
    <m/>
    <m/>
    <m/>
  </r>
  <r>
    <n v="2476"/>
    <d v="2020-06-09T00:00:00"/>
    <n v="6"/>
    <x v="0"/>
    <s v="Ekaterina Varegina"/>
    <s v="Marketing Brand Manager"/>
    <s v="Ferrero"/>
    <x v="3"/>
    <m/>
    <m/>
    <m/>
    <s v="No inmail sent"/>
    <x v="0"/>
    <m/>
    <m/>
    <n v="0"/>
    <m/>
    <m/>
    <m/>
    <m/>
    <m/>
    <m/>
    <m/>
    <m/>
    <m/>
  </r>
  <r>
    <n v="2477"/>
    <d v="2020-06-09T00:00:00"/>
    <n v="6"/>
    <x v="0"/>
    <s v="Adrià López Molina"/>
    <s v="Global Data Driven Marketing Manager"/>
    <s v="SEAT, S.A."/>
    <x v="8"/>
    <s v="Europe"/>
    <s v="Spain"/>
    <s v="Ramla's"/>
    <s v="No inmail sent"/>
    <x v="0"/>
    <d v="2021-08-05T00:00:00"/>
    <m/>
    <n v="0"/>
    <m/>
    <m/>
    <s v="Positive"/>
    <d v="2021-08-05T00:00:00"/>
    <m/>
    <m/>
    <m/>
    <m/>
    <m/>
  </r>
  <r>
    <n v="2478"/>
    <d v="2020-06-09T00:00:00"/>
    <n v="6"/>
    <x v="0"/>
    <s v="Marcin Klimczak"/>
    <s v="MediaCom Beyond Advertising Senior Manager"/>
    <s v="MediaCom"/>
    <x v="1"/>
    <m/>
    <m/>
    <m/>
    <s v="No inmail sent"/>
    <x v="1"/>
    <m/>
    <m/>
    <n v="0"/>
    <m/>
    <m/>
    <m/>
    <m/>
    <m/>
    <m/>
    <m/>
    <m/>
    <m/>
  </r>
  <r>
    <n v="2479"/>
    <d v="2020-06-09T00:00:00"/>
    <n v="6"/>
    <x v="0"/>
    <s v="Ben Dudley"/>
    <s v="Head of Marketing Strategy and Analytics"/>
    <s v="GoDaddy EMEA "/>
    <x v="7"/>
    <m/>
    <m/>
    <m/>
    <s v="No inmail sent"/>
    <x v="1"/>
    <m/>
    <m/>
    <n v="0"/>
    <m/>
    <m/>
    <m/>
    <m/>
    <m/>
    <m/>
    <m/>
    <m/>
    <m/>
  </r>
  <r>
    <n v="2480"/>
    <d v="2020-06-10T00:00:00"/>
    <n v="6"/>
    <x v="0"/>
    <s v="Dahyana Paga"/>
    <s v="Chief Marketing Officer "/>
    <s v="Aspria"/>
    <x v="13"/>
    <m/>
    <m/>
    <m/>
    <s v="No inmail sent"/>
    <x v="1"/>
    <m/>
    <m/>
    <n v="0"/>
    <m/>
    <m/>
    <m/>
    <m/>
    <s v="dpaga@aspria.com"/>
    <s v="salesQL"/>
    <m/>
    <d v="2020-11-05T00:00:00"/>
    <m/>
  </r>
  <r>
    <n v="2481"/>
    <d v="2020-06-10T00:00:00"/>
    <n v="6"/>
    <x v="0"/>
    <s v="Moritz Möller"/>
    <s v="Head of Marketing and eCommerce"/>
    <s v="Veganz Group AG"/>
    <x v="0"/>
    <s v="Europe"/>
    <m/>
    <m/>
    <s v="No inmail sent"/>
    <x v="0"/>
    <d v="2020-06-29T00:00:00"/>
    <d v="2021-09-01T00:00:00"/>
    <n v="9"/>
    <m/>
    <m/>
    <s v="Positive_FS"/>
    <d v="2020-07-01T00:00:00"/>
    <m/>
    <m/>
    <m/>
    <m/>
    <m/>
  </r>
  <r>
    <n v="2482"/>
    <d v="2020-06-10T00:00:00"/>
    <n v="6"/>
    <x v="0"/>
    <s v="Edouard Fonkenell"/>
    <s v="Founding partner"/>
    <s v="ClaraVista"/>
    <x v="1"/>
    <m/>
    <m/>
    <m/>
    <s v="No inmail sent"/>
    <x v="1"/>
    <m/>
    <m/>
    <n v="0"/>
    <m/>
    <m/>
    <m/>
    <m/>
    <m/>
    <m/>
    <m/>
    <m/>
    <m/>
  </r>
  <r>
    <n v="2483"/>
    <d v="2020-06-10T00:00:00"/>
    <n v="6"/>
    <x v="0"/>
    <s v="Pierre Hopf"/>
    <s v="Management Consulting"/>
    <s v="Accenture"/>
    <x v="5"/>
    <m/>
    <m/>
    <m/>
    <s v="No inmail sent"/>
    <x v="1"/>
    <m/>
    <m/>
    <n v="0"/>
    <m/>
    <m/>
    <m/>
    <m/>
    <m/>
    <m/>
    <m/>
    <m/>
    <m/>
  </r>
  <r>
    <n v="2484"/>
    <d v="2020-06-10T00:00:00"/>
    <n v="6"/>
    <x v="0"/>
    <s v="Katarzyna (Maczkowska) Furdzik"/>
    <s v="Economic Modelling Manager"/>
    <s v="Accenture"/>
    <x v="5"/>
    <m/>
    <m/>
    <m/>
    <s v="No inmail sent"/>
    <x v="1"/>
    <m/>
    <m/>
    <n v="0"/>
    <m/>
    <m/>
    <m/>
    <m/>
    <m/>
    <m/>
    <m/>
    <m/>
    <m/>
  </r>
  <r>
    <n v="2485"/>
    <d v="2020-06-10T00:00:00"/>
    <n v="6"/>
    <x v="0"/>
    <s v="Nicholas Souzas"/>
    <s v="Senior Manager - Accenture Digital, Advanced Analytics"/>
    <s v="Accenture"/>
    <x v="5"/>
    <m/>
    <m/>
    <m/>
    <s v="No inmail sent"/>
    <x v="1"/>
    <m/>
    <m/>
    <n v="0"/>
    <m/>
    <m/>
    <m/>
    <m/>
    <m/>
    <m/>
    <m/>
    <m/>
    <m/>
  </r>
  <r>
    <n v="2486"/>
    <d v="2020-06-10T00:00:00"/>
    <n v="6"/>
    <x v="0"/>
    <s v="Hema Patel"/>
    <s v="Analytics Manager"/>
    <s v="Accenture"/>
    <x v="5"/>
    <m/>
    <m/>
    <m/>
    <s v="No inmail sent"/>
    <x v="1"/>
    <m/>
    <m/>
    <n v="0"/>
    <m/>
    <m/>
    <m/>
    <m/>
    <m/>
    <m/>
    <m/>
    <m/>
    <m/>
  </r>
  <r>
    <n v="2487"/>
    <d v="2020-06-10T00:00:00"/>
    <n v="6"/>
    <x v="0"/>
    <s v="Jerome Colin"/>
    <s v="Head of Automotive, Head of Strategy Consulting"/>
    <s v="fifty-five"/>
    <x v="7"/>
    <m/>
    <m/>
    <m/>
    <s v="No inmail sent"/>
    <x v="1"/>
    <m/>
    <m/>
    <n v="0"/>
    <m/>
    <m/>
    <m/>
    <m/>
    <m/>
    <m/>
    <m/>
    <m/>
    <m/>
  </r>
  <r>
    <n v="2488"/>
    <d v="2020-06-10T00:00:00"/>
    <n v="6"/>
    <x v="0"/>
    <s v="Olivia Bresson"/>
    <s v="Senior Research Executive"/>
    <s v="LVMH "/>
    <x v="3"/>
    <s v="Europe"/>
    <s v="France"/>
    <s v="Ramla's"/>
    <s v="No inmail sent"/>
    <x v="1"/>
    <m/>
    <m/>
    <n v="0"/>
    <m/>
    <m/>
    <m/>
    <m/>
    <m/>
    <m/>
    <m/>
    <m/>
    <m/>
  </r>
  <r>
    <n v="2489"/>
    <d v="2020-06-10T00:00:00"/>
    <n v="6"/>
    <x v="0"/>
    <s v="Peter van de Lisdonk"/>
    <s v="Global Head of Business Intelligence &amp; Performance"/>
    <s v="Danone"/>
    <x v="3"/>
    <m/>
    <m/>
    <m/>
    <s v="No inmail sent"/>
    <x v="0"/>
    <d v="2020-06-30T00:00:00"/>
    <d v="2020-07-15T00:00:00"/>
    <n v="7"/>
    <n v="1"/>
    <n v="609"/>
    <s v="Neutral"/>
    <d v="2020-07-20T00:00:00"/>
    <s v="peter.van@danone.com"/>
    <s v="salesQL"/>
    <s v="Delivered"/>
    <d v="2020-09-30T00:00:00"/>
    <m/>
  </r>
  <r>
    <n v="2490"/>
    <d v="2020-06-10T00:00:00"/>
    <n v="6"/>
    <x v="0"/>
    <s v="Andrea Kühn"/>
    <s v="Marketing Technology Spezialist für Marketing Mix Modelling | Big Data bei"/>
    <s v="DB - DEUTSCHE BAHN AG"/>
    <x v="8"/>
    <m/>
    <m/>
    <m/>
    <s v="No inmail sent"/>
    <x v="1"/>
    <m/>
    <m/>
    <n v="0"/>
    <m/>
    <m/>
    <m/>
    <m/>
    <s v="N/A"/>
    <m/>
    <m/>
    <m/>
    <m/>
  </r>
  <r>
    <n v="2491"/>
    <d v="2020-06-10T00:00:00"/>
    <n v="6"/>
    <x v="0"/>
    <s v="Robin Goad"/>
    <s v="Head of Marketing Analytics"/>
    <s v="DAZN Group"/>
    <x v="12"/>
    <m/>
    <m/>
    <m/>
    <s v="No inmail sent"/>
    <x v="1"/>
    <m/>
    <m/>
    <n v="0"/>
    <m/>
    <m/>
    <m/>
    <m/>
    <m/>
    <m/>
    <m/>
    <m/>
    <m/>
  </r>
  <r>
    <n v="2492"/>
    <d v="2020-06-10T00:00:00"/>
    <n v="6"/>
    <x v="0"/>
    <s v="Aiste Petkeviciene"/>
    <s v="Marketing Data Scientist"/>
    <s v="GroupM"/>
    <x v="1"/>
    <m/>
    <m/>
    <m/>
    <s v="No inmail sent"/>
    <x v="1"/>
    <m/>
    <m/>
    <n v="0"/>
    <m/>
    <m/>
    <m/>
    <m/>
    <m/>
    <m/>
    <m/>
    <m/>
    <m/>
  </r>
  <r>
    <n v="2493"/>
    <d v="2020-06-09T00:00:00"/>
    <n v="6"/>
    <x v="4"/>
    <s v="Emma Halsey"/>
    <s v="Marketing Executive"/>
    <s v="JTF Mega Discount Warehouse"/>
    <x v="0"/>
    <s v="Europe"/>
    <m/>
    <s v="Personal"/>
    <s v="No inmail sent"/>
    <x v="3"/>
    <m/>
    <d v="2021-09-23T00:00:00"/>
    <n v="9"/>
    <m/>
    <m/>
    <m/>
    <m/>
    <s v="lucy.barrow@jtf.com"/>
    <s v="salesQL"/>
    <m/>
    <d v="2020-11-05T00:00:00"/>
    <s v="Not relevant"/>
  </r>
  <r>
    <n v="2494"/>
    <d v="2020-06-09T00:00:00"/>
    <n v="6"/>
    <x v="4"/>
    <s v="Deepak Chopra"/>
    <s v="Data Science Manager - Media Analytics"/>
    <s v="dunnhumby"/>
    <x v="19"/>
    <m/>
    <m/>
    <s v="Personal"/>
    <s v="No inmail sent"/>
    <x v="4"/>
    <m/>
    <d v="2021-09-24T00:00:00"/>
    <n v="9"/>
    <m/>
    <m/>
    <m/>
    <m/>
    <m/>
    <m/>
    <m/>
    <m/>
    <s v="Duplicated"/>
  </r>
  <r>
    <n v="2495"/>
    <d v="2020-06-09T00:00:00"/>
    <n v="6"/>
    <x v="1"/>
    <s v="Rebecca Robertson"/>
    <s v="Regional Head of Marketing"/>
    <s v="dunnhumby"/>
    <x v="5"/>
    <m/>
    <m/>
    <m/>
    <s v="No inmail sent"/>
    <x v="0"/>
    <d v="2020-06-22T00:00:00"/>
    <d v="2020-07-15T00:00:00"/>
    <n v="7"/>
    <n v="1"/>
    <n v="609"/>
    <s v="Positive_FS"/>
    <d v="2020-07-16T00:00:00"/>
    <m/>
    <m/>
    <m/>
    <m/>
    <m/>
  </r>
  <r>
    <n v="2496"/>
    <d v="2020-06-09T00:00:00"/>
    <n v="6"/>
    <x v="4"/>
    <s v="Barry Walker"/>
    <s v="Data Science &amp; Analytics Leader"/>
    <s v="Accenture"/>
    <x v="7"/>
    <m/>
    <m/>
    <s v="Personal"/>
    <s v="No inmail sent"/>
    <x v="4"/>
    <m/>
    <d v="2021-09-23T00:00:00"/>
    <n v="9"/>
    <m/>
    <m/>
    <m/>
    <m/>
    <m/>
    <m/>
    <m/>
    <m/>
    <s v="Not relevant"/>
  </r>
  <r>
    <n v="2497"/>
    <d v="2020-06-09T00:00:00"/>
    <n v="6"/>
    <x v="6"/>
    <s v="Kristy Venables"/>
    <s v="Head of Marketing"/>
    <s v="Sainsbury's "/>
    <x v="0"/>
    <m/>
    <m/>
    <m/>
    <s v="No inmail sent"/>
    <x v="4"/>
    <m/>
    <m/>
    <n v="0"/>
    <m/>
    <m/>
    <s v="Negative"/>
    <d v="2020-11-13T00:00:00"/>
    <s v="kristy.venables@audi.co.uk"/>
    <s v="salesQL"/>
    <s v="Delivered"/>
    <d v="2020-11-05T00:00:00"/>
    <s v="Hi – we already have this activity in place – thanks for your email"/>
  </r>
  <r>
    <n v="2498"/>
    <m/>
    <n v="0"/>
    <x v="3"/>
    <s v="Michael Hugo"/>
    <s v="Sr. Director of Marketing - Analytics and Growth Strategy"/>
    <s v=" Reynolds Consumer Products"/>
    <x v="3"/>
    <s v="America"/>
    <s v="America"/>
    <m/>
    <s v="No inmail sent"/>
    <x v="1"/>
    <m/>
    <m/>
    <n v="0"/>
    <m/>
    <m/>
    <m/>
    <m/>
    <m/>
    <m/>
    <m/>
    <m/>
    <s v="Relevant + sent invite"/>
  </r>
  <r>
    <n v="2499"/>
    <d v="2020-06-09T00:00:00"/>
    <n v="6"/>
    <x v="4"/>
    <s v="André Exner"/>
    <s v="Director Group Customer &amp; Common Analytics "/>
    <s v="TUI"/>
    <x v="0"/>
    <m/>
    <m/>
    <s v="Personal"/>
    <s v="No inmail sent"/>
    <x v="4"/>
    <m/>
    <d v="2021-09-23T00:00:00"/>
    <n v="9"/>
    <m/>
    <m/>
    <m/>
    <m/>
    <m/>
    <m/>
    <m/>
    <m/>
    <s v="Not relevant"/>
  </r>
  <r>
    <n v="2500"/>
    <d v="2020-06-09T00:00:00"/>
    <n v="6"/>
    <x v="1"/>
    <s v="Jared Porter"/>
    <s v="Senior Data Scientist"/>
    <s v="DataSine"/>
    <x v="19"/>
    <m/>
    <m/>
    <m/>
    <s v="No inmail sent"/>
    <x v="0"/>
    <d v="2020-09-28T00:00:00"/>
    <m/>
    <n v="0"/>
    <m/>
    <n v="534"/>
    <s v="Negative"/>
    <m/>
    <m/>
    <m/>
    <m/>
    <m/>
    <m/>
  </r>
  <r>
    <n v="2501"/>
    <d v="2020-06-09T00:00:00"/>
    <n v="6"/>
    <x v="3"/>
    <s v="Marco Galimberti"/>
    <s v="Head of Marketing Italy "/>
    <s v="Deliveroo"/>
    <x v="3"/>
    <m/>
    <m/>
    <m/>
    <s v="No inmail sent"/>
    <x v="0"/>
    <d v="2020-09-28T00:00:00"/>
    <d v="2022-02-18T00:00:00"/>
    <n v="2"/>
    <m/>
    <n v="26"/>
    <m/>
    <m/>
    <m/>
    <m/>
    <m/>
    <m/>
    <m/>
  </r>
  <r>
    <n v="2502"/>
    <d v="2020-06-09T00:00:00"/>
    <n v="6"/>
    <x v="4"/>
    <s v="Jean-Luc COISNON"/>
    <s v="Senior Manager - Data Analytics &amp; DataVisualisation"/>
    <s v="POLARYS "/>
    <x v="7"/>
    <m/>
    <m/>
    <s v="Ramla's"/>
    <s v="No inmail sent"/>
    <x v="0"/>
    <d v="2021-09-27T00:00:00"/>
    <d v="2022-02-28T00:00:00"/>
    <m/>
    <m/>
    <m/>
    <m/>
    <m/>
    <m/>
    <m/>
    <m/>
    <m/>
    <m/>
  </r>
  <r>
    <n v="2503"/>
    <d v="2020-06-29T00:00:00"/>
    <n v="6"/>
    <x v="2"/>
    <s v="Charlvyn L."/>
    <s v="Regional Director Global Sales &amp; Marketing Effectiveness"/>
    <s v="Sanofi Pasteur"/>
    <x v="6"/>
    <m/>
    <m/>
    <m/>
    <s v="No inmail sent"/>
    <x v="1"/>
    <m/>
    <m/>
    <n v="0"/>
    <m/>
    <m/>
    <m/>
    <m/>
    <m/>
    <m/>
    <m/>
    <m/>
    <m/>
  </r>
  <r>
    <n v="2504"/>
    <d v="2020-06-29T00:00:00"/>
    <n v="6"/>
    <x v="0"/>
    <s v="Vlad Radivojev"/>
    <s v="Head of Data Enablement"/>
    <s v="Virgin Media"/>
    <x v="0"/>
    <s v="Europe"/>
    <m/>
    <m/>
    <s v="No inmail sent"/>
    <x v="0"/>
    <d v="2020-06-29T00:00:00"/>
    <d v="2021-04-13T00:00:00"/>
    <n v="4"/>
    <n v="2"/>
    <n v="337"/>
    <m/>
    <m/>
    <m/>
    <m/>
    <m/>
    <m/>
    <m/>
  </r>
  <r>
    <n v="2505"/>
    <d v="2020-06-29T00:00:00"/>
    <n v="6"/>
    <x v="0"/>
    <s v="Matthew Harris"/>
    <s v="Director of Marketing Strategy &amp; Capabilities"/>
    <s v="Barclays UK"/>
    <x v="10"/>
    <m/>
    <m/>
    <m/>
    <s v="No inmail sent"/>
    <x v="1"/>
    <m/>
    <m/>
    <n v="0"/>
    <m/>
    <m/>
    <m/>
    <m/>
    <m/>
    <m/>
    <m/>
    <m/>
    <m/>
  </r>
  <r>
    <n v="2506"/>
    <d v="2020-06-29T00:00:00"/>
    <n v="6"/>
    <x v="0"/>
    <s v="Johannes You"/>
    <s v="Head of Respiratory Marketing"/>
    <s v="GSK"/>
    <x v="6"/>
    <m/>
    <m/>
    <m/>
    <s v="No inmail sent"/>
    <x v="1"/>
    <m/>
    <m/>
    <n v="0"/>
    <m/>
    <m/>
    <m/>
    <m/>
    <s v="johannes@gsk.com"/>
    <s v="salesQL"/>
    <s v="Bounced"/>
    <d v="2020-11-05T00:00:00"/>
    <m/>
  </r>
  <r>
    <n v="2507"/>
    <d v="2020-06-29T00:00:00"/>
    <n v="6"/>
    <x v="0"/>
    <s v="Ben Rhodes"/>
    <s v="Group Marketing Director"/>
    <s v="Royal Mail"/>
    <x v="11"/>
    <m/>
    <m/>
    <m/>
    <s v="No inmail sent"/>
    <x v="0"/>
    <d v="2020-06-29T00:00:00"/>
    <d v="2020-07-15T00:00:00"/>
    <n v="7"/>
    <n v="1"/>
    <n v="609"/>
    <s v="Negative"/>
    <d v="2020-07-16T00:00:00"/>
    <m/>
    <m/>
    <m/>
    <m/>
    <m/>
  </r>
  <r>
    <n v="2508"/>
    <d v="2020-06-29T00:00:00"/>
    <n v="6"/>
    <x v="0"/>
    <s v="Daniele Paladini"/>
    <s v="Head of Modelling"/>
    <s v="Publicis Media"/>
    <x v="1"/>
    <m/>
    <m/>
    <m/>
    <s v="No inmail sent"/>
    <x v="3"/>
    <m/>
    <m/>
    <n v="0"/>
    <m/>
    <m/>
    <m/>
    <m/>
    <m/>
    <m/>
    <m/>
    <m/>
    <m/>
  </r>
  <r>
    <n v="2509"/>
    <d v="2020-06-29T00:00:00"/>
    <n v="6"/>
    <x v="0"/>
    <s v="Eldin Thomas"/>
    <s v="Head of Customer and Marketing Management"/>
    <s v="R+V Versicherung "/>
    <x v="14"/>
    <m/>
    <m/>
    <m/>
    <s v="No inmail sent"/>
    <x v="0"/>
    <d v="2020-06-29T00:00:00"/>
    <d v="2020-07-15T00:00:00"/>
    <n v="7"/>
    <n v="1"/>
    <n v="609"/>
    <m/>
    <m/>
    <m/>
    <m/>
    <m/>
    <m/>
    <m/>
  </r>
  <r>
    <n v="2510"/>
    <d v="2020-06-29T00:00:00"/>
    <n v="6"/>
    <x v="0"/>
    <s v="yoshihisa kiura"/>
    <s v="Executive Global Strategist, Group Account Director"/>
    <s v="Wunderman Thompson"/>
    <x v="17"/>
    <m/>
    <m/>
    <m/>
    <s v="No inmail sent"/>
    <x v="1"/>
    <m/>
    <m/>
    <n v="0"/>
    <m/>
    <m/>
    <m/>
    <m/>
    <m/>
    <m/>
    <m/>
    <m/>
    <m/>
  </r>
  <r>
    <n v="2511"/>
    <d v="2020-06-29T00:00:00"/>
    <n v="6"/>
    <x v="0"/>
    <s v="Justin Kueh"/>
    <s v="Analytics Capability Director"/>
    <s v="GSK"/>
    <x v="6"/>
    <m/>
    <m/>
    <m/>
    <s v="No inmail sent"/>
    <x v="1"/>
    <m/>
    <m/>
    <n v="0"/>
    <m/>
    <m/>
    <m/>
    <m/>
    <s v="justin.kueh@gsk.com"/>
    <s v="salesQL"/>
    <s v="Bounced"/>
    <d v="2020-11-05T00:00:00"/>
    <m/>
  </r>
  <r>
    <n v="2512"/>
    <d v="2020-06-29T00:00:00"/>
    <n v="6"/>
    <x v="0"/>
    <s v="Phil Dance"/>
    <s v="Regional Vice President"/>
    <s v="Salesforce"/>
    <x v="7"/>
    <m/>
    <m/>
    <m/>
    <s v="No inmail sent"/>
    <x v="0"/>
    <d v="2020-06-29T00:00:00"/>
    <d v="2020-07-15T00:00:00"/>
    <n v="7"/>
    <n v="1"/>
    <n v="609"/>
    <m/>
    <m/>
    <m/>
    <m/>
    <m/>
    <m/>
    <m/>
  </r>
  <r>
    <n v="2513"/>
    <d v="2020-06-29T00:00:00"/>
    <n v="6"/>
    <x v="0"/>
    <s v="Alex Steer"/>
    <s v="Chief Data Officer, EMEA"/>
    <s v="Wunderman Thompson"/>
    <x v="17"/>
    <m/>
    <m/>
    <m/>
    <s v="No inmail sent"/>
    <x v="0"/>
    <d v="2020-06-29T00:00:00"/>
    <d v="2020-07-15T00:00:00"/>
    <n v="7"/>
    <n v="1"/>
    <n v="609"/>
    <s v="Positive_FS"/>
    <d v="2020-07-16T00:00:00"/>
    <m/>
    <m/>
    <m/>
    <m/>
    <m/>
  </r>
  <r>
    <n v="2514"/>
    <d v="2020-06-29T00:00:00"/>
    <n v="6"/>
    <x v="0"/>
    <s v="Christos Boukis"/>
    <s v="Head of Business Development &amp; Market Access"/>
    <s v="Sandoz"/>
    <x v="6"/>
    <m/>
    <m/>
    <m/>
    <s v="No inmail sent"/>
    <x v="1"/>
    <m/>
    <m/>
    <n v="0"/>
    <m/>
    <m/>
    <m/>
    <m/>
    <m/>
    <m/>
    <m/>
    <m/>
    <m/>
  </r>
  <r>
    <n v="2515"/>
    <d v="2020-06-29T00:00:00"/>
    <n v="6"/>
    <x v="0"/>
    <s v="Hiroki Ishikura"/>
    <s v="Analytics Associate Director"/>
    <s v="GroupM"/>
    <x v="1"/>
    <m/>
    <m/>
    <m/>
    <s v="No inmail sent"/>
    <x v="3"/>
    <m/>
    <m/>
    <n v="0"/>
    <m/>
    <m/>
    <m/>
    <m/>
    <m/>
    <m/>
    <m/>
    <m/>
    <m/>
  </r>
  <r>
    <n v="2516"/>
    <d v="2020-06-29T00:00:00"/>
    <n v="6"/>
    <x v="0"/>
    <s v="Thomas Guyonvarch"/>
    <s v="International Account Director"/>
    <s v="Publicis Media"/>
    <x v="1"/>
    <m/>
    <m/>
    <m/>
    <s v="No inmail sent"/>
    <x v="0"/>
    <d v="2020-07-03T00:00:00"/>
    <m/>
    <n v="0"/>
    <m/>
    <n v="621"/>
    <m/>
    <m/>
    <m/>
    <m/>
    <m/>
    <m/>
    <m/>
  </r>
  <r>
    <n v="2517"/>
    <d v="2020-06-29T00:00:00"/>
    <n v="6"/>
    <x v="0"/>
    <s v="Andrew Mortlock"/>
    <s v="Group Head"/>
    <s v="Publicis Media"/>
    <x v="1"/>
    <m/>
    <m/>
    <m/>
    <s v="No inmail sent"/>
    <x v="0"/>
    <d v="2020-07-10T00:00:00"/>
    <m/>
    <n v="0"/>
    <m/>
    <n v="614"/>
    <m/>
    <m/>
    <m/>
    <m/>
    <m/>
    <m/>
    <m/>
  </r>
  <r>
    <n v="2518"/>
    <d v="2020-06-29T00:00:00"/>
    <n v="6"/>
    <x v="0"/>
    <s v="David Clugston"/>
    <s v="Head Of Analytics"/>
    <s v="OMD Australia"/>
    <x v="1"/>
    <m/>
    <m/>
    <m/>
    <s v="No inmail sent"/>
    <x v="0"/>
    <d v="2020-06-30T00:00:00"/>
    <d v="2020-07-15T00:00:00"/>
    <n v="7"/>
    <n v="1"/>
    <n v="609"/>
    <m/>
    <m/>
    <m/>
    <m/>
    <m/>
    <m/>
    <m/>
  </r>
  <r>
    <n v="2519"/>
    <d v="2020-06-29T00:00:00"/>
    <n v="6"/>
    <x v="0"/>
    <s v="Khanokkhan Prajongsangsri"/>
    <s v="Head of Data &amp; Analytics"/>
    <s v="IPG Mediabrands "/>
    <x v="1"/>
    <m/>
    <m/>
    <m/>
    <s v="No inmail sent"/>
    <x v="1"/>
    <m/>
    <m/>
    <n v="0"/>
    <m/>
    <m/>
    <m/>
    <m/>
    <m/>
    <m/>
    <m/>
    <m/>
    <m/>
  </r>
  <r>
    <n v="2520"/>
    <d v="2020-06-29T00:00:00"/>
    <n v="6"/>
    <x v="2"/>
    <s v="Jonathan Fox"/>
    <s v="Director of Effectiveness"/>
    <s v="Nine"/>
    <x v="1"/>
    <m/>
    <m/>
    <m/>
    <s v="No inmail sent"/>
    <x v="0"/>
    <d v="2020-06-30T00:00:00"/>
    <d v="2020-07-15T00:00:00"/>
    <n v="7"/>
    <n v="1"/>
    <n v="609"/>
    <s v="Positive"/>
    <d v="2020-07-16T00:00:00"/>
    <m/>
    <m/>
    <m/>
    <m/>
    <m/>
  </r>
  <r>
    <n v="2521"/>
    <d v="2020-06-29T00:00:00"/>
    <n v="6"/>
    <x v="0"/>
    <s v="Paul Madani"/>
    <s v="Head of Data &amp; Technology"/>
    <s v="Kinesso (an IPG company)"/>
    <x v="1"/>
    <m/>
    <m/>
    <m/>
    <s v="No inmail sent"/>
    <x v="1"/>
    <m/>
    <m/>
    <n v="0"/>
    <m/>
    <m/>
    <m/>
    <m/>
    <m/>
    <m/>
    <m/>
    <m/>
    <m/>
  </r>
  <r>
    <n v="2522"/>
    <d v="2020-06-29T00:00:00"/>
    <n v="6"/>
    <x v="0"/>
    <s v="Troy Yang"/>
    <s v="SVP, North Asia"/>
    <s v="The trade desk"/>
    <x v="7"/>
    <m/>
    <m/>
    <m/>
    <s v="No inmail sent"/>
    <x v="0"/>
    <d v="2020-06-30T00:00:00"/>
    <d v="2020-07-15T00:00:00"/>
    <n v="7"/>
    <n v="1"/>
    <n v="609"/>
    <m/>
    <m/>
    <m/>
    <m/>
    <m/>
    <m/>
    <m/>
  </r>
  <r>
    <n v="2523"/>
    <d v="2020-06-29T00:00:00"/>
    <n v="6"/>
    <x v="0"/>
    <s v="Makoto Shimano"/>
    <s v="Deputy General Manager"/>
    <s v="Hakuhodo Inc."/>
    <x v="1"/>
    <m/>
    <m/>
    <m/>
    <s v="No inmail sent"/>
    <x v="1"/>
    <m/>
    <m/>
    <n v="0"/>
    <m/>
    <m/>
    <m/>
    <m/>
    <m/>
    <m/>
    <m/>
    <m/>
    <m/>
  </r>
  <r>
    <n v="2524"/>
    <d v="2020-06-29T00:00:00"/>
    <n v="6"/>
    <x v="0"/>
    <s v="Nathalie Taboch"/>
    <s v="General Manager France &amp; Belgium"/>
    <s v="Ebiquity plc "/>
    <x v="5"/>
    <m/>
    <m/>
    <m/>
    <s v="No inmail sent"/>
    <x v="1"/>
    <m/>
    <m/>
    <n v="0"/>
    <m/>
    <m/>
    <m/>
    <m/>
    <m/>
    <m/>
    <m/>
    <m/>
    <m/>
  </r>
  <r>
    <n v="2525"/>
    <d v="2020-06-29T00:00:00"/>
    <n v="6"/>
    <x v="0"/>
    <s v="Dane Buchanan"/>
    <s v="Analytics Director"/>
    <s v="Ebiquity plc"/>
    <x v="5"/>
    <m/>
    <m/>
    <m/>
    <s v="No inmail sent"/>
    <x v="0"/>
    <d v="2020-06-30T00:00:00"/>
    <m/>
    <n v="0"/>
    <m/>
    <n v="624"/>
    <s v="Negative"/>
    <d v="2020-07-08T00:00:00"/>
    <m/>
    <m/>
    <m/>
    <m/>
    <s v="Thanks for reaching out. Unfortunately we actually work within the same industry. Although I hadn't actually heard of your platform, it looks like a great idea._x000a_I hope business has been good during this crazy period we're all experieincing."/>
  </r>
  <r>
    <n v="2526"/>
    <d v="2020-06-29T00:00:00"/>
    <n v="6"/>
    <x v="0"/>
    <s v="Farida Zaouai"/>
    <s v="Head of Market Research"/>
    <s v="Dubai Properties (DP)"/>
    <x v="9"/>
    <m/>
    <m/>
    <m/>
    <s v="No inmail sent"/>
    <x v="1"/>
    <m/>
    <m/>
    <n v="0"/>
    <m/>
    <m/>
    <m/>
    <m/>
    <m/>
    <m/>
    <m/>
    <m/>
    <m/>
  </r>
  <r>
    <n v="2527"/>
    <d v="2020-06-29T00:00:00"/>
    <n v="6"/>
    <x v="0"/>
    <s v="Annabelle Reposeur"/>
    <s v="Director Of Operations"/>
    <s v="Data2Decisions"/>
    <x v="5"/>
    <m/>
    <m/>
    <m/>
    <s v="No inmail sent"/>
    <x v="0"/>
    <d v="2020-07-14T00:00:00"/>
    <m/>
    <n v="0"/>
    <m/>
    <n v="610"/>
    <m/>
    <m/>
    <m/>
    <m/>
    <m/>
    <m/>
    <m/>
  </r>
  <r>
    <n v="2528"/>
    <d v="2020-06-29T00:00:00"/>
    <n v="6"/>
    <x v="0"/>
    <s v="Jakub Kossut"/>
    <s v="CEO"/>
    <s v="MediaCom Warszawa"/>
    <x v="1"/>
    <m/>
    <m/>
    <m/>
    <s v="No inmail sent"/>
    <x v="1"/>
    <m/>
    <m/>
    <n v="0"/>
    <m/>
    <m/>
    <m/>
    <m/>
    <m/>
    <m/>
    <m/>
    <m/>
    <m/>
  </r>
  <r>
    <n v="2529"/>
    <d v="2020-06-29T00:00:00"/>
    <n v="6"/>
    <x v="0"/>
    <s v="Selcuk Akbas"/>
    <s v="Head of Annalect Turkey"/>
    <s v="OMD Turkey"/>
    <x v="1"/>
    <m/>
    <m/>
    <m/>
    <s v="No inmail sent"/>
    <x v="0"/>
    <d v="2020-06-30T00:00:00"/>
    <m/>
    <n v="0"/>
    <m/>
    <m/>
    <s v="Positive_FS"/>
    <m/>
    <m/>
    <m/>
    <m/>
    <m/>
    <m/>
  </r>
  <r>
    <n v="2530"/>
    <d v="2020-06-29T00:00:00"/>
    <n v="6"/>
    <x v="0"/>
    <s v="Dr. Ferdinand Mahr"/>
    <s v="Director"/>
    <s v="SevenOne Media GmbH - ProSiebenSat.1 Media SE "/>
    <x v="1"/>
    <m/>
    <m/>
    <m/>
    <s v="No inmail sent"/>
    <x v="1"/>
    <m/>
    <m/>
    <n v="0"/>
    <m/>
    <m/>
    <m/>
    <m/>
    <m/>
    <m/>
    <m/>
    <m/>
    <m/>
  </r>
  <r>
    <n v="2531"/>
    <d v="2020-06-29T00:00:00"/>
    <n v="6"/>
    <x v="0"/>
    <s v="Vasha Azoor"/>
    <s v="Account Director"/>
    <s v="Potentiate"/>
    <x v="1"/>
    <m/>
    <m/>
    <m/>
    <s v="No inmail sent"/>
    <x v="1"/>
    <m/>
    <m/>
    <n v="0"/>
    <m/>
    <m/>
    <m/>
    <m/>
    <m/>
    <m/>
    <m/>
    <m/>
    <m/>
  </r>
  <r>
    <n v="2532"/>
    <d v="2020-06-29T00:00:00"/>
    <n v="6"/>
    <x v="2"/>
    <s v="Tony Rimmer"/>
    <s v="Executive Director, Head of Data &amp; Effectiveness"/>
    <s v="Manning Gottlieb OMD"/>
    <x v="1"/>
    <m/>
    <m/>
    <m/>
    <s v="No inmail sent"/>
    <x v="0"/>
    <d v="2020-06-29T00:00:00"/>
    <s v="Do not approach"/>
    <e v="#VALUE!"/>
    <m/>
    <m/>
    <s v="Positive_FS"/>
    <d v="2020-06-30T00:00:00"/>
    <m/>
    <m/>
    <m/>
    <m/>
    <s v="Hi Ramla, thank you for the message. As a measurement advocate I agree that it has increasing importance for clients and brands. Sadly i am currently unemployed (covid impact) but potentially moving to a client side role where I will push the measurement and effectiveness agenda. Happy to connect on a month or 2 for the 30 min chat"/>
  </r>
  <r>
    <n v="2533"/>
    <d v="2020-06-29T00:00:00"/>
    <n v="6"/>
    <x v="0"/>
    <s v="Morten Estrup Madsen"/>
    <s v="Director"/>
    <s v="Annalect Denmark"/>
    <x v="1"/>
    <m/>
    <m/>
    <m/>
    <s v="No inmail sent"/>
    <x v="0"/>
    <d v="2020-07-01T00:00:00"/>
    <m/>
    <n v="0"/>
    <m/>
    <m/>
    <s v="Negative"/>
    <d v="2020-07-01T00:00:00"/>
    <m/>
    <m/>
    <m/>
    <m/>
    <s v="Thanks I'm doing good._x000a_We have built our own MMM tool, so it is a &quot;no&quot; I'm not interested"/>
  </r>
  <r>
    <n v="2534"/>
    <d v="2020-06-29T00:00:00"/>
    <n v="6"/>
    <x v="0"/>
    <s v="Daniel Zelgin"/>
    <s v="Chief Marketing Officer"/>
    <s v="REGIOCAST GmbH &amp; Co. KG"/>
    <x v="1"/>
    <m/>
    <m/>
    <m/>
    <s v="No inmail sent"/>
    <x v="1"/>
    <m/>
    <m/>
    <n v="0"/>
    <m/>
    <m/>
    <m/>
    <m/>
    <m/>
    <m/>
    <m/>
    <m/>
    <m/>
  </r>
  <r>
    <n v="2535"/>
    <d v="2020-06-29T00:00:00"/>
    <n v="6"/>
    <x v="0"/>
    <s v="Carina Reinisch"/>
    <s v="Head of Digital Marketing &amp; CRM Future Markets (international)"/>
    <s v="TUI Group"/>
    <x v="11"/>
    <m/>
    <m/>
    <m/>
    <s v="No inmail sent"/>
    <x v="1"/>
    <m/>
    <m/>
    <n v="0"/>
    <m/>
    <m/>
    <m/>
    <m/>
    <m/>
    <m/>
    <m/>
    <m/>
    <m/>
  </r>
  <r>
    <n v="2536"/>
    <d v="2020-06-29T00:00:00"/>
    <n v="6"/>
    <x v="0"/>
    <s v="Jan Leopold"/>
    <s v="Country Manager DACH/CEE"/>
    <s v="The Insiders"/>
    <x v="17"/>
    <m/>
    <m/>
    <m/>
    <s v="No inmail sent"/>
    <x v="1"/>
    <m/>
    <m/>
    <n v="0"/>
    <m/>
    <m/>
    <m/>
    <m/>
    <m/>
    <m/>
    <m/>
    <m/>
    <m/>
  </r>
  <r>
    <n v="2537"/>
    <d v="2020-06-29T00:00:00"/>
    <n v="6"/>
    <x v="0"/>
    <s v="Valentino Cagnetta"/>
    <s v="Chief Executive Officer"/>
    <s v="Media Italia"/>
    <x v="1"/>
    <m/>
    <m/>
    <m/>
    <s v="No inmail sent"/>
    <x v="1"/>
    <m/>
    <m/>
    <n v="0"/>
    <m/>
    <m/>
    <m/>
    <m/>
    <m/>
    <m/>
    <m/>
    <m/>
    <m/>
  </r>
  <r>
    <n v="2538"/>
    <d v="2020-06-29T00:00:00"/>
    <n v="6"/>
    <x v="0"/>
    <s v="Valerio Tutore"/>
    <s v="Head of Research &amp; Strategy"/>
    <s v="Media Italia"/>
    <x v="1"/>
    <m/>
    <m/>
    <m/>
    <s v="No inmail sent"/>
    <x v="0"/>
    <d v="2020-06-29T00:00:00"/>
    <d v="2020-07-15T00:00:00"/>
    <n v="7"/>
    <n v="1"/>
    <n v="609"/>
    <m/>
    <m/>
    <m/>
    <m/>
    <m/>
    <m/>
    <m/>
  </r>
  <r>
    <n v="2539"/>
    <d v="2020-06-29T00:00:00"/>
    <n v="6"/>
    <x v="0"/>
    <s v="Giancarlo Faudella"/>
    <s v="Media Director"/>
    <s v="Media Italia"/>
    <x v="1"/>
    <m/>
    <m/>
    <m/>
    <s v="No inmail sent"/>
    <x v="1"/>
    <m/>
    <m/>
    <n v="0"/>
    <m/>
    <m/>
    <m/>
    <m/>
    <m/>
    <m/>
    <m/>
    <m/>
    <m/>
  </r>
  <r>
    <n v="2540"/>
    <d v="2020-06-29T00:00:00"/>
    <n v="6"/>
    <x v="2"/>
    <s v="Sunando Das"/>
    <s v="CMI Director, Predictive Marketing and Retail Analytics"/>
    <s v="Unilever"/>
    <x v="3"/>
    <m/>
    <m/>
    <m/>
    <s v="No inmail sent"/>
    <x v="0"/>
    <d v="2020-07-23T00:00:00"/>
    <d v="2021-08-18T00:00:00"/>
    <n v="8"/>
    <m/>
    <n v="601"/>
    <m/>
    <m/>
    <m/>
    <m/>
    <m/>
    <m/>
    <m/>
  </r>
  <r>
    <n v="2541"/>
    <d v="2020-06-29T00:00:00"/>
    <n v="6"/>
    <x v="0"/>
    <s v="Miguel Reis"/>
    <s v="Head of CRM &amp; Marketing Analytics"/>
    <s v="BNP Paribas Personal Finance"/>
    <x v="10"/>
    <m/>
    <m/>
    <m/>
    <s v="No inmail sent"/>
    <x v="0"/>
    <d v="2020-06-30T00:00:00"/>
    <m/>
    <n v="0"/>
    <m/>
    <m/>
    <s v="Positive_FS"/>
    <d v="2020-07-06T00:00:00"/>
    <m/>
    <m/>
    <m/>
    <m/>
    <s v="Hi Ramla, yes we can arrange a 30m call for the week of 20/7. Best, Miguel"/>
  </r>
  <r>
    <n v="2542"/>
    <d v="2020-06-29T00:00:00"/>
    <n v="6"/>
    <x v="0"/>
    <s v="Louise Tomkins"/>
    <s v="Head of Marketing (Contract)"/>
    <s v="Alcon"/>
    <x v="6"/>
    <m/>
    <m/>
    <m/>
    <s v="No inmail sent"/>
    <x v="1"/>
    <m/>
    <m/>
    <n v="0"/>
    <m/>
    <m/>
    <m/>
    <m/>
    <m/>
    <m/>
    <m/>
    <m/>
    <m/>
  </r>
  <r>
    <n v="2543"/>
    <d v="2020-06-29T00:00:00"/>
    <n v="6"/>
    <x v="0"/>
    <s v="Lesley West"/>
    <s v="Director - Consulting"/>
    <s v="Kantar"/>
    <x v="1"/>
    <m/>
    <m/>
    <m/>
    <s v="No inmail sent"/>
    <x v="1"/>
    <m/>
    <m/>
    <n v="0"/>
    <m/>
    <m/>
    <m/>
    <m/>
    <m/>
    <m/>
    <m/>
    <m/>
    <m/>
  </r>
  <r>
    <n v="2544"/>
    <d v="2020-06-29T00:00:00"/>
    <n v="6"/>
    <x v="0"/>
    <s v="Cindy Kirkby"/>
    <s v="Senior Director"/>
    <s v="Kantar Insights"/>
    <x v="1"/>
    <m/>
    <m/>
    <m/>
    <s v="No inmail sent"/>
    <x v="0"/>
    <d v="2020-09-28T00:00:00"/>
    <m/>
    <n v="0"/>
    <m/>
    <n v="534"/>
    <m/>
    <m/>
    <m/>
    <m/>
    <m/>
    <m/>
    <m/>
  </r>
  <r>
    <n v="2545"/>
    <d v="2020-06-29T00:00:00"/>
    <n v="6"/>
    <x v="0"/>
    <s v="Erika Graetz"/>
    <s v="Custom Analytics Director"/>
    <s v="Ipsos"/>
    <x v="5"/>
    <m/>
    <m/>
    <m/>
    <s v="No inmail sent"/>
    <x v="0"/>
    <d v="2020-10-15T00:00:00"/>
    <m/>
    <n v="0"/>
    <m/>
    <n v="517"/>
    <m/>
    <m/>
    <m/>
    <m/>
    <m/>
    <m/>
    <m/>
  </r>
  <r>
    <n v="2546"/>
    <d v="2020-06-29T00:00:00"/>
    <n v="6"/>
    <x v="0"/>
    <s v="Cristina Rascon"/>
    <s v="HEAD of Commercial Operations &amp; Business Analysis"/>
    <s v="Marriott International"/>
    <x v="11"/>
    <m/>
    <m/>
    <m/>
    <s v="No inmail sent"/>
    <x v="0"/>
    <d v="2020-06-29T00:00:00"/>
    <m/>
    <n v="0"/>
    <m/>
    <m/>
    <s v="Negative"/>
    <d v="2020-06-30T00:00:00"/>
    <m/>
    <m/>
    <m/>
    <m/>
    <m/>
  </r>
  <r>
    <n v="2547"/>
    <d v="2020-06-29T00:00:00"/>
    <n v="6"/>
    <x v="0"/>
    <s v="chen zhang"/>
    <s v="Business Analytical Manager"/>
    <s v="eBay"/>
    <x v="7"/>
    <m/>
    <m/>
    <m/>
    <s v="No inmail sent"/>
    <x v="0"/>
    <d v="2020-06-30T00:00:00"/>
    <m/>
    <n v="0"/>
    <m/>
    <m/>
    <s v="Negative"/>
    <d v="2020-07-03T00:00:00"/>
    <m/>
    <m/>
    <m/>
    <m/>
    <s v="Thank you for your nice message. I am interested in your Marketing Mix Modelling. However, I am unfortunately not working on the marketing analytics, and I do not think it is worthwhile for you to spend time with you but no chance to get the business recognition. _x000a__x000a_I am happy to keep in touch with you and if there is any chance that there is potential MMM project , I will reach you via linkedin."/>
  </r>
  <r>
    <n v="2548"/>
    <d v="2020-06-29T00:00:00"/>
    <n v="6"/>
    <x v="0"/>
    <s v="Matthias Richter"/>
    <s v="Head of Marketing Intelligence"/>
    <s v="ABOUT YOU GmbH"/>
    <x v="7"/>
    <m/>
    <m/>
    <m/>
    <s v="No inmail sent"/>
    <x v="0"/>
    <d v="2020-06-29T00:00:00"/>
    <m/>
    <n v="0"/>
    <m/>
    <n v="625"/>
    <s v="Negative"/>
    <d v="2020-06-30T00:00:00"/>
    <m/>
    <m/>
    <m/>
    <m/>
    <s v="No"/>
  </r>
  <r>
    <n v="2549"/>
    <d v="2020-07-01T00:00:00"/>
    <n v="7"/>
    <x v="4"/>
    <s v="Ting Yuan"/>
    <s v="Data Solution Director"/>
    <s v="Carat China"/>
    <x v="1"/>
    <m/>
    <m/>
    <s v="Personal"/>
    <s v="No inmail sent"/>
    <x v="4"/>
    <m/>
    <d v="2021-09-24T00:00:00"/>
    <n v="9"/>
    <m/>
    <m/>
    <m/>
    <m/>
    <s v="ting.yuan@carat.com"/>
    <s v="salesQL"/>
    <s v="Delivered"/>
    <d v="2020-10-09T00:00:00"/>
    <s v="Not relevant"/>
  </r>
  <r>
    <n v="2550"/>
    <d v="2020-07-03T00:00:00"/>
    <n v="7"/>
    <x v="0"/>
    <s v="Maria Bierbaumer"/>
    <s v="Director Data, Technology, Analytics &amp; Insights"/>
    <s v="Publicis Media"/>
    <x v="1"/>
    <m/>
    <m/>
    <m/>
    <s v="No inmail sent"/>
    <x v="1"/>
    <m/>
    <m/>
    <n v="0"/>
    <m/>
    <m/>
    <m/>
    <m/>
    <m/>
    <m/>
    <m/>
    <m/>
    <s v="Don’t send sales pitch - Approached via email through Apollo"/>
  </r>
  <r>
    <n v="2551"/>
    <d v="2020-07-03T00:00:00"/>
    <n v="7"/>
    <x v="0"/>
    <s v="Josefine Bratt"/>
    <s v="Insight Director, Head of Insight"/>
    <s v="Publicis Media"/>
    <x v="1"/>
    <m/>
    <m/>
    <m/>
    <s v="No inmail sent"/>
    <x v="1"/>
    <m/>
    <m/>
    <n v="0"/>
    <m/>
    <m/>
    <m/>
    <m/>
    <m/>
    <m/>
    <m/>
    <m/>
    <s v="Don’t send sales pitch - Approached via email through Apollo"/>
  </r>
  <r>
    <n v="2552"/>
    <d v="2020-07-08T00:00:00"/>
    <n v="7"/>
    <x v="0"/>
    <s v="Samson Maina"/>
    <s v="Head, Strategy and Transformation"/>
    <s v="Prime Bank"/>
    <x v="10"/>
    <m/>
    <m/>
    <m/>
    <s v="No inmail sent"/>
    <x v="4"/>
    <m/>
    <m/>
    <n v="0"/>
    <m/>
    <m/>
    <m/>
    <m/>
    <m/>
    <m/>
    <m/>
    <m/>
    <s v="Don’t send sales pitch"/>
  </r>
  <r>
    <n v="2553"/>
    <d v="2020-07-09T00:00:00"/>
    <n v="7"/>
    <x v="0"/>
    <s v="Sonia Étienne"/>
    <s v="Directrice Mesures &amp; Insights"/>
    <s v="EPSILON"/>
    <x v="5"/>
    <m/>
    <m/>
    <m/>
    <s v="No inmail sent"/>
    <x v="1"/>
    <m/>
    <m/>
    <n v="0"/>
    <m/>
    <m/>
    <m/>
    <m/>
    <m/>
    <m/>
    <m/>
    <m/>
    <m/>
  </r>
  <r>
    <n v="2554"/>
    <d v="2020-07-20T00:00:00"/>
    <n v="7"/>
    <x v="1"/>
    <s v="Emilie Nollet"/>
    <s v="CMO"/>
    <s v=" Nutri&amp;Co "/>
    <x v="13"/>
    <m/>
    <m/>
    <m/>
    <s v="No inmail sent"/>
    <x v="0"/>
    <m/>
    <m/>
    <n v="0"/>
    <m/>
    <m/>
    <m/>
    <m/>
    <m/>
    <m/>
    <m/>
    <m/>
    <s v="Not relevant"/>
  </r>
  <r>
    <n v="2555"/>
    <d v="2021-09-20T00:00:00"/>
    <n v="9"/>
    <x v="4"/>
    <s v="Daryl Young"/>
    <s v="Digital Marketing Analyst"/>
    <s v="PureGym "/>
    <x v="13"/>
    <s v="Europe"/>
    <s v="United Kingdom"/>
    <s v="Personal"/>
    <s v="No inmail sent"/>
    <x v="0"/>
    <d v="2021-09-30T00:00:00"/>
    <d v="2022-02-28T00:00:00"/>
    <n v="2"/>
    <m/>
    <m/>
    <m/>
    <m/>
    <m/>
    <m/>
    <m/>
    <m/>
    <m/>
  </r>
  <r>
    <n v="2556"/>
    <d v="2020-07-20T00:00:00"/>
    <n v="7"/>
    <x v="1"/>
    <s v="Szabolcs Attila Toth"/>
    <s v="CMO"/>
    <s v="BioTechAmerica"/>
    <x v="13"/>
    <m/>
    <m/>
    <m/>
    <s v="No inmail sent"/>
    <x v="0"/>
    <d v="2020-09-24T00:00:00"/>
    <m/>
    <n v="0"/>
    <m/>
    <n v="538"/>
    <s v="Negative"/>
    <d v="2020-09-25T00:00:00"/>
    <m/>
    <m/>
    <m/>
    <m/>
    <m/>
  </r>
  <r>
    <n v="2557"/>
    <d v="2020-07-20T00:00:00"/>
    <n v="7"/>
    <x v="4"/>
    <s v="Patricia Tan"/>
    <s v="Global SEM Lead, Performance Marketing &amp; Growth at Canva"/>
    <s v="Canva "/>
    <x v="13"/>
    <m/>
    <m/>
    <m/>
    <m/>
    <x v="4"/>
    <m/>
    <m/>
    <n v="0"/>
    <m/>
    <m/>
    <m/>
    <m/>
    <m/>
    <m/>
    <m/>
    <m/>
    <s v="Not relevant"/>
  </r>
  <r>
    <n v="2558"/>
    <d v="2021-09-20T00:00:00"/>
    <n v="9"/>
    <x v="4"/>
    <s v="Deniz Bayramicli"/>
    <s v="Strategy and Business Analytics"/>
    <s v="Meditopia"/>
    <x v="13"/>
    <s v="Europe"/>
    <s v="Berlin"/>
    <s v="Ramla's"/>
    <s v="No inmail sent"/>
    <x v="0"/>
    <d v="2021-09-28T00:00:00"/>
    <d v="2021-10-25T00:00:00"/>
    <n v="10"/>
    <m/>
    <m/>
    <s v="Negative"/>
    <m/>
    <m/>
    <m/>
    <m/>
    <m/>
    <s v="No "/>
  </r>
  <r>
    <n v="2559"/>
    <d v="2021-09-20T00:00:00"/>
    <n v="9"/>
    <x v="4"/>
    <s v="Vanessa Maynard"/>
    <s v="Senior Growth Marketing Manager"/>
    <s v="Second Nature"/>
    <x v="13"/>
    <m/>
    <m/>
    <m/>
    <m/>
    <x v="3"/>
    <m/>
    <m/>
    <n v="0"/>
    <m/>
    <m/>
    <m/>
    <m/>
    <m/>
    <m/>
    <m/>
    <m/>
    <s v="Not relevant"/>
  </r>
  <r>
    <n v="2560"/>
    <d v="2020-07-20T00:00:00"/>
    <n v="7"/>
    <x v="0"/>
    <s v="Mapi Merchante Hernández"/>
    <s v="Analytics, Insight and Strategy Director"/>
    <s v="IPG Mediabrands"/>
    <x v="1"/>
    <m/>
    <m/>
    <m/>
    <s v="No inmail sent"/>
    <x v="1"/>
    <m/>
    <m/>
    <n v="0"/>
    <m/>
    <m/>
    <m/>
    <m/>
    <m/>
    <m/>
    <m/>
    <m/>
    <m/>
  </r>
  <r>
    <n v="2561"/>
    <d v="2020-07-20T00:00:00"/>
    <n v="7"/>
    <x v="0"/>
    <s v="Beatriz Palacios Jean-Mairet"/>
    <s v="Head of Data &amp; Martech"/>
    <s v="IPG Mediabrands"/>
    <x v="1"/>
    <m/>
    <m/>
    <m/>
    <s v="No inmail sent"/>
    <x v="0"/>
    <d v="2020-07-24T00:00:00"/>
    <m/>
    <n v="0"/>
    <m/>
    <n v="600"/>
    <m/>
    <m/>
    <m/>
    <m/>
    <m/>
    <m/>
    <m/>
  </r>
  <r>
    <n v="2562"/>
    <d v="2020-07-20T00:00:00"/>
    <n v="7"/>
    <x v="0"/>
    <s v="Maria Arraras"/>
    <s v="Media Optimization Director"/>
    <s v="IPG Mediabrands"/>
    <x v="1"/>
    <m/>
    <m/>
    <m/>
    <s v="No inmail sent"/>
    <x v="1"/>
    <m/>
    <m/>
    <n v="0"/>
    <m/>
    <m/>
    <m/>
    <m/>
    <m/>
    <m/>
    <m/>
    <m/>
    <m/>
  </r>
  <r>
    <n v="2563"/>
    <d v="2020-07-20T00:00:00"/>
    <n v="7"/>
    <x v="0"/>
    <s v="María Gómez Miguel-Romero"/>
    <s v="Head of Strategy"/>
    <s v="IPG Mediabrands"/>
    <x v="1"/>
    <m/>
    <m/>
    <m/>
    <s v="No inmail sent"/>
    <x v="1"/>
    <m/>
    <m/>
    <n v="0"/>
    <m/>
    <m/>
    <m/>
    <m/>
    <m/>
    <m/>
    <m/>
    <m/>
    <m/>
  </r>
  <r>
    <n v="2564"/>
    <d v="2020-07-20T00:00:00"/>
    <n v="7"/>
    <x v="0"/>
    <s v="Jeffrey Edwards"/>
    <s v="Marketing Science Partner"/>
    <s v="Facebook"/>
    <x v="7"/>
    <m/>
    <m/>
    <m/>
    <s v="No inmail sent"/>
    <x v="0"/>
    <d v="2020-07-22T00:00:00"/>
    <m/>
    <n v="0"/>
    <m/>
    <n v="602"/>
    <s v="Positive"/>
    <d v="2020-07-22T00:00:00"/>
    <m/>
    <m/>
    <m/>
    <m/>
    <m/>
  </r>
  <r>
    <n v="2565"/>
    <d v="2020-07-20T00:00:00"/>
    <n v="7"/>
    <x v="0"/>
    <s v="Martin Greenbank"/>
    <s v="Head of Advertising Research &amp; Development"/>
    <s v="Channel 4"/>
    <x v="1"/>
    <m/>
    <m/>
    <m/>
    <s v="No inmail sent"/>
    <x v="1"/>
    <m/>
    <m/>
    <n v="0"/>
    <m/>
    <m/>
    <m/>
    <m/>
    <m/>
    <m/>
    <m/>
    <m/>
    <m/>
  </r>
  <r>
    <n v="2566"/>
    <d v="2020-07-20T00:00:00"/>
    <n v="7"/>
    <x v="0"/>
    <s v="Nicole McInnes"/>
    <s v="Director - Marketing and Commercial, ANZ"/>
    <s v="WW (formerly Weight Watchers)"/>
    <x v="13"/>
    <m/>
    <m/>
    <m/>
    <s v="No inmail sent"/>
    <x v="1"/>
    <m/>
    <m/>
    <n v="0"/>
    <m/>
    <m/>
    <m/>
    <m/>
    <m/>
    <m/>
    <m/>
    <m/>
    <m/>
  </r>
  <r>
    <n v="2567"/>
    <d v="2020-07-20T00:00:00"/>
    <n v="7"/>
    <x v="0"/>
    <s v="Tony Miller"/>
    <s v="Marketing Director"/>
    <s v="WW (formerly Weight Watchers)"/>
    <x v="13"/>
    <m/>
    <m/>
    <m/>
    <s v="No inmail sent"/>
    <x v="1"/>
    <m/>
    <m/>
    <n v="0"/>
    <m/>
    <m/>
    <m/>
    <m/>
    <m/>
    <m/>
    <m/>
    <m/>
    <m/>
  </r>
  <r>
    <n v="2568"/>
    <d v="2020-07-20T00:00:00"/>
    <n v="7"/>
    <x v="0"/>
    <s v="Florence PIERRON"/>
    <s v="Marketing Director"/>
    <s v="WW (formerly Weight Watchers)"/>
    <x v="13"/>
    <m/>
    <m/>
    <m/>
    <s v="No inmail sent"/>
    <x v="1"/>
    <m/>
    <m/>
    <n v="0"/>
    <m/>
    <m/>
    <m/>
    <m/>
    <m/>
    <m/>
    <m/>
    <m/>
    <m/>
  </r>
  <r>
    <n v="2569"/>
    <d v="2020-07-20T00:00:00"/>
    <n v="7"/>
    <x v="0"/>
    <s v="Louise Hunter"/>
    <s v="Head of Campaigns"/>
    <s v="WW (formerly Weight Watchers)"/>
    <x v="13"/>
    <m/>
    <m/>
    <m/>
    <s v="No inmail sent"/>
    <x v="1"/>
    <m/>
    <m/>
    <n v="0"/>
    <m/>
    <m/>
    <m/>
    <m/>
    <m/>
    <m/>
    <m/>
    <m/>
    <m/>
  </r>
  <r>
    <n v="2570"/>
    <d v="2020-07-20T00:00:00"/>
    <n v="7"/>
    <x v="0"/>
    <s v="Boris MERCIER"/>
    <s v="Director Integrated Marketing, Global"/>
    <s v="Desigual"/>
    <x v="0"/>
    <m/>
    <m/>
    <m/>
    <s v="No inmail sent"/>
    <x v="1"/>
    <m/>
    <m/>
    <n v="0"/>
    <m/>
    <m/>
    <m/>
    <m/>
    <s v="b.mercier@desigual.com"/>
    <s v="salesQL"/>
    <s v="Bounced"/>
    <d v="2020-11-05T00:00:00"/>
    <m/>
  </r>
  <r>
    <n v="2571"/>
    <d v="2020-07-20T00:00:00"/>
    <n v="7"/>
    <x v="0"/>
    <s v="Martin Varrand"/>
    <s v="Head of Marketing CEECA"/>
    <s v="Betsson Group"/>
    <x v="7"/>
    <m/>
    <m/>
    <m/>
    <s v="No inmail sent"/>
    <x v="0"/>
    <d v="2020-09-28T00:00:00"/>
    <m/>
    <n v="0"/>
    <m/>
    <n v="534"/>
    <m/>
    <m/>
    <m/>
    <m/>
    <m/>
    <m/>
    <m/>
  </r>
  <r>
    <n v="2572"/>
    <d v="2020-07-20T00:00:00"/>
    <n v="7"/>
    <x v="0"/>
    <s v="Alex Tait"/>
    <s v="CEO &amp; Founder"/>
    <s v="Entropy"/>
    <x v="5"/>
    <m/>
    <m/>
    <m/>
    <s v="No inmail sent"/>
    <x v="1"/>
    <m/>
    <m/>
    <n v="0"/>
    <m/>
    <m/>
    <m/>
    <m/>
    <m/>
    <m/>
    <m/>
    <m/>
    <m/>
  </r>
  <r>
    <n v="2573"/>
    <d v="2020-07-20T00:00:00"/>
    <n v="7"/>
    <x v="0"/>
    <s v="Andy Pang"/>
    <s v="Head of International Marketing Science"/>
    <s v="Snap Inc."/>
    <x v="7"/>
    <m/>
    <m/>
    <m/>
    <s v="No inmail sent"/>
    <x v="1"/>
    <m/>
    <m/>
    <n v="0"/>
    <m/>
    <m/>
    <m/>
    <m/>
    <m/>
    <m/>
    <m/>
    <m/>
    <m/>
  </r>
  <r>
    <n v="2574"/>
    <d v="2020-07-20T00:00:00"/>
    <n v="7"/>
    <x v="0"/>
    <s v="Jovan Bugarcic"/>
    <s v="Marketing Director"/>
    <s v="AD IMLEK"/>
    <x v="3"/>
    <m/>
    <m/>
    <m/>
    <s v="No inmail sent"/>
    <x v="0"/>
    <d v="2020-07-22T00:00:00"/>
    <m/>
    <n v="0"/>
    <m/>
    <n v="602"/>
    <m/>
    <m/>
    <m/>
    <m/>
    <m/>
    <m/>
    <m/>
  </r>
  <r>
    <n v="2575"/>
    <d v="2020-07-20T00:00:00"/>
    <n v="7"/>
    <x v="0"/>
    <s v="Laetitia Zinetti Diard"/>
    <s v="Managing Principal, Media Consulting"/>
    <s v="Ebiquity plc"/>
    <x v="1"/>
    <m/>
    <m/>
    <m/>
    <s v="No inmail sent"/>
    <x v="0"/>
    <d v="2020-07-28T00:00:00"/>
    <d v="2020-10-01T00:00:00"/>
    <n v="10"/>
    <m/>
    <n v="531"/>
    <s v="Neutral"/>
    <d v="2020-07-29T00:00:00"/>
    <s v="laetitiazinetti@ebiquity.com"/>
    <s v="Skrapp"/>
    <m/>
    <d v="2020-10-01T00:00:00"/>
    <m/>
  </r>
  <r>
    <n v="2576"/>
    <d v="2020-07-20T00:00:00"/>
    <n v="7"/>
    <x v="0"/>
    <s v="Rikke Bo Lundberg"/>
    <s v="Head of Aller Creative Studio"/>
    <s v="Aller Media A/S"/>
    <x v="1"/>
    <m/>
    <m/>
    <m/>
    <s v="No inmail sent"/>
    <x v="1"/>
    <m/>
    <m/>
    <n v="0"/>
    <m/>
    <m/>
    <m/>
    <m/>
    <m/>
    <m/>
    <m/>
    <m/>
    <m/>
  </r>
  <r>
    <n v="2577"/>
    <d v="2020-07-20T00:00:00"/>
    <n v="7"/>
    <x v="0"/>
    <s v="Mike Walsh"/>
    <s v="Integrated Marketing Director, EMEA"/>
    <s v="VICE Media"/>
    <x v="1"/>
    <m/>
    <m/>
    <m/>
    <s v="No inmail sent"/>
    <x v="1"/>
    <m/>
    <m/>
    <n v="0"/>
    <m/>
    <m/>
    <m/>
    <m/>
    <m/>
    <m/>
    <m/>
    <m/>
    <m/>
  </r>
  <r>
    <n v="2578"/>
    <d v="2020-07-20T00:00:00"/>
    <n v="7"/>
    <x v="0"/>
    <s v="Gaël Demenet"/>
    <s v="Data &amp; Precision Marketing Director"/>
    <s v="Bel"/>
    <x v="13"/>
    <m/>
    <m/>
    <m/>
    <s v="No inmail sent"/>
    <x v="1"/>
    <m/>
    <m/>
    <n v="0"/>
    <m/>
    <m/>
    <m/>
    <m/>
    <m/>
    <m/>
    <m/>
    <m/>
    <m/>
  </r>
  <r>
    <n v="2579"/>
    <d v="2020-07-20T00:00:00"/>
    <n v="7"/>
    <x v="0"/>
    <s v="Marc-Andre Hade"/>
    <s v="Head of Marketing"/>
    <s v="StubHub"/>
    <x v="7"/>
    <m/>
    <m/>
    <m/>
    <s v="No inmail sent"/>
    <x v="0"/>
    <d v="2020-07-22T00:00:00"/>
    <m/>
    <n v="0"/>
    <m/>
    <n v="602"/>
    <s v="Positive_FS"/>
    <d v="2020-07-23T00:00:00"/>
    <m/>
    <m/>
    <m/>
    <m/>
    <m/>
  </r>
  <r>
    <n v="2580"/>
    <d v="2020-07-20T00:00:00"/>
    <n v="7"/>
    <x v="0"/>
    <s v="Anthony Foxlee-Brown"/>
    <s v="Head of Marketing and Communications"/>
    <s v="Grundon Waste Management Ltd"/>
    <x v="13"/>
    <m/>
    <m/>
    <m/>
    <s v="No inmail sent"/>
    <x v="1"/>
    <m/>
    <m/>
    <n v="0"/>
    <m/>
    <m/>
    <m/>
    <m/>
    <m/>
    <m/>
    <m/>
    <m/>
    <m/>
  </r>
  <r>
    <n v="2581"/>
    <d v="2020-07-20T00:00:00"/>
    <n v="7"/>
    <x v="0"/>
    <s v="Christopher Villani"/>
    <s v="General Manager: Merchandise and Marketing"/>
    <s v="Foodland Supermarkets Australia"/>
    <x v="0"/>
    <m/>
    <m/>
    <m/>
    <s v="No inmail sent"/>
    <x v="1"/>
    <m/>
    <m/>
    <n v="0"/>
    <m/>
    <m/>
    <m/>
    <m/>
    <m/>
    <m/>
    <m/>
    <m/>
    <m/>
  </r>
  <r>
    <n v="2582"/>
    <d v="2020-07-21T00:00:00"/>
    <n v="7"/>
    <x v="0"/>
    <s v="Daniele Rabia"/>
    <s v="Head of Global Data &amp; Insights"/>
    <s v="Amplifon"/>
    <x v="13"/>
    <m/>
    <m/>
    <m/>
    <s v="No inmail sent"/>
    <x v="1"/>
    <m/>
    <m/>
    <n v="0"/>
    <m/>
    <m/>
    <m/>
    <m/>
    <m/>
    <m/>
    <m/>
    <m/>
    <m/>
  </r>
  <r>
    <n v="2583"/>
    <d v="2020-07-21T00:00:00"/>
    <n v="7"/>
    <x v="1"/>
    <s v="David Lloyd"/>
    <s v="Head of Data &amp; Insight"/>
    <s v="Wunderman Thompson UK"/>
    <x v="17"/>
    <s v="Europe"/>
    <s v="United Kingdom"/>
    <s v="Ramla's"/>
    <s v="No inmail sent"/>
    <x v="0"/>
    <d v="2020-07-22T00:00:00"/>
    <d v="2021-11-26T00:00:00"/>
    <n v="11"/>
    <n v="3"/>
    <n v="110"/>
    <m/>
    <m/>
    <m/>
    <m/>
    <m/>
    <m/>
    <s v="ICOM June 2021"/>
  </r>
  <r>
    <n v="2584"/>
    <d v="2020-07-21T00:00:00"/>
    <n v="7"/>
    <x v="0"/>
    <s v="Janna Winroth"/>
    <s v="Marketing Director"/>
    <s v="KRY"/>
    <x v="13"/>
    <m/>
    <m/>
    <m/>
    <s v="No inmail sent"/>
    <x v="1"/>
    <m/>
    <m/>
    <n v="0"/>
    <m/>
    <m/>
    <m/>
    <m/>
    <m/>
    <m/>
    <m/>
    <m/>
    <m/>
  </r>
  <r>
    <n v="2585"/>
    <d v="2020-07-21T00:00:00"/>
    <n v="7"/>
    <x v="0"/>
    <s v="Sergi Calvo Soler"/>
    <s v="Global Head of Digital and Media"/>
    <s v="Alpro"/>
    <x v="3"/>
    <m/>
    <m/>
    <m/>
    <s v="No inmail sent"/>
    <x v="1"/>
    <m/>
    <m/>
    <n v="0"/>
    <m/>
    <m/>
    <m/>
    <m/>
    <m/>
    <m/>
    <m/>
    <m/>
    <m/>
  </r>
  <r>
    <n v="2586"/>
    <d v="2020-07-21T00:00:00"/>
    <n v="7"/>
    <x v="0"/>
    <s v="Jan Vasicek"/>
    <s v="Manager Online Marketing"/>
    <s v="Globus ČR, v.o.s."/>
    <x v="0"/>
    <m/>
    <m/>
    <m/>
    <s v="No inmail sent"/>
    <x v="1"/>
    <m/>
    <m/>
    <n v="0"/>
    <m/>
    <m/>
    <m/>
    <m/>
    <m/>
    <m/>
    <m/>
    <m/>
    <m/>
  </r>
  <r>
    <n v="2587"/>
    <d v="2020-07-21T00:00:00"/>
    <n v="7"/>
    <x v="0"/>
    <s v="Lauren Kopsis"/>
    <s v="Head of Brand Marketing and Media Planning"/>
    <s v="N Brown Group"/>
    <x v="0"/>
    <m/>
    <m/>
    <m/>
    <s v="No inmail sent"/>
    <x v="1"/>
    <m/>
    <m/>
    <n v="0"/>
    <m/>
    <m/>
    <m/>
    <m/>
    <m/>
    <m/>
    <m/>
    <m/>
    <m/>
  </r>
  <r>
    <n v="2588"/>
    <d v="2020-07-21T00:00:00"/>
    <n v="7"/>
    <x v="0"/>
    <s v="Alexander Campbell"/>
    <s v="Research &amp; Marketing Manager"/>
    <s v="Lysn"/>
    <x v="13"/>
    <m/>
    <m/>
    <m/>
    <s v="No inmail sent"/>
    <x v="0"/>
    <d v="2020-07-22T00:00:00"/>
    <m/>
    <n v="0"/>
    <m/>
    <n v="602"/>
    <m/>
    <m/>
    <m/>
    <m/>
    <m/>
    <m/>
    <m/>
  </r>
  <r>
    <n v="2589"/>
    <d v="2020-07-21T00:00:00"/>
    <n v="7"/>
    <x v="0"/>
    <s v="Giannis Morfis"/>
    <s v="Associate Director of Analytics"/>
    <s v="UnitedHealth Group"/>
    <x v="13"/>
    <m/>
    <m/>
    <m/>
    <s v="No inmail sent"/>
    <x v="0"/>
    <d v="2020-07-22T00:00:00"/>
    <m/>
    <n v="0"/>
    <m/>
    <n v="602"/>
    <s v="Negative"/>
    <d v="2020-07-23T00:00:00"/>
    <m/>
    <m/>
    <m/>
    <m/>
    <m/>
  </r>
  <r>
    <n v="2590"/>
    <d v="2020-07-21T00:00:00"/>
    <n v="7"/>
    <x v="0"/>
    <s v="Graham Lalor"/>
    <s v="Director, Pricing Analytics"/>
    <s v="UnitedHealth Group"/>
    <x v="13"/>
    <m/>
    <m/>
    <m/>
    <s v="No inmail sent"/>
    <x v="1"/>
    <m/>
    <m/>
    <n v="0"/>
    <m/>
    <m/>
    <m/>
    <m/>
    <m/>
    <m/>
    <m/>
    <m/>
    <m/>
  </r>
  <r>
    <n v="2591"/>
    <d v="2020-07-21T00:00:00"/>
    <n v="7"/>
    <x v="0"/>
    <s v="Ann-Marie Mullen"/>
    <s v="Associate Director of analytics"/>
    <s v="UnitedHealth Group"/>
    <x v="13"/>
    <m/>
    <m/>
    <m/>
    <s v="No inmail sent"/>
    <x v="1"/>
    <m/>
    <m/>
    <n v="0"/>
    <m/>
    <m/>
    <m/>
    <m/>
    <m/>
    <m/>
    <m/>
    <m/>
    <m/>
  </r>
  <r>
    <n v="2592"/>
    <d v="2020-07-21T00:00:00"/>
    <n v="7"/>
    <x v="0"/>
    <s v="Carolina Viola"/>
    <s v="Head of Marketing"/>
    <s v="BNP Paribas Cardif"/>
    <x v="14"/>
    <m/>
    <m/>
    <m/>
    <s v="No inmail sent"/>
    <x v="1"/>
    <m/>
    <m/>
    <n v="0"/>
    <m/>
    <m/>
    <m/>
    <m/>
    <m/>
    <m/>
    <m/>
    <m/>
    <m/>
  </r>
  <r>
    <n v="2593"/>
    <d v="2020-07-21T00:00:00"/>
    <n v="7"/>
    <x v="0"/>
    <s v="André Purtell"/>
    <s v="Head of Research &amp; Insights"/>
    <s v="MetLife Australia"/>
    <x v="14"/>
    <m/>
    <m/>
    <m/>
    <s v="No inmail sent"/>
    <x v="0"/>
    <d v="2020-07-22T00:00:00"/>
    <m/>
    <n v="0"/>
    <m/>
    <n v="602"/>
    <s v="Negative"/>
    <d v="2020-07-23T00:00:00"/>
    <m/>
    <m/>
    <m/>
    <m/>
    <m/>
  </r>
  <r>
    <n v="2594"/>
    <d v="2020-07-21T00:00:00"/>
    <n v="7"/>
    <x v="0"/>
    <s v="Merve Kutay"/>
    <s v="Head of Marketing and Communications"/>
    <s v="Aqua-Spa-Resorts"/>
    <x v="13"/>
    <m/>
    <m/>
    <m/>
    <s v="No inmail sent"/>
    <x v="1"/>
    <m/>
    <m/>
    <n v="0"/>
    <m/>
    <m/>
    <m/>
    <m/>
    <m/>
    <m/>
    <m/>
    <m/>
    <m/>
  </r>
  <r>
    <n v="2595"/>
    <d v="2020-07-21T00:00:00"/>
    <n v="7"/>
    <x v="0"/>
    <s v="Joel Bowerman"/>
    <s v="Head of Marketing and Customer Experience"/>
    <s v="Ramsay Health Care"/>
    <x v="13"/>
    <m/>
    <m/>
    <m/>
    <s v="No inmail sent"/>
    <x v="0"/>
    <m/>
    <m/>
    <n v="0"/>
    <m/>
    <m/>
    <m/>
    <m/>
    <m/>
    <m/>
    <m/>
    <m/>
    <m/>
  </r>
  <r>
    <n v="2596"/>
    <d v="2020-07-21T00:00:00"/>
    <n v="7"/>
    <x v="0"/>
    <s v="Frederic Gourhand"/>
    <s v="Head of Data Analytics"/>
    <s v="AXA Partners"/>
    <x v="14"/>
    <m/>
    <m/>
    <m/>
    <s v="No inmail sent"/>
    <x v="1"/>
    <m/>
    <m/>
    <n v="0"/>
    <m/>
    <m/>
    <m/>
    <m/>
    <m/>
    <m/>
    <m/>
    <m/>
    <m/>
  </r>
  <r>
    <n v="2597"/>
    <d v="2020-07-21T00:00:00"/>
    <n v="7"/>
    <x v="0"/>
    <s v="Adrian Konstantynowicz"/>
    <s v="Marketing Director"/>
    <s v="INVICTA Medical Clinics and Laboratories "/>
    <x v="13"/>
    <m/>
    <m/>
    <m/>
    <s v="No inmail sent"/>
    <x v="0"/>
    <d v="2020-07-22T00:00:00"/>
    <m/>
    <n v="0"/>
    <m/>
    <n v="602"/>
    <m/>
    <m/>
    <m/>
    <m/>
    <m/>
    <m/>
    <m/>
  </r>
  <r>
    <n v="2598"/>
    <d v="2020-07-21T00:00:00"/>
    <n v="7"/>
    <x v="0"/>
    <s v="Greg Hale"/>
    <s v="Head Of Marketing"/>
    <s v="NIG Commercial"/>
    <x v="14"/>
    <m/>
    <m/>
    <m/>
    <s v="No inmail sent"/>
    <x v="1"/>
    <m/>
    <m/>
    <n v="0"/>
    <m/>
    <m/>
    <m/>
    <m/>
    <m/>
    <m/>
    <m/>
    <m/>
    <m/>
  </r>
  <r>
    <n v="2599"/>
    <d v="2020-07-21T00:00:00"/>
    <n v="7"/>
    <x v="0"/>
    <s v="SAmericana Ferreira"/>
    <s v="Directora Marketing &amp; Comunicação"/>
    <s v="Centrooptico Angola "/>
    <x v="13"/>
    <m/>
    <m/>
    <m/>
    <s v="No inmail sent"/>
    <x v="1"/>
    <m/>
    <m/>
    <n v="0"/>
    <m/>
    <m/>
    <m/>
    <m/>
    <m/>
    <m/>
    <m/>
    <m/>
    <m/>
  </r>
  <r>
    <n v="2600"/>
    <d v="2020-07-21T00:00:00"/>
    <n v="7"/>
    <x v="0"/>
    <s v="Erdem Emin Akçay"/>
    <s v="Head of Advanced Analytics"/>
    <s v="JYSK"/>
    <x v="0"/>
    <m/>
    <m/>
    <m/>
    <s v="No inmail sent"/>
    <x v="1"/>
    <m/>
    <m/>
    <n v="0"/>
    <m/>
    <m/>
    <m/>
    <m/>
    <m/>
    <m/>
    <m/>
    <m/>
    <m/>
  </r>
  <r>
    <n v="2601"/>
    <d v="2020-07-21T00:00:00"/>
    <n v="7"/>
    <x v="0"/>
    <s v="Sylwia Snopkiewicz"/>
    <s v="Marketing manager"/>
    <s v="Generali"/>
    <x v="14"/>
    <m/>
    <m/>
    <m/>
    <s v="No inmail sent"/>
    <x v="1"/>
    <m/>
    <m/>
    <n v="0"/>
    <m/>
    <m/>
    <m/>
    <m/>
    <m/>
    <m/>
    <m/>
    <m/>
    <m/>
  </r>
  <r>
    <n v="2602"/>
    <d v="2020-07-21T00:00:00"/>
    <n v="7"/>
    <x v="0"/>
    <s v="Vasiliki Theodorou"/>
    <s v="Marketing &amp; Trade Marketing Director"/>
    <s v="ISOPLUS S.A. "/>
    <x v="13"/>
    <m/>
    <m/>
    <m/>
    <s v="No inmail sent"/>
    <x v="1"/>
    <m/>
    <m/>
    <n v="0"/>
    <m/>
    <m/>
    <m/>
    <m/>
    <m/>
    <m/>
    <m/>
    <m/>
    <m/>
  </r>
  <r>
    <n v="2603"/>
    <d v="2020-07-21T00:00:00"/>
    <n v="7"/>
    <x v="0"/>
    <s v="Ceri McMillan"/>
    <s v="Head Of Media + Marketing Science"/>
    <s v="GoCompare"/>
    <x v="10"/>
    <m/>
    <m/>
    <m/>
    <s v="No inmail sent"/>
    <x v="1"/>
    <m/>
    <m/>
    <n v="0"/>
    <m/>
    <m/>
    <m/>
    <m/>
    <m/>
    <m/>
    <m/>
    <m/>
    <m/>
  </r>
  <r>
    <n v="2604"/>
    <d v="2020-07-21T00:00:00"/>
    <n v="7"/>
    <x v="0"/>
    <s v="Harut Shahumyan"/>
    <s v="Data Science Associate Director"/>
    <s v="Optum"/>
    <x v="13"/>
    <m/>
    <m/>
    <m/>
    <s v="No inmail sent"/>
    <x v="1"/>
    <m/>
    <m/>
    <n v="0"/>
    <m/>
    <m/>
    <m/>
    <m/>
    <m/>
    <m/>
    <m/>
    <m/>
    <m/>
  </r>
  <r>
    <n v="2605"/>
    <d v="2020-07-21T00:00:00"/>
    <n v="7"/>
    <x v="0"/>
    <s v="Andy Connell"/>
    <s v="Marketing Manager"/>
    <s v="CLCA Assistance"/>
    <x v="13"/>
    <m/>
    <m/>
    <m/>
    <s v="No inmail sent"/>
    <x v="0"/>
    <d v="2020-07-22T00:00:00"/>
    <m/>
    <n v="0"/>
    <m/>
    <n v="602"/>
    <m/>
    <m/>
    <m/>
    <m/>
    <m/>
    <m/>
    <m/>
  </r>
  <r>
    <n v="2606"/>
    <d v="2020-07-21T00:00:00"/>
    <n v="7"/>
    <x v="0"/>
    <s v="Sarah O'Callaghan"/>
    <s v="Associate Director - Pricing Analytics"/>
    <s v="Optum"/>
    <x v="13"/>
    <m/>
    <m/>
    <m/>
    <s v="No inmail sent"/>
    <x v="0"/>
    <d v="2020-07-22T00:00:00"/>
    <m/>
    <n v="0"/>
    <m/>
    <n v="602"/>
    <m/>
    <m/>
    <m/>
    <m/>
    <m/>
    <m/>
    <m/>
  </r>
  <r>
    <n v="2607"/>
    <d v="2020-07-21T00:00:00"/>
    <n v="7"/>
    <x v="0"/>
    <s v="Denis Saparbaev"/>
    <s v="Head of analytics team"/>
    <s v="ATB Market"/>
    <x v="0"/>
    <s v="Europe"/>
    <m/>
    <m/>
    <s v="No inmail sent"/>
    <x v="0"/>
    <d v="2020-07-22T00:00:00"/>
    <d v="2021-04-13T00:00:00"/>
    <n v="4"/>
    <n v="2"/>
    <n v="337"/>
    <m/>
    <m/>
    <s v="saparbaev@atbmarket.com"/>
    <m/>
    <m/>
    <m/>
    <m/>
  </r>
  <r>
    <n v="2608"/>
    <d v="2020-07-23T00:00:00"/>
    <n v="7"/>
    <x v="0"/>
    <s v="Thomas Kerker"/>
    <s v="Director of Marketing and Business Processes"/>
    <s v="Philips"/>
    <x v="13"/>
    <m/>
    <m/>
    <m/>
    <s v="No inmail sent"/>
    <x v="1"/>
    <m/>
    <m/>
    <n v="0"/>
    <m/>
    <m/>
    <m/>
    <m/>
    <m/>
    <m/>
    <m/>
    <m/>
    <m/>
  </r>
  <r>
    <n v="2609"/>
    <d v="2020-07-23T00:00:00"/>
    <n v="7"/>
    <x v="0"/>
    <s v="Andrew Lindsey"/>
    <s v="Head of B2B Marketing"/>
    <s v="Bupa"/>
    <x v="13"/>
    <m/>
    <m/>
    <m/>
    <s v="No inmail sent"/>
    <x v="1"/>
    <m/>
    <m/>
    <n v="0"/>
    <m/>
    <m/>
    <m/>
    <m/>
    <m/>
    <m/>
    <m/>
    <m/>
    <m/>
  </r>
  <r>
    <n v="2610"/>
    <d v="2020-07-23T00:00:00"/>
    <n v="7"/>
    <x v="0"/>
    <s v="Kathelijn Blokzijl-Verheijden"/>
    <s v="VP, Head of Finance Operations"/>
    <s v="Philips"/>
    <x v="13"/>
    <m/>
    <m/>
    <m/>
    <s v="No inmail sent"/>
    <x v="1"/>
    <m/>
    <m/>
    <n v="0"/>
    <m/>
    <m/>
    <m/>
    <m/>
    <m/>
    <m/>
    <m/>
    <m/>
    <m/>
  </r>
  <r>
    <n v="2611"/>
    <d v="2020-07-23T00:00:00"/>
    <n v="7"/>
    <x v="0"/>
    <s v="Duncan Wakes-Miller"/>
    <s v="General Manager / Chief Marketing Officer"/>
    <s v="Audika Australia"/>
    <x v="13"/>
    <m/>
    <m/>
    <m/>
    <s v="No inmail sent"/>
    <x v="1"/>
    <m/>
    <m/>
    <n v="0"/>
    <m/>
    <m/>
    <m/>
    <m/>
    <m/>
    <m/>
    <m/>
    <m/>
    <m/>
  </r>
  <r>
    <n v="2612"/>
    <d v="2020-07-23T00:00:00"/>
    <n v="7"/>
    <x v="0"/>
    <s v="Steven Sturgeon"/>
    <s v="Marketing Controller (FTC)"/>
    <s v="Greene King "/>
    <x v="3"/>
    <m/>
    <m/>
    <m/>
    <s v="No inmail sent"/>
    <x v="1"/>
    <m/>
    <m/>
    <n v="0"/>
    <m/>
    <m/>
    <m/>
    <m/>
    <m/>
    <m/>
    <m/>
    <m/>
    <m/>
  </r>
  <r>
    <n v="2613"/>
    <d v="2020-07-23T00:00:00"/>
    <n v="7"/>
    <x v="0"/>
    <s v="Mark Alani"/>
    <s v="Marketing Director, UK &amp; Ireland"/>
    <s v="Cisco"/>
    <x v="7"/>
    <m/>
    <m/>
    <m/>
    <s v="No inmail sent"/>
    <x v="1"/>
    <m/>
    <m/>
    <n v="0"/>
    <m/>
    <m/>
    <m/>
    <m/>
    <m/>
    <m/>
    <m/>
    <m/>
    <m/>
  </r>
  <r>
    <n v="2614"/>
    <d v="2020-07-23T00:00:00"/>
    <n v="7"/>
    <x v="0"/>
    <s v="Marco Gioieni"/>
    <s v="Global Chief Marketing Officer"/>
    <s v="Euler Hermes "/>
    <x v="14"/>
    <m/>
    <m/>
    <m/>
    <s v="No inmail sent"/>
    <x v="1"/>
    <m/>
    <m/>
    <n v="0"/>
    <m/>
    <m/>
    <m/>
    <m/>
    <m/>
    <m/>
    <m/>
    <m/>
    <m/>
  </r>
  <r>
    <n v="2615"/>
    <d v="2020-07-23T00:00:00"/>
    <n v="7"/>
    <x v="0"/>
    <s v="Douglas Hunter"/>
    <s v="Consumer Insight &amp; Analytics Manager"/>
    <s v="Canon Europe Ltd. "/>
    <x v="7"/>
    <m/>
    <m/>
    <m/>
    <s v="No inmail sent"/>
    <x v="1"/>
    <m/>
    <m/>
    <n v="0"/>
    <m/>
    <m/>
    <m/>
    <m/>
    <m/>
    <m/>
    <m/>
    <m/>
    <m/>
  </r>
  <r>
    <n v="2616"/>
    <d v="2020-07-23T00:00:00"/>
    <n v="7"/>
    <x v="0"/>
    <s v="Fabiane Aires"/>
    <s v="Senior Vice President, Global Key Accounts and Emerging Markets"/>
    <s v="SWAROVSKI"/>
    <x v="22"/>
    <m/>
    <m/>
    <m/>
    <s v="No inmail sent"/>
    <x v="1"/>
    <m/>
    <m/>
    <n v="0"/>
    <m/>
    <m/>
    <m/>
    <m/>
    <s v="fabiane.aires@swarovskigroup.com"/>
    <s v="salesQL"/>
    <s v="Bounced"/>
    <d v="2020-11-05T00:00:00"/>
    <m/>
  </r>
  <r>
    <n v="2617"/>
    <d v="2020-07-23T00:00:00"/>
    <n v="7"/>
    <x v="0"/>
    <s v="Adrien Lamacq"/>
    <s v="Vice President Global Marketing"/>
    <s v="SWAROVSKI"/>
    <x v="22"/>
    <m/>
    <m/>
    <m/>
    <s v="No inmail sent"/>
    <x v="1"/>
    <m/>
    <m/>
    <n v="0"/>
    <m/>
    <m/>
    <m/>
    <m/>
    <s v="adrien.lamacq@swarovskigroup.com"/>
    <s v="salesQL"/>
    <s v="Bounced"/>
    <d v="2020-11-05T00:00:00"/>
    <m/>
  </r>
  <r>
    <n v="2618"/>
    <d v="2020-07-23T00:00:00"/>
    <n v="7"/>
    <x v="0"/>
    <s v="Prateep Dasgupta"/>
    <s v="Senior Analytics Expert &amp; Director"/>
    <s v="Boston Consulting Group (BCG)"/>
    <x v="23"/>
    <m/>
    <m/>
    <m/>
    <s v="No inmail sent"/>
    <x v="0"/>
    <d v="2020-07-24T00:00:00"/>
    <m/>
    <n v="0"/>
    <m/>
    <n v="600"/>
    <m/>
    <m/>
    <m/>
    <m/>
    <m/>
    <m/>
    <m/>
  </r>
  <r>
    <n v="2619"/>
    <d v="2020-07-23T00:00:00"/>
    <n v="7"/>
    <x v="0"/>
    <s v="Jorge Luis Aguilar Fernández"/>
    <s v="Director of operations. Marketing area"/>
    <s v="Bankinter"/>
    <x v="10"/>
    <m/>
    <m/>
    <m/>
    <s v="No inmail sent"/>
    <x v="1"/>
    <m/>
    <m/>
    <n v="0"/>
    <m/>
    <m/>
    <m/>
    <m/>
    <m/>
    <m/>
    <m/>
    <m/>
    <m/>
  </r>
  <r>
    <n v="2620"/>
    <d v="2020-07-23T00:00:00"/>
    <n v="7"/>
    <x v="0"/>
    <s v="Hans Christian Fleischer"/>
    <s v="Vice President, Brand &amp; Marketing, Telenor Group"/>
    <s v="Telenor"/>
    <x v="16"/>
    <m/>
    <m/>
    <m/>
    <s v="No inmail sent"/>
    <x v="0"/>
    <d v="2020-09-28T00:00:00"/>
    <m/>
    <n v="0"/>
    <m/>
    <n v="534"/>
    <m/>
    <m/>
    <m/>
    <m/>
    <m/>
    <m/>
    <m/>
  </r>
  <r>
    <n v="2621"/>
    <d v="2020-07-23T00:00:00"/>
    <n v="7"/>
    <x v="0"/>
    <s v="Pierre Antoine Andre"/>
    <s v="Global Head of Cial Analytics and Data Science Engine"/>
    <s v="Sanofi"/>
    <x v="6"/>
    <m/>
    <m/>
    <m/>
    <s v="No inmail sent"/>
    <x v="1"/>
    <m/>
    <m/>
    <n v="0"/>
    <m/>
    <m/>
    <m/>
    <m/>
    <s v="pierre.andre@sanofi.com"/>
    <s v="salesQL"/>
    <s v="Bounced"/>
    <d v="2020-11-05T00:00:00"/>
    <m/>
  </r>
  <r>
    <n v="2622"/>
    <d v="2020-07-23T00:00:00"/>
    <n v="7"/>
    <x v="0"/>
    <s v="Harshal Acharya"/>
    <s v="Director"/>
    <s v="PepsiCo"/>
    <x v="3"/>
    <m/>
    <m/>
    <m/>
    <s v="No inmail sent"/>
    <x v="0"/>
    <d v="2020-07-24T00:00:00"/>
    <m/>
    <n v="0"/>
    <m/>
    <n v="600"/>
    <m/>
    <m/>
    <m/>
    <m/>
    <m/>
    <m/>
    <m/>
  </r>
  <r>
    <n v="2623"/>
    <d v="2020-07-23T00:00:00"/>
    <n v="7"/>
    <x v="0"/>
    <s v="Davide Fabrizio"/>
    <s v="Director"/>
    <s v="Deloitte"/>
    <x v="23"/>
    <m/>
    <m/>
    <m/>
    <s v="No inmail sent"/>
    <x v="0"/>
    <d v="2020-07-28T00:00:00"/>
    <m/>
    <n v="0"/>
    <m/>
    <n v="596"/>
    <m/>
    <m/>
    <m/>
    <m/>
    <m/>
    <m/>
    <m/>
  </r>
  <r>
    <n v="2624"/>
    <d v="2020-07-23T00:00:00"/>
    <n v="7"/>
    <x v="0"/>
    <s v="Aivars Šmits"/>
    <s v="Baltic Head of Business Planning"/>
    <s v="Mindshare"/>
    <x v="1"/>
    <m/>
    <m/>
    <m/>
    <s v="No inmail sent"/>
    <x v="1"/>
    <m/>
    <m/>
    <n v="0"/>
    <m/>
    <m/>
    <m/>
    <m/>
    <m/>
    <m/>
    <m/>
    <m/>
    <m/>
  </r>
  <r>
    <n v="2625"/>
    <d v="2020-07-24T00:00:00"/>
    <n v="7"/>
    <x v="0"/>
    <s v="Saverio Scaramuzzo"/>
    <s v="Research Director"/>
    <s v="Kantar"/>
    <x v="1"/>
    <m/>
    <m/>
    <m/>
    <s v="No inmail sent"/>
    <x v="1"/>
    <m/>
    <m/>
    <n v="0"/>
    <m/>
    <m/>
    <m/>
    <m/>
    <s v="saverio.scaramuzzo@kantar.com"/>
    <m/>
    <m/>
    <m/>
    <s v="Don’t Send Sales Pitch - Approched via email"/>
  </r>
  <r>
    <n v="2626"/>
    <d v="2020-07-24T00:00:00"/>
    <n v="7"/>
    <x v="0"/>
    <s v="Richard Rickards"/>
    <s v="Director - Data and Intelligence"/>
    <s v="NTT DATA"/>
    <x v="7"/>
    <m/>
    <m/>
    <m/>
    <s v="No inmail sent"/>
    <x v="0"/>
    <m/>
    <m/>
    <n v="0"/>
    <m/>
    <m/>
    <m/>
    <m/>
    <s v="richard.rickards@nttdata.com"/>
    <m/>
    <m/>
    <m/>
    <s v="Don’t Send Sales Pitch - Approched via email"/>
  </r>
  <r>
    <n v="2627"/>
    <d v="2020-07-24T00:00:00"/>
    <n v="7"/>
    <x v="0"/>
    <s v="Roland Duffau"/>
    <s v="Artificial Intelligence Partnerships Facilitator"/>
    <s v="Google"/>
    <x v="7"/>
    <m/>
    <m/>
    <m/>
    <s v="No inmail sent"/>
    <x v="1"/>
    <m/>
    <m/>
    <n v="0"/>
    <m/>
    <m/>
    <m/>
    <m/>
    <s v="rduffau@google.com"/>
    <m/>
    <m/>
    <m/>
    <s v="Don’t Send Sales Pitch - Approched via email"/>
  </r>
  <r>
    <n v="2628"/>
    <d v="2020-07-27T00:00:00"/>
    <n v="7"/>
    <x v="0"/>
    <s v="Waad Toumi"/>
    <s v="Cofounder &amp; CTO"/>
    <s v="Malou "/>
    <x v="1"/>
    <m/>
    <m/>
    <m/>
    <s v="No inmail sent"/>
    <x v="1"/>
    <m/>
    <m/>
    <n v="0"/>
    <m/>
    <m/>
    <m/>
    <m/>
    <s v="waad@malou.io"/>
    <m/>
    <m/>
    <m/>
    <m/>
  </r>
  <r>
    <n v="2629"/>
    <d v="2020-07-27T00:00:00"/>
    <n v="7"/>
    <x v="0"/>
    <s v="Quentin de Louvencourt"/>
    <s v="International Business Director"/>
    <s v="MediaCom"/>
    <x v="1"/>
    <m/>
    <m/>
    <m/>
    <s v="No inmail sent"/>
    <x v="1"/>
    <m/>
    <m/>
    <n v="0"/>
    <m/>
    <m/>
    <m/>
    <m/>
    <m/>
    <m/>
    <m/>
    <m/>
    <m/>
  </r>
  <r>
    <n v="2630"/>
    <d v="2020-07-27T00:00:00"/>
    <n v="7"/>
    <x v="0"/>
    <s v="Morten Fisker Jørgensen"/>
    <s v="Client Engagement Director"/>
    <s v="GroupM"/>
    <x v="1"/>
    <s v="Europe"/>
    <m/>
    <m/>
    <s v="No inmail sent"/>
    <x v="0"/>
    <d v="2020-07-28T00:00:00"/>
    <d v="2021-03-30T00:00:00"/>
    <n v="3"/>
    <n v="3"/>
    <n v="351"/>
    <s v="Negative"/>
    <d v="2021-04-08T00:00:00"/>
    <m/>
    <m/>
    <m/>
    <m/>
    <m/>
  </r>
  <r>
    <n v="2631"/>
    <d v="2020-07-27T00:00:00"/>
    <n v="7"/>
    <x v="0"/>
    <s v="François Rosset"/>
    <s v="Chief Data Officer"/>
    <s v="YOUR DATA CONSULTING"/>
    <x v="23"/>
    <s v="Europe"/>
    <m/>
    <m/>
    <s v="No inmail sent"/>
    <x v="0"/>
    <d v="2020-07-29T00:00:00"/>
    <d v="2021-03-30T00:00:00"/>
    <n v="3"/>
    <n v="4"/>
    <n v="351"/>
    <m/>
    <m/>
    <m/>
    <m/>
    <m/>
    <m/>
    <m/>
  </r>
  <r>
    <n v="2632"/>
    <d v="2020-07-27T00:00:00"/>
    <n v="7"/>
    <x v="0"/>
    <s v="Omar Salou"/>
    <s v="Business Development MENA Director"/>
    <s v="Adelco SA"/>
    <x v="6"/>
    <m/>
    <m/>
    <m/>
    <s v="No inmail sent"/>
    <x v="0"/>
    <d v="2020-09-28T00:00:00"/>
    <m/>
    <n v="0"/>
    <m/>
    <n v="534"/>
    <m/>
    <m/>
    <m/>
    <m/>
    <m/>
    <m/>
    <m/>
  </r>
  <r>
    <n v="2633"/>
    <d v="2020-07-27T00:00:00"/>
    <n v="7"/>
    <x v="0"/>
    <s v="Maciej Kawka"/>
    <s v="Chief Strategist"/>
    <s v="Wavemaker"/>
    <x v="1"/>
    <m/>
    <m/>
    <m/>
    <s v="No inmail sent"/>
    <x v="1"/>
    <m/>
    <m/>
    <n v="0"/>
    <m/>
    <m/>
    <m/>
    <m/>
    <m/>
    <m/>
    <m/>
    <m/>
    <m/>
  </r>
  <r>
    <n v="2634"/>
    <d v="2020-07-27T00:00:00"/>
    <n v="7"/>
    <x v="0"/>
    <s v="Theodore Koussoulis"/>
    <s v="Research Director"/>
    <s v="MindShare"/>
    <x v="1"/>
    <m/>
    <m/>
    <m/>
    <s v="No inmail sent"/>
    <x v="0"/>
    <d v="2020-07-28T00:00:00"/>
    <d v="2020-10-01T00:00:00"/>
    <n v="10"/>
    <m/>
    <n v="531"/>
    <s v="Neutral"/>
    <d v="2020-07-29T00:00:00"/>
    <s v="tkoussoulis@mindshare.gr"/>
    <s v="Skrapp"/>
    <s v="Delivered"/>
    <d v="2020-10-01T00:00:00"/>
    <m/>
  </r>
  <r>
    <n v="2635"/>
    <d v="2020-07-28T00:00:00"/>
    <n v="7"/>
    <x v="0"/>
    <s v="Skip Fidura"/>
    <s v="Chief Marketing Officer"/>
    <s v="OVERMORE GROUP "/>
    <x v="1"/>
    <m/>
    <m/>
    <m/>
    <s v="No inmail sent"/>
    <x v="0"/>
    <m/>
    <m/>
    <n v="0"/>
    <m/>
    <m/>
    <m/>
    <m/>
    <s v="skip.fidura@overmore.com"/>
    <s v="reply.io"/>
    <s v="Delivered"/>
    <d v="2020-10-07T00:00:00"/>
    <m/>
  </r>
  <r>
    <n v="2636"/>
    <d v="2020-07-28T00:00:00"/>
    <n v="7"/>
    <x v="0"/>
    <s v="Guillaume Trillat"/>
    <s v="Chief Operating Officer"/>
    <s v="Vertigo Media"/>
    <x v="1"/>
    <m/>
    <m/>
    <m/>
    <s v="No inmail sent"/>
    <x v="1"/>
    <m/>
    <m/>
    <n v="0"/>
    <m/>
    <m/>
    <m/>
    <m/>
    <m/>
    <m/>
    <m/>
    <m/>
    <m/>
  </r>
  <r>
    <n v="2637"/>
    <d v="2020-07-28T00:00:00"/>
    <n v="7"/>
    <x v="0"/>
    <s v="Kunal Thakur"/>
    <s v="Associate Director, Customer &amp; Market Insights, Business Operations"/>
    <s v="Biogen"/>
    <x v="6"/>
    <m/>
    <m/>
    <m/>
    <s v="No inmail sent"/>
    <x v="0"/>
    <d v="2020-07-28T00:00:00"/>
    <d v="2020-10-13T00:00:00"/>
    <n v="10"/>
    <n v="1"/>
    <n v="519"/>
    <s v="Neutral"/>
    <d v="2020-10-18T00:00:00"/>
    <m/>
    <m/>
    <m/>
    <m/>
    <m/>
  </r>
  <r>
    <n v="2638"/>
    <d v="2020-07-28T00:00:00"/>
    <n v="7"/>
    <x v="0"/>
    <s v="Jesse Finch Gnehm"/>
    <s v="Director of Pricing"/>
    <s v="ClarusONE Sourcing Services, LLP"/>
    <x v="6"/>
    <m/>
    <m/>
    <m/>
    <s v="No inmail sent"/>
    <x v="1"/>
    <m/>
    <m/>
    <n v="0"/>
    <m/>
    <m/>
    <m/>
    <m/>
    <m/>
    <m/>
    <m/>
    <m/>
    <m/>
  </r>
  <r>
    <n v="2639"/>
    <d v="2020-07-28T00:00:00"/>
    <n v="7"/>
    <x v="0"/>
    <s v="Thanos Patsis"/>
    <s v="Head of Online Media &amp; Mobile"/>
    <s v="Betway Ltd"/>
    <x v="24"/>
    <m/>
    <m/>
    <m/>
    <s v="No inmail sent"/>
    <x v="0"/>
    <d v="2020-08-03T00:00:00"/>
    <m/>
    <n v="0"/>
    <m/>
    <n v="590"/>
    <s v="Negative"/>
    <d v="2020-08-04T00:00:00"/>
    <m/>
    <m/>
    <m/>
    <m/>
    <m/>
  </r>
  <r>
    <n v="2640"/>
    <d v="2020-07-28T00:00:00"/>
    <n v="7"/>
    <x v="0"/>
    <s v="Francois-Xavier PIERREL"/>
    <s v="Group Chief Data Officer"/>
    <s v="JCDecaux"/>
    <x v="1"/>
    <s v="Europe"/>
    <m/>
    <m/>
    <s v="No inmail sent"/>
    <x v="0"/>
    <d v="2020-07-28T00:00:00"/>
    <d v="2021-03-30T00:00:00"/>
    <n v="3"/>
    <n v="4"/>
    <n v="351"/>
    <m/>
    <m/>
    <m/>
    <m/>
    <m/>
    <m/>
    <m/>
  </r>
  <r>
    <n v="2641"/>
    <d v="2020-07-28T00:00:00"/>
    <n v="7"/>
    <x v="0"/>
    <s v="Dana Sarkis"/>
    <s v="Head of Marketing Science &amp; Transformation"/>
    <s v="Hearts &amp; Science"/>
    <x v="1"/>
    <s v="Asia"/>
    <s v="Asia"/>
    <m/>
    <s v="No inmail sent"/>
    <x v="0"/>
    <d v="2020-07-28T00:00:00"/>
    <d v="2021-03-30T00:00:00"/>
    <n v="3"/>
    <n v="4"/>
    <n v="351"/>
    <m/>
    <m/>
    <m/>
    <m/>
    <m/>
    <m/>
    <m/>
  </r>
  <r>
    <n v="2642"/>
    <d v="2020-07-28T00:00:00"/>
    <n v="7"/>
    <x v="0"/>
    <s v="Leila Seith Hassan"/>
    <s v="Head of Data Science and Analytics"/>
    <s v="Digitas UK"/>
    <x v="1"/>
    <m/>
    <m/>
    <m/>
    <s v="No inmail sent"/>
    <x v="0"/>
    <d v="2020-09-28T00:00:00"/>
    <m/>
    <n v="0"/>
    <m/>
    <n v="534"/>
    <m/>
    <m/>
    <m/>
    <m/>
    <m/>
    <m/>
    <m/>
  </r>
  <r>
    <n v="2643"/>
    <d v="2020-07-28T00:00:00"/>
    <n v="7"/>
    <x v="0"/>
    <s v="Andrea Ziella"/>
    <s v="Head of Marketing and Digital"/>
    <s v="Mattel EMEA"/>
    <x v="3"/>
    <m/>
    <m/>
    <m/>
    <s v="No inmail sent"/>
    <x v="0"/>
    <d v="2020-07-29T00:00:00"/>
    <d v="2020-12-03T00:00:00"/>
    <n v="12"/>
    <n v="1"/>
    <n v="468"/>
    <s v="Negative"/>
    <d v="2020-12-03T00:00:00"/>
    <m/>
    <m/>
    <m/>
    <m/>
    <m/>
  </r>
  <r>
    <n v="2644"/>
    <d v="2020-07-28T00:00:00"/>
    <n v="7"/>
    <x v="0"/>
    <s v="Luiz Abud"/>
    <s v="Head Of Marketing"/>
    <s v="Beta-i"/>
    <x v="23"/>
    <m/>
    <m/>
    <m/>
    <s v="No inmail sent"/>
    <x v="0"/>
    <d v="2020-09-28T00:00:00"/>
    <m/>
    <n v="0"/>
    <m/>
    <n v="534"/>
    <m/>
    <m/>
    <m/>
    <m/>
    <m/>
    <m/>
    <m/>
  </r>
  <r>
    <n v="2645"/>
    <d v="2020-07-28T00:00:00"/>
    <n v="7"/>
    <x v="0"/>
    <s v="Claire Cuddeford"/>
    <s v="Global Marketing Execution Director, Marketing Innovation &amp; Execution"/>
    <s v="Novartis"/>
    <x v="6"/>
    <m/>
    <m/>
    <m/>
    <s v="No inmail sent"/>
    <x v="1"/>
    <m/>
    <m/>
    <n v="0"/>
    <m/>
    <m/>
    <m/>
    <m/>
    <s v="claire.cuddeford@novartis.com"/>
    <s v="salesQL"/>
    <m/>
    <d v="2020-11-05T00:00:00"/>
    <m/>
  </r>
  <r>
    <n v="2646"/>
    <d v="2020-07-28T00:00:00"/>
    <n v="7"/>
    <x v="0"/>
    <s v="Yingzi Liu"/>
    <s v="Head of Performance Marketing"/>
    <s v="Delivery Hero"/>
    <x v="7"/>
    <s v="Asia"/>
    <s v="Asia"/>
    <m/>
    <s v="No inmail sent"/>
    <x v="0"/>
    <d v="2020-07-29T00:00:00"/>
    <d v="2021-03-30T00:00:00"/>
    <n v="3"/>
    <n v="4"/>
    <n v="351"/>
    <m/>
    <m/>
    <m/>
    <m/>
    <m/>
    <m/>
    <m/>
  </r>
  <r>
    <n v="2647"/>
    <d v="2020-07-29T00:00:00"/>
    <n v="7"/>
    <x v="0"/>
    <s v="Sean de Hoon"/>
    <s v="Head of Enablement"/>
    <s v="Annalect"/>
    <x v="1"/>
    <m/>
    <m/>
    <m/>
    <s v="No inmail sent"/>
    <x v="0"/>
    <d v="2020-08-03T00:00:00"/>
    <m/>
    <n v="0"/>
    <m/>
    <n v="590"/>
    <s v="Negative"/>
    <d v="2020-08-04T00:00:00"/>
    <m/>
    <m/>
    <m/>
    <m/>
    <m/>
  </r>
  <r>
    <n v="2648"/>
    <d v="2020-07-29T00:00:00"/>
    <n v="7"/>
    <x v="0"/>
    <s v="Marcin Stalij"/>
    <s v="Strategy &amp; Data Director"/>
    <s v="Dentsu"/>
    <x v="1"/>
    <s v="Europe"/>
    <m/>
    <m/>
    <s v="No inmail sent"/>
    <x v="0"/>
    <d v="2020-08-03T00:00:00"/>
    <d v="2021-03-30T00:00:00"/>
    <n v="3"/>
    <n v="4"/>
    <n v="351"/>
    <m/>
    <m/>
    <m/>
    <m/>
    <m/>
    <m/>
    <m/>
  </r>
  <r>
    <n v="2649"/>
    <d v="2020-07-29T00:00:00"/>
    <n v="7"/>
    <x v="0"/>
    <s v="Maria Trujillo"/>
    <s v="Communications &amp; Marketing Director"/>
    <s v="Tessi Iberia"/>
    <x v="7"/>
    <m/>
    <m/>
    <m/>
    <s v="No inmail sent"/>
    <x v="1"/>
    <m/>
    <m/>
    <n v="0"/>
    <m/>
    <m/>
    <m/>
    <m/>
    <m/>
    <m/>
    <m/>
    <m/>
    <m/>
  </r>
  <r>
    <n v="2650"/>
    <d v="2020-07-29T00:00:00"/>
    <n v="7"/>
    <x v="0"/>
    <s v="Peter Jordán"/>
    <s v="Head of Marketing Retail BU"/>
    <s v="Sandoz"/>
    <x v="6"/>
    <m/>
    <m/>
    <m/>
    <s v="No inmail sent"/>
    <x v="1"/>
    <m/>
    <m/>
    <n v="0"/>
    <m/>
    <m/>
    <m/>
    <m/>
    <m/>
    <m/>
    <m/>
    <m/>
    <m/>
  </r>
  <r>
    <n v="2651"/>
    <d v="2020-07-29T00:00:00"/>
    <n v="7"/>
    <x v="0"/>
    <s v="Ross Arnold"/>
    <s v="Senior Director, Marketing, Brands &amp; Properties"/>
    <s v="Wasserman"/>
    <x v="11"/>
    <s v="Europe"/>
    <m/>
    <m/>
    <s v="No inmail sent"/>
    <x v="0"/>
    <d v="2020-08-04T00:00:00"/>
    <d v="2021-03-30T00:00:00"/>
    <n v="3"/>
    <n v="4"/>
    <n v="351"/>
    <m/>
    <m/>
    <m/>
    <m/>
    <m/>
    <m/>
    <m/>
  </r>
  <r>
    <n v="2652"/>
    <d v="2020-07-29T00:00:00"/>
    <n v="7"/>
    <x v="0"/>
    <s v="Carles Civit"/>
    <s v="Performance Marketing Director"/>
    <s v="Red Points"/>
    <x v="7"/>
    <m/>
    <m/>
    <m/>
    <s v="No inmail sent"/>
    <x v="0"/>
    <d v="2020-09-28T00:00:00"/>
    <m/>
    <n v="0"/>
    <m/>
    <n v="534"/>
    <m/>
    <m/>
    <m/>
    <m/>
    <m/>
    <m/>
    <m/>
  </r>
  <r>
    <n v="2653"/>
    <d v="2020-07-29T00:00:00"/>
    <n v="7"/>
    <x v="0"/>
    <s v="Eric Kirscht"/>
    <s v="Leiter Marketing"/>
    <s v="BVS Industrie-Elektronik GmbH"/>
    <x v="8"/>
    <m/>
    <m/>
    <m/>
    <s v="No inmail sent"/>
    <x v="1"/>
    <m/>
    <m/>
    <n v="0"/>
    <m/>
    <m/>
    <m/>
    <m/>
    <m/>
    <m/>
    <m/>
    <m/>
    <m/>
  </r>
  <r>
    <n v="2654"/>
    <d v="2020-07-29T00:00:00"/>
    <n v="7"/>
    <x v="0"/>
    <s v="Pierre Grosmaire"/>
    <s v="AVIATION MARKETING DIRECTOR"/>
    <s v="Lyon Airports"/>
    <x v="11"/>
    <s v="Europe"/>
    <s v="France"/>
    <s v="Ramla's"/>
    <s v="No inmail sent"/>
    <x v="0"/>
    <d v="2020-08-03T00:00:00"/>
    <d v="2021-03-30T00:00:00"/>
    <n v="3"/>
    <n v="4"/>
    <m/>
    <m/>
    <m/>
    <m/>
    <m/>
    <m/>
    <m/>
    <m/>
  </r>
  <r>
    <n v="2655"/>
    <d v="2020-07-29T00:00:00"/>
    <n v="7"/>
    <x v="0"/>
    <s v="Akram HAmericain"/>
    <s v="Head, Business Marketing"/>
    <s v="Confidential"/>
    <x v="15"/>
    <m/>
    <m/>
    <m/>
    <s v="No inmail sent"/>
    <x v="1"/>
    <m/>
    <m/>
    <n v="0"/>
    <m/>
    <m/>
    <m/>
    <m/>
    <m/>
    <m/>
    <m/>
    <m/>
    <m/>
  </r>
  <r>
    <n v="2656"/>
    <d v="2020-07-29T00:00:00"/>
    <n v="7"/>
    <x v="0"/>
    <s v="Helen Taylor"/>
    <s v="Marketing Science Director"/>
    <s v="Critical Mass"/>
    <x v="1"/>
    <m/>
    <m/>
    <m/>
    <s v="No inmail sent"/>
    <x v="1"/>
    <m/>
    <m/>
    <n v="0"/>
    <m/>
    <m/>
    <m/>
    <m/>
    <m/>
    <m/>
    <m/>
    <m/>
    <m/>
  </r>
  <r>
    <n v="2657"/>
    <d v="2020-07-29T00:00:00"/>
    <n v="7"/>
    <x v="0"/>
    <s v="Wissam SAHRAOUI"/>
    <s v="International Marketing and Sales Director"/>
    <s v="France Télévisions Publicité"/>
    <x v="1"/>
    <m/>
    <m/>
    <m/>
    <s v="No inmail sent"/>
    <x v="0"/>
    <d v="2020-08-04T00:00:00"/>
    <m/>
    <n v="0"/>
    <m/>
    <n v="589"/>
    <m/>
    <m/>
    <m/>
    <m/>
    <m/>
    <m/>
    <m/>
  </r>
  <r>
    <n v="2658"/>
    <d v="2020-07-29T00:00:00"/>
    <n v="7"/>
    <x v="0"/>
    <s v="Fareeda Jaleel"/>
    <s v="Part-time Marketing Director"/>
    <s v="The Marketing Centre"/>
    <x v="1"/>
    <m/>
    <m/>
    <m/>
    <s v="No inmail sent"/>
    <x v="1"/>
    <m/>
    <m/>
    <n v="0"/>
    <m/>
    <m/>
    <m/>
    <m/>
    <m/>
    <m/>
    <m/>
    <m/>
    <m/>
  </r>
  <r>
    <n v="2659"/>
    <d v="2020-07-29T00:00:00"/>
    <n v="7"/>
    <x v="0"/>
    <s v="Eduardo Íñiguez Zato"/>
    <s v="Business Development &amp; Marketing Director"/>
    <s v="Interbrand"/>
    <x v="1"/>
    <m/>
    <m/>
    <m/>
    <s v="No inmail sent"/>
    <x v="1"/>
    <m/>
    <m/>
    <n v="0"/>
    <m/>
    <m/>
    <m/>
    <m/>
    <m/>
    <m/>
    <m/>
    <m/>
    <m/>
  </r>
  <r>
    <n v="2660"/>
    <d v="2021-09-22T00:00:00"/>
    <n v="9"/>
    <x v="4"/>
    <s v="Ross Retallack"/>
    <s v="CX Analytics Manager"/>
    <s v="Halfords"/>
    <x v="0"/>
    <m/>
    <m/>
    <s v="Personal"/>
    <s v="No inmail sent"/>
    <x v="1"/>
    <m/>
    <m/>
    <n v="0"/>
    <m/>
    <m/>
    <m/>
    <m/>
    <m/>
    <m/>
    <m/>
    <m/>
    <s v="Jim Barnard is no more in charge"/>
  </r>
  <r>
    <n v="2661"/>
    <d v="2020-09-22T00:00:00"/>
    <n v="9"/>
    <x v="5"/>
    <s v="Marc THIBAUT"/>
    <s v="Chief Marketing &amp; Digital France &amp; Belgium (#CMO / #CDO) | VP Marketing &amp; Digital"/>
    <s v="KLEPIERRE "/>
    <x v="0"/>
    <m/>
    <m/>
    <m/>
    <s v="No inmail sent"/>
    <x v="1"/>
    <m/>
    <m/>
    <n v="0"/>
    <m/>
    <m/>
    <m/>
    <m/>
    <m/>
    <m/>
    <m/>
    <m/>
    <m/>
  </r>
  <r>
    <n v="2662"/>
    <d v="2020-09-22T00:00:00"/>
    <n v="9"/>
    <x v="5"/>
    <s v="Maxime Rodriguez"/>
    <s v="Directeur Marketing Client"/>
    <s v="Cultura"/>
    <x v="0"/>
    <m/>
    <m/>
    <m/>
    <s v="No inmail sent"/>
    <x v="1"/>
    <m/>
    <m/>
    <n v="0"/>
    <m/>
    <m/>
    <m/>
    <m/>
    <m/>
    <m/>
    <m/>
    <m/>
    <m/>
  </r>
  <r>
    <n v="2663"/>
    <d v="2020-09-22T00:00:00"/>
    <n v="9"/>
    <x v="5"/>
    <s v="Mark Hull"/>
    <s v="Marketing Director"/>
    <s v="Dignity Plc"/>
    <x v="0"/>
    <m/>
    <m/>
    <m/>
    <s v="No inmail sent"/>
    <x v="1"/>
    <m/>
    <m/>
    <n v="0"/>
    <m/>
    <m/>
    <m/>
    <m/>
    <m/>
    <m/>
    <m/>
    <m/>
    <m/>
  </r>
  <r>
    <n v="2664"/>
    <d v="2020-09-22T00:00:00"/>
    <n v="9"/>
    <x v="2"/>
    <s v="Liz Lamb 1"/>
    <s v="Consultant: Customer Insight"/>
    <s v="Self Employed"/>
    <x v="2"/>
    <s v="Europe"/>
    <m/>
    <m/>
    <s v="No inmail sent"/>
    <x v="0"/>
    <d v="2020-09-24T00:00:00"/>
    <d v="2021-03-05T00:00:00"/>
    <n v="3"/>
    <m/>
    <n v="376"/>
    <s v="Neutral"/>
    <m/>
    <m/>
    <m/>
    <m/>
    <m/>
    <s v="Not at the moment but she will keep us in mind"/>
  </r>
  <r>
    <n v="2665"/>
    <d v="2020-09-22T00:00:00"/>
    <n v="9"/>
    <x v="3"/>
    <s v="Axel Puhlmann"/>
    <s v="Head Of Marketing"/>
    <s v="SportScheck "/>
    <x v="0"/>
    <m/>
    <m/>
    <m/>
    <s v="No inmail sent"/>
    <x v="0"/>
    <d v="2020-09-24T00:00:00"/>
    <d v="2021-02-16T00:00:00"/>
    <n v="2"/>
    <m/>
    <n v="393"/>
    <s v="Negative"/>
    <m/>
    <m/>
    <m/>
    <m/>
    <m/>
    <m/>
  </r>
  <r>
    <n v="2666"/>
    <d v="2020-09-22T00:00:00"/>
    <n v="9"/>
    <x v="5"/>
    <s v="Jan Billenkamp"/>
    <s v="Director Central Marketing"/>
    <s v="zooplus "/>
    <x v="0"/>
    <m/>
    <m/>
    <m/>
    <s v="No inmail sent"/>
    <x v="1"/>
    <m/>
    <m/>
    <n v="0"/>
    <m/>
    <m/>
    <m/>
    <m/>
    <m/>
    <m/>
    <m/>
    <m/>
    <m/>
  </r>
  <r>
    <n v="2667"/>
    <d v="2020-09-22T00:00:00"/>
    <n v="9"/>
    <x v="5"/>
    <s v="Marie-Laure Cassé"/>
    <s v="Directrice Digital, Marketing et Relation Client"/>
    <s v=" Maisons du Monde"/>
    <x v="0"/>
    <m/>
    <m/>
    <m/>
    <s v="No inmail sent"/>
    <x v="1"/>
    <m/>
    <m/>
    <n v="0"/>
    <m/>
    <m/>
    <m/>
    <m/>
    <m/>
    <m/>
    <m/>
    <m/>
    <m/>
  </r>
  <r>
    <n v="2668"/>
    <d v="2020-09-22T00:00:00"/>
    <n v="9"/>
    <x v="5"/>
    <s v="Ryan Gracie"/>
    <s v="Chief Marketing Officer "/>
    <s v="Catch Group"/>
    <x v="0"/>
    <m/>
    <m/>
    <m/>
    <s v="No inmail sent"/>
    <x v="1"/>
    <m/>
    <m/>
    <n v="0"/>
    <m/>
    <m/>
    <m/>
    <m/>
    <m/>
    <m/>
    <m/>
    <m/>
    <m/>
  </r>
  <r>
    <n v="2669"/>
    <d v="2020-09-22T00:00:00"/>
    <n v="9"/>
    <x v="5"/>
    <s v="Paul McDermott"/>
    <s v="Marketing &amp; Ecommerce Director"/>
    <s v="Ryman Stationery"/>
    <x v="0"/>
    <m/>
    <m/>
    <m/>
    <s v="No inmail sent"/>
    <x v="1"/>
    <m/>
    <m/>
    <n v="0"/>
    <m/>
    <m/>
    <m/>
    <m/>
    <m/>
    <m/>
    <m/>
    <m/>
    <m/>
  </r>
  <r>
    <n v="2670"/>
    <d v="2020-09-22T00:00:00"/>
    <n v="9"/>
    <x v="1"/>
    <s v="Neal May"/>
    <s v="Group Head of Business Intelligence &amp; Insight"/>
    <s v="GAIL's Bakery "/>
    <x v="0"/>
    <m/>
    <m/>
    <m/>
    <s v="No inmail sent"/>
    <x v="0"/>
    <d v="2020-09-29T00:00:00"/>
    <m/>
    <n v="0"/>
    <m/>
    <n v="533"/>
    <s v="Negative"/>
    <d v="2020-10-02T00:00:00"/>
    <m/>
    <m/>
    <m/>
    <m/>
    <s v="Not relevant"/>
  </r>
  <r>
    <n v="2671"/>
    <d v="2020-09-22T00:00:00"/>
    <n v="9"/>
    <x v="5"/>
    <s v="Elisabetta Aiello"/>
    <s v="Marketing Director Starbucks - MENA region"/>
    <s v="Alshaya Group "/>
    <x v="0"/>
    <m/>
    <m/>
    <m/>
    <s v="No inmail sent"/>
    <x v="1"/>
    <m/>
    <m/>
    <n v="0"/>
    <m/>
    <m/>
    <m/>
    <m/>
    <m/>
    <m/>
    <m/>
    <m/>
    <m/>
  </r>
  <r>
    <n v="2672"/>
    <d v="2020-09-22T00:00:00"/>
    <n v="9"/>
    <x v="6"/>
    <s v="Baz Hand"/>
    <s v="Head of Marketing, Pointy from Google"/>
    <s v="Google"/>
    <x v="5"/>
    <m/>
    <m/>
    <m/>
    <s v="No inmail sent"/>
    <x v="0"/>
    <m/>
    <m/>
    <n v="0"/>
    <m/>
    <m/>
    <s v="Negative"/>
    <d v="2020-09-24T00:00:00"/>
    <m/>
    <m/>
    <m/>
    <m/>
    <m/>
  </r>
  <r>
    <n v="2673"/>
    <d v="2020-09-22T00:00:00"/>
    <n v="9"/>
    <x v="5"/>
    <s v="Matthew Copus"/>
    <s v="Director | Head of Retail Analytics"/>
    <s v="CBRE"/>
    <x v="0"/>
    <m/>
    <m/>
    <m/>
    <s v="No inmail sent"/>
    <x v="1"/>
    <m/>
    <m/>
    <n v="0"/>
    <m/>
    <m/>
    <m/>
    <m/>
    <m/>
    <m/>
    <m/>
    <m/>
    <m/>
  </r>
  <r>
    <n v="2674"/>
    <d v="2020-09-22T00:00:00"/>
    <n v="9"/>
    <x v="5"/>
    <s v="Marcus Underwood"/>
    <s v="APAC Head of Consumer Experience, Marketing, Digital, Brand &amp; Customer Strategy. CMO | CDO"/>
    <s v="Dorel Industries "/>
    <x v="0"/>
    <m/>
    <m/>
    <m/>
    <s v="No inmail sent"/>
    <x v="1"/>
    <m/>
    <m/>
    <n v="0"/>
    <m/>
    <m/>
    <m/>
    <m/>
    <m/>
    <m/>
    <m/>
    <m/>
    <m/>
  </r>
  <r>
    <n v="2675"/>
    <d v="2020-09-22T00:00:00"/>
    <n v="9"/>
    <x v="5"/>
    <s v="Brian Howe"/>
    <s v="Head of Online and Marketing"/>
    <s v="Carrolls Gifts "/>
    <x v="0"/>
    <m/>
    <m/>
    <m/>
    <s v="No inmail sent"/>
    <x v="1"/>
    <m/>
    <m/>
    <n v="0"/>
    <m/>
    <m/>
    <m/>
    <m/>
    <m/>
    <m/>
    <m/>
    <m/>
    <m/>
  </r>
  <r>
    <n v="2676"/>
    <d v="2020-09-22T00:00:00"/>
    <n v="9"/>
    <x v="5"/>
    <s v="Michael Pirotta"/>
    <s v="Head of Marketing and Creative Services"/>
    <s v="Vicinity Centres "/>
    <x v="0"/>
    <m/>
    <m/>
    <m/>
    <s v="No inmail sent"/>
    <x v="1"/>
    <m/>
    <m/>
    <n v="0"/>
    <m/>
    <m/>
    <m/>
    <m/>
    <m/>
    <m/>
    <m/>
    <m/>
    <m/>
  </r>
  <r>
    <n v="2677"/>
    <d v="2020-09-22T00:00:00"/>
    <n v="9"/>
    <x v="5"/>
    <s v="Raphaëlle Toledano"/>
    <s v="Chief Marketing Officer "/>
    <s v=" GROUPE BON MARCHÉ"/>
    <x v="0"/>
    <m/>
    <m/>
    <m/>
    <s v="No inmail sent"/>
    <x v="1"/>
    <m/>
    <m/>
    <n v="0"/>
    <m/>
    <m/>
    <m/>
    <m/>
    <m/>
    <m/>
    <m/>
    <m/>
    <m/>
  </r>
  <r>
    <n v="2678"/>
    <d v="2020-09-22T00:00:00"/>
    <n v="9"/>
    <x v="5"/>
    <s v="Tim Collins"/>
    <s v="Chief Data &amp; Analytics Officer"/>
    <s v="Kognitiv Corporation "/>
    <x v="0"/>
    <m/>
    <m/>
    <m/>
    <s v="No inmail sent"/>
    <x v="1"/>
    <m/>
    <m/>
    <n v="0"/>
    <m/>
    <m/>
    <m/>
    <m/>
    <m/>
    <m/>
    <m/>
    <m/>
    <m/>
  </r>
  <r>
    <n v="2679"/>
    <d v="2020-09-22T00:00:00"/>
    <n v="9"/>
    <x v="5"/>
    <s v="Ravi Abeyaratne"/>
    <s v="Marketing Director"/>
    <s v=" Drummond Golf"/>
    <x v="0"/>
    <m/>
    <m/>
    <m/>
    <s v="No inmail sent"/>
    <x v="1"/>
    <m/>
    <m/>
    <n v="0"/>
    <m/>
    <m/>
    <m/>
    <m/>
    <m/>
    <m/>
    <m/>
    <m/>
    <m/>
  </r>
  <r>
    <n v="2680"/>
    <d v="2021-09-22T00:00:00"/>
    <n v="9"/>
    <x v="4"/>
    <s v="Moussa Camara"/>
    <s v="Data ( Analyst &amp; Scientist )"/>
    <s v="KIABI"/>
    <x v="0"/>
    <m/>
    <m/>
    <m/>
    <m/>
    <x v="4"/>
    <m/>
    <m/>
    <n v="0"/>
    <m/>
    <m/>
    <m/>
    <m/>
    <s v="e.denninger@kiabi.com"/>
    <s v="salesQL"/>
    <m/>
    <d v="2020-11-05T00:00:00"/>
    <s v="Not relevant"/>
  </r>
  <r>
    <n v="2681"/>
    <d v="2021-09-22T00:00:00"/>
    <n v="9"/>
    <x v="4"/>
    <s v="sylvain marsault"/>
    <s v="Director, Data Science &amp; Data Governance"/>
    <s v="Carrefour"/>
    <x v="0"/>
    <m/>
    <m/>
    <s v="Personal"/>
    <s v="No inmail sent"/>
    <x v="3"/>
    <m/>
    <d v="2021-09-24T00:00:00"/>
    <n v="9"/>
    <m/>
    <m/>
    <m/>
    <m/>
    <m/>
    <m/>
    <m/>
    <m/>
    <s v="Not relevant"/>
  </r>
  <r>
    <n v="2682"/>
    <d v="2021-09-22T00:00:00"/>
    <n v="9"/>
    <x v="4"/>
    <s v="Dr. Lukas Morbe"/>
    <s v="Marketing Data Scientist"/>
    <s v="Karlsberg Brauerei"/>
    <x v="0"/>
    <s v="Europe"/>
    <s v="Saarland"/>
    <s v="Personal"/>
    <s v="No inmail sent"/>
    <x v="1"/>
    <m/>
    <m/>
    <n v="0"/>
    <m/>
    <m/>
    <m/>
    <m/>
    <s v="andre.may@karlsberg.de"/>
    <s v="salesQL"/>
    <m/>
    <d v="2020-11-05T00:00:00"/>
    <s v="I replaced André May by Dr. Lukas Morbe"/>
  </r>
  <r>
    <n v="2683"/>
    <d v="2020-09-22T00:00:00"/>
    <n v="9"/>
    <x v="2"/>
    <s v="Mathieu Spick"/>
    <s v="Head of Digital Media tools &amp; Measurement France"/>
    <s v="Carrefour"/>
    <x v="0"/>
    <s v="Europe"/>
    <m/>
    <m/>
    <s v="No inmail sent"/>
    <x v="0"/>
    <d v="2020-09-24T00:00:00"/>
    <d v="2021-03-05T00:00:00"/>
    <n v="3"/>
    <m/>
    <n v="376"/>
    <s v="Positive_FS"/>
    <m/>
    <s v="anais_van_de_woestyne@carrefour.com"/>
    <m/>
    <m/>
    <m/>
    <s v="Will no longer be with Carrefour, referred us to somone else"/>
  </r>
  <r>
    <n v="2684"/>
    <d v="2021-09-22T00:00:00"/>
    <n v="9"/>
    <x v="4"/>
    <s v="Isabelle Bocquillet"/>
    <s v="Data Science Lead"/>
    <s v="Auchan Retail "/>
    <x v="0"/>
    <m/>
    <m/>
    <s v="Ramla's"/>
    <s v="10-06-21"/>
    <x v="1"/>
    <m/>
    <m/>
    <n v="0"/>
    <m/>
    <m/>
    <m/>
    <m/>
    <m/>
    <m/>
    <m/>
    <m/>
    <s v="I replaced Pierre Antunes by Isabelle Bocquillet"/>
  </r>
  <r>
    <n v="2685"/>
    <d v="2020-09-22T00:00:00"/>
    <n v="9"/>
    <x v="3"/>
    <s v="Joe Pack"/>
    <s v="Director, Consumer Marketing &amp; Analytics - EMEA"/>
    <s v=" Michael Kors"/>
    <x v="0"/>
    <s v="Europe"/>
    <s v="Europe"/>
    <s v="Ramla's"/>
    <s v="No inmail sent"/>
    <x v="0"/>
    <d v="2021-09-15T00:00:00"/>
    <d v="2022-02-10T00:00:00"/>
    <n v="2"/>
    <m/>
    <m/>
    <m/>
    <m/>
    <m/>
    <m/>
    <m/>
    <m/>
    <m/>
  </r>
  <r>
    <n v="2686"/>
    <d v="2021-09-22T00:00:00"/>
    <n v="9"/>
    <x v="4"/>
    <s v="Stefan Maczkowski"/>
    <s v="Decision Science &amp; Analytics l Data Leader"/>
    <s v="Asda"/>
    <x v="0"/>
    <s v="Europe"/>
    <s v="United Kingdom"/>
    <s v="Personal"/>
    <s v="No inmail sent"/>
    <x v="0"/>
    <d v="2021-10-11T00:00:00"/>
    <d v="2022-02-28T00:00:00"/>
    <n v="2"/>
    <m/>
    <m/>
    <m/>
    <m/>
    <s v="stefan.maczkowski@asda.co.uk"/>
    <m/>
    <m/>
    <m/>
    <s v="I replaced Alex Newbould by Stefan Maczkowski"/>
  </r>
  <r>
    <n v="2687"/>
    <d v="2020-09-22T00:00:00"/>
    <n v="9"/>
    <x v="3"/>
    <s v="Roxane Penne"/>
    <s v="Head Of Marketing"/>
    <s v="Galeries Lafayette "/>
    <x v="0"/>
    <m/>
    <m/>
    <m/>
    <s v="No inmail sent"/>
    <x v="0"/>
    <d v="2020-10-26T00:00:00"/>
    <d v="2022-02-18T00:00:00"/>
    <n v="2"/>
    <m/>
    <n v="26"/>
    <m/>
    <m/>
    <m/>
    <m/>
    <m/>
    <m/>
    <m/>
  </r>
  <r>
    <n v="2688"/>
    <d v="2020-09-22T00:00:00"/>
    <n v="9"/>
    <x v="0"/>
    <s v="Kenton Elliot"/>
    <s v="Marketing Director"/>
    <s v="Target Australia"/>
    <x v="0"/>
    <s v="Australia"/>
    <s v="Australia"/>
    <m/>
    <s v="No inmail sent"/>
    <x v="1"/>
    <m/>
    <m/>
    <n v="0"/>
    <m/>
    <m/>
    <m/>
    <m/>
    <m/>
    <m/>
    <m/>
    <m/>
    <m/>
  </r>
  <r>
    <n v="2689"/>
    <d v="2020-09-22T00:00:00"/>
    <n v="9"/>
    <x v="1"/>
    <s v="Sharath Narayanswamy"/>
    <s v="Associate Director - Analytics"/>
    <s v="WNS Global Services"/>
    <x v="5"/>
    <m/>
    <m/>
    <m/>
    <s v="No inmail sent"/>
    <x v="0"/>
    <d v="2020-09-28T00:00:00"/>
    <m/>
    <n v="0"/>
    <m/>
    <n v="534"/>
    <s v="Negative"/>
    <d v="2020-09-28T00:00:00"/>
    <m/>
    <m/>
    <m/>
    <m/>
    <m/>
  </r>
  <r>
    <n v="2690"/>
    <d v="2020-09-22T00:00:00"/>
    <n v="9"/>
    <x v="3"/>
    <s v="Ally Lan"/>
    <s v="Head of Consumer Analytics"/>
    <s v="The Estée Lauder Companies Inc. "/>
    <x v="0"/>
    <m/>
    <m/>
    <m/>
    <s v="No inmail sent"/>
    <x v="0"/>
    <d v="2020-09-24T00:00:00"/>
    <d v="2022-02-18T00:00:00"/>
    <n v="2"/>
    <m/>
    <n v="26"/>
    <m/>
    <m/>
    <m/>
    <m/>
    <m/>
    <m/>
    <m/>
  </r>
  <r>
    <n v="2691"/>
    <d v="2021-09-22T00:00:00"/>
    <n v="9"/>
    <x v="4"/>
    <s v="Kai-Lun(Karen) Chang"/>
    <s v="Marketing Analyst"/>
    <s v="Boden"/>
    <x v="0"/>
    <s v="Europe"/>
    <s v="United Kingdom"/>
    <s v="Personal"/>
    <s v="No inmail sent"/>
    <x v="1"/>
    <m/>
    <m/>
    <n v="0"/>
    <m/>
    <m/>
    <m/>
    <m/>
    <m/>
    <m/>
    <m/>
    <m/>
    <s v="I replaced Amy Shapiro by Kai-Lun(Karen) Chang"/>
  </r>
  <r>
    <n v="2692"/>
    <d v="2020-09-22T00:00:00"/>
    <n v="9"/>
    <x v="6"/>
    <s v="Lovi R."/>
    <s v="Senior Director (Europe) Monetization, Retail &amp; Marketing"/>
    <s v="eBay"/>
    <x v="0"/>
    <m/>
    <m/>
    <m/>
    <s v="No inmail sent"/>
    <x v="4"/>
    <m/>
    <d v="2021-09-24T00:00:00"/>
    <n v="9"/>
    <m/>
    <m/>
    <m/>
    <m/>
    <m/>
    <m/>
    <m/>
    <m/>
    <s v="Malek's lead ( Jayakanth Bysani is in charge )"/>
  </r>
  <r>
    <n v="2693"/>
    <d v="2020-09-22T00:00:00"/>
    <n v="9"/>
    <x v="6"/>
    <s v="Mathilde Rohmer"/>
    <s v="Directrice marketing c"/>
    <s v="EASY CASH"/>
    <x v="0"/>
    <m/>
    <m/>
    <m/>
    <s v="No inmail sent"/>
    <x v="1"/>
    <m/>
    <m/>
    <n v="0"/>
    <m/>
    <m/>
    <m/>
    <m/>
    <m/>
    <m/>
    <m/>
    <m/>
    <s v="already existing"/>
  </r>
  <r>
    <n v="2694"/>
    <d v="2020-09-22T00:00:00"/>
    <n v="9"/>
    <x v="3"/>
    <s v="Victor Mary"/>
    <s v="Marketing director"/>
    <s v="Groupe Mary "/>
    <x v="0"/>
    <s v="Europe"/>
    <m/>
    <m/>
    <s v="No inmail sent"/>
    <x v="0"/>
    <d v="2020-09-24T00:00:00"/>
    <d v="2022-02-11T00:00:00"/>
    <n v="2"/>
    <m/>
    <n v="33"/>
    <m/>
    <m/>
    <s v="NO Need to follow up"/>
    <m/>
    <m/>
    <m/>
    <m/>
  </r>
  <r>
    <n v="2695"/>
    <d v="2020-09-22T00:00:00"/>
    <n v="9"/>
    <x v="3"/>
    <s v="Dr. Markus Steiger"/>
    <s v="Head Market &amp; Location Intelligence"/>
    <s v="MediaMarktSaturn Retail Group"/>
    <x v="0"/>
    <m/>
    <m/>
    <m/>
    <s v="No inmail sent"/>
    <x v="0"/>
    <d v="2020-09-24T00:00:00"/>
    <d v="2022-02-18T00:00:00"/>
    <n v="2"/>
    <m/>
    <n v="26"/>
    <m/>
    <m/>
    <m/>
    <m/>
    <m/>
    <m/>
    <m/>
  </r>
  <r>
    <n v="2696"/>
    <d v="2020-09-22T00:00:00"/>
    <n v="9"/>
    <x v="3"/>
    <s v="Sean Russell"/>
    <s v="Marketing Director"/>
    <s v="Costcutter Supermarkets Group Limited "/>
    <x v="0"/>
    <m/>
    <m/>
    <m/>
    <s v="No inmail sent"/>
    <x v="0"/>
    <d v="2020-12-07T00:00:00"/>
    <d v="2022-02-18T00:00:00"/>
    <n v="2"/>
    <m/>
    <n v="26"/>
    <m/>
    <m/>
    <m/>
    <m/>
    <m/>
    <m/>
    <m/>
  </r>
  <r>
    <n v="2697"/>
    <d v="2021-09-22T00:00:00"/>
    <n v="9"/>
    <x v="4"/>
    <s v="Gérard Corbehem"/>
    <s v="Head of Data Commerce"/>
    <s v="La Redoute "/>
    <x v="0"/>
    <m/>
    <m/>
    <m/>
    <m/>
    <x v="4"/>
    <m/>
    <d v="2021-09-27T00:00:00"/>
    <n v="9"/>
    <m/>
    <m/>
    <m/>
    <m/>
    <s v="anna.faure@laredoute-corporate.com"/>
    <s v="salesQL"/>
    <m/>
    <d v="2020-11-05T00:00:00"/>
    <s v="Not relevant"/>
  </r>
  <r>
    <n v="2698"/>
    <d v="2021-09-22T00:00:00"/>
    <n v="9"/>
    <x v="4"/>
    <s v="Ian Davies"/>
    <s v="Director - Analytics and AI"/>
    <s v="Capgemini Invent "/>
    <x v="0"/>
    <s v="Europe"/>
    <s v="United Kingdom"/>
    <s v="Ramla's"/>
    <s v="No inmail sent"/>
    <x v="0"/>
    <d v="2021-09-27T00:00:00"/>
    <d v="2022-02-28T00:00:00"/>
    <n v="2"/>
    <m/>
    <m/>
    <m/>
    <m/>
    <m/>
    <m/>
    <m/>
    <m/>
    <s v="I replaced Philippe Thobie by Ian Davies"/>
  </r>
  <r>
    <n v="2699"/>
    <d v="2020-09-22T00:00:00"/>
    <n v="9"/>
    <x v="6"/>
    <s v="Phuong Dang Vu Leleu"/>
    <s v="CMO - Membre du Comite Executif"/>
    <s v="Monoprix"/>
    <x v="0"/>
    <m/>
    <m/>
    <m/>
    <s v="No inmail sent"/>
    <x v="1"/>
    <m/>
    <m/>
    <n v="0"/>
    <m/>
    <m/>
    <m/>
    <m/>
    <m/>
    <m/>
    <m/>
    <m/>
    <m/>
  </r>
  <r>
    <n v="2700"/>
    <d v="2020-09-22T00:00:00"/>
    <n v="9"/>
    <x v="6"/>
    <s v="Pauline Paris"/>
    <s v="Chef de projet Transformation Digitale (Product Owner)"/>
    <s v="Monoprix"/>
    <x v="0"/>
    <m/>
    <m/>
    <m/>
    <s v="No inmail sent"/>
    <x v="1"/>
    <m/>
    <m/>
    <n v="0"/>
    <m/>
    <m/>
    <m/>
    <m/>
    <m/>
    <m/>
    <m/>
    <m/>
    <m/>
  </r>
  <r>
    <n v="2701"/>
    <d v="2020-09-23T00:00:00"/>
    <n v="9"/>
    <x v="3"/>
    <s v="Rolly Sitani"/>
    <s v="Head of Product Marketing: Retail "/>
    <s v="Tata Consultancy Services"/>
    <x v="5"/>
    <m/>
    <m/>
    <m/>
    <s v="No inmail sent"/>
    <x v="0"/>
    <d v="2020-11-04T00:00:00"/>
    <d v="2022-02-18T00:00:00"/>
    <n v="2"/>
    <m/>
    <n v="26"/>
    <m/>
    <m/>
    <m/>
    <m/>
    <m/>
    <m/>
    <m/>
  </r>
  <r>
    <n v="2702"/>
    <d v="2020-09-23T00:00:00"/>
    <n v="9"/>
    <x v="3"/>
    <s v="Gregory Mialhe"/>
    <s v="Head of Marketing &amp; Communication"/>
    <s v="Fnac Darty "/>
    <x v="0"/>
    <m/>
    <m/>
    <m/>
    <s v="No inmail sent"/>
    <x v="0"/>
    <d v="2020-09-24T00:00:00"/>
    <d v="2022-02-18T00:00:00"/>
    <n v="2"/>
    <m/>
    <n v="26"/>
    <m/>
    <m/>
    <m/>
    <m/>
    <m/>
    <m/>
    <m/>
  </r>
  <r>
    <n v="2703"/>
    <d v="2020-09-23T00:00:00"/>
    <n v="9"/>
    <x v="2"/>
    <s v="Dinessh Theivendran"/>
    <s v="Senior Business Analyst "/>
    <s v="Stalione Group"/>
    <x v="2"/>
    <s v="Europe"/>
    <m/>
    <m/>
    <s v="No inmail sent"/>
    <x v="0"/>
    <d v="2020-09-24T00:00:00"/>
    <d v="2021-03-05T00:00:00"/>
    <n v="3"/>
    <m/>
    <n v="376"/>
    <m/>
    <m/>
    <m/>
    <m/>
    <m/>
    <m/>
    <s v="LI message sent"/>
  </r>
  <r>
    <n v="2704"/>
    <d v="2020-09-23T00:00:00"/>
    <n v="9"/>
    <x v="6"/>
    <s v="Lionel THOREAU"/>
    <s v="Global Brand Director"/>
    <s v="The Body Shop "/>
    <x v="0"/>
    <m/>
    <m/>
    <m/>
    <s v="No inmail sent"/>
    <x v="1"/>
    <m/>
    <m/>
    <n v="0"/>
    <m/>
    <m/>
    <m/>
    <m/>
    <s v="N/A"/>
    <m/>
    <m/>
    <m/>
    <s v="Not Relevant"/>
  </r>
  <r>
    <n v="2705"/>
    <d v="2020-09-23T00:00:00"/>
    <n v="9"/>
    <x v="6"/>
    <s v="Peter Foster"/>
    <s v="Global Head of Customer Data &amp; Insight"/>
    <s v="Nisbets"/>
    <x v="0"/>
    <m/>
    <m/>
    <m/>
    <s v="No inmail sent"/>
    <x v="1"/>
    <m/>
    <m/>
    <n v="0"/>
    <m/>
    <m/>
    <m/>
    <m/>
    <m/>
    <m/>
    <m/>
    <m/>
    <s v="Not Relevant"/>
  </r>
  <r>
    <n v="2706"/>
    <d v="2020-09-23T00:00:00"/>
    <n v="9"/>
    <x v="0"/>
    <s v="Simon Rowlands"/>
    <s v="Head of Customer Marketing"/>
    <s v="Sally Salon Services "/>
    <x v="0"/>
    <s v="Europe"/>
    <m/>
    <m/>
    <s v="No inmail sent"/>
    <x v="0"/>
    <d v="2020-09-24T00:00:00"/>
    <d v="2021-04-13T00:00:00"/>
    <n v="4"/>
    <n v="3"/>
    <n v="337"/>
    <m/>
    <m/>
    <m/>
    <m/>
    <m/>
    <m/>
    <m/>
  </r>
  <r>
    <n v="2707"/>
    <d v="2020-09-23T00:00:00"/>
    <n v="9"/>
    <x v="6"/>
    <s v="Zoe Colegrave"/>
    <s v="Digital &amp; Marketing Director"/>
    <s v="Smythson of Bond Street"/>
    <x v="15"/>
    <m/>
    <m/>
    <m/>
    <s v="No inmail sent"/>
    <x v="1"/>
    <m/>
    <m/>
    <n v="0"/>
    <m/>
    <m/>
    <m/>
    <m/>
    <m/>
    <m/>
    <m/>
    <m/>
    <s v="Not Relevant"/>
  </r>
  <r>
    <n v="2708"/>
    <d v="2020-09-23T00:00:00"/>
    <n v="9"/>
    <x v="6"/>
    <s v="Sophia Brown"/>
    <s v="Head of Marketing and Digital"/>
    <s v="David Jones "/>
    <x v="0"/>
    <m/>
    <m/>
    <m/>
    <s v="No inmail sent"/>
    <x v="1"/>
    <m/>
    <m/>
    <n v="0"/>
    <m/>
    <m/>
    <m/>
    <m/>
    <m/>
    <m/>
    <m/>
    <m/>
    <s v="Not Relevant"/>
  </r>
  <r>
    <n v="2709"/>
    <d v="2020-09-23T00:00:00"/>
    <n v="9"/>
    <x v="2"/>
    <s v="Shweta Vora"/>
    <s v="Ecommerce Commercial and Marketing Director, Europe &amp; Sub-Saharan Africa"/>
    <s v="PepsiCo "/>
    <x v="3"/>
    <s v="Europe"/>
    <m/>
    <m/>
    <s v="No inmail sent"/>
    <x v="2"/>
    <m/>
    <m/>
    <n v="0"/>
    <m/>
    <m/>
    <s v="Irrelevant"/>
    <m/>
    <m/>
    <m/>
    <m/>
    <m/>
    <s v="Irrelevant"/>
  </r>
  <r>
    <n v="2710"/>
    <d v="2020-09-23T00:00:00"/>
    <n v="9"/>
    <x v="6"/>
    <s v="Peta Allsopp (MBA)"/>
    <s v="Head Of Marketing &amp; Innovation"/>
    <s v="Kinrise "/>
    <x v="0"/>
    <m/>
    <m/>
    <m/>
    <s v="No inmail sent"/>
    <x v="1"/>
    <m/>
    <m/>
    <n v="0"/>
    <m/>
    <m/>
    <m/>
    <m/>
    <m/>
    <m/>
    <m/>
    <m/>
    <s v="Not Relevant"/>
  </r>
  <r>
    <n v="2711"/>
    <d v="2020-09-23T00:00:00"/>
    <n v="9"/>
    <x v="6"/>
    <s v="Mohammed Kalique Miah"/>
    <s v="Senior Business Analyst Logistics IT"/>
    <s v="JD Sports Fashion plc "/>
    <x v="0"/>
    <m/>
    <m/>
    <m/>
    <s v="No inmail sent"/>
    <x v="1"/>
    <m/>
    <m/>
    <n v="0"/>
    <m/>
    <m/>
    <m/>
    <m/>
    <m/>
    <m/>
    <m/>
    <m/>
    <s v="not Relevant"/>
  </r>
  <r>
    <n v="2712"/>
    <d v="2020-09-23T00:00:00"/>
    <n v="9"/>
    <x v="6"/>
    <s v="Desmond Teo"/>
    <s v="Head of Performance Marketing"/>
    <s v="Amazon"/>
    <x v="0"/>
    <s v="Asia"/>
    <s v="Asia"/>
    <m/>
    <s v="No inmail sent"/>
    <x v="1"/>
    <m/>
    <m/>
    <n v="0"/>
    <m/>
    <m/>
    <m/>
    <m/>
    <m/>
    <m/>
    <m/>
    <m/>
    <s v="Not Relevant"/>
  </r>
  <r>
    <n v="2713"/>
    <d v="2020-09-23T00:00:00"/>
    <n v="9"/>
    <x v="6"/>
    <s v="Carolyn Sims"/>
    <s v="Director of Marketing &amp; Audience Engagement "/>
    <s v="English National Opera "/>
    <x v="0"/>
    <m/>
    <m/>
    <m/>
    <s v="No inmail sent"/>
    <x v="3"/>
    <m/>
    <m/>
    <n v="0"/>
    <m/>
    <m/>
    <m/>
    <m/>
    <m/>
    <m/>
    <m/>
    <m/>
    <s v="Not Relevant"/>
  </r>
  <r>
    <n v="2714"/>
    <d v="2020-09-23T00:00:00"/>
    <n v="9"/>
    <x v="0"/>
    <s v="Tricia Owen-Williams"/>
    <s v="Chief Marketing Officer"/>
    <s v="Kennelpak / Pets and Friends / Kennelgate "/>
    <x v="0"/>
    <s v="Europe"/>
    <m/>
    <m/>
    <s v="No inmail sent"/>
    <x v="0"/>
    <d v="2020-09-28T00:00:00"/>
    <d v="2021-04-13T00:00:00"/>
    <n v="4"/>
    <n v="3"/>
    <n v="337"/>
    <m/>
    <m/>
    <m/>
    <m/>
    <m/>
    <m/>
    <m/>
  </r>
  <r>
    <n v="2715"/>
    <d v="2020-09-23T00:00:00"/>
    <n v="9"/>
    <x v="6"/>
    <s v="Anne-Laure Brochet"/>
    <s v="Head of Marketing and Data Solutions Domain"/>
    <s v="Galeries Lafayette "/>
    <x v="0"/>
    <m/>
    <m/>
    <m/>
    <s v="No inmail sent"/>
    <x v="1"/>
    <m/>
    <m/>
    <n v="0"/>
    <m/>
    <m/>
    <m/>
    <m/>
    <s v="abrochet@galerieslafayette.com"/>
    <s v="salesQL"/>
    <s v="Bounced"/>
    <d v="2020-11-05T00:00:00"/>
    <s v="Not Relevant"/>
  </r>
  <r>
    <n v="2716"/>
    <d v="2020-09-23T00:00:00"/>
    <n v="9"/>
    <x v="6"/>
    <s v="Adam Arnold"/>
    <s v="General Manager, Marketing, Loyalty and Retail Innovation"/>
    <s v="BP"/>
    <x v="0"/>
    <m/>
    <m/>
    <m/>
    <s v="No inmail sent"/>
    <x v="1"/>
    <m/>
    <m/>
    <n v="0"/>
    <m/>
    <m/>
    <m/>
    <m/>
    <m/>
    <m/>
    <m/>
    <m/>
    <s v="Not Relevant"/>
  </r>
  <r>
    <n v="2717"/>
    <d v="2020-09-23T00:00:00"/>
    <n v="9"/>
    <x v="6"/>
    <s v="Arnaud Wielgus"/>
    <s v="Chief Commercial, Marketing &amp; Digital Officer "/>
    <s v="Relais &amp; Châteaux"/>
    <x v="0"/>
    <m/>
    <m/>
    <m/>
    <s v="No inmail sent"/>
    <x v="1"/>
    <m/>
    <m/>
    <n v="0"/>
    <m/>
    <m/>
    <m/>
    <m/>
    <m/>
    <m/>
    <m/>
    <m/>
    <s v="Not Relevant"/>
  </r>
  <r>
    <n v="2718"/>
    <d v="2020-09-23T00:00:00"/>
    <n v="9"/>
    <x v="6"/>
    <s v="Monica Chien"/>
    <s v="Lead Business Analyst"/>
    <s v="Fortnum &amp; Mason "/>
    <x v="0"/>
    <m/>
    <m/>
    <m/>
    <s v="No inmail sent"/>
    <x v="1"/>
    <m/>
    <m/>
    <n v="0"/>
    <m/>
    <m/>
    <m/>
    <m/>
    <m/>
    <m/>
    <m/>
    <m/>
    <s v="Not Relevant"/>
  </r>
  <r>
    <n v="2719"/>
    <d v="2020-09-23T00:00:00"/>
    <n v="9"/>
    <x v="6"/>
    <s v="Kolja Dobrindt"/>
    <s v="Global Head of Analytics"/>
    <s v="Lidl"/>
    <x v="0"/>
    <m/>
    <m/>
    <m/>
    <s v="No inmail sent"/>
    <x v="1"/>
    <m/>
    <m/>
    <n v="0"/>
    <m/>
    <m/>
    <m/>
    <m/>
    <m/>
    <m/>
    <m/>
    <m/>
    <s v="Not Relevant"/>
  </r>
  <r>
    <n v="2720"/>
    <d v="2020-09-23T00:00:00"/>
    <n v="9"/>
    <x v="0"/>
    <s v="Brock Coleman"/>
    <s v="Head Of Marketing (Grocery Food) "/>
    <s v="Coles"/>
    <x v="0"/>
    <s v="Australia"/>
    <s v="Australia"/>
    <m/>
    <s v="No inmail sent"/>
    <x v="0"/>
    <d v="2020-09-28T00:00:00"/>
    <d v="2021-04-13T00:00:00"/>
    <n v="4"/>
    <n v="3"/>
    <n v="337"/>
    <m/>
    <m/>
    <m/>
    <m/>
    <m/>
    <m/>
    <m/>
  </r>
  <r>
    <n v="2721"/>
    <d v="2020-09-23T00:00:00"/>
    <n v="9"/>
    <x v="0"/>
    <s v="Simon Lister"/>
    <s v="Marketing Director "/>
    <s v="END"/>
    <x v="0"/>
    <s v="Europe"/>
    <m/>
    <m/>
    <s v="No inmail sent"/>
    <x v="0"/>
    <d v="2020-09-28T00:00:00"/>
    <d v="2021-04-13T00:00:00"/>
    <n v="4"/>
    <n v="3"/>
    <n v="337"/>
    <m/>
    <m/>
    <m/>
    <m/>
    <m/>
    <m/>
    <m/>
  </r>
  <r>
    <n v="2722"/>
    <d v="2020-09-23T00:00:00"/>
    <n v="9"/>
    <x v="6"/>
    <s v="Aurélie Radenac"/>
    <s v="Responsable communication de la Marque, Brand Content, Réseaux sociaux, Relations Presse"/>
    <s v="Castorama France "/>
    <x v="0"/>
    <m/>
    <m/>
    <m/>
    <s v="No inmail sent"/>
    <x v="1"/>
    <m/>
    <m/>
    <n v="0"/>
    <m/>
    <m/>
    <m/>
    <m/>
    <m/>
    <m/>
    <m/>
    <m/>
    <s v="Not Relevant"/>
  </r>
  <r>
    <n v="2723"/>
    <d v="2020-09-23T00:00:00"/>
    <n v="9"/>
    <x v="0"/>
    <s v="Chris Thompson"/>
    <s v="Director of Location Analytics "/>
    <s v="CACI Ltd"/>
    <x v="0"/>
    <s v="Europe"/>
    <m/>
    <m/>
    <s v="No inmail sent"/>
    <x v="0"/>
    <d v="2020-09-24T00:00:00"/>
    <m/>
    <n v="0"/>
    <m/>
    <n v="0"/>
    <s v="Negative"/>
    <d v="2020-09-24T00:00:00"/>
    <m/>
    <m/>
    <m/>
    <m/>
    <m/>
  </r>
  <r>
    <n v="2724"/>
    <d v="2020-09-23T00:00:00"/>
    <n v="9"/>
    <x v="6"/>
    <s v="Marc Issel"/>
    <s v="Head of Shopper &amp; Marketing Insights, Europe"/>
    <s v="Amazon"/>
    <x v="0"/>
    <s v="Europe"/>
    <m/>
    <m/>
    <s v="No inmail sent"/>
    <x v="1"/>
    <m/>
    <m/>
    <n v="0"/>
    <m/>
    <m/>
    <m/>
    <m/>
    <m/>
    <m/>
    <m/>
    <m/>
    <s v="Not Relevant"/>
  </r>
  <r>
    <n v="2725"/>
    <d v="2020-09-23T00:00:00"/>
    <n v="9"/>
    <x v="6"/>
    <s v="Emma Rushby"/>
    <s v="Global Head of Customer Marketing"/>
    <s v="The Body Shop"/>
    <x v="0"/>
    <m/>
    <m/>
    <m/>
    <s v="No inmail sent"/>
    <x v="3"/>
    <m/>
    <m/>
    <n v="0"/>
    <m/>
    <m/>
    <m/>
    <m/>
    <m/>
    <m/>
    <m/>
    <m/>
    <s v="Not Relevant"/>
  </r>
  <r>
    <n v="2726"/>
    <d v="2020-09-23T00:00:00"/>
    <n v="9"/>
    <x v="6"/>
    <s v="James Kerridge"/>
    <s v="Head of Marketing &amp; Digital "/>
    <s v=" Bailey Nelson"/>
    <x v="0"/>
    <m/>
    <m/>
    <m/>
    <s v="No inmail sent"/>
    <x v="1"/>
    <m/>
    <m/>
    <n v="0"/>
    <m/>
    <m/>
    <m/>
    <m/>
    <m/>
    <m/>
    <m/>
    <m/>
    <s v="Not Relevant"/>
  </r>
  <r>
    <n v="2727"/>
    <d v="2020-09-23T00:00:00"/>
    <n v="9"/>
    <x v="6"/>
    <s v="Jason Wolff"/>
    <s v="Head Of Marketing "/>
    <s v="Anaconda Group Pty Ltd "/>
    <x v="0"/>
    <m/>
    <m/>
    <m/>
    <s v="No inmail sent"/>
    <x v="1"/>
    <m/>
    <m/>
    <n v="0"/>
    <m/>
    <m/>
    <m/>
    <m/>
    <m/>
    <m/>
    <m/>
    <m/>
    <s v="Not Relevant"/>
  </r>
  <r>
    <n v="2728"/>
    <d v="2020-09-23T00:00:00"/>
    <n v="9"/>
    <x v="6"/>
    <s v="Jia Wu, PhD"/>
    <s v="Data Scientist"/>
    <s v="Love Energy Savings "/>
    <x v="0"/>
    <m/>
    <m/>
    <m/>
    <s v="No inmail sent"/>
    <x v="4"/>
    <m/>
    <m/>
    <n v="0"/>
    <m/>
    <m/>
    <m/>
    <m/>
    <m/>
    <m/>
    <m/>
    <m/>
    <s v="I replaced Phil Windas with Jia Wu, PhD"/>
  </r>
  <r>
    <n v="2729"/>
    <d v="2020-09-23T00:00:00"/>
    <n v="9"/>
    <x v="6"/>
    <s v="Sarah Scotney"/>
    <s v="Head of Marketing and eCommerce"/>
    <s v="Retail Apparel Group "/>
    <x v="0"/>
    <m/>
    <m/>
    <m/>
    <s v="No inmail sent"/>
    <x v="4"/>
    <m/>
    <m/>
    <n v="0"/>
    <m/>
    <m/>
    <m/>
    <m/>
    <s v="sarah.scotney@retailapparelgroup.com"/>
    <s v="salesQL"/>
    <m/>
    <d v="2020-11-05T00:00:00"/>
    <s v="Not Relevant"/>
  </r>
  <r>
    <n v="2730"/>
    <d v="2020-09-23T00:00:00"/>
    <n v="9"/>
    <x v="0"/>
    <s v="Dane Stanley"/>
    <s v="Marketing Director"/>
    <s v="Slater and Gordon Lawyers (UK) "/>
    <x v="0"/>
    <s v="Europe"/>
    <m/>
    <m/>
    <s v="No inmail sent"/>
    <x v="0"/>
    <d v="2020-09-25T00:00:00"/>
    <d v="2021-04-13T00:00:00"/>
    <n v="4"/>
    <n v="3"/>
    <n v="337"/>
    <m/>
    <m/>
    <m/>
    <m/>
    <m/>
    <m/>
    <m/>
  </r>
  <r>
    <n v="2731"/>
    <d v="2020-09-23T00:00:00"/>
    <n v="9"/>
    <x v="0"/>
    <s v="Matthew Roberts"/>
    <s v="Digital Product Owner"/>
    <s v="superdry"/>
    <x v="0"/>
    <s v="Europe"/>
    <s v="United Kingdom"/>
    <s v="Ramla's"/>
    <s v="No inmail sent"/>
    <x v="0"/>
    <d v="2020-09-24T00:00:00"/>
    <d v="2021-08-05T00:00:00"/>
    <n v="8"/>
    <n v="4"/>
    <n v="223"/>
    <s v="Negative"/>
    <m/>
    <m/>
    <m/>
    <m/>
    <m/>
    <m/>
  </r>
  <r>
    <n v="2732"/>
    <d v="2020-09-23T00:00:00"/>
    <n v="9"/>
    <x v="6"/>
    <s v="Christina Hall"/>
    <s v="General Manager Customer Data &amp; Analytics"/>
    <s v="nbn™ Australia "/>
    <x v="0"/>
    <m/>
    <m/>
    <m/>
    <s v="No inmail sent"/>
    <x v="4"/>
    <m/>
    <m/>
    <n v="0"/>
    <m/>
    <m/>
    <m/>
    <m/>
    <m/>
    <m/>
    <m/>
    <m/>
    <m/>
  </r>
  <r>
    <n v="2733"/>
    <d v="2020-09-23T00:00:00"/>
    <n v="9"/>
    <x v="6"/>
    <s v="Bethany Dotson"/>
    <s v="Head of Marketing, Amazon Business UK"/>
    <s v="Amazon"/>
    <x v="0"/>
    <s v="Europe"/>
    <m/>
    <m/>
    <s v="No inmail sent"/>
    <x v="4"/>
    <m/>
    <m/>
    <n v="0"/>
    <m/>
    <m/>
    <m/>
    <m/>
    <m/>
    <m/>
    <m/>
    <m/>
    <m/>
  </r>
  <r>
    <n v="2734"/>
    <d v="2020-09-23T00:00:00"/>
    <n v="9"/>
    <x v="6"/>
    <s v="Beate Katharina Herfurth"/>
    <s v="Head of Ecommerce &amp; Marketing"/>
    <s v="LODEN-FREY Verkaufshaus GmbH &amp; Co. KG "/>
    <x v="0"/>
    <m/>
    <m/>
    <m/>
    <s v="No inmail sent"/>
    <x v="1"/>
    <m/>
    <m/>
    <n v="0"/>
    <m/>
    <m/>
    <m/>
    <m/>
    <m/>
    <m/>
    <m/>
    <m/>
    <s v="Not Relevant"/>
  </r>
  <r>
    <n v="2735"/>
    <d v="2020-09-23T00:00:00"/>
    <n v="9"/>
    <x v="0"/>
    <s v="Manal Bensalah, MBA"/>
    <s v="Global Sales Marketing Director"/>
    <s v="Fastrak Retail "/>
    <x v="0"/>
    <s v="Europe"/>
    <m/>
    <m/>
    <s v="No inmail sent"/>
    <x v="0"/>
    <d v="2020-09-24T00:00:00"/>
    <d v="2020-10-12T00:00:00"/>
    <n v="10"/>
    <n v="1"/>
    <n v="520"/>
    <s v="Negative"/>
    <d v="2020-10-15T00:00:00"/>
    <m/>
    <m/>
    <m/>
    <m/>
    <m/>
  </r>
  <r>
    <n v="2736"/>
    <d v="2020-09-23T00:00:00"/>
    <n v="9"/>
    <x v="6"/>
    <s v="Nadine Keane"/>
    <s v="Head of Analytics and CRM"/>
    <s v="Dunnes Stores "/>
    <x v="0"/>
    <m/>
    <m/>
    <m/>
    <s v="No inmail sent"/>
    <x v="1"/>
    <m/>
    <m/>
    <n v="0"/>
    <m/>
    <m/>
    <m/>
    <m/>
    <m/>
    <m/>
    <m/>
    <m/>
    <m/>
  </r>
  <r>
    <n v="2737"/>
    <d v="2020-09-23T00:00:00"/>
    <n v="9"/>
    <x v="6"/>
    <s v="Natalie Ashes"/>
    <s v="Head of Marketing and Ecommerce"/>
    <s v="GraysOnline "/>
    <x v="0"/>
    <m/>
    <m/>
    <m/>
    <s v="No inmail sent"/>
    <x v="1"/>
    <m/>
    <m/>
    <n v="0"/>
    <m/>
    <m/>
    <m/>
    <m/>
    <m/>
    <m/>
    <m/>
    <m/>
    <s v="Not Relevant"/>
  </r>
  <r>
    <n v="2738"/>
    <d v="2020-09-23T00:00:00"/>
    <n v="9"/>
    <x v="6"/>
    <s v="Solenn Rouby"/>
    <s v="Directrice Marketing Opérationnel chez Argel"/>
    <s v="Groupe Even "/>
    <x v="0"/>
    <m/>
    <m/>
    <m/>
    <s v="No inmail sent"/>
    <x v="1"/>
    <m/>
    <m/>
    <n v="0"/>
    <m/>
    <m/>
    <m/>
    <m/>
    <m/>
    <m/>
    <m/>
    <m/>
    <s v="Not Relevant"/>
  </r>
  <r>
    <n v="2739"/>
    <d v="2020-09-23T00:00:00"/>
    <n v="9"/>
    <x v="6"/>
    <s v="Phil Geary"/>
    <s v="Chief Marketing Officer "/>
    <s v="The Entertainer"/>
    <x v="0"/>
    <m/>
    <m/>
    <m/>
    <s v="No inmail sent"/>
    <x v="1"/>
    <m/>
    <m/>
    <n v="0"/>
    <m/>
    <m/>
    <m/>
    <m/>
    <m/>
    <m/>
    <m/>
    <m/>
    <s v="Not relevant"/>
  </r>
  <r>
    <n v="2740"/>
    <d v="2020-09-23T00:00:00"/>
    <n v="9"/>
    <x v="6"/>
    <s v="Thomas Le Quinquis"/>
    <s v="Global Head of Marketing"/>
    <s v="The Body Shop "/>
    <x v="0"/>
    <m/>
    <m/>
    <m/>
    <s v="No inmail sent"/>
    <x v="1"/>
    <m/>
    <m/>
    <n v="0"/>
    <m/>
    <m/>
    <m/>
    <m/>
    <m/>
    <m/>
    <m/>
    <m/>
    <m/>
  </r>
  <r>
    <n v="2741"/>
    <d v="2020-09-23T00:00:00"/>
    <n v="9"/>
    <x v="0"/>
    <s v="Paul Pulham"/>
    <s v="Business Analyst Manager"/>
    <s v=" JD Sports Fashion plc"/>
    <x v="0"/>
    <s v="Europe"/>
    <m/>
    <m/>
    <s v="No inmail sent"/>
    <x v="0"/>
    <d v="2020-09-24T00:00:00"/>
    <d v="2020-10-12T00:00:00"/>
    <n v="10"/>
    <n v="1"/>
    <n v="520"/>
    <s v="Negative"/>
    <d v="2020-10-13T00:00:00"/>
    <m/>
    <m/>
    <m/>
    <m/>
    <m/>
  </r>
  <r>
    <n v="2742"/>
    <d v="2020-09-23T00:00:00"/>
    <n v="9"/>
    <x v="6"/>
    <s v="Pavan Matienzo"/>
    <s v="Ad Operations Lead "/>
    <s v="M&amp;C Saatchi Performance"/>
    <x v="5"/>
    <m/>
    <m/>
    <m/>
    <s v="No inmail sent"/>
    <x v="1"/>
    <m/>
    <m/>
    <n v="0"/>
    <m/>
    <m/>
    <m/>
    <m/>
    <m/>
    <m/>
    <m/>
    <m/>
    <m/>
  </r>
  <r>
    <n v="2743"/>
    <d v="2020-09-23T00:00:00"/>
    <n v="9"/>
    <x v="6"/>
    <s v="Jigna Kanjaria"/>
    <s v="Ad Operations Director "/>
    <s v="Ptarmigan Media"/>
    <x v="1"/>
    <m/>
    <m/>
    <m/>
    <s v="No inmail sent"/>
    <x v="1"/>
    <m/>
    <m/>
    <n v="0"/>
    <m/>
    <m/>
    <m/>
    <m/>
    <m/>
    <m/>
    <m/>
    <m/>
    <m/>
  </r>
  <r>
    <n v="2744"/>
    <d v="2020-09-23T00:00:00"/>
    <n v="9"/>
    <x v="0"/>
    <s v="Jagdeep Sidhu"/>
    <s v="Ad Operations Director "/>
    <s v="Ptarmigan Media"/>
    <x v="1"/>
    <m/>
    <m/>
    <m/>
    <s v="No inmail sent"/>
    <x v="0"/>
    <d v="2020-09-24T00:00:00"/>
    <d v="2020-10-12T00:00:00"/>
    <n v="10"/>
    <n v="1"/>
    <n v="520"/>
    <m/>
    <m/>
    <m/>
    <m/>
    <m/>
    <m/>
    <m/>
  </r>
  <r>
    <n v="2745"/>
    <d v="2020-09-23T00:00:00"/>
    <n v="9"/>
    <x v="2"/>
    <s v="Fikerte Woldegiorgis"/>
    <s v="Marketing Director Foods UK and Ireland"/>
    <s v="Unilever"/>
    <x v="3"/>
    <s v="Europe"/>
    <m/>
    <m/>
    <s v="No inmail sent"/>
    <x v="2"/>
    <m/>
    <m/>
    <n v="0"/>
    <m/>
    <m/>
    <s v="Irrelevant"/>
    <m/>
    <s v="fikerte.woldegiorgis@unilever.com"/>
    <s v="salesQL"/>
    <m/>
    <d v="2020-11-05T00:00:00"/>
    <s v="Irrelevant"/>
  </r>
  <r>
    <n v="2746"/>
    <d v="2020-09-23T00:00:00"/>
    <n v="9"/>
    <x v="0"/>
    <s v="Julia Connaughton"/>
    <s v="Strategy director"/>
    <s v="Global"/>
    <x v="15"/>
    <m/>
    <m/>
    <m/>
    <s v="No inmail sent"/>
    <x v="0"/>
    <d v="2020-09-24T00:00:00"/>
    <d v="2020-10-12T00:00:00"/>
    <n v="10"/>
    <n v="1"/>
    <n v="520"/>
    <m/>
    <m/>
    <m/>
    <m/>
    <m/>
    <m/>
    <m/>
  </r>
  <r>
    <n v="2747"/>
    <d v="2020-09-23T00:00:00"/>
    <n v="9"/>
    <x v="6"/>
    <s v="Maria Koutsoudakis"/>
    <s v="Brand &amp; Marketing Director "/>
    <s v="Vodafone"/>
    <x v="16"/>
    <m/>
    <m/>
    <m/>
    <s v="No inmail sent"/>
    <x v="1"/>
    <m/>
    <m/>
    <n v="0"/>
    <m/>
    <m/>
    <m/>
    <m/>
    <m/>
    <m/>
    <m/>
    <m/>
    <m/>
  </r>
  <r>
    <n v="2748"/>
    <d v="2020-09-23T00:00:00"/>
    <n v="9"/>
    <x v="6"/>
    <s v="Michael Wolfe MBA"/>
    <s v="Head of Marketing EMEA"/>
    <s v="Korn Ferry"/>
    <x v="5"/>
    <m/>
    <m/>
    <m/>
    <s v="No inmail sent"/>
    <x v="1"/>
    <m/>
    <m/>
    <n v="0"/>
    <m/>
    <m/>
    <m/>
    <m/>
    <m/>
    <m/>
    <m/>
    <m/>
    <m/>
  </r>
  <r>
    <n v="2749"/>
    <d v="2020-09-24T00:00:00"/>
    <n v="9"/>
    <x v="6"/>
    <s v="Sofie Lanstorp"/>
    <s v="Vice President Creative and Brand marketing"/>
    <s v="HBO Europe"/>
    <x v="12"/>
    <m/>
    <m/>
    <m/>
    <s v="No inmail sent"/>
    <x v="1"/>
    <m/>
    <m/>
    <n v="0"/>
    <m/>
    <m/>
    <m/>
    <m/>
    <m/>
    <m/>
    <m/>
    <m/>
    <m/>
  </r>
  <r>
    <n v="2750"/>
    <d v="2020-09-24T00:00:00"/>
    <n v="9"/>
    <x v="6"/>
    <s v="Steve Tietgen"/>
    <s v="Head of Digital Growth and Insights"/>
    <s v="Foxtel"/>
    <x v="12"/>
    <m/>
    <m/>
    <m/>
    <s v="No inmail sent"/>
    <x v="1"/>
    <m/>
    <m/>
    <n v="0"/>
    <m/>
    <m/>
    <m/>
    <m/>
    <m/>
    <m/>
    <m/>
    <m/>
    <m/>
  </r>
  <r>
    <n v="2751"/>
    <d v="2020-09-24T00:00:00"/>
    <n v="9"/>
    <x v="6"/>
    <s v="David Twehues"/>
    <s v="Head of Marketing, Europe"/>
    <s v="Wayfair"/>
    <x v="0"/>
    <m/>
    <m/>
    <m/>
    <s v="No inmail sent"/>
    <x v="1"/>
    <m/>
    <m/>
    <n v="0"/>
    <m/>
    <m/>
    <m/>
    <m/>
    <m/>
    <m/>
    <m/>
    <m/>
    <m/>
  </r>
  <r>
    <n v="2752"/>
    <d v="2020-09-24T00:00:00"/>
    <n v="9"/>
    <x v="6"/>
    <s v="Daniel Mintz"/>
    <s v="Head Of Engineering, Customer and Marketing"/>
    <s v="Sainsbury's "/>
    <x v="0"/>
    <m/>
    <m/>
    <m/>
    <s v="No inmail sent"/>
    <x v="1"/>
    <m/>
    <m/>
    <n v="0"/>
    <m/>
    <m/>
    <m/>
    <m/>
    <m/>
    <m/>
    <m/>
    <m/>
    <m/>
  </r>
  <r>
    <n v="2753"/>
    <d v="2020-09-24T00:00:00"/>
    <n v="9"/>
    <x v="6"/>
    <s v="John Mackie"/>
    <s v="Insight and Customer Experience Director"/>
    <s v="Dixons Carphone "/>
    <x v="0"/>
    <m/>
    <m/>
    <m/>
    <s v="No inmail sent"/>
    <x v="1"/>
    <m/>
    <m/>
    <n v="0"/>
    <m/>
    <m/>
    <m/>
    <m/>
    <m/>
    <m/>
    <m/>
    <m/>
    <m/>
  </r>
  <r>
    <n v="2754"/>
    <d v="2020-09-24T00:00:00"/>
    <n v="9"/>
    <x v="6"/>
    <s v="Nadia Schmid"/>
    <s v="Director EU Analytics"/>
    <s v="Wayfair"/>
    <x v="0"/>
    <m/>
    <m/>
    <m/>
    <s v="No inmail sent"/>
    <x v="1"/>
    <m/>
    <m/>
    <n v="0"/>
    <m/>
    <m/>
    <m/>
    <m/>
    <m/>
    <m/>
    <m/>
    <m/>
    <m/>
  </r>
  <r>
    <n v="2755"/>
    <d v="2020-09-24T00:00:00"/>
    <n v="9"/>
    <x v="6"/>
    <s v="Laura Neal"/>
    <s v="Senior Strategic Marketing Planning Manager"/>
    <s v="Missguided"/>
    <x v="0"/>
    <m/>
    <m/>
    <m/>
    <s v="No inmail sent"/>
    <x v="1"/>
    <m/>
    <m/>
    <n v="0"/>
    <m/>
    <m/>
    <m/>
    <m/>
    <m/>
    <m/>
    <m/>
    <m/>
    <m/>
  </r>
  <r>
    <n v="2756"/>
    <d v="2020-09-24T00:00:00"/>
    <n v="9"/>
    <x v="6"/>
    <s v="François-Xavier Germain"/>
    <s v="Brand Director"/>
    <s v="Monoprix"/>
    <x v="0"/>
    <m/>
    <m/>
    <m/>
    <s v="No inmail sent"/>
    <x v="1"/>
    <m/>
    <m/>
    <n v="0"/>
    <m/>
    <m/>
    <m/>
    <m/>
    <m/>
    <m/>
    <m/>
    <m/>
    <m/>
  </r>
  <r>
    <n v="2757"/>
    <d v="2020-09-24T00:00:00"/>
    <n v="9"/>
    <x v="6"/>
    <s v="Simon Burrett"/>
    <s v="General Manager - Marketing "/>
    <s v="Harris Scarfe Australia Pty Ltd"/>
    <x v="0"/>
    <m/>
    <m/>
    <m/>
    <s v="No inmail sent"/>
    <x v="1"/>
    <m/>
    <m/>
    <n v="0"/>
    <m/>
    <m/>
    <m/>
    <m/>
    <m/>
    <m/>
    <m/>
    <m/>
    <m/>
  </r>
  <r>
    <n v="2758"/>
    <d v="2020-09-28T00:00:00"/>
    <n v="9"/>
    <x v="0"/>
    <s v="Tobias Schlüter"/>
    <s v="Head of Advanced Analytics"/>
    <s v="Sparkasse KölnBonn"/>
    <x v="10"/>
    <m/>
    <m/>
    <m/>
    <s v="No inmail sent"/>
    <x v="0"/>
    <d v="2020-09-28T00:00:00"/>
    <m/>
    <n v="0"/>
    <m/>
    <n v="534"/>
    <s v="Positive_FS"/>
    <d v="2020-09-28T00:00:00"/>
    <m/>
    <m/>
    <m/>
    <m/>
    <m/>
  </r>
  <r>
    <n v="2759"/>
    <d v="2020-09-28T00:00:00"/>
    <n v="9"/>
    <x v="6"/>
    <s v="Margaret Colton"/>
    <s v="Head of Marketing-Textiles"/>
    <s v="Dunnes Stores "/>
    <x v="0"/>
    <m/>
    <m/>
    <m/>
    <s v="No inmail sent"/>
    <x v="1"/>
    <m/>
    <m/>
    <n v="0"/>
    <m/>
    <m/>
    <m/>
    <m/>
    <m/>
    <m/>
    <m/>
    <m/>
    <m/>
  </r>
  <r>
    <n v="2760"/>
    <d v="2020-09-28T00:00:00"/>
    <n v="9"/>
    <x v="6"/>
    <s v="Chris Chalmers"/>
    <s v="Marketing and Digital Director"/>
    <s v="Studio Retail Limited "/>
    <x v="0"/>
    <m/>
    <m/>
    <m/>
    <s v="No inmail sent"/>
    <x v="1"/>
    <m/>
    <m/>
    <n v="0"/>
    <m/>
    <m/>
    <m/>
    <m/>
    <m/>
    <m/>
    <m/>
    <m/>
    <m/>
  </r>
  <r>
    <n v="2761"/>
    <d v="2020-09-28T00:00:00"/>
    <n v="9"/>
    <x v="6"/>
    <s v="Kuba Szczybura"/>
    <s v="Head of Business Intelligence &amp; Insight"/>
    <s v="Dunelm"/>
    <x v="0"/>
    <m/>
    <m/>
    <m/>
    <s v="No inmail sent"/>
    <x v="1"/>
    <m/>
    <m/>
    <n v="0"/>
    <m/>
    <m/>
    <m/>
    <m/>
    <m/>
    <m/>
    <m/>
    <m/>
    <m/>
  </r>
  <r>
    <n v="2762"/>
    <d v="2020-09-28T00:00:00"/>
    <n v="9"/>
    <x v="6"/>
    <s v="Dr Monica Lagazio"/>
    <s v="Head of Growth Insights"/>
    <s v="Marks and Spencer"/>
    <x v="0"/>
    <m/>
    <m/>
    <m/>
    <s v="No inmail sent"/>
    <x v="1"/>
    <m/>
    <m/>
    <n v="0"/>
    <m/>
    <m/>
    <m/>
    <m/>
    <m/>
    <m/>
    <m/>
    <m/>
    <m/>
  </r>
  <r>
    <n v="2763"/>
    <d v="2020-09-28T00:00:00"/>
    <n v="9"/>
    <x v="6"/>
    <s v="Tim Coughlin"/>
    <s v="Head of Planning Analytics"/>
    <s v="Ocado"/>
    <x v="0"/>
    <m/>
    <m/>
    <m/>
    <s v="No inmail sent"/>
    <x v="1"/>
    <m/>
    <m/>
    <n v="0"/>
    <m/>
    <m/>
    <m/>
    <m/>
    <m/>
    <m/>
    <m/>
    <m/>
    <m/>
  </r>
  <r>
    <n v="2764"/>
    <d v="2020-09-28T00:00:00"/>
    <n v="9"/>
    <x v="3"/>
    <s v="Pirjo Niemi"/>
    <s v="VP Strategic Marketing B2B"/>
    <s v=" Conrad Electronic Group"/>
    <x v="0"/>
    <m/>
    <m/>
    <m/>
    <s v="No inmail sent"/>
    <x v="0"/>
    <d v="2020-09-30T00:00:00"/>
    <d v="2022-02-18T00:00:00"/>
    <n v="2"/>
    <m/>
    <n v="26"/>
    <m/>
    <m/>
    <m/>
    <m/>
    <m/>
    <m/>
    <m/>
  </r>
  <r>
    <n v="2765"/>
    <d v="2020-09-28T00:00:00"/>
    <n v="9"/>
    <x v="6"/>
    <s v="Tara McCumiskey"/>
    <s v="Head of Marketing"/>
    <s v="TAROCASH "/>
    <x v="0"/>
    <m/>
    <m/>
    <m/>
    <s v="No inmail sent"/>
    <x v="1"/>
    <m/>
    <m/>
    <n v="0"/>
    <m/>
    <m/>
    <m/>
    <m/>
    <m/>
    <m/>
    <m/>
    <m/>
    <m/>
  </r>
  <r>
    <n v="2766"/>
    <d v="2020-09-28T00:00:00"/>
    <n v="9"/>
    <x v="6"/>
    <s v="Joel Pickering"/>
    <s v="Head of Marketing"/>
    <s v="Hobbycraft"/>
    <x v="0"/>
    <m/>
    <m/>
    <m/>
    <s v="No inmail sent"/>
    <x v="1"/>
    <m/>
    <m/>
    <n v="0"/>
    <m/>
    <m/>
    <m/>
    <m/>
    <m/>
    <m/>
    <m/>
    <m/>
    <m/>
  </r>
  <r>
    <n v="2767"/>
    <d v="2020-09-28T00:00:00"/>
    <n v="9"/>
    <x v="6"/>
    <s v="Maud Destre"/>
    <s v="Directrice Marketing"/>
    <s v="DOMOTI"/>
    <x v="0"/>
    <m/>
    <m/>
    <m/>
    <s v="No inmail sent"/>
    <x v="3"/>
    <m/>
    <m/>
    <n v="0"/>
    <m/>
    <m/>
    <m/>
    <m/>
    <m/>
    <m/>
    <m/>
    <m/>
    <m/>
  </r>
  <r>
    <n v="2768"/>
    <d v="2020-09-28T00:00:00"/>
    <n v="9"/>
    <x v="6"/>
    <s v="Leah Balter"/>
    <s v="Director Digital &amp; Analytics"/>
    <s v="Bunnings"/>
    <x v="0"/>
    <m/>
    <m/>
    <m/>
    <s v="No inmail sent"/>
    <x v="1"/>
    <m/>
    <m/>
    <n v="0"/>
    <m/>
    <m/>
    <m/>
    <m/>
    <m/>
    <m/>
    <m/>
    <m/>
    <m/>
  </r>
  <r>
    <n v="2769"/>
    <d v="2020-09-28T00:00:00"/>
    <n v="9"/>
    <x v="3"/>
    <s v="Tom Fotheringham"/>
    <s v="Head of Ecommerce &amp; Performance Marketing "/>
    <s v="Specsavers"/>
    <x v="0"/>
    <m/>
    <m/>
    <m/>
    <s v="No inmail sent"/>
    <x v="0"/>
    <d v="2020-09-29T00:00:00"/>
    <d v="2022-02-18T00:00:00"/>
    <n v="2"/>
    <m/>
    <n v="26"/>
    <m/>
    <m/>
    <m/>
    <m/>
    <m/>
    <m/>
    <m/>
  </r>
  <r>
    <n v="2770"/>
    <d v="2020-09-28T00:00:00"/>
    <n v="9"/>
    <x v="6"/>
    <s v="Richard Sealby"/>
    <s v="Head of Reporting and Customer Insight "/>
    <s v="Kaplan"/>
    <x v="0"/>
    <m/>
    <m/>
    <m/>
    <s v="No inmail sent"/>
    <x v="1"/>
    <m/>
    <m/>
    <n v="0"/>
    <m/>
    <m/>
    <m/>
    <m/>
    <m/>
    <m/>
    <m/>
    <m/>
    <m/>
  </r>
  <r>
    <n v="2771"/>
    <d v="2020-09-28T00:00:00"/>
    <n v="9"/>
    <x v="6"/>
    <s v="Natalie S."/>
    <s v="Group Head of Product Marketing Communications"/>
    <s v="Kingfisher plc "/>
    <x v="0"/>
    <m/>
    <m/>
    <m/>
    <s v="No inmail sent"/>
    <x v="1"/>
    <m/>
    <m/>
    <n v="0"/>
    <m/>
    <m/>
    <m/>
    <m/>
    <m/>
    <m/>
    <m/>
    <m/>
    <m/>
  </r>
  <r>
    <n v="2772"/>
    <d v="2020-09-28T00:00:00"/>
    <n v="9"/>
    <x v="6"/>
    <s v="Scott Coope"/>
    <s v="Director, Product Marketing"/>
    <s v="Amazon"/>
    <x v="0"/>
    <s v="Europe"/>
    <m/>
    <m/>
    <s v="No inmail sent"/>
    <x v="1"/>
    <m/>
    <m/>
    <n v="0"/>
    <m/>
    <m/>
    <m/>
    <m/>
    <m/>
    <m/>
    <m/>
    <m/>
    <m/>
  </r>
  <r>
    <n v="2773"/>
    <d v="2020-09-28T00:00:00"/>
    <n v="9"/>
    <x v="6"/>
    <s v="Katherine Whitton"/>
    <s v="Chief Marketing Officer"/>
    <s v="Specsavers"/>
    <x v="0"/>
    <m/>
    <m/>
    <m/>
    <s v="No inmail sent"/>
    <x v="1"/>
    <m/>
    <m/>
    <n v="0"/>
    <m/>
    <m/>
    <m/>
    <m/>
    <m/>
    <m/>
    <m/>
    <m/>
    <m/>
  </r>
  <r>
    <n v="2774"/>
    <d v="2020-09-28T00:00:00"/>
    <n v="9"/>
    <x v="6"/>
    <s v="Ruk Shah FCCA"/>
    <s v="Director of MI and Analytics"/>
    <s v="Post Office Ltd"/>
    <x v="0"/>
    <m/>
    <m/>
    <m/>
    <s v="No inmail sent"/>
    <x v="1"/>
    <m/>
    <m/>
    <n v="0"/>
    <m/>
    <m/>
    <m/>
    <m/>
    <m/>
    <m/>
    <m/>
    <m/>
    <m/>
  </r>
  <r>
    <n v="2775"/>
    <d v="2020-09-28T00:00:00"/>
    <n v="9"/>
    <x v="6"/>
    <s v="Will Lockie"/>
    <s v="Global Head of Digital | Ecommerce | Marketplaces | Marketing | Customer Experience | Luxury"/>
    <s v="Georg Jensen "/>
    <x v="0"/>
    <m/>
    <m/>
    <m/>
    <s v="No inmail sent"/>
    <x v="1"/>
    <m/>
    <m/>
    <n v="0"/>
    <m/>
    <m/>
    <m/>
    <m/>
    <m/>
    <m/>
    <m/>
    <m/>
    <m/>
  </r>
  <r>
    <n v="2776"/>
    <d v="2020-09-28T00:00:00"/>
    <n v="9"/>
    <x v="6"/>
    <s v="Moritz Hahn"/>
    <s v="Member of the Zalando Executive Committee, SVP Marketing &amp; Sales and Supply"/>
    <s v="Zalando SE "/>
    <x v="0"/>
    <m/>
    <m/>
    <m/>
    <s v="No inmail sent"/>
    <x v="1"/>
    <m/>
    <m/>
    <n v="0"/>
    <m/>
    <m/>
    <m/>
    <m/>
    <m/>
    <m/>
    <m/>
    <m/>
    <m/>
  </r>
  <r>
    <n v="2777"/>
    <d v="2020-09-28T00:00:00"/>
    <n v="9"/>
    <x v="6"/>
    <s v="Jules Greenidge"/>
    <s v="Head of Insights and Analytics"/>
    <s v="FitFlop"/>
    <x v="0"/>
    <m/>
    <m/>
    <m/>
    <s v="No inmail sent"/>
    <x v="1"/>
    <m/>
    <m/>
    <n v="0"/>
    <m/>
    <m/>
    <m/>
    <m/>
    <m/>
    <m/>
    <m/>
    <m/>
    <m/>
  </r>
  <r>
    <n v="2778"/>
    <d v="2020-09-28T00:00:00"/>
    <n v="9"/>
    <x v="6"/>
    <s v="Edouard de MIOLLIS"/>
    <s v="Chief Digital, Data, Experience Officer"/>
    <s v="Groupe Louis Delhaize "/>
    <x v="0"/>
    <m/>
    <m/>
    <m/>
    <s v="No inmail sent"/>
    <x v="1"/>
    <m/>
    <m/>
    <n v="0"/>
    <m/>
    <m/>
    <m/>
    <m/>
    <m/>
    <m/>
    <m/>
    <m/>
    <m/>
  </r>
  <r>
    <n v="2779"/>
    <d v="2020-09-28T00:00:00"/>
    <n v="9"/>
    <x v="3"/>
    <s v="Vicky Currie"/>
    <s v="Head of Customer Analytics"/>
    <s v="N Brown Group "/>
    <x v="0"/>
    <m/>
    <m/>
    <m/>
    <s v="No inmail sent"/>
    <x v="0"/>
    <d v="2021-03-02T00:00:00"/>
    <d v="2022-02-18T00:00:00"/>
    <n v="2"/>
    <m/>
    <m/>
    <m/>
    <m/>
    <m/>
    <m/>
    <m/>
    <m/>
    <m/>
  </r>
  <r>
    <n v="2780"/>
    <d v="2020-09-28T00:00:00"/>
    <n v="9"/>
    <x v="6"/>
    <s v="Dominique Macher"/>
    <s v="Head of Performance Marketing"/>
    <s v="Küchen Quelle GmbH "/>
    <x v="0"/>
    <m/>
    <m/>
    <m/>
    <s v="No inmail sent"/>
    <x v="1"/>
    <m/>
    <m/>
    <n v="0"/>
    <m/>
    <m/>
    <m/>
    <m/>
    <m/>
    <m/>
    <m/>
    <m/>
    <m/>
  </r>
  <r>
    <n v="2781"/>
    <d v="2020-09-28T00:00:00"/>
    <n v="9"/>
    <x v="6"/>
    <s v="Allan Collins"/>
    <s v="Chief Marketing Officer"/>
    <s v="Domino's Pizza Enterprises Limited "/>
    <x v="0"/>
    <m/>
    <m/>
    <m/>
    <s v="No inmail sent"/>
    <x v="1"/>
    <m/>
    <m/>
    <n v="0"/>
    <m/>
    <m/>
    <m/>
    <m/>
    <m/>
    <m/>
    <m/>
    <m/>
    <m/>
  </r>
  <r>
    <n v="2782"/>
    <d v="2020-09-28T00:00:00"/>
    <n v="9"/>
    <x v="6"/>
    <s v="Thierry LERNON"/>
    <s v="Directeur Général (Exec. VP) Marketing, Expérience client, Data, eCommerce"/>
    <s v="BUT "/>
    <x v="0"/>
    <m/>
    <m/>
    <m/>
    <s v="No inmail sent"/>
    <x v="1"/>
    <m/>
    <m/>
    <n v="0"/>
    <m/>
    <m/>
    <m/>
    <m/>
    <m/>
    <m/>
    <m/>
    <m/>
    <m/>
  </r>
  <r>
    <n v="2783"/>
    <d v="2020-09-28T00:00:00"/>
    <n v="9"/>
    <x v="6"/>
    <s v="Jay Lyons"/>
    <s v="Head of Performance Marketing "/>
    <s v="Pure Collection"/>
    <x v="0"/>
    <m/>
    <m/>
    <m/>
    <s v="No inmail sent"/>
    <x v="1"/>
    <m/>
    <m/>
    <n v="0"/>
    <m/>
    <m/>
    <m/>
    <m/>
    <m/>
    <m/>
    <m/>
    <m/>
    <m/>
  </r>
  <r>
    <n v="2784"/>
    <d v="2020-09-28T00:00:00"/>
    <n v="9"/>
    <x v="6"/>
    <s v="Alex Barry"/>
    <s v="Head of Insight &amp; Analytics"/>
    <s v="Musgrave"/>
    <x v="0"/>
    <m/>
    <m/>
    <m/>
    <s v="No inmail sent"/>
    <x v="1"/>
    <m/>
    <m/>
    <n v="0"/>
    <m/>
    <m/>
    <m/>
    <m/>
    <m/>
    <m/>
    <m/>
    <m/>
    <m/>
  </r>
  <r>
    <n v="2785"/>
    <d v="2020-09-28T00:00:00"/>
    <n v="9"/>
    <x v="6"/>
    <s v="Hayley Ward"/>
    <s v="Head of Customer Experience, Digital and Data"/>
    <s v=" Marks and Spencer"/>
    <x v="0"/>
    <m/>
    <m/>
    <m/>
    <s v="No inmail sent"/>
    <x v="1"/>
    <m/>
    <m/>
    <n v="0"/>
    <m/>
    <m/>
    <m/>
    <m/>
    <m/>
    <m/>
    <m/>
    <m/>
    <m/>
  </r>
  <r>
    <n v="2786"/>
    <d v="2020-09-28T00:00:00"/>
    <n v="9"/>
    <x v="3"/>
    <s v="Umberto Lucatorto"/>
    <s v="Product Owner, Data Analyst "/>
    <s v="ADEO Services"/>
    <x v="0"/>
    <m/>
    <m/>
    <m/>
    <s v="No inmail sent"/>
    <x v="0"/>
    <d v="2020-10-01T00:00:00"/>
    <d v="2021-02-16T00:00:00"/>
    <n v="2"/>
    <m/>
    <n v="393"/>
    <s v="Negative"/>
    <m/>
    <m/>
    <m/>
    <m/>
    <m/>
    <m/>
  </r>
  <r>
    <n v="2787"/>
    <d v="2020-09-28T00:00:00"/>
    <n v="9"/>
    <x v="6"/>
    <s v="Rebecca Naish"/>
    <s v="Head of Marketing &amp; Licensing "/>
    <s v="The Entertainer"/>
    <x v="0"/>
    <m/>
    <m/>
    <m/>
    <s v="No inmail sent"/>
    <x v="1"/>
    <m/>
    <m/>
    <n v="0"/>
    <m/>
    <m/>
    <m/>
    <m/>
    <m/>
    <m/>
    <m/>
    <m/>
    <m/>
  </r>
  <r>
    <n v="2788"/>
    <d v="2020-09-28T00:00:00"/>
    <n v="9"/>
    <x v="6"/>
    <s v="Michelle Webb"/>
    <s v="GM Product Marketing"/>
    <s v="Xero"/>
    <x v="0"/>
    <m/>
    <m/>
    <m/>
    <s v="No inmail sent"/>
    <x v="1"/>
    <m/>
    <m/>
    <n v="0"/>
    <m/>
    <m/>
    <m/>
    <m/>
    <m/>
    <m/>
    <m/>
    <m/>
    <m/>
  </r>
  <r>
    <n v="2789"/>
    <d v="2020-09-28T00:00:00"/>
    <n v="9"/>
    <x v="6"/>
    <s v="Sven Lindell"/>
    <s v="Chief Marketing Officer"/>
    <s v="Winning Group"/>
    <x v="0"/>
    <m/>
    <m/>
    <m/>
    <s v="No inmail sent"/>
    <x v="1"/>
    <m/>
    <m/>
    <n v="0"/>
    <m/>
    <m/>
    <m/>
    <m/>
    <m/>
    <m/>
    <m/>
    <m/>
    <m/>
  </r>
  <r>
    <n v="2790"/>
    <d v="2020-09-28T00:00:00"/>
    <n v="9"/>
    <x v="6"/>
    <s v="Camila Hynes"/>
    <s v="Head Of Brand &amp; Marketing"/>
    <s v="Feros Care "/>
    <x v="0"/>
    <m/>
    <m/>
    <m/>
    <s v="No inmail sent"/>
    <x v="1"/>
    <m/>
    <m/>
    <n v="0"/>
    <m/>
    <m/>
    <m/>
    <m/>
    <m/>
    <m/>
    <m/>
    <m/>
    <m/>
  </r>
  <r>
    <n v="2791"/>
    <d v="2020-09-28T00:00:00"/>
    <n v="9"/>
    <x v="6"/>
    <s v="Rowan Drummond"/>
    <s v="General Manager, Customer Strategy &amp; Insights"/>
    <s v="The Star Entertainment Group "/>
    <x v="0"/>
    <m/>
    <m/>
    <m/>
    <s v="No inmail sent"/>
    <x v="1"/>
    <m/>
    <m/>
    <n v="0"/>
    <m/>
    <m/>
    <m/>
    <m/>
    <m/>
    <m/>
    <m/>
    <m/>
    <m/>
  </r>
  <r>
    <n v="2792"/>
    <d v="2020-09-28T00:00:00"/>
    <n v="9"/>
    <x v="6"/>
    <s v="Stefan Wetzler"/>
    <s v="Geschäftsführer / CMO"/>
    <s v="Lidl Digital "/>
    <x v="0"/>
    <m/>
    <m/>
    <m/>
    <s v="No inmail sent"/>
    <x v="1"/>
    <m/>
    <m/>
    <n v="0"/>
    <m/>
    <m/>
    <m/>
    <m/>
    <m/>
    <m/>
    <m/>
    <m/>
    <m/>
  </r>
  <r>
    <n v="2793"/>
    <d v="2020-09-28T00:00:00"/>
    <n v="9"/>
    <x v="6"/>
    <s v="Frédéric Lefebvre"/>
    <s v="Marketing &amp; Multichannel Director"/>
    <s v="PROMOD"/>
    <x v="0"/>
    <m/>
    <m/>
    <m/>
    <s v="No inmail sent"/>
    <x v="1"/>
    <m/>
    <m/>
    <n v="0"/>
    <m/>
    <m/>
    <m/>
    <m/>
    <m/>
    <m/>
    <m/>
    <m/>
    <m/>
  </r>
  <r>
    <n v="2794"/>
    <d v="2020-09-28T00:00:00"/>
    <n v="9"/>
    <x v="6"/>
    <s v="Gavin Sawtell"/>
    <s v="Head of Optimisation &amp; Content"/>
    <s v="WooliesX "/>
    <x v="0"/>
    <m/>
    <m/>
    <m/>
    <s v="No inmail sent"/>
    <x v="1"/>
    <m/>
    <m/>
    <n v="0"/>
    <m/>
    <m/>
    <m/>
    <m/>
    <m/>
    <m/>
    <m/>
    <m/>
    <m/>
  </r>
  <r>
    <n v="2795"/>
    <d v="2020-09-28T00:00:00"/>
    <n v="9"/>
    <x v="6"/>
    <s v="Jan Kirchhoff"/>
    <s v="Product Owner Marketing / Big Data"/>
    <s v="REWE Digital GmbH "/>
    <x v="0"/>
    <m/>
    <m/>
    <m/>
    <s v="No inmail sent"/>
    <x v="1"/>
    <m/>
    <m/>
    <n v="0"/>
    <m/>
    <n v="44636"/>
    <m/>
    <m/>
    <m/>
    <m/>
    <m/>
    <m/>
    <m/>
  </r>
  <r>
    <n v="2796"/>
    <d v="2020-09-28T00:00:00"/>
    <n v="9"/>
    <x v="6"/>
    <s v="Anna Morley"/>
    <s v="Head of FS Marketing "/>
    <s v=" N Brown Group"/>
    <x v="0"/>
    <m/>
    <m/>
    <m/>
    <s v="No inmail sent"/>
    <x v="1"/>
    <m/>
    <m/>
    <n v="0"/>
    <m/>
    <m/>
    <m/>
    <m/>
    <m/>
    <m/>
    <m/>
    <m/>
    <m/>
  </r>
  <r>
    <n v="2797"/>
    <d v="2020-09-28T00:00:00"/>
    <n v="9"/>
    <x v="6"/>
    <s v="Dara Goolsby"/>
    <s v="Head Of Retail Marketing "/>
    <s v="JD Sports Fashion"/>
    <x v="0"/>
    <m/>
    <m/>
    <m/>
    <s v="No inmail sent"/>
    <x v="1"/>
    <m/>
    <m/>
    <n v="0"/>
    <m/>
    <m/>
    <m/>
    <m/>
    <m/>
    <m/>
    <m/>
    <m/>
    <m/>
  </r>
  <r>
    <n v="2798"/>
    <d v="2020-09-28T00:00:00"/>
    <n v="9"/>
    <x v="6"/>
    <s v="Adam Sharpe"/>
    <s v="Head of Business Analytics"/>
    <s v="ProCook"/>
    <x v="0"/>
    <m/>
    <m/>
    <m/>
    <s v="No inmail sent"/>
    <x v="3"/>
    <m/>
    <m/>
    <n v="0"/>
    <m/>
    <m/>
    <m/>
    <m/>
    <m/>
    <m/>
    <m/>
    <m/>
    <m/>
  </r>
  <r>
    <n v="2799"/>
    <d v="2020-09-28T00:00:00"/>
    <n v="9"/>
    <x v="6"/>
    <s v="Chris Sweeney"/>
    <s v="Head of Customer Insight "/>
    <s v=" Wickes"/>
    <x v="0"/>
    <m/>
    <m/>
    <m/>
    <s v="No inmail sent"/>
    <x v="1"/>
    <m/>
    <m/>
    <n v="0"/>
    <m/>
    <m/>
    <m/>
    <m/>
    <m/>
    <m/>
    <m/>
    <m/>
    <m/>
  </r>
  <r>
    <n v="2800"/>
    <d v="2020-09-28T00:00:00"/>
    <n v="9"/>
    <x v="6"/>
    <s v="Christopher McKay"/>
    <s v="Head of Brand Engagement"/>
    <s v="Hillarys"/>
    <x v="0"/>
    <m/>
    <m/>
    <m/>
    <s v="No inmail sent"/>
    <x v="1"/>
    <m/>
    <m/>
    <n v="0"/>
    <m/>
    <m/>
    <m/>
    <m/>
    <m/>
    <m/>
    <m/>
    <m/>
    <m/>
  </r>
  <r>
    <n v="2801"/>
    <d v="2020-09-28T00:00:00"/>
    <n v="9"/>
    <x v="3"/>
    <s v="Maeve McCormack"/>
    <s v="Head of Marketing and E-Commerce"/>
    <s v=" Carraig Donn"/>
    <x v="0"/>
    <m/>
    <m/>
    <m/>
    <s v="No inmail sent"/>
    <x v="0"/>
    <d v="2020-09-30T00:00:00"/>
    <d v="2020-10-22T00:00:00"/>
    <n v="10"/>
    <m/>
    <n v="510"/>
    <s v="Negative"/>
    <d v="2020-10-22T00:00:00"/>
    <m/>
    <m/>
    <m/>
    <m/>
    <m/>
  </r>
  <r>
    <n v="2802"/>
    <d v="2020-09-28T00:00:00"/>
    <n v="9"/>
    <x v="3"/>
    <s v="Abigail Brockbank"/>
    <s v="Head of Data &amp; Analytics Strategy"/>
    <s v="Electrocomponents plc"/>
    <x v="0"/>
    <s v="Europe"/>
    <m/>
    <m/>
    <s v="No inmail sent"/>
    <x v="0"/>
    <d v="2020-09-30T00:00:00"/>
    <d v="2022-02-18T00:00:00"/>
    <n v="2"/>
    <m/>
    <n v="26"/>
    <m/>
    <m/>
    <m/>
    <m/>
    <m/>
    <m/>
    <m/>
  </r>
  <r>
    <n v="2803"/>
    <d v="2020-09-28T00:00:00"/>
    <n v="9"/>
    <x v="6"/>
    <s v="Mustari B."/>
    <s v="Head of Marketing and Ecommerce"/>
    <s v="Ecommerce Retail "/>
    <x v="0"/>
    <m/>
    <m/>
    <m/>
    <s v="No inmail sent"/>
    <x v="1"/>
    <m/>
    <m/>
    <n v="0"/>
    <m/>
    <m/>
    <m/>
    <m/>
    <m/>
    <m/>
    <m/>
    <m/>
    <m/>
  </r>
  <r>
    <n v="2804"/>
    <d v="2020-09-28T00:00:00"/>
    <n v="9"/>
    <x v="6"/>
    <s v="Lorna Brown"/>
    <s v="Head of Brand Marketing and Marketing Planning"/>
    <s v=" John Lewis &amp; Partners"/>
    <x v="0"/>
    <m/>
    <m/>
    <m/>
    <s v="No inmail sent"/>
    <x v="1"/>
    <m/>
    <m/>
    <n v="0"/>
    <m/>
    <m/>
    <m/>
    <m/>
    <m/>
    <m/>
    <m/>
    <m/>
    <m/>
  </r>
  <r>
    <n v="2805"/>
    <d v="2020-09-28T00:00:00"/>
    <n v="9"/>
    <x v="6"/>
    <s v="Nick Jackman"/>
    <s v="Head of Marketing - Beauty &amp; NPD"/>
    <s v="Boots "/>
    <x v="0"/>
    <m/>
    <m/>
    <m/>
    <s v="No inmail sent"/>
    <x v="1"/>
    <m/>
    <m/>
    <n v="0"/>
    <m/>
    <m/>
    <m/>
    <m/>
    <m/>
    <m/>
    <m/>
    <m/>
    <m/>
  </r>
  <r>
    <n v="2806"/>
    <d v="2020-09-28T00:00:00"/>
    <n v="9"/>
    <x v="6"/>
    <s v="Breffni Walsh"/>
    <s v="Board Advisor"/>
    <s v="Brands are Best Limited"/>
    <x v="5"/>
    <m/>
    <m/>
    <m/>
    <s v="No inmail sent"/>
    <x v="1"/>
    <m/>
    <m/>
    <n v="0"/>
    <m/>
    <m/>
    <m/>
    <m/>
    <m/>
    <m/>
    <m/>
    <m/>
    <m/>
  </r>
  <r>
    <n v="2807"/>
    <d v="2020-09-29T00:00:00"/>
    <n v="9"/>
    <x v="6"/>
    <s v="Helen Bradshaw"/>
    <s v="Head of Marketing and Brand"/>
    <s v="Dignity Plc"/>
    <x v="0"/>
    <m/>
    <m/>
    <m/>
    <s v="No inmail sent"/>
    <x v="1"/>
    <m/>
    <m/>
    <n v="0"/>
    <m/>
    <m/>
    <m/>
    <m/>
    <m/>
    <m/>
    <m/>
    <m/>
    <m/>
  </r>
  <r>
    <n v="2808"/>
    <d v="2020-09-29T00:00:00"/>
    <n v="9"/>
    <x v="6"/>
    <s v="Anton Singer"/>
    <s v="Head of Marketing Services &amp; Processes"/>
    <s v="Conrad Electronic Group"/>
    <x v="0"/>
    <m/>
    <m/>
    <m/>
    <s v="No inmail sent"/>
    <x v="1"/>
    <m/>
    <m/>
    <n v="0"/>
    <m/>
    <m/>
    <m/>
    <m/>
    <m/>
    <m/>
    <m/>
    <m/>
    <m/>
  </r>
  <r>
    <n v="2809"/>
    <d v="2020-09-29T00:00:00"/>
    <n v="9"/>
    <x v="6"/>
    <s v="Martin Alles"/>
    <s v="Vice President, Marketing International"/>
    <s v="Lidl Stiftung &amp; Co. KG"/>
    <x v="0"/>
    <m/>
    <m/>
    <m/>
    <s v="No inmail sent"/>
    <x v="1"/>
    <m/>
    <m/>
    <n v="0"/>
    <m/>
    <m/>
    <m/>
    <m/>
    <m/>
    <m/>
    <m/>
    <m/>
    <m/>
  </r>
  <r>
    <n v="2810"/>
    <d v="2020-09-29T00:00:00"/>
    <n v="9"/>
    <x v="6"/>
    <s v="Sven Angel "/>
    <s v="Head of Retail Media"/>
    <s v="REWE Group"/>
    <x v="0"/>
    <m/>
    <m/>
    <m/>
    <s v="No inmail sent"/>
    <x v="1"/>
    <m/>
    <m/>
    <n v="0"/>
    <m/>
    <m/>
    <m/>
    <m/>
    <m/>
    <m/>
    <m/>
    <m/>
    <m/>
  </r>
  <r>
    <n v="2811"/>
    <d v="2020-09-29T00:00:00"/>
    <n v="9"/>
    <x v="6"/>
    <s v="Wayne Grenfell"/>
    <s v="Head of Research, Pricing and Customer Analysis - Customer Insight"/>
    <s v="Coles"/>
    <x v="0"/>
    <m/>
    <m/>
    <m/>
    <s v="No inmail sent"/>
    <x v="1"/>
    <m/>
    <m/>
    <n v="0"/>
    <m/>
    <m/>
    <m/>
    <m/>
    <m/>
    <m/>
    <m/>
    <m/>
    <m/>
  </r>
  <r>
    <n v="2812"/>
    <d v="2020-09-29T00:00:00"/>
    <n v="9"/>
    <x v="3"/>
    <s v="Mark Hopkinson"/>
    <s v="Head of Business Insight and Pricing"/>
    <s v="Distrelec Group"/>
    <x v="0"/>
    <m/>
    <m/>
    <m/>
    <s v="No inmail sent"/>
    <x v="0"/>
    <d v="2020-09-29T00:00:00"/>
    <d v="2020-10-22T00:00:00"/>
    <n v="10"/>
    <m/>
    <n v="510"/>
    <s v="Negative"/>
    <d v="2020-10-22T00:00:00"/>
    <m/>
    <m/>
    <m/>
    <m/>
    <m/>
  </r>
  <r>
    <n v="2813"/>
    <d v="2020-09-29T00:00:00"/>
    <n v="9"/>
    <x v="6"/>
    <s v="Chloe Sherratt"/>
    <s v="Head of Marketing"/>
    <s v="Kennelpak Ltd "/>
    <x v="0"/>
    <m/>
    <m/>
    <m/>
    <s v="No inmail sent"/>
    <x v="1"/>
    <m/>
    <m/>
    <n v="0"/>
    <m/>
    <m/>
    <m/>
    <m/>
    <m/>
    <m/>
    <m/>
    <m/>
    <m/>
  </r>
  <r>
    <n v="2814"/>
    <d v="2020-09-29T00:00:00"/>
    <n v="9"/>
    <x v="6"/>
    <s v="Lysa Hardy"/>
    <s v="Board Director &amp; CMO"/>
    <s v="Hotel Chocolat "/>
    <x v="0"/>
    <m/>
    <m/>
    <m/>
    <s v="No inmail sent"/>
    <x v="3"/>
    <m/>
    <m/>
    <n v="0"/>
    <m/>
    <m/>
    <m/>
    <m/>
    <m/>
    <m/>
    <m/>
    <m/>
    <m/>
  </r>
  <r>
    <n v="2815"/>
    <d v="2020-09-29T00:00:00"/>
    <n v="9"/>
    <x v="6"/>
    <s v="Julien MATHIEU"/>
    <s v="Head of Media"/>
    <s v="Galeries Lafayette Group"/>
    <x v="0"/>
    <m/>
    <m/>
    <m/>
    <s v="No inmail sent"/>
    <x v="1"/>
    <m/>
    <m/>
    <n v="0"/>
    <m/>
    <m/>
    <m/>
    <m/>
    <m/>
    <m/>
    <m/>
    <m/>
    <m/>
  </r>
  <r>
    <n v="2816"/>
    <d v="2020-09-29T00:00:00"/>
    <n v="9"/>
    <x v="6"/>
    <s v="Sarah Leach"/>
    <s v="Head Of Marketing &amp; Ecommerce"/>
    <s v="Westland Horticulture Ltd"/>
    <x v="0"/>
    <m/>
    <m/>
    <m/>
    <s v="No inmail sent"/>
    <x v="3"/>
    <m/>
    <m/>
    <n v="0"/>
    <m/>
    <m/>
    <m/>
    <m/>
    <m/>
    <m/>
    <m/>
    <m/>
    <m/>
  </r>
  <r>
    <n v="2817"/>
    <d v="2020-09-29T00:00:00"/>
    <n v="9"/>
    <x v="6"/>
    <s v="Mario Muttenthaler"/>
    <s v="Chief Marketing Officer"/>
    <s v="VIU Eyewear"/>
    <x v="0"/>
    <m/>
    <m/>
    <m/>
    <s v="No inmail sent"/>
    <x v="1"/>
    <m/>
    <m/>
    <n v="0"/>
    <m/>
    <m/>
    <m/>
    <m/>
    <m/>
    <m/>
    <m/>
    <m/>
    <m/>
  </r>
  <r>
    <n v="2818"/>
    <d v="2020-09-29T00:00:00"/>
    <n v="9"/>
    <x v="6"/>
    <s v="Claire Faltyn"/>
    <s v="Group Head of Customer Experience &amp; Insight "/>
    <s v="Halfords "/>
    <x v="0"/>
    <m/>
    <m/>
    <m/>
    <s v="No inmail sent"/>
    <x v="1"/>
    <m/>
    <m/>
    <n v="0"/>
    <m/>
    <m/>
    <m/>
    <m/>
    <m/>
    <m/>
    <m/>
    <m/>
    <m/>
  </r>
  <r>
    <n v="2819"/>
    <d v="2020-09-29T00:00:00"/>
    <n v="9"/>
    <x v="6"/>
    <s v="Fiona Strang"/>
    <s v="Marketing Director"/>
    <s v="Neptune Home "/>
    <x v="0"/>
    <m/>
    <m/>
    <m/>
    <s v="No inmail sent"/>
    <x v="1"/>
    <m/>
    <m/>
    <n v="0"/>
    <m/>
    <m/>
    <m/>
    <m/>
    <m/>
    <m/>
    <m/>
    <m/>
    <m/>
  </r>
  <r>
    <n v="2820"/>
    <d v="2020-09-29T00:00:00"/>
    <n v="9"/>
    <x v="6"/>
    <s v="Mike Ainsworth"/>
    <s v="General Manager, Marketing and Customer "/>
    <s v=" Barbeques Galore Pty Ltd"/>
    <x v="0"/>
    <m/>
    <m/>
    <m/>
    <s v="No inmail sent"/>
    <x v="1"/>
    <m/>
    <m/>
    <n v="0"/>
    <m/>
    <m/>
    <m/>
    <m/>
    <m/>
    <m/>
    <m/>
    <m/>
    <m/>
  </r>
  <r>
    <n v="2821"/>
    <d v="2020-09-29T00:00:00"/>
    <n v="9"/>
    <x v="6"/>
    <s v="Victoria Simpson - Clarke"/>
    <s v="Head of Marketing Activation"/>
    <s v="Specsavers"/>
    <x v="0"/>
    <m/>
    <m/>
    <m/>
    <s v="No inmail sent"/>
    <x v="1"/>
    <m/>
    <m/>
    <n v="0"/>
    <m/>
    <m/>
    <m/>
    <m/>
    <m/>
    <m/>
    <m/>
    <m/>
    <m/>
  </r>
  <r>
    <n v="2822"/>
    <d v="2020-09-29T00:00:00"/>
    <n v="9"/>
    <x v="6"/>
    <s v="Emma Healey"/>
    <s v="Marketing Director"/>
    <s v="Abel &amp; Cole"/>
    <x v="0"/>
    <m/>
    <m/>
    <m/>
    <s v="No inmail sent"/>
    <x v="1"/>
    <m/>
    <m/>
    <n v="0"/>
    <m/>
    <m/>
    <m/>
    <m/>
    <m/>
    <m/>
    <m/>
    <m/>
    <m/>
  </r>
  <r>
    <n v="2823"/>
    <d v="2020-09-29T00:00:00"/>
    <n v="9"/>
    <x v="3"/>
    <s v="Yannick Olekhnovitch"/>
    <s v="Head of Country Performance, Pricing and Promotion"/>
    <s v="Sarenza"/>
    <x v="0"/>
    <s v="Europe"/>
    <m/>
    <m/>
    <s v="No inmail sent"/>
    <x v="0"/>
    <d v="2020-09-29T00:00:00"/>
    <d v="2021-07-13T00:00:00"/>
    <n v="7"/>
    <n v="1"/>
    <n v="246"/>
    <s v="None"/>
    <m/>
    <s v="delete"/>
    <m/>
    <m/>
    <m/>
    <s v="Relevant + followed up"/>
  </r>
  <r>
    <n v="2824"/>
    <d v="2020-09-29T00:00:00"/>
    <n v="9"/>
    <x v="6"/>
    <s v="Adam Briggs"/>
    <s v="Performance Analytics Senior Manager"/>
    <s v="Dunelm"/>
    <x v="0"/>
    <m/>
    <m/>
    <m/>
    <s v="No inmail sent"/>
    <x v="1"/>
    <m/>
    <m/>
    <n v="0"/>
    <m/>
    <m/>
    <m/>
    <m/>
    <m/>
    <m/>
    <m/>
    <m/>
    <m/>
  </r>
  <r>
    <n v="2825"/>
    <d v="2020-09-29T00:00:00"/>
    <n v="9"/>
    <x v="6"/>
    <s v="Paul Lowings"/>
    <s v="Head of Marketing"/>
    <s v="Lakeland"/>
    <x v="0"/>
    <m/>
    <m/>
    <m/>
    <s v="No inmail sent"/>
    <x v="1"/>
    <m/>
    <m/>
    <n v="0"/>
    <m/>
    <m/>
    <m/>
    <m/>
    <m/>
    <m/>
    <m/>
    <m/>
    <m/>
  </r>
  <r>
    <n v="2826"/>
    <d v="2020-09-29T00:00:00"/>
    <n v="9"/>
    <x v="6"/>
    <s v="Alexandra Conn"/>
    <s v="Head of Data &amp; Insights"/>
    <s v="Woolworths Group"/>
    <x v="0"/>
    <m/>
    <m/>
    <m/>
    <s v="No inmail sent"/>
    <x v="1"/>
    <m/>
    <m/>
    <n v="0"/>
    <m/>
    <m/>
    <m/>
    <m/>
    <m/>
    <m/>
    <m/>
    <m/>
    <m/>
  </r>
  <r>
    <n v="2827"/>
    <d v="2020-09-29T00:00:00"/>
    <n v="9"/>
    <x v="6"/>
    <s v="Spencer May"/>
    <s v="Managing Director"/>
    <s v="Saffron Health "/>
    <x v="0"/>
    <m/>
    <m/>
    <m/>
    <s v="No inmail sent"/>
    <x v="1"/>
    <m/>
    <m/>
    <n v="0"/>
    <m/>
    <m/>
    <m/>
    <m/>
    <m/>
    <m/>
    <m/>
    <m/>
    <m/>
  </r>
  <r>
    <n v="2828"/>
    <d v="2020-09-29T00:00:00"/>
    <n v="9"/>
    <x v="6"/>
    <s v="Liz Lamb 2"/>
    <s v="Head of Player Insights"/>
    <s v=" Camelot"/>
    <x v="0"/>
    <m/>
    <m/>
    <m/>
    <s v="No inmail sent"/>
    <x v="1"/>
    <m/>
    <m/>
    <n v="0"/>
    <m/>
    <m/>
    <m/>
    <m/>
    <m/>
    <m/>
    <m/>
    <m/>
    <m/>
  </r>
  <r>
    <n v="2829"/>
    <d v="2020-09-29T00:00:00"/>
    <n v="9"/>
    <x v="6"/>
    <s v="Andrew Fisher"/>
    <s v="Head of Creative Technology and Data Science (Interim Chief Digital Officer)"/>
    <s v="Aesop "/>
    <x v="0"/>
    <m/>
    <m/>
    <m/>
    <s v="No inmail sent"/>
    <x v="1"/>
    <m/>
    <m/>
    <n v="0"/>
    <m/>
    <m/>
    <m/>
    <m/>
    <m/>
    <m/>
    <m/>
    <m/>
    <m/>
  </r>
  <r>
    <n v="2830"/>
    <d v="2020-09-29T00:00:00"/>
    <n v="9"/>
    <x v="6"/>
    <s v="Florian Lustig"/>
    <s v="Director Predictive Analytics"/>
    <s v="onrad Electronic SE"/>
    <x v="0"/>
    <m/>
    <m/>
    <m/>
    <s v="No inmail sent"/>
    <x v="1"/>
    <m/>
    <m/>
    <n v="0"/>
    <m/>
    <m/>
    <m/>
    <m/>
    <m/>
    <m/>
    <m/>
    <m/>
    <m/>
  </r>
  <r>
    <n v="2831"/>
    <d v="2020-09-29T00:00:00"/>
    <n v="9"/>
    <x v="6"/>
    <s v="Rob Dempsey"/>
    <s v="Head of Marketing"/>
    <s v="Travelex"/>
    <x v="0"/>
    <m/>
    <m/>
    <m/>
    <s v="No inmail sent"/>
    <x v="3"/>
    <m/>
    <m/>
    <n v="0"/>
    <m/>
    <m/>
    <m/>
    <m/>
    <m/>
    <m/>
    <m/>
    <m/>
    <m/>
  </r>
  <r>
    <n v="2832"/>
    <d v="2020-09-29T00:00:00"/>
    <n v="9"/>
    <x v="6"/>
    <s v="Jon Asbury"/>
    <s v="Multichannel Director"/>
    <s v="GO Outdoors LTD"/>
    <x v="1"/>
    <m/>
    <m/>
    <m/>
    <s v="No inmail sent"/>
    <x v="1"/>
    <m/>
    <m/>
    <n v="0"/>
    <m/>
    <m/>
    <m/>
    <m/>
    <m/>
    <m/>
    <m/>
    <m/>
    <m/>
  </r>
  <r>
    <n v="2833"/>
    <d v="2020-09-29T00:00:00"/>
    <n v="9"/>
    <x v="6"/>
    <s v="Doug Frank"/>
    <s v="General Manager Data &amp; Retail Analytics"/>
    <s v="Woolworths Limited "/>
    <x v="0"/>
    <m/>
    <m/>
    <m/>
    <s v="No inmail sent"/>
    <x v="1"/>
    <m/>
    <m/>
    <n v="0"/>
    <m/>
    <m/>
    <m/>
    <m/>
    <m/>
    <m/>
    <m/>
    <m/>
    <m/>
  </r>
  <r>
    <n v="2834"/>
    <d v="2020-09-29T00:00:00"/>
    <n v="9"/>
    <x v="6"/>
    <s v="Caroline Holroyde"/>
    <s v="Head of Insight"/>
    <s v="Sainsbury's"/>
    <x v="0"/>
    <m/>
    <m/>
    <m/>
    <s v="No inmail sent"/>
    <x v="1"/>
    <m/>
    <m/>
    <n v="0"/>
    <m/>
    <m/>
    <m/>
    <m/>
    <m/>
    <m/>
    <m/>
    <m/>
    <m/>
  </r>
  <r>
    <n v="2835"/>
    <d v="2020-09-29T00:00:00"/>
    <n v="9"/>
    <x v="6"/>
    <s v="Marina Gazenkampf"/>
    <s v="Head Of Retail Marketing"/>
    <s v="Lagardère Travel Retail / Duty Free Global "/>
    <x v="0"/>
    <m/>
    <m/>
    <m/>
    <s v="No inmail sent"/>
    <x v="1"/>
    <m/>
    <m/>
    <n v="0"/>
    <m/>
    <m/>
    <m/>
    <m/>
    <m/>
    <m/>
    <m/>
    <m/>
    <m/>
  </r>
  <r>
    <n v="2836"/>
    <d v="2020-09-29T00:00:00"/>
    <n v="9"/>
    <x v="6"/>
    <s v="Andrew Ellis"/>
    <s v="Head of Customer Insight and Experience"/>
    <s v="Post Office Ltd"/>
    <x v="0"/>
    <m/>
    <m/>
    <m/>
    <s v="No inmail sent"/>
    <x v="1"/>
    <m/>
    <m/>
    <n v="0"/>
    <m/>
    <m/>
    <m/>
    <m/>
    <m/>
    <m/>
    <m/>
    <m/>
    <m/>
  </r>
  <r>
    <n v="2837"/>
    <d v="2020-09-29T00:00:00"/>
    <n v="9"/>
    <x v="6"/>
    <s v="Flore Delobelle"/>
    <s v="Customer Marketing and Media Director"/>
    <s v="Leroy Merlin"/>
    <x v="0"/>
    <m/>
    <m/>
    <m/>
    <s v="No inmail sent"/>
    <x v="1"/>
    <m/>
    <m/>
    <n v="0"/>
    <m/>
    <m/>
    <m/>
    <m/>
    <s v="fdelobelle@leroymerlin.com"/>
    <s v="salesQL"/>
    <s v="Bounced"/>
    <d v="2020-11-05T00:00:00"/>
    <m/>
  </r>
  <r>
    <n v="2838"/>
    <d v="2020-09-29T00:00:00"/>
    <n v="9"/>
    <x v="6"/>
    <s v="Lou Ashton"/>
    <s v="Marketing Director"/>
    <s v="River Island "/>
    <x v="0"/>
    <m/>
    <m/>
    <m/>
    <s v="No inmail sent"/>
    <x v="1"/>
    <m/>
    <m/>
    <n v="0"/>
    <m/>
    <m/>
    <m/>
    <m/>
    <m/>
    <m/>
    <m/>
    <m/>
    <m/>
  </r>
  <r>
    <n v="2839"/>
    <d v="2020-09-29T00:00:00"/>
    <n v="9"/>
    <x v="6"/>
    <s v="Deborah Davies"/>
    <s v="Head of Insights – Marketing &amp; Research"/>
    <s v="Co-op "/>
    <x v="0"/>
    <m/>
    <m/>
    <m/>
    <s v="No inmail sent"/>
    <x v="3"/>
    <m/>
    <m/>
    <n v="0"/>
    <m/>
    <m/>
    <m/>
    <m/>
    <m/>
    <m/>
    <m/>
    <m/>
    <m/>
  </r>
  <r>
    <n v="2840"/>
    <d v="2020-09-29T00:00:00"/>
    <n v="9"/>
    <x v="6"/>
    <s v="Brett Gibson"/>
    <s v="General Manager - Performance, Data and Analytics"/>
    <s v="Super Retail Group "/>
    <x v="0"/>
    <m/>
    <m/>
    <m/>
    <s v="No inmail sent"/>
    <x v="1"/>
    <m/>
    <m/>
    <n v="0"/>
    <m/>
    <m/>
    <m/>
    <m/>
    <m/>
    <m/>
    <m/>
    <m/>
    <m/>
  </r>
  <r>
    <n v="2841"/>
    <d v="2020-09-29T00:00:00"/>
    <n v="9"/>
    <x v="6"/>
    <s v="Paul Bosher"/>
    <s v="Global Head of Consumer Planning and Insights"/>
    <s v="Walgreens Boots Alliance "/>
    <x v="6"/>
    <s v="Europe"/>
    <m/>
    <m/>
    <s v="No inmail sent"/>
    <x v="1"/>
    <m/>
    <m/>
    <n v="0"/>
    <m/>
    <m/>
    <m/>
    <m/>
    <m/>
    <m/>
    <m/>
    <m/>
    <m/>
  </r>
  <r>
    <n v="2842"/>
    <d v="2020-09-29T00:00:00"/>
    <n v="9"/>
    <x v="6"/>
    <s v="Murray Beckett"/>
    <s v="Group Marketing Director"/>
    <s v="Boohoo Group PLC"/>
    <x v="0"/>
    <m/>
    <m/>
    <m/>
    <s v="No inmail sent"/>
    <x v="1"/>
    <m/>
    <m/>
    <n v="0"/>
    <m/>
    <m/>
    <m/>
    <m/>
    <m/>
    <m/>
    <m/>
    <m/>
    <m/>
  </r>
  <r>
    <n v="2843"/>
    <d v="2020-09-29T00:00:00"/>
    <n v="9"/>
    <x v="6"/>
    <s v="Mandy Dunstan"/>
    <s v="Team Coodinator to Head of Marketing and Head of Planning, Delivery &amp; Performance"/>
    <s v="EnergyAustralia "/>
    <x v="0"/>
    <m/>
    <m/>
    <m/>
    <s v="No inmail sent"/>
    <x v="3"/>
    <m/>
    <m/>
    <n v="0"/>
    <m/>
    <m/>
    <m/>
    <m/>
    <m/>
    <m/>
    <m/>
    <m/>
    <m/>
  </r>
  <r>
    <n v="2844"/>
    <d v="2020-09-29T00:00:00"/>
    <n v="9"/>
    <x v="6"/>
    <s v="Jonathan Inkson"/>
    <s v="Head of Customer Insight"/>
    <s v="Sainsbury's"/>
    <x v="0"/>
    <m/>
    <m/>
    <m/>
    <s v="No inmail sent"/>
    <x v="1"/>
    <m/>
    <m/>
    <n v="0"/>
    <m/>
    <m/>
    <m/>
    <m/>
    <m/>
    <m/>
    <m/>
    <m/>
    <m/>
  </r>
  <r>
    <n v="2845"/>
    <d v="2020-09-30T00:00:00"/>
    <n v="9"/>
    <x v="6"/>
    <s v="Rob Bennett"/>
    <s v="Head of Customer Insight"/>
    <s v="Joules"/>
    <x v="0"/>
    <m/>
    <m/>
    <m/>
    <s v="No inmail sent"/>
    <x v="1"/>
    <m/>
    <m/>
    <n v="0"/>
    <m/>
    <m/>
    <m/>
    <m/>
    <m/>
    <m/>
    <m/>
    <m/>
    <m/>
  </r>
  <r>
    <n v="2846"/>
    <d v="2020-09-30T00:00:00"/>
    <n v="9"/>
    <x v="6"/>
    <s v="Stephanie Farrow"/>
    <s v="Head of Insight"/>
    <s v="PizzaExpress "/>
    <x v="0"/>
    <m/>
    <m/>
    <m/>
    <s v="No inmail sent"/>
    <x v="1"/>
    <m/>
    <m/>
    <n v="0"/>
    <m/>
    <m/>
    <m/>
    <m/>
    <m/>
    <m/>
    <m/>
    <m/>
    <m/>
  </r>
  <r>
    <n v="2847"/>
    <d v="2020-09-30T00:00:00"/>
    <n v="9"/>
    <x v="6"/>
    <s v="Sarah Gilchrist"/>
    <s v="Associate Director - Group Multi-Channel Performance Optimisation"/>
    <s v="JD Sports Fashion plc "/>
    <x v="0"/>
    <m/>
    <m/>
    <m/>
    <s v="No inmail sent"/>
    <x v="1"/>
    <m/>
    <m/>
    <n v="0"/>
    <m/>
    <m/>
    <m/>
    <m/>
    <m/>
    <m/>
    <m/>
    <m/>
    <m/>
  </r>
  <r>
    <n v="2848"/>
    <d v="2020-09-30T00:00:00"/>
    <n v="9"/>
    <x v="6"/>
    <s v="David Lamond"/>
    <s v="Director - Strategic Analytics, Insights and Research"/>
    <s v="Scentre Group (Owner and Operator of Westfield in Aus and NZ) "/>
    <x v="0"/>
    <m/>
    <m/>
    <m/>
    <s v="No inmail sent"/>
    <x v="1"/>
    <m/>
    <m/>
    <n v="0"/>
    <m/>
    <m/>
    <m/>
    <m/>
    <m/>
    <m/>
    <m/>
    <m/>
    <m/>
  </r>
  <r>
    <n v="2849"/>
    <d v="2020-09-30T00:00:00"/>
    <n v="9"/>
    <x v="6"/>
    <s v="John Segar"/>
    <s v="Global Head of Insight"/>
    <s v="Costa Coffee"/>
    <x v="0"/>
    <m/>
    <m/>
    <m/>
    <s v="No inmail sent"/>
    <x v="1"/>
    <m/>
    <m/>
    <n v="0"/>
    <m/>
    <m/>
    <m/>
    <m/>
    <m/>
    <m/>
    <m/>
    <m/>
    <m/>
  </r>
  <r>
    <n v="2850"/>
    <d v="2020-09-30T00:00:00"/>
    <n v="9"/>
    <x v="6"/>
    <s v="Vishal Nathoo"/>
    <s v="Head of Marketing - Strategic Initiatives "/>
    <s v="Specsavers"/>
    <x v="0"/>
    <m/>
    <m/>
    <m/>
    <s v="No inmail sent"/>
    <x v="3"/>
    <m/>
    <m/>
    <n v="0"/>
    <m/>
    <m/>
    <m/>
    <m/>
    <m/>
    <m/>
    <m/>
    <m/>
    <m/>
  </r>
  <r>
    <n v="2851"/>
    <d v="2020-09-30T00:00:00"/>
    <n v="9"/>
    <x v="6"/>
    <s v="Andrew Toomey"/>
    <s v="Head of Analytics &amp; Insight"/>
    <s v="Independent Hardware Group"/>
    <x v="0"/>
    <m/>
    <m/>
    <m/>
    <s v="No inmail sent"/>
    <x v="1"/>
    <m/>
    <m/>
    <n v="0"/>
    <m/>
    <m/>
    <m/>
    <m/>
    <m/>
    <m/>
    <m/>
    <m/>
    <m/>
  </r>
  <r>
    <n v="2852"/>
    <d v="2020-09-30T00:00:00"/>
    <n v="9"/>
    <x v="6"/>
    <s v="Tobias Seitz"/>
    <s v="Chief Marketing Officer"/>
    <s v="Westwing Group AG"/>
    <x v="0"/>
    <m/>
    <m/>
    <m/>
    <s v="No inmail sent"/>
    <x v="1"/>
    <m/>
    <m/>
    <n v="0"/>
    <m/>
    <m/>
    <m/>
    <m/>
    <m/>
    <m/>
    <m/>
    <m/>
    <m/>
  </r>
  <r>
    <n v="2853"/>
    <d v="2020-09-30T00:00:00"/>
    <n v="9"/>
    <x v="6"/>
    <s v="Ian Monckton"/>
    <s v="Head of Customer Insight"/>
    <s v="Mole Valley Farmers "/>
    <x v="0"/>
    <m/>
    <m/>
    <m/>
    <s v="No inmail sent"/>
    <x v="1"/>
    <m/>
    <m/>
    <n v="0"/>
    <m/>
    <m/>
    <m/>
    <m/>
    <m/>
    <m/>
    <m/>
    <m/>
    <m/>
  </r>
  <r>
    <n v="2854"/>
    <d v="2020-09-30T00:00:00"/>
    <n v="9"/>
    <x v="3"/>
    <s v="James Wheeler"/>
    <s v="Head of Insight &amp; Planning"/>
    <s v="Damart "/>
    <x v="0"/>
    <m/>
    <m/>
    <m/>
    <s v="No inmail sent"/>
    <x v="0"/>
    <d v="2020-11-25T00:00:00"/>
    <d v="2022-02-18T00:00:00"/>
    <n v="2"/>
    <m/>
    <n v="26"/>
    <m/>
    <m/>
    <m/>
    <m/>
    <m/>
    <m/>
    <m/>
  </r>
  <r>
    <n v="2855"/>
    <d v="2020-09-30T00:00:00"/>
    <n v="9"/>
    <x v="6"/>
    <s v="Jared Field"/>
    <s v="Senior Performance Manager"/>
    <s v="Browns Fashion"/>
    <x v="0"/>
    <m/>
    <m/>
    <m/>
    <s v="No inmail sent"/>
    <x v="1"/>
    <m/>
    <m/>
    <n v="0"/>
    <m/>
    <m/>
    <m/>
    <m/>
    <m/>
    <m/>
    <m/>
    <m/>
    <m/>
  </r>
  <r>
    <n v="2856"/>
    <d v="2020-09-30T00:00:00"/>
    <n v="9"/>
    <x v="6"/>
    <s v="Sarah Wilkinson"/>
    <s v="Global Director Optimisation &amp; Merchandising"/>
    <s v="MOO"/>
    <x v="0"/>
    <m/>
    <m/>
    <m/>
    <s v="No inmail sent"/>
    <x v="1"/>
    <m/>
    <m/>
    <n v="0"/>
    <m/>
    <m/>
    <m/>
    <m/>
    <m/>
    <m/>
    <m/>
    <m/>
    <m/>
  </r>
  <r>
    <n v="2857"/>
    <d v="2020-09-30T00:00:00"/>
    <n v="9"/>
    <x v="3"/>
    <s v="Iain Ollerenshaw"/>
    <s v="Marketing Technology Product Owner"/>
    <s v="Specsavers "/>
    <x v="0"/>
    <m/>
    <m/>
    <m/>
    <s v="No inmail sent"/>
    <x v="0"/>
    <d v="2020-10-13T00:00:00"/>
    <d v="2021-10-26T00:00:00"/>
    <n v="10"/>
    <m/>
    <n v="141"/>
    <m/>
    <m/>
    <m/>
    <m/>
    <m/>
    <m/>
    <m/>
  </r>
  <r>
    <n v="2858"/>
    <d v="2020-09-30T00:00:00"/>
    <n v="9"/>
    <x v="6"/>
    <s v="Petra Kasperova"/>
    <s v="Insights and analytics director"/>
    <s v="Dreams"/>
    <x v="0"/>
    <m/>
    <m/>
    <m/>
    <s v="No inmail sent"/>
    <x v="1"/>
    <m/>
    <m/>
    <n v="0"/>
    <m/>
    <m/>
    <m/>
    <m/>
    <m/>
    <m/>
    <m/>
    <m/>
    <m/>
  </r>
  <r>
    <n v="2859"/>
    <d v="2020-09-30T00:00:00"/>
    <n v="9"/>
    <x v="6"/>
    <s v="Rachael Thornton"/>
    <s v="Head of Global Marketing Communications"/>
    <s v="Boden"/>
    <x v="0"/>
    <m/>
    <m/>
    <m/>
    <s v="No inmail sent"/>
    <x v="1"/>
    <m/>
    <m/>
    <n v="0"/>
    <m/>
    <m/>
    <m/>
    <m/>
    <m/>
    <m/>
    <m/>
    <m/>
    <m/>
  </r>
  <r>
    <n v="2860"/>
    <d v="2020-09-30T00:00:00"/>
    <n v="9"/>
    <x v="6"/>
    <s v="Jeff Dionysatos"/>
    <s v="Head of Customer Insights and Workforce Optimisation"/>
    <s v="Australian Unity "/>
    <x v="0"/>
    <m/>
    <m/>
    <m/>
    <s v="No inmail sent"/>
    <x v="1"/>
    <m/>
    <m/>
    <n v="0"/>
    <m/>
    <m/>
    <m/>
    <m/>
    <m/>
    <m/>
    <m/>
    <m/>
    <m/>
  </r>
  <r>
    <n v="2861"/>
    <d v="2020-09-30T00:00:00"/>
    <n v="9"/>
    <x v="6"/>
    <s v="Alexis Harrison"/>
    <s v="Head Of Marketing"/>
    <s v=" Wowcher"/>
    <x v="0"/>
    <m/>
    <m/>
    <m/>
    <s v="No inmail sent"/>
    <x v="1"/>
    <m/>
    <m/>
    <n v="0"/>
    <m/>
    <m/>
    <m/>
    <m/>
    <m/>
    <m/>
    <m/>
    <m/>
    <m/>
  </r>
  <r>
    <n v="2862"/>
    <d v="2020-09-30T00:00:00"/>
    <n v="9"/>
    <x v="6"/>
    <s v="Arti Patel"/>
    <s v="Head Of Marketing"/>
    <s v="Optegra Eye Health Care"/>
    <x v="0"/>
    <m/>
    <m/>
    <m/>
    <s v="No inmail sent"/>
    <x v="1"/>
    <m/>
    <m/>
    <n v="0"/>
    <m/>
    <m/>
    <m/>
    <m/>
    <m/>
    <m/>
    <m/>
    <m/>
    <m/>
  </r>
  <r>
    <n v="2863"/>
    <d v="2020-09-30T00:00:00"/>
    <n v="9"/>
    <x v="3"/>
    <s v="Stephen Norcross"/>
    <s v="Insights Manager"/>
    <s v="Waitrose &amp; Partners"/>
    <x v="0"/>
    <s v="Europe"/>
    <m/>
    <m/>
    <s v="No inmail sent"/>
    <x v="0"/>
    <d v="2020-10-02T00:00:00"/>
    <d v="2021-10-07T00:00:00"/>
    <n v="10"/>
    <m/>
    <n v="160"/>
    <m/>
    <m/>
    <s v="delete"/>
    <m/>
    <m/>
    <m/>
    <m/>
  </r>
  <r>
    <n v="2864"/>
    <d v="2020-09-30T00:00:00"/>
    <n v="9"/>
    <x v="6"/>
    <s v="Dr. Katrin Franzen-Löhnig"/>
    <s v="Head of Market Research"/>
    <s v="Fressnapf Tiernahrungs GmbH "/>
    <x v="0"/>
    <m/>
    <m/>
    <m/>
    <s v="No inmail sent"/>
    <x v="1"/>
    <m/>
    <m/>
    <n v="0"/>
    <m/>
    <m/>
    <m/>
    <m/>
    <m/>
    <m/>
    <m/>
    <m/>
    <m/>
  </r>
  <r>
    <n v="2865"/>
    <d v="2020-09-30T00:00:00"/>
    <n v="9"/>
    <x v="6"/>
    <s v="Aditi Mitra"/>
    <s v="Global Head of Insight"/>
    <s v="BP"/>
    <x v="0"/>
    <m/>
    <m/>
    <m/>
    <s v="No inmail sent"/>
    <x v="1"/>
    <m/>
    <m/>
    <n v="0"/>
    <m/>
    <m/>
    <m/>
    <m/>
    <m/>
    <m/>
    <m/>
    <m/>
    <m/>
  </r>
  <r>
    <n v="2866"/>
    <d v="2020-09-30T00:00:00"/>
    <n v="9"/>
    <x v="3"/>
    <s v="Manuela Engel"/>
    <s v="Teamleiterin Performance Marketing"/>
    <s v="Cyberport GmbH "/>
    <x v="0"/>
    <s v="Europe"/>
    <m/>
    <m/>
    <s v="No inmail sent"/>
    <x v="0"/>
    <d v="2020-10-08T00:00:00"/>
    <d v="2021-10-07T00:00:00"/>
    <n v="10"/>
    <m/>
    <n v="160"/>
    <m/>
    <m/>
    <s v="delete"/>
    <m/>
    <m/>
    <m/>
    <m/>
  </r>
  <r>
    <n v="2867"/>
    <d v="2020-09-30T00:00:00"/>
    <n v="9"/>
    <x v="6"/>
    <s v="Alex Evered"/>
    <s v="Group Head of Insight"/>
    <s v="Hammerson "/>
    <x v="0"/>
    <m/>
    <m/>
    <m/>
    <s v="No inmail sent"/>
    <x v="1"/>
    <m/>
    <m/>
    <n v="0"/>
    <m/>
    <m/>
    <m/>
    <m/>
    <m/>
    <m/>
    <m/>
    <m/>
    <m/>
  </r>
  <r>
    <n v="2868"/>
    <d v="2020-09-30T00:00:00"/>
    <n v="9"/>
    <x v="6"/>
    <s v="laura duncan"/>
    <s v="Business Insights Manager"/>
    <s v="TS14+ Taking Shape "/>
    <x v="0"/>
    <m/>
    <m/>
    <m/>
    <s v="No inmail sent"/>
    <x v="1"/>
    <m/>
    <m/>
    <n v="0"/>
    <m/>
    <m/>
    <m/>
    <m/>
    <m/>
    <m/>
    <m/>
    <m/>
    <m/>
  </r>
  <r>
    <n v="2869"/>
    <d v="2020-09-30T00:00:00"/>
    <n v="9"/>
    <x v="6"/>
    <s v="Oliver Stein"/>
    <s v="Performance Marketing Manager"/>
    <s v=" Visual Meta GmbH"/>
    <x v="0"/>
    <m/>
    <m/>
    <m/>
    <s v="No inmail sent"/>
    <x v="1"/>
    <m/>
    <m/>
    <n v="0"/>
    <m/>
    <m/>
    <m/>
    <m/>
    <m/>
    <m/>
    <m/>
    <m/>
    <m/>
  </r>
  <r>
    <n v="2870"/>
    <d v="2020-09-30T00:00:00"/>
    <n v="9"/>
    <x v="6"/>
    <s v="Sian Austen"/>
    <s v="Director of Marketing"/>
    <s v="Topps Tiles Plc "/>
    <x v="0"/>
    <m/>
    <m/>
    <m/>
    <s v="No inmail sent"/>
    <x v="1"/>
    <m/>
    <m/>
    <n v="0"/>
    <m/>
    <m/>
    <m/>
    <m/>
    <m/>
    <m/>
    <m/>
    <m/>
    <m/>
  </r>
  <r>
    <n v="2871"/>
    <d v="2020-10-01T00:00:00"/>
    <n v="10"/>
    <x v="6"/>
    <s v="Céline CHABLE-KLEIN"/>
    <s v="Go-to-Market / Marketing Project Consultant - CCK CONSULTING | Responsive Marketing"/>
    <s v="AD'Missions - Portage salarial "/>
    <x v="2"/>
    <s v="Europe"/>
    <m/>
    <m/>
    <s v="No inmail sent"/>
    <x v="1"/>
    <m/>
    <m/>
    <n v="0"/>
    <m/>
    <m/>
    <m/>
    <m/>
    <m/>
    <m/>
    <m/>
    <m/>
    <m/>
  </r>
  <r>
    <n v="2872"/>
    <d v="2020-10-01T00:00:00"/>
    <n v="10"/>
    <x v="6"/>
    <s v="Adam Murphy"/>
    <s v="Head of Insights &amp; Innovation"/>
    <s v="Carlton &amp; United Breweries "/>
    <x v="3"/>
    <s v="Australia"/>
    <s v="Australia"/>
    <m/>
    <s v="No inmail sent"/>
    <x v="1"/>
    <m/>
    <m/>
    <n v="0"/>
    <m/>
    <m/>
    <m/>
    <m/>
    <m/>
    <m/>
    <m/>
    <m/>
    <m/>
  </r>
  <r>
    <n v="2873"/>
    <d v="2020-10-01T00:00:00"/>
    <n v="10"/>
    <x v="6"/>
    <s v="Raghav Misra MAICD"/>
    <s v="Marketing Director and Strategy Director - Australasia"/>
    <s v="Imperial Brands PLC "/>
    <x v="3"/>
    <s v="Australia"/>
    <s v="Australia"/>
    <m/>
    <s v="No inmail sent"/>
    <x v="1"/>
    <m/>
    <m/>
    <n v="0"/>
    <m/>
    <m/>
    <m/>
    <m/>
    <m/>
    <m/>
    <m/>
    <m/>
    <m/>
  </r>
  <r>
    <n v="2874"/>
    <d v="2020-10-01T00:00:00"/>
    <n v="10"/>
    <x v="6"/>
    <s v="Fiona Coen"/>
    <s v="Data &amp; Analytics Director"/>
    <s v="Smartbox Group "/>
    <x v="11"/>
    <s v="Europe"/>
    <m/>
    <m/>
    <s v="No inmail sent"/>
    <x v="1"/>
    <m/>
    <m/>
    <n v="0"/>
    <m/>
    <m/>
    <m/>
    <m/>
    <m/>
    <m/>
    <m/>
    <m/>
    <m/>
  </r>
  <r>
    <n v="2875"/>
    <d v="2020-10-01T00:00:00"/>
    <n v="10"/>
    <x v="6"/>
    <s v="Audrey Heiser"/>
    <s v="Head Of Marketing &amp; e-commerce @LittleBigChange"/>
    <s v="Ontex "/>
    <x v="3"/>
    <s v="Europe"/>
    <m/>
    <m/>
    <s v="No inmail sent"/>
    <x v="1"/>
    <m/>
    <m/>
    <n v="0"/>
    <m/>
    <m/>
    <m/>
    <m/>
    <m/>
    <m/>
    <m/>
    <m/>
    <m/>
  </r>
  <r>
    <n v="2876"/>
    <d v="2020-10-01T00:00:00"/>
    <n v="10"/>
    <x v="6"/>
    <s v="Stephanie V."/>
    <s v="Director, Product Marketing &amp; Planning North America"/>
    <s v="Tupperware Brands "/>
    <x v="3"/>
    <s v="Europe"/>
    <m/>
    <m/>
    <s v="No inmail sent"/>
    <x v="1"/>
    <m/>
    <m/>
    <n v="0"/>
    <m/>
    <m/>
    <m/>
    <m/>
    <m/>
    <m/>
    <m/>
    <m/>
    <m/>
  </r>
  <r>
    <n v="2877"/>
    <d v="2020-10-01T00:00:00"/>
    <n v="10"/>
    <x v="6"/>
    <s v="Toby Smart"/>
    <s v="Rider Marketing Director"/>
    <s v="Deliveroo "/>
    <x v="3"/>
    <s v="Europe"/>
    <m/>
    <m/>
    <s v="No inmail sent"/>
    <x v="1"/>
    <m/>
    <m/>
    <n v="0"/>
    <m/>
    <m/>
    <m/>
    <m/>
    <m/>
    <m/>
    <m/>
    <m/>
    <m/>
  </r>
  <r>
    <n v="2878"/>
    <d v="2020-10-01T00:00:00"/>
    <n v="10"/>
    <x v="3"/>
    <s v="Gopal Sharma CITP MBA MSP"/>
    <s v="Associate Director - Data &amp; Analytics"/>
    <s v="Coca-Cola European Partners "/>
    <x v="3"/>
    <m/>
    <m/>
    <m/>
    <s v="No inmail sent"/>
    <x v="0"/>
    <d v="2021-02-25T00:00:00"/>
    <d v="2021-10-26T00:00:00"/>
    <n v="10"/>
    <m/>
    <m/>
    <m/>
    <m/>
    <m/>
    <m/>
    <m/>
    <m/>
    <m/>
  </r>
  <r>
    <n v="2879"/>
    <d v="2020-10-01T00:00:00"/>
    <n v="10"/>
    <x v="6"/>
    <s v="Nora Costello"/>
    <s v="Consumer Marketing &amp; Sales Director"/>
    <s v="Irish Ferries "/>
    <x v="3"/>
    <s v="Europe"/>
    <m/>
    <m/>
    <s v="No inmail sent"/>
    <x v="1"/>
    <m/>
    <m/>
    <n v="0"/>
    <m/>
    <m/>
    <m/>
    <m/>
    <m/>
    <m/>
    <m/>
    <m/>
    <m/>
  </r>
  <r>
    <n v="2880"/>
    <d v="2020-10-01T00:00:00"/>
    <n v="10"/>
    <x v="6"/>
    <s v="Seb Bardin"/>
    <s v="Global Head of Acquisition &amp; Marketing - Home Care Digital Ventures"/>
    <s v="Unilever "/>
    <x v="3"/>
    <s v="Europe"/>
    <m/>
    <m/>
    <s v="No inmail sent"/>
    <x v="1"/>
    <m/>
    <m/>
    <n v="0"/>
    <m/>
    <m/>
    <s v="Negative"/>
    <d v="2020-11-13T00:00:00"/>
    <s v="seb.bardin@unilever.com"/>
    <s v="salesQL"/>
    <s v="Delivered"/>
    <d v="2020-11-05T00:00:00"/>
    <s v="Hi Malek,_x000a_Unfortunately my focus is only on a specific part of marketing  and I don’t think we will make the most of your solution._x000a_Could you please remove my contact details from your distribution list?_x000a_Regards,_x000a_SB"/>
  </r>
  <r>
    <n v="2881"/>
    <d v="2020-10-01T00:00:00"/>
    <n v="10"/>
    <x v="2"/>
    <s v="Barbara Callicott"/>
    <s v="Global Marketing Director - Ecommerce, Digital, Emerging Channels, Trade Marketing"/>
    <s v="Tempur Sealy International "/>
    <x v="3"/>
    <s v="Europe"/>
    <m/>
    <m/>
    <s v="No inmail sent"/>
    <x v="1"/>
    <m/>
    <m/>
    <n v="0"/>
    <m/>
    <m/>
    <s v="Irrelevant"/>
    <m/>
    <m/>
    <m/>
    <m/>
    <m/>
    <s v="Irrelevant"/>
  </r>
  <r>
    <n v="2882"/>
    <d v="2020-10-01T00:00:00"/>
    <n v="10"/>
    <x v="3"/>
    <s v="Gael De Talhouet"/>
    <s v="Vice President Brand Building"/>
    <s v="Essity "/>
    <x v="3"/>
    <s v="Europe"/>
    <m/>
    <s v="Ramla's"/>
    <s v="No inmail sent"/>
    <x v="0"/>
    <d v="2020-10-07T00:00:00"/>
    <d v="2021-07-15T00:00:00"/>
    <n v="7"/>
    <m/>
    <n v="244"/>
    <s v="Positive"/>
    <d v="2020-07-10T00:00:00"/>
    <m/>
    <m/>
    <m/>
    <m/>
    <m/>
  </r>
  <r>
    <n v="2883"/>
    <d v="2020-10-01T00:00:00"/>
    <n v="10"/>
    <x v="6"/>
    <s v="Benoit Radenne"/>
    <s v="Marketing &amp; Digital Director for Adult brands"/>
    <s v="The LEGO Group "/>
    <x v="3"/>
    <s v="Europe"/>
    <m/>
    <m/>
    <s v="No inmail sent"/>
    <x v="2"/>
    <m/>
    <m/>
    <n v="0"/>
    <m/>
    <m/>
    <m/>
    <m/>
    <m/>
    <m/>
    <m/>
    <m/>
    <m/>
  </r>
  <r>
    <n v="2884"/>
    <d v="2020-10-01T00:00:00"/>
    <n v="10"/>
    <x v="6"/>
    <s v="Julien Bottard"/>
    <s v="Marketing Director France - Benelux"/>
    <s v="RB "/>
    <x v="3"/>
    <s v="Europe"/>
    <m/>
    <m/>
    <s v="No inmail sent"/>
    <x v="1"/>
    <m/>
    <m/>
    <n v="0"/>
    <m/>
    <m/>
    <m/>
    <m/>
    <m/>
    <m/>
    <m/>
    <m/>
    <m/>
  </r>
  <r>
    <n v="2885"/>
    <d v="2020-10-01T00:00:00"/>
    <n v="10"/>
    <x v="6"/>
    <s v="Uwe Schütze"/>
    <s v="Chief Marketing Officer"/>
    <s v="KW-Commerce GmbH "/>
    <x v="3"/>
    <s v="Europe"/>
    <m/>
    <m/>
    <s v="No inmail sent"/>
    <x v="1"/>
    <m/>
    <m/>
    <n v="0"/>
    <m/>
    <m/>
    <s v="Irrelevant"/>
    <m/>
    <m/>
    <m/>
    <m/>
    <m/>
    <s v="Irrelevant"/>
  </r>
  <r>
    <n v="2886"/>
    <d v="2020-10-01T00:00:00"/>
    <n v="10"/>
    <x v="6"/>
    <s v="Hal Kimber"/>
    <s v="Head Of Brand Marketing"/>
    <s v="Tes "/>
    <x v="18"/>
    <s v="Europe"/>
    <m/>
    <m/>
    <s v="No inmail sent"/>
    <x v="1"/>
    <m/>
    <m/>
    <n v="0"/>
    <m/>
    <m/>
    <s v="Irrelevant"/>
    <m/>
    <m/>
    <m/>
    <m/>
    <m/>
    <s v="Irrelevant"/>
  </r>
  <r>
    <n v="2887"/>
    <d v="2020-10-01T00:00:00"/>
    <n v="10"/>
    <x v="6"/>
    <s v="Navya Chaudhary"/>
    <s v="Marketing Director, McDonalds Division, North Asia"/>
    <s v="The Coca-Cola Company "/>
    <x v="3"/>
    <s v="Asia"/>
    <s v="Asia"/>
    <m/>
    <s v="No inmail sent"/>
    <x v="1"/>
    <m/>
    <m/>
    <n v="0"/>
    <m/>
    <m/>
    <m/>
    <m/>
    <m/>
    <m/>
    <m/>
    <m/>
    <m/>
  </r>
  <r>
    <n v="2888"/>
    <d v="2020-10-01T00:00:00"/>
    <n v="10"/>
    <x v="6"/>
    <s v="Elaine Hui"/>
    <s v="Director, Go-to-Market Global Marketing and Consumer Engagement, Jo Malone London"/>
    <s v="The Estée Lauder Companies Inc. "/>
    <x v="3"/>
    <s v="Europe"/>
    <m/>
    <m/>
    <s v="No inmail sent"/>
    <x v="1"/>
    <m/>
    <m/>
    <n v="0"/>
    <m/>
    <m/>
    <m/>
    <m/>
    <m/>
    <m/>
    <m/>
    <m/>
    <m/>
  </r>
  <r>
    <n v="2889"/>
    <d v="2020-10-01T00:00:00"/>
    <n v="10"/>
    <x v="6"/>
    <s v="Natalia Tomaszewska Lumpkin, Mgr., MBA"/>
    <s v="European CMI Director (Strategy, Insights &amp; Analytics) Mars Pet Nutrition Europe"/>
    <s v="Mars "/>
    <x v="3"/>
    <s v="Europe"/>
    <m/>
    <m/>
    <s v="No inmail sent"/>
    <x v="1"/>
    <m/>
    <m/>
    <n v="0"/>
    <m/>
    <m/>
    <m/>
    <m/>
    <m/>
    <m/>
    <m/>
    <m/>
    <m/>
  </r>
  <r>
    <n v="2890"/>
    <d v="2020-10-01T00:00:00"/>
    <n v="10"/>
    <x v="6"/>
    <s v="Kolja Eikelmann"/>
    <s v="Head of Marketing AC D-A-CH"/>
    <s v="PPG Industries "/>
    <x v="3"/>
    <s v="Europe"/>
    <m/>
    <m/>
    <s v="No inmail sent"/>
    <x v="3"/>
    <m/>
    <m/>
    <n v="0"/>
    <m/>
    <m/>
    <s v="Irrelevant"/>
    <m/>
    <m/>
    <m/>
    <m/>
    <m/>
    <s v="Irrelevant"/>
  </r>
  <r>
    <n v="2891"/>
    <d v="2020-10-01T00:00:00"/>
    <n v="10"/>
    <x v="6"/>
    <s v="Patrick Goss"/>
    <s v="Marketing Director, Digestive Health Category [International Region]"/>
    <s v="Sanofi "/>
    <x v="6"/>
    <m/>
    <m/>
    <m/>
    <s v="No inmail sent"/>
    <x v="1"/>
    <m/>
    <m/>
    <n v="0"/>
    <m/>
    <m/>
    <m/>
    <m/>
    <m/>
    <m/>
    <m/>
    <m/>
    <m/>
  </r>
  <r>
    <n v="2892"/>
    <d v="2020-10-01T00:00:00"/>
    <n v="10"/>
    <x v="6"/>
    <s v="James Thompson"/>
    <s v="Head of Brand, Category and Stores at Avon"/>
    <s v="Avon; a division of Natura &amp;Co "/>
    <x v="3"/>
    <s v="Europe"/>
    <m/>
    <m/>
    <s v="No inmail sent"/>
    <x v="1"/>
    <m/>
    <m/>
    <n v="0"/>
    <m/>
    <m/>
    <s v="Irrelevant"/>
    <m/>
    <m/>
    <m/>
    <m/>
    <m/>
    <s v="Irrelevant"/>
  </r>
  <r>
    <n v="2893"/>
    <d v="2020-10-01T00:00:00"/>
    <n v="10"/>
    <x v="0"/>
    <s v="Marcus Ottosen"/>
    <s v="Head Of Marketing"/>
    <s v="Dometic "/>
    <x v="3"/>
    <s v="Australia"/>
    <s v="Australia"/>
    <m/>
    <s v="No inmail sent"/>
    <x v="0"/>
    <d v="2021-02-01T00:00:00"/>
    <d v="2021-03-30T00:00:00"/>
    <n v="3"/>
    <n v="3"/>
    <n v="351"/>
    <m/>
    <m/>
    <m/>
    <m/>
    <m/>
    <m/>
    <m/>
  </r>
  <r>
    <n v="2894"/>
    <d v="2020-10-01T00:00:00"/>
    <n v="10"/>
    <x v="1"/>
    <s v="Igor Bagnobianchi"/>
    <s v="Marketing executive global brands"/>
    <s v="METRO AG "/>
    <x v="3"/>
    <m/>
    <m/>
    <m/>
    <s v="No inmail sent"/>
    <x v="0"/>
    <d v="2020-10-02T00:00:00"/>
    <m/>
    <n v="0"/>
    <m/>
    <n v="530"/>
    <s v="Negative"/>
    <d v="2020-10-08T00:00:00"/>
    <m/>
    <m/>
    <m/>
    <m/>
    <s v="Not relevant"/>
  </r>
  <r>
    <n v="2895"/>
    <d v="2020-10-01T00:00:00"/>
    <n v="10"/>
    <x v="6"/>
    <s v="Frederic Gaumont"/>
    <s v="Director - Insights &amp; Analytics Consultancy (Reading, UK)"/>
    <s v="Abroz International Limited "/>
    <x v="2"/>
    <s v="Europe"/>
    <m/>
    <m/>
    <s v="No inmail sent"/>
    <x v="1"/>
    <m/>
    <m/>
    <n v="0"/>
    <m/>
    <m/>
    <m/>
    <m/>
    <m/>
    <m/>
    <m/>
    <m/>
    <m/>
  </r>
  <r>
    <n v="2896"/>
    <d v="2020-10-01T00:00:00"/>
    <n v="10"/>
    <x v="6"/>
    <s v="Dion Brogan"/>
    <s v="Head of Strategic Consumer Insights &amp; Analytics - Chocolate, ANZ"/>
    <s v="Mondelez International "/>
    <x v="3"/>
    <m/>
    <m/>
    <m/>
    <s v="No inmail sent"/>
    <x v="1"/>
    <m/>
    <m/>
    <n v="0"/>
    <m/>
    <m/>
    <m/>
    <m/>
    <m/>
    <m/>
    <m/>
    <m/>
    <m/>
  </r>
  <r>
    <n v="2897"/>
    <d v="2020-10-01T00:00:00"/>
    <n v="10"/>
    <x v="6"/>
    <s v="Anna Boyes"/>
    <s v="Marketing Director - Strategy Development"/>
    <s v="Abbeyfield "/>
    <x v="3"/>
    <m/>
    <m/>
    <m/>
    <s v="No inmail sent"/>
    <x v="1"/>
    <m/>
    <m/>
    <n v="0"/>
    <m/>
    <m/>
    <m/>
    <m/>
    <m/>
    <m/>
    <m/>
    <m/>
    <m/>
  </r>
  <r>
    <n v="2898"/>
    <d v="2020-10-01T00:00:00"/>
    <n v="10"/>
    <x v="6"/>
    <s v="Rafaela Castillo"/>
    <s v="Associate Director, Global Strategic Insights &amp; Analytics"/>
    <s v="Johnson &amp; Johnson "/>
    <x v="3"/>
    <m/>
    <m/>
    <m/>
    <s v="No inmail sent"/>
    <x v="1"/>
    <m/>
    <m/>
    <n v="0"/>
    <m/>
    <m/>
    <m/>
    <m/>
    <m/>
    <m/>
    <m/>
    <m/>
    <m/>
  </r>
  <r>
    <n v="2899"/>
    <d v="2020-10-01T00:00:00"/>
    <n v="10"/>
    <x v="6"/>
    <s v="Franck CHENET"/>
    <s v="Group Digital Transformation &amp; Communication Director"/>
    <s v="Antalis "/>
    <x v="3"/>
    <m/>
    <m/>
    <m/>
    <s v="No inmail sent"/>
    <x v="1"/>
    <m/>
    <m/>
    <n v="0"/>
    <m/>
    <m/>
    <m/>
    <m/>
    <m/>
    <m/>
    <m/>
    <m/>
    <m/>
  </r>
  <r>
    <n v="2900"/>
    <d v="2020-10-07T00:00:00"/>
    <n v="10"/>
    <x v="6"/>
    <s v="Anke SAmericanne Dres"/>
    <s v="Vice President Marketing &amp; Communications"/>
    <s v="CYBEX "/>
    <x v="3"/>
    <m/>
    <m/>
    <m/>
    <s v="No inmail sent"/>
    <x v="1"/>
    <m/>
    <m/>
    <n v="0"/>
    <m/>
    <m/>
    <m/>
    <m/>
    <m/>
    <m/>
    <m/>
    <m/>
    <m/>
  </r>
  <r>
    <n v="2901"/>
    <d v="2020-10-07T00:00:00"/>
    <n v="10"/>
    <x v="6"/>
    <s v="Pierre B."/>
    <s v="Chief Marketing Officer"/>
    <s v="Groupe Sasa Demarle "/>
    <x v="3"/>
    <m/>
    <m/>
    <m/>
    <s v="No inmail sent"/>
    <x v="1"/>
    <m/>
    <m/>
    <n v="0"/>
    <m/>
    <m/>
    <m/>
    <m/>
    <m/>
    <m/>
    <m/>
    <m/>
    <m/>
  </r>
  <r>
    <n v="2902"/>
    <d v="2020-10-07T00:00:00"/>
    <n v="10"/>
    <x v="3"/>
    <s v="Michael Vlachos"/>
    <s v="Senior Manager BP Data, Analytics and Reporting"/>
    <s v="Coca-Cola European Partners "/>
    <x v="3"/>
    <s v="Europe"/>
    <m/>
    <m/>
    <s v="No inmail sent"/>
    <x v="0"/>
    <d v="2020-10-08T00:00:00"/>
    <d v="2021-01-18T00:00:00"/>
    <n v="1"/>
    <m/>
    <n v="422"/>
    <s v="Negative"/>
    <d v="2021-01-18T00:00:00"/>
    <m/>
    <m/>
    <m/>
    <m/>
    <m/>
  </r>
  <r>
    <n v="2903"/>
    <d v="2020-10-07T00:00:00"/>
    <n v="10"/>
    <x v="6"/>
    <s v="Jo Hollins"/>
    <s v="Head Of Marketing and Category Management UK &amp; IRELAND"/>
    <s v="BIC "/>
    <x v="3"/>
    <m/>
    <m/>
    <m/>
    <s v="No inmail sent"/>
    <x v="1"/>
    <m/>
    <m/>
    <n v="0"/>
    <m/>
    <m/>
    <m/>
    <m/>
    <m/>
    <m/>
    <m/>
    <m/>
    <m/>
  </r>
  <r>
    <n v="2904"/>
    <d v="2020-10-07T00:00:00"/>
    <n v="10"/>
    <x v="1"/>
    <s v="Kristin Viccars"/>
    <s v="Marketing Director"/>
    <s v="Apex Tool Group, LLC "/>
    <x v="3"/>
    <s v="Australia"/>
    <s v="australia"/>
    <m/>
    <s v="No inmail sent"/>
    <x v="0"/>
    <d v="2020-10-08T00:00:00"/>
    <m/>
    <n v="0"/>
    <m/>
    <n v="524"/>
    <s v="None"/>
    <m/>
    <m/>
    <m/>
    <m/>
    <m/>
    <s v="Not relevant"/>
  </r>
  <r>
    <n v="2905"/>
    <d v="2020-10-07T00:00:00"/>
    <n v="10"/>
    <x v="6"/>
    <s v="Michael Johnson"/>
    <s v="Marketing Director, KEF Europe"/>
    <s v="KEF "/>
    <x v="3"/>
    <m/>
    <m/>
    <m/>
    <s v="No inmail sent"/>
    <x v="1"/>
    <m/>
    <m/>
    <n v="0"/>
    <m/>
    <m/>
    <m/>
    <m/>
    <m/>
    <m/>
    <m/>
    <m/>
    <m/>
  </r>
  <r>
    <n v="2906"/>
    <d v="2020-10-07T00:00:00"/>
    <n v="10"/>
    <x v="6"/>
    <s v="Marine PESTEL"/>
    <s v="Marketing Director Tefal Australia"/>
    <s v="Groupe SEB -Tefal Australia - New-Zealand "/>
    <x v="3"/>
    <m/>
    <m/>
    <m/>
    <s v="No inmail sent"/>
    <x v="1"/>
    <m/>
    <m/>
    <n v="0"/>
    <m/>
    <m/>
    <m/>
    <m/>
    <m/>
    <m/>
    <m/>
    <m/>
    <m/>
  </r>
  <r>
    <n v="2907"/>
    <d v="2020-10-07T00:00:00"/>
    <n v="10"/>
    <x v="6"/>
    <s v="Nathan Ansell"/>
    <s v="Marketing Director"/>
    <s v="Marks and Spencer "/>
    <x v="3"/>
    <m/>
    <m/>
    <m/>
    <s v="No inmail sent"/>
    <x v="1"/>
    <m/>
    <m/>
    <n v="0"/>
    <m/>
    <m/>
    <m/>
    <m/>
    <m/>
    <m/>
    <m/>
    <m/>
    <m/>
  </r>
  <r>
    <n v="2908"/>
    <d v="2020-10-07T00:00:00"/>
    <n v="10"/>
    <x v="6"/>
    <s v="Natalia Ball"/>
    <s v="Marketing VP, Global Pet Care &amp; Treats Portfolio (~1.7B$)"/>
    <s v="Mars "/>
    <x v="3"/>
    <m/>
    <m/>
    <m/>
    <s v="No inmail sent"/>
    <x v="1"/>
    <m/>
    <m/>
    <n v="0"/>
    <m/>
    <m/>
    <m/>
    <m/>
    <m/>
    <m/>
    <m/>
    <m/>
    <m/>
  </r>
  <r>
    <n v="2909"/>
    <d v="2020-10-07T00:00:00"/>
    <n v="10"/>
    <x v="6"/>
    <s v="Manuella Dreyer"/>
    <s v="Directrice Marketing Direct &amp; Communication"/>
    <s v="GROUPE WATERAIR "/>
    <x v="3"/>
    <m/>
    <m/>
    <m/>
    <s v="No inmail sent"/>
    <x v="1"/>
    <m/>
    <m/>
    <n v="0"/>
    <m/>
    <m/>
    <m/>
    <m/>
    <m/>
    <m/>
    <m/>
    <m/>
    <m/>
  </r>
  <r>
    <n v="2910"/>
    <d v="2020-10-07T00:00:00"/>
    <n v="10"/>
    <x v="6"/>
    <s v="Alex Pickering 2"/>
    <s v="Marketing Director - UK / Ireland - De'Longhi, Kenwood &amp; Braun"/>
    <s v="De'Longhi "/>
    <x v="3"/>
    <m/>
    <m/>
    <m/>
    <s v="No inmail sent"/>
    <x v="1"/>
    <m/>
    <m/>
    <n v="0"/>
    <m/>
    <m/>
    <m/>
    <m/>
    <m/>
    <m/>
    <m/>
    <m/>
    <m/>
  </r>
  <r>
    <n v="2911"/>
    <d v="2020-10-07T00:00:00"/>
    <n v="10"/>
    <x v="6"/>
    <s v="Maral Zakarian"/>
    <s v="Marketing Director, France &amp; Germany"/>
    <s v="Britax Römer Child Safety EMEA "/>
    <x v="3"/>
    <m/>
    <m/>
    <m/>
    <s v="No inmail sent"/>
    <x v="1"/>
    <m/>
    <m/>
    <n v="0"/>
    <m/>
    <m/>
    <m/>
    <m/>
    <m/>
    <m/>
    <m/>
    <m/>
    <m/>
  </r>
  <r>
    <n v="2912"/>
    <d v="2020-10-07T00:00:00"/>
    <n v="10"/>
    <x v="6"/>
    <s v="Claire Roucoulès"/>
    <s v="Head of Marketing &amp; Communication France"/>
    <s v="Hansgrohe Group "/>
    <x v="3"/>
    <m/>
    <m/>
    <m/>
    <s v="No inmail sent"/>
    <x v="1"/>
    <m/>
    <m/>
    <n v="0"/>
    <m/>
    <m/>
    <m/>
    <m/>
    <m/>
    <m/>
    <m/>
    <m/>
    <m/>
  </r>
  <r>
    <n v="2913"/>
    <d v="2020-10-07T00:00:00"/>
    <n v="10"/>
    <x v="6"/>
    <s v="Carlo Steiner"/>
    <s v="Head Of Marketing"/>
    <s v="Steiner Optik GmbH "/>
    <x v="3"/>
    <m/>
    <m/>
    <m/>
    <s v="No inmail sent"/>
    <x v="1"/>
    <m/>
    <m/>
    <n v="0"/>
    <m/>
    <m/>
    <m/>
    <m/>
    <m/>
    <m/>
    <m/>
    <m/>
    <m/>
  </r>
  <r>
    <n v="2914"/>
    <d v="2020-10-07T00:00:00"/>
    <n v="10"/>
    <x v="6"/>
    <s v="Olivier Cauquoin"/>
    <s v="Associate Director - Category Management &amp; Shopper Marketing"/>
    <s v="Coca-Cola European Partners "/>
    <x v="3"/>
    <m/>
    <m/>
    <m/>
    <s v="No inmail sent"/>
    <x v="1"/>
    <m/>
    <m/>
    <n v="0"/>
    <m/>
    <m/>
    <m/>
    <m/>
    <m/>
    <m/>
    <m/>
    <m/>
    <m/>
  </r>
  <r>
    <n v="2915"/>
    <d v="2020-10-07T00:00:00"/>
    <n v="10"/>
    <x v="6"/>
    <s v="Jim Hill"/>
    <s v="Group Marketing Director"/>
    <s v="Trakm8 "/>
    <x v="3"/>
    <m/>
    <m/>
    <m/>
    <s v="No inmail sent"/>
    <x v="1"/>
    <m/>
    <m/>
    <n v="0"/>
    <m/>
    <m/>
    <m/>
    <m/>
    <m/>
    <m/>
    <m/>
    <m/>
    <m/>
  </r>
  <r>
    <n v="2916"/>
    <d v="2020-10-07T00:00:00"/>
    <n v="10"/>
    <x v="6"/>
    <s v="Kyle Parker"/>
    <s v="Associate Director Trade Marketing - CLG and Independents"/>
    <s v="Carlton &amp; United Breweries "/>
    <x v="3"/>
    <m/>
    <m/>
    <m/>
    <s v="No inmail sent"/>
    <x v="3"/>
    <m/>
    <m/>
    <n v="0"/>
    <m/>
    <m/>
    <m/>
    <m/>
    <m/>
    <m/>
    <m/>
    <m/>
    <m/>
  </r>
  <r>
    <n v="2917"/>
    <d v="2020-10-07T00:00:00"/>
    <n v="10"/>
    <x v="3"/>
    <s v="Austin Chesterfield"/>
    <s v="Associate Marketing Director - Digital &amp; e.Commerce Strategy - ANZ"/>
    <s v="LifeStyles Healthcare "/>
    <x v="3"/>
    <m/>
    <m/>
    <m/>
    <s v="No inmail sent"/>
    <x v="2"/>
    <m/>
    <m/>
    <n v="0"/>
    <m/>
    <n v="44636"/>
    <m/>
    <m/>
    <m/>
    <m/>
    <m/>
    <m/>
    <m/>
  </r>
  <r>
    <n v="2918"/>
    <d v="2020-10-07T00:00:00"/>
    <n v="10"/>
    <x v="3"/>
    <s v="Imane ADOUA"/>
    <s v="EMEA Head of Marketing-Pricing &amp; Data Strategy"/>
    <s v="Kohler "/>
    <x v="3"/>
    <s v="Europe"/>
    <m/>
    <s v="Ramla's"/>
    <s v="No inmail sent"/>
    <x v="0"/>
    <d v="2020-10-08T00:00:00"/>
    <d v="2021-07-15T00:00:00"/>
    <n v="7"/>
    <n v="4"/>
    <n v="244"/>
    <s v="Negative"/>
    <d v="2021-07-15T00:00:00"/>
    <m/>
    <m/>
    <m/>
    <m/>
    <s v="Relevant + followed up"/>
  </r>
  <r>
    <n v="2919"/>
    <d v="2020-10-07T00:00:00"/>
    <n v="10"/>
    <x v="6"/>
    <s v="Stephen Mills"/>
    <s v="Director - Data &amp; Analytics"/>
    <s v="PwC UK "/>
    <x v="3"/>
    <m/>
    <m/>
    <m/>
    <s v="No inmail sent"/>
    <x v="1"/>
    <m/>
    <m/>
    <n v="0"/>
    <m/>
    <m/>
    <m/>
    <m/>
    <m/>
    <m/>
    <m/>
    <m/>
    <m/>
  </r>
  <r>
    <n v="2920"/>
    <d v="2020-10-07T00:00:00"/>
    <n v="10"/>
    <x v="6"/>
    <s v="Davide Galastri"/>
    <s v="Directeur Marketing"/>
    <s v="Invicta Group "/>
    <x v="3"/>
    <m/>
    <m/>
    <m/>
    <s v="No inmail sent"/>
    <x v="1"/>
    <m/>
    <m/>
    <n v="0"/>
    <m/>
    <m/>
    <m/>
    <m/>
    <m/>
    <m/>
    <m/>
    <m/>
    <m/>
  </r>
  <r>
    <n v="2921"/>
    <d v="2020-10-07T00:00:00"/>
    <n v="10"/>
    <x v="6"/>
    <s v="Joséphine de Guichen"/>
    <s v="Brand Director, Head of Consumer Data Activation / CRM France, Belgium &amp; Netherlands"/>
    <s v="Procter &amp; Gamble "/>
    <x v="3"/>
    <m/>
    <m/>
    <m/>
    <s v="No inmail sent"/>
    <x v="1"/>
    <m/>
    <m/>
    <n v="0"/>
    <m/>
    <m/>
    <m/>
    <m/>
    <m/>
    <m/>
    <m/>
    <m/>
    <m/>
  </r>
  <r>
    <n v="2922"/>
    <d v="2020-10-07T00:00:00"/>
    <n v="10"/>
    <x v="3"/>
    <s v="Anna Guglielmi"/>
    <s v="Global Insight Director - REBEL Brands"/>
    <s v="Bacardi "/>
    <x v="3"/>
    <m/>
    <m/>
    <m/>
    <s v="No inmail sent"/>
    <x v="0"/>
    <d v="2020-10-19T00:00:00"/>
    <d v="2021-10-26T00:00:00"/>
    <n v="10"/>
    <m/>
    <n v="141"/>
    <m/>
    <m/>
    <m/>
    <m/>
    <m/>
    <m/>
    <m/>
  </r>
  <r>
    <n v="2923"/>
    <d v="2020-10-07T00:00:00"/>
    <n v="10"/>
    <x v="6"/>
    <s v="Christine ANTOINE-SIMONET"/>
    <s v="Senior Director, Global Consumer Insight &amp; Strategy"/>
    <s v="McDonald's "/>
    <x v="0"/>
    <s v="Europe"/>
    <m/>
    <m/>
    <s v="No inmail sent"/>
    <x v="1"/>
    <m/>
    <m/>
    <n v="0"/>
    <m/>
    <m/>
    <m/>
    <m/>
    <m/>
    <m/>
    <m/>
    <m/>
    <s v="Fatma's Lead"/>
  </r>
  <r>
    <n v="2924"/>
    <d v="2020-10-07T00:00:00"/>
    <n v="10"/>
    <x v="6"/>
    <s v="Kentaro Hayashi"/>
    <s v="Media and Digital Manager/Senior Media and Digital analyst/Head of Media Japan"/>
    <s v="RB "/>
    <x v="3"/>
    <m/>
    <m/>
    <m/>
    <s v="No inmail sent"/>
    <x v="1"/>
    <m/>
    <m/>
    <n v="0"/>
    <m/>
    <m/>
    <m/>
    <m/>
    <m/>
    <m/>
    <m/>
    <m/>
    <m/>
  </r>
  <r>
    <n v="2925"/>
    <d v="2020-10-07T00:00:00"/>
    <n v="10"/>
    <x v="6"/>
    <s v="Dr. Frauke Austermann"/>
    <s v="Global Head of Organizational Effectiveness &amp; Workforce Analytics"/>
    <s v="Henkel "/>
    <x v="3"/>
    <m/>
    <m/>
    <m/>
    <s v="No inmail sent"/>
    <x v="1"/>
    <m/>
    <m/>
    <n v="0"/>
    <m/>
    <m/>
    <m/>
    <m/>
    <m/>
    <m/>
    <m/>
    <m/>
    <m/>
  </r>
  <r>
    <n v="2926"/>
    <d v="2020-10-07T00:00:00"/>
    <n v="10"/>
    <x v="1"/>
    <s v="Lauren Crawley"/>
    <s v="Head of Marketing &amp; Innovation - Baby &amp; Childcare"/>
    <s v="Kimberly-Clark "/>
    <x v="3"/>
    <m/>
    <m/>
    <m/>
    <s v="No inmail sent"/>
    <x v="0"/>
    <d v="2020-10-08T00:00:00"/>
    <m/>
    <n v="0"/>
    <m/>
    <n v="524"/>
    <m/>
    <m/>
    <s v="delete"/>
    <m/>
    <m/>
    <m/>
    <s v="Not relevant"/>
  </r>
  <r>
    <n v="2927"/>
    <d v="2020-10-07T00:00:00"/>
    <n v="10"/>
    <x v="6"/>
    <s v="Luis Navarrete Gómez"/>
    <s v="Global Head of eCommerce Marketing"/>
    <s v="the LEGO Group "/>
    <x v="3"/>
    <m/>
    <m/>
    <m/>
    <s v="No inmail sent"/>
    <x v="1"/>
    <m/>
    <m/>
    <n v="0"/>
    <m/>
    <m/>
    <m/>
    <m/>
    <m/>
    <m/>
    <m/>
    <m/>
    <m/>
  </r>
  <r>
    <n v="2928"/>
    <d v="2020-10-07T00:00:00"/>
    <n v="10"/>
    <x v="6"/>
    <s v="Nate Challen"/>
    <s v="Global Head of Strategic Marketing Services - Consumer Health Care (Vice President)"/>
    <s v="Sanofi "/>
    <x v="6"/>
    <m/>
    <m/>
    <m/>
    <s v="No inmail sent"/>
    <x v="1"/>
    <m/>
    <m/>
    <n v="0"/>
    <m/>
    <m/>
    <m/>
    <m/>
    <m/>
    <m/>
    <m/>
    <m/>
    <m/>
  </r>
  <r>
    <n v="2929"/>
    <d v="2020-10-07T00:00:00"/>
    <n v="10"/>
    <x v="6"/>
    <s v="Birgit Cserer"/>
    <s v="Brand Marketing Manager / Head of Brand (Dairy)"/>
    <s v="Danone "/>
    <x v="3"/>
    <m/>
    <m/>
    <m/>
    <s v="No inmail sent"/>
    <x v="1"/>
    <m/>
    <m/>
    <n v="0"/>
    <m/>
    <m/>
    <m/>
    <m/>
    <m/>
    <m/>
    <m/>
    <m/>
    <m/>
  </r>
  <r>
    <n v="2930"/>
    <d v="2020-10-07T00:00:00"/>
    <n v="10"/>
    <x v="6"/>
    <s v="Karine Gbianza"/>
    <s v="Marketing Activation Director - Public Products Division - Africa Middle East"/>
    <s v="L'Oréal "/>
    <x v="3"/>
    <m/>
    <m/>
    <m/>
    <s v="No inmail sent"/>
    <x v="1"/>
    <m/>
    <m/>
    <n v="0"/>
    <m/>
    <m/>
    <m/>
    <m/>
    <m/>
    <m/>
    <m/>
    <m/>
    <m/>
  </r>
  <r>
    <n v="2931"/>
    <d v="2020-10-07T00:00:00"/>
    <n v="10"/>
    <x v="6"/>
    <s v="Georgia Findley"/>
    <s v="Marketing Capability Lead"/>
    <s v="Asahi Beverages "/>
    <x v="3"/>
    <m/>
    <m/>
    <m/>
    <s v="No inmail sent"/>
    <x v="1"/>
    <m/>
    <m/>
    <n v="0"/>
    <m/>
    <m/>
    <m/>
    <m/>
    <m/>
    <m/>
    <m/>
    <m/>
    <m/>
  </r>
  <r>
    <n v="2932"/>
    <d v="2020-10-07T00:00:00"/>
    <n v="10"/>
    <x v="6"/>
    <s v="Fernanda Conti"/>
    <s v="Head of Global Brand and Communication Marketing"/>
    <s v="STABILO International GmbH "/>
    <x v="3"/>
    <m/>
    <m/>
    <m/>
    <s v="No inmail sent"/>
    <x v="1"/>
    <m/>
    <m/>
    <n v="0"/>
    <m/>
    <m/>
    <m/>
    <m/>
    <m/>
    <m/>
    <m/>
    <m/>
    <m/>
  </r>
  <r>
    <n v="2933"/>
    <d v="2020-10-07T00:00:00"/>
    <n v="10"/>
    <x v="3"/>
    <s v="Tati Lindenberg"/>
    <s v="Vice President, Marketing | Home Care"/>
    <s v="Unilever "/>
    <x v="3"/>
    <m/>
    <m/>
    <m/>
    <s v="No inmail sent"/>
    <x v="0"/>
    <s v="In contact with Rick"/>
    <d v="2021-10-07T00:00:00"/>
    <n v="10"/>
    <m/>
    <n v="160"/>
    <m/>
    <m/>
    <m/>
    <m/>
    <m/>
    <m/>
    <m/>
  </r>
  <r>
    <n v="2934"/>
    <d v="2020-10-07T00:00:00"/>
    <n v="10"/>
    <x v="2"/>
    <s v="George Lellis"/>
    <s v="Director | Brand &amp; Innovation Marketing Consultant | Brand and Product Strategist"/>
    <s v="GL Brand Consulting "/>
    <x v="3"/>
    <s v="Europe"/>
    <m/>
    <m/>
    <s v="No inmail sent"/>
    <x v="0"/>
    <d v="2020-10-08T00:00:00"/>
    <d v="2021-07-12T00:00:00"/>
    <n v="7"/>
    <m/>
    <n v="247"/>
    <s v="Positive"/>
    <m/>
    <s v="georgelellispro@gmail.com"/>
    <m/>
    <m/>
    <m/>
    <s v="He communicated his email to us"/>
  </r>
  <r>
    <n v="2935"/>
    <d v="2020-10-07T00:00:00"/>
    <n v="10"/>
    <x v="6"/>
    <s v="Sandrine Miró Stresser"/>
    <s v="Global Marketing Controller - Premium Adults"/>
    <s v="BRITVIC PLC "/>
    <x v="3"/>
    <m/>
    <m/>
    <m/>
    <s v="No inmail sent"/>
    <x v="1"/>
    <m/>
    <m/>
    <n v="0"/>
    <m/>
    <m/>
    <m/>
    <m/>
    <m/>
    <m/>
    <m/>
    <m/>
    <m/>
  </r>
  <r>
    <n v="2936"/>
    <d v="2020-10-07T00:00:00"/>
    <n v="10"/>
    <x v="3"/>
    <s v="Steve Millard"/>
    <s v="Global Head of Ecommerce and Marketing"/>
    <s v="MAYBORN GROUP LIMITED "/>
    <x v="3"/>
    <m/>
    <m/>
    <m/>
    <s v="No inmail sent"/>
    <x v="0"/>
    <d v="2020-10-08T00:00:00"/>
    <d v="2021-10-26T00:00:00"/>
    <n v="10"/>
    <m/>
    <n v="141"/>
    <m/>
    <m/>
    <m/>
    <m/>
    <m/>
    <m/>
    <m/>
  </r>
  <r>
    <n v="2937"/>
    <d v="2020-10-07T00:00:00"/>
    <n v="10"/>
    <x v="3"/>
    <s v="Richard Bowden"/>
    <s v="Global Brand &amp; Marketing Director TIGI"/>
    <s v="Unilever "/>
    <x v="3"/>
    <m/>
    <m/>
    <m/>
    <s v="No inmail sent"/>
    <x v="0"/>
    <d v="2020-10-12T00:00:00"/>
    <d v="2021-10-26T00:00:00"/>
    <n v="10"/>
    <m/>
    <n v="141"/>
    <m/>
    <m/>
    <m/>
    <m/>
    <m/>
    <m/>
    <m/>
  </r>
  <r>
    <n v="2938"/>
    <d v="2020-10-07T00:00:00"/>
    <n v="10"/>
    <x v="6"/>
    <s v="Peter Kim"/>
    <s v="Chief Marketing Officer"/>
    <s v="The Bicester Village Shopping Collection "/>
    <x v="3"/>
    <m/>
    <m/>
    <m/>
    <s v="No inmail sent"/>
    <x v="1"/>
    <m/>
    <m/>
    <n v="0"/>
    <m/>
    <m/>
    <m/>
    <m/>
    <m/>
    <m/>
    <m/>
    <m/>
    <m/>
  </r>
  <r>
    <n v="2939"/>
    <d v="2020-10-07T00:00:00"/>
    <n v="10"/>
    <x v="6"/>
    <s v="Mikael Palmstedt"/>
    <s v="Head of Digital EMEA, Marketing and Direct to Consumer"/>
    <s v="Weber-Stephen Products LLC "/>
    <x v="3"/>
    <m/>
    <m/>
    <m/>
    <s v="No inmail sent"/>
    <x v="1"/>
    <m/>
    <m/>
    <n v="0"/>
    <m/>
    <m/>
    <m/>
    <m/>
    <m/>
    <m/>
    <m/>
    <m/>
    <m/>
  </r>
  <r>
    <n v="2940"/>
    <d v="2020-10-07T00:00:00"/>
    <n v="10"/>
    <x v="6"/>
    <s v="Sabine Steinhauser"/>
    <s v="Head of Marketing"/>
    <s v="MHZ Hachtel GmbH &amp; Co. KG "/>
    <x v="3"/>
    <m/>
    <m/>
    <m/>
    <s v="No inmail sent"/>
    <x v="1"/>
    <m/>
    <m/>
    <n v="0"/>
    <m/>
    <m/>
    <m/>
    <m/>
    <m/>
    <m/>
    <m/>
    <m/>
    <m/>
  </r>
  <r>
    <n v="2941"/>
    <d v="2020-10-07T00:00:00"/>
    <n v="10"/>
    <x v="6"/>
    <s v="Ralf-Michael Berger"/>
    <s v="Head of Global Strategic Insights &amp; Analytics Central Europe"/>
    <s v="Johnson &amp; Johnson "/>
    <x v="3"/>
    <m/>
    <m/>
    <m/>
    <s v="No inmail sent"/>
    <x v="1"/>
    <m/>
    <m/>
    <n v="0"/>
    <m/>
    <m/>
    <m/>
    <m/>
    <m/>
    <m/>
    <m/>
    <m/>
    <m/>
  </r>
  <r>
    <n v="2942"/>
    <d v="2020-10-07T00:00:00"/>
    <n v="10"/>
    <x v="3"/>
    <s v="Jenny Clink"/>
    <s v="Head of Marketing"/>
    <s v="McBride "/>
    <x v="3"/>
    <m/>
    <m/>
    <m/>
    <s v="No inmail sent"/>
    <x v="0"/>
    <d v="2020-10-08T00:00:00"/>
    <d v="2021-10-26T00:00:00"/>
    <n v="10"/>
    <m/>
    <n v="141"/>
    <m/>
    <m/>
    <m/>
    <m/>
    <m/>
    <m/>
    <m/>
  </r>
  <r>
    <n v="2943"/>
    <d v="2020-10-07T00:00:00"/>
    <n v="10"/>
    <x v="6"/>
    <s v="Johannes Haas"/>
    <s v="International Category Manager Batteries"/>
    <s v="VARTA Consumer Batteries GmbH &amp; Co. KGaA "/>
    <x v="3"/>
    <m/>
    <m/>
    <m/>
    <s v="No inmail sent"/>
    <x v="1"/>
    <m/>
    <m/>
    <n v="0"/>
    <m/>
    <m/>
    <m/>
    <m/>
    <m/>
    <m/>
    <m/>
    <m/>
    <m/>
  </r>
  <r>
    <n v="2944"/>
    <d v="2020-10-07T00:00:00"/>
    <n v="10"/>
    <x v="6"/>
    <s v="Megan Carcano"/>
    <s v="Insights, Analytics and Planning Director ANZ and AMEA Region"/>
    <s v="Kellogg Company "/>
    <x v="3"/>
    <m/>
    <m/>
    <m/>
    <s v="No inmail sent"/>
    <x v="1"/>
    <m/>
    <m/>
    <n v="0"/>
    <m/>
    <m/>
    <m/>
    <m/>
    <m/>
    <m/>
    <m/>
    <m/>
    <m/>
  </r>
  <r>
    <n v="2945"/>
    <d v="2020-10-07T00:00:00"/>
    <n v="10"/>
    <x v="6"/>
    <s v="Philip Holloway"/>
    <s v="Director - Direct Analytics &amp; Insight (Global)"/>
    <s v="Dyson "/>
    <x v="3"/>
    <m/>
    <m/>
    <m/>
    <s v="No inmail sent"/>
    <x v="1"/>
    <m/>
    <m/>
    <n v="0"/>
    <m/>
    <m/>
    <m/>
    <m/>
    <m/>
    <m/>
    <m/>
    <m/>
    <m/>
  </r>
  <r>
    <n v="2946"/>
    <d v="2020-10-07T00:00:00"/>
    <n v="10"/>
    <x v="6"/>
    <s v="Marleen Relling"/>
    <s v="Head of Brand &amp; Online Performance Marketing"/>
    <s v="Tchibo "/>
    <x v="3"/>
    <m/>
    <m/>
    <m/>
    <s v="No inmail sent"/>
    <x v="1"/>
    <m/>
    <m/>
    <n v="0"/>
    <m/>
    <m/>
    <m/>
    <m/>
    <m/>
    <m/>
    <m/>
    <m/>
    <m/>
  </r>
  <r>
    <n v="2947"/>
    <d v="2020-10-07T00:00:00"/>
    <n v="10"/>
    <x v="3"/>
    <s v="Jordan Smith"/>
    <s v="Regional Insights Manager"/>
    <s v="General Mills "/>
    <x v="3"/>
    <s v="Europe"/>
    <m/>
    <s v="Ramla's"/>
    <s v="No inmail sent"/>
    <x v="0"/>
    <d v="2020-10-08T00:00:00"/>
    <d v="2021-07-15T00:00:00"/>
    <n v="7"/>
    <m/>
    <n v="244"/>
    <s v="Neutral"/>
    <d v="2021-07-29T00:00:00"/>
    <m/>
    <m/>
    <m/>
    <m/>
    <m/>
  </r>
  <r>
    <n v="2948"/>
    <d v="2021-11-01T00:00:00"/>
    <n v="11"/>
    <x v="2"/>
    <s v="Monica Cravotta"/>
    <s v="Vice President of Marketing"/>
    <s v="WP Engine"/>
    <x v="7"/>
    <s v="America"/>
    <s v="Texas"/>
    <s v="Both (Ramla's &amp; Personal)"/>
    <s v="No inmail sent"/>
    <x v="1"/>
    <m/>
    <m/>
    <m/>
    <m/>
    <m/>
    <m/>
    <m/>
    <m/>
    <m/>
    <m/>
    <m/>
    <m/>
  </r>
  <r>
    <n v="2949"/>
    <d v="2020-10-07T00:00:00"/>
    <n v="10"/>
    <x v="6"/>
    <s v="Nicholas Foster"/>
    <s v="Category and Marketing Director"/>
    <s v="Mars "/>
    <x v="3"/>
    <m/>
    <m/>
    <m/>
    <s v="No inmail sent"/>
    <x v="3"/>
    <m/>
    <m/>
    <n v="0"/>
    <m/>
    <m/>
    <m/>
    <m/>
    <m/>
    <m/>
    <m/>
    <m/>
    <m/>
  </r>
  <r>
    <n v="2950"/>
    <d v="2020-10-07T00:00:00"/>
    <n v="10"/>
    <x v="3"/>
    <s v="Max Melching"/>
    <s v="Director Online Marketing, Data Intelligence &amp; Retail Media"/>
    <s v="Douglas "/>
    <x v="3"/>
    <m/>
    <m/>
    <m/>
    <s v="No inmail sent"/>
    <x v="0"/>
    <d v="2020-10-08T00:00:00"/>
    <d v="2021-10-26T00:00:00"/>
    <n v="10"/>
    <m/>
    <n v="141"/>
    <m/>
    <m/>
    <m/>
    <m/>
    <m/>
    <m/>
    <m/>
  </r>
  <r>
    <n v="2951"/>
    <d v="2020-10-07T00:00:00"/>
    <n v="10"/>
    <x v="6"/>
    <s v="Dominique Michaela Weiss"/>
    <s v="Head of Marketing Europe North America"/>
    <s v="Faber-Castell AG "/>
    <x v="3"/>
    <m/>
    <m/>
    <m/>
    <s v="No inmail sent"/>
    <x v="1"/>
    <m/>
    <m/>
    <n v="0"/>
    <m/>
    <m/>
    <m/>
    <m/>
    <m/>
    <m/>
    <m/>
    <m/>
    <m/>
  </r>
  <r>
    <n v="2952"/>
    <d v="2020-10-07T00:00:00"/>
    <n v="10"/>
    <x v="6"/>
    <s v="Deirdre van Zyl"/>
    <s v="Head of Insight - McVitie's International"/>
    <s v="pladis Global "/>
    <x v="3"/>
    <m/>
    <m/>
    <m/>
    <s v="No inmail sent"/>
    <x v="1"/>
    <m/>
    <m/>
    <n v="0"/>
    <m/>
    <m/>
    <m/>
    <m/>
    <m/>
    <m/>
    <m/>
    <m/>
    <m/>
  </r>
  <r>
    <n v="2953"/>
    <d v="2020-10-07T00:00:00"/>
    <n v="10"/>
    <x v="3"/>
    <s v="David Martin"/>
    <s v="European digital sales and marketing director"/>
    <s v="Coca-Cola European Partners "/>
    <x v="3"/>
    <m/>
    <m/>
    <m/>
    <s v="No inmail sent"/>
    <x v="0"/>
    <d v="2020-11-02T00:00:00"/>
    <d v="2021-10-26T00:00:00"/>
    <n v="10"/>
    <m/>
    <n v="141"/>
    <m/>
    <m/>
    <m/>
    <m/>
    <m/>
    <m/>
    <m/>
  </r>
  <r>
    <n v="2954"/>
    <d v="2020-10-08T00:00:00"/>
    <n v="10"/>
    <x v="1"/>
    <s v="Pierre Bonnet"/>
    <s v="Chief Marketing Officer"/>
    <s v="Groupe Sasa Demarle"/>
    <x v="3"/>
    <m/>
    <m/>
    <m/>
    <s v="No inmail sent"/>
    <x v="0"/>
    <d v="2020-10-08T00:00:00"/>
    <m/>
    <n v="0"/>
    <m/>
    <n v="524"/>
    <s v="Negative"/>
    <m/>
    <m/>
    <m/>
    <m/>
    <m/>
    <s v="Not relevant"/>
  </r>
  <r>
    <n v="2955"/>
    <d v="2020-10-08T00:00:00"/>
    <n v="10"/>
    <x v="6"/>
    <s v="Melody Zanotti"/>
    <s v="Head of Marketing, Mobile Communications"/>
    <s v="LG Electronics "/>
    <x v="3"/>
    <m/>
    <m/>
    <m/>
    <s v="No inmail sent"/>
    <x v="1"/>
    <m/>
    <m/>
    <n v="0"/>
    <m/>
    <m/>
    <m/>
    <m/>
    <m/>
    <m/>
    <m/>
    <m/>
    <m/>
  </r>
  <r>
    <n v="2956"/>
    <d v="2020-10-08T00:00:00"/>
    <n v="10"/>
    <x v="6"/>
    <s v="Sarah Atkins"/>
    <s v="Head of marketing Vichy and Roger &amp; Gallet"/>
    <s v="L'Oréal "/>
    <x v="3"/>
    <m/>
    <m/>
    <m/>
    <s v="No inmail sent"/>
    <x v="1"/>
    <m/>
    <m/>
    <n v="0"/>
    <m/>
    <m/>
    <m/>
    <m/>
    <m/>
    <m/>
    <m/>
    <m/>
    <m/>
  </r>
  <r>
    <n v="2957"/>
    <d v="2020-10-08T00:00:00"/>
    <n v="10"/>
    <x v="6"/>
    <s v="Anne Kachaner"/>
    <s v="Global Communication Channels Director"/>
    <s v="Ipsos "/>
    <x v="3"/>
    <m/>
    <m/>
    <m/>
    <s v="No inmail sent"/>
    <x v="1"/>
    <m/>
    <m/>
    <n v="0"/>
    <m/>
    <m/>
    <m/>
    <m/>
    <m/>
    <m/>
    <m/>
    <m/>
    <m/>
  </r>
  <r>
    <n v="2958"/>
    <d v="2020-10-08T00:00:00"/>
    <n v="10"/>
    <x v="6"/>
    <s v="Silvina Vilas"/>
    <s v="Marketing Director UK/IRE Consumer Health Care"/>
    <s v="Sanofi "/>
    <x v="3"/>
    <m/>
    <m/>
    <m/>
    <s v="No inmail sent"/>
    <x v="1"/>
    <m/>
    <m/>
    <n v="0"/>
    <m/>
    <m/>
    <m/>
    <m/>
    <m/>
    <m/>
    <m/>
    <m/>
    <m/>
  </r>
  <r>
    <n v="2959"/>
    <d v="2020-10-08T00:00:00"/>
    <n v="10"/>
    <x v="6"/>
    <s v="Mugdha Pathak"/>
    <s v="Assoc. Director Business Analytics"/>
    <s v="Coca-Cola European Partners "/>
    <x v="3"/>
    <m/>
    <m/>
    <m/>
    <s v="No inmail sent"/>
    <x v="1"/>
    <m/>
    <m/>
    <n v="0"/>
    <m/>
    <m/>
    <m/>
    <m/>
    <m/>
    <m/>
    <m/>
    <m/>
    <m/>
  </r>
  <r>
    <n v="2960"/>
    <d v="2021-11-01T00:00:00"/>
    <n v="11"/>
    <x v="2"/>
    <s v="Sarah Jewkes"/>
    <s v="Senior Director Marketing Analytics"/>
    <s v="Expedia Group"/>
    <x v="18"/>
    <s v="Europe"/>
    <s v="United Kingdom"/>
    <s v="Both (Ramla's &amp; Personal)"/>
    <s v="No inmail sent"/>
    <x v="1"/>
    <m/>
    <m/>
    <m/>
    <m/>
    <m/>
    <m/>
    <m/>
    <m/>
    <m/>
    <m/>
    <m/>
    <m/>
  </r>
  <r>
    <n v="2961"/>
    <d v="2020-10-08T00:00:00"/>
    <n v="10"/>
    <x v="6"/>
    <s v="Patricia Ricken"/>
    <s v="Head of Marketing &amp; Trade Germany"/>
    <s v="Boden "/>
    <x v="3"/>
    <m/>
    <m/>
    <m/>
    <s v="No inmail sent"/>
    <x v="1"/>
    <m/>
    <m/>
    <n v="0"/>
    <m/>
    <m/>
    <m/>
    <m/>
    <m/>
    <m/>
    <m/>
    <m/>
    <m/>
  </r>
  <r>
    <n v="2962"/>
    <d v="2020-10-08T00:00:00"/>
    <n v="10"/>
    <x v="6"/>
    <s v="Dominic Brand"/>
    <s v="Marketing and External Affairs Director"/>
    <s v="Stroke Association "/>
    <x v="3"/>
    <m/>
    <m/>
    <m/>
    <s v="No inmail sent"/>
    <x v="1"/>
    <m/>
    <m/>
    <n v="0"/>
    <m/>
    <m/>
    <m/>
    <m/>
    <m/>
    <m/>
    <m/>
    <m/>
    <m/>
  </r>
  <r>
    <n v="2963"/>
    <d v="2020-10-08T00:00:00"/>
    <n v="10"/>
    <x v="6"/>
    <s v="Karin Behmoaram"/>
    <s v="Marketing Director"/>
    <s v="L'Oréal "/>
    <x v="3"/>
    <m/>
    <m/>
    <m/>
    <s v="No inmail sent"/>
    <x v="1"/>
    <m/>
    <m/>
    <n v="0"/>
    <m/>
    <m/>
    <m/>
    <m/>
    <m/>
    <m/>
    <m/>
    <m/>
    <m/>
  </r>
  <r>
    <n v="2964"/>
    <d v="2020-10-08T00:00:00"/>
    <n v="10"/>
    <x v="6"/>
    <s v="Roberto Nakahara"/>
    <s v="Global Marketing Director"/>
    <s v="Servier "/>
    <x v="3"/>
    <m/>
    <m/>
    <m/>
    <s v="No inmail sent"/>
    <x v="1"/>
    <m/>
    <m/>
    <n v="0"/>
    <m/>
    <m/>
    <m/>
    <m/>
    <m/>
    <m/>
    <m/>
    <m/>
    <m/>
  </r>
  <r>
    <n v="2965"/>
    <d v="2020-10-08T00:00:00"/>
    <n v="10"/>
    <x v="6"/>
    <s v="Konstantin Stremme"/>
    <s v="Director Marketing, Insights &amp; Intelligence DACH &amp; Nordics"/>
    <s v="Imperial Brands PLC "/>
    <x v="3"/>
    <m/>
    <m/>
    <m/>
    <s v="No inmail sent"/>
    <x v="1"/>
    <m/>
    <m/>
    <n v="0"/>
    <m/>
    <m/>
    <m/>
    <m/>
    <m/>
    <m/>
    <m/>
    <m/>
    <m/>
  </r>
  <r>
    <n v="2966"/>
    <d v="2020-10-08T00:00:00"/>
    <n v="10"/>
    <x v="6"/>
    <s v="Katharina Lissowski"/>
    <s v="Head of Group CRM &amp; Growth Marketing"/>
    <s v="Invincible Brands "/>
    <x v="3"/>
    <m/>
    <m/>
    <m/>
    <s v="No inmail sent"/>
    <x v="1"/>
    <m/>
    <m/>
    <n v="0"/>
    <m/>
    <m/>
    <m/>
    <m/>
    <m/>
    <m/>
    <m/>
    <m/>
    <m/>
  </r>
  <r>
    <n v="2967"/>
    <d v="2020-10-08T00:00:00"/>
    <n v="10"/>
    <x v="6"/>
    <s v="Lorena Rautzenberg"/>
    <s v="Head Of Marketing | Hair Styling"/>
    <s v="Henkel "/>
    <x v="3"/>
    <m/>
    <m/>
    <m/>
    <s v="No inmail sent"/>
    <x v="1"/>
    <m/>
    <m/>
    <n v="0"/>
    <m/>
    <m/>
    <m/>
    <m/>
    <m/>
    <m/>
    <m/>
    <m/>
    <m/>
  </r>
  <r>
    <n v="2968"/>
    <d v="2020-10-08T00:00:00"/>
    <n v="10"/>
    <x v="3"/>
    <s v="Daniela Römgens"/>
    <s v="Vice President Brand Marketing"/>
    <s v="BRITA Group "/>
    <x v="3"/>
    <m/>
    <m/>
    <m/>
    <s v="No inmail sent"/>
    <x v="0"/>
    <d v="2020-10-12T00:00:00"/>
    <d v="2021-07-14T00:00:00"/>
    <n v="7"/>
    <m/>
    <n v="245"/>
    <s v="Negative"/>
    <d v="2021-07-15T00:00:00"/>
    <m/>
    <m/>
    <m/>
    <m/>
    <m/>
  </r>
  <r>
    <n v="2969"/>
    <d v="2021-11-01T00:00:00"/>
    <n v="11"/>
    <x v="2"/>
    <s v="Suzie Rooney"/>
    <s v="Associate Director, Customer Experience and Marketing Effectiveness"/>
    <s v="Boehringer Ingelheim"/>
    <x v="6"/>
    <s v="America"/>
    <s v="Connecticut"/>
    <s v="Both (Ramla's &amp; Personal)"/>
    <s v="No inmail sent"/>
    <x v="1"/>
    <m/>
    <m/>
    <m/>
    <m/>
    <m/>
    <m/>
    <m/>
    <m/>
    <m/>
    <m/>
    <m/>
    <m/>
  </r>
  <r>
    <n v="2970"/>
    <d v="2020-10-08T00:00:00"/>
    <n v="10"/>
    <x v="6"/>
    <s v="Sean Bone"/>
    <s v="Head of Customer Marketing | Head of Digital Commerce"/>
    <s v="Diageo "/>
    <x v="3"/>
    <m/>
    <m/>
    <m/>
    <s v="No inmail sent"/>
    <x v="1"/>
    <m/>
    <m/>
    <n v="0"/>
    <m/>
    <m/>
    <m/>
    <m/>
    <m/>
    <m/>
    <m/>
    <m/>
    <m/>
  </r>
  <r>
    <n v="2971"/>
    <d v="2020-10-08T00:00:00"/>
    <n v="10"/>
    <x v="6"/>
    <s v="Jacinthe Brillet"/>
    <s v="Global VP Innovation and Marketing"/>
    <s v="Danone Waters "/>
    <x v="3"/>
    <m/>
    <m/>
    <m/>
    <s v="No inmail sent"/>
    <x v="1"/>
    <m/>
    <m/>
    <n v="0"/>
    <m/>
    <m/>
    <m/>
    <m/>
    <m/>
    <m/>
    <m/>
    <m/>
    <m/>
  </r>
  <r>
    <n v="2972"/>
    <d v="2020-10-08T00:00:00"/>
    <n v="10"/>
    <x v="2"/>
    <s v="Nicole Fox (Simmons) - CDMP"/>
    <s v="Head Of Marketing - Foods"/>
    <s v="Nestlé "/>
    <x v="3"/>
    <m/>
    <m/>
    <m/>
    <s v="No inmail sent"/>
    <x v="0"/>
    <d v="2021-05-06T00:00:00"/>
    <d v="2021-05-18T00:00:00"/>
    <n v="5"/>
    <m/>
    <m/>
    <m/>
    <m/>
    <m/>
    <m/>
    <m/>
    <m/>
    <m/>
  </r>
  <r>
    <n v="2973"/>
    <m/>
    <n v="0"/>
    <x v="3"/>
    <s v="Peter Niessen"/>
    <s v="Vice President, Head of Marketing / Sales Data Science"/>
    <s v="Aetna"/>
    <x v="13"/>
    <s v="America"/>
    <s v="America"/>
    <m/>
    <s v="No inmail sent"/>
    <x v="1"/>
    <m/>
    <m/>
    <n v="0"/>
    <m/>
    <m/>
    <m/>
    <m/>
    <m/>
    <m/>
    <m/>
    <m/>
    <s v="Relevant + sent invite"/>
  </r>
  <r>
    <n v="2974"/>
    <d v="2020-10-08T00:00:00"/>
    <n v="10"/>
    <x v="6"/>
    <s v="Christianne Deregnaucourt-Lebouille"/>
    <s v="Business Development &amp; CMO Jo Malone London EMEA"/>
    <s v="The Estée Lauder Companies Inc. "/>
    <x v="3"/>
    <m/>
    <m/>
    <m/>
    <s v="No inmail sent"/>
    <x v="1"/>
    <m/>
    <m/>
    <n v="0"/>
    <m/>
    <m/>
    <m/>
    <m/>
    <m/>
    <m/>
    <m/>
    <m/>
    <m/>
  </r>
  <r>
    <n v="2975"/>
    <d v="2020-10-08T00:00:00"/>
    <n v="10"/>
    <x v="6"/>
    <s v="Rami Sabanegh"/>
    <s v="Strategy &amp; Insights Director, Western Europe"/>
    <s v="The Coca-Cola Company "/>
    <x v="3"/>
    <m/>
    <m/>
    <m/>
    <s v="No inmail sent"/>
    <x v="3"/>
    <m/>
    <m/>
    <n v="0"/>
    <m/>
    <m/>
    <m/>
    <m/>
    <m/>
    <m/>
    <m/>
    <m/>
    <m/>
  </r>
  <r>
    <n v="2976"/>
    <d v="2020-10-08T00:00:00"/>
    <n v="10"/>
    <x v="6"/>
    <s v="Antonella Rossi"/>
    <s v="Northern Europe Associate Director Analytics &amp; Insights Consumer &amp; Market Knowledge"/>
    <s v="Procter &amp; Gamble "/>
    <x v="3"/>
    <m/>
    <m/>
    <m/>
    <s v="No inmail sent"/>
    <x v="1"/>
    <m/>
    <m/>
    <n v="0"/>
    <m/>
    <m/>
    <m/>
    <m/>
    <m/>
    <m/>
    <m/>
    <m/>
    <m/>
  </r>
  <r>
    <n v="2977"/>
    <d v="2020-10-08T00:00:00"/>
    <n v="10"/>
    <x v="6"/>
    <s v="Mélina Kacherou-Carage"/>
    <s v="Marketing Director, M.A.C Cosmetics"/>
    <s v="The Estée Lauder Companies Inc. "/>
    <x v="3"/>
    <m/>
    <m/>
    <m/>
    <s v="No inmail sent"/>
    <x v="1"/>
    <m/>
    <m/>
    <n v="0"/>
    <m/>
    <m/>
    <m/>
    <m/>
    <m/>
    <m/>
    <m/>
    <m/>
    <m/>
  </r>
  <r>
    <n v="2978"/>
    <d v="2020-10-08T00:00:00"/>
    <n v="10"/>
    <x v="6"/>
    <s v="Jayme Fleischer"/>
    <s v="Brand Director"/>
    <s v="the LEGO Group "/>
    <x v="3"/>
    <m/>
    <m/>
    <m/>
    <s v="No inmail sent"/>
    <x v="1"/>
    <m/>
    <m/>
    <n v="0"/>
    <m/>
    <m/>
    <m/>
    <m/>
    <m/>
    <m/>
    <m/>
    <m/>
    <m/>
  </r>
  <r>
    <n v="2979"/>
    <d v="2020-10-08T00:00:00"/>
    <n v="10"/>
    <x v="6"/>
    <s v="Alexia Patrinos"/>
    <s v="CHIEF MARKETING OFFICER (CMO) - HEAD OF INTERNATIONAL MARKETING &amp; INNOVATION"/>
    <s v="International Cookware - PYREX cookware "/>
    <x v="3"/>
    <m/>
    <m/>
    <m/>
    <s v="No inmail sent"/>
    <x v="3"/>
    <m/>
    <m/>
    <n v="0"/>
    <m/>
    <m/>
    <m/>
    <m/>
    <m/>
    <m/>
    <m/>
    <m/>
    <m/>
  </r>
  <r>
    <n v="2980"/>
    <d v="2020-10-08T00:00:00"/>
    <n v="10"/>
    <x v="6"/>
    <s v="Raphael Moreau"/>
    <s v="Marketing Director"/>
    <s v="Thai Union Group PCL. "/>
    <x v="3"/>
    <m/>
    <m/>
    <m/>
    <s v="No inmail sent"/>
    <x v="1"/>
    <m/>
    <m/>
    <n v="0"/>
    <m/>
    <m/>
    <m/>
    <m/>
    <m/>
    <m/>
    <m/>
    <m/>
    <m/>
  </r>
  <r>
    <n v="2981"/>
    <d v="2020-10-08T00:00:00"/>
    <n v="10"/>
    <x v="6"/>
    <s v="Claire Budgen"/>
    <s v="Marketing Director"/>
    <s v="KitchenCraft "/>
    <x v="3"/>
    <m/>
    <m/>
    <m/>
    <s v="No inmail sent"/>
    <x v="1"/>
    <m/>
    <m/>
    <n v="0"/>
    <m/>
    <m/>
    <m/>
    <m/>
    <m/>
    <m/>
    <m/>
    <m/>
    <m/>
  </r>
  <r>
    <n v="2982"/>
    <d v="2020-10-08T00:00:00"/>
    <n v="10"/>
    <x v="6"/>
    <s v="Jamie Cornforth"/>
    <s v="Vice President Marketing"/>
    <s v="Munchkin "/>
    <x v="3"/>
    <m/>
    <m/>
    <m/>
    <s v="No inmail sent"/>
    <x v="3"/>
    <m/>
    <m/>
    <n v="0"/>
    <m/>
    <m/>
    <m/>
    <m/>
    <m/>
    <m/>
    <m/>
    <m/>
    <m/>
  </r>
  <r>
    <n v="2983"/>
    <d v="2020-10-08T00:00:00"/>
    <n v="10"/>
    <x v="6"/>
    <s v="Virginie Feuillette"/>
    <s v="Consumer and Market insights Director"/>
    <s v="Kronenbourg (Carlsberg Group) "/>
    <x v="3"/>
    <m/>
    <m/>
    <m/>
    <s v="No inmail sent"/>
    <x v="1"/>
    <m/>
    <m/>
    <n v="0"/>
    <m/>
    <m/>
    <m/>
    <m/>
    <m/>
    <m/>
    <m/>
    <m/>
    <m/>
  </r>
  <r>
    <n v="2984"/>
    <d v="2020-10-08T00:00:00"/>
    <n v="10"/>
    <x v="6"/>
    <s v="Christian KLEPPER"/>
    <s v="Head of performance marketing"/>
    <s v="Smartbox Group "/>
    <x v="3"/>
    <m/>
    <m/>
    <m/>
    <s v="No inmail sent"/>
    <x v="1"/>
    <m/>
    <m/>
    <n v="0"/>
    <m/>
    <m/>
    <m/>
    <m/>
    <m/>
    <m/>
    <m/>
    <m/>
    <m/>
  </r>
  <r>
    <n v="2985"/>
    <d v="2020-10-08T00:00:00"/>
    <n v="10"/>
    <x v="6"/>
    <s v="Beatrice Brebion-Baubert"/>
    <s v="Sr Director, Global Strategy &amp; Insight"/>
    <s v="Tupperware Brands "/>
    <x v="3"/>
    <m/>
    <m/>
    <m/>
    <s v="No inmail sent"/>
    <x v="1"/>
    <m/>
    <m/>
    <n v="0"/>
    <m/>
    <m/>
    <m/>
    <m/>
    <m/>
    <m/>
    <m/>
    <m/>
    <m/>
  </r>
  <r>
    <n v="2986"/>
    <d v="2020-10-08T00:00:00"/>
    <n v="10"/>
    <x v="6"/>
    <s v="Stefanie Eller"/>
    <s v="Vice President Global Brand Communication"/>
    <s v="E.ON "/>
    <x v="3"/>
    <m/>
    <m/>
    <m/>
    <s v="No inmail sent"/>
    <x v="1"/>
    <m/>
    <m/>
    <n v="0"/>
    <m/>
    <m/>
    <m/>
    <m/>
    <m/>
    <m/>
    <m/>
    <m/>
    <m/>
  </r>
  <r>
    <n v="2987"/>
    <d v="2020-10-08T00:00:00"/>
    <n v="10"/>
    <x v="6"/>
    <s v="Kyle Facey"/>
    <s v="Head Of Marketing"/>
    <s v="THG "/>
    <x v="3"/>
    <m/>
    <m/>
    <m/>
    <s v="No inmail sent"/>
    <x v="1"/>
    <m/>
    <m/>
    <n v="0"/>
    <m/>
    <m/>
    <m/>
    <m/>
    <m/>
    <m/>
    <m/>
    <m/>
    <m/>
  </r>
  <r>
    <n v="2988"/>
    <d v="2020-10-08T00:00:00"/>
    <n v="10"/>
    <x v="2"/>
    <s v="Agathe Marionneau"/>
    <s v="Brand Director for Fabric Care France &amp; Benelux"/>
    <s v="Procter &amp; Gamble "/>
    <x v="3"/>
    <m/>
    <m/>
    <m/>
    <s v="No inmail sent"/>
    <x v="0"/>
    <d v="2020-10-08T00:00:00"/>
    <m/>
    <n v="0"/>
    <m/>
    <n v="524"/>
    <s v="None"/>
    <m/>
    <m/>
    <m/>
    <m/>
    <m/>
    <s v="P&amp;G"/>
  </r>
  <r>
    <n v="2989"/>
    <d v="2020-10-08T00:00:00"/>
    <n v="10"/>
    <x v="3"/>
    <s v="Marcel Grözinger"/>
    <s v="Head of Home Connect Launch &amp; Marketing Operations (Global)"/>
    <s v="BSH Home Appliances Group "/>
    <x v="3"/>
    <m/>
    <m/>
    <m/>
    <s v="No inmail sent"/>
    <x v="0"/>
    <d v="2020-10-12T00:00:00"/>
    <m/>
    <n v="0"/>
    <m/>
    <n v="520"/>
    <s v="Negative"/>
    <m/>
    <m/>
    <m/>
    <m/>
    <m/>
    <m/>
  </r>
  <r>
    <n v="2990"/>
    <d v="2020-10-08T00:00:00"/>
    <n v="10"/>
    <x v="6"/>
    <s v="Chris Bartlett"/>
    <s v="Sales Analytics &amp; Market Insight Manager"/>
    <s v="Mondelēz International "/>
    <x v="3"/>
    <m/>
    <m/>
    <m/>
    <s v="No inmail sent"/>
    <x v="1"/>
    <m/>
    <m/>
    <n v="0"/>
    <m/>
    <m/>
    <m/>
    <m/>
    <m/>
    <m/>
    <m/>
    <m/>
    <m/>
  </r>
  <r>
    <n v="2991"/>
    <d v="2020-10-08T00:00:00"/>
    <n v="10"/>
    <x v="6"/>
    <s v="Matt Peach"/>
    <s v="Head Of Marketing"/>
    <s v="Well Pharmacy "/>
    <x v="3"/>
    <m/>
    <m/>
    <m/>
    <s v="No inmail sent"/>
    <x v="1"/>
    <m/>
    <m/>
    <n v="0"/>
    <m/>
    <m/>
    <m/>
    <m/>
    <m/>
    <m/>
    <m/>
    <m/>
    <m/>
  </r>
  <r>
    <n v="2992"/>
    <d v="2020-10-08T00:00:00"/>
    <n v="10"/>
    <x v="6"/>
    <s v="Daniel Woodall"/>
    <s v="Marketing Director"/>
    <s v="RØDE Microphones "/>
    <x v="3"/>
    <m/>
    <m/>
    <m/>
    <s v="No inmail sent"/>
    <x v="1"/>
    <m/>
    <m/>
    <n v="0"/>
    <m/>
    <m/>
    <m/>
    <m/>
    <m/>
    <m/>
    <m/>
    <m/>
    <m/>
  </r>
  <r>
    <n v="2993"/>
    <d v="2020-10-08T00:00:00"/>
    <n v="10"/>
    <x v="6"/>
    <s v="Peter Melville"/>
    <s v="Regional Marketing Director - Baby &amp; Child Care"/>
    <s v="Kimberly-Clark "/>
    <x v="3"/>
    <m/>
    <m/>
    <m/>
    <s v="No inmail sent"/>
    <x v="1"/>
    <m/>
    <m/>
    <n v="0"/>
    <m/>
    <m/>
    <m/>
    <m/>
    <m/>
    <m/>
    <m/>
    <m/>
    <m/>
  </r>
  <r>
    <n v="2994"/>
    <d v="2020-10-08T00:00:00"/>
    <n v="10"/>
    <x v="6"/>
    <s v="Louise Calcutt"/>
    <s v="Head of Insight"/>
    <s v="Kingfisher plc "/>
    <x v="3"/>
    <m/>
    <m/>
    <m/>
    <s v="No inmail sent"/>
    <x v="1"/>
    <m/>
    <m/>
    <n v="0"/>
    <m/>
    <m/>
    <m/>
    <m/>
    <m/>
    <m/>
    <m/>
    <m/>
    <m/>
  </r>
  <r>
    <n v="2995"/>
    <d v="2020-10-08T00:00:00"/>
    <n v="10"/>
    <x v="6"/>
    <s v="Andreas Onnen"/>
    <s v="Senior Director Analytics &amp;Insights"/>
    <s v="P&amp;G "/>
    <x v="3"/>
    <m/>
    <m/>
    <m/>
    <s v="No inmail sent"/>
    <x v="1"/>
    <m/>
    <m/>
    <n v="0"/>
    <m/>
    <m/>
    <m/>
    <m/>
    <m/>
    <m/>
    <m/>
    <m/>
    <m/>
  </r>
  <r>
    <n v="2996"/>
    <d v="2020-10-08T00:00:00"/>
    <n v="10"/>
    <x v="3"/>
    <s v="Russ Hannah"/>
    <s v="Director, APAC Analytics, Japan Strategy &amp; Planning"/>
    <s v="Amway "/>
    <x v="3"/>
    <m/>
    <m/>
    <m/>
    <s v="No inmail sent"/>
    <x v="0"/>
    <d v="2020-10-28T00:00:00"/>
    <d v="2021-10-26T00:00:00"/>
    <n v="10"/>
    <m/>
    <n v="141"/>
    <m/>
    <m/>
    <m/>
    <m/>
    <m/>
    <m/>
    <m/>
  </r>
  <r>
    <n v="2997"/>
    <d v="2020-10-08T00:00:00"/>
    <n v="10"/>
    <x v="6"/>
    <s v="Sebastian Fischer"/>
    <s v="Marketing Manager"/>
    <s v="Emma – The Sleep Company "/>
    <x v="3"/>
    <m/>
    <m/>
    <m/>
    <s v="No inmail sent"/>
    <x v="1"/>
    <m/>
    <m/>
    <n v="0"/>
    <m/>
    <m/>
    <m/>
    <m/>
    <m/>
    <m/>
    <m/>
    <m/>
    <m/>
  </r>
  <r>
    <n v="2998"/>
    <d v="2020-10-08T00:00:00"/>
    <n v="10"/>
    <x v="3"/>
    <s v="Darya Skorobogatov"/>
    <s v="Project Channel Analytics Manager"/>
    <s v="Grohe AG "/>
    <x v="3"/>
    <m/>
    <m/>
    <m/>
    <s v="No inmail sent"/>
    <x v="0"/>
    <d v="2020-10-08T00:00:00"/>
    <d v="2021-10-26T00:00:00"/>
    <n v="10"/>
    <m/>
    <n v="141"/>
    <m/>
    <m/>
    <m/>
    <m/>
    <m/>
    <m/>
    <m/>
  </r>
  <r>
    <n v="2999"/>
    <d v="2020-10-08T00:00:00"/>
    <n v="10"/>
    <x v="3"/>
    <s v="Chris Lobo"/>
    <s v="Director Of Analytics and Reporting"/>
    <s v="Daiichi Sankyo Europe GmbH "/>
    <x v="6"/>
    <s v="Europe"/>
    <s v="Germany"/>
    <s v="Ramla's"/>
    <s v="No inmail sent"/>
    <x v="0"/>
    <d v="2020-10-13T00:00:00"/>
    <d v="2021-07-15T00:00:00"/>
    <n v="7"/>
    <m/>
    <n v="244"/>
    <s v="Negative"/>
    <d v="2021-07-15T00:00:00"/>
    <m/>
    <m/>
    <m/>
    <m/>
    <m/>
  </r>
  <r>
    <n v="3000"/>
    <d v="2020-10-08T00:00:00"/>
    <n v="10"/>
    <x v="3"/>
    <s v="Andrew Cioffi"/>
    <s v="Global Marketing Director"/>
    <s v="AstraZeneca "/>
    <x v="6"/>
    <s v="Europe"/>
    <m/>
    <m/>
    <s v="No inmail sent"/>
    <x v="0"/>
    <d v="2020-10-12T00:00:00"/>
    <d v="2021-07-14T00:00:00"/>
    <n v="7"/>
    <m/>
    <n v="245"/>
    <m/>
    <m/>
    <m/>
    <m/>
    <m/>
    <m/>
    <m/>
  </r>
  <r>
    <n v="3001"/>
    <d v="2020-10-09T00:00:00"/>
    <n v="10"/>
    <x v="0"/>
    <s v="Lorenzo Maini"/>
    <s v="Senior Marketing Manager EMEA"/>
    <s v="Acer"/>
    <x v="7"/>
    <s v="Europe"/>
    <s v="Switzerland"/>
    <m/>
    <s v="No inmail sent"/>
    <x v="1"/>
    <m/>
    <m/>
    <n v="0"/>
    <m/>
    <m/>
    <m/>
    <m/>
    <m/>
    <m/>
    <m/>
    <m/>
    <m/>
  </r>
  <r>
    <n v="3002"/>
    <d v="2020-10-09T00:00:00"/>
    <n v="10"/>
    <x v="0"/>
    <s v="Jérémie Veyres"/>
    <s v="Performance Marketing &amp; CRM Director"/>
    <s v="Zalando SE"/>
    <x v="7"/>
    <s v="Europe"/>
    <s v="Germany"/>
    <m/>
    <s v="No inmail sent"/>
    <x v="1"/>
    <m/>
    <m/>
    <n v="0"/>
    <m/>
    <m/>
    <m/>
    <m/>
    <m/>
    <m/>
    <m/>
    <m/>
    <m/>
  </r>
  <r>
    <n v="3003"/>
    <d v="2020-10-09T00:00:00"/>
    <n v="10"/>
    <x v="0"/>
    <s v="Simon Downs"/>
    <s v="VP EMEA Marketing"/>
    <s v="Equinix"/>
    <x v="7"/>
    <s v="Europe"/>
    <m/>
    <m/>
    <s v="No inmail sent"/>
    <x v="0"/>
    <d v="2020-10-13T00:00:00"/>
    <m/>
    <n v="0"/>
    <m/>
    <n v="519"/>
    <s v="Neutral"/>
    <d v="2020-10-13T00:00:00"/>
    <m/>
    <m/>
    <m/>
    <m/>
    <m/>
  </r>
  <r>
    <n v="3004"/>
    <d v="2020-10-09T00:00:00"/>
    <n v="10"/>
    <x v="0"/>
    <s v="John Andersson"/>
    <s v="Head of Marketing &amp; Brand"/>
    <s v="Electrolux"/>
    <x v="7"/>
    <s v="Europe"/>
    <s v="Sweden"/>
    <m/>
    <s v="No inmail sent"/>
    <x v="1"/>
    <m/>
    <m/>
    <n v="0"/>
    <m/>
    <m/>
    <m/>
    <m/>
    <m/>
    <m/>
    <m/>
    <m/>
    <m/>
  </r>
  <r>
    <n v="3005"/>
    <d v="2020-10-09T00:00:00"/>
    <n v="10"/>
    <x v="0"/>
    <s v="Zoey Saunders"/>
    <s v="Marketing Director"/>
    <s v="Saputo Inc."/>
    <x v="3"/>
    <s v="Australia"/>
    <s v="Australia"/>
    <m/>
    <s v="No inmail sent"/>
    <x v="0"/>
    <d v="2020-10-13T00:00:00"/>
    <m/>
    <n v="0"/>
    <m/>
    <n v="519"/>
    <m/>
    <m/>
    <m/>
    <m/>
    <m/>
    <m/>
    <m/>
  </r>
  <r>
    <n v="3006"/>
    <d v="2020-10-09T00:00:00"/>
    <n v="10"/>
    <x v="0"/>
    <s v="Richard McQuillan"/>
    <s v="Head Of Marketing"/>
    <s v="Almarai"/>
    <x v="3"/>
    <s v="Asia"/>
    <s v="Saudi Arabia"/>
    <m/>
    <s v="No inmail sent"/>
    <x v="1"/>
    <m/>
    <m/>
    <n v="0"/>
    <m/>
    <m/>
    <m/>
    <m/>
    <m/>
    <m/>
    <m/>
    <m/>
    <m/>
  </r>
  <r>
    <n v="3007"/>
    <d v="2020-10-09T00:00:00"/>
    <n v="10"/>
    <x v="0"/>
    <s v="Gonzalo González Solá"/>
    <s v="Global Head of Marketing"/>
    <s v="BBVA"/>
    <x v="10"/>
    <s v="Europe"/>
    <s v="Spain"/>
    <m/>
    <s v="No inmail sent"/>
    <x v="1"/>
    <m/>
    <m/>
    <n v="0"/>
    <m/>
    <m/>
    <m/>
    <m/>
    <m/>
    <m/>
    <m/>
    <m/>
    <m/>
  </r>
  <r>
    <n v="3008"/>
    <d v="2020-10-09T00:00:00"/>
    <n v="10"/>
    <x v="0"/>
    <s v="Bronwyn Powell"/>
    <s v="Marketing Director"/>
    <s v="Mars "/>
    <x v="3"/>
    <s v="Australia"/>
    <s v="Australia"/>
    <m/>
    <s v="No inmail sent"/>
    <x v="1"/>
    <m/>
    <m/>
    <n v="0"/>
    <m/>
    <m/>
    <m/>
    <m/>
    <m/>
    <m/>
    <m/>
    <m/>
    <m/>
  </r>
  <r>
    <n v="3009"/>
    <d v="2020-10-09T00:00:00"/>
    <n v="10"/>
    <x v="0"/>
    <s v="Dario Floris"/>
    <s v="Head of Marketing"/>
    <s v="Merck Group"/>
    <x v="6"/>
    <s v="Europe"/>
    <s v="Italy"/>
    <m/>
    <s v="No inmail sent"/>
    <x v="1"/>
    <m/>
    <m/>
    <n v="0"/>
    <m/>
    <m/>
    <m/>
    <m/>
    <m/>
    <m/>
    <m/>
    <m/>
    <m/>
  </r>
  <r>
    <n v="3010"/>
    <d v="2020-10-09T00:00:00"/>
    <n v="10"/>
    <x v="0"/>
    <s v="Aleksandra Gawlas-Wilińska"/>
    <s v="Marketing Director"/>
    <s v="Henkel "/>
    <x v="3"/>
    <s v="Europe"/>
    <s v="Poland"/>
    <m/>
    <s v="No inmail sent"/>
    <x v="3"/>
    <m/>
    <m/>
    <n v="0"/>
    <m/>
    <m/>
    <m/>
    <m/>
    <m/>
    <m/>
    <m/>
    <m/>
    <m/>
  </r>
  <r>
    <n v="3011"/>
    <d v="2020-10-09T00:00:00"/>
    <n v="10"/>
    <x v="0"/>
    <s v="Kevin Crain"/>
    <s v="Director, EMEA Technology Marketing"/>
    <s v="Intel"/>
    <x v="7"/>
    <s v="Europe"/>
    <m/>
    <m/>
    <s v="No inmail sent"/>
    <x v="1"/>
    <m/>
    <m/>
    <n v="0"/>
    <m/>
    <m/>
    <m/>
    <m/>
    <m/>
    <m/>
    <m/>
    <m/>
    <m/>
  </r>
  <r>
    <n v="3012"/>
    <d v="2020-10-09T00:00:00"/>
    <n v="10"/>
    <x v="0"/>
    <s v="Filippo Bonsanti"/>
    <s v="VP Global Marketing"/>
    <s v="Indeed.com"/>
    <x v="7"/>
    <s v="Europe"/>
    <m/>
    <m/>
    <s v="No inmail sent"/>
    <x v="0"/>
    <d v="2020-11-25T00:00:00"/>
    <d v="2021-03-30T00:00:00"/>
    <n v="3"/>
    <n v="3"/>
    <n v="351"/>
    <m/>
    <m/>
    <m/>
    <m/>
    <m/>
    <m/>
    <m/>
  </r>
  <r>
    <n v="3013"/>
    <d v="2020-10-09T00:00:00"/>
    <n v="10"/>
    <x v="0"/>
    <s v="Michael W. Pollaschak"/>
    <s v="Director Content &amp; Dialogue Marketing"/>
    <s v="Austrian Airlines"/>
    <x v="25"/>
    <s v="Europe"/>
    <s v="Austria"/>
    <m/>
    <s v="No inmail sent"/>
    <x v="0"/>
    <d v="2020-10-13T00:00:00"/>
    <m/>
    <n v="0"/>
    <m/>
    <n v="519"/>
    <m/>
    <m/>
    <m/>
    <m/>
    <m/>
    <m/>
    <m/>
  </r>
  <r>
    <n v="3014"/>
    <d v="2020-10-09T00:00:00"/>
    <n v="10"/>
    <x v="0"/>
    <s v="Talea Buchwald"/>
    <s v="Head of Marketing Mix Modelling, Big Data"/>
    <s v="DB"/>
    <x v="8"/>
    <s v="Europe"/>
    <s v="Germany"/>
    <m/>
    <s v="No inmail sent"/>
    <x v="1"/>
    <m/>
    <m/>
    <n v="0"/>
    <m/>
    <m/>
    <m/>
    <m/>
    <m/>
    <m/>
    <m/>
    <m/>
    <m/>
  </r>
  <r>
    <n v="3015"/>
    <d v="2020-10-09T00:00:00"/>
    <n v="10"/>
    <x v="0"/>
    <s v="Natasha Triantou"/>
    <s v="Head of Marketing Analytics"/>
    <s v="IPG Mediabrands "/>
    <x v="1"/>
    <s v="Europe"/>
    <s v="Greece"/>
    <m/>
    <s v="No inmail sent"/>
    <x v="0"/>
    <d v="2020-10-13T00:00:00"/>
    <m/>
    <n v="0"/>
    <m/>
    <n v="519"/>
    <m/>
    <m/>
    <m/>
    <m/>
    <m/>
    <m/>
    <m/>
  </r>
  <r>
    <n v="3016"/>
    <d v="2020-10-09T00:00:00"/>
    <n v="10"/>
    <x v="0"/>
    <s v="越智 道夫"/>
    <s v="Head of Consumer Marketing"/>
    <s v="Lenovo"/>
    <x v="7"/>
    <s v="Asia"/>
    <s v="Japan"/>
    <m/>
    <s v="No inmail sent"/>
    <x v="1"/>
    <m/>
    <m/>
    <n v="0"/>
    <m/>
    <m/>
    <m/>
    <m/>
    <m/>
    <m/>
    <m/>
    <m/>
    <m/>
  </r>
  <r>
    <n v="3017"/>
    <d v="2020-10-09T00:00:00"/>
    <n v="10"/>
    <x v="0"/>
    <s v="Martha Velando"/>
    <s v="CMO"/>
    <s v="The De Beers Group of Companies "/>
    <x v="3"/>
    <s v="Europe"/>
    <m/>
    <m/>
    <s v="No inmail sent"/>
    <x v="1"/>
    <m/>
    <m/>
    <n v="0"/>
    <m/>
    <m/>
    <m/>
    <m/>
    <m/>
    <m/>
    <m/>
    <m/>
    <m/>
  </r>
  <r>
    <n v="3018"/>
    <d v="2020-10-09T00:00:00"/>
    <n v="10"/>
    <x v="0"/>
    <s v="Henry Arkell"/>
    <s v="Digital and Media Innovation Director, UK &amp; Ireland"/>
    <s v="The Estée Lauder Companies Inc."/>
    <x v="3"/>
    <s v="Europe"/>
    <m/>
    <m/>
    <s v="No inmail sent"/>
    <x v="1"/>
    <m/>
    <m/>
    <n v="0"/>
    <m/>
    <m/>
    <m/>
    <m/>
    <m/>
    <m/>
    <m/>
    <m/>
    <m/>
  </r>
  <r>
    <n v="3019"/>
    <d v="2020-10-09T00:00:00"/>
    <n v="10"/>
    <x v="0"/>
    <s v="Cristina Fernandez"/>
    <s v="Head of Global Media SCB"/>
    <s v="SWAROVSKI"/>
    <x v="3"/>
    <s v="Europe"/>
    <s v="Switzerland"/>
    <m/>
    <s v="No inmail sent"/>
    <x v="1"/>
    <m/>
    <m/>
    <n v="0"/>
    <m/>
    <m/>
    <m/>
    <m/>
    <m/>
    <m/>
    <m/>
    <m/>
    <m/>
  </r>
  <r>
    <n v="3020"/>
    <d v="2020-10-12T00:00:00"/>
    <n v="10"/>
    <x v="0"/>
    <s v="Jakub Mechliński"/>
    <s v="Director, Global Pricing"/>
    <s v="Delivery Hero SE"/>
    <x v="7"/>
    <s v="Europe"/>
    <s v="Germany"/>
    <m/>
    <s v="No inmail sent"/>
    <x v="1"/>
    <m/>
    <m/>
    <n v="0"/>
    <m/>
    <m/>
    <m/>
    <m/>
    <m/>
    <m/>
    <m/>
    <m/>
    <m/>
  </r>
  <r>
    <n v="3021"/>
    <d v="2020-10-12T00:00:00"/>
    <n v="10"/>
    <x v="0"/>
    <s v="Dan Robins"/>
    <s v="Director - CMO Advisory"/>
    <s v="PwC"/>
    <x v="2"/>
    <s v="Australia"/>
    <s v="Australia"/>
    <m/>
    <s v="No inmail sent"/>
    <x v="0"/>
    <d v="2020-10-13T00:00:00"/>
    <m/>
    <n v="0"/>
    <m/>
    <n v="519"/>
    <s v="Neutral"/>
    <d v="2020-10-13T00:00:00"/>
    <m/>
    <m/>
    <m/>
    <m/>
    <m/>
  </r>
  <r>
    <n v="3022"/>
    <d v="2020-10-12T00:00:00"/>
    <n v="10"/>
    <x v="0"/>
    <s v="Maren Ilenseer"/>
    <s v="Head of Media Strategy "/>
    <s v="Henkel "/>
    <x v="3"/>
    <s v="Europe"/>
    <s v="Germany"/>
    <m/>
    <s v="No inmail sent"/>
    <x v="1"/>
    <m/>
    <m/>
    <n v="0"/>
    <m/>
    <m/>
    <m/>
    <m/>
    <m/>
    <m/>
    <m/>
    <m/>
    <m/>
  </r>
  <r>
    <n v="3023"/>
    <d v="2020-10-13T00:00:00"/>
    <n v="10"/>
    <x v="0"/>
    <s v="Dr. Nicole Albrechts"/>
    <s v="Head of Media"/>
    <s v="Procter &amp; Gamble "/>
    <x v="3"/>
    <s v="Europe"/>
    <s v="Italy"/>
    <m/>
    <s v="No inmail sent"/>
    <x v="0"/>
    <d v="2020-10-15T00:00:00"/>
    <m/>
    <n v="0"/>
    <m/>
    <n v="517"/>
    <m/>
    <m/>
    <m/>
    <m/>
    <m/>
    <m/>
    <m/>
  </r>
  <r>
    <n v="3024"/>
    <d v="2020-10-15T00:00:00"/>
    <n v="10"/>
    <x v="0"/>
    <s v="Michel Sara"/>
    <s v="Founder &amp; General Manager"/>
    <s v="ROI\marketing - roi-marketing.consulting "/>
    <x v="2"/>
    <s v="Europe"/>
    <s v="France"/>
    <m/>
    <s v="No inmail sent"/>
    <x v="0"/>
    <d v="2020-10-21T00:00:00"/>
    <m/>
    <n v="0"/>
    <m/>
    <n v="511"/>
    <s v="Positive_FS"/>
    <d v="2020-10-21T00:00:00"/>
    <m/>
    <m/>
    <m/>
    <m/>
    <m/>
  </r>
  <r>
    <n v="3025"/>
    <d v="2020-10-15T00:00:00"/>
    <n v="10"/>
    <x v="0"/>
    <s v="Jesko Perrey"/>
    <s v="Marketing &amp; Sales, Senior Partner"/>
    <s v="McKinsey &amp; Company"/>
    <x v="2"/>
    <s v="Europe"/>
    <m/>
    <m/>
    <s v="No inmail sent"/>
    <x v="0"/>
    <d v="2021-02-01T00:00:00"/>
    <m/>
    <n v="0"/>
    <m/>
    <n v="408"/>
    <s v="Negative"/>
    <d v="2021-02-03T00:00:00"/>
    <m/>
    <m/>
    <m/>
    <m/>
    <m/>
  </r>
  <r>
    <n v="3026"/>
    <d v="2020-10-15T00:00:00"/>
    <n v="10"/>
    <x v="0"/>
    <s v="Jenni Dill"/>
    <s v="Chief Marketing Officer"/>
    <s v="The Arnott's Group"/>
    <x v="3"/>
    <s v="Australia"/>
    <s v="Australia"/>
    <m/>
    <s v="No inmail sent"/>
    <x v="1"/>
    <m/>
    <m/>
    <n v="0"/>
    <m/>
    <m/>
    <m/>
    <m/>
    <m/>
    <m/>
    <m/>
    <m/>
    <m/>
  </r>
  <r>
    <n v="3027"/>
    <d v="2020-10-15T00:00:00"/>
    <n v="10"/>
    <x v="0"/>
    <s v="Prof. Dr. Claudia Bünte"/>
    <s v="Executive Managing Director"/>
    <s v="Kaiserscholle GmbH - Center of Marketing Excellence "/>
    <x v="2"/>
    <s v="Europe"/>
    <s v="Germany"/>
    <m/>
    <s v="No inmail sent"/>
    <x v="1"/>
    <m/>
    <m/>
    <n v="0"/>
    <m/>
    <m/>
    <m/>
    <m/>
    <m/>
    <m/>
    <m/>
    <m/>
    <m/>
  </r>
  <r>
    <n v="3028"/>
    <d v="2020-10-15T00:00:00"/>
    <n v="10"/>
    <x v="0"/>
    <s v="Myriam Mercadier"/>
    <s v="Marketing Director"/>
    <s v="Union des marques "/>
    <x v="1"/>
    <s v="Europe"/>
    <s v="France"/>
    <m/>
    <s v="No inmail sent"/>
    <x v="1"/>
    <m/>
    <m/>
    <n v="0"/>
    <m/>
    <m/>
    <m/>
    <m/>
    <m/>
    <m/>
    <m/>
    <m/>
    <m/>
  </r>
  <r>
    <n v="3029"/>
    <d v="2020-10-15T00:00:00"/>
    <n v="10"/>
    <x v="0"/>
    <s v="Christian Tauer"/>
    <s v="Director CX Management and Execution, Consumer and Market Data Region Europe"/>
    <s v="BSH Home Appliances Group"/>
    <x v="3"/>
    <s v="Europe"/>
    <s v="Germany"/>
    <m/>
    <s v="No inmail sent"/>
    <x v="1"/>
    <m/>
    <m/>
    <n v="0"/>
    <m/>
    <m/>
    <m/>
    <m/>
    <m/>
    <m/>
    <m/>
    <m/>
    <m/>
  </r>
  <r>
    <n v="3030"/>
    <d v="2020-10-15T00:00:00"/>
    <n v="10"/>
    <x v="0"/>
    <s v="Jean-Christophe Peube"/>
    <s v="Global Head of Data Analytics &amp; Marketplace Quality"/>
    <s v="Smart Ad Monetization Platform "/>
    <x v="7"/>
    <s v="Europe"/>
    <s v="France"/>
    <m/>
    <s v="No inmail sent"/>
    <x v="1"/>
    <m/>
    <m/>
    <n v="0"/>
    <m/>
    <m/>
    <m/>
    <m/>
    <m/>
    <m/>
    <m/>
    <m/>
    <m/>
  </r>
  <r>
    <n v="3031"/>
    <d v="2020-10-12T00:00:00"/>
    <n v="10"/>
    <x v="3"/>
    <s v="Owen Buttolph"/>
    <s v="Data &amp; Marketing Insight Consultant"/>
    <s v="Consultant"/>
    <x v="3"/>
    <s v="Europe"/>
    <m/>
    <m/>
    <s v="No inmail sent"/>
    <x v="0"/>
    <d v="2020-10-22T00:00:00"/>
    <d v="2021-10-07T00:00:00"/>
    <n v="10"/>
    <m/>
    <n v="160"/>
    <m/>
    <m/>
    <m/>
    <m/>
    <m/>
    <m/>
    <m/>
  </r>
  <r>
    <n v="3032"/>
    <d v="2020-10-12T00:00:00"/>
    <n v="10"/>
    <x v="3"/>
    <s v="Archit Bansal"/>
    <s v="Head of Advanced Analytics"/>
    <s v="Marks and Spencer "/>
    <x v="3"/>
    <s v="Europe"/>
    <m/>
    <m/>
    <s v="No inmail sent"/>
    <x v="1"/>
    <m/>
    <m/>
    <n v="0"/>
    <m/>
    <m/>
    <m/>
    <m/>
    <m/>
    <m/>
    <m/>
    <m/>
    <m/>
  </r>
  <r>
    <n v="3033"/>
    <d v="2020-10-12T00:00:00"/>
    <n v="10"/>
    <x v="3"/>
    <s v="Rita Bini"/>
    <s v="Advanced Analytics for Marketing Sciences"/>
    <s v="Annalect "/>
    <x v="3"/>
    <s v="Europe"/>
    <m/>
    <m/>
    <s v="No inmail sent"/>
    <x v="0"/>
    <d v="2020-10-13T00:00:00"/>
    <d v="2021-10-06T00:00:00"/>
    <n v="10"/>
    <m/>
    <n v="161"/>
    <m/>
    <m/>
    <m/>
    <m/>
    <m/>
    <m/>
    <m/>
  </r>
  <r>
    <n v="3034"/>
    <d v="2020-10-12T00:00:00"/>
    <n v="10"/>
    <x v="3"/>
    <s v="Olga Zaitseva"/>
    <s v="Head of Business Science (global clients)"/>
    <s v="MediaCom"/>
    <x v="1"/>
    <s v="Europe"/>
    <m/>
    <s v="Ramla's"/>
    <s v="No inmail sent"/>
    <x v="0"/>
    <d v="2020-11-25T00:00:00"/>
    <d v="2021-09-14T00:00:00"/>
    <n v="9"/>
    <m/>
    <n v="183"/>
    <s v="Negative"/>
    <d v="2021-09-14T00:00:00"/>
    <m/>
    <m/>
    <m/>
    <m/>
    <m/>
  </r>
  <r>
    <n v="3035"/>
    <d v="2020-10-12T00:00:00"/>
    <n v="10"/>
    <x v="3"/>
    <s v="Andy McIvor"/>
    <s v="Head of Marketing &amp; Insight"/>
    <s v="Kingsland Drinks "/>
    <x v="3"/>
    <s v="Europe"/>
    <m/>
    <m/>
    <s v="No inmail sent"/>
    <x v="1"/>
    <m/>
    <m/>
    <n v="0"/>
    <m/>
    <m/>
    <m/>
    <m/>
    <m/>
    <m/>
    <m/>
    <m/>
    <m/>
  </r>
  <r>
    <n v="3036"/>
    <d v="2020-10-12T00:00:00"/>
    <n v="10"/>
    <x v="3"/>
    <s v="Camille Bernard"/>
    <s v="Marketing Science Partner, Agency Measurement"/>
    <s v="Facebook"/>
    <x v="7"/>
    <s v="Europe"/>
    <m/>
    <m/>
    <s v="No inmail sent"/>
    <x v="1"/>
    <m/>
    <m/>
    <n v="0"/>
    <m/>
    <m/>
    <m/>
    <m/>
    <m/>
    <m/>
    <m/>
    <m/>
    <m/>
  </r>
  <r>
    <n v="3037"/>
    <d v="2020-10-13T00:00:00"/>
    <n v="10"/>
    <x v="3"/>
    <s v="Stephen Gausden"/>
    <s v="Principal Consultant"/>
    <s v="Ebiquity plc "/>
    <x v="1"/>
    <s v="Europe"/>
    <m/>
    <m/>
    <s v="No inmail sent"/>
    <x v="0"/>
    <d v="2020-10-14T00:00:00"/>
    <d v="2021-02-16T00:00:00"/>
    <n v="2"/>
    <m/>
    <n v="393"/>
    <m/>
    <m/>
    <m/>
    <m/>
    <m/>
    <m/>
    <m/>
  </r>
  <r>
    <n v="3038"/>
    <d v="2020-10-13T00:00:00"/>
    <n v="10"/>
    <x v="3"/>
    <s v="Alex Albrecht"/>
    <s v="Senior Consultant"/>
    <s v="OMD UK"/>
    <x v="1"/>
    <s v="Europe"/>
    <m/>
    <m/>
    <s v="No inmail sent"/>
    <x v="1"/>
    <m/>
    <m/>
    <n v="0"/>
    <m/>
    <m/>
    <m/>
    <m/>
    <m/>
    <m/>
    <m/>
    <m/>
    <m/>
  </r>
  <r>
    <n v="3039"/>
    <d v="2020-10-13T00:00:00"/>
    <n v="10"/>
    <x v="3"/>
    <s v="Daniel Verten"/>
    <s v="Global Director, WPP AI"/>
    <s v="WPP"/>
    <x v="1"/>
    <s v="Europe"/>
    <m/>
    <m/>
    <s v="No inmail sent"/>
    <x v="0"/>
    <d v="2020-10-15T00:00:00"/>
    <d v="2021-09-14T00:00:00"/>
    <n v="9"/>
    <m/>
    <n v="183"/>
    <m/>
    <m/>
    <m/>
    <m/>
    <m/>
    <m/>
    <m/>
  </r>
  <r>
    <n v="3040"/>
    <d v="2020-10-13T00:00:00"/>
    <n v="10"/>
    <x v="3"/>
    <s v="Aleksandra Iljina"/>
    <s v="Data Science Manager"/>
    <s v="Apple"/>
    <x v="7"/>
    <s v="Europe"/>
    <m/>
    <m/>
    <s v="No inmail sent"/>
    <x v="1"/>
    <m/>
    <m/>
    <n v="0"/>
    <m/>
    <m/>
    <m/>
    <m/>
    <m/>
    <m/>
    <m/>
    <m/>
    <m/>
  </r>
  <r>
    <n v="3041"/>
    <d v="2020-10-13T00:00:00"/>
    <n v="10"/>
    <x v="3"/>
    <s v="Trisha Bonollo"/>
    <s v="Programmatic Client Success Manager"/>
    <s v="Xaxis EMEA"/>
    <x v="1"/>
    <s v="Europe"/>
    <m/>
    <m/>
    <s v="No inmail sent"/>
    <x v="0"/>
    <d v="2020-10-14T00:00:00"/>
    <d v="2021-09-14T00:00:00"/>
    <n v="9"/>
    <m/>
    <n v="183"/>
    <m/>
    <m/>
    <m/>
    <m/>
    <m/>
    <m/>
    <m/>
  </r>
  <r>
    <n v="3042"/>
    <d v="2020-10-13T00:00:00"/>
    <n v="10"/>
    <x v="3"/>
    <s v="Jose Alves"/>
    <s v="Senior Brand Manager"/>
    <s v="General Mills "/>
    <x v="3"/>
    <s v="Europe"/>
    <m/>
    <m/>
    <s v="No inmail sent"/>
    <x v="3"/>
    <m/>
    <m/>
    <n v="0"/>
    <m/>
    <m/>
    <m/>
    <m/>
    <m/>
    <m/>
    <m/>
    <m/>
    <m/>
  </r>
  <r>
    <n v="3043"/>
    <d v="2020-10-13T00:00:00"/>
    <n v="10"/>
    <x v="3"/>
    <s v="Anne Collard"/>
    <s v="Strategy &amp; Insights Director"/>
    <s v="Twinings"/>
    <x v="3"/>
    <s v="Europe"/>
    <m/>
    <m/>
    <s v="No inmail sent"/>
    <x v="1"/>
    <m/>
    <m/>
    <n v="0"/>
    <m/>
    <m/>
    <m/>
    <m/>
    <m/>
    <m/>
    <m/>
    <m/>
    <m/>
  </r>
  <r>
    <n v="3044"/>
    <d v="2020-10-13T00:00:00"/>
    <n v="10"/>
    <x v="3"/>
    <s v="Shobi Sritharan"/>
    <s v="Consultant "/>
    <s v=" Ebiquity plc"/>
    <x v="1"/>
    <s v="Europe"/>
    <m/>
    <m/>
    <s v="No inmail sent"/>
    <x v="0"/>
    <d v="2020-10-21T00:00:00"/>
    <d v="2021-02-16T00:00:00"/>
    <n v="2"/>
    <m/>
    <n v="393"/>
    <m/>
    <m/>
    <m/>
    <m/>
    <m/>
    <m/>
    <m/>
  </r>
  <r>
    <n v="3045"/>
    <d v="2020-10-13T00:00:00"/>
    <n v="10"/>
    <x v="3"/>
    <s v="Joanne Keal"/>
    <s v="Associate Director"/>
    <s v="MediaCom"/>
    <x v="1"/>
    <s v="Europe"/>
    <m/>
    <m/>
    <s v="No inmail sent"/>
    <x v="0"/>
    <d v="2020-10-26T00:00:00"/>
    <d v="2021-09-14T00:00:00"/>
    <n v="9"/>
    <m/>
    <n v="183"/>
    <m/>
    <m/>
    <m/>
    <m/>
    <m/>
    <m/>
    <m/>
  </r>
  <r>
    <n v="3046"/>
    <d v="2020-10-13T00:00:00"/>
    <n v="10"/>
    <x v="3"/>
    <s v="Les Binet"/>
    <s v="Group Head of Effectiveness"/>
    <s v="adam&amp;eveDDB"/>
    <x v="1"/>
    <s v="Europe"/>
    <m/>
    <m/>
    <s v="No inmail sent"/>
    <x v="0"/>
    <d v="2020-10-13T00:00:00"/>
    <d v="2021-07-28T00:00:00"/>
    <n v="7"/>
    <m/>
    <n v="231"/>
    <s v="Negative"/>
    <d v="2021-07-28T00:00:00"/>
    <m/>
    <m/>
    <m/>
    <m/>
    <s v="He has cancer"/>
  </r>
  <r>
    <n v="3047"/>
    <d v="2020-10-13T00:00:00"/>
    <n v="10"/>
    <x v="3"/>
    <s v="Maria Giannakopoulou"/>
    <s v="Senior Analyst"/>
    <s v=" Ebiquity plc"/>
    <x v="1"/>
    <s v="Europe"/>
    <m/>
    <m/>
    <s v="No inmail sent"/>
    <x v="1"/>
    <m/>
    <d v="2021-02-16T00:00:00"/>
    <n v="2"/>
    <m/>
    <n v="393"/>
    <m/>
    <m/>
    <m/>
    <m/>
    <m/>
    <m/>
    <m/>
  </r>
  <r>
    <n v="3048"/>
    <d v="2020-10-13T00:00:00"/>
    <n v="10"/>
    <x v="3"/>
    <s v="Joseph Baker"/>
    <s v="Media Strategy Associate Director"/>
    <s v="Publicis Media"/>
    <x v="1"/>
    <s v="Europe"/>
    <m/>
    <m/>
    <s v="No inmail sent"/>
    <x v="0"/>
    <s v="don't send pitch"/>
    <m/>
    <n v="0"/>
    <m/>
    <m/>
    <m/>
    <m/>
    <m/>
    <m/>
    <m/>
    <m/>
    <m/>
  </r>
  <r>
    <n v="3049"/>
    <d v="2020-10-13T00:00:00"/>
    <n v="10"/>
    <x v="3"/>
    <s v="Fergal Smithwick"/>
    <s v="Effectiveness Lead - Econometrics"/>
    <s v="Wavemaker"/>
    <x v="1"/>
    <s v="Europe"/>
    <m/>
    <m/>
    <s v="No inmail sent"/>
    <x v="1"/>
    <m/>
    <m/>
    <n v="0"/>
    <m/>
    <m/>
    <m/>
    <m/>
    <m/>
    <m/>
    <m/>
    <m/>
    <m/>
  </r>
  <r>
    <n v="3050"/>
    <d v="2020-10-13T00:00:00"/>
    <n v="10"/>
    <x v="3"/>
    <s v="Kevin Fitzgibbon"/>
    <s v="Associate Director"/>
    <s v="MediaCom"/>
    <x v="1"/>
    <s v="Europe"/>
    <m/>
    <m/>
    <s v="No inmail sent"/>
    <x v="0"/>
    <d v="2020-10-14T00:00:00"/>
    <d v="2021-09-14T00:00:00"/>
    <n v="9"/>
    <m/>
    <n v="183"/>
    <m/>
    <m/>
    <m/>
    <m/>
    <m/>
    <m/>
    <m/>
  </r>
  <r>
    <n v="3051"/>
    <d v="2020-10-13T00:00:00"/>
    <n v="10"/>
    <x v="3"/>
    <s v="Barbara Bottini"/>
    <s v="Strategy Partner"/>
    <s v="Saatchi &amp; Saatchi "/>
    <x v="1"/>
    <s v="Europe"/>
    <m/>
    <m/>
    <s v="No inmail sent"/>
    <x v="1"/>
    <m/>
    <m/>
    <n v="0"/>
    <m/>
    <m/>
    <m/>
    <m/>
    <m/>
    <m/>
    <m/>
    <m/>
    <m/>
  </r>
  <r>
    <n v="3052"/>
    <d v="2020-10-13T00:00:00"/>
    <n v="10"/>
    <x v="3"/>
    <s v="Christy Pinrui Li"/>
    <s v="Senior Data Scientist"/>
    <s v="Shell"/>
    <x v="0"/>
    <s v="Europe"/>
    <m/>
    <m/>
    <s v="No inmail sent"/>
    <x v="1"/>
    <m/>
    <m/>
    <n v="0"/>
    <m/>
    <m/>
    <m/>
    <m/>
    <m/>
    <m/>
    <m/>
    <m/>
    <m/>
  </r>
  <r>
    <n v="3053"/>
    <d v="2020-10-13T00:00:00"/>
    <n v="10"/>
    <x v="3"/>
    <s v="Robert Webb"/>
    <s v="Lead Data Scientist"/>
    <s v="Mindshare"/>
    <x v="1"/>
    <s v="Europe"/>
    <m/>
    <m/>
    <s v="No inmail sent"/>
    <x v="0"/>
    <d v="2020-10-19T00:00:00"/>
    <d v="2021-02-17T00:00:00"/>
    <n v="2"/>
    <m/>
    <n v="392"/>
    <m/>
    <m/>
    <m/>
    <m/>
    <m/>
    <m/>
    <m/>
  </r>
  <r>
    <n v="3054"/>
    <d v="2020-10-13T00:00:00"/>
    <n v="10"/>
    <x v="3"/>
    <s v="Victoria Roshal"/>
    <s v="Business Science"/>
    <s v="MediaCom"/>
    <x v="1"/>
    <s v="Europe"/>
    <m/>
    <m/>
    <s v="No inmail sent"/>
    <x v="1"/>
    <m/>
    <m/>
    <n v="0"/>
    <m/>
    <m/>
    <m/>
    <m/>
    <m/>
    <m/>
    <m/>
    <m/>
    <m/>
  </r>
  <r>
    <n v="3055"/>
    <d v="2020-10-13T00:00:00"/>
    <n v="10"/>
    <x v="3"/>
    <s v="Vishwa Kalmali"/>
    <s v="Data Science Senior Manager"/>
    <s v="Accenture "/>
    <x v="5"/>
    <s v="Europe"/>
    <m/>
    <m/>
    <s v="No inmail sent"/>
    <x v="3"/>
    <m/>
    <m/>
    <n v="0"/>
    <m/>
    <m/>
    <m/>
    <m/>
    <m/>
    <m/>
    <m/>
    <m/>
    <m/>
  </r>
  <r>
    <n v="3056"/>
    <d v="2020-10-13T00:00:00"/>
    <n v="10"/>
    <x v="3"/>
    <s v="Joel Brooks"/>
    <s v="Senior Manager, Global Brand Analytics"/>
    <s v="Expedia Group"/>
    <x v="7"/>
    <s v="Europe"/>
    <m/>
    <m/>
    <s v="No inmail sent"/>
    <x v="1"/>
    <m/>
    <m/>
    <n v="0"/>
    <m/>
    <m/>
    <m/>
    <m/>
    <m/>
    <m/>
    <m/>
    <m/>
    <m/>
  </r>
  <r>
    <n v="3057"/>
    <d v="2020-10-13T00:00:00"/>
    <n v="10"/>
    <x v="3"/>
    <s v="Inés Ignatczuk"/>
    <s v="Data and Insights Senior Analyst"/>
    <s v="AstraZeneca"/>
    <x v="6"/>
    <s v="Europe"/>
    <m/>
    <m/>
    <s v="No inmail sent"/>
    <x v="0"/>
    <d v="2020-10-15T00:00:00"/>
    <d v="2021-02-17T00:00:00"/>
    <n v="2"/>
    <m/>
    <n v="392"/>
    <m/>
    <m/>
    <m/>
    <m/>
    <m/>
    <m/>
    <m/>
  </r>
  <r>
    <n v="3058"/>
    <d v="2020-10-13T00:00:00"/>
    <n v="10"/>
    <x v="3"/>
    <s v="Timur Musin"/>
    <s v="Senior Data Scientist and Econometrician"/>
    <s v="Dentsu Aegis Network"/>
    <x v="1"/>
    <s v="Europe"/>
    <m/>
    <m/>
    <s v="No inmail sent"/>
    <x v="0"/>
    <d v="2020-10-14T00:00:00"/>
    <d v="2021-02-17T00:00:00"/>
    <n v="2"/>
    <m/>
    <n v="392"/>
    <m/>
    <m/>
    <m/>
    <m/>
    <m/>
    <m/>
    <m/>
  </r>
  <r>
    <n v="3059"/>
    <d v="2020-10-13T00:00:00"/>
    <n v="10"/>
    <x v="3"/>
    <s v="Jacky Lok"/>
    <s v="Global Digital Analytics Manage"/>
    <s v="GSK"/>
    <x v="6"/>
    <s v="Europe"/>
    <m/>
    <m/>
    <s v="No inmail sent"/>
    <x v="1"/>
    <m/>
    <m/>
    <n v="0"/>
    <m/>
    <m/>
    <m/>
    <m/>
    <m/>
    <m/>
    <m/>
    <m/>
    <m/>
  </r>
  <r>
    <n v="3060"/>
    <d v="2020-10-13T00:00:00"/>
    <n v="10"/>
    <x v="3"/>
    <s v="Ross Innes"/>
    <s v="Data Science Lead"/>
    <s v="Publicis Media"/>
    <x v="1"/>
    <s v="Europe"/>
    <m/>
    <m/>
    <s v="No inmail sent"/>
    <x v="1"/>
    <m/>
    <m/>
    <n v="0"/>
    <m/>
    <m/>
    <m/>
    <m/>
    <m/>
    <m/>
    <m/>
    <m/>
    <m/>
  </r>
  <r>
    <n v="3061"/>
    <d v="2020-10-13T00:00:00"/>
    <n v="10"/>
    <x v="3"/>
    <s v="Kunal Rambhia"/>
    <s v="Manager - Business Science"/>
    <s v="MediaCom"/>
    <x v="1"/>
    <s v="Europe"/>
    <m/>
    <m/>
    <s v="No inmail sent"/>
    <x v="0"/>
    <d v="2020-07-28T00:00:00"/>
    <d v="2021-07-28T00:00:00"/>
    <n v="7"/>
    <m/>
    <n v="231"/>
    <m/>
    <m/>
    <m/>
    <m/>
    <m/>
    <m/>
    <m/>
  </r>
  <r>
    <n v="3062"/>
    <d v="2020-10-13T00:00:00"/>
    <n v="10"/>
    <x v="3"/>
    <s v="Andy Grieve"/>
    <s v="Head of the Statistical Innovation Centre of Excellence"/>
    <s v="UCB Pharma"/>
    <x v="6"/>
    <s v="Europe"/>
    <m/>
    <m/>
    <s v="No inmail sent"/>
    <x v="0"/>
    <d v="2020-10-22T00:00:00"/>
    <d v="2021-02-17T00:00:00"/>
    <n v="2"/>
    <m/>
    <n v="392"/>
    <s v="Negative"/>
    <m/>
    <m/>
    <m/>
    <m/>
    <m/>
    <m/>
  </r>
  <r>
    <n v="3063"/>
    <d v="2020-10-13T00:00:00"/>
    <n v="10"/>
    <x v="3"/>
    <s v="Alex Episcopou"/>
    <s v="Insights &amp; Analytics Consultant"/>
    <s v="Deloitte Digital"/>
    <x v="5"/>
    <s v="Europe"/>
    <m/>
    <m/>
    <s v="No inmail sent"/>
    <x v="1"/>
    <m/>
    <m/>
    <n v="0"/>
    <m/>
    <m/>
    <m/>
    <m/>
    <m/>
    <m/>
    <m/>
    <m/>
    <m/>
  </r>
  <r>
    <n v="3064"/>
    <d v="2020-10-13T00:00:00"/>
    <n v="10"/>
    <x v="3"/>
    <s v="Fergus Cattigan"/>
    <s v="Senior Econometrician"/>
    <s v="MediaCom"/>
    <x v="1"/>
    <s v="Europe"/>
    <m/>
    <m/>
    <s v="No inmail sent"/>
    <x v="0"/>
    <d v="2020-10-14T00:00:00"/>
    <d v="2021-07-28T00:00:00"/>
    <n v="7"/>
    <m/>
    <n v="231"/>
    <m/>
    <m/>
    <m/>
    <m/>
    <m/>
    <m/>
    <m/>
  </r>
  <r>
    <n v="3065"/>
    <d v="2020-10-13T00:00:00"/>
    <n v="10"/>
    <x v="3"/>
    <s v="Nam Anh Tran"/>
    <s v="Digital Data Analyst - Manager"/>
    <s v="Merkle"/>
    <x v="6"/>
    <s v="Europe"/>
    <m/>
    <m/>
    <s v="No inmail sent"/>
    <x v="1"/>
    <m/>
    <m/>
    <n v="0"/>
    <m/>
    <m/>
    <m/>
    <m/>
    <m/>
    <m/>
    <m/>
    <m/>
    <m/>
  </r>
  <r>
    <n v="3066"/>
    <d v="2020-10-13T00:00:00"/>
    <n v="10"/>
    <x v="3"/>
    <s v="Carl-Johan Rosenberg"/>
    <s v="Head of Competitive Intelligence"/>
    <s v="Deliveroo"/>
    <x v="3"/>
    <s v="Europe"/>
    <m/>
    <m/>
    <s v="No inmail sent"/>
    <x v="1"/>
    <m/>
    <m/>
    <n v="0"/>
    <m/>
    <m/>
    <m/>
    <m/>
    <m/>
    <m/>
    <m/>
    <m/>
    <m/>
  </r>
  <r>
    <n v="3067"/>
    <d v="2020-10-14T00:00:00"/>
    <n v="10"/>
    <x v="3"/>
    <s v="Djork-Arné Clevert"/>
    <s v="Head of Machine Learning Research, Director"/>
    <s v="Bayer Pharmaceuticals "/>
    <x v="6"/>
    <s v="Europe"/>
    <s v="Germany"/>
    <s v="Ramla's"/>
    <s v="No inmail sent"/>
    <x v="1"/>
    <m/>
    <m/>
    <n v="0"/>
    <m/>
    <m/>
    <m/>
    <m/>
    <m/>
    <m/>
    <m/>
    <m/>
    <m/>
  </r>
  <r>
    <n v="3068"/>
    <d v="2020-10-14T00:00:00"/>
    <n v="10"/>
    <x v="3"/>
    <s v="Morgan Andersen"/>
    <s v="Senior Specialist GMAP"/>
    <s v="MSD"/>
    <x v="6"/>
    <s v="Europe"/>
    <s v="Germany"/>
    <s v="Ramla's"/>
    <s v="No inmail sent"/>
    <x v="1"/>
    <m/>
    <m/>
    <n v="0"/>
    <m/>
    <m/>
    <m/>
    <m/>
    <m/>
    <m/>
    <m/>
    <m/>
    <m/>
  </r>
  <r>
    <n v="3069"/>
    <d v="2020-10-14T00:00:00"/>
    <n v="10"/>
    <x v="3"/>
    <s v="Jakob Kaiser"/>
    <s v="Global Data Science &amp; Advanced Analytics Manager"/>
    <s v="Bayer Pharmaceuticals "/>
    <x v="6"/>
    <s v="Europe"/>
    <s v="Germany"/>
    <s v="Ramla's"/>
    <s v="No inmail sent"/>
    <x v="1"/>
    <m/>
    <m/>
    <n v="0"/>
    <m/>
    <m/>
    <m/>
    <m/>
    <m/>
    <m/>
    <m/>
    <m/>
    <m/>
  </r>
  <r>
    <n v="3070"/>
    <d v="2020-10-14T00:00:00"/>
    <n v="10"/>
    <x v="3"/>
    <s v="Aaron Ping"/>
    <s v="Consumer Science Expert"/>
    <s v="L'Oréal"/>
    <x v="3"/>
    <s v="Asia"/>
    <s v="Japan"/>
    <m/>
    <s v="No inmail sent"/>
    <x v="0"/>
    <s v="need to invite ICOM"/>
    <d v="2021-02-17T00:00:00"/>
    <n v="2"/>
    <m/>
    <n v="392"/>
    <s v="Negative"/>
    <m/>
    <m/>
    <m/>
    <m/>
    <m/>
    <m/>
  </r>
  <r>
    <n v="3071"/>
    <d v="2020-10-14T00:00:00"/>
    <n v="10"/>
    <x v="3"/>
    <s v="Thies Jarms"/>
    <s v="Marketing Strategy Consultant"/>
    <s v="Neustar MarketShare "/>
    <x v="7"/>
    <s v="Europe"/>
    <s v="Germany"/>
    <s v="Ramla's"/>
    <s v="No inmail sent"/>
    <x v="1"/>
    <m/>
    <m/>
    <n v="0"/>
    <m/>
    <m/>
    <m/>
    <m/>
    <m/>
    <m/>
    <m/>
    <m/>
    <m/>
  </r>
  <r>
    <n v="3073"/>
    <d v="2020-10-14T00:00:00"/>
    <n v="10"/>
    <x v="3"/>
    <s v="Janina Moll"/>
    <s v="Marketing Manager "/>
    <s v="Henkel"/>
    <x v="3"/>
    <s v="Europe"/>
    <s v="Germany"/>
    <s v="Ramla's"/>
    <s v="No inmail sent"/>
    <x v="1"/>
    <m/>
    <m/>
    <n v="0"/>
    <m/>
    <m/>
    <m/>
    <m/>
    <m/>
    <m/>
    <m/>
    <m/>
    <m/>
  </r>
  <r>
    <n v="3074"/>
    <d v="2020-10-14T00:00:00"/>
    <n v="10"/>
    <x v="3"/>
    <s v="Santiago Lopez"/>
    <s v="Global Consumer Intelligence and Analytics Senior Manager"/>
    <s v="Philip Morris International "/>
    <x v="3"/>
    <s v="Europe"/>
    <s v="Switzerland"/>
    <s v="Ramla's"/>
    <s v="No inmail sent"/>
    <x v="0"/>
    <d v="2020-10-15T00:00:00"/>
    <d v="2022-02-10T00:00:00"/>
    <n v="2"/>
    <m/>
    <n v="34"/>
    <m/>
    <m/>
    <m/>
    <m/>
    <m/>
    <m/>
    <m/>
  </r>
  <r>
    <n v="3075"/>
    <d v="2020-10-14T00:00:00"/>
    <n v="10"/>
    <x v="3"/>
    <s v="Massimo Romano"/>
    <s v="Lead Data Scientist | Data Science and Analytics "/>
    <s v="Johnson &amp; Johnson "/>
    <x v="3"/>
    <s v="Europe"/>
    <s v="Switzerland"/>
    <s v="Ramla's"/>
    <s v="No inmail sent"/>
    <x v="1"/>
    <m/>
    <m/>
    <n v="0"/>
    <m/>
    <m/>
    <m/>
    <m/>
    <m/>
    <m/>
    <m/>
    <m/>
    <m/>
  </r>
  <r>
    <n v="3076"/>
    <d v="2020-10-14T00:00:00"/>
    <n v="10"/>
    <x v="3"/>
    <s v="Rafal Sobczak"/>
    <s v="Manager - User Conversion and Retention"/>
    <s v="Philip Morris International "/>
    <x v="3"/>
    <s v="Europe"/>
    <s v="Switzerland"/>
    <s v="Ramla's"/>
    <s v="No inmail sent"/>
    <x v="0"/>
    <d v="2020-11-25T00:00:00"/>
    <d v="2022-02-10T00:00:00"/>
    <n v="2"/>
    <m/>
    <n v="34"/>
    <m/>
    <m/>
    <m/>
    <m/>
    <m/>
    <m/>
    <m/>
  </r>
  <r>
    <n v="3077"/>
    <d v="2020-10-14T00:00:00"/>
    <n v="10"/>
    <x v="3"/>
    <s v="Aurelia Sage"/>
    <s v="Global Corporate Communications Manager"/>
    <s v="Nestlé"/>
    <x v="3"/>
    <s v="Europe"/>
    <s v="Switzerland"/>
    <s v="Ramla's"/>
    <s v="No inmail sent"/>
    <x v="1"/>
    <m/>
    <m/>
    <n v="0"/>
    <m/>
    <m/>
    <m/>
    <m/>
    <m/>
    <m/>
    <m/>
    <m/>
    <m/>
  </r>
  <r>
    <n v="3078"/>
    <d v="2020-10-14T00:00:00"/>
    <n v="10"/>
    <x v="3"/>
    <s v="Simone Businaro"/>
    <s v="Head of Business Transformation"/>
    <s v="Franke Group"/>
    <x v="3"/>
    <s v="Europe"/>
    <s v="Switzerland"/>
    <s v="Ramla's"/>
    <s v="No inmail sent"/>
    <x v="0"/>
    <d v="2020-10-15T00:00:00"/>
    <d v="2021-07-13T00:00:00"/>
    <n v="7"/>
    <m/>
    <n v="246"/>
    <s v="Negative"/>
    <d v="2021-07-13T00:00:00"/>
    <m/>
    <m/>
    <m/>
    <m/>
    <m/>
  </r>
  <r>
    <n v="3079"/>
    <d v="2020-10-14T00:00:00"/>
    <n v="10"/>
    <x v="3"/>
    <s v="Benjamin Kraft"/>
    <s v="Senior Business Analyst Digital &amp; Data"/>
    <s v="L'Oréal"/>
    <x v="3"/>
    <s v="Europe"/>
    <s v="Germany"/>
    <s v="Ramla's"/>
    <s v="No inmail sent"/>
    <x v="0"/>
    <d v="2020-10-15T00:00:00"/>
    <d v="2022-02-10T00:00:00"/>
    <n v="2"/>
    <m/>
    <n v="34"/>
    <m/>
    <m/>
    <m/>
    <m/>
    <m/>
    <m/>
    <m/>
  </r>
  <r>
    <n v="3080"/>
    <d v="2020-10-14T00:00:00"/>
    <n v="10"/>
    <x v="3"/>
    <s v="Samuel Rosaz"/>
    <s v="Data science and digital analytics manager"/>
    <s v="HP"/>
    <x v="7"/>
    <s v="Europe"/>
    <s v="Switzerland"/>
    <s v="Ramla's"/>
    <s v="No inmail sent"/>
    <x v="0"/>
    <d v="2020-10-15T00:00:00"/>
    <d v="2022-02-10T00:00:00"/>
    <n v="2"/>
    <m/>
    <n v="34"/>
    <m/>
    <m/>
    <m/>
    <m/>
    <m/>
    <m/>
    <m/>
  </r>
  <r>
    <n v="3081"/>
    <d v="2020-10-14T00:00:00"/>
    <n v="10"/>
    <x v="3"/>
    <s v="Laurence Phillips"/>
    <s v="Managing Partner"/>
    <s v="Starcom"/>
    <x v="1"/>
    <s v="Europe"/>
    <m/>
    <s v="Ramla's"/>
    <s v="No inmail sent"/>
    <x v="0"/>
    <d v="2018-11-28T00:00:00"/>
    <d v="2021-09-14T00:00:00"/>
    <n v="9"/>
    <m/>
    <n v="183"/>
    <m/>
    <m/>
    <m/>
    <m/>
    <m/>
    <m/>
    <m/>
  </r>
  <r>
    <n v="3082"/>
    <d v="2020-10-14T00:00:00"/>
    <n v="10"/>
    <x v="3"/>
    <s v="Stéphane Paris"/>
    <s v="Global Marketing Excellence &amp; CRM Capability Manager "/>
    <s v="Nestlé Nespresso"/>
    <x v="3"/>
    <s v="Europe"/>
    <s v="Switzerland"/>
    <s v="Ramla's"/>
    <s v="No inmail sent"/>
    <x v="1"/>
    <m/>
    <m/>
    <n v="0"/>
    <m/>
    <m/>
    <m/>
    <m/>
    <m/>
    <m/>
    <m/>
    <m/>
    <m/>
  </r>
  <r>
    <n v="3083"/>
    <d v="2020-10-14T00:00:00"/>
    <n v="10"/>
    <x v="3"/>
    <s v="Christian Geißler"/>
    <s v="Senior Manager Marketing Analytics"/>
    <s v="Deutsche Bahn"/>
    <x v="3"/>
    <s v="Europe"/>
    <s v="Germany"/>
    <s v="Ramla's"/>
    <s v="No inmail sent"/>
    <x v="1"/>
    <m/>
    <m/>
    <n v="0"/>
    <m/>
    <m/>
    <m/>
    <m/>
    <m/>
    <m/>
    <m/>
    <m/>
    <m/>
  </r>
  <r>
    <n v="3084"/>
    <d v="2020-10-14T00:00:00"/>
    <n v="10"/>
    <x v="3"/>
    <s v="Markus Rach"/>
    <s v="Advisory Board Member B2B EU"/>
    <s v="CMO Council "/>
    <x v="1"/>
    <s v="Europe"/>
    <s v="Switzerland"/>
    <s v="Ramla's"/>
    <s v="No inmail sent"/>
    <x v="2"/>
    <m/>
    <m/>
    <n v="0"/>
    <m/>
    <n v="44636"/>
    <m/>
    <m/>
    <m/>
    <m/>
    <m/>
    <m/>
    <m/>
  </r>
  <r>
    <n v="3085"/>
    <d v="2020-10-14T00:00:00"/>
    <n v="10"/>
    <x v="3"/>
    <s v="Lea Kalweit"/>
    <s v="Head of Customer and Business Insights"/>
    <s v="Bayer Pharmaceuticals "/>
    <x v="6"/>
    <s v="Europe"/>
    <s v="Germany"/>
    <s v="Ramla's"/>
    <s v="No inmail sent"/>
    <x v="1"/>
    <m/>
    <m/>
    <n v="0"/>
    <m/>
    <m/>
    <m/>
    <m/>
    <m/>
    <m/>
    <m/>
    <m/>
    <m/>
  </r>
  <r>
    <n v="3086"/>
    <d v="2020-10-14T00:00:00"/>
    <n v="10"/>
    <x v="3"/>
    <s v="Ronny Hummitzsch"/>
    <s v="Director Global Media Planning &amp; Optimization"/>
    <s v="Sage"/>
    <x v="7"/>
    <s v="Europe"/>
    <s v="Germany"/>
    <s v="Ramla's"/>
    <s v="No inmail sent"/>
    <x v="1"/>
    <m/>
    <m/>
    <n v="0"/>
    <m/>
    <m/>
    <m/>
    <m/>
    <m/>
    <m/>
    <m/>
    <m/>
    <m/>
  </r>
  <r>
    <n v="3087"/>
    <d v="2020-10-14T00:00:00"/>
    <n v="10"/>
    <x v="3"/>
    <s v="Samik Adhikary"/>
    <s v="Head of AI &amp; Data Science for Business Insights"/>
    <s v="Roche"/>
    <x v="7"/>
    <s v="Europe"/>
    <s v="Switzerland"/>
    <s v="Ramla's"/>
    <s v="No inmail sent"/>
    <x v="1"/>
    <m/>
    <m/>
    <n v="0"/>
    <m/>
    <m/>
    <m/>
    <m/>
    <m/>
    <m/>
    <m/>
    <m/>
    <m/>
  </r>
  <r>
    <n v="3088"/>
    <d v="2020-10-14T00:00:00"/>
    <n v="10"/>
    <x v="3"/>
    <s v="Maiko Isabelle Heller"/>
    <s v="Senior Data Scientist"/>
    <s v="Mediaplus Gruppe "/>
    <x v="1"/>
    <s v="Europe"/>
    <s v="Germany"/>
    <s v="Ramla's"/>
    <s v="No inmail sent"/>
    <x v="0"/>
    <d v="2020-10-16T00:00:00"/>
    <d v="2022-01-25T00:00:00"/>
    <n v="1"/>
    <m/>
    <n v="50"/>
    <m/>
    <m/>
    <m/>
    <m/>
    <m/>
    <m/>
    <m/>
  </r>
  <r>
    <n v="3089"/>
    <d v="2020-10-14T00:00:00"/>
    <n v="10"/>
    <x v="3"/>
    <s v="Naoko Shozuzawa"/>
    <s v="Senior Strategist"/>
    <s v="Dentsu INC"/>
    <x v="1"/>
    <s v="Asia"/>
    <s v="Japan"/>
    <m/>
    <s v="No inmail sent"/>
    <x v="1"/>
    <m/>
    <m/>
    <n v="0"/>
    <m/>
    <m/>
    <m/>
    <m/>
    <m/>
    <m/>
    <m/>
    <m/>
    <m/>
  </r>
  <r>
    <n v="3090"/>
    <d v="2020-10-14T00:00:00"/>
    <n v="10"/>
    <x v="3"/>
    <s v="Jonas Clasen"/>
    <s v="Lead Data Analytics"/>
    <s v="Pilot Group"/>
    <x v="1"/>
    <s v="Europe"/>
    <s v="Germany"/>
    <s v="Ramla's"/>
    <s v="No inmail sent"/>
    <x v="0"/>
    <d v="2018-11-26T00:00:00"/>
    <d v="2021-09-14T00:00:00"/>
    <n v="9"/>
    <m/>
    <n v="183"/>
    <m/>
    <m/>
    <m/>
    <m/>
    <m/>
    <m/>
    <m/>
  </r>
  <r>
    <n v="3091"/>
    <d v="2020-10-14T00:00:00"/>
    <n v="10"/>
    <x v="3"/>
    <s v="Tobias Schwarz"/>
    <s v="Director Brand Analytics"/>
    <s v="CROSSMEDIA Deutschland"/>
    <x v="1"/>
    <s v="Europe"/>
    <m/>
    <s v="Ramla's"/>
    <s v="No inmail sent"/>
    <x v="0"/>
    <d v="2020-10-15T00:00:00"/>
    <m/>
    <n v="0"/>
    <m/>
    <m/>
    <s v="Positive_FS"/>
    <m/>
    <m/>
    <m/>
    <m/>
    <m/>
    <m/>
  </r>
  <r>
    <n v="3092"/>
    <d v="2020-10-14T00:00:00"/>
    <n v="10"/>
    <x v="3"/>
    <s v="Alan Kohler"/>
    <s v="Junior Manager Data &amp; Analytics"/>
    <s v="TERRITORY MEDIA GmbH "/>
    <x v="1"/>
    <s v="Europe"/>
    <s v="Germany"/>
    <s v="Ramla's"/>
    <s v="No inmail sent"/>
    <x v="2"/>
    <m/>
    <m/>
    <n v="0"/>
    <m/>
    <n v="44636"/>
    <m/>
    <m/>
    <m/>
    <m/>
    <m/>
    <m/>
    <m/>
  </r>
  <r>
    <n v="3093"/>
    <d v="2020-10-14T00:00:00"/>
    <n v="10"/>
    <x v="3"/>
    <s v="Andreas Kodewitz"/>
    <s v="Senior Manager Data Analytics"/>
    <s v="BurdaForward GmbH "/>
    <x v="1"/>
    <s v="Europe"/>
    <s v="Germany"/>
    <s v="Ramla's"/>
    <s v="No inmail sent"/>
    <x v="1"/>
    <m/>
    <m/>
    <n v="0"/>
    <m/>
    <m/>
    <m/>
    <m/>
    <m/>
    <m/>
    <m/>
    <m/>
    <m/>
  </r>
  <r>
    <n v="3094"/>
    <d v="2020-10-14T00:00:00"/>
    <n v="10"/>
    <x v="3"/>
    <s v="Kevin Schumacher"/>
    <s v="Analytics &amp; Insights Manager e-Commerce"/>
    <s v="Procter &amp; Gamble "/>
    <x v="3"/>
    <s v="Europe"/>
    <s v="Germany"/>
    <s v="Ramla's"/>
    <s v="No inmail sent"/>
    <x v="0"/>
    <d v="2019-09-02T00:00:00"/>
    <d v="2021-07-13T00:00:00"/>
    <n v="7"/>
    <m/>
    <n v="246"/>
    <s v="Negative"/>
    <d v="2021-07-18T00:00:00"/>
    <m/>
    <m/>
    <m/>
    <m/>
    <m/>
  </r>
  <r>
    <n v="3095"/>
    <d v="2020-10-14T00:00:00"/>
    <n v="10"/>
    <x v="3"/>
    <s v="Márcio Labes Fukuda"/>
    <s v="Senior Brand Manager"/>
    <s v="Danone"/>
    <x v="3"/>
    <s v="Asia"/>
    <s v="Japan"/>
    <m/>
    <s v="No inmail sent"/>
    <x v="1"/>
    <m/>
    <m/>
    <n v="0"/>
    <m/>
    <m/>
    <m/>
    <m/>
    <m/>
    <m/>
    <m/>
    <m/>
    <m/>
  </r>
  <r>
    <n v="3096"/>
    <d v="2020-10-14T00:00:00"/>
    <n v="10"/>
    <x v="3"/>
    <s v="Yoshiki Kobashikawa"/>
    <s v="Senior Marketing Consultant"/>
    <s v="Dentsu Digital"/>
    <x v="1"/>
    <s v="Asia"/>
    <s v="Japan"/>
    <m/>
    <s v="No inmail sent"/>
    <x v="1"/>
    <m/>
    <m/>
    <n v="0"/>
    <m/>
    <m/>
    <m/>
    <m/>
    <m/>
    <m/>
    <m/>
    <m/>
    <m/>
  </r>
  <r>
    <n v="3097"/>
    <d v="2020-10-14T00:00:00"/>
    <n v="10"/>
    <x v="3"/>
    <s v="Amit Agrawal"/>
    <s v="Senior Vice President, Global Head of Portfolio Strategy and Management"/>
    <s v="Novartis"/>
    <x v="6"/>
    <s v="Europe"/>
    <s v="Switzerland"/>
    <s v="Ramla's"/>
    <s v="No inmail sent"/>
    <x v="0"/>
    <d v="2020-10-15T00:00:00"/>
    <d v="2022-02-10T00:00:00"/>
    <n v="2"/>
    <m/>
    <n v="34"/>
    <m/>
    <m/>
    <m/>
    <m/>
    <m/>
    <m/>
    <m/>
  </r>
  <r>
    <n v="3098"/>
    <d v="2020-10-14T00:00:00"/>
    <n v="10"/>
    <x v="3"/>
    <s v="Harris Rahim"/>
    <s v="Business Planning Manager"/>
    <s v="PepsiCo"/>
    <x v="3"/>
    <s v="Europe"/>
    <s v="Germany"/>
    <s v="Ramla's"/>
    <s v="No inmail sent"/>
    <x v="3"/>
    <m/>
    <m/>
    <n v="0"/>
    <m/>
    <m/>
    <m/>
    <m/>
    <m/>
    <m/>
    <m/>
    <m/>
    <m/>
  </r>
  <r>
    <n v="3099"/>
    <d v="2020-10-14T00:00:00"/>
    <n v="10"/>
    <x v="3"/>
    <s v="Laurent Eyers"/>
    <s v="Business Analyst Europe"/>
    <s v="Procter &amp; Gamble "/>
    <x v="3"/>
    <s v="Europe"/>
    <s v="Switzerland"/>
    <s v="Ramla's"/>
    <s v="No inmail sent"/>
    <x v="1"/>
    <m/>
    <m/>
    <n v="0"/>
    <m/>
    <m/>
    <m/>
    <m/>
    <m/>
    <m/>
    <m/>
    <m/>
    <m/>
  </r>
  <r>
    <n v="3100"/>
    <d v="2020-10-14T00:00:00"/>
    <n v="10"/>
    <x v="3"/>
    <s v="Patrick Loos"/>
    <s v="Senior Global Manager Oral Care"/>
    <s v="Procter &amp; Gamble "/>
    <x v="3"/>
    <s v="Europe"/>
    <s v="Switzerland"/>
    <s v="Ramla's"/>
    <s v="No inmail sent"/>
    <x v="1"/>
    <m/>
    <m/>
    <n v="0"/>
    <m/>
    <m/>
    <m/>
    <m/>
    <m/>
    <m/>
    <m/>
    <m/>
    <m/>
  </r>
  <r>
    <n v="3101"/>
    <d v="2020-10-14T00:00:00"/>
    <n v="10"/>
    <x v="3"/>
    <s v="Daiki Kiyama"/>
    <s v="Data Scientist"/>
    <s v="HAKUHODO DY media partners "/>
    <x v="1"/>
    <s v="Asia"/>
    <s v="Japan"/>
    <m/>
    <s v="No inmail sent"/>
    <x v="1"/>
    <m/>
    <m/>
    <n v="0"/>
    <m/>
    <m/>
    <m/>
    <m/>
    <m/>
    <m/>
    <m/>
    <m/>
    <m/>
  </r>
  <r>
    <n v="3102"/>
    <d v="2020-10-14T00:00:00"/>
    <n v="10"/>
    <x v="3"/>
    <s v="Hsin-Hua Laura Tsai"/>
    <s v="Senior BPA Manager"/>
    <s v="Novartis"/>
    <x v="6"/>
    <s v="Europe"/>
    <s v="Switzerland"/>
    <s v="Ramla's"/>
    <s v="No inmail sent"/>
    <x v="0"/>
    <d v="2020-10-20T00:00:00"/>
    <d v="2021-09-14T00:00:00"/>
    <n v="9"/>
    <m/>
    <n v="183"/>
    <s v="Neutral"/>
    <d v="2021-09-14T00:00:00"/>
    <m/>
    <m/>
    <m/>
    <m/>
    <m/>
  </r>
  <r>
    <n v="3103"/>
    <d v="2020-10-14T00:00:00"/>
    <n v="10"/>
    <x v="3"/>
    <s v="Knut Mager"/>
    <s v="Head Global Data Privacy"/>
    <s v="Novartis International AG"/>
    <x v="6"/>
    <s v="Europe"/>
    <s v="Switzerland"/>
    <s v="Ramla's"/>
    <s v="No inmail sent"/>
    <x v="0"/>
    <d v="2020-10-15T00:00:00"/>
    <d v="2021-07-15T00:00:00"/>
    <n v="7"/>
    <m/>
    <n v="244"/>
    <s v="Negative"/>
    <d v="2021-02-17T00:00:00"/>
    <m/>
    <m/>
    <m/>
    <m/>
    <s v="Spoke to him at I-Com as well"/>
  </r>
  <r>
    <n v="3104"/>
    <d v="2020-10-13T00:00:00"/>
    <n v="10"/>
    <x v="2"/>
    <s v="Norman Wagner"/>
    <s v="Head of Group Media"/>
    <s v="Deutsche Telekom"/>
    <x v="16"/>
    <s v="Europe"/>
    <s v="Germany"/>
    <m/>
    <s v="No inmail sent"/>
    <x v="0"/>
    <s v="don't send pitch"/>
    <m/>
    <n v="0"/>
    <m/>
    <m/>
    <m/>
    <m/>
    <m/>
    <m/>
    <m/>
    <m/>
    <s v="Not relevant"/>
  </r>
  <r>
    <n v="3105"/>
    <d v="2020-10-13T00:00:00"/>
    <n v="10"/>
    <x v="1"/>
    <s v="Bruce Hoang"/>
    <s v="Director digital communication channels and Data"/>
    <s v="Orange"/>
    <x v="16"/>
    <s v="Europe"/>
    <s v="France"/>
    <m/>
    <s v="No inmail sent"/>
    <x v="1"/>
    <s v="don't send pitch"/>
    <m/>
    <n v="0"/>
    <m/>
    <m/>
    <m/>
    <m/>
    <m/>
    <m/>
    <m/>
    <m/>
    <m/>
  </r>
  <r>
    <n v="3106"/>
    <d v="2020-10-15T00:00:00"/>
    <n v="10"/>
    <x v="0"/>
    <s v="Floris Blok"/>
    <s v="Founder &amp; Director"/>
    <s v="Relevate Consulting"/>
    <x v="2"/>
    <s v="Australia"/>
    <s v="Australia"/>
    <m/>
    <s v="No inmail sent"/>
    <x v="0"/>
    <d v="2021-03-17T00:00:00"/>
    <m/>
    <n v="0"/>
    <n v="1"/>
    <m/>
    <s v="Neutral"/>
    <m/>
    <m/>
    <m/>
    <m/>
    <m/>
    <m/>
  </r>
  <r>
    <n v="3107"/>
    <d v="2020-10-15T00:00:00"/>
    <n v="10"/>
    <x v="0"/>
    <s v="Clare Fernando"/>
    <s v="CEO"/>
    <s v="Accurace"/>
    <x v="2"/>
    <s v="Australia"/>
    <s v="Australia"/>
    <m/>
    <s v="No inmail sent"/>
    <x v="1"/>
    <m/>
    <m/>
    <n v="0"/>
    <m/>
    <m/>
    <m/>
    <m/>
    <m/>
    <m/>
    <m/>
    <m/>
    <m/>
  </r>
  <r>
    <n v="3108"/>
    <d v="2020-10-15T00:00:00"/>
    <n v="10"/>
    <x v="0"/>
    <s v="Joel Goodsir"/>
    <s v="Head of Marketing"/>
    <s v="Inspirations Paint"/>
    <x v="0"/>
    <s v="Australia"/>
    <s v="Australia"/>
    <m/>
    <s v="No inmail sent"/>
    <x v="1"/>
    <m/>
    <m/>
    <n v="0"/>
    <m/>
    <m/>
    <m/>
    <m/>
    <m/>
    <m/>
    <m/>
    <m/>
    <m/>
  </r>
  <r>
    <n v="3109"/>
    <d v="2020-10-15T00:00:00"/>
    <n v="10"/>
    <x v="0"/>
    <s v="Corneliu Vilsan"/>
    <s v="CEO"/>
    <s v="EFF-E Marketing consultancy "/>
    <x v="2"/>
    <s v="Europe"/>
    <s v="France"/>
    <m/>
    <s v="No inmail sent"/>
    <x v="0"/>
    <d v="2020-10-16T00:00:00"/>
    <m/>
    <n v="0"/>
    <m/>
    <n v="516"/>
    <s v="Positive_FS"/>
    <d v="2020-10-16T00:00:00"/>
    <m/>
    <m/>
    <m/>
    <m/>
    <m/>
  </r>
  <r>
    <n v="3110"/>
    <d v="2020-10-15T00:00:00"/>
    <n v="10"/>
    <x v="0"/>
    <s v="Catherine Eddy"/>
    <s v="CMO"/>
    <s v="Eckermann Group"/>
    <x v="14"/>
    <s v="Australia"/>
    <s v="Australia"/>
    <m/>
    <s v="No inmail sent"/>
    <x v="0"/>
    <d v="2020-10-19T00:00:00"/>
    <m/>
    <n v="0"/>
    <m/>
    <n v="513"/>
    <s v="Neutral"/>
    <d v="2020-10-20T00:00:00"/>
    <s v="catherine@eckermanngroup.com"/>
    <m/>
    <m/>
    <m/>
    <m/>
  </r>
  <r>
    <n v="3111"/>
    <d v="2020-10-15T00:00:00"/>
    <n v="10"/>
    <x v="0"/>
    <s v="Janine Claro-Cramer"/>
    <s v="Integrated Campaign Operations Director"/>
    <s v="Schneider Electric"/>
    <x v="7"/>
    <s v="Europe"/>
    <s v="France"/>
    <m/>
    <s v="No inmail sent"/>
    <x v="1"/>
    <m/>
    <m/>
    <n v="0"/>
    <m/>
    <m/>
    <m/>
    <m/>
    <m/>
    <m/>
    <m/>
    <m/>
    <m/>
  </r>
  <r>
    <n v="3112"/>
    <d v="2020-10-15T00:00:00"/>
    <n v="10"/>
    <x v="0"/>
    <s v="Gilbert Dr. Heise"/>
    <s v="Director Brand Strategy &amp; Customer Insights Brand VW"/>
    <s v="Volkswagen AG"/>
    <x v="8"/>
    <s v="Europe"/>
    <s v="Germany"/>
    <s v="Ramla's"/>
    <s v="No inmail sent"/>
    <x v="0"/>
    <d v="2020-12-15T00:00:00"/>
    <d v="2021-08-05T00:00:00"/>
    <n v="8"/>
    <n v="4"/>
    <n v="223"/>
    <m/>
    <m/>
    <m/>
    <m/>
    <m/>
    <m/>
    <m/>
  </r>
  <r>
    <n v="3113"/>
    <d v="2020-10-15T00:00:00"/>
    <n v="10"/>
    <x v="0"/>
    <s v="Matt Argus"/>
    <s v="Marketing Manager, Global"/>
    <s v="eNett International"/>
    <x v="10"/>
    <s v="Australia"/>
    <s v="Australia"/>
    <m/>
    <s v="No inmail sent"/>
    <x v="1"/>
    <m/>
    <m/>
    <n v="0"/>
    <m/>
    <m/>
    <m/>
    <m/>
    <m/>
    <m/>
    <m/>
    <m/>
    <m/>
  </r>
  <r>
    <n v="3114"/>
    <d v="2020-10-15T00:00:00"/>
    <n v="10"/>
    <x v="0"/>
    <s v="Yalçın Kaya"/>
    <s v="Founder"/>
    <s v="Attriva"/>
    <x v="1"/>
    <s v="Australia"/>
    <s v="Australia"/>
    <m/>
    <s v="No inmail sent"/>
    <x v="0"/>
    <d v="2020-10-19T00:00:00"/>
    <m/>
    <n v="0"/>
    <m/>
    <n v="513"/>
    <m/>
    <m/>
    <m/>
    <m/>
    <m/>
    <m/>
    <m/>
  </r>
  <r>
    <n v="3115"/>
    <d v="2020-10-15T00:00:00"/>
    <n v="10"/>
    <x v="0"/>
    <s v="Dirk Brauner"/>
    <s v="CMO"/>
    <s v="FRIDAY Versicherung"/>
    <x v="14"/>
    <s v="Europe"/>
    <s v="Germany"/>
    <m/>
    <s v="No inmail sent"/>
    <x v="1"/>
    <m/>
    <m/>
    <n v="0"/>
    <m/>
    <m/>
    <m/>
    <m/>
    <m/>
    <m/>
    <m/>
    <m/>
    <m/>
  </r>
  <r>
    <n v="3116"/>
    <d v="2020-10-15T00:00:00"/>
    <n v="10"/>
    <x v="0"/>
    <s v="Danister De Almeida"/>
    <s v="VP of Marketing"/>
    <s v="Marketing Opportunities"/>
    <x v="2"/>
    <s v="Australia"/>
    <s v="Australia"/>
    <m/>
    <s v="No inmail sent"/>
    <x v="1"/>
    <m/>
    <m/>
    <n v="0"/>
    <m/>
    <m/>
    <m/>
    <m/>
    <m/>
    <m/>
    <m/>
    <m/>
    <m/>
  </r>
  <r>
    <n v="3117"/>
    <d v="2020-10-15T00:00:00"/>
    <n v="10"/>
    <x v="0"/>
    <s v="Emmanuel Kouratoras"/>
    <s v="CMO"/>
    <s v="Verteego "/>
    <x v="7"/>
    <s v="Europe"/>
    <s v="France"/>
    <m/>
    <s v="No inmail sent"/>
    <x v="0"/>
    <d v="2020-10-16T00:00:00"/>
    <m/>
    <n v="0"/>
    <m/>
    <n v="516"/>
    <m/>
    <m/>
    <m/>
    <m/>
    <m/>
    <m/>
    <m/>
  </r>
  <r>
    <n v="3118"/>
    <d v="2020-10-15T00:00:00"/>
    <n v="10"/>
    <x v="0"/>
    <s v="Elisa Koch"/>
    <s v="Head of Data and Analytics"/>
    <s v="AFL - Australian Football League "/>
    <x v="12"/>
    <s v="Australia"/>
    <s v="Australia"/>
    <m/>
    <s v="No inmail sent"/>
    <x v="1"/>
    <m/>
    <m/>
    <n v="0"/>
    <m/>
    <m/>
    <m/>
    <m/>
    <m/>
    <m/>
    <m/>
    <m/>
    <m/>
  </r>
  <r>
    <n v="3119"/>
    <d v="2020-10-15T00:00:00"/>
    <n v="10"/>
    <x v="0"/>
    <s v="Celso de Barros Sugawara"/>
    <s v="Director Global Market Intelligence"/>
    <s v="adidas"/>
    <x v="3"/>
    <s v="Europe"/>
    <m/>
    <m/>
    <s v="No inmail sent"/>
    <x v="0"/>
    <d v="2021-02-01T00:00:00"/>
    <d v="2021-03-30T00:00:00"/>
    <n v="3"/>
    <n v="3"/>
    <n v="351"/>
    <m/>
    <m/>
    <m/>
    <m/>
    <m/>
    <m/>
    <m/>
  </r>
  <r>
    <n v="3120"/>
    <d v="2020-10-15T00:00:00"/>
    <n v="10"/>
    <x v="0"/>
    <s v="Karen Kulinski"/>
    <s v="EMEA Marketing Director"/>
    <s v="ADLINK Technology"/>
    <x v="7"/>
    <s v="Europe"/>
    <s v="Germany"/>
    <m/>
    <s v="No inmail sent"/>
    <x v="1"/>
    <m/>
    <m/>
    <n v="0"/>
    <m/>
    <m/>
    <m/>
    <m/>
    <m/>
    <m/>
    <m/>
    <m/>
    <m/>
  </r>
  <r>
    <n v="3121"/>
    <d v="2020-10-15T00:00:00"/>
    <n v="10"/>
    <x v="0"/>
    <s v="Riccardo Perere"/>
    <s v="Head of Marketing"/>
    <s v="Canningvale"/>
    <x v="0"/>
    <s v="Australia"/>
    <s v="Australia"/>
    <m/>
    <s v="No inmail sent"/>
    <x v="1"/>
    <m/>
    <m/>
    <n v="0"/>
    <m/>
    <m/>
    <m/>
    <m/>
    <m/>
    <m/>
    <m/>
    <m/>
    <m/>
  </r>
  <r>
    <n v="3122"/>
    <d v="2020-10-15T00:00:00"/>
    <n v="10"/>
    <x v="0"/>
    <s v="Gilles Estivalet"/>
    <s v="CMO"/>
    <s v="QOS Energy"/>
    <x v="13"/>
    <s v="Europe"/>
    <s v="France"/>
    <m/>
    <s v="No inmail sent"/>
    <x v="1"/>
    <m/>
    <m/>
    <n v="0"/>
    <m/>
    <m/>
    <m/>
    <m/>
    <m/>
    <m/>
    <m/>
    <m/>
    <m/>
  </r>
  <r>
    <n v="3123"/>
    <d v="2020-10-15T00:00:00"/>
    <n v="10"/>
    <x v="0"/>
    <s v="Brad Firth"/>
    <s v="Head Of Marketing &amp; Innovation"/>
    <s v="RWW Group"/>
    <x v="12"/>
    <s v="Australia"/>
    <s v="Australia"/>
    <m/>
    <s v="No inmail sent"/>
    <x v="1"/>
    <m/>
    <m/>
    <n v="0"/>
    <m/>
    <m/>
    <m/>
    <m/>
    <m/>
    <m/>
    <m/>
    <m/>
    <m/>
  </r>
  <r>
    <n v="3124"/>
    <d v="2020-10-15T00:00:00"/>
    <n v="10"/>
    <x v="0"/>
    <s v="Louise Dymond"/>
    <s v="Founder | Chief Marketing Officer | Senior Marketing Consultant"/>
    <s v="Louise Dymond Consulting"/>
    <x v="2"/>
    <s v="Australia"/>
    <s v="Australia"/>
    <m/>
    <s v="No inmail sent"/>
    <x v="1"/>
    <m/>
    <m/>
    <n v="0"/>
    <m/>
    <m/>
    <m/>
    <m/>
    <m/>
    <m/>
    <m/>
    <m/>
    <m/>
  </r>
  <r>
    <n v="3125"/>
    <d v="2020-10-15T00:00:00"/>
    <n v="10"/>
    <x v="0"/>
    <s v="Simon Davenport"/>
    <s v="General Manager - Marketing"/>
    <s v="National Basketball League (NBL)"/>
    <x v="12"/>
    <s v="Australia"/>
    <s v="Australia"/>
    <m/>
    <s v="No inmail sent"/>
    <x v="1"/>
    <m/>
    <m/>
    <n v="0"/>
    <m/>
    <m/>
    <m/>
    <m/>
    <m/>
    <m/>
    <m/>
    <m/>
    <m/>
  </r>
  <r>
    <n v="3126"/>
    <d v="2020-10-15T00:00:00"/>
    <n v="10"/>
    <x v="0"/>
    <s v="Patricia Gandit"/>
    <s v="Head of Marketing"/>
    <s v="Amazon Web Services"/>
    <x v="7"/>
    <s v="Europe"/>
    <m/>
    <m/>
    <s v="No inmail sent"/>
    <x v="1"/>
    <m/>
    <m/>
    <n v="0"/>
    <m/>
    <m/>
    <m/>
    <m/>
    <m/>
    <m/>
    <m/>
    <m/>
    <m/>
  </r>
  <r>
    <n v="3127"/>
    <d v="2020-10-15T00:00:00"/>
    <n v="10"/>
    <x v="0"/>
    <s v="Princi Thilak"/>
    <s v="Head of Marketing"/>
    <s v="Access4"/>
    <x v="7"/>
    <s v="Australia"/>
    <s v="Australia"/>
    <m/>
    <s v="No inmail sent"/>
    <x v="3"/>
    <m/>
    <m/>
    <n v="0"/>
    <m/>
    <m/>
    <m/>
    <m/>
    <m/>
    <m/>
    <m/>
    <m/>
    <m/>
  </r>
  <r>
    <n v="3128"/>
    <d v="2020-10-15T00:00:00"/>
    <n v="10"/>
    <x v="0"/>
    <s v="James Rendell"/>
    <s v="Head Marketing Coach - Inbound Marketing &amp; Marketing Strategy"/>
    <s v="Co-pilot Marketing"/>
    <x v="2"/>
    <s v="Australia"/>
    <s v="Australia"/>
    <m/>
    <s v="No inmail sent"/>
    <x v="0"/>
    <d v="2020-10-16T00:00:00"/>
    <m/>
    <n v="0"/>
    <m/>
    <n v="516"/>
    <m/>
    <m/>
    <m/>
    <m/>
    <m/>
    <m/>
    <m/>
  </r>
  <r>
    <n v="3129"/>
    <d v="2020-10-15T00:00:00"/>
    <n v="10"/>
    <x v="0"/>
    <s v="Lynne Salmon"/>
    <s v="GM Marketing"/>
    <s v="Yellowfin BI"/>
    <x v="7"/>
    <s v="Australia"/>
    <s v="Australia"/>
    <m/>
    <s v="No inmail sent"/>
    <x v="0"/>
    <d v="2020-10-16T00:00:00"/>
    <m/>
    <n v="0"/>
    <m/>
    <n v="516"/>
    <m/>
    <m/>
    <m/>
    <m/>
    <m/>
    <m/>
    <m/>
  </r>
  <r>
    <n v="3130"/>
    <d v="2020-10-15T00:00:00"/>
    <n v="10"/>
    <x v="0"/>
    <s v="Kat Warboys"/>
    <s v="Head of Marketing"/>
    <s v="HubSpot"/>
    <x v="7"/>
    <s v="Australia"/>
    <s v="Australia"/>
    <m/>
    <s v="No inmail sent"/>
    <x v="1"/>
    <m/>
    <m/>
    <n v="0"/>
    <m/>
    <m/>
    <m/>
    <m/>
    <m/>
    <m/>
    <m/>
    <m/>
    <m/>
  </r>
  <r>
    <n v="3131"/>
    <d v="2020-10-15T00:00:00"/>
    <n v="10"/>
    <x v="0"/>
    <s v="Morgan ABBOU"/>
    <s v="IT Director Sales &amp; Marketing"/>
    <s v="Coty"/>
    <x v="13"/>
    <s v="Europe"/>
    <s v="France"/>
    <m/>
    <s v="No inmail sent"/>
    <x v="1"/>
    <m/>
    <m/>
    <n v="0"/>
    <m/>
    <m/>
    <m/>
    <m/>
    <m/>
    <m/>
    <m/>
    <m/>
    <m/>
  </r>
  <r>
    <n v="3132"/>
    <d v="2020-10-15T00:00:00"/>
    <n v="10"/>
    <x v="0"/>
    <s v="Stéphane LE BRETON"/>
    <s v="Managing Director"/>
    <s v="Stars and Stories"/>
    <x v="1"/>
    <s v="Europe"/>
    <s v="France"/>
    <m/>
    <s v="No inmail sent"/>
    <x v="1"/>
    <m/>
    <m/>
    <n v="0"/>
    <m/>
    <m/>
    <m/>
    <m/>
    <m/>
    <m/>
    <m/>
    <m/>
    <m/>
  </r>
  <r>
    <n v="3133"/>
    <d v="2020-10-15T00:00:00"/>
    <n v="10"/>
    <x v="0"/>
    <s v="Dr. Christina Weidemann"/>
    <s v="Director Data Science &amp; Inisghts"/>
    <s v="Aldi Nord"/>
    <x v="0"/>
    <s v="Europe"/>
    <s v="Germany"/>
    <m/>
    <s v="No inmail sent"/>
    <x v="1"/>
    <m/>
    <m/>
    <n v="0"/>
    <m/>
    <m/>
    <m/>
    <m/>
    <m/>
    <m/>
    <m/>
    <m/>
    <m/>
  </r>
  <r>
    <n v="3134"/>
    <d v="2020-10-19T00:00:00"/>
    <n v="10"/>
    <x v="2"/>
    <s v="Mark Evans"/>
    <s v="Managing Director, Marketing &amp; Digital"/>
    <s v="Direct Line Group"/>
    <x v="14"/>
    <s v="Europe"/>
    <m/>
    <s v="Ramla's"/>
    <s v="No inmail sent"/>
    <x v="0"/>
    <d v="2019-04-18T00:00:00"/>
    <d v="2021-07-09T00:00:00"/>
    <n v="7"/>
    <n v="4"/>
    <n v="250"/>
    <m/>
    <m/>
    <m/>
    <m/>
    <m/>
    <m/>
    <m/>
  </r>
  <r>
    <n v="3135"/>
    <d v="2020-10-19T00:00:00"/>
    <n v="10"/>
    <x v="0"/>
    <s v="Marta Sułkiewicz"/>
    <s v="Chief Growth Officer"/>
    <s v="Gemius"/>
    <x v="7"/>
    <s v="Europe"/>
    <m/>
    <s v="Ramla's"/>
    <s v="No inmail sent"/>
    <x v="0"/>
    <d v="2020-10-27T00:00:00"/>
    <d v="2021-06-17T00:00:00"/>
    <n v="6"/>
    <n v="1"/>
    <n v="272"/>
    <m/>
    <m/>
    <m/>
    <m/>
    <m/>
    <m/>
    <s v="ICOM May &amp; June 2021"/>
  </r>
  <r>
    <n v="3136"/>
    <d v="2020-10-22T00:00:00"/>
    <n v="10"/>
    <x v="3"/>
    <s v="Marc Röhder"/>
    <s v=" Business Insights"/>
    <s v="Rewe Group"/>
    <x v="0"/>
    <s v="Europe"/>
    <s v="Germany"/>
    <s v="Ramla's"/>
    <s v="No inmail sent"/>
    <x v="1"/>
    <m/>
    <m/>
    <n v="0"/>
    <m/>
    <m/>
    <m/>
    <m/>
    <m/>
    <m/>
    <m/>
    <m/>
    <m/>
  </r>
  <r>
    <n v="3137"/>
    <d v="2020-10-22T00:00:00"/>
    <n v="10"/>
    <x v="3"/>
    <s v="Dr. Julian Mennenöh"/>
    <s v="Head of Retail Analytics &amp; Business Performance"/>
    <s v="Rewe Group"/>
    <x v="0"/>
    <s v="Europe"/>
    <s v="Germany"/>
    <s v="Ramla's"/>
    <s v="No inmail sent"/>
    <x v="0"/>
    <d v="2020-10-22T00:00:00"/>
    <d v="2022-02-10T00:00:00"/>
    <n v="2"/>
    <m/>
    <n v="34"/>
    <m/>
    <m/>
    <m/>
    <m/>
    <m/>
    <m/>
    <m/>
  </r>
  <r>
    <n v="3138"/>
    <d v="2020-10-22T00:00:00"/>
    <n v="10"/>
    <x v="0"/>
    <s v="Joon Lek Foo"/>
    <s v="Managing Director, Strategy and Consulting"/>
    <s v="Accenture"/>
    <x v="15"/>
    <s v="Asia"/>
    <s v="Singapore"/>
    <m/>
    <s v="No inmail sent"/>
    <x v="0"/>
    <d v="2020-10-27T00:00:00"/>
    <m/>
    <n v="0"/>
    <m/>
    <n v="505"/>
    <m/>
    <m/>
    <m/>
    <m/>
    <m/>
    <m/>
    <m/>
  </r>
  <r>
    <n v="3139"/>
    <d v="2020-10-22T00:00:00"/>
    <n v="10"/>
    <x v="0"/>
    <s v="Nicola Gerussi"/>
    <s v="Analytics &amp; Insights Director"/>
    <s v="Procter &amp; Gamble"/>
    <x v="3"/>
    <s v="Europe"/>
    <s v="Switzerland"/>
    <m/>
    <s v="No inmail sent"/>
    <x v="0"/>
    <d v="2020-10-26T00:00:00"/>
    <m/>
    <n v="0"/>
    <m/>
    <n v="506"/>
    <m/>
    <m/>
    <m/>
    <m/>
    <m/>
    <m/>
    <m/>
  </r>
  <r>
    <n v="3140"/>
    <d v="2020-10-22T00:00:00"/>
    <n v="10"/>
    <x v="0"/>
    <s v="Katrine Edwards"/>
    <s v="Head of Accountability"/>
    <s v="Omnicom Media Group"/>
    <x v="1"/>
    <s v="Europe"/>
    <s v="Denmark"/>
    <m/>
    <s v="No inmail sent"/>
    <x v="0"/>
    <d v="2020-10-26T00:00:00"/>
    <m/>
    <n v="0"/>
    <m/>
    <n v="506"/>
    <m/>
    <m/>
    <m/>
    <m/>
    <m/>
    <m/>
    <m/>
  </r>
  <r>
    <n v="3141"/>
    <d v="2020-10-23T00:00:00"/>
    <n v="10"/>
    <x v="0"/>
    <s v="Isabelle Mérillou"/>
    <s v="Brand domain Lead - Sr Director"/>
    <s v="Kantar"/>
    <x v="1"/>
    <s v="Europe"/>
    <s v="Belgium"/>
    <m/>
    <s v="No inmail sent"/>
    <x v="0"/>
    <d v="2020-10-26T00:00:00"/>
    <m/>
    <n v="0"/>
    <m/>
    <n v="506"/>
    <m/>
    <m/>
    <m/>
    <m/>
    <m/>
    <m/>
    <m/>
  </r>
  <r>
    <n v="3142"/>
    <d v="2020-10-23T00:00:00"/>
    <n v="10"/>
    <x v="0"/>
    <s v="Rahul Kishore"/>
    <s v="Sr Manager, Global Analytics Head for Data driven Marketing"/>
    <s v="Unilever "/>
    <x v="3"/>
    <s v="Asia"/>
    <s v="India"/>
    <m/>
    <s v="No inmail sent"/>
    <x v="1"/>
    <m/>
    <m/>
    <n v="0"/>
    <m/>
    <m/>
    <m/>
    <m/>
    <m/>
    <m/>
    <m/>
    <m/>
    <m/>
  </r>
  <r>
    <n v="3143"/>
    <d v="2020-10-23T00:00:00"/>
    <n v="10"/>
    <x v="0"/>
    <s v="Sunder Muthuraman"/>
    <s v="CEO (APAC), Global Chief Client Officer"/>
    <s v="Kantar"/>
    <x v="1"/>
    <s v="Asia"/>
    <s v="India"/>
    <m/>
    <s v="No inmail sent"/>
    <x v="0"/>
    <d v="2020-11-05T00:00:00"/>
    <m/>
    <n v="0"/>
    <m/>
    <m/>
    <m/>
    <m/>
    <m/>
    <m/>
    <m/>
    <m/>
    <m/>
  </r>
  <r>
    <n v="3144"/>
    <d v="2020-10-23T00:00:00"/>
    <n v="10"/>
    <x v="0"/>
    <s v="Calvin Zhang"/>
    <s v="Director, Marketing Insights &amp; Analytics"/>
    <s v="Philips"/>
    <x v="7"/>
    <s v="Asia"/>
    <s v="China"/>
    <m/>
    <s v="No inmail sent"/>
    <x v="1"/>
    <m/>
    <m/>
    <n v="0"/>
    <m/>
    <m/>
    <m/>
    <m/>
    <m/>
    <m/>
    <m/>
    <m/>
    <m/>
  </r>
  <r>
    <n v="3145"/>
    <d v="2020-10-23T00:00:00"/>
    <n v="10"/>
    <x v="0"/>
    <s v="Adam Björklund"/>
    <s v="Head of Media"/>
    <s v="SAS - Scandinavian Airlines"/>
    <x v="8"/>
    <s v="Europe"/>
    <s v="Sweden"/>
    <m/>
    <s v="No inmail sent"/>
    <x v="1"/>
    <m/>
    <m/>
    <n v="0"/>
    <m/>
    <m/>
    <m/>
    <m/>
    <m/>
    <m/>
    <m/>
    <m/>
    <m/>
  </r>
  <r>
    <n v="3146"/>
    <d v="2020-10-23T00:00:00"/>
    <n v="10"/>
    <x v="0"/>
    <s v="Björn Vilson"/>
    <s v="Head of BI &amp; Analytics"/>
    <s v="GroupM"/>
    <x v="1"/>
    <s v="Europe"/>
    <s v="Sweden"/>
    <m/>
    <s v="No inmail sent"/>
    <x v="1"/>
    <m/>
    <m/>
    <n v="0"/>
    <m/>
    <m/>
    <m/>
    <m/>
    <m/>
    <m/>
    <m/>
    <m/>
    <m/>
  </r>
  <r>
    <n v="3147"/>
    <d v="2020-10-23T00:00:00"/>
    <n v="10"/>
    <x v="0"/>
    <s v="Luiza Rossi"/>
    <s v="Director of Knowledge &amp; Insights"/>
    <s v="The Coca-Cola Company"/>
    <x v="26"/>
    <s v="Africa"/>
    <s v="South Africa"/>
    <m/>
    <s v="No inmail sent"/>
    <x v="3"/>
    <m/>
    <m/>
    <n v="0"/>
    <m/>
    <m/>
    <m/>
    <m/>
    <m/>
    <m/>
    <m/>
    <m/>
    <m/>
  </r>
  <r>
    <n v="3148"/>
    <d v="2020-10-23T00:00:00"/>
    <n v="10"/>
    <x v="0"/>
    <s v="Anagha Kanhere"/>
    <s v="Director"/>
    <s v="Kantar"/>
    <x v="1"/>
    <s v="Australia"/>
    <s v="Australia"/>
    <m/>
    <s v="No inmail sent"/>
    <x v="1"/>
    <m/>
    <m/>
    <n v="0"/>
    <m/>
    <m/>
    <m/>
    <m/>
    <m/>
    <m/>
    <m/>
    <m/>
    <m/>
  </r>
  <r>
    <n v="3149"/>
    <d v="2020-10-23T00:00:00"/>
    <n v="10"/>
    <x v="0"/>
    <s v="Pierre-Antoine Ruf"/>
    <s v="Digital Director"/>
    <s v="MediaCom"/>
    <x v="1"/>
    <s v="Europe"/>
    <s v="France"/>
    <m/>
    <s v="No inmail sent"/>
    <x v="1"/>
    <m/>
    <m/>
    <n v="0"/>
    <m/>
    <m/>
    <m/>
    <m/>
    <m/>
    <m/>
    <m/>
    <m/>
    <m/>
  </r>
  <r>
    <n v="3150"/>
    <d v="2020-10-23T00:00:00"/>
    <n v="10"/>
    <x v="0"/>
    <s v="Wendy Li"/>
    <s v="Director, Analytics and Data Product"/>
    <s v="Merkle"/>
    <x v="1"/>
    <s v="Asia"/>
    <s v="China"/>
    <m/>
    <s v="No inmail sent"/>
    <x v="1"/>
    <m/>
    <m/>
    <n v="0"/>
    <m/>
    <m/>
    <m/>
    <m/>
    <m/>
    <m/>
    <m/>
    <m/>
    <m/>
  </r>
  <r>
    <n v="3151"/>
    <d v="2020-10-23T00:00:00"/>
    <n v="10"/>
    <x v="0"/>
    <s v="Karim Kabbani"/>
    <s v="Director of Marketing - Strategy &amp; Operations"/>
    <s v="Netflix"/>
    <x v="12"/>
    <s v="Europe"/>
    <s v="Netherlands"/>
    <m/>
    <s v="No inmail sent"/>
    <x v="1"/>
    <m/>
    <m/>
    <n v="0"/>
    <m/>
    <m/>
    <m/>
    <m/>
    <m/>
    <m/>
    <m/>
    <m/>
    <m/>
  </r>
  <r>
    <n v="3152"/>
    <d v="2020-10-23T00:00:00"/>
    <n v="10"/>
    <x v="0"/>
    <s v="Chisa Kondo"/>
    <s v="Director Digital Engagement and Media"/>
    <s v="Visa"/>
    <x v="7"/>
    <s v="Asia"/>
    <s v="Japan"/>
    <m/>
    <s v="No inmail sent"/>
    <x v="1"/>
    <m/>
    <m/>
    <n v="0"/>
    <m/>
    <m/>
    <m/>
    <m/>
    <m/>
    <m/>
    <m/>
    <m/>
    <m/>
  </r>
  <r>
    <n v="3153"/>
    <d v="2020-10-23T00:00:00"/>
    <n v="10"/>
    <x v="0"/>
    <s v="Sabrina Viegas"/>
    <s v="Marketing Director - Asia"/>
    <s v="Yum! Brands"/>
    <x v="26"/>
    <s v="Asia"/>
    <s v="Asia"/>
    <m/>
    <s v="No inmail sent"/>
    <x v="0"/>
    <d v="2020-12-07T00:00:00"/>
    <d v="2021-03-16T00:00:00"/>
    <n v="3"/>
    <n v="2"/>
    <n v="365"/>
    <s v="Negative"/>
    <d v="2021-03-17T00:00:00"/>
    <m/>
    <m/>
    <m/>
    <m/>
    <m/>
  </r>
  <r>
    <n v="3154"/>
    <d v="2020-10-23T00:00:00"/>
    <n v="10"/>
    <x v="0"/>
    <s v="Warish Jain"/>
    <s v="Director - Media Measurement"/>
    <s v="Kantar"/>
    <x v="27"/>
    <s v="Asia"/>
    <s v="Singapore"/>
    <m/>
    <s v="No inmail sent"/>
    <x v="0"/>
    <d v="2020-10-26T00:00:00"/>
    <m/>
    <n v="0"/>
    <m/>
    <n v="506"/>
    <m/>
    <m/>
    <m/>
    <m/>
    <m/>
    <m/>
    <m/>
  </r>
  <r>
    <n v="3155"/>
    <d v="2020-10-23T00:00:00"/>
    <n v="10"/>
    <x v="0"/>
    <s v="Nadine Faure"/>
    <s v="Client Development Director - Kantar Analytics"/>
    <s v="Kantar"/>
    <x v="27"/>
    <s v="Europe"/>
    <s v="France"/>
    <m/>
    <s v="No inmail sent"/>
    <x v="3"/>
    <m/>
    <m/>
    <n v="0"/>
    <m/>
    <m/>
    <m/>
    <m/>
    <m/>
    <m/>
    <m/>
    <m/>
    <m/>
  </r>
  <r>
    <n v="3156"/>
    <d v="2020-10-23T00:00:00"/>
    <n v="10"/>
    <x v="0"/>
    <s v="Katy GREEN"/>
    <s v="Marketing Manager - Communications Media and Technology"/>
    <s v="Cognizant"/>
    <x v="7"/>
    <s v="Europe"/>
    <m/>
    <m/>
    <s v="No inmail sent"/>
    <x v="3"/>
    <m/>
    <m/>
    <n v="0"/>
    <m/>
    <m/>
    <m/>
    <m/>
    <m/>
    <m/>
    <m/>
    <m/>
    <m/>
  </r>
  <r>
    <n v="3157"/>
    <d v="2020-10-23T00:00:00"/>
    <n v="10"/>
    <x v="0"/>
    <s v="Rachael Powell"/>
    <s v="Head of Consumer &amp; Market Insights"/>
    <s v="Google"/>
    <x v="7"/>
    <s v="Australia"/>
    <s v="Australia"/>
    <m/>
    <s v="No inmail sent"/>
    <x v="0"/>
    <d v="2020-10-26T00:00:00"/>
    <m/>
    <n v="0"/>
    <m/>
    <n v="506"/>
    <m/>
    <m/>
    <m/>
    <m/>
    <m/>
    <m/>
    <m/>
  </r>
  <r>
    <n v="3158"/>
    <d v="2020-10-26T00:00:00"/>
    <n v="10"/>
    <x v="0"/>
    <s v="Stefany Stanley"/>
    <s v="Enterprise Account Director, Marketing Solutions"/>
    <s v="LinkedIn"/>
    <x v="7"/>
    <s v="Europe"/>
    <m/>
    <m/>
    <s v="No inmail sent"/>
    <x v="1"/>
    <m/>
    <m/>
    <n v="0"/>
    <m/>
    <m/>
    <m/>
    <m/>
    <m/>
    <m/>
    <m/>
    <m/>
    <m/>
  </r>
  <r>
    <n v="3159"/>
    <d v="2020-10-26T00:00:00"/>
    <n v="10"/>
    <x v="0"/>
    <s v="Rafal Wyszynski"/>
    <s v="Chief Data &amp; Tech Officer"/>
    <s v="IPG Mediabrands"/>
    <x v="1"/>
    <s v="Europe"/>
    <s v="Poland"/>
    <m/>
    <s v="No inmail sent"/>
    <x v="0"/>
    <d v="2020-10-27T00:00:00"/>
    <m/>
    <n v="0"/>
    <m/>
    <n v="505"/>
    <m/>
    <m/>
    <m/>
    <m/>
    <m/>
    <m/>
    <m/>
  </r>
  <r>
    <n v="3160"/>
    <d v="2020-10-26T00:00:00"/>
    <n v="10"/>
    <x v="0"/>
    <s v="Beatrice Loriot"/>
    <s v="Founder / Owner"/>
    <s v="Béautiful Numbers"/>
    <x v="2"/>
    <s v="Europe"/>
    <s v="France"/>
    <m/>
    <s v="No inmail sent"/>
    <x v="1"/>
    <m/>
    <m/>
    <n v="0"/>
    <m/>
    <m/>
    <m/>
    <m/>
    <m/>
    <m/>
    <m/>
    <m/>
    <m/>
  </r>
  <r>
    <n v="3161"/>
    <d v="2020-10-26T00:00:00"/>
    <n v="10"/>
    <x v="0"/>
    <s v="Jon Artolozaga"/>
    <s v="Managing Director GroupM Intelligence Data &amp; Analytics"/>
    <s v="GroupM"/>
    <x v="1"/>
    <s v="Europe"/>
    <m/>
    <m/>
    <s v="No inmail sent"/>
    <x v="0"/>
    <d v="2020-12-07T00:00:00"/>
    <d v="2021-03-30T00:00:00"/>
    <n v="3"/>
    <n v="3"/>
    <n v="351"/>
    <m/>
    <m/>
    <m/>
    <m/>
    <m/>
    <m/>
    <m/>
  </r>
  <r>
    <n v="3162"/>
    <d v="2020-10-26T00:00:00"/>
    <n v="10"/>
    <x v="0"/>
    <s v="Rafael Serrahima"/>
    <s v="Managing Director [m]PLATFORM"/>
    <s v="GroupM"/>
    <x v="1"/>
    <s v="Europe"/>
    <s v="Spain"/>
    <m/>
    <s v="No inmail sent"/>
    <x v="1"/>
    <m/>
    <m/>
    <n v="0"/>
    <m/>
    <m/>
    <m/>
    <m/>
    <m/>
    <m/>
    <m/>
    <m/>
    <m/>
  </r>
  <r>
    <n v="3163"/>
    <d v="2020-10-26T00:00:00"/>
    <n v="10"/>
    <x v="0"/>
    <s v="Mark Greenstreet"/>
    <s v="Chief Research Officer"/>
    <s v="Dentsu Aegis"/>
    <x v="1"/>
    <s v="Europe"/>
    <m/>
    <m/>
    <s v="No inmail sent"/>
    <x v="1"/>
    <m/>
    <m/>
    <n v="0"/>
    <m/>
    <m/>
    <m/>
    <m/>
    <m/>
    <m/>
    <m/>
    <m/>
    <m/>
  </r>
  <r>
    <n v="3164"/>
    <d v="2020-10-26T00:00:00"/>
    <n v="10"/>
    <x v="0"/>
    <s v="Anja Stockhausen"/>
    <s v="Managing Director"/>
    <s v="Publicis Media"/>
    <x v="1"/>
    <s v="Europe"/>
    <s v="Germany"/>
    <m/>
    <s v="No inmail sent"/>
    <x v="1"/>
    <m/>
    <m/>
    <n v="0"/>
    <m/>
    <m/>
    <m/>
    <m/>
    <m/>
    <m/>
    <m/>
    <m/>
    <m/>
  </r>
  <r>
    <n v="3165"/>
    <d v="2020-10-26T00:00:00"/>
    <n v="10"/>
    <x v="0"/>
    <s v="Marco BrAmerica"/>
    <s v="Managing Director GroupM Consulting"/>
    <s v="GroupM"/>
    <x v="1"/>
    <s v="Europe"/>
    <s v="Italy"/>
    <m/>
    <s v="No inmail sent"/>
    <x v="0"/>
    <d v="2020-10-27T00:00:00"/>
    <m/>
    <n v="0"/>
    <m/>
    <n v="505"/>
    <m/>
    <m/>
    <m/>
    <m/>
    <m/>
    <m/>
    <m/>
  </r>
  <r>
    <n v="3166"/>
    <d v="2020-10-26T00:00:00"/>
    <n v="10"/>
    <x v="0"/>
    <s v="Morten Boeck"/>
    <s v="Chief Strategy Officer"/>
    <s v="Publicis Groupe"/>
    <x v="1"/>
    <s v="Europe"/>
    <s v="Denmark"/>
    <m/>
    <s v="No inmail sent"/>
    <x v="1"/>
    <m/>
    <m/>
    <n v="0"/>
    <m/>
    <m/>
    <m/>
    <m/>
    <m/>
    <m/>
    <m/>
    <m/>
    <m/>
  </r>
  <r>
    <n v="3167"/>
    <d v="2020-10-26T00:00:00"/>
    <n v="10"/>
    <x v="0"/>
    <s v="SAmericanne Koll"/>
    <s v="CEO"/>
    <s v="Omnicom Media Group"/>
    <x v="1"/>
    <s v="Europe"/>
    <s v="Austria"/>
    <m/>
    <s v="No inmail sent"/>
    <x v="1"/>
    <m/>
    <m/>
    <n v="0"/>
    <m/>
    <m/>
    <m/>
    <m/>
    <m/>
    <m/>
    <m/>
    <m/>
    <m/>
  </r>
  <r>
    <n v="3168"/>
    <d v="2020-10-27T00:00:00"/>
    <n v="10"/>
    <x v="3"/>
    <s v="Christoph Plamper"/>
    <s v="Head Of Marketing at Healex"/>
    <s v="Healex"/>
    <x v="6"/>
    <s v="Europe"/>
    <s v="Germany"/>
    <s v="Ramla's"/>
    <s v="No inmail sent"/>
    <x v="3"/>
    <m/>
    <m/>
    <n v="0"/>
    <m/>
    <m/>
    <m/>
    <m/>
    <m/>
    <m/>
    <m/>
    <m/>
    <m/>
  </r>
  <r>
    <n v="3169"/>
    <d v="2020-10-27T00:00:00"/>
    <n v="10"/>
    <x v="3"/>
    <s v="Enrico Ferrari"/>
    <s v="Growth Strategy, Performance Marketing and Data Science"/>
    <s v="EF Growth Marketing "/>
    <x v="1"/>
    <s v="Europe"/>
    <s v="Germany"/>
    <s v="Ramla's"/>
    <s v="No inmail sent"/>
    <x v="2"/>
    <m/>
    <m/>
    <n v="0"/>
    <m/>
    <n v="44636"/>
    <m/>
    <m/>
    <m/>
    <m/>
    <m/>
    <m/>
    <m/>
  </r>
  <r>
    <n v="3170"/>
    <d v="2020-10-27T00:00:00"/>
    <n v="10"/>
    <x v="3"/>
    <s v="Orquidea Hidalgo"/>
    <s v="Expert Data &amp; Analytics"/>
    <s v="Allianz"/>
    <x v="10"/>
    <s v="Europe"/>
    <s v="Germany"/>
    <s v="Ramla's"/>
    <s v="No inmail sent"/>
    <x v="0"/>
    <d v="2020-10-28T00:00:00"/>
    <d v="2021-07-15T00:00:00"/>
    <n v="7"/>
    <m/>
    <n v="244"/>
    <s v="Neutral"/>
    <d v="2021-07-15T00:00:00"/>
    <m/>
    <m/>
    <m/>
    <m/>
    <m/>
  </r>
  <r>
    <n v="3171"/>
    <d v="2020-10-27T00:00:00"/>
    <n v="10"/>
    <x v="3"/>
    <s v="Mario Müller"/>
    <s v="Associate Director Data Science"/>
    <s v="IQVIA"/>
    <x v="6"/>
    <s v="Europe"/>
    <s v="Germany"/>
    <s v="Ramla's"/>
    <s v="No inmail sent"/>
    <x v="2"/>
    <m/>
    <m/>
    <n v="0"/>
    <m/>
    <n v="44636"/>
    <m/>
    <m/>
    <m/>
    <m/>
    <m/>
    <m/>
    <m/>
  </r>
  <r>
    <n v="3172"/>
    <d v="2020-10-27T00:00:00"/>
    <n v="10"/>
    <x v="3"/>
    <s v="Helena Yin Koeppl"/>
    <s v="Vice President, Global Head of Data Science &amp; Advanced Analytics"/>
    <s v="Bayer Pharmaceuticals "/>
    <x v="6"/>
    <s v="Europe"/>
    <s v="Switzerland"/>
    <s v="Ramla's"/>
    <s v="No inmail sent"/>
    <x v="1"/>
    <m/>
    <m/>
    <n v="0"/>
    <m/>
    <m/>
    <m/>
    <m/>
    <m/>
    <m/>
    <m/>
    <m/>
    <m/>
  </r>
  <r>
    <n v="3173"/>
    <d v="2020-10-27T00:00:00"/>
    <n v="10"/>
    <x v="3"/>
    <s v="Julien Belin"/>
    <s v="Associate Director, Business Effectiveness EMEA"/>
    <s v="Santen"/>
    <x v="6"/>
    <s v="Europe"/>
    <s v="Switzerland"/>
    <s v="Ramla's"/>
    <s v="No inmail sent"/>
    <x v="0"/>
    <d v="2020-10-28T00:00:00"/>
    <d v="2021-07-15T00:00:00"/>
    <n v="7"/>
    <m/>
    <n v="244"/>
    <s v="Negative"/>
    <d v="2021-07-15T00:00:00"/>
    <m/>
    <m/>
    <m/>
    <m/>
    <m/>
  </r>
  <r>
    <n v="3174"/>
    <d v="2020-10-27T00:00:00"/>
    <n v="10"/>
    <x v="3"/>
    <s v="Axel Menneking"/>
    <s v="Member of the Supervisory Board"/>
    <s v="Medianet"/>
    <x v="1"/>
    <s v="Europe"/>
    <s v="Germany"/>
    <s v="Ramla's"/>
    <s v="No inmail sent"/>
    <x v="1"/>
    <m/>
    <m/>
    <n v="0"/>
    <m/>
    <m/>
    <m/>
    <m/>
    <m/>
    <m/>
    <m/>
    <m/>
    <m/>
  </r>
  <r>
    <n v="3175"/>
    <d v="2020-10-27T00:00:00"/>
    <n v="10"/>
    <x v="3"/>
    <s v="Karolina Drowanowska"/>
    <s v="Research Manager"/>
    <s v="Mediacom"/>
    <x v="1"/>
    <s v="Europe"/>
    <s v="Poland"/>
    <s v="Ramla's"/>
    <s v="No inmail sent"/>
    <x v="0"/>
    <d v="2020-10-28T00:00:00"/>
    <d v="2022-01-25T00:00:00"/>
    <n v="1"/>
    <m/>
    <n v="50"/>
    <m/>
    <m/>
    <m/>
    <m/>
    <m/>
    <m/>
    <m/>
  </r>
  <r>
    <n v="3176"/>
    <d v="2020-10-27T00:00:00"/>
    <n v="10"/>
    <x v="3"/>
    <s v="Joanna Makolądra"/>
    <s v="Senior Data Analytics Manager"/>
    <s v="Publicis Groupe"/>
    <x v="1"/>
    <s v="Europe"/>
    <s v="Poland"/>
    <s v="Ramla's"/>
    <s v="No inmail sent"/>
    <x v="1"/>
    <m/>
    <m/>
    <n v="0"/>
    <m/>
    <m/>
    <m/>
    <m/>
    <m/>
    <m/>
    <m/>
    <m/>
    <m/>
  </r>
  <r>
    <n v="3177"/>
    <d v="2020-10-27T00:00:00"/>
    <n v="10"/>
    <x v="3"/>
    <s v="Bartosz Mroczek"/>
    <s v="CEE Area Commercial Excellence Analyst"/>
    <s v="GSK Consumer Healthcare "/>
    <x v="6"/>
    <s v="Europe"/>
    <s v="Poland"/>
    <s v="Ramla's"/>
    <s v="No inmail sent"/>
    <x v="0"/>
    <d v="2020-10-28T00:00:00"/>
    <d v="2021-10-07T00:00:00"/>
    <n v="10"/>
    <m/>
    <n v="160"/>
    <s v="Positive_FS"/>
    <d v="2021-10-06T00:00:00"/>
    <m/>
    <m/>
    <m/>
    <m/>
    <m/>
  </r>
  <r>
    <n v="3178"/>
    <d v="2020-10-27T00:00:00"/>
    <n v="10"/>
    <x v="3"/>
    <s v="Magdalena Niewiadomska"/>
    <s v="Head of Intelligence Division"/>
    <s v="SalesTube "/>
    <x v="1"/>
    <s v="Europe"/>
    <s v="Poland"/>
    <s v="Ramla's"/>
    <s v="No inmail sent"/>
    <x v="1"/>
    <m/>
    <m/>
    <n v="0"/>
    <m/>
    <m/>
    <m/>
    <m/>
    <m/>
    <m/>
    <m/>
    <m/>
    <m/>
  </r>
  <r>
    <n v="3179"/>
    <d v="2020-10-27T00:00:00"/>
    <n v="10"/>
    <x v="3"/>
    <s v="Tanvi Sharma"/>
    <s v="Senior Data Consultant"/>
    <s v="TD Reply "/>
    <x v="1"/>
    <s v="Europe"/>
    <s v="Germany"/>
    <s v="Ramla's"/>
    <s v="No inmail sent"/>
    <x v="1"/>
    <m/>
    <m/>
    <n v="0"/>
    <m/>
    <m/>
    <m/>
    <m/>
    <m/>
    <m/>
    <m/>
    <m/>
    <m/>
  </r>
  <r>
    <n v="3180"/>
    <d v="2020-10-27T00:00:00"/>
    <n v="10"/>
    <x v="3"/>
    <s v="Stephan Koch"/>
    <s v="Senior Director Solutions &amp; Advanced Analytics"/>
    <s v="Exactag"/>
    <x v="1"/>
    <s v="Europe"/>
    <s v="Germany"/>
    <s v="Ramla's"/>
    <s v="No inmail sent"/>
    <x v="1"/>
    <m/>
    <m/>
    <n v="0"/>
    <m/>
    <m/>
    <m/>
    <m/>
    <m/>
    <m/>
    <m/>
    <m/>
    <m/>
  </r>
  <r>
    <n v="3181"/>
    <d v="2020-10-27T00:00:00"/>
    <n v="10"/>
    <x v="3"/>
    <s v="Slava Kisilevich"/>
    <s v="Senior Data Scientist"/>
    <s v="Lidl"/>
    <x v="0"/>
    <s v="Europe"/>
    <s v="Germany"/>
    <s v="Ramla's"/>
    <s v="No inmail sent"/>
    <x v="3"/>
    <m/>
    <m/>
    <n v="0"/>
    <m/>
    <m/>
    <m/>
    <m/>
    <m/>
    <m/>
    <m/>
    <m/>
    <m/>
  </r>
  <r>
    <n v="3182"/>
    <d v="2020-10-27T00:00:00"/>
    <n v="10"/>
    <x v="3"/>
    <s v="Adrian Domitrz"/>
    <s v="Data Annlyst"/>
    <s v=" Narodowy Bank Polski"/>
    <x v="10"/>
    <s v="Europe"/>
    <s v="Poland"/>
    <s v="Ramla's"/>
    <s v="No inmail sent"/>
    <x v="1"/>
    <m/>
    <m/>
    <n v="0"/>
    <m/>
    <m/>
    <m/>
    <m/>
    <m/>
    <m/>
    <m/>
    <m/>
    <m/>
  </r>
  <r>
    <n v="3183"/>
    <d v="2020-10-27T00:00:00"/>
    <n v="10"/>
    <x v="3"/>
    <s v="Ulrike Maronde"/>
    <s v="Category Development Manager"/>
    <s v="Arla Foods"/>
    <x v="3"/>
    <s v="Europe"/>
    <s v="Germany"/>
    <s v="Ramla's"/>
    <s v="No inmail sent"/>
    <x v="3"/>
    <m/>
    <m/>
    <n v="0"/>
    <m/>
    <m/>
    <m/>
    <m/>
    <m/>
    <m/>
    <m/>
    <m/>
    <m/>
  </r>
  <r>
    <n v="3184"/>
    <d v="2020-10-27T00:00:00"/>
    <n v="10"/>
    <x v="3"/>
    <s v="Solène Grenier"/>
    <s v="Analytics &amp; Insights Manager"/>
    <s v="Procter &amp; Gamble"/>
    <x v="3"/>
    <s v="Europe"/>
    <m/>
    <s v="Ramla's"/>
    <s v="No inmail sent"/>
    <x v="3"/>
    <m/>
    <m/>
    <n v="0"/>
    <m/>
    <m/>
    <m/>
    <m/>
    <m/>
    <m/>
    <m/>
    <m/>
    <m/>
  </r>
  <r>
    <n v="3185"/>
    <d v="2020-10-27T00:00:00"/>
    <n v="10"/>
    <x v="3"/>
    <s v="Grzegorz Szychowski"/>
    <s v="Commission Unit Manager"/>
    <s v="Netia"/>
    <x v="16"/>
    <s v="Europe"/>
    <s v="Poland"/>
    <s v="Ramla's"/>
    <s v="No inmail sent"/>
    <x v="1"/>
    <m/>
    <m/>
    <n v="0"/>
    <m/>
    <m/>
    <m/>
    <m/>
    <m/>
    <m/>
    <m/>
    <m/>
    <m/>
  </r>
  <r>
    <n v="3186"/>
    <d v="2020-10-27T00:00:00"/>
    <n v="10"/>
    <x v="3"/>
    <s v="Jonathan Ventura"/>
    <s v="Global supply chain analytics senior manager"/>
    <s v="Dyson "/>
    <x v="0"/>
    <s v="Asia"/>
    <s v="Singapore"/>
    <s v="Ramla's"/>
    <s v="No inmail sent"/>
    <x v="1"/>
    <m/>
    <m/>
    <n v="0"/>
    <m/>
    <m/>
    <m/>
    <m/>
    <m/>
    <m/>
    <m/>
    <m/>
    <m/>
  </r>
  <r>
    <n v="3187"/>
    <d v="2020-10-27T00:00:00"/>
    <n v="10"/>
    <x v="3"/>
    <s v="Mina Zhou"/>
    <s v="Senior Marketing Analytics Director"/>
    <s v="GTB"/>
    <x v="1"/>
    <s v="Asia"/>
    <s v="China"/>
    <m/>
    <s v="No inmail sent"/>
    <x v="0"/>
    <d v="2020-11-02T00:00:00"/>
    <d v="2021-10-26T00:00:00"/>
    <n v="10"/>
    <m/>
    <n v="141"/>
    <m/>
    <m/>
    <m/>
    <m/>
    <m/>
    <m/>
    <m/>
  </r>
  <r>
    <n v="3188"/>
    <d v="2020-10-27T00:00:00"/>
    <n v="10"/>
    <x v="3"/>
    <s v="Hanjin Yu"/>
    <s v="Sr. Marketing Analytics Manager"/>
    <s v="Sanofi "/>
    <x v="6"/>
    <s v="Asia"/>
    <s v="China"/>
    <m/>
    <s v="No inmail sent"/>
    <x v="1"/>
    <m/>
    <m/>
    <n v="0"/>
    <m/>
    <m/>
    <m/>
    <m/>
    <m/>
    <m/>
    <m/>
    <m/>
    <m/>
  </r>
  <r>
    <n v="3189"/>
    <d v="2020-10-27T00:00:00"/>
    <n v="10"/>
    <x v="3"/>
    <s v="Jie Xiao"/>
    <s v="Marketing Director"/>
    <s v="Siemens Healthineers "/>
    <x v="6"/>
    <s v="Asia"/>
    <s v="China"/>
    <m/>
    <s v="No inmail sent"/>
    <x v="1"/>
    <m/>
    <m/>
    <n v="0"/>
    <m/>
    <m/>
    <m/>
    <m/>
    <m/>
    <m/>
    <m/>
    <m/>
    <m/>
  </r>
  <r>
    <n v="3190"/>
    <d v="2020-10-27T00:00:00"/>
    <n v="10"/>
    <x v="3"/>
    <s v="Xiaohua (Shawn) Hu"/>
    <s v="Director"/>
    <s v="Tencent, IEG - Innovation Lab, Consumer Growth Center "/>
    <x v="5"/>
    <s v="Asia"/>
    <s v="China"/>
    <m/>
    <s v="No inmail sent"/>
    <x v="0"/>
    <d v="2020-11-02T00:00:00"/>
    <d v="2021-09-14T00:00:00"/>
    <n v="9"/>
    <m/>
    <n v="183"/>
    <m/>
    <m/>
    <m/>
    <m/>
    <m/>
    <m/>
    <m/>
  </r>
  <r>
    <n v="3191"/>
    <d v="2020-10-27T00:00:00"/>
    <n v="10"/>
    <x v="3"/>
    <s v="Stella Liu"/>
    <s v="Head Of Marketing &amp; Sales Excellence China"/>
    <s v="DSM"/>
    <x v="6"/>
    <s v="Asia"/>
    <s v="China"/>
    <m/>
    <s v="No inmail sent"/>
    <x v="1"/>
    <m/>
    <m/>
    <n v="0"/>
    <m/>
    <m/>
    <m/>
    <m/>
    <m/>
    <m/>
    <m/>
    <m/>
    <m/>
  </r>
  <r>
    <n v="3192"/>
    <d v="2020-10-27T00:00:00"/>
    <n v="10"/>
    <x v="3"/>
    <s v="Victoria Chen"/>
    <s v="General Manager"/>
    <s v="Alibabba"/>
    <x v="7"/>
    <s v="Asia"/>
    <s v="China"/>
    <m/>
    <s v="No inmail sent"/>
    <x v="3"/>
    <m/>
    <m/>
    <n v="0"/>
    <m/>
    <m/>
    <m/>
    <m/>
    <m/>
    <m/>
    <m/>
    <m/>
    <m/>
  </r>
  <r>
    <n v="3193"/>
    <d v="2020-10-27T00:00:00"/>
    <n v="10"/>
    <x v="3"/>
    <s v="Tracy GUO"/>
    <s v="eCommmerce Director .com ecosystem"/>
    <s v="adidas "/>
    <x v="3"/>
    <s v="Asia"/>
    <s v="China"/>
    <m/>
    <s v="No inmail sent"/>
    <x v="1"/>
    <m/>
    <m/>
    <n v="0"/>
    <m/>
    <m/>
    <m/>
    <m/>
    <m/>
    <m/>
    <m/>
    <m/>
    <m/>
  </r>
  <r>
    <n v="3194"/>
    <d v="2020-10-27T00:00:00"/>
    <n v="10"/>
    <x v="3"/>
    <s v="Michelle Xiaofan Shen"/>
    <s v="XRM Senior Manager"/>
    <s v="Home Credit China "/>
    <x v="10"/>
    <s v="Asia"/>
    <s v="China"/>
    <m/>
    <s v="No inmail sent"/>
    <x v="0"/>
    <d v="2020-11-02T00:00:00"/>
    <d v="2021-10-07T00:00:00"/>
    <n v="10"/>
    <m/>
    <n v="160"/>
    <m/>
    <m/>
    <m/>
    <m/>
    <m/>
    <m/>
    <m/>
  </r>
  <r>
    <n v="3195"/>
    <d v="2020-10-27T00:00:00"/>
    <n v="10"/>
    <x v="3"/>
    <s v="Navin Williams"/>
    <s v="CEO MobileMeasure"/>
    <s v="MobileMeasure"/>
    <x v="5"/>
    <s v="Asia"/>
    <s v="China"/>
    <m/>
    <s v="No inmail sent"/>
    <x v="0"/>
    <d v="2020-11-13T00:00:00"/>
    <d v="2021-02-17T00:00:00"/>
    <n v="2"/>
    <m/>
    <n v="392"/>
    <s v="Positive"/>
    <m/>
    <m/>
    <m/>
    <m/>
    <m/>
    <m/>
  </r>
  <r>
    <n v="3196"/>
    <d v="2020-10-27T00:00:00"/>
    <n v="10"/>
    <x v="3"/>
    <s v="Yingpu Zhang"/>
    <s v="Corp Marketing, Big Data Team, Manager"/>
    <s v="Nestlé"/>
    <x v="3"/>
    <s v="Asia"/>
    <s v="China"/>
    <m/>
    <s v="No inmail sent"/>
    <x v="0"/>
    <d v="2020-11-02T00:00:00"/>
    <d v="2021-10-07T00:00:00"/>
    <n v="10"/>
    <m/>
    <n v="160"/>
    <m/>
    <m/>
    <m/>
    <m/>
    <m/>
    <m/>
    <m/>
  </r>
  <r>
    <n v="3197"/>
    <d v="2020-10-27T00:00:00"/>
    <n v="10"/>
    <x v="3"/>
    <s v="Clare Yang"/>
    <s v="Marketing Director"/>
    <s v="Bacardi "/>
    <x v="3"/>
    <s v="Asia"/>
    <s v="China"/>
    <m/>
    <s v="No inmail sent"/>
    <x v="3"/>
    <m/>
    <m/>
    <n v="0"/>
    <m/>
    <m/>
    <m/>
    <m/>
    <m/>
    <m/>
    <m/>
    <m/>
    <m/>
  </r>
  <r>
    <n v="3198"/>
    <d v="2020-10-28T00:00:00"/>
    <n v="10"/>
    <x v="3"/>
    <s v="Jade Sun"/>
    <s v="Digital Marketing &amp; Operation Manager"/>
    <s v="Ford"/>
    <x v="8"/>
    <s v="Asia"/>
    <s v="China"/>
    <m/>
    <s v="No inmail sent"/>
    <x v="1"/>
    <m/>
    <m/>
    <n v="0"/>
    <m/>
    <m/>
    <m/>
    <m/>
    <m/>
    <m/>
    <m/>
    <m/>
    <m/>
  </r>
  <r>
    <n v="3199"/>
    <d v="2020-10-28T00:00:00"/>
    <n v="10"/>
    <x v="3"/>
    <s v="Iris Zou"/>
    <s v="Head of Consumer Relationship Marketing"/>
    <s v="ESTEE LAUDER "/>
    <x v="3"/>
    <s v="Asia"/>
    <s v="China"/>
    <m/>
    <s v="No inmail sent"/>
    <x v="0"/>
    <d v="2020-11-13T00:00:00"/>
    <d v="2021-09-14T00:00:00"/>
    <n v="9"/>
    <m/>
    <n v="183"/>
    <m/>
    <m/>
    <m/>
    <m/>
    <m/>
    <m/>
    <m/>
  </r>
  <r>
    <n v="3200"/>
    <d v="2020-10-28T00:00:00"/>
    <n v="10"/>
    <x v="3"/>
    <s v="Ming Li"/>
    <s v="Data Science Manager"/>
    <s v="dunnhumby "/>
    <x v="1"/>
    <s v="Asia"/>
    <s v="China"/>
    <m/>
    <s v="No inmail sent"/>
    <x v="0"/>
    <d v="2020-11-02T00:00:00"/>
    <d v="2021-08-11T00:00:00"/>
    <n v="8"/>
    <m/>
    <n v="217"/>
    <m/>
    <m/>
    <m/>
    <m/>
    <m/>
    <m/>
    <m/>
  </r>
  <r>
    <n v="3201"/>
    <d v="2020-10-28T00:00:00"/>
    <n v="10"/>
    <x v="3"/>
    <s v="Franc Yin"/>
    <s v="National Analytic Director"/>
    <s v="IPG"/>
    <x v="1"/>
    <s v="Asia"/>
    <s v="China"/>
    <m/>
    <s v="No inmail sent"/>
    <x v="0"/>
    <d v="2020-11-02T00:00:00"/>
    <d v="2021-08-11T00:00:00"/>
    <n v="8"/>
    <m/>
    <n v="217"/>
    <m/>
    <m/>
    <m/>
    <m/>
    <m/>
    <m/>
    <m/>
  </r>
  <r>
    <n v="3202"/>
    <d v="2020-10-28T00:00:00"/>
    <n v="10"/>
    <x v="3"/>
    <s v="Simone Lu"/>
    <s v="Senior Group manager"/>
    <s v="PepsiCo"/>
    <x v="3"/>
    <s v="Asia"/>
    <s v="China"/>
    <m/>
    <s v="No inmail sent"/>
    <x v="1"/>
    <m/>
    <m/>
    <n v="0"/>
    <m/>
    <m/>
    <m/>
    <m/>
    <m/>
    <m/>
    <m/>
    <m/>
    <m/>
  </r>
  <r>
    <n v="3203"/>
    <d v="2020-10-28T00:00:00"/>
    <n v="10"/>
    <x v="3"/>
    <s v="Minnie Ma"/>
    <s v="Senior Data &amp; Insight Manager"/>
    <s v="Starcom"/>
    <x v="1"/>
    <s v="Asia"/>
    <s v="China"/>
    <m/>
    <s v="No inmail sent"/>
    <x v="0"/>
    <d v="2021-02-23T00:00:00"/>
    <d v="2021-10-13T00:00:00"/>
    <n v="10"/>
    <m/>
    <m/>
    <m/>
    <m/>
    <m/>
    <m/>
    <m/>
    <m/>
    <m/>
  </r>
  <r>
    <n v="3204"/>
    <d v="2020-10-28T00:00:00"/>
    <n v="10"/>
    <x v="3"/>
    <s v="Chun Zhou"/>
    <s v="Managing Partner"/>
    <s v="Taylor Marketing Consultants "/>
    <x v="5"/>
    <s v="Asia"/>
    <s v="China"/>
    <m/>
    <s v="No inmail sent"/>
    <x v="1"/>
    <m/>
    <m/>
    <n v="0"/>
    <m/>
    <m/>
    <m/>
    <m/>
    <m/>
    <m/>
    <m/>
    <m/>
    <m/>
  </r>
  <r>
    <n v="3205"/>
    <d v="2020-10-28T00:00:00"/>
    <n v="10"/>
    <x v="3"/>
    <s v="Jeff Gu"/>
    <s v="Head of Planning &amp; Reebok eCommerce"/>
    <s v="Adidas"/>
    <x v="3"/>
    <s v="Asia"/>
    <s v="Asia"/>
    <s v="Ramla's"/>
    <s v="No inmail sent"/>
    <x v="0"/>
    <d v="2019-11-19T00:00:00"/>
    <d v="2022-02-10T00:00:00"/>
    <n v="2"/>
    <m/>
    <n v="34"/>
    <m/>
    <m/>
    <m/>
    <m/>
    <m/>
    <m/>
    <m/>
  </r>
  <r>
    <n v="3206"/>
    <d v="2020-10-28T00:00:00"/>
    <n v="10"/>
    <x v="3"/>
    <s v="Yiping Chen"/>
    <s v="Marketing Strategy Planning Manager"/>
    <s v="Tencent"/>
    <x v="7"/>
    <s v="Asia"/>
    <s v="China"/>
    <m/>
    <s v="No inmail sent"/>
    <x v="1"/>
    <m/>
    <m/>
    <n v="0"/>
    <m/>
    <m/>
    <m/>
    <m/>
    <m/>
    <m/>
    <m/>
    <m/>
    <m/>
  </r>
  <r>
    <n v="3207"/>
    <d v="2020-10-28T00:00:00"/>
    <n v="10"/>
    <x v="3"/>
    <s v="Masahiro Kondo"/>
    <s v="Head of Data Science "/>
    <s v="Dongfeng Nissan Passenger Vehicle Co."/>
    <x v="8"/>
    <s v="Asia"/>
    <s v="China"/>
    <m/>
    <s v="No inmail sent"/>
    <x v="0"/>
    <d v="2021-04-19T00:00:00"/>
    <d v="2021-10-13T00:00:00"/>
    <n v="10"/>
    <m/>
    <m/>
    <m/>
    <m/>
    <m/>
    <m/>
    <m/>
    <m/>
    <m/>
  </r>
  <r>
    <n v="3208"/>
    <d v="2020-10-28T00:00:00"/>
    <n v="10"/>
    <x v="3"/>
    <s v="Chunyu Kevin Zhao"/>
    <s v="General Manager"/>
    <s v="Wavemaker"/>
    <x v="1"/>
    <s v="Asia"/>
    <s v="China"/>
    <m/>
    <s v="No inmail sent"/>
    <x v="1"/>
    <m/>
    <m/>
    <n v="0"/>
    <m/>
    <m/>
    <m/>
    <m/>
    <m/>
    <m/>
    <m/>
    <m/>
    <m/>
  </r>
  <r>
    <n v="3209"/>
    <d v="2020-10-28T00:00:00"/>
    <n v="10"/>
    <x v="3"/>
    <s v="Jay Ruan"/>
    <s v="Senior Manager"/>
    <s v="Merkle"/>
    <x v="6"/>
    <s v="Asia"/>
    <s v="China"/>
    <m/>
    <s v="No inmail sent"/>
    <x v="1"/>
    <m/>
    <m/>
    <n v="0"/>
    <m/>
    <m/>
    <m/>
    <m/>
    <m/>
    <m/>
    <m/>
    <m/>
    <m/>
  </r>
  <r>
    <n v="3210"/>
    <d v="2020-10-28T00:00:00"/>
    <n v="10"/>
    <x v="3"/>
    <s v="Windy Wang"/>
    <s v="Marketing Sciences Director"/>
    <s v="OMD "/>
    <x v="1"/>
    <s v="Asia"/>
    <s v="China"/>
    <m/>
    <s v="No inmail sent"/>
    <x v="1"/>
    <m/>
    <m/>
    <n v="0"/>
    <m/>
    <m/>
    <m/>
    <m/>
    <m/>
    <m/>
    <m/>
    <m/>
    <m/>
  </r>
  <r>
    <n v="3211"/>
    <d v="2020-10-28T00:00:00"/>
    <n v="10"/>
    <x v="3"/>
    <s v="Bryant Robinette"/>
    <s v="Media Planning Director"/>
    <s v="GTB"/>
    <x v="1"/>
    <s v="Asia"/>
    <s v="China"/>
    <m/>
    <s v="No inmail sent"/>
    <x v="1"/>
    <m/>
    <m/>
    <n v="0"/>
    <m/>
    <m/>
    <m/>
    <m/>
    <m/>
    <m/>
    <m/>
    <m/>
    <m/>
  </r>
  <r>
    <n v="3212"/>
    <d v="2020-10-28T00:00:00"/>
    <n v="10"/>
    <x v="3"/>
    <s v="Yanyan Carol Song"/>
    <s v="China Media Director"/>
    <s v="Kantar Worldpanel China "/>
    <x v="5"/>
    <s v="Asia"/>
    <s v="Asia"/>
    <s v="Ramla's"/>
    <s v="No inmail sent"/>
    <x v="0"/>
    <d v="2020-11-06T00:00:00"/>
    <d v="2022-01-25T00:00:00"/>
    <n v="1"/>
    <m/>
    <n v="50"/>
    <m/>
    <m/>
    <m/>
    <m/>
    <m/>
    <m/>
    <m/>
  </r>
  <r>
    <n v="3213"/>
    <d v="2020-10-28T00:00:00"/>
    <n v="10"/>
    <x v="3"/>
    <s v="Junjie Zong"/>
    <s v="Manager of LATAM"/>
    <s v="iQIYI.com "/>
    <x v="7"/>
    <s v="Asia"/>
    <s v="China"/>
    <m/>
    <s v="No inmail sent"/>
    <x v="0"/>
    <d v="2020-11-25T00:00:00"/>
    <d v="2021-08-11T00:00:00"/>
    <n v="8"/>
    <m/>
    <n v="217"/>
    <m/>
    <m/>
    <m/>
    <m/>
    <m/>
    <m/>
    <m/>
  </r>
  <r>
    <n v="3214"/>
    <d v="2020-10-28T00:00:00"/>
    <n v="10"/>
    <x v="3"/>
    <s v="Neo Ye"/>
    <s v="Group Marketing Director"/>
    <s v="The Coca-Cola Company "/>
    <x v="3"/>
    <s v="Asia"/>
    <s v="China"/>
    <m/>
    <s v="No inmail sent"/>
    <x v="1"/>
    <m/>
    <m/>
    <n v="0"/>
    <m/>
    <m/>
    <m/>
    <m/>
    <m/>
    <m/>
    <m/>
    <m/>
    <m/>
  </r>
  <r>
    <n v="3215"/>
    <d v="2020-10-28T00:00:00"/>
    <n v="10"/>
    <x v="3"/>
    <s v="Rita Lin"/>
    <s v="Associate Director, Data Advisory"/>
    <s v="Mindshare"/>
    <x v="1"/>
    <s v="Asia"/>
    <s v="China"/>
    <m/>
    <s v="No inmail sent"/>
    <x v="0"/>
    <d v="2020-11-02T00:00:00"/>
    <m/>
    <n v="0"/>
    <m/>
    <m/>
    <s v="Negative"/>
    <m/>
    <m/>
    <m/>
    <m/>
    <m/>
    <m/>
  </r>
  <r>
    <n v="3216"/>
    <d v="2020-10-28T00:00:00"/>
    <n v="10"/>
    <x v="3"/>
    <s v="Lindsay Zhang"/>
    <s v="Director"/>
    <s v="Creative Artists Agency "/>
    <x v="12"/>
    <s v="Asia"/>
    <s v="China"/>
    <m/>
    <s v="No inmail sent"/>
    <x v="1"/>
    <m/>
    <m/>
    <n v="0"/>
    <m/>
    <m/>
    <m/>
    <m/>
    <m/>
    <m/>
    <m/>
    <m/>
    <m/>
  </r>
  <r>
    <n v="3217"/>
    <d v="2020-10-28T00:00:00"/>
    <n v="10"/>
    <x v="3"/>
    <s v="Qing Tian"/>
    <s v="Vice President - Private Equity (TMT)"/>
    <s v="China Everbright Limited "/>
    <x v="10"/>
    <s v="Asia"/>
    <s v="China"/>
    <m/>
    <s v="No inmail sent"/>
    <x v="1"/>
    <m/>
    <m/>
    <n v="0"/>
    <m/>
    <m/>
    <m/>
    <m/>
    <m/>
    <m/>
    <m/>
    <m/>
    <m/>
  </r>
  <r>
    <n v="3218"/>
    <d v="2020-10-28T00:00:00"/>
    <n v="10"/>
    <x v="3"/>
    <s v="Meng (Melinda) Wang"/>
    <s v="Asia Insight Manager"/>
    <s v="Arla Foods "/>
    <x v="3"/>
    <s v="Asia"/>
    <s v="China"/>
    <m/>
    <s v="No inmail sent"/>
    <x v="1"/>
    <m/>
    <m/>
    <n v="0"/>
    <m/>
    <m/>
    <m/>
    <m/>
    <m/>
    <m/>
    <m/>
    <m/>
    <m/>
  </r>
  <r>
    <n v="3219"/>
    <d v="2020-10-28T00:00:00"/>
    <n v="10"/>
    <x v="3"/>
    <s v="Richard Jin"/>
    <s v="Head of Digital &amp; Data - L’Oréal"/>
    <s v="Mindshare"/>
    <x v="1"/>
    <s v="Asia"/>
    <s v="China"/>
    <m/>
    <s v="No inmail sent"/>
    <x v="1"/>
    <m/>
    <m/>
    <n v="0"/>
    <m/>
    <m/>
    <m/>
    <m/>
    <m/>
    <m/>
    <m/>
    <m/>
    <m/>
  </r>
  <r>
    <n v="3220"/>
    <d v="2020-10-28T00:00:00"/>
    <n v="10"/>
    <x v="3"/>
    <s v="Yingfei Zhou"/>
    <s v="Business Director"/>
    <s v="Project: WorldWide "/>
    <x v="1"/>
    <s v="Asia"/>
    <s v="China"/>
    <m/>
    <s v="No inmail sent"/>
    <x v="1"/>
    <m/>
    <m/>
    <n v="0"/>
    <m/>
    <m/>
    <m/>
    <m/>
    <m/>
    <m/>
    <m/>
    <m/>
    <m/>
  </r>
  <r>
    <n v="3221"/>
    <d v="2020-10-28T00:00:00"/>
    <n v="10"/>
    <x v="3"/>
    <s v="Glen Patrick"/>
    <s v="Strategy Planning Director"/>
    <s v="DMG Media "/>
    <x v="1"/>
    <s v="Asia"/>
    <s v="China"/>
    <m/>
    <s v="No inmail sent"/>
    <x v="0"/>
    <d v="2020-11-02T00:00:00"/>
    <d v="2021-02-23T00:00:00"/>
    <n v="2"/>
    <m/>
    <n v="386"/>
    <s v="Negative"/>
    <m/>
    <m/>
    <m/>
    <m/>
    <m/>
    <m/>
  </r>
  <r>
    <n v="3222"/>
    <d v="2020-10-28T00:00:00"/>
    <n v="10"/>
    <x v="3"/>
    <s v="Xiaoyin (Arwen) Zhong"/>
    <s v="Director/ Brand Owner of Mars"/>
    <s v="Mediacom"/>
    <x v="1"/>
    <s v="Asia"/>
    <s v="China"/>
    <m/>
    <s v="No inmail sent"/>
    <x v="1"/>
    <m/>
    <m/>
    <n v="0"/>
    <m/>
    <m/>
    <m/>
    <m/>
    <m/>
    <m/>
    <m/>
    <m/>
    <m/>
  </r>
  <r>
    <n v="3223"/>
    <d v="2020-10-28T00:00:00"/>
    <n v="10"/>
    <x v="3"/>
    <s v="Rode (Difei) Lv"/>
    <s v="Senior Finance Manager, Fresh Finance"/>
    <s v="Walmart"/>
    <x v="0"/>
    <s v="Asia"/>
    <s v="China"/>
    <m/>
    <s v="No inmail sent"/>
    <x v="0"/>
    <d v="2020-11-02T00:00:00"/>
    <d v="2021-08-11T00:00:00"/>
    <n v="8"/>
    <m/>
    <n v="217"/>
    <m/>
    <m/>
    <m/>
    <m/>
    <m/>
    <m/>
    <m/>
  </r>
  <r>
    <n v="3224"/>
    <d v="2020-10-28T00:00:00"/>
    <n v="10"/>
    <x v="3"/>
    <s v="Meng Yu"/>
    <s v="Business Manager"/>
    <s v="HP"/>
    <x v="7"/>
    <s v="Asia"/>
    <s v="China"/>
    <m/>
    <s v="No inmail sent"/>
    <x v="1"/>
    <m/>
    <m/>
    <n v="0"/>
    <m/>
    <m/>
    <m/>
    <m/>
    <m/>
    <m/>
    <m/>
    <m/>
    <m/>
  </r>
  <r>
    <n v="3225"/>
    <d v="2020-10-28T00:00:00"/>
    <n v="10"/>
    <x v="3"/>
    <s v="Tianhang Wang"/>
    <s v="Director at Starbucks China"/>
    <s v="Starbucks China "/>
    <x v="3"/>
    <s v="Asia"/>
    <s v="China"/>
    <m/>
    <s v="No inmail sent"/>
    <x v="0"/>
    <d v="2020-11-02T00:00:00"/>
    <d v="2021-08-11T00:00:00"/>
    <n v="8"/>
    <m/>
    <n v="217"/>
    <m/>
    <m/>
    <m/>
    <m/>
    <m/>
    <m/>
    <m/>
  </r>
  <r>
    <n v="3226"/>
    <d v="2020-10-28T00:00:00"/>
    <n v="10"/>
    <x v="3"/>
    <s v="Jocelyn Zhao"/>
    <s v="Director Finance"/>
    <s v="General Mills "/>
    <x v="3"/>
    <s v="Asia"/>
    <s v="China"/>
    <m/>
    <s v="No inmail sent"/>
    <x v="0"/>
    <d v="2020-12-07T00:00:00"/>
    <d v="2021-08-11T00:00:00"/>
    <n v="8"/>
    <m/>
    <n v="217"/>
    <m/>
    <m/>
    <m/>
    <m/>
    <m/>
    <m/>
    <m/>
  </r>
  <r>
    <n v="3227"/>
    <d v="2020-10-28T00:00:00"/>
    <n v="10"/>
    <x v="3"/>
    <s v="Tony Huang"/>
    <s v="Financial Analysis Manager"/>
    <s v="Toys&quot;R&quot;Us "/>
    <x v="0"/>
    <s v="Asia"/>
    <s v="China"/>
    <m/>
    <s v="No inmail sent"/>
    <x v="0"/>
    <d v="2020-11-02T00:00:00"/>
    <d v="2021-08-11T00:00:00"/>
    <n v="8"/>
    <m/>
    <n v="217"/>
    <m/>
    <m/>
    <m/>
    <m/>
    <m/>
    <m/>
    <m/>
  </r>
  <r>
    <n v="3228"/>
    <d v="2020-10-28T00:00:00"/>
    <n v="10"/>
    <x v="3"/>
    <s v="Fanny Szeto"/>
    <s v="Senior Research Manager"/>
    <s v="Nestlé"/>
    <x v="3"/>
    <s v="Asia"/>
    <s v="China"/>
    <m/>
    <s v="No inmail sent"/>
    <x v="1"/>
    <m/>
    <m/>
    <n v="0"/>
    <m/>
    <m/>
    <m/>
    <m/>
    <m/>
    <m/>
    <m/>
    <m/>
    <m/>
  </r>
  <r>
    <n v="3229"/>
    <d v="2020-10-28T00:00:00"/>
    <n v="10"/>
    <x v="3"/>
    <s v="Roxy Liu"/>
    <s v="Digital Planning Manager"/>
    <s v="ZenithOptimedia, China (SH) "/>
    <x v="1"/>
    <s v="Asia"/>
    <s v="China"/>
    <m/>
    <s v="No inmail sent"/>
    <x v="1"/>
    <m/>
    <m/>
    <n v="0"/>
    <m/>
    <m/>
    <m/>
    <m/>
    <m/>
    <m/>
    <m/>
    <m/>
    <m/>
  </r>
  <r>
    <n v="3230"/>
    <d v="2020-10-28T00:00:00"/>
    <n v="10"/>
    <x v="3"/>
    <s v="Jasmine Mo-Li Lin"/>
    <s v="Director of Retail and Merchandise"/>
    <s v="Jing Republic 共禾京品 "/>
    <x v="0"/>
    <s v="Asia"/>
    <s v="China"/>
    <m/>
    <s v="No inmail sent"/>
    <x v="0"/>
    <d v="2021-03-02T00:00:00"/>
    <d v="2021-10-13T00:00:00"/>
    <n v="10"/>
    <m/>
    <m/>
    <m/>
    <m/>
    <m/>
    <m/>
    <m/>
    <m/>
    <m/>
  </r>
  <r>
    <n v="3231"/>
    <d v="2020-10-28T00:00:00"/>
    <n v="10"/>
    <x v="3"/>
    <s v="Andrea怿菲 Wang"/>
    <s v="Decision Support Manager"/>
    <s v="Nestlé"/>
    <x v="3"/>
    <s v="Asia"/>
    <s v="China"/>
    <m/>
    <s v="No inmail sent"/>
    <x v="1"/>
    <m/>
    <m/>
    <n v="0"/>
    <m/>
    <m/>
    <m/>
    <m/>
    <m/>
    <m/>
    <m/>
    <m/>
    <m/>
  </r>
  <r>
    <n v="3232"/>
    <d v="2020-10-28T00:00:00"/>
    <n v="10"/>
    <x v="3"/>
    <s v="Yihe Huang"/>
    <s v="Analytics &amp; Research"/>
    <s v="Kantar"/>
    <x v="5"/>
    <s v="Asia"/>
    <s v="China"/>
    <m/>
    <s v="No inmail sent"/>
    <x v="3"/>
    <m/>
    <m/>
    <n v="0"/>
    <m/>
    <m/>
    <m/>
    <m/>
    <m/>
    <m/>
    <m/>
    <m/>
    <m/>
  </r>
  <r>
    <n v="3233"/>
    <d v="2020-10-28T00:00:00"/>
    <n v="10"/>
    <x v="3"/>
    <s v="Thomas Wu"/>
    <s v="Vice President, Strategy and Insights"/>
    <s v="McDonald's"/>
    <x v="0"/>
    <s v="Asia"/>
    <s v="Asia"/>
    <m/>
    <s v="No inmail sent"/>
    <x v="1"/>
    <m/>
    <m/>
    <n v="0"/>
    <m/>
    <m/>
    <m/>
    <m/>
    <m/>
    <m/>
    <m/>
    <m/>
    <m/>
  </r>
  <r>
    <n v="3234"/>
    <d v="2020-10-28T00:00:00"/>
    <n v="10"/>
    <x v="3"/>
    <s v="Lillian Yunjie LI"/>
    <s v="Strategy analyst"/>
    <s v="Ataway"/>
    <x v="0"/>
    <s v="Asia"/>
    <s v="China"/>
    <m/>
    <s v="No inmail sent"/>
    <x v="1"/>
    <m/>
    <m/>
    <n v="0"/>
    <m/>
    <m/>
    <m/>
    <m/>
    <m/>
    <m/>
    <m/>
    <m/>
    <m/>
  </r>
  <r>
    <n v="3235"/>
    <d v="2020-10-28T00:00:00"/>
    <n v="10"/>
    <x v="3"/>
    <s v="zhu jiang"/>
    <s v="Director of Investment"/>
    <s v="SHANG HAI BAO SHENG CAPITAL CO.,LTD "/>
    <x v="2"/>
    <s v="Asia"/>
    <s v="China"/>
    <m/>
    <s v="No inmail sent"/>
    <x v="1"/>
    <m/>
    <m/>
    <n v="0"/>
    <m/>
    <m/>
    <m/>
    <m/>
    <m/>
    <m/>
    <m/>
    <m/>
    <m/>
  </r>
  <r>
    <n v="3236"/>
    <d v="2020-10-28T00:00:00"/>
    <n v="10"/>
    <x v="2"/>
    <s v="Nick Lukuei Chang"/>
    <s v="Strategic Partnership Development Manager, Taiwan and Hong Kong, Device and Service Partnerships"/>
    <s v="Google"/>
    <x v="7"/>
    <s v="Asia"/>
    <s v="Taiwan"/>
    <m/>
    <s v="No inmail sent"/>
    <x v="1"/>
    <m/>
    <m/>
    <n v="0"/>
    <m/>
    <m/>
    <m/>
    <m/>
    <m/>
    <m/>
    <m/>
    <m/>
    <m/>
  </r>
  <r>
    <n v="3237"/>
    <d v="2020-11-03T00:00:00"/>
    <n v="11"/>
    <x v="3"/>
    <s v="Tongguo he"/>
    <s v="Scorecard Manager"/>
    <s v="Ping An Bank "/>
    <x v="10"/>
    <s v="Asia"/>
    <s v="China"/>
    <m/>
    <s v="No inmail sent"/>
    <x v="1"/>
    <m/>
    <m/>
    <n v="0"/>
    <m/>
    <m/>
    <m/>
    <m/>
    <m/>
    <m/>
    <m/>
    <m/>
    <m/>
  </r>
  <r>
    <n v="3238"/>
    <d v="2020-11-03T00:00:00"/>
    <n v="11"/>
    <x v="3"/>
    <s v="Wan Lu"/>
    <s v="Associate Director CMI"/>
    <s v="Wrigley"/>
    <x v="3"/>
    <s v="Asia"/>
    <s v="China"/>
    <m/>
    <s v="No inmail sent"/>
    <x v="1"/>
    <m/>
    <m/>
    <n v="0"/>
    <m/>
    <m/>
    <m/>
    <m/>
    <m/>
    <m/>
    <m/>
    <m/>
    <m/>
  </r>
  <r>
    <n v="3239"/>
    <d v="2020-11-03T00:00:00"/>
    <n v="11"/>
    <x v="3"/>
    <s v="Terry Ni"/>
    <s v="Group Strategy Planning Director"/>
    <s v="Simei Media"/>
    <x v="1"/>
    <s v="Asia"/>
    <s v="Asia"/>
    <m/>
    <s v="No inmail sent"/>
    <x v="1"/>
    <m/>
    <m/>
    <n v="0"/>
    <m/>
    <m/>
    <m/>
    <m/>
    <m/>
    <m/>
    <m/>
    <m/>
    <m/>
  </r>
  <r>
    <n v="3240"/>
    <d v="2020-11-03T00:00:00"/>
    <n v="11"/>
    <x v="3"/>
    <s v="Li Wei-Ying"/>
    <s v="CPD Finance Controlling Manager"/>
    <s v="l'oréal"/>
    <x v="3"/>
    <s v="Asia"/>
    <s v="China"/>
    <m/>
    <s v="No inmail sent"/>
    <x v="1"/>
    <m/>
    <m/>
    <n v="0"/>
    <m/>
    <m/>
    <m/>
    <m/>
    <m/>
    <m/>
    <m/>
    <m/>
    <m/>
  </r>
  <r>
    <n v="3241"/>
    <d v="2020-11-03T00:00:00"/>
    <n v="11"/>
    <x v="3"/>
    <s v="Lu Xu"/>
    <s v="Business Planning Manager"/>
    <s v="Yum China "/>
    <x v="3"/>
    <s v="Asia"/>
    <s v="China"/>
    <m/>
    <s v="No inmail sent"/>
    <x v="1"/>
    <m/>
    <m/>
    <n v="0"/>
    <m/>
    <m/>
    <m/>
    <m/>
    <m/>
    <m/>
    <m/>
    <m/>
    <m/>
  </r>
  <r>
    <n v="3242"/>
    <d v="2020-11-03T00:00:00"/>
    <n v="11"/>
    <x v="3"/>
    <s v="Jie (Franklin) Yang"/>
    <s v="Associate Manager on Analytics"/>
    <s v="PING AN INSURANCE "/>
    <x v="14"/>
    <s v="Asia"/>
    <s v="China"/>
    <m/>
    <s v="No inmail sent"/>
    <x v="1"/>
    <m/>
    <m/>
    <n v="0"/>
    <m/>
    <m/>
    <m/>
    <m/>
    <m/>
    <m/>
    <m/>
    <m/>
    <m/>
  </r>
  <r>
    <n v="3243"/>
    <d v="2020-11-03T00:00:00"/>
    <n v="11"/>
    <x v="3"/>
    <s v="Junkai Zhang"/>
    <s v="Research Manager in CMK"/>
    <s v="Procter &amp; Gamble "/>
    <x v="3"/>
    <s v="Asia"/>
    <s v="China"/>
    <m/>
    <s v="No inmail sent"/>
    <x v="1"/>
    <m/>
    <m/>
    <n v="0"/>
    <m/>
    <m/>
    <m/>
    <m/>
    <m/>
    <m/>
    <m/>
    <m/>
    <m/>
  </r>
  <r>
    <n v="3244"/>
    <d v="2020-11-03T00:00:00"/>
    <n v="11"/>
    <x v="3"/>
    <s v="Rita He"/>
    <s v="Associate Director, Head of BU Businesss Planning &amp; Analysis"/>
    <s v="Novartis "/>
    <x v="6"/>
    <s v="Asia"/>
    <s v="China"/>
    <m/>
    <s v="No inmail sent"/>
    <x v="1"/>
    <m/>
    <m/>
    <n v="0"/>
    <m/>
    <m/>
    <m/>
    <m/>
    <m/>
    <m/>
    <m/>
    <m/>
    <m/>
  </r>
  <r>
    <n v="3245"/>
    <d v="2020-11-03T00:00:00"/>
    <n v="11"/>
    <x v="3"/>
    <s v="Zheng Wang"/>
    <s v="Excellence Manager"/>
    <s v="Danone Nutricia Early Life Nutrition "/>
    <x v="3"/>
    <s v="Asia"/>
    <s v="China"/>
    <m/>
    <s v="No inmail sent"/>
    <x v="1"/>
    <m/>
    <m/>
    <n v="0"/>
    <m/>
    <m/>
    <m/>
    <m/>
    <m/>
    <m/>
    <m/>
    <m/>
    <m/>
  </r>
  <r>
    <n v="3246"/>
    <d v="2020-11-03T00:00:00"/>
    <n v="11"/>
    <x v="3"/>
    <s v="Vincent Zhu"/>
    <s v="Senior Commercial Manager"/>
    <s v="Inner Mongolia Mengniu Dairy"/>
    <x v="0"/>
    <s v="Asia"/>
    <s v="China"/>
    <m/>
    <s v="No inmail sent"/>
    <x v="0"/>
    <d v="2020-11-25T00:00:00"/>
    <d v="2021-08-11T00:00:00"/>
    <n v="8"/>
    <m/>
    <n v="217"/>
    <m/>
    <m/>
    <m/>
    <m/>
    <m/>
    <m/>
    <m/>
  </r>
  <r>
    <n v="3247"/>
    <d v="2020-11-03T00:00:00"/>
    <n v="11"/>
    <x v="3"/>
    <s v="Swastik Mohapatra"/>
    <s v="Data Science and Business Analytics"/>
    <s v="Abbott "/>
    <x v="13"/>
    <s v="Asia"/>
    <s v="India"/>
    <m/>
    <s v="No inmail sent"/>
    <x v="1"/>
    <m/>
    <m/>
    <n v="0"/>
    <m/>
    <m/>
    <m/>
    <m/>
    <m/>
    <m/>
    <m/>
    <m/>
    <m/>
  </r>
  <r>
    <n v="3248"/>
    <d v="2020-11-05T00:00:00"/>
    <n v="11"/>
    <x v="3"/>
    <s v="Jeroen van der Putten"/>
    <s v="Senior Business Science Manager"/>
    <s v="MediaCom "/>
    <x v="1"/>
    <s v="Europe"/>
    <s v="Netherlands"/>
    <s v="Ramla's"/>
    <s v="No inmail sent"/>
    <x v="1"/>
    <m/>
    <m/>
    <n v="0"/>
    <m/>
    <m/>
    <m/>
    <m/>
    <m/>
    <m/>
    <m/>
    <m/>
    <m/>
  </r>
  <r>
    <n v="3249"/>
    <d v="2020-11-05T00:00:00"/>
    <n v="11"/>
    <x v="3"/>
    <s v="Tim Becker"/>
    <s v="FMCG Revenue Growth"/>
    <s v="Diageo"/>
    <x v="3"/>
    <s v="Europe"/>
    <s v="Netherlands"/>
    <s v="Ramla's"/>
    <s v="No inmail sent"/>
    <x v="0"/>
    <d v="2020-11-24T00:00:00"/>
    <m/>
    <n v="0"/>
    <m/>
    <m/>
    <s v="Negative"/>
    <m/>
    <m/>
    <m/>
    <m/>
    <m/>
    <m/>
  </r>
  <r>
    <n v="3250"/>
    <d v="2020-11-05T00:00:00"/>
    <n v="11"/>
    <x v="3"/>
    <s v="Kitty van Riemsdijk"/>
    <s v="Managing Director"/>
    <s v="TBWA\X"/>
    <x v="1"/>
    <s v="Europe"/>
    <s v="Netherlands"/>
    <s v="Ramla's"/>
    <s v="No inmail sent"/>
    <x v="2"/>
    <m/>
    <m/>
    <n v="0"/>
    <m/>
    <n v="44636"/>
    <m/>
    <m/>
    <m/>
    <m/>
    <m/>
    <m/>
    <m/>
  </r>
  <r>
    <n v="3251"/>
    <d v="2020-11-05T00:00:00"/>
    <n v="11"/>
    <x v="3"/>
    <s v="Rob Tillemans"/>
    <s v="Head of Business Development EU"/>
    <s v="Precima"/>
    <x v="0"/>
    <s v="Europe"/>
    <m/>
    <s v="Ramla's"/>
    <s v="No inmail sent"/>
    <x v="0"/>
    <d v="2020-11-24T00:00:00"/>
    <d v="2021-02-17T00:00:00"/>
    <n v="2"/>
    <m/>
    <n v="392"/>
    <s v="Positive_FS"/>
    <m/>
    <m/>
    <m/>
    <m/>
    <m/>
    <m/>
  </r>
  <r>
    <n v="3252"/>
    <d v="2020-11-05T00:00:00"/>
    <n v="11"/>
    <x v="3"/>
    <s v="swati jain"/>
    <s v="Senior Manager Analytics"/>
    <s v="Merck Group"/>
    <x v="6"/>
    <s v="Europe"/>
    <s v="Netherlands"/>
    <s v="Ramla's"/>
    <s v="No inmail sent"/>
    <x v="0"/>
    <d v="2020-11-06T00:00:00"/>
    <d v="2022-01-31T00:00:00"/>
    <n v="1"/>
    <m/>
    <n v="44"/>
    <s v="Positive"/>
    <d v="2021-07-15T00:00:00"/>
    <m/>
    <m/>
    <m/>
    <m/>
    <m/>
  </r>
  <r>
    <n v="3253"/>
    <m/>
    <n v="0"/>
    <x v="5"/>
    <s v="Katherine Bahamonde"/>
    <s v="Chief Digital &amp; Technology Officer, Executive Vice President"/>
    <s v="Barney's"/>
    <x v="15"/>
    <s v="America"/>
    <s v="New York"/>
    <m/>
    <s v="No inmail sent"/>
    <x v="2"/>
    <d v="2019-08-06T00:00:00"/>
    <m/>
    <n v="0"/>
    <m/>
    <n v="953"/>
    <m/>
    <m/>
    <m/>
    <m/>
    <m/>
    <m/>
    <s v="message sent on sales navigator with no response"/>
  </r>
  <r>
    <n v="3254"/>
    <d v="2020-09-28T00:00:00"/>
    <n v="9"/>
    <x v="3"/>
    <s v="Ru Murakamki Yun"/>
    <s v="Senior Vice President Marketing"/>
    <s v="Barney's"/>
    <x v="15"/>
    <s v="America"/>
    <s v="New York"/>
    <m/>
    <s v="No inmail sent"/>
    <x v="2"/>
    <d v="2019-10-01T00:00:00"/>
    <d v="2020-08-17T00:00:00"/>
    <n v="8"/>
    <m/>
    <n v="576"/>
    <s v="None"/>
    <m/>
    <m/>
    <m/>
    <m/>
    <m/>
    <m/>
  </r>
  <r>
    <n v="3255"/>
    <m/>
    <n v="0"/>
    <x v="5"/>
    <s v="Gretchen Saegh Fleming"/>
    <s v="Chief Marketing Officer"/>
    <s v="L'oréal America"/>
    <x v="15"/>
    <s v="America"/>
    <s v="New York"/>
    <m/>
    <s v="No inmail sent"/>
    <x v="1"/>
    <m/>
    <m/>
    <n v="0"/>
    <m/>
    <m/>
    <m/>
    <m/>
    <s v="gretchen.saegh@loreal.com"/>
    <s v="hunter"/>
    <m/>
    <m/>
    <m/>
  </r>
  <r>
    <n v="3256"/>
    <d v="2020-09-28T00:00:00"/>
    <n v="9"/>
    <x v="3"/>
    <s v="David Zapata"/>
    <s v="Global Head of Media Transformation and Partnerships"/>
    <s v="Anheuser-Busch InBev"/>
    <x v="15"/>
    <s v="America"/>
    <s v="New York"/>
    <m/>
    <s v="No inmail sent"/>
    <x v="5"/>
    <d v="2019-08-01T00:00:00"/>
    <d v="2021-07-28T00:00:00"/>
    <n v="7"/>
    <m/>
    <n v="231"/>
    <m/>
    <m/>
    <m/>
    <m/>
    <m/>
    <m/>
    <s v="Follow up message sent 07/28/2021"/>
  </r>
  <r>
    <n v="3257"/>
    <m/>
    <n v="0"/>
    <x v="7"/>
    <s v="Val Kireitchik"/>
    <s v="Marketing Director"/>
    <s v="ScienceSoft"/>
    <x v="15"/>
    <s v="America"/>
    <s v="Texas"/>
    <m/>
    <s v="No inmail sent"/>
    <x v="1"/>
    <m/>
    <m/>
    <n v="0"/>
    <m/>
    <m/>
    <m/>
    <m/>
    <s v="vkireitchik@scnsoft.com"/>
    <m/>
    <m/>
    <m/>
    <s v="Not relevant"/>
  </r>
  <r>
    <n v="3258"/>
    <m/>
    <n v="0"/>
    <x v="1"/>
    <s v="Artem Pashkevich"/>
    <s v="Head of Marketing"/>
    <s v="Oxagile "/>
    <x v="15"/>
    <s v="Europe"/>
    <s v="Belarus"/>
    <m/>
    <s v="No inmail sent"/>
    <x v="5"/>
    <d v="2019-08-01T00:00:00"/>
    <m/>
    <n v="0"/>
    <m/>
    <n v="958"/>
    <s v="Positive"/>
    <d v="2019-08-01T00:00:00"/>
    <m/>
    <m/>
    <m/>
    <m/>
    <s v="Okay, let's have a skype-call on the next week."/>
  </r>
  <r>
    <n v="3259"/>
    <m/>
    <n v="0"/>
    <x v="5"/>
    <s v="Bridgit charandura gooden"/>
    <s v="Contractor - Data Analytics Consultant"/>
    <s v="Anthem Marketing Solutions"/>
    <x v="15"/>
    <s v="America"/>
    <s v="Illinois"/>
    <m/>
    <s v="No inmail sent"/>
    <x v="1"/>
    <m/>
    <m/>
    <n v="0"/>
    <m/>
    <m/>
    <m/>
    <m/>
    <m/>
    <m/>
    <m/>
    <m/>
    <m/>
  </r>
  <r>
    <n v="3260"/>
    <m/>
    <n v="0"/>
    <x v="3"/>
    <s v="Rajeev Dixit"/>
    <s v="Co-founder &amp; CTO"/>
    <s v="47Billion"/>
    <x v="26"/>
    <s v="America"/>
    <s v="California"/>
    <m/>
    <s v="No inmail sent"/>
    <x v="5"/>
    <d v="2019-08-01T00:00:00"/>
    <s v="Irrelevant 17/08/2020"/>
    <e v="#VALUE!"/>
    <n v="4"/>
    <m/>
    <s v="None"/>
    <m/>
    <m/>
    <m/>
    <m/>
    <m/>
    <m/>
  </r>
  <r>
    <n v="3261"/>
    <m/>
    <n v="0"/>
    <x v="1"/>
    <s v="Manoj Thomas Mathew"/>
    <s v="Director - Retail Analytics"/>
    <s v="LatentView Analytics"/>
    <x v="5"/>
    <s v="America"/>
    <s v="Minnesota"/>
    <m/>
    <s v="No inmail sent"/>
    <x v="5"/>
    <d v="2019-08-01T00:00:00"/>
    <s v="don't follow up"/>
    <e v="#VALUE!"/>
    <m/>
    <m/>
    <s v="Positive_FS"/>
    <d v="2020-07-23T00:00:00"/>
    <m/>
    <m/>
    <m/>
    <m/>
    <m/>
  </r>
  <r>
    <n v="3262"/>
    <m/>
    <n v="0"/>
    <x v="7"/>
    <s v="Steven Schaefer"/>
    <s v="Associate Director of Analytics"/>
    <s v="Datalab America"/>
    <x v="15"/>
    <m/>
    <s v="Colorado"/>
    <m/>
    <s v="No inmail sent"/>
    <x v="5"/>
    <d v="2019-11-07T00:00:00"/>
    <m/>
    <n v="0"/>
    <m/>
    <n v="860"/>
    <s v="Negative"/>
    <d v="2019-11-08T00:00:00"/>
    <m/>
    <m/>
    <m/>
    <m/>
    <s v="no thanks"/>
  </r>
  <r>
    <n v="3263"/>
    <d v="2020-09-28T00:00:00"/>
    <n v="9"/>
    <x v="3"/>
    <s v="Bryan Kaiser"/>
    <s v="Associate Director, Marketing Sciences"/>
    <s v="Grey Group"/>
    <x v="27"/>
    <s v="America"/>
    <s v="Ohio"/>
    <m/>
    <s v="No inmail sent"/>
    <x v="5"/>
    <d v="2019-08-01T00:00:00"/>
    <d v="2021-07-14T00:00:00"/>
    <n v="7"/>
    <m/>
    <n v="245"/>
    <s v="None"/>
    <m/>
    <m/>
    <m/>
    <m/>
    <m/>
    <s v="Follow up message sent 07/14/2021"/>
  </r>
  <r>
    <n v="3264"/>
    <m/>
    <n v="0"/>
    <x v="5"/>
    <s v="Christine Prins"/>
    <s v="Chief Marketing Officer"/>
    <s v="Saatchi &amp; Saatchi"/>
    <x v="15"/>
    <s v="America"/>
    <s v="New York"/>
    <m/>
    <s v="No inmail sent"/>
    <x v="1"/>
    <m/>
    <m/>
    <n v="0"/>
    <m/>
    <m/>
    <m/>
    <m/>
    <s v="christine@saatchiart.com"/>
    <s v="hunter"/>
    <m/>
    <m/>
    <m/>
  </r>
  <r>
    <n v="3265"/>
    <m/>
    <n v="0"/>
    <x v="5"/>
    <s v="Rob Moorman"/>
    <s v="Chief Marketing Officer"/>
    <s v="Saatchi &amp; Saatchi"/>
    <x v="15"/>
    <s v="America"/>
    <s v="New York"/>
    <m/>
    <s v="No inmail sent"/>
    <x v="1"/>
    <m/>
    <m/>
    <n v="0"/>
    <m/>
    <m/>
    <m/>
    <m/>
    <s v="rob@saatchiart.com"/>
    <s v="hunter"/>
    <m/>
    <m/>
    <m/>
  </r>
  <r>
    <n v="3266"/>
    <m/>
    <n v="0"/>
    <x v="7"/>
    <s v="Monika Yu"/>
    <s v="Associate Director, Analytics"/>
    <s v="Saatchi &amp; Saatchi"/>
    <x v="15"/>
    <s v="America"/>
    <s v="California"/>
    <m/>
    <s v="No inmail sent"/>
    <x v="1"/>
    <m/>
    <m/>
    <n v="0"/>
    <m/>
    <m/>
    <m/>
    <m/>
    <s v="monika@saatchiart.com"/>
    <s v="hunter"/>
    <m/>
    <m/>
    <s v="Not relevant"/>
  </r>
  <r>
    <n v="3267"/>
    <m/>
    <n v="0"/>
    <x v="7"/>
    <s v="Sharon Kondo"/>
    <s v="Group Director, Strategic Analytics"/>
    <s v="Group Director, Strategic Analytics_x000a_Saatchi &amp; Saatchi/Team One Advertising"/>
    <x v="15"/>
    <s v="America"/>
    <s v="California"/>
    <m/>
    <s v="No inmail sent"/>
    <x v="1"/>
    <m/>
    <m/>
    <n v="0"/>
    <m/>
    <m/>
    <m/>
    <m/>
    <s v="sharon.kondo@teamone-America.com"/>
    <s v="hunter"/>
    <m/>
    <m/>
    <s v="Not relevant"/>
  </r>
  <r>
    <n v="3268"/>
    <m/>
    <n v="0"/>
    <x v="1"/>
    <s v="Cheryl Policastro"/>
    <s v="Managing Director, Head of Strategy &amp; Insights"/>
    <s v="TPN"/>
    <x v="15"/>
    <s v="America"/>
    <s v="New York"/>
    <m/>
    <s v="No inmail sent"/>
    <x v="5"/>
    <d v="2019-08-01T00:00:00"/>
    <s v="Already a deal"/>
    <e v="#VALUE!"/>
    <m/>
    <m/>
    <s v="Positive_FS"/>
    <d v="2020-02-20T00:00:00"/>
    <s v="cheryl_policastro@tpnretail.com"/>
    <m/>
    <m/>
    <m/>
    <s v="Yes- tomorrow or next week is preferred. Thank you!_x000a_Please send info in advance to cheryl_policastro@tpnretail.com"/>
  </r>
  <r>
    <n v="3269"/>
    <m/>
    <n v="0"/>
    <x v="5"/>
    <s v="Frank Krug"/>
    <s v="Vice President: Retail Technology"/>
    <s v="TPN"/>
    <x v="15"/>
    <s v="America"/>
    <s v="New York"/>
    <m/>
    <s v="No inmail sent"/>
    <x v="5"/>
    <d v="2019-08-06T00:00:00"/>
    <d v="2020-02-20T00:00:00"/>
    <n v="2"/>
    <m/>
    <n v="755"/>
    <s v="Negative"/>
    <d v="2020-02-26T00:00:00"/>
    <m/>
    <m/>
    <m/>
    <m/>
    <s v="no thanks"/>
  </r>
  <r>
    <n v="3270"/>
    <m/>
    <n v="0"/>
    <x v="7"/>
    <s v="Ed Smallwood"/>
    <s v="Senior Director of Strategic Pricing and Data Analytics"/>
    <s v="Spectrum Reach"/>
    <x v="15"/>
    <s v="America"/>
    <s v="North Carolina"/>
    <m/>
    <s v="No inmail sent"/>
    <x v="5"/>
    <d v="2019-08-01T00:00:00"/>
    <m/>
    <n v="0"/>
    <m/>
    <n v="958"/>
    <s v="Negative"/>
    <d v="2019-09-03T00:00:00"/>
    <m/>
    <m/>
    <m/>
    <m/>
    <s v="&quot;No,thanks&quot;"/>
  </r>
  <r>
    <n v="3271"/>
    <m/>
    <n v="0"/>
    <x v="5"/>
    <s v="Carolyn Sheflin"/>
    <m/>
    <s v="Spectrum Reach"/>
    <x v="21"/>
    <s v="America"/>
    <s v="New York"/>
    <m/>
    <s v="No inmail sent"/>
    <x v="2"/>
    <d v="2019-08-01T00:00:00"/>
    <m/>
    <n v="0"/>
    <m/>
    <n v="958"/>
    <m/>
    <m/>
    <m/>
    <m/>
    <m/>
    <m/>
    <s v="deleted our invite"/>
  </r>
  <r>
    <n v="3272"/>
    <m/>
    <n v="0"/>
    <x v="1"/>
    <s v="Paul Sly"/>
    <s v="Group VP Enterprise Advertising Sales and Analytics"/>
    <s v="Spectrum Reach"/>
    <x v="27"/>
    <s v="America"/>
    <s v="Missouri"/>
    <m/>
    <s v="No inmail sent"/>
    <x v="5"/>
    <d v="2019-08-01T00:00:00"/>
    <d v="2020-10-05T00:00:00"/>
    <n v="10"/>
    <m/>
    <n v="527"/>
    <s v="Neutral"/>
    <m/>
    <m/>
    <m/>
    <m/>
    <m/>
    <s v="previously sent publicis case study+ we also ent MassTer fact sheet"/>
  </r>
  <r>
    <n v="3273"/>
    <d v="2020-10-08T00:00:00"/>
    <n v="10"/>
    <x v="3"/>
    <s v="Randy Richards"/>
    <s v="Director, Solutions Automation"/>
    <s v="Spectrum Reach"/>
    <x v="15"/>
    <m/>
    <s v="Colorado"/>
    <m/>
    <s v="No inmail sent"/>
    <x v="3"/>
    <m/>
    <m/>
    <n v="0"/>
    <m/>
    <m/>
    <m/>
    <m/>
    <s v="randyrichards@spectrum.com"/>
    <s v="hunter"/>
    <m/>
    <m/>
    <m/>
  </r>
  <r>
    <n v="3274"/>
    <m/>
    <n v="0"/>
    <x v="5"/>
    <s v="Bridget Sheahan"/>
    <s v="Executive Director of Client Analytics"/>
    <s v="Valassis"/>
    <x v="15"/>
    <s v="America"/>
    <s v="Michigan"/>
    <m/>
    <s v="No inmail sent"/>
    <x v="5"/>
    <d v="2019-08-01T00:00:00"/>
    <d v="2020-02-20T00:00:00"/>
    <n v="2"/>
    <m/>
    <n v="755"/>
    <s v="Negative"/>
    <d v="2020-02-20T00:00:00"/>
    <m/>
    <m/>
    <m/>
    <m/>
    <s v="no thanks"/>
  </r>
  <r>
    <n v="3275"/>
    <d v="2020-09-28T00:00:00"/>
    <n v="9"/>
    <x v="3"/>
    <s v="Sara Tucy"/>
    <s v="Marketing Director"/>
    <s v="Valassis"/>
    <x v="27"/>
    <s v="America"/>
    <s v="Florida"/>
    <m/>
    <s v="No inmail sent"/>
    <x v="5"/>
    <d v="2019-08-01T00:00:00"/>
    <d v="2021-07-14T00:00:00"/>
    <n v="7"/>
    <n v="5"/>
    <n v="245"/>
    <s v="None"/>
    <m/>
    <m/>
    <m/>
    <m/>
    <m/>
    <s v="Follow up message sent 07/14/2021"/>
  </r>
  <r>
    <n v="3276"/>
    <m/>
    <n v="0"/>
    <x v="7"/>
    <s v="Edward Ramsey"/>
    <s v="Vice President, Analytics Product &amp; Technology"/>
    <s v="Valassis"/>
    <x v="15"/>
    <s v="America"/>
    <s v="Maryland"/>
    <m/>
    <s v="No inmail sent"/>
    <x v="5"/>
    <d v="2019-08-01T00:00:00"/>
    <m/>
    <n v="0"/>
    <m/>
    <n v="958"/>
    <s v="Negative"/>
    <d v="2019-08-01T00:00:00"/>
    <m/>
    <m/>
    <m/>
    <m/>
    <s v="&quot; However, my team and position was recently eliminated due to cost reductions. Therefore, I am not in a position to explore collaboration with your company. &quot;"/>
  </r>
  <r>
    <n v="3277"/>
    <d v="2020-09-28T00:00:00"/>
    <n v="9"/>
    <x v="3"/>
    <s v="Brett Mowry"/>
    <s v="Managing Director"/>
    <s v="OMD America"/>
    <x v="15"/>
    <s v="America"/>
    <s v="Illinois"/>
    <m/>
    <s v="No inmail sent"/>
    <x v="5"/>
    <d v="2019-08-01T00:00:00"/>
    <d v="2021-02-23T00:00:00"/>
    <n v="2"/>
    <m/>
    <n v="386"/>
    <s v="None"/>
    <m/>
    <m/>
    <m/>
    <m/>
    <m/>
    <s v="Follow up message sent 02/23/2021"/>
  </r>
  <r>
    <n v="3278"/>
    <d v="2020-09-28T00:00:00"/>
    <n v="9"/>
    <x v="3"/>
    <s v="Jeff Chin"/>
    <s v="VP, Analytics"/>
    <s v="Vox Media"/>
    <x v="27"/>
    <s v="America"/>
    <s v="Washington"/>
    <m/>
    <s v="No inmail sent"/>
    <x v="0"/>
    <d v="2020-02-24T00:00:00"/>
    <d v="2021-07-15T00:00:00"/>
    <n v="7"/>
    <n v="4"/>
    <n v="244"/>
    <s v="None"/>
    <m/>
    <m/>
    <m/>
    <m/>
    <m/>
    <m/>
  </r>
  <r>
    <n v="3279"/>
    <m/>
    <n v="0"/>
    <x v="7"/>
    <s v="Robert Ballontyne"/>
    <s v="VP/Director of Analytics"/>
    <s v="Performics"/>
    <x v="15"/>
    <s v="America"/>
    <s v="Colorado"/>
    <m/>
    <s v="No inmail sent"/>
    <x v="1"/>
    <m/>
    <m/>
    <n v="0"/>
    <m/>
    <m/>
    <m/>
    <m/>
    <s v="robert.ballontyne@convonix.com"/>
    <m/>
    <m/>
    <m/>
    <s v="Not relevant"/>
  </r>
  <r>
    <n v="3280"/>
    <d v="2020-10-08T00:00:00"/>
    <n v="10"/>
    <x v="3"/>
    <s v="Bindu Kodwaney"/>
    <s v="Director, Analytics &amp; Technology"/>
    <s v="Performics"/>
    <x v="15"/>
    <s v="America"/>
    <s v="Illinois"/>
    <m/>
    <s v="No inmail sent"/>
    <x v="1"/>
    <m/>
    <m/>
    <n v="0"/>
    <m/>
    <m/>
    <m/>
    <m/>
    <s v="bindu.kodwaney@performics.com"/>
    <s v="reply"/>
    <m/>
    <m/>
    <m/>
  </r>
  <r>
    <n v="3281"/>
    <d v="2020-10-08T00:00:00"/>
    <n v="10"/>
    <x v="3"/>
    <s v="Amy Levin"/>
    <s v="Director, Analytics &amp; Technology"/>
    <s v="Performics"/>
    <x v="15"/>
    <s v="America"/>
    <s v="Illinois"/>
    <m/>
    <s v="No inmail sent"/>
    <x v="1"/>
    <m/>
    <m/>
    <n v="0"/>
    <m/>
    <m/>
    <m/>
    <m/>
    <s v="amy.levin@performics.com"/>
    <s v="reply"/>
    <m/>
    <m/>
    <m/>
  </r>
  <r>
    <n v="3282"/>
    <d v="2020-09-28T00:00:00"/>
    <n v="9"/>
    <x v="3"/>
    <s v="Karim Shalaby"/>
    <s v="Senior Vice President, Analytics &amp; Technology"/>
    <s v="Performics"/>
    <x v="15"/>
    <s v="America"/>
    <s v="Illinois"/>
    <m/>
    <s v="No inmail sent"/>
    <x v="5"/>
    <d v="2019-08-01T00:00:00"/>
    <d v="2021-10-05T00:00:00"/>
    <n v="10"/>
    <m/>
    <n v="162"/>
    <m/>
    <m/>
    <m/>
    <m/>
    <m/>
    <m/>
    <s v="Follow up message sent 10/05/2021"/>
  </r>
  <r>
    <n v="3283"/>
    <d v="2020-09-28T00:00:00"/>
    <n v="9"/>
    <x v="3"/>
    <s v="Dan Malachowski"/>
    <s v="Marketing Director"/>
    <s v="Performics"/>
    <x v="15"/>
    <s v="America"/>
    <s v="Illinois"/>
    <m/>
    <s v="No inmail sent"/>
    <x v="5"/>
    <d v="2019-09-23T00:00:00"/>
    <d v="2021-07-14T00:00:00"/>
    <n v="7"/>
    <m/>
    <n v="245"/>
    <s v="None"/>
    <m/>
    <m/>
    <m/>
    <m/>
    <m/>
    <m/>
  </r>
  <r>
    <n v="3284"/>
    <m/>
    <n v="0"/>
    <x v="5"/>
    <s v="mimisha jain"/>
    <m/>
    <s v="Arc Worlwide"/>
    <x v="15"/>
    <m/>
    <m/>
    <m/>
    <s v="No inmail sent"/>
    <x v="1"/>
    <m/>
    <m/>
    <n v="0"/>
    <m/>
    <m/>
    <m/>
    <m/>
    <m/>
    <m/>
    <m/>
    <m/>
    <m/>
  </r>
  <r>
    <n v="3285"/>
    <d v="2020-10-08T00:00:00"/>
    <n v="10"/>
    <x v="3"/>
    <s v="Elizabeth Harris"/>
    <s v="Chief Strategy Officer"/>
    <s v="Arc Worlwide"/>
    <x v="15"/>
    <s v="America"/>
    <s v="Illinois"/>
    <m/>
    <s v="No inmail sent"/>
    <x v="1"/>
    <m/>
    <m/>
    <n v="0"/>
    <m/>
    <m/>
    <m/>
    <m/>
    <s v="elizabeth.harris@arcww.com"/>
    <s v="reply"/>
    <m/>
    <m/>
    <m/>
  </r>
  <r>
    <n v="3286"/>
    <m/>
    <n v="0"/>
    <x v="5"/>
    <s v="Dan Hill"/>
    <s v="Head Of Strategy"/>
    <s v="Wieden + Kennedy"/>
    <x v="15"/>
    <s v="America"/>
    <s v="New York"/>
    <m/>
    <s v="No inmail sent"/>
    <x v="5"/>
    <d v="2019-08-01T00:00:00"/>
    <d v="2020-02-20T00:00:00"/>
    <n v="2"/>
    <m/>
    <n v="755"/>
    <s v="Negative"/>
    <d v="2019-09-04T00:00:00"/>
    <m/>
    <m/>
    <m/>
    <m/>
    <s v="no thanks"/>
  </r>
  <r>
    <n v="3287"/>
    <d v="2020-10-08T00:00:00"/>
    <n v="10"/>
    <x v="3"/>
    <s v="Yves Jean-baptiste"/>
    <s v="CIO"/>
    <s v="Wieden + Kennedy"/>
    <x v="15"/>
    <s v="America"/>
    <s v="New York"/>
    <m/>
    <s v="No inmail sent"/>
    <x v="1"/>
    <m/>
    <m/>
    <n v="0"/>
    <m/>
    <m/>
    <m/>
    <m/>
    <s v="yvesjean-baptiste@wk.com"/>
    <s v="reply"/>
    <m/>
    <m/>
    <m/>
  </r>
  <r>
    <n v="3288"/>
    <d v="2020-10-08T00:00:00"/>
    <n v="10"/>
    <x v="3"/>
    <s v="Kuntal shah"/>
    <s v="Vice President Strategic Analytics"/>
    <s v="FCB Global"/>
    <x v="15"/>
    <s v="America"/>
    <s v="Illinois"/>
    <m/>
    <s v="No inmail sent"/>
    <x v="1"/>
    <m/>
    <m/>
    <n v="0"/>
    <m/>
    <m/>
    <m/>
    <m/>
    <m/>
    <m/>
    <m/>
    <m/>
    <m/>
  </r>
  <r>
    <n v="3289"/>
    <m/>
    <n v="0"/>
    <x v="5"/>
    <s v="John Lee"/>
    <s v="VP, Director of Analytics"/>
    <s v="FCB Global"/>
    <x v="15"/>
    <s v="America"/>
    <s v="New York"/>
    <m/>
    <s v="No inmail sent"/>
    <x v="1"/>
    <m/>
    <m/>
    <n v="0"/>
    <m/>
    <m/>
    <m/>
    <m/>
    <s v="john.lee@fcb.com"/>
    <s v="reply"/>
    <m/>
    <m/>
    <m/>
  </r>
  <r>
    <n v="3290"/>
    <d v="2020-09-28T00:00:00"/>
    <n v="9"/>
    <x v="3"/>
    <s v="Emira Gjata"/>
    <s v="Associate Director – Business Insights, Analytics &amp; Strategy"/>
    <s v="Crispin Porter Bogusky"/>
    <x v="27"/>
    <s v="America"/>
    <s v="Florida"/>
    <m/>
    <s v="No inmail sent"/>
    <x v="0"/>
    <d v="2020-03-11T00:00:00"/>
    <d v="2020-12-04T00:00:00"/>
    <n v="12"/>
    <n v="4"/>
    <n v="467"/>
    <s v="None"/>
    <m/>
    <m/>
    <m/>
    <m/>
    <m/>
    <m/>
  </r>
  <r>
    <n v="3291"/>
    <d v="2020-09-28T00:00:00"/>
    <n v="9"/>
    <x v="3"/>
    <s v="Andrea Baer"/>
    <s v="Director of Marketing"/>
    <s v="Crispin Porter Bogusky"/>
    <x v="27"/>
    <s v="America"/>
    <s v="Colorado"/>
    <m/>
    <s v="No inmail sent"/>
    <x v="5"/>
    <d v="2019-08-01T00:00:00"/>
    <d v="2020-08-04T00:00:00"/>
    <n v="8"/>
    <n v="5"/>
    <n v="589"/>
    <s v="Negative"/>
    <m/>
    <m/>
    <m/>
    <m/>
    <m/>
    <s v="Follow up message sent 08/04/2020"/>
  </r>
  <r>
    <n v="3292"/>
    <m/>
    <n v="0"/>
    <x v="7"/>
    <s v="Ken Schaff"/>
    <s v="Senior Director, Head of IT"/>
    <s v="Meltwater"/>
    <x v="15"/>
    <s v="America"/>
    <s v="California"/>
    <m/>
    <s v="No inmail sent"/>
    <x v="1"/>
    <m/>
    <m/>
    <n v="0"/>
    <m/>
    <m/>
    <m/>
    <m/>
    <s v="ken.schaff@meltwater.com"/>
    <s v="reply"/>
    <m/>
    <m/>
    <s v="Not relevant"/>
  </r>
  <r>
    <n v="3293"/>
    <m/>
    <n v="0"/>
    <x v="7"/>
    <s v="Jim Gascoigne"/>
    <s v="Managing Director- Global Alliances &amp; Partners"/>
    <s v="VMLY&amp;R"/>
    <x v="15"/>
    <s v="America"/>
    <s v="Washington"/>
    <m/>
    <s v="No inmail sent"/>
    <x v="5"/>
    <d v="2019-08-01T00:00:00"/>
    <d v="2020-02-20T00:00:00"/>
    <n v="2"/>
    <m/>
    <n v="755"/>
    <s v="Negative"/>
    <d v="2020-02-25T00:00:00"/>
    <m/>
    <m/>
    <m/>
    <m/>
    <s v="No, thanks"/>
  </r>
  <r>
    <n v="3294"/>
    <m/>
    <n v="0"/>
    <x v="5"/>
    <s v="Beth Wade"/>
    <s v="Global Chief Marketing Officer"/>
    <s v="VMLY&amp;R"/>
    <x v="15"/>
    <s v="America"/>
    <s v="Missouri"/>
    <m/>
    <s v="No inmail sent"/>
    <x v="1"/>
    <m/>
    <m/>
    <n v="0"/>
    <m/>
    <m/>
    <m/>
    <m/>
    <s v="beth.wade@vmlyr.com"/>
    <s v="hunter"/>
    <m/>
    <m/>
    <m/>
  </r>
  <r>
    <n v="3295"/>
    <d v="2020-10-08T00:00:00"/>
    <n v="10"/>
    <x v="3"/>
    <s v="Martin Coady"/>
    <s v="Executive Director, Marketing Technology"/>
    <s v="VMLY&amp;R"/>
    <x v="15"/>
    <s v="America"/>
    <s v="New York"/>
    <m/>
    <s v="No inmail sent"/>
    <x v="1"/>
    <m/>
    <m/>
    <n v="0"/>
    <m/>
    <m/>
    <m/>
    <m/>
    <s v="martin.coady@vml.com"/>
    <s v="hunter"/>
    <m/>
    <m/>
    <m/>
  </r>
  <r>
    <n v="3296"/>
    <d v="2020-10-08T00:00:00"/>
    <n v="10"/>
    <x v="3"/>
    <s v="Laura Benard"/>
    <s v="SVP, Director Data and Analytics"/>
    <s v="GTB"/>
    <x v="15"/>
    <s v="America"/>
    <s v="Michigan"/>
    <m/>
    <s v="No inmail sent"/>
    <x v="1"/>
    <m/>
    <m/>
    <n v="0"/>
    <m/>
    <m/>
    <m/>
    <m/>
    <s v="laura.benard@gtb.com"/>
    <s v="hunter"/>
    <m/>
    <m/>
    <m/>
  </r>
  <r>
    <n v="3297"/>
    <d v="2020-10-08T00:00:00"/>
    <n v="10"/>
    <x v="3"/>
    <s v="Pamela Majchrzak"/>
    <s v="SVP, Director of Analytics - Global"/>
    <s v="GTB"/>
    <x v="15"/>
    <s v="America"/>
    <s v="Michigan"/>
    <m/>
    <s v="No inmail sent"/>
    <x v="1"/>
    <m/>
    <m/>
    <n v="0"/>
    <m/>
    <m/>
    <m/>
    <m/>
    <s v="pamela.majchrzak@gtb.com"/>
    <s v="hunter"/>
    <m/>
    <m/>
    <m/>
  </r>
  <r>
    <n v="3298"/>
    <d v="2020-09-28T00:00:00"/>
    <n v="9"/>
    <x v="3"/>
    <s v="Scott Paul"/>
    <s v="SVP - Analytics Director"/>
    <s v="HSBC"/>
    <x v="27"/>
    <s v="America"/>
    <s v="Michigan"/>
    <m/>
    <s v="No inmail sent"/>
    <x v="5"/>
    <d v="2019-08-01T00:00:00"/>
    <m/>
    <n v="0"/>
    <m/>
    <n v="44636"/>
    <m/>
    <m/>
    <m/>
    <m/>
    <m/>
    <m/>
    <s v="Follow up message sent 00/01/1900"/>
  </r>
  <r>
    <n v="3299"/>
    <m/>
    <n v="0"/>
    <x v="5"/>
    <s v="Shawn Gannon"/>
    <s v="Founder"/>
    <s v="Gannon Solutions"/>
    <x v="15"/>
    <s v="America"/>
    <s v="Illinois"/>
    <m/>
    <s v="No inmail sent"/>
    <x v="0"/>
    <d v="2019-08-09T00:00:00"/>
    <s v="Irrelevant"/>
    <e v="#VALUE!"/>
    <m/>
    <m/>
    <m/>
    <m/>
    <m/>
    <m/>
    <m/>
    <m/>
    <s v="not relevent"/>
  </r>
  <r>
    <n v="3300"/>
    <d v="2020-10-08T00:00:00"/>
    <n v="10"/>
    <x v="3"/>
    <s v="Jason Blake"/>
    <m/>
    <s v="NEWHOUSE"/>
    <x v="21"/>
    <s v="America"/>
    <s v="New York"/>
    <m/>
    <s v="No inmail sent"/>
    <x v="2"/>
    <d v="2019-08-08T00:00:00"/>
    <m/>
    <n v="0"/>
    <m/>
    <n v="951"/>
    <m/>
    <m/>
    <m/>
    <m/>
    <m/>
    <m/>
    <s v="Deleted our invite"/>
  </r>
  <r>
    <n v="3301"/>
    <m/>
    <n v="0"/>
    <x v="5"/>
    <s v="Shane Lennon"/>
    <s v="Fractional: VP/CMO, GTM, Demand Gen, Prod Marketing, CX, Revenue Growth, COO, Digital Transformation"/>
    <s v="@VirtualCMO"/>
    <x v="15"/>
    <s v="America"/>
    <s v="New York"/>
    <m/>
    <s v="No inmail sent"/>
    <x v="5"/>
    <d v="2019-08-06T00:00:00"/>
    <d v="2020-01-13T00:00:00"/>
    <n v="1"/>
    <m/>
    <n v="793"/>
    <s v="Negative"/>
    <d v="2020-01-13T00:00:00"/>
    <m/>
    <m/>
    <m/>
    <m/>
    <s v="no thanks"/>
  </r>
  <r>
    <n v="3302"/>
    <m/>
    <n v="0"/>
    <x v="7"/>
    <s v="April Dauzat"/>
    <s v="Director, Enterprise Sales &amp; Strategy"/>
    <s v="TapClicks"/>
    <x v="15"/>
    <s v="America"/>
    <s v="Colorado"/>
    <m/>
    <s v="No inmail sent"/>
    <x v="5"/>
    <d v="2019-08-01T00:00:00"/>
    <m/>
    <n v="0"/>
    <m/>
    <n v="958"/>
    <s v="Negative"/>
    <d v="2019-09-03T00:00:00"/>
    <m/>
    <m/>
    <m/>
    <m/>
    <s v="no thanks"/>
  </r>
  <r>
    <n v="3303"/>
    <m/>
    <n v="0"/>
    <x v="5"/>
    <s v="Gabriela Harper"/>
    <s v="Director Strategy for AT&amp;T"/>
    <s v="Canela Media"/>
    <x v="21"/>
    <s v="America"/>
    <s v="New York"/>
    <m/>
    <s v="No inmail sent"/>
    <x v="5"/>
    <d v="2019-08-01T00:00:00"/>
    <s v="Irrelevant"/>
    <e v="#VALUE!"/>
    <m/>
    <m/>
    <m/>
    <m/>
    <m/>
    <m/>
    <m/>
    <m/>
    <s v="not relevent"/>
  </r>
  <r>
    <n v="3304"/>
    <m/>
    <n v="0"/>
    <x v="7"/>
    <s v="Roberto Gomez Jr."/>
    <s v="Senior Vice President"/>
    <s v="Standard Press, Inc."/>
    <x v="15"/>
    <s v="Europe"/>
    <s v="Georgia"/>
    <m/>
    <s v="No inmail sent"/>
    <x v="5"/>
    <d v="2019-08-01T00:00:00"/>
    <m/>
    <n v="0"/>
    <m/>
    <n v="958"/>
    <s v="Negative"/>
    <d v="2019-09-03T00:00:00"/>
    <m/>
    <m/>
    <m/>
    <m/>
    <s v="&quot;No,thanks&quot;"/>
  </r>
  <r>
    <n v="3305"/>
    <m/>
    <n v="0"/>
    <x v="5"/>
    <s v="Jeffrey Unger"/>
    <s v="Chairman and CEO"/>
    <s v="G2 Capital Advisors"/>
    <x v="15"/>
    <s v="America"/>
    <s v="Massachusetts"/>
    <m/>
    <s v="No inmail sent"/>
    <x v="5"/>
    <d v="2019-08-01T00:00:00"/>
    <m/>
    <n v="0"/>
    <m/>
    <n v="958"/>
    <s v="Negative"/>
    <d v="2019-09-04T00:00:00"/>
    <m/>
    <m/>
    <m/>
    <m/>
    <s v="&quot;No,thanks&quot;"/>
  </r>
  <r>
    <n v="3306"/>
    <d v="2020-09-28T00:00:00"/>
    <n v="9"/>
    <x v="3"/>
    <s v="Claude Walton"/>
    <s v="Chief Marketing Officer &amp; Chief Product Officer | GTM Strategy, Product Marketing &amp; Management"/>
    <s v="Claude Walton"/>
    <x v="15"/>
    <s v="America"/>
    <s v="California"/>
    <m/>
    <s v="No inmail sent"/>
    <x v="5"/>
    <d v="2019-08-16T00:00:00"/>
    <d v="2020-12-04T00:00:00"/>
    <n v="12"/>
    <n v="4"/>
    <n v="467"/>
    <s v="Neutral"/>
    <d v="2019-10-30T00:00:00"/>
    <m/>
    <m/>
    <m/>
    <m/>
    <s v="Follow up message sent 04/12/2020"/>
  </r>
  <r>
    <n v="3307"/>
    <m/>
    <n v="0"/>
    <x v="1"/>
    <s v="Solmaz Saghari"/>
    <s v="Founder and President"/>
    <s v="The Business Pathway"/>
    <x v="15"/>
    <s v="America"/>
    <s v="California"/>
    <m/>
    <s v="No inmail sent"/>
    <x v="5"/>
    <d v="2019-08-07T00:00:00"/>
    <d v="2020-09-29T00:00:00"/>
    <n v="9"/>
    <m/>
    <n v="533"/>
    <s v="Neutral"/>
    <d v="2019-09-02T00:00:00"/>
    <m/>
    <m/>
    <m/>
    <m/>
    <s v="Hi Ramla,_x000a_Thanks for your message . Your company area of activity sounds very attractive to me although I am not probably a good customer at the time, due to my company’s size, plans and strategies but I can be a partner, subcontractor or employee, in case if you want to work together."/>
  </r>
  <r>
    <n v="3308"/>
    <d v="2020-09-28T00:00:00"/>
    <n v="9"/>
    <x v="3"/>
    <s v="Holly M. Gray"/>
    <s v="Marketing Executive"/>
    <s v="Deluxe Entertainment Services Group"/>
    <x v="15"/>
    <s v="America"/>
    <s v="California"/>
    <m/>
    <s v="No inmail sent"/>
    <x v="5"/>
    <d v="2019-11-05T00:00:00"/>
    <d v="2021-07-14T00:00:00"/>
    <n v="7"/>
    <n v="4"/>
    <n v="245"/>
    <s v="None"/>
    <m/>
    <m/>
    <m/>
    <m/>
    <m/>
    <s v="Follow up message sent 14/07/2021"/>
  </r>
  <r>
    <n v="3309"/>
    <d v="2020-10-08T00:00:00"/>
    <n v="10"/>
    <x v="3"/>
    <s v="Allyson J. Davis"/>
    <s v="Head of Business Strategy and Marketing"/>
    <s v="Rusch Ventures"/>
    <x v="15"/>
    <s v="America"/>
    <s v="California"/>
    <m/>
    <s v="No inmail sent"/>
    <x v="1"/>
    <m/>
    <m/>
    <n v="0"/>
    <m/>
    <m/>
    <m/>
    <m/>
    <m/>
    <m/>
    <m/>
    <m/>
    <m/>
  </r>
  <r>
    <n v="3310"/>
    <d v="2020-09-28T00:00:00"/>
    <n v="9"/>
    <x v="3"/>
    <s v="Nasli Heeramaneck"/>
    <s v="Director Of Brand Marketing"/>
    <s v="Firehouse Subs"/>
    <x v="26"/>
    <s v="America"/>
    <s v="Florida"/>
    <m/>
    <s v="No inmail sent"/>
    <x v="0"/>
    <d v="2020-01-23T00:00:00"/>
    <d v="2020-08-04T00:00:00"/>
    <n v="8"/>
    <n v="5"/>
    <n v="589"/>
    <s v="Negative"/>
    <m/>
    <m/>
    <m/>
    <m/>
    <m/>
    <s v="Follow up message sent 04/08/2020"/>
  </r>
  <r>
    <n v="3311"/>
    <m/>
    <n v="0"/>
    <x v="7"/>
    <s v="Ty Bennett"/>
    <s v="Speaker, Author, Entrepreneur"/>
    <s v="Leadership Inc"/>
    <x v="15"/>
    <s v="America"/>
    <s v="Utah"/>
    <m/>
    <s v="No inmail sent"/>
    <x v="5"/>
    <d v="2019-08-06T00:00:00"/>
    <m/>
    <n v="0"/>
    <m/>
    <n v="953"/>
    <s v="Negative"/>
    <d v="2019-09-03T00:00:00"/>
    <m/>
    <m/>
    <m/>
    <m/>
    <s v="&quot;No,thanks&quot;"/>
  </r>
  <r>
    <n v="3312"/>
    <m/>
    <n v="0"/>
    <x v="5"/>
    <s v="Bryan Rosenblatt"/>
    <s v="Principal"/>
    <s v="Craft Ventures"/>
    <x v="26"/>
    <s v="America"/>
    <s v="New York"/>
    <m/>
    <s v="No inmail sent"/>
    <x v="5"/>
    <d v="2019-08-01T00:00:00"/>
    <s v="Irrelevant"/>
    <e v="#VALUE!"/>
    <m/>
    <m/>
    <s v="Irrelevant"/>
    <m/>
    <m/>
    <m/>
    <m/>
    <m/>
    <s v="Follow up message sent Irrelevant"/>
  </r>
  <r>
    <n v="3313"/>
    <m/>
    <n v="0"/>
    <x v="5"/>
    <s v="Brian Schilling"/>
    <s v="Manager - Business Consulting &amp; Technology Solutions"/>
    <s v="Grant Thornton LLP"/>
    <x v="15"/>
    <s v="America"/>
    <s v="Massachusetts"/>
    <m/>
    <s v="No inmail sent"/>
    <x v="5"/>
    <d v="2019-11-09T00:00:00"/>
    <m/>
    <n v="0"/>
    <m/>
    <n v="858"/>
    <s v="Negative"/>
    <d v="2019-11-09T00:00:00"/>
    <m/>
    <m/>
    <m/>
    <m/>
    <s v="no thanks"/>
  </r>
  <r>
    <n v="3314"/>
    <m/>
    <n v="0"/>
    <x v="5"/>
    <s v="Rhett Rumery"/>
    <s v="GM, Americas"/>
    <s v="adsquare"/>
    <x v="15"/>
    <s v="America"/>
    <s v="New York"/>
    <m/>
    <s v="No inmail sent"/>
    <x v="5"/>
    <d v="2019-08-01T00:00:00"/>
    <d v="2020-01-10T00:00:00"/>
    <n v="1"/>
    <m/>
    <n v="796"/>
    <s v="Positive"/>
    <d v="2020-01-14T00:00:00"/>
    <m/>
    <m/>
    <m/>
    <m/>
    <s v="Hi Ramla, I may be out of town the week of the 3rd, however its tentative as of now. I'll keep you posted as I solidify my schedule. Thanks Rhett"/>
  </r>
  <r>
    <n v="3315"/>
    <m/>
    <n v="0"/>
    <x v="3"/>
    <s v="George Brezny"/>
    <s v="Group CEO"/>
    <s v="GB Marketing Research Solutions, LLC"/>
    <x v="26"/>
    <s v="America"/>
    <s v="Florida"/>
    <m/>
    <s v="No inmail sent"/>
    <x v="5"/>
    <d v="2019-08-01T00:00:00"/>
    <d v="2020-06-25T00:00:00"/>
    <n v="6"/>
    <m/>
    <m/>
    <s v="Neutral"/>
    <d v="2020-03-11T00:00:00"/>
    <m/>
    <m/>
    <m/>
    <m/>
    <s v="Could offer you insights and data in return for  strategic guidence as necessary:) Just a thought.. Mutually benefiting each other... Just a preliminary thought.:)  I own a wealth of data from subscriptions to databases that includes, product Americage, market potential for over 140 industries... and more.. Sort of a research version of EBSCO Host. Let me know if you would like to chat more:)"/>
  </r>
  <r>
    <n v="3316"/>
    <m/>
    <n v="0"/>
    <x v="7"/>
    <s v="Brent Earles"/>
    <s v="Founder &amp; Partner"/>
    <s v="Caddo Lake Capital"/>
    <x v="15"/>
    <s v="America"/>
    <s v="Texas"/>
    <m/>
    <s v="No inmail sent"/>
    <x v="5"/>
    <d v="2019-08-06T00:00:00"/>
    <m/>
    <n v="0"/>
    <m/>
    <n v="952"/>
    <s v="Negative"/>
    <d v="2019-08-07T00:00:00"/>
    <m/>
    <m/>
    <m/>
    <m/>
    <s v="Thank you, Ramia. InMail is used for marketing, and I don't mind that. When people connect to me, if they want to ask a question, no problem. But connecting is not permission to receive canned marketing pitches. It comes across as a disrespectful way to push messages to me. It causes me to not want to connect to people."/>
  </r>
  <r>
    <n v="3317"/>
    <m/>
    <n v="0"/>
    <x v="5"/>
    <s v="Nate Stillman"/>
    <s v="Vice President, Marketing"/>
    <s v="Petal Beverage, LLC"/>
    <x v="15"/>
    <s v="America"/>
    <s v="Illinois"/>
    <m/>
    <s v="No inmail sent"/>
    <x v="1"/>
    <m/>
    <m/>
    <n v="0"/>
    <m/>
    <m/>
    <m/>
    <m/>
    <s v="nate@drinkpetal.com"/>
    <s v="reply"/>
    <m/>
    <m/>
    <m/>
  </r>
  <r>
    <n v="3318"/>
    <d v="2020-10-23T00:00:00"/>
    <n v="10"/>
    <x v="0"/>
    <s v="Devin Downey"/>
    <s v="Chief Marketing Officer"/>
    <s v="Baron &amp; Budd, P.C."/>
    <x v="15"/>
    <s v="America"/>
    <s v="Texas"/>
    <m/>
    <s v="No inmail sent"/>
    <x v="0"/>
    <d v="2019-09-09T00:00:00"/>
    <d v="2020-10-25T00:00:00"/>
    <n v="10"/>
    <m/>
    <n v="507"/>
    <s v="None"/>
    <m/>
    <m/>
    <m/>
    <m/>
    <m/>
    <s v="Follow up message sent 25/10/2020"/>
  </r>
  <r>
    <n v="3319"/>
    <m/>
    <n v="0"/>
    <x v="5"/>
    <s v="Jed Stiller"/>
    <s v="Co-Founder &amp; Co-CEO"/>
    <s v="Stadium Goods"/>
    <x v="26"/>
    <s v="America"/>
    <s v="New York"/>
    <m/>
    <s v="No inmail sent"/>
    <x v="0"/>
    <d v="2020-01-30T00:00:00"/>
    <s v="Irrelevant"/>
    <e v="#VALUE!"/>
    <m/>
    <m/>
    <s v="Irrelevant"/>
    <m/>
    <m/>
    <m/>
    <m/>
    <m/>
    <s v="Follow up message sent Irrelevant"/>
  </r>
  <r>
    <n v="3320"/>
    <m/>
    <n v="0"/>
    <x v="7"/>
    <s v="Charles Desrochers"/>
    <s v="Senior Paid Social Manager"/>
    <s v="Hawke Media"/>
    <x v="21"/>
    <s v="America"/>
    <s v="California"/>
    <m/>
    <s v="No inmail sent"/>
    <x v="0"/>
    <d v="2019-11-12T00:00:00"/>
    <d v="2020-02-25T00:00:00"/>
    <n v="2"/>
    <m/>
    <n v="750"/>
    <s v="Negative"/>
    <d v="2020-02-26T00:00:00"/>
    <m/>
    <m/>
    <m/>
    <m/>
    <s v="No thank you. Have a nice day."/>
  </r>
  <r>
    <n v="3321"/>
    <m/>
    <n v="0"/>
    <x v="7"/>
    <s v="Dana Olivas"/>
    <s v="Senior IT Manager, Sales, Marketing &amp; Consulting Services Technology"/>
    <s v="Teradata"/>
    <x v="26"/>
    <s v="America"/>
    <s v="California"/>
    <m/>
    <s v="No inmail sent"/>
    <x v="5"/>
    <d v="2019-08-01T00:00:00"/>
    <d v="2020-06-30T00:00:00"/>
    <n v="6"/>
    <n v="3"/>
    <n v="624"/>
    <s v="Negative"/>
    <d v="2020-07-01T00:00:00"/>
    <m/>
    <m/>
    <m/>
    <m/>
    <s v="I appreciate your email, however I am currently searching for employment."/>
  </r>
  <r>
    <n v="3322"/>
    <m/>
    <n v="0"/>
    <x v="7"/>
    <s v="Meg Wagner-Diggs"/>
    <s v="Founder"/>
    <s v="Centric Solutions, Inc."/>
    <x v="26"/>
    <s v="America"/>
    <s v="Virginia"/>
    <m/>
    <s v="No inmail sent"/>
    <x v="1"/>
    <m/>
    <m/>
    <n v="0"/>
    <m/>
    <m/>
    <m/>
    <m/>
    <s v="mwagner-diggs@centricsolutions4u.com"/>
    <s v="reply"/>
    <m/>
    <m/>
    <s v="Not relevant"/>
  </r>
  <r>
    <n v="3323"/>
    <m/>
    <n v="0"/>
    <x v="3"/>
    <s v="Sean T. Slattery"/>
    <s v="TitleDigital Manager Multi-Channel Marketing"/>
    <s v="Norton Healthcare"/>
    <x v="26"/>
    <s v="America"/>
    <s v="Kentucky"/>
    <m/>
    <s v="No inmail sent"/>
    <x v="5"/>
    <d v="2019-08-01T00:00:00"/>
    <d v="2021-07-14T00:00:00"/>
    <n v="7"/>
    <n v="5"/>
    <n v="245"/>
    <s v="None"/>
    <m/>
    <m/>
    <m/>
    <m/>
    <m/>
    <m/>
  </r>
  <r>
    <n v="3324"/>
    <d v="2019-08-01T00:00:00"/>
    <n v="8"/>
    <x v="2"/>
    <s v="Mark Barletta"/>
    <s v="Global Digital Marketing Manager"/>
    <s v="Qlik"/>
    <x v="26"/>
    <s v="America"/>
    <s v="Pennsylvania"/>
    <m/>
    <s v="No inmail sent"/>
    <x v="5"/>
    <d v="2019-08-01T00:00:00"/>
    <d v="2021-03-03T00:00:00"/>
    <n v="3"/>
    <m/>
    <n v="378"/>
    <m/>
    <m/>
    <m/>
    <m/>
    <m/>
    <m/>
    <s v="LI message sent "/>
  </r>
  <r>
    <n v="3325"/>
    <m/>
    <n v="0"/>
    <x v="5"/>
    <s v="Eleonore Martin"/>
    <s v="Director of Digital Media"/>
    <s v="First Run Features"/>
    <x v="26"/>
    <s v="America"/>
    <s v="New York"/>
    <m/>
    <s v="No inmail sent"/>
    <x v="5"/>
    <d v="2019-08-06T00:00:00"/>
    <s v="Irrelevant"/>
    <e v="#VALUE!"/>
    <m/>
    <m/>
    <m/>
    <m/>
    <m/>
    <m/>
    <m/>
    <m/>
    <s v="Not relevant"/>
  </r>
  <r>
    <n v="3326"/>
    <d v="2020-09-17T00:00:00"/>
    <n v="9"/>
    <x v="3"/>
    <s v="Claire Lipnicki Ekizian"/>
    <s v="Marketing &amp; Communications Strategy - Senior Manager"/>
    <s v="Brother International Corporation"/>
    <x v="26"/>
    <s v="America"/>
    <s v="New Jersey"/>
    <m/>
    <s v="No inmail sent"/>
    <x v="1"/>
    <m/>
    <m/>
    <n v="0"/>
    <m/>
    <m/>
    <m/>
    <m/>
    <s v="claire@brother.com.au"/>
    <s v="hunter"/>
    <m/>
    <m/>
    <m/>
  </r>
  <r>
    <n v="3327"/>
    <m/>
    <n v="0"/>
    <x v="5"/>
    <s v="Stacey K."/>
    <m/>
    <s v="Independent Consultant"/>
    <x v="15"/>
    <m/>
    <m/>
    <m/>
    <s v="No inmail sent"/>
    <x v="1"/>
    <m/>
    <m/>
    <n v="0"/>
    <m/>
    <m/>
    <m/>
    <m/>
    <m/>
    <m/>
    <m/>
    <m/>
    <m/>
  </r>
  <r>
    <n v="3328"/>
    <m/>
    <n v="0"/>
    <x v="5"/>
    <s v="Troy Conrad"/>
    <m/>
    <s v="TEKsystems"/>
    <x v="15"/>
    <m/>
    <m/>
    <m/>
    <s v="No inmail sent"/>
    <x v="1"/>
    <m/>
    <m/>
    <n v="0"/>
    <m/>
    <m/>
    <m/>
    <m/>
    <m/>
    <m/>
    <m/>
    <m/>
    <m/>
  </r>
  <r>
    <n v="3329"/>
    <m/>
    <n v="0"/>
    <x v="5"/>
    <s v="MichaÅ‚ Grzywacz"/>
    <m/>
    <s v="Joy MichaÅ‚ Grzywacz"/>
    <x v="15"/>
    <m/>
    <m/>
    <m/>
    <s v="No inmail sent"/>
    <x v="1"/>
    <m/>
    <m/>
    <n v="0"/>
    <m/>
    <m/>
    <m/>
    <m/>
    <m/>
    <m/>
    <m/>
    <m/>
    <m/>
  </r>
  <r>
    <n v="3330"/>
    <m/>
    <n v="0"/>
    <x v="7"/>
    <s v="April Geer"/>
    <s v="Senior Digital Marketing Manager, Center of Excellence"/>
    <s v="Central Garden &amp; Pet"/>
    <x v="26"/>
    <s v="America"/>
    <s v="California"/>
    <m/>
    <s v="No inmail sent"/>
    <x v="1"/>
    <m/>
    <m/>
    <n v="0"/>
    <m/>
    <m/>
    <m/>
    <m/>
    <s v="ageer@central.com"/>
    <s v="reply"/>
    <m/>
    <m/>
    <s v="Not relevant"/>
  </r>
  <r>
    <n v="3331"/>
    <m/>
    <n v="0"/>
    <x v="5"/>
    <s v="Michael Ward"/>
    <m/>
    <s v="NetSuite"/>
    <x v="15"/>
    <s v="America"/>
    <m/>
    <m/>
    <s v="No inmail sent"/>
    <x v="5"/>
    <d v="2019-08-07T00:00:00"/>
    <s v="Irrelevant"/>
    <e v="#VALUE!"/>
    <m/>
    <m/>
    <s v="Neutral"/>
    <d v="2019-08-12T00:00:00"/>
    <m/>
    <m/>
    <m/>
    <m/>
    <s v="I am currently looking for my next opportunity so if you have any open positions in sales and marketing leadership i'd like to set up a call with you.  "/>
  </r>
  <r>
    <n v="3332"/>
    <m/>
    <n v="0"/>
    <x v="5"/>
    <s v="Peter Clarke, CA"/>
    <m/>
    <s v="Robert Half Management Resources"/>
    <x v="15"/>
    <m/>
    <m/>
    <m/>
    <s v="No inmail sent"/>
    <x v="1"/>
    <m/>
    <m/>
    <n v="0"/>
    <m/>
    <m/>
    <m/>
    <m/>
    <m/>
    <m/>
    <m/>
    <m/>
    <m/>
  </r>
  <r>
    <n v="3333"/>
    <m/>
    <n v="0"/>
    <x v="7"/>
    <s v="BRANDEN SCHOEDL - LEAP Smarter"/>
    <s v="Partner - Executive Recruiter"/>
    <s v="LEAPROSâ„¢ Workforce Solutions"/>
    <x v="26"/>
    <s v="America"/>
    <s v="California"/>
    <m/>
    <s v="No inmail sent"/>
    <x v="5"/>
    <d v="2019-08-08T00:00:00"/>
    <m/>
    <n v="0"/>
    <m/>
    <n v="951"/>
    <s v="Negative"/>
    <d v="2019-09-05T00:00:00"/>
    <m/>
    <m/>
    <m/>
    <m/>
    <s v="&quot;No,thanks&quot;"/>
  </r>
  <r>
    <n v="3334"/>
    <m/>
    <n v="0"/>
    <x v="5"/>
    <s v="Julie Novack"/>
    <s v="CEO and Co-Founder"/>
    <s v="PartySlate"/>
    <x v="26"/>
    <s v="America"/>
    <s v="Illinois"/>
    <m/>
    <s v="No inmail sent"/>
    <x v="5"/>
    <d v="2019-08-07T00:00:00"/>
    <s v="Irrelevant"/>
    <e v="#VALUE!"/>
    <m/>
    <m/>
    <m/>
    <m/>
    <m/>
    <m/>
    <m/>
    <m/>
    <s v="Not relevant"/>
  </r>
  <r>
    <n v="3335"/>
    <m/>
    <n v="0"/>
    <x v="5"/>
    <s v="Steve Marzocchi"/>
    <s v="Senior Data &amp; Insights Manager"/>
    <s v="Skyword"/>
    <x v="21"/>
    <s v="America"/>
    <s v="Massachusetts"/>
    <m/>
    <s v="No inmail sent"/>
    <x v="5"/>
    <d v="2020-03-02T00:00:00"/>
    <s v="Irrelevant"/>
    <e v="#VALUE!"/>
    <m/>
    <m/>
    <m/>
    <m/>
    <m/>
    <m/>
    <m/>
    <m/>
    <s v="Not relevant"/>
  </r>
  <r>
    <n v="3336"/>
    <m/>
    <n v="0"/>
    <x v="7"/>
    <s v="Chris Wade"/>
    <s v="Director Of Sales And Business Development"/>
    <s v="Diamond CBD"/>
    <x v="26"/>
    <s v="America"/>
    <s v="Florida"/>
    <m/>
    <s v="No inmail sent"/>
    <x v="0"/>
    <d v="2019-11-26T00:00:00"/>
    <m/>
    <n v="0"/>
    <m/>
    <m/>
    <s v="Negative"/>
    <d v="2019-12-04T00:00:00"/>
    <m/>
    <m/>
    <m/>
    <m/>
    <s v="No thanks"/>
  </r>
  <r>
    <n v="3337"/>
    <m/>
    <n v="0"/>
    <x v="3"/>
    <s v="Aaron Costa"/>
    <s v="Strategy Director"/>
    <s v="Brand Buddha"/>
    <x v="21"/>
    <s v="America"/>
    <s v="California"/>
    <m/>
    <s v="No inmail sent"/>
    <x v="5"/>
    <d v="2019-08-08T00:00:00"/>
    <d v="2021-10-05T00:00:00"/>
    <n v="10"/>
    <n v="5"/>
    <n v="162"/>
    <m/>
    <m/>
    <m/>
    <m/>
    <m/>
    <m/>
    <s v="Follow up message sent 05/10/2021"/>
  </r>
  <r>
    <n v="3338"/>
    <m/>
    <n v="0"/>
    <x v="7"/>
    <s v="Harley Rubin, MJPRA"/>
    <s v="Senior Copywriter"/>
    <s v="RealPage, Inc."/>
    <x v="26"/>
    <s v="America"/>
    <s v="Texas"/>
    <m/>
    <s v="No inmail sent"/>
    <x v="5"/>
    <d v="2019-08-07T00:00:00"/>
    <d v="2020-02-25T00:00:00"/>
    <n v="2"/>
    <m/>
    <n v="750"/>
    <s v="Negative"/>
    <d v="2020-02-25T00:00:00"/>
    <m/>
    <m/>
    <m/>
    <m/>
    <s v="No thanks -- I'm currently employed by a company that handles those business aspects. Good luck!"/>
  </r>
  <r>
    <n v="3339"/>
    <m/>
    <n v="0"/>
    <x v="7"/>
    <s v="Nancy Kiss"/>
    <s v="Digital Marketing Director"/>
    <s v="Microsoft"/>
    <x v="26"/>
    <s v="America"/>
    <s v="Washington"/>
    <m/>
    <s v="No inmail sent"/>
    <x v="1"/>
    <m/>
    <m/>
    <n v="0"/>
    <m/>
    <m/>
    <m/>
    <m/>
    <s v="kissn@microsoft.com"/>
    <s v="hunter"/>
    <m/>
    <m/>
    <s v="Not relevant"/>
  </r>
  <r>
    <n v="3340"/>
    <m/>
    <n v="0"/>
    <x v="7"/>
    <s v="Kristen R. Noffsinger"/>
    <s v="Owner"/>
    <s v="Kristen Rose Agency"/>
    <x v="21"/>
    <s v="America"/>
    <s v="Florida"/>
    <m/>
    <s v="No inmail sent"/>
    <x v="5"/>
    <d v="2019-08-14T00:00:00"/>
    <m/>
    <n v="0"/>
    <m/>
    <n v="945"/>
    <s v="Negative"/>
    <d v="2019-09-09T00:00:00"/>
    <m/>
    <m/>
    <m/>
    <m/>
    <s v="&quot;No,thanks&quot;"/>
  </r>
  <r>
    <n v="3341"/>
    <m/>
    <n v="0"/>
    <x v="5"/>
    <s v="Lizzie Curran"/>
    <s v="Head of Privacy and Accessibility"/>
    <s v="Unity Technologies"/>
    <x v="15"/>
    <m/>
    <m/>
    <m/>
    <s v="No inmail sent"/>
    <x v="5"/>
    <d v="2019-08-27T00:00:00"/>
    <m/>
    <n v="0"/>
    <m/>
    <n v="932"/>
    <s v="Negative"/>
    <d v="2019-08-28T00:00:00"/>
    <m/>
    <m/>
    <m/>
    <m/>
    <s v="&quot;No,thanks&quot;"/>
  </r>
  <r>
    <n v="3342"/>
    <m/>
    <n v="0"/>
    <x v="7"/>
    <s v="Kelly Berkley"/>
    <s v="Sr. Field Marketing Manager, Northeast, Southeast, and Mid-Atlantic"/>
    <s v="Forcepoint"/>
    <x v="26"/>
    <s v="America"/>
    <s v="Washington"/>
    <m/>
    <s v="No inmail sent"/>
    <x v="1"/>
    <m/>
    <m/>
    <n v="0"/>
    <m/>
    <m/>
    <m/>
    <m/>
    <s v="not found"/>
    <m/>
    <m/>
    <m/>
    <s v="Not relevant"/>
  </r>
  <r>
    <n v="3343"/>
    <m/>
    <n v="0"/>
    <x v="5"/>
    <s v="Mark Pavia"/>
    <s v="EVP, Global Client Leader, Managing Director"/>
    <s v="Publicis Groupe"/>
    <x v="21"/>
    <s v="America"/>
    <s v="Illinois"/>
    <m/>
    <s v="No inmail sent"/>
    <x v="5"/>
    <d v="2019-08-07T00:00:00"/>
    <d v="2020-06-22T00:00:00"/>
    <n v="6"/>
    <m/>
    <n v="632"/>
    <s v="Negative"/>
    <m/>
    <m/>
    <m/>
    <m/>
    <m/>
    <s v="no longer at Publicis we asked for refrence point"/>
  </r>
  <r>
    <n v="3344"/>
    <m/>
    <n v="0"/>
    <x v="2"/>
    <s v="Aimee Bos"/>
    <s v="Senior Director Analytics Strategy"/>
    <s v="Blast Analytics &amp; Marketing"/>
    <x v="21"/>
    <s v="America"/>
    <s v="Pennsylvania"/>
    <m/>
    <s v="No inmail sent"/>
    <x v="5"/>
    <d v="2019-04-23T00:00:00"/>
    <d v="2021-04-05T00:00:00"/>
    <n v="4"/>
    <m/>
    <m/>
    <m/>
    <m/>
    <m/>
    <m/>
    <m/>
    <m/>
    <s v="Follow up message sent"/>
  </r>
  <r>
    <n v="3345"/>
    <m/>
    <n v="0"/>
    <x v="7"/>
    <s v="Joe Christopher"/>
    <s v="VP, Analytics"/>
    <s v="Blast Analytics &amp; Marketing"/>
    <x v="21"/>
    <s v="America"/>
    <s v="California"/>
    <m/>
    <s v="No inmail sent"/>
    <x v="2"/>
    <d v="2020-03-07T00:00:00"/>
    <m/>
    <n v="0"/>
    <m/>
    <m/>
    <m/>
    <m/>
    <m/>
    <m/>
    <m/>
    <m/>
    <s v="Not relevant"/>
  </r>
  <r>
    <n v="3346"/>
    <m/>
    <n v="0"/>
    <x v="3"/>
    <s v="Tory Marpe"/>
    <s v="Senior Vice President, Analytics"/>
    <s v="Ansira"/>
    <x v="21"/>
    <s v="America"/>
    <s v="Texas"/>
    <m/>
    <s v="No inmail sent"/>
    <x v="5"/>
    <d v="2020-10-22T00:00:00"/>
    <d v="2021-02-23T00:00:00"/>
    <n v="2"/>
    <n v="3"/>
    <n v="386"/>
    <s v="None"/>
    <m/>
    <m/>
    <m/>
    <m/>
    <m/>
    <m/>
  </r>
  <r>
    <n v="3347"/>
    <m/>
    <n v="0"/>
    <x v="2"/>
    <s v="Scott Hall"/>
    <s v="Director, Data Analytics"/>
    <s v="Ansira"/>
    <x v="21"/>
    <s v="America"/>
    <s v="Texas"/>
    <m/>
    <s v="No inmail sent"/>
    <x v="5"/>
    <d v="2019-08-02T00:00:00"/>
    <d v="2021-08-12T00:00:00"/>
    <n v="8"/>
    <m/>
    <n v="216"/>
    <s v="Positive_FS"/>
    <d v="2019-08-14T00:00:00"/>
    <s v="hallscottm@gmail.com"/>
    <m/>
    <m/>
    <m/>
    <s v="Hi Ramla sure you can drop me a line. 972.897.5080 (Follow up was done via email)"/>
  </r>
  <r>
    <n v="3348"/>
    <m/>
    <n v="0"/>
    <x v="7"/>
    <s v="Cassi Freeman"/>
    <s v="Director, Data Analysis"/>
    <s v="Ansira"/>
    <x v="21"/>
    <s v="America"/>
    <s v="Texas"/>
    <m/>
    <s v="No inmail sent"/>
    <x v="1"/>
    <m/>
    <m/>
    <n v="0"/>
    <m/>
    <m/>
    <m/>
    <m/>
    <s v="cassi.freeman@ansira.com"/>
    <s v="reply"/>
    <m/>
    <m/>
    <s v="Not relevant"/>
  </r>
  <r>
    <n v="3349"/>
    <m/>
    <n v="0"/>
    <x v="7"/>
    <s v="Smitha Ramaswamy"/>
    <s v="Director, Technology Strategist"/>
    <s v="Ansira"/>
    <x v="21"/>
    <s v="America"/>
    <s v="Texas"/>
    <m/>
    <s v="No inmail sent"/>
    <x v="1"/>
    <m/>
    <m/>
    <n v="0"/>
    <m/>
    <m/>
    <m/>
    <m/>
    <s v="ramaswamy.smitha@ansira.com"/>
    <s v="hunet"/>
    <m/>
    <m/>
    <s v="Not relevant"/>
  </r>
  <r>
    <n v="3350"/>
    <m/>
    <n v="0"/>
    <x v="7"/>
    <s v="Bridget Wood"/>
    <s v="VP, Insight"/>
    <s v="Ansira"/>
    <x v="21"/>
    <s v="America"/>
    <s v="Washington"/>
    <m/>
    <s v="No inmail sent"/>
    <x v="5"/>
    <d v="2019-08-07T00:00:00"/>
    <d v="2020-02-26T00:00:00"/>
    <n v="2"/>
    <m/>
    <n v="749"/>
    <s v="Negative"/>
    <d v="2020-02-26T00:00:00"/>
    <m/>
    <m/>
    <m/>
    <m/>
    <s v="No, thanks"/>
  </r>
  <r>
    <n v="3351"/>
    <m/>
    <n v="0"/>
    <x v="5"/>
    <s v="Jeff Denson"/>
    <s v="Director of Business Intelligence - Novartis Oncology"/>
    <s v="Publicis Health Media"/>
    <x v="21"/>
    <s v="America"/>
    <s v="Pennsylvania"/>
    <m/>
    <s v="No inmail sent"/>
    <x v="1"/>
    <m/>
    <m/>
    <n v="0"/>
    <m/>
    <m/>
    <m/>
    <m/>
    <s v="jeff.denson@publicishealthmedia.com"/>
    <s v="hunter"/>
    <m/>
    <m/>
    <m/>
  </r>
  <r>
    <n v="3352"/>
    <m/>
    <n v="0"/>
    <x v="1"/>
    <s v="Bernie Shimkus"/>
    <s v="VP, Director of Research and Consumer Insights"/>
    <s v="Harmelin Media"/>
    <x v="21"/>
    <s v="America"/>
    <s v="Pennsylvania"/>
    <m/>
    <s v="No inmail sent"/>
    <x v="5"/>
    <d v="2019-07-29T00:00:00"/>
    <d v="2020-09-29T00:00:00"/>
    <n v="9"/>
    <m/>
    <n v="533"/>
    <s v="Positive_FS"/>
    <d v="2020-02-27T00:00:00"/>
    <m/>
    <m/>
    <m/>
    <m/>
    <s v="Hello Dr. Ramla, I believe our agency would be interested in learning more. However, I would need to involve several other colleagues here at Harmelin who also have direct involvement in this area."/>
  </r>
  <r>
    <n v="3353"/>
    <m/>
    <n v="0"/>
    <x v="5"/>
    <s v="Conor Elliott"/>
    <s v="CTO"/>
    <s v="Harmelin Media"/>
    <x v="21"/>
    <s v="America"/>
    <s v="Pennsylvania"/>
    <m/>
    <s v="No inmail sent"/>
    <x v="1"/>
    <m/>
    <m/>
    <n v="0"/>
    <m/>
    <m/>
    <m/>
    <m/>
    <s v="celliott@harmelin.com"/>
    <s v="reply"/>
    <m/>
    <m/>
    <m/>
  </r>
  <r>
    <n v="3354"/>
    <m/>
    <n v="0"/>
    <x v="3"/>
    <s v="Michael Lukianoff"/>
    <s v="Board Member &amp; Partner"/>
    <s v="Bite Kiosk "/>
    <x v="26"/>
    <s v="America"/>
    <s v="New York"/>
    <m/>
    <s v="No inmail sent"/>
    <x v="5"/>
    <d v="2019-07-29T00:00:00"/>
    <d v="2021-02-23T00:00:00"/>
    <n v="2"/>
    <n v="5"/>
    <n v="386"/>
    <s v="None"/>
    <m/>
    <m/>
    <m/>
    <m/>
    <m/>
    <m/>
  </r>
  <r>
    <n v="3355"/>
    <m/>
    <n v="0"/>
    <x v="7"/>
    <s v="Alexandra Failmezger"/>
    <s v="Consulting Partner"/>
    <s v="Peak Strategy LLC "/>
    <x v="26"/>
    <s v="America"/>
    <s v="Oregon"/>
    <m/>
    <s v="No inmail sent"/>
    <x v="5"/>
    <d v="2019-10-15T00:00:00"/>
    <m/>
    <n v="0"/>
    <m/>
    <n v="883"/>
    <s v="Negative"/>
    <d v="2019-11-18T00:00:00"/>
    <m/>
    <m/>
    <m/>
    <m/>
    <s v="No thanks"/>
  </r>
  <r>
    <n v="3356"/>
    <m/>
    <n v="0"/>
    <x v="3"/>
    <s v="Brandon Baker"/>
    <s v="Director, Analytics Services"/>
    <s v="Fishbowl Inc"/>
    <x v="21"/>
    <s v="America"/>
    <s v="North Carolina"/>
    <m/>
    <s v="No inmail sent"/>
    <x v="5"/>
    <d v="2019-07-29T00:00:00"/>
    <d v="2020-08-17T00:00:00"/>
    <n v="8"/>
    <n v="2"/>
    <n v="576"/>
    <s v="None"/>
    <m/>
    <m/>
    <m/>
    <m/>
    <m/>
    <m/>
  </r>
  <r>
    <n v="3357"/>
    <m/>
    <n v="0"/>
    <x v="1"/>
    <s v="Ted Babcock"/>
    <s v="Managing Director, Analytic Services"/>
    <s v="Fishbowl Inc"/>
    <x v="21"/>
    <s v="America"/>
    <s v="New Mexico"/>
    <m/>
    <s v="No inmail sent"/>
    <x v="0"/>
    <d v="2020-05-19T00:00:00"/>
    <d v="2020-08-04T00:00:00"/>
    <n v="8"/>
    <m/>
    <n v="589"/>
    <s v="Negative"/>
    <d v="2020-08-05T00:00:00"/>
    <m/>
    <m/>
    <m/>
    <m/>
    <m/>
  </r>
  <r>
    <n v="3358"/>
    <m/>
    <n v="0"/>
    <x v="5"/>
    <s v="Kyle McFarren"/>
    <s v="Director, Analytics"/>
    <s v="NSA Media"/>
    <x v="21"/>
    <s v="America"/>
    <s v="Illinois"/>
    <m/>
    <s v="No inmail sent"/>
    <x v="1"/>
    <m/>
    <m/>
    <n v="0"/>
    <m/>
    <m/>
    <m/>
    <m/>
    <s v="kyle.mcfarren@nsamedia.com"/>
    <s v="reply"/>
    <m/>
    <m/>
    <m/>
  </r>
  <r>
    <n v="3359"/>
    <m/>
    <n v="0"/>
    <x v="5"/>
    <s v="Beth Zeitner"/>
    <s v="President, Media Planning &amp; Analysis"/>
    <s v="NSA Media"/>
    <x v="21"/>
    <s v="America"/>
    <s v="Illinois"/>
    <m/>
    <s v="No inmail sent"/>
    <x v="1"/>
    <m/>
    <m/>
    <n v="0"/>
    <m/>
    <m/>
    <m/>
    <m/>
    <s v="beth.zeitner@nsamedia.com"/>
    <s v="hunter"/>
    <m/>
    <m/>
    <m/>
  </r>
  <r>
    <n v="3360"/>
    <m/>
    <n v="0"/>
    <x v="3"/>
    <s v="Jacyline Gerson"/>
    <s v="Sr. Director of Business Information Management"/>
    <s v="Icon Media Direct"/>
    <x v="21"/>
    <s v="America"/>
    <s v="California"/>
    <m/>
    <s v="No inmail sent"/>
    <x v="5"/>
    <d v="2019-08-01T00:00:00"/>
    <d v="2020-02-23T00:00:00"/>
    <n v="2"/>
    <n v="3"/>
    <n v="752"/>
    <s v="None"/>
    <m/>
    <m/>
    <m/>
    <m/>
    <m/>
    <m/>
  </r>
  <r>
    <n v="3361"/>
    <m/>
    <n v="0"/>
    <x v="3"/>
    <s v="Li liu"/>
    <s v="Sr. Director, Data Science"/>
    <s v="Icon Media Direct"/>
    <x v="21"/>
    <s v="America"/>
    <s v="California"/>
    <m/>
    <s v="No inmail sent"/>
    <x v="5"/>
    <d v="2019-07-29T00:00:00"/>
    <d v="2020-10-22T00:00:00"/>
    <n v="10"/>
    <n v="3"/>
    <n v="510"/>
    <s v="None"/>
    <m/>
    <m/>
    <m/>
    <m/>
    <m/>
    <m/>
  </r>
  <r>
    <n v="3362"/>
    <m/>
    <n v="0"/>
    <x v="3"/>
    <s v="Jennifer Bunner"/>
    <s v="Director of Marketing Analytics"/>
    <s v="Strategic Education"/>
    <x v="26"/>
    <s v="America"/>
    <s v="Minnesota"/>
    <m/>
    <s v="No inmail sent"/>
    <x v="5"/>
    <d v="2019-07-29T00:00:00"/>
    <d v="2020-09-17T00:00:00"/>
    <n v="9"/>
    <m/>
    <n v="545"/>
    <s v="Negative"/>
    <d v="2019-09-02T00:00:00"/>
    <m/>
    <m/>
    <m/>
    <m/>
    <s v="No, thanks"/>
  </r>
  <r>
    <n v="3363"/>
    <m/>
    <n v="0"/>
    <x v="3"/>
    <s v="Nik Hengel"/>
    <s v="Director, Marketing Sciences"/>
    <s v="Novus Media"/>
    <x v="21"/>
    <s v="America"/>
    <s v="Minnesota"/>
    <m/>
    <s v="No inmail sent"/>
    <x v="5"/>
    <d v="2019-07-29T00:00:00"/>
    <d v="2020-09-21T00:00:00"/>
    <n v="9"/>
    <m/>
    <n v="541"/>
    <s v="Negative"/>
    <d v="2019-09-03T00:00:00"/>
    <m/>
    <m/>
    <m/>
    <m/>
    <s v="&quot;No,thanks&quot;"/>
  </r>
  <r>
    <n v="3364"/>
    <m/>
    <n v="0"/>
    <x v="1"/>
    <s v="Christopher Crowhurst"/>
    <s v="Chief Technology Officer"/>
    <s v="Novus Media"/>
    <x v="21"/>
    <s v="America"/>
    <s v="Minnesota"/>
    <m/>
    <s v="No inmail sent"/>
    <x v="5"/>
    <d v="2019-07-29T00:00:00"/>
    <d v="2020-08-04T00:00:00"/>
    <n v="8"/>
    <m/>
    <n v="589"/>
    <s v="None"/>
    <m/>
    <m/>
    <m/>
    <m/>
    <m/>
    <s v="Not relevant"/>
  </r>
  <r>
    <n v="3365"/>
    <m/>
    <n v="0"/>
    <x v="3"/>
    <s v="Scott Yacko"/>
    <s v="Senior Director of Data Science"/>
    <s v="MightyHive"/>
    <x v="21"/>
    <s v="America"/>
    <s v="California"/>
    <m/>
    <s v="No inmail sent"/>
    <x v="5"/>
    <d v="2019-08-28T00:00:00"/>
    <d v="2020-08-17T00:00:00"/>
    <n v="8"/>
    <n v="2"/>
    <n v="576"/>
    <s v="None"/>
    <m/>
    <m/>
    <m/>
    <m/>
    <m/>
    <m/>
  </r>
  <r>
    <n v="3366"/>
    <m/>
    <n v="0"/>
    <x v="3"/>
    <s v="Leah Kim"/>
    <s v="CMO"/>
    <s v="MightyHive"/>
    <x v="21"/>
    <s v="America"/>
    <s v="New York"/>
    <m/>
    <s v="No inmail sent"/>
    <x v="1"/>
    <m/>
    <m/>
    <n v="0"/>
    <m/>
    <m/>
    <m/>
    <m/>
    <s v="leah@mightyhive.com"/>
    <s v="reply"/>
    <m/>
    <m/>
    <m/>
  </r>
  <r>
    <n v="3367"/>
    <m/>
    <n v="0"/>
    <x v="5"/>
    <s v="Steve Latham"/>
    <s v="Global Head of Analytics"/>
    <s v="Flashtalking"/>
    <x v="21"/>
    <s v="America"/>
    <s v="New York"/>
    <m/>
    <s v="No inmail sent"/>
    <x v="2"/>
    <d v="2019-07-29T00:00:00"/>
    <m/>
    <n v="0"/>
    <m/>
    <n v="961"/>
    <s v="Negative"/>
    <d v="2019-07-29T00:00:00"/>
    <m/>
    <m/>
    <m/>
    <m/>
    <s v="&quot;We actually don't do MMM just MTA and advanced analytics for digital media.&quot;"/>
  </r>
  <r>
    <n v="3368"/>
    <m/>
    <n v="0"/>
    <x v="5"/>
    <s v="Mark Williams"/>
    <s v="Director, Engineering Data Systems"/>
    <s v="Flashtalking"/>
    <x v="21"/>
    <s v="America"/>
    <s v="New York"/>
    <m/>
    <s v="No inmail sent"/>
    <x v="1"/>
    <m/>
    <m/>
    <n v="0"/>
    <m/>
    <m/>
    <m/>
    <m/>
    <m/>
    <m/>
    <m/>
    <m/>
    <m/>
  </r>
  <r>
    <n v="3369"/>
    <m/>
    <n v="0"/>
    <x v="5"/>
    <s v="Eli Heath"/>
    <s v="Director of Analytics"/>
    <s v="Flashtalking"/>
    <x v="21"/>
    <s v="America"/>
    <s v="New York"/>
    <m/>
    <s v="No inmail sent"/>
    <x v="5"/>
    <d v="2019-07-29T00:00:00"/>
    <m/>
    <n v="0"/>
    <m/>
    <n v="961"/>
    <s v="Negative"/>
    <d v="2019-09-03T00:00:00"/>
    <m/>
    <m/>
    <m/>
    <m/>
    <s v="&quot;No,thanks&quot;"/>
  </r>
  <r>
    <n v="3370"/>
    <m/>
    <n v="0"/>
    <x v="5"/>
    <s v="Phill Barufkin"/>
    <s v="Executive Director, Marketing Strategy Leader"/>
    <s v="Bader Rutter"/>
    <x v="21"/>
    <s v="America"/>
    <s v="Wisconsin"/>
    <m/>
    <s v="No inmail sent"/>
    <x v="1"/>
    <m/>
    <m/>
    <n v="0"/>
    <m/>
    <m/>
    <m/>
    <m/>
    <s v="bphill@baderrutter.com"/>
    <s v="hunter"/>
    <m/>
    <m/>
    <m/>
  </r>
  <r>
    <n v="3371"/>
    <m/>
    <n v="0"/>
    <x v="3"/>
    <s v="Joseph Panzarella"/>
    <s v="VP, Director of Analytics - Razorfish Health"/>
    <s v="Publicis Groupe"/>
    <x v="21"/>
    <s v="America"/>
    <s v="New York"/>
    <m/>
    <s v="No inmail sent"/>
    <x v="5"/>
    <d v="2019-07-29T00:00:00"/>
    <d v="2021-05-31T00:00:00"/>
    <n v="5"/>
    <n v="2"/>
    <n v="289"/>
    <s v="None"/>
    <m/>
    <m/>
    <m/>
    <m/>
    <m/>
    <s v="Relevant + followed up"/>
  </r>
  <r>
    <n v="3372"/>
    <m/>
    <n v="0"/>
    <x v="5"/>
    <s v="Joon Suh"/>
    <s v="Director"/>
    <s v="Rokkan"/>
    <x v="21"/>
    <s v="America"/>
    <s v="New York"/>
    <m/>
    <s v="No inmail sent"/>
    <x v="1"/>
    <m/>
    <m/>
    <n v="0"/>
    <m/>
    <m/>
    <m/>
    <m/>
    <s v="joon.suh@healixglobal.com"/>
    <s v="hunter"/>
    <m/>
    <m/>
    <m/>
  </r>
  <r>
    <n v="3373"/>
    <m/>
    <n v="0"/>
    <x v="7"/>
    <s v="David Kohn"/>
    <s v="Director Of Technology"/>
    <s v="REVANT OPTICS"/>
    <x v="26"/>
    <s v="America"/>
    <s v="Oregon"/>
    <m/>
    <s v="No inmail sent"/>
    <x v="2"/>
    <m/>
    <m/>
    <n v="0"/>
    <m/>
    <m/>
    <m/>
    <m/>
    <m/>
    <m/>
    <m/>
    <m/>
    <m/>
  </r>
  <r>
    <n v="3374"/>
    <m/>
    <n v="0"/>
    <x v="7"/>
    <s v="Mairi Burns"/>
    <s v="Managing Director of Strategy"/>
    <s v="CMD"/>
    <x v="21"/>
    <s v="America"/>
    <s v="Oregon"/>
    <m/>
    <s v="No inmail sent"/>
    <x v="1"/>
    <m/>
    <m/>
    <n v="0"/>
    <m/>
    <m/>
    <m/>
    <m/>
    <s v="mburns@cmdagency.com"/>
    <s v="hunter"/>
    <m/>
    <m/>
    <s v="Not relevant"/>
  </r>
  <r>
    <n v="3375"/>
    <m/>
    <n v="0"/>
    <x v="3"/>
    <s v="Karla Crawford Kerr"/>
    <s v="VP of Marketing"/>
    <s v="Hawthorne"/>
    <x v="21"/>
    <s v="America"/>
    <s v="California"/>
    <m/>
    <s v="No inmail sent"/>
    <x v="5"/>
    <d v="2019-07-30T00:00:00"/>
    <d v="2021-07-14T00:00:00"/>
    <n v="7"/>
    <n v="3"/>
    <n v="245"/>
    <s v="None"/>
    <m/>
    <m/>
    <m/>
    <m/>
    <m/>
    <m/>
  </r>
  <r>
    <n v="3376"/>
    <m/>
    <n v="0"/>
    <x v="3"/>
    <s v="Jessica Hawthorne-Castro"/>
    <s v="Chief Executive Officer"/>
    <s v="Hawthorne"/>
    <x v="21"/>
    <s v="America"/>
    <s v="California"/>
    <m/>
    <s v="No inmail sent"/>
    <x v="5"/>
    <d v="2019-08-20T00:00:00"/>
    <d v="2020-08-17T00:00:00"/>
    <n v="8"/>
    <n v="3"/>
    <n v="576"/>
    <s v="None"/>
    <m/>
    <m/>
    <m/>
    <m/>
    <m/>
    <m/>
  </r>
  <r>
    <n v="3377"/>
    <m/>
    <n v="0"/>
    <x v="3"/>
    <s v="Michael Miller"/>
    <s v="Director of Marketing Analytics"/>
    <s v="Hawthorne"/>
    <x v="21"/>
    <s v="America"/>
    <s v="California"/>
    <m/>
    <s v="No inmail sent"/>
    <x v="5"/>
    <d v="2019-08-01T00:00:00"/>
    <d v="2021-07-14T00:00:00"/>
    <n v="7"/>
    <n v="3"/>
    <n v="245"/>
    <s v="None"/>
    <m/>
    <m/>
    <m/>
    <m/>
    <m/>
    <m/>
  </r>
  <r>
    <n v="3378"/>
    <m/>
    <n v="0"/>
    <x v="3"/>
    <s v="Daniel Shea"/>
    <s v="Group Director of Analytics"/>
    <s v="Campbell Ewald"/>
    <x v="21"/>
    <s v="America"/>
    <s v="California"/>
    <m/>
    <s v="No inmail sent"/>
    <x v="5"/>
    <d v="2019-07-29T00:00:00"/>
    <d v="2020-08-17T00:00:00"/>
    <n v="8"/>
    <n v="3"/>
    <n v="576"/>
    <s v="None"/>
    <m/>
    <m/>
    <m/>
    <m/>
    <m/>
    <m/>
  </r>
  <r>
    <n v="3379"/>
    <m/>
    <n v="0"/>
    <x v="1"/>
    <s v="Bethany L.Peters"/>
    <s v="Director, Experience Analytics"/>
    <s v="RAPP"/>
    <x v="21"/>
    <s v="America"/>
    <s v="Illinois"/>
    <m/>
    <s v="No inmail sent"/>
    <x v="5"/>
    <d v="2019-07-29T00:00:00"/>
    <d v="2020-08-05T00:00:00"/>
    <n v="8"/>
    <m/>
    <n v="588"/>
    <s v="None"/>
    <m/>
    <m/>
    <m/>
    <m/>
    <m/>
    <s v="Not relevant"/>
  </r>
  <r>
    <n v="3380"/>
    <m/>
    <n v="0"/>
    <x v="7"/>
    <s v="Maria Tormos"/>
    <s v="Senior Director, Strategy &amp; Insights"/>
    <s v="Catapult Marketing"/>
    <x v="21"/>
    <s v="America"/>
    <s v="Colorado"/>
    <m/>
    <s v="No inmail sent"/>
    <x v="1"/>
    <m/>
    <m/>
    <n v="0"/>
    <m/>
    <m/>
    <m/>
    <m/>
    <s v="tormos.maria@catapultmarketing.com"/>
    <s v="hunter"/>
    <m/>
    <m/>
    <s v="Not relevant"/>
  </r>
  <r>
    <n v="3381"/>
    <m/>
    <n v="0"/>
    <x v="3"/>
    <s v="Gregory Barnes"/>
    <s v="Director of Media Analytics"/>
    <s v="McKinney"/>
    <x v="21"/>
    <s v="America"/>
    <s v="North Carolina"/>
    <m/>
    <s v="No inmail sent"/>
    <x v="5"/>
    <d v="2019-07-29T00:00:00"/>
    <d v="2020-08-17T00:00:00"/>
    <n v="8"/>
    <n v="3"/>
    <n v="576"/>
    <s v="None"/>
    <m/>
    <m/>
    <m/>
    <m/>
    <m/>
    <m/>
  </r>
  <r>
    <n v="3382"/>
    <m/>
    <n v="0"/>
    <x v="3"/>
    <s v="Jason Jones"/>
    <s v="VP, Director of Technology"/>
    <s v="McKinney"/>
    <x v="21"/>
    <s v="America"/>
    <s v="North Carolina"/>
    <m/>
    <s v="No inmail sent"/>
    <x v="5"/>
    <d v="2019-08-19T00:00:00"/>
    <d v="2021-07-15T00:00:00"/>
    <n v="7"/>
    <n v="2"/>
    <m/>
    <s v="None"/>
    <m/>
    <m/>
    <m/>
    <m/>
    <m/>
    <m/>
  </r>
  <r>
    <n v="3383"/>
    <m/>
    <n v="0"/>
    <x v="7"/>
    <s v="Brian Lopiccolo"/>
    <s v="Director, Data Strategy"/>
    <s v="McKinney"/>
    <x v="21"/>
    <s v="America"/>
    <s v="North Carolina"/>
    <m/>
    <s v="No inmail sent"/>
    <x v="5"/>
    <d v="2019-08-28T00:00:00"/>
    <m/>
    <n v="0"/>
    <m/>
    <n v="931"/>
    <s v="Negative"/>
    <d v="2019-08-28T00:00:00"/>
    <m/>
    <m/>
    <m/>
    <m/>
    <s v="&quot;No,thanks&quot;"/>
  </r>
  <r>
    <n v="3384"/>
    <m/>
    <n v="0"/>
    <x v="3"/>
    <s v="Joe Disharoon"/>
    <s v="Chief Technology Officer (CTO)"/>
    <s v="Kobie Marketing"/>
    <x v="26"/>
    <s v="America"/>
    <s v="Florida"/>
    <m/>
    <s v="No inmail sent"/>
    <x v="5"/>
    <d v="2019-09-16T00:00:00"/>
    <d v="2020-08-17T00:00:00"/>
    <n v="8"/>
    <n v="3"/>
    <n v="576"/>
    <m/>
    <m/>
    <m/>
    <m/>
    <m/>
    <m/>
    <s v="Follow up message sent 17/08/2020"/>
  </r>
  <r>
    <n v="3385"/>
    <m/>
    <n v="0"/>
    <x v="5"/>
    <s v="Dave Andreadakis"/>
    <s v="Chief Strategy Officer"/>
    <s v="Kobie Marketing"/>
    <x v="26"/>
    <s v="America"/>
    <s v="Florida"/>
    <m/>
    <s v="No inmail sent"/>
    <x v="5"/>
    <d v="2019-08-01T00:00:00"/>
    <s v="Irrelevant"/>
    <e v="#VALUE!"/>
    <m/>
    <m/>
    <s v="Irrelevant"/>
    <m/>
    <m/>
    <m/>
    <m/>
    <m/>
    <s v="Follow up message sent Irrelevant"/>
  </r>
  <r>
    <n v="3386"/>
    <m/>
    <n v="0"/>
    <x v="3"/>
    <s v="Brandy Eddings"/>
    <s v="Director of Search and Analytics"/>
    <s v="Slingshot"/>
    <x v="15"/>
    <s v="America"/>
    <s v="Texas"/>
    <m/>
    <s v="No inmail sent"/>
    <x v="5"/>
    <d v="2019-08-01T00:00:00"/>
    <d v="2020-08-17T00:00:00"/>
    <n v="8"/>
    <n v="3"/>
    <n v="576"/>
    <s v="None"/>
    <m/>
    <m/>
    <m/>
    <m/>
    <m/>
    <m/>
  </r>
  <r>
    <n v="3387"/>
    <m/>
    <n v="0"/>
    <x v="3"/>
    <s v="Judith Webster"/>
    <s v="Director of Strategy"/>
    <s v="Force Marketing"/>
    <x v="15"/>
    <s v="America"/>
    <s v="Georgia"/>
    <m/>
    <s v="No inmail sent"/>
    <x v="5"/>
    <d v="2019-09-03T00:00:00"/>
    <d v="2020-08-17T00:00:00"/>
    <n v="8"/>
    <n v="3"/>
    <n v="576"/>
    <s v="None"/>
    <m/>
    <m/>
    <m/>
    <m/>
    <m/>
    <m/>
  </r>
  <r>
    <n v="3388"/>
    <m/>
    <n v="0"/>
    <x v="5"/>
    <s v="Andrew Baker"/>
    <s v="VP - Product"/>
    <s v="Grit Digital Health"/>
    <x v="6"/>
    <s v="America"/>
    <s v="Colorado"/>
    <m/>
    <s v="No inmail sent"/>
    <x v="5"/>
    <d v="2019-08-01T00:00:00"/>
    <s v="Irrelevant"/>
    <e v="#VALUE!"/>
    <m/>
    <m/>
    <m/>
    <m/>
    <m/>
    <m/>
    <m/>
    <m/>
    <s v="Not relevant"/>
  </r>
  <r>
    <n v="3389"/>
    <m/>
    <n v="0"/>
    <x v="7"/>
    <s v="Michael Garten "/>
    <s v="Chief Marketing Officer"/>
    <s v="Mindgruve"/>
    <x v="21"/>
    <s v="America"/>
    <s v="California"/>
    <m/>
    <s v="No inmail sent"/>
    <x v="1"/>
    <m/>
    <m/>
    <n v="0"/>
    <m/>
    <m/>
    <m/>
    <m/>
    <s v="mgarten@mindgruve.com"/>
    <s v="reply"/>
    <m/>
    <m/>
    <s v="Not relevant"/>
  </r>
  <r>
    <n v="3390"/>
    <m/>
    <n v="0"/>
    <x v="3"/>
    <s v="James Mckinny"/>
    <s v="Director Of Analytics"/>
    <s v="Mindgruve"/>
    <x v="21"/>
    <s v="America"/>
    <s v="California"/>
    <m/>
    <s v="No inmail sent"/>
    <x v="5"/>
    <d v="2019-07-29T00:00:00"/>
    <d v="2020-08-17T00:00:00"/>
    <n v="8"/>
    <n v="3"/>
    <n v="576"/>
    <s v="None"/>
    <m/>
    <m/>
    <m/>
    <m/>
    <m/>
    <m/>
  </r>
  <r>
    <n v="3391"/>
    <m/>
    <n v="0"/>
    <x v="1"/>
    <s v="David Wilson"/>
    <s v="EVP of Digital Performance &amp; Analytics"/>
    <s v="Zozimus Agency"/>
    <x v="21"/>
    <s v="America"/>
    <s v="Massachusetts"/>
    <m/>
    <s v="No inmail sent"/>
    <x v="5"/>
    <d v="2019-08-01T00:00:00"/>
    <d v="2020-06-22T00:00:00"/>
    <n v="6"/>
    <m/>
    <n v="632"/>
    <s v="Positive_FS"/>
    <d v="2019-09-04T00:00:00"/>
    <m/>
    <m/>
    <m/>
    <m/>
    <s v="&quot;This week is crazy, but how about Thursday the 12th at 9:30am EST? That is what 2:30 BST?&quot;"/>
  </r>
  <r>
    <n v="3392"/>
    <m/>
    <n v="0"/>
    <x v="7"/>
    <s v="Ryan Edwards "/>
    <s v="Director of Consumer Experience"/>
    <s v="Quigley-Simpson"/>
    <x v="21"/>
    <s v="America"/>
    <s v="California"/>
    <m/>
    <s v="No inmail sent"/>
    <x v="5"/>
    <d v="2019-07-29T00:00:00"/>
    <m/>
    <n v="0"/>
    <m/>
    <n v="961"/>
    <s v="Negative"/>
    <d v="2019-08-02T00:00:00"/>
    <m/>
    <m/>
    <m/>
    <m/>
    <s v="While your product sounds very interesting and well spoken for we currently do not have any new vendor needs - particularly in my my department.'"/>
  </r>
  <r>
    <n v="3393"/>
    <m/>
    <n v="0"/>
    <x v="7"/>
    <s v="Eric Koehler"/>
    <s v="EVP Strategy &amp; Analytics"/>
    <s v="Quigley-Simpson"/>
    <x v="21"/>
    <s v="America"/>
    <s v="California"/>
    <m/>
    <s v="No inmail sent"/>
    <x v="1"/>
    <m/>
    <m/>
    <n v="0"/>
    <m/>
    <m/>
    <m/>
    <m/>
    <s v="erick@quigleysimpson.com"/>
    <s v="hunter"/>
    <m/>
    <m/>
    <s v="Not relevant"/>
  </r>
  <r>
    <n v="3394"/>
    <m/>
    <n v="0"/>
    <x v="5"/>
    <s v="Michael Bertie"/>
    <s v="Sr. Vice President, Analytic Solutions"/>
    <s v="MMA"/>
    <x v="21"/>
    <s v="America"/>
    <s v="Connecticut"/>
    <m/>
    <s v="No inmail sent"/>
    <x v="1"/>
    <m/>
    <m/>
    <n v="0"/>
    <m/>
    <m/>
    <m/>
    <m/>
    <s v="not found"/>
    <m/>
    <m/>
    <m/>
    <m/>
  </r>
  <r>
    <n v="3395"/>
    <m/>
    <n v="0"/>
    <x v="2"/>
    <s v="Todd Gustafson "/>
    <s v="EVP -- Chief Operating Officer (COO) and Chief Analytics Officer (CAO)"/>
    <s v="MMA"/>
    <x v="1"/>
    <s v="America"/>
    <s v="New York"/>
    <m/>
    <s v="No inmail sent"/>
    <x v="5"/>
    <d v="2019-07-29T00:00:00"/>
    <d v="2021-04-05T00:00:00"/>
    <n v="4"/>
    <m/>
    <m/>
    <s v="None"/>
    <m/>
    <m/>
    <m/>
    <m/>
    <m/>
    <s v="Follow up message sent"/>
  </r>
  <r>
    <n v="3396"/>
    <m/>
    <n v="0"/>
    <x v="5"/>
    <s v="John Guild"/>
    <s v="EVP - Technology and Data"/>
    <s v="MMA"/>
    <x v="21"/>
    <s v="America"/>
    <s v="New York"/>
    <m/>
    <s v="No inmail sent"/>
    <x v="5"/>
    <d v="2019-07-29T00:00:00"/>
    <s v="Irrelevent 6/22/2020"/>
    <e v="#VALUE!"/>
    <m/>
    <m/>
    <s v="Irrelevant"/>
    <m/>
    <m/>
    <m/>
    <m/>
    <m/>
    <s v="Follow up message sent Irrelevent 6/22/2020"/>
  </r>
  <r>
    <n v="3397"/>
    <m/>
    <n v="0"/>
    <x v="5"/>
    <s v="Christopher Cornell"/>
    <s v="Senior Director of Analytics"/>
    <s v="MMA"/>
    <x v="21"/>
    <s v="America"/>
    <s v="New York"/>
    <m/>
    <s v="No inmail sent"/>
    <x v="0"/>
    <d v="2020-03-02T00:00:00"/>
    <m/>
    <n v="0"/>
    <m/>
    <n v="744"/>
    <s v="Negative"/>
    <d v="2020-03-03T00:00:00"/>
    <m/>
    <m/>
    <m/>
    <m/>
    <s v="Sorry, I’m already in the industry. :)"/>
  </r>
  <r>
    <n v="3398"/>
    <m/>
    <n v="0"/>
    <x v="5"/>
    <s v="Vishal Sahni"/>
    <s v="Senior Vice President, Data &amp; Analytics"/>
    <s v="MMA"/>
    <x v="5"/>
    <s v="America"/>
    <s v="United States"/>
    <m/>
    <s v="No inmail sent"/>
    <x v="0"/>
    <d v="2019-07-29T00:00:00"/>
    <s v="Irrelevant"/>
    <e v="#VALUE!"/>
    <m/>
    <m/>
    <m/>
    <m/>
    <m/>
    <m/>
    <m/>
    <m/>
    <s v="Not relevant"/>
  </r>
  <r>
    <n v="3399"/>
    <m/>
    <n v="0"/>
    <x v="3"/>
    <s v="Matt Schroeder"/>
    <s v="Group Analytics DIrector"/>
    <s v="Crossmedia"/>
    <x v="21"/>
    <s v="America"/>
    <s v="California"/>
    <m/>
    <s v="No inmail sent"/>
    <x v="5"/>
    <d v="2019-07-29T00:00:00"/>
    <d v="2020-08-17T00:00:00"/>
    <n v="8"/>
    <n v="5"/>
    <n v="576"/>
    <s v="None"/>
    <m/>
    <m/>
    <m/>
    <m/>
    <m/>
    <m/>
  </r>
  <r>
    <n v="3400"/>
    <m/>
    <n v="0"/>
    <x v="5"/>
    <s v="Anu Singh"/>
    <s v="Director, Analytics"/>
    <s v="Eleven"/>
    <x v="21"/>
    <s v="America"/>
    <s v="New York"/>
    <m/>
    <s v="No inmail sent"/>
    <x v="1"/>
    <m/>
    <m/>
    <n v="0"/>
    <m/>
    <m/>
    <m/>
    <m/>
    <s v="anu@eleveninc.com"/>
    <s v="hunter"/>
    <m/>
    <m/>
    <m/>
  </r>
  <r>
    <n v="3401"/>
    <m/>
    <n v="0"/>
    <x v="5"/>
    <s v="Lara Ernsberger"/>
    <s v="Director Analytics Integration"/>
    <s v="Crossmedia"/>
    <x v="21"/>
    <s v="America"/>
    <s v="New York"/>
    <m/>
    <s v="No inmail sent"/>
    <x v="1"/>
    <m/>
    <m/>
    <n v="0"/>
    <m/>
    <m/>
    <m/>
    <m/>
    <s v="lara.ernsberger@xmedia.com"/>
    <s v="reply"/>
    <m/>
    <m/>
    <m/>
  </r>
  <r>
    <n v="3402"/>
    <m/>
    <n v="0"/>
    <x v="7"/>
    <s v="Alan Hills "/>
    <s v="Executive Director, Marketing Performance"/>
    <s v="ThomasART"/>
    <x v="21"/>
    <s v="America"/>
    <s v="Utah"/>
    <m/>
    <s v="No inmail sent"/>
    <x v="5"/>
    <d v="2019-07-29T00:00:00"/>
    <m/>
    <n v="0"/>
    <m/>
    <n v="961"/>
    <s v="Negative"/>
    <d v="2019-09-18T00:00:00"/>
    <m/>
    <m/>
    <m/>
    <m/>
    <s v="&quot;No,thanks&quot;"/>
  </r>
  <r>
    <n v="3403"/>
    <m/>
    <n v="0"/>
    <x v="3"/>
    <s v="Joshua Slodki"/>
    <s v="Director of Paid Media &amp; Analytics"/>
    <s v="PACIFIC"/>
    <x v="21"/>
    <s v="America"/>
    <s v="California"/>
    <m/>
    <s v="No inmail sent"/>
    <x v="5"/>
    <d v="2019-07-29T00:00:00"/>
    <d v="2020-08-17T00:00:00"/>
    <n v="8"/>
    <n v="3"/>
    <n v="576"/>
    <s v="None"/>
    <m/>
    <m/>
    <m/>
    <m/>
    <m/>
    <m/>
  </r>
  <r>
    <n v="3404"/>
    <m/>
    <n v="0"/>
    <x v="3"/>
    <s v="Peter Gaffney"/>
    <s v="Head Of Analytics"/>
    <s v="David Yurman"/>
    <x v="26"/>
    <s v="America"/>
    <s v="New York"/>
    <m/>
    <s v="No inmail sent"/>
    <x v="5"/>
    <d v="2019-07-29T00:00:00"/>
    <d v="2021-04-16T00:00:00"/>
    <n v="4"/>
    <n v="3"/>
    <n v="334"/>
    <s v="Neutral"/>
    <d v="2019-09-03T00:00:00"/>
    <s v="pgaffney@davidyurman.com"/>
    <m/>
    <m/>
    <m/>
    <s v="Relevant + followed up"/>
  </r>
  <r>
    <n v="3405"/>
    <m/>
    <n v="0"/>
    <x v="7"/>
    <s v="Morgan Clark"/>
    <s v="VP of Marketing"/>
    <s v="KSL Media"/>
    <x v="21"/>
    <s v="America"/>
    <s v="California"/>
    <m/>
    <s v="No inmail sent"/>
    <x v="1"/>
    <d v="2019-08-06T00:00:00"/>
    <m/>
    <n v="0"/>
    <m/>
    <n v="953"/>
    <m/>
    <m/>
    <s v="not found"/>
    <m/>
    <m/>
    <m/>
    <s v="Not relevant"/>
  </r>
  <r>
    <n v="3406"/>
    <m/>
    <n v="0"/>
    <x v="1"/>
    <s v="Mike McCartney"/>
    <s v="Founder"/>
    <s v="Silver Age Marketing"/>
    <x v="21"/>
    <s v="America"/>
    <s v="Illinois"/>
    <m/>
    <s v="No inmail sent"/>
    <x v="5"/>
    <d v="2019-08-01T00:00:00"/>
    <d v="2020-06-25T00:00:00"/>
    <n v="6"/>
    <m/>
    <n v="629"/>
    <s v="Positive_FS"/>
    <d v="2019-08-06T00:00:00"/>
    <s v="mjmccartney1@gmail.com "/>
    <m/>
    <m/>
    <m/>
    <s v="No need to follow up"/>
  </r>
  <r>
    <n v="3407"/>
    <m/>
    <n v="0"/>
    <x v="5"/>
    <s v="Luke Daigle"/>
    <s v="Principal"/>
    <s v="The Sandbox Agency"/>
    <x v="21"/>
    <s v="America"/>
    <s v="New York"/>
    <m/>
    <s v="No inmail sent"/>
    <x v="2"/>
    <d v="2019-08-06T00:00:00"/>
    <m/>
    <n v="0"/>
    <m/>
    <n v="953"/>
    <m/>
    <m/>
    <m/>
    <m/>
    <m/>
    <m/>
    <m/>
  </r>
  <r>
    <n v="3408"/>
    <m/>
    <n v="0"/>
    <x v="5"/>
    <s v="Starla West"/>
    <s v="Director, Media Strategy"/>
    <s v="The Sandbox Agency"/>
    <x v="21"/>
    <s v="America"/>
    <s v="Missouri"/>
    <m/>
    <s v="No inmail sent"/>
    <x v="0"/>
    <d v="2019-08-06T00:00:00"/>
    <s v="Irrelevant"/>
    <e v="#VALUE!"/>
    <m/>
    <m/>
    <s v="Irrelevant"/>
    <m/>
    <m/>
    <m/>
    <m/>
    <m/>
    <s v="Follow up message sent Irrelevant"/>
  </r>
  <r>
    <n v="3409"/>
    <m/>
    <n v="0"/>
    <x v="1"/>
    <s v="Todd Kelley"/>
    <s v="Director, Marketing Technology"/>
    <s v="The Sandbox Agency"/>
    <x v="21"/>
    <s v="America"/>
    <s v="Missouri"/>
    <m/>
    <s v="No inmail sent"/>
    <x v="0"/>
    <d v="2019-11-19T00:00:00"/>
    <d v="2020-08-05T00:00:00"/>
    <n v="8"/>
    <m/>
    <n v="588"/>
    <s v="None"/>
    <m/>
    <m/>
    <m/>
    <m/>
    <m/>
    <s v="Not relevant"/>
  </r>
  <r>
    <n v="3410"/>
    <m/>
    <n v="0"/>
    <x v="5"/>
    <s v="John Osborn"/>
    <s v="CEO"/>
    <s v="OMD America"/>
    <x v="21"/>
    <s v="America"/>
    <s v="New York"/>
    <m/>
    <s v="No inmail sent"/>
    <x v="1"/>
    <m/>
    <m/>
    <n v="0"/>
    <m/>
    <m/>
    <m/>
    <m/>
    <s v="john.osborn@omd.com"/>
    <s v="reply"/>
    <m/>
    <m/>
    <m/>
  </r>
  <r>
    <n v="3411"/>
    <m/>
    <n v="0"/>
    <x v="1"/>
    <s v="Rolf Olsen "/>
    <s v="Chief Analytics Officer"/>
    <s v="OMD America"/>
    <x v="21"/>
    <s v="America"/>
    <s v="New York"/>
    <m/>
    <s v="No inmail sent"/>
    <x v="5"/>
    <d v="2018-08-27T00:00:00"/>
    <d v="2020-06-23T00:00:00"/>
    <n v="6"/>
    <m/>
    <n v="631"/>
    <s v="Negative"/>
    <d v="2020-06-30T00:00:00"/>
    <m/>
    <m/>
    <m/>
    <m/>
    <s v="Not relevant"/>
  </r>
  <r>
    <n v="3412"/>
    <m/>
    <n v="0"/>
    <x v="7"/>
    <s v="Jimmy Tong"/>
    <s v="Sr. Director, Marketing Science"/>
    <s v="OMD America"/>
    <x v="21"/>
    <s v="America"/>
    <s v="California"/>
    <m/>
    <s v="No inmail sent"/>
    <x v="5"/>
    <d v="2018-12-20T00:00:00"/>
    <d v="2020-02-26T00:00:00"/>
    <n v="2"/>
    <m/>
    <n v="749"/>
    <s v="Negative"/>
    <d v="2020-02-27T00:00:00"/>
    <m/>
    <m/>
    <m/>
    <m/>
    <s v="Thanks for reaching out. My clients don't do MMM with OMD. They either have an in-house team that manages this or they work with another third party vendor (in my case Neustar)."/>
  </r>
  <r>
    <n v="3413"/>
    <m/>
    <n v="0"/>
    <x v="5"/>
    <s v="Tiffany Mei"/>
    <s v="Associate Director, Marketing Sciences"/>
    <s v="OMD America"/>
    <x v="21"/>
    <s v="America"/>
    <s v="California"/>
    <m/>
    <s v="No inmail sent"/>
    <x v="0"/>
    <s v="Don't send sales pitch"/>
    <s v="Don't send sales pitch"/>
    <e v="#VALUE!"/>
    <m/>
    <m/>
    <m/>
    <m/>
    <m/>
    <m/>
    <m/>
    <m/>
    <s v="Don't send sales pitch"/>
  </r>
  <r>
    <n v="3414"/>
    <m/>
    <n v="0"/>
    <x v="1"/>
    <s v="Robert Rindler"/>
    <s v="Associate Director, Data Science"/>
    <s v="Mindshare"/>
    <x v="21"/>
    <s v="America"/>
    <s v="New York"/>
    <m/>
    <s v="No inmail sent"/>
    <x v="5"/>
    <d v="2018-06-19T00:00:00"/>
    <m/>
    <n v="0"/>
    <m/>
    <m/>
    <s v="Positive_FS"/>
    <m/>
    <m/>
    <m/>
    <m/>
    <m/>
    <s v="already we are talking with Mindshare US"/>
  </r>
  <r>
    <n v="3415"/>
    <m/>
    <n v="0"/>
    <x v="1"/>
    <s v="Adam Gerhart"/>
    <s v="U.S. CEO"/>
    <s v="Mindshare"/>
    <x v="21"/>
    <s v="America"/>
    <s v="New York"/>
    <m/>
    <s v="No inmail sent"/>
    <x v="5"/>
    <s v="don't send sales pitch"/>
    <m/>
    <n v="0"/>
    <m/>
    <m/>
    <s v="Positive_FS"/>
    <m/>
    <m/>
    <m/>
    <m/>
    <m/>
    <s v="already we are talking with Mindshare US"/>
  </r>
  <r>
    <n v="3416"/>
    <m/>
    <n v="0"/>
    <x v="1"/>
    <s v="Megan Carter"/>
    <s v="Associate Director, Marketing Sciences"/>
    <s v="Mindshare"/>
    <x v="21"/>
    <s v="America"/>
    <s v="New York"/>
    <m/>
    <s v="No inmail sent"/>
    <x v="0"/>
    <d v="2019-08-08T00:00:00"/>
    <m/>
    <n v="0"/>
    <m/>
    <m/>
    <s v="Positive_FS"/>
    <m/>
    <m/>
    <m/>
    <m/>
    <m/>
    <s v="already we are talking with Mindshare US"/>
  </r>
  <r>
    <n v="3417"/>
    <m/>
    <n v="0"/>
    <x v="3"/>
    <s v="Nancy Chao"/>
    <s v="Director, Analytics"/>
    <s v="Carat"/>
    <x v="21"/>
    <s v="America"/>
    <s v="New York"/>
    <m/>
    <s v="No inmail sent"/>
    <x v="5"/>
    <d v="2019-08-08T00:00:00"/>
    <d v="2021-05-31T00:00:00"/>
    <n v="5"/>
    <n v="4"/>
    <n v="289"/>
    <s v="None"/>
    <m/>
    <m/>
    <m/>
    <m/>
    <m/>
    <s v="Relevant + followed up"/>
  </r>
  <r>
    <n v="3418"/>
    <m/>
    <n v="0"/>
    <x v="3"/>
    <s v="David Breh"/>
    <s v="Director of Analytics"/>
    <s v="Starcom"/>
    <x v="21"/>
    <s v="America"/>
    <s v="Illinois"/>
    <m/>
    <s v="No inmail sent"/>
    <x v="5"/>
    <d v="2019-08-08T00:00:00"/>
    <d v="2021-05-31T00:00:00"/>
    <n v="5"/>
    <m/>
    <n v="289"/>
    <s v="None"/>
    <m/>
    <m/>
    <m/>
    <m/>
    <m/>
    <s v="Relevant + followed up"/>
  </r>
  <r>
    <n v="3419"/>
    <m/>
    <n v="0"/>
    <x v="5"/>
    <s v="Lisa Peltekian"/>
    <s v="Analytics Manager"/>
    <s v="Starcom"/>
    <x v="21"/>
    <s v="America"/>
    <s v="Illinois"/>
    <m/>
    <s v="No inmail sent"/>
    <x v="5"/>
    <d v="2018-12-27T00:00:00"/>
    <m/>
    <n v="0"/>
    <m/>
    <n v="835"/>
    <s v="Negative"/>
    <d v="2019-12-02T00:00:00"/>
    <m/>
    <m/>
    <m/>
    <m/>
    <s v="No, thanks"/>
  </r>
  <r>
    <n v="3420"/>
    <m/>
    <n v="0"/>
    <x v="5"/>
    <s v="Kathy Ring"/>
    <s v="CEO"/>
    <s v="Starcom"/>
    <x v="21"/>
    <s v="America"/>
    <s v="Illinois"/>
    <m/>
    <s v="No inmail sent"/>
    <x v="1"/>
    <m/>
    <m/>
    <n v="0"/>
    <m/>
    <m/>
    <m/>
    <m/>
    <s v="kathy.ring@starcomww.com"/>
    <s v="hunter"/>
    <m/>
    <m/>
    <m/>
  </r>
  <r>
    <n v="3421"/>
    <m/>
    <n v="0"/>
    <x v="3"/>
    <s v="Shaw Jung Ma"/>
    <s v="Senior Manager, ROI Attribution Analytics"/>
    <s v="Kantar"/>
    <x v="21"/>
    <s v="America"/>
    <s v="New York"/>
    <m/>
    <s v="No inmail sent"/>
    <x v="5"/>
    <d v="2019-08-08T00:00:00"/>
    <d v="2021-03-05T00:00:00"/>
    <n v="3"/>
    <m/>
    <n v="376"/>
    <s v="Negative"/>
    <d v="2021-03-05T00:00:00"/>
    <s v="jung.shaw@kantar.com"/>
    <m/>
    <m/>
    <m/>
    <s v="Relevant + followed up"/>
  </r>
  <r>
    <n v="3422"/>
    <m/>
    <n v="0"/>
    <x v="5"/>
    <s v="Amanda Richman"/>
    <s v="CEO"/>
    <s v="Wavemaker"/>
    <x v="21"/>
    <s v="America"/>
    <s v="New York"/>
    <m/>
    <s v="No inmail sent"/>
    <x v="1"/>
    <m/>
    <m/>
    <n v="0"/>
    <m/>
    <m/>
    <m/>
    <m/>
    <m/>
    <m/>
    <m/>
    <m/>
    <m/>
  </r>
  <r>
    <n v="3423"/>
    <m/>
    <n v="0"/>
    <x v="3"/>
    <s v="Kathleen Ollen"/>
    <s v="VP, Analytics"/>
    <s v="Horizon Media"/>
    <x v="21"/>
    <s v="America"/>
    <s v="California"/>
    <m/>
    <s v="No inmail sent"/>
    <x v="5"/>
    <d v="2019-08-08T00:00:00"/>
    <d v="2021-07-15T00:00:00"/>
    <n v="7"/>
    <n v="2"/>
    <n v="244"/>
    <s v="None"/>
    <m/>
    <m/>
    <m/>
    <m/>
    <m/>
    <m/>
  </r>
  <r>
    <n v="3424"/>
    <m/>
    <n v="0"/>
    <x v="1"/>
    <s v="Kevin McGehee"/>
    <s v="Director, Advanced Analytics"/>
    <s v="Horizon Media"/>
    <x v="21"/>
    <s v="America"/>
    <s v="New York"/>
    <m/>
    <s v="No inmail sent"/>
    <x v="5"/>
    <d v="2018-12-25T00:00:00"/>
    <s v="Already in contact"/>
    <e v="#VALUE!"/>
    <m/>
    <m/>
    <m/>
    <m/>
    <m/>
    <m/>
    <m/>
    <m/>
    <s v="We are in contact with Horizon Media"/>
  </r>
  <r>
    <n v="3425"/>
    <m/>
    <n v="0"/>
    <x v="3"/>
    <s v="Sheila Kloefkorn"/>
    <s v="President/CEO"/>
    <s v="KEO Marketing"/>
    <x v="21"/>
    <s v="America"/>
    <s v="Arizona"/>
    <m/>
    <s v="No inmail sent"/>
    <x v="5"/>
    <d v="2019-08-14T00:00:00"/>
    <d v="2020-08-17T00:00:00"/>
    <n v="8"/>
    <n v="2"/>
    <n v="576"/>
    <s v="None"/>
    <m/>
    <m/>
    <m/>
    <m/>
    <m/>
    <m/>
  </r>
  <r>
    <n v="3426"/>
    <m/>
    <n v="0"/>
    <x v="7"/>
    <s v="Josh Wagner"/>
    <s v="Enterprise Account Executive | Head of Partnerships"/>
    <s v="LeadMD"/>
    <x v="15"/>
    <m/>
    <s v="Arizona"/>
    <m/>
    <s v="No inmail sent"/>
    <x v="5"/>
    <d v="2019-08-08T00:00:00"/>
    <d v="2019-09-02T00:00:00"/>
    <n v="9"/>
    <m/>
    <m/>
    <s v="Negative"/>
    <d v="2019-09-03T00:00:00"/>
    <m/>
    <m/>
    <m/>
    <m/>
    <s v="&quot;No,thanks&quot;"/>
  </r>
  <r>
    <n v="3427"/>
    <m/>
    <n v="0"/>
    <x v="5"/>
    <s v="Sarah Polli"/>
    <s v="Director, MarTech Solutions"/>
    <s v="Hearts and Science"/>
    <x v="21"/>
    <s v="America"/>
    <s v="New York"/>
    <m/>
    <s v="No inmail sent"/>
    <x v="5"/>
    <d v="2019-08-14T00:00:00"/>
    <d v="2020-01-13T00:00:00"/>
    <n v="1"/>
    <m/>
    <n v="793"/>
    <s v="Negative"/>
    <d v="2020-01-13T00:00:00"/>
    <m/>
    <m/>
    <m/>
    <m/>
    <s v="&quot;No,thanks&quot;"/>
  </r>
  <r>
    <n v="3428"/>
    <m/>
    <n v="0"/>
    <x v="3"/>
    <s v="Chris Martinez"/>
    <s v="Director, Marketing Effectiveness"/>
    <s v="Sephora"/>
    <x v="26"/>
    <s v="America"/>
    <s v="California"/>
    <m/>
    <s v="No inmail sent"/>
    <x v="5"/>
    <d v="2019-01-31T00:00:00"/>
    <d v="2021-07-14T00:00:00"/>
    <n v="7"/>
    <n v="4"/>
    <n v="245"/>
    <s v="None"/>
    <m/>
    <m/>
    <m/>
    <m/>
    <m/>
    <m/>
  </r>
  <r>
    <n v="3429"/>
    <m/>
    <n v="0"/>
    <x v="3"/>
    <s v="Jon Francis "/>
    <s v="Vice President of Enterprise Analytics, Data Science, and Research"/>
    <s v="Starbucks"/>
    <x v="26"/>
    <s v="America"/>
    <s v="Washington"/>
    <m/>
    <s v="No inmail sent"/>
    <x v="5"/>
    <d v="2019-08-09T00:00:00"/>
    <d v="2021-02-23T00:00:00"/>
    <n v="2"/>
    <n v="2"/>
    <n v="386"/>
    <s v="None"/>
    <m/>
    <m/>
    <m/>
    <m/>
    <m/>
    <m/>
  </r>
  <r>
    <n v="3430"/>
    <m/>
    <n v="0"/>
    <x v="7"/>
    <s v="Kristen Harrison"/>
    <s v="Director of Marketing Methods &amp; Channel Analytics"/>
    <s v="Nike"/>
    <x v="26"/>
    <s v="America"/>
    <s v="Oregon"/>
    <m/>
    <s v="No inmail sent"/>
    <x v="5"/>
    <d v="2019-10-21T00:00:00"/>
    <d v="2020-02-26T00:00:00"/>
    <n v="2"/>
    <m/>
    <n v="749"/>
    <s v="Negative"/>
    <d v="2020-03-23T00:00:00"/>
    <m/>
    <m/>
    <m/>
    <m/>
    <s v="&quot;No,thanks&quot;"/>
  </r>
  <r>
    <n v="3431"/>
    <m/>
    <n v="0"/>
    <x v="7"/>
    <s v="Jennifer Tan"/>
    <s v="Marketing Analytics"/>
    <s v="Uber"/>
    <x v="26"/>
    <s v="America"/>
    <s v="California"/>
    <m/>
    <s v="No inmail sent"/>
    <x v="1"/>
    <m/>
    <m/>
    <n v="0"/>
    <m/>
    <m/>
    <m/>
    <m/>
    <s v="jennifer.tan@uber.com"/>
    <s v="reply"/>
    <m/>
    <m/>
    <s v="Not relevant"/>
  </r>
  <r>
    <n v="3432"/>
    <m/>
    <n v="0"/>
    <x v="7"/>
    <s v="Jan Solar"/>
    <s v="Director Strategy and Data Analytics"/>
    <s v="Lenovo"/>
    <x v="26"/>
    <s v="America"/>
    <s v="North Carolina"/>
    <m/>
    <s v="No inmail sent"/>
    <x v="1"/>
    <m/>
    <m/>
    <n v="0"/>
    <m/>
    <m/>
    <m/>
    <m/>
    <s v="jan_solar@lenovo.com"/>
    <s v="reply"/>
    <m/>
    <m/>
    <s v="Not relevant"/>
  </r>
  <r>
    <n v="3433"/>
    <m/>
    <n v="0"/>
    <x v="3"/>
    <s v="Michael Weathers"/>
    <s v="Head, Advanced Analytics - Marketing"/>
    <s v="Walgreens"/>
    <x v="26"/>
    <s v="America"/>
    <s v="Illinois"/>
    <m/>
    <s v="No inmail sent"/>
    <x v="5"/>
    <d v="2019-08-08T00:00:00"/>
    <d v="2021-07-14T00:00:00"/>
    <n v="7"/>
    <n v="5"/>
    <n v="245"/>
    <m/>
    <m/>
    <m/>
    <m/>
    <m/>
    <m/>
    <s v="Follow up message sent 14/07/2021"/>
  </r>
  <r>
    <n v="3434"/>
    <m/>
    <n v="0"/>
    <x v="7"/>
    <s v="Diane Senese"/>
    <s v="Director Marketing Analytics"/>
    <s v="HP"/>
    <x v="26"/>
    <s v="America"/>
    <s v="California"/>
    <m/>
    <s v="No inmail sent"/>
    <x v="1"/>
    <m/>
    <m/>
    <n v="0"/>
    <m/>
    <m/>
    <m/>
    <m/>
    <s v="diane.senese@hp.com"/>
    <s v="reply"/>
    <m/>
    <m/>
    <s v="Not relevant"/>
  </r>
  <r>
    <n v="3435"/>
    <d v="2020-09-17T00:00:00"/>
    <n v="9"/>
    <x v="3"/>
    <s v="Leslie Ferraro"/>
    <s v="Chief Marketing Officer"/>
    <s v="Hershey Entertainment &amp; Resorts"/>
    <x v="26"/>
    <s v="America"/>
    <s v="Pennsylvania"/>
    <m/>
    <s v="No inmail sent"/>
    <x v="1"/>
    <m/>
    <m/>
    <n v="0"/>
    <m/>
    <m/>
    <m/>
    <m/>
    <s v="lferraro@hersheypa.com"/>
    <s v="hunter"/>
    <m/>
    <m/>
    <m/>
  </r>
  <r>
    <n v="3436"/>
    <m/>
    <n v="0"/>
    <x v="3"/>
    <s v="Tony Flanery Rye"/>
    <s v="Sr. Director, Global Growth Analytics"/>
    <s v="eBay"/>
    <x v="26"/>
    <s v="America"/>
    <s v="Washington"/>
    <m/>
    <s v="No inmail sent"/>
    <x v="0"/>
    <d v="2020-03-03T00:00:00"/>
    <d v="2021-02-23T00:00:00"/>
    <n v="2"/>
    <n v="1"/>
    <n v="386"/>
    <s v="None"/>
    <m/>
    <m/>
    <m/>
    <m/>
    <m/>
    <m/>
  </r>
  <r>
    <n v="3437"/>
    <d v="2020-09-17T00:00:00"/>
    <n v="9"/>
    <x v="3"/>
    <s v="Deb Coomer"/>
    <s v="Sr. Director Enterprise Data and Analytics"/>
    <s v="ULTA Beauty"/>
    <x v="26"/>
    <s v="America"/>
    <s v="Illinois"/>
    <m/>
    <s v="No inmail sent"/>
    <x v="1"/>
    <m/>
    <m/>
    <n v="0"/>
    <m/>
    <m/>
    <m/>
    <m/>
    <s v="dcoomer@ulta.com"/>
    <s v="reply"/>
    <m/>
    <m/>
    <m/>
  </r>
  <r>
    <n v="3438"/>
    <m/>
    <n v="0"/>
    <x v="3"/>
    <s v="Tami Dalley"/>
    <s v="Sr. Director, Consumer Direct Sciences, North America, Nike Digital"/>
    <s v="Nike"/>
    <x v="0"/>
    <s v="America"/>
    <s v="Oregon"/>
    <m/>
    <s v="No inmail sent"/>
    <x v="1"/>
    <m/>
    <m/>
    <n v="0"/>
    <m/>
    <m/>
    <m/>
    <m/>
    <m/>
    <m/>
    <m/>
    <m/>
    <s v="Relevant + sent invite"/>
  </r>
  <r>
    <n v="3439"/>
    <m/>
    <n v="0"/>
    <x v="3"/>
    <s v="Katie Goldsmith"/>
    <s v="Marketing Strategy, Original Movies"/>
    <s v="Amazon Studios"/>
    <x v="0"/>
    <s v="America"/>
    <s v="California"/>
    <m/>
    <s v="No inmail sent"/>
    <x v="0"/>
    <d v="2019-11-13T00:00:00"/>
    <d v="2021-07-14T00:00:00"/>
    <n v="7"/>
    <n v="2"/>
    <n v="245"/>
    <s v="None"/>
    <m/>
    <m/>
    <m/>
    <m/>
    <m/>
    <m/>
  </r>
  <r>
    <n v="3440"/>
    <m/>
    <n v="0"/>
    <x v="1"/>
    <s v="Christopher Necchi"/>
    <s v="Director Of Analytics"/>
    <s v="Nielsen"/>
    <x v="15"/>
    <s v="America"/>
    <s v="Massachusetts"/>
    <m/>
    <s v="No inmail sent"/>
    <x v="5"/>
    <d v="2019-08-14T00:00:00"/>
    <m/>
    <n v="0"/>
    <m/>
    <n v="945"/>
    <s v="Positive_FS"/>
    <d v="2019-09-09T00:00:00"/>
    <m/>
    <m/>
    <m/>
    <m/>
    <s v="&quot;With that context, I’m happy to take a call, but wanted to be transparent up front.&quot;"/>
  </r>
  <r>
    <n v="3441"/>
    <m/>
    <n v="0"/>
    <x v="7"/>
    <s v="Chris Dowsett"/>
    <s v="Head of Marketing Analytics + Decision Science"/>
    <s v="Instagram"/>
    <x v="26"/>
    <s v="America"/>
    <s v="California"/>
    <m/>
    <s v="No inmail sent"/>
    <x v="0"/>
    <d v="2020-03-03T00:00:00"/>
    <m/>
    <n v="0"/>
    <m/>
    <n v="743"/>
    <s v="Negative"/>
    <d v="2020-03-03T00:00:00"/>
    <m/>
    <m/>
    <m/>
    <m/>
    <s v="No, thanks"/>
  </r>
  <r>
    <n v="3442"/>
    <m/>
    <n v="0"/>
    <x v="3"/>
    <s v="Oliver Galvis"/>
    <s v="Senior Data Scientist"/>
    <s v="PlayStation"/>
    <x v="26"/>
    <s v="America"/>
    <s v="California"/>
    <m/>
    <s v="No inmail sent"/>
    <x v="0"/>
    <d v="2019-08-09T00:00:00"/>
    <d v="2020-08-17T00:00:00"/>
    <n v="8"/>
    <n v="3"/>
    <n v="576"/>
    <s v="None"/>
    <m/>
    <m/>
    <m/>
    <m/>
    <m/>
    <m/>
  </r>
  <r>
    <n v="3443"/>
    <m/>
    <n v="0"/>
    <x v="0"/>
    <s v="Rajat Chakraborty"/>
    <s v="Analytics Lead - Learning Programs"/>
    <s v="Amazon"/>
    <x v="0"/>
    <s v="America"/>
    <s v="Washington"/>
    <m/>
    <s v="No inmail sent"/>
    <x v="0"/>
    <d v="2020-03-04T00:00:00"/>
    <d v="2021-04-13T00:00:00"/>
    <n v="4"/>
    <n v="3"/>
    <n v="337"/>
    <m/>
    <m/>
    <m/>
    <m/>
    <m/>
    <m/>
    <m/>
  </r>
  <r>
    <n v="3444"/>
    <m/>
    <n v="0"/>
    <x v="7"/>
    <s v="Ryan Green"/>
    <s v="Senior Vice President &amp; Chief Marketing Officer"/>
    <s v="Southwest Airlines"/>
    <x v="26"/>
    <s v="America"/>
    <s v="Texas"/>
    <m/>
    <s v="No inmail sent"/>
    <x v="1"/>
    <m/>
    <m/>
    <n v="0"/>
    <m/>
    <m/>
    <m/>
    <m/>
    <s v="Irrelevant "/>
    <m/>
    <m/>
    <m/>
    <s v="Not relevant"/>
  </r>
  <r>
    <n v="3445"/>
    <m/>
    <n v="0"/>
    <x v="3"/>
    <s v="Tony Rodriguez"/>
    <s v="Sr. Manager Materials"/>
    <s v="Frontier Airlines"/>
    <x v="26"/>
    <s v="America"/>
    <s v="Colorado"/>
    <m/>
    <s v="No inmail sent"/>
    <x v="5"/>
    <d v="2019-08-14T00:00:00"/>
    <d v="2020-08-17T00:00:00"/>
    <n v="8"/>
    <n v="3"/>
    <n v="576"/>
    <s v="None"/>
    <m/>
    <m/>
    <m/>
    <m/>
    <m/>
    <m/>
  </r>
  <r>
    <n v="3446"/>
    <m/>
    <n v="0"/>
    <x v="1"/>
    <s v="Laurie Kowalevsky"/>
    <s v="VP Marketing, CMO"/>
    <s v="Eli Lilly and Company"/>
    <x v="15"/>
    <s v="America"/>
    <s v="Indiana"/>
    <m/>
    <s v="No inmail sent"/>
    <x v="0"/>
    <d v="2020-01-20T00:00:00"/>
    <d v="2020-08-05T00:00:00"/>
    <n v="8"/>
    <m/>
    <n v="588"/>
    <s v="None"/>
    <m/>
    <m/>
    <m/>
    <m/>
    <m/>
    <s v="Not relevant"/>
  </r>
  <r>
    <n v="3447"/>
    <m/>
    <n v="0"/>
    <x v="3"/>
    <s v="Alfredo Alvarez"/>
    <s v="Manager, Global Media Analytics"/>
    <s v=" SC Johnson"/>
    <x v="26"/>
    <s v="America"/>
    <s v="Illinois"/>
    <m/>
    <s v="No inmail sent"/>
    <x v="5"/>
    <d v="2019-08-14T00:00:00"/>
    <d v="2021-02-23T00:00:00"/>
    <n v="2"/>
    <m/>
    <n v="386"/>
    <s v="Positive_FS"/>
    <d v="2019-08-14T00:00:00"/>
    <m/>
    <m/>
    <m/>
    <m/>
    <s v="We are currently using another company for Marketing Mix, and we are satisfied with their service. I'll keep you in mind if something should change."/>
  </r>
  <r>
    <n v="3448"/>
    <m/>
    <n v="0"/>
    <x v="1"/>
    <s v="Michael Boehme"/>
    <s v="SVP Group Director, Advanced Analytics &amp; Insights"/>
    <s v="Starcom"/>
    <x v="21"/>
    <s v="America"/>
    <s v="Illinois"/>
    <m/>
    <s v="No inmail sent"/>
    <x v="5"/>
    <d v="2019-08-09T00:00:00"/>
    <d v="2020-06-23T00:00:00"/>
    <n v="6"/>
    <m/>
    <n v="631"/>
    <s v="Positive_FS"/>
    <d v="2019-08-12T00:00:00"/>
    <m/>
    <m/>
    <m/>
    <m/>
    <s v=" I would be happy to hear more about how your company is partnering with media agencies. Are you free next week?'"/>
  </r>
  <r>
    <n v="3449"/>
    <m/>
    <n v="0"/>
    <x v="7"/>
    <s v="Jake Thompson"/>
    <s v="Global Marketing Director"/>
    <s v="Michelin"/>
    <x v="26"/>
    <m/>
    <s v="South Carolina"/>
    <m/>
    <s v="No inmail sent"/>
    <x v="5"/>
    <d v="2019-08-09T00:00:00"/>
    <d v="2019-11-08T00:00:00"/>
    <n v="11"/>
    <m/>
    <m/>
    <s v="Negative"/>
    <d v="2019-11-12T00:00:00"/>
    <m/>
    <m/>
    <m/>
    <m/>
    <s v="no thanks"/>
  </r>
  <r>
    <n v="3450"/>
    <d v="2020-10-08T00:00:00"/>
    <n v="10"/>
    <x v="3"/>
    <s v="Brandice Chumbley"/>
    <s v="Executive Director, Marketing Analytics"/>
    <s v=" MGM Resorts International"/>
    <x v="26"/>
    <m/>
    <s v="Nevada"/>
    <m/>
    <s v="No inmail sent"/>
    <x v="1"/>
    <m/>
    <m/>
    <n v="0"/>
    <m/>
    <m/>
    <m/>
    <m/>
    <s v="bchumbley@mgmresorts.com"/>
    <s v="reply"/>
    <m/>
    <m/>
    <m/>
  </r>
  <r>
    <n v="3451"/>
    <d v="2020-10-08T00:00:00"/>
    <n v="10"/>
    <x v="3"/>
    <s v="Jill Moline Gautrau"/>
    <s v="Vice President of Marketing Analytics"/>
    <s v=" MGM Resorts International"/>
    <x v="26"/>
    <m/>
    <s v="Nevada"/>
    <m/>
    <s v="No inmail sent"/>
    <x v="1"/>
    <m/>
    <m/>
    <n v="0"/>
    <m/>
    <m/>
    <m/>
    <m/>
    <s v="jmolinegautrau@mgmresorts.com"/>
    <s v="hunter"/>
    <m/>
    <m/>
    <m/>
  </r>
  <r>
    <n v="3452"/>
    <d v="2020-10-08T00:00:00"/>
    <n v="10"/>
    <x v="3"/>
    <s v="Jason Morrissette"/>
    <s v="Customer Insights Data Analytics Manager"/>
    <s v="Wegmans Food Markets"/>
    <x v="26"/>
    <s v="America"/>
    <s v="New York"/>
    <m/>
    <s v="No inmail sent"/>
    <x v="1"/>
    <m/>
    <m/>
    <n v="0"/>
    <m/>
    <m/>
    <m/>
    <m/>
    <s v="jason.morrissette@wegmans.com"/>
    <s v="hunter"/>
    <m/>
    <m/>
    <m/>
  </r>
  <r>
    <n v="3453"/>
    <d v="2020-09-18T00:00:00"/>
    <n v="9"/>
    <x v="3"/>
    <s v="Charlotte McQuaid"/>
    <s v="VP of Marketing"/>
    <s v="Procter &amp; Gamble"/>
    <x v="26"/>
    <s v="America"/>
    <s v="New York"/>
    <m/>
    <s v="No inmail sent"/>
    <x v="1"/>
    <m/>
    <m/>
    <n v="0"/>
    <m/>
    <m/>
    <m/>
    <m/>
    <s v="charlotte.mcquaid@pg.com"/>
    <s v="hunter"/>
    <m/>
    <m/>
    <m/>
  </r>
  <r>
    <n v="3454"/>
    <d v="2020-09-18T00:00:00"/>
    <n v="9"/>
    <x v="3"/>
    <s v="Eileen Chan"/>
    <s v="Director, Marketing Analytics"/>
    <s v="PubWorX"/>
    <x v="26"/>
    <s v="America"/>
    <s v="New York"/>
    <m/>
    <s v="No inmail sent"/>
    <x v="1"/>
    <m/>
    <m/>
    <n v="0"/>
    <m/>
    <m/>
    <m/>
    <m/>
    <s v="eileen.chan@pubworx.com"/>
    <s v="reply"/>
    <m/>
    <m/>
    <m/>
  </r>
  <r>
    <n v="3455"/>
    <m/>
    <n v="0"/>
    <x v="5"/>
    <s v="Scott Hagedorn"/>
    <s v="CEO"/>
    <s v="Omnicom Media Group"/>
    <x v="21"/>
    <s v="America"/>
    <s v="New York"/>
    <m/>
    <s v="No inmail sent"/>
    <x v="1"/>
    <m/>
    <m/>
    <n v="0"/>
    <m/>
    <m/>
    <m/>
    <m/>
    <m/>
    <m/>
    <m/>
    <m/>
    <m/>
  </r>
  <r>
    <n v="3456"/>
    <m/>
    <n v="0"/>
    <x v="3"/>
    <s v="Mitesh M Motwani"/>
    <s v="Associate Partner"/>
    <s v="Genpact"/>
    <x v="26"/>
    <s v="America"/>
    <s v="New York"/>
    <m/>
    <s v="No inmail sent"/>
    <x v="1"/>
    <m/>
    <d v="2020-09-21T00:00:00"/>
    <n v="9"/>
    <m/>
    <n v="541"/>
    <m/>
    <m/>
    <m/>
    <m/>
    <m/>
    <m/>
    <m/>
  </r>
  <r>
    <n v="3457"/>
    <m/>
    <n v="0"/>
    <x v="3"/>
    <s v="Yann Elfersi"/>
    <s v="Marketing Analytics, Senior Manager"/>
    <s v="NBCUniversal Media, LLC"/>
    <x v="21"/>
    <s v="America"/>
    <s v="California"/>
    <m/>
    <s v="No inmail sent"/>
    <x v="0"/>
    <d v="2019-08-09T00:00:00"/>
    <d v="2021-02-23T00:00:00"/>
    <n v="2"/>
    <n v="3"/>
    <n v="386"/>
    <s v="None"/>
    <m/>
    <m/>
    <m/>
    <m/>
    <m/>
    <m/>
  </r>
  <r>
    <n v="3458"/>
    <d v="2020-09-18T00:00:00"/>
    <n v="9"/>
    <x v="3"/>
    <s v="Raj Talwar"/>
    <s v="Senior Manager, Marketing Analytics"/>
    <s v="American Express"/>
    <x v="26"/>
    <s v="America"/>
    <s v="New York"/>
    <m/>
    <s v="No inmail sent"/>
    <x v="1"/>
    <m/>
    <m/>
    <n v="0"/>
    <m/>
    <m/>
    <m/>
    <m/>
    <s v="raj.talwar@americanexpress.com"/>
    <m/>
    <m/>
    <m/>
    <m/>
  </r>
  <r>
    <n v="3459"/>
    <m/>
    <n v="0"/>
    <x v="3"/>
    <s v="Sushmita Pilaka Saha"/>
    <s v="Director of Product and Marketing Analytics"/>
    <s v="Redfin"/>
    <x v="26"/>
    <s v="America"/>
    <s v="California"/>
    <m/>
    <s v="No inmail sent"/>
    <x v="0"/>
    <d v="2020-03-03T00:00:00"/>
    <s v="Irrelevant 17/08/2020"/>
    <e v="#VALUE!"/>
    <n v="1"/>
    <m/>
    <s v="Irrelevant"/>
    <d v="2020-08-24T00:00:00"/>
    <m/>
    <m/>
    <m/>
    <m/>
    <s v="Irrelevant"/>
  </r>
  <r>
    <n v="3460"/>
    <m/>
    <n v="0"/>
    <x v="3"/>
    <s v="Zachary Bremmer"/>
    <s v="Marketing Analytics Manager"/>
    <s v="PACCAR"/>
    <x v="26"/>
    <s v="America"/>
    <s v="Washington"/>
    <m/>
    <s v="No inmail sent"/>
    <x v="5"/>
    <d v="2019-08-29T00:00:00"/>
    <d v="2020-08-17T00:00:00"/>
    <n v="8"/>
    <n v="3"/>
    <n v="576"/>
    <s v="None"/>
    <m/>
    <m/>
    <m/>
    <m/>
    <m/>
    <m/>
  </r>
  <r>
    <n v="3461"/>
    <m/>
    <n v="0"/>
    <x v="7"/>
    <s v="Sandeep Wadhwa"/>
    <s v="Director Marketing Analytics"/>
    <s v="Kvantum Inc."/>
    <x v="21"/>
    <s v="America"/>
    <s v="California"/>
    <m/>
    <s v="No inmail sent"/>
    <x v="5"/>
    <d v="2019-04-26T00:00:00"/>
    <m/>
    <n v="0"/>
    <m/>
    <m/>
    <s v="Negative"/>
    <d v="2019-11-08T00:00:00"/>
    <m/>
    <m/>
    <m/>
    <m/>
    <s v="No, thanks"/>
  </r>
  <r>
    <n v="3462"/>
    <m/>
    <n v="0"/>
    <x v="3"/>
    <s v="Fredric Weisberg, MBA"/>
    <s v="Manager, Marketing Research &amp; Analytics"/>
    <s v="FirstEnergy"/>
    <x v="26"/>
    <s v="America"/>
    <s v="Ohio"/>
    <m/>
    <s v="No inmail sent"/>
    <x v="5"/>
    <d v="2019-08-14T00:00:00"/>
    <d v="2021-04-16T00:00:00"/>
    <n v="4"/>
    <m/>
    <n v="334"/>
    <s v="Neutral"/>
    <d v="2019-09-06T00:00:00"/>
    <s v="fweisberg@firstenergycorp.com"/>
    <m/>
    <m/>
    <m/>
    <s v="Relevant + followed up"/>
  </r>
  <r>
    <n v="3463"/>
    <m/>
    <n v="0"/>
    <x v="3"/>
    <s v="Vikash Singh"/>
    <s v="Director Marketing Analytics"/>
    <s v="UPMC Health Plan"/>
    <x v="26"/>
    <s v="America"/>
    <s v="Pennsylvania"/>
    <m/>
    <s v="No inmail sent"/>
    <x v="1"/>
    <m/>
    <m/>
    <n v="0"/>
    <m/>
    <m/>
    <m/>
    <m/>
    <s v="not found"/>
    <m/>
    <m/>
    <m/>
    <m/>
  </r>
  <r>
    <n v="3464"/>
    <m/>
    <n v="0"/>
    <x v="1"/>
    <s v="Matthew Fanning"/>
    <s v="Associate Director, Analytics and Insights"/>
    <s v="Spark Foundry"/>
    <x v="21"/>
    <s v="America"/>
    <s v="New York"/>
    <m/>
    <s v="No inmail sent"/>
    <x v="0"/>
    <d v="2019-08-09T00:00:00"/>
    <s v="No need to follow up"/>
    <e v="#VALUE!"/>
    <m/>
    <m/>
    <m/>
    <m/>
    <m/>
    <m/>
    <m/>
    <m/>
    <s v="Not relevant"/>
  </r>
  <r>
    <n v="3465"/>
    <m/>
    <n v="0"/>
    <x v="3"/>
    <s v="Miguel Tercero"/>
    <s v="Analytics Supervisor"/>
    <s v="Carat America"/>
    <x v="21"/>
    <s v="America"/>
    <s v="California"/>
    <m/>
    <s v="No inmail sent"/>
    <x v="5"/>
    <d v="2019-08-14T00:00:00"/>
    <d v="2020-08-17T00:00:00"/>
    <n v="8"/>
    <n v="3"/>
    <n v="576"/>
    <s v="None"/>
    <m/>
    <m/>
    <m/>
    <m/>
    <m/>
    <m/>
  </r>
  <r>
    <n v="3466"/>
    <m/>
    <n v="0"/>
    <x v="2"/>
    <s v="Dominic Williamson"/>
    <s v="Director of Marketing Strategy and Analytics"/>
    <s v="Instacart"/>
    <x v="18"/>
    <s v="America"/>
    <s v="New York"/>
    <m/>
    <s v="No inmail sent"/>
    <x v="5"/>
    <d v="2019-08-08T00:00:00"/>
    <d v="2021-08-04T00:00:00"/>
    <n v="8"/>
    <m/>
    <m/>
    <s v="None"/>
    <m/>
    <m/>
    <m/>
    <m/>
    <m/>
    <s v="Follow up message sent"/>
  </r>
  <r>
    <n v="3467"/>
    <m/>
    <n v="0"/>
    <x v="7"/>
    <s v="Emily Carter"/>
    <s v="Director of Strategic Analytics, Global Marketing"/>
    <s v="Visa"/>
    <x v="26"/>
    <s v="America"/>
    <s v="California"/>
    <m/>
    <s v="No inmail sent"/>
    <x v="1"/>
    <m/>
    <m/>
    <n v="0"/>
    <m/>
    <m/>
    <m/>
    <m/>
    <s v="ecarter@visa.com"/>
    <s v="Sales QL"/>
    <m/>
    <d v="2020-11-04T00:00:00"/>
    <s v="Not relevant"/>
  </r>
  <r>
    <n v="3468"/>
    <m/>
    <n v="0"/>
    <x v="7"/>
    <s v="Madeleine Thom"/>
    <s v="Sr. Manager, Demand Gen &amp; Marketing"/>
    <s v="Samsung Electronics America"/>
    <x v="26"/>
    <s v="America"/>
    <s v="Texas"/>
    <m/>
    <s v="No inmail sent"/>
    <x v="0"/>
    <d v="2019-08-09T00:00:00"/>
    <d v="2019-11-08T00:00:00"/>
    <n v="11"/>
    <m/>
    <m/>
    <s v="Negative"/>
    <d v="2019-11-12T00:00:00"/>
    <m/>
    <m/>
    <m/>
    <m/>
    <s v="no thanks"/>
  </r>
  <r>
    <n v="3469"/>
    <m/>
    <n v="0"/>
    <x v="3"/>
    <s v="Luis D. Vargas"/>
    <s v="Global Director - Marketing analytics &amp; engagement"/>
    <s v="Dell"/>
    <x v="26"/>
    <s v="America"/>
    <s v="Texas"/>
    <m/>
    <s v="No inmail sent"/>
    <x v="0"/>
    <d v="2019-08-09T00:00:00"/>
    <d v="2020-10-08T00:00:00"/>
    <n v="10"/>
    <n v="3"/>
    <n v="524"/>
    <s v="None"/>
    <m/>
    <m/>
    <m/>
    <m/>
    <m/>
    <m/>
  </r>
  <r>
    <n v="3470"/>
    <m/>
    <n v="0"/>
    <x v="7"/>
    <s v="Elizabeth Macnair, PhD"/>
    <s v="Sr. Group Director, Vice President Analytical Insights"/>
    <s v="Neustar"/>
    <x v="26"/>
    <s v="America"/>
    <s v="Virginia"/>
    <m/>
    <s v="No inmail sent"/>
    <x v="0"/>
    <d v="2019-08-09T00:00:00"/>
    <s v="no need to follow up"/>
    <e v="#VALUE!"/>
    <m/>
    <m/>
    <m/>
    <m/>
    <m/>
    <m/>
    <m/>
    <m/>
    <s v="Not relevant"/>
  </r>
  <r>
    <n v="3471"/>
    <m/>
    <n v="0"/>
    <x v="3"/>
    <s v="Matt Thornbrough"/>
    <s v="Independent Media &amp; Marketing Consultant"/>
    <s v="Thornbrough Consulting Group"/>
    <x v="26"/>
    <s v="America"/>
    <s v="Connecticut"/>
    <m/>
    <s v="No inmail sent"/>
    <x v="5"/>
    <d v="2019-08-14T00:00:00"/>
    <d v="2020-09-21T00:00:00"/>
    <n v="9"/>
    <m/>
    <n v="541"/>
    <s v="Negative"/>
    <d v="2019-09-03T00:00:00"/>
    <m/>
    <m/>
    <m/>
    <m/>
    <s v="&quot;No,thanks&quot;"/>
  </r>
  <r>
    <n v="3472"/>
    <d v="2020-10-08T00:00:00"/>
    <n v="10"/>
    <x v="3"/>
    <s v="Steven Feldman"/>
    <s v="SVP, Media Director"/>
    <s v="Publicis Media"/>
    <x v="21"/>
    <s v="America"/>
    <s v="New York"/>
    <m/>
    <s v="No inmail sent"/>
    <x v="1"/>
    <m/>
    <m/>
    <n v="0"/>
    <m/>
    <m/>
    <m/>
    <m/>
    <m/>
    <m/>
    <m/>
    <m/>
    <m/>
  </r>
  <r>
    <n v="3473"/>
    <d v="2020-10-08T00:00:00"/>
    <n v="10"/>
    <x v="3"/>
    <s v="Jeremy Shubitz"/>
    <s v="Director of Marketing"/>
    <s v="Bosley "/>
    <x v="26"/>
    <s v="America"/>
    <s v="California"/>
    <m/>
    <s v="No inmail sent"/>
    <x v="1"/>
    <m/>
    <m/>
    <n v="0"/>
    <m/>
    <m/>
    <m/>
    <m/>
    <m/>
    <m/>
    <m/>
    <m/>
    <m/>
  </r>
  <r>
    <n v="3474"/>
    <m/>
    <n v="0"/>
    <x v="2"/>
    <s v="Mary Frances Smyth"/>
    <s v="Vice President and Associate Media Director"/>
    <s v="Media Assembly"/>
    <x v="21"/>
    <s v="America"/>
    <s v="Michigan"/>
    <m/>
    <s v="No inmail sent"/>
    <x v="0"/>
    <d v="2020-03-05T00:00:00"/>
    <d v="2021-08-04T00:00:00"/>
    <n v="8"/>
    <m/>
    <m/>
    <m/>
    <m/>
    <m/>
    <m/>
    <m/>
    <m/>
    <s v="Not relevant"/>
  </r>
  <r>
    <n v="3475"/>
    <m/>
    <n v="0"/>
    <x v="2"/>
    <s v="Andy Crestodina"/>
    <s v="Co-Founder and Chief Marketing Officer"/>
    <s v="Orbit Media Studios"/>
    <x v="26"/>
    <s v="America"/>
    <s v="Illinois"/>
    <m/>
    <s v="No inmail sent"/>
    <x v="5"/>
    <d v="2019-08-14T00:00:00"/>
    <d v="2021-08-04T00:00:00"/>
    <n v="8"/>
    <m/>
    <m/>
    <m/>
    <m/>
    <m/>
    <m/>
    <m/>
    <m/>
    <s v="Not relevant"/>
  </r>
  <r>
    <n v="3476"/>
    <m/>
    <n v="0"/>
    <x v="2"/>
    <s v="Gary Angel"/>
    <s v="CEO"/>
    <s v="Digital Mortar"/>
    <x v="26"/>
    <s v="America"/>
    <s v="California"/>
    <m/>
    <s v="No inmail sent"/>
    <x v="5"/>
    <d v="2019-08-14T00:00:00"/>
    <d v="2021-08-04T00:00:00"/>
    <n v="8"/>
    <m/>
    <m/>
    <m/>
    <m/>
    <m/>
    <m/>
    <m/>
    <m/>
    <s v="Not relevant"/>
  </r>
  <r>
    <n v="3477"/>
    <m/>
    <n v="0"/>
    <x v="2"/>
    <s v="Valerie Kroll"/>
    <s v="Optimization Director"/>
    <s v="Search Discovery"/>
    <x v="26"/>
    <s v="America"/>
    <s v="New York"/>
    <m/>
    <s v="No inmail sent"/>
    <x v="0"/>
    <d v="2019-09-20T00:00:00"/>
    <d v="2021-04-05T00:00:00"/>
    <n v="4"/>
    <m/>
    <m/>
    <s v="None"/>
    <m/>
    <m/>
    <m/>
    <m/>
    <m/>
    <s v="Follow up message sent"/>
  </r>
  <r>
    <n v="3478"/>
    <m/>
    <n v="0"/>
    <x v="1"/>
    <s v="Tom Greenwood"/>
    <s v="Director, Analytics and Consumer Strategy"/>
    <s v="Aveda"/>
    <x v="26"/>
    <s v="America"/>
    <s v="Minnesota"/>
    <m/>
    <s v="No inmail sent"/>
    <x v="5"/>
    <d v="2019-10-23T00:00:00"/>
    <d v="2020-08-05T00:00:00"/>
    <n v="8"/>
    <m/>
    <n v="588"/>
    <m/>
    <m/>
    <m/>
    <m/>
    <m/>
    <m/>
    <s v="Not relevant"/>
  </r>
  <r>
    <n v="3479"/>
    <m/>
    <n v="0"/>
    <x v="7"/>
    <s v="Laura Clooke"/>
    <s v="Director, Customer Insights Consulting"/>
    <s v="Symphony RetailAI"/>
    <x v="26"/>
    <s v="America"/>
    <s v="California"/>
    <m/>
    <s v="No inmail sent"/>
    <x v="1"/>
    <m/>
    <m/>
    <n v="0"/>
    <m/>
    <m/>
    <m/>
    <m/>
    <s v="laura.clooke@symphonyretailai.com"/>
    <s v="Sales QL"/>
    <m/>
    <d v="2020-11-04T00:00:00"/>
    <s v="Not relevant"/>
  </r>
  <r>
    <n v="3480"/>
    <m/>
    <n v="0"/>
    <x v="7"/>
    <s v="Ishwor Nepal"/>
    <s v="Senior Manager - Media &amp; Analytics"/>
    <s v="Lidl US"/>
    <x v="26"/>
    <s v="America"/>
    <s v="Virginia"/>
    <m/>
    <s v="No inmail sent"/>
    <x v="1"/>
    <m/>
    <m/>
    <n v="0"/>
    <m/>
    <m/>
    <m/>
    <m/>
    <s v="ishwor.nepal@lidl.com"/>
    <s v="Sales QL"/>
    <s v="Bounced"/>
    <d v="2020-11-04T00:00:00"/>
    <s v="Not relevant"/>
  </r>
  <r>
    <n v="3481"/>
    <d v="2020-09-17T00:00:00"/>
    <n v="9"/>
    <x v="3"/>
    <s v="Jeremy Slick"/>
    <s v="Manager - Communication Measurement, Analytics and Insights"/>
    <s v="General Mills"/>
    <x v="26"/>
    <s v="America"/>
    <s v="Minnesota"/>
    <m/>
    <s v="No inmail sent"/>
    <x v="1"/>
    <m/>
    <m/>
    <n v="0"/>
    <m/>
    <m/>
    <m/>
    <m/>
    <s v="jeremy.slick@generalmills.com"/>
    <s v="reply"/>
    <s v="sent"/>
    <m/>
    <m/>
  </r>
  <r>
    <n v="3482"/>
    <m/>
    <n v="0"/>
    <x v="3"/>
    <s v="Kurt Costanzo"/>
    <s v="Senior Director of Data Analytics"/>
    <s v="AMP - Analytic Marketing Partners"/>
    <x v="26"/>
    <s v="America"/>
    <s v="South Carolina"/>
    <m/>
    <s v="No inmail sent"/>
    <x v="5"/>
    <d v="2019-08-15T00:00:00"/>
    <d v="2021-02-23T00:00:00"/>
    <n v="2"/>
    <n v="2"/>
    <n v="386"/>
    <s v="None"/>
    <m/>
    <m/>
    <m/>
    <m/>
    <m/>
    <m/>
  </r>
  <r>
    <n v="3483"/>
    <m/>
    <n v="0"/>
    <x v="3"/>
    <s v="Michelle Martinelli Francis"/>
    <s v="Associate Director, Analytics"/>
    <s v="AMP Agency"/>
    <x v="1"/>
    <s v="America"/>
    <s v="Massachusetts"/>
    <m/>
    <s v="No inmail sent"/>
    <x v="5"/>
    <d v="2019-09-20T00:00:00"/>
    <d v="2021-04-22T00:00:00"/>
    <n v="4"/>
    <n v="2"/>
    <n v="328"/>
    <s v="None"/>
    <m/>
    <m/>
    <m/>
    <m/>
    <m/>
    <s v="Relevant + followed up"/>
  </r>
  <r>
    <n v="3484"/>
    <m/>
    <n v="0"/>
    <x v="3"/>
    <s v="Mark Dominguez"/>
    <s v="President"/>
    <s v="AMP Digital Marketing"/>
    <x v="21"/>
    <s v="America"/>
    <s v="Utah"/>
    <m/>
    <s v="No inmail sent"/>
    <x v="5"/>
    <d v="2019-10-21T00:00:00"/>
    <d v="2020-08-17T00:00:00"/>
    <n v="8"/>
    <n v="3"/>
    <n v="576"/>
    <s v="None"/>
    <m/>
    <m/>
    <m/>
    <m/>
    <m/>
    <m/>
  </r>
  <r>
    <n v="3485"/>
    <m/>
    <n v="0"/>
    <x v="3"/>
    <s v="Timothy Lord"/>
    <s v="Vice President, Marketing Mix Modeling Lead"/>
    <s v="Wells Fargo"/>
    <x v="26"/>
    <s v="America"/>
    <s v="Pennsylvania"/>
    <m/>
    <s v="No inmail sent"/>
    <x v="5"/>
    <d v="2019-08-15T00:00:00"/>
    <d v="2021-08-11T00:00:00"/>
    <n v="8"/>
    <m/>
    <n v="217"/>
    <m/>
    <m/>
    <m/>
    <m/>
    <m/>
    <m/>
    <s v="Follow up message sent 11/08/2021"/>
  </r>
  <r>
    <n v="3486"/>
    <m/>
    <n v="0"/>
    <x v="3"/>
    <s v="Ramprasad Arunachalam"/>
    <s v="Senior Manager, Growth Marketing Analytics"/>
    <s v="Ancestry"/>
    <x v="26"/>
    <s v="America"/>
    <s v="California"/>
    <m/>
    <s v="No inmail sent"/>
    <x v="5"/>
    <d v="2019-09-02T00:00:00"/>
    <d v="2021-02-23T00:00:00"/>
    <n v="2"/>
    <n v="3"/>
    <n v="386"/>
    <s v="None"/>
    <m/>
    <m/>
    <m/>
    <m/>
    <m/>
    <m/>
  </r>
  <r>
    <n v="3487"/>
    <m/>
    <n v="0"/>
    <x v="3"/>
    <s v="Bryan Enders"/>
    <s v="Technical Assistant to Chairman"/>
    <s v="INFINITI Motor Company"/>
    <x v="26"/>
    <s v="America"/>
    <s v="Tennessee"/>
    <m/>
    <s v="No inmail sent"/>
    <x v="0"/>
    <d v="2020-03-06T00:00:00"/>
    <d v="2021-02-23T00:00:00"/>
    <n v="2"/>
    <n v="1"/>
    <n v="386"/>
    <s v="None"/>
    <m/>
    <m/>
    <m/>
    <m/>
    <m/>
    <m/>
  </r>
  <r>
    <n v="3488"/>
    <m/>
    <n v="0"/>
    <x v="3"/>
    <s v="John Crowder"/>
    <s v="West Coast Manager"/>
    <s v="RPM Marketing Group"/>
    <x v="21"/>
    <s v="America"/>
    <s v="California"/>
    <m/>
    <s v="No inmail sent"/>
    <x v="5"/>
    <d v="2020-01-08T00:00:00"/>
    <d v="2020-08-17T00:00:00"/>
    <n v="8"/>
    <n v="3"/>
    <n v="576"/>
    <s v="None"/>
    <m/>
    <m/>
    <m/>
    <m/>
    <m/>
    <m/>
  </r>
  <r>
    <n v="3489"/>
    <m/>
    <n v="0"/>
    <x v="5"/>
    <s v="Olga Garofalo"/>
    <s v="Associate Director, Consumer Marketing"/>
    <s v="AbbVie"/>
    <x v="26"/>
    <s v="America"/>
    <s v="Illinois"/>
    <m/>
    <s v="No inmail sent"/>
    <x v="5"/>
    <d v="2019-08-15T00:00:00"/>
    <s v="Irrelevant"/>
    <e v="#VALUE!"/>
    <m/>
    <m/>
    <s v="Irrelevant"/>
    <m/>
    <m/>
    <m/>
    <m/>
    <m/>
    <s v="consumer marketing, irrelevent"/>
  </r>
  <r>
    <n v="3490"/>
    <m/>
    <n v="0"/>
    <x v="3"/>
    <s v="Mary Lunghi"/>
    <s v="Sr. VP, Consumer Insights and Analytics"/>
    <s v="IKEA"/>
    <x v="26"/>
    <s v="America"/>
    <s v="Pennsylvania"/>
    <m/>
    <s v="No inmail sent"/>
    <x v="5"/>
    <d v="2019-08-16T00:00:00"/>
    <d v="2021-07-15T00:00:00"/>
    <n v="7"/>
    <m/>
    <n v="244"/>
    <m/>
    <m/>
    <m/>
    <m/>
    <m/>
    <m/>
    <s v="Follow up message sent 15/07/2021"/>
  </r>
  <r>
    <n v="3491"/>
    <m/>
    <n v="0"/>
    <x v="7"/>
    <s v="Christine Nashick"/>
    <s v="CEO, Caribbean and CMO, Americas"/>
    <s v="DHL Express"/>
    <x v="26"/>
    <s v="America"/>
    <s v="Florida"/>
    <m/>
    <s v="No inmail sent"/>
    <x v="1"/>
    <m/>
    <m/>
    <n v="0"/>
    <m/>
    <m/>
    <m/>
    <m/>
    <m/>
    <m/>
    <m/>
    <m/>
    <s v="Not relevant"/>
  </r>
  <r>
    <n v="3492"/>
    <m/>
    <n v="0"/>
    <x v="5"/>
    <s v="Cheryl Jean Claude"/>
    <s v="Vice President, Media Analytics"/>
    <s v="Nielsen"/>
    <x v="21"/>
    <s v="America"/>
    <s v="New York"/>
    <m/>
    <s v="No inmail sent"/>
    <x v="5"/>
    <s v="No need to follow up"/>
    <s v="No need to follow up"/>
    <e v="#VALUE!"/>
    <m/>
    <m/>
    <m/>
    <m/>
    <m/>
    <m/>
    <m/>
    <m/>
    <s v="No need to follow up"/>
  </r>
  <r>
    <n v="3493"/>
    <d v="2020-09-18T00:00:00"/>
    <n v="9"/>
    <x v="3"/>
    <s v="Theresa Pepe"/>
    <s v="Vice President, Analytics and Innovation"/>
    <s v="Warner Bros. Entertainment"/>
    <x v="26"/>
    <s v="America"/>
    <s v="New York"/>
    <m/>
    <s v="No inmail sent"/>
    <x v="1"/>
    <m/>
    <m/>
    <n v="0"/>
    <m/>
    <m/>
    <m/>
    <m/>
    <s v="theresa.pepe@warnerbros.com"/>
    <m/>
    <m/>
    <m/>
    <m/>
  </r>
  <r>
    <n v="3494"/>
    <m/>
    <n v="0"/>
    <x v="7"/>
    <s v="Seth Hirsch"/>
    <s v="Vice President, Analytics &amp; CRM Strategy"/>
    <s v="Lift361"/>
    <x v="26"/>
    <s v="Europe"/>
    <s v="Georgia"/>
    <m/>
    <s v="No inmail sent"/>
    <x v="2"/>
    <m/>
    <m/>
    <n v="0"/>
    <m/>
    <m/>
    <m/>
    <m/>
    <m/>
    <m/>
    <m/>
    <m/>
    <m/>
  </r>
  <r>
    <n v="3495"/>
    <d v="2020-09-18T00:00:00"/>
    <n v="9"/>
    <x v="3"/>
    <s v="Steven Ji"/>
    <s v="Director, Marketing Analytics"/>
    <s v="KAYAK"/>
    <x v="26"/>
    <s v="America"/>
    <s v="Massachusetts"/>
    <m/>
    <s v="No inmail sent"/>
    <x v="1"/>
    <m/>
    <m/>
    <n v="0"/>
    <m/>
    <m/>
    <m/>
    <m/>
    <s v="sji@kayak.com"/>
    <m/>
    <m/>
    <m/>
    <m/>
  </r>
  <r>
    <n v="3496"/>
    <m/>
    <n v="0"/>
    <x v="7"/>
    <s v="Spencer Mayes"/>
    <s v="Analytics Director"/>
    <s v="MKG Marketing"/>
    <x v="21"/>
    <s v="America"/>
    <s v="Oregon"/>
    <m/>
    <s v="No inmail sent"/>
    <x v="1"/>
    <m/>
    <m/>
    <n v="0"/>
    <m/>
    <m/>
    <m/>
    <m/>
    <m/>
    <m/>
    <m/>
    <m/>
    <s v="Not relevant"/>
  </r>
  <r>
    <n v="3497"/>
    <d v="2020-09-18T00:00:00"/>
    <n v="9"/>
    <x v="3"/>
    <s v="John morris"/>
    <s v="Director Marketing Analytics"/>
    <s v="True Value Company"/>
    <x v="26"/>
    <s v="America"/>
    <s v="Illinois"/>
    <m/>
    <s v="No inmail sent"/>
    <x v="1"/>
    <m/>
    <m/>
    <n v="0"/>
    <m/>
    <m/>
    <m/>
    <m/>
    <s v="john.morris@truevalue.com"/>
    <m/>
    <m/>
    <m/>
    <m/>
  </r>
  <r>
    <n v="3498"/>
    <m/>
    <n v="0"/>
    <x v="3"/>
    <s v="Fernando Machado"/>
    <s v="Global Chief Marketing Officer"/>
    <s v="Burger King Corporation"/>
    <x v="26"/>
    <s v="America"/>
    <s v="Florida"/>
    <m/>
    <s v="No inmail sent"/>
    <x v="0"/>
    <d v="2020-03-11T00:00:00"/>
    <d v="2021-02-23T00:00:00"/>
    <n v="2"/>
    <n v="1"/>
    <n v="386"/>
    <s v="None"/>
    <m/>
    <m/>
    <m/>
    <m/>
    <m/>
    <m/>
  </r>
  <r>
    <n v="3499"/>
    <m/>
    <n v="0"/>
    <x v="5"/>
    <s v="Qingxin Zhao"/>
    <s v="Director, Marketing Analytics and Data Consulting"/>
    <s v="Media Storm"/>
    <x v="21"/>
    <s v="America"/>
    <s v="New York"/>
    <m/>
    <s v="No inmail sent"/>
    <x v="5"/>
    <d v="2019-08-15T00:00:00"/>
    <s v="Already in contact"/>
    <e v="#VALUE!"/>
    <m/>
    <m/>
    <m/>
    <m/>
    <m/>
    <m/>
    <m/>
    <m/>
    <s v="Already in contact with her colleague Jian Liang"/>
  </r>
  <r>
    <n v="3500"/>
    <m/>
    <n v="0"/>
    <x v="7"/>
    <s v="Vidisha Narula"/>
    <s v="Associate Director, Marketing Analytics"/>
    <s v="Rauxa"/>
    <x v="21"/>
    <s v="America"/>
    <s v="California"/>
    <m/>
    <s v="No inmail sent"/>
    <x v="1"/>
    <m/>
    <m/>
    <n v="0"/>
    <m/>
    <m/>
    <m/>
    <m/>
    <m/>
    <m/>
    <m/>
    <m/>
    <s v="Not relevant"/>
  </r>
  <r>
    <n v="3501"/>
    <m/>
    <n v="0"/>
    <x v="2"/>
    <s v="Mary Rombaut, Ed.D."/>
    <s v="Director Of Analytics"/>
    <s v="BarkerGilmore LLC"/>
    <x v="21"/>
    <s v="America"/>
    <s v="New York"/>
    <m/>
    <s v="No inmail sent"/>
    <x v="5"/>
    <d v="2019-09-18T00:00:00"/>
    <d v="2021-04-05T00:00:00"/>
    <n v="4"/>
    <m/>
    <m/>
    <s v="None"/>
    <m/>
    <m/>
    <m/>
    <m/>
    <m/>
    <s v="Follow up message sent"/>
  </r>
  <r>
    <n v="3502"/>
    <d v="2020-09-18T00:00:00"/>
    <n v="9"/>
    <x v="3"/>
    <s v="Daniel Heller"/>
    <s v="Global Solutions Partner, CPG"/>
    <s v="Facebook"/>
    <x v="26"/>
    <s v="America"/>
    <s v="New York"/>
    <m/>
    <s v="No inmail sent"/>
    <x v="3"/>
    <m/>
    <m/>
    <n v="0"/>
    <m/>
    <m/>
    <m/>
    <m/>
    <s v="daniel@facebook.com"/>
    <m/>
    <m/>
    <m/>
    <m/>
  </r>
  <r>
    <n v="3503"/>
    <m/>
    <n v="0"/>
    <x v="3"/>
    <s v="John Karlovic"/>
    <s v="Director Marketing Analytics"/>
    <s v="QuinStreet"/>
    <x v="26"/>
    <s v="America"/>
    <s v="California"/>
    <m/>
    <s v="No inmail sent"/>
    <x v="0"/>
    <d v="2019-09-06T00:00:00"/>
    <d v="2020-08-17T00:00:00"/>
    <n v="8"/>
    <n v="2"/>
    <n v="576"/>
    <s v="None"/>
    <m/>
    <m/>
    <m/>
    <m/>
    <m/>
    <m/>
  </r>
  <r>
    <n v="3504"/>
    <d v="2020-09-18T00:00:00"/>
    <n v="9"/>
    <x v="3"/>
    <s v="Tawny Abaniel"/>
    <s v="Sr. Director, Audience Science - Analytics &amp; Insights"/>
    <s v="Viacom"/>
    <x v="26"/>
    <s v="America"/>
    <s v="New York"/>
    <m/>
    <s v="No inmail sent"/>
    <x v="1"/>
    <m/>
    <m/>
    <n v="0"/>
    <m/>
    <m/>
    <m/>
    <m/>
    <s v="tawny.abaniel@viacbs.com"/>
    <m/>
    <m/>
    <m/>
    <m/>
  </r>
  <r>
    <n v="3505"/>
    <m/>
    <n v="0"/>
    <x v="3"/>
    <s v="Andy Batten"/>
    <s v="Sr Strategist, Technical Analytics"/>
    <s v="Red Door Interactive"/>
    <x v="26"/>
    <s v="America"/>
    <s v="Colorado"/>
    <m/>
    <s v="No inmail sent"/>
    <x v="5"/>
    <d v="2019-08-21T00:00:00"/>
    <d v="2020-08-17T00:00:00"/>
    <n v="8"/>
    <n v="2"/>
    <n v="576"/>
    <s v="None"/>
    <m/>
    <m/>
    <m/>
    <m/>
    <m/>
    <m/>
  </r>
  <r>
    <n v="3506"/>
    <m/>
    <n v="0"/>
    <x v="5"/>
    <s v="Ryan Melby"/>
    <s v="Director of Direct Marketing &amp; Analytics"/>
    <s v="Valve+Meter Performance Marketing"/>
    <x v="21"/>
    <s v="America"/>
    <s v="Indiana"/>
    <m/>
    <s v="No inmail sent"/>
    <x v="5"/>
    <d v="2019-08-15T00:00:00"/>
    <d v="2020-02-26T00:00:00"/>
    <n v="2"/>
    <m/>
    <n v="749"/>
    <s v="Negative"/>
    <d v="2020-02-26T00:00:00"/>
    <m/>
    <m/>
    <m/>
    <m/>
    <s v="No thanks"/>
  </r>
  <r>
    <n v="3507"/>
    <m/>
    <n v="0"/>
    <x v="3"/>
    <s v="David Loverde"/>
    <s v="Director of Marketing Analytics"/>
    <s v="Target Data"/>
    <x v="21"/>
    <s v="America"/>
    <s v="Illinois"/>
    <m/>
    <s v="No inmail sent"/>
    <x v="5"/>
    <d v="2019-08-30T00:00:00"/>
    <d v="2020-12-04T00:00:00"/>
    <n v="12"/>
    <m/>
    <n v="467"/>
    <m/>
    <m/>
    <m/>
    <m/>
    <m/>
    <m/>
    <s v="Follow up message sent 04/12/2020"/>
  </r>
  <r>
    <n v="3508"/>
    <m/>
    <n v="0"/>
    <x v="3"/>
    <s v="Jason Brewster"/>
    <s v="Director or Marketing Analytics"/>
    <s v="Zimmerman Advertising"/>
    <x v="21"/>
    <s v="America"/>
    <s v="Florida"/>
    <m/>
    <s v="No inmail sent"/>
    <x v="5"/>
    <d v="2019-09-12T00:00:00"/>
    <d v="2020-08-17T00:00:00"/>
    <n v="8"/>
    <n v="2"/>
    <n v="576"/>
    <s v="None"/>
    <m/>
    <m/>
    <m/>
    <m/>
    <m/>
    <m/>
  </r>
  <r>
    <n v="3509"/>
    <d v="2020-09-18T00:00:00"/>
    <n v="9"/>
    <x v="3"/>
    <s v="Nadia Nelipa"/>
    <s v="TitleDirector Marketing Analytics"/>
    <s v="Harte Hanks"/>
    <x v="26"/>
    <s v="America"/>
    <s v="Massachusetts"/>
    <m/>
    <s v="No inmail sent"/>
    <x v="1"/>
    <m/>
    <m/>
    <n v="0"/>
    <m/>
    <m/>
    <m/>
    <m/>
    <s v="nadia.nelipa@hartehanks.com"/>
    <m/>
    <m/>
    <m/>
    <m/>
  </r>
  <r>
    <n v="3510"/>
    <m/>
    <n v="0"/>
    <x v="0"/>
    <s v="Neel Shekhar"/>
    <s v="Director, Global Marketing Analytics"/>
    <s v="Colgate-Palmolive"/>
    <x v="26"/>
    <s v="America"/>
    <s v="New York"/>
    <m/>
    <s v="No inmail sent"/>
    <x v="5"/>
    <d v="2019-08-20T00:00:00"/>
    <m/>
    <n v="0"/>
    <m/>
    <m/>
    <s v="Positive_FS"/>
    <d v="2019-08-21T00:00:00"/>
    <s v="neel_shekhar@colpal.com"/>
    <m/>
    <m/>
    <m/>
    <s v="&quot;Hi Ramla. Let’s chat. I see you’re based in the UK. How about this Thurs 9am NY time?&quot;"/>
  </r>
  <r>
    <n v="3511"/>
    <m/>
    <n v="0"/>
    <x v="5"/>
    <s v="Jeffrey Barnes"/>
    <s v="Senior Director"/>
    <s v="Analytic Partner"/>
    <x v="15"/>
    <s v="America"/>
    <m/>
    <m/>
    <s v="No inmail sent"/>
    <x v="5"/>
    <d v="2019-08-16T00:00:00"/>
    <s v="Irrelevant"/>
    <e v="#VALUE!"/>
    <m/>
    <m/>
    <m/>
    <m/>
    <m/>
    <m/>
    <m/>
    <m/>
    <s v="Competitor"/>
  </r>
  <r>
    <n v="3512"/>
    <m/>
    <n v="0"/>
    <x v="5"/>
    <s v="Nazia Ahmad-Grullon"/>
    <s v="Director Of Strategic Analytics"/>
    <s v="FCB New York "/>
    <x v="15"/>
    <s v="America"/>
    <s v="New York"/>
    <m/>
    <s v="No inmail sent"/>
    <x v="5"/>
    <d v="2019-08-15T00:00:00"/>
    <s v="Irrelevant"/>
    <e v="#VALUE!"/>
    <m/>
    <m/>
    <m/>
    <m/>
    <m/>
    <m/>
    <m/>
    <m/>
    <s v="followed up 3 times already"/>
  </r>
  <r>
    <n v="3513"/>
    <m/>
    <n v="0"/>
    <x v="5"/>
    <s v="Avi Weinstein"/>
    <s v="Associate Director, Marketing Intelligence/Analytics"/>
    <s v="m/SIX"/>
    <x v="21"/>
    <s v="America"/>
    <s v="New York"/>
    <m/>
    <s v="No inmail sent"/>
    <x v="1"/>
    <m/>
    <m/>
    <n v="0"/>
    <m/>
    <m/>
    <m/>
    <m/>
    <m/>
    <m/>
    <m/>
    <m/>
    <m/>
  </r>
  <r>
    <n v="3514"/>
    <m/>
    <n v="0"/>
    <x v="3"/>
    <s v="Curtis Cochran"/>
    <s v="Director Of Analytics"/>
    <s v="Definition 6"/>
    <x v="21"/>
    <s v="America"/>
    <s v="Georgia"/>
    <m/>
    <s v="No inmail sent"/>
    <x v="5"/>
    <d v="2019-08-16T00:00:00"/>
    <d v="2020-08-17T00:00:00"/>
    <n v="8"/>
    <n v="3"/>
    <n v="576"/>
    <s v="None"/>
    <m/>
    <m/>
    <m/>
    <m/>
    <m/>
    <m/>
  </r>
  <r>
    <n v="3515"/>
    <d v="2019-08-15T00:00:00"/>
    <n v="8"/>
    <x v="2"/>
    <s v="Matt Scharf"/>
    <s v="Director, Integrated Marketing Analytics"/>
    <s v="Adobe"/>
    <x v="26"/>
    <s v="America"/>
    <s v="California"/>
    <s v="Ramla's"/>
    <s v="No inmail sent"/>
    <x v="5"/>
    <d v="2019-08-15T00:00:00"/>
    <d v="2021-07-29T00:00:00"/>
    <n v="7"/>
    <n v="3"/>
    <n v="230"/>
    <s v="None"/>
    <m/>
    <m/>
    <m/>
    <m/>
    <m/>
    <m/>
  </r>
  <r>
    <n v="3516"/>
    <m/>
    <n v="0"/>
    <x v="3"/>
    <s v="Paul D'Angelo Jr."/>
    <s v="Director - Performance and Analytics"/>
    <s v="MRM//McCann"/>
    <x v="21"/>
    <s v="America"/>
    <s v="Michigan"/>
    <m/>
    <s v="No inmail sent"/>
    <x v="5"/>
    <d v="2019-08-15T00:00:00"/>
    <d v="2020-12-04T00:00:00"/>
    <n v="12"/>
    <m/>
    <n v="467"/>
    <m/>
    <m/>
    <m/>
    <m/>
    <m/>
    <m/>
    <s v="Follow up message sent 04/12/2020"/>
  </r>
  <r>
    <n v="3517"/>
    <m/>
    <n v="0"/>
    <x v="7"/>
    <s v="Sebastian Popa"/>
    <s v="Director, Analytics | Disney"/>
    <s v="Publicis Groupe"/>
    <x v="21"/>
    <s v="America"/>
    <s v="California"/>
    <m/>
    <s v="No inmail sent"/>
    <x v="1"/>
    <m/>
    <m/>
    <n v="0"/>
    <m/>
    <m/>
    <m/>
    <m/>
    <m/>
    <m/>
    <m/>
    <m/>
    <s v="Not relevant"/>
  </r>
  <r>
    <n v="3518"/>
    <m/>
    <n v="0"/>
    <x v="7"/>
    <s v="Rebekah Z."/>
    <s v="Director of Marketing"/>
    <s v="Parrot Analytics"/>
    <x v="26"/>
    <s v="America"/>
    <s v="California"/>
    <m/>
    <s v="No inmail sent"/>
    <x v="1"/>
    <m/>
    <m/>
    <n v="0"/>
    <m/>
    <m/>
    <m/>
    <m/>
    <m/>
    <m/>
    <m/>
    <m/>
    <s v="Not relevant"/>
  </r>
  <r>
    <n v="3519"/>
    <m/>
    <n v="0"/>
    <x v="3"/>
    <s v="Rachel Schwartz"/>
    <s v="Director"/>
    <s v="DWA"/>
    <x v="21"/>
    <s v="America"/>
    <s v="Illinois"/>
    <m/>
    <s v="No inmail sent"/>
    <x v="5"/>
    <d v="2019-08-16T00:00:00"/>
    <d v="2020-12-04T00:00:00"/>
    <n v="12"/>
    <m/>
    <n v="467"/>
    <m/>
    <m/>
    <m/>
    <m/>
    <m/>
    <m/>
    <s v="Follow up message sent 04/12/2020"/>
  </r>
  <r>
    <n v="3520"/>
    <m/>
    <n v="0"/>
    <x v="7"/>
    <s v="Arina Polukhina, MSPA"/>
    <s v="Director of Data Analytics"/>
    <s v="Marketing General Incorporated"/>
    <x v="26"/>
    <s v="America"/>
    <s v="Virginia"/>
    <m/>
    <s v="No inmail sent"/>
    <x v="2"/>
    <m/>
    <m/>
    <n v="0"/>
    <m/>
    <m/>
    <m/>
    <m/>
    <m/>
    <m/>
    <m/>
    <m/>
    <m/>
  </r>
  <r>
    <n v="3521"/>
    <m/>
    <n v="0"/>
    <x v="5"/>
    <s v="Indre Staninaite, PhD"/>
    <s v="Director Of Analytics"/>
    <s v="Marketing Evolution"/>
    <x v="15"/>
    <m/>
    <m/>
    <m/>
    <s v="No inmail sent"/>
    <x v="4"/>
    <m/>
    <s v="Irrelevant"/>
    <e v="#VALUE!"/>
    <m/>
    <m/>
    <m/>
    <m/>
    <m/>
    <m/>
    <m/>
    <m/>
    <s v="competitor"/>
  </r>
  <r>
    <n v="3522"/>
    <d v="2020-09-18T00:00:00"/>
    <n v="9"/>
    <x v="3"/>
    <s v="Ray Advani"/>
    <s v="Director, Hospital Commercial Analytics"/>
    <s v="Pfizer"/>
    <x v="26"/>
    <s v="America"/>
    <s v="Illinois"/>
    <m/>
    <s v="No inmail sent"/>
    <x v="5"/>
    <d v="2019-08-15T00:00:00"/>
    <d v="2020-09-18T00:00:00"/>
    <n v="9"/>
    <m/>
    <n v="544"/>
    <s v="Negative"/>
    <d v="2019-09-03T00:00:00"/>
    <s v="radvani1@gmail.com"/>
    <m/>
    <m/>
    <m/>
    <s v="Hi Ramla, thank you for reaching out. I will pass at this time as I’m not able to help, but appreciate the interest and opportunity to stay in touch"/>
  </r>
  <r>
    <n v="3523"/>
    <m/>
    <n v="0"/>
    <x v="5"/>
    <s v="Nicole Dib"/>
    <s v="Director, Insights &amp; Analytics"/>
    <s v="Ad Council "/>
    <x v="26"/>
    <s v="America"/>
    <s v="New York"/>
    <m/>
    <s v="No inmail sent"/>
    <x v="0"/>
    <d v="2019-08-19T00:00:00"/>
    <s v="Irrelevant"/>
    <e v="#VALUE!"/>
    <m/>
    <m/>
    <m/>
    <m/>
    <m/>
    <m/>
    <m/>
    <m/>
    <s v="no need to follow up"/>
  </r>
  <r>
    <n v="3524"/>
    <m/>
    <n v="0"/>
    <x v="5"/>
    <s v="Valerie Gentieu"/>
    <s v="Vice President, Business Insights and Analytics"/>
    <s v="CMI Media"/>
    <x v="21"/>
    <s v="America"/>
    <s v="New Jersey"/>
    <m/>
    <s v="No inmail sent"/>
    <x v="5"/>
    <d v="2019-08-22T00:00:00"/>
    <d v="2019-10-16T00:00:00"/>
    <n v="10"/>
    <m/>
    <m/>
    <s v="Negative"/>
    <d v="2019-08-22T00:00:00"/>
    <m/>
    <m/>
    <m/>
    <m/>
    <s v="&quot;No,thanks&quot;"/>
  </r>
  <r>
    <n v="3525"/>
    <m/>
    <n v="0"/>
    <x v="3"/>
    <s v="Brett Lohmeyer"/>
    <s v="Director Of Analytics"/>
    <s v="Anvil Analytics + Insights"/>
    <x v="27"/>
    <s v="America"/>
    <s v="Missouri"/>
    <m/>
    <s v="No inmail sent"/>
    <x v="5"/>
    <d v="2019-08-16T00:00:00"/>
    <d v="2020-12-04T00:00:00"/>
    <n v="12"/>
    <m/>
    <n v="467"/>
    <m/>
    <m/>
    <m/>
    <m/>
    <m/>
    <m/>
    <s v="Follow up message sent 04/12/2020"/>
  </r>
  <r>
    <n v="3526"/>
    <m/>
    <n v="0"/>
    <x v="3"/>
    <s v="Rebecca Harpole"/>
    <s v="Director, Analytics and Data Insights"/>
    <s v="VML"/>
    <x v="21"/>
    <s v="America"/>
    <s v="Missouri"/>
    <m/>
    <s v="No inmail sent"/>
    <x v="5"/>
    <d v="2020-03-24T00:00:00"/>
    <d v="2020-12-04T00:00:00"/>
    <n v="12"/>
    <n v="1"/>
    <n v="467"/>
    <s v="None"/>
    <m/>
    <m/>
    <m/>
    <m/>
    <m/>
    <m/>
  </r>
  <r>
    <n v="3527"/>
    <m/>
    <n v="0"/>
    <x v="3"/>
    <s v="Michael Snow"/>
    <s v="Director of Insights &amp; Analytics"/>
    <s v="CMI/Compas"/>
    <x v="21"/>
    <s v="America"/>
    <s v="Illinois"/>
    <m/>
    <s v="No inmail sent"/>
    <x v="5"/>
    <d v="2019-08-20T00:00:00"/>
    <d v="2020-12-04T00:00:00"/>
    <n v="12"/>
    <m/>
    <n v="467"/>
    <m/>
    <m/>
    <m/>
    <m/>
    <m/>
    <m/>
    <s v="Follow up message sent 04/12/2020"/>
  </r>
  <r>
    <n v="3528"/>
    <m/>
    <n v="0"/>
    <x v="7"/>
    <s v="Heather Rigney"/>
    <s v="Director, Insights &amp; Analytics"/>
    <s v="McKinney"/>
    <x v="21"/>
    <s v="America"/>
    <s v="North Carolina"/>
    <m/>
    <s v="No inmail sent"/>
    <x v="1"/>
    <m/>
    <m/>
    <n v="0"/>
    <m/>
    <m/>
    <m/>
    <m/>
    <m/>
    <m/>
    <m/>
    <m/>
    <s v="Not relevant"/>
  </r>
  <r>
    <n v="3529"/>
    <m/>
    <n v="0"/>
    <x v="5"/>
    <s v="Matt Weinman"/>
    <s v="Director of Client Success &amp; Product Strategy"/>
    <s v="VideoAmp"/>
    <x v="15"/>
    <s v="America"/>
    <s v="New York"/>
    <m/>
    <s v="No inmail sent"/>
    <x v="5"/>
    <d v="2019-08-16T00:00:00"/>
    <s v="Irrelevant"/>
    <e v="#VALUE!"/>
    <m/>
    <m/>
    <m/>
    <m/>
    <m/>
    <m/>
    <m/>
    <m/>
    <s v="3 follow ups sent already"/>
  </r>
  <r>
    <n v="3530"/>
    <m/>
    <n v="0"/>
    <x v="3"/>
    <s v="Ania Magdalena Nasser"/>
    <s v="Director, Analytics &amp; Insights"/>
    <s v="Smart &amp; Final"/>
    <x v="0"/>
    <s v="America"/>
    <s v="California"/>
    <m/>
    <s v="No inmail sent"/>
    <x v="1"/>
    <m/>
    <m/>
    <n v="0"/>
    <m/>
    <m/>
    <m/>
    <m/>
    <m/>
    <m/>
    <m/>
    <m/>
    <s v="Relevant + sent invite"/>
  </r>
  <r>
    <n v="3531"/>
    <m/>
    <n v="0"/>
    <x v="3"/>
    <s v="Kari Peglar, MBA"/>
    <s v="Director, Consumer Insights &amp; Analytics"/>
    <s v="Young &amp; Laramore"/>
    <x v="21"/>
    <s v="America"/>
    <s v="Indiana"/>
    <m/>
    <s v="No inmail sent"/>
    <x v="5"/>
    <d v="2019-08-15T00:00:00"/>
    <d v="2020-12-04T00:00:00"/>
    <n v="12"/>
    <m/>
    <n v="467"/>
    <m/>
    <m/>
    <m/>
    <m/>
    <m/>
    <m/>
    <s v="Follow up message sent 04/12/2020"/>
  </r>
  <r>
    <n v="3532"/>
    <m/>
    <n v="0"/>
    <x v="5"/>
    <s v="Chloe Tripeau"/>
    <s v="Director, Advanced Analytics &amp; Insights"/>
    <s v="Starcom"/>
    <x v="21"/>
    <s v="America"/>
    <s v="New York"/>
    <m/>
    <s v="No inmail sent"/>
    <x v="1"/>
    <m/>
    <m/>
    <n v="0"/>
    <m/>
    <m/>
    <m/>
    <m/>
    <m/>
    <m/>
    <m/>
    <m/>
    <m/>
  </r>
  <r>
    <n v="3533"/>
    <m/>
    <n v="0"/>
    <x v="5"/>
    <s v="Adam Pickel"/>
    <s v="Director, Digital Marketing &amp; Performance"/>
    <s v="PK"/>
    <x v="15"/>
    <s v="America"/>
    <s v="Illinois"/>
    <m/>
    <s v="No inmail sent"/>
    <x v="0"/>
    <d v="2020-01-13T00:00:00"/>
    <s v="Irrelevant"/>
    <e v="#VALUE!"/>
    <m/>
    <m/>
    <m/>
    <m/>
    <m/>
    <m/>
    <m/>
    <m/>
    <s v="Not relevant"/>
  </r>
  <r>
    <n v="3534"/>
    <m/>
    <n v="0"/>
    <x v="0"/>
    <s v="Leyla Yerlikaya Eden"/>
    <s v="Marketing Science Director"/>
    <s v="Hall &amp; Partners The Modellers"/>
    <x v="26"/>
    <s v="America"/>
    <s v="New York"/>
    <m/>
    <s v="No inmail sent"/>
    <x v="1"/>
    <m/>
    <d v="2020-09-21T00:00:00"/>
    <n v="9"/>
    <m/>
    <n v="541"/>
    <s v="Negative"/>
    <d v="2020-07-03T00:00:00"/>
    <m/>
    <m/>
    <m/>
    <m/>
    <s v="No, thanks"/>
  </r>
  <r>
    <n v="3535"/>
    <m/>
    <n v="0"/>
    <x v="7"/>
    <s v="Kanha Bou"/>
    <s v="Director, Consumer Insights &amp; Analytics"/>
    <s v="The Estée Lauder Companies Inc"/>
    <x v="26"/>
    <s v="America"/>
    <s v="California"/>
    <m/>
    <s v="No inmail sent"/>
    <x v="1"/>
    <m/>
    <m/>
    <n v="0"/>
    <m/>
    <m/>
    <m/>
    <m/>
    <m/>
    <m/>
    <m/>
    <m/>
    <s v="Not relevant"/>
  </r>
  <r>
    <n v="3536"/>
    <m/>
    <n v="0"/>
    <x v="5"/>
    <s v="Erol Ozdemir"/>
    <s v="Director of Analytics"/>
    <s v="Havas Tonic"/>
    <x v="21"/>
    <s v="America"/>
    <s v="New York"/>
    <m/>
    <s v="No inmail sent"/>
    <x v="1"/>
    <m/>
    <m/>
    <n v="0"/>
    <m/>
    <m/>
    <m/>
    <m/>
    <m/>
    <m/>
    <m/>
    <m/>
    <m/>
  </r>
  <r>
    <n v="3537"/>
    <d v="2020-09-21T00:00:00"/>
    <n v="9"/>
    <x v="3"/>
    <s v="Skye Yang"/>
    <s v="Partner, Director, Insights &amp; Analytics"/>
    <s v="Neo Media World"/>
    <x v="21"/>
    <s v="America"/>
    <s v="New York"/>
    <m/>
    <s v="No inmail sent"/>
    <x v="1"/>
    <m/>
    <m/>
    <n v="0"/>
    <m/>
    <m/>
    <m/>
    <m/>
    <s v="skye.yang@neomediaworld.com"/>
    <m/>
    <m/>
    <m/>
    <m/>
  </r>
  <r>
    <n v="3538"/>
    <d v="2020-09-21T00:00:00"/>
    <n v="9"/>
    <x v="2"/>
    <s v="Prachi Priya"/>
    <s v="VP, Analytics &amp; Insights"/>
    <s v="Team One"/>
    <x v="21"/>
    <s v="America"/>
    <s v="California"/>
    <m/>
    <s v="No inmail sent"/>
    <x v="5"/>
    <d v="2019-08-26T00:00:00"/>
    <d v="2021-04-20T00:00:00"/>
    <n v="4"/>
    <m/>
    <n v="330"/>
    <s v="Positive_FS"/>
    <d v="2019-11-20T00:00:00"/>
    <m/>
    <m/>
    <m/>
    <m/>
    <s v="Follow up message sent"/>
  </r>
  <r>
    <n v="3539"/>
    <m/>
    <n v="0"/>
    <x v="5"/>
    <s v="Colm Murphy"/>
    <s v="Chief Strategy Officer"/>
    <s v="The&amp;Partnership"/>
    <x v="21"/>
    <s v="America"/>
    <s v="New York"/>
    <m/>
    <s v="No inmail sent"/>
    <x v="5"/>
    <d v="2019-08-16T00:00:00"/>
    <d v="2019-10-01T00:00:00"/>
    <n v="10"/>
    <m/>
    <m/>
    <s v="Negative"/>
    <d v="2019-10-01T00:00:00"/>
    <m/>
    <m/>
    <m/>
    <m/>
    <s v="&quot;No,thanks&quot;"/>
  </r>
  <r>
    <n v="3540"/>
    <m/>
    <n v="0"/>
    <x v="3"/>
    <s v="Evan Hanlon"/>
    <s v="Chief Strategy Officer US"/>
    <s v="essence"/>
    <x v="21"/>
    <s v="America"/>
    <s v="New York"/>
    <m/>
    <s v="No inmail sent"/>
    <x v="5"/>
    <d v="2019-08-15T00:00:00"/>
    <d v="2021-02-23T00:00:00"/>
    <n v="2"/>
    <m/>
    <n v="386"/>
    <m/>
    <m/>
    <m/>
    <m/>
    <m/>
    <m/>
    <s v="moved from Group M to Essence"/>
  </r>
  <r>
    <n v="3541"/>
    <m/>
    <n v="0"/>
    <x v="5"/>
    <s v="Yusuf Chuku"/>
    <s v="Global Chief Strategy Officer"/>
    <s v="VMLY&amp;R"/>
    <x v="21"/>
    <s v="America"/>
    <s v="New York"/>
    <m/>
    <s v="No inmail sent"/>
    <x v="5"/>
    <d v="2019-09-18T00:00:00"/>
    <s v="Irrelevant"/>
    <e v="#VALUE!"/>
    <m/>
    <m/>
    <s v="Irrelevant"/>
    <m/>
    <m/>
    <m/>
    <m/>
    <m/>
    <s v="Follow up message sent Irrelevant"/>
  </r>
  <r>
    <n v="3542"/>
    <d v="2020-09-21T00:00:00"/>
    <n v="9"/>
    <x v="3"/>
    <s v="Gerry Bavaro"/>
    <s v="Chief Strategy Officer"/>
    <s v="Merkury"/>
    <x v="26"/>
    <s v="America"/>
    <s v="New York"/>
    <m/>
    <s v="No inmail sent"/>
    <x v="1"/>
    <m/>
    <m/>
    <n v="0"/>
    <m/>
    <m/>
    <m/>
    <m/>
    <s v="not found"/>
    <m/>
    <m/>
    <m/>
    <m/>
  </r>
  <r>
    <n v="3543"/>
    <d v="2020-09-21T00:00:00"/>
    <n v="9"/>
    <x v="3"/>
    <s v="Jeremy Kanterman"/>
    <s v="Director, advertising effectivenss research"/>
    <s v="Verizon Media"/>
    <x v="21"/>
    <s v="America"/>
    <s v="New Jersey"/>
    <m/>
    <s v="No inmail sent"/>
    <x v="1"/>
    <m/>
    <m/>
    <n v="0"/>
    <m/>
    <m/>
    <m/>
    <m/>
    <s v="jeremy.kanterman@verizonmedia.com"/>
    <m/>
    <m/>
    <m/>
    <m/>
  </r>
  <r>
    <n v="3544"/>
    <m/>
    <n v="0"/>
    <x v="5"/>
    <s v="Irina Ioffe"/>
    <s v="Director of Strategy"/>
    <s v="GMR Marketing"/>
    <x v="21"/>
    <s v="America"/>
    <s v="Wisconsin"/>
    <m/>
    <s v="No inmail sent"/>
    <x v="5"/>
    <d v="2019-08-16T00:00:00"/>
    <d v="2019-11-12T00:00:00"/>
    <n v="11"/>
    <m/>
    <m/>
    <s v="Negative"/>
    <d v="2019-11-12T00:00:00"/>
    <m/>
    <m/>
    <m/>
    <m/>
    <s v="no thanks"/>
  </r>
  <r>
    <n v="3545"/>
    <d v="2020-09-21T00:00:00"/>
    <n v="9"/>
    <x v="3"/>
    <s v="Brenda Holcomb"/>
    <s v="Executive Director, Marketing"/>
    <s v="Catalina America"/>
    <x v="21"/>
    <s v="America"/>
    <s v="Illinois"/>
    <m/>
    <s v="No inmail sent"/>
    <x v="1"/>
    <m/>
    <m/>
    <n v="0"/>
    <m/>
    <m/>
    <m/>
    <m/>
    <s v="brenda.holcomb@catalina.com"/>
    <m/>
    <m/>
    <m/>
    <m/>
  </r>
  <r>
    <n v="3546"/>
    <d v="2020-10-01T00:00:00"/>
    <n v="10"/>
    <x v="3"/>
    <s v="Kristopher Fleming"/>
    <s v="Associate Director, Data and Analytics"/>
    <s v="Digitas"/>
    <x v="21"/>
    <s v="America"/>
    <s v="New York"/>
    <m/>
    <s v="No inmail sent"/>
    <x v="5"/>
    <d v="2019-09-12T00:00:00"/>
    <d v="2020-12-04T00:00:00"/>
    <n v="12"/>
    <m/>
    <n v="467"/>
    <s v="None"/>
    <m/>
    <m/>
    <m/>
    <m/>
    <m/>
    <s v="Follow up message sent 04/12/2020"/>
  </r>
  <r>
    <n v="3547"/>
    <d v="2020-10-01T00:00:00"/>
    <n v="10"/>
    <x v="3"/>
    <s v="Elaine Ogden"/>
    <s v="Principal, Analytics"/>
    <s v="Precision"/>
    <x v="21"/>
    <s v="America"/>
    <s v="New York"/>
    <m/>
    <s v="No inmail sent"/>
    <x v="5"/>
    <d v="2019-08-15T00:00:00"/>
    <d v="2020-12-04T00:00:00"/>
    <n v="12"/>
    <m/>
    <n v="467"/>
    <s v="None"/>
    <m/>
    <m/>
    <m/>
    <m/>
    <m/>
    <m/>
  </r>
  <r>
    <n v="3548"/>
    <d v="2020-10-01T00:00:00"/>
    <n v="10"/>
    <x v="3"/>
    <s v="Gabriella Kaplan"/>
    <s v="Associate Director, Analytics"/>
    <s v="Carat America"/>
    <x v="21"/>
    <s v="America"/>
    <s v="New York"/>
    <m/>
    <s v="No inmail sent"/>
    <x v="0"/>
    <d v="2020-03-13T00:00:00"/>
    <d v="2020-12-04T00:00:00"/>
    <n v="12"/>
    <m/>
    <n v="467"/>
    <s v="None"/>
    <m/>
    <m/>
    <m/>
    <m/>
    <m/>
    <m/>
  </r>
  <r>
    <n v="3549"/>
    <m/>
    <n v="0"/>
    <x v="5"/>
    <s v="Dylan Tooch"/>
    <s v="Head of Product Analytics"/>
    <s v="Elsevier"/>
    <x v="26"/>
    <s v="Europe"/>
    <s v="Netherlands"/>
    <m/>
    <s v="No inmail sent"/>
    <x v="5"/>
    <d v="2019-08-26T00:00:00"/>
    <s v="Irrelevant"/>
    <e v="#VALUE!"/>
    <m/>
    <m/>
    <m/>
    <m/>
    <m/>
    <m/>
    <m/>
    <m/>
    <s v="Not relevant"/>
  </r>
  <r>
    <n v="3550"/>
    <d v="2020-09-21T00:00:00"/>
    <n v="9"/>
    <x v="3"/>
    <s v="Christina Lee"/>
    <s v="Associate Director, Analytics"/>
    <s v="Carat"/>
    <x v="21"/>
    <s v="America"/>
    <s v="New York"/>
    <m/>
    <s v="No inmail sent"/>
    <x v="1"/>
    <m/>
    <m/>
    <n v="0"/>
    <m/>
    <m/>
    <m/>
    <m/>
    <s v="christina.lee@carat.com"/>
    <m/>
    <m/>
    <m/>
    <m/>
  </r>
  <r>
    <n v="3551"/>
    <m/>
    <n v="0"/>
    <x v="5"/>
    <s v="Dylan Rossi"/>
    <s v="Associate Director, Analytics"/>
    <s v="Spark Foundry"/>
    <x v="21"/>
    <s v="America"/>
    <s v="Illinois"/>
    <m/>
    <s v="No inmail sent"/>
    <x v="5"/>
    <d v="2019-08-15T00:00:00"/>
    <m/>
    <n v="0"/>
    <m/>
    <m/>
    <s v="Positive_FS"/>
    <m/>
    <m/>
    <m/>
    <m/>
    <m/>
    <s v="already a deal"/>
  </r>
  <r>
    <n v="3552"/>
    <d v="2020-09-21T00:00:00"/>
    <n v="9"/>
    <x v="3"/>
    <s v="Tooba Ghodsi"/>
    <s v="Associate Director, Analytics"/>
    <s v="Spark44"/>
    <x v="21"/>
    <s v="America"/>
    <s v="New York"/>
    <m/>
    <s v="No inmail sent"/>
    <x v="1"/>
    <d v="2019-09-09T00:00:00"/>
    <m/>
    <n v="0"/>
    <m/>
    <n v="919"/>
    <m/>
    <m/>
    <s v="toobag@spark44.com"/>
    <m/>
    <m/>
    <m/>
    <m/>
  </r>
  <r>
    <n v="3553"/>
    <d v="2020-09-21T00:00:00"/>
    <n v="9"/>
    <x v="3"/>
    <s v="Colin McHugh"/>
    <s v="Director Of Analytics"/>
    <s v="Horizon Next"/>
    <x v="21"/>
    <s v="America"/>
    <s v="New York"/>
    <m/>
    <s v="No inmail sent"/>
    <x v="1"/>
    <m/>
    <m/>
    <n v="0"/>
    <m/>
    <m/>
    <m/>
    <m/>
    <s v="cmchugh@horizon-next.com"/>
    <m/>
    <m/>
    <m/>
    <m/>
  </r>
  <r>
    <n v="3554"/>
    <m/>
    <n v="0"/>
    <x v="5"/>
    <s v="Brad Cohen"/>
    <s v="Marketing Strategy &amp; Analytics"/>
    <s v="Digitas North America"/>
    <x v="21"/>
    <s v="America"/>
    <s v="New York"/>
    <m/>
    <s v="No inmail sent"/>
    <x v="5"/>
    <d v="2019-08-15T00:00:00"/>
    <s v="Irrelevant"/>
    <e v="#VALUE!"/>
    <m/>
    <m/>
    <m/>
    <m/>
    <m/>
    <m/>
    <m/>
    <m/>
    <s v="3 follow ups sent already"/>
  </r>
  <r>
    <n v="3555"/>
    <d v="2020-10-01T00:00:00"/>
    <n v="10"/>
    <x v="3"/>
    <s v="Brian Siegel"/>
    <s v="Director of Analytics"/>
    <s v="The Lacek Group"/>
    <x v="21"/>
    <s v="America"/>
    <s v="Minnesota"/>
    <m/>
    <s v="No inmail sent"/>
    <x v="5"/>
    <d v="2019-08-16T00:00:00"/>
    <d v="2020-12-04T00:00:00"/>
    <n v="12"/>
    <m/>
    <n v="467"/>
    <s v="None"/>
    <m/>
    <m/>
    <m/>
    <m/>
    <m/>
    <s v="Follow up message sent 04/12/2020"/>
  </r>
  <r>
    <n v="3556"/>
    <m/>
    <n v="0"/>
    <x v="3"/>
    <s v="Ruo (Lindsay) Li"/>
    <s v="Analyst, Marketing Science"/>
    <s v="OMD America"/>
    <x v="21"/>
    <s v="America"/>
    <s v="California"/>
    <m/>
    <s v="No inmail sent"/>
    <x v="5"/>
    <d v="2020-05-19T00:00:00"/>
    <s v="Irrelevant 05/08/2020"/>
    <e v="#VALUE!"/>
    <m/>
    <m/>
    <s v="Irrelevant"/>
    <m/>
    <m/>
    <m/>
    <m/>
    <m/>
    <s v="Irrelevant"/>
  </r>
  <r>
    <n v="3557"/>
    <d v="2020-09-21T00:00:00"/>
    <n v="9"/>
    <x v="3"/>
    <s v="Joe Foran"/>
    <s v="Senior Director, Advanced Analytics"/>
    <s v="Merkle"/>
    <x v="21"/>
    <s v="America"/>
    <s v="Maryland"/>
    <m/>
    <s v="No inmail sent"/>
    <x v="5"/>
    <d v="2019-08-16T00:00:00"/>
    <d v="2020-09-21T00:00:00"/>
    <n v="9"/>
    <m/>
    <n v="541"/>
    <s v="Negative"/>
    <d v="2019-09-03T00:00:00"/>
    <m/>
    <m/>
    <m/>
    <m/>
    <s v="&quot;No,thanks&quot;"/>
  </r>
  <r>
    <n v="3558"/>
    <m/>
    <n v="0"/>
    <x v="3"/>
    <s v="Jonathan Prantner"/>
    <s v="Chief Analytics Officer"/>
    <s v="RXA, LLC"/>
    <x v="26"/>
    <s v="America"/>
    <s v="Michigan"/>
    <m/>
    <s v="No inmail sent"/>
    <x v="5"/>
    <d v="2019-09-30T00:00:00"/>
    <s v="Irrelevant 05/08/2020"/>
    <e v="#VALUE!"/>
    <m/>
    <m/>
    <m/>
    <m/>
    <m/>
    <m/>
    <m/>
    <m/>
    <s v="Competitor"/>
  </r>
  <r>
    <n v="3559"/>
    <m/>
    <n v="0"/>
    <x v="5"/>
    <s v="Mark Stouse"/>
    <s v="Chairman and CEO"/>
    <s v="Proof Analytics"/>
    <x v="15"/>
    <m/>
    <m/>
    <m/>
    <s v="No inmail sent"/>
    <x v="5"/>
    <d v="2019-08-16T00:00:00"/>
    <s v="Competitor"/>
    <e v="#VALUE!"/>
    <m/>
    <m/>
    <m/>
    <m/>
    <m/>
    <m/>
    <m/>
    <m/>
    <s v="Competitor"/>
  </r>
  <r>
    <n v="3560"/>
    <d v="2020-09-21T00:00:00"/>
    <n v="9"/>
    <x v="3"/>
    <s v="Mara (Mara Dratfield) Kaufman"/>
    <s v="Director Of Analytics"/>
    <s v="Horizon Next "/>
    <x v="21"/>
    <s v="America"/>
    <s v="New York"/>
    <m/>
    <s v="No inmail sent"/>
    <x v="1"/>
    <m/>
    <m/>
    <n v="0"/>
    <m/>
    <m/>
    <m/>
    <m/>
    <s v="mara.dratfield@horizon-next.com"/>
    <m/>
    <m/>
    <m/>
    <m/>
  </r>
  <r>
    <n v="3561"/>
    <d v="2020-10-01T00:00:00"/>
    <n v="10"/>
    <x v="3"/>
    <s v="Carmen Ongsiako"/>
    <s v="Senior Manager, Demand Generation"/>
    <s v="Unity Technologies"/>
    <x v="15"/>
    <s v="America"/>
    <s v="California"/>
    <m/>
    <s v="No inmail sent"/>
    <x v="5"/>
    <d v="2019-08-22T00:00:00"/>
    <d v="2020-08-17T00:00:00"/>
    <n v="8"/>
    <n v="2"/>
    <n v="576"/>
    <s v="None"/>
    <m/>
    <m/>
    <m/>
    <m/>
    <m/>
    <s v="Follow up message sent 17/08/2020"/>
  </r>
  <r>
    <n v="3562"/>
    <m/>
    <n v="0"/>
    <x v="2"/>
    <s v="Anish Koppula"/>
    <s v="Sr. Manager, Analytics"/>
    <s v="Expedia Group"/>
    <x v="26"/>
    <s v="America"/>
    <s v="Illinois"/>
    <m/>
    <s v="No inmail sent"/>
    <x v="5"/>
    <d v="2019-08-16T00:00:00"/>
    <d v="2021-07-30T00:00:00"/>
    <n v="7"/>
    <m/>
    <m/>
    <s v="None"/>
    <m/>
    <m/>
    <m/>
    <m/>
    <m/>
    <m/>
  </r>
  <r>
    <n v="3563"/>
    <d v="2020-10-01T00:00:00"/>
    <n v="10"/>
    <x v="3"/>
    <s v="Josué Martínez"/>
    <s v="Head of Marketing Measurement"/>
    <s v="Wells Fargo"/>
    <x v="26"/>
    <s v="America"/>
    <s v="California"/>
    <m/>
    <s v="No inmail sent"/>
    <x v="0"/>
    <d v="2020-03-12T00:00:00"/>
    <d v="2021-02-23T00:00:00"/>
    <n v="2"/>
    <n v="1"/>
    <n v="386"/>
    <s v="None"/>
    <m/>
    <m/>
    <m/>
    <m/>
    <m/>
    <m/>
  </r>
  <r>
    <n v="3564"/>
    <d v="2020-10-01T00:00:00"/>
    <n v="10"/>
    <x v="3"/>
    <s v="Yumi Clevenger-Lee"/>
    <s v="Executive Vice President and Chief Marketing Officer"/>
    <s v="Nestlé Waters"/>
    <x v="26"/>
    <s v="America"/>
    <s v="Connecticut"/>
    <m/>
    <s v="No inmail sent"/>
    <x v="0"/>
    <d v="2019-08-19T00:00:00"/>
    <d v="2021-02-23T00:00:00"/>
    <n v="2"/>
    <m/>
    <n v="386"/>
    <s v="None"/>
    <m/>
    <m/>
    <m/>
    <m/>
    <m/>
    <s v="Follow up message sent 23/02/2021"/>
  </r>
  <r>
    <n v="3565"/>
    <m/>
    <n v="0"/>
    <x v="2"/>
    <s v="Lee Glickman"/>
    <s v="Consultant"/>
    <s v="SQ Worldwide"/>
    <x v="26"/>
    <s v="America"/>
    <s v="New York"/>
    <m/>
    <s v="No inmail sent"/>
    <x v="0"/>
    <d v="2019-08-19T00:00:00"/>
    <d v="2021-07-30T00:00:00"/>
    <n v="7"/>
    <m/>
    <m/>
    <s v="None"/>
    <m/>
    <m/>
    <m/>
    <m/>
    <m/>
    <s v="Follow up message sent"/>
  </r>
  <r>
    <n v="3566"/>
    <d v="2020-09-18T00:00:00"/>
    <n v="9"/>
    <x v="3"/>
    <s v="Anu Bedi"/>
    <s v="Director Marketing Analytics"/>
    <s v="HBO"/>
    <x v="26"/>
    <s v="America"/>
    <s v="New York"/>
    <m/>
    <s v="No inmail sent"/>
    <x v="1"/>
    <m/>
    <m/>
    <n v="0"/>
    <m/>
    <m/>
    <m/>
    <m/>
    <s v="anu.bedi@hbo.com"/>
    <m/>
    <m/>
    <m/>
    <m/>
  </r>
  <r>
    <n v="3567"/>
    <d v="2020-10-01T00:00:00"/>
    <n v="10"/>
    <x v="3"/>
    <s v="Sudeshna Sen, Ph.D."/>
    <s v="Vice President, Marketing Strategy and Analytics"/>
    <s v="Merkle"/>
    <x v="21"/>
    <s v="America"/>
    <s v="Illinois"/>
    <m/>
    <s v="No inmail sent"/>
    <x v="5"/>
    <d v="2019-08-19T00:00:00"/>
    <d v="2020-12-04T00:00:00"/>
    <n v="12"/>
    <m/>
    <n v="467"/>
    <s v="None"/>
    <m/>
    <m/>
    <m/>
    <m/>
    <m/>
    <s v="Follow up message sent 04/12/2020"/>
  </r>
  <r>
    <n v="3568"/>
    <m/>
    <n v="0"/>
    <x v="2"/>
    <s v="Ali Pilehvar, Ph.D."/>
    <s v="Web Analytics (Advanced Analytics+Insights) Manager, Home Services"/>
    <s v="Wayfair"/>
    <x v="26"/>
    <s v="America"/>
    <s v="Massachusetts"/>
    <m/>
    <s v="No inmail sent"/>
    <x v="5"/>
    <d v="2019-08-16T00:00:00"/>
    <d v="2021-04-14T00:00:00"/>
    <n v="4"/>
    <m/>
    <m/>
    <s v="Negative"/>
    <d v="2021-04-29T00:00:00"/>
    <m/>
    <m/>
    <m/>
    <m/>
    <s v="Follow up message sent "/>
  </r>
  <r>
    <n v="3569"/>
    <m/>
    <n v="0"/>
    <x v="2"/>
    <s v="Chloe Wu"/>
    <s v="Measurement Partner"/>
    <s v="TikTok"/>
    <x v="12"/>
    <s v="America"/>
    <s v="California"/>
    <s v="Ramla's"/>
    <s v="No inmail sent"/>
    <x v="5"/>
    <d v="2019-08-19T00:00:00"/>
    <d v="2021-08-05T00:00:00"/>
    <n v="8"/>
    <m/>
    <m/>
    <s v="None"/>
    <m/>
    <m/>
    <m/>
    <m/>
    <m/>
    <m/>
  </r>
  <r>
    <n v="3570"/>
    <d v="2020-09-21T00:00:00"/>
    <n v="9"/>
    <x v="3"/>
    <s v="Ryan Nall"/>
    <s v="Director Of Analytics"/>
    <s v="Pearson"/>
    <x v="26"/>
    <s v="America"/>
    <s v="Maryland"/>
    <m/>
    <s v="No inmail sent"/>
    <x v="1"/>
    <m/>
    <m/>
    <n v="0"/>
    <m/>
    <m/>
    <m/>
    <m/>
    <s v="ryan.nall@pearson.com"/>
    <m/>
    <m/>
    <m/>
    <m/>
  </r>
  <r>
    <n v="3571"/>
    <d v="2020-09-21T00:00:00"/>
    <n v="9"/>
    <x v="3"/>
    <s v="Brian Lane"/>
    <s v="Performance Marketing, Paid Social and Search, Specialist"/>
    <s v="Canon America"/>
    <x v="26"/>
    <s v="America"/>
    <s v="New York"/>
    <m/>
    <s v="No inmail sent"/>
    <x v="1"/>
    <m/>
    <m/>
    <n v="0"/>
    <m/>
    <m/>
    <m/>
    <m/>
    <s v="brian.lane@Canon.us"/>
    <m/>
    <m/>
    <m/>
    <m/>
  </r>
  <r>
    <n v="3572"/>
    <m/>
    <n v="0"/>
    <x v="5"/>
    <s v="John Reinesch"/>
    <s v="Senior Manager, Search Marketing &amp; Analytics"/>
    <s v="Beacon Digital Marketing"/>
    <x v="21"/>
    <s v="America"/>
    <s v="New York"/>
    <m/>
    <s v="No inmail sent"/>
    <x v="2"/>
    <d v="2019-08-19T00:00:00"/>
    <m/>
    <n v="0"/>
    <m/>
    <n v="940"/>
    <m/>
    <m/>
    <m/>
    <m/>
    <m/>
    <m/>
    <m/>
  </r>
  <r>
    <n v="3573"/>
    <m/>
    <n v="0"/>
    <x v="5"/>
    <s v="Rohit Reddy Syamala"/>
    <s v="Associate Marketing Analyst"/>
    <s v="LatentView Analytics"/>
    <x v="26"/>
    <s v="America"/>
    <s v="California"/>
    <m/>
    <s v="No inmail sent"/>
    <x v="1"/>
    <s v="competitor"/>
    <m/>
    <n v="0"/>
    <m/>
    <m/>
    <m/>
    <m/>
    <m/>
    <m/>
    <m/>
    <m/>
    <s v="Not relevant"/>
  </r>
  <r>
    <n v="3574"/>
    <m/>
    <n v="0"/>
    <x v="5"/>
    <s v="Jeff Katz"/>
    <s v="CEO"/>
    <s v="Definition 6"/>
    <x v="21"/>
    <s v="America"/>
    <s v="Georgia"/>
    <m/>
    <s v="No inmail sent"/>
    <x v="5"/>
    <d v="2019-08-16T00:00:00"/>
    <s v="Irrelevant"/>
    <e v="#VALUE!"/>
    <m/>
    <m/>
    <m/>
    <m/>
    <m/>
    <m/>
    <m/>
    <m/>
    <s v="Not relevant"/>
  </r>
  <r>
    <n v="3575"/>
    <m/>
    <n v="0"/>
    <x v="5"/>
    <s v="Clark Kipling"/>
    <s v="VP, Analytics &amp; CRM"/>
    <s v="Definition 6"/>
    <x v="21"/>
    <s v="America"/>
    <s v="Georgia"/>
    <m/>
    <s v="No inmail sent"/>
    <x v="5"/>
    <d v="2019-08-16T00:00:00"/>
    <s v="Irrelevant"/>
    <e v="#VALUE!"/>
    <m/>
    <m/>
    <m/>
    <m/>
    <m/>
    <m/>
    <m/>
    <m/>
    <s v="Not relevant"/>
  </r>
  <r>
    <n v="3576"/>
    <d v="2020-10-01T00:00:00"/>
    <n v="10"/>
    <x v="3"/>
    <s v="Neil McGwyre"/>
    <s v="Director, Marketing Analytics"/>
    <s v="OgilvyOne Worldwide"/>
    <x v="21"/>
    <s v="America"/>
    <s v="New York"/>
    <m/>
    <s v="No inmail sent"/>
    <x v="5"/>
    <d v="2019-08-19T00:00:00"/>
    <d v="2020-12-04T00:00:00"/>
    <n v="12"/>
    <m/>
    <n v="467"/>
    <m/>
    <m/>
    <m/>
    <m/>
    <m/>
    <m/>
    <s v="3 follow ups sent already"/>
  </r>
  <r>
    <n v="3577"/>
    <d v="2020-10-01T00:00:00"/>
    <n v="10"/>
    <x v="3"/>
    <s v="Stefanos Kapetanakis"/>
    <s v="VP, Analytics &amp; Insights"/>
    <s v="Havas Edge"/>
    <x v="21"/>
    <s v="America"/>
    <s v="California"/>
    <m/>
    <s v="No inmail sent"/>
    <x v="0"/>
    <d v="2019-08-19T00:00:00"/>
    <d v="2021-07-15T00:00:00"/>
    <n v="7"/>
    <n v="4"/>
    <n v="244"/>
    <s v="None"/>
    <m/>
    <m/>
    <m/>
    <m/>
    <m/>
    <m/>
  </r>
  <r>
    <n v="3578"/>
    <d v="2020-09-21T00:00:00"/>
    <n v="9"/>
    <x v="3"/>
    <s v="L'Oreal Duke"/>
    <s v="Senior Director Of Marketing"/>
    <s v="Collette"/>
    <x v="26"/>
    <s v="America"/>
    <s v="Rhode Island"/>
    <m/>
    <s v="No inmail sent"/>
    <x v="1"/>
    <m/>
    <m/>
    <n v="0"/>
    <m/>
    <m/>
    <m/>
    <m/>
    <s v="loreal.reynolds@gocollette.com"/>
    <m/>
    <m/>
    <m/>
    <m/>
  </r>
  <r>
    <n v="3579"/>
    <m/>
    <n v="0"/>
    <x v="3"/>
    <s v="Stephanie Mirando"/>
    <s v="Director of Marketing"/>
    <s v="Collette"/>
    <x v="26"/>
    <s v="America"/>
    <s v="Rhode Island"/>
    <m/>
    <s v="No inmail sent"/>
    <x v="5"/>
    <d v="2019-08-20T00:00:00"/>
    <s v="Irrelevant 05/08/2020"/>
    <e v="#VALUE!"/>
    <m/>
    <m/>
    <s v="Irrelevant"/>
    <m/>
    <m/>
    <m/>
    <m/>
    <m/>
    <s v="Irrelevant"/>
  </r>
  <r>
    <n v="3580"/>
    <m/>
    <n v="0"/>
    <x v="7"/>
    <s v="Mark Wilson"/>
    <s v="Chief Marketing Officer"/>
    <s v="BlackBerry"/>
    <x v="26"/>
    <s v="America"/>
    <s v="California"/>
    <m/>
    <s v="No inmail sent"/>
    <x v="1"/>
    <m/>
    <m/>
    <n v="0"/>
    <m/>
    <m/>
    <m/>
    <m/>
    <m/>
    <m/>
    <m/>
    <m/>
    <s v="Not relevant"/>
  </r>
  <r>
    <n v="3581"/>
    <m/>
    <n v="0"/>
    <x v="7"/>
    <s v="Pamposh Zutshi"/>
    <s v="Head of Marketing"/>
    <s v="BlackBerry"/>
    <x v="26"/>
    <s v="America"/>
    <s v="Texas"/>
    <m/>
    <s v="No inmail sent"/>
    <x v="1"/>
    <m/>
    <m/>
    <n v="0"/>
    <m/>
    <m/>
    <m/>
    <m/>
    <m/>
    <m/>
    <m/>
    <m/>
    <s v="Not relevant"/>
  </r>
  <r>
    <n v="3582"/>
    <m/>
    <n v="0"/>
    <x v="5"/>
    <s v="Ahad Ansari, MBA"/>
    <s v="Manager, Analytics &amp; Insights"/>
    <s v="Publicis Media"/>
    <x v="21"/>
    <s v="America"/>
    <s v="Canada "/>
    <m/>
    <s v="No inmail sent"/>
    <x v="5"/>
    <d v="2019-09-13T00:00:00"/>
    <d v="2019-09-13T00:00:00"/>
    <n v="9"/>
    <m/>
    <m/>
    <s v="Negative"/>
    <d v="2019-09-13T00:00:00"/>
    <m/>
    <m/>
    <m/>
    <m/>
    <s v="&quot;No,thanks&quot;"/>
  </r>
  <r>
    <n v="3583"/>
    <m/>
    <n v="0"/>
    <x v="5"/>
    <s v="Bonifacio Runez"/>
    <s v="Associate Director, Analytics &amp; Insights"/>
    <s v="Spark Foundry"/>
    <x v="21"/>
    <s v="America"/>
    <s v="Illinois"/>
    <m/>
    <s v="No inmail sent"/>
    <x v="5"/>
    <d v="2019-08-19T00:00:00"/>
    <s v="Already a deal"/>
    <e v="#VALUE!"/>
    <m/>
    <m/>
    <s v="Positive_FS"/>
    <m/>
    <m/>
    <m/>
    <m/>
    <m/>
    <m/>
  </r>
  <r>
    <n v="3584"/>
    <m/>
    <n v="0"/>
    <x v="5"/>
    <s v="Beth Steele"/>
    <s v="Director, Advanced Analytics"/>
    <s v="Spark Foundry"/>
    <x v="21"/>
    <s v="America"/>
    <s v="Illinois"/>
    <m/>
    <s v="No inmail sent"/>
    <x v="5"/>
    <d v="2019-08-22T00:00:00"/>
    <s v="Already a deal"/>
    <e v="#VALUE!"/>
    <m/>
    <m/>
    <s v="Positive_FS"/>
    <d v="2019-09-17T00:00:00"/>
    <m/>
    <m/>
    <m/>
    <m/>
    <s v="&quot;Hi, yes, I would be interested in learning more.&quot;"/>
  </r>
  <r>
    <n v="3585"/>
    <m/>
    <n v="0"/>
    <x v="3"/>
    <s v="Kelly Potts"/>
    <s v="Principal"/>
    <s v="OMD America"/>
    <x v="21"/>
    <s v="America"/>
    <s v="California"/>
    <m/>
    <s v="No inmail sent"/>
    <x v="5"/>
    <d v="2019-09-20T00:00:00"/>
    <d v="2020-08-17T00:00:00"/>
    <n v="8"/>
    <n v="2"/>
    <n v="576"/>
    <s v="None"/>
    <d v="2019-09-23T00:00:00"/>
    <m/>
    <m/>
    <m/>
    <m/>
    <s v="&quot;Thanks for sharing. I will check it out&quot;"/>
  </r>
  <r>
    <n v="3586"/>
    <m/>
    <n v="0"/>
    <x v="5"/>
    <s v="Håkan Söderbom"/>
    <s v="Director, Technology Alliances"/>
    <s v="Alteryx"/>
    <x v="26"/>
    <s v="America"/>
    <s v="Washington"/>
    <m/>
    <s v="No inmail sent"/>
    <x v="5"/>
    <d v="2019-08-19T00:00:00"/>
    <s v="Irrelevant"/>
    <e v="#VALUE!"/>
    <m/>
    <m/>
    <s v="Negative"/>
    <d v="2019-08-20T00:00:00"/>
    <m/>
    <m/>
    <m/>
    <m/>
    <s v="&quot;No,thanks&quot;"/>
  </r>
  <r>
    <n v="3587"/>
    <m/>
    <n v="0"/>
    <x v="5"/>
    <s v="Lindsey Zibell"/>
    <s v="Manager, Product Telemetry"/>
    <s v="Alteryx"/>
    <x v="26"/>
    <s v="America"/>
    <s v="California"/>
    <m/>
    <s v="No inmail sent"/>
    <x v="5"/>
    <d v="2019-08-26T00:00:00"/>
    <s v="Irrelevant"/>
    <e v="#VALUE!"/>
    <m/>
    <m/>
    <m/>
    <m/>
    <m/>
    <m/>
    <m/>
    <m/>
    <s v="Not relevant"/>
  </r>
  <r>
    <n v="3588"/>
    <m/>
    <n v="0"/>
    <x v="5"/>
    <s v="Hasan B. Hboubati, MBA, PMP"/>
    <s v="Technical Sales Engineer"/>
    <s v="Alteryx"/>
    <x v="26"/>
    <s v="America"/>
    <s v="California"/>
    <m/>
    <s v="No inmail sent"/>
    <x v="5"/>
    <d v="2019-09-09T00:00:00"/>
    <s v="Irrelevant"/>
    <e v="#VALUE!"/>
    <m/>
    <m/>
    <s v="Negative"/>
    <d v="2019-09-09T00:00:00"/>
    <m/>
    <m/>
    <m/>
    <m/>
    <s v="&quot;No,thanks&quot;"/>
  </r>
  <r>
    <n v="3589"/>
    <m/>
    <n v="0"/>
    <x v="7"/>
    <s v="Olivia Austins"/>
    <s v="Data Analytics Strategist"/>
    <s v="Alteryx"/>
    <x v="26"/>
    <s v="America"/>
    <s v="California"/>
    <m/>
    <s v="No inmail sent"/>
    <x v="1"/>
    <m/>
    <s v="Irrelevant"/>
    <e v="#VALUE!"/>
    <m/>
    <m/>
    <s v="Irrelevant"/>
    <m/>
    <m/>
    <m/>
    <m/>
    <m/>
    <m/>
  </r>
  <r>
    <n v="3590"/>
    <m/>
    <n v="0"/>
    <x v="5"/>
    <s v="Alan Jacobson"/>
    <s v="Chief Data &amp; Analytic Officer"/>
    <s v="Alteryx"/>
    <x v="26"/>
    <s v="America"/>
    <s v="Michigan"/>
    <m/>
    <s v="No inmail sent"/>
    <x v="5"/>
    <d v="2019-08-19T00:00:00"/>
    <s v="Irrelevant"/>
    <e v="#VALUE!"/>
    <m/>
    <m/>
    <s v="Negative"/>
    <d v="2019-09-03T00:00:00"/>
    <m/>
    <m/>
    <m/>
    <m/>
    <s v="&quot;No&quot;"/>
  </r>
  <r>
    <n v="3591"/>
    <m/>
    <n v="0"/>
    <x v="5"/>
    <s v="Soumyajyoti (Soumya) Datta"/>
    <s v="Director (Sr.) ➤ Analytics &amp; AI Transformation"/>
    <s v="PwC"/>
    <x v="26"/>
    <s v="America"/>
    <s v="Georgia"/>
    <m/>
    <s v="No inmail sent"/>
    <x v="5"/>
    <d v="2019-08-20T00:00:00"/>
    <s v="Irrelevant"/>
    <e v="#VALUE!"/>
    <m/>
    <m/>
    <m/>
    <m/>
    <m/>
    <m/>
    <m/>
    <m/>
    <s v="Not relevant"/>
  </r>
  <r>
    <n v="3592"/>
    <m/>
    <n v="0"/>
    <x v="7"/>
    <s v="Patrick Deglon, Ph.D"/>
    <s v="Vice President Of Product Management, Advanced Analytics"/>
    <s v="Teradata"/>
    <x v="26"/>
    <s v="America"/>
    <s v="California"/>
    <m/>
    <s v="No inmail sent"/>
    <x v="5"/>
    <d v="2019-08-19T00:00:00"/>
    <m/>
    <n v="0"/>
    <m/>
    <n v="940"/>
    <s v="Negative"/>
    <d v="2019-09-04T00:00:00"/>
    <m/>
    <m/>
    <m/>
    <m/>
    <s v="&quot;No,thanks&quot;"/>
  </r>
  <r>
    <n v="3593"/>
    <d v="2020-09-21T00:00:00"/>
    <n v="9"/>
    <x v="3"/>
    <s v="Charlie LeCrone"/>
    <s v="SVP, Marketing Performance"/>
    <s v="Compass Point Media"/>
    <x v="21"/>
    <s v="America"/>
    <s v="Minnesota"/>
    <m/>
    <s v="No inmail sent"/>
    <x v="1"/>
    <m/>
    <m/>
    <n v="0"/>
    <m/>
    <m/>
    <m/>
    <m/>
    <s v="not found"/>
    <m/>
    <m/>
    <m/>
    <m/>
  </r>
  <r>
    <n v="3594"/>
    <m/>
    <n v="0"/>
    <x v="3"/>
    <s v="Wale Oredola"/>
    <s v="Strategist"/>
    <s v="The Avenue 7"/>
    <x v="21"/>
    <s v="America"/>
    <s v="California"/>
    <m/>
    <s v="No inmail sent"/>
    <x v="5"/>
    <d v="2019-07-25T00:00:00"/>
    <d v="2020-09-21T00:00:00"/>
    <n v="9"/>
    <m/>
    <n v="541"/>
    <s v="Negative"/>
    <d v="2019-11-28T00:00:00"/>
    <m/>
    <m/>
    <m/>
    <m/>
    <s v="no thanks"/>
  </r>
  <r>
    <n v="3595"/>
    <m/>
    <n v="0"/>
    <x v="1"/>
    <s v="Clara Dare"/>
    <s v="Manager, Business Science and Analytics"/>
    <s v="Facebook"/>
    <x v="21"/>
    <s v="America"/>
    <s v="New York"/>
    <m/>
    <s v="No inmail sent"/>
    <x v="5"/>
    <d v="2019-08-20T00:00:00"/>
    <s v="no need to follow up"/>
    <e v="#VALUE!"/>
    <m/>
    <m/>
    <m/>
    <m/>
    <m/>
    <m/>
    <m/>
    <m/>
    <s v="Not relevant"/>
  </r>
  <r>
    <n v="3596"/>
    <d v="2020-09-21T00:00:00"/>
    <n v="9"/>
    <x v="3"/>
    <s v="Alice Harmon"/>
    <s v="Director, Advanced Analytics"/>
    <s v="Merkle"/>
    <x v="21"/>
    <s v="America"/>
    <s v="Illinois"/>
    <m/>
    <s v="No inmail sent"/>
    <x v="1"/>
    <m/>
    <m/>
    <n v="0"/>
    <m/>
    <m/>
    <m/>
    <m/>
    <s v="harmon@merkleinc.com"/>
    <m/>
    <m/>
    <m/>
    <m/>
  </r>
  <r>
    <n v="3597"/>
    <m/>
    <n v="0"/>
    <x v="7"/>
    <s v="Alejandro Machado"/>
    <s v="Director Of Analytics"/>
    <s v="Merkle"/>
    <x v="21"/>
    <s v="America"/>
    <s v="Colorado"/>
    <m/>
    <s v="No inmail sent"/>
    <x v="5"/>
    <d v="2019-08-20T00:00:00"/>
    <m/>
    <n v="0"/>
    <m/>
    <n v="939"/>
    <s v="Negative"/>
    <d v="2019-08-21T00:00:00"/>
    <m/>
    <m/>
    <m/>
    <m/>
    <s v="&quot;Ramla, No thank you, Merkle has a MMO solution.&quot;"/>
  </r>
  <r>
    <n v="3598"/>
    <d v="2020-09-18T00:00:00"/>
    <n v="9"/>
    <x v="3"/>
    <s v="Hong Qiu"/>
    <s v="Head of Marketing Science"/>
    <s v="Vanguard"/>
    <x v="26"/>
    <s v="America"/>
    <s v="Pennsylvania"/>
    <m/>
    <s v="No inmail sent"/>
    <x v="1"/>
    <m/>
    <m/>
    <n v="0"/>
    <m/>
    <m/>
    <m/>
    <m/>
    <s v="hong_qiu@vanguard.com"/>
    <m/>
    <m/>
    <m/>
    <m/>
  </r>
  <r>
    <n v="3599"/>
    <d v="2020-09-22T00:00:00"/>
    <n v="9"/>
    <x v="3"/>
    <s v="Dean Westervelt"/>
    <s v="Senior Vice President, Strategy and Analytics"/>
    <s v="Wunderman"/>
    <x v="21"/>
    <s v="America"/>
    <s v="Florida"/>
    <m/>
    <s v="No inmail sent"/>
    <x v="1"/>
    <m/>
    <m/>
    <n v="0"/>
    <m/>
    <m/>
    <m/>
    <m/>
    <s v="not found"/>
    <m/>
    <m/>
    <m/>
    <m/>
  </r>
  <r>
    <n v="3600"/>
    <m/>
    <n v="0"/>
    <x v="5"/>
    <s v="Patti Matthies Wilk"/>
    <s v="SVP Director Performance Marketing"/>
    <s v="MERGE"/>
    <x v="21"/>
    <s v="America"/>
    <s v="Illinois"/>
    <m/>
    <s v="No inmail sent"/>
    <x v="1"/>
    <m/>
    <m/>
    <n v="0"/>
    <m/>
    <m/>
    <m/>
    <m/>
    <m/>
    <m/>
    <m/>
    <m/>
    <m/>
  </r>
  <r>
    <n v="3601"/>
    <m/>
    <n v="0"/>
    <x v="3"/>
    <s v="Steve Kim"/>
    <s v="Vice President, Analytic Operations"/>
    <s v="Neustar"/>
    <x v="26"/>
    <s v="America"/>
    <s v="New York"/>
    <m/>
    <s v="No inmail sent"/>
    <x v="2"/>
    <d v="2019-08-21T00:00:00"/>
    <d v="2020-08-17T00:00:00"/>
    <n v="8"/>
    <m/>
    <n v="576"/>
    <m/>
    <m/>
    <m/>
    <m/>
    <m/>
    <m/>
    <m/>
  </r>
  <r>
    <n v="3602"/>
    <m/>
    <n v="0"/>
    <x v="7"/>
    <s v="Krista Thomas"/>
    <s v="SVP Marketing"/>
    <s v="Amobee"/>
    <x v="21"/>
    <s v="America"/>
    <s v="California"/>
    <m/>
    <s v="No inmail sent"/>
    <x v="5"/>
    <d v="2019-08-20T00:00:00"/>
    <m/>
    <n v="0"/>
    <m/>
    <n v="939"/>
    <s v="Negative"/>
    <d v="2019-08-21T00:00:00"/>
    <m/>
    <m/>
    <m/>
    <m/>
    <s v="&quot;No,thanks&quot;"/>
  </r>
  <r>
    <n v="3603"/>
    <d v="2020-09-22T00:00:00"/>
    <n v="9"/>
    <x v="3"/>
    <s v="Jacqueline Derron"/>
    <s v="Jacqueline Derron"/>
    <s v="Initiative"/>
    <x v="21"/>
    <s v="America"/>
    <s v="New York"/>
    <m/>
    <s v="No inmail sent"/>
    <x v="1"/>
    <m/>
    <m/>
    <n v="0"/>
    <m/>
    <m/>
    <m/>
    <m/>
    <s v="jacqueline.derron@initiative.com"/>
    <m/>
    <m/>
    <m/>
    <m/>
  </r>
  <r>
    <n v="3604"/>
    <d v="2020-09-23T00:00:00"/>
    <n v="9"/>
    <x v="3"/>
    <s v="Deborah Hyun"/>
    <s v="VP, Global Marketing"/>
    <s v="Headspace Inc."/>
    <x v="26"/>
    <s v="America"/>
    <s v="California"/>
    <m/>
    <s v="No inmail sent"/>
    <x v="1"/>
    <m/>
    <m/>
    <n v="0"/>
    <m/>
    <m/>
    <m/>
    <m/>
    <s v="deb.hyun@headspace.com"/>
    <m/>
    <m/>
    <m/>
    <m/>
  </r>
  <r>
    <n v="3605"/>
    <d v="2020-09-23T00:00:00"/>
    <n v="9"/>
    <x v="3"/>
    <s v="Caitlin Keough"/>
    <s v="Manager, Marketing Intelligence"/>
    <s v="Merkle"/>
    <x v="21"/>
    <s v="America"/>
    <s v="Connecticut"/>
    <m/>
    <s v="No inmail sent"/>
    <x v="1"/>
    <m/>
    <m/>
    <n v="0"/>
    <m/>
    <m/>
    <m/>
    <m/>
    <s v="ckeough@merkleinc.com"/>
    <m/>
    <m/>
    <m/>
    <m/>
  </r>
  <r>
    <n v="3606"/>
    <m/>
    <n v="0"/>
    <x v="3"/>
    <s v="Hemanth Natarajan"/>
    <s v="Senior Marketing Analyst"/>
    <s v="Expedia"/>
    <x v="26"/>
    <s v="America"/>
    <s v="Illinois"/>
    <m/>
    <s v="No inmail sent"/>
    <x v="5"/>
    <d v="2019-08-21T00:00:00"/>
    <d v="2020-12-04T00:00:00"/>
    <n v="12"/>
    <m/>
    <n v="467"/>
    <s v="Neutral"/>
    <d v="2019-06-24T00:00:00"/>
    <m/>
    <m/>
    <m/>
    <m/>
    <s v="&quot; Currently we don't have a requirement now.&quot;"/>
  </r>
  <r>
    <n v="3607"/>
    <m/>
    <n v="0"/>
    <x v="5"/>
    <s v="Scott M. Jewett"/>
    <s v="Customer Success Manager, Analytics"/>
    <s v="NewsCred"/>
    <x v="21"/>
    <s v="America"/>
    <s v="Illinois"/>
    <m/>
    <s v="No inmail sent"/>
    <x v="5"/>
    <d v="2019-08-20T00:00:00"/>
    <d v="2020-03-13T00:00:00"/>
    <n v="3"/>
    <m/>
    <n v="733"/>
    <s v="Positive"/>
    <d v="2019-08-20T00:00:00"/>
    <s v="_x000a_scottmjewett@gmail.com"/>
    <m/>
    <m/>
    <m/>
    <s v="&quot;I really do appreciate you being upfront! Kudos :) Yesterday was my first day at a new gig, so I'll be feeling my way around for a little while here. It would be much better if we could loop back in a couple months when I have a better understanding of our structure &amp; methodologies. How does that sound?&quot;"/>
  </r>
  <r>
    <n v="3608"/>
    <d v="2020-09-23T00:00:00"/>
    <n v="9"/>
    <x v="3"/>
    <s v="Liz Nash"/>
    <s v="Sr. Director, Strategic Research Solutions"/>
    <s v="Omnicom Media Group"/>
    <x v="21"/>
    <s v="America"/>
    <s v="New York"/>
    <m/>
    <s v="No inmail sent"/>
    <x v="1"/>
    <m/>
    <m/>
    <n v="0"/>
    <m/>
    <m/>
    <m/>
    <m/>
    <s v="liz.nash@omnicommediagroup.com"/>
    <m/>
    <m/>
    <m/>
    <m/>
  </r>
  <r>
    <n v="3609"/>
    <d v="2020-10-01T00:00:00"/>
    <n v="10"/>
    <x v="3"/>
    <s v="Juan Jesús López"/>
    <s v="Analytics Manager"/>
    <s v="MediaCom"/>
    <x v="27"/>
    <s v="America"/>
    <s v="Mexico"/>
    <m/>
    <s v="No inmail sent"/>
    <x v="5"/>
    <d v="2019-08-20T00:00:00"/>
    <d v="2020-12-04T00:00:00"/>
    <n v="12"/>
    <m/>
    <n v="467"/>
    <s v="None"/>
    <m/>
    <m/>
    <m/>
    <m/>
    <m/>
    <m/>
  </r>
  <r>
    <n v="3610"/>
    <m/>
    <n v="0"/>
    <x v="5"/>
    <s v="Ben Denis Shaffer"/>
    <s v="Analyst, Predictive Analytics"/>
    <s v="TBWA\Chiat\Day"/>
    <x v="21"/>
    <s v="America"/>
    <s v="New York"/>
    <m/>
    <s v="No inmail sent"/>
    <x v="5"/>
    <d v="2019-08-20T00:00:00"/>
    <d v="2020-01-13T00:00:00"/>
    <n v="1"/>
    <m/>
    <n v="793"/>
    <s v="Negative"/>
    <d v="2019-09-17T00:00:00"/>
    <m/>
    <m/>
    <m/>
    <m/>
    <s v="&quot;No,thanks&quot;"/>
  </r>
  <r>
    <n v="3611"/>
    <m/>
    <n v="0"/>
    <x v="5"/>
    <s v="Barbara Zack"/>
    <s v="SVP, Managing Director, Microsoft Global Analytics"/>
    <s v="Carat"/>
    <x v="21"/>
    <s v="America"/>
    <s v="New York"/>
    <m/>
    <s v="No inmail sent"/>
    <x v="5"/>
    <d v="2019-08-21T00:00:00"/>
    <s v="Irrelevant"/>
    <e v="#VALUE!"/>
    <m/>
    <m/>
    <m/>
    <m/>
    <m/>
    <m/>
    <m/>
    <m/>
    <s v="Many followups sent"/>
  </r>
  <r>
    <n v="3612"/>
    <m/>
    <n v="0"/>
    <x v="5"/>
    <s v="Ankita Pamnani"/>
    <s v="Lead Data Analyst"/>
    <s v="Remrise"/>
    <x v="26"/>
    <s v="America"/>
    <s v="California"/>
    <m/>
    <s v="No inmail sent"/>
    <x v="5"/>
    <d v="2019-08-20T00:00:00"/>
    <s v="Irrelevant"/>
    <e v="#VALUE!"/>
    <m/>
    <m/>
    <m/>
    <m/>
    <m/>
    <m/>
    <m/>
    <m/>
    <s v="Not relevant"/>
  </r>
  <r>
    <n v="3613"/>
    <m/>
    <n v="0"/>
    <x v="5"/>
    <s v="Ben Dreyfuss"/>
    <s v="Senior Director, Data Science"/>
    <s v="360i"/>
    <x v="21"/>
    <s v="America"/>
    <s v="New York"/>
    <m/>
    <s v="No inmail sent"/>
    <x v="5"/>
    <d v="2019-09-02T00:00:00"/>
    <s v="Irrelevant"/>
    <e v="#VALUE!"/>
    <m/>
    <m/>
    <m/>
    <m/>
    <m/>
    <m/>
    <m/>
    <m/>
    <s v="Many followups sent"/>
  </r>
  <r>
    <n v="3614"/>
    <m/>
    <n v="0"/>
    <x v="7"/>
    <s v="Megan Jodie"/>
    <s v="Sr Analyst Local Marketing Strategy"/>
    <s v="Southwest Airlines"/>
    <x v="26"/>
    <s v="America"/>
    <s v="Texas"/>
    <m/>
    <s v="No inmail sent"/>
    <x v="2"/>
    <m/>
    <m/>
    <n v="0"/>
    <m/>
    <m/>
    <m/>
    <m/>
    <m/>
    <m/>
    <m/>
    <m/>
    <m/>
  </r>
  <r>
    <n v="3615"/>
    <m/>
    <n v="0"/>
    <x v="7"/>
    <s v="Amy Oates Fitzgerald"/>
    <s v="SVP Strategy"/>
    <s v="Numerator"/>
    <x v="26"/>
    <s v="America"/>
    <s v="Utah"/>
    <m/>
    <s v="No inmail sent"/>
    <x v="5"/>
    <d v="2019-08-26T00:00:00"/>
    <d v="2020-03-13T00:00:00"/>
    <n v="3"/>
    <m/>
    <n v="733"/>
    <s v="Negative"/>
    <d v="2020-03-16T00:00:00"/>
    <m/>
    <m/>
    <m/>
    <m/>
    <s v="I do not run our marketing, so no need for an ROI tool. Thanks."/>
  </r>
  <r>
    <n v="3616"/>
    <d v="2020-09-23T00:00:00"/>
    <n v="9"/>
    <x v="5"/>
    <s v="Nick Ernst"/>
    <s v="Senior Media Analyst"/>
    <s v="OMD America"/>
    <x v="21"/>
    <s v="America"/>
    <s v="Illinois"/>
    <m/>
    <s v="No inmail sent"/>
    <x v="5"/>
    <d v="2019-08-21T00:00:00"/>
    <m/>
    <n v="0"/>
    <m/>
    <n v="938"/>
    <s v="Negative"/>
    <d v="2019-09-17T00:00:00"/>
    <m/>
    <m/>
    <m/>
    <m/>
    <s v="&quot;No&quot;"/>
  </r>
  <r>
    <n v="3617"/>
    <m/>
    <n v="0"/>
    <x v="5"/>
    <s v="Sebastien Leger"/>
    <s v="Director, Marketing Operations"/>
    <s v="NewsCred"/>
    <x v="21"/>
    <s v="America"/>
    <s v="New York"/>
    <m/>
    <s v="No inmail sent"/>
    <x v="5"/>
    <d v="2019-08-22T00:00:00"/>
    <s v="Irrelevant"/>
    <e v="#VALUE!"/>
    <m/>
    <m/>
    <s v="Irrelevant"/>
    <m/>
    <m/>
    <m/>
    <m/>
    <m/>
    <s v="Follow up message sent Irrelevant"/>
  </r>
  <r>
    <n v="3618"/>
    <d v="2020-10-01T00:00:00"/>
    <n v="10"/>
    <x v="3"/>
    <s v="Zackery Glasen"/>
    <s v="Metrics Analyst"/>
    <s v="TMP Worldwide"/>
    <x v="21"/>
    <s v="America"/>
    <s v="Illinois"/>
    <m/>
    <s v="No inmail sent"/>
    <x v="5"/>
    <d v="2019-08-21T00:00:00"/>
    <d v="2020-12-04T00:00:00"/>
    <n v="12"/>
    <m/>
    <n v="467"/>
    <s v="None"/>
    <m/>
    <m/>
    <m/>
    <m/>
    <m/>
    <s v="Follow up message sent 04/12/2020"/>
  </r>
  <r>
    <n v="3619"/>
    <m/>
    <n v="0"/>
    <x v="2"/>
    <s v="Hunya Ata"/>
    <s v="Senior Metrics Analyst"/>
    <s v="TMP Worldwide"/>
    <x v="21"/>
    <s v="America"/>
    <s v="Illinois"/>
    <m/>
    <s v="No inmail sent"/>
    <x v="5"/>
    <d v="2019-08-21T00:00:00"/>
    <d v="2021-07-13T00:00:00"/>
    <n v="7"/>
    <m/>
    <m/>
    <s v="None"/>
    <m/>
    <m/>
    <m/>
    <m/>
    <m/>
    <s v="Follow up message sent"/>
  </r>
  <r>
    <n v="3620"/>
    <m/>
    <n v="0"/>
    <x v="5"/>
    <s v="Nate Cartwright"/>
    <s v="Performance Media Analyst"/>
    <s v="TMP Worldwide"/>
    <x v="21"/>
    <s v="America"/>
    <s v="Illinois"/>
    <m/>
    <s v="No inmail sent"/>
    <x v="5"/>
    <d v="2019-08-27T00:00:00"/>
    <m/>
    <n v="0"/>
    <m/>
    <n v="932"/>
    <s v="Negative"/>
    <d v="2019-09-03T00:00:00"/>
    <m/>
    <m/>
    <m/>
    <m/>
    <s v="no thanks"/>
  </r>
  <r>
    <n v="3621"/>
    <m/>
    <n v="0"/>
    <x v="5"/>
    <s v="Cheyenne Blakely"/>
    <s v="Performance Media Analyst"/>
    <s v="TMP Worldwide"/>
    <x v="21"/>
    <s v="America"/>
    <s v="Illinois"/>
    <m/>
    <s v="No inmail sent"/>
    <x v="1"/>
    <m/>
    <m/>
    <n v="0"/>
    <m/>
    <m/>
    <m/>
    <m/>
    <m/>
    <m/>
    <m/>
    <m/>
    <m/>
  </r>
  <r>
    <n v="3622"/>
    <m/>
    <n v="0"/>
    <x v="5"/>
    <s v="Genoveva Petrova, MBA, MS IMC"/>
    <s v="Director Engagement Strategy &amp; Analytics – Associate"/>
    <s v="Abelson Taylor"/>
    <x v="21"/>
    <s v="America"/>
    <s v="Illinois"/>
    <m/>
    <s v="No inmail sent"/>
    <x v="0"/>
    <d v="2020-03-16T00:00:00"/>
    <s v="Irrelevant"/>
    <e v="#VALUE!"/>
    <m/>
    <m/>
    <s v="None"/>
    <m/>
    <m/>
    <m/>
    <m/>
    <m/>
    <s v="Not relevant"/>
  </r>
  <r>
    <n v="3623"/>
    <m/>
    <n v="0"/>
    <x v="5"/>
    <s v="Tim Baumgartner"/>
    <s v="Vice President, Analytics"/>
    <s v="Laughlin Constable"/>
    <x v="21"/>
    <s v="America"/>
    <s v="Wisconsin"/>
    <m/>
    <s v="No inmail sent"/>
    <x v="5"/>
    <d v="2019-08-22T00:00:00"/>
    <m/>
    <n v="0"/>
    <m/>
    <n v="937"/>
    <s v="Negative"/>
    <d v="2019-09-18T00:00:00"/>
    <m/>
    <m/>
    <m/>
    <m/>
    <s v="&quot;No,thanks&quot;"/>
  </r>
  <r>
    <n v="3624"/>
    <m/>
    <n v="0"/>
    <x v="5"/>
    <s v="Taylor Liesenberg"/>
    <s v="Senior Analyst"/>
    <s v="Laughlin Constable"/>
    <x v="21"/>
    <s v="America"/>
    <s v="Wisconsin"/>
    <m/>
    <s v="No inmail sent"/>
    <x v="5"/>
    <d v="2019-08-22T00:00:00"/>
    <s v="Lost Deal (FS)"/>
    <e v="#VALUE!"/>
    <m/>
    <m/>
    <s v="Positive_FS"/>
    <d v="2020-03-13T00:00:00"/>
    <m/>
    <m/>
    <m/>
    <m/>
    <s v="Already a deal in FS"/>
  </r>
  <r>
    <n v="3625"/>
    <d v="2019-01-01T00:00:00"/>
    <n v="1"/>
    <x v="2"/>
    <s v="Matt Jackson"/>
    <s v="Senior Digital Analyst"/>
    <s v="Laughlin Constable"/>
    <x v="21"/>
    <s v="America"/>
    <s v="Illinois"/>
    <m/>
    <s v="No inmail sent"/>
    <x v="5"/>
    <d v="2019-08-26T00:00:00"/>
    <d v="2021-07-13T00:00:00"/>
    <n v="7"/>
    <m/>
    <m/>
    <s v="None"/>
    <m/>
    <s v="no need to follow up we are in contact with his colleague"/>
    <m/>
    <m/>
    <m/>
    <s v="Follow up message sent "/>
  </r>
  <r>
    <n v="3626"/>
    <m/>
    <n v="0"/>
    <x v="5"/>
    <s v="Kevin Yelvington"/>
    <s v="Director of Business Analytics &amp; Insights"/>
    <s v="Spark Foundry"/>
    <x v="21"/>
    <s v="America"/>
    <s v="Illinois"/>
    <m/>
    <s v="No inmail sent"/>
    <x v="5"/>
    <d v="2019-08-21T00:00:00"/>
    <s v="no need to follow up"/>
    <e v="#VALUE!"/>
    <m/>
    <m/>
    <s v="Positive_FS"/>
    <d v="2019-09-17T00:00:00"/>
    <s v="no need to follow up we are in contact "/>
    <m/>
    <m/>
    <m/>
    <s v="no need to follow up we are in contact "/>
  </r>
  <r>
    <n v="3627"/>
    <d v="2020-10-01T00:00:00"/>
    <n v="10"/>
    <x v="3"/>
    <s v="Ruchika Singh"/>
    <s v="Marketing Science"/>
    <s v="Facebook"/>
    <x v="26"/>
    <s v="America"/>
    <s v="New York"/>
    <m/>
    <s v="No inmail sent"/>
    <x v="0"/>
    <d v="2020-01-20T00:00:00"/>
    <d v="2020-12-04T00:00:00"/>
    <n v="12"/>
    <m/>
    <n v="467"/>
    <s v="None"/>
    <m/>
    <m/>
    <m/>
    <m/>
    <m/>
    <s v="Follow up message sent 04/12/2020"/>
  </r>
  <r>
    <n v="3628"/>
    <m/>
    <n v="0"/>
    <x v="7"/>
    <s v="Kunal Wagh"/>
    <s v="Senior Analyst"/>
    <s v="The Home Depot"/>
    <x v="0"/>
    <s v="America"/>
    <s v="Georgia"/>
    <m/>
    <s v="No inmail sent"/>
    <x v="5"/>
    <d v="2019-08-22T00:00:00"/>
    <m/>
    <n v="0"/>
    <m/>
    <m/>
    <s v="Negative"/>
    <d v="2019-08-22T00:00:00"/>
    <m/>
    <m/>
    <m/>
    <m/>
    <s v="&quot;No,thanks&quot;"/>
  </r>
  <r>
    <n v="3629"/>
    <m/>
    <n v="0"/>
    <x v="3"/>
    <s v="Lee Klammer"/>
    <s v="Manager, Marketing Performance"/>
    <s v="Thomson Reuters"/>
    <x v="26"/>
    <s v="America"/>
    <s v="Minnesota"/>
    <m/>
    <s v="No inmail sent"/>
    <x v="5"/>
    <d v="2019-08-22T00:00:00"/>
    <d v="2020-09-21T00:00:00"/>
    <n v="9"/>
    <m/>
    <n v="541"/>
    <s v="Negative"/>
    <d v="2019-08-22T00:00:00"/>
    <m/>
    <m/>
    <m/>
    <m/>
    <s v="&quot;No,thanks&quot;"/>
  </r>
  <r>
    <n v="3630"/>
    <m/>
    <n v="0"/>
    <x v="7"/>
    <s v="Timothy Long"/>
    <s v="Sr Director, Data &amp; Analytics - North America"/>
    <s v="adidas"/>
    <x v="26"/>
    <s v="America"/>
    <s v="Oregon"/>
    <m/>
    <s v="No inmail sent"/>
    <x v="5"/>
    <d v="2019-08-23T00:00:00"/>
    <d v="2020-03-13T00:00:00"/>
    <n v="3"/>
    <m/>
    <n v="733"/>
    <s v="Negative"/>
    <d v="2020-03-16T00:00:00"/>
    <m/>
    <m/>
    <m/>
    <m/>
    <s v="No, thanks"/>
  </r>
  <r>
    <n v="3631"/>
    <d v="2019-08-21T00:00:00"/>
    <n v="8"/>
    <x v="2"/>
    <s v="Anthony Jones"/>
    <s v="Content Analytics Manager"/>
    <s v="Amazon Web Services"/>
    <x v="4"/>
    <s v="America"/>
    <s v="Oregon"/>
    <s v="Ramla's"/>
    <s v="No inmail sent"/>
    <x v="5"/>
    <d v="2019-08-21T00:00:00"/>
    <d v="2021-07-22T00:00:00"/>
    <n v="7"/>
    <m/>
    <n v="237"/>
    <s v="Negative"/>
    <d v="2019-09-17T00:00:00"/>
    <m/>
    <m/>
    <m/>
    <m/>
    <s v="&quot;No, thanks&quot;"/>
  </r>
  <r>
    <n v="3632"/>
    <d v="2020-09-22T00:00:00"/>
    <n v="9"/>
    <x v="3"/>
    <s v="Jason Iijima"/>
    <s v="Analytics Manager"/>
    <s v="adidas"/>
    <x v="26"/>
    <s v="America"/>
    <s v="Oregon"/>
    <m/>
    <s v="No inmail sent"/>
    <x v="1"/>
    <m/>
    <m/>
    <n v="0"/>
    <m/>
    <m/>
    <m/>
    <m/>
    <s v="jason.iijima@adidas-group.com"/>
    <m/>
    <m/>
    <m/>
    <m/>
  </r>
  <r>
    <n v="3633"/>
    <d v="2020-09-22T00:00:00"/>
    <n v="9"/>
    <x v="3"/>
    <s v="Chitralekha Rath"/>
    <s v="Sr.Manager , Data Analytics"/>
    <s v="adidas"/>
    <x v="26"/>
    <s v="America"/>
    <s v="Oregon"/>
    <m/>
    <s v="No inmail sent"/>
    <x v="5"/>
    <d v="2019-08-22T00:00:00"/>
    <d v="2020-09-22T00:00:00"/>
    <n v="9"/>
    <m/>
    <n v="540"/>
    <s v="Negative"/>
    <d v="2019-08-22T00:00:00"/>
    <m/>
    <m/>
    <m/>
    <m/>
    <s v="&quot;No,thanks&quot;"/>
  </r>
  <r>
    <n v="3634"/>
    <m/>
    <n v="0"/>
    <x v="1"/>
    <s v="Pranav Patil"/>
    <s v="Global Associate Director, Analytics"/>
    <s v="MediaCom"/>
    <x v="27"/>
    <s v="America"/>
    <s v="New York"/>
    <m/>
    <s v="No inmail sent"/>
    <x v="5"/>
    <d v="2019-08-22T00:00:00"/>
    <s v="no need to follow up"/>
    <e v="#VALUE!"/>
    <m/>
    <m/>
    <s v="Neutral"/>
    <d v="2019-08-22T00:00:00"/>
    <s v="no need to follow up we are in contact "/>
    <m/>
    <m/>
    <m/>
    <s v="no need to follow up we are in contact  with Rachel Brook    ( deal in FS)"/>
  </r>
  <r>
    <n v="3635"/>
    <m/>
    <n v="0"/>
    <x v="5"/>
    <s v="Walney Barbosa"/>
    <s v="Data Scientist Marketing Consultant"/>
    <s v="Data Science Company"/>
    <x v="5"/>
    <s v="America"/>
    <s v="Brazil"/>
    <m/>
    <s v="No inmail sent"/>
    <x v="5"/>
    <d v="2019-08-26T00:00:00"/>
    <s v="Already a deal"/>
    <e v="#VALUE!"/>
    <m/>
    <m/>
    <s v="Positive_FS"/>
    <d v="2019-09-19T00:00:00"/>
    <m/>
    <m/>
    <m/>
    <m/>
    <s v="no need to follow up already a deal"/>
  </r>
  <r>
    <n v="3636"/>
    <d v="2020-09-22T00:00:00"/>
    <n v="9"/>
    <x v="5"/>
    <s v="John D Clayton"/>
    <m/>
    <s v="The Verdi Group"/>
    <x v="15"/>
    <m/>
    <m/>
    <m/>
    <s v="No inmail sent"/>
    <x v="5"/>
    <d v="2019-08-26T00:00:00"/>
    <m/>
    <n v="0"/>
    <m/>
    <n v="933"/>
    <s v="Negative"/>
    <d v="2019-08-27T00:00:00"/>
    <s v="no need to follow up"/>
    <m/>
    <m/>
    <m/>
    <s v="&quot;I'm one step ahead of you.  I built MMM &amp; Optimization tools for IPG, OMG and Mercedes Benz in 2006-2011.  No need to meet.&quot;"/>
  </r>
  <r>
    <n v="3637"/>
    <m/>
    <n v="0"/>
    <x v="5"/>
    <s v="Josh Pike"/>
    <s v="EVP, Strategy and Integrations at Advantage Solutions"/>
    <s v="EVP"/>
    <x v="15"/>
    <s v="America"/>
    <m/>
    <m/>
    <s v="No inmail sent"/>
    <x v="5"/>
    <d v="2019-08-26T00:00:00"/>
    <s v="Irrelevant"/>
    <e v="#VALUE!"/>
    <m/>
    <m/>
    <m/>
    <m/>
    <m/>
    <m/>
    <m/>
    <m/>
    <s v="Not relevant"/>
  </r>
  <r>
    <n v="3638"/>
    <m/>
    <n v="0"/>
    <x v="3"/>
    <s v="Manuel Neto"/>
    <s v="SVP, Analytics &amp; Data Science "/>
    <s v="Momentum Worldwide"/>
    <x v="27"/>
    <s v="America"/>
    <s v="New York"/>
    <m/>
    <s v="No inmail sent"/>
    <x v="5"/>
    <d v="2019-08-26T00:00:00"/>
    <d v="2020-08-06T00:00:00"/>
    <n v="8"/>
    <m/>
    <n v="587"/>
    <s v="Neutral"/>
    <m/>
    <s v="manuel.neto@momentumww.com"/>
    <m/>
    <m/>
    <m/>
    <m/>
  </r>
  <r>
    <n v="3639"/>
    <d v="2020-09-22T00:00:00"/>
    <n v="9"/>
    <x v="3"/>
    <s v="Brittany McKone"/>
    <s v="Senior Director, Integrated Intelligence"/>
    <s v="W2O group"/>
    <x v="27"/>
    <m/>
    <m/>
    <m/>
    <s v="No inmail sent"/>
    <x v="5"/>
    <d v="2019-08-26T00:00:00"/>
    <d v="2020-09-22T00:00:00"/>
    <n v="9"/>
    <m/>
    <n v="540"/>
    <s v="Negative"/>
    <d v="2019-08-27T00:00:00"/>
    <m/>
    <m/>
    <m/>
    <m/>
    <s v="&quot;No thank you! But appreciate the straightforward note.&quot;_x000a_&quot;"/>
  </r>
  <r>
    <n v="3640"/>
    <d v="2020-10-01T00:00:00"/>
    <n v="10"/>
    <x v="3"/>
    <s v="Lisa Desmond"/>
    <s v="Digital Strategy &amp; Analytics"/>
    <s v="Comcast"/>
    <x v="16"/>
    <s v="America"/>
    <s v="Pennsylvania"/>
    <m/>
    <s v="No inmail sent"/>
    <x v="5"/>
    <d v="2019-08-26T00:00:00"/>
    <d v="2021-10-07T00:00:00"/>
    <n v="10"/>
    <m/>
    <n v="160"/>
    <m/>
    <m/>
    <m/>
    <m/>
    <m/>
    <m/>
    <s v="follow up message sent Feb 5th"/>
  </r>
  <r>
    <n v="3641"/>
    <d v="2020-10-01T00:00:00"/>
    <n v="10"/>
    <x v="3"/>
    <s v="Sudesh Kesarkar"/>
    <s v="Analyst II, Analytics and Optimization"/>
    <s v="Comcast"/>
    <x v="16"/>
    <s v="America"/>
    <s v="Pennsylvania"/>
    <m/>
    <s v="No inmail sent"/>
    <x v="5"/>
    <d v="2019-08-26T00:00:00"/>
    <d v="2021-10-07T00:00:00"/>
    <n v="10"/>
    <m/>
    <n v="160"/>
    <m/>
    <m/>
    <m/>
    <m/>
    <m/>
    <m/>
    <s v="follow up message sent Sep 17th"/>
  </r>
  <r>
    <n v="3642"/>
    <m/>
    <n v="0"/>
    <x v="3"/>
    <s v="Eric Nyabiosi"/>
    <s v="VP, Data Science"/>
    <s v="JPMorgan Chase &amp; Co."/>
    <x v="10"/>
    <s v="America"/>
    <s v="Pennsylvania"/>
    <m/>
    <s v="No inmail sent"/>
    <x v="5"/>
    <d v="2019-09-13T00:00:00"/>
    <d v="2020-08-06T00:00:00"/>
    <n v="8"/>
    <m/>
    <n v="587"/>
    <s v="Neutral"/>
    <d v="2019-09-13T00:00:00"/>
    <s v="erice-nyabiosi@corporate.comcast.com"/>
    <m/>
    <m/>
    <m/>
    <m/>
  </r>
  <r>
    <n v="3643"/>
    <d v="2020-09-22T00:00:00"/>
    <n v="9"/>
    <x v="3"/>
    <s v="Kimberly Ngai"/>
    <s v="Associate Director, Digital Analytics"/>
    <s v="W2O group"/>
    <x v="27"/>
    <s v="America"/>
    <s v="New York"/>
    <m/>
    <s v="No inmail sent"/>
    <x v="3"/>
    <d v="2020-09-22T00:00:00"/>
    <m/>
    <n v="0"/>
    <m/>
    <m/>
    <m/>
    <m/>
    <s v="kngai@w2ogroup.com"/>
    <m/>
    <m/>
    <m/>
    <m/>
  </r>
  <r>
    <n v="3644"/>
    <d v="2020-10-01T00:00:00"/>
    <n v="10"/>
    <x v="3"/>
    <s v="Vijay Dondeti"/>
    <s v="Vice President - Data Operations, Data Product, Data Strategy"/>
    <s v="FreeWheel"/>
    <x v="27"/>
    <s v="America"/>
    <s v="New York"/>
    <m/>
    <s v="No inmail sent"/>
    <x v="5"/>
    <d v="2019-10-21T00:00:00"/>
    <d v="2020-12-04T00:00:00"/>
    <n v="12"/>
    <m/>
    <n v="467"/>
    <s v="None"/>
    <m/>
    <m/>
    <m/>
    <m/>
    <m/>
    <s v="follow up message sent Nov 18th"/>
  </r>
  <r>
    <n v="3645"/>
    <d v="2020-10-01T00:00:00"/>
    <n v="10"/>
    <x v="3"/>
    <s v="Andrew Newland"/>
    <s v="Marketing Analytics Manager II "/>
    <s v="Nike"/>
    <x v="3"/>
    <s v="America"/>
    <s v="Pennsylvania"/>
    <m/>
    <s v="No inmail sent"/>
    <x v="5"/>
    <d v="2019-08-27T00:00:00"/>
    <d v="2021-10-05T00:00:00"/>
    <n v="10"/>
    <m/>
    <n v="162"/>
    <m/>
    <m/>
    <m/>
    <m/>
    <m/>
    <m/>
    <s v="follow up message sent Sep 17th"/>
  </r>
  <r>
    <n v="3646"/>
    <m/>
    <n v="0"/>
    <x v="1"/>
    <s v="Jeremy Streett"/>
    <s v="BI Engineer"/>
    <s v="Amazon"/>
    <x v="18"/>
    <s v="America"/>
    <s v="Pennsylvania"/>
    <m/>
    <s v="No inmail sent"/>
    <x v="5"/>
    <d v="2019-08-27T00:00:00"/>
    <s v="Irrelevant"/>
    <e v="#VALUE!"/>
    <m/>
    <m/>
    <m/>
    <m/>
    <m/>
    <m/>
    <m/>
    <m/>
    <s v="Not relevant"/>
  </r>
  <r>
    <n v="3647"/>
    <m/>
    <n v="0"/>
    <x v="1"/>
    <s v="Corey Kamerman"/>
    <s v="Manager, Business Intelligence, Marketing Analytics "/>
    <s v="Comcast"/>
    <x v="16"/>
    <s v="America"/>
    <s v="Pennsylvania"/>
    <m/>
    <s v="No inmail sent"/>
    <x v="5"/>
    <d v="2020-01-08T00:00:00"/>
    <s v="Irrelevant"/>
    <e v="#VALUE!"/>
    <m/>
    <m/>
    <m/>
    <m/>
    <m/>
    <m/>
    <m/>
    <m/>
    <s v="Not relevant"/>
  </r>
  <r>
    <n v="3648"/>
    <m/>
    <n v="0"/>
    <x v="3"/>
    <s v="Joshua Mann"/>
    <s v="Director, Marketing Architecture"/>
    <s v="Comcast"/>
    <x v="16"/>
    <s v="America"/>
    <s v="Pennsylvania"/>
    <m/>
    <s v="No inmail sent"/>
    <x v="5"/>
    <d v="2019-08-27T00:00:00"/>
    <d v="2021-04-20T00:00:00"/>
    <n v="4"/>
    <m/>
    <n v="330"/>
    <s v="None"/>
    <m/>
    <m/>
    <m/>
    <m/>
    <m/>
    <s v="Relevant + followed-up"/>
  </r>
  <r>
    <n v="3649"/>
    <m/>
    <n v="0"/>
    <x v="1"/>
    <s v="Lucas Barnett"/>
    <s v="Strategic Marketing Manager"/>
    <s v="Comcast"/>
    <x v="16"/>
    <s v="America"/>
    <s v="Pennsylvania"/>
    <m/>
    <s v="No inmail sent"/>
    <x v="2"/>
    <d v="2019-09-16T00:00:00"/>
    <m/>
    <n v="0"/>
    <m/>
    <m/>
    <m/>
    <m/>
    <m/>
    <m/>
    <m/>
    <m/>
    <s v="Not relevant"/>
  </r>
  <r>
    <n v="3650"/>
    <d v="2020-10-01T00:00:00"/>
    <n v="10"/>
    <x v="3"/>
    <s v="Jeff Pryor"/>
    <s v="Director of Insights &amp; Analytics "/>
    <s v="Nestlé Nespresso"/>
    <x v="3"/>
    <s v="America"/>
    <s v="New York"/>
    <m/>
    <s v="No inmail sent"/>
    <x v="5"/>
    <d v="2019-08-28T00:00:00"/>
    <d v="2021-10-05T00:00:00"/>
    <n v="10"/>
    <m/>
    <n v="162"/>
    <m/>
    <m/>
    <m/>
    <m/>
    <m/>
    <m/>
    <m/>
  </r>
  <r>
    <n v="3651"/>
    <d v="2020-10-01T00:00:00"/>
    <n v="10"/>
    <x v="3"/>
    <s v="Jit Papneja"/>
    <s v="Vice President, Data and Analytics"/>
    <s v="Nestlé"/>
    <x v="3"/>
    <s v="America"/>
    <s v="Washington"/>
    <m/>
    <s v="No inmail sent"/>
    <x v="5"/>
    <d v="2019-08-27T00:00:00"/>
    <d v="2021-10-05T00:00:00"/>
    <n v="10"/>
    <m/>
    <n v="162"/>
    <m/>
    <m/>
    <m/>
    <m/>
    <m/>
    <m/>
    <m/>
  </r>
  <r>
    <n v="3652"/>
    <d v="2020-10-01T00:00:00"/>
    <n v="10"/>
    <x v="3"/>
    <s v="Ashish Tele"/>
    <s v="Data Scientist, Advanced Analytics"/>
    <s v="Nestlé"/>
    <x v="3"/>
    <s v="America"/>
    <s v="New York"/>
    <m/>
    <s v="No inmail sent"/>
    <x v="5"/>
    <d v="2019-08-26T00:00:00"/>
    <d v="2021-10-05T00:00:00"/>
    <n v="10"/>
    <m/>
    <n v="162"/>
    <m/>
    <m/>
    <m/>
    <m/>
    <m/>
    <m/>
    <m/>
  </r>
  <r>
    <n v="3653"/>
    <m/>
    <n v="0"/>
    <x v="3"/>
    <s v="Gaurav Sharma"/>
    <s v="Data Analytics Engineer, Advanced Analytics"/>
    <s v="Nestlé"/>
    <x v="15"/>
    <s v="America"/>
    <m/>
    <m/>
    <s v="No inmail sent"/>
    <x v="5"/>
    <d v="2019-08-28T00:00:00"/>
    <m/>
    <n v="0"/>
    <m/>
    <m/>
    <m/>
    <m/>
    <m/>
    <m/>
    <m/>
    <m/>
    <s v="Not relevant"/>
  </r>
  <r>
    <n v="3654"/>
    <m/>
    <n v="0"/>
    <x v="5"/>
    <s v="Ian F. Scheel"/>
    <s v="Technical Product Manager, Digital Analytics &amp; Cloud Data Architecture"/>
    <s v="Consultant"/>
    <x v="15"/>
    <s v="America"/>
    <m/>
    <m/>
    <s v="No inmail sent"/>
    <x v="5"/>
    <d v="2019-08-28T00:00:00"/>
    <s v="Irrelevant"/>
    <e v="#VALUE!"/>
    <m/>
    <m/>
    <m/>
    <m/>
    <m/>
    <m/>
    <m/>
    <m/>
    <s v="Not relevant"/>
  </r>
  <r>
    <n v="3655"/>
    <d v="2020-09-22T00:00:00"/>
    <n v="9"/>
    <x v="3"/>
    <s v="Esther Janssen"/>
    <s v="Head of Performance &amp; Analytics"/>
    <s v="Ogilvy &amp; Mather"/>
    <x v="15"/>
    <s v="America"/>
    <s v="New York"/>
    <m/>
    <s v="No inmail sent"/>
    <x v="1"/>
    <m/>
    <m/>
    <n v="0"/>
    <m/>
    <m/>
    <m/>
    <m/>
    <s v="esther.janssen@ogilvy.com"/>
    <m/>
    <m/>
    <m/>
    <m/>
  </r>
  <r>
    <n v="3656"/>
    <m/>
    <n v="0"/>
    <x v="3"/>
    <s v="Simge Okut"/>
    <s v="Senior Analyst, Insights &amp; Analytics"/>
    <s v="Ogilvy &amp; Mather"/>
    <x v="15"/>
    <s v="America"/>
    <s v="New York"/>
    <m/>
    <s v="No inmail sent"/>
    <x v="5"/>
    <d v="2019-08-27T00:00:00"/>
    <d v="2021-02-23T00:00:00"/>
    <n v="2"/>
    <m/>
    <n v="386"/>
    <m/>
    <m/>
    <m/>
    <m/>
    <m/>
    <m/>
    <m/>
  </r>
  <r>
    <n v="3657"/>
    <d v="2020-09-22T00:00:00"/>
    <n v="9"/>
    <x v="3"/>
    <s v="Ray Edwards"/>
    <s v="Vice President, Data Science &amp; Advanced Analytics"/>
    <s v="BBDO"/>
    <x v="15"/>
    <s v="Europe"/>
    <s v="Georgia"/>
    <m/>
    <s v="No inmail sent"/>
    <x v="1"/>
    <m/>
    <m/>
    <n v="0"/>
    <m/>
    <m/>
    <m/>
    <m/>
    <m/>
    <m/>
    <m/>
    <m/>
    <m/>
  </r>
  <r>
    <n v="3658"/>
    <m/>
    <n v="0"/>
    <x v="5"/>
    <s v="Patrice T."/>
    <s v="Director Advanced Analytics"/>
    <s v="Hero Digital"/>
    <x v="1"/>
    <s v="America"/>
    <s v="Pennsylvania"/>
    <m/>
    <s v="No inmail sent"/>
    <x v="5"/>
    <d v="2019-08-27T00:00:00"/>
    <d v="2020-06-24T00:00:00"/>
    <n v="6"/>
    <m/>
    <n v="630"/>
    <s v="Positive_FS"/>
    <d v="2019-08-27T00:00:00"/>
    <m/>
    <m/>
    <m/>
    <m/>
    <s v="&quot;Votre parcours m'a l'air assez interessant. Je serais ravi d'avoir une discussion et explorer comment nous pourrions créer de la valeur ensemble.&quot;"/>
  </r>
  <r>
    <n v="3659"/>
    <m/>
    <n v="0"/>
    <x v="1"/>
    <s v="Peter Andon"/>
    <m/>
    <s v="Omnicom Media Group"/>
    <x v="27"/>
    <s v="America"/>
    <m/>
    <m/>
    <s v="No inmail sent"/>
    <x v="2"/>
    <d v="2019-08-30T00:00:00"/>
    <m/>
    <n v="0"/>
    <m/>
    <m/>
    <m/>
    <m/>
    <m/>
    <m/>
    <m/>
    <m/>
    <m/>
  </r>
  <r>
    <n v="3660"/>
    <d v="2020-10-01T00:00:00"/>
    <n v="10"/>
    <x v="3"/>
    <s v="Nitin Sahai"/>
    <s v="Associate Manager (Data Scientist)"/>
    <s v="Omnicom Media Group"/>
    <x v="15"/>
    <s v="America"/>
    <s v="Georgia"/>
    <m/>
    <s v="No inmail sent"/>
    <x v="0"/>
    <d v="2019-11-14T00:00:00"/>
    <d v="2021-02-23T00:00:00"/>
    <n v="2"/>
    <m/>
    <n v="386"/>
    <s v="None"/>
    <m/>
    <m/>
    <m/>
    <m/>
    <m/>
    <m/>
  </r>
  <r>
    <n v="3661"/>
    <m/>
    <n v="0"/>
    <x v="5"/>
    <s v="Kristopher Makuch"/>
    <m/>
    <s v="Omnicom Media Group"/>
    <x v="15"/>
    <s v="America"/>
    <m/>
    <m/>
    <s v="No inmail sent"/>
    <x v="5"/>
    <d v="2019-08-27T00:00:00"/>
    <s v="Irrelevant"/>
    <e v="#VALUE!"/>
    <m/>
    <m/>
    <m/>
    <m/>
    <m/>
    <m/>
    <m/>
    <m/>
    <s v="Not relevant"/>
  </r>
  <r>
    <n v="3662"/>
    <d v="2020-10-01T00:00:00"/>
    <n v="10"/>
    <x v="3"/>
    <s v="Vijay Dakshinamoorthy"/>
    <s v="Director, Data Science"/>
    <s v="Omnicom Media Group"/>
    <x v="15"/>
    <m/>
    <m/>
    <m/>
    <s v="No inmail sent"/>
    <x v="5"/>
    <d v="2019-08-29T00:00:00"/>
    <d v="2020-12-04T00:00:00"/>
    <n v="12"/>
    <m/>
    <n v="467"/>
    <s v="Negative"/>
    <m/>
    <m/>
    <m/>
    <m/>
    <m/>
    <s v="Don't need MMM at this moment"/>
  </r>
  <r>
    <n v="3663"/>
    <m/>
    <n v="0"/>
    <x v="3"/>
    <s v="Axelle Ros"/>
    <s v="Analytics Manager"/>
    <s v="Publicis"/>
    <x v="27"/>
    <s v="America"/>
    <s v="New York"/>
    <m/>
    <s v="No inmail sent"/>
    <x v="5"/>
    <d v="2019-08-27T00:00:00"/>
    <d v="2021-04-22T00:00:00"/>
    <n v="4"/>
    <m/>
    <n v="328"/>
    <s v="None"/>
    <m/>
    <m/>
    <m/>
    <m/>
    <m/>
    <s v="Relevant + followed up"/>
  </r>
  <r>
    <n v="3664"/>
    <d v="2020-09-23T00:00:00"/>
    <n v="9"/>
    <x v="3"/>
    <s v="Victoria Gulevich"/>
    <s v="Associate Director, Marketing Analytics"/>
    <s v="Publicis"/>
    <x v="15"/>
    <m/>
    <m/>
    <m/>
    <s v="No inmail sent"/>
    <x v="5"/>
    <d v="2019-08-29T00:00:00"/>
    <m/>
    <n v="0"/>
    <m/>
    <n v="930"/>
    <s v="Negative"/>
    <d v="2019-08-30T00:00:00"/>
    <m/>
    <m/>
    <m/>
    <m/>
    <s v="&quot;No,thanks&quot;"/>
  </r>
  <r>
    <n v="3665"/>
    <m/>
    <n v="0"/>
    <x v="1"/>
    <s v="Dotan Limon"/>
    <s v="Vice President of Analytics"/>
    <s v="Publicis"/>
    <x v="27"/>
    <s v="America"/>
    <s v="New York"/>
    <m/>
    <s v="No inmail sent"/>
    <x v="5"/>
    <d v="2019-08-28T00:00:00"/>
    <d v="2020-08-06T00:00:00"/>
    <n v="8"/>
    <m/>
    <n v="587"/>
    <m/>
    <m/>
    <m/>
    <m/>
    <m/>
    <m/>
    <s v="Not relevant"/>
  </r>
  <r>
    <n v="3666"/>
    <m/>
    <n v="0"/>
    <x v="3"/>
    <s v="Supriya Sahu"/>
    <s v="Insights &amp; Analytics Manager"/>
    <s v="Publicis"/>
    <x v="27"/>
    <s v="America"/>
    <s v="Canada "/>
    <m/>
    <s v="No inmail sent"/>
    <x v="5"/>
    <d v="2019-09-02T00:00:00"/>
    <d v="2021-03-30T00:00:00"/>
    <n v="3"/>
    <m/>
    <n v="351"/>
    <s v="None"/>
    <m/>
    <m/>
    <m/>
    <m/>
    <m/>
    <s v="Relevant + followed up"/>
  </r>
  <r>
    <n v="3667"/>
    <m/>
    <n v="0"/>
    <x v="1"/>
    <s v="Paula F Piñeiro Scalco"/>
    <s v="VP Data &amp; Analytics "/>
    <s v="Publicis"/>
    <x v="27"/>
    <s v="America"/>
    <s v="Florida"/>
    <m/>
    <s v="No inmail sent"/>
    <x v="0"/>
    <d v="2019-09-06T00:00:00"/>
    <d v="2020-08-06T00:00:00"/>
    <n v="8"/>
    <m/>
    <n v="587"/>
    <m/>
    <m/>
    <m/>
    <m/>
    <m/>
    <m/>
    <s v="Not relevant"/>
  </r>
  <r>
    <n v="3668"/>
    <m/>
    <n v="0"/>
    <x v="3"/>
    <s v="Justin J. Perri"/>
    <s v="Senior Associate; Programmatic Planning and Optimization"/>
    <s v="OMD America"/>
    <x v="27"/>
    <s v="America"/>
    <s v="New York"/>
    <m/>
    <s v="No inmail sent"/>
    <x v="5"/>
    <d v="2019-10-07T00:00:00"/>
    <d v="2021-04-20T00:00:00"/>
    <n v="4"/>
    <m/>
    <n v="330"/>
    <s v="None"/>
    <m/>
    <m/>
    <m/>
    <m/>
    <m/>
    <s v="Relevant + followed up"/>
  </r>
  <r>
    <n v="3669"/>
    <d v="2020-09-23T00:00:00"/>
    <n v="9"/>
    <x v="3"/>
    <s v="Curtis Bahr"/>
    <m/>
    <s v="Consultant"/>
    <x v="15"/>
    <m/>
    <m/>
    <m/>
    <s v="No inmail sent"/>
    <x v="5"/>
    <d v="2019-08-27T00:00:00"/>
    <d v="2020-09-23T00:00:00"/>
    <n v="9"/>
    <m/>
    <n v="539"/>
    <s v="Negative"/>
    <d v="2019-09-20T00:00:00"/>
    <m/>
    <m/>
    <m/>
    <m/>
    <s v="&quot;I don't think this is a good fit for what I'm currently working on&quot;"/>
  </r>
  <r>
    <n v="3670"/>
    <d v="2020-06-29T00:00:00"/>
    <n v="6"/>
    <x v="1"/>
    <s v="David Albini"/>
    <s v="VP Group Director, Advanced Analytics and Data Engineering"/>
    <s v="Havas"/>
    <x v="27"/>
    <s v="America"/>
    <s v="New York"/>
    <m/>
    <s v="No inmail sent"/>
    <x v="1"/>
    <m/>
    <m/>
    <n v="0"/>
    <m/>
    <m/>
    <m/>
    <m/>
    <m/>
    <m/>
    <m/>
    <m/>
    <m/>
  </r>
  <r>
    <n v="3671"/>
    <m/>
    <n v="0"/>
    <x v="5"/>
    <s v="Caroline Smith"/>
    <s v="Senior Director, Creative Analytics "/>
    <s v="Havas"/>
    <x v="27"/>
    <s v="America"/>
    <s v="New York"/>
    <m/>
    <s v="No inmail sent"/>
    <x v="5"/>
    <d v="2019-09-09T00:00:00"/>
    <s v="Irrelevant"/>
    <e v="#VALUE!"/>
    <m/>
    <m/>
    <m/>
    <m/>
    <m/>
    <m/>
    <m/>
    <m/>
    <s v="Not relevant"/>
  </r>
  <r>
    <n v="3672"/>
    <d v="2020-06-29T00:00:00"/>
    <n v="6"/>
    <x v="1"/>
    <s v="Apal Rasania Shah"/>
    <s v="Associate Principal"/>
    <s v="IQVIA"/>
    <x v="26"/>
    <s v="America"/>
    <s v="New York"/>
    <m/>
    <s v="No inmail sent"/>
    <x v="1"/>
    <m/>
    <m/>
    <n v="0"/>
    <m/>
    <m/>
    <m/>
    <m/>
    <s v="apal.rasania@iqvia.com"/>
    <s v="Sales QL"/>
    <s v="Bounced"/>
    <d v="2020-11-04T00:00:00"/>
    <m/>
  </r>
  <r>
    <n v="3673"/>
    <d v="2020-06-29T00:00:00"/>
    <n v="6"/>
    <x v="1"/>
    <s v="Eric Tang"/>
    <s v="Director Of Analytics "/>
    <s v="Havas"/>
    <x v="27"/>
    <s v="America"/>
    <s v="New York"/>
    <m/>
    <s v="No inmail sent"/>
    <x v="1"/>
    <m/>
    <m/>
    <n v="0"/>
    <m/>
    <m/>
    <m/>
    <m/>
    <m/>
    <m/>
    <m/>
    <m/>
    <m/>
  </r>
  <r>
    <n v="3674"/>
    <m/>
    <n v="0"/>
    <x v="5"/>
    <s v="Nicole Lavon"/>
    <m/>
    <s v="Havas"/>
    <x v="15"/>
    <m/>
    <m/>
    <m/>
    <s v="No inmail sent"/>
    <x v="4"/>
    <m/>
    <s v="Already in Contact"/>
    <e v="#VALUE!"/>
    <m/>
    <m/>
    <m/>
    <m/>
    <m/>
    <m/>
    <m/>
    <m/>
    <s v="Not relevant"/>
  </r>
  <r>
    <n v="3675"/>
    <m/>
    <n v="0"/>
    <x v="1"/>
    <s v="Dan Schlafman"/>
    <m/>
    <s v="Havas"/>
    <x v="21"/>
    <s v="America"/>
    <m/>
    <m/>
    <s v="No inmail sent"/>
    <x v="5"/>
    <d v="2019-08-28T00:00:00"/>
    <s v="Already a deal"/>
    <e v="#VALUE!"/>
    <m/>
    <m/>
    <s v="Positive_FS"/>
    <m/>
    <m/>
    <m/>
    <m/>
    <m/>
    <m/>
  </r>
  <r>
    <n v="3676"/>
    <m/>
    <n v="0"/>
    <x v="1"/>
    <s v="Lindsey (Arthur) Dunn"/>
    <m/>
    <s v="Havas"/>
    <x v="21"/>
    <s v="America"/>
    <m/>
    <m/>
    <s v="No inmail sent"/>
    <x v="5"/>
    <d v="2019-08-29T00:00:00"/>
    <s v="Already a deal"/>
    <e v="#VALUE!"/>
    <m/>
    <m/>
    <s v="Positive_FS"/>
    <m/>
    <m/>
    <m/>
    <m/>
    <m/>
    <m/>
  </r>
  <r>
    <n v="3677"/>
    <m/>
    <n v="0"/>
    <x v="5"/>
    <s v="Akshit Arora"/>
    <m/>
    <s v="Havas"/>
    <x v="15"/>
    <m/>
    <m/>
    <m/>
    <s v="No inmail sent"/>
    <x v="5"/>
    <d v="2018-12-26T00:00:00"/>
    <s v="Already in Contact"/>
    <e v="#VALUE!"/>
    <m/>
    <m/>
    <m/>
    <m/>
    <m/>
    <m/>
    <m/>
    <m/>
    <s v="Not relevant"/>
  </r>
  <r>
    <n v="3678"/>
    <m/>
    <n v="0"/>
    <x v="1"/>
    <s v="Kristopher Owens"/>
    <m/>
    <s v="Havas"/>
    <x v="21"/>
    <s v="America"/>
    <m/>
    <m/>
    <s v="No inmail sent"/>
    <x v="5"/>
    <d v="2019-08-27T00:00:00"/>
    <s v="Already a deal"/>
    <e v="#VALUE!"/>
    <m/>
    <m/>
    <s v="Positive_FS"/>
    <m/>
    <m/>
    <m/>
    <m/>
    <m/>
    <m/>
  </r>
  <r>
    <n v="3679"/>
    <m/>
    <n v="0"/>
    <x v="1"/>
    <s v="Kevin Vieira"/>
    <m/>
    <s v="Havas"/>
    <x v="21"/>
    <s v="America"/>
    <m/>
    <m/>
    <s v="No inmail sent"/>
    <x v="5"/>
    <d v="2019-08-28T00:00:00"/>
    <s v="Already a deal"/>
    <e v="#VALUE!"/>
    <m/>
    <m/>
    <s v="Positive_FS"/>
    <m/>
    <m/>
    <m/>
    <m/>
    <m/>
    <m/>
  </r>
  <r>
    <n v="3680"/>
    <m/>
    <n v="0"/>
    <x v="5"/>
    <s v="Douglas Brennan"/>
    <m/>
    <s v="Havas"/>
    <x v="15"/>
    <m/>
    <m/>
    <m/>
    <s v="No inmail sent"/>
    <x v="4"/>
    <m/>
    <s v="Already in Contact"/>
    <e v="#VALUE!"/>
    <m/>
    <m/>
    <m/>
    <m/>
    <m/>
    <m/>
    <m/>
    <m/>
    <s v="Not relevant"/>
  </r>
  <r>
    <n v="3681"/>
    <m/>
    <n v="0"/>
    <x v="5"/>
    <s v="Valarie Collier"/>
    <m/>
    <s v="Havas"/>
    <x v="15"/>
    <m/>
    <m/>
    <m/>
    <s v="No inmail sent"/>
    <x v="4"/>
    <m/>
    <s v="Already in Contact"/>
    <e v="#VALUE!"/>
    <m/>
    <m/>
    <m/>
    <m/>
    <m/>
    <m/>
    <m/>
    <m/>
    <s v="Not relevant"/>
  </r>
  <r>
    <n v="3682"/>
    <m/>
    <n v="0"/>
    <x v="5"/>
    <s v="Ariel Sabzjadid"/>
    <m/>
    <s v="Havas"/>
    <x v="15"/>
    <m/>
    <m/>
    <m/>
    <s v="No inmail sent"/>
    <x v="4"/>
    <m/>
    <s v="Already in Contact"/>
    <e v="#VALUE!"/>
    <m/>
    <m/>
    <m/>
    <m/>
    <m/>
    <m/>
    <m/>
    <m/>
    <s v="Not relevant"/>
  </r>
  <r>
    <n v="3683"/>
    <m/>
    <n v="0"/>
    <x v="5"/>
    <s v="Michelle Perelman"/>
    <m/>
    <s v="Havas"/>
    <x v="21"/>
    <s v="America"/>
    <m/>
    <m/>
    <s v="No inmail sent"/>
    <x v="5"/>
    <d v="2019-09-19T00:00:00"/>
    <s v="Already a deal"/>
    <e v="#VALUE!"/>
    <m/>
    <m/>
    <s v="Positive_FS"/>
    <m/>
    <m/>
    <m/>
    <m/>
    <m/>
    <m/>
  </r>
  <r>
    <n v="3684"/>
    <m/>
    <n v="0"/>
    <x v="5"/>
    <s v="Erin Rose"/>
    <m/>
    <s v="Havas"/>
    <x v="15"/>
    <m/>
    <m/>
    <m/>
    <s v="No inmail sent"/>
    <x v="4"/>
    <m/>
    <s v="Already in Contact"/>
    <e v="#VALUE!"/>
    <m/>
    <m/>
    <m/>
    <m/>
    <m/>
    <m/>
    <m/>
    <m/>
    <s v="Not relevant"/>
  </r>
  <r>
    <n v="3685"/>
    <d v="2020-06-29T00:00:00"/>
    <n v="6"/>
    <x v="1"/>
    <s v="Stephane Barichello"/>
    <s v="Associate Director Data Science"/>
    <s v="Aimia Inc"/>
    <x v="26"/>
    <s v="America"/>
    <s v="Canada "/>
    <m/>
    <s v="No inmail sent"/>
    <x v="1"/>
    <m/>
    <m/>
    <n v="0"/>
    <m/>
    <m/>
    <m/>
    <m/>
    <s v="stephane.barichello@aimia.com"/>
    <s v="Sales QL"/>
    <m/>
    <d v="2020-11-04T00:00:00"/>
    <m/>
  </r>
  <r>
    <n v="3686"/>
    <m/>
    <n v="0"/>
    <x v="5"/>
    <s v="Robert White"/>
    <m/>
    <s v="Aimia Inc"/>
    <x v="15"/>
    <m/>
    <m/>
    <m/>
    <s v="No inmail sent"/>
    <x v="5"/>
    <d v="2019-08-28T00:00:00"/>
    <m/>
    <n v="0"/>
    <m/>
    <n v="931"/>
    <s v="Negative"/>
    <d v="2019-08-29T00:00:00"/>
    <m/>
    <m/>
    <m/>
    <m/>
    <s v="&quot;No,thanks&quot;"/>
  </r>
  <r>
    <n v="3687"/>
    <m/>
    <n v="0"/>
    <x v="5"/>
    <s v="Michele Raneri"/>
    <s v="VIce President, Analytics and Business Development"/>
    <s v="Experian"/>
    <x v="26"/>
    <s v="America"/>
    <s v="California"/>
    <m/>
    <s v="No inmail sent"/>
    <x v="5"/>
    <d v="2019-10-03T00:00:00"/>
    <s v="Irrelevant"/>
    <e v="#VALUE!"/>
    <m/>
    <m/>
    <m/>
    <m/>
    <m/>
    <m/>
    <m/>
    <m/>
    <s v="Not relevant"/>
  </r>
  <r>
    <n v="3688"/>
    <d v="2020-06-29T00:00:00"/>
    <n v="6"/>
    <x v="1"/>
    <s v="Tim Lin"/>
    <s v="Manager of Analytics"/>
    <s v="Experian"/>
    <x v="26"/>
    <s v="America"/>
    <s v="California"/>
    <m/>
    <s v="No inmail sent"/>
    <x v="1"/>
    <m/>
    <m/>
    <n v="0"/>
    <m/>
    <m/>
    <m/>
    <m/>
    <s v="tim.lin@experianplc.com"/>
    <s v="Sales QL"/>
    <m/>
    <d v="2020-11-04T00:00:00"/>
    <m/>
  </r>
  <r>
    <n v="3689"/>
    <d v="2020-06-29T00:00:00"/>
    <n v="6"/>
    <x v="1"/>
    <s v="Alan Tsang"/>
    <s v="VP Analytics"/>
    <s v="Experian"/>
    <x v="26"/>
    <s v="America"/>
    <s v="California"/>
    <m/>
    <s v="No inmail sent"/>
    <x v="1"/>
    <m/>
    <m/>
    <n v="0"/>
    <m/>
    <m/>
    <m/>
    <m/>
    <s v="alan.tsang@experianplc.com"/>
    <s v="Sales QL"/>
    <m/>
    <d v="2020-11-04T00:00:00"/>
    <m/>
  </r>
  <r>
    <n v="3690"/>
    <m/>
    <n v="0"/>
    <x v="3"/>
    <s v="Morgan Vawter"/>
    <s v="Analytics &amp; Data Executive"/>
    <s v="Unilever"/>
    <x v="3"/>
    <s v="America"/>
    <s v="Illinois"/>
    <m/>
    <s v="No inmail sent"/>
    <x v="5"/>
    <d v="2019-08-28T00:00:00"/>
    <d v="2021-07-19T00:00:00"/>
    <n v="7"/>
    <n v="2"/>
    <n v="240"/>
    <s v="None"/>
    <m/>
    <m/>
    <m/>
    <m/>
    <m/>
    <s v="Relevant + followed up"/>
  </r>
  <r>
    <n v="3691"/>
    <d v="2020-09-23T00:00:00"/>
    <n v="9"/>
    <x v="3"/>
    <s v="Adrian Oruclar"/>
    <m/>
    <s v="Unilever"/>
    <x v="15"/>
    <m/>
    <m/>
    <m/>
    <s v="No inmail sent"/>
    <x v="5"/>
    <d v="2019-08-27T00:00:00"/>
    <m/>
    <n v="0"/>
    <m/>
    <n v="932"/>
    <s v="Negative"/>
    <d v="2019-08-28T00:00:00"/>
    <s v="adrian.oruclar@unilever.com"/>
    <m/>
    <m/>
    <m/>
    <s v="&quot;No,thanks&quot;"/>
  </r>
  <r>
    <n v="3692"/>
    <m/>
    <n v="0"/>
    <x v="1"/>
    <s v="Karan Golani"/>
    <s v="Analytics and Data Science Manager"/>
    <s v="HEINEKEN"/>
    <x v="26"/>
    <s v="America"/>
    <s v="New York"/>
    <m/>
    <s v="No inmail sent"/>
    <x v="5"/>
    <d v="2019-08-27T00:00:00"/>
    <d v="2020-08-06T00:00:00"/>
    <n v="8"/>
    <m/>
    <n v="587"/>
    <m/>
    <m/>
    <m/>
    <m/>
    <m/>
    <m/>
    <s v="Not relevant"/>
  </r>
  <r>
    <n v="3693"/>
    <d v="2020-06-29T00:00:00"/>
    <n v="6"/>
    <x v="1"/>
    <s v="Jim Totten"/>
    <s v="Director, Marketing Analytics"/>
    <s v="PepsiCo"/>
    <x v="26"/>
    <s v="America"/>
    <s v="Connecticut"/>
    <m/>
    <s v="No inmail sent"/>
    <x v="1"/>
    <m/>
    <m/>
    <n v="0"/>
    <m/>
    <m/>
    <m/>
    <m/>
    <s v="jim@pepsico.com"/>
    <s v="reply"/>
    <d v="2020-10-30T00:00:00"/>
    <m/>
    <m/>
  </r>
  <r>
    <n v="3694"/>
    <d v="2020-06-29T00:00:00"/>
    <n v="6"/>
    <x v="1"/>
    <s v="Pawanesh Malla"/>
    <s v="ROI Engine &amp; Advanced Analytics Frito-Lay Lead"/>
    <s v="PepsiCo"/>
    <x v="26"/>
    <s v="America"/>
    <s v="New York"/>
    <m/>
    <s v="No inmail sent"/>
    <x v="0"/>
    <d v="2020-07-02T00:00:00"/>
    <d v="2020-08-06T00:00:00"/>
    <n v="8"/>
    <m/>
    <n v="587"/>
    <m/>
    <m/>
    <m/>
    <m/>
    <m/>
    <m/>
    <s v="Not relevant"/>
  </r>
  <r>
    <n v="3695"/>
    <m/>
    <n v="0"/>
    <x v="1"/>
    <s v="Shwetal Patel"/>
    <s v="Senior Director, Analytics Team Lead"/>
    <s v="Catalina America"/>
    <x v="27"/>
    <s v="America"/>
    <s v="New Jersey"/>
    <m/>
    <s v="No inmail sent"/>
    <x v="5"/>
    <d v="2019-08-27T00:00:00"/>
    <d v="2020-08-06T00:00:00"/>
    <n v="8"/>
    <m/>
    <n v="587"/>
    <s v="Negative"/>
    <d v="2020-08-07T00:00:00"/>
    <m/>
    <m/>
    <m/>
    <m/>
    <m/>
  </r>
  <r>
    <n v="3696"/>
    <m/>
    <n v="0"/>
    <x v="5"/>
    <s v="Indrajit Choudhury"/>
    <m/>
    <s v="Horizon Next"/>
    <x v="15"/>
    <m/>
    <m/>
    <m/>
    <s v="No inmail sent"/>
    <x v="5"/>
    <d v="2019-08-28T00:00:00"/>
    <m/>
    <n v="0"/>
    <m/>
    <n v="931"/>
    <s v="Negative"/>
    <d v="2019-08-29T00:00:00"/>
    <m/>
    <m/>
    <m/>
    <m/>
    <s v="&quot;No,thanks&quot;"/>
  </r>
  <r>
    <n v="3697"/>
    <m/>
    <n v="0"/>
    <x v="5"/>
    <s v="Krit Pethkongkathon"/>
    <m/>
    <s v="Horizon Media"/>
    <x v="15"/>
    <m/>
    <m/>
    <m/>
    <s v="No inmail sent"/>
    <x v="3"/>
    <m/>
    <s v="Already in Contact"/>
    <e v="#VALUE!"/>
    <m/>
    <m/>
    <m/>
    <m/>
    <m/>
    <m/>
    <m/>
    <m/>
    <s v="Not relevant"/>
  </r>
  <r>
    <n v="3698"/>
    <m/>
    <n v="0"/>
    <x v="5"/>
    <s v="Marifel Corpuz"/>
    <m/>
    <s v="Horizon Media"/>
    <x v="15"/>
    <m/>
    <m/>
    <m/>
    <s v="No inmail sent"/>
    <x v="4"/>
    <m/>
    <s v="Already in Contact"/>
    <e v="#VALUE!"/>
    <m/>
    <m/>
    <m/>
    <m/>
    <m/>
    <m/>
    <m/>
    <m/>
    <s v="Not relevant"/>
  </r>
  <r>
    <n v="3699"/>
    <m/>
    <n v="0"/>
    <x v="5"/>
    <s v="Tom Qin"/>
    <m/>
    <s v="Horizon Media"/>
    <x v="21"/>
    <s v="America"/>
    <m/>
    <m/>
    <s v="No inmail sent"/>
    <x v="5"/>
    <d v="2019-09-04T00:00:00"/>
    <s v="Already a deal"/>
    <e v="#VALUE!"/>
    <m/>
    <m/>
    <s v="Positive_FS"/>
    <m/>
    <m/>
    <m/>
    <m/>
    <m/>
    <m/>
  </r>
  <r>
    <n v="3700"/>
    <d v="2020-09-30T00:00:00"/>
    <n v="9"/>
    <x v="3"/>
    <s v="Juin-Wu Zhou"/>
    <m/>
    <s v="Horizon Media"/>
    <x v="15"/>
    <m/>
    <m/>
    <m/>
    <s v="No inmail sent"/>
    <x v="5"/>
    <d v="2019-08-28T00:00:00"/>
    <m/>
    <n v="0"/>
    <m/>
    <n v="931"/>
    <s v="Negative"/>
    <d v="2019-09-17T00:00:00"/>
    <m/>
    <m/>
    <m/>
    <m/>
    <s v="&quot;No,thanks&quot;"/>
  </r>
  <r>
    <n v="3701"/>
    <m/>
    <n v="0"/>
    <x v="5"/>
    <s v="Jooyoung Choe"/>
    <m/>
    <s v="Arena Media"/>
    <x v="15"/>
    <m/>
    <m/>
    <m/>
    <s v="No inmail sent"/>
    <x v="5"/>
    <d v="2019-08-29T00:00:00"/>
    <m/>
    <n v="0"/>
    <m/>
    <n v="930"/>
    <s v="Negative"/>
    <d v="2019-08-29T00:00:00"/>
    <m/>
    <m/>
    <m/>
    <m/>
    <s v="&quot;No,thanks&quot;"/>
  </r>
  <r>
    <n v="3702"/>
    <m/>
    <n v="0"/>
    <x v="1"/>
    <s v="Ridhi Malhotra"/>
    <m/>
    <s v="Zenith"/>
    <x v="21"/>
    <s v="America"/>
    <m/>
    <m/>
    <s v="No inmail sent"/>
    <x v="5"/>
    <d v="2019-08-28T00:00:00"/>
    <s v="Already a deal"/>
    <e v="#VALUE!"/>
    <m/>
    <m/>
    <s v="Positive_FS"/>
    <m/>
    <m/>
    <m/>
    <m/>
    <m/>
    <m/>
  </r>
  <r>
    <n v="3703"/>
    <m/>
    <n v="0"/>
    <x v="5"/>
    <s v="Aris Spenjian"/>
    <m/>
    <s v="Zenith"/>
    <x v="15"/>
    <m/>
    <m/>
    <m/>
    <s v="No inmail sent"/>
    <x v="4"/>
    <m/>
    <s v="Already in Contact"/>
    <e v="#VALUE!"/>
    <m/>
    <m/>
    <m/>
    <m/>
    <m/>
    <m/>
    <m/>
    <m/>
    <s v="Not relevant"/>
  </r>
  <r>
    <n v="3704"/>
    <m/>
    <n v="0"/>
    <x v="5"/>
    <s v="Jermaine Joseph"/>
    <m/>
    <s v="Zenith"/>
    <x v="21"/>
    <s v="America"/>
    <m/>
    <m/>
    <s v="No inmail sent"/>
    <x v="5"/>
    <d v="2019-09-16T00:00:00"/>
    <s v="Already a deal"/>
    <e v="#VALUE!"/>
    <m/>
    <m/>
    <s v="Positive_FS"/>
    <m/>
    <m/>
    <m/>
    <m/>
    <m/>
    <m/>
  </r>
  <r>
    <n v="3705"/>
    <m/>
    <n v="0"/>
    <x v="5"/>
    <s v="Jonathan Fernandez"/>
    <m/>
    <s v="Zenith"/>
    <x v="15"/>
    <m/>
    <m/>
    <m/>
    <s v="No inmail sent"/>
    <x v="4"/>
    <m/>
    <s v="Already in Contact"/>
    <e v="#VALUE!"/>
    <m/>
    <m/>
    <m/>
    <m/>
    <m/>
    <m/>
    <m/>
    <m/>
    <s v="Not relevant"/>
  </r>
  <r>
    <n v="3706"/>
    <m/>
    <n v="0"/>
    <x v="3"/>
    <s v="Usman Humayun"/>
    <s v="Vice President, Head of eCommerce Acceleration"/>
    <s v="Albertsons Companies"/>
    <x v="0"/>
    <s v="America"/>
    <s v="California"/>
    <m/>
    <s v="No inmail sent"/>
    <x v="5"/>
    <d v="2019-09-04T00:00:00"/>
    <d v="2021-06-01T00:00:00"/>
    <n v="6"/>
    <n v="3"/>
    <n v="288"/>
    <s v="Neutral"/>
    <d v="2019-09-05T00:00:00"/>
    <s v="usman_humayun@albertsons.com"/>
    <m/>
    <m/>
    <m/>
    <s v="Relevant + followed up"/>
  </r>
  <r>
    <n v="3707"/>
    <m/>
    <n v="0"/>
    <x v="5"/>
    <s v="Michael Wilson"/>
    <m/>
    <s v="Gartner"/>
    <x v="15"/>
    <m/>
    <m/>
    <m/>
    <s v="No inmail sent"/>
    <x v="5"/>
    <d v="2019-08-28T00:00:00"/>
    <m/>
    <n v="0"/>
    <m/>
    <n v="931"/>
    <s v="Negative"/>
    <d v="2019-09-09T00:00:00"/>
    <m/>
    <m/>
    <m/>
    <m/>
    <s v="&quot;No,thanks&quot;"/>
  </r>
  <r>
    <n v="3708"/>
    <d v="2020-10-01T00:00:00"/>
    <n v="10"/>
    <x v="2"/>
    <s v="Eric Schmidt"/>
    <s v="Global Director, data analytics"/>
    <s v="The Coca-Cola Company"/>
    <x v="3"/>
    <s v="Europe"/>
    <s v="Georgia"/>
    <s v="Both (Ramla's &amp; Personal)"/>
    <s v="No inmail sent"/>
    <x v="5"/>
    <d v="2019-08-29T00:00:00"/>
    <d v="2020-08-06T00:00:00"/>
    <n v="8"/>
    <m/>
    <n v="587"/>
    <s v="Negative"/>
    <d v="2019-08-29T00:00:00"/>
    <s v="Eric.schmidt@coca-colacompany.com"/>
    <m/>
    <m/>
    <m/>
    <s v="he changed the company and moved to coca cola"/>
  </r>
  <r>
    <n v="3709"/>
    <d v="2020-09-22T00:00:00"/>
    <n v="9"/>
    <x v="3"/>
    <s v="Alyce Green"/>
    <m/>
    <s v="GreenOmen Creative Solutions, Inc"/>
    <x v="15"/>
    <s v="Europe"/>
    <s v="Georgia"/>
    <m/>
    <s v="No inmail sent"/>
    <x v="5"/>
    <d v="2020-01-15T00:00:00"/>
    <m/>
    <n v="0"/>
    <m/>
    <n v="791"/>
    <s v="Negative"/>
    <d v="2020-01-20T00:00:00"/>
    <m/>
    <m/>
    <m/>
    <m/>
    <s v="No thanks"/>
  </r>
  <r>
    <n v="3710"/>
    <d v="2020-06-29T00:00:00"/>
    <n v="6"/>
    <x v="3"/>
    <s v="Sarah Culp"/>
    <s v="Senior Manager Omni-Channel Marketing Analytics"/>
    <s v="InterContinental Hotels Group (IHG®)"/>
    <x v="26"/>
    <s v="Europe"/>
    <s v="Georgia"/>
    <m/>
    <s v="No inmail sent"/>
    <x v="0"/>
    <d v="2020-06-30T00:00:00"/>
    <s v="Irrelevant 06/08/2020"/>
    <e v="#VALUE!"/>
    <m/>
    <m/>
    <s v="Irrelevant"/>
    <m/>
    <m/>
    <m/>
    <m/>
    <m/>
    <s v="Irrelevant"/>
  </r>
  <r>
    <n v="3711"/>
    <m/>
    <n v="0"/>
    <x v="5"/>
    <s v="Chris McKenna"/>
    <s v="Director, Analytics"/>
    <s v="360i"/>
    <x v="27"/>
    <s v="America"/>
    <s v="New York"/>
    <m/>
    <s v="No inmail sent"/>
    <x v="5"/>
    <d v="2019-09-04T00:00:00"/>
    <m/>
    <n v="0"/>
    <m/>
    <m/>
    <s v="Negative"/>
    <d v="2019-11-01T00:00:00"/>
    <m/>
    <m/>
    <m/>
    <m/>
    <s v="not interested at this moment they have their in ternal capabilities"/>
  </r>
  <r>
    <n v="3712"/>
    <m/>
    <n v="0"/>
    <x v="5"/>
    <s v="Dana Cohen"/>
    <m/>
    <s v="360i"/>
    <x v="15"/>
    <m/>
    <m/>
    <m/>
    <s v="No inmail sent"/>
    <x v="5"/>
    <d v="2019-10-01T00:00:00"/>
    <m/>
    <n v="0"/>
    <m/>
    <n v="897"/>
    <s v="Negative"/>
    <d v="2019-10-03T00:00:00"/>
    <m/>
    <m/>
    <m/>
    <m/>
    <s v="&quot;No,thanks&quot;"/>
  </r>
  <r>
    <n v="3713"/>
    <d v="2020-10-01T00:00:00"/>
    <n v="10"/>
    <x v="3"/>
    <s v="Ramesh Sundaram"/>
    <s v="Group Director, Data Science and Analytics"/>
    <s v="Spanx"/>
    <x v="26"/>
    <s v="Europe"/>
    <s v="Georgia"/>
    <m/>
    <s v="No inmail sent"/>
    <x v="5"/>
    <d v="2019-08-28T00:00:00"/>
    <d v="2021-07-28T00:00:00"/>
    <n v="7"/>
    <m/>
    <n v="231"/>
    <m/>
    <m/>
    <m/>
    <m/>
    <m/>
    <m/>
    <m/>
  </r>
  <r>
    <n v="3714"/>
    <m/>
    <n v="0"/>
    <x v="5"/>
    <s v="Christopher Chobanian"/>
    <s v="Vice President, Advanced Analytics"/>
    <s v="360i"/>
    <x v="27"/>
    <s v="Europe"/>
    <s v="Georgia"/>
    <m/>
    <s v="No inmail sent"/>
    <x v="2"/>
    <d v="2019-10-22T00:00:00"/>
    <m/>
    <n v="0"/>
    <m/>
    <m/>
    <m/>
    <m/>
    <m/>
    <m/>
    <m/>
    <m/>
    <s v="follow up message sent Nov 18th"/>
  </r>
  <r>
    <n v="3715"/>
    <m/>
    <n v="0"/>
    <x v="5"/>
    <s v="Elaine Lorent"/>
    <m/>
    <s v="360i"/>
    <x v="15"/>
    <m/>
    <m/>
    <m/>
    <s v="No inmail sent"/>
    <x v="5"/>
    <d v="2019-08-28T00:00:00"/>
    <m/>
    <n v="0"/>
    <m/>
    <n v="931"/>
    <s v="Negative"/>
    <d v="2019-08-28T00:00:00"/>
    <m/>
    <m/>
    <m/>
    <m/>
    <s v="&quot;No,thanks&quot;"/>
  </r>
  <r>
    <n v="3716"/>
    <m/>
    <n v="0"/>
    <x v="5"/>
    <s v="Dave Billerth"/>
    <s v="Manager, Analytics"/>
    <s v="360i"/>
    <x v="15"/>
    <s v="America"/>
    <m/>
    <m/>
    <s v="No inmail sent"/>
    <x v="5"/>
    <d v="2019-08-28T00:00:00"/>
    <s v="Irrelevant"/>
    <e v="#VALUE!"/>
    <m/>
    <m/>
    <m/>
    <m/>
    <m/>
    <m/>
    <m/>
    <m/>
    <s v="Not relevant"/>
  </r>
  <r>
    <n v="3717"/>
    <m/>
    <n v="0"/>
    <x v="5"/>
    <s v="Volik Belikow"/>
    <s v="Digital Marketing Manager"/>
    <s v="Huddle House, Inc."/>
    <x v="26"/>
    <s v="America"/>
    <s v="Georgia"/>
    <m/>
    <s v="No inmail sent"/>
    <x v="5"/>
    <d v="2019-08-28T00:00:00"/>
    <s v="Irrelevant"/>
    <e v="#VALUE!"/>
    <m/>
    <m/>
    <m/>
    <m/>
    <m/>
    <m/>
    <m/>
    <m/>
    <s v="Not relevant"/>
  </r>
  <r>
    <n v="3718"/>
    <d v="2020-06-29T00:00:00"/>
    <n v="6"/>
    <x v="5"/>
    <s v="Paul Roccograndi"/>
    <s v="Director "/>
    <s v="OMD America"/>
    <x v="27"/>
    <s v="America"/>
    <s v="New York"/>
    <m/>
    <s v="No inmail sent"/>
    <x v="1"/>
    <m/>
    <m/>
    <n v="0"/>
    <m/>
    <m/>
    <m/>
    <m/>
    <m/>
    <m/>
    <m/>
    <m/>
    <m/>
  </r>
  <r>
    <n v="3719"/>
    <m/>
    <n v="0"/>
    <x v="5"/>
    <s v="Monique Theogene"/>
    <s v="Adobe Analyst"/>
    <s v="BMO Financial Group"/>
    <x v="26"/>
    <s v="America"/>
    <s v="New York"/>
    <m/>
    <s v="No inmail sent"/>
    <x v="5"/>
    <d v="2019-09-05T00:00:00"/>
    <s v="Irrelevant"/>
    <e v="#VALUE!"/>
    <m/>
    <m/>
    <s v="Positive"/>
    <d v="2019-09-11T00:00:00"/>
    <m/>
    <m/>
    <m/>
    <m/>
    <s v="&quot;i am interested in a call.  Let me know when you would like to chat.&quot;"/>
  </r>
  <r>
    <n v="3720"/>
    <m/>
    <n v="0"/>
    <x v="5"/>
    <s v="Benjamin Bartl"/>
    <m/>
    <s v="360i"/>
    <x v="15"/>
    <m/>
    <m/>
    <m/>
    <s v="No inmail sent"/>
    <x v="5"/>
    <d v="2019-08-28T00:00:00"/>
    <m/>
    <n v="0"/>
    <m/>
    <n v="931"/>
    <s v="Negative"/>
    <d v="2019-08-28T00:00:00"/>
    <m/>
    <m/>
    <m/>
    <m/>
    <s v="&quot;No,thanks&quot;"/>
  </r>
  <r>
    <n v="3721"/>
    <m/>
    <n v="0"/>
    <x v="5"/>
    <s v="Ciril Achenkunju"/>
    <m/>
    <s v="i360°"/>
    <x v="15"/>
    <m/>
    <m/>
    <m/>
    <s v="No inmail sent"/>
    <x v="5"/>
    <d v="2019-08-28T00:00:00"/>
    <m/>
    <n v="0"/>
    <m/>
    <n v="931"/>
    <s v="Negative"/>
    <d v="2019-09-18T00:00:00"/>
    <m/>
    <m/>
    <m/>
    <m/>
    <s v="&quot;I’m not sure if I’d be the right person here to connect over such a tool&quot;"/>
  </r>
  <r>
    <n v="3722"/>
    <m/>
    <n v="0"/>
    <x v="5"/>
    <s v="Matthew Strauss"/>
    <s v="Analytics Manager / Survey Research Manager"/>
    <s v="i360°"/>
    <x v="15"/>
    <s v="America"/>
    <s v="Washington"/>
    <m/>
    <s v="No inmail sent"/>
    <x v="5"/>
    <d v="2019-10-10T00:00:00"/>
    <s v="Irrelevant"/>
    <e v="#VALUE!"/>
    <m/>
    <m/>
    <m/>
    <m/>
    <m/>
    <m/>
    <m/>
    <m/>
    <s v="Not relevant"/>
  </r>
  <r>
    <n v="3723"/>
    <m/>
    <n v="0"/>
    <x v="5"/>
    <s v="Dan Miller"/>
    <m/>
    <s v="Acoustic"/>
    <x v="15"/>
    <m/>
    <m/>
    <m/>
    <s v="No inmail sent"/>
    <x v="5"/>
    <d v="2019-08-30T00:00:00"/>
    <m/>
    <n v="0"/>
    <m/>
    <n v="929"/>
    <s v="Negative"/>
    <d v="2019-09-18T00:00:00"/>
    <m/>
    <m/>
    <m/>
    <m/>
    <s v="&quot;No,thanks&quot;"/>
  </r>
  <r>
    <n v="3724"/>
    <d v="2020-10-01T00:00:00"/>
    <n v="10"/>
    <x v="3"/>
    <s v="Gregg Ambach"/>
    <s v="Senior Vice President - Analytics"/>
    <s v="WNS Global Services"/>
    <x v="15"/>
    <s v="America"/>
    <s v="Ohio"/>
    <m/>
    <s v="No inmail sent"/>
    <x v="5"/>
    <d v="2019-08-28T00:00:00"/>
    <d v="2021-02-23T00:00:00"/>
    <n v="2"/>
    <m/>
    <n v="386"/>
    <s v="None"/>
    <m/>
    <m/>
    <m/>
    <m/>
    <m/>
    <m/>
  </r>
  <r>
    <n v="3725"/>
    <m/>
    <n v="0"/>
    <x v="5"/>
    <s v="Chris Toy"/>
    <s v="CEO"/>
    <s v="Marketer Hire"/>
    <x v="27"/>
    <s v="America"/>
    <s v="San Francisco"/>
    <m/>
    <s v="No inmail sent"/>
    <x v="5"/>
    <d v="2019-08-30T00:00:00"/>
    <s v="Irrelevant"/>
    <e v="#VALUE!"/>
    <m/>
    <m/>
    <m/>
    <m/>
    <m/>
    <m/>
    <m/>
    <m/>
    <s v="Not relevant"/>
  </r>
  <r>
    <n v="3726"/>
    <m/>
    <n v="0"/>
    <x v="5"/>
    <s v="Michael Pollock"/>
    <m/>
    <s v="22squared"/>
    <x v="15"/>
    <m/>
    <m/>
    <m/>
    <s v="No inmail sent"/>
    <x v="5"/>
    <d v="2019-08-29T00:00:00"/>
    <m/>
    <n v="0"/>
    <m/>
    <n v="930"/>
    <s v="Negative"/>
    <d v="2019-09-03T00:00:00"/>
    <m/>
    <m/>
    <m/>
    <m/>
    <s v="&quot;No,thanks&quot;"/>
  </r>
  <r>
    <n v="3727"/>
    <d v="2020-07-15T00:00:00"/>
    <n v="7"/>
    <x v="3"/>
    <s v="Helen Tatsis"/>
    <s v="Analytics Director"/>
    <s v="22squared"/>
    <x v="1"/>
    <s v="America"/>
    <s v="Florida"/>
    <s v="Ramla's"/>
    <s v="No inmail sent"/>
    <x v="0"/>
    <d v="2021-11-22T00:00:00"/>
    <m/>
    <n v="0"/>
    <m/>
    <m/>
    <m/>
    <m/>
    <m/>
    <m/>
    <m/>
    <m/>
    <m/>
  </r>
  <r>
    <n v="3728"/>
    <m/>
    <n v="0"/>
    <x v="3"/>
    <s v="Leigh Kellogg"/>
    <s v="VP, Analytics Director "/>
    <s v="22squared"/>
    <x v="27"/>
    <s v="Europe"/>
    <s v="Georgia"/>
    <m/>
    <s v="No inmail sent"/>
    <x v="5"/>
    <d v="2019-09-09T00:00:00"/>
    <d v="2021-07-15T00:00:00"/>
    <n v="7"/>
    <m/>
    <n v="244"/>
    <m/>
    <m/>
    <m/>
    <m/>
    <m/>
    <m/>
    <m/>
  </r>
  <r>
    <n v="3729"/>
    <d v="2020-09-22T00:00:00"/>
    <n v="9"/>
    <x v="3"/>
    <s v="Kristen Laughlin"/>
    <m/>
    <s v="22squared"/>
    <x v="15"/>
    <m/>
    <m/>
    <m/>
    <s v="No inmail sent"/>
    <x v="5"/>
    <d v="2019-09-02T00:00:00"/>
    <m/>
    <n v="0"/>
    <m/>
    <n v="926"/>
    <s v="Negative"/>
    <d v="2019-10-10T00:00:00"/>
    <m/>
    <m/>
    <m/>
    <m/>
    <s v="&quot;No,thanks&quot;"/>
  </r>
  <r>
    <n v="3730"/>
    <m/>
    <n v="0"/>
    <x v="5"/>
    <s v="Nikola Cuculovski"/>
    <s v="Analytics Associate Director"/>
    <s v="22squared"/>
    <x v="15"/>
    <s v="Europe"/>
    <s v="Georgia"/>
    <m/>
    <s v="No inmail sent"/>
    <x v="5"/>
    <d v="2019-08-29T00:00:00"/>
    <s v="Look for his manager"/>
    <e v="#VALUE!"/>
    <m/>
    <m/>
    <s v="Negative"/>
    <d v="2019-09-25T00:00:00"/>
    <m/>
    <m/>
    <m/>
    <m/>
    <s v="Look for his manager"/>
  </r>
  <r>
    <n v="3731"/>
    <d v="2020-09-22T00:00:00"/>
    <n v="9"/>
    <x v="3"/>
    <s v="Timothy Racine"/>
    <s v="Associate Analytics Director"/>
    <s v="22squared"/>
    <x v="27"/>
    <s v="America"/>
    <m/>
    <m/>
    <s v="No inmail sent"/>
    <x v="2"/>
    <d v="2019-08-28T00:00:00"/>
    <m/>
    <n v="0"/>
    <m/>
    <m/>
    <m/>
    <m/>
    <m/>
    <m/>
    <m/>
    <m/>
    <m/>
  </r>
  <r>
    <n v="3732"/>
    <d v="2020-10-01T00:00:00"/>
    <n v="10"/>
    <x v="3"/>
    <s v="Casey Ogie"/>
    <s v="Associate Director of Analytics"/>
    <s v="22squared"/>
    <x v="27"/>
    <s v="America"/>
    <s v="Georgia"/>
    <m/>
    <s v="No inmail sent"/>
    <x v="5"/>
    <d v="2019-08-30T00:00:00"/>
    <d v="2020-08-12T00:00:00"/>
    <n v="8"/>
    <m/>
    <n v="581"/>
    <s v="None"/>
    <m/>
    <m/>
    <m/>
    <m/>
    <m/>
    <m/>
  </r>
  <r>
    <n v="3733"/>
    <m/>
    <n v="0"/>
    <x v="5"/>
    <s v="Tom Cattapan"/>
    <s v="SVP Data &amp; Analytics"/>
    <s v="22squared"/>
    <x v="15"/>
    <s v="America"/>
    <s v="Georgia"/>
    <m/>
    <s v="No inmail sent"/>
    <x v="2"/>
    <m/>
    <m/>
    <n v="0"/>
    <m/>
    <m/>
    <m/>
    <m/>
    <m/>
    <m/>
    <m/>
    <m/>
    <m/>
  </r>
  <r>
    <n v="3734"/>
    <m/>
    <n v="0"/>
    <x v="5"/>
    <s v="Skylar Steward"/>
    <s v="Group Data Strategy Director "/>
    <s v="72andSunny"/>
    <x v="27"/>
    <s v="America"/>
    <s v="New York"/>
    <m/>
    <s v="No inmail sent"/>
    <x v="5"/>
    <d v="2019-08-29T00:00:00"/>
    <s v="Irrelevant"/>
    <e v="#VALUE!"/>
    <m/>
    <m/>
    <m/>
    <m/>
    <m/>
    <m/>
    <m/>
    <m/>
    <s v="Not relevant"/>
  </r>
  <r>
    <n v="3735"/>
    <d v="2020-07-15T00:00:00"/>
    <n v="7"/>
    <x v="3"/>
    <s v="Sean O'Neill"/>
    <s v="EVP, Director of Business Strategy &amp; Analytics"/>
    <s v="ArnoldWorldwide"/>
    <x v="27"/>
    <s v="America"/>
    <s v="Boston"/>
    <m/>
    <s v="No inmail sent"/>
    <x v="0"/>
    <d v="2019-11-05T00:00:00"/>
    <d v="2021-10-05T00:00:00"/>
    <n v="10"/>
    <n v="2"/>
    <n v="162"/>
    <m/>
    <m/>
    <m/>
    <m/>
    <m/>
    <m/>
    <m/>
  </r>
  <r>
    <n v="3736"/>
    <d v="2020-10-01T00:00:00"/>
    <n v="10"/>
    <x v="3"/>
    <s v="SHIJIN WU"/>
    <s v="Associate Director"/>
    <s v="ArnoldWorldwide"/>
    <x v="27"/>
    <s v="America"/>
    <s v="Boston"/>
    <m/>
    <s v="No inmail sent"/>
    <x v="0"/>
    <d v="2019-12-04T00:00:00"/>
    <d v="2021-10-05T00:00:00"/>
    <n v="10"/>
    <m/>
    <n v="162"/>
    <m/>
    <m/>
    <m/>
    <m/>
    <m/>
    <m/>
    <m/>
  </r>
  <r>
    <n v="3737"/>
    <d v="2020-07-15T00:00:00"/>
    <n v="7"/>
    <x v="3"/>
    <s v="Gail Felcher"/>
    <s v="SVP Marketing Director"/>
    <s v="ArnoldWorldwide"/>
    <x v="27"/>
    <s v="America"/>
    <s v="Boston"/>
    <m/>
    <s v="No inmail sent"/>
    <x v="1"/>
    <m/>
    <m/>
    <n v="0"/>
    <m/>
    <m/>
    <m/>
    <m/>
    <m/>
    <m/>
    <m/>
    <m/>
    <m/>
  </r>
  <r>
    <n v="3738"/>
    <m/>
    <n v="0"/>
    <x v="5"/>
    <s v="Alfredo Meneses Rojas"/>
    <s v="Performance Marketing"/>
    <s v="Butler, Shine, Stern &amp; Partners"/>
    <x v="27"/>
    <s v="America"/>
    <s v="San Francisco"/>
    <m/>
    <s v="No inmail sent"/>
    <x v="5"/>
    <d v="2019-08-28T00:00:00"/>
    <s v="Irrelevant"/>
    <e v="#VALUE!"/>
    <m/>
    <m/>
    <m/>
    <m/>
    <m/>
    <m/>
    <m/>
    <m/>
    <s v="Not relevant"/>
  </r>
  <r>
    <n v="3739"/>
    <m/>
    <n v="0"/>
    <x v="5"/>
    <s v="Shane Correia"/>
    <s v="Analytics Manager"/>
    <s v="Horizon Media"/>
    <x v="1"/>
    <s v="America"/>
    <m/>
    <m/>
    <s v="No inmail sent"/>
    <x v="5"/>
    <d v="2019-08-29T00:00:00"/>
    <s v="Already a deal"/>
    <e v="#VALUE!"/>
    <m/>
    <m/>
    <s v="Positive_FS"/>
    <m/>
    <m/>
    <m/>
    <m/>
    <m/>
    <s v="Already a deal"/>
  </r>
  <r>
    <n v="3740"/>
    <m/>
    <n v="0"/>
    <x v="5"/>
    <s v="Nicole (Stein) Strasz"/>
    <s v="Manager of Analytics"/>
    <s v="Campbell Ewald"/>
    <x v="27"/>
    <s v="America"/>
    <s v="Michigan"/>
    <m/>
    <s v="No inmail sent"/>
    <x v="5"/>
    <d v="2019-08-28T00:00:00"/>
    <d v="2020-06-30T00:00:00"/>
    <n v="6"/>
    <m/>
    <n v="624"/>
    <s v="Negative"/>
    <d v="2020-06-30T00:00:00"/>
    <m/>
    <m/>
    <m/>
    <m/>
    <s v="Already a deal"/>
  </r>
  <r>
    <n v="3741"/>
    <m/>
    <n v="0"/>
    <x v="5"/>
    <s v="Tiffany Keener"/>
    <m/>
    <s v="Campbell Ewald"/>
    <x v="15"/>
    <m/>
    <m/>
    <m/>
    <s v="No inmail sent"/>
    <x v="5"/>
    <d v="2019-08-28T00:00:00"/>
    <m/>
    <n v="0"/>
    <m/>
    <n v="931"/>
    <s v="Negative"/>
    <d v="2019-08-28T00:00:00"/>
    <m/>
    <m/>
    <m/>
    <m/>
    <s v="&quot;No,thanks&quot;"/>
  </r>
  <r>
    <n v="3742"/>
    <d v="2020-10-01T00:00:00"/>
    <n v="10"/>
    <x v="3"/>
    <s v="Alyson Sprague"/>
    <s v="Senior Director, Research &amp; Analytics"/>
    <s v="iHeartMedia"/>
    <x v="27"/>
    <s v="America"/>
    <s v="California"/>
    <m/>
    <s v="No inmail sent"/>
    <x v="5"/>
    <d v="2019-08-28T00:00:00"/>
    <d v="2020-08-17T00:00:00"/>
    <n v="8"/>
    <m/>
    <n v="576"/>
    <s v="Negative"/>
    <m/>
    <m/>
    <m/>
    <m/>
    <m/>
    <s v="Not interested at this moment"/>
  </r>
  <r>
    <n v="3743"/>
    <m/>
    <n v="0"/>
    <x v="5"/>
    <s v="Andrew Littell"/>
    <s v="Director, Marketing Solutions "/>
    <s v="iHeartMedia"/>
    <x v="27"/>
    <s v="America"/>
    <s v="California"/>
    <m/>
    <s v="No inmail sent"/>
    <x v="5"/>
    <d v="2019-08-28T00:00:00"/>
    <s v="Irrelevant"/>
    <e v="#VALUE!"/>
    <m/>
    <m/>
    <m/>
    <m/>
    <m/>
    <m/>
    <m/>
    <m/>
    <s v="Not relevant"/>
  </r>
  <r>
    <n v="3744"/>
    <m/>
    <n v="0"/>
    <x v="3"/>
    <s v="Courtney Perigo"/>
    <s v="SVP, Director of Data Strategy and Utilization"/>
    <s v="Cramer-Krasselt"/>
    <x v="27"/>
    <s v="America"/>
    <s v="Illinois"/>
    <m/>
    <s v="No inmail sent"/>
    <x v="5"/>
    <d v="2019-08-28T00:00:00"/>
    <d v="2021-10-05T00:00:00"/>
    <n v="10"/>
    <m/>
    <n v="162"/>
    <m/>
    <m/>
    <m/>
    <m/>
    <m/>
    <m/>
    <m/>
  </r>
  <r>
    <n v="3745"/>
    <d v="2020-07-15T00:00:00"/>
    <n v="7"/>
    <x v="3"/>
    <s v="Alex Koremenos"/>
    <s v="Lead Analyst"/>
    <s v="Cramer-Krasselt"/>
    <x v="27"/>
    <s v="America"/>
    <s v="Illinois"/>
    <m/>
    <s v="No inmail sent"/>
    <x v="4"/>
    <m/>
    <m/>
    <n v="0"/>
    <m/>
    <m/>
    <m/>
    <m/>
    <m/>
    <m/>
    <m/>
    <m/>
    <m/>
  </r>
  <r>
    <n v="3746"/>
    <d v="2020-07-15T00:00:00"/>
    <n v="7"/>
    <x v="3"/>
    <s v="Perry Lee"/>
    <s v="Data-Driven Marketing"/>
    <s v="Tommy Hilfiger"/>
    <x v="0"/>
    <s v="America"/>
    <s v="New York"/>
    <m/>
    <s v="No inmail sent"/>
    <x v="1"/>
    <m/>
    <m/>
    <n v="0"/>
    <m/>
    <m/>
    <m/>
    <m/>
    <s v="perrylee@tommy.com"/>
    <s v="reply"/>
    <d v="2020-10-30T00:00:00"/>
    <m/>
    <m/>
  </r>
  <r>
    <n v="3747"/>
    <m/>
    <n v="0"/>
    <x v="5"/>
    <s v="Scott Blessman"/>
    <s v="Group Director Strategy and Insights"/>
    <s v="VMLY&amp;R"/>
    <x v="15"/>
    <s v="America"/>
    <s v="Illinois"/>
    <m/>
    <s v="No inmail sent"/>
    <x v="5"/>
    <d v="2019-08-28T00:00:00"/>
    <d v="2020-03-09T00:00:00"/>
    <n v="3"/>
    <m/>
    <n v="737"/>
    <s v="Negative"/>
    <d v="2019-08-28T00:00:00"/>
    <m/>
    <m/>
    <m/>
    <m/>
    <s v="Not at this time"/>
  </r>
  <r>
    <n v="3748"/>
    <m/>
    <n v="0"/>
    <x v="5"/>
    <s v="Dave N."/>
    <s v="Measurement &amp; Analytics"/>
    <s v="Fallon"/>
    <x v="15"/>
    <s v="America"/>
    <m/>
    <m/>
    <s v="No inmail sent"/>
    <x v="5"/>
    <d v="2019-08-28T00:00:00"/>
    <s v="Irrelevant"/>
    <e v="#VALUE!"/>
    <m/>
    <m/>
    <m/>
    <m/>
    <m/>
    <m/>
    <m/>
    <m/>
    <s v="Not relevant"/>
  </r>
  <r>
    <n v="3749"/>
    <d v="2020-07-15T00:00:00"/>
    <n v="7"/>
    <x v="3"/>
    <s v="Kara Buckner (Peterson)"/>
    <s v="Managing Director and Chief Strategy Officer at Fallon"/>
    <s v="Fallon"/>
    <x v="27"/>
    <s v="America"/>
    <s v="Minneapolis"/>
    <m/>
    <s v="No inmail sent"/>
    <x v="0"/>
    <d v="2019-11-18T00:00:00"/>
    <d v="2021-10-05T00:00:00"/>
    <n v="10"/>
    <n v="2"/>
    <n v="162"/>
    <m/>
    <m/>
    <m/>
    <m/>
    <m/>
    <m/>
    <m/>
  </r>
  <r>
    <n v="3750"/>
    <m/>
    <n v="0"/>
    <x v="5"/>
    <s v="Tinesha Craig"/>
    <s v="SVP Strategic Analytics"/>
    <s v="FCB Global"/>
    <x v="27"/>
    <s v="America"/>
    <s v="Illinois"/>
    <m/>
    <s v="No inmail sent"/>
    <x v="5"/>
    <d v="2019-09-09T00:00:00"/>
    <s v="Irrelevant"/>
    <e v="#VALUE!"/>
    <m/>
    <m/>
    <m/>
    <m/>
    <m/>
    <m/>
    <m/>
    <m/>
    <s v="Not relevant"/>
  </r>
  <r>
    <n v="3751"/>
    <m/>
    <n v="0"/>
    <x v="5"/>
    <s v="Libby Bernier"/>
    <s v="Senior Digital Analyst"/>
    <s v="Harvard Business Publishing"/>
    <x v="15"/>
    <s v="America"/>
    <m/>
    <m/>
    <s v="No inmail sent"/>
    <x v="5"/>
    <d v="2019-08-28T00:00:00"/>
    <s v="Irrelevant"/>
    <e v="#VALUE!"/>
    <m/>
    <m/>
    <m/>
    <m/>
    <m/>
    <m/>
    <m/>
    <m/>
    <s v="Not relevant"/>
  </r>
  <r>
    <n v="3752"/>
    <d v="2020-07-15T00:00:00"/>
    <n v="7"/>
    <x v="3"/>
    <s v="Rob Rex"/>
    <s v="SVP, Performance Marketing"/>
    <s v="MARC America"/>
    <x v="27"/>
    <s v="America"/>
    <s v="Maryland"/>
    <m/>
    <s v="No inmail sent"/>
    <x v="1"/>
    <m/>
    <m/>
    <n v="0"/>
    <m/>
    <m/>
    <m/>
    <m/>
    <m/>
    <m/>
    <m/>
    <m/>
    <m/>
  </r>
  <r>
    <n v="3753"/>
    <m/>
    <n v="0"/>
    <x v="3"/>
    <s v="Josh MacCarty"/>
    <s v="VP, Director Data Science"/>
    <s v="9th rooftops Marketing"/>
    <x v="27"/>
    <s v="America"/>
    <s v="Pennsylvania"/>
    <m/>
    <s v="No inmail sent"/>
    <x v="5"/>
    <d v="2019-08-28T00:00:00"/>
    <d v="2021-10-05T00:00:00"/>
    <n v="10"/>
    <m/>
    <n v="162"/>
    <m/>
    <m/>
    <m/>
    <m/>
    <m/>
    <m/>
    <m/>
  </r>
  <r>
    <n v="3754"/>
    <m/>
    <n v="0"/>
    <x v="5"/>
    <s v="TJ Crawford"/>
    <s v="VP Digital Strategy, MarTech and Analytic Solutions"/>
    <s v="MARC America"/>
    <x v="27"/>
    <s v="America"/>
    <s v="Pennsylvania"/>
    <m/>
    <s v="No inmail sent"/>
    <x v="5"/>
    <d v="2019-08-28T00:00:00"/>
    <s v="Irrelevant"/>
    <e v="#VALUE!"/>
    <m/>
    <m/>
    <m/>
    <m/>
    <m/>
    <m/>
    <m/>
    <m/>
    <s v="Not relevant"/>
  </r>
  <r>
    <n v="3755"/>
    <d v="2020-07-15T00:00:00"/>
    <n v="7"/>
    <x v="3"/>
    <s v="Evan Kaeding"/>
    <s v="Data Analytics"/>
    <s v="Wieden + Kennedy"/>
    <x v="27"/>
    <s v="America"/>
    <s v="Oregon"/>
    <m/>
    <s v="No inmail sent"/>
    <x v="1"/>
    <m/>
    <m/>
    <n v="0"/>
    <m/>
    <m/>
    <m/>
    <m/>
    <m/>
    <m/>
    <m/>
    <m/>
    <m/>
  </r>
  <r>
    <n v="3756"/>
    <d v="2020-07-15T00:00:00"/>
    <n v="7"/>
    <x v="3"/>
    <s v="Cecilia Dones"/>
    <s v="AVP, Advanced Analytics &amp; Data Science"/>
    <s v="L'Oréal"/>
    <x v="0"/>
    <s v="America"/>
    <s v="New York"/>
    <m/>
    <s v="No inmail sent"/>
    <x v="1"/>
    <m/>
    <m/>
    <n v="0"/>
    <m/>
    <m/>
    <m/>
    <m/>
    <s v="cecilia.dones@loreal.com"/>
    <s v="reply"/>
    <d v="2020-10-30T00:00:00"/>
    <m/>
    <m/>
  </r>
  <r>
    <n v="3757"/>
    <m/>
    <n v="0"/>
    <x v="5"/>
    <s v="Brenda Cooney"/>
    <s v="Technology &amp; Solution Architect"/>
    <s v="L'Oréal"/>
    <x v="26"/>
    <s v="America"/>
    <s v="New York"/>
    <m/>
    <s v="No inmail sent"/>
    <x v="2"/>
    <d v="2019-08-02T00:00:00"/>
    <m/>
    <n v="0"/>
    <m/>
    <m/>
    <s v="None"/>
    <m/>
    <m/>
    <m/>
    <m/>
    <m/>
    <m/>
  </r>
  <r>
    <n v="3758"/>
    <m/>
    <n v="0"/>
    <x v="5"/>
    <s v="Katheryne Villalobos"/>
    <m/>
    <s v="Nestlé"/>
    <x v="15"/>
    <m/>
    <m/>
    <m/>
    <s v="No inmail sent"/>
    <x v="5"/>
    <d v="2019-09-05T00:00:00"/>
    <m/>
    <n v="0"/>
    <m/>
    <n v="923"/>
    <s v="Negative"/>
    <d v="2019-10-09T00:00:00"/>
    <m/>
    <m/>
    <m/>
    <m/>
    <s v="&quot;No,thanks&quot;"/>
  </r>
  <r>
    <n v="3759"/>
    <m/>
    <n v="0"/>
    <x v="3"/>
    <s v="Enrico Montalbano"/>
    <m/>
    <s v="Balboa Centria Group"/>
    <x v="15"/>
    <m/>
    <m/>
    <m/>
    <s v="No inmail sent"/>
    <x v="4"/>
    <m/>
    <s v="Irrelevant 15/07/2020"/>
    <e v="#VALUE!"/>
    <m/>
    <m/>
    <s v="Irrelevant"/>
    <m/>
    <m/>
    <m/>
    <m/>
    <m/>
    <m/>
  </r>
  <r>
    <n v="3760"/>
    <m/>
    <n v="0"/>
    <x v="3"/>
    <s v="Sean Bonner"/>
    <s v="Associate Director, Analytics"/>
    <s v="Initiative"/>
    <x v="27"/>
    <s v="America"/>
    <s v="New York"/>
    <m/>
    <s v="No inmail sent"/>
    <x v="5"/>
    <d v="2019-09-04T00:00:00"/>
    <d v="2021-03-15T00:00:00"/>
    <n v="3"/>
    <m/>
    <n v="366"/>
    <s v="None"/>
    <m/>
    <m/>
    <m/>
    <m/>
    <m/>
    <s v="Relevant + followed up"/>
  </r>
  <r>
    <n v="3761"/>
    <m/>
    <n v="0"/>
    <x v="5"/>
    <s v="Camilo Cárdenas"/>
    <s v="Head of Analytics LATAM"/>
    <s v="Initiative"/>
    <x v="1"/>
    <s v="America"/>
    <s v="Mexico"/>
    <m/>
    <s v="No inmail sent"/>
    <x v="5"/>
    <d v="2019-08-29T00:00:00"/>
    <s v="Already in contact"/>
    <e v="#VALUE!"/>
    <m/>
    <m/>
    <s v="Positive_FS"/>
    <d v="2019-08-31T00:00:00"/>
    <m/>
    <m/>
    <m/>
    <m/>
    <s v="&quot;I think we can talk next week and understand a little bit more what are you offering. This is my job email camilo.cardenas@initiative.com, you can write me there to schedule a call.&quot;"/>
  </r>
  <r>
    <n v="3762"/>
    <m/>
    <n v="0"/>
    <x v="3"/>
    <s v="Ben Uy"/>
    <m/>
    <s v="Initiative"/>
    <x v="15"/>
    <m/>
    <m/>
    <m/>
    <s v="No inmail sent"/>
    <x v="4"/>
    <m/>
    <s v="Irrelevant 15/07/2020"/>
    <e v="#VALUE!"/>
    <m/>
    <m/>
    <s v="Irrelevant"/>
    <m/>
    <m/>
    <m/>
    <m/>
    <m/>
    <m/>
  </r>
  <r>
    <n v="3763"/>
    <m/>
    <n v="0"/>
    <x v="3"/>
    <s v="Ino Samaras"/>
    <m/>
    <s v="Initiative"/>
    <x v="15"/>
    <m/>
    <m/>
    <m/>
    <s v="No inmail sent"/>
    <x v="4"/>
    <m/>
    <s v="Irrelevant 15/07/2020"/>
    <e v="#VALUE!"/>
    <m/>
    <m/>
    <s v="Irrelevant"/>
    <m/>
    <m/>
    <m/>
    <m/>
    <m/>
    <m/>
  </r>
  <r>
    <n v="3764"/>
    <m/>
    <n v="0"/>
    <x v="3"/>
    <s v="Sophie Marijsse"/>
    <m/>
    <s v="Initiative"/>
    <x v="15"/>
    <m/>
    <m/>
    <m/>
    <s v="No inmail sent"/>
    <x v="4"/>
    <m/>
    <s v="Irrelevant 15/07/2020"/>
    <e v="#VALUE!"/>
    <m/>
    <m/>
    <s v="Irrelevant"/>
    <m/>
    <m/>
    <m/>
    <m/>
    <m/>
    <m/>
  </r>
  <r>
    <n v="3765"/>
    <m/>
    <n v="0"/>
    <x v="3"/>
    <s v="Ksenia Marusin, MSc"/>
    <m/>
    <s v="Initiative"/>
    <x v="15"/>
    <m/>
    <m/>
    <m/>
    <s v="No inmail sent"/>
    <x v="4"/>
    <m/>
    <s v="Irrelevant 15/07/2020"/>
    <e v="#VALUE!"/>
    <m/>
    <m/>
    <s v="Irrelevant"/>
    <m/>
    <m/>
    <m/>
    <m/>
    <m/>
    <m/>
  </r>
  <r>
    <n v="3766"/>
    <m/>
    <n v="0"/>
    <x v="1"/>
    <s v="Natalia Hernandez"/>
    <s v="SVP, Head of Analytics Global Clients"/>
    <s v="Initiative"/>
    <x v="27"/>
    <s v="America"/>
    <s v="New York"/>
    <m/>
    <s v="No inmail sent"/>
    <x v="5"/>
    <d v="2019-08-29T00:00:00"/>
    <d v="2020-08-06T00:00:00"/>
    <n v="8"/>
    <m/>
    <n v="587"/>
    <m/>
    <m/>
    <m/>
    <m/>
    <m/>
    <m/>
    <s v="Not relevant"/>
  </r>
  <r>
    <n v="3767"/>
    <d v="2020-09-22T00:00:00"/>
    <n v="9"/>
    <x v="3"/>
    <s v="Zachary (Zack) Perskin"/>
    <m/>
    <s v="Initiative"/>
    <x v="15"/>
    <m/>
    <m/>
    <m/>
    <s v="No inmail sent"/>
    <x v="5"/>
    <d v="2019-08-29T00:00:00"/>
    <m/>
    <n v="0"/>
    <m/>
    <n v="930"/>
    <s v="Negative"/>
    <d v="2019-08-29T00:00:00"/>
    <m/>
    <m/>
    <m/>
    <m/>
    <s v="&quot;No,thanks&quot;"/>
  </r>
  <r>
    <n v="3768"/>
    <d v="2020-09-22T00:00:00"/>
    <n v="9"/>
    <x v="3"/>
    <s v="Matthew Kardos"/>
    <m/>
    <s v="Charter Communications"/>
    <x v="15"/>
    <m/>
    <m/>
    <m/>
    <s v="No inmail sent"/>
    <x v="4"/>
    <m/>
    <m/>
    <n v="0"/>
    <m/>
    <m/>
    <m/>
    <m/>
    <m/>
    <m/>
    <m/>
    <m/>
    <m/>
  </r>
  <r>
    <n v="3769"/>
    <d v="2020-09-22T00:00:00"/>
    <n v="9"/>
    <x v="3"/>
    <s v="David Andreski"/>
    <m/>
    <s v="Charter Communications"/>
    <x v="15"/>
    <m/>
    <m/>
    <m/>
    <s v="No inmail sent"/>
    <x v="4"/>
    <m/>
    <m/>
    <n v="0"/>
    <m/>
    <m/>
    <m/>
    <m/>
    <m/>
    <m/>
    <m/>
    <m/>
    <m/>
  </r>
  <r>
    <n v="3770"/>
    <d v="2020-09-22T00:00:00"/>
    <n v="9"/>
    <x v="3"/>
    <s v="Sagar Rane - PMP,CSM"/>
    <m/>
    <s v="Charter Communications"/>
    <x v="15"/>
    <m/>
    <m/>
    <m/>
    <s v="No inmail sent"/>
    <x v="4"/>
    <m/>
    <m/>
    <n v="0"/>
    <m/>
    <m/>
    <m/>
    <m/>
    <m/>
    <m/>
    <m/>
    <m/>
    <m/>
  </r>
  <r>
    <n v="3771"/>
    <d v="2020-09-22T00:00:00"/>
    <n v="9"/>
    <x v="3"/>
    <s v="Kirred Marcano"/>
    <m/>
    <s v="Charter Communications"/>
    <x v="15"/>
    <m/>
    <m/>
    <m/>
    <s v="No inmail sent"/>
    <x v="4"/>
    <m/>
    <m/>
    <n v="0"/>
    <m/>
    <m/>
    <m/>
    <m/>
    <m/>
    <m/>
    <m/>
    <m/>
    <m/>
  </r>
  <r>
    <n v="3772"/>
    <d v="2020-09-22T00:00:00"/>
    <n v="9"/>
    <x v="3"/>
    <s v="Kevin Schad"/>
    <m/>
    <s v="Ford Motor Company"/>
    <x v="15"/>
    <m/>
    <m/>
    <m/>
    <s v="No inmail sent"/>
    <x v="4"/>
    <m/>
    <m/>
    <n v="0"/>
    <m/>
    <m/>
    <m/>
    <m/>
    <m/>
    <m/>
    <m/>
    <m/>
    <m/>
  </r>
  <r>
    <n v="3773"/>
    <d v="2020-09-22T00:00:00"/>
    <n v="9"/>
    <x v="3"/>
    <s v="Akshay Chhabra"/>
    <s v="TitleAnalytics Expert / Engagement Manager"/>
    <s v="McKinsey &amp; Company"/>
    <x v="15"/>
    <s v="America"/>
    <m/>
    <m/>
    <s v="No inmail sent"/>
    <x v="2"/>
    <d v="2019-09-16T00:00:00"/>
    <m/>
    <n v="0"/>
    <m/>
    <m/>
    <m/>
    <m/>
    <m/>
    <m/>
    <m/>
    <m/>
    <m/>
  </r>
  <r>
    <n v="3774"/>
    <d v="2020-09-22T00:00:00"/>
    <n v="9"/>
    <x v="3"/>
    <s v="Derek Scott"/>
    <m/>
    <s v="Quotient Technology Inc."/>
    <x v="15"/>
    <m/>
    <m/>
    <m/>
    <s v="No inmail sent"/>
    <x v="5"/>
    <d v="2019-09-02T00:00:00"/>
    <m/>
    <n v="0"/>
    <m/>
    <n v="926"/>
    <s v="Negative"/>
    <d v="2019-09-02T00:00:00"/>
    <m/>
    <m/>
    <m/>
    <m/>
    <s v="&quot;No,thanks&quot;"/>
  </r>
  <r>
    <n v="3775"/>
    <d v="2020-09-22T00:00:00"/>
    <n v="9"/>
    <x v="3"/>
    <s v="Lauren Wagner Boyman"/>
    <m/>
    <s v="Morgan Stanley"/>
    <x v="15"/>
    <m/>
    <m/>
    <m/>
    <s v="No inmail sent"/>
    <x v="4"/>
    <m/>
    <m/>
    <n v="0"/>
    <m/>
    <m/>
    <m/>
    <m/>
    <m/>
    <m/>
    <m/>
    <m/>
    <m/>
  </r>
  <r>
    <n v="3776"/>
    <d v="2020-09-22T00:00:00"/>
    <n v="9"/>
    <x v="3"/>
    <s v="Blake Burrus"/>
    <m/>
    <s v="Quotient Technology Inc."/>
    <x v="15"/>
    <m/>
    <m/>
    <m/>
    <s v="No inmail sent"/>
    <x v="4"/>
    <m/>
    <m/>
    <n v="0"/>
    <m/>
    <m/>
    <m/>
    <m/>
    <m/>
    <m/>
    <m/>
    <m/>
    <m/>
  </r>
  <r>
    <n v="3777"/>
    <d v="2020-09-22T00:00:00"/>
    <n v="9"/>
    <x v="3"/>
    <s v="Alyssa Chen"/>
    <m/>
    <s v="Quotient Technology Inc."/>
    <x v="15"/>
    <m/>
    <m/>
    <m/>
    <s v="No inmail sent"/>
    <x v="4"/>
    <m/>
    <m/>
    <n v="0"/>
    <m/>
    <m/>
    <m/>
    <m/>
    <m/>
    <m/>
    <m/>
    <m/>
    <m/>
  </r>
  <r>
    <n v="3778"/>
    <d v="2020-09-22T00:00:00"/>
    <n v="9"/>
    <x v="3"/>
    <s v="Sindhu Kotaru"/>
    <m/>
    <s v="Quotient Technology Inc."/>
    <x v="15"/>
    <m/>
    <m/>
    <m/>
    <s v="No inmail sent"/>
    <x v="4"/>
    <m/>
    <m/>
    <n v="0"/>
    <m/>
    <m/>
    <m/>
    <m/>
    <m/>
    <m/>
    <m/>
    <m/>
    <m/>
  </r>
  <r>
    <n v="3779"/>
    <d v="2020-09-22T00:00:00"/>
    <n v="9"/>
    <x v="3"/>
    <s v="Hardik Vyas"/>
    <m/>
    <s v="Quotient Technology Inc."/>
    <x v="15"/>
    <m/>
    <m/>
    <m/>
    <s v="No inmail sent"/>
    <x v="5"/>
    <d v="2019-08-29T00:00:00"/>
    <m/>
    <n v="0"/>
    <m/>
    <n v="930"/>
    <s v="Negative"/>
    <d v="2019-08-29T00:00:00"/>
    <m/>
    <m/>
    <m/>
    <m/>
    <s v="&quot;No,thanks&quot;"/>
  </r>
  <r>
    <n v="3780"/>
    <d v="2020-09-22T00:00:00"/>
    <n v="9"/>
    <x v="3"/>
    <s v="Matt Burd"/>
    <m/>
    <s v="Quotient Technology Inc."/>
    <x v="15"/>
    <m/>
    <m/>
    <m/>
    <s v="No inmail sent"/>
    <x v="4"/>
    <m/>
    <m/>
    <n v="0"/>
    <m/>
    <m/>
    <m/>
    <m/>
    <m/>
    <m/>
    <m/>
    <m/>
    <m/>
  </r>
  <r>
    <n v="3781"/>
    <d v="2020-09-22T00:00:00"/>
    <n v="9"/>
    <x v="3"/>
    <s v="Mike Grigsby"/>
    <m/>
    <s v="Caliber Home Loans, Inc."/>
    <x v="15"/>
    <m/>
    <m/>
    <m/>
    <s v="No inmail sent"/>
    <x v="5"/>
    <d v="2019-08-29T00:00:00"/>
    <m/>
    <n v="0"/>
    <m/>
    <n v="930"/>
    <s v="Negative"/>
    <d v="2019-08-30T00:00:00"/>
    <m/>
    <m/>
    <m/>
    <m/>
    <s v="&quot;No,thanks&quot;"/>
  </r>
  <r>
    <n v="3782"/>
    <d v="2020-09-22T00:00:00"/>
    <n v="9"/>
    <x v="3"/>
    <s v="Ilya Gnetnov"/>
    <s v="Head of Global analytics - Group Insights Director"/>
    <s v="Carlsberg Group"/>
    <x v="3"/>
    <s v="Europe"/>
    <s v="Denmark"/>
    <s v="Ramla's"/>
    <s v="No inmail sent"/>
    <x v="0"/>
    <d v="2020-06-08T00:00:00"/>
    <d v="2020-07-06T00:00:00"/>
    <n v="7"/>
    <n v="1"/>
    <n v="618"/>
    <s v="Neutral"/>
    <d v="2020-07-06T00:00:00"/>
    <m/>
    <m/>
    <m/>
    <m/>
    <s v="He is leaving the company"/>
  </r>
  <r>
    <n v="3783"/>
    <m/>
    <n v="0"/>
    <x v="3"/>
    <s v="Marissa Lee"/>
    <s v="Associate Data Scientist, Data and Artificial Intelligence"/>
    <s v="Walgreens"/>
    <x v="0"/>
    <s v="America"/>
    <s v="Illinois"/>
    <m/>
    <s v="No inmail sent"/>
    <x v="2"/>
    <d v="2019-08-30T00:00:00"/>
    <d v="2021-05-26T00:00:00"/>
    <n v="5"/>
    <n v="3"/>
    <n v="294"/>
    <s v="None"/>
    <m/>
    <m/>
    <m/>
    <m/>
    <m/>
    <s v="Relevant + followed up"/>
  </r>
  <r>
    <n v="3784"/>
    <d v="2020-09-22T00:00:00"/>
    <n v="9"/>
    <x v="5"/>
    <s v="Sharon Kaufman"/>
    <m/>
    <s v="Pfizer"/>
    <x v="15"/>
    <m/>
    <m/>
    <m/>
    <s v="No inmail sent"/>
    <x v="5"/>
    <d v="2019-09-02T00:00:00"/>
    <m/>
    <n v="0"/>
    <m/>
    <n v="926"/>
    <s v="Negative"/>
    <d v="2019-09-03T00:00:00"/>
    <m/>
    <m/>
    <m/>
    <m/>
    <s v="&quot;No,thanks&quot;"/>
  </r>
  <r>
    <n v="3785"/>
    <d v="2020-09-22T00:00:00"/>
    <n v="9"/>
    <x v="5"/>
    <s v="Helen Lang Suskin"/>
    <m/>
    <s v="Pfizer"/>
    <x v="15"/>
    <m/>
    <m/>
    <m/>
    <s v="No inmail sent"/>
    <x v="4"/>
    <m/>
    <m/>
    <n v="0"/>
    <m/>
    <m/>
    <m/>
    <m/>
    <m/>
    <m/>
    <m/>
    <m/>
    <s v="Not relevant"/>
  </r>
  <r>
    <n v="3786"/>
    <d v="2020-09-22T00:00:00"/>
    <n v="9"/>
    <x v="5"/>
    <s v="Nitesh Saha"/>
    <m/>
    <s v="Pfizer"/>
    <x v="15"/>
    <m/>
    <m/>
    <m/>
    <s v="No inmail sent"/>
    <x v="5"/>
    <d v="2019-08-29T00:00:00"/>
    <m/>
    <n v="0"/>
    <m/>
    <n v="930"/>
    <s v="Negative"/>
    <d v="2019-08-29T00:00:00"/>
    <m/>
    <m/>
    <m/>
    <m/>
    <s v="&quot;Thank you for reaching out. I moved on from commericial analytics role to supply chain designing and strategy role so it it is relevant for me.&quot;"/>
  </r>
  <r>
    <n v="3787"/>
    <m/>
    <n v="0"/>
    <x v="5"/>
    <s v="Kush Mathur"/>
    <m/>
    <s v="Pfizer"/>
    <x v="15"/>
    <m/>
    <m/>
    <m/>
    <s v="No inmail sent"/>
    <x v="4"/>
    <m/>
    <m/>
    <n v="0"/>
    <m/>
    <m/>
    <m/>
    <m/>
    <m/>
    <m/>
    <m/>
    <m/>
    <s v="Not relevant"/>
  </r>
  <r>
    <n v="3788"/>
    <m/>
    <n v="0"/>
    <x v="5"/>
    <s v="Jacob Williams"/>
    <m/>
    <s v="Pfizer"/>
    <x v="15"/>
    <m/>
    <m/>
    <m/>
    <s v="No inmail sent"/>
    <x v="4"/>
    <m/>
    <m/>
    <n v="0"/>
    <m/>
    <m/>
    <m/>
    <m/>
    <m/>
    <m/>
    <m/>
    <m/>
    <s v="Not relevant"/>
  </r>
  <r>
    <n v="3789"/>
    <m/>
    <n v="0"/>
    <x v="5"/>
    <s v="Jukti Kalita"/>
    <m/>
    <s v="Pfizer"/>
    <x v="15"/>
    <m/>
    <m/>
    <m/>
    <s v="No inmail sent"/>
    <x v="4"/>
    <m/>
    <m/>
    <n v="0"/>
    <m/>
    <m/>
    <m/>
    <m/>
    <m/>
    <m/>
    <m/>
    <m/>
    <s v="Not relevant"/>
  </r>
  <r>
    <n v="3790"/>
    <m/>
    <n v="0"/>
    <x v="5"/>
    <s v="Grace Samoil Reynolds"/>
    <m/>
    <s v="Johnson &amp; Johnson"/>
    <x v="15"/>
    <m/>
    <m/>
    <m/>
    <s v="No inmail sent"/>
    <x v="4"/>
    <m/>
    <m/>
    <n v="0"/>
    <m/>
    <m/>
    <m/>
    <m/>
    <m/>
    <m/>
    <m/>
    <m/>
    <s v="Not relevant"/>
  </r>
  <r>
    <n v="3791"/>
    <m/>
    <n v="0"/>
    <x v="5"/>
    <s v="Mike Scafidi"/>
    <m/>
    <s v="PepsiCo"/>
    <x v="15"/>
    <m/>
    <m/>
    <m/>
    <s v="No inmail sent"/>
    <x v="4"/>
    <m/>
    <m/>
    <n v="0"/>
    <m/>
    <m/>
    <m/>
    <m/>
    <m/>
    <m/>
    <m/>
    <m/>
    <s v="Not relevant"/>
  </r>
  <r>
    <n v="3792"/>
    <m/>
    <n v="0"/>
    <x v="5"/>
    <s v="Diego Fernando Sanchez"/>
    <s v="Marketing Insights and Business Analytics Latin America Divison"/>
    <s v="Colgate-Palmolive"/>
    <x v="26"/>
    <s v="America"/>
    <s v="New York"/>
    <m/>
    <s v="No inmail sent"/>
    <x v="5"/>
    <d v="2019-10-01T00:00:00"/>
    <s v="Already a deal"/>
    <e v="#VALUE!"/>
    <m/>
    <m/>
    <s v="Positive_FS"/>
    <m/>
    <m/>
    <m/>
    <m/>
    <m/>
    <s v="Already a deal"/>
  </r>
  <r>
    <n v="3793"/>
    <m/>
    <n v="0"/>
    <x v="3"/>
    <s v="Russell Pierce"/>
    <s v="VP of Marketing Effectiveness"/>
    <s v="InterContinental Hotels Group (IHG®)"/>
    <x v="26"/>
    <s v="America"/>
    <s v="Georgia"/>
    <m/>
    <s v="No inmail sent"/>
    <x v="5"/>
    <d v="2019-09-13T00:00:00"/>
    <d v="2021-07-15T00:00:00"/>
    <n v="7"/>
    <m/>
    <n v="244"/>
    <s v="None"/>
    <m/>
    <m/>
    <m/>
    <m/>
    <m/>
    <s v="Relevant + followed up"/>
  </r>
  <r>
    <n v="3794"/>
    <m/>
    <n v="0"/>
    <x v="5"/>
    <s v="Pete Burton"/>
    <m/>
    <s v="Starcom"/>
    <x v="15"/>
    <m/>
    <m/>
    <m/>
    <s v="No inmail sent"/>
    <x v="4"/>
    <m/>
    <m/>
    <n v="0"/>
    <m/>
    <m/>
    <m/>
    <m/>
    <m/>
    <m/>
    <m/>
    <m/>
    <s v="Not relevant"/>
  </r>
  <r>
    <n v="3795"/>
    <m/>
    <n v="0"/>
    <x v="2"/>
    <s v="Arnav Mohanty "/>
    <s v="Marketing Datalakes and Analytics"/>
    <s v="AbbVie"/>
    <x v="6"/>
    <s v="America"/>
    <s v="Illinois"/>
    <s v="Ramla's"/>
    <s v="No inmail sent"/>
    <x v="5"/>
    <d v="2019-09-02T00:00:00"/>
    <d v="2021-07-27T00:00:00"/>
    <n v="7"/>
    <m/>
    <n v="232"/>
    <m/>
    <m/>
    <m/>
    <m/>
    <m/>
    <m/>
    <m/>
  </r>
  <r>
    <n v="3796"/>
    <m/>
    <n v="0"/>
    <x v="5"/>
    <s v="Nancy Beekman"/>
    <m/>
    <s v="Havas Media"/>
    <x v="15"/>
    <m/>
    <m/>
    <m/>
    <s v="No inmail sent"/>
    <x v="4"/>
    <m/>
    <m/>
    <n v="0"/>
    <m/>
    <m/>
    <m/>
    <m/>
    <m/>
    <m/>
    <m/>
    <m/>
    <s v="Not relevant"/>
  </r>
  <r>
    <n v="3797"/>
    <m/>
    <n v="0"/>
    <x v="5"/>
    <s v="Eddie Parker"/>
    <m/>
    <s v="Starcom"/>
    <x v="15"/>
    <m/>
    <m/>
    <m/>
    <s v="No inmail sent"/>
    <x v="4"/>
    <m/>
    <m/>
    <n v="0"/>
    <m/>
    <m/>
    <m/>
    <m/>
    <m/>
    <m/>
    <m/>
    <m/>
    <s v="Not relevant"/>
  </r>
  <r>
    <n v="3798"/>
    <m/>
    <n v="0"/>
    <x v="3"/>
    <s v="Yasser Salih"/>
    <s v="Manager, Strategy &amp; Analytics "/>
    <s v="Starcom"/>
    <x v="1"/>
    <s v="America"/>
    <s v="Michigan"/>
    <m/>
    <s v="No inmail sent"/>
    <x v="5"/>
    <d v="2019-08-29T00:00:00"/>
    <d v="2021-03-08T00:00:00"/>
    <n v="3"/>
    <n v="2"/>
    <n v="373"/>
    <s v="None"/>
    <m/>
    <m/>
    <m/>
    <m/>
    <m/>
    <s v="Relevant + followed up"/>
  </r>
  <r>
    <n v="3799"/>
    <d v="2021-03-02T00:00:00"/>
    <n v="3"/>
    <x v="3"/>
    <s v="Jaison Joseph"/>
    <s v="Global Lead, Marketing Analytics &amp; Business Insights"/>
    <s v="Godiva Chocolatier"/>
    <x v="3"/>
    <s v="America"/>
    <s v="New York"/>
    <s v="Ramla's"/>
    <s v="9/16/2021"/>
    <x v="1"/>
    <m/>
    <m/>
    <n v="0"/>
    <m/>
    <m/>
    <m/>
    <m/>
    <m/>
    <m/>
    <m/>
    <m/>
    <m/>
  </r>
  <r>
    <n v="3800"/>
    <m/>
    <n v="0"/>
    <x v="1"/>
    <s v="Justin Hillier"/>
    <s v="Director of Analytics "/>
    <s v="dunnhumby"/>
    <x v="28"/>
    <s v="America"/>
    <s v="Ohio"/>
    <m/>
    <s v="No inmail sent"/>
    <x v="5"/>
    <d v="2019-08-30T00:00:00"/>
    <d v="2020-08-07T00:00:00"/>
    <n v="8"/>
    <m/>
    <n v="586"/>
    <m/>
    <m/>
    <m/>
    <m/>
    <m/>
    <m/>
    <s v="Not relevant"/>
  </r>
  <r>
    <n v="3801"/>
    <m/>
    <n v="0"/>
    <x v="5"/>
    <s v="Mark Fosler"/>
    <m/>
    <s v="Kraft Foods - Oscar Mayer"/>
    <x v="15"/>
    <m/>
    <m/>
    <m/>
    <s v="No inmail sent"/>
    <x v="4"/>
    <m/>
    <m/>
    <n v="0"/>
    <m/>
    <m/>
    <m/>
    <m/>
    <m/>
    <m/>
    <m/>
    <m/>
    <s v="Not relevant"/>
  </r>
  <r>
    <n v="3802"/>
    <m/>
    <n v="0"/>
    <x v="5"/>
    <s v="Greg (Gregory) Michaels"/>
    <m/>
    <s v="Mondelez International"/>
    <x v="15"/>
    <m/>
    <m/>
    <m/>
    <s v="No inmail sent"/>
    <x v="4"/>
    <m/>
    <m/>
    <n v="0"/>
    <m/>
    <m/>
    <m/>
    <m/>
    <m/>
    <m/>
    <m/>
    <m/>
    <s v="Not relevant"/>
  </r>
  <r>
    <n v="3803"/>
    <d v="2020-09-15T00:00:00"/>
    <n v="9"/>
    <x v="3"/>
    <s v="Chao Zhou"/>
    <s v="Global Strategic Analytics Manager"/>
    <s v="Mondelez International"/>
    <x v="3"/>
    <s v="America"/>
    <s v="New York"/>
    <m/>
    <s v="No inmail sent"/>
    <x v="5"/>
    <d v="2019-08-30T00:00:00"/>
    <d v="2021-10-05T00:00:00"/>
    <n v="10"/>
    <m/>
    <n v="162"/>
    <m/>
    <m/>
    <m/>
    <m/>
    <m/>
    <m/>
    <m/>
  </r>
  <r>
    <n v="3804"/>
    <m/>
    <n v="0"/>
    <x v="5"/>
    <s v="Allison Lowry"/>
    <m/>
    <s v="Mondelez International"/>
    <x v="15"/>
    <m/>
    <m/>
    <m/>
    <s v="No inmail sent"/>
    <x v="4"/>
    <m/>
    <m/>
    <n v="0"/>
    <m/>
    <m/>
    <m/>
    <m/>
    <m/>
    <m/>
    <m/>
    <m/>
    <s v="Not relevant"/>
  </r>
  <r>
    <n v="3805"/>
    <m/>
    <n v="0"/>
    <x v="1"/>
    <s v="Patty Sheehan"/>
    <s v="Global Analytics Manager"/>
    <s v="Mondelez International"/>
    <x v="3"/>
    <s v="America"/>
    <s v="Illinois"/>
    <m/>
    <s v="No inmail sent"/>
    <x v="5"/>
    <d v="2019-09-12T00:00:00"/>
    <d v="2020-08-07T00:00:00"/>
    <n v="8"/>
    <m/>
    <n v="586"/>
    <m/>
    <m/>
    <m/>
    <m/>
    <m/>
    <m/>
    <s v="Not relevant"/>
  </r>
  <r>
    <n v="3806"/>
    <m/>
    <n v="0"/>
    <x v="5"/>
    <s v="Lance Elson"/>
    <m/>
    <s v="General Motors"/>
    <x v="15"/>
    <m/>
    <m/>
    <m/>
    <s v="No inmail sent"/>
    <x v="4"/>
    <m/>
    <m/>
    <n v="0"/>
    <m/>
    <m/>
    <m/>
    <m/>
    <m/>
    <m/>
    <m/>
    <m/>
    <s v="Not relevant"/>
  </r>
  <r>
    <n v="3807"/>
    <m/>
    <n v="0"/>
    <x v="5"/>
    <s v="Giles Martin"/>
    <m/>
    <s v="Oxford Road"/>
    <x v="15"/>
    <m/>
    <m/>
    <m/>
    <s v="No inmail sent"/>
    <x v="4"/>
    <m/>
    <m/>
    <n v="0"/>
    <m/>
    <m/>
    <m/>
    <m/>
    <m/>
    <m/>
    <m/>
    <m/>
    <s v="Not relevant"/>
  </r>
  <r>
    <n v="3808"/>
    <m/>
    <n v="0"/>
    <x v="1"/>
    <s v="Philip Kam"/>
    <s v="Analytics and Measurement Executive"/>
    <s v="The XD Agency"/>
    <x v="1"/>
    <s v="America"/>
    <s v="New york"/>
    <m/>
    <s v="No inmail sent"/>
    <x v="5"/>
    <d v="2018-12-26T00:00:00"/>
    <d v="2020-06-24T00:00:00"/>
    <n v="6"/>
    <m/>
    <n v="630"/>
    <s v="Positive_FS"/>
    <d v="2020-06-25T00:00:00"/>
    <m/>
    <m/>
    <m/>
    <m/>
    <s v="&quot;interested to learn more now or when the timing is right.&quot;"/>
  </r>
  <r>
    <n v="3809"/>
    <m/>
    <n v="0"/>
    <x v="5"/>
    <s v="Burak Kurtun"/>
    <m/>
    <s v="OMD America"/>
    <x v="15"/>
    <m/>
    <m/>
    <m/>
    <s v="No inmail sent"/>
    <x v="5"/>
    <d v="2018-12-19T00:00:00"/>
    <m/>
    <n v="0"/>
    <m/>
    <n v="1183"/>
    <s v="Negative"/>
    <d v="2019-10-01T00:00:00"/>
    <m/>
    <m/>
    <m/>
    <m/>
    <s v="&quot;No,thanks&quot;"/>
  </r>
  <r>
    <n v="3810"/>
    <m/>
    <n v="0"/>
    <x v="5"/>
    <s v="Brett Graham"/>
    <s v="Head Analytics and Media Management"/>
    <s v="Amazon"/>
    <x v="0"/>
    <s v="America"/>
    <s v="New York"/>
    <m/>
    <s v="No inmail sent"/>
    <x v="5"/>
    <d v="2019-01-25T00:00:00"/>
    <d v="2020-09-23T00:00:00"/>
    <n v="9"/>
    <n v="5"/>
    <n v="539"/>
    <s v="Negative"/>
    <d v="2019-10-01T00:00:00"/>
    <m/>
    <m/>
    <m/>
    <m/>
    <s v="&quot;No,thanks&quot;"/>
  </r>
  <r>
    <n v="3811"/>
    <m/>
    <n v="0"/>
    <x v="5"/>
    <s v="Art Thomas"/>
    <m/>
    <s v="PHD"/>
    <x v="15"/>
    <m/>
    <m/>
    <m/>
    <s v="No inmail sent"/>
    <x v="5"/>
    <d v="2019-01-03T00:00:00"/>
    <m/>
    <n v="0"/>
    <m/>
    <n v="1168"/>
    <s v="Negative"/>
    <d v="2019-10-01T00:00:00"/>
    <m/>
    <m/>
    <m/>
    <m/>
    <s v="&quot;Hi Ramla, thanks for reaching out but I think we're good here.&quot;"/>
  </r>
  <r>
    <n v="3812"/>
    <m/>
    <n v="0"/>
    <x v="3"/>
    <s v="Gregg Nathan"/>
    <s v="SVP, Head of Marketing Measurement and Analytics"/>
    <s v="Fidelity investments"/>
    <x v="20"/>
    <s v="America"/>
    <s v="Massachusetts"/>
    <m/>
    <s v="No inmail sent"/>
    <x v="5"/>
    <d v="2019-09-16T00:00:00"/>
    <d v="2021-07-15T00:00:00"/>
    <n v="7"/>
    <m/>
    <n v="244"/>
    <s v="None"/>
    <m/>
    <m/>
    <m/>
    <m/>
    <m/>
    <s v="Relevant + followed up"/>
  </r>
  <r>
    <n v="3813"/>
    <m/>
    <n v="0"/>
    <x v="5"/>
    <s v="Angel Hsing-Chi Hwang"/>
    <s v="Marketing Analytics Specialist"/>
    <s v="Bulldog solutions"/>
    <x v="15"/>
    <s v="America"/>
    <m/>
    <m/>
    <s v="No inmail sent"/>
    <x v="5"/>
    <d v="2019-09-02T00:00:00"/>
    <s v="Irrelevant"/>
    <e v="#VALUE!"/>
    <m/>
    <m/>
    <m/>
    <m/>
    <m/>
    <m/>
    <m/>
    <m/>
    <s v="Not relevant"/>
  </r>
  <r>
    <n v="3814"/>
    <m/>
    <n v="0"/>
    <x v="5"/>
    <s v="Joseph Armstrong"/>
    <m/>
    <s v="Bulldog solutions"/>
    <x v="15"/>
    <m/>
    <m/>
    <m/>
    <s v="No inmail sent"/>
    <x v="4"/>
    <m/>
    <m/>
    <n v="0"/>
    <m/>
    <m/>
    <m/>
    <m/>
    <m/>
    <m/>
    <m/>
    <m/>
    <s v="Not relevant"/>
  </r>
  <r>
    <n v="3815"/>
    <m/>
    <n v="0"/>
    <x v="5"/>
    <s v="Blas Giffuni"/>
    <m/>
    <s v="Consultant"/>
    <x v="15"/>
    <m/>
    <m/>
    <m/>
    <s v="No inmail sent"/>
    <x v="5"/>
    <d v="2019-09-02T00:00:00"/>
    <m/>
    <n v="0"/>
    <m/>
    <n v="926"/>
    <s v="Negative"/>
    <d v="2019-09-03T00:00:00"/>
    <m/>
    <m/>
    <m/>
    <m/>
    <s v="&quot;Thanks Ramla, no&quot;"/>
  </r>
  <r>
    <n v="3816"/>
    <m/>
    <n v="0"/>
    <x v="5"/>
    <s v="Dave Tash"/>
    <m/>
    <s v="Tash Advertising"/>
    <x v="15"/>
    <m/>
    <m/>
    <m/>
    <s v="No inmail sent"/>
    <x v="4"/>
    <m/>
    <m/>
    <n v="0"/>
    <m/>
    <m/>
    <m/>
    <m/>
    <m/>
    <m/>
    <m/>
    <m/>
    <s v="Not relevant"/>
  </r>
  <r>
    <n v="3817"/>
    <m/>
    <n v="0"/>
    <x v="5"/>
    <s v="Chandler Wehmeyer"/>
    <s v="Sales &amp; Marketing"/>
    <s v="Captivate, LLC"/>
    <x v="15"/>
    <s v="America"/>
    <m/>
    <m/>
    <s v="No inmail sent"/>
    <x v="5"/>
    <d v="2019-09-04T00:00:00"/>
    <s v="Irrelevant"/>
    <e v="#VALUE!"/>
    <m/>
    <m/>
    <m/>
    <m/>
    <m/>
    <m/>
    <m/>
    <m/>
    <s v="Not relevant"/>
  </r>
  <r>
    <n v="3818"/>
    <m/>
    <n v="0"/>
    <x v="5"/>
    <s v="Stephen Coakley"/>
    <m/>
    <s v="resulta"/>
    <x v="15"/>
    <m/>
    <m/>
    <m/>
    <s v="No inmail sent"/>
    <x v="1"/>
    <m/>
    <m/>
    <n v="0"/>
    <m/>
    <m/>
    <m/>
    <m/>
    <m/>
    <m/>
    <m/>
    <m/>
    <s v="Not Relevant"/>
  </r>
  <r>
    <n v="3819"/>
    <m/>
    <n v="0"/>
    <x v="5"/>
    <s v="Tom Hespos"/>
    <m/>
    <s v="Underscore Marketing LLC"/>
    <x v="15"/>
    <m/>
    <m/>
    <m/>
    <s v="No inmail sent"/>
    <x v="4"/>
    <m/>
    <m/>
    <n v="0"/>
    <m/>
    <m/>
    <m/>
    <m/>
    <m/>
    <m/>
    <m/>
    <m/>
    <s v="Not Relevant"/>
  </r>
  <r>
    <n v="3820"/>
    <m/>
    <n v="0"/>
    <x v="5"/>
    <s v="Adam Herman"/>
    <m/>
    <s v="Zimmerman Advertising"/>
    <x v="15"/>
    <m/>
    <m/>
    <m/>
    <s v="No inmail sent"/>
    <x v="4"/>
    <m/>
    <m/>
    <n v="0"/>
    <m/>
    <m/>
    <m/>
    <m/>
    <m/>
    <m/>
    <m/>
    <m/>
    <s v="Not Relevant"/>
  </r>
  <r>
    <n v="3821"/>
    <m/>
    <n v="0"/>
    <x v="5"/>
    <s v="Rodrigo Moyano"/>
    <m/>
    <s v="SWELL | Media &amp; Consulting"/>
    <x v="15"/>
    <s v="America"/>
    <s v="Chile"/>
    <m/>
    <s v="No inmail sent"/>
    <x v="5"/>
    <d v="2019-09-03T00:00:00"/>
    <s v="Irrelevant"/>
    <e v="#VALUE!"/>
    <m/>
    <m/>
    <m/>
    <m/>
    <m/>
    <m/>
    <m/>
    <m/>
    <s v="Not relevant"/>
  </r>
  <r>
    <n v="3822"/>
    <m/>
    <n v="0"/>
    <x v="5"/>
    <s v="David Vallejo"/>
    <m/>
    <s v="Prove"/>
    <x v="15"/>
    <s v="America"/>
    <m/>
    <m/>
    <s v="No inmail sent"/>
    <x v="5"/>
    <d v="2019-09-04T00:00:00"/>
    <s v="Irrelevant"/>
    <e v="#VALUE!"/>
    <m/>
    <m/>
    <m/>
    <m/>
    <m/>
    <m/>
    <m/>
    <m/>
    <s v="Not relevant"/>
  </r>
  <r>
    <n v="3823"/>
    <m/>
    <n v="0"/>
    <x v="5"/>
    <s v="Shawn Reneau"/>
    <m/>
    <s v="Denton Media Company"/>
    <x v="15"/>
    <m/>
    <m/>
    <m/>
    <s v="No inmail sent"/>
    <x v="4"/>
    <m/>
    <m/>
    <n v="0"/>
    <m/>
    <m/>
    <m/>
    <m/>
    <m/>
    <m/>
    <m/>
    <m/>
    <s v="Not Relevant"/>
  </r>
  <r>
    <n v="3824"/>
    <m/>
    <n v="0"/>
    <x v="5"/>
    <s v="Chris Emme"/>
    <m/>
    <s v="Volando"/>
    <x v="15"/>
    <m/>
    <m/>
    <m/>
    <s v="No inmail sent"/>
    <x v="4"/>
    <m/>
    <m/>
    <n v="0"/>
    <m/>
    <m/>
    <m/>
    <m/>
    <m/>
    <m/>
    <m/>
    <m/>
    <s v="Not Relevant"/>
  </r>
  <r>
    <n v="3825"/>
    <m/>
    <n v="0"/>
    <x v="5"/>
    <s v="Mallory Sullivan"/>
    <m/>
    <s v="Tinuiti"/>
    <x v="15"/>
    <m/>
    <m/>
    <m/>
    <s v="No inmail sent"/>
    <x v="4"/>
    <m/>
    <m/>
    <n v="0"/>
    <m/>
    <m/>
    <m/>
    <m/>
    <m/>
    <m/>
    <m/>
    <m/>
    <s v="Not Relevant"/>
  </r>
  <r>
    <n v="3826"/>
    <m/>
    <n v="0"/>
    <x v="5"/>
    <s v="Megan Brunner"/>
    <m/>
    <s v="Sixteenfifty Creative Intelligence"/>
    <x v="15"/>
    <m/>
    <m/>
    <m/>
    <s v="No inmail sent"/>
    <x v="4"/>
    <m/>
    <m/>
    <n v="0"/>
    <m/>
    <m/>
    <m/>
    <m/>
    <m/>
    <m/>
    <m/>
    <m/>
    <s v="Not Relevant"/>
  </r>
  <r>
    <n v="3827"/>
    <m/>
    <n v="0"/>
    <x v="5"/>
    <s v="Fernando Salazar Arias"/>
    <m/>
    <s v="Attachmedia"/>
    <x v="15"/>
    <m/>
    <m/>
    <m/>
    <s v="No inmail sent"/>
    <x v="4"/>
    <m/>
    <m/>
    <n v="0"/>
    <m/>
    <m/>
    <m/>
    <m/>
    <m/>
    <m/>
    <m/>
    <m/>
    <s v="Not Relevant"/>
  </r>
  <r>
    <n v="3828"/>
    <m/>
    <n v="0"/>
    <x v="5"/>
    <s v="Rachel Brown"/>
    <m/>
    <s v="Talent Arts Inc."/>
    <x v="15"/>
    <m/>
    <m/>
    <m/>
    <s v="No inmail sent"/>
    <x v="5"/>
    <d v="2019-09-04T00:00:00"/>
    <m/>
    <n v="0"/>
    <m/>
    <n v="924"/>
    <s v="Negative"/>
    <d v="2019-09-04T00:00:00"/>
    <m/>
    <m/>
    <m/>
    <m/>
    <s v="&quot;No,thanks&quot;"/>
  </r>
  <r>
    <n v="3829"/>
    <m/>
    <n v="0"/>
    <x v="5"/>
    <s v="Jared Kozel"/>
    <s v="EVP, Executive Creative Director / Head of Creative"/>
    <s v="Moxie"/>
    <x v="15"/>
    <s v="America"/>
    <m/>
    <m/>
    <s v="No inmail sent"/>
    <x v="5"/>
    <d v="2019-09-04T00:00:00"/>
    <s v="Irrelevant"/>
    <e v="#VALUE!"/>
    <m/>
    <m/>
    <s v="None"/>
    <m/>
    <m/>
    <m/>
    <m/>
    <m/>
    <s v="Not relevant"/>
  </r>
  <r>
    <n v="3830"/>
    <m/>
    <n v="0"/>
    <x v="5"/>
    <s v="Bryant Walker"/>
    <m/>
    <s v="TAVO Interactive"/>
    <x v="15"/>
    <m/>
    <m/>
    <m/>
    <s v="No inmail sent"/>
    <x v="4"/>
    <m/>
    <m/>
    <n v="0"/>
    <m/>
    <m/>
    <m/>
    <m/>
    <m/>
    <m/>
    <m/>
    <m/>
    <s v="Not Relevant"/>
  </r>
  <r>
    <n v="3831"/>
    <m/>
    <n v="0"/>
    <x v="5"/>
    <s v="Andrew Lamping"/>
    <m/>
    <s v="Cyclone Social"/>
    <x v="15"/>
    <s v="America"/>
    <m/>
    <m/>
    <s v="No inmail sent"/>
    <x v="5"/>
    <d v="2019-09-03T00:00:00"/>
    <s v="Irrelevant"/>
    <e v="#VALUE!"/>
    <m/>
    <m/>
    <s v="None"/>
    <m/>
    <m/>
    <m/>
    <m/>
    <m/>
    <s v="Not relevant"/>
  </r>
  <r>
    <n v="3832"/>
    <m/>
    <n v="0"/>
    <x v="5"/>
    <s v="Dawn Dawson"/>
    <m/>
    <s v="Reflections Advertising"/>
    <x v="15"/>
    <m/>
    <m/>
    <m/>
    <s v="No inmail sent"/>
    <x v="5"/>
    <d v="2019-09-03T00:00:00"/>
    <m/>
    <n v="0"/>
    <m/>
    <n v="925"/>
    <s v="Negative"/>
    <d v="2019-09-03T00:00:00"/>
    <m/>
    <m/>
    <m/>
    <m/>
    <s v="&quot;No,thanks&quot;"/>
  </r>
  <r>
    <n v="3833"/>
    <m/>
    <n v="0"/>
    <x v="5"/>
    <s v="Brian Kurtzman"/>
    <m/>
    <s v="PrizeLogic"/>
    <x v="15"/>
    <m/>
    <m/>
    <m/>
    <s v="No inmail sent"/>
    <x v="4"/>
    <m/>
    <m/>
    <n v="0"/>
    <m/>
    <m/>
    <m/>
    <m/>
    <m/>
    <m/>
    <m/>
    <m/>
    <s v="Not Relevant"/>
  </r>
  <r>
    <n v="3834"/>
    <m/>
    <n v="0"/>
    <x v="5"/>
    <s v="Lorey Zlotnick"/>
    <m/>
    <s v="Zequity Marketing"/>
    <x v="15"/>
    <m/>
    <m/>
    <m/>
    <s v="No inmail sent"/>
    <x v="4"/>
    <m/>
    <m/>
    <n v="0"/>
    <m/>
    <m/>
    <m/>
    <m/>
    <m/>
    <m/>
    <m/>
    <m/>
    <s v="Not Relevant"/>
  </r>
  <r>
    <n v="3835"/>
    <m/>
    <n v="0"/>
    <x v="5"/>
    <s v="Chris Apostle"/>
    <m/>
    <s v="iCrossing"/>
    <x v="15"/>
    <m/>
    <m/>
    <m/>
    <s v="No inmail sent"/>
    <x v="4"/>
    <m/>
    <m/>
    <n v="0"/>
    <m/>
    <m/>
    <m/>
    <m/>
    <m/>
    <m/>
    <m/>
    <m/>
    <s v="Not Relevant"/>
  </r>
  <r>
    <n v="3836"/>
    <m/>
    <n v="0"/>
    <x v="5"/>
    <s v="Diana Ratliff"/>
    <s v="Owner | Website Redesign &amp; Digital Marketing Strategy | Virtual CMO"/>
    <s v="Your Friend on the Web"/>
    <x v="21"/>
    <s v="America"/>
    <s v="Missouri"/>
    <m/>
    <s v="No inmail sent"/>
    <x v="4"/>
    <m/>
    <m/>
    <n v="0"/>
    <m/>
    <m/>
    <m/>
    <m/>
    <m/>
    <m/>
    <m/>
    <m/>
    <s v="Not Relevant"/>
  </r>
  <r>
    <n v="3837"/>
    <m/>
    <n v="0"/>
    <x v="3"/>
    <s v="Lauren Tucker"/>
    <s v="Founder"/>
    <s v="Do What Matters"/>
    <x v="2"/>
    <s v="America"/>
    <s v="Illinois"/>
    <m/>
    <s v="No inmail sent"/>
    <x v="5"/>
    <d v="2019-09-12T00:00:00"/>
    <d v="2021-03-05T00:00:00"/>
    <n v="3"/>
    <n v="2"/>
    <n v="376"/>
    <s v="Neutral"/>
    <d v="2020-07-06T00:00:00"/>
    <s v="lauren@letsdowhatmatters.com"/>
    <m/>
    <m/>
    <m/>
    <s v="relevant + followed up"/>
  </r>
  <r>
    <n v="3838"/>
    <m/>
    <n v="0"/>
    <x v="5"/>
    <s v="Jessalin L."/>
    <m/>
    <s v="TBWA\Worldwide"/>
    <x v="15"/>
    <m/>
    <m/>
    <m/>
    <s v="No inmail sent"/>
    <x v="4"/>
    <m/>
    <m/>
    <n v="0"/>
    <m/>
    <m/>
    <m/>
    <m/>
    <m/>
    <m/>
    <m/>
    <m/>
    <s v="Not Relevant"/>
  </r>
  <r>
    <n v="3839"/>
    <m/>
    <n v="0"/>
    <x v="5"/>
    <s v="Matt Talbot"/>
    <m/>
    <s v="WIP_"/>
    <x v="15"/>
    <m/>
    <m/>
    <m/>
    <s v="No inmail sent"/>
    <x v="4"/>
    <m/>
    <m/>
    <n v="0"/>
    <m/>
    <m/>
    <m/>
    <m/>
    <m/>
    <m/>
    <m/>
    <m/>
    <s v="Not Relevant"/>
  </r>
  <r>
    <n v="3840"/>
    <m/>
    <n v="0"/>
    <x v="5"/>
    <s v="Cynthia Johnson"/>
    <s v="Co-Founder + CEO"/>
    <s v="Bell + Ivy"/>
    <x v="15"/>
    <s v="America"/>
    <s v="California"/>
    <m/>
    <s v="No inmail sent"/>
    <x v="5"/>
    <d v="2019-09-04T00:00:00"/>
    <s v="Irrelevant"/>
    <e v="#VALUE!"/>
    <m/>
    <m/>
    <s v="None"/>
    <m/>
    <m/>
    <m/>
    <m/>
    <m/>
    <s v="Not relevant"/>
  </r>
  <r>
    <n v="3841"/>
    <m/>
    <n v="0"/>
    <x v="5"/>
    <s v="Drew Cashmore"/>
    <m/>
    <s v="Walmart Media Group"/>
    <x v="15"/>
    <m/>
    <m/>
    <m/>
    <s v="No inmail sent"/>
    <x v="4"/>
    <m/>
    <m/>
    <n v="0"/>
    <m/>
    <m/>
    <m/>
    <m/>
    <m/>
    <m/>
    <m/>
    <m/>
    <s v="Not Relevant"/>
  </r>
  <r>
    <n v="3842"/>
    <m/>
    <n v="0"/>
    <x v="5"/>
    <s v="Michael Dunn"/>
    <s v="Executive Advisor"/>
    <s v="EMPATH"/>
    <x v="15"/>
    <s v="America"/>
    <s v="California"/>
    <m/>
    <s v="No inmail sent"/>
    <x v="5"/>
    <d v="2019-09-04T00:00:00"/>
    <d v="2020-07-06T00:00:00"/>
    <n v="7"/>
    <n v="1"/>
    <n v="618"/>
    <s v="Negative"/>
    <d v="2020-06-29T00:00:00"/>
    <m/>
    <m/>
    <m/>
    <m/>
    <m/>
  </r>
  <r>
    <n v="3843"/>
    <m/>
    <n v="0"/>
    <x v="1"/>
    <s v="Ray Sawvell"/>
    <m/>
    <s v="Rocket Clicks"/>
    <x v="15"/>
    <s v="America"/>
    <m/>
    <m/>
    <s v="No inmail sent"/>
    <x v="2"/>
    <d v="2019-02-04T00:00:00"/>
    <m/>
    <n v="0"/>
    <m/>
    <m/>
    <m/>
    <m/>
    <m/>
    <m/>
    <m/>
    <m/>
    <m/>
  </r>
  <r>
    <n v="3844"/>
    <m/>
    <n v="0"/>
    <x v="5"/>
    <s v="Tasha Dean"/>
    <m/>
    <s v="The Martin Agency"/>
    <x v="15"/>
    <m/>
    <m/>
    <m/>
    <s v="No inmail sent"/>
    <x v="4"/>
    <m/>
    <m/>
    <n v="0"/>
    <m/>
    <m/>
    <m/>
    <m/>
    <m/>
    <m/>
    <m/>
    <m/>
    <s v="Not Relevant"/>
  </r>
  <r>
    <n v="3845"/>
    <m/>
    <n v="0"/>
    <x v="5"/>
    <s v="Kitty Hart"/>
    <m/>
    <s v="Star"/>
    <x v="15"/>
    <m/>
    <m/>
    <m/>
    <s v="No inmail sent"/>
    <x v="4"/>
    <m/>
    <m/>
    <n v="0"/>
    <m/>
    <m/>
    <m/>
    <m/>
    <m/>
    <m/>
    <m/>
    <m/>
    <s v="Not Relevant"/>
  </r>
  <r>
    <n v="3846"/>
    <m/>
    <n v="0"/>
    <x v="5"/>
    <s v="Carmen Williams"/>
    <m/>
    <s v="DayEDigital.com"/>
    <x v="15"/>
    <m/>
    <m/>
    <m/>
    <s v="No inmail sent"/>
    <x v="4"/>
    <m/>
    <m/>
    <n v="0"/>
    <m/>
    <m/>
    <m/>
    <m/>
    <m/>
    <m/>
    <m/>
    <m/>
    <s v="Not Relevant"/>
  </r>
  <r>
    <n v="3847"/>
    <m/>
    <n v="0"/>
    <x v="5"/>
    <s v="Matt Chiera"/>
    <m/>
    <s v="The Well Advertising, Inc."/>
    <x v="15"/>
    <s v="America"/>
    <m/>
    <m/>
    <s v="No inmail sent"/>
    <x v="5"/>
    <d v="2019-09-05T00:00:00"/>
    <s v="Irrelevant"/>
    <e v="#VALUE!"/>
    <m/>
    <m/>
    <m/>
    <m/>
    <m/>
    <m/>
    <m/>
    <m/>
    <s v="Not relevant"/>
  </r>
  <r>
    <n v="3848"/>
    <m/>
    <n v="0"/>
    <x v="5"/>
    <s v="Dave Ellis"/>
    <m/>
    <s v="Bonrock Design LLC"/>
    <x v="15"/>
    <s v="America"/>
    <m/>
    <m/>
    <s v="No inmail sent"/>
    <x v="5"/>
    <d v="2019-09-04T00:00:00"/>
    <s v="Irrelevant"/>
    <e v="#VALUE!"/>
    <m/>
    <m/>
    <m/>
    <m/>
    <m/>
    <m/>
    <m/>
    <m/>
    <s v="Not relevant"/>
  </r>
  <r>
    <n v="3849"/>
    <m/>
    <n v="0"/>
    <x v="5"/>
    <s v="John La, MBA"/>
    <m/>
    <s v="Giant Spoon"/>
    <x v="15"/>
    <m/>
    <m/>
    <m/>
    <s v="No inmail sent"/>
    <x v="4"/>
    <m/>
    <m/>
    <n v="0"/>
    <m/>
    <m/>
    <s v="Negative"/>
    <m/>
    <m/>
    <m/>
    <m/>
    <m/>
    <s v="Not Relevant"/>
  </r>
  <r>
    <n v="3850"/>
    <m/>
    <n v="0"/>
    <x v="5"/>
    <s v="Aaron Goldman"/>
    <m/>
    <s v="4C Insights"/>
    <x v="15"/>
    <m/>
    <m/>
    <m/>
    <s v="No inmail sent"/>
    <x v="4"/>
    <m/>
    <m/>
    <n v="0"/>
    <m/>
    <m/>
    <m/>
    <m/>
    <m/>
    <m/>
    <m/>
    <m/>
    <s v="Not relevant"/>
  </r>
  <r>
    <n v="3851"/>
    <m/>
    <n v="0"/>
    <x v="5"/>
    <s v="Colleen Woods Heikka"/>
    <m/>
    <s v="TripAdvisor"/>
    <x v="15"/>
    <m/>
    <m/>
    <m/>
    <s v="No inmail sent"/>
    <x v="4"/>
    <m/>
    <m/>
    <n v="0"/>
    <m/>
    <m/>
    <m/>
    <m/>
    <m/>
    <m/>
    <m/>
    <m/>
    <s v="Not relevant"/>
  </r>
  <r>
    <n v="3852"/>
    <m/>
    <n v="0"/>
    <x v="5"/>
    <s v="SAmericanna Leighton"/>
    <m/>
    <s v="Team One"/>
    <x v="15"/>
    <m/>
    <m/>
    <m/>
    <s v="No inmail sent"/>
    <x v="4"/>
    <m/>
    <m/>
    <n v="0"/>
    <m/>
    <m/>
    <m/>
    <m/>
    <m/>
    <m/>
    <m/>
    <m/>
    <s v="Not relevant"/>
  </r>
  <r>
    <n v="3853"/>
    <m/>
    <n v="0"/>
    <x v="5"/>
    <s v="Tim Dyer"/>
    <m/>
    <s v="Manifesto Agency"/>
    <x v="15"/>
    <m/>
    <m/>
    <m/>
    <s v="No inmail sent"/>
    <x v="4"/>
    <m/>
    <m/>
    <n v="0"/>
    <m/>
    <m/>
    <m/>
    <m/>
    <m/>
    <m/>
    <m/>
    <m/>
    <s v="Not relevant"/>
  </r>
  <r>
    <n v="3854"/>
    <m/>
    <n v="0"/>
    <x v="5"/>
    <s v="Tara Rego"/>
    <m/>
    <s v="Spectrum Reach"/>
    <x v="15"/>
    <m/>
    <m/>
    <m/>
    <s v="No inmail sent"/>
    <x v="4"/>
    <m/>
    <m/>
    <n v="0"/>
    <m/>
    <m/>
    <m/>
    <m/>
    <m/>
    <m/>
    <m/>
    <m/>
    <s v="Not relevant"/>
  </r>
  <r>
    <n v="3855"/>
    <m/>
    <n v="0"/>
    <x v="5"/>
    <s v="Eric Fluet"/>
    <m/>
    <s v="Get It Done Marketing"/>
    <x v="15"/>
    <m/>
    <m/>
    <m/>
    <s v="No inmail sent"/>
    <x v="5"/>
    <d v="2019-09-02T00:00:00"/>
    <m/>
    <n v="0"/>
    <m/>
    <n v="926"/>
    <s v="Negative"/>
    <d v="2019-09-03T00:00:00"/>
    <m/>
    <m/>
    <m/>
    <m/>
    <s v="&quot;No,thanks&quot;"/>
  </r>
  <r>
    <n v="3856"/>
    <m/>
    <n v="0"/>
    <x v="0"/>
    <s v="drayton martin"/>
    <s v="VP Brand Building"/>
    <s v="Panera Bread"/>
    <x v="15"/>
    <s v="America"/>
    <s v="Massachusetts"/>
    <s v="Ramla's"/>
    <s v="No inmail sent"/>
    <x v="2"/>
    <m/>
    <s v="irrelevant"/>
    <e v="#VALUE!"/>
    <m/>
    <m/>
    <m/>
    <m/>
    <m/>
    <m/>
    <m/>
    <m/>
    <s v="Not relevant"/>
  </r>
  <r>
    <n v="3857"/>
    <m/>
    <n v="0"/>
    <x v="5"/>
    <s v="Jill Marcus Smith"/>
    <m/>
    <s v="Ralph Lauren"/>
    <x v="15"/>
    <m/>
    <m/>
    <m/>
    <s v="No inmail sent"/>
    <x v="4"/>
    <m/>
    <m/>
    <n v="0"/>
    <m/>
    <m/>
    <m/>
    <m/>
    <m/>
    <m/>
    <m/>
    <m/>
    <s v="Not relevant"/>
  </r>
  <r>
    <n v="3858"/>
    <m/>
    <n v="0"/>
    <x v="5"/>
    <s v="Will Clarke, MFA"/>
    <m/>
    <s v="The Marketing Arm"/>
    <x v="15"/>
    <m/>
    <m/>
    <m/>
    <s v="No inmail sent"/>
    <x v="4"/>
    <m/>
    <m/>
    <n v="0"/>
    <m/>
    <m/>
    <m/>
    <m/>
    <m/>
    <m/>
    <m/>
    <m/>
    <s v="Not relevant"/>
  </r>
  <r>
    <n v="3859"/>
    <m/>
    <n v="0"/>
    <x v="5"/>
    <s v="Doug MORNEAU"/>
    <m/>
    <s v="Steingate Advertising"/>
    <x v="15"/>
    <s v="America"/>
    <m/>
    <m/>
    <s v="No inmail sent"/>
    <x v="5"/>
    <d v="2019-09-03T00:00:00"/>
    <s v="Irrelevant"/>
    <e v="#VALUE!"/>
    <m/>
    <m/>
    <m/>
    <m/>
    <m/>
    <m/>
    <m/>
    <m/>
    <s v="Not relevant"/>
  </r>
  <r>
    <n v="3860"/>
    <m/>
    <n v="0"/>
    <x v="5"/>
    <s v="Allison Shaffron"/>
    <m/>
    <s v="RPM Advertising"/>
    <x v="15"/>
    <m/>
    <m/>
    <m/>
    <s v="No inmail sent"/>
    <x v="4"/>
    <m/>
    <m/>
    <n v="0"/>
    <m/>
    <m/>
    <m/>
    <m/>
    <m/>
    <m/>
    <m/>
    <m/>
    <s v="Not relevant"/>
  </r>
  <r>
    <n v="3861"/>
    <m/>
    <n v="0"/>
    <x v="5"/>
    <s v="Jenifer Harmon"/>
    <s v="Chief Marketing Officer"/>
    <s v="Ruby Tuesday"/>
    <x v="15"/>
    <s v="America"/>
    <s v="South Carolina"/>
    <m/>
    <s v="No inmail sent"/>
    <x v="5"/>
    <d v="2019-09-04T00:00:00"/>
    <s v="Irrelevant"/>
    <e v="#VALUE!"/>
    <m/>
    <m/>
    <m/>
    <m/>
    <m/>
    <m/>
    <m/>
    <m/>
    <s v="Not relevant"/>
  </r>
  <r>
    <n v="3862"/>
    <m/>
    <n v="0"/>
    <x v="5"/>
    <s v="Hayley Romer"/>
    <m/>
    <s v="Atlantic Media"/>
    <x v="15"/>
    <m/>
    <m/>
    <m/>
    <s v="No inmail sent"/>
    <x v="4"/>
    <m/>
    <m/>
    <n v="0"/>
    <m/>
    <m/>
    <m/>
    <m/>
    <m/>
    <m/>
    <m/>
    <m/>
    <s v="Not relevant"/>
  </r>
  <r>
    <n v="3863"/>
    <m/>
    <n v="0"/>
    <x v="5"/>
    <s v="Lieba Bernath"/>
    <m/>
    <s v="Bernath Media"/>
    <x v="15"/>
    <m/>
    <m/>
    <m/>
    <s v="No inmail sent"/>
    <x v="5"/>
    <d v="2019-09-04T00:00:00"/>
    <m/>
    <n v="0"/>
    <m/>
    <n v="924"/>
    <s v="Negative"/>
    <d v="2019-09-05T00:00:00"/>
    <m/>
    <m/>
    <m/>
    <m/>
    <s v="&quot;Thanks so much for inviting me to connect! Just wondering how you came across my Linkedin profile? Are you looking for some video marketing or social media expertise?"/>
  </r>
  <r>
    <n v="3864"/>
    <m/>
    <n v="0"/>
    <x v="5"/>
    <s v="Darrin Pruitt"/>
    <m/>
    <s v="1631 Digital"/>
    <x v="15"/>
    <s v="America"/>
    <m/>
    <m/>
    <s v="No inmail sent"/>
    <x v="5"/>
    <d v="2019-09-04T00:00:00"/>
    <s v="Irrelevant"/>
    <e v="#VALUE!"/>
    <m/>
    <m/>
    <m/>
    <m/>
    <m/>
    <m/>
    <m/>
    <m/>
    <s v="Not relevant"/>
  </r>
  <r>
    <n v="3865"/>
    <m/>
    <n v="0"/>
    <x v="5"/>
    <s v="Allen Kay"/>
    <s v="Founder &amp; CEO"/>
    <s v="The Advertising Company, Inc./ Iconic Branding"/>
    <x v="15"/>
    <s v="America"/>
    <m/>
    <m/>
    <s v="No inmail sent"/>
    <x v="2"/>
    <d v="2019-09-04T00:00:00"/>
    <m/>
    <n v="0"/>
    <m/>
    <m/>
    <m/>
    <m/>
    <m/>
    <m/>
    <m/>
    <m/>
    <m/>
  </r>
  <r>
    <n v="3866"/>
    <m/>
    <n v="0"/>
    <x v="5"/>
    <s v="Larry Meador"/>
    <m/>
    <s v="evok advertising"/>
    <x v="15"/>
    <m/>
    <m/>
    <m/>
    <s v="No inmail sent"/>
    <x v="4"/>
    <m/>
    <m/>
    <n v="0"/>
    <m/>
    <m/>
    <m/>
    <m/>
    <m/>
    <m/>
    <m/>
    <m/>
    <s v="Not relevant"/>
  </r>
  <r>
    <n v="3867"/>
    <m/>
    <n v="0"/>
    <x v="5"/>
    <s v="Liya Sharif"/>
    <m/>
    <s v="Qualcomm"/>
    <x v="15"/>
    <s v="America"/>
    <m/>
    <m/>
    <s v="No inmail sent"/>
    <x v="5"/>
    <d v="2019-09-16T00:00:00"/>
    <s v="Irrelevant"/>
    <e v="#VALUE!"/>
    <m/>
    <m/>
    <m/>
    <m/>
    <m/>
    <m/>
    <m/>
    <m/>
    <s v="Not relevant"/>
  </r>
  <r>
    <n v="3868"/>
    <m/>
    <n v="0"/>
    <x v="5"/>
    <s v="Roy Abdo"/>
    <m/>
    <s v="Digital Revamp Marketing Agency"/>
    <x v="15"/>
    <m/>
    <m/>
    <m/>
    <s v="No inmail sent"/>
    <x v="4"/>
    <m/>
    <m/>
    <n v="0"/>
    <m/>
    <m/>
    <m/>
    <m/>
    <m/>
    <m/>
    <m/>
    <m/>
    <s v="Not relevant"/>
  </r>
  <r>
    <n v="3869"/>
    <m/>
    <n v="0"/>
    <x v="5"/>
    <s v="Ly Tran"/>
    <m/>
    <s v="Proof Advertising"/>
    <x v="15"/>
    <m/>
    <m/>
    <m/>
    <s v="No inmail sent"/>
    <x v="4"/>
    <m/>
    <m/>
    <n v="0"/>
    <m/>
    <m/>
    <m/>
    <m/>
    <m/>
    <m/>
    <m/>
    <m/>
    <s v="Not relevant"/>
  </r>
  <r>
    <n v="3870"/>
    <m/>
    <n v="0"/>
    <x v="5"/>
    <s v="Michelle Wagner"/>
    <m/>
    <s v="The Baltimore Sun Media Group"/>
    <x v="15"/>
    <m/>
    <m/>
    <m/>
    <s v="No inmail sent"/>
    <x v="4"/>
    <m/>
    <m/>
    <n v="0"/>
    <m/>
    <m/>
    <m/>
    <m/>
    <m/>
    <m/>
    <m/>
    <m/>
    <s v="Not relevant"/>
  </r>
  <r>
    <n v="3871"/>
    <m/>
    <n v="0"/>
    <x v="5"/>
    <s v="Tereasa Surratt"/>
    <m/>
    <s v="Ogilvy"/>
    <x v="15"/>
    <s v="America"/>
    <m/>
    <m/>
    <s v="No inmail sent"/>
    <x v="5"/>
    <d v="2019-09-10T00:00:00"/>
    <s v="Irrelevant"/>
    <e v="#VALUE!"/>
    <m/>
    <m/>
    <m/>
    <m/>
    <m/>
    <m/>
    <m/>
    <m/>
    <s v="Not relevant"/>
  </r>
  <r>
    <n v="3872"/>
    <m/>
    <n v="0"/>
    <x v="5"/>
    <s v="Ali Ghasemi"/>
    <m/>
    <s v="Kiosk (advertising agency)"/>
    <x v="15"/>
    <m/>
    <m/>
    <m/>
    <s v="No inmail sent"/>
    <x v="4"/>
    <m/>
    <m/>
    <n v="0"/>
    <m/>
    <m/>
    <m/>
    <m/>
    <m/>
    <m/>
    <m/>
    <m/>
    <s v="Not relevant"/>
  </r>
  <r>
    <n v="3873"/>
    <m/>
    <n v="0"/>
    <x v="5"/>
    <s v="Bob Abel"/>
    <s v="Independent Medicare Advisor"/>
    <s v="Bob Abel Insurance Self-employed"/>
    <x v="15"/>
    <s v="America"/>
    <s v="Florida"/>
    <m/>
    <s v="No inmail sent"/>
    <x v="5"/>
    <d v="2019-09-04T00:00:00"/>
    <d v="2019-09-05T00:00:00"/>
    <n v="9"/>
    <m/>
    <m/>
    <s v="Negative"/>
    <m/>
    <m/>
    <m/>
    <m/>
    <m/>
    <s v="No, thanks"/>
  </r>
  <r>
    <n v="3874"/>
    <m/>
    <n v="0"/>
    <x v="5"/>
    <s v="Rebecca Waters, M.S."/>
    <m/>
    <s v="Boucher Automotive Group"/>
    <x v="15"/>
    <m/>
    <m/>
    <m/>
    <s v="No inmail sent"/>
    <x v="4"/>
    <m/>
    <m/>
    <n v="0"/>
    <m/>
    <m/>
    <m/>
    <m/>
    <m/>
    <m/>
    <m/>
    <m/>
    <s v="Not relevant"/>
  </r>
  <r>
    <n v="3875"/>
    <m/>
    <n v="0"/>
    <x v="5"/>
    <s v="Bill Startton"/>
    <m/>
    <s v="Snowflake Computing"/>
    <x v="15"/>
    <m/>
    <m/>
    <m/>
    <s v="No inmail sent"/>
    <x v="4"/>
    <m/>
    <m/>
    <n v="0"/>
    <m/>
    <m/>
    <m/>
    <m/>
    <m/>
    <m/>
    <m/>
    <m/>
    <s v="Not relevant"/>
  </r>
  <r>
    <n v="3876"/>
    <m/>
    <n v="0"/>
    <x v="5"/>
    <s v="Nicole McCormack"/>
    <m/>
    <s v="Quibi"/>
    <x v="15"/>
    <m/>
    <m/>
    <m/>
    <s v="No inmail sent"/>
    <x v="4"/>
    <m/>
    <m/>
    <n v="0"/>
    <m/>
    <m/>
    <m/>
    <m/>
    <m/>
    <m/>
    <m/>
    <m/>
    <s v="Not relevant"/>
  </r>
  <r>
    <n v="3877"/>
    <m/>
    <n v="0"/>
    <x v="5"/>
    <s v="Sean Hardwick"/>
    <m/>
    <s v="Baker Street"/>
    <x v="15"/>
    <m/>
    <m/>
    <m/>
    <s v="No inmail sent"/>
    <x v="4"/>
    <m/>
    <m/>
    <n v="0"/>
    <m/>
    <m/>
    <m/>
    <m/>
    <m/>
    <m/>
    <m/>
    <m/>
    <s v="Not relevant"/>
  </r>
  <r>
    <n v="3878"/>
    <m/>
    <n v="0"/>
    <x v="1"/>
    <s v="Heidi Gedis"/>
    <s v="Marketing"/>
    <m/>
    <x v="15"/>
    <s v="America"/>
    <s v="Minnesota"/>
    <m/>
    <s v="No inmail sent"/>
    <x v="5"/>
    <d v="2019-09-04T00:00:00"/>
    <d v="2020-08-12T00:00:00"/>
    <n v="8"/>
    <m/>
    <n v="581"/>
    <s v="None"/>
    <m/>
    <m/>
    <m/>
    <m/>
    <m/>
    <s v="Not relevant"/>
  </r>
  <r>
    <n v="3879"/>
    <m/>
    <n v="0"/>
    <x v="5"/>
    <s v="Nicholas Pavach"/>
    <m/>
    <s v="Palomino Media Group"/>
    <x v="15"/>
    <m/>
    <m/>
    <m/>
    <s v="No inmail sent"/>
    <x v="4"/>
    <m/>
    <m/>
    <n v="0"/>
    <m/>
    <m/>
    <m/>
    <m/>
    <m/>
    <m/>
    <m/>
    <m/>
    <s v="Not relevant"/>
  </r>
  <r>
    <n v="3880"/>
    <m/>
    <n v="0"/>
    <x v="5"/>
    <s v="Katherine Tsai"/>
    <m/>
    <s v="eBay Advertising"/>
    <x v="15"/>
    <m/>
    <m/>
    <m/>
    <s v="No inmail sent"/>
    <x v="4"/>
    <m/>
    <m/>
    <n v="0"/>
    <m/>
    <m/>
    <m/>
    <m/>
    <m/>
    <m/>
    <m/>
    <m/>
    <s v="Not relevant"/>
  </r>
  <r>
    <n v="3881"/>
    <m/>
    <n v="0"/>
    <x v="5"/>
    <s v="Barbara Murrer"/>
    <m/>
    <s v="Advertising Research Foundation (ARF)"/>
    <x v="15"/>
    <m/>
    <m/>
    <m/>
    <s v="No inmail sent"/>
    <x v="3"/>
    <m/>
    <m/>
    <n v="0"/>
    <m/>
    <m/>
    <m/>
    <m/>
    <m/>
    <m/>
    <m/>
    <m/>
    <s v="Not relevant"/>
  </r>
  <r>
    <n v="3882"/>
    <m/>
    <n v="0"/>
    <x v="5"/>
    <s v="Ian Dallimore"/>
    <m/>
    <s v="Lamar Advertising Company"/>
    <x v="15"/>
    <m/>
    <m/>
    <m/>
    <s v="No inmail sent"/>
    <x v="4"/>
    <m/>
    <m/>
    <n v="0"/>
    <m/>
    <m/>
    <m/>
    <m/>
    <m/>
    <m/>
    <m/>
    <m/>
    <s v="Not relevant"/>
  </r>
  <r>
    <n v="3883"/>
    <m/>
    <n v="0"/>
    <x v="5"/>
    <s v="Ari Levine"/>
    <m/>
    <s v="Some Spider Studios"/>
    <x v="15"/>
    <m/>
    <m/>
    <m/>
    <s v="No inmail sent"/>
    <x v="4"/>
    <m/>
    <m/>
    <n v="0"/>
    <m/>
    <m/>
    <m/>
    <m/>
    <m/>
    <m/>
    <m/>
    <m/>
    <s v="Not relevant"/>
  </r>
  <r>
    <n v="3884"/>
    <m/>
    <n v="0"/>
    <x v="5"/>
    <s v="Kate Hagan"/>
    <s v="Affiliate Director"/>
    <s v="NextGen Leads"/>
    <x v="15"/>
    <s v="America"/>
    <s v="Florida"/>
    <m/>
    <s v="No inmail sent"/>
    <x v="5"/>
    <d v="2019-09-04T00:00:00"/>
    <s v="Irrelevant"/>
    <e v="#VALUE!"/>
    <m/>
    <m/>
    <s v="None"/>
    <m/>
    <m/>
    <m/>
    <m/>
    <m/>
    <s v="Not relevant"/>
  </r>
  <r>
    <n v="3885"/>
    <m/>
    <n v="0"/>
    <x v="5"/>
    <s v="Tracy Palmer"/>
    <m/>
    <s v="Sprint"/>
    <x v="15"/>
    <m/>
    <m/>
    <m/>
    <s v="No inmail sent"/>
    <x v="4"/>
    <m/>
    <m/>
    <n v="0"/>
    <m/>
    <m/>
    <m/>
    <m/>
    <m/>
    <m/>
    <m/>
    <m/>
    <s v="Not relevant"/>
  </r>
  <r>
    <n v="3886"/>
    <m/>
    <n v="0"/>
    <x v="5"/>
    <s v="Michael Conforti"/>
    <m/>
    <s v="Experience Advertising"/>
    <x v="15"/>
    <m/>
    <m/>
    <m/>
    <s v="No inmail sent"/>
    <x v="4"/>
    <m/>
    <m/>
    <n v="0"/>
    <m/>
    <m/>
    <m/>
    <m/>
    <m/>
    <m/>
    <m/>
    <m/>
    <s v="Not relevant"/>
  </r>
  <r>
    <n v="3887"/>
    <m/>
    <n v="0"/>
    <x v="5"/>
    <s v="Reed Barker"/>
    <m/>
    <s v="Philo"/>
    <x v="15"/>
    <m/>
    <m/>
    <m/>
    <s v="No inmail sent"/>
    <x v="4"/>
    <m/>
    <m/>
    <n v="0"/>
    <m/>
    <m/>
    <m/>
    <m/>
    <m/>
    <m/>
    <m/>
    <m/>
    <s v="Not relevant"/>
  </r>
  <r>
    <n v="3888"/>
    <m/>
    <n v="0"/>
    <x v="5"/>
    <s v="Gary Elphick"/>
    <m/>
    <s v="BRANDED."/>
    <x v="15"/>
    <m/>
    <m/>
    <m/>
    <s v="No inmail sent"/>
    <x v="4"/>
    <m/>
    <m/>
    <n v="0"/>
    <m/>
    <m/>
    <m/>
    <m/>
    <m/>
    <m/>
    <m/>
    <m/>
    <s v="Not relevant"/>
  </r>
  <r>
    <n v="3889"/>
    <m/>
    <n v="0"/>
    <x v="5"/>
    <s v="Kelly Loter"/>
    <m/>
    <s v="TheInboundMarketingAdvisor.com"/>
    <x v="15"/>
    <m/>
    <m/>
    <m/>
    <s v="No inmail sent"/>
    <x v="5"/>
    <d v="2019-09-02T00:00:00"/>
    <m/>
    <n v="0"/>
    <m/>
    <n v="926"/>
    <s v="Negative"/>
    <d v="2019-09-02T00:00:00"/>
    <m/>
    <m/>
    <m/>
    <m/>
    <s v="&quot;No,thanks&quot;"/>
  </r>
  <r>
    <n v="3890"/>
    <m/>
    <n v="0"/>
    <x v="5"/>
    <s v="Amy DiMaio"/>
    <m/>
    <s v="The GeneralÂ®"/>
    <x v="15"/>
    <m/>
    <m/>
    <m/>
    <s v="No inmail sent"/>
    <x v="4"/>
    <m/>
    <m/>
    <n v="0"/>
    <m/>
    <m/>
    <m/>
    <m/>
    <m/>
    <m/>
    <m/>
    <m/>
    <s v="Not relevant"/>
  </r>
  <r>
    <n v="3891"/>
    <m/>
    <n v="0"/>
    <x v="5"/>
    <s v="EN Advertising"/>
    <m/>
    <s v="EN Advertising"/>
    <x v="15"/>
    <m/>
    <m/>
    <m/>
    <s v="No inmail sent"/>
    <x v="4"/>
    <m/>
    <m/>
    <n v="0"/>
    <m/>
    <m/>
    <m/>
    <m/>
    <m/>
    <m/>
    <m/>
    <m/>
    <s v="Not relevant"/>
  </r>
  <r>
    <n v="3892"/>
    <m/>
    <n v="0"/>
    <x v="5"/>
    <s v="John Wayne Zimmerman"/>
    <m/>
    <s v="The Zimmerman Agency"/>
    <x v="15"/>
    <m/>
    <m/>
    <m/>
    <s v="No inmail sent"/>
    <x v="4"/>
    <m/>
    <m/>
    <n v="0"/>
    <m/>
    <m/>
    <m/>
    <m/>
    <m/>
    <m/>
    <m/>
    <m/>
    <s v="Not relevant"/>
  </r>
  <r>
    <n v="3893"/>
    <m/>
    <n v="0"/>
    <x v="5"/>
    <s v="Jayson Akers"/>
    <m/>
    <s v="V Digital Services"/>
    <x v="15"/>
    <m/>
    <m/>
    <m/>
    <s v="No inmail sent"/>
    <x v="5"/>
    <d v="2019-09-04T00:00:00"/>
    <m/>
    <n v="0"/>
    <m/>
    <n v="924"/>
    <s v="Negative"/>
    <d v="2019-09-06T00:00:00"/>
    <m/>
    <m/>
    <m/>
    <m/>
    <s v="&quot;No,thanks&quot;"/>
  </r>
  <r>
    <n v="3894"/>
    <m/>
    <n v="0"/>
    <x v="5"/>
    <s v="Kristin Conte"/>
    <m/>
    <s v="Game Seven Marketing"/>
    <x v="15"/>
    <m/>
    <m/>
    <m/>
    <s v="No inmail sent"/>
    <x v="4"/>
    <m/>
    <m/>
    <n v="0"/>
    <m/>
    <m/>
    <m/>
    <m/>
    <m/>
    <m/>
    <m/>
    <m/>
    <s v="Not relevant"/>
  </r>
  <r>
    <n v="3895"/>
    <m/>
    <n v="0"/>
    <x v="5"/>
    <s v="Ashley Zeckman"/>
    <m/>
    <s v="TopRank Marketing"/>
    <x v="15"/>
    <m/>
    <m/>
    <m/>
    <s v="No inmail sent"/>
    <x v="4"/>
    <m/>
    <m/>
    <n v="0"/>
    <m/>
    <m/>
    <m/>
    <m/>
    <m/>
    <m/>
    <m/>
    <m/>
    <s v="Not relevant"/>
  </r>
  <r>
    <n v="3896"/>
    <m/>
    <n v="0"/>
    <x v="3"/>
    <s v="Croom Lawrence"/>
    <s v="VP, Group Strategy Lead - Healthcare"/>
    <s v="Merkle"/>
    <x v="1"/>
    <s v="America"/>
    <s v="Washington"/>
    <m/>
    <s v="No inmail sent"/>
    <x v="5"/>
    <d v="2019-09-16T00:00:00"/>
    <d v="2021-06-01T00:00:00"/>
    <n v="6"/>
    <n v="1"/>
    <n v="288"/>
    <s v="Negative"/>
    <d v="2021-06-01T00:00:00"/>
    <m/>
    <m/>
    <m/>
    <m/>
    <s v="Relevant + followed up"/>
  </r>
  <r>
    <n v="3897"/>
    <m/>
    <n v="0"/>
    <x v="5"/>
    <s v="Bryan Boettiger"/>
    <m/>
    <s v="Parallel Path Digital Marketing Agency"/>
    <x v="15"/>
    <m/>
    <m/>
    <m/>
    <s v="No inmail sent"/>
    <x v="4"/>
    <m/>
    <m/>
    <n v="0"/>
    <m/>
    <m/>
    <m/>
    <m/>
    <m/>
    <m/>
    <m/>
    <m/>
    <s v="Not relevant"/>
  </r>
  <r>
    <n v="3898"/>
    <m/>
    <n v="0"/>
    <x v="5"/>
    <s v="â—† Rachel Svoboda â—†"/>
    <m/>
    <s v="Sunday Brunch Agency"/>
    <x v="15"/>
    <m/>
    <m/>
    <m/>
    <s v="No inmail sent"/>
    <x v="4"/>
    <m/>
    <m/>
    <n v="0"/>
    <m/>
    <m/>
    <m/>
    <m/>
    <m/>
    <m/>
    <m/>
    <m/>
    <s v="Not relevant"/>
  </r>
  <r>
    <n v="3899"/>
    <m/>
    <n v="0"/>
    <x v="3"/>
    <s v="Samantha Wey"/>
    <s v="Sr Manager, Data Science - HBO Max"/>
    <s v="WarnerMedia"/>
    <x v="1"/>
    <s v="America"/>
    <s v="California"/>
    <m/>
    <s v="No inmail sent"/>
    <x v="0"/>
    <d v="2020-03-09T00:00:00"/>
    <d v="2021-04-21T00:00:00"/>
    <n v="4"/>
    <n v="1"/>
    <n v="329"/>
    <s v="None"/>
    <m/>
    <m/>
    <m/>
    <m/>
    <m/>
    <s v="Relevant + followed up"/>
  </r>
  <r>
    <n v="3900"/>
    <m/>
    <n v="0"/>
    <x v="7"/>
    <s v="Joe Meyers"/>
    <s v="Chief Digital Marketing Strategist - Founder"/>
    <s v="Share - A Digital Marketing Agency For Pet Brands "/>
    <x v="15"/>
    <s v="America"/>
    <s v="Minnesota"/>
    <m/>
    <s v="No inmail sent"/>
    <x v="2"/>
    <d v="2019-09-04T00:00:00"/>
    <m/>
    <n v="0"/>
    <m/>
    <m/>
    <m/>
    <m/>
    <m/>
    <m/>
    <m/>
    <m/>
    <m/>
  </r>
  <r>
    <n v="3901"/>
    <m/>
    <n v="0"/>
    <x v="5"/>
    <s v="Mya Surrency"/>
    <m/>
    <s v="Digital Edge Marketing Agency"/>
    <x v="15"/>
    <m/>
    <m/>
    <m/>
    <s v="No inmail sent"/>
    <x v="4"/>
    <m/>
    <m/>
    <n v="0"/>
    <m/>
    <m/>
    <m/>
    <m/>
    <m/>
    <m/>
    <m/>
    <m/>
    <s v="Not relevant"/>
  </r>
  <r>
    <n v="3902"/>
    <m/>
    <n v="0"/>
    <x v="5"/>
    <s v="Robert Sloan"/>
    <m/>
    <s v="The Contemporary Agency"/>
    <x v="15"/>
    <m/>
    <m/>
    <m/>
    <s v="No inmail sent"/>
    <x v="4"/>
    <m/>
    <m/>
    <n v="0"/>
    <m/>
    <m/>
    <m/>
    <m/>
    <m/>
    <m/>
    <m/>
    <m/>
    <s v="Not relevant"/>
  </r>
  <r>
    <n v="3903"/>
    <m/>
    <n v="0"/>
    <x v="5"/>
    <s v="Stacy McPhillips"/>
    <m/>
    <s v="Pencil Point Marketing, LLC"/>
    <x v="15"/>
    <m/>
    <m/>
    <m/>
    <s v="No inmail sent"/>
    <x v="4"/>
    <m/>
    <m/>
    <n v="0"/>
    <m/>
    <m/>
    <m/>
    <m/>
    <m/>
    <m/>
    <m/>
    <m/>
    <s v="Not relevant"/>
  </r>
  <r>
    <n v="3904"/>
    <m/>
    <n v="0"/>
    <x v="5"/>
    <s v="Marcos M. T. Villarreal"/>
    <m/>
    <s v="American Marketing Association of Orlando"/>
    <x v="15"/>
    <m/>
    <m/>
    <m/>
    <s v="No inmail sent"/>
    <x v="4"/>
    <m/>
    <m/>
    <n v="0"/>
    <m/>
    <m/>
    <m/>
    <m/>
    <m/>
    <m/>
    <m/>
    <m/>
    <s v="Not relevant"/>
  </r>
  <r>
    <n v="3905"/>
    <m/>
    <n v="0"/>
    <x v="5"/>
    <s v="Alicia  Williams"/>
    <m/>
    <s v="Aliste Marketing Inc."/>
    <x v="15"/>
    <m/>
    <m/>
    <m/>
    <s v="No inmail sent"/>
    <x v="4"/>
    <m/>
    <m/>
    <n v="0"/>
    <m/>
    <m/>
    <m/>
    <m/>
    <m/>
    <m/>
    <m/>
    <m/>
    <s v="Not relevant"/>
  </r>
  <r>
    <n v="3906"/>
    <m/>
    <n v="0"/>
    <x v="5"/>
    <s v="Pete Monfre"/>
    <m/>
    <s v="Clarity Marketing Support"/>
    <x v="15"/>
    <m/>
    <m/>
    <m/>
    <s v="No inmail sent"/>
    <x v="4"/>
    <m/>
    <m/>
    <n v="0"/>
    <m/>
    <m/>
    <m/>
    <m/>
    <m/>
    <m/>
    <m/>
    <m/>
    <s v="Not relevant"/>
  </r>
  <r>
    <n v="3907"/>
    <m/>
    <n v="0"/>
    <x v="5"/>
    <s v="Josepf Haslam"/>
    <m/>
    <s v="Education                  Dynamics"/>
    <x v="15"/>
    <m/>
    <m/>
    <m/>
    <s v="No inmail sent"/>
    <x v="4"/>
    <m/>
    <m/>
    <n v="0"/>
    <m/>
    <m/>
    <m/>
    <m/>
    <m/>
    <m/>
    <m/>
    <m/>
    <s v="Not relevant"/>
  </r>
  <r>
    <n v="3908"/>
    <m/>
    <n v="0"/>
    <x v="5"/>
    <s v="Arti Sharma"/>
    <m/>
    <s v="Measure Marketing Results Inc."/>
    <x v="15"/>
    <m/>
    <m/>
    <m/>
    <s v="No inmail sent"/>
    <x v="4"/>
    <m/>
    <m/>
    <n v="0"/>
    <m/>
    <m/>
    <m/>
    <m/>
    <m/>
    <m/>
    <m/>
    <m/>
    <s v="Not relevant"/>
  </r>
  <r>
    <n v="3909"/>
    <m/>
    <n v="0"/>
    <x v="5"/>
    <s v="Jillian Beaury"/>
    <m/>
    <s v="The Wagner Agency"/>
    <x v="15"/>
    <s v="America"/>
    <m/>
    <m/>
    <s v="No inmail sent"/>
    <x v="5"/>
    <d v="2019-09-04T00:00:00"/>
    <s v="Irrelevant"/>
    <e v="#VALUE!"/>
    <m/>
    <m/>
    <s v="None"/>
    <m/>
    <m/>
    <m/>
    <m/>
    <m/>
    <s v="Not relevant"/>
  </r>
  <r>
    <n v="3910"/>
    <m/>
    <n v="0"/>
    <x v="5"/>
    <s v="Matt Stiker"/>
    <m/>
    <s v="Garrand Moehlenkamp"/>
    <x v="15"/>
    <m/>
    <m/>
    <m/>
    <s v="No inmail sent"/>
    <x v="4"/>
    <m/>
    <m/>
    <n v="0"/>
    <m/>
    <m/>
    <m/>
    <m/>
    <m/>
    <m/>
    <m/>
    <m/>
    <s v="Not relevant"/>
  </r>
  <r>
    <n v="3911"/>
    <m/>
    <n v="0"/>
    <x v="1"/>
    <s v="Tammy Brumfield"/>
    <s v="Associate Vice President, Shopper Marketing"/>
    <s v="The Coca-Cola Company"/>
    <x v="15"/>
    <s v="America"/>
    <s v="California"/>
    <m/>
    <s v="No inmail sent"/>
    <x v="5"/>
    <d v="2019-09-04T00:00:00"/>
    <d v="2020-08-12T00:00:00"/>
    <n v="8"/>
    <n v="2"/>
    <n v="581"/>
    <s v="Positive_FS"/>
    <d v="2020-08-12T00:00:00"/>
    <m/>
    <m/>
    <m/>
    <m/>
    <m/>
  </r>
  <r>
    <n v="3912"/>
    <m/>
    <n v="0"/>
    <x v="5"/>
    <s v="Carrie Anne Peeler"/>
    <m/>
    <s v="GCG Marketing"/>
    <x v="15"/>
    <m/>
    <m/>
    <m/>
    <s v="No inmail sent"/>
    <x v="4"/>
    <m/>
    <m/>
    <n v="0"/>
    <m/>
    <m/>
    <m/>
    <m/>
    <m/>
    <m/>
    <m/>
    <m/>
    <s v="Not relevant"/>
  </r>
  <r>
    <n v="3913"/>
    <m/>
    <n v="0"/>
    <x v="5"/>
    <s v="Michelle Harmon-Madsen"/>
    <m/>
    <s v="MAD - A Creative Production Agency"/>
    <x v="15"/>
    <m/>
    <m/>
    <m/>
    <s v="No inmail sent"/>
    <x v="4"/>
    <m/>
    <m/>
    <n v="0"/>
    <m/>
    <m/>
    <m/>
    <m/>
    <m/>
    <m/>
    <m/>
    <m/>
    <s v="Not relevant"/>
  </r>
  <r>
    <n v="3914"/>
    <m/>
    <n v="0"/>
    <x v="5"/>
    <s v="Keeven White"/>
    <m/>
    <s v="WhiteSpace"/>
    <x v="15"/>
    <s v="America"/>
    <m/>
    <m/>
    <s v="No inmail sent"/>
    <x v="5"/>
    <d v="2019-09-04T00:00:00"/>
    <s v="Irrelevant"/>
    <e v="#VALUE!"/>
    <n v="1"/>
    <m/>
    <s v="None"/>
    <m/>
    <m/>
    <m/>
    <m/>
    <m/>
    <s v="Not relevant"/>
  </r>
  <r>
    <n v="3915"/>
    <m/>
    <n v="0"/>
    <x v="5"/>
    <s v="Todd Rader"/>
    <m/>
    <s v="DirectiveGroup Digital Marketing Agency"/>
    <x v="15"/>
    <m/>
    <m/>
    <m/>
    <s v="No inmail sent"/>
    <x v="4"/>
    <m/>
    <m/>
    <n v="0"/>
    <m/>
    <m/>
    <m/>
    <m/>
    <m/>
    <m/>
    <m/>
    <m/>
    <s v="Not relevant"/>
  </r>
  <r>
    <n v="3916"/>
    <m/>
    <n v="0"/>
    <x v="5"/>
    <s v="Ishan Goel"/>
    <s v="Founder"/>
    <s v="The Campus Agency"/>
    <x v="15"/>
    <s v="America"/>
    <s v="Arizona"/>
    <m/>
    <s v="No inmail sent"/>
    <x v="0"/>
    <d v="2020-02-17T00:00:00"/>
    <s v="Irrelevant"/>
    <e v="#VALUE!"/>
    <m/>
    <m/>
    <s v="None"/>
    <m/>
    <m/>
    <m/>
    <m/>
    <m/>
    <s v="Not relevant"/>
  </r>
  <r>
    <n v="3917"/>
    <m/>
    <n v="0"/>
    <x v="5"/>
    <s v="Josh Fialkoff"/>
    <m/>
    <s v="ForwardJump Marketing"/>
    <x v="15"/>
    <m/>
    <m/>
    <m/>
    <s v="No inmail sent"/>
    <x v="4"/>
    <m/>
    <m/>
    <n v="0"/>
    <m/>
    <m/>
    <m/>
    <m/>
    <m/>
    <m/>
    <m/>
    <m/>
    <s v="Not relevant"/>
  </r>
  <r>
    <n v="3918"/>
    <m/>
    <n v="0"/>
    <x v="5"/>
    <s v="Matt Bailey"/>
    <m/>
    <s v="Matt Bailey"/>
    <x v="15"/>
    <m/>
    <m/>
    <m/>
    <s v="No inmail sent"/>
    <x v="4"/>
    <m/>
    <m/>
    <n v="0"/>
    <m/>
    <m/>
    <m/>
    <m/>
    <m/>
    <m/>
    <m/>
    <m/>
    <s v="Not relevant"/>
  </r>
  <r>
    <n v="3919"/>
    <m/>
    <n v="0"/>
    <x v="5"/>
    <s v="Rory Witt"/>
    <m/>
    <s v="DigiMar - Digital Marketing"/>
    <x v="15"/>
    <m/>
    <m/>
    <m/>
    <s v="No inmail sent"/>
    <x v="4"/>
    <m/>
    <m/>
    <n v="0"/>
    <m/>
    <m/>
    <m/>
    <m/>
    <m/>
    <m/>
    <m/>
    <m/>
    <s v="Not relevant"/>
  </r>
  <r>
    <n v="3920"/>
    <m/>
    <n v="0"/>
    <x v="5"/>
    <s v="Tish Galindo"/>
    <m/>
    <s v="The 360 Agency"/>
    <x v="15"/>
    <s v="America"/>
    <m/>
    <m/>
    <s v="No inmail sent"/>
    <x v="5"/>
    <d v="2019-09-20T00:00:00"/>
    <s v="Irrelevant"/>
    <e v="#VALUE!"/>
    <m/>
    <m/>
    <s v="None"/>
    <m/>
    <m/>
    <m/>
    <m/>
    <m/>
    <s v="Not relevant"/>
  </r>
  <r>
    <n v="3921"/>
    <m/>
    <n v="0"/>
    <x v="5"/>
    <s v="Layla Barrier"/>
    <m/>
    <s v="Adams Outdoor Advertising"/>
    <x v="15"/>
    <m/>
    <m/>
    <m/>
    <s v="No inmail sent"/>
    <x v="4"/>
    <m/>
    <m/>
    <n v="0"/>
    <m/>
    <m/>
    <m/>
    <m/>
    <m/>
    <m/>
    <m/>
    <m/>
    <s v="Not relevant"/>
  </r>
  <r>
    <n v="3922"/>
    <m/>
    <n v="0"/>
    <x v="5"/>
    <s v="Carsten Ellsworth"/>
    <m/>
    <s v="Trendify Marketing"/>
    <x v="15"/>
    <s v="America"/>
    <m/>
    <m/>
    <s v="No inmail sent"/>
    <x v="5"/>
    <d v="2019-09-04T00:00:00"/>
    <s v="Irrelevant"/>
    <e v="#VALUE!"/>
    <m/>
    <m/>
    <s v="None"/>
    <m/>
    <m/>
    <m/>
    <m/>
    <m/>
    <s v="Not relevant"/>
  </r>
  <r>
    <n v="3923"/>
    <m/>
    <n v="0"/>
    <x v="5"/>
    <s v="Ruby Pichardo"/>
    <m/>
    <s v="Liquid Digital Agency, SRL"/>
    <x v="15"/>
    <s v="America"/>
    <m/>
    <m/>
    <s v="No inmail sent"/>
    <x v="2"/>
    <d v="2019-09-04T00:00:00"/>
    <m/>
    <n v="0"/>
    <m/>
    <m/>
    <s v="None"/>
    <m/>
    <m/>
    <m/>
    <m/>
    <m/>
    <m/>
  </r>
  <r>
    <n v="3924"/>
    <m/>
    <n v="0"/>
    <x v="5"/>
    <s v="Danny Harris"/>
    <s v="National Market Manager - Commercial"/>
    <s v="Ludowici"/>
    <x v="15"/>
    <s v="America"/>
    <m/>
    <m/>
    <s v="No inmail sent"/>
    <x v="5"/>
    <d v="2019-09-04T00:00:00"/>
    <s v="Irrelevant"/>
    <e v="#VALUE!"/>
    <m/>
    <m/>
    <s v="None"/>
    <m/>
    <m/>
    <m/>
    <m/>
    <m/>
    <s v="Not relevant"/>
  </r>
  <r>
    <n v="3925"/>
    <m/>
    <n v="0"/>
    <x v="5"/>
    <s v="Will Davis"/>
    <m/>
    <s v="Right Source Marketing"/>
    <x v="15"/>
    <m/>
    <m/>
    <m/>
    <s v="No inmail sent"/>
    <x v="4"/>
    <m/>
    <m/>
    <n v="0"/>
    <m/>
    <m/>
    <m/>
    <m/>
    <m/>
    <m/>
    <m/>
    <m/>
    <s v="Not relevant"/>
  </r>
  <r>
    <n v="3926"/>
    <m/>
    <n v="0"/>
    <x v="5"/>
    <s v="Linda Koltonow"/>
    <m/>
    <s v="Bayard Advertising"/>
    <x v="15"/>
    <m/>
    <m/>
    <m/>
    <s v="No inmail sent"/>
    <x v="4"/>
    <m/>
    <m/>
    <n v="0"/>
    <m/>
    <m/>
    <m/>
    <m/>
    <m/>
    <m/>
    <m/>
    <m/>
    <s v="Not relevant"/>
  </r>
  <r>
    <n v="3927"/>
    <m/>
    <n v="0"/>
    <x v="5"/>
    <s v="Tracy L. Call"/>
    <s v="Owner, Media Bridge Advertising"/>
    <s v="Media Bridge Advertising"/>
    <x v="15"/>
    <s v="America"/>
    <m/>
    <m/>
    <s v="No inmail sent"/>
    <x v="5"/>
    <d v="2019-09-16T00:00:00"/>
    <s v="Irrelevant"/>
    <e v="#VALUE!"/>
    <m/>
    <m/>
    <s v="None"/>
    <m/>
    <m/>
    <m/>
    <m/>
    <m/>
    <s v="Not relevant"/>
  </r>
  <r>
    <n v="3928"/>
    <m/>
    <n v="0"/>
    <x v="5"/>
    <s v="Andrew Au"/>
    <m/>
    <s v="Intercept Group North America"/>
    <x v="15"/>
    <m/>
    <m/>
    <m/>
    <s v="No inmail sent"/>
    <x v="4"/>
    <m/>
    <m/>
    <n v="0"/>
    <m/>
    <m/>
    <m/>
    <m/>
    <m/>
    <m/>
    <m/>
    <m/>
    <s v="Not relevant"/>
  </r>
  <r>
    <n v="3929"/>
    <m/>
    <n v="0"/>
    <x v="5"/>
    <s v="Jeremy Delgado"/>
    <m/>
    <s v="Parqa-Digital Marketing Agency"/>
    <x v="15"/>
    <m/>
    <m/>
    <m/>
    <s v="No inmail sent"/>
    <x v="4"/>
    <m/>
    <m/>
    <n v="0"/>
    <m/>
    <m/>
    <m/>
    <m/>
    <m/>
    <m/>
    <m/>
    <m/>
    <s v="Not relevant"/>
  </r>
  <r>
    <n v="3930"/>
    <m/>
    <n v="0"/>
    <x v="5"/>
    <s v="Paul Mazzapica Jr."/>
    <m/>
    <s v="CPG Digital"/>
    <x v="15"/>
    <m/>
    <m/>
    <m/>
    <s v="No inmail sent"/>
    <x v="4"/>
    <m/>
    <m/>
    <n v="0"/>
    <m/>
    <m/>
    <m/>
    <m/>
    <m/>
    <m/>
    <m/>
    <m/>
    <s v="Not relevant"/>
  </r>
  <r>
    <n v="3931"/>
    <m/>
    <n v="0"/>
    <x v="5"/>
    <s v="Aleck Schleider"/>
    <m/>
    <s v="Amobee"/>
    <x v="15"/>
    <m/>
    <m/>
    <m/>
    <s v="No inmail sent"/>
    <x v="4"/>
    <m/>
    <m/>
    <n v="0"/>
    <m/>
    <m/>
    <m/>
    <m/>
    <m/>
    <m/>
    <m/>
    <m/>
    <s v="Not relevant"/>
  </r>
  <r>
    <n v="3932"/>
    <m/>
    <n v="0"/>
    <x v="5"/>
    <s v="Carolyn McKernan"/>
    <m/>
    <s v="Meredith Corporation"/>
    <x v="15"/>
    <m/>
    <m/>
    <m/>
    <s v="No inmail sent"/>
    <x v="4"/>
    <m/>
    <m/>
    <n v="0"/>
    <m/>
    <m/>
    <m/>
    <m/>
    <m/>
    <m/>
    <m/>
    <m/>
    <s v="Not relevant"/>
  </r>
  <r>
    <n v="3933"/>
    <m/>
    <n v="0"/>
    <x v="5"/>
    <s v="Joseph Sosa"/>
    <m/>
    <s v="InboxDollars"/>
    <x v="15"/>
    <m/>
    <m/>
    <m/>
    <s v="No inmail sent"/>
    <x v="4"/>
    <m/>
    <m/>
    <n v="0"/>
    <m/>
    <m/>
    <m/>
    <m/>
    <m/>
    <m/>
    <m/>
    <m/>
    <s v="Not relevant"/>
  </r>
  <r>
    <n v="3934"/>
    <m/>
    <n v="0"/>
    <x v="5"/>
    <s v="Heather ChÃ©rie Shultz"/>
    <m/>
    <s v="MuteSix"/>
    <x v="15"/>
    <m/>
    <m/>
    <m/>
    <s v="No inmail sent"/>
    <x v="4"/>
    <m/>
    <m/>
    <n v="0"/>
    <m/>
    <m/>
    <m/>
    <m/>
    <m/>
    <m/>
    <m/>
    <m/>
    <s v="Not relevant"/>
  </r>
  <r>
    <n v="3935"/>
    <m/>
    <n v="0"/>
    <x v="5"/>
    <s v="Nick Mahoney"/>
    <m/>
    <s v="CJ Affiliate by Conversant"/>
    <x v="15"/>
    <m/>
    <m/>
    <m/>
    <s v="No inmail sent"/>
    <x v="4"/>
    <m/>
    <m/>
    <n v="0"/>
    <m/>
    <m/>
    <m/>
    <m/>
    <m/>
    <m/>
    <m/>
    <m/>
    <s v="Not relevant"/>
  </r>
  <r>
    <n v="3936"/>
    <m/>
    <n v="0"/>
    <x v="5"/>
    <s v="Taylor Pearson"/>
    <m/>
    <s v="Chatkit"/>
    <x v="15"/>
    <m/>
    <m/>
    <m/>
    <s v="No inmail sent"/>
    <x v="4"/>
    <m/>
    <m/>
    <n v="0"/>
    <m/>
    <m/>
    <m/>
    <m/>
    <m/>
    <m/>
    <m/>
    <m/>
    <s v="Not relevant"/>
  </r>
  <r>
    <n v="3937"/>
    <m/>
    <n v="0"/>
    <x v="5"/>
    <s v="Irfan R."/>
    <m/>
    <s v="Commission Junction, a ValueClick Company"/>
    <x v="15"/>
    <m/>
    <m/>
    <m/>
    <s v="No inmail sent"/>
    <x v="4"/>
    <m/>
    <m/>
    <n v="0"/>
    <m/>
    <m/>
    <m/>
    <m/>
    <m/>
    <m/>
    <m/>
    <m/>
    <s v="Not relevant"/>
  </r>
  <r>
    <n v="3938"/>
    <m/>
    <n v="0"/>
    <x v="5"/>
    <s v="Lauren Cody"/>
    <m/>
    <s v="AdParlor"/>
    <x v="15"/>
    <m/>
    <m/>
    <m/>
    <s v="No inmail sent"/>
    <x v="4"/>
    <m/>
    <m/>
    <n v="0"/>
    <m/>
    <m/>
    <m/>
    <m/>
    <m/>
    <m/>
    <m/>
    <m/>
    <s v="Not relevant"/>
  </r>
  <r>
    <n v="3939"/>
    <m/>
    <n v="0"/>
    <x v="5"/>
    <s v="Jennifer Mickler"/>
    <m/>
    <s v="Shopkick"/>
    <x v="15"/>
    <m/>
    <m/>
    <m/>
    <s v="No inmail sent"/>
    <x v="4"/>
    <m/>
    <m/>
    <n v="0"/>
    <m/>
    <m/>
    <m/>
    <m/>
    <m/>
    <m/>
    <m/>
    <m/>
    <s v="Not relevant"/>
  </r>
  <r>
    <n v="3940"/>
    <m/>
    <n v="0"/>
    <x v="5"/>
    <s v="Rachael Honowitz Cosgrove"/>
    <m/>
    <s v="Gift Bags by Rachael"/>
    <x v="15"/>
    <m/>
    <m/>
    <m/>
    <s v="No inmail sent"/>
    <x v="4"/>
    <m/>
    <m/>
    <n v="0"/>
    <m/>
    <m/>
    <m/>
    <m/>
    <m/>
    <m/>
    <m/>
    <m/>
    <s v="Not relevant"/>
  </r>
  <r>
    <n v="3941"/>
    <m/>
    <n v="0"/>
    <x v="5"/>
    <s v="Greg Glenday"/>
    <m/>
    <s v="Lightbox OOH Video Network"/>
    <x v="15"/>
    <m/>
    <m/>
    <m/>
    <s v="No inmail sent"/>
    <x v="4"/>
    <m/>
    <m/>
    <n v="0"/>
    <m/>
    <m/>
    <m/>
    <m/>
    <m/>
    <m/>
    <m/>
    <m/>
    <s v="Not relevant"/>
  </r>
  <r>
    <n v="3942"/>
    <m/>
    <n v="0"/>
    <x v="5"/>
    <s v="Randall Scott"/>
    <m/>
    <s v="Xena Interactive"/>
    <x v="15"/>
    <m/>
    <m/>
    <m/>
    <s v="No inmail sent"/>
    <x v="4"/>
    <m/>
    <m/>
    <n v="0"/>
    <m/>
    <m/>
    <m/>
    <m/>
    <m/>
    <m/>
    <m/>
    <m/>
    <s v="Not relevant"/>
  </r>
  <r>
    <n v="3943"/>
    <m/>
    <n v="0"/>
    <x v="5"/>
    <s v="Megan Petta"/>
    <m/>
    <s v="Clickbooth"/>
    <x v="15"/>
    <m/>
    <m/>
    <m/>
    <s v="No inmail sent"/>
    <x v="4"/>
    <m/>
    <m/>
    <n v="0"/>
    <m/>
    <m/>
    <m/>
    <m/>
    <m/>
    <m/>
    <m/>
    <m/>
    <s v="Not relevant"/>
  </r>
  <r>
    <n v="3944"/>
    <m/>
    <n v="0"/>
    <x v="5"/>
    <s v="Lucas Curson"/>
    <m/>
    <s v="MaxBounty"/>
    <x v="15"/>
    <m/>
    <m/>
    <m/>
    <s v="No inmail sent"/>
    <x v="5"/>
    <d v="2019-09-27T00:00:00"/>
    <m/>
    <n v="0"/>
    <m/>
    <n v="901"/>
    <s v="Negative"/>
    <d v="2019-09-30T00:00:00"/>
    <m/>
    <m/>
    <m/>
    <m/>
    <s v="&quot;No,thanks&quot;"/>
  </r>
  <r>
    <n v="3945"/>
    <m/>
    <n v="0"/>
    <x v="5"/>
    <s v="Jackie Block"/>
    <m/>
    <s v="Cardlytics, Inc."/>
    <x v="15"/>
    <m/>
    <m/>
    <m/>
    <s v="No inmail sent"/>
    <x v="4"/>
    <m/>
    <m/>
    <n v="0"/>
    <m/>
    <m/>
    <m/>
    <m/>
    <m/>
    <m/>
    <m/>
    <m/>
    <s v="Not relevant"/>
  </r>
  <r>
    <n v="3946"/>
    <m/>
    <n v="0"/>
    <x v="5"/>
    <s v="Tylor Bennett"/>
    <m/>
    <s v="Digital Drivers"/>
    <x v="15"/>
    <m/>
    <m/>
    <m/>
    <s v="No inmail sent"/>
    <x v="4"/>
    <m/>
    <m/>
    <n v="0"/>
    <m/>
    <m/>
    <m/>
    <m/>
    <m/>
    <m/>
    <m/>
    <m/>
    <s v="Not relevant"/>
  </r>
  <r>
    <n v="3947"/>
    <m/>
    <n v="0"/>
    <x v="5"/>
    <s v="Ryan Morris"/>
    <m/>
    <s v="Cardlytics, Inc."/>
    <x v="15"/>
    <m/>
    <m/>
    <m/>
    <s v="No inmail sent"/>
    <x v="4"/>
    <m/>
    <m/>
    <n v="0"/>
    <m/>
    <m/>
    <m/>
    <m/>
    <m/>
    <m/>
    <m/>
    <m/>
    <s v="Not relevant"/>
  </r>
  <r>
    <n v="3948"/>
    <m/>
    <n v="0"/>
    <x v="5"/>
    <s v="Igor Onyshchenko"/>
    <m/>
    <s v="Netfusion Media, Inc."/>
    <x v="15"/>
    <m/>
    <m/>
    <m/>
    <s v="No inmail sent"/>
    <x v="4"/>
    <m/>
    <m/>
    <n v="0"/>
    <m/>
    <m/>
    <m/>
    <m/>
    <m/>
    <m/>
    <m/>
    <m/>
    <s v="Not relevant"/>
  </r>
  <r>
    <n v="3949"/>
    <m/>
    <n v="0"/>
    <x v="1"/>
    <s v="Shellie Young"/>
    <s v="Director of Marketing"/>
    <s v="North Central Florida Advertiser"/>
    <x v="15"/>
    <s v="America"/>
    <s v="Florida"/>
    <m/>
    <s v="No inmail sent"/>
    <x v="0"/>
    <d v="2020-02-25T00:00:00"/>
    <d v="2020-08-12T00:00:00"/>
    <n v="8"/>
    <m/>
    <n v="581"/>
    <m/>
    <m/>
    <m/>
    <m/>
    <m/>
    <m/>
    <s v="Not relevant"/>
  </r>
  <r>
    <n v="3950"/>
    <m/>
    <n v="0"/>
    <x v="5"/>
    <s v="Bryan MacPherson"/>
    <m/>
    <s v="Cardlytics, Inc."/>
    <x v="15"/>
    <m/>
    <m/>
    <m/>
    <s v="No inmail sent"/>
    <x v="4"/>
    <m/>
    <m/>
    <n v="0"/>
    <m/>
    <m/>
    <m/>
    <m/>
    <m/>
    <m/>
    <m/>
    <m/>
    <s v="Not relevant"/>
  </r>
  <r>
    <n v="3951"/>
    <m/>
    <n v="0"/>
    <x v="5"/>
    <s v="Derik Paatan"/>
    <m/>
    <s v="Lead Altitude"/>
    <x v="15"/>
    <m/>
    <m/>
    <m/>
    <s v="No inmail sent"/>
    <x v="4"/>
    <m/>
    <m/>
    <n v="0"/>
    <m/>
    <m/>
    <m/>
    <m/>
    <m/>
    <m/>
    <m/>
    <m/>
    <s v="Not relevant"/>
  </r>
  <r>
    <n v="3952"/>
    <m/>
    <n v="0"/>
    <x v="5"/>
    <s v="James McKee"/>
    <m/>
    <s v="LinkTub.com"/>
    <x v="15"/>
    <m/>
    <m/>
    <m/>
    <s v="No inmail sent"/>
    <x v="4"/>
    <m/>
    <m/>
    <n v="0"/>
    <m/>
    <m/>
    <m/>
    <m/>
    <m/>
    <m/>
    <m/>
    <m/>
    <s v="Not relevant"/>
  </r>
  <r>
    <n v="3953"/>
    <m/>
    <n v="0"/>
    <x v="5"/>
    <s v="Tim Schmidt"/>
    <m/>
    <s v="Crush Ads, Inc."/>
    <x v="15"/>
    <m/>
    <m/>
    <m/>
    <s v="No inmail sent"/>
    <x v="4"/>
    <m/>
    <m/>
    <n v="0"/>
    <m/>
    <m/>
    <m/>
    <m/>
    <m/>
    <m/>
    <m/>
    <m/>
    <s v="Not relevant"/>
  </r>
  <r>
    <n v="3954"/>
    <m/>
    <n v="0"/>
    <x v="5"/>
    <s v="Regina Cuadra"/>
    <m/>
    <s v="Grupo Cuadra"/>
    <x v="15"/>
    <m/>
    <m/>
    <m/>
    <s v="No inmail sent"/>
    <x v="4"/>
    <m/>
    <m/>
    <n v="0"/>
    <m/>
    <m/>
    <m/>
    <m/>
    <m/>
    <m/>
    <m/>
    <m/>
    <s v="Not relevant"/>
  </r>
  <r>
    <n v="3955"/>
    <m/>
    <n v="0"/>
    <x v="5"/>
    <s v="Peter Hickman (MBA)"/>
    <m/>
    <s v="Consultant"/>
    <x v="15"/>
    <m/>
    <m/>
    <m/>
    <s v="No inmail sent"/>
    <x v="5"/>
    <d v="2019-09-16T00:00:00"/>
    <m/>
    <n v="0"/>
    <m/>
    <n v="912"/>
    <s v="Negative"/>
    <d v="2019-09-17T00:00:00"/>
    <m/>
    <m/>
    <m/>
    <m/>
    <s v="&quot;I’m not in a position to have the need for what you are offering.&quot;"/>
  </r>
  <r>
    <n v="3956"/>
    <m/>
    <n v="0"/>
    <x v="5"/>
    <s v="Washington Silva"/>
    <m/>
    <s v="Pro Brasil Propaganda"/>
    <x v="15"/>
    <m/>
    <m/>
    <m/>
    <s v="No inmail sent"/>
    <x v="4"/>
    <m/>
    <m/>
    <n v="0"/>
    <m/>
    <m/>
    <m/>
    <m/>
    <m/>
    <m/>
    <m/>
    <m/>
    <s v="Not relevant"/>
  </r>
  <r>
    <n v="3957"/>
    <m/>
    <n v="0"/>
    <x v="3"/>
    <s v="Mike Conley"/>
    <s v="Manager, Customer and Marketing Analytics"/>
    <s v="Aldi America"/>
    <x v="0"/>
    <s v="America"/>
    <s v="Illinois"/>
    <m/>
    <s v="No inmail sent"/>
    <x v="5"/>
    <d v="2019-09-04T00:00:00"/>
    <d v="2021-06-07T00:00:00"/>
    <n v="6"/>
    <n v="2"/>
    <n v="282"/>
    <s v="None"/>
    <m/>
    <m/>
    <m/>
    <m/>
    <m/>
    <s v="Relevant + followed up"/>
  </r>
  <r>
    <n v="3958"/>
    <m/>
    <n v="0"/>
    <x v="3"/>
    <s v="Jyothsna Talkad"/>
    <s v="Director, Global Marketing Effectiveness and Strategic Finance"/>
    <s v="Old Navy"/>
    <x v="0"/>
    <s v="America"/>
    <s v="California"/>
    <m/>
    <s v="No inmail sent"/>
    <x v="1"/>
    <m/>
    <m/>
    <n v="0"/>
    <m/>
    <m/>
    <m/>
    <m/>
    <m/>
    <m/>
    <m/>
    <m/>
    <s v="Relevant + sent invite"/>
  </r>
  <r>
    <n v="3959"/>
    <m/>
    <n v="0"/>
    <x v="5"/>
    <s v="Rebecca Scanlan"/>
    <m/>
    <s v="The TJX Companies, Inc"/>
    <x v="15"/>
    <m/>
    <m/>
    <m/>
    <s v="No inmail sent"/>
    <x v="4"/>
    <m/>
    <m/>
    <n v="0"/>
    <m/>
    <m/>
    <m/>
    <m/>
    <m/>
    <m/>
    <m/>
    <m/>
    <s v="Not relevant"/>
  </r>
  <r>
    <n v="3960"/>
    <m/>
    <n v="0"/>
    <x v="5"/>
    <s v="Jason Anders"/>
    <m/>
    <s v="Publix Super Markets"/>
    <x v="15"/>
    <m/>
    <m/>
    <m/>
    <s v="No inmail sent"/>
    <x v="4"/>
    <m/>
    <m/>
    <n v="0"/>
    <m/>
    <m/>
    <m/>
    <m/>
    <m/>
    <m/>
    <m/>
    <m/>
    <s v="Not relevant"/>
  </r>
  <r>
    <n v="3961"/>
    <m/>
    <n v="0"/>
    <x v="3"/>
    <s v="Tiantian Yang"/>
    <s v="Marketing Analytics Consultant"/>
    <s v="Consultant"/>
    <x v="0"/>
    <s v="America"/>
    <s v="Florida"/>
    <m/>
    <s v="No inmail sent"/>
    <x v="5"/>
    <d v="2019-09-04T00:00:00"/>
    <d v="2021-05-26T00:00:00"/>
    <n v="5"/>
    <n v="4"/>
    <n v="294"/>
    <s v="None"/>
    <m/>
    <m/>
    <m/>
    <m/>
    <m/>
    <s v="Relevant + followed up"/>
  </r>
  <r>
    <n v="3962"/>
    <m/>
    <n v="0"/>
    <x v="0"/>
    <s v="Philippe Loiseau"/>
    <m/>
    <s v="Albertsons Companies"/>
    <x v="26"/>
    <m/>
    <m/>
    <m/>
    <s v="No inmail sent"/>
    <x v="4"/>
    <m/>
    <m/>
    <n v="0"/>
    <m/>
    <m/>
    <m/>
    <m/>
    <m/>
    <m/>
    <m/>
    <m/>
    <m/>
  </r>
  <r>
    <n v="3963"/>
    <m/>
    <n v="0"/>
    <x v="2"/>
    <s v="Jenson Lee"/>
    <s v="Senior Manager, Marketing Analytics"/>
    <s v="Whole Foods Market"/>
    <x v="3"/>
    <s v="America"/>
    <s v="Texas"/>
    <m/>
    <s v="No inmail sent"/>
    <x v="5"/>
    <d v="2019-09-09T00:00:00"/>
    <d v="2021-07-12T00:00:00"/>
    <n v="7"/>
    <m/>
    <n v="247"/>
    <s v="Negative"/>
    <d v="2021-07-13T00:00:00"/>
    <m/>
    <m/>
    <m/>
    <m/>
    <s v="Follow up message sent "/>
  </r>
  <r>
    <n v="3964"/>
    <m/>
    <n v="0"/>
    <x v="1"/>
    <s v="Gustavo Riso"/>
    <s v="Sr MANAGER MARKETING ANALYTICS"/>
    <s v="Whole Foods Market"/>
    <x v="0"/>
    <s v="America"/>
    <s v="Texas"/>
    <m/>
    <s v="No inmail sent"/>
    <x v="5"/>
    <d v="2019-09-04T00:00:00"/>
    <d v="2020-11-17T00:00:00"/>
    <n v="11"/>
    <m/>
    <n v="484"/>
    <s v="Negative"/>
    <d v="2020-11-17T00:00:00"/>
    <m/>
    <m/>
    <m/>
    <m/>
    <s v="Not relevant"/>
  </r>
  <r>
    <n v="3965"/>
    <m/>
    <n v="0"/>
    <x v="5"/>
    <s v="Josh Pinter"/>
    <m/>
    <s v="Kohl's"/>
    <x v="15"/>
    <m/>
    <m/>
    <m/>
    <s v="No inmail sent"/>
    <x v="4"/>
    <m/>
    <m/>
    <n v="0"/>
    <m/>
    <m/>
    <m/>
    <m/>
    <m/>
    <m/>
    <m/>
    <m/>
    <s v="Not relevant"/>
  </r>
  <r>
    <n v="3966"/>
    <m/>
    <n v="0"/>
    <x v="5"/>
    <s v="Cara Hayward"/>
    <m/>
    <m/>
    <x v="15"/>
    <m/>
    <m/>
    <m/>
    <s v="No inmail sent"/>
    <x v="4"/>
    <m/>
    <m/>
    <n v="0"/>
    <m/>
    <m/>
    <m/>
    <m/>
    <m/>
    <m/>
    <m/>
    <m/>
    <s v="Not relevant"/>
  </r>
  <r>
    <n v="3967"/>
    <m/>
    <n v="0"/>
    <x v="3"/>
    <s v="Ahmed Chahdi"/>
    <s v="Manager, Media Optimization &amp; Attribution"/>
    <s v="Kimberly-Clark"/>
    <x v="3"/>
    <s v="America"/>
    <s v="Wisconsin"/>
    <m/>
    <s v="No inmail sent"/>
    <x v="5"/>
    <d v="2019-09-04T00:00:00"/>
    <d v="2021-04-15T00:00:00"/>
    <n v="4"/>
    <m/>
    <n v="335"/>
    <s v="Neutral"/>
    <d v="2020-08-18T00:00:00"/>
    <s v="ahmed.chahdi@kcc.com"/>
    <m/>
    <m/>
    <m/>
    <s v="Relevant + followed up"/>
  </r>
  <r>
    <n v="3968"/>
    <m/>
    <n v="0"/>
    <x v="3"/>
    <s v="Christopher Letang"/>
    <s v="Decision Analytics Manager"/>
    <s v="Kohl's"/>
    <x v="0"/>
    <s v="America"/>
    <s v="Wisconsin"/>
    <m/>
    <s v="No inmail sent"/>
    <x v="0"/>
    <d v="2019-11-12T00:00:00"/>
    <d v="2021-03-19T00:00:00"/>
    <n v="3"/>
    <m/>
    <n v="362"/>
    <s v="Negative"/>
    <d v="2021-04-06T00:00:00"/>
    <m/>
    <m/>
    <m/>
    <m/>
    <s v="does not work at khol's"/>
  </r>
  <r>
    <n v="3969"/>
    <m/>
    <n v="0"/>
    <x v="5"/>
    <s v="Aldijana Avdic"/>
    <m/>
    <s v="Meijer"/>
    <x v="15"/>
    <m/>
    <m/>
    <m/>
    <s v="No inmail sent"/>
    <x v="4"/>
    <m/>
    <m/>
    <n v="0"/>
    <m/>
    <m/>
    <m/>
    <m/>
    <m/>
    <m/>
    <m/>
    <m/>
    <s v="Not relevant"/>
  </r>
  <r>
    <n v="3970"/>
    <m/>
    <n v="0"/>
    <x v="0"/>
    <s v="Emilie Deconynck"/>
    <s v="Marketing Communications Manager"/>
    <s v="Arvesta"/>
    <x v="15"/>
    <m/>
    <m/>
    <m/>
    <s v="No inmail sent"/>
    <x v="2"/>
    <m/>
    <s v="Irrelevant"/>
    <e v="#VALUE!"/>
    <m/>
    <m/>
    <m/>
    <m/>
    <m/>
    <m/>
    <m/>
    <m/>
    <s v="Not relevant"/>
  </r>
  <r>
    <n v="3971"/>
    <d v="2020-09-30T00:00:00"/>
    <n v="9"/>
    <x v="3"/>
    <s v="Danny Kirkland"/>
    <m/>
    <s v="Procter &amp; Gamble"/>
    <x v="15"/>
    <s v="America"/>
    <s v="Ohio"/>
    <m/>
    <s v="No inmail sent"/>
    <x v="4"/>
    <m/>
    <m/>
    <n v="0"/>
    <m/>
    <m/>
    <m/>
    <m/>
    <m/>
    <m/>
    <m/>
    <m/>
    <m/>
  </r>
  <r>
    <n v="3972"/>
    <d v="2020-09-30T00:00:00"/>
    <n v="9"/>
    <x v="3"/>
    <s v="Frank Rinaldi"/>
    <m/>
    <s v="Pinnacle Foods"/>
    <x v="15"/>
    <m/>
    <m/>
    <m/>
    <s v="No inmail sent"/>
    <x v="4"/>
    <m/>
    <m/>
    <n v="0"/>
    <m/>
    <m/>
    <m/>
    <m/>
    <m/>
    <m/>
    <m/>
    <m/>
    <m/>
  </r>
  <r>
    <n v="3973"/>
    <d v="2020-09-30T00:00:00"/>
    <n v="9"/>
    <x v="3"/>
    <s v="Tom Brodnan"/>
    <m/>
    <s v="Kimberly Clark"/>
    <x v="15"/>
    <m/>
    <m/>
    <m/>
    <s v="No inmail sent"/>
    <x v="4"/>
    <m/>
    <m/>
    <n v="0"/>
    <m/>
    <m/>
    <m/>
    <m/>
    <m/>
    <m/>
    <m/>
    <m/>
    <m/>
  </r>
  <r>
    <n v="3974"/>
    <d v="2020-09-30T00:00:00"/>
    <n v="9"/>
    <x v="3"/>
    <s v="Erik Gabrielson"/>
    <m/>
    <s v="Kimberly Clark"/>
    <x v="15"/>
    <m/>
    <m/>
    <m/>
    <s v="No inmail sent"/>
    <x v="4"/>
    <m/>
    <m/>
    <n v="0"/>
    <m/>
    <m/>
    <m/>
    <m/>
    <m/>
    <m/>
    <m/>
    <m/>
    <m/>
  </r>
  <r>
    <n v="3975"/>
    <d v="2020-09-30T00:00:00"/>
    <n v="9"/>
    <x v="3"/>
    <s v="Jacob Hawkins"/>
    <m/>
    <s v="Belk"/>
    <x v="15"/>
    <m/>
    <m/>
    <m/>
    <s v="No inmail sent"/>
    <x v="4"/>
    <m/>
    <m/>
    <n v="0"/>
    <m/>
    <m/>
    <m/>
    <m/>
    <m/>
    <m/>
    <m/>
    <m/>
    <m/>
  </r>
  <r>
    <n v="3976"/>
    <m/>
    <n v="0"/>
    <x v="3"/>
    <s v="Krishna Ravuri"/>
    <s v="Senior Finance Manager, Marketing &amp; eCommerce"/>
    <s v="Belk"/>
    <x v="0"/>
    <s v="America"/>
    <s v="Illinois"/>
    <m/>
    <s v="No inmail sent"/>
    <x v="5"/>
    <d v="2019-09-04T00:00:00"/>
    <d v="2021-04-14T00:00:00"/>
    <n v="4"/>
    <m/>
    <n v="336"/>
    <s v="Neutral"/>
    <d v="2021-03-16T00:00:00"/>
    <m/>
    <m/>
    <m/>
    <m/>
    <s v="Relevant + he's changing jobs and will keep us in mind"/>
  </r>
  <r>
    <n v="3977"/>
    <d v="2020-10-01T00:00:00"/>
    <n v="10"/>
    <x v="3"/>
    <s v="Mengran Hao"/>
    <m/>
    <s v="Chipotle Mexican Grill"/>
    <x v="15"/>
    <m/>
    <m/>
    <m/>
    <s v="No inmail sent"/>
    <x v="4"/>
    <m/>
    <m/>
    <n v="0"/>
    <m/>
    <m/>
    <m/>
    <m/>
    <m/>
    <m/>
    <m/>
    <m/>
    <m/>
  </r>
  <r>
    <n v="3978"/>
    <m/>
    <n v="0"/>
    <x v="5"/>
    <s v="Gautier Hamon"/>
    <m/>
    <s v="Sephora"/>
    <x v="15"/>
    <m/>
    <m/>
    <m/>
    <s v="No inmail sent"/>
    <x v="4"/>
    <m/>
    <m/>
    <n v="0"/>
    <m/>
    <m/>
    <m/>
    <m/>
    <m/>
    <m/>
    <m/>
    <m/>
    <s v="Not relevant"/>
  </r>
  <r>
    <n v="3979"/>
    <d v="2021-07-01T00:00:00"/>
    <n v="7"/>
    <x v="2"/>
    <s v="Bala Mallela"/>
    <s v="Vice President"/>
    <s v="Mallela&amp;Company"/>
    <x v="1"/>
    <s v="America"/>
    <s v="New York"/>
    <s v="Ramla's"/>
    <s v="No inmail sent"/>
    <x v="1"/>
    <m/>
    <m/>
    <n v="0"/>
    <m/>
    <m/>
    <m/>
    <m/>
    <m/>
    <m/>
    <m/>
    <m/>
    <s v="Not relevant"/>
  </r>
  <r>
    <n v="3980"/>
    <m/>
    <n v="0"/>
    <x v="5"/>
    <s v="Kai Lin Tay"/>
    <m/>
    <s v="Sephora"/>
    <x v="15"/>
    <m/>
    <m/>
    <m/>
    <s v="No inmail sent"/>
    <x v="4"/>
    <m/>
    <m/>
    <n v="0"/>
    <m/>
    <m/>
    <m/>
    <m/>
    <m/>
    <m/>
    <m/>
    <m/>
    <s v="Not relevant"/>
  </r>
  <r>
    <n v="3981"/>
    <m/>
    <n v="0"/>
    <x v="5"/>
    <s v="Elizabeth Mendoza"/>
    <m/>
    <s v="Sephora"/>
    <x v="15"/>
    <m/>
    <m/>
    <m/>
    <s v="No inmail sent"/>
    <x v="4"/>
    <m/>
    <m/>
    <n v="0"/>
    <m/>
    <m/>
    <m/>
    <m/>
    <m/>
    <m/>
    <m/>
    <m/>
    <s v="Not relevant"/>
  </r>
  <r>
    <n v="3982"/>
    <m/>
    <n v="0"/>
    <x v="5"/>
    <s v="Katy Howell"/>
    <m/>
    <s v="ExxonMobil"/>
    <x v="15"/>
    <m/>
    <m/>
    <m/>
    <s v="No inmail sent"/>
    <x v="4"/>
    <m/>
    <m/>
    <n v="0"/>
    <m/>
    <m/>
    <m/>
    <m/>
    <m/>
    <m/>
    <m/>
    <m/>
    <s v="Not relevant"/>
  </r>
  <r>
    <n v="3983"/>
    <m/>
    <n v="0"/>
    <x v="5"/>
    <s v="Adam Lobdell"/>
    <m/>
    <s v="HSBC "/>
    <x v="15"/>
    <m/>
    <m/>
    <m/>
    <s v="No inmail sent"/>
    <x v="4"/>
    <m/>
    <m/>
    <n v="0"/>
    <m/>
    <m/>
    <m/>
    <m/>
    <m/>
    <m/>
    <m/>
    <m/>
    <s v="Not relevant"/>
  </r>
  <r>
    <n v="3984"/>
    <d v="2020-09-30T00:00:00"/>
    <n v="9"/>
    <x v="3"/>
    <s v="Paul Law"/>
    <m/>
    <s v="HSBC "/>
    <x v="15"/>
    <m/>
    <m/>
    <m/>
    <s v="No inmail sent"/>
    <x v="3"/>
    <m/>
    <m/>
    <n v="0"/>
    <m/>
    <m/>
    <m/>
    <m/>
    <m/>
    <m/>
    <m/>
    <m/>
    <m/>
  </r>
  <r>
    <n v="3985"/>
    <d v="2020-09-08T00:00:00"/>
    <n v="9"/>
    <x v="3"/>
    <s v="Igor Levin"/>
    <m/>
    <s v="Johnson &amp; Johnson"/>
    <x v="26"/>
    <m/>
    <m/>
    <m/>
    <s v="No inmail sent"/>
    <x v="4"/>
    <m/>
    <m/>
    <n v="0"/>
    <m/>
    <m/>
    <m/>
    <m/>
    <m/>
    <m/>
    <m/>
    <m/>
    <m/>
  </r>
  <r>
    <n v="3986"/>
    <m/>
    <n v="0"/>
    <x v="5"/>
    <s v="Ryan Minson"/>
    <m/>
    <s v="Vertex Pharmaceuticals"/>
    <x v="15"/>
    <m/>
    <m/>
    <m/>
    <s v="No inmail sent"/>
    <x v="4"/>
    <m/>
    <m/>
    <n v="0"/>
    <m/>
    <m/>
    <m/>
    <m/>
    <m/>
    <m/>
    <m/>
    <m/>
    <s v="Not relevant"/>
  </r>
  <r>
    <n v="3987"/>
    <m/>
    <n v="0"/>
    <x v="5"/>
    <s v="Manuel Zarate Covarrubias"/>
    <m/>
    <s v="HEINEKEN"/>
    <x v="15"/>
    <m/>
    <m/>
    <m/>
    <s v="No inmail sent"/>
    <x v="4"/>
    <m/>
    <m/>
    <n v="0"/>
    <m/>
    <m/>
    <m/>
    <m/>
    <m/>
    <m/>
    <m/>
    <m/>
    <s v="Not relevant"/>
  </r>
  <r>
    <n v="3988"/>
    <m/>
    <n v="0"/>
    <x v="1"/>
    <s v="Andrés Felipe Echavarría Henao"/>
    <m/>
    <s v="Falabella Retail S.A"/>
    <x v="15"/>
    <s v="America"/>
    <m/>
    <m/>
    <s v="No inmail sent"/>
    <x v="5"/>
    <d v="2019-09-04T00:00:00"/>
    <s v=" irrelevent 7/6/2020"/>
    <e v="#VALUE!"/>
    <m/>
    <m/>
    <s v="Neutral"/>
    <d v="2019-10-07T00:00:00"/>
    <m/>
    <m/>
    <m/>
    <m/>
    <s v="&quot;Hi Ramla please write me at aechavarria@falabella.cl with more information, thanks&quot;"/>
  </r>
  <r>
    <n v="3989"/>
    <m/>
    <n v="0"/>
    <x v="3"/>
    <s v="Gretchen Kinka (Koch)"/>
    <s v="Marketing and eCommerce Analytics Manager"/>
    <s v="US Foods"/>
    <x v="3"/>
    <s v="America"/>
    <s v="Illinois"/>
    <m/>
    <s v="No inmail sent"/>
    <x v="5"/>
    <d v="2019-09-05T00:00:00"/>
    <d v="2021-03-05T00:00:00"/>
    <n v="3"/>
    <n v="2"/>
    <n v="376"/>
    <s v="Negative"/>
    <d v="2021-03-05T00:00:00"/>
    <m/>
    <m/>
    <m/>
    <m/>
    <s v="Not interested"/>
  </r>
  <r>
    <n v="3990"/>
    <m/>
    <n v="0"/>
    <x v="5"/>
    <s v="Alex Kappert"/>
    <m/>
    <s v="Performance Food Group"/>
    <x v="15"/>
    <m/>
    <m/>
    <m/>
    <s v="No inmail sent"/>
    <x v="4"/>
    <m/>
    <m/>
    <n v="0"/>
    <m/>
    <m/>
    <m/>
    <m/>
    <m/>
    <m/>
    <m/>
    <m/>
    <s v="Not relevant"/>
  </r>
  <r>
    <n v="3991"/>
    <m/>
    <n v="0"/>
    <x v="5"/>
    <s v="Todd Norris"/>
    <m/>
    <s v="JPMorgan Chase &amp; Co."/>
    <x v="15"/>
    <m/>
    <m/>
    <m/>
    <s v="No inmail sent"/>
    <x v="4"/>
    <m/>
    <m/>
    <n v="0"/>
    <m/>
    <m/>
    <m/>
    <m/>
    <m/>
    <m/>
    <m/>
    <m/>
    <s v="Not relevant"/>
  </r>
  <r>
    <n v="3992"/>
    <m/>
    <n v="0"/>
    <x v="5"/>
    <s v="William McGowan"/>
    <m/>
    <s v="Merck"/>
    <x v="15"/>
    <m/>
    <m/>
    <m/>
    <s v="No inmail sent"/>
    <x v="4"/>
    <m/>
    <m/>
    <n v="0"/>
    <m/>
    <m/>
    <m/>
    <m/>
    <m/>
    <m/>
    <m/>
    <m/>
    <s v="Not relevant"/>
  </r>
  <r>
    <n v="3993"/>
    <m/>
    <n v="0"/>
    <x v="5"/>
    <s v="Kern Marshall"/>
    <m/>
    <s v="European Wax Center"/>
    <x v="15"/>
    <m/>
    <m/>
    <m/>
    <s v="No inmail sent"/>
    <x v="4"/>
    <m/>
    <m/>
    <n v="0"/>
    <m/>
    <m/>
    <m/>
    <m/>
    <m/>
    <m/>
    <m/>
    <m/>
    <s v="Not relevant"/>
  </r>
  <r>
    <n v="3994"/>
    <m/>
    <n v="0"/>
    <x v="5"/>
    <s v="Sarah Krysalka"/>
    <m/>
    <s v="Imperial Brands PLC"/>
    <x v="15"/>
    <m/>
    <m/>
    <m/>
    <s v="No inmail sent"/>
    <x v="4"/>
    <m/>
    <m/>
    <n v="0"/>
    <m/>
    <m/>
    <m/>
    <m/>
    <m/>
    <m/>
    <m/>
    <m/>
    <s v="Not relevant"/>
  </r>
  <r>
    <n v="3995"/>
    <m/>
    <n v="0"/>
    <x v="5"/>
    <s v="Kathy Bachmann"/>
    <m/>
    <s v="Comscore"/>
    <x v="15"/>
    <m/>
    <m/>
    <m/>
    <s v="No inmail sent"/>
    <x v="5"/>
    <d v="2019-09-05T00:00:00"/>
    <m/>
    <n v="0"/>
    <m/>
    <n v="923"/>
    <s v="Negative"/>
    <d v="2019-09-06T00:00:00"/>
    <m/>
    <m/>
    <m/>
    <m/>
    <s v="&quot;No thanks - not relevant. I'm in job search mode at the moment.&quot;_x000a_&quot;"/>
  </r>
  <r>
    <n v="3996"/>
    <m/>
    <n v="0"/>
    <x v="5"/>
    <s v="Pablo Turletti "/>
    <m/>
    <s v="ROI Marketing Institute"/>
    <x v="15"/>
    <m/>
    <m/>
    <m/>
    <s v="No inmail sent"/>
    <x v="5"/>
    <d v="2019-09-05T00:00:00"/>
    <m/>
    <n v="0"/>
    <m/>
    <n v="923"/>
    <s v="Negative"/>
    <d v="2019-09-06T00:00:00"/>
    <m/>
    <m/>
    <m/>
    <m/>
    <s v="&quot;No,thanks&quot;"/>
  </r>
  <r>
    <n v="3997"/>
    <m/>
    <n v="0"/>
    <x v="1"/>
    <s v="Damon Clifford"/>
    <m/>
    <s v="Ashley HomeStore Retail Headquarters"/>
    <x v="15"/>
    <s v="America"/>
    <s v="Illinois"/>
    <m/>
    <s v="No inmail sent"/>
    <x v="5"/>
    <d v="2019-09-05T00:00:00"/>
    <s v="No need to follow up 8/12/2020"/>
    <e v="#VALUE!"/>
    <s v="No need to follow up"/>
    <m/>
    <s v="Negative"/>
    <d v="2019-09-06T00:00:00"/>
    <m/>
    <m/>
    <m/>
    <m/>
    <s v="&quot;You can reach out to my colleague @Sherman Distin who manages our marketing analytics.&quot;"/>
  </r>
  <r>
    <n v="3998"/>
    <m/>
    <n v="0"/>
    <x v="5"/>
    <s v="Neeraj Kulkarni"/>
    <m/>
    <s v="CIEK"/>
    <x v="15"/>
    <m/>
    <m/>
    <m/>
    <s v="No inmail sent"/>
    <x v="5"/>
    <d v="2019-09-05T00:00:00"/>
    <m/>
    <n v="0"/>
    <m/>
    <n v="44636"/>
    <s v="Positive"/>
    <d v="2019-09-05T00:00:00"/>
    <m/>
    <m/>
    <m/>
    <m/>
    <s v="&quot;No harm in quick call/demo. I have a feeling we are in the same space as my team does MMM analytics/consulting for clients.&quot;"/>
  </r>
  <r>
    <n v="3999"/>
    <m/>
    <n v="0"/>
    <x v="5"/>
    <s v="Jagadish Babu"/>
    <m/>
    <s v="Tiger Analytics"/>
    <x v="15"/>
    <m/>
    <m/>
    <m/>
    <s v="No inmail sent"/>
    <x v="4"/>
    <m/>
    <m/>
    <n v="0"/>
    <m/>
    <m/>
    <m/>
    <m/>
    <m/>
    <m/>
    <m/>
    <m/>
    <s v="Not relevant"/>
  </r>
  <r>
    <n v="4000"/>
    <m/>
    <n v="0"/>
    <x v="1"/>
    <s v="Jatinder (Ronny) Bindra"/>
    <s v="Managing Director, Strategy &amp; Analytics at Deloitte Consulting"/>
    <s v="Deloitte"/>
    <x v="15"/>
    <s v="America"/>
    <m/>
    <m/>
    <s v="No inmail sent"/>
    <x v="5"/>
    <d v="2019-09-09T00:00:00"/>
    <d v="2020-08-12T00:00:00"/>
    <n v="8"/>
    <n v="2"/>
    <n v="581"/>
    <s v="None"/>
    <m/>
    <m/>
    <m/>
    <m/>
    <m/>
    <s v="Not relevant"/>
  </r>
  <r>
    <n v="4001"/>
    <m/>
    <n v="0"/>
    <x v="5"/>
    <s v="Sharona Sankar-King"/>
    <m/>
    <s v="Bain &amp; Company"/>
    <x v="15"/>
    <m/>
    <m/>
    <m/>
    <s v="No inmail sent"/>
    <x v="4"/>
    <m/>
    <m/>
    <n v="0"/>
    <m/>
    <m/>
    <m/>
    <m/>
    <m/>
    <m/>
    <m/>
    <m/>
    <s v="Not relevant"/>
  </r>
  <r>
    <n v="4002"/>
    <m/>
    <n v="0"/>
    <x v="5"/>
    <s v="Minha Hwang"/>
    <m/>
    <s v="McKinsey &amp; Company"/>
    <x v="15"/>
    <m/>
    <m/>
    <m/>
    <s v="No inmail sent"/>
    <x v="4"/>
    <m/>
    <m/>
    <n v="0"/>
    <m/>
    <m/>
    <m/>
    <m/>
    <m/>
    <m/>
    <m/>
    <m/>
    <s v="Not relevant"/>
  </r>
  <r>
    <n v="4003"/>
    <m/>
    <n v="0"/>
    <x v="5"/>
    <s v="Bryson Gordon"/>
    <m/>
    <s v="Viacom"/>
    <x v="15"/>
    <m/>
    <m/>
    <m/>
    <s v="No inmail sent"/>
    <x v="4"/>
    <m/>
    <m/>
    <n v="0"/>
    <m/>
    <m/>
    <m/>
    <m/>
    <m/>
    <m/>
    <m/>
    <m/>
    <s v="Not relevant"/>
  </r>
  <r>
    <n v="4004"/>
    <m/>
    <n v="0"/>
    <x v="5"/>
    <s v="Eugenia Zeibig (EZ)"/>
    <m/>
    <s v="Pfizer"/>
    <x v="15"/>
    <m/>
    <m/>
    <m/>
    <s v="No inmail sent"/>
    <x v="5"/>
    <d v="2019-09-10T00:00:00"/>
    <m/>
    <n v="0"/>
    <m/>
    <n v="918"/>
    <s v="Negative"/>
    <d v="2019-09-10T00:00:00"/>
    <m/>
    <m/>
    <m/>
    <m/>
    <s v="&quot;Thanks for reaching out. I am actually not involved much with MMM&quot;"/>
  </r>
  <r>
    <n v="4005"/>
    <m/>
    <n v="0"/>
    <x v="5"/>
    <s v="Nicole Goldstein"/>
    <m/>
    <s v="Randstad America"/>
    <x v="15"/>
    <m/>
    <m/>
    <m/>
    <s v="No inmail sent"/>
    <x v="4"/>
    <m/>
    <m/>
    <n v="0"/>
    <m/>
    <m/>
    <m/>
    <m/>
    <m/>
    <m/>
    <m/>
    <m/>
    <s v="Not relevant"/>
  </r>
  <r>
    <n v="4006"/>
    <m/>
    <n v="0"/>
    <x v="5"/>
    <s v="Tracy Monsour"/>
    <m/>
    <s v="Randstad America"/>
    <x v="15"/>
    <m/>
    <m/>
    <m/>
    <s v="No inmail sent"/>
    <x v="4"/>
    <m/>
    <m/>
    <n v="0"/>
    <m/>
    <m/>
    <m/>
    <m/>
    <m/>
    <m/>
    <m/>
    <m/>
    <s v="Not relevant"/>
  </r>
  <r>
    <n v="4007"/>
    <m/>
    <n v="0"/>
    <x v="5"/>
    <s v="Marissa Washington"/>
    <m/>
    <s v="eClerx"/>
    <x v="15"/>
    <m/>
    <m/>
    <m/>
    <s v="No inmail sent"/>
    <x v="4"/>
    <m/>
    <m/>
    <n v="0"/>
    <m/>
    <m/>
    <m/>
    <m/>
    <m/>
    <m/>
    <m/>
    <m/>
    <s v="Not relevant"/>
  </r>
  <r>
    <n v="4008"/>
    <m/>
    <n v="0"/>
    <x v="5"/>
    <s v="Pamela McGlone"/>
    <m/>
    <s v="eClerx"/>
    <x v="15"/>
    <m/>
    <m/>
    <m/>
    <s v="No inmail sent"/>
    <x v="4"/>
    <m/>
    <m/>
    <n v="0"/>
    <m/>
    <m/>
    <m/>
    <m/>
    <m/>
    <m/>
    <m/>
    <m/>
    <s v="Not relevant"/>
  </r>
  <r>
    <n v="4009"/>
    <m/>
    <n v="0"/>
    <x v="5"/>
    <s v="Shannon Franqui"/>
    <m/>
    <s v="TBWA\Chiat\Day"/>
    <x v="15"/>
    <m/>
    <m/>
    <m/>
    <s v="No inmail sent"/>
    <x v="4"/>
    <m/>
    <m/>
    <n v="0"/>
    <m/>
    <m/>
    <m/>
    <m/>
    <m/>
    <m/>
    <m/>
    <m/>
    <s v="Not relevant"/>
  </r>
  <r>
    <n v="4010"/>
    <m/>
    <n v="0"/>
    <x v="5"/>
    <s v="David Rogers"/>
    <m/>
    <s v="TBWA\Chiat\Day"/>
    <x v="15"/>
    <m/>
    <m/>
    <m/>
    <s v="No inmail sent"/>
    <x v="4"/>
    <m/>
    <m/>
    <n v="0"/>
    <m/>
    <m/>
    <m/>
    <m/>
    <m/>
    <m/>
    <m/>
    <m/>
    <s v="Not relevant"/>
  </r>
  <r>
    <n v="4011"/>
    <m/>
    <n v="0"/>
    <x v="5"/>
    <s v="Daisy Ortiz Berger, MBA"/>
    <m/>
    <s v="Roadway Moving"/>
    <x v="15"/>
    <m/>
    <m/>
    <m/>
    <s v="No inmail sent"/>
    <x v="5"/>
    <d v="2019-09-10T00:00:00"/>
    <m/>
    <n v="0"/>
    <m/>
    <n v="918"/>
    <s v="Negative"/>
    <d v="2019-09-11T00:00:00"/>
    <m/>
    <m/>
    <m/>
    <m/>
    <s v="&quot;At this time our company conducts its analytics through the CIO.&quot;"/>
  </r>
  <r>
    <n v="4012"/>
    <m/>
    <n v="0"/>
    <x v="5"/>
    <s v="Charlean Parks"/>
    <m/>
    <s v="DIVERSANT, LLC"/>
    <x v="15"/>
    <m/>
    <m/>
    <m/>
    <s v="No inmail sent"/>
    <x v="4"/>
    <m/>
    <m/>
    <n v="0"/>
    <m/>
    <m/>
    <m/>
    <m/>
    <m/>
    <m/>
    <m/>
    <m/>
    <s v="Not relevant"/>
  </r>
  <r>
    <n v="4013"/>
    <m/>
    <n v="0"/>
    <x v="5"/>
    <s v="Alexis Lovett"/>
    <s v="Producer"/>
    <s v="The times"/>
    <x v="15"/>
    <s v="America"/>
    <s v="Illinois"/>
    <m/>
    <s v="No inmail sent"/>
    <x v="0"/>
    <d v="2020-02-12T00:00:00"/>
    <s v="Irrelevant"/>
    <e v="#VALUE!"/>
    <m/>
    <m/>
    <m/>
    <m/>
    <m/>
    <m/>
    <m/>
    <m/>
    <s v="Not relevant"/>
  </r>
  <r>
    <n v="4014"/>
    <m/>
    <n v="0"/>
    <x v="5"/>
    <s v="Wells Wallace"/>
    <m/>
    <s v="Sephora"/>
    <x v="15"/>
    <m/>
    <m/>
    <m/>
    <s v="No inmail sent"/>
    <x v="4"/>
    <m/>
    <m/>
    <n v="0"/>
    <m/>
    <m/>
    <m/>
    <m/>
    <m/>
    <m/>
    <m/>
    <m/>
    <s v="Not relevant"/>
  </r>
  <r>
    <n v="4015"/>
    <m/>
    <n v="0"/>
    <x v="5"/>
    <s v="Michael PAmericateri"/>
    <m/>
    <s v="NBCUniversal Media, LLC"/>
    <x v="15"/>
    <m/>
    <m/>
    <m/>
    <s v="No inmail sent"/>
    <x v="4"/>
    <m/>
    <m/>
    <n v="0"/>
    <m/>
    <m/>
    <m/>
    <m/>
    <m/>
    <m/>
    <m/>
    <m/>
    <s v="Not relevant"/>
  </r>
  <r>
    <n v="4016"/>
    <m/>
    <n v="0"/>
    <x v="5"/>
    <s v="Adriana Wilk"/>
    <m/>
    <s v="Infotek Consulting Services Inc."/>
    <x v="15"/>
    <m/>
    <m/>
    <m/>
    <s v="No inmail sent"/>
    <x v="4"/>
    <m/>
    <m/>
    <n v="0"/>
    <m/>
    <m/>
    <m/>
    <m/>
    <m/>
    <m/>
    <m/>
    <m/>
    <s v="Not relevant"/>
  </r>
  <r>
    <n v="4017"/>
    <m/>
    <n v="0"/>
    <x v="5"/>
    <s v="Jason Smith"/>
    <m/>
    <s v="Infotek Consulting Services Inc."/>
    <x v="15"/>
    <m/>
    <m/>
    <m/>
    <s v="No inmail sent"/>
    <x v="4"/>
    <m/>
    <m/>
    <n v="0"/>
    <m/>
    <m/>
    <m/>
    <m/>
    <m/>
    <m/>
    <m/>
    <m/>
    <s v="Not relevant"/>
  </r>
  <r>
    <n v="4018"/>
    <m/>
    <n v="0"/>
    <x v="5"/>
    <s v="Rabea Tariq"/>
    <m/>
    <s v="Infotek Consulting Services Inc."/>
    <x v="15"/>
    <m/>
    <m/>
    <m/>
    <s v="No inmail sent"/>
    <x v="4"/>
    <m/>
    <m/>
    <n v="0"/>
    <m/>
    <m/>
    <m/>
    <m/>
    <m/>
    <m/>
    <m/>
    <m/>
    <s v="Not relevant"/>
  </r>
  <r>
    <n v="4019"/>
    <m/>
    <n v="0"/>
    <x v="5"/>
    <s v="Jennifer Archibald"/>
    <m/>
    <s v="Panasonic America"/>
    <x v="15"/>
    <m/>
    <m/>
    <m/>
    <s v="No inmail sent"/>
    <x v="4"/>
    <m/>
    <m/>
    <n v="0"/>
    <m/>
    <m/>
    <m/>
    <m/>
    <m/>
    <m/>
    <m/>
    <m/>
    <s v="Not relevant"/>
  </r>
  <r>
    <n v="4020"/>
    <m/>
    <n v="0"/>
    <x v="5"/>
    <s v="Lauren Sallata"/>
    <m/>
    <s v="Panasonic America"/>
    <x v="15"/>
    <m/>
    <m/>
    <m/>
    <s v="No inmail sent"/>
    <x v="4"/>
    <m/>
    <m/>
    <n v="0"/>
    <m/>
    <m/>
    <m/>
    <m/>
    <m/>
    <m/>
    <m/>
    <m/>
    <s v="Not relevant"/>
  </r>
  <r>
    <n v="4021"/>
    <m/>
    <n v="0"/>
    <x v="5"/>
    <s v="Corey Eng"/>
    <m/>
    <s v="GTT"/>
    <x v="15"/>
    <m/>
    <m/>
    <m/>
    <s v="No inmail sent"/>
    <x v="4"/>
    <m/>
    <m/>
    <n v="0"/>
    <m/>
    <m/>
    <m/>
    <m/>
    <m/>
    <m/>
    <m/>
    <m/>
    <s v="Not relevant"/>
  </r>
  <r>
    <n v="4022"/>
    <m/>
    <n v="0"/>
    <x v="5"/>
    <s v="Gina Nomellini"/>
    <m/>
    <s v="GTT"/>
    <x v="15"/>
    <m/>
    <m/>
    <m/>
    <s v="No inmail sent"/>
    <x v="4"/>
    <m/>
    <m/>
    <n v="0"/>
    <m/>
    <m/>
    <m/>
    <m/>
    <m/>
    <m/>
    <m/>
    <m/>
    <s v="Not relevant"/>
  </r>
  <r>
    <n v="4023"/>
    <m/>
    <n v="0"/>
    <x v="5"/>
    <s v="Ted McLaughlan"/>
    <m/>
    <s v="NTT DATA Services"/>
    <x v="15"/>
    <m/>
    <m/>
    <m/>
    <s v="No inmail sent"/>
    <x v="4"/>
    <m/>
    <m/>
    <n v="0"/>
    <m/>
    <m/>
    <m/>
    <m/>
    <m/>
    <m/>
    <m/>
    <m/>
    <s v="Not relevant"/>
  </r>
  <r>
    <n v="4024"/>
    <m/>
    <n v="0"/>
    <x v="3"/>
    <s v="Kartik Bhaghavatula"/>
    <s v="Principal Analytics &amp; Media Manager"/>
    <s v="Amazon"/>
    <x v="0"/>
    <s v="America"/>
    <s v="Washington"/>
    <m/>
    <s v="No inmail sent"/>
    <x v="0"/>
    <d v="2019-05-15T00:00:00"/>
    <d v="2021-06-01T00:00:00"/>
    <n v="6"/>
    <n v="1"/>
    <n v="288"/>
    <s v="None"/>
    <m/>
    <m/>
    <m/>
    <m/>
    <m/>
    <s v="Relevant + followed up"/>
  </r>
  <r>
    <n v="4025"/>
    <m/>
    <n v="0"/>
    <x v="5"/>
    <s v="Sri Santhosh Hari"/>
    <m/>
    <s v="DoorDash"/>
    <x v="15"/>
    <m/>
    <m/>
    <m/>
    <s v="No inmail sent"/>
    <x v="4"/>
    <m/>
    <m/>
    <n v="0"/>
    <m/>
    <m/>
    <m/>
    <m/>
    <m/>
    <m/>
    <m/>
    <m/>
    <s v="Not relevant"/>
  </r>
  <r>
    <n v="4026"/>
    <m/>
    <n v="0"/>
    <x v="5"/>
    <s v="Alok Gupta"/>
    <m/>
    <s v="DoorDash"/>
    <x v="15"/>
    <m/>
    <m/>
    <m/>
    <s v="No inmail sent"/>
    <x v="4"/>
    <m/>
    <m/>
    <n v="0"/>
    <m/>
    <m/>
    <m/>
    <m/>
    <m/>
    <m/>
    <m/>
    <m/>
    <s v="Not relevant"/>
  </r>
  <r>
    <n v="4027"/>
    <m/>
    <n v="0"/>
    <x v="3"/>
    <s v="Sravan Aravelly"/>
    <s v="BI Solutions Architect"/>
    <s v="Kohl's"/>
    <x v="0"/>
    <s v="America"/>
    <s v="California"/>
    <m/>
    <s v="No inmail sent"/>
    <x v="5"/>
    <d v="2019-09-10T00:00:00"/>
    <d v="2021-05-26T00:00:00"/>
    <n v="5"/>
    <n v="2"/>
    <m/>
    <s v="None"/>
    <m/>
    <m/>
    <m/>
    <m/>
    <m/>
    <s v="Not relevant"/>
  </r>
  <r>
    <n v="4028"/>
    <m/>
    <n v="0"/>
    <x v="1"/>
    <s v="Jeff Razniewski"/>
    <m/>
    <s v="Kohl's"/>
    <x v="15"/>
    <s v="America"/>
    <m/>
    <m/>
    <s v="No inmail sent"/>
    <x v="5"/>
    <d v="2019-09-16T00:00:00"/>
    <s v=" irrelevent 7/6/2020"/>
    <e v="#VALUE!"/>
    <m/>
    <m/>
    <m/>
    <m/>
    <m/>
    <m/>
    <m/>
    <m/>
    <s v="Not relevant"/>
  </r>
  <r>
    <n v="4029"/>
    <m/>
    <n v="0"/>
    <x v="5"/>
    <s v="Matthew Wudy"/>
    <m/>
    <s v="Kohl's"/>
    <x v="15"/>
    <m/>
    <m/>
    <m/>
    <s v="No inmail sent"/>
    <x v="4"/>
    <m/>
    <m/>
    <n v="0"/>
    <m/>
    <m/>
    <m/>
    <m/>
    <m/>
    <m/>
    <m/>
    <m/>
    <s v="Not relevant"/>
  </r>
  <r>
    <n v="4030"/>
    <m/>
    <n v="0"/>
    <x v="5"/>
    <s v="James Cutler"/>
    <m/>
    <s v="DICK'S Sporting Goods"/>
    <x v="15"/>
    <m/>
    <m/>
    <m/>
    <s v="No inmail sent"/>
    <x v="4"/>
    <m/>
    <m/>
    <n v="0"/>
    <m/>
    <m/>
    <m/>
    <m/>
    <m/>
    <m/>
    <m/>
    <m/>
    <s v="Not relevant"/>
  </r>
  <r>
    <n v="4031"/>
    <m/>
    <n v="0"/>
    <x v="3"/>
    <s v="Ragnar Lesch, PhD"/>
    <s v="Director Data Science"/>
    <s v="Kohl's"/>
    <x v="0"/>
    <s v="America"/>
    <s v="California"/>
    <m/>
    <s v="No inmail sent"/>
    <x v="5"/>
    <d v="2019-09-12T00:00:00"/>
    <d v="2021-06-01T00:00:00"/>
    <n v="6"/>
    <n v="1"/>
    <n v="916"/>
    <s v="Neutral"/>
    <d v="2019-09-24T00:00:00"/>
    <m/>
    <m/>
    <m/>
    <m/>
    <s v="&quot;in our Data Science group, we are building everything ourselves, so, unfortunately, it's a No for now.&quot;"/>
  </r>
  <r>
    <n v="4032"/>
    <m/>
    <n v="0"/>
    <x v="5"/>
    <s v="Tom Hassett"/>
    <m/>
    <s v="DICK'S Sporting Goods"/>
    <x v="15"/>
    <m/>
    <m/>
    <m/>
    <s v="No inmail sent"/>
    <x v="4"/>
    <m/>
    <m/>
    <n v="0"/>
    <m/>
    <m/>
    <m/>
    <m/>
    <m/>
    <m/>
    <m/>
    <m/>
    <s v="Not relevant"/>
  </r>
  <r>
    <n v="4033"/>
    <m/>
    <n v="0"/>
    <x v="5"/>
    <s v="Ade Adeosun"/>
    <m/>
    <s v="Neustar"/>
    <x v="15"/>
    <m/>
    <m/>
    <m/>
    <s v="No inmail sent"/>
    <x v="4"/>
    <m/>
    <s v="Irrelevant"/>
    <e v="#VALUE!"/>
    <m/>
    <m/>
    <m/>
    <m/>
    <m/>
    <m/>
    <m/>
    <m/>
    <s v="Not relevant"/>
  </r>
  <r>
    <n v="4034"/>
    <m/>
    <n v="0"/>
    <x v="3"/>
    <s v="Peter Sohn"/>
    <s v="Lead Manager, Marketing Analytics and Strategy"/>
    <s v="Equitable"/>
    <x v="10"/>
    <s v="America"/>
    <s v="New York"/>
    <m/>
    <s v="No inmail sent"/>
    <x v="0"/>
    <d v="2019-10-17T00:00:00"/>
    <d v="2021-04-22T00:00:00"/>
    <n v="4"/>
    <m/>
    <n v="328"/>
    <s v="None"/>
    <m/>
    <m/>
    <m/>
    <m/>
    <m/>
    <s v="Relevant + followed up"/>
  </r>
  <r>
    <n v="4035"/>
    <m/>
    <n v="0"/>
    <x v="5"/>
    <s v="Mike Nguyen"/>
    <s v="Senior Director - Marketing &amp; International Analytics"/>
    <s v="GoDaddy"/>
    <x v="18"/>
    <s v="America"/>
    <s v="Arizona"/>
    <m/>
    <s v="No inmail sent"/>
    <x v="5"/>
    <d v="2019-09-11T00:00:00"/>
    <m/>
    <n v="0"/>
    <m/>
    <n v="917"/>
    <s v="Negative"/>
    <d v="2019-09-11T00:00:00"/>
    <m/>
    <m/>
    <m/>
    <m/>
    <s v="&quot;No,thanks&quot;"/>
  </r>
  <r>
    <n v="4036"/>
    <d v="2020-09-30T00:00:00"/>
    <n v="9"/>
    <x v="3"/>
    <s v="Yuliya Aleksyeyeva"/>
    <m/>
    <s v="Univar"/>
    <x v="15"/>
    <m/>
    <m/>
    <m/>
    <s v="No inmail sent"/>
    <x v="4"/>
    <m/>
    <m/>
    <n v="0"/>
    <m/>
    <m/>
    <m/>
    <m/>
    <m/>
    <m/>
    <m/>
    <m/>
    <m/>
  </r>
  <r>
    <n v="4037"/>
    <m/>
    <n v="0"/>
    <x v="3"/>
    <s v="Chris Clayson"/>
    <s v="Vice President, Group Director"/>
    <s v="MRM/McCann"/>
    <x v="1"/>
    <s v="America"/>
    <s v="Michigan"/>
    <m/>
    <s v="No inmail sent"/>
    <x v="1"/>
    <m/>
    <m/>
    <n v="0"/>
    <m/>
    <m/>
    <m/>
    <m/>
    <m/>
    <m/>
    <m/>
    <m/>
    <s v="Relevant + sent invite"/>
  </r>
  <r>
    <n v="4038"/>
    <m/>
    <n v="0"/>
    <x v="3"/>
    <s v="Anjali Zaveri Kuchibhotla"/>
    <s v="Senior Manager, Insights and Analytics"/>
    <s v="Pacific Sunwear"/>
    <x v="0"/>
    <s v="America"/>
    <s v="California"/>
    <m/>
    <s v="No inmail sent"/>
    <x v="5"/>
    <d v="2019-09-12T00:00:00"/>
    <d v="2021-10-05T00:00:00"/>
    <n v="10"/>
    <m/>
    <n v="162"/>
    <m/>
    <m/>
    <m/>
    <m/>
    <m/>
    <m/>
    <s v="Relevant + followed up"/>
  </r>
  <r>
    <n v="4039"/>
    <m/>
    <n v="0"/>
    <x v="3"/>
    <s v="Alan (Xi) Zhang, Ph.D."/>
    <s v="Marketing Analytics Manage"/>
    <s v="GitHub"/>
    <x v="26"/>
    <s v="America"/>
    <s v="California"/>
    <m/>
    <s v="No inmail sent"/>
    <x v="5"/>
    <d v="2019-09-12T00:00:00"/>
    <d v="2021-04-16T00:00:00"/>
    <n v="4"/>
    <n v="3"/>
    <n v="334"/>
    <s v="None"/>
    <m/>
    <m/>
    <m/>
    <m/>
    <m/>
    <s v="Relevant + followed up"/>
  </r>
  <r>
    <n v="4040"/>
    <m/>
    <n v="0"/>
    <x v="5"/>
    <s v="Jonathan Chen"/>
    <m/>
    <s v="Workday"/>
    <x v="15"/>
    <m/>
    <m/>
    <m/>
    <s v="No inmail sent"/>
    <x v="4"/>
    <m/>
    <m/>
    <n v="0"/>
    <m/>
    <m/>
    <m/>
    <m/>
    <m/>
    <m/>
    <m/>
    <m/>
    <s v="Not relevant"/>
  </r>
  <r>
    <n v="4041"/>
    <m/>
    <n v="0"/>
    <x v="5"/>
    <s v="Leonardo Di Giacomo"/>
    <m/>
    <s v="Progenity, Inc."/>
    <x v="15"/>
    <m/>
    <m/>
    <m/>
    <s v="No inmail sent"/>
    <x v="4"/>
    <m/>
    <m/>
    <n v="0"/>
    <m/>
    <m/>
    <m/>
    <m/>
    <m/>
    <m/>
    <m/>
    <m/>
    <s v="Not relevant"/>
  </r>
  <r>
    <n v="4042"/>
    <d v="2020-09-30T00:00:00"/>
    <n v="9"/>
    <x v="3"/>
    <s v="Diana Ichpekova"/>
    <m/>
    <s v="Facebook"/>
    <x v="15"/>
    <m/>
    <m/>
    <m/>
    <s v="No inmail sent"/>
    <x v="4"/>
    <m/>
    <m/>
    <n v="0"/>
    <m/>
    <m/>
    <m/>
    <m/>
    <m/>
    <m/>
    <m/>
    <m/>
    <m/>
  </r>
  <r>
    <n v="4043"/>
    <m/>
    <n v="0"/>
    <x v="1"/>
    <s v="Aaron Wollner"/>
    <s v="Head Of Marketing"/>
    <s v="Resolve"/>
    <x v="26"/>
    <s v="America"/>
    <s v="New York"/>
    <m/>
    <s v="No inmail sent"/>
    <x v="5"/>
    <d v="2019-09-13T00:00:00"/>
    <d v="2020-08-12T00:00:00"/>
    <n v="8"/>
    <m/>
    <n v="581"/>
    <m/>
    <m/>
    <m/>
    <m/>
    <m/>
    <m/>
    <s v="Not relevant"/>
  </r>
  <r>
    <n v="4044"/>
    <d v="2020-09-30T00:00:00"/>
    <n v="9"/>
    <x v="3"/>
    <s v="Christopher Merolle"/>
    <m/>
    <s v="Havas Media Group"/>
    <x v="15"/>
    <m/>
    <m/>
    <m/>
    <s v="No inmail sent"/>
    <x v="4"/>
    <m/>
    <m/>
    <n v="0"/>
    <m/>
    <m/>
    <m/>
    <m/>
    <m/>
    <m/>
    <m/>
    <m/>
    <m/>
  </r>
  <r>
    <n v="4045"/>
    <m/>
    <n v="0"/>
    <x v="5"/>
    <s v="Kelley Sternhagen"/>
    <m/>
    <s v="Cost Plus World Market"/>
    <x v="15"/>
    <m/>
    <m/>
    <m/>
    <s v="No inmail sent"/>
    <x v="4"/>
    <m/>
    <m/>
    <n v="0"/>
    <m/>
    <m/>
    <m/>
    <m/>
    <m/>
    <m/>
    <m/>
    <m/>
    <s v="Not relevant"/>
  </r>
  <r>
    <n v="4046"/>
    <m/>
    <n v="0"/>
    <x v="5"/>
    <s v="Brittany Christopher"/>
    <m/>
    <s v="CAKE"/>
    <x v="15"/>
    <m/>
    <m/>
    <m/>
    <s v="No inmail sent"/>
    <x v="4"/>
    <m/>
    <m/>
    <n v="0"/>
    <m/>
    <m/>
    <m/>
    <m/>
    <m/>
    <m/>
    <m/>
    <m/>
    <s v="Not relevant"/>
  </r>
  <r>
    <n v="4047"/>
    <m/>
    <n v="0"/>
    <x v="5"/>
    <s v="Diane Mills"/>
    <m/>
    <s v="The Estée Lauder Companies Inc. "/>
    <x v="15"/>
    <m/>
    <m/>
    <m/>
    <s v="No inmail sent"/>
    <x v="4"/>
    <m/>
    <m/>
    <n v="0"/>
    <m/>
    <m/>
    <m/>
    <m/>
    <m/>
    <m/>
    <m/>
    <m/>
    <s v="Not relevant"/>
  </r>
  <r>
    <n v="4048"/>
    <m/>
    <n v="0"/>
    <x v="3"/>
    <s v="Steven Meshekow"/>
    <s v="Sr Manager Modeling &amp; Analytics"/>
    <s v="Unilever"/>
    <x v="3"/>
    <s v="America"/>
    <s v="New York"/>
    <m/>
    <s v="No inmail sent"/>
    <x v="0"/>
    <d v="2019-10-01T00:00:00"/>
    <d v="2021-04-15T00:00:00"/>
    <n v="4"/>
    <m/>
    <n v="335"/>
    <s v="None"/>
    <m/>
    <m/>
    <m/>
    <m/>
    <m/>
    <s v="Relevant + followed up"/>
  </r>
  <r>
    <n v="4049"/>
    <m/>
    <n v="0"/>
    <x v="5"/>
    <s v="Brenna Davis"/>
    <m/>
    <s v="The Kraft Heinz Company "/>
    <x v="15"/>
    <m/>
    <m/>
    <m/>
    <s v="No inmail sent"/>
    <x v="4"/>
    <m/>
    <m/>
    <n v="0"/>
    <m/>
    <m/>
    <m/>
    <m/>
    <m/>
    <m/>
    <m/>
    <m/>
    <s v="Not relevant"/>
  </r>
  <r>
    <n v="4050"/>
    <m/>
    <n v="0"/>
    <x v="3"/>
    <s v="Katherine "/>
    <s v="Director, Brand Marketing Analytics"/>
    <s v="Catalina Marketing"/>
    <x v="1"/>
    <s v="America"/>
    <s v="Florida"/>
    <m/>
    <s v="No inmail sent"/>
    <x v="1"/>
    <m/>
    <m/>
    <n v="0"/>
    <m/>
    <m/>
    <m/>
    <m/>
    <m/>
    <m/>
    <m/>
    <m/>
    <s v="Relevant + sent invite"/>
  </r>
  <r>
    <n v="4051"/>
    <d v="2020-09-23T00:00:00"/>
    <n v="9"/>
    <x v="3"/>
    <s v="Robert Marshall"/>
    <m/>
    <s v="Tyson Foods"/>
    <x v="15"/>
    <m/>
    <m/>
    <m/>
    <s v="No inmail sent"/>
    <x v="4"/>
    <m/>
    <m/>
    <n v="0"/>
    <m/>
    <m/>
    <m/>
    <m/>
    <m/>
    <m/>
    <m/>
    <m/>
    <m/>
  </r>
  <r>
    <n v="4052"/>
    <m/>
    <n v="0"/>
    <x v="1"/>
    <s v="Jean-Luc Etienne"/>
    <s v="Marketing Analytics"/>
    <s v="Evolytics"/>
    <x v="26"/>
    <s v="America"/>
    <s v="Kansas"/>
    <m/>
    <s v="No inmail sent"/>
    <x v="5"/>
    <d v="2019-09-13T00:00:00"/>
    <d v="2020-08-12T00:00:00"/>
    <n v="8"/>
    <n v="2"/>
    <n v="581"/>
    <s v="None"/>
    <m/>
    <m/>
    <m/>
    <m/>
    <m/>
    <s v="Not relevant"/>
  </r>
  <r>
    <n v="4053"/>
    <m/>
    <n v="0"/>
    <x v="5"/>
    <s v="Melissa Grady"/>
    <m/>
    <s v="Cadillac"/>
    <x v="15"/>
    <m/>
    <m/>
    <m/>
    <s v="No inmail sent"/>
    <x v="5"/>
    <d v="2019-09-11T00:00:00"/>
    <m/>
    <n v="0"/>
    <m/>
    <n v="917"/>
    <s v="Negative"/>
    <d v="2019-09-12T00:00:00"/>
    <m/>
    <m/>
    <m/>
    <m/>
    <s v="&quot;Thanks for reaching out, but we are covered!&quot;"/>
  </r>
  <r>
    <n v="4054"/>
    <m/>
    <n v="0"/>
    <x v="5"/>
    <s v="Paran Johar"/>
    <m/>
    <s v=" Modern Marketing Summit"/>
    <x v="15"/>
    <m/>
    <m/>
    <m/>
    <s v="No inmail sent"/>
    <x v="4"/>
    <m/>
    <m/>
    <n v="0"/>
    <m/>
    <m/>
    <m/>
    <m/>
    <m/>
    <m/>
    <m/>
    <m/>
    <s v="Not relevant"/>
  </r>
  <r>
    <n v="4055"/>
    <m/>
    <n v="0"/>
    <x v="1"/>
    <s v="Ross Sapir "/>
    <m/>
    <s v="Roadway Moving"/>
    <x v="15"/>
    <s v="America"/>
    <m/>
    <m/>
    <s v="No inmail sent"/>
    <x v="2"/>
    <d v="2019-09-11T00:00:00"/>
    <d v="2020-07-06T00:00:00"/>
    <n v="7"/>
    <m/>
    <n v="618"/>
    <m/>
    <m/>
    <m/>
    <m/>
    <m/>
    <m/>
    <s v="Not relevant"/>
  </r>
  <r>
    <n v="4056"/>
    <m/>
    <n v="0"/>
    <x v="3"/>
    <s v="Ann Garrow"/>
    <s v="Director, Client Insights and Analytics"/>
    <s v="(m)PHASIZE"/>
    <x v="2"/>
    <s v="America"/>
    <s v="Connecticut"/>
    <m/>
    <s v="No inmail sent"/>
    <x v="1"/>
    <m/>
    <m/>
    <n v="0"/>
    <m/>
    <m/>
    <m/>
    <m/>
    <m/>
    <m/>
    <m/>
    <m/>
    <s v="Relevant + sent invite"/>
  </r>
  <r>
    <n v="4057"/>
    <m/>
    <n v="0"/>
    <x v="5"/>
    <s v="Savitha Namuduri, Ph.D."/>
    <m/>
    <s v="Hearts &amp; Science"/>
    <x v="15"/>
    <m/>
    <m/>
    <m/>
    <s v="No inmail sent"/>
    <x v="5"/>
    <d v="2019-09-12T00:00:00"/>
    <m/>
    <n v="0"/>
    <m/>
    <n v="916"/>
    <s v="Negative"/>
    <d v="2019-09-12T00:00:00"/>
    <m/>
    <m/>
    <m/>
    <m/>
    <s v="&quot;No, thanks. I am no longer in a marketing analytics function&quot;"/>
  </r>
  <r>
    <n v="4058"/>
    <d v="2020-10-01T00:00:00"/>
    <n v="10"/>
    <x v="3"/>
    <s v="Michael Wexler"/>
    <s v="Director of Data Science (Marketing)"/>
    <s v="Shopify"/>
    <x v="26"/>
    <s v="America"/>
    <s v="New York"/>
    <m/>
    <s v="No inmail sent"/>
    <x v="5"/>
    <d v="2019-10-21T00:00:00"/>
    <s v="no need to follow up 17/08/2020"/>
    <e v="#VALUE!"/>
    <m/>
    <m/>
    <m/>
    <m/>
    <m/>
    <m/>
    <m/>
    <m/>
    <s v="this is amal's deal"/>
  </r>
  <r>
    <n v="4059"/>
    <m/>
    <n v="0"/>
    <x v="3"/>
    <s v="Amber Yeray"/>
    <s v="Head Of Marketing"/>
    <s v="SafeAuto "/>
    <x v="8"/>
    <s v="America"/>
    <s v="Ohio"/>
    <m/>
    <s v="No inmail sent"/>
    <x v="1"/>
    <m/>
    <m/>
    <n v="0"/>
    <m/>
    <m/>
    <m/>
    <m/>
    <m/>
    <m/>
    <m/>
    <m/>
    <s v="Relevant + sent invite"/>
  </r>
  <r>
    <n v="4060"/>
    <m/>
    <n v="0"/>
    <x v="3"/>
    <s v="Ranjeet Edlabadkar"/>
    <s v="Director Marketing Optimization"/>
    <s v="Personal Capital"/>
    <x v="10"/>
    <s v="America"/>
    <s v="California"/>
    <m/>
    <s v="No inmail sent"/>
    <x v="1"/>
    <m/>
    <m/>
    <n v="0"/>
    <m/>
    <m/>
    <m/>
    <m/>
    <m/>
    <m/>
    <m/>
    <m/>
    <s v="Relevant + sent invite"/>
  </r>
  <r>
    <n v="4061"/>
    <m/>
    <n v="0"/>
    <x v="2"/>
    <s v="David Van Wazer"/>
    <s v="Marketing Analytics Management Consultant"/>
    <s v="Consultant"/>
    <x v="2"/>
    <s v="America"/>
    <s v="California"/>
    <m/>
    <s v="No inmail sent"/>
    <x v="5"/>
    <d v="2019-09-16T00:00:00"/>
    <d v="2021-08-04T00:00:00"/>
    <n v="8"/>
    <m/>
    <n v="912"/>
    <s v="Negative"/>
    <d v="2019-09-16T00:00:00"/>
    <m/>
    <m/>
    <m/>
    <m/>
    <s v="&quot;No,thanks&quot;"/>
  </r>
  <r>
    <n v="4062"/>
    <d v="2020-06-08T00:00:00"/>
    <n v="6"/>
    <x v="2"/>
    <s v="Andrew Bakonyi"/>
    <s v="SENIOR DIRECTOR, Marketing Analytics &amp; Operations"/>
    <s v="Sephora"/>
    <x v="0"/>
    <s v="America"/>
    <s v="California"/>
    <m/>
    <s v="No inmail sent"/>
    <x v="0"/>
    <d v="2020-06-09T00:00:00"/>
    <d v="2021-08-04T00:00:00"/>
    <n v="8"/>
    <m/>
    <n v="643"/>
    <s v="Negative"/>
    <d v="2020-06-11T00:00:00"/>
    <m/>
    <m/>
    <m/>
    <m/>
    <s v="&quot;No,thanks&quot;"/>
  </r>
  <r>
    <n v="4063"/>
    <m/>
    <n v="0"/>
    <x v="3"/>
    <s v="Robyn Simburger"/>
    <s v="Marketing Director, Media, Insights &amp; Brand Reputation"/>
    <s v="AutoZone"/>
    <x v="8"/>
    <s v="America"/>
    <s v="Tennessee"/>
    <m/>
    <s v="No inmail sent"/>
    <x v="1"/>
    <m/>
    <m/>
    <n v="0"/>
    <m/>
    <m/>
    <m/>
    <m/>
    <m/>
    <m/>
    <m/>
    <m/>
    <s v="Relevant + sent invite"/>
  </r>
  <r>
    <n v="4064"/>
    <m/>
    <n v="0"/>
    <x v="5"/>
    <s v="Greg Ahearn"/>
    <m/>
    <s v="Davis Elen Advertising"/>
    <x v="15"/>
    <m/>
    <m/>
    <m/>
    <s v="No inmail sent"/>
    <x v="4"/>
    <m/>
    <m/>
    <n v="0"/>
    <m/>
    <m/>
    <m/>
    <m/>
    <m/>
    <m/>
    <m/>
    <m/>
    <s v="Not relevant"/>
  </r>
  <r>
    <n v="4065"/>
    <m/>
    <n v="0"/>
    <x v="3"/>
    <s v="Chandra Shekhar"/>
    <s v="Senior Director, Data and Tech Transformation"/>
    <s v="OMD America"/>
    <x v="1"/>
    <s v="America"/>
    <s v="New York"/>
    <m/>
    <s v="No inmail sent"/>
    <x v="1"/>
    <m/>
    <m/>
    <n v="0"/>
    <m/>
    <m/>
    <m/>
    <m/>
    <m/>
    <m/>
    <m/>
    <m/>
    <s v="Relevant + sent invite"/>
  </r>
  <r>
    <n v="4066"/>
    <m/>
    <n v="0"/>
    <x v="3"/>
    <s v="June Fu"/>
    <s v="Analytics Manager"/>
    <s v="MediaVest"/>
    <x v="1"/>
    <s v="America"/>
    <s v="New York"/>
    <m/>
    <s v="No inmail sent"/>
    <x v="5"/>
    <d v="2019-09-13T00:00:00"/>
    <d v="2021-04-21T00:00:00"/>
    <n v="4"/>
    <n v="3"/>
    <n v="329"/>
    <s v="None"/>
    <m/>
    <m/>
    <m/>
    <m/>
    <m/>
    <s v="Relevant + followed up"/>
  </r>
  <r>
    <n v="4067"/>
    <m/>
    <n v="0"/>
    <x v="5"/>
    <s v="Adam MacKay"/>
    <m/>
    <s v="Publicis"/>
    <x v="15"/>
    <m/>
    <m/>
    <m/>
    <s v="No inmail sent"/>
    <x v="5"/>
    <d v="2019-09-13T00:00:00"/>
    <m/>
    <n v="0"/>
    <m/>
    <n v="915"/>
    <s v="Negative"/>
    <d v="2019-09-30T00:00:00"/>
    <m/>
    <m/>
    <m/>
    <m/>
    <s v="&quot;No,thanks&quot;"/>
  </r>
  <r>
    <n v="4068"/>
    <m/>
    <n v="0"/>
    <x v="5"/>
    <s v="Maria Barrett"/>
    <m/>
    <s v="Lojas Renner S.A."/>
    <x v="15"/>
    <m/>
    <m/>
    <m/>
    <s v="No inmail sent"/>
    <x v="5"/>
    <d v="2019-09-13T00:00:00"/>
    <m/>
    <n v="0"/>
    <m/>
    <n v="915"/>
    <s v="Negative"/>
    <d v="2019-10-07T00:00:00"/>
    <m/>
    <m/>
    <m/>
    <m/>
    <s v="&quot;I'm afraid I no longer work with marketing analytics and MMM, therefore believe our chat would be productive.&quot;"/>
  </r>
  <r>
    <n v="4069"/>
    <m/>
    <n v="0"/>
    <x v="3"/>
    <s v="Trevor Hart"/>
    <s v="Director of Product Management"/>
    <s v="Uplift"/>
    <x v="7"/>
    <s v="America"/>
    <s v="New York"/>
    <m/>
    <s v="No inmail sent"/>
    <x v="1"/>
    <m/>
    <m/>
    <n v="0"/>
    <m/>
    <m/>
    <m/>
    <m/>
    <m/>
    <m/>
    <m/>
    <m/>
    <s v="Relevant + sent invite"/>
  </r>
  <r>
    <n v="4070"/>
    <m/>
    <n v="0"/>
    <x v="5"/>
    <s v="Jimmy Shang"/>
    <m/>
    <s v="NextRoll"/>
    <x v="15"/>
    <m/>
    <m/>
    <m/>
    <s v="No inmail sent"/>
    <x v="4"/>
    <m/>
    <m/>
    <n v="0"/>
    <m/>
    <m/>
    <m/>
    <m/>
    <m/>
    <m/>
    <m/>
    <m/>
    <s v="Not relevant"/>
  </r>
  <r>
    <n v="4071"/>
    <m/>
    <n v="0"/>
    <x v="2"/>
    <s v="Mandee Harvey"/>
    <s v="Senior Analytics Manager "/>
    <s v="LUCKIE"/>
    <x v="1"/>
    <s v="America"/>
    <s v="Georgia"/>
    <m/>
    <s v="No inmail sent"/>
    <x v="5"/>
    <d v="2019-09-23T00:00:00"/>
    <d v="2021-08-04T00:00:00"/>
    <n v="8"/>
    <m/>
    <n v="224"/>
    <s v="Positive_FS"/>
    <d v="2020-07-06T00:00:00"/>
    <m/>
    <m/>
    <m/>
    <m/>
    <m/>
  </r>
  <r>
    <n v="4072"/>
    <m/>
    <n v="0"/>
    <x v="7"/>
    <s v="Meghan Foreman Dimas"/>
    <m/>
    <s v="Infinity Marketing"/>
    <x v="15"/>
    <s v="America"/>
    <s v="South Carolina"/>
    <m/>
    <s v="No inmail sent"/>
    <x v="5"/>
    <d v="2019-11-07T00:00:00"/>
    <m/>
    <n v="0"/>
    <m/>
    <n v="860"/>
    <s v="Negative"/>
    <d v="2020-01-15T00:00:00"/>
    <m/>
    <m/>
    <m/>
    <m/>
    <s v="No, thanks_x000a_We have partners in place to assist. Thank you!"/>
  </r>
  <r>
    <n v="4073"/>
    <m/>
    <n v="0"/>
    <x v="1"/>
    <s v="Yann Kerveant"/>
    <s v="Stratège Marketing Analytics"/>
    <s v="Adviso"/>
    <x v="27"/>
    <s v="America"/>
    <s v="Canada "/>
    <m/>
    <s v="No inmail sent"/>
    <x v="5"/>
    <d v="2019-09-23T00:00:00"/>
    <d v="2020-08-12T00:00:00"/>
    <n v="8"/>
    <m/>
    <n v="581"/>
    <m/>
    <m/>
    <m/>
    <m/>
    <m/>
    <m/>
    <s v="Not relevant"/>
  </r>
  <r>
    <n v="4074"/>
    <d v="2020-09-23T00:00:00"/>
    <n v="9"/>
    <x v="3"/>
    <s v="Gary Chung"/>
    <m/>
    <s v="Ford Motor Company"/>
    <x v="15"/>
    <m/>
    <m/>
    <m/>
    <s v="No inmail sent"/>
    <x v="4"/>
    <m/>
    <m/>
    <n v="0"/>
    <m/>
    <m/>
    <m/>
    <m/>
    <m/>
    <m/>
    <m/>
    <m/>
    <m/>
  </r>
  <r>
    <n v="4075"/>
    <d v="2020-09-23T00:00:00"/>
    <n v="9"/>
    <x v="3"/>
    <s v="Kevin Jones"/>
    <m/>
    <s v="Ford Motor Company"/>
    <x v="15"/>
    <m/>
    <m/>
    <m/>
    <s v="No inmail sent"/>
    <x v="4"/>
    <m/>
    <m/>
    <n v="0"/>
    <m/>
    <m/>
    <m/>
    <m/>
    <m/>
    <m/>
    <m/>
    <m/>
    <m/>
  </r>
  <r>
    <n v="4076"/>
    <m/>
    <n v="0"/>
    <x v="1"/>
    <s v="Martin Vrieze"/>
    <m/>
    <s v="Best Buy"/>
    <x v="15"/>
    <s v="America"/>
    <m/>
    <m/>
    <s v="No inmail sent"/>
    <x v="5"/>
    <d v="2019-09-16T00:00:00"/>
    <s v="Irelevent 7/6/2020"/>
    <e v="#VALUE!"/>
    <m/>
    <m/>
    <m/>
    <m/>
    <m/>
    <m/>
    <m/>
    <m/>
    <s v="Not relevant"/>
  </r>
  <r>
    <n v="4077"/>
    <m/>
    <n v="0"/>
    <x v="0"/>
    <s v="Lindsay Early"/>
    <s v="Sr. Director, Media Strategy &amp; Planning - Direct to Consumer Marketing"/>
    <s v="Optum"/>
    <x v="13"/>
    <s v="America"/>
    <s v="Minnesota"/>
    <s v="Ramla's"/>
    <s v="No inmail sent"/>
    <x v="1"/>
    <m/>
    <m/>
    <n v="0"/>
    <m/>
    <m/>
    <m/>
    <m/>
    <m/>
    <m/>
    <m/>
    <m/>
    <s v="Not relevant"/>
  </r>
  <r>
    <n v="4078"/>
    <d v="2020-09-23T00:00:00"/>
    <n v="9"/>
    <x v="3"/>
    <s v="James Richardson"/>
    <m/>
    <s v="Kimberly Clark"/>
    <x v="15"/>
    <m/>
    <m/>
    <m/>
    <s v="No inmail sent"/>
    <x v="4"/>
    <m/>
    <m/>
    <n v="0"/>
    <m/>
    <m/>
    <m/>
    <m/>
    <m/>
    <m/>
    <m/>
    <m/>
    <m/>
  </r>
  <r>
    <n v="4079"/>
    <m/>
    <n v="0"/>
    <x v="1"/>
    <s v="Lura Anyanwu"/>
    <m/>
    <s v="google"/>
    <x v="15"/>
    <s v="America"/>
    <m/>
    <m/>
    <s v="No inmail sent"/>
    <x v="5"/>
    <d v="2019-10-21T00:00:00"/>
    <s v="Irelevent 7/6/2020"/>
    <e v="#VALUE!"/>
    <m/>
    <m/>
    <m/>
    <m/>
    <m/>
    <m/>
    <m/>
    <m/>
    <s v="Not relevant"/>
  </r>
  <r>
    <n v="4080"/>
    <m/>
    <n v="0"/>
    <x v="3"/>
    <s v="Damon Samuel"/>
    <s v="Data Science and Innovation"/>
    <s v="The RiverStone Group "/>
    <x v="14"/>
    <s v="America"/>
    <s v="Georgia"/>
    <m/>
    <s v="No inmail sent"/>
    <x v="1"/>
    <m/>
    <m/>
    <n v="0"/>
    <m/>
    <m/>
    <m/>
    <m/>
    <m/>
    <m/>
    <m/>
    <m/>
    <s v="Relevant + sent invite"/>
  </r>
  <r>
    <n v="4081"/>
    <m/>
    <n v="0"/>
    <x v="3"/>
    <s v="Andrew Harrison"/>
    <s v="Senior Director, Emerging Analytics"/>
    <s v="Precision Dialogue"/>
    <x v="27"/>
    <s v="America"/>
    <s v="Ohio"/>
    <m/>
    <s v="No inmail sent"/>
    <x v="5"/>
    <d v="2019-09-16T00:00:00"/>
    <d v="2021-03-30T00:00:00"/>
    <n v="3"/>
    <m/>
    <n v="351"/>
    <s v="None"/>
    <m/>
    <m/>
    <m/>
    <m/>
    <m/>
    <s v="Relevant + followed up"/>
  </r>
  <r>
    <n v="4082"/>
    <m/>
    <n v="0"/>
    <x v="5"/>
    <s v="Wendy Kong"/>
    <m/>
    <s v="Droga5"/>
    <x v="15"/>
    <m/>
    <m/>
    <m/>
    <s v="No inmail sent"/>
    <x v="4"/>
    <m/>
    <m/>
    <n v="0"/>
    <m/>
    <m/>
    <m/>
    <m/>
    <m/>
    <m/>
    <m/>
    <m/>
    <s v="Not relevant"/>
  </r>
  <r>
    <n v="4083"/>
    <m/>
    <n v="0"/>
    <x v="1"/>
    <s v="Tradd Salvo, MA"/>
    <m/>
    <s v="Droga5"/>
    <x v="15"/>
    <s v="America"/>
    <m/>
    <m/>
    <s v="No inmail sent"/>
    <x v="5"/>
    <d v="2019-09-16T00:00:00"/>
    <s v="Irelevent 7/6/2020"/>
    <e v="#VALUE!"/>
    <m/>
    <m/>
    <m/>
    <m/>
    <m/>
    <m/>
    <m/>
    <m/>
    <s v="Not relevant"/>
  </r>
  <r>
    <n v="4084"/>
    <m/>
    <n v="0"/>
    <x v="5"/>
    <s v="Mike P."/>
    <m/>
    <s v="AKQA"/>
    <x v="15"/>
    <m/>
    <m/>
    <m/>
    <s v="No inmail sent"/>
    <x v="5"/>
    <d v="2019-09-16T00:00:00"/>
    <m/>
    <n v="0"/>
    <m/>
    <n v="912"/>
    <s v="Negative"/>
    <d v="2019-09-16T00:00:00"/>
    <m/>
    <m/>
    <m/>
    <m/>
    <s v="&quot;No,thanks&quot;"/>
  </r>
  <r>
    <n v="4085"/>
    <m/>
    <n v="0"/>
    <x v="1"/>
    <s v="Aditya Aghi"/>
    <s v="Technical Product Manager - Big Data Products and Analytics solutions"/>
    <s v="Samsung Electronics America"/>
    <x v="7"/>
    <s v="America"/>
    <s v="California"/>
    <m/>
    <s v="No inmail sent"/>
    <x v="5"/>
    <d v="2019-09-16T00:00:00"/>
    <d v="2020-07-06T00:00:00"/>
    <n v="7"/>
    <m/>
    <n v="618"/>
    <s v="Negative"/>
    <m/>
    <m/>
    <m/>
    <m/>
    <m/>
    <m/>
  </r>
  <r>
    <n v="4086"/>
    <m/>
    <n v="0"/>
    <x v="1"/>
    <s v="Ted Eshleman"/>
    <s v="Senior Director, Enterprise Partnerships | Analytics + Attribution | SaaS + DaaS"/>
    <s v="ispot.TV"/>
    <x v="15"/>
    <s v="America"/>
    <s v="Charlotte"/>
    <m/>
    <s v="No inmail sent"/>
    <x v="5"/>
    <d v="2019-09-16T00:00:00"/>
    <s v="no need to follow up 8/12/2020"/>
    <e v="#VALUE!"/>
    <m/>
    <m/>
    <m/>
    <m/>
    <m/>
    <m/>
    <m/>
    <m/>
    <s v="sell marketing attribution to companies"/>
  </r>
  <r>
    <n v="4087"/>
    <m/>
    <n v="0"/>
    <x v="5"/>
    <s v="Monica Tran"/>
    <m/>
    <s v="L'Oréal"/>
    <x v="15"/>
    <m/>
    <m/>
    <m/>
    <s v="No inmail sent"/>
    <x v="4"/>
    <m/>
    <m/>
    <n v="0"/>
    <m/>
    <m/>
    <m/>
    <m/>
    <m/>
    <m/>
    <m/>
    <m/>
    <s v="Not relevant"/>
  </r>
  <r>
    <n v="4088"/>
    <d v="2020-09-23T00:00:00"/>
    <n v="9"/>
    <x v="3"/>
    <s v="John Hostetler"/>
    <m/>
    <s v="Danone"/>
    <x v="15"/>
    <m/>
    <m/>
    <m/>
    <s v="No inmail sent"/>
    <x v="4"/>
    <m/>
    <m/>
    <n v="0"/>
    <m/>
    <m/>
    <m/>
    <m/>
    <m/>
    <m/>
    <m/>
    <m/>
    <m/>
  </r>
  <r>
    <n v="4089"/>
    <d v="2020-09-23T00:00:00"/>
    <n v="9"/>
    <x v="3"/>
    <s v="Kate Gemmellaro"/>
    <m/>
    <s v="Kate Gemmellaro"/>
    <x v="15"/>
    <m/>
    <m/>
    <m/>
    <s v="No inmail sent"/>
    <x v="4"/>
    <m/>
    <m/>
    <n v="0"/>
    <m/>
    <m/>
    <m/>
    <m/>
    <m/>
    <m/>
    <m/>
    <m/>
    <m/>
  </r>
  <r>
    <n v="4090"/>
    <m/>
    <n v="0"/>
    <x v="1"/>
    <s v="Sophia Li"/>
    <s v="Director of Data Science &amp; Analytics"/>
    <s v="Abercrombie &amp; Fitch Co."/>
    <x v="0"/>
    <s v="America"/>
    <s v="Ohio"/>
    <m/>
    <s v="No inmail sent"/>
    <x v="5"/>
    <d v="2019-09-19T00:00:00"/>
    <d v="2020-07-06T00:00:00"/>
    <n v="7"/>
    <m/>
    <n v="618"/>
    <s v="Negative"/>
    <m/>
    <m/>
    <m/>
    <m/>
    <m/>
    <s v="Not relevant"/>
  </r>
  <r>
    <n v="4091"/>
    <m/>
    <n v="0"/>
    <x v="5"/>
    <s v="Tamal Dey"/>
    <m/>
    <s v="Consultant"/>
    <x v="15"/>
    <m/>
    <m/>
    <m/>
    <s v="No inmail sent"/>
    <x v="5"/>
    <d v="2019-09-16T00:00:00"/>
    <m/>
    <n v="0"/>
    <m/>
    <n v="912"/>
    <s v="Negative"/>
    <d v="2019-09-16T00:00:00"/>
    <m/>
    <m/>
    <m/>
    <m/>
    <s v="&quot;No,thanks&quot;"/>
  </r>
  <r>
    <n v="4092"/>
    <m/>
    <n v="0"/>
    <x v="3"/>
    <s v="Jesse Lim"/>
    <s v="TitleDirector, Customer Intelligence &amp; Strategic Analytics"/>
    <s v="Tangerine"/>
    <x v="20"/>
    <s v="America"/>
    <s v="Canada "/>
    <m/>
    <s v="No inmail sent"/>
    <x v="5"/>
    <d v="2019-09-18T00:00:00"/>
    <d v="2021-03-15T00:00:00"/>
    <n v="3"/>
    <m/>
    <n v="366"/>
    <s v="Neutral"/>
    <d v="2020-08-12T00:00:00"/>
    <m/>
    <m/>
    <m/>
    <m/>
    <s v="rELEvant + followed up"/>
  </r>
  <r>
    <n v="4093"/>
    <m/>
    <n v="0"/>
    <x v="1"/>
    <s v="Farimehr Hakemzadeh"/>
    <s v="Marketing/Brand Strategist "/>
    <s v="6P Marketing"/>
    <x v="27"/>
    <s v="America"/>
    <s v="Canada "/>
    <m/>
    <s v="No inmail sent"/>
    <x v="5"/>
    <d v="2019-09-16T00:00:00"/>
    <d v="2020-08-12T00:00:00"/>
    <n v="8"/>
    <m/>
    <n v="581"/>
    <s v="Neutral"/>
    <d v="2019-09-16T00:00:00"/>
    <s v="farimehr.hakemzadeh@6pmarketing.com"/>
    <m/>
    <m/>
    <m/>
    <s v="&quot;This is a busy season and I have very little time to explore messages like yours. Slower days do show up in our schedule, and I will get in touch with you when I find some time to listen to your pitch.&quot;"/>
  </r>
  <r>
    <n v="4094"/>
    <m/>
    <n v="0"/>
    <x v="1"/>
    <s v="Alex Rogatinskii"/>
    <m/>
    <s v="Consultant"/>
    <x v="15"/>
    <s v="America"/>
    <m/>
    <m/>
    <s v="No inmail sent"/>
    <x v="2"/>
    <d v="2019-09-16T00:00:00"/>
    <s v="irrelevent (7/15/2020)"/>
    <e v="#VALUE!"/>
    <m/>
    <m/>
    <s v="Neutral"/>
    <d v="2019-09-16T00:00:00"/>
    <m/>
    <m/>
    <m/>
    <m/>
    <s v="&quot; I cannot implement your service now but I will keep it in mind&quot;"/>
  </r>
  <r>
    <n v="4095"/>
    <m/>
    <n v="0"/>
    <x v="1"/>
    <s v="Rahul Biswas"/>
    <m/>
    <s v="Consultant"/>
    <x v="15"/>
    <s v="America"/>
    <m/>
    <m/>
    <s v="No inmail sent"/>
    <x v="2"/>
    <d v="2019-09-17T00:00:00"/>
    <s v="Irrelevent (7/15/2020)"/>
    <e v="#VALUE!"/>
    <m/>
    <m/>
    <s v="None"/>
    <m/>
    <m/>
    <m/>
    <m/>
    <m/>
    <m/>
  </r>
  <r>
    <n v="4096"/>
    <d v="2020-10-01T00:00:00"/>
    <n v="10"/>
    <x v="3"/>
    <s v="Justin Plumridge"/>
    <m/>
    <s v="Publicis Sapient"/>
    <x v="15"/>
    <m/>
    <m/>
    <m/>
    <s v="No inmail sent"/>
    <x v="5"/>
    <d v="2019-09-16T00:00:00"/>
    <m/>
    <n v="0"/>
    <m/>
    <n v="912"/>
    <s v="Negative"/>
    <d v="2019-09-16T00:00:00"/>
    <m/>
    <m/>
    <m/>
    <m/>
    <s v="&quot;No,thanks&quot;"/>
  </r>
  <r>
    <n v="4097"/>
    <m/>
    <n v="0"/>
    <x v="3"/>
    <s v="Gaëtan Etoga"/>
    <s v="Senior Advisor, Data &amp; Business Intelligence "/>
    <s v="National Bank of Canada"/>
    <x v="20"/>
    <s v="America"/>
    <s v="Canada "/>
    <m/>
    <s v="No inmail sent"/>
    <x v="5"/>
    <d v="2019-09-16T00:00:00"/>
    <d v="2021-03-15T00:00:00"/>
    <n v="3"/>
    <m/>
    <n v="366"/>
    <s v="None"/>
    <m/>
    <m/>
    <m/>
    <m/>
    <m/>
    <s v="relevant + followed up"/>
  </r>
  <r>
    <n v="4098"/>
    <m/>
    <n v="0"/>
    <x v="5"/>
    <s v="Etienne de Lacroix"/>
    <m/>
    <s v="Relation1"/>
    <x v="15"/>
    <m/>
    <m/>
    <m/>
    <s v="No inmail sent"/>
    <x v="4"/>
    <m/>
    <m/>
    <n v="0"/>
    <m/>
    <m/>
    <m/>
    <m/>
    <m/>
    <m/>
    <m/>
    <m/>
    <s v="Not relevant"/>
  </r>
  <r>
    <n v="4099"/>
    <m/>
    <n v="0"/>
    <x v="3"/>
    <s v="Seva Gumeniuk"/>
    <s v="Analytics &amp; Strategy"/>
    <s v="Uber"/>
    <x v="7"/>
    <s v="America"/>
    <s v="Canada "/>
    <m/>
    <s v="No inmail sent"/>
    <x v="0"/>
    <d v="2019-11-18T00:00:00"/>
    <d v="2021-04-21T00:00:00"/>
    <n v="4"/>
    <n v="4"/>
    <n v="329"/>
    <s v="None"/>
    <m/>
    <m/>
    <m/>
    <m/>
    <m/>
    <s v="Relevant + followed up"/>
  </r>
  <r>
    <n v="4100"/>
    <m/>
    <n v="0"/>
    <x v="3"/>
    <s v="Julie Anne Philip"/>
    <s v="Director Customer Strategy"/>
    <s v="Mondelēz International"/>
    <x v="3"/>
    <s v="America"/>
    <s v="Canada "/>
    <s v="Ramla's"/>
    <s v="No inmail sent"/>
    <x v="0"/>
    <d v="2021-03-22T00:00:00"/>
    <d v="2021-07-08T00:00:00"/>
    <n v="7"/>
    <m/>
    <m/>
    <s v="Neutral"/>
    <d v="2021-09-07T00:00:00"/>
    <m/>
    <m/>
    <m/>
    <m/>
    <s v="Relevant + sent invite"/>
  </r>
  <r>
    <n v="4101"/>
    <m/>
    <n v="0"/>
    <x v="5"/>
    <s v="Cathleen Wells"/>
    <m/>
    <s v="Butler/Till"/>
    <x v="15"/>
    <m/>
    <m/>
    <m/>
    <s v="No inmail sent"/>
    <x v="4"/>
    <m/>
    <m/>
    <n v="0"/>
    <m/>
    <m/>
    <m/>
    <m/>
    <m/>
    <m/>
    <m/>
    <m/>
    <s v="Not relevant"/>
  </r>
  <r>
    <n v="4102"/>
    <m/>
    <n v="0"/>
    <x v="3"/>
    <s v="Dan Twohig"/>
    <s v="Senior Marketing Analytics Consultant"/>
    <s v="Havas Media Group"/>
    <x v="1"/>
    <s v="America"/>
    <s v="Boston"/>
    <m/>
    <s v="No inmail sent"/>
    <x v="1"/>
    <m/>
    <m/>
    <n v="0"/>
    <m/>
    <m/>
    <m/>
    <m/>
    <m/>
    <m/>
    <m/>
    <m/>
    <s v="Pending"/>
  </r>
  <r>
    <n v="4103"/>
    <m/>
    <n v="0"/>
    <x v="1"/>
    <s v="Lucas De Jong, M.S. IMC"/>
    <s v="Senior Solutions Architect - Salesforce / SFMC"/>
    <s v="Plan B"/>
    <x v="15"/>
    <s v="America"/>
    <m/>
    <m/>
    <s v="No inmail sent"/>
    <x v="5"/>
    <d v="2019-09-17T00:00:00"/>
    <s v="Irelevent 7/6/2020"/>
    <e v="#VALUE!"/>
    <m/>
    <m/>
    <m/>
    <m/>
    <m/>
    <m/>
    <m/>
    <m/>
    <s v="Not relevant"/>
  </r>
  <r>
    <n v="4104"/>
    <m/>
    <n v="0"/>
    <x v="3"/>
    <s v="Kwong Sai"/>
    <s v="Managing Director of Analytics &amp; Media"/>
    <s v="Capgemini"/>
    <x v="1"/>
    <s v="America"/>
    <s v="California"/>
    <m/>
    <s v="No inmail sent"/>
    <x v="1"/>
    <m/>
    <m/>
    <n v="0"/>
    <m/>
    <m/>
    <m/>
    <m/>
    <m/>
    <m/>
    <m/>
    <m/>
    <s v="Relevant + sent invite"/>
  </r>
  <r>
    <n v="4105"/>
    <m/>
    <n v="0"/>
    <x v="1"/>
    <s v="Ari Kaplan"/>
    <s v="Director, Industry Marketing"/>
    <s v="DataRobot"/>
    <x v="7"/>
    <s v="America"/>
    <s v="Illinois"/>
    <m/>
    <s v="No inmail sent"/>
    <x v="5"/>
    <d v="2019-09-16T00:00:00"/>
    <d v="2020-08-12T00:00:00"/>
    <n v="8"/>
    <m/>
    <n v="581"/>
    <m/>
    <m/>
    <m/>
    <m/>
    <m/>
    <m/>
    <s v="Not relevant"/>
  </r>
  <r>
    <n v="4106"/>
    <m/>
    <n v="0"/>
    <x v="3"/>
    <s v="Steve Byun"/>
    <s v="Director, Data Science"/>
    <s v="Cigna"/>
    <x v="26"/>
    <s v="America"/>
    <s v="Pennsylvania"/>
    <m/>
    <s v="No inmail sent"/>
    <x v="5"/>
    <d v="2019-09-16T00:00:00"/>
    <d v="2021-04-16T00:00:00"/>
    <n v="4"/>
    <m/>
    <n v="334"/>
    <s v="None"/>
    <m/>
    <m/>
    <m/>
    <m/>
    <m/>
    <s v="Relevant + followed up"/>
  </r>
  <r>
    <n v="4107"/>
    <m/>
    <n v="0"/>
    <x v="5"/>
    <s v="Dave Mundo"/>
    <m/>
    <s v="Oracle"/>
    <x v="15"/>
    <m/>
    <m/>
    <m/>
    <s v="No inmail sent"/>
    <x v="4"/>
    <m/>
    <m/>
    <n v="0"/>
    <m/>
    <m/>
    <m/>
    <m/>
    <m/>
    <m/>
    <m/>
    <m/>
    <s v="Not relevant"/>
  </r>
  <r>
    <n v="4108"/>
    <m/>
    <n v="0"/>
    <x v="3"/>
    <s v="Theresa Esposito"/>
    <s v="Vp of Operations"/>
    <s v="DMG"/>
    <x v="1"/>
    <s v="America"/>
    <s v="North Carolina"/>
    <m/>
    <s v="No inmail sent"/>
    <x v="0"/>
    <d v="2019-10-28T00:00:00"/>
    <d v="2021-07-15T00:00:00"/>
    <n v="7"/>
    <m/>
    <n v="244"/>
    <s v="None"/>
    <m/>
    <m/>
    <m/>
    <m/>
    <m/>
    <s v="Relevant + followed up"/>
  </r>
  <r>
    <n v="4109"/>
    <m/>
    <n v="0"/>
    <x v="3"/>
    <s v="Joshua Lewis"/>
    <s v="SVP, Head of Analytics &amp; Insights"/>
    <s v="Fidelity investments"/>
    <x v="10"/>
    <s v="America"/>
    <s v="Massachusetts"/>
    <m/>
    <s v="No inmail sent"/>
    <x v="5"/>
    <d v="2019-09-18T00:00:00"/>
    <d v="2021-07-15T00:00:00"/>
    <n v="7"/>
    <n v="3"/>
    <n v="244"/>
    <s v="None"/>
    <m/>
    <m/>
    <m/>
    <m/>
    <m/>
    <s v="Relevant + followed up"/>
  </r>
  <r>
    <n v="4110"/>
    <m/>
    <n v="0"/>
    <x v="3"/>
    <s v="Misha Waldropt"/>
    <s v="Director - Marketing Analytics &amp; Data Consulting"/>
    <s v="Havas Media Group"/>
    <x v="1"/>
    <s v="America"/>
    <s v="Massachusetts"/>
    <m/>
    <s v="No inmail sent"/>
    <x v="0"/>
    <d v="2019-09-16T00:00:00"/>
    <d v="2021-03-20T00:00:00"/>
    <n v="3"/>
    <m/>
    <n v="361"/>
    <s v="None"/>
    <m/>
    <m/>
    <m/>
    <m/>
    <m/>
    <s v="Relevant + followed up"/>
  </r>
  <r>
    <n v="4111"/>
    <m/>
    <n v="0"/>
    <x v="1"/>
    <s v="Nash Osgood"/>
    <s v="Digital Operations Manager "/>
    <s v=" Integrated Digital Strategies"/>
    <x v="27"/>
    <s v="America"/>
    <s v="Massachusetts"/>
    <m/>
    <s v="No inmail sent"/>
    <x v="5"/>
    <d v="2019-09-16T00:00:00"/>
    <s v="Irelevent 7/6/2020"/>
    <e v="#VALUE!"/>
    <m/>
    <m/>
    <m/>
    <m/>
    <m/>
    <m/>
    <m/>
    <m/>
    <s v="Not relevant"/>
  </r>
  <r>
    <n v="4112"/>
    <m/>
    <n v="0"/>
    <x v="3"/>
    <s v="Charmaine Amsler"/>
    <m/>
    <s v="Havas Media Group"/>
    <x v="15"/>
    <s v="America"/>
    <m/>
    <m/>
    <s v="No inmail sent"/>
    <x v="5"/>
    <d v="2019-09-16T00:00:00"/>
    <s v="No need to follow up 17/08/2020"/>
    <e v="#VALUE!"/>
    <m/>
    <m/>
    <m/>
    <m/>
    <m/>
    <m/>
    <m/>
    <m/>
    <m/>
  </r>
  <r>
    <n v="4113"/>
    <m/>
    <n v="0"/>
    <x v="1"/>
    <s v="Rachana Vora"/>
    <s v="Marketing Analyst"/>
    <s v="SGS Consulting"/>
    <x v="26"/>
    <s v="America"/>
    <s v="California"/>
    <m/>
    <s v="No inmail sent"/>
    <x v="5"/>
    <d v="2019-09-17T00:00:00"/>
    <s v="Irelevent 7/6/2020"/>
    <e v="#VALUE!"/>
    <m/>
    <m/>
    <m/>
    <m/>
    <m/>
    <m/>
    <m/>
    <m/>
    <s v="Not relevant"/>
  </r>
  <r>
    <n v="4114"/>
    <m/>
    <n v="0"/>
    <x v="1"/>
    <s v="Jose Zollner"/>
    <s v="Gerente de Consultoría y Data Science"/>
    <s v="Business Analytics SAC"/>
    <x v="15"/>
    <s v="America"/>
    <m/>
    <m/>
    <s v="No inmail sent"/>
    <x v="5"/>
    <d v="2019-09-16T00:00:00"/>
    <s v="no need to follow up 8/12/2020"/>
    <e v="#VALUE!"/>
    <m/>
    <m/>
    <s v="Neutral"/>
    <d v="2019-09-16T00:00:00"/>
    <m/>
    <m/>
    <m/>
    <m/>
    <s v="&quot;Hi Ramla, you are right, I appreciate very much honesty!!!I am not sure if I and the company I work for are a target for your services.&quot;"/>
  </r>
  <r>
    <n v="4115"/>
    <m/>
    <n v="0"/>
    <x v="3"/>
    <s v="Alexander Quezada Chavez"/>
    <s v="Head of Data &amp; Analytics"/>
    <s v="Publicis"/>
    <x v="1"/>
    <s v="America"/>
    <s v="Peru"/>
    <m/>
    <s v="No inmail sent"/>
    <x v="5"/>
    <d v="2019-09-16T00:00:00"/>
    <d v="2021-03-08T00:00:00"/>
    <n v="3"/>
    <n v="2"/>
    <n v="373"/>
    <s v="None"/>
    <m/>
    <m/>
    <m/>
    <m/>
    <m/>
    <s v="Relevant + followed up"/>
  </r>
  <r>
    <n v="4116"/>
    <m/>
    <n v="0"/>
    <x v="1"/>
    <s v="Richardson Nelson"/>
    <s v="Innovation | Growth &amp; Performance Marketing| Digital | CMO |Insights &amp; Analytics Director"/>
    <s v="Clear Channel Outdoor"/>
    <x v="15"/>
    <s v="America"/>
    <m/>
    <m/>
    <s v="No inmail sent"/>
    <x v="5"/>
    <d v="2019-09-16T00:00:00"/>
    <s v="Irelevent 7/6/2020"/>
    <e v="#VALUE!"/>
    <m/>
    <m/>
    <m/>
    <m/>
    <m/>
    <m/>
    <m/>
    <m/>
    <s v="Not relevant"/>
  </r>
  <r>
    <n v="4117"/>
    <d v="2021-03-02T00:00:00"/>
    <n v="3"/>
    <x v="3"/>
    <s v="Paige Farrow"/>
    <s v="Senior Director, Marketing"/>
    <s v="Char-Broil"/>
    <x v="3"/>
    <s v="America"/>
    <s v="Georgia"/>
    <s v="Ramla's"/>
    <s v="No inmail sent"/>
    <x v="3"/>
    <m/>
    <m/>
    <n v="0"/>
    <m/>
    <m/>
    <m/>
    <m/>
    <m/>
    <m/>
    <m/>
    <m/>
    <s v="Relevant + sent invite"/>
  </r>
  <r>
    <n v="4118"/>
    <m/>
    <n v="0"/>
    <x v="3"/>
    <s v="Vinicius Braz"/>
    <s v="Senior Analytics Manager"/>
    <s v="Aon"/>
    <x v="20"/>
    <s v="America"/>
    <s v="Brazil"/>
    <m/>
    <s v="No inmail sent"/>
    <x v="5"/>
    <d v="2019-09-16T00:00:00"/>
    <d v="2021-03-15T00:00:00"/>
    <n v="3"/>
    <m/>
    <n v="366"/>
    <s v="Neutral"/>
    <d v="2020-08-12T00:00:00"/>
    <s v="Vinicius.braz@aon.com"/>
    <m/>
    <m/>
    <m/>
    <s v="Relevant + followed up"/>
  </r>
  <r>
    <n v="4119"/>
    <m/>
    <n v="0"/>
    <x v="2"/>
    <s v="Valquíria Serpa"/>
    <s v="Marketing Analytics Manager"/>
    <s v="JCDecaux"/>
    <x v="27"/>
    <s v="America"/>
    <s v="Brazil"/>
    <m/>
    <s v="No inmail sent"/>
    <x v="5"/>
    <d v="2019-09-17T00:00:00"/>
    <d v="2021-09-03T00:00:00"/>
    <n v="9"/>
    <m/>
    <n v="194"/>
    <s v="Neutral"/>
    <m/>
    <m/>
    <m/>
    <m/>
    <m/>
    <m/>
  </r>
  <r>
    <n v="4120"/>
    <m/>
    <n v="0"/>
    <x v="1"/>
    <s v="Márcio Reis Pinto"/>
    <s v="Director, Marketing Technology"/>
    <s v="Debrief Consultoria"/>
    <x v="28"/>
    <s v="America"/>
    <s v="Brazil"/>
    <m/>
    <s v="No inmail sent"/>
    <x v="5"/>
    <d v="2019-09-17T00:00:00"/>
    <d v="2020-08-07T00:00:00"/>
    <n v="8"/>
    <m/>
    <n v="586"/>
    <s v="None"/>
    <m/>
    <m/>
    <m/>
    <m/>
    <m/>
    <s v="Not relevant"/>
  </r>
  <r>
    <n v="4121"/>
    <m/>
    <n v="0"/>
    <x v="3"/>
    <s v="Eric Huang"/>
    <s v="Founder"/>
    <s v="Advanced Analytics &amp; Research Lab"/>
    <x v="5"/>
    <s v="America"/>
    <s v="Canada "/>
    <m/>
    <s v="No inmail sent"/>
    <x v="5"/>
    <d v="2019-09-16T00:00:00"/>
    <d v="2021-03-10T00:00:00"/>
    <n v="3"/>
    <m/>
    <n v="371"/>
    <s v="None"/>
    <m/>
    <m/>
    <m/>
    <m/>
    <m/>
    <s v="Relevant + followed up"/>
  </r>
  <r>
    <n v="4122"/>
    <m/>
    <n v="0"/>
    <x v="5"/>
    <s v="Fernando Botelho"/>
    <m/>
    <s v="Expedia"/>
    <x v="15"/>
    <m/>
    <m/>
    <m/>
    <s v="No inmail sent"/>
    <x v="4"/>
    <m/>
    <m/>
    <n v="0"/>
    <m/>
    <m/>
    <m/>
    <m/>
    <m/>
    <m/>
    <m/>
    <m/>
    <s v="not relevant"/>
  </r>
  <r>
    <n v="4123"/>
    <m/>
    <n v="0"/>
    <x v="5"/>
    <s v="Megan (Reading) Morace"/>
    <m/>
    <s v="Ansira"/>
    <x v="15"/>
    <m/>
    <m/>
    <m/>
    <s v="No inmail sent"/>
    <x v="5"/>
    <d v="2019-09-18T00:00:00"/>
    <m/>
    <n v="0"/>
    <m/>
    <n v="910"/>
    <s v="Negative"/>
    <d v="2019-09-19T00:00:00"/>
    <m/>
    <m/>
    <m/>
    <m/>
    <s v="&quot;No,thanks&quot;"/>
  </r>
  <r>
    <n v="4124"/>
    <m/>
    <n v="0"/>
    <x v="3"/>
    <s v="Pamela Forbus"/>
    <s v="SVP, Chief Marketing Officer "/>
    <s v="PERNOD RICARD NORTH AMERICA"/>
    <x v="3"/>
    <s v="America"/>
    <s v="New York"/>
    <m/>
    <s v="No inmail sent"/>
    <x v="5"/>
    <d v="2019-09-18T00:00:00"/>
    <d v="2021-07-15T00:00:00"/>
    <n v="7"/>
    <m/>
    <n v="244"/>
    <s v="None"/>
    <m/>
    <m/>
    <m/>
    <m/>
    <m/>
    <s v="Relevant + followed up"/>
  </r>
  <r>
    <n v="4125"/>
    <m/>
    <n v="0"/>
    <x v="5"/>
    <s v="Jocelyn Swift Harjes"/>
    <m/>
    <s v="Ayzenberg"/>
    <x v="15"/>
    <m/>
    <m/>
    <m/>
    <s v="No inmail sent"/>
    <x v="4"/>
    <m/>
    <m/>
    <n v="0"/>
    <m/>
    <m/>
    <m/>
    <m/>
    <m/>
    <m/>
    <m/>
    <m/>
    <s v="Not relevant"/>
  </r>
  <r>
    <n v="4126"/>
    <m/>
    <n v="0"/>
    <x v="5"/>
    <s v="Kaitlin Dorn"/>
    <m/>
    <s v="Phd"/>
    <x v="15"/>
    <m/>
    <m/>
    <m/>
    <s v="No inmail sent"/>
    <x v="4"/>
    <m/>
    <m/>
    <n v="0"/>
    <m/>
    <m/>
    <m/>
    <m/>
    <m/>
    <m/>
    <m/>
    <m/>
    <s v="Not relevant"/>
  </r>
  <r>
    <n v="4127"/>
    <d v="2021-03-03T00:00:00"/>
    <n v="3"/>
    <x v="3"/>
    <s v="Aaron Camacho"/>
    <s v="Associate Director, Marketing Science"/>
    <s v="OMD Worldwide"/>
    <x v="1"/>
    <s v="America"/>
    <s v="California"/>
    <s v="Ramla's"/>
    <s v="No inmail sent"/>
    <x v="0"/>
    <d v="2021-03-25T00:00:00"/>
    <d v="2021-12-10T00:00:00"/>
    <n v="12"/>
    <m/>
    <n v="96"/>
    <s v="Neutral"/>
    <d v="2021-12-22T00:00:00"/>
    <m/>
    <m/>
    <m/>
    <m/>
    <s v="Relevant + sent invite"/>
  </r>
  <r>
    <n v="4128"/>
    <m/>
    <n v="0"/>
    <x v="5"/>
    <s v="David Kostas"/>
    <m/>
    <s v="Interpublic Group"/>
    <x v="15"/>
    <m/>
    <m/>
    <m/>
    <s v="No inmail sent"/>
    <x v="4"/>
    <m/>
    <m/>
    <n v="0"/>
    <m/>
    <m/>
    <m/>
    <m/>
    <m/>
    <m/>
    <m/>
    <m/>
    <s v="Not relevant"/>
  </r>
  <r>
    <n v="4129"/>
    <m/>
    <n v="0"/>
    <x v="2"/>
    <s v="Andrew Moy"/>
    <s v="Analytics Manager - Initiative"/>
    <s v="Interpublic Group"/>
    <x v="15"/>
    <s v="America"/>
    <m/>
    <m/>
    <s v="No inmail sent"/>
    <x v="5"/>
    <d v="2019-09-17T00:00:00"/>
    <d v="2021-10-14T00:00:00"/>
    <n v="10"/>
    <m/>
    <n v="153"/>
    <m/>
    <m/>
    <m/>
    <m/>
    <m/>
    <m/>
    <m/>
  </r>
  <r>
    <n v="4130"/>
    <m/>
    <n v="0"/>
    <x v="5"/>
    <s v="Raquel Rumayor"/>
    <m/>
    <s v="Interpublic Group"/>
    <x v="15"/>
    <m/>
    <m/>
    <m/>
    <s v="No inmail sent"/>
    <x v="4"/>
    <m/>
    <m/>
    <n v="0"/>
    <m/>
    <m/>
    <m/>
    <m/>
    <m/>
    <m/>
    <m/>
    <m/>
    <s v="Not relevant"/>
  </r>
  <r>
    <n v="4131"/>
    <m/>
    <n v="0"/>
    <x v="5"/>
    <s v="Hillary Bliss"/>
    <m/>
    <s v="National Vision"/>
    <x v="15"/>
    <m/>
    <m/>
    <m/>
    <s v="No inmail sent"/>
    <x v="4"/>
    <m/>
    <m/>
    <n v="0"/>
    <m/>
    <m/>
    <m/>
    <m/>
    <m/>
    <m/>
    <m/>
    <m/>
    <s v="Not relevant"/>
  </r>
  <r>
    <n v="4132"/>
    <m/>
    <n v="0"/>
    <x v="5"/>
    <s v="Polis Pavlidis"/>
    <m/>
    <s v="Visa"/>
    <x v="15"/>
    <m/>
    <m/>
    <m/>
    <s v="No inmail sent"/>
    <x v="5"/>
    <d v="2019-09-19T00:00:00"/>
    <m/>
    <n v="0"/>
    <m/>
    <n v="44636"/>
    <s v="Positive"/>
    <d v="2019-10-10T00:00:00"/>
    <m/>
    <m/>
    <m/>
    <m/>
    <s v="&quot;I may have some time this Friday, between 2:30 and 5pm PT for a call. Does this work for you?&quot;"/>
  </r>
  <r>
    <n v="4133"/>
    <m/>
    <n v="0"/>
    <x v="1"/>
    <s v="Earl Potter"/>
    <s v="SVP, Media Analytics"/>
    <s v="Quad"/>
    <x v="27"/>
    <s v="America"/>
    <s v="Wisconsin"/>
    <m/>
    <s v="No inmail sent"/>
    <x v="5"/>
    <d v="2019-09-17T00:00:00"/>
    <d v="2020-08-12T00:00:00"/>
    <n v="8"/>
    <m/>
    <n v="581"/>
    <s v="Negative"/>
    <m/>
    <m/>
    <m/>
    <m/>
    <m/>
    <s v="Not relevant"/>
  </r>
  <r>
    <n v="4134"/>
    <m/>
    <n v="0"/>
    <x v="5"/>
    <s v="Maximilian Schmitt"/>
    <m/>
    <s v="(m)PHASIZE"/>
    <x v="15"/>
    <m/>
    <m/>
    <m/>
    <s v="No inmail sent"/>
    <x v="4"/>
    <m/>
    <m/>
    <n v="0"/>
    <m/>
    <m/>
    <m/>
    <m/>
    <m/>
    <m/>
    <m/>
    <m/>
    <s v="Not relevant"/>
  </r>
  <r>
    <n v="4135"/>
    <d v="2021-03-03T00:00:00"/>
    <n v="3"/>
    <x v="3"/>
    <s v="Anne Swords"/>
    <s v="Director, Market Intelligence"/>
    <s v="Charter Communications"/>
    <x v="1"/>
    <s v="America"/>
    <s v="North Carolina"/>
    <s v="Ramla's"/>
    <s v="No inmail sent"/>
    <x v="3"/>
    <m/>
    <m/>
    <n v="0"/>
    <m/>
    <m/>
    <m/>
    <m/>
    <m/>
    <m/>
    <m/>
    <m/>
    <s v="Relevant + sent invite"/>
  </r>
  <r>
    <n v="4136"/>
    <m/>
    <n v="0"/>
    <x v="1"/>
    <s v="Konstantinos Spetsaris"/>
    <s v="Vice President"/>
    <s v="Analytics Partner"/>
    <x v="15"/>
    <s v="America"/>
    <m/>
    <m/>
    <s v="No inmail sent"/>
    <x v="5"/>
    <d v="2019-09-18T00:00:00"/>
    <m/>
    <n v="0"/>
    <m/>
    <m/>
    <m/>
    <m/>
    <m/>
    <m/>
    <m/>
    <m/>
    <m/>
  </r>
  <r>
    <n v="4137"/>
    <m/>
    <n v="0"/>
    <x v="5"/>
    <s v="Steve Donohue"/>
    <m/>
    <s v="Merkle"/>
    <x v="15"/>
    <m/>
    <m/>
    <m/>
    <s v="No inmail sent"/>
    <x v="4"/>
    <m/>
    <m/>
    <n v="0"/>
    <m/>
    <m/>
    <m/>
    <m/>
    <m/>
    <m/>
    <m/>
    <m/>
    <s v="Not relevant"/>
  </r>
  <r>
    <n v="4138"/>
    <m/>
    <n v="0"/>
    <x v="1"/>
    <s v="Jill Johnson"/>
    <s v="Marketing Consultant"/>
    <s v="Strategic America"/>
    <x v="15"/>
    <s v="America"/>
    <m/>
    <m/>
    <s v="No inmail sent"/>
    <x v="5"/>
    <d v="2019-09-17T00:00:00"/>
    <s v="Irrelevant"/>
    <e v="#VALUE!"/>
    <m/>
    <m/>
    <m/>
    <m/>
    <m/>
    <m/>
    <m/>
    <m/>
    <s v="Not relevant"/>
  </r>
  <r>
    <n v="4139"/>
    <m/>
    <n v="0"/>
    <x v="1"/>
    <s v="Ken Krasnow"/>
    <m/>
    <s v="Henkel "/>
    <x v="15"/>
    <s v="America"/>
    <m/>
    <m/>
    <s v="No inmail sent"/>
    <x v="5"/>
    <d v="2019-09-25T00:00:00"/>
    <d v="2020-07-07T00:00:00"/>
    <n v="7"/>
    <m/>
    <n v="617"/>
    <s v="Negative"/>
    <m/>
    <m/>
    <m/>
    <m/>
    <m/>
    <m/>
  </r>
  <r>
    <n v="4140"/>
    <m/>
    <n v="0"/>
    <x v="5"/>
    <s v="Cara Sanfilippo"/>
    <m/>
    <s v="Edelman"/>
    <x v="15"/>
    <m/>
    <m/>
    <m/>
    <s v="No inmail sent"/>
    <x v="4"/>
    <m/>
    <m/>
    <n v="0"/>
    <m/>
    <m/>
    <m/>
    <m/>
    <m/>
    <m/>
    <m/>
    <m/>
    <s v="Not relevant"/>
  </r>
  <r>
    <n v="4141"/>
    <m/>
    <n v="0"/>
    <x v="5"/>
    <s v="Brad Beiter"/>
    <m/>
    <s v="Havas Media Group"/>
    <x v="15"/>
    <m/>
    <m/>
    <m/>
    <s v="No inmail sent"/>
    <x v="4"/>
    <m/>
    <m/>
    <n v="0"/>
    <m/>
    <m/>
    <m/>
    <m/>
    <m/>
    <m/>
    <m/>
    <m/>
    <s v="Not relevant"/>
  </r>
  <r>
    <n v="4142"/>
    <m/>
    <n v="0"/>
    <x v="2"/>
    <s v="Maria Apostolatos"/>
    <s v="Director-Performance Marketing &amp; Media:"/>
    <s v="Zenith"/>
    <x v="27"/>
    <s v="America"/>
    <s v="New York"/>
    <m/>
    <s v="No inmail sent"/>
    <x v="5"/>
    <d v="2019-09-17T00:00:00"/>
    <d v="2021-07-09T00:00:00"/>
    <n v="7"/>
    <m/>
    <m/>
    <s v="None"/>
    <m/>
    <m/>
    <m/>
    <m/>
    <m/>
    <m/>
  </r>
  <r>
    <n v="4143"/>
    <m/>
    <n v="0"/>
    <x v="5"/>
    <s v="Matt Anderson"/>
    <m/>
    <s v="Group M"/>
    <x v="15"/>
    <m/>
    <m/>
    <m/>
    <s v="No inmail sent"/>
    <x v="4"/>
    <m/>
    <m/>
    <n v="0"/>
    <m/>
    <m/>
    <m/>
    <m/>
    <m/>
    <m/>
    <m/>
    <m/>
    <s v="Not relevant"/>
  </r>
  <r>
    <n v="4144"/>
    <m/>
    <n v="0"/>
    <x v="3"/>
    <s v="Joe Carillo"/>
    <s v="Director, Direct Marketing"/>
    <s v="Charter Communications"/>
    <x v="1"/>
    <s v="America"/>
    <s v="New York"/>
    <m/>
    <s v="No inmail sent"/>
    <x v="1"/>
    <m/>
    <m/>
    <n v="0"/>
    <m/>
    <m/>
    <m/>
    <m/>
    <m/>
    <m/>
    <m/>
    <m/>
    <s v="Relevant + sent invite"/>
  </r>
  <r>
    <n v="4145"/>
    <m/>
    <n v="0"/>
    <x v="3"/>
    <s v="Shivanku (Shiv) Misra"/>
    <s v="Head Of Analytics, Medicare Retention"/>
    <s v="Aetna, a CVS Health Company"/>
    <x v="0"/>
    <s v="America"/>
    <s v="Washington"/>
    <m/>
    <s v="No inmail sent"/>
    <x v="0"/>
    <d v="2019-04-19T00:00:00"/>
    <d v="2021-03-15T00:00:00"/>
    <n v="3"/>
    <n v="2"/>
    <n v="366"/>
    <s v="Neutral"/>
    <d v="2020-07-09T00:00:00"/>
    <s v="shivanku.misra@aetna.com"/>
    <m/>
    <m/>
    <m/>
    <s v="Relevant + followed up"/>
  </r>
  <r>
    <n v="4146"/>
    <m/>
    <n v="0"/>
    <x v="5"/>
    <s v="Joyce Manolos"/>
    <m/>
    <s v="Chanel"/>
    <x v="15"/>
    <m/>
    <m/>
    <m/>
    <s v="No inmail sent"/>
    <x v="4"/>
    <m/>
    <m/>
    <n v="0"/>
    <m/>
    <m/>
    <m/>
    <m/>
    <m/>
    <m/>
    <m/>
    <m/>
    <s v="Not relevant"/>
  </r>
  <r>
    <n v="4147"/>
    <m/>
    <n v="0"/>
    <x v="2"/>
    <s v="Paola Llamas"/>
    <s v="Director, Performance Marketing"/>
    <s v="Yum! Brands"/>
    <x v="15"/>
    <s v="America"/>
    <m/>
    <m/>
    <s v="No inmail sent"/>
    <x v="5"/>
    <d v="2019-09-18T00:00:00"/>
    <d v="2021-10-14T00:00:00"/>
    <n v="10"/>
    <m/>
    <m/>
    <m/>
    <m/>
    <m/>
    <m/>
    <m/>
    <m/>
    <s v="Not relevant"/>
  </r>
  <r>
    <n v="4148"/>
    <m/>
    <n v="0"/>
    <x v="5"/>
    <s v="Levi Eli"/>
    <m/>
    <s v="Starcom"/>
    <x v="15"/>
    <m/>
    <m/>
    <m/>
    <s v="No inmail sent"/>
    <x v="4"/>
    <m/>
    <m/>
    <n v="0"/>
    <m/>
    <m/>
    <m/>
    <m/>
    <m/>
    <m/>
    <m/>
    <m/>
    <s v="Not relevant"/>
  </r>
  <r>
    <n v="4149"/>
    <m/>
    <n v="0"/>
    <x v="3"/>
    <s v="Jared Rodecker"/>
    <s v="Vice President, Advanced Analytic Solutions"/>
    <s v="RAPP"/>
    <x v="1"/>
    <s v="America"/>
    <s v="California"/>
    <m/>
    <s v="No inmail sent"/>
    <x v="0"/>
    <d v="2020-11-06T00:00:00"/>
    <d v="2021-03-20T00:00:00"/>
    <n v="3"/>
    <n v="2"/>
    <m/>
    <s v="Neutral"/>
    <d v="2021-04-09T00:00:00"/>
    <m/>
    <m/>
    <m/>
    <m/>
    <s v="They have internal tool"/>
  </r>
  <r>
    <n v="4150"/>
    <m/>
    <n v="0"/>
    <x v="5"/>
    <s v="Steven Pomeroy - CSM"/>
    <m/>
    <s v="Merkle"/>
    <x v="15"/>
    <m/>
    <m/>
    <m/>
    <s v="No inmail sent"/>
    <x v="5"/>
    <d v="2019-09-17T00:00:00"/>
    <m/>
    <n v="0"/>
    <m/>
    <n v="911"/>
    <s v="Negative"/>
    <d v="2019-09-17T00:00:00"/>
    <m/>
    <m/>
    <m/>
    <m/>
    <s v="&quot;No,thank you!&quot;"/>
  </r>
  <r>
    <n v="4151"/>
    <m/>
    <n v="0"/>
    <x v="3"/>
    <s v="Jonathan Smith"/>
    <s v="Manager, Marketing Science"/>
    <s v="Wunderman Thompson"/>
    <x v="1"/>
    <s v="America"/>
    <s v="California"/>
    <m/>
    <s v="No inmail sent"/>
    <x v="5"/>
    <d v="2019-09-17T00:00:00"/>
    <d v="2021-06-01T00:00:00"/>
    <n v="6"/>
    <n v="2"/>
    <n v="288"/>
    <s v="None"/>
    <m/>
    <m/>
    <m/>
    <m/>
    <m/>
    <s v="Relevant + followed up"/>
  </r>
  <r>
    <n v="4152"/>
    <m/>
    <n v="0"/>
    <x v="5"/>
    <s v="Ellie Suh"/>
    <m/>
    <s v="Essence"/>
    <x v="15"/>
    <m/>
    <m/>
    <m/>
    <s v="No inmail sent"/>
    <x v="4"/>
    <m/>
    <m/>
    <n v="0"/>
    <m/>
    <m/>
    <m/>
    <m/>
    <m/>
    <m/>
    <m/>
    <m/>
    <s v="Not relevant"/>
  </r>
  <r>
    <n v="4153"/>
    <m/>
    <n v="0"/>
    <x v="5"/>
    <s v="Shadaab Barodawala"/>
    <m/>
    <s v="MediaCom"/>
    <x v="15"/>
    <m/>
    <m/>
    <m/>
    <s v="No inmail sent"/>
    <x v="4"/>
    <m/>
    <m/>
    <n v="0"/>
    <m/>
    <m/>
    <m/>
    <m/>
    <m/>
    <m/>
    <m/>
    <m/>
    <s v="Not relevant"/>
  </r>
  <r>
    <n v="4154"/>
    <m/>
    <n v="0"/>
    <x v="5"/>
    <s v="Juanita Rodriguez"/>
    <m/>
    <s v="MediaCom"/>
    <x v="15"/>
    <m/>
    <m/>
    <m/>
    <s v="No inmail sent"/>
    <x v="5"/>
    <d v="2019-09-17T00:00:00"/>
    <m/>
    <n v="0"/>
    <m/>
    <n v="911"/>
    <s v="Negative"/>
    <d v="2019-09-18T00:00:00"/>
    <m/>
    <m/>
    <m/>
    <m/>
    <s v="&quot;No,thanks&quot;"/>
  </r>
  <r>
    <n v="4155"/>
    <m/>
    <n v="0"/>
    <x v="5"/>
    <s v="Christian Detlefsen"/>
    <m/>
    <s v="Method Partners"/>
    <x v="15"/>
    <m/>
    <m/>
    <m/>
    <s v="No inmail sent"/>
    <x v="4"/>
    <m/>
    <m/>
    <n v="0"/>
    <m/>
    <m/>
    <m/>
    <m/>
    <m/>
    <m/>
    <m/>
    <m/>
    <s v="Not relevant"/>
  </r>
  <r>
    <n v="4156"/>
    <m/>
    <n v="0"/>
    <x v="1"/>
    <s v="Jeff Greenfield"/>
    <s v="Strategic Advisor"/>
    <s v="C3 Metrics"/>
    <x v="1"/>
    <s v="America"/>
    <m/>
    <m/>
    <s v="No inmail sent"/>
    <x v="5"/>
    <d v="2019-09-20T00:00:00"/>
    <s v="Irrelevant"/>
    <e v="#VALUE!"/>
    <m/>
    <m/>
    <m/>
    <m/>
    <m/>
    <m/>
    <m/>
    <m/>
    <s v="Not relevant"/>
  </r>
  <r>
    <n v="4157"/>
    <m/>
    <n v="0"/>
    <x v="3"/>
    <s v="Felipe Armijo Cerda"/>
    <s v="managing director"/>
    <s v="GfK"/>
    <x v="7"/>
    <s v="America"/>
    <s v="Peru"/>
    <m/>
    <s v="No inmail sent"/>
    <x v="5"/>
    <d v="2019-09-20T00:00:00"/>
    <d v="2021-03-09T00:00:00"/>
    <n v="3"/>
    <m/>
    <n v="372"/>
    <s v="None"/>
    <m/>
    <m/>
    <m/>
    <m/>
    <m/>
    <s v="Relevant + followed up"/>
  </r>
  <r>
    <n v="4158"/>
    <m/>
    <n v="0"/>
    <x v="1"/>
    <s v="Amit Jain"/>
    <s v="Head of Analytics"/>
    <s v="BioTE Medical"/>
    <x v="13"/>
    <s v="America"/>
    <s v="Texas"/>
    <m/>
    <s v="No inmail sent"/>
    <x v="5"/>
    <d v="2019-09-23T00:00:00"/>
    <s v="Irrelevant"/>
    <e v="#VALUE!"/>
    <m/>
    <m/>
    <m/>
    <m/>
    <m/>
    <m/>
    <m/>
    <m/>
    <s v="Not relevant"/>
  </r>
  <r>
    <n v="4159"/>
    <m/>
    <n v="0"/>
    <x v="2"/>
    <s v="Pankaj Kohli, MBA PhD"/>
    <s v="Head Econometric / Marketing Mix Modeling, MCI"/>
    <s v="Adobe"/>
    <x v="7"/>
    <s v="America"/>
    <s v="California"/>
    <s v="Ramla's"/>
    <s v="No inmail sent"/>
    <x v="5"/>
    <d v="2019-09-23T00:00:00"/>
    <d v="2021-07-09T00:00:00"/>
    <n v="7"/>
    <m/>
    <n v="250"/>
    <m/>
    <m/>
    <m/>
    <m/>
    <m/>
    <m/>
    <s v="Not relevant"/>
  </r>
  <r>
    <n v="4160"/>
    <m/>
    <n v="0"/>
    <x v="3"/>
    <s v="Katy Bohinc"/>
    <s v="Director of Data Strategy"/>
    <s v="Inspira Marketing Group"/>
    <x v="7"/>
    <s v="America"/>
    <s v="New York"/>
    <m/>
    <s v="No inmail sent"/>
    <x v="5"/>
    <d v="2019-09-23T00:00:00"/>
    <d v="2021-03-09T00:00:00"/>
    <n v="3"/>
    <m/>
    <n v="372"/>
    <s v="None"/>
    <m/>
    <m/>
    <m/>
    <m/>
    <m/>
    <s v="Relevant + followed up"/>
  </r>
  <r>
    <n v="4161"/>
    <m/>
    <n v="0"/>
    <x v="1"/>
    <s v="Ram Annamalai"/>
    <s v="Head of Data Analytics"/>
    <s v="Comcast Business"/>
    <x v="16"/>
    <s v="America"/>
    <s v="Colorado"/>
    <m/>
    <s v="No inmail sent"/>
    <x v="5"/>
    <d v="2019-09-24T00:00:00"/>
    <d v="2020-08-12T00:00:00"/>
    <n v="8"/>
    <m/>
    <n v="581"/>
    <m/>
    <m/>
    <m/>
    <m/>
    <m/>
    <m/>
    <s v="Not relevant"/>
  </r>
  <r>
    <n v="4162"/>
    <m/>
    <n v="0"/>
    <x v="5"/>
    <s v="Jordan Harris"/>
    <m/>
    <s v="XACTV network"/>
    <x v="15"/>
    <m/>
    <m/>
    <m/>
    <s v="No inmail sent"/>
    <x v="4"/>
    <m/>
    <m/>
    <n v="0"/>
    <m/>
    <m/>
    <m/>
    <m/>
    <m/>
    <m/>
    <m/>
    <m/>
    <s v="Not relevant"/>
  </r>
  <r>
    <n v="4163"/>
    <m/>
    <n v="0"/>
    <x v="5"/>
    <s v="Amit Jai &quot;AJ&quot; Kadam"/>
    <m/>
    <s v="Cardinal Path"/>
    <x v="15"/>
    <m/>
    <m/>
    <m/>
    <s v="No inmail sent"/>
    <x v="4"/>
    <m/>
    <m/>
    <n v="0"/>
    <m/>
    <m/>
    <m/>
    <m/>
    <m/>
    <m/>
    <m/>
    <m/>
    <s v="Not relevant"/>
  </r>
  <r>
    <n v="4164"/>
    <m/>
    <n v="0"/>
    <x v="5"/>
    <s v="Frank Chipman"/>
    <m/>
    <s v="Advanced Insights &amp; Marketing "/>
    <x v="15"/>
    <m/>
    <m/>
    <m/>
    <s v="No inmail sent"/>
    <x v="4"/>
    <m/>
    <m/>
    <n v="0"/>
    <m/>
    <m/>
    <m/>
    <m/>
    <m/>
    <m/>
    <m/>
    <m/>
    <s v="Not relevant"/>
  </r>
  <r>
    <n v="4165"/>
    <m/>
    <n v="0"/>
    <x v="2"/>
    <s v="Bunmi Onibokun"/>
    <s v="Director: Media Planning and Analytics"/>
    <s v="PepsiCo"/>
    <x v="3"/>
    <s v="America"/>
    <s v="Washington"/>
    <s v="Ramla's"/>
    <s v="No inmail sent"/>
    <x v="0"/>
    <m/>
    <d v="2021-07-12T00:00:00"/>
    <n v="7"/>
    <m/>
    <m/>
    <m/>
    <m/>
    <m/>
    <m/>
    <m/>
    <m/>
    <m/>
  </r>
  <r>
    <n v="4166"/>
    <m/>
    <n v="0"/>
    <x v="5"/>
    <s v="Stephan Gans"/>
    <m/>
    <s v="PepsiCo"/>
    <x v="15"/>
    <m/>
    <m/>
    <m/>
    <s v="No inmail sent"/>
    <x v="4"/>
    <m/>
    <m/>
    <n v="0"/>
    <m/>
    <m/>
    <m/>
    <m/>
    <m/>
    <m/>
    <m/>
    <m/>
    <s v="Not relevant"/>
  </r>
  <r>
    <n v="4167"/>
    <m/>
    <n v="0"/>
    <x v="5"/>
    <s v="Kevin Hoover"/>
    <m/>
    <s v="PepsiCo"/>
    <x v="15"/>
    <m/>
    <m/>
    <m/>
    <s v="No inmail sent"/>
    <x v="4"/>
    <m/>
    <m/>
    <n v="0"/>
    <m/>
    <m/>
    <m/>
    <m/>
    <m/>
    <m/>
    <m/>
    <m/>
    <s v="Not relevant"/>
  </r>
  <r>
    <n v="4168"/>
    <m/>
    <n v="0"/>
    <x v="5"/>
    <s v="Liz Rangel"/>
    <m/>
    <s v="PepsiCo"/>
    <x v="15"/>
    <m/>
    <m/>
    <m/>
    <s v="No inmail sent"/>
    <x v="4"/>
    <m/>
    <m/>
    <n v="0"/>
    <m/>
    <m/>
    <m/>
    <m/>
    <m/>
    <m/>
    <m/>
    <m/>
    <s v="Not relevant"/>
  </r>
  <r>
    <n v="4169"/>
    <m/>
    <n v="0"/>
    <x v="2"/>
    <s v="Eric Higgins"/>
    <s v="VP, Data Science &amp; Analytics"/>
    <s v="The Estée Lauder Companies Inc."/>
    <x v="3"/>
    <s v="America"/>
    <s v="New York"/>
    <s v="Ramla's"/>
    <s v="No inmail sent"/>
    <x v="5"/>
    <d v="2019-09-25T00:00:00"/>
    <d v="2021-07-08T00:00:00"/>
    <n v="7"/>
    <m/>
    <n v="251"/>
    <m/>
    <m/>
    <m/>
    <m/>
    <m/>
    <m/>
    <s v="Not relevant"/>
  </r>
  <r>
    <n v="4170"/>
    <m/>
    <n v="0"/>
    <x v="5"/>
    <s v="Thiago Nori"/>
    <m/>
    <s v="PepsiCo"/>
    <x v="15"/>
    <m/>
    <m/>
    <m/>
    <s v="No inmail sent"/>
    <x v="4"/>
    <m/>
    <m/>
    <n v="0"/>
    <m/>
    <m/>
    <m/>
    <m/>
    <m/>
    <m/>
    <m/>
    <m/>
    <s v="Not relevant"/>
  </r>
  <r>
    <n v="4171"/>
    <m/>
    <n v="0"/>
    <x v="5"/>
    <s v="Monica Tenorio"/>
    <m/>
    <s v="PepsiCo"/>
    <x v="15"/>
    <m/>
    <m/>
    <m/>
    <s v="No inmail sent"/>
    <x v="4"/>
    <m/>
    <m/>
    <n v="0"/>
    <m/>
    <m/>
    <m/>
    <m/>
    <m/>
    <m/>
    <m/>
    <m/>
    <s v="Not relevant"/>
  </r>
  <r>
    <n v="4172"/>
    <d v="2019-09-23T00:00:00"/>
    <n v="9"/>
    <x v="2"/>
    <s v="Vyomesh Gajera"/>
    <s v="Vice President Of Data Analytics"/>
    <s v="PepsiCo"/>
    <x v="3"/>
    <s v="America"/>
    <s v="Illinois"/>
    <s v="Ramla's"/>
    <s v="No inmail sent"/>
    <x v="5"/>
    <d v="2021-07-12T00:00:00"/>
    <d v="2020-08-12T00:00:00"/>
    <n v="8"/>
    <m/>
    <n v="581"/>
    <s v="Neutral"/>
    <d v="2019-09-23T00:00:00"/>
    <s v="vyomesh.gajera@pepsico.com"/>
    <m/>
    <m/>
    <m/>
    <s v="No longer Vice President Of Data Analytics  _x000a_Now Sr. Manager, Global Data &amp; Analytics at PepsiCo  Relevant profile  _x000a_Responded with a &quot;Not at this moment&quot;  "/>
  </r>
  <r>
    <n v="4173"/>
    <m/>
    <n v="0"/>
    <x v="2"/>
    <s v="James Clarke"/>
    <s v="Media &amp; Digital Marketing Executive"/>
    <s v="PepsiCo"/>
    <x v="15"/>
    <s v="America"/>
    <m/>
    <m/>
    <s v="No inmail sent"/>
    <x v="5"/>
    <d v="2019-09-30T00:00:00"/>
    <d v="2021-10-14T00:00:00"/>
    <n v="10"/>
    <m/>
    <m/>
    <m/>
    <m/>
    <m/>
    <m/>
    <m/>
    <m/>
    <m/>
  </r>
  <r>
    <n v="4174"/>
    <m/>
    <n v="0"/>
    <x v="5"/>
    <s v="Sven Pirkl"/>
    <m/>
    <s v="PepsiCo"/>
    <x v="15"/>
    <m/>
    <m/>
    <m/>
    <s v="No inmail sent"/>
    <x v="4"/>
    <m/>
    <m/>
    <n v="0"/>
    <m/>
    <m/>
    <m/>
    <m/>
    <m/>
    <m/>
    <m/>
    <m/>
    <s v="Not relevant"/>
  </r>
  <r>
    <n v="4175"/>
    <m/>
    <n v="0"/>
    <x v="1"/>
    <s v="Ricardo Arias-Nath"/>
    <s v="SVP / Business Strategy and Transformation. Chief of Staff. Latin America"/>
    <s v="PepsiCo"/>
    <x v="15"/>
    <s v="America"/>
    <s v="Florida"/>
    <m/>
    <s v="No inmail sent"/>
    <x v="5"/>
    <d v="2019-09-23T00:00:00"/>
    <s v="Irrelevent 8/12/2020"/>
    <e v="#VALUE!"/>
    <m/>
    <m/>
    <m/>
    <m/>
    <m/>
    <m/>
    <m/>
    <m/>
    <s v="Not relevant"/>
  </r>
  <r>
    <n v="4176"/>
    <m/>
    <n v="0"/>
    <x v="2"/>
    <s v="Steve Johnson"/>
    <s v="TitleSenior Director, Strategic Insights &amp; Analytics"/>
    <s v="PepsiCo"/>
    <x v="3"/>
    <s v="America"/>
    <s v="Texas"/>
    <m/>
    <s v="No inmail sent"/>
    <x v="5"/>
    <d v="2019-10-15T00:00:00"/>
    <d v="2021-10-14T00:00:00"/>
    <n v="10"/>
    <m/>
    <n v="153"/>
    <m/>
    <m/>
    <m/>
    <m/>
    <m/>
    <m/>
    <m/>
  </r>
  <r>
    <n v="4177"/>
    <m/>
    <n v="0"/>
    <x v="5"/>
    <s v="Martha Roos"/>
    <m/>
    <s v="PepsiCo"/>
    <x v="15"/>
    <m/>
    <m/>
    <m/>
    <s v="No inmail sent"/>
    <x v="4"/>
    <m/>
    <m/>
    <n v="0"/>
    <m/>
    <m/>
    <m/>
    <m/>
    <m/>
    <m/>
    <m/>
    <m/>
    <s v="Not relevant"/>
  </r>
  <r>
    <n v="4178"/>
    <m/>
    <n v="0"/>
    <x v="5"/>
    <s v="Amy Green"/>
    <m/>
    <s v="Procter &amp; Gamble"/>
    <x v="15"/>
    <s v="America"/>
    <s v="Ohio"/>
    <m/>
    <s v="No inmail sent"/>
    <x v="4"/>
    <m/>
    <m/>
    <n v="0"/>
    <m/>
    <m/>
    <m/>
    <m/>
    <m/>
    <m/>
    <m/>
    <m/>
    <s v="Not relevant"/>
  </r>
  <r>
    <n v="4179"/>
    <m/>
    <n v="0"/>
    <x v="0"/>
    <s v="Jeff Hamilton"/>
    <m/>
    <s v="Procter &amp; Gamble"/>
    <x v="26"/>
    <s v="America"/>
    <s v="Illinois"/>
    <m/>
    <s v="No inmail sent"/>
    <x v="4"/>
    <m/>
    <m/>
    <n v="0"/>
    <m/>
    <m/>
    <m/>
    <m/>
    <m/>
    <m/>
    <m/>
    <m/>
    <m/>
  </r>
  <r>
    <n v="4180"/>
    <m/>
    <n v="0"/>
    <x v="5"/>
    <s v="John Myers"/>
    <m/>
    <s v="Procter &amp; Gamble"/>
    <x v="15"/>
    <s v="America"/>
    <s v="Ohio"/>
    <m/>
    <s v="No inmail sent"/>
    <x v="4"/>
    <m/>
    <m/>
    <n v="0"/>
    <m/>
    <m/>
    <m/>
    <m/>
    <m/>
    <m/>
    <m/>
    <m/>
    <s v="Not relevant"/>
  </r>
  <r>
    <n v="4181"/>
    <d v="2020-09-11T00:00:00"/>
    <n v="9"/>
    <x v="3"/>
    <s v="Aaron Steele"/>
    <m/>
    <s v="Procter &amp; Gamble"/>
    <x v="15"/>
    <s v="America"/>
    <s v="Ohio"/>
    <m/>
    <s v="No inmail sent"/>
    <x v="1"/>
    <m/>
    <m/>
    <n v="0"/>
    <m/>
    <m/>
    <m/>
    <m/>
    <m/>
    <m/>
    <m/>
    <m/>
    <m/>
  </r>
  <r>
    <n v="4182"/>
    <m/>
    <n v="0"/>
    <x v="5"/>
    <s v="Ben Blaweiss"/>
    <m/>
    <s v="Procter &amp; Gamble"/>
    <x v="15"/>
    <s v="America"/>
    <s v="Massachusetts"/>
    <m/>
    <s v="No inmail sent"/>
    <x v="4"/>
    <m/>
    <m/>
    <n v="0"/>
    <m/>
    <m/>
    <m/>
    <m/>
    <m/>
    <m/>
    <m/>
    <m/>
    <s v="Not relevant"/>
  </r>
  <r>
    <n v="4183"/>
    <m/>
    <n v="0"/>
    <x v="1"/>
    <s v="Megan Ho"/>
    <s v="Media Analytics and Insights - P&amp;G personal care"/>
    <s v="Procter &amp; Gamble"/>
    <x v="15"/>
    <s v="America"/>
    <s v="Ohio"/>
    <m/>
    <s v="No inmail sent"/>
    <x v="0"/>
    <d v="2019-12-11T00:00:00"/>
    <d v="2020-02-10T00:00:00"/>
    <n v="2"/>
    <m/>
    <n v="765"/>
    <s v="Negative"/>
    <d v="2020-02-28T00:00:00"/>
    <m/>
    <m/>
    <m/>
    <m/>
    <s v="no thanks"/>
  </r>
  <r>
    <n v="4184"/>
    <d v="2020-09-14T00:00:00"/>
    <n v="9"/>
    <x v="3"/>
    <s v="Robert Morgan"/>
    <m/>
    <s v="Unilever"/>
    <x v="15"/>
    <m/>
    <m/>
    <m/>
    <s v="No inmail sent"/>
    <x v="1"/>
    <m/>
    <m/>
    <n v="0"/>
    <m/>
    <m/>
    <m/>
    <m/>
    <m/>
    <m/>
    <m/>
    <m/>
    <m/>
  </r>
  <r>
    <n v="4185"/>
    <m/>
    <n v="0"/>
    <x v="1"/>
    <s v="Dongmei Yang"/>
    <s v="Global Strategic Insights &amp; Analytics, Associate Director"/>
    <s v="Johnson &amp; Johnson"/>
    <x v="6"/>
    <s v="America"/>
    <s v="New York"/>
    <m/>
    <s v="No inmail sent"/>
    <x v="5"/>
    <d v="2019-09-25T00:00:00"/>
    <d v="2020-08-12T00:00:00"/>
    <n v="8"/>
    <m/>
    <n v="581"/>
    <s v="Negative"/>
    <d v="2019-09-25T00:00:00"/>
    <m/>
    <m/>
    <m/>
    <m/>
    <s v="&quot;I am not in charge of ROI measurements currently so I am not sure.&quot;"/>
  </r>
  <r>
    <n v="4186"/>
    <m/>
    <n v="0"/>
    <x v="5"/>
    <s v="Ehab Goldstein"/>
    <m/>
    <s v="Johnson &amp; Johnson"/>
    <x v="15"/>
    <m/>
    <m/>
    <m/>
    <s v="No inmail sent"/>
    <x v="4"/>
    <m/>
    <m/>
    <n v="0"/>
    <m/>
    <m/>
    <m/>
    <m/>
    <m/>
    <m/>
    <m/>
    <m/>
    <s v="Not relevant"/>
  </r>
  <r>
    <n v="4187"/>
    <m/>
    <n v="0"/>
    <x v="5"/>
    <s v="Sofia Panagiotakopoulou"/>
    <m/>
    <s v="Johnson &amp; Johnson"/>
    <x v="15"/>
    <m/>
    <m/>
    <m/>
    <s v="No inmail sent"/>
    <x v="4"/>
    <m/>
    <m/>
    <n v="0"/>
    <m/>
    <m/>
    <m/>
    <m/>
    <m/>
    <m/>
    <m/>
    <m/>
    <s v="Not relevant"/>
  </r>
  <r>
    <n v="4188"/>
    <m/>
    <n v="0"/>
    <x v="2"/>
    <s v="Elena Alikhachkina, PhD"/>
    <s v="Vice President, Data &amp; Analytics NW | Digital Business Transformation"/>
    <s v="Nestlé"/>
    <x v="3"/>
    <s v="America"/>
    <s v="New York"/>
    <m/>
    <s v="No inmail sent"/>
    <x v="5"/>
    <d v="2019-10-15T00:00:00"/>
    <d v="2021-10-14T00:00:00"/>
    <n v="10"/>
    <m/>
    <n v="153"/>
    <m/>
    <m/>
    <m/>
    <m/>
    <m/>
    <m/>
    <m/>
  </r>
  <r>
    <n v="4189"/>
    <d v="2020-09-08T00:00:00"/>
    <n v="9"/>
    <x v="3"/>
    <s v="SAmerican Croly"/>
    <m/>
    <s v="Johnson &amp; Johnson"/>
    <x v="15"/>
    <m/>
    <m/>
    <m/>
    <s v="No inmail sent"/>
    <x v="4"/>
    <m/>
    <m/>
    <n v="0"/>
    <m/>
    <m/>
    <m/>
    <m/>
    <m/>
    <m/>
    <m/>
    <m/>
    <m/>
  </r>
  <r>
    <n v="4190"/>
    <d v="2020-09-25T00:00:00"/>
    <n v="9"/>
    <x v="3"/>
    <s v="Clare-Marie Hulsey"/>
    <m/>
    <s v="The Coca-Cola Company"/>
    <x v="15"/>
    <m/>
    <m/>
    <m/>
    <s v="No inmail sent"/>
    <x v="4"/>
    <m/>
    <m/>
    <n v="0"/>
    <m/>
    <m/>
    <m/>
    <m/>
    <m/>
    <m/>
    <m/>
    <m/>
    <m/>
  </r>
  <r>
    <n v="4191"/>
    <m/>
    <n v="0"/>
    <x v="2"/>
    <s v="Kristen Brown"/>
    <s v="TitleSenior Global Marketing Manager"/>
    <s v="Broughton Partners"/>
    <x v="15"/>
    <s v="America"/>
    <m/>
    <m/>
    <s v="No inmail sent"/>
    <x v="5"/>
    <d v="2019-09-24T00:00:00"/>
    <d v="2021-10-14T00:00:00"/>
    <n v="10"/>
    <m/>
    <m/>
    <m/>
    <m/>
    <m/>
    <m/>
    <m/>
    <m/>
    <m/>
  </r>
  <r>
    <n v="4192"/>
    <d v="2020-09-25T00:00:00"/>
    <n v="9"/>
    <x v="3"/>
    <s v="Jean (Lu) Strickland"/>
    <m/>
    <s v="The Coca-Cola Company"/>
    <x v="15"/>
    <m/>
    <m/>
    <m/>
    <s v="No inmail sent"/>
    <x v="5"/>
    <d v="2019-10-15T00:00:00"/>
    <m/>
    <n v="0"/>
    <m/>
    <n v="883"/>
    <s v="Negative"/>
    <d v="2020-01-17T00:00:00"/>
    <m/>
    <m/>
    <m/>
    <m/>
    <s v="Hi Ramla, thanks for reaching out but I’m not interested at this time. Thank you."/>
  </r>
  <r>
    <n v="4193"/>
    <m/>
    <n v="0"/>
    <x v="5"/>
    <s v="Lawren Barnett, MBA"/>
    <m/>
    <s v="The Coca-Cola Company"/>
    <x v="15"/>
    <m/>
    <m/>
    <m/>
    <s v="No inmail sent"/>
    <x v="4"/>
    <m/>
    <m/>
    <n v="0"/>
    <m/>
    <m/>
    <m/>
    <m/>
    <m/>
    <m/>
    <m/>
    <m/>
    <s v="Not relevant"/>
  </r>
  <r>
    <n v="4194"/>
    <m/>
    <n v="0"/>
    <x v="5"/>
    <s v="Whitney Fortin"/>
    <m/>
    <s v="The Coca-Cola Company"/>
    <x v="15"/>
    <m/>
    <m/>
    <m/>
    <s v="No inmail sent"/>
    <x v="4"/>
    <m/>
    <m/>
    <n v="0"/>
    <m/>
    <m/>
    <m/>
    <m/>
    <m/>
    <m/>
    <m/>
    <m/>
    <s v="Not relevant"/>
  </r>
  <r>
    <n v="4195"/>
    <m/>
    <n v="0"/>
    <x v="3"/>
    <s v="Jorge Montoya"/>
    <s v="Director Business Analytics, Corporate Finance"/>
    <s v="Red Robin"/>
    <x v="3"/>
    <s v="America"/>
    <s v="Georgia"/>
    <m/>
    <s v="No inmail sent"/>
    <x v="5"/>
    <d v="2019-09-23T00:00:00"/>
    <d v="2021-08-23T00:00:00"/>
    <n v="8"/>
    <m/>
    <n v="205"/>
    <s v="Positive"/>
    <d v="2021-06-14T00:00:00"/>
    <m/>
    <m/>
    <m/>
    <m/>
    <s v="Relevant + followed up"/>
  </r>
  <r>
    <n v="4196"/>
    <m/>
    <n v="0"/>
    <x v="5"/>
    <s v="Lizzy Nephew"/>
    <m/>
    <s v="The Coca-Cola Company"/>
    <x v="15"/>
    <m/>
    <m/>
    <m/>
    <s v="No inmail sent"/>
    <x v="4"/>
    <m/>
    <m/>
    <n v="0"/>
    <m/>
    <m/>
    <m/>
    <m/>
    <m/>
    <m/>
    <m/>
    <m/>
    <s v="Not relevant"/>
  </r>
  <r>
    <n v="4197"/>
    <m/>
    <n v="0"/>
    <x v="5"/>
    <s v="Anshuman Mohapatra"/>
    <m/>
    <s v="Apple"/>
    <x v="15"/>
    <m/>
    <m/>
    <m/>
    <s v="No inmail sent"/>
    <x v="4"/>
    <m/>
    <m/>
    <n v="0"/>
    <m/>
    <m/>
    <m/>
    <m/>
    <m/>
    <m/>
    <m/>
    <m/>
    <s v="Not relevant"/>
  </r>
  <r>
    <n v="4198"/>
    <m/>
    <n v="0"/>
    <x v="5"/>
    <s v="Stephen Borders"/>
    <m/>
    <s v="Apple"/>
    <x v="15"/>
    <m/>
    <m/>
    <m/>
    <s v="No inmail sent"/>
    <x v="4"/>
    <m/>
    <m/>
    <n v="0"/>
    <m/>
    <m/>
    <m/>
    <m/>
    <m/>
    <m/>
    <m/>
    <m/>
    <s v="Not relevant"/>
  </r>
  <r>
    <n v="4199"/>
    <m/>
    <n v="0"/>
    <x v="3"/>
    <s v="Adam Clifford"/>
    <s v="Sr. Manager, Marketing Analytics"/>
    <s v="Danone"/>
    <x v="3"/>
    <s v="America"/>
    <m/>
    <m/>
    <s v="No inmail sent"/>
    <x v="5"/>
    <d v="2019-09-23T00:00:00"/>
    <d v="2021-04-16T00:00:00"/>
    <n v="4"/>
    <n v="2"/>
    <n v="334"/>
    <s v="None"/>
    <m/>
    <m/>
    <m/>
    <m/>
    <m/>
    <s v="Relevant + followed up"/>
  </r>
  <r>
    <n v="4200"/>
    <m/>
    <n v="0"/>
    <x v="1"/>
    <s v="Suzanne Kevlyn"/>
    <s v="Vice President, Insights &amp; Analytics"/>
    <s v="Danone"/>
    <x v="26"/>
    <s v="America"/>
    <s v="Colorado"/>
    <m/>
    <s v="No inmail sent"/>
    <x v="0"/>
    <d v="2020-02-24T00:00:00"/>
    <d v="2020-08-12T00:00:00"/>
    <n v="8"/>
    <m/>
    <n v="581"/>
    <m/>
    <m/>
    <m/>
    <m/>
    <m/>
    <m/>
    <s v="Not relevant"/>
  </r>
  <r>
    <n v="4201"/>
    <m/>
    <n v="0"/>
    <x v="5"/>
    <s v="Jeff Price, MBA"/>
    <m/>
    <s v="Danone"/>
    <x v="15"/>
    <m/>
    <m/>
    <m/>
    <s v="No inmail sent"/>
    <x v="4"/>
    <m/>
    <m/>
    <n v="0"/>
    <m/>
    <m/>
    <m/>
    <m/>
    <m/>
    <m/>
    <m/>
    <m/>
    <s v="Not relevant"/>
  </r>
  <r>
    <n v="4202"/>
    <m/>
    <n v="0"/>
    <x v="5"/>
    <s v="Anand Hugar"/>
    <m/>
    <s v="Danone"/>
    <x v="15"/>
    <m/>
    <m/>
    <m/>
    <s v="No inmail sent"/>
    <x v="4"/>
    <m/>
    <m/>
    <n v="0"/>
    <m/>
    <m/>
    <m/>
    <m/>
    <m/>
    <m/>
    <m/>
    <m/>
    <s v="Not relevant"/>
  </r>
  <r>
    <n v="4203"/>
    <m/>
    <n v="0"/>
    <x v="5"/>
    <s v="Esther Shpak"/>
    <m/>
    <s v="BLACK MAGIC FACTORY"/>
    <x v="15"/>
    <m/>
    <m/>
    <s v="Ramla's"/>
    <s v="No inmail sent"/>
    <x v="2"/>
    <m/>
    <m/>
    <n v="0"/>
    <m/>
    <m/>
    <m/>
    <m/>
    <m/>
    <m/>
    <m/>
    <m/>
    <s v="Not relevant"/>
  </r>
  <r>
    <n v="4204"/>
    <m/>
    <n v="0"/>
    <x v="5"/>
    <s v="Yashwanth K."/>
    <m/>
    <s v="airbnb"/>
    <x v="15"/>
    <m/>
    <m/>
    <m/>
    <s v="No inmail sent"/>
    <x v="4"/>
    <m/>
    <m/>
    <n v="0"/>
    <m/>
    <m/>
    <m/>
    <m/>
    <m/>
    <m/>
    <m/>
    <m/>
    <s v="Not relevant"/>
  </r>
  <r>
    <n v="4205"/>
    <m/>
    <n v="0"/>
    <x v="1"/>
    <s v="Harrison Burch"/>
    <s v="Marketing Operations "/>
    <s v="MessageBird"/>
    <x v="16"/>
    <s v="Europe"/>
    <s v="Netherlands"/>
    <m/>
    <s v="No inmail sent"/>
    <x v="5"/>
    <d v="2019-09-23T00:00:00"/>
    <s v="irrelevent 7/8/2020"/>
    <e v="#VALUE!"/>
    <m/>
    <m/>
    <m/>
    <m/>
    <m/>
    <m/>
    <m/>
    <m/>
    <s v="Not relevant"/>
  </r>
  <r>
    <n v="4206"/>
    <d v="2021-03-03T00:00:00"/>
    <n v="3"/>
    <x v="3"/>
    <s v="E. Craig Stacey"/>
    <s v="Managing Director, Marketing Productivity Management"/>
    <s v="Institue for Marketing Productivity"/>
    <x v="5"/>
    <s v="America"/>
    <s v="Florida"/>
    <s v="Ramla's"/>
    <s v="No inmail sent"/>
    <x v="3"/>
    <m/>
    <m/>
    <n v="0"/>
    <m/>
    <m/>
    <m/>
    <m/>
    <m/>
    <m/>
    <m/>
    <m/>
    <s v="Relevant + sent invite"/>
  </r>
  <r>
    <n v="4207"/>
    <d v="2020-09-25T00:00:00"/>
    <n v="9"/>
    <x v="3"/>
    <s v="Michael Sweeney"/>
    <m/>
    <s v="Mastercard"/>
    <x v="26"/>
    <m/>
    <m/>
    <m/>
    <s v="No inmail sent"/>
    <x v="4"/>
    <m/>
    <m/>
    <n v="0"/>
    <m/>
    <m/>
    <m/>
    <m/>
    <m/>
    <m/>
    <m/>
    <m/>
    <m/>
  </r>
  <r>
    <n v="4208"/>
    <m/>
    <n v="0"/>
    <x v="1"/>
    <s v="Leandro Delarue"/>
    <s v="Global Categories &amp; Portfolio Intelligence Lead"/>
    <s v="Natura"/>
    <x v="26"/>
    <s v="America"/>
    <m/>
    <m/>
    <s v="No inmail sent"/>
    <x v="5"/>
    <d v="2019-09-25T00:00:00"/>
    <s v="Irrelevant"/>
    <e v="#VALUE!"/>
    <m/>
    <m/>
    <m/>
    <m/>
    <m/>
    <m/>
    <m/>
    <m/>
    <s v="Not relevant"/>
  </r>
  <r>
    <n v="4209"/>
    <d v="2020-09-25T00:00:00"/>
    <n v="9"/>
    <x v="3"/>
    <s v="Henrique Belmonte"/>
    <m/>
    <s v="Uber"/>
    <x v="26"/>
    <m/>
    <m/>
    <m/>
    <s v="No inmail sent"/>
    <x v="0"/>
    <d v="2020-10-06T00:00:00"/>
    <m/>
    <n v="0"/>
    <m/>
    <m/>
    <m/>
    <m/>
    <m/>
    <m/>
    <m/>
    <m/>
    <m/>
  </r>
  <r>
    <n v="4210"/>
    <m/>
    <n v="0"/>
    <x v="0"/>
    <s v="Jim Santa Barbara"/>
    <m/>
    <s v="Johnson &amp; Johnson"/>
    <x v="26"/>
    <m/>
    <m/>
    <m/>
    <s v="No inmail sent"/>
    <x v="5"/>
    <d v="2019-09-24T00:00:00"/>
    <m/>
    <n v="0"/>
    <m/>
    <n v="44636"/>
    <s v="Positive"/>
    <d v="2019-09-24T00:00:00"/>
    <m/>
    <m/>
    <m/>
    <m/>
    <s v="&quot;I would be interested. Yes, October 9th at 9am would be fine.  Please send a meeting invite to jsantab428@gmail.com.  Looking forward to it!&quot;"/>
  </r>
  <r>
    <n v="4211"/>
    <d v="2020-09-25T00:00:00"/>
    <n v="9"/>
    <x v="3"/>
    <s v="Andy Dybvig"/>
    <m/>
    <s v="General Mills"/>
    <x v="15"/>
    <m/>
    <m/>
    <m/>
    <s v="No inmail sent"/>
    <x v="3"/>
    <m/>
    <m/>
    <n v="0"/>
    <m/>
    <m/>
    <m/>
    <m/>
    <m/>
    <m/>
    <m/>
    <m/>
    <m/>
  </r>
  <r>
    <n v="4212"/>
    <d v="2020-09-08T00:00:00"/>
    <n v="9"/>
    <x v="3"/>
    <s v="Jim Norgren"/>
    <m/>
    <s v="Johnson &amp; Johnson"/>
    <x v="26"/>
    <m/>
    <m/>
    <m/>
    <s v="No inmail sent"/>
    <x v="4"/>
    <m/>
    <m/>
    <n v="0"/>
    <m/>
    <m/>
    <m/>
    <m/>
    <m/>
    <m/>
    <m/>
    <m/>
    <m/>
  </r>
  <r>
    <n v="4213"/>
    <m/>
    <n v="0"/>
    <x v="0"/>
    <s v="Jorge Oriza"/>
    <m/>
    <s v="Johnson &amp; Johnson"/>
    <x v="26"/>
    <m/>
    <m/>
    <m/>
    <s v="No inmail sent"/>
    <x v="4"/>
    <m/>
    <m/>
    <n v="0"/>
    <m/>
    <m/>
    <m/>
    <m/>
    <m/>
    <m/>
    <m/>
    <m/>
    <m/>
  </r>
  <r>
    <n v="4214"/>
    <d v="2020-09-08T00:00:00"/>
    <n v="9"/>
    <x v="3"/>
    <s v="Pallaw Sharma"/>
    <m/>
    <s v="Johnson &amp; Johnson"/>
    <x v="26"/>
    <m/>
    <m/>
    <m/>
    <s v="No inmail sent"/>
    <x v="4"/>
    <m/>
    <m/>
    <n v="0"/>
    <m/>
    <m/>
    <m/>
    <m/>
    <m/>
    <m/>
    <m/>
    <m/>
    <m/>
  </r>
  <r>
    <n v="4215"/>
    <m/>
    <n v="0"/>
    <x v="1"/>
    <s v="Scott Hebner"/>
    <m/>
    <s v="IBM"/>
    <x v="26"/>
    <s v="America"/>
    <m/>
    <m/>
    <s v="No inmail sent"/>
    <x v="5"/>
    <d v="2019-09-25T00:00:00"/>
    <s v="Irrelevant"/>
    <e v="#VALUE!"/>
    <m/>
    <m/>
    <m/>
    <m/>
    <m/>
    <m/>
    <m/>
    <m/>
    <s v="Not relevant"/>
  </r>
  <r>
    <n v="4216"/>
    <d v="2020-09-08T00:00:00"/>
    <n v="9"/>
    <x v="3"/>
    <s v="Asha Mahesh"/>
    <m/>
    <s v="Johnson &amp; Johnson"/>
    <x v="26"/>
    <m/>
    <m/>
    <m/>
    <s v="No inmail sent"/>
    <x v="4"/>
    <m/>
    <m/>
    <n v="0"/>
    <m/>
    <m/>
    <m/>
    <m/>
    <m/>
    <m/>
    <m/>
    <m/>
    <m/>
  </r>
  <r>
    <n v="4217"/>
    <m/>
    <n v="0"/>
    <x v="1"/>
    <s v="Samantha Albuquerque"/>
    <s v="CMO Dafiti Group "/>
    <s v=" Dafiti"/>
    <x v="26"/>
    <s v="America"/>
    <s v="Brazil"/>
    <m/>
    <s v="No inmail sent"/>
    <x v="5"/>
    <d v="2019-09-24T00:00:00"/>
    <s v="Irrelevant"/>
    <e v="#VALUE!"/>
    <m/>
    <m/>
    <m/>
    <m/>
    <m/>
    <m/>
    <m/>
    <m/>
    <s v="Not relevant"/>
  </r>
  <r>
    <n v="4218"/>
    <m/>
    <n v="0"/>
    <x v="0"/>
    <s v="Chad Schumacher"/>
    <m/>
    <s v="Kellogg Company"/>
    <x v="26"/>
    <m/>
    <m/>
    <m/>
    <s v="No inmail sent"/>
    <x v="4"/>
    <m/>
    <m/>
    <n v="0"/>
    <m/>
    <m/>
    <m/>
    <m/>
    <m/>
    <m/>
    <m/>
    <m/>
    <m/>
  </r>
  <r>
    <n v="4219"/>
    <m/>
    <n v="0"/>
    <x v="5"/>
    <s v="Geoffrey Greenblatt"/>
    <m/>
    <s v="AD/FIN"/>
    <x v="15"/>
    <m/>
    <m/>
    <m/>
    <s v="No inmail sent"/>
    <x v="5"/>
    <d v="2019-09-25T00:00:00"/>
    <m/>
    <n v="0"/>
    <m/>
    <n v="903"/>
    <s v="Negative"/>
    <d v="2019-09-25T00:00:00"/>
    <m/>
    <m/>
    <m/>
    <m/>
    <s v="&quot;No,thanks&quot;"/>
  </r>
  <r>
    <n v="4220"/>
    <d v="2021-07-01T00:00:00"/>
    <n v="7"/>
    <x v="3"/>
    <s v="Lisa (Daigneault) Pimentel"/>
    <s v="AVP Customer Analytics"/>
    <s v="The TJX Companies, Inc."/>
    <x v="0"/>
    <s v="America"/>
    <s v="Massachusetts"/>
    <s v="Ramla's"/>
    <s v="No inmail sent"/>
    <x v="1"/>
    <m/>
    <m/>
    <n v="0"/>
    <m/>
    <m/>
    <m/>
    <m/>
    <m/>
    <m/>
    <m/>
    <m/>
    <m/>
  </r>
  <r>
    <n v="4221"/>
    <m/>
    <n v="0"/>
    <x v="1"/>
    <s v="Enrique Westrup"/>
    <s v="Head Of Marketing Operations "/>
    <s v="Health IQ"/>
    <x v="15"/>
    <s v="America"/>
    <m/>
    <m/>
    <s v="No inmail sent"/>
    <x v="5"/>
    <d v="2019-09-25T00:00:00"/>
    <s v="irrelevent 7/8/2020"/>
    <e v="#VALUE!"/>
    <m/>
    <m/>
    <m/>
    <m/>
    <m/>
    <m/>
    <m/>
    <m/>
    <s v="Not relevant"/>
  </r>
  <r>
    <n v="4222"/>
    <d v="2019-09-25T00:00:00"/>
    <n v="9"/>
    <x v="2"/>
    <s v="Sai Giridhar Tata"/>
    <s v="State Head"/>
    <s v="Constant Analytics"/>
    <x v="15"/>
    <m/>
    <m/>
    <m/>
    <s v="No inmail sent"/>
    <x v="2"/>
    <m/>
    <m/>
    <n v="0"/>
    <m/>
    <m/>
    <m/>
    <m/>
    <m/>
    <m/>
    <m/>
    <m/>
    <m/>
  </r>
  <r>
    <n v="4223"/>
    <d v="2021-03-03T00:00:00"/>
    <n v="3"/>
    <x v="2"/>
    <s v="Neha Misra"/>
    <s v="Global CTO, Data Science &amp; AI Lead"/>
    <s v="Accenture"/>
    <x v="7"/>
    <s v="America"/>
    <s v="Illinois"/>
    <s v="Ramla's"/>
    <s v="No inmail sent"/>
    <x v="0"/>
    <d v="2021-03-09T00:00:00"/>
    <d v="2021-11-26T00:00:00"/>
    <n v="11"/>
    <m/>
    <n v="110"/>
    <m/>
    <m/>
    <m/>
    <m/>
    <m/>
    <m/>
    <s v="Competitor"/>
  </r>
  <r>
    <n v="4224"/>
    <m/>
    <n v="0"/>
    <x v="0"/>
    <s v="Brenda Fiala"/>
    <s v="Global VP Strategy, Insights &amp; Analytics"/>
    <s v="Bacardi"/>
    <x v="3"/>
    <s v="America"/>
    <s v="New York"/>
    <s v="Ramla's"/>
    <s v="No inmail sent"/>
    <x v="0"/>
    <d v="2021-02-02T00:00:00"/>
    <d v="2021-08-04T00:00:00"/>
    <n v="8"/>
    <n v="2"/>
    <n v="224"/>
    <m/>
    <m/>
    <m/>
    <m/>
    <m/>
    <m/>
    <m/>
  </r>
  <r>
    <n v="4225"/>
    <d v="2021-03-03T00:00:00"/>
    <n v="3"/>
    <x v="3"/>
    <s v="Eng &quot;Tony&quot; Lim"/>
    <s v="Manager - Business Analytics and Marketing Metrics"/>
    <s v="Sony Electronics"/>
    <x v="3"/>
    <s v="America"/>
    <s v="California"/>
    <s v="Ramla's"/>
    <s v="No inmail sent"/>
    <x v="3"/>
    <m/>
    <m/>
    <n v="0"/>
    <m/>
    <m/>
    <m/>
    <m/>
    <m/>
    <m/>
    <m/>
    <m/>
    <s v="Relevant + sent invite"/>
  </r>
  <r>
    <n v="4226"/>
    <d v="2021-05-02T00:00:00"/>
    <n v="5"/>
    <x v="2"/>
    <s v="Stacy Yehle"/>
    <s v="Insights &amp; Analytics Manager and Data"/>
    <s v="Hallmark Cards"/>
    <x v="0"/>
    <s v="America"/>
    <s v="Kansas"/>
    <s v="Ramla's"/>
    <s v="No inmail sent"/>
    <x v="2"/>
    <m/>
    <m/>
    <n v="0"/>
    <m/>
    <m/>
    <m/>
    <m/>
    <m/>
    <m/>
    <m/>
    <m/>
    <m/>
  </r>
  <r>
    <n v="4227"/>
    <m/>
    <n v="0"/>
    <x v="3"/>
    <s v="Ken Beatty"/>
    <s v="Chief Analytics Officer"/>
    <s v="FCB"/>
    <x v="15"/>
    <s v="America"/>
    <s v="New York"/>
    <m/>
    <s v="No inmail sent"/>
    <x v="1"/>
    <m/>
    <m/>
    <n v="0"/>
    <m/>
    <m/>
    <m/>
    <m/>
    <m/>
    <m/>
    <m/>
    <m/>
    <s v="Relevant + sent invite"/>
  </r>
  <r>
    <n v="4228"/>
    <m/>
    <n v="0"/>
    <x v="1"/>
    <s v="Francisco Tortorelli"/>
    <m/>
    <s v="Danone"/>
    <x v="15"/>
    <s v="America"/>
    <m/>
    <m/>
    <s v="No inmail sent"/>
    <x v="5"/>
    <d v="2019-09-26T00:00:00"/>
    <s v="Irrelevant"/>
    <e v="#VALUE!"/>
    <m/>
    <m/>
    <m/>
    <m/>
    <m/>
    <m/>
    <m/>
    <m/>
    <s v="Not relevant"/>
  </r>
  <r>
    <n v="4229"/>
    <d v="2019-09-25T00:00:00"/>
    <n v="9"/>
    <x v="2"/>
    <s v="Gregory Grzegorzyk"/>
    <s v="President"/>
    <s v="A1 Analytics LLC"/>
    <x v="5"/>
    <s v="America"/>
    <s v="California"/>
    <m/>
    <s v="No inmail sent"/>
    <x v="5"/>
    <d v="2019-09-25T00:00:00"/>
    <m/>
    <n v="0"/>
    <m/>
    <n v="44636"/>
    <s v="Positive"/>
    <d v="2019-09-25T00:00:00"/>
    <m/>
    <m/>
    <m/>
    <m/>
    <s v="&quot;I enjoyed your intro video, and I would like to see a product demo tomorrow or Friday.&quot;"/>
  </r>
  <r>
    <n v="4230"/>
    <d v="2021-05-03T00:00:00"/>
    <n v="5"/>
    <x v="2"/>
    <s v="Cathy Oh"/>
    <s v="Vice President, Global Head of Marketing &amp; Analytics "/>
    <s v="Samsung Ad"/>
    <x v="7"/>
    <s v="America"/>
    <s v="New York"/>
    <s v="Ramla's"/>
    <s v="No inmail sent"/>
    <x v="2"/>
    <m/>
    <m/>
    <n v="0"/>
    <m/>
    <m/>
    <m/>
    <m/>
    <m/>
    <m/>
    <m/>
    <m/>
    <m/>
  </r>
  <r>
    <n v="4231"/>
    <d v="2019-09-25T00:00:00"/>
    <n v="9"/>
    <x v="2"/>
    <s v="Peter Powell"/>
    <s v="Chief Marketing Scientist"/>
    <s v="Marketing Data Science"/>
    <x v="1"/>
    <s v="America"/>
    <s v="California"/>
    <m/>
    <s v="No inmail sent"/>
    <x v="5"/>
    <d v="2019-10-23T00:00:00"/>
    <d v="2009-07-12T00:00:00"/>
    <n v="7"/>
    <m/>
    <n v="4630"/>
    <s v="Positive"/>
    <d v="2019-10-23T00:00:00"/>
    <m/>
    <m/>
    <m/>
    <m/>
    <s v="&quot;I am interested to learn more.  Sometimes clients ask me to help them evaluate such tools, so anything you can share with me might help in such engagements in the future.&quot;"/>
  </r>
  <r>
    <n v="4232"/>
    <d v="2021-11-01T00:00:00"/>
    <n v="11"/>
    <x v="2"/>
    <s v="Susanna Selchau-Hansen"/>
    <s v="Director, Marketing Effectiveness"/>
    <s v="Sephora"/>
    <x v="3"/>
    <s v="America"/>
    <s v="California"/>
    <s v="Both (Ramla's &amp; Personal)"/>
    <s v="No inmail sent"/>
    <x v="1"/>
    <m/>
    <m/>
    <m/>
    <m/>
    <m/>
    <m/>
    <m/>
    <m/>
    <m/>
    <m/>
    <m/>
    <m/>
  </r>
  <r>
    <n v="4233"/>
    <d v="2021-05-03T00:00:00"/>
    <n v="5"/>
    <x v="2"/>
    <s v="Zachary Darkow"/>
    <s v="Director - Marketing Measurement at Target"/>
    <s v="Target"/>
    <x v="0"/>
    <s v="America"/>
    <s v="New Jersey"/>
    <s v="Ramla's"/>
    <s v="No inmail sent"/>
    <x v="2"/>
    <m/>
    <m/>
    <n v="0"/>
    <m/>
    <m/>
    <m/>
    <m/>
    <m/>
    <m/>
    <m/>
    <m/>
    <m/>
  </r>
  <r>
    <n v="4234"/>
    <d v="2019-09-25T00:00:00"/>
    <n v="9"/>
    <x v="2"/>
    <s v="Mark Stone "/>
    <s v="Founder &amp; Managing Director"/>
    <s v="Seawalls Collective"/>
    <x v="2"/>
    <s v="America"/>
    <s v="New York"/>
    <m/>
    <s v="No inmail sent"/>
    <x v="5"/>
    <d v="2019-09-25T00:00:00"/>
    <d v="2021-08-05T00:00:00"/>
    <n v="8"/>
    <m/>
    <n v="223"/>
    <s v="Positive"/>
    <d v="2019-09-26T00:00:00"/>
    <m/>
    <m/>
    <m/>
    <m/>
    <s v="&quot;I came across your very interesting company as I was researching the state of marketing ROI measurement in the UK.&quot;"/>
  </r>
  <r>
    <n v="4235"/>
    <m/>
    <n v="0"/>
    <x v="0"/>
    <s v="Rachel Brook"/>
    <s v="Managing Partner, Head Data &amp; Analytics"/>
    <s v="MediaCom"/>
    <x v="21"/>
    <s v="America"/>
    <s v="New York"/>
    <m/>
    <s v="No inmail sent"/>
    <x v="5"/>
    <d v="2020-01-27T00:00:00"/>
    <s v="Already a deal"/>
    <e v="#VALUE!"/>
    <m/>
    <m/>
    <s v="Positive_FS"/>
    <d v="2020-01-27T00:00:00"/>
    <m/>
    <m/>
    <m/>
    <m/>
    <s v="Thanks for reaching out and interested to learn more - please email me at rachel.brook@mediacom.com."/>
  </r>
  <r>
    <n v="4236"/>
    <d v="2021-05-03T00:00:00"/>
    <n v="5"/>
    <x v="2"/>
    <s v="Roxanne Oliver"/>
    <s v="Data, Analytics, and Insights Lead"/>
    <s v="McCann "/>
    <x v="1"/>
    <s v="America"/>
    <s v="New York"/>
    <s v="Ramla's"/>
    <s v="No inmail sent"/>
    <x v="2"/>
    <m/>
    <m/>
    <n v="0"/>
    <m/>
    <m/>
    <m/>
    <m/>
    <m/>
    <m/>
    <m/>
    <m/>
    <m/>
  </r>
  <r>
    <n v="4237"/>
    <m/>
    <n v="0"/>
    <x v="1"/>
    <s v="Nawraj Sinha"/>
    <s v="Director-Customer Analytics "/>
    <s v="Kantar Millward Brown"/>
    <x v="15"/>
    <s v="America"/>
    <m/>
    <m/>
    <s v="No inmail sent"/>
    <x v="5"/>
    <d v="2019-09-26T00:00:00"/>
    <s v="irrelevent 7/8/2020"/>
    <e v="#VALUE!"/>
    <m/>
    <m/>
    <m/>
    <m/>
    <m/>
    <m/>
    <m/>
    <m/>
    <s v="Not relevant"/>
  </r>
  <r>
    <n v="4238"/>
    <m/>
    <n v="0"/>
    <x v="3"/>
    <s v="Carter Ehlers"/>
    <s v="Marketing Science Supervisor"/>
    <s v="Hearts &amp; Science"/>
    <x v="1"/>
    <s v="America"/>
    <s v="Georgia"/>
    <m/>
    <s v="No inmail sent"/>
    <x v="5"/>
    <d v="2019-09-26T00:00:00"/>
    <d v="2021-04-20T00:00:00"/>
    <n v="4"/>
    <m/>
    <n v="330"/>
    <s v="None"/>
    <m/>
    <m/>
    <m/>
    <m/>
    <m/>
    <s v="Relevant + followed up"/>
  </r>
  <r>
    <n v="4239"/>
    <m/>
    <n v="0"/>
    <x v="3"/>
    <s v="Kumar Raman"/>
    <s v="Director | Data &amp; Analytics, Marketing Solutions"/>
    <s v="Academy Sports + Outdoors"/>
    <x v="0"/>
    <s v="America"/>
    <s v="Texas"/>
    <m/>
    <s v="No inmail sent"/>
    <x v="5"/>
    <d v="2019-09-26T00:00:00"/>
    <d v="2021-07-19T00:00:00"/>
    <n v="7"/>
    <n v="2"/>
    <n v="240"/>
    <s v="None"/>
    <m/>
    <m/>
    <m/>
    <m/>
    <m/>
    <s v="Relevant + followed up"/>
  </r>
  <r>
    <n v="4240"/>
    <m/>
    <n v="0"/>
    <x v="1"/>
    <s v="Alek K."/>
    <s v="VP data"/>
    <s v="plat.ai"/>
    <x v="15"/>
    <s v="America"/>
    <s v="California"/>
    <m/>
    <s v="No inmail sent"/>
    <x v="5"/>
    <d v="2019-09-30T00:00:00"/>
    <d v="2020-08-12T00:00:00"/>
    <n v="8"/>
    <m/>
    <n v="581"/>
    <m/>
    <m/>
    <m/>
    <m/>
    <m/>
    <m/>
    <s v="Not relevant"/>
  </r>
  <r>
    <n v="4241"/>
    <d v="2020-09-30T00:00:00"/>
    <n v="9"/>
    <x v="3"/>
    <s v="Mia Vallo"/>
    <m/>
    <s v="National Geographic"/>
    <x v="15"/>
    <m/>
    <m/>
    <m/>
    <s v="No inmail sent"/>
    <x v="4"/>
    <m/>
    <m/>
    <n v="0"/>
    <m/>
    <m/>
    <m/>
    <m/>
    <m/>
    <m/>
    <m/>
    <m/>
    <m/>
  </r>
  <r>
    <n v="4242"/>
    <d v="2021-03-03T00:00:00"/>
    <n v="3"/>
    <x v="3"/>
    <s v="Juliana Castanheira"/>
    <s v="Consumer Insights Global Director"/>
    <s v="SC Johnson"/>
    <x v="3"/>
    <s v="America"/>
    <s v="Wisconsin"/>
    <s v="Ramla's"/>
    <s v="No inmail sent"/>
    <x v="1"/>
    <m/>
    <m/>
    <n v="0"/>
    <m/>
    <m/>
    <m/>
    <m/>
    <m/>
    <m/>
    <m/>
    <m/>
    <m/>
  </r>
  <r>
    <n v="4243"/>
    <d v="2020-09-30T00:00:00"/>
    <n v="9"/>
    <x v="3"/>
    <s v="Kalyn Paul"/>
    <s v="Director,Media Performance"/>
    <s v="Diray Media"/>
    <x v="15"/>
    <m/>
    <m/>
    <m/>
    <s v="No inmail sent"/>
    <x v="3"/>
    <m/>
    <m/>
    <n v="0"/>
    <m/>
    <m/>
    <m/>
    <m/>
    <m/>
    <m/>
    <m/>
    <m/>
    <m/>
  </r>
  <r>
    <n v="4244"/>
    <d v="2020-09-30T00:00:00"/>
    <n v="9"/>
    <x v="3"/>
    <s v="Hamza A."/>
    <s v="VP Director, Analytics &amp; Technology"/>
    <s v="Performics"/>
    <x v="15"/>
    <m/>
    <m/>
    <m/>
    <s v="No inmail sent"/>
    <x v="3"/>
    <m/>
    <m/>
    <n v="0"/>
    <m/>
    <m/>
    <m/>
    <m/>
    <m/>
    <m/>
    <m/>
    <m/>
    <m/>
  </r>
  <r>
    <n v="4245"/>
    <m/>
    <n v="0"/>
    <x v="1"/>
    <s v="Anthony Bishop"/>
    <m/>
    <s v="Patagonia Marketing Group"/>
    <x v="15"/>
    <s v="America"/>
    <m/>
    <m/>
    <s v="No inmail sent"/>
    <x v="5"/>
    <d v="2019-09-30T00:00:00"/>
    <s v="irrelevent 7/8/2020"/>
    <e v="#VALUE!"/>
    <m/>
    <m/>
    <m/>
    <m/>
    <m/>
    <m/>
    <m/>
    <m/>
    <s v="Not relevant"/>
  </r>
  <r>
    <n v="4246"/>
    <m/>
    <n v="0"/>
    <x v="1"/>
    <s v="Charlene Pletz"/>
    <m/>
    <s v="Ogilvy"/>
    <x v="21"/>
    <s v="America"/>
    <m/>
    <m/>
    <s v="No inmail sent"/>
    <x v="5"/>
    <d v="2019-09-30T00:00:00"/>
    <d v="2020-07-08T00:00:00"/>
    <n v="7"/>
    <m/>
    <n v="616"/>
    <s v="Positive_FS"/>
    <m/>
    <m/>
    <m/>
    <m/>
    <m/>
    <s v="already in contact"/>
  </r>
  <r>
    <n v="4247"/>
    <d v="2020-10-01T00:00:00"/>
    <n v="10"/>
    <x v="3"/>
    <s v="Kristin Youngling"/>
    <s v="Senior Director, Data Strategy"/>
    <s v="Ogilvy"/>
    <x v="21"/>
    <m/>
    <m/>
    <m/>
    <s v="No inmail sent"/>
    <x v="4"/>
    <m/>
    <m/>
    <n v="0"/>
    <m/>
    <m/>
    <m/>
    <m/>
    <m/>
    <m/>
    <m/>
    <m/>
    <m/>
  </r>
  <r>
    <n v="4248"/>
    <d v="2020-10-01T00:00:00"/>
    <n v="10"/>
    <x v="3"/>
    <s v="Alex Caffarini"/>
    <m/>
    <s v="Astellas Pharma"/>
    <x v="15"/>
    <m/>
    <m/>
    <m/>
    <s v="No inmail sent"/>
    <x v="3"/>
    <m/>
    <m/>
    <n v="0"/>
    <m/>
    <m/>
    <m/>
    <m/>
    <m/>
    <m/>
    <m/>
    <m/>
    <m/>
  </r>
  <r>
    <n v="4249"/>
    <d v="2021-03-03T00:00:00"/>
    <n v="3"/>
    <x v="2"/>
    <s v="Ted Zollinger"/>
    <s v="CMO | CAO | Strategy &amp; Analysis | Business Intelligence"/>
    <s v="Modus Direct"/>
    <x v="1"/>
    <s v="America"/>
    <s v="Florida"/>
    <s v="Ramla's"/>
    <s v="No inmail sent"/>
    <x v="0"/>
    <d v="2019-10-01T00:00:00"/>
    <d v="2021-03-15T00:00:00"/>
    <n v="3"/>
    <m/>
    <n v="366"/>
    <s v="Negative"/>
    <s v="&lt;"/>
    <m/>
    <m/>
    <m/>
    <m/>
    <s v="They do not do MMM"/>
  </r>
  <r>
    <n v="4250"/>
    <d v="2020-09-30T00:00:00"/>
    <n v="9"/>
    <x v="3"/>
    <s v="Marie-Laure Carvalho"/>
    <s v="Marketing Executive &amp; Leader"/>
    <s v="MLC Marketing Consluting"/>
    <x v="15"/>
    <m/>
    <m/>
    <m/>
    <s v="No inmail sent"/>
    <x v="4"/>
    <m/>
    <m/>
    <n v="0"/>
    <m/>
    <m/>
    <m/>
    <m/>
    <m/>
    <m/>
    <m/>
    <m/>
    <m/>
  </r>
  <r>
    <n v="4251"/>
    <m/>
    <n v="0"/>
    <x v="1"/>
    <s v="Young C. Lee"/>
    <m/>
    <s v="Samsung Electronics America"/>
    <x v="15"/>
    <s v="America"/>
    <m/>
    <m/>
    <s v="No inmail sent"/>
    <x v="5"/>
    <d v="2019-10-08T00:00:00"/>
    <s v="Irrelevant"/>
    <e v="#VALUE!"/>
    <m/>
    <m/>
    <m/>
    <m/>
    <m/>
    <m/>
    <m/>
    <m/>
    <s v="Not relevant"/>
  </r>
  <r>
    <n v="4252"/>
    <m/>
    <n v="0"/>
    <x v="3"/>
    <s v="Micah Murray"/>
    <s v="VP of analytics"/>
    <s v="Essence"/>
    <x v="1"/>
    <s v="America"/>
    <s v="New York"/>
    <m/>
    <s v="No inmail sent"/>
    <x v="5"/>
    <d v="2019-10-03T00:00:00"/>
    <d v="2021-07-15T00:00:00"/>
    <n v="7"/>
    <m/>
    <n v="244"/>
    <s v="None"/>
    <m/>
    <m/>
    <m/>
    <m/>
    <m/>
    <s v="Relevant + followed up"/>
  </r>
  <r>
    <n v="4253"/>
    <m/>
    <n v="0"/>
    <x v="5"/>
    <s v="Karl W. Lendenmann"/>
    <m/>
    <s v="Decision Tree Analytics &amp; Services"/>
    <x v="15"/>
    <m/>
    <m/>
    <m/>
    <s v="No inmail sent"/>
    <x v="5"/>
    <d v="2019-09-30T00:00:00"/>
    <m/>
    <n v="0"/>
    <m/>
    <n v="898"/>
    <s v="Negative"/>
    <d v="2019-09-30T00:00:00"/>
    <m/>
    <m/>
    <m/>
    <m/>
    <s v="&quot;No,thanks&quot;"/>
  </r>
  <r>
    <n v="4254"/>
    <m/>
    <n v="0"/>
    <x v="3"/>
    <s v="Sam Koslowsky"/>
    <s v="VP Modeling Solutions"/>
    <s v="Harte Hanks"/>
    <x v="1"/>
    <s v="America"/>
    <s v="New York"/>
    <m/>
    <s v="No inmail sent"/>
    <x v="0"/>
    <d v="2020-02-10T00:00:00"/>
    <d v="2021-07-15T00:00:00"/>
    <n v="7"/>
    <m/>
    <n v="244"/>
    <s v="None"/>
    <m/>
    <m/>
    <m/>
    <m/>
    <m/>
    <s v="Relevant + followed up"/>
  </r>
  <r>
    <n v="4255"/>
    <d v="2020-09-30T00:00:00"/>
    <n v="9"/>
    <x v="3"/>
    <s v="Ingalisa Wegert"/>
    <m/>
    <s v="Initiative"/>
    <x v="15"/>
    <m/>
    <m/>
    <m/>
    <s v="No inmail sent"/>
    <x v="4"/>
    <m/>
    <m/>
    <n v="0"/>
    <m/>
    <m/>
    <m/>
    <m/>
    <m/>
    <m/>
    <m/>
    <m/>
    <m/>
  </r>
  <r>
    <n v="4256"/>
    <m/>
    <n v="0"/>
    <x v="1"/>
    <s v="Jessica Sokolowski"/>
    <s v="VP, Marketing, Media &amp; Brand"/>
    <s v="Frontier Communications"/>
    <x v="15"/>
    <s v="America"/>
    <s v="New York"/>
    <m/>
    <s v="No inmail sent"/>
    <x v="5"/>
    <d v="2019-09-30T00:00:00"/>
    <s v="Irrelevant"/>
    <e v="#VALUE!"/>
    <m/>
    <m/>
    <s v="Irrelevant"/>
    <m/>
    <m/>
    <m/>
    <m/>
    <m/>
    <s v="Follow up message sent Irrelevant"/>
  </r>
  <r>
    <n v="4257"/>
    <d v="2020-10-01T00:00:00"/>
    <n v="10"/>
    <x v="3"/>
    <s v="Jeff Chaban"/>
    <m/>
    <s v="Spark Foundry"/>
    <x v="15"/>
    <m/>
    <m/>
    <m/>
    <s v="No inmail sent"/>
    <x v="4"/>
    <m/>
    <m/>
    <n v="0"/>
    <m/>
    <m/>
    <m/>
    <m/>
    <m/>
    <m/>
    <m/>
    <m/>
    <m/>
  </r>
  <r>
    <n v="4258"/>
    <d v="2020-09-30T00:00:00"/>
    <n v="9"/>
    <x v="3"/>
    <s v="Bryan Flores"/>
    <m/>
    <s v="Frontier Communications"/>
    <x v="15"/>
    <m/>
    <m/>
    <m/>
    <s v="No inmail sent"/>
    <x v="4"/>
    <m/>
    <m/>
    <n v="0"/>
    <m/>
    <m/>
    <m/>
    <m/>
    <m/>
    <m/>
    <m/>
    <m/>
    <m/>
  </r>
  <r>
    <n v="4259"/>
    <m/>
    <n v="0"/>
    <x v="1"/>
    <s v="Frank Cotignola"/>
    <m/>
    <s v="News America Marketing "/>
    <x v="15"/>
    <s v="America"/>
    <m/>
    <m/>
    <s v="No inmail sent"/>
    <x v="5"/>
    <d v="2019-09-30T00:00:00"/>
    <s v="Irrelevant"/>
    <e v="#VALUE!"/>
    <m/>
    <m/>
    <m/>
    <m/>
    <m/>
    <m/>
    <m/>
    <m/>
    <s v="Not relevant"/>
  </r>
  <r>
    <n v="4260"/>
    <d v="2020-09-30T00:00:00"/>
    <n v="9"/>
    <x v="3"/>
    <s v="Stephen Murray"/>
    <s v="Director, Media Technology, Data &amp; Analytics"/>
    <s v="Verizon"/>
    <x v="7"/>
    <s v="America"/>
    <s v="New York"/>
    <m/>
    <s v="No inmail sent"/>
    <x v="2"/>
    <m/>
    <m/>
    <n v="0"/>
    <m/>
    <m/>
    <m/>
    <m/>
    <m/>
    <m/>
    <m/>
    <m/>
    <m/>
  </r>
  <r>
    <n v="4261"/>
    <m/>
    <n v="0"/>
    <x v="3"/>
    <s v="Anita Patil-Sayed"/>
    <s v="Executive VicePresident"/>
    <s v="dentsuX"/>
    <x v="1"/>
    <s v="America"/>
    <s v="New York"/>
    <m/>
    <s v="No inmail sent"/>
    <x v="5"/>
    <d v="2019-10-03T00:00:00"/>
    <d v="2021-04-22T00:00:00"/>
    <n v="4"/>
    <m/>
    <n v="328"/>
    <s v="None"/>
    <m/>
    <m/>
    <m/>
    <m/>
    <m/>
    <s v="Relevant + followed up"/>
  </r>
  <r>
    <n v="4262"/>
    <d v="2020-09-30T00:00:00"/>
    <n v="9"/>
    <x v="3"/>
    <s v="Rudy Grahn"/>
    <s v="EVP - Measurement Center Of Excellence"/>
    <s v="Publicis Media"/>
    <x v="15"/>
    <m/>
    <m/>
    <m/>
    <s v="No inmail sent"/>
    <x v="4"/>
    <m/>
    <m/>
    <n v="0"/>
    <m/>
    <m/>
    <m/>
    <m/>
    <m/>
    <m/>
    <m/>
    <m/>
    <m/>
  </r>
  <r>
    <n v="4263"/>
    <m/>
    <n v="0"/>
    <x v="1"/>
    <s v="Raghu Siddani"/>
    <s v="VP, Data Strategy &amp; Analytics"/>
    <s v="Broadbeam"/>
    <x v="27"/>
    <s v="America"/>
    <s v="New York"/>
    <m/>
    <s v="No inmail sent"/>
    <x v="5"/>
    <d v="2019-10-01T00:00:00"/>
    <d v="2020-08-12T00:00:00"/>
    <n v="8"/>
    <m/>
    <n v="581"/>
    <m/>
    <m/>
    <m/>
    <m/>
    <m/>
    <m/>
    <s v="Not relevant"/>
  </r>
  <r>
    <n v="4264"/>
    <d v="2020-09-30T00:00:00"/>
    <n v="9"/>
    <x v="3"/>
    <s v="IRMA SALINAS"/>
    <m/>
    <s v="PepsiCo"/>
    <x v="15"/>
    <m/>
    <m/>
    <m/>
    <s v="No inmail sent"/>
    <x v="4"/>
    <m/>
    <m/>
    <n v="0"/>
    <m/>
    <m/>
    <m/>
    <m/>
    <m/>
    <m/>
    <m/>
    <m/>
    <m/>
  </r>
  <r>
    <n v="4265"/>
    <m/>
    <n v="0"/>
    <x v="5"/>
    <s v="Kenneth Heidkamp"/>
    <m/>
    <s v="Timex Group"/>
    <x v="15"/>
    <m/>
    <m/>
    <m/>
    <s v="No inmail sent"/>
    <x v="5"/>
    <d v="2019-10-01T00:00:00"/>
    <m/>
    <n v="0"/>
    <m/>
    <n v="897"/>
    <s v="Negative"/>
    <d v="2019-10-02T00:00:00"/>
    <m/>
    <m/>
    <m/>
    <m/>
    <s v="&quot;No,thanks&quot;"/>
  </r>
  <r>
    <n v="4266"/>
    <d v="2020-09-30T00:00:00"/>
    <n v="9"/>
    <x v="3"/>
    <s v="Derek Martin"/>
    <m/>
    <s v="Metric Theory"/>
    <x v="15"/>
    <m/>
    <m/>
    <m/>
    <s v="No inmail sent"/>
    <x v="4"/>
    <m/>
    <m/>
    <n v="0"/>
    <m/>
    <m/>
    <m/>
    <m/>
    <m/>
    <m/>
    <m/>
    <m/>
    <m/>
  </r>
  <r>
    <n v="4267"/>
    <m/>
    <n v="0"/>
    <x v="1"/>
    <s v="Eduardo Cruz"/>
    <m/>
    <s v="Stella Rising"/>
    <x v="15"/>
    <s v="America"/>
    <m/>
    <m/>
    <s v="No inmail sent"/>
    <x v="5"/>
    <d v="2019-10-03T00:00:00"/>
    <s v="Irrelevant"/>
    <e v="#VALUE!"/>
    <m/>
    <m/>
    <m/>
    <m/>
    <m/>
    <m/>
    <m/>
    <m/>
    <s v="Not relevant"/>
  </r>
  <r>
    <n v="4268"/>
    <d v="2020-09-30T00:00:00"/>
    <n v="9"/>
    <x v="3"/>
    <s v="Jim Halliday"/>
    <m/>
    <s v="Plated"/>
    <x v="15"/>
    <m/>
    <m/>
    <m/>
    <s v="No inmail sent"/>
    <x v="4"/>
    <m/>
    <m/>
    <n v="0"/>
    <m/>
    <m/>
    <m/>
    <m/>
    <m/>
    <m/>
    <m/>
    <m/>
    <m/>
  </r>
  <r>
    <n v="4269"/>
    <d v="2021-03-03T00:00:00"/>
    <n v="3"/>
    <x v="3"/>
    <s v="Chad Jacoby"/>
    <s v="Regional General Manager, Marketing, Sales &amp; Operations"/>
    <s v="Nissan Motor Corporation"/>
    <x v="8"/>
    <s v="America"/>
    <s v="Washington"/>
    <s v="Ramla's"/>
    <s v="No inmail sent"/>
    <x v="3"/>
    <m/>
    <m/>
    <n v="0"/>
    <m/>
    <m/>
    <m/>
    <m/>
    <m/>
    <m/>
    <m/>
    <m/>
    <s v="Relevant + sent invite"/>
  </r>
  <r>
    <n v="4270"/>
    <d v="2020-09-30T00:00:00"/>
    <n v="9"/>
    <x v="3"/>
    <s v="Patrick Worden"/>
    <s v="Director, Digital Marketing &amp; Customer Analytics"/>
    <s v="Pearson"/>
    <x v="15"/>
    <m/>
    <m/>
    <m/>
    <s v="No inmail sent"/>
    <x v="0"/>
    <d v="2020-07-20T00:00:00"/>
    <d v="2021-08-03T00:00:00"/>
    <n v="8"/>
    <m/>
    <m/>
    <m/>
    <m/>
    <m/>
    <m/>
    <m/>
    <m/>
    <m/>
  </r>
  <r>
    <n v="4271"/>
    <d v="2020-09-30T00:00:00"/>
    <n v="9"/>
    <x v="3"/>
    <s v="Andrew Janis"/>
    <s v="VP, Analytics"/>
    <s v="Leo Burnett Group"/>
    <x v="15"/>
    <m/>
    <m/>
    <m/>
    <s v="No inmail sent"/>
    <x v="3"/>
    <m/>
    <m/>
    <n v="0"/>
    <m/>
    <m/>
    <m/>
    <m/>
    <m/>
    <m/>
    <m/>
    <m/>
    <m/>
  </r>
  <r>
    <n v="4272"/>
    <m/>
    <n v="0"/>
    <x v="3"/>
    <s v="Gregg Ruais"/>
    <s v="Marketing Consultant"/>
    <s v="Plan2Profit"/>
    <x v="2"/>
    <s v="America"/>
    <s v="New York"/>
    <m/>
    <s v="No inmail sent"/>
    <x v="5"/>
    <d v="2019-10-08T00:00:00"/>
    <d v="2021-03-19T00:00:00"/>
    <n v="3"/>
    <m/>
    <n v="362"/>
    <s v="Negative"/>
    <d v="2021-03-19T00:00:00"/>
    <m/>
    <m/>
    <m/>
    <m/>
    <s v="Not interested"/>
  </r>
  <r>
    <n v="4273"/>
    <m/>
    <n v="0"/>
    <x v="1"/>
    <s v="Michael Glick"/>
    <s v="CEO"/>
    <s v="Wanamaker"/>
    <x v="28"/>
    <s v="America"/>
    <m/>
    <m/>
    <s v="No inmail sent"/>
    <x v="5"/>
    <d v="2019-10-07T00:00:00"/>
    <s v="Irrelevant"/>
    <e v="#VALUE!"/>
    <m/>
    <m/>
    <m/>
    <m/>
    <m/>
    <m/>
    <m/>
    <m/>
    <s v="Not relevant"/>
  </r>
  <r>
    <n v="4274"/>
    <m/>
    <n v="0"/>
    <x v="0"/>
    <s v="Chris Weaver"/>
    <s v="Analytics/Innovation"/>
    <s v="Deloitte"/>
    <x v="26"/>
    <s v="America"/>
    <s v="New York"/>
    <m/>
    <s v="No inmail sent"/>
    <x v="2"/>
    <d v="2020-03-02T00:00:00"/>
    <d v="2020-06-30T00:00:00"/>
    <n v="6"/>
    <m/>
    <n v="624"/>
    <m/>
    <m/>
    <m/>
    <m/>
    <m/>
    <m/>
    <m/>
  </r>
  <r>
    <n v="4275"/>
    <m/>
    <n v="0"/>
    <x v="5"/>
    <s v="Chandu K"/>
    <m/>
    <s v="Samsung Electronics America"/>
    <x v="15"/>
    <m/>
    <m/>
    <m/>
    <s v="No inmail sent"/>
    <x v="5"/>
    <d v="2019-10-02T00:00:00"/>
    <m/>
    <n v="0"/>
    <m/>
    <n v="896"/>
    <s v="Negative"/>
    <d v="2019-10-02T00:00:00"/>
    <m/>
    <m/>
    <m/>
    <m/>
    <s v="&quot;No, thanks. Sorry! but me and my team has built something of similar sough here."/>
  </r>
  <r>
    <n v="4276"/>
    <m/>
    <n v="0"/>
    <x v="1"/>
    <s v="Marc Fanelli"/>
    <m/>
    <s v="Eyeota"/>
    <x v="15"/>
    <s v="America"/>
    <m/>
    <m/>
    <s v="No inmail sent"/>
    <x v="5"/>
    <d v="2019-10-01T00:00:00"/>
    <s v="no need to follow up"/>
    <e v="#VALUE!"/>
    <m/>
    <m/>
    <s v="Neutral"/>
    <d v="2019-10-01T00:00:00"/>
    <m/>
    <m/>
    <m/>
    <m/>
    <s v="&quot;Hi Ramla - we have put our MMM work on hold for the moment. But, there is someone you should absolutely talk to - she is a good friend and ex colleague who is now at Altman Vilandri in Boston - a management consultancy who have this need. Diane Leung is who you want to contact - she was at I-COM and runs their analytics practice. I will give her a heads up that you may be reaching out. "/>
  </r>
  <r>
    <n v="4277"/>
    <d v="2019-09-25T00:00:00"/>
    <n v="9"/>
    <x v="2"/>
    <s v="Sedo Oh"/>
    <s v="VP Advance Analytics"/>
    <s v="Blue 449"/>
    <x v="1"/>
    <s v="America"/>
    <s v="New York"/>
    <m/>
    <s v="No inmail sent"/>
    <x v="5"/>
    <d v="2019-10-01T00:00:00"/>
    <m/>
    <n v="0"/>
    <m/>
    <n v="44636"/>
    <s v="Positive"/>
    <d v="2019-10-01T00:00:00"/>
    <m/>
    <m/>
    <m/>
    <m/>
    <s v="&quot;Hi Ramla, yes it would be great if I can take a look.  My email is sedo.oh@blue449.com.  Can you please send an invite to this email?  I'm free today until 4PM.  Otherwise, It would have to be Friday after 3PM.  Thanks&quot;"/>
  </r>
  <r>
    <n v="4278"/>
    <d v="2020-09-30T00:00:00"/>
    <n v="9"/>
    <x v="3"/>
    <s v="Ben Hewitt"/>
    <m/>
    <s v="Publicis Media"/>
    <x v="15"/>
    <m/>
    <m/>
    <m/>
    <s v="No inmail sent"/>
    <x v="5"/>
    <d v="2019-10-01T00:00:00"/>
    <m/>
    <n v="0"/>
    <m/>
    <n v="897"/>
    <s v="Negative"/>
    <d v="2019-10-02T00:00:00"/>
    <m/>
    <m/>
    <m/>
    <m/>
    <s v="&quot;No, just being honest love your approach&quot;"/>
  </r>
  <r>
    <n v="4279"/>
    <m/>
    <n v="0"/>
    <x v="5"/>
    <s v="Philip Lo"/>
    <m/>
    <s v="Nissan United"/>
    <x v="15"/>
    <m/>
    <m/>
    <m/>
    <s v="No inmail sent"/>
    <x v="5"/>
    <d v="2019-10-01T00:00:00"/>
    <m/>
    <n v="0"/>
    <m/>
    <n v="897"/>
    <s v="Negative"/>
    <d v="2019-10-01T00:00:00"/>
    <m/>
    <m/>
    <m/>
    <m/>
    <s v="&quot;No,thanks&quot;"/>
  </r>
  <r>
    <n v="4280"/>
    <m/>
    <n v="0"/>
    <x v="5"/>
    <s v="Jake Sroczynski"/>
    <m/>
    <s v="Dentsu Aegis Network"/>
    <x v="15"/>
    <m/>
    <m/>
    <m/>
    <s v="No inmail sent"/>
    <x v="5"/>
    <d v="2019-10-01T00:00:00"/>
    <m/>
    <n v="0"/>
    <m/>
    <n v="897"/>
    <s v="Negative"/>
    <d v="2019-10-01T00:00:00"/>
    <m/>
    <m/>
    <m/>
    <m/>
    <s v="&quot;No,thanks&quot;"/>
  </r>
  <r>
    <n v="4281"/>
    <m/>
    <n v="0"/>
    <x v="1"/>
    <s v="Christiane De Carvalho"/>
    <m/>
    <s v="Acxiom "/>
    <x v="15"/>
    <s v="America"/>
    <m/>
    <m/>
    <s v="No inmail sent"/>
    <x v="5"/>
    <d v="2019-10-01T00:00:00"/>
    <s v="don't follow up 8/7/2020"/>
    <e v="#VALUE!"/>
    <m/>
    <m/>
    <s v="Negative"/>
    <d v="2019-10-02T00:00:00"/>
    <m/>
    <m/>
    <m/>
    <m/>
    <s v="&quot;hello - We met in person :) I am not your buyer. GO TO karen Caulfield, remind her you met her at ICOM :)or go to her direct report_x000a_Brandi Johnansen, who would be the tech stack responsible"/>
  </r>
  <r>
    <n v="4282"/>
    <m/>
    <n v="0"/>
    <x v="5"/>
    <s v="Maurice Barron"/>
    <m/>
    <s v="Zenith "/>
    <x v="15"/>
    <m/>
    <m/>
    <m/>
    <s v="No inmail sent"/>
    <x v="5"/>
    <d v="2019-10-01T00:00:00"/>
    <m/>
    <n v="0"/>
    <m/>
    <n v="897"/>
    <s v="Negative"/>
    <d v="2019-10-01T00:00:00"/>
    <m/>
    <m/>
    <m/>
    <m/>
    <s v="&quot;No,thanks&quot;"/>
  </r>
  <r>
    <n v="4283"/>
    <m/>
    <n v="0"/>
    <x v="5"/>
    <s v="Leslie Wood"/>
    <m/>
    <s v="NCS Solutions"/>
    <x v="15"/>
    <m/>
    <m/>
    <m/>
    <s v="No inmail sent"/>
    <x v="5"/>
    <d v="2019-10-01T00:00:00"/>
    <m/>
    <n v="0"/>
    <m/>
    <n v="897"/>
    <s v="Negative"/>
    <d v="2019-10-01T00:00:00"/>
    <m/>
    <m/>
    <m/>
    <m/>
    <s v="&quot;No,thanks&quot;"/>
  </r>
  <r>
    <n v="4284"/>
    <m/>
    <n v="0"/>
    <x v="5"/>
    <s v="Brian Gleason"/>
    <m/>
    <s v="Performance Media Group"/>
    <x v="15"/>
    <m/>
    <m/>
    <m/>
    <s v="No inmail sent"/>
    <x v="5"/>
    <d v="2019-10-01T00:00:00"/>
    <m/>
    <n v="0"/>
    <m/>
    <n v="897"/>
    <s v="Negative"/>
    <d v="2019-10-01T00:00:00"/>
    <m/>
    <m/>
    <m/>
    <m/>
    <s v="&quot;No,thanks&quot;"/>
  </r>
  <r>
    <n v="4285"/>
    <m/>
    <n v="0"/>
    <x v="0"/>
    <s v="James Ollunga"/>
    <s v="Director, Business Analytics"/>
    <s v="Horizon Media"/>
    <x v="1"/>
    <s v="America"/>
    <s v="New York"/>
    <m/>
    <s v="No inmail sent"/>
    <x v="5"/>
    <d v="2020-01-21T00:00:00"/>
    <s v="Already a deal"/>
    <e v="#VALUE!"/>
    <m/>
    <m/>
    <s v="Positive_FS"/>
    <m/>
    <m/>
    <m/>
    <m/>
    <m/>
    <s v="No need to follow up as Ramla has met with Robert Burkhart - SVP, Managing Director at Horizon Media in NY"/>
  </r>
  <r>
    <n v="4286"/>
    <d v="2019-09-25T00:00:00"/>
    <n v="9"/>
    <x v="2"/>
    <s v="Sandro Schiavo"/>
    <s v="Associate Director, Analytics"/>
    <s v="MediaCom"/>
    <x v="1"/>
    <s v="America"/>
    <s v="New York"/>
    <m/>
    <s v="No inmail sent"/>
    <x v="2"/>
    <m/>
    <m/>
    <n v="0"/>
    <m/>
    <m/>
    <s v="None"/>
    <m/>
    <m/>
    <m/>
    <m/>
    <m/>
    <s v="MediaCom US is already in Freshsales"/>
  </r>
  <r>
    <n v="4287"/>
    <d v="2021-03-03T00:00:00"/>
    <n v="3"/>
    <x v="3"/>
    <s v="Joshua M."/>
    <s v="Data Scientist"/>
    <s v="Nordstrom"/>
    <x v="0"/>
    <s v="America"/>
    <s v="Washington"/>
    <s v="Ramla's"/>
    <s v="No inmail sent"/>
    <x v="1"/>
    <m/>
    <m/>
    <n v="0"/>
    <m/>
    <m/>
    <m/>
    <m/>
    <m/>
    <m/>
    <m/>
    <m/>
    <m/>
  </r>
  <r>
    <n v="4288"/>
    <d v="2021-05-03T00:00:00"/>
    <n v="5"/>
    <x v="2"/>
    <s v="Esther Lopez"/>
    <s v="Co-founder"/>
    <s v="Yumello"/>
    <x v="3"/>
    <s v="Europe"/>
    <s v="United Kingdom"/>
    <s v="Ramla's"/>
    <s v="No inmail sent"/>
    <x v="0"/>
    <m/>
    <d v="2022-01-20T00:00:00"/>
    <n v="1"/>
    <m/>
    <m/>
    <m/>
    <m/>
    <m/>
    <m/>
    <m/>
    <m/>
    <s v="LI message sent"/>
  </r>
  <r>
    <n v="4289"/>
    <d v="2021-05-03T00:00:00"/>
    <n v="5"/>
    <x v="2"/>
    <s v="Ann Marie Miller"/>
    <s v="Analytics Manager"/>
    <s v="Spark Foundry"/>
    <x v="1"/>
    <s v="America"/>
    <s v="New York"/>
    <s v="Ramla's"/>
    <s v="No inmail sent"/>
    <x v="0"/>
    <m/>
    <d v="2022-01-20T00:00:00"/>
    <n v="1"/>
    <m/>
    <m/>
    <m/>
    <m/>
    <m/>
    <m/>
    <m/>
    <m/>
    <s v="LI message sent"/>
  </r>
  <r>
    <n v="4290"/>
    <d v="2021-05-03T00:00:00"/>
    <n v="5"/>
    <x v="2"/>
    <s v="Colin M. Roth"/>
    <s v="Performance Marketer"/>
    <s v="CookUnity"/>
    <x v="3"/>
    <s v="America"/>
    <s v="New York"/>
    <s v="Ramla's"/>
    <s v="No inmail sent"/>
    <x v="0"/>
    <d v="2021-03-16T00:00:00"/>
    <d v="2022-01-20T00:00:00"/>
    <n v="1"/>
    <m/>
    <m/>
    <m/>
    <m/>
    <m/>
    <m/>
    <m/>
    <m/>
    <s v="LI message sent"/>
  </r>
  <r>
    <n v="4291"/>
    <d v="2021-05-03T00:00:00"/>
    <n v="5"/>
    <x v="1"/>
    <s v="Adam Ortman"/>
    <s v="Group Director, Innovation &amp; Technology at Generator Media + Analytics"/>
    <s v="Generator Media + Analytics"/>
    <x v="27"/>
    <s v="America"/>
    <s v="New York"/>
    <s v="Ramla's"/>
    <s v="No inmail sent"/>
    <x v="0"/>
    <d v="2019-10-14T00:00:00"/>
    <d v="2020-08-12T00:00:00"/>
    <n v="8"/>
    <m/>
    <n v="581"/>
    <m/>
    <m/>
    <m/>
    <m/>
    <m/>
    <m/>
    <s v="Not relevant"/>
  </r>
  <r>
    <n v="4292"/>
    <m/>
    <n v="0"/>
    <x v="3"/>
    <s v="Samuel C. Tetens, MBA"/>
    <s v="Senior Marketing Data Analyst "/>
    <s v="Generator Media + Analytics"/>
    <x v="27"/>
    <s v="America"/>
    <s v="New York"/>
    <m/>
    <s v="No inmail sent"/>
    <x v="5"/>
    <d v="2019-10-02T00:00:00"/>
    <d v="2021-03-19T00:00:00"/>
    <n v="3"/>
    <m/>
    <n v="362"/>
    <s v="Neutral"/>
    <d v="2020-08-07T00:00:00"/>
    <m/>
    <m/>
    <m/>
    <m/>
    <s v="Relevant + followed up"/>
  </r>
  <r>
    <n v="4293"/>
    <m/>
    <n v="0"/>
    <x v="1"/>
    <s v="Stephen Cimo"/>
    <s v="Sr. Marketing Analyst, Market Intelligence"/>
    <s v="Charter Communications"/>
    <x v="15"/>
    <s v="America"/>
    <s v="North carolina"/>
    <m/>
    <s v="No inmail sent"/>
    <x v="5"/>
    <d v="2019-10-03T00:00:00"/>
    <d v="2020-07-09T00:00:00"/>
    <n v="7"/>
    <m/>
    <n v="615"/>
    <s v="Negative"/>
    <m/>
    <m/>
    <m/>
    <m/>
    <m/>
    <m/>
  </r>
  <r>
    <n v="4294"/>
    <m/>
    <n v="0"/>
    <x v="3"/>
    <s v="Amy Rutledge"/>
    <s v="Partner, Media Director"/>
    <s v="Mindshare"/>
    <x v="21"/>
    <s v="America"/>
    <s v="Illinois"/>
    <m/>
    <s v="No inmail sent"/>
    <x v="1"/>
    <m/>
    <m/>
    <n v="0"/>
    <m/>
    <m/>
    <m/>
    <m/>
    <m/>
    <m/>
    <m/>
    <m/>
    <s v="Relevant + sent invite"/>
  </r>
  <r>
    <n v="4295"/>
    <m/>
    <n v="0"/>
    <x v="1"/>
    <s v="Hanna Frisendahl"/>
    <s v="Senior Manager, Content Strategy &amp; Analytics"/>
    <s v="Charter Communications"/>
    <x v="15"/>
    <s v="America"/>
    <m/>
    <m/>
    <s v="No inmail sent"/>
    <x v="5"/>
    <d v="2019-10-07T00:00:00"/>
    <s v="Irrelevant"/>
    <e v="#VALUE!"/>
    <m/>
    <m/>
    <m/>
    <m/>
    <m/>
    <m/>
    <m/>
    <m/>
    <s v="Not relevant"/>
  </r>
  <r>
    <n v="4296"/>
    <m/>
    <n v="0"/>
    <x v="5"/>
    <s v="Philip Brice Jr."/>
    <m/>
    <s v="Charter Communications"/>
    <x v="15"/>
    <m/>
    <m/>
    <m/>
    <s v="No inmail sent"/>
    <x v="5"/>
    <d v="2019-10-07T00:00:00"/>
    <m/>
    <n v="0"/>
    <m/>
    <n v="891"/>
    <s v="Negative"/>
    <d v="2019-10-07T00:00:00"/>
    <m/>
    <m/>
    <m/>
    <m/>
    <s v="&quot;No,thanks&quot;"/>
  </r>
  <r>
    <n v="4297"/>
    <d v="2019-09-25T00:00:00"/>
    <n v="9"/>
    <x v="2"/>
    <s v="Jeffrey Burns"/>
    <s v="Manager, Performance Analytics"/>
    <s v="Charter Communications"/>
    <x v="16"/>
    <s v="America"/>
    <s v="New York"/>
    <m/>
    <s v="No inmail sent"/>
    <x v="0"/>
    <d v="2021-05-03T00:00:00"/>
    <d v="2021-07-14T00:00:00"/>
    <n v="7"/>
    <m/>
    <m/>
    <m/>
    <m/>
    <m/>
    <m/>
    <m/>
    <m/>
    <s v="LI message sent "/>
  </r>
  <r>
    <n v="4298"/>
    <m/>
    <n v="0"/>
    <x v="5"/>
    <s v="Evan Chen"/>
    <s v="Strategic Analytics"/>
    <s v="Comcast"/>
    <x v="16"/>
    <s v="America"/>
    <s v="Pennsylvania"/>
    <m/>
    <s v="No inmail sent"/>
    <x v="5"/>
    <d v="2019-10-07T00:00:00"/>
    <m/>
    <n v="0"/>
    <m/>
    <n v="891"/>
    <s v="Negative"/>
    <d v="2019-10-07T00:00:00"/>
    <m/>
    <m/>
    <m/>
    <m/>
    <s v="&quot;No,thanks&quot;"/>
  </r>
  <r>
    <n v="4299"/>
    <d v="2021-05-03T00:00:00"/>
    <n v="5"/>
    <x v="2"/>
    <s v="Fernando Matas"/>
    <s v="Global Marketing Planning &amp; Operations Director"/>
    <s v="Dell"/>
    <x v="7"/>
    <s v="America"/>
    <s v="Texas"/>
    <s v="Ramla's"/>
    <s v="No inmail sent"/>
    <x v="2"/>
    <m/>
    <m/>
    <n v="0"/>
    <m/>
    <m/>
    <m/>
    <m/>
    <m/>
    <m/>
    <m/>
    <m/>
    <m/>
  </r>
  <r>
    <n v="4300"/>
    <m/>
    <n v="0"/>
    <x v="3"/>
    <s v="Amanda Tinsen"/>
    <s v="AVP Media Strategy"/>
    <s v="Ascena Retail Group"/>
    <x v="0"/>
    <s v="America"/>
    <s v="Minnesota"/>
    <m/>
    <s v="No inmail sent"/>
    <x v="1"/>
    <m/>
    <m/>
    <n v="0"/>
    <m/>
    <m/>
    <m/>
    <m/>
    <m/>
    <m/>
    <m/>
    <m/>
    <s v="Relevant + sent invite"/>
  </r>
  <r>
    <n v="4301"/>
    <d v="2019-09-25T00:00:00"/>
    <n v="9"/>
    <x v="2"/>
    <s v="Youhwan Kim"/>
    <s v="Strategy &amp; Market Intelligence"/>
    <s v="Samsung Electronics"/>
    <x v="7"/>
    <s v="Asia"/>
    <s v="South Korea"/>
    <m/>
    <s v="No inmail sent"/>
    <x v="0"/>
    <m/>
    <d v="2021-07-14T00:00:00"/>
    <n v="7"/>
    <m/>
    <n v="245"/>
    <m/>
    <m/>
    <m/>
    <m/>
    <m/>
    <m/>
    <s v="Follow up message sent"/>
  </r>
  <r>
    <n v="4302"/>
    <d v="2019-09-25T00:00:00"/>
    <n v="9"/>
    <x v="2"/>
    <s v="Jared Gottlieb"/>
    <s v="Business Intelligence | Reporting and Analytics"/>
    <s v="Dell"/>
    <x v="7"/>
    <s v="America"/>
    <s v="Washington"/>
    <m/>
    <s v="No inmail sent"/>
    <x v="0"/>
    <m/>
    <d v="2021-07-14T00:00:00"/>
    <n v="7"/>
    <m/>
    <n v="245"/>
    <m/>
    <m/>
    <m/>
    <m/>
    <m/>
    <m/>
    <s v="Follow up message sent"/>
  </r>
  <r>
    <n v="4303"/>
    <m/>
    <n v="0"/>
    <x v="3"/>
    <s v="Tim Todd"/>
    <s v="Chief Media Officer"/>
    <s v="Sunny Media Group"/>
    <x v="1"/>
    <s v="America"/>
    <s v="Michigan"/>
    <m/>
    <s v="No inmail sent"/>
    <x v="1"/>
    <m/>
    <m/>
    <n v="0"/>
    <m/>
    <m/>
    <m/>
    <m/>
    <m/>
    <m/>
    <m/>
    <m/>
    <s v="Relevant + sent invite"/>
  </r>
  <r>
    <n v="4304"/>
    <m/>
    <n v="0"/>
    <x v="3"/>
    <s v="Mara Kaufman"/>
    <s v="Director Of Analytics"/>
    <s v="Horizon Next"/>
    <x v="21"/>
    <s v="America"/>
    <s v="New York"/>
    <m/>
    <s v="No inmail sent"/>
    <x v="1"/>
    <m/>
    <m/>
    <n v="0"/>
    <m/>
    <m/>
    <m/>
    <m/>
    <m/>
    <m/>
    <m/>
    <m/>
    <s v="Relevant + sent invite"/>
  </r>
  <r>
    <n v="4305"/>
    <m/>
    <n v="0"/>
    <x v="5"/>
    <s v="David Henderson "/>
    <m/>
    <s v="Initiative"/>
    <x v="15"/>
    <m/>
    <m/>
    <m/>
    <s v="No inmail sent"/>
    <x v="5"/>
    <d v="2019-01-07T00:00:00"/>
    <m/>
    <n v="0"/>
    <m/>
    <n v="1164"/>
    <s v="Negative"/>
    <d v="2019-10-03T00:00:00"/>
    <m/>
    <m/>
    <m/>
    <m/>
    <s v="&quot;No,thanks&quot;"/>
  </r>
  <r>
    <n v="4306"/>
    <m/>
    <n v="0"/>
    <x v="5"/>
    <s v="David Crothers"/>
    <m/>
    <s v="Analytics Solution Group"/>
    <x v="15"/>
    <m/>
    <m/>
    <m/>
    <s v="No inmail sent"/>
    <x v="4"/>
    <m/>
    <m/>
    <n v="0"/>
    <m/>
    <m/>
    <m/>
    <m/>
    <m/>
    <m/>
    <m/>
    <m/>
    <s v="Not relevant"/>
  </r>
  <r>
    <n v="4307"/>
    <m/>
    <n v="0"/>
    <x v="5"/>
    <s v="Mindy Wasserman"/>
    <m/>
    <s v="m.indie solution"/>
    <x v="15"/>
    <m/>
    <m/>
    <m/>
    <s v="No inmail sent"/>
    <x v="4"/>
    <m/>
    <m/>
    <n v="0"/>
    <m/>
    <m/>
    <m/>
    <m/>
    <m/>
    <m/>
    <m/>
    <m/>
    <s v="Not relevant"/>
  </r>
  <r>
    <n v="4308"/>
    <m/>
    <n v="0"/>
    <x v="1"/>
    <s v="Luke Utkovic"/>
    <m/>
    <s v="NCS Solutions"/>
    <x v="15"/>
    <s v="America"/>
    <m/>
    <m/>
    <s v="No inmail sent"/>
    <x v="2"/>
    <d v="2019-10-03T00:00:00"/>
    <s v="Irrelevant"/>
    <e v="#VALUE!"/>
    <m/>
    <m/>
    <s v="Irrelevant"/>
    <m/>
    <m/>
    <m/>
    <m/>
    <m/>
    <m/>
  </r>
  <r>
    <n v="4309"/>
    <m/>
    <n v="0"/>
    <x v="5"/>
    <s v="Diane LoBiondo"/>
    <m/>
    <s v="Sojourn Solutions"/>
    <x v="15"/>
    <m/>
    <m/>
    <m/>
    <s v="No inmail sent"/>
    <x v="4"/>
    <m/>
    <m/>
    <n v="0"/>
    <m/>
    <m/>
    <m/>
    <m/>
    <m/>
    <m/>
    <m/>
    <m/>
    <s v="Not relevant"/>
  </r>
  <r>
    <n v="4310"/>
    <m/>
    <n v="0"/>
    <x v="5"/>
    <s v="Gloria Cid-Stitt"/>
    <m/>
    <s v="Unified"/>
    <x v="15"/>
    <m/>
    <m/>
    <m/>
    <s v="No inmail sent"/>
    <x v="4"/>
    <m/>
    <m/>
    <n v="0"/>
    <m/>
    <m/>
    <m/>
    <m/>
    <m/>
    <m/>
    <m/>
    <m/>
    <s v="Not relevant"/>
  </r>
  <r>
    <n v="4311"/>
    <m/>
    <n v="0"/>
    <x v="5"/>
    <s v="Nancy Rogers"/>
    <m/>
    <s v="Colgate Palmolive"/>
    <x v="15"/>
    <m/>
    <m/>
    <m/>
    <s v="No inmail sent"/>
    <x v="4"/>
    <m/>
    <m/>
    <n v="0"/>
    <m/>
    <m/>
    <m/>
    <m/>
    <m/>
    <m/>
    <m/>
    <m/>
    <s v="Not relevant"/>
  </r>
  <r>
    <n v="4312"/>
    <m/>
    <n v="0"/>
    <x v="1"/>
    <s v="Bridgette Farrell Miller"/>
    <s v="Global Head of Marketing"/>
    <s v="Melissa &amp; Doug, LLC"/>
    <x v="15"/>
    <s v="America"/>
    <m/>
    <m/>
    <s v="No inmail sent"/>
    <x v="5"/>
    <d v="2019-10-07T00:00:00"/>
    <s v="Irrelevant"/>
    <e v="#VALUE!"/>
    <m/>
    <m/>
    <m/>
    <m/>
    <m/>
    <m/>
    <m/>
    <m/>
    <s v="Not relevant"/>
  </r>
  <r>
    <n v="4313"/>
    <m/>
    <n v="0"/>
    <x v="5"/>
    <s v="Lisa Marzano"/>
    <m/>
    <s v="AbbVie"/>
    <x v="15"/>
    <m/>
    <m/>
    <m/>
    <s v="No inmail sent"/>
    <x v="5"/>
    <d v="2019-10-03T00:00:00"/>
    <m/>
    <n v="0"/>
    <m/>
    <n v="895"/>
    <s v="Negative"/>
    <d v="2019-10-03T00:00:00"/>
    <m/>
    <m/>
    <m/>
    <m/>
    <s v="&quot;No,thanks&quot;"/>
  </r>
  <r>
    <n v="4314"/>
    <m/>
    <n v="0"/>
    <x v="5"/>
    <s v="Heather Smith"/>
    <m/>
    <s v="AbbVie"/>
    <x v="15"/>
    <m/>
    <m/>
    <m/>
    <s v="No inmail sent"/>
    <x v="4"/>
    <m/>
    <m/>
    <n v="0"/>
    <m/>
    <m/>
    <m/>
    <m/>
    <m/>
    <m/>
    <m/>
    <m/>
    <s v="Not relevant"/>
  </r>
  <r>
    <n v="4315"/>
    <m/>
    <n v="0"/>
    <x v="3"/>
    <s v="Igor Reshetar"/>
    <s v="Director II, Data Strategy, Analytics, and Solutions"/>
    <s v="AbbVie"/>
    <x v="6"/>
    <s v="America"/>
    <s v="Illinois"/>
    <m/>
    <s v="No inmail sent"/>
    <x v="5"/>
    <d v="2019-10-03T00:00:00"/>
    <d v="2021-04-20T00:00:00"/>
    <n v="4"/>
    <n v="3"/>
    <n v="330"/>
    <s v="None"/>
    <m/>
    <m/>
    <m/>
    <m/>
    <m/>
    <s v="Relevant + followed up"/>
  </r>
  <r>
    <n v="4316"/>
    <m/>
    <n v="0"/>
    <x v="5"/>
    <s v="Kyle Currlin"/>
    <m/>
    <s v="KDP"/>
    <x v="15"/>
    <m/>
    <m/>
    <m/>
    <s v="No inmail sent"/>
    <x v="4"/>
    <m/>
    <m/>
    <n v="0"/>
    <m/>
    <m/>
    <m/>
    <m/>
    <m/>
    <m/>
    <m/>
    <m/>
    <s v="Not relevant"/>
  </r>
  <r>
    <n v="4317"/>
    <m/>
    <n v="0"/>
    <x v="5"/>
    <s v="Alicia Encisoa"/>
    <m/>
    <s v="Nestlé"/>
    <x v="15"/>
    <m/>
    <m/>
    <m/>
    <s v="No inmail sent"/>
    <x v="4"/>
    <m/>
    <m/>
    <n v="0"/>
    <m/>
    <m/>
    <m/>
    <m/>
    <m/>
    <m/>
    <m/>
    <m/>
    <s v="Not relevant"/>
  </r>
  <r>
    <n v="4318"/>
    <m/>
    <n v="0"/>
    <x v="1"/>
    <s v="Don Seely"/>
    <s v="Director of Advanced Analytics"/>
    <s v="Nestlé"/>
    <x v="3"/>
    <s v="America"/>
    <s v="Texas"/>
    <s v="Ramla's"/>
    <s v="No inmail sent"/>
    <x v="5"/>
    <d v="2019-10-03T00:00:00"/>
    <d v="2021-09-22T00:00:00"/>
    <n v="9"/>
    <m/>
    <n v="175"/>
    <m/>
    <m/>
    <m/>
    <m/>
    <m/>
    <m/>
    <s v="Not relevant"/>
  </r>
  <r>
    <n v="4319"/>
    <m/>
    <n v="0"/>
    <x v="5"/>
    <s v="Nadine Karp McHugh"/>
    <m/>
    <s v="L'Oréal"/>
    <x v="15"/>
    <m/>
    <m/>
    <m/>
    <s v="No inmail sent"/>
    <x v="4"/>
    <m/>
    <m/>
    <n v="0"/>
    <m/>
    <m/>
    <m/>
    <m/>
    <m/>
    <m/>
    <m/>
    <m/>
    <s v="Not relevant"/>
  </r>
  <r>
    <n v="4320"/>
    <m/>
    <n v="0"/>
    <x v="5"/>
    <s v="Camilla W. Medeiros"/>
    <m/>
    <s v="Edgewell Personal Care"/>
    <x v="15"/>
    <m/>
    <m/>
    <m/>
    <s v="No inmail sent"/>
    <x v="4"/>
    <m/>
    <m/>
    <n v="0"/>
    <m/>
    <m/>
    <m/>
    <m/>
    <m/>
    <m/>
    <m/>
    <m/>
    <s v="Not relevant"/>
  </r>
  <r>
    <n v="4321"/>
    <m/>
    <n v="0"/>
    <x v="1"/>
    <s v="Fernando Akira Yagi"/>
    <s v="Insights &amp; Analytics, Lead Analyst"/>
    <s v="PHD"/>
    <x v="27"/>
    <s v="America"/>
    <s v="Canada "/>
    <m/>
    <s v="No inmail sent"/>
    <x v="5"/>
    <d v="2019-10-04T00:00:00"/>
    <s v="no need to follow up"/>
    <e v="#VALUE!"/>
    <m/>
    <m/>
    <m/>
    <m/>
    <m/>
    <m/>
    <m/>
    <m/>
    <s v="Not relevant"/>
  </r>
  <r>
    <n v="4322"/>
    <d v="2019-09-25T00:00:00"/>
    <n v="9"/>
    <x v="2"/>
    <s v="Alejandro Perelis"/>
    <s v="Director"/>
    <s v="Value Consulting 360"/>
    <x v="2"/>
    <s v="America"/>
    <s v="Argentina"/>
    <m/>
    <s v="No inmail sent"/>
    <x v="5"/>
    <d v="2019-10-04T00:00:00"/>
    <m/>
    <n v="0"/>
    <m/>
    <n v="44636"/>
    <s v="Positive"/>
    <d v="2019-10-07T00:00:00"/>
    <m/>
    <m/>
    <m/>
    <m/>
    <s v="&quot;Thanks Ramla! Let´s schedule a call.&quot;"/>
  </r>
  <r>
    <n v="4323"/>
    <m/>
    <n v="0"/>
    <x v="3"/>
    <s v="Saban Karaca"/>
    <s v="Director of Marketing Analytics"/>
    <s v="AbbVie"/>
    <x v="6"/>
    <s v="America"/>
    <s v="Illinois"/>
    <m/>
    <s v="No inmail sent"/>
    <x v="5"/>
    <d v="2019-10-07T00:00:00"/>
    <d v="2021-04-21T00:00:00"/>
    <n v="4"/>
    <m/>
    <n v="329"/>
    <s v="None"/>
    <m/>
    <m/>
    <m/>
    <m/>
    <m/>
    <s v="Relevant + followed up"/>
  </r>
  <r>
    <n v="4324"/>
    <m/>
    <n v="0"/>
    <x v="1"/>
    <s v="Tima Amin"/>
    <s v="Associate Director, Business Intelligence"/>
    <s v="Publicis Group"/>
    <x v="27"/>
    <s v="America"/>
    <s v="New York"/>
    <m/>
    <s v="No inmail sent"/>
    <x v="5"/>
    <d v="2019-10-07T00:00:00"/>
    <d v="2020-08-12T00:00:00"/>
    <n v="8"/>
    <m/>
    <n v="581"/>
    <m/>
    <m/>
    <m/>
    <m/>
    <m/>
    <m/>
    <s v="Not relevant"/>
  </r>
  <r>
    <n v="4325"/>
    <m/>
    <n v="0"/>
    <x v="5"/>
    <s v="Edwin W Holmquist"/>
    <m/>
    <s v="Xcelerated Marketing"/>
    <x v="15"/>
    <m/>
    <m/>
    <m/>
    <s v="No inmail sent"/>
    <x v="5"/>
    <d v="2019-10-07T00:00:00"/>
    <m/>
    <n v="0"/>
    <m/>
    <n v="891"/>
    <s v="Negative"/>
    <d v="2019-10-07T00:00:00"/>
    <m/>
    <m/>
    <m/>
    <m/>
    <s v="&quot;No,thanks&quot;"/>
  </r>
  <r>
    <n v="4326"/>
    <m/>
    <n v="0"/>
    <x v="1"/>
    <s v="Richard Qiao"/>
    <m/>
    <s v="MullenLowe Mediahub Global"/>
    <x v="15"/>
    <s v="America"/>
    <m/>
    <m/>
    <s v="No inmail sent"/>
    <x v="5"/>
    <d v="2019-10-07T00:00:00"/>
    <d v="2020-07-09T00:00:00"/>
    <n v="7"/>
    <m/>
    <n v="615"/>
    <s v="Negative"/>
    <m/>
    <m/>
    <m/>
    <m/>
    <m/>
    <m/>
  </r>
  <r>
    <n v="4327"/>
    <m/>
    <n v="0"/>
    <x v="5"/>
    <s v="Robert Welborn"/>
    <m/>
    <s v="General Motors"/>
    <x v="15"/>
    <m/>
    <m/>
    <m/>
    <s v="No inmail sent"/>
    <x v="5"/>
    <d v="2019-10-07T00:00:00"/>
    <m/>
    <n v="0"/>
    <m/>
    <n v="891"/>
    <s v="Negative"/>
    <d v="2019-10-07T00:00:00"/>
    <m/>
    <m/>
    <m/>
    <m/>
    <s v="&quot;No,thanks&quot;"/>
  </r>
  <r>
    <n v="4328"/>
    <d v="2020-09-30T00:00:00"/>
    <n v="9"/>
    <x v="3"/>
    <s v="Beverly C."/>
    <s v="Director Of insights and Strategic Analytics"/>
    <s v="Javelin Agency"/>
    <x v="15"/>
    <m/>
    <m/>
    <m/>
    <s v="No inmail sent"/>
    <x v="0"/>
    <d v="2020-10-07T00:00:00"/>
    <m/>
    <n v="0"/>
    <m/>
    <m/>
    <m/>
    <m/>
    <m/>
    <m/>
    <m/>
    <m/>
    <m/>
  </r>
  <r>
    <n v="4329"/>
    <d v="2021-01-26T00:00:00"/>
    <n v="1"/>
    <x v="0"/>
    <s v="Domenika Praxmarer"/>
    <s v="Global Marketing Director"/>
    <s v="Danone"/>
    <x v="3"/>
    <s v="Europe"/>
    <s v="Netherlands"/>
    <s v="Ramla's"/>
    <s v="No inmail sent"/>
    <x v="1"/>
    <m/>
    <m/>
    <n v="0"/>
    <m/>
    <m/>
    <m/>
    <m/>
    <m/>
    <m/>
    <m/>
    <m/>
    <m/>
  </r>
  <r>
    <n v="4330"/>
    <d v="2020-09-30T00:00:00"/>
    <n v="9"/>
    <x v="3"/>
    <s v="Janet Hollinger"/>
    <m/>
    <s v="AbbVie"/>
    <x v="15"/>
    <m/>
    <m/>
    <m/>
    <s v="No inmail sent"/>
    <x v="4"/>
    <m/>
    <m/>
    <n v="0"/>
    <m/>
    <m/>
    <m/>
    <m/>
    <m/>
    <m/>
    <m/>
    <m/>
    <m/>
  </r>
  <r>
    <n v="4331"/>
    <d v="2020-09-30T00:00:00"/>
    <n v="9"/>
    <x v="3"/>
    <s v="Joseph Rose"/>
    <m/>
    <s v="MediaVest"/>
    <x v="15"/>
    <m/>
    <m/>
    <m/>
    <s v="No inmail sent"/>
    <x v="4"/>
    <m/>
    <m/>
    <n v="0"/>
    <m/>
    <m/>
    <m/>
    <m/>
    <m/>
    <m/>
    <m/>
    <m/>
    <m/>
  </r>
  <r>
    <n v="4332"/>
    <d v="2020-09-30T00:00:00"/>
    <n v="9"/>
    <x v="3"/>
    <s v="Jonathan Yergler"/>
    <m/>
    <s v="A+E Network"/>
    <x v="15"/>
    <m/>
    <m/>
    <m/>
    <s v="No inmail sent"/>
    <x v="4"/>
    <m/>
    <m/>
    <n v="0"/>
    <m/>
    <m/>
    <m/>
    <m/>
    <m/>
    <m/>
    <m/>
    <m/>
    <m/>
  </r>
  <r>
    <n v="4333"/>
    <d v="2020-09-30T00:00:00"/>
    <n v="9"/>
    <x v="3"/>
    <s v="Stephanie Brownell"/>
    <m/>
    <s v="Expedia"/>
    <x v="15"/>
    <m/>
    <m/>
    <m/>
    <s v="No inmail sent"/>
    <x v="4"/>
    <m/>
    <m/>
    <n v="0"/>
    <m/>
    <m/>
    <m/>
    <m/>
    <m/>
    <m/>
    <m/>
    <m/>
    <m/>
  </r>
  <r>
    <n v="4334"/>
    <m/>
    <n v="0"/>
    <x v="1"/>
    <s v="Jason McDonald"/>
    <m/>
    <s v="Databricks"/>
    <x v="15"/>
    <s v="America"/>
    <m/>
    <m/>
    <s v="No inmail sent"/>
    <x v="5"/>
    <d v="2019-10-23T00:00:00"/>
    <s v="no need to follow up 8/12/2020"/>
    <e v="#VALUE!"/>
    <m/>
    <m/>
    <s v="Neutral"/>
    <d v="2019-10-24T00:00:00"/>
    <m/>
    <m/>
    <m/>
    <m/>
    <s v="I'm probably the wrong person to speak with at Databricks. You should reach out to Justin Epstein."/>
  </r>
  <r>
    <n v="4335"/>
    <d v="2019-09-25T00:00:00"/>
    <n v="9"/>
    <x v="2"/>
    <s v="Marina Ma"/>
    <s v="Data Analyst (Saks Fifth Avenue)"/>
    <s v="H&amp;M"/>
    <x v="0"/>
    <s v="America"/>
    <s v="New York"/>
    <m/>
    <s v="No inmail sent"/>
    <x v="5"/>
    <d v="2020-03-24T00:00:00"/>
    <m/>
    <n v="0"/>
    <m/>
    <n v="722"/>
    <s v="Negative"/>
    <d v="2020-03-25T00:00:00"/>
    <m/>
    <m/>
    <m/>
    <m/>
    <s v="no thanks"/>
  </r>
  <r>
    <n v="4336"/>
    <d v="2020-09-30T00:00:00"/>
    <n v="9"/>
    <x v="3"/>
    <s v="Kerry McCloskey Berlet"/>
    <m/>
    <s v="Meredith Corporation"/>
    <x v="15"/>
    <m/>
    <m/>
    <m/>
    <s v="No inmail sent"/>
    <x v="4"/>
    <m/>
    <m/>
    <n v="0"/>
    <m/>
    <m/>
    <m/>
    <m/>
    <m/>
    <m/>
    <m/>
    <m/>
    <m/>
  </r>
  <r>
    <n v="4337"/>
    <m/>
    <n v="0"/>
    <x v="5"/>
    <s v="Amit Verma"/>
    <m/>
    <s v="Axtria"/>
    <x v="15"/>
    <m/>
    <m/>
    <m/>
    <s v="No inmail sent"/>
    <x v="4"/>
    <m/>
    <m/>
    <n v="0"/>
    <m/>
    <m/>
    <m/>
    <m/>
    <m/>
    <m/>
    <m/>
    <m/>
    <s v="Not relevant"/>
  </r>
  <r>
    <n v="4338"/>
    <d v="2020-09-30T00:00:00"/>
    <n v="9"/>
    <x v="3"/>
    <s v="Asli Iskeceli"/>
    <s v="Sr Media Effectiveness and Analytics Manager"/>
    <s v="Target"/>
    <x v="0"/>
    <m/>
    <m/>
    <m/>
    <s v="No inmail sent"/>
    <x v="0"/>
    <d v="2020-10-21T00:00:00"/>
    <d v="2021-10-07T00:00:00"/>
    <n v="10"/>
    <m/>
    <m/>
    <m/>
    <m/>
    <m/>
    <m/>
    <m/>
    <m/>
    <m/>
  </r>
  <r>
    <n v="4339"/>
    <d v="2020-09-30T00:00:00"/>
    <n v="9"/>
    <x v="3"/>
    <s v="Chris Hopkins"/>
    <s v="Senior Partner, Senior Director Analytics"/>
    <s v="GroupM"/>
    <x v="15"/>
    <m/>
    <m/>
    <m/>
    <s v="No inmail sent"/>
    <x v="4"/>
    <m/>
    <m/>
    <n v="0"/>
    <m/>
    <m/>
    <m/>
    <m/>
    <m/>
    <m/>
    <m/>
    <m/>
    <m/>
  </r>
  <r>
    <n v="4340"/>
    <m/>
    <n v="0"/>
    <x v="1"/>
    <s v="Donna Eddington"/>
    <s v="VP, Planning &amp; Analysis"/>
    <s v="Horizon Media"/>
    <x v="15"/>
    <s v="America"/>
    <m/>
    <m/>
    <s v="No inmail sent"/>
    <x v="5"/>
    <d v="2019-10-07T00:00:00"/>
    <s v="irrelevent 7/9/2020"/>
    <e v="#VALUE!"/>
    <m/>
    <m/>
    <m/>
    <m/>
    <m/>
    <m/>
    <m/>
    <m/>
    <s v="Not relevant"/>
  </r>
  <r>
    <n v="4341"/>
    <m/>
    <n v="0"/>
    <x v="5"/>
    <s v="Simran Anand"/>
    <m/>
    <s v="WeWork"/>
    <x v="15"/>
    <m/>
    <m/>
    <m/>
    <s v="No inmail sent"/>
    <x v="5"/>
    <d v="2019-10-07T00:00:00"/>
    <m/>
    <n v="0"/>
    <m/>
    <n v="891"/>
    <s v="Negative"/>
    <d v="2019-10-07T00:00:00"/>
    <m/>
    <m/>
    <m/>
    <m/>
    <s v="&quot;No,thanks&quot;"/>
  </r>
  <r>
    <n v="4342"/>
    <m/>
    <n v="0"/>
    <x v="3"/>
    <s v="Tiphaine Tarhan"/>
    <s v="S.V.P Head of Analytics, North America"/>
    <s v="Essence"/>
    <x v="1"/>
    <s v="America"/>
    <s v="New York"/>
    <m/>
    <s v="No inmail sent"/>
    <x v="5"/>
    <d v="2019-10-08T00:00:00"/>
    <d v="2021-03-10T00:00:00"/>
    <n v="3"/>
    <m/>
    <n v="371"/>
    <s v="Neutral"/>
    <d v="2019-10-08T00:00:00"/>
    <m/>
    <m/>
    <m/>
    <m/>
    <s v="Relevant + followed up"/>
  </r>
  <r>
    <n v="4343"/>
    <m/>
    <n v="0"/>
    <x v="1"/>
    <s v="Jonathan Gross"/>
    <s v="Senior Engineer"/>
    <s v="Marketing Attribution LLC"/>
    <x v="20"/>
    <s v="America"/>
    <m/>
    <m/>
    <s v="No inmail sent"/>
    <x v="5"/>
    <d v="2019-10-07T00:00:00"/>
    <s v="Irrelevant"/>
    <e v="#VALUE!"/>
    <m/>
    <m/>
    <s v="Neutral"/>
    <d v="2019-10-07T00:00:00"/>
    <m/>
    <m/>
    <m/>
    <m/>
    <s v="&quot;Thanks for reaching out! I unfortunately don't think I am interested at this time!&quot;"/>
  </r>
  <r>
    <n v="4344"/>
    <m/>
    <n v="0"/>
    <x v="5"/>
    <s v="Tricia Scully"/>
    <m/>
    <s v="Marketing Attribution LLC"/>
    <x v="15"/>
    <m/>
    <m/>
    <m/>
    <s v="No inmail sent"/>
    <x v="5"/>
    <d v="2019-10-15T00:00:00"/>
    <m/>
    <n v="0"/>
    <m/>
    <n v="883"/>
    <s v="Negative"/>
    <d v="2019-10-15T00:00:00"/>
    <m/>
    <m/>
    <m/>
    <m/>
    <s v="&quot;No,thanks&quot;"/>
  </r>
  <r>
    <n v="4345"/>
    <m/>
    <n v="0"/>
    <x v="5"/>
    <s v="Yue Xiao"/>
    <m/>
    <s v="Marketing Attribution LLC"/>
    <x v="15"/>
    <m/>
    <m/>
    <m/>
    <s v="No inmail sent"/>
    <x v="4"/>
    <m/>
    <m/>
    <n v="0"/>
    <m/>
    <m/>
    <m/>
    <m/>
    <m/>
    <m/>
    <m/>
    <m/>
    <s v="Not relevant"/>
  </r>
  <r>
    <n v="4346"/>
    <m/>
    <n v="0"/>
    <x v="1"/>
    <s v="Charles de los Reyes"/>
    <s v="Marketing Science"/>
    <s v="In4mation Insights"/>
    <x v="1"/>
    <s v="America"/>
    <s v="Illinois"/>
    <m/>
    <s v="No inmail sent"/>
    <x v="0"/>
    <d v="2020-02-11T00:00:00"/>
    <d v="2020-08-07T00:00:00"/>
    <n v="8"/>
    <m/>
    <n v="586"/>
    <s v="Positive_FS"/>
    <m/>
    <m/>
    <m/>
    <m/>
    <m/>
    <s v="On freshsales"/>
  </r>
  <r>
    <n v="4347"/>
    <m/>
    <n v="0"/>
    <x v="1"/>
    <s v="Bahman Sharifi"/>
    <s v="Associate Director at Mediacom"/>
    <s v="Broadbeam"/>
    <x v="27"/>
    <s v="America"/>
    <s v="New York"/>
    <m/>
    <s v="No inmail sent"/>
    <x v="5"/>
    <d v="2019-10-07T00:00:00"/>
    <d v="2021-11-30T00:00:00"/>
    <n v="11"/>
    <m/>
    <m/>
    <s v="Positive_FS"/>
    <m/>
    <m/>
    <m/>
    <m/>
    <m/>
    <s v="Not relevant"/>
  </r>
  <r>
    <n v="4348"/>
    <m/>
    <n v="0"/>
    <x v="5"/>
    <s v="Jillyn Richardson"/>
    <m/>
    <s v="Horizon Next"/>
    <x v="15"/>
    <m/>
    <m/>
    <m/>
    <s v="No inmail sent"/>
    <x v="4"/>
    <m/>
    <m/>
    <n v="0"/>
    <m/>
    <m/>
    <m/>
    <m/>
    <m/>
    <m/>
    <m/>
    <m/>
    <s v="Not relevant"/>
  </r>
  <r>
    <n v="4349"/>
    <m/>
    <n v="0"/>
    <x v="5"/>
    <s v="Laila Leszyk"/>
    <m/>
    <s v="Horizon next"/>
    <x v="15"/>
    <m/>
    <m/>
    <m/>
    <s v="No inmail sent"/>
    <x v="4"/>
    <m/>
    <m/>
    <n v="0"/>
    <m/>
    <m/>
    <m/>
    <m/>
    <m/>
    <m/>
    <m/>
    <m/>
    <s v="Not relevant"/>
  </r>
  <r>
    <n v="4350"/>
    <m/>
    <n v="0"/>
    <x v="1"/>
    <s v="Joel Breen"/>
    <s v="VP"/>
    <s v="C3 Metrics"/>
    <x v="15"/>
    <s v="America"/>
    <s v="New York"/>
    <m/>
    <s v="No inmail sent"/>
    <x v="5"/>
    <d v="2019-10-07T00:00:00"/>
    <d v="2020-07-09T00:00:00"/>
    <n v="7"/>
    <m/>
    <n v="615"/>
    <s v="Negative"/>
    <m/>
    <m/>
    <m/>
    <m/>
    <m/>
    <s v="We are a Full Funnel Multi Touch Attribution company.. Maximizing ROI of Marketing is central to our offering."/>
  </r>
  <r>
    <n v="4351"/>
    <m/>
    <n v="0"/>
    <x v="3"/>
    <s v="Nicholas Pylypiw"/>
    <s v="Director of Data Science "/>
    <s v="Cape Fear Collective"/>
    <x v="4"/>
    <s v="America"/>
    <s v="North Carolina"/>
    <m/>
    <s v="No inmail sent"/>
    <x v="5"/>
    <d v="2019-10-07T00:00:00"/>
    <d v="2021-04-22T00:00:00"/>
    <n v="4"/>
    <m/>
    <n v="328"/>
    <s v="None"/>
    <m/>
    <m/>
    <m/>
    <m/>
    <m/>
    <s v="ReLEvant + followed up"/>
  </r>
  <r>
    <n v="4352"/>
    <m/>
    <n v="0"/>
    <x v="3"/>
    <s v="Darren Smith"/>
    <s v="EVP, Data &amp; Technology"/>
    <s v="Publicis Media"/>
    <x v="1"/>
    <s v="America"/>
    <s v="New York"/>
    <m/>
    <s v="No inmail sent"/>
    <x v="5"/>
    <d v="2019-10-07T00:00:00"/>
    <d v="2021-07-15T00:00:00"/>
    <n v="7"/>
    <m/>
    <n v="244"/>
    <s v="None"/>
    <m/>
    <m/>
    <m/>
    <m/>
    <m/>
    <s v="Relevant + followed up"/>
  </r>
  <r>
    <n v="4353"/>
    <m/>
    <n v="0"/>
    <x v="5"/>
    <s v="Catherina Kowsoleea"/>
    <m/>
    <s v="Carat"/>
    <x v="15"/>
    <m/>
    <m/>
    <m/>
    <s v="No inmail sent"/>
    <x v="4"/>
    <m/>
    <m/>
    <n v="0"/>
    <m/>
    <m/>
    <m/>
    <m/>
    <m/>
    <m/>
    <m/>
    <m/>
    <s v="Not relevant"/>
  </r>
  <r>
    <n v="4354"/>
    <m/>
    <n v="0"/>
    <x v="5"/>
    <s v="Francis Tienzo"/>
    <m/>
    <s v="Horizon Media"/>
    <x v="15"/>
    <m/>
    <m/>
    <m/>
    <s v="No inmail sent"/>
    <x v="4"/>
    <m/>
    <m/>
    <n v="0"/>
    <m/>
    <m/>
    <m/>
    <m/>
    <m/>
    <m/>
    <m/>
    <m/>
    <s v="Not relevant"/>
  </r>
  <r>
    <n v="4355"/>
    <m/>
    <n v="0"/>
    <x v="5"/>
    <s v="Patricia McQuillan, BA Hons., MBA"/>
    <m/>
    <s v="Brand Matters"/>
    <x v="15"/>
    <m/>
    <m/>
    <m/>
    <s v="No inmail sent"/>
    <x v="5"/>
    <d v="2019-10-07T00:00:00"/>
    <m/>
    <n v="0"/>
    <m/>
    <n v="891"/>
    <s v="Negative"/>
    <d v="2019-10-07T00:00:00"/>
    <m/>
    <m/>
    <m/>
    <m/>
    <s v="&quot;No,thanks&quot;"/>
  </r>
  <r>
    <n v="4356"/>
    <m/>
    <n v="0"/>
    <x v="5"/>
    <s v="Harsh Soni"/>
    <m/>
    <s v="The Estée Lauder Companies Inc. "/>
    <x v="15"/>
    <m/>
    <m/>
    <m/>
    <s v="No inmail sent"/>
    <x v="4"/>
    <m/>
    <m/>
    <n v="0"/>
    <m/>
    <m/>
    <m/>
    <m/>
    <m/>
    <m/>
    <m/>
    <m/>
    <s v="Not relevant"/>
  </r>
  <r>
    <n v="4357"/>
    <m/>
    <n v="0"/>
    <x v="1"/>
    <s v="Nick Brien"/>
    <m/>
    <s v="Dentsu Aegis Network"/>
    <x v="15"/>
    <s v="America"/>
    <m/>
    <m/>
    <s v="No inmail sent"/>
    <x v="5"/>
    <d v="2019-10-07T00:00:00"/>
    <d v="2020-07-09T00:00:00"/>
    <n v="7"/>
    <m/>
    <n v="615"/>
    <s v="Negative"/>
    <m/>
    <m/>
    <m/>
    <m/>
    <m/>
    <m/>
  </r>
  <r>
    <n v="4358"/>
    <m/>
    <n v="0"/>
    <x v="3"/>
    <s v="Yannis Kotziagkiaouridis"/>
    <s v="Global Chief Data &amp; Analytics Officer"/>
    <s v="Edelman Data &amp; Intelligence (DxI)"/>
    <x v="7"/>
    <s v="America"/>
    <s v="Texas"/>
    <m/>
    <s v="No inmail sent"/>
    <x v="0"/>
    <d v="2018-03-23T00:00:00"/>
    <d v="2021-06-01T00:00:00"/>
    <n v="6"/>
    <n v="2"/>
    <n v="288"/>
    <s v="None"/>
    <m/>
    <m/>
    <m/>
    <m/>
    <m/>
    <s v="Relevant + followed up"/>
  </r>
  <r>
    <n v="4359"/>
    <m/>
    <n v="0"/>
    <x v="1"/>
    <s v="Sameera Wahidna"/>
    <s v="VP, Analytics"/>
    <s v="Publicis Media"/>
    <x v="27"/>
    <s v="America"/>
    <s v="New York"/>
    <m/>
    <s v="No inmail sent"/>
    <x v="5"/>
    <d v="2019-10-07T00:00:00"/>
    <d v="2020-08-12T00:00:00"/>
    <n v="8"/>
    <m/>
    <n v="581"/>
    <m/>
    <m/>
    <m/>
    <m/>
    <m/>
    <m/>
    <s v="Not relevant"/>
  </r>
  <r>
    <n v="4360"/>
    <m/>
    <n v="0"/>
    <x v="2"/>
    <s v="Sherida Subrati-Chan"/>
    <s v="VP Marketing Insights &amp; Analytics"/>
    <s v="Wells Fargo"/>
    <x v="20"/>
    <s v="America"/>
    <s v="New York"/>
    <m/>
    <s v="No inmail sent"/>
    <x v="5"/>
    <d v="2019-10-07T00:00:00"/>
    <d v="2021-07-14T00:00:00"/>
    <n v="7"/>
    <m/>
    <n v="245"/>
    <s v="None"/>
    <m/>
    <m/>
    <m/>
    <m/>
    <m/>
    <s v="Follow up message sent "/>
  </r>
  <r>
    <n v="4361"/>
    <m/>
    <n v="0"/>
    <x v="1"/>
    <s v="Derek Sweet"/>
    <s v="VP, Analytics &amp; Data Science"/>
    <s v="Media Assembly "/>
    <x v="15"/>
    <s v="America"/>
    <m/>
    <m/>
    <s v="No inmail sent"/>
    <x v="5"/>
    <d v="2019-10-07T00:00:00"/>
    <d v="2020-08-12T00:00:00"/>
    <n v="8"/>
    <m/>
    <n v="581"/>
    <m/>
    <m/>
    <m/>
    <m/>
    <m/>
    <m/>
    <s v="Not relevant"/>
  </r>
  <r>
    <n v="4362"/>
    <m/>
    <n v="0"/>
    <x v="1"/>
    <s v="Alice You"/>
    <s v="Manager, Media Performance and Strategic Planning"/>
    <s v="Diageo"/>
    <x v="15"/>
    <s v="America"/>
    <m/>
    <m/>
    <s v="No inmail sent"/>
    <x v="5"/>
    <d v="2019-10-09T00:00:00"/>
    <s v="Irrelevant"/>
    <e v="#VALUE!"/>
    <m/>
    <m/>
    <m/>
    <m/>
    <m/>
    <m/>
    <m/>
    <m/>
    <s v="Not relevant"/>
  </r>
  <r>
    <n v="4363"/>
    <m/>
    <n v="0"/>
    <x v="5"/>
    <s v="Brian Aitken"/>
    <m/>
    <s v="JPL"/>
    <x v="15"/>
    <m/>
    <m/>
    <m/>
    <s v="No inmail sent"/>
    <x v="4"/>
    <m/>
    <m/>
    <n v="0"/>
    <m/>
    <m/>
    <m/>
    <m/>
    <m/>
    <m/>
    <m/>
    <m/>
    <s v="Not relevant"/>
  </r>
  <r>
    <n v="4364"/>
    <m/>
    <n v="0"/>
    <x v="1"/>
    <s v="Santanu Chakraborty"/>
    <s v="Vice President, Ad Impact, ROI &amp; Data Science "/>
    <s v="NBC Universal Media "/>
    <x v="26"/>
    <s v="America"/>
    <s v="New York"/>
    <m/>
    <s v="No inmail sent"/>
    <x v="5"/>
    <d v="2019-10-09T00:00:00"/>
    <d v="2020-07-09T00:00:00"/>
    <n v="7"/>
    <m/>
    <n v="615"/>
    <s v="Positive_FS"/>
    <m/>
    <m/>
    <m/>
    <m/>
    <m/>
    <m/>
  </r>
  <r>
    <n v="4365"/>
    <m/>
    <n v="0"/>
    <x v="3"/>
    <s v="Luciana Iodice"/>
    <s v="Marketing Director"/>
    <s v="Privalia"/>
    <x v="7"/>
    <s v="America"/>
    <s v="Brazil"/>
    <m/>
    <s v="No inmail sent"/>
    <x v="0"/>
    <d v="2021-04-13T00:00:00"/>
    <d v="2021-07-05T00:00:00"/>
    <n v="7"/>
    <m/>
    <m/>
    <s v="Positive"/>
    <d v="2021-07-15T00:00:00"/>
    <m/>
    <m/>
    <m/>
    <m/>
    <s v="Relevant + sent invite"/>
  </r>
  <r>
    <n v="4366"/>
    <m/>
    <n v="0"/>
    <x v="1"/>
    <s v="Khurram Moiz"/>
    <s v="Senior Director - Marketing Analytics, Customer Success"/>
    <s v="Neilsen"/>
    <x v="15"/>
    <s v="America"/>
    <s v="Georgia"/>
    <m/>
    <s v="No inmail sent"/>
    <x v="5"/>
    <d v="2019-10-08T00:00:00"/>
    <s v="irrelevent 7/9/2020"/>
    <e v="#VALUE!"/>
    <m/>
    <m/>
    <m/>
    <m/>
    <m/>
    <m/>
    <m/>
    <m/>
    <s v="Not relevant"/>
  </r>
  <r>
    <n v="4367"/>
    <d v="2021-03-04T00:00:00"/>
    <n v="3"/>
    <x v="3"/>
    <s v="Jason Spurgeon"/>
    <s v="Lead Data Scientist"/>
    <s v="84.51˚"/>
    <x v="0"/>
    <s v="America"/>
    <s v="Ohio"/>
    <s v="Ramla's"/>
    <s v="No inmail sent"/>
    <x v="3"/>
    <m/>
    <m/>
    <n v="0"/>
    <m/>
    <m/>
    <m/>
    <m/>
    <m/>
    <m/>
    <m/>
    <m/>
    <m/>
  </r>
  <r>
    <n v="4368"/>
    <m/>
    <n v="0"/>
    <x v="5"/>
    <s v="Mario A. Vinasco"/>
    <m/>
    <s v="Uber"/>
    <x v="15"/>
    <m/>
    <m/>
    <m/>
    <s v="No inmail sent"/>
    <x v="5"/>
    <d v="2019-10-08T00:00:00"/>
    <m/>
    <n v="0"/>
    <m/>
    <n v="890"/>
    <s v="Negative"/>
    <d v="2019-10-08T00:00:00"/>
    <m/>
    <m/>
    <m/>
    <m/>
    <s v="&quot;No,thanks&quot;"/>
  </r>
  <r>
    <n v="4369"/>
    <m/>
    <n v="0"/>
    <x v="5"/>
    <m/>
    <m/>
    <s v="Universal Music Group "/>
    <x v="15"/>
    <m/>
    <m/>
    <m/>
    <s v="No inmail sent"/>
    <x v="4"/>
    <m/>
    <m/>
    <n v="0"/>
    <m/>
    <m/>
    <m/>
    <m/>
    <m/>
    <m/>
    <m/>
    <m/>
    <s v="Not relevant"/>
  </r>
  <r>
    <n v="4370"/>
    <m/>
    <n v="0"/>
    <x v="5"/>
    <s v="Brian Gillard"/>
    <m/>
    <s v="Ogilvy"/>
    <x v="15"/>
    <m/>
    <m/>
    <m/>
    <s v="No inmail sent"/>
    <x v="4"/>
    <m/>
    <m/>
    <n v="0"/>
    <m/>
    <m/>
    <m/>
    <m/>
    <m/>
    <m/>
    <m/>
    <m/>
    <s v="Not relevant"/>
  </r>
  <r>
    <n v="4371"/>
    <m/>
    <n v="0"/>
    <x v="5"/>
    <s v="Dr. Ash S."/>
    <m/>
    <s v="Expedia Group"/>
    <x v="15"/>
    <m/>
    <m/>
    <m/>
    <s v="No inmail sent"/>
    <x v="4"/>
    <m/>
    <m/>
    <n v="0"/>
    <m/>
    <m/>
    <m/>
    <m/>
    <m/>
    <m/>
    <m/>
    <m/>
    <s v="Not relevant"/>
  </r>
  <r>
    <n v="4372"/>
    <d v="2021-09-20T00:00:00"/>
    <m/>
    <x v="4"/>
    <s v="Jacob Pallone"/>
    <s v="Senior Marketing Analyst"/>
    <s v="David Weekley Homes "/>
    <x v="9"/>
    <s v="America"/>
    <s v="Greater Houston"/>
    <s v="Personal"/>
    <s v="No inmail sent"/>
    <x v="1"/>
    <m/>
    <m/>
    <m/>
    <m/>
    <m/>
    <m/>
    <m/>
    <m/>
    <m/>
    <m/>
    <m/>
    <m/>
  </r>
  <r>
    <n v="4373"/>
    <m/>
    <n v="0"/>
    <x v="1"/>
    <s v="Kathleen Lukasik"/>
    <s v="Director of Analytics and Insights"/>
    <s v="Rightpoint"/>
    <x v="15"/>
    <s v="America"/>
    <s v="Illinois"/>
    <m/>
    <s v="No inmail sent"/>
    <x v="5"/>
    <d v="2019-10-16T00:00:00"/>
    <s v="Irrelevant"/>
    <e v="#VALUE!"/>
    <m/>
    <m/>
    <m/>
    <m/>
    <m/>
    <m/>
    <m/>
    <m/>
    <s v="Not relevant"/>
  </r>
  <r>
    <n v="4374"/>
    <m/>
    <n v="0"/>
    <x v="5"/>
    <s v="Michelle Jacobs"/>
    <m/>
    <s v="Alight Analytics"/>
    <x v="15"/>
    <m/>
    <m/>
    <m/>
    <s v="No inmail sent"/>
    <x v="5"/>
    <d v="2019-10-08T00:00:00"/>
    <m/>
    <n v="0"/>
    <m/>
    <n v="890"/>
    <s v="Negative"/>
    <d v="2019-10-09T00:00:00"/>
    <m/>
    <m/>
    <m/>
    <m/>
    <s v="&quot;I'm sorry I think you messaged the wrong person!_x000a_&quot;"/>
  </r>
  <r>
    <n v="4375"/>
    <m/>
    <n v="0"/>
    <x v="5"/>
    <s v="Scott Desgrosseilliers"/>
    <m/>
    <s v="Wicked Reports"/>
    <x v="15"/>
    <m/>
    <m/>
    <m/>
    <s v="No inmail sent"/>
    <x v="4"/>
    <d v="2019-10-08T00:00:00"/>
    <m/>
    <n v="0"/>
    <m/>
    <n v="890"/>
    <m/>
    <m/>
    <m/>
    <m/>
    <m/>
    <m/>
    <s v="Not relevant"/>
  </r>
  <r>
    <n v="4376"/>
    <d v="2021-03-04T00:00:00"/>
    <n v="3"/>
    <x v="3"/>
    <s v="Patrick McDonald"/>
    <s v="Director Data Science"/>
    <s v="Wavicle Data Solutions"/>
    <x v="5"/>
    <s v="America"/>
    <s v="Kansas"/>
    <s v="Ramla's"/>
    <s v="No inmail sent"/>
    <x v="0"/>
    <d v="2021-03-25T00:00:00"/>
    <m/>
    <n v="0"/>
    <m/>
    <m/>
    <s v="Neutral"/>
    <d v="2021-03-25T00:00:00"/>
    <m/>
    <m/>
    <m/>
    <m/>
    <s v="Not involved in MMM"/>
  </r>
  <r>
    <n v="4377"/>
    <m/>
    <n v="0"/>
    <x v="1"/>
    <s v="Matt Kleinschmit"/>
    <m/>
    <s v="Reach3 Insights"/>
    <x v="15"/>
    <s v="America"/>
    <s v="Illinois"/>
    <m/>
    <s v="No inmail sent"/>
    <x v="5"/>
    <d v="2019-10-10T00:00:00"/>
    <s v="Irrelevant"/>
    <e v="#VALUE!"/>
    <m/>
    <m/>
    <m/>
    <m/>
    <m/>
    <m/>
    <m/>
    <m/>
    <s v="Not relevant"/>
  </r>
  <r>
    <n v="4378"/>
    <m/>
    <n v="0"/>
    <x v="5"/>
    <s v="Abby (Abhilasha) Mehta, PhD"/>
    <m/>
    <s v="Bank of America"/>
    <x v="15"/>
    <m/>
    <m/>
    <m/>
    <s v="No inmail sent"/>
    <x v="4"/>
    <m/>
    <m/>
    <n v="0"/>
    <m/>
    <m/>
    <m/>
    <m/>
    <m/>
    <m/>
    <m/>
    <m/>
    <s v="Pending"/>
  </r>
  <r>
    <n v="4379"/>
    <d v="2021-09-20T00:00:00"/>
    <m/>
    <x v="4"/>
    <s v="Liam Rusted  "/>
    <s v="Strategic Insights &amp; Analysis Senior Manager - Europe"/>
    <s v="Coca Cola Company"/>
    <x v="0"/>
    <s v="Europe"/>
    <s v="London"/>
    <s v="Personal"/>
    <s v="No inmail sent"/>
    <x v="1"/>
    <m/>
    <m/>
    <m/>
    <m/>
    <m/>
    <m/>
    <m/>
    <m/>
    <m/>
    <m/>
    <m/>
    <m/>
  </r>
  <r>
    <n v="4380"/>
    <m/>
    <n v="0"/>
    <x v="5"/>
    <s v="Jana DeLancey"/>
    <m/>
    <s v="Mastercard"/>
    <x v="15"/>
    <m/>
    <m/>
    <m/>
    <s v="No inmail sent"/>
    <x v="4"/>
    <m/>
    <m/>
    <n v="0"/>
    <m/>
    <m/>
    <m/>
    <m/>
    <m/>
    <m/>
    <m/>
    <m/>
    <s v="Not relevant"/>
  </r>
  <r>
    <n v="4381"/>
    <m/>
    <n v="0"/>
    <x v="5"/>
    <s v="Daniel Harrison"/>
    <m/>
    <s v="Mastercard"/>
    <x v="15"/>
    <m/>
    <m/>
    <m/>
    <s v="No inmail sent"/>
    <x v="4"/>
    <m/>
    <m/>
    <n v="0"/>
    <m/>
    <m/>
    <m/>
    <m/>
    <m/>
    <m/>
    <m/>
    <m/>
    <s v="Not relevant"/>
  </r>
  <r>
    <n v="4382"/>
    <m/>
    <n v="0"/>
    <x v="5"/>
    <s v="Laura Van Hoof"/>
    <m/>
    <s v="Mastercard"/>
    <x v="15"/>
    <m/>
    <m/>
    <m/>
    <s v="No inmail sent"/>
    <x v="4"/>
    <m/>
    <m/>
    <n v="0"/>
    <m/>
    <m/>
    <m/>
    <m/>
    <m/>
    <m/>
    <m/>
    <m/>
    <s v="Not relevant"/>
  </r>
  <r>
    <n v="4383"/>
    <d v="2021-03-04T00:00:00"/>
    <n v="3"/>
    <x v="3"/>
    <s v="Chin Yang Quek"/>
    <s v="APAC Head of Technology"/>
    <s v="The Body Shop"/>
    <x v="0"/>
    <s v="Asia"/>
    <s v="Singapore"/>
    <s v="Ramla's"/>
    <s v="No inmail sent"/>
    <x v="3"/>
    <m/>
    <m/>
    <n v="0"/>
    <m/>
    <m/>
    <m/>
    <m/>
    <m/>
    <m/>
    <m/>
    <m/>
    <m/>
  </r>
  <r>
    <n v="4384"/>
    <m/>
    <n v="0"/>
    <x v="5"/>
    <s v="Matthew Olson"/>
    <m/>
    <s v="Athene America"/>
    <x v="15"/>
    <m/>
    <m/>
    <m/>
    <s v="No inmail sent"/>
    <x v="4"/>
    <m/>
    <m/>
    <n v="0"/>
    <m/>
    <m/>
    <m/>
    <m/>
    <m/>
    <m/>
    <m/>
    <m/>
    <s v="Not relevant"/>
  </r>
  <r>
    <n v="4385"/>
    <m/>
    <n v="0"/>
    <x v="5"/>
    <s v="Jason Wright"/>
    <m/>
    <s v="TransUnion"/>
    <x v="15"/>
    <m/>
    <m/>
    <m/>
    <s v="No inmail sent"/>
    <x v="4"/>
    <m/>
    <m/>
    <n v="0"/>
    <m/>
    <m/>
    <m/>
    <m/>
    <m/>
    <m/>
    <m/>
    <m/>
    <s v="Not relevant"/>
  </r>
  <r>
    <n v="4386"/>
    <m/>
    <n v="0"/>
    <x v="5"/>
    <s v="Chuck Sample"/>
    <m/>
    <s v="US Foods"/>
    <x v="15"/>
    <m/>
    <m/>
    <m/>
    <s v="No inmail sent"/>
    <x v="4"/>
    <m/>
    <m/>
    <n v="0"/>
    <m/>
    <m/>
    <m/>
    <m/>
    <m/>
    <m/>
    <m/>
    <m/>
    <s v="Not relevant"/>
  </r>
  <r>
    <n v="4387"/>
    <d v="2021-03-04T00:00:00"/>
    <n v="3"/>
    <x v="3"/>
    <s v="Sharareh Abbassi"/>
    <s v="Global Head of Performance Marketing"/>
    <s v="The Body Shop"/>
    <x v="0"/>
    <s v="Europe"/>
    <s v="United Kingdom"/>
    <s v="Ramla's"/>
    <s v="No inmail sent"/>
    <x v="1"/>
    <m/>
    <m/>
    <n v="0"/>
    <m/>
    <m/>
    <m/>
    <m/>
    <m/>
    <m/>
    <m/>
    <m/>
    <m/>
  </r>
  <r>
    <n v="4388"/>
    <m/>
    <n v="0"/>
    <x v="5"/>
    <s v="Jessica (Dudley) McDonough"/>
    <m/>
    <s v="L'Oréal"/>
    <x v="15"/>
    <m/>
    <m/>
    <m/>
    <s v="No inmail sent"/>
    <x v="4"/>
    <m/>
    <m/>
    <n v="0"/>
    <m/>
    <m/>
    <m/>
    <m/>
    <m/>
    <m/>
    <m/>
    <m/>
    <s v="Not relevant"/>
  </r>
  <r>
    <n v="4389"/>
    <m/>
    <n v="0"/>
    <x v="5"/>
    <s v="Pierre Tannoux"/>
    <m/>
    <s v="Henkel "/>
    <x v="15"/>
    <m/>
    <m/>
    <m/>
    <s v="No inmail sent"/>
    <x v="4"/>
    <m/>
    <m/>
    <n v="0"/>
    <m/>
    <m/>
    <m/>
    <m/>
    <m/>
    <m/>
    <m/>
    <m/>
    <s v="Not relevant"/>
  </r>
  <r>
    <n v="4390"/>
    <d v="2020-09-08T00:00:00"/>
    <n v="9"/>
    <x v="3"/>
    <s v="Renata Ferraiolo"/>
    <m/>
    <s v="SC Johnson"/>
    <x v="15"/>
    <m/>
    <m/>
    <m/>
    <s v="No inmail sent"/>
    <x v="4"/>
    <m/>
    <m/>
    <n v="0"/>
    <m/>
    <m/>
    <m/>
    <m/>
    <m/>
    <m/>
    <m/>
    <m/>
    <m/>
  </r>
  <r>
    <n v="4391"/>
    <m/>
    <n v="0"/>
    <x v="5"/>
    <s v="Steve Arkley"/>
    <m/>
    <s v="Anheuser-Busch InBev"/>
    <x v="15"/>
    <m/>
    <m/>
    <m/>
    <s v="No inmail sent"/>
    <x v="4"/>
    <m/>
    <m/>
    <n v="0"/>
    <m/>
    <m/>
    <m/>
    <m/>
    <m/>
    <m/>
    <m/>
    <m/>
    <s v="Not relevant"/>
  </r>
  <r>
    <n v="4392"/>
    <m/>
    <n v="0"/>
    <x v="5"/>
    <s v="Andrea Davey"/>
    <m/>
    <s v="Tiffany &amp; Co"/>
    <x v="15"/>
    <m/>
    <m/>
    <m/>
    <s v="No inmail sent"/>
    <x v="4"/>
    <m/>
    <m/>
    <n v="0"/>
    <m/>
    <m/>
    <m/>
    <m/>
    <m/>
    <m/>
    <m/>
    <m/>
    <s v="Not relevant"/>
  </r>
  <r>
    <n v="4393"/>
    <m/>
    <n v="0"/>
    <x v="5"/>
    <s v="Wendy Cotto"/>
    <m/>
    <s v="The Marketing Store"/>
    <x v="15"/>
    <m/>
    <m/>
    <m/>
    <s v="No inmail sent"/>
    <x v="4"/>
    <m/>
    <m/>
    <n v="0"/>
    <m/>
    <m/>
    <m/>
    <m/>
    <m/>
    <m/>
    <m/>
    <m/>
    <s v="Not relevant"/>
  </r>
  <r>
    <n v="4394"/>
    <m/>
    <n v="0"/>
    <x v="5"/>
    <s v="Roger Payne"/>
    <m/>
    <s v="The Marketing Arm"/>
    <x v="15"/>
    <m/>
    <m/>
    <m/>
    <s v="No inmail sent"/>
    <x v="4"/>
    <m/>
    <m/>
    <n v="0"/>
    <m/>
    <m/>
    <m/>
    <m/>
    <m/>
    <m/>
    <m/>
    <m/>
    <s v="Not relevant"/>
  </r>
  <r>
    <n v="4395"/>
    <m/>
    <n v="0"/>
    <x v="3"/>
    <s v="Anne Rundell"/>
    <s v="VP, Data &amp; Marketing Science"/>
    <s v="The Marketing Arm"/>
    <x v="1"/>
    <s v="America"/>
    <s v="Texas"/>
    <m/>
    <s v="No inmail sent"/>
    <x v="5"/>
    <d v="2019-10-08T00:00:00"/>
    <d v="2021-07-15T00:00:00"/>
    <n v="7"/>
    <m/>
    <n v="244"/>
    <s v="None"/>
    <m/>
    <m/>
    <m/>
    <m/>
    <m/>
    <s v="Relevant + followed up"/>
  </r>
  <r>
    <n v="4396"/>
    <m/>
    <n v="0"/>
    <x v="5"/>
    <s v="Brent Janes"/>
    <m/>
    <s v="Match Marketing Group"/>
    <x v="15"/>
    <m/>
    <m/>
    <m/>
    <s v="No inmail sent"/>
    <x v="4"/>
    <m/>
    <m/>
    <n v="0"/>
    <m/>
    <m/>
    <m/>
    <m/>
    <m/>
    <m/>
    <m/>
    <m/>
    <s v="Not relevant"/>
  </r>
  <r>
    <n v="4397"/>
    <d v="2020-09-30T00:00:00"/>
    <n v="9"/>
    <x v="3"/>
    <s v="June Devalk"/>
    <m/>
    <s v="Kimberly Clark"/>
    <x v="15"/>
    <m/>
    <m/>
    <m/>
    <s v="No inmail sent"/>
    <x v="4"/>
    <m/>
    <m/>
    <n v="0"/>
    <m/>
    <m/>
    <m/>
    <m/>
    <m/>
    <m/>
    <m/>
    <m/>
    <m/>
  </r>
  <r>
    <n v="4398"/>
    <d v="2020-09-30T00:00:00"/>
    <n v="9"/>
    <x v="3"/>
    <s v="Heiko Schäfer"/>
    <s v="ior Director, Global Research, Media and Analytics "/>
    <s v="Kimberly Clark"/>
    <x v="3"/>
    <s v="America"/>
    <s v="Dallas"/>
    <m/>
    <s v="No inmail sent"/>
    <x v="4"/>
    <m/>
    <m/>
    <n v="0"/>
    <m/>
    <m/>
    <m/>
    <m/>
    <m/>
    <m/>
    <m/>
    <m/>
    <m/>
  </r>
  <r>
    <n v="4399"/>
    <m/>
    <n v="0"/>
    <x v="1"/>
    <s v="Julio Moyano Basso"/>
    <s v="Consultor Data Analytics"/>
    <s v="Data Connection "/>
    <x v="7"/>
    <s v="America"/>
    <s v="Chile"/>
    <m/>
    <s v="No inmail sent"/>
    <x v="5"/>
    <d v="2019-10-10T00:00:00"/>
    <d v="2020-08-12T00:00:00"/>
    <n v="8"/>
    <m/>
    <n v="581"/>
    <m/>
    <m/>
    <m/>
    <m/>
    <m/>
    <m/>
    <s v="Not relevant"/>
  </r>
  <r>
    <n v="4400"/>
    <d v="2019-09-25T00:00:00"/>
    <n v="9"/>
    <x v="2"/>
    <s v="Martín Hernán Carniglia"/>
    <s v="Mentor"/>
    <s v="Semillero Digital"/>
    <x v="1"/>
    <s v="America"/>
    <s v="Argentina"/>
    <m/>
    <s v="No inmail sent"/>
    <x v="5"/>
    <d v="2019-10-11T00:00:00"/>
    <m/>
    <n v="0"/>
    <m/>
    <n v="44636"/>
    <s v="Positive"/>
    <d v="2019-10-25T00:00:00"/>
    <m/>
    <m/>
    <m/>
    <m/>
    <s v="Hi Ramla, I would love setting some time with you to discuss. Please send me an e-mail to martin.carniglia@rga.com"/>
  </r>
  <r>
    <n v="4401"/>
    <m/>
    <n v="0"/>
    <x v="5"/>
    <s v="Michele Moretti"/>
    <m/>
    <s v="IPG Mediabrands"/>
    <x v="15"/>
    <m/>
    <m/>
    <m/>
    <s v="No inmail sent"/>
    <x v="4"/>
    <m/>
    <m/>
    <n v="0"/>
    <m/>
    <m/>
    <m/>
    <m/>
    <m/>
    <m/>
    <m/>
    <m/>
    <s v="Not relevant"/>
  </r>
  <r>
    <n v="4402"/>
    <m/>
    <n v="0"/>
    <x v="3"/>
    <s v="Ken Moore"/>
    <s v="VP Marketing Sciences"/>
    <s v="Kinesso"/>
    <x v="27"/>
    <s v="America"/>
    <s v="New York"/>
    <m/>
    <s v="No inmail sent"/>
    <x v="5"/>
    <d v="2019-10-09T00:00:00"/>
    <d v="2021-03-15T00:00:00"/>
    <n v="3"/>
    <m/>
    <n v="366"/>
    <s v="Neutral"/>
    <d v="2019-10-10T00:00:00"/>
    <m/>
    <m/>
    <m/>
    <m/>
    <s v="ReLEvant + followed up"/>
  </r>
  <r>
    <n v="4403"/>
    <m/>
    <n v="0"/>
    <x v="5"/>
    <s v="Sharad Kansara"/>
    <m/>
    <s v="Isobar"/>
    <x v="15"/>
    <m/>
    <m/>
    <m/>
    <s v="No inmail sent"/>
    <x v="4"/>
    <m/>
    <m/>
    <n v="0"/>
    <m/>
    <m/>
    <m/>
    <m/>
    <m/>
    <m/>
    <m/>
    <m/>
    <s v="Not relevant"/>
  </r>
  <r>
    <n v="4404"/>
    <m/>
    <n v="0"/>
    <x v="3"/>
    <s v="Damian Fernandez-Lamela"/>
    <s v="VP Global Analytics"/>
    <s v="Fossil Group"/>
    <x v="0"/>
    <s v="America"/>
    <s v="Texas"/>
    <m/>
    <s v="No inmail sent"/>
    <x v="5"/>
    <d v="2019-10-14T00:00:00"/>
    <d v="2021-07-15T00:00:00"/>
    <n v="7"/>
    <n v="2"/>
    <n v="244"/>
    <s v="None"/>
    <m/>
    <m/>
    <m/>
    <m/>
    <m/>
    <s v="Relevant + followed up"/>
  </r>
  <r>
    <n v="4405"/>
    <m/>
    <n v="0"/>
    <x v="5"/>
    <s v="Bill Doyle"/>
    <m/>
    <s v="Santander Bank"/>
    <x v="15"/>
    <m/>
    <m/>
    <m/>
    <s v="No inmail sent"/>
    <x v="4"/>
    <m/>
    <m/>
    <n v="0"/>
    <m/>
    <m/>
    <m/>
    <m/>
    <m/>
    <m/>
    <m/>
    <m/>
    <s v="Not relevant"/>
  </r>
  <r>
    <n v="4406"/>
    <m/>
    <n v="0"/>
    <x v="5"/>
    <s v="Mark Goffee"/>
    <m/>
    <s v="T. Rowe Price"/>
    <x v="15"/>
    <m/>
    <m/>
    <m/>
    <s v="No inmail sent"/>
    <x v="4"/>
    <m/>
    <m/>
    <n v="0"/>
    <m/>
    <m/>
    <m/>
    <m/>
    <m/>
    <m/>
    <m/>
    <m/>
    <s v="Not relevant"/>
  </r>
  <r>
    <n v="4407"/>
    <m/>
    <n v="0"/>
    <x v="1"/>
    <s v="Caryn Hein"/>
    <s v="VP, Analytics &amp; Data Consulting"/>
    <s v="Havas Media Group"/>
    <x v="1"/>
    <s v="America"/>
    <s v="Massachusetts"/>
    <m/>
    <s v="No inmail sent"/>
    <x v="5"/>
    <d v="2019-10-15T00:00:00"/>
    <d v="2020-08-12T00:00:00"/>
    <n v="8"/>
    <m/>
    <n v="581"/>
    <s v="None"/>
    <m/>
    <m/>
    <m/>
    <m/>
    <m/>
    <s v="In touch with Arthur Yen from Havas - no need to follow up"/>
  </r>
  <r>
    <n v="4408"/>
    <d v="2019-09-25T00:00:00"/>
    <n v="9"/>
    <x v="2"/>
    <s v="Henrik Christensen"/>
    <s v="Vice President Insights and Analytics"/>
    <s v="Molson Coors Beverage Company"/>
    <x v="3"/>
    <s v="America"/>
    <s v="Illinois"/>
    <m/>
    <s v="No inmail sent"/>
    <x v="5"/>
    <d v="2019-10-14T00:00:00"/>
    <d v="2021-07-12T00:00:00"/>
    <n v="7"/>
    <m/>
    <n v="247"/>
    <s v="Positive"/>
    <d v="2019-10-14T00:00:00"/>
    <m/>
    <m/>
    <m/>
    <m/>
    <s v="&quot;Would be interested in a demo. I’m at iamhenrikchristensen@gmail.com. Currently in transition for my next role"/>
  </r>
  <r>
    <n v="4409"/>
    <m/>
    <n v="0"/>
    <x v="1"/>
    <s v="John Baronello"/>
    <s v="Vice President of Digital Transformation"/>
    <s v="Cardinal Path"/>
    <x v="15"/>
    <s v="America"/>
    <m/>
    <m/>
    <s v="No inmail sent"/>
    <x v="5"/>
    <d v="2019-10-14T00:00:00"/>
    <d v="2020-08-07T00:00:00"/>
    <n v="8"/>
    <m/>
    <n v="586"/>
    <s v="Positive_FS"/>
    <d v="2019-10-15T00:00:00"/>
    <s v="John.baronello@allstate.com."/>
    <m/>
    <m/>
    <m/>
    <s v="&quot;Pls send product materials to John.baronello@allstate.com. I will review and let you know if a call is needed.&quot;"/>
  </r>
  <r>
    <n v="4410"/>
    <m/>
    <n v="0"/>
    <x v="5"/>
    <s v="Brad Millett"/>
    <m/>
    <s v="Blast Analytics &amp; Marketing"/>
    <x v="15"/>
    <m/>
    <m/>
    <m/>
    <s v="No inmail sent"/>
    <x v="4"/>
    <m/>
    <m/>
    <n v="0"/>
    <m/>
    <m/>
    <m/>
    <m/>
    <m/>
    <m/>
    <m/>
    <m/>
    <s v="Not relevant"/>
  </r>
  <r>
    <n v="4411"/>
    <m/>
    <n v="0"/>
    <x v="5"/>
    <s v="Bernard S."/>
    <m/>
    <s v="Viega LLC"/>
    <x v="15"/>
    <m/>
    <m/>
    <m/>
    <s v="No inmail sent"/>
    <x v="4"/>
    <m/>
    <m/>
    <n v="0"/>
    <m/>
    <m/>
    <m/>
    <m/>
    <m/>
    <m/>
    <m/>
    <m/>
    <s v="Not relevant"/>
  </r>
  <r>
    <n v="4412"/>
    <m/>
    <n v="0"/>
    <x v="5"/>
    <s v="Matthias Kehder"/>
    <m/>
    <s v="Modern Analytics"/>
    <x v="15"/>
    <m/>
    <m/>
    <m/>
    <s v="No inmail sent"/>
    <x v="5"/>
    <d v="2019-10-14T00:00:00"/>
    <m/>
    <n v="0"/>
    <m/>
    <n v="884"/>
    <s v="Negative"/>
    <d v="2019-10-23T00:00:00"/>
    <m/>
    <m/>
    <m/>
    <m/>
    <s v="&quot;we don't do anything near what you are describing.  we are  predictive analytics tools, have no outbound marketing and zero marketing mix applications.&quot;"/>
  </r>
  <r>
    <n v="4413"/>
    <m/>
    <n v="0"/>
    <x v="5"/>
    <s v="Joyanta Majee"/>
    <m/>
    <s v="Orion Business Innovation "/>
    <x v="15"/>
    <s v="America"/>
    <m/>
    <m/>
    <s v="No inmail sent"/>
    <x v="5"/>
    <d v="2019-10-14T00:00:00"/>
    <s v="Irrelevant (7/14/2020)"/>
    <e v="#VALUE!"/>
    <m/>
    <m/>
    <m/>
    <m/>
    <m/>
    <m/>
    <m/>
    <m/>
    <s v="follow up message sent Nov 20th"/>
  </r>
  <r>
    <n v="4414"/>
    <m/>
    <n v="0"/>
    <x v="5"/>
    <s v="Thom-Austin Young"/>
    <m/>
    <s v="Alliance Data card services "/>
    <x v="15"/>
    <m/>
    <m/>
    <m/>
    <s v="No inmail sent"/>
    <x v="5"/>
    <d v="2019-10-14T00:00:00"/>
    <m/>
    <n v="0"/>
    <m/>
    <n v="884"/>
    <s v="Negative"/>
    <d v="2019-10-14T00:00:00"/>
    <m/>
    <m/>
    <m/>
    <m/>
    <s v="&quot;No, thanks. I am not in a position to purchase or recommend the purchase of your products.  Thanks for reaching out though.&quot;"/>
  </r>
  <r>
    <n v="4415"/>
    <m/>
    <n v="0"/>
    <x v="3"/>
    <s v="Xiaojing Zhuang"/>
    <s v="Associate Director, Marketing Science"/>
    <s v="IPG Mediabrands"/>
    <x v="1"/>
    <s v="America"/>
    <m/>
    <m/>
    <s v="No inmail sent"/>
    <x v="5"/>
    <d v="2019-10-22T00:00:00"/>
    <d v="2021-03-09T00:00:00"/>
    <n v="3"/>
    <m/>
    <n v="372"/>
    <s v="None"/>
    <m/>
    <m/>
    <m/>
    <m/>
    <m/>
    <s v="Relevant + followed up"/>
  </r>
  <r>
    <n v="4416"/>
    <m/>
    <n v="0"/>
    <x v="5"/>
    <s v="David Wekselbaum"/>
    <m/>
    <s v="Clorox"/>
    <x v="15"/>
    <m/>
    <m/>
    <m/>
    <s v="No inmail sent"/>
    <x v="4"/>
    <m/>
    <m/>
    <n v="0"/>
    <m/>
    <m/>
    <m/>
    <m/>
    <m/>
    <m/>
    <m/>
    <m/>
    <s v="Already a client"/>
  </r>
  <r>
    <n v="4417"/>
    <m/>
    <n v="0"/>
    <x v="5"/>
    <s v="Huy Nguyen"/>
    <m/>
    <s v="Clorox"/>
    <x v="15"/>
    <m/>
    <m/>
    <m/>
    <s v="No inmail sent"/>
    <x v="4"/>
    <m/>
    <m/>
    <n v="0"/>
    <m/>
    <m/>
    <m/>
    <m/>
    <m/>
    <m/>
    <m/>
    <m/>
    <s v="Already a client"/>
  </r>
  <r>
    <n v="4418"/>
    <m/>
    <n v="0"/>
    <x v="5"/>
    <s v="Jacklyn Avila"/>
    <m/>
    <s v="Smart &amp; Final"/>
    <x v="15"/>
    <m/>
    <m/>
    <m/>
    <s v="No inmail sent"/>
    <x v="4"/>
    <m/>
    <m/>
    <n v="0"/>
    <m/>
    <m/>
    <m/>
    <m/>
    <m/>
    <m/>
    <m/>
    <m/>
    <s v="Not relevant"/>
  </r>
  <r>
    <n v="4419"/>
    <m/>
    <n v="0"/>
    <x v="5"/>
    <m/>
    <m/>
    <s v="Cardinal Path"/>
    <x v="15"/>
    <m/>
    <m/>
    <m/>
    <s v="No inmail sent"/>
    <x v="4"/>
    <m/>
    <m/>
    <n v="0"/>
    <m/>
    <m/>
    <m/>
    <m/>
    <m/>
    <m/>
    <m/>
    <m/>
    <s v="Not relevant"/>
  </r>
  <r>
    <n v="4420"/>
    <m/>
    <n v="0"/>
    <x v="5"/>
    <s v="Dennis Paredes "/>
    <m/>
    <s v="Worldmedia Interactive"/>
    <x v="15"/>
    <m/>
    <m/>
    <m/>
    <s v="No inmail sent"/>
    <x v="4"/>
    <m/>
    <m/>
    <n v="0"/>
    <m/>
    <m/>
    <m/>
    <m/>
    <m/>
    <m/>
    <m/>
    <m/>
    <s v="Not relevant"/>
  </r>
  <r>
    <n v="4421"/>
    <m/>
    <n v="0"/>
    <x v="5"/>
    <s v="Danielle Ackles"/>
    <m/>
    <s v="Merkle"/>
    <x v="15"/>
    <m/>
    <m/>
    <m/>
    <s v="No inmail sent"/>
    <x v="5"/>
    <d v="2019-10-14T00:00:00"/>
    <m/>
    <n v="0"/>
    <m/>
    <n v="884"/>
    <s v="Negative"/>
    <d v="2019-10-14T00:00:00"/>
    <m/>
    <m/>
    <m/>
    <m/>
    <s v="&quot;No,thanks&quot;"/>
  </r>
  <r>
    <n v="4422"/>
    <d v="2021-03-04T00:00:00"/>
    <n v="3"/>
    <x v="3"/>
    <s v="John Green"/>
    <s v="Head of Data"/>
    <s v="Next"/>
    <x v="0"/>
    <s v="Europe"/>
    <s v="United Kingdom"/>
    <s v="Ramla's"/>
    <s v="No inmail sent"/>
    <x v="3"/>
    <m/>
    <m/>
    <n v="0"/>
    <m/>
    <m/>
    <m/>
    <m/>
    <m/>
    <m/>
    <m/>
    <m/>
    <m/>
  </r>
  <r>
    <n v="4423"/>
    <m/>
    <n v="0"/>
    <x v="1"/>
    <s v="Mariana Flores"/>
    <s v="Associate Director, Marketing Sciences"/>
    <s v="OMD America"/>
    <x v="15"/>
    <s v="America"/>
    <s v="California"/>
    <m/>
    <s v="No inmail sent"/>
    <x v="2"/>
    <d v="2019-11-07T00:00:00"/>
    <d v="2020-08-12T00:00:00"/>
    <n v="8"/>
    <m/>
    <n v="581"/>
    <m/>
    <m/>
    <m/>
    <m/>
    <m/>
    <m/>
    <s v="Not relevant"/>
  </r>
  <r>
    <n v="4424"/>
    <m/>
    <n v="0"/>
    <x v="5"/>
    <s v="Vivek Girotra"/>
    <m/>
    <s v="FoxNext"/>
    <x v="15"/>
    <m/>
    <m/>
    <m/>
    <s v="No inmail sent"/>
    <x v="4"/>
    <m/>
    <m/>
    <n v="0"/>
    <m/>
    <m/>
    <m/>
    <m/>
    <m/>
    <m/>
    <m/>
    <m/>
    <s v="Not relevant"/>
  </r>
  <r>
    <n v="4425"/>
    <m/>
    <n v="0"/>
    <x v="5"/>
    <s v="Thomas Hopkins"/>
    <m/>
    <s v="MasterClass"/>
    <x v="15"/>
    <m/>
    <m/>
    <m/>
    <s v="No inmail sent"/>
    <x v="4"/>
    <m/>
    <m/>
    <n v="0"/>
    <m/>
    <m/>
    <m/>
    <m/>
    <m/>
    <m/>
    <m/>
    <m/>
    <s v="Not relevant"/>
  </r>
  <r>
    <n v="4426"/>
    <m/>
    <n v="0"/>
    <x v="5"/>
    <s v="Jonathan Isernhagen"/>
    <m/>
    <s v="W2O Group"/>
    <x v="15"/>
    <m/>
    <m/>
    <m/>
    <s v="No inmail sent"/>
    <x v="4"/>
    <m/>
    <m/>
    <n v="0"/>
    <m/>
    <m/>
    <m/>
    <m/>
    <m/>
    <m/>
    <m/>
    <m/>
    <s v="Not relevant"/>
  </r>
  <r>
    <n v="4427"/>
    <m/>
    <n v="0"/>
    <x v="5"/>
    <s v="Kate Canel"/>
    <m/>
    <s v="The Shipyard"/>
    <x v="15"/>
    <m/>
    <m/>
    <m/>
    <s v="No inmail sent"/>
    <x v="5"/>
    <d v="2019-10-15T00:00:00"/>
    <m/>
    <n v="0"/>
    <m/>
    <n v="883"/>
    <s v="Negative"/>
    <d v="2019-11-20T00:00:00"/>
    <m/>
    <m/>
    <m/>
    <m/>
    <s v="Thanks for sharing"/>
  </r>
  <r>
    <n v="4428"/>
    <d v="2020-09-30T00:00:00"/>
    <n v="9"/>
    <x v="3"/>
    <s v="Aaron Strout"/>
    <s v="Chief Marketing Officer"/>
    <s v="W2O Group"/>
    <x v="15"/>
    <s v="America"/>
    <m/>
    <m/>
    <s v="No inmail sent"/>
    <x v="5"/>
    <d v="2019-10-15T00:00:00"/>
    <d v="2021-10-05T00:00:00"/>
    <n v="10"/>
    <m/>
    <n v="162"/>
    <m/>
    <m/>
    <m/>
    <m/>
    <m/>
    <m/>
    <s v="follow up message sent Nov 20th"/>
  </r>
  <r>
    <n v="4429"/>
    <m/>
    <n v="0"/>
    <x v="5"/>
    <s v="Kimberly G."/>
    <m/>
    <s v="Bandwidth Inc."/>
    <x v="15"/>
    <m/>
    <m/>
    <m/>
    <s v="No inmail sent"/>
    <x v="4"/>
    <m/>
    <m/>
    <n v="0"/>
    <m/>
    <m/>
    <m/>
    <m/>
    <m/>
    <m/>
    <m/>
    <m/>
    <s v="Not relevant"/>
  </r>
  <r>
    <n v="4430"/>
    <d v="2020-09-30T00:00:00"/>
    <n v="9"/>
    <x v="2"/>
    <s v="Zack Gore"/>
    <s v="Head of Marketing Attribution Analytics"/>
    <s v="Endurance International Group"/>
    <x v="18"/>
    <s v="America"/>
    <s v="Illinois"/>
    <s v="Ramla's"/>
    <s v="No inmail sent"/>
    <x v="5"/>
    <d v="2019-10-16T00:00:00"/>
    <d v="2021-10-14T00:00:00"/>
    <n v="10"/>
    <m/>
    <n v="153"/>
    <m/>
    <m/>
    <m/>
    <m/>
    <m/>
    <m/>
    <m/>
  </r>
  <r>
    <n v="4431"/>
    <m/>
    <n v="0"/>
    <x v="2"/>
    <s v="Ryan D. Adami"/>
    <s v="Director, Global Digital Media"/>
    <s v="DocuSign"/>
    <x v="15"/>
    <m/>
    <m/>
    <m/>
    <s v="No inmail sent"/>
    <x v="5"/>
    <d v="2019-10-15T00:00:00"/>
    <d v="2021-09-07T00:00:00"/>
    <n v="9"/>
    <m/>
    <n v="883"/>
    <s v="Negative"/>
    <d v="2019-11-20T00:00:00"/>
    <m/>
    <m/>
    <m/>
    <m/>
    <s v="no thanks"/>
  </r>
  <r>
    <n v="4432"/>
    <m/>
    <n v="0"/>
    <x v="3"/>
    <s v="Edward Drake"/>
    <s v="Senior Vice President, Marketing Data Strategy, Attribution &amp; Partnerships"/>
    <s v="Bank of America"/>
    <x v="10"/>
    <s v="America"/>
    <s v="Washington"/>
    <m/>
    <s v="No inmail sent"/>
    <x v="0"/>
    <d v="2019-10-28T00:00:00"/>
    <d v="2021-03-20T00:00:00"/>
    <n v="3"/>
    <m/>
    <n v="361"/>
    <s v="None"/>
    <m/>
    <m/>
    <m/>
    <m/>
    <m/>
    <s v="Relevant + followed up"/>
  </r>
  <r>
    <n v="4433"/>
    <d v="2020-09-30T00:00:00"/>
    <n v="9"/>
    <x v="2"/>
    <s v="Rohan Talati"/>
    <s v="Data Scientist"/>
    <s v="Citi"/>
    <x v="15"/>
    <s v="America"/>
    <m/>
    <m/>
    <s v="No inmail sent"/>
    <x v="5"/>
    <d v="2019-10-15T00:00:00"/>
    <d v="2021-09-07T00:00:00"/>
    <n v="9"/>
    <m/>
    <n v="190"/>
    <s v="Negative"/>
    <m/>
    <m/>
    <m/>
    <m/>
    <m/>
    <s v="Recommended someone else at Macy's"/>
  </r>
  <r>
    <n v="4434"/>
    <d v="2021-03-04T00:00:00"/>
    <n v="3"/>
    <x v="3"/>
    <s v="Anna Higgins"/>
    <s v="Senior Marketing Manager - Banking"/>
    <s v="John Lewis &amp; Partners"/>
    <x v="0"/>
    <s v="Europe"/>
    <s v="United Kingdom"/>
    <s v="Personal"/>
    <s v="No inmail sent"/>
    <x v="1"/>
    <m/>
    <m/>
    <n v="0"/>
    <m/>
    <m/>
    <m/>
    <m/>
    <m/>
    <m/>
    <m/>
    <m/>
    <m/>
  </r>
  <r>
    <n v="4435"/>
    <m/>
    <n v="0"/>
    <x v="5"/>
    <s v="Raynor Mallory"/>
    <m/>
    <s v="Uber"/>
    <x v="15"/>
    <m/>
    <m/>
    <m/>
    <s v="No inmail sent"/>
    <x v="4"/>
    <m/>
    <m/>
    <n v="0"/>
    <m/>
    <m/>
    <m/>
    <m/>
    <m/>
    <m/>
    <m/>
    <m/>
    <s v="Not relevant"/>
  </r>
  <r>
    <n v="4436"/>
    <m/>
    <n v="0"/>
    <x v="5"/>
    <s v="Serif Heykel"/>
    <m/>
    <s v="Ellie Mae"/>
    <x v="15"/>
    <m/>
    <m/>
    <m/>
    <s v="No inmail sent"/>
    <x v="4"/>
    <m/>
    <m/>
    <n v="0"/>
    <m/>
    <m/>
    <m/>
    <m/>
    <m/>
    <m/>
    <m/>
    <m/>
    <s v="Not relevant"/>
  </r>
  <r>
    <n v="4437"/>
    <m/>
    <n v="0"/>
    <x v="5"/>
    <s v="Britta Young"/>
    <m/>
    <s v="Performance Matters"/>
    <x v="15"/>
    <m/>
    <m/>
    <m/>
    <s v="No inmail sent"/>
    <x v="4"/>
    <m/>
    <m/>
    <n v="0"/>
    <m/>
    <m/>
    <m/>
    <m/>
    <m/>
    <m/>
    <m/>
    <m/>
    <s v="Not relevant"/>
  </r>
  <r>
    <n v="4438"/>
    <m/>
    <n v="0"/>
    <x v="5"/>
    <s v="Elizabeth Counihan"/>
    <m/>
    <s v="L'Oréal"/>
    <x v="15"/>
    <m/>
    <m/>
    <m/>
    <s v="No inmail sent"/>
    <x v="4"/>
    <m/>
    <m/>
    <n v="0"/>
    <m/>
    <m/>
    <m/>
    <m/>
    <m/>
    <m/>
    <m/>
    <m/>
    <s v="Not relevant"/>
  </r>
  <r>
    <n v="4439"/>
    <d v="2020-09-30T00:00:00"/>
    <n v="9"/>
    <x v="5"/>
    <s v="Lucas Crawford"/>
    <s v="Director of Marketing "/>
    <s v="Ralph Lauren"/>
    <x v="26"/>
    <s v="America"/>
    <m/>
    <m/>
    <s v="No inmail sent"/>
    <x v="2"/>
    <d v="2019-10-15T00:00:00"/>
    <d v="2020-08-13T00:00:00"/>
    <n v="8"/>
    <m/>
    <n v="580"/>
    <m/>
    <m/>
    <m/>
    <m/>
    <m/>
    <m/>
    <s v="follow up sent Oct 13th"/>
  </r>
  <r>
    <n v="4440"/>
    <m/>
    <n v="0"/>
    <x v="5"/>
    <s v="Tanya Marushkevych"/>
    <m/>
    <s v="FICO"/>
    <x v="15"/>
    <m/>
    <m/>
    <m/>
    <s v="No inmail sent"/>
    <x v="5"/>
    <d v="2019-10-15T00:00:00"/>
    <m/>
    <n v="0"/>
    <m/>
    <n v="883"/>
    <s v="Negative"/>
    <d v="2019-10-15T00:00:00"/>
    <m/>
    <m/>
    <m/>
    <m/>
    <s v="&quot;No,thanks&quot;"/>
  </r>
  <r>
    <n v="4441"/>
    <m/>
    <n v="0"/>
    <x v="5"/>
    <s v="Alex Dragan"/>
    <m/>
    <s v="Four Seasons Hotel "/>
    <x v="15"/>
    <m/>
    <m/>
    <m/>
    <s v="No inmail sent"/>
    <x v="5"/>
    <d v="2019-10-15T00:00:00"/>
    <m/>
    <n v="0"/>
    <m/>
    <n v="883"/>
    <s v="Negative"/>
    <d v="2019-11-20T00:00:00"/>
    <m/>
    <m/>
    <m/>
    <m/>
    <s v="no thanks"/>
  </r>
  <r>
    <n v="4442"/>
    <m/>
    <n v="0"/>
    <x v="5"/>
    <s v="Stephane Gayraud"/>
    <m/>
    <s v="CN "/>
    <x v="15"/>
    <m/>
    <m/>
    <m/>
    <s v="No inmail sent"/>
    <x v="4"/>
    <m/>
    <m/>
    <n v="0"/>
    <m/>
    <m/>
    <m/>
    <m/>
    <m/>
    <m/>
    <m/>
    <m/>
    <s v="Not relevant"/>
  </r>
  <r>
    <n v="4443"/>
    <m/>
    <n v="0"/>
    <x v="5"/>
    <s v="Derek Bhopalsingh"/>
    <m/>
    <s v="Wavemaker"/>
    <x v="15"/>
    <m/>
    <m/>
    <m/>
    <s v="No inmail sent"/>
    <x v="4"/>
    <m/>
    <m/>
    <n v="0"/>
    <m/>
    <m/>
    <m/>
    <m/>
    <m/>
    <m/>
    <m/>
    <m/>
    <s v="Already on freshsales"/>
  </r>
  <r>
    <n v="4444"/>
    <m/>
    <n v="0"/>
    <x v="5"/>
    <s v="Esra Unsal Americakli"/>
    <m/>
    <s v="Group M"/>
    <x v="15"/>
    <m/>
    <m/>
    <m/>
    <s v="No inmail sent"/>
    <x v="4"/>
    <m/>
    <m/>
    <n v="0"/>
    <m/>
    <m/>
    <m/>
    <m/>
    <m/>
    <m/>
    <m/>
    <m/>
    <s v="Not relevant"/>
  </r>
  <r>
    <n v="4445"/>
    <m/>
    <n v="0"/>
    <x v="5"/>
    <s v="Lucy Jane Baumgartner"/>
    <m/>
    <s v="Omnicom Media Group"/>
    <x v="15"/>
    <m/>
    <m/>
    <m/>
    <s v="No inmail sent"/>
    <x v="4"/>
    <m/>
    <m/>
    <n v="0"/>
    <m/>
    <m/>
    <m/>
    <m/>
    <m/>
    <m/>
    <m/>
    <m/>
    <s v="Not relevant"/>
  </r>
  <r>
    <n v="4446"/>
    <d v="2020-09-30T00:00:00"/>
    <n v="9"/>
    <x v="3"/>
    <s v="Avinash Tiwari"/>
    <s v="Senior Director at Nike"/>
    <s v="American Express"/>
    <x v="15"/>
    <s v="America"/>
    <s v="Massachusetts"/>
    <m/>
    <s v="No inmail sent"/>
    <x v="5"/>
    <d v="2019-10-16T00:00:00"/>
    <d v="2021-10-05T00:00:00"/>
    <n v="10"/>
    <m/>
    <n v="162"/>
    <m/>
    <m/>
    <m/>
    <m/>
    <m/>
    <m/>
    <s v="follow up message sent Jan 10th"/>
  </r>
  <r>
    <n v="4447"/>
    <d v="2020-09-30T00:00:00"/>
    <n v="9"/>
    <x v="2"/>
    <s v="Ihsan Kurt"/>
    <s v="VP of Data Science and Analytics"/>
    <s v="Credit Sesame"/>
    <x v="26"/>
    <s v="America"/>
    <s v="California"/>
    <m/>
    <s v="No inmail sent"/>
    <x v="5"/>
    <d v="2019-10-21T00:00:00"/>
    <d v="2021-07-15T00:00:00"/>
    <n v="7"/>
    <m/>
    <n v="244"/>
    <m/>
    <m/>
    <m/>
    <m/>
    <m/>
    <m/>
    <m/>
  </r>
  <r>
    <n v="4448"/>
    <m/>
    <n v="0"/>
    <x v="5"/>
    <s v="Chris I."/>
    <m/>
    <s v="GAF"/>
    <x v="15"/>
    <m/>
    <m/>
    <m/>
    <s v="No inmail sent"/>
    <x v="4"/>
    <m/>
    <m/>
    <n v="0"/>
    <m/>
    <m/>
    <m/>
    <m/>
    <m/>
    <m/>
    <m/>
    <m/>
    <s v="Not relevant"/>
  </r>
  <r>
    <n v="4449"/>
    <m/>
    <n v="0"/>
    <x v="5"/>
    <s v="Carolyn Kim"/>
    <m/>
    <s v="Hearts &amp; Science"/>
    <x v="15"/>
    <m/>
    <m/>
    <m/>
    <s v="No inmail sent"/>
    <x v="4"/>
    <m/>
    <m/>
    <n v="0"/>
    <m/>
    <m/>
    <m/>
    <m/>
    <m/>
    <m/>
    <m/>
    <m/>
    <s v="Not relevant"/>
  </r>
  <r>
    <n v="4450"/>
    <m/>
    <n v="0"/>
    <x v="5"/>
    <s v="Greg Greenberg"/>
    <m/>
    <s v="American Express"/>
    <x v="15"/>
    <m/>
    <m/>
    <m/>
    <s v="No inmail sent"/>
    <x v="4"/>
    <m/>
    <m/>
    <n v="0"/>
    <m/>
    <m/>
    <m/>
    <m/>
    <m/>
    <m/>
    <m/>
    <m/>
    <s v="Not relevant"/>
  </r>
  <r>
    <n v="4451"/>
    <m/>
    <n v="0"/>
    <x v="5"/>
    <s v="Manuel Tendilla"/>
    <m/>
    <s v="Wavemaker"/>
    <x v="15"/>
    <m/>
    <m/>
    <m/>
    <s v="No inmail sent"/>
    <x v="4"/>
    <m/>
    <m/>
    <n v="0"/>
    <m/>
    <m/>
    <m/>
    <m/>
    <m/>
    <m/>
    <m/>
    <m/>
    <s v="Not relevant"/>
  </r>
  <r>
    <n v="4452"/>
    <m/>
    <n v="0"/>
    <x v="5"/>
    <s v="Julieta Lechuga"/>
    <m/>
    <s v="Publicis Media"/>
    <x v="15"/>
    <m/>
    <m/>
    <m/>
    <s v="No inmail sent"/>
    <x v="4"/>
    <m/>
    <m/>
    <n v="0"/>
    <m/>
    <m/>
    <m/>
    <m/>
    <m/>
    <m/>
    <m/>
    <m/>
    <s v="Not relevant"/>
  </r>
  <r>
    <n v="4453"/>
    <m/>
    <n v="0"/>
    <x v="5"/>
    <s v="Eduardo Alfredo Reyes Castañeda"/>
    <m/>
    <s v="UM Worldwide"/>
    <x v="15"/>
    <m/>
    <m/>
    <m/>
    <s v="No inmail sent"/>
    <x v="4"/>
    <m/>
    <m/>
    <n v="0"/>
    <m/>
    <m/>
    <m/>
    <m/>
    <m/>
    <m/>
    <m/>
    <m/>
    <s v="Not relevant"/>
  </r>
  <r>
    <n v="4454"/>
    <m/>
    <n v="0"/>
    <x v="5"/>
    <s v="Omar G."/>
    <m/>
    <s v="PepsiCo"/>
    <x v="15"/>
    <m/>
    <m/>
    <m/>
    <s v="No inmail sent"/>
    <x v="4"/>
    <m/>
    <m/>
    <n v="0"/>
    <m/>
    <m/>
    <m/>
    <m/>
    <m/>
    <m/>
    <m/>
    <m/>
    <s v="Not relevant"/>
  </r>
  <r>
    <n v="4455"/>
    <m/>
    <n v="0"/>
    <x v="5"/>
    <s v="Luis Caballero"/>
    <m/>
    <s v="Huge"/>
    <x v="15"/>
    <m/>
    <m/>
    <m/>
    <s v="No inmail sent"/>
    <x v="4"/>
    <m/>
    <m/>
    <n v="0"/>
    <m/>
    <m/>
    <m/>
    <m/>
    <m/>
    <m/>
    <m/>
    <m/>
    <s v="Not relevant"/>
  </r>
  <r>
    <n v="4456"/>
    <m/>
    <n v="0"/>
    <x v="7"/>
    <s v="Warren Hearnes"/>
    <m/>
    <s v="Cardlytics, Inc."/>
    <x v="15"/>
    <s v="Europe"/>
    <s v="Georgia"/>
    <m/>
    <s v="No inmail sent"/>
    <x v="5"/>
    <d v="2019-10-15T00:00:00"/>
    <m/>
    <n v="0"/>
    <m/>
    <n v="883"/>
    <s v="Negative"/>
    <d v="2019-10-16T00:00:00"/>
    <m/>
    <m/>
    <m/>
    <m/>
    <s v="no thanks"/>
  </r>
  <r>
    <n v="4457"/>
    <m/>
    <n v="0"/>
    <x v="5"/>
    <s v="Gene Corcoran"/>
    <m/>
    <s v="Consultant"/>
    <x v="15"/>
    <m/>
    <m/>
    <m/>
    <s v="No inmail sent"/>
    <x v="4"/>
    <m/>
    <m/>
    <n v="0"/>
    <m/>
    <m/>
    <m/>
    <m/>
    <m/>
    <m/>
    <m/>
    <m/>
    <s v="Not relevant"/>
  </r>
  <r>
    <n v="4458"/>
    <m/>
    <n v="0"/>
    <x v="5"/>
    <s v="Antonio Garcia"/>
    <m/>
    <s v="AmericaA"/>
    <x v="15"/>
    <m/>
    <m/>
    <m/>
    <s v="No inmail sent"/>
    <x v="5"/>
    <d v="2019-10-15T00:00:00"/>
    <m/>
    <n v="0"/>
    <m/>
    <n v="883"/>
    <s v="Negative"/>
    <d v="2019-10-15T00:00:00"/>
    <m/>
    <m/>
    <m/>
    <m/>
    <s v="&quot;I used to support Marketing, but not anymore. Thank you for your honesty.&quot;"/>
  </r>
  <r>
    <n v="4459"/>
    <d v="2020-09-30T00:00:00"/>
    <n v="9"/>
    <x v="3"/>
    <s v="Simon Benarroch"/>
    <s v="VP, Head of Global Insights &amp; Analytics"/>
    <s v="Visa"/>
    <x v="26"/>
    <s v="America"/>
    <m/>
    <m/>
    <s v="No inmail sent"/>
    <x v="5"/>
    <s v="In contact"/>
    <m/>
    <n v="0"/>
    <m/>
    <n v="44636"/>
    <m/>
    <m/>
    <m/>
    <m/>
    <m/>
    <m/>
    <s v="follow up message sent Nov 20th"/>
  </r>
  <r>
    <n v="4460"/>
    <d v="2019-09-25T00:00:00"/>
    <n v="9"/>
    <x v="2"/>
    <s v="Arthur Yen"/>
    <s v="Team Leader | Marketing Data and Analytics | Media Buying | Communications Planning"/>
    <s v="Intuit"/>
    <x v="7"/>
    <s v="America"/>
    <s v="Boston"/>
    <m/>
    <s v="No inmail sent"/>
    <x v="5"/>
    <d v="2019-10-21T00:00:00"/>
    <m/>
    <n v="0"/>
    <m/>
    <n v="44636"/>
    <s v="Positive"/>
    <d v="2019-10-21T00:00:00"/>
    <m/>
    <m/>
    <m/>
    <m/>
    <s v="Hi Ramla, do you have topline material you can send my way? Feel free to email me at arthur.yen@havasmedia.com"/>
  </r>
  <r>
    <n v="4461"/>
    <d v="2021-09-22T00:00:00"/>
    <m/>
    <x v="4"/>
    <s v="Shannon Xue"/>
    <s v="Manager, Growth Marketing"/>
    <s v="Virta Health "/>
    <x v="13"/>
    <s v="America"/>
    <s v="San Francisco"/>
    <s v="Ramla's"/>
    <s v="10-06-21"/>
    <x v="1"/>
    <m/>
    <m/>
    <m/>
    <m/>
    <m/>
    <m/>
    <m/>
    <m/>
    <m/>
    <m/>
    <m/>
    <m/>
  </r>
  <r>
    <n v="4462"/>
    <d v="2020-09-30T00:00:00"/>
    <n v="9"/>
    <x v="3"/>
    <s v="Josh Warriner"/>
    <s v="Group Director, Media Analytics &amp; Insights"/>
    <s v="Procter &amp; Gamble"/>
    <x v="15"/>
    <s v="America"/>
    <s v="Ohio"/>
    <m/>
    <s v="No inmail sent"/>
    <x v="5"/>
    <d v="2019-10-15T00:00:00"/>
    <d v="2021-10-05T00:00:00"/>
    <n v="10"/>
    <m/>
    <n v="162"/>
    <m/>
    <m/>
    <m/>
    <m/>
    <m/>
    <m/>
    <s v="follow up message sent Nov 20th"/>
  </r>
  <r>
    <n v="4463"/>
    <m/>
    <n v="0"/>
    <x v="5"/>
    <s v="Kathy Chan"/>
    <m/>
    <s v="Media Assembly "/>
    <x v="15"/>
    <m/>
    <m/>
    <m/>
    <s v="No inmail sent"/>
    <x v="4"/>
    <m/>
    <m/>
    <n v="0"/>
    <m/>
    <m/>
    <m/>
    <m/>
    <m/>
    <m/>
    <m/>
    <m/>
    <s v="Not relevant"/>
  </r>
  <r>
    <n v="4464"/>
    <m/>
    <n v="0"/>
    <x v="1"/>
    <s v="Owen Curtis"/>
    <s v="VP, Marketing Analytics and Data Consulting"/>
    <s v="Havas"/>
    <x v="15"/>
    <s v="America"/>
    <s v="Massachusetts"/>
    <m/>
    <s v="No inmail sent"/>
    <x v="5"/>
    <d v="2019-10-23T00:00:00"/>
    <s v="Irrelevent (7/14/2020)"/>
    <e v="#VALUE!"/>
    <m/>
    <m/>
    <m/>
    <m/>
    <m/>
    <m/>
    <m/>
    <m/>
    <s v="Not relevant"/>
  </r>
  <r>
    <n v="4465"/>
    <m/>
    <n v="0"/>
    <x v="5"/>
    <s v="Natia Bolkwadze"/>
    <m/>
    <s v="Havas"/>
    <x v="15"/>
    <m/>
    <m/>
    <m/>
    <s v="No inmail sent"/>
    <x v="4"/>
    <m/>
    <m/>
    <n v="0"/>
    <m/>
    <m/>
    <m/>
    <m/>
    <m/>
    <m/>
    <m/>
    <m/>
    <s v="Already a client"/>
  </r>
  <r>
    <n v="4466"/>
    <m/>
    <n v="0"/>
    <x v="3"/>
    <s v="Justin Williams"/>
    <s v="Director, Data Engineering"/>
    <s v="Havas"/>
    <x v="1"/>
    <s v="America"/>
    <s v="Illinois"/>
    <m/>
    <s v="No inmail sent"/>
    <x v="0"/>
    <d v="2019-11-27T00:00:00"/>
    <d v="2021-03-20T00:00:00"/>
    <n v="3"/>
    <n v="1"/>
    <n v="361"/>
    <s v="None"/>
    <m/>
    <m/>
    <m/>
    <m/>
    <m/>
    <s v="Relevant + followed up"/>
  </r>
  <r>
    <n v="4467"/>
    <m/>
    <n v="0"/>
    <x v="5"/>
    <s v="Kelley Maves"/>
    <m/>
    <s v="VivaKi"/>
    <x v="15"/>
    <m/>
    <m/>
    <m/>
    <s v="No inmail sent"/>
    <x v="4"/>
    <m/>
    <m/>
    <n v="0"/>
    <m/>
    <m/>
    <m/>
    <m/>
    <m/>
    <m/>
    <m/>
    <m/>
    <s v="Not relevant"/>
  </r>
  <r>
    <n v="4468"/>
    <d v="2020-09-30T00:00:00"/>
    <n v="9"/>
    <x v="3"/>
    <s v="Alisa Ben, MBA"/>
    <s v="SVP, Head of Analytics"/>
    <s v="Canvas Worldwide"/>
    <x v="27"/>
    <s v="America"/>
    <s v="California"/>
    <m/>
    <s v="No inmail sent"/>
    <x v="5"/>
    <d v="2019-10-16T00:00:00"/>
    <d v="2021-02-23T00:00:00"/>
    <n v="2"/>
    <m/>
    <n v="386"/>
    <s v="Positive"/>
    <m/>
    <m/>
    <m/>
    <m/>
    <m/>
    <s v="follow up message sent Nov 20th"/>
  </r>
  <r>
    <n v="4469"/>
    <d v="2020-09-30T00:00:00"/>
    <n v="9"/>
    <x v="3"/>
    <s v="Varun Poddar"/>
    <s v="VP, Head - Tune-in and Video Analytics"/>
    <s v="ViaComCBS "/>
    <x v="27"/>
    <s v="America"/>
    <s v="New York"/>
    <m/>
    <s v="No inmail sent"/>
    <x v="5"/>
    <d v="2019-10-15T00:00:00"/>
    <d v="2021-02-23T00:00:00"/>
    <n v="2"/>
    <m/>
    <n v="386"/>
    <s v="Neutral"/>
    <m/>
    <m/>
    <m/>
    <m/>
    <m/>
    <s v="follow up message sent Jan 13th"/>
  </r>
  <r>
    <n v="4470"/>
    <m/>
    <n v="0"/>
    <x v="5"/>
    <s v="David H."/>
    <m/>
    <s v="Integritas Analytics"/>
    <x v="15"/>
    <m/>
    <m/>
    <m/>
    <s v="No inmail sent"/>
    <x v="4"/>
    <m/>
    <m/>
    <n v="0"/>
    <m/>
    <m/>
    <m/>
    <m/>
    <m/>
    <m/>
    <m/>
    <m/>
    <s v="Not relevant"/>
  </r>
  <r>
    <n v="4471"/>
    <m/>
    <n v="0"/>
    <x v="1"/>
    <s v="Julia Wolfson"/>
    <m/>
    <s v="Market Fusion Analytics "/>
    <x v="15"/>
    <s v="America"/>
    <m/>
    <m/>
    <s v="No inmail sent"/>
    <x v="5"/>
    <d v="2019-10-15T00:00:00"/>
    <d v="2019-11-13T00:00:00"/>
    <n v="11"/>
    <m/>
    <m/>
    <s v="Negative"/>
    <s v="15/9/2020"/>
    <m/>
    <m/>
    <m/>
    <m/>
    <s v="Already a deal"/>
  </r>
  <r>
    <n v="4472"/>
    <m/>
    <n v="0"/>
    <x v="1"/>
    <s v="Jennifer Quenville"/>
    <m/>
    <s v="The Mars Agency"/>
    <x v="15"/>
    <s v="America"/>
    <m/>
    <m/>
    <s v="No inmail sent"/>
    <x v="5"/>
    <d v="2019-10-15T00:00:00"/>
    <s v="Irrelevent (7/14/2020)"/>
    <e v="#VALUE!"/>
    <m/>
    <m/>
    <m/>
    <m/>
    <m/>
    <m/>
    <m/>
    <m/>
    <s v="not relevant"/>
  </r>
  <r>
    <n v="4473"/>
    <m/>
    <n v="0"/>
    <x v="5"/>
    <s v="Yunfei Chen"/>
    <m/>
    <s v="Group M"/>
    <x v="15"/>
    <m/>
    <m/>
    <m/>
    <s v="No inmail sent"/>
    <x v="4"/>
    <m/>
    <m/>
    <n v="0"/>
    <m/>
    <m/>
    <m/>
    <m/>
    <m/>
    <m/>
    <m/>
    <m/>
    <s v="Not relevant"/>
  </r>
  <r>
    <n v="4474"/>
    <d v="2020-09-30T00:00:00"/>
    <n v="9"/>
    <x v="3"/>
    <s v="Robert Baldwin"/>
    <s v="VP, Marketin"/>
    <s v="TABS Analytics"/>
    <x v="28"/>
    <s v="America"/>
    <s v="North Carolina"/>
    <m/>
    <s v="No inmail sent"/>
    <x v="5"/>
    <d v="2019-10-16T00:00:00"/>
    <d v="2021-10-05T00:00:00"/>
    <n v="10"/>
    <m/>
    <n v="162"/>
    <m/>
    <m/>
    <m/>
    <m/>
    <m/>
    <m/>
    <s v="follow up message sent Nov 20th"/>
  </r>
  <r>
    <n v="4475"/>
    <m/>
    <n v="0"/>
    <x v="5"/>
    <s v="Michael Lorenzen"/>
    <m/>
    <s v="Blink Health"/>
    <x v="15"/>
    <m/>
    <m/>
    <m/>
    <s v="No inmail sent"/>
    <x v="4"/>
    <m/>
    <m/>
    <n v="0"/>
    <m/>
    <m/>
    <m/>
    <m/>
    <m/>
    <m/>
    <m/>
    <m/>
    <s v="Not relevant"/>
  </r>
  <r>
    <n v="4476"/>
    <m/>
    <n v="0"/>
    <x v="5"/>
    <s v="Tamar Shapiro"/>
    <m/>
    <s v="Instagram"/>
    <x v="15"/>
    <m/>
    <m/>
    <m/>
    <s v="No inmail sent"/>
    <x v="4"/>
    <m/>
    <m/>
    <n v="0"/>
    <m/>
    <m/>
    <m/>
    <m/>
    <m/>
    <m/>
    <m/>
    <m/>
    <s v="Not relevant"/>
  </r>
  <r>
    <n v="4477"/>
    <m/>
    <n v="0"/>
    <x v="5"/>
    <s v="Lucas Ravagnani"/>
    <m/>
    <s v="Kellogg Company"/>
    <x v="15"/>
    <m/>
    <m/>
    <m/>
    <s v="No inmail sent"/>
    <x v="5"/>
    <d v="2019-10-16T00:00:00"/>
    <m/>
    <n v="0"/>
    <m/>
    <n v="882"/>
    <s v="Negative"/>
    <d v="2019-10-24T00:00:00"/>
    <m/>
    <m/>
    <m/>
    <m/>
    <s v="no thanks"/>
  </r>
  <r>
    <n v="4478"/>
    <m/>
    <n v="0"/>
    <x v="5"/>
    <s v="Eric Briand"/>
    <m/>
    <s v="Sid Lee"/>
    <x v="15"/>
    <m/>
    <m/>
    <m/>
    <s v="No inmail sent"/>
    <x v="4"/>
    <m/>
    <m/>
    <n v="0"/>
    <m/>
    <m/>
    <m/>
    <m/>
    <m/>
    <m/>
    <m/>
    <m/>
    <s v="Not relevant"/>
  </r>
  <r>
    <n v="4479"/>
    <m/>
    <n v="0"/>
    <x v="5"/>
    <s v="Christian Quenneville"/>
    <m/>
    <s v="Sid Lee"/>
    <x v="15"/>
    <m/>
    <m/>
    <m/>
    <s v="No inmail sent"/>
    <x v="4"/>
    <m/>
    <m/>
    <n v="0"/>
    <m/>
    <m/>
    <m/>
    <m/>
    <m/>
    <m/>
    <m/>
    <m/>
    <s v="Not relevant"/>
  </r>
  <r>
    <n v="4480"/>
    <m/>
    <n v="0"/>
    <x v="5"/>
    <s v="Elana Gorbatyuk"/>
    <m/>
    <s v="Sid Lee"/>
    <x v="15"/>
    <m/>
    <m/>
    <m/>
    <s v="No inmail sent"/>
    <x v="4"/>
    <m/>
    <m/>
    <n v="0"/>
    <m/>
    <m/>
    <m/>
    <m/>
    <m/>
    <m/>
    <m/>
    <m/>
    <s v="Not relevant"/>
  </r>
  <r>
    <n v="4481"/>
    <m/>
    <n v="0"/>
    <x v="5"/>
    <s v="Alexandre Simard"/>
    <m/>
    <s v="Hearts &amp; Science"/>
    <x v="15"/>
    <m/>
    <m/>
    <m/>
    <s v="No inmail sent"/>
    <x v="4"/>
    <m/>
    <m/>
    <n v="0"/>
    <m/>
    <m/>
    <m/>
    <m/>
    <m/>
    <m/>
    <m/>
    <m/>
    <s v="Not relevant"/>
  </r>
  <r>
    <n v="4482"/>
    <m/>
    <n v="0"/>
    <x v="5"/>
    <s v="Gonzague Mulot"/>
    <m/>
    <s v="Sid Lee"/>
    <x v="15"/>
    <m/>
    <m/>
    <m/>
    <s v="No inmail sent"/>
    <x v="4"/>
    <m/>
    <m/>
    <n v="0"/>
    <m/>
    <m/>
    <m/>
    <m/>
    <m/>
    <m/>
    <m/>
    <m/>
    <s v="Not relevant"/>
  </r>
  <r>
    <n v="4483"/>
    <m/>
    <n v="0"/>
    <x v="5"/>
    <s v="Vito Mazzarino"/>
    <m/>
    <s v="Consultant"/>
    <x v="15"/>
    <m/>
    <m/>
    <m/>
    <s v="No inmail sent"/>
    <x v="4"/>
    <m/>
    <m/>
    <n v="0"/>
    <m/>
    <m/>
    <m/>
    <m/>
    <m/>
    <m/>
    <m/>
    <m/>
    <s v="Not relevant"/>
  </r>
  <r>
    <n v="4484"/>
    <m/>
    <n v="0"/>
    <x v="5"/>
    <s v="Alexandre Frantz"/>
    <m/>
    <s v="Accenture Interactive"/>
    <x v="15"/>
    <m/>
    <m/>
    <m/>
    <s v="No inmail sent"/>
    <x v="4"/>
    <m/>
    <m/>
    <n v="0"/>
    <m/>
    <m/>
    <m/>
    <m/>
    <m/>
    <m/>
    <m/>
    <m/>
    <s v="Not relevant"/>
  </r>
  <r>
    <n v="4485"/>
    <m/>
    <n v="0"/>
    <x v="5"/>
    <s v="Serge Bationo, M. Sc."/>
    <m/>
    <s v="Consultant"/>
    <x v="15"/>
    <m/>
    <m/>
    <m/>
    <s v="No inmail sent"/>
    <x v="4"/>
    <m/>
    <m/>
    <n v="0"/>
    <m/>
    <m/>
    <m/>
    <m/>
    <m/>
    <m/>
    <m/>
    <m/>
    <s v="Not relevant"/>
  </r>
  <r>
    <n v="4486"/>
    <m/>
    <n v="0"/>
    <x v="1"/>
    <s v="Makan Camara"/>
    <m/>
    <s v="Videotron"/>
    <x v="15"/>
    <s v="America"/>
    <m/>
    <m/>
    <s v="No inmail sent"/>
    <x v="5"/>
    <d v="2019-10-21T00:00:00"/>
    <s v="Irrelevent (7/14/2020)"/>
    <e v="#VALUE!"/>
    <m/>
    <m/>
    <s v="Negative"/>
    <d v="2019-10-23T00:00:00"/>
    <m/>
    <m/>
    <m/>
    <m/>
    <s v="&quot;Even though it's very interesting, I'm unfortunately not ready for this right now, lack of time.&quot;"/>
  </r>
  <r>
    <n v="4487"/>
    <m/>
    <n v="0"/>
    <x v="5"/>
    <s v="Richard Tea"/>
    <m/>
    <s v="BDC"/>
    <x v="15"/>
    <m/>
    <m/>
    <m/>
    <s v="No inmail sent"/>
    <x v="4"/>
    <m/>
    <m/>
    <n v="0"/>
    <m/>
    <m/>
    <m/>
    <m/>
    <m/>
    <m/>
    <m/>
    <m/>
    <s v="Not relevant"/>
  </r>
  <r>
    <n v="4488"/>
    <d v="2019-10-21T00:00:00"/>
    <n v="10"/>
    <x v="2"/>
    <s v="Shelley Ivanko"/>
    <s v="Co-Founder &amp; President"/>
    <s v="Silver Linings Consultancy, LLC"/>
    <x v="2"/>
    <s v="America"/>
    <s v="Connecticut"/>
    <s v="Ramla's"/>
    <s v="No inmail sent"/>
    <x v="0"/>
    <d v="2019-10-21T00:00:00"/>
    <d v="2021-07-22T00:00:00"/>
    <n v="7"/>
    <m/>
    <m/>
    <m/>
    <m/>
    <m/>
    <m/>
    <m/>
    <m/>
    <m/>
  </r>
  <r>
    <n v="4489"/>
    <m/>
    <n v="0"/>
    <x v="5"/>
    <s v="Maïté CASSIN, MSc."/>
    <m/>
    <s v="Kruger"/>
    <x v="15"/>
    <m/>
    <m/>
    <m/>
    <s v="No inmail sent"/>
    <x v="4"/>
    <m/>
    <m/>
    <n v="0"/>
    <m/>
    <m/>
    <m/>
    <m/>
    <m/>
    <m/>
    <m/>
    <m/>
    <s v="Not relevant"/>
  </r>
  <r>
    <n v="4490"/>
    <m/>
    <n v="0"/>
    <x v="5"/>
    <s v="Fares Aldik"/>
    <m/>
    <s v="Adviso"/>
    <x v="15"/>
    <m/>
    <m/>
    <m/>
    <s v="No inmail sent"/>
    <x v="4"/>
    <m/>
    <m/>
    <n v="0"/>
    <m/>
    <m/>
    <m/>
    <m/>
    <m/>
    <m/>
    <m/>
    <m/>
    <s v="Not relevant"/>
  </r>
  <r>
    <n v="4491"/>
    <m/>
    <n v="0"/>
    <x v="5"/>
    <s v="Mike Sherman"/>
    <m/>
    <s v="L'Oréal"/>
    <x v="15"/>
    <m/>
    <m/>
    <m/>
    <s v="No inmail sent"/>
    <x v="4"/>
    <m/>
    <m/>
    <n v="0"/>
    <m/>
    <m/>
    <m/>
    <m/>
    <m/>
    <m/>
    <m/>
    <m/>
    <s v="Not relevant"/>
  </r>
  <r>
    <n v="4492"/>
    <m/>
    <n v="0"/>
    <x v="5"/>
    <s v="Atul Singh"/>
    <m/>
    <s v="Autodesk"/>
    <x v="15"/>
    <m/>
    <m/>
    <m/>
    <s v="No inmail sent"/>
    <x v="4"/>
    <m/>
    <m/>
    <n v="0"/>
    <m/>
    <m/>
    <m/>
    <m/>
    <m/>
    <m/>
    <m/>
    <m/>
    <s v="Not relevant"/>
  </r>
  <r>
    <n v="4493"/>
    <m/>
    <n v="0"/>
    <x v="5"/>
    <s v="Yu WANG"/>
    <m/>
    <s v="Jive Software"/>
    <x v="15"/>
    <m/>
    <m/>
    <m/>
    <s v="No inmail sent"/>
    <x v="4"/>
    <m/>
    <m/>
    <n v="0"/>
    <m/>
    <m/>
    <m/>
    <m/>
    <m/>
    <m/>
    <m/>
    <m/>
    <s v="Not relevant"/>
  </r>
  <r>
    <n v="4494"/>
    <m/>
    <n v="0"/>
    <x v="5"/>
    <s v="George Erles"/>
    <m/>
    <s v="Yves Rocher"/>
    <x v="15"/>
    <m/>
    <m/>
    <m/>
    <s v="No inmail sent"/>
    <x v="4"/>
    <m/>
    <m/>
    <n v="0"/>
    <m/>
    <m/>
    <m/>
    <m/>
    <m/>
    <m/>
    <m/>
    <m/>
    <s v="Not relevant"/>
  </r>
  <r>
    <n v="4495"/>
    <m/>
    <n v="0"/>
    <x v="5"/>
    <s v="Peter Cheung"/>
    <m/>
    <s v="Mejuri"/>
    <x v="15"/>
    <m/>
    <m/>
    <m/>
    <s v="No inmail sent"/>
    <x v="4"/>
    <m/>
    <m/>
    <n v="0"/>
    <m/>
    <m/>
    <m/>
    <m/>
    <m/>
    <m/>
    <m/>
    <m/>
    <s v="Not relevant"/>
  </r>
  <r>
    <n v="4496"/>
    <m/>
    <n v="0"/>
    <x v="5"/>
    <s v="Jean-Francois Bourdeau"/>
    <m/>
    <s v="Omnicom Media Group"/>
    <x v="15"/>
    <m/>
    <m/>
    <m/>
    <s v="No inmail sent"/>
    <x v="4"/>
    <m/>
    <m/>
    <n v="0"/>
    <m/>
    <m/>
    <m/>
    <m/>
    <m/>
    <m/>
    <m/>
    <m/>
    <s v="Not relevant"/>
  </r>
  <r>
    <n v="4497"/>
    <m/>
    <n v="0"/>
    <x v="5"/>
    <s v="Sean Dixon"/>
    <m/>
    <s v="Omnicom Media Group"/>
    <x v="15"/>
    <m/>
    <m/>
    <m/>
    <s v="No inmail sent"/>
    <x v="4"/>
    <m/>
    <m/>
    <n v="0"/>
    <m/>
    <m/>
    <m/>
    <m/>
    <m/>
    <m/>
    <m/>
    <m/>
    <s v="Not relevant"/>
  </r>
  <r>
    <n v="4498"/>
    <m/>
    <n v="0"/>
    <x v="5"/>
    <s v="Gah-Yee Won"/>
    <m/>
    <s v="Scotiabank"/>
    <x v="15"/>
    <m/>
    <m/>
    <m/>
    <s v="No inmail sent"/>
    <x v="4"/>
    <m/>
    <m/>
    <n v="0"/>
    <m/>
    <m/>
    <m/>
    <m/>
    <m/>
    <m/>
    <m/>
    <m/>
    <s v="Already on freshsales"/>
  </r>
  <r>
    <n v="4499"/>
    <m/>
    <n v="0"/>
    <x v="1"/>
    <s v="Adam Hadley"/>
    <s v="Sr. Manager Global Media &amp; Marketing Science"/>
    <s v="Scotiabank"/>
    <x v="26"/>
    <s v="America"/>
    <s v="Toronto"/>
    <m/>
    <s v="No inmail sent"/>
    <x v="5"/>
    <d v="2019-10-23T00:00:00"/>
    <d v="2020-08-17T00:00:00"/>
    <n v="8"/>
    <m/>
    <n v="576"/>
    <s v="None"/>
    <m/>
    <m/>
    <m/>
    <m/>
    <m/>
    <s v="Not relevant"/>
  </r>
  <r>
    <n v="4500"/>
    <m/>
    <n v="0"/>
    <x v="5"/>
    <s v="David Jenkins"/>
    <m/>
    <s v="Traction On Demand"/>
    <x v="15"/>
    <m/>
    <m/>
    <m/>
    <s v="No inmail sent"/>
    <x v="4"/>
    <m/>
    <m/>
    <n v="0"/>
    <m/>
    <m/>
    <m/>
    <m/>
    <m/>
    <m/>
    <m/>
    <m/>
    <s v="Not relevant"/>
  </r>
  <r>
    <n v="4501"/>
    <m/>
    <n v="0"/>
    <x v="3"/>
    <s v="Josh Peters"/>
    <s v="Sr. Director - Global Audience Data Strategy, Data Partnerships &amp; MMM"/>
    <s v="BuzzFeed"/>
    <x v="4"/>
    <s v="America"/>
    <s v="California"/>
    <m/>
    <s v="No inmail sent"/>
    <x v="0"/>
    <d v="2019-11-14T00:00:00"/>
    <d v="2021-03-20T00:00:00"/>
    <n v="3"/>
    <n v="1"/>
    <n v="361"/>
    <s v="Negative"/>
    <d v="2021-04-06T00:00:00"/>
    <m/>
    <m/>
    <m/>
    <m/>
    <s v="Relevant + followed up"/>
  </r>
  <r>
    <n v="4502"/>
    <m/>
    <n v="0"/>
    <x v="1"/>
    <s v="Doron Dinovitzer"/>
    <s v="Director, Performance Marketing"/>
    <s v="Media Experts"/>
    <x v="15"/>
    <s v="America"/>
    <s v="Toronto"/>
    <m/>
    <s v="No inmail sent"/>
    <x v="5"/>
    <d v="2019-10-23T00:00:00"/>
    <s v="Irrelevent (7/14/2020)"/>
    <e v="#VALUE!"/>
    <m/>
    <m/>
    <s v="Irrelevant"/>
    <m/>
    <m/>
    <m/>
    <m/>
    <m/>
    <s v="Follow up message sent Irrelevent (7/14/2020)"/>
  </r>
  <r>
    <n v="4503"/>
    <m/>
    <n v="0"/>
    <x v="1"/>
    <s v="Jeff Hughes"/>
    <s v="Category Lead - North American Marketing Procurement"/>
    <s v="Abbott"/>
    <x v="21"/>
    <s v="America"/>
    <s v="Illinois"/>
    <m/>
    <s v="No inmail sent"/>
    <x v="5"/>
    <d v="2019-10-24T00:00:00"/>
    <s v="Irrelevent (7/14/2020)"/>
    <e v="#VALUE!"/>
    <m/>
    <m/>
    <s v="Irrelevant"/>
    <m/>
    <m/>
    <m/>
    <m/>
    <m/>
    <s v="Follow up message sent Irrelevent (7/14/2020)"/>
  </r>
  <r>
    <n v="4504"/>
    <d v="2020-09-15T00:00:00"/>
    <n v="9"/>
    <x v="2"/>
    <s v="Shyam Venugopal"/>
    <s v="Senior Vice President, Global Media and Commercial Capabilities"/>
    <s v="PepsiCo"/>
    <x v="15"/>
    <m/>
    <m/>
    <m/>
    <s v="No inmail sent"/>
    <x v="0"/>
    <m/>
    <d v="2021-10-14T00:00:00"/>
    <n v="10"/>
    <m/>
    <m/>
    <m/>
    <m/>
    <m/>
    <m/>
    <m/>
    <m/>
    <m/>
  </r>
  <r>
    <n v="4505"/>
    <m/>
    <n v="0"/>
    <x v="5"/>
    <s v="Amy Mitchell"/>
    <m/>
    <s v="Various SaaS Start-ups and VCs"/>
    <x v="15"/>
    <m/>
    <m/>
    <m/>
    <s v="No inmail sent"/>
    <x v="4"/>
    <m/>
    <m/>
    <n v="0"/>
    <m/>
    <m/>
    <m/>
    <m/>
    <m/>
    <m/>
    <m/>
    <m/>
    <s v="Not relevant"/>
  </r>
  <r>
    <n v="4506"/>
    <m/>
    <n v="0"/>
    <x v="3"/>
    <s v="Dan Linton"/>
    <s v="Global Data Privacy Officer"/>
    <s v="Real Chemistry"/>
    <x v="1"/>
    <s v="America"/>
    <s v="Pennsylvania"/>
    <m/>
    <s v="No inmail sent"/>
    <x v="0"/>
    <d v="2019-10-25T00:00:00"/>
    <d v="2021-03-20T00:00:00"/>
    <n v="3"/>
    <n v="1"/>
    <n v="361"/>
    <s v="None"/>
    <m/>
    <m/>
    <m/>
    <m/>
    <m/>
    <s v="Relevant + followed up"/>
  </r>
  <r>
    <n v="4507"/>
    <m/>
    <n v="0"/>
    <x v="5"/>
    <s v="Kevin Troyanos"/>
    <s v="Head Of Analytics"/>
    <s v="Publicis Health"/>
    <x v="21"/>
    <s v="America"/>
    <s v="New York"/>
    <m/>
    <s v="No inmail sent"/>
    <x v="5"/>
    <d v="2019-10-23T00:00:00"/>
    <m/>
    <n v="0"/>
    <m/>
    <n v="44636"/>
    <s v="Positive"/>
    <d v="2019-10-23T00:00:00"/>
    <m/>
    <m/>
    <m/>
    <m/>
    <s v="Got it. Sure I'd be open to an introductory discussion to understand the capability. My schedule over the next few weeks is quite packed, but feel free to send over an invite for the week of November 11th to kevin.troyanos@saatchiwellness.com. If the time doesn't work, I'll propose a new one. Thanks"/>
  </r>
  <r>
    <n v="4508"/>
    <m/>
    <n v="0"/>
    <x v="5"/>
    <s v="Michael Krueger"/>
    <m/>
    <s v="Yes Marketing "/>
    <x v="15"/>
    <m/>
    <m/>
    <m/>
    <s v="No inmail sent"/>
    <x v="4"/>
    <m/>
    <m/>
    <n v="0"/>
    <m/>
    <m/>
    <m/>
    <m/>
    <m/>
    <m/>
    <m/>
    <m/>
    <s v="Not relevant"/>
  </r>
  <r>
    <n v="4509"/>
    <d v="2021-03-04T00:00:00"/>
    <n v="3"/>
    <x v="3"/>
    <s v="Rong Yan"/>
    <s v="Director Data Science"/>
    <s v="BJ's Wholesale Club"/>
    <x v="0"/>
    <s v="America"/>
    <s v="New York"/>
    <s v="Ramla's"/>
    <s v="No inmail sent"/>
    <x v="3"/>
    <m/>
    <m/>
    <n v="0"/>
    <m/>
    <m/>
    <m/>
    <m/>
    <m/>
    <m/>
    <m/>
    <m/>
    <m/>
  </r>
  <r>
    <n v="4510"/>
    <m/>
    <n v="0"/>
    <x v="3"/>
    <s v="Gregory Graham"/>
    <s v="AVP, Marketing Analytics &amp; Strategic Planning"/>
    <s v="AT&amp;T"/>
    <x v="16"/>
    <s v="America"/>
    <s v="California"/>
    <m/>
    <s v="No inmail sent"/>
    <x v="5"/>
    <d v="2019-10-24T00:00:00"/>
    <d v="2021-07-15T00:00:00"/>
    <n v="7"/>
    <m/>
    <n v="244"/>
    <s v="None"/>
    <m/>
    <m/>
    <m/>
    <m/>
    <m/>
    <s v="Relevant + followed up"/>
  </r>
  <r>
    <n v="4511"/>
    <m/>
    <n v="0"/>
    <x v="5"/>
    <s v="Sandeep Saini"/>
    <m/>
    <s v="Grazitti Interactive"/>
    <x v="15"/>
    <m/>
    <m/>
    <m/>
    <s v="No inmail sent"/>
    <x v="4"/>
    <m/>
    <m/>
    <n v="0"/>
    <m/>
    <m/>
    <m/>
    <m/>
    <m/>
    <m/>
    <m/>
    <m/>
    <s v="Not relevant"/>
  </r>
  <r>
    <n v="4512"/>
    <m/>
    <n v="0"/>
    <x v="5"/>
    <s v="Tim Gough"/>
    <m/>
    <s v="Calvin Klein"/>
    <x v="15"/>
    <m/>
    <m/>
    <m/>
    <s v="No inmail sent"/>
    <x v="4"/>
    <m/>
    <m/>
    <n v="0"/>
    <m/>
    <m/>
    <m/>
    <m/>
    <m/>
    <m/>
    <m/>
    <m/>
    <s v="Not relevant"/>
  </r>
  <r>
    <n v="4513"/>
    <d v="2021-09-22T00:00:00"/>
    <m/>
    <x v="4"/>
    <s v="David Sergile"/>
    <s v="CEO &amp; Founder"/>
    <s v="STONE Resource Group "/>
    <x v="10"/>
    <s v="America"/>
    <s v="Atlanta "/>
    <s v="Ramla's"/>
    <s v="10-06-21"/>
    <x v="1"/>
    <m/>
    <m/>
    <m/>
    <m/>
    <m/>
    <m/>
    <m/>
    <m/>
    <m/>
    <m/>
    <m/>
    <m/>
  </r>
  <r>
    <n v="4514"/>
    <m/>
    <n v="0"/>
    <x v="3"/>
    <s v="Stewart Pratt"/>
    <s v="Head of Marketing and Data Sciences"/>
    <s v="Swift Agency"/>
    <x v="1"/>
    <s v="America"/>
    <s v="Portland"/>
    <m/>
    <s v="No inmail sent"/>
    <x v="0"/>
    <d v="2019-10-24T00:00:00"/>
    <d v="2021-03-20T00:00:00"/>
    <n v="3"/>
    <n v="2"/>
    <n v="361"/>
    <s v="None"/>
    <m/>
    <m/>
    <m/>
    <m/>
    <m/>
    <s v="Relevant + followed up"/>
  </r>
  <r>
    <n v="4515"/>
    <m/>
    <n v="0"/>
    <x v="5"/>
    <s v="John C."/>
    <m/>
    <s v="Kantar"/>
    <x v="15"/>
    <m/>
    <m/>
    <m/>
    <s v="No inmail sent"/>
    <x v="4"/>
    <m/>
    <m/>
    <n v="0"/>
    <m/>
    <m/>
    <m/>
    <m/>
    <m/>
    <m/>
    <m/>
    <m/>
    <s v="Not relevant"/>
  </r>
  <r>
    <n v="4516"/>
    <m/>
    <n v="0"/>
    <x v="5"/>
    <s v="Paul Fraser"/>
    <m/>
    <s v="Cendyn"/>
    <x v="15"/>
    <m/>
    <m/>
    <m/>
    <s v="No inmail sent"/>
    <x v="4"/>
    <m/>
    <m/>
    <n v="0"/>
    <m/>
    <m/>
    <m/>
    <m/>
    <m/>
    <m/>
    <m/>
    <m/>
    <s v="Not relevant"/>
  </r>
  <r>
    <n v="4517"/>
    <m/>
    <n v="0"/>
    <x v="3"/>
    <s v="Sachin Pai"/>
    <s v="Manager, Advertising and Media Analytics"/>
    <s v="MasterClass"/>
    <x v="4"/>
    <s v="America"/>
    <s v="Washington"/>
    <m/>
    <s v="No inmail sent"/>
    <x v="5"/>
    <d v="2019-10-24T00:00:00"/>
    <d v="2021-03-10T00:00:00"/>
    <n v="3"/>
    <m/>
    <n v="371"/>
    <s v="None"/>
    <m/>
    <m/>
    <m/>
    <m/>
    <m/>
    <s v="Relevant + followed up"/>
  </r>
  <r>
    <n v="4518"/>
    <d v="2021-03-05T00:00:00"/>
    <n v="3"/>
    <x v="3"/>
    <s v="Sam Eley"/>
    <s v="Customer Insight Analyst"/>
    <s v="Marks and Spencer"/>
    <x v="0"/>
    <s v="Europe"/>
    <s v="United Kingdom"/>
    <s v="Ramla's"/>
    <s v="No inmail sent"/>
    <x v="3"/>
    <m/>
    <m/>
    <n v="0"/>
    <m/>
    <m/>
    <m/>
    <m/>
    <m/>
    <m/>
    <m/>
    <m/>
    <m/>
  </r>
  <r>
    <n v="4519"/>
    <m/>
    <n v="0"/>
    <x v="3"/>
    <s v="Amanda Croce"/>
    <s v="Head of Marketing Analytics"/>
    <s v="Casper"/>
    <x v="0"/>
    <s v="America"/>
    <s v="New York"/>
    <m/>
    <s v="No inmail sent"/>
    <x v="0"/>
    <d v="2019-10-24T00:00:00"/>
    <d v="2021-06-07T00:00:00"/>
    <n v="6"/>
    <n v="2"/>
    <n v="282"/>
    <s v="None"/>
    <m/>
    <m/>
    <m/>
    <m/>
    <m/>
    <s v="Relevant + followed up"/>
  </r>
  <r>
    <n v="4520"/>
    <m/>
    <n v="0"/>
    <x v="5"/>
    <s v="Monika Grabania - Dailerian"/>
    <m/>
    <s v="L'Oréal"/>
    <x v="15"/>
    <m/>
    <m/>
    <m/>
    <s v="No inmail sent"/>
    <x v="4"/>
    <m/>
    <m/>
    <n v="0"/>
    <m/>
    <m/>
    <m/>
    <m/>
    <m/>
    <m/>
    <m/>
    <m/>
    <s v="Not relevant"/>
  </r>
  <r>
    <n v="4521"/>
    <m/>
    <n v="0"/>
    <x v="3"/>
    <s v="Justin Raveche"/>
    <s v="Sr. Director Marketing Effectives"/>
    <s v="Sephora"/>
    <x v="0"/>
    <s v="America"/>
    <s v="California"/>
    <m/>
    <s v="No inmail sent"/>
    <x v="0"/>
    <d v="2019-10-24T00:00:00"/>
    <d v="2021-06-07T00:00:00"/>
    <n v="6"/>
    <n v="3"/>
    <n v="282"/>
    <s v="None"/>
    <m/>
    <m/>
    <m/>
    <m/>
    <m/>
    <s v="Relevant + followed up"/>
  </r>
  <r>
    <n v="4522"/>
    <m/>
    <n v="0"/>
    <x v="5"/>
    <s v="Andy Kauffman"/>
    <m/>
    <s v="Marriott International"/>
    <x v="15"/>
    <m/>
    <m/>
    <m/>
    <s v="No inmail sent"/>
    <x v="4"/>
    <m/>
    <m/>
    <n v="0"/>
    <m/>
    <m/>
    <m/>
    <m/>
    <m/>
    <m/>
    <m/>
    <m/>
    <s v="Not relevant"/>
  </r>
  <r>
    <n v="4523"/>
    <m/>
    <n v="0"/>
    <x v="5"/>
    <s v="Kalah Arsenault"/>
    <m/>
    <s v="Autodesk"/>
    <x v="15"/>
    <m/>
    <m/>
    <m/>
    <s v="No inmail sent"/>
    <x v="4"/>
    <m/>
    <m/>
    <n v="0"/>
    <m/>
    <m/>
    <m/>
    <m/>
    <m/>
    <m/>
    <m/>
    <m/>
    <s v="Not relevant"/>
  </r>
  <r>
    <n v="4524"/>
    <m/>
    <n v="0"/>
    <x v="5"/>
    <s v="Juan Alvarez"/>
    <m/>
    <s v="Autodesk"/>
    <x v="15"/>
    <m/>
    <m/>
    <m/>
    <s v="No inmail sent"/>
    <x v="4"/>
    <m/>
    <m/>
    <n v="0"/>
    <m/>
    <m/>
    <m/>
    <m/>
    <m/>
    <m/>
    <m/>
    <m/>
    <s v="Not relevant"/>
  </r>
  <r>
    <n v="4525"/>
    <m/>
    <n v="0"/>
    <x v="5"/>
    <s v="Matthew Simpson"/>
    <m/>
    <s v="McCann"/>
    <x v="15"/>
    <m/>
    <m/>
    <m/>
    <s v="No inmail sent"/>
    <x v="4"/>
    <m/>
    <m/>
    <n v="0"/>
    <m/>
    <m/>
    <m/>
    <m/>
    <m/>
    <m/>
    <m/>
    <m/>
    <s v="Not relevant"/>
  </r>
  <r>
    <n v="4526"/>
    <m/>
    <n v="0"/>
    <x v="3"/>
    <s v="Samantha Riley"/>
    <s v="Data Scientist"/>
    <s v="Spotify"/>
    <x v="4"/>
    <s v="America"/>
    <s v="New York"/>
    <m/>
    <s v="No inmail sent"/>
    <x v="0"/>
    <d v="2019-10-24T00:00:00"/>
    <d v="2021-03-20T00:00:00"/>
    <n v="3"/>
    <n v="3"/>
    <n v="361"/>
    <s v="None"/>
    <m/>
    <m/>
    <m/>
    <m/>
    <m/>
    <s v="Relevant + followed up"/>
  </r>
  <r>
    <n v="4527"/>
    <m/>
    <n v="0"/>
    <x v="3"/>
    <s v="Andrew Lange"/>
    <s v="Director Of Analytics"/>
    <s v="y'all"/>
    <x v="1"/>
    <s v="America"/>
    <s v="New York"/>
    <m/>
    <s v="No inmail sent"/>
    <x v="0"/>
    <d v="2019-11-07T00:00:00"/>
    <d v="2021-03-20T00:00:00"/>
    <n v="3"/>
    <n v="2"/>
    <n v="361"/>
    <s v="None"/>
    <m/>
    <m/>
    <m/>
    <m/>
    <m/>
    <s v="Relevant + followed up"/>
  </r>
  <r>
    <n v="4528"/>
    <m/>
    <n v="0"/>
    <x v="3"/>
    <s v="Subu Desaraju"/>
    <s v="EVP, Performance Marketing &amp; Analytics"/>
    <s v="McCann"/>
    <x v="1"/>
    <s v="America"/>
    <s v="Michigan"/>
    <m/>
    <s v="No inmail sent"/>
    <x v="0"/>
    <d v="2019-10-25T00:00:00"/>
    <d v="2021-07-15T00:00:00"/>
    <n v="7"/>
    <n v="2"/>
    <n v="244"/>
    <s v="None"/>
    <m/>
    <m/>
    <m/>
    <m/>
    <m/>
    <s v="Relevant + followed up"/>
  </r>
  <r>
    <n v="4529"/>
    <m/>
    <n v="0"/>
    <x v="3"/>
    <s v="Todd Kinsman"/>
    <s v="Head of Global Marketing and Consumer Analytics"/>
    <s v="Bose Corporation "/>
    <x v="15"/>
    <s v="America"/>
    <s v="Massachusetts"/>
    <m/>
    <s v="No inmail sent"/>
    <x v="0"/>
    <s v="Retired"/>
    <m/>
    <n v="0"/>
    <m/>
    <m/>
    <m/>
    <m/>
    <m/>
    <m/>
    <m/>
    <m/>
    <m/>
  </r>
  <r>
    <n v="4530"/>
    <m/>
    <n v="0"/>
    <x v="2"/>
    <s v="Tim Heavey"/>
    <s v="Operations Analyst"/>
    <s v="Reyes Holdings"/>
    <x v="3"/>
    <s v="America"/>
    <s v="Illinois"/>
    <m/>
    <s v="No inmail sent"/>
    <x v="5"/>
    <d v="2020-01-09T00:00:00"/>
    <d v="2021-07-29T00:00:00"/>
    <n v="7"/>
    <m/>
    <m/>
    <s v="None"/>
    <m/>
    <m/>
    <m/>
    <m/>
    <m/>
    <s v="Follow up message sent"/>
  </r>
  <r>
    <n v="4531"/>
    <m/>
    <n v="0"/>
    <x v="1"/>
    <s v="Ryan Medine"/>
    <s v="Vice President of Marketing"/>
    <s v="Velocity Global, LLC "/>
    <x v="26"/>
    <s v="America"/>
    <s v="Colorado"/>
    <m/>
    <s v="No inmail sent"/>
    <x v="0"/>
    <d v="2020-01-09T00:00:00"/>
    <s v="Irrelevent 7/14/2020"/>
    <e v="#VALUE!"/>
    <m/>
    <m/>
    <m/>
    <m/>
    <m/>
    <m/>
    <m/>
    <m/>
    <s v="Not relevant"/>
  </r>
  <r>
    <n v="4532"/>
    <m/>
    <n v="0"/>
    <x v="1"/>
    <s v="Jason Emanis"/>
    <s v="Vice President of Marketing"/>
    <s v="SHR, Sceptre Hospitality Resources, LLC"/>
    <x v="26"/>
    <s v="America"/>
    <s v="Texas"/>
    <m/>
    <s v="No inmail sent"/>
    <x v="0"/>
    <d v="2020-01-09T00:00:00"/>
    <s v="Irrelevent (7/14/2020)"/>
    <e v="#VALUE!"/>
    <m/>
    <m/>
    <m/>
    <m/>
    <m/>
    <m/>
    <m/>
    <m/>
    <s v="Not relevant"/>
  </r>
  <r>
    <n v="4533"/>
    <m/>
    <n v="0"/>
    <x v="7"/>
    <s v="Patrick Egan"/>
    <s v="Vice President of Marketing"/>
    <s v="Kukui Corporation"/>
    <x v="15"/>
    <s v="America"/>
    <s v="California"/>
    <m/>
    <s v="No inmail sent"/>
    <x v="4"/>
    <m/>
    <m/>
    <n v="0"/>
    <m/>
    <m/>
    <m/>
    <m/>
    <m/>
    <m/>
    <m/>
    <m/>
    <s v="Not relevant"/>
  </r>
  <r>
    <n v="4534"/>
    <m/>
    <n v="0"/>
    <x v="7"/>
    <s v="Bob West, MBA"/>
    <s v="Vice President of Marketing"/>
    <s v="Datacenters.com "/>
    <x v="15"/>
    <s v="America"/>
    <s v="Colorado"/>
    <m/>
    <s v="No inmail sent"/>
    <x v="0"/>
    <d v="2020-01-09T00:00:00"/>
    <m/>
    <n v="0"/>
    <m/>
    <n v="797"/>
    <s v="Negative"/>
    <d v="2020-01-10T00:00:00"/>
    <m/>
    <m/>
    <m/>
    <m/>
    <s v="No thanks"/>
  </r>
  <r>
    <n v="4535"/>
    <m/>
    <n v="0"/>
    <x v="5"/>
    <s v="Arun Kumar"/>
    <s v="SVP, Data and Insights"/>
    <s v="Hero Digital"/>
    <x v="15"/>
    <s v="America"/>
    <s v="New York"/>
    <m/>
    <s v="No inmail sent"/>
    <x v="0"/>
    <d v="2020-01-10T00:00:00"/>
    <m/>
    <n v="0"/>
    <m/>
    <n v="796"/>
    <s v="Negative"/>
    <d v="2020-01-10T00:00:00"/>
    <m/>
    <m/>
    <m/>
    <m/>
    <s v="No thanks"/>
  </r>
  <r>
    <n v="4536"/>
    <m/>
    <n v="0"/>
    <x v="5"/>
    <s v="Laura Evans, Ph.D."/>
    <s v="SVP, Data"/>
    <s v="Disney Streaming Services"/>
    <x v="15"/>
    <s v="America"/>
    <s v="New York"/>
    <m/>
    <s v="No inmail sent"/>
    <x v="4"/>
    <m/>
    <m/>
    <n v="0"/>
    <m/>
    <m/>
    <m/>
    <m/>
    <m/>
    <m/>
    <m/>
    <m/>
    <s v="Not relevant"/>
  </r>
  <r>
    <n v="4537"/>
    <m/>
    <n v="0"/>
    <x v="1"/>
    <s v="Slav Lakov"/>
    <s v="SVP, Data and Analytics"/>
    <s v="Skillsoft"/>
    <x v="15"/>
    <s v="America"/>
    <s v="Virginia"/>
    <m/>
    <s v="No inmail sent"/>
    <x v="0"/>
    <d v="2020-01-15T00:00:00"/>
    <s v="no need to follow up 8/17/2020"/>
    <e v="#VALUE!"/>
    <m/>
    <m/>
    <s v="no need to follow up 8/17/2020"/>
    <d v="2020-01-17T00:00:00"/>
    <s v="no need to follow up"/>
    <m/>
    <m/>
    <m/>
    <s v="thanks for the honesty. In return, I will guide you to the right person - please reach out to @Jeremie Audran - he is the one in charge of marketing tech and ops here. He would be a better person to engage."/>
  </r>
  <r>
    <n v="4538"/>
    <m/>
    <n v="0"/>
    <x v="7"/>
    <s v="Ann Gersna, MBA"/>
    <s v="SVP"/>
    <s v="Shadowfax Partners; Strategic Partnerships Consulting"/>
    <x v="15"/>
    <s v="America"/>
    <s v="Georgia"/>
    <m/>
    <s v="No inmail sent"/>
    <x v="4"/>
    <m/>
    <m/>
    <n v="0"/>
    <m/>
    <m/>
    <m/>
    <m/>
    <m/>
    <m/>
    <m/>
    <m/>
    <s v="Not relevant"/>
  </r>
  <r>
    <n v="4539"/>
    <m/>
    <n v="0"/>
    <x v="5"/>
    <s v="Tom Bick"/>
    <s v="Vice President of Marketing"/>
    <s v="Duluth Trading Company"/>
    <x v="15"/>
    <s v="America"/>
    <s v="Wisconsin"/>
    <m/>
    <s v="No inmail sent"/>
    <x v="4"/>
    <m/>
    <m/>
    <n v="0"/>
    <m/>
    <m/>
    <m/>
    <m/>
    <m/>
    <m/>
    <m/>
    <m/>
    <s v="Not relevant"/>
  </r>
  <r>
    <n v="4540"/>
    <m/>
    <n v="0"/>
    <x v="5"/>
    <s v="Chris Grindem"/>
    <s v="Executive Director"/>
    <s v="The Utmost Group"/>
    <x v="15"/>
    <s v="America"/>
    <s v="Michigan"/>
    <m/>
    <s v="No inmail sent"/>
    <x v="5"/>
    <d v="2020-01-09T00:00:00"/>
    <m/>
    <n v="0"/>
    <m/>
    <n v="797"/>
    <s v="Negative"/>
    <d v="2020-01-09T00:00:00"/>
    <m/>
    <m/>
    <m/>
    <m/>
    <s v="No thanks"/>
  </r>
  <r>
    <n v="4541"/>
    <m/>
    <n v="0"/>
    <x v="5"/>
    <s v="Steve Franco"/>
    <s v="Senior Marketing Manager"/>
    <s v="MediaRadar, Inc."/>
    <x v="26"/>
    <s v="America"/>
    <s v="New York"/>
    <m/>
    <s v="No inmail sent"/>
    <x v="5"/>
    <d v="2020-01-09T00:00:00"/>
    <s v="Irrelevant"/>
    <e v="#VALUE!"/>
    <m/>
    <m/>
    <s v="Irrelevant"/>
    <m/>
    <m/>
    <m/>
    <m/>
    <m/>
    <s v="Follow up message sent Irrelevant"/>
  </r>
  <r>
    <n v="4542"/>
    <m/>
    <n v="0"/>
    <x v="5"/>
    <s v="Adrian Parker"/>
    <s v="Global Vice President, Marketing"/>
    <s v="Bacardi "/>
    <x v="15"/>
    <s v="America"/>
    <s v="Ohio"/>
    <m/>
    <s v="No inmail sent"/>
    <x v="4"/>
    <m/>
    <m/>
    <n v="0"/>
    <m/>
    <m/>
    <m/>
    <m/>
    <m/>
    <m/>
    <m/>
    <m/>
    <s v="Not relevant"/>
  </r>
  <r>
    <n v="4543"/>
    <m/>
    <n v="0"/>
    <x v="0"/>
    <s v="Jennifer Pisciotta"/>
    <s v="VP Global Marketing"/>
    <s v="Bacardi "/>
    <x v="3"/>
    <s v="America"/>
    <s v="Texas"/>
    <s v="Ramla's"/>
    <s v="No inmail sent"/>
    <x v="2"/>
    <m/>
    <m/>
    <n v="0"/>
    <m/>
    <m/>
    <m/>
    <m/>
    <m/>
    <m/>
    <m/>
    <m/>
    <s v="Not relevant"/>
  </r>
  <r>
    <n v="4544"/>
    <m/>
    <n v="0"/>
    <x v="0"/>
    <s v="Brian Herlihy, C.S.S."/>
    <s v="Field Sales Manager"/>
    <s v="Tito's Handmade Vodka"/>
    <x v="3"/>
    <s v="America"/>
    <s v="California"/>
    <s v="Ramla's"/>
    <s v="No inmail sent"/>
    <x v="2"/>
    <m/>
    <m/>
    <n v="0"/>
    <m/>
    <m/>
    <m/>
    <m/>
    <m/>
    <m/>
    <m/>
    <m/>
    <s v="Not relevant"/>
  </r>
  <r>
    <n v="4545"/>
    <m/>
    <n v="0"/>
    <x v="5"/>
    <s v="Raquel V. Cadourcy"/>
    <s v="Chief Marketing Officer"/>
    <s v="Modern Luxury"/>
    <x v="15"/>
    <s v="America"/>
    <s v="New York"/>
    <m/>
    <s v="No inmail sent"/>
    <x v="4"/>
    <m/>
    <m/>
    <n v="0"/>
    <m/>
    <m/>
    <m/>
    <m/>
    <m/>
    <m/>
    <m/>
    <m/>
    <s v="Not relevant"/>
  </r>
  <r>
    <n v="4546"/>
    <m/>
    <n v="0"/>
    <x v="1"/>
    <s v="Mario Cordon"/>
    <s v="Chief Marketing Officer"/>
    <s v="BEL America LLC"/>
    <x v="15"/>
    <s v="America"/>
    <s v="Florida"/>
    <m/>
    <s v="No inmail sent"/>
    <x v="0"/>
    <d v="2020-01-09T00:00:00"/>
    <s v="irrelevent 8/17/2020"/>
    <e v="#VALUE!"/>
    <m/>
    <m/>
    <s v="Neutral"/>
    <d v="2020-01-09T00:00:00"/>
    <m/>
    <m/>
    <m/>
    <m/>
    <s v="how expensive is it?"/>
  </r>
  <r>
    <n v="4547"/>
    <m/>
    <n v="0"/>
    <x v="3"/>
    <s v="Laureano Gomez"/>
    <s v="Vice President"/>
    <s v="Aspen Marketing a Division of Epsilon (epsilon.com)"/>
    <x v="1"/>
    <s v="America"/>
    <s v="Georgia"/>
    <m/>
    <s v="No inmail sent"/>
    <x v="0"/>
    <d v="2020-01-13T00:00:00"/>
    <d v="2021-03-10T00:00:00"/>
    <n v="3"/>
    <m/>
    <n v="371"/>
    <s v="None"/>
    <m/>
    <m/>
    <m/>
    <m/>
    <m/>
    <s v="Relevant + followed up"/>
  </r>
  <r>
    <n v="4548"/>
    <m/>
    <n v="0"/>
    <x v="1"/>
    <s v="Weifan Zhang"/>
    <s v="Associate Director, Data Science"/>
    <s v="Publicis Groupe"/>
    <x v="21"/>
    <s v="America"/>
    <s v="Michigan"/>
    <m/>
    <s v="No inmail sent"/>
    <x v="2"/>
    <d v="2020-01-09T00:00:00"/>
    <d v="2020-02-25T00:00:00"/>
    <n v="2"/>
    <m/>
    <n v="750"/>
    <m/>
    <m/>
    <m/>
    <m/>
    <m/>
    <m/>
    <s v="Not relevant"/>
  </r>
  <r>
    <n v="4549"/>
    <m/>
    <n v="0"/>
    <x v="1"/>
    <s v="Alexander Rylance"/>
    <s v="Vice President"/>
    <s v="OperaSolutions"/>
    <x v="26"/>
    <s v="America"/>
    <s v="Illinois"/>
    <m/>
    <s v="No inmail sent"/>
    <x v="0"/>
    <d v="2020-01-17T00:00:00"/>
    <d v="2020-08-17T00:00:00"/>
    <n v="8"/>
    <m/>
    <n v="576"/>
    <s v="None"/>
    <m/>
    <m/>
    <m/>
    <m/>
    <m/>
    <s v="Not relevant"/>
  </r>
  <r>
    <n v="4550"/>
    <m/>
    <n v="0"/>
    <x v="5"/>
    <s v="Nikhil Kaul"/>
    <s v="Analytics Services Director"/>
    <s v="Crossix Solutions"/>
    <x v="15"/>
    <s v="America"/>
    <s v="New York"/>
    <m/>
    <s v="No inmail sent"/>
    <x v="4"/>
    <m/>
    <m/>
    <n v="0"/>
    <m/>
    <m/>
    <m/>
    <m/>
    <m/>
    <m/>
    <m/>
    <m/>
    <s v="Not relevant"/>
  </r>
  <r>
    <n v="4551"/>
    <m/>
    <n v="0"/>
    <x v="3"/>
    <s v="Bill Toomey"/>
    <s v="Senior Director, Marketing Analytics"/>
    <s v="Sirius XM Radio"/>
    <x v="1"/>
    <s v="America"/>
    <s v="Texas"/>
    <m/>
    <s v="No inmail sent"/>
    <x v="0"/>
    <d v="2020-06-18T00:00:00"/>
    <d v="2021-03-17T00:00:00"/>
    <n v="3"/>
    <m/>
    <n v="364"/>
    <s v="None"/>
    <m/>
    <m/>
    <m/>
    <m/>
    <m/>
    <s v="Relevant + followed up"/>
  </r>
  <r>
    <n v="4552"/>
    <m/>
    <n v="0"/>
    <x v="7"/>
    <s v="Andrew Artemenko"/>
    <s v="Senior Director, Marketing Analytics Solutions"/>
    <s v="Neustar"/>
    <x v="15"/>
    <s v="America"/>
    <s v="North Carolina"/>
    <m/>
    <s v="No inmail sent"/>
    <x v="4"/>
    <m/>
    <s v="Irrelevant"/>
    <e v="#VALUE!"/>
    <m/>
    <m/>
    <s v="Irrelevant"/>
    <m/>
    <m/>
    <m/>
    <m/>
    <m/>
    <s v="Irrelevant"/>
  </r>
  <r>
    <n v="4553"/>
    <d v="2021-09-22T00:00:00"/>
    <m/>
    <x v="4"/>
    <s v="Jamie Kramer"/>
    <s v="EVP, Global Marketing Strategy and Insights"/>
    <s v="Lionsgate"/>
    <x v="12"/>
    <s v="America"/>
    <s v="California"/>
    <s v="Ramla's"/>
    <s v="10-06-21"/>
    <x v="1"/>
    <s v="/"/>
    <m/>
    <m/>
    <m/>
    <m/>
    <m/>
    <m/>
    <m/>
    <m/>
    <m/>
    <m/>
    <m/>
  </r>
  <r>
    <n v="4554"/>
    <m/>
    <n v="0"/>
    <x v="7"/>
    <s v="Dan Wong"/>
    <s v="Director Marketing and Media Planning"/>
    <s v="Shutterfly"/>
    <x v="15"/>
    <s v="America"/>
    <s v="California"/>
    <m/>
    <s v="No inmail sent"/>
    <x v="4"/>
    <m/>
    <m/>
    <n v="0"/>
    <m/>
    <m/>
    <m/>
    <m/>
    <m/>
    <m/>
    <m/>
    <m/>
    <s v="Not relevant"/>
  </r>
  <r>
    <n v="4555"/>
    <m/>
    <n v="0"/>
    <x v="7"/>
    <s v="Alok Jain"/>
    <s v="Director - CRM &amp; Marketing Analytics"/>
    <s v="Visionworks of America"/>
    <x v="15"/>
    <s v="America"/>
    <s v="Texas"/>
    <m/>
    <s v="No inmail sent"/>
    <x v="0"/>
    <d v="2020-01-09T00:00:00"/>
    <m/>
    <n v="0"/>
    <m/>
    <n v="797"/>
    <s v="Negative"/>
    <d v="2020-01-09T00:00:00"/>
    <m/>
    <m/>
    <m/>
    <m/>
    <s v="&quot;No thanks&quot;"/>
  </r>
  <r>
    <n v="4556"/>
    <m/>
    <n v="0"/>
    <x v="7"/>
    <s v="Stephen (Steffin) Harris"/>
    <s v="VP Head of Enterprise Data &amp; Analytics"/>
    <s v="VMware"/>
    <x v="15"/>
    <s v="America"/>
    <s v="California"/>
    <m/>
    <s v="No inmail sent"/>
    <x v="4"/>
    <m/>
    <m/>
    <n v="0"/>
    <m/>
    <m/>
    <m/>
    <m/>
    <m/>
    <m/>
    <m/>
    <m/>
    <s v="Not relevant"/>
  </r>
  <r>
    <n v="4557"/>
    <m/>
    <n v="0"/>
    <x v="7"/>
    <s v="Siddhartha Grandhi"/>
    <s v="Marketing Analyst Lead,Data Scientist"/>
    <s v="DISH Network"/>
    <x v="26"/>
    <s v="America"/>
    <s v="Colorado"/>
    <m/>
    <s v="No inmail sent"/>
    <x v="0"/>
    <d v="2020-02-07T00:00:00"/>
    <m/>
    <n v="0"/>
    <m/>
    <n v="768"/>
    <s v="Negative"/>
    <d v="2020-02-11T00:00:00"/>
    <m/>
    <m/>
    <m/>
    <m/>
    <s v="No thanks"/>
  </r>
  <r>
    <n v="4558"/>
    <m/>
    <n v="0"/>
    <x v="7"/>
    <s v="Kiriti Ponnala"/>
    <s v="Manager, Marketing Analytics"/>
    <s v="DISH Network"/>
    <x v="26"/>
    <s v="America"/>
    <s v="Colorado"/>
    <m/>
    <s v="No inmail sent"/>
    <x v="0"/>
    <d v="2020-01-09T00:00:00"/>
    <m/>
    <n v="0"/>
    <m/>
    <n v="797"/>
    <s v="Negative"/>
    <d v="2020-01-09T00:00:00"/>
    <m/>
    <m/>
    <m/>
    <m/>
    <s v="No thanks"/>
  </r>
  <r>
    <n v="4559"/>
    <m/>
    <n v="0"/>
    <x v="5"/>
    <s v="Ryan Fernandez"/>
    <s v="Senior Manager, Global Marketing Data, Operations &amp; Analytics"/>
    <s v="UiPath"/>
    <x v="15"/>
    <s v="America"/>
    <s v="Massachusetts"/>
    <m/>
    <s v="No inmail sent"/>
    <x v="0"/>
    <d v="2020-01-09T00:00:00"/>
    <m/>
    <n v="0"/>
    <m/>
    <n v="797"/>
    <s v="Negative"/>
    <d v="2020-01-24T00:00:00"/>
    <m/>
    <m/>
    <m/>
    <m/>
    <s v="No thanks"/>
  </r>
  <r>
    <n v="4560"/>
    <m/>
    <n v="0"/>
    <x v="7"/>
    <s v="Caitlin Smallwood"/>
    <s v="VP, Data Science and Engineering"/>
    <s v="Netflix"/>
    <x v="26"/>
    <s v="America"/>
    <s v="California"/>
    <s v="Ramla's"/>
    <s v="No inmail sent"/>
    <x v="2"/>
    <m/>
    <m/>
    <n v="0"/>
    <m/>
    <m/>
    <m/>
    <m/>
    <m/>
    <m/>
    <m/>
    <m/>
    <s v="Not relevant"/>
  </r>
  <r>
    <n v="4561"/>
    <m/>
    <n v="0"/>
    <x v="7"/>
    <s v="Manav Misra"/>
    <s v="Chief Data and Analytics Officer"/>
    <s v="Regions Bank"/>
    <x v="15"/>
    <s v="America"/>
    <s v="Colorado"/>
    <m/>
    <s v="No inmail sent"/>
    <x v="4"/>
    <m/>
    <m/>
    <n v="0"/>
    <m/>
    <m/>
    <m/>
    <m/>
    <m/>
    <m/>
    <m/>
    <m/>
    <s v="Not relevant"/>
  </r>
  <r>
    <n v="4562"/>
    <d v="2021-03-08T00:00:00"/>
    <n v="3"/>
    <x v="3"/>
    <s v="Marta Adão da Fonseca"/>
    <s v="Head of Knowledge &amp; Insight Management"/>
    <s v="IKEA"/>
    <x v="0"/>
    <s v="Europe"/>
    <s v="Portugal"/>
    <s v="Ramla's"/>
    <s v="No inmail sent"/>
    <x v="1"/>
    <m/>
    <m/>
    <n v="0"/>
    <m/>
    <m/>
    <m/>
    <m/>
    <m/>
    <m/>
    <m/>
    <m/>
    <m/>
  </r>
  <r>
    <n v="4563"/>
    <m/>
    <n v="0"/>
    <x v="5"/>
    <s v="William Cao"/>
    <s v="Deputy Director, Intelligence and Analytics Program"/>
    <s v="TSMC"/>
    <x v="15"/>
    <s v="America"/>
    <s v="New York"/>
    <m/>
    <s v="No inmail sent"/>
    <x v="0"/>
    <d v="2020-01-09T00:00:00"/>
    <m/>
    <n v="0"/>
    <m/>
    <n v="776"/>
    <s v="Negative"/>
    <d v="2020-01-30T00:00:00"/>
    <m/>
    <m/>
    <m/>
    <m/>
    <s v="Thanks for your message. My current responsibility does not have the need for the services you offers."/>
  </r>
  <r>
    <n v="4564"/>
    <m/>
    <n v="0"/>
    <x v="5"/>
    <s v="Pooja Prakash"/>
    <s v="Digital Marketing Analyst"/>
    <s v="Bright Horizons"/>
    <x v="15"/>
    <s v="America"/>
    <s v="Massachusetts"/>
    <m/>
    <s v="No inmail sent"/>
    <x v="4"/>
    <m/>
    <m/>
    <n v="0"/>
    <m/>
    <m/>
    <m/>
    <m/>
    <m/>
    <m/>
    <m/>
    <m/>
    <s v="Not relevant"/>
  </r>
  <r>
    <n v="4565"/>
    <d v="2021-09-22T00:00:00"/>
    <m/>
    <x v="4"/>
    <s v="John Hession"/>
    <s v="SVP Marketing &amp; Growth"/>
    <s v=" Modsy"/>
    <x v="17"/>
    <s v="America"/>
    <s v="San Francisco"/>
    <s v="Ramla's"/>
    <s v="10-06-21"/>
    <x v="1"/>
    <m/>
    <m/>
    <m/>
    <m/>
    <m/>
    <m/>
    <m/>
    <m/>
    <m/>
    <m/>
    <m/>
    <m/>
  </r>
  <r>
    <n v="4566"/>
    <m/>
    <n v="0"/>
    <x v="5"/>
    <s v="Unni Nambudripad"/>
    <s v="Head of Marketing &amp; Digital Analytics"/>
    <s v="Prudential Financial"/>
    <x v="15"/>
    <s v="America"/>
    <s v="New York"/>
    <m/>
    <s v="No inmail sent"/>
    <x v="4"/>
    <m/>
    <m/>
    <n v="0"/>
    <m/>
    <m/>
    <m/>
    <m/>
    <m/>
    <m/>
    <m/>
    <m/>
    <s v="Not relevant"/>
  </r>
  <r>
    <n v="4567"/>
    <m/>
    <n v="0"/>
    <x v="1"/>
    <s v="Tim Samain"/>
    <s v="Director, Enterprise Digital &amp; Analytics"/>
    <s v="American Express"/>
    <x v="26"/>
    <s v="America"/>
    <s v="New York"/>
    <m/>
    <s v="No inmail sent"/>
    <x v="0"/>
    <d v="2020-01-09T00:00:00"/>
    <d v="2020-08-17T00:00:00"/>
    <n v="8"/>
    <m/>
    <n v="576"/>
    <s v="None"/>
    <m/>
    <m/>
    <m/>
    <m/>
    <m/>
    <s v="Not relevant"/>
  </r>
  <r>
    <n v="4568"/>
    <d v="2020-09-08T00:00:00"/>
    <n v="9"/>
    <x v="3"/>
    <s v="Jaime Garrigus"/>
    <s v="Director Global Digital Marketing"/>
    <s v="SC Johnson"/>
    <x v="15"/>
    <s v="America"/>
    <s v="Illinois"/>
    <m/>
    <s v="No inmail sent"/>
    <x v="4"/>
    <m/>
    <m/>
    <n v="0"/>
    <m/>
    <m/>
    <m/>
    <m/>
    <m/>
    <m/>
    <m/>
    <m/>
    <m/>
  </r>
  <r>
    <n v="4569"/>
    <m/>
    <n v="0"/>
    <x v="0"/>
    <s v="Jose M. Maldonado"/>
    <s v="Business Intelligence Manager"/>
    <s v="Verizon"/>
    <x v="7"/>
    <s v="America"/>
    <s v="New York"/>
    <m/>
    <s v="No inmail sent"/>
    <x v="0"/>
    <d v="2020-01-09T00:00:00"/>
    <m/>
    <n v="0"/>
    <m/>
    <n v="797"/>
    <s v="Negative"/>
    <d v="2020-01-09T00:00:00"/>
    <m/>
    <m/>
    <m/>
    <m/>
    <s v="Appreciate the honesty Ramla bout I’ll kindly pass."/>
  </r>
  <r>
    <n v="4570"/>
    <m/>
    <n v="0"/>
    <x v="7"/>
    <s v="Justin Sanderson"/>
    <s v="Digital Transformation Experience Architect"/>
    <s v="Accenture"/>
    <x v="21"/>
    <s v="America"/>
    <s v="Texas"/>
    <m/>
    <s v="No inmail sent"/>
    <x v="4"/>
    <m/>
    <m/>
    <n v="0"/>
    <m/>
    <m/>
    <m/>
    <m/>
    <m/>
    <m/>
    <m/>
    <m/>
    <s v="Not relevant"/>
  </r>
  <r>
    <n v="4571"/>
    <m/>
    <n v="0"/>
    <x v="5"/>
    <s v="Jeffrey Jones Jr"/>
    <s v="Vice President, Head of Digital Marketing"/>
    <s v="AXA XL"/>
    <x v="26"/>
    <s v="America"/>
    <s v="New York"/>
    <m/>
    <s v="No inmail sent"/>
    <x v="0"/>
    <d v="2020-01-22T00:00:00"/>
    <s v="Irrelevant"/>
    <e v="#VALUE!"/>
    <m/>
    <m/>
    <s v="Irrelevant"/>
    <m/>
    <m/>
    <m/>
    <m/>
    <m/>
    <s v="Follow up message sent Irrelevant"/>
  </r>
  <r>
    <n v="4572"/>
    <m/>
    <n v="0"/>
    <x v="1"/>
    <s v="Renee Himel"/>
    <s v="Vice President, Brand Marketing, Communications and Cx"/>
    <s v="National Vision, Inc."/>
    <x v="3"/>
    <s v="America"/>
    <s v="Georgia"/>
    <m/>
    <s v="No inmail sent"/>
    <x v="0"/>
    <d v="2020-01-13T00:00:00"/>
    <s v="irrelevent (7/14/2020)"/>
    <e v="#VALUE!"/>
    <m/>
    <m/>
    <m/>
    <m/>
    <m/>
    <m/>
    <m/>
    <m/>
    <s v="Not relevant"/>
  </r>
  <r>
    <n v="4573"/>
    <m/>
    <n v="0"/>
    <x v="3"/>
    <s v="Sangreen Anand"/>
    <s v="VP, Group D "/>
    <s v="UM Worldwide"/>
    <x v="1"/>
    <s v="America"/>
    <s v="New York"/>
    <m/>
    <s v="No inmail sent"/>
    <x v="0"/>
    <d v="2020-01-09T00:00:00"/>
    <d v="2021-07-15T00:00:00"/>
    <n v="7"/>
    <m/>
    <n v="244"/>
    <s v="None"/>
    <m/>
    <m/>
    <m/>
    <m/>
    <m/>
    <s v="Relevant + followed up"/>
  </r>
  <r>
    <n v="4574"/>
    <m/>
    <n v="0"/>
    <x v="0"/>
    <s v="Ada Barbour"/>
    <s v="Director, Performance Marketing Analytics"/>
    <s v="Prudential Financial"/>
    <x v="26"/>
    <s v="America"/>
    <s v="New York"/>
    <m/>
    <s v="No inmail sent"/>
    <x v="0"/>
    <d v="2020-01-09T00:00:00"/>
    <d v="2020-02-25T00:00:00"/>
    <n v="2"/>
    <m/>
    <n v="750"/>
    <s v="Negative"/>
    <d v="2020-02-25T00:00:00"/>
    <m/>
    <m/>
    <m/>
    <m/>
    <s v="Doesn’t sound like a fit but thank you for reaching out!"/>
  </r>
  <r>
    <n v="4575"/>
    <m/>
    <n v="0"/>
    <x v="7"/>
    <s v="Sanjiv Gupta"/>
    <s v="Client Services Partner"/>
    <s v="Mu Sigma"/>
    <x v="26"/>
    <s v="America"/>
    <s v="Texas"/>
    <m/>
    <s v="No inmail sent"/>
    <x v="0"/>
    <d v="2019-12-17T00:00:00"/>
    <m/>
    <n v="0"/>
    <m/>
    <n v="796"/>
    <s v="Negative"/>
    <d v="2020-01-10T00:00:00"/>
    <m/>
    <m/>
    <m/>
    <m/>
    <s v="(Competitor) Thanks for sharing. Probably, not a good fit right now since I work for an analytics company "/>
  </r>
  <r>
    <n v="4576"/>
    <m/>
    <n v="0"/>
    <x v="0"/>
    <s v="John Hill Escobar, MBA"/>
    <s v="Senior Data Analyst "/>
    <s v="IFF (CDFI)"/>
    <x v="15"/>
    <s v="America"/>
    <s v="Illinois"/>
    <m/>
    <s v="No inmail sent"/>
    <x v="0"/>
    <d v="2020-01-13T00:00:00"/>
    <m/>
    <n v="0"/>
    <m/>
    <m/>
    <s v="Positive_FS"/>
    <d v="2020-01-13T00:00:00"/>
    <m/>
    <m/>
    <m/>
    <m/>
    <s v="The answer now is no. However, we will reassessing some our data solutions by August. Co tact me by then."/>
  </r>
  <r>
    <n v="4577"/>
    <m/>
    <n v="0"/>
    <x v="5"/>
    <s v="Brandi Johansen"/>
    <s v="Expert Product Director"/>
    <s v="Acxiom "/>
    <x v="15"/>
    <m/>
    <s v="Nebraska"/>
    <m/>
    <s v="No inmail sent"/>
    <x v="0"/>
    <d v="2020-01-13T00:00:00"/>
    <m/>
    <n v="0"/>
    <m/>
    <n v="792"/>
    <s v="Negative"/>
    <d v="2020-01-14T00:00:00"/>
    <m/>
    <m/>
    <m/>
    <m/>
    <s v="No thanks"/>
  </r>
  <r>
    <n v="4578"/>
    <m/>
    <n v="0"/>
    <x v="7"/>
    <s v="Douglas Zucker"/>
    <s v="Managing Director, Partner"/>
    <s v="Sterling-Rice Group"/>
    <x v="21"/>
    <s v="America"/>
    <s v="Colorado"/>
    <m/>
    <s v="No inmail sent"/>
    <x v="0"/>
    <d v="2020-01-09T00:00:00"/>
    <m/>
    <n v="0"/>
    <m/>
    <m/>
    <s v="Positive_FS"/>
    <d v="2020-01-09T00:00:00"/>
    <m/>
    <m/>
    <m/>
    <m/>
    <s v="Demo Scheduled through the website"/>
  </r>
  <r>
    <n v="4579"/>
    <d v="2021-03-08T00:00:00"/>
    <n v="3"/>
    <x v="3"/>
    <s v="Amanda Rassi"/>
    <s v="Vice President Marketing"/>
    <s v="Kroger"/>
    <x v="0"/>
    <s v="America"/>
    <s v="Ohio"/>
    <s v="Ramla's"/>
    <s v="No inmail sent"/>
    <x v="3"/>
    <m/>
    <m/>
    <n v="0"/>
    <m/>
    <m/>
    <m/>
    <m/>
    <m/>
    <m/>
    <m/>
    <m/>
    <m/>
  </r>
  <r>
    <n v="4580"/>
    <m/>
    <n v="0"/>
    <x v="7"/>
    <s v="wen minkoff, phd"/>
    <s v="Sr. Managing Director, Marketing"/>
    <s v="GeoEx (Geographic Expeditions)"/>
    <x v="15"/>
    <s v="America"/>
    <s v="California"/>
    <m/>
    <s v="No inmail sent"/>
    <x v="0"/>
    <d v="2020-01-15T00:00:00"/>
    <m/>
    <n v="0"/>
    <m/>
    <n v="775"/>
    <s v="Negative"/>
    <d v="2020-01-31T00:00:00"/>
    <m/>
    <m/>
    <m/>
    <m/>
    <s v="no thanks"/>
  </r>
  <r>
    <n v="4581"/>
    <m/>
    <n v="0"/>
    <x v="1"/>
    <s v="Tom Wozniak"/>
    <s v="Executive Director of Marketing"/>
    <s v="Optizmo Technologies, LLC"/>
    <x v="26"/>
    <s v="America"/>
    <s v="Colorado"/>
    <m/>
    <s v="No inmail sent"/>
    <x v="0"/>
    <d v="2020-03-18T00:00:00"/>
    <s v="irrelevent (7/14/2020)"/>
    <e v="#VALUE!"/>
    <m/>
    <m/>
    <m/>
    <m/>
    <m/>
    <m/>
    <m/>
    <m/>
    <s v="Not relevant"/>
  </r>
  <r>
    <n v="4582"/>
    <m/>
    <n v="0"/>
    <x v="1"/>
    <s v="John Stoepler"/>
    <s v="Consultant"/>
    <s v="Startups"/>
    <x v="26"/>
    <s v="America"/>
    <s v="California"/>
    <m/>
    <s v="No inmail sent"/>
    <x v="0"/>
    <d v="2020-01-13T00:00:00"/>
    <d v="2020-08-17T00:00:00"/>
    <n v="8"/>
    <m/>
    <n v="576"/>
    <s v="Positive_FS"/>
    <d v="2020-07-18T00:00:00"/>
    <m/>
    <m/>
    <m/>
    <m/>
    <m/>
  </r>
  <r>
    <n v="4583"/>
    <m/>
    <n v="0"/>
    <x v="1"/>
    <s v="Allen Stafford"/>
    <s v="Director of Marketing"/>
    <s v="ADOMANI, Inc."/>
    <x v="15"/>
    <s v="America"/>
    <s v="California"/>
    <m/>
    <s v="No inmail sent"/>
    <x v="0"/>
    <d v="2020-01-17T00:00:00"/>
    <d v="2020-08-17T00:00:00"/>
    <n v="8"/>
    <m/>
    <n v="576"/>
    <s v="Neutral"/>
    <d v="2020-01-24T00:00:00"/>
    <m/>
    <m/>
    <m/>
    <m/>
    <s v="Not relevant"/>
  </r>
  <r>
    <n v="4584"/>
    <m/>
    <n v="0"/>
    <x v="5"/>
    <s v="Mary Swanson"/>
    <s v="Director, Global Marketing"/>
    <s v="Digital River"/>
    <x v="15"/>
    <s v="America"/>
    <s v="Minnesota"/>
    <m/>
    <s v="No inmail sent"/>
    <x v="4"/>
    <m/>
    <m/>
    <n v="0"/>
    <m/>
    <m/>
    <m/>
    <m/>
    <m/>
    <m/>
    <m/>
    <m/>
    <s v="Not relevant"/>
  </r>
  <r>
    <n v="4585"/>
    <m/>
    <n v="0"/>
    <x v="5"/>
    <s v="Sascha Alexander Sommer"/>
    <s v="Vice President Marketing"/>
    <s v="PERI"/>
    <x v="15"/>
    <s v="America"/>
    <s v="Illinois"/>
    <m/>
    <s v="No inmail sent"/>
    <x v="4"/>
    <m/>
    <m/>
    <n v="0"/>
    <m/>
    <m/>
    <m/>
    <m/>
    <m/>
    <m/>
    <m/>
    <m/>
    <s v="Not relevant"/>
  </r>
  <r>
    <n v="4586"/>
    <m/>
    <n v="0"/>
    <x v="5"/>
    <s v="Elisabeth Vivaldi"/>
    <s v="Global Marketing Director"/>
    <s v="Biogen"/>
    <x v="15"/>
    <s v="America"/>
    <s v="Massachusetts"/>
    <m/>
    <s v="No inmail sent"/>
    <x v="4"/>
    <m/>
    <m/>
    <n v="0"/>
    <m/>
    <m/>
    <m/>
    <m/>
    <m/>
    <m/>
    <m/>
    <m/>
    <s v="Not relevant"/>
  </r>
  <r>
    <n v="4587"/>
    <m/>
    <n v="0"/>
    <x v="5"/>
    <s v="Niranjan Krishnan"/>
    <s v="Director - Business Analytics, Global Market Operation"/>
    <s v="GoDaddy"/>
    <x v="15"/>
    <s v="America"/>
    <s v="Massachusetts"/>
    <m/>
    <s v="No inmail sent"/>
    <x v="0"/>
    <d v="2020-01-13T00:00:00"/>
    <m/>
    <n v="0"/>
    <m/>
    <n v="775"/>
    <s v="Negative"/>
    <d v="2020-01-31T00:00:00"/>
    <m/>
    <m/>
    <m/>
    <m/>
    <s v="No, thanks_x000a_Sorry the timing is not quite right."/>
  </r>
  <r>
    <n v="4588"/>
    <d v="2021-03-08T00:00:00"/>
    <n v="3"/>
    <x v="3"/>
    <s v="Rob Burkhart"/>
    <s v="Marketing Director"/>
    <s v="Kroger"/>
    <x v="0"/>
    <s v="America"/>
    <s v="Ohio"/>
    <s v="Ramla's"/>
    <s v="No inmail sent"/>
    <x v="1"/>
    <m/>
    <m/>
    <n v="0"/>
    <m/>
    <m/>
    <m/>
    <m/>
    <m/>
    <m/>
    <m/>
    <m/>
    <m/>
  </r>
  <r>
    <n v="4589"/>
    <m/>
    <n v="0"/>
    <x v="1"/>
    <s v="Jia Li"/>
    <s v="Senior Manager, Marketing Operations"/>
    <s v="Illumina"/>
    <x v="26"/>
    <s v="America"/>
    <s v="California"/>
    <m/>
    <s v="No inmail sent"/>
    <x v="0"/>
    <d v="2020-01-21T00:00:00"/>
    <d v="2020-08-17T00:00:00"/>
    <n v="8"/>
    <m/>
    <n v="576"/>
    <s v="None"/>
    <m/>
    <m/>
    <m/>
    <m/>
    <m/>
    <s v="Not relevant"/>
  </r>
  <r>
    <n v="4590"/>
    <m/>
    <n v="0"/>
    <x v="7"/>
    <s v="David Bucci"/>
    <s v="Revenue and Marketing Analyst"/>
    <s v="Atlantis Bahamas"/>
    <x v="15"/>
    <s v="America"/>
    <s v="Florida"/>
    <m/>
    <s v="No inmail sent"/>
    <x v="2"/>
    <m/>
    <m/>
    <n v="0"/>
    <m/>
    <m/>
    <m/>
    <m/>
    <m/>
    <m/>
    <m/>
    <m/>
    <m/>
  </r>
  <r>
    <n v="4591"/>
    <d v="2021-03-08T00:00:00"/>
    <n v="3"/>
    <x v="3"/>
    <s v="Zoë Ruffels "/>
    <s v="Global Head, Consumer &amp; Business Insights &amp; Analytics."/>
    <s v="GSK"/>
    <x v="6"/>
    <s v="Europe"/>
    <s v="United Kingdom"/>
    <s v="Ramla's"/>
    <s v="No inmail sent"/>
    <x v="3"/>
    <m/>
    <m/>
    <n v="0"/>
    <m/>
    <m/>
    <m/>
    <m/>
    <m/>
    <m/>
    <m/>
    <m/>
    <m/>
  </r>
  <r>
    <n v="4592"/>
    <m/>
    <n v="0"/>
    <x v="5"/>
    <s v="Geoffrey Lubien"/>
    <s v="Marketing Analytics &amp; Statistics Manager"/>
    <s v="Bose Corporation "/>
    <x v="15"/>
    <s v="America"/>
    <s v="Massachusetts"/>
    <m/>
    <s v="No inmail sent"/>
    <x v="0"/>
    <d v="2020-01-17T00:00:00"/>
    <m/>
    <n v="0"/>
    <m/>
    <n v="785"/>
    <s v="Negative"/>
    <d v="2020-01-21T00:00:00"/>
    <m/>
    <m/>
    <m/>
    <m/>
    <s v="No thanks"/>
  </r>
  <r>
    <n v="4593"/>
    <d v="2021-03-08T00:00:00"/>
    <n v="3"/>
    <x v="3"/>
    <s v="Bharath Kalluri"/>
    <s v="Senior Data Analyst"/>
    <s v="The Home Depot"/>
    <x v="0"/>
    <s v="America"/>
    <s v="Georgia"/>
    <s v="Ramla's"/>
    <s v="No inmail sent"/>
    <x v="3"/>
    <m/>
    <m/>
    <n v="0"/>
    <m/>
    <m/>
    <m/>
    <m/>
    <m/>
    <m/>
    <m/>
    <m/>
    <m/>
  </r>
  <r>
    <n v="4594"/>
    <m/>
    <n v="0"/>
    <x v="0"/>
    <s v="Jonathan Lopes"/>
    <s v="Vice President / Group Director - Data &amp; Analysis"/>
    <s v="Digitas"/>
    <x v="15"/>
    <s v="America"/>
    <s v="Illinois"/>
    <m/>
    <s v="No inmail sent"/>
    <x v="0"/>
    <d v="2020-01-17T00:00:00"/>
    <m/>
    <n v="0"/>
    <m/>
    <m/>
    <s v="Positive_FS"/>
    <d v="2020-01-17T00:00:00"/>
    <s v="jlopes@digitas.com"/>
    <m/>
    <m/>
    <m/>
    <s v="Happy to chat in more detail...feel free to contact me at jlopes@digitas.com"/>
  </r>
  <r>
    <n v="4595"/>
    <d v="2021-03-08T00:00:00"/>
    <n v="3"/>
    <x v="3"/>
    <s v="Donglei Zhang"/>
    <s v="Senior Marketing Analyst"/>
    <s v="Sephora"/>
    <x v="0"/>
    <s v="America"/>
    <s v="California"/>
    <s v="Ramla's"/>
    <s v="No inmail sent"/>
    <x v="1"/>
    <m/>
    <m/>
    <n v="0"/>
    <m/>
    <m/>
    <m/>
    <m/>
    <m/>
    <m/>
    <m/>
    <m/>
    <m/>
  </r>
  <r>
    <n v="4596"/>
    <d v="2021-03-08T00:00:00"/>
    <n v="3"/>
    <x v="3"/>
    <s v="Michael Parnell"/>
    <s v="Manager, Multitouch Marketing Attribution &amp; Analytics"/>
    <s v="The Home Depot"/>
    <x v="0"/>
    <s v="America"/>
    <s v="Georgia"/>
    <s v="Ramla's"/>
    <s v="No inmail sent"/>
    <x v="3"/>
    <m/>
    <m/>
    <n v="0"/>
    <m/>
    <m/>
    <m/>
    <m/>
    <m/>
    <m/>
    <m/>
    <m/>
    <m/>
  </r>
  <r>
    <n v="4597"/>
    <m/>
    <n v="0"/>
    <x v="7"/>
    <s v="Paul Dorasil"/>
    <s v="Senior Data Scientist"/>
    <s v="Galderma"/>
    <x v="26"/>
    <s v="America"/>
    <s v="Texas"/>
    <m/>
    <s v="No inmail sent"/>
    <x v="0"/>
    <d v="2020-01-13T00:00:00"/>
    <m/>
    <n v="0"/>
    <m/>
    <n v="793"/>
    <s v="Negative"/>
    <d v="2020-01-13T00:00:00"/>
    <m/>
    <m/>
    <m/>
    <m/>
    <s v="&quot;No thanks&quot;"/>
  </r>
  <r>
    <n v="4598"/>
    <m/>
    <n v="0"/>
    <x v="3"/>
    <s v="Kshitij Kashyap"/>
    <s v="Manager Business Analysis"/>
    <s v="Encore Capital Group"/>
    <x v="10"/>
    <s v="America"/>
    <s v="California"/>
    <m/>
    <s v="No inmail sent"/>
    <x v="0"/>
    <d v="2020-03-24T00:00:00"/>
    <d v="2021-03-15T00:00:00"/>
    <n v="3"/>
    <m/>
    <n v="366"/>
    <s v="None"/>
    <m/>
    <m/>
    <m/>
    <m/>
    <m/>
    <s v="rELEvant + followed up"/>
  </r>
  <r>
    <n v="4599"/>
    <m/>
    <n v="0"/>
    <x v="1"/>
    <s v="Peter Erskine"/>
    <s v="Manager Analytics"/>
    <s v="Wunderman "/>
    <x v="15"/>
    <s v="America"/>
    <s v="Texas"/>
    <m/>
    <s v="No inmail sent"/>
    <x v="0"/>
    <d v="2020-02-26T00:00:00"/>
    <d v="2020-08-17T00:00:00"/>
    <n v="8"/>
    <m/>
    <n v="576"/>
    <s v="Neutral"/>
    <d v="2020-07-15T00:00:00"/>
    <m/>
    <m/>
    <m/>
    <m/>
    <s v="Not relevant"/>
  </r>
  <r>
    <n v="4600"/>
    <m/>
    <n v="0"/>
    <x v="5"/>
    <s v="Avan Vora"/>
    <s v="Analytics Manager"/>
    <s v="Wayfair"/>
    <x v="15"/>
    <s v="America"/>
    <s v="Massachusetts"/>
    <m/>
    <s v="No inmail sent"/>
    <x v="0"/>
    <d v="2020-01-15T00:00:00"/>
    <m/>
    <n v="0"/>
    <m/>
    <n v="765"/>
    <s v="Negative"/>
    <d v="2020-02-10T00:00:00"/>
    <m/>
    <m/>
    <m/>
    <m/>
    <s v="Thanks for reaching out but I'm not currently interested."/>
  </r>
  <r>
    <n v="4601"/>
    <m/>
    <n v="0"/>
    <x v="5"/>
    <s v="Jennifer Li"/>
    <s v="Manager, Client Solutions and Analytics"/>
    <s v="(m)PHASIZE"/>
    <x v="15"/>
    <s v="America"/>
    <s v="Illinois"/>
    <m/>
    <s v="No inmail sent"/>
    <x v="4"/>
    <m/>
    <m/>
    <n v="0"/>
    <m/>
    <m/>
    <m/>
    <m/>
    <m/>
    <m/>
    <m/>
    <m/>
    <s v="Not relevant"/>
  </r>
  <r>
    <n v="4602"/>
    <m/>
    <n v="0"/>
    <x v="2"/>
    <s v="Raghav Goyal"/>
    <s v="Decision Analytics Consultant"/>
    <s v="ZS"/>
    <x v="26"/>
    <s v="America"/>
    <s v="New York"/>
    <m/>
    <s v="No inmail sent"/>
    <x v="0"/>
    <d v="2020-01-15T00:00:00"/>
    <s v="Irrelevant"/>
    <e v="#VALUE!"/>
    <m/>
    <m/>
    <s v="Irrelevant"/>
    <m/>
    <m/>
    <m/>
    <m/>
    <m/>
    <s v="Follow up message sent Irrelevant"/>
  </r>
  <r>
    <n v="4603"/>
    <m/>
    <n v="0"/>
    <x v="5"/>
    <s v="Andy (Waldman) Shore"/>
    <s v="Vice President, Strategic Planning"/>
    <s v="Conroy Media"/>
    <x v="15"/>
    <s v="America"/>
    <s v="Illinois"/>
    <m/>
    <s v="No inmail sent"/>
    <x v="4"/>
    <m/>
    <m/>
    <n v="0"/>
    <m/>
    <m/>
    <m/>
    <m/>
    <m/>
    <m/>
    <m/>
    <m/>
    <s v="Not relevant"/>
  </r>
  <r>
    <n v="4604"/>
    <m/>
    <n v="0"/>
    <x v="7"/>
    <s v="Zachery Anderson"/>
    <s v="Chief Data &amp; Analytics Officer"/>
    <s v="RBS"/>
    <x v="26"/>
    <s v="America"/>
    <s v="California"/>
    <m/>
    <s v="No inmail sent"/>
    <x v="0"/>
    <d v="2020-01-17T00:00:00"/>
    <m/>
    <n v="0"/>
    <m/>
    <n v="789"/>
    <s v="Negative"/>
    <d v="2020-01-17T00:00:00"/>
    <m/>
    <m/>
    <m/>
    <m/>
    <s v="No thanks"/>
  </r>
  <r>
    <n v="4605"/>
    <m/>
    <n v="0"/>
    <x v="1"/>
    <s v="Jami Krueger"/>
    <s v="Head of Align’s Global Insights Department (Director)"/>
    <s v="Align Technology"/>
    <x v="26"/>
    <s v="America"/>
    <s v="New York"/>
    <m/>
    <s v="No inmail sent"/>
    <x v="0"/>
    <d v="2020-01-13T00:00:00"/>
    <s v="Irrelevent 7/14/2020"/>
    <e v="#VALUE!"/>
    <m/>
    <m/>
    <s v="Irrelevant"/>
    <m/>
    <m/>
    <m/>
    <m/>
    <m/>
    <s v="Follow up message sent Irrelevent 7/14/2020"/>
  </r>
  <r>
    <n v="4606"/>
    <d v="2021-03-08T00:00:00"/>
    <n v="3"/>
    <x v="3"/>
    <s v="Gaurav Srivastava"/>
    <s v="Senior Manager, Analytics"/>
    <s v="The Home Depot"/>
    <x v="0"/>
    <s v="America"/>
    <s v="California"/>
    <s v="Ramla's"/>
    <s v="No inmail sent"/>
    <x v="3"/>
    <m/>
    <m/>
    <n v="0"/>
    <m/>
    <m/>
    <m/>
    <m/>
    <m/>
    <m/>
    <m/>
    <m/>
    <m/>
  </r>
  <r>
    <n v="4607"/>
    <m/>
    <n v="0"/>
    <x v="1"/>
    <s v="Jie(Jamie) Bai"/>
    <s v="Associate Director, Business &amp; Audience Insights"/>
    <s v="Kinesso"/>
    <x v="21"/>
    <s v="America"/>
    <s v="New York"/>
    <m/>
    <s v="No inmail sent"/>
    <x v="0"/>
    <d v="2020-01-15T00:00:00"/>
    <d v="2020-08-15T00:00:00"/>
    <n v="8"/>
    <m/>
    <n v="578"/>
    <s v="None"/>
    <m/>
    <m/>
    <m/>
    <m/>
    <m/>
    <s v="Not relevant"/>
  </r>
  <r>
    <n v="4608"/>
    <m/>
    <n v="0"/>
    <x v="1"/>
    <s v="Tigran Markaryan"/>
    <s v="Executive Vice President - Custom Analytics"/>
    <s v="MMA"/>
    <x v="21"/>
    <s v="America"/>
    <s v="Washington"/>
    <m/>
    <s v="No inmail sent"/>
    <x v="0"/>
    <d v="2020-02-26T00:00:00"/>
    <d v="2020-07-15T00:00:00"/>
    <n v="7"/>
    <m/>
    <n v="609"/>
    <s v="Neutral"/>
    <d v="2020-07-15T00:00:00"/>
    <s v="tigran.markaryan@mma.com"/>
    <s v="Sales QL"/>
    <m/>
    <d v="2020-10-28T00:00:00"/>
    <s v="Not relevant"/>
  </r>
  <r>
    <n v="4609"/>
    <m/>
    <n v="0"/>
    <x v="7"/>
    <s v="Patience Cook"/>
    <s v="Director, North America Marketing"/>
    <s v="Transitions Optical"/>
    <x v="15"/>
    <s v="America"/>
    <s v="Florida"/>
    <m/>
    <s v="No inmail sent"/>
    <x v="4"/>
    <m/>
    <m/>
    <n v="0"/>
    <m/>
    <m/>
    <m/>
    <m/>
    <m/>
    <m/>
    <m/>
    <m/>
    <s v="Not relevant"/>
  </r>
  <r>
    <n v="4610"/>
    <m/>
    <n v="0"/>
    <x v="3"/>
    <s v="Amitabh Deo"/>
    <s v="Managing Director, Marketing Analytics and Data Science"/>
    <s v="Charles Schwab"/>
    <x v="10"/>
    <s v="America"/>
    <s v="California"/>
    <m/>
    <s v="No inmail sent"/>
    <x v="0"/>
    <d v="2020-01-28T00:00:00"/>
    <d v="2021-03-10T00:00:00"/>
    <n v="3"/>
    <m/>
    <n v="371"/>
    <s v="None"/>
    <m/>
    <m/>
    <m/>
    <m/>
    <m/>
    <s v="Relevant + followed up"/>
  </r>
  <r>
    <n v="4611"/>
    <m/>
    <n v="0"/>
    <x v="5"/>
    <s v="Stacy Shaleen"/>
    <s v="Market Insights Manager"/>
    <s v="Cargill"/>
    <x v="15"/>
    <s v="America"/>
    <s v="Minnesota"/>
    <m/>
    <s v="No inmail sent"/>
    <x v="4"/>
    <m/>
    <m/>
    <n v="0"/>
    <m/>
    <m/>
    <m/>
    <m/>
    <m/>
    <m/>
    <m/>
    <m/>
    <s v="Not relevant"/>
  </r>
  <r>
    <n v="4612"/>
    <m/>
    <n v="0"/>
    <x v="2"/>
    <s v="Jason Brown"/>
    <s v="Digital Marketing Manager"/>
    <s v="Petco"/>
    <x v="26"/>
    <s v="America"/>
    <s v="California"/>
    <s v="Ramla's"/>
    <s v="No inmail sent"/>
    <x v="2"/>
    <d v="2020-01-13T00:00:00"/>
    <d v="2021-07-12T00:00:00"/>
    <n v="7"/>
    <m/>
    <m/>
    <m/>
    <m/>
    <m/>
    <m/>
    <m/>
    <m/>
    <m/>
  </r>
  <r>
    <n v="4613"/>
    <m/>
    <n v="0"/>
    <x v="1"/>
    <s v="Rajesh Venkitachalam"/>
    <s v="Director Marketing Analytics"/>
    <s v="DSW Designer Shoe Warehouse"/>
    <x v="26"/>
    <s v="America"/>
    <s v="Ohio"/>
    <m/>
    <s v="No inmail sent"/>
    <x v="0"/>
    <d v="2020-01-17T00:00:00"/>
    <d v="2020-08-17T00:00:00"/>
    <n v="8"/>
    <m/>
    <n v="576"/>
    <s v="None"/>
    <m/>
    <m/>
    <m/>
    <m/>
    <m/>
    <s v="Not relevant"/>
  </r>
  <r>
    <n v="4614"/>
    <m/>
    <n v="0"/>
    <x v="5"/>
    <s v="Richard Marshall"/>
    <s v="Director, Demand Forecast Statistical Modeling"/>
    <s v="ConAgra Foods"/>
    <x v="15"/>
    <s v="America"/>
    <s v="Missouri"/>
    <m/>
    <s v="No inmail sent"/>
    <x v="2"/>
    <d v="2020-01-13T00:00:00"/>
    <m/>
    <n v="0"/>
    <m/>
    <n v="793"/>
    <s v="Negative"/>
    <d v="2020-01-13T00:00:00"/>
    <m/>
    <m/>
    <m/>
    <m/>
    <s v="I assumed you were cold selling.  I like to accept these requests so I can block and report.  Thanks."/>
  </r>
  <r>
    <n v="4615"/>
    <d v="2020-09-24T00:00:00"/>
    <n v="9"/>
    <x v="3"/>
    <s v="Hamlet Urena"/>
    <s v="Measurement Engagement Lead"/>
    <s v="Google"/>
    <x v="26"/>
    <s v="America"/>
    <s v="New York"/>
    <m/>
    <s v="No inmail sent"/>
    <x v="3"/>
    <m/>
    <m/>
    <n v="0"/>
    <m/>
    <m/>
    <m/>
    <m/>
    <m/>
    <m/>
    <m/>
    <m/>
    <m/>
  </r>
  <r>
    <n v="4616"/>
    <m/>
    <n v="0"/>
    <x v="5"/>
    <s v="Subhashis Dash"/>
    <s v="Senior Manager and Data Scientist, Customer Targeting and Modeling"/>
    <s v="Luxottica"/>
    <x v="15"/>
    <s v="America"/>
    <s v="Ohio"/>
    <m/>
    <s v="No inmail sent"/>
    <x v="0"/>
    <d v="2020-01-13T00:00:00"/>
    <m/>
    <n v="0"/>
    <m/>
    <n v="792"/>
    <s v="Negative"/>
    <d v="2020-01-14T00:00:00"/>
    <m/>
    <m/>
    <m/>
    <m/>
    <s v="Hi, thanks a lot for reaching out to me. I am no longer part of business analytics or work on MMM. And I am not sure whether Luxottica is using MMM for media planning. It is now an internal marketing activity for specific brands like sunglass hut. So it will be good if you reach out to marketing directors within specific Luxottica brands. Thanks , Subhashis"/>
  </r>
  <r>
    <n v="4617"/>
    <m/>
    <n v="0"/>
    <x v="0"/>
    <s v="Pablo Azar"/>
    <s v="SVP - Director Decision Analytics &amp; Research"/>
    <s v="PNC"/>
    <x v="15"/>
    <s v="America"/>
    <s v="Pennsylvania"/>
    <m/>
    <s v="No inmail sent"/>
    <x v="0"/>
    <d v="2020-01-13T00:00:00"/>
    <m/>
    <n v="0"/>
    <m/>
    <n v="793"/>
    <s v="Positive"/>
    <d v="2020-01-13T00:00:00"/>
    <s v="pablo.azar@pnc.com"/>
    <m/>
    <m/>
    <m/>
    <s v="I would like to understand more about your solution. For context, we employ very sophisticated (Bayesian) MMM and budget planning optimization tools. In a thirty minute discussion I would be interested in methods employed versus a UX discussion."/>
  </r>
  <r>
    <n v="4618"/>
    <m/>
    <n v="0"/>
    <x v="2"/>
    <s v="Neal Rich"/>
    <s v="Partner and Director, Marketing"/>
    <s v="Boston Consulting Group (BCG)"/>
    <x v="2"/>
    <s v="America"/>
    <s v="Colorado"/>
    <m/>
    <s v="No inmail sent"/>
    <x v="0"/>
    <d v="2020-01-13T00:00:00"/>
    <d v="2021-04-20T00:00:00"/>
    <n v="4"/>
    <m/>
    <n v="330"/>
    <s v="Positive"/>
    <d v="2020-01-15T00:00:00"/>
    <m/>
    <m/>
    <m/>
    <m/>
    <s v="Follow up message sent"/>
  </r>
  <r>
    <n v="4619"/>
    <m/>
    <n v="0"/>
    <x v="1"/>
    <s v="Dan Thorpe"/>
    <s v="Sr Director Analytics, Data Science, Modeling, Testing &amp; Measurment"/>
    <s v="Chico's FAS, Inc. "/>
    <x v="15"/>
    <s v="America"/>
    <s v="Florida"/>
    <m/>
    <s v="No inmail sent"/>
    <x v="0"/>
    <d v="2020-01-13T00:00:00"/>
    <m/>
    <n v="0"/>
    <m/>
    <n v="793"/>
    <s v="Neutral"/>
    <d v="2020-01-13T00:00:00"/>
    <s v="danielthorpe@ymail.com"/>
    <s v="Sales QL"/>
    <m/>
    <d v="2020-10-28T00:00:00"/>
    <s v="Thanks Ramla - We do that all in house"/>
  </r>
  <r>
    <n v="4620"/>
    <d v="2021-03-08T00:00:00"/>
    <n v="3"/>
    <x v="3"/>
    <s v="Ryan Thomas"/>
    <s v="Director Marketing &amp; Customer Analytics"/>
    <s v="Lowe's Companies, Inc."/>
    <x v="0"/>
    <s v="America"/>
    <s v="Charlotte"/>
    <s v="Ramla's"/>
    <s v="No inmail sent"/>
    <x v="1"/>
    <m/>
    <m/>
    <n v="0"/>
    <m/>
    <m/>
    <m/>
    <m/>
    <m/>
    <m/>
    <m/>
    <m/>
    <m/>
  </r>
  <r>
    <n v="4621"/>
    <m/>
    <n v="0"/>
    <x v="5"/>
    <s v="David Sikora"/>
    <s v="Strategic Marketing Manager"/>
    <s v="Resideo "/>
    <x v="15"/>
    <s v="Europe"/>
    <s v="Germany"/>
    <m/>
    <s v="No inmail sent"/>
    <x v="2"/>
    <d v="2020-01-13T00:00:00"/>
    <m/>
    <n v="0"/>
    <m/>
    <n v="775"/>
    <s v="Negative"/>
    <d v="2020-01-31T00:00:00"/>
    <m/>
    <m/>
    <m/>
    <m/>
    <s v="No, thanks, all set for now!"/>
  </r>
  <r>
    <n v="4622"/>
    <m/>
    <n v="0"/>
    <x v="5"/>
    <s v="Sonny Dalal"/>
    <s v="Head of Business Intelligence &amp; Analytic(ai)"/>
    <s v="GSK"/>
    <x v="15"/>
    <s v="America"/>
    <s v="New York"/>
    <m/>
    <s v="No inmail sent"/>
    <x v="0"/>
    <d v="2020-01-13T00:00:00"/>
    <m/>
    <n v="0"/>
    <m/>
    <n v="793"/>
    <s v="Negative"/>
    <d v="2020-01-13T00:00:00"/>
    <m/>
    <m/>
    <m/>
    <m/>
    <s v="No thanks"/>
  </r>
  <r>
    <n v="4623"/>
    <m/>
    <n v="0"/>
    <x v="5"/>
    <s v="Jeremie Audran"/>
    <s v="Vice President Marketing Strategy &amp; Operations"/>
    <s v="Skillsoft"/>
    <x v="15"/>
    <s v="America"/>
    <s v="Massachusetts"/>
    <m/>
    <s v="No inmail sent"/>
    <x v="4"/>
    <m/>
    <m/>
    <n v="0"/>
    <m/>
    <m/>
    <m/>
    <m/>
    <m/>
    <m/>
    <m/>
    <m/>
    <s v="Not relevant"/>
  </r>
  <r>
    <n v="4624"/>
    <m/>
    <n v="0"/>
    <x v="5"/>
    <s v="Dan Kiley"/>
    <s v="Chairman Of The Board"/>
    <s v="Arria NLG"/>
    <x v="15"/>
    <s v="America"/>
    <s v="Ohio"/>
    <m/>
    <s v="No inmail sent"/>
    <x v="0"/>
    <d v="2020-01-17T00:00:00"/>
    <m/>
    <n v="0"/>
    <m/>
    <n v="775"/>
    <s v="Negative"/>
    <d v="2020-01-31T00:00:00"/>
    <m/>
    <m/>
    <m/>
    <m/>
    <s v="no thanks"/>
  </r>
  <r>
    <n v="4625"/>
    <m/>
    <n v="0"/>
    <x v="3"/>
    <s v="Sneha Ghosh"/>
    <s v="VP, Advanced Analytics"/>
    <s v="UM Worldwide"/>
    <x v="1"/>
    <s v="America"/>
    <s v="California"/>
    <m/>
    <s v="No inmail sent"/>
    <x v="0"/>
    <d v="2020-01-20T00:00:00"/>
    <d v="2021-07-15T00:00:00"/>
    <n v="7"/>
    <m/>
    <n v="244"/>
    <s v="None"/>
    <m/>
    <m/>
    <m/>
    <m/>
    <m/>
    <s v="Relevant + followed up"/>
  </r>
  <r>
    <n v="4626"/>
    <m/>
    <n v="0"/>
    <x v="3"/>
    <s v="Emily Zhao"/>
    <s v="Vice President, Data Science and Advanced Analytics"/>
    <s v="IQVIA"/>
    <x v="13"/>
    <s v="America"/>
    <s v="Pennsylvania"/>
    <m/>
    <s v="No inmail sent"/>
    <x v="0"/>
    <d v="2020-01-20T00:00:00"/>
    <d v="2021-03-10T00:00:00"/>
    <n v="3"/>
    <m/>
    <n v="371"/>
    <s v="None"/>
    <m/>
    <m/>
    <m/>
    <m/>
    <m/>
    <s v="Relevant + followed up"/>
  </r>
  <r>
    <n v="4627"/>
    <m/>
    <n v="0"/>
    <x v="1"/>
    <s v="Rubez Sandhu"/>
    <s v="Analytics Manager "/>
    <s v="Initiative"/>
    <x v="21"/>
    <s v="America"/>
    <s v="New York"/>
    <m/>
    <s v="No inmail sent"/>
    <x v="0"/>
    <d v="2020-01-20T00:00:00"/>
    <d v="2020-08-17T00:00:00"/>
    <n v="8"/>
    <m/>
    <n v="576"/>
    <s v="None"/>
    <m/>
    <m/>
    <m/>
    <m/>
    <m/>
    <s v="Not relevant"/>
  </r>
  <r>
    <n v="4628"/>
    <m/>
    <n v="0"/>
    <x v="0"/>
    <s v="David Rubin"/>
    <s v="Chief Marketing Officer"/>
    <s v="The New York Times"/>
    <x v="26"/>
    <s v="America"/>
    <s v="New York"/>
    <m/>
    <s v="No inmail sent"/>
    <x v="4"/>
    <m/>
    <m/>
    <n v="0"/>
    <m/>
    <m/>
    <m/>
    <m/>
    <m/>
    <m/>
    <m/>
    <m/>
    <m/>
  </r>
  <r>
    <n v="4629"/>
    <m/>
    <n v="0"/>
    <x v="7"/>
    <s v="Shashi Bellamkonda"/>
    <s v="VP Marketing / Head of Marketing"/>
    <s v="Surefire Local"/>
    <x v="15"/>
    <s v="America"/>
    <s v="Washington"/>
    <m/>
    <s v="No inmail sent"/>
    <x v="0"/>
    <d v="2020-01-20T00:00:00"/>
    <m/>
    <n v="0"/>
    <m/>
    <n v="786"/>
    <s v="Negative"/>
    <d v="2020-01-20T00:00:00"/>
    <m/>
    <m/>
    <m/>
    <m/>
    <s v="I am not the right prospect as I am seeking a new opportunity."/>
  </r>
  <r>
    <n v="4630"/>
    <m/>
    <n v="0"/>
    <x v="7"/>
    <s v="Shiv Singh"/>
    <s v="Chief Marketing Officer"/>
    <s v="Eargo "/>
    <x v="15"/>
    <s v="America"/>
    <s v="California"/>
    <m/>
    <s v="No inmail sent"/>
    <x v="0"/>
    <d v="2020-05-19T00:00:00"/>
    <m/>
    <n v="0"/>
    <m/>
    <n v="666"/>
    <m/>
    <m/>
    <m/>
    <m/>
    <m/>
    <m/>
    <s v="Not relevant"/>
  </r>
  <r>
    <n v="4631"/>
    <m/>
    <n v="0"/>
    <x v="5"/>
    <s v="Margaret Molloy"/>
    <s v="Global Chief Marketing Officer + Head of New Development"/>
    <s v="Siegel+Gale"/>
    <x v="15"/>
    <s v="America"/>
    <s v="New York"/>
    <m/>
    <s v="No inmail sent"/>
    <x v="4"/>
    <m/>
    <m/>
    <n v="0"/>
    <m/>
    <m/>
    <m/>
    <m/>
    <m/>
    <m/>
    <m/>
    <m/>
    <s v="Not relevant"/>
  </r>
  <r>
    <n v="4632"/>
    <m/>
    <n v="0"/>
    <x v="7"/>
    <s v="Alison Carreon"/>
    <s v="Director, Marketing"/>
    <s v="Siegel+Gale"/>
    <x v="15"/>
    <s v="America"/>
    <s v="California"/>
    <m/>
    <s v="No inmail sent"/>
    <x v="4"/>
    <m/>
    <m/>
    <n v="0"/>
    <m/>
    <m/>
    <m/>
    <m/>
    <m/>
    <m/>
    <m/>
    <m/>
    <s v="Not relevant"/>
  </r>
  <r>
    <n v="4633"/>
    <m/>
    <n v="0"/>
    <x v="5"/>
    <s v="Patrick Gough"/>
    <s v="Senior Director, Marketing"/>
    <s v="Siegel+Gale"/>
    <x v="15"/>
    <s v="America"/>
    <s v="New York"/>
    <m/>
    <s v="No inmail sent"/>
    <x v="4"/>
    <m/>
    <m/>
    <n v="0"/>
    <m/>
    <m/>
    <m/>
    <m/>
    <m/>
    <m/>
    <m/>
    <m/>
    <s v="Not relevant"/>
  </r>
  <r>
    <n v="4634"/>
    <m/>
    <n v="0"/>
    <x v="7"/>
    <s v="Heidi Browning Pearson"/>
    <s v="EVP, Chief Marketing Officer"/>
    <s v="National Hockey League"/>
    <x v="15"/>
    <s v="America"/>
    <s v="California"/>
    <m/>
    <s v="No inmail sent"/>
    <x v="4"/>
    <m/>
    <m/>
    <n v="0"/>
    <m/>
    <m/>
    <m/>
    <m/>
    <m/>
    <m/>
    <m/>
    <m/>
    <s v="Not relevant"/>
  </r>
  <r>
    <n v="4635"/>
    <m/>
    <n v="0"/>
    <x v="5"/>
    <s v="Tiffany Johnson"/>
    <s v="Senior Director, Tech &amp; Data Analytics"/>
    <s v="Wunderman Thompson"/>
    <x v="15"/>
    <s v="America"/>
    <s v="New York"/>
    <m/>
    <s v="No inmail sent"/>
    <x v="4"/>
    <m/>
    <m/>
    <n v="0"/>
    <m/>
    <m/>
    <m/>
    <m/>
    <m/>
    <m/>
    <m/>
    <m/>
    <s v="Not relevant"/>
  </r>
  <r>
    <n v="4636"/>
    <m/>
    <n v="0"/>
    <x v="7"/>
    <s v="Lisa Monaco"/>
    <s v="Director, Marketing Intelligence"/>
    <s v="Wunderman Thompson"/>
    <x v="15"/>
    <s v="America"/>
    <s v="Washington"/>
    <m/>
    <s v="No inmail sent"/>
    <x v="4"/>
    <m/>
    <m/>
    <n v="0"/>
    <m/>
    <m/>
    <m/>
    <m/>
    <m/>
    <m/>
    <m/>
    <m/>
    <s v="Not relevant"/>
  </r>
  <r>
    <n v="4637"/>
    <m/>
    <n v="0"/>
    <x v="5"/>
    <s v="Pamela (Bottles) Boehm"/>
    <s v="Associate Director, Marketing &amp; Analytics"/>
    <s v="VMLY&amp;R"/>
    <x v="15"/>
    <s v="America"/>
    <s v="Ohio"/>
    <s v="Ramla's"/>
    <s v="No inmail sent"/>
    <x v="1"/>
    <m/>
    <m/>
    <n v="0"/>
    <m/>
    <m/>
    <m/>
    <m/>
    <m/>
    <m/>
    <m/>
    <m/>
    <s v="Not relevant"/>
  </r>
  <r>
    <n v="4638"/>
    <m/>
    <n v="0"/>
    <x v="3"/>
    <s v="Madeleine Greiwe"/>
    <s v="Strategist, Marketing Sciences"/>
    <s v="Grey Group"/>
    <x v="1"/>
    <s v="America"/>
    <s v="Ohio"/>
    <m/>
    <s v="No inmail sent"/>
    <x v="0"/>
    <d v="2020-01-27T00:00:00"/>
    <d v="2021-03-15T00:00:00"/>
    <n v="3"/>
    <m/>
    <n v="366"/>
    <s v="None"/>
    <m/>
    <m/>
    <m/>
    <m/>
    <m/>
    <s v="Relevant + followed up"/>
  </r>
  <r>
    <n v="4639"/>
    <m/>
    <n v="0"/>
    <x v="5"/>
    <s v="Alex Tombul"/>
    <s v="Strategist"/>
    <s v="Grey Group"/>
    <x v="21"/>
    <s v="America"/>
    <s v="New York"/>
    <m/>
    <s v="No inmail sent"/>
    <x v="4"/>
    <m/>
    <m/>
    <n v="0"/>
    <m/>
    <m/>
    <m/>
    <m/>
    <m/>
    <m/>
    <m/>
    <m/>
    <s v="Not relevant"/>
  </r>
  <r>
    <n v="4640"/>
    <m/>
    <n v="0"/>
    <x v="7"/>
    <s v="Robert Katz"/>
    <s v="Sr. Director, Client Leadership"/>
    <s v="Kantar Millward Brown"/>
    <x v="15"/>
    <s v="America"/>
    <s v="California"/>
    <m/>
    <s v="No inmail sent"/>
    <x v="0"/>
    <d v="2020-02-19T00:00:00"/>
    <m/>
    <n v="0"/>
    <m/>
    <n v="755"/>
    <s v="Negative"/>
    <d v="2020-02-20T00:00:00"/>
    <m/>
    <m/>
    <m/>
    <m/>
    <s v="Sorry I sell and manage survey based research solution for Kantar, I don't purchase research from other companies. Good luck though!"/>
  </r>
  <r>
    <n v="4641"/>
    <m/>
    <n v="0"/>
    <x v="7"/>
    <s v="Tristan Gaiser"/>
    <s v="Consultant"/>
    <s v="Kantar"/>
    <x v="26"/>
    <s v="America"/>
    <s v="California"/>
    <m/>
    <s v="No inmail sent"/>
    <x v="4"/>
    <m/>
    <m/>
    <n v="0"/>
    <m/>
    <m/>
    <m/>
    <m/>
    <m/>
    <m/>
    <m/>
    <m/>
    <s v="Not relevant"/>
  </r>
  <r>
    <n v="4642"/>
    <m/>
    <n v="0"/>
    <x v="2"/>
    <s v="Chris Baszto"/>
    <s v="Madeleine Greiwe"/>
    <s v="Hill+Knowlton Strategies"/>
    <x v="21"/>
    <s v="America"/>
    <s v="New York"/>
    <m/>
    <s v="No inmail sent"/>
    <x v="0"/>
    <d v="2020-01-21T00:00:00"/>
    <d v="2021-07-14T00:00:00"/>
    <n v="7"/>
    <m/>
    <m/>
    <s v="None"/>
    <m/>
    <m/>
    <m/>
    <m/>
    <m/>
    <s v="Follow up message sent"/>
  </r>
  <r>
    <n v="4643"/>
    <m/>
    <n v="0"/>
    <x v="7"/>
    <s v="Sonia Vaidya Lele"/>
    <s v="Group Director, Data &amp; Analytics"/>
    <s v="AKQA"/>
    <x v="15"/>
    <s v="America"/>
    <s v="California"/>
    <m/>
    <s v="No inmail sent"/>
    <x v="4"/>
    <m/>
    <m/>
    <n v="0"/>
    <m/>
    <m/>
    <m/>
    <m/>
    <m/>
    <m/>
    <m/>
    <m/>
    <s v="Not relevant"/>
  </r>
  <r>
    <n v="4644"/>
    <m/>
    <n v="0"/>
    <x v="7"/>
    <s v="Wanting Li"/>
    <s v="Senior Analyst, Media &amp; Data Analytics"/>
    <s v="AKQA"/>
    <x v="15"/>
    <s v="America"/>
    <s v="California"/>
    <m/>
    <s v="No inmail sent"/>
    <x v="4"/>
    <m/>
    <m/>
    <n v="0"/>
    <m/>
    <m/>
    <m/>
    <m/>
    <m/>
    <m/>
    <m/>
    <m/>
    <s v="Not relevant"/>
  </r>
  <r>
    <n v="4645"/>
    <m/>
    <n v="0"/>
    <x v="5"/>
    <s v="Todd Lowe"/>
    <s v="EVP Integrated Solutions"/>
    <s v="BCW Global"/>
    <x v="15"/>
    <s v="America"/>
    <s v="New York"/>
    <m/>
    <s v="No inmail sent"/>
    <x v="0"/>
    <d v="2020-01-21T00:00:00"/>
    <m/>
    <n v="0"/>
    <m/>
    <n v="770"/>
    <s v="Negative"/>
    <d v="2020-02-05T00:00:00"/>
    <m/>
    <m/>
    <m/>
    <m/>
    <s v="No thanks"/>
  </r>
  <r>
    <n v="4646"/>
    <m/>
    <n v="0"/>
    <x v="7"/>
    <s v="Matt Culbertson"/>
    <s v="Account Director"/>
    <s v="BCW Global"/>
    <x v="15"/>
    <s v="America"/>
    <s v="California"/>
    <m/>
    <s v="No inmail sent"/>
    <x v="4"/>
    <m/>
    <m/>
    <n v="0"/>
    <m/>
    <m/>
    <m/>
    <m/>
    <m/>
    <m/>
    <m/>
    <m/>
    <s v="Not relevant"/>
  </r>
  <r>
    <n v="4647"/>
    <m/>
    <n v="0"/>
    <x v="7"/>
    <s v="Mike Hathaway"/>
    <s v="Senior Manager, Headlight Analytics"/>
    <s v="Xaxis"/>
    <x v="15"/>
    <s v="America"/>
    <s v="California"/>
    <m/>
    <s v="No inmail sent"/>
    <x v="0"/>
    <d v="2020-01-22T00:00:00"/>
    <d v="2020-02-05T00:00:00"/>
    <n v="2"/>
    <m/>
    <n v="770"/>
    <s v="Negative"/>
    <d v="2020-02-07T00:00:00"/>
    <m/>
    <m/>
    <m/>
    <m/>
    <s v="not relevant"/>
  </r>
  <r>
    <n v="4648"/>
    <m/>
    <n v="0"/>
    <x v="5"/>
    <s v="Niki Stanis"/>
    <s v="Sr. Director, Programmatic Services"/>
    <s v="Xaxis"/>
    <x v="21"/>
    <s v="America"/>
    <s v="New York"/>
    <m/>
    <s v="No inmail sent"/>
    <x v="4"/>
    <m/>
    <m/>
    <n v="0"/>
    <m/>
    <m/>
    <m/>
    <m/>
    <m/>
    <m/>
    <m/>
    <m/>
    <s v="Not relevant"/>
  </r>
  <r>
    <n v="4649"/>
    <m/>
    <n v="0"/>
    <x v="1"/>
    <s v="R. Alejandro Goyes"/>
    <s v="Regional Finance Leader"/>
    <s v="Xaxis"/>
    <x v="21"/>
    <s v="America"/>
    <s v="Florida"/>
    <m/>
    <s v="No inmail sent"/>
    <x v="0"/>
    <d v="2020-01-21T00:00:00"/>
    <s v="irrelevent 7/14/2020"/>
    <e v="#VALUE!"/>
    <m/>
    <m/>
    <s v="Irrelevant"/>
    <m/>
    <m/>
    <m/>
    <m/>
    <m/>
    <s v="Follow up message sent irrelevent 7/14/2020"/>
  </r>
  <r>
    <n v="4650"/>
    <m/>
    <n v="0"/>
    <x v="7"/>
    <s v="Maggie Chin"/>
    <s v="Director, Digital Partnerships"/>
    <s v="Initiative"/>
    <x v="21"/>
    <s v="America"/>
    <s v="California"/>
    <m/>
    <s v="No inmail sent"/>
    <x v="4"/>
    <m/>
    <m/>
    <n v="0"/>
    <m/>
    <m/>
    <m/>
    <m/>
    <m/>
    <m/>
    <m/>
    <m/>
    <m/>
  </r>
  <r>
    <n v="4651"/>
    <m/>
    <n v="0"/>
    <x v="7"/>
    <s v="Jack Kuo"/>
    <s v="Head of Marketing Analytics"/>
    <s v="Thrive Market"/>
    <x v="26"/>
    <s v="America"/>
    <s v="California"/>
    <m/>
    <s v="No inmail sent"/>
    <x v="4"/>
    <m/>
    <m/>
    <n v="0"/>
    <m/>
    <m/>
    <m/>
    <m/>
    <m/>
    <m/>
    <m/>
    <m/>
    <m/>
  </r>
  <r>
    <n v="4652"/>
    <m/>
    <n v="0"/>
    <x v="7"/>
    <s v="Chris Maughan"/>
    <s v="SVP &amp; Head of Sales &amp; Marketing Analytics"/>
    <s v="Truist"/>
    <x v="26"/>
    <s v="America"/>
    <s v="Georgia"/>
    <m/>
    <s v="No inmail sent"/>
    <x v="4"/>
    <m/>
    <m/>
    <n v="0"/>
    <m/>
    <m/>
    <m/>
    <m/>
    <m/>
    <m/>
    <m/>
    <m/>
    <m/>
  </r>
  <r>
    <n v="4653"/>
    <m/>
    <n v="0"/>
    <x v="7"/>
    <s v="Roger A. Barnes"/>
    <s v="Assistant Vice President, Direct Response Marketing Manager"/>
    <s v="Truist"/>
    <x v="26"/>
    <s v="America"/>
    <s v="Georgia"/>
    <m/>
    <s v="No inmail sent"/>
    <x v="4"/>
    <m/>
    <m/>
    <n v="0"/>
    <m/>
    <m/>
    <m/>
    <m/>
    <m/>
    <m/>
    <m/>
    <m/>
    <m/>
  </r>
  <r>
    <n v="4654"/>
    <m/>
    <n v="0"/>
    <x v="7"/>
    <s v="Jeffrey Voorhees"/>
    <s v="Chief Data Officer, Head of Enterprise Analytics &amp; Data Science"/>
    <s v="Truist"/>
    <x v="26"/>
    <s v="America"/>
    <s v="North Carolina"/>
    <m/>
    <s v="No inmail sent"/>
    <x v="4"/>
    <m/>
    <m/>
    <n v="0"/>
    <m/>
    <m/>
    <m/>
    <m/>
    <m/>
    <m/>
    <m/>
    <m/>
    <m/>
  </r>
  <r>
    <n v="4655"/>
    <m/>
    <n v="0"/>
    <x v="7"/>
    <s v="Terry Atkins"/>
    <s v="Chief Marketing Officer"/>
    <s v="Business Network International"/>
    <x v="21"/>
    <s v="America"/>
    <s v="North Carolina"/>
    <m/>
    <s v="No inmail sent"/>
    <x v="4"/>
    <m/>
    <m/>
    <n v="0"/>
    <m/>
    <m/>
    <m/>
    <m/>
    <m/>
    <m/>
    <m/>
    <m/>
    <m/>
  </r>
  <r>
    <n v="4656"/>
    <d v="2020-10-01T00:00:00"/>
    <n v="10"/>
    <x v="3"/>
    <s v="Gary Rozal"/>
    <s v="Managing Director"/>
    <s v="Macrosoft"/>
    <x v="26"/>
    <s v="America"/>
    <s v="New York"/>
    <m/>
    <s v="No inmail sent"/>
    <x v="4"/>
    <m/>
    <m/>
    <n v="0"/>
    <m/>
    <m/>
    <m/>
    <m/>
    <m/>
    <m/>
    <m/>
    <m/>
    <m/>
  </r>
  <r>
    <n v="4657"/>
    <m/>
    <n v="0"/>
    <x v="0"/>
    <s v="Alfredo Troncoso"/>
    <s v="Vice President, Global Brand &amp; Marketing ROI"/>
    <s v="Kantar"/>
    <x v="26"/>
    <s v="America"/>
    <s v="Illinois"/>
    <m/>
    <s v="No inmail sent"/>
    <x v="0"/>
    <d v="2020-01-22T00:00:00"/>
    <m/>
    <n v="0"/>
    <m/>
    <n v="769"/>
    <s v="Positive"/>
    <d v="2020-02-06T00:00:00"/>
    <m/>
    <m/>
    <m/>
    <m/>
    <s v="Thanks for reaching out, traveling this week; maybe next week"/>
  </r>
  <r>
    <n v="4658"/>
    <d v="2020-09-24T00:00:00"/>
    <n v="9"/>
    <x v="3"/>
    <s v="Seda Palaz Pazarbasi"/>
    <s v="VP, Insights &amp; Analytics"/>
    <s v="American Cancer Society"/>
    <x v="26"/>
    <s v="America"/>
    <s v="Georgia"/>
    <m/>
    <s v="No inmail sent"/>
    <x v="0"/>
    <d v="2020-09-29T00:00:00"/>
    <m/>
    <n v="0"/>
    <m/>
    <s v="&lt;"/>
    <s v="Positive_FS"/>
    <m/>
    <m/>
    <m/>
    <m/>
    <m/>
    <m/>
  </r>
  <r>
    <n v="4659"/>
    <m/>
    <n v="0"/>
    <x v="1"/>
    <s v="Michelle Cordial"/>
    <s v="Consultant/Chief Marketing Officer"/>
    <s v="Cordial Marketing "/>
    <x v="26"/>
    <s v="America"/>
    <s v="Texas"/>
    <m/>
    <s v="No inmail sent"/>
    <x v="0"/>
    <d v="2020-01-21T00:00:00"/>
    <d v="2020-08-17T00:00:00"/>
    <n v="8"/>
    <m/>
    <n v="576"/>
    <s v="Neutral"/>
    <d v="2020-01-21T00:00:00"/>
    <m/>
    <m/>
    <m/>
    <m/>
    <s v="Not at this time."/>
  </r>
  <r>
    <n v="4660"/>
    <m/>
    <n v="0"/>
    <x v="0"/>
    <s v="Gloria Rosenberg"/>
    <s v="President"/>
    <s v="Market Fusion Analytics"/>
    <x v="26"/>
    <s v="America"/>
    <s v="New York"/>
    <m/>
    <s v="No inmail sent"/>
    <x v="0"/>
    <d v="2020-01-21T00:00:00"/>
    <d v="2021-04-13T00:00:00"/>
    <n v="4"/>
    <n v="4"/>
    <n v="337"/>
    <m/>
    <m/>
    <m/>
    <m/>
    <m/>
    <m/>
    <s v="competitor"/>
  </r>
  <r>
    <n v="4661"/>
    <d v="2020-09-24T00:00:00"/>
    <n v="9"/>
    <x v="3"/>
    <s v="Loren Angelo"/>
    <s v="Vice President of Marketing"/>
    <s v="Audi"/>
    <x v="26"/>
    <s v="America"/>
    <s v="Washington"/>
    <m/>
    <s v="No inmail sent"/>
    <x v="4"/>
    <m/>
    <m/>
    <n v="0"/>
    <m/>
    <m/>
    <m/>
    <m/>
    <m/>
    <m/>
    <m/>
    <m/>
    <m/>
  </r>
  <r>
    <n v="4662"/>
    <m/>
    <n v="0"/>
    <x v="7"/>
    <s v="Aidis Malinauskas"/>
    <s v="Associate Vice President"/>
    <s v="Marketing Evolution"/>
    <x v="21"/>
    <s v="America"/>
    <s v="California"/>
    <m/>
    <s v="No inmail sent"/>
    <x v="4"/>
    <m/>
    <s v="Competitor"/>
    <e v="#VALUE!"/>
    <m/>
    <m/>
    <m/>
    <m/>
    <m/>
    <m/>
    <m/>
    <m/>
    <s v="Competitor"/>
  </r>
  <r>
    <n v="4663"/>
    <d v="2020-09-24T00:00:00"/>
    <n v="9"/>
    <x v="3"/>
    <s v="Alexander Ouvaroff"/>
    <s v="SVP Marketing"/>
    <s v="Operam"/>
    <x v="15"/>
    <s v="America"/>
    <s v="California"/>
    <m/>
    <s v="No inmail sent"/>
    <x v="4"/>
    <m/>
    <m/>
    <n v="0"/>
    <m/>
    <m/>
    <m/>
    <m/>
    <m/>
    <m/>
    <m/>
    <m/>
    <m/>
  </r>
  <r>
    <n v="4664"/>
    <d v="2020-09-24T00:00:00"/>
    <n v="9"/>
    <x v="3"/>
    <s v="Jude Calvillo"/>
    <s v="Senior Manager, Marketing Science and Analytics"/>
    <s v="Rodan + Fields"/>
    <x v="15"/>
    <s v="America"/>
    <s v="California"/>
    <m/>
    <s v="No inmail sent"/>
    <x v="4"/>
    <m/>
    <m/>
    <n v="0"/>
    <m/>
    <m/>
    <m/>
    <m/>
    <m/>
    <m/>
    <m/>
    <m/>
    <m/>
  </r>
  <r>
    <n v="4665"/>
    <d v="2020-09-24T00:00:00"/>
    <n v="9"/>
    <x v="3"/>
    <s v="Mark Westerman"/>
    <s v="Chief Marketing Officer"/>
    <s v="MileOne Autogroup"/>
    <x v="15"/>
    <s v="America"/>
    <s v="Maryland"/>
    <m/>
    <s v="No inmail sent"/>
    <x v="4"/>
    <m/>
    <m/>
    <n v="0"/>
    <m/>
    <m/>
    <m/>
    <m/>
    <m/>
    <m/>
    <m/>
    <m/>
    <m/>
  </r>
  <r>
    <n v="4666"/>
    <m/>
    <n v="0"/>
    <x v="1"/>
    <s v="Steve Luebkeman"/>
    <s v="EVP, Analytics"/>
    <s v="Numerator"/>
    <x v="26"/>
    <s v="America"/>
    <s v="Illinois"/>
    <m/>
    <s v="No inmail sent"/>
    <x v="0"/>
    <d v="2020-01-22T00:00:00"/>
    <d v="2020-08-17T00:00:00"/>
    <n v="8"/>
    <m/>
    <n v="576"/>
    <s v="None"/>
    <m/>
    <m/>
    <m/>
    <m/>
    <m/>
    <s v="Not relevant"/>
  </r>
  <r>
    <n v="4667"/>
    <d v="2020-09-24T00:00:00"/>
    <n v="9"/>
    <x v="3"/>
    <s v="Mark McClendon"/>
    <s v="Vice President, Media &amp; Marketing Strategy"/>
    <s v="Neiman Marcus Group"/>
    <x v="26"/>
    <s v="America"/>
    <s v="Texas"/>
    <m/>
    <s v="No inmail sent"/>
    <x v="0"/>
    <d v="2020-01-31T00:00:00"/>
    <d v="2021-11-03T00:00:00"/>
    <n v="11"/>
    <m/>
    <n v="133"/>
    <m/>
    <m/>
    <m/>
    <m/>
    <m/>
    <m/>
    <m/>
  </r>
  <r>
    <n v="4668"/>
    <d v="2020-09-24T00:00:00"/>
    <n v="9"/>
    <x v="3"/>
    <s v="Huilan Guo"/>
    <s v="Vice President"/>
    <s v="Market Fusion Analytics"/>
    <x v="15"/>
    <s v="America"/>
    <s v="Illinois"/>
    <m/>
    <s v="No inmail sent"/>
    <x v="4"/>
    <m/>
    <m/>
    <n v="0"/>
    <m/>
    <m/>
    <m/>
    <m/>
    <m/>
    <m/>
    <m/>
    <m/>
    <m/>
  </r>
  <r>
    <n v="4669"/>
    <d v="2020-09-24T00:00:00"/>
    <n v="9"/>
    <x v="3"/>
    <s v="Tiffany Yang"/>
    <s v="Chief Marketing Officer"/>
    <s v="Sweety Ice Cream"/>
    <x v="15"/>
    <s v="America"/>
    <s v="California"/>
    <m/>
    <s v="No inmail sent"/>
    <x v="4"/>
    <m/>
    <m/>
    <n v="0"/>
    <m/>
    <m/>
    <m/>
    <m/>
    <m/>
    <m/>
    <m/>
    <m/>
    <m/>
  </r>
  <r>
    <n v="4670"/>
    <d v="2020-09-24T00:00:00"/>
    <n v="9"/>
    <x v="3"/>
    <s v="Phil Brojan"/>
    <s v="Chief Marketing Officer"/>
    <s v="GYMGUYZ"/>
    <x v="15"/>
    <s v="America"/>
    <s v="New York"/>
    <m/>
    <s v="No inmail sent"/>
    <x v="4"/>
    <m/>
    <m/>
    <n v="0"/>
    <m/>
    <m/>
    <m/>
    <m/>
    <m/>
    <m/>
    <m/>
    <m/>
    <m/>
  </r>
  <r>
    <n v="4671"/>
    <m/>
    <n v="0"/>
    <x v="5"/>
    <s v="Bruce Pfannenstiel"/>
    <s v="Interim Chief Marketing Officer"/>
    <s v="ABS Legal Advocates, PA"/>
    <x v="15"/>
    <s v="America"/>
    <s v="Kansas"/>
    <m/>
    <s v="No inmail sent"/>
    <x v="0"/>
    <d v="2020-05-19T00:00:00"/>
    <s v="Irrelevant"/>
    <e v="#VALUE!"/>
    <m/>
    <m/>
    <m/>
    <m/>
    <m/>
    <m/>
    <m/>
    <m/>
    <s v="Not relevant"/>
  </r>
  <r>
    <n v="4672"/>
    <d v="2020-09-24T00:00:00"/>
    <n v="9"/>
    <x v="3"/>
    <s v="Scott Stopper"/>
    <s v="Chief Technology &amp; Product Officer"/>
    <s v="The Bridge Corporation (Bridge Marketing)"/>
    <x v="15"/>
    <s v="America"/>
    <s v="New York"/>
    <m/>
    <s v="No inmail sent"/>
    <x v="0"/>
    <d v="2020-01-24T00:00:00"/>
    <m/>
    <n v="0"/>
    <m/>
    <n v="782"/>
    <s v="Negative"/>
    <d v="2020-01-24T00:00:00"/>
    <m/>
    <m/>
    <m/>
    <m/>
    <s v="No thanks"/>
  </r>
  <r>
    <n v="4673"/>
    <d v="2020-09-24T00:00:00"/>
    <n v="9"/>
    <x v="3"/>
    <s v="Mary Zane"/>
    <s v="Vice President, Consumer Insights &amp; Analytics"/>
    <s v="Dine Brands Global"/>
    <x v="15"/>
    <s v="America"/>
    <s v="California"/>
    <m/>
    <s v="No inmail sent"/>
    <x v="0"/>
    <d v="2020-09-30T00:00:00"/>
    <m/>
    <n v="0"/>
    <m/>
    <m/>
    <s v="Neutral"/>
    <m/>
    <m/>
    <m/>
    <m/>
    <m/>
    <m/>
  </r>
  <r>
    <n v="4674"/>
    <m/>
    <n v="0"/>
    <x v="1"/>
    <s v="Caglar Coban"/>
    <s v="Senior Manager, Global Marketing Analytics"/>
    <s v="JUUL Labs"/>
    <x v="26"/>
    <s v="America"/>
    <s v="New York"/>
    <m/>
    <s v="No inmail sent"/>
    <x v="0"/>
    <d v="2020-01-22T00:00:00"/>
    <d v="2020-08-17T00:00:00"/>
    <n v="8"/>
    <m/>
    <n v="576"/>
    <s v="None"/>
    <m/>
    <m/>
    <m/>
    <m/>
    <m/>
    <s v="Not relevant"/>
  </r>
  <r>
    <n v="4675"/>
    <d v="2020-09-18T00:00:00"/>
    <n v="9"/>
    <x v="3"/>
    <s v="Elena Kirova"/>
    <s v="Vice President, Head of Market Research and Insights"/>
    <s v="CIT"/>
    <x v="26"/>
    <s v="America"/>
    <s v="New York"/>
    <m/>
    <s v="No inmail sent"/>
    <x v="4"/>
    <m/>
    <m/>
    <n v="0"/>
    <m/>
    <m/>
    <m/>
    <m/>
    <s v="elena.kirova@cit.com"/>
    <m/>
    <m/>
    <m/>
    <m/>
  </r>
  <r>
    <n v="4676"/>
    <d v="2020-09-18T00:00:00"/>
    <n v="9"/>
    <x v="3"/>
    <s v="Belinda Olivares"/>
    <s v="VP Marketing Analytics and Communications"/>
    <s v="CIT"/>
    <x v="26"/>
    <s v="America"/>
    <s v="Illinois"/>
    <m/>
    <s v="No inmail sent"/>
    <x v="4"/>
    <m/>
    <m/>
    <n v="0"/>
    <m/>
    <m/>
    <m/>
    <m/>
    <s v="belinda.olivares@dieboldnixdorf.com"/>
    <m/>
    <m/>
    <m/>
    <m/>
  </r>
  <r>
    <n v="4677"/>
    <d v="2020-09-24T00:00:00"/>
    <n v="9"/>
    <x v="3"/>
    <s v="Kirk Ward"/>
    <s v="EVP - Marketing Science Organization"/>
    <s v="Kantar"/>
    <x v="26"/>
    <s v="America"/>
    <s v="Minnesota"/>
    <m/>
    <s v="No inmail sent"/>
    <x v="4"/>
    <m/>
    <m/>
    <n v="0"/>
    <m/>
    <m/>
    <m/>
    <m/>
    <m/>
    <m/>
    <m/>
    <m/>
    <m/>
  </r>
  <r>
    <n v="4678"/>
    <m/>
    <n v="0"/>
    <x v="7"/>
    <s v="Jay Moon"/>
    <s v="VP, Marketing"/>
    <s v="Credit Sesame"/>
    <x v="26"/>
    <s v="America"/>
    <s v="California"/>
    <m/>
    <s v="No inmail sent"/>
    <x v="4"/>
    <m/>
    <m/>
    <n v="0"/>
    <m/>
    <m/>
    <m/>
    <m/>
    <m/>
    <m/>
    <m/>
    <m/>
    <m/>
  </r>
  <r>
    <n v="4679"/>
    <d v="2020-09-24T00:00:00"/>
    <n v="9"/>
    <x v="3"/>
    <s v="Isaac Dinner"/>
    <s v="Data Science. Marketing Science"/>
    <s v="Indeed"/>
    <x v="26"/>
    <s v="America"/>
    <s v="North Carolina"/>
    <m/>
    <s v="No inmail sent"/>
    <x v="0"/>
    <d v="2021-04-19T00:00:00"/>
    <d v="2021-09-07T00:00:00"/>
    <n v="9"/>
    <m/>
    <m/>
    <s v="Negative"/>
    <d v="2021-09-07T00:00:00"/>
    <m/>
    <m/>
    <m/>
    <m/>
    <m/>
  </r>
  <r>
    <n v="4680"/>
    <d v="2020-09-24T00:00:00"/>
    <n v="9"/>
    <x v="3"/>
    <s v="Gabrielle Keiser"/>
    <s v="Marketing Director"/>
    <s v="Wyndham Destinations"/>
    <x v="26"/>
    <s v="America"/>
    <s v="Florida"/>
    <m/>
    <s v="No inmail sent"/>
    <x v="0"/>
    <d v="2020-02-19T00:00:00"/>
    <d v="2020-10-23T00:00:00"/>
    <n v="10"/>
    <m/>
    <n v="509"/>
    <s v="Negative"/>
    <d v="2020-10-24T00:00:00"/>
    <m/>
    <m/>
    <m/>
    <m/>
    <m/>
  </r>
  <r>
    <n v="4681"/>
    <d v="2020-09-18T00:00:00"/>
    <n v="9"/>
    <x v="3"/>
    <s v="Rich Gordon"/>
    <s v="Advanced Analytics Manager"/>
    <s v="Standard Process Inc."/>
    <x v="26"/>
    <s v="America"/>
    <s v="Wisconsin"/>
    <m/>
    <s v="No inmail sent"/>
    <x v="0"/>
    <d v="2020-01-21T00:00:00"/>
    <d v="2020-09-22T00:00:00"/>
    <n v="9"/>
    <m/>
    <n v="540"/>
    <s v="Negative"/>
    <d v="2020-01-24T00:00:00"/>
    <m/>
    <m/>
    <m/>
    <m/>
    <s v="This is not what I need at this time._x000a_If in the future we have a need for media mix ROI. I'll ask for references."/>
  </r>
  <r>
    <n v="4682"/>
    <m/>
    <n v="0"/>
    <x v="1"/>
    <s v="Erin Kennedy"/>
    <s v="Senior Manager, Consumer Insights &amp; Analytics"/>
    <s v="KIND"/>
    <x v="26"/>
    <s v="America"/>
    <s v="California"/>
    <m/>
    <s v="No inmail sent"/>
    <x v="0"/>
    <d v="2020-01-24T00:00:00"/>
    <s v="irrelevent 8/17/2020"/>
    <e v="#VALUE!"/>
    <m/>
    <m/>
    <s v="Irrelevant 8/17/2020"/>
    <m/>
    <m/>
    <m/>
    <m/>
    <m/>
    <m/>
  </r>
  <r>
    <n v="4683"/>
    <d v="2020-09-25T00:00:00"/>
    <n v="9"/>
    <x v="3"/>
    <s v="Anthony Miyake"/>
    <s v="Chief Economist"/>
    <s v="GroupM"/>
    <x v="21"/>
    <s v="America"/>
    <s v="New York"/>
    <m/>
    <s v="No inmail sent"/>
    <x v="4"/>
    <m/>
    <m/>
    <n v="0"/>
    <m/>
    <m/>
    <m/>
    <m/>
    <m/>
    <m/>
    <m/>
    <m/>
    <m/>
  </r>
  <r>
    <n v="4684"/>
    <d v="2020-09-25T00:00:00"/>
    <n v="9"/>
    <x v="3"/>
    <s v="Sean Heinke"/>
    <s v="VP Consultant M1"/>
    <s v="Dentsu Aegis Network"/>
    <x v="21"/>
    <s v="America"/>
    <s v="New York"/>
    <m/>
    <s v="No inmail sent"/>
    <x v="0"/>
    <d v="2020-09-29T00:00:00"/>
    <m/>
    <n v="0"/>
    <m/>
    <m/>
    <s v="Negative"/>
    <m/>
    <m/>
    <m/>
    <m/>
    <m/>
    <m/>
  </r>
  <r>
    <n v="4685"/>
    <d v="2020-09-25T00:00:00"/>
    <n v="9"/>
    <x v="3"/>
    <s v="Anibal D."/>
    <s v="Managing Partner, Group Director"/>
    <s v="Group M_x000a_Red Fuse Communications (WPP)"/>
    <x v="21"/>
    <s v="America"/>
    <s v="New York"/>
    <m/>
    <s v="No inmail sent"/>
    <x v="0"/>
    <d v="2020-09-29T00:00:00"/>
    <d v="2020-10-23T00:00:00"/>
    <n v="10"/>
    <m/>
    <n v="509"/>
    <m/>
    <m/>
    <m/>
    <m/>
    <m/>
    <m/>
    <m/>
  </r>
  <r>
    <n v="4686"/>
    <d v="2020-09-25T00:00:00"/>
    <n v="9"/>
    <x v="3"/>
    <s v="Bixi (Alicia) Zhang"/>
    <s v="Manager"/>
    <s v="GroupM"/>
    <x v="21"/>
    <s v="America"/>
    <s v="New York"/>
    <m/>
    <s v="No inmail sent"/>
    <x v="4"/>
    <m/>
    <m/>
    <n v="0"/>
    <m/>
    <m/>
    <m/>
    <m/>
    <m/>
    <m/>
    <m/>
    <m/>
    <m/>
  </r>
  <r>
    <n v="4687"/>
    <m/>
    <n v="0"/>
    <x v="5"/>
    <s v="Elizabeth Naishtut Saffrin"/>
    <s v="Senior Project Manager - Media Transformation"/>
    <s v="Dentsu Aegis Network"/>
    <x v="21"/>
    <s v="America"/>
    <s v="New York"/>
    <m/>
    <s v="No inmail sent"/>
    <x v="4"/>
    <m/>
    <m/>
    <n v="0"/>
    <m/>
    <m/>
    <m/>
    <m/>
    <m/>
    <m/>
    <m/>
    <m/>
    <s v="Not relevant"/>
  </r>
  <r>
    <n v="4688"/>
    <m/>
    <n v="0"/>
    <x v="5"/>
    <s v="Sami Rabb"/>
    <s v="Manager, Data &amp; Analytics Services"/>
    <s v="Group M"/>
    <x v="21"/>
    <s v="America"/>
    <s v="New York"/>
    <m/>
    <s v="No inmail sent"/>
    <x v="0"/>
    <d v="2020-01-29T00:00:00"/>
    <m/>
    <n v="0"/>
    <m/>
    <n v="762"/>
    <s v="Neutral"/>
    <d v="2020-02-13T00:00:00"/>
    <m/>
    <m/>
    <m/>
    <m/>
    <s v="I heard you're already finding success within GroupM and its agencies. Congratulations!! You actually came up in conversation twice today (Mediacom &amp; WaveMaker). I work on Sunhee and Rachel's team at Mediacom. Since those guys are the decision makers, you're better off continuing to work them. Hearing positive things so far. I'll let you know about my experience if i get to use it. We are in contact with decision makers"/>
  </r>
  <r>
    <n v="4689"/>
    <d v="2020-09-24T00:00:00"/>
    <n v="9"/>
    <x v="3"/>
    <s v="Laurent OPPENHEIM"/>
    <s v="EVP DAN Media"/>
    <s v="Dentsu Aegis Network"/>
    <x v="21"/>
    <s v="America"/>
    <s v="California"/>
    <m/>
    <s v="No inmail sent"/>
    <x v="0"/>
    <d v="2020-01-28T00:00:00"/>
    <d v="2020-09-24T00:00:00"/>
    <n v="9"/>
    <m/>
    <n v="538"/>
    <s v="Neutral"/>
    <d v="2020-02-13T00:00:00"/>
    <m/>
    <m/>
    <m/>
    <m/>
    <s v="No, thanks. Not in the market for now."/>
  </r>
  <r>
    <n v="4690"/>
    <m/>
    <n v="0"/>
    <x v="3"/>
    <s v="Eric Lebre"/>
    <s v="Associate Vice President, Market &amp; Digital Insights"/>
    <s v="L'Oréal"/>
    <x v="3"/>
    <s v="America"/>
    <s v="New York"/>
    <m/>
    <s v="No inmail sent"/>
    <x v="0"/>
    <d v="2020-01-28T00:00:00"/>
    <d v="2021-04-16T00:00:00"/>
    <n v="4"/>
    <m/>
    <n v="334"/>
    <s v="None"/>
    <m/>
    <m/>
    <m/>
    <m/>
    <m/>
    <s v="Relevant + followed up"/>
  </r>
  <r>
    <n v="4691"/>
    <d v="2020-09-24T00:00:00"/>
    <n v="9"/>
    <x v="3"/>
    <s v="Doyle Kalumbi"/>
    <s v="VP, Decision Sciences and Marketing Modeling"/>
    <s v="JPMorgan Chase &amp; Co."/>
    <x v="26"/>
    <s v="America"/>
    <s v="Ohio"/>
    <m/>
    <s v="No inmail sent"/>
    <x v="4"/>
    <m/>
    <m/>
    <n v="0"/>
    <m/>
    <m/>
    <m/>
    <m/>
    <m/>
    <m/>
    <m/>
    <m/>
    <m/>
  </r>
  <r>
    <n v="4692"/>
    <d v="2020-09-24T00:00:00"/>
    <n v="9"/>
    <x v="3"/>
    <s v="James Huang"/>
    <s v="Head of CCB LOB Marketing Modeling"/>
    <s v="JPMorgan Chase &amp; Co."/>
    <x v="26"/>
    <s v="America"/>
    <s v="Illinois"/>
    <m/>
    <s v="No inmail sent"/>
    <x v="4"/>
    <m/>
    <m/>
    <n v="0"/>
    <m/>
    <m/>
    <m/>
    <m/>
    <m/>
    <m/>
    <m/>
    <m/>
    <m/>
  </r>
  <r>
    <n v="4693"/>
    <d v="2019-09-25T00:00:00"/>
    <n v="9"/>
    <x v="2"/>
    <s v="Timothy Haley"/>
    <s v="Quant Modeling Lead"/>
    <s v="JPMorgan Chase &amp; Co."/>
    <x v="26"/>
    <s v="America"/>
    <s v="New York"/>
    <m/>
    <s v="No inmail sent"/>
    <x v="0"/>
    <d v="2020-01-29T00:00:00"/>
    <d v="2021-07-14T00:00:00"/>
    <n v="7"/>
    <m/>
    <n v="245"/>
    <s v="None"/>
    <m/>
    <m/>
    <m/>
    <m/>
    <m/>
    <s v="Follow up message sent"/>
  </r>
  <r>
    <n v="4694"/>
    <d v="2020-09-18T00:00:00"/>
    <n v="9"/>
    <x v="3"/>
    <s v="Vishal Singh"/>
    <s v="North America Head of Business Analytics"/>
    <s v="Moët Hennessy "/>
    <x v="26"/>
    <s v="America"/>
    <s v="New York"/>
    <m/>
    <s v="No inmail sent"/>
    <x v="0"/>
    <d v="2020-05-19T00:00:00"/>
    <d v="2021-11-03T00:00:00"/>
    <n v="11"/>
    <m/>
    <n v="133"/>
    <m/>
    <m/>
    <m/>
    <m/>
    <m/>
    <m/>
    <m/>
  </r>
  <r>
    <n v="4695"/>
    <d v="2020-09-21T00:00:00"/>
    <n v="9"/>
    <x v="3"/>
    <s v="Deon Harris"/>
    <s v="Senior Director Of Marketing"/>
    <s v="Moët Hennessy "/>
    <x v="26"/>
    <s v="America"/>
    <s v="New York"/>
    <m/>
    <s v="No inmail sent"/>
    <x v="4"/>
    <m/>
    <m/>
    <n v="0"/>
    <m/>
    <m/>
    <m/>
    <m/>
    <s v="deon.harris@mhAmerica.com"/>
    <m/>
    <m/>
    <m/>
    <m/>
  </r>
  <r>
    <n v="4696"/>
    <d v="2020-09-18T00:00:00"/>
    <n v="9"/>
    <x v="3"/>
    <s v="Mauricio Bermudez"/>
    <s v="Senior Director, NAM Strategic Insights &amp; Analytics"/>
    <s v="Bacardi"/>
    <x v="15"/>
    <s v="America"/>
    <s v="Florida"/>
    <m/>
    <s v="No inmail sent"/>
    <x v="0"/>
    <d v="2020-02-18T00:00:00"/>
    <d v="2021-02-23T00:00:00"/>
    <n v="2"/>
    <m/>
    <n v="386"/>
    <s v="None"/>
    <m/>
    <m/>
    <m/>
    <m/>
    <m/>
    <m/>
  </r>
  <r>
    <n v="4697"/>
    <d v="2020-09-24T00:00:00"/>
    <n v="9"/>
    <x v="3"/>
    <s v="Efe Akbulut"/>
    <s v="Manager, Analytics"/>
    <s v="BBC Studios"/>
    <x v="26"/>
    <s v="America"/>
    <s v="New York"/>
    <m/>
    <s v="No inmail sent"/>
    <x v="4"/>
    <m/>
    <m/>
    <n v="0"/>
    <m/>
    <m/>
    <m/>
    <m/>
    <m/>
    <m/>
    <m/>
    <m/>
    <m/>
  </r>
  <r>
    <n v="4698"/>
    <d v="2020-09-24T00:00:00"/>
    <n v="9"/>
    <x v="3"/>
    <s v="Mark Weiner"/>
    <s v="Chief Insights Officer"/>
    <s v="Cision"/>
    <x v="15"/>
    <s v="America"/>
    <s v="New York"/>
    <m/>
    <s v="No inmail sent"/>
    <x v="0"/>
    <d v="2020-01-29T00:00:00"/>
    <d v="2020-09-24T00:00:00"/>
    <n v="9"/>
    <m/>
    <n v="538"/>
    <s v="Negative"/>
    <d v="2020-02-12T00:00:00"/>
    <m/>
    <m/>
    <m/>
    <m/>
    <s v="No thanks"/>
  </r>
  <r>
    <n v="4699"/>
    <m/>
    <n v="0"/>
    <x v="5"/>
    <s v="Sen Deng"/>
    <s v="Vice President"/>
    <s v="j2 Global"/>
    <x v="15"/>
    <s v="America"/>
    <s v="New York"/>
    <m/>
    <s v="No inmail sent"/>
    <x v="0"/>
    <d v="2020-01-29T00:00:00"/>
    <d v="2020-02-12T00:00:00"/>
    <n v="2"/>
    <m/>
    <n v="763"/>
    <s v="Positive"/>
    <m/>
    <s v="sdeng@everydayhealthgroup.com"/>
    <m/>
    <m/>
    <m/>
    <s v="Yes. My email sdeng@everydayhealthgroup.com. Thank you!"/>
  </r>
  <r>
    <n v="4700"/>
    <d v="2020-09-25T00:00:00"/>
    <n v="9"/>
    <x v="3"/>
    <s v="Kyril Z."/>
    <s v="Associate Vice President - Strategic Projects, Business Operations"/>
    <s v="GLG (Gerson Lehrman Group)"/>
    <x v="15"/>
    <s v="America"/>
    <s v="New York"/>
    <m/>
    <s v="No inmail sent"/>
    <x v="4"/>
    <m/>
    <m/>
    <n v="0"/>
    <m/>
    <m/>
    <m/>
    <m/>
    <m/>
    <m/>
    <m/>
    <m/>
    <m/>
  </r>
  <r>
    <n v="4701"/>
    <m/>
    <n v="0"/>
    <x v="3"/>
    <s v="Nisha Jalan"/>
    <s v="VP, Data Science"/>
    <s v="Digitas North America"/>
    <x v="1"/>
    <s v="America"/>
    <s v="New York"/>
    <m/>
    <s v="No inmail sent"/>
    <x v="0"/>
    <d v="2020-01-28T00:00:00"/>
    <d v="2021-07-15T00:00:00"/>
    <n v="7"/>
    <m/>
    <n v="244"/>
    <s v="None"/>
    <m/>
    <m/>
    <m/>
    <m/>
    <m/>
    <s v="Relevant + followed up"/>
  </r>
  <r>
    <n v="4702"/>
    <m/>
    <n v="0"/>
    <x v="3"/>
    <s v="Nick Baccala"/>
    <s v="Executive Director, Research"/>
    <s v="Condé Nast"/>
    <x v="17"/>
    <s v="America"/>
    <s v="New York"/>
    <m/>
    <s v="No inmail sent"/>
    <x v="0"/>
    <d v="2020-02-04T00:00:00"/>
    <d v="2021-03-10T00:00:00"/>
    <n v="3"/>
    <m/>
    <n v="371"/>
    <s v="None"/>
    <m/>
    <m/>
    <m/>
    <m/>
    <m/>
    <s v="Relevant + followed up"/>
  </r>
  <r>
    <n v="4703"/>
    <d v="2020-09-25T00:00:00"/>
    <n v="9"/>
    <x v="3"/>
    <s v="Jon Buckley"/>
    <s v="Vice President, Subscriptions &amp; Media"/>
    <s v="The Wall Street Journal"/>
    <x v="15"/>
    <s v="America"/>
    <s v="New York"/>
    <m/>
    <s v="No inmail sent"/>
    <x v="3"/>
    <m/>
    <m/>
    <n v="0"/>
    <m/>
    <m/>
    <m/>
    <m/>
    <m/>
    <m/>
    <m/>
    <m/>
    <m/>
  </r>
  <r>
    <n v="4704"/>
    <d v="2020-09-25T00:00:00"/>
    <n v="9"/>
    <x v="3"/>
    <s v="JP Gerard"/>
    <s v="Managing Director, Head of BI and Data Analytics"/>
    <s v="New York Life Investments"/>
    <x v="15"/>
    <s v="America"/>
    <s v="New York"/>
    <m/>
    <s v="No inmail sent"/>
    <x v="0"/>
    <d v="2020-01-28T00:00:00"/>
    <d v="2020-09-25T00:00:00"/>
    <n v="9"/>
    <m/>
    <n v="537"/>
    <s v="Negative"/>
    <d v="2020-02-03T00:00:00"/>
    <m/>
    <m/>
    <m/>
    <m/>
    <s v="No thanks"/>
  </r>
  <r>
    <n v="4705"/>
    <d v="2020-09-25T00:00:00"/>
    <n v="9"/>
    <x v="3"/>
    <s v="Joseph Pagano"/>
    <s v="VP, Strategy"/>
    <s v="MarketShare"/>
    <x v="15"/>
    <s v="America"/>
    <s v="New York"/>
    <m/>
    <s v="No inmail sent"/>
    <x v="0"/>
    <d v="2020-01-28T00:00:00"/>
    <d v="2020-09-25T00:00:00"/>
    <n v="9"/>
    <m/>
    <n v="537"/>
    <s v="Negative"/>
    <d v="2020-02-13T00:00:00"/>
    <m/>
    <m/>
    <m/>
    <m/>
    <s v="No thanks"/>
  </r>
  <r>
    <n v="4706"/>
    <d v="2020-09-25T00:00:00"/>
    <n v="9"/>
    <x v="3"/>
    <s v="Winnie Ng Schuchman"/>
    <s v="VP Marketing, Tech/B2B Media"/>
    <s v="Informa Tech "/>
    <x v="15"/>
    <s v="America"/>
    <s v="New York"/>
    <m/>
    <s v="No inmail sent"/>
    <x v="3"/>
    <m/>
    <m/>
    <n v="0"/>
    <m/>
    <m/>
    <m/>
    <m/>
    <m/>
    <m/>
    <m/>
    <m/>
    <m/>
  </r>
  <r>
    <n v="4707"/>
    <d v="2021-07-01T00:00:00"/>
    <n v="7"/>
    <x v="2"/>
    <s v="Sarah Kalauskas"/>
    <s v="Senior Manager of Advertising Effectiveness Measurement"/>
    <s v="Verizon Media"/>
    <x v="1"/>
    <s v="America"/>
    <s v="Massachusetts"/>
    <s v="Ramla's"/>
    <s v="No inmail sent"/>
    <x v="1"/>
    <m/>
    <d v="2021-07-29T00:00:00"/>
    <m/>
    <m/>
    <m/>
    <m/>
    <m/>
    <m/>
    <m/>
    <m/>
    <m/>
    <m/>
  </r>
  <r>
    <n v="4708"/>
    <d v="2020-09-25T00:00:00"/>
    <n v="9"/>
    <x v="3"/>
    <s v="John Tsou"/>
    <s v="Senior Director, Marketing"/>
    <s v="Glassdoor"/>
    <x v="15"/>
    <s v="America"/>
    <s v="California"/>
    <m/>
    <s v="No inmail sent"/>
    <x v="4"/>
    <m/>
    <m/>
    <n v="0"/>
    <m/>
    <m/>
    <m/>
    <m/>
    <m/>
    <m/>
    <m/>
    <m/>
    <m/>
  </r>
  <r>
    <n v="4709"/>
    <d v="2020-09-25T00:00:00"/>
    <n v="9"/>
    <x v="3"/>
    <s v="Andrew Somosi"/>
    <s v="Head of Americas"/>
    <s v="GLG (Gerson Lehrman Group)"/>
    <x v="15"/>
    <s v="America"/>
    <s v="New York"/>
    <m/>
    <s v="No inmail sent"/>
    <x v="4"/>
    <m/>
    <m/>
    <n v="0"/>
    <m/>
    <m/>
    <m/>
    <m/>
    <m/>
    <m/>
    <m/>
    <m/>
    <m/>
  </r>
  <r>
    <n v="4710"/>
    <d v="2019-09-25T00:00:00"/>
    <n v="9"/>
    <x v="2"/>
    <s v="Brigham Hall"/>
    <s v="Advisory Council Member (Data Science)"/>
    <s v="GLG (Gerson Lehrman Group)"/>
    <x v="15"/>
    <s v="America"/>
    <s v="Massachusetts"/>
    <m/>
    <s v="No inmail sent"/>
    <x v="0"/>
    <d v="2020-01-29T00:00:00"/>
    <d v="2021-03-18T00:00:00"/>
    <n v="3"/>
    <m/>
    <n v="363"/>
    <s v="None"/>
    <m/>
    <m/>
    <m/>
    <m/>
    <m/>
    <s v="Follow up message sent"/>
  </r>
  <r>
    <n v="4711"/>
    <m/>
    <n v="0"/>
    <x v="3"/>
    <s v="Ainul Huda"/>
    <s v="Vice President - Analytics, Audience Development &amp; Marketing"/>
    <s v="Condé Nast"/>
    <x v="17"/>
    <s v="America"/>
    <s v="New York"/>
    <m/>
    <s v="No inmail sent"/>
    <x v="0"/>
    <d v="2020-01-28T00:00:00"/>
    <d v="2021-03-10T00:00:00"/>
    <n v="3"/>
    <m/>
    <n v="371"/>
    <s v="None"/>
    <m/>
    <m/>
    <m/>
    <m/>
    <m/>
    <s v="Relevant + followed up"/>
  </r>
  <r>
    <n v="4712"/>
    <m/>
    <n v="0"/>
    <x v="2"/>
    <s v="Sherry Pitkofsky"/>
    <s v="Vice President, Marketing"/>
    <s v="The E.W. Scripps Company"/>
    <x v="1"/>
    <s v="America"/>
    <s v="New York"/>
    <m/>
    <s v="No inmail sent"/>
    <x v="0"/>
    <d v="2020-01-28T00:00:00"/>
    <d v="2021-07-14T00:00:00"/>
    <n v="7"/>
    <m/>
    <m/>
    <s v="None"/>
    <m/>
    <m/>
    <m/>
    <m/>
    <m/>
    <s v="Follow up message sent"/>
  </r>
  <r>
    <n v="4713"/>
    <d v="2020-09-25T00:00:00"/>
    <n v="9"/>
    <x v="3"/>
    <s v="Lindsey Scheftic"/>
    <s v="Vice President of Marketing"/>
    <s v="Skyrocket"/>
    <x v="15"/>
    <s v="America"/>
    <s v="California"/>
    <m/>
    <s v="No inmail sent"/>
    <x v="4"/>
    <m/>
    <m/>
    <n v="0"/>
    <m/>
    <m/>
    <m/>
    <m/>
    <m/>
    <m/>
    <m/>
    <m/>
    <m/>
  </r>
  <r>
    <n v="4714"/>
    <d v="2020-09-25T00:00:00"/>
    <n v="9"/>
    <x v="3"/>
    <s v="Tom McEntee"/>
    <s v="Chief Marketing Officer"/>
    <s v="NBT Bank"/>
    <x v="15"/>
    <s v="America"/>
    <s v="New York"/>
    <m/>
    <s v="No inmail sent"/>
    <x v="4"/>
    <m/>
    <m/>
    <n v="0"/>
    <m/>
    <m/>
    <m/>
    <m/>
    <m/>
    <m/>
    <m/>
    <m/>
    <m/>
  </r>
  <r>
    <n v="4715"/>
    <d v="2020-09-25T00:00:00"/>
    <n v="9"/>
    <x v="3"/>
    <s v="Anthony Vitiello"/>
    <s v="Vice President Sales &amp; Marketing"/>
    <s v="UltraShipTMS"/>
    <x v="15"/>
    <s v="America"/>
    <s v="New York"/>
    <m/>
    <s v="No inmail sent"/>
    <x v="4"/>
    <m/>
    <m/>
    <n v="0"/>
    <m/>
    <m/>
    <m/>
    <m/>
    <m/>
    <m/>
    <m/>
    <m/>
    <m/>
  </r>
  <r>
    <n v="4716"/>
    <d v="2020-09-25T00:00:00"/>
    <n v="9"/>
    <x v="3"/>
    <s v="Mike Eichorst"/>
    <s v="SVP"/>
    <s v="Citibank"/>
    <x v="26"/>
    <s v="America"/>
    <s v="New York"/>
    <m/>
    <s v="No inmail sent"/>
    <x v="4"/>
    <m/>
    <m/>
    <n v="0"/>
    <m/>
    <m/>
    <m/>
    <m/>
    <m/>
    <m/>
    <m/>
    <m/>
    <m/>
  </r>
  <r>
    <n v="4717"/>
    <d v="2019-09-25T00:00:00"/>
    <n v="9"/>
    <x v="2"/>
    <s v="Max Siegman"/>
    <s v="Managing Director, Digital Media &amp; Marketing"/>
    <s v="The Bachrach Group"/>
    <x v="15"/>
    <s v="America"/>
    <s v="New York"/>
    <m/>
    <s v="No inmail sent"/>
    <x v="0"/>
    <d v="2020-01-28T00:00:00"/>
    <d v="2021-07-14T00:00:00"/>
    <n v="7"/>
    <m/>
    <n v="245"/>
    <s v="None"/>
    <m/>
    <m/>
    <m/>
    <m/>
    <m/>
    <s v="Follow up message sent "/>
  </r>
  <r>
    <n v="4718"/>
    <d v="2020-09-25T00:00:00"/>
    <n v="9"/>
    <x v="3"/>
    <s v="Hoon Rhew"/>
    <s v="Sr. Data scientist, Mgr"/>
    <s v="Macy's"/>
    <x v="0"/>
    <s v="America"/>
    <s v="California"/>
    <m/>
    <s v="No inmail sent"/>
    <x v="0"/>
    <d v="2020-01-29T00:00:00"/>
    <d v="2020-09-25T00:00:00"/>
    <n v="9"/>
    <m/>
    <n v="537"/>
    <s v="Negative"/>
    <d v="2020-02-12T00:00:00"/>
    <m/>
    <m/>
    <m/>
    <m/>
    <s v="No thanks"/>
  </r>
  <r>
    <n v="4719"/>
    <d v="2020-09-25T00:00:00"/>
    <n v="9"/>
    <x v="3"/>
    <s v="Lawrence Krasnoff"/>
    <s v="Partner / Director Advanced Analytics"/>
    <s v="WaverMaker"/>
    <x v="21"/>
    <s v="America"/>
    <s v="New York"/>
    <m/>
    <s v="No inmail sent"/>
    <x v="0"/>
    <d v="2020-09-30T00:00:00"/>
    <m/>
    <n v="0"/>
    <m/>
    <m/>
    <s v="Positive_FS"/>
    <m/>
    <m/>
    <m/>
    <m/>
    <m/>
    <m/>
  </r>
  <r>
    <n v="4720"/>
    <d v="2020-09-25T00:00:00"/>
    <n v="9"/>
    <x v="3"/>
    <s v="Laurie Sagona"/>
    <s v="President"/>
    <s v="Sundance Marketing"/>
    <x v="15"/>
    <s v="America"/>
    <s v="New York"/>
    <m/>
    <s v="No inmail sent"/>
    <x v="4"/>
    <m/>
    <m/>
    <n v="0"/>
    <m/>
    <m/>
    <m/>
    <m/>
    <m/>
    <m/>
    <m/>
    <m/>
    <m/>
  </r>
  <r>
    <n v="4721"/>
    <m/>
    <n v="0"/>
    <x v="3"/>
    <s v="Juliana Roding"/>
    <s v="SVP, Analytics"/>
    <s v="Horizon Next"/>
    <x v="2"/>
    <s v="America"/>
    <s v="New York"/>
    <m/>
    <s v="No inmail sent"/>
    <x v="0"/>
    <d v="2019-10-01T00:00:00"/>
    <d v="2021-07-15T00:00:00"/>
    <n v="7"/>
    <m/>
    <n v="244"/>
    <s v="None"/>
    <m/>
    <m/>
    <m/>
    <m/>
    <m/>
    <s v="Relevant + followed up"/>
  </r>
  <r>
    <n v="4722"/>
    <m/>
    <n v="0"/>
    <x v="5"/>
    <s v="Jack Eldridge"/>
    <s v="Vice President - Analytics &amp; AI"/>
    <s v="Lawrence Harvey"/>
    <x v="15"/>
    <s v="America"/>
    <s v="New York"/>
    <m/>
    <s v="No inmail sent"/>
    <x v="0"/>
    <d v="2020-01-30T00:00:00"/>
    <s v="Irrelevant"/>
    <e v="#VALUE!"/>
    <m/>
    <m/>
    <s v="Irrelevant"/>
    <m/>
    <m/>
    <m/>
    <m/>
    <m/>
    <s v="Follow up message sent Irrelevant"/>
  </r>
  <r>
    <n v="4723"/>
    <d v="2020-09-18T00:00:00"/>
    <n v="9"/>
    <x v="3"/>
    <s v="Timothy Griffin"/>
    <s v="VP - Head of Business Intelligence"/>
    <s v="J.P. Morgan"/>
    <x v="15"/>
    <s v="America"/>
    <s v="New York"/>
    <m/>
    <s v="No inmail sent"/>
    <x v="0"/>
    <d v="2020-01-29T00:00:00"/>
    <d v="2020-09-25T00:00:00"/>
    <n v="9"/>
    <m/>
    <n v="537"/>
    <s v="Negative"/>
    <d v="2020-02-12T00:00:00"/>
    <m/>
    <m/>
    <m/>
    <m/>
    <s v="No thanks"/>
  </r>
  <r>
    <n v="4724"/>
    <m/>
    <n v="0"/>
    <x v="1"/>
    <s v="Eric Tseng"/>
    <s v="Go-to-market manager"/>
    <s v="Dell"/>
    <x v="26"/>
    <s v="America"/>
    <s v="Texas"/>
    <m/>
    <s v="No inmail sent"/>
    <x v="0"/>
    <d v="2020-01-29T00:00:00"/>
    <s v="irrelevent 8/17/2020"/>
    <e v="#VALUE!"/>
    <m/>
    <m/>
    <s v="Irrelevant 8/17/2020"/>
    <m/>
    <m/>
    <m/>
    <m/>
    <m/>
    <m/>
  </r>
  <r>
    <n v="4725"/>
    <d v="2020-09-25T00:00:00"/>
    <n v="9"/>
    <x v="3"/>
    <s v="Zikun Wu"/>
    <s v="Associate Director, Marketing Science"/>
    <s v="OMD America"/>
    <x v="15"/>
    <s v="America"/>
    <s v="New York"/>
    <m/>
    <s v="No inmail sent"/>
    <x v="4"/>
    <m/>
    <m/>
    <n v="0"/>
    <m/>
    <m/>
    <m/>
    <m/>
    <m/>
    <m/>
    <m/>
    <m/>
    <m/>
  </r>
  <r>
    <n v="4726"/>
    <d v="2020-09-25T00:00:00"/>
    <n v="9"/>
    <x v="3"/>
    <s v="Justin Chadwick"/>
    <s v="Senior Director of Marketing"/>
    <s v="Tremor Video"/>
    <x v="15"/>
    <s v="America"/>
    <s v="New York"/>
    <m/>
    <s v="No inmail sent"/>
    <x v="2"/>
    <m/>
    <m/>
    <n v="0"/>
    <m/>
    <m/>
    <m/>
    <m/>
    <m/>
    <m/>
    <m/>
    <m/>
    <m/>
  </r>
  <r>
    <n v="4727"/>
    <m/>
    <n v="0"/>
    <x v="3"/>
    <s v="Johnny Chung"/>
    <s v="VP Advanced Analytics"/>
    <s v="MUFG"/>
    <x v="10"/>
    <s v="America"/>
    <s v="New York"/>
    <m/>
    <s v="No inmail sent"/>
    <x v="0"/>
    <d v="2020-02-03T00:00:00"/>
    <d v="2021-07-15T00:00:00"/>
    <n v="7"/>
    <m/>
    <n v="244"/>
    <s v="None"/>
    <m/>
    <m/>
    <m/>
    <m/>
    <m/>
    <s v="Relevant + followed up"/>
  </r>
  <r>
    <n v="4728"/>
    <d v="2020-09-25T00:00:00"/>
    <n v="9"/>
    <x v="3"/>
    <s v="Christopher Kinney"/>
    <s v="VP, Group Partner, Business Analytics Engine"/>
    <s v="Universal McCann J3"/>
    <x v="21"/>
    <s v="America"/>
    <s v="New York"/>
    <m/>
    <s v="No inmail sent"/>
    <x v="0"/>
    <d v="2020-09-30T00:00:00"/>
    <d v="2021-07-15T00:00:00"/>
    <n v="7"/>
    <m/>
    <n v="244"/>
    <s v="Negative"/>
    <d v="2021-07-15T00:00:00"/>
    <m/>
    <m/>
    <m/>
    <m/>
    <m/>
  </r>
  <r>
    <n v="4729"/>
    <m/>
    <n v="0"/>
    <x v="3"/>
    <s v="Michael Hernandez"/>
    <s v="Director, Integrated Media"/>
    <s v="Evergreen Trading"/>
    <x v="10"/>
    <s v="America"/>
    <s v="New York"/>
    <m/>
    <s v="No inmail sent"/>
    <x v="0"/>
    <d v="2020-01-30T00:00:00"/>
    <d v="2021-03-19T00:00:00"/>
    <n v="3"/>
    <m/>
    <n v="362"/>
    <s v="Positive_FS"/>
    <d v="2020-02-18T00:00:00"/>
    <m/>
    <m/>
    <m/>
    <m/>
    <s v="Relevant + followed up"/>
  </r>
  <r>
    <n v="4730"/>
    <m/>
    <n v="0"/>
    <x v="5"/>
    <s v="Kunwei Lin"/>
    <s v="Sr. Director, Business &amp; Audience Insights"/>
    <s v="Kinesso"/>
    <x v="21"/>
    <s v="America"/>
    <s v="New York"/>
    <m/>
    <s v="No inmail sent"/>
    <x v="0"/>
    <d v="2020-05-19T00:00:00"/>
    <s v="Irrelevant"/>
    <e v="#VALUE!"/>
    <m/>
    <m/>
    <m/>
    <m/>
    <m/>
    <m/>
    <m/>
    <m/>
    <s v="Not relevant"/>
  </r>
  <r>
    <n v="4731"/>
    <d v="2020-09-25T00:00:00"/>
    <n v="9"/>
    <x v="3"/>
    <s v="Owen McCorry"/>
    <s v="Chief Growth Officer"/>
    <s v="Merkle"/>
    <x v="21"/>
    <s v="America"/>
    <s v="New York"/>
    <m/>
    <s v="No inmail sent"/>
    <x v="0"/>
    <d v="2020-10-20T00:00:00"/>
    <m/>
    <n v="0"/>
    <m/>
    <m/>
    <m/>
    <m/>
    <m/>
    <m/>
    <m/>
    <m/>
    <m/>
  </r>
  <r>
    <n v="4732"/>
    <m/>
    <n v="0"/>
    <x v="3"/>
    <s v="Ria Galiano"/>
    <s v="Director of Portfolio Optimization"/>
    <s v="Peloton Interactive"/>
    <x v="7"/>
    <s v="America"/>
    <s v="New York"/>
    <m/>
    <s v="No inmail sent"/>
    <x v="0"/>
    <d v="2020-01-31T00:00:00"/>
    <d v="2021-03-10T00:00:00"/>
    <n v="3"/>
    <m/>
    <n v="371"/>
    <s v="None"/>
    <m/>
    <m/>
    <m/>
    <m/>
    <m/>
    <s v="Relevant + followed up"/>
  </r>
  <r>
    <n v="4733"/>
    <m/>
    <n v="0"/>
    <x v="5"/>
    <s v="Brian Buehling"/>
    <s v="Managing Director"/>
    <s v="Dakota Systems"/>
    <x v="15"/>
    <s v="America"/>
    <s v="Illinois"/>
    <m/>
    <s v="No inmail sent"/>
    <x v="0"/>
    <m/>
    <s v="Competitor"/>
    <e v="#VALUE!"/>
    <m/>
    <m/>
    <m/>
    <m/>
    <m/>
    <m/>
    <m/>
    <m/>
    <s v="Seems like a competitor"/>
  </r>
  <r>
    <n v="4734"/>
    <m/>
    <n v="0"/>
    <x v="5"/>
    <s v="Hari Hariharan"/>
    <s v="VP Analytics Consulting and Business Development"/>
    <s v="Nuevora"/>
    <x v="15"/>
    <s v="America"/>
    <s v="Wisconsin"/>
    <m/>
    <s v="No inmail sent"/>
    <x v="0"/>
    <m/>
    <s v="Competitor"/>
    <e v="#VALUE!"/>
    <m/>
    <m/>
    <m/>
    <m/>
    <m/>
    <m/>
    <m/>
    <m/>
    <s v="Seems like a competitor"/>
  </r>
  <r>
    <n v="4735"/>
    <m/>
    <n v="0"/>
    <x v="1"/>
    <s v="Yufan Chen"/>
    <s v="Director of Marketing Science"/>
    <s v="Mindshare"/>
    <x v="21"/>
    <s v="America"/>
    <s v="New York"/>
    <m/>
    <s v="No inmail sent"/>
    <x v="2"/>
    <d v="2020-02-03T00:00:00"/>
    <m/>
    <n v="0"/>
    <m/>
    <m/>
    <m/>
    <m/>
    <m/>
    <m/>
    <m/>
    <m/>
    <m/>
  </r>
  <r>
    <n v="4736"/>
    <m/>
    <n v="0"/>
    <x v="5"/>
    <s v="Sheila Baker"/>
    <s v="Executive Director, Marketing Sciences Team Lead"/>
    <s v="Mindshare"/>
    <x v="21"/>
    <s v="America"/>
    <s v="Connecticut"/>
    <m/>
    <s v="No inmail sent"/>
    <x v="4"/>
    <m/>
    <m/>
    <n v="0"/>
    <m/>
    <m/>
    <m/>
    <m/>
    <m/>
    <m/>
    <m/>
    <m/>
    <s v="Not relevant"/>
  </r>
  <r>
    <n v="4737"/>
    <d v="2020-09-25T00:00:00"/>
    <n v="9"/>
    <x v="3"/>
    <s v="David Adelman"/>
    <s v="Head of Mindshare Chicago"/>
    <s v="Mindshare"/>
    <x v="21"/>
    <s v="America"/>
    <s v="Illinois"/>
    <m/>
    <s v="No inmail sent"/>
    <x v="4"/>
    <m/>
    <m/>
    <n v="0"/>
    <m/>
    <m/>
    <m/>
    <m/>
    <m/>
    <m/>
    <m/>
    <m/>
    <m/>
  </r>
  <r>
    <n v="4738"/>
    <d v="2020-09-11T00:00:00"/>
    <n v="9"/>
    <x v="3"/>
    <s v="Katherine Kotschevar"/>
    <s v="Consumer &amp; Market Knowledge - Data Analytics Manager"/>
    <s v="Procter &amp; Gamble"/>
    <x v="26"/>
    <s v="America"/>
    <s v="Ohio"/>
    <m/>
    <s v="No inmail sent"/>
    <x v="0"/>
    <d v="2020-03-09T00:00:00"/>
    <d v="2021-11-03T00:00:00"/>
    <n v="11"/>
    <m/>
    <n v="133"/>
    <m/>
    <m/>
    <m/>
    <m/>
    <m/>
    <m/>
    <m/>
  </r>
  <r>
    <n v="4739"/>
    <d v="2021-03-08T00:00:00"/>
    <n v="3"/>
    <x v="3"/>
    <s v="Wai Lam"/>
    <s v="Marketing Manager"/>
    <s v="Macy's"/>
    <x v="0"/>
    <s v="America"/>
    <s v="New York"/>
    <s v="Ramla's"/>
    <s v="No inmail sent"/>
    <x v="1"/>
    <m/>
    <m/>
    <n v="0"/>
    <m/>
    <m/>
    <m/>
    <m/>
    <m/>
    <m/>
    <m/>
    <m/>
    <m/>
  </r>
  <r>
    <n v="4740"/>
    <d v="2020-09-11T00:00:00"/>
    <n v="9"/>
    <x v="3"/>
    <s v="Katherine McFerren"/>
    <s v="Advanced Analytics Media Services Manager"/>
    <s v="Procter &amp; Gamble"/>
    <x v="26"/>
    <s v="America"/>
    <s v="Ohio"/>
    <m/>
    <s v="No inmail sent"/>
    <x v="0"/>
    <d v="2020-02-03T00:00:00"/>
    <d v="2020-03-02T00:00:00"/>
    <n v="3"/>
    <m/>
    <n v="744"/>
    <s v="Negative"/>
    <d v="2020-03-02T00:00:00"/>
    <m/>
    <m/>
    <m/>
    <m/>
    <s v="no thanks"/>
  </r>
  <r>
    <n v="4741"/>
    <d v="2020-09-29T00:00:00"/>
    <n v="9"/>
    <x v="3"/>
    <s v="Christine Waite"/>
    <s v="Executive Director, Marketing Effectiveness"/>
    <s v="AMAG Pharmaceuticals"/>
    <x v="15"/>
    <s v="America"/>
    <s v="Massachusetts"/>
    <m/>
    <s v="No inmail sent"/>
    <x v="4"/>
    <m/>
    <m/>
    <n v="0"/>
    <m/>
    <m/>
    <m/>
    <m/>
    <m/>
    <m/>
    <m/>
    <m/>
    <m/>
  </r>
  <r>
    <n v="4742"/>
    <d v="2019-09-25T00:00:00"/>
    <n v="9"/>
    <x v="2"/>
    <s v="John Grano"/>
    <s v="Vice President, Global Sales &amp; Marketing Effectiveness"/>
    <s v="Sanofi Pasteur"/>
    <x v="15"/>
    <s v="America"/>
    <s v="New Jersey"/>
    <m/>
    <s v="No inmail sent"/>
    <x v="0"/>
    <d v="2020-02-08T00:00:00"/>
    <d v="2021-07-14T00:00:00"/>
    <n v="7"/>
    <m/>
    <n v="245"/>
    <s v="None"/>
    <m/>
    <m/>
    <m/>
    <m/>
    <m/>
    <s v="Follow up message sent "/>
  </r>
  <r>
    <n v="4743"/>
    <d v="2020-09-29T00:00:00"/>
    <n v="9"/>
    <x v="3"/>
    <s v="Kimberly Ficarra"/>
    <s v="Vice President Consulting | Marketing Effectiveness"/>
    <s v="GfK Custom Research North America"/>
    <x v="15"/>
    <s v="America"/>
    <s v="New Jersey"/>
    <m/>
    <s v="No inmail sent"/>
    <x v="0"/>
    <d v="2021-03-24T00:00:00"/>
    <d v="2021-11-30T00:00:00"/>
    <n v="11"/>
    <m/>
    <m/>
    <m/>
    <m/>
    <m/>
    <m/>
    <m/>
    <m/>
    <m/>
  </r>
  <r>
    <n v="4744"/>
    <d v="2020-09-29T00:00:00"/>
    <n v="9"/>
    <x v="3"/>
    <s v="Brian Anderson"/>
    <s v="VP of Marketing &amp; e-Commerce"/>
    <s v="Handsome Ltd"/>
    <x v="15"/>
    <s v="America"/>
    <s v="Illinois"/>
    <m/>
    <s v="No inmail sent"/>
    <x v="4"/>
    <m/>
    <m/>
    <n v="0"/>
    <m/>
    <m/>
    <m/>
    <m/>
    <m/>
    <m/>
    <m/>
    <m/>
    <m/>
  </r>
  <r>
    <n v="4745"/>
    <d v="2020-09-29T00:00:00"/>
    <n v="9"/>
    <x v="3"/>
    <s v="Michael Younger"/>
    <s v="Chief Marketing Officer"/>
    <s v="Thermacell Repellents"/>
    <x v="15"/>
    <s v="America"/>
    <s v="Massachusetts"/>
    <m/>
    <s v="No inmail sent"/>
    <x v="4"/>
    <m/>
    <m/>
    <n v="0"/>
    <m/>
    <m/>
    <m/>
    <m/>
    <m/>
    <m/>
    <m/>
    <m/>
    <m/>
  </r>
  <r>
    <n v="4746"/>
    <d v="2020-09-29T00:00:00"/>
    <n v="9"/>
    <x v="3"/>
    <s v="Sean C. Rice"/>
    <s v="CEO"/>
    <s v="Hudson River Group"/>
    <x v="15"/>
    <s v="America"/>
    <s v="New York"/>
    <s v="Ramla's"/>
    <s v="No inmail sent"/>
    <x v="0"/>
    <d v="2021-02-04T00:00:00"/>
    <d v="2022-02-10T00:00:00"/>
    <n v="2"/>
    <m/>
    <n v="34"/>
    <m/>
    <m/>
    <m/>
    <m/>
    <m/>
    <m/>
    <m/>
  </r>
  <r>
    <n v="4747"/>
    <d v="2020-09-29T00:00:00"/>
    <n v="9"/>
    <x v="3"/>
    <s v="Robin Hinson"/>
    <s v="SVP of Global Marketing Technology"/>
    <s v="Citibank"/>
    <x v="26"/>
    <s v="America"/>
    <s v="Ohio"/>
    <m/>
    <s v="No inmail sent"/>
    <x v="4"/>
    <m/>
    <m/>
    <n v="0"/>
    <m/>
    <m/>
    <m/>
    <m/>
    <m/>
    <m/>
    <m/>
    <m/>
    <m/>
  </r>
  <r>
    <n v="4748"/>
    <d v="2020-09-29T00:00:00"/>
    <n v="9"/>
    <x v="3"/>
    <s v="Drew Margand"/>
    <s v="VP, Reporting and Analytics"/>
    <s v="Radian"/>
    <x v="20"/>
    <s v="America"/>
    <s v="Connecticut"/>
    <m/>
    <s v="No inmail sent"/>
    <x v="0"/>
    <d v="2020-02-04T00:00:00"/>
    <d v="2021-02-23T00:00:00"/>
    <n v="2"/>
    <m/>
    <n v="386"/>
    <s v="Negative"/>
    <d v="2020-02-10T00:00:00"/>
    <s v="drew.margand@radian.biz"/>
    <s v="Sales QL"/>
    <m/>
    <d v="2020-10-28T00:00:00"/>
    <s v="Thanks, Ramla. My focus right now isn’t marketing effectiveness as it was in previous roles. So, I’ll keep you in mind if/when those responsibilities come back onto my radar."/>
  </r>
  <r>
    <n v="4749"/>
    <d v="2020-09-29T00:00:00"/>
    <n v="9"/>
    <x v="3"/>
    <s v="Art C."/>
    <s v="Chief Analytics Officer"/>
    <s v="The Hendry Partnership"/>
    <x v="15"/>
    <s v="America"/>
    <s v="New York"/>
    <m/>
    <s v="No inmail sent"/>
    <x v="4"/>
    <m/>
    <m/>
    <n v="0"/>
    <m/>
    <m/>
    <m/>
    <m/>
    <s v="art.c@bayer.com"/>
    <m/>
    <m/>
    <m/>
    <m/>
  </r>
  <r>
    <n v="4750"/>
    <d v="2020-09-29T00:00:00"/>
    <n v="9"/>
    <x v="3"/>
    <s v="George Wade"/>
    <s v="Vice President, Head of Strategic Account Management, Marketing Services"/>
    <s v="Affinity Solutions"/>
    <x v="15"/>
    <s v="America"/>
    <s v="New Jersey"/>
    <m/>
    <s v="No inmail sent"/>
    <x v="3"/>
    <m/>
    <m/>
    <n v="0"/>
    <m/>
    <m/>
    <m/>
    <m/>
    <m/>
    <m/>
    <m/>
    <m/>
    <m/>
  </r>
  <r>
    <n v="4751"/>
    <d v="2020-09-29T00:00:00"/>
    <n v="9"/>
    <x v="3"/>
    <s v="Marc Ryan"/>
    <s v="Chief Data Officer"/>
    <s v="Kantar"/>
    <x v="26"/>
    <s v="America"/>
    <s v="Connecticut"/>
    <s v="Ramla's"/>
    <s v="No inmail sent"/>
    <x v="2"/>
    <m/>
    <m/>
    <n v="0"/>
    <m/>
    <m/>
    <m/>
    <m/>
    <m/>
    <m/>
    <m/>
    <m/>
    <m/>
  </r>
  <r>
    <n v="4752"/>
    <d v="2020-09-29T00:00:00"/>
    <n v="9"/>
    <x v="5"/>
    <s v="Dan Zetu"/>
    <s v="VP/Director, Data Science"/>
    <s v="Publicis Group"/>
    <x v="21"/>
    <s v="America"/>
    <s v="Michigan"/>
    <m/>
    <s v="No inmail sent"/>
    <x v="0"/>
    <d v="2020-02-03T00:00:00"/>
    <m/>
    <n v="0"/>
    <m/>
    <n v="772"/>
    <s v="Neutral"/>
    <d v="2020-02-03T00:00:00"/>
    <m/>
    <m/>
    <m/>
    <m/>
    <s v="Ramla, thanks for your note. I understand Sales pitches have become customary on LinkedIn and I am not disapproving of those. Having said that, while I do respect your background and work immensely, we do have our own MMM solution here in the US. In fact, I am one of the leaders of this product line in the US and, to be as honest as you have, I will not advocate a competing product to the one I have created for Publicis. "/>
  </r>
  <r>
    <n v="4753"/>
    <d v="2020-09-29T00:00:00"/>
    <n v="9"/>
    <x v="3"/>
    <s v="Krishnan Menon"/>
    <s v="Vice President of Marketing, Growth"/>
    <s v="Fetch Rewards, Inc."/>
    <x v="15"/>
    <s v="America"/>
    <s v="Illinois"/>
    <m/>
    <s v="No inmail sent"/>
    <x v="4"/>
    <m/>
    <m/>
    <n v="0"/>
    <m/>
    <m/>
    <m/>
    <m/>
    <m/>
    <m/>
    <m/>
    <m/>
    <m/>
  </r>
  <r>
    <n v="4754"/>
    <m/>
    <n v="0"/>
    <x v="3"/>
    <s v="Denise Rosplock"/>
    <s v="VP Marketing"/>
    <s v="Informa"/>
    <x v="15"/>
    <s v="America"/>
    <s v="New York"/>
    <m/>
    <s v="No inmail sent"/>
    <x v="0"/>
    <d v="2020-02-04T00:00:00"/>
    <d v="2020-09-30T00:00:00"/>
    <n v="9"/>
    <m/>
    <n v="532"/>
    <s v="Positive"/>
    <d v="2020-02-04T00:00:00"/>
    <m/>
    <m/>
    <m/>
    <m/>
    <s v="Hi Ramla,_x000a_Kudos for the honest intro._x000a_I’m curious to learn more but schedule is rough. I can make time 2/12 9:30 AM - does that work for you?"/>
  </r>
  <r>
    <n v="4755"/>
    <d v="2020-09-29T00:00:00"/>
    <n v="9"/>
    <x v="3"/>
    <s v="Ricardo Dalmas"/>
    <s v="Vice President, Strategic Initiatives"/>
    <s v="Ventas"/>
    <x v="15"/>
    <s v="America"/>
    <s v="Illinois"/>
    <m/>
    <s v="No inmail sent"/>
    <x v="0"/>
    <d v="2020-02-04T00:00:00"/>
    <d v="2020-09-30T00:00:00"/>
    <n v="9"/>
    <m/>
    <n v="532"/>
    <s v="Negative"/>
    <d v="2020-02-04T00:00:00"/>
    <m/>
    <m/>
    <m/>
    <m/>
    <s v="No thanks"/>
  </r>
  <r>
    <n v="4756"/>
    <m/>
    <n v="0"/>
    <x v="7"/>
    <s v="Amanda Reveno"/>
    <s v="Head of Marketing and GTM Strategy"/>
    <s v="Hudson MX"/>
    <x v="15"/>
    <s v="America"/>
    <s v="Georgia"/>
    <m/>
    <s v="No inmail sent"/>
    <x v="4"/>
    <m/>
    <m/>
    <n v="0"/>
    <m/>
    <m/>
    <m/>
    <m/>
    <m/>
    <m/>
    <m/>
    <m/>
    <m/>
  </r>
  <r>
    <n v="4757"/>
    <d v="2020-09-29T00:00:00"/>
    <n v="9"/>
    <x v="3"/>
    <s v="Matt Nielsen"/>
    <s v="Vice President, Enterprise Marketing Platforms &amp; Solutions"/>
    <s v="American Express"/>
    <x v="26"/>
    <s v="America"/>
    <s v="New York"/>
    <m/>
    <s v="No inmail sent"/>
    <x v="4"/>
    <m/>
    <m/>
    <n v="0"/>
    <m/>
    <m/>
    <m/>
    <m/>
    <m/>
    <m/>
    <m/>
    <m/>
    <m/>
  </r>
  <r>
    <n v="4758"/>
    <m/>
    <n v="0"/>
    <x v="1"/>
    <s v="James Walker"/>
    <s v="Managing Director-Founder"/>
    <s v="Hastings Group Analytics"/>
    <x v="15"/>
    <s v="America"/>
    <s v="New York"/>
    <m/>
    <s v="No inmail sent"/>
    <x v="0"/>
    <d v="2020-02-05T00:00:00"/>
    <m/>
    <n v="0"/>
    <m/>
    <n v="769"/>
    <s v="Negative"/>
    <d v="2020-02-06T00:00:00"/>
    <m/>
    <m/>
    <m/>
    <m/>
    <s v="No thanks"/>
  </r>
  <r>
    <n v="4759"/>
    <m/>
    <n v="0"/>
    <x v="5"/>
    <s v="Michael Noonan"/>
    <s v="SVP, Analytic Product Development"/>
    <s v="The NPD Group"/>
    <x v="5"/>
    <s v="America"/>
    <s v="Illinois"/>
    <m/>
    <s v="No inmail sent"/>
    <x v="0"/>
    <d v="2020-02-04T00:00:00"/>
    <d v="2020-03-02T00:00:00"/>
    <n v="3"/>
    <m/>
    <n v="744"/>
    <s v="Negative"/>
    <d v="2020-03-17T00:00:00"/>
    <m/>
    <m/>
    <m/>
    <m/>
    <s v="No thanks"/>
  </r>
  <r>
    <n v="4760"/>
    <d v="2020-09-29T00:00:00"/>
    <n v="9"/>
    <x v="3"/>
    <s v="Stuart Taylor"/>
    <s v="VP, Business Insights and Analytics"/>
    <s v="Kum &amp; Go"/>
    <x v="15"/>
    <m/>
    <s v="Iowa"/>
    <m/>
    <s v="No inmail sent"/>
    <x v="4"/>
    <m/>
    <m/>
    <n v="0"/>
    <m/>
    <m/>
    <m/>
    <m/>
    <m/>
    <m/>
    <m/>
    <m/>
    <m/>
  </r>
  <r>
    <n v="4761"/>
    <d v="2020-09-29T00:00:00"/>
    <n v="9"/>
    <x v="3"/>
    <s v="Shawn Jin"/>
    <s v="Managing Director, Head of Analytics"/>
    <s v="Bunker Hill Insurance Company"/>
    <x v="15"/>
    <s v="America"/>
    <s v="Massachusetts"/>
    <m/>
    <s v="No inmail sent"/>
    <x v="0"/>
    <d v="2020-02-04T00:00:00"/>
    <d v="2020-09-30T00:00:00"/>
    <n v="9"/>
    <m/>
    <n v="532"/>
    <s v="Neutral"/>
    <d v="2020-02-05T00:00:00"/>
    <m/>
    <m/>
    <m/>
    <m/>
    <s v="Currently we are only in the functionality testing phase on direct marketing side so there is not enough data for optimization and MMM.  Maybe we can discuss more opportunities later but probably not right now."/>
  </r>
  <r>
    <n v="4762"/>
    <m/>
    <n v="0"/>
    <x v="5"/>
    <s v="Melissa Pruessing"/>
    <s v="Vice President, Channel Strategy and Planning, Field Marketing and Marketing Operations"/>
    <s v="Aspen Dental Management, Inc. (ADMI)"/>
    <x v="15"/>
    <s v="America"/>
    <s v="Illinois"/>
    <m/>
    <s v="No inmail sent"/>
    <x v="0"/>
    <d v="2020-02-07T00:00:00"/>
    <m/>
    <n v="0"/>
    <m/>
    <n v="768"/>
    <s v="Negative"/>
    <d v="2020-02-07T00:00:00"/>
    <m/>
    <m/>
    <m/>
    <m/>
    <s v="No, thanks"/>
  </r>
  <r>
    <n v="4763"/>
    <m/>
    <n v="0"/>
    <x v="5"/>
    <s v="Roberto Ruiz"/>
    <s v="Executive Vice President - Research, Insights &amp; Analytics"/>
    <s v="Univision Communications Inc."/>
    <x v="15"/>
    <s v="America"/>
    <s v="New Jersey"/>
    <m/>
    <s v="No inmail sent"/>
    <x v="0"/>
    <d v="2020-02-06T00:00:00"/>
    <s v="Irrelevant"/>
    <e v="#VALUE!"/>
    <m/>
    <m/>
    <s v="Irrelevant"/>
    <m/>
    <m/>
    <m/>
    <m/>
    <m/>
    <s v="Follow up message sent Irrelevant"/>
  </r>
  <r>
    <n v="4764"/>
    <m/>
    <n v="0"/>
    <x v="1"/>
    <s v="Tammy Peterson"/>
    <s v="Associate Vice President, Forecasting &amp; Digital Supply Chain"/>
    <s v="Antuit"/>
    <x v="15"/>
    <s v="America"/>
    <s v="Illinois"/>
    <m/>
    <s v="No inmail sent"/>
    <x v="0"/>
    <d v="2020-05-19T00:00:00"/>
    <d v="2020-08-17T00:00:00"/>
    <n v="8"/>
    <m/>
    <n v="576"/>
    <s v="None"/>
    <m/>
    <m/>
    <m/>
    <m/>
    <m/>
    <s v="Not relevant"/>
  </r>
  <r>
    <n v="4765"/>
    <m/>
    <n v="0"/>
    <x v="5"/>
    <s v="Anastasios Kritikos"/>
    <s v="Vice President - Modeling and Analytics - Quants NY"/>
    <s v="Barclays"/>
    <x v="15"/>
    <s v="America"/>
    <s v="New York"/>
    <m/>
    <s v="No inmail sent"/>
    <x v="4"/>
    <m/>
    <m/>
    <n v="0"/>
    <m/>
    <m/>
    <m/>
    <m/>
    <m/>
    <m/>
    <m/>
    <m/>
    <s v="Not relevant"/>
  </r>
  <r>
    <n v="4766"/>
    <d v="2020-09-29T00:00:00"/>
    <n v="9"/>
    <x v="3"/>
    <s v="Jay Weiner"/>
    <s v="Vice President - Advanced Analytics"/>
    <s v="Chadwick Martin Bailey"/>
    <x v="15"/>
    <s v="America"/>
    <s v="Massachusetts"/>
    <m/>
    <s v="No inmail sent"/>
    <x v="0"/>
    <d v="2021-04-19T00:00:00"/>
    <m/>
    <n v="0"/>
    <m/>
    <m/>
    <s v="Negative"/>
    <d v="2021-04-21T00:00:00"/>
    <m/>
    <m/>
    <m/>
    <m/>
    <m/>
  </r>
  <r>
    <n v="4767"/>
    <m/>
    <n v="0"/>
    <x v="5"/>
    <s v="Sergey Fogelson"/>
    <s v="Vice President, Data Science and Modeling"/>
    <s v="Viacom"/>
    <x v="15"/>
    <s v="America"/>
    <s v="New York"/>
    <m/>
    <s v="No inmail sent"/>
    <x v="0"/>
    <d v="2020-02-04T00:00:00"/>
    <m/>
    <n v="0"/>
    <m/>
    <n v="771"/>
    <s v="Negative"/>
    <d v="2020-02-05T00:00:00"/>
    <m/>
    <m/>
    <m/>
    <m/>
    <s v="No thanks"/>
  </r>
  <r>
    <n v="4768"/>
    <m/>
    <n v="0"/>
    <x v="1"/>
    <s v="Kelly Sobeck"/>
    <s v="Vice President, Head of Customer Research and Experience Design &amp; Delivery"/>
    <s v="Zurich North America"/>
    <x v="15"/>
    <s v="America"/>
    <s v="Illinois"/>
    <m/>
    <s v="No inmail sent"/>
    <x v="0"/>
    <d v="2020-05-19T00:00:00"/>
    <d v="2020-08-17T00:00:00"/>
    <n v="8"/>
    <m/>
    <n v="576"/>
    <s v="Negative"/>
    <m/>
    <m/>
    <m/>
    <m/>
    <m/>
    <s v="Not relevant"/>
  </r>
  <r>
    <n v="4769"/>
    <d v="2020-09-29T00:00:00"/>
    <n v="9"/>
    <x v="3"/>
    <s v="Robert Caprara"/>
    <s v="Chief Data Scientist/President and CEO"/>
    <s v="Deerfield Agency/Castellan Group"/>
    <x v="15"/>
    <s v="America"/>
    <s v="Pennsylvania"/>
    <m/>
    <s v="No inmail sent"/>
    <x v="0"/>
    <d v="2020-10-07T00:00:00"/>
    <d v="2020-10-23T00:00:00"/>
    <n v="10"/>
    <m/>
    <n v="509"/>
    <s v="Negative"/>
    <d v="2020-10-23T00:00:00"/>
    <m/>
    <m/>
    <m/>
    <m/>
    <m/>
  </r>
  <r>
    <n v="4770"/>
    <m/>
    <n v="0"/>
    <x v="3"/>
    <s v="Roey Steinhorn"/>
    <s v="Vice President, Data &amp; Analytics"/>
    <s v="Dashlane"/>
    <x v="7"/>
    <s v="America"/>
    <s v="New York"/>
    <m/>
    <s v="No inmail sent"/>
    <x v="0"/>
    <d v="2020-03-09T00:00:00"/>
    <d v="2021-03-16T00:00:00"/>
    <n v="3"/>
    <m/>
    <n v="365"/>
    <s v="None"/>
    <m/>
    <m/>
    <m/>
    <m/>
    <m/>
    <s v="Relevant + followed up"/>
  </r>
  <r>
    <n v="4771"/>
    <d v="2019-09-25T00:00:00"/>
    <n v="9"/>
    <x v="2"/>
    <s v="Tim Glover"/>
    <s v="Vice President"/>
    <s v="Empower MediaMarketing"/>
    <x v="15"/>
    <s v="America"/>
    <s v="Ohio"/>
    <m/>
    <s v="No inmail sent"/>
    <x v="0"/>
    <d v="2020-02-06T00:00:00"/>
    <d v="2021-07-14T00:00:00"/>
    <n v="7"/>
    <m/>
    <n v="245"/>
    <s v="None"/>
    <m/>
    <m/>
    <m/>
    <m/>
    <m/>
    <s v="Follow up message sent"/>
  </r>
  <r>
    <n v="4772"/>
    <m/>
    <n v="0"/>
    <x v="5"/>
    <s v="Paul Schulz"/>
    <s v="Director Advanced Analytics"/>
    <s v="The NPD Group"/>
    <x v="15"/>
    <s v="America"/>
    <s v="Illinois"/>
    <m/>
    <s v="No inmail sent"/>
    <x v="0"/>
    <d v="2020-05-19T00:00:00"/>
    <m/>
    <n v="0"/>
    <m/>
    <n v="666"/>
    <s v="Negative"/>
    <d v="2020-05-19T00:00:00"/>
    <m/>
    <m/>
    <m/>
    <m/>
    <s v="no thanks"/>
  </r>
  <r>
    <n v="4773"/>
    <d v="2020-09-29T00:00:00"/>
    <n v="9"/>
    <x v="3"/>
    <s v="Phillip Nicholas"/>
    <s v="Sr Analyst, Analytics &amp; Insights - Global Family Care"/>
    <s v="Procter &amp; Gamble"/>
    <x v="26"/>
    <s v="America"/>
    <s v="Kentucky"/>
    <m/>
    <s v="No inmail sent"/>
    <x v="4"/>
    <m/>
    <m/>
    <n v="0"/>
    <m/>
    <m/>
    <m/>
    <m/>
    <m/>
    <m/>
    <m/>
    <m/>
    <m/>
  </r>
  <r>
    <n v="4774"/>
    <m/>
    <n v="0"/>
    <x v="3"/>
    <s v="Amir Enrique Khoddami"/>
    <s v="Senior Manager, Analytics &amp; Insights - Dollar Channel"/>
    <s v="Procter &amp; Gamble"/>
    <x v="26"/>
    <s v="America"/>
    <s v="Tennessee"/>
    <m/>
    <s v="No inmail sent"/>
    <x v="4"/>
    <m/>
    <d v="2020-09-29T00:00:00"/>
    <n v="9"/>
    <m/>
    <n v="533"/>
    <s v="Negative"/>
    <m/>
    <m/>
    <m/>
    <m/>
    <m/>
    <m/>
  </r>
  <r>
    <n v="4775"/>
    <d v="2020-09-29T00:00:00"/>
    <n v="9"/>
    <x v="3"/>
    <s v="Sara Lyons Nelson"/>
    <s v="Analytics and Insights Manager, Costco Personal Health Care"/>
    <s v="Procter &amp; Gamble"/>
    <x v="26"/>
    <s v="America"/>
    <s v="Washington"/>
    <m/>
    <s v="No inmail sent"/>
    <x v="4"/>
    <m/>
    <m/>
    <n v="0"/>
    <m/>
    <m/>
    <m/>
    <m/>
    <m/>
    <m/>
    <m/>
    <m/>
    <m/>
  </r>
  <r>
    <n v="4776"/>
    <d v="2020-09-29T00:00:00"/>
    <n v="9"/>
    <x v="3"/>
    <s v="Melissa (Daley) Belman"/>
    <s v="Senior Growth Analyst"/>
    <s v="Procter &amp; Gamble"/>
    <x v="26"/>
    <s v="America"/>
    <s v="Arkansas"/>
    <m/>
    <s v="No inmail sent"/>
    <x v="0"/>
    <d v="2020-02-04T00:00:00"/>
    <d v="2021-11-03T00:00:00"/>
    <n v="11"/>
    <m/>
    <n v="133"/>
    <m/>
    <m/>
    <m/>
    <m/>
    <m/>
    <m/>
    <m/>
  </r>
  <r>
    <n v="4777"/>
    <m/>
    <n v="0"/>
    <x v="7"/>
    <s v="Alyssa Colon"/>
    <s v="Partner, Director - Marketing Sciences"/>
    <s v="Mindshare "/>
    <x v="21"/>
    <s v="America"/>
    <s v="California"/>
    <m/>
    <s v="No inmail sent"/>
    <x v="4"/>
    <m/>
    <m/>
    <n v="0"/>
    <m/>
    <m/>
    <m/>
    <m/>
    <m/>
    <m/>
    <m/>
    <m/>
    <m/>
  </r>
  <r>
    <n v="4778"/>
    <m/>
    <n v="0"/>
    <x v="3"/>
    <s v="Victoria Brigham"/>
    <s v="Manager, Business Intelligence: Strategy &amp; Analytics"/>
    <s v="Mindshare "/>
    <x v="1"/>
    <s v="America"/>
    <s v="California"/>
    <m/>
    <s v="No inmail sent"/>
    <x v="0"/>
    <d v="2020-02-05T00:00:00"/>
    <d v="2021-03-17T00:00:00"/>
    <n v="3"/>
    <m/>
    <n v="364"/>
    <s v="None"/>
    <m/>
    <m/>
    <m/>
    <m/>
    <m/>
    <s v="Relevant + followed up"/>
  </r>
  <r>
    <n v="4779"/>
    <m/>
    <n v="0"/>
    <x v="7"/>
    <s v="Micah Lomax, PhD"/>
    <s v="Marketing Researcher"/>
    <s v="Facebook"/>
    <x v="26"/>
    <s v="America"/>
    <s v="California"/>
    <m/>
    <s v="No inmail sent"/>
    <x v="0"/>
    <d v="2020-02-04T00:00:00"/>
    <m/>
    <n v="0"/>
    <m/>
    <n v="769"/>
    <s v="Negative"/>
    <d v="2020-02-06T00:00:00"/>
    <m/>
    <m/>
    <m/>
    <m/>
    <s v="No Thanks"/>
  </r>
  <r>
    <n v="4780"/>
    <m/>
    <n v="0"/>
    <x v="7"/>
    <s v="Sohel Khan, Ph.D., MBA"/>
    <s v="Director, Advanced Analytics and Data Science, Office of CMO"/>
    <s v="Neiman Marcus"/>
    <x v="26"/>
    <s v="America"/>
    <s v="Texas"/>
    <m/>
    <s v="No inmail sent"/>
    <x v="0"/>
    <d v="2020-02-04T00:00:00"/>
    <d v="2020-02-19T00:00:00"/>
    <n v="2"/>
    <m/>
    <n v="756"/>
    <s v="Positive_FS"/>
    <d v="2020-02-04T00:00:00"/>
    <s v="sohel_khan@neimanmarcus.com "/>
    <m/>
    <m/>
    <m/>
    <s v="I can have the call. Please do understand that we have already a vendor. Please suggest a few open time slots for next Friday afternoon."/>
  </r>
  <r>
    <n v="4781"/>
    <m/>
    <n v="0"/>
    <x v="0"/>
    <s v="Chris Chapo"/>
    <s v="Vice President, Advanced Analytics"/>
    <s v="Amperity"/>
    <x v="17"/>
    <s v="America"/>
    <s v="California"/>
    <m/>
    <s v="No inmail sent"/>
    <x v="0"/>
    <d v="2020-02-03T00:00:00"/>
    <d v="2021-03-30T00:00:00"/>
    <n v="3"/>
    <n v="2"/>
    <n v="351"/>
    <m/>
    <m/>
    <m/>
    <m/>
    <m/>
    <m/>
    <s v="Not relevant"/>
  </r>
  <r>
    <n v="4782"/>
    <m/>
    <n v="0"/>
    <x v="5"/>
    <s v="Mike Merrill"/>
    <s v="Director, Neustar Consulting Services"/>
    <s v="Neustar"/>
    <x v="15"/>
    <s v="America"/>
    <s v="California"/>
    <m/>
    <s v="No inmail sent"/>
    <x v="4"/>
    <m/>
    <s v="Competitor"/>
    <e v="#VALUE!"/>
    <m/>
    <m/>
    <m/>
    <m/>
    <m/>
    <m/>
    <m/>
    <m/>
    <s v="Competitor"/>
  </r>
  <r>
    <n v="4783"/>
    <m/>
    <n v="0"/>
    <x v="7"/>
    <s v="Matthew Bowyer"/>
    <s v="Associate Vice President, Modeling &amp; Analytics"/>
    <s v="Marketing Evolution"/>
    <x v="15"/>
    <s v="America"/>
    <s v="California"/>
    <m/>
    <s v="No inmail sent"/>
    <x v="4"/>
    <m/>
    <m/>
    <n v="0"/>
    <m/>
    <m/>
    <m/>
    <m/>
    <m/>
    <m/>
    <m/>
    <m/>
    <m/>
  </r>
  <r>
    <n v="4784"/>
    <m/>
    <n v="0"/>
    <x v="7"/>
    <s v="Lane Donohue"/>
    <s v="Director, Marketing Intelligence"/>
    <s v="Wunderman DC"/>
    <x v="21"/>
    <s v="America"/>
    <s v="Washington"/>
    <m/>
    <s v="No inmail sent"/>
    <x v="4"/>
    <m/>
    <m/>
    <n v="0"/>
    <m/>
    <m/>
    <m/>
    <m/>
    <m/>
    <m/>
    <m/>
    <m/>
    <m/>
  </r>
  <r>
    <n v="4785"/>
    <m/>
    <n v="0"/>
    <x v="7"/>
    <s v="Prathap Maniyur"/>
    <s v="Associate Director, Global Consulting"/>
    <s v="Fractal Analytics"/>
    <x v="15"/>
    <s v="America"/>
    <s v="California"/>
    <m/>
    <s v="No inmail sent"/>
    <x v="0"/>
    <d v="2020-02-04T00:00:00"/>
    <s v="Competitor"/>
    <e v="#VALUE!"/>
    <m/>
    <m/>
    <m/>
    <d v="2020-02-04T00:00:00"/>
    <m/>
    <m/>
    <m/>
    <m/>
    <s v="Competitor"/>
  </r>
  <r>
    <n v="4786"/>
    <m/>
    <n v="0"/>
    <x v="2"/>
    <s v="Rich Peters"/>
    <s v="Senior Analyst, Analytics and Data Strategy"/>
    <s v="Bridgestone"/>
    <x v="8"/>
    <s v="America"/>
    <s v="Tennessee"/>
    <m/>
    <s v="No inmail sent"/>
    <x v="0"/>
    <d v="2020-02-03T00:00:00"/>
    <d v="2021-03-30T00:00:00"/>
    <n v="3"/>
    <m/>
    <n v="351"/>
    <s v="Negative"/>
    <d v="2020-02-03T00:00:00"/>
    <m/>
    <m/>
    <m/>
    <m/>
    <s v="Follow up message sent "/>
  </r>
  <r>
    <n v="4787"/>
    <m/>
    <n v="0"/>
    <x v="3"/>
    <s v="Chris Densmore, Ph.D."/>
    <s v="Head of Mobile Game Analytics"/>
    <s v="Blizzard Entertainment"/>
    <x v="12"/>
    <s v="America"/>
    <s v="California"/>
    <m/>
    <s v="No inmail sent"/>
    <x v="0"/>
    <d v="2020-02-03T00:00:00"/>
    <d v="2021-03-17T00:00:00"/>
    <n v="3"/>
    <m/>
    <n v="364"/>
    <s v="None"/>
    <m/>
    <m/>
    <m/>
    <m/>
    <m/>
    <s v="Relevant + followed up"/>
  </r>
  <r>
    <n v="4788"/>
    <m/>
    <n v="0"/>
    <x v="0"/>
    <s v="Drew Moxon"/>
    <s v="Head of Data Science"/>
    <s v="Big Run Studios Inc."/>
    <x v="21"/>
    <s v="America"/>
    <s v="California"/>
    <m/>
    <s v="No inmail sent"/>
    <x v="0"/>
    <d v="2020-02-03T00:00:00"/>
    <d v="2021-03-30T00:00:00"/>
    <n v="3"/>
    <n v="2"/>
    <n v="351"/>
    <m/>
    <m/>
    <m/>
    <m/>
    <m/>
    <m/>
    <s v="Not relevant"/>
  </r>
  <r>
    <n v="4789"/>
    <m/>
    <n v="0"/>
    <x v="2"/>
    <s v="Annie Flippo"/>
    <s v="Director of Data Science and Insights"/>
    <s v="inMarket"/>
    <x v="21"/>
    <s v="America"/>
    <s v="California"/>
    <m/>
    <s v="No inmail sent"/>
    <x v="0"/>
    <d v="2020-02-03T00:00:00"/>
    <d v="2021-08-11T00:00:00"/>
    <n v="8"/>
    <m/>
    <n v="771"/>
    <s v="Neutral"/>
    <d v="2020-02-04T00:00:00"/>
    <s v="aflippo@inmarket.com"/>
    <s v="reply"/>
    <m/>
    <d v="2020-10-28T00:00:00"/>
    <s v="Thanks for your honest sales pitch. I don’t currently need such software but I might know someone who work at ad agency who might be interested. I’ll forward your message to them."/>
  </r>
  <r>
    <n v="4790"/>
    <m/>
    <n v="0"/>
    <x v="3"/>
    <s v="Ananya Gupta"/>
    <s v="Senior Analyst, Marketing Effectiveness &amp; Media Mix Strategy, Athleta"/>
    <s v="Gap"/>
    <x v="0"/>
    <s v="America"/>
    <s v="California"/>
    <m/>
    <s v="No inmail sent"/>
    <x v="0"/>
    <d v="2020-02-05T00:00:00"/>
    <d v="2021-03-17T00:00:00"/>
    <n v="3"/>
    <m/>
    <n v="364"/>
    <s v="Negative"/>
    <d v="2021-03-17T00:00:00"/>
    <m/>
    <m/>
    <m/>
    <m/>
    <s v="Relevant + followed up"/>
  </r>
  <r>
    <n v="4791"/>
    <m/>
    <n v="0"/>
    <x v="5"/>
    <s v="Alexander Fedoseyev"/>
    <s v="Senior Director, Head - US Custom Analytics Practice (Marketing Analytics &amp; Data Science Consulting)"/>
    <s v="Neustar"/>
    <x v="15"/>
    <s v="America"/>
    <s v="Virginia"/>
    <m/>
    <s v="No inmail sent"/>
    <x v="0"/>
    <d v="2020-02-04T00:00:00"/>
    <s v="Competitor"/>
    <e v="#VALUE!"/>
    <m/>
    <m/>
    <m/>
    <m/>
    <m/>
    <m/>
    <m/>
    <m/>
    <s v="Competitor"/>
  </r>
  <r>
    <n v="4792"/>
    <m/>
    <n v="0"/>
    <x v="7"/>
    <s v="Sarah Pease Darilmaz"/>
    <s v="Sr. Director, Marketing Science"/>
    <s v="Annalect"/>
    <x v="15"/>
    <s v="America"/>
    <s v="Texas"/>
    <m/>
    <s v="No inmail sent"/>
    <x v="4"/>
    <m/>
    <m/>
    <n v="0"/>
    <m/>
    <m/>
    <m/>
    <m/>
    <m/>
    <m/>
    <m/>
    <m/>
    <m/>
  </r>
  <r>
    <n v="4793"/>
    <m/>
    <n v="0"/>
    <x v="7"/>
    <s v="Ryan Koonce"/>
    <s v="Founder &amp; CEO"/>
    <s v="Mammoth Growth"/>
    <x v="15"/>
    <s v="America"/>
    <s v="California"/>
    <m/>
    <s v="No inmail sent"/>
    <x v="4"/>
    <m/>
    <m/>
    <n v="0"/>
    <m/>
    <m/>
    <m/>
    <m/>
    <m/>
    <m/>
    <m/>
    <m/>
    <m/>
  </r>
  <r>
    <n v="4794"/>
    <m/>
    <n v="0"/>
    <x v="3"/>
    <s v="Gerardo Orta"/>
    <s v="Vice President Strategic Planning and Shopper Insights Johnson &amp; Johnson Planning Leader"/>
    <s v="IN Marketing"/>
    <x v="1"/>
    <s v="America"/>
    <s v="Arkansas"/>
    <m/>
    <s v="No inmail sent"/>
    <x v="0"/>
    <d v="2020-02-04T00:00:00"/>
    <d v="2021-03-17T00:00:00"/>
    <n v="3"/>
    <m/>
    <n v="364"/>
    <s v="None"/>
    <m/>
    <m/>
    <m/>
    <m/>
    <m/>
    <s v="Relevant + followed up"/>
  </r>
  <r>
    <n v="4795"/>
    <m/>
    <n v="0"/>
    <x v="7"/>
    <s v="Brandon Bethea"/>
    <s v="Sr. Partner, Director of Analytics"/>
    <s v="Neo Media World"/>
    <x v="21"/>
    <s v="America"/>
    <s v="California"/>
    <m/>
    <s v="No inmail sent"/>
    <x v="4"/>
    <m/>
    <m/>
    <n v="0"/>
    <m/>
    <m/>
    <m/>
    <m/>
    <m/>
    <m/>
    <m/>
    <m/>
    <m/>
  </r>
  <r>
    <n v="4796"/>
    <m/>
    <n v="0"/>
    <x v="7"/>
    <s v="Chicco Yulin Chou"/>
    <s v="Associate Director, Partner, Paid Search"/>
    <s v="Neo Media World"/>
    <x v="21"/>
    <s v="America"/>
    <s v="California"/>
    <m/>
    <s v="No inmail sent"/>
    <x v="4"/>
    <m/>
    <m/>
    <n v="0"/>
    <m/>
    <m/>
    <m/>
    <m/>
    <m/>
    <m/>
    <m/>
    <m/>
    <m/>
  </r>
  <r>
    <n v="4797"/>
    <m/>
    <n v="0"/>
    <x v="7"/>
    <s v="Aaron Gerrick"/>
    <s v="Vice President, Analytic Consulting"/>
    <s v="Epsilon"/>
    <x v="21"/>
    <s v="America"/>
    <s v="Texas"/>
    <m/>
    <s v="No inmail sent"/>
    <x v="4"/>
    <s v="don't send sales pitch"/>
    <m/>
    <n v="0"/>
    <m/>
    <m/>
    <m/>
    <m/>
    <m/>
    <m/>
    <m/>
    <m/>
    <m/>
  </r>
  <r>
    <n v="4798"/>
    <m/>
    <n v="0"/>
    <x v="3"/>
    <s v="Shannon Guan"/>
    <s v="Sr Data Science Analyst"/>
    <s v="Carat"/>
    <x v="1"/>
    <s v="America"/>
    <s v="California"/>
    <m/>
    <s v="No inmail sent"/>
    <x v="0"/>
    <d v="2020-02-21T00:00:00"/>
    <d v="2021-03-17T00:00:00"/>
    <n v="3"/>
    <m/>
    <n v="364"/>
    <s v="None"/>
    <m/>
    <m/>
    <m/>
    <m/>
    <m/>
    <s v="Relevant + followed up"/>
  </r>
  <r>
    <n v="4799"/>
    <m/>
    <n v="0"/>
    <x v="7"/>
    <s v="Ray Yang"/>
    <s v="Director Growth Marketing"/>
    <s v="thredUP"/>
    <x v="15"/>
    <s v="America"/>
    <s v="South Carolina"/>
    <m/>
    <s v="No inmail sent"/>
    <x v="4"/>
    <m/>
    <m/>
    <n v="0"/>
    <m/>
    <m/>
    <m/>
    <m/>
    <m/>
    <m/>
    <m/>
    <m/>
    <m/>
  </r>
  <r>
    <n v="4800"/>
    <m/>
    <n v="0"/>
    <x v="7"/>
    <s v="Ela (Gryncewicz) Khan"/>
    <s v="Senior Analyst, Data Science"/>
    <s v="SapientRazorfish"/>
    <x v="15"/>
    <s v="America"/>
    <s v="Tennessee"/>
    <m/>
    <s v="No inmail sent"/>
    <x v="0"/>
    <d v="2020-02-05T00:00:00"/>
    <m/>
    <n v="0"/>
    <m/>
    <n v="769"/>
    <s v="Negative"/>
    <d v="2020-02-06T00:00:00"/>
    <m/>
    <m/>
    <m/>
    <m/>
    <m/>
  </r>
  <r>
    <n v="4801"/>
    <m/>
    <n v="0"/>
    <x v="7"/>
    <s v="Jewel (Hanzhu) Zhao"/>
    <s v="Sr. Data Analyst"/>
    <s v="Murphy America"/>
    <x v="15"/>
    <s v="America"/>
    <s v="Texas"/>
    <m/>
    <s v="No inmail sent"/>
    <x v="0"/>
    <d v="2020-02-05T00:00:00"/>
    <m/>
    <n v="0"/>
    <m/>
    <n v="770"/>
    <m/>
    <m/>
    <m/>
    <m/>
    <m/>
    <m/>
    <s v="Not relevant"/>
  </r>
  <r>
    <n v="4802"/>
    <m/>
    <n v="0"/>
    <x v="7"/>
    <s v="Jaime Abromovitz"/>
    <s v="Chief Marketing Officer"/>
    <s v="Octopi"/>
    <x v="15"/>
    <s v="America"/>
    <s v="California"/>
    <m/>
    <s v="No inmail sent"/>
    <x v="0"/>
    <d v="2020-02-05T00:00:00"/>
    <m/>
    <n v="0"/>
    <m/>
    <n v="770"/>
    <m/>
    <m/>
    <m/>
    <m/>
    <m/>
    <m/>
    <s v="Not relevant"/>
  </r>
  <r>
    <n v="4803"/>
    <m/>
    <n v="0"/>
    <x v="3"/>
    <s v="Antonio Domenzain"/>
    <s v="Sr. Marketing Analytics Manager, Offline Media"/>
    <s v="LifeLock"/>
    <x v="0"/>
    <s v="America"/>
    <s v="Arizona"/>
    <m/>
    <s v="No inmail sent"/>
    <x v="0"/>
    <d v="2020-02-05T00:00:00"/>
    <d v="2021-06-07T00:00:00"/>
    <n v="6"/>
    <m/>
    <n v="282"/>
    <s v="None"/>
    <m/>
    <m/>
    <m/>
    <m/>
    <m/>
    <s v="Relevant + followed up"/>
  </r>
  <r>
    <n v="4804"/>
    <m/>
    <n v="0"/>
    <x v="2"/>
    <s v="Brandon Briggs"/>
    <s v="Senior Manager, Media Performance &amp; Analytics"/>
    <s v="AT&amp;T"/>
    <x v="16"/>
    <s v="America"/>
    <s v="California"/>
    <m/>
    <s v="No inmail sent"/>
    <x v="0"/>
    <d v="2020-02-04T00:00:00"/>
    <d v="2021-04-29T00:00:00"/>
    <n v="4"/>
    <m/>
    <n v="772"/>
    <s v="Negative"/>
    <d v="2020-02-03T00:00:00"/>
    <m/>
    <m/>
    <m/>
    <m/>
    <s v="Not at this time. Thanks for reaching out"/>
  </r>
  <r>
    <n v="4805"/>
    <m/>
    <n v="0"/>
    <x v="7"/>
    <s v="Doug Heady"/>
    <s v="Director Marketing Analytics"/>
    <s v="Merkle"/>
    <x v="21"/>
    <s v="America"/>
    <s v="California"/>
    <m/>
    <s v="No inmail sent"/>
    <x v="4"/>
    <m/>
    <m/>
    <n v="0"/>
    <m/>
    <m/>
    <m/>
    <m/>
    <m/>
    <m/>
    <m/>
    <m/>
    <m/>
  </r>
  <r>
    <n v="4806"/>
    <m/>
    <n v="0"/>
    <x v="2"/>
    <s v="Robert Holtkamp"/>
    <s v="Managing Director, Client Advice and Management"/>
    <s v="Initiative"/>
    <x v="21"/>
    <s v="America"/>
    <s v="California"/>
    <m/>
    <s v="No inmail sent"/>
    <x v="0"/>
    <d v="2020-02-05T00:00:00"/>
    <d v="2021-07-14T00:00:00"/>
    <n v="7"/>
    <m/>
    <n v="770"/>
    <m/>
    <m/>
    <m/>
    <m/>
    <m/>
    <m/>
    <s v="Not relevant"/>
  </r>
  <r>
    <n v="4807"/>
    <m/>
    <n v="0"/>
    <x v="7"/>
    <s v="Donghua (Michael) Shen"/>
    <s v="Director, Performance Marketing"/>
    <s v="Zapier"/>
    <x v="15"/>
    <s v="America"/>
    <s v="Washington"/>
    <m/>
    <s v="No inmail sent"/>
    <x v="4"/>
    <m/>
    <m/>
    <n v="0"/>
    <m/>
    <m/>
    <m/>
    <m/>
    <m/>
    <m/>
    <m/>
    <m/>
    <m/>
  </r>
  <r>
    <n v="4808"/>
    <m/>
    <n v="0"/>
    <x v="5"/>
    <s v="Matthew Sindayen"/>
    <s v="Senior Data Analyst"/>
    <s v="Butler, Shine, Stern &amp; Partners"/>
    <x v="1"/>
    <s v="America"/>
    <s v="California"/>
    <m/>
    <s v="No inmail sent"/>
    <x v="0"/>
    <d v="2020-03-07T00:00:00"/>
    <m/>
    <n v="0"/>
    <m/>
    <n v="739"/>
    <s v="Negative"/>
    <m/>
    <m/>
    <m/>
    <m/>
    <m/>
    <s v="Relevant + followed up"/>
  </r>
  <r>
    <n v="4809"/>
    <m/>
    <n v="0"/>
    <x v="3"/>
    <s v="Hannah Palmaer"/>
    <s v="Associate Media Director, Search"/>
    <s v="RPA"/>
    <x v="5"/>
    <s v="America"/>
    <s v="California"/>
    <m/>
    <s v="No inmail sent"/>
    <x v="0"/>
    <d v="2020-02-05T00:00:00"/>
    <d v="2021-04-16T00:00:00"/>
    <n v="4"/>
    <m/>
    <n v="334"/>
    <s v="None"/>
    <m/>
    <m/>
    <m/>
    <m/>
    <m/>
    <s v="Relevant + followed up"/>
  </r>
  <r>
    <n v="4810"/>
    <m/>
    <n v="0"/>
    <x v="3"/>
    <s v="Christine Adamson"/>
    <s v="Director Consumer &amp; Market Insights"/>
    <s v="Reynolds American"/>
    <x v="3"/>
    <s v="America"/>
    <s v="North Carolina"/>
    <m/>
    <s v="No inmail sent"/>
    <x v="0"/>
    <d v="2020-03-05T00:00:00"/>
    <d v="2021-04-16T00:00:00"/>
    <n v="4"/>
    <m/>
    <n v="334"/>
    <s v="None"/>
    <m/>
    <m/>
    <m/>
    <m/>
    <m/>
    <s v="Relevant + followed up"/>
  </r>
  <r>
    <n v="4811"/>
    <m/>
    <n v="0"/>
    <x v="2"/>
    <s v="Beatriz Bride Braz"/>
    <s v="Analytics and Insights Manager"/>
    <s v="GTB"/>
    <x v="15"/>
    <s v="America"/>
    <s v="Florida"/>
    <m/>
    <s v="No inmail sent"/>
    <x v="0"/>
    <d v="2020-02-06T00:00:00"/>
    <d v="2021-04-29T00:00:00"/>
    <n v="4"/>
    <m/>
    <n v="769"/>
    <m/>
    <m/>
    <m/>
    <m/>
    <m/>
    <m/>
    <s v="Not relevant"/>
  </r>
  <r>
    <n v="4812"/>
    <m/>
    <n v="0"/>
    <x v="7"/>
    <s v="Dennis Wakabayashi"/>
    <s v="VP Integrated Marketing Strategy"/>
    <s v="The Integer Group"/>
    <x v="15"/>
    <s v="America"/>
    <s v="Texas"/>
    <m/>
    <s v="No inmail sent"/>
    <x v="0"/>
    <d v="2020-02-06T00:00:00"/>
    <m/>
    <n v="0"/>
    <m/>
    <n v="769"/>
    <m/>
    <m/>
    <m/>
    <m/>
    <m/>
    <m/>
    <s v="Not relevant"/>
  </r>
  <r>
    <n v="4813"/>
    <d v="2019-09-25T00:00:00"/>
    <n v="9"/>
    <x v="2"/>
    <s v="Ming (Sheila) Gosier"/>
    <s v="Senior Analytics and Media Manager"/>
    <s v="Amazon"/>
    <x v="0"/>
    <s v="America"/>
    <s v="New York"/>
    <m/>
    <s v="No inmail sent"/>
    <x v="0"/>
    <d v="2020-02-10T00:00:00"/>
    <d v="2021-07-14T00:00:00"/>
    <n v="7"/>
    <m/>
    <n v="245"/>
    <s v="None"/>
    <m/>
    <m/>
    <m/>
    <m/>
    <m/>
    <s v="Follow up message sent"/>
  </r>
  <r>
    <n v="4814"/>
    <m/>
    <n v="0"/>
    <x v="2"/>
    <s v="Hai Giang"/>
    <s v="Associate Director, Analytics"/>
    <s v="Neo@Ogilvy"/>
    <x v="21"/>
    <s v="America"/>
    <s v="Georgia"/>
    <m/>
    <s v="No inmail sent"/>
    <x v="0"/>
    <d v="2020-02-10T00:00:00"/>
    <d v="2021-04-29T00:00:00"/>
    <n v="4"/>
    <m/>
    <m/>
    <s v="Positive_FS"/>
    <d v="2020-02-10T00:00:00"/>
    <s v="hai.giang@neomediaworld.com "/>
    <m/>
    <m/>
    <m/>
    <s v="This is actually great, coincidental timing. I have a client that is asking for a POV on global attribution/MMM vendors to asses for their business. I think a 30 minute introductory call later this week would be great._x000a_Do you have any material regarding MassTer that you can share prior to us meeting? I'm looking for background into MassTer's capabilities, methodology, and perhaps some case studies/previous client work._x000a_Please share with Hai.Giang@neomediaworld.com and we can discuss setting up a call there too."/>
  </r>
  <r>
    <n v="4815"/>
    <m/>
    <n v="0"/>
    <x v="2"/>
    <s v="Mackenzie R. Knapp"/>
    <s v="Associate Director, Head of Business Intelligence &amp; Analytics Pod"/>
    <s v="DuMont Project"/>
    <x v="1"/>
    <s v="America"/>
    <s v="California"/>
    <m/>
    <s v="No inmail sent"/>
    <x v="0"/>
    <d v="2020-02-11T00:00:00"/>
    <d v="2021-04-29T00:00:00"/>
    <n v="4"/>
    <m/>
    <n v="321"/>
    <s v="Positive_FS"/>
    <d v="2020-02-11T00:00:00"/>
    <m/>
    <m/>
    <m/>
    <m/>
    <s v="Yes, when can we do a demo?"/>
  </r>
  <r>
    <n v="4816"/>
    <m/>
    <n v="0"/>
    <x v="2"/>
    <s v="Stu Richards"/>
    <s v="Director, Xaxis West"/>
    <s v="Xaxis"/>
    <x v="15"/>
    <s v="America"/>
    <s v="California"/>
    <m/>
    <s v="No inmail sent"/>
    <x v="0"/>
    <d v="2020-05-19T00:00:00"/>
    <d v="2021-04-29T00:00:00"/>
    <n v="4"/>
    <m/>
    <n v="666"/>
    <m/>
    <m/>
    <m/>
    <m/>
    <m/>
    <m/>
    <s v="Not relevant"/>
  </r>
  <r>
    <n v="4817"/>
    <m/>
    <n v="0"/>
    <x v="2"/>
    <s v="Heidi Kimble"/>
    <s v="Director Analytics and Insight"/>
    <s v="Sinch Engage"/>
    <x v="15"/>
    <s v="America"/>
    <s v="Washington"/>
    <m/>
    <s v="No inmail sent"/>
    <x v="0"/>
    <d v="2020-02-14T00:00:00"/>
    <d v="2021-04-29T00:00:00"/>
    <n v="4"/>
    <m/>
    <n v="761"/>
    <m/>
    <m/>
    <m/>
    <m/>
    <m/>
    <m/>
    <s v="Not relevant"/>
  </r>
  <r>
    <n v="4818"/>
    <m/>
    <n v="0"/>
    <x v="7"/>
    <s v="Elaine Stern"/>
    <s v="Director of Research, Analytics &amp; Insight"/>
    <s v="Two by Four"/>
    <x v="15"/>
    <s v="America"/>
    <s v="California"/>
    <m/>
    <s v="No inmail sent"/>
    <x v="4"/>
    <m/>
    <m/>
    <n v="0"/>
    <m/>
    <m/>
    <m/>
    <m/>
    <m/>
    <m/>
    <m/>
    <m/>
    <m/>
  </r>
  <r>
    <n v="4819"/>
    <m/>
    <n v="0"/>
    <x v="7"/>
    <s v="Benjamin Rosenthal"/>
    <s v="Analytics and Insight Manager"/>
    <s v="Procter &amp; Gamble"/>
    <x v="26"/>
    <s v="America"/>
    <s v="Florida"/>
    <m/>
    <s v="No inmail sent"/>
    <x v="4"/>
    <m/>
    <m/>
    <n v="0"/>
    <m/>
    <m/>
    <m/>
    <m/>
    <m/>
    <m/>
    <m/>
    <m/>
    <m/>
  </r>
  <r>
    <n v="4820"/>
    <m/>
    <n v="0"/>
    <x v="7"/>
    <s v="Nawshi Williams"/>
    <s v="Vice President Insights &amp; Analytics"/>
    <s v="CROSSMARK"/>
    <x v="15"/>
    <s v="America"/>
    <s v="Texas"/>
    <m/>
    <s v="No inmail sent"/>
    <x v="4"/>
    <m/>
    <m/>
    <n v="0"/>
    <m/>
    <m/>
    <m/>
    <m/>
    <m/>
    <m/>
    <m/>
    <m/>
    <m/>
  </r>
  <r>
    <n v="4821"/>
    <m/>
    <n v="0"/>
    <x v="7"/>
    <s v="David Newman"/>
    <s v="Chief Insights &amp; Strategy Officer"/>
    <s v="CROSSMARK"/>
    <x v="15"/>
    <s v="America"/>
    <s v="Texas"/>
    <m/>
    <s v="No inmail sent"/>
    <x v="0"/>
    <d v="2020-02-10T00:00:00"/>
    <m/>
    <n v="0"/>
    <m/>
    <n v="764"/>
    <s v="Negative"/>
    <d v="2020-02-11T00:00:00"/>
    <m/>
    <m/>
    <m/>
    <m/>
    <s v="I am not at CMK any longer and they don’t look at marketing mix anyway. They are borderline bankrupt so I would fish elsewhere. And from my Pepsico days the structure of the data is way more important than any tool, but those days are thankfully behind."/>
  </r>
  <r>
    <n v="4822"/>
    <m/>
    <n v="0"/>
    <x v="7"/>
    <s v="John Gerits"/>
    <s v="Marketing Manager"/>
    <s v="Insight Investments"/>
    <x v="15"/>
    <s v="America"/>
    <s v="California"/>
    <m/>
    <s v="No inmail sent"/>
    <x v="4"/>
    <m/>
    <m/>
    <n v="0"/>
    <m/>
    <m/>
    <m/>
    <m/>
    <m/>
    <m/>
    <m/>
    <m/>
    <m/>
  </r>
  <r>
    <n v="4823"/>
    <m/>
    <n v="0"/>
    <x v="2"/>
    <s v="Devie A. Poerwanto Chiang"/>
    <s v="Marketing Budgeting and Analytics Manager"/>
    <s v="Alltech"/>
    <x v="7"/>
    <s v="America"/>
    <s v="Kentucky"/>
    <m/>
    <s v="No inmail sent"/>
    <x v="0"/>
    <m/>
    <d v="2021-04-20T00:00:00"/>
    <n v="4"/>
    <m/>
    <m/>
    <m/>
    <m/>
    <m/>
    <m/>
    <m/>
    <m/>
    <s v="Follow up message sent "/>
  </r>
  <r>
    <n v="4824"/>
    <m/>
    <n v="0"/>
    <x v="7"/>
    <s v="Matt Kistler"/>
    <s v="Senior Vice President, Global Insights, Analytics and Data"/>
    <s v="IHG - InterContinental Hotels Group"/>
    <x v="26"/>
    <s v="America"/>
    <s v="Georgia"/>
    <m/>
    <s v="No inmail sent"/>
    <x v="4"/>
    <m/>
    <m/>
    <n v="0"/>
    <m/>
    <m/>
    <m/>
    <m/>
    <m/>
    <m/>
    <m/>
    <m/>
    <m/>
  </r>
  <r>
    <n v="4825"/>
    <m/>
    <n v="0"/>
    <x v="7"/>
    <s v="Billy Fletcher"/>
    <s v="Director, Consumer &amp; Market Insights and Analytics"/>
    <s v="IHG - InterContinental Hotels Group"/>
    <x v="26"/>
    <s v="America"/>
    <s v="Georgia"/>
    <m/>
    <s v="No inmail sent"/>
    <x v="4"/>
    <m/>
    <m/>
    <n v="0"/>
    <m/>
    <m/>
    <m/>
    <m/>
    <m/>
    <m/>
    <m/>
    <m/>
    <m/>
  </r>
  <r>
    <n v="4826"/>
    <m/>
    <n v="0"/>
    <x v="7"/>
    <s v="John Wang"/>
    <s v="Senior Director, Business Analytics and Sales Ops"/>
    <s v="Adamas Pharmaceuticals, Inc."/>
    <x v="26"/>
    <s v="America"/>
    <s v="California"/>
    <m/>
    <s v="No inmail sent"/>
    <x v="4"/>
    <m/>
    <m/>
    <n v="0"/>
    <m/>
    <m/>
    <m/>
    <m/>
    <m/>
    <m/>
    <m/>
    <m/>
    <m/>
  </r>
  <r>
    <n v="4827"/>
    <m/>
    <n v="0"/>
    <x v="7"/>
    <s v="Kimberly Co"/>
    <s v="Lead Analyst, Strategic Deployment"/>
    <s v="Johnson &amp; Johnson"/>
    <x v="26"/>
    <s v="America"/>
    <s v="California"/>
    <m/>
    <s v="No inmail sent"/>
    <x v="4"/>
    <m/>
    <m/>
    <n v="0"/>
    <m/>
    <m/>
    <m/>
    <m/>
    <m/>
    <m/>
    <m/>
    <m/>
    <m/>
  </r>
  <r>
    <n v="4828"/>
    <d v="2020-09-08T00:00:00"/>
    <n v="9"/>
    <x v="3"/>
    <s v="Zeena Altamimi"/>
    <s v="Associate Director, Global Marketing"/>
    <s v="Johnson &amp; Johnson"/>
    <x v="26"/>
    <s v="America"/>
    <s v="California"/>
    <m/>
    <s v="No inmail sent"/>
    <x v="0"/>
    <d v="2020-02-24T00:00:00"/>
    <d v="2020-09-08T00:00:00"/>
    <n v="9"/>
    <m/>
    <n v="554"/>
    <s v="Negative"/>
    <m/>
    <m/>
    <m/>
    <m/>
    <m/>
    <m/>
  </r>
  <r>
    <n v="4829"/>
    <d v="2020-09-08T00:00:00"/>
    <n v="9"/>
    <x v="3"/>
    <s v="Terri Henderson"/>
    <s v="Director, QA Analytics and Insights"/>
    <s v="Johnson &amp; Johnson"/>
    <x v="26"/>
    <s v="America"/>
    <s v="Florida"/>
    <m/>
    <s v="No inmail sent"/>
    <x v="4"/>
    <m/>
    <m/>
    <n v="0"/>
    <m/>
    <m/>
    <m/>
    <m/>
    <m/>
    <m/>
    <m/>
    <m/>
    <m/>
  </r>
  <r>
    <n v="4830"/>
    <m/>
    <n v="0"/>
    <x v="7"/>
    <s v="Khalid Peerzada"/>
    <s v="Director, Global Brand Marketing"/>
    <s v="CooperVision"/>
    <x v="15"/>
    <s v="America"/>
    <s v="California"/>
    <m/>
    <s v="No inmail sent"/>
    <x v="4"/>
    <m/>
    <m/>
    <n v="0"/>
    <m/>
    <m/>
    <m/>
    <m/>
    <m/>
    <m/>
    <m/>
    <m/>
    <m/>
  </r>
  <r>
    <n v="4831"/>
    <m/>
    <n v="0"/>
    <x v="7"/>
    <s v="Samuel Mathews"/>
    <s v="Senior Business Intelligence Analyst"/>
    <s v="Verizon"/>
    <x v="7"/>
    <s v="America"/>
    <s v="Texas"/>
    <m/>
    <s v="No inmail sent"/>
    <x v="0"/>
    <d v="2020-02-10T00:00:00"/>
    <s v="irrelevant"/>
    <e v="#VALUE!"/>
    <m/>
    <n v="765"/>
    <m/>
    <m/>
    <m/>
    <m/>
    <m/>
    <m/>
    <s v="Not relevant"/>
  </r>
  <r>
    <n v="4832"/>
    <m/>
    <n v="0"/>
    <x v="7"/>
    <s v="Jeremy McCarty"/>
    <s v="Director of Customer Value Management, Business Intelligence, &amp; Data Analytics"/>
    <s v="Verizon"/>
    <x v="7"/>
    <s v="America"/>
    <s v="California"/>
    <m/>
    <s v="No inmail sent"/>
    <x v="0"/>
    <d v="2020-02-10T00:00:00"/>
    <s v="irrelevant"/>
    <e v="#VALUE!"/>
    <m/>
    <n v="764"/>
    <s v="Negative"/>
    <d v="2020-02-11T00:00:00"/>
    <m/>
    <m/>
    <m/>
    <m/>
    <s v="No, thanks"/>
  </r>
  <r>
    <n v="4833"/>
    <m/>
    <n v="0"/>
    <x v="2"/>
    <s v="Gabrielle Fuller-Lafreniere"/>
    <s v="Senior Marketing Analyst"/>
    <s v="McKinsey &amp; Company"/>
    <x v="15"/>
    <s v="America"/>
    <s v="Texas"/>
    <m/>
    <s v="No inmail sent"/>
    <x v="0"/>
    <d v="2020-02-10T00:00:00"/>
    <d v="2021-04-29T00:00:00"/>
    <n v="4"/>
    <m/>
    <n v="765"/>
    <m/>
    <m/>
    <m/>
    <m/>
    <m/>
    <m/>
    <s v="Not relevant"/>
  </r>
  <r>
    <n v="4834"/>
    <m/>
    <n v="0"/>
    <x v="2"/>
    <s v="Eswar Sai Santosh Bandaru"/>
    <s v="Senior Fellow, Data Science, Marketing and Sales"/>
    <s v="McKinsey &amp; Company"/>
    <x v="15"/>
    <s v="America"/>
    <s v="Georgia"/>
    <m/>
    <s v="No inmail sent"/>
    <x v="0"/>
    <d v="2020-02-10T00:00:00"/>
    <d v="2021-04-29T00:00:00"/>
    <n v="4"/>
    <m/>
    <n v="765"/>
    <m/>
    <m/>
    <m/>
    <m/>
    <m/>
    <m/>
    <s v="Not relevant"/>
  </r>
  <r>
    <n v="4835"/>
    <d v="2020-09-10T00:00:00"/>
    <n v="9"/>
    <x v="3"/>
    <s v="Lynn Hicks"/>
    <s v="Brand Manager Herbal Essences and Aussie"/>
    <s v="Procter &amp; Gamble"/>
    <x v="26"/>
    <s v="America"/>
    <s v="Kentucky"/>
    <m/>
    <s v="No inmail sent"/>
    <x v="1"/>
    <m/>
    <m/>
    <n v="0"/>
    <m/>
    <m/>
    <m/>
    <m/>
    <m/>
    <m/>
    <m/>
    <m/>
    <m/>
  </r>
  <r>
    <n v="4836"/>
    <m/>
    <n v="0"/>
    <x v="2"/>
    <s v="Brian Dennehy"/>
    <s v="EVP Marketing"/>
    <s v="Bain &amp; Company"/>
    <x v="15"/>
    <s v="America"/>
    <s v="California"/>
    <m/>
    <s v="No inmail sent"/>
    <x v="0"/>
    <d v="2020-02-12T00:00:00"/>
    <d v="2021-04-29T00:00:00"/>
    <n v="4"/>
    <m/>
    <n v="763"/>
    <m/>
    <m/>
    <m/>
    <m/>
    <m/>
    <m/>
    <s v="Not relevant"/>
  </r>
  <r>
    <n v="4837"/>
    <m/>
    <n v="0"/>
    <x v="7"/>
    <s v="Dr. RON POLLAND"/>
    <s v="President and Owner"/>
    <s v="Dr RJP Consultlng"/>
    <x v="15"/>
    <s v="America"/>
    <s v="Florida"/>
    <m/>
    <s v="No inmail sent"/>
    <x v="0"/>
    <d v="2020-02-10T00:00:00"/>
    <m/>
    <n v="0"/>
    <m/>
    <n v="764"/>
    <s v="Negative"/>
    <d v="2020-02-11T00:00:00"/>
    <m/>
    <m/>
    <m/>
    <m/>
    <s v="I'm basically retired and wouldn't have a need for it."/>
  </r>
  <r>
    <n v="4838"/>
    <m/>
    <n v="0"/>
    <x v="7"/>
    <s v="Diala Gammoh"/>
    <s v="Director, Decision Science, Revenue Management"/>
    <s v="NBCUniversal Media, LLC"/>
    <x v="26"/>
    <s v="America"/>
    <s v="Florida"/>
    <m/>
    <s v="No inmail sent"/>
    <x v="4"/>
    <m/>
    <m/>
    <n v="0"/>
    <m/>
    <m/>
    <m/>
    <m/>
    <m/>
    <m/>
    <m/>
    <m/>
    <m/>
  </r>
  <r>
    <n v="4839"/>
    <m/>
    <n v="0"/>
    <x v="2"/>
    <s v="Jordi Riera"/>
    <s v="Director of Marketing"/>
    <s v="GAMO OUTDOOR America"/>
    <x v="15"/>
    <s v="America"/>
    <s v="Florida"/>
    <m/>
    <s v="No inmail sent"/>
    <x v="0"/>
    <d v="2020-02-10T00:00:00"/>
    <d v="2021-04-29T00:00:00"/>
    <n v="4"/>
    <m/>
    <n v="765"/>
    <m/>
    <m/>
    <m/>
    <m/>
    <m/>
    <m/>
    <s v="Not relevant"/>
  </r>
  <r>
    <n v="4840"/>
    <m/>
    <n v="0"/>
    <x v="2"/>
    <s v="Weiling Yu"/>
    <s v="Director, Marketing Science"/>
    <s v="Hearts &amp; Science"/>
    <x v="15"/>
    <s v="America"/>
    <s v="Texas"/>
    <m/>
    <s v="No inmail sent"/>
    <x v="0"/>
    <d v="2020-02-11T00:00:00"/>
    <d v="2021-04-29T00:00:00"/>
    <n v="4"/>
    <m/>
    <n v="764"/>
    <m/>
    <m/>
    <m/>
    <m/>
    <m/>
    <m/>
    <s v="Not relevant"/>
  </r>
  <r>
    <n v="4841"/>
    <m/>
    <n v="0"/>
    <x v="7"/>
    <s v="Rahul Saluja"/>
    <s v="Director Marketing and Consumer Analytics"/>
    <s v="Georgia-Pacific LLC"/>
    <x v="15"/>
    <s v="America"/>
    <s v="Georgia"/>
    <m/>
    <s v="No inmail sent"/>
    <x v="4"/>
    <m/>
    <m/>
    <n v="0"/>
    <m/>
    <m/>
    <m/>
    <m/>
    <m/>
    <m/>
    <m/>
    <m/>
    <m/>
  </r>
  <r>
    <n v="4842"/>
    <m/>
    <n v="0"/>
    <x v="7"/>
    <s v="Doug Frantz"/>
    <s v="Director Model Performance, Data Analytics and Modeling Services"/>
    <s v="Epsilon"/>
    <x v="21"/>
    <s v="America"/>
    <s v="Colorado"/>
    <m/>
    <s v="No inmail sent"/>
    <x v="4"/>
    <m/>
    <m/>
    <n v="0"/>
    <m/>
    <m/>
    <m/>
    <m/>
    <m/>
    <m/>
    <m/>
    <m/>
    <m/>
  </r>
  <r>
    <n v="4843"/>
    <m/>
    <n v="0"/>
    <x v="2"/>
    <s v="Vipul Neema"/>
    <s v="Sr. Data Analyst, Analytics Consulting Group"/>
    <s v="Epsilon"/>
    <x v="21"/>
    <s v="America"/>
    <s v="North Carolina"/>
    <m/>
    <s v="No inmail sent"/>
    <x v="0"/>
    <d v="2020-02-18T00:00:00"/>
    <d v="2021-04-29T00:00:00"/>
    <n v="4"/>
    <m/>
    <n v="757"/>
    <m/>
    <m/>
    <m/>
    <m/>
    <m/>
    <m/>
    <s v="Not relevant"/>
  </r>
  <r>
    <n v="4844"/>
    <m/>
    <n v="0"/>
    <x v="7"/>
    <s v="Erik Uribe"/>
    <s v="Sr. Marketing Analyst"/>
    <s v="Epsilon"/>
    <x v="21"/>
    <s v="America"/>
    <s v="California"/>
    <m/>
    <s v="No inmail sent"/>
    <x v="0"/>
    <d v="2020-02-11T00:00:00"/>
    <m/>
    <n v="0"/>
    <m/>
    <n v="764"/>
    <m/>
    <m/>
    <m/>
    <m/>
    <m/>
    <m/>
    <s v="Not relevant"/>
  </r>
  <r>
    <n v="4845"/>
    <m/>
    <n v="0"/>
    <x v="7"/>
    <s v="David Sommers"/>
    <s v="Senior Vice President of Analytics"/>
    <s v="Epsilon"/>
    <x v="21"/>
    <s v="America"/>
    <s v="Georgia"/>
    <m/>
    <s v="No inmail sent"/>
    <x v="4"/>
    <m/>
    <m/>
    <n v="0"/>
    <m/>
    <m/>
    <m/>
    <m/>
    <m/>
    <m/>
    <m/>
    <m/>
    <m/>
  </r>
  <r>
    <n v="4846"/>
    <d v="2019-09-25T00:00:00"/>
    <n v="9"/>
    <x v="2"/>
    <s v="Kennan Kosenko"/>
    <s v="Marketing Analytics Manager - Finance"/>
    <s v="Church &amp; Dwight"/>
    <x v="26"/>
    <s v="America"/>
    <s v="California"/>
    <m/>
    <s v="No inmail sent"/>
    <x v="0"/>
    <d v="2020-02-11T00:00:00"/>
    <d v="2021-04-07T00:00:00"/>
    <n v="4"/>
    <m/>
    <n v="343"/>
    <s v="None"/>
    <m/>
    <m/>
    <m/>
    <m/>
    <m/>
    <s v="Follow up message sent"/>
  </r>
  <r>
    <n v="4847"/>
    <m/>
    <n v="0"/>
    <x v="7"/>
    <s v="Aarron Hecksher"/>
    <s v="Data Architect - Modeling and Platforms"/>
    <s v="Unilever"/>
    <x v="26"/>
    <s v="America"/>
    <s v="Arkansas"/>
    <m/>
    <s v="No inmail sent"/>
    <x v="0"/>
    <d v="2020-02-11T00:00:00"/>
    <m/>
    <n v="0"/>
    <m/>
    <n v="764"/>
    <s v="Negative"/>
    <d v="2020-02-11T00:00:00"/>
    <m/>
    <m/>
    <m/>
    <m/>
    <s v="I appreciate the transparency unfortunately it’s a “no” from me."/>
  </r>
  <r>
    <n v="4848"/>
    <m/>
    <n v="0"/>
    <x v="7"/>
    <s v="Karen W. Smith"/>
    <s v="Head Of Marketing TIGI Americas"/>
    <s v="Unilever"/>
    <x v="26"/>
    <s v="America"/>
    <s v="Texas"/>
    <m/>
    <s v="No inmail sent"/>
    <x v="4"/>
    <m/>
    <m/>
    <n v="0"/>
    <m/>
    <m/>
    <m/>
    <m/>
    <m/>
    <m/>
    <m/>
    <m/>
    <m/>
  </r>
  <r>
    <n v="4849"/>
    <m/>
    <n v="0"/>
    <x v="7"/>
    <s v="Suzanne Baker"/>
    <s v="Marketing Lead"/>
    <s v="Unilever"/>
    <x v="26"/>
    <s v="America"/>
    <s v="Arkansas"/>
    <m/>
    <s v="No inmail sent"/>
    <x v="4"/>
    <m/>
    <m/>
    <n v="0"/>
    <m/>
    <m/>
    <m/>
    <m/>
    <m/>
    <m/>
    <m/>
    <m/>
    <m/>
  </r>
  <r>
    <n v="4850"/>
    <m/>
    <n v="0"/>
    <x v="7"/>
    <s v="Kristy LoRusso"/>
    <s v="Vice President, Digital &amp; Direct Marketing"/>
    <s v="Kaiser Permanente"/>
    <x v="15"/>
    <s v="America"/>
    <s v="California"/>
    <m/>
    <s v="No inmail sent"/>
    <x v="4"/>
    <m/>
    <m/>
    <n v="0"/>
    <m/>
    <m/>
    <m/>
    <m/>
    <m/>
    <m/>
    <m/>
    <m/>
    <m/>
  </r>
  <r>
    <n v="4851"/>
    <m/>
    <n v="0"/>
    <x v="7"/>
    <s v="Katarina L."/>
    <s v="Vice President of Analytics"/>
    <s v="Quigley-Simpson"/>
    <x v="15"/>
    <s v="America"/>
    <s v="California"/>
    <m/>
    <s v="No inmail sent"/>
    <x v="4"/>
    <m/>
    <m/>
    <n v="0"/>
    <m/>
    <m/>
    <m/>
    <m/>
    <m/>
    <m/>
    <m/>
    <m/>
    <m/>
  </r>
  <r>
    <n v="4852"/>
    <m/>
    <n v="0"/>
    <x v="7"/>
    <s v="Michelle Liu"/>
    <s v="Vice President Global Marketing &amp; Consumer Engagement, GLAMGLOW"/>
    <s v="The Estée Lauder Companies Inc."/>
    <x v="26"/>
    <s v="America"/>
    <s v="California"/>
    <m/>
    <s v="No inmail sent"/>
    <x v="4"/>
    <m/>
    <m/>
    <n v="0"/>
    <m/>
    <m/>
    <m/>
    <m/>
    <m/>
    <m/>
    <m/>
    <m/>
    <m/>
  </r>
  <r>
    <n v="4853"/>
    <m/>
    <n v="0"/>
    <x v="7"/>
    <s v="Doug Jennings"/>
    <s v="Vice President, Data, Analytics and Customer Insights"/>
    <s v="Lowe's Companies, Inc."/>
    <x v="26"/>
    <s v="America"/>
    <s v="North Carolina"/>
    <m/>
    <s v="No inmail sent"/>
    <x v="4"/>
    <m/>
    <m/>
    <n v="0"/>
    <m/>
    <m/>
    <m/>
    <m/>
    <m/>
    <m/>
    <m/>
    <m/>
    <m/>
  </r>
  <r>
    <n v="4854"/>
    <m/>
    <n v="0"/>
    <x v="7"/>
    <s v="Kristal Courter"/>
    <s v="Director, Consumer Insights, DACI (Data, Analytics, &amp; Customer Insights)"/>
    <s v="Lowe's Companies, Inc."/>
    <x v="26"/>
    <s v="America"/>
    <s v="North Carolina"/>
    <m/>
    <s v="No inmail sent"/>
    <x v="4"/>
    <m/>
    <m/>
    <n v="0"/>
    <m/>
    <m/>
    <m/>
    <m/>
    <m/>
    <m/>
    <m/>
    <m/>
    <m/>
  </r>
  <r>
    <n v="4855"/>
    <m/>
    <n v="0"/>
    <x v="7"/>
    <s v="Justin Bailey"/>
    <s v="Director - Consumer Marketing"/>
    <s v="Reynolds American"/>
    <x v="26"/>
    <s v="America"/>
    <s v="North Carolina"/>
    <m/>
    <s v="No inmail sent"/>
    <x v="0"/>
    <d v="2020-02-14T00:00:00"/>
    <m/>
    <n v="0"/>
    <m/>
    <n v="758"/>
    <s v="Negative"/>
    <d v="2020-02-17T00:00:00"/>
    <m/>
    <m/>
    <m/>
    <m/>
    <s v="Thanks for the transparency. Not interested at this point but will reach out if anything changes."/>
  </r>
  <r>
    <n v="4856"/>
    <m/>
    <n v="0"/>
    <x v="7"/>
    <s v="Juan Hernandez"/>
    <s v="Sr Manager Consumer Marketing - Analytics &amp; Insights"/>
    <s v="Reynolds American"/>
    <x v="26"/>
    <s v="America"/>
    <s v="North Carolina"/>
    <m/>
    <s v="No inmail sent"/>
    <x v="4"/>
    <m/>
    <m/>
    <n v="0"/>
    <m/>
    <m/>
    <m/>
    <m/>
    <m/>
    <m/>
    <m/>
    <m/>
    <m/>
  </r>
  <r>
    <n v="4857"/>
    <d v="2020-09-10T00:00:00"/>
    <n v="9"/>
    <x v="3"/>
    <s v="Rob Master"/>
    <s v="VP Media and Digital Engagement"/>
    <s v="Unilever"/>
    <x v="26"/>
    <s v="America"/>
    <s v="New York"/>
    <m/>
    <s v="No inmail sent"/>
    <x v="1"/>
    <m/>
    <m/>
    <n v="0"/>
    <m/>
    <m/>
    <m/>
    <m/>
    <m/>
    <m/>
    <m/>
    <m/>
    <m/>
  </r>
  <r>
    <n v="4858"/>
    <d v="2020-09-24T00:00:00"/>
    <n v="9"/>
    <x v="3"/>
    <s v="Adina Kagan"/>
    <s v="SVP, Media &amp; Insights"/>
    <s v="Chanel"/>
    <x v="26"/>
    <s v="America"/>
    <s v="New York"/>
    <m/>
    <s v="No inmail sent"/>
    <x v="4"/>
    <m/>
    <m/>
    <n v="0"/>
    <m/>
    <m/>
    <m/>
    <m/>
    <m/>
    <m/>
    <m/>
    <m/>
    <m/>
  </r>
  <r>
    <n v="4859"/>
    <d v="2020-09-24T00:00:00"/>
    <n v="9"/>
    <x v="3"/>
    <s v="Blandine Velin"/>
    <s v="Global Head of Insights and Innovation"/>
    <s v="Chanel"/>
    <x v="26"/>
    <s v="America"/>
    <s v="New York"/>
    <m/>
    <s v="No inmail sent"/>
    <x v="4"/>
    <m/>
    <m/>
    <n v="0"/>
    <m/>
    <m/>
    <m/>
    <m/>
    <m/>
    <m/>
    <m/>
    <m/>
    <m/>
  </r>
  <r>
    <n v="4860"/>
    <d v="2020-09-24T00:00:00"/>
    <n v="9"/>
    <x v="3"/>
    <s v="Corinne Bentzen"/>
    <s v="Senior Director Global Engagement Category Merchandising, Marketing &amp; Management"/>
    <s v="Tiffany &amp; Co."/>
    <x v="26"/>
    <s v="America"/>
    <s v="New York"/>
    <m/>
    <s v="No inmail sent"/>
    <x v="3"/>
    <m/>
    <m/>
    <n v="0"/>
    <m/>
    <m/>
    <m/>
    <m/>
    <m/>
    <m/>
    <m/>
    <m/>
    <m/>
  </r>
  <r>
    <n v="4861"/>
    <d v="2020-09-24T00:00:00"/>
    <n v="9"/>
    <x v="3"/>
    <s v="Benjamin Zaimes"/>
    <s v="Director of Strategy, Planning, and Allocation"/>
    <s v="Timberland"/>
    <x v="26"/>
    <m/>
    <s v="New Hampshire"/>
    <m/>
    <s v="No inmail sent"/>
    <x v="4"/>
    <m/>
    <m/>
    <n v="0"/>
    <m/>
    <m/>
    <m/>
    <m/>
    <m/>
    <m/>
    <m/>
    <m/>
    <m/>
  </r>
  <r>
    <n v="4862"/>
    <d v="2020-09-24T00:00:00"/>
    <n v="9"/>
    <x v="3"/>
    <s v="Jake Fahsbender"/>
    <s v="Director of Marketing"/>
    <s v="Energizer Holdings"/>
    <x v="15"/>
    <s v="America"/>
    <s v="Connecticut"/>
    <m/>
    <s v="No inmail sent"/>
    <x v="4"/>
    <m/>
    <m/>
    <n v="0"/>
    <m/>
    <m/>
    <m/>
    <m/>
    <m/>
    <m/>
    <m/>
    <m/>
    <m/>
  </r>
  <r>
    <n v="4863"/>
    <d v="2020-09-24T00:00:00"/>
    <n v="9"/>
    <x v="3"/>
    <s v="Kelley Vacca"/>
    <s v="Sr. Director, Analytics and Planning"/>
    <s v="Energizer Holdings"/>
    <x v="15"/>
    <s v="America"/>
    <s v="Missouri"/>
    <m/>
    <s v="No inmail sent"/>
    <x v="4"/>
    <m/>
    <m/>
    <n v="0"/>
    <m/>
    <m/>
    <m/>
    <m/>
    <m/>
    <m/>
    <m/>
    <m/>
    <m/>
  </r>
  <r>
    <n v="4864"/>
    <d v="2020-09-24T00:00:00"/>
    <n v="9"/>
    <x v="3"/>
    <s v="Arun Hiranandani"/>
    <s v="General Manager &amp; Sr. Director, International"/>
    <s v="Church &amp; Dwight"/>
    <x v="26"/>
    <s v="America"/>
    <s v="New York"/>
    <m/>
    <s v="No inmail sent"/>
    <x v="4"/>
    <m/>
    <m/>
    <n v="0"/>
    <m/>
    <m/>
    <m/>
    <m/>
    <m/>
    <m/>
    <m/>
    <m/>
    <m/>
  </r>
  <r>
    <n v="4865"/>
    <m/>
    <n v="0"/>
    <x v="5"/>
    <s v="Cheryl Hatlevig"/>
    <s v="Director, Field Marketing"/>
    <s v="Fortinet"/>
    <x v="15"/>
    <s v="America"/>
    <s v="Minnesota"/>
    <m/>
    <s v="No inmail sent"/>
    <x v="4"/>
    <m/>
    <m/>
    <n v="0"/>
    <m/>
    <m/>
    <m/>
    <m/>
    <m/>
    <m/>
    <m/>
    <m/>
    <s v="Not relevant"/>
  </r>
  <r>
    <n v="4866"/>
    <m/>
    <n v="0"/>
    <x v="5"/>
    <s v="Gwen Brady"/>
    <s v="Head Of Marketing"/>
    <s v="Riverbend Home"/>
    <x v="15"/>
    <s v="America"/>
    <s v="Massachusetts"/>
    <m/>
    <s v="No inmail sent"/>
    <x v="4"/>
    <m/>
    <m/>
    <n v="0"/>
    <m/>
    <m/>
    <m/>
    <m/>
    <m/>
    <m/>
    <m/>
    <m/>
    <s v="Not relevant"/>
  </r>
  <r>
    <n v="4867"/>
    <m/>
    <n v="0"/>
    <x v="5"/>
    <s v="Michael Galperin"/>
    <s v="Marketing Director"/>
    <s v="Schumacher Homes"/>
    <x v="15"/>
    <s v="America"/>
    <s v="Ohio"/>
    <m/>
    <s v="No inmail sent"/>
    <x v="4"/>
    <m/>
    <m/>
    <n v="0"/>
    <m/>
    <m/>
    <m/>
    <m/>
    <m/>
    <m/>
    <m/>
    <m/>
    <s v="Not relevant"/>
  </r>
  <r>
    <n v="4868"/>
    <m/>
    <n v="0"/>
    <x v="5"/>
    <s v="Dave Elliott"/>
    <s v="Senior Vice President Marketing"/>
    <s v="True Value Company"/>
    <x v="15"/>
    <s v="America"/>
    <s v="Illinois"/>
    <m/>
    <s v="No inmail sent"/>
    <x v="0"/>
    <d v="2020-02-11T00:00:00"/>
    <m/>
    <n v="0"/>
    <m/>
    <n v="764"/>
    <s v="Negative"/>
    <d v="2020-02-11T00:00:00"/>
    <m/>
    <m/>
    <m/>
    <m/>
    <s v="no thanks"/>
  </r>
  <r>
    <n v="4869"/>
    <m/>
    <n v="0"/>
    <x v="5"/>
    <s v="Mark Censoprano"/>
    <s v="Chief Marketing Officer"/>
    <s v="Art Van Furniture"/>
    <x v="15"/>
    <s v="America"/>
    <s v="Ohio"/>
    <m/>
    <s v="No inmail sent"/>
    <x v="4"/>
    <m/>
    <m/>
    <n v="0"/>
    <m/>
    <m/>
    <m/>
    <m/>
    <m/>
    <m/>
    <m/>
    <m/>
    <s v="Not relevant"/>
  </r>
  <r>
    <n v="4870"/>
    <d v="2021-03-08T00:00:00"/>
    <n v="3"/>
    <x v="3"/>
    <s v="Monika Thotha"/>
    <s v="Manager, Marketing Systems"/>
    <s v="Macy's"/>
    <x v="0"/>
    <s v="America"/>
    <s v="California"/>
    <s v="Ramla's"/>
    <s v="No inmail sent"/>
    <x v="1"/>
    <m/>
    <m/>
    <n v="0"/>
    <m/>
    <m/>
    <m/>
    <m/>
    <m/>
    <m/>
    <m/>
    <m/>
    <m/>
  </r>
  <r>
    <n v="4871"/>
    <m/>
    <n v="0"/>
    <x v="5"/>
    <s v="Dinesh Kumar"/>
    <s v="Head of Data &amp; Insights"/>
    <s v="Abercrombie &amp; Fitch"/>
    <x v="15"/>
    <s v="America"/>
    <s v="Ohio"/>
    <m/>
    <s v="No inmail sent"/>
    <x v="4"/>
    <m/>
    <m/>
    <n v="0"/>
    <m/>
    <m/>
    <m/>
    <m/>
    <m/>
    <m/>
    <m/>
    <m/>
    <s v="Not relevant"/>
  </r>
  <r>
    <n v="4872"/>
    <d v="2021-03-08T00:00:00"/>
    <n v="3"/>
    <x v="3"/>
    <s v="Ankit Aggarwal"/>
    <s v="Sr. Manager ,Marketing Measurement and Analytics"/>
    <s v="Best Buy"/>
    <x v="0"/>
    <s v="America"/>
    <s v="Minnesota"/>
    <s v="Ramla's"/>
    <s v="No inmail sent"/>
    <x v="1"/>
    <m/>
    <m/>
    <n v="0"/>
    <m/>
    <m/>
    <m/>
    <m/>
    <m/>
    <m/>
    <m/>
    <m/>
    <m/>
  </r>
  <r>
    <n v="4873"/>
    <m/>
    <n v="0"/>
    <x v="5"/>
    <s v="Rick Wiener"/>
    <s v="Media Director"/>
    <s v="Allebach Communications"/>
    <x v="15"/>
    <s v="America"/>
    <s v="Pennsylvania"/>
    <m/>
    <s v="No inmail sent"/>
    <x v="4"/>
    <m/>
    <m/>
    <n v="0"/>
    <m/>
    <m/>
    <m/>
    <m/>
    <m/>
    <m/>
    <m/>
    <m/>
    <s v="Not relevant"/>
  </r>
  <r>
    <n v="4874"/>
    <m/>
    <n v="0"/>
    <x v="5"/>
    <s v="Jon Gross"/>
    <s v="Director, Media Trading"/>
    <s v="Grapeseed Media"/>
    <x v="15"/>
    <s v="America"/>
    <s v="New York"/>
    <m/>
    <s v="No inmail sent"/>
    <x v="4"/>
    <m/>
    <m/>
    <n v="0"/>
    <m/>
    <m/>
    <m/>
    <m/>
    <m/>
    <m/>
    <m/>
    <m/>
    <s v="Not relevant"/>
  </r>
  <r>
    <n v="4875"/>
    <m/>
    <n v="0"/>
    <x v="5"/>
    <s v="Abby Dugan"/>
    <s v="Director, Media"/>
    <s v="Intouch Group"/>
    <x v="15"/>
    <s v="America"/>
    <s v="Missouri"/>
    <m/>
    <s v="No inmail sent"/>
    <x v="4"/>
    <m/>
    <m/>
    <n v="0"/>
    <m/>
    <m/>
    <m/>
    <m/>
    <m/>
    <m/>
    <m/>
    <m/>
    <s v="Not relevant"/>
  </r>
  <r>
    <n v="4876"/>
    <m/>
    <n v="0"/>
    <x v="5"/>
    <s v="Brad Chamberlin"/>
    <s v="Director, Media"/>
    <s v="Publicis Sapient"/>
    <x v="21"/>
    <s v="America"/>
    <s v="Illinois"/>
    <m/>
    <s v="No inmail sent"/>
    <x v="4"/>
    <m/>
    <m/>
    <n v="0"/>
    <m/>
    <m/>
    <m/>
    <m/>
    <m/>
    <m/>
    <m/>
    <m/>
    <s v="Not relevant"/>
  </r>
  <r>
    <n v="4877"/>
    <m/>
    <n v="0"/>
    <x v="5"/>
    <s v="Rachel Endrizzi"/>
    <s v="SVP, Chief Marketing Officer"/>
    <s v="Christopher and Banks"/>
    <x v="15"/>
    <s v="America"/>
    <s v="Minnesota"/>
    <m/>
    <s v="No inmail sent"/>
    <x v="4"/>
    <m/>
    <m/>
    <n v="0"/>
    <m/>
    <m/>
    <m/>
    <m/>
    <m/>
    <m/>
    <m/>
    <m/>
    <s v="Not relevant"/>
  </r>
  <r>
    <n v="4878"/>
    <m/>
    <n v="0"/>
    <x v="5"/>
    <s v="Shelley Porter"/>
    <s v="Director, Media"/>
    <s v="Trozzolo Communications Group"/>
    <x v="15"/>
    <s v="America"/>
    <s v="Missouri"/>
    <m/>
    <s v="No inmail sent"/>
    <x v="4"/>
    <m/>
    <m/>
    <n v="0"/>
    <m/>
    <m/>
    <m/>
    <m/>
    <m/>
    <m/>
    <m/>
    <m/>
    <s v="Not relevant"/>
  </r>
  <r>
    <n v="4879"/>
    <m/>
    <n v="0"/>
    <x v="5"/>
    <s v="Ginny McCormick"/>
    <s v="Head of Global Media"/>
    <s v="Hasbro"/>
    <x v="15"/>
    <s v="America"/>
    <s v="Rhode Island"/>
    <m/>
    <s v="No inmail sent"/>
    <x v="4"/>
    <m/>
    <m/>
    <n v="0"/>
    <m/>
    <m/>
    <m/>
    <m/>
    <m/>
    <m/>
    <m/>
    <m/>
    <s v="Not relevant"/>
  </r>
  <r>
    <n v="4880"/>
    <m/>
    <n v="0"/>
    <x v="5"/>
    <s v="Yooyung Kim Imsland"/>
    <s v="Director of Media Planning Strategy &amp; Buying"/>
    <s v="DMI"/>
    <x v="15"/>
    <s v="America"/>
    <s v="Michigan"/>
    <m/>
    <s v="No inmail sent"/>
    <x v="4"/>
    <m/>
    <m/>
    <n v="0"/>
    <m/>
    <m/>
    <m/>
    <m/>
    <m/>
    <m/>
    <m/>
    <m/>
    <s v="Not relevant"/>
  </r>
  <r>
    <n v="4881"/>
    <m/>
    <n v="0"/>
    <x v="5"/>
    <s v="Amy Reynolds"/>
    <s v="Director, Media"/>
    <s v="Stella Rising"/>
    <x v="15"/>
    <s v="America"/>
    <s v="Connecticut"/>
    <m/>
    <s v="No inmail sent"/>
    <x v="4"/>
    <m/>
    <m/>
    <n v="0"/>
    <m/>
    <m/>
    <m/>
    <m/>
    <m/>
    <m/>
    <m/>
    <m/>
    <s v="Not relevant"/>
  </r>
  <r>
    <n v="4882"/>
    <m/>
    <n v="0"/>
    <x v="5"/>
    <s v="Lydia Mello"/>
    <s v="Media Director / Director TW Networks"/>
    <s v="Tiziani Whitmyre"/>
    <x v="15"/>
    <s v="America"/>
    <s v="Massachusetts"/>
    <m/>
    <s v="No inmail sent"/>
    <x v="4"/>
    <m/>
    <m/>
    <n v="0"/>
    <m/>
    <m/>
    <m/>
    <m/>
    <m/>
    <m/>
    <m/>
    <m/>
    <s v="Not relevant"/>
  </r>
  <r>
    <n v="4883"/>
    <d v="2021-03-08T00:00:00"/>
    <n v="3"/>
    <x v="3"/>
    <s v="Paul Clancy"/>
    <s v="Senior Vice President, Digital Media"/>
    <s v="DBA Worldwide (Daniel Brian Advertising)"/>
    <x v="1"/>
    <s v="America"/>
    <s v="Michigan"/>
    <s v="Ramla's"/>
    <s v="No inmail sent"/>
    <x v="0"/>
    <d v="2021-03-25T00:00:00"/>
    <d v="2022-02-10T00:00:00"/>
    <n v="2"/>
    <n v="2"/>
    <n v="34"/>
    <m/>
    <m/>
    <m/>
    <m/>
    <m/>
    <m/>
    <s v="Relevant + sent invite"/>
  </r>
  <r>
    <n v="4884"/>
    <m/>
    <n v="0"/>
    <x v="5"/>
    <s v="Marcella Dulac"/>
    <s v="Director, Media"/>
    <s v="Fusion92"/>
    <x v="15"/>
    <s v="America"/>
    <s v="Illinois"/>
    <m/>
    <s v="No inmail sent"/>
    <x v="4"/>
    <m/>
    <m/>
    <n v="0"/>
    <m/>
    <m/>
    <m/>
    <m/>
    <m/>
    <m/>
    <m/>
    <m/>
    <s v="Not relevant"/>
  </r>
  <r>
    <n v="4885"/>
    <d v="2021-03-08T00:00:00"/>
    <n v="3"/>
    <x v="3"/>
    <s v="Michael Bingham"/>
    <s v="Sr Analyst - Market &amp; Consumer Insights"/>
    <s v="Best Buy"/>
    <x v="0"/>
    <s v="America"/>
    <s v="Minnesota"/>
    <s v="Ramla's"/>
    <s v="No inmail sent"/>
    <x v="1"/>
    <m/>
    <m/>
    <n v="0"/>
    <m/>
    <m/>
    <m/>
    <m/>
    <m/>
    <m/>
    <m/>
    <m/>
    <m/>
  </r>
  <r>
    <n v="4886"/>
    <m/>
    <n v="0"/>
    <x v="5"/>
    <s v="Daniel Marzella"/>
    <s v="Director, Media Strategy"/>
    <s v="MediaCrossing"/>
    <x v="15"/>
    <s v="America"/>
    <s v="Connecticut"/>
    <m/>
    <s v="No inmail sent"/>
    <x v="0"/>
    <d v="2020-02-11T00:00:00"/>
    <s v="Irrelevant"/>
    <e v="#VALUE!"/>
    <m/>
    <m/>
    <s v="Irrelevant"/>
    <m/>
    <m/>
    <m/>
    <m/>
    <m/>
    <s v="Follow up message sent Irrelevant"/>
  </r>
  <r>
    <n v="4887"/>
    <m/>
    <n v="0"/>
    <x v="5"/>
    <s v="Lisa Diehlmann"/>
    <s v="Head of Brand Advertising &amp; Media"/>
    <s v="Groupon"/>
    <x v="15"/>
    <s v="America"/>
    <s v="Illinois"/>
    <m/>
    <s v="No inmail sent"/>
    <x v="4"/>
    <m/>
    <m/>
    <n v="0"/>
    <m/>
    <m/>
    <m/>
    <m/>
    <m/>
    <m/>
    <m/>
    <m/>
    <s v="Not relevant"/>
  </r>
  <r>
    <n v="4888"/>
    <m/>
    <n v="0"/>
    <x v="5"/>
    <s v="Andrea Ferrino"/>
    <s v="Regional Media Director"/>
    <s v="Saatchi &amp; Saatchi"/>
    <x v="15"/>
    <s v="America"/>
    <s v="Pennsylvania"/>
    <m/>
    <s v="No inmail sent"/>
    <x v="4"/>
    <m/>
    <m/>
    <n v="0"/>
    <m/>
    <m/>
    <m/>
    <m/>
    <m/>
    <m/>
    <m/>
    <m/>
    <s v="Not relevant"/>
  </r>
  <r>
    <n v="4889"/>
    <m/>
    <n v="0"/>
    <x v="5"/>
    <s v="Joseph Hernandez"/>
    <s v="Director of Marketing Intelligence and Digital Media"/>
    <s v="Adcetera"/>
    <x v="15"/>
    <s v="America"/>
    <s v="New York"/>
    <m/>
    <s v="No inmail sent"/>
    <x v="0"/>
    <d v="2020-02-11T00:00:00"/>
    <s v="Irrelevant"/>
    <e v="#VALUE!"/>
    <m/>
    <m/>
    <s v="Irrelevant"/>
    <m/>
    <m/>
    <m/>
    <m/>
    <m/>
    <s v="Follow up message sent Irrelevant"/>
  </r>
  <r>
    <n v="4890"/>
    <m/>
    <n v="0"/>
    <x v="5"/>
    <s v="Kristie Tillinghast"/>
    <s v="Vice President- Advertising and Media"/>
    <s v="State Street Global Advisors"/>
    <x v="15"/>
    <s v="America"/>
    <s v="Massachusetts"/>
    <m/>
    <s v="No inmail sent"/>
    <x v="4"/>
    <m/>
    <m/>
    <n v="0"/>
    <m/>
    <m/>
    <m/>
    <m/>
    <m/>
    <m/>
    <m/>
    <m/>
    <s v="Not relevant"/>
  </r>
  <r>
    <n v="4891"/>
    <m/>
    <n v="0"/>
    <x v="5"/>
    <s v="Francesca Merlino"/>
    <s v="VP Integrated Media Strategy"/>
    <s v="The Madison Square Garden Company"/>
    <x v="15"/>
    <s v="America"/>
    <s v="New York"/>
    <m/>
    <s v="No inmail sent"/>
    <x v="4"/>
    <m/>
    <m/>
    <n v="0"/>
    <m/>
    <m/>
    <m/>
    <m/>
    <m/>
    <m/>
    <m/>
    <m/>
    <s v="Not relevant"/>
  </r>
  <r>
    <n v="4892"/>
    <m/>
    <n v="0"/>
    <x v="5"/>
    <s v="Abby Tarbell"/>
    <s v="Integrated Media Director"/>
    <s v="AMP Agency"/>
    <x v="15"/>
    <s v="America"/>
    <s v="Massachusetts"/>
    <m/>
    <s v="No inmail sent"/>
    <x v="4"/>
    <m/>
    <m/>
    <n v="0"/>
    <m/>
    <m/>
    <m/>
    <m/>
    <m/>
    <m/>
    <m/>
    <m/>
    <s v="Not relevant"/>
  </r>
  <r>
    <n v="4893"/>
    <m/>
    <n v="0"/>
    <x v="5"/>
    <s v="Eric Nelson"/>
    <s v="SVP, Media Director"/>
    <s v="Dicom Marketing Services"/>
    <x v="15"/>
    <s v="America"/>
    <s v="Missouri"/>
    <m/>
    <s v="No inmail sent"/>
    <x v="0"/>
    <d v="2020-02-11T00:00:00"/>
    <m/>
    <n v="0"/>
    <m/>
    <n v="764"/>
    <s v="Negative"/>
    <d v="2020-02-11T00:00:00"/>
    <m/>
    <m/>
    <m/>
    <m/>
    <s v="No thanks"/>
  </r>
  <r>
    <n v="4894"/>
    <m/>
    <n v="0"/>
    <x v="5"/>
    <s v="Dave Ronk"/>
    <s v="Executive Director of Media &amp; Channel Strategy"/>
    <s v="JPMorgan Chase &amp; Co."/>
    <x v="15"/>
    <s v="America"/>
    <s v="New York"/>
    <m/>
    <s v="No inmail sent"/>
    <x v="4"/>
    <m/>
    <m/>
    <n v="0"/>
    <m/>
    <m/>
    <m/>
    <m/>
    <m/>
    <m/>
    <m/>
    <m/>
    <s v="Not relevant"/>
  </r>
  <r>
    <n v="4895"/>
    <m/>
    <n v="0"/>
    <x v="5"/>
    <s v="Christy Charbonneau"/>
    <s v="Group Account Director"/>
    <s v="Novus Media Inc"/>
    <x v="15"/>
    <s v="America"/>
    <s v="Minnesota"/>
    <m/>
    <s v="No inmail sent"/>
    <x v="4"/>
    <m/>
    <m/>
    <n v="0"/>
    <m/>
    <m/>
    <m/>
    <m/>
    <m/>
    <m/>
    <m/>
    <m/>
    <s v="Not relevant"/>
  </r>
  <r>
    <n v="4896"/>
    <m/>
    <n v="0"/>
    <x v="5"/>
    <s v="Melissa Sturno"/>
    <s v="Chief Marketing Consultant, CMO"/>
    <s v="Healthcare Marketing Strategy"/>
    <x v="15"/>
    <s v="America"/>
    <s v="Massachusetts"/>
    <m/>
    <s v="No inmail sent"/>
    <x v="4"/>
    <m/>
    <m/>
    <n v="0"/>
    <m/>
    <m/>
    <m/>
    <m/>
    <m/>
    <m/>
    <m/>
    <m/>
    <s v="Not relevant"/>
  </r>
  <r>
    <n v="4897"/>
    <d v="2020-09-24T00:00:00"/>
    <n v="9"/>
    <x v="3"/>
    <s v="Nicole Johnsen Smentek"/>
    <s v="Consumer &amp; Market Insights, Team Lead, Walmart/Club"/>
    <s v="Unilever"/>
    <x v="26"/>
    <s v="America"/>
    <s v="Arkansas"/>
    <m/>
    <s v="No inmail sent"/>
    <x v="4"/>
    <m/>
    <m/>
    <n v="0"/>
    <m/>
    <m/>
    <m/>
    <m/>
    <m/>
    <m/>
    <m/>
    <m/>
    <m/>
  </r>
  <r>
    <n v="4898"/>
    <d v="2020-09-24T00:00:00"/>
    <n v="9"/>
    <x v="3"/>
    <s v="Jacob Stephens"/>
    <s v="Consumer &amp; Market Insights Manager"/>
    <s v="Unilever"/>
    <x v="26"/>
    <s v="America"/>
    <s v="Arkansas"/>
    <m/>
    <s v="No inmail sent"/>
    <x v="4"/>
    <m/>
    <m/>
    <n v="0"/>
    <m/>
    <m/>
    <m/>
    <m/>
    <m/>
    <m/>
    <m/>
    <m/>
    <m/>
  </r>
  <r>
    <n v="4899"/>
    <d v="2020-09-24T00:00:00"/>
    <n v="9"/>
    <x v="3"/>
    <s v="Ned Duggan"/>
    <s v="Global SVP Marketing"/>
    <s v="Bacardi"/>
    <x v="26"/>
    <s v="America"/>
    <s v="Florida"/>
    <m/>
    <s v="No inmail sent"/>
    <x v="4"/>
    <m/>
    <m/>
    <n v="0"/>
    <m/>
    <m/>
    <m/>
    <m/>
    <m/>
    <m/>
    <m/>
    <m/>
    <m/>
  </r>
  <r>
    <n v="4900"/>
    <d v="2020-09-24T00:00:00"/>
    <n v="9"/>
    <x v="3"/>
    <s v="Catherine Tan-Gillespie"/>
    <s v="Global Chief Marketing Officer"/>
    <s v="KFC"/>
    <x v="26"/>
    <s v="America"/>
    <s v="Texas"/>
    <m/>
    <s v="No inmail sent"/>
    <x v="4"/>
    <m/>
    <m/>
    <n v="0"/>
    <m/>
    <m/>
    <m/>
    <m/>
    <m/>
    <m/>
    <m/>
    <m/>
    <m/>
  </r>
  <r>
    <n v="4901"/>
    <d v="2020-09-24T00:00:00"/>
    <n v="9"/>
    <x v="3"/>
    <s v="Ramin Eivaz"/>
    <s v="Chief Marketing Officer"/>
    <s v="Mattress Firm"/>
    <x v="26"/>
    <s v="America"/>
    <s v="Florida"/>
    <m/>
    <s v="No inmail sent"/>
    <x v="4"/>
    <m/>
    <m/>
    <n v="0"/>
    <m/>
    <m/>
    <m/>
    <m/>
    <m/>
    <m/>
    <m/>
    <m/>
    <m/>
  </r>
  <r>
    <n v="4902"/>
    <m/>
    <n v="0"/>
    <x v="7"/>
    <s v="Scott Hargrove"/>
    <s v="EVP / Chief Marketing Officer"/>
    <s v="California Pizza Kitchen"/>
    <x v="26"/>
    <s v="America"/>
    <s v="California"/>
    <m/>
    <s v="No inmail sent"/>
    <x v="4"/>
    <m/>
    <m/>
    <n v="0"/>
    <m/>
    <m/>
    <m/>
    <m/>
    <m/>
    <m/>
    <m/>
    <m/>
    <m/>
  </r>
  <r>
    <n v="4903"/>
    <m/>
    <n v="0"/>
    <x v="7"/>
    <s v="Evan Zarider"/>
    <s v="Senior Director, Global Marketing Analytics, Consumer Insights and Strategy"/>
    <s v="NBCUniversal Media, LLC"/>
    <x v="26"/>
    <s v="America"/>
    <s v="California"/>
    <m/>
    <s v="No inmail sent"/>
    <x v="4"/>
    <m/>
    <m/>
    <n v="0"/>
    <m/>
    <m/>
    <m/>
    <m/>
    <m/>
    <m/>
    <m/>
    <m/>
    <m/>
  </r>
  <r>
    <n v="4904"/>
    <d v="2020-02-28T00:00:00"/>
    <n v="2"/>
    <x v="2"/>
    <s v="Hailey Wu Sullivan"/>
    <s v="Chief Marketing Officer"/>
    <s v="MGA Entertainment"/>
    <x v="26"/>
    <s v="America"/>
    <s v="California"/>
    <m/>
    <s v="No inmail sent"/>
    <x v="0"/>
    <d v="2020-02-17T00:00:00"/>
    <d v="2021-04-07T00:00:00"/>
    <n v="4"/>
    <m/>
    <n v="343"/>
    <m/>
    <m/>
    <m/>
    <m/>
    <m/>
    <m/>
    <s v="Follow up message sent"/>
  </r>
  <r>
    <n v="4905"/>
    <d v="2020-02-28T00:00:00"/>
    <n v="2"/>
    <x v="2"/>
    <s v="Matt Repicky"/>
    <s v="SVP, Chief Marketing Officer"/>
    <s v="Jos. A. Bank Clothiers"/>
    <x v="26"/>
    <s v="America"/>
    <s v="California"/>
    <m/>
    <s v="No inmail sent"/>
    <x v="2"/>
    <m/>
    <m/>
    <n v="0"/>
    <m/>
    <m/>
    <m/>
    <m/>
    <m/>
    <m/>
    <m/>
    <m/>
    <s v="Deleted the connection"/>
  </r>
  <r>
    <n v="4906"/>
    <m/>
    <n v="0"/>
    <x v="7"/>
    <s v="Melinda Staros"/>
    <s v="Director, Research &amp; Insights"/>
    <s v="Sharethrough"/>
    <x v="21"/>
    <s v="America"/>
    <s v="California"/>
    <m/>
    <s v="No inmail sent"/>
    <x v="4"/>
    <m/>
    <m/>
    <n v="0"/>
    <m/>
    <m/>
    <m/>
    <m/>
    <m/>
    <m/>
    <m/>
    <m/>
    <m/>
  </r>
  <r>
    <n v="4907"/>
    <d v="2020-02-28T00:00:00"/>
    <n v="2"/>
    <x v="2"/>
    <s v="Laura Pellerano Berga"/>
    <s v="Senior Director Consumer Insights &amp; Analytics"/>
    <s v="Warner Media"/>
    <x v="1"/>
    <s v="America"/>
    <s v="Florida"/>
    <m/>
    <s v="No inmail sent"/>
    <x v="0"/>
    <d v="2020-02-18T00:00:00"/>
    <d v="2021-04-07T00:00:00"/>
    <n v="4"/>
    <m/>
    <n v="343"/>
    <m/>
    <m/>
    <m/>
    <m/>
    <m/>
    <m/>
    <s v="Follow up message sent "/>
  </r>
  <r>
    <n v="4908"/>
    <m/>
    <n v="0"/>
    <x v="7"/>
    <s v="Anthony Price"/>
    <s v="Vice President Marketing (CMO)"/>
    <s v="Kirkland's"/>
    <x v="26"/>
    <s v="America"/>
    <s v="Tennessee"/>
    <m/>
    <s v="No inmail sent"/>
    <x v="4"/>
    <m/>
    <m/>
    <n v="0"/>
    <m/>
    <m/>
    <m/>
    <m/>
    <m/>
    <m/>
    <m/>
    <m/>
    <m/>
  </r>
  <r>
    <n v="4909"/>
    <m/>
    <n v="0"/>
    <x v="7"/>
    <s v="Arthur Tham"/>
    <s v="Senior Marketing Analyst"/>
    <s v="Macy's"/>
    <x v="0"/>
    <s v="America"/>
    <s v="California"/>
    <m/>
    <s v="No inmail sent"/>
    <x v="0"/>
    <d v="2020-02-18T00:00:00"/>
    <m/>
    <n v="0"/>
    <m/>
    <n v="757"/>
    <s v="Negative"/>
    <d v="2020-02-18T00:00:00"/>
    <m/>
    <m/>
    <m/>
    <m/>
    <s v="No"/>
  </r>
  <r>
    <n v="4910"/>
    <d v="2020-02-28T00:00:00"/>
    <n v="2"/>
    <x v="2"/>
    <s v="Daqing Zhao"/>
    <s v="Dir. Advanced Analytics"/>
    <s v="Macy's"/>
    <x v="0"/>
    <s v="America"/>
    <s v="California"/>
    <m/>
    <s v="No inmail sent"/>
    <x v="2"/>
    <m/>
    <m/>
    <n v="0"/>
    <m/>
    <m/>
    <m/>
    <m/>
    <m/>
    <m/>
    <m/>
    <m/>
    <s v="Deleted the connection"/>
  </r>
  <r>
    <n v="4911"/>
    <d v="2020-02-28T00:00:00"/>
    <n v="2"/>
    <x v="2"/>
    <s v="Brian Fleck"/>
    <s v="Senior Manager - Marketing Analytics, Testing, Optimization &amp; Implementation"/>
    <s v="Logitech"/>
    <x v="26"/>
    <s v="America"/>
    <s v="California"/>
    <m/>
    <s v="No inmail sent"/>
    <x v="2"/>
    <m/>
    <m/>
    <n v="0"/>
    <m/>
    <m/>
    <m/>
    <m/>
    <m/>
    <m/>
    <m/>
    <m/>
    <s v="Deleted the connection"/>
  </r>
  <r>
    <n v="4912"/>
    <d v="2020-02-28T00:00:00"/>
    <n v="2"/>
    <x v="2"/>
    <s v="Peter Stoykov"/>
    <s v="Marketing Director"/>
    <s v="Hypower"/>
    <x v="26"/>
    <s v="America"/>
    <s v="Florida"/>
    <m/>
    <s v="No inmail sent"/>
    <x v="2"/>
    <m/>
    <m/>
    <n v="0"/>
    <m/>
    <m/>
    <m/>
    <m/>
    <m/>
    <m/>
    <m/>
    <m/>
    <s v="Deleted the connection"/>
  </r>
  <r>
    <n v="4913"/>
    <d v="2020-02-28T00:00:00"/>
    <n v="2"/>
    <x v="2"/>
    <s v="Maheedhar Rumalla"/>
    <s v="Manager, Marketing Effectiveness"/>
    <s v="SEPHORA"/>
    <x v="26"/>
    <s v="America"/>
    <s v="California"/>
    <m/>
    <s v="No inmail sent"/>
    <x v="0"/>
    <d v="2020-02-18T00:00:00"/>
    <d v="2021-04-07T00:00:00"/>
    <n v="4"/>
    <m/>
    <n v="343"/>
    <s v="None"/>
    <m/>
    <m/>
    <m/>
    <m/>
    <m/>
    <s v="Follow up message sent"/>
  </r>
  <r>
    <n v="4914"/>
    <d v="2020-02-28T00:00:00"/>
    <n v="2"/>
    <x v="2"/>
    <s v="Merlin Benedick"/>
    <s v="Marketing Data Analyst"/>
    <s v="Pier 1 Imports"/>
    <x v="26"/>
    <s v="America"/>
    <s v="Texas"/>
    <m/>
    <s v="No inmail sent"/>
    <x v="0"/>
    <d v="2020-02-24T00:00:00"/>
    <d v="2021-05-17T00:00:00"/>
    <n v="5"/>
    <m/>
    <n v="303"/>
    <s v="Neutral"/>
    <m/>
    <m/>
    <m/>
    <m/>
    <m/>
    <s v="&quot;I am not sure&quot;"/>
  </r>
  <r>
    <n v="4915"/>
    <d v="2020-02-28T00:00:00"/>
    <n v="2"/>
    <x v="2"/>
    <s v="Troy Kachurka"/>
    <s v="Director, CRM, Insights &amp; Data Analytics"/>
    <s v="Pier 1 Imports"/>
    <x v="26"/>
    <s v="America"/>
    <s v="Texas"/>
    <m/>
    <s v="No inmail sent"/>
    <x v="0"/>
    <d v="2020-02-18T00:00:00"/>
    <d v="2021-03-16T00:00:00"/>
    <n v="3"/>
    <m/>
    <n v="365"/>
    <s v="Neutral"/>
    <m/>
    <m/>
    <m/>
    <m/>
    <m/>
    <s v="Small startup but will keep us in mind "/>
  </r>
  <r>
    <n v="4916"/>
    <m/>
    <n v="0"/>
    <x v="7"/>
    <s v="Lola Copeland"/>
    <s v="Vice President, Field Marketing"/>
    <s v="Aramark"/>
    <x v="26"/>
    <s v="America"/>
    <s v="Texas"/>
    <m/>
    <s v="No inmail sent"/>
    <x v="0"/>
    <d v="2020-02-18T00:00:00"/>
    <m/>
    <n v="0"/>
    <m/>
    <n v="752"/>
    <s v="Negative"/>
    <d v="2020-02-23T00:00:00"/>
    <m/>
    <m/>
    <m/>
    <m/>
    <s v="Thanks for sharing, but, I don’t have any responsibility for analytics purchasing."/>
  </r>
  <r>
    <n v="4917"/>
    <d v="2020-02-28T00:00:00"/>
    <n v="2"/>
    <x v="2"/>
    <s v="Michael Rando"/>
    <s v="Division Analytics Manager (Marketing, Merchandising &amp; Pricing)"/>
    <s v="Albertsons Companies"/>
    <x v="26"/>
    <s v="America"/>
    <s v="Colorado"/>
    <m/>
    <s v="No inmail sent"/>
    <x v="2"/>
    <m/>
    <m/>
    <n v="0"/>
    <m/>
    <m/>
    <m/>
    <m/>
    <m/>
    <m/>
    <m/>
    <m/>
    <s v="Deleted the connection"/>
  </r>
  <r>
    <n v="4918"/>
    <d v="2020-02-28T00:00:00"/>
    <n v="2"/>
    <x v="2"/>
    <s v="Ana Lucia Soto"/>
    <s v="Senior Media Manager"/>
    <s v="JCPenney"/>
    <x v="26"/>
    <s v="America"/>
    <s v="Texas"/>
    <m/>
    <s v="No inmail sent"/>
    <x v="2"/>
    <m/>
    <m/>
    <n v="0"/>
    <m/>
    <m/>
    <m/>
    <m/>
    <m/>
    <m/>
    <m/>
    <m/>
    <s v="Deleted the connection"/>
  </r>
  <r>
    <n v="4919"/>
    <m/>
    <n v="0"/>
    <x v="7"/>
    <s v="Nicole Blair"/>
    <s v="Senior National Media Manager"/>
    <s v="JCPenney"/>
    <x v="26"/>
    <s v="America"/>
    <s v="Texas"/>
    <m/>
    <s v="No inmail sent"/>
    <x v="4"/>
    <m/>
    <m/>
    <n v="0"/>
    <m/>
    <m/>
    <m/>
    <m/>
    <m/>
    <m/>
    <m/>
    <m/>
    <m/>
  </r>
  <r>
    <n v="4920"/>
    <m/>
    <n v="0"/>
    <x v="2"/>
    <s v="Ted Rooke"/>
    <s v="Senior Director, Media Strategy"/>
    <s v="Infinity Marketing - Greenville, SC"/>
    <x v="21"/>
    <s v="America"/>
    <s v="South Carolina"/>
    <m/>
    <s v="No inmail sent"/>
    <x v="0"/>
    <d v="2020-02-25T00:00:00"/>
    <d v="2021-05-17T00:00:00"/>
    <n v="5"/>
    <m/>
    <m/>
    <s v="Positive_FS"/>
    <d v="2020-02-26T00:00:00"/>
    <s v="trooke@infinitymkt.com"/>
    <m/>
    <m/>
    <m/>
    <s v="I would be interested. Let's try to connect next week."/>
  </r>
  <r>
    <n v="4921"/>
    <d v="2020-02-28T00:00:00"/>
    <n v="2"/>
    <x v="2"/>
    <s v="Jürgen Stephan"/>
    <s v="Senior Director, Global Customer Marketing (PMT Group)"/>
    <s v="Honeywell"/>
    <x v="26"/>
    <s v="America"/>
    <s v="Kentucky"/>
    <m/>
    <s v="No inmail sent"/>
    <x v="2"/>
    <m/>
    <m/>
    <n v="0"/>
    <m/>
    <m/>
    <m/>
    <m/>
    <m/>
    <m/>
    <m/>
    <m/>
    <s v="Deleted the connection"/>
  </r>
  <r>
    <n v="4922"/>
    <m/>
    <n v="0"/>
    <x v="7"/>
    <s v="Zenna Fisher"/>
    <s v="Global Marketing Director"/>
    <s v="Honeywell"/>
    <x v="26"/>
    <s v="America"/>
    <s v="Texas"/>
    <m/>
    <s v="No inmail sent"/>
    <x v="4"/>
    <m/>
    <m/>
    <n v="0"/>
    <m/>
    <m/>
    <m/>
    <m/>
    <m/>
    <m/>
    <m/>
    <m/>
    <m/>
  </r>
  <r>
    <n v="4923"/>
    <m/>
    <n v="0"/>
    <x v="7"/>
    <s v="Jennifer Grammar"/>
    <s v="Marketing Director, Planning and Strategy"/>
    <s v="Aaron's, Inc"/>
    <x v="26"/>
    <s v="America"/>
    <s v="Texas"/>
    <m/>
    <s v="No inmail sent"/>
    <x v="4"/>
    <m/>
    <m/>
    <n v="0"/>
    <m/>
    <m/>
    <m/>
    <m/>
    <m/>
    <m/>
    <m/>
    <m/>
    <m/>
  </r>
  <r>
    <n v="4924"/>
    <m/>
    <n v="0"/>
    <x v="7"/>
    <s v="Gautam Malla"/>
    <s v="Senior Global Marketing Manager - Marketing Strategy &amp; Analytics"/>
    <s v="Kimberly-Clark"/>
    <x v="26"/>
    <s v="America"/>
    <s v="Texas"/>
    <m/>
    <s v="No inmail sent"/>
    <x v="0"/>
    <d v="2020-02-24T00:00:00"/>
    <s v="RFI"/>
    <e v="#VALUE!"/>
    <m/>
    <n v="751"/>
    <m/>
    <m/>
    <m/>
    <m/>
    <m/>
    <m/>
    <s v="Not relevant"/>
  </r>
  <r>
    <n v="4925"/>
    <d v="2020-02-28T00:00:00"/>
    <n v="2"/>
    <x v="2"/>
    <s v="Rahul Singh"/>
    <s v="Senior Functional Engineer - Data &amp; Analytics"/>
    <s v="Kimberly-Clark"/>
    <x v="26"/>
    <s v="America"/>
    <s v="Georgia"/>
    <m/>
    <s v="No inmail sent"/>
    <x v="0"/>
    <d v="2020-02-28T00:00:00"/>
    <d v="2021-03-16T00:00:00"/>
    <n v="3"/>
    <m/>
    <n v="365"/>
    <s v="None"/>
    <m/>
    <m/>
    <m/>
    <m/>
    <m/>
    <s v="Follow up message sent"/>
  </r>
  <r>
    <n v="4926"/>
    <m/>
    <n v="0"/>
    <x v="7"/>
    <s v="Amy Guyotte"/>
    <s v="Associate Director - Marketing - Scott®"/>
    <s v="Kimberly-Clark"/>
    <x v="26"/>
    <s v="America"/>
    <s v="Georgia"/>
    <m/>
    <s v="No inmail sent"/>
    <x v="4"/>
    <m/>
    <m/>
    <n v="0"/>
    <m/>
    <m/>
    <m/>
    <m/>
    <m/>
    <m/>
    <m/>
    <m/>
    <m/>
  </r>
  <r>
    <n v="4927"/>
    <m/>
    <n v="0"/>
    <x v="0"/>
    <s v="Pratishtha Shukla"/>
    <s v="Senior Analyst, Data Science - Strategic Marketing"/>
    <s v="The Home Depot"/>
    <x v="0"/>
    <s v="America"/>
    <s v="Georgia"/>
    <m/>
    <s v="No inmail sent"/>
    <x v="0"/>
    <d v="2020-02-18T00:00:00"/>
    <d v="2021-07-28T00:00:00"/>
    <n v="7"/>
    <n v="3"/>
    <n v="231"/>
    <m/>
    <m/>
    <m/>
    <m/>
    <m/>
    <m/>
    <m/>
  </r>
  <r>
    <n v="4928"/>
    <m/>
    <n v="0"/>
    <x v="0"/>
    <s v="Mayank Singh"/>
    <s v="Senior Analyst, Data Science - Strategic Marketing"/>
    <s v="The Home Depot"/>
    <x v="0"/>
    <s v="America"/>
    <s v="Georgia"/>
    <m/>
    <s v="No inmail sent"/>
    <x v="0"/>
    <d v="2020-02-25T00:00:00"/>
    <d v="2021-03-10T00:00:00"/>
    <n v="3"/>
    <n v="1"/>
    <m/>
    <s v="Positive_FS"/>
    <d v="2021-03-12T00:00:00"/>
    <m/>
    <m/>
    <m/>
    <m/>
    <m/>
  </r>
  <r>
    <n v="4929"/>
    <m/>
    <n v="0"/>
    <x v="3"/>
    <s v="Isaiah Coates"/>
    <s v="Senior Data Analyst"/>
    <s v="Wunderman"/>
    <x v="21"/>
    <s v="America"/>
    <s v="Tennessee"/>
    <m/>
    <s v="No inmail sent"/>
    <x v="0"/>
    <d v="2020-02-25T00:00:00"/>
    <m/>
    <n v="0"/>
    <m/>
    <n v="589"/>
    <s v="Negative"/>
    <d v="2020-08-04T00:00:00"/>
    <m/>
    <m/>
    <m/>
    <m/>
    <s v="Not at the moment. I'll keep you in mind if I shift"/>
  </r>
  <r>
    <n v="4930"/>
    <m/>
    <n v="0"/>
    <x v="7"/>
    <s v="Rhonda Drake Hill"/>
    <s v="Consultant &amp; SME, Marketing Automation"/>
    <s v="Wunderman"/>
    <x v="21"/>
    <s v="America"/>
    <s v="Washington"/>
    <m/>
    <s v="No inmail sent"/>
    <x v="4"/>
    <m/>
    <m/>
    <n v="0"/>
    <m/>
    <m/>
    <m/>
    <m/>
    <m/>
    <m/>
    <m/>
    <m/>
    <m/>
  </r>
  <r>
    <n v="4931"/>
    <m/>
    <n v="0"/>
    <x v="7"/>
    <s v="Cindy Sada"/>
    <s v="Senior Director, Global Brand"/>
    <s v="WW (formerly Weight Watchers)"/>
    <x v="26"/>
    <s v="America"/>
    <s v="California"/>
    <m/>
    <s v="No inmail sent"/>
    <x v="4"/>
    <m/>
    <m/>
    <n v="0"/>
    <m/>
    <m/>
    <m/>
    <m/>
    <m/>
    <m/>
    <m/>
    <m/>
    <m/>
  </r>
  <r>
    <n v="4932"/>
    <m/>
    <n v="0"/>
    <x v="7"/>
    <s v="Allan Switalski"/>
    <s v="Vice President Marketing"/>
    <s v="Credit Union West"/>
    <x v="26"/>
    <m/>
    <s v="Arizona"/>
    <m/>
    <s v="No inmail sent"/>
    <x v="0"/>
    <d v="2020-02-18T00:00:00"/>
    <m/>
    <n v="0"/>
    <m/>
    <n v="755"/>
    <s v="Negative"/>
    <d v="2020-02-20T00:00:00"/>
    <m/>
    <m/>
    <m/>
    <m/>
    <s v="No, thanks"/>
  </r>
  <r>
    <n v="4933"/>
    <m/>
    <n v="0"/>
    <x v="0"/>
    <s v="Gopalakrishna Tadiparthi"/>
    <s v="Director Of Analytics"/>
    <s v="dunnhumby"/>
    <x v="21"/>
    <s v="America"/>
    <s v="California"/>
    <s v="Ramla's"/>
    <s v="No inmail sent"/>
    <x v="2"/>
    <m/>
    <m/>
    <n v="0"/>
    <m/>
    <m/>
    <m/>
    <m/>
    <m/>
    <m/>
    <m/>
    <m/>
    <m/>
  </r>
  <r>
    <n v="4934"/>
    <m/>
    <n v="0"/>
    <x v="7"/>
    <s v="Dave Bentley"/>
    <s v="Director of Marketing"/>
    <s v="Signature Dental Partners"/>
    <x v="26"/>
    <s v="America"/>
    <s v="Arizona"/>
    <m/>
    <s v="No inmail sent"/>
    <x v="4"/>
    <m/>
    <m/>
    <n v="0"/>
    <m/>
    <m/>
    <m/>
    <m/>
    <m/>
    <m/>
    <m/>
    <m/>
    <m/>
  </r>
  <r>
    <n v="4935"/>
    <m/>
    <n v="0"/>
    <x v="1"/>
    <s v="Kevin Oglesby"/>
    <s v="Strategy Director"/>
    <s v="Lowe's Companies, Inc."/>
    <x v="26"/>
    <s v="America"/>
    <s v="Florida"/>
    <m/>
    <s v="No inmail sent"/>
    <x v="0"/>
    <d v="2020-02-19T00:00:00"/>
    <s v="irrelevent 8/17/2020"/>
    <e v="#VALUE!"/>
    <m/>
    <m/>
    <s v="Irrelevant 8/17/2020"/>
    <m/>
    <m/>
    <m/>
    <m/>
    <m/>
    <m/>
  </r>
  <r>
    <n v="4936"/>
    <m/>
    <n v="0"/>
    <x v="7"/>
    <s v="Lisa Fujioka"/>
    <s v="Sr. Manager, Global Brand Marketing"/>
    <s v="Mattel, Inc."/>
    <x v="26"/>
    <s v="America"/>
    <s v="California"/>
    <m/>
    <s v="No inmail sent"/>
    <x v="4"/>
    <m/>
    <m/>
    <n v="0"/>
    <m/>
    <m/>
    <m/>
    <m/>
    <m/>
    <m/>
    <m/>
    <m/>
    <m/>
  </r>
  <r>
    <n v="4937"/>
    <m/>
    <n v="0"/>
    <x v="7"/>
    <s v="SHRI PRAKASH SINGH"/>
    <s v="Head of Data Science &amp; Analytics"/>
    <s v="McAfee"/>
    <x v="26"/>
    <s v="America"/>
    <s v="Texas"/>
    <m/>
    <s v="No inmail sent"/>
    <x v="0"/>
    <d v="2020-02-25T00:00:00"/>
    <m/>
    <n v="0"/>
    <m/>
    <n v="750"/>
    <s v="Neutral"/>
    <d v="2020-02-25T00:00:00"/>
    <s v="shri_singh@mcafee.com"/>
    <s v="Sales QL"/>
    <m/>
    <d v="2020-10-28T00:00:00"/>
    <s v="Thanks Ramla for reaching, currently we are not looking for MMM tool or consulting support. We are developing inhouse models. Look forward to work in future."/>
  </r>
  <r>
    <n v="4938"/>
    <m/>
    <n v="0"/>
    <x v="7"/>
    <s v="Dak Liyanearachchi"/>
    <s v="Chief Data &amp; Analytics Officer"/>
    <s v="Hilton"/>
    <x v="26"/>
    <s v="America"/>
    <s v="Virginia"/>
    <m/>
    <s v="No inmail sent"/>
    <x v="4"/>
    <m/>
    <m/>
    <n v="0"/>
    <m/>
    <m/>
    <m/>
    <m/>
    <m/>
    <m/>
    <m/>
    <m/>
    <m/>
  </r>
  <r>
    <n v="4939"/>
    <m/>
    <n v="0"/>
    <x v="7"/>
    <s v="Jess Petitt"/>
    <s v="Vice President, Analytics"/>
    <s v="Hilton"/>
    <x v="26"/>
    <s v="America"/>
    <s v="Virginia"/>
    <m/>
    <s v="No inmail sent"/>
    <x v="4"/>
    <m/>
    <m/>
    <n v="0"/>
    <m/>
    <m/>
    <m/>
    <m/>
    <m/>
    <m/>
    <m/>
    <m/>
    <m/>
  </r>
  <r>
    <n v="4940"/>
    <m/>
    <n v="0"/>
    <x v="7"/>
    <s v="Kellyn Smith Kenny"/>
    <s v="Chief Marketing Officer"/>
    <s v="Hilton"/>
    <x v="26"/>
    <s v="America"/>
    <s v="Washington"/>
    <m/>
    <s v="No inmail sent"/>
    <x v="4"/>
    <m/>
    <m/>
    <n v="0"/>
    <m/>
    <m/>
    <m/>
    <m/>
    <m/>
    <m/>
    <m/>
    <m/>
    <m/>
  </r>
  <r>
    <n v="4941"/>
    <d v="2021-11-01T00:00:00"/>
    <n v="11"/>
    <x v="2"/>
    <s v="Tyler Phillips"/>
    <s v="Director, Marketing Analytics "/>
    <s v="Universal Music Group"/>
    <x v="12"/>
    <s v="America"/>
    <s v="California"/>
    <s v="Ramla's"/>
    <s v="No inmail sent"/>
    <x v="1"/>
    <m/>
    <m/>
    <m/>
    <m/>
    <m/>
    <m/>
    <m/>
    <m/>
    <m/>
    <m/>
    <m/>
    <m/>
  </r>
  <r>
    <n v="4942"/>
    <m/>
    <n v="0"/>
    <x v="2"/>
    <s v="Kris Karaikudi"/>
    <s v="Senior Director - Data Intelligence"/>
    <s v="Merkle"/>
    <x v="21"/>
    <s v="America"/>
    <s v="Maryland"/>
    <s v="Ramla's"/>
    <s v="No inmail sent"/>
    <x v="0"/>
    <d v="2020-02-26T00:00:00"/>
    <d v="2021-11-08T00:00:00"/>
    <n v="11"/>
    <m/>
    <n v="749"/>
    <m/>
    <m/>
    <m/>
    <m/>
    <m/>
    <m/>
    <s v="Not relevant"/>
  </r>
  <r>
    <n v="4943"/>
    <m/>
    <n v="0"/>
    <x v="7"/>
    <s v="Alex Yoder"/>
    <s v="EVP Analytics"/>
    <s v="Merkle"/>
    <x v="21"/>
    <s v="America"/>
    <s v="Colorado"/>
    <m/>
    <s v="No inmail sent"/>
    <x v="0"/>
    <d v="2020-02-19T00:00:00"/>
    <m/>
    <n v="0"/>
    <m/>
    <n v="756"/>
    <m/>
    <m/>
    <m/>
    <m/>
    <m/>
    <m/>
    <s v="Not relevant"/>
  </r>
  <r>
    <n v="4944"/>
    <m/>
    <n v="0"/>
    <x v="7"/>
    <s v="Kurt Simon"/>
    <s v="Senior Director, Brand Marketing"/>
    <s v="Kellogg Company"/>
    <x v="26"/>
    <s v="America"/>
    <s v="Colorado"/>
    <m/>
    <s v="No inmail sent"/>
    <x v="4"/>
    <m/>
    <m/>
    <n v="0"/>
    <m/>
    <m/>
    <m/>
    <m/>
    <m/>
    <m/>
    <m/>
    <m/>
    <m/>
  </r>
  <r>
    <n v="4945"/>
    <m/>
    <n v="0"/>
    <x v="7"/>
    <s v="Aaron Elleman"/>
    <s v="Senior Director Integrated Marketing"/>
    <s v="Kellogg Company"/>
    <x v="26"/>
    <s v="America"/>
    <s v="Arkansas"/>
    <m/>
    <s v="No inmail sent"/>
    <x v="4"/>
    <m/>
    <m/>
    <n v="0"/>
    <m/>
    <m/>
    <m/>
    <m/>
    <m/>
    <m/>
    <m/>
    <m/>
    <m/>
  </r>
  <r>
    <n v="4946"/>
    <d v="2021-11-01T00:00:00"/>
    <n v="11"/>
    <x v="2"/>
    <s v="Adam Ingram"/>
    <s v="Performance and Effectiveness Lead"/>
    <s v="BT"/>
    <x v="16"/>
    <s v="Europe"/>
    <s v="United Kingdom"/>
    <s v="Both (Ramla's &amp; Personal)"/>
    <s v="No inmail sent"/>
    <x v="1"/>
    <m/>
    <m/>
    <m/>
    <m/>
    <m/>
    <m/>
    <m/>
    <m/>
    <m/>
    <m/>
    <m/>
    <m/>
  </r>
  <r>
    <n v="4947"/>
    <d v="2021-11-01T00:00:00"/>
    <n v="11"/>
    <x v="2"/>
    <s v="Seena S."/>
    <s v="Global Head of Marketing Effectiveness Analytics"/>
    <s v="HSBC"/>
    <x v="10"/>
    <s v="Europe"/>
    <s v="United Kingdom"/>
    <s v="Both (Ramla's &amp; Personal)"/>
    <s v="No inmail sent"/>
    <x v="1"/>
    <m/>
    <m/>
    <m/>
    <m/>
    <m/>
    <m/>
    <m/>
    <m/>
    <m/>
    <m/>
    <m/>
    <m/>
  </r>
  <r>
    <n v="4948"/>
    <d v="2021-11-01T00:00:00"/>
    <n v="11"/>
    <x v="2"/>
    <s v="Marcus Minifee"/>
    <s v="VP, Global Partner Marketing"/>
    <s v="NBA"/>
    <x v="12"/>
    <s v="America"/>
    <s v="New York"/>
    <s v="Both (Ramla's &amp; Personal)"/>
    <s v="No inmail sent"/>
    <x v="1"/>
    <m/>
    <m/>
    <m/>
    <m/>
    <m/>
    <m/>
    <m/>
    <m/>
    <m/>
    <m/>
    <m/>
    <m/>
  </r>
  <r>
    <n v="4949"/>
    <m/>
    <n v="0"/>
    <x v="7"/>
    <s v="Geoffrey Feil"/>
    <s v="Sr. Vice President of Marketing - Writing Division"/>
    <s v="Newell Brands"/>
    <x v="26"/>
    <s v="America"/>
    <s v="Georgia"/>
    <m/>
    <s v="No inmail sent"/>
    <x v="4"/>
    <m/>
    <m/>
    <n v="0"/>
    <m/>
    <m/>
    <m/>
    <m/>
    <m/>
    <m/>
    <m/>
    <m/>
    <m/>
  </r>
  <r>
    <n v="4950"/>
    <m/>
    <n v="0"/>
    <x v="7"/>
    <s v="Michael Drymalski"/>
    <s v="Vice President Global Marketing"/>
    <s v="Newell Brands"/>
    <x v="26"/>
    <s v="America"/>
    <s v="Georgia"/>
    <m/>
    <s v="No inmail sent"/>
    <x v="4"/>
    <m/>
    <m/>
    <n v="0"/>
    <m/>
    <m/>
    <m/>
    <m/>
    <m/>
    <m/>
    <m/>
    <m/>
    <m/>
  </r>
  <r>
    <n v="4951"/>
    <m/>
    <n v="0"/>
    <x v="7"/>
    <s v="Robinson Hogue"/>
    <s v="Senior Director Of Marketing"/>
    <s v="Newell Brands"/>
    <x v="26"/>
    <s v="America"/>
    <s v="North Carolina"/>
    <m/>
    <s v="No inmail sent"/>
    <x v="4"/>
    <m/>
    <m/>
    <n v="0"/>
    <m/>
    <m/>
    <m/>
    <m/>
    <m/>
    <m/>
    <m/>
    <m/>
    <m/>
  </r>
  <r>
    <n v="4952"/>
    <m/>
    <n v="0"/>
    <x v="7"/>
    <s v="Maalvika Mantripragada"/>
    <s v="Senior Director, Global Brand Strategy &amp; Marketing, Action Brands"/>
    <s v="Hasbro"/>
    <x v="26"/>
    <s v="America"/>
    <s v="California"/>
    <m/>
    <s v="No inmail sent"/>
    <x v="4"/>
    <m/>
    <m/>
    <n v="0"/>
    <m/>
    <m/>
    <m/>
    <m/>
    <m/>
    <m/>
    <m/>
    <m/>
    <m/>
  </r>
  <r>
    <n v="4953"/>
    <m/>
    <n v="0"/>
    <x v="2"/>
    <s v="Ross Love"/>
    <s v="Sr. Manager, Media Insights &amp; Effectiveness"/>
    <s v="Mars"/>
    <x v="26"/>
    <s v="America"/>
    <s v="Tennessee"/>
    <m/>
    <s v="No inmail sent"/>
    <x v="0"/>
    <d v="2020-02-19T00:00:00"/>
    <d v="2021-04-13T00:00:00"/>
    <n v="4"/>
    <n v="1"/>
    <n v="337"/>
    <m/>
    <m/>
    <m/>
    <m/>
    <m/>
    <m/>
    <s v="Not relevant"/>
  </r>
  <r>
    <n v="4954"/>
    <m/>
    <n v="0"/>
    <x v="2"/>
    <s v="Jamey McClure"/>
    <s v="Director of Marketing Analytics"/>
    <s v="GP PRO"/>
    <x v="26"/>
    <s v="America"/>
    <s v="Georgia"/>
    <m/>
    <s v="No inmail sent"/>
    <x v="0"/>
    <d v="2020-02-21T00:00:00"/>
    <d v="2021-05-17T00:00:00"/>
    <n v="5"/>
    <m/>
    <n v="303"/>
    <s v="Neutral"/>
    <m/>
    <m/>
    <m/>
    <m/>
    <m/>
    <s v="Follow up message sent "/>
  </r>
  <r>
    <n v="4955"/>
    <m/>
    <n v="0"/>
    <x v="0"/>
    <s v="SAmerican Perkins"/>
    <s v="Vice President of US and Canada Marketing"/>
    <s v="Tupperware Brands"/>
    <x v="26"/>
    <s v="America"/>
    <s v="Florida"/>
    <m/>
    <s v="No inmail sent"/>
    <x v="0"/>
    <d v="2020-05-19T00:00:00"/>
    <d v="2021-04-13T00:00:00"/>
    <n v="4"/>
    <n v="1"/>
    <n v="337"/>
    <m/>
    <m/>
    <m/>
    <m/>
    <m/>
    <m/>
    <s v="Not relevant"/>
  </r>
  <r>
    <n v="4956"/>
    <m/>
    <n v="0"/>
    <x v="7"/>
    <s v="Stacey Grier"/>
    <s v="Chief Marketing Officer"/>
    <s v="The Clorox Company"/>
    <x v="26"/>
    <s v="America"/>
    <s v="California"/>
    <m/>
    <s v="No inmail sent"/>
    <x v="4"/>
    <m/>
    <m/>
    <n v="0"/>
    <m/>
    <m/>
    <m/>
    <m/>
    <m/>
    <m/>
    <m/>
    <m/>
    <m/>
  </r>
  <r>
    <n v="4957"/>
    <m/>
    <n v="0"/>
    <x v="3"/>
    <s v="Charlotte Jackson"/>
    <s v="VP/Director, Decision Sciences"/>
    <s v="Publicis Collective"/>
    <x v="1"/>
    <s v="America"/>
    <s v="Michigan"/>
    <m/>
    <s v="No inmail sent"/>
    <x v="0"/>
    <d v="2020-02-20T00:00:00"/>
    <d v="2021-07-15T00:00:00"/>
    <n v="7"/>
    <m/>
    <n v="244"/>
    <s v="None"/>
    <m/>
    <m/>
    <m/>
    <m/>
    <m/>
    <s v="Relevant + followed up"/>
  </r>
  <r>
    <n v="4958"/>
    <d v="2021-03-08T00:00:00"/>
    <n v="3"/>
    <x v="3"/>
    <s v="Michael Bianco"/>
    <s v="Broadcast Media Manager / Integrated Media Supervisor"/>
    <s v="The TJX Companies, Inc."/>
    <x v="0"/>
    <s v="America"/>
    <s v="Massachusetts"/>
    <s v="Ramla's"/>
    <s v="No inmail sent"/>
    <x v="1"/>
    <m/>
    <m/>
    <n v="0"/>
    <m/>
    <m/>
    <m/>
    <m/>
    <m/>
    <m/>
    <m/>
    <m/>
    <m/>
  </r>
  <r>
    <n v="4959"/>
    <m/>
    <n v="0"/>
    <x v="5"/>
    <s v="Pete Hilton Jr."/>
    <s v="Director of Marketing"/>
    <s v="CMDS"/>
    <x v="15"/>
    <s v="America"/>
    <s v="New Jersey"/>
    <m/>
    <s v="No inmail sent"/>
    <x v="0"/>
    <d v="2020-02-19T00:00:00"/>
    <s v="Irrelevant"/>
    <e v="#VALUE!"/>
    <m/>
    <m/>
    <m/>
    <m/>
    <m/>
    <m/>
    <m/>
    <m/>
    <s v="Not relevant"/>
  </r>
  <r>
    <n v="4960"/>
    <d v="2020-09-24T00:00:00"/>
    <n v="9"/>
    <x v="3"/>
    <s v="Sameer Shah"/>
    <s v="Director of Media and Digital Marketing"/>
    <s v="New York University"/>
    <x v="26"/>
    <s v="America"/>
    <s v="New York"/>
    <m/>
    <s v="No inmail sent"/>
    <x v="0"/>
    <d v="2020-02-24T00:00:00"/>
    <m/>
    <n v="0"/>
    <m/>
    <n v="751"/>
    <s v="Negative"/>
    <d v="2020-02-25T00:00:00"/>
    <m/>
    <m/>
    <m/>
    <m/>
    <s v="No thanks"/>
  </r>
  <r>
    <n v="4961"/>
    <d v="2020-06-24T00:00:00"/>
    <n v="6"/>
    <x v="3"/>
    <s v="Diana Fujimura"/>
    <s v="Director of Marketing"/>
    <s v="Zing Zing LLC"/>
    <x v="15"/>
    <s v="America"/>
    <s v="Illinois"/>
    <m/>
    <s v="No inmail sent"/>
    <x v="0"/>
    <d v="2020-05-19T00:00:00"/>
    <m/>
    <n v="0"/>
    <m/>
    <n v="666"/>
    <s v="Negative"/>
    <d v="2020-05-20T00:00:00"/>
    <m/>
    <m/>
    <m/>
    <m/>
    <s v="No, thanks_x000a_But we already have agency partners who do this for us. But thank you for your interest!"/>
  </r>
  <r>
    <n v="4962"/>
    <m/>
    <n v="0"/>
    <x v="5"/>
    <s v="Beth Goldstein"/>
    <s v="Global Head of Marketing"/>
    <s v="BNY Mellon"/>
    <x v="15"/>
    <s v="America"/>
    <s v="New York"/>
    <m/>
    <s v="No inmail sent"/>
    <x v="4"/>
    <m/>
    <m/>
    <n v="0"/>
    <m/>
    <m/>
    <m/>
    <m/>
    <m/>
    <m/>
    <m/>
    <m/>
    <s v="Not relevant"/>
  </r>
  <r>
    <n v="4963"/>
    <m/>
    <n v="0"/>
    <x v="2"/>
    <s v="Peter Cushing"/>
    <s v="Associate Director of Global Analytics and Marketing Effectiveness"/>
    <s v="General Motors"/>
    <x v="26"/>
    <s v="America"/>
    <s v="Illinois"/>
    <m/>
    <s v="No inmail sent"/>
    <x v="0"/>
    <d v="2020-03-17T00:00:00"/>
    <m/>
    <n v="0"/>
    <m/>
    <n v="729"/>
    <s v="Negative"/>
    <d v="2020-03-18T00:00:00"/>
    <m/>
    <m/>
    <m/>
    <m/>
    <s v="I have recently retired from GM -- doing a bit of consulting and have no need for your services. Thanks for reaching out."/>
  </r>
  <r>
    <n v="4964"/>
    <d v="2020-09-24T00:00:00"/>
    <n v="9"/>
    <x v="3"/>
    <s v="Chris Schell"/>
    <s v="Chief Marketing Officer"/>
    <s v="Summit Credit Union"/>
    <x v="15"/>
    <s v="America"/>
    <s v="Wisconsin"/>
    <m/>
    <s v="No inmail sent"/>
    <x v="4"/>
    <m/>
    <m/>
    <n v="0"/>
    <m/>
    <m/>
    <m/>
    <m/>
    <m/>
    <m/>
    <m/>
    <m/>
    <m/>
  </r>
  <r>
    <n v="4965"/>
    <d v="2020-09-24T00:00:00"/>
    <n v="9"/>
    <x v="3"/>
    <s v="Catherine Ostheimer"/>
    <s v="VP, Marketing"/>
    <s v="Epiq"/>
    <x v="15"/>
    <s v="America"/>
    <s v="New York"/>
    <m/>
    <s v="No inmail sent"/>
    <x v="4"/>
    <m/>
    <m/>
    <n v="0"/>
    <m/>
    <m/>
    <m/>
    <m/>
    <m/>
    <m/>
    <m/>
    <m/>
    <m/>
  </r>
  <r>
    <n v="4966"/>
    <m/>
    <n v="0"/>
    <x v="5"/>
    <s v="Bradley (Woody) Bendle"/>
    <s v="Advisor"/>
    <s v="N-Gage Brand Pet Products_x000a_"/>
    <x v="15"/>
    <s v="America"/>
    <s v="Missouri"/>
    <m/>
    <s v="No inmail sent"/>
    <x v="0"/>
    <d v="2020-02-19T00:00:00"/>
    <s v="Irrelevant"/>
    <e v="#VALUE!"/>
    <m/>
    <m/>
    <m/>
    <m/>
    <m/>
    <m/>
    <m/>
    <m/>
    <s v="Not relevant"/>
  </r>
  <r>
    <n v="4967"/>
    <d v="2020-09-24T00:00:00"/>
    <n v="9"/>
    <x v="3"/>
    <s v="Elizabeth Zeltser Dimond"/>
    <s v="Head of Marketing"/>
    <s v="pumpkin"/>
    <x v="15"/>
    <s v="America"/>
    <s v="New York"/>
    <m/>
    <s v="No inmail sent"/>
    <x v="4"/>
    <m/>
    <m/>
    <n v="0"/>
    <m/>
    <m/>
    <m/>
    <m/>
    <m/>
    <m/>
    <m/>
    <m/>
    <m/>
  </r>
  <r>
    <n v="4968"/>
    <m/>
    <n v="0"/>
    <x v="5"/>
    <s v="Mark Cicatello"/>
    <s v="Chief Marketing Officer"/>
    <s v="Company Payroll Store"/>
    <x v="15"/>
    <s v="America"/>
    <s v="Illinois"/>
    <m/>
    <s v="No inmail sent"/>
    <x v="0"/>
    <d v="2020-02-20T00:00:00"/>
    <s v="Irrelevant"/>
    <e v="#VALUE!"/>
    <m/>
    <m/>
    <m/>
    <m/>
    <m/>
    <m/>
    <m/>
    <m/>
    <s v="Not relevant"/>
  </r>
  <r>
    <n v="4969"/>
    <d v="2020-09-24T00:00:00"/>
    <n v="9"/>
    <x v="3"/>
    <s v="Caroline Corrigan O'Hare"/>
    <s v="Marketing Director"/>
    <s v="Intercontinental Exchange"/>
    <x v="15"/>
    <s v="America"/>
    <s v="New York"/>
    <m/>
    <s v="No inmail sent"/>
    <x v="4"/>
    <m/>
    <m/>
    <n v="0"/>
    <m/>
    <m/>
    <m/>
    <m/>
    <m/>
    <m/>
    <m/>
    <m/>
    <m/>
  </r>
  <r>
    <n v="4970"/>
    <d v="2020-09-24T00:00:00"/>
    <n v="9"/>
    <x v="3"/>
    <s v="Megan Garr"/>
    <s v="Director, B2B CRM and Marketing Automation"/>
    <s v="Fifth Third Bank"/>
    <x v="15"/>
    <s v="America"/>
    <s v="Illinois"/>
    <m/>
    <s v="No inmail sent"/>
    <x v="4"/>
    <m/>
    <m/>
    <n v="0"/>
    <m/>
    <m/>
    <m/>
    <m/>
    <s v="megan.garr@53.com"/>
    <m/>
    <m/>
    <m/>
    <m/>
  </r>
  <r>
    <n v="4971"/>
    <d v="2020-09-24T00:00:00"/>
    <n v="9"/>
    <x v="3"/>
    <s v="Katrina Bott"/>
    <s v="Director, Global Strategic Sourcing - Marketing &amp; Advertising"/>
    <s v="Michael Kors"/>
    <x v="26"/>
    <s v="America"/>
    <s v="New York"/>
    <m/>
    <s v="No inmail sent"/>
    <x v="3"/>
    <m/>
    <m/>
    <n v="0"/>
    <m/>
    <m/>
    <m/>
    <m/>
    <m/>
    <m/>
    <m/>
    <m/>
    <m/>
  </r>
  <r>
    <n v="4972"/>
    <d v="2020-09-24T00:00:00"/>
    <n v="9"/>
    <x v="3"/>
    <s v="Michael Gorski"/>
    <s v="Director of Marketing Operations &amp; Strategy"/>
    <s v="Zurich North America"/>
    <x v="15"/>
    <s v="America"/>
    <s v="Illinois"/>
    <m/>
    <s v="No inmail sent"/>
    <x v="4"/>
    <m/>
    <m/>
    <n v="0"/>
    <m/>
    <m/>
    <m/>
    <m/>
    <s v="michael.gorski@zurichna.com"/>
    <m/>
    <m/>
    <m/>
    <m/>
  </r>
  <r>
    <n v="4973"/>
    <d v="2020-09-24T00:00:00"/>
    <n v="9"/>
    <x v="3"/>
    <s v="James Frieden"/>
    <s v="Principal, Market and Customer Insights"/>
    <s v="Takeda"/>
    <x v="15"/>
    <s v="America"/>
    <s v="Illinois"/>
    <m/>
    <s v="No inmail sent"/>
    <x v="4"/>
    <m/>
    <m/>
    <n v="0"/>
    <m/>
    <m/>
    <m/>
    <m/>
    <m/>
    <m/>
    <m/>
    <m/>
    <m/>
  </r>
  <r>
    <n v="4974"/>
    <d v="2020-09-24T00:00:00"/>
    <n v="9"/>
    <x v="3"/>
    <s v="Amy Hills"/>
    <s v="Vice President Marketing"/>
    <s v="Mastercard"/>
    <x v="15"/>
    <s v="America"/>
    <s v="Connecticut"/>
    <m/>
    <s v="No inmail sent"/>
    <x v="4"/>
    <m/>
    <m/>
    <n v="0"/>
    <m/>
    <m/>
    <m/>
    <m/>
    <m/>
    <m/>
    <m/>
    <m/>
    <m/>
  </r>
  <r>
    <n v="4975"/>
    <m/>
    <n v="0"/>
    <x v="1"/>
    <s v="Jeff Voigt"/>
    <s v="principal consultant"/>
    <s v="_x000a_Company NameJL Voigt and Associates"/>
    <x v="15"/>
    <s v="America"/>
    <s v="Michigan"/>
    <m/>
    <s v="No inmail sent"/>
    <x v="0"/>
    <d v="2020-02-19T00:00:00"/>
    <d v="2020-07-01T00:00:00"/>
    <n v="7"/>
    <m/>
    <n v="623"/>
    <s v="Negative"/>
    <d v="2020-07-07T00:00:00"/>
    <m/>
    <m/>
    <m/>
    <m/>
    <m/>
  </r>
  <r>
    <n v="4976"/>
    <d v="2020-09-24T00:00:00"/>
    <n v="9"/>
    <x v="3"/>
    <s v="Thomas Mender"/>
    <s v="Director, Advanced Analytics"/>
    <s v="Whirlpool"/>
    <x v="26"/>
    <s v="America"/>
    <s v="Michigan"/>
    <m/>
    <s v="No inmail sent"/>
    <x v="0"/>
    <d v="2021-02-23T00:00:00"/>
    <d v="2021-11-30T00:00:00"/>
    <n v="11"/>
    <m/>
    <n v="106"/>
    <m/>
    <m/>
    <m/>
    <m/>
    <m/>
    <m/>
    <m/>
  </r>
  <r>
    <n v="4977"/>
    <m/>
    <n v="0"/>
    <x v="3"/>
    <s v="Jeff Doud"/>
    <s v="Director, Advanced Analytics and Modeling"/>
    <s v="Ocean Spray Cranberries"/>
    <x v="3"/>
    <s v="America"/>
    <s v="Michigan"/>
    <m/>
    <s v="No inmail sent"/>
    <x v="0"/>
    <d v="2020-02-20T00:00:00"/>
    <d v="2021-04-16T00:00:00"/>
    <n v="4"/>
    <m/>
    <n v="334"/>
    <s v="None"/>
    <m/>
    <m/>
    <m/>
    <m/>
    <m/>
    <s v="Relevant + followed up"/>
  </r>
  <r>
    <n v="4978"/>
    <d v="2020-09-24T00:00:00"/>
    <n v="9"/>
    <x v="3"/>
    <s v="Michael Brookhart"/>
    <s v="Director of Marketing &amp; Sales Planning"/>
    <s v="JTM Foods, LLC / JJ's Bakery"/>
    <x v="15"/>
    <s v="America"/>
    <s v="Pennsylvania"/>
    <m/>
    <s v="No inmail sent"/>
    <x v="4"/>
    <m/>
    <m/>
    <n v="0"/>
    <m/>
    <m/>
    <m/>
    <m/>
    <m/>
    <m/>
    <m/>
    <m/>
    <m/>
  </r>
  <r>
    <n v="4979"/>
    <d v="2020-09-18T00:00:00"/>
    <n v="9"/>
    <x v="3"/>
    <s v="Terrae Schroeder"/>
    <s v="Head of US Insights"/>
    <s v="Kellogg Company"/>
    <x v="26"/>
    <s v="America"/>
    <s v="Michigan"/>
    <m/>
    <s v="No inmail sent"/>
    <x v="0"/>
    <d v="2020-02-24T00:00:00"/>
    <d v="2021-11-03T00:00:00"/>
    <n v="11"/>
    <m/>
    <n v="133"/>
    <m/>
    <m/>
    <m/>
    <m/>
    <m/>
    <m/>
    <m/>
  </r>
  <r>
    <n v="4980"/>
    <d v="2020-09-24T00:00:00"/>
    <n v="9"/>
    <x v="3"/>
    <s v="Tara P. Brown"/>
    <s v="Vice President - Keurig Brand Marketing, Strategy and Innovation"/>
    <s v="Keurig Dr Pepper Inc"/>
    <x v="15"/>
    <s v="America"/>
    <s v="New York"/>
    <m/>
    <s v="No inmail sent"/>
    <x v="4"/>
    <m/>
    <m/>
    <n v="0"/>
    <m/>
    <m/>
    <m/>
    <m/>
    <m/>
    <m/>
    <m/>
    <m/>
    <m/>
  </r>
  <r>
    <n v="4981"/>
    <d v="2020-09-08T00:00:00"/>
    <n v="9"/>
    <x v="3"/>
    <s v="Korin Carey"/>
    <s v="Associate Director, Global Strategic Insights, Global Compromise Skin"/>
    <s v="Johnson &amp; Johnson"/>
    <x v="26"/>
    <s v="America"/>
    <s v="New Jersey"/>
    <m/>
    <s v="No inmail sent"/>
    <x v="4"/>
    <m/>
    <m/>
    <n v="0"/>
    <m/>
    <m/>
    <m/>
    <m/>
    <m/>
    <m/>
    <m/>
    <m/>
    <m/>
  </r>
  <r>
    <n v="4982"/>
    <m/>
    <n v="0"/>
    <x v="3"/>
    <s v="Jonathan Turner"/>
    <s v="Head of US Analytics"/>
    <s v="Mediahub Global"/>
    <x v="1"/>
    <s v="America"/>
    <s v="Massachusetts"/>
    <m/>
    <s v="No inmail sent"/>
    <x v="0"/>
    <d v="2020-02-26T00:00:00"/>
    <d v="2021-03-10T00:00:00"/>
    <n v="3"/>
    <m/>
    <n v="371"/>
    <s v="None"/>
    <m/>
    <m/>
    <m/>
    <m/>
    <m/>
    <s v="Relevant + followed up"/>
  </r>
  <r>
    <n v="4983"/>
    <d v="2020-09-24T00:00:00"/>
    <n v="9"/>
    <x v="3"/>
    <s v="Mark Mercurio"/>
    <s v="President &amp; Chief Executive Officer"/>
    <s v="The Gorilla Glue Company"/>
    <x v="15"/>
    <s v="America"/>
    <s v="Ohio"/>
    <m/>
    <s v="No inmail sent"/>
    <x v="4"/>
    <m/>
    <m/>
    <n v="0"/>
    <m/>
    <m/>
    <m/>
    <m/>
    <m/>
    <m/>
    <m/>
    <m/>
    <m/>
  </r>
  <r>
    <n v="4984"/>
    <d v="2020-09-24T00:00:00"/>
    <n v="9"/>
    <x v="3"/>
    <s v="AnneMarie Suarez-Davis"/>
    <s v="Vice President Marketing"/>
    <s v="Kellogg Company"/>
    <x v="26"/>
    <s v="America"/>
    <s v="Indiana"/>
    <m/>
    <s v="No inmail sent"/>
    <x v="4"/>
    <m/>
    <m/>
    <n v="0"/>
    <m/>
    <m/>
    <m/>
    <m/>
    <m/>
    <m/>
    <m/>
    <m/>
    <m/>
  </r>
  <r>
    <n v="4985"/>
    <d v="2020-09-24T00:00:00"/>
    <n v="9"/>
    <x v="3"/>
    <s v="Chris Stolsky"/>
    <s v="Marketing Director"/>
    <s v="Kellogg Company"/>
    <x v="26"/>
    <s v="America"/>
    <s v="Michigan"/>
    <m/>
    <s v="No inmail sent"/>
    <x v="4"/>
    <m/>
    <m/>
    <n v="0"/>
    <m/>
    <m/>
    <m/>
    <m/>
    <m/>
    <m/>
    <m/>
    <m/>
    <m/>
  </r>
  <r>
    <n v="4986"/>
    <d v="2020-09-24T00:00:00"/>
    <n v="9"/>
    <x v="3"/>
    <s v="Dawn Wayt"/>
    <s v="VP of Marketing and Sales"/>
    <s v="Rock &amp; Roll Hall of Fame"/>
    <x v="15"/>
    <s v="America"/>
    <s v="Ohio"/>
    <m/>
    <s v="No inmail sent"/>
    <x v="4"/>
    <m/>
    <m/>
    <n v="0"/>
    <m/>
    <m/>
    <m/>
    <m/>
    <m/>
    <m/>
    <m/>
    <m/>
    <m/>
  </r>
  <r>
    <n v="4987"/>
    <d v="2020-09-18T00:00:00"/>
    <n v="9"/>
    <x v="3"/>
    <s v="Gaurav Bhasin"/>
    <s v="Associate Director - Business Analytics &amp; Revenue Strategy"/>
    <s v="Kimberly-Clark"/>
    <x v="26"/>
    <s v="America"/>
    <s v="Wisconsin"/>
    <m/>
    <s v="No inmail sent"/>
    <x v="0"/>
    <d v="2020-02-19T00:00:00"/>
    <m/>
    <n v="0"/>
    <m/>
    <n v="756"/>
    <m/>
    <m/>
    <m/>
    <m/>
    <m/>
    <m/>
    <m/>
  </r>
  <r>
    <n v="4988"/>
    <d v="2020-09-24T00:00:00"/>
    <n v="9"/>
    <x v="3"/>
    <s v="Stephen Chriss"/>
    <s v="Vice President, Global Head Of Partnerships &amp; Integrated Marketing"/>
    <s v="The Topps Company"/>
    <x v="15"/>
    <s v="America"/>
    <s v="New York"/>
    <m/>
    <s v="No inmail sent"/>
    <x v="4"/>
    <m/>
    <m/>
    <n v="0"/>
    <m/>
    <m/>
    <m/>
    <m/>
    <m/>
    <m/>
    <m/>
    <m/>
    <m/>
  </r>
  <r>
    <n v="4989"/>
    <d v="2020-09-24T00:00:00"/>
    <n v="9"/>
    <x v="3"/>
    <s v="Pooja Godbole Modi"/>
    <s v="Head of Analytics"/>
    <s v="Harry's, Inc."/>
    <x v="15"/>
    <s v="America"/>
    <s v="New York"/>
    <m/>
    <s v="No inmail sent"/>
    <x v="4"/>
    <m/>
    <m/>
    <n v="0"/>
    <m/>
    <m/>
    <m/>
    <m/>
    <m/>
    <m/>
    <m/>
    <m/>
    <m/>
  </r>
  <r>
    <n v="4990"/>
    <d v="2020-09-24T00:00:00"/>
    <n v="9"/>
    <x v="3"/>
    <s v="Joann Romero"/>
    <s v="Director, Performance Marketing"/>
    <s v="Blue Apron"/>
    <x v="15"/>
    <s v="America"/>
    <s v="New York"/>
    <m/>
    <s v="No inmail sent"/>
    <x v="4"/>
    <m/>
    <m/>
    <n v="0"/>
    <m/>
    <m/>
    <m/>
    <m/>
    <m/>
    <m/>
    <m/>
    <m/>
    <m/>
  </r>
  <r>
    <n v="4991"/>
    <m/>
    <n v="0"/>
    <x v="3"/>
    <s v="Morris Hoover"/>
    <s v="VP of Operations"/>
    <s v="LiquidPricingPromotion 3mm"/>
    <x v="15"/>
    <s v="America"/>
    <s v="South Carolina"/>
    <m/>
    <s v="No inmail sent"/>
    <x v="0"/>
    <d v="2020-03-19T00:00:00"/>
    <d v="2020-09-24T00:00:00"/>
    <n v="9"/>
    <m/>
    <n v="538"/>
    <s v="Neutral"/>
    <d v="2020-03-19T00:00:00"/>
    <m/>
    <m/>
    <m/>
    <m/>
    <s v="Now is not a good time"/>
  </r>
  <r>
    <n v="4992"/>
    <m/>
    <n v="0"/>
    <x v="5"/>
    <s v="Robert Rees"/>
    <s v="Director of Analytics"/>
    <s v="Luxottica "/>
    <x v="15"/>
    <s v="America"/>
    <s v="Ohio"/>
    <m/>
    <s v="No inmail sent"/>
    <x v="4"/>
    <m/>
    <m/>
    <n v="0"/>
    <m/>
    <m/>
    <m/>
    <m/>
    <m/>
    <m/>
    <m/>
    <m/>
    <s v="Not relevant"/>
  </r>
  <r>
    <n v="4993"/>
    <m/>
    <n v="0"/>
    <x v="5"/>
    <s v="Eric Hintz"/>
    <s v="Vice President of Marketing"/>
    <s v="Conagra Brands"/>
    <x v="15"/>
    <s v="America"/>
    <s v="New Jersey"/>
    <m/>
    <s v="No inmail sent"/>
    <x v="4"/>
    <m/>
    <m/>
    <n v="0"/>
    <m/>
    <m/>
    <m/>
    <m/>
    <m/>
    <m/>
    <m/>
    <m/>
    <s v="Not relevant"/>
  </r>
  <r>
    <n v="4994"/>
    <d v="2020-09-24T00:00:00"/>
    <n v="9"/>
    <x v="3"/>
    <s v="Megan Frank"/>
    <s v="Vice President Global Marketing"/>
    <s v="Beam Suntory"/>
    <x v="15"/>
    <s v="America"/>
    <s v="Illinois"/>
    <m/>
    <s v="No inmail sent"/>
    <x v="4"/>
    <m/>
    <m/>
    <n v="0"/>
    <m/>
    <m/>
    <m/>
    <m/>
    <m/>
    <m/>
    <m/>
    <m/>
    <m/>
  </r>
  <r>
    <n v="4995"/>
    <d v="2020-09-24T00:00:00"/>
    <n v="9"/>
    <x v="3"/>
    <s v="Stella Lonwiski"/>
    <s v="Chief Marketing Officer"/>
    <s v="PepsiCo"/>
    <x v="26"/>
    <s v="America"/>
    <s v="New York"/>
    <m/>
    <s v="No inmail sent"/>
    <x v="4"/>
    <m/>
    <m/>
    <n v="0"/>
    <m/>
    <m/>
    <m/>
    <m/>
    <m/>
    <m/>
    <m/>
    <m/>
    <m/>
  </r>
  <r>
    <n v="4996"/>
    <d v="2020-09-24T00:00:00"/>
    <n v="9"/>
    <x v="3"/>
    <s v="Josh Reed"/>
    <s v="Vice President, Consumer &amp; Marketplace Insights"/>
    <s v="Nestlé Purina North America"/>
    <x v="26"/>
    <s v="America"/>
    <s v="Missouri"/>
    <m/>
    <s v="No inmail sent"/>
    <x v="4"/>
    <m/>
    <m/>
    <n v="0"/>
    <m/>
    <m/>
    <m/>
    <m/>
    <m/>
    <m/>
    <m/>
    <m/>
    <m/>
  </r>
  <r>
    <n v="4997"/>
    <m/>
    <n v="0"/>
    <x v="0"/>
    <s v="Kelly Kokonas"/>
    <s v="EVP Global Director"/>
    <s v="Starcom"/>
    <x v="1"/>
    <s v="America"/>
    <s v="Illinois"/>
    <s v="Ramla's"/>
    <s v="No inmail sent"/>
    <x v="0"/>
    <d v="2019-07-23T00:00:00"/>
    <d v="2021-07-29T00:00:00"/>
    <n v="7"/>
    <n v="4"/>
    <n v="230"/>
    <s v="None"/>
    <m/>
    <m/>
    <m/>
    <m/>
    <m/>
    <s v="ICOM June 2021"/>
  </r>
  <r>
    <n v="4998"/>
    <m/>
    <n v="0"/>
    <x v="7"/>
    <s v="Jasmina Beslagic Brooks"/>
    <s v="Vice President, Global Strategic Marketing at Biosense Webster"/>
    <s v="Johnson &amp; Johnson"/>
    <x v="26"/>
    <s v="America"/>
    <s v="California"/>
    <m/>
    <s v="No inmail sent"/>
    <x v="4"/>
    <m/>
    <m/>
    <n v="0"/>
    <m/>
    <m/>
    <m/>
    <m/>
    <m/>
    <m/>
    <m/>
    <m/>
    <m/>
  </r>
  <r>
    <n v="4999"/>
    <m/>
    <n v="0"/>
    <x v="7"/>
    <s v="Amit A."/>
    <s v="Sr. Director, Global Strategic Marketing (Biosense Webster)"/>
    <s v="Johnson &amp; Johnson"/>
    <x v="26"/>
    <s v="America"/>
    <s v="California"/>
    <m/>
    <s v="No inmail sent"/>
    <x v="4"/>
    <m/>
    <m/>
    <n v="0"/>
    <m/>
    <m/>
    <m/>
    <m/>
    <m/>
    <m/>
    <m/>
    <m/>
    <m/>
  </r>
  <r>
    <n v="5000"/>
    <d v="2020-02-28T00:00:00"/>
    <n v="2"/>
    <x v="2"/>
    <s v="Fairy Zare"/>
    <s v="Sr. Director of Marketing, Biosense Webster Inc."/>
    <s v="Johnson &amp; Johnson"/>
    <x v="26"/>
    <s v="America"/>
    <s v="California"/>
    <m/>
    <s v="No inmail sent"/>
    <x v="0"/>
    <d v="2020-02-28T00:00:00"/>
    <d v="2021-04-07T00:00:00"/>
    <n v="4"/>
    <m/>
    <n v="343"/>
    <s v="None"/>
    <m/>
    <m/>
    <m/>
    <m/>
    <m/>
    <s v="Follow up message sent"/>
  </r>
  <r>
    <n v="5001"/>
    <m/>
    <n v="0"/>
    <x v="7"/>
    <s v="Dan Reese"/>
    <s v="Senior Marketing Manager, Global Stratregic Marketing, Medical Devices, Hemorrhagic Stroke"/>
    <s v="Johnson &amp; Johnson"/>
    <x v="26"/>
    <s v="America"/>
    <s v="California"/>
    <m/>
    <s v="No inmail sent"/>
    <x v="4"/>
    <m/>
    <m/>
    <n v="0"/>
    <m/>
    <m/>
    <m/>
    <m/>
    <m/>
    <m/>
    <m/>
    <m/>
    <m/>
  </r>
  <r>
    <n v="5002"/>
    <m/>
    <n v="0"/>
    <x v="7"/>
    <s v="Jan Maunder"/>
    <s v="Sr Manager Business Optimization/ Process Improvement, Global Marketing, Strategic Business Insights"/>
    <s v="Johnson &amp; Johnson"/>
    <x v="26"/>
    <s v="America"/>
    <s v="California"/>
    <m/>
    <s v="No inmail sent"/>
    <x v="4"/>
    <m/>
    <m/>
    <n v="0"/>
    <m/>
    <m/>
    <m/>
    <m/>
    <m/>
    <m/>
    <m/>
    <m/>
    <m/>
  </r>
  <r>
    <n v="5003"/>
    <m/>
    <n v="0"/>
    <x v="7"/>
    <s v="Kathryn Drehs Sauers"/>
    <s v="Assoc Director, Global Strategic Insights &amp; Analytics – C&amp;C®, Beauty Devices Digital, Professional"/>
    <s v="Johnson &amp; Johnson"/>
    <x v="26"/>
    <s v="America"/>
    <s v="California"/>
    <m/>
    <s v="No inmail sent"/>
    <x v="4"/>
    <m/>
    <m/>
    <n v="0"/>
    <m/>
    <m/>
    <m/>
    <m/>
    <m/>
    <m/>
    <m/>
    <m/>
    <m/>
  </r>
  <r>
    <n v="5004"/>
    <m/>
    <n v="0"/>
    <x v="7"/>
    <s v="Lee Meyers"/>
    <s v="Sr. Director of Marketing &amp; Commercial Lead, NEUTROGENA Facial Care"/>
    <s v="Johnson &amp; Johnson"/>
    <x v="26"/>
    <s v="America"/>
    <s v="California"/>
    <m/>
    <s v="No inmail sent"/>
    <x v="4"/>
    <m/>
    <m/>
    <n v="0"/>
    <m/>
    <m/>
    <m/>
    <m/>
    <m/>
    <m/>
    <m/>
    <m/>
    <m/>
  </r>
  <r>
    <n v="5005"/>
    <d v="2020-02-28T00:00:00"/>
    <n v="2"/>
    <x v="2"/>
    <s v="Holly Gray"/>
    <s v="Head of International Sales and Global Marketing, NeoStrata Company"/>
    <s v="Johnson &amp; Johnson"/>
    <x v="26"/>
    <s v="America"/>
    <s v="California"/>
    <m/>
    <s v="No inmail sent"/>
    <x v="0"/>
    <d v="2020-03-05T00:00:00"/>
    <d v="2021-04-07T00:00:00"/>
    <n v="4"/>
    <m/>
    <n v="343"/>
    <s v="None"/>
    <m/>
    <m/>
    <m/>
    <m/>
    <m/>
    <s v="Follow up message sent"/>
  </r>
  <r>
    <n v="5006"/>
    <m/>
    <n v="0"/>
    <x v="7"/>
    <s v="Joyce Chen"/>
    <s v="Director of Strategic Insights &amp; Analytics"/>
    <s v="Johnson &amp; Johnson"/>
    <x v="26"/>
    <s v="America"/>
    <s v="California"/>
    <m/>
    <s v="No inmail sent"/>
    <x v="4"/>
    <m/>
    <m/>
    <n v="0"/>
    <m/>
    <m/>
    <m/>
    <m/>
    <m/>
    <m/>
    <m/>
    <m/>
    <m/>
  </r>
  <r>
    <n v="5007"/>
    <m/>
    <n v="0"/>
    <x v="7"/>
    <s v="Carrie Atwood"/>
    <s v="Senior Manager Insights &amp; Analytics"/>
    <s v="Johnson &amp; Johnson"/>
    <x v="26"/>
    <s v="America"/>
    <s v="Washington"/>
    <m/>
    <s v="No inmail sent"/>
    <x v="4"/>
    <m/>
    <m/>
    <n v="0"/>
    <m/>
    <m/>
    <m/>
    <m/>
    <m/>
    <m/>
    <m/>
    <m/>
    <m/>
  </r>
  <r>
    <n v="5008"/>
    <m/>
    <n v="0"/>
    <x v="7"/>
    <s v="Kim V."/>
    <s v="Director of Category Insights and Analytics"/>
    <s v="Johnson &amp; Johnson"/>
    <x v="26"/>
    <s v="America"/>
    <s v="Arkansas"/>
    <m/>
    <s v="No inmail sent"/>
    <x v="4"/>
    <m/>
    <m/>
    <n v="0"/>
    <m/>
    <m/>
    <m/>
    <m/>
    <m/>
    <m/>
    <m/>
    <m/>
    <m/>
  </r>
  <r>
    <n v="5009"/>
    <m/>
    <n v="0"/>
    <x v="7"/>
    <s v="Jason Betik"/>
    <s v="Marketing Director, ACUVUE® Professional Experience"/>
    <s v="Johnson &amp; Johnson"/>
    <x v="26"/>
    <s v="America"/>
    <s v="Florida"/>
    <m/>
    <s v="No inmail sent"/>
    <x v="4"/>
    <m/>
    <m/>
    <n v="0"/>
    <m/>
    <m/>
    <m/>
    <m/>
    <m/>
    <m/>
    <m/>
    <m/>
    <m/>
  </r>
  <r>
    <n v="5010"/>
    <m/>
    <n v="0"/>
    <x v="7"/>
    <s v="Ketan Kulkarni"/>
    <s v="Associate Director - Global Analytics &amp; Insights"/>
    <s v="Johnson &amp; Johnson"/>
    <x v="26"/>
    <s v="America"/>
    <s v="Florida"/>
    <m/>
    <s v="No inmail sent"/>
    <x v="0"/>
    <d v="2021-04-07T00:00:00"/>
    <m/>
    <n v="0"/>
    <m/>
    <n v="343"/>
    <m/>
    <m/>
    <m/>
    <m/>
    <m/>
    <m/>
    <s v="Not relevant"/>
  </r>
  <r>
    <n v="5011"/>
    <m/>
    <n v="0"/>
    <x v="7"/>
    <s v="Pavi Gupta"/>
    <s v="Head of Insights &amp; Analytics"/>
    <s v="Johnson &amp; Johnson"/>
    <x v="26"/>
    <s v="America"/>
    <s v="Florida"/>
    <m/>
    <s v="No inmail sent"/>
    <x v="4"/>
    <m/>
    <m/>
    <n v="0"/>
    <m/>
    <m/>
    <m/>
    <m/>
    <m/>
    <m/>
    <m/>
    <m/>
    <m/>
  </r>
  <r>
    <n v="5012"/>
    <m/>
    <n v="0"/>
    <x v="7"/>
    <s v="Lynn Ray"/>
    <s v="Director, Global Strategic Insights,Innovation &amp; Pipeline Lead"/>
    <s v="Johnson &amp; Johnson"/>
    <x v="26"/>
    <s v="America"/>
    <s v="Florida"/>
    <m/>
    <s v="No inmail sent"/>
    <x v="4"/>
    <m/>
    <m/>
    <n v="0"/>
    <m/>
    <m/>
    <m/>
    <m/>
    <m/>
    <m/>
    <m/>
    <m/>
    <m/>
  </r>
  <r>
    <n v="5013"/>
    <m/>
    <n v="0"/>
    <x v="7"/>
    <s v="Nicole Salsberg"/>
    <s v="Associate Director of Global Insights, Clorox Professional Products Division"/>
    <s v="The Clorox Company"/>
    <x v="26"/>
    <s v="America"/>
    <s v="Colorado"/>
    <m/>
    <s v="No inmail sent"/>
    <x v="4"/>
    <m/>
    <m/>
    <n v="0"/>
    <m/>
    <m/>
    <m/>
    <m/>
    <m/>
    <m/>
    <m/>
    <m/>
    <m/>
  </r>
  <r>
    <n v="5014"/>
    <m/>
    <n v="0"/>
    <x v="7"/>
    <s v="Vikram Sarma"/>
    <s v="Senior Director of Brand Marketing- Innovation"/>
    <s v="The Clorox Company"/>
    <x v="26"/>
    <s v="America"/>
    <s v="California"/>
    <m/>
    <s v="No inmail sent"/>
    <x v="0"/>
    <d v="2020-02-23T00:00:00"/>
    <s v="Deal on FS"/>
    <e v="#VALUE!"/>
    <m/>
    <n v="752"/>
    <m/>
    <m/>
    <m/>
    <m/>
    <m/>
    <m/>
    <s v="Not relevant"/>
  </r>
  <r>
    <n v="5015"/>
    <m/>
    <n v="0"/>
    <x v="7"/>
    <s v="Ilana Marcovitch"/>
    <s v="Senior Analyst Company Planning, Marketing Effectiveness"/>
    <s v="Banana Republic"/>
    <x v="26"/>
    <s v="America"/>
    <s v="California"/>
    <m/>
    <s v="No inmail sent"/>
    <x v="4"/>
    <m/>
    <m/>
    <n v="0"/>
    <m/>
    <m/>
    <m/>
    <m/>
    <m/>
    <m/>
    <m/>
    <m/>
    <m/>
  </r>
  <r>
    <n v="5016"/>
    <m/>
    <n v="0"/>
    <x v="7"/>
    <s v="Brooke Sowell"/>
    <s v="Director of Analytics"/>
    <s v="FTD"/>
    <x v="26"/>
    <s v="America"/>
    <s v="California"/>
    <m/>
    <s v="No inmail sent"/>
    <x v="0"/>
    <d v="2020-02-25T00:00:00"/>
    <m/>
    <n v="0"/>
    <m/>
    <n v="749"/>
    <s v="Negative"/>
    <d v="2020-02-26T00:00:00"/>
    <m/>
    <m/>
    <m/>
    <m/>
    <s v="No, thanks"/>
  </r>
  <r>
    <n v="5017"/>
    <m/>
    <n v="0"/>
    <x v="7"/>
    <s v="Tara Krull"/>
    <s v="SVP Marketing"/>
    <s v="Shoe Sensation"/>
    <x v="26"/>
    <s v="America"/>
    <s v="Kentucky"/>
    <m/>
    <s v="No inmail sent"/>
    <x v="4"/>
    <m/>
    <m/>
    <n v="0"/>
    <m/>
    <m/>
    <m/>
    <m/>
    <m/>
    <m/>
    <m/>
    <m/>
    <m/>
  </r>
  <r>
    <n v="5018"/>
    <m/>
    <n v="0"/>
    <x v="2"/>
    <s v="Prosper Fuambeng"/>
    <s v="Sr Manager - Marketing Analytics|Customer Strategy and Analytics"/>
    <s v="JCPenney"/>
    <x v="26"/>
    <s v="America"/>
    <s v="Texas"/>
    <m/>
    <s v="No inmail sent"/>
    <x v="0"/>
    <d v="2020-05-27T00:00:00"/>
    <m/>
    <n v="0"/>
    <m/>
    <n v="658"/>
    <s v="Positive_FS"/>
    <m/>
    <s v="pfuambeng@gmail.com"/>
    <m/>
    <m/>
    <m/>
    <s v="Follow up once business settles "/>
  </r>
  <r>
    <n v="5019"/>
    <m/>
    <n v="0"/>
    <x v="7"/>
    <s v="Jill Feldman"/>
    <s v="Vice President Marketing"/>
    <s v="JCPenney"/>
    <x v="26"/>
    <s v="America"/>
    <s v="Texas"/>
    <m/>
    <s v="No inmail sent"/>
    <x v="4"/>
    <m/>
    <m/>
    <n v="0"/>
    <m/>
    <m/>
    <m/>
    <m/>
    <m/>
    <m/>
    <m/>
    <m/>
    <m/>
  </r>
  <r>
    <n v="5020"/>
    <m/>
    <n v="0"/>
    <x v="7"/>
    <s v="Christine S."/>
    <s v="Director of Marketing Analytics"/>
    <s v="Eyemart Express"/>
    <x v="26"/>
    <s v="America"/>
    <s v="Texas"/>
    <m/>
    <s v="No inmail sent"/>
    <x v="4"/>
    <m/>
    <m/>
    <n v="0"/>
    <m/>
    <m/>
    <m/>
    <m/>
    <m/>
    <m/>
    <m/>
    <m/>
    <m/>
  </r>
  <r>
    <n v="5021"/>
    <m/>
    <n v="0"/>
    <x v="7"/>
    <s v="Paula Puleo Blomquist"/>
    <s v="Chief Marketing and Merchandising Officer"/>
    <s v="Eyemart Express"/>
    <x v="26"/>
    <s v="America"/>
    <s v="Texas"/>
    <m/>
    <s v="No inmail sent"/>
    <x v="4"/>
    <m/>
    <m/>
    <n v="0"/>
    <m/>
    <m/>
    <m/>
    <m/>
    <m/>
    <m/>
    <m/>
    <m/>
    <m/>
  </r>
  <r>
    <n v="5022"/>
    <m/>
    <n v="0"/>
    <x v="2"/>
    <s v="Ben Tienor"/>
    <s v="Director Brand &amp; Consumer Insights "/>
    <s v="7-Eleven"/>
    <x v="26"/>
    <s v="America"/>
    <s v="Texas"/>
    <m/>
    <s v="No inmail sent"/>
    <x v="0"/>
    <d v="2020-02-24T00:00:00"/>
    <d v="2021-04-14T00:00:00"/>
    <n v="4"/>
    <m/>
    <n v="336"/>
    <s v="Negative"/>
    <d v="2020-02-24T00:00:00"/>
    <m/>
    <m/>
    <m/>
    <m/>
    <s v="Negative response "/>
  </r>
  <r>
    <n v="5023"/>
    <m/>
    <n v="0"/>
    <x v="7"/>
    <s v="Jennifer Vanderveldt"/>
    <s v="Vice President, Head of Strategy, Consumer Insights &amp; Analytics"/>
    <s v="The Michaels Companies"/>
    <x v="26"/>
    <s v="America"/>
    <s v="Texas"/>
    <m/>
    <s v="No inmail sent"/>
    <x v="4"/>
    <m/>
    <m/>
    <n v="0"/>
    <m/>
    <m/>
    <m/>
    <m/>
    <m/>
    <m/>
    <m/>
    <m/>
    <m/>
  </r>
  <r>
    <n v="5024"/>
    <m/>
    <n v="0"/>
    <x v="7"/>
    <s v="Michael Greene"/>
    <s v="Director, Data Governance &amp; Insights"/>
    <s v="Neiman Marcus Group"/>
    <x v="26"/>
    <s v="America"/>
    <s v="Arizona"/>
    <m/>
    <s v="No inmail sent"/>
    <x v="4"/>
    <m/>
    <m/>
    <n v="0"/>
    <m/>
    <m/>
    <m/>
    <m/>
    <m/>
    <m/>
    <m/>
    <m/>
    <m/>
  </r>
  <r>
    <n v="5025"/>
    <m/>
    <n v="0"/>
    <x v="7"/>
    <s v="Srikanth Victory, MBA, PMP, CSM"/>
    <s v="Vice President, Data &amp; Analytics Technology"/>
    <s v="Neiman Marcus Group"/>
    <x v="26"/>
    <s v="America"/>
    <s v="Texas"/>
    <m/>
    <s v="No inmail sent"/>
    <x v="4"/>
    <m/>
    <m/>
    <n v="0"/>
    <m/>
    <m/>
    <m/>
    <m/>
    <m/>
    <m/>
    <m/>
    <m/>
    <m/>
  </r>
  <r>
    <n v="5026"/>
    <m/>
    <n v="0"/>
    <x v="7"/>
    <s v="Jenni Welsh"/>
    <s v="Senior Director Of Marketing - Neiman Marcus, Horchow &amp; Last Call"/>
    <s v="Neiman Marcus Group"/>
    <x v="26"/>
    <s v="America"/>
    <s v="Texas"/>
    <m/>
    <s v="No inmail sent"/>
    <x v="4"/>
    <m/>
    <m/>
    <n v="0"/>
    <m/>
    <m/>
    <m/>
    <m/>
    <m/>
    <m/>
    <m/>
    <m/>
    <m/>
  </r>
  <r>
    <n v="5027"/>
    <d v="2021-03-08T00:00:00"/>
    <n v="3"/>
    <x v="3"/>
    <s v="Turner Gutmann"/>
    <s v="Manager of Product Management - Customer Data"/>
    <s v="Nordstrom"/>
    <x v="0"/>
    <s v="America"/>
    <s v="Washington"/>
    <s v="Ramla's"/>
    <s v="No inmail sent"/>
    <x v="1"/>
    <m/>
    <m/>
    <n v="0"/>
    <m/>
    <m/>
    <m/>
    <m/>
    <m/>
    <m/>
    <m/>
    <m/>
    <m/>
  </r>
  <r>
    <n v="5028"/>
    <m/>
    <n v="0"/>
    <x v="7"/>
    <s v="Yasaman Nazhand"/>
    <s v="Manager of Customer Marketing Analytics"/>
    <s v="The North Face"/>
    <x v="26"/>
    <s v="America"/>
    <s v="California"/>
    <m/>
    <s v="No inmail sent"/>
    <x v="4"/>
    <m/>
    <m/>
    <n v="0"/>
    <m/>
    <m/>
    <m/>
    <m/>
    <m/>
    <m/>
    <m/>
    <m/>
    <m/>
  </r>
  <r>
    <n v="5029"/>
    <m/>
    <n v="0"/>
    <x v="7"/>
    <s v="Jason McClain"/>
    <s v="Director of Marketing"/>
    <s v="RefrigiWear"/>
    <x v="26"/>
    <s v="America"/>
    <s v="Georgia"/>
    <m/>
    <s v="No inmail sent"/>
    <x v="4"/>
    <m/>
    <m/>
    <n v="0"/>
    <m/>
    <m/>
    <m/>
    <m/>
    <m/>
    <m/>
    <m/>
    <m/>
    <m/>
  </r>
  <r>
    <n v="5030"/>
    <m/>
    <n v="0"/>
    <x v="7"/>
    <s v="Kevin(Jixiao) Cheng"/>
    <s v="Marketing Manager"/>
    <s v="Georgia-Pacific LLC"/>
    <x v="26"/>
    <s v="America"/>
    <s v="Georgia"/>
    <m/>
    <s v="No inmail sent"/>
    <x v="0"/>
    <d v="2020-02-28T00:00:00"/>
    <m/>
    <n v="0"/>
    <m/>
    <m/>
    <s v="Positive_FS"/>
    <d v="2020-03-02T00:00:00"/>
    <s v="kevin.cheng@gapac.com "/>
    <m/>
    <m/>
    <m/>
    <s v="I’d love to learn more about your mkt mix model. Next Friday is the best day for a call? Any time next Friday should work for now."/>
  </r>
  <r>
    <n v="5031"/>
    <m/>
    <n v="0"/>
    <x v="7"/>
    <s v="Susie Lee"/>
    <s v="Manager, Marketing Effectiveness"/>
    <s v="Old Navy"/>
    <x v="26"/>
    <s v="America"/>
    <s v="California"/>
    <m/>
    <s v="No inmail sent"/>
    <x v="4"/>
    <m/>
    <m/>
    <n v="0"/>
    <m/>
    <m/>
    <m/>
    <m/>
    <m/>
    <m/>
    <m/>
    <m/>
    <m/>
  </r>
  <r>
    <n v="5032"/>
    <m/>
    <n v="0"/>
    <x v="7"/>
    <s v="Trisha Amin"/>
    <s v="Senior Manager Product Marketing"/>
    <s v="Avery Products Corporation"/>
    <x v="26"/>
    <s v="America"/>
    <s v="California"/>
    <m/>
    <s v="No inmail sent"/>
    <x v="4"/>
    <m/>
    <m/>
    <n v="0"/>
    <m/>
    <m/>
    <m/>
    <m/>
    <m/>
    <m/>
    <m/>
    <m/>
    <m/>
  </r>
  <r>
    <n v="5033"/>
    <m/>
    <n v="0"/>
    <x v="7"/>
    <s v="Adam Cooper"/>
    <s v="Senior Vice President of Marketing"/>
    <s v="The Wonderful Company"/>
    <x v="26"/>
    <s v="America"/>
    <s v="California"/>
    <m/>
    <s v="No inmail sent"/>
    <x v="4"/>
    <m/>
    <m/>
    <n v="0"/>
    <m/>
    <m/>
    <m/>
    <m/>
    <m/>
    <m/>
    <m/>
    <m/>
    <m/>
  </r>
  <r>
    <n v="5034"/>
    <d v="2020-10-16T00:00:00"/>
    <n v="10"/>
    <x v="3"/>
    <s v="Craig Neely"/>
    <s v="Vice President Marketing"/>
    <s v="Mars"/>
    <x v="26"/>
    <s v="America"/>
    <s v="Tennessee"/>
    <m/>
    <s v="No inmail sent"/>
    <x v="4"/>
    <m/>
    <m/>
    <n v="0"/>
    <m/>
    <m/>
    <m/>
    <m/>
    <m/>
    <m/>
    <m/>
    <m/>
    <m/>
  </r>
  <r>
    <n v="5035"/>
    <m/>
    <n v="0"/>
    <x v="7"/>
    <s v="Harold Heinze"/>
    <s v="Vice President Marketing"/>
    <s v="Kiolbassa Provision Company"/>
    <x v="26"/>
    <s v="America"/>
    <s v="Texas"/>
    <m/>
    <s v="No inmail sent"/>
    <x v="4"/>
    <m/>
    <m/>
    <n v="0"/>
    <m/>
    <m/>
    <m/>
    <m/>
    <m/>
    <m/>
    <m/>
    <m/>
    <m/>
  </r>
  <r>
    <n v="5036"/>
    <m/>
    <n v="0"/>
    <x v="7"/>
    <s v="Mark Rechtin"/>
    <s v="Director of Insights"/>
    <s v="Kiolbassa Provision Company"/>
    <x v="26"/>
    <s v="America"/>
    <s v="Arkansas"/>
    <m/>
    <s v="No inmail sent"/>
    <x v="4"/>
    <m/>
    <m/>
    <n v="0"/>
    <m/>
    <m/>
    <m/>
    <m/>
    <m/>
    <m/>
    <m/>
    <m/>
    <m/>
  </r>
  <r>
    <n v="5037"/>
    <m/>
    <n v="0"/>
    <x v="7"/>
    <s v="Daren S."/>
    <s v="Director, Customer Insights &amp; Analytics"/>
    <s v="The Coca-Cola Company"/>
    <x v="26"/>
    <s v="America"/>
    <s v="Georgia"/>
    <m/>
    <s v="No inmail sent"/>
    <x v="4"/>
    <m/>
    <m/>
    <n v="0"/>
    <m/>
    <m/>
    <m/>
    <m/>
    <m/>
    <m/>
    <m/>
    <m/>
    <m/>
  </r>
  <r>
    <n v="5038"/>
    <d v="2020-10-16T00:00:00"/>
    <n v="10"/>
    <x v="3"/>
    <s v="Tia Cummings"/>
    <s v="Vice President of Marketing"/>
    <s v="Walker &amp; Company Brands"/>
    <x v="26"/>
    <s v="America"/>
    <s v="Georgia"/>
    <m/>
    <s v="No inmail sent"/>
    <x v="4"/>
    <m/>
    <m/>
    <n v="0"/>
    <m/>
    <m/>
    <m/>
    <m/>
    <m/>
    <m/>
    <m/>
    <m/>
    <m/>
  </r>
  <r>
    <n v="5039"/>
    <m/>
    <n v="0"/>
    <x v="7"/>
    <s v="Paula Summers"/>
    <s v="Vice President Marketing"/>
    <s v="ASR Group"/>
    <x v="26"/>
    <s v="America"/>
    <s v="florida"/>
    <m/>
    <s v="No inmail sent"/>
    <x v="4"/>
    <m/>
    <m/>
    <n v="0"/>
    <m/>
    <m/>
    <m/>
    <m/>
    <m/>
    <m/>
    <m/>
    <m/>
    <m/>
  </r>
  <r>
    <n v="5040"/>
    <m/>
    <n v="0"/>
    <x v="0"/>
    <s v="Tracy Julien (Norton)"/>
    <s v="Vice President Marketing"/>
    <s v="BioClarity"/>
    <x v="26"/>
    <s v="America"/>
    <s v="California"/>
    <s v="Ramla's"/>
    <s v="No inmail sent"/>
    <x v="0"/>
    <d v="2020-02-25T00:00:00"/>
    <d v="2021-06-09T00:00:00"/>
    <n v="6"/>
    <n v="3"/>
    <n v="280"/>
    <m/>
    <m/>
    <m/>
    <m/>
    <m/>
    <m/>
    <s v="Not relevant"/>
  </r>
  <r>
    <n v="5041"/>
    <m/>
    <n v="0"/>
    <x v="7"/>
    <s v="Amine Abassir"/>
    <s v="Senior Manager Consumer Insights"/>
    <s v="Tempur Sealy International"/>
    <x v="26"/>
    <s v="America"/>
    <s v="Kentucky"/>
    <m/>
    <s v="No inmail sent"/>
    <x v="4"/>
    <m/>
    <m/>
    <n v="0"/>
    <m/>
    <m/>
    <m/>
    <m/>
    <m/>
    <m/>
    <m/>
    <m/>
    <m/>
  </r>
  <r>
    <n v="5042"/>
    <m/>
    <n v="0"/>
    <x v="7"/>
    <s v="Tom Smallhorn"/>
    <s v="Vice President, Marketing"/>
    <s v="Foster Farms"/>
    <x v="26"/>
    <s v="America"/>
    <s v="California"/>
    <m/>
    <s v="No inmail sent"/>
    <x v="4"/>
    <m/>
    <m/>
    <n v="0"/>
    <m/>
    <m/>
    <m/>
    <m/>
    <m/>
    <m/>
    <m/>
    <m/>
    <m/>
  </r>
  <r>
    <n v="5043"/>
    <m/>
    <n v="0"/>
    <x v="7"/>
    <s v="Helen Kurtz"/>
    <s v="CMO and SVP"/>
    <s v="Foster Farms"/>
    <x v="26"/>
    <s v="America"/>
    <s v="California"/>
    <m/>
    <s v="No inmail sent"/>
    <x v="4"/>
    <m/>
    <m/>
    <n v="0"/>
    <m/>
    <m/>
    <m/>
    <m/>
    <m/>
    <m/>
    <m/>
    <m/>
    <m/>
  </r>
  <r>
    <n v="5044"/>
    <d v="2020-09-24T00:00:00"/>
    <n v="9"/>
    <x v="3"/>
    <s v="Ramesh Natarajan"/>
    <s v="Manager - Global Analytics and Data Science"/>
    <s v="Johnson &amp; Johnson"/>
    <x v="26"/>
    <s v="America"/>
    <s v="New Jersey"/>
    <m/>
    <s v="No inmail sent"/>
    <x v="0"/>
    <d v="2020-02-25T00:00:00"/>
    <m/>
    <n v="0"/>
    <m/>
    <n v="750"/>
    <s v="Negative"/>
    <d v="2020-02-25T00:00:00"/>
    <m/>
    <m/>
    <m/>
    <m/>
    <s v="No thanks"/>
  </r>
  <r>
    <n v="5045"/>
    <d v="2020-09-08T00:00:00"/>
    <n v="9"/>
    <x v="3"/>
    <s v="Jennifer Ferrazza"/>
    <s v="Senior Manager Omni Strategy"/>
    <s v="Johnson &amp; Johnson"/>
    <x v="26"/>
    <s v="America"/>
    <s v="New Jersey"/>
    <m/>
    <s v="No inmail sent"/>
    <x v="4"/>
    <m/>
    <m/>
    <n v="0"/>
    <m/>
    <m/>
    <m/>
    <m/>
    <m/>
    <m/>
    <m/>
    <m/>
    <m/>
  </r>
  <r>
    <n v="5046"/>
    <m/>
    <n v="0"/>
    <x v="0"/>
    <s v="Anshuman Panigrahi"/>
    <s v="Director, Forecasting Excellence, Strategy, Analytics and Business Transformation Group"/>
    <s v="Johnson &amp; Johnson"/>
    <x v="26"/>
    <s v="America"/>
    <s v="New Jersey"/>
    <m/>
    <s v="No inmail sent"/>
    <x v="4"/>
    <m/>
    <m/>
    <n v="0"/>
    <m/>
    <m/>
    <m/>
    <m/>
    <m/>
    <m/>
    <m/>
    <m/>
    <m/>
  </r>
  <r>
    <n v="5047"/>
    <m/>
    <n v="0"/>
    <x v="0"/>
    <s v="Chris Raynes"/>
    <s v="VP Digital Media"/>
    <s v="US Bank"/>
    <x v="26"/>
    <s v="America"/>
    <s v="Pennsylvania"/>
    <m/>
    <s v="No inmail sent"/>
    <x v="0"/>
    <d v="2020-02-24T00:00:00"/>
    <d v="2021-04-13T00:00:00"/>
    <n v="4"/>
    <n v="1"/>
    <n v="337"/>
    <m/>
    <m/>
    <m/>
    <m/>
    <m/>
    <m/>
    <m/>
  </r>
  <r>
    <n v="5048"/>
    <d v="2020-09-08T00:00:00"/>
    <n v="9"/>
    <x v="3"/>
    <s v="Jennifer Janecek Dunham"/>
    <s v="Sr. Director, Product Insights &amp; Analytics"/>
    <s v="Johnson &amp; Johnson"/>
    <x v="26"/>
    <s v="America"/>
    <s v="New York"/>
    <m/>
    <s v="No inmail sent"/>
    <x v="4"/>
    <m/>
    <m/>
    <n v="0"/>
    <m/>
    <m/>
    <m/>
    <m/>
    <m/>
    <m/>
    <m/>
    <m/>
    <m/>
  </r>
  <r>
    <n v="5049"/>
    <m/>
    <n v="0"/>
    <x v="0"/>
    <s v="Michael Zhornitsky"/>
    <s v="Associate Director Global Analytics"/>
    <s v="Johnson &amp; Johnson"/>
    <x v="26"/>
    <s v="America"/>
    <s v="Connecticut"/>
    <m/>
    <s v="No inmail sent"/>
    <x v="4"/>
    <m/>
    <m/>
    <n v="0"/>
    <m/>
    <m/>
    <m/>
    <m/>
    <m/>
    <m/>
    <m/>
    <m/>
    <m/>
  </r>
  <r>
    <n v="5050"/>
    <m/>
    <n v="0"/>
    <x v="0"/>
    <s v="Sanjiv Koshal"/>
    <s v="Head of Data Strategy and Engineering"/>
    <s v="Johnson &amp; Johnson"/>
    <x v="26"/>
    <s v="America"/>
    <s v="New Jersey"/>
    <m/>
    <s v="No inmail sent"/>
    <x v="4"/>
    <m/>
    <m/>
    <n v="0"/>
    <m/>
    <m/>
    <m/>
    <m/>
    <m/>
    <m/>
    <m/>
    <m/>
    <m/>
  </r>
  <r>
    <n v="5051"/>
    <m/>
    <n v="0"/>
    <x v="0"/>
    <s v="Satish Maduri"/>
    <s v="Senior IT Director - Global Data &amp; Analytics J&amp;J Medical Devices"/>
    <s v="Johnson &amp; Johnson"/>
    <x v="26"/>
    <s v="America"/>
    <s v="New Jersey"/>
    <m/>
    <s v="No inmail sent"/>
    <x v="4"/>
    <m/>
    <m/>
    <n v="0"/>
    <m/>
    <m/>
    <m/>
    <m/>
    <m/>
    <m/>
    <m/>
    <m/>
    <m/>
  </r>
  <r>
    <n v="5052"/>
    <m/>
    <n v="0"/>
    <x v="0"/>
    <s v="Michael Wasden"/>
    <s v="Global Marketing Director OTC"/>
    <s v="Johnson &amp; Johnson"/>
    <x v="26"/>
    <s v="America"/>
    <s v="New York"/>
    <m/>
    <s v="No inmail sent"/>
    <x v="4"/>
    <m/>
    <m/>
    <n v="0"/>
    <m/>
    <m/>
    <m/>
    <m/>
    <m/>
    <m/>
    <m/>
    <m/>
    <m/>
  </r>
  <r>
    <n v="5053"/>
    <m/>
    <n v="0"/>
    <x v="0"/>
    <s v="Chris Vowells"/>
    <s v="Director of Professional Marketing - Beauty, Baby, Skincare"/>
    <s v="Johnson &amp; Johnson"/>
    <x v="26"/>
    <s v="America"/>
    <s v="New York"/>
    <m/>
    <s v="No inmail sent"/>
    <x v="4"/>
    <m/>
    <m/>
    <n v="0"/>
    <m/>
    <m/>
    <m/>
    <m/>
    <m/>
    <m/>
    <m/>
    <m/>
    <m/>
  </r>
  <r>
    <n v="5054"/>
    <m/>
    <n v="0"/>
    <x v="0"/>
    <s v="Aleks Petkovski"/>
    <s v="Director, Advanced Analytics &amp; Data Science"/>
    <s v="Johnson &amp; Johnson"/>
    <x v="26"/>
    <s v="America"/>
    <s v="New Jersey"/>
    <m/>
    <s v="No inmail sent"/>
    <x v="0"/>
    <d v="2020-02-25T00:00:00"/>
    <d v="2021-04-13T00:00:00"/>
    <n v="4"/>
    <n v="1"/>
    <n v="337"/>
    <m/>
    <m/>
    <m/>
    <m/>
    <m/>
    <m/>
    <m/>
  </r>
  <r>
    <n v="5055"/>
    <d v="2020-09-08T00:00:00"/>
    <n v="9"/>
    <x v="3"/>
    <s v="Jiji Zacharia"/>
    <s v="Associate Director, Global Strategic Insights"/>
    <s v="Johnson &amp; Johnson"/>
    <x v="26"/>
    <s v="America"/>
    <s v="New Jersey"/>
    <m/>
    <s v="No inmail sent"/>
    <x v="4"/>
    <m/>
    <m/>
    <n v="0"/>
    <m/>
    <m/>
    <m/>
    <m/>
    <m/>
    <m/>
    <m/>
    <m/>
    <m/>
  </r>
  <r>
    <n v="5056"/>
    <d v="2020-09-08T00:00:00"/>
    <n v="9"/>
    <x v="3"/>
    <s v="Laura Melendez"/>
    <s v="Senior Manager - Global Services, Value Marketing"/>
    <s v="Johnson &amp; Johnson"/>
    <x v="26"/>
    <s v="America"/>
    <s v="New Jersey"/>
    <m/>
    <s v="No inmail sent"/>
    <x v="4"/>
    <m/>
    <m/>
    <n v="0"/>
    <m/>
    <m/>
    <m/>
    <m/>
    <m/>
    <m/>
    <m/>
    <m/>
    <m/>
  </r>
  <r>
    <n v="5057"/>
    <m/>
    <n v="0"/>
    <x v="5"/>
    <s v="Lindsay Johnson"/>
    <s v="Media Supervisor"/>
    <s v="Bader Rutter"/>
    <x v="21"/>
    <s v="America"/>
    <s v="Wisconsin"/>
    <m/>
    <s v="No inmail sent"/>
    <x v="0"/>
    <d v="2020-05-19T00:00:00"/>
    <s v="Irrelevant"/>
    <e v="#VALUE!"/>
    <m/>
    <m/>
    <m/>
    <m/>
    <m/>
    <m/>
    <m/>
    <m/>
    <s v="Not relevant"/>
  </r>
  <r>
    <n v="5058"/>
    <m/>
    <n v="0"/>
    <x v="5"/>
    <s v="Jordan Murphy"/>
    <s v="VP, Group Media Director"/>
    <s v="Partners + Napier"/>
    <x v="21"/>
    <s v="America"/>
    <s v="New York"/>
    <m/>
    <s v="No inmail sent"/>
    <x v="0"/>
    <d v="2020-03-03T00:00:00"/>
    <s v="Irrelevant"/>
    <e v="#VALUE!"/>
    <m/>
    <m/>
    <m/>
    <m/>
    <m/>
    <m/>
    <m/>
    <m/>
    <s v="Not relevant"/>
  </r>
  <r>
    <n v="5059"/>
    <m/>
    <n v="0"/>
    <x v="5"/>
    <s v="Kyle Cooper"/>
    <s v="Director, Media"/>
    <s v="CMI Media"/>
    <x v="21"/>
    <s v="America"/>
    <s v="Pennsylvania"/>
    <m/>
    <s v="No inmail sent"/>
    <x v="4"/>
    <m/>
    <m/>
    <n v="0"/>
    <m/>
    <m/>
    <m/>
    <m/>
    <m/>
    <m/>
    <m/>
    <m/>
    <s v="Not relevant"/>
  </r>
  <r>
    <n v="5060"/>
    <m/>
    <n v="0"/>
    <x v="5"/>
    <s v="Maygan Henzie"/>
    <s v="Senior Media Planner"/>
    <s v="CMI Media"/>
    <x v="21"/>
    <s v="America"/>
    <s v="Pennsylvania"/>
    <m/>
    <s v="No inmail sent"/>
    <x v="0"/>
    <d v="2020-05-19T00:00:00"/>
    <s v="Irrelevant"/>
    <e v="#VALUE!"/>
    <m/>
    <m/>
    <m/>
    <m/>
    <m/>
    <m/>
    <m/>
    <m/>
    <s v="Not relevant"/>
  </r>
  <r>
    <n v="5061"/>
    <m/>
    <n v="0"/>
    <x v="5"/>
    <s v="Alexander Barrett"/>
    <s v="Media Planner"/>
    <s v="CMI Media"/>
    <x v="21"/>
    <s v="America"/>
    <s v="Pennsylvania"/>
    <m/>
    <s v="No inmail sent"/>
    <x v="4"/>
    <m/>
    <m/>
    <n v="0"/>
    <m/>
    <m/>
    <m/>
    <m/>
    <m/>
    <m/>
    <m/>
    <m/>
    <s v="Not relevant"/>
  </r>
  <r>
    <n v="5062"/>
    <m/>
    <n v="0"/>
    <x v="5"/>
    <s v="Gillian (Davis) Corrigan"/>
    <s v="Associate Media Director"/>
    <s v="CMI Media"/>
    <x v="21"/>
    <s v="America"/>
    <s v="Pennsylvania"/>
    <m/>
    <s v="No inmail sent"/>
    <x v="4"/>
    <m/>
    <m/>
    <n v="0"/>
    <m/>
    <m/>
    <m/>
    <m/>
    <m/>
    <m/>
    <m/>
    <m/>
    <s v="Not relevant"/>
  </r>
  <r>
    <n v="5063"/>
    <m/>
    <n v="0"/>
    <x v="5"/>
    <s v="Jessica Churchvara"/>
    <s v="Media Planner"/>
    <s v="CMI Media"/>
    <x v="21"/>
    <s v="America"/>
    <s v="Pennsylvania"/>
    <m/>
    <s v="No inmail sent"/>
    <x v="0"/>
    <d v="2020-02-28T00:00:00"/>
    <s v="Irrelevant"/>
    <e v="#VALUE!"/>
    <m/>
    <m/>
    <m/>
    <m/>
    <m/>
    <m/>
    <m/>
    <m/>
    <s v="Not relevant"/>
  </r>
  <r>
    <n v="5064"/>
    <m/>
    <n v="0"/>
    <x v="0"/>
    <s v="Sirisha Nukala"/>
    <s v="Head of Pricing and Analytics"/>
    <s v="Global Industrial a Systemax Company"/>
    <x v="26"/>
    <s v="America"/>
    <s v="Connecticut"/>
    <m/>
    <s v="No inmail sent"/>
    <x v="0"/>
    <d v="2020-02-25T00:00:00"/>
    <d v="2021-07-30T00:00:00"/>
    <n v="7"/>
    <m/>
    <n v="229"/>
    <s v="Neutral"/>
    <d v="2020-02-25T00:00:00"/>
    <s v="snukala@globalindustrial.com"/>
    <s v="Sales QL"/>
    <m/>
    <d v="2020-10-28T00:00:00"/>
    <s v="I'm not sure. Let me check"/>
  </r>
  <r>
    <n v="5065"/>
    <m/>
    <n v="0"/>
    <x v="0"/>
    <s v="Marcus Armstead"/>
    <s v="Head of Strategic Marketing Management, Financial Advisor Services"/>
    <s v="Vanguard"/>
    <x v="26"/>
    <s v="America"/>
    <s v="Pennsylvania"/>
    <m/>
    <s v="No inmail sent"/>
    <x v="4"/>
    <m/>
    <m/>
    <n v="0"/>
    <m/>
    <m/>
    <m/>
    <m/>
    <m/>
    <m/>
    <m/>
    <m/>
    <m/>
  </r>
  <r>
    <n v="5066"/>
    <m/>
    <n v="0"/>
    <x v="0"/>
    <s v="Karleen Fallon"/>
    <s v="Director of Marketing"/>
    <s v="Cerulli Associates"/>
    <x v="26"/>
    <s v="America"/>
    <s v="Massachusetts"/>
    <m/>
    <s v="No inmail sent"/>
    <x v="0"/>
    <d v="2020-03-10T00:00:00"/>
    <d v="2021-04-13T00:00:00"/>
    <n v="4"/>
    <n v="1"/>
    <n v="337"/>
    <m/>
    <m/>
    <m/>
    <m/>
    <m/>
    <m/>
    <m/>
  </r>
  <r>
    <n v="5067"/>
    <m/>
    <n v="0"/>
    <x v="0"/>
    <s v="Keith Portman"/>
    <s v="Head of Data Science and Analytics"/>
    <s v="Embrace Home Loans"/>
    <x v="26"/>
    <s v="America"/>
    <s v="Rhode Island"/>
    <m/>
    <s v="No inmail sent"/>
    <x v="0"/>
    <d v="2020-02-24T00:00:00"/>
    <d v="2021-07-30T00:00:00"/>
    <n v="7"/>
    <m/>
    <n v="229"/>
    <s v="Neutral"/>
    <d v="2020-02-24T00:00:00"/>
    <s v="Kportman@embracehomeloans.com"/>
    <s v="reply"/>
    <m/>
    <d v="2020-10-28T00:00:00"/>
    <s v="Thanks. Not at this time."/>
  </r>
  <r>
    <n v="5068"/>
    <m/>
    <n v="0"/>
    <x v="0"/>
    <s v="Andrea Polisseni (Steele)"/>
    <s v="Vice President, Marketing Manager"/>
    <s v="J.P. Morgan Asset Management"/>
    <x v="26"/>
    <s v="America"/>
    <s v="Ohio"/>
    <m/>
    <s v="No inmail sent"/>
    <x v="4"/>
    <m/>
    <m/>
    <n v="0"/>
    <m/>
    <m/>
    <m/>
    <m/>
    <m/>
    <m/>
    <m/>
    <m/>
    <m/>
  </r>
  <r>
    <n v="5069"/>
    <m/>
    <n v="0"/>
    <x v="2"/>
    <s v="Jai Oberoi"/>
    <s v="Head of Data Science, Strategy and Business Intelligence"/>
    <s v="Barclays US"/>
    <x v="26"/>
    <s v="America"/>
    <s v="Delaware"/>
    <m/>
    <s v="No inmail sent"/>
    <x v="0"/>
    <d v="2020-02-24T00:00:00"/>
    <d v="2021-05-17T00:00:00"/>
    <n v="5"/>
    <n v="3"/>
    <n v="303"/>
    <s v="Positive_FS"/>
    <d v="2020-02-25T00:00:00"/>
    <m/>
    <m/>
    <m/>
    <m/>
    <s v="Thanks for sharing. Let’s reconnect in a couple of weeks. I have a crazy schedule"/>
  </r>
  <r>
    <n v="5070"/>
    <m/>
    <n v="0"/>
    <x v="0"/>
    <s v="Jessica Lyn Zall"/>
    <s v="Head of Marketing"/>
    <s v="CAPITOLIS"/>
    <x v="26"/>
    <s v="America"/>
    <s v="New York"/>
    <m/>
    <s v="No inmail sent"/>
    <x v="4"/>
    <m/>
    <m/>
    <n v="0"/>
    <m/>
    <m/>
    <m/>
    <m/>
    <m/>
    <m/>
    <m/>
    <m/>
    <m/>
  </r>
  <r>
    <n v="5071"/>
    <m/>
    <n v="0"/>
    <x v="0"/>
    <s v="Frank Zhang"/>
    <s v="Director, Risk Modeling &amp; Analytics"/>
    <s v="BMO Financial Group"/>
    <x v="26"/>
    <s v="America"/>
    <s v="Illinois"/>
    <m/>
    <s v="No inmail sent"/>
    <x v="4"/>
    <m/>
    <m/>
    <n v="0"/>
    <m/>
    <m/>
    <m/>
    <m/>
    <m/>
    <m/>
    <m/>
    <m/>
    <m/>
  </r>
  <r>
    <n v="5072"/>
    <m/>
    <n v="0"/>
    <x v="3"/>
    <s v="Adam Nenning"/>
    <s v="EVP, Personalization &amp; Marketing Optimization"/>
    <s v="Inte Q"/>
    <x v="1"/>
    <s v="America"/>
    <s v="Wisconsin"/>
    <m/>
    <s v="No inmail sent"/>
    <x v="0"/>
    <d v="2020-02-24T00:00:00"/>
    <d v="2021-07-15T00:00:00"/>
    <n v="7"/>
    <m/>
    <n v="244"/>
    <s v="None"/>
    <m/>
    <m/>
    <m/>
    <m/>
    <m/>
    <s v="Relevant + followed up"/>
  </r>
  <r>
    <n v="5073"/>
    <m/>
    <n v="0"/>
    <x v="0"/>
    <s v="Joel Rosenberg"/>
    <s v="Assistant Director - Analytics"/>
    <s v="Principal Financial Group"/>
    <x v="26"/>
    <s v="America"/>
    <s v="Iowa"/>
    <m/>
    <s v="No inmail sent"/>
    <x v="0"/>
    <d v="2020-02-24T00:00:00"/>
    <m/>
    <n v="0"/>
    <m/>
    <n v="751"/>
    <s v="Negative"/>
    <d v="2020-02-24T00:00:00"/>
    <m/>
    <m/>
    <m/>
    <m/>
    <s v="Ramla, I appreciate the transparency. This is not something I can consider. All the best in your development. Joel"/>
  </r>
  <r>
    <n v="5074"/>
    <m/>
    <n v="0"/>
    <x v="0"/>
    <s v="Lakshmi Vanam"/>
    <s v="Senior Vice President"/>
    <s v="Citi"/>
    <x v="26"/>
    <s v="America"/>
    <s v="New York"/>
    <s v="Ramla's"/>
    <s v="No inmail sent"/>
    <x v="0"/>
    <d v="2020-02-24T00:00:00"/>
    <d v="2021-08-04T00:00:00"/>
    <n v="8"/>
    <n v="2"/>
    <n v="224"/>
    <m/>
    <m/>
    <m/>
    <m/>
    <m/>
    <m/>
    <m/>
  </r>
  <r>
    <n v="5075"/>
    <m/>
    <n v="0"/>
    <x v="0"/>
    <s v="May Y. Wu"/>
    <s v="Director, Data Science"/>
    <s v="Anthem"/>
    <x v="26"/>
    <s v="America"/>
    <s v="Illinois"/>
    <m/>
    <s v="No inmail sent"/>
    <x v="0"/>
    <d v="2020-03-02T00:00:00"/>
    <d v="2021-04-13T00:00:00"/>
    <n v="4"/>
    <n v="1"/>
    <n v="337"/>
    <s v="Negative"/>
    <d v="2021-04-13T00:00:00"/>
    <m/>
    <m/>
    <m/>
    <m/>
    <m/>
  </r>
  <r>
    <n v="5076"/>
    <m/>
    <n v="0"/>
    <x v="0"/>
    <s v="Subbu Narayanaswamy"/>
    <s v="Director Of Analytics"/>
    <s v="TEMPOE"/>
    <x v="26"/>
    <s v="America"/>
    <s v="Ohio"/>
    <m/>
    <s v="No inmail sent"/>
    <x v="4"/>
    <m/>
    <m/>
    <n v="0"/>
    <m/>
    <m/>
    <m/>
    <m/>
    <m/>
    <m/>
    <m/>
    <m/>
    <m/>
  </r>
  <r>
    <n v="5077"/>
    <m/>
    <n v="0"/>
    <x v="0"/>
    <s v="David Yussen"/>
    <s v="Director of Analytics"/>
    <s v="ICF Next"/>
    <x v="26"/>
    <s v="America"/>
    <s v="Minnesota"/>
    <s v="Ramla's"/>
    <s v="No inmail sent"/>
    <x v="1"/>
    <m/>
    <m/>
    <n v="0"/>
    <m/>
    <m/>
    <m/>
    <m/>
    <m/>
    <m/>
    <m/>
    <m/>
    <m/>
  </r>
  <r>
    <n v="5078"/>
    <m/>
    <n v="0"/>
    <x v="2"/>
    <s v="Evelyn Song"/>
    <s v="Director - Marketing Effectiveness &amp; Marketing Finance"/>
    <s v="Bloomingdale's"/>
    <x v="26"/>
    <s v="America"/>
    <s v="New York"/>
    <m/>
    <s v="No inmail sent"/>
    <x v="4"/>
    <m/>
    <m/>
    <n v="0"/>
    <m/>
    <m/>
    <m/>
    <m/>
    <m/>
    <m/>
    <m/>
    <m/>
    <m/>
  </r>
  <r>
    <n v="5079"/>
    <d v="2020-10-01T00:00:00"/>
    <n v="10"/>
    <x v="3"/>
    <s v="Greg Lyons"/>
    <s v="Chief Marketing Officer"/>
    <s v="PepsiCo"/>
    <x v="26"/>
    <s v="America"/>
    <s v="New York"/>
    <m/>
    <s v="No inmail sent"/>
    <x v="4"/>
    <m/>
    <m/>
    <n v="0"/>
    <m/>
    <m/>
    <m/>
    <m/>
    <m/>
    <m/>
    <m/>
    <m/>
    <m/>
  </r>
  <r>
    <n v="5080"/>
    <m/>
    <n v="0"/>
    <x v="0"/>
    <s v="Vineet Mehra"/>
    <s v="Chief Growth and Customer Experience Officer"/>
    <s v="Good Eggs"/>
    <x v="0"/>
    <s v="America"/>
    <s v="Illinois"/>
    <m/>
    <s v="No inmail sent"/>
    <x v="0"/>
    <d v="2020-02-24T00:00:00"/>
    <d v="2021-04-13T00:00:00"/>
    <n v="4"/>
    <n v="2"/>
    <n v="337"/>
    <s v="None"/>
    <m/>
    <m/>
    <m/>
    <m/>
    <m/>
    <m/>
  </r>
  <r>
    <n v="5081"/>
    <m/>
    <n v="0"/>
    <x v="0"/>
    <s v="Gabe Miller"/>
    <s v="President"/>
    <s v="GECKOBRANDS"/>
    <x v="26"/>
    <s v="America"/>
    <s v="Pennsylvania"/>
    <m/>
    <s v="No inmail sent"/>
    <x v="4"/>
    <m/>
    <m/>
    <n v="0"/>
    <m/>
    <m/>
    <m/>
    <m/>
    <m/>
    <m/>
    <m/>
    <m/>
    <m/>
  </r>
  <r>
    <n v="5082"/>
    <m/>
    <n v="0"/>
    <x v="0"/>
    <s v="Tia DuHamel"/>
    <s v="Production Manager"/>
    <s v="Surly Brewing Co."/>
    <x v="26"/>
    <s v="America"/>
    <s v="Minnesota"/>
    <m/>
    <s v="No inmail sent"/>
    <x v="4"/>
    <m/>
    <m/>
    <n v="0"/>
    <m/>
    <m/>
    <m/>
    <m/>
    <m/>
    <m/>
    <m/>
    <m/>
    <m/>
  </r>
  <r>
    <n v="5083"/>
    <m/>
    <n v="0"/>
    <x v="0"/>
    <s v="Jason Ginsberg"/>
    <s v="Director of Marketing Vlasic and Open Pit"/>
    <s v="Pinnacle Foods"/>
    <x v="26"/>
    <s v="America"/>
    <s v="New Jersey"/>
    <m/>
    <s v="No inmail sent"/>
    <x v="4"/>
    <m/>
    <m/>
    <n v="0"/>
    <m/>
    <m/>
    <m/>
    <m/>
    <m/>
    <m/>
    <m/>
    <m/>
    <m/>
  </r>
  <r>
    <n v="5084"/>
    <m/>
    <n v="0"/>
    <x v="0"/>
    <s v="Matt Barkell"/>
    <s v="Associate Director, Marketing Science"/>
    <s v="In4mation Insights"/>
    <x v="26"/>
    <s v="America"/>
    <s v="Massachusetts"/>
    <m/>
    <s v="No inmail sent"/>
    <x v="0"/>
    <d v="2020-03-03T00:00:00"/>
    <d v="2021-04-13T00:00:00"/>
    <n v="4"/>
    <n v="1"/>
    <n v="337"/>
    <m/>
    <m/>
    <m/>
    <m/>
    <m/>
    <m/>
    <m/>
  </r>
  <r>
    <n v="5085"/>
    <m/>
    <n v="0"/>
    <x v="1"/>
    <s v="John Nicholson"/>
    <s v="Chief Data Scientist"/>
    <s v="In4mation Insights"/>
    <x v="26"/>
    <s v="America"/>
    <s v="Massachusetts"/>
    <m/>
    <s v="No inmail sent"/>
    <x v="0"/>
    <d v="2019-11-07T00:00:00"/>
    <s v="Irrelevant 8/17/2020"/>
    <e v="#VALUE!"/>
    <m/>
    <m/>
    <s v="Irrelevant 8/17/2020"/>
    <m/>
    <m/>
    <m/>
    <m/>
    <m/>
    <m/>
  </r>
  <r>
    <n v="5086"/>
    <m/>
    <n v="0"/>
    <x v="1"/>
    <s v="Sandeep Conoor"/>
    <s v="Director, Marketing Science"/>
    <s v="In4mation Insights"/>
    <x v="26"/>
    <s v="America"/>
    <s v="Massachusetts"/>
    <m/>
    <s v="No inmail sent"/>
    <x v="0"/>
    <d v="2019-11-07T00:00:00"/>
    <s v="Irrelevant 8/17/2020"/>
    <e v="#VALUE!"/>
    <m/>
    <m/>
    <s v="Irrelevant 8/17/2020"/>
    <m/>
    <m/>
    <m/>
    <m/>
    <m/>
    <m/>
  </r>
  <r>
    <n v="5087"/>
    <m/>
    <n v="0"/>
    <x v="7"/>
    <s v="Lakshmi Pathuri"/>
    <s v="Principal-Pred/Pres Anlytics - Marketing Science and Customer Lifecycle Management @Verizon"/>
    <s v="Verizon"/>
    <x v="7"/>
    <s v="America"/>
    <s v="Texas"/>
    <m/>
    <s v="No inmail sent"/>
    <x v="4"/>
    <m/>
    <m/>
    <n v="0"/>
    <m/>
    <m/>
    <m/>
    <m/>
    <m/>
    <m/>
    <m/>
    <m/>
    <m/>
  </r>
  <r>
    <n v="5088"/>
    <m/>
    <n v="0"/>
    <x v="0"/>
    <s v="Flint Craver"/>
    <s v="Marketing Manager - VBM"/>
    <s v="Verizon"/>
    <x v="7"/>
    <s v="America"/>
    <s v="Texas"/>
    <m/>
    <s v="No inmail sent"/>
    <x v="0"/>
    <d v="2020-03-17T00:00:00"/>
    <d v="2021-04-13T00:00:00"/>
    <n v="4"/>
    <n v="1"/>
    <n v="337"/>
    <s v="Neutral"/>
    <d v="2021-04-14T00:00:00"/>
    <m/>
    <m/>
    <m/>
    <m/>
    <s v="Not relevant"/>
  </r>
  <r>
    <n v="5089"/>
    <m/>
    <n v="0"/>
    <x v="7"/>
    <s v="Jenifer Bomberger, MBA"/>
    <s v="Leader - Markeing Performance Analytics/ Market Delivery"/>
    <s v="Verizon"/>
    <x v="7"/>
    <s v="America"/>
    <s v="Texas"/>
    <m/>
    <s v="No inmail sent"/>
    <x v="4"/>
    <m/>
    <m/>
    <n v="0"/>
    <m/>
    <m/>
    <m/>
    <m/>
    <m/>
    <m/>
    <m/>
    <m/>
    <m/>
  </r>
  <r>
    <n v="5090"/>
    <m/>
    <n v="0"/>
    <x v="7"/>
    <s v="Tom McGee"/>
    <s v="Senior Business Intelligence Analyst"/>
    <s v="Verizon"/>
    <x v="7"/>
    <s v="America"/>
    <s v="Virginia"/>
    <m/>
    <s v="No inmail sent"/>
    <x v="4"/>
    <m/>
    <m/>
    <n v="0"/>
    <m/>
    <m/>
    <m/>
    <m/>
    <m/>
    <m/>
    <m/>
    <m/>
    <m/>
  </r>
  <r>
    <n v="5091"/>
    <m/>
    <n v="0"/>
    <x v="7"/>
    <s v="Arvind Kaushik"/>
    <s v="Director, Data Analytics"/>
    <s v="Verizon"/>
    <x v="7"/>
    <s v="America"/>
    <s v="California"/>
    <m/>
    <s v="No inmail sent"/>
    <x v="4"/>
    <m/>
    <m/>
    <n v="0"/>
    <m/>
    <m/>
    <m/>
    <m/>
    <m/>
    <m/>
    <m/>
    <m/>
    <m/>
  </r>
  <r>
    <n v="5092"/>
    <m/>
    <n v="0"/>
    <x v="7"/>
    <s v="Nicholas Chavez"/>
    <s v="Senior Analyst - Data Analytics"/>
    <s v="Verizon"/>
    <x v="7"/>
    <s v="America"/>
    <s v="Virginia"/>
    <m/>
    <s v="No inmail sent"/>
    <x v="4"/>
    <m/>
    <m/>
    <n v="0"/>
    <m/>
    <m/>
    <m/>
    <m/>
    <m/>
    <m/>
    <m/>
    <m/>
    <m/>
  </r>
  <r>
    <n v="5093"/>
    <m/>
    <n v="0"/>
    <x v="7"/>
    <s v="Ashley Vose"/>
    <s v="Marketing Manager-Business &amp; Competitive Intelligence, Segmentation, Local Marketing, Offer Creation"/>
    <s v="Verizon"/>
    <x v="7"/>
    <s v="America"/>
    <s v="Georgia"/>
    <m/>
    <s v="No inmail sent"/>
    <x v="4"/>
    <m/>
    <m/>
    <n v="0"/>
    <m/>
    <m/>
    <m/>
    <m/>
    <m/>
    <m/>
    <m/>
    <m/>
    <m/>
  </r>
  <r>
    <n v="5094"/>
    <m/>
    <n v="0"/>
    <x v="0"/>
    <s v="Melissa Erdice"/>
    <s v="Marketing Manager"/>
    <s v="Verizon"/>
    <x v="7"/>
    <s v="America"/>
    <s v="Georgia"/>
    <m/>
    <s v="No inmail sent"/>
    <x v="0"/>
    <d v="2020-03-03T00:00:00"/>
    <d v="2021-04-13T00:00:00"/>
    <n v="4"/>
    <n v="1"/>
    <n v="337"/>
    <m/>
    <m/>
    <m/>
    <m/>
    <m/>
    <m/>
    <s v="Not relevant"/>
  </r>
  <r>
    <n v="5095"/>
    <m/>
    <n v="0"/>
    <x v="7"/>
    <s v="Alex Matrale"/>
    <s v="Manager - Marketing"/>
    <s v="Verizon"/>
    <x v="7"/>
    <s v="America"/>
    <s v="Georgia"/>
    <m/>
    <s v="No inmail sent"/>
    <x v="4"/>
    <m/>
    <m/>
    <n v="0"/>
    <m/>
    <m/>
    <m/>
    <m/>
    <m/>
    <m/>
    <m/>
    <m/>
    <m/>
  </r>
  <r>
    <n v="5096"/>
    <m/>
    <n v="0"/>
    <x v="7"/>
    <s v="Rob Caverhill"/>
    <s v="Group Leader - Market Analysis &amp; Strategy"/>
    <s v="Verizon"/>
    <x v="7"/>
    <s v="America"/>
    <s v="Georgia"/>
    <m/>
    <s v="No inmail sent"/>
    <x v="4"/>
    <m/>
    <m/>
    <n v="0"/>
    <m/>
    <m/>
    <m/>
    <m/>
    <m/>
    <m/>
    <m/>
    <m/>
    <m/>
  </r>
  <r>
    <n v="5097"/>
    <m/>
    <n v="0"/>
    <x v="7"/>
    <s v="Srinivas Raghavan"/>
    <s v="Director, Business Analytics CoE, VZ Business"/>
    <s v="Verizon"/>
    <x v="7"/>
    <s v="America"/>
    <s v="Maryland"/>
    <m/>
    <s v="No inmail sent"/>
    <x v="4"/>
    <m/>
    <m/>
    <n v="0"/>
    <m/>
    <m/>
    <m/>
    <m/>
    <m/>
    <m/>
    <m/>
    <m/>
    <m/>
  </r>
  <r>
    <n v="5098"/>
    <m/>
    <n v="0"/>
    <x v="7"/>
    <s v="Mindy Downing"/>
    <s v="Marketing &amp; Sales Operations Senior Analyst"/>
    <s v="Verizon"/>
    <x v="7"/>
    <s v="America"/>
    <s v="Utah"/>
    <m/>
    <s v="No inmail sent"/>
    <x v="4"/>
    <m/>
    <m/>
    <n v="0"/>
    <m/>
    <m/>
    <m/>
    <m/>
    <m/>
    <m/>
    <m/>
    <m/>
    <m/>
  </r>
  <r>
    <n v="5099"/>
    <m/>
    <n v="0"/>
    <x v="0"/>
    <s v="Olina Qian"/>
    <s v="Senior Manager, Analytics"/>
    <s v="SVACE"/>
    <x v="26"/>
    <s v="America"/>
    <s v="California"/>
    <m/>
    <s v="No inmail sent"/>
    <x v="0"/>
    <d v="2020-03-03T00:00:00"/>
    <d v="2021-04-13T00:00:00"/>
    <n v="4"/>
    <n v="1"/>
    <n v="337"/>
    <s v="Negative"/>
    <d v="2021-04-13T00:00:00"/>
    <m/>
    <m/>
    <m/>
    <m/>
    <s v="Not relevant"/>
  </r>
  <r>
    <n v="5100"/>
    <m/>
    <n v="0"/>
    <x v="7"/>
    <s v="Tom Lisi"/>
    <s v="Director Shopper Marketing and Insights"/>
    <s v="WhiteWave Foods"/>
    <x v="26"/>
    <s v="America"/>
    <s v="Colorado"/>
    <m/>
    <s v="No inmail sent"/>
    <x v="4"/>
    <m/>
    <m/>
    <n v="0"/>
    <m/>
    <m/>
    <m/>
    <m/>
    <m/>
    <m/>
    <m/>
    <m/>
    <m/>
  </r>
  <r>
    <n v="5101"/>
    <m/>
    <n v="0"/>
    <x v="7"/>
    <s v="Tamara Brehm"/>
    <s v="Director, Consumer Insights and Analytics"/>
    <s v="WhiteWave Foods"/>
    <x v="26"/>
    <s v="America"/>
    <s v="Colorado"/>
    <m/>
    <s v="No inmail sent"/>
    <x v="0"/>
    <d v="2020-03-18T00:00:00"/>
    <m/>
    <n v="0"/>
    <m/>
    <n v="727"/>
    <s v="Negative"/>
    <d v="2020-03-19T00:00:00"/>
    <m/>
    <m/>
    <m/>
    <m/>
    <s v="No, thanks"/>
  </r>
  <r>
    <n v="5102"/>
    <m/>
    <n v="0"/>
    <x v="7"/>
    <s v="Jim Blumberg"/>
    <s v="Director Integrated Marketing"/>
    <s v="WhiteWave Foods"/>
    <x v="26"/>
    <s v="America"/>
    <s v="Colorado"/>
    <m/>
    <s v="No inmail sent"/>
    <x v="4"/>
    <m/>
    <m/>
    <n v="0"/>
    <m/>
    <m/>
    <m/>
    <m/>
    <m/>
    <m/>
    <m/>
    <m/>
    <m/>
  </r>
  <r>
    <n v="5103"/>
    <m/>
    <n v="0"/>
    <x v="7"/>
    <s v="Karissa Lim"/>
    <s v="Vice President Marketing"/>
    <s v="HEX Performance"/>
    <x v="26"/>
    <s v="America"/>
    <s v="Colorado"/>
    <m/>
    <s v="No inmail sent"/>
    <x v="4"/>
    <m/>
    <m/>
    <n v="0"/>
    <m/>
    <m/>
    <m/>
    <m/>
    <m/>
    <m/>
    <m/>
    <m/>
    <m/>
  </r>
  <r>
    <n v="5104"/>
    <m/>
    <n v="0"/>
    <x v="7"/>
    <s v="Priscilla Tuan"/>
    <s v="Senior Vice President Marketing"/>
    <s v="Sovos Brands"/>
    <x v="26"/>
    <s v="America"/>
    <s v="California"/>
    <m/>
    <s v="No inmail sent"/>
    <x v="4"/>
    <m/>
    <m/>
    <n v="0"/>
    <m/>
    <m/>
    <m/>
    <m/>
    <m/>
    <m/>
    <m/>
    <m/>
    <m/>
  </r>
  <r>
    <n v="5105"/>
    <m/>
    <n v="0"/>
    <x v="7"/>
    <s v="Kerri Christian"/>
    <s v="Vice President of Marketing"/>
    <s v="FOCUS Brands"/>
    <x v="26"/>
    <s v="America"/>
    <s v="Georgia"/>
    <m/>
    <s v="No inmail sent"/>
    <x v="4"/>
    <m/>
    <m/>
    <n v="0"/>
    <m/>
    <m/>
    <m/>
    <m/>
    <m/>
    <m/>
    <m/>
    <m/>
    <m/>
  </r>
  <r>
    <n v="5106"/>
    <m/>
    <n v="0"/>
    <x v="7"/>
    <s v="Brad Harrison"/>
    <s v="Vice President of Marketing"/>
    <s v="Earth Friendly Products"/>
    <x v="26"/>
    <s v="America"/>
    <s v="California"/>
    <m/>
    <s v="No inmail sent"/>
    <x v="4"/>
    <m/>
    <m/>
    <n v="0"/>
    <m/>
    <m/>
    <m/>
    <m/>
    <m/>
    <m/>
    <m/>
    <m/>
    <m/>
  </r>
  <r>
    <n v="5107"/>
    <m/>
    <n v="0"/>
    <x v="0"/>
    <s v="Robert Ruijssenaars"/>
    <s v="Vice President of Marketing"/>
    <s v="E&amp;J Gallo Winery"/>
    <x v="26"/>
    <s v="America"/>
    <s v="California"/>
    <m/>
    <s v="No inmail sent"/>
    <x v="0"/>
    <d v="2020-03-22T00:00:00"/>
    <d v="2021-04-13T00:00:00"/>
    <n v="4"/>
    <n v="1"/>
    <n v="337"/>
    <m/>
    <m/>
    <m/>
    <m/>
    <m/>
    <m/>
    <s v="Not relevant"/>
  </r>
  <r>
    <n v="5108"/>
    <m/>
    <n v="0"/>
    <x v="7"/>
    <s v="Josh Talge"/>
    <s v="Vice President of Marketing -- Titleist Golf Clubs"/>
    <s v="Acushnet Company"/>
    <x v="26"/>
    <s v="America"/>
    <s v="California"/>
    <m/>
    <s v="No inmail sent"/>
    <x v="4"/>
    <m/>
    <m/>
    <n v="0"/>
    <m/>
    <m/>
    <m/>
    <m/>
    <m/>
    <m/>
    <m/>
    <m/>
    <m/>
  </r>
  <r>
    <n v="5109"/>
    <m/>
    <n v="0"/>
    <x v="7"/>
    <s v="Wendy Rosen"/>
    <s v="Director, Consumer Insights"/>
    <s v="Cox Communications"/>
    <x v="26"/>
    <s v="America"/>
    <s v="Georgia"/>
    <m/>
    <s v="No inmail sent"/>
    <x v="4"/>
    <m/>
    <m/>
    <n v="0"/>
    <m/>
    <m/>
    <m/>
    <m/>
    <m/>
    <m/>
    <m/>
    <m/>
    <m/>
  </r>
  <r>
    <n v="5110"/>
    <m/>
    <n v="0"/>
    <x v="7"/>
    <s v="Mark Greatrex"/>
    <s v="EVP, Chief Marketing &amp; Sales Officer of Cox Communications Inc."/>
    <s v="Cox Communications"/>
    <x v="26"/>
    <s v="America"/>
    <s v="Georgia"/>
    <m/>
    <s v="No inmail sent"/>
    <x v="0"/>
    <d v="2020-03-03T00:00:00"/>
    <m/>
    <n v="0"/>
    <m/>
    <n v="743"/>
    <s v="Negative"/>
    <d v="2020-03-03T00:00:00"/>
    <m/>
    <m/>
    <m/>
    <m/>
    <s v="No, thanks"/>
  </r>
  <r>
    <n v="5111"/>
    <m/>
    <n v="0"/>
    <x v="7"/>
    <s v="Spencer Gustafson"/>
    <s v="Marketing Analyst"/>
    <s v="Safeway"/>
    <x v="26"/>
    <s v="America"/>
    <s v="California"/>
    <m/>
    <s v="No inmail sent"/>
    <x v="0"/>
    <d v="2020-03-03T00:00:00"/>
    <m/>
    <n v="0"/>
    <m/>
    <n v="743"/>
    <s v="Negative"/>
    <d v="2020-03-03T00:00:00"/>
    <m/>
    <m/>
    <m/>
    <m/>
    <s v="No, thanks"/>
  </r>
  <r>
    <n v="5112"/>
    <m/>
    <n v="0"/>
    <x v="7"/>
    <s v="Kathy Hayes"/>
    <s v="Director Consumer &amp; Shopper Insights"/>
    <s v="Safeway"/>
    <x v="26"/>
    <s v="America"/>
    <s v="California"/>
    <m/>
    <s v="No inmail sent"/>
    <x v="4"/>
    <m/>
    <m/>
    <n v="0"/>
    <m/>
    <m/>
    <m/>
    <m/>
    <m/>
    <m/>
    <m/>
    <m/>
    <m/>
  </r>
  <r>
    <n v="5113"/>
    <m/>
    <n v="0"/>
    <x v="0"/>
    <s v="Dawn (Thompson) Haviland"/>
    <s v="Executive Director, Consumer Insight, Measurement &amp; Analytics"/>
    <s v="The Walt Disney Company "/>
    <x v="26"/>
    <s v="America"/>
    <s v="Florida"/>
    <m/>
    <s v="No inmail sent"/>
    <x v="0"/>
    <d v="2020-05-19T00:00:00"/>
    <d v="2021-04-13T00:00:00"/>
    <n v="4"/>
    <n v="1"/>
    <n v="337"/>
    <m/>
    <m/>
    <m/>
    <m/>
    <m/>
    <m/>
    <s v="Not relevant"/>
  </r>
  <r>
    <n v="5114"/>
    <m/>
    <n v="0"/>
    <x v="0"/>
    <s v="Kevan Mabbutt"/>
    <s v="CMO &amp; CCO"/>
    <s v="Intermountain Healthcare"/>
    <x v="26"/>
    <s v="America"/>
    <s v="California"/>
    <m/>
    <s v="No inmail sent"/>
    <x v="0"/>
    <d v="2020-03-03T00:00:00"/>
    <d v="2021-06-23T00:00:00"/>
    <n v="6"/>
    <n v="1"/>
    <m/>
    <s v="Positive_FS"/>
    <d v="2021-04-13T00:00:00"/>
    <m/>
    <m/>
    <m/>
    <m/>
    <s v="Not relevant"/>
  </r>
  <r>
    <n v="5115"/>
    <m/>
    <n v="0"/>
    <x v="7"/>
    <s v="Erle Davis"/>
    <s v="Director, Data and Advanced Analytic Tools"/>
    <s v="Optum"/>
    <x v="26"/>
    <s v="America"/>
    <s v="California"/>
    <m/>
    <s v="No inmail sent"/>
    <x v="4"/>
    <m/>
    <m/>
    <n v="0"/>
    <m/>
    <m/>
    <m/>
    <m/>
    <m/>
    <m/>
    <m/>
    <m/>
    <m/>
  </r>
  <r>
    <n v="5116"/>
    <m/>
    <n v="0"/>
    <x v="7"/>
    <s v="Mony Jha"/>
    <s v="Manager, Market Access Analytics &amp; Operations"/>
    <s v="Jazz Pharmaceuticals"/>
    <x v="26"/>
    <s v="America"/>
    <s v="California"/>
    <m/>
    <s v="No inmail sent"/>
    <x v="4"/>
    <m/>
    <m/>
    <n v="0"/>
    <m/>
    <m/>
    <m/>
    <m/>
    <m/>
    <m/>
    <m/>
    <m/>
    <m/>
  </r>
  <r>
    <n v="5117"/>
    <m/>
    <n v="0"/>
    <x v="7"/>
    <s v="Michael Pizzimenti, MBA"/>
    <s v="Director, Sales and Marketing"/>
    <s v="Doria International"/>
    <x v="26"/>
    <s v="America"/>
    <s v="California"/>
    <m/>
    <s v="No inmail sent"/>
    <x v="0"/>
    <d v="2020-03-03T00:00:00"/>
    <m/>
    <n v="0"/>
    <m/>
    <n v="743"/>
    <s v="Negative"/>
    <d v="2020-03-03T00:00:00"/>
    <s v="Hannah@defensebrand.com "/>
    <m/>
    <m/>
    <m/>
    <s v="Please contact Hannah@defensebrand.com. She manages our e-commerce."/>
  </r>
  <r>
    <n v="5118"/>
    <m/>
    <n v="0"/>
    <x v="0"/>
    <s v="Jianming Shen"/>
    <s v="Vice President, Risk Analytics and Modeling Manager"/>
    <s v="Citi"/>
    <x v="26"/>
    <s v="America"/>
    <s v="California"/>
    <s v="Ramla's"/>
    <s v="No inmail sent"/>
    <x v="0"/>
    <d v="2020-03-16T00:00:00"/>
    <d v="2021-08-04T00:00:00"/>
    <n v="8"/>
    <n v="2"/>
    <n v="224"/>
    <m/>
    <m/>
    <m/>
    <m/>
    <m/>
    <m/>
    <s v="Not relevant"/>
  </r>
  <r>
    <n v="5119"/>
    <m/>
    <n v="0"/>
    <x v="0"/>
    <s v="Manav Shah"/>
    <s v="VP- Senior Manager Data Insight &amp; Analytics"/>
    <s v="Citi"/>
    <x v="26"/>
    <s v="America"/>
    <s v="Texas"/>
    <s v="Ramla's"/>
    <s v="No inmail sent"/>
    <x v="2"/>
    <m/>
    <m/>
    <n v="0"/>
    <m/>
    <m/>
    <m/>
    <m/>
    <m/>
    <m/>
    <m/>
    <m/>
    <m/>
  </r>
  <r>
    <n v="5120"/>
    <m/>
    <n v="0"/>
    <x v="3"/>
    <s v="Ward Anderson"/>
    <s v="Director - Data Science"/>
    <s v="The Michaels Companies"/>
    <x v="0"/>
    <s v="America"/>
    <s v="Texas"/>
    <m/>
    <s v="No inmail sent"/>
    <x v="0"/>
    <d v="2020-05-19T00:00:00"/>
    <d v="2021-07-19T00:00:00"/>
    <n v="7"/>
    <m/>
    <n v="240"/>
    <s v="None"/>
    <m/>
    <m/>
    <m/>
    <m/>
    <m/>
    <s v="Relevant + followed up"/>
  </r>
  <r>
    <n v="5121"/>
    <m/>
    <n v="0"/>
    <x v="2"/>
    <s v="Amit Sharma"/>
    <s v="Director, Global Marketing Analytics"/>
    <s v="Blizzard Entertainment"/>
    <x v="12"/>
    <s v="America"/>
    <s v="San Francisco"/>
    <m/>
    <s v="No inmail sent"/>
    <x v="0"/>
    <m/>
    <d v="2021-08-24T00:00:00"/>
    <n v="8"/>
    <m/>
    <m/>
    <m/>
    <m/>
    <m/>
    <m/>
    <m/>
    <m/>
    <m/>
  </r>
  <r>
    <n v="5122"/>
    <m/>
    <n v="0"/>
    <x v="0"/>
    <s v="Gary Cogan"/>
    <s v="Senior Marketing Strategy Manager"/>
    <s v="American International Industries"/>
    <x v="26"/>
    <s v="America"/>
    <s v="California"/>
    <m/>
    <s v="No inmail sent"/>
    <x v="0"/>
    <d v="2020-03-03T00:00:00"/>
    <d v="2021-04-13T00:00:00"/>
    <n v="4"/>
    <n v="1"/>
    <n v="337"/>
    <m/>
    <m/>
    <m/>
    <m/>
    <m/>
    <m/>
    <s v="Not relevant"/>
  </r>
  <r>
    <n v="5123"/>
    <m/>
    <n v="0"/>
    <x v="0"/>
    <s v="Digvijay Singh"/>
    <s v="Sr. Marketing Data Analyst"/>
    <s v="American Airlines"/>
    <x v="26"/>
    <s v="America"/>
    <s v="Texas"/>
    <m/>
    <s v="No inmail sent"/>
    <x v="0"/>
    <d v="2020-03-22T00:00:00"/>
    <d v="2021-04-13T00:00:00"/>
    <n v="4"/>
    <n v="1"/>
    <n v="337"/>
    <s v="Negative"/>
    <d v="2021-04-13T00:00:00"/>
    <m/>
    <m/>
    <m/>
    <m/>
    <s v="Not relevant"/>
  </r>
  <r>
    <n v="5124"/>
    <m/>
    <n v="0"/>
    <x v="0"/>
    <s v="Santhosh Shankar"/>
    <s v="BI Engineer"/>
    <s v="Motivity Labs"/>
    <x v="26"/>
    <s v="America"/>
    <s v="Texas"/>
    <m/>
    <s v="No inmail sent"/>
    <x v="0"/>
    <d v="2020-03-16T00:00:00"/>
    <d v="2021-04-13T00:00:00"/>
    <n v="4"/>
    <n v="1"/>
    <n v="337"/>
    <m/>
    <m/>
    <m/>
    <m/>
    <m/>
    <m/>
    <s v="Not relevant"/>
  </r>
  <r>
    <n v="5125"/>
    <m/>
    <n v="0"/>
    <x v="0"/>
    <s v="Amy Bradford, MBA"/>
    <s v="Southeast &amp; Texas Region Strategy &amp; Marketing Consultant"/>
    <s v="Cartier"/>
    <x v="26"/>
    <s v="America"/>
    <s v="Texas"/>
    <s v="Ramla's"/>
    <s v="No inmail sent"/>
    <x v="2"/>
    <m/>
    <m/>
    <n v="0"/>
    <m/>
    <m/>
    <m/>
    <m/>
    <m/>
    <m/>
    <m/>
    <m/>
    <m/>
  </r>
  <r>
    <n v="5126"/>
    <m/>
    <n v="0"/>
    <x v="7"/>
    <s v="Tom Purvis"/>
    <s v="Senior Data Analyst"/>
    <s v="Wyndham Vacation Ownership"/>
    <x v="26"/>
    <s v="America"/>
    <s v="Florida"/>
    <m/>
    <s v="No inmail sent"/>
    <x v="4"/>
    <m/>
    <m/>
    <n v="0"/>
    <m/>
    <m/>
    <m/>
    <m/>
    <m/>
    <m/>
    <m/>
    <m/>
    <m/>
  </r>
  <r>
    <n v="5127"/>
    <m/>
    <n v="0"/>
    <x v="7"/>
    <s v="Jason Mostowski"/>
    <s v="Director, Database Marketing Analysis"/>
    <s v="Wyndham Vacation Ownership"/>
    <x v="26"/>
    <s v="America"/>
    <s v="Florida"/>
    <m/>
    <s v="No inmail sent"/>
    <x v="4"/>
    <m/>
    <m/>
    <n v="0"/>
    <m/>
    <m/>
    <m/>
    <m/>
    <m/>
    <m/>
    <m/>
    <m/>
    <m/>
  </r>
  <r>
    <n v="5128"/>
    <m/>
    <n v="0"/>
    <x v="0"/>
    <s v="Shariq Khalid Al-Hasan"/>
    <s v="Head of Strategy &amp; Marketing Innovation"/>
    <s v="Expedia Group"/>
    <x v="26"/>
    <s v="America"/>
    <s v="Washington"/>
    <s v="Ramla's"/>
    <s v="No inmail sent"/>
    <x v="1"/>
    <m/>
    <m/>
    <n v="0"/>
    <m/>
    <m/>
    <m/>
    <m/>
    <m/>
    <m/>
    <m/>
    <m/>
    <m/>
  </r>
  <r>
    <n v="5129"/>
    <m/>
    <n v="0"/>
    <x v="0"/>
    <s v="May (Hongmei) Liu"/>
    <s v="Senior Data Scientist"/>
    <s v="Expedia Group"/>
    <x v="26"/>
    <s v="America"/>
    <s v="Washington"/>
    <s v="Ramla's"/>
    <s v="No inmail sent"/>
    <x v="0"/>
    <d v="2020-03-05T00:00:00"/>
    <d v="2021-08-04T00:00:00"/>
    <n v="8"/>
    <n v="2"/>
    <n v="224"/>
    <m/>
    <m/>
    <m/>
    <m/>
    <m/>
    <m/>
    <s v="Not relevant"/>
  </r>
  <r>
    <n v="5130"/>
    <m/>
    <n v="0"/>
    <x v="7"/>
    <s v="Kevin Church"/>
    <s v="Strategy Director"/>
    <s v="Discover Financial Services"/>
    <x v="26"/>
    <s v="America"/>
    <s v="Tennessee"/>
    <m/>
    <s v="No inmail sent"/>
    <x v="4"/>
    <m/>
    <m/>
    <n v="0"/>
    <m/>
    <m/>
    <m/>
    <m/>
    <m/>
    <m/>
    <m/>
    <m/>
    <m/>
  </r>
  <r>
    <n v="5131"/>
    <m/>
    <n v="0"/>
    <x v="0"/>
    <s v="Asim Tewary"/>
    <s v="Global Head Data Science &amp; Advanced Analytics"/>
    <s v="Verizon"/>
    <x v="7"/>
    <s v="America"/>
    <s v="New York"/>
    <m/>
    <s v="No inmail sent"/>
    <x v="4"/>
    <m/>
    <m/>
    <n v="0"/>
    <m/>
    <m/>
    <m/>
    <m/>
    <m/>
    <m/>
    <m/>
    <m/>
    <m/>
  </r>
  <r>
    <n v="5132"/>
    <m/>
    <n v="0"/>
    <x v="0"/>
    <s v="Michael R."/>
    <s v="Director - Data Science and Business Intelligence"/>
    <s v="Verizon"/>
    <x v="7"/>
    <s v="America"/>
    <s v="New Jersey"/>
    <m/>
    <s v="No inmail sent"/>
    <x v="4"/>
    <m/>
    <m/>
    <n v="0"/>
    <m/>
    <m/>
    <m/>
    <m/>
    <m/>
    <m/>
    <m/>
    <m/>
    <m/>
  </r>
  <r>
    <n v="5133"/>
    <m/>
    <n v="0"/>
    <x v="2"/>
    <s v="Yichi Chang"/>
    <s v="Manager - Marketing Effectiveness"/>
    <s v="Verizon"/>
    <x v="7"/>
    <s v="America"/>
    <s v="New York"/>
    <m/>
    <s v="No inmail sent"/>
    <x v="0"/>
    <d v="2020-03-05T00:00:00"/>
    <d v="2021-04-13T00:00:00"/>
    <n v="4"/>
    <n v="1"/>
    <n v="337"/>
    <m/>
    <m/>
    <m/>
    <m/>
    <m/>
    <m/>
    <m/>
  </r>
  <r>
    <n v="5134"/>
    <m/>
    <n v="0"/>
    <x v="0"/>
    <s v="Rick Guntang"/>
    <s v="Marketing Science, Business Intelligence"/>
    <s v="Verizon"/>
    <x v="7"/>
    <s v="America"/>
    <s v="New Jersey"/>
    <m/>
    <s v="No inmail sent"/>
    <x v="0"/>
    <d v="2020-03-02T00:00:00"/>
    <d v="2021-04-13T00:00:00"/>
    <n v="4"/>
    <n v="1"/>
    <n v="337"/>
    <s v="Negative"/>
    <d v="2021-04-13T00:00:00"/>
    <m/>
    <m/>
    <m/>
    <m/>
    <m/>
  </r>
  <r>
    <n v="5135"/>
    <m/>
    <n v="0"/>
    <x v="2"/>
    <s v="Robert Varley"/>
    <s v="Agency Lead Manager, Marketing Effectiveness at Verizon"/>
    <s v="Verizon"/>
    <x v="7"/>
    <s v="America"/>
    <s v="New Jersey"/>
    <m/>
    <s v="No inmail sent"/>
    <x v="4"/>
    <m/>
    <m/>
    <n v="0"/>
    <m/>
    <m/>
    <m/>
    <m/>
    <m/>
    <m/>
    <m/>
    <m/>
    <m/>
  </r>
  <r>
    <n v="5136"/>
    <m/>
    <n v="0"/>
    <x v="2"/>
    <s v="Tatevik Ambartsoumian"/>
    <s v="Manager - Marketing Effectiveness"/>
    <s v="Verizon"/>
    <x v="7"/>
    <s v="America"/>
    <s v="New Jersey"/>
    <m/>
    <s v="No inmail sent"/>
    <x v="0"/>
    <d v="2020-03-04T00:00:00"/>
    <d v="2021-04-13T00:00:00"/>
    <n v="4"/>
    <n v="1"/>
    <n v="337"/>
    <m/>
    <m/>
    <m/>
    <m/>
    <m/>
    <m/>
    <m/>
  </r>
  <r>
    <n v="5137"/>
    <m/>
    <n v="0"/>
    <x v="2"/>
    <s v="Ryan Van Lewen"/>
    <s v="Manager - Marketing Effectiveness"/>
    <s v="Verizon"/>
    <x v="7"/>
    <s v="America"/>
    <s v="New York"/>
    <m/>
    <s v="No inmail sent"/>
    <x v="0"/>
    <d v="2020-05-19T00:00:00"/>
    <d v="2021-04-13T00:00:00"/>
    <n v="4"/>
    <n v="1"/>
    <n v="337"/>
    <s v="Negative"/>
    <d v="2021-04-13T00:00:00"/>
    <m/>
    <m/>
    <m/>
    <m/>
    <m/>
  </r>
  <r>
    <n v="5138"/>
    <m/>
    <n v="0"/>
    <x v="2"/>
    <s v="Vasudha Srinivas"/>
    <s v="Manager Marketing Operations"/>
    <s v="Verizon"/>
    <x v="7"/>
    <s v="America"/>
    <s v="kansas"/>
    <m/>
    <s v="No inmail sent"/>
    <x v="0"/>
    <d v="2020-03-02T00:00:00"/>
    <d v="2021-11-01T00:00:00"/>
    <n v="11"/>
    <n v="1"/>
    <n v="135"/>
    <m/>
    <m/>
    <m/>
    <m/>
    <m/>
    <m/>
    <m/>
  </r>
  <r>
    <n v="5139"/>
    <d v="2021-11-01T00:00:00"/>
    <n v="11"/>
    <x v="2"/>
    <s v="Bernice Huelin"/>
    <s v="Global Marketing Effectiveness Lead"/>
    <s v="Castrol"/>
    <x v="29"/>
    <s v="Europe"/>
    <s v="United Kingdom"/>
    <s v="Both (Ramla's &amp; Personal)"/>
    <s v="No inmail sent"/>
    <x v="1"/>
    <m/>
    <m/>
    <m/>
    <m/>
    <m/>
    <m/>
    <m/>
    <m/>
    <m/>
    <m/>
    <m/>
    <m/>
  </r>
  <r>
    <n v="5140"/>
    <m/>
    <n v="0"/>
    <x v="2"/>
    <s v="Michael Fogley"/>
    <s v="Senior Manager - Marketing Effectiveness"/>
    <s v="Verizon"/>
    <x v="7"/>
    <s v="America"/>
    <s v="Pennsylvania"/>
    <s v="Ramla's"/>
    <s v="No inmail sent"/>
    <x v="0"/>
    <d v="2020-03-02T00:00:00"/>
    <d v="2021-07-30T00:00:00"/>
    <n v="7"/>
    <m/>
    <n v="229"/>
    <s v="Neutral"/>
    <d v="2020-03-04T00:00:00"/>
    <s v="michael.fogley@verizon.com"/>
    <s v="reply"/>
    <m/>
    <d v="2020-10-28T00:00:00"/>
    <s v="Hi, sorry, not at this time. Thank you."/>
  </r>
  <r>
    <n v="5141"/>
    <m/>
    <n v="0"/>
    <x v="0"/>
    <s v="Amparo Canaveras"/>
    <s v="Business Intelligence Manager, Distribution Strategy"/>
    <s v="Verizon"/>
    <x v="7"/>
    <s v="America"/>
    <s v="New Jersey"/>
    <m/>
    <s v="No inmail sent"/>
    <x v="4"/>
    <m/>
    <m/>
    <n v="0"/>
    <m/>
    <m/>
    <m/>
    <m/>
    <m/>
    <m/>
    <m/>
    <m/>
    <m/>
  </r>
  <r>
    <n v="5142"/>
    <m/>
    <n v="0"/>
    <x v="0"/>
    <s v="Miguel Davila"/>
    <s v="Consultant - Predictive/Prescriptive Analytics"/>
    <s v="Verizon"/>
    <x v="7"/>
    <s v="America"/>
    <s v="New York"/>
    <m/>
    <s v="No inmail sent"/>
    <x v="4"/>
    <m/>
    <m/>
    <n v="0"/>
    <m/>
    <m/>
    <m/>
    <m/>
    <m/>
    <m/>
    <m/>
    <m/>
    <m/>
  </r>
  <r>
    <n v="5143"/>
    <m/>
    <n v="0"/>
    <x v="0"/>
    <s v="Inna Shperkina"/>
    <s v="Manager of Strategic Planning"/>
    <s v="Verizon"/>
    <x v="7"/>
    <s v="America"/>
    <s v="New Jersey"/>
    <m/>
    <s v="No inmail sent"/>
    <x v="0"/>
    <d v="2020-05-19T00:00:00"/>
    <d v="2021-04-13T00:00:00"/>
    <n v="4"/>
    <n v="1"/>
    <n v="337"/>
    <m/>
    <m/>
    <m/>
    <m/>
    <m/>
    <m/>
    <m/>
  </r>
  <r>
    <n v="5144"/>
    <m/>
    <n v="0"/>
    <x v="0"/>
    <s v="Jake Glass"/>
    <s v="Business Intelligence Consultant"/>
    <s v="Verizon"/>
    <x v="7"/>
    <s v="America"/>
    <s v="New York"/>
    <m/>
    <s v="No inmail sent"/>
    <x v="0"/>
    <d v="2020-03-02T00:00:00"/>
    <d v="2021-04-13T00:00:00"/>
    <n v="4"/>
    <n v="1"/>
    <n v="337"/>
    <s v="Negative"/>
    <d v="2021-04-13T00:00:00"/>
    <m/>
    <m/>
    <m/>
    <m/>
    <m/>
  </r>
  <r>
    <n v="5145"/>
    <m/>
    <n v="0"/>
    <x v="0"/>
    <s v="Michelle Zhang"/>
    <s v="Manager, Financial Planning &amp; Analysis"/>
    <s v="Verizon"/>
    <x v="7"/>
    <s v="America"/>
    <s v="New Jersey"/>
    <m/>
    <s v="No inmail sent"/>
    <x v="4"/>
    <m/>
    <m/>
    <n v="0"/>
    <m/>
    <m/>
    <m/>
    <m/>
    <m/>
    <m/>
    <m/>
    <m/>
    <m/>
  </r>
  <r>
    <n v="5146"/>
    <m/>
    <n v="0"/>
    <x v="0"/>
    <s v="Dean Johnson"/>
    <s v="Director, US Marketing Finance &amp; Operations (GLDP)"/>
    <s v="MetLife"/>
    <x v="26"/>
    <s v="America"/>
    <s v="New York"/>
    <s v="Ramla's"/>
    <s v="No inmail sent"/>
    <x v="2"/>
    <m/>
    <m/>
    <n v="0"/>
    <m/>
    <m/>
    <m/>
    <m/>
    <m/>
    <m/>
    <m/>
    <m/>
    <m/>
  </r>
  <r>
    <n v="5147"/>
    <m/>
    <n v="0"/>
    <x v="0"/>
    <s v="Sanjay Keshav"/>
    <s v="Head Of Marketing, GI Franchise"/>
    <s v="Takeda"/>
    <x v="26"/>
    <s v="America"/>
    <s v="Illinois"/>
    <m/>
    <s v="No inmail sent"/>
    <x v="4"/>
    <m/>
    <m/>
    <n v="0"/>
    <m/>
    <m/>
    <m/>
    <m/>
    <m/>
    <m/>
    <m/>
    <m/>
    <m/>
  </r>
  <r>
    <n v="5148"/>
    <m/>
    <n v="0"/>
    <x v="1"/>
    <s v="Deepak Jujare"/>
    <s v="Senior Advisor, Lead Data Scientist"/>
    <s v="Atena"/>
    <x v="26"/>
    <s v="America"/>
    <s v="New York"/>
    <s v="Ramla's"/>
    <s v="No inmail sent"/>
    <x v="0"/>
    <d v="2020-03-02T00:00:00"/>
    <d v="2022-02-22T00:00:00"/>
    <n v="2"/>
    <m/>
    <n v="22"/>
    <m/>
    <m/>
    <m/>
    <m/>
    <m/>
    <m/>
    <s v="Not relevant"/>
  </r>
  <r>
    <n v="5149"/>
    <m/>
    <n v="0"/>
    <x v="0"/>
    <s v="Dan T."/>
    <s v="Sr. Director, Marketing Insights and Strategy"/>
    <s v="Comcast"/>
    <x v="16"/>
    <s v="America"/>
    <s v="Pennsylvania"/>
    <m/>
    <s v="No inmail sent"/>
    <x v="4"/>
    <m/>
    <m/>
    <n v="0"/>
    <m/>
    <m/>
    <m/>
    <m/>
    <m/>
    <m/>
    <m/>
    <m/>
    <m/>
  </r>
  <r>
    <n v="5150"/>
    <m/>
    <n v="0"/>
    <x v="0"/>
    <s v="Jason Schubert"/>
    <s v="Associate Director, US Market Insights"/>
    <s v="AbbVie"/>
    <x v="26"/>
    <s v="America"/>
    <s v="Illinois"/>
    <m/>
    <s v="No inmail sent"/>
    <x v="0"/>
    <d v="2020-03-13T00:00:00"/>
    <m/>
    <n v="0"/>
    <m/>
    <m/>
    <m/>
    <m/>
    <m/>
    <m/>
    <m/>
    <m/>
    <m/>
  </r>
  <r>
    <n v="5151"/>
    <m/>
    <n v="0"/>
    <x v="3"/>
    <s v="Hui Wang"/>
    <s v="VP/Director, Data Science Services"/>
    <s v="Publicis Media"/>
    <x v="1"/>
    <s v="America"/>
    <s v="Illinois"/>
    <m/>
    <s v="No inmail sent"/>
    <x v="0"/>
    <d v="2020-03-12T00:00:00"/>
    <d v="2021-07-15T00:00:00"/>
    <n v="7"/>
    <m/>
    <n v="244"/>
    <s v="Positive_FS"/>
    <d v="2021-10-18T00:00:00"/>
    <m/>
    <m/>
    <m/>
    <m/>
    <s v="Relevant + followed up"/>
  </r>
  <r>
    <n v="5152"/>
    <m/>
    <n v="0"/>
    <x v="0"/>
    <s v="Paolo Medori"/>
    <s v="Director, Marketing Analytics"/>
    <s v="Pitney Bowes"/>
    <x v="26"/>
    <s v="America"/>
    <s v="Connecticut"/>
    <m/>
    <s v="No inmail sent"/>
    <x v="4"/>
    <m/>
    <m/>
    <n v="0"/>
    <m/>
    <m/>
    <m/>
    <m/>
    <m/>
    <m/>
    <m/>
    <m/>
    <m/>
  </r>
  <r>
    <n v="5153"/>
    <m/>
    <n v="0"/>
    <x v="0"/>
    <s v="Vinnie Romano"/>
    <s v="Business Analytics"/>
    <s v="Amazon"/>
    <x v="26"/>
    <s v="America"/>
    <s v="New Jersey"/>
    <s v="Ramla's"/>
    <s v="No inmail sent"/>
    <x v="0"/>
    <d v="2020-03-02T00:00:00"/>
    <s v="irrelevant"/>
    <e v="#VALUE!"/>
    <m/>
    <m/>
    <s v="Irrelevant"/>
    <m/>
    <m/>
    <m/>
    <m/>
    <m/>
    <m/>
  </r>
  <r>
    <n v="5154"/>
    <m/>
    <n v="0"/>
    <x v="0"/>
    <s v="Bradley Barnett"/>
    <s v="Vice President, Corporate Development Marketing"/>
    <s v="Nationwide"/>
    <x v="26"/>
    <s v="America"/>
    <s v="Ohio"/>
    <s v="Ramla's"/>
    <s v="No inmail sent"/>
    <x v="0"/>
    <d v="2020-03-02T00:00:00"/>
    <d v="2021-06-09T00:00:00"/>
    <n v="6"/>
    <n v="2"/>
    <n v="280"/>
    <m/>
    <m/>
    <m/>
    <m/>
    <m/>
    <m/>
    <m/>
  </r>
  <r>
    <n v="5155"/>
    <m/>
    <n v="0"/>
    <x v="0"/>
    <s v="Alex Reeder"/>
    <s v="Associate Director, Data and Platform Partnerships"/>
    <s v="GroupM"/>
    <x v="21"/>
    <s v="America"/>
    <s v="New York"/>
    <m/>
    <s v="No inmail sent"/>
    <x v="4"/>
    <m/>
    <m/>
    <n v="0"/>
    <m/>
    <m/>
    <m/>
    <m/>
    <m/>
    <m/>
    <m/>
    <m/>
    <m/>
  </r>
  <r>
    <n v="5156"/>
    <m/>
    <n v="0"/>
    <x v="0"/>
    <s v="Kyogo Nakayama"/>
    <s v="Data Science Director"/>
    <s v="Anthem"/>
    <x v="26"/>
    <s v="America"/>
    <s v="Illinois"/>
    <m/>
    <s v="No inmail sent"/>
    <x v="0"/>
    <d v="2020-03-13T00:00:00"/>
    <m/>
    <n v="0"/>
    <m/>
    <n v="733"/>
    <m/>
    <m/>
    <m/>
    <m/>
    <m/>
    <m/>
    <m/>
  </r>
  <r>
    <n v="5157"/>
    <m/>
    <n v="0"/>
    <x v="0"/>
    <s v="Jeffrey Cail"/>
    <s v="President, CEO"/>
    <s v="Ipsos"/>
    <x v="26"/>
    <s v="America"/>
    <s v="Ohio"/>
    <m/>
    <s v="No inmail sent"/>
    <x v="4"/>
    <m/>
    <m/>
    <n v="0"/>
    <m/>
    <m/>
    <m/>
    <m/>
    <m/>
    <m/>
    <m/>
    <m/>
    <m/>
  </r>
  <r>
    <n v="5158"/>
    <m/>
    <n v="0"/>
    <x v="0"/>
    <s v="Pankaj Gupta"/>
    <s v="Senior Principal, Commercial Services"/>
    <s v="IQVIA"/>
    <x v="26"/>
    <s v="America"/>
    <s v="New York"/>
    <m/>
    <s v="No inmail sent"/>
    <x v="4"/>
    <m/>
    <m/>
    <n v="0"/>
    <m/>
    <m/>
    <m/>
    <m/>
    <m/>
    <m/>
    <m/>
    <m/>
    <m/>
  </r>
  <r>
    <n v="5159"/>
    <m/>
    <n v="0"/>
    <x v="3"/>
    <s v="Michael McCune"/>
    <s v="Senior Director, Integrated Analytics - Revenue Growth Management"/>
    <s v="Kellogg Company"/>
    <x v="26"/>
    <s v="America"/>
    <s v="Michigan"/>
    <m/>
    <s v="No inmail sent"/>
    <x v="0"/>
    <d v="2020-03-03T00:00:00"/>
    <d v="2020-10-12T00:00:00"/>
    <n v="10"/>
    <m/>
    <n v="520"/>
    <m/>
    <m/>
    <m/>
    <m/>
    <m/>
    <m/>
    <m/>
  </r>
  <r>
    <n v="5160"/>
    <m/>
    <n v="0"/>
    <x v="0"/>
    <s v="Wesley Dong"/>
    <s v="Sr. Manager, Business Analytics"/>
    <s v="Realogy"/>
    <x v="26"/>
    <s v="America"/>
    <s v="New Jersey"/>
    <m/>
    <s v="No inmail sent"/>
    <x v="4"/>
    <m/>
    <m/>
    <n v="0"/>
    <m/>
    <m/>
    <m/>
    <m/>
    <m/>
    <m/>
    <m/>
    <m/>
    <m/>
  </r>
  <r>
    <n v="5161"/>
    <m/>
    <n v="0"/>
    <x v="0"/>
    <s v="Vaman Shenoy Kudpi"/>
    <s v="SVP, Marketing Science"/>
    <s v="GfK Custom Research North America"/>
    <x v="26"/>
    <s v="America"/>
    <s v="Pennsylvania"/>
    <m/>
    <s v="No inmail sent"/>
    <x v="0"/>
    <d v="2020-03-13T00:00:00"/>
    <m/>
    <n v="0"/>
    <m/>
    <n v="733"/>
    <m/>
    <m/>
    <m/>
    <m/>
    <m/>
    <m/>
    <m/>
  </r>
  <r>
    <n v="5162"/>
    <m/>
    <n v="0"/>
    <x v="0"/>
    <s v="Gina McKernan"/>
    <s v="Manager, Marketing Analytics and Data Science"/>
    <s v="Highmark Health"/>
    <x v="26"/>
    <s v="America"/>
    <s v="Pennsylvania"/>
    <s v="Ramla's"/>
    <s v="No inmail sent"/>
    <x v="0"/>
    <d v="2020-03-02T00:00:00"/>
    <s v="irrelevant"/>
    <e v="#VALUE!"/>
    <m/>
    <m/>
    <s v="Irrelevant"/>
    <m/>
    <m/>
    <m/>
    <m/>
    <m/>
    <m/>
  </r>
  <r>
    <n v="5163"/>
    <m/>
    <n v="0"/>
    <x v="0"/>
    <s v="John Crean"/>
    <s v="Director Strategic Operations"/>
    <s v="Mars"/>
    <x v="26"/>
    <s v="America"/>
    <s v="New Jersey"/>
    <s v="Ramla's"/>
    <s v="No inmail sent"/>
    <x v="0"/>
    <d v="2020-03-03T00:00:00"/>
    <d v="2021-07-30T00:00:00"/>
    <n v="7"/>
    <m/>
    <n v="229"/>
    <m/>
    <m/>
    <m/>
    <m/>
    <m/>
    <m/>
    <m/>
  </r>
  <r>
    <n v="5164"/>
    <m/>
    <n v="0"/>
    <x v="0"/>
    <s v="Jordan Warwood"/>
    <s v="Director, Analytics and Data Science"/>
    <s v="Merck"/>
    <x v="26"/>
    <s v="America"/>
    <s v="Pennsylvania"/>
    <m/>
    <s v="No inmail sent"/>
    <x v="4"/>
    <m/>
    <m/>
    <n v="0"/>
    <m/>
    <m/>
    <m/>
    <m/>
    <m/>
    <m/>
    <m/>
    <m/>
    <m/>
  </r>
  <r>
    <n v="5165"/>
    <m/>
    <n v="0"/>
    <x v="0"/>
    <s v="Gellert Toth"/>
    <s v="Head of Commercial Analytics - Hematology"/>
    <s v="Novartis"/>
    <x v="26"/>
    <s v="America"/>
    <s v="New Jersey"/>
    <s v="Ramla's"/>
    <s v="No inmail sent"/>
    <x v="0"/>
    <d v="2020-03-11T00:00:00"/>
    <d v="2021-08-05T00:00:00"/>
    <n v="8"/>
    <m/>
    <n v="223"/>
    <m/>
    <m/>
    <m/>
    <m/>
    <m/>
    <m/>
    <m/>
  </r>
  <r>
    <n v="5166"/>
    <m/>
    <n v="0"/>
    <x v="0"/>
    <s v="Jordi Sangil"/>
    <s v="Global Head Marketing Analytics"/>
    <s v="MetLife"/>
    <x v="26"/>
    <s v="America"/>
    <s v="New York"/>
    <s v="Ramla's"/>
    <s v="No inmail sent"/>
    <x v="0"/>
    <d v="2020-03-03T00:00:00"/>
    <d v="2021-07-30T00:00:00"/>
    <n v="7"/>
    <m/>
    <n v="229"/>
    <m/>
    <m/>
    <m/>
    <m/>
    <m/>
    <m/>
    <m/>
  </r>
  <r>
    <n v="5167"/>
    <m/>
    <n v="0"/>
    <x v="0"/>
    <s v="CHAD DAU"/>
    <s v="Executive Director, Advanced Analytics &amp; Decision Science"/>
    <s v="Astellas Pharma US"/>
    <x v="26"/>
    <s v="America"/>
    <s v="Illinois"/>
    <s v="Ramla's"/>
    <s v="No inmail sent"/>
    <x v="0"/>
    <d v="2020-03-03T00:00:00"/>
    <d v="2021-07-30T00:00:00"/>
    <n v="7"/>
    <m/>
    <n v="229"/>
    <m/>
    <m/>
    <m/>
    <m/>
    <m/>
    <m/>
    <m/>
  </r>
  <r>
    <n v="5168"/>
    <m/>
    <n v="0"/>
    <x v="0"/>
    <s v="Michael Bellhouse"/>
    <s v="Group Strategy Director"/>
    <s v="Hall &amp; Partners The Modellers "/>
    <x v="26"/>
    <s v="America"/>
    <s v="Connecticut"/>
    <m/>
    <s v="No inmail sent"/>
    <x v="0"/>
    <d v="2020-05-19T00:00:00"/>
    <m/>
    <n v="0"/>
    <m/>
    <n v="666"/>
    <m/>
    <m/>
    <m/>
    <m/>
    <m/>
    <m/>
    <m/>
  </r>
  <r>
    <n v="5169"/>
    <m/>
    <n v="0"/>
    <x v="5"/>
    <s v="Jared Vestal"/>
    <s v="Head of Consulting &amp; Strategy"/>
    <s v="Havas Helia"/>
    <x v="21"/>
    <s v="America"/>
    <s v="New York"/>
    <m/>
    <s v="No inmail sent"/>
    <x v="4"/>
    <m/>
    <m/>
    <n v="0"/>
    <m/>
    <m/>
    <m/>
    <m/>
    <m/>
    <m/>
    <m/>
    <m/>
    <s v="Not relevant"/>
  </r>
  <r>
    <n v="5170"/>
    <m/>
    <n v="0"/>
    <x v="0"/>
    <s v="Dianne J Iverson"/>
    <s v="Associate Director, Qualitative Research"/>
    <s v="Cello Health Insight"/>
    <x v="26"/>
    <s v="America"/>
    <s v="New York"/>
    <m/>
    <s v="No inmail sent"/>
    <x v="4"/>
    <m/>
    <m/>
    <n v="0"/>
    <m/>
    <m/>
    <m/>
    <m/>
    <m/>
    <m/>
    <m/>
    <m/>
    <m/>
  </r>
  <r>
    <n v="5171"/>
    <m/>
    <n v="0"/>
    <x v="0"/>
    <s v="Bashar Al-Salim"/>
    <s v="Director of Pricing, Analytics, and Marketing Operations"/>
    <s v="Omaha Steaks"/>
    <x v="26"/>
    <m/>
    <s v="Nebraska"/>
    <m/>
    <s v="No inmail sent"/>
    <x v="4"/>
    <m/>
    <m/>
    <n v="0"/>
    <m/>
    <m/>
    <m/>
    <m/>
    <m/>
    <m/>
    <m/>
    <m/>
    <m/>
  </r>
  <r>
    <n v="5172"/>
    <m/>
    <n v="0"/>
    <x v="0"/>
    <s v="Stewart Hu"/>
    <s v="Chief Data Scientist"/>
    <s v="In4mation Insights"/>
    <x v="26"/>
    <s v="America"/>
    <s v="Massachusetts"/>
    <m/>
    <s v="No inmail sent"/>
    <x v="4"/>
    <m/>
    <m/>
    <n v="0"/>
    <m/>
    <m/>
    <m/>
    <m/>
    <m/>
    <m/>
    <m/>
    <m/>
    <m/>
  </r>
  <r>
    <n v="5173"/>
    <m/>
    <n v="0"/>
    <x v="0"/>
    <s v="Yunxiao He"/>
    <s v="VP Data Science"/>
    <s v="Antuit"/>
    <x v="26"/>
    <s v="America"/>
    <s v="Illinois"/>
    <m/>
    <s v="No inmail sent"/>
    <x v="0"/>
    <d v="2020-03-03T00:00:00"/>
    <s v="irrelevant"/>
    <e v="#VALUE!"/>
    <m/>
    <m/>
    <s v="Irrelevant"/>
    <m/>
    <m/>
    <m/>
    <m/>
    <m/>
    <m/>
  </r>
  <r>
    <n v="5174"/>
    <m/>
    <n v="0"/>
    <x v="0"/>
    <s v="Bernadette Powers"/>
    <s v="Director, Global Marketing"/>
    <s v="X-Rite"/>
    <x v="26"/>
    <s v="America"/>
    <s v="Michigan"/>
    <m/>
    <s v="No inmail sent"/>
    <x v="4"/>
    <m/>
    <m/>
    <n v="0"/>
    <m/>
    <m/>
    <m/>
    <m/>
    <m/>
    <m/>
    <m/>
    <m/>
    <m/>
  </r>
  <r>
    <n v="5175"/>
    <m/>
    <n v="0"/>
    <x v="0"/>
    <s v="Alan Wolpert"/>
    <s v="VP Marketing Latin America"/>
    <s v="Colgate-Palmolive"/>
    <x v="26"/>
    <s v="America"/>
    <s v="New York"/>
    <m/>
    <s v="No inmail sent"/>
    <x v="0"/>
    <d v="2020-03-09T00:00:00"/>
    <m/>
    <n v="0"/>
    <m/>
    <n v="737"/>
    <m/>
    <m/>
    <m/>
    <m/>
    <m/>
    <m/>
    <m/>
  </r>
  <r>
    <n v="5176"/>
    <m/>
    <n v="0"/>
    <x v="0"/>
    <s v="Michael Kushnerick"/>
    <s v="Associate Director of Consumer Promotions"/>
    <s v="Colgate-Palmolive"/>
    <x v="26"/>
    <s v="America"/>
    <s v="New Jersey"/>
    <m/>
    <s v="No inmail sent"/>
    <x v="4"/>
    <m/>
    <m/>
    <n v="0"/>
    <m/>
    <m/>
    <m/>
    <m/>
    <m/>
    <m/>
    <m/>
    <m/>
    <m/>
  </r>
  <r>
    <n v="5177"/>
    <m/>
    <n v="0"/>
    <x v="0"/>
    <s v="Caroline Chulick"/>
    <s v="Worldwide Director, Marketing Strategy"/>
    <s v="Colgate-Palmolive"/>
    <x v="26"/>
    <s v="America"/>
    <s v="New York"/>
    <m/>
    <s v="No inmail sent"/>
    <x v="4"/>
    <m/>
    <m/>
    <n v="0"/>
    <m/>
    <m/>
    <m/>
    <m/>
    <m/>
    <m/>
    <m/>
    <m/>
    <m/>
  </r>
  <r>
    <n v="5178"/>
    <m/>
    <n v="0"/>
    <x v="0"/>
    <s v="Oyin Enoch"/>
    <s v="US Marketing Director"/>
    <s v="Colgate-Palmolive"/>
    <x v="26"/>
    <s v="America"/>
    <s v="kansas"/>
    <m/>
    <s v="No inmail sent"/>
    <x v="4"/>
    <m/>
    <m/>
    <n v="0"/>
    <m/>
    <m/>
    <m/>
    <m/>
    <m/>
    <m/>
    <m/>
    <m/>
    <m/>
  </r>
  <r>
    <n v="5179"/>
    <m/>
    <n v="0"/>
    <x v="0"/>
    <s v="Jerri Baccus-Glover"/>
    <s v="Director, Global Marketing"/>
    <s v="Colgate-Palmolive"/>
    <x v="26"/>
    <s v="America"/>
    <s v="New Jersey"/>
    <m/>
    <s v="No inmail sent"/>
    <x v="4"/>
    <m/>
    <m/>
    <n v="0"/>
    <m/>
    <m/>
    <m/>
    <m/>
    <m/>
    <m/>
    <m/>
    <m/>
    <m/>
  </r>
  <r>
    <n v="5180"/>
    <m/>
    <n v="0"/>
    <x v="0"/>
    <s v="Katherine Freeley"/>
    <s v="Media, Associate Sourcing Director - Global Marketing, IMC Associate Director"/>
    <s v="Colgate-Palmolive"/>
    <x v="26"/>
    <s v="America"/>
    <s v="New York"/>
    <m/>
    <s v="No inmail sent"/>
    <x v="4"/>
    <m/>
    <m/>
    <n v="0"/>
    <m/>
    <m/>
    <m/>
    <m/>
    <m/>
    <m/>
    <m/>
    <m/>
    <m/>
  </r>
  <r>
    <n v="5181"/>
    <m/>
    <n v="0"/>
    <x v="0"/>
    <s v="Patrick McGraw"/>
    <s v="Director Analytics, North America"/>
    <s v="Colgate-Palmolive"/>
    <x v="26"/>
    <s v="America"/>
    <s v="New York"/>
    <m/>
    <s v="No inmail sent"/>
    <x v="4"/>
    <m/>
    <m/>
    <n v="0"/>
    <m/>
    <m/>
    <m/>
    <m/>
    <m/>
    <m/>
    <m/>
    <m/>
    <m/>
  </r>
  <r>
    <n v="5182"/>
    <m/>
    <n v="0"/>
    <x v="0"/>
    <s v="Patrick Casey"/>
    <s v="Marketing Director"/>
    <s v="Colgate-Palmolive"/>
    <x v="26"/>
    <s v="America"/>
    <s v="New York"/>
    <m/>
    <s v="No inmail sent"/>
    <x v="4"/>
    <m/>
    <m/>
    <n v="0"/>
    <m/>
    <m/>
    <m/>
    <m/>
    <m/>
    <m/>
    <m/>
    <m/>
    <m/>
  </r>
  <r>
    <n v="5183"/>
    <m/>
    <n v="0"/>
    <x v="0"/>
    <s v="Jen Caballero"/>
    <s v="Marketing Manager"/>
    <s v="Colgate-Palmolive"/>
    <x v="26"/>
    <s v="America"/>
    <s v="New York"/>
    <m/>
    <s v="No inmail sent"/>
    <x v="4"/>
    <m/>
    <m/>
    <n v="0"/>
    <m/>
    <m/>
    <m/>
    <m/>
    <m/>
    <m/>
    <m/>
    <m/>
    <m/>
  </r>
  <r>
    <n v="5184"/>
    <m/>
    <n v="0"/>
    <x v="0"/>
    <s v="Rahul Tyagi"/>
    <s v="WW Director - Analytics CoE"/>
    <s v="Colgate-Palmolive"/>
    <x v="26"/>
    <s v="America"/>
    <s v="New York"/>
    <m/>
    <s v="No inmail sent"/>
    <x v="0"/>
    <d v="2020-03-09T00:00:00"/>
    <m/>
    <n v="0"/>
    <m/>
    <n v="737"/>
    <m/>
    <m/>
    <m/>
    <m/>
    <m/>
    <m/>
    <m/>
  </r>
  <r>
    <n v="5185"/>
    <m/>
    <n v="0"/>
    <x v="5"/>
    <s v="Gayle Seminara Mandel"/>
    <s v="Executive Director/New York Festivals AME Awards for Advertising &amp; Marketing Effectiveness"/>
    <s v="New York Festivals"/>
    <x v="21"/>
    <s v="America"/>
    <s v="Illinois"/>
    <m/>
    <s v="No inmail sent"/>
    <x v="4"/>
    <m/>
    <m/>
    <n v="0"/>
    <m/>
    <m/>
    <m/>
    <m/>
    <m/>
    <m/>
    <m/>
    <m/>
    <s v="Not relevant"/>
  </r>
  <r>
    <n v="5186"/>
    <m/>
    <n v="0"/>
    <x v="0"/>
    <s v="Monica H. San Miguel"/>
    <s v="CMO"/>
    <s v="Forever Oceans"/>
    <x v="26"/>
    <s v="America"/>
    <s v="Washington"/>
    <m/>
    <s v="No inmail sent"/>
    <x v="0"/>
    <d v="2021-06-03T00:00:00"/>
    <m/>
    <n v="0"/>
    <m/>
    <m/>
    <m/>
    <m/>
    <m/>
    <m/>
    <m/>
    <m/>
    <m/>
  </r>
  <r>
    <n v="5187"/>
    <m/>
    <n v="0"/>
    <x v="0"/>
    <s v="Miriam Giachetto"/>
    <s v="Director of Marketing"/>
    <s v="JBM Packaging"/>
    <x v="26"/>
    <s v="America"/>
    <s v="Ohio"/>
    <m/>
    <s v="No inmail sent"/>
    <x v="4"/>
    <m/>
    <m/>
    <n v="0"/>
    <m/>
    <m/>
    <m/>
    <m/>
    <m/>
    <m/>
    <m/>
    <m/>
    <m/>
  </r>
  <r>
    <n v="5188"/>
    <m/>
    <n v="0"/>
    <x v="0"/>
    <s v="Jacob Atkinson"/>
    <s v="Director of Direct Marketing"/>
    <s v="DEFENDERS"/>
    <x v="26"/>
    <s v="America"/>
    <s v="Indiana"/>
    <m/>
    <s v="No inmail sent"/>
    <x v="4"/>
    <m/>
    <m/>
    <n v="0"/>
    <m/>
    <m/>
    <m/>
    <m/>
    <m/>
    <m/>
    <m/>
    <m/>
    <m/>
  </r>
  <r>
    <n v="5189"/>
    <m/>
    <n v="0"/>
    <x v="0"/>
    <s v="Greg Hilinski"/>
    <s v="SVP Database Marketing"/>
    <s v="Affinion Group"/>
    <x v="26"/>
    <s v="America"/>
    <s v="Connecticut"/>
    <m/>
    <s v="No inmail sent"/>
    <x v="4"/>
    <m/>
    <m/>
    <n v="0"/>
    <m/>
    <m/>
    <m/>
    <m/>
    <m/>
    <m/>
    <m/>
    <m/>
    <m/>
  </r>
  <r>
    <n v="5190"/>
    <m/>
    <n v="0"/>
    <x v="0"/>
    <s v="John Ponte"/>
    <s v="Head of Americas Marketing"/>
    <s v="Criteo"/>
    <x v="26"/>
    <s v="America"/>
    <s v="Massachusetts"/>
    <m/>
    <s v="No inmail sent"/>
    <x v="4"/>
    <m/>
    <m/>
    <n v="0"/>
    <m/>
    <m/>
    <m/>
    <m/>
    <m/>
    <m/>
    <m/>
    <m/>
    <m/>
  </r>
  <r>
    <n v="5191"/>
    <m/>
    <n v="0"/>
    <x v="0"/>
    <s v="Cedric Gerard"/>
    <s v="VP of Marketing"/>
    <s v="Criteo"/>
    <x v="26"/>
    <s v="America"/>
    <s v="Massachusetts"/>
    <m/>
    <s v="No inmail sent"/>
    <x v="4"/>
    <m/>
    <m/>
    <n v="0"/>
    <m/>
    <m/>
    <m/>
    <m/>
    <m/>
    <m/>
    <m/>
    <m/>
    <m/>
  </r>
  <r>
    <n v="5192"/>
    <m/>
    <n v="0"/>
    <x v="0"/>
    <s v="Padma Hari"/>
    <s v="Global Head of Technology, Analytics &amp; Strategy"/>
    <s v="Revlon"/>
    <x v="26"/>
    <s v="America"/>
    <s v="New York"/>
    <m/>
    <s v="No inmail sent"/>
    <x v="4"/>
    <m/>
    <m/>
    <n v="0"/>
    <m/>
    <m/>
    <m/>
    <m/>
    <m/>
    <m/>
    <m/>
    <m/>
    <m/>
  </r>
  <r>
    <n v="5193"/>
    <d v="2021-03-08T00:00:00"/>
    <n v="3"/>
    <x v="3"/>
    <s v="David Barber"/>
    <s v="Sr Business Analyst, Internet Marketing"/>
    <s v="Nordstrom"/>
    <x v="0"/>
    <s v="America"/>
    <s v="Washington"/>
    <s v="Ramla's"/>
    <s v="No inmail sent"/>
    <x v="1"/>
    <m/>
    <m/>
    <n v="0"/>
    <m/>
    <m/>
    <m/>
    <m/>
    <m/>
    <m/>
    <m/>
    <m/>
    <m/>
  </r>
  <r>
    <n v="5194"/>
    <m/>
    <n v="0"/>
    <x v="0"/>
    <s v="Dan Kleinman"/>
    <s v="Senior Vice President Marketing"/>
    <s v="Deutsch Family Wine &amp; Spirits"/>
    <x v="26"/>
    <s v="America"/>
    <s v="Connecticut"/>
    <s v="Ramla's"/>
    <s v="No inmail sent"/>
    <x v="0"/>
    <d v="2021-06-02T00:00:00"/>
    <d v="2021-06-09T00:00:00"/>
    <n v="6"/>
    <n v="2"/>
    <n v="280"/>
    <s v="None"/>
    <m/>
    <m/>
    <m/>
    <m/>
    <m/>
    <m/>
  </r>
  <r>
    <n v="5195"/>
    <m/>
    <n v="0"/>
    <x v="0"/>
    <s v="Sharon Eiswert"/>
    <s v="Director, Marketing Analytics &amp; Research"/>
    <s v="PSECU"/>
    <x v="26"/>
    <s v="America"/>
    <s v="Pennsylvania"/>
    <m/>
    <s v="No inmail sent"/>
    <x v="0"/>
    <d v="2020-03-10T00:00:00"/>
    <m/>
    <n v="0"/>
    <m/>
    <n v="736"/>
    <m/>
    <m/>
    <m/>
    <m/>
    <m/>
    <m/>
    <m/>
  </r>
  <r>
    <n v="5196"/>
    <m/>
    <n v="0"/>
    <x v="5"/>
    <s v="Dan O'Brien"/>
    <s v="Director, Media &amp; Digital"/>
    <s v="Jacobson Rost"/>
    <x v="21"/>
    <s v="America"/>
    <s v="Wisconsin"/>
    <m/>
    <s v="No inmail sent"/>
    <x v="0"/>
    <d v="2020-03-12T00:00:00"/>
    <m/>
    <n v="0"/>
    <m/>
    <n v="734"/>
    <s v="Negative"/>
    <d v="2020-03-13T00:00:00"/>
    <m/>
    <m/>
    <m/>
    <m/>
    <s v="no thanks"/>
  </r>
  <r>
    <n v="5197"/>
    <m/>
    <n v="0"/>
    <x v="0"/>
    <s v="Maggie Yoo"/>
    <s v="Marketing Director"/>
    <s v="Terlato Wines"/>
    <x v="26"/>
    <s v="America"/>
    <s v="Illinois"/>
    <m/>
    <s v="No inmail sent"/>
    <x v="4"/>
    <m/>
    <m/>
    <n v="0"/>
    <m/>
    <m/>
    <m/>
    <m/>
    <m/>
    <m/>
    <m/>
    <m/>
    <m/>
  </r>
  <r>
    <n v="5198"/>
    <m/>
    <n v="0"/>
    <x v="5"/>
    <s v="Cody Cooper"/>
    <s v="Director of Data Science"/>
    <s v="The Shipyard"/>
    <x v="21"/>
    <s v="America"/>
    <s v="Ohio"/>
    <m/>
    <s v="No inmail sent"/>
    <x v="0"/>
    <d v="2020-03-09T00:00:00"/>
    <m/>
    <n v="0"/>
    <m/>
    <n v="737"/>
    <s v="Negative"/>
    <d v="2020-03-09T00:00:00"/>
    <m/>
    <m/>
    <m/>
    <m/>
    <s v="no thanks"/>
  </r>
  <r>
    <n v="5199"/>
    <m/>
    <n v="0"/>
    <x v="0"/>
    <s v="Tatiana Sorokina"/>
    <s v="Solutions Director, Data Science &amp; Artificial Intelligence"/>
    <s v="Novartis"/>
    <x v="26"/>
    <s v="America"/>
    <s v="New York"/>
    <m/>
    <s v="No inmail sent"/>
    <x v="0"/>
    <d v="2020-03-24T00:00:00"/>
    <m/>
    <n v="0"/>
    <m/>
    <n v="722"/>
    <m/>
    <m/>
    <m/>
    <m/>
    <m/>
    <m/>
    <m/>
  </r>
  <r>
    <n v="5200"/>
    <m/>
    <n v="0"/>
    <x v="0"/>
    <s v="Nick O'Brien"/>
    <s v="Senior Director, Global Data &amp; Analytics Lead | Multi Channel Engagement"/>
    <s v="Sanofi"/>
    <x v="26"/>
    <s v="America"/>
    <s v="New York"/>
    <m/>
    <s v="No inmail sent"/>
    <x v="4"/>
    <m/>
    <m/>
    <n v="0"/>
    <m/>
    <m/>
    <m/>
    <m/>
    <m/>
    <m/>
    <m/>
    <m/>
    <m/>
  </r>
  <r>
    <n v="5201"/>
    <m/>
    <n v="0"/>
    <x v="0"/>
    <s v="Dheeraj Trikha"/>
    <s v="Director, Head of Analytics Center of Excellence"/>
    <s v="Adtalem Global Education"/>
    <x v="26"/>
    <s v="America"/>
    <s v="Illinois"/>
    <m/>
    <s v="No inmail sent"/>
    <x v="4"/>
    <m/>
    <m/>
    <n v="0"/>
    <m/>
    <m/>
    <m/>
    <m/>
    <m/>
    <m/>
    <m/>
    <m/>
    <m/>
  </r>
  <r>
    <n v="5202"/>
    <m/>
    <n v="0"/>
    <x v="0"/>
    <s v="John Miller"/>
    <s v="VP Marketing"/>
    <s v="Technology Network LLC "/>
    <x v="26"/>
    <s v="America"/>
    <s v="Ohio"/>
    <m/>
    <s v="No inmail sent"/>
    <x v="4"/>
    <m/>
    <m/>
    <n v="0"/>
    <m/>
    <m/>
    <m/>
    <m/>
    <m/>
    <m/>
    <m/>
    <m/>
    <m/>
  </r>
  <r>
    <n v="5203"/>
    <m/>
    <n v="0"/>
    <x v="0"/>
    <s v="Rebecca Filkins"/>
    <s v="Manager, Marketing Analytics"/>
    <s v="AmeriMark Direct"/>
    <x v="26"/>
    <s v="America"/>
    <s v="Ohio"/>
    <m/>
    <s v="No inmail sent"/>
    <x v="0"/>
    <d v="2020-03-11T00:00:00"/>
    <m/>
    <n v="0"/>
    <m/>
    <n v="735"/>
    <s v="Negative"/>
    <d v="2020-03-11T00:00:00"/>
    <m/>
    <m/>
    <m/>
    <m/>
    <s v="no thanks"/>
  </r>
  <r>
    <n v="5204"/>
    <m/>
    <n v="0"/>
    <x v="0"/>
    <s v="Mark Wiechert"/>
    <s v="Vice President, Marketing and Business Development"/>
    <s v="Carlin Group Cincinnati"/>
    <x v="26"/>
    <s v="America"/>
    <s v="Ohio"/>
    <m/>
    <s v="No inmail sent"/>
    <x v="4"/>
    <m/>
    <m/>
    <n v="0"/>
    <m/>
    <m/>
    <m/>
    <m/>
    <m/>
    <m/>
    <m/>
    <m/>
    <m/>
  </r>
  <r>
    <n v="5205"/>
    <m/>
    <n v="0"/>
    <x v="0"/>
    <s v="Eubin Kim"/>
    <s v="Director of Marketing"/>
    <s v="Calyx Peak Companies "/>
    <x v="26"/>
    <s v="America"/>
    <s v="Rhode Island"/>
    <m/>
    <s v="No inmail sent"/>
    <x v="4"/>
    <m/>
    <m/>
    <n v="0"/>
    <m/>
    <m/>
    <m/>
    <m/>
    <m/>
    <m/>
    <m/>
    <m/>
    <m/>
  </r>
  <r>
    <n v="5206"/>
    <m/>
    <n v="0"/>
    <x v="0"/>
    <s v="Chris Osner-Hackett"/>
    <s v="Head of Integrated Marketing"/>
    <s v="Sanofi"/>
    <x v="26"/>
    <s v="America"/>
    <s v="New York"/>
    <m/>
    <s v="No inmail sent"/>
    <x v="4"/>
    <m/>
    <m/>
    <n v="0"/>
    <m/>
    <m/>
    <m/>
    <m/>
    <m/>
    <m/>
    <m/>
    <m/>
    <m/>
  </r>
  <r>
    <n v="5207"/>
    <m/>
    <n v="0"/>
    <x v="0"/>
    <s v="Sean Partridge"/>
    <s v="Director, Marketing Operations DTC"/>
    <s v="The Nature's Bounty Co."/>
    <x v="26"/>
    <s v="America"/>
    <s v="New York"/>
    <m/>
    <s v="No inmail sent"/>
    <x v="4"/>
    <m/>
    <m/>
    <n v="0"/>
    <m/>
    <m/>
    <m/>
    <m/>
    <m/>
    <m/>
    <m/>
    <m/>
    <m/>
  </r>
  <r>
    <n v="5208"/>
    <m/>
    <n v="0"/>
    <x v="0"/>
    <s v="Jane Ko, Ph.D."/>
    <s v="Vice President of Marketing"/>
    <s v="eos Products "/>
    <x v="26"/>
    <s v="America"/>
    <s v="New York"/>
    <m/>
    <s v="No inmail sent"/>
    <x v="4"/>
    <m/>
    <m/>
    <n v="0"/>
    <m/>
    <m/>
    <m/>
    <m/>
    <m/>
    <m/>
    <m/>
    <m/>
    <m/>
  </r>
  <r>
    <n v="5209"/>
    <m/>
    <n v="0"/>
    <x v="0"/>
    <s v="Joe Driscoll"/>
    <s v="CEO"/>
    <s v="Pearson's Candy Company"/>
    <x v="26"/>
    <s v="America"/>
    <s v="Minnesota"/>
    <m/>
    <s v="No inmail sent"/>
    <x v="4"/>
    <m/>
    <m/>
    <n v="0"/>
    <m/>
    <m/>
    <m/>
    <m/>
    <m/>
    <m/>
    <m/>
    <m/>
    <m/>
  </r>
  <r>
    <n v="5210"/>
    <m/>
    <n v="0"/>
    <x v="0"/>
    <s v="Huanne Hughes"/>
    <s v="VP, Precision Media"/>
    <s v="L'Oréal"/>
    <x v="26"/>
    <s v="America"/>
    <s v="New York"/>
    <m/>
    <s v="No inmail sent"/>
    <x v="4"/>
    <m/>
    <m/>
    <n v="0"/>
    <m/>
    <m/>
    <m/>
    <m/>
    <m/>
    <m/>
    <m/>
    <m/>
    <m/>
  </r>
  <r>
    <n v="5211"/>
    <m/>
    <n v="0"/>
    <x v="0"/>
    <s v="Mauro Caneschi"/>
    <s v="CEO Campari America &amp; Managing Director North America, Central America and the Caribbean"/>
    <s v="Campari Group "/>
    <x v="26"/>
    <s v="America"/>
    <s v="New York"/>
    <m/>
    <s v="No inmail sent"/>
    <x v="4"/>
    <m/>
    <m/>
    <n v="0"/>
    <m/>
    <m/>
    <m/>
    <m/>
    <m/>
    <m/>
    <m/>
    <m/>
    <m/>
  </r>
  <r>
    <n v="5212"/>
    <m/>
    <n v="0"/>
    <x v="0"/>
    <s v="Tony Neuman"/>
    <s v="Vice President of Marketing"/>
    <s v="Pearson's Candy Company"/>
    <x v="26"/>
    <s v="America"/>
    <s v="Minnesota"/>
    <m/>
    <s v="No inmail sent"/>
    <x v="4"/>
    <m/>
    <m/>
    <n v="0"/>
    <m/>
    <m/>
    <m/>
    <m/>
    <m/>
    <m/>
    <m/>
    <m/>
    <m/>
  </r>
  <r>
    <n v="5213"/>
    <m/>
    <n v="0"/>
    <x v="0"/>
    <s v="Ryan Shilling"/>
    <s v="Head of Global Agency Partnership"/>
    <s v="Verizon Media"/>
    <x v="26"/>
    <s v="America"/>
    <s v="New York"/>
    <m/>
    <s v="No inmail sent"/>
    <x v="4"/>
    <m/>
    <m/>
    <n v="0"/>
    <m/>
    <m/>
    <m/>
    <m/>
    <m/>
    <m/>
    <m/>
    <m/>
    <m/>
  </r>
  <r>
    <n v="5214"/>
    <m/>
    <n v="0"/>
    <x v="0"/>
    <s v="Frank Berman"/>
    <s v="EVP - Chief Marketing Officer"/>
    <s v="Bloomingdale's"/>
    <x v="26"/>
    <s v="America"/>
    <s v="New York"/>
    <m/>
    <s v="No inmail sent"/>
    <x v="4"/>
    <m/>
    <m/>
    <n v="0"/>
    <m/>
    <m/>
    <m/>
    <m/>
    <m/>
    <m/>
    <m/>
    <m/>
    <m/>
  </r>
  <r>
    <n v="5215"/>
    <m/>
    <n v="0"/>
    <x v="7"/>
    <s v="Wendy Martin"/>
    <s v="Chief Marketing Officer"/>
    <s v="The Fresh Market"/>
    <x v="26"/>
    <s v="America"/>
    <s v="Georgia"/>
    <m/>
    <s v="No inmail sent"/>
    <x v="4"/>
    <m/>
    <m/>
    <n v="0"/>
    <m/>
    <m/>
    <m/>
    <m/>
    <m/>
    <m/>
    <m/>
    <m/>
    <m/>
  </r>
  <r>
    <n v="5216"/>
    <m/>
    <n v="0"/>
    <x v="0"/>
    <s v="Jamin Hemenway"/>
    <s v="VP of Marketing"/>
    <s v="Lindt &amp; Sprüngli (America) Inc."/>
    <x v="26"/>
    <s v="America"/>
    <s v="Massachusetts"/>
    <m/>
    <s v="No inmail sent"/>
    <x v="4"/>
    <m/>
    <m/>
    <n v="0"/>
    <m/>
    <m/>
    <m/>
    <m/>
    <m/>
    <m/>
    <m/>
    <m/>
    <m/>
  </r>
  <r>
    <n v="5217"/>
    <m/>
    <n v="0"/>
    <x v="0"/>
    <s v="Sara (Dawson) Famulari"/>
    <s v="Director of Marketing"/>
    <s v="Lindt &amp; Sprüngli (America) Inc."/>
    <x v="26"/>
    <s v="America"/>
    <s v="Massachusetts"/>
    <m/>
    <s v="No inmail sent"/>
    <x v="0"/>
    <d v="2020-03-12T00:00:00"/>
    <d v="2021-03-30T00:00:00"/>
    <n v="3"/>
    <n v="4"/>
    <n v="351"/>
    <m/>
    <m/>
    <m/>
    <m/>
    <m/>
    <m/>
    <m/>
  </r>
  <r>
    <n v="5218"/>
    <m/>
    <n v="0"/>
    <x v="0"/>
    <s v="Daniel Studer"/>
    <s v="CEO and President"/>
    <s v="Lindt &amp; Sprüngli (America) Inc."/>
    <x v="26"/>
    <s v="America"/>
    <s v="New Hampshire"/>
    <m/>
    <s v="No inmail sent"/>
    <x v="0"/>
    <d v="2020-03-25T00:00:00"/>
    <d v="2021-03-30T00:00:00"/>
    <n v="3"/>
    <n v="4"/>
    <n v="351"/>
    <m/>
    <m/>
    <m/>
    <m/>
    <m/>
    <m/>
    <m/>
  </r>
  <r>
    <n v="5219"/>
    <m/>
    <n v="0"/>
    <x v="0"/>
    <s v="Mariano Allegra"/>
    <s v="Head of Data &amp; AI"/>
    <s v="Lawrence Harvey"/>
    <x v="26"/>
    <s v="America"/>
    <s v="New York"/>
    <m/>
    <s v="No inmail sent"/>
    <x v="4"/>
    <m/>
    <m/>
    <n v="0"/>
    <m/>
    <m/>
    <m/>
    <m/>
    <m/>
    <m/>
    <m/>
    <m/>
    <m/>
  </r>
  <r>
    <n v="5220"/>
    <m/>
    <n v="0"/>
    <x v="0"/>
    <s v="Adrienne Warkins (McGee)"/>
    <s v="Director Strategic Marketing Analytics &amp; Insights"/>
    <s v="Tyson Foods"/>
    <x v="26"/>
    <s v="America"/>
    <s v="Illinois"/>
    <m/>
    <s v="No inmail sent"/>
    <x v="4"/>
    <m/>
    <m/>
    <n v="0"/>
    <m/>
    <m/>
    <m/>
    <m/>
    <m/>
    <m/>
    <m/>
    <m/>
    <m/>
  </r>
  <r>
    <n v="5221"/>
    <m/>
    <n v="0"/>
    <x v="0"/>
    <s v="Terence Scroope"/>
    <s v="Vice President Insights &amp; Solutions"/>
    <s v="Unruly"/>
    <x v="26"/>
    <s v="America"/>
    <s v="New York"/>
    <m/>
    <s v="No inmail sent"/>
    <x v="0"/>
    <d v="2020-03-11T00:00:00"/>
    <m/>
    <n v="0"/>
    <m/>
    <n v="735"/>
    <s v="Negative"/>
    <d v="2020-03-11T00:00:00"/>
    <m/>
    <m/>
    <m/>
    <m/>
    <s v="Thank you for your message but I don’t think that your offering is the right fit my agency’s current need set. Best of luck."/>
  </r>
  <r>
    <n v="5222"/>
    <m/>
    <n v="0"/>
    <x v="7"/>
    <s v="Jairo Garcia"/>
    <s v="US Director of Shopper Marketing"/>
    <s v="Colgate-Palmolive"/>
    <x v="26"/>
    <s v="America"/>
    <s v="Arkansas"/>
    <m/>
    <s v="No inmail sent"/>
    <x v="4"/>
    <m/>
    <m/>
    <n v="0"/>
    <m/>
    <m/>
    <m/>
    <m/>
    <m/>
    <m/>
    <m/>
    <m/>
    <m/>
  </r>
  <r>
    <n v="5223"/>
    <m/>
    <n v="0"/>
    <x v="7"/>
    <s v="Fabian Borenholtz"/>
    <s v="LEAD CATEGORY DEVELOPMENT"/>
    <s v="Colgate-Palmolive"/>
    <x v="26"/>
    <s v="America"/>
    <s v="Arkansas"/>
    <m/>
    <s v="No inmail sent"/>
    <x v="0"/>
    <d v="2020-05-19T00:00:00"/>
    <m/>
    <n v="0"/>
    <m/>
    <n v="666"/>
    <m/>
    <m/>
    <m/>
    <m/>
    <m/>
    <m/>
    <s v="Not relevant"/>
  </r>
  <r>
    <n v="5224"/>
    <m/>
    <n v="0"/>
    <x v="0"/>
    <s v="Jesper D. Nordengaard"/>
    <s v="Vice President Global Marketing and Innovation"/>
    <s v="Colgate-Palmolive"/>
    <x v="26"/>
    <s v="America"/>
    <s v="Kansas"/>
    <m/>
    <s v="No inmail sent"/>
    <x v="4"/>
    <m/>
    <m/>
    <n v="0"/>
    <m/>
    <m/>
    <m/>
    <m/>
    <m/>
    <m/>
    <m/>
    <m/>
    <m/>
  </r>
  <r>
    <n v="5225"/>
    <m/>
    <n v="0"/>
    <x v="0"/>
    <s v="Rosa Maria A."/>
    <s v="Global Insights Associate Director (Global Marketing and Innovation-Hill’s Pet)&amp; Agile Insights lead"/>
    <s v="Colgate-Palmolive"/>
    <x v="26"/>
    <s v="America"/>
    <s v="Kansas"/>
    <m/>
    <s v="No inmail sent"/>
    <x v="4"/>
    <m/>
    <m/>
    <n v="0"/>
    <m/>
    <m/>
    <m/>
    <m/>
    <m/>
    <m/>
    <m/>
    <m/>
    <m/>
  </r>
  <r>
    <n v="5226"/>
    <m/>
    <n v="0"/>
    <x v="7"/>
    <s v="Vivek Rastogi"/>
    <s v="Associate Director - Amazon at Colgate-Palmolive, US"/>
    <s v="Colgate-Palmolive"/>
    <x v="26"/>
    <s v="America"/>
    <s v="Washington"/>
    <m/>
    <s v="No inmail sent"/>
    <x v="4"/>
    <m/>
    <m/>
    <n v="0"/>
    <m/>
    <m/>
    <m/>
    <m/>
    <m/>
    <m/>
    <m/>
    <m/>
    <m/>
  </r>
  <r>
    <n v="5227"/>
    <m/>
    <n v="0"/>
    <x v="7"/>
    <s v="sivakumar kondaraju"/>
    <s v="Data Science &amp; Analytics - Consultant"/>
    <s v="Colgate-Palmolive"/>
    <x v="26"/>
    <s v="America"/>
    <s v="North Carolina"/>
    <m/>
    <s v="No inmail sent"/>
    <x v="4"/>
    <m/>
    <m/>
    <n v="0"/>
    <m/>
    <m/>
    <m/>
    <m/>
    <m/>
    <m/>
    <m/>
    <m/>
    <m/>
  </r>
  <r>
    <n v="5228"/>
    <m/>
    <n v="0"/>
    <x v="7"/>
    <s v="Sindhura Polasanapalli"/>
    <s v="Sr.Director Marketing and Innovation"/>
    <s v="Dean Foods"/>
    <x v="26"/>
    <s v="America"/>
    <s v="Texas"/>
    <m/>
    <s v="No inmail sent"/>
    <x v="4"/>
    <m/>
    <m/>
    <n v="0"/>
    <m/>
    <m/>
    <m/>
    <m/>
    <m/>
    <m/>
    <m/>
    <m/>
    <m/>
  </r>
  <r>
    <n v="5229"/>
    <m/>
    <n v="0"/>
    <x v="7"/>
    <s v="Kevin Kollock"/>
    <s v="SVP Premium Private Brands &amp; Marketing/GM Ice Cream"/>
    <s v="Dean Foods"/>
    <x v="26"/>
    <s v="America"/>
    <s v="Texas"/>
    <m/>
    <s v="No inmail sent"/>
    <x v="4"/>
    <m/>
    <m/>
    <n v="0"/>
    <m/>
    <m/>
    <m/>
    <m/>
    <m/>
    <m/>
    <m/>
    <m/>
    <m/>
  </r>
  <r>
    <n v="5230"/>
    <m/>
    <n v="0"/>
    <x v="7"/>
    <s v="Kelly Stephenson"/>
    <s v="Sr Director of Marketing"/>
    <s v="Keurig Dr Pepper"/>
    <x v="26"/>
    <s v="America"/>
    <s v="Texas"/>
    <m/>
    <s v="No inmail sent"/>
    <x v="4"/>
    <m/>
    <m/>
    <n v="0"/>
    <m/>
    <m/>
    <m/>
    <m/>
    <m/>
    <m/>
    <m/>
    <m/>
    <m/>
  </r>
  <r>
    <n v="5231"/>
    <m/>
    <n v="0"/>
    <x v="7"/>
    <s v="Halley Jhass"/>
    <s v="Director Insights &amp; Analytics - Sales Strategy"/>
    <s v="Keurig Dr Pepper"/>
    <x v="26"/>
    <s v="America"/>
    <s v="Texas"/>
    <m/>
    <s v="No inmail sent"/>
    <x v="4"/>
    <m/>
    <m/>
    <n v="0"/>
    <m/>
    <m/>
    <m/>
    <m/>
    <m/>
    <m/>
    <m/>
    <m/>
    <m/>
  </r>
  <r>
    <n v="5232"/>
    <m/>
    <n v="0"/>
    <x v="7"/>
    <s v="Allen B. Whitehouse"/>
    <s v="Sr Director, Consumer &amp; Market Insights"/>
    <s v="GE Appliances, a Haier Company"/>
    <x v="26"/>
    <s v="America"/>
    <s v="Kentucky"/>
    <m/>
    <s v="No inmail sent"/>
    <x v="0"/>
    <d v="2020-03-18T00:00:00"/>
    <d v="2020-06-25T00:00:00"/>
    <n v="6"/>
    <m/>
    <n v="629"/>
    <s v="Positive_FS"/>
    <d v="2020-03-18T00:00:00"/>
    <m/>
    <m/>
    <m/>
    <m/>
    <s v="Hi - Yes. I’d be interested in chatting. Want to suggest a time on Friday, March 27?"/>
  </r>
  <r>
    <n v="5233"/>
    <m/>
    <n v="0"/>
    <x v="7"/>
    <s v="Rick Hasselbeck"/>
    <s v="Chief Commercial Officer"/>
    <s v="GE Appliances, a Haier Company"/>
    <x v="26"/>
    <s v="America"/>
    <s v="Kentucky"/>
    <m/>
    <s v="No inmail sent"/>
    <x v="4"/>
    <m/>
    <m/>
    <n v="0"/>
    <m/>
    <m/>
    <m/>
    <m/>
    <m/>
    <m/>
    <m/>
    <m/>
    <m/>
  </r>
  <r>
    <n v="5234"/>
    <m/>
    <n v="0"/>
    <x v="7"/>
    <s v="Michelle Marie Ritchie"/>
    <s v="CMO"/>
    <s v="Freeland Foods | Go Raw"/>
    <x v="26"/>
    <s v="America"/>
    <s v="California"/>
    <m/>
    <s v="No inmail sent"/>
    <x v="4"/>
    <m/>
    <m/>
    <n v="0"/>
    <m/>
    <m/>
    <m/>
    <m/>
    <m/>
    <m/>
    <m/>
    <m/>
    <m/>
  </r>
  <r>
    <n v="5235"/>
    <m/>
    <n v="0"/>
    <x v="7"/>
    <s v="Andy Judd"/>
    <s v="CMO"/>
    <s v="Yasso"/>
    <x v="26"/>
    <s v="America"/>
    <s v="Colorado"/>
    <m/>
    <s v="No inmail sent"/>
    <x v="4"/>
    <m/>
    <m/>
    <n v="0"/>
    <m/>
    <m/>
    <m/>
    <m/>
    <m/>
    <m/>
    <m/>
    <m/>
    <m/>
  </r>
  <r>
    <n v="5236"/>
    <m/>
    <n v="0"/>
    <x v="7"/>
    <s v="Sara Ellefson"/>
    <s v="Senior Manager, Field Insights &amp; Analytics"/>
    <s v="Rodan + Fields"/>
    <x v="26"/>
    <s v="America"/>
    <s v="California"/>
    <m/>
    <s v="No inmail sent"/>
    <x v="0"/>
    <d v="2020-03-10T00:00:00"/>
    <m/>
    <n v="0"/>
    <m/>
    <n v="735"/>
    <s v="Negative"/>
    <d v="2020-03-11T00:00:00"/>
    <m/>
    <m/>
    <m/>
    <m/>
    <s v="No, thanks"/>
  </r>
  <r>
    <n v="5237"/>
    <m/>
    <n v="0"/>
    <x v="7"/>
    <s v="Alicia Ponzani"/>
    <s v="Brand Marketing Analyst - Cat Food and Snacks"/>
    <s v="The J.M. Smucker Company"/>
    <x v="26"/>
    <s v="America"/>
    <s v="California"/>
    <m/>
    <s v="No inmail sent"/>
    <x v="0"/>
    <d v="2020-05-19T00:00:00"/>
    <m/>
    <n v="0"/>
    <m/>
    <n v="666"/>
    <m/>
    <m/>
    <m/>
    <m/>
    <m/>
    <m/>
    <s v="Not relevant"/>
  </r>
  <r>
    <n v="5238"/>
    <m/>
    <n v="0"/>
    <x v="7"/>
    <s v="Nicole Massey (Puckhaber)"/>
    <s v="Director of Innovation Strategy and Growth"/>
    <s v="The J.M. Smucker Company"/>
    <x v="26"/>
    <s v="America"/>
    <s v="California"/>
    <m/>
    <s v="No inmail sent"/>
    <x v="4"/>
    <m/>
    <m/>
    <n v="0"/>
    <m/>
    <m/>
    <m/>
    <m/>
    <m/>
    <m/>
    <m/>
    <m/>
    <m/>
  </r>
  <r>
    <n v="5239"/>
    <m/>
    <n v="0"/>
    <x v="7"/>
    <s v="Luis Conde"/>
    <s v="VP Latin America &amp; SE America"/>
    <s v="SWAROVSKI"/>
    <x v="26"/>
    <s v="America"/>
    <s v="California"/>
    <m/>
    <s v="No inmail sent"/>
    <x v="0"/>
    <d v="2020-03-09T00:00:00"/>
    <m/>
    <n v="0"/>
    <m/>
    <n v="737"/>
    <m/>
    <m/>
    <m/>
    <m/>
    <m/>
    <m/>
    <s v="Not relevant"/>
  </r>
  <r>
    <n v="5240"/>
    <m/>
    <n v="0"/>
    <x v="7"/>
    <s v="Jeremy Bjork, MBA"/>
    <s v="Chief Marketing Officer"/>
    <s v="SRP Companies"/>
    <x v="26"/>
    <s v="America"/>
    <s v="Colorado"/>
    <m/>
    <s v="No inmail sent"/>
    <x v="4"/>
    <m/>
    <m/>
    <n v="0"/>
    <m/>
    <m/>
    <m/>
    <m/>
    <m/>
    <m/>
    <m/>
    <m/>
    <m/>
  </r>
  <r>
    <n v="5241"/>
    <m/>
    <n v="0"/>
    <x v="7"/>
    <s v="Arturo Chavez"/>
    <s v="Marketing Director"/>
    <s v="Wise Foods "/>
    <x v="26"/>
    <s v="America"/>
    <s v="Georgia"/>
    <m/>
    <s v="No inmail sent"/>
    <x v="4"/>
    <m/>
    <m/>
    <n v="0"/>
    <m/>
    <m/>
    <m/>
    <m/>
    <m/>
    <m/>
    <m/>
    <m/>
    <m/>
  </r>
  <r>
    <n v="5242"/>
    <m/>
    <n v="0"/>
    <x v="7"/>
    <s v="Angel Flores"/>
    <s v="Sr. Vice President Growth and Development"/>
    <s v="Wise Foods "/>
    <x v="26"/>
    <s v="America"/>
    <s v="Georgia"/>
    <m/>
    <s v="No inmail sent"/>
    <x v="4"/>
    <m/>
    <m/>
    <n v="0"/>
    <m/>
    <m/>
    <m/>
    <m/>
    <m/>
    <m/>
    <m/>
    <m/>
    <m/>
  </r>
  <r>
    <n v="5243"/>
    <m/>
    <n v="0"/>
    <x v="7"/>
    <s v="Tom DeLuca"/>
    <s v="Manager, Shopper Insights &amp; Strategy"/>
    <s v="Bayer"/>
    <x v="26"/>
    <s v="America"/>
    <s v="Texas"/>
    <m/>
    <s v="No inmail sent"/>
    <x v="0"/>
    <d v="2020-03-09T00:00:00"/>
    <m/>
    <n v="0"/>
    <m/>
    <n v="737"/>
    <s v="Negative"/>
    <d v="2020-03-09T00:00:00"/>
    <m/>
    <m/>
    <m/>
    <m/>
    <s v="Of course - I’ll be certain to give thought and make the connection."/>
  </r>
  <r>
    <n v="5244"/>
    <d v="2020-10-22T00:00:00"/>
    <n v="10"/>
    <x v="3"/>
    <s v="Kurt Hillmann"/>
    <s v="Sr. Manager, Global Consumer Marketing Insights"/>
    <s v="Newell Brands"/>
    <x v="26"/>
    <s v="America"/>
    <s v="Georgia"/>
    <m/>
    <s v="No inmail sent"/>
    <x v="1"/>
    <m/>
    <m/>
    <n v="0"/>
    <m/>
    <m/>
    <m/>
    <m/>
    <m/>
    <m/>
    <m/>
    <m/>
    <m/>
  </r>
  <r>
    <n v="5245"/>
    <m/>
    <n v="0"/>
    <x v="3"/>
    <s v="Dave Warrick"/>
    <s v="Director of Analytics &amp; Insights"/>
    <s v="Marketing Management"/>
    <x v="21"/>
    <s v="America"/>
    <s v="Texas"/>
    <m/>
    <s v="No inmail sent"/>
    <x v="0"/>
    <d v="2020-03-12T00:00:00"/>
    <d v="2020-10-16T00:00:00"/>
    <n v="10"/>
    <m/>
    <n v="516"/>
    <s v="Negative"/>
    <d v="2020-03-13T00:00:00"/>
    <m/>
    <m/>
    <m/>
    <m/>
    <s v="Thanks for the note, no interest for now."/>
  </r>
  <r>
    <n v="5246"/>
    <d v="2020-10-16T00:00:00"/>
    <n v="10"/>
    <x v="3"/>
    <s v="Gina Hardy"/>
    <s v="Vice President Product Marketing"/>
    <s v="Pepsico"/>
    <x v="26"/>
    <s v="America"/>
    <s v="California"/>
    <m/>
    <s v="No inmail sent"/>
    <x v="4"/>
    <m/>
    <m/>
    <n v="0"/>
    <m/>
    <m/>
    <m/>
    <m/>
    <m/>
    <m/>
    <m/>
    <m/>
    <m/>
  </r>
  <r>
    <n v="5247"/>
    <d v="2020-10-16T00:00:00"/>
    <n v="10"/>
    <x v="3"/>
    <s v="Vineet Pathak"/>
    <s v="Vice President of Analytics"/>
    <s v="UM Worldwide"/>
    <x v="21"/>
    <s v="America"/>
    <s v="California"/>
    <m/>
    <s v="No inmail sent"/>
    <x v="0"/>
    <d v="2020-10-19T00:00:00"/>
    <m/>
    <n v="0"/>
    <m/>
    <m/>
    <m/>
    <m/>
    <m/>
    <m/>
    <m/>
    <m/>
    <m/>
  </r>
  <r>
    <n v="5248"/>
    <m/>
    <n v="0"/>
    <x v="7"/>
    <s v="Aqil Datoo"/>
    <s v="Head of Data Partnerships and Ecosystems"/>
    <s v="McKinsey &amp; Company"/>
    <x v="21"/>
    <s v="America"/>
    <s v="California"/>
    <m/>
    <s v="No inmail sent"/>
    <x v="0"/>
    <d v="2020-03-09T00:00:00"/>
    <m/>
    <n v="0"/>
    <m/>
    <n v="737"/>
    <s v="Negative"/>
    <d v="2020-03-09T00:00:00"/>
    <m/>
    <m/>
    <m/>
    <m/>
    <s v="No thanks. Do you publish data in benchmarks on marketing spend?"/>
  </r>
  <r>
    <n v="5249"/>
    <m/>
    <n v="0"/>
    <x v="3"/>
    <s v="Sara Cohen"/>
    <s v="Manager of Decision Sciences"/>
    <s v="Kobie Marketing"/>
    <x v="21"/>
    <s v="America"/>
    <s v="California"/>
    <m/>
    <s v="No inmail sent"/>
    <x v="0"/>
    <d v="2020-05-19T00:00:00"/>
    <d v="2020-10-16T00:00:00"/>
    <n v="10"/>
    <m/>
    <n v="516"/>
    <m/>
    <m/>
    <m/>
    <m/>
    <m/>
    <m/>
    <m/>
  </r>
  <r>
    <n v="5250"/>
    <d v="2020-10-16T00:00:00"/>
    <n v="10"/>
    <x v="3"/>
    <s v="Kim Kuhns Singh"/>
    <s v="Senior Marketing Data Manager"/>
    <s v="Diageo"/>
    <x v="26"/>
    <s v="America"/>
    <s v="California"/>
    <m/>
    <s v="No inmail sent"/>
    <x v="4"/>
    <m/>
    <m/>
    <n v="0"/>
    <m/>
    <m/>
    <m/>
    <m/>
    <m/>
    <m/>
    <m/>
    <m/>
    <m/>
  </r>
  <r>
    <n v="5251"/>
    <m/>
    <n v="0"/>
    <x v="3"/>
    <s v="Mary Kellmanson"/>
    <s v="Chief Marketing Officer"/>
    <s v="The Fresh Market"/>
    <x v="26"/>
    <s v="America"/>
    <s v="California"/>
    <m/>
    <s v="No inmail sent"/>
    <x v="0"/>
    <d v="2020-06-01T00:00:00"/>
    <d v="2020-10-16T00:00:00"/>
    <n v="10"/>
    <m/>
    <n v="516"/>
    <m/>
    <m/>
    <m/>
    <m/>
    <m/>
    <m/>
    <m/>
  </r>
  <r>
    <n v="5252"/>
    <d v="2020-10-22T00:00:00"/>
    <n v="10"/>
    <x v="3"/>
    <s v="Lingli (Nina) Zhao"/>
    <s v="Senior Data Analyst"/>
    <s v="Tesla"/>
    <x v="26"/>
    <s v="America"/>
    <s v="California"/>
    <m/>
    <s v="No inmail sent"/>
    <x v="1"/>
    <m/>
    <m/>
    <n v="0"/>
    <m/>
    <m/>
    <m/>
    <m/>
    <m/>
    <m/>
    <m/>
    <m/>
    <m/>
  </r>
  <r>
    <n v="5253"/>
    <m/>
    <n v="0"/>
    <x v="3"/>
    <s v="Chad McDonald"/>
    <s v="Senior Director Marketing - Business Development &amp; Corporate Strategy"/>
    <s v="Tesla"/>
    <x v="26"/>
    <s v="America"/>
    <s v="California"/>
    <m/>
    <s v="No inmail sent"/>
    <x v="0"/>
    <d v="2020-03-10T00:00:00"/>
    <d v="2021-10-05T00:00:00"/>
    <n v="10"/>
    <m/>
    <n v="162"/>
    <m/>
    <m/>
    <m/>
    <m/>
    <m/>
    <m/>
    <m/>
  </r>
  <r>
    <n v="5254"/>
    <d v="2020-10-22T00:00:00"/>
    <n v="10"/>
    <x v="3"/>
    <s v="Sonya Gafsi Oblisk"/>
    <s v="Chief Marketing Officer"/>
    <s v="Whole Foods Market "/>
    <x v="26"/>
    <s v="America"/>
    <s v="Texas"/>
    <m/>
    <s v="No inmail sent"/>
    <x v="1"/>
    <m/>
    <m/>
    <n v="0"/>
    <m/>
    <m/>
    <m/>
    <m/>
    <m/>
    <m/>
    <m/>
    <m/>
    <m/>
  </r>
  <r>
    <n v="5255"/>
    <d v="2020-10-22T00:00:00"/>
    <n v="10"/>
    <x v="3"/>
    <s v="John Wright"/>
    <s v="VP, Consumer Insights &amp; Marketing Analytics"/>
    <s v="Whole Foods Market "/>
    <x v="26"/>
    <s v="America"/>
    <s v="Texas"/>
    <m/>
    <s v="No inmail sent"/>
    <x v="1"/>
    <m/>
    <m/>
    <n v="0"/>
    <m/>
    <m/>
    <m/>
    <m/>
    <m/>
    <m/>
    <m/>
    <m/>
    <m/>
  </r>
  <r>
    <n v="5256"/>
    <d v="2020-10-22T00:00:00"/>
    <n v="10"/>
    <x v="3"/>
    <s v="Neka Allen"/>
    <s v="Director of Analytics"/>
    <s v="The Honest Company "/>
    <x v="26"/>
    <s v="America"/>
    <s v="California"/>
    <m/>
    <s v="No inmail sent"/>
    <x v="1"/>
    <m/>
    <m/>
    <n v="0"/>
    <m/>
    <m/>
    <m/>
    <m/>
    <m/>
    <m/>
    <m/>
    <m/>
    <m/>
  </r>
  <r>
    <n v="5257"/>
    <d v="2020-10-22T00:00:00"/>
    <n v="10"/>
    <x v="3"/>
    <s v="Jordan Bronson"/>
    <s v="Marketing Analytics Manager"/>
    <s v="Tanium"/>
    <x v="26"/>
    <s v="America"/>
    <s v="California"/>
    <m/>
    <s v="No inmail sent"/>
    <x v="1"/>
    <m/>
    <m/>
    <n v="0"/>
    <m/>
    <m/>
    <m/>
    <m/>
    <m/>
    <m/>
    <m/>
    <m/>
    <m/>
  </r>
  <r>
    <n v="5258"/>
    <d v="2020-10-22T00:00:00"/>
    <n v="10"/>
    <x v="3"/>
    <s v="Chris Pick"/>
    <s v="Chief Marketing Officer"/>
    <s v="Tanium"/>
    <x v="26"/>
    <s v="America"/>
    <s v="California"/>
    <m/>
    <s v="No inmail sent"/>
    <x v="1"/>
    <m/>
    <m/>
    <n v="0"/>
    <m/>
    <m/>
    <m/>
    <m/>
    <m/>
    <m/>
    <m/>
    <m/>
    <m/>
  </r>
  <r>
    <n v="5259"/>
    <d v="2020-10-22T00:00:00"/>
    <n v="10"/>
    <x v="3"/>
    <s v="Paul Kendall"/>
    <s v="Business Analyst - Target"/>
    <s v="Mars"/>
    <x v="26"/>
    <s v="America"/>
    <s v="Tennessee"/>
    <m/>
    <s v="No inmail sent"/>
    <x v="1"/>
    <m/>
    <m/>
    <n v="0"/>
    <m/>
    <m/>
    <m/>
    <m/>
    <m/>
    <m/>
    <m/>
    <m/>
    <m/>
  </r>
  <r>
    <n v="5260"/>
    <d v="2020-10-22T00:00:00"/>
    <n v="10"/>
    <x v="3"/>
    <s v="Nick Lake"/>
    <s v="Vice President Commercial Strategy"/>
    <s v="Andrews Distributing "/>
    <x v="26"/>
    <s v="America"/>
    <s v="Texas"/>
    <m/>
    <s v="No inmail sent"/>
    <x v="1"/>
    <m/>
    <m/>
    <n v="0"/>
    <m/>
    <m/>
    <m/>
    <m/>
    <m/>
    <m/>
    <m/>
    <m/>
    <m/>
  </r>
  <r>
    <n v="5261"/>
    <d v="2020-10-22T00:00:00"/>
    <n v="10"/>
    <x v="3"/>
    <s v="Javen Figueroa"/>
    <s v="Director of Advanced Analytics"/>
    <s v="Acosta Sales &amp; Marketing "/>
    <x v="26"/>
    <s v="America"/>
    <s v="California"/>
    <m/>
    <s v="No inmail sent"/>
    <x v="1"/>
    <m/>
    <m/>
    <n v="0"/>
    <m/>
    <m/>
    <m/>
    <m/>
    <m/>
    <m/>
    <m/>
    <m/>
    <m/>
  </r>
  <r>
    <n v="5262"/>
    <d v="2020-10-22T00:00:00"/>
    <n v="10"/>
    <x v="3"/>
    <s v="Lori (Birrer) Clarke"/>
    <s v="Director, Insights &amp; Analytics"/>
    <s v="Acosta Sales &amp; Marketing "/>
    <x v="26"/>
    <s v="America"/>
    <s v="California"/>
    <m/>
    <s v="No inmail sent"/>
    <x v="1"/>
    <m/>
    <m/>
    <n v="0"/>
    <m/>
    <m/>
    <m/>
    <m/>
    <m/>
    <m/>
    <m/>
    <m/>
    <m/>
  </r>
  <r>
    <n v="5263"/>
    <d v="2020-10-22T00:00:00"/>
    <n v="10"/>
    <x v="3"/>
    <s v="Carroll Rheem"/>
    <s v="VP, Research and Analytics"/>
    <s v="Brand America "/>
    <x v="26"/>
    <s v="America"/>
    <s v="Washington"/>
    <m/>
    <s v="No inmail sent"/>
    <x v="1"/>
    <m/>
    <m/>
    <n v="0"/>
    <m/>
    <m/>
    <m/>
    <m/>
    <m/>
    <m/>
    <m/>
    <m/>
    <m/>
  </r>
  <r>
    <n v="5264"/>
    <d v="2020-10-22T00:00:00"/>
    <n v="10"/>
    <x v="3"/>
    <s v="Margery Schelling"/>
    <s v="EVP Marketing, Strategy and Innovation"/>
    <s v="American Seafoods "/>
    <x v="26"/>
    <s v="America"/>
    <s v="Washington"/>
    <m/>
    <s v="No inmail sent"/>
    <x v="1"/>
    <m/>
    <m/>
    <n v="0"/>
    <m/>
    <m/>
    <m/>
    <m/>
    <m/>
    <m/>
    <m/>
    <m/>
    <m/>
  </r>
  <r>
    <n v="5265"/>
    <m/>
    <n v="0"/>
    <x v="3"/>
    <s v="John Bracey"/>
    <s v="SVP, Advanced Analytics"/>
    <s v="Moxie"/>
    <x v="21"/>
    <s v="America"/>
    <s v="Georgia"/>
    <m/>
    <s v="No inmail sent"/>
    <x v="0"/>
    <d v="2020-03-11T00:00:00"/>
    <d v="2021-09-28T00:00:00"/>
    <n v="9"/>
    <m/>
    <n v="169"/>
    <m/>
    <m/>
    <m/>
    <m/>
    <m/>
    <m/>
    <m/>
  </r>
  <r>
    <n v="5266"/>
    <d v="2020-10-16T00:00:00"/>
    <n v="10"/>
    <x v="3"/>
    <s v="Chris Schlag, MBA"/>
    <s v="Sr. Director, Consumer Insights &amp; Strategy"/>
    <s v="The Wine Group"/>
    <x v="26"/>
    <s v="America"/>
    <s v="Texas"/>
    <m/>
    <s v="No inmail sent"/>
    <x v="3"/>
    <m/>
    <m/>
    <n v="0"/>
    <m/>
    <m/>
    <m/>
    <m/>
    <m/>
    <m/>
    <m/>
    <m/>
    <m/>
  </r>
  <r>
    <n v="5267"/>
    <d v="2020-10-22T00:00:00"/>
    <n v="10"/>
    <x v="3"/>
    <s v="Bill Hooker"/>
    <s v="Senior Vice President of Sales and Marketing"/>
    <s v="Phillips Pet Food &amp; Supplies"/>
    <x v="26"/>
    <s v="America"/>
    <s v="North Carolina"/>
    <m/>
    <s v="No inmail sent"/>
    <x v="1"/>
    <m/>
    <m/>
    <n v="0"/>
    <m/>
    <m/>
    <m/>
    <m/>
    <m/>
    <m/>
    <m/>
    <m/>
    <m/>
  </r>
  <r>
    <n v="5268"/>
    <m/>
    <n v="0"/>
    <x v="7"/>
    <s v="Jeff Neil"/>
    <s v="Vice President of Sales and Marketing"/>
    <s v="Tyson Foods "/>
    <x v="26"/>
    <s v="America"/>
    <s v="Arkansas"/>
    <m/>
    <s v="No inmail sent"/>
    <x v="0"/>
    <d v="2020-05-19T00:00:00"/>
    <m/>
    <n v="0"/>
    <m/>
    <n v="659"/>
    <s v="Negative"/>
    <d v="2020-05-26T00:00:00"/>
    <m/>
    <m/>
    <m/>
    <m/>
    <m/>
  </r>
  <r>
    <n v="5269"/>
    <d v="2020-10-16T00:00:00"/>
    <n v="10"/>
    <x v="3"/>
    <s v="Saumya Mishra"/>
    <s v="Senior Director Of Marketing"/>
    <s v="The Nature's Bounty"/>
    <x v="26"/>
    <s v="America"/>
    <m/>
    <m/>
    <s v="No inmail sent"/>
    <x v="4"/>
    <m/>
    <m/>
    <n v="0"/>
    <m/>
    <m/>
    <m/>
    <m/>
    <m/>
    <m/>
    <m/>
    <m/>
    <m/>
  </r>
  <r>
    <n v="5270"/>
    <d v="2020-10-22T00:00:00"/>
    <n v="10"/>
    <x v="3"/>
    <s v="Veronika Belokhvostova"/>
    <s v="Director of Analytics, Community and Civic Integrity (Trust &amp; Safety) and Social Impact"/>
    <s v="Facebook "/>
    <x v="26"/>
    <s v="America"/>
    <s v="California"/>
    <m/>
    <s v="No inmail sent"/>
    <x v="1"/>
    <m/>
    <m/>
    <n v="0"/>
    <m/>
    <m/>
    <m/>
    <m/>
    <m/>
    <m/>
    <m/>
    <m/>
    <m/>
  </r>
  <r>
    <n v="5271"/>
    <d v="2020-10-22T00:00:00"/>
    <n v="10"/>
    <x v="3"/>
    <s v="Frances Rubio"/>
    <s v="West Coast Lead | Associate Director, Multicultural Marketing Analytics"/>
    <s v="GroupM"/>
    <x v="21"/>
    <s v="America"/>
    <s v="California"/>
    <m/>
    <s v="No inmail sent"/>
    <x v="1"/>
    <m/>
    <m/>
    <n v="0"/>
    <m/>
    <m/>
    <m/>
    <m/>
    <m/>
    <m/>
    <m/>
    <m/>
    <m/>
  </r>
  <r>
    <n v="5272"/>
    <m/>
    <n v="0"/>
    <x v="7"/>
    <s v="Lucas Mentasti"/>
    <s v="Latin America President, GroupM Services"/>
    <s v="GroupM"/>
    <x v="21"/>
    <s v="America"/>
    <s v="Florida"/>
    <m/>
    <s v="No inmail sent"/>
    <x v="0"/>
    <d v="2020-05-19T00:00:00"/>
    <m/>
    <n v="0"/>
    <m/>
    <n v="665"/>
    <s v="Neutral"/>
    <d v="2020-05-20T00:00:00"/>
    <m/>
    <m/>
    <m/>
    <m/>
    <s v="Tanweer Danish is your man! Good luck! (he is based in the US)"/>
  </r>
  <r>
    <n v="5273"/>
    <m/>
    <n v="0"/>
    <x v="2"/>
    <s v="Dimitris Tsioutsias"/>
    <s v="Head of Marketing Analytics"/>
    <s v="Petco"/>
    <x v="0"/>
    <s v="America"/>
    <s v="Texas"/>
    <m/>
    <s v="No inmail sent"/>
    <x v="0"/>
    <d v="2020-03-16T00:00:00"/>
    <d v="2021-05-17T00:00:00"/>
    <n v="5"/>
    <m/>
    <n v="303"/>
    <s v="Positive_FS"/>
    <d v="2020-04-29T00:00:00"/>
    <s v="dimitris.tsioutsias@petco.com"/>
    <m/>
    <m/>
    <m/>
    <s v="Check FS"/>
  </r>
  <r>
    <n v="5274"/>
    <m/>
    <n v="0"/>
    <x v="5"/>
    <s v="Hans Averling"/>
    <s v="Director, Strategic Business Analysis"/>
    <s v="Targetbase"/>
    <x v="1"/>
    <s v="America"/>
    <s v="Texas"/>
    <m/>
    <s v="No inmail sent"/>
    <x v="0"/>
    <s v="don't send sales pitch"/>
    <m/>
    <n v="0"/>
    <m/>
    <m/>
    <m/>
    <m/>
    <m/>
    <m/>
    <m/>
    <m/>
    <s v="don't send sales pitch"/>
  </r>
  <r>
    <n v="5275"/>
    <m/>
    <n v="0"/>
    <x v="7"/>
    <s v="Bill Cole"/>
    <s v="Senior Vice President, Analytics"/>
    <s v="Targetbase"/>
    <x v="21"/>
    <s v="America"/>
    <s v="Texas"/>
    <m/>
    <s v="No inmail sent"/>
    <x v="4"/>
    <s v="don't send sales pitch"/>
    <m/>
    <n v="0"/>
    <m/>
    <m/>
    <m/>
    <m/>
    <m/>
    <m/>
    <m/>
    <m/>
    <s v="don't send sales pitch"/>
  </r>
  <r>
    <n v="5276"/>
    <m/>
    <n v="0"/>
    <x v="7"/>
    <s v="Javid Arain"/>
    <s v="Analytics &amp; Strategy VP"/>
    <s v="Targetbase"/>
    <x v="21"/>
    <s v="America"/>
    <s v="Texas"/>
    <m/>
    <s v="No inmail sent"/>
    <x v="0"/>
    <d v="2020-03-16T00:00:00"/>
    <m/>
    <n v="0"/>
    <m/>
    <m/>
    <s v="Positive_FS"/>
    <d v="2020-03-16T00:00:00"/>
    <s v="javid.arain@targetbase.com "/>
    <m/>
    <m/>
    <m/>
    <s v="I'd be interested to find out more, but maybe in a couple of months. One quick question - do you partner with companies in the US?"/>
  </r>
  <r>
    <n v="5277"/>
    <d v="2020-10-22T00:00:00"/>
    <n v="10"/>
    <x v="3"/>
    <s v="Jimmy Rhodes"/>
    <s v="Managing Director"/>
    <s v="Targetbase"/>
    <x v="21"/>
    <s v="America"/>
    <s v="North Carolina"/>
    <m/>
    <s v="No inmail sent"/>
    <x v="1"/>
    <m/>
    <m/>
    <n v="0"/>
    <m/>
    <m/>
    <m/>
    <m/>
    <m/>
    <m/>
    <m/>
    <m/>
    <m/>
  </r>
  <r>
    <n v="5278"/>
    <d v="2020-10-22T00:00:00"/>
    <n v="10"/>
    <x v="3"/>
    <s v="Trevor Bond"/>
    <s v=" "/>
    <s v="Targetbase"/>
    <x v="21"/>
    <s v="America"/>
    <s v="North Carolina"/>
    <m/>
    <s v="No inmail sent"/>
    <x v="1"/>
    <m/>
    <m/>
    <n v="0"/>
    <m/>
    <m/>
    <m/>
    <m/>
    <m/>
    <m/>
    <m/>
    <m/>
    <m/>
  </r>
  <r>
    <n v="5279"/>
    <d v="2020-10-22T00:00:00"/>
    <n v="10"/>
    <x v="3"/>
    <s v="Tom Love"/>
    <s v="Consultant - Chief Insights (Research, Analytics) &amp; Strategy Officer"/>
    <s v="Stealth Startup"/>
    <x v="26"/>
    <s v="America"/>
    <s v="California"/>
    <m/>
    <s v="No inmail sent"/>
    <x v="1"/>
    <m/>
    <m/>
    <n v="0"/>
    <m/>
    <m/>
    <m/>
    <m/>
    <m/>
    <m/>
    <m/>
    <m/>
    <m/>
  </r>
  <r>
    <n v="5280"/>
    <d v="2020-10-22T00:00:00"/>
    <n v="10"/>
    <x v="3"/>
    <s v="Ian Parrish"/>
    <s v="Senior Director of Data Science"/>
    <s v="Capital One "/>
    <x v="26"/>
    <s v="America"/>
    <s v="Virginia"/>
    <m/>
    <s v="No inmail sent"/>
    <x v="1"/>
    <m/>
    <m/>
    <n v="0"/>
    <m/>
    <m/>
    <m/>
    <m/>
    <m/>
    <m/>
    <m/>
    <m/>
    <m/>
  </r>
  <r>
    <n v="5281"/>
    <d v="2020-10-22T00:00:00"/>
    <n v="10"/>
    <x v="3"/>
    <s v="Simon Shulman"/>
    <s v="Senior Director, Marketing Technology"/>
    <s v="Capital One "/>
    <x v="26"/>
    <s v="America"/>
    <s v="Virginia"/>
    <m/>
    <s v="No inmail sent"/>
    <x v="1"/>
    <m/>
    <m/>
    <n v="0"/>
    <m/>
    <m/>
    <m/>
    <m/>
    <m/>
    <m/>
    <m/>
    <m/>
    <m/>
  </r>
  <r>
    <n v="5282"/>
    <d v="2020-10-22T00:00:00"/>
    <n v="10"/>
    <x v="3"/>
    <s v="Geoff Sundberg"/>
    <s v="Vice President of Marketing"/>
    <s v="Capital One "/>
    <x v="26"/>
    <s v="America"/>
    <s v="Virginia"/>
    <m/>
    <s v="No inmail sent"/>
    <x v="1"/>
    <m/>
    <m/>
    <n v="0"/>
    <m/>
    <m/>
    <m/>
    <m/>
    <m/>
    <m/>
    <m/>
    <m/>
    <m/>
  </r>
  <r>
    <n v="5283"/>
    <d v="2020-10-22T00:00:00"/>
    <n v="10"/>
    <x v="3"/>
    <s v="Ritesh Soni"/>
    <s v="Vice President, Data Science"/>
    <s v="Capital One "/>
    <x v="26"/>
    <s v="America"/>
    <s v="Washington"/>
    <m/>
    <s v="No inmail sent"/>
    <x v="1"/>
    <m/>
    <m/>
    <n v="0"/>
    <m/>
    <m/>
    <m/>
    <m/>
    <m/>
    <m/>
    <m/>
    <m/>
    <m/>
  </r>
  <r>
    <n v="5284"/>
    <d v="2020-10-22T00:00:00"/>
    <n v="10"/>
    <x v="3"/>
    <s v="Sidharth Sunder"/>
    <s v="Director, Marketing"/>
    <s v="Capital One "/>
    <x v="26"/>
    <s v="America"/>
    <s v="Texas"/>
    <m/>
    <s v="No inmail sent"/>
    <x v="1"/>
    <m/>
    <m/>
    <n v="0"/>
    <m/>
    <m/>
    <m/>
    <m/>
    <m/>
    <m/>
    <m/>
    <m/>
    <m/>
  </r>
  <r>
    <n v="5285"/>
    <d v="2020-10-22T00:00:00"/>
    <n v="10"/>
    <x v="3"/>
    <s v="Nilesh Bagani"/>
    <s v="Managing Vice President"/>
    <s v="Capital One "/>
    <x v="26"/>
    <s v="America"/>
    <s v="Texas"/>
    <m/>
    <s v="No inmail sent"/>
    <x v="1"/>
    <m/>
    <m/>
    <n v="0"/>
    <m/>
    <m/>
    <m/>
    <m/>
    <m/>
    <m/>
    <m/>
    <m/>
    <m/>
  </r>
  <r>
    <n v="5286"/>
    <m/>
    <n v="0"/>
    <x v="2"/>
    <s v="Chunguang Yu"/>
    <s v="Sr. Director, Media Science, Sales &amp; Marketing"/>
    <s v="Comcast NBCUniversal"/>
    <x v="21"/>
    <s v="America"/>
    <s v="Delaware"/>
    <m/>
    <s v="No inmail sent"/>
    <x v="0"/>
    <d v="2020-06-03T00:00:00"/>
    <d v="2021-04-29T00:00:00"/>
    <n v="4"/>
    <m/>
    <n v="651"/>
    <m/>
    <m/>
    <m/>
    <m/>
    <m/>
    <m/>
    <s v="Not relevant"/>
  </r>
  <r>
    <n v="5287"/>
    <d v="2020-10-22T00:00:00"/>
    <n v="10"/>
    <x v="3"/>
    <s v="Christopher Holloman"/>
    <s v="Director Of Analytics"/>
    <s v="REX"/>
    <x v="15"/>
    <s v="America"/>
    <s v="Texas"/>
    <m/>
    <s v="No inmail sent"/>
    <x v="1"/>
    <m/>
    <m/>
    <n v="0"/>
    <m/>
    <m/>
    <m/>
    <m/>
    <m/>
    <m/>
    <m/>
    <m/>
    <m/>
  </r>
  <r>
    <n v="5288"/>
    <m/>
    <n v="0"/>
    <x v="0"/>
    <s v="Steve French"/>
    <s v="Managing Partner"/>
    <s v="Natural Marketing Institute (NMI) "/>
    <x v="26"/>
    <s v="America"/>
    <s v="Pennsylvania"/>
    <m/>
    <s v="No inmail sent"/>
    <x v="1"/>
    <m/>
    <m/>
    <n v="0"/>
    <m/>
    <m/>
    <m/>
    <m/>
    <s v="steve.french@nmisolutions.com"/>
    <s v="reply"/>
    <m/>
    <d v="2020-11-04T00:00:00"/>
    <m/>
  </r>
  <r>
    <n v="5289"/>
    <m/>
    <n v="0"/>
    <x v="5"/>
    <s v="Sara Marcos"/>
    <s v="Director, Analytics"/>
    <s v="GroupM"/>
    <x v="21"/>
    <s v="America"/>
    <s v="New York"/>
    <m/>
    <s v="No inmail sent"/>
    <x v="1"/>
    <m/>
    <m/>
    <n v="0"/>
    <m/>
    <m/>
    <m/>
    <m/>
    <m/>
    <m/>
    <m/>
    <m/>
    <m/>
  </r>
  <r>
    <n v="5290"/>
    <m/>
    <n v="0"/>
    <x v="5"/>
    <s v="Francesco Charles"/>
    <s v="EVP, Director of Analytics"/>
    <s v="GroupM"/>
    <x v="21"/>
    <s v="America"/>
    <s v="New York"/>
    <m/>
    <s v="No inmail sent"/>
    <x v="1"/>
    <m/>
    <m/>
    <n v="0"/>
    <m/>
    <m/>
    <m/>
    <m/>
    <m/>
    <m/>
    <m/>
    <m/>
    <m/>
  </r>
  <r>
    <n v="5291"/>
    <m/>
    <n v="0"/>
    <x v="3"/>
    <s v="Shai Ziv"/>
    <s v="Head of Data and Analytics Platform"/>
    <s v="GroupM"/>
    <x v="21"/>
    <s v="America"/>
    <s v="New York"/>
    <m/>
    <s v="No inmail sent"/>
    <x v="0"/>
    <d v="2020-07-03T00:00:00"/>
    <d v="2021-03-20T00:00:00"/>
    <n v="3"/>
    <n v="1"/>
    <n v="361"/>
    <s v="Neutral"/>
    <d v="2020-07-06T00:00:00"/>
    <m/>
    <m/>
    <m/>
    <m/>
    <s v="Relevant + followed up"/>
  </r>
  <r>
    <n v="5292"/>
    <m/>
    <n v="0"/>
    <x v="5"/>
    <s v="Brian Wagner"/>
    <s v="Director, Data and Analytics Services"/>
    <s v="GroupM"/>
    <x v="21"/>
    <s v="America"/>
    <s v="New York"/>
    <m/>
    <s v="No inmail sent"/>
    <x v="1"/>
    <m/>
    <m/>
    <n v="0"/>
    <m/>
    <m/>
    <m/>
    <m/>
    <m/>
    <m/>
    <m/>
    <m/>
    <m/>
  </r>
  <r>
    <n v="5293"/>
    <m/>
    <n v="0"/>
    <x v="5"/>
    <s v="Anthony Rinaldi"/>
    <s v="VP, Media Activation"/>
    <s v="Essence"/>
    <x v="21"/>
    <s v="America"/>
    <s v="New York"/>
    <m/>
    <s v="No inmail sent"/>
    <x v="1"/>
    <m/>
    <m/>
    <n v="0"/>
    <m/>
    <m/>
    <m/>
    <m/>
    <m/>
    <m/>
    <m/>
    <m/>
    <m/>
  </r>
  <r>
    <n v="5294"/>
    <m/>
    <n v="0"/>
    <x v="5"/>
    <s v="Todd Snyder"/>
    <s v="Sr. Partner, Director, Data &amp; Analytics Services"/>
    <s v="GroupM"/>
    <x v="21"/>
    <s v="America"/>
    <s v="New York"/>
    <m/>
    <s v="No inmail sent"/>
    <x v="1"/>
    <m/>
    <m/>
    <n v="0"/>
    <m/>
    <m/>
    <m/>
    <m/>
    <m/>
    <m/>
    <m/>
    <m/>
    <m/>
  </r>
  <r>
    <n v="5295"/>
    <m/>
    <n v="0"/>
    <x v="5"/>
    <s v="Mebrulin Francisco"/>
    <s v="Managing Partner Group Director"/>
    <s v="GroupM"/>
    <x v="21"/>
    <s v="America"/>
    <s v="New York"/>
    <m/>
    <s v="No inmail sent"/>
    <x v="1"/>
    <m/>
    <m/>
    <n v="0"/>
    <m/>
    <m/>
    <m/>
    <m/>
    <m/>
    <m/>
    <m/>
    <m/>
    <m/>
  </r>
  <r>
    <n v="5296"/>
    <m/>
    <n v="0"/>
    <x v="5"/>
    <s v="Sarah Giannantonio"/>
    <s v="Managing Director"/>
    <s v="GroupM"/>
    <x v="21"/>
    <s v="America"/>
    <s v="New York"/>
    <m/>
    <s v="No inmail sent"/>
    <x v="1"/>
    <m/>
    <m/>
    <n v="0"/>
    <m/>
    <m/>
    <m/>
    <m/>
    <m/>
    <m/>
    <m/>
    <m/>
    <m/>
  </r>
  <r>
    <n v="5297"/>
    <d v="2020-10-15T00:00:00"/>
    <n v="10"/>
    <x v="3"/>
    <s v="Tim Castree"/>
    <s v="Chief Growth Officer"/>
    <s v="Leaf Home Solutions"/>
    <x v="21"/>
    <s v="America"/>
    <s v="New York"/>
    <m/>
    <s v="No inmail sent"/>
    <x v="0"/>
    <d v="2020-10-26T00:00:00"/>
    <m/>
    <n v="0"/>
    <m/>
    <m/>
    <m/>
    <m/>
    <m/>
    <m/>
    <m/>
    <m/>
    <m/>
  </r>
  <r>
    <n v="5298"/>
    <m/>
    <n v="0"/>
    <x v="5"/>
    <s v="Andrew Ruegger"/>
    <s v="Managing Partner, Executive Director, Ecommerce &amp; Data Science"/>
    <s v="GroupM"/>
    <x v="21"/>
    <s v="America"/>
    <s v="New York"/>
    <m/>
    <s v="No inmail sent"/>
    <x v="1"/>
    <m/>
    <m/>
    <n v="0"/>
    <m/>
    <m/>
    <m/>
    <m/>
    <m/>
    <m/>
    <m/>
    <m/>
    <m/>
  </r>
  <r>
    <n v="5299"/>
    <m/>
    <n v="0"/>
    <x v="5"/>
    <s v="Kelly Clark"/>
    <s v="Executive Director"/>
    <s v="GroupM"/>
    <x v="21"/>
    <s v="America"/>
    <s v="New York"/>
    <m/>
    <s v="No inmail sent"/>
    <x v="1"/>
    <m/>
    <m/>
    <n v="0"/>
    <m/>
    <m/>
    <m/>
    <m/>
    <m/>
    <m/>
    <m/>
    <m/>
    <m/>
  </r>
  <r>
    <n v="5300"/>
    <m/>
    <n v="0"/>
    <x v="5"/>
    <s v="Marion Murphy"/>
    <s v="Managing Partner, President"/>
    <s v="GroupM"/>
    <x v="21"/>
    <s v="America"/>
    <s v="New York"/>
    <m/>
    <s v="No inmail sent"/>
    <x v="1"/>
    <m/>
    <m/>
    <n v="0"/>
    <m/>
    <m/>
    <m/>
    <m/>
    <m/>
    <m/>
    <m/>
    <m/>
    <m/>
  </r>
  <r>
    <n v="5301"/>
    <m/>
    <n v="0"/>
    <x v="5"/>
    <s v="Julie Lee"/>
    <s v="Managing Director"/>
    <s v="GroupM + Wavemaker"/>
    <x v="21"/>
    <s v="America"/>
    <s v="Illinois"/>
    <m/>
    <s v="No inmail sent"/>
    <x v="1"/>
    <m/>
    <m/>
    <n v="0"/>
    <m/>
    <m/>
    <m/>
    <m/>
    <m/>
    <m/>
    <m/>
    <m/>
    <m/>
  </r>
  <r>
    <n v="5302"/>
    <m/>
    <n v="0"/>
    <x v="5"/>
    <s v="Calvin Tse"/>
    <s v="Director"/>
    <s v="GroupM"/>
    <x v="21"/>
    <s v="America"/>
    <s v="New York"/>
    <m/>
    <s v="No inmail sent"/>
    <x v="1"/>
    <m/>
    <m/>
    <n v="0"/>
    <m/>
    <m/>
    <m/>
    <m/>
    <m/>
    <m/>
    <m/>
    <m/>
    <m/>
  </r>
  <r>
    <n v="5303"/>
    <m/>
    <n v="0"/>
    <x v="1"/>
    <s v="Dominic Paran"/>
    <s v="Associate Media Director"/>
    <s v="GroupM"/>
    <x v="21"/>
    <s v="America"/>
    <s v="New York"/>
    <m/>
    <s v="No inmail sent"/>
    <x v="0"/>
    <d v="2020-05-21T00:00:00"/>
    <s v="Already a deal"/>
    <e v="#VALUE!"/>
    <m/>
    <m/>
    <s v="Positive_FS"/>
    <m/>
    <m/>
    <m/>
    <m/>
    <m/>
    <m/>
  </r>
  <r>
    <n v="5304"/>
    <m/>
    <n v="0"/>
    <x v="3"/>
    <s v="Katja Maggio"/>
    <s v="Vice President Marketing"/>
    <s v="Coty"/>
    <x v="26"/>
    <s v="America"/>
    <s v="New York"/>
    <m/>
    <s v="No inmail sent"/>
    <x v="0"/>
    <d v="2020-05-20T00:00:00"/>
    <d v="2020-10-16T00:00:00"/>
    <n v="10"/>
    <m/>
    <n v="516"/>
    <m/>
    <m/>
    <m/>
    <m/>
    <m/>
    <m/>
    <m/>
  </r>
  <r>
    <n v="5305"/>
    <m/>
    <n v="0"/>
    <x v="3"/>
    <s v="Pietro Gramegna"/>
    <s v="Global Marketing Director - Vodka"/>
    <s v="Campari Group"/>
    <x v="26"/>
    <s v="America"/>
    <s v="New York"/>
    <m/>
    <s v="No inmail sent"/>
    <x v="0"/>
    <d v="2020-05-22T00:00:00"/>
    <d v="2020-10-16T00:00:00"/>
    <n v="10"/>
    <m/>
    <n v="516"/>
    <m/>
    <m/>
    <m/>
    <m/>
    <m/>
    <m/>
    <m/>
  </r>
  <r>
    <n v="5306"/>
    <m/>
    <n v="0"/>
    <x v="0"/>
    <s v="Chong Lee Ang"/>
    <s v="Executive Director, Global Marketing - Glade"/>
    <s v="SC Johnson"/>
    <x v="26"/>
    <s v="America"/>
    <s v="Illinois"/>
    <m/>
    <s v="No inmail sent"/>
    <x v="0"/>
    <d v="2020-05-21T00:00:00"/>
    <m/>
    <n v="0"/>
    <m/>
    <n v="664"/>
    <s v="Negative"/>
    <d v="2020-05-21T00:00:00"/>
    <m/>
    <m/>
    <m/>
    <m/>
    <s v="no thanks"/>
  </r>
  <r>
    <n v="5307"/>
    <m/>
    <n v="0"/>
    <x v="3"/>
    <s v="Antonio Portillo Roman"/>
    <s v="Field Marketing Director"/>
    <s v="Remy Cointreau America"/>
    <x v="26"/>
    <s v="America"/>
    <s v="Illinois"/>
    <m/>
    <s v="No inmail sent"/>
    <x v="0"/>
    <d v="2020-05-28T00:00:00"/>
    <d v="2020-10-16T00:00:00"/>
    <n v="10"/>
    <m/>
    <n v="516"/>
    <m/>
    <m/>
    <m/>
    <m/>
    <m/>
    <m/>
    <m/>
  </r>
  <r>
    <n v="5308"/>
    <m/>
    <n v="0"/>
    <x v="0"/>
    <s v="Lee Muir"/>
    <s v="Senior Director - Sales and Customer Marketing"/>
    <s v="Helen of Troy "/>
    <x v="26"/>
    <s v="America"/>
    <s v="Illinois"/>
    <m/>
    <s v="No inmail sent"/>
    <x v="0"/>
    <m/>
    <m/>
    <n v="0"/>
    <m/>
    <m/>
    <m/>
    <m/>
    <m/>
    <m/>
    <m/>
    <m/>
    <m/>
  </r>
  <r>
    <n v="5309"/>
    <m/>
    <n v="0"/>
    <x v="5"/>
    <s v="Linda Bremkamp"/>
    <s v="Vice President, Brand Planning and Content Marketing"/>
    <s v="Wyse Advertising"/>
    <x v="21"/>
    <s v="America"/>
    <s v="Ohio"/>
    <m/>
    <s v="No inmail sent"/>
    <x v="1"/>
    <m/>
    <m/>
    <n v="0"/>
    <m/>
    <m/>
    <m/>
    <m/>
    <m/>
    <m/>
    <m/>
    <m/>
    <m/>
  </r>
  <r>
    <n v="5310"/>
    <m/>
    <n v="0"/>
    <x v="0"/>
    <s v="Lora Van Velsor"/>
    <s v="Chief Marketing Officer"/>
    <s v="Manna Pro Products, LLC "/>
    <x v="26"/>
    <s v="America"/>
    <s v="Missouri"/>
    <m/>
    <s v="No inmail sent"/>
    <x v="1"/>
    <m/>
    <m/>
    <n v="0"/>
    <m/>
    <m/>
    <m/>
    <m/>
    <s v="lorav@mannapro.com"/>
    <s v="Sales QL"/>
    <m/>
    <d v="2020-10-30T00:00:00"/>
    <m/>
  </r>
  <r>
    <n v="5311"/>
    <m/>
    <n v="0"/>
    <x v="0"/>
    <s v="Danny Mandelbaum"/>
    <s v="VP of Marketing"/>
    <s v="Davos Brands"/>
    <x v="26"/>
    <s v="America"/>
    <s v="New York"/>
    <m/>
    <s v="No inmail sent"/>
    <x v="1"/>
    <m/>
    <m/>
    <n v="0"/>
    <m/>
    <m/>
    <m/>
    <m/>
    <s v="danny@davosbrands.com"/>
    <s v="reply"/>
    <m/>
    <d v="2020-11-04T00:00:00"/>
    <m/>
  </r>
  <r>
    <n v="5312"/>
    <d v="2020-10-01T00:00:00"/>
    <n v="10"/>
    <x v="3"/>
    <s v="Maryclare Roos"/>
    <s v="Research Director"/>
    <s v="360 Market Reach"/>
    <x v="26"/>
    <s v="America"/>
    <s v="New York"/>
    <s v="Ramla's"/>
    <s v="No inmail sent"/>
    <x v="0"/>
    <d v="2020-09-23T00:00:00"/>
    <m/>
    <n v="0"/>
    <m/>
    <m/>
    <m/>
    <m/>
    <m/>
    <m/>
    <m/>
    <m/>
    <m/>
  </r>
  <r>
    <n v="5313"/>
    <d v="2020-10-07T00:00:00"/>
    <n v="10"/>
    <x v="3"/>
    <s v="Jieying (Jane) Chen"/>
    <s v="Director, Analytics &amp; Customer Insights"/>
    <s v="Analog Devices"/>
    <x v="26"/>
    <s v="America"/>
    <s v="Massachusetts"/>
    <m/>
    <s v="No inmail sent"/>
    <x v="0"/>
    <d v="2020-05-26T00:00:00"/>
    <d v="2021-11-03T00:00:00"/>
    <n v="11"/>
    <m/>
    <n v="133"/>
    <m/>
    <m/>
    <m/>
    <m/>
    <m/>
    <m/>
    <m/>
  </r>
  <r>
    <n v="5314"/>
    <m/>
    <n v="0"/>
    <x v="5"/>
    <s v="Amanda Hartzmark"/>
    <s v="Director, Marketing Intelligence and Business Development"/>
    <s v="AbelsonTaylor"/>
    <x v="21"/>
    <s v="America"/>
    <s v="Illinois"/>
    <m/>
    <s v="No inmail sent"/>
    <x v="1"/>
    <m/>
    <m/>
    <n v="0"/>
    <m/>
    <m/>
    <m/>
    <m/>
    <m/>
    <m/>
    <m/>
    <m/>
    <m/>
  </r>
  <r>
    <n v="5315"/>
    <m/>
    <n v="0"/>
    <x v="3"/>
    <s v="Surya Ghimire"/>
    <s v="Vice President-Advanced Analytics"/>
    <s v="TD"/>
    <x v="26"/>
    <s v="America"/>
    <s v="New York"/>
    <m/>
    <s v="No inmail sent"/>
    <x v="0"/>
    <d v="2020-05-20T00:00:00"/>
    <d v="2021-10-05T00:00:00"/>
    <n v="10"/>
    <m/>
    <n v="162"/>
    <m/>
    <m/>
    <m/>
    <m/>
    <m/>
    <m/>
    <m/>
  </r>
  <r>
    <n v="5316"/>
    <m/>
    <n v="0"/>
    <x v="0"/>
    <s v="Kyle Schlegel"/>
    <s v="Global Marketing Director - Racquet Sports"/>
    <s v="Wilson Sporting Goods Co. "/>
    <x v="26"/>
    <s v="America"/>
    <s v="Illinois"/>
    <m/>
    <s v="No inmail sent"/>
    <x v="1"/>
    <m/>
    <m/>
    <n v="0"/>
    <m/>
    <m/>
    <m/>
    <m/>
    <s v="kyle@weber.com"/>
    <s v="Sales QL"/>
    <m/>
    <d v="2020-11-04T00:00:00"/>
    <m/>
  </r>
  <r>
    <n v="5317"/>
    <m/>
    <n v="0"/>
    <x v="1"/>
    <s v="Rong Cao"/>
    <s v="Principal/VP"/>
    <s v="Kantar"/>
    <x v="21"/>
    <s v="America"/>
    <s v="Illinois"/>
    <m/>
    <s v="No inmail sent"/>
    <x v="0"/>
    <d v="2020-05-20T00:00:00"/>
    <s v="Already in contact"/>
    <e v="#VALUE!"/>
    <m/>
    <m/>
    <m/>
    <m/>
    <m/>
    <m/>
    <m/>
    <m/>
    <s v="we have one contact point Alfredo Troncoso"/>
  </r>
  <r>
    <n v="5318"/>
    <m/>
    <n v="0"/>
    <x v="0"/>
    <s v="C.J. Hughley"/>
    <s v="Director, WW Strategic Marketing, Advanced Diabetes Care"/>
    <s v="BD"/>
    <x v="26"/>
    <s v="America"/>
    <s v="New York"/>
    <m/>
    <s v="No inmail sent"/>
    <x v="1"/>
    <m/>
    <m/>
    <n v="0"/>
    <m/>
    <m/>
    <m/>
    <m/>
    <s v="c.j.hughley@bd.com"/>
    <s v="reply"/>
    <m/>
    <d v="2020-11-04T00:00:00"/>
    <m/>
  </r>
  <r>
    <n v="5319"/>
    <m/>
    <n v="0"/>
    <x v="0"/>
    <s v="Ravi Parmeswar"/>
    <s v="Vice President, Head of Global Strategic Insights &amp; Analytics"/>
    <s v="Johnson &amp; Johnson"/>
    <x v="26"/>
    <s v="America"/>
    <s v="New York"/>
    <m/>
    <s v="No inmail sent"/>
    <x v="1"/>
    <m/>
    <m/>
    <n v="0"/>
    <m/>
    <m/>
    <m/>
    <m/>
    <s v="parmeswar@jnj.com"/>
    <s v="Sales QL"/>
    <m/>
    <d v="2020-10-30T00:00:00"/>
    <m/>
  </r>
  <r>
    <n v="5320"/>
    <m/>
    <n v="0"/>
    <x v="0"/>
    <s v="Rhende Wilton"/>
    <s v="Marketing Director, Business Programs"/>
    <s v="Deluxe Corporation"/>
    <x v="26"/>
    <s v="America"/>
    <s v="Minnesota"/>
    <m/>
    <s v="No inmail sent"/>
    <x v="0"/>
    <m/>
    <m/>
    <n v="0"/>
    <m/>
    <m/>
    <m/>
    <m/>
    <m/>
    <m/>
    <m/>
    <m/>
    <m/>
  </r>
  <r>
    <n v="5321"/>
    <m/>
    <n v="0"/>
    <x v="0"/>
    <s v="Alfred DuPuy"/>
    <s v="Executive Director"/>
    <s v="ChangeUp, Inc."/>
    <x v="26"/>
    <s v="America"/>
    <s v="Ohio"/>
    <m/>
    <s v="No inmail sent"/>
    <x v="0"/>
    <m/>
    <m/>
    <n v="0"/>
    <m/>
    <m/>
    <m/>
    <m/>
    <m/>
    <m/>
    <m/>
    <m/>
    <m/>
  </r>
  <r>
    <n v="5322"/>
    <m/>
    <n v="0"/>
    <x v="0"/>
    <s v="Bill Raczko"/>
    <s v="Chief Marketing Officer"/>
    <s v="Folio Financial "/>
    <x v="26"/>
    <s v="America"/>
    <s v="New Jersey"/>
    <m/>
    <s v="No inmail sent"/>
    <x v="0"/>
    <d v="2020-05-26T00:00:00"/>
    <d v="2020-10-05T00:00:00"/>
    <n v="10"/>
    <n v="1"/>
    <n v="527"/>
    <s v="Neutral"/>
    <d v="2020-05-28T00:00:00"/>
    <s v="williamraczko@gmail.com"/>
    <s v="Sales QL"/>
    <m/>
    <d v="2020-10-28T00:00:00"/>
    <s v="Have you worked with B2B clients? Perhaps in financial services?"/>
  </r>
  <r>
    <n v="5323"/>
    <m/>
    <n v="0"/>
    <x v="0"/>
    <s v="Martin Kihn"/>
    <s v="SVP Marketing Strategy, Marketing Cloud"/>
    <s v="Salesforce"/>
    <x v="26"/>
    <s v="America"/>
    <s v="New York"/>
    <m/>
    <s v="No inmail sent"/>
    <x v="0"/>
    <d v="2020-05-20T00:00:00"/>
    <d v="2020-11-18T00:00:00"/>
    <n v="11"/>
    <n v="1"/>
    <n v="483"/>
    <s v="Negative"/>
    <d v="2020-11-18T00:00:00"/>
    <m/>
    <m/>
    <m/>
    <m/>
    <m/>
  </r>
  <r>
    <n v="5324"/>
    <m/>
    <n v="0"/>
    <x v="0"/>
    <s v="Mike Atwood"/>
    <s v="Director, Marketing Solutions"/>
    <s v="Iris Concise"/>
    <x v="26"/>
    <s v="America"/>
    <s v="Massachusetts"/>
    <m/>
    <s v="No inmail sent"/>
    <x v="0"/>
    <d v="2020-05-19T00:00:00"/>
    <m/>
    <n v="0"/>
    <m/>
    <m/>
    <s v="Negative"/>
    <d v="2020-05-19T00:00:00"/>
    <m/>
    <m/>
    <m/>
    <m/>
    <s v="Hi Ramos, it’s a pleasure to meet you virtually. Thank you for visiting my profile. Always interested in connecting with business leaders who are creating and delivering value, if you’d like to connect? Curious what led you to me?"/>
  </r>
  <r>
    <n v="5325"/>
    <m/>
    <n v="0"/>
    <x v="0"/>
    <s v="Santos Torres"/>
    <s v="Senior Director Of Marketing"/>
    <s v="Bausch Health Companies Inc."/>
    <x v="26"/>
    <s v="America"/>
    <s v="New Jersey"/>
    <m/>
    <s v="No inmail sent"/>
    <x v="1"/>
    <m/>
    <m/>
    <n v="0"/>
    <m/>
    <m/>
    <m/>
    <m/>
    <s v="santos.torres@bauschhealth.com"/>
    <s v="reply"/>
    <m/>
    <d v="2020-10-30T00:00:00"/>
    <m/>
  </r>
  <r>
    <n v="5326"/>
    <m/>
    <n v="0"/>
    <x v="5"/>
    <s v="L. Kevin Jenkins"/>
    <s v="Partner - Head of Integrated Marketing"/>
    <s v="Finn Partners"/>
    <x v="21"/>
    <s v="America"/>
    <s v="New York"/>
    <m/>
    <s v="No inmail sent"/>
    <x v="1"/>
    <m/>
    <m/>
    <n v="0"/>
    <m/>
    <m/>
    <m/>
    <m/>
    <m/>
    <m/>
    <m/>
    <m/>
    <m/>
  </r>
  <r>
    <n v="5327"/>
    <m/>
    <n v="0"/>
    <x v="0"/>
    <s v="Jonathan Spira"/>
    <s v="Director, Media and Advertising Assurance Services"/>
    <s v="PwC"/>
    <x v="26"/>
    <s v="America"/>
    <s v="New York"/>
    <m/>
    <s v="No inmail sent"/>
    <x v="0"/>
    <d v="2020-05-20T00:00:00"/>
    <m/>
    <n v="0"/>
    <m/>
    <m/>
    <s v="Negative"/>
    <d v="2020-05-20T00:00:00"/>
    <m/>
    <m/>
    <m/>
    <m/>
    <s v="no thanks"/>
  </r>
  <r>
    <n v="5328"/>
    <m/>
    <n v="0"/>
    <x v="3"/>
    <s v="Christine O'Connell"/>
    <s v="Director, Decision Sciences"/>
    <s v="Starcom "/>
    <x v="1"/>
    <s v="America"/>
    <s v="Illinois"/>
    <m/>
    <s v="No inmail sent"/>
    <x v="0"/>
    <d v="2020-05-20T00:00:00"/>
    <d v="2021-03-10T00:00:00"/>
    <n v="3"/>
    <m/>
    <n v="371"/>
    <s v="None"/>
    <m/>
    <m/>
    <m/>
    <m/>
    <m/>
    <s v="Relevant + followed up"/>
  </r>
  <r>
    <n v="5329"/>
    <m/>
    <n v="0"/>
    <x v="3"/>
    <s v="Chris Seminowicz"/>
    <s v="Vice President/Group Director, Strategy and Analytics"/>
    <s v="Digitas Health LifeBrands"/>
    <x v="1"/>
    <s v="America"/>
    <s v="New York"/>
    <m/>
    <s v="No inmail sent"/>
    <x v="0"/>
    <d v="2020-05-20T00:00:00"/>
    <d v="2021-03-10T00:00:00"/>
    <n v="3"/>
    <m/>
    <n v="371"/>
    <s v="None"/>
    <m/>
    <m/>
    <m/>
    <m/>
    <m/>
    <s v="Relevant + followed up"/>
  </r>
  <r>
    <n v="5330"/>
    <m/>
    <n v="0"/>
    <x v="0"/>
    <s v="Ben Beal"/>
    <s v="Marketing Measurement Sales Leader"/>
    <s v="Equifax"/>
    <x v="26"/>
    <s v="America"/>
    <s v="Illinois"/>
    <m/>
    <s v="No inmail sent"/>
    <x v="0"/>
    <d v="2020-05-19T00:00:00"/>
    <m/>
    <n v="0"/>
    <m/>
    <m/>
    <s v="Negative"/>
    <d v="2020-05-21T00:00:00"/>
    <m/>
    <m/>
    <m/>
    <m/>
    <s v="Thanks for reaching out but we are not your target company."/>
  </r>
  <r>
    <n v="5331"/>
    <m/>
    <n v="0"/>
    <x v="3"/>
    <s v="Jonathan Zajicek"/>
    <s v="Founder"/>
    <s v="Artisanal Advisory"/>
    <x v="2"/>
    <s v="America"/>
    <s v="Illinois"/>
    <m/>
    <s v="No inmail sent"/>
    <x v="0"/>
    <d v="2020-05-19T00:00:00"/>
    <d v="2021-03-16T00:00:00"/>
    <n v="3"/>
    <m/>
    <n v="365"/>
    <s v="None"/>
    <m/>
    <m/>
    <m/>
    <m/>
    <m/>
    <s v="Relevant + followed up"/>
  </r>
  <r>
    <n v="5332"/>
    <m/>
    <n v="0"/>
    <x v="3"/>
    <s v="Carly (Isaacs) Marshall"/>
    <s v="VP Analytics"/>
    <s v="UM Worldwide"/>
    <x v="1"/>
    <s v="America"/>
    <s v="New York"/>
    <m/>
    <s v="No inmail sent"/>
    <x v="0"/>
    <d v="2020-05-19T00:00:00"/>
    <d v="2021-03-16T00:00:00"/>
    <n v="3"/>
    <m/>
    <n v="365"/>
    <s v="None"/>
    <m/>
    <m/>
    <m/>
    <m/>
    <m/>
    <s v="Relevant + followed up"/>
  </r>
  <r>
    <n v="5333"/>
    <m/>
    <n v="0"/>
    <x v="0"/>
    <s v="Shana Sood"/>
    <s v="VP Direct Marketing and Personalization"/>
    <s v="Fidelity Investments "/>
    <x v="26"/>
    <s v="America"/>
    <s v="Massachusetts"/>
    <m/>
    <s v="No inmail sent"/>
    <x v="0"/>
    <d v="2020-05-20T00:00:00"/>
    <d v="2020-11-18T00:00:00"/>
    <n v="11"/>
    <n v="1"/>
    <n v="483"/>
    <s v="Positive_FS"/>
    <d v="2020-11-19T00:00:00"/>
    <s v="shana.sood@fmr.com"/>
    <m/>
    <m/>
    <m/>
    <m/>
  </r>
  <r>
    <n v="5334"/>
    <m/>
    <n v="0"/>
    <x v="5"/>
    <s v="Scott Yi"/>
    <s v="VP, Marketing Analytics &amp; Data Consulting "/>
    <s v="Havas Media Group"/>
    <x v="21"/>
    <s v="America"/>
    <s v="Illinois"/>
    <m/>
    <s v="No inmail sent"/>
    <x v="1"/>
    <m/>
    <m/>
    <n v="0"/>
    <m/>
    <m/>
    <m/>
    <m/>
    <m/>
    <m/>
    <m/>
    <m/>
    <m/>
  </r>
  <r>
    <n v="5335"/>
    <m/>
    <n v="0"/>
    <x v="0"/>
    <s v="Lori Bollom"/>
    <s v="Associate Director - Marketing Analytics and Business Insights"/>
    <s v="AbbVie"/>
    <x v="26"/>
    <s v="America"/>
    <s v="Illinois"/>
    <m/>
    <s v="No inmail sent"/>
    <x v="1"/>
    <m/>
    <m/>
    <n v="0"/>
    <m/>
    <m/>
    <m/>
    <m/>
    <s v="lori.bollom@abbvie.com"/>
    <s v="Sales QL"/>
    <m/>
    <d v="2020-11-04T00:00:00"/>
    <m/>
  </r>
  <r>
    <n v="5336"/>
    <m/>
    <n v="0"/>
    <x v="5"/>
    <s v="William Hajjar"/>
    <s v="Exec. Director of Advanced Analytics and Business Intelligence"/>
    <s v="Advance Digital"/>
    <x v="21"/>
    <s v="America"/>
    <s v="New York"/>
    <m/>
    <s v="No inmail sent"/>
    <x v="1"/>
    <m/>
    <m/>
    <n v="0"/>
    <m/>
    <m/>
    <m/>
    <m/>
    <m/>
    <m/>
    <m/>
    <m/>
    <m/>
  </r>
  <r>
    <n v="5337"/>
    <m/>
    <n v="0"/>
    <x v="5"/>
    <s v="Zach Graham"/>
    <s v="Senior Director, Integrated Media Planning"/>
    <s v="OMD America"/>
    <x v="21"/>
    <s v="America"/>
    <s v="Illinois"/>
    <m/>
    <s v="No inmail sent"/>
    <x v="1"/>
    <m/>
    <m/>
    <n v="0"/>
    <m/>
    <m/>
    <m/>
    <m/>
    <m/>
    <m/>
    <m/>
    <m/>
    <m/>
  </r>
  <r>
    <n v="5338"/>
    <m/>
    <n v="0"/>
    <x v="0"/>
    <s v="Laura Weiss"/>
    <s v="Regional Brands Analytics Director"/>
    <s v="Expedia Group "/>
    <x v="26"/>
    <s v="America"/>
    <s v="Illinois"/>
    <m/>
    <s v="No inmail sent"/>
    <x v="0"/>
    <d v="2020-05-20T00:00:00"/>
    <m/>
    <n v="0"/>
    <m/>
    <m/>
    <s v="Negative"/>
    <d v="2020-05-20T00:00:00"/>
    <m/>
    <m/>
    <m/>
    <m/>
    <s v="no thanks"/>
  </r>
  <r>
    <n v="5339"/>
    <m/>
    <n v="0"/>
    <x v="3"/>
    <s v="Kiran Krishnakumar"/>
    <s v="Executive Director - Strategic Program Analytics &amp; Effectiveness"/>
    <s v="Novartis "/>
    <x v="6"/>
    <s v="America"/>
    <s v="New Jersey"/>
    <m/>
    <s v="No inmail sent"/>
    <x v="0"/>
    <d v="2020-09-23T00:00:00"/>
    <d v="2021-03-11T00:00:00"/>
    <n v="3"/>
    <n v="1"/>
    <n v="370"/>
    <s v="None"/>
    <m/>
    <m/>
    <m/>
    <m/>
    <m/>
    <s v="Relevant + followed up"/>
  </r>
  <r>
    <n v="5340"/>
    <m/>
    <n v="0"/>
    <x v="5"/>
    <s v="Renee Cassard"/>
    <s v="Chief Audience Officer (CAO)"/>
    <s v="Hearts &amp; Science"/>
    <x v="21"/>
    <s v="America"/>
    <s v="New York"/>
    <m/>
    <s v="No inmail sent"/>
    <x v="1"/>
    <m/>
    <m/>
    <n v="0"/>
    <m/>
    <m/>
    <m/>
    <m/>
    <m/>
    <m/>
    <m/>
    <m/>
    <m/>
  </r>
  <r>
    <n v="5341"/>
    <m/>
    <n v="0"/>
    <x v="5"/>
    <s v="Marta Pichlak-Miarka"/>
    <s v="Director, Business Transformation"/>
    <s v="OMD America"/>
    <x v="21"/>
    <s v="America"/>
    <s v="New York"/>
    <m/>
    <s v="No inmail sent"/>
    <x v="0"/>
    <d v="2020-05-21T00:00:00"/>
    <m/>
    <n v="0"/>
    <m/>
    <m/>
    <s v="Neutral"/>
    <d v="2020-05-23T00:00:00"/>
    <s v="marta.pichlak-miarka@omd.com"/>
    <s v="reply"/>
    <m/>
    <d v="2020-10-28T00:00:00"/>
    <s v="thanks, we have in house MMM and Attribution solutions"/>
  </r>
  <r>
    <n v="5342"/>
    <m/>
    <n v="0"/>
    <x v="0"/>
    <s v="Ted Lorenzen"/>
    <s v="Associate Director, Data Science Methodologist"/>
    <s v="Astellas Pharma US"/>
    <x v="26"/>
    <s v="America"/>
    <s v="Illinois"/>
    <m/>
    <s v="No inmail sent"/>
    <x v="0"/>
    <d v="2020-05-20T00:00:00"/>
    <m/>
    <n v="0"/>
    <m/>
    <m/>
    <s v="Negative"/>
    <d v="2020-05-20T00:00:00"/>
    <m/>
    <m/>
    <m/>
    <m/>
    <s v="no thanks"/>
  </r>
  <r>
    <n v="5343"/>
    <m/>
    <n v="0"/>
    <x v="0"/>
    <s v="Leo Li"/>
    <s v="Director, Data Science &amp; Analytics"/>
    <s v="Zeta Global"/>
    <x v="26"/>
    <s v="America"/>
    <s v="New York"/>
    <m/>
    <s v="No inmail sent"/>
    <x v="0"/>
    <d v="2020-05-20T00:00:00"/>
    <m/>
    <n v="0"/>
    <m/>
    <m/>
    <s v="Negative"/>
    <d v="2020-06-01T00:00:00"/>
    <m/>
    <m/>
    <m/>
    <m/>
    <s v="no thanks"/>
  </r>
  <r>
    <n v="5344"/>
    <m/>
    <n v="0"/>
    <x v="0"/>
    <s v="Craig Rutkowske"/>
    <s v="Director of Marketing Technology Consulting"/>
    <s v="KPMG US"/>
    <x v="26"/>
    <s v="America"/>
    <s v="Illinois"/>
    <m/>
    <s v="No inmail sent"/>
    <x v="1"/>
    <m/>
    <m/>
    <n v="0"/>
    <m/>
    <m/>
    <m/>
    <m/>
    <s v="craigr@kpmg.com"/>
    <s v="Sales QL"/>
    <s v="Bounced"/>
    <d v="2020-11-04T00:00:00"/>
    <m/>
  </r>
  <r>
    <n v="5345"/>
    <d v="2020-10-22T00:00:00"/>
    <n v="10"/>
    <x v="3"/>
    <s v="Shannon Willett"/>
    <s v="VP Marketing"/>
    <s v="Netflix"/>
    <x v="26"/>
    <s v="America"/>
    <s v="California"/>
    <m/>
    <s v="No inmail sent"/>
    <x v="1"/>
    <m/>
    <m/>
    <n v="0"/>
    <m/>
    <m/>
    <m/>
    <m/>
    <m/>
    <m/>
    <m/>
    <m/>
    <m/>
  </r>
  <r>
    <n v="5346"/>
    <d v="2020-10-22T00:00:00"/>
    <n v="10"/>
    <x v="3"/>
    <s v="Jackie Lee-Joe"/>
    <s v="CMO"/>
    <s v="Netflix"/>
    <x v="26"/>
    <s v="America"/>
    <s v="California"/>
    <m/>
    <s v="No inmail sent"/>
    <x v="1"/>
    <m/>
    <m/>
    <n v="0"/>
    <m/>
    <m/>
    <m/>
    <m/>
    <m/>
    <m/>
    <m/>
    <m/>
    <m/>
  </r>
  <r>
    <n v="5347"/>
    <m/>
    <n v="0"/>
    <x v="3"/>
    <s v="Jamilah Elder"/>
    <s v="Senior Directors, Analytics &amp; Insights"/>
    <s v="Kantar Media"/>
    <x v="1"/>
    <s v="America"/>
    <s v="New York"/>
    <m/>
    <s v="No inmail sent"/>
    <x v="0"/>
    <d v="2020-05-19T00:00:00"/>
    <d v="2021-03-10T00:00:00"/>
    <n v="3"/>
    <m/>
    <n v="371"/>
    <s v="None"/>
    <m/>
    <m/>
    <m/>
    <m/>
    <m/>
    <s v="Relevant + followed up"/>
  </r>
  <r>
    <n v="5348"/>
    <m/>
    <n v="0"/>
    <x v="1"/>
    <s v="Tanwir Danish"/>
    <s v="Managing Partner, Head Data and Analytics Platforms"/>
    <s v="GroupM"/>
    <x v="21"/>
    <s v="America"/>
    <s v="New York"/>
    <m/>
    <s v="No inmail sent"/>
    <x v="0"/>
    <d v="2020-05-22T00:00:00"/>
    <s v="Already a deal"/>
    <e v="#VALUE!"/>
    <m/>
    <m/>
    <s v="Positive_FS"/>
    <m/>
    <m/>
    <m/>
    <m/>
    <m/>
    <m/>
  </r>
  <r>
    <n v="5349"/>
    <m/>
    <n v="0"/>
    <x v="3"/>
    <s v="Christine Klaubauf"/>
    <s v="Director, Marketing Research and Analytics"/>
    <s v="Kimberly-Clark"/>
    <x v="26"/>
    <s v="America"/>
    <s v="Wisconsin"/>
    <m/>
    <s v="No inmail sent"/>
    <x v="0"/>
    <d v="2020-05-19T00:00:00"/>
    <d v="2021-02-23T00:00:00"/>
    <n v="2"/>
    <m/>
    <n v="386"/>
    <m/>
    <m/>
    <m/>
    <m/>
    <m/>
    <m/>
    <m/>
  </r>
  <r>
    <n v="5350"/>
    <m/>
    <n v="0"/>
    <x v="7"/>
    <s v="Mark Arrigan"/>
    <s v="Senior Director Global Insights and Analytics"/>
    <s v="AstraZeneca "/>
    <x v="26"/>
    <s v="America"/>
    <s v="Maryland"/>
    <m/>
    <s v="No inmail sent"/>
    <x v="0"/>
    <d v="2020-05-29T00:00:00"/>
    <m/>
    <n v="0"/>
    <m/>
    <n v="656"/>
    <m/>
    <m/>
    <m/>
    <m/>
    <m/>
    <m/>
    <s v="Not relevant"/>
  </r>
  <r>
    <n v="5351"/>
    <m/>
    <n v="0"/>
    <x v="3"/>
    <s v="Igor Rudychev"/>
    <s v="Head of US Digital, Data, Analytics, and Innovations at AstraZeneca Oncology"/>
    <s v="AstraZeneca "/>
    <x v="7"/>
    <s v="America"/>
    <s v="Maryland"/>
    <m/>
    <s v="No inmail sent"/>
    <x v="0"/>
    <d v="2020-05-22T00:00:00"/>
    <d v="2021-03-17T00:00:00"/>
    <n v="3"/>
    <m/>
    <n v="364"/>
    <s v="None"/>
    <m/>
    <m/>
    <m/>
    <m/>
    <m/>
    <s v="Relevant + followed up"/>
  </r>
  <r>
    <n v="5352"/>
    <d v="2020-10-23T00:00:00"/>
    <n v="10"/>
    <x v="3"/>
    <s v="Jennifer Ng"/>
    <s v="Senior Director | Head of Insights &amp; Analytics - US Immuno-Oncology"/>
    <s v="AstraZeneca "/>
    <x v="26"/>
    <s v="America"/>
    <s v="Maryland"/>
    <m/>
    <s v="No inmail sent"/>
    <x v="1"/>
    <m/>
    <m/>
    <n v="0"/>
    <m/>
    <m/>
    <m/>
    <m/>
    <s v="alexanderaleccwalton@gmail.com"/>
    <m/>
    <m/>
    <m/>
    <m/>
  </r>
  <r>
    <n v="5353"/>
    <d v="2020-10-23T00:00:00"/>
    <n v="10"/>
    <x v="3"/>
    <s v="Alexander (Alec) C. Walton"/>
    <s v="Senior Director Forecasting"/>
    <s v="AstraZeneca "/>
    <x v="26"/>
    <s v="America"/>
    <s v="North Carolina"/>
    <m/>
    <s v="No inmail sent"/>
    <x v="1"/>
    <m/>
    <m/>
    <n v="0"/>
    <m/>
    <m/>
    <m/>
    <m/>
    <m/>
    <m/>
    <m/>
    <m/>
    <m/>
  </r>
  <r>
    <n v="5354"/>
    <m/>
    <n v="0"/>
    <x v="7"/>
    <s v="Brad Kaegi"/>
    <s v="Executive Director, US Marketing Companion Animal &amp; Equine Business Unit"/>
    <s v="Merck"/>
    <x v="26"/>
    <s v="Europe"/>
    <s v="Georgia"/>
    <m/>
    <s v="No inmail sent"/>
    <x v="0"/>
    <d v="2020-05-22T00:00:00"/>
    <m/>
    <n v="0"/>
    <m/>
    <n v="663"/>
    <m/>
    <m/>
    <m/>
    <m/>
    <m/>
    <m/>
    <s v="Not relevant"/>
  </r>
  <r>
    <n v="5355"/>
    <d v="2020-10-23T00:00:00"/>
    <n v="10"/>
    <x v="3"/>
    <s v="Nikolas Weissmueller"/>
    <s v="Associate Director, Advanced Analytics and Real World Data"/>
    <s v="Bristol-Myers Squibb"/>
    <x v="26"/>
    <s v="America"/>
    <s v="California"/>
    <m/>
    <s v="No inmail sent"/>
    <x v="1"/>
    <m/>
    <m/>
    <n v="0"/>
    <m/>
    <m/>
    <m/>
    <m/>
    <m/>
    <m/>
    <m/>
    <m/>
    <m/>
  </r>
  <r>
    <n v="5356"/>
    <d v="2020-10-23T00:00:00"/>
    <n v="10"/>
    <x v="3"/>
    <s v="Raksha Borkar"/>
    <s v="Associate Director, Business Insights &amp; Analytics"/>
    <s v="Bristol-Myers Squibb"/>
    <x v="26"/>
    <s v="America"/>
    <s v="California"/>
    <m/>
    <s v="No inmail sent"/>
    <x v="1"/>
    <m/>
    <m/>
    <n v="0"/>
    <m/>
    <m/>
    <m/>
    <m/>
    <m/>
    <m/>
    <m/>
    <m/>
    <m/>
  </r>
  <r>
    <n v="5357"/>
    <d v="2020-10-23T00:00:00"/>
    <n v="10"/>
    <x v="3"/>
    <s v="Todd McCarthy"/>
    <s v="Senior Data Analyst"/>
    <s v="Bristol-Myers Squibb"/>
    <x v="26"/>
    <s v="America"/>
    <s v="Florida"/>
    <m/>
    <s v="No inmail sent"/>
    <x v="1"/>
    <m/>
    <m/>
    <n v="0"/>
    <m/>
    <m/>
    <m/>
    <m/>
    <m/>
    <m/>
    <m/>
    <m/>
    <m/>
  </r>
  <r>
    <n v="5358"/>
    <m/>
    <n v="0"/>
    <x v="7"/>
    <s v="David LeBouef"/>
    <s v="Senior Director, Marketing Automation and Channel Analytics"/>
    <s v="IQVIA "/>
    <x v="26"/>
    <s v="America"/>
    <s v="North Carolina"/>
    <m/>
    <s v="No inmail sent"/>
    <x v="0"/>
    <d v="2020-05-22T00:00:00"/>
    <m/>
    <n v="0"/>
    <m/>
    <n v="663"/>
    <s v="Negative"/>
    <d v="2020-05-22T00:00:00"/>
    <m/>
    <m/>
    <m/>
    <m/>
    <s v="No, thanks"/>
  </r>
  <r>
    <n v="5359"/>
    <d v="2020-10-23T00:00:00"/>
    <n v="10"/>
    <x v="3"/>
    <s v="Mike Lough"/>
    <s v="Global Marketing Director"/>
    <s v="IQVIA "/>
    <x v="26"/>
    <s v="America"/>
    <s v="North Carolina"/>
    <m/>
    <s v="No inmail sent"/>
    <x v="1"/>
    <m/>
    <m/>
    <n v="0"/>
    <m/>
    <m/>
    <m/>
    <m/>
    <m/>
    <m/>
    <m/>
    <m/>
    <m/>
  </r>
  <r>
    <n v="5360"/>
    <d v="2020-10-23T00:00:00"/>
    <n v="10"/>
    <x v="3"/>
    <s v="Shannon Russell"/>
    <s v="Director of Analytics - Operational Effectiveness"/>
    <s v="IQVIA "/>
    <x v="26"/>
    <s v="America"/>
    <s v="Virginia"/>
    <m/>
    <s v="No inmail sent"/>
    <x v="1"/>
    <m/>
    <m/>
    <n v="0"/>
    <m/>
    <m/>
    <m/>
    <m/>
    <m/>
    <m/>
    <m/>
    <m/>
    <m/>
  </r>
  <r>
    <n v="5361"/>
    <d v="2020-10-23T00:00:00"/>
    <n v="10"/>
    <x v="3"/>
    <s v="Brent Erbe"/>
    <s v="Director, Data Analytics and Insights"/>
    <s v="IQVIA "/>
    <x v="26"/>
    <s v="America"/>
    <s v="Arizona"/>
    <m/>
    <s v="No inmail sent"/>
    <x v="1"/>
    <m/>
    <m/>
    <n v="0"/>
    <m/>
    <m/>
    <m/>
    <m/>
    <m/>
    <m/>
    <m/>
    <m/>
    <m/>
  </r>
  <r>
    <n v="5362"/>
    <d v="2020-10-23T00:00:00"/>
    <n v="10"/>
    <x v="3"/>
    <s v="Gary Minarich"/>
    <s v="Vice President &amp; Global Head of Commercial Analytics"/>
    <s v="IQVIA "/>
    <x v="26"/>
    <s v="America"/>
    <s v="Arizona"/>
    <m/>
    <s v="No inmail sent"/>
    <x v="1"/>
    <m/>
    <m/>
    <n v="0"/>
    <m/>
    <m/>
    <m/>
    <m/>
    <m/>
    <m/>
    <m/>
    <m/>
    <m/>
  </r>
  <r>
    <n v="5363"/>
    <d v="2020-02-28T00:00:00"/>
    <n v="2"/>
    <x v="2"/>
    <s v="Larry Ferrere"/>
    <s v="Global Strategy &amp; Marketing"/>
    <s v="IQVIA "/>
    <x v="26"/>
    <s v="America"/>
    <s v="Georgia"/>
    <m/>
    <s v="No inmail sent"/>
    <x v="0"/>
    <d v="2020-05-22T00:00:00"/>
    <d v="2021-03-16T00:00:00"/>
    <n v="3"/>
    <m/>
    <n v="365"/>
    <s v="Negative"/>
    <m/>
    <m/>
    <m/>
    <m/>
    <m/>
    <s v="Not needed"/>
  </r>
  <r>
    <n v="5364"/>
    <d v="2020-10-23T00:00:00"/>
    <n v="10"/>
    <x v="3"/>
    <s v="Barbara Somlo"/>
    <s v="Principal, Real World Insights, Oncology COE"/>
    <s v="IQVIA "/>
    <x v="26"/>
    <s v="America"/>
    <s v="California"/>
    <m/>
    <s v="No inmail sent"/>
    <x v="1"/>
    <m/>
    <m/>
    <n v="0"/>
    <m/>
    <m/>
    <m/>
    <m/>
    <m/>
    <m/>
    <m/>
    <m/>
    <m/>
  </r>
  <r>
    <n v="5365"/>
    <m/>
    <n v="0"/>
    <x v="7"/>
    <s v="Shaaema Talib"/>
    <s v="Vice President, Healthcare Analytics"/>
    <s v="PA Analytics "/>
    <x v="26"/>
    <s v="America"/>
    <s v="Texas"/>
    <m/>
    <s v="No inmail sent"/>
    <x v="0"/>
    <d v="2020-05-22T00:00:00"/>
    <m/>
    <n v="0"/>
    <m/>
    <n v="663"/>
    <m/>
    <m/>
    <m/>
    <m/>
    <m/>
    <m/>
    <s v="Not relevant"/>
  </r>
  <r>
    <n v="5366"/>
    <d v="2020-10-23T00:00:00"/>
    <n v="10"/>
    <x v="3"/>
    <s v="Brad McAdams"/>
    <s v="Manager, Payer Marketing, Insights &amp; Analytics"/>
    <s v="GSK"/>
    <x v="26"/>
    <s v="America"/>
    <s v="North Carolina"/>
    <m/>
    <s v="No inmail sent"/>
    <x v="1"/>
    <m/>
    <m/>
    <n v="0"/>
    <m/>
    <m/>
    <m/>
    <m/>
    <m/>
    <m/>
    <m/>
    <m/>
    <m/>
  </r>
  <r>
    <n v="5367"/>
    <d v="2020-10-23T00:00:00"/>
    <n v="10"/>
    <x v="3"/>
    <s v="Andrea Thomas"/>
    <s v="Director of Simulation and Scenario Analysis"/>
    <s v="GSK"/>
    <x v="26"/>
    <s v="America"/>
    <s v="North Carolina"/>
    <m/>
    <s v="No inmail sent"/>
    <x v="1"/>
    <m/>
    <m/>
    <n v="0"/>
    <m/>
    <m/>
    <m/>
    <m/>
    <m/>
    <m/>
    <m/>
    <m/>
    <m/>
  </r>
  <r>
    <n v="5368"/>
    <d v="2020-10-23T00:00:00"/>
    <n v="10"/>
    <x v="3"/>
    <s v="Theresa Espey"/>
    <s v="Advanced Analytics Director"/>
    <s v="GSK"/>
    <x v="26"/>
    <s v="America"/>
    <s v="North Carolina"/>
    <m/>
    <s v="No inmail sent"/>
    <x v="1"/>
    <m/>
    <m/>
    <n v="0"/>
    <m/>
    <m/>
    <m/>
    <m/>
    <m/>
    <m/>
    <m/>
    <m/>
    <m/>
  </r>
  <r>
    <n v="5369"/>
    <d v="2020-10-23T00:00:00"/>
    <n v="10"/>
    <x v="3"/>
    <s v="Seonkyoung An"/>
    <s v="Data Scientist, Director"/>
    <s v="GSK"/>
    <x v="26"/>
    <s v="America"/>
    <s v="Texas"/>
    <m/>
    <s v="No inmail sent"/>
    <x v="1"/>
    <m/>
    <m/>
    <n v="0"/>
    <m/>
    <m/>
    <m/>
    <m/>
    <m/>
    <m/>
    <m/>
    <m/>
    <m/>
  </r>
  <r>
    <n v="5370"/>
    <d v="2020-09-23T00:00:00"/>
    <n v="9"/>
    <x v="3"/>
    <s v="Yang Cheng"/>
    <s v="Director, Information Strategy &amp; Analytics"/>
    <s v="Pfizer"/>
    <x v="26"/>
    <s v="America"/>
    <s v="California"/>
    <m/>
    <s v="No inmail sent"/>
    <x v="0"/>
    <d v="2020-09-23T00:00:00"/>
    <d v="2021-11-03T00:00:00"/>
    <n v="11"/>
    <m/>
    <n v="133"/>
    <m/>
    <m/>
    <m/>
    <m/>
    <m/>
    <m/>
    <m/>
  </r>
  <r>
    <n v="5371"/>
    <m/>
    <n v="0"/>
    <x v="7"/>
    <s v="Mike Ferer"/>
    <s v="Director of Marketing"/>
    <s v="Pfizer"/>
    <x v="26"/>
    <s v="America"/>
    <s v="California"/>
    <m/>
    <s v="No inmail sent"/>
    <x v="0"/>
    <d v="2020-05-22T00:00:00"/>
    <m/>
    <n v="0"/>
    <m/>
    <n v="663"/>
    <s v="Negative"/>
    <d v="2020-05-22T00:00:00"/>
    <m/>
    <m/>
    <m/>
    <m/>
    <s v="No, thanks"/>
  </r>
  <r>
    <n v="5372"/>
    <d v="2020-10-23T00:00:00"/>
    <n v="10"/>
    <x v="3"/>
    <s v="Aditya A N"/>
    <s v="Director, Forecasting &amp; Analytics"/>
    <s v="Pfizer"/>
    <x v="26"/>
    <s v="America"/>
    <s v="Colorado"/>
    <m/>
    <s v="No inmail sent"/>
    <x v="1"/>
    <m/>
    <m/>
    <n v="0"/>
    <m/>
    <m/>
    <m/>
    <m/>
    <m/>
    <m/>
    <m/>
    <m/>
    <m/>
  </r>
  <r>
    <n v="5373"/>
    <d v="2020-10-23T00:00:00"/>
    <n v="10"/>
    <x v="3"/>
    <s v="Jason O'Meara"/>
    <s v="VP Enterprise, Data and Solutions Architecture"/>
    <s v="Pfizer"/>
    <x v="26"/>
    <s v="America"/>
    <s v="North Carolina"/>
    <m/>
    <s v="No inmail sent"/>
    <x v="1"/>
    <m/>
    <m/>
    <n v="0"/>
    <m/>
    <m/>
    <m/>
    <m/>
    <m/>
    <m/>
    <m/>
    <m/>
    <m/>
  </r>
  <r>
    <n v="5374"/>
    <d v="2020-10-23T00:00:00"/>
    <n v="10"/>
    <x v="3"/>
    <s v="Timothy Holley"/>
    <s v="Senior Data Analyst"/>
    <s v="Pfizer"/>
    <x v="26"/>
    <s v="America"/>
    <s v="Virginia"/>
    <m/>
    <s v="No inmail sent"/>
    <x v="1"/>
    <m/>
    <m/>
    <n v="0"/>
    <m/>
    <m/>
    <m/>
    <m/>
    <m/>
    <m/>
    <m/>
    <m/>
    <m/>
  </r>
  <r>
    <n v="5375"/>
    <d v="2020-10-23T00:00:00"/>
    <n v="10"/>
    <x v="3"/>
    <s v="Lucas Mininger"/>
    <s v="Director of Marketing - Pain &amp; Sleep"/>
    <s v="Sanofi"/>
    <x v="26"/>
    <s v="America"/>
    <s v="Tennessee"/>
    <m/>
    <s v="No inmail sent"/>
    <x v="1"/>
    <m/>
    <m/>
    <n v="0"/>
    <m/>
    <m/>
    <m/>
    <m/>
    <m/>
    <m/>
    <m/>
    <m/>
    <m/>
  </r>
  <r>
    <n v="5376"/>
    <d v="2020-10-23T00:00:00"/>
    <n v="10"/>
    <x v="3"/>
    <s v="Sarah Kastleiner"/>
    <s v="Assoc. Director, Marketing Analytics &amp; Business Insights"/>
    <s v="AbbVie"/>
    <x v="26"/>
    <s v="America"/>
    <s v="California"/>
    <m/>
    <s v="No inmail sent"/>
    <x v="1"/>
    <m/>
    <m/>
    <n v="0"/>
    <m/>
    <m/>
    <m/>
    <m/>
    <m/>
    <m/>
    <m/>
    <m/>
    <m/>
  </r>
  <r>
    <n v="5377"/>
    <d v="2020-10-23T00:00:00"/>
    <n v="10"/>
    <x v="3"/>
    <s v="Gerald Fu"/>
    <s v="Executive Director, Strategy &amp; Analytics, Allergan Aesthetics"/>
    <s v="AbbVie"/>
    <x v="26"/>
    <s v="America"/>
    <s v="California"/>
    <m/>
    <s v="No inmail sent"/>
    <x v="1"/>
    <m/>
    <m/>
    <n v="0"/>
    <m/>
    <m/>
    <m/>
    <m/>
    <m/>
    <m/>
    <m/>
    <m/>
    <m/>
  </r>
  <r>
    <n v="5378"/>
    <m/>
    <n v="0"/>
    <x v="7"/>
    <s v="Dave Yamauchi"/>
    <s v="Head of Established Brands, Marketing Operations, Marketing Capabilities and Digital Roadmap Lead"/>
    <s v="Takeda"/>
    <x v="26"/>
    <s v="America"/>
    <s v="California"/>
    <m/>
    <s v="No inmail sent"/>
    <x v="0"/>
    <d v="2020-05-26T00:00:00"/>
    <m/>
    <n v="0"/>
    <m/>
    <n v="658"/>
    <s v="Negative"/>
    <d v="2020-05-27T00:00:00"/>
    <m/>
    <m/>
    <m/>
    <m/>
    <s v="no thanks"/>
  </r>
  <r>
    <n v="5379"/>
    <d v="2020-10-23T00:00:00"/>
    <n v="10"/>
    <x v="3"/>
    <s v="Daniel Frey"/>
    <s v="Global Director, Market insights"/>
    <s v="Boehringer Ingelheim"/>
    <x v="26"/>
    <s v="America"/>
    <s v="Georgia"/>
    <m/>
    <s v="No inmail sent"/>
    <x v="1"/>
    <m/>
    <m/>
    <n v="0"/>
    <m/>
    <m/>
    <m/>
    <m/>
    <m/>
    <m/>
    <m/>
    <m/>
    <m/>
  </r>
  <r>
    <n v="5380"/>
    <d v="2020-10-23T00:00:00"/>
    <n v="10"/>
    <x v="3"/>
    <s v="Julianna May"/>
    <s v="Sr. Associate Director, Insights and Analytics"/>
    <s v="Boehringer Ingelheim"/>
    <x v="26"/>
    <s v="America"/>
    <s v="Georgia"/>
    <m/>
    <s v="No inmail sent"/>
    <x v="1"/>
    <m/>
    <m/>
    <n v="0"/>
    <m/>
    <m/>
    <m/>
    <m/>
    <m/>
    <m/>
    <m/>
    <m/>
    <m/>
  </r>
  <r>
    <n v="5381"/>
    <d v="2020-02-28T00:00:00"/>
    <n v="2"/>
    <x v="2"/>
    <s v="Peter Shen"/>
    <s v="Senior Data Analyst"/>
    <s v="Boehringer Ingelheim"/>
    <x v="26"/>
    <s v="America"/>
    <s v="California"/>
    <m/>
    <s v="No inmail sent"/>
    <x v="0"/>
    <d v="2020-05-26T00:00:00"/>
    <d v="2021-04-07T00:00:00"/>
    <n v="4"/>
    <m/>
    <n v="343"/>
    <s v="None"/>
    <m/>
    <m/>
    <m/>
    <m/>
    <m/>
    <s v="Follow up message sent"/>
  </r>
  <r>
    <n v="5382"/>
    <d v="2020-10-23T00:00:00"/>
    <n v="10"/>
    <x v="3"/>
    <s v="Anita Maura"/>
    <s v="Senior Global Data Manager"/>
    <s v="Boehringer Ingelheim"/>
    <x v="26"/>
    <s v="America"/>
    <s v="Delaware"/>
    <m/>
    <s v="No inmail sent"/>
    <x v="1"/>
    <m/>
    <m/>
    <n v="0"/>
    <m/>
    <m/>
    <m/>
    <m/>
    <m/>
    <m/>
    <m/>
    <m/>
    <m/>
  </r>
  <r>
    <n v="5383"/>
    <d v="2020-10-23T00:00:00"/>
    <n v="10"/>
    <x v="3"/>
    <s v="Tahía Infantes BARRE"/>
    <s v="Associate Director, Visual Analytics, Metrics, and Reporting (BRQC Quality Analytics)"/>
    <s v="Boehringer Ingelheim"/>
    <x v="26"/>
    <s v="America"/>
    <s v="Florida"/>
    <m/>
    <s v="No inmail sent"/>
    <x v="1"/>
    <m/>
    <m/>
    <n v="0"/>
    <m/>
    <m/>
    <m/>
    <m/>
    <m/>
    <m/>
    <m/>
    <m/>
    <m/>
  </r>
  <r>
    <n v="5384"/>
    <m/>
    <n v="0"/>
    <x v="7"/>
    <m/>
    <m/>
    <s v="Bayer"/>
    <x v="26"/>
    <s v="America"/>
    <s v="North Carolina"/>
    <m/>
    <s v="No inmail sent"/>
    <x v="4"/>
    <m/>
    <m/>
    <n v="0"/>
    <m/>
    <m/>
    <m/>
    <m/>
    <m/>
    <m/>
    <m/>
    <m/>
    <m/>
  </r>
  <r>
    <n v="5385"/>
    <d v="2020-02-28T00:00:00"/>
    <n v="2"/>
    <x v="2"/>
    <s v="Kefeng (Kevin) Hua"/>
    <s v="Sr Manager AI/Data Mining Dev"/>
    <s v="Bayer"/>
    <x v="26"/>
    <s v="America"/>
    <s v="California"/>
    <m/>
    <s v="No inmail sent"/>
    <x v="0"/>
    <d v="2020-05-28T00:00:00"/>
    <d v="2021-04-07T00:00:00"/>
    <n v="4"/>
    <m/>
    <n v="343"/>
    <s v="None"/>
    <m/>
    <m/>
    <m/>
    <m/>
    <m/>
    <s v="Follow up message sent "/>
  </r>
  <r>
    <n v="5386"/>
    <m/>
    <n v="0"/>
    <x v="7"/>
    <s v="Mike Meersman"/>
    <s v="Sr Manager, Customer Insights &amp; Strategy"/>
    <s v="Bayer"/>
    <x v="26"/>
    <s v="America"/>
    <s v="Arkansas"/>
    <m/>
    <s v="No inmail sent"/>
    <x v="0"/>
    <d v="2020-06-02T00:00:00"/>
    <m/>
    <n v="0"/>
    <m/>
    <n v="649"/>
    <s v="Negative"/>
    <d v="2020-06-05T00:00:00"/>
    <m/>
    <m/>
    <m/>
    <m/>
    <s v="Not my area, sorry"/>
  </r>
  <r>
    <n v="5387"/>
    <m/>
    <n v="0"/>
    <x v="7"/>
    <s v="Lorraine (Lori) Saulnier"/>
    <s v="Customer Business Analyst"/>
    <s v="Bayer"/>
    <x v="26"/>
    <s v="America"/>
    <s v="Georgia"/>
    <m/>
    <s v="No inmail sent"/>
    <x v="4"/>
    <m/>
    <m/>
    <n v="0"/>
    <m/>
    <m/>
    <m/>
    <m/>
    <m/>
    <m/>
    <m/>
    <m/>
    <m/>
  </r>
  <r>
    <n v="5388"/>
    <m/>
    <n v="0"/>
    <x v="7"/>
    <s v="Scott Goins"/>
    <s v="Sr. Manager, Customer Marketing"/>
    <s v="Bayer"/>
    <x v="26"/>
    <s v="America"/>
    <s v="Texas"/>
    <m/>
    <s v="No inmail sent"/>
    <x v="4"/>
    <m/>
    <m/>
    <n v="0"/>
    <m/>
    <m/>
    <m/>
    <m/>
    <m/>
    <m/>
    <m/>
    <m/>
    <m/>
  </r>
  <r>
    <n v="5389"/>
    <m/>
    <n v="0"/>
    <x v="7"/>
    <s v="Simone Ikonomides"/>
    <s v="Senior Director Market Access National Accounts"/>
    <s v="Novo Nordisk"/>
    <x v="26"/>
    <s v="America"/>
    <s v="Texas"/>
    <m/>
    <s v="No inmail sent"/>
    <x v="4"/>
    <m/>
    <m/>
    <n v="0"/>
    <m/>
    <m/>
    <m/>
    <m/>
    <m/>
    <m/>
    <m/>
    <m/>
    <m/>
  </r>
  <r>
    <n v="5390"/>
    <d v="2020-02-28T00:00:00"/>
    <n v="2"/>
    <x v="2"/>
    <s v="Steven Ramirez"/>
    <s v="CEO"/>
    <s v="Beyond the Arc"/>
    <x v="26"/>
    <s v="America"/>
    <s v="California"/>
    <m/>
    <s v="No inmail sent"/>
    <x v="0"/>
    <d v="2020-05-27T00:00:00"/>
    <d v="2021-04-07T00:00:00"/>
    <n v="4"/>
    <m/>
    <n v="343"/>
    <s v="None"/>
    <m/>
    <m/>
    <m/>
    <m/>
    <m/>
    <s v="Follow up message sent"/>
  </r>
  <r>
    <n v="5391"/>
    <m/>
    <n v="0"/>
    <x v="7"/>
    <s v="Jon Snow"/>
    <s v="Sr. Director Area Accounts - South Central"/>
    <s v="Novo Nordisk"/>
    <x v="26"/>
    <s v="America"/>
    <s v="Texas"/>
    <m/>
    <s v="No inmail sent"/>
    <x v="4"/>
    <m/>
    <m/>
    <n v="0"/>
    <m/>
    <m/>
    <m/>
    <m/>
    <m/>
    <m/>
    <m/>
    <m/>
    <m/>
  </r>
  <r>
    <n v="5392"/>
    <m/>
    <n v="0"/>
    <x v="0"/>
    <s v="Barbara Gassaway"/>
    <s v="President | Market Researcher | Master Moderator"/>
    <s v="The Research Group"/>
    <x v="26"/>
    <s v="America"/>
    <s v="Washington"/>
    <s v="Ramla's"/>
    <s v="No inmail sent"/>
    <x v="2"/>
    <m/>
    <m/>
    <n v="0"/>
    <m/>
    <m/>
    <m/>
    <m/>
    <m/>
    <m/>
    <m/>
    <m/>
    <m/>
  </r>
  <r>
    <n v="5393"/>
    <m/>
    <n v="0"/>
    <x v="0"/>
    <s v="Cameron Martin"/>
    <s v="Market Research Analyst"/>
    <s v="Eli Lilly"/>
    <x v="26"/>
    <s v="America"/>
    <s v="California"/>
    <s v="Ramla's"/>
    <s v="No inmail sent"/>
    <x v="2"/>
    <m/>
    <m/>
    <n v="0"/>
    <m/>
    <m/>
    <m/>
    <m/>
    <m/>
    <m/>
    <m/>
    <m/>
    <m/>
  </r>
  <r>
    <n v="5394"/>
    <m/>
    <n v="0"/>
    <x v="0"/>
    <s v="Norm Cosand"/>
    <s v="Marketing Strategy and Operations - Project Matrix"/>
    <s v="Eli Lilly"/>
    <x v="26"/>
    <s v="America"/>
    <s v="North Carolina"/>
    <s v="Ramla's"/>
    <s v="No inmail sent"/>
    <x v="0"/>
    <d v="2021-08-04T00:00:00"/>
    <m/>
    <n v="0"/>
    <m/>
    <m/>
    <m/>
    <m/>
    <m/>
    <m/>
    <m/>
    <m/>
    <m/>
  </r>
  <r>
    <n v="5395"/>
    <m/>
    <n v="0"/>
    <x v="7"/>
    <s v="Scott Hilpert"/>
    <s v="Director, Data and Analytics"/>
    <s v="AmerisourceBergen"/>
    <x v="26"/>
    <s v="America"/>
    <s v="Idaho"/>
    <m/>
    <s v="No inmail sent"/>
    <x v="4"/>
    <m/>
    <m/>
    <n v="0"/>
    <m/>
    <m/>
    <m/>
    <m/>
    <m/>
    <m/>
    <m/>
    <m/>
    <m/>
  </r>
  <r>
    <n v="5396"/>
    <m/>
    <n v="0"/>
    <x v="7"/>
    <s v="Lisa O'Brien"/>
    <s v="Director, Solutions Marketing"/>
    <s v="ION Solutions, AmerisourceBergen "/>
    <x v="26"/>
    <s v="America"/>
    <s v="Texas"/>
    <m/>
    <s v="No inmail sent"/>
    <x v="4"/>
    <m/>
    <m/>
    <n v="0"/>
    <m/>
    <m/>
    <m/>
    <m/>
    <m/>
    <m/>
    <m/>
    <m/>
    <m/>
  </r>
  <r>
    <n v="5397"/>
    <m/>
    <n v="0"/>
    <x v="7"/>
    <s v="Karlene Moore"/>
    <s v="Group Vice President, Marketing"/>
    <s v="ION Solutions, AmerisourceBergen "/>
    <x v="26"/>
    <s v="America"/>
    <s v="North Carolina"/>
    <m/>
    <s v="No inmail sent"/>
    <x v="4"/>
    <m/>
    <m/>
    <n v="0"/>
    <m/>
    <m/>
    <m/>
    <m/>
    <m/>
    <m/>
    <m/>
    <m/>
    <m/>
  </r>
  <r>
    <n v="5398"/>
    <m/>
    <n v="0"/>
    <x v="2"/>
    <s v="Godchild Derosena"/>
    <s v="Senior Associate Marketing Effectiveness"/>
    <s v="Takeda"/>
    <x v="26"/>
    <s v="America"/>
    <s v="Massachusetts"/>
    <m/>
    <s v="No inmail sent"/>
    <x v="4"/>
    <m/>
    <m/>
    <n v="0"/>
    <m/>
    <m/>
    <m/>
    <m/>
    <m/>
    <m/>
    <m/>
    <m/>
    <m/>
  </r>
  <r>
    <n v="5399"/>
    <m/>
    <n v="0"/>
    <x v="3"/>
    <s v="Mark Montgomery"/>
    <s v="Global Head, Commercial Analytics &amp; Insights"/>
    <s v="GSK"/>
    <x v="26"/>
    <s v="America"/>
    <s v="Pennsylvania"/>
    <m/>
    <s v="No inmail sent"/>
    <x v="0"/>
    <d v="2020-05-28T00:00:00"/>
    <d v="2020-10-16T00:00:00"/>
    <n v="10"/>
    <m/>
    <n v="516"/>
    <m/>
    <m/>
    <m/>
    <m/>
    <m/>
    <m/>
    <m/>
  </r>
  <r>
    <n v="5400"/>
    <m/>
    <n v="0"/>
    <x v="3"/>
    <s v="Brian Garino"/>
    <s v="Director, Advanced Analytics"/>
    <s v="Novartis"/>
    <x v="6"/>
    <s v="America"/>
    <s v="New Jersey"/>
    <m/>
    <s v="No inmail sent"/>
    <x v="0"/>
    <d v="2020-09-23T00:00:00"/>
    <d v="2021-03-11T00:00:00"/>
    <n v="3"/>
    <n v="1"/>
    <n v="370"/>
    <s v="None"/>
    <m/>
    <m/>
    <m/>
    <m/>
    <m/>
    <s v="Relevant + followed up"/>
  </r>
  <r>
    <n v="5401"/>
    <d v="2022-02-04T00:00:00"/>
    <n v="2"/>
    <x v="2"/>
    <s v="Patrick Rajan"/>
    <s v="Associate Director, Market Research &amp; Analytics"/>
    <s v="Merck"/>
    <x v="26"/>
    <s v="America"/>
    <s v="New Jersey"/>
    <s v="Ramla's"/>
    <s v="No inmail sent"/>
    <x v="1"/>
    <m/>
    <m/>
    <n v="0"/>
    <m/>
    <m/>
    <m/>
    <m/>
    <m/>
    <m/>
    <m/>
    <m/>
    <m/>
  </r>
  <r>
    <n v="5402"/>
    <d v="2022-02-04T00:00:00"/>
    <n v="2"/>
    <x v="2"/>
    <s v="Nathan Ochoa"/>
    <s v="Associate Director, Marketing Analytics"/>
    <s v="AbbVie"/>
    <x v="26"/>
    <s v="America"/>
    <s v="Illinois"/>
    <s v="Ramla's"/>
    <s v="No inmail sent"/>
    <x v="1"/>
    <m/>
    <m/>
    <n v="0"/>
    <m/>
    <m/>
    <m/>
    <m/>
    <m/>
    <m/>
    <m/>
    <m/>
    <m/>
  </r>
  <r>
    <n v="5403"/>
    <m/>
    <n v="0"/>
    <x v="0"/>
    <s v="Edward Dinicola"/>
    <s v="Director, Strategic Planning &amp; Corporate Development"/>
    <s v="Merck"/>
    <x v="26"/>
    <s v="America"/>
    <s v="New York"/>
    <m/>
    <s v="No inmail sent"/>
    <x v="4"/>
    <m/>
    <m/>
    <n v="0"/>
    <m/>
    <m/>
    <m/>
    <m/>
    <m/>
    <m/>
    <m/>
    <m/>
    <m/>
  </r>
  <r>
    <n v="5404"/>
    <m/>
    <n v="0"/>
    <x v="0"/>
    <s v="Erick Arostegui"/>
    <s v="Global Marketing Director"/>
    <s v="Pfizer"/>
    <x v="26"/>
    <s v="America"/>
    <s v="New York"/>
    <m/>
    <s v="No inmail sent"/>
    <x v="4"/>
    <m/>
    <m/>
    <n v="0"/>
    <m/>
    <m/>
    <m/>
    <m/>
    <m/>
    <m/>
    <m/>
    <m/>
    <m/>
  </r>
  <r>
    <n v="5405"/>
    <m/>
    <n v="0"/>
    <x v="0"/>
    <s v="Rachel Silvestrini"/>
    <s v="Director - Advanced Analytics - US Commercial"/>
    <s v="Eli Lilly and Company"/>
    <x v="26"/>
    <s v="America"/>
    <s v="Indiana"/>
    <s v="Ramla's"/>
    <s v="No inmail sent"/>
    <x v="0"/>
    <d v="2020-06-10T00:00:00"/>
    <d v="2021-08-04T00:00:00"/>
    <n v="8"/>
    <n v="1"/>
    <n v="224"/>
    <m/>
    <m/>
    <m/>
    <m/>
    <m/>
    <m/>
    <m/>
  </r>
  <r>
    <n v="5406"/>
    <m/>
    <n v="0"/>
    <x v="0"/>
    <s v="Nuria Diaz-Tena"/>
    <s v="Director of the New Commercial Channel Team"/>
    <s v="Pfizer"/>
    <x v="26"/>
    <s v="America"/>
    <s v="New Jersey"/>
    <m/>
    <s v="No inmail sent"/>
    <x v="4"/>
    <m/>
    <m/>
    <n v="0"/>
    <m/>
    <m/>
    <m/>
    <m/>
    <m/>
    <m/>
    <m/>
    <m/>
    <m/>
  </r>
  <r>
    <n v="5407"/>
    <m/>
    <n v="0"/>
    <x v="0"/>
    <s v="Anuj Maheshwari"/>
    <s v="Vice President, Business Analytics"/>
    <s v="Pfizer"/>
    <x v="26"/>
    <s v="America"/>
    <s v="New York"/>
    <m/>
    <s v="No inmail sent"/>
    <x v="4"/>
    <m/>
    <m/>
    <n v="0"/>
    <m/>
    <m/>
    <m/>
    <m/>
    <m/>
    <m/>
    <m/>
    <m/>
    <m/>
  </r>
  <r>
    <n v="5408"/>
    <m/>
    <n v="0"/>
    <x v="0"/>
    <s v="Le Yin"/>
    <s v="Director, Commercial Analytics"/>
    <s v="Bausch Health Companies Inc."/>
    <x v="26"/>
    <s v="America"/>
    <s v="New Jersey"/>
    <m/>
    <s v="No inmail sent"/>
    <x v="0"/>
    <d v="2020-05-28T00:00:00"/>
    <d v="2021-03-30T00:00:00"/>
    <n v="3"/>
    <n v="4"/>
    <n v="351"/>
    <m/>
    <m/>
    <m/>
    <m/>
    <m/>
    <m/>
    <m/>
  </r>
  <r>
    <n v="5409"/>
    <m/>
    <n v="0"/>
    <x v="0"/>
    <s v="Shameek Ghosh"/>
    <s v="Senior Director, Head of Commercial Analytics"/>
    <s v="Otsuka Pharmaceutical Companies (U.S.)"/>
    <x v="26"/>
    <s v="America"/>
    <s v="New Jersey"/>
    <m/>
    <s v="No inmail sent"/>
    <x v="0"/>
    <d v="2020-06-03T00:00:00"/>
    <d v="2021-02-19T00:00:00"/>
    <n v="2"/>
    <n v="2"/>
    <n v="390"/>
    <m/>
    <m/>
    <m/>
    <m/>
    <m/>
    <m/>
    <m/>
  </r>
  <r>
    <n v="5410"/>
    <d v="2021-06-01T00:00:00"/>
    <n v="6"/>
    <x v="2"/>
    <s v="Kishan Kumar"/>
    <s v="Director, Commercial Strategy &amp; Operations"/>
    <s v="Novartis Oncology"/>
    <x v="26"/>
    <s v="America"/>
    <s v="New York"/>
    <m/>
    <s v="No inmail sent"/>
    <x v="0"/>
    <d v="2022-03-03T00:00:00"/>
    <m/>
    <n v="0"/>
    <m/>
    <m/>
    <m/>
    <m/>
    <m/>
    <m/>
    <m/>
    <m/>
    <m/>
  </r>
  <r>
    <n v="5411"/>
    <d v="2020-06-01T00:00:00"/>
    <n v="6"/>
    <x v="7"/>
    <s v="Harinder Singh"/>
    <s v="Head of Demand &amp; Supply Planning, Data Science and Advance Analytics"/>
    <s v="Amazon"/>
    <x v="0"/>
    <s v="America"/>
    <s v="Washington"/>
    <m/>
    <s v="No inmail sent"/>
    <x v="1"/>
    <m/>
    <m/>
    <n v="0"/>
    <m/>
    <m/>
    <m/>
    <m/>
    <m/>
    <m/>
    <m/>
    <m/>
    <m/>
  </r>
  <r>
    <n v="5412"/>
    <d v="2022-03-03T00:00:00"/>
    <n v="3"/>
    <x v="2"/>
    <s v="Dushyant Khatri"/>
    <s v="Head of Marketing Analytics"/>
    <s v="Amazon"/>
    <x v="0"/>
    <s v="America"/>
    <s v="Washington"/>
    <s v="Both (Ramla's &amp; Personal)"/>
    <s v="No inmail sent"/>
    <x v="0"/>
    <d v="2020-06-08T00:00:00"/>
    <d v="2021-04-13T00:00:00"/>
    <n v="4"/>
    <n v="2"/>
    <n v="337"/>
    <m/>
    <m/>
    <m/>
    <m/>
    <m/>
    <m/>
    <m/>
  </r>
  <r>
    <n v="5413"/>
    <d v="2020-06-01T00:00:00"/>
    <n v="6"/>
    <x v="2"/>
    <s v="Derek Whiteside"/>
    <s v="Sales Specialist"/>
    <s v="Best Buy"/>
    <x v="26"/>
    <s v="America"/>
    <s v="Virginia"/>
    <m/>
    <s v="No inmail sent"/>
    <x v="0"/>
    <d v="2020-06-10T00:00:00"/>
    <d v="2021-04-07T00:00:00"/>
    <n v="4"/>
    <m/>
    <n v="343"/>
    <s v="None"/>
    <m/>
    <m/>
    <m/>
    <m/>
    <m/>
    <s v="Follow up message sent"/>
  </r>
  <r>
    <n v="5414"/>
    <d v="2020-06-01T00:00:00"/>
    <n v="6"/>
    <x v="7"/>
    <s v="Frank Escobar"/>
    <s v="Market Senior Director"/>
    <s v="Best Buy"/>
    <x v="26"/>
    <s v="America"/>
    <s v="Florida"/>
    <m/>
    <s v="No inmail sent"/>
    <x v="4"/>
    <m/>
    <m/>
    <n v="0"/>
    <m/>
    <m/>
    <m/>
    <m/>
    <m/>
    <m/>
    <m/>
    <m/>
    <m/>
  </r>
  <r>
    <n v="5415"/>
    <d v="2020-06-01T00:00:00"/>
    <n v="6"/>
    <x v="2"/>
    <s v="Victoria Dias"/>
    <s v="Market Senior Director Southwest Best Buy"/>
    <s v="Best Buy"/>
    <x v="26"/>
    <s v="America"/>
    <s v="California"/>
    <m/>
    <s v="No inmail sent"/>
    <x v="0"/>
    <d v="2020-06-08T00:00:00"/>
    <d v="2021-03-16T00:00:00"/>
    <n v="3"/>
    <m/>
    <n v="365"/>
    <s v="Neutral"/>
    <m/>
    <m/>
    <m/>
    <m/>
    <m/>
    <s v="Not at this time"/>
  </r>
  <r>
    <n v="5416"/>
    <d v="2020-06-01T00:00:00"/>
    <n v="6"/>
    <x v="2"/>
    <s v="Neeraj Kumar"/>
    <s v="Senior QA Analyst"/>
    <s v="Best Buy"/>
    <x v="26"/>
    <s v="America"/>
    <s v="Washington"/>
    <m/>
    <s v="No inmail sent"/>
    <x v="0"/>
    <d v="2020-06-29T00:00:00"/>
    <d v="2021-03-16T00:00:00"/>
    <n v="3"/>
    <m/>
    <n v="365"/>
    <s v="Negative"/>
    <m/>
    <m/>
    <m/>
    <m/>
    <m/>
    <s v="Not interested"/>
  </r>
  <r>
    <n v="5417"/>
    <d v="2020-06-01T00:00:00"/>
    <n v="6"/>
    <x v="7"/>
    <s v="Rachel Z."/>
    <s v="Head of analytical product"/>
    <s v="eBay"/>
    <x v="26"/>
    <s v="America"/>
    <s v="California"/>
    <m/>
    <s v="No inmail sent"/>
    <x v="4"/>
    <m/>
    <m/>
    <n v="0"/>
    <m/>
    <m/>
    <m/>
    <m/>
    <m/>
    <m/>
    <m/>
    <m/>
    <m/>
  </r>
  <r>
    <n v="5418"/>
    <d v="2020-06-01T00:00:00"/>
    <n v="6"/>
    <x v="7"/>
    <s v="Wenjun Liu"/>
    <s v="Sr. Director of Product Insights and Analytics"/>
    <s v="eBay"/>
    <x v="26"/>
    <s v="America"/>
    <s v="California"/>
    <m/>
    <s v="No inmail sent"/>
    <x v="4"/>
    <m/>
    <m/>
    <n v="0"/>
    <m/>
    <m/>
    <m/>
    <m/>
    <m/>
    <m/>
    <m/>
    <m/>
    <m/>
  </r>
  <r>
    <n v="5419"/>
    <d v="2020-06-01T00:00:00"/>
    <n v="6"/>
    <x v="7"/>
    <m/>
    <s v="Director, Data Science"/>
    <s v="eBay"/>
    <x v="26"/>
    <s v="America"/>
    <s v="Texas"/>
    <m/>
    <s v="No inmail sent"/>
    <x v="4"/>
    <m/>
    <m/>
    <n v="0"/>
    <m/>
    <m/>
    <m/>
    <m/>
    <m/>
    <m/>
    <m/>
    <m/>
    <m/>
  </r>
  <r>
    <n v="5420"/>
    <d v="2020-06-01T00:00:00"/>
    <n v="6"/>
    <x v="7"/>
    <s v="Krista Barnes"/>
    <s v="Senior Analyst-Supervisor"/>
    <s v="eBay"/>
    <x v="26"/>
    <s v="America"/>
    <s v="Utah"/>
    <m/>
    <s v="No inmail sent"/>
    <x v="4"/>
    <m/>
    <m/>
    <n v="0"/>
    <m/>
    <m/>
    <m/>
    <m/>
    <m/>
    <m/>
    <m/>
    <m/>
    <m/>
  </r>
  <r>
    <n v="5421"/>
    <d v="2020-09-26T00:00:00"/>
    <n v="9"/>
    <x v="3"/>
    <s v="Xi Liu"/>
    <s v="Senior Data Analyst"/>
    <s v="Alibaba.com"/>
    <x v="26"/>
    <s v="America"/>
    <s v="California"/>
    <m/>
    <s v="No inmail sent"/>
    <x v="0"/>
    <d v="2020-10-07T00:00:00"/>
    <m/>
    <n v="0"/>
    <m/>
    <m/>
    <m/>
    <m/>
    <m/>
    <m/>
    <m/>
    <m/>
    <m/>
  </r>
  <r>
    <n v="5422"/>
    <d v="2020-06-01T00:00:00"/>
    <n v="6"/>
    <x v="3"/>
    <s v="Kevin Fullen"/>
    <s v="Major Sales and Marketing"/>
    <s v="Costco Wholesale"/>
    <x v="26"/>
    <s v="America"/>
    <s v="Washington"/>
    <m/>
    <s v="No inmail sent"/>
    <x v="0"/>
    <d v="2020-12-07T00:00:00"/>
    <d v="2021-10-05T00:00:00"/>
    <n v="10"/>
    <m/>
    <n v="162"/>
    <m/>
    <m/>
    <m/>
    <m/>
    <m/>
    <m/>
    <m/>
  </r>
  <r>
    <n v="5423"/>
    <d v="2020-06-01T00:00:00"/>
    <n v="6"/>
    <x v="2"/>
    <s v="Akshay Kumar Katta"/>
    <s v="Senior Director, Data Science and Optimization"/>
    <s v="Target"/>
    <x v="0"/>
    <s v="America"/>
    <s v="Washington"/>
    <m/>
    <s v="No inmail sent"/>
    <x v="0"/>
    <d v="2020-06-24T00:00:00"/>
    <d v="2021-04-07T00:00:00"/>
    <n v="4"/>
    <m/>
    <n v="343"/>
    <s v="None"/>
    <m/>
    <m/>
    <m/>
    <m/>
    <m/>
    <s v="Follow up message sent"/>
  </r>
  <r>
    <n v="5424"/>
    <d v="2020-09-01T00:00:00"/>
    <n v="9"/>
    <x v="2"/>
    <s v="Saarthak Malik"/>
    <s v="Performance Marketing &amp; Analytics"/>
    <s v="PepsiCo"/>
    <x v="3"/>
    <s v="America"/>
    <s v="New York"/>
    <m/>
    <s v="No inmail sent"/>
    <x v="0"/>
    <d v="2019-11-07T00:00:00"/>
    <d v="2021-07-19T00:00:00"/>
    <n v="7"/>
    <m/>
    <m/>
    <m/>
    <m/>
    <m/>
    <m/>
    <m/>
    <m/>
    <m/>
  </r>
  <r>
    <n v="5425"/>
    <d v="2022-03-08T00:00:00"/>
    <n v="3"/>
    <x v="2"/>
    <s v="Carrie Craig"/>
    <s v="Director, Reporting and Insights"/>
    <s v="Best Buy"/>
    <x v="0"/>
    <s v="America"/>
    <s v="Minnesota"/>
    <m/>
    <s v="No inmail sent"/>
    <x v="1"/>
    <m/>
    <m/>
    <n v="0"/>
    <m/>
    <m/>
    <m/>
    <m/>
    <m/>
    <m/>
    <m/>
    <m/>
    <m/>
  </r>
  <r>
    <n v="5426"/>
    <d v="2022-03-08T00:00:00"/>
    <n v="3"/>
    <x v="2"/>
    <s v="Dan Golaszewski"/>
    <s v="Director, Customer Data Science and Analytics"/>
    <s v="McDonald's "/>
    <x v="29"/>
    <s v="America"/>
    <s v="Illinois"/>
    <m/>
    <s v="No inmail sent"/>
    <x v="1"/>
    <m/>
    <m/>
    <n v="0"/>
    <m/>
    <m/>
    <m/>
    <m/>
    <s v="dgolaszewski@ulta.com"/>
    <s v="Sales QL"/>
    <m/>
    <d v="2020-11-04T00:00:00"/>
    <m/>
  </r>
  <r>
    <n v="5427"/>
    <d v="2020-06-01T00:00:00"/>
    <n v="6"/>
    <x v="0"/>
    <s v="Chris Miller"/>
    <s v="Senior Vice President, Marketing and Advertising"/>
    <s v="Burlington Stores, Inc."/>
    <x v="26"/>
    <s v="America"/>
    <s v="New Jersey"/>
    <m/>
    <s v="No inmail sent"/>
    <x v="0"/>
    <m/>
    <m/>
    <n v="0"/>
    <m/>
    <m/>
    <m/>
    <m/>
    <m/>
    <m/>
    <m/>
    <m/>
    <m/>
  </r>
  <r>
    <n v="5428"/>
    <d v="2020-10-07T00:00:00"/>
    <n v="10"/>
    <x v="3"/>
    <s v="Ali Carl"/>
    <s v="Senior Manager, Performance Marketing"/>
    <s v="EXPRESS"/>
    <x v="26"/>
    <s v="America"/>
    <s v="Ohio"/>
    <m/>
    <s v="No inmail sent"/>
    <x v="0"/>
    <d v="2020-06-03T00:00:00"/>
    <d v="2021-11-03T00:00:00"/>
    <n v="11"/>
    <m/>
    <n v="133"/>
    <m/>
    <m/>
    <m/>
    <m/>
    <m/>
    <m/>
    <m/>
  </r>
  <r>
    <n v="5429"/>
    <d v="2020-06-01T00:00:00"/>
    <n v="6"/>
    <x v="0"/>
    <s v="Jerry McClay"/>
    <s v="Global VP - Multichannel Marketing Solution Center"/>
    <s v="Sanofi"/>
    <x v="26"/>
    <s v="America"/>
    <s v="New Jersey"/>
    <m/>
    <s v="No inmail sent"/>
    <x v="1"/>
    <m/>
    <m/>
    <n v="0"/>
    <m/>
    <m/>
    <m/>
    <m/>
    <s v="jerry.mcclay@sanofi.com"/>
    <s v="reply"/>
    <m/>
    <d v="2020-10-30T00:00:00"/>
    <m/>
  </r>
  <r>
    <n v="5430"/>
    <d v="2020-06-01T00:00:00"/>
    <n v="6"/>
    <x v="0"/>
    <s v="Michael Stanfield"/>
    <s v="Vice President, Marketing"/>
    <s v="Amplifon"/>
    <x v="26"/>
    <s v="America"/>
    <s v="Minnesota"/>
    <m/>
    <s v="No inmail sent"/>
    <x v="1"/>
    <m/>
    <m/>
    <n v="0"/>
    <m/>
    <m/>
    <m/>
    <m/>
    <s v="michael.stanfield@amplifon.com"/>
    <s v="Sales QL"/>
    <s v="Bounced"/>
    <d v="2020-11-04T00:00:00"/>
    <m/>
  </r>
  <r>
    <n v="5431"/>
    <d v="2020-06-01T00:00:00"/>
    <n v="6"/>
    <x v="0"/>
    <s v="Michelle Villarroel"/>
    <s v="Marketing Director"/>
    <s v="The Hershey Company"/>
    <x v="26"/>
    <s v="America"/>
    <s v="Pennsylvania"/>
    <m/>
    <s v="No inmail sent"/>
    <x v="0"/>
    <d v="2020-06-25T00:00:00"/>
    <d v="2021-02-19T00:00:00"/>
    <n v="2"/>
    <n v="2"/>
    <n v="390"/>
    <m/>
    <m/>
    <m/>
    <m/>
    <m/>
    <m/>
    <m/>
  </r>
  <r>
    <n v="5432"/>
    <d v="2020-06-01T00:00:00"/>
    <n v="6"/>
    <x v="0"/>
    <s v="Leslie Waller"/>
    <s v="Vice President Marketing"/>
    <s v="Campbell Soup Company"/>
    <x v="26"/>
    <s v="America"/>
    <s v="New Jersey"/>
    <m/>
    <s v="No inmail sent"/>
    <x v="1"/>
    <m/>
    <m/>
    <n v="0"/>
    <m/>
    <m/>
    <m/>
    <m/>
    <s v="w-leslie@campbellsoupcompany.com"/>
    <s v="Sales QL"/>
    <m/>
    <d v="2020-11-04T00:00:00"/>
    <m/>
  </r>
  <r>
    <n v="5433"/>
    <d v="2020-10-07T00:00:00"/>
    <n v="10"/>
    <x v="3"/>
    <s v="Tiffanie Veldman"/>
    <s v="Director of Financial Planning &amp; Analysis"/>
    <s v="Macy's"/>
    <x v="0"/>
    <s v="America"/>
    <s v="New York"/>
    <m/>
    <s v="No inmail sent"/>
    <x v="0"/>
    <d v="2020-06-02T00:00:00"/>
    <d v="2021-11-03T00:00:00"/>
    <n v="11"/>
    <m/>
    <n v="133"/>
    <m/>
    <m/>
    <m/>
    <m/>
    <m/>
    <m/>
    <m/>
  </r>
  <r>
    <n v="5434"/>
    <d v="2020-06-01T00:00:00"/>
    <n v="6"/>
    <x v="2"/>
    <s v="Polina Markelova"/>
    <s v="Vice President Marketing, Promotions Strategy &amp; Marketing Effectiveness"/>
    <s v="Bloomingdale's"/>
    <x v="26"/>
    <s v="America"/>
    <s v="New York"/>
    <m/>
    <s v="No inmail sent"/>
    <x v="1"/>
    <m/>
    <m/>
    <n v="0"/>
    <m/>
    <m/>
    <m/>
    <m/>
    <s v="polina.markelova@bloomingdales.com"/>
    <s v="Sales QL"/>
    <m/>
    <d v="2020-11-04T00:00:00"/>
    <m/>
  </r>
  <r>
    <n v="5435"/>
    <d v="2020-10-07T00:00:00"/>
    <n v="10"/>
    <x v="3"/>
    <s v="Christopher Steele"/>
    <s v="Marketing Director, Coors Light"/>
    <s v="MillerCoors"/>
    <x v="26"/>
    <s v="America"/>
    <s v="Illinois"/>
    <s v="Ramla's"/>
    <s v="No inmail sent"/>
    <x v="0"/>
    <d v="2020-06-18T00:00:00"/>
    <d v="2022-02-10T00:00:00"/>
    <n v="2"/>
    <m/>
    <n v="34"/>
    <m/>
    <m/>
    <m/>
    <m/>
    <m/>
    <m/>
    <m/>
  </r>
  <r>
    <n v="5436"/>
    <d v="2020-06-01T00:00:00"/>
    <n v="6"/>
    <x v="0"/>
    <s v="Tasha Blackman"/>
    <s v="Divisional Vice President, Integrated Marketing"/>
    <s v="Lord &amp; Taylor"/>
    <x v="26"/>
    <s v="America"/>
    <s v="New York"/>
    <m/>
    <s v="No inmail sent"/>
    <x v="1"/>
    <m/>
    <m/>
    <n v="0"/>
    <m/>
    <m/>
    <m/>
    <m/>
    <m/>
    <m/>
    <m/>
    <m/>
    <m/>
  </r>
  <r>
    <n v="5437"/>
    <d v="2020-06-01T00:00:00"/>
    <n v="6"/>
    <x v="0"/>
    <s v="monica castro"/>
    <s v="Senior Director"/>
    <s v="Hasbro"/>
    <x v="26"/>
    <s v="America"/>
    <s v="Rhode Island"/>
    <m/>
    <s v="No inmail sent"/>
    <x v="1"/>
    <m/>
    <m/>
    <n v="0"/>
    <m/>
    <m/>
    <m/>
    <m/>
    <m/>
    <m/>
    <m/>
    <m/>
    <m/>
  </r>
  <r>
    <n v="5438"/>
    <d v="2020-06-01T00:00:00"/>
    <n v="6"/>
    <x v="0"/>
    <s v="Pete Bell"/>
    <s v="Chief Marketing Officer"/>
    <s v="Paris Baguette America"/>
    <x v="26"/>
    <s v="America"/>
    <s v="New Jersey"/>
    <m/>
    <s v="No inmail sent"/>
    <x v="4"/>
    <m/>
    <m/>
    <n v="0"/>
    <m/>
    <m/>
    <m/>
    <m/>
    <m/>
    <m/>
    <m/>
    <m/>
    <m/>
  </r>
  <r>
    <n v="5439"/>
    <d v="2020-06-01T00:00:00"/>
    <n v="6"/>
    <x v="0"/>
    <s v="Jens Reich"/>
    <s v="Managing Director &amp; CMO"/>
    <s v="HelloFresh"/>
    <x v="26"/>
    <s v="America"/>
    <s v="New York"/>
    <m/>
    <s v="No inmail sent"/>
    <x v="4"/>
    <m/>
    <m/>
    <n v="0"/>
    <m/>
    <m/>
    <m/>
    <m/>
    <m/>
    <m/>
    <m/>
    <m/>
    <m/>
  </r>
  <r>
    <n v="5440"/>
    <d v="2020-06-01T00:00:00"/>
    <n v="6"/>
    <x v="0"/>
    <s v="Michael Kustermann"/>
    <s v="Chief Marketing Officer"/>
    <s v="Century 21 Stores"/>
    <x v="26"/>
    <s v="America"/>
    <s v="New York"/>
    <m/>
    <s v="No inmail sent"/>
    <x v="4"/>
    <m/>
    <m/>
    <n v="0"/>
    <m/>
    <m/>
    <m/>
    <m/>
    <m/>
    <m/>
    <m/>
    <m/>
    <m/>
  </r>
  <r>
    <n v="5441"/>
    <d v="2020-06-01T00:00:00"/>
    <n v="6"/>
    <x v="0"/>
    <s v="Todd Borgerson"/>
    <s v="Chief Marketing and Innovation Officer"/>
    <s v="Dapple Baby"/>
    <x v="26"/>
    <s v="America"/>
    <s v="Ohio"/>
    <m/>
    <s v="No inmail sent"/>
    <x v="4"/>
    <m/>
    <m/>
    <n v="0"/>
    <m/>
    <m/>
    <m/>
    <m/>
    <m/>
    <m/>
    <m/>
    <m/>
    <m/>
  </r>
  <r>
    <n v="5442"/>
    <d v="2020-06-01T00:00:00"/>
    <n v="6"/>
    <x v="0"/>
    <s v="Joe Suplick"/>
    <s v="Marketing Analytics Manager"/>
    <s v="GlaxoSmithKline Inc "/>
    <x v="26"/>
    <s v="America"/>
    <s v="New Jersey"/>
    <m/>
    <s v="No inmail sent"/>
    <x v="4"/>
    <m/>
    <m/>
    <n v="0"/>
    <m/>
    <m/>
    <m/>
    <m/>
    <m/>
    <m/>
    <m/>
    <m/>
    <m/>
  </r>
  <r>
    <n v="5443"/>
    <d v="2020-06-01T00:00:00"/>
    <n v="6"/>
    <x v="0"/>
    <s v="Patrick Higgins"/>
    <s v="Digital Analytics Manager"/>
    <s v="Timberland"/>
    <x v="26"/>
    <s v="America"/>
    <s v="Massachusetts"/>
    <m/>
    <s v="No inmail sent"/>
    <x v="0"/>
    <d v="2020-06-02T00:00:00"/>
    <d v="2021-02-19T00:00:00"/>
    <n v="2"/>
    <n v="2"/>
    <n v="390"/>
    <m/>
    <m/>
    <m/>
    <m/>
    <m/>
    <m/>
    <m/>
  </r>
  <r>
    <n v="5444"/>
    <d v="2020-06-01T00:00:00"/>
    <n v="6"/>
    <x v="0"/>
    <s v="Filippia Iboko"/>
    <s v="Senior Media Manager"/>
    <s v="Target"/>
    <x v="0"/>
    <s v="America"/>
    <s v="Minnesota"/>
    <m/>
    <s v="No inmail sent"/>
    <x v="1"/>
    <m/>
    <m/>
    <n v="0"/>
    <m/>
    <m/>
    <m/>
    <m/>
    <m/>
    <m/>
    <m/>
    <m/>
    <m/>
  </r>
  <r>
    <n v="5445"/>
    <d v="2020-06-01T00:00:00"/>
    <n v="6"/>
    <x v="0"/>
    <s v="Lucy J. Nicholls"/>
    <s v="Director, Head of Marketing"/>
    <s v="Eversight"/>
    <x v="26"/>
    <s v="America"/>
    <s v="New York"/>
    <m/>
    <s v="No inmail sent"/>
    <x v="0"/>
    <d v="2020-06-03T00:00:00"/>
    <d v="2021-02-19T00:00:00"/>
    <n v="2"/>
    <n v="2"/>
    <n v="390"/>
    <m/>
    <m/>
    <m/>
    <m/>
    <m/>
    <m/>
    <m/>
  </r>
  <r>
    <n v="5446"/>
    <d v="2020-06-01T00:00:00"/>
    <n v="6"/>
    <x v="0"/>
    <s v="Prasad Jape"/>
    <s v="Manager - Marketing Analytics &amp; Data Science"/>
    <s v="American Express"/>
    <x v="26"/>
    <s v="America"/>
    <s v="New York"/>
    <m/>
    <s v="No inmail sent"/>
    <x v="0"/>
    <d v="2020-06-03T00:00:00"/>
    <d v="2021-02-19T00:00:00"/>
    <n v="2"/>
    <n v="1"/>
    <n v="390"/>
    <m/>
    <m/>
    <m/>
    <m/>
    <m/>
    <m/>
    <m/>
  </r>
  <r>
    <n v="5447"/>
    <d v="2020-06-01T00:00:00"/>
    <n v="6"/>
    <x v="0"/>
    <s v="Holden Lee"/>
    <s v="Head Of Business Intelligence"/>
    <s v="Policygenius Inc."/>
    <x v="26"/>
    <s v="America"/>
    <s v="Pennsylvania"/>
    <m/>
    <s v="No inmail sent"/>
    <x v="4"/>
    <m/>
    <m/>
    <n v="0"/>
    <m/>
    <m/>
    <m/>
    <m/>
    <s v="holden@policygenius.com"/>
    <m/>
    <m/>
    <m/>
    <m/>
  </r>
  <r>
    <n v="5448"/>
    <d v="2020-06-01T00:00:00"/>
    <n v="6"/>
    <x v="0"/>
    <s v="Andrew Hoffman"/>
    <s v="Associate Director, Marketing Sciences"/>
    <s v="R/GA"/>
    <x v="21"/>
    <s v="America"/>
    <s v="New York"/>
    <m/>
    <s v="No inmail sent"/>
    <x v="4"/>
    <m/>
    <m/>
    <n v="0"/>
    <m/>
    <m/>
    <m/>
    <m/>
    <m/>
    <m/>
    <m/>
    <m/>
    <m/>
  </r>
  <r>
    <n v="5449"/>
    <d v="2020-06-01T00:00:00"/>
    <n v="6"/>
    <x v="0"/>
    <s v="Angel Grant"/>
    <s v="enior Brand Marketing Manager"/>
    <s v="LG Electronics"/>
    <x v="26"/>
    <s v="America"/>
    <s v="New York"/>
    <m/>
    <s v="No inmail sent"/>
    <x v="4"/>
    <m/>
    <m/>
    <n v="0"/>
    <m/>
    <m/>
    <m/>
    <m/>
    <m/>
    <m/>
    <m/>
    <m/>
    <m/>
  </r>
  <r>
    <n v="5450"/>
    <d v="2020-06-01T00:00:00"/>
    <n v="6"/>
    <x v="0"/>
    <s v="Joy Joseph"/>
    <s v="Chief Data &amp; Analytics Officer (US)"/>
    <s v="Initiative"/>
    <x v="21"/>
    <s v="America"/>
    <s v="New York"/>
    <m/>
    <s v="No inmail sent"/>
    <x v="4"/>
    <m/>
    <m/>
    <n v="0"/>
    <m/>
    <m/>
    <m/>
    <m/>
    <s v="joy.joseph@initiative.com"/>
    <m/>
    <m/>
    <m/>
    <m/>
  </r>
  <r>
    <n v="5451"/>
    <d v="2020-06-01T00:00:00"/>
    <n v="6"/>
    <x v="0"/>
    <s v="Brian Moore"/>
    <s v="Senior Director, Sales Operations / Analytics"/>
    <s v="Catalina Marketing"/>
    <x v="21"/>
    <s v="America"/>
    <s v="Illinois"/>
    <m/>
    <s v="No inmail sent"/>
    <x v="0"/>
    <d v="2020-06-10T00:00:00"/>
    <m/>
    <n v="0"/>
    <m/>
    <m/>
    <s v="Negative"/>
    <d v="2020-06-11T00:00:00"/>
    <m/>
    <m/>
    <m/>
    <m/>
    <m/>
  </r>
  <r>
    <n v="5452"/>
    <d v="2020-06-01T00:00:00"/>
    <n v="6"/>
    <x v="0"/>
    <s v="Abby (Abhilasha) Mehta"/>
    <s v="Senior Vice President, Marketing Insights &amp; Media Analytics"/>
    <s v="Bank of America"/>
    <x v="26"/>
    <s v="America"/>
    <s v="Massachusetts"/>
    <m/>
    <s v="No inmail sent"/>
    <x v="4"/>
    <m/>
    <d v="2021-05-18T00:00:00"/>
    <n v="5"/>
    <m/>
    <m/>
    <m/>
    <m/>
    <s v="abby.abhilasha-mehta@bankofamerica.com"/>
    <m/>
    <m/>
    <m/>
    <m/>
  </r>
  <r>
    <n v="5453"/>
    <d v="2020-06-08T00:00:00"/>
    <n v="6"/>
    <x v="1"/>
    <s v="Zhiqiang (Patrick) Li"/>
    <s v="Senior Manager, Marketing Data Strategy and Insights"/>
    <s v="AT&amp;T"/>
    <x v="16"/>
    <s v="America"/>
    <s v="New York"/>
    <m/>
    <s v="No inmail sent"/>
    <x v="0"/>
    <d v="2020-09-17T00:00:00"/>
    <m/>
    <n v="0"/>
    <m/>
    <m/>
    <m/>
    <m/>
    <s v="zhiqiang.li@att.com"/>
    <s v="hunter"/>
    <m/>
    <m/>
    <s v="Not relevant"/>
  </r>
  <r>
    <n v="5454"/>
    <d v="2020-06-08T00:00:00"/>
    <n v="6"/>
    <x v="1"/>
    <s v="Pat Velardo"/>
    <s v="Assistant Vice President, Advanced Analytics, Consumer"/>
    <s v="AT&amp;T"/>
    <x v="16"/>
    <s v="America"/>
    <s v="New York"/>
    <m/>
    <s v="No inmail sent"/>
    <x v="0"/>
    <d v="2020-06-10T00:00:00"/>
    <d v="2021-02-01T00:00:00"/>
    <n v="2"/>
    <m/>
    <n v="408"/>
    <s v="Negative"/>
    <d v="2020-06-10T00:00:00"/>
    <s v="pat.velardo@att.com"/>
    <s v="hunter"/>
    <m/>
    <m/>
    <s v="follow with him in the future"/>
  </r>
  <r>
    <n v="5455"/>
    <d v="2020-06-08T00:00:00"/>
    <n v="6"/>
    <x v="1"/>
    <s v="Jessica Moton-Baneck"/>
    <s v="Principal - Advanced Analytics"/>
    <s v="AT&amp;T"/>
    <x v="16"/>
    <s v="America"/>
    <s v="Wisconsin"/>
    <m/>
    <s v="No inmail sent"/>
    <x v="0"/>
    <d v="2020-08-18T00:00:00"/>
    <d v="2021-02-01T00:00:00"/>
    <n v="2"/>
    <m/>
    <n v="408"/>
    <m/>
    <m/>
    <s v="jessica.moton-baneck@att.com"/>
    <s v="hunter"/>
    <m/>
    <m/>
    <s v="Not relevant"/>
  </r>
  <r>
    <n v="5456"/>
    <d v="2020-06-08T00:00:00"/>
    <n v="6"/>
    <x v="1"/>
    <s v="Corey May"/>
    <s v="Principal - Advanced Analytics"/>
    <s v="AT&amp;T"/>
    <x v="16"/>
    <s v="America"/>
    <s v="Rhode Island"/>
    <m/>
    <s v="No inmail sent"/>
    <x v="0"/>
    <d v="2020-08-18T00:00:00"/>
    <d v="2021-02-01T00:00:00"/>
    <n v="2"/>
    <m/>
    <n v="408"/>
    <m/>
    <m/>
    <s v="corey.may@att.com"/>
    <s v="hunter"/>
    <m/>
    <m/>
    <s v="Not relevant"/>
  </r>
  <r>
    <n v="5457"/>
    <d v="2020-09-18T00:00:00"/>
    <n v="9"/>
    <x v="1"/>
    <s v="Tom Hagopian"/>
    <s v="VP Data Strategy &amp; Analytics"/>
    <s v="AT&amp;T"/>
    <x v="16"/>
    <s v="America"/>
    <s v="New York"/>
    <s v="Ramla's"/>
    <s v="9/20/21"/>
    <x v="1"/>
    <m/>
    <m/>
    <n v="0"/>
    <m/>
    <m/>
    <m/>
    <m/>
    <s v="tom.hagopian@att.com"/>
    <s v="hunter"/>
    <m/>
    <m/>
    <m/>
  </r>
  <r>
    <n v="5458"/>
    <d v="2020-09-18T00:00:00"/>
    <n v="9"/>
    <x v="2"/>
    <s v="Monica Wong, MBA"/>
    <s v="Associate Director, Media Reporting, Analytics &amp; Budget "/>
    <s v="AT&amp;T"/>
    <x v="16"/>
    <s v="America"/>
    <s v="New York"/>
    <s v="Ramla's"/>
    <s v="No inmail sent"/>
    <x v="1"/>
    <m/>
    <m/>
    <n v="0"/>
    <m/>
    <m/>
    <m/>
    <m/>
    <s v="monica.wong@att.com"/>
    <s v="reply"/>
    <m/>
    <m/>
    <m/>
  </r>
  <r>
    <n v="5459"/>
    <d v="2020-09-18T00:00:00"/>
    <n v="9"/>
    <x v="1"/>
    <s v="Travis Stowe"/>
    <s v="Sr. Director - Data Analytics, Data Science "/>
    <s v=" WarnerMedia"/>
    <x v="26"/>
    <s v="America"/>
    <s v="New York"/>
    <m/>
    <s v="No inmail sent"/>
    <x v="1"/>
    <m/>
    <m/>
    <n v="0"/>
    <m/>
    <m/>
    <m/>
    <m/>
    <s v="travis.stowe@warnermediagroup.com"/>
    <s v="Sales QL"/>
    <m/>
    <m/>
    <m/>
  </r>
  <r>
    <n v="5460"/>
    <d v="2020-06-08T00:00:00"/>
    <n v="6"/>
    <x v="1"/>
    <s v="Michael Mocanu"/>
    <s v="Sr. Director, Advanced Analytics - Data Science "/>
    <s v="Spectrum"/>
    <x v="16"/>
    <s v="America"/>
    <s v="New York"/>
    <m/>
    <s v="No inmail sent"/>
    <x v="1"/>
    <m/>
    <m/>
    <n v="0"/>
    <m/>
    <m/>
    <m/>
    <m/>
    <s v="michael.mocanu@spectrum.com"/>
    <s v="Sales QL"/>
    <m/>
    <m/>
    <m/>
  </r>
  <r>
    <n v="5461"/>
    <d v="2020-06-08T00:00:00"/>
    <n v="6"/>
    <x v="3"/>
    <s v="Salima Jinnah"/>
    <s v="Sr. Director, Performance Analytics"/>
    <s v="Charter Communications"/>
    <x v="16"/>
    <s v="America"/>
    <s v="Connecticut"/>
    <m/>
    <s v="No inmail sent"/>
    <x v="0"/>
    <d v="2020-06-12T00:00:00"/>
    <d v="2021-03-16T00:00:00"/>
    <n v="3"/>
    <m/>
    <n v="365"/>
    <s v="None"/>
    <m/>
    <m/>
    <m/>
    <m/>
    <m/>
    <s v="Relevant + followed up"/>
  </r>
  <r>
    <n v="5462"/>
    <d v="2020-09-18T00:00:00"/>
    <n v="9"/>
    <x v="1"/>
    <s v="Peter Anastasio"/>
    <s v="Director Marketing Science"/>
    <s v="Charter Communications"/>
    <x v="16"/>
    <s v="America"/>
    <s v="New York"/>
    <m/>
    <s v="No inmail sent"/>
    <x v="1"/>
    <m/>
    <m/>
    <n v="0"/>
    <m/>
    <m/>
    <m/>
    <m/>
    <s v="peter.anastasio@charter.com"/>
    <s v="Sales QL"/>
    <m/>
    <m/>
    <m/>
  </r>
  <r>
    <n v="5463"/>
    <d v="2020-06-08T00:00:00"/>
    <n v="6"/>
    <x v="1"/>
    <s v="Zhijie &quot;Jet&quot; Wang"/>
    <s v="Director of Data Science"/>
    <s v="Charter Communications"/>
    <x v="16"/>
    <s v="America"/>
    <s v="New York"/>
    <m/>
    <s v="No inmail sent"/>
    <x v="0"/>
    <d v="2020-06-10T00:00:00"/>
    <d v="2020-09-17T00:00:00"/>
    <n v="9"/>
    <m/>
    <n v="545"/>
    <s v="None"/>
    <m/>
    <m/>
    <m/>
    <m/>
    <m/>
    <s v="Not relevant"/>
  </r>
  <r>
    <n v="5464"/>
    <d v="2020-09-18T00:00:00"/>
    <n v="9"/>
    <x v="1"/>
    <s v="John Healy"/>
    <s v="Vice President - Global Data and Analytics"/>
    <s v=" The Estée Lauder Companies Inc"/>
    <x v="26"/>
    <s v="America"/>
    <s v="New York"/>
    <m/>
    <s v="No inmail sent"/>
    <x v="1"/>
    <m/>
    <m/>
    <n v="0"/>
    <m/>
    <m/>
    <m/>
    <m/>
    <s v="johnhealy.ha@elcompanies.com"/>
    <s v="hunter"/>
    <m/>
    <m/>
    <m/>
  </r>
  <r>
    <n v="5465"/>
    <d v="2020-06-08T00:00:00"/>
    <n v="6"/>
    <x v="1"/>
    <s v="Haiying Qiao"/>
    <s v="Director, Data Science"/>
    <s v=" The Estée Lauder Companies Inc"/>
    <x v="26"/>
    <s v="America"/>
    <s v="New York"/>
    <m/>
    <s v="No inmail sent"/>
    <x v="0"/>
    <d v="2020-09-18T00:00:00"/>
    <m/>
    <n v="0"/>
    <m/>
    <m/>
    <m/>
    <m/>
    <s v="qiao@elcompanies.com"/>
    <s v="salesQL"/>
    <m/>
    <m/>
    <s v="Not relevant"/>
  </r>
  <r>
    <n v="5466"/>
    <d v="2020-06-08T00:00:00"/>
    <n v="6"/>
    <x v="1"/>
    <s v="Ian Johnston"/>
    <s v="Vice President, Data Scientist Manager"/>
    <s v="J.PMorgan"/>
    <x v="26"/>
    <s v="America"/>
    <s v="New York"/>
    <m/>
    <s v="No inmail sent"/>
    <x v="1"/>
    <m/>
    <m/>
    <n v="0"/>
    <m/>
    <m/>
    <m/>
    <m/>
    <s v="ian.johnston@jpmorgan.com"/>
    <s v="hunter"/>
    <m/>
    <m/>
    <m/>
  </r>
  <r>
    <n v="5467"/>
    <d v="2020-06-11T00:00:00"/>
    <n v="6"/>
    <x v="1"/>
    <s v="Nicole Fox"/>
    <s v="Manager of Advanced Analytics"/>
    <s v="Aramark"/>
    <x v="0"/>
    <s v="America"/>
    <s v="Pennsylvania"/>
    <m/>
    <s v="No inmail sent"/>
    <x v="0"/>
    <m/>
    <m/>
    <n v="0"/>
    <m/>
    <m/>
    <m/>
    <m/>
    <m/>
    <m/>
    <m/>
    <m/>
    <s v="Not relevant"/>
  </r>
  <r>
    <n v="5468"/>
    <d v="2020-09-18T00:00:00"/>
    <n v="9"/>
    <x v="1"/>
    <s v="Nicolas Cattaneo"/>
    <s v="VP, Advanced Analytics"/>
    <s v=" Schnucks Markets"/>
    <x v="0"/>
    <s v="America"/>
    <s v="Missouri"/>
    <m/>
    <s v="No inmail sent"/>
    <x v="1"/>
    <m/>
    <m/>
    <n v="0"/>
    <m/>
    <m/>
    <m/>
    <m/>
    <s v="ncattaneo@schnucks.com"/>
    <m/>
    <m/>
    <m/>
    <m/>
  </r>
  <r>
    <n v="5469"/>
    <d v="2020-06-11T00:00:00"/>
    <n v="6"/>
    <x v="3"/>
    <s v="Andy Wood"/>
    <s v="VP Advanced Analytics"/>
    <s v="Willard Bishop LLC"/>
    <x v="7"/>
    <s v="America"/>
    <s v="Boston"/>
    <m/>
    <s v="No inmail sent"/>
    <x v="0"/>
    <d v="2020-09-18T00:00:00"/>
    <d v="2021-07-15T00:00:00"/>
    <n v="7"/>
    <n v="1"/>
    <n v="244"/>
    <s v="None"/>
    <m/>
    <s v="andy.wood@willardbishop.com"/>
    <s v="ql"/>
    <m/>
    <m/>
    <s v="Relevant + followed up"/>
  </r>
  <r>
    <n v="5470"/>
    <d v="2020-06-11T00:00:00"/>
    <n v="6"/>
    <x v="1"/>
    <s v="Adriana Gosler"/>
    <s v="Vice President, Analytics &amp; Insights "/>
    <s v="Edelman"/>
    <x v="28"/>
    <s v="America"/>
    <s v="New York"/>
    <m/>
    <s v="No inmail sent"/>
    <x v="0"/>
    <d v="2020-09-18T00:00:00"/>
    <m/>
    <n v="0"/>
    <m/>
    <m/>
    <m/>
    <m/>
    <s v="adriana.gosler@edelman.com"/>
    <m/>
    <m/>
    <m/>
    <s v="Not relevant"/>
  </r>
  <r>
    <n v="5471"/>
    <d v="2020-06-11T00:00:00"/>
    <n v="6"/>
    <x v="1"/>
    <s v="Theresa LaMontagne"/>
    <s v="Head of Data and Technology "/>
    <s v="Edelman"/>
    <x v="28"/>
    <s v="America"/>
    <s v="New York"/>
    <m/>
    <s v="No inmail sent"/>
    <x v="0"/>
    <d v="2020-09-18T00:00:00"/>
    <m/>
    <n v="0"/>
    <m/>
    <m/>
    <m/>
    <m/>
    <s v="theresa.lamontagne@edelman.com"/>
    <m/>
    <m/>
    <m/>
    <s v="Not relevant"/>
  </r>
  <r>
    <n v="5472"/>
    <d v="2020-06-11T00:00:00"/>
    <n v="6"/>
    <x v="1"/>
    <s v="Shyam Sunder Tokala"/>
    <s v="Senior Manager, Data Science_x000d_"/>
    <s v="Kroger"/>
    <x v="26"/>
    <s v="America"/>
    <s v="Ohio"/>
    <m/>
    <s v="No inmail sent"/>
    <x v="1"/>
    <m/>
    <m/>
    <n v="0"/>
    <m/>
    <m/>
    <m/>
    <m/>
    <s v="shyam.tokala@thekrogerco.com"/>
    <m/>
    <m/>
    <m/>
    <m/>
  </r>
  <r>
    <n v="5473"/>
    <d v="2020-06-11T00:00:00"/>
    <n v="6"/>
    <x v="5"/>
    <s v="Dzmitry U."/>
    <s v="Commerce, Data Science, Technology "/>
    <s v="GroupM"/>
    <x v="27"/>
    <s v="America"/>
    <s v="New York"/>
    <m/>
    <s v="No inmail sent"/>
    <x v="0"/>
    <m/>
    <s v="Already in contact"/>
    <e v="#VALUE!"/>
    <m/>
    <m/>
    <m/>
    <m/>
    <m/>
    <m/>
    <m/>
    <m/>
    <s v="no need to approach GROUPM NEWY YORK"/>
  </r>
  <r>
    <n v="5474"/>
    <d v="2020-06-11T00:00:00"/>
    <n v="6"/>
    <x v="5"/>
    <s v="Amy Murray"/>
    <s v="Manager of Operations, Project Manager, Data and Analytics Services"/>
    <s v="GroupM"/>
    <x v="27"/>
    <s v="America"/>
    <s v="New York"/>
    <m/>
    <s v="No inmail sent"/>
    <x v="0"/>
    <m/>
    <s v="Already in contact"/>
    <e v="#VALUE!"/>
    <m/>
    <m/>
    <m/>
    <m/>
    <m/>
    <m/>
    <m/>
    <m/>
    <s v="Already in contact"/>
  </r>
  <r>
    <n v="5475"/>
    <d v="2020-06-11T00:00:00"/>
    <n v="6"/>
    <x v="1"/>
    <s v="Jayant Malik"/>
    <s v="Manager, Data and Analytics"/>
    <s v="GroupM"/>
    <x v="27"/>
    <s v="America"/>
    <s v="New York"/>
    <m/>
    <s v="No inmail sent"/>
    <x v="1"/>
    <m/>
    <m/>
    <n v="0"/>
    <m/>
    <m/>
    <m/>
    <m/>
    <m/>
    <m/>
    <m/>
    <m/>
    <m/>
  </r>
  <r>
    <n v="5476"/>
    <d v="2020-06-11T00:00:00"/>
    <n v="6"/>
    <x v="1"/>
    <s v="Janani Ravichandran"/>
    <s v="Associate Director, Analytics"/>
    <s v="GroupM"/>
    <x v="27"/>
    <s v="America"/>
    <s v="New York"/>
    <m/>
    <s v="No inmail sent"/>
    <x v="1"/>
    <m/>
    <m/>
    <n v="0"/>
    <m/>
    <m/>
    <m/>
    <m/>
    <m/>
    <m/>
    <m/>
    <m/>
    <m/>
  </r>
  <r>
    <n v="5477"/>
    <d v="2020-06-11T00:00:00"/>
    <n v="6"/>
    <x v="1"/>
    <s v="Vishal Parikh"/>
    <s v="Associate Director, Global Strategic Data Partnerships "/>
    <s v="GroupM"/>
    <x v="27"/>
    <s v="America"/>
    <s v="New York"/>
    <m/>
    <s v="No inmail sent"/>
    <x v="1"/>
    <m/>
    <m/>
    <n v="0"/>
    <m/>
    <m/>
    <m/>
    <m/>
    <m/>
    <m/>
    <m/>
    <m/>
    <m/>
  </r>
  <r>
    <n v="5478"/>
    <d v="2020-06-11T00:00:00"/>
    <n v="6"/>
    <x v="5"/>
    <s v="Dan Resnic"/>
    <s v="Data Science Manager"/>
    <s v="GroupM"/>
    <x v="27"/>
    <s v="America"/>
    <s v="New York"/>
    <m/>
    <s v="No inmail sent"/>
    <x v="0"/>
    <m/>
    <s v="Already in contact"/>
    <e v="#VALUE!"/>
    <m/>
    <m/>
    <m/>
    <m/>
    <m/>
    <m/>
    <m/>
    <m/>
    <s v="Already in contact"/>
  </r>
  <r>
    <n v="5479"/>
    <d v="2020-06-11T00:00:00"/>
    <n v="6"/>
    <x v="1"/>
    <s v="Matthew Bruce"/>
    <s v="Senior Director, Global Marketing"/>
    <s v="GSK"/>
    <x v="6"/>
    <s v="America"/>
    <s v="Pennsylvania"/>
    <m/>
    <s v="No inmail sent"/>
    <x v="1"/>
    <d v="2020-07-09T00:00:00"/>
    <d v="2020-08-09T00:00:00"/>
    <n v="8"/>
    <m/>
    <n v="584"/>
    <m/>
    <m/>
    <s v="matthew@gsk.com"/>
    <m/>
    <m/>
    <m/>
    <s v="Not relevant"/>
  </r>
  <r>
    <n v="5480"/>
    <d v="2020-06-11T00:00:00"/>
    <n v="6"/>
    <x v="3"/>
    <s v="Scott Grenz"/>
    <s v="VP, Global Head of Media "/>
    <s v="GSK"/>
    <x v="6"/>
    <s v="America"/>
    <s v="New York"/>
    <m/>
    <s v="No inmail sent"/>
    <x v="0"/>
    <d v="2020-06-22T00:00:00"/>
    <d v="2021-03-08T00:00:00"/>
    <n v="3"/>
    <n v="3"/>
    <n v="373"/>
    <s v="Positive"/>
    <d v="2021-03-08T00:00:00"/>
    <s v="scott.grenz@gsk.com"/>
    <m/>
    <m/>
    <m/>
    <s v="Relevant + followed up + referral"/>
  </r>
  <r>
    <n v="5481"/>
    <d v="2020-06-11T00:00:00"/>
    <n v="6"/>
    <x v="3"/>
    <s v="Niveditha Mogali"/>
    <s v="Channel Performance and Analytics Manager"/>
    <s v="GSK"/>
    <x v="6"/>
    <s v="America"/>
    <s v="Philadelphia"/>
    <m/>
    <s v="No inmail sent"/>
    <x v="0"/>
    <d v="2020-09-22T00:00:00"/>
    <d v="2021-03-08T00:00:00"/>
    <n v="3"/>
    <n v="3"/>
    <n v="373"/>
    <s v="None"/>
    <m/>
    <m/>
    <m/>
    <m/>
    <m/>
    <s v="Relevant + followed up"/>
  </r>
  <r>
    <n v="5482"/>
    <d v="2020-06-11T00:00:00"/>
    <n v="6"/>
    <x v="1"/>
    <s v="Il Sun Yoo"/>
    <s v="Global Head of Data &amp; Analytics,"/>
    <s v="GSK"/>
    <x v="6"/>
    <s v="America"/>
    <s v="Philadelphia"/>
    <m/>
    <s v="No inmail sent"/>
    <x v="1"/>
    <m/>
    <m/>
    <n v="0"/>
    <m/>
    <m/>
    <m/>
    <m/>
    <s v="il@gsk.com"/>
    <m/>
    <m/>
    <m/>
    <m/>
  </r>
  <r>
    <n v="5483"/>
    <d v="2020-06-11T00:00:00"/>
    <n v="6"/>
    <x v="1"/>
    <s v="Anthony O."/>
    <s v="Director, Forecasting &amp; Analytics"/>
    <s v="GSK"/>
    <x v="6"/>
    <s v="America"/>
    <s v="Philadelphia"/>
    <m/>
    <s v="No inmail sent"/>
    <x v="1"/>
    <m/>
    <m/>
    <n v="0"/>
    <m/>
    <m/>
    <m/>
    <m/>
    <m/>
    <m/>
    <m/>
    <m/>
    <m/>
  </r>
  <r>
    <n v="5484"/>
    <d v="2020-06-08T00:00:00"/>
    <n v="6"/>
    <x v="2"/>
    <s v="Philip Sandler"/>
    <s v="Managing Vice President - Performance Marketing"/>
    <s v="Gartner"/>
    <x v="26"/>
    <s v="America"/>
    <s v="Texas"/>
    <m/>
    <s v="No inmail sent"/>
    <x v="0"/>
    <d v="2020-06-09T00:00:00"/>
    <d v="2021-04-29T00:00:00"/>
    <n v="4"/>
    <m/>
    <n v="645"/>
    <s v="None"/>
    <m/>
    <s v="philip.sandler@gartner.com"/>
    <s v="Sales QL"/>
    <m/>
    <d v="2020-10-28T00:00:00"/>
    <s v="Not relevant"/>
  </r>
  <r>
    <n v="5485"/>
    <d v="2020-06-08T00:00:00"/>
    <n v="6"/>
    <x v="7"/>
    <m/>
    <m/>
    <m/>
    <x v="20"/>
    <s v="America"/>
    <s v="Texas"/>
    <m/>
    <s v="No inmail sent"/>
    <x v="4"/>
    <m/>
    <m/>
    <n v="0"/>
    <m/>
    <m/>
    <m/>
    <m/>
    <m/>
    <m/>
    <m/>
    <m/>
    <m/>
  </r>
  <r>
    <n v="5486"/>
    <d v="2020-06-08T00:00:00"/>
    <n v="6"/>
    <x v="7"/>
    <m/>
    <m/>
    <s v="W Energy Software"/>
    <x v="26"/>
    <s v="America"/>
    <s v="Texas"/>
    <m/>
    <s v="No inmail sent"/>
    <x v="4"/>
    <m/>
    <m/>
    <n v="0"/>
    <m/>
    <m/>
    <m/>
    <m/>
    <m/>
    <m/>
    <m/>
    <m/>
    <m/>
  </r>
  <r>
    <n v="5487"/>
    <d v="2020-06-08T00:00:00"/>
    <n v="6"/>
    <x v="7"/>
    <s v="Brent Bouldin"/>
    <s v="Head of Marketing, Media and Customer Acquisition"/>
    <s v="Choice Hotels International"/>
    <x v="26"/>
    <s v="America"/>
    <s v="Washington"/>
    <m/>
    <s v="No inmail sent"/>
    <x v="4"/>
    <m/>
    <m/>
    <n v="0"/>
    <m/>
    <m/>
    <m/>
    <m/>
    <m/>
    <m/>
    <m/>
    <m/>
    <m/>
  </r>
  <r>
    <n v="5488"/>
    <d v="2020-06-09T00:00:00"/>
    <n v="6"/>
    <x v="3"/>
    <s v="Mickey Singh"/>
    <s v="Growth Marketing Analytics Lead"/>
    <s v="Route"/>
    <x v="13"/>
    <s v="America"/>
    <s v="California"/>
    <m/>
    <s v="No inmail sent"/>
    <x v="0"/>
    <d v="2020-06-09T00:00:00"/>
    <d v="2021-03-17T00:00:00"/>
    <n v="3"/>
    <m/>
    <n v="364"/>
    <s v="None"/>
    <m/>
    <s v="mickey@route.com"/>
    <s v="reply"/>
    <m/>
    <d v="2020-10-28T00:00:00"/>
    <s v="Relevant + followed up"/>
  </r>
  <r>
    <n v="5489"/>
    <d v="2020-06-09T00:00:00"/>
    <n v="6"/>
    <x v="7"/>
    <s v="Qianqian (QQ) Wu"/>
    <s v="Director, Experience Analytics"/>
    <s v="Essence"/>
    <x v="26"/>
    <s v="America"/>
    <s v="California"/>
    <m/>
    <s v="No inmail sent"/>
    <x v="0"/>
    <d v="2020-06-30T00:00:00"/>
    <m/>
    <n v="0"/>
    <m/>
    <n v="624"/>
    <s v="None"/>
    <m/>
    <s v="qianqian.wu@essenceglobal.com"/>
    <s v="reply"/>
    <m/>
    <d v="2020-10-28T00:00:00"/>
    <s v="Not relevant"/>
  </r>
  <r>
    <n v="5490"/>
    <d v="2020-06-30T00:00:00"/>
    <n v="6"/>
    <x v="1"/>
    <s v="Tanu Dixit"/>
    <s v="Senior Manager, Advanced Analytics"/>
    <s v="Pfizer"/>
    <x v="6"/>
    <s v="America"/>
    <s v="New York"/>
    <m/>
    <s v="No inmail sent"/>
    <x v="1"/>
    <m/>
    <m/>
    <n v="0"/>
    <m/>
    <m/>
    <m/>
    <m/>
    <s v="tanu.dixit@pfizer.com"/>
    <m/>
    <m/>
    <m/>
    <m/>
  </r>
  <r>
    <n v="5491"/>
    <d v="2020-06-30T00:00:00"/>
    <n v="6"/>
    <x v="1"/>
    <s v="Brian Wynne"/>
    <s v="Senior Director, Advanced Analytics"/>
    <s v="Endo Pharmaceuticals"/>
    <x v="6"/>
    <s v="America"/>
    <s v="Pennsylvania"/>
    <m/>
    <s v="No inmail sent"/>
    <x v="1"/>
    <m/>
    <m/>
    <n v="0"/>
    <m/>
    <m/>
    <m/>
    <m/>
    <s v="wynne.brian@endo.com"/>
    <m/>
    <m/>
    <m/>
    <m/>
  </r>
  <r>
    <n v="5492"/>
    <d v="2020-06-30T00:00:00"/>
    <n v="6"/>
    <x v="1"/>
    <s v="Michael Hicks"/>
    <s v="Sr Director Advanced Analytics "/>
    <s v="Novo Nordisk"/>
    <x v="6"/>
    <s v="America"/>
    <s v="New Jersey"/>
    <m/>
    <s v="No inmail sent"/>
    <x v="1"/>
    <m/>
    <m/>
    <n v="0"/>
    <m/>
    <m/>
    <m/>
    <m/>
    <s v="hicksm@novonordisk.com"/>
    <m/>
    <m/>
    <m/>
    <m/>
  </r>
  <r>
    <n v="5493"/>
    <d v="2020-06-30T00:00:00"/>
    <n v="6"/>
    <x v="1"/>
    <s v="Minjie Zhang"/>
    <s v="Associate Director Advanced Analytics "/>
    <s v="Novartis"/>
    <x v="6"/>
    <s v="America"/>
    <s v="New Jersey"/>
    <m/>
    <s v="No inmail sent"/>
    <x v="1"/>
    <m/>
    <m/>
    <n v="0"/>
    <m/>
    <m/>
    <m/>
    <m/>
    <s v="minjie.zhang@novartis.com"/>
    <m/>
    <m/>
    <m/>
    <m/>
  </r>
  <r>
    <n v="5494"/>
    <d v="2020-06-30T00:00:00"/>
    <n v="6"/>
    <x v="1"/>
    <s v="Jesse Heap"/>
    <s v="Director - Advanced Analytics"/>
    <s v="Janssen Inc."/>
    <x v="6"/>
    <s v="America"/>
    <s v="New York"/>
    <m/>
    <s v="No inmail sent"/>
    <x v="1"/>
    <m/>
    <m/>
    <n v="0"/>
    <m/>
    <m/>
    <m/>
    <m/>
    <s v="jesse@janssen.com"/>
    <m/>
    <m/>
    <m/>
    <m/>
  </r>
  <r>
    <n v="5495"/>
    <d v="2020-06-30T00:00:00"/>
    <n v="6"/>
    <x v="1"/>
    <s v="Jerry Megaro"/>
    <s v="Global Head of Advanced Analytics &amp; IoT at Merck KGaA, Darmstadt, Germany"/>
    <s v="Merck"/>
    <x v="6"/>
    <s v="America"/>
    <s v="New Jersey"/>
    <m/>
    <s v="No inmail sent"/>
    <x v="1"/>
    <m/>
    <m/>
    <n v="0"/>
    <m/>
    <m/>
    <m/>
    <m/>
    <m/>
    <m/>
    <m/>
    <m/>
    <m/>
  </r>
  <r>
    <n v="5496"/>
    <d v="2020-06-30T00:00:00"/>
    <n v="6"/>
    <x v="1"/>
    <s v="Akansha Saxena"/>
    <s v="Director, Advanced Informatics and Analytics"/>
    <s v=" Astellas Pharma"/>
    <x v="15"/>
    <s v="America"/>
    <s v="Illinois"/>
    <m/>
    <s v="No inmail sent"/>
    <x v="1"/>
    <m/>
    <m/>
    <n v="0"/>
    <m/>
    <m/>
    <m/>
    <m/>
    <s v="akansha.saxena@astellas.com"/>
    <m/>
    <m/>
    <m/>
    <m/>
  </r>
  <r>
    <n v="5497"/>
    <d v="2020-06-30T00:00:00"/>
    <n v="6"/>
    <x v="1"/>
    <s v="Ilker Oruc, PhD"/>
    <s v="Associate Director - Advanced Analytics "/>
    <s v="Novartis"/>
    <x v="15"/>
    <s v="America"/>
    <m/>
    <m/>
    <s v="No inmail sent"/>
    <x v="1"/>
    <m/>
    <m/>
    <n v="0"/>
    <m/>
    <m/>
    <m/>
    <m/>
    <s v="ilker.oruc@novartis.com"/>
    <m/>
    <m/>
    <m/>
    <m/>
  </r>
  <r>
    <n v="5498"/>
    <d v="2020-06-30T00:00:00"/>
    <n v="6"/>
    <x v="3"/>
    <s v="Luis DeLoureiro"/>
    <s v="Principal, Advanced Analytics"/>
    <s v=" IQVIA"/>
    <x v="6"/>
    <s v="America"/>
    <s v="Massachusetts"/>
    <m/>
    <s v="No inmail sent"/>
    <x v="0"/>
    <d v="2020-07-01T00:00:00"/>
    <d v="2021-03-08T00:00:00"/>
    <n v="3"/>
    <n v="2"/>
    <n v="373"/>
    <s v="None"/>
    <m/>
    <m/>
    <m/>
    <m/>
    <m/>
    <s v="Relevant + followed up"/>
  </r>
  <r>
    <n v="5499"/>
    <d v="2020-06-30T00:00:00"/>
    <n v="6"/>
    <x v="1"/>
    <s v="Stacey Cowgill"/>
    <s v="Senior Director, Advanced Analytics"/>
    <s v="Healogix"/>
    <x v="15"/>
    <s v="America"/>
    <s v="Pennsylvania"/>
    <m/>
    <s v="No inmail sent"/>
    <x v="1"/>
    <m/>
    <m/>
    <n v="0"/>
    <m/>
    <m/>
    <m/>
    <m/>
    <s v="stacey.cowgill@healogix.com"/>
    <m/>
    <m/>
    <m/>
    <m/>
  </r>
  <r>
    <n v="5500"/>
    <d v="2020-06-30T00:00:00"/>
    <n v="6"/>
    <x v="3"/>
    <s v="Aymen Waqar"/>
    <s v="Director, Advanced Analytics"/>
    <s v="Adamas Pharmaceuticals, Inc."/>
    <x v="6"/>
    <s v="America"/>
    <s v="Illinois"/>
    <m/>
    <s v="No inmail sent"/>
    <x v="0"/>
    <d v="2020-07-01T00:00:00"/>
    <d v="2021-03-10T00:00:00"/>
    <n v="3"/>
    <m/>
    <n v="371"/>
    <s v="None"/>
    <m/>
    <m/>
    <m/>
    <m/>
    <m/>
    <s v="Relevant + followed up"/>
  </r>
  <r>
    <n v="5501"/>
    <d v="2020-06-30T00:00:00"/>
    <n v="6"/>
    <x v="3"/>
    <s v="Saswati Mahapatra"/>
    <s v="Senior Manager, Omnichannel Advanced Analytics and Data Manager"/>
    <s v="The Janssen Pharmaceutical Companies of Johnson &amp; Johnson"/>
    <x v="6"/>
    <s v="America"/>
    <s v="New Jersey"/>
    <m/>
    <s v="No inmail sent"/>
    <x v="0"/>
    <d v="2020-07-01T00:00:00"/>
    <d v="2021-03-08T00:00:00"/>
    <n v="3"/>
    <n v="2"/>
    <n v="373"/>
    <s v="None"/>
    <m/>
    <m/>
    <m/>
    <m/>
    <m/>
    <s v="Relevant + followed up"/>
  </r>
  <r>
    <n v="5502"/>
    <d v="2020-06-30T00:00:00"/>
    <n v="6"/>
    <x v="3"/>
    <s v="Hamed Zahedi"/>
    <s v="Sr. Manager of Analytics "/>
    <s v="CVS Health"/>
    <x v="6"/>
    <s v="America"/>
    <s v="Rhode Island"/>
    <m/>
    <s v="No inmail sent"/>
    <x v="0"/>
    <d v="2020-07-02T00:00:00"/>
    <d v="2021-03-16T00:00:00"/>
    <n v="3"/>
    <m/>
    <n v="365"/>
    <s v="Neutral"/>
    <d v="2021-03-19T00:00:00"/>
    <m/>
    <m/>
    <m/>
    <m/>
    <s v="Relevant + no need at the time"/>
  </r>
  <r>
    <n v="5503"/>
    <d v="2020-06-30T00:00:00"/>
    <n v="6"/>
    <x v="1"/>
    <s v="Hong Ge"/>
    <s v="Director, Marketing Effectiveness, Performance Measurement"/>
    <s v="Nielsen"/>
    <x v="15"/>
    <s v="America"/>
    <s v="New York"/>
    <m/>
    <s v="No inmail sent"/>
    <x v="1"/>
    <m/>
    <m/>
    <n v="0"/>
    <m/>
    <n v="44636"/>
    <m/>
    <m/>
    <m/>
    <m/>
    <m/>
    <m/>
    <m/>
  </r>
  <r>
    <n v="5504"/>
    <d v="2020-06-30T00:00:00"/>
    <n v="6"/>
    <x v="1"/>
    <s v="Ray Dara"/>
    <s v="Director, Forecasting COE"/>
    <s v="Novo Nordisk "/>
    <x v="6"/>
    <s v="America"/>
    <s v="New Jersey"/>
    <m/>
    <s v="No inmail sent"/>
    <x v="1"/>
    <m/>
    <m/>
    <n v="0"/>
    <m/>
    <n v="44636"/>
    <m/>
    <m/>
    <s v="darar@novonordisk.com"/>
    <m/>
    <m/>
    <m/>
    <m/>
  </r>
  <r>
    <n v="5505"/>
    <d v="2020-06-30T00:00:00"/>
    <n v="6"/>
    <x v="2"/>
    <s v="John Hassman"/>
    <s v="Analytics Leader"/>
    <s v=" AbbVie"/>
    <x v="6"/>
    <s v="America"/>
    <s v="Illinois"/>
    <m/>
    <s v="No inmail sent"/>
    <x v="0"/>
    <d v="2020-07-01T00:00:00"/>
    <d v="2021-08-25T00:00:00"/>
    <n v="8"/>
    <m/>
    <n v="203"/>
    <s v="None"/>
    <m/>
    <m/>
    <m/>
    <m/>
    <m/>
    <m/>
  </r>
  <r>
    <n v="5506"/>
    <d v="2020-06-30T00:00:00"/>
    <n v="6"/>
    <x v="1"/>
    <s v="Sulman Khan"/>
    <s v="Associate Manager, Marketing Analytics "/>
    <s v="AbbVie"/>
    <x v="6"/>
    <s v="America"/>
    <s v="Illinois"/>
    <m/>
    <s v="No inmail sent"/>
    <x v="0"/>
    <d v="2020-07-01T00:00:00"/>
    <d v="2020-09-29T00:00:00"/>
    <n v="9"/>
    <m/>
    <n v="533"/>
    <s v="Negative"/>
    <d v="2020-09-29T00:00:00"/>
    <m/>
    <m/>
    <m/>
    <m/>
    <s v="Not relevant"/>
  </r>
  <r>
    <n v="5507"/>
    <d v="2020-06-30T00:00:00"/>
    <n v="6"/>
    <x v="1"/>
    <s v="Kristina Simacek, PhD"/>
    <s v="Associate Director - Marketing Science"/>
    <s v="Vertex Pharmaceuticals"/>
    <x v="6"/>
    <s v="America"/>
    <s v="Massachusetts"/>
    <m/>
    <s v="No inmail sent"/>
    <x v="1"/>
    <m/>
    <m/>
    <n v="0"/>
    <m/>
    <n v="44636"/>
    <m/>
    <m/>
    <s v="kristina.simacek@vrtx.com"/>
    <s v="Sales QL"/>
    <m/>
    <d v="2020-10-30T00:00:00"/>
    <m/>
  </r>
  <r>
    <n v="5508"/>
    <d v="2020-06-30T00:00:00"/>
    <n v="6"/>
    <x v="1"/>
    <s v="Akhil Sood"/>
    <s v="Associate Director - Marketing Science"/>
    <s v="AbbVie "/>
    <x v="6"/>
    <s v="America"/>
    <s v="New York"/>
    <m/>
    <s v="No inmail sent"/>
    <x v="0"/>
    <d v="2020-07-02T00:00:00"/>
    <d v="2020-09-29T00:00:00"/>
    <n v="9"/>
    <m/>
    <n v="533"/>
    <s v="Neutral"/>
    <d v="2020-07-06T00:00:00"/>
    <m/>
    <m/>
    <m/>
    <m/>
    <s v="he said he will mention us to his manager"/>
  </r>
  <r>
    <n v="5509"/>
    <d v="2020-06-30T00:00:00"/>
    <n v="6"/>
    <x v="1"/>
    <s v="Bobby McLaughlin"/>
    <s v="Associate Director - Marketing Science"/>
    <s v="Vertex Pharmaceuticals_x000a_"/>
    <x v="6"/>
    <s v="America"/>
    <s v="Massachusetts"/>
    <m/>
    <s v="No inmail sent"/>
    <x v="0"/>
    <d v="2020-07-01T00:00:00"/>
    <d v="2020-09-29T00:00:00"/>
    <n v="9"/>
    <m/>
    <n v="533"/>
    <s v="None"/>
    <m/>
    <m/>
    <m/>
    <m/>
    <m/>
    <s v="Not relevant"/>
  </r>
  <r>
    <n v="5510"/>
    <d v="2020-06-30T00:00:00"/>
    <n v="6"/>
    <x v="1"/>
    <s v="Vivek Marudavanan"/>
    <s v="Associate Director, Marketing Analytics "/>
    <s v=" AbbVie "/>
    <x v="6"/>
    <s v="America"/>
    <s v="Illinois"/>
    <m/>
    <s v="No inmail sent"/>
    <x v="1"/>
    <m/>
    <m/>
    <n v="0"/>
    <m/>
    <n v="44636"/>
    <m/>
    <m/>
    <s v="vivek.marudavanan@abbvie.com"/>
    <m/>
    <m/>
    <m/>
    <m/>
  </r>
  <r>
    <n v="5511"/>
    <d v="2020-06-30T00:00:00"/>
    <n v="6"/>
    <x v="1"/>
    <s v="Lauren (Xiaoxu) Tian"/>
    <s v="Director, Enterprise Analytics &amp; Data Science"/>
    <s v="Novartis Oncology"/>
    <x v="6"/>
    <s v="America"/>
    <s v="New York"/>
    <m/>
    <s v="No inmail sent"/>
    <x v="0"/>
    <d v="2020-07-01T00:00:00"/>
    <d v="2020-09-29T00:00:00"/>
    <n v="9"/>
    <m/>
    <n v="533"/>
    <s v="None"/>
    <m/>
    <m/>
    <m/>
    <m/>
    <m/>
    <s v="Not relevant"/>
  </r>
  <r>
    <n v="5512"/>
    <d v="2020-06-30T00:00:00"/>
    <n v="6"/>
    <x v="1"/>
    <s v="Michael Gizzi"/>
    <s v="Director Vaccines Data Science"/>
    <s v="Pfizer"/>
    <x v="6"/>
    <s v="America"/>
    <s v="Philadelphia"/>
    <m/>
    <s v="No inmail sent"/>
    <x v="1"/>
    <m/>
    <m/>
    <n v="0"/>
    <m/>
    <n v="44636"/>
    <m/>
    <m/>
    <s v="michael.gizzi@pfizer.com"/>
    <m/>
    <m/>
    <m/>
    <m/>
  </r>
  <r>
    <n v="5513"/>
    <d v="2021-03-08T00:00:00"/>
    <n v="3"/>
    <x v="3"/>
    <s v="Max Wasserman"/>
    <s v="Founder &amp; Proprietor"/>
    <s v="Nordstrom"/>
    <x v="0"/>
    <s v="America"/>
    <s v="Washington"/>
    <s v="Ramla's"/>
    <s v="No inmail sent"/>
    <x v="1"/>
    <m/>
    <m/>
    <n v="0"/>
    <m/>
    <m/>
    <m/>
    <m/>
    <m/>
    <m/>
    <m/>
    <m/>
    <m/>
  </r>
  <r>
    <n v="5514"/>
    <d v="2020-07-01T00:00:00"/>
    <n v="7"/>
    <x v="1"/>
    <s v="Adam Ward"/>
    <s v="Director, Data Science"/>
    <s v="84.51˚ "/>
    <x v="28"/>
    <s v="America"/>
    <m/>
    <m/>
    <s v="No inmail sent"/>
    <x v="4"/>
    <m/>
    <m/>
    <n v="0"/>
    <m/>
    <n v="44636"/>
    <m/>
    <m/>
    <m/>
    <m/>
    <m/>
    <m/>
    <s v="Not relevant"/>
  </r>
  <r>
    <n v="5515"/>
    <d v="2020-07-01T00:00:00"/>
    <n v="7"/>
    <x v="3"/>
    <s v="Yulia Hill"/>
    <s v="Data Science Vice President"/>
    <s v="Digitas North America "/>
    <x v="1"/>
    <s v="America"/>
    <s v="Massachusetts"/>
    <m/>
    <s v="No inmail sent"/>
    <x v="0"/>
    <d v="2020-07-06T00:00:00"/>
    <d v="2021-03-16T00:00:00"/>
    <n v="3"/>
    <m/>
    <n v="365"/>
    <s v="None"/>
    <m/>
    <s v="yulia.hill@digitas.com"/>
    <s v="Sales QL"/>
    <m/>
    <d v="2020-10-28T00:00:00"/>
    <s v="Relevant + followed up"/>
  </r>
  <r>
    <n v="5516"/>
    <d v="2020-07-01T00:00:00"/>
    <n v="7"/>
    <x v="2"/>
    <s v="Alex Sverdlov"/>
    <s v="Director, Statistical Scientist "/>
    <s v="Novartis"/>
    <x v="6"/>
    <s v="America"/>
    <s v="Massachusetts"/>
    <m/>
    <s v="No inmail sent"/>
    <x v="0"/>
    <d v="2020-07-02T00:00:00"/>
    <d v="2021-03-16T00:00:00"/>
    <n v="3"/>
    <m/>
    <n v="365"/>
    <s v="None"/>
    <m/>
    <m/>
    <m/>
    <m/>
    <m/>
    <s v="Follow up message sent "/>
  </r>
  <r>
    <n v="5517"/>
    <d v="2020-07-01T00:00:00"/>
    <n v="7"/>
    <x v="1"/>
    <s v="Elaine Hoffman, PhD"/>
    <s v="Senior Director, Statistical and Quantitative Sciences"/>
    <s v="Takeda "/>
    <x v="6"/>
    <s v="America"/>
    <s v="Massachusetts"/>
    <m/>
    <s v="No inmail sent"/>
    <x v="4"/>
    <m/>
    <m/>
    <n v="0"/>
    <m/>
    <n v="44636"/>
    <m/>
    <m/>
    <s v="elaine@takedajobs.com"/>
    <m/>
    <m/>
    <m/>
    <s v="Not relevant"/>
  </r>
  <r>
    <n v="5518"/>
    <d v="2020-07-01T00:00:00"/>
    <n v="7"/>
    <x v="1"/>
    <s v="Mark Wang"/>
    <s v="Director, Core Modeling "/>
    <s v=" JPMorgan Chase &amp; Co."/>
    <x v="20"/>
    <s v="America"/>
    <s v="Ohio"/>
    <m/>
    <s v="No inmail sent"/>
    <x v="4"/>
    <m/>
    <m/>
    <n v="0"/>
    <m/>
    <n v="44636"/>
    <m/>
    <m/>
    <m/>
    <m/>
    <m/>
    <m/>
    <s v="Not relevant"/>
  </r>
  <r>
    <n v="5519"/>
    <d v="2021-03-08T00:00:00"/>
    <n v="3"/>
    <x v="3"/>
    <s v="Dan Driscoll"/>
    <s v="Sr. Director, Platform and Customer Analytics"/>
    <s v="Gap Inc."/>
    <x v="0"/>
    <s v="America"/>
    <s v="California"/>
    <s v="Ramla's"/>
    <s v="No inmail sent"/>
    <x v="3"/>
    <m/>
    <m/>
    <n v="0"/>
    <m/>
    <m/>
    <m/>
    <m/>
    <m/>
    <m/>
    <m/>
    <m/>
    <m/>
  </r>
  <r>
    <n v="5520"/>
    <d v="2020-07-01T00:00:00"/>
    <n v="7"/>
    <x v="1"/>
    <s v="Luke C."/>
    <s v="Executive Director - Data &amp; Analytics"/>
    <s v="JPMorgan Chase"/>
    <x v="20"/>
    <s v="America"/>
    <s v="Ohio"/>
    <m/>
    <s v="No inmail sent"/>
    <x v="4"/>
    <m/>
    <m/>
    <n v="0"/>
    <m/>
    <n v="44636"/>
    <m/>
    <m/>
    <m/>
    <m/>
    <m/>
    <m/>
    <s v="Not relevant"/>
  </r>
  <r>
    <n v="5521"/>
    <d v="2021-03-08T00:00:00"/>
    <n v="3"/>
    <x v="3"/>
    <s v="Mark Dietrich"/>
    <s v="Director Advanced Analytics Decision Support"/>
    <s v="Gap Inc."/>
    <x v="0"/>
    <s v="America"/>
    <s v="California"/>
    <s v="Ramla's"/>
    <s v="No inmail sent"/>
    <x v="3"/>
    <m/>
    <m/>
    <n v="0"/>
    <m/>
    <m/>
    <m/>
    <m/>
    <m/>
    <m/>
    <m/>
    <m/>
    <m/>
  </r>
  <r>
    <n v="5522"/>
    <d v="2020-07-01T00:00:00"/>
    <n v="7"/>
    <x v="1"/>
    <s v="Taylor Shipman"/>
    <s v="Director of Data Science"/>
    <s v="JPMorgan Chase"/>
    <x v="20"/>
    <s v="America"/>
    <s v="Ohio"/>
    <m/>
    <s v="No inmail sent"/>
    <x v="4"/>
    <m/>
    <m/>
    <n v="0"/>
    <m/>
    <n v="44636"/>
    <m/>
    <m/>
    <s v="taylors@jpmorganchase.com"/>
    <m/>
    <m/>
    <m/>
    <s v="Not relevant"/>
  </r>
  <r>
    <n v="5523"/>
    <d v="2020-07-01T00:00:00"/>
    <n v="7"/>
    <x v="1"/>
    <s v="Maximiliano Santinelli"/>
    <s v="Associate Director, Data Science "/>
    <s v="Boston Consulting Group"/>
    <x v="28"/>
    <s v="America"/>
    <s v="Massachusetts"/>
    <m/>
    <s v="No inmail sent"/>
    <x v="4"/>
    <m/>
    <m/>
    <n v="0"/>
    <m/>
    <n v="44636"/>
    <m/>
    <m/>
    <m/>
    <m/>
    <m/>
    <m/>
    <s v="Not relevant"/>
  </r>
  <r>
    <n v="5524"/>
    <d v="2020-07-01T00:00:00"/>
    <n v="7"/>
    <x v="1"/>
    <s v="Oliver Bandte"/>
    <s v="Associate Director, Data Science"/>
    <s v="simpliSafe"/>
    <x v="28"/>
    <s v="America"/>
    <s v="Massachusetts"/>
    <m/>
    <s v="No inmail sent"/>
    <x v="4"/>
    <m/>
    <m/>
    <n v="0"/>
    <m/>
    <n v="44636"/>
    <m/>
    <m/>
    <m/>
    <m/>
    <m/>
    <m/>
    <s v="Not relevant"/>
  </r>
  <r>
    <n v="5525"/>
    <d v="2020-07-01T00:00:00"/>
    <n v="7"/>
    <x v="1"/>
    <s v="Serhii Myroshnychenko"/>
    <s v="Consulting Manager – Data Science &amp; Advanced Analytics"/>
    <s v="IQVIA "/>
    <x v="6"/>
    <s v="America"/>
    <s v="Pennsylvania"/>
    <m/>
    <s v="No inmail sent"/>
    <x v="0"/>
    <d v="2020-07-02T00:00:00"/>
    <d v="2020-09-24T00:00:00"/>
    <n v="9"/>
    <m/>
    <n v="538"/>
    <m/>
    <m/>
    <m/>
    <m/>
    <m/>
    <m/>
    <s v="Not relevant"/>
  </r>
  <r>
    <n v="5526"/>
    <d v="2020-07-01T00:00:00"/>
    <n v="7"/>
    <x v="1"/>
    <s v="Scott Bilder, PhD"/>
    <s v="Associate Data Science and Advanced Analytics Director"/>
    <s v="IQVIA "/>
    <x v="6"/>
    <s v="America"/>
    <s v="Pennsylvania"/>
    <m/>
    <s v="No inmail sent"/>
    <x v="4"/>
    <m/>
    <m/>
    <n v="0"/>
    <m/>
    <n v="44636"/>
    <m/>
    <m/>
    <m/>
    <m/>
    <m/>
    <m/>
    <s v="Not relevant"/>
  </r>
  <r>
    <n v="5527"/>
    <d v="2020-07-01T00:00:00"/>
    <n v="7"/>
    <x v="1"/>
    <s v="Jonathan Ruffin"/>
    <s v="Data Science and Advanced Analytics Manager"/>
    <s v="IQVIA "/>
    <x v="6"/>
    <s v="America"/>
    <s v="Pennsylvania"/>
    <m/>
    <s v="No inmail sent"/>
    <x v="4"/>
    <m/>
    <m/>
    <n v="0"/>
    <m/>
    <n v="44636"/>
    <m/>
    <m/>
    <m/>
    <m/>
    <m/>
    <m/>
    <s v="Not relevant"/>
  </r>
  <r>
    <n v="5528"/>
    <d v="2020-07-01T00:00:00"/>
    <n v="7"/>
    <x v="1"/>
    <s v="Kumaran Vinayagam"/>
    <s v="Sr Director, Data Science and Advanced Analytics"/>
    <s v="IQVIA "/>
    <x v="6"/>
    <s v="America"/>
    <s v="Pennsylvania"/>
    <m/>
    <s v="No inmail sent"/>
    <x v="4"/>
    <m/>
    <m/>
    <n v="0"/>
    <m/>
    <n v="44636"/>
    <m/>
    <m/>
    <m/>
    <m/>
    <m/>
    <m/>
    <s v="Not relevant"/>
  </r>
  <r>
    <n v="5529"/>
    <d v="2020-07-01T00:00:00"/>
    <n v="7"/>
    <x v="3"/>
    <s v="Mark D. Ortlepp"/>
    <s v="Principal, Advanced Analytics - Omnichannel Marketing"/>
    <s v="IQVIA "/>
    <x v="6"/>
    <s v="America"/>
    <s v="New Jersey"/>
    <m/>
    <s v="No inmail sent"/>
    <x v="0"/>
    <d v="2020-07-02T00:00:00"/>
    <d v="2021-03-08T00:00:00"/>
    <n v="3"/>
    <n v="2"/>
    <n v="373"/>
    <s v="None"/>
    <m/>
    <m/>
    <m/>
    <m/>
    <m/>
    <s v="Relevant + followed up"/>
  </r>
  <r>
    <n v="5530"/>
    <d v="2020-07-01T00:00:00"/>
    <n v="7"/>
    <x v="1"/>
    <s v="Brandon Milholland, PhD"/>
    <s v="Associate Data Science and Advanced Analytics Manager "/>
    <s v="IQVIA "/>
    <x v="6"/>
    <s v="America"/>
    <s v="New York"/>
    <m/>
    <s v="No inmail sent"/>
    <x v="4"/>
    <m/>
    <m/>
    <n v="0"/>
    <m/>
    <n v="44636"/>
    <m/>
    <m/>
    <m/>
    <m/>
    <m/>
    <m/>
    <s v="Not relevant"/>
  </r>
  <r>
    <n v="5531"/>
    <d v="2020-07-01T00:00:00"/>
    <n v="7"/>
    <x v="1"/>
    <s v="Chris V."/>
    <s v="Associate Director Advanced Analytics "/>
    <s v=" Johnson &amp; Johnson"/>
    <x v="6"/>
    <s v="America"/>
    <s v="New York"/>
    <m/>
    <s v="No inmail sent"/>
    <x v="4"/>
    <m/>
    <m/>
    <n v="0"/>
    <m/>
    <n v="44636"/>
    <m/>
    <m/>
    <m/>
    <m/>
    <m/>
    <m/>
    <s v="Not relevant"/>
  </r>
  <r>
    <n v="5532"/>
    <d v="2020-07-01T00:00:00"/>
    <n v="7"/>
    <x v="1"/>
    <s v="Mrityunjay Gunjiyal (Jay)"/>
    <s v="Senior Global Analytics Manager "/>
    <s v=" IPG Mediabrands"/>
    <x v="27"/>
    <s v="America"/>
    <s v="New York"/>
    <m/>
    <s v="No inmail sent"/>
    <x v="4"/>
    <m/>
    <m/>
    <n v="0"/>
    <m/>
    <n v="44636"/>
    <m/>
    <m/>
    <m/>
    <m/>
    <m/>
    <m/>
    <s v="Not relevant"/>
  </r>
  <r>
    <n v="5533"/>
    <d v="2020-07-01T00:00:00"/>
    <n v="7"/>
    <x v="1"/>
    <s v="Hadrien Markabi"/>
    <s v="Director, Analytics "/>
    <s v=" Carat America"/>
    <x v="27"/>
    <s v="America"/>
    <s v="New York"/>
    <m/>
    <s v="No inmail sent"/>
    <x v="4"/>
    <m/>
    <m/>
    <n v="0"/>
    <m/>
    <n v="44636"/>
    <m/>
    <m/>
    <m/>
    <m/>
    <m/>
    <m/>
    <s v="Not relevant"/>
  </r>
  <r>
    <n v="5534"/>
    <d v="2020-07-01T00:00:00"/>
    <n v="7"/>
    <x v="1"/>
    <s v="Ajay Choudhary"/>
    <s v="Associate Director - Analytics"/>
    <s v=" Carat America"/>
    <x v="27"/>
    <s v="America"/>
    <s v="Michigan"/>
    <m/>
    <s v="No inmail sent"/>
    <x v="0"/>
    <d v="2020-07-02T00:00:00"/>
    <m/>
    <n v="0"/>
    <m/>
    <n v="44636"/>
    <s v="Negative"/>
    <d v="2020-07-06T00:00:00"/>
    <m/>
    <m/>
    <m/>
    <m/>
    <s v="No, thanks"/>
  </r>
  <r>
    <n v="5535"/>
    <d v="2020-07-01T00:00:00"/>
    <n v="7"/>
    <x v="1"/>
    <s v="Jaime Donovan"/>
    <s v="VP, Analytics"/>
    <s v=" Carat America"/>
    <x v="27"/>
    <s v="America"/>
    <s v="New York"/>
    <m/>
    <s v="No inmail sent"/>
    <x v="4"/>
    <m/>
    <m/>
    <n v="0"/>
    <m/>
    <n v="44636"/>
    <m/>
    <m/>
    <m/>
    <m/>
    <m/>
    <m/>
    <s v="Not relevant"/>
  </r>
  <r>
    <n v="5536"/>
    <d v="2020-07-01T00:00:00"/>
    <n v="7"/>
    <x v="1"/>
    <s v="Hemant Patel"/>
    <s v="Senior Manager Predictive Analytics"/>
    <s v="Merkle"/>
    <x v="27"/>
    <s v="America"/>
    <s v="Illinois"/>
    <m/>
    <s v="No inmail sent"/>
    <x v="0"/>
    <d v="2020-07-02T00:00:00"/>
    <m/>
    <n v="0"/>
    <m/>
    <n v="44636"/>
    <s v="Negative"/>
    <d v="2020-07-03T00:00:00"/>
    <m/>
    <m/>
    <m/>
    <m/>
    <s v="No, thanks"/>
  </r>
  <r>
    <n v="5537"/>
    <d v="2020-07-01T00:00:00"/>
    <n v="7"/>
    <x v="1"/>
    <s v="Lynda Gordon"/>
    <s v="Vice President, Analytics"/>
    <s v="Merkle"/>
    <x v="27"/>
    <s v="America"/>
    <s v="Cleveland"/>
    <m/>
    <s v="No inmail sent"/>
    <x v="1"/>
    <m/>
    <m/>
    <n v="0"/>
    <m/>
    <n v="44636"/>
    <m/>
    <m/>
    <m/>
    <m/>
    <m/>
    <m/>
    <m/>
  </r>
  <r>
    <n v="5538"/>
    <d v="2020-07-01T00:00:00"/>
    <n v="7"/>
    <x v="2"/>
    <s v="Nancy Fessatidis"/>
    <s v="VP - Media Analytics"/>
    <s v="Merkle"/>
    <x v="27"/>
    <s v="America"/>
    <s v="New York"/>
    <m/>
    <s v="No inmail sent"/>
    <x v="0"/>
    <d v="2020-07-06T00:00:00"/>
    <d v="2021-04-07T00:00:00"/>
    <n v="4"/>
    <m/>
    <n v="343"/>
    <s v="None"/>
    <m/>
    <s v="nfessatidis@merkleinc.com"/>
    <s v="reply"/>
    <m/>
    <d v="2020-10-28T00:00:00"/>
    <s v="Follow up message sent"/>
  </r>
  <r>
    <n v="5539"/>
    <d v="2020-07-01T00:00:00"/>
    <n v="7"/>
    <x v="1"/>
    <s v="Surbhi Gupta"/>
    <s v="Senior Manager Analytics"/>
    <s v="dentsu x"/>
    <x v="27"/>
    <s v="America"/>
    <s v="New York"/>
    <m/>
    <s v="No inmail sent"/>
    <x v="0"/>
    <d v="2020-07-02T00:00:00"/>
    <m/>
    <n v="0"/>
    <m/>
    <n v="44636"/>
    <m/>
    <m/>
    <m/>
    <m/>
    <m/>
    <m/>
    <s v="Not relevant"/>
  </r>
  <r>
    <n v="5540"/>
    <d v="2020-07-01T00:00:00"/>
    <n v="7"/>
    <x v="2"/>
    <s v="Corbin Powlus, MBA"/>
    <s v="Performance Analytics Manager"/>
    <s v="Merkle"/>
    <x v="27"/>
    <s v="America"/>
    <s v="Pennsylvania"/>
    <m/>
    <s v="No inmail sent"/>
    <x v="0"/>
    <d v="2020-07-03T00:00:00"/>
    <d v="2021-03-19T00:00:00"/>
    <n v="3"/>
    <m/>
    <n v="362"/>
    <s v="None"/>
    <m/>
    <s v="cpowlus@merkleinc.com"/>
    <s v="reply"/>
    <m/>
    <d v="2020-10-28T00:00:00"/>
    <s v="Follow up message sent"/>
  </r>
  <r>
    <n v="5541"/>
    <d v="2020-07-01T00:00:00"/>
    <n v="7"/>
    <x v="1"/>
    <s v="Julia M. Smith"/>
    <s v="Director, Analytics"/>
    <s v="Dentsu Aegis Network"/>
    <x v="27"/>
    <s v="America"/>
    <s v="New York"/>
    <m/>
    <s v="No inmail sent"/>
    <x v="1"/>
    <m/>
    <m/>
    <n v="0"/>
    <m/>
    <n v="44636"/>
    <m/>
    <m/>
    <m/>
    <m/>
    <m/>
    <m/>
    <m/>
  </r>
  <r>
    <n v="5542"/>
    <d v="2020-07-01T00:00:00"/>
    <n v="7"/>
    <x v="1"/>
    <s v="Phil Rzepka"/>
    <s v="EVP, Head of Digital Marketing &amp; Analytics"/>
    <s v="Dentsu Aegis Network"/>
    <x v="27"/>
    <s v="America"/>
    <s v="Michigan"/>
    <m/>
    <s v="No inmail sent"/>
    <x v="1"/>
    <m/>
    <m/>
    <n v="0"/>
    <m/>
    <n v="44636"/>
    <m/>
    <m/>
    <m/>
    <m/>
    <m/>
    <m/>
    <m/>
  </r>
  <r>
    <n v="5543"/>
    <d v="2020-07-01T00:00:00"/>
    <n v="7"/>
    <x v="1"/>
    <s v="Tyler Monaghan"/>
    <s v="Director, Data Science"/>
    <s v="American Express"/>
    <x v="20"/>
    <s v="America"/>
    <s v="New York"/>
    <m/>
    <s v="No inmail sent"/>
    <x v="1"/>
    <m/>
    <m/>
    <n v="0"/>
    <m/>
    <n v="44636"/>
    <m/>
    <m/>
    <m/>
    <m/>
    <m/>
    <m/>
    <m/>
  </r>
  <r>
    <n v="5544"/>
    <d v="2020-07-01T00:00:00"/>
    <n v="7"/>
    <x v="1"/>
    <s v="Rorri Heller"/>
    <s v="Executive Director, Advanced Analytics  "/>
    <s v="The NPD Group "/>
    <x v="28"/>
    <s v="America"/>
    <s v="New York"/>
    <m/>
    <s v="No inmail sent"/>
    <x v="1"/>
    <m/>
    <m/>
    <n v="0"/>
    <m/>
    <n v="44636"/>
    <m/>
    <m/>
    <m/>
    <m/>
    <m/>
    <m/>
    <m/>
  </r>
  <r>
    <n v="5545"/>
    <d v="2021-03-08T00:00:00"/>
    <n v="3"/>
    <x v="3"/>
    <s v="Holly Toboni"/>
    <s v="Director of Decision Sciences"/>
    <s v="Gap Inc."/>
    <x v="0"/>
    <s v="America"/>
    <s v="California"/>
    <s v="Ramla's"/>
    <s v="No inmail sent"/>
    <x v="3"/>
    <m/>
    <m/>
    <n v="0"/>
    <m/>
    <m/>
    <m/>
    <m/>
    <m/>
    <m/>
    <m/>
    <m/>
    <m/>
  </r>
  <r>
    <n v="5546"/>
    <d v="2020-07-01T00:00:00"/>
    <n v="7"/>
    <x v="1"/>
    <s v="Lei Hao"/>
    <s v="Manager, Data Science and Analytics "/>
    <s v="American Express"/>
    <x v="20"/>
    <s v="America"/>
    <s v="New York"/>
    <m/>
    <s v="No inmail sent"/>
    <x v="1"/>
    <m/>
    <m/>
    <n v="0"/>
    <m/>
    <n v="44636"/>
    <m/>
    <m/>
    <m/>
    <m/>
    <m/>
    <m/>
    <m/>
  </r>
  <r>
    <n v="5547"/>
    <d v="2020-07-01T00:00:00"/>
    <n v="7"/>
    <x v="2"/>
    <s v="Alexander Talbott"/>
    <s v="Marketing Analytics Manager"/>
    <s v="Campaign Monitor "/>
    <x v="18"/>
    <s v="America"/>
    <s v="Tennessee"/>
    <m/>
    <s v="No inmail sent"/>
    <x v="0"/>
    <d v="2021-04-28T00:00:00"/>
    <m/>
    <n v="0"/>
    <m/>
    <m/>
    <m/>
    <m/>
    <m/>
    <m/>
    <m/>
    <m/>
    <m/>
  </r>
  <r>
    <n v="5548"/>
    <d v="2020-07-01T00:00:00"/>
    <n v="7"/>
    <x v="2"/>
    <s v="Tom Dougherty"/>
    <s v="Director Marketing Analytics"/>
    <s v="Life Extension "/>
    <x v="15"/>
    <s v="America"/>
    <s v="Florida"/>
    <m/>
    <s v="No inmail sent"/>
    <x v="0"/>
    <d v="2020-07-01T00:00:00"/>
    <d v="2021-03-30T00:00:00"/>
    <n v="3"/>
    <m/>
    <n v="351"/>
    <s v="Neutral"/>
    <d v="2020-07-02T00:00:00"/>
    <m/>
    <m/>
    <m/>
    <m/>
    <s v="we are moving to Azure ML Studio which allows us to scale our ML models"/>
  </r>
  <r>
    <n v="5549"/>
    <d v="2020-07-01T00:00:00"/>
    <n v="7"/>
    <x v="7"/>
    <s v="Melanie Taylor"/>
    <s v="Vice President, Marketing and Brand Strategy"/>
    <s v="Inspirato "/>
    <x v="15"/>
    <s v="America"/>
    <s v="Colorado"/>
    <m/>
    <s v="No inmail sent"/>
    <x v="4"/>
    <m/>
    <m/>
    <n v="0"/>
    <m/>
    <m/>
    <m/>
    <m/>
    <m/>
    <m/>
    <m/>
    <m/>
    <m/>
  </r>
  <r>
    <n v="5550"/>
    <d v="2020-07-01T00:00:00"/>
    <n v="7"/>
    <x v="7"/>
    <s v="April Coen"/>
    <m/>
    <m/>
    <x v="15"/>
    <s v="America"/>
    <s v="California"/>
    <m/>
    <s v="No inmail sent"/>
    <x v="0"/>
    <d v="2020-07-22T00:00:00"/>
    <m/>
    <n v="0"/>
    <m/>
    <m/>
    <s v="Negative"/>
    <d v="2020-07-23T00:00:00"/>
    <m/>
    <m/>
    <m/>
    <m/>
    <m/>
  </r>
  <r>
    <n v="5551"/>
    <d v="2020-07-01T00:00:00"/>
    <n v="7"/>
    <x v="3"/>
    <s v="Dan Chon"/>
    <s v="Executive Director Marketing Science"/>
    <s v="Hearts &amp; Science "/>
    <x v="1"/>
    <s v="America"/>
    <s v="California"/>
    <m/>
    <s v="No inmail sent"/>
    <x v="0"/>
    <d v="2020-07-01T00:00:00"/>
    <d v="2021-03-17T00:00:00"/>
    <n v="3"/>
    <m/>
    <n v="364"/>
    <s v="None"/>
    <m/>
    <s v="dan.chon@hearts-science.com"/>
    <s v="Sales QL"/>
    <m/>
    <d v="2020-10-28T00:00:00"/>
    <s v="Relevant + followed up"/>
  </r>
  <r>
    <n v="5552"/>
    <d v="2020-07-01T00:00:00"/>
    <n v="7"/>
    <x v="7"/>
    <m/>
    <s v="Director of Marketing Science (Analytics)"/>
    <m/>
    <x v="15"/>
    <s v="America"/>
    <s v="Georgia"/>
    <m/>
    <s v="No inmail sent"/>
    <x v="4"/>
    <m/>
    <m/>
    <n v="0"/>
    <m/>
    <m/>
    <m/>
    <m/>
    <m/>
    <m/>
    <m/>
    <m/>
    <m/>
  </r>
  <r>
    <n v="5553"/>
    <d v="2020-07-01T00:00:00"/>
    <n v="7"/>
    <x v="2"/>
    <s v="Stephen Iaquaniello"/>
    <s v="Marketing Optimization Analyst"/>
    <s v="OneMagnify "/>
    <x v="1"/>
    <s v="America"/>
    <s v="Michigan"/>
    <m/>
    <s v="No inmail sent"/>
    <x v="0"/>
    <d v="2021-04-28T00:00:00"/>
    <m/>
    <n v="0"/>
    <m/>
    <m/>
    <s v="Neutral"/>
    <d v="2021-05-03T00:00:00"/>
    <m/>
    <m/>
    <m/>
    <m/>
    <s v="He is doing MMM but as a consultant for Ford Motor and is not in a position to buy a software. "/>
  </r>
  <r>
    <n v="5554"/>
    <d v="2020-07-03T00:00:00"/>
    <n v="7"/>
    <x v="2"/>
    <s v="Tyler Riddell"/>
    <s v="Sr. Marketing Consultant/Owner"/>
    <s v="TGR360"/>
    <x v="27"/>
    <s v="America"/>
    <s v="California"/>
    <m/>
    <s v="No inmail sent"/>
    <x v="0"/>
    <d v="2020-07-06T00:00:00"/>
    <d v="2021-04-07T00:00:00"/>
    <n v="4"/>
    <m/>
    <n v="343"/>
    <s v="None"/>
    <m/>
    <s v="tyler@peritusmarketing.com"/>
    <s v="reply"/>
    <m/>
    <d v="2020-10-28T00:00:00"/>
    <s v="Follow up message sent"/>
  </r>
  <r>
    <n v="5555"/>
    <d v="2020-07-03T00:00:00"/>
    <n v="7"/>
    <x v="7"/>
    <s v="Joshua Stoller"/>
    <s v="Senior Director, Sponsorships for National Conferences &amp; Partner Programs"/>
    <s v="Association of National Advertisers"/>
    <x v="15"/>
    <s v="America"/>
    <s v="New York"/>
    <m/>
    <s v="No inmail sent"/>
    <x v="4"/>
    <m/>
    <m/>
    <n v="0"/>
    <m/>
    <m/>
    <m/>
    <m/>
    <m/>
    <m/>
    <m/>
    <m/>
    <s v="From MarTech"/>
  </r>
  <r>
    <n v="5556"/>
    <d v="2020-07-03T00:00:00"/>
    <n v="7"/>
    <x v="2"/>
    <s v="Ko Orita"/>
    <s v="President"/>
    <s v="Digital Media Strategies, LLC"/>
    <x v="15"/>
    <s v="America"/>
    <s v="Washington"/>
    <m/>
    <s v="No inmail sent"/>
    <x v="0"/>
    <d v="2020-07-06T00:00:00"/>
    <d v="2021-04-07T00:00:00"/>
    <n v="4"/>
    <m/>
    <n v="343"/>
    <s v="None"/>
    <m/>
    <s v="ko@adinnovator.com"/>
    <s v="Sales QL"/>
    <m/>
    <d v="2020-10-28T00:00:00"/>
    <s v="Follow up message sent"/>
  </r>
  <r>
    <n v="5557"/>
    <d v="2020-07-03T00:00:00"/>
    <n v="7"/>
    <x v="5"/>
    <s v="Robert (Bob) VandenBoom"/>
    <s v="Sr. Marketing Leader - Communications &amp; Customer Intelligence"/>
    <s v="The Toro Company"/>
    <x v="26"/>
    <s v="America"/>
    <s v="Minnesota"/>
    <m/>
    <s v="No inmail sent"/>
    <x v="0"/>
    <d v="2020-07-06T00:00:00"/>
    <d v="2021-03-18T00:00:00"/>
    <n v="3"/>
    <m/>
    <n v="363"/>
    <s v="None"/>
    <m/>
    <s v="bvboomer@comcast.net"/>
    <s v="Sales QL"/>
    <m/>
    <d v="2020-10-28T00:00:00"/>
    <s v="From MarTech"/>
  </r>
  <r>
    <n v="5558"/>
    <d v="2020-07-03T00:00:00"/>
    <n v="7"/>
    <x v="2"/>
    <s v="Karen Favaloro"/>
    <s v="Digital Strategy &amp; Insights Leader"/>
    <s v="HoganTaylor LLP"/>
    <x v="20"/>
    <s v="America"/>
    <s v="Oklahoma"/>
    <m/>
    <s v="No inmail sent"/>
    <x v="0"/>
    <d v="2020-07-06T00:00:00"/>
    <d v="2021-04-07T00:00:00"/>
    <n v="4"/>
    <m/>
    <n v="343"/>
    <s v="None"/>
    <m/>
    <s v="kfavaloro@hogantaylor.com"/>
    <s v="reply"/>
    <m/>
    <d v="2020-10-28T00:00:00"/>
    <s v="From MarTech Follow up message sent"/>
  </r>
  <r>
    <n v="5559"/>
    <d v="2020-07-15T00:00:00"/>
    <n v="7"/>
    <x v="1"/>
    <s v="Agasthya Bogilla"/>
    <s v="Data Science &amp; Advanced Analytics Manager"/>
    <s v="IQVIA "/>
    <x v="6"/>
    <s v="America"/>
    <s v="Pennsylvania"/>
    <m/>
    <s v="No inmail sent"/>
    <x v="0"/>
    <d v="2020-07-22T00:00:00"/>
    <m/>
    <n v="0"/>
    <m/>
    <m/>
    <s v="Negative"/>
    <d v="2020-07-28T00:00:00"/>
    <m/>
    <m/>
    <m/>
    <m/>
    <m/>
  </r>
  <r>
    <n v="5560"/>
    <d v="2020-07-15T00:00:00"/>
    <n v="7"/>
    <x v="1"/>
    <s v="Yunlong Wang"/>
    <s v="Associate Director, Advanced Analytics"/>
    <s v="IQVIA "/>
    <x v="6"/>
    <s v="America"/>
    <s v="Philadelphia"/>
    <m/>
    <s v="No inmail sent"/>
    <x v="1"/>
    <m/>
    <m/>
    <n v="0"/>
    <m/>
    <n v="44636"/>
    <m/>
    <m/>
    <m/>
    <m/>
    <m/>
    <m/>
    <m/>
  </r>
  <r>
    <n v="5561"/>
    <d v="2020-07-15T00:00:00"/>
    <n v="7"/>
    <x v="1"/>
    <s v="Ruoxin Li, Ph.D, MBA"/>
    <s v="Senior Director, Advanced Analytics, SFE "/>
    <s v="IQVIA "/>
    <x v="6"/>
    <s v="America"/>
    <s v="Pennsylvania"/>
    <m/>
    <s v="No inmail sent"/>
    <x v="1"/>
    <m/>
    <m/>
    <n v="0"/>
    <m/>
    <n v="44636"/>
    <m/>
    <m/>
    <m/>
    <m/>
    <m/>
    <m/>
    <m/>
  </r>
  <r>
    <n v="5562"/>
    <d v="2020-07-15T00:00:00"/>
    <n v="7"/>
    <x v="1"/>
    <s v="Jeff Seiders"/>
    <s v="Associate Director, Advanced Analytics "/>
    <s v=" IQVIA"/>
    <x v="6"/>
    <s v="America"/>
    <s v="Pennsylvania"/>
    <m/>
    <s v="No inmail sent"/>
    <x v="1"/>
    <m/>
    <m/>
    <n v="0"/>
    <m/>
    <n v="44636"/>
    <m/>
    <m/>
    <m/>
    <m/>
    <m/>
    <m/>
    <m/>
  </r>
  <r>
    <n v="5563"/>
    <d v="2020-07-15T00:00:00"/>
    <n v="7"/>
    <x v="1"/>
    <s v="Kollipara, &quot;Chandra&quot; Chandrakanth"/>
    <s v="Sr. Director / Sr. Principal, Data Science and Advanced Analytics"/>
    <s v=" IQVIA"/>
    <x v="6"/>
    <s v="America"/>
    <s v="Pennsylvania"/>
    <m/>
    <s v="No inmail sent"/>
    <x v="1"/>
    <m/>
    <m/>
    <n v="0"/>
    <m/>
    <n v="44636"/>
    <m/>
    <m/>
    <m/>
    <m/>
    <m/>
    <m/>
    <m/>
  </r>
  <r>
    <n v="5564"/>
    <d v="2020-07-15T00:00:00"/>
    <n v="7"/>
    <x v="1"/>
    <s v="Vijayavarman Gopalakrishnan"/>
    <s v="Sr Director, Data Science and Advanced Analytics at IQVIA"/>
    <s v=" IQVIA"/>
    <x v="6"/>
    <s v="America"/>
    <s v="Pennsylvania"/>
    <m/>
    <s v="No inmail sent"/>
    <x v="1"/>
    <m/>
    <m/>
    <n v="0"/>
    <m/>
    <n v="44636"/>
    <m/>
    <m/>
    <m/>
    <m/>
    <m/>
    <m/>
    <m/>
  </r>
  <r>
    <n v="5565"/>
    <d v="2020-07-15T00:00:00"/>
    <n v="7"/>
    <x v="1"/>
    <s v="Geetanjali Gamel"/>
    <s v="Senior Director, Global Workforce Analytics"/>
    <s v="Johnson &amp; Johnson "/>
    <x v="6"/>
    <s v="America"/>
    <s v="New York"/>
    <m/>
    <s v="No inmail sent"/>
    <x v="1"/>
    <m/>
    <m/>
    <n v="0"/>
    <m/>
    <n v="44636"/>
    <m/>
    <m/>
    <m/>
    <m/>
    <m/>
    <m/>
    <m/>
  </r>
  <r>
    <n v="5566"/>
    <d v="2020-07-15T00:00:00"/>
    <n v="7"/>
    <x v="1"/>
    <s v="Omar Awad"/>
    <s v="Lead Product Owner - Data &amp; Analytics "/>
    <s v="Johnson &amp; Johnson"/>
    <x v="6"/>
    <s v="America"/>
    <s v="New Jersey"/>
    <m/>
    <s v="No inmail sent"/>
    <x v="1"/>
    <m/>
    <m/>
    <n v="0"/>
    <m/>
    <n v="44636"/>
    <m/>
    <m/>
    <m/>
    <m/>
    <m/>
    <m/>
    <m/>
  </r>
  <r>
    <n v="5567"/>
    <d v="2020-07-15T00:00:00"/>
    <n v="7"/>
    <x v="1"/>
    <s v="VISHAL VARMA"/>
    <s v="Director - Advanced Analytics "/>
    <s v=" Johnson &amp; Johnson"/>
    <x v="6"/>
    <s v="America"/>
    <s v="Pennsylvania"/>
    <m/>
    <s v="No inmail sent"/>
    <x v="1"/>
    <m/>
    <m/>
    <n v="0"/>
    <m/>
    <n v="44636"/>
    <m/>
    <m/>
    <m/>
    <m/>
    <m/>
    <m/>
    <m/>
  </r>
  <r>
    <n v="5568"/>
    <d v="2020-07-15T00:00:00"/>
    <n v="7"/>
    <x v="1"/>
    <s v="Kevin Babyak"/>
    <s v="Senior Manager, Data &amp; Analytics (Global Brand Protection) "/>
    <s v=" Johnson &amp; Johnson"/>
    <x v="6"/>
    <s v="America"/>
    <s v="Pennsylvania"/>
    <m/>
    <s v="No inmail sent"/>
    <x v="1"/>
    <m/>
    <m/>
    <n v="0"/>
    <m/>
    <n v="44636"/>
    <m/>
    <m/>
    <m/>
    <m/>
    <m/>
    <m/>
    <m/>
  </r>
  <r>
    <n v="5569"/>
    <d v="2020-07-15T00:00:00"/>
    <n v="7"/>
    <x v="1"/>
    <s v="Anshu Gupta"/>
    <s v="Data Science Manager"/>
    <s v=" Johnson &amp; Johnson"/>
    <x v="6"/>
    <s v="America"/>
    <s v="New York"/>
    <m/>
    <s v="No inmail sent"/>
    <x v="1"/>
    <m/>
    <m/>
    <n v="0"/>
    <m/>
    <n v="44636"/>
    <m/>
    <m/>
    <m/>
    <m/>
    <m/>
    <m/>
    <m/>
  </r>
  <r>
    <n v="5570"/>
    <d v="2020-07-15T00:00:00"/>
    <n v="7"/>
    <x v="1"/>
    <s v="Joshua I."/>
    <s v="Manager, Data Science "/>
    <s v=" Johnson &amp; Johnson"/>
    <x v="6"/>
    <s v="America"/>
    <s v="New York"/>
    <m/>
    <s v="No inmail sent"/>
    <x v="1"/>
    <m/>
    <m/>
    <n v="0"/>
    <m/>
    <n v="44636"/>
    <m/>
    <m/>
    <m/>
    <m/>
    <m/>
    <m/>
    <m/>
  </r>
  <r>
    <n v="5571"/>
    <d v="2020-07-03T00:00:00"/>
    <n v="7"/>
    <x v="7"/>
    <s v="Christopher P. Ramey"/>
    <s v="President"/>
    <s v="The Home Trust International, Inc."/>
    <x v="15"/>
    <s v="America"/>
    <s v="Florida"/>
    <m/>
    <s v="No inmail sent"/>
    <x v="1"/>
    <m/>
    <m/>
    <n v="0"/>
    <m/>
    <m/>
    <m/>
    <m/>
    <m/>
    <m/>
    <m/>
    <m/>
    <m/>
  </r>
  <r>
    <n v="5572"/>
    <d v="2020-09-08T00:00:00"/>
    <n v="9"/>
    <x v="3"/>
    <s v="Jeff Giacchetti"/>
    <s v="US Digital Media &amp; Marketing Lead"/>
    <s v="Henkel"/>
    <x v="3"/>
    <s v="America"/>
    <s v="New York"/>
    <m/>
    <s v="No inmail sent"/>
    <x v="0"/>
    <d v="2020-09-24T00:00:00"/>
    <d v="2021-02-10T00:00:00"/>
    <n v="2"/>
    <m/>
    <n v="399"/>
    <s v="Negative"/>
    <m/>
    <m/>
    <m/>
    <m/>
    <m/>
    <m/>
  </r>
  <r>
    <n v="5573"/>
    <d v="2020-09-08T00:00:00"/>
    <n v="9"/>
    <x v="3"/>
    <s v="Julie O'Grady"/>
    <s v="Research Manager , Consumer Insights"/>
    <s v="Henkel"/>
    <x v="3"/>
    <s v="America"/>
    <s v="New York"/>
    <m/>
    <s v="No inmail sent"/>
    <x v="1"/>
    <m/>
    <m/>
    <n v="0"/>
    <m/>
    <m/>
    <m/>
    <m/>
    <m/>
    <m/>
    <m/>
    <m/>
    <m/>
  </r>
  <r>
    <n v="5574"/>
    <d v="2020-09-09T00:00:00"/>
    <n v="9"/>
    <x v="3"/>
    <s v="Rod Oliver"/>
    <s v="Global Director of Integrated Marketing"/>
    <s v="Henkel"/>
    <x v="3"/>
    <s v="America"/>
    <s v="Los Angeles"/>
    <m/>
    <s v="No inmail sent"/>
    <x v="1"/>
    <m/>
    <m/>
    <n v="0"/>
    <m/>
    <m/>
    <m/>
    <m/>
    <m/>
    <m/>
    <m/>
    <m/>
    <m/>
  </r>
  <r>
    <n v="5575"/>
    <d v="2020-09-09T00:00:00"/>
    <n v="9"/>
    <x v="3"/>
    <s v="Elif Affan"/>
    <s v="Director of Strategy &amp; Transformation | Marketing Intrapreneur"/>
    <s v="Henkel"/>
    <x v="3"/>
    <s v="America"/>
    <s v="Connecticut"/>
    <m/>
    <s v="No inmail sent"/>
    <x v="1"/>
    <m/>
    <m/>
    <n v="0"/>
    <m/>
    <m/>
    <m/>
    <m/>
    <m/>
    <m/>
    <m/>
    <m/>
    <m/>
  </r>
  <r>
    <n v="5576"/>
    <d v="2020-09-09T00:00:00"/>
    <n v="9"/>
    <x v="3"/>
    <s v="Eric Sing"/>
    <s v="Senior Manager, Digital Marketing"/>
    <s v="Henkel"/>
    <x v="3"/>
    <s v="America"/>
    <s v="Connecticut"/>
    <m/>
    <s v="No inmail sent"/>
    <x v="1"/>
    <d v="2020-09-24T00:00:00"/>
    <d v="2021-11-03T00:00:00"/>
    <n v="11"/>
    <m/>
    <n v="133"/>
    <m/>
    <m/>
    <m/>
    <m/>
    <m/>
    <m/>
    <m/>
  </r>
  <r>
    <n v="5577"/>
    <d v="2020-09-09T00:00:00"/>
    <n v="9"/>
    <x v="3"/>
    <s v="Devin Angle"/>
    <s v="Senior Brand Manager"/>
    <s v="Henkel"/>
    <x v="3"/>
    <s v="America"/>
    <s v="New York"/>
    <m/>
    <s v="No inmail sent"/>
    <x v="1"/>
    <m/>
    <m/>
    <n v="0"/>
    <m/>
    <m/>
    <m/>
    <m/>
    <m/>
    <m/>
    <m/>
    <m/>
    <m/>
  </r>
  <r>
    <n v="5578"/>
    <d v="2020-09-10T00:00:00"/>
    <n v="9"/>
    <x v="3"/>
    <s v="Ravindra Sachdeva"/>
    <s v="Senior Manager, North America Trade Spend and Promotion Analytics"/>
    <s v="Procter &amp; Gamble"/>
    <x v="3"/>
    <s v="America"/>
    <s v="Cincinnati"/>
    <m/>
    <s v="No inmail sent"/>
    <x v="0"/>
    <d v="2021-02-10T00:00:00"/>
    <m/>
    <n v="0"/>
    <m/>
    <m/>
    <s v="Positive"/>
    <m/>
    <m/>
    <m/>
    <m/>
    <m/>
    <m/>
  </r>
  <r>
    <n v="5579"/>
    <d v="2020-09-10T00:00:00"/>
    <n v="9"/>
    <x v="3"/>
    <s v="Brian Hart"/>
    <s v="Data and Analytics of the Future Insights Team Leader"/>
    <s v="Procter &amp; Gamble"/>
    <x v="3"/>
    <s v="America"/>
    <s v="Ohio"/>
    <m/>
    <s v="No inmail sent"/>
    <x v="0"/>
    <d v="2020-09-24T00:00:00"/>
    <d v="2021-11-03T00:00:00"/>
    <n v="11"/>
    <m/>
    <n v="133"/>
    <m/>
    <m/>
    <m/>
    <m/>
    <m/>
    <m/>
    <m/>
  </r>
  <r>
    <n v="5580"/>
    <d v="2020-09-10T00:00:00"/>
    <n v="9"/>
    <x v="3"/>
    <s v="Tom Behnke"/>
    <s v="Consumer Insights, Business Analytics"/>
    <s v="Procter &amp; Gamble"/>
    <x v="3"/>
    <s v="America"/>
    <s v="Arkansas"/>
    <m/>
    <s v="No inmail sent"/>
    <x v="1"/>
    <m/>
    <m/>
    <n v="0"/>
    <m/>
    <m/>
    <m/>
    <m/>
    <m/>
    <m/>
    <m/>
    <m/>
    <m/>
  </r>
  <r>
    <n v="5581"/>
    <d v="2020-09-11T00:00:00"/>
    <n v="9"/>
    <x v="3"/>
    <s v="Ashley Rozier"/>
    <s v="Brand Director-Home Care Media"/>
    <s v="Procter &amp; Gamble"/>
    <x v="3"/>
    <s v="America"/>
    <s v="Ohio"/>
    <s v="Ramla's"/>
    <s v="No inmail sent"/>
    <x v="0"/>
    <d v="2021-07-23T00:00:00"/>
    <d v="2022-02-10T00:00:00"/>
    <n v="2"/>
    <m/>
    <m/>
    <m/>
    <m/>
    <m/>
    <m/>
    <m/>
    <m/>
    <m/>
  </r>
  <r>
    <n v="5582"/>
    <d v="2020-09-11T00:00:00"/>
    <n v="9"/>
    <x v="3"/>
    <s v="SAmerican Marmo"/>
    <s v="Associate Director - Consumer Market Knowledge"/>
    <s v="Procter &amp; Gamble"/>
    <x v="3"/>
    <s v="America"/>
    <s v="Ohio"/>
    <m/>
    <s v="No inmail sent"/>
    <x v="1"/>
    <m/>
    <m/>
    <n v="0"/>
    <m/>
    <m/>
    <m/>
    <m/>
    <m/>
    <m/>
    <m/>
    <m/>
    <m/>
  </r>
  <r>
    <n v="5583"/>
    <d v="2020-09-11T00:00:00"/>
    <n v="9"/>
    <x v="3"/>
    <s v="Karen Fegelman"/>
    <s v="Director, Analytics and Insights, Global Communications Effectiveness Leader"/>
    <s v="Procter &amp; Gamble"/>
    <x v="3"/>
    <s v="America"/>
    <s v="Ohio"/>
    <m/>
    <s v="No inmail sent"/>
    <x v="1"/>
    <m/>
    <m/>
    <n v="0"/>
    <m/>
    <m/>
    <m/>
    <m/>
    <m/>
    <m/>
    <m/>
    <m/>
    <m/>
  </r>
  <r>
    <n v="5584"/>
    <d v="2020-09-11T00:00:00"/>
    <n v="9"/>
    <x v="3"/>
    <s v="Renee Sicina"/>
    <s v="Market Research Manager"/>
    <s v="Procter &amp; Gamble"/>
    <x v="3"/>
    <s v="America"/>
    <s v="Ohio"/>
    <m/>
    <s v="No inmail sent"/>
    <x v="1"/>
    <m/>
    <m/>
    <n v="0"/>
    <m/>
    <m/>
    <m/>
    <m/>
    <m/>
    <m/>
    <m/>
    <m/>
    <m/>
  </r>
  <r>
    <n v="5585"/>
    <d v="2020-09-11T00:00:00"/>
    <n v="9"/>
    <x v="3"/>
    <s v="Brianna Trucco"/>
    <s v="Senior Director, PHC Marketing Services "/>
    <s v="Procter &amp; Gamble"/>
    <x v="3"/>
    <s v="America"/>
    <s v="Ohio"/>
    <m/>
    <s v="No inmail sent"/>
    <x v="0"/>
    <d v="2021-02-10T00:00:00"/>
    <d v="2021-11-30T00:00:00"/>
    <n v="11"/>
    <m/>
    <m/>
    <m/>
    <m/>
    <m/>
    <m/>
    <m/>
    <m/>
    <m/>
  </r>
  <r>
    <n v="5586"/>
    <d v="2020-09-11T00:00:00"/>
    <n v="9"/>
    <x v="3"/>
    <s v="Chris Giacolone"/>
    <s v="Marketing Director at Procter &amp; Gamble, Amazon Customer Team "/>
    <s v="Procter &amp; Gamble"/>
    <x v="3"/>
    <s v="America"/>
    <s v="Washington"/>
    <m/>
    <s v="No inmail sent"/>
    <x v="1"/>
    <m/>
    <m/>
    <n v="0"/>
    <m/>
    <m/>
    <m/>
    <m/>
    <m/>
    <m/>
    <m/>
    <m/>
    <m/>
  </r>
  <r>
    <n v="5587"/>
    <d v="2020-09-11T00:00:00"/>
    <n v="9"/>
    <x v="3"/>
    <s v="Maddie Bell"/>
    <s v="Senior Brand Manager"/>
    <s v="Procter &amp; Gamble"/>
    <x v="3"/>
    <s v="America"/>
    <s v="Washington"/>
    <m/>
    <s v="No inmail sent"/>
    <x v="1"/>
    <m/>
    <m/>
    <n v="0"/>
    <m/>
    <m/>
    <m/>
    <m/>
    <m/>
    <m/>
    <m/>
    <m/>
    <m/>
  </r>
  <r>
    <n v="5588"/>
    <d v="2020-09-11T00:00:00"/>
    <n v="9"/>
    <x v="3"/>
    <s v="Sarah Irby"/>
    <s v="Brand Director, New Brands (Skin Care &amp; Cleansing)"/>
    <s v="Unilever"/>
    <x v="3"/>
    <s v="America"/>
    <s v="New York"/>
    <m/>
    <s v="No inmail sent"/>
    <x v="1"/>
    <m/>
    <m/>
    <n v="0"/>
    <m/>
    <m/>
    <m/>
    <m/>
    <m/>
    <m/>
    <m/>
    <m/>
    <m/>
  </r>
  <r>
    <n v="5589"/>
    <d v="2020-09-11T00:00:00"/>
    <n v="9"/>
    <x v="3"/>
    <s v="Serenity Zhang"/>
    <s v="Digital Planning Strategist"/>
    <s v="Unilever"/>
    <x v="3"/>
    <s v="America"/>
    <s v="New York"/>
    <m/>
    <s v="No inmail sent"/>
    <x v="1"/>
    <m/>
    <m/>
    <n v="0"/>
    <m/>
    <m/>
    <m/>
    <m/>
    <m/>
    <m/>
    <m/>
    <m/>
    <m/>
  </r>
  <r>
    <n v="5590"/>
    <d v="2020-09-14T00:00:00"/>
    <n v="9"/>
    <x v="3"/>
    <s v="Damon Grimes"/>
    <s v="Innovation, Branding, &amp; Marketing Strategy - Creator of Talenti Gelato Layers"/>
    <s v="Unilever"/>
    <x v="3"/>
    <s v="America"/>
    <s v="New York"/>
    <m/>
    <s v="No inmail sent"/>
    <x v="1"/>
    <m/>
    <m/>
    <n v="0"/>
    <m/>
    <m/>
    <m/>
    <m/>
    <m/>
    <m/>
    <m/>
    <m/>
    <m/>
  </r>
  <r>
    <n v="5591"/>
    <d v="2020-09-14T00:00:00"/>
    <n v="9"/>
    <x v="3"/>
    <s v="Lisa Vortsman"/>
    <s v="Strategy &amp; Innovation Lead, Frozen Novelties NA"/>
    <s v="Unilever"/>
    <x v="3"/>
    <s v="America"/>
    <s v="New York"/>
    <m/>
    <s v="No inmail sent"/>
    <x v="4"/>
    <m/>
    <m/>
    <n v="0"/>
    <m/>
    <m/>
    <m/>
    <m/>
    <m/>
    <m/>
    <m/>
    <m/>
    <m/>
  </r>
  <r>
    <n v="5592"/>
    <d v="2020-09-14T00:00:00"/>
    <n v="9"/>
    <x v="3"/>
    <s v="Cindy Keely"/>
    <s v="A creative and analytical insights strategist"/>
    <s v="Unilever"/>
    <x v="3"/>
    <s v="America"/>
    <s v="Missouri"/>
    <m/>
    <s v="No inmail sent"/>
    <x v="4"/>
    <m/>
    <m/>
    <n v="0"/>
    <m/>
    <m/>
    <m/>
    <m/>
    <m/>
    <m/>
    <m/>
    <m/>
    <m/>
  </r>
  <r>
    <n v="5593"/>
    <d v="2020-09-14T00:00:00"/>
    <n v="9"/>
    <x v="3"/>
    <s v="Debbie Brandwene"/>
    <s v="Global Consumer and Market Insights Director for Dove"/>
    <s v="Unilever"/>
    <x v="3"/>
    <s v="America"/>
    <s v="Connecticut"/>
    <m/>
    <s v="No inmail sent"/>
    <x v="4"/>
    <m/>
    <m/>
    <n v="0"/>
    <m/>
    <m/>
    <m/>
    <m/>
    <m/>
    <m/>
    <m/>
    <m/>
    <m/>
  </r>
  <r>
    <n v="5594"/>
    <d v="2020-09-14T00:00:00"/>
    <n v="9"/>
    <x v="3"/>
    <s v="Jake Hirsch"/>
    <s v="Director - Digital Marketing, E-commerce, &amp; Customer Development for Schmidt’s Naturals"/>
    <s v="Unilever"/>
    <x v="3"/>
    <s v="America"/>
    <s v="New York"/>
    <m/>
    <s v="No inmail sent"/>
    <x v="4"/>
    <m/>
    <m/>
    <n v="0"/>
    <m/>
    <m/>
    <m/>
    <m/>
    <m/>
    <m/>
    <m/>
    <m/>
    <m/>
  </r>
  <r>
    <n v="5595"/>
    <d v="2020-09-14T00:00:00"/>
    <n v="9"/>
    <x v="3"/>
    <s v="Roshni Nambiar"/>
    <s v="CRM Director"/>
    <s v="Unilever"/>
    <x v="3"/>
    <s v="America"/>
    <s v="Los Angeles"/>
    <m/>
    <s v="No inmail sent"/>
    <x v="4"/>
    <m/>
    <m/>
    <n v="0"/>
    <m/>
    <m/>
    <m/>
    <m/>
    <m/>
    <m/>
    <m/>
    <m/>
    <m/>
  </r>
  <r>
    <n v="5596"/>
    <d v="2020-09-14T00:00:00"/>
    <n v="9"/>
    <x v="3"/>
    <s v="Amanda Koval"/>
    <s v="Strategic Omni Channel Shopper Marketing Professional"/>
    <s v="Unilever"/>
    <x v="3"/>
    <s v="America"/>
    <s v="Arkansas"/>
    <m/>
    <s v="No inmail sent"/>
    <x v="4"/>
    <m/>
    <m/>
    <n v="0"/>
    <m/>
    <m/>
    <m/>
    <m/>
    <m/>
    <m/>
    <m/>
    <m/>
    <m/>
  </r>
  <r>
    <n v="5597"/>
    <d v="2020-09-14T00:00:00"/>
    <n v="9"/>
    <x v="3"/>
    <s v="Jennifer Bremner"/>
    <s v="Head of Marketing, Creator of Award Winning Brand Stories, Digital Marketer, Gen Mgr, Growth Driver, Consumer Focused"/>
    <s v="Unilever"/>
    <x v="3"/>
    <s v="America"/>
    <s v="New York"/>
    <m/>
    <s v="No inmail sent"/>
    <x v="0"/>
    <d v="2021-02-10T00:00:00"/>
    <d v="2021-09-07T00:00:00"/>
    <n v="9"/>
    <m/>
    <m/>
    <s v="Negative"/>
    <d v="2021-09-22T00:00:00"/>
    <m/>
    <m/>
    <m/>
    <m/>
    <m/>
  </r>
  <r>
    <n v="5598"/>
    <d v="2020-09-14T00:00:00"/>
    <n v="9"/>
    <x v="3"/>
    <s v="Jillian Shaw"/>
    <s v="Media Manager"/>
    <s v="Unilever"/>
    <x v="3"/>
    <s v="America"/>
    <s v="New York"/>
    <m/>
    <s v="No inmail sent"/>
    <x v="4"/>
    <m/>
    <m/>
    <n v="0"/>
    <m/>
    <m/>
    <m/>
    <m/>
    <m/>
    <m/>
    <m/>
    <m/>
    <m/>
  </r>
  <r>
    <n v="5599"/>
    <d v="2020-09-14T00:00:00"/>
    <n v="9"/>
    <x v="3"/>
    <s v="Clifton Myers"/>
    <s v="Brand Manager"/>
    <s v="Unilever"/>
    <x v="3"/>
    <s v="America"/>
    <s v="New York"/>
    <m/>
    <s v="No inmail sent"/>
    <x v="2"/>
    <m/>
    <m/>
    <n v="0"/>
    <m/>
    <n v="44636"/>
    <m/>
    <m/>
    <m/>
    <m/>
    <m/>
    <m/>
    <m/>
  </r>
  <r>
    <n v="5600"/>
    <d v="2020-09-14T00:00:00"/>
    <n v="9"/>
    <x v="3"/>
    <s v="Ankita Shah"/>
    <s v="Marketing Analytics &amp; Insights Manager"/>
    <s v="Unilever"/>
    <x v="3"/>
    <s v="America"/>
    <s v="New York"/>
    <m/>
    <s v="No inmail sent"/>
    <x v="0"/>
    <d v="2020-09-24T00:00:00"/>
    <d v="2021-11-03T00:00:00"/>
    <n v="11"/>
    <m/>
    <n v="133"/>
    <m/>
    <m/>
    <m/>
    <m/>
    <m/>
    <m/>
    <m/>
  </r>
  <r>
    <n v="5601"/>
    <d v="2020-09-14T00:00:00"/>
    <n v="9"/>
    <x v="3"/>
    <s v="Ben Weinberg"/>
    <s v="Measurement and Optimization Specialist"/>
    <s v="Unilever"/>
    <x v="3"/>
    <s v="America"/>
    <s v="New York"/>
    <m/>
    <s v="No inmail sent"/>
    <x v="0"/>
    <d v="2020-09-24T00:00:00"/>
    <d v="2021-09-28T00:00:00"/>
    <n v="9"/>
    <m/>
    <n v="169"/>
    <s v="Negative"/>
    <d v="2021-09-28T00:00:00"/>
    <m/>
    <m/>
    <m/>
    <m/>
    <m/>
  </r>
  <r>
    <n v="5602"/>
    <d v="2020-09-14T00:00:00"/>
    <n v="9"/>
    <x v="3"/>
    <s v="Kenyatta Robinson"/>
    <s v="MARKETING MANAGEMENT | BUSINESS MANAGEMENT | MARKETING ANALYTICS"/>
    <s v="Unilever"/>
    <x v="3"/>
    <s v="America"/>
    <s v="New York"/>
    <m/>
    <s v="No inmail sent"/>
    <x v="0"/>
    <d v="2020-09-24T00:00:00"/>
    <d v="2021-07-28T00:00:00"/>
    <n v="7"/>
    <m/>
    <n v="231"/>
    <s v="Negative"/>
    <d v="2021-07-28T00:00:00"/>
    <m/>
    <m/>
    <m/>
    <m/>
    <m/>
  </r>
  <r>
    <n v="5603"/>
    <d v="2020-09-14T00:00:00"/>
    <n v="9"/>
    <x v="3"/>
    <s v="Eboni Washington"/>
    <s v="Consumer Analytics Lead"/>
    <s v="Unilever"/>
    <x v="3"/>
    <s v="America"/>
    <s v="New York"/>
    <m/>
    <s v="No inmail sent"/>
    <x v="4"/>
    <m/>
    <m/>
    <n v="0"/>
    <m/>
    <m/>
    <m/>
    <m/>
    <m/>
    <m/>
    <m/>
    <m/>
    <m/>
  </r>
  <r>
    <n v="5604"/>
    <d v="2020-09-14T00:00:00"/>
    <n v="9"/>
    <x v="3"/>
    <s v="Ally Schnitzer"/>
    <s v="Manager, Real Time Optimization NA Media"/>
    <s v="Pepsico"/>
    <x v="3"/>
    <s v="America"/>
    <s v="Illinois"/>
    <m/>
    <s v="No inmail sent"/>
    <x v="0"/>
    <d v="2020-09-24T00:00:00"/>
    <d v="2021-11-03T00:00:00"/>
    <n v="11"/>
    <m/>
    <m/>
    <m/>
    <m/>
    <m/>
    <m/>
    <m/>
    <m/>
    <m/>
  </r>
  <r>
    <n v="5605"/>
    <d v="2020-09-14T00:00:00"/>
    <n v="9"/>
    <x v="3"/>
    <s v="Rachael Detwiler"/>
    <s v="Category Manager Quaker"/>
    <s v="Pepsico"/>
    <x v="3"/>
    <s v="America"/>
    <s v="Cincinnati"/>
    <m/>
    <s v="No inmail sent"/>
    <x v="0"/>
    <d v="2020-09-24T00:00:00"/>
    <d v="2021-11-03T00:00:00"/>
    <n v="11"/>
    <m/>
    <m/>
    <m/>
    <m/>
    <m/>
    <m/>
    <m/>
    <m/>
    <m/>
  </r>
  <r>
    <n v="5606"/>
    <d v="2020-09-14T00:00:00"/>
    <n v="9"/>
    <x v="3"/>
    <s v="Christine Carlson"/>
    <s v="CPG Shopper/Consumer Insights Leader"/>
    <s v="Pepsico"/>
    <x v="3"/>
    <s v="America"/>
    <s v="Cincinnati"/>
    <m/>
    <s v="No inmail sent"/>
    <x v="4"/>
    <m/>
    <m/>
    <n v="0"/>
    <m/>
    <m/>
    <m/>
    <m/>
    <m/>
    <m/>
    <m/>
    <m/>
    <m/>
  </r>
  <r>
    <n v="5607"/>
    <d v="2020-09-14T00:00:00"/>
    <n v="9"/>
    <x v="3"/>
    <s v="Yuan Foo"/>
    <s v="Strategy, Finance, and Innovation Professional"/>
    <s v="Pepsico"/>
    <x v="3"/>
    <s v="America"/>
    <s v="New York"/>
    <m/>
    <s v="No inmail sent"/>
    <x v="4"/>
    <m/>
    <m/>
    <n v="0"/>
    <m/>
    <m/>
    <m/>
    <m/>
    <m/>
    <m/>
    <m/>
    <m/>
    <m/>
  </r>
  <r>
    <n v="5608"/>
    <d v="2020-09-14T00:00:00"/>
    <n v="9"/>
    <x v="3"/>
    <s v="Shantanu Mulay"/>
    <s v="Senior Director Shopper Insights"/>
    <s v="Pepsico"/>
    <x v="3"/>
    <s v="America"/>
    <s v="Connecticut"/>
    <m/>
    <s v="No inmail sent"/>
    <x v="4"/>
    <m/>
    <m/>
    <n v="0"/>
    <m/>
    <m/>
    <m/>
    <m/>
    <m/>
    <m/>
    <m/>
    <m/>
    <m/>
  </r>
  <r>
    <n v="5609"/>
    <d v="2020-09-15T00:00:00"/>
    <n v="9"/>
    <x v="3"/>
    <s v="Meet Patel"/>
    <s v="Director, Analytics and Decision Science"/>
    <s v="The Coca-Cola Company"/>
    <x v="3"/>
    <s v="America"/>
    <s v="Georgia"/>
    <m/>
    <s v="No inmail sent"/>
    <x v="0"/>
    <d v="2020-10-06T00:00:00"/>
    <d v="2021-02-10T00:00:00"/>
    <n v="2"/>
    <m/>
    <n v="399"/>
    <s v="Negative"/>
    <d v="2021-02-10T00:00:00"/>
    <m/>
    <m/>
    <m/>
    <m/>
    <m/>
  </r>
  <r>
    <n v="5610"/>
    <d v="2020-09-15T00:00:00"/>
    <n v="9"/>
    <x v="3"/>
    <s v="Maher Dwik"/>
    <s v="Senior Manager, Brand Analytics"/>
    <s v="The Coca-Cola Company"/>
    <x v="3"/>
    <s v="America"/>
    <s v="Georgia"/>
    <m/>
    <s v="No inmail sent"/>
    <x v="4"/>
    <m/>
    <m/>
    <n v="0"/>
    <m/>
    <m/>
    <m/>
    <m/>
    <m/>
    <m/>
    <m/>
    <m/>
    <m/>
  </r>
  <r>
    <n v="5611"/>
    <d v="2020-09-15T00:00:00"/>
    <n v="9"/>
    <x v="3"/>
    <s v="Moneesha Banerjee"/>
    <s v="Head US Consumer &amp; Brand Insights and Analytics"/>
    <s v="Ipsos"/>
    <x v="3"/>
    <s v="America"/>
    <s v="Atlanta"/>
    <m/>
    <s v="No inmail sent"/>
    <x v="0"/>
    <m/>
    <m/>
    <n v="0"/>
    <m/>
    <n v="44636"/>
    <m/>
    <m/>
    <m/>
    <m/>
    <m/>
    <m/>
    <m/>
  </r>
  <r>
    <n v="5612"/>
    <d v="2020-09-15T00:00:00"/>
    <n v="9"/>
    <x v="3"/>
    <s v="Rajit Chakravarty"/>
    <s v="Insights | Analytics | Marketing | Data Science"/>
    <s v="The Coca-Cola Company"/>
    <x v="3"/>
    <s v="America"/>
    <m/>
    <m/>
    <s v="No inmail sent"/>
    <x v="4"/>
    <m/>
    <m/>
    <n v="0"/>
    <m/>
    <m/>
    <m/>
    <m/>
    <m/>
    <m/>
    <m/>
    <m/>
    <m/>
  </r>
  <r>
    <n v="5613"/>
    <d v="2022-02-09T00:00:00"/>
    <n v="2"/>
    <x v="3"/>
    <s v="Steven Frye"/>
    <s v="Director, Category &amp; Channel Sales Development"/>
    <s v="Nestlé"/>
    <x v="3"/>
    <s v="America"/>
    <s v="Ohio"/>
    <s v="Ramla's"/>
    <s v="No inmail sent"/>
    <x v="1"/>
    <m/>
    <m/>
    <n v="0"/>
    <m/>
    <m/>
    <m/>
    <m/>
    <m/>
    <m/>
    <m/>
    <m/>
    <m/>
  </r>
  <r>
    <n v="5614"/>
    <d v="2020-09-15T00:00:00"/>
    <n v="9"/>
    <x v="3"/>
    <s v="Andrew Smith"/>
    <s v="Group Marketing Branded Lead"/>
    <s v="McBride"/>
    <x v="3"/>
    <s v="Europe"/>
    <s v="United Kingdom"/>
    <s v="Ramla's"/>
    <s v="No inmail sent"/>
    <x v="4"/>
    <m/>
    <m/>
    <n v="0"/>
    <m/>
    <m/>
    <m/>
    <m/>
    <m/>
    <m/>
    <m/>
    <m/>
    <m/>
  </r>
  <r>
    <n v="5615"/>
    <d v="2020-09-15T00:00:00"/>
    <n v="9"/>
    <x v="3"/>
    <s v="Mahdi alHusseini"/>
    <s v="Head Of Marketing"/>
    <s v="Sadafco"/>
    <x v="3"/>
    <s v="Asia"/>
    <s v="Saudi Arabia"/>
    <m/>
    <s v="No inmail sent"/>
    <x v="4"/>
    <m/>
    <m/>
    <n v="0"/>
    <m/>
    <m/>
    <m/>
    <m/>
    <m/>
    <m/>
    <m/>
    <m/>
    <m/>
  </r>
  <r>
    <n v="5616"/>
    <d v="2020-09-15T00:00:00"/>
    <n v="9"/>
    <x v="3"/>
    <s v="Alexey Ermolov"/>
    <s v="Marketing Manager &amp; Cross-category Communication Lead"/>
    <s v="Sadafco"/>
    <x v="3"/>
    <s v="Asia"/>
    <s v="Saudi Arabia"/>
    <m/>
    <s v="No inmail sent"/>
    <x v="4"/>
    <m/>
    <m/>
    <n v="0"/>
    <m/>
    <m/>
    <m/>
    <m/>
    <m/>
    <m/>
    <m/>
    <m/>
    <m/>
  </r>
  <r>
    <n v="5617"/>
    <d v="2020-09-15T00:00:00"/>
    <n v="9"/>
    <x v="3"/>
    <s v="Abdul Nafie Kuppanath"/>
    <s v="Trade Marketing Assistant Manager"/>
    <s v="AMS BEASHEN &amp; CO"/>
    <x v="3"/>
    <s v="Asia"/>
    <s v="Saudi Arabia"/>
    <m/>
    <s v="No inmail sent"/>
    <x v="4"/>
    <m/>
    <m/>
    <n v="0"/>
    <m/>
    <m/>
    <m/>
    <m/>
    <m/>
    <m/>
    <m/>
    <m/>
    <m/>
  </r>
  <r>
    <n v="5618"/>
    <d v="2020-09-15T00:00:00"/>
    <n v="9"/>
    <x v="3"/>
    <s v="Daniel Jenski"/>
    <s v="Director of Consumer Insights &amp; Analytics, Nutrition"/>
    <s v="Reckitt"/>
    <x v="3"/>
    <s v="America"/>
    <s v="New Jersey"/>
    <m/>
    <s v="No inmail sent"/>
    <x v="0"/>
    <d v="2021-02-01T00:00:00"/>
    <s v="NO"/>
    <e v="#VALUE!"/>
    <m/>
    <m/>
    <m/>
    <m/>
    <m/>
    <m/>
    <m/>
    <m/>
    <m/>
  </r>
  <r>
    <n v="5619"/>
    <d v="2020-09-17T00:00:00"/>
    <n v="9"/>
    <x v="3"/>
    <s v="Kirti Singh"/>
    <s v="Chief Analytics and Insights Officer"/>
    <s v="Procter &amp; Gamble"/>
    <x v="26"/>
    <s v="America"/>
    <s v="Ohio"/>
    <m/>
    <s v="No inmail sent"/>
    <x v="1"/>
    <m/>
    <m/>
    <n v="0"/>
    <m/>
    <m/>
    <m/>
    <m/>
    <s v="kirti.singh@pg.com"/>
    <s v="hunter"/>
    <m/>
    <m/>
    <m/>
  </r>
  <r>
    <n v="5620"/>
    <d v="2020-09-21T00:00:00"/>
    <n v="9"/>
    <x v="2"/>
    <s v="Deepak Jose"/>
    <s v="Digital Strategy &amp; Analytics"/>
    <s v="Mars"/>
    <x v="3"/>
    <s v="America"/>
    <s v="New York"/>
    <m/>
    <s v="No inmail sent"/>
    <x v="0"/>
    <d v="2020-09-24T00:00:00"/>
    <d v="2021-07-09T00:00:00"/>
    <n v="7"/>
    <m/>
    <n v="250"/>
    <s v="Neutral"/>
    <d v="2020-10-06T00:00:00"/>
    <m/>
    <m/>
    <m/>
    <m/>
    <s v="Not looking for anything new right now"/>
  </r>
  <r>
    <n v="5621"/>
    <d v="2020-09-21T00:00:00"/>
    <n v="9"/>
    <x v="2"/>
    <s v="Christina Mickow"/>
    <s v="Consumer &amp; Market Insights Snr Mgr : US Chocolate Bars"/>
    <s v="Mars"/>
    <x v="3"/>
    <s v="America"/>
    <s v="New Jersey"/>
    <m/>
    <s v="No inmail sent"/>
    <x v="2"/>
    <m/>
    <m/>
    <n v="0"/>
    <m/>
    <m/>
    <m/>
    <m/>
    <m/>
    <m/>
    <m/>
    <m/>
    <m/>
  </r>
  <r>
    <n v="5622"/>
    <d v="2020-09-21T00:00:00"/>
    <n v="9"/>
    <x v="2"/>
    <s v="Deborah Brewster"/>
    <s v="Director of Marketing"/>
    <s v="Cenveo Envelope Group"/>
    <x v="3"/>
    <s v="America"/>
    <s v="New York"/>
    <m/>
    <s v="No inmail sent"/>
    <x v="2"/>
    <d v="2020-11-05T00:00:00"/>
    <d v="2021-02-23T00:00:00"/>
    <n v="2"/>
    <n v="2"/>
    <n v="386"/>
    <m/>
    <m/>
    <m/>
    <m/>
    <m/>
    <m/>
    <m/>
  </r>
  <r>
    <n v="5623"/>
    <d v="2020-09-21T00:00:00"/>
    <n v="9"/>
    <x v="2"/>
    <s v="Hitesh Relhan"/>
    <s v="Data Science Manager"/>
    <s v="The Clorox Company"/>
    <x v="3"/>
    <s v="America"/>
    <s v="California"/>
    <s v="Ramla's"/>
    <s v="No inmail sent"/>
    <x v="0"/>
    <d v="2020-09-28T00:00:00"/>
    <d v="2021-09-17T00:00:00"/>
    <n v="9"/>
    <n v="3"/>
    <n v="180"/>
    <m/>
    <m/>
    <m/>
    <m/>
    <m/>
    <m/>
    <m/>
  </r>
  <r>
    <n v="5624"/>
    <d v="2020-09-21T00:00:00"/>
    <n v="9"/>
    <x v="2"/>
    <s v="Ram Parthasarathy"/>
    <s v="Advanced Analytics and Data Science Leader"/>
    <s v="Bayer"/>
    <x v="6"/>
    <s v="America"/>
    <s v="New Jersey"/>
    <s v="Ramla's"/>
    <s v="No inmail sent"/>
    <x v="0"/>
    <d v="2020-09-28T00:00:00"/>
    <d v="2021-07-09T00:00:00"/>
    <n v="7"/>
    <n v="4"/>
    <n v="250"/>
    <m/>
    <m/>
    <m/>
    <m/>
    <m/>
    <m/>
    <m/>
  </r>
  <r>
    <n v="5625"/>
    <d v="2020-09-21T00:00:00"/>
    <n v="9"/>
    <x v="2"/>
    <s v="Giangiuseppe Mazzella"/>
    <s v="Director, Brand &amp; Sales Analytics"/>
    <s v="The Nature's Bounty Co."/>
    <x v="3"/>
    <s v="America"/>
    <s v="New York"/>
    <m/>
    <s v="No inmail sent"/>
    <x v="2"/>
    <m/>
    <m/>
    <n v="0"/>
    <m/>
    <m/>
    <m/>
    <m/>
    <m/>
    <m/>
    <m/>
    <m/>
    <m/>
  </r>
  <r>
    <n v="5626"/>
    <d v="2020-09-21T00:00:00"/>
    <n v="9"/>
    <x v="2"/>
    <s v="Ryan Versfeld"/>
    <s v="Senior Manager, Insights &amp; Analytics"/>
    <s v="Kellogg Company"/>
    <x v="3"/>
    <s v="America"/>
    <s v="Michigan"/>
    <m/>
    <s v="No inmail sent"/>
    <x v="2"/>
    <m/>
    <m/>
    <n v="0"/>
    <m/>
    <m/>
    <m/>
    <m/>
    <s v="ryan.versfeld@kelloggcompany.com"/>
    <s v="hunter"/>
    <m/>
    <m/>
    <m/>
  </r>
  <r>
    <n v="5627"/>
    <d v="2020-09-21T00:00:00"/>
    <n v="9"/>
    <x v="2"/>
    <s v="Nithin Ramachandran"/>
    <s v="Director, Data and Analytics| Digital Capabilities"/>
    <s v="Kohler Co."/>
    <x v="3"/>
    <s v="America"/>
    <s v="Milwaukee"/>
    <m/>
    <s v="No inmail sent"/>
    <x v="0"/>
    <d v="2020-09-28T00:00:00"/>
    <d v="2021-07-09T00:00:00"/>
    <n v="7"/>
    <n v="3"/>
    <n v="250"/>
    <s v="Neutral"/>
    <d v="2020-10-06T00:00:00"/>
    <m/>
    <m/>
    <m/>
    <m/>
    <m/>
  </r>
  <r>
    <n v="5628"/>
    <d v="2020-09-22T00:00:00"/>
    <n v="9"/>
    <x v="2"/>
    <s v="Francisca Quense"/>
    <s v="Manager"/>
    <s v="Omnium"/>
    <x v="28"/>
    <s v="America"/>
    <s v="California"/>
    <m/>
    <s v="No inmail sent"/>
    <x v="0"/>
    <d v="2020-09-28T00:00:00"/>
    <d v="2020-10-06T00:00:00"/>
    <n v="10"/>
    <m/>
    <n v="526"/>
    <s v="Negative"/>
    <d v="2020-10-12T00:00:00"/>
    <m/>
    <m/>
    <m/>
    <m/>
    <m/>
  </r>
  <r>
    <n v="5629"/>
    <d v="2020-09-22T00:00:00"/>
    <n v="9"/>
    <x v="2"/>
    <s v="Milagros Boedo"/>
    <s v="Consumer &amp; Market Research Strategist"/>
    <s v="Mizzouri"/>
    <x v="28"/>
    <s v="America"/>
    <s v="Tennessee"/>
    <m/>
    <s v="No inmail sent"/>
    <x v="1"/>
    <m/>
    <m/>
    <n v="0"/>
    <m/>
    <m/>
    <m/>
    <m/>
    <s v="milagros.boedo@mizzouri.com"/>
    <m/>
    <m/>
    <m/>
    <m/>
  </r>
  <r>
    <n v="5630"/>
    <d v="2020-09-22T00:00:00"/>
    <n v="9"/>
    <x v="2"/>
    <s v="James Sherma"/>
    <s v="Senior Global Data Scientist"/>
    <s v="McCormick &amp; Company"/>
    <x v="3"/>
    <s v="America"/>
    <s v="Pennsylvania"/>
    <m/>
    <s v="No inmail sent"/>
    <x v="2"/>
    <m/>
    <m/>
    <n v="0"/>
    <m/>
    <m/>
    <m/>
    <m/>
    <s v="james_sherma@mccormick.com"/>
    <m/>
    <m/>
    <m/>
    <m/>
  </r>
  <r>
    <n v="5631"/>
    <d v="2021-08-02T00:00:00"/>
    <n v="8"/>
    <x v="2"/>
    <s v="Alexander J. Lau"/>
    <s v="Chief Operations Officer"/>
    <s v="Medwave"/>
    <x v="13"/>
    <s v="America"/>
    <s v="Arizona"/>
    <s v="Ramla's"/>
    <s v="No inmail sent"/>
    <x v="1"/>
    <m/>
    <m/>
    <m/>
    <m/>
    <m/>
    <m/>
    <m/>
    <m/>
    <m/>
    <m/>
    <m/>
    <m/>
  </r>
  <r>
    <n v="5632"/>
    <d v="2020-09-22T00:00:00"/>
    <n v="9"/>
    <x v="2"/>
    <s v="Chris Mack-Olson"/>
    <s v="Senior Manager - Analytics &amp; Data Science"/>
    <s v="Polaris Inc."/>
    <x v="8"/>
    <s v="America"/>
    <s v="Minnesota"/>
    <s v="Ramla's"/>
    <s v="No inmail sent"/>
    <x v="0"/>
    <d v="2020-09-28T00:00:00"/>
    <d v="2021-07-09T00:00:00"/>
    <n v="7"/>
    <n v="4"/>
    <n v="250"/>
    <m/>
    <m/>
    <m/>
    <m/>
    <m/>
    <m/>
    <m/>
  </r>
  <r>
    <n v="5633"/>
    <d v="2020-09-22T00:00:00"/>
    <n v="9"/>
    <x v="2"/>
    <s v="Kamaraj N"/>
    <s v="Advanced Analytics Manager"/>
    <s v="Wallmart"/>
    <x v="0"/>
    <s v="America"/>
    <s v="Arkansas"/>
    <m/>
    <s v="No inmail sent"/>
    <x v="2"/>
    <m/>
    <m/>
    <n v="0"/>
    <m/>
    <m/>
    <m/>
    <m/>
    <m/>
    <m/>
    <m/>
    <m/>
    <m/>
  </r>
  <r>
    <n v="5634"/>
    <d v="2020-09-22T00:00:00"/>
    <n v="9"/>
    <x v="2"/>
    <s v="Charlie Hahn"/>
    <s v="Manager, Data Science &amp; Analytics (Consumer Engagement Research &amp; Insights)"/>
    <s v="MKTG"/>
    <x v="27"/>
    <s v="America"/>
    <s v="New York"/>
    <m/>
    <s v="No inmail sent"/>
    <x v="2"/>
    <d v="2020-09-28T00:00:00"/>
    <d v="2020-10-06T00:00:00"/>
    <n v="10"/>
    <m/>
    <n v="526"/>
    <m/>
    <m/>
    <m/>
    <m/>
    <m/>
    <m/>
    <s v="Does not work for MKTG anymore"/>
  </r>
  <r>
    <n v="5635"/>
    <d v="2020-09-22T00:00:00"/>
    <n v="9"/>
    <x v="2"/>
    <s v="Leondra R. James"/>
    <s v="Manager, Analytics &amp; Data Science"/>
    <s v="Quigley-Simpson"/>
    <x v="27"/>
    <s v="America"/>
    <s v="California"/>
    <m/>
    <s v="No inmail sent"/>
    <x v="1"/>
    <m/>
    <m/>
    <n v="0"/>
    <m/>
    <m/>
    <m/>
    <m/>
    <m/>
    <m/>
    <m/>
    <m/>
    <m/>
  </r>
  <r>
    <n v="5636"/>
    <d v="2020-09-22T00:00:00"/>
    <n v="9"/>
    <x v="2"/>
    <s v="Corey Hilton"/>
    <s v="Manager, Data Science, Advanced Analytics &amp; Optimization"/>
    <s v="Disney Parks, Experiences and Products "/>
    <x v="0"/>
    <s v="America"/>
    <s v="California"/>
    <m/>
    <s v="No inmail sent"/>
    <x v="0"/>
    <d v="2020-09-28T00:00:00"/>
    <d v="2021-04-28T00:00:00"/>
    <n v="4"/>
    <n v="3"/>
    <n v="322"/>
    <m/>
    <m/>
    <m/>
    <m/>
    <m/>
    <m/>
    <s v="No longer at Disney (now at Nordstrom since Nov 2020)"/>
  </r>
  <r>
    <n v="5637"/>
    <d v="2020-09-22T00:00:00"/>
    <n v="9"/>
    <x v="2"/>
    <s v="Monica Mody"/>
    <s v="Vice President Marketing, Budweiser U.S."/>
    <s v="Anheuser-Busch InBev"/>
    <x v="3"/>
    <s v="America"/>
    <s v="New York"/>
    <m/>
    <s v="No inmail sent"/>
    <x v="2"/>
    <m/>
    <m/>
    <n v="0"/>
    <m/>
    <m/>
    <m/>
    <m/>
    <s v="monica.mody@ab-inbev.com"/>
    <s v="hunter"/>
    <s v="Bounced"/>
    <m/>
    <m/>
  </r>
  <r>
    <n v="5638"/>
    <d v="2020-09-23T00:00:00"/>
    <n v="9"/>
    <x v="2"/>
    <s v="Bob Wood"/>
    <s v="Data Science Director"/>
    <s v="Lands'​ End"/>
    <x v="0"/>
    <s v="America"/>
    <s v="Wisconsin"/>
    <m/>
    <s v="No inmail sent"/>
    <x v="0"/>
    <d v="2020-09-28T00:00:00"/>
    <m/>
    <n v="0"/>
    <m/>
    <n v="44636"/>
    <s v="Neutral"/>
    <d v="2020-09-29T00:00:00"/>
    <m/>
    <m/>
    <m/>
    <m/>
    <m/>
  </r>
  <r>
    <n v="5639"/>
    <d v="2020-09-23T00:00:00"/>
    <n v="9"/>
    <x v="2"/>
    <s v="Chen Liu"/>
    <s v="Director of Data Science"/>
    <s v="m/SIX "/>
    <x v="1"/>
    <s v="America"/>
    <s v="New York"/>
    <m/>
    <s v="No inmail sent"/>
    <x v="0"/>
    <d v="2020-09-28T00:00:00"/>
    <d v="2021-07-14T00:00:00"/>
    <n v="7"/>
    <n v="2"/>
    <n v="245"/>
    <s v="Positive_FS"/>
    <d v="2021-02-23T00:00:00"/>
    <s v="chen.liu@msixagency.com"/>
    <m/>
    <m/>
    <m/>
    <m/>
  </r>
  <r>
    <n v="5640"/>
    <d v="2020-09-23T00:00:00"/>
    <n v="9"/>
    <x v="2"/>
    <s v="Colleen Qiu"/>
    <s v="VP, Head of Data Science"/>
    <s v="Albertsons Companies "/>
    <x v="0"/>
    <s v="America"/>
    <s v="California"/>
    <m/>
    <s v="No inmail sent"/>
    <x v="1"/>
    <m/>
    <m/>
    <n v="0"/>
    <m/>
    <m/>
    <m/>
    <m/>
    <s v="colleen.qiu@albertsons.com"/>
    <s v="hunter"/>
    <s v="Bounced"/>
    <m/>
    <m/>
  </r>
  <r>
    <n v="5641"/>
    <d v="2020-09-24T00:00:00"/>
    <n v="9"/>
    <x v="2"/>
    <s v="Rodney Bates"/>
    <s v="Vice President, Decision Science and Data Strategy"/>
    <s v="The Coca-Cola Company"/>
    <x v="3"/>
    <s v="America"/>
    <s v="Atlanta"/>
    <m/>
    <s v="No inmail sent"/>
    <x v="0"/>
    <d v="2020-09-28T00:00:00"/>
    <d v="2021-04-28T00:00:00"/>
    <n v="4"/>
    <n v="3"/>
    <n v="322"/>
    <m/>
    <m/>
    <m/>
    <m/>
    <m/>
    <m/>
    <s v="No longer at the Coca-Cola Company (now at PwC since Nov 2020)"/>
  </r>
  <r>
    <n v="5642"/>
    <d v="2020-09-24T00:00:00"/>
    <n v="9"/>
    <x v="2"/>
    <s v="Robin Opie"/>
    <s v="Chief Analytics and Research Officer"/>
    <s v="CrossFit Inc."/>
    <x v="26"/>
    <s v="America"/>
    <s v="Colorado"/>
    <m/>
    <s v="No inmail sent"/>
    <x v="1"/>
    <m/>
    <m/>
    <n v="0"/>
    <m/>
    <m/>
    <m/>
    <m/>
    <s v="robin@crossfit.com"/>
    <s v="hunter"/>
    <m/>
    <m/>
    <m/>
  </r>
  <r>
    <n v="5643"/>
    <d v="2020-09-24T00:00:00"/>
    <n v="9"/>
    <x v="2"/>
    <s v="Steve Philipps"/>
    <s v="Group Vice President"/>
    <s v="IDC"/>
    <x v="7"/>
    <s v="America"/>
    <s v="California"/>
    <s v="Ramla's"/>
    <s v="No inmail sent"/>
    <x v="0"/>
    <d v="2020-09-28T00:00:00"/>
    <d v="2021-03-31T00:00:00"/>
    <n v="3"/>
    <n v="2"/>
    <n v="350"/>
    <m/>
    <m/>
    <m/>
    <m/>
    <m/>
    <m/>
    <m/>
  </r>
  <r>
    <n v="5644"/>
    <d v="2020-09-24T00:00:00"/>
    <n v="9"/>
    <x v="2"/>
    <s v="Armin Kakas"/>
    <s v="Vice President, Advanced Analytics Commercialization"/>
    <s v="American Tire Distributors"/>
    <x v="0"/>
    <s v="America"/>
    <s v="North Carolina"/>
    <s v="Ramla's"/>
    <s v="No inmail sent"/>
    <x v="0"/>
    <d v="2020-09-28T00:00:00"/>
    <d v="2021-05-05T00:00:00"/>
    <n v="5"/>
    <n v="4"/>
    <n v="315"/>
    <m/>
    <m/>
    <m/>
    <m/>
    <m/>
    <m/>
    <m/>
  </r>
  <r>
    <n v="5645"/>
    <d v="2020-09-24T00:00:00"/>
    <n v="9"/>
    <x v="2"/>
    <s v="Douglas Hoggatt"/>
    <s v="Vice President, Digital Marketing"/>
    <s v="Betabrand"/>
    <x v="0"/>
    <s v="America"/>
    <s v="California"/>
    <m/>
    <s v="No inmail sent"/>
    <x v="1"/>
    <m/>
    <m/>
    <n v="0"/>
    <m/>
    <m/>
    <m/>
    <m/>
    <s v="doug@betabrand.com"/>
    <s v="hunter"/>
    <m/>
    <m/>
    <m/>
  </r>
  <r>
    <n v="5646"/>
    <d v="2020-09-24T00:00:00"/>
    <n v="9"/>
    <x v="2"/>
    <s v="Christopher Thomas-Moore"/>
    <s v="Vice President, Media, Digital Marketing and Product/Menu Development"/>
    <s v="Domino's"/>
    <x v="26"/>
    <s v="America"/>
    <s v="Michigan"/>
    <m/>
    <s v="No inmail sent"/>
    <x v="1"/>
    <m/>
    <m/>
    <n v="0"/>
    <m/>
    <m/>
    <m/>
    <m/>
    <s v="christopher.thomas-moore@dominos.com"/>
    <s v="hunter"/>
    <m/>
    <m/>
    <m/>
  </r>
  <r>
    <n v="5647"/>
    <d v="2021-08-02T00:00:00"/>
    <n v="8"/>
    <x v="2"/>
    <s v="Sable Mi"/>
    <s v="VP, Analytics"/>
    <s v="Epsilon"/>
    <x v="5"/>
    <s v="America"/>
    <s v="California"/>
    <s v="Ramla's"/>
    <s v="No inmail sent"/>
    <x v="0"/>
    <d v="2021-08-05T00:00:00"/>
    <d v="2021-09-07T00:00:00"/>
    <m/>
    <m/>
    <m/>
    <m/>
    <m/>
    <m/>
    <m/>
    <m/>
    <m/>
    <m/>
  </r>
  <r>
    <n v="5648"/>
    <d v="2020-09-24T00:00:00"/>
    <n v="9"/>
    <x v="2"/>
    <s v="Neal Xie"/>
    <s v="Associate Director, Data Science"/>
    <s v="Carat America"/>
    <x v="27"/>
    <s v="America"/>
    <s v="New York"/>
    <m/>
    <s v="No inmail sent"/>
    <x v="1"/>
    <m/>
    <m/>
    <n v="0"/>
    <m/>
    <m/>
    <m/>
    <m/>
    <s v="neal.xie@carat.com"/>
    <s v="hunter"/>
    <m/>
    <m/>
    <m/>
  </r>
  <r>
    <n v="5649"/>
    <d v="2021-09-01T00:00:00"/>
    <m/>
    <x v="2"/>
    <s v="Patricia Wilson"/>
    <s v="CEO"/>
    <s v="BrandCottage"/>
    <x v="1"/>
    <s v="America"/>
    <s v="Arizona"/>
    <s v="Ramla's"/>
    <s v="No inmail sent"/>
    <x v="0"/>
    <d v="2021-09-08T00:00:00"/>
    <d v="2021-10-12T00:00:00"/>
    <m/>
    <m/>
    <m/>
    <m/>
    <m/>
    <m/>
    <m/>
    <m/>
    <m/>
    <m/>
  </r>
  <r>
    <n v="5650"/>
    <d v="2020-09-24T00:00:00"/>
    <n v="9"/>
    <x v="2"/>
    <s v="Megan Pagliuca"/>
    <s v="Chief Media &amp; Data Officer"/>
    <s v="Hearts &amp; Science"/>
    <x v="27"/>
    <s v="America"/>
    <s v="New York"/>
    <m/>
    <s v="No inmail sent"/>
    <x v="1"/>
    <m/>
    <m/>
    <n v="0"/>
    <m/>
    <m/>
    <m/>
    <m/>
    <s v="megan.pagliuca@hearts-science.com"/>
    <s v="hunter"/>
    <m/>
    <m/>
    <m/>
  </r>
  <r>
    <n v="5651"/>
    <d v="2020-09-24T00:00:00"/>
    <n v="9"/>
    <x v="2"/>
    <s v="Una Fox"/>
    <s v="Head of Analytics and Insights"/>
    <s v="MUFG"/>
    <x v="20"/>
    <s v="America"/>
    <s v="California"/>
    <m/>
    <s v="No inmail sent"/>
    <x v="1"/>
    <m/>
    <m/>
    <n v="0"/>
    <m/>
    <m/>
    <m/>
    <m/>
    <s v="una_fox@mufg.jp_x000a_fox@mufg.jp"/>
    <s v="Hunter / Reply"/>
    <s v="Bounced"/>
    <m/>
    <m/>
  </r>
  <r>
    <n v="5652"/>
    <d v="2021-09-01T00:00:00"/>
    <m/>
    <x v="2"/>
    <s v="Anastassia Fink"/>
    <s v="Sr. Web Marketing Manager "/>
    <s v="LogMeIn"/>
    <x v="7"/>
    <s v="America"/>
    <s v="California"/>
    <s v="Personal"/>
    <s v="No inmail sent"/>
    <x v="1"/>
    <m/>
    <m/>
    <m/>
    <m/>
    <m/>
    <m/>
    <m/>
    <m/>
    <m/>
    <m/>
    <m/>
    <m/>
  </r>
  <r>
    <n v="5653"/>
    <d v="2020-09-24T00:00:00"/>
    <n v="9"/>
    <x v="2"/>
    <s v="Brian K."/>
    <s v="Vice President, Digital Marketing &amp; Analytics"/>
    <s v="BECU"/>
    <x v="20"/>
    <s v="America"/>
    <s v="Washington"/>
    <m/>
    <s v="No inmail sent"/>
    <x v="1"/>
    <m/>
    <m/>
    <n v="0"/>
    <m/>
    <m/>
    <m/>
    <m/>
    <m/>
    <m/>
    <m/>
    <m/>
    <m/>
  </r>
  <r>
    <n v="5654"/>
    <d v="2020-09-24T00:00:00"/>
    <n v="9"/>
    <x v="2"/>
    <s v="Brad Fiery"/>
    <s v="Head of Insights and Analytics"/>
    <s v="Equitable"/>
    <x v="20"/>
    <s v="America"/>
    <s v="New York"/>
    <s v="Ramla's"/>
    <s v="No inmail sent"/>
    <x v="0"/>
    <d v="2020-11-05T00:00:00"/>
    <d v="2021-02-23T00:00:00"/>
    <n v="2"/>
    <m/>
    <n v="386"/>
    <m/>
    <m/>
    <m/>
    <m/>
    <m/>
    <m/>
    <m/>
  </r>
  <r>
    <n v="5655"/>
    <d v="2020-09-24T00:00:00"/>
    <n v="9"/>
    <x v="2"/>
    <s v="Jessica H."/>
    <s v="Head Of Analytics and Data Science"/>
    <s v="Betterment"/>
    <x v="20"/>
    <s v="America"/>
    <s v="New York"/>
    <m/>
    <s v="No inmail sent"/>
    <x v="1"/>
    <m/>
    <m/>
    <n v="0"/>
    <m/>
    <m/>
    <m/>
    <m/>
    <m/>
    <m/>
    <m/>
    <m/>
    <m/>
  </r>
  <r>
    <n v="5656"/>
    <d v="2020-09-24T00:00:00"/>
    <n v="9"/>
    <x v="2"/>
    <s v="Gaurav Rana"/>
    <s v="SVP, Head of Data and Analytics"/>
    <s v="Opportun"/>
    <x v="20"/>
    <s v="America"/>
    <s v="Texas"/>
    <m/>
    <s v="No inmail sent"/>
    <x v="0"/>
    <d v="2020-09-28T00:00:00"/>
    <d v="2020-10-06T00:00:00"/>
    <n v="10"/>
    <m/>
    <n v="526"/>
    <s v="Negative"/>
    <m/>
    <m/>
    <m/>
    <m/>
    <m/>
    <m/>
  </r>
  <r>
    <n v="5657"/>
    <d v="2020-09-24T00:00:00"/>
    <n v="9"/>
    <x v="2"/>
    <s v="A Charles Thomas"/>
    <s v="Head of Data Science: Microsoft Cloud + AI"/>
    <s v="Microsoft"/>
    <x v="7"/>
    <s v="America"/>
    <s v="Texas"/>
    <m/>
    <s v="No inmail sent"/>
    <x v="1"/>
    <m/>
    <m/>
    <n v="0"/>
    <m/>
    <m/>
    <m/>
    <m/>
    <m/>
    <m/>
    <m/>
    <m/>
    <m/>
  </r>
  <r>
    <n v="5658"/>
    <d v="2020-09-24T00:00:00"/>
    <n v="9"/>
    <x v="2"/>
    <s v="Ydo Wexler"/>
    <s v="Head of Data Science"/>
    <s v="Edgaroo Inc. "/>
    <x v="28"/>
    <s v="America"/>
    <s v="Illinois"/>
    <s v="Ramla's"/>
    <s v="No inmail sent"/>
    <x v="0"/>
    <d v="2020-09-28T00:00:00"/>
    <d v="2021-02-23T00:00:00"/>
    <n v="2"/>
    <n v="2"/>
    <n v="386"/>
    <m/>
    <m/>
    <m/>
    <m/>
    <m/>
    <m/>
    <m/>
  </r>
  <r>
    <n v="5659"/>
    <d v="2020-09-24T00:00:00"/>
    <n v="9"/>
    <x v="2"/>
    <s v="Yung Chan"/>
    <s v="Head of Digital Analytics"/>
    <s v="E*Trade"/>
    <x v="20"/>
    <s v="America"/>
    <s v="New York"/>
    <m/>
    <s v="No inmail sent"/>
    <x v="1"/>
    <m/>
    <m/>
    <n v="0"/>
    <m/>
    <m/>
    <m/>
    <m/>
    <m/>
    <m/>
    <m/>
    <m/>
    <m/>
  </r>
  <r>
    <n v="5660"/>
    <d v="2020-09-24T00:00:00"/>
    <n v="9"/>
    <x v="2"/>
    <s v="Heather Fitzgerald"/>
    <s v="Head of Data &amp; Business Intelligence"/>
    <s v="Jackson"/>
    <x v="20"/>
    <s v="America"/>
    <s v="Tennessee"/>
    <s v="Ramla's"/>
    <s v="No inmail sent"/>
    <x v="0"/>
    <d v="2020-09-28T00:00:00"/>
    <d v="2021-02-23T00:00:00"/>
    <n v="2"/>
    <n v="2"/>
    <n v="386"/>
    <m/>
    <m/>
    <m/>
    <m/>
    <m/>
    <m/>
    <m/>
  </r>
  <r>
    <n v="5661"/>
    <d v="2020-09-24T00:00:00"/>
    <n v="9"/>
    <x v="2"/>
    <s v="Jennifer Atkins"/>
    <s v="Executive Vice President, Head of Digital Marketing Technologies and Insights &amp; Analytics"/>
    <s v="Wells Fargo"/>
    <x v="20"/>
    <s v="America"/>
    <s v="California"/>
    <m/>
    <s v="No inmail sent"/>
    <x v="1"/>
    <m/>
    <m/>
    <n v="0"/>
    <m/>
    <m/>
    <m/>
    <m/>
    <m/>
    <m/>
    <m/>
    <m/>
    <m/>
  </r>
  <r>
    <n v="5662"/>
    <d v="2020-09-24T00:00:00"/>
    <n v="9"/>
    <x v="2"/>
    <s v="Gopi Saran Ramesh"/>
    <s v="Head of Marketing Analytics &amp; Insights"/>
    <s v="Avant"/>
    <x v="20"/>
    <s v="America"/>
    <s v="Illinois"/>
    <m/>
    <s v="No inmail sent"/>
    <x v="2"/>
    <m/>
    <m/>
    <n v="0"/>
    <m/>
    <m/>
    <m/>
    <m/>
    <m/>
    <m/>
    <m/>
    <m/>
    <m/>
  </r>
  <r>
    <n v="5663"/>
    <d v="2020-09-24T00:00:00"/>
    <n v="9"/>
    <x v="2"/>
    <s v="Sandeep Bhasin"/>
    <s v="Head of Analytics, North American Distribution"/>
    <s v="Capital Group"/>
    <x v="20"/>
    <s v="America"/>
    <s v="California"/>
    <m/>
    <s v="No inmail sent"/>
    <x v="1"/>
    <m/>
    <m/>
    <n v="0"/>
    <m/>
    <m/>
    <m/>
    <m/>
    <m/>
    <m/>
    <m/>
    <m/>
    <m/>
  </r>
  <r>
    <n v="5664"/>
    <d v="2020-09-24T00:00:00"/>
    <n v="9"/>
    <x v="2"/>
    <s v="Satyam Misra"/>
    <s v="Head of Analytics and Insights"/>
    <s v="Intuit"/>
    <x v="20"/>
    <s v="America"/>
    <s v="California"/>
    <m/>
    <s v="No inmail sent"/>
    <x v="1"/>
    <m/>
    <m/>
    <n v="0"/>
    <m/>
    <m/>
    <m/>
    <m/>
    <m/>
    <m/>
    <m/>
    <m/>
    <m/>
  </r>
  <r>
    <n v="5665"/>
    <d v="2021-09-22T00:00:00"/>
    <m/>
    <x v="4"/>
    <s v="Dan Weinbeck"/>
    <s v="Global Marketing Analytics Leader, Safety &amp; Industrial Business Group"/>
    <s v="3M"/>
    <x v="0"/>
    <s v="America"/>
    <s v="Minnesota"/>
    <s v="Ramla's"/>
    <s v="10-06-21"/>
    <x v="1"/>
    <m/>
    <m/>
    <m/>
    <m/>
    <m/>
    <m/>
    <m/>
    <m/>
    <m/>
    <m/>
    <m/>
    <m/>
  </r>
  <r>
    <n v="5666"/>
    <d v="2020-09-25T00:00:00"/>
    <n v="9"/>
    <x v="2"/>
    <s v="Belle Chen"/>
    <s v="Head of Consumer Analytics"/>
    <s v="Ally"/>
    <x v="20"/>
    <s v="America"/>
    <s v="North Carolina"/>
    <s v="Ramla's"/>
    <s v="No inmail sent"/>
    <x v="0"/>
    <d v="2020-09-28T00:00:00"/>
    <d v="2021-02-23T00:00:00"/>
    <n v="2"/>
    <n v="2"/>
    <n v="386"/>
    <m/>
    <m/>
    <m/>
    <m/>
    <m/>
    <m/>
    <m/>
  </r>
  <r>
    <n v="5667"/>
    <d v="2020-09-25T00:00:00"/>
    <n v="9"/>
    <x v="2"/>
    <s v="David Tjen"/>
    <s v="Business Analytics &amp; Marketing Leader"/>
    <s v="Glassdoor"/>
    <x v="7"/>
    <s v="America"/>
    <s v="California"/>
    <m/>
    <s v="No inmail sent"/>
    <x v="1"/>
    <m/>
    <m/>
    <n v="0"/>
    <m/>
    <m/>
    <m/>
    <m/>
    <m/>
    <m/>
    <m/>
    <m/>
    <s v="Cannot send a message (we do not have enough e-mail credit)"/>
  </r>
  <r>
    <n v="5668"/>
    <d v="2020-09-25T00:00:00"/>
    <n v="9"/>
    <x v="2"/>
    <s v="Lauren Pizzi"/>
    <s v="Director, Marketing Analytics"/>
    <s v="Havas Media Group"/>
    <x v="27"/>
    <s v="America"/>
    <s v="Massachusetts"/>
    <m/>
    <s v="No inmail sent"/>
    <x v="0"/>
    <d v="2020-09-28T00:00:00"/>
    <d v="2020-10-06T00:00:00"/>
    <n v="10"/>
    <m/>
    <n v="526"/>
    <s v="Negative"/>
    <m/>
    <m/>
    <m/>
    <m/>
    <m/>
    <m/>
  </r>
  <r>
    <n v="5669"/>
    <d v="2020-09-25T00:00:00"/>
    <n v="9"/>
    <x v="2"/>
    <s v="Collette Spagnolo"/>
    <s v="Sr. Director, Marketing Analytics"/>
    <s v="DoubleVerify"/>
    <x v="27"/>
    <s v="America"/>
    <s v="New York"/>
    <m/>
    <s v="No inmail sent"/>
    <x v="1"/>
    <m/>
    <m/>
    <n v="0"/>
    <m/>
    <m/>
    <m/>
    <m/>
    <m/>
    <m/>
    <m/>
    <m/>
    <m/>
  </r>
  <r>
    <n v="5670"/>
    <d v="2020-09-25T00:00:00"/>
    <n v="9"/>
    <x v="2"/>
    <s v="Amar Sumal"/>
    <s v="Director of Marketing Analytics"/>
    <s v="Zendesk"/>
    <x v="7"/>
    <s v="America"/>
    <s v="California"/>
    <m/>
    <s v="No inmail sent"/>
    <x v="1"/>
    <m/>
    <m/>
    <n v="0"/>
    <m/>
    <m/>
    <m/>
    <m/>
    <m/>
    <m/>
    <m/>
    <m/>
    <m/>
  </r>
  <r>
    <n v="5671"/>
    <d v="2020-09-25T00:00:00"/>
    <n v="9"/>
    <x v="2"/>
    <s v="Daniel Davidson"/>
    <s v="Director of Marketing Analytics"/>
    <s v="Marriott International"/>
    <x v="26"/>
    <s v="America"/>
    <s v="Washington"/>
    <s v="Ramla's"/>
    <s v="No inmail sent"/>
    <x v="0"/>
    <d v="2020-09-28T00:00:00"/>
    <d v="2021-07-19T00:00:00"/>
    <n v="7"/>
    <n v="2"/>
    <n v="240"/>
    <m/>
    <m/>
    <m/>
    <m/>
    <m/>
    <m/>
    <m/>
  </r>
  <r>
    <n v="5672"/>
    <d v="2021-09-01T00:00:00"/>
    <m/>
    <x v="2"/>
    <s v="Joe Weaver"/>
    <s v="President &amp; CEO "/>
    <s v="Promatica"/>
    <x v="1"/>
    <s v="America"/>
    <s v="New York"/>
    <s v="Ramla's"/>
    <s v="No inmail sent"/>
    <x v="0"/>
    <d v="2021-09-15T00:00:00"/>
    <d v="2021-10-12T00:00:00"/>
    <m/>
    <m/>
    <m/>
    <m/>
    <m/>
    <m/>
    <m/>
    <m/>
    <m/>
    <m/>
  </r>
  <r>
    <n v="5673"/>
    <d v="2020-09-25T00:00:00"/>
    <n v="9"/>
    <x v="2"/>
    <s v="Gabrielle Perham"/>
    <s v="AccuData Integrated Marketing"/>
    <s v="AccuData Integrated Marketing "/>
    <x v="27"/>
    <s v="America"/>
    <s v="Florida"/>
    <m/>
    <s v="No inmail sent"/>
    <x v="0"/>
    <d v="2020-09-28T00:00:00"/>
    <d v="2020-10-06T00:00:00"/>
    <n v="10"/>
    <m/>
    <n v="526"/>
    <s v="Negative"/>
    <d v="2020-10-06T00:00:00"/>
    <m/>
    <m/>
    <m/>
    <m/>
    <m/>
  </r>
  <r>
    <n v="5674"/>
    <d v="2020-09-28T00:00:00"/>
    <n v="9"/>
    <x v="2"/>
    <s v="Ankit Agarwal"/>
    <s v="Marketing Analytics"/>
    <s v="Asana"/>
    <x v="27"/>
    <s v="America"/>
    <s v="California"/>
    <m/>
    <s v="No inmail sent"/>
    <x v="0"/>
    <d v="2020-09-29T00:00:00"/>
    <d v="2021-04-27T00:00:00"/>
    <n v="4"/>
    <n v="3"/>
    <n v="323"/>
    <s v="Negative"/>
    <d v="2021-05-12T00:00:00"/>
    <m/>
    <m/>
    <m/>
    <m/>
    <m/>
  </r>
  <r>
    <n v="5675"/>
    <d v="2021-09-01T00:00:00"/>
    <m/>
    <x v="2"/>
    <s v="Ilya Daftari"/>
    <s v="Performance Marketing Lead"/>
    <s v="BRP"/>
    <x v="3"/>
    <s v="America"/>
    <s v="Canada "/>
    <s v="Personal"/>
    <s v="No inmail sent"/>
    <x v="1"/>
    <m/>
    <m/>
    <m/>
    <m/>
    <m/>
    <s v="Neutral"/>
    <m/>
    <m/>
    <m/>
    <m/>
    <m/>
    <m/>
  </r>
  <r>
    <n v="5676"/>
    <d v="2020-09-29T00:00:00"/>
    <n v="9"/>
    <x v="2"/>
    <s v="Paul Donato"/>
    <s v="Chief Research Officer"/>
    <s v="The Advertising Research Foundation "/>
    <x v="27"/>
    <s v="America"/>
    <s v="New York"/>
    <m/>
    <s v="No inmail sent"/>
    <x v="1"/>
    <m/>
    <m/>
    <n v="0"/>
    <m/>
    <m/>
    <m/>
    <m/>
    <m/>
    <m/>
    <m/>
    <m/>
    <m/>
  </r>
  <r>
    <n v="5677"/>
    <d v="2020-09-29T00:00:00"/>
    <n v="9"/>
    <x v="2"/>
    <s v="Pete Doe"/>
    <s v="Head Of Research"/>
    <s v="Xandr"/>
    <x v="27"/>
    <s v="America"/>
    <s v="New Jersey"/>
    <m/>
    <s v="No inmail sent"/>
    <x v="0"/>
    <d v="2020-10-06T00:00:00"/>
    <m/>
    <n v="0"/>
    <m/>
    <m/>
    <s v="Negative"/>
    <m/>
    <m/>
    <m/>
    <m/>
    <m/>
    <m/>
  </r>
  <r>
    <n v="5678"/>
    <d v="2020-09-29T00:00:00"/>
    <n v="9"/>
    <x v="2"/>
    <s v="Peter Sedlarcik"/>
    <s v="Chief Data Officer"/>
    <s v="Havas Media Group"/>
    <x v="27"/>
    <s v="America"/>
    <s v="New York"/>
    <m/>
    <s v="No inmail sent"/>
    <x v="1"/>
    <m/>
    <m/>
    <n v="0"/>
    <m/>
    <m/>
    <m/>
    <m/>
    <m/>
    <m/>
    <m/>
    <m/>
    <m/>
  </r>
  <r>
    <n v="5679"/>
    <d v="2020-09-29T00:00:00"/>
    <n v="9"/>
    <x v="2"/>
    <s v="Joe St. Hilaire-Bona"/>
    <s v="VP, Research and Insights"/>
    <s v="Protobrand"/>
    <x v="7"/>
    <s v="America"/>
    <s v="Massachusetts"/>
    <s v="Ramla's"/>
    <s v="No inmail sent"/>
    <x v="0"/>
    <d v="2020-10-06T00:00:00"/>
    <d v="2021-02-23T00:00:00"/>
    <n v="2"/>
    <n v="2"/>
    <n v="386"/>
    <m/>
    <m/>
    <m/>
    <m/>
    <m/>
    <m/>
    <m/>
  </r>
  <r>
    <n v="5680"/>
    <d v="2020-09-29T00:00:00"/>
    <n v="9"/>
    <x v="2"/>
    <s v="Rick Bruner"/>
    <s v="CEO / Founder"/>
    <s v="Central Control, Inc. "/>
    <x v="27"/>
    <s v="America"/>
    <s v="New York"/>
    <m/>
    <s v="No inmail sent"/>
    <x v="0"/>
    <d v="2020-10-06T00:00:00"/>
    <d v="2020-11-04T00:00:00"/>
    <n v="11"/>
    <m/>
    <n v="497"/>
    <s v="Negative"/>
    <d v="2020-11-04T00:00:00"/>
    <m/>
    <m/>
    <m/>
    <m/>
    <s v="He is a vendor himself however he met Ramla at I-Com 2019 and thought that their interaction was very interesting"/>
  </r>
  <r>
    <n v="5681"/>
    <d v="2020-09-29T00:00:00"/>
    <n v="9"/>
    <x v="2"/>
    <s v="Reka Daniel-Weiner"/>
    <s v="Senior Data Scientist"/>
    <s v="WW (formerly Weight Watchers) "/>
    <x v="26"/>
    <s v="America"/>
    <s v="New York"/>
    <m/>
    <s v="No inmail sent"/>
    <x v="1"/>
    <m/>
    <m/>
    <n v="0"/>
    <m/>
    <m/>
    <m/>
    <m/>
    <m/>
    <m/>
    <m/>
    <m/>
    <m/>
  </r>
  <r>
    <n v="5682"/>
    <d v="2020-09-29T00:00:00"/>
    <n v="9"/>
    <x v="2"/>
    <s v="Thomas Recchione"/>
    <s v="Associate Director"/>
    <s v="Boston Consulting Group (BCG) "/>
    <x v="27"/>
    <s v="America"/>
    <s v="New York"/>
    <m/>
    <s v="No inmail sent"/>
    <x v="1"/>
    <m/>
    <m/>
    <n v="0"/>
    <m/>
    <m/>
    <m/>
    <m/>
    <m/>
    <m/>
    <m/>
    <m/>
    <m/>
  </r>
  <r>
    <n v="5683"/>
    <d v="2020-10-01T00:00:00"/>
    <n v="10"/>
    <x v="2"/>
    <s v="Rigel Cable"/>
    <s v="Director of Analytics &amp; SEO"/>
    <s v="Astound Commerce"/>
    <x v="7"/>
    <s v="America"/>
    <s v="Georgia"/>
    <m/>
    <s v="No inmail sent"/>
    <x v="1"/>
    <m/>
    <m/>
    <n v="0"/>
    <m/>
    <m/>
    <m/>
    <m/>
    <m/>
    <m/>
    <m/>
    <m/>
    <m/>
  </r>
  <r>
    <n v="5684"/>
    <d v="2020-10-08T00:00:00"/>
    <n v="10"/>
    <x v="2"/>
    <s v="Mike Perez"/>
    <s v="Senior Manager, Insights and Analytics"/>
    <s v="Bonobos"/>
    <x v="0"/>
    <s v="America"/>
    <s v="New York"/>
    <m/>
    <s v="No inmail sent"/>
    <x v="2"/>
    <m/>
    <m/>
    <n v="0"/>
    <m/>
    <m/>
    <m/>
    <m/>
    <m/>
    <m/>
    <m/>
    <m/>
    <m/>
  </r>
  <r>
    <n v="5685"/>
    <d v="2020-10-08T00:00:00"/>
    <n v="10"/>
    <x v="2"/>
    <s v="Charles Ebu"/>
    <s v="Marketing Data Analyst "/>
    <s v="Marketing Association"/>
    <x v="28"/>
    <s v="America"/>
    <s v="Delaware"/>
    <m/>
    <s v="No inmail sent"/>
    <x v="2"/>
    <m/>
    <m/>
    <n v="0"/>
    <m/>
    <m/>
    <m/>
    <m/>
    <m/>
    <m/>
    <m/>
    <m/>
    <m/>
  </r>
  <r>
    <n v="5686"/>
    <d v="2020-10-08T00:00:00"/>
    <n v="10"/>
    <x v="2"/>
    <s v="Melissa Cornfield"/>
    <s v="Senior Business Analyst"/>
    <s v="InnerWorkings "/>
    <x v="27"/>
    <s v="America"/>
    <s v="Illinois"/>
    <s v="Ramla's"/>
    <s v="No inmail sent"/>
    <x v="0"/>
    <s v="No InMail credits left"/>
    <m/>
    <n v="0"/>
    <m/>
    <n v="44636"/>
    <m/>
    <m/>
    <m/>
    <m/>
    <m/>
    <m/>
    <m/>
  </r>
  <r>
    <n v="5687"/>
    <d v="2020-09-22T00:00:00"/>
    <n v="9"/>
    <x v="1"/>
    <s v="Maria Viskadura"/>
    <s v="Statistics and Mathematical Modelling Manager "/>
    <s v="GSK"/>
    <x v="6"/>
    <m/>
    <m/>
    <m/>
    <s v="No inmail sent"/>
    <x v="1"/>
    <m/>
    <m/>
    <n v="0"/>
    <m/>
    <n v="44636"/>
    <m/>
    <m/>
    <m/>
    <m/>
    <m/>
    <m/>
    <m/>
  </r>
  <r>
    <n v="5688"/>
    <d v="2020-09-22T00:00:00"/>
    <n v="9"/>
    <x v="2"/>
    <s v="Marcos Martins de Souza"/>
    <s v="Executive Director - Head of AI and Advanced Analytics"/>
    <s v="Ally"/>
    <x v="20"/>
    <s v="America"/>
    <s v="North Carolina"/>
    <m/>
    <s v="No inmail sent"/>
    <x v="0"/>
    <d v="2020-10-08T00:00:00"/>
    <d v="2021-04-07T00:00:00"/>
    <n v="4"/>
    <m/>
    <n v="343"/>
    <m/>
    <m/>
    <m/>
    <m/>
    <m/>
    <m/>
    <s v="Follow up message sent "/>
  </r>
  <r>
    <n v="5689"/>
    <d v="2020-09-22T00:00:00"/>
    <n v="9"/>
    <x v="1"/>
    <s v="Reeto Mookherjee, Ph.D."/>
    <s v="Head of Data"/>
    <s v="GoodRX"/>
    <x v="15"/>
    <s v="America"/>
    <m/>
    <m/>
    <s v="No inmail sent"/>
    <x v="1"/>
    <m/>
    <m/>
    <n v="0"/>
    <m/>
    <n v="44636"/>
    <m/>
    <m/>
    <m/>
    <m/>
    <m/>
    <m/>
    <m/>
  </r>
  <r>
    <n v="5690"/>
    <d v="2020-09-22T00:00:00"/>
    <n v="9"/>
    <x v="1"/>
    <s v="Marick Sinay, PhD"/>
    <s v="VP Head of Data Science and Analytics "/>
    <s v="at Aspiration"/>
    <x v="20"/>
    <s v="America"/>
    <s v="Los Angeles"/>
    <m/>
    <s v="No inmail sent"/>
    <x v="1"/>
    <m/>
    <m/>
    <n v="0"/>
    <m/>
    <n v="44636"/>
    <m/>
    <m/>
    <m/>
    <m/>
    <m/>
    <m/>
    <m/>
  </r>
  <r>
    <n v="5691"/>
    <d v="2020-09-22T00:00:00"/>
    <n v="9"/>
    <x v="2"/>
    <s v="Kyrylo Pogrebenko"/>
    <s v="Head of Data Science at"/>
    <s v=" Hearts &amp; Science"/>
    <x v="6"/>
    <s v="America"/>
    <s v="New York"/>
    <m/>
    <s v="No inmail sent"/>
    <x v="0"/>
    <d v="2020-10-08T00:00:00"/>
    <d v="2021-04-07T00:00:00"/>
    <n v="4"/>
    <m/>
    <n v="343"/>
    <s v="None"/>
    <m/>
    <m/>
    <m/>
    <m/>
    <m/>
    <s v="Follow up message sent"/>
  </r>
  <r>
    <n v="5692"/>
    <d v="2020-09-22T00:00:00"/>
    <n v="9"/>
    <x v="2"/>
    <s v="Mark Peterson"/>
    <s v="Data Science Manager"/>
    <s v="Alliance Data card services"/>
    <x v="10"/>
    <s v="America"/>
    <s v="Illinois"/>
    <m/>
    <s v="No inmail sent"/>
    <x v="0"/>
    <d v="2020-10-08T00:00:00"/>
    <d v="2021-04-07T00:00:00"/>
    <n v="4"/>
    <m/>
    <n v="343"/>
    <s v="None"/>
    <m/>
    <m/>
    <m/>
    <m/>
    <m/>
    <s v="Follow up message sent"/>
  </r>
  <r>
    <n v="5693"/>
    <d v="2020-09-22T00:00:00"/>
    <n v="9"/>
    <x v="1"/>
    <s v="Ravindra  Ankam"/>
    <s v="Head of Marketing Analytics"/>
    <s v="Google "/>
    <x v="7"/>
    <s v="America"/>
    <s v="California"/>
    <m/>
    <s v="No inmail sent"/>
    <x v="1"/>
    <m/>
    <m/>
    <n v="0"/>
    <m/>
    <n v="44636"/>
    <m/>
    <m/>
    <m/>
    <m/>
    <m/>
    <m/>
    <m/>
  </r>
  <r>
    <n v="5694"/>
    <d v="2020-09-22T00:00:00"/>
    <n v="9"/>
    <x v="2"/>
    <s v="Elliott Mitchell"/>
    <s v="Director Data Science "/>
    <s v="Keurig Dr Pepper Inc."/>
    <x v="3"/>
    <s v="America"/>
    <s v="Texas"/>
    <m/>
    <s v="No inmail sent"/>
    <x v="0"/>
    <d v="2020-10-08T00:00:00"/>
    <d v="2021-08-12T00:00:00"/>
    <n v="8"/>
    <m/>
    <n v="216"/>
    <m/>
    <m/>
    <m/>
    <m/>
    <m/>
    <m/>
    <s v="Not relevant"/>
  </r>
  <r>
    <n v="5695"/>
    <d v="2020-09-22T00:00:00"/>
    <n v="9"/>
    <x v="1"/>
    <s v="Wenjing Zhang"/>
    <s v="Data Science Director "/>
    <s v="LinkedIn"/>
    <x v="7"/>
    <s v="America"/>
    <s v="San Francisco"/>
    <m/>
    <s v="No inmail sent"/>
    <x v="1"/>
    <m/>
    <m/>
    <n v="0"/>
    <m/>
    <n v="44636"/>
    <m/>
    <m/>
    <m/>
    <m/>
    <m/>
    <m/>
    <m/>
  </r>
  <r>
    <n v="5696"/>
    <d v="2020-09-22T00:00:00"/>
    <n v="9"/>
    <x v="1"/>
    <s v="Sumith Matharage"/>
    <s v="Principal Data Science Lead"/>
    <s v="Coles"/>
    <x v="0"/>
    <s v="Australia"/>
    <s v="Australia"/>
    <m/>
    <s v="No inmail sent"/>
    <x v="1"/>
    <m/>
    <m/>
    <n v="0"/>
    <m/>
    <n v="44636"/>
    <m/>
    <m/>
    <m/>
    <m/>
    <m/>
    <m/>
    <m/>
  </r>
  <r>
    <n v="5697"/>
    <d v="2020-09-22T00:00:00"/>
    <n v="9"/>
    <x v="1"/>
    <s v="Polina Lagutina"/>
    <s v="Insights &amp; Analytics Data Modelling Manager"/>
    <s v="Coles"/>
    <x v="0"/>
    <s v="Australia"/>
    <s v="Australia"/>
    <m/>
    <s v="9/20/2021"/>
    <x v="1"/>
    <m/>
    <m/>
    <n v="0"/>
    <m/>
    <n v="44636"/>
    <m/>
    <m/>
    <m/>
    <m/>
    <m/>
    <m/>
    <m/>
  </r>
  <r>
    <n v="5698"/>
    <d v="2020-09-22T00:00:00"/>
    <n v="9"/>
    <x v="3"/>
    <s v="David Fraser"/>
    <s v="Data Science Lead"/>
    <s v="Coles"/>
    <x v="0"/>
    <s v="Australia"/>
    <s v="Australia"/>
    <m/>
    <s v="No inmail sent"/>
    <x v="0"/>
    <d v="2020-10-08T00:00:00"/>
    <d v="2021-03-30T00:00:00"/>
    <n v="3"/>
    <n v="1"/>
    <n v="351"/>
    <s v="Negative"/>
    <d v="2021-03-30T00:00:00"/>
    <m/>
    <m/>
    <m/>
    <m/>
    <s v="Relevant + followed up"/>
  </r>
  <r>
    <n v="5699"/>
    <d v="2020-09-22T00:00:00"/>
    <n v="9"/>
    <x v="2"/>
    <s v="Rachel Kosmala"/>
    <s v="Maekrting Director"/>
    <s v="Jenny Craig"/>
    <x v="13"/>
    <s v="Australia"/>
    <s v="Australia"/>
    <m/>
    <s v="No inmail sent"/>
    <x v="0"/>
    <d v="2020-10-09T00:00:00"/>
    <d v="2021-04-07T00:00:00"/>
    <n v="4"/>
    <m/>
    <n v="343"/>
    <s v="None"/>
    <m/>
    <m/>
    <m/>
    <m/>
    <m/>
    <s v="Follow up message sent"/>
  </r>
  <r>
    <n v="5700"/>
    <d v="2020-09-22T00:00:00"/>
    <n v="9"/>
    <x v="2"/>
    <s v="Abdessamad Aqdim"/>
    <s v="Director, Retail Media Analytics"/>
    <s v="CVS Health "/>
    <x v="6"/>
    <s v="America"/>
    <s v="Texas"/>
    <m/>
    <s v="No inmail sent"/>
    <x v="0"/>
    <d v="2020-10-08T00:00:00"/>
    <d v="2021-03-17T00:00:00"/>
    <n v="3"/>
    <m/>
    <n v="364"/>
    <s v="Positive"/>
    <m/>
    <s v="Abdessamad.aqdim@cvshealth.com"/>
    <m/>
    <m/>
    <m/>
    <s v="Will be having a demo"/>
  </r>
  <r>
    <n v="5701"/>
    <d v="2020-09-22T00:00:00"/>
    <n v="9"/>
    <x v="2"/>
    <s v="Jack Hanlon"/>
    <s v="Global Head of Data"/>
    <s v="Reddit,"/>
    <x v="7"/>
    <s v="America"/>
    <s v="New York"/>
    <m/>
    <s v="No inmail sent"/>
    <x v="0"/>
    <d v="2020-10-08T00:00:00"/>
    <d v="2021-03-17T00:00:00"/>
    <n v="3"/>
    <m/>
    <n v="364"/>
    <s v="None"/>
    <m/>
    <m/>
    <m/>
    <m/>
    <m/>
    <s v="Follow up message sent"/>
  </r>
  <r>
    <n v="5702"/>
    <d v="2020-09-22T00:00:00"/>
    <n v="9"/>
    <x v="1"/>
    <s v="Tyler Otto"/>
    <s v="Director of Data Science, Threat analytics"/>
    <s v="Reddit,"/>
    <x v="7"/>
    <s v="America"/>
    <s v="California"/>
    <m/>
    <s v="No inmail sent"/>
    <x v="1"/>
    <m/>
    <m/>
    <n v="0"/>
    <m/>
    <n v="44636"/>
    <m/>
    <m/>
    <m/>
    <m/>
    <m/>
    <m/>
    <m/>
  </r>
  <r>
    <n v="5703"/>
    <d v="2020-09-22T00:00:00"/>
    <n v="9"/>
    <x v="1"/>
    <s v="Suman Chiluveru"/>
    <s v="Head of Analytics (Data Science)"/>
    <s v=" Reddit"/>
    <x v="7"/>
    <s v="America"/>
    <s v="California"/>
    <m/>
    <s v="No inmail sent"/>
    <x v="1"/>
    <m/>
    <m/>
    <n v="0"/>
    <m/>
    <n v="44636"/>
    <m/>
    <m/>
    <m/>
    <m/>
    <m/>
    <m/>
    <m/>
  </r>
  <r>
    <n v="5704"/>
    <d v="2020-09-22T00:00:00"/>
    <n v="9"/>
    <x v="2"/>
    <s v="Ryan Brendle"/>
    <s v="Head of Measurement "/>
    <s v="Reddit"/>
    <x v="7"/>
    <s v="America"/>
    <s v="California"/>
    <m/>
    <s v="No inmail sent"/>
    <x v="0"/>
    <d v="2021-03-17T00:00:00"/>
    <d v="2021-05-17T00:00:00"/>
    <n v="5"/>
    <m/>
    <n v="303"/>
    <s v="Neutral"/>
    <m/>
    <m/>
    <m/>
    <m/>
    <m/>
    <s v="LI message sent "/>
  </r>
  <r>
    <n v="5705"/>
    <d v="2020-09-22T00:00:00"/>
    <n v="9"/>
    <x v="1"/>
    <s v="Mark Gerner"/>
    <s v="Sr. Director - Ecommerce Data Science "/>
    <s v="Keurig Dr. Pepper"/>
    <x v="3"/>
    <s v="America"/>
    <s v="Illinois"/>
    <m/>
    <s v="No inmail sent"/>
    <x v="3"/>
    <m/>
    <m/>
    <n v="0"/>
    <m/>
    <n v="44636"/>
    <m/>
    <m/>
    <m/>
    <m/>
    <m/>
    <m/>
    <m/>
  </r>
  <r>
    <n v="5706"/>
    <d v="2020-09-22T00:00:00"/>
    <n v="9"/>
    <x v="2"/>
    <s v="Zachary Combs"/>
    <s v="Associate Data Science Manager "/>
    <s v="Impact"/>
    <x v="7"/>
    <s v="America"/>
    <s v="California"/>
    <m/>
    <s v="No inmail sent"/>
    <x v="0"/>
    <m/>
    <d v="2021-04-07T00:00:00"/>
    <n v="4"/>
    <m/>
    <n v="343"/>
    <s v="None"/>
    <m/>
    <m/>
    <m/>
    <m/>
    <m/>
    <s v="Follow up message sent"/>
  </r>
  <r>
    <n v="5707"/>
    <d v="2020-09-22T00:00:00"/>
    <n v="9"/>
    <x v="1"/>
    <s v="Yifei Zhu"/>
    <s v="Director of Data Science COE"/>
    <s v="Impact"/>
    <x v="7"/>
    <s v="America"/>
    <s v="California"/>
    <m/>
    <s v="No inmail sent"/>
    <x v="1"/>
    <m/>
    <m/>
    <n v="0"/>
    <m/>
    <n v="44636"/>
    <m/>
    <m/>
    <m/>
    <m/>
    <m/>
    <m/>
    <m/>
  </r>
  <r>
    <n v="5708"/>
    <d v="2020-09-22T00:00:00"/>
    <n v="9"/>
    <x v="2"/>
    <s v="Lukas Hansen"/>
    <s v="Senior Director, Data Science | Medicare Engagement &amp; Analytics (A&amp;BC)"/>
    <s v="CVS Health "/>
    <x v="6"/>
    <s v="America"/>
    <s v="New York"/>
    <m/>
    <s v="No inmail sent"/>
    <x v="0"/>
    <d v="2020-10-08T00:00:00"/>
    <d v="2021-03-17T00:00:00"/>
    <n v="3"/>
    <m/>
    <n v="364"/>
    <s v="None"/>
    <m/>
    <m/>
    <m/>
    <m/>
    <m/>
    <s v="Follow up message sent "/>
  </r>
  <r>
    <n v="5709"/>
    <d v="2020-09-22T00:00:00"/>
    <n v="9"/>
    <x v="2"/>
    <s v="Christopher Schaller"/>
    <s v="Director, Data Science "/>
    <s v="CVS Health "/>
    <x v="6"/>
    <s v="America"/>
    <s v="New York"/>
    <m/>
    <s v="No inmail sent"/>
    <x v="0"/>
    <d v="2020-10-12T00:00:00"/>
    <d v="2021-03-17T00:00:00"/>
    <n v="3"/>
    <m/>
    <n v="364"/>
    <s v="None"/>
    <m/>
    <m/>
    <m/>
    <m/>
    <m/>
    <s v="Follow up message sent"/>
  </r>
  <r>
    <n v="5710"/>
    <d v="2020-09-22T00:00:00"/>
    <n v="9"/>
    <x v="1"/>
    <s v="Ian-Sean Caven"/>
    <s v="Director, Data Science"/>
    <s v="CVS Health "/>
    <x v="6"/>
    <s v="America"/>
    <s v="New York"/>
    <m/>
    <s v="No inmail sent"/>
    <x v="1"/>
    <m/>
    <m/>
    <n v="0"/>
    <m/>
    <n v="44636"/>
    <m/>
    <m/>
    <m/>
    <m/>
    <m/>
    <m/>
    <m/>
  </r>
  <r>
    <n v="5711"/>
    <d v="2020-09-22T00:00:00"/>
    <n v="9"/>
    <x v="1"/>
    <s v="Sunanda Parthasarathy, PhD"/>
    <s v="Senior Director Data Science, Retail Pharmacy Personalization"/>
    <s v="CVS Health "/>
    <x v="6"/>
    <s v="America"/>
    <s v="Illinois"/>
    <m/>
    <s v="No inmail sent"/>
    <x v="1"/>
    <m/>
    <m/>
    <n v="0"/>
    <m/>
    <n v="44636"/>
    <m/>
    <m/>
    <m/>
    <m/>
    <m/>
    <m/>
    <m/>
  </r>
  <r>
    <n v="5712"/>
    <d v="2020-09-22T00:00:00"/>
    <n v="9"/>
    <x v="1"/>
    <s v="Eugene J. Kapela III"/>
    <s v="Director, Marketing Science "/>
    <s v="Hearts&amp;Science"/>
    <x v="27"/>
    <s v="America"/>
    <s v="New York"/>
    <m/>
    <s v="No inmail sent"/>
    <x v="0"/>
    <d v="2020-10-08T00:00:00"/>
    <m/>
    <n v="0"/>
    <m/>
    <n v="44636"/>
    <m/>
    <m/>
    <m/>
    <m/>
    <m/>
    <m/>
    <s v="Not relevant"/>
  </r>
  <r>
    <n v="5713"/>
    <d v="2020-09-22T00:00:00"/>
    <n v="9"/>
    <x v="1"/>
    <s v="Adrienne May"/>
    <s v="Associate Director of Marketing Science &amp; Analytics "/>
    <s v="Hearts&amp;Science"/>
    <x v="27"/>
    <s v="America"/>
    <s v="California"/>
    <m/>
    <s v="No inmail sent"/>
    <x v="0"/>
    <d v="2020-10-08T00:00:00"/>
    <m/>
    <n v="0"/>
    <m/>
    <n v="44636"/>
    <m/>
    <m/>
    <m/>
    <m/>
    <m/>
    <m/>
    <s v="Not relevant"/>
  </r>
  <r>
    <n v="5714"/>
    <d v="2020-09-22T00:00:00"/>
    <n v="9"/>
    <x v="2"/>
    <s v="Nihar Allur"/>
    <s v="Director - Analytics &amp; Effectiveness"/>
    <s v="Novartis"/>
    <x v="6"/>
    <s v="America"/>
    <s v="New York"/>
    <m/>
    <s v="No inmail sent"/>
    <x v="0"/>
    <d v="2021-03-17T00:00:00"/>
    <d v="2021-03-17T00:00:00"/>
    <n v="3"/>
    <m/>
    <n v="364"/>
    <s v="Neutral"/>
    <m/>
    <m/>
    <m/>
    <m/>
    <m/>
    <s v=" He said to look up folks in Novartis on the Commercial Acceleration - analytics side to approach on this"/>
  </r>
  <r>
    <n v="5715"/>
    <d v="2020-09-22T00:00:00"/>
    <n v="9"/>
    <x v="2"/>
    <s v="Ritesh Mohan Srivastava"/>
    <s v="Associate Director - Data Science, Digital and Advanced Analytics "/>
    <s v="Novartis"/>
    <x v="6"/>
    <s v="America"/>
    <s v="New Jersey"/>
    <m/>
    <s v="No inmail sent"/>
    <x v="0"/>
    <d v="2020-10-08T00:00:00"/>
    <d v="2021-04-07T00:00:00"/>
    <n v="4"/>
    <m/>
    <n v="343"/>
    <s v="None"/>
    <m/>
    <m/>
    <m/>
    <m/>
    <m/>
    <s v="Follow up message sent "/>
  </r>
  <r>
    <n v="5716"/>
    <d v="2020-09-22T00:00:00"/>
    <n v="9"/>
    <x v="3"/>
    <s v="Justin Gapper"/>
    <s v="Head of Data Science, North America Payment Products"/>
    <s v="Amazon"/>
    <x v="0"/>
    <s v="America"/>
    <s v="Washington"/>
    <m/>
    <s v="No inmail sent"/>
    <x v="0"/>
    <d v="2020-10-08T00:00:00"/>
    <d v="2021-07-19T00:00:00"/>
    <n v="7"/>
    <n v="1"/>
    <n v="240"/>
    <s v="None"/>
    <m/>
    <m/>
    <m/>
    <m/>
    <m/>
    <s v="Relevant + followed up"/>
  </r>
  <r>
    <n v="5717"/>
    <d v="2020-09-22T00:00:00"/>
    <n v="9"/>
    <x v="2"/>
    <s v="Mark LeBoeuf"/>
    <s v="Director of Analytics"/>
    <s v="Nike"/>
    <x v="3"/>
    <s v="America"/>
    <s v="Portland"/>
    <m/>
    <s v="No inmail sent"/>
    <x v="0"/>
    <d v="2020-10-08T00:00:00"/>
    <d v="2021-07-22T00:00:00"/>
    <n v="7"/>
    <m/>
    <n v="237"/>
    <m/>
    <m/>
    <m/>
    <m/>
    <m/>
    <m/>
    <m/>
  </r>
  <r>
    <n v="5718"/>
    <d v="2020-09-22T00:00:00"/>
    <n v="9"/>
    <x v="1"/>
    <s v="Fei Yang"/>
    <s v="Associate Director, Data Science"/>
    <s v="Novartis"/>
    <x v="6"/>
    <s v="America"/>
    <s v="New York"/>
    <m/>
    <s v="No inmail sent"/>
    <x v="1"/>
    <m/>
    <m/>
    <n v="0"/>
    <m/>
    <n v="44636"/>
    <m/>
    <m/>
    <s v="fei.yang@novartis.com "/>
    <m/>
    <m/>
    <m/>
    <m/>
  </r>
  <r>
    <n v="5719"/>
    <d v="2020-09-22T00:00:00"/>
    <n v="9"/>
    <x v="2"/>
    <s v="Qilin Gu"/>
    <s v="Data Science, Advanced Analytics"/>
    <s v="Tyson Foods"/>
    <x v="3"/>
    <s v="America"/>
    <s v="Oregon"/>
    <m/>
    <s v="No inmail sent"/>
    <x v="0"/>
    <d v="2020-10-08T00:00:00"/>
    <d v="2021-07-22T00:00:00"/>
    <n v="7"/>
    <m/>
    <n v="237"/>
    <m/>
    <m/>
    <m/>
    <m/>
    <m/>
    <m/>
    <m/>
  </r>
  <r>
    <n v="5720"/>
    <d v="2020-09-22T00:00:00"/>
    <n v="9"/>
    <x v="2"/>
    <s v="Gaurav Saxena"/>
    <s v="Director, Marketing and Data Science "/>
    <s v="Amazon"/>
    <x v="0"/>
    <s v="America"/>
    <m/>
    <m/>
    <s v="No inmail sent"/>
    <x v="0"/>
    <d v="2020-10-08T00:00:00"/>
    <d v="2021-04-07T00:00:00"/>
    <n v="4"/>
    <m/>
    <n v="343"/>
    <s v="None"/>
    <m/>
    <m/>
    <m/>
    <m/>
    <m/>
    <s v="Follow up message sent "/>
  </r>
  <r>
    <n v="5721"/>
    <d v="2020-09-22T00:00:00"/>
    <n v="9"/>
    <x v="2"/>
    <s v="Mansi Sharma"/>
    <s v="Director - Marketing and Business Analytics"/>
    <s v="American Express"/>
    <x v="20"/>
    <s v="America"/>
    <s v="New York"/>
    <m/>
    <s v="No inmail sent"/>
    <x v="0"/>
    <d v="2020-10-08T00:00:00"/>
    <d v="2021-04-07T00:00:00"/>
    <n v="4"/>
    <m/>
    <n v="343"/>
    <s v="None"/>
    <m/>
    <m/>
    <m/>
    <m/>
    <m/>
    <s v="Follow up message sent "/>
  </r>
  <r>
    <n v="5722"/>
    <d v="2021-03-08T00:00:00"/>
    <n v="3"/>
    <x v="3"/>
    <s v="Indhujha Natarajan"/>
    <s v="Manager, Strategy and Analytics"/>
    <s v="Sears"/>
    <x v="0"/>
    <s v="America"/>
    <s v="California"/>
    <s v="Ramla's"/>
    <s v="No inmail sent"/>
    <x v="3"/>
    <m/>
    <m/>
    <n v="0"/>
    <m/>
    <m/>
    <m/>
    <m/>
    <m/>
    <m/>
    <m/>
    <m/>
    <m/>
  </r>
  <r>
    <n v="5723"/>
    <d v="2021-03-08T00:00:00"/>
    <n v="3"/>
    <x v="3"/>
    <s v="Deanna Greene"/>
    <s v="Director of Performance Marketing"/>
    <s v="The Collected Group"/>
    <x v="0"/>
    <s v="America"/>
    <s v="California"/>
    <s v="Ramla's"/>
    <s v="No inmail sent"/>
    <x v="1"/>
    <m/>
    <m/>
    <n v="0"/>
    <m/>
    <m/>
    <m/>
    <m/>
    <m/>
    <m/>
    <m/>
    <m/>
    <m/>
  </r>
  <r>
    <n v="5724"/>
    <d v="2020-10-02T00:00:00"/>
    <n v="10"/>
    <x v="2"/>
    <s v="Jon Gibs"/>
    <s v="Global Director of Advertising Research and Measurement"/>
    <s v="Spotify"/>
    <x v="26"/>
    <s v="America"/>
    <s v="New York"/>
    <m/>
    <s v="No inmail sent"/>
    <x v="0"/>
    <d v="2020-10-08T00:00:00"/>
    <d v="2021-04-07T00:00:00"/>
    <n v="4"/>
    <m/>
    <n v="343"/>
    <s v="None"/>
    <m/>
    <m/>
    <m/>
    <m/>
    <m/>
    <s v="Follow up message sent "/>
  </r>
  <r>
    <n v="5725"/>
    <d v="2020-10-02T00:00:00"/>
    <n v="10"/>
    <x v="1"/>
    <s v="Peter Bertoli"/>
    <s v="Associate Director, Data Science"/>
    <s v="Spotify"/>
    <x v="26"/>
    <s v="America"/>
    <s v="New York"/>
    <m/>
    <s v="No inmail sent"/>
    <x v="1"/>
    <m/>
    <m/>
    <n v="0"/>
    <m/>
    <n v="44636"/>
    <m/>
    <m/>
    <m/>
    <m/>
    <m/>
    <m/>
    <m/>
  </r>
  <r>
    <n v="5726"/>
    <d v="2020-09-29T00:00:00"/>
    <n v="9"/>
    <x v="3"/>
    <s v="Anibal Dams"/>
    <s v="Managing Partner, Group Director"/>
    <s v="Gain Theory"/>
    <x v="28"/>
    <s v="America"/>
    <s v="New York"/>
    <m/>
    <s v="No inmail sent"/>
    <x v="0"/>
    <d v="2020-09-29T00:00:00"/>
    <d v="2021-11-03T00:00:00"/>
    <n v="11"/>
    <m/>
    <n v="133"/>
    <m/>
    <m/>
    <m/>
    <m/>
    <m/>
    <m/>
    <m/>
  </r>
  <r>
    <n v="5727"/>
    <d v="2020-10-07T00:00:00"/>
    <n v="10"/>
    <x v="1"/>
    <s v="Juan Pablo Carrero"/>
    <s v="Marketing Science and Data Strategy at The Consumer Science"/>
    <s v="The Consumer Science"/>
    <x v="28"/>
    <s v="America"/>
    <s v="Uruguay"/>
    <m/>
    <s v="No inmail sent"/>
    <x v="1"/>
    <m/>
    <m/>
    <n v="0"/>
    <m/>
    <n v="44636"/>
    <m/>
    <m/>
    <m/>
    <m/>
    <m/>
    <m/>
    <m/>
  </r>
  <r>
    <n v="5728"/>
    <d v="2020-10-07T00:00:00"/>
    <n v="10"/>
    <x v="1"/>
    <s v="Andrew Rowe"/>
    <s v="Chief Marketing Sciences Officer"/>
    <s v="RAPP"/>
    <x v="27"/>
    <s v="Europe"/>
    <s v="United Kingdom"/>
    <m/>
    <s v="No inmail sent"/>
    <x v="4"/>
    <m/>
    <m/>
    <n v="0"/>
    <m/>
    <n v="44636"/>
    <m/>
    <m/>
    <m/>
    <m/>
    <m/>
    <m/>
    <s v="Not relevant"/>
  </r>
  <r>
    <n v="5729"/>
    <d v="2020-10-07T00:00:00"/>
    <n v="10"/>
    <x v="1"/>
    <s v="Romain Nguyen"/>
    <s v="Director, Partnerships Strategy &amp; Analysis"/>
    <s v="Netflix"/>
    <x v="26"/>
    <s v="America"/>
    <s v="California"/>
    <m/>
    <s v="No inmail sent"/>
    <x v="4"/>
    <m/>
    <m/>
    <n v="0"/>
    <m/>
    <n v="44636"/>
    <m/>
    <m/>
    <m/>
    <m/>
    <m/>
    <m/>
    <s v="Not relevant"/>
  </r>
  <r>
    <n v="5730"/>
    <d v="2020-10-07T00:00:00"/>
    <n v="10"/>
    <x v="1"/>
    <s v="Joakim Kalvenes"/>
    <s v="Associate Director Data Science "/>
    <s v="BCG GAMMA"/>
    <x v="28"/>
    <s v="America"/>
    <s v="Illinois"/>
    <m/>
    <s v="No inmail sent"/>
    <x v="4"/>
    <m/>
    <m/>
    <n v="0"/>
    <m/>
    <n v="44636"/>
    <m/>
    <m/>
    <m/>
    <m/>
    <m/>
    <m/>
    <s v="Not relevant"/>
  </r>
  <r>
    <n v="5731"/>
    <d v="2020-10-07T00:00:00"/>
    <n v="10"/>
    <x v="1"/>
    <s v="Manoj Kothiyal"/>
    <s v="Associate Director, Data Science"/>
    <s v="Boston Consulting Group (BCG)"/>
    <x v="28"/>
    <s v="America"/>
    <s v="Massachusetts"/>
    <m/>
    <s v="No inmail sent"/>
    <x v="4"/>
    <m/>
    <m/>
    <n v="0"/>
    <m/>
    <n v="44636"/>
    <m/>
    <m/>
    <m/>
    <m/>
    <m/>
    <m/>
    <s v="Not relevant"/>
  </r>
  <r>
    <n v="5732"/>
    <d v="2020-10-07T00:00:00"/>
    <n v="10"/>
    <x v="1"/>
    <s v="Jit Hin Tan"/>
    <s v="Associate Director, Data Science "/>
    <s v="Boston Consulting Group (BCG)"/>
    <x v="28"/>
    <s v="America"/>
    <s v="Massachusetts"/>
    <m/>
    <s v="No inmail sent"/>
    <x v="4"/>
    <m/>
    <m/>
    <n v="0"/>
    <m/>
    <n v="44636"/>
    <m/>
    <m/>
    <m/>
    <m/>
    <m/>
    <m/>
    <s v="Not relevant"/>
  </r>
  <r>
    <n v="5733"/>
    <d v="2020-10-07T00:00:00"/>
    <n v="10"/>
    <x v="1"/>
    <s v="Michael Chu"/>
    <s v="Partner and Associate Director, Data Science"/>
    <s v="Boston Consulting Group (BCG)"/>
    <x v="28"/>
    <s v="America"/>
    <s v="Massachusetts"/>
    <m/>
    <s v="No inmail sent"/>
    <x v="4"/>
    <m/>
    <m/>
    <n v="0"/>
    <m/>
    <n v="44636"/>
    <m/>
    <m/>
    <m/>
    <m/>
    <m/>
    <m/>
    <s v="Not relevant"/>
  </r>
  <r>
    <n v="5734"/>
    <d v="2020-10-07T00:00:00"/>
    <n v="10"/>
    <x v="1"/>
    <s v="Sathya Anand"/>
    <s v="Data Science and Engineering "/>
    <s v="Netflix"/>
    <x v="26"/>
    <s v="America"/>
    <s v="San Francisco"/>
    <m/>
    <s v="No inmail sent"/>
    <x v="4"/>
    <m/>
    <m/>
    <n v="0"/>
    <m/>
    <n v="44636"/>
    <m/>
    <m/>
    <m/>
    <m/>
    <m/>
    <m/>
    <s v="Not relevant"/>
  </r>
  <r>
    <n v="5735"/>
    <d v="2020-10-07T00:00:00"/>
    <n v="10"/>
    <x v="2"/>
    <s v="Tina Gui"/>
    <s v="Global Manager, Analytics"/>
    <s v=" Anheuser-Busch InBev "/>
    <x v="3"/>
    <s v="America"/>
    <s v="Boston"/>
    <m/>
    <s v="No inmail sent"/>
    <x v="0"/>
    <d v="2020-10-12T00:00:00"/>
    <d v="2021-07-22T00:00:00"/>
    <n v="7"/>
    <m/>
    <n v="237"/>
    <m/>
    <m/>
    <m/>
    <m/>
    <m/>
    <m/>
    <m/>
  </r>
  <r>
    <n v="5736"/>
    <d v="2020-10-07T00:00:00"/>
    <n v="10"/>
    <x v="1"/>
    <s v="Marshal Ma"/>
    <s v="Data Scientist, Associate Global Insights Manager"/>
    <s v="The Clorox Company"/>
    <x v="3"/>
    <s v="America"/>
    <s v="California"/>
    <m/>
    <s v="No inmail sent"/>
    <x v="4"/>
    <m/>
    <m/>
    <n v="0"/>
    <m/>
    <m/>
    <m/>
    <m/>
    <m/>
    <m/>
    <m/>
    <m/>
    <s v="Not relevant"/>
  </r>
  <r>
    <n v="5737"/>
    <d v="2020-10-07T00:00:00"/>
    <n v="10"/>
    <x v="1"/>
    <s v="Sarah Cullem"/>
    <s v="VP, Analytics &amp; Data Science | DTC Nutranext"/>
    <s v="The Clorox Company"/>
    <x v="3"/>
    <s v="America"/>
    <s v="New York"/>
    <m/>
    <s v="No inmail sent"/>
    <x v="4"/>
    <m/>
    <m/>
    <n v="0"/>
    <m/>
    <m/>
    <m/>
    <m/>
    <m/>
    <m/>
    <m/>
    <m/>
    <s v="Not relevant"/>
  </r>
  <r>
    <n v="5738"/>
    <d v="2020-10-07T00:00:00"/>
    <n v="10"/>
    <x v="1"/>
    <s v="Chandan D."/>
    <s v="Manager, Data Science"/>
    <s v="The Clorox Company"/>
    <x v="3"/>
    <s v="America"/>
    <s v="Georgia"/>
    <m/>
    <s v="No inmail sent"/>
    <x v="0"/>
    <d v="2020-10-12T00:00:00"/>
    <m/>
    <n v="0"/>
    <m/>
    <n v="520"/>
    <m/>
    <m/>
    <m/>
    <m/>
    <m/>
    <m/>
    <s v="Not relevant"/>
  </r>
  <r>
    <n v="5739"/>
    <d v="2020-10-07T00:00:00"/>
    <n v="10"/>
    <x v="2"/>
    <s v="David Hunter"/>
    <s v="Director - Advanced Analytics"/>
    <s v="McKesson "/>
    <x v="6"/>
    <s v="America"/>
    <s v="Texas"/>
    <m/>
    <s v="No inmail sent"/>
    <x v="0"/>
    <d v="2020-10-12T00:00:00"/>
    <d v="2021-03-17T00:00:00"/>
    <n v="3"/>
    <m/>
    <n v="364"/>
    <s v="Negative"/>
    <m/>
    <m/>
    <m/>
    <m/>
    <m/>
    <s v=" what you do it is not applicable to my team or any that I work with._x000a_"/>
  </r>
  <r>
    <n v="5740"/>
    <d v="2020-10-07T00:00:00"/>
    <n v="10"/>
    <x v="1"/>
    <s v="Siva Musunuri"/>
    <s v="Director - Data and Analytics "/>
    <s v="McKesson "/>
    <x v="6"/>
    <s v="America"/>
    <s v="Texas"/>
    <m/>
    <s v="No inmail sent"/>
    <x v="4"/>
    <m/>
    <m/>
    <n v="0"/>
    <m/>
    <m/>
    <m/>
    <m/>
    <m/>
    <m/>
    <m/>
    <m/>
    <s v="Not relevant"/>
  </r>
  <r>
    <n v="5741"/>
    <d v="2020-10-07T00:00:00"/>
    <n v="10"/>
    <x v="1"/>
    <s v="Geoffrey Snow"/>
    <s v="Director, Data Analytics"/>
    <s v="McKesson "/>
    <x v="6"/>
    <s v="America"/>
    <s v="Texas"/>
    <m/>
    <s v="No inmail sent"/>
    <x v="4"/>
    <m/>
    <m/>
    <n v="0"/>
    <m/>
    <m/>
    <m/>
    <m/>
    <m/>
    <m/>
    <m/>
    <m/>
    <s v="Not relevant"/>
  </r>
  <r>
    <n v="5742"/>
    <d v="2020-10-07T00:00:00"/>
    <n v="10"/>
    <x v="1"/>
    <s v="Sai Kesanapalli"/>
    <m/>
    <s v="McKesson "/>
    <x v="6"/>
    <s v="America"/>
    <s v="Texas"/>
    <m/>
    <s v="No inmail sent"/>
    <x v="4"/>
    <m/>
    <m/>
    <n v="0"/>
    <m/>
    <m/>
    <m/>
    <m/>
    <m/>
    <m/>
    <m/>
    <m/>
    <s v="Not relevant"/>
  </r>
  <r>
    <n v="5743"/>
    <d v="2020-10-07T00:00:00"/>
    <n v="10"/>
    <x v="2"/>
    <s v="Helen Smith"/>
    <s v="Director, Data Science "/>
    <s v="McKesson "/>
    <x v="6"/>
    <s v="America"/>
    <s v="Pennsylvania"/>
    <m/>
    <s v="No inmail sent"/>
    <x v="0"/>
    <d v="2020-10-12T00:00:00"/>
    <d v="2021-04-07T00:00:00"/>
    <n v="4"/>
    <m/>
    <n v="520"/>
    <m/>
    <m/>
    <m/>
    <m/>
    <m/>
    <m/>
    <m/>
  </r>
  <r>
    <n v="5744"/>
    <d v="2020-10-07T00:00:00"/>
    <n v="10"/>
    <x v="1"/>
    <s v="Evan Miller"/>
    <s v="Head of Data Science"/>
    <s v="Kepler Group"/>
    <x v="27"/>
    <s v="America"/>
    <s v="New York"/>
    <m/>
    <s v="No inmail sent"/>
    <x v="4"/>
    <m/>
    <m/>
    <n v="0"/>
    <m/>
    <m/>
    <m/>
    <m/>
    <m/>
    <m/>
    <m/>
    <m/>
    <s v="Not relevant"/>
  </r>
  <r>
    <n v="5745"/>
    <d v="2020-10-07T00:00:00"/>
    <n v="10"/>
    <x v="2"/>
    <s v="Naveen Raj"/>
    <s v="Head of Advanced Analytics"/>
    <s v="Jet"/>
    <x v="0"/>
    <s v="America"/>
    <s v="New York"/>
    <m/>
    <s v="No inmail sent"/>
    <x v="0"/>
    <d v="2020-10-12T00:00:00"/>
    <d v="2021-05-17T00:00:00"/>
    <n v="5"/>
    <m/>
    <n v="520"/>
    <s v="Neutral"/>
    <m/>
    <m/>
    <m/>
    <m/>
    <m/>
    <s v="Follow up message sent"/>
  </r>
  <r>
    <n v="5746"/>
    <d v="2020-10-07T00:00:00"/>
    <n v="10"/>
    <x v="1"/>
    <s v="Henry(Hua) Liao"/>
    <s v="Manager, Advanced Analytics &amp; Data Science"/>
    <s v="Jet"/>
    <x v="0"/>
    <m/>
    <m/>
    <m/>
    <s v="No inmail sent"/>
    <x v="4"/>
    <m/>
    <m/>
    <n v="0"/>
    <m/>
    <m/>
    <m/>
    <m/>
    <m/>
    <m/>
    <m/>
    <m/>
    <s v="Not relevant"/>
  </r>
  <r>
    <n v="5747"/>
    <d v="2020-10-13T00:00:00"/>
    <n v="10"/>
    <x v="1"/>
    <s v="Simon Dratfield"/>
    <s v="Founder &amp; President"/>
    <s v="Archimedes 19 ( formerly Dratfield Analytics Inc.)"/>
    <x v="28"/>
    <s v="America"/>
    <s v="New York"/>
    <m/>
    <s v="No inmail sent"/>
    <x v="4"/>
    <m/>
    <m/>
    <n v="0"/>
    <m/>
    <m/>
    <m/>
    <m/>
    <m/>
    <m/>
    <m/>
    <m/>
    <s v="Not relevant"/>
  </r>
  <r>
    <n v="5748"/>
    <d v="2020-10-13T00:00:00"/>
    <n v="10"/>
    <x v="1"/>
    <s v="Jonathan Jusczyk"/>
    <s v="Senior Director"/>
    <s v=" IPG Media Lab"/>
    <x v="27"/>
    <s v="America"/>
    <s v="San Francisco"/>
    <m/>
    <s v="No inmail sent"/>
    <x v="4"/>
    <m/>
    <m/>
    <n v="0"/>
    <m/>
    <m/>
    <m/>
    <m/>
    <m/>
    <m/>
    <m/>
    <m/>
    <s v="Not relevant"/>
  </r>
  <r>
    <n v="5749"/>
    <d v="2020-10-13T00:00:00"/>
    <n v="10"/>
    <x v="1"/>
    <s v="Daniel Allen"/>
    <s v="Senior Director, Global Data Analytics and Innovation "/>
    <s v="Kimberly-Clark"/>
    <x v="3"/>
    <s v="America"/>
    <s v="Illinois"/>
    <s v="Ramla's"/>
    <s v="No inmail sent"/>
    <x v="0"/>
    <d v="2019-12-08T00:00:00"/>
    <d v="2021-11-26T00:00:00"/>
    <n v="11"/>
    <m/>
    <m/>
    <m/>
    <m/>
    <m/>
    <m/>
    <m/>
    <m/>
    <s v="ICOM June 2021"/>
  </r>
  <r>
    <n v="5750"/>
    <d v="2020-10-14T00:00:00"/>
    <n v="10"/>
    <x v="1"/>
    <s v="Lawrence Hsu"/>
    <s v="VP Data Analytics"/>
    <s v="Acxiom"/>
    <x v="15"/>
    <s v="America"/>
    <s v="San Francisco"/>
    <m/>
    <s v="No inmail sent"/>
    <x v="4"/>
    <m/>
    <m/>
    <n v="0"/>
    <m/>
    <m/>
    <m/>
    <m/>
    <m/>
    <m/>
    <m/>
    <m/>
    <s v="Not relevant"/>
  </r>
  <r>
    <n v="5751"/>
    <d v="2020-10-14T00:00:00"/>
    <n v="10"/>
    <x v="1"/>
    <s v="Lise Regnier Ph.D."/>
    <s v="Director, Data Science and Engineering "/>
    <s v="Warner Bros. Entertainment"/>
    <x v="15"/>
    <s v="Europe"/>
    <s v="France"/>
    <m/>
    <s v="No inmail sent"/>
    <x v="1"/>
    <m/>
    <m/>
    <n v="0"/>
    <m/>
    <m/>
    <m/>
    <m/>
    <m/>
    <m/>
    <m/>
    <m/>
    <m/>
  </r>
  <r>
    <n v="5752"/>
    <d v="2020-10-14T00:00:00"/>
    <n v="10"/>
    <x v="1"/>
    <s v="Louis DiCesari"/>
    <s v="Global Head of Data, Analytics, and AI"/>
    <s v="Levi Strauss &amp; Co."/>
    <x v="15"/>
    <s v="Europe"/>
    <s v="United Kingdom"/>
    <m/>
    <s v="No inmail sent"/>
    <x v="4"/>
    <m/>
    <m/>
    <n v="0"/>
    <m/>
    <m/>
    <m/>
    <m/>
    <m/>
    <m/>
    <m/>
    <m/>
    <s v="Not relevant"/>
  </r>
  <r>
    <n v="5753"/>
    <d v="2020-10-14T00:00:00"/>
    <n v="10"/>
    <x v="1"/>
    <s v="Nancy Smith"/>
    <s v="President &amp; CEO,"/>
    <s v=" Analytic Partners"/>
    <x v="28"/>
    <s v="America"/>
    <s v="New York"/>
    <m/>
    <s v="No inmail sent"/>
    <x v="4"/>
    <m/>
    <m/>
    <n v="0"/>
    <m/>
    <m/>
    <m/>
    <m/>
    <m/>
    <m/>
    <m/>
    <m/>
    <s v="Not relevant"/>
  </r>
  <r>
    <n v="5754"/>
    <d v="2020-10-14T00:00:00"/>
    <n v="10"/>
    <x v="1"/>
    <s v="Norbert Wirth"/>
    <s v="Global VP Data "/>
    <s v="PAYBACK"/>
    <x v="20"/>
    <s v="Europe"/>
    <s v="Georgia"/>
    <m/>
    <s v="No inmail sent"/>
    <x v="4"/>
    <m/>
    <m/>
    <n v="0"/>
    <m/>
    <m/>
    <m/>
    <m/>
    <m/>
    <m/>
    <m/>
    <m/>
    <s v="Not relevant"/>
  </r>
  <r>
    <n v="5755"/>
    <d v="2020-10-14T00:00:00"/>
    <n v="10"/>
    <x v="1"/>
    <s v="Paul Martin"/>
    <s v="Vice President Analytics"/>
    <s v="Xaxis"/>
    <x v="15"/>
    <m/>
    <m/>
    <m/>
    <s v="No inmail sent"/>
    <x v="4"/>
    <m/>
    <m/>
    <n v="0"/>
    <m/>
    <m/>
    <m/>
    <m/>
    <m/>
    <m/>
    <m/>
    <m/>
    <s v="Not relevant"/>
  </r>
  <r>
    <n v="5756"/>
    <d v="2020-10-14T00:00:00"/>
    <n v="10"/>
    <x v="1"/>
    <s v="Steve Messenger"/>
    <s v="CEO / Founder"/>
    <s v="RedRoute International Ltd"/>
    <x v="15"/>
    <m/>
    <m/>
    <m/>
    <s v="No inmail sent"/>
    <x v="4"/>
    <m/>
    <m/>
    <n v="0"/>
    <m/>
    <m/>
    <m/>
    <m/>
    <m/>
    <m/>
    <m/>
    <m/>
    <s v="Not relevant"/>
  </r>
  <r>
    <n v="5757"/>
    <d v="2020-10-08T00:00:00"/>
    <n v="10"/>
    <x v="3"/>
    <s v="Fadi Karam"/>
    <s v="General Manager &amp; VP of Marketing"/>
    <s v="Nestlé"/>
    <x v="3"/>
    <s v="America"/>
    <s v="New York"/>
    <m/>
    <s v="No inmail sent"/>
    <x v="4"/>
    <m/>
    <m/>
    <n v="0"/>
    <m/>
    <m/>
    <m/>
    <m/>
    <m/>
    <m/>
    <m/>
    <m/>
    <m/>
  </r>
  <r>
    <n v="5758"/>
    <d v="2020-10-08T00:00:00"/>
    <n v="10"/>
    <x v="3"/>
    <s v="Joseph Marseu"/>
    <s v="Director f pricing analytics"/>
    <s v="Church &amp; Dwight"/>
    <x v="3"/>
    <s v="America"/>
    <s v="Ewing"/>
    <m/>
    <s v="No inmail sent"/>
    <x v="0"/>
    <d v="2020-10-09T00:00:00"/>
    <d v="2021-02-10T00:00:00"/>
    <n v="2"/>
    <m/>
    <n v="399"/>
    <s v="Negative"/>
    <d v="2021-02-10T00:00:00"/>
    <m/>
    <m/>
    <m/>
    <m/>
    <m/>
  </r>
  <r>
    <n v="5759"/>
    <d v="2020-10-08T00:00:00"/>
    <n v="10"/>
    <x v="3"/>
    <s v="Micki Tiffen"/>
    <s v="Principal"/>
    <s v="Out of the box consulting"/>
    <x v="3"/>
    <s v="America"/>
    <s v="Connecticut"/>
    <m/>
    <s v="No inmail sent"/>
    <x v="0"/>
    <d v="2020-10-09T00:00:00"/>
    <d v="2021-02-10T00:00:00"/>
    <n v="2"/>
    <m/>
    <n v="399"/>
    <s v="Positive"/>
    <m/>
    <m/>
    <m/>
    <m/>
    <m/>
    <m/>
  </r>
  <r>
    <n v="5760"/>
    <d v="2020-10-08T00:00:00"/>
    <n v="10"/>
    <x v="3"/>
    <s v="Jen Zielinski"/>
    <s v="Marketing Director - Skin Care and Cough &amp; Cold Brands"/>
    <s v="The Mentholatum company"/>
    <x v="3"/>
    <s v="America"/>
    <s v="philadelphia"/>
    <m/>
    <s v="No inmail sent"/>
    <x v="4"/>
    <m/>
    <m/>
    <n v="0"/>
    <m/>
    <m/>
    <m/>
    <m/>
    <m/>
    <m/>
    <m/>
    <m/>
    <m/>
  </r>
  <r>
    <n v="5761"/>
    <d v="2020-10-08T00:00:00"/>
    <n v="10"/>
    <x v="3"/>
    <s v="Andrew Kolesnikov"/>
    <s v="Director of Marketing Analytics"/>
    <s v="Newell Brands"/>
    <x v="3"/>
    <s v="America"/>
    <s v="Atlanta"/>
    <m/>
    <s v="No inmail sent"/>
    <x v="4"/>
    <m/>
    <m/>
    <n v="0"/>
    <m/>
    <m/>
    <m/>
    <m/>
    <m/>
    <m/>
    <m/>
    <m/>
    <m/>
  </r>
  <r>
    <n v="5762"/>
    <d v="2020-10-08T00:00:00"/>
    <n v="10"/>
    <x v="3"/>
    <s v="Lucas Elliott"/>
    <s v="Director Global Digital Intelligence &amp; Capability"/>
    <s v="Brown Forman"/>
    <x v="3"/>
    <s v="America"/>
    <s v="Kentucky"/>
    <m/>
    <s v="No inmail sent"/>
    <x v="4"/>
    <m/>
    <m/>
    <n v="0"/>
    <m/>
    <m/>
    <m/>
    <m/>
    <m/>
    <m/>
    <m/>
    <m/>
    <m/>
  </r>
  <r>
    <n v="5763"/>
    <d v="2020-10-08T00:00:00"/>
    <n v="10"/>
    <x v="3"/>
    <s v="Lina McElwee"/>
    <s v="Director Analytics and Insights"/>
    <s v="Procter &amp; Gamble"/>
    <x v="3"/>
    <s v="America"/>
    <s v="Kentucky"/>
    <m/>
    <s v="No inmail sent"/>
    <x v="0"/>
    <d v="2020-10-12T00:00:00"/>
    <d v="2021-11-03T00:00:00"/>
    <n v="11"/>
    <m/>
    <n v="133"/>
    <m/>
    <m/>
    <m/>
    <m/>
    <m/>
    <m/>
    <m/>
  </r>
  <r>
    <n v="5764"/>
    <d v="2020-10-08T00:00:00"/>
    <n v="10"/>
    <x v="3"/>
    <s v="Rosanne Ranta"/>
    <s v="Associate Director of Marketing, Innovation"/>
    <s v="Johnson &amp; Johnson"/>
    <x v="3"/>
    <s v="America"/>
    <s v="Connecticut"/>
    <m/>
    <s v="No inmail sent"/>
    <x v="4"/>
    <m/>
    <m/>
    <n v="0"/>
    <m/>
    <m/>
    <m/>
    <m/>
    <m/>
    <m/>
    <m/>
    <m/>
    <m/>
  </r>
  <r>
    <n v="5765"/>
    <d v="2020-10-08T00:00:00"/>
    <n v="10"/>
    <x v="3"/>
    <s v="Craig DeSimone"/>
    <s v="Director, Revenue Growth Management"/>
    <s v="Kellog Company"/>
    <x v="3"/>
    <s v="America"/>
    <s v="Michigan"/>
    <m/>
    <s v="No inmail sent"/>
    <x v="4"/>
    <m/>
    <m/>
    <n v="0"/>
    <m/>
    <m/>
    <m/>
    <m/>
    <m/>
    <m/>
    <m/>
    <m/>
    <m/>
  </r>
  <r>
    <n v="5766"/>
    <d v="2020-10-08T00:00:00"/>
    <n v="10"/>
    <x v="3"/>
    <s v="Tim Moran"/>
    <s v="Vice President, Strategic Business Analytics"/>
    <s v="Bayer Consumer health"/>
    <x v="3"/>
    <s v="America"/>
    <s v="Philadelphia"/>
    <m/>
    <s v="No inmail sent"/>
    <x v="3"/>
    <m/>
    <m/>
    <n v="0"/>
    <m/>
    <m/>
    <m/>
    <m/>
    <m/>
    <m/>
    <m/>
    <m/>
    <m/>
  </r>
  <r>
    <n v="5767"/>
    <d v="2020-10-08T00:00:00"/>
    <n v="10"/>
    <x v="3"/>
    <s v="Matthew Plugues"/>
    <s v="Director of Consumer and Shopper Insight-Skin Health &amp; Beauty"/>
    <s v="Johnson &amp; Johnson"/>
    <x v="3"/>
    <s v="America"/>
    <s v="Los Angeles"/>
    <m/>
    <s v="No inmail sent"/>
    <x v="3"/>
    <m/>
    <m/>
    <n v="0"/>
    <m/>
    <m/>
    <m/>
    <m/>
    <m/>
    <m/>
    <m/>
    <m/>
    <m/>
  </r>
  <r>
    <n v="5768"/>
    <d v="2020-10-08T00:00:00"/>
    <n v="10"/>
    <x v="3"/>
    <s v="Pankaj Chopra"/>
    <s v="Head of Global Analytics &amp; Insights (Consumer Essential Health)"/>
    <s v="Johnson &amp; Johnson"/>
    <x v="3"/>
    <s v="America"/>
    <s v="New Jersey"/>
    <m/>
    <s v="No inmail sent"/>
    <x v="0"/>
    <d v="2021-04-19T00:00:00"/>
    <d v="2021-11-30T00:00:00"/>
    <n v="11"/>
    <m/>
    <m/>
    <m/>
    <m/>
    <m/>
    <m/>
    <m/>
    <m/>
    <m/>
  </r>
  <r>
    <n v="5769"/>
    <d v="2020-10-08T00:00:00"/>
    <n v="10"/>
    <x v="3"/>
    <s v="Linda G. Stone"/>
    <s v="Director Of Analytics"/>
    <s v="Consumer Package"/>
    <x v="3"/>
    <s v="America"/>
    <s v="Minneapolis"/>
    <m/>
    <s v="No inmail sent"/>
    <x v="0"/>
    <d v="2020-10-12T00:00:00"/>
    <m/>
    <n v="0"/>
    <m/>
    <n v="520"/>
    <s v="Neutral"/>
    <m/>
    <m/>
    <m/>
    <m/>
    <m/>
    <m/>
  </r>
  <r>
    <n v="5770"/>
    <d v="2020-10-08T00:00:00"/>
    <n v="10"/>
    <x v="3"/>
    <s v="Christina Davis"/>
    <s v="Senior Research Manager"/>
    <s v="Acosta"/>
    <x v="3"/>
    <s v="America"/>
    <s v="Ohio"/>
    <m/>
    <s v="No inmail sent"/>
    <x v="4"/>
    <m/>
    <m/>
    <n v="0"/>
    <m/>
    <m/>
    <m/>
    <m/>
    <m/>
    <m/>
    <m/>
    <m/>
    <m/>
  </r>
  <r>
    <n v="5771"/>
    <d v="2020-10-08T00:00:00"/>
    <n v="10"/>
    <x v="3"/>
    <s v="Mohan Reddy Metla"/>
    <s v="Associate Director, Commercial and Ecommerce Analytics"/>
    <s v="Johnson &amp; Johnson"/>
    <x v="3"/>
    <s v="America"/>
    <s v="New York"/>
    <m/>
    <s v="No inmail sent"/>
    <x v="0"/>
    <d v="2020-10-13T00:00:00"/>
    <d v="2021-11-03T00:00:00"/>
    <n v="11"/>
    <m/>
    <n v="133"/>
    <m/>
    <m/>
    <m/>
    <m/>
    <m/>
    <m/>
    <m/>
  </r>
  <r>
    <n v="5772"/>
    <d v="2020-10-08T00:00:00"/>
    <n v="10"/>
    <x v="3"/>
    <s v="Amjad Malik"/>
    <s v="Vice President, Revenue Growth Management and Integrated Analytics"/>
    <s v="Kellog Company"/>
    <x v="3"/>
    <s v="America"/>
    <s v="Michigan"/>
    <m/>
    <s v="No inmail sent"/>
    <x v="4"/>
    <m/>
    <m/>
    <n v="0"/>
    <m/>
    <m/>
    <m/>
    <m/>
    <m/>
    <m/>
    <m/>
    <m/>
    <m/>
  </r>
  <r>
    <n v="5773"/>
    <d v="2020-10-08T00:00:00"/>
    <n v="10"/>
    <x v="3"/>
    <s v="Dr. Huntley Manhertz Jr."/>
    <s v="Chief Executive Officer"/>
    <s v="The Moringa Group"/>
    <x v="3"/>
    <s v="America"/>
    <s v="Florida"/>
    <m/>
    <s v="No inmail sent"/>
    <x v="0"/>
    <d v="2020-10-12T00:00:00"/>
    <d v="2021-02-10T00:00:00"/>
    <n v="2"/>
    <m/>
    <n v="399"/>
    <s v="Positive"/>
    <m/>
    <m/>
    <m/>
    <m/>
    <m/>
    <m/>
  </r>
  <r>
    <n v="5774"/>
    <d v="2020-10-08T00:00:00"/>
    <n v="10"/>
    <x v="3"/>
    <s v="Patrick Knight"/>
    <s v="Director - Consumer Insights"/>
    <s v="Spins"/>
    <x v="3"/>
    <s v="America"/>
    <s v="Illinois"/>
    <m/>
    <s v="No inmail sent"/>
    <x v="4"/>
    <m/>
    <m/>
    <n v="0"/>
    <m/>
    <m/>
    <m/>
    <m/>
    <m/>
    <m/>
    <m/>
    <m/>
    <m/>
  </r>
  <r>
    <n v="5775"/>
    <d v="2020-10-08T00:00:00"/>
    <n v="10"/>
    <x v="3"/>
    <s v="Alain C Espinoza"/>
    <s v="North American Sales Director, Trade Optimization"/>
    <s v="Kantar"/>
    <x v="3"/>
    <s v="America"/>
    <s v="North America"/>
    <m/>
    <s v="No inmail sent"/>
    <x v="0"/>
    <d v="2020-10-12T00:00:00"/>
    <d v="2021-02-10T00:00:00"/>
    <n v="2"/>
    <m/>
    <n v="399"/>
    <s v="Negative"/>
    <d v="2021-02-12T00:00:00"/>
    <m/>
    <m/>
    <m/>
    <m/>
    <m/>
  </r>
  <r>
    <n v="5776"/>
    <d v="2020-10-08T00:00:00"/>
    <n v="10"/>
    <x v="0"/>
    <s v="Heather Porter"/>
    <s v="Executive Director Business Development-Analytic Solutions"/>
    <s v="The NDP group"/>
    <x v="3"/>
    <s v="America"/>
    <s v="California"/>
    <m/>
    <s v="No inmail sent"/>
    <x v="0"/>
    <d v="2020-10-12T00:00:00"/>
    <d v="2020-11-18T00:00:00"/>
    <n v="11"/>
    <n v="1"/>
    <n v="483"/>
    <s v="Negative"/>
    <d v="2020-11-18T00:00:00"/>
    <m/>
    <m/>
    <m/>
    <m/>
    <m/>
  </r>
  <r>
    <n v="5777"/>
    <d v="2020-10-12T00:00:00"/>
    <n v="10"/>
    <x v="0"/>
    <s v="Steve Brock"/>
    <s v="Global Ecommerce Executive Producer"/>
    <s v="Hasbro "/>
    <x v="3"/>
    <s v="America"/>
    <s v="Rhode Island"/>
    <m/>
    <s v="No inmail sent"/>
    <x v="0"/>
    <d v="2020-11-04T00:00:00"/>
    <d v="2020-11-18T00:00:00"/>
    <n v="11"/>
    <m/>
    <n v="483"/>
    <s v="Negative"/>
    <d v="2020-11-20T00:00:00"/>
    <m/>
    <m/>
    <m/>
    <m/>
    <m/>
  </r>
  <r>
    <n v="5778"/>
    <d v="2020-10-12T00:00:00"/>
    <n v="10"/>
    <x v="3"/>
    <s v="Marty Owens"/>
    <s v="Director of Strategic Marketing, Roofing and Asphalt"/>
    <s v="Owens Corning "/>
    <x v="3"/>
    <s v="America"/>
    <s v="California"/>
    <m/>
    <s v="No inmail sent"/>
    <x v="1"/>
    <m/>
    <m/>
    <n v="0"/>
    <m/>
    <m/>
    <m/>
    <m/>
    <s v="marty.owens@owenscorning.com"/>
    <s v="Hunter / Sales QL"/>
    <s v="Bounced"/>
    <m/>
    <m/>
  </r>
  <r>
    <n v="5779"/>
    <d v="2020-10-12T00:00:00"/>
    <n v="10"/>
    <x v="0"/>
    <s v="Chad Krause"/>
    <s v="Director of Advanced Analytics - Data Science"/>
    <s v="Conagra Brands"/>
    <x v="3"/>
    <s v="America"/>
    <s v="Illinois"/>
    <m/>
    <s v="No inmail sent"/>
    <x v="0"/>
    <d v="2019-09-04T00:00:00"/>
    <d v="2021-02-23T00:00:00"/>
    <n v="2"/>
    <n v="3"/>
    <n v="386"/>
    <s v="None"/>
    <m/>
    <m/>
    <m/>
    <m/>
    <m/>
    <m/>
  </r>
  <r>
    <n v="5780"/>
    <d v="2020-10-12T00:00:00"/>
    <n v="10"/>
    <x v="0"/>
    <s v="Heather Briggs"/>
    <s v="Senior Director, Global Insights/ Customer Experience"/>
    <s v="McDonald's "/>
    <x v="0"/>
    <s v="America"/>
    <s v="Illinois"/>
    <m/>
    <s v="No inmail sent"/>
    <x v="2"/>
    <d v="2020-10-13T00:00:00"/>
    <d v="2021-02-23T00:00:00"/>
    <n v="2"/>
    <n v="3"/>
    <n v="386"/>
    <s v="None"/>
    <m/>
    <m/>
    <m/>
    <m/>
    <m/>
    <m/>
  </r>
  <r>
    <n v="5781"/>
    <d v="2020-10-12T00:00:00"/>
    <n v="10"/>
    <x v="3"/>
    <s v="Mike Raufman"/>
    <s v="Director, Growth Analyst Network Leader - P&amp;G Personal Care"/>
    <s v="Procter &amp; Gamble"/>
    <x v="3"/>
    <s v="America"/>
    <s v="Ohio"/>
    <m/>
    <s v="No inmail sent"/>
    <x v="2"/>
    <m/>
    <m/>
    <n v="0"/>
    <m/>
    <n v="44636"/>
    <m/>
    <m/>
    <m/>
    <m/>
    <m/>
    <m/>
    <m/>
  </r>
  <r>
    <n v="5782"/>
    <d v="2020-10-12T00:00:00"/>
    <n v="10"/>
    <x v="3"/>
    <s v="Kevin Strahs"/>
    <s v="Director - Global Marketplace Analytics"/>
    <s v="SC Johnson"/>
    <x v="3"/>
    <s v="America"/>
    <s v="Illinois"/>
    <m/>
    <s v="No inmail sent"/>
    <x v="1"/>
    <m/>
    <m/>
    <n v="0"/>
    <m/>
    <m/>
    <m/>
    <m/>
    <m/>
    <m/>
    <m/>
    <m/>
    <m/>
  </r>
  <r>
    <n v="5783"/>
    <d v="2020-10-12T00:00:00"/>
    <n v="10"/>
    <x v="3"/>
    <s v="Greg Malton"/>
    <s v="Senior Category Manager"/>
    <s v="Ruiz Foods"/>
    <x v="3"/>
    <s v="America"/>
    <s v="Kentucky"/>
    <m/>
    <s v="No inmail sent"/>
    <x v="1"/>
    <m/>
    <m/>
    <n v="0"/>
    <m/>
    <m/>
    <m/>
    <m/>
    <m/>
    <m/>
    <m/>
    <m/>
    <m/>
  </r>
  <r>
    <n v="5784"/>
    <d v="2020-10-12T00:00:00"/>
    <n v="10"/>
    <x v="0"/>
    <s v="Melissa Belman"/>
    <s v="Analytics &amp; Insights Director"/>
    <s v="Procter &amp; Gamble"/>
    <x v="3"/>
    <s v="America"/>
    <s v="Arkansas"/>
    <m/>
    <s v="No inmail sent"/>
    <x v="0"/>
    <d v="2020-02-04T00:00:00"/>
    <d v="2021-02-23T00:00:00"/>
    <n v="2"/>
    <n v="6"/>
    <n v="386"/>
    <s v="None"/>
    <m/>
    <m/>
    <m/>
    <m/>
    <m/>
    <m/>
  </r>
  <r>
    <n v="5785"/>
    <d v="2020-10-12T00:00:00"/>
    <n v="10"/>
    <x v="3"/>
    <s v="Jonathan Yuter"/>
    <s v="Director, Revenue Growth Management"/>
    <s v="Coca Cola Bottling"/>
    <x v="3"/>
    <s v="America"/>
    <s v="Illinois"/>
    <m/>
    <s v="No inmail sent"/>
    <x v="1"/>
    <m/>
    <m/>
    <n v="0"/>
    <m/>
    <m/>
    <m/>
    <m/>
    <s v="jyuter@kraft.com"/>
    <m/>
    <s v="Bounced"/>
    <m/>
    <m/>
  </r>
  <r>
    <n v="5786"/>
    <d v="2020-10-12T00:00:00"/>
    <n v="10"/>
    <x v="0"/>
    <s v="Rachel Zhang"/>
    <s v="Analytical Product"/>
    <s v="Ebay"/>
    <x v="7"/>
    <s v="America"/>
    <s v="California"/>
    <m/>
    <s v="No inmail sent"/>
    <x v="0"/>
    <d v="2020-10-13T00:00:00"/>
    <d v="2021-02-23T00:00:00"/>
    <n v="2"/>
    <n v="3"/>
    <n v="386"/>
    <s v="None"/>
    <m/>
    <m/>
    <m/>
    <m/>
    <m/>
    <m/>
  </r>
  <r>
    <n v="5787"/>
    <d v="2020-10-12T00:00:00"/>
    <n v="10"/>
    <x v="0"/>
    <s v="Amit Philip"/>
    <s v="SVP, Chief Strategy Officer"/>
    <s v="TreeHouse Foods "/>
    <x v="3"/>
    <s v="America"/>
    <s v="Illinois"/>
    <m/>
    <s v="No inmail sent"/>
    <x v="4"/>
    <m/>
    <m/>
    <n v="0"/>
    <m/>
    <m/>
    <m/>
    <m/>
    <m/>
    <m/>
    <m/>
    <m/>
    <m/>
  </r>
  <r>
    <n v="5788"/>
    <d v="2020-10-12T00:00:00"/>
    <n v="10"/>
    <x v="0"/>
    <s v="Payal Shah"/>
    <s v="Director, Strategy &amp; Analytics"/>
    <s v="PwC"/>
    <x v="30"/>
    <s v="America"/>
    <s v="New York"/>
    <m/>
    <s v="No inmail sent"/>
    <x v="4"/>
    <m/>
    <m/>
    <n v="0"/>
    <m/>
    <m/>
    <m/>
    <m/>
    <m/>
    <m/>
    <m/>
    <m/>
    <m/>
  </r>
  <r>
    <n v="5789"/>
    <d v="2020-10-12T00:00:00"/>
    <n v="10"/>
    <x v="0"/>
    <s v="Stephanie Bond"/>
    <s v="MARKETING DIRECTOR"/>
    <s v="Lennox International "/>
    <x v="3"/>
    <s v="America"/>
    <s v="Texas"/>
    <m/>
    <s v="No inmail sent"/>
    <x v="3"/>
    <m/>
    <m/>
    <n v="0"/>
    <m/>
    <m/>
    <m/>
    <m/>
    <m/>
    <m/>
    <m/>
    <m/>
    <m/>
  </r>
  <r>
    <n v="5790"/>
    <d v="2020-10-12T00:00:00"/>
    <n v="10"/>
    <x v="0"/>
    <s v="Brad Moranchek"/>
    <s v="Head of Global Media"/>
    <s v="Kimberly-Clark"/>
    <x v="3"/>
    <s v="America"/>
    <s v="Illinois"/>
    <m/>
    <s v="No inmail sent"/>
    <x v="4"/>
    <m/>
    <m/>
    <n v="0"/>
    <m/>
    <m/>
    <m/>
    <m/>
    <m/>
    <m/>
    <m/>
    <m/>
    <m/>
  </r>
  <r>
    <n v="5791"/>
    <d v="2020-10-12T00:00:00"/>
    <n v="10"/>
    <x v="0"/>
    <s v="Colin Hare"/>
    <s v="Managing Director -- Corporate Strategy &amp; Advanced Analytics"/>
    <s v="KPMG"/>
    <x v="2"/>
    <s v="America"/>
    <s v="Texas"/>
    <m/>
    <s v="No inmail sent"/>
    <x v="0"/>
    <d v="2020-10-13T00:00:00"/>
    <d v="2021-02-23T00:00:00"/>
    <n v="2"/>
    <n v="3"/>
    <n v="386"/>
    <m/>
    <m/>
    <m/>
    <m/>
    <m/>
    <m/>
    <m/>
  </r>
  <r>
    <n v="5792"/>
    <d v="2020-10-12T00:00:00"/>
    <n v="10"/>
    <x v="0"/>
    <s v="Lee Navins"/>
    <s v="Director"/>
    <s v="KPMG"/>
    <x v="30"/>
    <s v="America"/>
    <s v="New York"/>
    <m/>
    <s v="No inmail sent"/>
    <x v="0"/>
    <d v="2020-10-13T00:00:00"/>
    <d v="2020-11-18T00:00:00"/>
    <n v="11"/>
    <n v="1"/>
    <n v="483"/>
    <s v="Negative"/>
    <d v="2020-11-18T00:00:00"/>
    <m/>
    <m/>
    <m/>
    <m/>
    <m/>
  </r>
  <r>
    <n v="5793"/>
    <d v="2020-10-12T00:00:00"/>
    <n v="10"/>
    <x v="0"/>
    <s v="Jorge Calvachi"/>
    <s v="Head of Global Market Insights"/>
    <s v="Amway"/>
    <x v="3"/>
    <s v="America"/>
    <s v="Michigan"/>
    <s v="Ramla's"/>
    <s v="No inmail sent"/>
    <x v="0"/>
    <d v="2020-11-09T00:00:00"/>
    <d v="2021-02-23T00:00:00"/>
    <n v="2"/>
    <n v="1"/>
    <m/>
    <s v="Negative"/>
    <d v="2021-02-23T00:00:00"/>
    <m/>
    <m/>
    <m/>
    <m/>
    <m/>
  </r>
  <r>
    <n v="5794"/>
    <d v="2020-10-12T00:00:00"/>
    <n v="10"/>
    <x v="0"/>
    <s v="Kim Musgrave"/>
    <s v="Director of Marketing"/>
    <s v="Tenet Healthcare "/>
    <x v="26"/>
    <s v="America"/>
    <s v="California"/>
    <m/>
    <s v="No inmail sent"/>
    <x v="4"/>
    <m/>
    <m/>
    <n v="0"/>
    <m/>
    <m/>
    <m/>
    <m/>
    <m/>
    <m/>
    <m/>
    <m/>
    <m/>
  </r>
  <r>
    <n v="5795"/>
    <d v="2020-10-12T00:00:00"/>
    <n v="10"/>
    <x v="0"/>
    <s v="Maria Elena Renteria"/>
    <s v="Sales and Marketing Director Manager"/>
    <s v="Kohler"/>
    <x v="3"/>
    <s v="America"/>
    <s v="Wisconsin"/>
    <m/>
    <s v="No inmail sent"/>
    <x v="4"/>
    <m/>
    <m/>
    <n v="0"/>
    <m/>
    <m/>
    <m/>
    <m/>
    <m/>
    <m/>
    <m/>
    <m/>
    <m/>
  </r>
  <r>
    <n v="5796"/>
    <d v="2020-10-13T00:00:00"/>
    <n v="10"/>
    <x v="0"/>
    <s v="Jim Powel"/>
    <s v="Sr. Director, Marketing Strategy &amp; Analytics"/>
    <s v="Comcast"/>
    <x v="16"/>
    <s v="America"/>
    <s v="Pennsylvania"/>
    <m/>
    <s v="No inmail sent"/>
    <x v="4"/>
    <m/>
    <m/>
    <n v="0"/>
    <m/>
    <m/>
    <m/>
    <m/>
    <m/>
    <m/>
    <m/>
    <m/>
    <m/>
  </r>
  <r>
    <n v="5797"/>
    <d v="2020-10-13T00:00:00"/>
    <n v="10"/>
    <x v="0"/>
    <s v="Shrirang Mahajan"/>
    <s v="Director of Client Analytics"/>
    <s v="Precima"/>
    <x v="30"/>
    <s v="America"/>
    <s v="Illinois"/>
    <m/>
    <s v="No inmail sent"/>
    <x v="4"/>
    <m/>
    <m/>
    <n v="0"/>
    <m/>
    <m/>
    <m/>
    <m/>
    <m/>
    <m/>
    <m/>
    <m/>
    <m/>
  </r>
  <r>
    <n v="5798"/>
    <d v="2020-10-13T00:00:00"/>
    <n v="10"/>
    <x v="0"/>
    <s v="Scott Malone"/>
    <s v="National Director - Sales and Marketing Strategy"/>
    <s v="Samsung Electronics"/>
    <x v="26"/>
    <s v="America"/>
    <s v="Kansas"/>
    <m/>
    <s v="No inmail sent"/>
    <x v="4"/>
    <m/>
    <m/>
    <n v="0"/>
    <m/>
    <m/>
    <m/>
    <m/>
    <m/>
    <m/>
    <m/>
    <m/>
    <m/>
  </r>
  <r>
    <n v="5799"/>
    <d v="2020-10-13T00:00:00"/>
    <n v="10"/>
    <x v="0"/>
    <s v="Maha Sambasivam"/>
    <s v="Senior Manager | WFM Forecasting &amp; Analytics"/>
    <s v="Discover Financial Services"/>
    <x v="20"/>
    <s v="America"/>
    <s v="Illinois"/>
    <m/>
    <s v="No inmail sent"/>
    <x v="4"/>
    <m/>
    <m/>
    <n v="0"/>
    <m/>
    <m/>
    <m/>
    <m/>
    <m/>
    <m/>
    <m/>
    <m/>
    <m/>
  </r>
  <r>
    <n v="5800"/>
    <d v="2020-10-13T00:00:00"/>
    <n v="10"/>
    <x v="0"/>
    <s v="Anubhavi Gupta"/>
    <s v="Sr. Director - Data Sciences"/>
    <s v="Epsilon"/>
    <x v="27"/>
    <s v="America"/>
    <s v="Georgia"/>
    <m/>
    <s v="No inmail sent"/>
    <x v="0"/>
    <d v="2020-11-16T00:00:00"/>
    <d v="2021-02-23T00:00:00"/>
    <n v="2"/>
    <n v="1"/>
    <n v="386"/>
    <m/>
    <m/>
    <m/>
    <m/>
    <m/>
    <m/>
    <m/>
  </r>
  <r>
    <n v="5801"/>
    <d v="2020-10-13T00:00:00"/>
    <n v="10"/>
    <x v="0"/>
    <s v="Steven Roesel"/>
    <s v="Director, Global TV Media"/>
    <s v="GSK"/>
    <x v="6"/>
    <s v="America"/>
    <s v="North Carolina"/>
    <m/>
    <s v="No inmail sent"/>
    <x v="4"/>
    <m/>
    <m/>
    <n v="0"/>
    <m/>
    <m/>
    <m/>
    <m/>
    <m/>
    <m/>
    <m/>
    <m/>
    <m/>
  </r>
  <r>
    <n v="5802"/>
    <d v="2020-10-13T00:00:00"/>
    <n v="10"/>
    <x v="0"/>
    <s v="Kirby Forlin"/>
    <s v="Vice President Advanced Analytics"/>
    <s v="Altria"/>
    <x v="3"/>
    <s v="America"/>
    <s v="Virginia"/>
    <m/>
    <s v="No inmail sent"/>
    <x v="4"/>
    <m/>
    <m/>
    <n v="0"/>
    <m/>
    <m/>
    <m/>
    <m/>
    <m/>
    <m/>
    <m/>
    <m/>
    <m/>
  </r>
  <r>
    <n v="5803"/>
    <d v="2020-10-13T00:00:00"/>
    <n v="10"/>
    <x v="0"/>
    <s v="Max Wein"/>
    <s v="Vice President, Strategy and Operations"/>
    <s v="Live Nation Entertainment"/>
    <x v="26"/>
    <s v="America"/>
    <s v="California"/>
    <m/>
    <s v="No inmail sent"/>
    <x v="4"/>
    <m/>
    <m/>
    <n v="0"/>
    <m/>
    <m/>
    <m/>
    <m/>
    <m/>
    <m/>
    <m/>
    <m/>
    <m/>
  </r>
  <r>
    <n v="5804"/>
    <d v="2020-10-13T00:00:00"/>
    <n v="10"/>
    <x v="0"/>
    <s v="Matthew Murray"/>
    <s v="Vice President - General Manager, Pepsi Lipton Partnership"/>
    <s v="PepsiCo"/>
    <x v="26"/>
    <s v="America"/>
    <s v="New York"/>
    <m/>
    <s v="No inmail sent"/>
    <x v="0"/>
    <d v="2020-11-25T00:00:00"/>
    <d v="2021-02-18T00:00:00"/>
    <n v="2"/>
    <n v="1"/>
    <n v="391"/>
    <m/>
    <m/>
    <m/>
    <m/>
    <m/>
    <m/>
    <m/>
  </r>
  <r>
    <n v="5805"/>
    <d v="2020-10-14T00:00:00"/>
    <n v="10"/>
    <x v="3"/>
    <s v="Will Cooley"/>
    <s v="Media Director, Senior Partner"/>
    <s v="Group M"/>
    <x v="27"/>
    <s v="America"/>
    <s v="New York"/>
    <m/>
    <s v="No inmail sent"/>
    <x v="0"/>
    <d v="2020-10-19T00:00:00"/>
    <d v="2021-11-03T00:00:00"/>
    <n v="11"/>
    <m/>
    <n v="133"/>
    <m/>
    <m/>
    <m/>
    <m/>
    <m/>
    <m/>
    <m/>
  </r>
  <r>
    <n v="5806"/>
    <d v="2020-10-20T00:00:00"/>
    <n v="10"/>
    <x v="2"/>
    <s v="Mercedes Lopez Arratia"/>
    <s v="CMO and Customer Strategy Head "/>
    <s v=" Azteca Servicios Financieros"/>
    <x v="20"/>
    <s v="America"/>
    <s v="Mexico"/>
    <s v="Ramla's"/>
    <s v="No inmail sent"/>
    <x v="0"/>
    <d v="2020-11-04T00:00:00"/>
    <d v="2021-10-14T00:00:00"/>
    <n v="10"/>
    <n v="3"/>
    <n v="153"/>
    <m/>
    <m/>
    <m/>
    <m/>
    <m/>
    <m/>
    <m/>
  </r>
  <r>
    <n v="5807"/>
    <d v="2020-10-22T00:00:00"/>
    <n v="10"/>
    <x v="0"/>
    <s v="Minyi Su"/>
    <s v="Executive Director"/>
    <s v="The Estée Lauder Companies Inc."/>
    <x v="3"/>
    <s v="America"/>
    <s v="New York"/>
    <m/>
    <s v="No inmail sent"/>
    <x v="1"/>
    <m/>
    <m/>
    <n v="0"/>
    <m/>
    <m/>
    <m/>
    <m/>
    <m/>
    <m/>
    <m/>
    <m/>
    <m/>
  </r>
  <r>
    <n v="5808"/>
    <d v="2020-10-22T00:00:00"/>
    <n v="10"/>
    <x v="0"/>
    <s v="Andre Kee"/>
    <s v="Director, Marketing Planning and Analytics"/>
    <s v="Hudson's Bay Company"/>
    <x v="0"/>
    <s v="America"/>
    <s v="Toronto"/>
    <m/>
    <s v="No inmail sent"/>
    <x v="1"/>
    <m/>
    <m/>
    <n v="0"/>
    <m/>
    <m/>
    <m/>
    <m/>
    <m/>
    <m/>
    <m/>
    <m/>
    <m/>
  </r>
  <r>
    <n v="5809"/>
    <d v="2020-10-22T00:00:00"/>
    <n v="10"/>
    <x v="0"/>
    <s v="Jenn Rindone"/>
    <s v="Senior Manager, Marketing Performance and Insights"/>
    <s v="Hilton"/>
    <x v="26"/>
    <s v="America"/>
    <s v="Virginia"/>
    <m/>
    <s v="No inmail sent"/>
    <x v="3"/>
    <m/>
    <m/>
    <n v="0"/>
    <m/>
    <m/>
    <m/>
    <m/>
    <m/>
    <m/>
    <m/>
    <m/>
    <m/>
  </r>
  <r>
    <n v="5810"/>
    <d v="2020-10-22T00:00:00"/>
    <n v="10"/>
    <x v="0"/>
    <s v="Robert Edelman"/>
    <s v="Assoc. Director of Analytics - Marketing Reporting &amp; Management System"/>
    <s v="IBM"/>
    <x v="26"/>
    <s v="America"/>
    <s v="New York"/>
    <m/>
    <s v="No inmail sent"/>
    <x v="1"/>
    <m/>
    <m/>
    <n v="0"/>
    <m/>
    <m/>
    <m/>
    <m/>
    <m/>
    <m/>
    <m/>
    <m/>
    <m/>
  </r>
  <r>
    <n v="5811"/>
    <d v="2020-10-22T00:00:00"/>
    <n v="10"/>
    <x v="0"/>
    <s v="David Galinsky"/>
    <s v="Director, Global Customer Data Strategy &amp; Analytics"/>
    <s v="McDonald's"/>
    <x v="0"/>
    <s v="America"/>
    <s v="Illinois"/>
    <m/>
    <s v="No inmail sent"/>
    <x v="0"/>
    <d v="2021-03-22T00:00:00"/>
    <d v="2021-04-13T00:00:00"/>
    <n v="4"/>
    <n v="1"/>
    <n v="337"/>
    <m/>
    <m/>
    <m/>
    <m/>
    <m/>
    <m/>
    <m/>
  </r>
  <r>
    <n v="5812"/>
    <d v="2020-10-22T00:00:00"/>
    <n v="10"/>
    <x v="0"/>
    <s v="David Deng"/>
    <s v="Director of Insights and Analytics"/>
    <s v="Takeda"/>
    <x v="26"/>
    <s v="America"/>
    <s v="Massachusetts"/>
    <m/>
    <s v="No inmail sent"/>
    <x v="1"/>
    <m/>
    <m/>
    <n v="0"/>
    <m/>
    <m/>
    <m/>
    <m/>
    <m/>
    <m/>
    <m/>
    <m/>
    <m/>
  </r>
  <r>
    <n v="5813"/>
    <d v="2020-10-22T00:00:00"/>
    <n v="10"/>
    <x v="2"/>
    <s v="Ed Kim"/>
    <s v="Senior Vice President, Consumer Insight, Measurement &amp; Analytics"/>
    <s v="The Walt Disney Company"/>
    <x v="26"/>
    <s v="America"/>
    <s v="California"/>
    <m/>
    <s v="No inmail sent"/>
    <x v="0"/>
    <d v="2020-10-26T00:00:00"/>
    <d v="2022-01-07T00:00:00"/>
    <n v="1"/>
    <n v="2"/>
    <n v="68"/>
    <m/>
    <m/>
    <m/>
    <m/>
    <m/>
    <m/>
    <m/>
  </r>
  <r>
    <n v="5814"/>
    <d v="2022-01-07T00:00:00"/>
    <n v="1"/>
    <x v="2"/>
    <s v="Paige Doyle"/>
    <s v="Director - Research &amp; Insights"/>
    <s v="Discovery Inc."/>
    <x v="26"/>
    <s v="America"/>
    <s v="New York"/>
    <s v="Ramla's"/>
    <s v="No inmail sent"/>
    <x v="1"/>
    <m/>
    <m/>
    <n v="0"/>
    <m/>
    <m/>
    <m/>
    <m/>
    <m/>
    <m/>
    <m/>
    <m/>
    <m/>
  </r>
  <r>
    <n v="5815"/>
    <d v="2020-10-23T00:00:00"/>
    <n v="10"/>
    <x v="0"/>
    <s v="Alex Burchett"/>
    <s v="Director - Commercial Finance: Canada, Latam, DTC, Luxury &amp; Marketing"/>
    <s v="Treasury Wine Estates"/>
    <x v="26"/>
    <s v="America"/>
    <s v="California"/>
    <m/>
    <s v="No inmail sent"/>
    <x v="1"/>
    <m/>
    <m/>
    <n v="0"/>
    <m/>
    <m/>
    <m/>
    <m/>
    <m/>
    <m/>
    <m/>
    <m/>
    <m/>
  </r>
  <r>
    <n v="5816"/>
    <d v="2020-10-23T00:00:00"/>
    <n v="10"/>
    <x v="0"/>
    <s v="Arnaud Hirel"/>
    <s v="Executive Director, Global Data &amp; Analytics"/>
    <s v="The Estée Lauder Companies Inc."/>
    <x v="3"/>
    <s v="America"/>
    <s v="New York"/>
    <m/>
    <s v="No inmail sent"/>
    <x v="0"/>
    <d v="2020-10-26T00:00:00"/>
    <d v="2021-02-23T00:00:00"/>
    <n v="2"/>
    <n v="2"/>
    <n v="386"/>
    <m/>
    <m/>
    <m/>
    <m/>
    <m/>
    <m/>
    <m/>
  </r>
  <r>
    <n v="5817"/>
    <d v="2020-10-23T00:00:00"/>
    <n v="10"/>
    <x v="0"/>
    <s v="Zoe McKiness"/>
    <s v="Director, Content and Marketing Analytics"/>
    <s v="Netflix"/>
    <x v="26"/>
    <s v="America"/>
    <s v="California"/>
    <m/>
    <s v="No inmail sent"/>
    <x v="1"/>
    <m/>
    <m/>
    <n v="0"/>
    <m/>
    <m/>
    <m/>
    <m/>
    <m/>
    <m/>
    <m/>
    <m/>
    <m/>
  </r>
  <r>
    <n v="5818"/>
    <d v="2020-10-23T00:00:00"/>
    <n v="10"/>
    <x v="0"/>
    <s v="Lisa Burgess"/>
    <s v="Director, Security &amp; Platform Data Science &amp; Engineering"/>
    <s v="Netflix"/>
    <x v="26"/>
    <s v="America"/>
    <s v="California"/>
    <m/>
    <s v="No inmail sent"/>
    <x v="1"/>
    <m/>
    <m/>
    <n v="0"/>
    <m/>
    <m/>
    <m/>
    <m/>
    <m/>
    <m/>
    <m/>
    <m/>
    <m/>
  </r>
  <r>
    <n v="5819"/>
    <d v="2020-10-23T00:00:00"/>
    <n v="10"/>
    <x v="0"/>
    <s v="Kathy O'Dowd"/>
    <s v="Director of Product Management, Creative Production &amp; Marketing Tech"/>
    <s v="Netflix"/>
    <x v="26"/>
    <s v="America"/>
    <s v="California"/>
    <m/>
    <s v="No inmail sent"/>
    <x v="1"/>
    <m/>
    <m/>
    <n v="0"/>
    <m/>
    <m/>
    <m/>
    <m/>
    <m/>
    <m/>
    <m/>
    <m/>
    <m/>
  </r>
  <r>
    <n v="5820"/>
    <d v="2020-10-23T00:00:00"/>
    <n v="10"/>
    <x v="0"/>
    <s v="Christina Glorioso"/>
    <s v="SVP"/>
    <s v=" NBCUniversal Media, LLC"/>
    <x v="27"/>
    <s v="America"/>
    <s v="New York"/>
    <m/>
    <s v="No inmail sent"/>
    <x v="1"/>
    <m/>
    <m/>
    <n v="0"/>
    <m/>
    <m/>
    <m/>
    <m/>
    <m/>
    <m/>
    <m/>
    <m/>
    <m/>
  </r>
  <r>
    <n v="5821"/>
    <d v="2020-10-23T00:00:00"/>
    <n v="10"/>
    <x v="0"/>
    <s v="Gabe Hwang"/>
    <s v="VP of Product, Data Platform &amp; Data Monetization at Warner Media, an AT&amp;T company"/>
    <s v="WarnerMedia"/>
    <x v="12"/>
    <s v="America"/>
    <s v="Texas"/>
    <m/>
    <s v="No inmail sent"/>
    <x v="1"/>
    <m/>
    <m/>
    <n v="0"/>
    <m/>
    <m/>
    <m/>
    <m/>
    <m/>
    <m/>
    <m/>
    <m/>
    <m/>
  </r>
  <r>
    <n v="5822"/>
    <d v="2020-10-23T00:00:00"/>
    <n v="10"/>
    <x v="0"/>
    <s v="Matt Kane"/>
    <s v="Director, Media Science"/>
    <s v="Nike"/>
    <x v="26"/>
    <s v="America"/>
    <s v="Oregon"/>
    <m/>
    <s v="No inmail sent"/>
    <x v="0"/>
    <d v="2020-10-26T00:00:00"/>
    <m/>
    <n v="0"/>
    <m/>
    <m/>
    <m/>
    <m/>
    <m/>
    <m/>
    <m/>
    <m/>
    <m/>
  </r>
  <r>
    <n v="5823"/>
    <d v="2020-10-23T00:00:00"/>
    <n v="10"/>
    <x v="0"/>
    <s v="Cheryl Idell"/>
    <s v="EVP, Chief Research Officer"/>
    <s v="WarnerMedia"/>
    <x v="12"/>
    <s v="America"/>
    <s v="California"/>
    <m/>
    <s v="No inmail sent"/>
    <x v="1"/>
    <m/>
    <m/>
    <n v="0"/>
    <m/>
    <m/>
    <m/>
    <m/>
    <m/>
    <m/>
    <m/>
    <m/>
    <m/>
  </r>
  <r>
    <n v="5824"/>
    <d v="2020-10-28T00:00:00"/>
    <n v="10"/>
    <x v="2"/>
    <s v="Claudia Medina"/>
    <s v="Regional Partners Sales &amp; Business Manager (GCP)"/>
    <s v="Google"/>
    <x v="7"/>
    <s v="America"/>
    <s v="Florida"/>
    <m/>
    <s v="No inmail sent"/>
    <x v="1"/>
    <m/>
    <m/>
    <n v="0"/>
    <m/>
    <m/>
    <m/>
    <m/>
    <m/>
    <m/>
    <m/>
    <m/>
    <m/>
  </r>
  <r>
    <n v="5825"/>
    <d v="2020-10-28T00:00:00"/>
    <n v="10"/>
    <x v="2"/>
    <s v="Bonita Stewart"/>
    <s v="Vice President, Global Partnerships"/>
    <s v="Google"/>
    <x v="7"/>
    <s v="America"/>
    <s v="New York"/>
    <m/>
    <s v="No inmail sent"/>
    <x v="2"/>
    <m/>
    <m/>
    <n v="0"/>
    <m/>
    <m/>
    <m/>
    <m/>
    <m/>
    <m/>
    <m/>
    <m/>
    <m/>
  </r>
  <r>
    <n v="5826"/>
    <d v="2020-10-28T00:00:00"/>
    <n v="10"/>
    <x v="2"/>
    <s v="Magali Bohn"/>
    <s v="Business Development and Strategic Partnerships"/>
    <s v="Google"/>
    <x v="7"/>
    <s v="America"/>
    <s v="California"/>
    <m/>
    <s v="No inmail sent"/>
    <x v="1"/>
    <m/>
    <m/>
    <n v="0"/>
    <m/>
    <m/>
    <m/>
    <m/>
    <m/>
    <m/>
    <m/>
    <m/>
    <m/>
  </r>
  <r>
    <n v="5827"/>
    <d v="2020-10-28T00:00:00"/>
    <n v="10"/>
    <x v="3"/>
    <s v="Jacob Witteveen"/>
    <s v="Senior Analytics Manager"/>
    <s v="Dyson"/>
    <x v="3"/>
    <s v="America"/>
    <s v="Illinois"/>
    <m/>
    <s v="No inmail sent"/>
    <x v="1"/>
    <m/>
    <m/>
    <n v="0"/>
    <m/>
    <m/>
    <m/>
    <m/>
    <m/>
    <m/>
    <m/>
    <m/>
    <m/>
  </r>
  <r>
    <n v="5828"/>
    <d v="2020-11-02T00:00:00"/>
    <n v="11"/>
    <x v="3"/>
    <s v=","/>
    <s v="Sr. Director of Marketing"/>
    <s v="Ruiz Foods"/>
    <x v="3"/>
    <s v="America"/>
    <s v="California"/>
    <m/>
    <s v="No inmail sent"/>
    <x v="1"/>
    <m/>
    <m/>
    <n v="0"/>
    <m/>
    <m/>
    <m/>
    <m/>
    <m/>
    <m/>
    <m/>
    <m/>
    <m/>
  </r>
  <r>
    <n v="5829"/>
    <d v="2020-11-03T00:00:00"/>
    <n v="11"/>
    <x v="3"/>
    <s v="Nuvan Dassanaike"/>
    <s v="Head of Global Digital and Digital Innovation"/>
    <s v="Abbott "/>
    <x v="6"/>
    <s v="America"/>
    <s v="Illinois"/>
    <m/>
    <s v="No inmail sent"/>
    <x v="1"/>
    <m/>
    <m/>
    <n v="0"/>
    <m/>
    <m/>
    <m/>
    <m/>
    <m/>
    <m/>
    <m/>
    <m/>
    <m/>
  </r>
  <r>
    <n v="5830"/>
    <d v="2020-11-03T00:00:00"/>
    <n v="11"/>
    <x v="3"/>
    <s v="Michael Carlton"/>
    <s v="Director Business Analytics"/>
    <s v="Abbott "/>
    <x v="6"/>
    <s v="America"/>
    <s v="Illinois"/>
    <m/>
    <s v="No inmail sent"/>
    <x v="3"/>
    <m/>
    <m/>
    <n v="0"/>
    <m/>
    <m/>
    <m/>
    <m/>
    <m/>
    <m/>
    <m/>
    <m/>
    <m/>
  </r>
  <r>
    <n v="5831"/>
    <d v="2020-11-03T00:00:00"/>
    <n v="11"/>
    <x v="3"/>
    <s v="Kelly Baranko"/>
    <s v="Senior Director, Corporate Brand Identity"/>
    <s v="Abbott "/>
    <x v="6"/>
    <s v="America"/>
    <s v="Illinois"/>
    <m/>
    <s v="No inmail sent"/>
    <x v="1"/>
    <m/>
    <m/>
    <n v="0"/>
    <m/>
    <m/>
    <m/>
    <m/>
    <m/>
    <m/>
    <m/>
    <m/>
    <m/>
  </r>
  <r>
    <n v="5832"/>
    <d v="2020-11-03T00:00:00"/>
    <n v="11"/>
    <x v="3"/>
    <s v="Christina Grabarkiewicz-Davis"/>
    <s v="Senior Manager"/>
    <s v="Abbott "/>
    <x v="6"/>
    <s v="America"/>
    <s v="Ohio"/>
    <m/>
    <s v="No inmail sent"/>
    <x v="1"/>
    <m/>
    <m/>
    <n v="0"/>
    <m/>
    <m/>
    <m/>
    <m/>
    <m/>
    <m/>
    <m/>
    <m/>
    <m/>
  </r>
  <r>
    <n v="5833"/>
    <d v="2020-11-03T00:00:00"/>
    <n v="11"/>
    <x v="3"/>
    <s v="Paul Nichols"/>
    <s v="Director, Market Insights"/>
    <s v="Abbott "/>
    <x v="6"/>
    <s v="America"/>
    <s v="Ohio"/>
    <m/>
    <s v="No inmail sent"/>
    <x v="1"/>
    <m/>
    <m/>
    <n v="0"/>
    <m/>
    <m/>
    <m/>
    <m/>
    <m/>
    <m/>
    <m/>
    <m/>
    <m/>
  </r>
  <r>
    <n v="5834"/>
    <d v="2020-11-03T00:00:00"/>
    <n v="11"/>
    <x v="3"/>
    <s v="Rick Gildea"/>
    <s v="Senior Product Manager, Business Analytics"/>
    <s v="Abbott Diabetes Care "/>
    <x v="6"/>
    <s v="America"/>
    <s v="San francisco"/>
    <m/>
    <s v="No inmail sent"/>
    <x v="1"/>
    <m/>
    <m/>
    <n v="0"/>
    <m/>
    <m/>
    <m/>
    <m/>
    <m/>
    <m/>
    <m/>
    <m/>
    <m/>
  </r>
  <r>
    <n v="5835"/>
    <d v="2020-11-03T00:00:00"/>
    <n v="11"/>
    <x v="3"/>
    <s v="Ann Hopperstad"/>
    <s v="Global Analytics Senior Manager"/>
    <s v="Kimberly-Clark "/>
    <x v="3"/>
    <s v="America"/>
    <s v="Phoenix"/>
    <s v="Ramla's"/>
    <s v="No inmail sent"/>
    <x v="2"/>
    <m/>
    <m/>
    <n v="0"/>
    <m/>
    <m/>
    <m/>
    <m/>
    <m/>
    <m/>
    <m/>
    <m/>
    <m/>
  </r>
  <r>
    <n v="5836"/>
    <d v="2020-11-03T00:00:00"/>
    <n v="11"/>
    <x v="3"/>
    <s v="Bruce Havel"/>
    <s v="Senior Manager Revenue Growth Management"/>
    <s v="Kimberly-Clark "/>
    <x v="3"/>
    <s v="America"/>
    <s v="Wisconsin"/>
    <m/>
    <s v="No inmail sent"/>
    <x v="0"/>
    <d v="2020-11-13T00:00:00"/>
    <d v="2021-02-10T00:00:00"/>
    <n v="2"/>
    <m/>
    <n v="399"/>
    <m/>
    <m/>
    <m/>
    <m/>
    <m/>
    <m/>
    <m/>
  </r>
  <r>
    <n v="5837"/>
    <d v="2020-11-03T00:00:00"/>
    <n v="11"/>
    <x v="3"/>
    <s v="Guilherme Weigl"/>
    <s v="Consumer Strategic Insights Manager"/>
    <s v="Kimberly-Clark "/>
    <x v="3"/>
    <s v="America"/>
    <s v="Sao Paolo"/>
    <m/>
    <s v="No inmail sent"/>
    <x v="0"/>
    <d v="2020-11-12T00:00:00"/>
    <d v="2021-02-11T00:00:00"/>
    <n v="2"/>
    <m/>
    <n v="398"/>
    <m/>
    <m/>
    <m/>
    <m/>
    <m/>
    <m/>
    <m/>
  </r>
  <r>
    <n v="5838"/>
    <d v="2020-11-03T00:00:00"/>
    <n v="11"/>
    <x v="3"/>
    <s v="Carissa Luch"/>
    <s v="Senior Consumer Research Manager"/>
    <s v="Kimberly-Clark "/>
    <x v="3"/>
    <s v="America"/>
    <s v="Wisconsin"/>
    <m/>
    <s v="No inmail sent"/>
    <x v="3"/>
    <m/>
    <m/>
    <n v="0"/>
    <m/>
    <m/>
    <m/>
    <m/>
    <m/>
    <m/>
    <m/>
    <m/>
    <m/>
  </r>
  <r>
    <n v="5839"/>
    <d v="2020-11-03T00:00:00"/>
    <n v="11"/>
    <x v="3"/>
    <s v="Laura Eagloski"/>
    <s v="Insights &amp; Analytics Senior Leader"/>
    <s v="Kimberly-Clark "/>
    <x v="3"/>
    <s v="America"/>
    <s v="Wisconsin"/>
    <s v="Ramla's"/>
    <s v="No inmail sent"/>
    <x v="2"/>
    <m/>
    <m/>
    <n v="0"/>
    <m/>
    <m/>
    <m/>
    <m/>
    <m/>
    <m/>
    <m/>
    <m/>
    <m/>
  </r>
  <r>
    <n v="5840"/>
    <d v="2020-11-03T00:00:00"/>
    <n v="11"/>
    <x v="3"/>
    <s v="Bill Bryan"/>
    <s v="Senior Category Manager"/>
    <s v="Kimberly-Clark "/>
    <x v="3"/>
    <s v="America"/>
    <s v="Nashville"/>
    <s v="Ramla's"/>
    <s v="No inmail sent"/>
    <x v="2"/>
    <m/>
    <m/>
    <n v="0"/>
    <m/>
    <m/>
    <m/>
    <m/>
    <m/>
    <m/>
    <m/>
    <m/>
    <m/>
  </r>
  <r>
    <n v="5841"/>
    <d v="2020-11-04T00:00:00"/>
    <n v="11"/>
    <x v="3"/>
    <s v="Kelly-May (Barber) Cavalier"/>
    <s v="Assistant Vice President of Marketing"/>
    <s v="L'oreal"/>
    <x v="3"/>
    <s v="America"/>
    <s v="New York"/>
    <m/>
    <s v="No inmail sent"/>
    <x v="1"/>
    <m/>
    <m/>
    <n v="0"/>
    <m/>
    <m/>
    <m/>
    <m/>
    <m/>
    <m/>
    <m/>
    <m/>
    <m/>
  </r>
  <r>
    <n v="5842"/>
    <d v="2020-11-04T00:00:00"/>
    <n v="11"/>
    <x v="3"/>
    <s v="Ginny Wright"/>
    <s v="President, Kiehl’s Since 1851"/>
    <s v="L'oreal"/>
    <x v="3"/>
    <s v="America"/>
    <s v="New York"/>
    <m/>
    <s v="No inmail sent"/>
    <x v="1"/>
    <m/>
    <m/>
    <n v="0"/>
    <m/>
    <m/>
    <m/>
    <m/>
    <m/>
    <m/>
    <m/>
    <m/>
    <m/>
  </r>
  <r>
    <n v="5843"/>
    <d v="2020-11-04T00:00:00"/>
    <n v="11"/>
    <x v="3"/>
    <s v="Oskar Toerneld"/>
    <s v="Vice President, Revenue Growth Management"/>
    <s v="L'oreal"/>
    <x v="3"/>
    <s v="America"/>
    <s v="New York"/>
    <m/>
    <s v="No inmail sent"/>
    <x v="1"/>
    <m/>
    <m/>
    <n v="0"/>
    <m/>
    <m/>
    <m/>
    <m/>
    <m/>
    <m/>
    <m/>
    <m/>
    <m/>
  </r>
  <r>
    <n v="5844"/>
    <d v="2020-11-04T00:00:00"/>
    <n v="11"/>
    <x v="3"/>
    <s v="Steve U."/>
    <s v="Director"/>
    <s v="L'oreal"/>
    <x v="3"/>
    <s v="America"/>
    <s v="New York"/>
    <m/>
    <s v="No inmail sent"/>
    <x v="3"/>
    <m/>
    <m/>
    <n v="0"/>
    <m/>
    <m/>
    <m/>
    <m/>
    <m/>
    <m/>
    <m/>
    <m/>
    <m/>
  </r>
  <r>
    <n v="5845"/>
    <m/>
    <n v="0"/>
    <x v="5"/>
    <s v="Natalie Zefrani"/>
    <m/>
    <s v="Insight +"/>
    <x v="15"/>
    <m/>
    <m/>
    <m/>
    <s v="No inmail sent"/>
    <x v="5"/>
    <d v="2019-08-06T00:00:00"/>
    <m/>
    <n v="0"/>
    <m/>
    <n v="953"/>
    <s v="Negative"/>
    <d v="2019-11-20T00:00:00"/>
    <m/>
    <m/>
    <m/>
    <m/>
    <s v="&quot;No thanks&quot;"/>
  </r>
  <r>
    <n v="5846"/>
    <m/>
    <n v="0"/>
    <x v="5"/>
    <s v="Daniel Mak"/>
    <m/>
    <s v="Novus Media"/>
    <x v="15"/>
    <s v="America"/>
    <s v="Toronto"/>
    <m/>
    <s v="No inmail sent"/>
    <x v="1"/>
    <m/>
    <m/>
    <n v="0"/>
    <m/>
    <m/>
    <m/>
    <m/>
    <m/>
    <m/>
    <m/>
    <m/>
    <m/>
  </r>
  <r>
    <n v="5847"/>
    <m/>
    <n v="0"/>
    <x v="5"/>
    <s v="Chuck P. Williams, PMP®"/>
    <m/>
    <s v="Daisy Intelligence Corporation "/>
    <x v="15"/>
    <s v="America"/>
    <s v="Toronto"/>
    <m/>
    <s v="No inmail sent"/>
    <x v="1"/>
    <m/>
    <m/>
    <n v="0"/>
    <m/>
    <m/>
    <m/>
    <m/>
    <m/>
    <m/>
    <m/>
    <m/>
    <m/>
  </r>
  <r>
    <n v="5848"/>
    <m/>
    <n v="0"/>
    <x v="3"/>
    <s v="Alexandra Panousis"/>
    <s v="CEO"/>
    <s v="Dentsu International"/>
    <x v="1"/>
    <s v="America"/>
    <s v="Canada "/>
    <m/>
    <s v="No inmail sent"/>
    <x v="5"/>
    <d v="2019-09-03T00:00:00"/>
    <d v="2021-03-18T00:00:00"/>
    <n v="3"/>
    <n v="2"/>
    <n v="363"/>
    <s v="None"/>
    <m/>
    <m/>
    <m/>
    <m/>
    <m/>
    <s v="Relevant + followed up"/>
  </r>
  <r>
    <n v="5849"/>
    <m/>
    <n v="0"/>
    <x v="5"/>
    <s v="Andy Kolasko"/>
    <m/>
    <s v="Pattison Outdoor"/>
    <x v="15"/>
    <m/>
    <m/>
    <m/>
    <s v="No inmail sent"/>
    <x v="5"/>
    <d v="2019-09-04T00:00:00"/>
    <m/>
    <n v="0"/>
    <m/>
    <n v="924"/>
    <s v="Neutral"/>
    <m/>
    <m/>
    <m/>
    <m/>
    <m/>
    <s v="Not relevant"/>
  </r>
  <r>
    <n v="5850"/>
    <m/>
    <n v="0"/>
    <x v="5"/>
    <s v="Aleksei Rogatinskii"/>
    <m/>
    <s v="Consultant"/>
    <x v="15"/>
    <m/>
    <m/>
    <m/>
    <s v="No inmail sent"/>
    <x v="5"/>
    <d v="2019-09-16T00:00:00"/>
    <m/>
    <n v="0"/>
    <m/>
    <n v="912"/>
    <s v="Neutral"/>
    <d v="2019-09-16T00:00:00"/>
    <m/>
    <m/>
    <m/>
    <m/>
    <s v="&quot; I cannot implement your service now but I will keep it in mind&quot;"/>
  </r>
  <r>
    <n v="5851"/>
    <n v="2019"/>
    <n v="7"/>
    <x v="2"/>
    <s v="Peter Venus"/>
    <s v="Senior Director"/>
    <s v="OMD Canada"/>
    <x v="1"/>
    <s v="America"/>
    <s v="Canada "/>
    <m/>
    <s v="No inmail sent"/>
    <x v="5"/>
    <d v="2019-10-15T00:00:00"/>
    <d v="2021-03-18T00:00:00"/>
    <n v="3"/>
    <n v="2"/>
    <n v="363"/>
    <s v="None"/>
    <m/>
    <m/>
    <m/>
    <m/>
    <m/>
    <s v="Relevant + followed up"/>
  </r>
  <r>
    <n v="5852"/>
    <m/>
    <n v="0"/>
    <x v="5"/>
    <s v="Hanny Ali"/>
    <m/>
    <s v="Omnicom Media Group"/>
    <x v="15"/>
    <s v="America"/>
    <s v="Toronto"/>
    <m/>
    <s v="No inmail sent"/>
    <x v="1"/>
    <m/>
    <m/>
    <n v="0"/>
    <m/>
    <m/>
    <m/>
    <m/>
    <m/>
    <m/>
    <m/>
    <m/>
    <m/>
  </r>
  <r>
    <n v="5853"/>
    <n v="2019"/>
    <n v="7"/>
    <x v="2"/>
    <s v="Oliver Norton"/>
    <s v="Director of Marketing Analytics"/>
    <s v="Omnicom Media Group"/>
    <x v="1"/>
    <s v="America"/>
    <s v="Canada "/>
    <m/>
    <s v="No inmail sent"/>
    <x v="5"/>
    <d v="2019-10-15T00:00:00"/>
    <d v="2021-03-18T00:00:00"/>
    <n v="3"/>
    <m/>
    <n v="363"/>
    <s v="None"/>
    <m/>
    <m/>
    <m/>
    <m/>
    <m/>
    <s v="Follow-up message sent "/>
  </r>
  <r>
    <n v="5854"/>
    <n v="2019"/>
    <n v="7"/>
    <x v="2"/>
    <s v="Stéphane Mailhiot"/>
    <s v="President Havas MTL"/>
    <s v="Havas Canada"/>
    <x v="1"/>
    <s v="America"/>
    <s v="Canada "/>
    <m/>
    <s v="No inmail sent"/>
    <x v="5"/>
    <d v="2019-10-21T00:00:00"/>
    <d v="2021-03-18T00:00:00"/>
    <n v="3"/>
    <m/>
    <n v="363"/>
    <s v="None"/>
    <m/>
    <m/>
    <m/>
    <m/>
    <m/>
    <s v="Follow-up message sent "/>
  </r>
  <r>
    <n v="5855"/>
    <n v="2019"/>
    <n v="7"/>
    <x v="2"/>
    <s v="Alex Pickworth"/>
    <s v="Director Of Analytics"/>
    <s v="GTB Canada"/>
    <x v="1"/>
    <s v="America"/>
    <s v="Canada "/>
    <m/>
    <s v="No inmail sent"/>
    <x v="5"/>
    <d v="2019-10-31T00:00:00"/>
    <d v="2021-03-18T00:00:00"/>
    <n v="3"/>
    <m/>
    <n v="363"/>
    <s v="None"/>
    <m/>
    <m/>
    <m/>
    <m/>
    <m/>
    <s v="Follow-up message sent "/>
  </r>
  <r>
    <n v="5856"/>
    <n v="2019"/>
    <n v="7"/>
    <x v="2"/>
    <s v="Laura Donaldson"/>
    <s v="Senior Manager, Brand Marketing"/>
    <s v="Samsung Electronics_x000a_"/>
    <x v="7"/>
    <s v="America"/>
    <s v="Canada "/>
    <m/>
    <s v="No inmail sent"/>
    <x v="5"/>
    <d v="2019-10-23T00:00:00"/>
    <d v="2021-03-19T00:00:00"/>
    <n v="3"/>
    <m/>
    <n v="362"/>
    <s v="None"/>
    <m/>
    <m/>
    <m/>
    <m/>
    <m/>
    <s v="Follow-up message sent "/>
  </r>
  <r>
    <n v="5857"/>
    <n v="2019"/>
    <n v="7"/>
    <x v="2"/>
    <s v="Dany Pedneault"/>
    <s v="Associate Vice President, Performance Media "/>
    <s v="Omnicom Media Group"/>
    <x v="1"/>
    <s v="America"/>
    <s v="Montreal"/>
    <m/>
    <s v="No inmail sent"/>
    <x v="5"/>
    <d v="2019-10-31T00:00:00"/>
    <d v="2021-03-19T00:00:00"/>
    <n v="3"/>
    <m/>
    <n v="362"/>
    <s v="None"/>
    <m/>
    <m/>
    <m/>
    <m/>
    <m/>
    <s v="Follow-up message sent "/>
  </r>
  <r>
    <n v="5858"/>
    <m/>
    <n v="0"/>
    <x v="5"/>
    <s v="Doug Sutcliffe"/>
    <m/>
    <s v="L'Oréal"/>
    <x v="15"/>
    <m/>
    <m/>
    <m/>
    <s v="No inmail sent"/>
    <x v="5"/>
    <d v="2019-10-30T00:00:00"/>
    <m/>
    <n v="0"/>
    <m/>
    <n v="868"/>
    <s v="Negative"/>
    <d v="2019-11-20T00:00:00"/>
    <m/>
    <m/>
    <m/>
    <m/>
    <s v="&quot;No&quot;"/>
  </r>
  <r>
    <n v="5859"/>
    <m/>
    <n v="0"/>
    <x v="5"/>
    <s v="Jenny Bersinic"/>
    <m/>
    <s v="Sonnet Insurance Company"/>
    <x v="15"/>
    <m/>
    <m/>
    <m/>
    <s v="No inmail sent"/>
    <x v="5"/>
    <m/>
    <m/>
    <n v="0"/>
    <m/>
    <m/>
    <s v="Positive"/>
    <m/>
    <m/>
    <m/>
    <m/>
    <m/>
    <s v="Linked to Sasha Pyshkov"/>
  </r>
  <r>
    <n v="5860"/>
    <m/>
    <n v="0"/>
    <x v="5"/>
    <s v="David Kavanagh"/>
    <m/>
    <s v="BMO Financial Group "/>
    <x v="15"/>
    <s v="America"/>
    <s v="Toronto"/>
    <m/>
    <s v="No inmail sent"/>
    <x v="1"/>
    <m/>
    <m/>
    <n v="0"/>
    <m/>
    <m/>
    <m/>
    <m/>
    <m/>
    <m/>
    <m/>
    <m/>
    <m/>
  </r>
  <r>
    <n v="5861"/>
    <n v="2019"/>
    <n v="7"/>
    <x v="2"/>
    <s v="Seif Khemaissia"/>
    <s v="Group Director, Programmatic &amp; Analytics"/>
    <s v=" INNOCEAN Worldwide Canada"/>
    <x v="1"/>
    <s v="America"/>
    <m/>
    <m/>
    <s v="No inmail sent"/>
    <x v="2"/>
    <d v="2019-11-12T00:00:00"/>
    <m/>
    <n v="0"/>
    <m/>
    <n v="855"/>
    <s v="None"/>
    <m/>
    <m/>
    <m/>
    <m/>
    <m/>
    <s v="Deleted the connection"/>
  </r>
  <r>
    <n v="5862"/>
    <m/>
    <n v="0"/>
    <x v="5"/>
    <s v="Seif Borgi "/>
    <m/>
    <s v="Clearly"/>
    <x v="15"/>
    <s v="America"/>
    <s v="Vancouver"/>
    <m/>
    <s v="No inmail sent"/>
    <x v="1"/>
    <m/>
    <m/>
    <n v="0"/>
    <m/>
    <m/>
    <m/>
    <m/>
    <m/>
    <m/>
    <m/>
    <m/>
    <m/>
  </r>
  <r>
    <n v="5863"/>
    <m/>
    <n v="0"/>
    <x v="5"/>
    <s v="Richard Nestor"/>
    <m/>
    <s v="TDBG"/>
    <x v="15"/>
    <s v="America"/>
    <s v="Toronto"/>
    <m/>
    <s v="No inmail sent"/>
    <x v="1"/>
    <m/>
    <m/>
    <n v="0"/>
    <m/>
    <m/>
    <m/>
    <m/>
    <m/>
    <m/>
    <m/>
    <m/>
    <m/>
  </r>
  <r>
    <n v="5864"/>
    <m/>
    <n v="0"/>
    <x v="5"/>
    <s v="Patrick McQuaid"/>
    <m/>
    <s v="TDBG"/>
    <x v="15"/>
    <s v="America"/>
    <s v="Toronto"/>
    <m/>
    <s v="No inmail sent"/>
    <x v="1"/>
    <m/>
    <m/>
    <n v="0"/>
    <m/>
    <m/>
    <m/>
    <m/>
    <m/>
    <m/>
    <m/>
    <m/>
    <m/>
  </r>
  <r>
    <n v="5865"/>
    <m/>
    <n v="0"/>
    <x v="5"/>
    <s v="Scott Glitz"/>
    <m/>
    <s v="Publicis Media"/>
    <x v="15"/>
    <s v="America"/>
    <s v="Toronto"/>
    <m/>
    <s v="No inmail sent"/>
    <x v="1"/>
    <m/>
    <m/>
    <n v="0"/>
    <m/>
    <m/>
    <m/>
    <m/>
    <m/>
    <m/>
    <m/>
    <m/>
    <m/>
  </r>
  <r>
    <n v="5866"/>
    <m/>
    <n v="0"/>
    <x v="5"/>
    <s v="Mark Song"/>
    <m/>
    <s v="American Express"/>
    <x v="15"/>
    <s v="America"/>
    <s v="Toronto"/>
    <m/>
    <s v="No inmail sent"/>
    <x v="5"/>
    <d v="2019-11-18T00:00:00"/>
    <m/>
    <n v="0"/>
    <m/>
    <n v="849"/>
    <s v="Negative"/>
    <d v="2019-11-22T00:00:00"/>
    <m/>
    <m/>
    <m/>
    <m/>
    <s v="Hi Ramla, thanks for reaching out. My team doesn't manage any consumer marketing campaigns, so we're not interested in any MMMs at the time."/>
  </r>
  <r>
    <n v="5867"/>
    <m/>
    <n v="0"/>
    <x v="5"/>
    <s v="Daniel Heuman"/>
    <m/>
    <s v="Environics Analytics"/>
    <x v="15"/>
    <s v="America"/>
    <s v="Toronto"/>
    <m/>
    <s v="No inmail sent"/>
    <x v="1"/>
    <m/>
    <m/>
    <n v="0"/>
    <m/>
    <m/>
    <m/>
    <m/>
    <m/>
    <m/>
    <m/>
    <m/>
    <m/>
  </r>
  <r>
    <n v="5868"/>
    <m/>
    <n v="0"/>
    <x v="5"/>
    <s v="Parm Singh"/>
    <m/>
    <s v="Precima "/>
    <x v="15"/>
    <s v="America"/>
    <s v="Toronto"/>
    <m/>
    <s v="No inmail sent"/>
    <x v="5"/>
    <d v="2019-11-19T00:00:00"/>
    <m/>
    <n v="0"/>
    <m/>
    <n v="848"/>
    <s v="Negative"/>
    <d v="2019-11-19T00:00:00"/>
    <m/>
    <m/>
    <m/>
    <m/>
    <s v="No, thanks_x000a_We do something similar"/>
  </r>
  <r>
    <n v="5869"/>
    <m/>
    <n v="0"/>
    <x v="5"/>
    <s v="Virgil Strong"/>
    <m/>
    <s v="Precision Nutrition"/>
    <x v="15"/>
    <s v="America"/>
    <s v="Toronto"/>
    <m/>
    <s v="No inmail sent"/>
    <x v="5"/>
    <d v="2019-11-19T00:00:00"/>
    <m/>
    <n v="0"/>
    <m/>
    <n v="848"/>
    <s v="Neutral"/>
    <d v="2019-11-19T00:00:00"/>
    <m/>
    <m/>
    <m/>
    <m/>
    <s v="No, thanks_x000a_The timing is not right for that offering and our company. However, a year from now, when our data and analytics capability has advanced, a conversation may be warranted."/>
  </r>
  <r>
    <n v="5870"/>
    <n v="2019"/>
    <n v="7"/>
    <x v="2"/>
    <s v="Mark Babij"/>
    <s v="Associate Vice President, Customer Data &amp; Analytics"/>
    <s v="Canadian Tire Corp"/>
    <x v="0"/>
    <s v="America"/>
    <s v="Toronto"/>
    <m/>
    <s v="No inmail sent"/>
    <x v="5"/>
    <d v="2019-11-19T00:00:00"/>
    <d v="2021-03-18T00:00:00"/>
    <n v="3"/>
    <m/>
    <n v="363"/>
    <s v="None"/>
    <m/>
    <m/>
    <m/>
    <m/>
    <m/>
    <s v="Follow-up message sent "/>
  </r>
  <r>
    <n v="5871"/>
    <m/>
    <n v="0"/>
    <x v="5"/>
    <s v="Sylvie Makhzoum"/>
    <m/>
    <s v="TDBG"/>
    <x v="15"/>
    <s v="America"/>
    <s v="Montreal"/>
    <m/>
    <s v="No inmail sent"/>
    <x v="5"/>
    <d v="2019-11-21T00:00:00"/>
    <m/>
    <n v="0"/>
    <m/>
    <n v="846"/>
    <s v="Negative"/>
    <m/>
    <m/>
    <m/>
    <m/>
    <m/>
    <s v="No, thanks_x000a_We have a full Marketing team doing that already with different vendors. Thanks"/>
  </r>
  <r>
    <n v="5872"/>
    <m/>
    <n v="0"/>
    <x v="5"/>
    <s v="Yvette Gauthier"/>
    <m/>
    <s v="snapd Barrie "/>
    <x v="15"/>
    <s v="America"/>
    <s v="Ontario"/>
    <m/>
    <s v="No inmail sent"/>
    <x v="5"/>
    <d v="2020-02-10T00:00:00"/>
    <m/>
    <n v="0"/>
    <m/>
    <n v="765"/>
    <s v="Negative"/>
    <d v="2020-02-26T00:00:00"/>
    <m/>
    <m/>
    <m/>
    <m/>
    <s v="No thanks"/>
  </r>
  <r>
    <n v="5873"/>
    <n v="2019"/>
    <n v="7"/>
    <x v="2"/>
    <s v="Adrian Borys"/>
    <s v="Director, Customer Insights &amp; Analytics"/>
    <s v="Deloitte"/>
    <x v="2"/>
    <s v="America"/>
    <s v="Toronto"/>
    <m/>
    <s v="No inmail sent"/>
    <x v="5"/>
    <d v="2019-11-20T00:00:00"/>
    <d v="2021-03-19T00:00:00"/>
    <n v="3"/>
    <m/>
    <n v="362"/>
    <s v="None"/>
    <m/>
    <m/>
    <m/>
    <m/>
    <m/>
    <s v="Follow up message sent "/>
  </r>
  <r>
    <n v="5874"/>
    <m/>
    <n v="0"/>
    <x v="5"/>
    <s v="Jeremy Molnar"/>
    <m/>
    <s v="Aimia Inc"/>
    <x v="15"/>
    <s v="America"/>
    <s v="Toronto"/>
    <m/>
    <s v="No inmail sent"/>
    <x v="1"/>
    <m/>
    <m/>
    <n v="0"/>
    <m/>
    <m/>
    <m/>
    <m/>
    <m/>
    <m/>
    <m/>
    <m/>
    <m/>
  </r>
  <r>
    <n v="5875"/>
    <m/>
    <n v="0"/>
    <x v="5"/>
    <s v="Aarti Bhaskaran"/>
    <m/>
    <s v="MediaCom"/>
    <x v="15"/>
    <s v="America"/>
    <s v="Toronto"/>
    <m/>
    <s v="No inmail sent"/>
    <x v="5"/>
    <d v="2019-11-19T00:00:00"/>
    <m/>
    <n v="0"/>
    <m/>
    <n v="848"/>
    <s v="Positive"/>
    <d v="2019-11-19T00:00:00"/>
    <m/>
    <m/>
    <m/>
    <m/>
    <s v="Hi Ramla,_x000a_Sounds interesting. My team and I are always on the lookout for new techniques and software. Please email me at aarti.bhaskaran@mediacom.com and either my manager/I will setup a call."/>
  </r>
  <r>
    <n v="5876"/>
    <m/>
    <n v="0"/>
    <x v="5"/>
    <s v="Camilla Jenkins"/>
    <m/>
    <s v="Kellogg Company"/>
    <x v="15"/>
    <s v="America"/>
    <s v="Toronto"/>
    <m/>
    <s v="No inmail sent"/>
    <x v="1"/>
    <m/>
    <m/>
    <n v="0"/>
    <m/>
    <m/>
    <m/>
    <m/>
    <m/>
    <m/>
    <m/>
    <m/>
    <m/>
  </r>
  <r>
    <n v="5877"/>
    <m/>
    <n v="0"/>
    <x v="5"/>
    <s v="Joy Ghosh"/>
    <m/>
    <s v="Molson Coors"/>
    <x v="15"/>
    <s v="America"/>
    <s v="Toronto"/>
    <m/>
    <s v="No inmail sent"/>
    <x v="1"/>
    <m/>
    <m/>
    <n v="0"/>
    <m/>
    <m/>
    <m/>
    <m/>
    <m/>
    <m/>
    <m/>
    <m/>
    <m/>
  </r>
  <r>
    <n v="5878"/>
    <m/>
    <n v="0"/>
    <x v="5"/>
    <s v="John Robinson"/>
    <m/>
    <s v="Georgian Bay Spirit Co."/>
    <x v="15"/>
    <s v="America"/>
    <s v="Toronto"/>
    <m/>
    <s v="No inmail sent"/>
    <x v="1"/>
    <m/>
    <m/>
    <n v="0"/>
    <m/>
    <m/>
    <m/>
    <m/>
    <m/>
    <m/>
    <m/>
    <m/>
    <m/>
  </r>
  <r>
    <n v="5879"/>
    <m/>
    <n v="0"/>
    <x v="5"/>
    <s v="Alan Macdonald"/>
    <m/>
    <s v="Diamond Integrated Marketing"/>
    <x v="15"/>
    <s v="America"/>
    <s v="Toronto"/>
    <m/>
    <s v="No inmail sent"/>
    <x v="5"/>
    <d v="2019-11-19T00:00:00"/>
    <m/>
    <n v="0"/>
    <m/>
    <n v="848"/>
    <s v="Neutral"/>
    <d v="2019-11-19T00:00:00"/>
    <m/>
    <m/>
    <m/>
    <m/>
    <s v="Hi there, thanks for your note. Please reach out in 12 months as I'll be in a better position to review products in this range. Thanks."/>
  </r>
  <r>
    <n v="5880"/>
    <m/>
    <n v="0"/>
    <x v="5"/>
    <s v="Jay Rockliffe"/>
    <m/>
    <s v="Adastra"/>
    <x v="15"/>
    <s v="America"/>
    <s v="Toronto"/>
    <m/>
    <s v="No inmail sent"/>
    <x v="1"/>
    <m/>
    <m/>
    <n v="0"/>
    <m/>
    <m/>
    <m/>
    <m/>
    <m/>
    <m/>
    <m/>
    <m/>
    <m/>
  </r>
  <r>
    <n v="5881"/>
    <m/>
    <n v="0"/>
    <x v="5"/>
    <s v="Daniela Lockie, MBA"/>
    <m/>
    <s v="LowestRates.ca"/>
    <x v="15"/>
    <s v="America"/>
    <s v="Toronto"/>
    <m/>
    <s v="No inmail sent"/>
    <x v="1"/>
    <m/>
    <m/>
    <n v="0"/>
    <m/>
    <m/>
    <m/>
    <m/>
    <m/>
    <m/>
    <m/>
    <m/>
    <m/>
  </r>
  <r>
    <n v="5882"/>
    <n v="2019"/>
    <n v="7"/>
    <x v="2"/>
    <s v="Taneil Currie"/>
    <s v="Director of Marketing"/>
    <s v="Sonar"/>
    <x v="15"/>
    <s v="America"/>
    <s v="Toronto"/>
    <m/>
    <s v="No inmail sent"/>
    <x v="5"/>
    <d v="2019-11-20T00:00:00"/>
    <d v="2021-04-16T00:00:00"/>
    <n v="4"/>
    <m/>
    <n v="334"/>
    <s v="None"/>
    <m/>
    <m/>
    <m/>
    <m/>
    <m/>
    <s v="Follow up message sent "/>
  </r>
  <r>
    <n v="5883"/>
    <m/>
    <n v="0"/>
    <x v="5"/>
    <s v="Elias Hadaya"/>
    <m/>
    <s v="Gartner"/>
    <x v="15"/>
    <s v="America"/>
    <s v="Quebec"/>
    <m/>
    <s v="No inmail sent"/>
    <x v="1"/>
    <m/>
    <m/>
    <n v="0"/>
    <m/>
    <m/>
    <m/>
    <m/>
    <m/>
    <m/>
    <m/>
    <m/>
    <m/>
  </r>
  <r>
    <n v="5884"/>
    <m/>
    <n v="0"/>
    <x v="5"/>
    <s v="Caroline Bourbeau"/>
    <m/>
    <s v="Gartner"/>
    <x v="15"/>
    <s v="America"/>
    <s v="Quebec"/>
    <m/>
    <s v="No inmail sent"/>
    <x v="1"/>
    <m/>
    <m/>
    <n v="0"/>
    <m/>
    <m/>
    <m/>
    <m/>
    <m/>
    <m/>
    <m/>
    <m/>
    <m/>
  </r>
  <r>
    <n v="5885"/>
    <m/>
    <n v="0"/>
    <x v="5"/>
    <s v="Doug Gavin"/>
    <m/>
    <s v="Klick Health"/>
    <x v="15"/>
    <s v="America"/>
    <s v="Toronto"/>
    <m/>
    <s v="No inmail sent"/>
    <x v="1"/>
    <m/>
    <m/>
    <n v="0"/>
    <m/>
    <m/>
    <m/>
    <m/>
    <m/>
    <m/>
    <m/>
    <m/>
    <m/>
  </r>
  <r>
    <n v="5886"/>
    <m/>
    <n v="0"/>
    <x v="5"/>
    <m/>
    <m/>
    <s v="King Ursa"/>
    <x v="15"/>
    <s v="America"/>
    <s v="Toronto"/>
    <m/>
    <s v="No inmail sent"/>
    <x v="1"/>
    <m/>
    <m/>
    <n v="0"/>
    <m/>
    <m/>
    <m/>
    <m/>
    <m/>
    <m/>
    <m/>
    <m/>
    <m/>
  </r>
  <r>
    <n v="5887"/>
    <n v="2019"/>
    <n v="7"/>
    <x v="2"/>
    <s v="Karen Purewall"/>
    <s v="Director, Analytics &amp; Insight"/>
    <s v="Wavemaker"/>
    <x v="15"/>
    <s v="America"/>
    <s v="Toronto"/>
    <m/>
    <s v="No inmail sent"/>
    <x v="5"/>
    <d v="2019-11-19T00:00:00"/>
    <d v="2021-04-14T00:00:00"/>
    <n v="4"/>
    <m/>
    <n v="848"/>
    <s v="None"/>
    <m/>
    <m/>
    <m/>
    <m/>
    <m/>
    <s v="Follow up message sent "/>
  </r>
  <r>
    <n v="5888"/>
    <m/>
    <n v="0"/>
    <x v="5"/>
    <s v="Don Holdsworth"/>
    <m/>
    <s v="Clearwater Seafoods LP"/>
    <x v="15"/>
    <m/>
    <m/>
    <m/>
    <s v="No inmail sent"/>
    <x v="1"/>
    <m/>
    <m/>
    <n v="0"/>
    <m/>
    <m/>
    <m/>
    <m/>
    <m/>
    <m/>
    <m/>
    <m/>
    <m/>
  </r>
  <r>
    <n v="5889"/>
    <m/>
    <n v="0"/>
    <x v="5"/>
    <s v="Nicoletta Bisoukis Millis"/>
    <m/>
    <s v="Wayland "/>
    <x v="15"/>
    <s v="America"/>
    <s v="Toronto"/>
    <m/>
    <s v="No inmail sent"/>
    <x v="1"/>
    <m/>
    <m/>
    <n v="0"/>
    <m/>
    <m/>
    <m/>
    <m/>
    <m/>
    <m/>
    <m/>
    <m/>
    <m/>
  </r>
  <r>
    <n v="5890"/>
    <n v="2019"/>
    <n v="7"/>
    <x v="2"/>
    <s v="Markus Sturm"/>
    <s v="CFO &amp; Head of Retail"/>
    <s v="Tim Hortons "/>
    <x v="15"/>
    <s v="America"/>
    <s v="Toronto"/>
    <m/>
    <s v="No inmail sent"/>
    <x v="5"/>
    <d v="2019-11-25T00:00:00"/>
    <d v="2021-03-19T00:00:00"/>
    <n v="3"/>
    <m/>
    <n v="362"/>
    <s v="None"/>
    <m/>
    <m/>
    <m/>
    <m/>
    <m/>
    <s v="Follow up message sent"/>
  </r>
  <r>
    <n v="5891"/>
    <m/>
    <n v="0"/>
    <x v="5"/>
    <s v="Fabio Sammarco"/>
    <m/>
    <s v="Tim Hortons "/>
    <x v="15"/>
    <s v="America"/>
    <s v="Toronto"/>
    <m/>
    <s v="No inmail sent"/>
    <x v="1"/>
    <m/>
    <m/>
    <n v="0"/>
    <m/>
    <m/>
    <m/>
    <m/>
    <m/>
    <m/>
    <m/>
    <m/>
    <m/>
  </r>
  <r>
    <n v="5892"/>
    <m/>
    <n v="0"/>
    <x v="5"/>
    <s v="Joseph Mele"/>
    <m/>
    <s v="Asahi Canada "/>
    <x v="15"/>
    <s v="America"/>
    <s v="Toronto"/>
    <m/>
    <s v="No inmail sent"/>
    <x v="1"/>
    <m/>
    <m/>
    <n v="0"/>
    <m/>
    <m/>
    <m/>
    <m/>
    <m/>
    <m/>
    <m/>
    <m/>
    <m/>
  </r>
  <r>
    <n v="5893"/>
    <m/>
    <n v="0"/>
    <x v="5"/>
    <s v="Haem Roy"/>
    <s v="President"/>
    <s v="BCMA Canada"/>
    <x v="15"/>
    <s v="America"/>
    <s v="Toronto"/>
    <m/>
    <s v="No inmail sent"/>
    <x v="5"/>
    <d v="2020-05-20T00:00:00"/>
    <m/>
    <n v="0"/>
    <m/>
    <m/>
    <s v="Negative"/>
    <m/>
    <m/>
    <m/>
    <m/>
    <m/>
    <s v="no thanks"/>
  </r>
  <r>
    <n v="5894"/>
    <m/>
    <n v="0"/>
    <x v="5"/>
    <s v="Steve Wyers"/>
    <m/>
    <s v="Sleeman Breweries Ltd."/>
    <x v="15"/>
    <s v="America"/>
    <s v="Guelph"/>
    <m/>
    <s v="No inmail sent"/>
    <x v="1"/>
    <m/>
    <m/>
    <n v="0"/>
    <m/>
    <m/>
    <m/>
    <m/>
    <m/>
    <m/>
    <m/>
    <m/>
    <m/>
  </r>
  <r>
    <n v="5895"/>
    <m/>
    <n v="0"/>
    <x v="5"/>
    <s v="Abhijit Arora, MBA"/>
    <m/>
    <s v="Tilray "/>
    <x v="15"/>
    <s v="America"/>
    <s v="Toronto"/>
    <m/>
    <s v="No inmail sent"/>
    <x v="5"/>
    <d v="2019-11-19T00:00:00"/>
    <m/>
    <n v="0"/>
    <m/>
    <n v="848"/>
    <s v="Negative"/>
    <d v="2019-11-20T00:00:00"/>
    <m/>
    <m/>
    <m/>
    <m/>
    <s v="Hi Ramla,_x000a_I do not lead consumer or shopper insights for Tilray and I am the wrong person to get in touch with._x000a_Thanks,_x000a_Abhijit"/>
  </r>
  <r>
    <n v="5896"/>
    <m/>
    <n v="0"/>
    <x v="5"/>
    <s v="Jackson Hitchon"/>
    <m/>
    <s v="The Hershey Company "/>
    <x v="15"/>
    <s v="America"/>
    <s v="Toronto"/>
    <m/>
    <s v="No inmail sent"/>
    <x v="1"/>
    <m/>
    <m/>
    <n v="0"/>
    <m/>
    <m/>
    <m/>
    <m/>
    <m/>
    <m/>
    <m/>
    <m/>
    <m/>
  </r>
  <r>
    <n v="5897"/>
    <m/>
    <n v="0"/>
    <x v="5"/>
    <s v="Adam Giliberto"/>
    <m/>
    <s v="Bacardi"/>
    <x v="15"/>
    <s v="America"/>
    <s v="Toronto"/>
    <m/>
    <s v="No inmail sent"/>
    <x v="1"/>
    <m/>
    <m/>
    <n v="0"/>
    <m/>
    <m/>
    <m/>
    <m/>
    <m/>
    <m/>
    <m/>
    <m/>
    <m/>
  </r>
  <r>
    <n v="5898"/>
    <m/>
    <n v="0"/>
    <x v="5"/>
    <s v="Rosanna T."/>
    <m/>
    <s v="ACCE International"/>
    <x v="15"/>
    <s v="America"/>
    <s v="Toronto"/>
    <m/>
    <s v="No inmail sent"/>
    <x v="1"/>
    <m/>
    <m/>
    <n v="0"/>
    <m/>
    <m/>
    <m/>
    <m/>
    <m/>
    <m/>
    <m/>
    <m/>
    <m/>
  </r>
  <r>
    <n v="5899"/>
    <m/>
    <n v="0"/>
    <x v="5"/>
    <s v="Kendra Masters"/>
    <m/>
    <s v="Cara Operations"/>
    <x v="15"/>
    <s v="America"/>
    <s v="Toronto"/>
    <m/>
    <s v="No inmail sent"/>
    <x v="1"/>
    <m/>
    <m/>
    <n v="0"/>
    <m/>
    <m/>
    <m/>
    <m/>
    <m/>
    <m/>
    <m/>
    <m/>
    <m/>
  </r>
  <r>
    <n v="5900"/>
    <m/>
    <n v="0"/>
    <x v="5"/>
    <s v="Ankit Bhandari"/>
    <m/>
    <s v="Asian Television Network International Ltd"/>
    <x v="15"/>
    <s v="America"/>
    <s v="Mississauga"/>
    <m/>
    <s v="No inmail sent"/>
    <x v="1"/>
    <m/>
    <m/>
    <n v="0"/>
    <m/>
    <m/>
    <m/>
    <m/>
    <m/>
    <m/>
    <m/>
    <m/>
    <m/>
  </r>
  <r>
    <n v="5901"/>
    <m/>
    <n v="0"/>
    <x v="5"/>
    <s v="Woojung Yeo"/>
    <m/>
    <s v="7-Eleven"/>
    <x v="15"/>
    <s v="America"/>
    <s v="Toronto"/>
    <m/>
    <s v="No inmail sent"/>
    <x v="1"/>
    <m/>
    <m/>
    <n v="0"/>
    <m/>
    <m/>
    <m/>
    <m/>
    <m/>
    <m/>
    <m/>
    <m/>
    <m/>
  </r>
  <r>
    <n v="5902"/>
    <m/>
    <n v="0"/>
    <x v="5"/>
    <s v="Eric Milburn"/>
    <m/>
    <s v="lululemon"/>
    <x v="15"/>
    <s v="America"/>
    <s v="Vancouver"/>
    <m/>
    <s v="No inmail sent"/>
    <x v="1"/>
    <m/>
    <m/>
    <n v="0"/>
    <m/>
    <m/>
    <m/>
    <m/>
    <m/>
    <m/>
    <m/>
    <m/>
    <m/>
  </r>
  <r>
    <n v="5903"/>
    <m/>
    <n v="0"/>
    <x v="5"/>
    <s v="Nav Sangha"/>
    <m/>
    <s v="Nudge Rewards"/>
    <x v="15"/>
    <s v="America"/>
    <s v="Toronto"/>
    <m/>
    <s v="No inmail sent"/>
    <x v="1"/>
    <m/>
    <m/>
    <n v="0"/>
    <m/>
    <m/>
    <m/>
    <m/>
    <m/>
    <m/>
    <m/>
    <m/>
    <m/>
  </r>
  <r>
    <n v="5904"/>
    <m/>
    <n v="0"/>
    <x v="5"/>
    <s v="Taryn Shulman"/>
    <m/>
    <s v="Q4 Inc."/>
    <x v="15"/>
    <s v="America"/>
    <s v="Toronto"/>
    <m/>
    <s v="No inmail sent"/>
    <x v="1"/>
    <m/>
    <m/>
    <n v="0"/>
    <m/>
    <m/>
    <m/>
    <m/>
    <m/>
    <m/>
    <m/>
    <m/>
    <m/>
  </r>
  <r>
    <n v="5905"/>
    <n v="2019"/>
    <n v="7"/>
    <x v="2"/>
    <s v="Dinka (Lutvic) Nacpil"/>
    <s v="Director, Demand Generation _x000a_"/>
    <s v="Q4 Inc."/>
    <x v="15"/>
    <s v="America"/>
    <s v="Toronto"/>
    <m/>
    <s v="No inmail sent"/>
    <x v="5"/>
    <d v="2019-11-21T00:00:00"/>
    <d v="2021-03-19T00:00:00"/>
    <n v="3"/>
    <m/>
    <n v="362"/>
    <s v="None"/>
    <m/>
    <m/>
    <m/>
    <m/>
    <m/>
    <s v="Follow up message sent "/>
  </r>
  <r>
    <n v="5906"/>
    <m/>
    <n v="0"/>
    <x v="5"/>
    <s v="Skai Spooner"/>
    <m/>
    <s v="MiQ"/>
    <x v="15"/>
    <s v="America"/>
    <s v="Toronto"/>
    <m/>
    <s v="No inmail sent"/>
    <x v="1"/>
    <m/>
    <m/>
    <n v="0"/>
    <m/>
    <m/>
    <m/>
    <m/>
    <m/>
    <m/>
    <m/>
    <m/>
    <m/>
  </r>
  <r>
    <n v="5907"/>
    <m/>
    <n v="0"/>
    <x v="5"/>
    <s v="Faraz Mohammed"/>
    <m/>
    <s v="Lowe’s Companies Canada "/>
    <x v="15"/>
    <s v="America"/>
    <s v="Toronto"/>
    <m/>
    <s v="No inmail sent"/>
    <x v="1"/>
    <m/>
    <m/>
    <n v="0"/>
    <m/>
    <m/>
    <m/>
    <m/>
    <m/>
    <m/>
    <m/>
    <m/>
    <m/>
  </r>
  <r>
    <n v="5908"/>
    <m/>
    <n v="0"/>
    <x v="5"/>
    <s v="Sasha Pyshkov"/>
    <m/>
    <s v="Sonnet Insurance Company"/>
    <x v="15"/>
    <s v="America"/>
    <s v="Toronto"/>
    <m/>
    <s v="No inmail sent"/>
    <x v="5"/>
    <d v="2019-11-19T00:00:00"/>
    <m/>
    <n v="0"/>
    <m/>
    <n v="848"/>
    <s v="Positive"/>
    <d v="2019-11-19T00:00:00"/>
    <m/>
    <m/>
    <m/>
    <m/>
    <s v="Hi Ramla,_x000a_We've built all of it inhouse and achieved dramatically better results than what you are showing. However if you have a solution to MTA or MMM, i dont mind chatting."/>
  </r>
  <r>
    <n v="5909"/>
    <m/>
    <n v="0"/>
    <x v="5"/>
    <s v="Andrew Dodds"/>
    <m/>
    <s v="Carat"/>
    <x v="15"/>
    <s v="America"/>
    <s v="Toronto"/>
    <m/>
    <s v="No inmail sent"/>
    <x v="1"/>
    <m/>
    <m/>
    <n v="0"/>
    <m/>
    <m/>
    <m/>
    <m/>
    <m/>
    <m/>
    <m/>
    <m/>
    <m/>
  </r>
  <r>
    <n v="5910"/>
    <m/>
    <n v="0"/>
    <x v="5"/>
    <s v="Gina Bowen"/>
    <m/>
    <s v="Info-Tech Research Group"/>
    <x v="15"/>
    <s v="America"/>
    <s v="Toronto"/>
    <m/>
    <s v="No inmail sent"/>
    <x v="5"/>
    <d v="2019-11-21T00:00:00"/>
    <m/>
    <n v="0"/>
    <m/>
    <n v="846"/>
    <s v="Negative"/>
    <d v="2019-11-21T00:00:00"/>
    <m/>
    <m/>
    <m/>
    <m/>
    <s v="&quot;No,thanks&quot;"/>
  </r>
  <r>
    <n v="5911"/>
    <m/>
    <n v="0"/>
    <x v="5"/>
    <s v="Nicole Delorme"/>
    <m/>
    <s v="Tigris Events"/>
    <x v="15"/>
    <m/>
    <s v="Pickering"/>
    <m/>
    <s v="No inmail sent"/>
    <x v="5"/>
    <d v="2019-11-20T00:00:00"/>
    <m/>
    <n v="0"/>
    <m/>
    <n v="847"/>
    <s v="Neutral"/>
    <d v="2019-11-20T00:00:00"/>
    <m/>
    <m/>
    <m/>
    <m/>
    <s v="Thank you but I’m not interested at the moment!"/>
  </r>
  <r>
    <n v="5912"/>
    <m/>
    <n v="0"/>
    <x v="5"/>
    <s v="Jay Badiani"/>
    <m/>
    <s v="IBM Canada"/>
    <x v="15"/>
    <s v="America"/>
    <s v="Toronto"/>
    <m/>
    <s v="No inmail sent"/>
    <x v="1"/>
    <m/>
    <m/>
    <n v="0"/>
    <m/>
    <m/>
    <m/>
    <m/>
    <m/>
    <m/>
    <m/>
    <m/>
    <m/>
  </r>
  <r>
    <n v="5913"/>
    <m/>
    <n v="0"/>
    <x v="5"/>
    <s v="Namita Soni"/>
    <m/>
    <s v="Shopify "/>
    <x v="15"/>
    <s v="America"/>
    <s v="Toronto"/>
    <m/>
    <s v="No inmail sent"/>
    <x v="1"/>
    <m/>
    <m/>
    <n v="0"/>
    <m/>
    <m/>
    <m/>
    <m/>
    <m/>
    <m/>
    <m/>
    <m/>
    <m/>
  </r>
  <r>
    <n v="5914"/>
    <m/>
    <n v="0"/>
    <x v="5"/>
    <s v="Farhana Alarakhiya"/>
    <m/>
    <s v="Shopify "/>
    <x v="15"/>
    <s v="America"/>
    <s v="Toronto"/>
    <m/>
    <s v="No inmail sent"/>
    <x v="1"/>
    <m/>
    <m/>
    <n v="0"/>
    <m/>
    <m/>
    <m/>
    <m/>
    <m/>
    <m/>
    <m/>
    <m/>
    <m/>
  </r>
  <r>
    <n v="5915"/>
    <n v="2019"/>
    <n v="7"/>
    <x v="2"/>
    <s v="Arthur Krzycki"/>
    <s v="Vice President, Retail Banking Channels "/>
    <s v="DUCA Financial Services Credit Union Ltd."/>
    <x v="15"/>
    <s v="America"/>
    <s v="Toronto"/>
    <m/>
    <s v="No inmail sent"/>
    <x v="5"/>
    <d v="2019-11-19T00:00:00"/>
    <d v="2021-03-19T00:00:00"/>
    <n v="3"/>
    <m/>
    <n v="362"/>
    <s v="None"/>
    <m/>
    <m/>
    <m/>
    <m/>
    <m/>
    <s v="Follow up message sent "/>
  </r>
  <r>
    <n v="5916"/>
    <m/>
    <n v="0"/>
    <x v="5"/>
    <s v="Devi Soondarsingh"/>
    <m/>
    <s v="FCB/SIX"/>
    <x v="15"/>
    <s v="America"/>
    <s v="Toronto"/>
    <m/>
    <s v="No inmail sent"/>
    <x v="1"/>
    <m/>
    <m/>
    <n v="0"/>
    <m/>
    <m/>
    <m/>
    <m/>
    <m/>
    <m/>
    <m/>
    <m/>
    <m/>
  </r>
  <r>
    <n v="5917"/>
    <m/>
    <n v="0"/>
    <x v="5"/>
    <s v="Jacob Ciesielski"/>
    <m/>
    <s v="FCB/SIX"/>
    <x v="15"/>
    <s v="America"/>
    <s v="Toronto"/>
    <m/>
    <s v="No inmail sent"/>
    <x v="1"/>
    <m/>
    <m/>
    <n v="0"/>
    <m/>
    <m/>
    <m/>
    <m/>
    <m/>
    <m/>
    <m/>
    <m/>
    <m/>
  </r>
  <r>
    <n v="5918"/>
    <m/>
    <n v="0"/>
    <x v="5"/>
    <s v="Brad Kent"/>
    <m/>
    <s v="LoyaltyOne "/>
    <x v="15"/>
    <s v="America"/>
    <s v="Toronto"/>
    <m/>
    <s v="No inmail sent"/>
    <x v="1"/>
    <m/>
    <m/>
    <n v="0"/>
    <m/>
    <m/>
    <m/>
    <m/>
    <m/>
    <m/>
    <m/>
    <m/>
    <m/>
  </r>
  <r>
    <n v="5919"/>
    <m/>
    <n v="0"/>
    <x v="5"/>
    <s v="Carlos Vivas"/>
    <m/>
    <s v="LoyaltyOne "/>
    <x v="15"/>
    <s v="America"/>
    <s v="Toronto"/>
    <m/>
    <s v="No inmail sent"/>
    <x v="1"/>
    <m/>
    <m/>
    <n v="0"/>
    <m/>
    <m/>
    <m/>
    <m/>
    <m/>
    <m/>
    <m/>
    <m/>
    <m/>
  </r>
  <r>
    <n v="5920"/>
    <n v="43831"/>
    <n v="1"/>
    <x v="2"/>
    <s v="Glen Smith"/>
    <s v="Director - Analytics"/>
    <s v="Geomedia Inc."/>
    <x v="15"/>
    <s v="America"/>
    <s v="Toronto"/>
    <m/>
    <s v="No inmail sent"/>
    <x v="5"/>
    <d v="2020-02-14T00:00:00"/>
    <d v="2021-03-19T00:00:00"/>
    <n v="3"/>
    <m/>
    <n v="362"/>
    <s v="None"/>
    <m/>
    <m/>
    <m/>
    <m/>
    <m/>
    <s v="follow up message sent "/>
  </r>
  <r>
    <n v="5921"/>
    <n v="2020"/>
    <n v="7"/>
    <x v="2"/>
    <s v="Enia Dhoska"/>
    <s v="Director Marketing Analytics"/>
    <s v="Geomedia Inc."/>
    <x v="15"/>
    <s v="America"/>
    <s v="Toronto"/>
    <m/>
    <s v="No inmail sent"/>
    <x v="5"/>
    <d v="2020-02-12T00:00:00"/>
    <d v="2021-03-18T00:00:00"/>
    <n v="3"/>
    <m/>
    <n v="363"/>
    <s v="None"/>
    <m/>
    <m/>
    <m/>
    <m/>
    <m/>
    <s v="follow up message sent "/>
  </r>
  <r>
    <n v="5922"/>
    <n v="2019"/>
    <n v="7"/>
    <x v="2"/>
    <s v="Nick Strachan"/>
    <s v="Senior Data Analyst"/>
    <s v="Jam City"/>
    <x v="12"/>
    <s v="America"/>
    <s v="Toronto"/>
    <m/>
    <s v="No inmail sent"/>
    <x v="5"/>
    <d v="2019-12-03T00:00:00"/>
    <d v="2021-03-19T00:00:00"/>
    <n v="3"/>
    <m/>
    <n v="362"/>
    <s v="Negative"/>
    <d v="2021-04-16T00:00:00"/>
    <m/>
    <m/>
    <m/>
    <m/>
    <s v="we have a central data science team based in San Francisco that provide tools in this space and are currently working with another digital optimization company to maximize ROI."/>
  </r>
  <r>
    <n v="5923"/>
    <m/>
    <n v="0"/>
    <x v="5"/>
    <s v="Jonathan Flander"/>
    <s v="Head Of Product / Group Director"/>
    <s v="Cardinal Path"/>
    <x v="15"/>
    <s v="America"/>
    <s v="Vancouver"/>
    <m/>
    <s v="No inmail sent"/>
    <x v="5"/>
    <d v="2019-11-27T00:00:00"/>
    <m/>
    <n v="0"/>
    <m/>
    <n v="840"/>
    <s v="Neutral"/>
    <d v="2019-11-27T00:00:00"/>
    <m/>
    <m/>
    <m/>
    <m/>
    <s v="&quot;Cardinal Path is part of Dentsu. Id be interested in hearing about what your team did if you can share some info on that engagement.  Thanks&quot;"/>
  </r>
  <r>
    <n v="5924"/>
    <n v="2019"/>
    <n v="7"/>
    <x v="2"/>
    <s v="Ashutosh Kar"/>
    <s v="Director of Data &amp; Analytics"/>
    <s v="Juniper Park \ TBWA"/>
    <x v="15"/>
    <s v="America"/>
    <s v="Toronto"/>
    <m/>
    <s v="No inmail sent"/>
    <x v="5"/>
    <d v="2019-11-26T00:00:00"/>
    <d v="2021-04-07T00:00:00"/>
    <n v="4"/>
    <m/>
    <n v="343"/>
    <s v="Neutral"/>
    <d v="2021-04-07T00:00:00"/>
    <m/>
    <m/>
    <m/>
    <m/>
    <s v="Still a small company not doing MMM, they will keep us in mind"/>
  </r>
  <r>
    <n v="5925"/>
    <m/>
    <n v="0"/>
    <x v="5"/>
    <s v="Ranjith Ramachandran"/>
    <s v="Lead Data Analyst/Scientist"/>
    <s v="Tata Consultancy Services"/>
    <x v="15"/>
    <s v="America"/>
    <s v="Toronto"/>
    <m/>
    <s v="No inmail sent"/>
    <x v="5"/>
    <d v="2019-11-26T00:00:00"/>
    <m/>
    <n v="0"/>
    <m/>
    <n v="841"/>
    <s v="None"/>
    <m/>
    <m/>
    <m/>
    <m/>
    <m/>
    <s v="Follow up message sent Dec. 10th"/>
  </r>
  <r>
    <n v="5926"/>
    <m/>
    <n v="0"/>
    <x v="5"/>
    <s v="Johnson Ting Pang Tsai"/>
    <s v="Business Analytics Manager"/>
    <s v="HSBC"/>
    <x v="15"/>
    <s v="America"/>
    <s v="Vancouver"/>
    <m/>
    <s v="No inmail sent"/>
    <x v="1"/>
    <m/>
    <m/>
    <n v="0"/>
    <m/>
    <m/>
    <m/>
    <m/>
    <m/>
    <m/>
    <m/>
    <m/>
    <m/>
  </r>
  <r>
    <n v="5927"/>
    <m/>
    <n v="0"/>
    <x v="5"/>
    <s v="Colin MacPhail"/>
    <s v="Director, Marketing &amp; Business Intelligence"/>
    <s v="Great Canadian Gaming Corporation"/>
    <x v="15"/>
    <s v="America"/>
    <s v="Richmond"/>
    <m/>
    <s v="No inmail sent"/>
    <x v="1"/>
    <m/>
    <m/>
    <n v="0"/>
    <m/>
    <m/>
    <m/>
    <m/>
    <m/>
    <m/>
    <m/>
    <m/>
    <m/>
  </r>
  <r>
    <n v="5928"/>
    <m/>
    <n v="0"/>
    <x v="5"/>
    <s v="Adrian Martin"/>
    <s v="Account Director, Search and Social"/>
    <s v="PHD"/>
    <x v="15"/>
    <s v="America"/>
    <s v="Toronto"/>
    <m/>
    <s v="No inmail sent"/>
    <x v="5"/>
    <d v="2019-12-09T00:00:00"/>
    <m/>
    <n v="0"/>
    <m/>
    <n v="828"/>
    <s v="None"/>
    <m/>
    <m/>
    <m/>
    <m/>
    <m/>
    <s v="Follow up message sent January 3rd"/>
  </r>
  <r>
    <n v="5929"/>
    <m/>
    <n v="0"/>
    <x v="5"/>
    <s v="Igor Wolford, CFA, PMP, FLMI"/>
    <s v="Director, Data, Insights &amp; Analytics"/>
    <s v="Loblaws"/>
    <x v="15"/>
    <s v="America"/>
    <s v="Toronto"/>
    <m/>
    <s v="No inmail sent"/>
    <x v="1"/>
    <m/>
    <m/>
    <n v="0"/>
    <m/>
    <m/>
    <m/>
    <m/>
    <m/>
    <m/>
    <m/>
    <m/>
    <m/>
  </r>
  <r>
    <n v="5930"/>
    <m/>
    <n v="0"/>
    <x v="5"/>
    <s v="Brian Fernandes"/>
    <s v="Senior Marketing Manager"/>
    <s v="Royal Bank of Canada"/>
    <x v="15"/>
    <s v="America"/>
    <s v="Toronto"/>
    <m/>
    <s v="No inmail sent"/>
    <x v="1"/>
    <m/>
    <m/>
    <n v="0"/>
    <m/>
    <m/>
    <m/>
    <m/>
    <m/>
    <m/>
    <m/>
    <m/>
    <m/>
  </r>
  <r>
    <n v="5931"/>
    <m/>
    <n v="0"/>
    <x v="5"/>
    <s v="Simon Nuss"/>
    <s v="Director, Data &amp; Analytics"/>
    <s v="OMERS"/>
    <x v="15"/>
    <s v="America"/>
    <s v="Toronto"/>
    <m/>
    <s v="No inmail sent"/>
    <x v="5"/>
    <d v="2019-11-27T00:00:00"/>
    <m/>
    <n v="0"/>
    <m/>
    <n v="840"/>
    <s v="None"/>
    <m/>
    <m/>
    <m/>
    <m/>
    <m/>
    <s v="Follow up message sent Dec. 11th"/>
  </r>
  <r>
    <n v="5932"/>
    <n v="2019"/>
    <n v="7"/>
    <x v="2"/>
    <s v="Cadet Fleurilus, M.Sc"/>
    <s v="Business Analyst/Product Owner"/>
    <s v="Bell"/>
    <x v="15"/>
    <s v="America"/>
    <s v="Montreal"/>
    <m/>
    <s v="No inmail sent"/>
    <x v="5"/>
    <d v="2019-11-27T00:00:00"/>
    <d v="2021-03-18T00:00:00"/>
    <n v="3"/>
    <m/>
    <n v="363"/>
    <s v="None"/>
    <m/>
    <m/>
    <m/>
    <m/>
    <m/>
    <s v="Follow up message sent "/>
  </r>
  <r>
    <n v="5933"/>
    <m/>
    <n v="0"/>
    <x v="5"/>
    <s v="Sandra Sanderson"/>
    <s v="Senior Vice President Marketing"/>
    <s v="Sobeys Inc"/>
    <x v="15"/>
    <s v="America"/>
    <s v="Toronto"/>
    <m/>
    <s v="No inmail sent"/>
    <x v="1"/>
    <m/>
    <m/>
    <n v="0"/>
    <m/>
    <m/>
    <m/>
    <m/>
    <m/>
    <m/>
    <m/>
    <m/>
    <m/>
  </r>
  <r>
    <n v="5934"/>
    <m/>
    <n v="0"/>
    <x v="5"/>
    <s v="Shweta Tayade"/>
    <s v="Manager Data Information &amp; Analytics"/>
    <s v="Just Energy"/>
    <x v="15"/>
    <s v="America"/>
    <s v="Ontario"/>
    <m/>
    <s v="No inmail sent"/>
    <x v="5"/>
    <d v="2019-11-26T00:00:00"/>
    <m/>
    <n v="0"/>
    <m/>
    <n v="841"/>
    <s v="Negative"/>
    <d v="2019-11-26T00:00:00"/>
    <m/>
    <m/>
    <m/>
    <m/>
    <s v="&quot;No thanks&quot;"/>
  </r>
  <r>
    <n v="5935"/>
    <m/>
    <n v="0"/>
    <x v="5"/>
    <s v="Jordanah Nekechuk"/>
    <s v="Director, Marketing Business Analytics"/>
    <s v="Canada Post"/>
    <x v="15"/>
    <s v="America"/>
    <s v="Ottawa"/>
    <m/>
    <s v="No inmail sent"/>
    <x v="1"/>
    <m/>
    <m/>
    <n v="0"/>
    <m/>
    <m/>
    <m/>
    <m/>
    <m/>
    <m/>
    <m/>
    <m/>
    <m/>
  </r>
  <r>
    <n v="5936"/>
    <m/>
    <n v="0"/>
    <x v="5"/>
    <s v="Hoshedar Mody"/>
    <s v="Chief Analytics Data Architect and Scientist"/>
    <s v="SQA-Interactive"/>
    <x v="15"/>
    <s v="America"/>
    <s v="Toronto"/>
    <m/>
    <s v="No inmail sent"/>
    <x v="5"/>
    <d v="2019-11-28T00:00:00"/>
    <m/>
    <n v="0"/>
    <m/>
    <n v="839"/>
    <s v="Neutral"/>
    <d v="2019-11-30T00:00:00"/>
    <m/>
    <m/>
    <m/>
    <m/>
    <s v="&quot;Thanks for sharing. Beautiful.&quot;"/>
  </r>
  <r>
    <n v="5937"/>
    <m/>
    <n v="0"/>
    <x v="5"/>
    <s v="Donalta Hall"/>
    <s v="Senior Product Owner, Analytics"/>
    <s v="PointClickCare "/>
    <x v="15"/>
    <s v="America"/>
    <s v="Mississauga"/>
    <m/>
    <s v="No inmail sent"/>
    <x v="1"/>
    <m/>
    <m/>
    <n v="0"/>
    <m/>
    <m/>
    <m/>
    <m/>
    <m/>
    <m/>
    <m/>
    <m/>
    <m/>
  </r>
  <r>
    <n v="5938"/>
    <m/>
    <n v="0"/>
    <x v="5"/>
    <s v="Constantin Tuca"/>
    <s v="Sr. Product Owner - Analytics &amp; Bussiness Inteligence"/>
    <s v="PointClickCare "/>
    <x v="15"/>
    <s v="America"/>
    <s v="Mississauga"/>
    <m/>
    <s v="No inmail sent"/>
    <x v="5"/>
    <d v="2019-11-26T00:00:00"/>
    <m/>
    <n v="0"/>
    <m/>
    <n v="841"/>
    <s v="Neutral"/>
    <d v="2019-11-26T00:00:00"/>
    <m/>
    <m/>
    <m/>
    <m/>
    <s v="Thank you Ramla, but I am not interested at the moment."/>
  </r>
  <r>
    <n v="5939"/>
    <n v="2019"/>
    <n v="7"/>
    <x v="2"/>
    <s v="Ritika Dhar"/>
    <s v="Sr Director Marketing Analytics"/>
    <s v="CIBC"/>
    <x v="15"/>
    <s v="America"/>
    <s v="Toronto"/>
    <m/>
    <s v="No inmail sent"/>
    <x v="5"/>
    <d v="2019-11-26T00:00:00"/>
    <d v="2021-04-07T00:00:00"/>
    <n v="4"/>
    <m/>
    <n v="343"/>
    <s v="None"/>
    <m/>
    <m/>
    <m/>
    <m/>
    <m/>
    <s v="Follow up message sent "/>
  </r>
  <r>
    <n v="5940"/>
    <n v="2019"/>
    <n v="7"/>
    <x v="2"/>
    <s v="Jonah Cait"/>
    <s v="VP, Strategy &amp; Product"/>
    <s v="Hotspex Media"/>
    <x v="1"/>
    <s v="America"/>
    <s v="Toronto"/>
    <m/>
    <s v="No inmail sent"/>
    <x v="5"/>
    <d v="2019-11-26T00:00:00"/>
    <d v="2021-08-17T00:00:00"/>
    <n v="8"/>
    <m/>
    <n v="211"/>
    <s v="Positive"/>
    <m/>
    <m/>
    <m/>
    <m/>
    <m/>
    <m/>
  </r>
  <r>
    <n v="5941"/>
    <n v="2019"/>
    <n v="7"/>
    <x v="2"/>
    <s v="Indivar Kushari"/>
    <s v="Chief Data &amp; Information Officer"/>
    <s v="Canadian Football League"/>
    <x v="15"/>
    <s v="America"/>
    <s v="Toronto"/>
    <m/>
    <s v="No inmail sent"/>
    <x v="5"/>
    <d v="2019-11-26T00:00:00"/>
    <d v="2021-04-07T00:00:00"/>
    <n v="4"/>
    <m/>
    <n v="343"/>
    <s v="None"/>
    <m/>
    <m/>
    <m/>
    <m/>
    <m/>
    <s v="Follow up message sent "/>
  </r>
  <r>
    <n v="5942"/>
    <m/>
    <n v="0"/>
    <x v="5"/>
    <s v="Greg Doufas"/>
    <s v="Chief Technology / Digital OfficerVP, Data and Audience Intelligence"/>
    <s v="The Globe and Mail"/>
    <x v="15"/>
    <s v="America"/>
    <s v="Toronto"/>
    <m/>
    <s v="No inmail sent"/>
    <x v="1"/>
    <m/>
    <m/>
    <n v="0"/>
    <m/>
    <m/>
    <m/>
    <m/>
    <m/>
    <m/>
    <m/>
    <m/>
    <m/>
  </r>
  <r>
    <n v="5943"/>
    <n v="2019"/>
    <n v="7"/>
    <x v="2"/>
    <s v="Yan Beauregard"/>
    <s v="Sr. Manager, Data-Driven Marketing &amp; Customer Experience"/>
    <s v="Cogeco Connexion"/>
    <x v="15"/>
    <s v="America"/>
    <s v="Montreal"/>
    <m/>
    <s v="No inmail sent"/>
    <x v="5"/>
    <d v="2019-11-27T00:00:00"/>
    <d v="2021-04-29T00:00:00"/>
    <n v="4"/>
    <m/>
    <n v="321"/>
    <s v="Negative"/>
    <m/>
    <m/>
    <m/>
    <m/>
    <m/>
    <s v="Follow up message sent "/>
  </r>
  <r>
    <n v="5944"/>
    <d v="1905-07-11T00:00:00"/>
    <n v="7"/>
    <x v="1"/>
    <s v="Nick Necsulescu"/>
    <s v="VP, Analytics, Brand &amp; Marketing ROI "/>
    <s v="kantar"/>
    <x v="1"/>
    <s v="America"/>
    <s v="Canada "/>
    <s v="Ramla's"/>
    <s v="No inmail sent"/>
    <x v="5"/>
    <d v="2019-11-26T00:00:00"/>
    <d v="2021-11-30T00:00:00"/>
    <n v="11"/>
    <m/>
    <n v="841"/>
    <s v="Neutral"/>
    <d v="2019-11-30T00:00:00"/>
    <m/>
    <m/>
    <m/>
    <m/>
    <s v="&quot;Hi Dr. Jarrar- there’s no need to regroup for these services at this time as we have a vendor in place. Thank for reaching out and for your honesty.&quot;"/>
  </r>
  <r>
    <n v="5945"/>
    <m/>
    <n v="0"/>
    <x v="5"/>
    <s v="Michel Valentik"/>
    <s v="Head - Portfolio Strategy, Analytics &amp; Insights"/>
    <s v="President's Choice Financial"/>
    <x v="15"/>
    <s v="America"/>
    <s v="Toronto"/>
    <m/>
    <s v="No inmail sent"/>
    <x v="1"/>
    <m/>
    <m/>
    <n v="0"/>
    <m/>
    <m/>
    <m/>
    <m/>
    <m/>
    <m/>
    <m/>
    <m/>
    <m/>
  </r>
  <r>
    <n v="5946"/>
    <m/>
    <n v="0"/>
    <x v="5"/>
    <s v="Dave MacIver"/>
    <s v="Chief Information Officer"/>
    <s v="Aritzia"/>
    <x v="15"/>
    <s v="America"/>
    <s v="Vancouver"/>
    <m/>
    <s v="No inmail sent"/>
    <x v="1"/>
    <m/>
    <m/>
    <n v="0"/>
    <m/>
    <m/>
    <m/>
    <m/>
    <m/>
    <m/>
    <m/>
    <m/>
    <m/>
  </r>
  <r>
    <n v="5947"/>
    <m/>
    <n v="0"/>
    <x v="5"/>
    <s v="Amir Mahmoudzadeh"/>
    <s v="Senior Manager, Business Intelligence and Data Science"/>
    <s v="SOTI"/>
    <x v="15"/>
    <s v="America"/>
    <s v="Ontario"/>
    <m/>
    <s v="No inmail sent"/>
    <x v="5"/>
    <d v="2019-11-26T00:00:00"/>
    <m/>
    <n v="0"/>
    <m/>
    <n v="841"/>
    <s v="Negative"/>
    <d v="2019-11-26T00:00:00"/>
    <m/>
    <m/>
    <m/>
    <m/>
    <s v="&quot;No, thanks&quot;"/>
  </r>
  <r>
    <n v="5948"/>
    <m/>
    <n v="0"/>
    <x v="5"/>
    <s v="Mark Derry"/>
    <s v="Manager of Data Science and Analytics"/>
    <s v="Husky Energy"/>
    <x v="15"/>
    <s v="America"/>
    <s v="Calgary"/>
    <m/>
    <s v="No inmail sent"/>
    <x v="1"/>
    <m/>
    <m/>
    <n v="0"/>
    <m/>
    <m/>
    <m/>
    <m/>
    <m/>
    <m/>
    <m/>
    <m/>
    <m/>
  </r>
  <r>
    <n v="5949"/>
    <m/>
    <n v="0"/>
    <x v="5"/>
    <s v="Renaud Cardinal"/>
    <s v="Senior manager, Data &amp; analytics"/>
    <s v="National Bank of Canada"/>
    <x v="15"/>
    <s v="America"/>
    <s v="Montreal"/>
    <m/>
    <s v="No inmail sent"/>
    <x v="1"/>
    <m/>
    <m/>
    <n v="0"/>
    <m/>
    <m/>
    <m/>
    <m/>
    <m/>
    <m/>
    <m/>
    <m/>
    <m/>
  </r>
  <r>
    <n v="5950"/>
    <m/>
    <n v="0"/>
    <x v="5"/>
    <s v="Baiju Devani"/>
    <s v="SVP Data Science"/>
    <s v="Aviva Canada"/>
    <x v="15"/>
    <s v="America"/>
    <s v="Toronto"/>
    <m/>
    <s v="No inmail sent"/>
    <x v="1"/>
    <m/>
    <m/>
    <n v="0"/>
    <m/>
    <m/>
    <m/>
    <m/>
    <m/>
    <m/>
    <m/>
    <m/>
    <m/>
  </r>
  <r>
    <n v="5951"/>
    <m/>
    <n v="0"/>
    <x v="5"/>
    <s v="Souha Sabbagh"/>
    <s v="Directrice principale, Centre d’expertise analytique"/>
    <s v="Videotron"/>
    <x v="15"/>
    <s v="America"/>
    <s v="Montreal"/>
    <m/>
    <s v="No inmail sent"/>
    <x v="1"/>
    <m/>
    <m/>
    <n v="0"/>
    <m/>
    <m/>
    <m/>
    <m/>
    <m/>
    <m/>
    <m/>
    <m/>
    <m/>
  </r>
  <r>
    <n v="5952"/>
    <n v="2020"/>
    <n v="7"/>
    <x v="2"/>
    <s v="Angus Robinson"/>
    <s v="AVP, Data &amp; Analytics"/>
    <s v="DentsuBos"/>
    <x v="15"/>
    <s v="America"/>
    <s v="Toronto"/>
    <m/>
    <s v="No inmail sent"/>
    <x v="5"/>
    <d v="2020-01-03T00:00:00"/>
    <d v="2021-04-07T00:00:00"/>
    <n v="4"/>
    <m/>
    <n v="343"/>
    <s v="None"/>
    <m/>
    <m/>
    <m/>
    <m/>
    <m/>
    <s v="follow up message sent "/>
  </r>
  <r>
    <n v="5953"/>
    <m/>
    <n v="0"/>
    <x v="5"/>
    <s v="David Buzzetti, P.Eng, PMP"/>
    <s v="Senior Director IT, Strategic Enterprise Architecture and Data &amp; Analytics"/>
    <s v="McKesson"/>
    <x v="15"/>
    <s v="America"/>
    <s v="Montreal"/>
    <m/>
    <s v="No inmail sent"/>
    <x v="1"/>
    <m/>
    <m/>
    <n v="0"/>
    <m/>
    <m/>
    <m/>
    <m/>
    <m/>
    <m/>
    <m/>
    <m/>
    <m/>
  </r>
  <r>
    <n v="5954"/>
    <m/>
    <n v="0"/>
    <x v="5"/>
    <s v="Errol Muirhead"/>
    <s v="Senior Manager, Data Science and Analytics"/>
    <s v="Softchoice"/>
    <x v="15"/>
    <s v="America"/>
    <s v="Toronto"/>
    <m/>
    <s v="No inmail sent"/>
    <x v="5"/>
    <d v="2019-11-27T00:00:00"/>
    <m/>
    <n v="0"/>
    <m/>
    <n v="840"/>
    <s v="Negative"/>
    <d v="2019-11-27T00:00:00"/>
    <m/>
    <m/>
    <m/>
    <m/>
    <s v="&quot;No, thanks&quot;"/>
  </r>
  <r>
    <n v="5955"/>
    <m/>
    <n v="0"/>
    <x v="5"/>
    <s v="Marina Jovicic"/>
    <s v="Director Of Marketing Operations"/>
    <s v="Softchoice"/>
    <x v="15"/>
    <s v="America"/>
    <s v="Toronto"/>
    <m/>
    <s v="No inmail sent"/>
    <x v="1"/>
    <m/>
    <m/>
    <n v="0"/>
    <m/>
    <m/>
    <m/>
    <m/>
    <m/>
    <m/>
    <m/>
    <m/>
    <m/>
  </r>
  <r>
    <n v="5956"/>
    <m/>
    <n v="0"/>
    <x v="5"/>
    <s v="Anastasia Phillips"/>
    <s v="Partner Marketing Manager"/>
    <s v="Softchoice"/>
    <x v="15"/>
    <s v="America"/>
    <s v="Toronto"/>
    <m/>
    <s v="No inmail sent"/>
    <x v="1"/>
    <m/>
    <m/>
    <n v="0"/>
    <m/>
    <m/>
    <m/>
    <m/>
    <m/>
    <m/>
    <m/>
    <m/>
    <m/>
  </r>
  <r>
    <n v="5957"/>
    <m/>
    <n v="0"/>
    <x v="2"/>
    <s v="Lorne Rothman"/>
    <s v="Principal, Data Science Strategy &amp; Innovation"/>
    <s v="SAS"/>
    <x v="7"/>
    <s v="America"/>
    <s v="Toronto"/>
    <m/>
    <s v="No inmail sent"/>
    <x v="5"/>
    <d v="2019-12-04T00:00:00"/>
    <d v="2021-04-05T00:00:00"/>
    <n v="4"/>
    <m/>
    <n v="833"/>
    <s v="None"/>
    <m/>
    <m/>
    <m/>
    <m/>
    <m/>
    <s v="Follow up message sent"/>
  </r>
  <r>
    <n v="5958"/>
    <m/>
    <n v="0"/>
    <x v="5"/>
    <s v="Dave Wilkinson"/>
    <s v="Director, Content and Digital Measurement and Analytics"/>
    <s v="Mosaic Sales Solutions"/>
    <x v="15"/>
    <s v="America"/>
    <s v="Toronto"/>
    <m/>
    <s v="No inmail sent"/>
    <x v="1"/>
    <m/>
    <m/>
    <n v="0"/>
    <m/>
    <m/>
    <m/>
    <m/>
    <m/>
    <m/>
    <m/>
    <m/>
    <m/>
  </r>
  <r>
    <n v="5959"/>
    <m/>
    <n v="0"/>
    <x v="5"/>
    <s v="Kevin Coombs, MMA"/>
    <s v="Director of Analytics and Data Science"/>
    <s v="Rangle.io"/>
    <x v="15"/>
    <s v="America"/>
    <s v="Toronto"/>
    <m/>
    <s v="No inmail sent"/>
    <x v="1"/>
    <m/>
    <m/>
    <n v="0"/>
    <m/>
    <m/>
    <m/>
    <m/>
    <m/>
    <m/>
    <m/>
    <m/>
    <m/>
  </r>
  <r>
    <n v="5960"/>
    <m/>
    <n v="0"/>
    <x v="5"/>
    <s v="Noha El-Prince"/>
    <s v="Sr. Data Scientist"/>
    <s v="Manulife"/>
    <x v="15"/>
    <s v="America"/>
    <s v="Toronto"/>
    <m/>
    <s v="No inmail sent"/>
    <x v="1"/>
    <m/>
    <m/>
    <n v="0"/>
    <m/>
    <m/>
    <m/>
    <m/>
    <m/>
    <m/>
    <m/>
    <m/>
    <m/>
  </r>
  <r>
    <n v="5961"/>
    <n v="2019"/>
    <n v="7"/>
    <x v="2"/>
    <s v="Stephen Leung"/>
    <s v="Director of Advanced Analytics"/>
    <s v="Manulife"/>
    <x v="15"/>
    <s v="America"/>
    <s v="Toronto"/>
    <m/>
    <s v="No inmail sent"/>
    <x v="5"/>
    <d v="2019-11-26T00:00:00"/>
    <d v="2021-03-18T00:00:00"/>
    <n v="3"/>
    <m/>
    <n v="363"/>
    <s v="None"/>
    <m/>
    <m/>
    <m/>
    <m/>
    <m/>
    <s v="Follow up message sent "/>
  </r>
  <r>
    <n v="5962"/>
    <m/>
    <n v="0"/>
    <x v="5"/>
    <s v="Jeff Shanahan"/>
    <s v="Director, Data &amp; Analytics"/>
    <s v="Septodont"/>
    <x v="15"/>
    <m/>
    <s v="Kitchener"/>
    <m/>
    <s v="No inmail sent"/>
    <x v="1"/>
    <m/>
    <m/>
    <n v="0"/>
    <m/>
    <m/>
    <m/>
    <m/>
    <m/>
    <m/>
    <m/>
    <m/>
    <m/>
  </r>
  <r>
    <n v="5963"/>
    <m/>
    <n v="0"/>
    <x v="5"/>
    <s v="Michael Weiss"/>
    <s v="Product Data Analytics Manager"/>
    <s v="FreshBooks"/>
    <x v="15"/>
    <s v="America"/>
    <s v="Toronto"/>
    <m/>
    <s v="No inmail sent"/>
    <x v="1"/>
    <m/>
    <m/>
    <n v="0"/>
    <m/>
    <m/>
    <m/>
    <m/>
    <m/>
    <m/>
    <m/>
    <m/>
    <m/>
  </r>
  <r>
    <n v="5964"/>
    <m/>
    <n v="0"/>
    <x v="5"/>
    <s v="Paul Cowan"/>
    <s v="Chief Marketing Officer"/>
    <s v="FreshBooks"/>
    <x v="15"/>
    <s v="America"/>
    <s v="Toronto"/>
    <m/>
    <s v="No inmail sent"/>
    <x v="1"/>
    <m/>
    <m/>
    <n v="0"/>
    <m/>
    <m/>
    <m/>
    <m/>
    <m/>
    <m/>
    <m/>
    <m/>
    <m/>
  </r>
  <r>
    <n v="5965"/>
    <m/>
    <n v="0"/>
    <x v="5"/>
    <s v="Kelly Everhardt"/>
    <s v="Sr. Manager - Marketing Analtyics &amp; Data Science"/>
    <s v="Fifth Third Bank"/>
    <x v="15"/>
    <s v="America"/>
    <s v="Toronto"/>
    <m/>
    <s v="No inmail sent"/>
    <x v="1"/>
    <m/>
    <m/>
    <n v="0"/>
    <m/>
    <m/>
    <m/>
    <m/>
    <m/>
    <m/>
    <m/>
    <m/>
    <m/>
  </r>
  <r>
    <n v="5966"/>
    <m/>
    <n v="0"/>
    <x v="5"/>
    <s v="Brenda Nguyen"/>
    <s v="Product Manager, Data &amp; Analytics"/>
    <s v="GEOTAB"/>
    <x v="15"/>
    <s v="America"/>
    <s v="Toronto"/>
    <m/>
    <s v="No inmail sent"/>
    <x v="1"/>
    <m/>
    <m/>
    <n v="0"/>
    <m/>
    <m/>
    <m/>
    <m/>
    <m/>
    <m/>
    <m/>
    <m/>
    <m/>
  </r>
  <r>
    <n v="5967"/>
    <m/>
    <n v="0"/>
    <x v="5"/>
    <s v="Mike Branch"/>
    <s v="Vice President Data &amp; Analytics"/>
    <s v="GEOTAB"/>
    <x v="15"/>
    <s v="America"/>
    <s v="Toronto"/>
    <m/>
    <s v="No inmail sent"/>
    <x v="1"/>
    <m/>
    <m/>
    <n v="0"/>
    <m/>
    <m/>
    <m/>
    <m/>
    <m/>
    <m/>
    <m/>
    <m/>
    <m/>
  </r>
  <r>
    <n v="5968"/>
    <m/>
    <n v="0"/>
    <x v="5"/>
    <s v="Doris Hamilton"/>
    <s v="Manager, Data Intelligence &amp; Analytics"/>
    <s v="Abilities Centre"/>
    <x v="15"/>
    <m/>
    <s v="Whitby"/>
    <m/>
    <s v="No inmail sent"/>
    <x v="1"/>
    <m/>
    <m/>
    <n v="0"/>
    <m/>
    <m/>
    <m/>
    <m/>
    <m/>
    <m/>
    <m/>
    <m/>
    <m/>
  </r>
  <r>
    <n v="5969"/>
    <m/>
    <n v="0"/>
    <x v="5"/>
    <s v="Jonathan Starkey"/>
    <s v="Director Business Analytics"/>
    <s v="Maple Leaf Foods Inc"/>
    <x v="15"/>
    <s v="America"/>
    <s v="Mississauga"/>
    <m/>
    <s v="No inmail sent"/>
    <x v="1"/>
    <m/>
    <m/>
    <n v="0"/>
    <m/>
    <m/>
    <m/>
    <m/>
    <m/>
    <m/>
    <m/>
    <m/>
    <m/>
  </r>
  <r>
    <n v="5970"/>
    <m/>
    <n v="0"/>
    <x v="5"/>
    <s v="Caroline Morissette"/>
    <s v="Vice President Global Data &amp; Analytics"/>
    <s v="McCain Foods"/>
    <x v="15"/>
    <s v="America"/>
    <s v="Toronto"/>
    <m/>
    <s v="No inmail sent"/>
    <x v="1"/>
    <m/>
    <m/>
    <n v="0"/>
    <m/>
    <m/>
    <m/>
    <m/>
    <m/>
    <m/>
    <m/>
    <m/>
    <m/>
  </r>
  <r>
    <n v="5971"/>
    <m/>
    <n v="0"/>
    <x v="5"/>
    <s v="Bonnie Schirk"/>
    <s v="Head of Global IT Sales and Marketing Automation"/>
    <s v="Syngenta"/>
    <x v="15"/>
    <s v="America"/>
    <s v="Guelph"/>
    <m/>
    <s v="No inmail sent"/>
    <x v="1"/>
    <m/>
    <m/>
    <n v="0"/>
    <m/>
    <m/>
    <m/>
    <m/>
    <m/>
    <m/>
    <m/>
    <m/>
    <m/>
  </r>
  <r>
    <n v="5972"/>
    <m/>
    <n v="0"/>
    <x v="3"/>
    <s v="Matt Devlin"/>
    <s v="Managing Director - Marketing Science"/>
    <s v="PHD"/>
    <x v="1"/>
    <s v="America"/>
    <s v="Canada "/>
    <s v="Ramla's"/>
    <s v="No inmail sent"/>
    <x v="5"/>
    <d v="2019-11-29T00:00:00"/>
    <d v="2021-11-09T00:00:00"/>
    <n v="11"/>
    <m/>
    <n v="838"/>
    <s v="Positive"/>
    <d v="2019-12-02T00:00:00"/>
    <s v="matt.devlin@phdmedia.com"/>
    <m/>
    <m/>
    <m/>
    <s v="Danyal Syed from IKEA suggested we connect with him, CHECK FRESHSALES &quot;IKEA_Canada&quot;"/>
  </r>
  <r>
    <n v="5973"/>
    <m/>
    <n v="0"/>
    <x v="5"/>
    <s v="Lory Ajamian"/>
    <s v="VP of Marketing"/>
    <s v="Lightspeed HQ"/>
    <x v="15"/>
    <s v="America"/>
    <s v="Montreal"/>
    <m/>
    <s v="No inmail sent"/>
    <x v="1"/>
    <m/>
    <m/>
    <n v="0"/>
    <m/>
    <m/>
    <m/>
    <m/>
    <m/>
    <m/>
    <m/>
    <m/>
    <m/>
  </r>
  <r>
    <n v="5974"/>
    <m/>
    <n v="0"/>
    <x v="5"/>
    <s v="Nicole Brand"/>
    <s v="Senior Director of Marketing"/>
    <s v="district m"/>
    <x v="15"/>
    <s v="America"/>
    <s v="Montreal"/>
    <m/>
    <s v="No inmail sent"/>
    <x v="1"/>
    <m/>
    <m/>
    <n v="0"/>
    <m/>
    <m/>
    <m/>
    <m/>
    <m/>
    <m/>
    <m/>
    <m/>
    <m/>
  </r>
  <r>
    <n v="5975"/>
    <m/>
    <n v="0"/>
    <x v="5"/>
    <s v="Rachel Bosley"/>
    <s v="Growth Marketing Manager"/>
    <s v="Uberflip"/>
    <x v="15"/>
    <s v="America"/>
    <s v="Toronto"/>
    <m/>
    <s v="No inmail sent"/>
    <x v="5"/>
    <d v="2019-12-04T00:00:00"/>
    <m/>
    <n v="0"/>
    <m/>
    <n v="833"/>
    <s v="None"/>
    <m/>
    <m/>
    <m/>
    <m/>
    <m/>
    <s v="Deleted our connection"/>
  </r>
  <r>
    <n v="5976"/>
    <m/>
    <n v="0"/>
    <x v="5"/>
    <s v="Eric Dressler"/>
    <s v="Director, Analytics"/>
    <s v="Alberta Motor Association"/>
    <x v="15"/>
    <s v="America"/>
    <s v="Edmonton"/>
    <m/>
    <s v="No inmail sent"/>
    <x v="5"/>
    <d v="2019-12-03T00:00:00"/>
    <m/>
    <n v="0"/>
    <m/>
    <n v="834"/>
    <s v="Positive"/>
    <d v="2019-12-04T00:00:00"/>
    <m/>
    <m/>
    <m/>
    <m/>
    <s v="Hi Ramla, wouldn’t mind seeing a demo of this in upcoming weeks. Please reach out at Eric.dressler@ama.ab.ca"/>
  </r>
  <r>
    <n v="5977"/>
    <m/>
    <n v="0"/>
    <x v="5"/>
    <s v="Aditi Lala"/>
    <s v="Regional Marketing Manager"/>
    <s v="Coveo"/>
    <x v="15"/>
    <s v="America"/>
    <s v="Montreal"/>
    <m/>
    <s v="No inmail sent"/>
    <x v="1"/>
    <m/>
    <m/>
    <n v="0"/>
    <m/>
    <m/>
    <m/>
    <m/>
    <m/>
    <m/>
    <m/>
    <m/>
    <m/>
  </r>
  <r>
    <n v="5978"/>
    <m/>
    <n v="0"/>
    <x v="5"/>
    <s v="Arash Habib, MBA"/>
    <s v="Director Of Analytics"/>
    <s v="Rubikloud Technologies"/>
    <x v="15"/>
    <s v="America"/>
    <s v="Toronto"/>
    <m/>
    <s v="No inmail sent"/>
    <x v="5"/>
    <d v="2019-12-03T00:00:00"/>
    <m/>
    <n v="0"/>
    <m/>
    <n v="834"/>
    <s v="Negative"/>
    <d v="2019-12-03T00:00:00"/>
    <m/>
    <m/>
    <m/>
    <m/>
    <s v="&quot;Hey Ramla - this is exactly what Rubikloud does. We have an application called CLCM that I lead which does this. Thanks for your time.&quot;"/>
  </r>
  <r>
    <n v="5979"/>
    <m/>
    <n v="0"/>
    <x v="5"/>
    <s v="Adam Liu, MMA, MBA"/>
    <s v="Manager, Analytics &amp; Insights"/>
    <s v="TDBG"/>
    <x v="15"/>
    <s v="America"/>
    <s v="Toronto"/>
    <m/>
    <s v="No inmail sent"/>
    <x v="5"/>
    <d v="2020-01-07T00:00:00"/>
    <m/>
    <n v="0"/>
    <m/>
    <n v="799"/>
    <s v="Negative"/>
    <d v="2020-01-07T00:00:00"/>
    <m/>
    <m/>
    <m/>
    <m/>
    <s v="&quot;No thanks&quot;"/>
  </r>
  <r>
    <n v="5980"/>
    <m/>
    <n v="0"/>
    <x v="5"/>
    <s v="Akshay Prasad"/>
    <s v="Lifecycle Analytics Manager"/>
    <s v="FreshBooks"/>
    <x v="15"/>
    <s v="America"/>
    <s v="Toronto"/>
    <m/>
    <s v="No inmail sent"/>
    <x v="5"/>
    <d v="2020-01-13T00:00:00"/>
    <m/>
    <n v="0"/>
    <m/>
    <n v="793"/>
    <s v="Negative"/>
    <d v="2020-01-12T00:00:00"/>
    <m/>
    <m/>
    <m/>
    <m/>
    <s v="&quot;No thanks&quot;"/>
  </r>
  <r>
    <n v="5981"/>
    <m/>
    <n v="0"/>
    <x v="5"/>
    <s v="Jianli Ren"/>
    <s v="Head of Data Science"/>
    <s v="Imperial Oil"/>
    <x v="15"/>
    <s v="America"/>
    <s v="Calgary"/>
    <m/>
    <s v="No inmail sent"/>
    <x v="5"/>
    <d v="2019-12-03T00:00:00"/>
    <m/>
    <n v="0"/>
    <m/>
    <n v="834"/>
    <s v="Negative"/>
    <d v="2019-12-17T00:00:00"/>
    <m/>
    <m/>
    <m/>
    <m/>
    <s v="No"/>
  </r>
  <r>
    <n v="5982"/>
    <m/>
    <n v="0"/>
    <x v="5"/>
    <s v="Michael Priestley"/>
    <s v="Information architect, Marketing Analytics"/>
    <s v="IBM Canada"/>
    <x v="15"/>
    <s v="America"/>
    <s v="Ontario"/>
    <m/>
    <s v="No inmail sent"/>
    <x v="5"/>
    <d v="2019-12-03T00:00:00"/>
    <m/>
    <n v="0"/>
    <m/>
    <n v="834"/>
    <s v="Negative"/>
    <d v="2019-12-03T00:00:00"/>
    <m/>
    <m/>
    <m/>
    <m/>
    <s v="&quot;No, thanks&quot;"/>
  </r>
  <r>
    <n v="5983"/>
    <m/>
    <n v="0"/>
    <x v="5"/>
    <s v="Joseph Elkouby"/>
    <s v="Strategy Director"/>
    <s v="McCann Canada"/>
    <x v="15"/>
    <s v="America"/>
    <s v="Toronto"/>
    <m/>
    <s v="No inmail sent"/>
    <x v="1"/>
    <m/>
    <m/>
    <n v="0"/>
    <m/>
    <m/>
    <m/>
    <m/>
    <m/>
    <m/>
    <m/>
    <m/>
    <m/>
  </r>
  <r>
    <n v="5984"/>
    <m/>
    <n v="0"/>
    <x v="5"/>
    <s v="Jean George, MBA"/>
    <s v="Director of Strategy &amp; Market Insights"/>
    <s v="GTB "/>
    <x v="15"/>
    <s v="America"/>
    <s v="Toronto"/>
    <m/>
    <s v="No inmail sent"/>
    <x v="1"/>
    <m/>
    <m/>
    <n v="0"/>
    <m/>
    <m/>
    <m/>
    <m/>
    <m/>
    <m/>
    <m/>
    <m/>
    <m/>
  </r>
  <r>
    <n v="5985"/>
    <m/>
    <n v="0"/>
    <x v="5"/>
    <s v="Sasha Matviienko"/>
    <s v="Data &amp; Analytics Manager"/>
    <s v="GTB "/>
    <x v="15"/>
    <s v="America"/>
    <s v="Toronto"/>
    <m/>
    <s v="No inmail sent"/>
    <x v="1"/>
    <m/>
    <m/>
    <n v="0"/>
    <m/>
    <m/>
    <m/>
    <m/>
    <m/>
    <m/>
    <m/>
    <m/>
    <m/>
  </r>
  <r>
    <n v="5986"/>
    <m/>
    <n v="0"/>
    <x v="5"/>
    <s v="Uma Benakal"/>
    <s v="Data Science &amp; Analytics"/>
    <s v="TransUnion"/>
    <x v="15"/>
    <s v="America"/>
    <s v="Toronto"/>
    <m/>
    <s v="No inmail sent"/>
    <x v="5"/>
    <d v="2019-12-03T00:00:00"/>
    <m/>
    <n v="0"/>
    <m/>
    <n v="834"/>
    <s v="Negative"/>
    <d v="2019-12-03T00:00:00"/>
    <m/>
    <m/>
    <m/>
    <m/>
    <s v="&quot;No, thanks&quot;"/>
  </r>
  <r>
    <n v="5987"/>
    <m/>
    <n v="0"/>
    <x v="5"/>
    <s v="Alina He"/>
    <s v="Senior Analyst, Analytics"/>
    <s v="IPG Mediabrands"/>
    <x v="15"/>
    <s v="America"/>
    <s v="Toronto"/>
    <m/>
    <s v="No inmail sent"/>
    <x v="1"/>
    <m/>
    <m/>
    <n v="0"/>
    <m/>
    <m/>
    <m/>
    <m/>
    <m/>
    <m/>
    <m/>
    <m/>
    <m/>
  </r>
  <r>
    <n v="5988"/>
    <m/>
    <n v="0"/>
    <x v="5"/>
    <s v="Lisa Bakewell"/>
    <s v="Manager, Data Visualization, Data &amp; Analytics"/>
    <s v="Wavemaker"/>
    <x v="15"/>
    <s v="America"/>
    <s v="Toronto"/>
    <m/>
    <s v="No inmail sent"/>
    <x v="5"/>
    <d v="2019-12-03T00:00:00"/>
    <m/>
    <n v="0"/>
    <m/>
    <n v="834"/>
    <s v="Negative"/>
    <d v="2019-12-17T00:00:00"/>
    <m/>
    <m/>
    <m/>
    <m/>
    <s v="I'm not interested, as I'm no longer with wavemaker."/>
  </r>
  <r>
    <n v="5989"/>
    <m/>
    <n v="0"/>
    <x v="5"/>
    <s v="Glenn Waine"/>
    <s v="Senior Director and Head of Data Science, Consulting and Data Strategy"/>
    <s v="TransUnion"/>
    <x v="15"/>
    <s v="America"/>
    <s v="Toronto"/>
    <m/>
    <s v="No inmail sent"/>
    <x v="1"/>
    <m/>
    <m/>
    <n v="0"/>
    <m/>
    <m/>
    <m/>
    <m/>
    <m/>
    <m/>
    <m/>
    <m/>
    <m/>
  </r>
  <r>
    <n v="5990"/>
    <m/>
    <n v="0"/>
    <x v="5"/>
    <s v="Phil Olivieri, HBA, PCRM, DSCP"/>
    <s v="Insights &amp; Analytics Executive"/>
    <s v="PDO Associates"/>
    <x v="15"/>
    <s v="America"/>
    <s v="Toronto"/>
    <m/>
    <s v="No inmail sent"/>
    <x v="5"/>
    <d v="2019-12-03T00:00:00"/>
    <m/>
    <n v="0"/>
    <m/>
    <n v="834"/>
    <s v="Negative"/>
    <d v="2019-12-03T00:00:00"/>
    <m/>
    <m/>
    <m/>
    <m/>
    <s v="Planning for retirement"/>
  </r>
  <r>
    <n v="5991"/>
    <m/>
    <n v="0"/>
    <x v="5"/>
    <s v="Isabelle Valois, MBA"/>
    <s v="Head of Market Strategy &amp; Intelligence"/>
    <s v="Henkel"/>
    <x v="15"/>
    <s v="America"/>
    <s v="Montreal"/>
    <m/>
    <s v="No inmail sent"/>
    <x v="1"/>
    <m/>
    <m/>
    <n v="0"/>
    <m/>
    <m/>
    <m/>
    <m/>
    <m/>
    <m/>
    <m/>
    <m/>
    <m/>
  </r>
  <r>
    <n v="5992"/>
    <m/>
    <n v="0"/>
    <x v="5"/>
    <s v="Duke T. Chung"/>
    <s v="Manager, Pricing Analytics | Data Scientist"/>
    <s v="CN"/>
    <x v="15"/>
    <s v="America"/>
    <s v="Montreal"/>
    <m/>
    <s v="No inmail sent"/>
    <x v="5"/>
    <d v="2019-12-23T00:00:00"/>
    <m/>
    <n v="0"/>
    <m/>
    <n v="814"/>
    <s v="Negative"/>
    <d v="2020-01-09T00:00:00"/>
    <m/>
    <m/>
    <m/>
    <m/>
    <s v="Thanks for reaching out Ramla. Unfortunately, there’s no interest."/>
  </r>
  <r>
    <n v="5993"/>
    <m/>
    <n v="0"/>
    <x v="5"/>
    <s v="Terry Yakimchick"/>
    <s v="Director of Marketing &amp; Analytics"/>
    <s v="Intuit"/>
    <x v="15"/>
    <s v="America"/>
    <s v="Mississauga"/>
    <m/>
    <s v="No inmail sent"/>
    <x v="1"/>
    <m/>
    <m/>
    <n v="0"/>
    <m/>
    <m/>
    <m/>
    <m/>
    <m/>
    <m/>
    <m/>
    <m/>
    <m/>
  </r>
  <r>
    <n v="5994"/>
    <m/>
    <n v="0"/>
    <x v="5"/>
    <s v="Lara Johnson, MBA"/>
    <s v="Vice President, Marketing and Communications"/>
    <s v="British Columbia Institute of Technology"/>
    <x v="15"/>
    <s v="America"/>
    <s v="Vancouver"/>
    <m/>
    <s v="No inmail sent"/>
    <x v="1"/>
    <m/>
    <m/>
    <n v="0"/>
    <m/>
    <m/>
    <m/>
    <m/>
    <m/>
    <m/>
    <m/>
    <m/>
    <m/>
  </r>
  <r>
    <n v="5995"/>
    <m/>
    <n v="0"/>
    <x v="5"/>
    <s v="Eric Brener"/>
    <s v="Director, Analytics"/>
    <s v="Shaw Communications"/>
    <x v="15"/>
    <s v="America"/>
    <s v="Toronto"/>
    <m/>
    <s v="No inmail sent"/>
    <x v="5"/>
    <d v="2020-01-02T00:00:00"/>
    <m/>
    <n v="0"/>
    <m/>
    <n v="804"/>
    <s v="Negative"/>
    <d v="2020-01-02T00:00:00"/>
    <m/>
    <m/>
    <m/>
    <m/>
    <s v="&quot;No thanks&quot;"/>
  </r>
  <r>
    <n v="5996"/>
    <n v="2019"/>
    <n v="7"/>
    <x v="2"/>
    <s v="Vikram Singh Deswal"/>
    <s v="Program Director - Analytics"/>
    <s v="Wipro Limited Canada"/>
    <x v="15"/>
    <s v="America"/>
    <s v="Toronto"/>
    <m/>
    <s v="No inmail sent"/>
    <x v="5"/>
    <d v="2019-12-03T00:00:00"/>
    <d v="2021-04-07T00:00:00"/>
    <n v="4"/>
    <m/>
    <n v="343"/>
    <s v="None"/>
    <m/>
    <m/>
    <m/>
    <m/>
    <m/>
    <s v="Follow up message sent "/>
  </r>
  <r>
    <n v="5997"/>
    <n v="2019"/>
    <n v="7"/>
    <x v="2"/>
    <s v="Robert S Smith"/>
    <s v="Chief Sales and Marketing Officer"/>
    <s v="Livingston International"/>
    <x v="15"/>
    <s v="America"/>
    <s v="Toronto"/>
    <m/>
    <s v="No inmail sent"/>
    <x v="5"/>
    <d v="2019-12-04T00:00:00"/>
    <d v="2021-03-19T00:00:00"/>
    <n v="3"/>
    <m/>
    <n v="362"/>
    <s v="None"/>
    <m/>
    <m/>
    <m/>
    <m/>
    <m/>
    <s v="Follow up message sent "/>
  </r>
  <r>
    <n v="5998"/>
    <m/>
    <n v="0"/>
    <x v="5"/>
    <s v="Karen Jasper"/>
    <s v="Director, Marketing"/>
    <s v="Livingston International"/>
    <x v="15"/>
    <s v="America"/>
    <s v="Toronto"/>
    <m/>
    <s v="No inmail sent"/>
    <x v="1"/>
    <m/>
    <m/>
    <n v="0"/>
    <m/>
    <m/>
    <m/>
    <m/>
    <m/>
    <m/>
    <m/>
    <m/>
    <m/>
  </r>
  <r>
    <n v="5999"/>
    <m/>
    <n v="0"/>
    <x v="5"/>
    <s v="Martin Pietrzak"/>
    <s v="VP of Marketing"/>
    <s v="Viafoura"/>
    <x v="15"/>
    <s v="America"/>
    <s v="Toronto"/>
    <m/>
    <s v="No inmail sent"/>
    <x v="1"/>
    <m/>
    <m/>
    <n v="0"/>
    <m/>
    <m/>
    <m/>
    <m/>
    <m/>
    <m/>
    <m/>
    <m/>
    <m/>
  </r>
  <r>
    <n v="6000"/>
    <m/>
    <n v="0"/>
    <x v="5"/>
    <s v="Earl van As"/>
    <s v="Vice President, Marketing"/>
    <s v="Conexiom"/>
    <x v="15"/>
    <s v="America"/>
    <s v="Vancouver"/>
    <m/>
    <s v="No inmail sent"/>
    <x v="1"/>
    <m/>
    <m/>
    <n v="0"/>
    <m/>
    <m/>
    <m/>
    <m/>
    <m/>
    <m/>
    <m/>
    <m/>
    <m/>
  </r>
  <r>
    <n v="6001"/>
    <m/>
    <n v="0"/>
    <x v="5"/>
    <s v="Scott Waldrum"/>
    <s v="Vice President of Marketing"/>
    <s v="Squirrel Systems"/>
    <x v="15"/>
    <s v="America"/>
    <s v="Vancouver"/>
    <m/>
    <s v="No inmail sent"/>
    <x v="1"/>
    <m/>
    <m/>
    <n v="0"/>
    <m/>
    <m/>
    <m/>
    <m/>
    <m/>
    <m/>
    <m/>
    <m/>
    <m/>
  </r>
  <r>
    <n v="6002"/>
    <m/>
    <n v="0"/>
    <x v="5"/>
    <s v="Paul Sial"/>
    <s v="VP of Marketing"/>
    <s v="Hostaway "/>
    <x v="15"/>
    <s v="America"/>
    <s v="Toronto"/>
    <m/>
    <s v="No inmail sent"/>
    <x v="1"/>
    <m/>
    <m/>
    <n v="0"/>
    <m/>
    <m/>
    <m/>
    <m/>
    <m/>
    <m/>
    <m/>
    <m/>
    <m/>
  </r>
  <r>
    <n v="6003"/>
    <m/>
    <n v="0"/>
    <x v="5"/>
    <s v="Darryl Praill"/>
    <s v="Chief Marketing Officer"/>
    <s v="VanillaSoft"/>
    <x v="15"/>
    <m/>
    <s v="Gatineau"/>
    <m/>
    <s v="No inmail sent"/>
    <x v="5"/>
    <d v="2019-12-03T00:00:00"/>
    <m/>
    <n v="0"/>
    <m/>
    <n v="834"/>
    <s v="None"/>
    <m/>
    <m/>
    <m/>
    <m/>
    <m/>
    <s v="Follow up message sent Dec. 17th"/>
  </r>
  <r>
    <n v="6004"/>
    <n v="2019"/>
    <n v="7"/>
    <x v="2"/>
    <s v="Nicolas Morganti"/>
    <s v="Manager, Marketing Automation"/>
    <s v="Auvik Networks Inc."/>
    <x v="15"/>
    <s v="America"/>
    <s v="Waterloo"/>
    <m/>
    <s v="No inmail sent"/>
    <x v="5"/>
    <d v="2019-12-03T00:00:00"/>
    <d v="2021-04-07T00:00:00"/>
    <n v="4"/>
    <m/>
    <n v="343"/>
    <s v="None"/>
    <m/>
    <m/>
    <m/>
    <m/>
    <m/>
    <s v="Follow up message sent "/>
  </r>
  <r>
    <n v="6005"/>
    <m/>
    <n v="0"/>
    <x v="5"/>
    <s v="Sona Khosla"/>
    <s v="Vice President of Marketing"/>
    <s v="Benevity"/>
    <x v="15"/>
    <s v="America"/>
    <s v="Calgary"/>
    <m/>
    <s v="No inmail sent"/>
    <x v="1"/>
    <m/>
    <m/>
    <n v="0"/>
    <m/>
    <m/>
    <m/>
    <m/>
    <m/>
    <m/>
    <m/>
    <m/>
    <m/>
  </r>
  <r>
    <n v="6006"/>
    <m/>
    <n v="0"/>
    <x v="5"/>
    <s v="Hitesh Narang"/>
    <s v="National Practice Lead, Modelling"/>
    <s v="Touché!"/>
    <x v="15"/>
    <s v="America"/>
    <s v="Toronto"/>
    <m/>
    <s v="No inmail sent"/>
    <x v="5"/>
    <d v="2019-12-03T00:00:00"/>
    <m/>
    <n v="0"/>
    <m/>
    <n v="834"/>
    <s v="Positive"/>
    <d v="2019-12-03T00:00:00"/>
    <m/>
    <m/>
    <m/>
    <m/>
    <s v="Thanks for reaching out Ramla. Let me connect with head of my department and then we can connect over call to discuss further."/>
  </r>
  <r>
    <n v="6007"/>
    <m/>
    <n v="0"/>
    <x v="5"/>
    <s v="Shannon Arnold"/>
    <s v="Vice President of Marketing"/>
    <s v="Real Time Networks"/>
    <x v="15"/>
    <s v="America"/>
    <s v="Montreal"/>
    <m/>
    <s v="No inmail sent"/>
    <x v="1"/>
    <m/>
    <m/>
    <n v="0"/>
    <m/>
    <m/>
    <m/>
    <m/>
    <m/>
    <m/>
    <m/>
    <m/>
    <m/>
  </r>
  <r>
    <n v="6008"/>
    <m/>
    <n v="0"/>
    <x v="5"/>
    <s v="Tanmay Bahl"/>
    <s v="Business Innovation Analyst"/>
    <s v="PepsiCo"/>
    <x v="15"/>
    <s v="America"/>
    <s v="Toronto"/>
    <m/>
    <s v="No inmail sent"/>
    <x v="5"/>
    <d v="2020-01-03T00:00:00"/>
    <m/>
    <n v="0"/>
    <m/>
    <n v="803"/>
    <s v="Negative"/>
    <d v="2020-01-03T00:00:00"/>
    <m/>
    <m/>
    <m/>
    <m/>
    <s v="&quot;No thanks&quot;"/>
  </r>
  <r>
    <n v="6009"/>
    <m/>
    <n v="0"/>
    <x v="5"/>
    <s v="Steven Zhao"/>
    <s v="Principal Modeling Scientist"/>
    <s v="Epsilon Targeting"/>
    <x v="15"/>
    <s v="America"/>
    <s v="Toronto"/>
    <m/>
    <s v="No inmail sent"/>
    <x v="1"/>
    <m/>
    <m/>
    <n v="0"/>
    <m/>
    <m/>
    <m/>
    <m/>
    <m/>
    <m/>
    <m/>
    <m/>
    <m/>
  </r>
  <r>
    <n v="6010"/>
    <m/>
    <n v="0"/>
    <x v="5"/>
    <s v="Joanna Taccone"/>
    <s v="Director of Marketing"/>
    <s v="AcuityAds Inc."/>
    <x v="15"/>
    <s v="America"/>
    <s v="Toronto"/>
    <m/>
    <s v="No inmail sent"/>
    <x v="5"/>
    <d v="2019-12-10T00:00:00"/>
    <m/>
    <n v="0"/>
    <m/>
    <n v="827"/>
    <s v="Negative"/>
    <d v="2020-01-06T00:00:00"/>
    <m/>
    <m/>
    <m/>
    <m/>
    <s v="&quot;No thanks&quot;"/>
  </r>
  <r>
    <n v="6011"/>
    <m/>
    <n v="0"/>
    <x v="5"/>
    <s v="Neeraj Soni"/>
    <s v="Manager, Strategic and Analytics Insights"/>
    <s v="Deloitte"/>
    <x v="15"/>
    <s v="America"/>
    <s v="Toronto"/>
    <m/>
    <s v="No inmail sent"/>
    <x v="5"/>
    <d v="2019-12-03T00:00:00"/>
    <m/>
    <n v="0"/>
    <m/>
    <n v="834"/>
    <s v="Neutral"/>
    <d v="2019-12-17T00:00:00"/>
    <m/>
    <m/>
    <m/>
    <m/>
    <s v="&quot;Hi Dr. Ramla,_x000a_I have moved away from an agency role and am working in the financial advisory division of Deloitte. I don’t think there is a synergy currently with your offerings, but I will keep you in my list if I come across such business problems in future.&quot;"/>
  </r>
  <r>
    <n v="6012"/>
    <m/>
    <n v="0"/>
    <x v="5"/>
    <s v="Chris Osborne"/>
    <s v="Vice President Of Product Management and Insights"/>
    <s v="360insights.com"/>
    <x v="15"/>
    <m/>
    <s v="Whitby"/>
    <m/>
    <s v="No inmail sent"/>
    <x v="1"/>
    <m/>
    <m/>
    <n v="0"/>
    <m/>
    <m/>
    <m/>
    <m/>
    <m/>
    <m/>
    <m/>
    <m/>
    <m/>
  </r>
  <r>
    <n v="6013"/>
    <n v="2019"/>
    <n v="7"/>
    <x v="2"/>
    <s v="Oscar Nyemb"/>
    <s v="Senior Manager Strategic Insights"/>
    <s v="Constellation Brands"/>
    <x v="15"/>
    <s v="America"/>
    <s v="Montreal"/>
    <m/>
    <s v="No inmail sent"/>
    <x v="5"/>
    <d v="2019-12-04T00:00:00"/>
    <d v="2021-03-19T00:00:00"/>
    <n v="3"/>
    <m/>
    <n v="362"/>
    <s v="None"/>
    <m/>
    <m/>
    <m/>
    <m/>
    <m/>
    <s v="Follow up message sent "/>
  </r>
  <r>
    <n v="6014"/>
    <m/>
    <n v="0"/>
    <x v="5"/>
    <s v="Thierry Garrier"/>
    <s v="Chief Marketing Officer"/>
    <s v="Bio-K+ International Inc."/>
    <x v="15"/>
    <s v="America"/>
    <s v="Montreal"/>
    <m/>
    <s v="No inmail sent"/>
    <x v="5"/>
    <d v="2019-12-03T00:00:00"/>
    <m/>
    <n v="0"/>
    <m/>
    <n v="834"/>
    <s v="Negative"/>
    <d v="2019-12-03T00:00:00"/>
    <m/>
    <m/>
    <m/>
    <m/>
    <s v="No thanks"/>
  </r>
  <r>
    <n v="6015"/>
    <m/>
    <n v="0"/>
    <x v="5"/>
    <s v="Mariève Bégin"/>
    <s v="Chef marketing"/>
    <s v="Agropur"/>
    <x v="15"/>
    <s v="America"/>
    <s v="Quebec"/>
    <m/>
    <s v="No inmail sent"/>
    <x v="5"/>
    <d v="2019-12-03T00:00:00"/>
    <m/>
    <n v="0"/>
    <m/>
    <n v="834"/>
    <s v="Negative"/>
    <d v="2019-12-03T00:00:00"/>
    <m/>
    <m/>
    <m/>
    <m/>
    <s v="No thanks"/>
  </r>
  <r>
    <n v="6016"/>
    <m/>
    <n v="0"/>
    <x v="5"/>
    <s v="Larry O"/>
    <s v="Global Marketing Insights &amp; Processes Manager"/>
    <s v="Petro-Canada Lubricants Inc"/>
    <x v="15"/>
    <s v="America"/>
    <s v="Ontario"/>
    <m/>
    <s v="No inmail sent"/>
    <x v="1"/>
    <m/>
    <m/>
    <n v="0"/>
    <m/>
    <m/>
    <m/>
    <m/>
    <m/>
    <m/>
    <m/>
    <m/>
    <m/>
  </r>
  <r>
    <n v="6017"/>
    <m/>
    <n v="0"/>
    <x v="5"/>
    <s v="Cherie Raymond"/>
    <s v="VP,Group Media Director"/>
    <s v="UNION Advertising Canada LP"/>
    <x v="15"/>
    <s v="America"/>
    <s v="Ontario"/>
    <m/>
    <s v="No inmail sent"/>
    <x v="5"/>
    <d v="2019-12-16T00:00:00"/>
    <m/>
    <n v="0"/>
    <m/>
    <n v="821"/>
    <s v="Neutral"/>
    <d v="2019-12-17T00:00:00"/>
    <m/>
    <m/>
    <m/>
    <m/>
    <s v="&quot;I'm not sure_x000a_Maybe&quot;"/>
  </r>
  <r>
    <n v="6018"/>
    <m/>
    <n v="0"/>
    <x v="5"/>
    <s v="Rita Dias"/>
    <s v="Vice President, Marketing &amp; Communications"/>
    <s v="Symcor"/>
    <x v="15"/>
    <s v="America"/>
    <s v="Toronto"/>
    <m/>
    <s v="No inmail sent"/>
    <x v="1"/>
    <m/>
    <m/>
    <n v="0"/>
    <m/>
    <m/>
    <m/>
    <m/>
    <m/>
    <m/>
    <m/>
    <m/>
    <m/>
  </r>
  <r>
    <n v="6019"/>
    <n v="2019"/>
    <n v="7"/>
    <x v="2"/>
    <s v="Miki Velemirovich"/>
    <s v="President, Marketing"/>
    <s v="Cargo"/>
    <x v="15"/>
    <s v="America"/>
    <s v="Toronto"/>
    <m/>
    <s v="No inmail sent"/>
    <x v="5"/>
    <d v="2019-12-06T00:00:00"/>
    <d v="2021-03-19T00:00:00"/>
    <n v="3"/>
    <m/>
    <n v="362"/>
    <s v="None"/>
    <m/>
    <m/>
    <m/>
    <m/>
    <m/>
    <s v="Follow up message sent "/>
  </r>
  <r>
    <n v="6020"/>
    <m/>
    <n v="0"/>
    <x v="5"/>
    <s v="Alexi Mann"/>
    <s v="Chief Marketing Officer"/>
    <s v="CST Consultants Inc."/>
    <x v="15"/>
    <s v="America"/>
    <s v="Toronto"/>
    <m/>
    <s v="No inmail sent"/>
    <x v="1"/>
    <m/>
    <m/>
    <n v="0"/>
    <m/>
    <m/>
    <m/>
    <m/>
    <m/>
    <m/>
    <m/>
    <m/>
    <m/>
  </r>
  <r>
    <n v="6021"/>
    <m/>
    <n v="0"/>
    <x v="5"/>
    <s v="Ben Lirangi, MBA"/>
    <s v="Associate Vice President - Marketing Activation"/>
    <s v="Sun Life Financial"/>
    <x v="15"/>
    <s v="America"/>
    <s v="Toronto"/>
    <m/>
    <s v="No inmail sent"/>
    <x v="1"/>
    <m/>
    <m/>
    <n v="0"/>
    <m/>
    <m/>
    <m/>
    <m/>
    <m/>
    <m/>
    <m/>
    <m/>
    <m/>
  </r>
  <r>
    <n v="6022"/>
    <n v="2019"/>
    <n v="7"/>
    <x v="2"/>
    <s v="Martha Turner"/>
    <s v="Chief Marketing &amp; Sales Officer"/>
    <s v="Teachers Life Insurance "/>
    <x v="15"/>
    <s v="America"/>
    <s v="Toronto"/>
    <m/>
    <s v="No inmail sent"/>
    <x v="5"/>
    <d v="2019-12-20T00:00:00"/>
    <d v="2021-03-19T00:00:00"/>
    <n v="3"/>
    <m/>
    <n v="362"/>
    <s v="None"/>
    <m/>
    <m/>
    <m/>
    <m/>
    <m/>
    <s v="follow up message sent "/>
  </r>
  <r>
    <n v="6023"/>
    <m/>
    <n v="0"/>
    <x v="5"/>
    <s v="Scott G."/>
    <s v="Vice President Marketing"/>
    <s v="Apogee Enterprises, Inc."/>
    <x v="15"/>
    <s v="America"/>
    <s v="Toronto"/>
    <m/>
    <s v="No inmail sent"/>
    <x v="1"/>
    <m/>
    <m/>
    <n v="0"/>
    <m/>
    <m/>
    <m/>
    <m/>
    <m/>
    <m/>
    <m/>
    <m/>
    <m/>
  </r>
  <r>
    <n v="6024"/>
    <n v="2019"/>
    <n v="7"/>
    <x v="2"/>
    <s v="Tina Andes"/>
    <s v="VP of Sales and Marketing"/>
    <s v="Rank Media Agency"/>
    <x v="15"/>
    <s v="America"/>
    <s v="Montreal"/>
    <m/>
    <s v="No inmail sent"/>
    <x v="5"/>
    <d v="2019-12-03T00:00:00"/>
    <d v="2021-03-19T00:00:00"/>
    <n v="3"/>
    <m/>
    <n v="362"/>
    <s v="None"/>
    <m/>
    <m/>
    <m/>
    <m/>
    <m/>
    <s v="Follow up message sent "/>
  </r>
  <r>
    <n v="6025"/>
    <n v="2019"/>
    <n v="7"/>
    <x v="2"/>
    <s v="Anthony Borges"/>
    <s v="Marketing Director"/>
    <s v="Split-Fire Sales "/>
    <x v="1"/>
    <s v="Europe"/>
    <s v="Norwich"/>
    <m/>
    <s v="No inmail sent"/>
    <x v="5"/>
    <d v="2019-12-03T00:00:00"/>
    <d v="2021-05-17T00:00:00"/>
    <n v="5"/>
    <m/>
    <n v="303"/>
    <s v="None"/>
    <m/>
    <m/>
    <m/>
    <m/>
    <m/>
    <s v="I would be willing to educate myself on your offering if you could please link me to your website, or relevant documents"/>
  </r>
  <r>
    <n v="6026"/>
    <n v="2019"/>
    <n v="7"/>
    <x v="2"/>
    <s v="Carlos E Ferreira"/>
    <s v="Director of Data Science"/>
    <s v="Stradigi AI"/>
    <x v="15"/>
    <s v="America"/>
    <s v="Montreal"/>
    <m/>
    <s v="No inmail sent"/>
    <x v="5"/>
    <d v="2019-12-03T00:00:00"/>
    <d v="2021-03-19T00:00:00"/>
    <n v="3"/>
    <m/>
    <n v="362"/>
    <s v="None"/>
    <m/>
    <m/>
    <m/>
    <m/>
    <m/>
    <s v="Follow up message sent "/>
  </r>
  <r>
    <n v="6027"/>
    <n v="2019"/>
    <n v="7"/>
    <x v="2"/>
    <s v="Jeff Nedza"/>
    <s v="Vice President of Marketing"/>
    <s v="Cadence Music Group"/>
    <x v="15"/>
    <s v="America"/>
    <s v="Toronto"/>
    <m/>
    <s v="No inmail sent"/>
    <x v="5"/>
    <d v="2019-12-03T00:00:00"/>
    <d v="2021-03-18T00:00:00"/>
    <n v="3"/>
    <m/>
    <n v="363"/>
    <s v="None"/>
    <m/>
    <m/>
    <m/>
    <m/>
    <m/>
    <s v="Follow up message sent "/>
  </r>
  <r>
    <n v="6028"/>
    <m/>
    <n v="0"/>
    <x v="5"/>
    <s v="Louis Fabbi"/>
    <s v="Founder | Sr Data Scientist"/>
    <s v="Fabi Analytics Inc."/>
    <x v="15"/>
    <s v="America"/>
    <s v="Calgary"/>
    <m/>
    <s v="No inmail sent"/>
    <x v="5"/>
    <m/>
    <m/>
    <n v="0"/>
    <m/>
    <m/>
    <m/>
    <m/>
    <m/>
    <m/>
    <m/>
    <m/>
    <s v="Not relevant"/>
  </r>
  <r>
    <n v="6029"/>
    <m/>
    <n v="0"/>
    <x v="5"/>
    <s v="Roman Boimistruk"/>
    <s v="Lead, Automation and Insights"/>
    <s v="Touché!"/>
    <x v="15"/>
    <s v="America"/>
    <s v="Toronto"/>
    <m/>
    <s v="No inmail sent"/>
    <x v="1"/>
    <m/>
    <m/>
    <n v="0"/>
    <m/>
    <m/>
    <m/>
    <m/>
    <m/>
    <m/>
    <m/>
    <m/>
    <m/>
  </r>
  <r>
    <n v="6030"/>
    <m/>
    <n v="0"/>
    <x v="5"/>
    <s v="Sarah Boivin"/>
    <s v="Stratège média 360"/>
    <s v="Touché!"/>
    <x v="15"/>
    <s v="America"/>
    <s v="Montreal"/>
    <m/>
    <s v="No inmail sent"/>
    <x v="1"/>
    <m/>
    <m/>
    <n v="0"/>
    <m/>
    <m/>
    <m/>
    <m/>
    <m/>
    <m/>
    <m/>
    <m/>
    <m/>
  </r>
  <r>
    <n v="6031"/>
    <m/>
    <n v="0"/>
    <x v="5"/>
    <s v="Ben Roth"/>
    <s v="Director, Marketing Science"/>
    <s v="Touché!"/>
    <x v="15"/>
    <s v="America"/>
    <s v="Toronto"/>
    <m/>
    <s v="No inmail sent"/>
    <x v="1"/>
    <m/>
    <m/>
    <n v="0"/>
    <m/>
    <m/>
    <m/>
    <m/>
    <m/>
    <m/>
    <m/>
    <m/>
    <m/>
  </r>
  <r>
    <n v="6032"/>
    <n v="2019"/>
    <n v="7"/>
    <x v="2"/>
    <s v="Wilson Tsang"/>
    <s v="Vice President - Marketing Science"/>
    <s v="Critical Mass"/>
    <x v="15"/>
    <s v="America"/>
    <s v="Calgary"/>
    <m/>
    <s v="No inmail sent"/>
    <x v="5"/>
    <d v="2019-12-16T00:00:00"/>
    <d v="2021-03-19T00:00:00"/>
    <n v="3"/>
    <m/>
    <n v="362"/>
    <s v="None"/>
    <m/>
    <m/>
    <m/>
    <m/>
    <m/>
    <s v="Follow up message sent "/>
  </r>
  <r>
    <n v="6033"/>
    <m/>
    <n v="0"/>
    <x v="5"/>
    <s v="Faryn Hill"/>
    <s v="Marketing Science Lead"/>
    <s v="Critical Mass"/>
    <x v="15"/>
    <s v="America"/>
    <s v="Calgary"/>
    <m/>
    <s v="No inmail sent"/>
    <x v="1"/>
    <m/>
    <m/>
    <n v="0"/>
    <m/>
    <m/>
    <m/>
    <m/>
    <m/>
    <m/>
    <m/>
    <m/>
    <m/>
  </r>
  <r>
    <n v="6034"/>
    <n v="2019"/>
    <n v="7"/>
    <x v="2"/>
    <s v="Jennifer Clarke"/>
    <s v="Director, Marketing"/>
    <s v="Innomar Strategies"/>
    <x v="15"/>
    <s v="America"/>
    <s v="Toronto"/>
    <m/>
    <s v="No inmail sent"/>
    <x v="5"/>
    <d v="2019-12-10T00:00:00"/>
    <d v="2021-03-19T00:00:00"/>
    <n v="3"/>
    <m/>
    <n v="362"/>
    <s v="None"/>
    <m/>
    <m/>
    <m/>
    <m/>
    <m/>
    <s v="Follow up message sent "/>
  </r>
  <r>
    <n v="6035"/>
    <m/>
    <n v="0"/>
    <x v="5"/>
    <s v="Jason Lam, MBA"/>
    <s v="Associate Director, Data Science and Analytics"/>
    <s v="Publicis Sapient"/>
    <x v="15"/>
    <s v="America"/>
    <s v="Toronto"/>
    <m/>
    <s v="No inmail sent"/>
    <x v="1"/>
    <m/>
    <m/>
    <n v="0"/>
    <m/>
    <m/>
    <m/>
    <m/>
    <m/>
    <m/>
    <m/>
    <m/>
    <m/>
  </r>
  <r>
    <n v="6036"/>
    <m/>
    <n v="0"/>
    <x v="5"/>
    <s v="Peter German"/>
    <s v="Director of Data Science and Analytics"/>
    <s v="Publicis Sapient"/>
    <x v="15"/>
    <s v="America"/>
    <s v="Toronto"/>
    <m/>
    <s v="No inmail sent"/>
    <x v="1"/>
    <m/>
    <m/>
    <n v="0"/>
    <m/>
    <m/>
    <m/>
    <m/>
    <m/>
    <m/>
    <m/>
    <m/>
    <m/>
  </r>
  <r>
    <n v="6037"/>
    <m/>
    <n v="0"/>
    <x v="5"/>
    <s v="Peter Szczerba"/>
    <s v="Manager, Data Science and Analytics"/>
    <s v="Publicis Sapient"/>
    <x v="15"/>
    <s v="America"/>
    <s v="Toronto"/>
    <m/>
    <s v="No inmail sent"/>
    <x v="1"/>
    <m/>
    <m/>
    <n v="0"/>
    <m/>
    <m/>
    <m/>
    <m/>
    <m/>
    <m/>
    <m/>
    <m/>
    <m/>
  </r>
  <r>
    <n v="6038"/>
    <n v="2019"/>
    <n v="7"/>
    <x v="2"/>
    <s v="Ashish Mahajan"/>
    <s v="Associate Director, Analytics"/>
    <s v="Klick"/>
    <x v="15"/>
    <s v="America"/>
    <s v="Toronto"/>
    <m/>
    <s v="No inmail sent"/>
    <x v="5"/>
    <d v="2019-12-11T00:00:00"/>
    <d v="2021-03-19T00:00:00"/>
    <n v="3"/>
    <m/>
    <n v="362"/>
    <s v="None"/>
    <m/>
    <m/>
    <m/>
    <m/>
    <m/>
    <s v="Follow up message sent"/>
  </r>
  <r>
    <n v="6039"/>
    <m/>
    <n v="0"/>
    <x v="5"/>
    <s v="Jonatan Bouchard"/>
    <s v="Director Data Science "/>
    <s v="Octave Group"/>
    <x v="15"/>
    <s v="America"/>
    <s v="Montreal"/>
    <m/>
    <s v="No inmail sent"/>
    <x v="5"/>
    <d v="2019-12-10T00:00:00"/>
    <m/>
    <n v="0"/>
    <m/>
    <n v="827"/>
    <s v="Negative"/>
    <d v="2019-12-12T00:00:00"/>
    <m/>
    <m/>
    <m/>
    <m/>
    <s v="Thank you Dr. Ramla for your honesty, unfortunately, I don't work at all with marketing or the marketing mix. In my previous role I would have been interested. I wish you a Merry Christmas and great hollidays"/>
  </r>
  <r>
    <n v="6040"/>
    <m/>
    <n v="0"/>
    <x v="5"/>
    <s v="Nichole Desrosiers"/>
    <s v="Vice President, Marketing &amp; Communications"/>
    <s v="Homewood Health"/>
    <x v="15"/>
    <s v="America"/>
    <s v="Calgary"/>
    <m/>
    <s v="No inmail sent"/>
    <x v="5"/>
    <d v="2019-12-11T00:00:00"/>
    <m/>
    <n v="0"/>
    <m/>
    <n v="826"/>
    <s v="Negative"/>
    <d v="2019-12-11T00:00:00"/>
    <m/>
    <m/>
    <m/>
    <m/>
    <s v="&quot;No thanks&quot;"/>
  </r>
  <r>
    <n v="6041"/>
    <m/>
    <n v="0"/>
    <x v="5"/>
    <s v="Julia Carr"/>
    <s v="Vice President of Marketing"/>
    <s v="RSA Canada"/>
    <x v="15"/>
    <s v="America"/>
    <s v="Toronto"/>
    <m/>
    <s v="No inmail sent"/>
    <x v="1"/>
    <m/>
    <m/>
    <n v="0"/>
    <m/>
    <m/>
    <m/>
    <m/>
    <m/>
    <m/>
    <m/>
    <m/>
    <m/>
  </r>
  <r>
    <n v="6042"/>
    <m/>
    <n v="0"/>
    <x v="5"/>
    <s v="Aditya Muktibodh"/>
    <s v="Head of Data Intelligence"/>
    <s v="iProspect"/>
    <x v="15"/>
    <s v="America"/>
    <s v="Toronto"/>
    <m/>
    <s v="No inmail sent"/>
    <x v="5"/>
    <d v="2019-12-11T00:00:00"/>
    <m/>
    <n v="0"/>
    <m/>
    <n v="826"/>
    <s v="Positive"/>
    <d v="2020-01-15T00:00:00"/>
    <m/>
    <m/>
    <m/>
    <m/>
    <s v="Could you tell me more about what you do? If it's interesting, we can expand the discussion wit my seniors."/>
  </r>
  <r>
    <n v="6043"/>
    <m/>
    <n v="0"/>
    <x v="5"/>
    <s v="Kerry Reynolds"/>
    <s v="Director of Global Integrated Marketing"/>
    <s v="Mozilla"/>
    <x v="15"/>
    <s v="America"/>
    <s v="Toronto"/>
    <m/>
    <s v="No inmail sent"/>
    <x v="1"/>
    <m/>
    <m/>
    <n v="0"/>
    <m/>
    <m/>
    <m/>
    <m/>
    <m/>
    <m/>
    <m/>
    <m/>
    <m/>
  </r>
  <r>
    <n v="6044"/>
    <m/>
    <n v="0"/>
    <x v="5"/>
    <s v="George Kaberere, CPA,CMA"/>
    <s v="Data Engineer - Marketing Analytics"/>
    <s v="Mozilla"/>
    <x v="15"/>
    <s v="America"/>
    <s v="Toronto"/>
    <m/>
    <s v="No inmail sent"/>
    <x v="1"/>
    <m/>
    <m/>
    <n v="0"/>
    <m/>
    <m/>
    <m/>
    <m/>
    <m/>
    <m/>
    <m/>
    <m/>
    <m/>
  </r>
  <r>
    <n v="6045"/>
    <m/>
    <n v="0"/>
    <x v="5"/>
    <s v="James Dolan"/>
    <s v="Associate Director, Marketing Science"/>
    <s v="Hearts &amp; Science"/>
    <x v="15"/>
    <s v="America"/>
    <s v="Toronto"/>
    <m/>
    <s v="No inmail sent"/>
    <x v="5"/>
    <d v="2019-12-10T00:00:00"/>
    <m/>
    <n v="0"/>
    <m/>
    <n v="827"/>
    <s v="Neutral"/>
    <d v="2020-01-03T00:00:00"/>
    <m/>
    <m/>
    <m/>
    <m/>
    <s v="&quot;Hi Ramla,_x000a_I'm not interested at this time&quot;"/>
  </r>
  <r>
    <n v="6046"/>
    <m/>
    <n v="0"/>
    <x v="5"/>
    <s v="Theresa Arrigo"/>
    <s v="Associate Director, Marketing"/>
    <s v="McMaster University"/>
    <x v="15"/>
    <s v="America"/>
    <s v="Hamilton"/>
    <m/>
    <s v="No inmail sent"/>
    <x v="1"/>
    <m/>
    <m/>
    <n v="0"/>
    <m/>
    <m/>
    <m/>
    <m/>
    <m/>
    <m/>
    <m/>
    <m/>
    <m/>
  </r>
  <r>
    <n v="6047"/>
    <m/>
    <n v="0"/>
    <x v="5"/>
    <s v="Adrian Tudorache"/>
    <s v="Director, Marketing Insights"/>
    <s v="Wunderman Thompson"/>
    <x v="15"/>
    <s v="America"/>
    <s v="Toronto"/>
    <m/>
    <s v="No inmail sent"/>
    <x v="5"/>
    <d v="2019-12-10T00:00:00"/>
    <m/>
    <n v="0"/>
    <m/>
    <n v="827"/>
    <s v="Negative"/>
    <d v="2019-12-10T00:00:00"/>
    <m/>
    <m/>
    <m/>
    <m/>
    <s v="&quot;Hi Ramla, thank you for your message. I don't usually respond to sales pitches, however I liked your intro. that's why I am not responding with a simple &quot;no&quot;. What I can tell you is that I am not in a good position to help you. Thank you.&quot;"/>
  </r>
  <r>
    <n v="6048"/>
    <n v="2019"/>
    <n v="7"/>
    <x v="2"/>
    <s v="Brian King"/>
    <s v="Chief Marketing Officer"/>
    <s v="MUNN Insurance"/>
    <x v="15"/>
    <s v="America"/>
    <s v="St. John's"/>
    <m/>
    <s v="No inmail sent"/>
    <x v="5"/>
    <d v="2019-12-11T00:00:00"/>
    <d v="2021-03-19T00:00:00"/>
    <n v="3"/>
    <m/>
    <n v="362"/>
    <s v="None"/>
    <m/>
    <m/>
    <m/>
    <m/>
    <m/>
    <s v="Follow up message sent "/>
  </r>
  <r>
    <n v="6049"/>
    <m/>
    <n v="0"/>
    <x v="5"/>
    <s v="Michelle Chow"/>
    <s v="Marketing Manager"/>
    <s v="Fraser Valley Cataract and Laser"/>
    <x v="15"/>
    <s v="America"/>
    <s v="Columbia"/>
    <m/>
    <s v="No inmail sent"/>
    <x v="1"/>
    <m/>
    <m/>
    <n v="0"/>
    <m/>
    <m/>
    <m/>
    <m/>
    <m/>
    <m/>
    <m/>
    <m/>
    <m/>
  </r>
  <r>
    <n v="6050"/>
    <m/>
    <n v="0"/>
    <x v="5"/>
    <s v="Kelvin Ng"/>
    <s v="Creative Marketing Director"/>
    <s v="Your Fuse Inc."/>
    <x v="15"/>
    <s v="America"/>
    <s v="Toronto"/>
    <m/>
    <s v="No inmail sent"/>
    <x v="5"/>
    <d v="2019-12-11T00:00:00"/>
    <m/>
    <n v="0"/>
    <m/>
    <n v="826"/>
    <s v="Negative"/>
    <d v="2019-12-16T00:00:00"/>
    <m/>
    <m/>
    <m/>
    <m/>
    <s v="&quot;Only really interested in profit-share structure agreements at this moment&quot;"/>
  </r>
  <r>
    <n v="6051"/>
    <n v="2020"/>
    <n v="7"/>
    <x v="2"/>
    <s v="Scott Hartley"/>
    <s v="Vice President, Managing Director"/>
    <s v="Arcane"/>
    <x v="15"/>
    <s v="America"/>
    <s v="Calgary"/>
    <m/>
    <s v="No inmail sent"/>
    <x v="5"/>
    <d v="2020-01-15T00:00:00"/>
    <d v="2021-03-18T00:00:00"/>
    <n v="3"/>
    <m/>
    <n v="363"/>
    <s v="None"/>
    <m/>
    <m/>
    <m/>
    <m/>
    <m/>
    <s v="follow up message sent "/>
  </r>
  <r>
    <n v="6052"/>
    <m/>
    <n v="0"/>
    <x v="5"/>
    <s v="Brian Davidson"/>
    <s v="President &amp; Chief Marketing Officer"/>
    <s v="Light Switch Media Inc."/>
    <x v="15"/>
    <s v="America"/>
    <s v="Ontario"/>
    <m/>
    <s v="No inmail sent"/>
    <x v="5"/>
    <d v="2020-01-13T00:00:00"/>
    <m/>
    <n v="0"/>
    <m/>
    <n v="793"/>
    <s v="Negative"/>
    <d v="2020-01-13T00:00:00"/>
    <m/>
    <m/>
    <m/>
    <m/>
    <s v="&quot;No thanks&quot;"/>
  </r>
  <r>
    <n v="6053"/>
    <n v="2019"/>
    <n v="7"/>
    <x v="2"/>
    <s v="Richard Pearce, CME"/>
    <s v="Director of Marketing"/>
    <s v="Carter Automotive Group"/>
    <x v="15"/>
    <s v="America"/>
    <s v="Vancouver"/>
    <m/>
    <s v="No inmail sent"/>
    <x v="5"/>
    <d v="2019-12-10T00:00:00"/>
    <d v="2021-03-19T00:00:00"/>
    <n v="3"/>
    <m/>
    <n v="362"/>
    <s v="None"/>
    <m/>
    <m/>
    <m/>
    <m/>
    <m/>
    <s v="Follow up message sent "/>
  </r>
  <r>
    <n v="6054"/>
    <m/>
    <n v="0"/>
    <x v="5"/>
    <s v="Felicia Palmer"/>
    <s v="Director of Marketing"/>
    <s v="Go Auto"/>
    <x v="15"/>
    <s v="America"/>
    <s v="Edmonton"/>
    <m/>
    <s v="No inmail sent"/>
    <x v="1"/>
    <m/>
    <m/>
    <n v="0"/>
    <m/>
    <m/>
    <m/>
    <m/>
    <m/>
    <m/>
    <m/>
    <m/>
    <m/>
  </r>
  <r>
    <n v="6055"/>
    <m/>
    <n v="0"/>
    <x v="5"/>
    <s v="Kelly Grant"/>
    <s v="Director of Marketing"/>
    <s v="The Jim Pattison Auto Group"/>
    <x v="15"/>
    <s v="America"/>
    <s v="Vancouver"/>
    <m/>
    <s v="No inmail sent"/>
    <x v="1"/>
    <m/>
    <m/>
    <n v="0"/>
    <m/>
    <m/>
    <m/>
    <m/>
    <m/>
    <m/>
    <m/>
    <m/>
    <m/>
  </r>
  <r>
    <n v="6056"/>
    <m/>
    <n v="0"/>
    <x v="5"/>
    <s v="Jane Leong"/>
    <s v="Director of Marketing"/>
    <s v="AdvanceEdge Consulting"/>
    <x v="15"/>
    <s v="America"/>
    <s v="Ontario"/>
    <m/>
    <s v="No inmail sent"/>
    <x v="1"/>
    <m/>
    <m/>
    <n v="0"/>
    <m/>
    <m/>
    <m/>
    <m/>
    <m/>
    <m/>
    <m/>
    <m/>
    <m/>
  </r>
  <r>
    <n v="6057"/>
    <m/>
    <n v="0"/>
    <x v="5"/>
    <s v="Andy Pandya"/>
    <s v="Head of Performance Marketing"/>
    <s v="Copper"/>
    <x v="15"/>
    <s v="America"/>
    <s v="Toronto"/>
    <m/>
    <s v="No inmail sent"/>
    <x v="1"/>
    <m/>
    <m/>
    <n v="0"/>
    <m/>
    <m/>
    <m/>
    <m/>
    <m/>
    <m/>
    <m/>
    <m/>
    <m/>
  </r>
  <r>
    <n v="6058"/>
    <m/>
    <n v="0"/>
    <x v="5"/>
    <s v="John Lock"/>
    <s v="Director of Marketing"/>
    <s v="Credit Counselling Society"/>
    <x v="15"/>
    <s v="America"/>
    <s v="Columbia"/>
    <m/>
    <s v="No inmail sent"/>
    <x v="1"/>
    <m/>
    <m/>
    <n v="0"/>
    <m/>
    <m/>
    <m/>
    <m/>
    <m/>
    <m/>
    <m/>
    <m/>
    <m/>
  </r>
  <r>
    <n v="6059"/>
    <m/>
    <n v="0"/>
    <x v="5"/>
    <s v="Marty Knight"/>
    <s v="Director of Marketing"/>
    <s v="My Lead Agency"/>
    <x v="15"/>
    <s v="America"/>
    <s v="Ottawa"/>
    <m/>
    <s v="No inmail sent"/>
    <x v="1"/>
    <m/>
    <m/>
    <n v="0"/>
    <m/>
    <m/>
    <m/>
    <m/>
    <m/>
    <m/>
    <m/>
    <m/>
    <m/>
  </r>
  <r>
    <n v="6060"/>
    <m/>
    <n v="0"/>
    <x v="5"/>
    <s v="Caroline Cadieux"/>
    <s v="Director of Marketing"/>
    <s v="Acuity Brands "/>
    <x v="15"/>
    <s v="America"/>
    <s v="Montreal"/>
    <m/>
    <s v="No inmail sent"/>
    <x v="1"/>
    <m/>
    <m/>
    <n v="0"/>
    <m/>
    <m/>
    <m/>
    <m/>
    <m/>
    <m/>
    <m/>
    <m/>
    <m/>
  </r>
  <r>
    <n v="6061"/>
    <n v="2019"/>
    <n v="7"/>
    <x v="2"/>
    <s v="Brooke Friendly"/>
    <s v="Director of Marketing"/>
    <s v="ChannelAssist Inc"/>
    <x v="15"/>
    <s v="America"/>
    <s v="Ontario"/>
    <m/>
    <s v="No inmail sent"/>
    <x v="5"/>
    <d v="2019-12-10T00:00:00"/>
    <d v="2021-03-19T00:00:00"/>
    <n v="3"/>
    <m/>
    <n v="362"/>
    <s v="None"/>
    <m/>
    <m/>
    <m/>
    <m/>
    <m/>
    <s v="Follow up message sent "/>
  </r>
  <r>
    <n v="6062"/>
    <m/>
    <n v="0"/>
    <x v="5"/>
    <s v="Lisa Craveiro"/>
    <s v="Director of Marketing"/>
    <s v="INDOCHINO"/>
    <x v="15"/>
    <s v="America"/>
    <s v="Vancouver"/>
    <m/>
    <s v="No inmail sent"/>
    <x v="1"/>
    <m/>
    <m/>
    <n v="0"/>
    <m/>
    <m/>
    <m/>
    <m/>
    <m/>
    <m/>
    <m/>
    <m/>
    <m/>
  </r>
  <r>
    <n v="6063"/>
    <m/>
    <n v="0"/>
    <x v="5"/>
    <s v="Matthew Dupuis"/>
    <s v="Senior Manager - Marketing Reporting &amp; Analytics"/>
    <s v="Meridian Credit Union"/>
    <x v="15"/>
    <s v="America"/>
    <s v="Toronto"/>
    <m/>
    <s v="No inmail sent"/>
    <x v="1"/>
    <m/>
    <m/>
    <n v="0"/>
    <m/>
    <m/>
    <m/>
    <m/>
    <m/>
    <m/>
    <m/>
    <m/>
    <m/>
  </r>
  <r>
    <n v="6064"/>
    <m/>
    <n v="0"/>
    <x v="5"/>
    <s v="Craig V."/>
    <s v="Chief Engineer and Data Scientist. Advanced Analytics and Insight"/>
    <s v="Van Spall Inc."/>
    <x v="15"/>
    <s v="America"/>
    <s v="Toronto"/>
    <m/>
    <s v="No inmail sent"/>
    <x v="5"/>
    <d v="2019-12-10T00:00:00"/>
    <m/>
    <n v="0"/>
    <m/>
    <n v="827"/>
    <s v="None"/>
    <m/>
    <m/>
    <m/>
    <m/>
    <m/>
    <s v="Follow up message sent January 3rd"/>
  </r>
  <r>
    <n v="6065"/>
    <m/>
    <n v="0"/>
    <x v="5"/>
    <s v="Alissa Burnett"/>
    <s v="Senior Director of Marketing and Visual Merchandising"/>
    <s v="Foot Locker, Inc."/>
    <x v="15"/>
    <s v="America"/>
    <s v="Toronto"/>
    <m/>
    <s v="No inmail sent"/>
    <x v="1"/>
    <m/>
    <m/>
    <n v="0"/>
    <m/>
    <m/>
    <m/>
    <m/>
    <m/>
    <m/>
    <m/>
    <m/>
    <m/>
  </r>
  <r>
    <n v="6066"/>
    <m/>
    <n v="0"/>
    <x v="5"/>
    <s v="Jennifer Zedic"/>
    <s v="Senior Director of Marketing and Advertising"/>
    <s v="Rexall Pharmacy Group"/>
    <x v="15"/>
    <s v="America"/>
    <s v="Ontario"/>
    <m/>
    <s v="No inmail sent"/>
    <x v="1"/>
    <m/>
    <m/>
    <n v="0"/>
    <m/>
    <m/>
    <m/>
    <m/>
    <m/>
    <m/>
    <m/>
    <m/>
    <m/>
  </r>
  <r>
    <n v="6067"/>
    <m/>
    <n v="0"/>
    <x v="5"/>
    <s v="Meghan Nameth"/>
    <s v="SVP Marketing"/>
    <s v="Hudson's Bay Company"/>
    <x v="15"/>
    <s v="America"/>
    <s v="Toronto"/>
    <m/>
    <s v="No inmail sent"/>
    <x v="5"/>
    <d v="2019-12-11T00:00:00"/>
    <m/>
    <n v="0"/>
    <m/>
    <n v="826"/>
    <s v="None"/>
    <m/>
    <m/>
    <m/>
    <m/>
    <m/>
    <s v="follow up message sent January 3rd"/>
  </r>
  <r>
    <n v="6068"/>
    <m/>
    <n v="0"/>
    <x v="5"/>
    <s v="Rose Ferrante"/>
    <s v="Vice President Marketing"/>
    <s v="Pet Valu"/>
    <x v="15"/>
    <s v="America"/>
    <s v="Ontario"/>
    <m/>
    <s v="No inmail sent"/>
    <x v="1"/>
    <m/>
    <m/>
    <n v="0"/>
    <m/>
    <m/>
    <m/>
    <m/>
    <m/>
    <m/>
    <m/>
    <m/>
    <m/>
  </r>
  <r>
    <n v="6069"/>
    <n v="2020"/>
    <n v="7"/>
    <x v="2"/>
    <s v="Amanda Hungerford"/>
    <s v="Marketing Manager, Campaigns &amp; Communications"/>
    <s v="SEPHORA"/>
    <x v="15"/>
    <s v="America"/>
    <s v="Ontario"/>
    <m/>
    <s v="No inmail sent"/>
    <x v="5"/>
    <d v="2020-02-04T00:00:00"/>
    <d v="2021-03-18T00:00:00"/>
    <n v="3"/>
    <m/>
    <n v="363"/>
    <s v="None"/>
    <m/>
    <m/>
    <m/>
    <m/>
    <m/>
    <s v="follow up message sent"/>
  </r>
  <r>
    <n v="6070"/>
    <m/>
    <n v="0"/>
    <x v="5"/>
    <s v="Diane Madakis"/>
    <s v="Director of Marketing"/>
    <s v="Michael Rossy Ltd."/>
    <x v="15"/>
    <s v="America"/>
    <s v="Montreal"/>
    <m/>
    <s v="No inmail sent"/>
    <x v="5"/>
    <d v="2019-12-11T00:00:00"/>
    <m/>
    <n v="0"/>
    <m/>
    <n v="826"/>
    <s v="Neutral"/>
    <d v="2019-12-13T00:00:00"/>
    <m/>
    <m/>
    <m/>
    <m/>
    <s v="I'm not sure"/>
  </r>
  <r>
    <n v="6071"/>
    <m/>
    <n v="0"/>
    <x v="5"/>
    <s v="Anju Visen-Singh"/>
    <s v="Acting AVP, Marketing"/>
    <s v="University of Calgary"/>
    <x v="15"/>
    <s v="America"/>
    <s v="Calgary"/>
    <m/>
    <s v="No inmail sent"/>
    <x v="1"/>
    <m/>
    <m/>
    <n v="0"/>
    <m/>
    <m/>
    <m/>
    <m/>
    <m/>
    <m/>
    <m/>
    <m/>
    <m/>
  </r>
  <r>
    <n v="6072"/>
    <m/>
    <n v="0"/>
    <x v="5"/>
    <s v="Greg Biehn"/>
    <s v="Sr. Director of Marketing"/>
    <s v="McKesson"/>
    <x v="15"/>
    <s v="America"/>
    <s v="Ontario"/>
    <m/>
    <s v="No inmail sent"/>
    <x v="5"/>
    <d v="2020-01-03T00:00:00"/>
    <m/>
    <n v="0"/>
    <m/>
    <n v="803"/>
    <s v="Positive"/>
    <d v="2020-01-22T00:00:00"/>
    <m/>
    <m/>
    <m/>
    <m/>
    <s v="Sure Ramla ..could do Feb 3 at 3:30 or Feb 4 at 1:30 EST"/>
  </r>
  <r>
    <n v="6073"/>
    <n v="2020"/>
    <n v="7"/>
    <x v="2"/>
    <s v="Lori Cohen"/>
    <s v="Vice President Marketing"/>
    <s v="KPI Digital Solutions"/>
    <x v="15"/>
    <s v="America"/>
    <s v="Montreal"/>
    <m/>
    <s v="No inmail sent"/>
    <x v="5"/>
    <d v="2020-01-06T00:00:00"/>
    <d v="2021-03-18T00:00:00"/>
    <n v="3"/>
    <m/>
    <n v="363"/>
    <s v="None"/>
    <m/>
    <m/>
    <m/>
    <m/>
    <m/>
    <s v="follow up message sent "/>
  </r>
  <r>
    <n v="6074"/>
    <m/>
    <n v="0"/>
    <x v="3"/>
    <s v="Peter Cuthbert"/>
    <s v="Senior Director, Data, Insights &amp; Analytics"/>
    <s v="Loblaw Companies Limited"/>
    <x v="15"/>
    <s v="America"/>
    <s v="Canada "/>
    <s v="Ramla's"/>
    <s v="9/20/2021"/>
    <x v="1"/>
    <m/>
    <m/>
    <n v="0"/>
    <m/>
    <m/>
    <m/>
    <m/>
    <m/>
    <m/>
    <m/>
    <m/>
    <m/>
  </r>
  <r>
    <n v="6075"/>
    <m/>
    <n v="0"/>
    <x v="5"/>
    <s v="Jenny McConvey"/>
    <s v="Senior Director, Data, Insights &amp; Analytics"/>
    <s v="Loblaw Companies Limited"/>
    <x v="15"/>
    <s v="America"/>
    <s v="Toronto"/>
    <m/>
    <s v="No inmail sent"/>
    <x v="1"/>
    <m/>
    <m/>
    <n v="0"/>
    <m/>
    <m/>
    <m/>
    <m/>
    <m/>
    <m/>
    <m/>
    <m/>
    <m/>
  </r>
  <r>
    <n v="6076"/>
    <m/>
    <n v="0"/>
    <x v="2"/>
    <s v="Brian Rampersad"/>
    <s v="Senior Director, Data, Insights &amp; Analytics"/>
    <s v="Loblaw Companies Limited"/>
    <x v="0"/>
    <s v="America"/>
    <s v="Toronto"/>
    <m/>
    <s v="No inmail sent"/>
    <x v="5"/>
    <d v="2019-12-11T00:00:00"/>
    <d v="2021-05-05T00:00:00"/>
    <n v="5"/>
    <m/>
    <n v="826"/>
    <s v="None"/>
    <m/>
    <m/>
    <m/>
    <m/>
    <m/>
    <s v="Follow up message sent"/>
  </r>
  <r>
    <n v="6077"/>
    <m/>
    <n v="0"/>
    <x v="5"/>
    <s v="Brian Tjoa"/>
    <s v="Associate Director | Analytics &amp; Insights"/>
    <s v="LoyaltyOne "/>
    <x v="15"/>
    <s v="America"/>
    <s v="Toronto"/>
    <m/>
    <s v="No inmail sent"/>
    <x v="5"/>
    <d v="2019-12-16T00:00:00"/>
    <m/>
    <n v="0"/>
    <m/>
    <n v="821"/>
    <s v="Negative"/>
    <d v="2020-01-03T00:00:00"/>
    <m/>
    <m/>
    <m/>
    <m/>
    <s v="&quot;No thanks&quot;"/>
  </r>
  <r>
    <n v="6078"/>
    <m/>
    <n v="0"/>
    <x v="5"/>
    <s v="Andrew Donaher"/>
    <s v="Managing Director, Data and Analytics"/>
    <s v="Save-On-Foods"/>
    <x v="15"/>
    <s v="America"/>
    <s v="Columbia"/>
    <m/>
    <s v="No inmail sent"/>
    <x v="1"/>
    <m/>
    <m/>
    <n v="0"/>
    <m/>
    <m/>
    <m/>
    <m/>
    <m/>
    <m/>
    <m/>
    <m/>
    <m/>
  </r>
  <r>
    <n v="6079"/>
    <m/>
    <n v="0"/>
    <x v="2"/>
    <s v="Courtney Orrell"/>
    <s v="Director, Digital Analytics"/>
    <s v="OLG"/>
    <x v="12"/>
    <s v="America"/>
    <s v="Toronto"/>
    <m/>
    <s v="No inmail sent"/>
    <x v="5"/>
    <d v="2019-12-10T00:00:00"/>
    <d v="2021-05-04T00:00:00"/>
    <n v="5"/>
    <m/>
    <n v="827"/>
    <s v="None"/>
    <m/>
    <m/>
    <m/>
    <m/>
    <m/>
    <s v="Follow up message sent"/>
  </r>
  <r>
    <n v="6080"/>
    <m/>
    <n v="0"/>
    <x v="5"/>
    <s v="Ian MacDonald"/>
    <s v="Sr Manager, Strategic Marketing"/>
    <s v="OLG"/>
    <x v="15"/>
    <s v="America"/>
    <s v="Toronto"/>
    <m/>
    <s v="No inmail sent"/>
    <x v="5"/>
    <d v="2019-12-10T00:00:00"/>
    <m/>
    <n v="0"/>
    <m/>
    <n v="827"/>
    <s v="None"/>
    <m/>
    <m/>
    <m/>
    <m/>
    <m/>
    <s v="follow up message sent January 3rd"/>
  </r>
  <r>
    <n v="6081"/>
    <m/>
    <n v="0"/>
    <x v="2"/>
    <s v="Alex W. Chan"/>
    <s v="Director, Analytics and Performance Management (Recycling Operations)"/>
    <s v="GFL Environmental Inc. "/>
    <x v="17"/>
    <s v="America"/>
    <s v="Toronto"/>
    <m/>
    <s v="No inmail sent"/>
    <x v="5"/>
    <d v="2019-12-10T00:00:00"/>
    <d v="2021-05-04T00:00:00"/>
    <n v="5"/>
    <m/>
    <n v="827"/>
    <s v="None"/>
    <m/>
    <m/>
    <m/>
    <m/>
    <m/>
    <s v="Follow up message sent"/>
  </r>
  <r>
    <n v="6082"/>
    <m/>
    <n v="0"/>
    <x v="5"/>
    <s v="Rebecca Oakes"/>
    <s v="AVP Advanced Analytics"/>
    <s v="Equifax Canada Co."/>
    <x v="15"/>
    <s v="America"/>
    <s v="Toronto"/>
    <m/>
    <s v="No inmail sent"/>
    <x v="5"/>
    <d v="2019-12-10T00:00:00"/>
    <m/>
    <n v="0"/>
    <m/>
    <n v="827"/>
    <s v="Negative"/>
    <d v="2019-12-10T00:00:00"/>
    <m/>
    <m/>
    <m/>
    <m/>
    <s v="&quot;No thanks&quot;"/>
  </r>
  <r>
    <n v="6083"/>
    <m/>
    <n v="0"/>
    <x v="5"/>
    <s v="Crystal Stus"/>
    <s v="Marketing Director"/>
    <s v="Avison Young"/>
    <x v="15"/>
    <s v="America"/>
    <s v="Columbia"/>
    <m/>
    <s v="No inmail sent"/>
    <x v="5"/>
    <d v="2019-12-11T00:00:00"/>
    <m/>
    <n v="0"/>
    <m/>
    <n v="826"/>
    <s v="Negative"/>
    <d v="2019-12-11T00:00:00"/>
    <m/>
    <m/>
    <m/>
    <m/>
    <s v="&quot;I'm not interested at this time but thanks for reaching out.&quot;"/>
  </r>
  <r>
    <n v="6084"/>
    <m/>
    <n v="0"/>
    <x v="5"/>
    <s v="Bart Molenda"/>
    <s v="Executive Vice President Marketing"/>
    <s v="FreshBooks"/>
    <x v="15"/>
    <s v="America"/>
    <s v="Toronto"/>
    <m/>
    <s v="No inmail sent"/>
    <x v="5"/>
    <d v="2019-12-11T00:00:00"/>
    <m/>
    <n v="0"/>
    <m/>
    <n v="826"/>
    <s v="Negative"/>
    <d v="2019-12-11T00:00:00"/>
    <m/>
    <m/>
    <m/>
    <m/>
    <s v="&quot;No thanks&quot;"/>
  </r>
  <r>
    <n v="6085"/>
    <m/>
    <n v="0"/>
    <x v="5"/>
    <s v="Raquel Leon"/>
    <s v="Partner Marketing Manager/Marketing Specialist"/>
    <s v="Datatel Communications Inc"/>
    <x v="15"/>
    <s v="America"/>
    <s v="Toronto"/>
    <m/>
    <s v="No inmail sent"/>
    <x v="1"/>
    <m/>
    <m/>
    <n v="0"/>
    <m/>
    <m/>
    <m/>
    <m/>
    <m/>
    <m/>
    <m/>
    <m/>
    <m/>
  </r>
  <r>
    <n v="6086"/>
    <m/>
    <n v="0"/>
    <x v="5"/>
    <s v="Julija Noskova"/>
    <s v="VP Marketing"/>
    <s v="Softchoice"/>
    <x v="15"/>
    <s v="America"/>
    <s v="Toronto"/>
    <m/>
    <s v="No inmail sent"/>
    <x v="1"/>
    <m/>
    <m/>
    <n v="0"/>
    <m/>
    <m/>
    <m/>
    <m/>
    <m/>
    <m/>
    <m/>
    <m/>
    <m/>
  </r>
  <r>
    <n v="6087"/>
    <m/>
    <n v="0"/>
    <x v="5"/>
    <s v="Nuno Salgado"/>
    <s v="Head of Marketing"/>
    <s v="OTT Pay"/>
    <x v="15"/>
    <m/>
    <m/>
    <m/>
    <s v="No inmail sent"/>
    <x v="5"/>
    <d v="2019-12-10T00:00:00"/>
    <m/>
    <n v="0"/>
    <m/>
    <n v="827"/>
    <s v="Negative"/>
    <d v="2020-01-03T00:00:00"/>
    <m/>
    <m/>
    <m/>
    <m/>
    <s v="&quot;No thanks&quot;"/>
  </r>
  <r>
    <n v="6088"/>
    <m/>
    <n v="0"/>
    <x v="5"/>
    <s v="Troy Jackson"/>
    <s v="VP, Strategic Marketing &amp; Analytics"/>
    <s v="Samuel, Son &amp; Co."/>
    <x v="15"/>
    <s v="America"/>
    <s v="Mississauga"/>
    <m/>
    <s v="No inmail sent"/>
    <x v="1"/>
    <m/>
    <m/>
    <n v="0"/>
    <m/>
    <m/>
    <m/>
    <m/>
    <m/>
    <m/>
    <m/>
    <m/>
    <m/>
  </r>
  <r>
    <n v="6089"/>
    <m/>
    <n v="0"/>
    <x v="5"/>
    <s v="Hugh MacDonald"/>
    <s v="Director - Information and Analytics"/>
    <s v="EfficiencyOne"/>
    <x v="15"/>
    <s v="America"/>
    <s v="Nova Scotia"/>
    <m/>
    <s v="No inmail sent"/>
    <x v="5"/>
    <d v="2019-12-11T00:00:00"/>
    <m/>
    <n v="0"/>
    <m/>
    <n v="826"/>
    <s v="Negative"/>
    <d v="2019-12-11T00:00:00"/>
    <m/>
    <m/>
    <m/>
    <m/>
    <s v="&quot;No thanks&quot;"/>
  </r>
  <r>
    <n v="6090"/>
    <m/>
    <n v="0"/>
    <x v="5"/>
    <s v="Simon Lee"/>
    <s v="Senior Manager - Business Intelligence"/>
    <s v="Bell Aliant"/>
    <x v="15"/>
    <s v="Europe"/>
    <s v="Halifax"/>
    <m/>
    <s v="No inmail sent"/>
    <x v="1"/>
    <m/>
    <m/>
    <n v="0"/>
    <m/>
    <m/>
    <m/>
    <m/>
    <m/>
    <m/>
    <m/>
    <m/>
    <m/>
  </r>
  <r>
    <n v="6091"/>
    <m/>
    <n v="0"/>
    <x v="5"/>
    <s v="Santhosh Sharma Ananthramu"/>
    <s v="Associate Director, Data Science"/>
    <s v="LoyaltyOne "/>
    <x v="15"/>
    <s v="America"/>
    <s v="Toronto"/>
    <m/>
    <s v="No inmail sent"/>
    <x v="5"/>
    <d v="2019-12-10T00:00:00"/>
    <m/>
    <n v="0"/>
    <m/>
    <n v="827"/>
    <s v="None"/>
    <m/>
    <m/>
    <m/>
    <m/>
    <m/>
    <s v="follow up message sent January 3rd"/>
  </r>
  <r>
    <n v="6092"/>
    <m/>
    <n v="0"/>
    <x v="5"/>
    <s v="Jason L Hachkowski"/>
    <s v="VP of Media, Strategy &amp; Analytics"/>
    <s v="Forward Media  "/>
    <x v="15"/>
    <s v="America"/>
    <s v="Winnipeg"/>
    <m/>
    <s v="No inmail sent"/>
    <x v="5"/>
    <d v="2020-01-09T00:00:00"/>
    <m/>
    <n v="0"/>
    <m/>
    <n v="797"/>
    <s v="Neutral"/>
    <d v="2020-01-09T00:00:00"/>
    <m/>
    <m/>
    <m/>
    <m/>
    <s v="I expected the pitch. Didn't want a pitch._x000a__x000a_When I have a moment I will take a look at the site to see if there's anything that signals to me that this will be a helpful tool for us."/>
  </r>
  <r>
    <n v="6093"/>
    <m/>
    <n v="0"/>
    <x v="5"/>
    <s v="SAmericanne Morello"/>
    <s v="Senior-Vice President, Media"/>
    <s v="Active International (Active Media Services Canada Inc)"/>
    <x v="15"/>
    <s v="America"/>
    <s v="Toronto"/>
    <m/>
    <s v="No inmail sent"/>
    <x v="1"/>
    <m/>
    <m/>
    <n v="0"/>
    <m/>
    <m/>
    <m/>
    <m/>
    <m/>
    <m/>
    <m/>
    <m/>
    <m/>
  </r>
  <r>
    <n v="6094"/>
    <m/>
    <n v="0"/>
    <x v="5"/>
    <s v="Jean Paul Isson"/>
    <s v="Chief Data Science &amp; Artificial Intelligence Officer,VP"/>
    <s v="SITA"/>
    <x v="15"/>
    <s v="America"/>
    <s v="Montreal"/>
    <m/>
    <s v="No inmail sent"/>
    <x v="5"/>
    <d v="2020-01-13T00:00:00"/>
    <m/>
    <n v="0"/>
    <m/>
    <n v="793"/>
    <s v="Neutral"/>
    <d v="2020-02-19T00:00:00"/>
    <m/>
    <m/>
    <m/>
    <m/>
    <s v="Dear Ramla,_x000a_Sorry I am afraid I won't be available this month_x000a_we can have a chat next month"/>
  </r>
  <r>
    <n v="6095"/>
    <m/>
    <n v="0"/>
    <x v="5"/>
    <s v="Karim Kanji"/>
    <s v="Director, Social and Emerging Media"/>
    <s v="Active International (Active Media Services Canada Inc)"/>
    <x v="15"/>
    <s v="America"/>
    <s v="Toronto"/>
    <m/>
    <s v="No inmail sent"/>
    <x v="1"/>
    <m/>
    <m/>
    <n v="0"/>
    <m/>
    <m/>
    <m/>
    <m/>
    <m/>
    <m/>
    <m/>
    <m/>
    <m/>
  </r>
  <r>
    <n v="6096"/>
    <m/>
    <n v="0"/>
    <x v="5"/>
    <s v="Shawn Hall"/>
    <s v="VP Planning and Insights"/>
    <s v="Active International (Active Media Services Canada Inc)"/>
    <x v="15"/>
    <s v="America"/>
    <s v="Toronto"/>
    <m/>
    <s v="No inmail sent"/>
    <x v="1"/>
    <m/>
    <m/>
    <n v="0"/>
    <m/>
    <m/>
    <m/>
    <m/>
    <m/>
    <m/>
    <m/>
    <m/>
    <m/>
  </r>
  <r>
    <n v="6097"/>
    <m/>
    <n v="0"/>
    <x v="5"/>
    <s v="Ian J. Scott"/>
    <s v="Chief Science Officer"/>
    <s v="Deloitte Omnia - Artificial Intelligence"/>
    <x v="15"/>
    <s v="America"/>
    <s v="Toronto"/>
    <m/>
    <s v="No inmail sent"/>
    <x v="5"/>
    <d v="2020-01-23T00:00:00"/>
    <m/>
    <n v="0"/>
    <m/>
    <n v="783"/>
    <s v="Negative"/>
    <d v="2020-03-05T00:00:00"/>
    <m/>
    <m/>
    <m/>
    <m/>
    <s v="No thanks"/>
  </r>
  <r>
    <n v="6098"/>
    <m/>
    <n v="0"/>
    <x v="5"/>
    <s v="John Ching"/>
    <s v="CTO &amp; Chief Data Scientist"/>
    <s v="AcquireWeb, Inc. (a Claritas Company)"/>
    <x v="15"/>
    <s v="America"/>
    <s v="Toronto"/>
    <m/>
    <s v="No inmail sent"/>
    <x v="1"/>
    <m/>
    <m/>
    <n v="0"/>
    <m/>
    <m/>
    <m/>
    <m/>
    <m/>
    <m/>
    <m/>
    <m/>
    <m/>
  </r>
  <r>
    <n v="6099"/>
    <m/>
    <n v="0"/>
    <x v="5"/>
    <s v="Simon Tavasoli"/>
    <s v="Senior Data Scientist Consultant"/>
    <s v="CSA Group"/>
    <x v="15"/>
    <s v="America"/>
    <s v="Toronto"/>
    <m/>
    <s v="No inmail sent"/>
    <x v="5"/>
    <d v="2020-01-09T00:00:00"/>
    <m/>
    <n v="0"/>
    <m/>
    <n v="797"/>
    <s v="Negative"/>
    <d v="2020-02-19T00:00:00"/>
    <m/>
    <m/>
    <m/>
    <m/>
    <s v="No thanks"/>
  </r>
  <r>
    <n v="6100"/>
    <n v="2020"/>
    <n v="7"/>
    <x v="2"/>
    <s v="Eric Evdosin"/>
    <s v="Campaign Optimization Manager"/>
    <s v="adaware (an Avanquest company) "/>
    <x v="15"/>
    <s v="America"/>
    <s v="Montreal"/>
    <m/>
    <s v="No inmail sent"/>
    <x v="5"/>
    <d v="2020-01-09T00:00:00"/>
    <d v="2021-03-18T00:00:00"/>
    <n v="3"/>
    <m/>
    <n v="363"/>
    <s v="None"/>
    <m/>
    <m/>
    <m/>
    <m/>
    <m/>
    <s v="follow up message sent "/>
  </r>
  <r>
    <n v="6101"/>
    <m/>
    <n v="0"/>
    <x v="5"/>
    <s v="Stewart Sullivan"/>
    <s v="COO &amp; Co-Founder"/>
    <s v="Drako Media Group"/>
    <x v="15"/>
    <s v="America"/>
    <s v="Toronto"/>
    <m/>
    <s v="No inmail sent"/>
    <x v="5"/>
    <d v="2020-01-09T00:00:00"/>
    <m/>
    <n v="0"/>
    <m/>
    <n v="797"/>
    <s v="Negative"/>
    <d v="2020-02-19T00:00:00"/>
    <m/>
    <m/>
    <m/>
    <m/>
    <s v="No thanks"/>
  </r>
  <r>
    <n v="6102"/>
    <m/>
    <n v="0"/>
    <x v="5"/>
    <s v="Steve Mitchell"/>
    <s v="Chief Marketing Officer/Co-founder"/>
    <s v="Whole Customer Media Inc."/>
    <x v="15"/>
    <s v="America"/>
    <s v="Ottawa"/>
    <m/>
    <s v="No inmail sent"/>
    <x v="5"/>
    <d v="2020-01-17T00:00:00"/>
    <m/>
    <n v="0"/>
    <m/>
    <n v="789"/>
    <s v="Negative"/>
    <d v="2020-01-20T00:00:00"/>
    <m/>
    <m/>
    <m/>
    <m/>
    <s v="No thanks"/>
  </r>
  <r>
    <n v="6103"/>
    <m/>
    <n v="0"/>
    <x v="5"/>
    <s v="Sandra Hamway"/>
    <s v="Founder &amp; Chief Marketing Officer"/>
    <s v="Infuse Five"/>
    <x v="15"/>
    <s v="America"/>
    <s v="Ottawa"/>
    <m/>
    <s v="No inmail sent"/>
    <x v="1"/>
    <m/>
    <m/>
    <n v="0"/>
    <m/>
    <m/>
    <m/>
    <m/>
    <m/>
    <m/>
    <m/>
    <m/>
    <m/>
  </r>
  <r>
    <n v="6104"/>
    <m/>
    <n v="0"/>
    <x v="5"/>
    <s v="Zahra Young"/>
    <s v="Chief Marketing Officer"/>
    <s v="Skymount Group"/>
    <x v="15"/>
    <s v="America"/>
    <s v="Montreal"/>
    <m/>
    <s v="No inmail sent"/>
    <x v="1"/>
    <m/>
    <m/>
    <n v="0"/>
    <m/>
    <m/>
    <m/>
    <m/>
    <m/>
    <m/>
    <m/>
    <m/>
    <m/>
  </r>
  <r>
    <n v="6105"/>
    <m/>
    <n v="0"/>
    <x v="5"/>
    <s v="Lassaad Mestiri"/>
    <s v="Digital Analytics &amp; Optimization Manager - CMO Team"/>
    <s v="L'Oréal"/>
    <x v="15"/>
    <s v="America"/>
    <s v="Montreal"/>
    <m/>
    <s v="No inmail sent"/>
    <x v="5"/>
    <d v="2020-01-09T00:00:00"/>
    <m/>
    <n v="0"/>
    <m/>
    <n v="797"/>
    <s v="Negative"/>
    <d v="2020-02-25T00:00:00"/>
    <m/>
    <m/>
    <m/>
    <m/>
    <s v="Hope you're well. Apologies for the late response. The service is not relevant for me. "/>
  </r>
  <r>
    <n v="6106"/>
    <m/>
    <n v="0"/>
    <x v="5"/>
    <s v="Michael Christensen"/>
    <s v="Chief Marketing Officer"/>
    <s v="Canada One Auto Group"/>
    <x v="15"/>
    <s v="America"/>
    <s v="Alberta"/>
    <m/>
    <s v="No inmail sent"/>
    <x v="5"/>
    <d v="2020-01-13T00:00:00"/>
    <m/>
    <n v="0"/>
    <m/>
    <n v="793"/>
    <s v="Positive"/>
    <d v="2020-01-13T00:00:00"/>
    <m/>
    <m/>
    <m/>
    <m/>
    <s v="I am very interested; when would you be available?"/>
  </r>
  <r>
    <n v="6107"/>
    <n v="2020"/>
    <n v="7"/>
    <x v="2"/>
    <s v="Na'eem Adam"/>
    <s v="Director of Marketing &amp; Growth"/>
    <s v="GOLO Mobile Inc. "/>
    <x v="15"/>
    <s v="America"/>
    <s v="Montreal"/>
    <m/>
    <s v="No inmail sent"/>
    <x v="5"/>
    <d v="2020-01-10T00:00:00"/>
    <d v="2021-03-18T00:00:00"/>
    <n v="3"/>
    <m/>
    <n v="363"/>
    <s v="None"/>
    <m/>
    <m/>
    <m/>
    <m/>
    <m/>
    <s v="follow up message sent "/>
  </r>
  <r>
    <n v="6108"/>
    <m/>
    <n v="0"/>
    <x v="5"/>
    <s v="Jason Chang"/>
    <s v="Senior Vice President"/>
    <s v="Intimate Interactive Advertising, Inc."/>
    <x v="15"/>
    <s v="America"/>
    <s v="Toronto"/>
    <m/>
    <s v="No inmail sent"/>
    <x v="1"/>
    <m/>
    <m/>
    <n v="0"/>
    <m/>
    <m/>
    <m/>
    <m/>
    <m/>
    <m/>
    <m/>
    <m/>
    <m/>
  </r>
  <r>
    <n v="6109"/>
    <n v="2020"/>
    <n v="7"/>
    <x v="2"/>
    <s v="Dan Nedelko"/>
    <s v="Business Marketing Specialist &amp; Founder"/>
    <s v="Honeypot Marketing "/>
    <x v="15"/>
    <s v="America"/>
    <s v="Toronto"/>
    <m/>
    <s v="No inmail sent"/>
    <x v="5"/>
    <d v="2020-01-09T00:00:00"/>
    <d v="2021-04-07T00:00:00"/>
    <n v="4"/>
    <m/>
    <n v="343"/>
    <s v="None"/>
    <m/>
    <m/>
    <m/>
    <m/>
    <m/>
    <s v="follow up message sent "/>
  </r>
  <r>
    <n v="6110"/>
    <m/>
    <n v="0"/>
    <x v="5"/>
    <s v="Hasnain Raza"/>
    <s v="Vice President Marketing"/>
    <s v="Market One "/>
    <x v="15"/>
    <s v="America"/>
    <s v="Vancouver"/>
    <m/>
    <s v="No inmail sent"/>
    <x v="1"/>
    <m/>
    <m/>
    <n v="0"/>
    <m/>
    <m/>
    <m/>
    <m/>
    <m/>
    <m/>
    <m/>
    <m/>
    <m/>
  </r>
  <r>
    <n v="6111"/>
    <m/>
    <n v="0"/>
    <x v="5"/>
    <s v="Faraaz J"/>
    <s v="Vice President Marketing and Strategy"/>
    <s v="Namaste Technologies"/>
    <x v="15"/>
    <s v="America"/>
    <s v="Vancouver"/>
    <m/>
    <s v="No inmail sent"/>
    <x v="1"/>
    <m/>
    <m/>
    <n v="0"/>
    <m/>
    <m/>
    <m/>
    <m/>
    <m/>
    <m/>
    <m/>
    <m/>
    <m/>
  </r>
  <r>
    <n v="6112"/>
    <m/>
    <n v="0"/>
    <x v="5"/>
    <s v="Brenda Higuchi"/>
    <s v="SVP, Analytics and Optimization"/>
    <s v="Exchange Solutions"/>
    <x v="15"/>
    <s v="America"/>
    <s v="Ontario"/>
    <m/>
    <s v="No inmail sent"/>
    <x v="1"/>
    <m/>
    <m/>
    <n v="0"/>
    <m/>
    <m/>
    <m/>
    <m/>
    <m/>
    <m/>
    <m/>
    <m/>
    <m/>
  </r>
  <r>
    <n v="6113"/>
    <m/>
    <n v="0"/>
    <x v="5"/>
    <s v="Anne-Marie Castonguay"/>
    <s v="Vice-President, Data and Insights"/>
    <s v="lg2"/>
    <x v="15"/>
    <s v="America"/>
    <s v="Montreal"/>
    <m/>
    <s v="No inmail sent"/>
    <x v="1"/>
    <m/>
    <m/>
    <n v="0"/>
    <m/>
    <m/>
    <m/>
    <m/>
    <m/>
    <m/>
    <m/>
    <m/>
    <m/>
  </r>
  <r>
    <n v="6114"/>
    <m/>
    <n v="0"/>
    <x v="5"/>
    <s v="Karen Sterling"/>
    <s v="VP of Marketing"/>
    <s v="Inkbox"/>
    <x v="15"/>
    <s v="America"/>
    <s v="Toronto"/>
    <m/>
    <s v="No inmail sent"/>
    <x v="5"/>
    <d v="2020-01-09T00:00:00"/>
    <m/>
    <n v="0"/>
    <m/>
    <n v="797"/>
    <s v="Neutral"/>
    <d v="2020-03-04T00:00:00"/>
    <m/>
    <m/>
    <m/>
    <m/>
    <s v="Thanks for reaching out. I’m no longer with Inkbox, it’s a great brand and company. Suggest you connect with their cofounders, Tyler or Braden Handley."/>
  </r>
  <r>
    <n v="6115"/>
    <m/>
    <n v="0"/>
    <x v="5"/>
    <s v="Denise Hobbs"/>
    <s v="President"/>
    <s v="Hobbs Marketing"/>
    <x v="15"/>
    <s v="America"/>
    <s v="Montreal"/>
    <m/>
    <s v="No inmail sent"/>
    <x v="1"/>
    <m/>
    <m/>
    <n v="0"/>
    <m/>
    <m/>
    <m/>
    <m/>
    <m/>
    <m/>
    <m/>
    <m/>
    <m/>
  </r>
  <r>
    <n v="6116"/>
    <m/>
    <n v="0"/>
    <x v="5"/>
    <s v="Annie Brisson"/>
    <s v="Marketing Project Director"/>
    <s v="Hobbs Marketing"/>
    <x v="15"/>
    <s v="America"/>
    <s v="Montreal"/>
    <m/>
    <s v="No inmail sent"/>
    <x v="1"/>
    <m/>
    <m/>
    <n v="0"/>
    <m/>
    <m/>
    <m/>
    <m/>
    <m/>
    <m/>
    <m/>
    <m/>
    <m/>
  </r>
  <r>
    <n v="6117"/>
    <n v="2020"/>
    <n v="7"/>
    <x v="2"/>
    <s v="Rui Fang"/>
    <s v="Manager, Digital Marketing Analytics"/>
    <s v="TDBG"/>
    <x v="15"/>
    <s v="America"/>
    <s v="Toronto"/>
    <m/>
    <s v="No inmail sent"/>
    <x v="5"/>
    <d v="2020-01-17T00:00:00"/>
    <d v="2021-04-07T00:00:00"/>
    <n v="4"/>
    <m/>
    <n v="343"/>
    <s v="None"/>
    <m/>
    <m/>
    <m/>
    <m/>
    <m/>
    <s v="follow up message sent"/>
  </r>
  <r>
    <n v="6118"/>
    <m/>
    <n v="0"/>
    <x v="5"/>
    <s v="Yevgenii Krasnenkov"/>
    <s v="Digital Marketing Manager"/>
    <s v="Express Corporation"/>
    <x v="15"/>
    <s v="America"/>
    <s v="Toronto"/>
    <m/>
    <s v="No inmail sent"/>
    <x v="5"/>
    <d v="2020-01-15T00:00:00"/>
    <m/>
    <n v="0"/>
    <m/>
    <n v="791"/>
    <s v="Negative"/>
    <d v="2020-01-15T00:00:00"/>
    <m/>
    <m/>
    <m/>
    <m/>
    <s v="When I need your tool, I will come to you. These days it isnt necessary"/>
  </r>
  <r>
    <n v="6119"/>
    <m/>
    <n v="0"/>
    <x v="2"/>
    <s v="Gaurav Gupta"/>
    <s v="Sr. Manager, Business Analysis"/>
    <s v="CIBC"/>
    <x v="10"/>
    <s v="America"/>
    <s v="Toronto"/>
    <m/>
    <s v="No inmail sent"/>
    <x v="5"/>
    <d v="2020-01-13T00:00:00"/>
    <d v="2021-05-04T00:00:00"/>
    <n v="5"/>
    <m/>
    <n v="793"/>
    <s v="None"/>
    <m/>
    <m/>
    <m/>
    <m/>
    <m/>
    <s v="Follow up message sent"/>
  </r>
  <r>
    <n v="6120"/>
    <m/>
    <n v="0"/>
    <x v="5"/>
    <s v="Jerett Lee"/>
    <s v="Market Analytics Lead"/>
    <s v="GSK Consumer Healthcare"/>
    <x v="15"/>
    <s v="America"/>
    <s v="Ontario"/>
    <m/>
    <s v="No inmail sent"/>
    <x v="5"/>
    <d v="2020-01-15T00:00:00"/>
    <m/>
    <n v="0"/>
    <m/>
    <n v="791"/>
    <s v="Negative"/>
    <d v="2020-02-19T00:00:00"/>
    <m/>
    <m/>
    <m/>
    <m/>
    <s v="No thanks"/>
  </r>
  <r>
    <n v="6121"/>
    <m/>
    <n v="0"/>
    <x v="5"/>
    <s v="Allison Barbagallo Hyland"/>
    <s v="Assistant Manager, Digital Marketing &amp; Media Strategy"/>
    <s v="L'Oréal"/>
    <x v="15"/>
    <s v="America"/>
    <s v="Ontario"/>
    <m/>
    <s v="No inmail sent"/>
    <x v="1"/>
    <m/>
    <m/>
    <n v="0"/>
    <m/>
    <m/>
    <m/>
    <m/>
    <m/>
    <m/>
    <m/>
    <m/>
    <m/>
  </r>
  <r>
    <n v="6122"/>
    <m/>
    <n v="0"/>
    <x v="5"/>
    <s v="Richelle B."/>
    <s v="Head of Measurement &amp; Insights"/>
    <s v="#paid"/>
    <x v="15"/>
    <s v="America"/>
    <s v="Toronto"/>
    <m/>
    <s v="No inmail sent"/>
    <x v="5"/>
    <d v="2020-01-15T00:00:00"/>
    <m/>
    <n v="0"/>
    <m/>
    <n v="791"/>
    <s v="Neutral"/>
    <d v="2020-01-20T00:00:00"/>
    <m/>
    <m/>
    <m/>
    <m/>
    <s v="Hey there - does your ROI solution give you ROI in real time?"/>
  </r>
  <r>
    <n v="6123"/>
    <m/>
    <n v="0"/>
    <x v="5"/>
    <s v="Julie Cormier"/>
    <s v="Director Marketing Strategy and Effectiveness"/>
    <s v="EDC"/>
    <x v="15"/>
    <s v="America"/>
    <s v="Ottawa"/>
    <m/>
    <s v="No inmail sent"/>
    <x v="1"/>
    <m/>
    <m/>
    <n v="0"/>
    <m/>
    <m/>
    <m/>
    <m/>
    <m/>
    <m/>
    <m/>
    <m/>
    <m/>
  </r>
  <r>
    <n v="6124"/>
    <m/>
    <n v="0"/>
    <x v="5"/>
    <s v="Samara Kornitzer"/>
    <s v="Digital Marketing &amp; Strategy"/>
    <s v="Growth Marketing"/>
    <x v="15"/>
    <s v="America"/>
    <s v="Montreal"/>
    <m/>
    <s v="No inmail sent"/>
    <x v="1"/>
    <m/>
    <m/>
    <n v="0"/>
    <m/>
    <m/>
    <m/>
    <m/>
    <m/>
    <m/>
    <m/>
    <m/>
    <m/>
  </r>
  <r>
    <n v="6125"/>
    <m/>
    <n v="0"/>
    <x v="5"/>
    <s v="Rhonda English"/>
    <s v="Chief Marketing Officer"/>
    <s v="CAA Club Group of companies"/>
    <x v="15"/>
    <s v="America"/>
    <s v="Toronto"/>
    <m/>
    <s v="No inmail sent"/>
    <x v="1"/>
    <m/>
    <m/>
    <n v="0"/>
    <m/>
    <m/>
    <m/>
    <m/>
    <m/>
    <m/>
    <m/>
    <m/>
    <m/>
  </r>
  <r>
    <n v="6126"/>
    <m/>
    <n v="0"/>
    <x v="5"/>
    <s v="Nicole Gawen"/>
    <s v="Associate Director of Marketing: Portfolio, Insights &amp; Effectiveness"/>
    <s v="Kellogg Company"/>
    <x v="15"/>
    <s v="America"/>
    <s v="Toronto"/>
    <m/>
    <s v="No inmail sent"/>
    <x v="1"/>
    <m/>
    <m/>
    <n v="0"/>
    <m/>
    <m/>
    <m/>
    <m/>
    <m/>
    <m/>
    <m/>
    <m/>
    <m/>
  </r>
  <r>
    <n v="6127"/>
    <d v="2021-11-01T00:00:00"/>
    <n v="11"/>
    <x v="2"/>
    <s v="Jill Herriott"/>
    <s v="SVP Insights, Experience and Marketing Effectiveness"/>
    <s v="TransUnion"/>
    <x v="7"/>
    <s v="America"/>
    <s v="Philadelphia"/>
    <s v="Both (Ramla's &amp; Personal)"/>
    <s v="No inmail sent"/>
    <x v="1"/>
    <m/>
    <m/>
    <m/>
    <m/>
    <m/>
    <m/>
    <m/>
    <m/>
    <m/>
    <m/>
    <m/>
    <m/>
  </r>
  <r>
    <n v="6128"/>
    <m/>
    <n v="0"/>
    <x v="5"/>
    <s v="Sidita Zhabjaku"/>
    <s v="Director, Data &amp; Analytics Transformation"/>
    <s v="Royal Bank of Canada"/>
    <x v="15"/>
    <s v="America"/>
    <s v="Toronto"/>
    <m/>
    <s v="No inmail sent"/>
    <x v="1"/>
    <m/>
    <m/>
    <n v="0"/>
    <m/>
    <m/>
    <m/>
    <m/>
    <m/>
    <m/>
    <m/>
    <m/>
    <m/>
  </r>
  <r>
    <n v="6129"/>
    <m/>
    <n v="0"/>
    <x v="5"/>
    <s v="Nafid Ahmed"/>
    <s v="Director, Data Science and Analytics"/>
    <s v="The Globe and Mail"/>
    <x v="15"/>
    <s v="America"/>
    <s v="Toronto"/>
    <m/>
    <s v="No inmail sent"/>
    <x v="1"/>
    <m/>
    <m/>
    <n v="0"/>
    <m/>
    <m/>
    <m/>
    <m/>
    <m/>
    <m/>
    <m/>
    <m/>
    <m/>
  </r>
  <r>
    <n v="6130"/>
    <m/>
    <n v="0"/>
    <x v="5"/>
    <s v="Michele Bartolini"/>
    <s v="Senior Marketing Director"/>
    <s v="Sustana Fiber"/>
    <x v="15"/>
    <s v="America"/>
    <s v="Montreal"/>
    <m/>
    <s v="No inmail sent"/>
    <x v="5"/>
    <d v="2020-01-21T00:00:00"/>
    <m/>
    <n v="0"/>
    <m/>
    <n v="785"/>
    <s v="Negative"/>
    <d v="2020-01-21T00:00:00"/>
    <m/>
    <m/>
    <m/>
    <m/>
    <s v="No thanks"/>
  </r>
  <r>
    <n v="6131"/>
    <m/>
    <n v="0"/>
    <x v="5"/>
    <s v="Manuel Magini, PMP"/>
    <s v="Director of Marketing and Communications"/>
    <s v="American Iron &amp; Metal (AIM)"/>
    <x v="15"/>
    <s v="America"/>
    <s v="Montreal"/>
    <m/>
    <s v="No inmail sent"/>
    <x v="5"/>
    <d v="2020-01-17T00:00:00"/>
    <m/>
    <n v="0"/>
    <m/>
    <n v="789"/>
    <s v="Neutral"/>
    <d v="2020-01-27T00:00:00"/>
    <m/>
    <m/>
    <m/>
    <m/>
    <s v="Hi there, thanks for being honest!_x000a_Right now, I have too much on my plate so I will not rule out completely a call but it could eventually happen in second half of the year."/>
  </r>
  <r>
    <n v="6132"/>
    <m/>
    <n v="0"/>
    <x v="5"/>
    <s v="Brian Hutton"/>
    <s v="Director of Digital Marketing"/>
    <s v="M3 Mortgage Group"/>
    <x v="15"/>
    <s v="America"/>
    <s v="Montreal"/>
    <m/>
    <s v="No inmail sent"/>
    <x v="5"/>
    <d v="2020-01-15T00:00:00"/>
    <m/>
    <n v="0"/>
    <m/>
    <n v="791"/>
    <s v="Negative"/>
    <d v="2020-01-17T00:00:00"/>
    <m/>
    <m/>
    <m/>
    <m/>
    <s v="Not at this time sorry"/>
  </r>
  <r>
    <n v="6133"/>
    <m/>
    <n v="0"/>
    <x v="5"/>
    <s v="Stacey Sarris"/>
    <s v="Director (Head) of Marketing"/>
    <s v="Ryder System, Inc."/>
    <x v="15"/>
    <s v="America"/>
    <s v="Ontario"/>
    <m/>
    <s v="No inmail sent"/>
    <x v="1"/>
    <m/>
    <m/>
    <n v="0"/>
    <m/>
    <m/>
    <m/>
    <m/>
    <m/>
    <m/>
    <m/>
    <m/>
    <m/>
  </r>
  <r>
    <n v="6134"/>
    <m/>
    <n v="0"/>
    <x v="5"/>
    <s v="Jim Wilson"/>
    <s v="Senior Director, Cloud &amp; Services Marketing"/>
    <s v="OpenText"/>
    <x v="15"/>
    <s v="America"/>
    <s v="Toronto"/>
    <m/>
    <s v="No inmail sent"/>
    <x v="1"/>
    <m/>
    <m/>
    <n v="0"/>
    <m/>
    <m/>
    <m/>
    <m/>
    <m/>
    <m/>
    <m/>
    <m/>
    <m/>
  </r>
  <r>
    <n v="6135"/>
    <m/>
    <n v="0"/>
    <x v="5"/>
    <s v="Heather Clark"/>
    <s v="Vice President, Direct &amp; Digital Marketing"/>
    <s v="SickKids Foundation"/>
    <x v="15"/>
    <s v="America"/>
    <s v="Ontario"/>
    <m/>
    <s v="No inmail sent"/>
    <x v="1"/>
    <m/>
    <m/>
    <n v="0"/>
    <m/>
    <m/>
    <m/>
    <m/>
    <m/>
    <m/>
    <m/>
    <m/>
    <m/>
  </r>
  <r>
    <n v="6136"/>
    <m/>
    <n v="0"/>
    <x v="5"/>
    <s v="Misty Meeks"/>
    <s v="Marketing Director, Trade Marketing &amp; Operations"/>
    <s v="Rogers Media"/>
    <x v="15"/>
    <s v="America"/>
    <s v="Toronto"/>
    <m/>
    <s v="No inmail sent"/>
    <x v="1"/>
    <m/>
    <m/>
    <n v="0"/>
    <m/>
    <m/>
    <m/>
    <m/>
    <m/>
    <m/>
    <m/>
    <m/>
    <m/>
  </r>
  <r>
    <n v="6137"/>
    <m/>
    <n v="0"/>
    <x v="5"/>
    <s v="Dave Collier, P.Eng."/>
    <s v="Senior Director, Media Engineering"/>
    <s v="Rogers Media"/>
    <x v="15"/>
    <s v="America"/>
    <s v="Toronto"/>
    <m/>
    <s v="No inmail sent"/>
    <x v="1"/>
    <m/>
    <m/>
    <n v="0"/>
    <m/>
    <m/>
    <m/>
    <m/>
    <m/>
    <m/>
    <m/>
    <m/>
    <m/>
  </r>
  <r>
    <n v="6138"/>
    <m/>
    <n v="0"/>
    <x v="5"/>
    <s v="Shirley Ng"/>
    <s v="Manager, Data Analytics and Business Modelling"/>
    <s v="Rogers Media"/>
    <x v="15"/>
    <s v="America"/>
    <s v="Toronto"/>
    <m/>
    <s v="No inmail sent"/>
    <x v="1"/>
    <m/>
    <m/>
    <n v="0"/>
    <m/>
    <m/>
    <m/>
    <m/>
    <m/>
    <m/>
    <m/>
    <m/>
    <m/>
  </r>
  <r>
    <n v="6139"/>
    <m/>
    <n v="0"/>
    <x v="5"/>
    <s v="Ryan Pirzek"/>
    <s v="Director of Marketing"/>
    <s v="Lambda Solutions"/>
    <x v="15"/>
    <s v="America"/>
    <s v="Vancouver"/>
    <m/>
    <s v="No inmail sent"/>
    <x v="1"/>
    <m/>
    <m/>
    <n v="0"/>
    <m/>
    <m/>
    <m/>
    <m/>
    <m/>
    <m/>
    <m/>
    <m/>
    <m/>
  </r>
  <r>
    <n v="6140"/>
    <m/>
    <n v="0"/>
    <x v="5"/>
    <s v="Mark Hindman"/>
    <s v="Vice President Marketing"/>
    <s v="H&amp;R Block Canada"/>
    <x v="15"/>
    <s v="America"/>
    <s v="Calgary"/>
    <m/>
    <s v="No inmail sent"/>
    <x v="1"/>
    <m/>
    <m/>
    <n v="0"/>
    <m/>
    <m/>
    <m/>
    <m/>
    <m/>
    <m/>
    <m/>
    <m/>
    <m/>
  </r>
  <r>
    <n v="6141"/>
    <m/>
    <n v="0"/>
    <x v="5"/>
    <s v="Carl Pichette"/>
    <s v="Vice President Marketing"/>
    <s v="Sobeys"/>
    <x v="15"/>
    <s v="America"/>
    <s v="Montreal"/>
    <m/>
    <s v="No inmail sent"/>
    <x v="1"/>
    <m/>
    <m/>
    <n v="0"/>
    <m/>
    <m/>
    <m/>
    <m/>
    <m/>
    <m/>
    <m/>
    <m/>
    <m/>
  </r>
  <r>
    <n v="6142"/>
    <m/>
    <n v="0"/>
    <x v="5"/>
    <s v="James Nowell"/>
    <s v="Group Director - Media Operations"/>
    <s v="IPG Mediabrands"/>
    <x v="15"/>
    <s v="America"/>
    <s v="Toronto"/>
    <m/>
    <s v="No inmail sent"/>
    <x v="5"/>
    <d v="2020-01-21T00:00:00"/>
    <m/>
    <n v="0"/>
    <m/>
    <m/>
    <s v="Neutral"/>
    <d v="2020-01-21T00:00:00"/>
    <m/>
    <m/>
    <m/>
    <m/>
    <s v="Hey Ramla - thanks for the honesty. TBH with you, I am probably not the best person to speak to about this. I would suggest that you contact Tushar Subramanium in our research team who currently manages our MMM products. Thanks"/>
  </r>
  <r>
    <n v="6143"/>
    <m/>
    <n v="0"/>
    <x v="5"/>
    <s v="Manuel Solis"/>
    <s v="Marketing Science Lead"/>
    <s v="Travel Alberta"/>
    <x v="15"/>
    <s v="America"/>
    <s v="Alberta"/>
    <m/>
    <s v="No inmail sent"/>
    <x v="5"/>
    <d v="2020-01-22T00:00:00"/>
    <m/>
    <n v="0"/>
    <m/>
    <m/>
    <s v="Negative"/>
    <d v="2020-01-22T00:00:00"/>
    <m/>
    <m/>
    <m/>
    <m/>
    <s v="Thanks Ramla, but not now."/>
  </r>
  <r>
    <n v="6144"/>
    <m/>
    <n v="0"/>
    <x v="5"/>
    <s v="Tarek Ben Rhouma"/>
    <s v="Senior Director, Marketing Data Science &amp; Advanced Analytics"/>
    <s v="National Bank of Canada"/>
    <x v="15"/>
    <s v="America"/>
    <s v="Montreal"/>
    <m/>
    <s v="No inmail sent"/>
    <x v="1"/>
    <m/>
    <m/>
    <n v="0"/>
    <m/>
    <m/>
    <m/>
    <m/>
    <m/>
    <m/>
    <m/>
    <m/>
    <m/>
  </r>
  <r>
    <n v="6145"/>
    <m/>
    <n v="0"/>
    <x v="5"/>
    <s v="Maura Cowan"/>
    <s v="Marketing Director"/>
    <s v="Unilever"/>
    <x v="15"/>
    <s v="America"/>
    <s v="Toronto"/>
    <m/>
    <s v="No inmail sent"/>
    <x v="1"/>
    <m/>
    <m/>
    <n v="0"/>
    <m/>
    <m/>
    <m/>
    <m/>
    <m/>
    <m/>
    <m/>
    <m/>
    <m/>
  </r>
  <r>
    <n v="6146"/>
    <m/>
    <n v="0"/>
    <x v="3"/>
    <s v="Thomas Shih"/>
    <s v="Associate Marketing Manager"/>
    <s v="Kantar"/>
    <x v="1"/>
    <s v="America"/>
    <s v="Canada "/>
    <m/>
    <s v="No inmail sent"/>
    <x v="5"/>
    <d v="2020-01-22T00:00:00"/>
    <d v="2021-03-19T00:00:00"/>
    <n v="3"/>
    <m/>
    <n v="362"/>
    <s v="None"/>
    <m/>
    <m/>
    <m/>
    <m/>
    <m/>
    <s v="Relevant + followed"/>
  </r>
  <r>
    <n v="6147"/>
    <m/>
    <n v="0"/>
    <x v="5"/>
    <s v="Brian Holt"/>
    <s v="Associate Director, Strategic Revenue Management Insights &amp; Analytics"/>
    <s v="General Mills"/>
    <x v="15"/>
    <s v="America"/>
    <s v="Toronto"/>
    <m/>
    <s v="No inmail sent"/>
    <x v="1"/>
    <m/>
    <m/>
    <n v="0"/>
    <m/>
    <m/>
    <m/>
    <m/>
    <m/>
    <m/>
    <m/>
    <m/>
    <m/>
  </r>
  <r>
    <n v="6148"/>
    <m/>
    <n v="0"/>
    <x v="1"/>
    <s v="Rishi Kalra"/>
    <s v="Marketing Manager"/>
    <s v="Church &amp; Dwight Co., Inc."/>
    <x v="15"/>
    <s v="America"/>
    <s v="Toronto"/>
    <m/>
    <s v="No inmail sent"/>
    <x v="5"/>
    <d v="2020-01-24T00:00:00"/>
    <m/>
    <n v="0"/>
    <m/>
    <n v="782"/>
    <s v="None"/>
    <m/>
    <m/>
    <m/>
    <m/>
    <m/>
    <s v="Not relevant"/>
  </r>
  <r>
    <n v="6149"/>
    <m/>
    <n v="0"/>
    <x v="5"/>
    <s v="Christopher Kennedy"/>
    <s v="Marketing Manager"/>
    <s v="Prolucid Technologies"/>
    <x v="15"/>
    <s v="America"/>
    <s v="Ontario"/>
    <m/>
    <s v="No inmail sent"/>
    <x v="5"/>
    <d v="2020-01-22T00:00:00"/>
    <m/>
    <n v="0"/>
    <m/>
    <n v="784"/>
    <s v="Neutral"/>
    <d v="2020-03-05T00:00:00"/>
    <m/>
    <m/>
    <m/>
    <m/>
    <s v="Thanks for reaching out and outlining your marketing ROI improvement software.  At this time we aren't in the market for such optimization software but I will let you know if/when that changes."/>
  </r>
  <r>
    <n v="6150"/>
    <m/>
    <n v="0"/>
    <x v="5"/>
    <s v="Arjun Bhatt"/>
    <s v="National Senior Marketing Manager"/>
    <s v="KPMG Canada"/>
    <x v="15"/>
    <s v="America"/>
    <s v="Toronto"/>
    <m/>
    <s v="No inmail sent"/>
    <x v="1"/>
    <m/>
    <m/>
    <n v="0"/>
    <m/>
    <m/>
    <m/>
    <m/>
    <m/>
    <m/>
    <m/>
    <m/>
    <m/>
  </r>
  <r>
    <n v="6151"/>
    <m/>
    <n v="0"/>
    <x v="5"/>
    <s v="Sharen Hills"/>
    <s v="Director of Marketing"/>
    <s v="Nestlé Purina North America"/>
    <x v="15"/>
    <s v="America"/>
    <s v="Ontario"/>
    <m/>
    <s v="No inmail sent"/>
    <x v="1"/>
    <m/>
    <m/>
    <n v="0"/>
    <m/>
    <m/>
    <m/>
    <m/>
    <m/>
    <m/>
    <m/>
    <m/>
    <m/>
  </r>
  <r>
    <n v="6152"/>
    <m/>
    <n v="0"/>
    <x v="5"/>
    <s v="Tawfik Callil"/>
    <s v="Senior Director Of Marketing"/>
    <s v="Nestlé Purina North America"/>
    <x v="15"/>
    <s v="America"/>
    <s v="Ontario"/>
    <m/>
    <s v="No inmail sent"/>
    <x v="1"/>
    <m/>
    <m/>
    <n v="0"/>
    <m/>
    <m/>
    <m/>
    <m/>
    <m/>
    <m/>
    <m/>
    <m/>
    <m/>
  </r>
  <r>
    <n v="6153"/>
    <m/>
    <n v="0"/>
    <x v="5"/>
    <s v="Thomas Cadman"/>
    <s v="CCO &amp; National Leader: Sales, Service and Marketing"/>
    <s v="Aon"/>
    <x v="15"/>
    <s v="America"/>
    <s v="Toronto"/>
    <m/>
    <s v="No inmail sent"/>
    <x v="1"/>
    <m/>
    <m/>
    <n v="0"/>
    <m/>
    <m/>
    <m/>
    <m/>
    <m/>
    <m/>
    <m/>
    <m/>
    <m/>
  </r>
  <r>
    <n v="6154"/>
    <m/>
    <n v="0"/>
    <x v="5"/>
    <s v="Monique Wijgerse"/>
    <s v="Director Marketing and Communications"/>
    <s v="Aon"/>
    <x v="15"/>
    <s v="America"/>
    <s v="Toronto"/>
    <m/>
    <s v="No inmail sent"/>
    <x v="1"/>
    <m/>
    <m/>
    <n v="0"/>
    <m/>
    <m/>
    <m/>
    <m/>
    <m/>
    <m/>
    <m/>
    <m/>
    <m/>
  </r>
  <r>
    <n v="6155"/>
    <m/>
    <n v="0"/>
    <x v="5"/>
    <s v="David Donnelly"/>
    <s v="Marketing Operations and Demand Generation Manager"/>
    <s v="Cority"/>
    <x v="15"/>
    <s v="America"/>
    <s v="Toronto"/>
    <m/>
    <s v="No inmail sent"/>
    <x v="5"/>
    <d v="2020-01-22T00:00:00"/>
    <m/>
    <n v="0"/>
    <m/>
    <m/>
    <s v="Positive"/>
    <d v="2020-01-22T00:00:00"/>
    <m/>
    <m/>
    <m/>
    <m/>
    <s v="Hi Ramla, Thanks for reaching out, right now there is no interest in investing in more solutions we have a good technology stack that needs to be utilized more. But I don't know enough about what you do to say no to a 30 minute chat. But to set expectations, if you can spare the time it is just for me to understand what you do. So feel free to put something on my calendar for February my email is david.donnelly@cority.com"/>
  </r>
  <r>
    <n v="6156"/>
    <m/>
    <n v="0"/>
    <x v="5"/>
    <s v="Frances Du"/>
    <s v="Marketing Manager"/>
    <s v="Innisfree Canada"/>
    <x v="15"/>
    <s v="America"/>
    <s v="Toronto"/>
    <m/>
    <s v="No inmail sent"/>
    <x v="1"/>
    <m/>
    <m/>
    <n v="0"/>
    <m/>
    <m/>
    <m/>
    <m/>
    <m/>
    <m/>
    <m/>
    <m/>
    <m/>
  </r>
  <r>
    <n v="6157"/>
    <m/>
    <n v="0"/>
    <x v="5"/>
    <s v="Jessica Shirra"/>
    <s v="Marketing Manager"/>
    <s v="Deloitte"/>
    <x v="15"/>
    <s v="America"/>
    <s v="Vancouver"/>
    <m/>
    <s v="No inmail sent"/>
    <x v="1"/>
    <m/>
    <m/>
    <n v="0"/>
    <m/>
    <m/>
    <m/>
    <m/>
    <m/>
    <m/>
    <m/>
    <m/>
    <m/>
  </r>
  <r>
    <n v="6158"/>
    <m/>
    <n v="0"/>
    <x v="5"/>
    <s v="Stephan Bociurkiw"/>
    <s v="Marketing Manager"/>
    <s v="LawDepot"/>
    <x v="15"/>
    <s v="America"/>
    <s v="Alberta"/>
    <m/>
    <s v="No inmail sent"/>
    <x v="1"/>
    <m/>
    <m/>
    <n v="0"/>
    <m/>
    <m/>
    <m/>
    <m/>
    <m/>
    <m/>
    <m/>
    <m/>
    <m/>
  </r>
  <r>
    <n v="6159"/>
    <m/>
    <n v="0"/>
    <x v="5"/>
    <s v="Nadia Niccoli"/>
    <s v="Director of Marketing &amp; Brand Strategy"/>
    <s v="Corus Entertainment"/>
    <x v="15"/>
    <s v="America"/>
    <s v="Toronto"/>
    <m/>
    <s v="No inmail sent"/>
    <x v="1"/>
    <m/>
    <m/>
    <n v="0"/>
    <m/>
    <m/>
    <m/>
    <m/>
    <m/>
    <m/>
    <m/>
    <m/>
    <m/>
  </r>
  <r>
    <n v="6160"/>
    <m/>
    <n v="0"/>
    <x v="5"/>
    <s v="Rachel Delaney"/>
    <s v="Marketing Manager"/>
    <s v="PayBright"/>
    <x v="15"/>
    <s v="America"/>
    <s v="Toronto"/>
    <m/>
    <s v="No inmail sent"/>
    <x v="1"/>
    <m/>
    <m/>
    <n v="0"/>
    <m/>
    <m/>
    <m/>
    <m/>
    <m/>
    <m/>
    <m/>
    <m/>
    <m/>
  </r>
  <r>
    <n v="6161"/>
    <m/>
    <n v="0"/>
    <x v="5"/>
    <s v="Simon H."/>
    <s v="Performance Marketing Lead"/>
    <s v="Intuit"/>
    <x v="15"/>
    <s v="America"/>
    <s v="Toronto"/>
    <m/>
    <s v="No inmail sent"/>
    <x v="1"/>
    <m/>
    <m/>
    <n v="0"/>
    <m/>
    <m/>
    <m/>
    <m/>
    <m/>
    <m/>
    <m/>
    <m/>
    <m/>
  </r>
  <r>
    <n v="6162"/>
    <n v="2020"/>
    <n v="7"/>
    <x v="2"/>
    <s v="Ashleah Wilson"/>
    <s v="VP of Marketing"/>
    <s v="jane.app"/>
    <x v="15"/>
    <s v="America"/>
    <s v="Vancouver"/>
    <m/>
    <s v="No inmail sent"/>
    <x v="5"/>
    <d v="2020-01-28T00:00:00"/>
    <d v="2021-04-20T00:00:00"/>
    <n v="4"/>
    <m/>
    <n v="330"/>
    <s v="Negative"/>
    <m/>
    <m/>
    <m/>
    <m/>
    <m/>
    <s v="Do not reach out again"/>
  </r>
  <r>
    <n v="6163"/>
    <m/>
    <n v="0"/>
    <x v="5"/>
    <s v="Edward Radonic"/>
    <s v="Managing Partner, Director of Marketing"/>
    <s v="RadonicRodgers Strategy+"/>
    <x v="15"/>
    <s v="America"/>
    <s v="Toronto"/>
    <m/>
    <s v="No inmail sent"/>
    <x v="1"/>
    <m/>
    <m/>
    <n v="0"/>
    <m/>
    <m/>
    <m/>
    <m/>
    <m/>
    <m/>
    <m/>
    <m/>
    <m/>
  </r>
  <r>
    <n v="6164"/>
    <m/>
    <n v="0"/>
    <x v="5"/>
    <s v="Sean Bredt"/>
    <s v="Chief Marketing and Business Development Officer"/>
    <s v="Dairy Farmers of Ontario"/>
    <x v="15"/>
    <s v="America"/>
    <s v="Toronto"/>
    <m/>
    <s v="No inmail sent"/>
    <x v="5"/>
    <d v="2020-01-23T00:00:00"/>
    <m/>
    <n v="0"/>
    <m/>
    <n v="783"/>
    <s v="Positive"/>
    <d v="2020-02-19T00:00:00"/>
    <m/>
    <m/>
    <m/>
    <m/>
    <s v="Open to a conversation. Sorry very busy. Email me at the office: Sean.bredt@milk.org"/>
  </r>
  <r>
    <n v="6165"/>
    <n v="2020"/>
    <n v="7"/>
    <x v="2"/>
    <s v="Ryan Mckenzie"/>
    <s v="My Passion Media Inc."/>
    <s v="Chief Marketing Officer"/>
    <x v="15"/>
    <m/>
    <s v="Coquitlam"/>
    <m/>
    <s v="No inmail sent"/>
    <x v="5"/>
    <d v="2020-02-19T00:00:00"/>
    <d v="2021-04-07T00:00:00"/>
    <n v="4"/>
    <m/>
    <n v="343"/>
    <s v="None"/>
    <m/>
    <m/>
    <m/>
    <m/>
    <m/>
    <s v="follow up message sent "/>
  </r>
  <r>
    <n v="6166"/>
    <m/>
    <n v="0"/>
    <x v="5"/>
    <s v="Andrew Bryden"/>
    <s v="Vice President of Marketing"/>
    <s v="CARFAX Canada "/>
    <x v="15"/>
    <s v="America"/>
    <s v="Ontario"/>
    <m/>
    <s v="No inmail sent"/>
    <x v="1"/>
    <m/>
    <m/>
    <n v="0"/>
    <m/>
    <m/>
    <m/>
    <m/>
    <m/>
    <m/>
    <m/>
    <m/>
    <m/>
  </r>
  <r>
    <n v="6167"/>
    <m/>
    <n v="0"/>
    <x v="5"/>
    <s v="Neal Cranna"/>
    <s v="Vice President of Marketing"/>
    <s v="Sage "/>
    <x v="15"/>
    <s v="America"/>
    <s v="Vancouver"/>
    <m/>
    <s v="No inmail sent"/>
    <x v="1"/>
    <m/>
    <m/>
    <n v="0"/>
    <m/>
    <m/>
    <m/>
    <m/>
    <m/>
    <m/>
    <m/>
    <m/>
    <m/>
  </r>
  <r>
    <n v="6168"/>
    <m/>
    <n v="0"/>
    <x v="5"/>
    <s v="Laura Baehr"/>
    <s v="VP Marketing"/>
    <s v="thinktv Canada"/>
    <x v="15"/>
    <s v="America"/>
    <s v="Toronto"/>
    <m/>
    <s v="No inmail sent"/>
    <x v="1"/>
    <m/>
    <m/>
    <n v="0"/>
    <m/>
    <m/>
    <m/>
    <m/>
    <m/>
    <m/>
    <m/>
    <m/>
    <m/>
  </r>
  <r>
    <n v="6169"/>
    <m/>
    <n v="0"/>
    <x v="5"/>
    <s v="Endrit Muca"/>
    <s v="Chief Marketing Officer"/>
    <s v="NameSilo"/>
    <x v="15"/>
    <s v="America"/>
    <s v="Toronto"/>
    <m/>
    <s v="No inmail sent"/>
    <x v="1"/>
    <m/>
    <m/>
    <n v="0"/>
    <m/>
    <m/>
    <m/>
    <m/>
    <m/>
    <m/>
    <m/>
    <m/>
    <m/>
  </r>
  <r>
    <n v="6170"/>
    <m/>
    <n v="0"/>
    <x v="5"/>
    <s v="David Bounsall"/>
    <s v="VP Sales &amp; Marketing"/>
    <s v="Final Coat"/>
    <x v="15"/>
    <s v="America"/>
    <s v="Toronto"/>
    <m/>
    <s v="No inmail sent"/>
    <x v="1"/>
    <m/>
    <m/>
    <n v="0"/>
    <m/>
    <m/>
    <m/>
    <m/>
    <m/>
    <m/>
    <m/>
    <m/>
    <m/>
  </r>
  <r>
    <n v="6171"/>
    <m/>
    <n v="0"/>
    <x v="5"/>
    <s v="Fabiola Garcia"/>
    <s v="Vice President Marketing"/>
    <s v="Avison Young"/>
    <x v="15"/>
    <s v="America"/>
    <s v="Toronto"/>
    <m/>
    <s v="No inmail sent"/>
    <x v="1"/>
    <m/>
    <m/>
    <n v="0"/>
    <m/>
    <m/>
    <m/>
    <m/>
    <m/>
    <m/>
    <m/>
    <m/>
    <m/>
  </r>
  <r>
    <n v="6172"/>
    <m/>
    <n v="0"/>
    <x v="5"/>
    <s v="Caroline Bergeron"/>
    <s v="Vice President, Data &amp; Technology"/>
    <s v="Group M"/>
    <x v="15"/>
    <s v="America"/>
    <s v="Toronto"/>
    <m/>
    <s v="No inmail sent"/>
    <x v="1"/>
    <m/>
    <m/>
    <n v="0"/>
    <m/>
    <m/>
    <m/>
    <m/>
    <m/>
    <m/>
    <m/>
    <m/>
    <m/>
  </r>
  <r>
    <n v="6173"/>
    <m/>
    <n v="0"/>
    <x v="5"/>
    <s v="Kevin Clowes"/>
    <s v="Vice President, Insights &amp; Analytics"/>
    <s v="Group M"/>
    <x v="15"/>
    <s v="America"/>
    <s v="Toronto"/>
    <m/>
    <s v="No inmail sent"/>
    <x v="5"/>
    <d v="2020-01-29T00:00:00"/>
    <m/>
    <n v="0"/>
    <m/>
    <m/>
    <s v="Positive"/>
    <d v="2020-01-31T00:00:00"/>
    <m/>
    <m/>
    <m/>
    <m/>
    <s v="Thanks for being honest/direct.  _x000a_Nothing ventured, nothing gained...so yes we can have a 15 minute call.  Feb 6 or 7 works.  830 or 900 EST?"/>
  </r>
  <r>
    <n v="6174"/>
    <m/>
    <n v="0"/>
    <x v="5"/>
    <s v="SAmerican Green"/>
    <s v="Director of Data Strategy"/>
    <s v="Group M"/>
    <x v="15"/>
    <s v="America"/>
    <s v="Toronto"/>
    <m/>
    <s v="No inmail sent"/>
    <x v="5"/>
    <d v="2020-01-31T00:00:00"/>
    <m/>
    <n v="0"/>
    <m/>
    <m/>
    <m/>
    <m/>
    <m/>
    <m/>
    <m/>
    <m/>
    <s v="Kevin Clowes Colleague"/>
  </r>
  <r>
    <n v="6175"/>
    <m/>
    <n v="0"/>
    <x v="5"/>
    <s v="Hisham Ghostine"/>
    <s v="CEO &amp; President - Media &amp; Performance"/>
    <s v="Dentsu Aegis Network"/>
    <x v="15"/>
    <s v="America"/>
    <s v="Toronto"/>
    <m/>
    <s v="No inmail sent"/>
    <x v="5"/>
    <d v="2020-01-28T00:00:00"/>
    <m/>
    <n v="0"/>
    <m/>
    <n v="778"/>
    <s v="Positive"/>
    <d v="2020-03-04T00:00:00"/>
    <m/>
    <m/>
    <m/>
    <m/>
    <s v="Please reach out on hisham.ghostine@dentsuaegis.com and we can look at possible collaboration between both companies."/>
  </r>
  <r>
    <n v="6176"/>
    <m/>
    <n v="0"/>
    <x v="5"/>
    <s v="Daryl Heroux"/>
    <s v="VP, Media - GM"/>
    <s v="Carat Canada"/>
    <x v="15"/>
    <s v="America"/>
    <s v="Toronto"/>
    <m/>
    <s v="No inmail sent"/>
    <x v="1"/>
    <m/>
    <m/>
    <n v="0"/>
    <m/>
    <m/>
    <m/>
    <m/>
    <m/>
    <m/>
    <m/>
    <m/>
    <m/>
  </r>
  <r>
    <n v="6177"/>
    <m/>
    <n v="0"/>
    <x v="5"/>
    <s v="Ajay Rao"/>
    <s v="Director"/>
    <s v="Kantar Millward Brown"/>
    <x v="15"/>
    <s v="America"/>
    <s v="Toronto"/>
    <m/>
    <s v="No inmail sent"/>
    <x v="5"/>
    <d v="2020-01-29T00:00:00"/>
    <m/>
    <n v="0"/>
    <m/>
    <n v="777"/>
    <s v="Neutral"/>
    <m/>
    <m/>
    <m/>
    <m/>
    <m/>
    <s v="Sorry for not responding earlier. I feel am not the right audience for you. We operate in the same space as you, helping clients estimate their marketing performance._x000a_It would be good to stay in touch in a different capacity"/>
  </r>
  <r>
    <n v="6178"/>
    <m/>
    <n v="0"/>
    <x v="5"/>
    <s v="Muriel Raguenaud"/>
    <s v="Marketing Innovation Director"/>
    <s v="Parmalat Canada"/>
    <x v="15"/>
    <s v="America"/>
    <s v="Toronto"/>
    <m/>
    <s v="No inmail sent"/>
    <x v="1"/>
    <m/>
    <m/>
    <n v="0"/>
    <m/>
    <m/>
    <m/>
    <m/>
    <m/>
    <m/>
    <m/>
    <m/>
    <m/>
  </r>
  <r>
    <n v="6179"/>
    <m/>
    <n v="0"/>
    <x v="5"/>
    <s v="K. Adam Ross"/>
    <s v="Director, Marketing"/>
    <s v="goeasy Ltd."/>
    <x v="15"/>
    <s v="America"/>
    <s v="Toronto"/>
    <m/>
    <s v="No inmail sent"/>
    <x v="1"/>
    <m/>
    <m/>
    <n v="0"/>
    <m/>
    <m/>
    <m/>
    <m/>
    <m/>
    <m/>
    <m/>
    <m/>
    <m/>
  </r>
  <r>
    <n v="6180"/>
    <m/>
    <n v="0"/>
    <x v="5"/>
    <s v="Gabriel Seminario"/>
    <s v="Board Member / Director of Marketing"/>
    <s v="hispanotech.ca"/>
    <x v="15"/>
    <s v="America"/>
    <s v="Toronto"/>
    <m/>
    <s v="No inmail sent"/>
    <x v="1"/>
    <m/>
    <m/>
    <n v="0"/>
    <m/>
    <m/>
    <m/>
    <m/>
    <m/>
    <m/>
    <m/>
    <m/>
    <m/>
  </r>
  <r>
    <n v="6181"/>
    <m/>
    <n v="0"/>
    <x v="5"/>
    <s v="Linda Wild"/>
    <s v="Chief Marketing Officer"/>
    <s v="Parama Credit Union"/>
    <x v="15"/>
    <s v="America"/>
    <s v="Toronto"/>
    <m/>
    <s v="No inmail sent"/>
    <x v="1"/>
    <m/>
    <m/>
    <n v="0"/>
    <m/>
    <m/>
    <m/>
    <m/>
    <m/>
    <m/>
    <m/>
    <m/>
    <m/>
  </r>
  <r>
    <n v="6182"/>
    <m/>
    <n v="0"/>
    <x v="5"/>
    <s v="Flora Cheung"/>
    <s v="Director of Marketing"/>
    <s v="Kanetix Ltd."/>
    <x v="15"/>
    <s v="America"/>
    <s v="Toronto"/>
    <m/>
    <s v="No inmail sent"/>
    <x v="1"/>
    <m/>
    <m/>
    <n v="0"/>
    <m/>
    <m/>
    <m/>
    <m/>
    <m/>
    <m/>
    <m/>
    <m/>
    <m/>
  </r>
  <r>
    <n v="6183"/>
    <m/>
    <n v="0"/>
    <x v="5"/>
    <s v="Zineb Ahnou"/>
    <s v="Director, Marketing Strategy and Business Intelligence"/>
    <s v="Uni-Select Inc."/>
    <x v="15"/>
    <s v="America"/>
    <s v="Montreal"/>
    <m/>
    <s v="No inmail sent"/>
    <x v="1"/>
    <m/>
    <m/>
    <n v="0"/>
    <m/>
    <m/>
    <m/>
    <m/>
    <m/>
    <m/>
    <m/>
    <m/>
    <m/>
  </r>
  <r>
    <n v="6184"/>
    <n v="2020"/>
    <n v="7"/>
    <x v="2"/>
    <s v="Joanna Balkowski"/>
    <s v="Director of Marketing, Sales Operations and Partnerships"/>
    <s v="Nextopia"/>
    <x v="15"/>
    <s v="America"/>
    <s v="Toronto"/>
    <m/>
    <s v="No inmail sent"/>
    <x v="5"/>
    <d v="2020-01-30T00:00:00"/>
    <d v="2021-04-07T00:00:00"/>
    <n v="4"/>
    <m/>
    <n v="343"/>
    <s v="None"/>
    <m/>
    <m/>
    <m/>
    <m/>
    <m/>
    <s v="follow up message sent "/>
  </r>
  <r>
    <n v="6185"/>
    <m/>
    <n v="0"/>
    <x v="5"/>
    <s v="Philippe Cusson"/>
    <s v="Executive Vice President | Corporate Development &amp; Marketing"/>
    <s v="International Economic Forum of the Americas"/>
    <x v="15"/>
    <s v="America"/>
    <s v="Montreal"/>
    <m/>
    <s v="No inmail sent"/>
    <x v="1"/>
    <m/>
    <m/>
    <n v="0"/>
    <m/>
    <m/>
    <m/>
    <m/>
    <m/>
    <m/>
    <m/>
    <m/>
    <m/>
  </r>
  <r>
    <n v="6186"/>
    <m/>
    <n v="0"/>
    <x v="1"/>
    <s v="Syed Rizvi"/>
    <s v="Director of Sale and Marketing"/>
    <s v="Healthy Planet Canada"/>
    <x v="15"/>
    <s v="America"/>
    <s v="Toronto"/>
    <m/>
    <s v="No inmail sent"/>
    <x v="5"/>
    <d v="2020-01-30T00:00:00"/>
    <m/>
    <n v="0"/>
    <m/>
    <n v="776"/>
    <s v="None"/>
    <m/>
    <m/>
    <m/>
    <m/>
    <m/>
    <s v="Not relevant"/>
  </r>
  <r>
    <n v="6187"/>
    <m/>
    <n v="0"/>
    <x v="5"/>
    <s v="Murray Sutherland"/>
    <s v="Senior Director, Business Development &amp; Marketing"/>
    <s v="Cirque du Soleil Entertainment Group"/>
    <x v="15"/>
    <s v="America"/>
    <s v="Montreal"/>
    <m/>
    <s v="No inmail sent"/>
    <x v="1"/>
    <m/>
    <m/>
    <n v="0"/>
    <m/>
    <m/>
    <m/>
    <m/>
    <m/>
    <m/>
    <m/>
    <m/>
    <m/>
  </r>
  <r>
    <n v="6188"/>
    <m/>
    <n v="0"/>
    <x v="5"/>
    <s v="Michelle Duggan"/>
    <s v="Vice President, Mass Marketing"/>
    <s v="Canadian Cancer Society"/>
    <x v="15"/>
    <s v="America"/>
    <s v="Toronto"/>
    <m/>
    <s v="No inmail sent"/>
    <x v="1"/>
    <m/>
    <m/>
    <n v="0"/>
    <m/>
    <m/>
    <m/>
    <m/>
    <m/>
    <m/>
    <m/>
    <m/>
    <m/>
  </r>
  <r>
    <n v="6189"/>
    <n v="2020"/>
    <n v="7"/>
    <x v="2"/>
    <s v="Justin Lowe"/>
    <s v="Director of Marketing and Sales"/>
    <s v="The McQuaig Institute"/>
    <x v="15"/>
    <s v="America"/>
    <s v="Toronto"/>
    <m/>
    <s v="No inmail sent"/>
    <x v="5"/>
    <d v="2020-02-03T00:00:00"/>
    <d v="2021-04-07T00:00:00"/>
    <n v="4"/>
    <m/>
    <n v="343"/>
    <s v="None"/>
    <m/>
    <m/>
    <m/>
    <m/>
    <m/>
    <s v="follow up message sent "/>
  </r>
  <r>
    <n v="6190"/>
    <m/>
    <n v="0"/>
    <x v="5"/>
    <s v="Marc Roth"/>
    <s v="Group Marketing Director"/>
    <s v="Logix ITS Group "/>
    <x v="15"/>
    <s v="America"/>
    <s v="Montreal"/>
    <m/>
    <s v="No inmail sent"/>
    <x v="1"/>
    <m/>
    <m/>
    <n v="0"/>
    <m/>
    <m/>
    <m/>
    <m/>
    <m/>
    <m/>
    <m/>
    <m/>
    <m/>
  </r>
  <r>
    <n v="6191"/>
    <m/>
    <n v="0"/>
    <x v="5"/>
    <s v="Jaime Aitken"/>
    <s v="Marketing Director"/>
    <s v="Morningstar"/>
    <x v="15"/>
    <s v="America"/>
    <s v="Toronto"/>
    <m/>
    <s v="No inmail sent"/>
    <x v="1"/>
    <m/>
    <m/>
    <n v="0"/>
    <m/>
    <m/>
    <m/>
    <m/>
    <m/>
    <m/>
    <m/>
    <m/>
    <m/>
  </r>
  <r>
    <n v="6192"/>
    <m/>
    <n v="0"/>
    <x v="5"/>
    <s v="Jean-Luc Marcoux"/>
    <s v="EVP Marketing"/>
    <s v="Transledger.io"/>
    <x v="15"/>
    <s v="America"/>
    <s v="Montreal"/>
    <m/>
    <s v="No inmail sent"/>
    <x v="5"/>
    <d v="2020-02-04T00:00:00"/>
    <m/>
    <n v="0"/>
    <m/>
    <m/>
    <s v="Negative"/>
    <d v="2020-02-04T00:00:00"/>
    <m/>
    <m/>
    <m/>
    <m/>
    <s v="no thanks"/>
  </r>
  <r>
    <n v="6193"/>
    <m/>
    <n v="0"/>
    <x v="5"/>
    <s v="Eve Chamberland"/>
    <s v="Marketing Director"/>
    <s v="Groupe Maskatel LP"/>
    <x v="15"/>
    <s v="America"/>
    <s v="Montreal"/>
    <m/>
    <s v="No inmail sent"/>
    <x v="1"/>
    <m/>
    <m/>
    <n v="0"/>
    <m/>
    <m/>
    <m/>
    <m/>
    <m/>
    <m/>
    <m/>
    <m/>
    <m/>
  </r>
  <r>
    <n v="6194"/>
    <m/>
    <n v="0"/>
    <x v="5"/>
    <s v="Talke Krauskopf"/>
    <s v="Director of Marketing, Brand Strategy and Planning"/>
    <s v="Sobeys"/>
    <x v="15"/>
    <s v="America"/>
    <s v="Toronto"/>
    <m/>
    <s v="No inmail sent"/>
    <x v="1"/>
    <m/>
    <m/>
    <n v="0"/>
    <m/>
    <m/>
    <m/>
    <m/>
    <m/>
    <m/>
    <m/>
    <m/>
    <m/>
  </r>
  <r>
    <n v="6195"/>
    <m/>
    <n v="0"/>
    <x v="5"/>
    <s v="Olga Romero-Marshall"/>
    <s v="Director, Marketing Communications - Advertising, Digital &amp; Web"/>
    <s v="Bell"/>
    <x v="15"/>
    <s v="America"/>
    <s v="Toronto"/>
    <m/>
    <s v="No inmail sent"/>
    <x v="1"/>
    <m/>
    <m/>
    <n v="0"/>
    <m/>
    <m/>
    <m/>
    <m/>
    <m/>
    <m/>
    <m/>
    <m/>
    <m/>
  </r>
  <r>
    <n v="6196"/>
    <m/>
    <n v="0"/>
    <x v="5"/>
    <s v="Brian Gardner"/>
    <s v="Director, Growth and Technology Alliances"/>
    <s v="Dentsu"/>
    <x v="15"/>
    <s v="America"/>
    <s v="Toronto"/>
    <m/>
    <s v="No inmail sent"/>
    <x v="5"/>
    <d v="2020-01-30T00:00:00"/>
    <m/>
    <n v="0"/>
    <m/>
    <n v="776"/>
    <s v="Negative"/>
    <d v="2020-03-04T00:00:00"/>
    <m/>
    <m/>
    <m/>
    <m/>
    <s v="we are good!  thanks, bg"/>
  </r>
  <r>
    <n v="6197"/>
    <m/>
    <n v="0"/>
    <x v="5"/>
    <s v="Solomon Folts"/>
    <s v="Global Digital Marketing &amp; Technology"/>
    <s v="Procter &amp; Gamble"/>
    <x v="15"/>
    <s v="America"/>
    <s v="Toronto"/>
    <m/>
    <s v="No inmail sent"/>
    <x v="1"/>
    <m/>
    <m/>
    <n v="0"/>
    <m/>
    <m/>
    <m/>
    <m/>
    <m/>
    <m/>
    <m/>
    <m/>
    <m/>
  </r>
  <r>
    <n v="6198"/>
    <m/>
    <n v="0"/>
    <x v="5"/>
    <s v="Corey Lipman"/>
    <s v="Insights &amp; Analytics Manager: Canada Performance Marketing"/>
    <s v="Procter &amp; Gamble"/>
    <x v="15"/>
    <s v="America"/>
    <s v="Toronto"/>
    <m/>
    <s v="No inmail sent"/>
    <x v="1"/>
    <m/>
    <m/>
    <n v="0"/>
    <m/>
    <m/>
    <m/>
    <m/>
    <m/>
    <m/>
    <m/>
    <m/>
    <m/>
  </r>
  <r>
    <n v="6199"/>
    <m/>
    <n v="0"/>
    <x v="5"/>
    <s v="Tyler Handley"/>
    <s v="Cofounder &amp; CEO"/>
    <s v="Inkbox"/>
    <x v="15"/>
    <s v="America"/>
    <s v="Toronto"/>
    <m/>
    <s v="No inmail sent"/>
    <x v="1"/>
    <m/>
    <m/>
    <n v="0"/>
    <m/>
    <m/>
    <m/>
    <m/>
    <m/>
    <m/>
    <m/>
    <m/>
    <m/>
  </r>
  <r>
    <n v="6200"/>
    <m/>
    <n v="0"/>
    <x v="5"/>
    <s v="Braden Handley"/>
    <s v="Co-Founder, President"/>
    <s v="Inkbox"/>
    <x v="15"/>
    <s v="America"/>
    <s v="Toronto"/>
    <m/>
    <s v="No inmail sent"/>
    <x v="1"/>
    <m/>
    <m/>
    <n v="0"/>
    <m/>
    <m/>
    <m/>
    <m/>
    <m/>
    <m/>
    <m/>
    <m/>
    <m/>
  </r>
  <r>
    <n v="6201"/>
    <m/>
    <n v="0"/>
    <x v="5"/>
    <s v="Winson Tang"/>
    <s v="Senior Manager, Marketing Technology &amp; Operations"/>
    <s v="Charitable Impact"/>
    <x v="15"/>
    <s v="America"/>
    <s v="Canada "/>
    <m/>
    <s v="No inmail sent"/>
    <x v="5"/>
    <d v="2020-07-09T00:00:00"/>
    <m/>
    <n v="0"/>
    <m/>
    <n v="615"/>
    <m/>
    <m/>
    <m/>
    <m/>
    <m/>
    <m/>
    <s v="Not relevant"/>
  </r>
  <r>
    <n v="6202"/>
    <d v="2020-11-18T00:00:00"/>
    <n v="11"/>
    <x v="0"/>
    <s v="Paul Smith"/>
    <s v="Head of Media"/>
    <s v="AKA"/>
    <x v="5"/>
    <s v="Europe"/>
    <s v="United Kingdom"/>
    <m/>
    <s v="No inmail sent"/>
    <x v="3"/>
    <m/>
    <m/>
    <n v="0"/>
    <m/>
    <m/>
    <m/>
    <m/>
    <m/>
    <m/>
    <m/>
    <m/>
    <m/>
  </r>
  <r>
    <n v="6203"/>
    <d v="2020-11-18T00:00:00"/>
    <n v="11"/>
    <x v="0"/>
    <s v="Dale Simmons"/>
    <s v="Data Strategy Director"/>
    <s v="John Ayling &amp; Associates"/>
    <x v="5"/>
    <s v="Europe"/>
    <s v="United Kingdom"/>
    <m/>
    <s v="No inmail sent"/>
    <x v="0"/>
    <d v="2020-11-25T00:00:00"/>
    <m/>
    <n v="0"/>
    <m/>
    <m/>
    <s v="Neutral"/>
    <d v="2020-11-30T00:00:00"/>
    <m/>
    <m/>
    <m/>
    <m/>
    <m/>
  </r>
  <r>
    <n v="6204"/>
    <d v="2020-11-18T00:00:00"/>
    <n v="11"/>
    <x v="0"/>
    <s v="Maciej Lobinski"/>
    <s v="Head Of Analytics"/>
    <s v="Analyx"/>
    <x v="5"/>
    <s v="Europe"/>
    <s v="Poland"/>
    <m/>
    <s v="No inmail sent"/>
    <x v="0"/>
    <d v="2020-11-25T00:00:00"/>
    <d v="2021-02-18T00:00:00"/>
    <n v="2"/>
    <n v="1"/>
    <n v="391"/>
    <s v="Neutral"/>
    <m/>
    <m/>
    <m/>
    <m/>
    <m/>
    <m/>
  </r>
  <r>
    <n v="6205"/>
    <d v="2020-12-08T00:00:00"/>
    <n v="12"/>
    <x v="2"/>
    <s v="Alissa O'Neill"/>
    <s v="Associate Director, Partnerships"/>
    <s v="YouGov"/>
    <x v="7"/>
    <s v="America"/>
    <s v="California"/>
    <m/>
    <s v="No inmail sent"/>
    <x v="0"/>
    <d v="2020-12-15T00:00:00"/>
    <d v="2021-02-23T00:00:00"/>
    <n v="2"/>
    <n v="2"/>
    <n v="386"/>
    <m/>
    <m/>
    <m/>
    <m/>
    <m/>
    <m/>
    <s v="For potential data partnership"/>
  </r>
  <r>
    <n v="6206"/>
    <d v="2020-12-15T00:00:00"/>
    <n v="12"/>
    <x v="0"/>
    <s v="Katarzyna Wisniewska"/>
    <s v="Managing Director"/>
    <s v="K2 Media S.A."/>
    <x v="1"/>
    <s v="Europe"/>
    <s v="Poland"/>
    <m/>
    <s v="No inmail sent"/>
    <x v="3"/>
    <m/>
    <m/>
    <n v="0"/>
    <m/>
    <m/>
    <m/>
    <m/>
    <m/>
    <m/>
    <m/>
    <m/>
    <m/>
  </r>
  <r>
    <n v="6207"/>
    <d v="2020-12-15T00:00:00"/>
    <n v="12"/>
    <x v="0"/>
    <s v="Monika Krawczyk"/>
    <s v="Chief Media Officer"/>
    <s v="K2 Precise"/>
    <x v="1"/>
    <s v="Europe"/>
    <s v="Poland"/>
    <m/>
    <s v="No inmail sent"/>
    <x v="0"/>
    <d v="2020-12-15T00:00:00"/>
    <d v="2021-02-18T00:00:00"/>
    <n v="2"/>
    <n v="1"/>
    <n v="391"/>
    <s v="Positive_FS"/>
    <d v="2021-02-19T00:00:00"/>
    <m/>
    <m/>
    <m/>
    <m/>
    <m/>
  </r>
  <r>
    <n v="6208"/>
    <d v="2020-12-15T00:00:00"/>
    <n v="12"/>
    <x v="0"/>
    <s v="Łukasz Plona"/>
    <s v="Innovation and Technology Director"/>
    <s v="K2 Precise"/>
    <x v="1"/>
    <s v="Europe"/>
    <s v="Poland"/>
    <m/>
    <s v="No inmail sent"/>
    <x v="0"/>
    <d v="2020-12-15T00:00:00"/>
    <d v="2021-02-18T00:00:00"/>
    <n v="2"/>
    <n v="1"/>
    <n v="391"/>
    <s v="Neutral"/>
    <d v="2021-02-18T00:00:00"/>
    <m/>
    <m/>
    <m/>
    <m/>
    <m/>
  </r>
  <r>
    <n v="6209"/>
    <d v="2020-12-15T00:00:00"/>
    <n v="12"/>
    <x v="0"/>
    <s v="Martin Vinter"/>
    <s v="Managing Director, Media"/>
    <s v="Ebiquity"/>
    <x v="1"/>
    <s v="Europe"/>
    <s v="United Kingdom"/>
    <m/>
    <s v="No inmail sent"/>
    <x v="1"/>
    <m/>
    <m/>
    <n v="0"/>
    <m/>
    <m/>
    <m/>
    <m/>
    <m/>
    <m/>
    <m/>
    <m/>
    <m/>
  </r>
  <r>
    <n v="6210"/>
    <d v="2020-12-15T00:00:00"/>
    <n v="12"/>
    <x v="0"/>
    <s v="Dietmar Kruse"/>
    <s v="Managing Principal - Media Measurement"/>
    <s v="Ebiquity"/>
    <x v="1"/>
    <s v="Europe"/>
    <s v="United Kingdom"/>
    <s v="Ramla's"/>
    <s v="No inmail sent"/>
    <x v="3"/>
    <m/>
    <m/>
    <n v="0"/>
    <m/>
    <m/>
    <m/>
    <m/>
    <m/>
    <m/>
    <m/>
    <m/>
    <m/>
  </r>
  <r>
    <n v="6211"/>
    <d v="2020-12-15T00:00:00"/>
    <n v="12"/>
    <x v="0"/>
    <s v="Daniel Louis"/>
    <s v="Director, Media UK"/>
    <s v="Ebiquity"/>
    <x v="1"/>
    <s v="Europe"/>
    <s v="United Kingdom"/>
    <m/>
    <s v="No inmail sent"/>
    <x v="3"/>
    <m/>
    <m/>
    <n v="0"/>
    <m/>
    <m/>
    <m/>
    <m/>
    <m/>
    <m/>
    <m/>
    <m/>
    <m/>
  </r>
  <r>
    <n v="6212"/>
    <d v="2020-12-16T00:00:00"/>
    <n v="12"/>
    <x v="0"/>
    <s v="Julia Husband"/>
    <s v="Account Director"/>
    <s v="Brightblue Consulting"/>
    <x v="5"/>
    <s v="Europe"/>
    <s v="United Kingdom"/>
    <m/>
    <s v="No inmail sent"/>
    <x v="3"/>
    <m/>
    <m/>
    <n v="0"/>
    <m/>
    <m/>
    <m/>
    <m/>
    <m/>
    <m/>
    <m/>
    <m/>
    <m/>
  </r>
  <r>
    <n v="6213"/>
    <d v="2021-01-26T00:00:00"/>
    <n v="1"/>
    <x v="0"/>
    <s v="Sonika Patel"/>
    <s v="Vice President Marketing"/>
    <s v="Danone"/>
    <x v="3"/>
    <s v="America"/>
    <s v="New York"/>
    <s v="Ramla's"/>
    <s v="No inmail sent"/>
    <x v="1"/>
    <m/>
    <m/>
    <n v="0"/>
    <m/>
    <m/>
    <m/>
    <m/>
    <m/>
    <m/>
    <m/>
    <m/>
    <m/>
  </r>
  <r>
    <n v="6214"/>
    <d v="2021-09-22T00:00:00"/>
    <m/>
    <x v="4"/>
    <s v="Joseph Hassun"/>
    <s v="VP, Content &amp; Performance Marketing"/>
    <s v="City National Bank of Florida "/>
    <x v="10"/>
    <s v="America"/>
    <s v="Florida"/>
    <s v="Ramla's"/>
    <s v="10-06-21"/>
    <x v="1"/>
    <m/>
    <m/>
    <m/>
    <m/>
    <m/>
    <m/>
    <m/>
    <m/>
    <m/>
    <m/>
    <m/>
    <m/>
  </r>
  <r>
    <n v="6215"/>
    <d v="2021-01-26T00:00:00"/>
    <n v="1"/>
    <x v="0"/>
    <s v="Bob Wilbur"/>
    <s v="Director of Marketing Analytics"/>
    <s v="Danone"/>
    <x v="3"/>
    <s v="America"/>
    <s v="New York"/>
    <s v="Ramla's"/>
    <s v="No inmail sent"/>
    <x v="1"/>
    <m/>
    <m/>
    <n v="0"/>
    <m/>
    <m/>
    <m/>
    <m/>
    <m/>
    <m/>
    <m/>
    <m/>
    <m/>
  </r>
  <r>
    <n v="6216"/>
    <d v="2021-11-01T00:00:00"/>
    <n v="11"/>
    <x v="2"/>
    <s v="Rachel Lewis Biggs"/>
    <s v="Director, Marketing Effectiveness"/>
    <s v="Neiman Marcus Group"/>
    <x v="0"/>
    <s v="America"/>
    <s v="Texas"/>
    <s v="Both (Ramla's &amp; Personal)"/>
    <s v="No inmail sent"/>
    <x v="1"/>
    <m/>
    <m/>
    <m/>
    <m/>
    <m/>
    <m/>
    <m/>
    <m/>
    <m/>
    <m/>
    <m/>
    <m/>
  </r>
  <r>
    <n v="6217"/>
    <d v="2021-09-22T00:00:00"/>
    <m/>
    <x v="4"/>
    <s v="Colleen Niven Smith"/>
    <s v="Vice President Global Marketing "/>
    <s v="Avid"/>
    <x v="7"/>
    <s v="America"/>
    <s v="Massachusetts"/>
    <s v="Ramla's"/>
    <s v="10-06-21"/>
    <x v="1"/>
    <m/>
    <m/>
    <m/>
    <m/>
    <m/>
    <m/>
    <m/>
    <m/>
    <m/>
    <m/>
    <m/>
    <m/>
  </r>
  <r>
    <n v="6218"/>
    <d v="2021-01-26T00:00:00"/>
    <n v="1"/>
    <x v="0"/>
    <s v="Heine Jørgensen"/>
    <s v="CEO"/>
    <s v="Mediabrands"/>
    <x v="1"/>
    <s v="Europe"/>
    <s v="Denmark"/>
    <s v="Ramla's"/>
    <s v="No inmail sent"/>
    <x v="1"/>
    <m/>
    <m/>
    <n v="0"/>
    <m/>
    <m/>
    <m/>
    <m/>
    <m/>
    <m/>
    <m/>
    <m/>
    <m/>
  </r>
  <r>
    <n v="6219"/>
    <d v="2021-01-26T00:00:00"/>
    <n v="1"/>
    <x v="0"/>
    <s v="Alejandro Jaramillo"/>
    <s v="Director of Insights and Analytics"/>
    <s v="OutcomeHealth"/>
    <x v="13"/>
    <s v="America"/>
    <s v="New Jersey"/>
    <s v="Ramla's"/>
    <s v="No inmail sent"/>
    <x v="0"/>
    <d v="2021-02-01T00:00:00"/>
    <d v="2021-02-17T00:00:00"/>
    <n v="2"/>
    <n v="1"/>
    <n v="392"/>
    <s v="Neutral"/>
    <d v="2021-02-02T00:00:00"/>
    <m/>
    <m/>
    <m/>
    <m/>
    <m/>
  </r>
  <r>
    <n v="6220"/>
    <d v="2021-01-26T00:00:00"/>
    <n v="1"/>
    <x v="0"/>
    <s v="Harish Munagala"/>
    <s v="Director Media &amp; Automation"/>
    <s v="CLEAResult"/>
    <x v="13"/>
    <s v="America"/>
    <s v="Texas"/>
    <s v="Ramla's"/>
    <s v="No inmail sent"/>
    <x v="1"/>
    <m/>
    <m/>
    <n v="0"/>
    <m/>
    <m/>
    <m/>
    <m/>
    <m/>
    <m/>
    <m/>
    <m/>
    <m/>
  </r>
  <r>
    <n v="6221"/>
    <d v="2021-01-26T00:00:00"/>
    <n v="1"/>
    <x v="0"/>
    <s v="Alain Bertholet"/>
    <s v="Director Marketing Research &amp; Insights"/>
    <s v="ChenMed"/>
    <x v="13"/>
    <s v="America"/>
    <s v="Florida"/>
    <s v="Ramla's"/>
    <s v="No inmail sent"/>
    <x v="0"/>
    <d v="2021-02-01T00:00:00"/>
    <d v="2021-02-17T00:00:00"/>
    <n v="2"/>
    <n v="1"/>
    <n v="392"/>
    <s v="Neutral"/>
    <d v="2021-02-01T00:00:00"/>
    <m/>
    <m/>
    <m/>
    <m/>
    <m/>
  </r>
  <r>
    <n v="6222"/>
    <d v="2021-01-26T00:00:00"/>
    <n v="1"/>
    <x v="0"/>
    <s v="Jessie Dawes"/>
    <s v="Vice President, Digital Marketing &amp; Media"/>
    <s v="Shiseido Americas Corporation"/>
    <x v="13"/>
    <s v="America"/>
    <s v="New York"/>
    <s v="Ramla's"/>
    <s v="No inmail sent"/>
    <x v="1"/>
    <m/>
    <m/>
    <n v="0"/>
    <m/>
    <m/>
    <m/>
    <m/>
    <m/>
    <m/>
    <m/>
    <m/>
    <m/>
  </r>
  <r>
    <n v="6223"/>
    <d v="2021-01-26T00:00:00"/>
    <n v="1"/>
    <x v="0"/>
    <s v="Riikka Järvinen"/>
    <s v="Chief Marketing Strategist, Group Marketing"/>
    <s v="Nordea"/>
    <x v="10"/>
    <s v="Europe"/>
    <s v="Finland"/>
    <s v="Ramla's"/>
    <s v="No inmail sent"/>
    <x v="1"/>
    <m/>
    <m/>
    <n v="0"/>
    <m/>
    <m/>
    <m/>
    <m/>
    <m/>
    <m/>
    <m/>
    <m/>
    <m/>
  </r>
  <r>
    <n v="6224"/>
    <d v="2021-09-22T00:00:00"/>
    <m/>
    <x v="4"/>
    <s v="Oaday Awadalla"/>
    <s v="Sr. Marketing Manager"/>
    <s v="CareDx, Inc."/>
    <x v="13"/>
    <s v="America"/>
    <s v="California"/>
    <s v="Ramla's"/>
    <s v="10-06-21"/>
    <x v="1"/>
    <m/>
    <m/>
    <m/>
    <m/>
    <m/>
    <m/>
    <m/>
    <m/>
    <m/>
    <m/>
    <m/>
    <m/>
  </r>
  <r>
    <n v="6225"/>
    <d v="2021-01-26T00:00:00"/>
    <n v="1"/>
    <x v="2"/>
    <s v="David Montfort"/>
    <s v="Director, Marketing Insights and Analytics"/>
    <s v="Montfort &amp; Associates"/>
    <x v="2"/>
    <s v="America"/>
    <s v="New York"/>
    <s v="Ramla's"/>
    <s v="No inmail sent"/>
    <x v="0"/>
    <d v="2021-07-29T00:00:00"/>
    <d v="2022-01-20T00:00:00"/>
    <n v="1"/>
    <m/>
    <n v="230"/>
    <s v="Positive_FS"/>
    <m/>
    <m/>
    <m/>
    <m/>
    <m/>
    <m/>
  </r>
  <r>
    <n v="6226"/>
    <d v="2021-09-22T00:00:00"/>
    <m/>
    <x v="4"/>
    <s v="Christine Freudenburg"/>
    <s v="Manager, Marketing Analytics &amp; Reporting "/>
    <s v="Mutual of Omaha"/>
    <x v="10"/>
    <s v="America"/>
    <s v="Nebraska"/>
    <s v="Ramla's"/>
    <s v="10-06-21"/>
    <x v="1"/>
    <m/>
    <m/>
    <m/>
    <m/>
    <m/>
    <m/>
    <m/>
    <m/>
    <m/>
    <m/>
    <m/>
    <m/>
  </r>
  <r>
    <n v="6227"/>
    <d v="2022-01-07T00:00:00"/>
    <n v="1"/>
    <x v="3"/>
    <s v="Christopher Doyle"/>
    <s v="Director of Pricing &amp; Analytics"/>
    <s v="Verizon"/>
    <x v="7"/>
    <s v="America"/>
    <s v="Florida"/>
    <s v="Ramla's"/>
    <s v="No inmail sent"/>
    <x v="1"/>
    <m/>
    <m/>
    <n v="0"/>
    <m/>
    <m/>
    <m/>
    <m/>
    <m/>
    <m/>
    <m/>
    <m/>
    <m/>
  </r>
  <r>
    <n v="6228"/>
    <d v="2021-01-28T00:00:00"/>
    <n v="1"/>
    <x v="0"/>
    <s v="Siddharth Somayajula"/>
    <s v="VP, Growth Marketing"/>
    <s v="Goldman Sachs"/>
    <x v="10"/>
    <s v="America"/>
    <s v="New York"/>
    <s v="Ramla's"/>
    <s v="No inmail sent"/>
    <x v="0"/>
    <d v="2021-02-16T00:00:00"/>
    <m/>
    <n v="0"/>
    <m/>
    <n v="393"/>
    <s v="None"/>
    <m/>
    <m/>
    <m/>
    <m/>
    <m/>
    <m/>
  </r>
  <r>
    <n v="6229"/>
    <d v="2021-01-28T00:00:00"/>
    <n v="1"/>
    <x v="0"/>
    <s v="Art Christiani"/>
    <s v="Senior Manager Marketing Science"/>
    <s v="Bayer Pharmaceuticals"/>
    <x v="6"/>
    <s v="America"/>
    <s v="New York"/>
    <s v="Ramla's"/>
    <s v="No inmail sent"/>
    <x v="1"/>
    <m/>
    <m/>
    <n v="0"/>
    <m/>
    <m/>
    <m/>
    <m/>
    <m/>
    <m/>
    <m/>
    <m/>
    <m/>
  </r>
  <r>
    <n v="6230"/>
    <d v="2021-01-28T00:00:00"/>
    <n v="1"/>
    <x v="2"/>
    <s v="Derek Lim"/>
    <s v="Project Manager, Marketing Budget and Performance Analytics"/>
    <s v="Mazda North American Operations"/>
    <x v="8"/>
    <s v="America"/>
    <s v="California"/>
    <s v="Ramla's"/>
    <s v="No inmail sent"/>
    <x v="0"/>
    <d v="2021-02-01T00:00:00"/>
    <d v="2022-01-20T00:00:00"/>
    <n v="1"/>
    <n v="4"/>
    <n v="55"/>
    <m/>
    <m/>
    <m/>
    <m/>
    <m/>
    <m/>
    <m/>
  </r>
  <r>
    <n v="6231"/>
    <d v="2021-01-28T00:00:00"/>
    <n v="1"/>
    <x v="0"/>
    <s v="Narendra Singh"/>
    <s v="Director &amp; Global Head - Marketing Operations &amp; Analytics"/>
    <s v="Tata Communications"/>
    <x v="16"/>
    <s v="Asia"/>
    <s v="India"/>
    <s v="Ramla's"/>
    <s v="No inmail sent"/>
    <x v="1"/>
    <m/>
    <m/>
    <n v="0"/>
    <m/>
    <m/>
    <m/>
    <m/>
    <m/>
    <m/>
    <m/>
    <m/>
    <m/>
  </r>
  <r>
    <n v="6232"/>
    <d v="2021-09-23T00:00:00"/>
    <m/>
    <x v="4"/>
    <s v="Yuan Zhang, Ph.D."/>
    <s v="Senior Director of Predictive Analytics"/>
    <s v="Bankers Healthcare Group"/>
    <x v="10"/>
    <s v="America"/>
    <s v="Florida"/>
    <s v="Ramla's"/>
    <s v="10-06-21"/>
    <x v="1"/>
    <m/>
    <m/>
    <m/>
    <m/>
    <m/>
    <m/>
    <m/>
    <m/>
    <m/>
    <m/>
    <m/>
    <m/>
  </r>
  <r>
    <n v="6233"/>
    <d v="2021-01-28T00:00:00"/>
    <n v="1"/>
    <x v="0"/>
    <s v="Karl Bateson"/>
    <s v="Head of PR &amp; Earned Media"/>
    <s v="Jabra"/>
    <x v="3"/>
    <s v="America"/>
    <s v="Massachusetts"/>
    <s v="Ramla's"/>
    <s v="No inmail sent"/>
    <x v="3"/>
    <m/>
    <m/>
    <n v="0"/>
    <m/>
    <m/>
    <m/>
    <m/>
    <m/>
    <m/>
    <m/>
    <m/>
    <m/>
  </r>
  <r>
    <n v="6234"/>
    <d v="2021-01-28T00:00:00"/>
    <n v="1"/>
    <x v="2"/>
    <s v="Jon Fitzsimmons"/>
    <s v="Assistant Manager, Marketing Analytics"/>
    <s v="American Honda Motor Company, Inc."/>
    <x v="8"/>
    <s v="America"/>
    <s v="California"/>
    <s v="Ramla's"/>
    <s v="No inmail sent"/>
    <x v="1"/>
    <m/>
    <m/>
    <n v="0"/>
    <m/>
    <m/>
    <m/>
    <m/>
    <m/>
    <m/>
    <m/>
    <m/>
    <m/>
  </r>
  <r>
    <n v="6235"/>
    <d v="2021-01-28T00:00:00"/>
    <n v="1"/>
    <x v="2"/>
    <s v="Ravi Kanth Perepu"/>
    <s v="Senior Marketing Manager"/>
    <s v="T-Mobile"/>
    <x v="16"/>
    <s v="America"/>
    <s v="Washington"/>
    <s v="Ramla's"/>
    <s v="No inmail sent"/>
    <x v="0"/>
    <d v="2021-02-01T00:00:00"/>
    <d v="2021-02-11T00:00:00"/>
    <n v="2"/>
    <m/>
    <m/>
    <s v="Negative"/>
    <d v="2021-02-11T00:00:00"/>
    <m/>
    <m/>
    <m/>
    <m/>
    <m/>
  </r>
  <r>
    <n v="6236"/>
    <d v="2021-01-28T00:00:00"/>
    <n v="1"/>
    <x v="2"/>
    <s v="Chris Panagides"/>
    <s v="Senior Director, Digital Marketing"/>
    <s v="Hughes "/>
    <x v="16"/>
    <s v="America"/>
    <s v="Washington"/>
    <s v="Ramla's"/>
    <s v="No inmail sent"/>
    <x v="0"/>
    <d v="2021-02-04T00:00:00"/>
    <d v="2021-07-12T00:00:00"/>
    <n v="7"/>
    <m/>
    <m/>
    <s v="Positive_FS"/>
    <d v="2021-02-04T00:00:00"/>
    <s v="chris.panagides@hughes.com"/>
    <m/>
    <m/>
    <m/>
    <m/>
  </r>
  <r>
    <n v="6237"/>
    <d v="2021-01-28T00:00:00"/>
    <n v="1"/>
    <x v="2"/>
    <s v="Hasnath Mohammed"/>
    <s v="Data Science &amp; AI Manager"/>
    <s v="AT&amp;T"/>
    <x v="16"/>
    <s v="America"/>
    <s v="Texas"/>
    <s v="Ramla's"/>
    <s v="No inmail sent"/>
    <x v="0"/>
    <d v="2021-03-31T00:00:00"/>
    <d v="2022-01-20T00:00:00"/>
    <n v="1"/>
    <m/>
    <m/>
    <m/>
    <m/>
    <m/>
    <m/>
    <m/>
    <m/>
    <m/>
  </r>
  <r>
    <n v="6238"/>
    <d v="2021-01-28T00:00:00"/>
    <n v="1"/>
    <x v="0"/>
    <s v="Eugene Litvinov"/>
    <s v="Director, Business Acceleration"/>
    <s v="Hyundai Motor America "/>
    <x v="8"/>
    <s v="America"/>
    <s v="California"/>
    <s v="Ramla's"/>
    <s v="No inmail sent"/>
    <x v="3"/>
    <m/>
    <m/>
    <n v="0"/>
    <m/>
    <m/>
    <m/>
    <m/>
    <m/>
    <m/>
    <m/>
    <m/>
    <m/>
  </r>
  <r>
    <n v="6239"/>
    <d v="2021-09-23T00:00:00"/>
    <m/>
    <x v="4"/>
    <s v="Tammi Smith"/>
    <s v="Director of Marketing, OtterBox "/>
    <s v="Otter Products"/>
    <x v="7"/>
    <s v="America"/>
    <s v="Colorado"/>
    <s v="Ramla's"/>
    <s v="10-06-21"/>
    <x v="1"/>
    <m/>
    <m/>
    <m/>
    <m/>
    <m/>
    <m/>
    <m/>
    <m/>
    <m/>
    <m/>
    <m/>
    <m/>
  </r>
  <r>
    <n v="6240"/>
    <d v="2021-01-28T00:00:00"/>
    <n v="1"/>
    <x v="2"/>
    <s v="Perry Villanueba"/>
    <s v="Marketing Manager Database &amp; Analytics"/>
    <s v="CenturyLink"/>
    <x v="16"/>
    <s v="America"/>
    <s v="Colorado"/>
    <s v="Ramla's"/>
    <s v="No inmail sent"/>
    <x v="0"/>
    <d v="2021-03-18T00:00:00"/>
    <d v="2022-01-20T00:00:00"/>
    <n v="1"/>
    <m/>
    <m/>
    <m/>
    <m/>
    <m/>
    <m/>
    <m/>
    <m/>
    <m/>
  </r>
  <r>
    <n v="6241"/>
    <d v="2021-01-28T00:00:00"/>
    <n v="1"/>
    <x v="2"/>
    <s v="Alka Baijal"/>
    <s v="Sr. Manager, Trends and New Methodologies"/>
    <s v="Nissan North America"/>
    <x v="8"/>
    <s v="America"/>
    <s v="Tennessee"/>
    <s v="Ramla's"/>
    <s v="No inmail sent"/>
    <x v="1"/>
    <m/>
    <m/>
    <n v="0"/>
    <m/>
    <m/>
    <m/>
    <m/>
    <m/>
    <m/>
    <m/>
    <m/>
    <m/>
  </r>
  <r>
    <n v="6242"/>
    <d v="2021-01-28T00:00:00"/>
    <n v="1"/>
    <x v="2"/>
    <s v="Alex Yurchenko"/>
    <s v="Senior Vice President, Data Science"/>
    <s v="Black Book"/>
    <x v="5"/>
    <s v="America"/>
    <s v="Georgia"/>
    <s v="Ramla's"/>
    <s v="No inmail sent"/>
    <x v="0"/>
    <d v="2021-02-23T00:00:00"/>
    <d v="2022-01-20T00:00:00"/>
    <n v="1"/>
    <n v="4"/>
    <n v="55"/>
    <m/>
    <m/>
    <m/>
    <m/>
    <m/>
    <m/>
    <m/>
  </r>
  <r>
    <n v="6243"/>
    <d v="2021-01-28T00:00:00"/>
    <n v="1"/>
    <x v="2"/>
    <s v="Ryan Merlin"/>
    <s v="Manager Analytics &amp; Data Science"/>
    <s v="Comcast"/>
    <x v="16"/>
    <s v="America"/>
    <s v="Colorado"/>
    <s v="Ramla's"/>
    <s v="No inmail sent"/>
    <x v="3"/>
    <m/>
    <m/>
    <n v="0"/>
    <m/>
    <m/>
    <m/>
    <m/>
    <m/>
    <m/>
    <m/>
    <m/>
    <m/>
  </r>
  <r>
    <n v="6244"/>
    <d v="2021-01-28T00:00:00"/>
    <n v="1"/>
    <x v="2"/>
    <s v="Bruce Nwogu"/>
    <s v="Senior Marketing Manager"/>
    <s v="Charter Communications"/>
    <x v="16"/>
    <s v="America"/>
    <s v="Connecticut"/>
    <s v="Ramla's"/>
    <s v="No inmail sent"/>
    <x v="2"/>
    <m/>
    <m/>
    <n v="0"/>
    <m/>
    <m/>
    <m/>
    <m/>
    <m/>
    <m/>
    <m/>
    <m/>
    <m/>
  </r>
  <r>
    <n v="6245"/>
    <d v="2021-01-28T00:00:00"/>
    <n v="1"/>
    <x v="2"/>
    <s v="Jacqueline Worthington"/>
    <s v="Manager, Data Analysis"/>
    <s v="Cox Communications"/>
    <x v="16"/>
    <s v="America"/>
    <s v="Nevada"/>
    <s v="Ramla's"/>
    <s v="No inmail sent"/>
    <x v="0"/>
    <d v="2021-02-01T00:00:00"/>
    <d v="2022-01-20T00:00:00"/>
    <n v="1"/>
    <m/>
    <n v="55"/>
    <m/>
    <m/>
    <m/>
    <m/>
    <m/>
    <m/>
    <m/>
  </r>
  <r>
    <n v="6246"/>
    <d v="2021-01-28T00:00:00"/>
    <n v="1"/>
    <x v="2"/>
    <s v="Ike Nwabah"/>
    <s v="Vice President Marketing"/>
    <s v="Armor Cloud Security"/>
    <x v="7"/>
    <s v="America"/>
    <s v="Texas"/>
    <s v="Ramla's"/>
    <s v="No inmail sent"/>
    <x v="3"/>
    <m/>
    <m/>
    <n v="0"/>
    <m/>
    <m/>
    <m/>
    <m/>
    <m/>
    <m/>
    <m/>
    <m/>
    <m/>
  </r>
  <r>
    <n v="6247"/>
    <d v="2021-09-01T00:00:00"/>
    <m/>
    <x v="2"/>
    <s v="Chris Brashear"/>
    <s v="Senior Manager, National Media, CRM and Events "/>
    <s v="INFINITI Motor Company Ltd."/>
    <x v="8"/>
    <s v="America"/>
    <s v="Nashville"/>
    <s v="Ramla's"/>
    <s v="No inmail sent"/>
    <x v="1"/>
    <m/>
    <m/>
    <m/>
    <m/>
    <m/>
    <m/>
    <m/>
    <m/>
    <m/>
    <m/>
    <m/>
    <m/>
  </r>
  <r>
    <n v="6248"/>
    <d v="2021-01-28T00:00:00"/>
    <n v="1"/>
    <x v="2"/>
    <s v="Jason Edds"/>
    <s v="Senior - Data Analysis, Business Marketing"/>
    <s v="AT&amp;T"/>
    <x v="16"/>
    <s v="America"/>
    <s v="Texas"/>
    <s v="Ramla's"/>
    <s v="No inmail sent"/>
    <x v="0"/>
    <d v="2021-02-01T00:00:00"/>
    <d v="2021-02-11T00:00:00"/>
    <n v="2"/>
    <m/>
    <m/>
    <s v="Negative"/>
    <m/>
    <m/>
    <m/>
    <m/>
    <m/>
    <m/>
  </r>
  <r>
    <n v="6249"/>
    <d v="2021-01-28T00:00:00"/>
    <n v="1"/>
    <x v="2"/>
    <s v="Brian Schmidt"/>
    <s v="Director of Marketing - Revenue Forecasting"/>
    <s v="Charter Communications "/>
    <x v="16"/>
    <s v="America"/>
    <s v="New York"/>
    <s v="Ramla's"/>
    <s v="No inmail sent"/>
    <x v="0"/>
    <d v="2021-02-01T00:00:00"/>
    <d v="2022-01-20T00:00:00"/>
    <n v="1"/>
    <m/>
    <n v="55"/>
    <m/>
    <m/>
    <m/>
    <m/>
    <m/>
    <m/>
    <m/>
  </r>
  <r>
    <n v="6250"/>
    <d v="2021-01-28T00:00:00"/>
    <n v="1"/>
    <x v="2"/>
    <s v="Frank Popyk"/>
    <s v="Vice President, Analytics"/>
    <s v="Epsilon Marketing Services"/>
    <x v="5"/>
    <s v="America"/>
    <s v="Michigan"/>
    <s v="Ramla's"/>
    <s v="No inmail sent"/>
    <x v="0"/>
    <d v="2021-02-01T00:00:00"/>
    <m/>
    <n v="0"/>
    <m/>
    <m/>
    <s v="Negative"/>
    <d v="2021-02-01T00:00:00"/>
    <m/>
    <m/>
    <m/>
    <m/>
    <m/>
  </r>
  <r>
    <n v="6251"/>
    <d v="2021-09-01T00:00:00"/>
    <m/>
    <x v="2"/>
    <s v="Kerri Wagner"/>
    <s v="Director Marketing Analysis &amp; Planning "/>
    <s v=" Disney Streaming"/>
    <x v="12"/>
    <s v="America"/>
    <s v="New York"/>
    <s v="Ramla's"/>
    <s v="No inmail sent"/>
    <x v="0"/>
    <d v="2021-09-07T00:00:00"/>
    <d v="2021-10-12T00:00:00"/>
    <m/>
    <m/>
    <m/>
    <m/>
    <m/>
    <m/>
    <m/>
    <m/>
    <m/>
    <m/>
  </r>
  <r>
    <n v="6252"/>
    <d v="2021-01-28T00:00:00"/>
    <n v="1"/>
    <x v="2"/>
    <m/>
    <s v="Director of Marketing"/>
    <s v="DPS Telecom "/>
    <x v="16"/>
    <s v="America"/>
    <s v="California"/>
    <s v="Ramla's"/>
    <s v="No inmail sent"/>
    <x v="3"/>
    <m/>
    <m/>
    <n v="0"/>
    <m/>
    <m/>
    <m/>
    <m/>
    <m/>
    <m/>
    <m/>
    <m/>
    <m/>
  </r>
  <r>
    <n v="6253"/>
    <d v="2021-01-28T00:00:00"/>
    <n v="1"/>
    <x v="2"/>
    <s v="Jane Marie Woodruff"/>
    <s v="Director of Marketing"/>
    <s v="Ritter Communication"/>
    <x v="16"/>
    <s v="America"/>
    <s v="Arkansas"/>
    <s v="Ramla's"/>
    <s v="No inmail sent"/>
    <x v="3"/>
    <m/>
    <m/>
    <n v="0"/>
    <m/>
    <m/>
    <m/>
    <m/>
    <m/>
    <m/>
    <m/>
    <m/>
    <m/>
  </r>
  <r>
    <n v="6254"/>
    <d v="2021-01-28T00:00:00"/>
    <n v="1"/>
    <x v="2"/>
    <s v="Mahesh Reddy"/>
    <s v="Sr. Manager, Digital Analytics, Optimization, Personalization and Ad/MarTech COE"/>
    <s v="T-Mobile"/>
    <x v="16"/>
    <s v="America"/>
    <s v="Kansas"/>
    <s v="Ramla's"/>
    <s v="No inmail sent"/>
    <x v="0"/>
    <d v="2021-02-01T00:00:00"/>
    <d v="2022-01-20T00:00:00"/>
    <n v="1"/>
    <m/>
    <n v="55"/>
    <s v="Positive_FS"/>
    <m/>
    <m/>
    <m/>
    <m/>
    <m/>
    <m/>
  </r>
  <r>
    <n v="6255"/>
    <d v="2021-01-28T00:00:00"/>
    <n v="1"/>
    <x v="2"/>
    <s v="Steve Boschi"/>
    <s v="Executive Director, Data Management, Enterprise Business Intelligence"/>
    <s v="Comcast"/>
    <x v="16"/>
    <s v="America"/>
    <s v="Pennsylvania"/>
    <s v="Ramla's"/>
    <s v="No inmail sent"/>
    <x v="3"/>
    <m/>
    <m/>
    <n v="0"/>
    <m/>
    <m/>
    <m/>
    <m/>
    <m/>
    <m/>
    <m/>
    <m/>
    <m/>
  </r>
  <r>
    <n v="6256"/>
    <d v="2021-09-01T00:00:00"/>
    <m/>
    <x v="2"/>
    <s v="Olivia (Hughes) Buck"/>
    <s v="Vertical Measurement Lead - Auto, QSR, and Entertainment"/>
    <s v=" Pinterest"/>
    <x v="18"/>
    <s v="America"/>
    <s v="New York"/>
    <s v="Personal"/>
    <s v="No inmail sent"/>
    <x v="1"/>
    <m/>
    <m/>
    <m/>
    <m/>
    <m/>
    <m/>
    <m/>
    <m/>
    <m/>
    <m/>
    <m/>
    <m/>
  </r>
  <r>
    <n v="6257"/>
    <d v="2021-01-28T00:00:00"/>
    <n v="1"/>
    <x v="2"/>
    <s v="Yaro Hetman"/>
    <s v="Global Marketing Director, Electric Trucks and Commercial Vehicles"/>
    <s v="Ford Motor Company"/>
    <x v="8"/>
    <s v="America"/>
    <s v="Virginia"/>
    <s v="Ramla's"/>
    <s v="No inmail sent"/>
    <x v="3"/>
    <m/>
    <m/>
    <n v="0"/>
    <m/>
    <m/>
    <m/>
    <m/>
    <m/>
    <m/>
    <m/>
    <m/>
    <m/>
  </r>
  <r>
    <n v="6258"/>
    <d v="2021-09-01T00:00:00"/>
    <m/>
    <x v="2"/>
    <s v="Michael McDonough"/>
    <s v="VP of Marketing"/>
    <s v="Taymax Group Acquisition, LLC"/>
    <x v="13"/>
    <s v="America"/>
    <s v="Massachusetts"/>
    <s v="Ramla's"/>
    <s v="No inmail sent"/>
    <x v="1"/>
    <m/>
    <m/>
    <m/>
    <m/>
    <m/>
    <m/>
    <m/>
    <m/>
    <m/>
    <m/>
    <m/>
    <m/>
  </r>
  <r>
    <n v="6259"/>
    <d v="2021-01-28T00:00:00"/>
    <n v="1"/>
    <x v="2"/>
    <s v="Rod Tesic"/>
    <s v="Sr. Manager, Data &amp; Analytics"/>
    <s v="General Motors"/>
    <x v="8"/>
    <s v="America"/>
    <s v="Michigan"/>
    <s v="Ramla's"/>
    <s v="No inmail sent"/>
    <x v="2"/>
    <m/>
    <m/>
    <n v="0"/>
    <m/>
    <m/>
    <m/>
    <m/>
    <m/>
    <m/>
    <m/>
    <m/>
    <m/>
  </r>
  <r>
    <n v="6260"/>
    <d v="2021-01-28T00:00:00"/>
    <n v="1"/>
    <x v="2"/>
    <s v="Mathias Riechert"/>
    <s v="trategic PM &amp; Data Science Coordination"/>
    <s v="Allianz Digital Health"/>
    <x v="14"/>
    <s v="Europe"/>
    <s v="Germany"/>
    <s v="Ramla's"/>
    <s v="No inmail sent"/>
    <x v="0"/>
    <d v="2021-03-03T00:00:00"/>
    <d v="2021-04-16T00:00:00"/>
    <n v="4"/>
    <m/>
    <m/>
    <s v="None"/>
    <m/>
    <m/>
    <m/>
    <m/>
    <m/>
    <s v="LI message sent"/>
  </r>
  <r>
    <n v="6261"/>
    <d v="2021-01-28T00:00:00"/>
    <n v="1"/>
    <x v="2"/>
    <s v="Iban Casado Izcue"/>
    <s v="Senior Data Analyst"/>
    <s v=" AMBOSS"/>
    <x v="13"/>
    <s v="Europe"/>
    <s v="Germany"/>
    <s v="Ramla's"/>
    <s v="No inmail sent"/>
    <x v="0"/>
    <d v="2021-03-03T00:00:00"/>
    <d v="2021-04-16T00:00:00"/>
    <n v="4"/>
    <m/>
    <m/>
    <s v="None"/>
    <m/>
    <m/>
    <m/>
    <m/>
    <m/>
    <s v="LI message sent"/>
  </r>
  <r>
    <n v="6262"/>
    <d v="2021-01-28T00:00:00"/>
    <n v="1"/>
    <x v="2"/>
    <s v="Ben Robins"/>
    <s v="Global Customer Insight Director"/>
    <s v="Audible"/>
    <x v="7"/>
    <s v="Europe"/>
    <s v="United Kingdom"/>
    <s v="Ramla's"/>
    <s v="No inmail sent"/>
    <x v="0"/>
    <d v="2021-03-03T00:00:00"/>
    <d v="2022-01-20T00:00:00"/>
    <n v="1"/>
    <m/>
    <m/>
    <s v="None"/>
    <m/>
    <m/>
    <m/>
    <m/>
    <m/>
    <s v="LI message sent"/>
  </r>
  <r>
    <n v="6263"/>
    <d v="2021-01-28T00:00:00"/>
    <n v="1"/>
    <x v="2"/>
    <s v="Margaux Mercier"/>
    <s v="Data Analyst "/>
    <s v="  Travel audience GmbH"/>
    <x v="11"/>
    <s v="Europe"/>
    <s v="Germany"/>
    <s v="Ramla's"/>
    <s v="No inmail sent"/>
    <x v="3"/>
    <m/>
    <m/>
    <n v="0"/>
    <m/>
    <m/>
    <m/>
    <m/>
    <m/>
    <m/>
    <m/>
    <m/>
    <m/>
  </r>
  <r>
    <n v="6264"/>
    <d v="2021-09-01T00:00:00"/>
    <m/>
    <x v="2"/>
    <s v="Kerrie Adams"/>
    <s v="VP Marketing &amp; Advanced Analytics"/>
    <s v="Disney Media &amp; Entertainment"/>
    <x v="12"/>
    <s v="America"/>
    <s v="Florida"/>
    <s v="Ramla's"/>
    <s v="No inmail sent"/>
    <x v="1"/>
    <m/>
    <m/>
    <m/>
    <m/>
    <m/>
    <m/>
    <m/>
    <m/>
    <m/>
    <m/>
    <m/>
    <m/>
  </r>
  <r>
    <n v="6265"/>
    <d v="2021-09-01T00:00:00"/>
    <m/>
    <x v="2"/>
    <s v="Randy Kinkaid"/>
    <s v="Senior Director, Advanced Marketing Analytics "/>
    <s v=" Cox Communications"/>
    <x v="16"/>
    <s v="America"/>
    <s v="Georgia"/>
    <s v="Ramla's"/>
    <s v="No inmail sent"/>
    <x v="1"/>
    <m/>
    <m/>
    <m/>
    <m/>
    <m/>
    <m/>
    <m/>
    <m/>
    <m/>
    <m/>
    <m/>
    <m/>
  </r>
  <r>
    <n v="6266"/>
    <d v="2021-01-28T00:00:00"/>
    <n v="1"/>
    <x v="2"/>
    <s v="Nils Weber"/>
    <s v="Vice President Software Engineering "/>
    <s v="COYO GmbH"/>
    <x v="11"/>
    <s v="Europe"/>
    <s v="Germany"/>
    <s v="Ramla's"/>
    <s v="No inmail sent"/>
    <x v="3"/>
    <m/>
    <m/>
    <n v="0"/>
    <m/>
    <m/>
    <m/>
    <m/>
    <m/>
    <m/>
    <m/>
    <m/>
    <m/>
  </r>
  <r>
    <n v="6267"/>
    <d v="2021-01-28T00:00:00"/>
    <n v="1"/>
    <x v="2"/>
    <s v="Henrik Holle"/>
    <s v="Vice President R&amp;D, AR Solutions"/>
    <s v="TeamViewer"/>
    <x v="5"/>
    <s v="Europe"/>
    <s v="Germany"/>
    <s v="Ramla's"/>
    <s v="No inmail sent"/>
    <x v="3"/>
    <m/>
    <m/>
    <n v="0"/>
    <m/>
    <m/>
    <m/>
    <m/>
    <m/>
    <m/>
    <m/>
    <m/>
    <m/>
  </r>
  <r>
    <n v="6268"/>
    <d v="2021-09-01T00:00:00"/>
    <m/>
    <x v="2"/>
    <s v="Saswati Neogi"/>
    <s v="Data Science Lead - eCommerce, Distribution, Membership &amp; Marketing"/>
    <s v="Costco Wholesale"/>
    <x v="0"/>
    <s v="America"/>
    <s v="Washington"/>
    <s v="Ramla's"/>
    <s v="No inmail sent"/>
    <x v="1"/>
    <m/>
    <m/>
    <m/>
    <m/>
    <m/>
    <m/>
    <m/>
    <m/>
    <m/>
    <m/>
    <m/>
    <m/>
  </r>
  <r>
    <n v="6269"/>
    <d v="2021-09-01T00:00:00"/>
    <m/>
    <x v="2"/>
    <s v="Jasur Rasulov"/>
    <s v="Manager | Advanced Marketing Analytics "/>
    <s v="BMO Financial Group"/>
    <x v="10"/>
    <s v="America"/>
    <s v="Illinois"/>
    <s v="Ramla's"/>
    <s v="No inmail sent"/>
    <x v="4"/>
    <m/>
    <m/>
    <m/>
    <m/>
    <m/>
    <m/>
    <m/>
    <m/>
    <m/>
    <m/>
    <m/>
    <s v="To be sent"/>
  </r>
  <r>
    <n v="6270"/>
    <d v="2021-01-28T00:00:00"/>
    <m/>
    <x v="3"/>
    <s v="Manas Bhat"/>
    <s v="Vice President Data Science and Analytics "/>
    <s v="The Guitar Center Company"/>
    <x v="0"/>
    <s v="America"/>
    <s v="California"/>
    <s v="Ramla's"/>
    <s v="No inmail sent"/>
    <x v="1"/>
    <m/>
    <m/>
    <m/>
    <m/>
    <m/>
    <m/>
    <m/>
    <m/>
    <m/>
    <m/>
    <m/>
    <m/>
  </r>
  <r>
    <n v="6271"/>
    <d v="2021-02-01T00:00:00"/>
    <n v="2"/>
    <x v="0"/>
    <s v="Valerie B"/>
    <s v="Associate Director, Advanced Analytics"/>
    <s v="General Motors"/>
    <x v="8"/>
    <s v="America"/>
    <s v="Michigan"/>
    <s v="Ramla's"/>
    <s v="No inmail sent"/>
    <x v="3"/>
    <m/>
    <m/>
    <n v="0"/>
    <m/>
    <m/>
    <m/>
    <m/>
    <m/>
    <m/>
    <m/>
    <m/>
    <m/>
  </r>
  <r>
    <n v="6272"/>
    <d v="2021-02-01T00:00:00"/>
    <n v="2"/>
    <x v="0"/>
    <s v="Robin Jacobsson"/>
    <s v="Marketing Director"/>
    <s v="K.W. Bruun"/>
    <x v="8"/>
    <s v="Europe"/>
    <s v="Switzerland"/>
    <s v="Ramla's"/>
    <s v="No inmail sent"/>
    <x v="3"/>
    <m/>
    <m/>
    <n v="0"/>
    <m/>
    <m/>
    <m/>
    <m/>
    <m/>
    <m/>
    <m/>
    <m/>
    <m/>
  </r>
  <r>
    <n v="6273"/>
    <d v="2021-02-01T00:00:00"/>
    <n v="2"/>
    <x v="0"/>
    <s v="Jack Ulrich"/>
    <s v="Global Head of Marketing"/>
    <s v="Tritium"/>
    <x v="8"/>
    <s v="America"/>
    <s v="California"/>
    <s v="Ramla's"/>
    <s v="No inmail sent"/>
    <x v="3"/>
    <m/>
    <m/>
    <n v="0"/>
    <m/>
    <m/>
    <m/>
    <m/>
    <m/>
    <m/>
    <m/>
    <m/>
    <m/>
  </r>
  <r>
    <n v="6274"/>
    <d v="2021-02-01T00:00:00"/>
    <n v="2"/>
    <x v="0"/>
    <s v="Ted Keegan"/>
    <s v="Chief Marketing Officer"/>
    <s v="University Hospitals"/>
    <x v="13"/>
    <s v="America"/>
    <s v="Ohio"/>
    <s v="Ramla's"/>
    <s v="No inmail sent"/>
    <x v="3"/>
    <m/>
    <m/>
    <n v="0"/>
    <m/>
    <m/>
    <m/>
    <m/>
    <m/>
    <m/>
    <m/>
    <m/>
    <m/>
  </r>
  <r>
    <n v="6275"/>
    <d v="2021-02-01T00:00:00"/>
    <n v="2"/>
    <x v="0"/>
    <s v="Rebecca Latacz"/>
    <s v="Vice President of Marketing"/>
    <s v="Raising Cane's Chicken Fingers"/>
    <x v="0"/>
    <s v="America"/>
    <s v="Texas"/>
    <s v="Ramla's"/>
    <s v="No inmail sent"/>
    <x v="3"/>
    <m/>
    <m/>
    <n v="0"/>
    <m/>
    <m/>
    <m/>
    <m/>
    <m/>
    <m/>
    <m/>
    <m/>
    <m/>
  </r>
  <r>
    <n v="6276"/>
    <d v="2021-09-23T00:00:00"/>
    <m/>
    <x v="4"/>
    <s v="Robyn Risso"/>
    <s v="Vice President of Marketing"/>
    <s v=" Pendulum Therapeutics"/>
    <x v="13"/>
    <s v="America"/>
    <s v="California"/>
    <s v="Ramla's"/>
    <s v="10-06-21"/>
    <x v="1"/>
    <m/>
    <m/>
    <m/>
    <m/>
    <m/>
    <m/>
    <m/>
    <m/>
    <m/>
    <m/>
    <m/>
    <m/>
  </r>
  <r>
    <n v="6277"/>
    <d v="2021-02-01T00:00:00"/>
    <n v="2"/>
    <x v="0"/>
    <s v="Jennifer Lindauer"/>
    <s v="Director of Consumer Macro Segment Marketing"/>
    <s v="Verizon"/>
    <x v="7"/>
    <s v="America"/>
    <s v="New Jersey"/>
    <s v="Ramla's"/>
    <s v="No inmail sent"/>
    <x v="3"/>
    <m/>
    <m/>
    <n v="0"/>
    <m/>
    <m/>
    <m/>
    <m/>
    <m/>
    <m/>
    <m/>
    <m/>
    <m/>
  </r>
  <r>
    <n v="6278"/>
    <d v="2021-09-23T00:00:00"/>
    <m/>
    <x v="4"/>
    <s v="Terence Einhorn"/>
    <s v="Sr. Director, Customer Success"/>
    <s v="MEASURED"/>
    <x v="5"/>
    <s v="America"/>
    <s v="California"/>
    <s v="Ramla's"/>
    <s v="10-06-21"/>
    <x v="1"/>
    <m/>
    <m/>
    <m/>
    <m/>
    <m/>
    <m/>
    <m/>
    <m/>
    <m/>
    <m/>
    <m/>
    <m/>
  </r>
  <r>
    <n v="6279"/>
    <d v="2021-02-01T00:00:00"/>
    <n v="2"/>
    <x v="0"/>
    <s v="April Anderson"/>
    <s v="Executive Director Marketing"/>
    <s v="Providence "/>
    <x v="13"/>
    <s v="America"/>
    <s v="Washington"/>
    <s v="Ramla's"/>
    <s v="No inmail sent"/>
    <x v="0"/>
    <d v="2021-02-02T00:00:00"/>
    <d v="2021-02-17T00:00:00"/>
    <n v="2"/>
    <n v="1"/>
    <m/>
    <s v="Negative"/>
    <d v="2021-02-17T00:00:00"/>
    <m/>
    <m/>
    <m/>
    <m/>
    <m/>
  </r>
  <r>
    <n v="6280"/>
    <d v="2021-11-01T00:00:00"/>
    <n v="11"/>
    <x v="2"/>
    <s v="Andrea Janjua"/>
    <s v="Chief Marketing Officer"/>
    <s v="Fine Hygienic Holding"/>
    <x v="3"/>
    <s v="Asia"/>
    <s v="United Arab Emirates"/>
    <s v="Ramla's"/>
    <s v="No inmail sent"/>
    <x v="0"/>
    <d v="2021-11-03T00:00:00"/>
    <d v="2022-01-13T00:00:00"/>
    <m/>
    <m/>
    <m/>
    <m/>
    <m/>
    <m/>
    <m/>
    <m/>
    <m/>
    <m/>
  </r>
  <r>
    <n v="6281"/>
    <d v="2021-11-01T00:00:00"/>
    <n v="11"/>
    <x v="2"/>
    <s v="Brett Melillo"/>
    <s v="SVP, Head of Marketing"/>
    <s v="MJH Life Sciences™ "/>
    <x v="1"/>
    <s v="America"/>
    <s v="New York"/>
    <s v="Ramla's"/>
    <s v="No inmail sent"/>
    <x v="1"/>
    <m/>
    <m/>
    <m/>
    <m/>
    <m/>
    <m/>
    <m/>
    <m/>
    <m/>
    <m/>
    <m/>
    <m/>
  </r>
  <r>
    <n v="6282"/>
    <d v="2021-02-02T00:00:00"/>
    <n v="2"/>
    <x v="0"/>
    <s v="RODRIGO GOZZO DE BARROS"/>
    <s v="Diretor de Marketing LatAm"/>
    <s v="Thomson Reuters"/>
    <x v="7"/>
    <s v="America"/>
    <s v="Brazil"/>
    <s v="Ramla's"/>
    <s v="No inmail sent"/>
    <x v="3"/>
    <m/>
    <m/>
    <n v="0"/>
    <m/>
    <m/>
    <m/>
    <m/>
    <m/>
    <m/>
    <m/>
    <m/>
    <m/>
  </r>
  <r>
    <n v="6283"/>
    <d v="2021-02-02T00:00:00"/>
    <n v="2"/>
    <x v="0"/>
    <s v="Devinder Kishore"/>
    <s v="Senior Vice President,Global marketing"/>
    <s v="Schneider Electric"/>
    <x v="7"/>
    <s v="Europe"/>
    <s v="Finland"/>
    <s v="Ramla's"/>
    <s v="No inmail sent"/>
    <x v="3"/>
    <m/>
    <m/>
    <n v="0"/>
    <m/>
    <m/>
    <m/>
    <m/>
    <m/>
    <m/>
    <m/>
    <m/>
    <m/>
  </r>
  <r>
    <n v="6284"/>
    <d v="2021-09-27T00:00:00"/>
    <m/>
    <x v="4"/>
    <s v="Pankaj Arora "/>
    <s v="Head of Data Science"/>
    <s v="Tesco Bank"/>
    <x v="10"/>
    <s v="Europe"/>
    <s v="Scotland"/>
    <s v="Ramla's"/>
    <s v="No inmail sent"/>
    <x v="0"/>
    <d v="2021-09-27T00:00:00"/>
    <d v="2022-02-28T00:00:00"/>
    <m/>
    <m/>
    <m/>
    <m/>
    <m/>
    <m/>
    <m/>
    <m/>
    <m/>
    <m/>
  </r>
  <r>
    <n v="6285"/>
    <d v="2021-02-02T00:00:00"/>
    <n v="2"/>
    <x v="2"/>
    <s v="Brianna Peterson"/>
    <s v="Marketing Director"/>
    <s v="UnitedHealth Group"/>
    <x v="13"/>
    <s v="America"/>
    <s v="Minnesota"/>
    <s v="Ramla's"/>
    <s v="No inmail sent"/>
    <x v="3"/>
    <m/>
    <m/>
    <n v="0"/>
    <m/>
    <m/>
    <m/>
    <m/>
    <m/>
    <m/>
    <m/>
    <m/>
    <m/>
  </r>
  <r>
    <n v="6286"/>
    <d v="2021-02-02T00:00:00"/>
    <n v="2"/>
    <x v="0"/>
    <s v="Sangmin K."/>
    <s v="Marketing Director"/>
    <s v="LG Electronics "/>
    <x v="7"/>
    <s v="Asia"/>
    <s v="South Korea"/>
    <s v="Ramla's"/>
    <s v="No inmail sent"/>
    <x v="3"/>
    <m/>
    <m/>
    <n v="0"/>
    <m/>
    <m/>
    <m/>
    <m/>
    <m/>
    <m/>
    <m/>
    <m/>
    <m/>
  </r>
  <r>
    <n v="6287"/>
    <d v="2021-11-01T00:00:00"/>
    <n v="11"/>
    <x v="2"/>
    <s v="Paula Durigon"/>
    <s v="Manager, Analytics &amp; Insights"/>
    <s v="LoyaltyOne - Air Miles"/>
    <x v="1"/>
    <s v="America"/>
    <s v="Canada "/>
    <s v="Ramla's"/>
    <s v="No inmail sent"/>
    <x v="1"/>
    <m/>
    <m/>
    <m/>
    <m/>
    <m/>
    <m/>
    <m/>
    <m/>
    <m/>
    <m/>
    <m/>
    <m/>
  </r>
  <r>
    <n v="6288"/>
    <d v="2021-02-02T00:00:00"/>
    <n v="2"/>
    <x v="0"/>
    <s v="Donald Smith"/>
    <s v="Vice President, Marketing"/>
    <s v="Family Dollar"/>
    <x v="0"/>
    <s v="America"/>
    <s v="Texas"/>
    <s v="Ramla's"/>
    <s v="No inmail sent"/>
    <x v="3"/>
    <m/>
    <m/>
    <n v="0"/>
    <m/>
    <m/>
    <m/>
    <m/>
    <m/>
    <m/>
    <m/>
    <m/>
    <m/>
  </r>
  <r>
    <n v="6289"/>
    <d v="2021-09-01T00:00:00"/>
    <m/>
    <x v="2"/>
    <s v="Viswanath (Sri) Srikanth"/>
    <s v="Head of Advanced Analytics, Growth Marketing"/>
    <s v="Cisco"/>
    <x v="7"/>
    <s v="America"/>
    <s v="North Carolina"/>
    <s v="Ramla's"/>
    <s v="No inmail sent"/>
    <x v="0"/>
    <d v="2021-09-07T00:00:00"/>
    <d v="2021-10-12T00:00:00"/>
    <m/>
    <m/>
    <m/>
    <m/>
    <m/>
    <m/>
    <m/>
    <m/>
    <m/>
    <m/>
  </r>
  <r>
    <n v="6290"/>
    <d v="2021-09-01T00:00:00"/>
    <m/>
    <x v="2"/>
    <s v="Adithya Jagdish"/>
    <s v="Manager - Advanced Analytics &amp; Insights (Advertising and Media) "/>
    <s v="Wayfair"/>
    <x v="0"/>
    <s v="America"/>
    <s v="Massachusetts"/>
    <s v="Ramla's"/>
    <s v="No inmail sent"/>
    <x v="1"/>
    <m/>
    <m/>
    <m/>
    <m/>
    <m/>
    <m/>
    <m/>
    <m/>
    <m/>
    <m/>
    <m/>
    <m/>
  </r>
  <r>
    <n v="6291"/>
    <d v="2021-02-02T00:00:00"/>
    <n v="2"/>
    <x v="2"/>
    <s v="Pradeep Vulli"/>
    <s v="Senior Manager - Advanced Analytics"/>
    <s v="General Motors"/>
    <x v="8"/>
    <s v="America"/>
    <s v="Texas"/>
    <s v="Ramla's"/>
    <s v="No inmail sent"/>
    <x v="0"/>
    <d v="2021-04-13T00:00:00"/>
    <d v="2021-05-05T00:00:00"/>
    <n v="5"/>
    <n v="2"/>
    <n v="315"/>
    <s v="Positive"/>
    <d v="2021-05-05T00:00:00"/>
    <m/>
    <m/>
    <m/>
    <m/>
    <m/>
  </r>
  <r>
    <n v="6292"/>
    <d v="2021-02-02T00:00:00"/>
    <n v="2"/>
    <x v="2"/>
    <s v="Rohit Varkhedkar"/>
    <s v="Principal Advanced Analytics"/>
    <s v="Walmart"/>
    <x v="16"/>
    <s v="America"/>
    <s v="Georgia"/>
    <s v="Ramla's"/>
    <s v="No inmail sent"/>
    <x v="0"/>
    <d v="2021-03-01T00:00:00"/>
    <d v="2022-01-20T00:00:00"/>
    <n v="1"/>
    <m/>
    <m/>
    <m/>
    <m/>
    <m/>
    <m/>
    <m/>
    <m/>
    <m/>
  </r>
  <r>
    <n v="6293"/>
    <d v="2021-09-01T00:00:00"/>
    <m/>
    <x v="2"/>
    <s v="Sabina Kolarczyk "/>
    <s v="GTM Planning and Operations Lead"/>
    <s v="HP"/>
    <x v="7"/>
    <s v="Europe"/>
    <s v="Switzerland"/>
    <s v="Ramla's"/>
    <s v="No inmail sent"/>
    <x v="1"/>
    <m/>
    <m/>
    <m/>
    <m/>
    <m/>
    <m/>
    <m/>
    <m/>
    <m/>
    <m/>
    <m/>
    <m/>
  </r>
  <r>
    <n v="6294"/>
    <d v="2021-02-02T00:00:00"/>
    <n v="2"/>
    <x v="2"/>
    <s v="Chad Milligan"/>
    <s v="Marketing Director - Media Analytics"/>
    <s v="Frontier Communications"/>
    <x v="16"/>
    <s v="America"/>
    <s v="Texas"/>
    <s v="Ramla's"/>
    <s v="No inmail sent"/>
    <x v="2"/>
    <m/>
    <m/>
    <n v="0"/>
    <m/>
    <m/>
    <m/>
    <m/>
    <m/>
    <m/>
    <m/>
    <m/>
    <m/>
  </r>
  <r>
    <n v="6295"/>
    <d v="2021-02-02T00:00:00"/>
    <n v="2"/>
    <x v="2"/>
    <s v="Sid Gorthy"/>
    <s v="Sr. Business Data Analyst"/>
    <s v="Ford Motor Company"/>
    <x v="8"/>
    <s v="America"/>
    <s v="Michigan"/>
    <s v="Ramla's"/>
    <s v="No inmail sent"/>
    <x v="0"/>
    <d v="2021-02-04T00:00:00"/>
    <d v="2021-10-14T00:00:00"/>
    <n v="10"/>
    <n v="4"/>
    <n v="153"/>
    <m/>
    <m/>
    <m/>
    <m/>
    <m/>
    <m/>
    <m/>
  </r>
  <r>
    <n v="6296"/>
    <d v="2021-02-02T00:00:00"/>
    <n v="2"/>
    <x v="2"/>
    <s v="Tyler Haney"/>
    <s v="Head of Global Demand Generation, Marketing Analytics, &amp; Digital Marketing"/>
    <s v="Mitel"/>
    <x v="16"/>
    <s v="America"/>
    <s v="Texas"/>
    <s v="Ramla's"/>
    <s v="No inmail sent"/>
    <x v="0"/>
    <d v="2021-03-01T00:00:00"/>
    <d v="2022-01-20T00:00:00"/>
    <n v="1"/>
    <m/>
    <m/>
    <m/>
    <m/>
    <m/>
    <m/>
    <m/>
    <m/>
    <m/>
  </r>
  <r>
    <n v="6297"/>
    <d v="2021-02-02T00:00:00"/>
    <n v="2"/>
    <x v="3"/>
    <s v="Antonio Prada"/>
    <s v="Marketing Science Partner "/>
    <s v="Facebook"/>
    <x v="5"/>
    <s v="Europe"/>
    <s v="Germany"/>
    <s v="Ramla's"/>
    <s v="No inmail sent"/>
    <x v="3"/>
    <m/>
    <m/>
    <n v="0"/>
    <m/>
    <m/>
    <m/>
    <m/>
    <m/>
    <m/>
    <m/>
    <m/>
    <m/>
  </r>
  <r>
    <n v="6298"/>
    <d v="2021-02-02T00:00:00"/>
    <n v="2"/>
    <x v="2"/>
    <s v="Karan Sharma"/>
    <s v="Marketing Analytics Manager &amp; Chief Product Owner"/>
    <s v="Toyota North America"/>
    <x v="8"/>
    <s v="America"/>
    <s v="Texas"/>
    <s v="Ramla's"/>
    <s v="No inmail sent"/>
    <x v="0"/>
    <d v="2021-02-04T00:00:00"/>
    <d v="2022-01-20T00:00:00"/>
    <n v="1"/>
    <n v="4"/>
    <n v="55"/>
    <m/>
    <m/>
    <m/>
    <m/>
    <m/>
    <m/>
    <m/>
  </r>
  <r>
    <n v="6299"/>
    <d v="2021-09-01T00:00:00"/>
    <m/>
    <x v="2"/>
    <s v="Yin (Fien) Xu"/>
    <s v="Marketing Mix Modeling Analyst &amp; Data Operations Analyst "/>
    <s v=" MarTechApe"/>
    <x v="18"/>
    <s v="America"/>
    <s v="New York"/>
    <s v="Ramla's"/>
    <s v="No inmail sent"/>
    <x v="0"/>
    <d v="2021-09-07T00:00:00"/>
    <d v="2021-09-07T00:00:00"/>
    <m/>
    <m/>
    <m/>
    <s v="Positive_FS"/>
    <m/>
    <m/>
    <m/>
    <m/>
    <m/>
    <m/>
  </r>
  <r>
    <n v="6300"/>
    <d v="2021-09-01T00:00:00"/>
    <m/>
    <x v="2"/>
    <s v="Sunpreet Singh"/>
    <s v="Head of Analytics - Marketing, Merchandsing &amp; Operations "/>
    <s v="Wayfair"/>
    <x v="0"/>
    <s v="America"/>
    <s v="Illinois"/>
    <s v="Ramla's"/>
    <s v="No inmail sent"/>
    <x v="1"/>
    <m/>
    <m/>
    <m/>
    <m/>
    <m/>
    <m/>
    <m/>
    <m/>
    <m/>
    <m/>
    <m/>
    <m/>
  </r>
  <r>
    <n v="6301"/>
    <d v="2021-09-01T00:00:00"/>
    <m/>
    <x v="2"/>
    <s v="Bernardino Romero"/>
    <s v="Manager, Marketing Analytics "/>
    <s v="Klick"/>
    <x v="1"/>
    <s v="America"/>
    <s v="Canada "/>
    <s v="Ramla's"/>
    <s v="No inmail sent"/>
    <x v="0"/>
    <d v="2021-09-07T00:00:00"/>
    <d v="2021-10-12T00:00:00"/>
    <m/>
    <m/>
    <m/>
    <m/>
    <m/>
    <m/>
    <m/>
    <m/>
    <m/>
    <m/>
  </r>
  <r>
    <n v="6302"/>
    <d v="2021-02-02T00:00:00"/>
    <n v="2"/>
    <x v="3"/>
    <s v="Nils Thomsen"/>
    <s v="Managing Director Marketing Consulting"/>
    <s v="Punch"/>
    <x v="5"/>
    <s v="Europe"/>
    <s v="Germany"/>
    <s v="Ramla's"/>
    <s v="No inmail sent"/>
    <x v="0"/>
    <d v="2021-02-19T00:00:00"/>
    <d v="2022-02-10T00:00:00"/>
    <n v="2"/>
    <m/>
    <m/>
    <m/>
    <m/>
    <m/>
    <m/>
    <m/>
    <m/>
    <m/>
  </r>
  <r>
    <n v="6303"/>
    <d v="2021-02-02T00:00:00"/>
    <n v="2"/>
    <x v="3"/>
    <s v="Mustafa Ibrahim"/>
    <s v="Head of Marketing Analytics"/>
    <s v="Trade Republic"/>
    <x v="10"/>
    <s v="Europe"/>
    <s v="Germany"/>
    <s v="Ramla's"/>
    <s v="No inmail sent"/>
    <x v="1"/>
    <m/>
    <m/>
    <n v="0"/>
    <m/>
    <m/>
    <m/>
    <m/>
    <m/>
    <m/>
    <m/>
    <m/>
    <m/>
  </r>
  <r>
    <n v="6304"/>
    <d v="2021-09-01T00:00:00"/>
    <m/>
    <x v="2"/>
    <s v="Tim Frahme"/>
    <s v="Marketing Analytics Manager"/>
    <s v="Algolia"/>
    <x v="7"/>
    <s v="America"/>
    <s v="California"/>
    <s v="Personal"/>
    <s v="No inmail sent"/>
    <x v="1"/>
    <m/>
    <m/>
    <m/>
    <m/>
    <m/>
    <m/>
    <m/>
    <m/>
    <m/>
    <m/>
    <m/>
    <m/>
  </r>
  <r>
    <n v="6305"/>
    <d v="2021-02-02T00:00:00"/>
    <n v="2"/>
    <x v="3"/>
    <s v="Florent Cossarizza"/>
    <s v="Chief Marketing Officer"/>
    <s v="Medbelle"/>
    <x v="6"/>
    <s v="Europe"/>
    <s v="Germany"/>
    <s v="Ramla's"/>
    <s v="No inmail sent"/>
    <x v="0"/>
    <d v="2021-02-04T00:00:00"/>
    <d v="2022-02-10T00:00:00"/>
    <n v="2"/>
    <m/>
    <n v="34"/>
    <m/>
    <m/>
    <m/>
    <m/>
    <m/>
    <m/>
    <m/>
  </r>
  <r>
    <n v="6306"/>
    <d v="2021-02-02T00:00:00"/>
    <n v="2"/>
    <x v="3"/>
    <s v="Tim Kreienkamp"/>
    <s v="Chief Data Scientist"/>
    <s v="Adriba GmbH"/>
    <x v="7"/>
    <s v="Europe"/>
    <s v="Germany"/>
    <s v="Ramla's"/>
    <s v="No inmail sent"/>
    <x v="0"/>
    <d v="2021-02-04T00:00:00"/>
    <m/>
    <n v="0"/>
    <m/>
    <m/>
    <s v="Negative"/>
    <m/>
    <s v="Competitor"/>
    <m/>
    <m/>
    <m/>
    <s v="Competitor"/>
  </r>
  <r>
    <n v="6307"/>
    <d v="2021-09-01T00:00:00"/>
    <m/>
    <x v="2"/>
    <s v="Cedric Dordain"/>
    <s v="Global Head of Digital Marketing Analytics "/>
    <s v=" L'Oréal"/>
    <x v="3"/>
    <s v="Europe"/>
    <s v="France"/>
    <s v="Ramla's"/>
    <s v="No inmail sent"/>
    <x v="1"/>
    <m/>
    <m/>
    <m/>
    <m/>
    <m/>
    <m/>
    <m/>
    <m/>
    <m/>
    <m/>
    <m/>
    <m/>
  </r>
  <r>
    <n v="6308"/>
    <d v="2021-02-02T00:00:00"/>
    <n v="2"/>
    <x v="3"/>
    <s v="Sabine Schnell"/>
    <s v="Associate Partner Digitalization Retail"/>
    <s v="IBM"/>
    <x v="7"/>
    <s v="Europe"/>
    <s v="Germany"/>
    <s v="Ramla's"/>
    <s v="No inmail sent"/>
    <x v="0"/>
    <d v="2021-02-04T00:00:00"/>
    <d v="2022-02-10T00:00:00"/>
    <n v="2"/>
    <m/>
    <m/>
    <m/>
    <m/>
    <m/>
    <m/>
    <m/>
    <m/>
    <m/>
  </r>
  <r>
    <n v="6309"/>
    <d v="2021-02-03T00:00:00"/>
    <n v="2"/>
    <x v="2"/>
    <s v="Matt C."/>
    <s v="Director - Marketing Insights &amp; Strategy"/>
    <s v="Comcast"/>
    <x v="16"/>
    <s v="America"/>
    <s v="Georgia"/>
    <s v="Ramla's"/>
    <s v="No inmail sent"/>
    <x v="3"/>
    <m/>
    <m/>
    <n v="0"/>
    <m/>
    <m/>
    <m/>
    <m/>
    <m/>
    <m/>
    <m/>
    <m/>
    <m/>
  </r>
  <r>
    <n v="6310"/>
    <d v="2021-09-01T00:00:00"/>
    <m/>
    <x v="2"/>
    <s v="Chris Fender"/>
    <s v="Head of Digital B2C, Professional Products Div "/>
    <s v=" L'Oréal"/>
    <x v="3"/>
    <s v="Europe"/>
    <s v="United Kingdom"/>
    <s v="Ramla's"/>
    <s v="No inmail sent"/>
    <x v="1"/>
    <m/>
    <m/>
    <m/>
    <m/>
    <m/>
    <m/>
    <m/>
    <m/>
    <m/>
    <m/>
    <m/>
    <m/>
  </r>
  <r>
    <n v="6311"/>
    <d v="2021-09-01T00:00:00"/>
    <m/>
    <x v="2"/>
    <s v="Dr. Niklas Teichmann"/>
    <s v="irector Analytics and Data Science "/>
    <s v="L'Oréal"/>
    <x v="3"/>
    <s v="Europe"/>
    <s v="Germany"/>
    <s v="Ramla's"/>
    <s v="No inmail sent"/>
    <x v="1"/>
    <m/>
    <m/>
    <m/>
    <m/>
    <m/>
    <m/>
    <m/>
    <m/>
    <m/>
    <m/>
    <m/>
    <m/>
  </r>
  <r>
    <n v="6312"/>
    <d v="2021-02-03T00:00:00"/>
    <n v="2"/>
    <x v="2"/>
    <s v="Jeremy Meadows"/>
    <s v="Senior Manager: Data &amp; Analytics and Marketing Operations"/>
    <s v="Nissan Motor Corporation"/>
    <x v="8"/>
    <s v="America"/>
    <s v="Tennessee"/>
    <s v="Ramla's"/>
    <s v="No inmail sent"/>
    <x v="0"/>
    <d v="2021-02-04T00:00:00"/>
    <m/>
    <n v="0"/>
    <m/>
    <m/>
    <s v="Negative"/>
    <d v="2021-02-04T00:00:00"/>
    <m/>
    <m/>
    <m/>
    <m/>
    <s v="Nissan utilizes Annalect for all modeling and predictive analytics"/>
  </r>
  <r>
    <n v="6313"/>
    <d v="2021-09-01T00:00:00"/>
    <m/>
    <x v="3"/>
    <s v="Paul Varigos"/>
    <s v="Consumer Insights Manager"/>
    <s v="Bunnings"/>
    <x v="0"/>
    <s v="Australia"/>
    <s v="Australia"/>
    <s v="Personal"/>
    <s v="No inmail sent"/>
    <x v="1"/>
    <m/>
    <m/>
    <m/>
    <m/>
    <m/>
    <m/>
    <m/>
    <m/>
    <m/>
    <m/>
    <m/>
    <m/>
  </r>
  <r>
    <n v="6314"/>
    <d v="2021-02-03T00:00:00"/>
    <n v="2"/>
    <x v="2"/>
    <s v="Brandon Long"/>
    <s v="Director, Marketing Analytics"/>
    <s v="T-Mobile"/>
    <x v="16"/>
    <s v="America"/>
    <s v="Washington"/>
    <s v="Ramla's"/>
    <s v="No inmail sent"/>
    <x v="0"/>
    <d v="2021-02-08T00:00:00"/>
    <d v="2022-01-20T00:00:00"/>
    <n v="1"/>
    <m/>
    <n v="55"/>
    <m/>
    <m/>
    <m/>
    <m/>
    <m/>
    <m/>
    <m/>
  </r>
  <r>
    <n v="6315"/>
    <d v="2021-02-03T00:00:00"/>
    <n v="2"/>
    <x v="2"/>
    <s v="Ian M. Johnson"/>
    <s v="Senior Manager, Digital Strategy, Analytics &amp; Optimization"/>
    <s v="Comcast"/>
    <x v="16"/>
    <s v="America"/>
    <s v="Pennsylvania"/>
    <s v="Ramla's"/>
    <s v="No inmail sent"/>
    <x v="3"/>
    <m/>
    <m/>
    <n v="0"/>
    <m/>
    <m/>
    <m/>
    <m/>
    <m/>
    <m/>
    <m/>
    <m/>
    <m/>
  </r>
  <r>
    <n v="6316"/>
    <d v="2021-09-01T00:00:00"/>
    <m/>
    <x v="3"/>
    <s v="Ryan Gillen"/>
    <s v="Consumer Insights - Manager"/>
    <s v="McDonald's"/>
    <x v="0"/>
    <s v="America"/>
    <s v="Illinois"/>
    <s v="Personal"/>
    <s v="No inmail sent"/>
    <x v="1"/>
    <m/>
    <m/>
    <m/>
    <m/>
    <m/>
    <m/>
    <m/>
    <m/>
    <m/>
    <m/>
    <m/>
    <m/>
  </r>
  <r>
    <n v="6317"/>
    <d v="2021-02-03T00:00:00"/>
    <n v="2"/>
    <x v="3"/>
    <s v="Kevin Grey Resor"/>
    <s v="Trade Marketing and Category Manager"/>
    <s v="Krombacher Brauerei Bernhard"/>
    <x v="3"/>
    <s v="Europe"/>
    <s v="Germany"/>
    <s v="Ramla's"/>
    <s v="No inmail sent"/>
    <x v="3"/>
    <m/>
    <m/>
    <n v="0"/>
    <m/>
    <m/>
    <m/>
    <m/>
    <m/>
    <m/>
    <m/>
    <m/>
    <m/>
  </r>
  <r>
    <n v="6318"/>
    <d v="2021-02-03T00:00:00"/>
    <n v="2"/>
    <x v="3"/>
    <s v="Jörg Simon"/>
    <s v="Senior Vice President Marketing &amp; Sales"/>
    <s v="Strato AG"/>
    <x v="7"/>
    <s v="Europe"/>
    <s v="Germany"/>
    <s v="Ramla's"/>
    <s v="No inmail sent"/>
    <x v="3"/>
    <m/>
    <m/>
    <n v="0"/>
    <m/>
    <m/>
    <m/>
    <m/>
    <m/>
    <m/>
    <m/>
    <m/>
    <m/>
  </r>
  <r>
    <n v="6319"/>
    <d v="2021-02-03T00:00:00"/>
    <n v="2"/>
    <x v="3"/>
    <s v="Soeren Lueders"/>
    <s v="Vice President Effectiveness &amp; ROI Modeling"/>
    <s v="ProSiebenSat"/>
    <x v="1"/>
    <s v="Europe"/>
    <s v="Germany"/>
    <s v="Ramla's"/>
    <s v="No inmail sent"/>
    <x v="1"/>
    <m/>
    <m/>
    <n v="0"/>
    <m/>
    <m/>
    <m/>
    <m/>
    <m/>
    <m/>
    <m/>
    <m/>
    <m/>
  </r>
  <r>
    <n v="6320"/>
    <d v="2021-02-03T00:00:00"/>
    <n v="2"/>
    <x v="2"/>
    <s v="Juanyi Yu"/>
    <s v="Principal / Senior Manager, Advanced Analytics &amp; Marketing Sciences"/>
    <s v="AT&amp;T"/>
    <x v="16"/>
    <s v="America"/>
    <s v="California"/>
    <s v="Ramla's"/>
    <s v="No inmail sent"/>
    <x v="0"/>
    <d v="2021-02-04T00:00:00"/>
    <d v="2022-01-20T00:00:00"/>
    <n v="1"/>
    <m/>
    <n v="55"/>
    <m/>
    <m/>
    <m/>
    <m/>
    <m/>
    <m/>
    <m/>
  </r>
  <r>
    <n v="6321"/>
    <d v="2021-09-01T00:00:00"/>
    <m/>
    <x v="3"/>
    <s v="Alina Rognaldsen"/>
    <s v="Senior Marketing Analyst"/>
    <s v="Telenor"/>
    <x v="16"/>
    <s v="Europe"/>
    <s v="Norway"/>
    <s v="Personal"/>
    <s v="No inmail sent"/>
    <x v="1"/>
    <m/>
    <m/>
    <m/>
    <m/>
    <m/>
    <m/>
    <m/>
    <m/>
    <m/>
    <m/>
    <m/>
    <m/>
  </r>
  <r>
    <n v="6322"/>
    <d v="2021-02-03T00:00:00"/>
    <n v="2"/>
    <x v="2"/>
    <s v="Jennifer (Jenna) Homan"/>
    <s v="Director Of Analytics"/>
    <s v="Safelite AutoGlass"/>
    <x v="16"/>
    <s v="America"/>
    <s v="Ohio"/>
    <s v="Ramla's"/>
    <s v="No inmail sent"/>
    <x v="0"/>
    <d v="2021-02-18T00:00:00"/>
    <d v="2022-01-20T00:00:00"/>
    <n v="1"/>
    <m/>
    <n v="55"/>
    <m/>
    <m/>
    <m/>
    <m/>
    <m/>
    <m/>
    <m/>
  </r>
  <r>
    <n v="6323"/>
    <d v="2021-02-03T00:00:00"/>
    <n v="2"/>
    <x v="3"/>
    <s v="Brian Martindale"/>
    <s v="Category Finance and Marketing Controller"/>
    <s v="RB"/>
    <x v="3"/>
    <s v="Europe"/>
    <s v="Germany"/>
    <s v="Ramla's"/>
    <s v="No inmail sent"/>
    <x v="1"/>
    <m/>
    <m/>
    <n v="0"/>
    <m/>
    <m/>
    <m/>
    <m/>
    <m/>
    <m/>
    <m/>
    <m/>
    <m/>
  </r>
  <r>
    <n v="6324"/>
    <d v="2021-02-03T00:00:00"/>
    <n v="2"/>
    <x v="3"/>
    <s v="Payal Gupta"/>
    <s v="Data Science &amp; Advance Analytics Manager"/>
    <s v="IQVIA"/>
    <x v="6"/>
    <s v="Europe"/>
    <s v="Germany"/>
    <s v="Ramla's"/>
    <s v="No inmail sent"/>
    <x v="3"/>
    <m/>
    <m/>
    <n v="0"/>
    <m/>
    <m/>
    <m/>
    <m/>
    <m/>
    <m/>
    <m/>
    <m/>
    <m/>
  </r>
  <r>
    <n v="6325"/>
    <d v="2021-02-03T00:00:00"/>
    <n v="2"/>
    <x v="3"/>
    <s v="Linda Betto"/>
    <s v="Senior Key Account Manager"/>
    <s v="Catalina Marketing"/>
    <x v="5"/>
    <s v="Europe"/>
    <s v="Germany"/>
    <s v="Ramla's"/>
    <s v="No inmail sent"/>
    <x v="3"/>
    <m/>
    <m/>
    <n v="0"/>
    <m/>
    <m/>
    <m/>
    <m/>
    <m/>
    <m/>
    <m/>
    <m/>
    <m/>
  </r>
  <r>
    <n v="6326"/>
    <d v="2021-02-03T00:00:00"/>
    <n v="2"/>
    <x v="2"/>
    <s v="Anna Lazar"/>
    <s v="Manager, Digital Analytics"/>
    <s v="Ford Motor Company"/>
    <x v="8"/>
    <s v="America"/>
    <s v="Michigan"/>
    <s v="Ramla's"/>
    <s v="No inmail sent"/>
    <x v="0"/>
    <d v="2021-02-09T00:00:00"/>
    <m/>
    <n v="0"/>
    <m/>
    <m/>
    <s v="Negative"/>
    <d v="2021-02-10T00:00:00"/>
    <m/>
    <m/>
    <m/>
    <m/>
    <m/>
  </r>
  <r>
    <n v="6327"/>
    <d v="2021-02-03T00:00:00"/>
    <n v="2"/>
    <x v="3"/>
    <s v="Fabian Rangol"/>
    <s v="Head of Marketing-Communications"/>
    <s v="Renault "/>
    <x v="8"/>
    <s v="Europe"/>
    <s v="Germany"/>
    <s v="Ramla's"/>
    <s v="No inmail sent"/>
    <x v="0"/>
    <d v="2021-02-04T00:00:00"/>
    <d v="2021-10-11T00:00:00"/>
    <n v="10"/>
    <m/>
    <m/>
    <s v="Negative"/>
    <d v="2021-10-11T00:00:00"/>
    <m/>
    <m/>
    <m/>
    <m/>
    <m/>
  </r>
  <r>
    <n v="6328"/>
    <d v="2021-02-03T00:00:00"/>
    <n v="2"/>
    <x v="3"/>
    <s v="Matthias Cada"/>
    <s v="SVP Customer Success"/>
    <s v="Exactag"/>
    <x v="7"/>
    <s v="Europe"/>
    <s v="Germany"/>
    <s v="Ramla's"/>
    <s v="No inmail sent"/>
    <x v="3"/>
    <m/>
    <m/>
    <n v="0"/>
    <m/>
    <m/>
    <m/>
    <m/>
    <m/>
    <m/>
    <m/>
    <m/>
    <m/>
  </r>
  <r>
    <n v="6329"/>
    <d v="2021-02-03T00:00:00"/>
    <n v="2"/>
    <x v="3"/>
    <s v="Thomas H."/>
    <s v="Data Scientist "/>
    <s v="Rewe Group"/>
    <x v="3"/>
    <s v="Europe"/>
    <s v="Germany"/>
    <s v="Ramla's"/>
    <s v="No inmail sent"/>
    <x v="3"/>
    <m/>
    <m/>
    <n v="0"/>
    <m/>
    <m/>
    <m/>
    <m/>
    <m/>
    <m/>
    <m/>
    <m/>
    <m/>
  </r>
  <r>
    <n v="6330"/>
    <d v="2021-02-03T00:00:00"/>
    <n v="2"/>
    <x v="3"/>
    <s v="Stephen Knighten"/>
    <s v="Group Manager, Portfolio Analytics"/>
    <s v="Genentech "/>
    <x v="7"/>
    <s v="Europe"/>
    <s v="Germany"/>
    <s v="Ramla's"/>
    <s v="No inmail sent"/>
    <x v="2"/>
    <m/>
    <m/>
    <n v="0"/>
    <m/>
    <m/>
    <m/>
    <m/>
    <m/>
    <m/>
    <m/>
    <m/>
    <m/>
  </r>
  <r>
    <n v="6331"/>
    <d v="2021-02-03T00:00:00"/>
    <n v="2"/>
    <x v="3"/>
    <s v="Razvan Stanescu"/>
    <s v="Senior International Markets Manager"/>
    <s v="Delivery Hero"/>
    <x v="7"/>
    <s v="Europe"/>
    <s v="Germany"/>
    <s v="Ramla's"/>
    <s v="No inmail sent"/>
    <x v="3"/>
    <m/>
    <m/>
    <n v="0"/>
    <m/>
    <m/>
    <m/>
    <m/>
    <m/>
    <m/>
    <m/>
    <m/>
    <m/>
  </r>
  <r>
    <n v="6332"/>
    <d v="2021-02-03T00:00:00"/>
    <n v="2"/>
    <x v="3"/>
    <s v="Felix Behnke"/>
    <s v="Country Head Austria"/>
    <s v="Shop Apotheke"/>
    <x v="6"/>
    <s v="Europe"/>
    <s v="Germany"/>
    <s v="Ramla's"/>
    <s v="No inmail sent"/>
    <x v="3"/>
    <m/>
    <m/>
    <n v="0"/>
    <m/>
    <m/>
    <m/>
    <m/>
    <m/>
    <m/>
    <m/>
    <m/>
    <m/>
  </r>
  <r>
    <n v="6333"/>
    <d v="2021-02-03T00:00:00"/>
    <n v="2"/>
    <x v="3"/>
    <s v="Adam Wróblewski"/>
    <s v="Senior Digital Marketing Manager"/>
    <s v="the LEGO Group"/>
    <x v="3"/>
    <s v="Europe"/>
    <s v="Germany"/>
    <s v="Ramla's"/>
    <s v="No inmail sent"/>
    <x v="0"/>
    <d v="2021-02-04T00:00:00"/>
    <d v="2021-07-22T00:00:00"/>
    <n v="7"/>
    <m/>
    <m/>
    <s v="Negative"/>
    <d v="2021-07-26T00:00:00"/>
    <m/>
    <m/>
    <m/>
    <m/>
    <m/>
  </r>
  <r>
    <n v="6334"/>
    <d v="2021-02-03T00:00:00"/>
    <n v="2"/>
    <x v="3"/>
    <s v="Murari Goswami"/>
    <s v="Sr. Data Engineer Big Data"/>
    <s v="Adidas"/>
    <x v="0"/>
    <s v="Europe"/>
    <s v="Germany"/>
    <s v="Ramla's"/>
    <s v="No inmail sent"/>
    <x v="0"/>
    <d v="2021-02-04T00:00:00"/>
    <d v="2022-02-10T00:00:00"/>
    <n v="2"/>
    <m/>
    <m/>
    <m/>
    <m/>
    <m/>
    <m/>
    <m/>
    <m/>
    <m/>
  </r>
  <r>
    <n v="6335"/>
    <d v="2021-02-03T00:00:00"/>
    <n v="2"/>
    <x v="3"/>
    <s v="Onur Aygunes"/>
    <s v="Expert Partner Consultant"/>
    <s v="Zalando Marketing Services"/>
    <x v="5"/>
    <s v="Europe"/>
    <s v="Germany"/>
    <s v="Ramla's"/>
    <s v="No inmail sent"/>
    <x v="0"/>
    <d v="2021-02-04T00:00:00"/>
    <d v="2021-05-05T00:00:00"/>
    <n v="5"/>
    <m/>
    <m/>
    <s v="Negative"/>
    <m/>
    <m/>
    <m/>
    <m/>
    <m/>
    <m/>
  </r>
  <r>
    <n v="6336"/>
    <d v="2021-02-03T00:00:00"/>
    <n v="2"/>
    <x v="3"/>
    <s v="Juliana Huppertz"/>
    <s v="Senior Data Scientist"/>
    <s v="About You GmbH"/>
    <x v="7"/>
    <s v="Europe"/>
    <s v="Germany"/>
    <s v="Ramla's"/>
    <s v="No inmail sent"/>
    <x v="0"/>
    <d v="2021-02-04T00:00:00"/>
    <d v="2021-10-11T00:00:00"/>
    <n v="10"/>
    <m/>
    <m/>
    <s v="Neutral"/>
    <d v="2021-10-11T00:00:00"/>
    <m/>
    <m/>
    <m/>
    <m/>
    <m/>
  </r>
  <r>
    <n v="6337"/>
    <d v="2021-02-03T00:00:00"/>
    <n v="2"/>
    <x v="3"/>
    <s v="Sven Gellert"/>
    <s v="Senior Consultant Consumer Insights"/>
    <s v="Tchibo"/>
    <x v="3"/>
    <s v="Europe"/>
    <s v="Germany"/>
    <s v="Ramla's"/>
    <s v="No inmail sent"/>
    <x v="0"/>
    <d v="2021-02-04T00:00:00"/>
    <d v="2021-09-07T00:00:00"/>
    <n v="9"/>
    <m/>
    <m/>
    <s v="Neutral"/>
    <d v="2021-09-14T00:00:00"/>
    <m/>
    <m/>
    <m/>
    <m/>
    <m/>
  </r>
  <r>
    <n v="6338"/>
    <d v="2021-02-03T00:00:00"/>
    <n v="2"/>
    <x v="2"/>
    <s v="Marta Kubicz"/>
    <s v="Senior Econometric Analyst"/>
    <s v="Annalect"/>
    <x v="5"/>
    <s v="Europe"/>
    <s v="Poland"/>
    <s v="Ramla's"/>
    <s v="No inmail sent"/>
    <x v="3"/>
    <m/>
    <m/>
    <n v="0"/>
    <m/>
    <m/>
    <m/>
    <m/>
    <m/>
    <m/>
    <m/>
    <m/>
    <m/>
  </r>
  <r>
    <n v="6339"/>
    <d v="2021-02-03T00:00:00"/>
    <n v="2"/>
    <x v="2"/>
    <s v="Jason Lee"/>
    <s v="Vice President, Advanced Analytics Group"/>
    <s v="Bain &amp; Company"/>
    <x v="2"/>
    <s v="America"/>
    <s v="California"/>
    <s v="Ramla's"/>
    <s v="No inmail sent"/>
    <x v="3"/>
    <m/>
    <m/>
    <n v="0"/>
    <m/>
    <m/>
    <m/>
    <m/>
    <m/>
    <m/>
    <m/>
    <m/>
    <m/>
  </r>
  <r>
    <n v="6340"/>
    <d v="2021-03-08T00:00:00"/>
    <n v="3"/>
    <x v="2"/>
    <s v="Brian Kelly"/>
    <s v="Business Development &amp; Data Partnerships"/>
    <s v="SafeGraph"/>
    <x v="7"/>
    <s v="America"/>
    <s v="New York"/>
    <s v="Ramla's"/>
    <s v="No inmail sent"/>
    <x v="1"/>
    <m/>
    <m/>
    <n v="0"/>
    <m/>
    <m/>
    <m/>
    <m/>
    <m/>
    <m/>
    <m/>
    <m/>
    <m/>
  </r>
  <r>
    <n v="6341"/>
    <d v="2021-03-08T00:00:00"/>
    <n v="3"/>
    <x v="2"/>
    <s v="Jennifer Baker"/>
    <s v="Partnership Growth, Slalom Consulting"/>
    <s v="Tableau Software"/>
    <x v="7"/>
    <s v="America"/>
    <s v="Virginia"/>
    <s v="Ramla's"/>
    <s v="No inmail sent"/>
    <x v="1"/>
    <m/>
    <m/>
    <n v="0"/>
    <m/>
    <m/>
    <m/>
    <m/>
    <m/>
    <m/>
    <m/>
    <m/>
    <m/>
  </r>
  <r>
    <n v="6342"/>
    <d v="2021-03-08T00:00:00"/>
    <n v="3"/>
    <x v="2"/>
    <s v="Mark Jewett"/>
    <s v="Senior Vice President, Product and Partner Marketing"/>
    <s v="Tableau Software"/>
    <x v="7"/>
    <s v="America"/>
    <s v="Washington"/>
    <s v="Ramla's"/>
    <s v="No inmail sent"/>
    <x v="1"/>
    <m/>
    <m/>
    <n v="0"/>
    <m/>
    <m/>
    <m/>
    <m/>
    <m/>
    <m/>
    <m/>
    <m/>
    <m/>
  </r>
  <r>
    <n v="6343"/>
    <d v="2021-03-08T00:00:00"/>
    <n v="3"/>
    <x v="2"/>
    <s v="Candice Lee"/>
    <s v="Sr Global Partner Marketing Lead"/>
    <s v="Tableau Software"/>
    <x v="7"/>
    <s v="America"/>
    <s v="California"/>
    <s v="Ramla's"/>
    <s v="No inmail sent"/>
    <x v="0"/>
    <d v="2021-03-02T00:00:00"/>
    <d v="2022-01-20T00:00:00"/>
    <n v="1"/>
    <m/>
    <n v="55"/>
    <m/>
    <m/>
    <m/>
    <m/>
    <m/>
    <m/>
    <m/>
  </r>
  <r>
    <n v="6344"/>
    <d v="2021-03-08T00:00:00"/>
    <n v="3"/>
    <x v="2"/>
    <s v="Wendy Corley"/>
    <s v="Partner, Alliances"/>
    <s v="Tableau Software"/>
    <x v="7"/>
    <s v="America"/>
    <s v="California"/>
    <s v="Ramla's"/>
    <s v="No inmail sent"/>
    <x v="1"/>
    <m/>
    <m/>
    <n v="0"/>
    <m/>
    <m/>
    <m/>
    <m/>
    <m/>
    <m/>
    <m/>
    <m/>
    <m/>
  </r>
  <r>
    <n v="6345"/>
    <d v="2021-02-03T00:00:00"/>
    <n v="2"/>
    <x v="2"/>
    <s v="Yoeri Zwanenburg"/>
    <s v="Senior Business Analyst Network Capacity Planning"/>
    <s v="DHL Express"/>
    <x v="4"/>
    <s v="Europe"/>
    <s v="Belgium"/>
    <s v="Ramla's"/>
    <s v="No inmail sent"/>
    <x v="0"/>
    <d v="2021-03-03T00:00:00"/>
    <d v="2021-03-03T00:00:00"/>
    <n v="3"/>
    <m/>
    <n v="378"/>
    <s v="Negative"/>
    <m/>
    <m/>
    <m/>
    <m/>
    <m/>
    <s v="Not Involved with MMM "/>
  </r>
  <r>
    <n v="6346"/>
    <d v="2021-02-03T00:00:00"/>
    <n v="2"/>
    <x v="2"/>
    <s v="Alexander Ditzel"/>
    <s v="Co-Founder"/>
    <s v="TripLegend"/>
    <x v="11"/>
    <s v="Europe"/>
    <s v="Germany"/>
    <s v="Ramla's"/>
    <s v="No inmail sent"/>
    <x v="0"/>
    <d v="2021-03-03T00:00:00"/>
    <d v="2021-04-16T00:00:00"/>
    <n v="4"/>
    <m/>
    <m/>
    <s v="None"/>
    <m/>
    <m/>
    <m/>
    <m/>
    <m/>
    <s v="Li message sent"/>
  </r>
  <r>
    <n v="6347"/>
    <d v="2021-02-03T00:00:00"/>
    <n v="2"/>
    <x v="2"/>
    <s v="Ray Boyle"/>
    <s v="Vice President Data, Analytics and Insight"/>
    <s v="Hyatt Hotels Corporation"/>
    <x v="11"/>
    <s v="America"/>
    <s v="Minnesota"/>
    <s v="Ramla's"/>
    <s v="No inmail sent"/>
    <x v="0"/>
    <d v="2021-03-16T00:00:00"/>
    <d v="2021-04-16T00:00:00"/>
    <n v="4"/>
    <m/>
    <m/>
    <s v="None"/>
    <m/>
    <m/>
    <m/>
    <m/>
    <m/>
    <s v="LI message sent"/>
  </r>
  <r>
    <n v="6348"/>
    <d v="2021-02-04T00:00:00"/>
    <n v="2"/>
    <x v="2"/>
    <s v="Burgandy Nichols"/>
    <s v="Reporting and Analytics Analyst"/>
    <s v="MetroNet"/>
    <x v="16"/>
    <s v="America"/>
    <s v="Indiana"/>
    <s v="Ramla's"/>
    <s v="No inmail sent"/>
    <x v="3"/>
    <m/>
    <m/>
    <n v="0"/>
    <m/>
    <m/>
    <m/>
    <m/>
    <m/>
    <m/>
    <m/>
    <m/>
    <m/>
  </r>
  <r>
    <n v="6349"/>
    <d v="2021-02-04T00:00:00"/>
    <n v="2"/>
    <x v="2"/>
    <s v="Avina Wan"/>
    <s v="Senior Analytics Specialist"/>
    <s v="Cummins Inc."/>
    <x v="8"/>
    <s v="America"/>
    <s v="Texas"/>
    <s v="Ramla's"/>
    <s v="No inmail sent"/>
    <x v="1"/>
    <m/>
    <m/>
    <n v="0"/>
    <m/>
    <m/>
    <m/>
    <m/>
    <m/>
    <m/>
    <m/>
    <m/>
    <m/>
  </r>
  <r>
    <n v="6350"/>
    <d v="2021-02-04T00:00:00"/>
    <n v="2"/>
    <x v="3"/>
    <s v="Diane Legrez"/>
    <s v="Brand Leader BE-KIND"/>
    <s v="Mars"/>
    <x v="3"/>
    <s v="Europe"/>
    <s v="Germany"/>
    <s v="Ramla's"/>
    <s v="No inmail sent"/>
    <x v="3"/>
    <m/>
    <m/>
    <n v="0"/>
    <m/>
    <m/>
    <m/>
    <m/>
    <m/>
    <m/>
    <m/>
    <m/>
    <m/>
  </r>
  <r>
    <n v="6351"/>
    <d v="2021-02-04T00:00:00"/>
    <n v="2"/>
    <x v="3"/>
    <s v="Raj Chavali"/>
    <s v="Director, Marketing Planning &amp; Analytics"/>
    <s v="Pandora"/>
    <x v="7"/>
    <m/>
    <m/>
    <s v="Ramla's"/>
    <s v="No inmail sent"/>
    <x v="0"/>
    <d v="2021-02-08T00:00:00"/>
    <d v="2022-02-10T00:00:00"/>
    <n v="2"/>
    <m/>
    <n v="34"/>
    <m/>
    <m/>
    <m/>
    <m/>
    <m/>
    <m/>
    <m/>
  </r>
  <r>
    <n v="6352"/>
    <d v="2021-02-04T00:00:00"/>
    <n v="2"/>
    <x v="3"/>
    <s v="Christian Neuerburg"/>
    <s v="Director Data Science &amp; AI"/>
    <s v="Adidas"/>
    <x v="3"/>
    <s v="Europe"/>
    <s v="Germany"/>
    <s v="Ramla's"/>
    <s v="No inmail sent"/>
    <x v="3"/>
    <m/>
    <m/>
    <n v="0"/>
    <m/>
    <m/>
    <m/>
    <m/>
    <m/>
    <m/>
    <m/>
    <m/>
    <m/>
  </r>
  <r>
    <n v="6353"/>
    <d v="2021-02-04T00:00:00"/>
    <n v="2"/>
    <x v="2"/>
    <s v="Kyrsten Rudock"/>
    <s v="Marketing Analytics Lead"/>
    <s v="DISH Network"/>
    <x v="16"/>
    <s v="America"/>
    <s v="Colorado"/>
    <s v="Ramla's"/>
    <s v="No inmail sent"/>
    <x v="0"/>
    <d v="2021-02-04T00:00:00"/>
    <d v="2022-01-20T00:00:00"/>
    <n v="1"/>
    <m/>
    <n v="55"/>
    <m/>
    <m/>
    <m/>
    <m/>
    <m/>
    <m/>
    <m/>
  </r>
  <r>
    <n v="6354"/>
    <d v="2021-02-04T00:00:00"/>
    <n v="2"/>
    <x v="2"/>
    <s v="Chapman Nitta"/>
    <s v="Sr Analyst, Data Management"/>
    <s v="Comcast"/>
    <x v="16"/>
    <s v="America"/>
    <s v="Pennsylvania"/>
    <s v="Ramla's"/>
    <s v="No inmail sent"/>
    <x v="0"/>
    <d v="2021-02-18T00:00:00"/>
    <d v="2021-03-04T00:00:00"/>
    <n v="3"/>
    <m/>
    <n v="377"/>
    <m/>
    <m/>
    <m/>
    <m/>
    <m/>
    <m/>
    <m/>
  </r>
  <r>
    <n v="6355"/>
    <d v="2021-02-04T00:00:00"/>
    <n v="2"/>
    <x v="3"/>
    <s v="Eva Amado"/>
    <s v="EU Strategy, consumer insights"/>
    <s v="Mondelez"/>
    <x v="3"/>
    <s v="Europe"/>
    <s v="France"/>
    <s v="Ramla's"/>
    <s v="No inmail sent"/>
    <x v="3"/>
    <m/>
    <m/>
    <n v="0"/>
    <m/>
    <m/>
    <m/>
    <m/>
    <m/>
    <m/>
    <m/>
    <m/>
    <m/>
  </r>
  <r>
    <n v="6356"/>
    <d v="2021-09-27T00:00:00"/>
    <m/>
    <x v="4"/>
    <s v="Dan Richard"/>
    <s v="VP, Predictive Analytics"/>
    <s v="Bankers Healthcare Group"/>
    <x v="10"/>
    <s v="America"/>
    <s v="Florida"/>
    <s v="Ramla's"/>
    <s v="10-06-21"/>
    <x v="1"/>
    <m/>
    <m/>
    <m/>
    <m/>
    <m/>
    <m/>
    <m/>
    <m/>
    <m/>
    <m/>
    <m/>
    <m/>
  </r>
  <r>
    <n v="6357"/>
    <d v="2021-02-04T00:00:00"/>
    <n v="2"/>
    <x v="3"/>
    <s v="Franziska Engelhard"/>
    <s v="Senior Manager Digital Analytics"/>
    <s v="Adidas"/>
    <x v="3"/>
    <s v="Europe"/>
    <s v="Germany"/>
    <s v="Ramla's"/>
    <s v="No inmail sent"/>
    <x v="0"/>
    <d v="2021-02-08T00:00:00"/>
    <d v="2022-02-10T00:00:00"/>
    <n v="2"/>
    <m/>
    <m/>
    <m/>
    <m/>
    <m/>
    <m/>
    <m/>
    <m/>
    <m/>
  </r>
  <r>
    <n v="6358"/>
    <d v="2021-02-04T00:00:00"/>
    <n v="2"/>
    <x v="3"/>
    <s v="Krishna Ram"/>
    <s v="Manager - EU Analytics"/>
    <s v="Wayfair"/>
    <x v="0"/>
    <s v="Europe"/>
    <s v="Germany"/>
    <s v="Ramla's"/>
    <s v="No inmail sent"/>
    <x v="0"/>
    <d v="2021-02-08T00:00:00"/>
    <d v="2021-07-22T00:00:00"/>
    <n v="7"/>
    <m/>
    <m/>
    <s v="Negative"/>
    <d v="2021-08-02T00:00:00"/>
    <m/>
    <m/>
    <m/>
    <m/>
    <m/>
  </r>
  <r>
    <n v="6359"/>
    <d v="2021-02-04T00:00:00"/>
    <n v="2"/>
    <x v="3"/>
    <s v="Ruben Mosblech"/>
    <s v="Experience Consulting"/>
    <s v="PWC"/>
    <x v="5"/>
    <s v="Europe"/>
    <s v="Germany"/>
    <s v="Ramla's"/>
    <s v="No inmail sent"/>
    <x v="0"/>
    <d v="2021-04-16T00:00:00"/>
    <d v="2022-02-10T00:00:00"/>
    <n v="2"/>
    <m/>
    <m/>
    <m/>
    <m/>
    <m/>
    <m/>
    <m/>
    <m/>
    <m/>
  </r>
  <r>
    <n v="6360"/>
    <d v="2021-02-09T00:00:00"/>
    <n v="2"/>
    <x v="2"/>
    <s v="Vanessa Shanahan"/>
    <s v="Group Director, Analytics"/>
    <s v="The Many"/>
    <x v="1"/>
    <s v="America"/>
    <s v="California"/>
    <s v="Ramla's"/>
    <s v="No inmail sent"/>
    <x v="2"/>
    <d v="2021-02-18T00:00:00"/>
    <d v="2021-08-13T00:00:00"/>
    <n v="8"/>
    <n v="4"/>
    <n v="215"/>
    <m/>
    <m/>
    <m/>
    <m/>
    <m/>
    <m/>
    <m/>
  </r>
  <r>
    <n v="6361"/>
    <d v="2021-02-09T00:00:00"/>
    <n v="2"/>
    <x v="2"/>
    <s v="Mila Kechina"/>
    <s v="Global Director, Audience Analytics"/>
    <s v="Initiative"/>
    <x v="1"/>
    <s v="America"/>
    <s v="New York"/>
    <s v="Ramla's"/>
    <s v="No inmail sent"/>
    <x v="3"/>
    <m/>
    <m/>
    <n v="0"/>
    <m/>
    <m/>
    <m/>
    <m/>
    <m/>
    <m/>
    <m/>
    <m/>
    <m/>
  </r>
  <r>
    <n v="6362"/>
    <d v="2021-02-09T00:00:00"/>
    <n v="2"/>
    <x v="2"/>
    <s v="Himanshu Singh"/>
    <s v="Senior Marketing Analytics Manager"/>
    <s v="QuinStreet"/>
    <x v="1"/>
    <s v="America"/>
    <s v="California"/>
    <s v="Ramla's"/>
    <s v="No inmail sent"/>
    <x v="3"/>
    <m/>
    <m/>
    <n v="0"/>
    <m/>
    <m/>
    <m/>
    <m/>
    <m/>
    <m/>
    <m/>
    <m/>
    <m/>
  </r>
  <r>
    <n v="6363"/>
    <d v="2021-02-09T00:00:00"/>
    <n v="2"/>
    <x v="2"/>
    <s v="Rachel Nguyen"/>
    <s v="Associate Director, Analytics"/>
    <s v="UM Worldwide "/>
    <x v="1"/>
    <s v="America"/>
    <s v="California"/>
    <s v="Ramla's"/>
    <s v="No inmail sent"/>
    <x v="3"/>
    <m/>
    <m/>
    <n v="0"/>
    <m/>
    <m/>
    <m/>
    <m/>
    <m/>
    <m/>
    <m/>
    <m/>
    <m/>
  </r>
  <r>
    <n v="6364"/>
    <d v="2021-02-09T00:00:00"/>
    <n v="2"/>
    <x v="2"/>
    <s v="Minh Bui"/>
    <s v="Manager, Data Engineer"/>
    <s v="Initiative"/>
    <x v="1"/>
    <s v="America"/>
    <s v="New York"/>
    <s v="Ramla's"/>
    <s v="No inmail sent"/>
    <x v="3"/>
    <m/>
    <m/>
    <n v="0"/>
    <m/>
    <m/>
    <m/>
    <m/>
    <m/>
    <m/>
    <m/>
    <m/>
    <m/>
  </r>
  <r>
    <n v="6365"/>
    <d v="2021-02-09T00:00:00"/>
    <n v="2"/>
    <x v="2"/>
    <s v="Aishwaryaa Vasudevan"/>
    <s v="Insight &amp; Analytics Lead Analyst"/>
    <s v="WE Communications"/>
    <x v="1"/>
    <s v="America"/>
    <s v="New York"/>
    <s v="Ramla's"/>
    <s v="No inmail sent"/>
    <x v="1"/>
    <m/>
    <m/>
    <n v="0"/>
    <m/>
    <m/>
    <m/>
    <m/>
    <m/>
    <m/>
    <m/>
    <m/>
    <m/>
  </r>
  <r>
    <n v="6366"/>
    <d v="2021-02-09T00:00:00"/>
    <n v="2"/>
    <x v="2"/>
    <s v="Karl Ivan S."/>
    <s v="Advanced Analytics Manager"/>
    <s v="Mediahub Global "/>
    <x v="1"/>
    <s v="America"/>
    <s v="Massachusetts"/>
    <s v="Ramla's"/>
    <s v="No inmail sent"/>
    <x v="1"/>
    <m/>
    <m/>
    <n v="0"/>
    <m/>
    <m/>
    <m/>
    <m/>
    <m/>
    <m/>
    <m/>
    <m/>
    <m/>
  </r>
  <r>
    <n v="6367"/>
    <d v="2021-12-02T00:00:00"/>
    <n v="12"/>
    <x v="3"/>
    <s v="Peter Luetjens"/>
    <s v="Head of Digital Analytics"/>
    <s v="Budget Direct"/>
    <x v="14"/>
    <s v="Australia"/>
    <s v="Australia"/>
    <s v="Ramla's"/>
    <s v="No inmail sent"/>
    <x v="1"/>
    <m/>
    <m/>
    <n v="0"/>
    <m/>
    <m/>
    <m/>
    <m/>
    <m/>
    <m/>
    <m/>
    <m/>
    <s v="Relevant + sent invitation"/>
  </r>
  <r>
    <n v="6368"/>
    <d v="2021-02-09T00:00:00"/>
    <n v="2"/>
    <x v="2"/>
    <s v="Noah Freeman"/>
    <s v="Head of Product"/>
    <s v="Aisle Rocket"/>
    <x v="1"/>
    <s v="America"/>
    <s v="Massachusetts"/>
    <s v="Ramla's"/>
    <s v="No inmail sent"/>
    <x v="1"/>
    <m/>
    <m/>
    <n v="0"/>
    <m/>
    <m/>
    <m/>
    <m/>
    <m/>
    <m/>
    <m/>
    <m/>
    <m/>
  </r>
  <r>
    <n v="6369"/>
    <d v="2021-02-09T00:00:00"/>
    <n v="2"/>
    <x v="2"/>
    <s v="Bhavin Ghoghari"/>
    <s v="Sr. Associate, Marketing Science"/>
    <s v="OMD America "/>
    <x v="1"/>
    <s v="America"/>
    <s v="New York"/>
    <s v="Ramla's"/>
    <s v="No inmail sent"/>
    <x v="0"/>
    <d v="2021-02-18T00:00:00"/>
    <d v="2022-01-20T00:00:00"/>
    <n v="1"/>
    <n v="4"/>
    <n v="55"/>
    <m/>
    <m/>
    <m/>
    <m/>
    <m/>
    <m/>
    <m/>
  </r>
  <r>
    <n v="6370"/>
    <d v="2021-02-10T00:00:00"/>
    <n v="2"/>
    <x v="2"/>
    <s v="Ralf Schweitzer"/>
    <s v="Expert - Marketing Solutions"/>
    <s v="MediaMarktSaturn"/>
    <x v="0"/>
    <s v="Europe"/>
    <s v="Germany"/>
    <s v="Ramla's"/>
    <s v="No inmail sent"/>
    <x v="0"/>
    <d v="2018-08-08T00:00:00"/>
    <d v="2022-01-20T00:00:00"/>
    <n v="1"/>
    <n v="6"/>
    <n v="55"/>
    <s v="None"/>
    <m/>
    <m/>
    <m/>
    <m/>
    <s v=" "/>
    <s v="Relevant + sent webinar invitation"/>
  </r>
  <r>
    <n v="6371"/>
    <d v="2021-02-10T00:00:00"/>
    <n v="2"/>
    <x v="2"/>
    <s v="Sylvan Sitkey"/>
    <s v="Data Science Lead"/>
    <s v="Nissan Motor"/>
    <x v="8"/>
    <s v="Europe"/>
    <s v="United Kingdom"/>
    <s v="Ramla's"/>
    <s v="No inmail sent"/>
    <x v="0"/>
    <d v="2019-06-08T00:00:00"/>
    <d v="2022-01-20T00:00:00"/>
    <n v="1"/>
    <n v="4"/>
    <n v="55"/>
    <m/>
    <m/>
    <m/>
    <m/>
    <m/>
    <s v=" "/>
    <s v="Relevant + sent webinar invitation"/>
  </r>
  <r>
    <n v="6372"/>
    <d v="2021-02-10T00:00:00"/>
    <n v="2"/>
    <x v="2"/>
    <s v="Monica Nadlang"/>
    <s v="Senior Analyst"/>
    <s v="Xaxis"/>
    <x v="1"/>
    <s v="Europe"/>
    <s v="United Kingdom"/>
    <s v="Ramla's"/>
    <s v="No inmail sent"/>
    <x v="0"/>
    <d v="2019-08-14T00:00:00"/>
    <d v="2021-05-05T00:00:00"/>
    <n v="5"/>
    <n v="6"/>
    <n v="315"/>
    <s v="Negative"/>
    <m/>
    <m/>
    <m/>
    <m/>
    <s v=" "/>
    <s v="Not the right person"/>
  </r>
  <r>
    <n v="6373"/>
    <d v="2021-02-10T00:00:00"/>
    <n v="2"/>
    <x v="2"/>
    <s v="Paul Walker"/>
    <s v="Managing Director"/>
    <s v="Kanso Marketing"/>
    <x v="1"/>
    <s v="Europe"/>
    <m/>
    <s v="Ramla's"/>
    <s v="No inmail sent"/>
    <x v="0"/>
    <d v="2021-02-11T00:00:00"/>
    <m/>
    <n v="0"/>
    <m/>
    <n v="398"/>
    <m/>
    <m/>
    <m/>
    <m/>
    <m/>
    <m/>
    <s v="Demo already performed by Ahlem (Lost Deal : Check FS)"/>
  </r>
  <r>
    <n v="6374"/>
    <d v="2021-02-11T00:00:00"/>
    <n v="2"/>
    <x v="0"/>
    <s v="Grant Johnson"/>
    <s v="CMO"/>
    <s v="Emburse"/>
    <x v="7"/>
    <s v="America"/>
    <s v="California"/>
    <s v="Ramla's"/>
    <s v="No inmail sent"/>
    <x v="1"/>
    <m/>
    <m/>
    <n v="0"/>
    <m/>
    <m/>
    <m/>
    <m/>
    <m/>
    <m/>
    <m/>
    <m/>
    <m/>
  </r>
  <r>
    <n v="6375"/>
    <d v="2021-02-11T00:00:00"/>
    <n v="2"/>
    <x v="0"/>
    <s v="Oliver von Gagern"/>
    <s v="Vice President Marketing and Sales"/>
    <s v="Deutsche Telekom Europe"/>
    <x v="16"/>
    <s v="Europe"/>
    <s v="Germany"/>
    <s v="Ramla's"/>
    <s v="No inmail sent"/>
    <x v="1"/>
    <m/>
    <m/>
    <n v="0"/>
    <m/>
    <m/>
    <m/>
    <m/>
    <m/>
    <m/>
    <m/>
    <m/>
    <m/>
  </r>
  <r>
    <n v="6376"/>
    <d v="2021-12-02T00:00:00"/>
    <n v="12"/>
    <x v="3"/>
    <s v="John Leimkuhler"/>
    <s v="Senior Director Marketing Analytics"/>
    <s v="American Red Cross"/>
    <x v="13"/>
    <s v="America"/>
    <s v="Washington"/>
    <s v="Ramla's"/>
    <s v="No inmail sent"/>
    <x v="1"/>
    <m/>
    <m/>
    <n v="0"/>
    <m/>
    <m/>
    <m/>
    <m/>
    <m/>
    <m/>
    <m/>
    <m/>
    <m/>
  </r>
  <r>
    <n v="6377"/>
    <d v="2021-02-11T00:00:00"/>
    <n v="2"/>
    <x v="0"/>
    <s v="Darren (Daz) McColl"/>
    <s v="CMO"/>
    <s v="Neiman Marcus Group"/>
    <x v="0"/>
    <s v="America"/>
    <s v="Florida"/>
    <s v="Ramla's"/>
    <s v="No inmail sent"/>
    <x v="0"/>
    <d v="2021-02-16T00:00:00"/>
    <d v="2021-04-13T00:00:00"/>
    <n v="4"/>
    <n v="2"/>
    <n v="337"/>
    <m/>
    <m/>
    <m/>
    <m/>
    <m/>
    <m/>
    <m/>
  </r>
  <r>
    <n v="6378"/>
    <d v="2021-02-11T00:00:00"/>
    <n v="2"/>
    <x v="0"/>
    <s v="Matthew Craig-Greene"/>
    <s v="Managing Director"/>
    <s v="MJ Hudson Meyler "/>
    <x v="1"/>
    <s v="Europe"/>
    <s v="United Kingdom"/>
    <s v="Ramla's"/>
    <s v="No inmail sent"/>
    <x v="0"/>
    <d v="2021-02-16T00:00:00"/>
    <m/>
    <n v="0"/>
    <m/>
    <n v="393"/>
    <m/>
    <m/>
    <m/>
    <m/>
    <m/>
    <m/>
    <m/>
  </r>
  <r>
    <n v="6379"/>
    <d v="2021-02-12T00:00:00"/>
    <n v="2"/>
    <x v="0"/>
    <s v="Itay Rahat"/>
    <s v="Assoc. VP, Consumer Marketing Products"/>
    <s v="Assoc. VP, Consumer Marketing Products"/>
    <x v="12"/>
    <s v="America"/>
    <s v="California"/>
    <s v="Ramla's"/>
    <s v="No inmail sent"/>
    <x v="0"/>
    <d v="2021-02-16T00:00:00"/>
    <m/>
    <n v="0"/>
    <m/>
    <n v="393"/>
    <m/>
    <m/>
    <m/>
    <m/>
    <m/>
    <m/>
    <m/>
  </r>
  <r>
    <n v="6380"/>
    <d v="2021-02-12T00:00:00"/>
    <n v="2"/>
    <x v="0"/>
    <s v="Jesus Sanchez"/>
    <s v="VP | Media, Digital &amp; Analytics"/>
    <s v="Guaranteed Rate"/>
    <x v="10"/>
    <s v="America"/>
    <s v="Illinois"/>
    <s v="Ramla's"/>
    <s v="No inmail sent"/>
    <x v="0"/>
    <d v="2021-02-16T00:00:00"/>
    <m/>
    <n v="0"/>
    <m/>
    <n v="393"/>
    <m/>
    <m/>
    <m/>
    <m/>
    <m/>
    <m/>
    <m/>
  </r>
  <r>
    <n v="6381"/>
    <d v="2021-02-12T00:00:00"/>
    <n v="2"/>
    <x v="0"/>
    <s v="Mikkel Lind"/>
    <s v="VP/Head of Marketing, Communications &amp; Online"/>
    <s v="TDC NET"/>
    <x v="16"/>
    <s v="Europe"/>
    <s v="Denmark"/>
    <s v="Ramla's"/>
    <s v="No inmail sent"/>
    <x v="0"/>
    <d v="2021-02-16T00:00:00"/>
    <m/>
    <n v="0"/>
    <m/>
    <n v="393"/>
    <s v="Negative"/>
    <d v="2021-02-16T00:00:00"/>
    <m/>
    <m/>
    <m/>
    <m/>
    <m/>
  </r>
  <r>
    <n v="6382"/>
    <d v="2021-12-02T00:00:00"/>
    <n v="12"/>
    <x v="2"/>
    <s v="Dhruv Mehta"/>
    <s v="Data &amp; Analytics Insights Analyst, Financial Planning &amp; Analysis"/>
    <s v="Benjamin Moore &amp; Co."/>
    <x v="3"/>
    <s v="America"/>
    <s v="New Jersey"/>
    <s v="Both (Ramla's &amp; Personal)"/>
    <s v="No inmail sent"/>
    <x v="0"/>
    <d v="2021-03-29T00:00:00"/>
    <d v="2021-12-02T00:00:00"/>
    <n v="12"/>
    <n v="3"/>
    <m/>
    <s v="Positive_FS"/>
    <d v="2021-04-01T00:00:00"/>
    <m/>
    <m/>
    <m/>
    <m/>
    <m/>
  </r>
  <r>
    <n v="6383"/>
    <d v="2021-02-16T00:00:00"/>
    <n v="2"/>
    <x v="2"/>
    <s v="Benjamin Winterbourne"/>
    <s v="Analytics Director"/>
    <s v="Data Insight NZ"/>
    <x v="5"/>
    <s v="Australia"/>
    <s v="New Zealand"/>
    <s v="Ramla's"/>
    <s v="No inmail sent"/>
    <x v="1"/>
    <m/>
    <m/>
    <n v="0"/>
    <m/>
    <m/>
    <m/>
    <m/>
    <m/>
    <m/>
    <m/>
    <m/>
    <m/>
  </r>
  <r>
    <n v="6384"/>
    <d v="2021-02-16T00:00:00"/>
    <n v="2"/>
    <x v="2"/>
    <s v="Philip Forrest"/>
    <s v="Analytics Account Director"/>
    <s v="Annalect"/>
    <x v="5"/>
    <s v="Australia"/>
    <s v="Australia"/>
    <s v="Ramla's"/>
    <s v="No inmail sent"/>
    <x v="0"/>
    <d v="2022-01-20T00:00:00"/>
    <d v="2022-01-20T00:00:00"/>
    <n v="1"/>
    <m/>
    <m/>
    <m/>
    <m/>
    <m/>
    <m/>
    <m/>
    <m/>
    <m/>
  </r>
  <r>
    <n v="6385"/>
    <d v="2021-12-02T00:00:00"/>
    <m/>
    <x v="3"/>
    <s v="Max Bloom"/>
    <s v="Manager, Marketing Strategy &amp; Human Insights"/>
    <s v="Known"/>
    <x v="5"/>
    <s v="America"/>
    <s v="Califonria"/>
    <s v="Ramla's"/>
    <s v="No inmail sent"/>
    <x v="1"/>
    <m/>
    <m/>
    <m/>
    <m/>
    <m/>
    <m/>
    <m/>
    <m/>
    <m/>
    <m/>
    <m/>
    <m/>
  </r>
  <r>
    <n v="6386"/>
    <d v="2021-02-16T00:00:00"/>
    <n v="2"/>
    <x v="2"/>
    <s v="Rupi Singh"/>
    <s v="Data Consultant"/>
    <s v="Annalect"/>
    <x v="5"/>
    <s v="Australia"/>
    <s v="New Zealand"/>
    <s v="Ramla's"/>
    <s v="No inmail sent"/>
    <x v="0"/>
    <d v="2021-02-17T00:00:00"/>
    <d v="2022-01-20T00:00:00"/>
    <n v="1"/>
    <m/>
    <n v="55"/>
    <m/>
    <m/>
    <m/>
    <m/>
    <m/>
    <m/>
    <m/>
  </r>
  <r>
    <n v="6387"/>
    <d v="2021-02-17T00:00:00"/>
    <n v="2"/>
    <x v="0"/>
    <s v="Jason C. Friesen"/>
    <s v="Marketing &amp; Business Executive"/>
    <s v="Farber Group"/>
    <x v="2"/>
    <s v="America"/>
    <s v="Toronto"/>
    <s v="Ramla's"/>
    <s v="No inmail sent"/>
    <x v="0"/>
    <d v="2021-02-18T00:00:00"/>
    <d v="2021-06-09T00:00:00"/>
    <n v="6"/>
    <n v="4"/>
    <n v="280"/>
    <m/>
    <m/>
    <m/>
    <m/>
    <m/>
    <m/>
    <m/>
  </r>
  <r>
    <n v="6388"/>
    <d v="2021-02-19T00:00:00"/>
    <n v="2"/>
    <x v="3"/>
    <s v="Florian Lintz"/>
    <s v="Owner"/>
    <s v="BFL Relations Marketing Management"/>
    <x v="2"/>
    <s v="Europe"/>
    <s v="Germany"/>
    <s v="Ramla's"/>
    <s v="No inmail sent"/>
    <x v="3"/>
    <m/>
    <m/>
    <n v="0"/>
    <m/>
    <m/>
    <m/>
    <m/>
    <m/>
    <m/>
    <m/>
    <m/>
    <m/>
  </r>
  <r>
    <n v="6389"/>
    <d v="2021-02-19T00:00:00"/>
    <n v="2"/>
    <x v="3"/>
    <s v="Manuel Betker"/>
    <s v="Global Insights Lead"/>
    <s v="Bahlsen"/>
    <x v="3"/>
    <s v="Europe"/>
    <s v="Germany"/>
    <s v="Ramla's"/>
    <s v="No inmail sent"/>
    <x v="3"/>
    <m/>
    <m/>
    <n v="0"/>
    <m/>
    <m/>
    <m/>
    <m/>
    <m/>
    <m/>
    <m/>
    <m/>
    <m/>
  </r>
  <r>
    <n v="6390"/>
    <d v="2021-02-19T00:00:00"/>
    <n v="2"/>
    <x v="3"/>
    <s v="Thomas Perl"/>
    <s v="Data Scientist"/>
    <s v="Zalando"/>
    <x v="7"/>
    <s v="Europe"/>
    <s v="Germany"/>
    <s v="Ramla's"/>
    <s v="No inmail sent"/>
    <x v="1"/>
    <m/>
    <m/>
    <n v="0"/>
    <m/>
    <m/>
    <m/>
    <m/>
    <m/>
    <m/>
    <m/>
    <m/>
    <m/>
  </r>
  <r>
    <n v="6391"/>
    <d v="2021-02-19T00:00:00"/>
    <n v="2"/>
    <x v="3"/>
    <s v="Patrizia P."/>
    <s v="Junior Activation "/>
    <s v="OMD Germany"/>
    <x v="1"/>
    <s v="Europe"/>
    <s v="Germany"/>
    <s v="Ramla's"/>
    <s v="No inmail sent"/>
    <x v="1"/>
    <m/>
    <m/>
    <n v="0"/>
    <m/>
    <m/>
    <m/>
    <m/>
    <m/>
    <m/>
    <m/>
    <m/>
    <m/>
  </r>
  <r>
    <n v="6392"/>
    <d v="2021-02-19T00:00:00"/>
    <n v="2"/>
    <x v="3"/>
    <s v="Janett Davidt"/>
    <s v="Managing Director"/>
    <s v=" AdClear"/>
    <x v="1"/>
    <s v="Europe"/>
    <s v="Germany"/>
    <s v="Ramla's"/>
    <s v="No inmail sent"/>
    <x v="3"/>
    <m/>
    <m/>
    <n v="0"/>
    <m/>
    <m/>
    <m/>
    <m/>
    <m/>
    <m/>
    <m/>
    <m/>
    <m/>
  </r>
  <r>
    <n v="6393"/>
    <d v="2021-02-19T00:00:00"/>
    <n v="2"/>
    <x v="3"/>
    <s v="Anne Leonhardi"/>
    <s v="Marketing Director GSA"/>
    <s v="Hasbro Deutschland"/>
    <x v="3"/>
    <s v="Europe"/>
    <s v="Germany"/>
    <s v="Ramla's"/>
    <s v="No inmail sent"/>
    <x v="3"/>
    <m/>
    <m/>
    <n v="0"/>
    <m/>
    <m/>
    <m/>
    <m/>
    <m/>
    <m/>
    <m/>
    <m/>
    <m/>
  </r>
  <r>
    <n v="6394"/>
    <d v="2021-02-19T00:00:00"/>
    <n v="2"/>
    <x v="3"/>
    <s v="Karen Breitung-Lecoeur"/>
    <s v="International Multichannel Marketing"/>
    <s v="ZooRoyal"/>
    <x v="0"/>
    <s v="Europe"/>
    <s v="Germany"/>
    <s v="Ramla's"/>
    <s v="No inmail sent"/>
    <x v="3"/>
    <m/>
    <m/>
    <n v="0"/>
    <m/>
    <m/>
    <m/>
    <m/>
    <m/>
    <m/>
    <m/>
    <m/>
    <m/>
  </r>
  <r>
    <n v="6395"/>
    <d v="2021-02-19T00:00:00"/>
    <n v="2"/>
    <x v="3"/>
    <s v="Achim Döllinger"/>
    <s v="Procurement Manager - Marketing and Business Services"/>
    <s v="Unilever"/>
    <x v="3"/>
    <s v="Europe"/>
    <s v="Germany"/>
    <s v="Ramla's"/>
    <s v="No inmail sent"/>
    <x v="3"/>
    <m/>
    <m/>
    <n v="0"/>
    <m/>
    <m/>
    <m/>
    <m/>
    <m/>
    <m/>
    <m/>
    <m/>
    <m/>
  </r>
  <r>
    <n v="6396"/>
    <d v="2021-02-19T00:00:00"/>
    <n v="2"/>
    <x v="3"/>
    <s v="Philipp Knorr"/>
    <s v="Head of Global Sales &amp; Channel Excellence "/>
    <s v="Henkel"/>
    <x v="3"/>
    <s v="Europe"/>
    <s v="Germany"/>
    <s v="Ramla's"/>
    <s v="No inmail sent"/>
    <x v="3"/>
    <m/>
    <m/>
    <n v="0"/>
    <m/>
    <m/>
    <m/>
    <m/>
    <m/>
    <m/>
    <m/>
    <m/>
    <m/>
  </r>
  <r>
    <n v="6397"/>
    <d v="2021-02-19T00:00:00"/>
    <n v="2"/>
    <x v="3"/>
    <s v="Sung-Hun Choi"/>
    <s v="Head Of Marketing"/>
    <s v=" Froneri"/>
    <x v="3"/>
    <s v="Europe"/>
    <s v="Germany"/>
    <s v="Ramla's"/>
    <s v="No inmail sent"/>
    <x v="3"/>
    <m/>
    <m/>
    <n v="0"/>
    <m/>
    <m/>
    <m/>
    <m/>
    <m/>
    <m/>
    <m/>
    <m/>
    <m/>
  </r>
  <r>
    <n v="6398"/>
    <d v="2021-02-19T00:00:00"/>
    <n v="2"/>
    <x v="3"/>
    <s v="Erin Beaton"/>
    <s v="Manager Content Strategy"/>
    <s v="Sky Deutschland"/>
    <x v="1"/>
    <s v="Europe"/>
    <s v="Germany"/>
    <s v="Ramla's"/>
    <s v="No inmail sent"/>
    <x v="0"/>
    <d v="2021-02-22T00:00:00"/>
    <d v="2022-02-10T00:00:00"/>
    <n v="2"/>
    <m/>
    <m/>
    <m/>
    <m/>
    <m/>
    <m/>
    <m/>
    <m/>
    <m/>
  </r>
  <r>
    <n v="6399"/>
    <d v="2021-02-19T00:00:00"/>
    <n v="2"/>
    <x v="0"/>
    <s v="Gergely Sós"/>
    <s v="Regional Product- &amp; Retail Marketing Manager"/>
    <s v="Bosch"/>
    <x v="7"/>
    <s v="Europe"/>
    <s v="Germany"/>
    <s v="Ramla's"/>
    <s v="No inmail sent"/>
    <x v="0"/>
    <d v="2021-06-21T00:00:00"/>
    <d v="2021-08-04T00:00:00"/>
    <n v="8"/>
    <n v="1"/>
    <n v="224"/>
    <m/>
    <m/>
    <m/>
    <m/>
    <m/>
    <m/>
    <m/>
  </r>
  <r>
    <n v="6400"/>
    <d v="2021-02-19T00:00:00"/>
    <n v="2"/>
    <x v="3"/>
    <s v="Heike Fischer"/>
    <s v="Global Marketing Director NIVEA MEN"/>
    <s v="Beiersdorf"/>
    <x v="3"/>
    <s v="Europe"/>
    <s v="Germany"/>
    <s v="Ramla's"/>
    <s v="No inmail sent"/>
    <x v="3"/>
    <m/>
    <m/>
    <n v="0"/>
    <m/>
    <m/>
    <m/>
    <m/>
    <m/>
    <m/>
    <m/>
    <m/>
    <m/>
  </r>
  <r>
    <n v="6401"/>
    <d v="2021-02-19T00:00:00"/>
    <n v="2"/>
    <x v="3"/>
    <s v="Kai Thielen"/>
    <s v="Director Marketing Europe"/>
    <s v="Sharp Consumer Electronics"/>
    <x v="3"/>
    <s v="Europe"/>
    <s v="Germany"/>
    <s v="Ramla's"/>
    <s v="No inmail sent"/>
    <x v="3"/>
    <m/>
    <m/>
    <n v="0"/>
    <m/>
    <m/>
    <m/>
    <m/>
    <m/>
    <m/>
    <m/>
    <m/>
    <m/>
  </r>
  <r>
    <n v="6402"/>
    <d v="2021-02-19T00:00:00"/>
    <n v="2"/>
    <x v="3"/>
    <s v="Samuel Martinez"/>
    <s v="Global Brand, Innovation &amp; Sustainability Director"/>
    <s v="Essity"/>
    <x v="3"/>
    <s v="Europe"/>
    <s v="Germany"/>
    <s v="Ramla's"/>
    <s v="No inmail sent"/>
    <x v="3"/>
    <m/>
    <m/>
    <n v="0"/>
    <m/>
    <m/>
    <m/>
    <m/>
    <m/>
    <m/>
    <m/>
    <m/>
    <m/>
  </r>
  <r>
    <n v="6403"/>
    <d v="2021-02-19T00:00:00"/>
    <n v="2"/>
    <x v="3"/>
    <s v="Jan Schweikert"/>
    <s v="Marketing &amp; Sales Manager DACH"/>
    <s v="The Topps Company"/>
    <x v="3"/>
    <s v="Europe"/>
    <s v="Germany"/>
    <s v="Ramla's"/>
    <s v="No inmail sent"/>
    <x v="0"/>
    <d v="2021-03-02T00:00:00"/>
    <d v="2021-07-22T00:00:00"/>
    <n v="7"/>
    <m/>
    <m/>
    <s v="Negative"/>
    <d v="2021-07-22T00:00:00"/>
    <m/>
    <m/>
    <m/>
    <m/>
    <m/>
  </r>
  <r>
    <n v="6404"/>
    <d v="2021-02-19T00:00:00"/>
    <n v="2"/>
    <x v="3"/>
    <s v="SHU-AN YANG"/>
    <s v="Digital Optimization Specialist"/>
    <s v="Emma the sleep Company"/>
    <x v="3"/>
    <s v="Europe"/>
    <s v="Germany"/>
    <s v="Ramla's"/>
    <s v="No inmail sent"/>
    <x v="0"/>
    <d v="2021-02-22T00:00:00"/>
    <d v="2021-07-08T00:00:00"/>
    <n v="7"/>
    <m/>
    <m/>
    <s v="Negative"/>
    <d v="2021-09-07T00:00:00"/>
    <m/>
    <m/>
    <m/>
    <m/>
    <m/>
  </r>
  <r>
    <n v="6405"/>
    <d v="2021-02-19T00:00:00"/>
    <n v="2"/>
    <x v="3"/>
    <s v="Inna Lotz"/>
    <s v="Group Manager Consumer &amp; Shopper Insights"/>
    <s v="Nestlé"/>
    <x v="3"/>
    <s v="Europe"/>
    <s v="Germany"/>
    <s v="Ramla's"/>
    <s v="No inmail sent"/>
    <x v="0"/>
    <d v="2021-02-22T00:00:00"/>
    <d v="2021-07-08T00:00:00"/>
    <n v="7"/>
    <m/>
    <m/>
    <s v="Negative"/>
    <d v="2021-09-07T00:00:00"/>
    <m/>
    <m/>
    <m/>
    <m/>
    <m/>
  </r>
  <r>
    <n v="6406"/>
    <d v="2021-02-24T00:00:00"/>
    <n v="2"/>
    <x v="3"/>
    <s v="Geronimo Cremer"/>
    <m/>
    <s v="P&amp;G"/>
    <x v="15"/>
    <m/>
    <m/>
    <s v="Ramla's"/>
    <s v="No inmail sent"/>
    <x v="3"/>
    <m/>
    <m/>
    <n v="0"/>
    <m/>
    <m/>
    <m/>
    <m/>
    <m/>
    <m/>
    <m/>
    <m/>
    <m/>
  </r>
  <r>
    <n v="6407"/>
    <d v="2021-02-24T00:00:00"/>
    <n v="2"/>
    <x v="2"/>
    <s v="Aleksandra Rosa"/>
    <s v="Marketing &amp; Management Information Analyst"/>
    <s v="Opel Vauxhall Finance"/>
    <x v="10"/>
    <s v="Europe"/>
    <s v="Poland"/>
    <s v="Ramla's"/>
    <s v="No inmail sent"/>
    <x v="1"/>
    <m/>
    <m/>
    <n v="0"/>
    <m/>
    <m/>
    <m/>
    <m/>
    <m/>
    <m/>
    <m/>
    <m/>
    <m/>
  </r>
  <r>
    <n v="6408"/>
    <d v="2021-02-24T00:00:00"/>
    <n v="2"/>
    <x v="2"/>
    <s v="Filip Jaroszek"/>
    <s v="CRM Manager"/>
    <s v="BMW Group Polska"/>
    <x v="8"/>
    <s v="Europe"/>
    <s v="Poland"/>
    <s v="Ramla's"/>
    <s v="No inmail sent"/>
    <x v="1"/>
    <m/>
    <m/>
    <n v="0"/>
    <m/>
    <m/>
    <m/>
    <m/>
    <m/>
    <m/>
    <m/>
    <m/>
    <m/>
  </r>
  <r>
    <n v="6409"/>
    <d v="2021-02-24T00:00:00"/>
    <n v="2"/>
    <x v="2"/>
    <s v="Maciej Brzeziński"/>
    <s v="Junior Fleet&amp;Business Sales Specialist"/>
    <s v="FCA Fiat Chrysler Automobiles"/>
    <x v="8"/>
    <s v="Europe"/>
    <s v="Poland"/>
    <s v="Ramla's"/>
    <s v="No inmail sent"/>
    <x v="1"/>
    <m/>
    <m/>
    <n v="0"/>
    <m/>
    <m/>
    <m/>
    <m/>
    <m/>
    <m/>
    <m/>
    <m/>
    <m/>
  </r>
  <r>
    <n v="6410"/>
    <d v="2021-02-24T00:00:00"/>
    <n v="2"/>
    <x v="2"/>
    <s v="Bartosz Owczarczyk"/>
    <s v="Data Strategy &amp; Marketing Technology Lead"/>
    <s v="Kinesso"/>
    <x v="1"/>
    <s v="Europe"/>
    <s v="Poland"/>
    <s v="Ramla's"/>
    <s v="No inmail sent"/>
    <x v="1"/>
    <m/>
    <m/>
    <n v="0"/>
    <m/>
    <m/>
    <m/>
    <m/>
    <m/>
    <m/>
    <m/>
    <m/>
    <m/>
  </r>
  <r>
    <n v="6411"/>
    <d v="2021-02-24T00:00:00"/>
    <n v="2"/>
    <x v="2"/>
    <s v="Wojciech Spychalski"/>
    <s v="Head of Growth Marketing"/>
    <s v="Agencja Whites"/>
    <x v="1"/>
    <s v="Europe"/>
    <s v="Poland"/>
    <s v="Ramla's"/>
    <s v="No inmail sent"/>
    <x v="1"/>
    <m/>
    <m/>
    <n v="0"/>
    <m/>
    <m/>
    <m/>
    <m/>
    <m/>
    <m/>
    <m/>
    <m/>
    <m/>
  </r>
  <r>
    <n v="6412"/>
    <d v="2021-02-24T00:00:00"/>
    <n v="2"/>
    <x v="2"/>
    <s v="Rohit Wadhwa"/>
    <s v="SVP, Chief Marketing Officer"/>
    <s v="EXL"/>
    <x v="5"/>
    <s v="America"/>
    <s v="Texas"/>
    <s v="Ramla's"/>
    <s v="No inmail sent"/>
    <x v="1"/>
    <m/>
    <m/>
    <n v="0"/>
    <m/>
    <m/>
    <m/>
    <m/>
    <m/>
    <m/>
    <m/>
    <m/>
    <m/>
  </r>
  <r>
    <n v="6413"/>
    <d v="2021-02-24T00:00:00"/>
    <n v="2"/>
    <x v="2"/>
    <s v="Jay Wells"/>
    <s v="Head of Digital Marketing Solutions"/>
    <s v="EXL"/>
    <x v="5"/>
    <s v="America"/>
    <s v="New York"/>
    <s v="Ramla's"/>
    <s v="No inmail sent"/>
    <x v="1"/>
    <m/>
    <m/>
    <n v="0"/>
    <m/>
    <m/>
    <m/>
    <m/>
    <m/>
    <m/>
    <m/>
    <m/>
    <m/>
  </r>
  <r>
    <n v="6414"/>
    <d v="2021-02-24T00:00:00"/>
    <n v="2"/>
    <x v="2"/>
    <s v="Bart Wozniak"/>
    <s v="Managing Partner"/>
    <s v="Space Cat Industries"/>
    <x v="1"/>
    <s v="Europe"/>
    <s v="Poland"/>
    <s v="Ramla's"/>
    <s v="No inmail sent"/>
    <x v="1"/>
    <m/>
    <m/>
    <n v="0"/>
    <m/>
    <m/>
    <m/>
    <m/>
    <m/>
    <m/>
    <m/>
    <m/>
    <m/>
  </r>
  <r>
    <n v="6415"/>
    <d v="2021-02-24T00:00:00"/>
    <n v="2"/>
    <x v="2"/>
    <s v="Alankar Mandava"/>
    <s v="Global Marketing Data Analytics"/>
    <s v="Nissan"/>
    <x v="8"/>
    <s v="Asia"/>
    <s v="Japan"/>
    <s v="Ramla's"/>
    <s v="No inmail sent"/>
    <x v="1"/>
    <m/>
    <m/>
    <n v="0"/>
    <m/>
    <m/>
    <m/>
    <m/>
    <m/>
    <m/>
    <m/>
    <m/>
    <m/>
  </r>
  <r>
    <n v="6416"/>
    <d v="2021-02-24T00:00:00"/>
    <n v="2"/>
    <x v="3"/>
    <s v="Henning Albertsen"/>
    <s v="Vice President Marketing"/>
    <s v="Britax Römer"/>
    <x v="3"/>
    <s v="Europe"/>
    <s v="Germany"/>
    <s v="Ramla's"/>
    <s v="No inmail sent"/>
    <x v="3"/>
    <m/>
    <m/>
    <n v="0"/>
    <m/>
    <m/>
    <m/>
    <m/>
    <m/>
    <m/>
    <m/>
    <m/>
    <m/>
  </r>
  <r>
    <n v="6417"/>
    <d v="2021-02-24T00:00:00"/>
    <n v="2"/>
    <x v="3"/>
    <s v="Eva Simon"/>
    <s v="Thermomix Marketing"/>
    <s v="Vorwerk Group "/>
    <x v="3"/>
    <s v="Europe"/>
    <s v="Germany"/>
    <s v="Ramla's"/>
    <s v="No inmail sent"/>
    <x v="3"/>
    <m/>
    <m/>
    <n v="0"/>
    <m/>
    <m/>
    <m/>
    <m/>
    <m/>
    <m/>
    <m/>
    <m/>
    <m/>
  </r>
  <r>
    <n v="6418"/>
    <d v="2021-02-24T00:00:00"/>
    <n v="2"/>
    <x v="3"/>
    <s v="Alberto Lazzari"/>
    <s v="Marketing Director"/>
    <s v="Essity"/>
    <x v="0"/>
    <s v="Europe"/>
    <s v="Germany"/>
    <s v="Ramla's"/>
    <s v="No inmail sent"/>
    <x v="3"/>
    <m/>
    <m/>
    <n v="0"/>
    <m/>
    <m/>
    <m/>
    <m/>
    <m/>
    <m/>
    <m/>
    <m/>
    <m/>
  </r>
  <r>
    <n v="6419"/>
    <d v="2021-02-24T00:00:00"/>
    <n v="2"/>
    <x v="3"/>
    <s v="Fabrice Bonnefoy"/>
    <s v="Digital Marketing Manager"/>
    <s v="Groupe SEB"/>
    <x v="3"/>
    <s v="Europe"/>
    <s v="Germany"/>
    <s v="Ramla's"/>
    <s v="No inmail sent"/>
    <x v="3"/>
    <m/>
    <m/>
    <n v="0"/>
    <m/>
    <m/>
    <m/>
    <m/>
    <m/>
    <m/>
    <m/>
    <m/>
    <m/>
  </r>
  <r>
    <n v="6420"/>
    <d v="2021-02-24T00:00:00"/>
    <n v="2"/>
    <x v="3"/>
    <s v="Virginie Carrère"/>
    <s v="Marketing Manager DACH"/>
    <s v="BIC"/>
    <x v="3"/>
    <s v="Europe"/>
    <s v="Germany"/>
    <s v="Ramla's"/>
    <s v="No inmail sent"/>
    <x v="3"/>
    <m/>
    <m/>
    <n v="0"/>
    <m/>
    <m/>
    <m/>
    <m/>
    <m/>
    <m/>
    <m/>
    <m/>
    <m/>
  </r>
  <r>
    <n v="6421"/>
    <d v="2021-02-24T00:00:00"/>
    <n v="2"/>
    <x v="3"/>
    <s v="Sigrid Bachert"/>
    <s v="Managing Director Marketing &amp; Sales"/>
    <s v="THOMAS HENRY Beverages"/>
    <x v="3"/>
    <s v="Europe"/>
    <s v="Germany"/>
    <s v="Ramla's"/>
    <s v="No inmail sent"/>
    <x v="3"/>
    <m/>
    <m/>
    <n v="0"/>
    <m/>
    <m/>
    <m/>
    <m/>
    <m/>
    <m/>
    <m/>
    <m/>
    <m/>
  </r>
  <r>
    <n v="6422"/>
    <d v="2021-02-24T00:00:00"/>
    <n v="2"/>
    <x v="3"/>
    <s v="Christopher Kim"/>
    <s v="Global Brand Strategy Manager"/>
    <s v="Pelikan"/>
    <x v="3"/>
    <s v="Europe"/>
    <s v="Germany"/>
    <s v="Ramla's"/>
    <s v="No inmail sent"/>
    <x v="3"/>
    <m/>
    <m/>
    <n v="0"/>
    <m/>
    <m/>
    <m/>
    <m/>
    <m/>
    <m/>
    <m/>
    <m/>
    <m/>
  </r>
  <r>
    <n v="6423"/>
    <d v="2021-02-24T00:00:00"/>
    <n v="2"/>
    <x v="3"/>
    <s v="Ailin Wallace"/>
    <s v="Senior Global Marketing Manager"/>
    <s v="Henkel"/>
    <x v="3"/>
    <s v="Europe"/>
    <s v="Germany"/>
    <s v="Ramla's"/>
    <s v="No inmail sent"/>
    <x v="3"/>
    <m/>
    <m/>
    <n v="0"/>
    <m/>
    <m/>
    <m/>
    <m/>
    <m/>
    <m/>
    <m/>
    <m/>
    <m/>
  </r>
  <r>
    <n v="6424"/>
    <d v="2021-02-24T00:00:00"/>
    <n v="2"/>
    <x v="3"/>
    <s v="Shawna O'Hara"/>
    <s v="Home Cleaning Customer Marketing Manager"/>
    <s v="SC Johnson"/>
    <x v="3"/>
    <s v="Europe"/>
    <s v="Germany"/>
    <s v="Ramla's"/>
    <s v="No inmail sent"/>
    <x v="3"/>
    <m/>
    <m/>
    <n v="0"/>
    <m/>
    <m/>
    <m/>
    <m/>
    <m/>
    <m/>
    <m/>
    <m/>
    <m/>
  </r>
  <r>
    <n v="6425"/>
    <d v="2021-02-24T00:00:00"/>
    <n v="2"/>
    <x v="3"/>
    <s v="Didier Palacios"/>
    <s v="Senior Product Marketing Manager"/>
    <s v="Essity"/>
    <x v="3"/>
    <s v="Europe"/>
    <s v="Germany"/>
    <s v="Ramla's"/>
    <s v="No inmail sent"/>
    <x v="3"/>
    <m/>
    <m/>
    <n v="0"/>
    <m/>
    <m/>
    <m/>
    <m/>
    <m/>
    <m/>
    <m/>
    <m/>
    <m/>
  </r>
  <r>
    <n v="6426"/>
    <d v="2021-02-24T00:00:00"/>
    <n v="2"/>
    <x v="3"/>
    <s v="Jonathan Reeves"/>
    <s v="Corporate Vice President New Business,"/>
    <s v="Henkel"/>
    <x v="3"/>
    <s v="Europe"/>
    <s v="Germany"/>
    <s v="Ramla's"/>
    <s v="No inmail sent"/>
    <x v="3"/>
    <m/>
    <m/>
    <n v="0"/>
    <m/>
    <m/>
    <m/>
    <m/>
    <m/>
    <m/>
    <m/>
    <m/>
    <m/>
  </r>
  <r>
    <n v="6427"/>
    <d v="2021-02-24T00:00:00"/>
    <n v="2"/>
    <x v="3"/>
    <s v="Alexander Bernhardt"/>
    <s v="Marketing Director"/>
    <s v=" Soldan Holding + Bonbonspezialitäten GmbH"/>
    <x v="3"/>
    <s v="Europe"/>
    <s v="Germany"/>
    <s v="Ramla's"/>
    <s v="No inmail sent"/>
    <x v="3"/>
    <m/>
    <m/>
    <n v="0"/>
    <m/>
    <m/>
    <m/>
    <m/>
    <m/>
    <m/>
    <m/>
    <m/>
    <m/>
  </r>
  <r>
    <n v="6428"/>
    <d v="2021-02-24T00:00:00"/>
    <n v="2"/>
    <x v="3"/>
    <s v="Nicola Nobel"/>
    <s v="European Discount Channel Manager"/>
    <s v="Kellogg"/>
    <x v="3"/>
    <s v="Europe"/>
    <s v="Germany"/>
    <s v="Ramla's"/>
    <s v="No inmail sent"/>
    <x v="3"/>
    <m/>
    <m/>
    <n v="0"/>
    <m/>
    <m/>
    <m/>
    <m/>
    <m/>
    <m/>
    <m/>
    <m/>
    <m/>
  </r>
  <r>
    <n v="6429"/>
    <d v="2021-02-24T00:00:00"/>
    <n v="2"/>
    <x v="3"/>
    <s v="Fabian Wolski"/>
    <s v="Director Online Business COFRESCO"/>
    <s v="Melitta Group"/>
    <x v="3"/>
    <s v="Europe"/>
    <s v="Germany"/>
    <s v="Ramla's"/>
    <s v="No inmail sent"/>
    <x v="3"/>
    <m/>
    <m/>
    <n v="0"/>
    <m/>
    <m/>
    <m/>
    <m/>
    <m/>
    <m/>
    <m/>
    <m/>
    <m/>
  </r>
  <r>
    <n v="6430"/>
    <d v="2021-02-24T00:00:00"/>
    <n v="2"/>
    <x v="2"/>
    <s v="Zac Bradberry"/>
    <s v="Digital Marketing Strategist"/>
    <s v="Life Pepper Inc."/>
    <x v="1"/>
    <s v="Asia"/>
    <s v="Japan"/>
    <s v="Ramla's"/>
    <s v="No inmail sent"/>
    <x v="0"/>
    <d v="2021-02-25T00:00:00"/>
    <d v="2021-08-13T00:00:00"/>
    <n v="8"/>
    <n v="4"/>
    <n v="215"/>
    <m/>
    <m/>
    <m/>
    <m/>
    <m/>
    <m/>
    <m/>
  </r>
  <r>
    <n v="6431"/>
    <d v="2021-02-24T00:00:00"/>
    <n v="2"/>
    <x v="3"/>
    <s v="Dilara Hüselek"/>
    <s v="Consumer Marketing Specialist"/>
    <s v="Barilla Group"/>
    <x v="3"/>
    <s v="Europe"/>
    <s v="Germany"/>
    <s v="Ramla's"/>
    <s v="No inmail sent"/>
    <x v="3"/>
    <m/>
    <m/>
    <n v="0"/>
    <m/>
    <m/>
    <m/>
    <m/>
    <m/>
    <m/>
    <m/>
    <m/>
    <m/>
  </r>
  <r>
    <n v="6432"/>
    <d v="2021-02-24T00:00:00"/>
    <n v="2"/>
    <x v="3"/>
    <s v="Christoph Stockmann"/>
    <s v="Senior Digital Marketing Manager"/>
    <s v="The LEGO Group"/>
    <x v="3"/>
    <s v="Europe"/>
    <s v="Germany"/>
    <s v="Ramla's"/>
    <s v="No inmail sent"/>
    <x v="3"/>
    <m/>
    <m/>
    <n v="0"/>
    <m/>
    <m/>
    <m/>
    <m/>
    <m/>
    <m/>
    <m/>
    <m/>
    <m/>
  </r>
  <r>
    <n v="6433"/>
    <d v="2021-02-24T00:00:00"/>
    <n v="2"/>
    <x v="3"/>
    <s v="Hannan Mölder"/>
    <s v="Brand Manager Rexona &amp; Dove"/>
    <s v="Unilever"/>
    <x v="3"/>
    <s v="Europe"/>
    <s v="Germany"/>
    <s v="Ramla's"/>
    <s v="No inmail sent"/>
    <x v="3"/>
    <m/>
    <m/>
    <n v="0"/>
    <m/>
    <m/>
    <m/>
    <m/>
    <m/>
    <m/>
    <m/>
    <m/>
    <m/>
  </r>
  <r>
    <n v="6434"/>
    <d v="2021-02-24T00:00:00"/>
    <n v="2"/>
    <x v="3"/>
    <s v="Michael Bohn"/>
    <s v="Vice President Marketing"/>
    <s v=" BSH Group"/>
    <x v="3"/>
    <s v="Europe"/>
    <s v="Germany"/>
    <s v="Ramla's"/>
    <s v="No inmail sent"/>
    <x v="0"/>
    <d v="2021-02-24T00:00:00"/>
    <d v="2022-02-10T00:00:00"/>
    <n v="2"/>
    <m/>
    <m/>
    <m/>
    <m/>
    <m/>
    <m/>
    <m/>
    <m/>
    <m/>
  </r>
  <r>
    <n v="6435"/>
    <d v="2021-02-24T00:00:00"/>
    <n v="2"/>
    <x v="3"/>
    <s v="Jan Philipp Erren"/>
    <s v="Manager Sales Account Management"/>
    <s v="SC Johnson"/>
    <x v="3"/>
    <s v="Europe"/>
    <s v="Germany"/>
    <s v="Ramla's"/>
    <s v="No inmail sent"/>
    <x v="3"/>
    <m/>
    <m/>
    <n v="0"/>
    <m/>
    <m/>
    <m/>
    <m/>
    <m/>
    <m/>
    <m/>
    <m/>
    <m/>
  </r>
  <r>
    <n v="6436"/>
    <d v="2021-02-24T00:00:00"/>
    <n v="2"/>
    <x v="3"/>
    <s v="Jan-Stefan Janßen"/>
    <s v="Sales Director Pet Central Europe"/>
    <s v="Spectrum Brands"/>
    <x v="3"/>
    <s v="Europe"/>
    <s v="Germany"/>
    <s v="Ramla's"/>
    <s v="No inmail sent"/>
    <x v="3"/>
    <m/>
    <m/>
    <n v="0"/>
    <m/>
    <m/>
    <m/>
    <m/>
    <m/>
    <m/>
    <m/>
    <m/>
    <m/>
  </r>
  <r>
    <n v="6437"/>
    <d v="2021-02-24T00:00:00"/>
    <n v="2"/>
    <x v="3"/>
    <s v="Katrin Kröger"/>
    <s v="Senior Product Manager BU International"/>
    <s v="Hochwald Foods"/>
    <x v="3"/>
    <s v="Europe"/>
    <s v="Germany"/>
    <s v="Ramla's"/>
    <s v="No inmail sent"/>
    <x v="3"/>
    <m/>
    <m/>
    <n v="0"/>
    <m/>
    <m/>
    <m/>
    <m/>
    <m/>
    <m/>
    <m/>
    <m/>
    <m/>
  </r>
  <r>
    <n v="6438"/>
    <d v="2021-02-24T00:00:00"/>
    <n v="2"/>
    <x v="3"/>
    <s v="Flavio Chiesa"/>
    <s v="Marketing Director Central Europe"/>
    <s v="SC Johnson"/>
    <x v="3"/>
    <s v="Europe"/>
    <s v="Germany"/>
    <s v="Ramla's"/>
    <s v="No inmail sent"/>
    <x v="1"/>
    <m/>
    <m/>
    <n v="0"/>
    <m/>
    <m/>
    <m/>
    <m/>
    <m/>
    <m/>
    <m/>
    <m/>
    <m/>
  </r>
  <r>
    <n v="6439"/>
    <d v="2021-02-24T00:00:00"/>
    <n v="2"/>
    <x v="3"/>
    <s v="Alexander Harig"/>
    <s v="Head of Marketing and Growth Markets"/>
    <s v="Hochwald Foods"/>
    <x v="3"/>
    <s v="Europe"/>
    <s v="Germany"/>
    <s v="Ramla's"/>
    <s v="No inmail sent"/>
    <x v="0"/>
    <d v="2021-04-16T00:00:00"/>
    <d v="2022-02-10T00:00:00"/>
    <n v="2"/>
    <m/>
    <m/>
    <m/>
    <m/>
    <m/>
    <m/>
    <m/>
    <m/>
    <m/>
  </r>
  <r>
    <n v="6440"/>
    <d v="2021-02-24T00:00:00"/>
    <n v="2"/>
    <x v="3"/>
    <s v="Jan Stuebbe"/>
    <s v="Global Head Innovation"/>
    <s v="Philip Morris International"/>
    <x v="3"/>
    <s v="Europe"/>
    <s v="Germany"/>
    <s v="Ramla's"/>
    <s v="No inmail sent"/>
    <x v="3"/>
    <m/>
    <m/>
    <n v="0"/>
    <m/>
    <m/>
    <m/>
    <m/>
    <m/>
    <m/>
    <m/>
    <m/>
    <m/>
  </r>
  <r>
    <n v="6441"/>
    <d v="2021-02-24T00:00:00"/>
    <n v="2"/>
    <x v="3"/>
    <s v="Joern Horst"/>
    <s v="Director channel &amp; brand marketing"/>
    <s v="JACOBS DOUWE EGBERTS Professional "/>
    <x v="3"/>
    <s v="Europe"/>
    <s v="Germany"/>
    <s v="Ramla's"/>
    <s v="No inmail sent"/>
    <x v="3"/>
    <m/>
    <m/>
    <n v="0"/>
    <m/>
    <m/>
    <m/>
    <m/>
    <m/>
    <m/>
    <m/>
    <m/>
    <m/>
  </r>
  <r>
    <n v="6442"/>
    <d v="2021-02-24T00:00:00"/>
    <n v="2"/>
    <x v="3"/>
    <s v="Thomas Meerkamp"/>
    <s v="Channel Development Manager"/>
    <s v="Coca-Cola European Partners"/>
    <x v="3"/>
    <s v="Europe"/>
    <s v="Germany"/>
    <s v="Ramla's"/>
    <s v="No inmail sent"/>
    <x v="3"/>
    <m/>
    <m/>
    <n v="0"/>
    <m/>
    <m/>
    <m/>
    <m/>
    <m/>
    <m/>
    <m/>
    <m/>
    <m/>
  </r>
  <r>
    <n v="6443"/>
    <d v="2021-02-24T00:00:00"/>
    <n v="2"/>
    <x v="3"/>
    <s v="Johannes Schmitz-Winnenthal"/>
    <s v="Global Business Transformation Director"/>
    <s v="Unilever"/>
    <x v="3"/>
    <s v="Europe"/>
    <s v="Germany"/>
    <s v="Ramla's"/>
    <s v="No inmail sent"/>
    <x v="3"/>
    <m/>
    <m/>
    <n v="0"/>
    <m/>
    <m/>
    <m/>
    <m/>
    <m/>
    <m/>
    <m/>
    <m/>
    <m/>
  </r>
  <r>
    <n v="6444"/>
    <d v="2021-02-24T00:00:00"/>
    <n v="2"/>
    <x v="3"/>
    <s v="Elena Piemonte"/>
    <s v="International Marketing Manager"/>
    <s v="Henkel"/>
    <x v="3"/>
    <s v="Europe"/>
    <s v="Germany"/>
    <s v="Ramla's"/>
    <s v="No inmail sent"/>
    <x v="3"/>
    <m/>
    <m/>
    <n v="0"/>
    <m/>
    <m/>
    <m/>
    <m/>
    <m/>
    <m/>
    <m/>
    <m/>
    <m/>
  </r>
  <r>
    <n v="6445"/>
    <d v="2021-02-24T00:00:00"/>
    <n v="2"/>
    <x v="3"/>
    <s v="Kiraz Demir"/>
    <s v="Senior International Brand Manager"/>
    <s v="Henkel"/>
    <x v="3"/>
    <s v="Europe"/>
    <s v="Germany"/>
    <s v="Ramla's"/>
    <s v="No inmail sent"/>
    <x v="1"/>
    <m/>
    <m/>
    <n v="0"/>
    <m/>
    <m/>
    <m/>
    <m/>
    <m/>
    <m/>
    <m/>
    <m/>
    <m/>
  </r>
  <r>
    <n v="6446"/>
    <d v="2021-02-24T00:00:00"/>
    <n v="2"/>
    <x v="3"/>
    <s v="Frank M. Koch"/>
    <s v="Regional Vice President &amp; General Manager"/>
    <s v="DKSH"/>
    <x v="3"/>
    <s v="Europe"/>
    <s v="Germany"/>
    <s v="Ramla's"/>
    <s v="No inmail sent"/>
    <x v="3"/>
    <m/>
    <m/>
    <n v="0"/>
    <m/>
    <m/>
    <m/>
    <m/>
    <m/>
    <m/>
    <m/>
    <m/>
    <m/>
  </r>
  <r>
    <n v="6447"/>
    <d v="2021-02-24T00:00:00"/>
    <n v="2"/>
    <x v="3"/>
    <s v="Charlotte Schwiete"/>
    <s v="Project Leader"/>
    <s v="Roland Berger "/>
    <x v="3"/>
    <s v="Europe"/>
    <s v="Germany"/>
    <s v="Ramla's"/>
    <s v="No inmail sent"/>
    <x v="3"/>
    <m/>
    <m/>
    <n v="0"/>
    <m/>
    <m/>
    <m/>
    <m/>
    <m/>
    <m/>
    <m/>
    <m/>
    <m/>
  </r>
  <r>
    <n v="6448"/>
    <d v="2021-02-24T00:00:00"/>
    <n v="2"/>
    <x v="3"/>
    <s v="Alexandra Loos"/>
    <s v="Brand Director"/>
    <s v="Procter &amp; Gamble"/>
    <x v="3"/>
    <s v="Europe"/>
    <s v="Germany"/>
    <s v="Ramla's"/>
    <s v="No inmail sent"/>
    <x v="1"/>
    <m/>
    <m/>
    <n v="0"/>
    <m/>
    <m/>
    <m/>
    <m/>
    <m/>
    <m/>
    <m/>
    <m/>
    <m/>
  </r>
  <r>
    <n v="6449"/>
    <d v="2021-02-24T00:00:00"/>
    <n v="2"/>
    <x v="3"/>
    <s v="Alexandra Vassileva"/>
    <s v="Director Int. Fabric Finishers"/>
    <s v="Henkel"/>
    <x v="3"/>
    <s v="Europe"/>
    <s v="Germany"/>
    <s v="Ramla's"/>
    <s v="No inmail sent"/>
    <x v="3"/>
    <m/>
    <m/>
    <n v="0"/>
    <m/>
    <m/>
    <m/>
    <m/>
    <m/>
    <m/>
    <m/>
    <m/>
    <m/>
  </r>
  <r>
    <n v="6450"/>
    <d v="2021-02-24T00:00:00"/>
    <n v="2"/>
    <x v="3"/>
    <s v="Bob Stigter"/>
    <s v="Brand Manager"/>
    <s v="Nestlé"/>
    <x v="3"/>
    <s v="Europe"/>
    <s v="Germany"/>
    <s v="Ramla's"/>
    <s v="No inmail sent"/>
    <x v="3"/>
    <m/>
    <m/>
    <n v="0"/>
    <m/>
    <m/>
    <m/>
    <m/>
    <m/>
    <m/>
    <m/>
    <m/>
    <m/>
  </r>
  <r>
    <n v="6451"/>
    <d v="2021-02-24T00:00:00"/>
    <n v="2"/>
    <x v="3"/>
    <s v="Alexander Shutkin"/>
    <s v="Global Senior Manager"/>
    <s v="Henkel"/>
    <x v="3"/>
    <s v="Europe"/>
    <s v="Germany"/>
    <s v="Ramla's"/>
    <s v="No inmail sent"/>
    <x v="3"/>
    <m/>
    <m/>
    <n v="0"/>
    <m/>
    <m/>
    <m/>
    <m/>
    <m/>
    <m/>
    <m/>
    <m/>
    <m/>
  </r>
  <r>
    <n v="6452"/>
    <d v="2021-02-24T00:00:00"/>
    <n v="2"/>
    <x v="3"/>
    <s v="Lisa Schwampe"/>
    <s v="Brand Director König"/>
    <s v="Bitburger Braugruppe"/>
    <x v="3"/>
    <s v="Europe"/>
    <s v="Germany"/>
    <s v="Ramla's"/>
    <s v="No inmail sent"/>
    <x v="3"/>
    <m/>
    <m/>
    <n v="0"/>
    <m/>
    <m/>
    <m/>
    <m/>
    <m/>
    <m/>
    <m/>
    <m/>
    <m/>
  </r>
  <r>
    <n v="6453"/>
    <d v="2021-02-24T00:00:00"/>
    <n v="2"/>
    <x v="3"/>
    <s v="Adeel Ansari"/>
    <s v="Senior Manager - Global Digital "/>
    <s v="Henkel"/>
    <x v="3"/>
    <s v="Europe"/>
    <s v="Germany"/>
    <s v="Ramla's"/>
    <s v="No inmail sent"/>
    <x v="0"/>
    <d v="2021-03-08T00:00:00"/>
    <d v="2021-10-25T00:00:00"/>
    <n v="10"/>
    <m/>
    <m/>
    <s v="Negative"/>
    <d v="2021-10-27T00:00:00"/>
    <m/>
    <m/>
    <m/>
    <m/>
    <m/>
  </r>
  <r>
    <n v="6454"/>
    <d v="2021-02-24T00:00:00"/>
    <n v="2"/>
    <x v="3"/>
    <s v="Khalil &quot;Chris&quot; Moufarrej"/>
    <s v="Head of Travel Retail "/>
    <s v="Anheuser-Busch InBev"/>
    <x v="3"/>
    <s v="Europe"/>
    <s v="Germany"/>
    <s v="Ramla's"/>
    <s v="No inmail sent"/>
    <x v="0"/>
    <d v="2021-02-24T00:00:00"/>
    <d v="2021-09-07T00:00:00"/>
    <n v="9"/>
    <m/>
    <m/>
    <s v="Negative"/>
    <d v="2021-09-07T00:00:00"/>
    <m/>
    <m/>
    <m/>
    <m/>
    <m/>
  </r>
  <r>
    <n v="6455"/>
    <d v="2021-02-24T00:00:00"/>
    <n v="2"/>
    <x v="3"/>
    <s v="Rajat Kapur"/>
    <s v="Chairman &amp; Managing Director"/>
    <s v="Henkel"/>
    <x v="3"/>
    <s v="Europe"/>
    <s v="Germany"/>
    <s v="Ramla's"/>
    <s v="No inmail sent"/>
    <x v="1"/>
    <d v="2021-04-16T00:00:00"/>
    <m/>
    <n v="0"/>
    <m/>
    <m/>
    <m/>
    <m/>
    <m/>
    <m/>
    <m/>
    <m/>
    <m/>
  </r>
  <r>
    <n v="6456"/>
    <d v="2021-02-24T00:00:00"/>
    <n v="2"/>
    <x v="3"/>
    <s v="Aude Kannengieser"/>
    <s v="Western Europe Sr Manager"/>
    <s v="The LEGO Group"/>
    <x v="3"/>
    <s v="Europe"/>
    <s v="Germany"/>
    <s v="Ramla's"/>
    <s v="No inmail sent"/>
    <x v="3"/>
    <m/>
    <m/>
    <n v="0"/>
    <m/>
    <m/>
    <m/>
    <m/>
    <m/>
    <m/>
    <m/>
    <m/>
    <m/>
  </r>
  <r>
    <n v="6457"/>
    <d v="2021-02-24T00:00:00"/>
    <n v="2"/>
    <x v="3"/>
    <s v="Taciana Sterman Ferraz"/>
    <s v="Brand Manager Beauty Care"/>
    <s v="Henkel"/>
    <x v="3"/>
    <s v="Europe"/>
    <s v="Germany"/>
    <s v="Ramla's"/>
    <s v="No inmail sent"/>
    <x v="3"/>
    <m/>
    <m/>
    <n v="0"/>
    <m/>
    <m/>
    <m/>
    <m/>
    <m/>
    <m/>
    <m/>
    <m/>
    <m/>
  </r>
  <r>
    <n v="6458"/>
    <d v="2021-02-24T00:00:00"/>
    <n v="2"/>
    <x v="3"/>
    <s v="Stephanie Schwingen"/>
    <s v="Senior Brand Manager"/>
    <s v="Newell Brands"/>
    <x v="3"/>
    <s v="Europe"/>
    <s v="Germany"/>
    <s v="Ramla's"/>
    <s v="No inmail sent"/>
    <x v="3"/>
    <m/>
    <m/>
    <n v="0"/>
    <m/>
    <m/>
    <m/>
    <m/>
    <m/>
    <m/>
    <m/>
    <m/>
    <m/>
  </r>
  <r>
    <n v="6459"/>
    <d v="2021-02-24T00:00:00"/>
    <n v="2"/>
    <x v="3"/>
    <s v="Kalle Debus"/>
    <s v="Senior Brand Manager"/>
    <s v="Leifheit AG"/>
    <x v="3"/>
    <s v="Europe"/>
    <s v="Germany"/>
    <s v="Ramla's"/>
    <s v="No inmail sent"/>
    <x v="0"/>
    <d v="2021-03-08T00:00:00"/>
    <d v="2021-05-05T00:00:00"/>
    <n v="5"/>
    <m/>
    <m/>
    <s v="Positive"/>
    <d v="2021-03-10T00:00:00"/>
    <s v="He advised to reach out to Alexander Rau "/>
    <m/>
    <m/>
    <m/>
    <m/>
  </r>
  <r>
    <n v="6460"/>
    <d v="2021-02-24T00:00:00"/>
    <n v="2"/>
    <x v="3"/>
    <s v="Graham McDowell"/>
    <s v="Business Development Manager"/>
    <s v="Storck"/>
    <x v="3"/>
    <s v="Europe"/>
    <s v="Germany"/>
    <s v="Ramla's"/>
    <s v="No inmail sent"/>
    <x v="0"/>
    <d v="2021-04-16T00:00:00"/>
    <d v="2022-02-10T00:00:00"/>
    <n v="2"/>
    <m/>
    <m/>
    <m/>
    <m/>
    <m/>
    <m/>
    <m/>
    <m/>
    <m/>
  </r>
  <r>
    <n v="6461"/>
    <d v="2021-02-24T00:00:00"/>
    <n v="2"/>
    <x v="3"/>
    <s v="Marta Gutiérrez Ràfales"/>
    <s v="Expert Channel Manager"/>
    <s v="Media Markt Saturn"/>
    <x v="3"/>
    <s v="Europe"/>
    <s v="Germany"/>
    <s v="Ramla's"/>
    <s v="No inmail sent"/>
    <x v="3"/>
    <m/>
    <m/>
    <n v="0"/>
    <m/>
    <m/>
    <m/>
    <m/>
    <m/>
    <m/>
    <m/>
    <m/>
    <m/>
  </r>
  <r>
    <n v="6462"/>
    <d v="2021-02-24T00:00:00"/>
    <n v="2"/>
    <x v="3"/>
    <s v="Isabell Henkes"/>
    <s v="Senior Product Manager "/>
    <s v="Ferrero"/>
    <x v="3"/>
    <s v="Europe"/>
    <s v="Germany"/>
    <s v="Ramla's"/>
    <s v="No inmail sent"/>
    <x v="3"/>
    <m/>
    <m/>
    <n v="0"/>
    <m/>
    <m/>
    <m/>
    <m/>
    <m/>
    <m/>
    <m/>
    <m/>
    <m/>
  </r>
  <r>
    <n v="6463"/>
    <d v="2021-02-24T00:00:00"/>
    <n v="2"/>
    <x v="3"/>
    <s v="Ingo Woda"/>
    <s v="Head of Region"/>
    <s v=" Fissler "/>
    <x v="3"/>
    <s v="Europe"/>
    <s v="Germany"/>
    <s v="Ramla's"/>
    <s v="No inmail sent"/>
    <x v="3"/>
    <m/>
    <m/>
    <n v="0"/>
    <m/>
    <m/>
    <m/>
    <m/>
    <m/>
    <m/>
    <m/>
    <m/>
    <m/>
  </r>
  <r>
    <n v="6464"/>
    <d v="2021-02-24T00:00:00"/>
    <n v="2"/>
    <x v="3"/>
    <s v="Diane Van Nuvel"/>
    <s v="Brand Leader M&amp;M'S"/>
    <s v="Mars"/>
    <x v="3"/>
    <s v="Europe"/>
    <s v="Germany"/>
    <s v="Ramla's"/>
    <s v="No inmail sent"/>
    <x v="0"/>
    <d v="2021-02-24T00:00:00"/>
    <d v="2022-02-10T00:00:00"/>
    <n v="2"/>
    <m/>
    <m/>
    <m/>
    <m/>
    <m/>
    <m/>
    <m/>
    <m/>
    <m/>
  </r>
  <r>
    <n v="6465"/>
    <d v="2021-02-24T00:00:00"/>
    <n v="2"/>
    <x v="3"/>
    <s v="Nicole Trembacz"/>
    <s v="Senior Brand Manager"/>
    <s v="Kellogg"/>
    <x v="3"/>
    <s v="Europe"/>
    <s v="Germany"/>
    <s v="Ramla's"/>
    <s v="No inmail sent"/>
    <x v="3"/>
    <m/>
    <m/>
    <n v="0"/>
    <m/>
    <m/>
    <m/>
    <m/>
    <m/>
    <m/>
    <m/>
    <m/>
    <m/>
  </r>
  <r>
    <n v="6466"/>
    <d v="2021-02-24T00:00:00"/>
    <n v="2"/>
    <x v="3"/>
    <s v="Sebastian Trischler"/>
    <s v="Managing Director"/>
    <s v="Mattel"/>
    <x v="3"/>
    <s v="Europe"/>
    <s v="Germany"/>
    <s v="Ramla's"/>
    <s v="No inmail sent"/>
    <x v="0"/>
    <d v="2021-02-24T00:00:00"/>
    <d v="2022-02-10T00:00:00"/>
    <n v="2"/>
    <m/>
    <m/>
    <m/>
    <m/>
    <m/>
    <m/>
    <m/>
    <m/>
    <m/>
  </r>
  <r>
    <n v="6467"/>
    <d v="2021-02-24T00:00:00"/>
    <n v="2"/>
    <x v="3"/>
    <s v="Achim Leidel"/>
    <s v="Director B2B Channel EMEA"/>
    <s v="PopSockets "/>
    <x v="3"/>
    <s v="Europe"/>
    <s v="Germany"/>
    <s v="Ramla's"/>
    <s v="No inmail sent"/>
    <x v="1"/>
    <d v="2021-04-16T00:00:00"/>
    <m/>
    <n v="0"/>
    <m/>
    <m/>
    <m/>
    <m/>
    <m/>
    <m/>
    <m/>
    <m/>
    <m/>
  </r>
  <r>
    <n v="6468"/>
    <d v="2021-02-24T00:00:00"/>
    <n v="2"/>
    <x v="3"/>
    <s v="Lucie Amoudry"/>
    <s v="Supply Chain Manager, Planning &amp; Purchasing"/>
    <s v="Spectrum Brands"/>
    <x v="3"/>
    <s v="Europe"/>
    <s v="Germany"/>
    <s v="Ramla's"/>
    <s v="No inmail sent"/>
    <x v="3"/>
    <m/>
    <m/>
    <n v="0"/>
    <m/>
    <m/>
    <m/>
    <m/>
    <m/>
    <m/>
    <m/>
    <m/>
    <m/>
  </r>
  <r>
    <n v="6469"/>
    <d v="2021-02-24T00:00:00"/>
    <n v="2"/>
    <x v="3"/>
    <s v="Viktória Magyarné Vona"/>
    <s v="Associate Finance Manager FP&amp;A Sales"/>
    <s v="SC Johnson"/>
    <x v="3"/>
    <s v="Europe"/>
    <s v="Germany"/>
    <s v="Ramla's"/>
    <s v="No inmail sent"/>
    <x v="3"/>
    <m/>
    <m/>
    <n v="0"/>
    <m/>
    <m/>
    <m/>
    <m/>
    <m/>
    <m/>
    <m/>
    <m/>
    <m/>
  </r>
  <r>
    <n v="6470"/>
    <d v="2021-02-24T00:00:00"/>
    <n v="2"/>
    <x v="3"/>
    <s v="Céline Deschilder"/>
    <s v="Senior Revenue Growth Manager"/>
    <s v="Coca-Cola"/>
    <x v="3"/>
    <s v="Europe"/>
    <s v="Germany"/>
    <s v="Ramla's"/>
    <s v="No inmail sent"/>
    <x v="0"/>
    <d v="2021-02-24T00:00:00"/>
    <d v="2022-02-10T00:00:00"/>
    <n v="2"/>
    <m/>
    <m/>
    <m/>
    <m/>
    <m/>
    <m/>
    <m/>
    <m/>
    <m/>
  </r>
  <r>
    <n v="6471"/>
    <d v="2021-02-24T00:00:00"/>
    <n v="2"/>
    <x v="3"/>
    <s v="Sascha Schwichtenberg"/>
    <s v="Key Account Manager Discount"/>
    <s v="Imperial Brands"/>
    <x v="3"/>
    <s v="Europe"/>
    <s v="Germany"/>
    <s v="Ramla's"/>
    <s v="No inmail sent"/>
    <x v="3"/>
    <m/>
    <m/>
    <n v="0"/>
    <m/>
    <m/>
    <m/>
    <m/>
    <m/>
    <m/>
    <m/>
    <m/>
    <m/>
  </r>
  <r>
    <n v="6472"/>
    <d v="2021-12-02T00:00:00"/>
    <m/>
    <x v="3"/>
    <s v="Jyoti Mishra"/>
    <s v="Head of Marketing/Customer Analytics"/>
    <s v="Kohl's"/>
    <x v="0"/>
    <s v="America"/>
    <s v="New Jersey"/>
    <s v="Ramla's"/>
    <s v="No inmail sent"/>
    <x v="1"/>
    <m/>
    <m/>
    <m/>
    <m/>
    <m/>
    <m/>
    <m/>
    <m/>
    <m/>
    <m/>
    <m/>
    <m/>
  </r>
  <r>
    <n v="6473"/>
    <d v="2021-02-24T00:00:00"/>
    <n v="2"/>
    <x v="3"/>
    <s v="Tobias Ulmer"/>
    <s v="UX Owner User &amp; Consumer Research"/>
    <s v="Bosch"/>
    <x v="7"/>
    <s v="Europe"/>
    <s v="Germany"/>
    <s v="Ramla's"/>
    <s v="No inmail sent"/>
    <x v="3"/>
    <m/>
    <m/>
    <n v="0"/>
    <m/>
    <m/>
    <m/>
    <m/>
    <m/>
    <m/>
    <m/>
    <m/>
    <m/>
  </r>
  <r>
    <n v="6474"/>
    <d v="2021-02-24T00:00:00"/>
    <n v="2"/>
    <x v="3"/>
    <s v="Jeannine Naumann"/>
    <s v="Senior Brand Manager"/>
    <s v="Coty"/>
    <x v="3"/>
    <s v="Europe"/>
    <s v="Germany"/>
    <s v="Ramla's"/>
    <s v="No inmail sent"/>
    <x v="3"/>
    <m/>
    <m/>
    <n v="0"/>
    <m/>
    <m/>
    <m/>
    <m/>
    <m/>
    <m/>
    <m/>
    <m/>
    <m/>
  </r>
  <r>
    <n v="6475"/>
    <d v="2021-02-24T00:00:00"/>
    <n v="2"/>
    <x v="3"/>
    <s v="Frank Moellmann"/>
    <s v="Head of Market Research"/>
    <s v="Henkel AG"/>
    <x v="3"/>
    <s v="Europe"/>
    <s v="Germany"/>
    <s v="Ramla's"/>
    <s v="No inmail sent"/>
    <x v="3"/>
    <m/>
    <m/>
    <n v="0"/>
    <m/>
    <m/>
    <m/>
    <m/>
    <m/>
    <m/>
    <m/>
    <m/>
    <m/>
  </r>
  <r>
    <n v="6476"/>
    <d v="2021-02-24T00:00:00"/>
    <n v="2"/>
    <x v="3"/>
    <s v="Jana König"/>
    <s v="Product Manager"/>
    <s v="STABILO International"/>
    <x v="3"/>
    <s v="Europe"/>
    <s v="Germany"/>
    <s v="Ramla's"/>
    <s v="No inmail sent"/>
    <x v="3"/>
    <m/>
    <m/>
    <n v="0"/>
    <m/>
    <m/>
    <m/>
    <m/>
    <m/>
    <m/>
    <m/>
    <m/>
    <m/>
  </r>
  <r>
    <n v="6477"/>
    <d v="2021-02-24T00:00:00"/>
    <n v="2"/>
    <x v="3"/>
    <s v="Marta Bialy"/>
    <s v="Business Lead Scratch &amp; Easy Cooking"/>
    <s v="Unilever"/>
    <x v="3"/>
    <s v="Europe"/>
    <s v="Germany"/>
    <s v="Ramla's"/>
    <s v="No inmail sent"/>
    <x v="0"/>
    <d v="2021-03-16T00:00:00"/>
    <d v="2022-02-10T00:00:00"/>
    <n v="2"/>
    <m/>
    <m/>
    <m/>
    <m/>
    <m/>
    <m/>
    <m/>
    <m/>
    <m/>
  </r>
  <r>
    <n v="6478"/>
    <d v="2021-03-08T00:00:00"/>
    <n v="3"/>
    <x v="3"/>
    <s v="Hong Zhang"/>
    <s v="Technical Manager, Marketing Analytics"/>
    <s v="Sears"/>
    <x v="0"/>
    <s v="America"/>
    <s v="California"/>
    <s v="Ramla's"/>
    <s v="No inmail sent"/>
    <x v="3"/>
    <m/>
    <m/>
    <n v="0"/>
    <m/>
    <m/>
    <m/>
    <m/>
    <m/>
    <m/>
    <m/>
    <m/>
    <m/>
  </r>
  <r>
    <n v="6479"/>
    <d v="2021-03-08T00:00:00"/>
    <n v="3"/>
    <x v="3"/>
    <s v="Matthew Rogowski"/>
    <s v="Manager of Analytics"/>
    <s v="Sears"/>
    <x v="0"/>
    <s v="America"/>
    <s v="Illinois"/>
    <s v="Ramla's"/>
    <s v="No inmail sent"/>
    <x v="3"/>
    <m/>
    <m/>
    <n v="0"/>
    <m/>
    <m/>
    <m/>
    <m/>
    <m/>
    <m/>
    <m/>
    <m/>
    <m/>
  </r>
  <r>
    <n v="6480"/>
    <d v="2021-03-08T00:00:00"/>
    <n v="3"/>
    <x v="3"/>
    <s v="Chris Linderwell"/>
    <s v="Associate Vice President, Digital Product Management (Customer Capabilities)"/>
    <s v="Victoria's Secret"/>
    <x v="0"/>
    <s v="America"/>
    <s v="Ohio"/>
    <s v="Ramla's"/>
    <s v="No inmail sent"/>
    <x v="3"/>
    <m/>
    <m/>
    <n v="0"/>
    <m/>
    <m/>
    <m/>
    <m/>
    <m/>
    <m/>
    <m/>
    <m/>
    <m/>
  </r>
  <r>
    <n v="6481"/>
    <d v="2021-02-24T00:00:00"/>
    <n v="2"/>
    <x v="3"/>
    <s v="Vanessa Kozik"/>
    <s v="Senior Category Manager"/>
    <s v="Procter &amp; Gamble"/>
    <x v="3"/>
    <s v="Europe"/>
    <s v="Germany"/>
    <s v="Ramla's"/>
    <s v="No inmail sent"/>
    <x v="3"/>
    <m/>
    <m/>
    <n v="0"/>
    <m/>
    <m/>
    <m/>
    <m/>
    <m/>
    <m/>
    <m/>
    <m/>
    <m/>
  </r>
  <r>
    <n v="6482"/>
    <d v="2021-03-08T00:00:00"/>
    <n v="3"/>
    <x v="3"/>
    <s v="Pranav R"/>
    <s v="Data Scientist"/>
    <s v="Kohl's"/>
    <x v="0"/>
    <s v="America"/>
    <m/>
    <s v="Ramla's"/>
    <s v="No inmail sent"/>
    <x v="3"/>
    <m/>
    <m/>
    <n v="0"/>
    <m/>
    <m/>
    <m/>
    <m/>
    <m/>
    <m/>
    <m/>
    <m/>
    <m/>
  </r>
  <r>
    <n v="6483"/>
    <d v="2021-03-08T00:00:00"/>
    <n v="3"/>
    <x v="3"/>
    <s v="Sathya Palavalli"/>
    <s v="Head Of Data Engineering &amp; Marketing Technology"/>
    <s v="Kohl's"/>
    <x v="0"/>
    <s v="America"/>
    <s v="California"/>
    <s v="Ramla's"/>
    <s v="No inmail sent"/>
    <x v="1"/>
    <m/>
    <m/>
    <n v="0"/>
    <m/>
    <m/>
    <m/>
    <m/>
    <m/>
    <m/>
    <m/>
    <m/>
    <m/>
  </r>
  <r>
    <n v="6484"/>
    <d v="2021-02-24T00:00:00"/>
    <n v="2"/>
    <x v="3"/>
    <s v="Simone Mähliß"/>
    <s v="Senior Manager Global Market Research"/>
    <s v="Procter &amp; Gamble"/>
    <x v="3"/>
    <s v="Europe"/>
    <s v="Germany"/>
    <s v="Ramla's"/>
    <s v="No inmail sent"/>
    <x v="3"/>
    <m/>
    <m/>
    <n v="0"/>
    <m/>
    <m/>
    <m/>
    <m/>
    <m/>
    <m/>
    <m/>
    <m/>
    <m/>
  </r>
  <r>
    <n v="6485"/>
    <d v="2021-03-08T00:00:00"/>
    <n v="3"/>
    <x v="3"/>
    <s v="Katarina Brown"/>
    <s v="Senior Director of Media"/>
    <s v="JCPenney"/>
    <x v="0"/>
    <s v="America"/>
    <s v="Texas"/>
    <s v="Ramla's"/>
    <s v="No inmail sent"/>
    <x v="1"/>
    <m/>
    <m/>
    <n v="0"/>
    <m/>
    <m/>
    <m/>
    <m/>
    <m/>
    <m/>
    <m/>
    <m/>
    <m/>
  </r>
  <r>
    <n v="6486"/>
    <d v="2021-11-01T00:00:00"/>
    <n v="11"/>
    <x v="2"/>
    <s v="Doyel Banerjee"/>
    <s v="Director, Data, Insights &amp; Analytics"/>
    <s v="Loblaw Companies Limited"/>
    <x v="0"/>
    <s v="America"/>
    <s v="Canada "/>
    <s v="Ramla's"/>
    <s v="No inmail sent"/>
    <x v="1"/>
    <m/>
    <m/>
    <m/>
    <m/>
    <m/>
    <m/>
    <m/>
    <m/>
    <m/>
    <m/>
    <m/>
    <m/>
  </r>
  <r>
    <n v="6487"/>
    <d v="2021-02-24T00:00:00"/>
    <n v="2"/>
    <x v="3"/>
    <s v="Andrea Krellner"/>
    <s v="Product Manager"/>
    <s v="STAEDTLER "/>
    <x v="3"/>
    <s v="Europe"/>
    <s v="Germany"/>
    <s v="Ramla's"/>
    <s v="No inmail sent"/>
    <x v="3"/>
    <m/>
    <m/>
    <n v="0"/>
    <m/>
    <m/>
    <m/>
    <m/>
    <m/>
    <m/>
    <m/>
    <m/>
    <m/>
  </r>
  <r>
    <n v="6488"/>
    <d v="2021-03-08T00:00:00"/>
    <n v="3"/>
    <x v="3"/>
    <s v="Max Green"/>
    <s v="Sr Manager, Marketing Planning and Optimization"/>
    <s v="REI"/>
    <x v="0"/>
    <s v="America"/>
    <s v="Washington"/>
    <s v="Ramla's"/>
    <s v="No inmail sent"/>
    <x v="3"/>
    <m/>
    <m/>
    <n v="0"/>
    <m/>
    <m/>
    <m/>
    <m/>
    <m/>
    <m/>
    <m/>
    <m/>
    <m/>
  </r>
  <r>
    <n v="6489"/>
    <d v="2021-02-24T00:00:00"/>
    <n v="2"/>
    <x v="3"/>
    <s v="Daniela Courquin"/>
    <s v="Senior Brand Manager"/>
    <s v="Johnson &amp; Johnson"/>
    <x v="3"/>
    <s v="Europe"/>
    <s v="Germany"/>
    <s v="Ramla's"/>
    <s v="No inmail sent"/>
    <x v="3"/>
    <m/>
    <m/>
    <n v="0"/>
    <m/>
    <m/>
    <m/>
    <m/>
    <m/>
    <m/>
    <m/>
    <m/>
    <m/>
  </r>
  <r>
    <n v="6490"/>
    <d v="2021-03-08T00:00:00"/>
    <n v="3"/>
    <x v="3"/>
    <s v="Saif Rehman"/>
    <s v="Data Scientist, Consumer Lifecycle Management"/>
    <s v="Van"/>
    <x v="0"/>
    <s v="America"/>
    <s v="California"/>
    <s v="Ramla's"/>
    <s v="No inmail sent"/>
    <x v="3"/>
    <m/>
    <m/>
    <n v="0"/>
    <m/>
    <m/>
    <m/>
    <m/>
    <m/>
    <m/>
    <m/>
    <m/>
    <m/>
  </r>
  <r>
    <n v="6491"/>
    <d v="2021-02-24T00:00:00"/>
    <n v="2"/>
    <x v="0"/>
    <s v="Daniela Wippler"/>
    <s v="Senior Manager Consumer &amp; Shopper Insights"/>
    <s v="Nestlé"/>
    <x v="3"/>
    <s v="Europe"/>
    <s v="Germany"/>
    <s v="Ramla's"/>
    <s v="No inmail sent"/>
    <x v="0"/>
    <d v="2021-06-22T00:00:00"/>
    <m/>
    <n v="0"/>
    <m/>
    <n v="267"/>
    <m/>
    <m/>
    <m/>
    <m/>
    <m/>
    <m/>
    <m/>
  </r>
  <r>
    <n v="6492"/>
    <d v="2021-03-08T00:00:00"/>
    <n v="3"/>
    <x v="1"/>
    <s v="Steven Wu"/>
    <s v="VP of Insights &amp; Analytics "/>
    <s v="Spin Master"/>
    <x v="3"/>
    <s v="America"/>
    <s v="Canada "/>
    <s v="Ramla's"/>
    <s v="No inmail sent"/>
    <x v="1"/>
    <m/>
    <m/>
    <n v="0"/>
    <m/>
    <m/>
    <m/>
    <m/>
    <m/>
    <m/>
    <m/>
    <m/>
    <m/>
  </r>
  <r>
    <n v="6493"/>
    <d v="2021-03-08T00:00:00"/>
    <n v="3"/>
    <x v="3"/>
    <s v="Andrew Milner"/>
    <s v="Senior Manager Marketing Analytics"/>
    <s v="Fossil Group, Inc."/>
    <x v="0"/>
    <s v="America"/>
    <s v="Texas"/>
    <s v="Ramla's"/>
    <s v="No inmail sent"/>
    <x v="3"/>
    <m/>
    <m/>
    <n v="0"/>
    <m/>
    <m/>
    <m/>
    <m/>
    <m/>
    <m/>
    <m/>
    <m/>
    <m/>
  </r>
  <r>
    <n v="6494"/>
    <d v="2021-02-24T00:00:00"/>
    <n v="2"/>
    <x v="3"/>
    <s v="Alexander Hacker"/>
    <s v="Head of Strategic Revenue Management"/>
    <s v="Mars"/>
    <x v="3"/>
    <s v="Europe"/>
    <s v="Germany"/>
    <s v="Ramla's"/>
    <s v="No inmail sent"/>
    <x v="0"/>
    <d v="2021-02-25T00:00:00"/>
    <d v="2021-05-05T00:00:00"/>
    <n v="5"/>
    <m/>
    <m/>
    <s v="Negative"/>
    <m/>
    <m/>
    <m/>
    <m/>
    <m/>
    <m/>
  </r>
  <r>
    <n v="6495"/>
    <d v="2021-03-08T00:00:00"/>
    <n v="3"/>
    <x v="3"/>
    <s v="Akchat Jha"/>
    <s v="Data Scientist"/>
    <s v="Williams-Sonoma, Inc."/>
    <x v="0"/>
    <s v="America"/>
    <s v="California"/>
    <s v="Ramla's"/>
    <s v="No inmail sent"/>
    <x v="3"/>
    <m/>
    <m/>
    <n v="0"/>
    <m/>
    <m/>
    <m/>
    <m/>
    <m/>
    <m/>
    <m/>
    <m/>
    <m/>
  </r>
  <r>
    <n v="6496"/>
    <d v="2021-03-08T00:00:00"/>
    <n v="3"/>
    <x v="3"/>
    <s v="Ruth Cheng"/>
    <s v="Senior Business Analyst"/>
    <s v="7-Eleven"/>
    <x v="0"/>
    <s v="America"/>
    <s v="Georgia"/>
    <s v="Ramla's"/>
    <s v="No inmail sent"/>
    <x v="1"/>
    <m/>
    <m/>
    <n v="0"/>
    <m/>
    <m/>
    <m/>
    <m/>
    <m/>
    <m/>
    <m/>
    <m/>
    <m/>
  </r>
  <r>
    <n v="6497"/>
    <d v="2021-03-08T00:00:00"/>
    <n v="3"/>
    <x v="3"/>
    <s v="Simon Husung"/>
    <s v="Global Digital Manager"/>
    <s v="Beiersdorf"/>
    <x v="3"/>
    <s v="Europe"/>
    <s v="Germany"/>
    <s v="Ramla's"/>
    <s v="No inmail sent"/>
    <x v="0"/>
    <d v="2021-04-16T00:00:00"/>
    <d v="2022-02-10T00:00:00"/>
    <n v="2"/>
    <m/>
    <m/>
    <m/>
    <m/>
    <m/>
    <m/>
    <m/>
    <m/>
    <m/>
  </r>
  <r>
    <n v="6498"/>
    <d v="2021-03-08T00:00:00"/>
    <n v="3"/>
    <x v="3"/>
    <s v="Alexander Knopp"/>
    <s v="Global Data &amp; Analytics Specialist"/>
    <s v="Beiersdorf"/>
    <x v="3"/>
    <s v="Europe"/>
    <s v="Germany"/>
    <s v="Ramla's"/>
    <s v="No inmail sent"/>
    <x v="3"/>
    <m/>
    <m/>
    <n v="0"/>
    <m/>
    <m/>
    <m/>
    <m/>
    <m/>
    <m/>
    <m/>
    <m/>
    <m/>
  </r>
  <r>
    <n v="6499"/>
    <d v="2021-03-09T00:00:00"/>
    <n v="3"/>
    <x v="3"/>
    <s v="Kate Hensley"/>
    <s v="Head of Brands"/>
    <s v="Beiersdorf"/>
    <x v="3"/>
    <s v="Europe"/>
    <s v="Finland"/>
    <s v="Ramla's"/>
    <s v="No inmail sent"/>
    <x v="3"/>
    <m/>
    <m/>
    <n v="0"/>
    <m/>
    <m/>
    <m/>
    <m/>
    <m/>
    <m/>
    <m/>
    <m/>
    <m/>
  </r>
  <r>
    <n v="6500"/>
    <d v="2021-03-09T00:00:00"/>
    <n v="3"/>
    <x v="3"/>
    <s v="Hanna Grandell"/>
    <s v="Sr. Brand &amp; Shopper Manager"/>
    <s v="Beiersdorf"/>
    <x v="3"/>
    <s v="Europe"/>
    <s v="Finland"/>
    <s v="Ramla's"/>
    <s v="No inmail sent"/>
    <x v="3"/>
    <m/>
    <m/>
    <n v="0"/>
    <m/>
    <m/>
    <m/>
    <m/>
    <m/>
    <m/>
    <m/>
    <m/>
    <m/>
  </r>
  <r>
    <n v="6501"/>
    <d v="2021-03-09T00:00:00"/>
    <n v="3"/>
    <x v="3"/>
    <s v="Patricia Popowich"/>
    <s v="Brand Director"/>
    <s v="Beiersdorf"/>
    <x v="3"/>
    <s v="America"/>
    <s v="New York"/>
    <s v="Ramla's"/>
    <s v="No inmail sent"/>
    <x v="0"/>
    <d v="2021-03-08T00:00:00"/>
    <d v="2022-02-10T00:00:00"/>
    <n v="2"/>
    <m/>
    <m/>
    <m/>
    <m/>
    <m/>
    <m/>
    <m/>
    <m/>
    <m/>
  </r>
  <r>
    <n v="6502"/>
    <d v="2021-03-09T00:00:00"/>
    <n v="3"/>
    <x v="3"/>
    <s v="Aude Sirvente"/>
    <s v="Senior Brand Manager"/>
    <s v="Beiersdorf"/>
    <x v="3"/>
    <s v="Europe"/>
    <s v="France"/>
    <s v="Ramla's"/>
    <s v="No inmail sent"/>
    <x v="3"/>
    <m/>
    <m/>
    <n v="0"/>
    <m/>
    <m/>
    <m/>
    <m/>
    <m/>
    <m/>
    <m/>
    <m/>
    <m/>
  </r>
  <r>
    <n v="6503"/>
    <d v="2021-03-09T00:00:00"/>
    <n v="3"/>
    <x v="3"/>
    <s v="Claire Barnett"/>
    <s v="Senior Brand Manager"/>
    <s v="Beiersdorf"/>
    <x v="3"/>
    <s v="Australia"/>
    <s v="Sydney"/>
    <s v="Ramla's"/>
    <s v="No inmail sent"/>
    <x v="3"/>
    <m/>
    <m/>
    <n v="0"/>
    <m/>
    <m/>
    <m/>
    <m/>
    <m/>
    <m/>
    <m/>
    <m/>
    <m/>
  </r>
  <r>
    <n v="6504"/>
    <d v="2021-03-09T00:00:00"/>
    <n v="3"/>
    <x v="3"/>
    <s v="Ali Al Sharif"/>
    <s v="Sales Director"/>
    <s v="Beiersdorf"/>
    <x v="3"/>
    <s v="Asia"/>
    <s v="Saudi Arabia"/>
    <s v="Ramla's"/>
    <s v="No inmail sent"/>
    <x v="3"/>
    <m/>
    <m/>
    <n v="0"/>
    <m/>
    <m/>
    <m/>
    <m/>
    <m/>
    <m/>
    <m/>
    <m/>
    <m/>
  </r>
  <r>
    <n v="6505"/>
    <d v="2021-03-09T00:00:00"/>
    <n v="3"/>
    <x v="3"/>
    <s v="Barbara Jelinkova"/>
    <s v="Marketing Manager"/>
    <s v="Beiersdorf"/>
    <x v="3"/>
    <s v="Europe"/>
    <s v="Czech Republic"/>
    <s v="Ramla's"/>
    <s v="No inmail sent"/>
    <x v="3"/>
    <m/>
    <m/>
    <n v="0"/>
    <m/>
    <m/>
    <m/>
    <m/>
    <m/>
    <m/>
    <m/>
    <m/>
    <m/>
  </r>
  <r>
    <n v="6506"/>
    <d v="2021-03-09T00:00:00"/>
    <n v="3"/>
    <x v="3"/>
    <s v="SAmericanne Jentsch"/>
    <s v="Head of Consumer Trends and Scouting"/>
    <s v="Beiersdorf"/>
    <x v="3"/>
    <s v="Europe"/>
    <s v="Germany"/>
    <s v="Ramla's"/>
    <s v="No inmail sent"/>
    <x v="3"/>
    <m/>
    <m/>
    <n v="0"/>
    <m/>
    <m/>
    <m/>
    <m/>
    <m/>
    <m/>
    <m/>
    <m/>
    <m/>
  </r>
  <r>
    <n v="6507"/>
    <d v="2021-03-09T00:00:00"/>
    <n v="3"/>
    <x v="3"/>
    <s v="Adam Fincham"/>
    <s v="Category Manager"/>
    <s v="Beiersdorf"/>
    <x v="3"/>
    <s v="Europe"/>
    <s v="United Kingdom"/>
    <s v="Ramla's"/>
    <s v="No inmail sent"/>
    <x v="3"/>
    <m/>
    <m/>
    <n v="0"/>
    <m/>
    <m/>
    <m/>
    <m/>
    <m/>
    <m/>
    <m/>
    <m/>
    <m/>
  </r>
  <r>
    <n v="6508"/>
    <d v="2021-03-09T00:00:00"/>
    <n v="3"/>
    <x v="3"/>
    <s v="Teresa Sammarco"/>
    <s v="Senior Brand Manager"/>
    <s v="Beiersdorf"/>
    <x v="3"/>
    <s v="Europe"/>
    <s v="Italy"/>
    <s v="Ramla's"/>
    <s v="No inmail sent"/>
    <x v="3"/>
    <m/>
    <m/>
    <n v="0"/>
    <m/>
    <m/>
    <m/>
    <m/>
    <m/>
    <m/>
    <m/>
    <m/>
    <m/>
  </r>
  <r>
    <n v="6509"/>
    <d v="2021-03-09T00:00:00"/>
    <n v="3"/>
    <x v="3"/>
    <s v="Alex Bowsher"/>
    <s v="Strategic Insights Manager"/>
    <s v="Colgate-Palmolive"/>
    <x v="3"/>
    <s v="America"/>
    <s v="New York"/>
    <s v="Ramla's"/>
    <s v="No inmail sent"/>
    <x v="3"/>
    <m/>
    <m/>
    <n v="0"/>
    <m/>
    <m/>
    <m/>
    <m/>
    <m/>
    <m/>
    <m/>
    <m/>
    <m/>
  </r>
  <r>
    <n v="6510"/>
    <d v="2021-03-09T00:00:00"/>
    <n v="3"/>
    <x v="3"/>
    <s v="Andrew Barnett"/>
    <s v="Consumer Insights"/>
    <s v="Colgate-Palmolive"/>
    <x v="3"/>
    <s v="America"/>
    <s v="New York"/>
    <s v="Ramla's"/>
    <s v="No inmail sent"/>
    <x v="3"/>
    <m/>
    <m/>
    <n v="0"/>
    <m/>
    <m/>
    <m/>
    <m/>
    <m/>
    <m/>
    <m/>
    <m/>
    <m/>
  </r>
  <r>
    <n v="6511"/>
    <d v="2021-03-09T00:00:00"/>
    <n v="3"/>
    <x v="3"/>
    <s v="Prakash Mokariya"/>
    <s v="Senior Manager, Advanced Analytic"/>
    <s v="Colgate-Palmolive"/>
    <x v="3"/>
    <s v="Asia"/>
    <s v="India"/>
    <s v="Ramla's"/>
    <s v="No inmail sent"/>
    <x v="0"/>
    <d v="2021-03-05T00:00:00"/>
    <d v="2021-07-08T00:00:00"/>
    <n v="7"/>
    <m/>
    <m/>
    <s v="Negative"/>
    <d v="2021-08-07T00:00:00"/>
    <m/>
    <m/>
    <m/>
    <m/>
    <m/>
  </r>
  <r>
    <n v="6512"/>
    <d v="2021-03-09T00:00:00"/>
    <n v="3"/>
    <x v="3"/>
    <s v="Michelle Tong"/>
    <s v="Strategic Analytics"/>
    <s v="Colgate-Palmolive"/>
    <x v="3"/>
    <s v="America"/>
    <s v="New York"/>
    <s v="Ramla's"/>
    <s v="No inmail sent"/>
    <x v="3"/>
    <m/>
    <m/>
    <n v="0"/>
    <m/>
    <m/>
    <m/>
    <m/>
    <m/>
    <m/>
    <m/>
    <m/>
    <m/>
  </r>
  <r>
    <n v="6513"/>
    <d v="2021-03-09T00:00:00"/>
    <n v="3"/>
    <x v="3"/>
    <s v="Michela Filippi"/>
    <s v="Marketing and Shopper marketing director"/>
    <s v="Henkel"/>
    <x v="3"/>
    <s v="Europe"/>
    <s v="Italy"/>
    <s v="Ramla's"/>
    <s v="No inmail sent"/>
    <x v="0"/>
    <d v="2021-03-08T00:00:00"/>
    <d v="2022-02-10T00:00:00"/>
    <n v="2"/>
    <m/>
    <m/>
    <m/>
    <m/>
    <m/>
    <m/>
    <m/>
    <m/>
    <m/>
  </r>
  <r>
    <n v="6514"/>
    <d v="2021-03-09T00:00:00"/>
    <n v="3"/>
    <x v="3"/>
    <s v="Christian Chopra"/>
    <s v="General Manager Canada"/>
    <s v="Henkel"/>
    <x v="3"/>
    <s v="America"/>
    <s v="America"/>
    <s v="Ramla's"/>
    <s v="No inmail sent"/>
    <x v="3"/>
    <m/>
    <m/>
    <n v="0"/>
    <m/>
    <m/>
    <m/>
    <m/>
    <m/>
    <m/>
    <m/>
    <m/>
    <m/>
  </r>
  <r>
    <n v="6515"/>
    <d v="2021-03-09T00:00:00"/>
    <n v="3"/>
    <x v="3"/>
    <s v="Daniel Jones"/>
    <s v="Category and Trade Marketing"/>
    <s v="Henkel"/>
    <x v="3"/>
    <s v="Europe"/>
    <s v="United Kingdom"/>
    <s v="Ramla's"/>
    <s v="No inmail sent"/>
    <x v="3"/>
    <m/>
    <m/>
    <n v="0"/>
    <m/>
    <m/>
    <m/>
    <m/>
    <m/>
    <m/>
    <m/>
    <m/>
    <m/>
  </r>
  <r>
    <n v="6516"/>
    <d v="2021-03-09T00:00:00"/>
    <n v="3"/>
    <x v="2"/>
    <s v="Bradley Breuer"/>
    <s v="Vice President Marketing"/>
    <s v="Coach"/>
    <x v="0"/>
    <s v="America"/>
    <s v="New York"/>
    <s v="Ramla's"/>
    <s v="No inmail sent"/>
    <x v="0"/>
    <d v="2021-03-16T00:00:00"/>
    <d v="2021-04-16T00:00:00"/>
    <n v="4"/>
    <m/>
    <m/>
    <s v="None"/>
    <m/>
    <m/>
    <m/>
    <m/>
    <m/>
    <s v="LI message sent"/>
  </r>
  <r>
    <n v="6517"/>
    <d v="2021-11-01T00:00:00"/>
    <n v="11"/>
    <x v="2"/>
    <s v="Rich Mroz"/>
    <s v="Insights &amp; Analytics"/>
    <s v="Zillow Group"/>
    <x v="9"/>
    <s v="America"/>
    <s v="Washington"/>
    <s v="Ramla's"/>
    <s v="No inmail sent"/>
    <x v="1"/>
    <m/>
    <m/>
    <m/>
    <m/>
    <m/>
    <m/>
    <m/>
    <m/>
    <m/>
    <m/>
    <m/>
    <m/>
  </r>
  <r>
    <n v="6518"/>
    <d v="2021-03-09T00:00:00"/>
    <n v="3"/>
    <x v="2"/>
    <s v="Lien Bui"/>
    <s v="Marketing Intelligence Analyst"/>
    <s v=" BURGER KING Deutschland GmbH"/>
    <x v="3"/>
    <s v="Europe"/>
    <s v="Deutschland"/>
    <s v="Ramla's"/>
    <s v="No inmail sent"/>
    <x v="0"/>
    <d v="2021-03-16T00:00:00"/>
    <d v="2021-04-16T00:00:00"/>
    <n v="4"/>
    <m/>
    <m/>
    <s v="None"/>
    <m/>
    <m/>
    <m/>
    <m/>
    <m/>
    <s v="LI message sent"/>
  </r>
  <r>
    <n v="6519"/>
    <d v="2021-11-01T00:00:00"/>
    <n v="11"/>
    <x v="2"/>
    <s v="Cong Nie"/>
    <s v="Data Science Manager, Consumer Growth"/>
    <s v="DoorDash"/>
    <x v="18"/>
    <s v="America"/>
    <s v="California"/>
    <s v="Ramla's"/>
    <s v="No inmail sent"/>
    <x v="0"/>
    <d v="2021-11-08T00:00:00"/>
    <d v="2022-01-13T00:00:00"/>
    <m/>
    <m/>
    <m/>
    <m/>
    <m/>
    <m/>
    <m/>
    <m/>
    <m/>
    <m/>
  </r>
  <r>
    <n v="6520"/>
    <d v="2021-03-09T00:00:00"/>
    <n v="3"/>
    <x v="3"/>
    <s v="Imran Abdul"/>
    <s v="Senior Systems Analyst"/>
    <s v="Belk"/>
    <x v="0"/>
    <s v="America"/>
    <s v="North Carolina"/>
    <s v="Ramla's"/>
    <s v="No inmail sent"/>
    <x v="3"/>
    <m/>
    <m/>
    <n v="0"/>
    <m/>
    <m/>
    <m/>
    <m/>
    <m/>
    <m/>
    <m/>
    <m/>
    <m/>
  </r>
  <r>
    <n v="6521"/>
    <d v="2021-03-09T00:00:00"/>
    <n v="3"/>
    <x v="2"/>
    <s v="Joep Smeets"/>
    <s v="Senior Performance Marketing Analyst"/>
    <s v="Qunomedical GmbH"/>
    <x v="13"/>
    <s v="Europe"/>
    <s v="Germany"/>
    <s v="Ramla's"/>
    <s v="No inmail sent"/>
    <x v="0"/>
    <d v="2021-03-16T00:00:00"/>
    <d v="2021-04-16T00:00:00"/>
    <n v="4"/>
    <m/>
    <m/>
    <s v="None"/>
    <m/>
    <m/>
    <m/>
    <m/>
    <m/>
    <s v="LI message sent"/>
  </r>
  <r>
    <n v="6522"/>
    <d v="2021-03-09T00:00:00"/>
    <n v="3"/>
    <x v="2"/>
    <s v="Artem Polishchuk"/>
    <s v="Senior Digital Marketing Analyst "/>
    <s v="Koddi"/>
    <x v="7"/>
    <s v="Europe"/>
    <s v="Germany"/>
    <s v="Ramla's"/>
    <s v="No inmail sent"/>
    <x v="0"/>
    <m/>
    <d v="2021-04-16T00:00:00"/>
    <n v="4"/>
    <m/>
    <m/>
    <s v="Negative"/>
    <m/>
    <m/>
    <m/>
    <m/>
    <m/>
    <s v="Currently using another solution"/>
  </r>
  <r>
    <n v="6523"/>
    <d v="2021-11-01T00:00:00"/>
    <n v="11"/>
    <x v="2"/>
    <s v="Nipun Jain"/>
    <s v="Senior Strategist, Insight &amp; Analytics"/>
    <s v="WE Communications"/>
    <x v="2"/>
    <s v="America"/>
    <s v="Washington"/>
    <s v="Ramla's"/>
    <s v="No inmail sent"/>
    <x v="1"/>
    <m/>
    <m/>
    <m/>
    <m/>
    <m/>
    <m/>
    <m/>
    <m/>
    <m/>
    <m/>
    <m/>
    <m/>
  </r>
  <r>
    <n v="6524"/>
    <d v="2021-03-09T00:00:00"/>
    <n v="3"/>
    <x v="3"/>
    <s v="Benedict Blum"/>
    <s v="Innovation Manager"/>
    <s v="ALDI"/>
    <x v="0"/>
    <s v="Europe"/>
    <s v="Germany"/>
    <s v="Ramla's"/>
    <s v="No inmail sent"/>
    <x v="3"/>
    <m/>
    <m/>
    <n v="0"/>
    <m/>
    <m/>
    <m/>
    <m/>
    <m/>
    <m/>
    <m/>
    <m/>
    <m/>
  </r>
  <r>
    <n v="6525"/>
    <d v="2021-03-09T00:00:00"/>
    <n v="3"/>
    <x v="3"/>
    <s v="Nerida Jenkins"/>
    <s v="Head of Data and Analytics"/>
    <s v="Annalect"/>
    <x v="5"/>
    <s v="Australia"/>
    <s v="Australia"/>
    <s v="Ramla's"/>
    <s v="9/20/2021"/>
    <x v="3"/>
    <m/>
    <m/>
    <n v="0"/>
    <m/>
    <m/>
    <m/>
    <m/>
    <m/>
    <m/>
    <m/>
    <m/>
    <m/>
  </r>
  <r>
    <n v="6526"/>
    <d v="2021-03-09T00:00:00"/>
    <n v="3"/>
    <x v="3"/>
    <s v="Sandra Mullins"/>
    <s v="Head of Brand Strategy &amp; Consumer Experience"/>
    <s v="Cape Chic Company"/>
    <x v="0"/>
    <s v="America"/>
    <s v="Massachusetts"/>
    <s v="Ramla's"/>
    <s v="9/20/2021"/>
    <x v="3"/>
    <m/>
    <m/>
    <n v="0"/>
    <m/>
    <m/>
    <m/>
    <m/>
    <m/>
    <m/>
    <m/>
    <m/>
    <m/>
  </r>
  <r>
    <n v="6527"/>
    <d v="2021-03-09T00:00:00"/>
    <n v="3"/>
    <x v="2"/>
    <s v="Jessica Graham"/>
    <s v="Senior Online Marketing Manager"/>
    <s v="Robert Half"/>
    <x v="2"/>
    <s v="Australia"/>
    <s v="Australia"/>
    <s v="Ramla's"/>
    <s v="No inmail sent"/>
    <x v="0"/>
    <d v="2021-03-16T00:00:00"/>
    <d v="2021-04-16T00:00:00"/>
    <n v="4"/>
    <m/>
    <m/>
    <s v="None"/>
    <m/>
    <m/>
    <m/>
    <m/>
    <m/>
    <s v="LI message sent"/>
  </r>
  <r>
    <n v="6528"/>
    <d v="2021-11-01T00:00:00"/>
    <n v="11"/>
    <x v="2"/>
    <s v="Priyank Bhatia"/>
    <s v="Vice President - Digital Acquisitions Products &amp; Analytics"/>
    <s v="JPMorgan Chase &amp; Co."/>
    <x v="10"/>
    <s v="America"/>
    <s v="New York"/>
    <s v="Ramla's"/>
    <s v="No inmail sent"/>
    <x v="1"/>
    <m/>
    <m/>
    <m/>
    <m/>
    <m/>
    <m/>
    <m/>
    <m/>
    <m/>
    <m/>
    <m/>
    <m/>
  </r>
  <r>
    <n v="6529"/>
    <d v="2021-03-09T00:00:00"/>
    <n v="3"/>
    <x v="3"/>
    <s v="Jim Kernan"/>
    <s v="Director of Sales Family Dollar"/>
    <s v="Henkel"/>
    <x v="3"/>
    <s v="America"/>
    <s v="America"/>
    <s v="Ramla's"/>
    <s v="No inmail sent"/>
    <x v="3"/>
    <m/>
    <m/>
    <n v="0"/>
    <m/>
    <m/>
    <m/>
    <m/>
    <m/>
    <m/>
    <m/>
    <m/>
    <m/>
  </r>
  <r>
    <n v="6530"/>
    <d v="2021-03-09T00:00:00"/>
    <n v="3"/>
    <x v="3"/>
    <s v="Anya Gulyaeva"/>
    <s v="Brand Strategist"/>
    <s v="Henkel"/>
    <x v="3"/>
    <s v="America"/>
    <s v="Florida"/>
    <s v="Ramla's"/>
    <s v="No inmail sent"/>
    <x v="0"/>
    <d v="2021-03-10T00:00:00"/>
    <d v="2021-07-22T00:00:00"/>
    <n v="7"/>
    <m/>
    <m/>
    <s v="Negative"/>
    <d v="2021-07-26T00:00:00"/>
    <m/>
    <m/>
    <m/>
    <m/>
    <m/>
  </r>
  <r>
    <n v="6531"/>
    <d v="2021-03-09T00:00:00"/>
    <n v="3"/>
    <x v="3"/>
    <s v="Vincent Marcaccio"/>
    <s v="Brand Manager"/>
    <s v="Henkel"/>
    <x v="3"/>
    <s v="America"/>
    <s v="America"/>
    <s v="Ramla's"/>
    <s v="No inmail sent"/>
    <x v="0"/>
    <d v="2021-03-08T00:00:00"/>
    <s v="No need to follow up"/>
    <e v="#VALUE!"/>
    <m/>
    <m/>
    <m/>
    <m/>
    <m/>
    <m/>
    <m/>
    <m/>
    <m/>
  </r>
  <r>
    <n v="6532"/>
    <d v="2021-03-09T00:00:00"/>
    <n v="3"/>
    <x v="3"/>
    <s v="Lauren Chesterfield"/>
    <s v="Team Lead- Category Development"/>
    <s v="Henkel"/>
    <x v="3"/>
    <s v="America"/>
    <s v="America"/>
    <s v="Ramla's"/>
    <s v="No inmail sent"/>
    <x v="0"/>
    <d v="2021-05-19T00:00:00"/>
    <d v="2022-02-10T00:00:00"/>
    <n v="2"/>
    <m/>
    <m/>
    <m/>
    <m/>
    <m/>
    <m/>
    <m/>
    <m/>
    <m/>
  </r>
  <r>
    <n v="6533"/>
    <d v="2021-03-09T00:00:00"/>
    <n v="3"/>
    <x v="3"/>
    <s v="Makhlouf Mohamed"/>
    <s v="Assistant Brand Manager"/>
    <s v="Henkel"/>
    <x v="3"/>
    <s v="America"/>
    <s v="Canada "/>
    <s v="Ramla's"/>
    <s v="No inmail sent"/>
    <x v="3"/>
    <m/>
    <m/>
    <n v="0"/>
    <m/>
    <m/>
    <m/>
    <m/>
    <m/>
    <m/>
    <m/>
    <m/>
    <m/>
  </r>
  <r>
    <n v="6534"/>
    <d v="2021-03-09T00:00:00"/>
    <n v="3"/>
    <x v="3"/>
    <s v="Maninder Gill"/>
    <s v="Brand Manager"/>
    <s v="Henkel"/>
    <x v="3"/>
    <s v="America"/>
    <s v="Canada "/>
    <s v="Ramla's"/>
    <s v="No inmail sent"/>
    <x v="3"/>
    <m/>
    <m/>
    <n v="0"/>
    <m/>
    <m/>
    <m/>
    <m/>
    <m/>
    <m/>
    <m/>
    <m/>
    <m/>
  </r>
  <r>
    <n v="6535"/>
    <d v="2021-03-09T00:00:00"/>
    <n v="3"/>
    <x v="3"/>
    <s v="Holly Wilkinson"/>
    <s v="Marketing Consultant"/>
    <s v="Henkel"/>
    <x v="3"/>
    <s v="America"/>
    <s v="America"/>
    <s v="Ramla's"/>
    <s v="No inmail sent"/>
    <x v="1"/>
    <m/>
    <m/>
    <n v="0"/>
    <m/>
    <m/>
    <m/>
    <m/>
    <m/>
    <m/>
    <m/>
    <m/>
    <m/>
  </r>
  <r>
    <n v="6536"/>
    <d v="2021-03-09T00:00:00"/>
    <n v="3"/>
    <x v="3"/>
    <s v="Olga Dudchenko"/>
    <s v="Regional Brand Manager"/>
    <s v="Henkel"/>
    <x v="3"/>
    <s v="Europe"/>
    <s v="Vienna"/>
    <s v="Ramla's"/>
    <s v="No inmail sent"/>
    <x v="3"/>
    <m/>
    <m/>
    <n v="0"/>
    <m/>
    <m/>
    <m/>
    <m/>
    <m/>
    <m/>
    <m/>
    <m/>
    <m/>
  </r>
  <r>
    <n v="6537"/>
    <d v="2021-03-09T00:00:00"/>
    <n v="3"/>
    <x v="3"/>
    <s v="Anne Thomas"/>
    <s v="Product Management &amp; Data Science"/>
    <s v="Henkel"/>
    <x v="3"/>
    <s v="America"/>
    <s v="America"/>
    <s v="Ramla's"/>
    <s v="No inmail sent"/>
    <x v="3"/>
    <m/>
    <m/>
    <n v="0"/>
    <m/>
    <m/>
    <m/>
    <m/>
    <m/>
    <m/>
    <m/>
    <m/>
    <m/>
  </r>
  <r>
    <n v="6538"/>
    <d v="2021-03-09T00:00:00"/>
    <n v="3"/>
    <x v="3"/>
    <s v="Tanuja Singeetham"/>
    <s v="Head of Digital Marketing"/>
    <s v="Henkel"/>
    <x v="3"/>
    <s v="America"/>
    <s v="America"/>
    <s v="Ramla's"/>
    <s v="No inmail sent"/>
    <x v="3"/>
    <m/>
    <m/>
    <n v="0"/>
    <m/>
    <m/>
    <m/>
    <m/>
    <m/>
    <m/>
    <m/>
    <m/>
    <m/>
  </r>
  <r>
    <n v="6539"/>
    <d v="2021-03-10T00:00:00"/>
    <n v="3"/>
    <x v="3"/>
    <s v="Eike U. Wobker"/>
    <s v="Head of Global Digital Marketing Activation"/>
    <s v="Henkel"/>
    <x v="3"/>
    <s v="Europe"/>
    <s v="Germany"/>
    <s v="Ramla's"/>
    <s v="No inmail sent"/>
    <x v="0"/>
    <d v="2021-03-10T00:00:00"/>
    <d v="2022-02-10T00:00:00"/>
    <n v="2"/>
    <m/>
    <m/>
    <m/>
    <m/>
    <m/>
    <m/>
    <m/>
    <m/>
    <m/>
  </r>
  <r>
    <n v="6540"/>
    <d v="2021-03-10T00:00:00"/>
    <n v="3"/>
    <x v="3"/>
    <s v="Eric Saunders"/>
    <s v="Vice President, Global Head of Marketing and Strategy"/>
    <s v="Henkel"/>
    <x v="3"/>
    <s v="America"/>
    <s v="America"/>
    <s v="Ramla's"/>
    <s v="No inmail sent"/>
    <x v="3"/>
    <m/>
    <m/>
    <n v="0"/>
    <m/>
    <m/>
    <m/>
    <m/>
    <m/>
    <m/>
    <m/>
    <m/>
    <m/>
  </r>
  <r>
    <n v="6541"/>
    <d v="2021-03-10T00:00:00"/>
    <n v="3"/>
    <x v="3"/>
    <s v="Christian Schillinger"/>
    <s v="Corporate Vice President Data &amp; Analytic"/>
    <s v="Henkel"/>
    <x v="3"/>
    <s v="Europe"/>
    <s v="Germany"/>
    <s v="Ramla's"/>
    <s v="No inmail sent"/>
    <x v="0"/>
    <d v="2021-03-11T00:00:00"/>
    <d v="2022-02-10T00:00:00"/>
    <n v="2"/>
    <m/>
    <m/>
    <m/>
    <m/>
    <m/>
    <m/>
    <m/>
    <m/>
    <m/>
  </r>
  <r>
    <n v="6542"/>
    <d v="2021-03-10T00:00:00"/>
    <n v="3"/>
    <x v="3"/>
    <s v="Georgina Boyd"/>
    <s v="Head of Trade Marketing"/>
    <s v="Henkel"/>
    <x v="3"/>
    <s v="Europe"/>
    <s v="United Kingdom"/>
    <s v="Ramla's"/>
    <s v="No inmail sent"/>
    <x v="1"/>
    <m/>
    <m/>
    <n v="0"/>
    <m/>
    <m/>
    <m/>
    <m/>
    <m/>
    <m/>
    <m/>
    <m/>
    <m/>
  </r>
  <r>
    <n v="6543"/>
    <d v="2021-03-10T00:00:00"/>
    <n v="3"/>
    <x v="3"/>
    <s v="Ian Lapsley"/>
    <s v="Global Head of Marketing &amp; Strategy Sealing &amp; Filling"/>
    <s v="Henkel"/>
    <x v="3"/>
    <s v="Europe"/>
    <s v="Germany"/>
    <s v="Ramla's"/>
    <s v="No inmail sent"/>
    <x v="3"/>
    <m/>
    <m/>
    <n v="0"/>
    <m/>
    <m/>
    <m/>
    <m/>
    <m/>
    <m/>
    <m/>
    <m/>
    <m/>
  </r>
  <r>
    <n v="6544"/>
    <d v="2021-03-10T00:00:00"/>
    <n v="3"/>
    <x v="3"/>
    <s v="Mithun Kumar"/>
    <s v="Head of BI analytics solution enablement &amp; digital dashboarding"/>
    <s v="Henkel"/>
    <x v="3"/>
    <s v="Europe"/>
    <s v="Germany"/>
    <s v="Ramla's"/>
    <s v="No inmail sent"/>
    <x v="3"/>
    <m/>
    <m/>
    <n v="0"/>
    <m/>
    <m/>
    <m/>
    <m/>
    <m/>
    <m/>
    <m/>
    <m/>
    <m/>
  </r>
  <r>
    <n v="6545"/>
    <d v="2021-03-10T00:00:00"/>
    <n v="3"/>
    <x v="3"/>
    <s v="Yiyao Zhang"/>
    <s v="Platform Manager, Data and Analytics "/>
    <s v="Henkel"/>
    <x v="3"/>
    <s v="America"/>
    <s v="America"/>
    <s v="Ramla's"/>
    <s v="No inmail sent"/>
    <x v="0"/>
    <d v="2021-03-10T00:00:00"/>
    <d v="2021-05-05T00:00:00"/>
    <n v="5"/>
    <m/>
    <m/>
    <s v="Positive_FS"/>
    <d v="2021-05-19T00:00:00"/>
    <m/>
    <m/>
    <m/>
    <m/>
    <m/>
  </r>
  <r>
    <n v="6546"/>
    <d v="2021-03-10T00:00:00"/>
    <n v="3"/>
    <x v="3"/>
    <s v="Michael Giombolini"/>
    <s v="Vice President- Marketing &amp; Corporate Education"/>
    <s v="Henkel"/>
    <x v="3"/>
    <m/>
    <m/>
    <s v="Ramla's"/>
    <s v="No inmail sent"/>
    <x v="3"/>
    <m/>
    <m/>
    <n v="0"/>
    <m/>
    <m/>
    <m/>
    <m/>
    <m/>
    <m/>
    <m/>
    <m/>
    <m/>
  </r>
  <r>
    <n v="6547"/>
    <d v="2021-03-10T00:00:00"/>
    <n v="3"/>
    <x v="3"/>
    <s v="Alexander Rau"/>
    <s v="Head of Brand Activation"/>
    <s v="Leifheit AG "/>
    <x v="3"/>
    <s v="Europe"/>
    <s v="Germany"/>
    <s v="Ramla's"/>
    <s v="No inmail sent"/>
    <x v="0"/>
    <d v="2021-03-10T00:00:00"/>
    <d v="2022-02-10T00:00:00"/>
    <n v="2"/>
    <m/>
    <m/>
    <m/>
    <m/>
    <m/>
    <m/>
    <m/>
    <m/>
    <m/>
  </r>
  <r>
    <n v="6548"/>
    <d v="2021-03-10T00:00:00"/>
    <n v="3"/>
    <x v="3"/>
    <s v="Martin Stefanov"/>
    <s v="Marketing Analytics Manager"/>
    <s v="Henkel"/>
    <x v="3"/>
    <s v="Europe"/>
    <s v="Germany"/>
    <s v="Ramla's"/>
    <s v="No inmail sent"/>
    <x v="1"/>
    <m/>
    <m/>
    <n v="0"/>
    <m/>
    <m/>
    <m/>
    <m/>
    <m/>
    <m/>
    <m/>
    <m/>
    <m/>
  </r>
  <r>
    <n v="6549"/>
    <d v="2021-03-10T00:00:00"/>
    <n v="3"/>
    <x v="2"/>
    <s v="Damon Levy"/>
    <s v="Senior Director, Digital Marketing"/>
    <s v="Caveman Foods, LLC"/>
    <x v="3"/>
    <s v="America"/>
    <s v="California"/>
    <s v="Ramla's"/>
    <s v="No inmail sent"/>
    <x v="1"/>
    <m/>
    <m/>
    <n v="0"/>
    <m/>
    <m/>
    <m/>
    <m/>
    <m/>
    <m/>
    <m/>
    <m/>
    <m/>
  </r>
  <r>
    <n v="6550"/>
    <d v="2021-03-10T00:00:00"/>
    <n v="3"/>
    <x v="2"/>
    <s v="Alison Zamanian"/>
    <s v="Ecommerce Marketing Manager"/>
    <s v="Premier Nutrition: The Good Energy People "/>
    <x v="3"/>
    <s v="America"/>
    <s v="California"/>
    <s v="Ramla's"/>
    <s v="No inmail sent"/>
    <x v="1"/>
    <m/>
    <m/>
    <n v="0"/>
    <m/>
    <m/>
    <m/>
    <m/>
    <m/>
    <m/>
    <m/>
    <m/>
    <m/>
  </r>
  <r>
    <n v="6551"/>
    <d v="2021-03-10T00:00:00"/>
    <n v="3"/>
    <x v="2"/>
    <s v="Denise Grancorvitz"/>
    <s v="Director Commerical Operations"/>
    <s v="Grande Cheese Company"/>
    <x v="3"/>
    <s v="America"/>
    <s v="Wisconsin"/>
    <s v="Ramla's"/>
    <s v="No inmail sent"/>
    <x v="1"/>
    <m/>
    <m/>
    <n v="0"/>
    <m/>
    <m/>
    <m/>
    <m/>
    <m/>
    <m/>
    <m/>
    <m/>
    <m/>
  </r>
  <r>
    <n v="6552"/>
    <d v="2021-03-10T00:00:00"/>
    <n v="3"/>
    <x v="2"/>
    <s v="Erica Johnston"/>
    <s v="Senior Brand Manager"/>
    <s v="General Mills"/>
    <x v="3"/>
    <s v="America"/>
    <s v="Minnesota"/>
    <s v="Ramla's"/>
    <s v="No inmail sent"/>
    <x v="1"/>
    <m/>
    <m/>
    <n v="0"/>
    <m/>
    <m/>
    <m/>
    <m/>
    <m/>
    <m/>
    <m/>
    <m/>
    <m/>
  </r>
  <r>
    <n v="6553"/>
    <d v="2021-03-10T00:00:00"/>
    <n v="3"/>
    <x v="2"/>
    <s v="Katie Bliss"/>
    <s v="Marketing Manager, Knoppers"/>
    <s v="Storck"/>
    <x v="3"/>
    <s v="America"/>
    <s v="Illinois"/>
    <s v="Ramla's"/>
    <s v="No inmail sent"/>
    <x v="1"/>
    <m/>
    <m/>
    <n v="0"/>
    <m/>
    <m/>
    <m/>
    <m/>
    <m/>
    <m/>
    <m/>
    <m/>
    <m/>
  </r>
  <r>
    <n v="6554"/>
    <d v="2021-03-10T00:00:00"/>
    <n v="3"/>
    <x v="2"/>
    <s v="Ana Kieckbusch"/>
    <s v="Consultant, Insights and Growth Strategy"/>
    <s v="FIFCO America "/>
    <x v="3"/>
    <s v="America"/>
    <s v="New York"/>
    <s v="Ramla's"/>
    <s v="No inmail sent"/>
    <x v="0"/>
    <d v="2021-03-22T00:00:00"/>
    <d v="2021-05-05T00:00:00"/>
    <n v="5"/>
    <n v="2"/>
    <n v="315"/>
    <s v="Negative"/>
    <d v="2021-05-20T00:00:00"/>
    <m/>
    <m/>
    <m/>
    <m/>
    <m/>
  </r>
  <r>
    <n v="6555"/>
    <d v="2021-03-10T00:00:00"/>
    <n v="3"/>
    <x v="2"/>
    <s v="Lucas Hakim de Rezende"/>
    <s v="Brand Marketing Manager"/>
    <s v="Redbull"/>
    <x v="3"/>
    <s v="America"/>
    <s v="California"/>
    <s v="Ramla's"/>
    <s v="No inmail sent"/>
    <x v="1"/>
    <m/>
    <m/>
    <n v="0"/>
    <m/>
    <m/>
    <m/>
    <m/>
    <m/>
    <m/>
    <m/>
    <m/>
    <m/>
  </r>
  <r>
    <n v="6556"/>
    <d v="2021-03-10T00:00:00"/>
    <n v="3"/>
    <x v="2"/>
    <s v="Andrew Eis"/>
    <s v="Marketing Engagement Director (Jameson/Avion/Altos/Martell) &amp; Culture Lead"/>
    <s v="Pernod Ricard "/>
    <x v="3"/>
    <s v="America"/>
    <s v="New York"/>
    <s v="Ramla's"/>
    <s v="No inmail sent"/>
    <x v="1"/>
    <m/>
    <m/>
    <n v="0"/>
    <m/>
    <m/>
    <m/>
    <m/>
    <m/>
    <m/>
    <m/>
    <m/>
    <m/>
  </r>
  <r>
    <n v="6557"/>
    <d v="2021-03-10T00:00:00"/>
    <n v="3"/>
    <x v="0"/>
    <s v="Mike Bohley"/>
    <s v="Senior Programmatic Partnership Manager"/>
    <s v="Amazon"/>
    <x v="0"/>
    <s v="America"/>
    <s v="California"/>
    <s v="Ramla's"/>
    <s v="No inmail sent"/>
    <x v="0"/>
    <d v="2021-07-09T00:00:00"/>
    <d v="2021-07-29T00:00:00"/>
    <n v="7"/>
    <n v="1"/>
    <n v="230"/>
    <m/>
    <m/>
    <m/>
    <m/>
    <m/>
    <m/>
    <m/>
  </r>
  <r>
    <n v="6558"/>
    <d v="2021-03-10T00:00:00"/>
    <n v="3"/>
    <x v="2"/>
    <s v="Ted Gibson"/>
    <s v="Associate Partnership Manager"/>
    <s v="Amazon"/>
    <x v="0"/>
    <s v="Europe"/>
    <s v="United Kingdom"/>
    <s v="Ramla's"/>
    <s v="No inmail sent"/>
    <x v="2"/>
    <m/>
    <m/>
    <n v="0"/>
    <m/>
    <m/>
    <m/>
    <m/>
    <m/>
    <m/>
    <m/>
    <m/>
    <m/>
  </r>
  <r>
    <n v="6559"/>
    <d v="2021-03-10T00:00:00"/>
    <n v="3"/>
    <x v="2"/>
    <s v="Robert Stokes"/>
    <s v="Partnership Manager"/>
    <s v="Amazon"/>
    <x v="0"/>
    <s v="Europe"/>
    <s v="United Kingdom"/>
    <s v="Personal"/>
    <s v="No inmail sent"/>
    <x v="0"/>
    <d v="2021-03-08T00:00:00"/>
    <m/>
    <n v="0"/>
    <m/>
    <m/>
    <s v="Negative"/>
    <d v="2021-03-09T00:00:00"/>
    <m/>
    <m/>
    <m/>
    <m/>
    <s v="He is not concerned by these partners, he advised to look for someone at AWS"/>
  </r>
  <r>
    <n v="6560"/>
    <d v="2021-03-10T00:00:00"/>
    <n v="3"/>
    <x v="2"/>
    <s v="Alejandra H."/>
    <s v="EMEA Partner Marketing Manager"/>
    <s v="Amazon"/>
    <x v="0"/>
    <s v="Europe"/>
    <s v="United Kingdom"/>
    <s v="Ramla's"/>
    <s v="No inmail sent"/>
    <x v="1"/>
    <m/>
    <m/>
    <n v="0"/>
    <m/>
    <m/>
    <m/>
    <m/>
    <m/>
    <m/>
    <m/>
    <m/>
    <m/>
  </r>
  <r>
    <n v="6561"/>
    <d v="2021-03-10T00:00:00"/>
    <n v="3"/>
    <x v="2"/>
    <s v="Rashmi Krishnamurthy"/>
    <s v="Sr. Manager, Digital Marketing"/>
    <s v="Whirpool Corporation"/>
    <x v="3"/>
    <s v="America"/>
    <s v="Michigan"/>
    <s v="Ramla's"/>
    <s v="No inmail sent"/>
    <x v="1"/>
    <m/>
    <m/>
    <n v="0"/>
    <m/>
    <m/>
    <m/>
    <m/>
    <m/>
    <m/>
    <m/>
    <m/>
    <m/>
  </r>
  <r>
    <n v="6562"/>
    <d v="2021-03-10T00:00:00"/>
    <n v="3"/>
    <x v="2"/>
    <s v="David Valencia"/>
    <s v="Brand Manager, Innovation"/>
    <s v="Del Monte Foods, Inc."/>
    <x v="3"/>
    <s v="America"/>
    <s v="California"/>
    <s v="Ramla's"/>
    <s v="No inmail sent"/>
    <x v="1"/>
    <m/>
    <m/>
    <n v="0"/>
    <m/>
    <m/>
    <m/>
    <m/>
    <m/>
    <m/>
    <m/>
    <m/>
    <m/>
  </r>
  <r>
    <n v="6563"/>
    <d v="2021-09-01T00:00:00"/>
    <m/>
    <x v="3"/>
    <s v="Anita Schmid"/>
    <s v="Head of Marketing Analytics"/>
    <s v="Migros-Genossenschafts-Bund"/>
    <x v="0"/>
    <s v="Europe"/>
    <s v="Switzerland"/>
    <s v="Personal"/>
    <s v="No inmail sent"/>
    <x v="1"/>
    <m/>
    <m/>
    <m/>
    <m/>
    <m/>
    <m/>
    <m/>
    <m/>
    <m/>
    <m/>
    <m/>
    <m/>
  </r>
  <r>
    <n v="6564"/>
    <d v="2021-09-01T00:00:00"/>
    <m/>
    <x v="3"/>
    <s v="Mark Peloquin"/>
    <s v="Director of Marketing Analytics"/>
    <s v="Thirty Madison"/>
    <x v="13"/>
    <s v="America"/>
    <s v="New York"/>
    <s v="Personal"/>
    <s v="No inmail sent"/>
    <x v="1"/>
    <m/>
    <m/>
    <m/>
    <m/>
    <m/>
    <m/>
    <m/>
    <m/>
    <m/>
    <m/>
    <m/>
    <m/>
  </r>
  <r>
    <n v="6565"/>
    <d v="2021-03-10T00:00:00"/>
    <n v="3"/>
    <x v="2"/>
    <s v="Lauren S."/>
    <s v="Senior Director Of Marketing"/>
    <s v="Lily's Sweets"/>
    <x v="3"/>
    <s v="America"/>
    <s v="Colorado"/>
    <s v="Ramla's"/>
    <s v="No inmail sent"/>
    <x v="1"/>
    <m/>
    <m/>
    <n v="0"/>
    <m/>
    <m/>
    <m/>
    <m/>
    <m/>
    <m/>
    <m/>
    <m/>
    <m/>
  </r>
  <r>
    <n v="6566"/>
    <d v="2021-03-10T00:00:00"/>
    <n v="3"/>
    <x v="2"/>
    <s v="Renilton Oliveira"/>
    <s v="Director Of Analytics"/>
    <s v="Conjecto Analytics"/>
    <x v="5"/>
    <s v="Europe"/>
    <s v="Brazil"/>
    <s v="Personal"/>
    <s v="No inmail sent"/>
    <x v="0"/>
    <d v="2021-03-09T00:00:00"/>
    <m/>
    <n v="0"/>
    <m/>
    <m/>
    <s v="Positive_FS"/>
    <d v="2021-03-09T00:00:00"/>
    <m/>
    <m/>
    <m/>
    <m/>
    <s v="Tableau partner"/>
  </r>
  <r>
    <n v="6567"/>
    <d v="2021-03-10T00:00:00"/>
    <n v="3"/>
    <x v="2"/>
    <s v="Vincent Chevalier"/>
    <s v="Sales Consultant &amp; Data Explorer"/>
    <s v="Actinvision"/>
    <x v="5"/>
    <s v="Europe"/>
    <s v="France"/>
    <s v="Personal"/>
    <s v="No inmail sent"/>
    <x v="1"/>
    <m/>
    <m/>
    <n v="0"/>
    <m/>
    <m/>
    <m/>
    <m/>
    <m/>
    <m/>
    <m/>
    <m/>
    <s v="Tableau partner"/>
  </r>
  <r>
    <n v="6568"/>
    <d v="2021-03-10T00:00:00"/>
    <n v="3"/>
    <x v="0"/>
    <s v="Shirley Hutner"/>
    <s v="Brand Marketing Manager"/>
    <s v="Eagle Family Foods Group LLC "/>
    <x v="3"/>
    <s v="America"/>
    <s v="Ohio"/>
    <s v="Ramla's"/>
    <s v="No inmail sent"/>
    <x v="0"/>
    <d v="2021-06-30T00:00:00"/>
    <d v="2021-07-29T00:00:00"/>
    <n v="7"/>
    <n v="1"/>
    <m/>
    <s v="Negative"/>
    <d v="2021-07-29T00:00:00"/>
    <m/>
    <m/>
    <m/>
    <m/>
    <m/>
  </r>
  <r>
    <n v="6569"/>
    <d v="2021-03-10T00:00:00"/>
    <n v="3"/>
    <x v="2"/>
    <s v="Jonah Rudman"/>
    <s v="Strategic Partner Development"/>
    <s v="Amazon Web Services"/>
    <x v="4"/>
    <s v="America"/>
    <s v="Massachusetts"/>
    <s v="Personal"/>
    <s v="No inmail sent"/>
    <x v="1"/>
    <m/>
    <m/>
    <n v="0"/>
    <m/>
    <m/>
    <m/>
    <m/>
    <m/>
    <m/>
    <m/>
    <m/>
    <s v="Partnership"/>
  </r>
  <r>
    <n v="6570"/>
    <d v="2021-03-10T00:00:00"/>
    <n v="3"/>
    <x v="2"/>
    <s v="Terry Murphy"/>
    <s v="Strategic Partner Executive- Federal"/>
    <s v="Amazon Web Services"/>
    <x v="4"/>
    <s v="America"/>
    <s v="Virginia"/>
    <s v="Ramla's"/>
    <s v="No inmail sent"/>
    <x v="1"/>
    <m/>
    <m/>
    <n v="0"/>
    <m/>
    <m/>
    <m/>
    <m/>
    <m/>
    <m/>
    <m/>
    <m/>
    <m/>
  </r>
  <r>
    <n v="6571"/>
    <d v="2021-03-10T00:00:00"/>
    <n v="3"/>
    <x v="2"/>
    <s v="Max Kozinn, J.D."/>
    <s v="Partner Development Manager"/>
    <s v="Amazon Web Services"/>
    <x v="4"/>
    <s v="America"/>
    <s v="Texas"/>
    <s v="Ramla's"/>
    <s v="No inmail sent"/>
    <x v="0"/>
    <d v="2021-03-12T00:00:00"/>
    <m/>
    <n v="0"/>
    <m/>
    <m/>
    <m/>
    <m/>
    <m/>
    <m/>
    <m/>
    <m/>
    <m/>
  </r>
  <r>
    <n v="6572"/>
    <d v="2021-03-10T00:00:00"/>
    <n v="3"/>
    <x v="2"/>
    <s v="Shara Barkovich"/>
    <s v="Sr. Manager, Partner Development"/>
    <s v="Amazon Web Services"/>
    <x v="4"/>
    <s v="America"/>
    <s v="Washington"/>
    <s v="Ramla's"/>
    <s v="No inmail sent"/>
    <x v="1"/>
    <m/>
    <m/>
    <n v="0"/>
    <m/>
    <m/>
    <m/>
    <m/>
    <m/>
    <m/>
    <m/>
    <m/>
    <m/>
  </r>
  <r>
    <n v="6573"/>
    <d v="2021-12-02T00:00:00"/>
    <m/>
    <x v="3"/>
    <s v="Barbara Oberleiter"/>
    <s v="Global Head of Consumer &amp; Market Insights"/>
    <s v="Dr. Schär "/>
    <x v="3"/>
    <s v="Europe"/>
    <s v="Italy"/>
    <s v="Ramla's"/>
    <s v="No inmail sent"/>
    <x v="1"/>
    <m/>
    <m/>
    <m/>
    <m/>
    <m/>
    <m/>
    <m/>
    <m/>
    <m/>
    <m/>
    <m/>
    <m/>
  </r>
  <r>
    <n v="6574"/>
    <d v="2021-03-10T00:00:00"/>
    <n v="3"/>
    <x v="2"/>
    <s v="Nikita Gupta"/>
    <s v="Data Scientist"/>
    <s v="McCormick &amp; Company"/>
    <x v="3"/>
    <s v="America"/>
    <s v="Maryland"/>
    <s v="Ramla's"/>
    <s v="No inmail sent"/>
    <x v="2"/>
    <m/>
    <m/>
    <n v="0"/>
    <m/>
    <m/>
    <m/>
    <m/>
    <m/>
    <m/>
    <m/>
    <m/>
    <m/>
  </r>
  <r>
    <n v="6575"/>
    <d v="2021-03-10T00:00:00"/>
    <n v="3"/>
    <x v="2"/>
    <s v="Natalie Jovanovska"/>
    <s v="US Analytics Engagement Manager"/>
    <s v="Mars"/>
    <x v="3"/>
    <s v="America"/>
    <s v="New York"/>
    <s v="Ramla's"/>
    <s v="No inmail sent"/>
    <x v="1"/>
    <m/>
    <m/>
    <n v="0"/>
    <m/>
    <m/>
    <m/>
    <m/>
    <m/>
    <m/>
    <m/>
    <m/>
    <m/>
  </r>
  <r>
    <n v="6576"/>
    <d v="2021-03-10T00:00:00"/>
    <n v="3"/>
    <x v="2"/>
    <s v="Carole Rossi"/>
    <s v="Head of Marketing Services FRANCE"/>
    <s v="JDE"/>
    <x v="3"/>
    <s v="Europe"/>
    <s v="France"/>
    <s v="Ramla's"/>
    <s v="No inmail sent"/>
    <x v="1"/>
    <m/>
    <m/>
    <n v="0"/>
    <m/>
    <m/>
    <m/>
    <m/>
    <m/>
    <m/>
    <m/>
    <m/>
    <m/>
  </r>
  <r>
    <n v="6577"/>
    <d v="2021-03-10T00:00:00"/>
    <n v="3"/>
    <x v="2"/>
    <s v="Michelle Ballen-Griffin"/>
    <s v="Business Analyst"/>
    <s v="Head of Data &amp; Analytics"/>
    <x v="3"/>
    <s v="America"/>
    <s v="New York"/>
    <s v="Ramla's"/>
    <s v="No inmail sent"/>
    <x v="1"/>
    <m/>
    <m/>
    <n v="0"/>
    <m/>
    <m/>
    <m/>
    <m/>
    <m/>
    <m/>
    <m/>
    <m/>
    <m/>
  </r>
  <r>
    <n v="6578"/>
    <d v="2021-03-10T00:00:00"/>
    <n v="3"/>
    <x v="2"/>
    <s v="Amber Montgomery"/>
    <s v="Sr. Global Technical PM - Data Science &amp; Marketing Analytics"/>
    <s v="The Coca-Cola Company"/>
    <x v="3"/>
    <s v="America"/>
    <s v="Georgia"/>
    <s v="Ramla's"/>
    <s v="No inmail sent"/>
    <x v="0"/>
    <d v="2021-03-31T00:00:00"/>
    <d v="2021-04-27T00:00:00"/>
    <n v="4"/>
    <m/>
    <m/>
    <s v="Negative"/>
    <d v="2021-04-27T00:00:00"/>
    <m/>
    <m/>
    <m/>
    <m/>
    <m/>
  </r>
  <r>
    <n v="6579"/>
    <d v="2021-03-10T00:00:00"/>
    <n v="3"/>
    <x v="2"/>
    <s v="Toffy Salazar"/>
    <s v="Vice President, Analytics, Intelligence &amp; Data"/>
    <s v="Bed Bath &amp; Beyond"/>
    <x v="0"/>
    <s v="America"/>
    <s v="New York"/>
    <s v="Ramla's"/>
    <s v="No inmail sent"/>
    <x v="1"/>
    <m/>
    <m/>
    <n v="0"/>
    <m/>
    <m/>
    <m/>
    <m/>
    <m/>
    <m/>
    <m/>
    <m/>
    <m/>
  </r>
  <r>
    <n v="6580"/>
    <d v="2021-03-10T00:00:00"/>
    <n v="3"/>
    <x v="2"/>
    <s v="Martin Leitner"/>
    <s v="Head of Data Science - North America"/>
    <s v="Mars"/>
    <x v="3"/>
    <s v="America"/>
    <s v="New York"/>
    <s v="Ramla's"/>
    <s v="No inmail sent"/>
    <x v="1"/>
    <m/>
    <m/>
    <n v="0"/>
    <m/>
    <m/>
    <m/>
    <m/>
    <m/>
    <m/>
    <m/>
    <m/>
    <m/>
  </r>
  <r>
    <n v="6581"/>
    <d v="2021-03-10T00:00:00"/>
    <n v="3"/>
    <x v="2"/>
    <s v="Ming H."/>
    <s v="Marketing Analytics Manager"/>
    <s v="Rad Power Bikes "/>
    <x v="3"/>
    <s v="America"/>
    <s v="Washington"/>
    <s v="Ramla's"/>
    <s v="No inmail sent"/>
    <x v="1"/>
    <m/>
    <m/>
    <n v="0"/>
    <m/>
    <m/>
    <m/>
    <m/>
    <m/>
    <m/>
    <m/>
    <m/>
    <m/>
  </r>
  <r>
    <n v="6582"/>
    <d v="2021-03-10T00:00:00"/>
    <n v="3"/>
    <x v="2"/>
    <s v="Prakash Hariharabalan"/>
    <s v="Director Customer and Marketing Analytics"/>
    <s v="Signet Jewelers"/>
    <x v="3"/>
    <s v="America"/>
    <s v="Ohio"/>
    <s v="Ramla's"/>
    <s v="No inmail sent"/>
    <x v="1"/>
    <m/>
    <m/>
    <n v="0"/>
    <m/>
    <m/>
    <m/>
    <m/>
    <m/>
    <m/>
    <m/>
    <m/>
    <m/>
  </r>
  <r>
    <n v="6583"/>
    <d v="2021-03-10T00:00:00"/>
    <n v="3"/>
    <x v="2"/>
    <s v="Jieun Chung"/>
    <s v="Director, Global Data &amp; Analytics"/>
    <s v="The Estée Lauder Companies Inc. "/>
    <x v="3"/>
    <s v="America"/>
    <s v="New York"/>
    <s v="Ramla's"/>
    <s v="No inmail sent"/>
    <x v="1"/>
    <m/>
    <m/>
    <n v="0"/>
    <m/>
    <m/>
    <m/>
    <m/>
    <m/>
    <m/>
    <m/>
    <m/>
    <m/>
  </r>
  <r>
    <n v="6584"/>
    <d v="2021-03-10T00:00:00"/>
    <n v="3"/>
    <x v="2"/>
    <s v="Chris Schroeder"/>
    <s v="Director of Marketing Analytics"/>
    <s v="Nestle Purina"/>
    <x v="3"/>
    <s v="America"/>
    <s v="Missouri"/>
    <s v="Ramla's"/>
    <s v="No inmail sent"/>
    <x v="1"/>
    <m/>
    <m/>
    <n v="0"/>
    <m/>
    <m/>
    <m/>
    <m/>
    <m/>
    <m/>
    <m/>
    <m/>
    <m/>
  </r>
  <r>
    <n v="6585"/>
    <d v="2021-03-10T00:00:00"/>
    <n v="3"/>
    <x v="2"/>
    <s v="Micah Davis"/>
    <s v="Data Science and Advanced Analytics Director"/>
    <s v="Hallmark Cards"/>
    <x v="3"/>
    <s v="America"/>
    <s v="Missouri"/>
    <s v="Ramla's"/>
    <s v="No inmail sent"/>
    <x v="1"/>
    <m/>
    <m/>
    <n v="0"/>
    <m/>
    <m/>
    <m/>
    <m/>
    <m/>
    <m/>
    <m/>
    <m/>
    <m/>
  </r>
  <r>
    <n v="6586"/>
    <d v="2021-03-10T00:00:00"/>
    <n v="3"/>
    <x v="2"/>
    <s v="Katie Cirulli"/>
    <s v="Director of Marketing Data &amp; Analytics"/>
    <s v="Ruggable"/>
    <x v="3"/>
    <s v="America"/>
    <s v="California"/>
    <s v="Ramla's"/>
    <s v="No inmail sent"/>
    <x v="1"/>
    <m/>
    <m/>
    <n v="0"/>
    <m/>
    <m/>
    <m/>
    <m/>
    <m/>
    <m/>
    <m/>
    <m/>
    <m/>
  </r>
  <r>
    <n v="6587"/>
    <d v="2021-03-10T00:00:00"/>
    <n v="3"/>
    <x v="2"/>
    <s v="Abhijeet Patwardhan"/>
    <s v="Sr. Manager Data Science &amp; Analytics"/>
    <s v="BIC"/>
    <x v="3"/>
    <s v="America"/>
    <s v="Connecticut"/>
    <s v="Ramla's"/>
    <s v="No inmail sent"/>
    <x v="0"/>
    <d v="2021-03-31T00:00:00"/>
    <d v="2021-07-08T00:00:00"/>
    <n v="7"/>
    <n v="3"/>
    <n v="251"/>
    <m/>
    <m/>
    <m/>
    <m/>
    <m/>
    <m/>
    <m/>
  </r>
  <r>
    <n v="6588"/>
    <d v="2021-09-01T00:00:00"/>
    <m/>
    <x v="3"/>
    <s v="Daniele Cagnazzo"/>
    <s v="Co-Founder, Marketing &amp; Data Analytics"/>
    <s v="Aroundrs"/>
    <x v="3"/>
    <s v="Europe"/>
    <s v="Italy"/>
    <s v="Personal"/>
    <s v="No inmail sent"/>
    <x v="1"/>
    <m/>
    <m/>
    <m/>
    <m/>
    <m/>
    <m/>
    <m/>
    <m/>
    <m/>
    <m/>
    <m/>
    <m/>
  </r>
  <r>
    <n v="6589"/>
    <d v="2021-03-10T00:00:00"/>
    <n v="3"/>
    <x v="2"/>
    <s v="Maureen Gager"/>
    <s v="Sr. Manager, Marketing Analytics"/>
    <s v="Lennox International "/>
    <x v="3"/>
    <s v="America"/>
    <s v="Texas"/>
    <s v="Ramla's"/>
    <s v="No inmail sent"/>
    <x v="1"/>
    <m/>
    <m/>
    <n v="0"/>
    <m/>
    <m/>
    <m/>
    <m/>
    <m/>
    <m/>
    <m/>
    <m/>
    <m/>
  </r>
  <r>
    <n v="6590"/>
    <d v="2021-03-10T00:00:00"/>
    <n v="3"/>
    <x v="2"/>
    <s v="Romain Perrin"/>
    <s v="Global Data &amp; Marketing Insights Manager"/>
    <s v="BRP"/>
    <x v="3"/>
    <s v="America"/>
    <s v="Canada "/>
    <s v="Ramla's"/>
    <s v="No inmail sent"/>
    <x v="0"/>
    <d v="2021-03-31T00:00:00"/>
    <d v="2021-07-08T00:00:00"/>
    <n v="7"/>
    <n v="3"/>
    <n v="251"/>
    <m/>
    <m/>
    <m/>
    <m/>
    <m/>
    <m/>
    <m/>
  </r>
  <r>
    <n v="6591"/>
    <d v="2021-03-10T00:00:00"/>
    <n v="3"/>
    <x v="2"/>
    <s v="Julian Bautista"/>
    <s v="Data Science and Advanced Analytics Manager"/>
    <s v="Pernod Ricard "/>
    <x v="3"/>
    <s v="America"/>
    <s v="New York"/>
    <s v="Ramla's"/>
    <s v="No inmail sent"/>
    <x v="1"/>
    <m/>
    <m/>
    <n v="0"/>
    <m/>
    <m/>
    <m/>
    <m/>
    <m/>
    <m/>
    <m/>
    <m/>
    <m/>
  </r>
  <r>
    <n v="6592"/>
    <d v="2021-03-10T00:00:00"/>
    <n v="3"/>
    <x v="2"/>
    <s v="Dhruv Vohra"/>
    <s v="Marketing Data Analyst"/>
    <s v="MDG Canada"/>
    <x v="3"/>
    <s v="America"/>
    <s v="Canada "/>
    <s v="Ramla's"/>
    <s v="No inmail sent"/>
    <x v="0"/>
    <d v="2021-03-31T00:00:00"/>
    <d v="2021-07-12T00:00:00"/>
    <s v="`"/>
    <n v="3"/>
    <n v="247"/>
    <s v="Neutral"/>
    <d v="2021-06-11T00:00:00"/>
    <m/>
    <m/>
    <m/>
    <m/>
    <s v="He'll check if the solution is relevant &amp; feasible to their current needs"/>
  </r>
  <r>
    <n v="6593"/>
    <d v="2021-03-10T00:00:00"/>
    <n v="3"/>
    <x v="2"/>
    <s v="Mai-Linh Hoang"/>
    <s v="Business Intelligence Manager - Enterprise Data and Analytics"/>
    <s v="Revlon Inc."/>
    <x v="3"/>
    <s v="America"/>
    <s v="New York"/>
    <s v="Ramla's"/>
    <s v="No inmail sent"/>
    <x v="1"/>
    <m/>
    <m/>
    <n v="0"/>
    <m/>
    <m/>
    <m/>
    <m/>
    <m/>
    <m/>
    <m/>
    <m/>
    <m/>
  </r>
  <r>
    <n v="6594"/>
    <d v="2021-03-10T00:00:00"/>
    <n v="3"/>
    <x v="2"/>
    <s v="Emanuele Mora"/>
    <s v="Data and Analytics Business Strategy Director"/>
    <s v="Whirpool Corporation"/>
    <x v="3"/>
    <s v="America"/>
    <s v="Michigan"/>
    <s v="Ramla's"/>
    <s v="No inmail sent"/>
    <x v="1"/>
    <m/>
    <m/>
    <n v="0"/>
    <m/>
    <m/>
    <m/>
    <m/>
    <m/>
    <m/>
    <m/>
    <m/>
    <m/>
  </r>
  <r>
    <n v="6595"/>
    <d v="2021-03-10T00:00:00"/>
    <n v="3"/>
    <x v="2"/>
    <s v="Kaveh Mirfakhraie"/>
    <s v="Director of Analytics Strategic Revenue Management"/>
    <s v="General Mills"/>
    <x v="3"/>
    <s v="America"/>
    <s v="Minnesota"/>
    <s v="Ramla's"/>
    <s v="No inmail sent"/>
    <x v="1"/>
    <m/>
    <m/>
    <n v="0"/>
    <m/>
    <m/>
    <m/>
    <m/>
    <m/>
    <m/>
    <m/>
    <m/>
    <m/>
  </r>
  <r>
    <n v="6596"/>
    <d v="2021-03-10T00:00:00"/>
    <n v="3"/>
    <x v="2"/>
    <s v="Manas Sharma"/>
    <s v="Marketing Analytics Lead"/>
    <s v="Lennox International "/>
    <x v="3"/>
    <s v="America"/>
    <s v="Texas"/>
    <s v="Ramla's"/>
    <s v="No inmail sent"/>
    <x v="1"/>
    <m/>
    <m/>
    <n v="0"/>
    <m/>
    <m/>
    <m/>
    <m/>
    <m/>
    <m/>
    <m/>
    <m/>
    <m/>
  </r>
  <r>
    <n v="6597"/>
    <d v="2021-03-10T00:00:00"/>
    <n v="3"/>
    <x v="2"/>
    <s v="Fatima Derbal"/>
    <s v="Group Insight Analyst"/>
    <s v="Kingfisher plc"/>
    <x v="0"/>
    <s v="Europe"/>
    <s v="United Kingdom"/>
    <s v="Ramla's"/>
    <s v="No inmail sent"/>
    <x v="0"/>
    <d v="2021-03-10T00:00:00"/>
    <d v="2021-04-16T00:00:00"/>
    <n v="4"/>
    <m/>
    <m/>
    <m/>
    <m/>
    <m/>
    <m/>
    <m/>
    <m/>
    <s v="LI message sent"/>
  </r>
  <r>
    <n v="6598"/>
    <d v="2021-03-10T00:00:00"/>
    <n v="3"/>
    <x v="3"/>
    <s v="Kevin Mapp"/>
    <s v="Senior Director/Head, Marketing Analytics, Customer Research, and Strategy"/>
    <s v="Office Depot"/>
    <x v="0"/>
    <s v="America"/>
    <s v="Florida"/>
    <s v="Ramla's"/>
    <s v="9/16/2021"/>
    <x v="3"/>
    <m/>
    <m/>
    <n v="0"/>
    <m/>
    <m/>
    <m/>
    <m/>
    <m/>
    <m/>
    <m/>
    <m/>
    <m/>
  </r>
  <r>
    <n v="6599"/>
    <d v="2021-03-10T00:00:00"/>
    <n v="3"/>
    <x v="2"/>
    <s v="Matteo Adovasio"/>
    <s v="Group Insight Analyst"/>
    <s v="Kingfisher plc"/>
    <x v="0"/>
    <s v="Europe"/>
    <s v="United Kingdom"/>
    <s v="Ramla's"/>
    <s v="No inmail sent"/>
    <x v="0"/>
    <d v="2021-03-09T00:00:00"/>
    <d v="2021-04-16T00:00:00"/>
    <n v="4"/>
    <m/>
    <m/>
    <m/>
    <m/>
    <m/>
    <m/>
    <m/>
    <m/>
    <s v="Li message sent"/>
  </r>
  <r>
    <n v="6600"/>
    <d v="2021-03-10T00:00:00"/>
    <n v="3"/>
    <x v="3"/>
    <s v=" Kirk Waidelich"/>
    <s v="Vice President Marketing"/>
    <s v="Rural King Farm &amp; Home Store"/>
    <x v="0"/>
    <s v="America"/>
    <s v="Texas"/>
    <s v="Ramla's"/>
    <s v="9/20/2021"/>
    <x v="3"/>
    <m/>
    <m/>
    <n v="0"/>
    <m/>
    <m/>
    <m/>
    <m/>
    <m/>
    <m/>
    <m/>
    <m/>
    <m/>
  </r>
  <r>
    <n v="6601"/>
    <d v="2021-03-10T00:00:00"/>
    <n v="3"/>
    <x v="3"/>
    <s v="Aravind Chamakura"/>
    <s v="Technology Leader"/>
    <s v="Albertsons Companies"/>
    <x v="0"/>
    <s v="America"/>
    <s v="San Francisco"/>
    <s v="Ramla's"/>
    <s v="No inmail sent"/>
    <x v="3"/>
    <m/>
    <m/>
    <n v="0"/>
    <m/>
    <m/>
    <m/>
    <m/>
    <m/>
    <m/>
    <m/>
    <m/>
    <m/>
  </r>
  <r>
    <n v="6602"/>
    <d v="2021-03-10T00:00:00"/>
    <n v="3"/>
    <x v="3"/>
    <s v="Jeff Nault"/>
    <s v="Director, Merchandising and Marketing Analytics Center of Excellence"/>
    <s v="Meijer"/>
    <x v="0"/>
    <s v="America"/>
    <s v="Michigan"/>
    <s v="Ramla's"/>
    <s v="No inmail sent"/>
    <x v="3"/>
    <m/>
    <m/>
    <n v="0"/>
    <m/>
    <m/>
    <m/>
    <m/>
    <m/>
    <m/>
    <m/>
    <m/>
    <m/>
  </r>
  <r>
    <n v="6603"/>
    <d v="2021-03-10T00:00:00"/>
    <n v="3"/>
    <x v="2"/>
    <s v="James Pak"/>
    <s v="Senior Analyst, Marketing"/>
    <s v="Ross Stores, Inc"/>
    <x v="0"/>
    <s v="America"/>
    <s v="California"/>
    <s v="Ramla's"/>
    <s v="No inmail sent"/>
    <x v="0"/>
    <d v="2021-03-09T00:00:00"/>
    <m/>
    <n v="0"/>
    <m/>
    <m/>
    <m/>
    <m/>
    <m/>
    <m/>
    <m/>
    <m/>
    <s v="Li message sent"/>
  </r>
  <r>
    <n v="6604"/>
    <d v="2021-03-10T00:00:00"/>
    <n v="3"/>
    <x v="2"/>
    <s v="Nikko Jansuy"/>
    <s v="Data Analyst"/>
    <s v="Ross Stores, Inc"/>
    <x v="0"/>
    <s v="America"/>
    <s v="California"/>
    <s v="Ramla's"/>
    <s v="No inmail sent"/>
    <x v="0"/>
    <m/>
    <d v="2021-04-16T00:00:00"/>
    <n v="4"/>
    <m/>
    <m/>
    <m/>
    <m/>
    <m/>
    <m/>
    <m/>
    <m/>
    <s v="LI message sent"/>
  </r>
  <r>
    <n v="6605"/>
    <d v="2021-03-10T00:00:00"/>
    <n v="3"/>
    <x v="2"/>
    <s v="Angad Arora"/>
    <s v="Senior Marketing Data Analyst"/>
    <s v="Chewy"/>
    <x v="0"/>
    <s v="America"/>
    <s v="Miami"/>
    <s v="Ramla's"/>
    <s v="No inmail sent"/>
    <x v="0"/>
    <d v="2021-03-09T00:00:00"/>
    <d v="2021-04-16T00:00:00"/>
    <n v="4"/>
    <m/>
    <m/>
    <s v="None"/>
    <m/>
    <m/>
    <m/>
    <m/>
    <m/>
    <s v="LI message sent"/>
  </r>
  <r>
    <n v="6606"/>
    <d v="2021-12-02T00:00:00"/>
    <m/>
    <x v="3"/>
    <s v="Liss B."/>
    <s v="Director of Data Science, Consumer Insights &amp; Analytics"/>
    <s v="Nike"/>
    <x v="3"/>
    <s v="America"/>
    <s v="Oregon"/>
    <s v="Ramla's"/>
    <s v="No inmail sent"/>
    <x v="1"/>
    <m/>
    <m/>
    <m/>
    <m/>
    <m/>
    <m/>
    <m/>
    <m/>
    <m/>
    <m/>
    <m/>
    <m/>
  </r>
  <r>
    <n v="6607"/>
    <d v="2021-09-27T00:00:00"/>
    <m/>
    <x v="4"/>
    <s v="Mark Silk"/>
    <s v="Vice President, Global Analytics "/>
    <s v="Activision"/>
    <x v="7"/>
    <s v="America"/>
    <s v="California"/>
    <s v="Ramla's"/>
    <s v="10-06-21"/>
    <x v="1"/>
    <m/>
    <m/>
    <m/>
    <m/>
    <m/>
    <m/>
    <m/>
    <m/>
    <m/>
    <m/>
    <m/>
    <m/>
  </r>
  <r>
    <n v="6608"/>
    <d v="2021-03-10T00:00:00"/>
    <n v="3"/>
    <x v="3"/>
    <s v="Rob Marsh"/>
    <s v="Senior Strategy Analyst"/>
    <s v="Co-op"/>
    <x v="0"/>
    <s v="Europe"/>
    <s v="United Kingdom"/>
    <s v="Ramla's"/>
    <s v="No inmail sent"/>
    <x v="3"/>
    <m/>
    <m/>
    <n v="0"/>
    <m/>
    <m/>
    <m/>
    <m/>
    <m/>
    <m/>
    <m/>
    <m/>
    <m/>
  </r>
  <r>
    <n v="6609"/>
    <d v="2021-03-10T00:00:00"/>
    <n v="3"/>
    <x v="3"/>
    <s v="Scott Clark"/>
    <s v="Head Of Analytics"/>
    <s v="Purple"/>
    <x v="0"/>
    <s v="America"/>
    <s v="Utah"/>
    <s v="Ramla's"/>
    <s v="9/20/2021"/>
    <x v="3"/>
    <m/>
    <m/>
    <n v="0"/>
    <m/>
    <m/>
    <m/>
    <m/>
    <m/>
    <m/>
    <m/>
    <m/>
    <m/>
  </r>
  <r>
    <n v="6610"/>
    <d v="2021-03-10T00:00:00"/>
    <n v="3"/>
    <x v="2"/>
    <s v="David Ren"/>
    <s v="Marketing Analytics"/>
    <s v="The Home Depot"/>
    <x v="0"/>
    <s v="America"/>
    <s v="Atlanta"/>
    <s v="Ramla's"/>
    <s v="No inmail sent"/>
    <x v="0"/>
    <d v="2021-03-09T00:00:00"/>
    <d v="2021-04-16T00:00:00"/>
    <n v="4"/>
    <m/>
    <m/>
    <m/>
    <m/>
    <m/>
    <m/>
    <m/>
    <m/>
    <s v="LI message sent"/>
  </r>
  <r>
    <n v="6611"/>
    <d v="2021-03-10T00:00:00"/>
    <n v="3"/>
    <x v="2"/>
    <s v="Natalia Muravskaya"/>
    <s v="Sr. Data Scientist"/>
    <s v="Williams-Sonoma, Inc. "/>
    <x v="0"/>
    <s v="America"/>
    <s v="San Francisco"/>
    <s v="Ramla's"/>
    <s v="No inmail sent"/>
    <x v="0"/>
    <d v="2021-04-21T00:00:00"/>
    <d v="2021-05-17T00:00:00"/>
    <n v="5"/>
    <m/>
    <m/>
    <s v="Neutral"/>
    <d v="2021-04-21T00:00:00"/>
    <m/>
    <m/>
    <m/>
    <m/>
    <s v="Said she will get back to us shortly"/>
  </r>
  <r>
    <n v="6612"/>
    <d v="2021-03-10T00:00:00"/>
    <n v="3"/>
    <x v="3"/>
    <s v="Natalie Norris-Howser"/>
    <s v="Senior Marketing Leader"/>
    <s v="Vein Clinics of America"/>
    <x v="13"/>
    <s v="America"/>
    <s v="Illinois"/>
    <s v="Ramla's"/>
    <s v="No inmail sent"/>
    <x v="3"/>
    <m/>
    <m/>
    <n v="0"/>
    <m/>
    <m/>
    <m/>
    <m/>
    <m/>
    <m/>
    <m/>
    <m/>
    <m/>
  </r>
  <r>
    <n v="6613"/>
    <d v="2021-03-10T00:00:00"/>
    <n v="3"/>
    <x v="3"/>
    <s v="Chris Copenhaver"/>
    <s v="Senior Manager, Marketing Finance"/>
    <s v="The Home Depot"/>
    <x v="0"/>
    <s v="America"/>
    <s v="Georgia"/>
    <s v="Ramla's"/>
    <s v="No inmail sent"/>
    <x v="3"/>
    <m/>
    <m/>
    <n v="0"/>
    <m/>
    <m/>
    <m/>
    <m/>
    <m/>
    <m/>
    <m/>
    <m/>
    <m/>
  </r>
  <r>
    <n v="6614"/>
    <d v="2021-03-10T00:00:00"/>
    <n v="3"/>
    <x v="3"/>
    <s v="Jenny Blagg"/>
    <s v="Business Program Manager and Modeling"/>
    <s v="Essilor Group"/>
    <x v="0"/>
    <s v="America"/>
    <s v="Texas"/>
    <s v="Ramla's"/>
    <s v="No inmail sent"/>
    <x v="1"/>
    <m/>
    <m/>
    <n v="0"/>
    <m/>
    <m/>
    <m/>
    <m/>
    <m/>
    <m/>
    <m/>
    <m/>
    <m/>
  </r>
  <r>
    <n v="6615"/>
    <d v="2021-03-10T00:00:00"/>
    <n v="3"/>
    <x v="3"/>
    <s v="Michelle Flowers"/>
    <s v="Director Women's Insights &amp; Analytics"/>
    <s v="Nike"/>
    <x v="0"/>
    <s v="America"/>
    <s v="Oregon "/>
    <s v="Ramla's"/>
    <s v="No inmail sent"/>
    <x v="3"/>
    <m/>
    <m/>
    <n v="0"/>
    <m/>
    <m/>
    <m/>
    <m/>
    <m/>
    <m/>
    <m/>
    <m/>
    <m/>
  </r>
  <r>
    <n v="6616"/>
    <d v="2021-03-10T00:00:00"/>
    <n v="3"/>
    <x v="2"/>
    <s v="Hanlin Xu"/>
    <s v="Lead Insight Analyst "/>
    <s v="Bloom &amp; Wild"/>
    <x v="0"/>
    <s v="Europe"/>
    <s v="United Kingdom"/>
    <s v="Ramla's"/>
    <s v="No inmail sent"/>
    <x v="2"/>
    <m/>
    <m/>
    <n v="0"/>
    <m/>
    <m/>
    <m/>
    <m/>
    <m/>
    <m/>
    <m/>
    <m/>
    <m/>
  </r>
  <r>
    <n v="6617"/>
    <d v="2021-03-10T00:00:00"/>
    <n v="3"/>
    <x v="3"/>
    <s v="Xiaoyi Wang"/>
    <s v="E-Business and Data Insight Assistant Project Manager"/>
    <s v="LVMH"/>
    <x v="0"/>
    <s v="Asia"/>
    <s v="China"/>
    <s v="Ramla's"/>
    <s v="No inmail sent"/>
    <x v="3"/>
    <m/>
    <m/>
    <n v="0"/>
    <m/>
    <m/>
    <m/>
    <m/>
    <m/>
    <m/>
    <m/>
    <m/>
    <m/>
  </r>
  <r>
    <n v="6618"/>
    <d v="2021-03-10T00:00:00"/>
    <n v="3"/>
    <x v="3"/>
    <s v="Brian Lange"/>
    <s v="Advisory Board Member"/>
    <s v="VF Corporation"/>
    <x v="0"/>
    <s v="America"/>
    <s v="North Carolina"/>
    <s v="Ramla's"/>
    <s v="No inmail sent"/>
    <x v="3"/>
    <m/>
    <m/>
    <n v="0"/>
    <m/>
    <m/>
    <m/>
    <m/>
    <m/>
    <m/>
    <m/>
    <m/>
    <m/>
  </r>
  <r>
    <n v="6619"/>
    <d v="2021-03-10T00:00:00"/>
    <n v="3"/>
    <x v="3"/>
    <s v="Matt Einsweiler"/>
    <s v="Financial Planning and Analysis Manager"/>
    <s v="VF Corporation"/>
    <x v="0"/>
    <s v="America"/>
    <s v="Colorado"/>
    <s v="Ramla's"/>
    <s v="No inmail sent"/>
    <x v="3"/>
    <m/>
    <m/>
    <n v="0"/>
    <m/>
    <m/>
    <m/>
    <m/>
    <m/>
    <m/>
    <m/>
    <m/>
    <m/>
  </r>
  <r>
    <n v="6620"/>
    <d v="2021-03-10T00:00:00"/>
    <n v="3"/>
    <x v="3"/>
    <s v="Sebastian Saldarriaga"/>
    <s v="Group Director, Social Media"/>
    <s v="Neiman Marcus Group"/>
    <x v="0"/>
    <s v="America"/>
    <s v="Texas"/>
    <s v="Ramla's"/>
    <s v="No inmail sent"/>
    <x v="3"/>
    <m/>
    <m/>
    <n v="0"/>
    <m/>
    <m/>
    <m/>
    <m/>
    <m/>
    <m/>
    <m/>
    <m/>
    <m/>
  </r>
  <r>
    <n v="6621"/>
    <d v="2021-03-10T00:00:00"/>
    <n v="3"/>
    <x v="3"/>
    <s v="Guido Tirone"/>
    <s v="Sr Director Digital Analytics and Optimization"/>
    <s v="Neiman Marcus Group"/>
    <x v="0"/>
    <s v="America"/>
    <s v="Texas"/>
    <s v="Ramla's"/>
    <s v="No inmail sent"/>
    <x v="3"/>
    <m/>
    <m/>
    <n v="0"/>
    <m/>
    <m/>
    <s v="Negative"/>
    <s v="3/45/2021"/>
    <m/>
    <m/>
    <m/>
    <m/>
    <m/>
  </r>
  <r>
    <n v="6622"/>
    <d v="2021-03-10T00:00:00"/>
    <n v="3"/>
    <x v="3"/>
    <s v="Matt Roberts"/>
    <s v="Senior Data Scientist"/>
    <s v="John Lewis &amp; Partners"/>
    <x v="0"/>
    <s v="Europe"/>
    <s v="United Kingdom"/>
    <s v="Ramla's"/>
    <s v="No inmail sent"/>
    <x v="0"/>
    <d v="2021-03-08T00:00:00"/>
    <d v="2021-08-05T00:00:00"/>
    <n v="8"/>
    <m/>
    <m/>
    <s v="Negative"/>
    <d v="2021-08-05T00:00:00"/>
    <m/>
    <m/>
    <m/>
    <m/>
    <m/>
  </r>
  <r>
    <n v="6623"/>
    <d v="2021-03-10T00:00:00"/>
    <n v="3"/>
    <x v="3"/>
    <s v="Yeswanth Chowdary "/>
    <s v="Data Scientist"/>
    <s v="Neiman Marcus Group"/>
    <x v="0"/>
    <s v="America"/>
    <s v="Texas"/>
    <s v="Ramla's"/>
    <s v="No inmail sent"/>
    <x v="3"/>
    <m/>
    <m/>
    <n v="0"/>
    <m/>
    <m/>
    <m/>
    <m/>
    <m/>
    <m/>
    <m/>
    <m/>
    <m/>
  </r>
  <r>
    <n v="6624"/>
    <d v="2021-03-10T00:00:00"/>
    <n v="3"/>
    <x v="3"/>
    <s v="Markus Tiefenbacher"/>
    <s v="Senior Business Partner - Advanced Analytics &amp; Intelligence"/>
    <s v="SWAROVSKI"/>
    <x v="0"/>
    <s v="Europe"/>
    <s v="Austria"/>
    <s v="Ramla's"/>
    <s v="No inmail sent"/>
    <x v="3"/>
    <m/>
    <m/>
    <n v="0"/>
    <m/>
    <m/>
    <m/>
    <m/>
    <m/>
    <m/>
    <m/>
    <m/>
    <m/>
  </r>
  <r>
    <n v="6625"/>
    <d v="2021-03-10T00:00:00"/>
    <n v="3"/>
    <x v="3"/>
    <s v="Jennifer BAmerica"/>
    <s v="Senior Analyst, Marketing Analytics and Customer Insights"/>
    <s v="Ulta Beauty"/>
    <x v="0"/>
    <s v="America"/>
    <s v="Illinois"/>
    <s v="Ramla's"/>
    <s v="No inmail sent"/>
    <x v="3"/>
    <m/>
    <m/>
    <n v="0"/>
    <m/>
    <m/>
    <m/>
    <m/>
    <m/>
    <m/>
    <m/>
    <m/>
    <m/>
  </r>
  <r>
    <n v="6626"/>
    <d v="2021-03-10T00:00:00"/>
    <n v="3"/>
    <x v="3"/>
    <s v="Bharath Akkinepally"/>
    <s v="Senior Manager - Data Engineer"/>
    <s v="Advance Auto Parts"/>
    <x v="0"/>
    <s v="America"/>
    <s v="North Carolina"/>
    <s v="Ramla's"/>
    <s v="No inmail sent"/>
    <x v="1"/>
    <m/>
    <m/>
    <n v="0"/>
    <m/>
    <m/>
    <m/>
    <m/>
    <m/>
    <m/>
    <m/>
    <m/>
    <m/>
  </r>
  <r>
    <n v="6627"/>
    <d v="2021-03-10T00:00:00"/>
    <n v="3"/>
    <x v="3"/>
    <s v="Antonio Aransaenz"/>
    <s v="Partner"/>
    <s v="OUTFOUND Series"/>
    <x v="0"/>
    <s v="America"/>
    <s v="Florida"/>
    <s v="Ramla's"/>
    <s v="No inmail sent"/>
    <x v="3"/>
    <m/>
    <m/>
    <n v="0"/>
    <m/>
    <m/>
    <m/>
    <m/>
    <m/>
    <m/>
    <m/>
    <m/>
    <m/>
  </r>
  <r>
    <n v="6628"/>
    <d v="2021-03-11T00:00:00"/>
    <n v="3"/>
    <x v="3"/>
    <s v="Dina Baddaje"/>
    <s v="Data Scientist"/>
    <s v="Galeries Lafayette"/>
    <x v="0"/>
    <s v="Europe"/>
    <s v="France"/>
    <s v="Ramla's"/>
    <s v="No inmail sent"/>
    <x v="3"/>
    <m/>
    <m/>
    <n v="0"/>
    <m/>
    <m/>
    <m/>
    <m/>
    <m/>
    <m/>
    <m/>
    <m/>
    <m/>
  </r>
  <r>
    <n v="6629"/>
    <d v="2021-03-11T00:00:00"/>
    <n v="3"/>
    <x v="3"/>
    <s v="Emil Valentin "/>
    <s v="Marketing Data Analyst"/>
    <s v="BlaBlaCar"/>
    <x v="0"/>
    <s v="Europe"/>
    <s v="France"/>
    <s v="Ramla's"/>
    <s v="No inmail sent"/>
    <x v="3"/>
    <m/>
    <m/>
    <n v="0"/>
    <m/>
    <m/>
    <m/>
    <m/>
    <m/>
    <m/>
    <m/>
    <m/>
    <m/>
  </r>
  <r>
    <n v="6630"/>
    <d v="2021-03-11T00:00:00"/>
    <n v="3"/>
    <x v="3"/>
    <s v="Martin Cook"/>
    <s v="Product"/>
    <s v="Inditex"/>
    <x v="0"/>
    <s v="Europe"/>
    <s v="United Kingdom"/>
    <s v="Ramla's"/>
    <s v="No inmail sent"/>
    <x v="0"/>
    <d v="2021-03-08T00:00:00"/>
    <d v="2021-06-10T00:00:00"/>
    <n v="6"/>
    <m/>
    <m/>
    <s v="Negative"/>
    <d v="2021-06-11T00:00:00"/>
    <m/>
    <m/>
    <m/>
    <m/>
    <s v="not involved with MMM"/>
  </r>
  <r>
    <n v="6631"/>
    <d v="2021-03-11T00:00:00"/>
    <n v="3"/>
    <x v="2"/>
    <s v="Sukanya Telang"/>
    <s v="Manager Strategy and data insights"/>
    <s v="VMLY&amp;R"/>
    <x v="1"/>
    <s v="Asia"/>
    <s v="India"/>
    <s v="Ramla's"/>
    <s v="No inmail sent"/>
    <x v="0"/>
    <m/>
    <d v="2021-07-29T00:00:00"/>
    <n v="7"/>
    <m/>
    <m/>
    <s v="Positive_FS"/>
    <m/>
    <m/>
    <m/>
    <m/>
    <m/>
    <s v="LI message sent"/>
  </r>
  <r>
    <n v="6632"/>
    <d v="2021-03-11T00:00:00"/>
    <n v="3"/>
    <x v="2"/>
    <s v="Pankaj Bisht"/>
    <s v="Head: Consumer Insight &amp; Market Intelligence"/>
    <s v="Dalmia Bharat Limited"/>
    <x v="0"/>
    <s v="Asia"/>
    <s v="India"/>
    <s v="Ramla's"/>
    <s v="No inmail sent"/>
    <x v="0"/>
    <m/>
    <d v="2021-07-07T00:00:00"/>
    <n v="7"/>
    <m/>
    <m/>
    <m/>
    <m/>
    <m/>
    <m/>
    <m/>
    <m/>
    <s v="LI message sent"/>
  </r>
  <r>
    <n v="6633"/>
    <d v="2021-03-11T00:00:00"/>
    <n v="3"/>
    <x v="2"/>
    <s v="Maximilian B. Kotthoff"/>
    <s v="eCommerce Analyst"/>
    <s v="Johnson &amp; Johnson"/>
    <x v="3"/>
    <s v="Europe"/>
    <s v="Germany"/>
    <s v="Ramla's"/>
    <s v="No inmail sent"/>
    <x v="0"/>
    <d v="2021-03-10T00:00:00"/>
    <d v="2021-04-16T00:00:00"/>
    <n v="4"/>
    <m/>
    <m/>
    <s v="None"/>
    <m/>
    <m/>
    <m/>
    <m/>
    <m/>
    <s v="LI message sent"/>
  </r>
  <r>
    <n v="6634"/>
    <d v="2021-03-11T00:00:00"/>
    <n v="3"/>
    <x v="3"/>
    <s v="Simit Khetani"/>
    <s v="Sr. Manager, Data Engineering &amp; Analytics"/>
    <s v="H-E-B"/>
    <x v="0"/>
    <s v="America"/>
    <s v="Texas"/>
    <s v="Ramla's"/>
    <s v="No inmail sent"/>
    <x v="3"/>
    <m/>
    <m/>
    <n v="0"/>
    <m/>
    <m/>
    <m/>
    <m/>
    <m/>
    <m/>
    <m/>
    <m/>
    <m/>
  </r>
  <r>
    <n v="6635"/>
    <d v="2021-03-11T00:00:00"/>
    <n v="3"/>
    <x v="3"/>
    <s v="Lei Dong"/>
    <s v="Marketing Analyst"/>
    <s v="Bed Bath &amp; Beyond"/>
    <x v="0"/>
    <s v="America"/>
    <s v="New York"/>
    <s v="Ramla's"/>
    <s v="No inmail sent"/>
    <x v="1"/>
    <m/>
    <m/>
    <n v="0"/>
    <m/>
    <m/>
    <m/>
    <m/>
    <m/>
    <m/>
    <m/>
    <m/>
    <m/>
  </r>
  <r>
    <n v="6636"/>
    <d v="2021-03-11T00:00:00"/>
    <n v="3"/>
    <x v="3"/>
    <s v="Adam Prowker"/>
    <s v="Vice President of Analytics"/>
    <s v="Bed Bath &amp; Beyond"/>
    <x v="0"/>
    <s v="America"/>
    <s v="New Jersey"/>
    <s v="Ramla's"/>
    <s v="No inmail sent"/>
    <x v="3"/>
    <m/>
    <m/>
    <n v="0"/>
    <m/>
    <m/>
    <m/>
    <m/>
    <m/>
    <m/>
    <m/>
    <m/>
    <m/>
  </r>
  <r>
    <n v="6637"/>
    <d v="2021-03-11T00:00:00"/>
    <n v="3"/>
    <x v="0"/>
    <s v="Adam Holyk"/>
    <s v="Senior Vice President"/>
    <s v="Walgreens"/>
    <x v="0"/>
    <s v="America"/>
    <s v="Illinois"/>
    <s v="Ramla's"/>
    <s v="No inmail sent"/>
    <x v="3"/>
    <m/>
    <m/>
    <n v="0"/>
    <m/>
    <m/>
    <m/>
    <m/>
    <m/>
    <m/>
    <m/>
    <m/>
    <m/>
  </r>
  <r>
    <n v="6638"/>
    <d v="2022-01-07T00:00:00"/>
    <n v="1"/>
    <x v="3"/>
    <s v="Ryan Snedden"/>
    <s v="Director, US Advanced Analytics"/>
    <s v="Walgreens"/>
    <x v="0"/>
    <s v="America"/>
    <s v="Illinois"/>
    <s v="Ramla's"/>
    <s v="No inmail sent"/>
    <x v="1"/>
    <m/>
    <m/>
    <n v="0"/>
    <m/>
    <m/>
    <m/>
    <m/>
    <s v="ryan.snedden@walgreens.com"/>
    <s v="Sales QL"/>
    <m/>
    <d v="2020-11-04T00:00:00"/>
    <m/>
  </r>
  <r>
    <n v="6639"/>
    <d v="2021-03-11T00:00:00"/>
    <n v="3"/>
    <x v="0"/>
    <s v="Briana Voss"/>
    <s v="Director, Marketing Integrated Planning"/>
    <s v="Walgreens"/>
    <x v="0"/>
    <s v="America"/>
    <s v="Illinois"/>
    <s v="Ramla's"/>
    <s v="No inmail sent"/>
    <x v="0"/>
    <m/>
    <m/>
    <n v="0"/>
    <m/>
    <m/>
    <m/>
    <m/>
    <m/>
    <m/>
    <m/>
    <m/>
    <m/>
  </r>
  <r>
    <n v="6640"/>
    <d v="2021-03-11T00:00:00"/>
    <n v="3"/>
    <x v="0"/>
    <s v="Laura Ruff"/>
    <s v="Sr. Manager, Digital &amp; Marketing"/>
    <s v="Walgreens"/>
    <x v="0"/>
    <s v="America"/>
    <s v="Illinois"/>
    <s v="Ramla's"/>
    <s v="No inmail sent"/>
    <x v="3"/>
    <m/>
    <m/>
    <n v="0"/>
    <m/>
    <m/>
    <m/>
    <m/>
    <m/>
    <m/>
    <m/>
    <m/>
    <m/>
  </r>
  <r>
    <n v="6641"/>
    <d v="2022-01-07T00:00:00"/>
    <n v="1"/>
    <x v="3"/>
    <s v="Kelene Kaplan"/>
    <s v="Marketing Insights Director"/>
    <s v="Walgreens"/>
    <x v="0"/>
    <s v="America"/>
    <s v="Illinois"/>
    <s v="Ramla's"/>
    <s v="No inmail sent"/>
    <x v="1"/>
    <m/>
    <m/>
    <n v="0"/>
    <m/>
    <m/>
    <m/>
    <m/>
    <m/>
    <m/>
    <m/>
    <m/>
    <m/>
  </r>
  <r>
    <n v="6642"/>
    <d v="2021-03-11T00:00:00"/>
    <n v="3"/>
    <x v="0"/>
    <s v="Abey Mathew"/>
    <s v="Director, Data and Analytics"/>
    <s v="Walgreens Boots Alliance"/>
    <x v="6"/>
    <s v="America"/>
    <s v="Illinois"/>
    <s v="Ramla's"/>
    <s v="No inmail sent"/>
    <x v="3"/>
    <m/>
    <m/>
    <n v="0"/>
    <m/>
    <m/>
    <m/>
    <m/>
    <m/>
    <m/>
    <m/>
    <m/>
    <m/>
  </r>
  <r>
    <n v="6643"/>
    <d v="2021-03-11T00:00:00"/>
    <n v="3"/>
    <x v="0"/>
    <s v="Ashley R"/>
    <s v="Market Manager, Corporate Strategies /Strategic Market Planning and Research"/>
    <s v="Walgreens"/>
    <x v="0"/>
    <s v="America"/>
    <s v="California"/>
    <s v="Ramla's"/>
    <s v="No inmail sent"/>
    <x v="3"/>
    <m/>
    <m/>
    <n v="0"/>
    <m/>
    <m/>
    <m/>
    <m/>
    <m/>
    <m/>
    <m/>
    <m/>
    <m/>
  </r>
  <r>
    <n v="6644"/>
    <d v="2021-03-11T00:00:00"/>
    <n v="3"/>
    <x v="3"/>
    <s v="Shanu Nigam"/>
    <s v="Marketing Analyst"/>
    <s v="Bed Bath &amp; Beyond"/>
    <x v="0"/>
    <s v="America"/>
    <s v="New York"/>
    <s v="Ramla's"/>
    <s v="No inmail sent"/>
    <x v="3"/>
    <m/>
    <m/>
    <n v="0"/>
    <m/>
    <m/>
    <m/>
    <m/>
    <m/>
    <m/>
    <m/>
    <m/>
    <m/>
  </r>
  <r>
    <n v="6645"/>
    <d v="2021-03-11T00:00:00"/>
    <n v="3"/>
    <x v="3"/>
    <s v="Anisha Venkatesh"/>
    <s v="Lead Data Scientist"/>
    <s v="Bed Bath &amp; Beyond"/>
    <x v="0"/>
    <s v="America"/>
    <s v="New York"/>
    <s v="Ramla's"/>
    <s v="No inmail sent"/>
    <x v="3"/>
    <m/>
    <m/>
    <n v="0"/>
    <m/>
    <m/>
    <m/>
    <m/>
    <m/>
    <m/>
    <m/>
    <m/>
    <m/>
  </r>
  <r>
    <n v="6646"/>
    <d v="2021-03-12T00:00:00"/>
    <n v="3"/>
    <x v="0"/>
    <s v="Dakshita Rajpal"/>
    <s v="Senior Analytics Manager"/>
    <s v="Amazon"/>
    <x v="0"/>
    <s v="Europe"/>
    <s v="United Kingdom"/>
    <s v="Ramla's"/>
    <s v="No inmail sent"/>
    <x v="1"/>
    <m/>
    <m/>
    <n v="0"/>
    <m/>
    <m/>
    <m/>
    <m/>
    <m/>
    <m/>
    <m/>
    <m/>
    <m/>
  </r>
  <r>
    <n v="6647"/>
    <d v="2021-03-12T00:00:00"/>
    <n v="3"/>
    <x v="0"/>
    <s v="Meike Brethouwer"/>
    <s v="Head of Marketing Dutch"/>
    <s v="Amazon"/>
    <x v="0"/>
    <s v="Europe"/>
    <s v="Germany"/>
    <s v="Ramla's"/>
    <s v="No inmail sent"/>
    <x v="1"/>
    <m/>
    <m/>
    <n v="0"/>
    <m/>
    <m/>
    <m/>
    <m/>
    <m/>
    <m/>
    <m/>
    <m/>
    <m/>
  </r>
  <r>
    <n v="6648"/>
    <d v="2021-03-12T00:00:00"/>
    <n v="3"/>
    <x v="0"/>
    <s v="Andrew Nelson"/>
    <s v="Senior (Research) Market Segment Insights Manager"/>
    <s v="Amazon Prime Video"/>
    <x v="0"/>
    <s v="Europe"/>
    <s v="United Kingdom"/>
    <s v="Ramla's"/>
    <s v="No inmail sent"/>
    <x v="1"/>
    <m/>
    <m/>
    <n v="0"/>
    <m/>
    <m/>
    <m/>
    <m/>
    <m/>
    <m/>
    <m/>
    <m/>
    <m/>
  </r>
  <r>
    <n v="6649"/>
    <d v="2021-03-12T00:00:00"/>
    <n v="3"/>
    <x v="0"/>
    <s v="George Dikos"/>
    <s v="Director Data Science"/>
    <s v="Amazon"/>
    <x v="0"/>
    <s v="Europe"/>
    <s v="Luxembourg"/>
    <s v="Ramla's"/>
    <s v="No inmail sent"/>
    <x v="1"/>
    <m/>
    <m/>
    <n v="0"/>
    <m/>
    <m/>
    <m/>
    <m/>
    <m/>
    <m/>
    <m/>
    <m/>
    <m/>
  </r>
  <r>
    <n v="6650"/>
    <d v="2021-03-12T00:00:00"/>
    <n v="3"/>
    <x v="0"/>
    <s v="Paul Gathercole"/>
    <s v="Director - Global Analytics"/>
    <s v="Amazon Prime Video"/>
    <x v="0"/>
    <s v="Europe"/>
    <s v="United Kingdom"/>
    <s v="Ramla's"/>
    <s v="No inmail sent"/>
    <x v="1"/>
    <m/>
    <m/>
    <n v="0"/>
    <m/>
    <m/>
    <m/>
    <m/>
    <m/>
    <m/>
    <m/>
    <m/>
    <m/>
  </r>
  <r>
    <n v="6651"/>
    <d v="2021-03-13T00:00:00"/>
    <n v="3"/>
    <x v="0"/>
    <s v="Andy B."/>
    <s v="Head of Analytics &amp; Insights Services, UK &amp; France"/>
    <s v="Amazon"/>
    <x v="0"/>
    <s v="Europe"/>
    <s v="United Kingdom"/>
    <s v="Ramla's"/>
    <s v="No inmail sent"/>
    <x v="1"/>
    <m/>
    <m/>
    <n v="0"/>
    <m/>
    <m/>
    <m/>
    <m/>
    <m/>
    <m/>
    <m/>
    <m/>
    <m/>
  </r>
  <r>
    <n v="6652"/>
    <d v="2021-03-14T00:00:00"/>
    <n v="3"/>
    <x v="0"/>
    <s v="Jon Rosenblatt"/>
    <s v="Head of Marketing, EMEA"/>
    <s v="Amazon Game Studios"/>
    <x v="0"/>
    <s v="Europe"/>
    <s v="United Kingdom"/>
    <s v="Ramla's"/>
    <s v="No inmail sent"/>
    <x v="1"/>
    <m/>
    <m/>
    <n v="0"/>
    <m/>
    <m/>
    <m/>
    <m/>
    <m/>
    <m/>
    <m/>
    <m/>
    <m/>
  </r>
  <r>
    <n v="6653"/>
    <d v="2021-03-15T00:00:00"/>
    <n v="3"/>
    <x v="0"/>
    <s v="Yasin Köse"/>
    <s v="Analytics &amp; Media Manager"/>
    <s v="Amazon"/>
    <x v="0"/>
    <s v="Europe"/>
    <s v="Germany"/>
    <s v="Ramla's"/>
    <s v="No inmail sent"/>
    <x v="1"/>
    <m/>
    <m/>
    <n v="0"/>
    <m/>
    <m/>
    <m/>
    <m/>
    <m/>
    <m/>
    <m/>
    <m/>
    <m/>
  </r>
  <r>
    <n v="6654"/>
    <d v="2021-03-15T00:00:00"/>
    <n v="3"/>
    <x v="3"/>
    <s v="Aline Kasliner"/>
    <s v="Integrated Cross Channel Marketing Analytics Wizard"/>
    <s v="Petco"/>
    <x v="0"/>
    <s v="America"/>
    <s v="California"/>
    <s v="Ramla's"/>
    <s v="No inmail sent"/>
    <x v="1"/>
    <m/>
    <m/>
    <n v="0"/>
    <m/>
    <m/>
    <m/>
    <m/>
    <m/>
    <m/>
    <m/>
    <m/>
    <m/>
  </r>
  <r>
    <n v="6655"/>
    <d v="2021-03-15T00:00:00"/>
    <n v="3"/>
    <x v="3"/>
    <s v="David Doederlein"/>
    <s v="Director, Enterprise Analytics"/>
    <s v="Petco"/>
    <x v="0"/>
    <s v="America"/>
    <s v="California"/>
    <s v="Ramla's"/>
    <s v="No inmail sent"/>
    <x v="3"/>
    <m/>
    <m/>
    <n v="0"/>
    <m/>
    <m/>
    <m/>
    <m/>
    <m/>
    <m/>
    <m/>
    <m/>
    <m/>
  </r>
  <r>
    <n v="6656"/>
    <d v="2021-03-15T00:00:00"/>
    <n v="3"/>
    <x v="3"/>
    <s v="Michael Parthenakis"/>
    <s v="Product Manager / Product Owner"/>
    <s v="Kroger"/>
    <x v="0"/>
    <s v="America"/>
    <s v="Ohio"/>
    <s v="Ramla's"/>
    <s v="No inmail sent"/>
    <x v="0"/>
    <d v="2021-03-15T00:00:00"/>
    <d v="2021-05-12T00:00:00"/>
    <n v="5"/>
    <m/>
    <m/>
    <s v="Negative"/>
    <d v="2021-05-17T00:00:00"/>
    <m/>
    <m/>
    <m/>
    <m/>
    <m/>
  </r>
  <r>
    <n v="6657"/>
    <d v="2021-03-15T00:00:00"/>
    <n v="3"/>
    <x v="3"/>
    <s v="Peng C."/>
    <s v="Senior Analyst, Customer Analytics"/>
    <s v="Big Lots Stores"/>
    <x v="0"/>
    <s v="America"/>
    <s v="Ohio"/>
    <s v="Ramla's"/>
    <s v="No inmail sent"/>
    <x v="3"/>
    <m/>
    <m/>
    <n v="0"/>
    <m/>
    <m/>
    <m/>
    <m/>
    <m/>
    <m/>
    <m/>
    <m/>
    <m/>
  </r>
  <r>
    <n v="6658"/>
    <d v="2021-03-15T00:00:00"/>
    <n v="3"/>
    <x v="3"/>
    <s v="Ambex Bantu"/>
    <s v="Data Scientist"/>
    <s v="Dillard's Inc."/>
    <x v="0"/>
    <s v="America"/>
    <s v="Arkansas"/>
    <s v="Ramla's"/>
    <s v="No inmail sent"/>
    <x v="3"/>
    <m/>
    <m/>
    <n v="0"/>
    <m/>
    <m/>
    <m/>
    <m/>
    <m/>
    <m/>
    <m/>
    <m/>
    <m/>
  </r>
  <r>
    <n v="6659"/>
    <d v="2021-03-15T00:00:00"/>
    <n v="3"/>
    <x v="3"/>
    <s v="Shireesh Annam"/>
    <s v="Vice President, Planning &amp; Allocation"/>
    <s v="Burlington Stores, Inc."/>
    <x v="0"/>
    <s v="America"/>
    <s v="New York"/>
    <s v="Ramla's"/>
    <s v="No inmail sent"/>
    <x v="3"/>
    <m/>
    <m/>
    <n v="0"/>
    <m/>
    <m/>
    <m/>
    <m/>
    <m/>
    <m/>
    <m/>
    <m/>
    <m/>
  </r>
  <r>
    <n v="6660"/>
    <d v="2021-03-15T00:00:00"/>
    <n v="3"/>
    <x v="3"/>
    <s v="Garrett Wood"/>
    <s v="Merchandise Planner Analyst"/>
    <s v="The home Depot"/>
    <x v="0"/>
    <s v="America"/>
    <s v="Utah"/>
    <s v="Ramla's"/>
    <s v="No inmail sent"/>
    <x v="0"/>
    <d v="2021-03-10T00:00:00"/>
    <d v="2022-02-10T00:00:00"/>
    <n v="2"/>
    <m/>
    <m/>
    <m/>
    <m/>
    <m/>
    <m/>
    <m/>
    <m/>
    <m/>
  </r>
  <r>
    <n v="6661"/>
    <d v="2021-03-15T00:00:00"/>
    <n v="3"/>
    <x v="3"/>
    <s v="Nasreen Iqbal"/>
    <s v="Data Science, Senior Manager"/>
    <s v="The Home Depot"/>
    <x v="0"/>
    <s v="America"/>
    <s v="Dallas"/>
    <s v="Ramla's"/>
    <s v="No inmail sent"/>
    <x v="2"/>
    <m/>
    <m/>
    <n v="0"/>
    <m/>
    <m/>
    <m/>
    <m/>
    <m/>
    <m/>
    <m/>
    <m/>
    <m/>
  </r>
  <r>
    <n v="6662"/>
    <d v="2021-03-15T00:00:00"/>
    <n v="3"/>
    <x v="3"/>
    <s v="Randy Reeves"/>
    <s v="Vice President/DMM, Men’s Better Apparel/Electronics/Gifts/Sporting Goods"/>
    <s v="Burlington Stores, Inc."/>
    <x v="0"/>
    <s v="America"/>
    <s v="Georgia"/>
    <s v="Ramla's"/>
    <s v="No inmail sent"/>
    <x v="3"/>
    <m/>
    <m/>
    <n v="0"/>
    <m/>
    <m/>
    <m/>
    <m/>
    <m/>
    <m/>
    <m/>
    <m/>
    <m/>
  </r>
  <r>
    <n v="6663"/>
    <d v="2021-03-15T00:00:00"/>
    <n v="3"/>
    <x v="3"/>
    <s v="Pat Racette"/>
    <s v="Lifecycle Marketing and Analytics Manager"/>
    <s v="Chico's FAS, Inc."/>
    <x v="0"/>
    <s v="America"/>
    <s v="Florida"/>
    <s v="Ramla's"/>
    <s v="No inmail sent"/>
    <x v="3"/>
    <m/>
    <m/>
    <n v="0"/>
    <m/>
    <m/>
    <m/>
    <m/>
    <m/>
    <m/>
    <m/>
    <m/>
    <m/>
  </r>
  <r>
    <n v="6664"/>
    <d v="2021-03-15T00:00:00"/>
    <n v="3"/>
    <x v="3"/>
    <s v="Hillary Mantel"/>
    <s v="Data Scientist"/>
    <s v="Chico's FAS, Inc."/>
    <x v="0"/>
    <s v="America"/>
    <s v="Florida"/>
    <s v="Ramla's"/>
    <s v="No inmail sent"/>
    <x v="3"/>
    <m/>
    <m/>
    <n v="0"/>
    <m/>
    <m/>
    <m/>
    <m/>
    <m/>
    <m/>
    <m/>
    <m/>
    <m/>
  </r>
  <r>
    <n v="6665"/>
    <d v="2021-03-15T00:00:00"/>
    <n v="3"/>
    <x v="3"/>
    <s v="Timothy J. Stalker"/>
    <s v="Vice President - Communications Planning, Strategic Initiatives &amp; Media"/>
    <s v="Macy's"/>
    <x v="0"/>
    <s v="America"/>
    <s v="New York"/>
    <s v="Ramla's"/>
    <s v="No inmail sent"/>
    <x v="0"/>
    <d v="2021-03-10T00:00:00"/>
    <d v="2022-02-10T00:00:00"/>
    <n v="2"/>
    <m/>
    <m/>
    <m/>
    <m/>
    <m/>
    <m/>
    <m/>
    <m/>
    <m/>
  </r>
  <r>
    <n v="6666"/>
    <d v="2021-03-15T00:00:00"/>
    <n v="3"/>
    <x v="3"/>
    <s v="Paul Grasso"/>
    <s v="Manager of Digital Customer Insights"/>
    <s v="Victoria's Secret Pink"/>
    <x v="0"/>
    <s v="America"/>
    <s v="Ohio"/>
    <s v="Ramla's"/>
    <s v="No inmail sent"/>
    <x v="3"/>
    <m/>
    <m/>
    <n v="0"/>
    <m/>
    <m/>
    <m/>
    <m/>
    <m/>
    <m/>
    <m/>
    <m/>
    <m/>
  </r>
  <r>
    <n v="6667"/>
    <d v="2021-03-15T00:00:00"/>
    <n v="3"/>
    <x v="3"/>
    <s v="Christina Chusoipin"/>
    <s v="Senior Manager, Marketing Analytics"/>
    <s v="Academy Sports + Outdoors"/>
    <x v="0"/>
    <s v="America"/>
    <s v="Texas"/>
    <s v="Ramla's"/>
    <s v="No inmail sent"/>
    <x v="1"/>
    <m/>
    <m/>
    <n v="0"/>
    <m/>
    <m/>
    <m/>
    <m/>
    <m/>
    <m/>
    <m/>
    <m/>
    <m/>
  </r>
  <r>
    <n v="6668"/>
    <d v="2021-03-15T00:00:00"/>
    <n v="3"/>
    <x v="3"/>
    <s v="Nicholas Morton"/>
    <s v="Senior Marketing Effectiveness Analyst"/>
    <s v="Macy's"/>
    <x v="0"/>
    <s v="America"/>
    <s v="Illinois"/>
    <s v="Ramla's"/>
    <s v="No inmail sent"/>
    <x v="0"/>
    <d v="2021-03-10T00:00:00"/>
    <d v="2021-04-23T00:00:00"/>
    <n v="4"/>
    <m/>
    <m/>
    <s v="Neutral"/>
    <d v="2021-04-23T00:00:00"/>
    <m/>
    <m/>
    <m/>
    <m/>
    <m/>
  </r>
  <r>
    <n v="6669"/>
    <d v="2021-03-15T00:00:00"/>
    <n v="3"/>
    <x v="3"/>
    <s v="Rohan Bhatia"/>
    <s v="Data Science Manager"/>
    <s v="Best Buy"/>
    <x v="0"/>
    <s v="America"/>
    <s v="Minnesota"/>
    <s v="Ramla's"/>
    <s v="No inmail sent"/>
    <x v="0"/>
    <d v="2021-03-16T00:00:00"/>
    <d v="2021-09-09T00:00:00"/>
    <n v="9"/>
    <m/>
    <m/>
    <s v="Negative"/>
    <d v="2021-09-09T00:00:00"/>
    <m/>
    <m/>
    <m/>
    <m/>
    <m/>
  </r>
  <r>
    <n v="6670"/>
    <d v="2021-03-15T00:00:00"/>
    <n v="3"/>
    <x v="3"/>
    <s v="Benjamin Stark"/>
    <s v="Associate Data Scientist"/>
    <s v="Best Buy"/>
    <x v="0"/>
    <s v="America"/>
    <s v="Minnesota"/>
    <s v="Ramla's"/>
    <s v="No inmail sent"/>
    <x v="0"/>
    <d v="2021-04-14T00:00:00"/>
    <d v="2021-05-12T00:00:00"/>
    <n v="5"/>
    <m/>
    <m/>
    <s v="Neutral"/>
    <d v="2021-05-11T00:00:00"/>
    <m/>
    <m/>
    <m/>
    <m/>
    <m/>
  </r>
  <r>
    <n v="6671"/>
    <d v="2021-03-15T00:00:00"/>
    <n v="3"/>
    <x v="3"/>
    <s v="Disen Liu"/>
    <s v="Sr. Manager, Customer Analytics"/>
    <s v="Crate and Barrel"/>
    <x v="0"/>
    <s v="America"/>
    <s v="Illinois"/>
    <s v="Ramla's"/>
    <s v="No inmail sent"/>
    <x v="3"/>
    <m/>
    <m/>
    <n v="0"/>
    <m/>
    <m/>
    <m/>
    <m/>
    <m/>
    <m/>
    <m/>
    <m/>
    <m/>
  </r>
  <r>
    <n v="6672"/>
    <d v="2021-03-15T00:00:00"/>
    <n v="3"/>
    <x v="3"/>
    <s v="Alicia Waters"/>
    <s v="&lt;"/>
    <s v="Crate and Barrel"/>
    <x v="0"/>
    <s v="America"/>
    <s v="Illinois"/>
    <s v="Ramla's"/>
    <s v="No inmail sent"/>
    <x v="1"/>
    <m/>
    <m/>
    <n v="0"/>
    <m/>
    <m/>
    <m/>
    <m/>
    <m/>
    <m/>
    <m/>
    <m/>
    <m/>
  </r>
  <r>
    <n v="6673"/>
    <d v="2021-03-15T00:00:00"/>
    <n v="3"/>
    <x v="3"/>
    <s v="Frithjof van der Heide"/>
    <s v="Campaign Performance Team Lead - Insights &amp; Analytics"/>
    <s v="Ahold Delhaize"/>
    <x v="0"/>
    <s v="Europe"/>
    <s v="Netherlands"/>
    <s v="Ramla's"/>
    <s v="No inmail sent"/>
    <x v="1"/>
    <m/>
    <m/>
    <n v="0"/>
    <m/>
    <m/>
    <m/>
    <m/>
    <m/>
    <m/>
    <m/>
    <m/>
    <m/>
  </r>
  <r>
    <n v="6674"/>
    <d v="2021-03-15T00:00:00"/>
    <n v="3"/>
    <x v="3"/>
    <s v="Elpida Ormanidou"/>
    <s v="President"/>
    <s v="Starbucks"/>
    <x v="0"/>
    <s v="America"/>
    <s v="Washington"/>
    <s v="Ramla's"/>
    <s v="No inmail sent"/>
    <x v="0"/>
    <d v="2021-04-13T00:00:00"/>
    <d v="2022-02-10T00:00:00"/>
    <n v="2"/>
    <m/>
    <m/>
    <m/>
    <m/>
    <m/>
    <m/>
    <m/>
    <m/>
    <m/>
  </r>
  <r>
    <n v="6675"/>
    <d v="2021-03-15T00:00:00"/>
    <n v="3"/>
    <x v="3"/>
    <s v="Tyler Chellew"/>
    <s v="Director FP&amp;A - Merch Finance, Marketing Analytics, E-com"/>
    <s v="Five Below"/>
    <x v="0"/>
    <s v="America"/>
    <s v="Philadelphia"/>
    <s v="Ramla's"/>
    <s v="No inmail sent"/>
    <x v="3"/>
    <m/>
    <m/>
    <n v="0"/>
    <m/>
    <m/>
    <m/>
    <m/>
    <m/>
    <m/>
    <m/>
    <m/>
    <m/>
  </r>
  <r>
    <n v="6676"/>
    <d v="2021-03-15T00:00:00"/>
    <n v="3"/>
    <x v="3"/>
    <s v="Bhushit Nema"/>
    <s v="Senior Data Analyst"/>
    <s v="Carters Inc."/>
    <x v="0"/>
    <s v="America"/>
    <s v="Georgia"/>
    <s v="Ramla's"/>
    <s v="No inmail sent"/>
    <x v="3"/>
    <m/>
    <m/>
    <n v="0"/>
    <m/>
    <m/>
    <m/>
    <m/>
    <m/>
    <m/>
    <m/>
    <m/>
    <m/>
  </r>
  <r>
    <n v="6677"/>
    <d v="2021-03-15T00:00:00"/>
    <n v="3"/>
    <x v="3"/>
    <s v="John Howard"/>
    <s v="Vice President, Consumer Insights and Analytics"/>
    <m/>
    <x v="0"/>
    <s v="America"/>
    <s v="Maryland"/>
    <s v="Ramla's"/>
    <s v="No inmail sent"/>
    <x v="3"/>
    <m/>
    <m/>
    <n v="0"/>
    <m/>
    <m/>
    <m/>
    <m/>
    <m/>
    <m/>
    <m/>
    <m/>
    <m/>
  </r>
  <r>
    <n v="6678"/>
    <d v="2021-03-15T00:00:00"/>
    <n v="3"/>
    <x v="0"/>
    <s v="Stuart Jamieson"/>
    <s v="Director Science , Global Delivery Services - Modeling and Optimization"/>
    <s v="Amazon"/>
    <x v="0"/>
    <s v="America"/>
    <s v="Washington"/>
    <s v="Ramla's"/>
    <s v="No inmail sent"/>
    <x v="1"/>
    <m/>
    <m/>
    <n v="0"/>
    <m/>
    <m/>
    <m/>
    <m/>
    <m/>
    <m/>
    <m/>
    <m/>
    <m/>
  </r>
  <r>
    <n v="6679"/>
    <d v="2021-03-15T00:00:00"/>
    <n v="3"/>
    <x v="0"/>
    <s v="Melissa Taney"/>
    <s v="Head of Marketing &amp; Analytics | Prime Video Channels"/>
    <s v="Amazon"/>
    <x v="0"/>
    <s v="America"/>
    <s v="Washington"/>
    <s v="Ramla's"/>
    <s v="No inmail sent"/>
    <x v="1"/>
    <m/>
    <m/>
    <n v="0"/>
    <m/>
    <m/>
    <m/>
    <m/>
    <m/>
    <m/>
    <m/>
    <m/>
    <m/>
  </r>
  <r>
    <n v="6680"/>
    <d v="2021-03-15T00:00:00"/>
    <n v="3"/>
    <x v="0"/>
    <s v="Sam B."/>
    <s v="Analytics &amp; Media Manager"/>
    <s v="Amazon"/>
    <x v="0"/>
    <s v="America"/>
    <s v="Toronto"/>
    <s v="Ramla's"/>
    <s v="No inmail sent"/>
    <x v="1"/>
    <m/>
    <m/>
    <n v="0"/>
    <m/>
    <m/>
    <m/>
    <m/>
    <m/>
    <m/>
    <m/>
    <m/>
    <m/>
  </r>
  <r>
    <n v="6681"/>
    <d v="2021-10-01T00:00:00"/>
    <m/>
    <x v="4"/>
    <s v="Shipra Arora"/>
    <s v="Director, Data Analytics and Search, Omnicom"/>
    <s v="BAREFOOT"/>
    <x v="1"/>
    <s v="America"/>
    <s v="Ohio"/>
    <s v="Personal"/>
    <s v="No inmail sent"/>
    <x v="0"/>
    <d v="2021-10-01T00:00:00"/>
    <d v="2022-02-28T00:00:00"/>
    <m/>
    <n v="5"/>
    <m/>
    <m/>
    <m/>
    <m/>
    <m/>
    <m/>
    <m/>
    <m/>
  </r>
  <r>
    <n v="6682"/>
    <d v="2021-03-15T00:00:00"/>
    <n v="3"/>
    <x v="3"/>
    <s v="John Shallcross"/>
    <s v="Senior Analyst - Business Agility FS"/>
    <s v="The Very Group"/>
    <x v="0"/>
    <s v="Europe"/>
    <s v="United Kingdom"/>
    <s v="Ramla's"/>
    <s v="No inmail sent"/>
    <x v="1"/>
    <m/>
    <m/>
    <n v="0"/>
    <m/>
    <m/>
    <m/>
    <m/>
    <m/>
    <m/>
    <m/>
    <m/>
    <m/>
  </r>
  <r>
    <n v="6683"/>
    <d v="2021-03-15T00:00:00"/>
    <n v="3"/>
    <x v="2"/>
    <s v="Jeffrey Schmid"/>
    <s v="Data Analyst"/>
    <s v="Coop"/>
    <x v="0"/>
    <s v="Europe"/>
    <s v="Switzerland"/>
    <s v="Ramla's"/>
    <s v="No inmail sent"/>
    <x v="0"/>
    <d v="2021-03-22T00:00:00"/>
    <d v="2021-04-16T00:00:00"/>
    <n v="4"/>
    <m/>
    <m/>
    <s v="None"/>
    <m/>
    <m/>
    <m/>
    <m/>
    <m/>
    <s v="LI message sent"/>
  </r>
  <r>
    <n v="6684"/>
    <d v="2021-03-15T00:00:00"/>
    <n v="3"/>
    <x v="3"/>
    <s v="Agata Siembida"/>
    <s v="Data Scientist"/>
    <s v="The Very Group"/>
    <x v="0"/>
    <s v="Europe"/>
    <s v="United Kingdom"/>
    <s v="Ramla's"/>
    <s v="No inmail sent"/>
    <x v="1"/>
    <m/>
    <m/>
    <n v="0"/>
    <m/>
    <m/>
    <m/>
    <m/>
    <m/>
    <m/>
    <m/>
    <m/>
    <m/>
  </r>
  <r>
    <n v="6685"/>
    <d v="2021-03-15T00:00:00"/>
    <n v="3"/>
    <x v="3"/>
    <s v="James Adams"/>
    <s v="Senior Customer Analyst"/>
    <s v="Argos"/>
    <x v="0"/>
    <s v="Europe"/>
    <s v="United Kingdom"/>
    <s v="Ramla's"/>
    <s v="No inmail sent"/>
    <x v="1"/>
    <m/>
    <m/>
    <n v="0"/>
    <m/>
    <m/>
    <m/>
    <m/>
    <m/>
    <m/>
    <m/>
    <m/>
    <m/>
  </r>
  <r>
    <n v="6686"/>
    <d v="2021-03-15T00:00:00"/>
    <n v="3"/>
    <x v="3"/>
    <s v="Lauri Korhonen"/>
    <s v="Customer Insight Manager"/>
    <s v="Kesko - K-Group"/>
    <x v="0"/>
    <s v="Europe"/>
    <s v="Finland"/>
    <s v="Ramla's"/>
    <s v="No inmail sent"/>
    <x v="1"/>
    <m/>
    <m/>
    <n v="0"/>
    <m/>
    <m/>
    <m/>
    <m/>
    <m/>
    <m/>
    <m/>
    <m/>
    <m/>
  </r>
  <r>
    <n v="6687"/>
    <d v="2021-03-15T00:00:00"/>
    <n v="3"/>
    <x v="3"/>
    <s v="Eric Bibelnieks"/>
    <s v="VP, Marketing Analytics Services &amp; Data Sciences"/>
    <s v="Ascena Retail Group, Inc."/>
    <x v="0"/>
    <s v="America"/>
    <s v="Minnesota"/>
    <s v="Ramla's"/>
    <s v="No inmail sent"/>
    <x v="1"/>
    <m/>
    <m/>
    <n v="0"/>
    <m/>
    <m/>
    <m/>
    <m/>
    <m/>
    <m/>
    <m/>
    <m/>
    <m/>
  </r>
  <r>
    <n v="6688"/>
    <d v="2021-03-15T00:00:00"/>
    <n v="3"/>
    <x v="2"/>
    <s v="Cory Trerattanapun"/>
    <s v="Customer Portfolio Analyst"/>
    <s v="Grainger"/>
    <x v="0"/>
    <s v="America"/>
    <s v="Illinois"/>
    <s v="Ramla's"/>
    <s v="No inmail sent"/>
    <x v="0"/>
    <d v="2021-03-11T00:00:00"/>
    <d v="2021-04-16T00:00:00"/>
    <n v="4"/>
    <m/>
    <m/>
    <m/>
    <m/>
    <m/>
    <m/>
    <m/>
    <m/>
    <s v="LI message sent"/>
  </r>
  <r>
    <n v="6689"/>
    <d v="2021-03-15T00:00:00"/>
    <n v="3"/>
    <x v="2"/>
    <s v="Brad Delaney"/>
    <s v="Channel Strategist"/>
    <s v="MERGE"/>
    <x v="1"/>
    <s v="America"/>
    <s v="Illinois"/>
    <s v="Ramla's"/>
    <s v="No inmail sent"/>
    <x v="0"/>
    <d v="2021-03-25T00:00:00"/>
    <d v="2021-04-16T00:00:00"/>
    <n v="4"/>
    <m/>
    <m/>
    <s v="None"/>
    <m/>
    <m/>
    <m/>
    <m/>
    <m/>
    <s v="LI message sent"/>
  </r>
  <r>
    <n v="6690"/>
    <d v="2021-03-15T00:00:00"/>
    <n v="3"/>
    <x v="3"/>
    <s v="Kevin Y. Lee"/>
    <s v="Associate Marketing Data Scientist"/>
    <s v="RaceTrac"/>
    <x v="0"/>
    <s v="America"/>
    <s v="Atlanta"/>
    <s v="Ramla's"/>
    <s v="No inmail sent"/>
    <x v="1"/>
    <m/>
    <m/>
    <n v="0"/>
    <m/>
    <m/>
    <m/>
    <m/>
    <m/>
    <m/>
    <m/>
    <m/>
    <m/>
  </r>
  <r>
    <n v="6691"/>
    <d v="2021-03-15T00:00:00"/>
    <n v="3"/>
    <x v="3"/>
    <s v="Kelly Tew"/>
    <s v="Director of Insights and Analytics"/>
    <s v="Wakefern Food Corp."/>
    <x v="0"/>
    <s v="America"/>
    <s v="New York"/>
    <s v="Ramla's"/>
    <s v="9/20/2021"/>
    <x v="1"/>
    <m/>
    <m/>
    <n v="0"/>
    <m/>
    <m/>
    <m/>
    <m/>
    <m/>
    <m/>
    <m/>
    <m/>
    <m/>
  </r>
  <r>
    <n v="6692"/>
    <d v="2021-03-15T00:00:00"/>
    <n v="3"/>
    <x v="2"/>
    <s v="Jonathan Hoss"/>
    <s v="Senior Analyst Brand Advocate "/>
    <s v="Lowe's Companies, Inc."/>
    <x v="0"/>
    <s v="America"/>
    <s v="Illinois"/>
    <s v="Ramla's"/>
    <s v="No inmail sent"/>
    <x v="0"/>
    <d v="2021-03-16T00:00:00"/>
    <d v="2021-07-07T00:00:00"/>
    <n v="7"/>
    <m/>
    <m/>
    <m/>
    <m/>
    <m/>
    <m/>
    <m/>
    <m/>
    <s v="LI message sent"/>
  </r>
  <r>
    <n v="6693"/>
    <d v="2021-03-15T00:00:00"/>
    <n v="3"/>
    <x v="3"/>
    <s v="Sanket Sharma"/>
    <s v="Senior Manager, Retail Media Exchange Analytics"/>
    <s v="CVS Health"/>
    <x v="0"/>
    <s v="America"/>
    <s v="Massachusetts"/>
    <s v="Ramla's"/>
    <s v="No inmail sent"/>
    <x v="3"/>
    <m/>
    <m/>
    <n v="0"/>
    <m/>
    <m/>
    <m/>
    <m/>
    <m/>
    <m/>
    <m/>
    <m/>
    <m/>
  </r>
  <r>
    <n v="6694"/>
    <d v="2021-03-15T00:00:00"/>
    <n v="3"/>
    <x v="3"/>
    <s v="Carrie Cuscia"/>
    <s v="Sr Product Manager"/>
    <s v="CVS Health"/>
    <x v="0"/>
    <s v="America"/>
    <s v="Massachusetts"/>
    <s v="Ramla's"/>
    <s v="No inmail sent"/>
    <x v="3"/>
    <m/>
    <m/>
    <n v="0"/>
    <m/>
    <m/>
    <m/>
    <m/>
    <m/>
    <m/>
    <m/>
    <m/>
    <m/>
  </r>
  <r>
    <n v="6695"/>
    <d v="2021-03-15T00:00:00"/>
    <n v="3"/>
    <x v="3"/>
    <s v="Rui Li"/>
    <s v="Senior Manager"/>
    <s v="CVS Health"/>
    <x v="0"/>
    <s v="America"/>
    <s v="Massachusetts"/>
    <s v="Ramla's"/>
    <s v="No inmail sent"/>
    <x v="3"/>
    <m/>
    <m/>
    <n v="0"/>
    <m/>
    <m/>
    <m/>
    <m/>
    <m/>
    <m/>
    <m/>
    <m/>
    <m/>
  </r>
  <r>
    <n v="6696"/>
    <d v="2021-03-15T00:00:00"/>
    <n v="3"/>
    <x v="0"/>
    <s v="Guy B."/>
    <s v="Sr. Director, Marketing and e-Commerce"/>
    <s v="Kroger"/>
    <x v="0"/>
    <s v="America"/>
    <s v="Florida"/>
    <s v="Ramla's"/>
    <s v="No inmail sent"/>
    <x v="1"/>
    <m/>
    <m/>
    <n v="0"/>
    <m/>
    <m/>
    <m/>
    <m/>
    <m/>
    <m/>
    <m/>
    <m/>
    <m/>
  </r>
  <r>
    <n v="6697"/>
    <d v="2021-03-15T00:00:00"/>
    <n v="3"/>
    <x v="2"/>
    <s v="Sadiq Isu"/>
    <s v="Marketing Coordinating Manager"/>
    <s v="PuroClean"/>
    <x v="0"/>
    <s v="America"/>
    <s v="Ohio"/>
    <s v="Ramla's"/>
    <s v="No inmail sent"/>
    <x v="0"/>
    <d v="2021-08-09T00:00:00"/>
    <d v="2021-11-08T00:00:00"/>
    <n v="11"/>
    <m/>
    <n v="219"/>
    <m/>
    <m/>
    <m/>
    <m/>
    <m/>
    <m/>
    <m/>
  </r>
  <r>
    <n v="6698"/>
    <d v="2021-11-01T00:00:00"/>
    <n v="11"/>
    <x v="2"/>
    <s v="Elizabeth Distel-Grady"/>
    <s v="Media Director"/>
    <s v="LoSasso Integrated Marketing"/>
    <x v="1"/>
    <s v="America"/>
    <s v="Illinois"/>
    <s v="Ramla's"/>
    <s v="No inmail sent"/>
    <x v="0"/>
    <d v="2021-11-03T00:00:00"/>
    <d v="2021-12-02T00:00:00"/>
    <m/>
    <m/>
    <m/>
    <m/>
    <m/>
    <m/>
    <m/>
    <m/>
    <m/>
    <m/>
  </r>
  <r>
    <n v="6699"/>
    <d v="2021-03-15T00:00:00"/>
    <n v="3"/>
    <x v="3"/>
    <s v="Nikki Vadera"/>
    <s v="Marketing Director"/>
    <s v="Henkel"/>
    <x v="3"/>
    <s v="Europe"/>
    <s v="United Kingdom"/>
    <s v="Ramla's"/>
    <s v="No inmail sent"/>
    <x v="3"/>
    <m/>
    <m/>
    <n v="0"/>
    <m/>
    <m/>
    <m/>
    <m/>
    <m/>
    <m/>
    <m/>
    <m/>
    <m/>
  </r>
  <r>
    <n v="6700"/>
    <d v="2021-03-15T00:00:00"/>
    <n v="3"/>
    <x v="3"/>
    <s v="Natalja Sidorova"/>
    <s v="Marketing Director Beauty"/>
    <s v="Henkel"/>
    <x v="3"/>
    <s v="Europe"/>
    <s v="Latvia"/>
    <s v="Ramla's"/>
    <s v="No inmail sent"/>
    <x v="3"/>
    <m/>
    <m/>
    <n v="0"/>
    <m/>
    <m/>
    <m/>
    <m/>
    <m/>
    <m/>
    <m/>
    <m/>
    <m/>
  </r>
  <r>
    <n v="6701"/>
    <d v="2021-03-15T00:00:00"/>
    <n v="3"/>
    <x v="3"/>
    <s v="Mark Anthony Edmonson"/>
    <s v="Head of Ecommerce Sales and Digital &amp; Shopper Marketing"/>
    <s v="Henkel"/>
    <x v="3"/>
    <s v="America"/>
    <s v="Connecticut"/>
    <s v="Ramla's"/>
    <s v="No inmail sent"/>
    <x v="1"/>
    <m/>
    <m/>
    <n v="0"/>
    <m/>
    <m/>
    <m/>
    <m/>
    <m/>
    <m/>
    <m/>
    <m/>
    <m/>
  </r>
  <r>
    <n v="6702"/>
    <d v="2021-03-15T00:00:00"/>
    <n v="3"/>
    <x v="3"/>
    <s v="Cristina Marinucci"/>
    <s v="Global Head of Shopper - Insights &amp; Analytics"/>
    <s v="Mondelēz International"/>
    <x v="3"/>
    <s v="America"/>
    <s v="Pennsylvania"/>
    <s v="Ramla's"/>
    <s v="No inmail sent"/>
    <x v="0"/>
    <d v="2021-03-12T00:00:00"/>
    <d v="2022-02-10T00:00:00"/>
    <n v="2"/>
    <m/>
    <m/>
    <m/>
    <m/>
    <m/>
    <m/>
    <m/>
    <m/>
    <m/>
  </r>
  <r>
    <n v="6703"/>
    <d v="2021-03-15T00:00:00"/>
    <n v="3"/>
    <x v="3"/>
    <s v="Agustin De Dios Iglesias"/>
    <s v="Director, Global Growth Analytics"/>
    <s v="Mondelēz International"/>
    <x v="3"/>
    <s v="America"/>
    <s v="New Jersey"/>
    <s v="Ramla's"/>
    <s v="No inmail sent"/>
    <x v="3"/>
    <m/>
    <m/>
    <n v="0"/>
    <m/>
    <m/>
    <m/>
    <m/>
    <m/>
    <m/>
    <m/>
    <m/>
    <m/>
  </r>
  <r>
    <n v="6704"/>
    <d v="2021-03-15T00:00:00"/>
    <n v="3"/>
    <x v="3"/>
    <s v="Vanessa Harrer"/>
    <s v="Marketing Director Philadelphia Europe"/>
    <s v="Mondelēz International"/>
    <x v="3"/>
    <s v="Europe"/>
    <s v="Switzerland"/>
    <s v="Ramla's"/>
    <s v="No inmail sent"/>
    <x v="3"/>
    <m/>
    <m/>
    <n v="0"/>
    <m/>
    <m/>
    <m/>
    <m/>
    <m/>
    <m/>
    <m/>
    <m/>
    <m/>
  </r>
  <r>
    <n v="6705"/>
    <d v="2021-03-15T00:00:00"/>
    <n v="3"/>
    <x v="3"/>
    <s v="Kamila De Maria"/>
    <s v="Senior Brand Manager- Commercial Marketing - Candy"/>
    <s v="Mondelēz International"/>
    <x v="3"/>
    <s v="America"/>
    <s v="New York"/>
    <s v="Ramla's"/>
    <s v="No inmail sent"/>
    <x v="3"/>
    <m/>
    <m/>
    <n v="0"/>
    <m/>
    <m/>
    <m/>
    <m/>
    <m/>
    <m/>
    <m/>
    <m/>
    <m/>
  </r>
  <r>
    <n v="6706"/>
    <d v="2021-03-15T00:00:00"/>
    <n v="3"/>
    <x v="3"/>
    <s v="Kush Pande"/>
    <s v="Growth Analytics Lead, Europe"/>
    <s v="Mondelēz International"/>
    <x v="3"/>
    <s v="Europe"/>
    <s v="United Kingdom"/>
    <s v="Ramla's"/>
    <s v="No inmail sent"/>
    <x v="0"/>
    <d v="2021-03-12T00:00:00"/>
    <d v="2022-02-10T00:00:00"/>
    <n v="2"/>
    <m/>
    <m/>
    <m/>
    <m/>
    <m/>
    <m/>
    <m/>
    <m/>
    <m/>
  </r>
  <r>
    <n v="6707"/>
    <d v="2021-03-15T00:00:00"/>
    <n v="3"/>
    <x v="3"/>
    <s v="Elly Kosakova"/>
    <s v="Analytics Manager, Chocolate &amp; Seasonal"/>
    <s v="Mondelēz International"/>
    <x v="3"/>
    <s v="America"/>
    <s v="Canada "/>
    <s v="Ramla's"/>
    <s v="No inmail sent"/>
    <x v="3"/>
    <m/>
    <m/>
    <n v="0"/>
    <m/>
    <m/>
    <m/>
    <m/>
    <m/>
    <m/>
    <m/>
    <m/>
    <m/>
  </r>
  <r>
    <n v="6708"/>
    <d v="2021-03-15T00:00:00"/>
    <n v="3"/>
    <x v="3"/>
    <s v="Ipsitaa Panigrahi"/>
    <s v="Global Media and Digital Analytics Manager"/>
    <s v="Mondelēz International"/>
    <x v="3"/>
    <s v="America"/>
    <s v="New York"/>
    <s v="Ramla's"/>
    <s v="No inmail sent"/>
    <x v="0"/>
    <d v="2018-10-08T00:00:00"/>
    <d v="2022-02-18T00:00:00"/>
    <n v="2"/>
    <m/>
    <m/>
    <m/>
    <m/>
    <m/>
    <m/>
    <m/>
    <m/>
    <m/>
  </r>
  <r>
    <n v="6709"/>
    <d v="2021-03-15T00:00:00"/>
    <n v="3"/>
    <x v="2"/>
    <s v="Chris Simon"/>
    <s v="Professional Services Director, Doctor Operationsx"/>
    <s v="Visionworks"/>
    <x v="0"/>
    <s v="America"/>
    <s v="Minnesota"/>
    <s v="Ramla's"/>
    <s v="No inmail sent"/>
    <x v="0"/>
    <m/>
    <d v="2021-03-18T00:00:00"/>
    <n v="3"/>
    <m/>
    <n v="363"/>
    <s v="Negative"/>
    <m/>
    <m/>
    <m/>
    <m/>
    <m/>
    <s v="LI message sent"/>
  </r>
  <r>
    <n v="6710"/>
    <d v="2021-03-15T00:00:00"/>
    <n v="3"/>
    <x v="3"/>
    <s v="Benjamin Brenton"/>
    <s v="Sr. Consultant"/>
    <s v="CVS Health"/>
    <x v="0"/>
    <s v="America"/>
    <s v="Illinois"/>
    <s v="Ramla's"/>
    <s v="No inmail sent"/>
    <x v="3"/>
    <m/>
    <m/>
    <n v="0"/>
    <m/>
    <m/>
    <m/>
    <m/>
    <m/>
    <m/>
    <m/>
    <m/>
    <m/>
  </r>
  <r>
    <n v="6711"/>
    <d v="2021-03-15T00:00:00"/>
    <n v="3"/>
    <x v="2"/>
    <s v="Jason Loehr"/>
    <s v="SVP, Strategy"/>
    <s v="Tracer"/>
    <x v="7"/>
    <s v="America"/>
    <s v="New York"/>
    <s v="Ramla's"/>
    <s v="No inmail sent"/>
    <x v="0"/>
    <d v="2021-03-16T00:00:00"/>
    <d v="2021-07-07T00:00:00"/>
    <n v="7"/>
    <m/>
    <m/>
    <m/>
    <m/>
    <m/>
    <m/>
    <m/>
    <m/>
    <s v="LI message sent"/>
  </r>
  <r>
    <n v="6712"/>
    <d v="2021-03-15T00:00:00"/>
    <n v="3"/>
    <x v="3"/>
    <s v="Shuyu(Eva) W."/>
    <s v="Data Scientist"/>
    <s v="Aetna"/>
    <x v="0"/>
    <s v="America"/>
    <s v="New York"/>
    <s v="Ramla's"/>
    <s v="No inmail sent"/>
    <x v="1"/>
    <m/>
    <m/>
    <n v="0"/>
    <m/>
    <m/>
    <m/>
    <m/>
    <m/>
    <m/>
    <m/>
    <m/>
    <m/>
  </r>
  <r>
    <n v="6713"/>
    <d v="2021-03-15T00:00:00"/>
    <n v="3"/>
    <x v="2"/>
    <s v="Matthew Culver"/>
    <s v="Lead Marketing Strategist, Retail Brand Experience"/>
    <s v="Target"/>
    <x v="0"/>
    <s v="America"/>
    <s v="Minnesota"/>
    <s v="Ramla's"/>
    <s v="No inmail sent"/>
    <x v="0"/>
    <m/>
    <d v="2021-08-25T00:00:00"/>
    <n v="8"/>
    <m/>
    <m/>
    <s v="None"/>
    <m/>
    <m/>
    <m/>
    <m/>
    <m/>
    <s v="LI message sent"/>
  </r>
  <r>
    <n v="6714"/>
    <d v="2021-03-15T00:00:00"/>
    <n v="3"/>
    <x v="3"/>
    <s v="Ari Johnson"/>
    <s v="Executive Director, Data Science"/>
    <s v="Aetna"/>
    <x v="0"/>
    <s v="America"/>
    <s v="Connecticut"/>
    <s v="Ramla's"/>
    <s v="No inmail sent"/>
    <x v="1"/>
    <m/>
    <m/>
    <n v="0"/>
    <m/>
    <m/>
    <m/>
    <m/>
    <m/>
    <m/>
    <m/>
    <m/>
    <m/>
  </r>
  <r>
    <n v="6715"/>
    <d v="2021-03-15T00:00:00"/>
    <n v="3"/>
    <x v="3"/>
    <s v="Paul Riese"/>
    <s v="Senior Manager Marketing Analytics, Intelligence, and Financial Analysis"/>
    <s v="GoodLife Fitness"/>
    <x v="0"/>
    <s v="America"/>
    <s v="Ontario"/>
    <s v="Ramla's"/>
    <s v="No inmail sent"/>
    <x v="3"/>
    <m/>
    <m/>
    <n v="0"/>
    <m/>
    <m/>
    <m/>
    <m/>
    <m/>
    <m/>
    <m/>
    <m/>
    <m/>
  </r>
  <r>
    <n v="6716"/>
    <d v="2021-03-15T00:00:00"/>
    <n v="3"/>
    <x v="3"/>
    <s v="Lucia Capocasa"/>
    <s v="Global Product &amp; Service Manager"/>
    <s v="Amplifon"/>
    <x v="0"/>
    <s v="Europe"/>
    <s v="Italy"/>
    <s v="Ramla's"/>
    <s v="No inmail sent"/>
    <x v="3"/>
    <m/>
    <m/>
    <n v="0"/>
    <m/>
    <m/>
    <m/>
    <m/>
    <m/>
    <m/>
    <m/>
    <m/>
    <m/>
  </r>
  <r>
    <n v="6717"/>
    <d v="2021-03-15T00:00:00"/>
    <n v="3"/>
    <x v="3"/>
    <s v="Lindsay Spletter"/>
    <s v="Digital Marketing "/>
    <s v="Mattress Firm"/>
    <x v="0"/>
    <s v="America"/>
    <s v="Texas"/>
    <s v="Ramla's"/>
    <s v="No inmail sent"/>
    <x v="3"/>
    <m/>
    <m/>
    <n v="0"/>
    <m/>
    <m/>
    <m/>
    <m/>
    <m/>
    <m/>
    <m/>
    <m/>
    <m/>
  </r>
  <r>
    <n v="6718"/>
    <d v="2021-03-15T00:00:00"/>
    <n v="3"/>
    <x v="3"/>
    <s v="John Neill"/>
    <s v="Director Of Financial Planning &amp; Analysis"/>
    <s v="Save A Lot"/>
    <x v="0"/>
    <s v="America"/>
    <s v="Missouri"/>
    <s v="Ramla's"/>
    <s v="No inmail sent"/>
    <x v="3"/>
    <m/>
    <m/>
    <n v="0"/>
    <m/>
    <m/>
    <m/>
    <m/>
    <m/>
    <m/>
    <m/>
    <m/>
    <m/>
  </r>
  <r>
    <n v="6719"/>
    <d v="2021-10-01T00:00:00"/>
    <m/>
    <x v="4"/>
    <s v="Susanna Moan"/>
    <s v="Chief Data Officer"/>
    <s v="Currys Plc"/>
    <x v="0"/>
    <s v="Europe"/>
    <s v="United Kingdom"/>
    <s v="Ramla's"/>
    <s v="10-06-21"/>
    <x v="1"/>
    <m/>
    <m/>
    <m/>
    <m/>
    <m/>
    <m/>
    <m/>
    <m/>
    <m/>
    <m/>
    <m/>
    <m/>
  </r>
  <r>
    <n v="6720"/>
    <d v="2021-03-15T00:00:00"/>
    <n v="3"/>
    <x v="3"/>
    <s v="Karl Nadherny"/>
    <s v="Director of Data Science"/>
    <s v="Tailored Brands, Inc."/>
    <x v="0"/>
    <s v="America"/>
    <s v="California"/>
    <s v="Ramla's"/>
    <s v="No inmail sent"/>
    <x v="3"/>
    <m/>
    <m/>
    <n v="0"/>
    <m/>
    <m/>
    <m/>
    <m/>
    <m/>
    <m/>
    <m/>
    <m/>
    <m/>
  </r>
  <r>
    <n v="6721"/>
    <d v="2021-03-15T00:00:00"/>
    <n v="3"/>
    <x v="3"/>
    <s v="Nicholas Klensch"/>
    <s v="Statistician"/>
    <s v="Sensormatic"/>
    <x v="0"/>
    <s v="America"/>
    <s v="Illinois"/>
    <s v="Ramla's"/>
    <s v="No inmail sent"/>
    <x v="3"/>
    <m/>
    <m/>
    <n v="0"/>
    <m/>
    <m/>
    <m/>
    <m/>
    <m/>
    <m/>
    <m/>
    <m/>
    <m/>
  </r>
  <r>
    <n v="6722"/>
    <d v="2021-03-15T00:00:00"/>
    <n v="3"/>
    <x v="3"/>
    <s v="Jim Davis"/>
    <s v="Interim VP of Marketing and Ecommerce"/>
    <s v="Buck Mason"/>
    <x v="0"/>
    <s v="America"/>
    <s v="Nebraska"/>
    <s v="Ramla's"/>
    <s v="No inmail sent"/>
    <x v="3"/>
    <m/>
    <m/>
    <n v="0"/>
    <m/>
    <m/>
    <m/>
    <m/>
    <m/>
    <m/>
    <m/>
    <m/>
    <m/>
  </r>
  <r>
    <n v="6723"/>
    <d v="2021-03-15T00:00:00"/>
    <n v="3"/>
    <x v="3"/>
    <s v="Ben Cohen-Leadholm"/>
    <s v="Vice President Marketing"/>
    <s v="Good Feet Worldwide"/>
    <x v="0"/>
    <s v="America"/>
    <s v="California"/>
    <s v="Ramla's"/>
    <s v="No inmail sent"/>
    <x v="3"/>
    <m/>
    <m/>
    <n v="0"/>
    <m/>
    <m/>
    <m/>
    <m/>
    <m/>
    <m/>
    <m/>
    <m/>
    <m/>
  </r>
  <r>
    <n v="6724"/>
    <d v="2021-03-15T00:00:00"/>
    <n v="3"/>
    <x v="3"/>
    <s v="Rob Heier"/>
    <s v="Project Manager"/>
    <s v="IKEA"/>
    <x v="0"/>
    <s v="Europe"/>
    <s v="Sweden"/>
    <s v="Ramla's"/>
    <s v="No inmail sent"/>
    <x v="3"/>
    <m/>
    <m/>
    <n v="0"/>
    <m/>
    <m/>
    <m/>
    <m/>
    <m/>
    <m/>
    <m/>
    <m/>
    <m/>
  </r>
  <r>
    <n v="6725"/>
    <d v="2021-03-15T00:00:00"/>
    <n v="3"/>
    <x v="3"/>
    <s v="Kari Jensen"/>
    <s v="Analytics Director"/>
    <s v="Saatchi &amp; Saatchi"/>
    <x v="0"/>
    <s v="America"/>
    <s v="California"/>
    <s v="Ramla's"/>
    <s v="No inmail sent"/>
    <x v="3"/>
    <m/>
    <m/>
    <n v="0"/>
    <m/>
    <m/>
    <m/>
    <m/>
    <m/>
    <m/>
    <m/>
    <m/>
    <m/>
  </r>
  <r>
    <n v="6726"/>
    <d v="2021-03-15T00:00:00"/>
    <n v="3"/>
    <x v="3"/>
    <s v="Merri Horng"/>
    <s v="Manager, Media Analytics"/>
    <s v="Kohl's"/>
    <x v="0"/>
    <s v="America"/>
    <s v="Wisconsin"/>
    <s v="Ramla's"/>
    <s v="No inmail sent"/>
    <x v="0"/>
    <d v="2021-03-11T00:00:00"/>
    <d v="2021-10-14T00:00:00"/>
    <n v="10"/>
    <n v="1"/>
    <m/>
    <s v="None"/>
    <m/>
    <m/>
    <m/>
    <m/>
    <m/>
    <m/>
  </r>
  <r>
    <n v="6727"/>
    <d v="2021-03-15T00:00:00"/>
    <n v="3"/>
    <x v="3"/>
    <s v="Minnie Dimesa"/>
    <s v="EVP, Advanced Media &amp; Marketing"/>
    <s v="Icon Media Direct"/>
    <x v="0"/>
    <s v="America"/>
    <s v="California"/>
    <s v="Ramla's"/>
    <s v="No inmail sent"/>
    <x v="3"/>
    <m/>
    <m/>
    <n v="0"/>
    <m/>
    <m/>
    <m/>
    <m/>
    <m/>
    <m/>
    <m/>
    <m/>
    <m/>
  </r>
  <r>
    <n v="6728"/>
    <d v="2021-03-15T00:00:00"/>
    <n v="3"/>
    <x v="3"/>
    <s v="Pratik Kodial"/>
    <s v="Vice President of Marketing Effectiveness"/>
    <s v="JCPenney"/>
    <x v="0"/>
    <s v="America"/>
    <s v="Texas"/>
    <s v="Ramla's"/>
    <s v="No inmail sent"/>
    <x v="0"/>
    <d v="2021-03-11T00:00:00"/>
    <d v="2021-05-03T00:00:00"/>
    <n v="5"/>
    <m/>
    <m/>
    <s v="Neutral"/>
    <d v="2021-05-04T00:00:00"/>
    <m/>
    <m/>
    <m/>
    <m/>
    <m/>
  </r>
  <r>
    <n v="6729"/>
    <d v="2021-03-15T00:00:00"/>
    <n v="3"/>
    <x v="3"/>
    <s v="Stephen Peteritas"/>
    <s v="Marketing"/>
    <s v="H&amp;R Block"/>
    <x v="0"/>
    <s v="America"/>
    <s v="Missouri"/>
    <s v="Ramla's"/>
    <s v="No inmail sent"/>
    <x v="0"/>
    <d v="2021-03-17T00:00:00"/>
    <m/>
    <n v="0"/>
    <m/>
    <m/>
    <s v="Neutral"/>
    <d v="2021-03-17T00:00:00"/>
    <m/>
    <m/>
    <m/>
    <m/>
    <m/>
  </r>
  <r>
    <n v="6730"/>
    <d v="2021-03-15T00:00:00"/>
    <n v="3"/>
    <x v="3"/>
    <s v="Linna Wang"/>
    <s v="ROMI Analyst"/>
    <s v="Saks Fifth Avenue"/>
    <x v="0"/>
    <s v="America"/>
    <s v="New York"/>
    <s v="Ramla's"/>
    <s v="No inmail sent"/>
    <x v="0"/>
    <d v="2021-03-12T00:00:00"/>
    <d v="2021-04-23T00:00:00"/>
    <n v="4"/>
    <m/>
    <m/>
    <s v="Neutral"/>
    <d v="2021-04-26T00:00:00"/>
    <m/>
    <m/>
    <m/>
    <m/>
    <m/>
  </r>
  <r>
    <n v="6731"/>
    <d v="2021-03-15T00:00:00"/>
    <n v="3"/>
    <x v="3"/>
    <s v="Sanjay Sadasivan"/>
    <s v="Lead Data Scientist"/>
    <s v="L Brands"/>
    <x v="0"/>
    <s v="Asia"/>
    <s v="India"/>
    <s v="Ramla's"/>
    <s v="No inmail sent"/>
    <x v="0"/>
    <d v="2021-03-12T00:00:00"/>
    <m/>
    <n v="0"/>
    <m/>
    <m/>
    <s v="Neutral"/>
    <d v="2021-03-12T00:00:00"/>
    <m/>
    <m/>
    <m/>
    <m/>
    <m/>
  </r>
  <r>
    <n v="6732"/>
    <d v="2021-03-15T00:00:00"/>
    <n v="3"/>
    <x v="3"/>
    <s v="Stefan Starzer"/>
    <s v="Project Manager | Corporate Strategy &amp; Financial Services"/>
    <s v="BMW Group"/>
    <x v="0"/>
    <s v="Europe"/>
    <s v="Germany"/>
    <s v="Ramla's"/>
    <s v="No inmail sent"/>
    <x v="3"/>
    <m/>
    <m/>
    <n v="0"/>
    <m/>
    <m/>
    <m/>
    <m/>
    <m/>
    <m/>
    <m/>
    <m/>
    <m/>
  </r>
  <r>
    <n v="6733"/>
    <d v="2021-03-15T00:00:00"/>
    <n v="3"/>
    <x v="3"/>
    <s v="Philip Chiappini"/>
    <s v="Principal Marketing Analyst"/>
    <s v="REI"/>
    <x v="0"/>
    <s v="America"/>
    <s v="Washington"/>
    <s v="Ramla's"/>
    <s v="No inmail sent"/>
    <x v="2"/>
    <m/>
    <m/>
    <n v="0"/>
    <m/>
    <m/>
    <m/>
    <m/>
    <m/>
    <m/>
    <m/>
    <m/>
    <m/>
  </r>
  <r>
    <n v="6734"/>
    <d v="2021-03-15T00:00:00"/>
    <n v="3"/>
    <x v="3"/>
    <s v="Andrea Sherrill"/>
    <s v="Analytics Lead, Growth"/>
    <s v="Daily Harvest"/>
    <x v="0"/>
    <s v="America"/>
    <s v="New York"/>
    <s v="Ramla's"/>
    <s v="No inmail sent"/>
    <x v="3"/>
    <m/>
    <m/>
    <n v="0"/>
    <m/>
    <m/>
    <m/>
    <m/>
    <m/>
    <m/>
    <m/>
    <m/>
    <m/>
  </r>
  <r>
    <n v="6735"/>
    <d v="2021-03-15T00:00:00"/>
    <n v="3"/>
    <x v="3"/>
    <s v="Max Remer"/>
    <s v="Vice President of Business Intelligence"/>
    <s v="Blue Apron"/>
    <x v="0"/>
    <s v="America"/>
    <s v="Texas"/>
    <s v="Ramla's"/>
    <s v="No inmail sent"/>
    <x v="3"/>
    <m/>
    <m/>
    <n v="0"/>
    <m/>
    <m/>
    <m/>
    <m/>
    <m/>
    <m/>
    <m/>
    <m/>
    <m/>
  </r>
  <r>
    <n v="6736"/>
    <d v="2021-03-15T00:00:00"/>
    <n v="3"/>
    <x v="3"/>
    <s v="Santina Lavin"/>
    <s v="MD &amp; CMO"/>
    <s v="HelloFresh"/>
    <x v="0"/>
    <s v="America"/>
    <s v="Texas"/>
    <s v="Ramla's"/>
    <s v="No inmail sent"/>
    <x v="3"/>
    <m/>
    <m/>
    <n v="0"/>
    <m/>
    <m/>
    <m/>
    <m/>
    <m/>
    <m/>
    <m/>
    <m/>
    <m/>
  </r>
  <r>
    <n v="6737"/>
    <d v="2021-03-15T00:00:00"/>
    <n v="3"/>
    <x v="3"/>
    <s v="Juan Camilo Orduz"/>
    <s v="Senior Data Scientist"/>
    <s v="HelloFresh"/>
    <x v="0"/>
    <s v="Europe"/>
    <s v="Germany"/>
    <s v="Ramla's"/>
    <s v="No inmail sent"/>
    <x v="1"/>
    <m/>
    <m/>
    <n v="0"/>
    <m/>
    <m/>
    <m/>
    <m/>
    <m/>
    <m/>
    <m/>
    <m/>
    <m/>
  </r>
  <r>
    <n v="6738"/>
    <d v="2021-03-15T00:00:00"/>
    <n v="3"/>
    <x v="3"/>
    <s v="Christina Coraglio"/>
    <s v="Senior Manager, Product Development"/>
    <s v="HelloFresh"/>
    <x v="0"/>
    <s v="America"/>
    <s v="New York"/>
    <s v="Ramla's"/>
    <s v="No inmail sent"/>
    <x v="1"/>
    <m/>
    <m/>
    <n v="0"/>
    <m/>
    <m/>
    <m/>
    <m/>
    <m/>
    <m/>
    <m/>
    <m/>
    <m/>
  </r>
  <r>
    <n v="6739"/>
    <d v="2021-03-15T00:00:00"/>
    <n v="3"/>
    <x v="3"/>
    <s v="Dr. Madana Bachika"/>
    <s v="Data Science – Customer Data &amp; Analytics"/>
    <s v="Gap"/>
    <x v="0"/>
    <s v="Asia"/>
    <s v="India"/>
    <s v="Ramla's"/>
    <s v="No inmail sent"/>
    <x v="0"/>
    <d v="2021-03-11T00:00:00"/>
    <d v="2021-08-12T00:00:00"/>
    <n v="8"/>
    <m/>
    <m/>
    <s v="Negative"/>
    <d v="2021-08-16T00:00:00"/>
    <m/>
    <m/>
    <m/>
    <m/>
    <m/>
  </r>
  <r>
    <n v="6740"/>
    <d v="2021-03-15T00:00:00"/>
    <n v="3"/>
    <x v="3"/>
    <s v="Volha Korziuk"/>
    <s v="Data Analyst"/>
    <s v="Flo Health Inc."/>
    <x v="0"/>
    <s v="Europe"/>
    <s v="Belarus"/>
    <s v="Ramla's"/>
    <s v="No inmail sent"/>
    <x v="0"/>
    <d v="2021-08-13T00:00:00"/>
    <d v="2021-09-02T00:00:00"/>
    <n v="9"/>
    <m/>
    <m/>
    <s v="Negative"/>
    <d v="2021-09-03T00:00:00"/>
    <m/>
    <m/>
    <m/>
    <m/>
    <m/>
  </r>
  <r>
    <n v="6741"/>
    <d v="2021-03-15T00:00:00"/>
    <n v="3"/>
    <x v="3"/>
    <s v="Patrick Travers"/>
    <s v="Head of Data Science"/>
    <s v="The DB Method"/>
    <x v="0"/>
    <s v="America"/>
    <s v="New York"/>
    <s v="Ramla's"/>
    <s v="No inmail sent"/>
    <x v="1"/>
    <m/>
    <m/>
    <n v="0"/>
    <m/>
    <m/>
    <m/>
    <m/>
    <m/>
    <m/>
    <m/>
    <m/>
    <m/>
  </r>
  <r>
    <n v="6742"/>
    <d v="2021-03-15T00:00:00"/>
    <n v="3"/>
    <x v="3"/>
    <s v="Priya Prasad"/>
    <s v="Senior Analyst, Growth Marketing"/>
    <s v="lululemon"/>
    <x v="0"/>
    <s v="America"/>
    <s v="Canada "/>
    <s v="Ramla's"/>
    <s v="No inmail sent"/>
    <x v="0"/>
    <d v="2021-05-17T00:00:00"/>
    <d v="2022-02-10T00:00:00"/>
    <n v="2"/>
    <m/>
    <m/>
    <m/>
    <m/>
    <m/>
    <m/>
    <m/>
    <m/>
    <m/>
  </r>
  <r>
    <n v="6743"/>
    <d v="2021-03-15T00:00:00"/>
    <n v="3"/>
    <x v="3"/>
    <s v="Jamie Armstrong"/>
    <s v="Senior Director, Advertising Technology and Performance"/>
    <s v="Loblaw Companies Limited"/>
    <x v="0"/>
    <s v="America"/>
    <s v="Canada "/>
    <s v="Ramla's"/>
    <s v="No inmail sent"/>
    <x v="0"/>
    <d v="2021-04-01T00:00:00"/>
    <d v="2021-08-12T00:00:00"/>
    <n v="8"/>
    <m/>
    <m/>
    <s v="Negative"/>
    <d v="2021-08-12T00:00:00"/>
    <m/>
    <m/>
    <m/>
    <m/>
    <m/>
  </r>
  <r>
    <n v="6744"/>
    <d v="2021-03-15T00:00:00"/>
    <n v="3"/>
    <x v="3"/>
    <s v="Lejin Varghese"/>
    <s v="Data Science Manager"/>
    <s v="Loblaw Companies Limited"/>
    <x v="0"/>
    <s v="America"/>
    <s v="Canada "/>
    <s v="Ramla's"/>
    <s v="No inmail sent"/>
    <x v="0"/>
    <d v="2021-03-11T00:00:00"/>
    <d v="2022-02-10T00:00:00"/>
    <n v="2"/>
    <m/>
    <m/>
    <m/>
    <m/>
    <m/>
    <m/>
    <m/>
    <m/>
    <m/>
  </r>
  <r>
    <n v="6745"/>
    <d v="2021-03-15T00:00:00"/>
    <n v="3"/>
    <x v="3"/>
    <s v="Anna E. Shen"/>
    <s v="Owner"/>
    <s v="Square"/>
    <x v="0"/>
    <s v="America"/>
    <s v="California"/>
    <s v="Ramla's"/>
    <s v="No inmail sent"/>
    <x v="1"/>
    <m/>
    <m/>
    <n v="0"/>
    <m/>
    <m/>
    <m/>
    <m/>
    <m/>
    <m/>
    <m/>
    <m/>
    <m/>
  </r>
  <r>
    <n v="6746"/>
    <d v="2021-03-15T00:00:00"/>
    <n v="3"/>
    <x v="3"/>
    <s v="Ryan Swartz"/>
    <s v="Director, Data Science"/>
    <s v="Capital One"/>
    <x v="0"/>
    <s v="America"/>
    <s v="Philadelphia"/>
    <s v="Ramla's"/>
    <s v="No inmail sent"/>
    <x v="3"/>
    <m/>
    <m/>
    <n v="0"/>
    <m/>
    <m/>
    <m/>
    <m/>
    <m/>
    <m/>
    <m/>
    <m/>
    <m/>
  </r>
  <r>
    <n v="6747"/>
    <d v="2021-03-15T00:00:00"/>
    <n v="3"/>
    <x v="3"/>
    <s v="Anand Jain"/>
    <s v="Director, Data Analysis"/>
    <s v="Capital One"/>
    <x v="0"/>
    <s v="America"/>
    <s v="Washington"/>
    <s v="Ramla's"/>
    <s v="No inmail sent"/>
    <x v="3"/>
    <m/>
    <m/>
    <n v="0"/>
    <m/>
    <m/>
    <m/>
    <m/>
    <m/>
    <m/>
    <m/>
    <m/>
    <m/>
  </r>
  <r>
    <n v="6748"/>
    <d v="2021-03-15T00:00:00"/>
    <n v="3"/>
    <x v="3"/>
    <s v="Phil Upton-Rowley"/>
    <s v="Manager Marketing Finance"/>
    <s v="Albertsons Companies"/>
    <x v="0"/>
    <s v="America"/>
    <s v="Idaho"/>
    <s v="Ramla's"/>
    <s v="No inmail sent"/>
    <x v="1"/>
    <m/>
    <m/>
    <n v="0"/>
    <m/>
    <m/>
    <m/>
    <m/>
    <m/>
    <m/>
    <m/>
    <m/>
    <m/>
  </r>
  <r>
    <n v="6749"/>
    <d v="2021-03-15T00:00:00"/>
    <n v="3"/>
    <x v="3"/>
    <s v="Holly Joslyn"/>
    <s v="Director, Advanced Analytics and Insights"/>
    <s v="Starcom"/>
    <x v="1"/>
    <s v="America"/>
    <s v="Charlotte"/>
    <s v="Ramla's"/>
    <s v="No inmail sent"/>
    <x v="1"/>
    <m/>
    <m/>
    <n v="0"/>
    <m/>
    <m/>
    <m/>
    <m/>
    <m/>
    <m/>
    <m/>
    <m/>
    <m/>
  </r>
  <r>
    <n v="6750"/>
    <d v="2022-03-02T00:00:00"/>
    <n v="3"/>
    <x v="3"/>
    <s v="Arunava Chatterjee"/>
    <s v="Director"/>
    <s v="Kantar"/>
    <x v="1"/>
    <s v="America"/>
    <s v="Georgia"/>
    <s v="Personal"/>
    <s v="No inmail sent"/>
    <x v="1"/>
    <m/>
    <m/>
    <n v="0"/>
    <m/>
    <m/>
    <m/>
    <m/>
    <m/>
    <m/>
    <m/>
    <m/>
    <m/>
  </r>
  <r>
    <n v="6751"/>
    <d v="2021-03-15T00:00:00"/>
    <n v="3"/>
    <x v="3"/>
    <s v="Hui Fang Phua"/>
    <s v="South AP Market Research and Data Analytics Advisor"/>
    <s v="ExxonMobil"/>
    <x v="0"/>
    <s v="Asia"/>
    <s v="Singapore"/>
    <s v="Ramla's"/>
    <s v="No inmail sent"/>
    <x v="1"/>
    <m/>
    <m/>
    <n v="0"/>
    <m/>
    <m/>
    <m/>
    <m/>
    <m/>
    <m/>
    <m/>
    <m/>
    <m/>
  </r>
  <r>
    <n v="6752"/>
    <d v="2021-03-15T00:00:00"/>
    <n v="3"/>
    <x v="3"/>
    <s v="Akul Kailwoo"/>
    <s v="Analytics Manager"/>
    <s v="Al Tayer Group"/>
    <x v="0"/>
    <s v="Asia"/>
    <s v="United Arab Emirates"/>
    <s v="Ramla's"/>
    <s v="No inmail sent"/>
    <x v="0"/>
    <d v="2021-03-11T00:00:00"/>
    <d v="2021-08-02T00:00:00"/>
    <n v="8"/>
    <m/>
    <m/>
    <s v="Neutral"/>
    <d v="2021-08-02T00:00:00"/>
    <m/>
    <m/>
    <m/>
    <m/>
    <m/>
  </r>
  <r>
    <n v="6753"/>
    <d v="2021-03-15T00:00:00"/>
    <n v="3"/>
    <x v="3"/>
    <s v="Sachin Arora"/>
    <s v="Senior Manager, Marketing Insights &amp; Strategic Initiatives"/>
    <s v="Hudson's Bay Company"/>
    <x v="0"/>
    <s v="America"/>
    <s v="Canada "/>
    <s v="Ramla's"/>
    <s v="No inmail sent"/>
    <x v="0"/>
    <d v="2021-03-11T00:00:00"/>
    <d v="2021-09-28T00:00:00"/>
    <n v="9"/>
    <m/>
    <m/>
    <s v="Negative"/>
    <d v="2021-09-30T00:00:00"/>
    <m/>
    <m/>
    <m/>
    <m/>
    <m/>
  </r>
  <r>
    <n v="6754"/>
    <d v="2021-03-15T00:00:00"/>
    <n v="3"/>
    <x v="3"/>
    <s v="Gauri Shanker GR"/>
    <s v="Data Science Lead"/>
    <s v="Shell"/>
    <x v="0"/>
    <s v="Asia"/>
    <s v="India"/>
    <s v="Ramla's"/>
    <s v="No inmail sent"/>
    <x v="1"/>
    <m/>
    <m/>
    <n v="0"/>
    <m/>
    <m/>
    <m/>
    <m/>
    <m/>
    <m/>
    <m/>
    <m/>
    <m/>
  </r>
  <r>
    <n v="6755"/>
    <d v="2021-03-15T00:00:00"/>
    <n v="3"/>
    <x v="3"/>
    <s v="Vividha Kaul"/>
    <s v="Global Marketing Analytics Lead"/>
    <s v="Shell"/>
    <x v="0"/>
    <s v="Asia"/>
    <s v="India"/>
    <s v="Ramla's"/>
    <s v="No inmail sent"/>
    <x v="1"/>
    <m/>
    <m/>
    <n v="0"/>
    <m/>
    <m/>
    <m/>
    <m/>
    <m/>
    <m/>
    <m/>
    <m/>
    <m/>
  </r>
  <r>
    <n v="6756"/>
    <d v="2021-03-15T00:00:00"/>
    <n v="3"/>
    <x v="3"/>
    <s v="Hong Keat Ng"/>
    <s v="Market Research and Data Analytics Manager"/>
    <s v="ExxonMobil"/>
    <x v="0"/>
    <s v="Asia"/>
    <s v="Singapore"/>
    <s v="Ramla's"/>
    <s v="No inmail sent"/>
    <x v="1"/>
    <m/>
    <m/>
    <n v="0"/>
    <m/>
    <m/>
    <m/>
    <m/>
    <m/>
    <m/>
    <m/>
    <m/>
    <m/>
  </r>
  <r>
    <n v="6757"/>
    <d v="2021-03-15T00:00:00"/>
    <n v="3"/>
    <x v="3"/>
    <s v="Ananth Varma"/>
    <s v="Senior Manager, Marketing Analytics"/>
    <s v="Dropbox"/>
    <x v="7"/>
    <s v="America"/>
    <s v="California"/>
    <s v="Ramla's"/>
    <s v="No inmail sent"/>
    <x v="1"/>
    <m/>
    <m/>
    <n v="0"/>
    <m/>
    <m/>
    <m/>
    <m/>
    <m/>
    <m/>
    <m/>
    <m/>
    <m/>
  </r>
  <r>
    <n v="6758"/>
    <d v="2021-03-15T00:00:00"/>
    <n v="3"/>
    <x v="3"/>
    <s v="Sofoklis Zymnis"/>
    <s v="Marketing Science, Manager"/>
    <s v="Nike"/>
    <x v="0"/>
    <s v="Europe"/>
    <s v="Netherlands"/>
    <s v="Ramla's"/>
    <s v="No inmail sent"/>
    <x v="1"/>
    <m/>
    <m/>
    <n v="0"/>
    <m/>
    <m/>
    <m/>
    <m/>
    <m/>
    <m/>
    <m/>
    <m/>
    <m/>
  </r>
  <r>
    <n v="6759"/>
    <d v="2021-03-15T00:00:00"/>
    <n v="3"/>
    <x v="3"/>
    <s v="Amber Shively"/>
    <s v="Integrated Media Strategist"/>
    <s v="Kroger"/>
    <x v="0"/>
    <s v="America"/>
    <s v="Oregon"/>
    <s v="Ramla's"/>
    <s v="No inmail sent"/>
    <x v="0"/>
    <d v="2021-04-01T00:00:00"/>
    <d v="2021-10-14T00:00:00"/>
    <n v="10"/>
    <m/>
    <m/>
    <s v="None"/>
    <m/>
    <m/>
    <m/>
    <m/>
    <m/>
    <m/>
  </r>
  <r>
    <n v="6760"/>
    <d v="2021-03-15T00:00:00"/>
    <n v="3"/>
    <x v="3"/>
    <s v="Chris Diette"/>
    <s v="Director, Category Strategy &amp; Profit Improvement"/>
    <s v="CVS Health"/>
    <x v="0"/>
    <s v="America"/>
    <s v="Rhode Island"/>
    <s v="Ramla's"/>
    <s v="No inmail sent"/>
    <x v="0"/>
    <d v="2021-03-11T00:00:00"/>
    <m/>
    <n v="0"/>
    <m/>
    <m/>
    <m/>
    <m/>
    <m/>
    <m/>
    <m/>
    <m/>
    <s v="in contact with CVS already"/>
  </r>
  <r>
    <n v="6761"/>
    <d v="2021-03-15T00:00:00"/>
    <n v="3"/>
    <x v="3"/>
    <s v="Kevin Wachholz"/>
    <s v="Category Marketing Lead / Decor Division"/>
    <s v="The Home Depot"/>
    <x v="0"/>
    <s v="America"/>
    <s v="Georgia"/>
    <s v="Ramla's"/>
    <s v="No inmail sent"/>
    <x v="1"/>
    <m/>
    <m/>
    <n v="0"/>
    <m/>
    <m/>
    <m/>
    <m/>
    <m/>
    <m/>
    <m/>
    <m/>
    <m/>
  </r>
  <r>
    <n v="6762"/>
    <d v="2021-03-15T00:00:00"/>
    <n v="3"/>
    <x v="3"/>
    <s v="Jennifer Ottoson"/>
    <s v="Finance Manager - Merchandise Capital"/>
    <s v="The Home Depot"/>
    <x v="0"/>
    <s v="America"/>
    <s v="Georgia"/>
    <s v="Ramla's"/>
    <s v="No inmail sent"/>
    <x v="1"/>
    <m/>
    <m/>
    <n v="0"/>
    <m/>
    <m/>
    <m/>
    <m/>
    <m/>
    <m/>
    <m/>
    <m/>
    <m/>
  </r>
  <r>
    <n v="6763"/>
    <d v="2021-03-15T00:00:00"/>
    <n v="3"/>
    <x v="3"/>
    <s v="Katy Campbell"/>
    <s v="Sr. Manager, Analytics Delivery"/>
    <s v="Sleep Number Corporation"/>
    <x v="0"/>
    <s v="America"/>
    <s v="Minnesota"/>
    <s v="Ramla's"/>
    <s v="No inmail sent"/>
    <x v="0"/>
    <d v="2021-03-15T00:00:00"/>
    <d v="2021-07-26T00:00:00"/>
    <n v="7"/>
    <m/>
    <m/>
    <s v="Negative"/>
    <d v="2021-07-29T00:00:00"/>
    <m/>
    <m/>
    <m/>
    <m/>
    <m/>
  </r>
  <r>
    <n v="6764"/>
    <d v="2021-03-15T00:00:00"/>
    <n v="3"/>
    <x v="3"/>
    <s v="Cedric Abali"/>
    <s v="Manager &amp; Senior Consultant, Analytics"/>
    <s v="Precima"/>
    <x v="0"/>
    <s v="America"/>
    <s v="Canada "/>
    <s v="Ramla's"/>
    <s v="No inmail sent"/>
    <x v="0"/>
    <d v="2021-03-12T00:00:00"/>
    <m/>
    <n v="0"/>
    <m/>
    <m/>
    <s v="Neutral"/>
    <d v="2021-03-13T00:00:00"/>
    <m/>
    <m/>
    <m/>
    <m/>
    <m/>
  </r>
  <r>
    <n v="6765"/>
    <d v="2021-03-15T00:00:00"/>
    <n v="3"/>
    <x v="3"/>
    <s v="Gregory Collins"/>
    <s v="Director of Corporate Strategy and Analytics"/>
    <s v="The Joint Chiropractic"/>
    <x v="0"/>
    <s v="America"/>
    <s v="Phoenix"/>
    <s v="Ramla's"/>
    <s v="No inmail sent"/>
    <x v="0"/>
    <d v="2021-03-13T00:00:00"/>
    <d v="2021-07-05T00:00:00"/>
    <n v="7"/>
    <m/>
    <m/>
    <s v="Negative"/>
    <d v="2021-07-05T00:00:00"/>
    <m/>
    <m/>
    <m/>
    <m/>
    <m/>
  </r>
  <r>
    <n v="6766"/>
    <d v="2021-03-15T00:00:00"/>
    <n v="3"/>
    <x v="2"/>
    <s v="Courtney Desmond"/>
    <s v="Manager, Global Marketing Analytics"/>
    <s v="Reebok"/>
    <x v="0"/>
    <s v="America"/>
    <s v="Massachusetts"/>
    <s v="Ramla's"/>
    <s v="No inmail sent"/>
    <x v="0"/>
    <m/>
    <d v="2021-07-28T00:00:00"/>
    <n v="7"/>
    <m/>
    <m/>
    <m/>
    <m/>
    <m/>
    <m/>
    <m/>
    <m/>
    <s v="Follow up message sent "/>
  </r>
  <r>
    <n v="6767"/>
    <d v="2021-03-15T00:00:00"/>
    <n v="3"/>
    <x v="2"/>
    <s v="Robert Boyle II"/>
    <s v="Marketing Analytics Specialist"/>
    <s v="PetSmart"/>
    <x v="0"/>
    <s v="America"/>
    <s v="Arizona"/>
    <s v="Ramla's"/>
    <s v="No inmail sent"/>
    <x v="0"/>
    <m/>
    <m/>
    <n v="0"/>
    <m/>
    <m/>
    <s v="Negative"/>
    <m/>
    <m/>
    <m/>
    <m/>
    <m/>
    <s v="Follow up message sent "/>
  </r>
  <r>
    <n v="6768"/>
    <d v="2021-03-15T00:00:00"/>
    <n v="3"/>
    <x v="3"/>
    <s v="David Bird"/>
    <s v="EMEA Digital Data and Analytics Manager"/>
    <s v="Kimberly-clark"/>
    <x v="3"/>
    <s v="Europe"/>
    <s v="United Kingdom"/>
    <s v="Ramla's"/>
    <s v="No inmail sent"/>
    <x v="1"/>
    <m/>
    <m/>
    <n v="0"/>
    <m/>
    <m/>
    <m/>
    <m/>
    <m/>
    <m/>
    <m/>
    <m/>
    <m/>
  </r>
  <r>
    <n v="6769"/>
    <d v="2021-03-15T00:00:00"/>
    <n v="3"/>
    <x v="3"/>
    <s v="Jacqueline Lane"/>
    <s v="Manager, Digital Media"/>
    <s v="Sleep Number Corporation"/>
    <x v="0"/>
    <s v="America"/>
    <s v="Minneapolis"/>
    <s v="Ramla's"/>
    <s v="No inmail sent"/>
    <x v="1"/>
    <m/>
    <m/>
    <n v="0"/>
    <m/>
    <m/>
    <m/>
    <m/>
    <m/>
    <m/>
    <m/>
    <m/>
    <m/>
  </r>
  <r>
    <n v="6770"/>
    <d v="2021-03-15T00:00:00"/>
    <n v="3"/>
    <x v="3"/>
    <s v="Kelly Walden"/>
    <s v="Sr. Manager Global Media Learning &amp; Measurement"/>
    <s v="adidas"/>
    <x v="0"/>
    <s v="Europe"/>
    <s v="Netherlands"/>
    <s v="Ramla's"/>
    <s v="No inmail sent"/>
    <x v="0"/>
    <d v="2021-03-12T00:00:00"/>
    <d v="2021-11-04T00:00:00"/>
    <n v="11"/>
    <m/>
    <m/>
    <s v="Positive"/>
    <d v="2021-08-02T00:00:00"/>
    <m/>
    <m/>
    <m/>
    <m/>
    <m/>
  </r>
  <r>
    <n v="6771"/>
    <d v="2021-03-15T00:00:00"/>
    <n v="3"/>
    <x v="3"/>
    <s v="Muhammad Ali"/>
    <s v="Senior Specialist - Marketing"/>
    <s v="Levi Strauss &amp; Co."/>
    <x v="0"/>
    <s v="Asia"/>
    <s v="Pakistan"/>
    <s v="Ramla's"/>
    <s v="No inmail sent"/>
    <x v="0"/>
    <d v="2021-05-10T00:00:00"/>
    <d v="2022-01-20T00:00:00"/>
    <n v="1"/>
    <m/>
    <m/>
    <m/>
    <m/>
    <m/>
    <m/>
    <m/>
    <m/>
    <m/>
  </r>
  <r>
    <n v="6772"/>
    <d v="2021-03-15T00:00:00"/>
    <n v="3"/>
    <x v="3"/>
    <s v="Anthony Bakken"/>
    <s v="Director Of Licensee Marketing"/>
    <s v="Ashley HomeStore Retail Headquarters"/>
    <x v="0"/>
    <s v="America"/>
    <s v="Florida"/>
    <s v="Ramla's"/>
    <s v="No inmail sent"/>
    <x v="1"/>
    <m/>
    <m/>
    <n v="0"/>
    <m/>
    <m/>
    <m/>
    <m/>
    <m/>
    <m/>
    <m/>
    <m/>
    <m/>
  </r>
  <r>
    <n v="6773"/>
    <d v="2021-03-15T00:00:00"/>
    <n v="3"/>
    <x v="3"/>
    <s v="Raymond Colotti"/>
    <s v="Director of Digital Marketing"/>
    <s v="Bed Bath &amp; Beyond"/>
    <x v="0"/>
    <s v="America"/>
    <s v="New Jersey"/>
    <s v="Ramla's"/>
    <s v="No inmail sent"/>
    <x v="1"/>
    <m/>
    <m/>
    <n v="0"/>
    <m/>
    <m/>
    <m/>
    <m/>
    <m/>
    <m/>
    <m/>
    <m/>
    <m/>
  </r>
  <r>
    <n v="6774"/>
    <d v="2021-03-15T00:00:00"/>
    <n v="3"/>
    <x v="3"/>
    <s v="Vivek Kalpande"/>
    <s v="Group Vice President, Customer Service and Experience Strategy, Product Management and Operations"/>
    <s v="Albertsons Companies"/>
    <x v="0"/>
    <s v="America"/>
    <s v="California"/>
    <s v="Ramla's"/>
    <s v="No inmail sent"/>
    <x v="1"/>
    <m/>
    <m/>
    <n v="0"/>
    <m/>
    <m/>
    <m/>
    <m/>
    <m/>
    <m/>
    <m/>
    <m/>
    <m/>
  </r>
  <r>
    <n v="6775"/>
    <d v="2021-03-15T00:00:00"/>
    <n v="3"/>
    <x v="3"/>
    <s v="Kevin Arkell"/>
    <s v="Performance Marketing Senior Manager"/>
    <s v="Kimberly-clark"/>
    <x v="3"/>
    <s v="America"/>
    <s v="Wisconsin"/>
    <s v="Ramla's"/>
    <s v="No inmail sent"/>
    <x v="1"/>
    <m/>
    <m/>
    <n v="0"/>
    <m/>
    <m/>
    <m/>
    <m/>
    <m/>
    <m/>
    <m/>
    <m/>
    <m/>
  </r>
  <r>
    <n v="6776"/>
    <d v="2021-03-15T00:00:00"/>
    <n v="3"/>
    <x v="3"/>
    <s v="Ali Quinn"/>
    <s v="Marketing Director, Media"/>
    <s v="Kimberly-clark"/>
    <x v="3"/>
    <s v="America"/>
    <s v="Canada "/>
    <s v="Ramla's"/>
    <s v="No inmail sent"/>
    <x v="1"/>
    <m/>
    <m/>
    <n v="0"/>
    <m/>
    <m/>
    <m/>
    <m/>
    <m/>
    <m/>
    <m/>
    <m/>
    <m/>
  </r>
  <r>
    <n v="6777"/>
    <d v="2021-03-15T00:00:00"/>
    <n v="3"/>
    <x v="3"/>
    <s v="Jeffery Carson"/>
    <s v="Marketing Analytics Manager"/>
    <s v="Club Corp"/>
    <x v="12"/>
    <s v="America"/>
    <s v="Texas"/>
    <s v="Ramla's"/>
    <s v="No inmail sent"/>
    <x v="0"/>
    <d v="2021-03-15T00:00:00"/>
    <m/>
    <n v="0"/>
    <m/>
    <m/>
    <s v="Neutral"/>
    <d v="2021-03-15T00:00:00"/>
    <m/>
    <m/>
    <m/>
    <m/>
    <s v="they dont do MMM"/>
  </r>
  <r>
    <n v="6778"/>
    <d v="2021-03-15T00:00:00"/>
    <n v="3"/>
    <x v="3"/>
    <s v="Saugat Tripathy"/>
    <s v="Marketing Director, APAC"/>
    <s v="Kimberly-clark"/>
    <x v="3"/>
    <s v="Asia"/>
    <s v="Singapore"/>
    <s v="Ramla's"/>
    <s v="No inmail sent"/>
    <x v="1"/>
    <m/>
    <m/>
    <n v="0"/>
    <m/>
    <m/>
    <m/>
    <m/>
    <m/>
    <m/>
    <m/>
    <m/>
    <m/>
  </r>
  <r>
    <n v="6779"/>
    <d v="2021-03-15T00:00:00"/>
    <n v="3"/>
    <x v="3"/>
    <s v="Kevin Hill"/>
    <s v="Analyst: Performance Measurement and Reporting"/>
    <s v="Neiman Marcus Group"/>
    <x v="0"/>
    <s v="America"/>
    <s v="Texas"/>
    <s v="Ramla's"/>
    <s v="No inmail sent"/>
    <x v="0"/>
    <d v="2021-04-16T00:00:00"/>
    <d v="2022-01-20T00:00:00"/>
    <n v="1"/>
    <m/>
    <m/>
    <m/>
    <m/>
    <m/>
    <m/>
    <m/>
    <m/>
    <m/>
  </r>
  <r>
    <n v="6780"/>
    <d v="2021-03-15T00:00:00"/>
    <n v="3"/>
    <x v="3"/>
    <s v="Ben Dvorsky"/>
    <s v="Sr. Manager Marketing Technology &amp; Search"/>
    <s v="The North Face, a VF Company"/>
    <x v="3"/>
    <s v="America"/>
    <s v="Illinois"/>
    <s v="Ramla's"/>
    <s v="No inmail sent"/>
    <x v="1"/>
    <m/>
    <m/>
    <n v="0"/>
    <m/>
    <m/>
    <m/>
    <m/>
    <m/>
    <m/>
    <m/>
    <m/>
    <m/>
  </r>
  <r>
    <n v="6781"/>
    <d v="2021-03-15T00:00:00"/>
    <n v="3"/>
    <x v="3"/>
    <s v="Katarzyna Wozniak"/>
    <s v="Senior Manager Marketing Performance"/>
    <s v="SWAROVSKI"/>
    <x v="0"/>
    <s v="Europe"/>
    <s v="Switzerland"/>
    <s v="Ramla's"/>
    <s v="No inmail sent"/>
    <x v="2"/>
    <d v="2021-03-15T00:00:00"/>
    <d v="2021-05-12T00:00:00"/>
    <n v="5"/>
    <m/>
    <m/>
    <m/>
    <m/>
    <m/>
    <m/>
    <m/>
    <m/>
    <m/>
  </r>
  <r>
    <n v="6782"/>
    <d v="2021-03-16T00:00:00"/>
    <n v="3"/>
    <x v="3"/>
    <s v="Marco Vouk"/>
    <s v="Senior Manager Intelligence Innovation &amp; Automation"/>
    <s v="SWAROVSKI"/>
    <x v="0"/>
    <s v="Europe"/>
    <s v="Austria"/>
    <s v="Ramla's"/>
    <s v="No inmail sent"/>
    <x v="2"/>
    <m/>
    <m/>
    <n v="0"/>
    <m/>
    <m/>
    <m/>
    <m/>
    <m/>
    <m/>
    <m/>
    <m/>
    <m/>
  </r>
  <r>
    <n v="6783"/>
    <d v="2021-03-16T00:00:00"/>
    <n v="3"/>
    <x v="3"/>
    <s v="Jinchuan Yang"/>
    <s v="Sr Data Scientist"/>
    <s v="Mattel, Inc."/>
    <x v="3"/>
    <s v="America"/>
    <s v="California"/>
    <s v="Ramla's"/>
    <s v="No inmail sent"/>
    <x v="1"/>
    <m/>
    <m/>
    <n v="0"/>
    <m/>
    <m/>
    <m/>
    <m/>
    <m/>
    <m/>
    <m/>
    <m/>
    <m/>
  </r>
  <r>
    <n v="6784"/>
    <d v="2021-03-16T00:00:00"/>
    <n v="3"/>
    <x v="3"/>
    <s v="Mackenzie Wicklund"/>
    <s v="Senior Analyst, Customer Analytics and Insights"/>
    <s v="Anthropologie"/>
    <x v="0"/>
    <s v="America"/>
    <s v="Michigan"/>
    <s v="Ramla's"/>
    <s v="No inmail sent"/>
    <x v="0"/>
    <d v="2021-03-16T00:00:00"/>
    <d v="2021-05-05T00:00:00"/>
    <n v="5"/>
    <m/>
    <m/>
    <s v="Negative"/>
    <d v="2021-05-05T00:00:00"/>
    <m/>
    <m/>
    <m/>
    <m/>
    <m/>
  </r>
  <r>
    <n v="6785"/>
    <d v="2021-03-16T00:00:00"/>
    <n v="3"/>
    <x v="3"/>
    <s v="Maxime Lamouroux"/>
    <s v="Head of Data Insight"/>
    <s v="Kering"/>
    <x v="0"/>
    <s v="Europe"/>
    <s v="France"/>
    <s v="Ramla's"/>
    <s v="No inmail sent"/>
    <x v="0"/>
    <d v="2021-03-15T00:00:00"/>
    <d v="2021-12-07T00:00:00"/>
    <n v="12"/>
    <m/>
    <m/>
    <s v="Positive_FS"/>
    <d v="2021-11-22T00:00:00"/>
    <m/>
    <m/>
    <m/>
    <m/>
    <s v="He is familiar with MassTer from his previous job at ekimetrics"/>
  </r>
  <r>
    <n v="6786"/>
    <d v="2021-03-16T00:00:00"/>
    <n v="3"/>
    <x v="3"/>
    <s v="Justin Weag"/>
    <s v="Director, Digital Marketing"/>
    <s v="FULLBEAUTY Brands"/>
    <x v="3"/>
    <s v="America"/>
    <s v="New York"/>
    <s v="Ramla's"/>
    <s v="No inmail sent"/>
    <x v="1"/>
    <m/>
    <m/>
    <n v="0"/>
    <m/>
    <m/>
    <m/>
    <m/>
    <m/>
    <m/>
    <m/>
    <m/>
    <m/>
  </r>
  <r>
    <n v="6787"/>
    <d v="2021-03-16T00:00:00"/>
    <n v="3"/>
    <x v="3"/>
    <s v="Kari Kowalski"/>
    <s v="Head of Media"/>
    <s v="Pizza Hut"/>
    <x v="3"/>
    <s v="America"/>
    <s v="Texas"/>
    <s v="Ramla's"/>
    <s v="No inmail sent"/>
    <x v="1"/>
    <m/>
    <m/>
    <n v="0"/>
    <m/>
    <m/>
    <m/>
    <m/>
    <m/>
    <m/>
    <m/>
    <m/>
    <m/>
  </r>
  <r>
    <n v="6788"/>
    <d v="2021-03-16T00:00:00"/>
    <n v="3"/>
    <x v="3"/>
    <s v="Sara Broady"/>
    <s v="Associate Director Marketing Product Management"/>
    <s v="Chewy"/>
    <x v="3"/>
    <s v="America"/>
    <s v="Florida"/>
    <s v="Ramla's"/>
    <s v="9/16/2021"/>
    <x v="1"/>
    <m/>
    <m/>
    <n v="0"/>
    <m/>
    <m/>
    <m/>
    <m/>
    <m/>
    <m/>
    <m/>
    <m/>
    <m/>
  </r>
  <r>
    <n v="6789"/>
    <d v="2021-03-16T00:00:00"/>
    <n v="3"/>
    <x v="3"/>
    <s v="Christian Weise"/>
    <s v="Marketing Director"/>
    <s v="The HEINEKEN Company"/>
    <x v="3"/>
    <s v="Europe"/>
    <s v="Switzerland"/>
    <s v="Ramla's"/>
    <s v="No inmail sent"/>
    <x v="1"/>
    <m/>
    <m/>
    <n v="0"/>
    <m/>
    <m/>
    <m/>
    <m/>
    <m/>
    <m/>
    <m/>
    <m/>
    <m/>
  </r>
  <r>
    <n v="6790"/>
    <d v="2021-03-16T00:00:00"/>
    <n v="3"/>
    <x v="3"/>
    <s v="Jeremy T. Tse è¬å­è¬™"/>
    <s v="Finance Director, Business Planning &amp; Analysis"/>
    <s v="Pernod Ricard"/>
    <x v="3"/>
    <s v="America"/>
    <s v="New York"/>
    <s v="Ramla's"/>
    <s v="No inmail sent"/>
    <x v="1"/>
    <m/>
    <m/>
    <n v="0"/>
    <m/>
    <m/>
    <m/>
    <m/>
    <m/>
    <m/>
    <m/>
    <m/>
    <m/>
  </r>
  <r>
    <n v="6791"/>
    <d v="2021-03-16T00:00:00"/>
    <n v="3"/>
    <x v="3"/>
    <s v="Carene Baroni"/>
    <s v="Senior Category Insight Manager  Biscuit"/>
    <s v="MondelÄ“z International"/>
    <x v="3"/>
    <s v="Europe"/>
    <s v="France"/>
    <s v="Ramla's"/>
    <s v="No inmail sent"/>
    <x v="1"/>
    <m/>
    <m/>
    <n v="0"/>
    <m/>
    <m/>
    <m/>
    <m/>
    <m/>
    <m/>
    <m/>
    <m/>
    <m/>
  </r>
  <r>
    <n v="6792"/>
    <d v="2021-03-16T00:00:00"/>
    <n v="3"/>
    <x v="3"/>
    <s v="Anna Luengen"/>
    <s v="Brand Manager"/>
    <s v="Arla Foods"/>
    <x v="3"/>
    <s v="Europe"/>
    <s v="Germany"/>
    <s v="Ramla's"/>
    <s v="No inmail sent"/>
    <x v="1"/>
    <m/>
    <m/>
    <n v="0"/>
    <m/>
    <m/>
    <m/>
    <m/>
    <m/>
    <m/>
    <m/>
    <m/>
    <m/>
  </r>
  <r>
    <n v="6793"/>
    <d v="2021-03-16T00:00:00"/>
    <n v="3"/>
    <x v="3"/>
    <s v="Daniel Quinn"/>
    <s v="Advanced Analytics Manager"/>
    <s v="Post Holdings"/>
    <x v="3"/>
    <s v="America"/>
    <s v="New Jersey"/>
    <s v="Ramla's"/>
    <s v="No inmail sent"/>
    <x v="1"/>
    <m/>
    <m/>
    <n v="0"/>
    <m/>
    <m/>
    <m/>
    <m/>
    <m/>
    <m/>
    <m/>
    <m/>
    <m/>
  </r>
  <r>
    <n v="6794"/>
    <d v="2021-03-17T00:00:00"/>
    <n v="3"/>
    <x v="3"/>
    <s v="Ivan Grabar"/>
    <s v="Global Sales Insights Lead"/>
    <s v="Mars"/>
    <x v="3"/>
    <s v="America"/>
    <s v="New York"/>
    <s v="Ramla's"/>
    <s v="No inmail sent"/>
    <x v="1"/>
    <m/>
    <m/>
    <n v="0"/>
    <m/>
    <m/>
    <m/>
    <m/>
    <m/>
    <m/>
    <m/>
    <m/>
    <m/>
  </r>
  <r>
    <n v="6795"/>
    <d v="2021-03-17T00:00:00"/>
    <n v="3"/>
    <x v="3"/>
    <s v="John Migaleddi"/>
    <s v="Team Lead - Trade Promotion Management"/>
    <s v="Campbell Soup Company"/>
    <x v="3"/>
    <s v="America"/>
    <s v="New Jersey"/>
    <s v="Ramla's"/>
    <s v="No inmail sent"/>
    <x v="1"/>
    <m/>
    <m/>
    <n v="0"/>
    <m/>
    <m/>
    <m/>
    <m/>
    <m/>
    <m/>
    <m/>
    <m/>
    <m/>
  </r>
  <r>
    <n v="6796"/>
    <d v="2021-03-17T00:00:00"/>
    <n v="3"/>
    <x v="3"/>
    <s v="Adam Raycraft"/>
    <s v="Senior Brand Manager - Bai"/>
    <s v="Keurig Dr Pepper Inc."/>
    <x v="3"/>
    <s v="America"/>
    <s v="Texas"/>
    <s v="Ramla's"/>
    <s v="No inmail sent"/>
    <x v="1"/>
    <m/>
    <m/>
    <n v="0"/>
    <m/>
    <m/>
    <m/>
    <m/>
    <m/>
    <m/>
    <m/>
    <m/>
    <m/>
  </r>
  <r>
    <n v="6797"/>
    <d v="2021-03-17T00:00:00"/>
    <n v="3"/>
    <x v="3"/>
    <s v="Steve Bembenista"/>
    <s v="Brand Manager - Innovation"/>
    <s v="Johnsonville"/>
    <x v="3"/>
    <s v="America"/>
    <s v="Wisconsin"/>
    <s v="Ramla's"/>
    <s v="No inmail sent"/>
    <x v="1"/>
    <m/>
    <m/>
    <n v="0"/>
    <m/>
    <m/>
    <m/>
    <m/>
    <m/>
    <m/>
    <m/>
    <m/>
    <m/>
  </r>
  <r>
    <n v="6798"/>
    <d v="2021-03-17T00:00:00"/>
    <n v="3"/>
    <x v="3"/>
    <s v="Brent Roth"/>
    <s v="Consulting Statistician"/>
    <s v="Petco"/>
    <x v="0"/>
    <s v="America"/>
    <s v="California"/>
    <s v="Ramla's"/>
    <s v="No inmail sent"/>
    <x v="0"/>
    <d v="2021-03-16T00:00:00"/>
    <d v="2021-10-12T00:00:00"/>
    <n v="10"/>
    <m/>
    <m/>
    <s v="Neutral"/>
    <d v="2021-03-16T00:00:00"/>
    <m/>
    <m/>
    <m/>
    <m/>
    <m/>
  </r>
  <r>
    <n v="6799"/>
    <d v="2021-03-17T00:00:00"/>
    <n v="3"/>
    <x v="3"/>
    <s v="Christopher Florio"/>
    <s v="Senior Analyst, Insights and Analytics"/>
    <s v="Iovate Health Sciences International Inc."/>
    <x v="3"/>
    <s v="America"/>
    <s v="New York"/>
    <s v="Ramla's"/>
    <s v="No inmail sent"/>
    <x v="1"/>
    <m/>
    <m/>
    <n v="0"/>
    <m/>
    <m/>
    <m/>
    <m/>
    <m/>
    <m/>
    <m/>
    <m/>
    <m/>
  </r>
  <r>
    <n v="6800"/>
    <d v="2021-03-17T00:00:00"/>
    <n v="3"/>
    <x v="3"/>
    <s v="Maxime Devidal"/>
    <s v="ContrÃ´leur de gestion"/>
    <s v="Groupe SEB"/>
    <x v="3"/>
    <s v="Europe"/>
    <s v="France"/>
    <s v="Ramla's"/>
    <s v="No inmail sent"/>
    <x v="1"/>
    <m/>
    <m/>
    <n v="0"/>
    <m/>
    <m/>
    <m/>
    <m/>
    <m/>
    <m/>
    <m/>
    <m/>
    <m/>
  </r>
  <r>
    <n v="6801"/>
    <d v="2021-03-17T00:00:00"/>
    <n v="3"/>
    <x v="3"/>
    <s v="Paul Ford"/>
    <s v="Global Revenue Growth Director"/>
    <s v="Perfetti Van Melle"/>
    <x v="3"/>
    <s v="America"/>
    <s v="Kentucky"/>
    <s v="Ramla's"/>
    <s v="No inmail sent"/>
    <x v="1"/>
    <m/>
    <m/>
    <n v="0"/>
    <m/>
    <m/>
    <m/>
    <m/>
    <m/>
    <m/>
    <m/>
    <m/>
    <m/>
  </r>
  <r>
    <n v="6802"/>
    <d v="2021-03-17T00:00:00"/>
    <n v="3"/>
    <x v="3"/>
    <s v="Ryan Overton"/>
    <s v="Manager, Analytics (Remote)"/>
    <s v="Lily's Sweets"/>
    <x v="3"/>
    <s v="America"/>
    <s v="Alaska"/>
    <s v="Ramla's"/>
    <s v="No inmail sent"/>
    <x v="0"/>
    <d v="2021-08-04T00:00:00"/>
    <d v="2022-01-20T00:00:00"/>
    <n v="1"/>
    <m/>
    <m/>
    <m/>
    <m/>
    <m/>
    <m/>
    <m/>
    <m/>
    <m/>
  </r>
  <r>
    <n v="6803"/>
    <d v="2021-03-17T00:00:00"/>
    <n v="3"/>
    <x v="3"/>
    <s v="John Sotiropoulos"/>
    <s v="Global Manager, Consumer Insights"/>
    <s v="Kimberly-clark"/>
    <x v="3"/>
    <s v="America"/>
    <s v="Chicago"/>
    <s v="Ramla's"/>
    <s v="No inmail sent"/>
    <x v="0"/>
    <s v="RFP"/>
    <m/>
    <n v="0"/>
    <m/>
    <m/>
    <m/>
    <m/>
    <m/>
    <m/>
    <m/>
    <m/>
    <m/>
  </r>
  <r>
    <n v="6804"/>
    <d v="2021-03-17T00:00:00"/>
    <n v="3"/>
    <x v="3"/>
    <s v="Viktoria Pasichko"/>
    <s v="Brand Manager"/>
    <s v="Kimberly-clark"/>
    <x v="3"/>
    <s v="Europe"/>
    <s v="Ukraine"/>
    <s v="Ramla's"/>
    <s v="No inmail sent"/>
    <x v="0"/>
    <s v="RFP"/>
    <m/>
    <n v="0"/>
    <m/>
    <m/>
    <m/>
    <m/>
    <m/>
    <m/>
    <m/>
    <m/>
    <m/>
  </r>
  <r>
    <n v="6805"/>
    <d v="2021-03-17T00:00:00"/>
    <n v="3"/>
    <x v="3"/>
    <s v="Ali Alsaqqa"/>
    <s v="Customer Development Account Manager"/>
    <s v="Kimberly-clark"/>
    <x v="3"/>
    <s v="America"/>
    <s v="Canada "/>
    <s v="Ramla's"/>
    <s v="No inmail sent"/>
    <x v="1"/>
    <m/>
    <m/>
    <n v="0"/>
    <m/>
    <m/>
    <m/>
    <m/>
    <m/>
    <m/>
    <m/>
    <m/>
    <m/>
  </r>
  <r>
    <n v="6806"/>
    <d v="2021-03-17T00:00:00"/>
    <n v="3"/>
    <x v="3"/>
    <s v="Michaela Mantaro"/>
    <s v="Associate Customer Marketing Manager"/>
    <s v="Kimberly-clark"/>
    <x v="3"/>
    <s v="America"/>
    <s v="Georgia"/>
    <s v="Ramla's"/>
    <s v="No inmail sent"/>
    <x v="1"/>
    <m/>
    <m/>
    <n v="0"/>
    <m/>
    <m/>
    <m/>
    <m/>
    <m/>
    <m/>
    <m/>
    <m/>
    <m/>
  </r>
  <r>
    <n v="6807"/>
    <d v="2021-03-17T00:00:00"/>
    <n v="3"/>
    <x v="3"/>
    <s v="Christof Baer"/>
    <s v="Head of Brand Activation - Andrex and Kleenex"/>
    <s v="Kimberly-clark"/>
    <x v="3"/>
    <s v="Europe"/>
    <s v="United Kingdom"/>
    <s v="Ramla's"/>
    <s v="No inmail sent"/>
    <x v="1"/>
    <m/>
    <m/>
    <n v="0"/>
    <m/>
    <m/>
    <m/>
    <m/>
    <m/>
    <m/>
    <m/>
    <m/>
    <m/>
  </r>
  <r>
    <n v="6808"/>
    <d v="2021-03-17T00:00:00"/>
    <n v="3"/>
    <x v="3"/>
    <s v="John Fix"/>
    <s v="Most Senior Media Analyst / Data Scientist / Planner / Forecaster for CMK/A&amp;I NA Oral Care"/>
    <s v="Procter &amp; Gamble"/>
    <x v="3"/>
    <s v="America"/>
    <s v="Ohio"/>
    <s v="Ramla's"/>
    <s v="No inmail sent"/>
    <x v="1"/>
    <m/>
    <m/>
    <n v="0"/>
    <m/>
    <m/>
    <m/>
    <m/>
    <m/>
    <m/>
    <m/>
    <m/>
    <m/>
  </r>
  <r>
    <n v="6809"/>
    <d v="2021-03-17T00:00:00"/>
    <n v="3"/>
    <x v="3"/>
    <s v="Natalie Ward"/>
    <s v="Brand Manager"/>
    <s v="Dreyer's Grand Ice Cream"/>
    <x v="3"/>
    <s v="America"/>
    <s v="California"/>
    <s v="Ramla's"/>
    <s v="No inmail sent"/>
    <x v="1"/>
    <m/>
    <m/>
    <n v="0"/>
    <m/>
    <m/>
    <m/>
    <m/>
    <m/>
    <m/>
    <m/>
    <m/>
    <m/>
  </r>
  <r>
    <n v="6810"/>
    <d v="2021-03-17T00:00:00"/>
    <n v="3"/>
    <x v="3"/>
    <s v="Anuj Sethi"/>
    <s v="Global Analytics &amp; Consumer Insights "/>
    <s v="Mars"/>
    <x v="3"/>
    <s v="Europe"/>
    <s v="United Kingdom"/>
    <s v="Ramla's"/>
    <s v="No inmail sent"/>
    <x v="1"/>
    <m/>
    <m/>
    <n v="0"/>
    <m/>
    <m/>
    <m/>
    <m/>
    <m/>
    <m/>
    <m/>
    <m/>
    <m/>
  </r>
  <r>
    <n v="6811"/>
    <d v="2021-03-17T00:00:00"/>
    <n v="3"/>
    <x v="3"/>
    <s v="Steven Amir"/>
    <s v="Head of Marketing Effectiveness"/>
    <s v="De Beers Group"/>
    <x v="0"/>
    <s v="Europe"/>
    <s v="United Kingdom"/>
    <s v="Ramla's"/>
    <s v="No inmail sent"/>
    <x v="0"/>
    <d v="2021-03-15T00:00:00"/>
    <d v="2021-04-27T00:00:00"/>
    <n v="4"/>
    <m/>
    <m/>
    <s v="Neutral"/>
    <d v="2021-04-27T00:00:00"/>
    <m/>
    <m/>
    <m/>
    <m/>
    <m/>
  </r>
  <r>
    <n v="6812"/>
    <d v="2021-03-17T00:00:00"/>
    <n v="3"/>
    <x v="3"/>
    <s v="David Mayer"/>
    <s v="Category Development Manager"/>
    <s v="Kimberly-clark"/>
    <x v="3"/>
    <s v="Europe"/>
    <s v="United Kingdom"/>
    <s v="Ramla's"/>
    <s v="No inmail sent"/>
    <x v="1"/>
    <m/>
    <m/>
    <n v="0"/>
    <m/>
    <m/>
    <m/>
    <m/>
    <m/>
    <m/>
    <m/>
    <m/>
    <m/>
  </r>
  <r>
    <n v="6813"/>
    <d v="2021-03-17T00:00:00"/>
    <n v="3"/>
    <x v="3"/>
    <s v="Erika Lagunaviciute"/>
    <s v="Sr. Manager, Data Strategy and Activation"/>
    <s v="Carters Inc."/>
    <x v="0"/>
    <s v="America"/>
    <s v="Georgia"/>
    <s v="Ramla's"/>
    <s v="No inmail sent"/>
    <x v="0"/>
    <d v="2021-03-16T00:00:00"/>
    <d v="2021-07-19T00:00:00"/>
    <n v="7"/>
    <m/>
    <m/>
    <s v="Positive"/>
    <d v="2021-07-19T00:00:00"/>
    <m/>
    <m/>
    <m/>
    <m/>
    <s v="Follow up in 6 months"/>
  </r>
  <r>
    <n v="6814"/>
    <d v="2021-03-17T00:00:00"/>
    <n v="3"/>
    <x v="3"/>
    <s v="Alexander Harris"/>
    <s v="Senior Director,  Growth Marketing - Payer, Retail Health, Subscription"/>
    <s v="Philips"/>
    <x v="3"/>
    <s v="America"/>
    <s v="Connecticut"/>
    <s v="Ramla's"/>
    <s v="No inmail sent"/>
    <x v="1"/>
    <m/>
    <m/>
    <n v="0"/>
    <m/>
    <m/>
    <m/>
    <m/>
    <m/>
    <m/>
    <m/>
    <m/>
    <m/>
  </r>
  <r>
    <n v="6815"/>
    <d v="2021-03-17T00:00:00"/>
    <n v="3"/>
    <x v="3"/>
    <s v="Kakone Phommachack"/>
    <s v="Manager, Brand &amp; DTC Media, Media Center of Excellence"/>
    <s v="Whirlpool Corporation"/>
    <x v="3"/>
    <s v="America"/>
    <s v="Michigan"/>
    <s v="Ramla's"/>
    <s v="No inmail sent"/>
    <x v="1"/>
    <m/>
    <m/>
    <n v="0"/>
    <m/>
    <m/>
    <m/>
    <m/>
    <m/>
    <m/>
    <m/>
    <m/>
    <m/>
  </r>
  <r>
    <n v="6816"/>
    <d v="2021-03-17T00:00:00"/>
    <n v="3"/>
    <x v="3"/>
    <s v="Adam Parz"/>
    <s v="Manager, Advanced Data &amp; Analytics"/>
    <s v="Kellogg Company"/>
    <x v="3"/>
    <s v="America"/>
    <s v="Michigan"/>
    <s v="Ramla's"/>
    <s v="No inmail sent"/>
    <x v="1"/>
    <m/>
    <m/>
    <n v="0"/>
    <m/>
    <m/>
    <m/>
    <m/>
    <m/>
    <m/>
    <m/>
    <m/>
    <m/>
  </r>
  <r>
    <n v="6817"/>
    <d v="2021-03-17T00:00:00"/>
    <n v="3"/>
    <x v="3"/>
    <s v="Amy Mealins"/>
    <s v="Director, Integrated Media Strategy"/>
    <s v="Universal Studios Hollywood"/>
    <x v="3"/>
    <s v="America"/>
    <s v="California"/>
    <s v="Ramla's"/>
    <s v="No inmail sent"/>
    <x v="1"/>
    <m/>
    <m/>
    <n v="0"/>
    <m/>
    <m/>
    <m/>
    <m/>
    <m/>
    <m/>
    <m/>
    <m/>
    <m/>
  </r>
  <r>
    <n v="6818"/>
    <d v="2021-03-17T00:00:00"/>
    <n v="3"/>
    <x v="3"/>
    <s v="Jane Holst"/>
    <s v="Associate Marketing Research Manager"/>
    <s v="Kimberly-clark"/>
    <x v="3"/>
    <s v="America"/>
    <s v="Wisconsin"/>
    <s v="Ramla's"/>
    <s v="No inmail sent"/>
    <x v="1"/>
    <m/>
    <m/>
    <n v="0"/>
    <m/>
    <m/>
    <m/>
    <m/>
    <m/>
    <m/>
    <m/>
    <m/>
    <m/>
  </r>
  <r>
    <n v="6819"/>
    <d v="2021-03-17T00:00:00"/>
    <n v="3"/>
    <x v="3"/>
    <s v="Samantha W."/>
    <s v="Associate Brand Manager"/>
    <s v="Kimberly-clark"/>
    <x v="3"/>
    <s v="America"/>
    <s v="Michigan"/>
    <s v="Ramla's"/>
    <s v="No inmail sent"/>
    <x v="1"/>
    <m/>
    <m/>
    <n v="0"/>
    <m/>
    <m/>
    <m/>
    <m/>
    <m/>
    <m/>
    <m/>
    <m/>
    <m/>
  </r>
  <r>
    <n v="6820"/>
    <d v="2021-03-17T00:00:00"/>
    <n v="3"/>
    <x v="3"/>
    <s v="Yaminee Jain"/>
    <s v="Sr. Analyst"/>
    <s v="RainMan Consulting Pvt Ltd"/>
    <x v="1"/>
    <s v="Asia"/>
    <s v="India"/>
    <s v="Ramla's"/>
    <s v="No inmail sent"/>
    <x v="1"/>
    <m/>
    <m/>
    <n v="0"/>
    <m/>
    <m/>
    <m/>
    <m/>
    <m/>
    <m/>
    <m/>
    <m/>
    <m/>
  </r>
  <r>
    <n v="6821"/>
    <d v="2021-03-17T00:00:00"/>
    <n v="3"/>
    <x v="2"/>
    <s v="Rita Y. Luo"/>
    <s v="Manager of Marketing Strategy &amp; Analytics"/>
    <s v="Harbor Freight Tools "/>
    <x v="0"/>
    <s v="America"/>
    <s v="California"/>
    <s v="Ramla's"/>
    <s v="No inmail sent"/>
    <x v="0"/>
    <d v="2021-03-17T00:00:00"/>
    <d v="2021-05-24T00:00:00"/>
    <n v="5"/>
    <m/>
    <m/>
    <s v="Negative"/>
    <m/>
    <m/>
    <m/>
    <m/>
    <m/>
    <s v="LI message sent"/>
  </r>
  <r>
    <n v="6822"/>
    <d v="2021-03-17T00:00:00"/>
    <n v="3"/>
    <x v="3"/>
    <s v="Namita Kadam"/>
    <s v="Analyst, Data and Analysis"/>
    <s v="(m)PHASIZE"/>
    <x v="1"/>
    <s v="America"/>
    <s v="New york"/>
    <s v="Ramla's"/>
    <s v="No inmail sent"/>
    <x v="1"/>
    <m/>
    <m/>
    <n v="0"/>
    <m/>
    <m/>
    <m/>
    <m/>
    <m/>
    <m/>
    <m/>
    <m/>
    <m/>
  </r>
  <r>
    <n v="6823"/>
    <d v="2021-03-18T00:00:00"/>
    <n v="3"/>
    <x v="3"/>
    <s v="Kate Brueck"/>
    <s v="Account Director"/>
    <s v="MERGE"/>
    <x v="1"/>
    <s v="America"/>
    <s v="California"/>
    <s v="Ramla's"/>
    <s v="No inmail sent"/>
    <x v="1"/>
    <m/>
    <m/>
    <n v="0"/>
    <m/>
    <m/>
    <m/>
    <m/>
    <m/>
    <m/>
    <m/>
    <m/>
    <m/>
  </r>
  <r>
    <n v="6824"/>
    <d v="2021-03-18T00:00:00"/>
    <n v="3"/>
    <x v="3"/>
    <s v="Monika E."/>
    <s v="Director Of Analytics"/>
    <s v="Playbook Media"/>
    <x v="1"/>
    <s v="America"/>
    <s v="California"/>
    <s v="Ramla's"/>
    <s v="No inmail sent"/>
    <x v="1"/>
    <m/>
    <m/>
    <n v="0"/>
    <m/>
    <m/>
    <m/>
    <m/>
    <m/>
    <m/>
    <m/>
    <m/>
    <m/>
  </r>
  <r>
    <n v="6825"/>
    <d v="2021-03-18T00:00:00"/>
    <n v="3"/>
    <x v="2"/>
    <s v="Line Herdichek Jepsen"/>
    <s v="Marketing Consultant, Marketing Mix Modeling"/>
    <s v="Arla Foods"/>
    <x v="3"/>
    <s v="Europe"/>
    <s v="Denmark"/>
    <s v="Ramla's"/>
    <s v="No inmail sent"/>
    <x v="0"/>
    <m/>
    <d v="2021-07-28T00:00:00"/>
    <n v="7"/>
    <m/>
    <m/>
    <s v="Negative"/>
    <d v="2021-07-29T00:00:00"/>
    <m/>
    <m/>
    <m/>
    <m/>
    <s v="Follow up message sent "/>
  </r>
  <r>
    <n v="6826"/>
    <d v="2021-03-18T00:00:00"/>
    <n v="3"/>
    <x v="3"/>
    <s v="Kanupria Sanu"/>
    <s v="Senior Analyst, Marketing Effectiveness"/>
    <s v="Sephora"/>
    <x v="0"/>
    <s v="America"/>
    <s v="California"/>
    <s v="Ramla's"/>
    <s v="No inmail sent"/>
    <x v="0"/>
    <d v="2021-04-05T00:00:00"/>
    <d v="2021-08-12T00:00:00"/>
    <n v="8"/>
    <m/>
    <m/>
    <s v="Negative"/>
    <d v="2021-08-12T00:00:00"/>
    <m/>
    <m/>
    <m/>
    <m/>
    <m/>
  </r>
  <r>
    <n v="6827"/>
    <d v="2021-03-18T00:00:00"/>
    <n v="3"/>
    <x v="3"/>
    <s v="Joann Meei Shyr Chiou"/>
    <s v="Data Analyst"/>
    <s v="Media Storm"/>
    <x v="1"/>
    <s v="America"/>
    <s v="nEW York"/>
    <s v="Ramla's"/>
    <s v="No inmail sent"/>
    <x v="1"/>
    <m/>
    <m/>
    <n v="0"/>
    <m/>
    <m/>
    <m/>
    <m/>
    <m/>
    <m/>
    <m/>
    <m/>
    <m/>
  </r>
  <r>
    <n v="6828"/>
    <d v="2021-03-18T00:00:00"/>
    <n v="3"/>
    <x v="3"/>
    <s v="Ryan Schroeder"/>
    <s v=" Director - Client Insights and Analytics"/>
    <s v="(m)PHASIZE"/>
    <x v="1"/>
    <s v="America"/>
    <s v="North Carolina"/>
    <s v="Ramla's"/>
    <s v="No inmail sent"/>
    <x v="1"/>
    <m/>
    <m/>
    <n v="0"/>
    <m/>
    <m/>
    <m/>
    <m/>
    <m/>
    <m/>
    <m/>
    <m/>
    <m/>
  </r>
  <r>
    <n v="6829"/>
    <d v="2021-03-18T00:00:00"/>
    <n v="3"/>
    <x v="2"/>
    <s v="Trevor Shofner"/>
    <s v="Senior Analyst, Brand Advocate"/>
    <s v="The Home Depot"/>
    <x v="0"/>
    <s v="America"/>
    <s v="Oklahoma"/>
    <s v="Ramla's"/>
    <s v="No inmail sent"/>
    <x v="2"/>
    <d v="2021-03-16T00:00:00"/>
    <m/>
    <n v="0"/>
    <m/>
    <m/>
    <m/>
    <m/>
    <m/>
    <m/>
    <m/>
    <m/>
    <s v="LI message sent"/>
  </r>
  <r>
    <n v="6830"/>
    <d v="2021-03-18T00:00:00"/>
    <n v="3"/>
    <x v="2"/>
    <s v="Allison Cramer"/>
    <s v="Lead Researcher"/>
    <s v="POWER INVESTIGATIONS INC "/>
    <x v="7"/>
    <s v="America"/>
    <s v="New York"/>
    <s v="Ramla's"/>
    <s v="No inmail sent"/>
    <x v="0"/>
    <d v="2021-03-16T00:00:00"/>
    <d v="2021-08-25T00:00:00"/>
    <n v="8"/>
    <m/>
    <m/>
    <s v="None"/>
    <m/>
    <m/>
    <m/>
    <m/>
    <m/>
    <s v="Li message sent"/>
  </r>
  <r>
    <n v="6831"/>
    <d v="2021-03-18T00:00:00"/>
    <n v="3"/>
    <x v="2"/>
    <s v="Kristen Allen"/>
    <s v="Data-Driven Marketing Strategist"/>
    <s v="MasterBrand Cabinets, Inc"/>
    <x v="0"/>
    <s v="America"/>
    <s v="Milwaukee"/>
    <s v="Ramla's"/>
    <s v="No inmail sent"/>
    <x v="0"/>
    <d v="2021-03-16T00:00:00"/>
    <d v="2021-08-25T00:00:00"/>
    <n v="8"/>
    <m/>
    <m/>
    <s v="None"/>
    <m/>
    <m/>
    <m/>
    <m/>
    <m/>
    <s v="LI message sent"/>
  </r>
  <r>
    <n v="6832"/>
    <d v="2021-03-18T00:00:00"/>
    <n v="3"/>
    <x v="2"/>
    <s v="Chastity (Myers) Fox"/>
    <s v="Brand, Marketing, Digital &amp; eCommerce"/>
    <s v="Dollar General"/>
    <x v="0"/>
    <s v="America"/>
    <s v="Tennessee"/>
    <s v="Ramla's"/>
    <s v="No inmail sent"/>
    <x v="0"/>
    <d v="2021-03-16T00:00:00"/>
    <d v="2021-08-25T00:00:00"/>
    <n v="8"/>
    <m/>
    <m/>
    <s v="None"/>
    <m/>
    <m/>
    <m/>
    <m/>
    <m/>
    <s v="LI message sent"/>
  </r>
  <r>
    <n v="6833"/>
    <d v="2021-03-18T00:00:00"/>
    <n v="3"/>
    <x v="2"/>
    <s v="Lisa Monfredini Cohen"/>
    <s v="Independent Strategy &amp; Insights Consultant"/>
    <s v="Lisa Cohen Consulting"/>
    <x v="2"/>
    <s v="America"/>
    <s v="San Francisco"/>
    <s v="Ramla's"/>
    <s v="No inmail sent"/>
    <x v="0"/>
    <d v="2021-03-16T00:00:00"/>
    <d v="2021-08-25T00:00:00"/>
    <n v="8"/>
    <m/>
    <m/>
    <s v="None"/>
    <m/>
    <m/>
    <m/>
    <m/>
    <m/>
    <s v="LI message sent"/>
  </r>
  <r>
    <n v="6834"/>
    <d v="2021-03-18T00:00:00"/>
    <n v="3"/>
    <x v="2"/>
    <s v="Angie Lin"/>
    <s v="Senior Marketing Manager"/>
    <s v="Old Navy"/>
    <x v="0"/>
    <s v="America"/>
    <s v="San Francisco"/>
    <s v="Ramla's"/>
    <s v="No inmail sent"/>
    <x v="0"/>
    <d v="2021-03-16T00:00:00"/>
    <d v="2021-08-25T00:00:00"/>
    <n v="8"/>
    <m/>
    <m/>
    <s v="None"/>
    <m/>
    <m/>
    <m/>
    <m/>
    <m/>
    <s v="Li message sent"/>
  </r>
  <r>
    <n v="6835"/>
    <d v="2021-03-18T00:00:00"/>
    <n v="3"/>
    <x v="2"/>
    <s v="Claire Tang"/>
    <s v="Senior Behavioral Scientist "/>
    <s v="Walmart e-commerce"/>
    <x v="4"/>
    <s v="America"/>
    <s v="San Francisco"/>
    <s v="Ramla's"/>
    <s v="No inmail sent"/>
    <x v="0"/>
    <d v="2021-03-16T00:00:00"/>
    <m/>
    <n v="0"/>
    <m/>
    <m/>
    <s v="Negative"/>
    <m/>
    <m/>
    <m/>
    <m/>
    <m/>
    <s v="Not involved with MMM"/>
  </r>
  <r>
    <n v="6836"/>
    <d v="2021-03-18T00:00:00"/>
    <n v="3"/>
    <x v="2"/>
    <s v="Antonia Pillay"/>
    <s v="CRM-Insights &amp; Analytics"/>
    <s v="Albertsons Companies"/>
    <x v="0"/>
    <s v="America"/>
    <s v="San Francisco"/>
    <s v="Ramla's"/>
    <s v="No inmail sent"/>
    <x v="0"/>
    <d v="2021-03-16T00:00:00"/>
    <d v="2021-05-17T00:00:00"/>
    <n v="5"/>
    <m/>
    <m/>
    <s v="Negative"/>
    <m/>
    <m/>
    <m/>
    <m/>
    <m/>
    <s v="LI message sent"/>
  </r>
  <r>
    <n v="6837"/>
    <d v="2021-03-18T00:00:00"/>
    <n v="3"/>
    <x v="2"/>
    <s v="Mike Demson"/>
    <s v="Senior Marketing Manager"/>
    <s v="DripDrop ORS"/>
    <x v="3"/>
    <s v="America"/>
    <s v="San Francisco"/>
    <s v="Ramla's"/>
    <s v="No inmail sent"/>
    <x v="0"/>
    <d v="2021-03-17T00:00:00"/>
    <d v="2021-04-16T00:00:00"/>
    <n v="4"/>
    <m/>
    <m/>
    <s v="Negative"/>
    <m/>
    <m/>
    <m/>
    <m/>
    <m/>
    <s v="Currently using Daasity, follow up message sent "/>
  </r>
  <r>
    <n v="6838"/>
    <d v="2021-03-18T00:00:00"/>
    <n v="3"/>
    <x v="3"/>
    <s v="Rita Bajzelj"/>
    <s v="Senior Brand Manager"/>
    <s v="Henkel"/>
    <x v="3"/>
    <s v="America"/>
    <s v="Canada "/>
    <s v="Ramla's"/>
    <s v="No inmail sent"/>
    <x v="1"/>
    <m/>
    <m/>
    <n v="0"/>
    <m/>
    <m/>
    <m/>
    <m/>
    <m/>
    <m/>
    <m/>
    <m/>
    <m/>
  </r>
  <r>
    <n v="6839"/>
    <d v="2021-03-18T00:00:00"/>
    <n v="3"/>
    <x v="3"/>
    <s v="Krinio Christaras"/>
    <s v="Head of Media &amp; Consumer Experience MENAP"/>
    <s v="Mondelēz International"/>
    <x v="3"/>
    <s v="Asia"/>
    <s v="United Arab Emirates"/>
    <s v="Ramla's"/>
    <s v="No inmail sent"/>
    <x v="0"/>
    <d v="2021-03-24T00:00:00"/>
    <d v="2021-08-12T00:00:00"/>
    <n v="8"/>
    <m/>
    <m/>
    <s v="Negative"/>
    <d v="2021-08-23T00:00:00"/>
    <m/>
    <m/>
    <m/>
    <m/>
    <m/>
  </r>
  <r>
    <n v="6840"/>
    <d v="2021-03-18T00:00:00"/>
    <n v="3"/>
    <x v="3"/>
    <s v="Thomas Geister"/>
    <s v="Vice President Global Media and Global Market"/>
    <s v="Henkel"/>
    <x v="3"/>
    <s v="Europe"/>
    <s v="Germany"/>
    <s v="Ramla's"/>
    <s v="No inmail sent"/>
    <x v="1"/>
    <m/>
    <m/>
    <n v="0"/>
    <m/>
    <m/>
    <m/>
    <m/>
    <m/>
    <m/>
    <m/>
    <m/>
    <m/>
  </r>
  <r>
    <n v="6841"/>
    <d v="2021-03-18T00:00:00"/>
    <n v="3"/>
    <x v="3"/>
    <s v="Charline Hunt"/>
    <s v="Market &amp; Customer Activation Manager"/>
    <s v="Henkel"/>
    <x v="3"/>
    <s v="America"/>
    <s v="Michigan"/>
    <s v="Ramla's"/>
    <s v="No inmail sent"/>
    <x v="1"/>
    <m/>
    <m/>
    <n v="0"/>
    <m/>
    <m/>
    <m/>
    <m/>
    <m/>
    <m/>
    <m/>
    <m/>
    <m/>
  </r>
  <r>
    <n v="6842"/>
    <d v="2021-03-18T00:00:00"/>
    <n v="3"/>
    <x v="3"/>
    <s v="Emma Partridge"/>
    <s v="Insights &amp; Analytics Manager"/>
    <s v="Henkel"/>
    <x v="3"/>
    <s v="America"/>
    <s v="New York"/>
    <s v="Ramla's"/>
    <s v="No inmail sent"/>
    <x v="1"/>
    <m/>
    <m/>
    <n v="0"/>
    <m/>
    <m/>
    <m/>
    <m/>
    <m/>
    <m/>
    <m/>
    <m/>
    <m/>
  </r>
  <r>
    <n v="6843"/>
    <d v="2021-03-18T00:00:00"/>
    <n v="3"/>
    <x v="3"/>
    <s v="Vito Petrosino"/>
    <s v="Director Insights and Analytics "/>
    <s v="Mondelēz International"/>
    <x v="3"/>
    <s v="Europe"/>
    <s v="Switzerland"/>
    <s v="Ramla's"/>
    <s v="No inmail sent"/>
    <x v="1"/>
    <m/>
    <m/>
    <n v="0"/>
    <m/>
    <m/>
    <m/>
    <m/>
    <m/>
    <m/>
    <m/>
    <m/>
    <m/>
  </r>
  <r>
    <n v="6844"/>
    <d v="2021-03-18T00:00:00"/>
    <n v="3"/>
    <x v="3"/>
    <s v="Miles Drayton"/>
    <s v="Insights Director, Global Brand Building"/>
    <s v="Mondelēz International"/>
    <x v="3"/>
    <s v="America"/>
    <s v="Illinois"/>
    <s v="Ramla's"/>
    <s v="No inmail sent"/>
    <x v="1"/>
    <m/>
    <m/>
    <n v="0"/>
    <m/>
    <m/>
    <m/>
    <m/>
    <m/>
    <m/>
    <m/>
    <m/>
    <m/>
  </r>
  <r>
    <n v="6845"/>
    <d v="2021-03-18T00:00:00"/>
    <n v="3"/>
    <x v="3"/>
    <s v="Jie Cheng"/>
    <s v="Global Head, eCommerce &amp; Direct-to-Consumer "/>
    <s v="Mondelēz International"/>
    <x v="3"/>
    <s v="America"/>
    <s v="New York"/>
    <s v="Ramla's"/>
    <s v="No inmail sent"/>
    <x v="1"/>
    <m/>
    <m/>
    <n v="0"/>
    <m/>
    <m/>
    <m/>
    <m/>
    <m/>
    <m/>
    <m/>
    <m/>
    <m/>
  </r>
  <r>
    <n v="6846"/>
    <d v="2021-03-18T00:00:00"/>
    <n v="3"/>
    <x v="3"/>
    <s v="Muret Grimbert Claire"/>
    <s v="Senior Manager, Sourcing Media Europe"/>
    <s v="Mondelēz International"/>
    <x v="3"/>
    <s v="Europe"/>
    <s v="Switzerland"/>
    <s v="Ramla's"/>
    <s v="No inmail sent"/>
    <x v="0"/>
    <d v="2021-03-24T00:00:00"/>
    <d v="2022-01-20T00:00:00"/>
    <n v="1"/>
    <m/>
    <m/>
    <m/>
    <m/>
    <m/>
    <m/>
    <m/>
    <m/>
    <m/>
  </r>
  <r>
    <n v="6847"/>
    <d v="2021-03-18T00:00:00"/>
    <n v="3"/>
    <x v="3"/>
    <s v="Ana Cristina Fernandez Zurron"/>
    <s v="Consumer Insights Manager Seasonal"/>
    <s v="Mondelēz International"/>
    <x v="3"/>
    <s v="Europe"/>
    <s v="United Kingdom"/>
    <s v="Ramla's"/>
    <s v="No inmail sent"/>
    <x v="3"/>
    <m/>
    <m/>
    <n v="0"/>
    <m/>
    <m/>
    <m/>
    <m/>
    <m/>
    <m/>
    <m/>
    <m/>
    <m/>
  </r>
  <r>
    <n v="6848"/>
    <d v="2021-03-18T00:00:00"/>
    <n v="3"/>
    <x v="3"/>
    <s v="Bolu Essien"/>
    <s v="Media Manager"/>
    <s v="Mondelēz International"/>
    <x v="3"/>
    <s v="Africa"/>
    <s v="Nigeria"/>
    <s v="Ramla's"/>
    <s v="No inmail sent"/>
    <x v="2"/>
    <m/>
    <m/>
    <n v="0"/>
    <m/>
    <m/>
    <m/>
    <m/>
    <m/>
    <m/>
    <m/>
    <m/>
    <m/>
  </r>
  <r>
    <n v="6849"/>
    <d v="2021-03-18T00:00:00"/>
    <n v="3"/>
    <x v="3"/>
    <s v="Sayantan Sarkar"/>
    <s v="Insights &amp; Analytics Lead"/>
    <s v="Mondelēz International"/>
    <x v="3"/>
    <s v="Asia"/>
    <s v="United Arab Emirates"/>
    <s v="Ramla's"/>
    <s v="No inmail sent"/>
    <x v="0"/>
    <d v="2021-03-24T00:00:00"/>
    <d v="2021-09-07T00:00:00"/>
    <n v="9"/>
    <m/>
    <m/>
    <s v="Positive"/>
    <d v="2021-07-01T00:00:00"/>
    <m/>
    <m/>
    <m/>
    <m/>
    <m/>
  </r>
  <r>
    <n v="6850"/>
    <d v="2021-03-18T00:00:00"/>
    <n v="3"/>
    <x v="3"/>
    <s v="Katherine Muzio Wainwright"/>
    <s v="Sr. Associate Brand Manager"/>
    <s v="Mondelēz International"/>
    <x v="3"/>
    <s v="America"/>
    <s v="New York"/>
    <s v="Ramla's"/>
    <s v="No inmail sent"/>
    <x v="3"/>
    <m/>
    <m/>
    <n v="0"/>
    <m/>
    <m/>
    <m/>
    <m/>
    <m/>
    <m/>
    <m/>
    <m/>
    <m/>
  </r>
  <r>
    <n v="6851"/>
    <d v="2021-03-18T00:00:00"/>
    <n v="3"/>
    <x v="3"/>
    <s v="Malakai De-Morgan"/>
    <s v="Shopper Insight Manager"/>
    <s v="Mondelēz International"/>
    <x v="3"/>
    <s v="Europe"/>
    <s v="United Kingdom"/>
    <s v="Ramla's"/>
    <s v="No inmail sent"/>
    <x v="3"/>
    <m/>
    <m/>
    <n v="0"/>
    <m/>
    <m/>
    <m/>
    <m/>
    <m/>
    <m/>
    <m/>
    <m/>
    <m/>
  </r>
  <r>
    <n v="6852"/>
    <d v="2021-03-18T00:00:00"/>
    <n v="3"/>
    <x v="3"/>
    <s v="Julia Savchenko"/>
    <s v="Brand Manager"/>
    <s v="Mondelēz International"/>
    <x v="3"/>
    <s v="Europe"/>
    <s v="Russia"/>
    <s v="Ramla's"/>
    <s v="No inmail sent"/>
    <x v="1"/>
    <m/>
    <m/>
    <n v="0"/>
    <m/>
    <m/>
    <m/>
    <m/>
    <m/>
    <m/>
    <m/>
    <m/>
    <m/>
  </r>
  <r>
    <n v="6853"/>
    <d v="2021-03-18T00:00:00"/>
    <n v="3"/>
    <x v="3"/>
    <s v="April (Siye) Wu"/>
    <s v="Business Intelligence Supervisor"/>
    <s v="Mondelēz International"/>
    <x v="3"/>
    <s v="America"/>
    <s v="California"/>
    <s v="Ramla's"/>
    <s v="No inmail sent"/>
    <x v="0"/>
    <d v="2021-03-24T00:00:00"/>
    <d v="2022-01-20T00:00:00"/>
    <n v="1"/>
    <m/>
    <m/>
    <m/>
    <m/>
    <m/>
    <m/>
    <m/>
    <m/>
    <m/>
  </r>
  <r>
    <n v="6854"/>
    <d v="2021-03-18T00:00:00"/>
    <n v="3"/>
    <x v="3"/>
    <s v="Johan Steens"/>
    <s v="Growth Analytics"/>
    <s v="Mondelēz International"/>
    <x v="3"/>
    <s v="Europe"/>
    <s v="Belgium"/>
    <s v="Ramla's"/>
    <s v="No inmail sent"/>
    <x v="1"/>
    <m/>
    <m/>
    <n v="0"/>
    <m/>
    <m/>
    <m/>
    <m/>
    <m/>
    <m/>
    <m/>
    <m/>
    <m/>
  </r>
  <r>
    <n v="6855"/>
    <d v="2021-03-18T00:00:00"/>
    <n v="3"/>
    <x v="3"/>
    <s v="Robert Cerff"/>
    <s v="Senior Vice President - Data Science"/>
    <s v="AlixPartners"/>
    <x v="1"/>
    <s v="America"/>
    <s v="California"/>
    <s v="Ramla's"/>
    <s v="No inmail sent"/>
    <x v="1"/>
    <m/>
    <m/>
    <n v="0"/>
    <m/>
    <m/>
    <m/>
    <m/>
    <m/>
    <m/>
    <m/>
    <m/>
    <m/>
  </r>
  <r>
    <n v="6856"/>
    <d v="2021-03-18T00:00:00"/>
    <n v="3"/>
    <x v="2"/>
    <s v="Céline Ariëns"/>
    <s v="Analyst Marketing Mix Modeling"/>
    <s v="Coolblue "/>
    <x v="7"/>
    <s v="Europe"/>
    <s v="Netherlands"/>
    <s v="Ramla's"/>
    <s v="No inmail sent"/>
    <x v="0"/>
    <m/>
    <d v="2021-07-28T00:00:00"/>
    <n v="7"/>
    <m/>
    <m/>
    <s v="Negative"/>
    <m/>
    <m/>
    <m/>
    <m/>
    <m/>
    <s v="Follow up message sent "/>
  </r>
  <r>
    <n v="6857"/>
    <d v="2021-03-18T00:00:00"/>
    <n v="3"/>
    <x v="2"/>
    <s v="Nikhil Goyal"/>
    <s v="Director of Data &amp; Analytics"/>
    <s v="LeafLink"/>
    <x v="4"/>
    <s v="America"/>
    <s v="New York"/>
    <s v="Ramla's"/>
    <s v="No inmail sent"/>
    <x v="1"/>
    <m/>
    <m/>
    <n v="0"/>
    <m/>
    <m/>
    <m/>
    <m/>
    <m/>
    <m/>
    <m/>
    <m/>
    <s v="Not relevant"/>
  </r>
  <r>
    <n v="6858"/>
    <d v="2021-03-18T00:00:00"/>
    <n v="3"/>
    <x v="2"/>
    <s v="Patricia Do"/>
    <s v="Associate Strategy Manager, Portfolio Management &amp; Analytics"/>
    <s v="Starbucks"/>
    <x v="3"/>
    <s v="America"/>
    <s v="Washington"/>
    <s v="Ramla's"/>
    <s v="No inmail sent"/>
    <x v="1"/>
    <m/>
    <m/>
    <n v="0"/>
    <m/>
    <m/>
    <m/>
    <m/>
    <m/>
    <m/>
    <m/>
    <m/>
    <m/>
  </r>
  <r>
    <n v="6859"/>
    <d v="2021-03-18T00:00:00"/>
    <n v="3"/>
    <x v="3"/>
    <s v="Elliot Rowe"/>
    <s v="Business Associate"/>
    <s v="The Kite Factory"/>
    <x v="1"/>
    <s v="Europe"/>
    <s v="United Kingdom"/>
    <s v="Ramla's"/>
    <s v="No inmail sent"/>
    <x v="1"/>
    <m/>
    <m/>
    <n v="0"/>
    <m/>
    <m/>
    <m/>
    <m/>
    <m/>
    <m/>
    <m/>
    <m/>
    <m/>
  </r>
  <r>
    <n v="6860"/>
    <d v="2021-03-18T00:00:00"/>
    <n v="3"/>
    <x v="3"/>
    <s v="Adam Graves"/>
    <s v="Group Director, Analytics"/>
    <s v="AMP Agency"/>
    <x v="1"/>
    <s v="America"/>
    <s v="Massachusetts"/>
    <s v="Ramla's"/>
    <s v="No inmail sent"/>
    <x v="1"/>
    <m/>
    <m/>
    <n v="0"/>
    <m/>
    <m/>
    <m/>
    <m/>
    <m/>
    <m/>
    <m/>
    <m/>
    <m/>
  </r>
  <r>
    <n v="6861"/>
    <d v="2021-03-18T00:00:00"/>
    <n v="3"/>
    <x v="3"/>
    <s v="Rich Carvell"/>
    <s v="Co-Founder"/>
    <s v="Kapeesh"/>
    <x v="1"/>
    <s v="Europe"/>
    <s v="United Kingdom"/>
    <s v="Ramla's"/>
    <s v="No inmail sent"/>
    <x v="1"/>
    <m/>
    <m/>
    <n v="0"/>
    <m/>
    <m/>
    <m/>
    <m/>
    <m/>
    <m/>
    <m/>
    <m/>
    <m/>
  </r>
  <r>
    <n v="6862"/>
    <d v="2021-03-19T00:00:00"/>
    <n v="3"/>
    <x v="3"/>
    <s v="Robert Ballantyne"/>
    <s v="VP/Director of Analytics"/>
    <s v="Performics"/>
    <x v="1"/>
    <s v="America"/>
    <s v="Illinois"/>
    <s v="Ramla's"/>
    <s v="No inmail sent"/>
    <x v="1"/>
    <m/>
    <m/>
    <n v="0"/>
    <m/>
    <m/>
    <m/>
    <m/>
    <m/>
    <m/>
    <m/>
    <m/>
    <m/>
  </r>
  <r>
    <n v="6863"/>
    <d v="2021-03-19T00:00:00"/>
    <n v="3"/>
    <x v="3"/>
    <s v="Steve D'Amico"/>
    <s v="VP, Business Intelligence"/>
    <s v="Hawthorne"/>
    <x v="1"/>
    <s v="America"/>
    <s v="California"/>
    <s v="Ramla's"/>
    <s v="No inmail sent"/>
    <x v="1"/>
    <m/>
    <m/>
    <n v="0"/>
    <m/>
    <m/>
    <m/>
    <m/>
    <m/>
    <m/>
    <m/>
    <m/>
    <m/>
  </r>
  <r>
    <n v="6864"/>
    <d v="2021-03-19T00:00:00"/>
    <n v="3"/>
    <x v="3"/>
    <s v="Dushyant Varshney"/>
    <s v="Business Consultant"/>
    <s v="ZS"/>
    <x v="1"/>
    <s v="America"/>
    <s v="Pennsylvania"/>
    <s v="Ramla's"/>
    <s v="No inmail sent"/>
    <x v="1"/>
    <m/>
    <m/>
    <n v="0"/>
    <m/>
    <m/>
    <m/>
    <m/>
    <m/>
    <m/>
    <m/>
    <m/>
    <m/>
  </r>
  <r>
    <n v="6865"/>
    <d v="2021-03-19T00:00:00"/>
    <n v="3"/>
    <x v="3"/>
    <s v="Kyle Zengo"/>
    <s v="Data Analytics Lead"/>
    <s v="SwellShark"/>
    <x v="1"/>
    <s v="America"/>
    <s v="New York"/>
    <s v="Ramla's"/>
    <s v="No inmail sent"/>
    <x v="1"/>
    <m/>
    <m/>
    <n v="0"/>
    <m/>
    <m/>
    <m/>
    <m/>
    <m/>
    <m/>
    <m/>
    <m/>
    <m/>
  </r>
  <r>
    <n v="6866"/>
    <d v="2021-03-19T00:00:00"/>
    <n v="3"/>
    <x v="2"/>
    <s v="Eric Bartko"/>
    <s v="Analytical Leader Transforming Sales &amp; Marketing with Data &amp; Insights"/>
    <s v="Murphy America"/>
    <x v="0"/>
    <s v="America"/>
    <s v="Atlanta"/>
    <s v="Ramla's"/>
    <s v="No inmail sent"/>
    <x v="1"/>
    <m/>
    <m/>
    <n v="0"/>
    <m/>
    <m/>
    <m/>
    <m/>
    <m/>
    <m/>
    <m/>
    <m/>
    <m/>
  </r>
  <r>
    <n v="6867"/>
    <d v="2021-03-19T00:00:00"/>
    <n v="3"/>
    <x v="2"/>
    <s v="Jade Clarke"/>
    <s v="Market Research &amp; Insights Manager"/>
    <s v="Starbucks"/>
    <x v="3"/>
    <s v="America"/>
    <s v="Washington"/>
    <s v="Ramla's"/>
    <s v="No inmail sent"/>
    <x v="1"/>
    <m/>
    <m/>
    <n v="0"/>
    <m/>
    <m/>
    <m/>
    <m/>
    <m/>
    <m/>
    <m/>
    <m/>
    <m/>
  </r>
  <r>
    <n v="6868"/>
    <d v="2021-03-19T00:00:00"/>
    <n v="3"/>
    <x v="2"/>
    <s v="Tracy Lyon"/>
    <s v="Market research &amp; insights sr manager"/>
    <s v="Starbucks"/>
    <x v="3"/>
    <s v="America"/>
    <s v="Washington"/>
    <s v="Ramla's"/>
    <s v="No inmail sent"/>
    <x v="1"/>
    <m/>
    <m/>
    <n v="0"/>
    <m/>
    <m/>
    <m/>
    <m/>
    <m/>
    <m/>
    <m/>
    <m/>
    <m/>
  </r>
  <r>
    <n v="6869"/>
    <d v="2021-03-19T00:00:00"/>
    <n v="3"/>
    <x v="3"/>
    <s v="Sean J. Branton"/>
    <s v="Associate Director, Analytics &amp; Data Science"/>
    <s v="Media Assembly"/>
    <x v="1"/>
    <s v="America"/>
    <s v="New York"/>
    <s v="Ramla's"/>
    <s v="No inmail sent"/>
    <x v="1"/>
    <m/>
    <m/>
    <n v="0"/>
    <m/>
    <m/>
    <m/>
    <m/>
    <m/>
    <m/>
    <m/>
    <m/>
    <m/>
  </r>
  <r>
    <n v="6870"/>
    <d v="2021-03-19T00:00:00"/>
    <n v="3"/>
    <x v="2"/>
    <s v="Stacey Mazzarotto"/>
    <s v="Sr. Director, Customer and Marketplace Analytics"/>
    <s v="PetSmart"/>
    <x v="0"/>
    <s v="America"/>
    <s v="Arizona"/>
    <s v="Ramla's"/>
    <s v="No inmail sent"/>
    <x v="1"/>
    <m/>
    <m/>
    <n v="0"/>
    <m/>
    <m/>
    <m/>
    <m/>
    <m/>
    <m/>
    <m/>
    <m/>
    <m/>
  </r>
  <r>
    <n v="6871"/>
    <d v="2021-03-19T00:00:00"/>
    <n v="3"/>
    <x v="3"/>
    <s v="Feng Jia"/>
    <s v="VP, Data Science"/>
    <s v="BLEND360"/>
    <x v="1"/>
    <s v="America"/>
    <s v="Maryland"/>
    <s v="Ramla's"/>
    <s v="No inmail sent"/>
    <x v="1"/>
    <m/>
    <m/>
    <n v="0"/>
    <m/>
    <m/>
    <m/>
    <m/>
    <m/>
    <m/>
    <m/>
    <m/>
    <m/>
  </r>
  <r>
    <n v="6872"/>
    <d v="2021-03-19T00:00:00"/>
    <n v="3"/>
    <x v="3"/>
    <s v="Prateek Maheshwari"/>
    <s v="Senior Analyst Marketing Science"/>
    <s v="in4mation insights"/>
    <x v="1"/>
    <s v="America"/>
    <s v="Arizona"/>
    <s v="Ramla's"/>
    <s v="No inmail sent"/>
    <x v="1"/>
    <m/>
    <m/>
    <n v="0"/>
    <m/>
    <m/>
    <m/>
    <m/>
    <m/>
    <m/>
    <m/>
    <m/>
    <m/>
  </r>
  <r>
    <n v="6873"/>
    <d v="2021-03-19T00:00:00"/>
    <n v="3"/>
    <x v="2"/>
    <s v="Marine Gissy "/>
    <s v="Internationnal Marketing Mix Modeling (MMM) manager / Media &amp; Brand country manager"/>
    <s v="AXA"/>
    <x v="14"/>
    <s v="Europe"/>
    <s v="France"/>
    <s v="Ramla's"/>
    <s v="No inmail sent"/>
    <x v="1"/>
    <m/>
    <m/>
    <n v="0"/>
    <m/>
    <m/>
    <m/>
    <m/>
    <m/>
    <m/>
    <m/>
    <m/>
    <m/>
  </r>
  <r>
    <n v="6874"/>
    <d v="2021-03-19T00:00:00"/>
    <n v="3"/>
    <x v="3"/>
    <s v="George Poon"/>
    <s v="Data Analyst"/>
    <s v="TechStyle Fashion Group"/>
    <x v="0"/>
    <s v="America"/>
    <s v="California"/>
    <s v="Ramla's"/>
    <s v="No inmail sent"/>
    <x v="1"/>
    <m/>
    <m/>
    <n v="0"/>
    <m/>
    <m/>
    <m/>
    <m/>
    <m/>
    <m/>
    <m/>
    <m/>
    <m/>
  </r>
  <r>
    <n v="6875"/>
    <d v="2021-03-19T00:00:00"/>
    <n v="3"/>
    <x v="3"/>
    <s v="Jenny Liu"/>
    <s v="Assistant Strategist, Paid Social"/>
    <s v="Hearts &amp; Science"/>
    <x v="1"/>
    <s v="America"/>
    <s v="New York"/>
    <s v="Ramla's"/>
    <s v="No inmail sent"/>
    <x v="1"/>
    <m/>
    <m/>
    <n v="0"/>
    <m/>
    <m/>
    <m/>
    <m/>
    <m/>
    <m/>
    <m/>
    <m/>
    <m/>
  </r>
  <r>
    <n v="6876"/>
    <d v="2021-03-19T00:00:00"/>
    <n v="3"/>
    <x v="3"/>
    <s v="Da Yoon Oh"/>
    <s v="Data Strategist"/>
    <s v="Firstborn"/>
    <x v="1"/>
    <s v="America"/>
    <s v="New York"/>
    <s v="Ramla's"/>
    <s v="No inmail sent"/>
    <x v="1"/>
    <m/>
    <m/>
    <n v="0"/>
    <m/>
    <m/>
    <m/>
    <m/>
    <m/>
    <m/>
    <m/>
    <m/>
    <m/>
  </r>
  <r>
    <n v="6877"/>
    <d v="2022-02-14T00:00:00"/>
    <n v="2"/>
    <x v="3"/>
    <s v="Alex Chapnik"/>
    <s v="Director / Sr Director Insights, Analytics &amp; Cx"/>
    <s v="BD"/>
    <x v="13"/>
    <s v="America"/>
    <s v="New York"/>
    <s v="Ramla's"/>
    <s v="No inmail sent"/>
    <x v="1"/>
    <m/>
    <m/>
    <n v="0"/>
    <m/>
    <m/>
    <m/>
    <m/>
    <m/>
    <m/>
    <m/>
    <m/>
    <m/>
  </r>
  <r>
    <n v="6878"/>
    <d v="2021-03-21T00:00:00"/>
    <n v="3"/>
    <x v="3"/>
    <s v="Youngin(Evan) KIM"/>
    <s v="Marketing Director"/>
    <s v="Dell Technologies"/>
    <x v="7"/>
    <s v="America"/>
    <s v="Texas"/>
    <s v="Ramla's"/>
    <s v="No inmail sent"/>
    <x v="1"/>
    <m/>
    <m/>
    <n v="0"/>
    <m/>
    <m/>
    <m/>
    <m/>
    <m/>
    <m/>
    <m/>
    <m/>
    <m/>
  </r>
  <r>
    <n v="6879"/>
    <d v="2021-03-21T00:00:00"/>
    <n v="3"/>
    <x v="3"/>
    <s v="Suchita Bhansali"/>
    <s v="Programmatic Sales Director"/>
    <s v="Livingly Media"/>
    <x v="1"/>
    <s v="America"/>
    <s v="New York"/>
    <s v="Ramla's"/>
    <s v="No inmail sent"/>
    <x v="1"/>
    <m/>
    <m/>
    <n v="0"/>
    <m/>
    <m/>
    <m/>
    <m/>
    <m/>
    <m/>
    <m/>
    <m/>
    <m/>
  </r>
  <r>
    <n v="6880"/>
    <d v="2021-03-21T00:00:00"/>
    <n v="3"/>
    <x v="3"/>
    <s v="Craig Kronenberger"/>
    <s v=" Founder and CEO at Stripe Theory"/>
    <s v="Stripe Theory"/>
    <x v="1"/>
    <s v="America"/>
    <s v="Atlanta"/>
    <s v="Ramla's"/>
    <s v="No inmail sent"/>
    <x v="1"/>
    <m/>
    <m/>
    <n v="0"/>
    <m/>
    <m/>
    <m/>
    <m/>
    <m/>
    <m/>
    <m/>
    <m/>
    <m/>
  </r>
  <r>
    <n v="6881"/>
    <d v="2021-03-22T00:00:00"/>
    <n v="3"/>
    <x v="3"/>
    <s v="(Spencer) Hang Zhao"/>
    <s v="Director, Data Science &amp; Advanced Marketing Analytics"/>
    <s v="Media Storm"/>
    <x v="1"/>
    <s v="America"/>
    <s v="New York"/>
    <s v="Ramla's"/>
    <s v="No inmail sent"/>
    <x v="1"/>
    <m/>
    <m/>
    <n v="0"/>
    <m/>
    <m/>
    <m/>
    <m/>
    <m/>
    <m/>
    <m/>
    <m/>
    <m/>
  </r>
  <r>
    <n v="6882"/>
    <d v="2021-03-22T00:00:00"/>
    <n v="3"/>
    <x v="3"/>
    <s v="Quincy Long"/>
    <s v="Consumer and Market Insights Manager - Pillsbury"/>
    <s v="General Mills "/>
    <x v="3"/>
    <s v="America"/>
    <s v="Minnesota"/>
    <s v="Ramla's"/>
    <s v="No inmail sent"/>
    <x v="1"/>
    <m/>
    <m/>
    <n v="0"/>
    <m/>
    <m/>
    <m/>
    <m/>
    <m/>
    <m/>
    <m/>
    <m/>
    <m/>
  </r>
  <r>
    <n v="6883"/>
    <d v="2021-03-22T00:00:00"/>
    <n v="3"/>
    <x v="3"/>
    <s v="Merrick U."/>
    <s v="Senior Data Scientist"/>
    <s v="GroupM"/>
    <x v="1"/>
    <s v="America"/>
    <s v="New York"/>
    <s v="Ramla's"/>
    <s v="No inmail sent"/>
    <x v="1"/>
    <m/>
    <m/>
    <n v="0"/>
    <m/>
    <m/>
    <m/>
    <m/>
    <m/>
    <m/>
    <m/>
    <m/>
    <m/>
  </r>
  <r>
    <n v="6884"/>
    <d v="2021-03-22T00:00:00"/>
    <n v="3"/>
    <x v="3"/>
    <s v="Saketh Mylavarapu"/>
    <s v="Specialist - Data and Analytics"/>
    <s v="BAREFOOT"/>
    <x v="1"/>
    <s v="America"/>
    <s v="Ohio"/>
    <s v="Ramla's"/>
    <s v="No inmail sent"/>
    <x v="1"/>
    <m/>
    <m/>
    <n v="0"/>
    <m/>
    <m/>
    <m/>
    <m/>
    <m/>
    <m/>
    <m/>
    <m/>
    <m/>
  </r>
  <r>
    <n v="6885"/>
    <d v="2021-03-22T00:00:00"/>
    <n v="3"/>
    <x v="2"/>
    <s v="Toffet Antech Joseph"/>
    <s v="Marketing Analytics Manager "/>
    <s v="Walmart eCommerce"/>
    <x v="4"/>
    <s v="America"/>
    <s v="California"/>
    <s v="Ramla's"/>
    <s v="No inmail sent"/>
    <x v="0"/>
    <d v="2021-03-18T00:00:00"/>
    <d v="2021-08-25T00:00:00"/>
    <n v="8"/>
    <m/>
    <m/>
    <s v="None"/>
    <m/>
    <m/>
    <m/>
    <m/>
    <m/>
    <s v="LI message sent"/>
  </r>
  <r>
    <n v="6886"/>
    <d v="2021-03-22T00:00:00"/>
    <n v="3"/>
    <x v="3"/>
    <s v="Ameer Hashish"/>
    <s v="Founder &amp; CEO"/>
    <s v="Gaming Audiences"/>
    <x v="1"/>
    <s v="America"/>
    <s v="California"/>
    <s v="Ramla's"/>
    <s v="No inmail sent"/>
    <x v="1"/>
    <m/>
    <m/>
    <n v="0"/>
    <m/>
    <m/>
    <m/>
    <m/>
    <m/>
    <m/>
    <m/>
    <m/>
    <m/>
  </r>
  <r>
    <n v="6887"/>
    <d v="2021-03-22T00:00:00"/>
    <n v="3"/>
    <x v="3"/>
    <s v="Tyson Lampe"/>
    <s v="Vice President of Analytics"/>
    <s v="Tombras"/>
    <x v="1"/>
    <s v="America"/>
    <s v="Tennessee"/>
    <s v="Ramla's"/>
    <s v="No inmail sent"/>
    <x v="1"/>
    <m/>
    <m/>
    <n v="0"/>
    <m/>
    <m/>
    <m/>
    <m/>
    <m/>
    <m/>
    <m/>
    <m/>
    <m/>
  </r>
  <r>
    <n v="6888"/>
    <d v="2021-03-22T00:00:00"/>
    <n v="3"/>
    <x v="3"/>
    <s v="Kate Nichols"/>
    <s v="Director, Integrated Marketing Planning"/>
    <s v="Reynolds American "/>
    <x v="3"/>
    <s v="America"/>
    <s v="North Carolina"/>
    <s v="Ramla's"/>
    <s v="9/16/2021"/>
    <x v="1"/>
    <m/>
    <m/>
    <n v="0"/>
    <m/>
    <m/>
    <m/>
    <m/>
    <m/>
    <m/>
    <m/>
    <m/>
    <m/>
  </r>
  <r>
    <n v="6889"/>
    <d v="2021-03-22T00:00:00"/>
    <n v="3"/>
    <x v="3"/>
    <s v="Bonnie Jie Ma"/>
    <s v="Manager, Data Analytics &amp; Insights"/>
    <s v="Spark Foundry"/>
    <x v="1"/>
    <s v="America"/>
    <s v="New York"/>
    <s v="Ramla's"/>
    <s v="No inmail sent"/>
    <x v="0"/>
    <s v="In contact"/>
    <m/>
    <n v="0"/>
    <m/>
    <m/>
    <m/>
    <m/>
    <m/>
    <m/>
    <m/>
    <m/>
    <m/>
  </r>
  <r>
    <n v="6890"/>
    <d v="2021-03-22T00:00:00"/>
    <n v="3"/>
    <x v="3"/>
    <s v="Scott MacLeod"/>
    <s v="Head of Planning"/>
    <s v="The VIA Agency"/>
    <x v="1"/>
    <s v="America"/>
    <s v="Portland"/>
    <s v="Ramla's"/>
    <s v="No inmail sent"/>
    <x v="1"/>
    <m/>
    <m/>
    <n v="0"/>
    <m/>
    <m/>
    <m/>
    <m/>
    <m/>
    <m/>
    <m/>
    <m/>
    <m/>
  </r>
  <r>
    <n v="6891"/>
    <d v="2021-03-22T00:00:00"/>
    <n v="3"/>
    <x v="3"/>
    <s v="Benjamin Deneweth"/>
    <s v="Associate Director - Analytics"/>
    <s v="UM Worldwide"/>
    <x v="1"/>
    <s v="America"/>
    <s v="Illinois"/>
    <s v="Ramla's"/>
    <s v="No inmail sent"/>
    <x v="1"/>
    <m/>
    <m/>
    <n v="0"/>
    <m/>
    <m/>
    <m/>
    <m/>
    <m/>
    <m/>
    <m/>
    <m/>
    <m/>
  </r>
  <r>
    <n v="6892"/>
    <d v="2021-03-22T00:00:00"/>
    <n v="3"/>
    <x v="3"/>
    <s v="Benjamin Jarvis"/>
    <s v="Principal Marketing Scientist"/>
    <s v="The Walt Disney Company "/>
    <x v="12"/>
    <s v="America"/>
    <s v="California"/>
    <s v="Ramla's"/>
    <s v="No inmail sent"/>
    <x v="1"/>
    <m/>
    <m/>
    <n v="0"/>
    <m/>
    <m/>
    <m/>
    <m/>
    <m/>
    <m/>
    <m/>
    <m/>
    <m/>
  </r>
  <r>
    <n v="6893"/>
    <d v="2021-03-22T00:00:00"/>
    <n v="3"/>
    <x v="3"/>
    <s v="Xiaohao Ji"/>
    <s v="Associate Director Business Analytics"/>
    <s v="Astellas Pharma US"/>
    <x v="6"/>
    <s v="America"/>
    <s v="Chicago"/>
    <s v="Ramla's"/>
    <s v="No inmail sent"/>
    <x v="1"/>
    <m/>
    <m/>
    <n v="0"/>
    <m/>
    <m/>
    <m/>
    <m/>
    <m/>
    <m/>
    <m/>
    <m/>
    <m/>
  </r>
  <r>
    <n v="6894"/>
    <d v="2021-03-22T00:00:00"/>
    <n v="3"/>
    <x v="3"/>
    <s v="Maura Fitzgerald"/>
    <s v="Associate Director"/>
    <s v="Media Assembly"/>
    <x v="1"/>
    <s v="America"/>
    <s v="New York"/>
    <s v="Ramla's"/>
    <s v="No inmail sent"/>
    <x v="1"/>
    <m/>
    <m/>
    <n v="0"/>
    <m/>
    <m/>
    <m/>
    <m/>
    <m/>
    <m/>
    <m/>
    <m/>
    <m/>
  </r>
  <r>
    <n v="6895"/>
    <d v="2021-03-22T00:00:00"/>
    <n v="3"/>
    <x v="0"/>
    <s v="Mike Mallak"/>
    <s v="Media &amp; Database Marketing Manager"/>
    <s v="Target"/>
    <x v="0"/>
    <s v="America"/>
    <s v="Minnesota"/>
    <s v="Ramla's"/>
    <s v="No inmail sent"/>
    <x v="1"/>
    <m/>
    <m/>
    <n v="0"/>
    <m/>
    <m/>
    <m/>
    <m/>
    <m/>
    <m/>
    <m/>
    <m/>
    <m/>
  </r>
  <r>
    <n v="6896"/>
    <d v="2021-10-01T00:00:00"/>
    <m/>
    <x v="4"/>
    <s v="Ashwin Bhosale"/>
    <s v="Senior Director - Data Science and Advance Analytics"/>
    <s v="Foot Locker"/>
    <x v="0"/>
    <s v="America"/>
    <s v="New York"/>
    <s v="Ramla's"/>
    <s v="10-06-21"/>
    <x v="1"/>
    <m/>
    <m/>
    <m/>
    <m/>
    <m/>
    <m/>
    <m/>
    <m/>
    <m/>
    <m/>
    <m/>
    <m/>
  </r>
  <r>
    <n v="6897"/>
    <d v="2021-03-22T00:00:00"/>
    <n v="3"/>
    <x v="0"/>
    <s v="Mark Grey"/>
    <s v="Marketing Analytics &amp; Product Leader"/>
    <s v="Target"/>
    <x v="0"/>
    <s v="America"/>
    <s v="Minnesota"/>
    <s v="Ramla's"/>
    <s v="No inmail sent"/>
    <x v="1"/>
    <m/>
    <m/>
    <n v="0"/>
    <m/>
    <m/>
    <m/>
    <m/>
    <m/>
    <m/>
    <m/>
    <m/>
    <m/>
  </r>
  <r>
    <n v="6898"/>
    <d v="2021-03-22T00:00:00"/>
    <n v="3"/>
    <x v="0"/>
    <s v="Cara Sylvester"/>
    <s v="EVP, Chief Marketing &amp; Digital Officer"/>
    <s v="Target"/>
    <x v="0"/>
    <s v="America"/>
    <s v="Minnesota"/>
    <s v="Ramla's"/>
    <s v="No inmail sent"/>
    <x v="1"/>
    <m/>
    <m/>
    <n v="0"/>
    <m/>
    <m/>
    <m/>
    <m/>
    <m/>
    <m/>
    <m/>
    <m/>
    <m/>
  </r>
  <r>
    <n v="6899"/>
    <d v="2021-03-22T00:00:00"/>
    <n v="3"/>
    <x v="0"/>
    <s v="Lucas Hagness"/>
    <s v="Director - Marketing Engagement"/>
    <s v="Target"/>
    <x v="0"/>
    <s v="America"/>
    <s v="Minnesota"/>
    <s v="Ramla's"/>
    <s v="No inmail sent"/>
    <x v="1"/>
    <m/>
    <m/>
    <n v="0"/>
    <m/>
    <m/>
    <m/>
    <m/>
    <m/>
    <m/>
    <m/>
    <m/>
    <m/>
  </r>
  <r>
    <n v="6900"/>
    <d v="2021-03-22T00:00:00"/>
    <n v="3"/>
    <x v="0"/>
    <s v="Amy Johnston Spiridakis"/>
    <s v="Vice President, Marketing"/>
    <s v="Target"/>
    <x v="0"/>
    <s v="America"/>
    <s v="Minnesota"/>
    <s v="Ramla's"/>
    <s v="No inmail sent"/>
    <x v="1"/>
    <m/>
    <m/>
    <n v="0"/>
    <m/>
    <m/>
    <m/>
    <m/>
    <m/>
    <m/>
    <m/>
    <m/>
    <m/>
  </r>
  <r>
    <n v="6901"/>
    <d v="2022-01-07T00:00:00"/>
    <n v="1"/>
    <x v="3"/>
    <s v="Emily Slates"/>
    <s v="Director, Marketing, Digital &amp; Strategy Operations"/>
    <s v="Target"/>
    <x v="0"/>
    <s v="America"/>
    <s v="Minnesota"/>
    <s v="Ramla's"/>
    <s v="No inmail sent"/>
    <x v="1"/>
    <m/>
    <m/>
    <n v="0"/>
    <m/>
    <m/>
    <m/>
    <m/>
    <m/>
    <m/>
    <m/>
    <m/>
    <m/>
  </r>
  <r>
    <n v="6902"/>
    <d v="2021-11-01T00:00:00"/>
    <n v="11"/>
    <x v="2"/>
    <s v="Olia Markhevka"/>
    <s v="Senior Manager, Media Data &amp; Analytics"/>
    <s v="Procter &amp; Gamble"/>
    <x v="3"/>
    <s v="America"/>
    <s v="Canada "/>
    <s v="Ramla's"/>
    <s v="No inmail sent"/>
    <x v="1"/>
    <m/>
    <m/>
    <m/>
    <m/>
    <m/>
    <m/>
    <m/>
    <m/>
    <m/>
    <m/>
    <m/>
    <m/>
  </r>
  <r>
    <n v="6903"/>
    <d v="2021-03-22T00:00:00"/>
    <n v="3"/>
    <x v="0"/>
    <s v="Ramya Raghunathan"/>
    <s v="Head of Digital and Marketing AI, Data Sciences"/>
    <s v="Target"/>
    <x v="0"/>
    <s v="America"/>
    <s v="California"/>
    <s v="Ramla's"/>
    <s v="No inmail sent"/>
    <x v="0"/>
    <d v="2021-03-22T00:00:00"/>
    <d v="2021-04-13T00:00:00"/>
    <n v="4"/>
    <n v="1"/>
    <n v="337"/>
    <s v="Negative"/>
    <d v="2021-04-13T00:00:00"/>
    <m/>
    <m/>
    <m/>
    <m/>
    <m/>
  </r>
  <r>
    <n v="6904"/>
    <d v="2021-03-22T00:00:00"/>
    <n v="3"/>
    <x v="3"/>
    <s v="Rich Calvario"/>
    <s v="Senior Manager, Shopper Insights"/>
    <s v="Kimberly-Clark"/>
    <x v="3"/>
    <s v="America"/>
    <s v="Illinois"/>
    <s v="Ramla's"/>
    <s v="No inmail sent"/>
    <x v="2"/>
    <m/>
    <m/>
    <n v="0"/>
    <m/>
    <m/>
    <m/>
    <m/>
    <m/>
    <m/>
    <m/>
    <m/>
    <m/>
  </r>
  <r>
    <n v="6905"/>
    <d v="2021-03-22T00:00:00"/>
    <n v="3"/>
    <x v="3"/>
    <s v="Jordan Rosenbaum"/>
    <s v="Brand Manager - Shopper Marketing"/>
    <s v="Kimberly-Clark"/>
    <x v="3"/>
    <s v="America"/>
    <s v="Arkansas"/>
    <s v="Ramla's"/>
    <s v="No inmail sent"/>
    <x v="1"/>
    <m/>
    <m/>
    <n v="0"/>
    <m/>
    <m/>
    <m/>
    <m/>
    <m/>
    <m/>
    <m/>
    <m/>
    <m/>
  </r>
  <r>
    <n v="6906"/>
    <d v="2021-03-22T00:00:00"/>
    <n v="3"/>
    <x v="3"/>
    <s v="Kris McDermott"/>
    <s v="Director of Shopper Marketing"/>
    <s v="Kimberly-Clark"/>
    <x v="3"/>
    <s v="America"/>
    <s v="Illinois"/>
    <s v="Ramla's"/>
    <s v="No inmail sent"/>
    <x v="0"/>
    <s v="RFP"/>
    <m/>
    <n v="0"/>
    <m/>
    <m/>
    <m/>
    <m/>
    <m/>
    <m/>
    <m/>
    <m/>
    <m/>
  </r>
  <r>
    <n v="6907"/>
    <d v="2021-03-22T00:00:00"/>
    <n v="3"/>
    <x v="3"/>
    <s v="Ashley Abrahamson"/>
    <s v="Senior Brand Manager"/>
    <s v="Kimberly-Clark"/>
    <x v="3"/>
    <s v="America"/>
    <s v="Wisconsin"/>
    <s v="Ramla's"/>
    <s v="No inmail sent"/>
    <x v="0"/>
    <s v="RFP"/>
    <m/>
    <n v="0"/>
    <m/>
    <m/>
    <m/>
    <m/>
    <s v="No need to approach: we were not selected the pitch"/>
    <m/>
    <m/>
    <m/>
    <m/>
  </r>
  <r>
    <n v="6908"/>
    <d v="2021-03-22T00:00:00"/>
    <n v="3"/>
    <x v="3"/>
    <s v="Sarah Inbau"/>
    <s v="Brand Manager Huggies"/>
    <s v="Kimberly-Clark"/>
    <x v="3"/>
    <s v="America"/>
    <s v="Wisconsin"/>
    <s v="Ramla's"/>
    <s v="No inmail sent"/>
    <x v="0"/>
    <d v="2021-03-24T00:00:00"/>
    <s v="Do not contact"/>
    <e v="#VALUE!"/>
    <m/>
    <m/>
    <m/>
    <m/>
    <m/>
    <m/>
    <m/>
    <m/>
    <m/>
  </r>
  <r>
    <n v="6909"/>
    <d v="2021-03-22T00:00:00"/>
    <n v="3"/>
    <x v="3"/>
    <s v="Kelly Peña"/>
    <s v="Performance Marketing"/>
    <s v="Kimberly-Clark"/>
    <x v="3"/>
    <s v="America"/>
    <s v="Illinois"/>
    <s v="Ramla's"/>
    <s v="No inmail sent"/>
    <x v="1"/>
    <m/>
    <m/>
    <n v="0"/>
    <m/>
    <m/>
    <m/>
    <m/>
    <m/>
    <m/>
    <m/>
    <m/>
    <m/>
  </r>
  <r>
    <n v="6910"/>
    <d v="2021-03-22T00:00:00"/>
    <n v="3"/>
    <x v="3"/>
    <s v="Jason Niemi"/>
    <s v="Global Technology Director - Media, Analytics, and Data Strategy"/>
    <s v="Kimberly-Clark"/>
    <x v="3"/>
    <s v="America"/>
    <s v="Illinois"/>
    <s v="Ramla's"/>
    <s v="No inmail sent"/>
    <x v="3"/>
    <m/>
    <m/>
    <n v="0"/>
    <m/>
    <m/>
    <m/>
    <m/>
    <m/>
    <m/>
    <m/>
    <m/>
    <m/>
  </r>
  <r>
    <n v="6911"/>
    <d v="2021-03-22T00:00:00"/>
    <n v="3"/>
    <x v="3"/>
    <s v="Mark Zurfluh"/>
    <s v="Integrated Marketing, Digital Commerce &amp; Media Leader"/>
    <s v="Kimberly-Clark"/>
    <x v="3"/>
    <s v="America"/>
    <s v="Wisconsin"/>
    <s v="Ramla's"/>
    <s v="No inmail sent"/>
    <x v="1"/>
    <m/>
    <m/>
    <n v="0"/>
    <m/>
    <m/>
    <m/>
    <m/>
    <m/>
    <m/>
    <m/>
    <m/>
    <m/>
  </r>
  <r>
    <n v="6912"/>
    <d v="2021-03-22T00:00:00"/>
    <n v="3"/>
    <x v="3"/>
    <s v="Amy Pacifico"/>
    <s v="Consumer Insights, Analytics &amp; Strategy Executive"/>
    <s v="Kimberly-Clark"/>
    <x v="3"/>
    <s v="America"/>
    <s v="Wisconsin"/>
    <s v="Ramla's"/>
    <s v="No inmail sent"/>
    <x v="1"/>
    <m/>
    <m/>
    <n v="0"/>
    <m/>
    <m/>
    <m/>
    <m/>
    <m/>
    <m/>
    <m/>
    <m/>
    <m/>
  </r>
  <r>
    <n v="6913"/>
    <d v="2021-03-22T00:00:00"/>
    <n v="3"/>
    <x v="3"/>
    <s v="Julia Hartono"/>
    <s v="Kleenex Sr. Associate Brand Manager"/>
    <s v="Kimberly-Clark"/>
    <x v="3"/>
    <s v="America"/>
    <s v="Wisconsin"/>
    <s v="Ramla's"/>
    <s v="No inmail sent"/>
    <x v="1"/>
    <m/>
    <m/>
    <n v="0"/>
    <m/>
    <m/>
    <m/>
    <m/>
    <m/>
    <m/>
    <m/>
    <m/>
    <m/>
  </r>
  <r>
    <n v="6914"/>
    <d v="2021-03-22T00:00:00"/>
    <n v="3"/>
    <x v="3"/>
    <s v="David Forman"/>
    <s v="Associate Director, Business Solutions"/>
    <s v="Horizon Media"/>
    <x v="1"/>
    <s v="America"/>
    <s v="New York"/>
    <s v="Ramla's"/>
    <s v="No inmail sent"/>
    <x v="1"/>
    <m/>
    <m/>
    <n v="0"/>
    <m/>
    <m/>
    <m/>
    <m/>
    <m/>
    <m/>
    <m/>
    <m/>
    <m/>
  </r>
  <r>
    <n v="6915"/>
    <d v="2021-03-22T00:00:00"/>
    <n v="3"/>
    <x v="3"/>
    <s v="Simon O'Carroll"/>
    <s v="Marketing Effectiveness Manager"/>
    <s v="Post Office Ltd"/>
    <x v="0"/>
    <s v="Europe"/>
    <s v="United Kingdom"/>
    <s v="Ramla's"/>
    <s v="No inmail sent"/>
    <x v="0"/>
    <d v="2021-03-17T00:00:00"/>
    <m/>
    <n v="0"/>
    <m/>
    <m/>
    <s v="Negative"/>
    <d v="2021-03-24T00:00:00"/>
    <m/>
    <m/>
    <m/>
    <m/>
    <s v="Not interested"/>
  </r>
  <r>
    <n v="6916"/>
    <d v="2021-03-22T00:00:00"/>
    <n v="3"/>
    <x v="3"/>
    <s v="Tom Noggle"/>
    <s v="Senior Manager, Consumer Insights &amp; Analytics"/>
    <s v="RaceTrac"/>
    <x v="0"/>
    <s v="America"/>
    <s v="Georgia"/>
    <s v="Ramla's"/>
    <s v="No inmail sent"/>
    <x v="0"/>
    <d v="2021-03-16T00:00:00"/>
    <d v="2021-04-27T00:00:00"/>
    <n v="4"/>
    <m/>
    <m/>
    <s v="Neutral"/>
    <d v="2021-03-15T00:00:00"/>
    <m/>
    <m/>
    <m/>
    <m/>
    <s v="not doing MMM for now"/>
  </r>
  <r>
    <n v="6917"/>
    <d v="2021-03-22T00:00:00"/>
    <n v="3"/>
    <x v="3"/>
    <s v="Sarah Feng"/>
    <s v="Senior Analyst, Advanced Analytics"/>
    <s v="Horizon Next"/>
    <x v="1"/>
    <s v="America"/>
    <s v="New York"/>
    <s v="Ramla's"/>
    <s v="No inmail sent"/>
    <x v="1"/>
    <m/>
    <m/>
    <n v="0"/>
    <m/>
    <m/>
    <m/>
    <m/>
    <m/>
    <m/>
    <m/>
    <m/>
    <m/>
  </r>
  <r>
    <n v="6918"/>
    <d v="2021-03-22T00:00:00"/>
    <n v="3"/>
    <x v="3"/>
    <s v="Sisi Chen"/>
    <s v="Director"/>
    <s v="Mediabrands"/>
    <x v="1"/>
    <s v="America"/>
    <s v="Connecticut"/>
    <s v="Ramla's"/>
    <s v="No inmail sent"/>
    <x v="1"/>
    <m/>
    <m/>
    <n v="0"/>
    <m/>
    <m/>
    <m/>
    <m/>
    <m/>
    <m/>
    <m/>
    <m/>
    <m/>
  </r>
  <r>
    <n v="6919"/>
    <d v="2021-03-23T00:00:00"/>
    <n v="3"/>
    <x v="3"/>
    <s v="Lesley Cao"/>
    <s v="Director Marketing Analytics"/>
    <s v="MUFG"/>
    <x v="10"/>
    <s v="America"/>
    <s v="California"/>
    <s v="Ramla's"/>
    <s v="No inmail sent"/>
    <x v="1"/>
    <m/>
    <m/>
    <n v="0"/>
    <m/>
    <m/>
    <m/>
    <m/>
    <m/>
    <m/>
    <m/>
    <m/>
    <m/>
  </r>
  <r>
    <n v="6920"/>
    <d v="2021-03-23T00:00:00"/>
    <n v="3"/>
    <x v="3"/>
    <s v="Krishna Mohan"/>
    <s v="Senior Manager"/>
    <s v="CVS Health"/>
    <x v="0"/>
    <s v="America"/>
    <s v="Rhode Island"/>
    <s v="Ramla's"/>
    <s v="No inmail sent"/>
    <x v="0"/>
    <d v="2021-03-16T00:00:00"/>
    <m/>
    <n v="0"/>
    <m/>
    <m/>
    <s v="Negative"/>
    <d v="2021-03-16T00:00:00"/>
    <m/>
    <m/>
    <m/>
    <m/>
    <s v="Not relevant + not involved with MMM"/>
  </r>
  <r>
    <n v="6921"/>
    <d v="2021-03-23T00:00:00"/>
    <n v="3"/>
    <x v="3"/>
    <s v="Benjamin Haupt"/>
    <s v="Senior Data Strategy Advisor"/>
    <s v="CVS Health"/>
    <x v="0"/>
    <s v="America"/>
    <s v="Massachusetts"/>
    <s v="Ramla's"/>
    <s v="No inmail sent"/>
    <x v="0"/>
    <d v="2021-03-16T00:00:00"/>
    <m/>
    <n v="0"/>
    <m/>
    <m/>
    <s v="Neutral"/>
    <d v="2021-03-16T00:00:00"/>
    <m/>
    <m/>
    <m/>
    <m/>
    <m/>
  </r>
  <r>
    <n v="6922"/>
    <d v="2021-03-23T00:00:00"/>
    <n v="3"/>
    <x v="3"/>
    <s v="Spencer Nelson"/>
    <s v="Data Scientist - eCommerce"/>
    <s v="TechStyle Fashion Group"/>
    <x v="0"/>
    <s v="America"/>
    <s v="California"/>
    <s v="Ramla's"/>
    <s v="No inmail sent"/>
    <x v="0"/>
    <d v="2021-04-05T00:00:00"/>
    <d v="2021-09-09T00:00:00"/>
    <n v="9"/>
    <m/>
    <m/>
    <s v="Negative"/>
    <d v="2021-09-09T00:00:00"/>
    <m/>
    <m/>
    <m/>
    <m/>
    <m/>
  </r>
  <r>
    <n v="6923"/>
    <d v="2021-03-23T00:00:00"/>
    <n v="3"/>
    <x v="3"/>
    <s v="Drew Ford"/>
    <s v="Director, Data Solutions"/>
    <s v="Wpromote"/>
    <x v="1"/>
    <s v="America"/>
    <s v="North Carolina"/>
    <s v="Ramla's"/>
    <s v="No inmail sent"/>
    <x v="1"/>
    <m/>
    <m/>
    <n v="0"/>
    <m/>
    <m/>
    <m/>
    <m/>
    <m/>
    <m/>
    <m/>
    <m/>
    <m/>
  </r>
  <r>
    <n v="6924"/>
    <d v="2021-03-23T00:00:00"/>
    <n v="3"/>
    <x v="3"/>
    <s v="Yashan Zhong"/>
    <s v="Sr. Advisor (Sr. Manager), Analytics"/>
    <s v="CVS Health"/>
    <x v="0"/>
    <s v="America"/>
    <s v="Massachusetts"/>
    <s v="Ramla's"/>
    <s v="No inmail sent"/>
    <x v="0"/>
    <d v="2021-03-17T00:00:00"/>
    <m/>
    <n v="0"/>
    <m/>
    <m/>
    <m/>
    <m/>
    <m/>
    <m/>
    <m/>
    <m/>
    <m/>
  </r>
  <r>
    <n v="6925"/>
    <d v="2021-03-23T00:00:00"/>
    <n v="3"/>
    <x v="3"/>
    <s v="Brandon Speers"/>
    <s v="Associate Media Director, Digital Marketing Lead"/>
    <s v="360i"/>
    <x v="1"/>
    <s v="America"/>
    <s v="Atlanta"/>
    <s v="Ramla's"/>
    <s v="No inmail sent"/>
    <x v="1"/>
    <m/>
    <m/>
    <n v="0"/>
    <m/>
    <m/>
    <m/>
    <m/>
    <m/>
    <m/>
    <m/>
    <m/>
    <m/>
  </r>
  <r>
    <n v="6926"/>
    <d v="2021-03-23T00:00:00"/>
    <n v="3"/>
    <x v="3"/>
    <s v="Jamie Schmiedeskamp"/>
    <s v="Supervisor, Connections Planning"/>
    <s v="Havas Media Group"/>
    <x v="1"/>
    <s v="America"/>
    <s v="Illinois"/>
    <s v="Ramla's"/>
    <s v="No inmail sent"/>
    <x v="1"/>
    <m/>
    <m/>
    <n v="0"/>
    <m/>
    <m/>
    <m/>
    <m/>
    <m/>
    <m/>
    <m/>
    <m/>
    <m/>
  </r>
  <r>
    <n v="6927"/>
    <d v="2021-03-23T00:00:00"/>
    <n v="3"/>
    <x v="3"/>
    <s v="Philip Carlozzi"/>
    <s v="Associate Director, Analytics"/>
    <s v="Horizon Media"/>
    <x v="1"/>
    <s v="America"/>
    <s v="New York"/>
    <s v="Ramla's"/>
    <s v="No inmail sent"/>
    <x v="1"/>
    <m/>
    <m/>
    <n v="0"/>
    <m/>
    <m/>
    <m/>
    <m/>
    <m/>
    <m/>
    <m/>
    <m/>
    <m/>
  </r>
  <r>
    <n v="6928"/>
    <d v="2021-03-23T00:00:00"/>
    <n v="3"/>
    <x v="3"/>
    <s v="Nichole Yim"/>
    <s v="Metrics Advancement Lead"/>
    <s v="Humana"/>
    <x v="0"/>
    <s v="America"/>
    <s v="Virginia"/>
    <s v="Ramla's"/>
    <s v="No inmail sent"/>
    <x v="0"/>
    <d v="2021-03-17T00:00:00"/>
    <d v="2022-02-18T00:00:00"/>
    <n v="2"/>
    <m/>
    <m/>
    <m/>
    <m/>
    <m/>
    <m/>
    <m/>
    <m/>
    <m/>
  </r>
  <r>
    <n v="6929"/>
    <d v="2021-03-23T00:00:00"/>
    <n v="3"/>
    <x v="3"/>
    <s v="Rita Loesing"/>
    <s v="Strategy and Insights Director, Quotient Technology Inc"/>
    <s v="Quotient Technology Inc."/>
    <x v="1"/>
    <s v="America"/>
    <s v="Ohio"/>
    <s v="Ramla's"/>
    <s v="No inmail sent"/>
    <x v="1"/>
    <m/>
    <m/>
    <n v="0"/>
    <m/>
    <m/>
    <m/>
    <m/>
    <m/>
    <m/>
    <m/>
    <m/>
    <m/>
  </r>
  <r>
    <n v="6930"/>
    <d v="2021-03-23T00:00:00"/>
    <n v="3"/>
    <x v="3"/>
    <s v="Stephen Harrington"/>
    <s v="Manager - Financial Planning &amp; Analysis"/>
    <s v="Verizon"/>
    <x v="7"/>
    <s v="America"/>
    <s v="New Jersey"/>
    <s v="Ramla's"/>
    <s v="No inmail sent"/>
    <x v="0"/>
    <d v="2021-04-05T00:00:00"/>
    <d v="2022-02-18T00:00:00"/>
    <n v="2"/>
    <m/>
    <m/>
    <m/>
    <m/>
    <m/>
    <m/>
    <m/>
    <m/>
    <m/>
  </r>
  <r>
    <n v="6931"/>
    <d v="2021-03-23T00:00:00"/>
    <n v="3"/>
    <x v="3"/>
    <s v="Christopher Boyle"/>
    <s v="Director of Business Insights"/>
    <s v="CMI Media Group"/>
    <x v="1"/>
    <s v="America"/>
    <s v="Texas"/>
    <s v="Ramla's"/>
    <s v="No inmail sent"/>
    <x v="1"/>
    <m/>
    <m/>
    <n v="0"/>
    <m/>
    <m/>
    <m/>
    <m/>
    <m/>
    <m/>
    <m/>
    <m/>
    <m/>
  </r>
  <r>
    <n v="6932"/>
    <d v="2021-03-23T00:00:00"/>
    <n v="3"/>
    <x v="3"/>
    <s v="Sarath A"/>
    <s v="Expert, Advanced Analytics"/>
    <s v="MediaMarktSaturn"/>
    <x v="0"/>
    <s v="Europe"/>
    <s v="Germany"/>
    <s v="Ramla's"/>
    <s v="No inmail sent"/>
    <x v="2"/>
    <d v="2021-03-16T00:00:00"/>
    <m/>
    <n v="0"/>
    <m/>
    <m/>
    <m/>
    <m/>
    <m/>
    <m/>
    <m/>
    <m/>
    <m/>
  </r>
  <r>
    <n v="6933"/>
    <d v="2021-03-23T00:00:00"/>
    <n v="3"/>
    <x v="3"/>
    <s v="Dan Collins"/>
    <s v="Chief Strategy Officer"/>
    <s v="GKV"/>
    <x v="1"/>
    <s v="America"/>
    <s v="Maryland"/>
    <s v="Ramla's"/>
    <s v="No inmail sent"/>
    <x v="1"/>
    <m/>
    <m/>
    <n v="0"/>
    <m/>
    <m/>
    <m/>
    <m/>
    <m/>
    <m/>
    <m/>
    <m/>
    <m/>
  </r>
  <r>
    <n v="6934"/>
    <d v="2021-03-23T00:00:00"/>
    <n v="3"/>
    <x v="3"/>
    <s v="Rachel Dickerman"/>
    <s v="Media Supervisor"/>
    <s v="Cage Point"/>
    <x v="1"/>
    <s v="America"/>
    <s v="Massachusetts"/>
    <s v="Ramla's"/>
    <s v="No inmail sent"/>
    <x v="1"/>
    <m/>
    <m/>
    <n v="0"/>
    <m/>
    <m/>
    <m/>
    <m/>
    <m/>
    <m/>
    <m/>
    <m/>
    <m/>
  </r>
  <r>
    <n v="6935"/>
    <d v="2021-03-23T00:00:00"/>
    <n v="3"/>
    <x v="3"/>
    <s v="Nico Roddz"/>
    <s v="Global Analytics Manager"/>
    <s v="GrandVision NV"/>
    <x v="0"/>
    <s v="Europe"/>
    <s v="Netherlands"/>
    <s v="Ramla's"/>
    <s v="No inmail sent"/>
    <x v="0"/>
    <d v="2021-03-16T00:00:00"/>
    <d v="2021-06-10T00:00:00"/>
    <n v="6"/>
    <m/>
    <m/>
    <s v="Negative"/>
    <d v="2021-06-10T00:00:00"/>
    <m/>
    <m/>
    <m/>
    <m/>
    <m/>
  </r>
  <r>
    <n v="6936"/>
    <d v="2021-03-23T00:00:00"/>
    <n v="3"/>
    <x v="3"/>
    <s v="Pi Jen (Byron) Tang"/>
    <s v="Senior Data Analyst"/>
    <s v="Haworth Marketing + Media"/>
    <x v="1"/>
    <s v="America"/>
    <s v="Minnesota"/>
    <s v="Ramla's"/>
    <s v="No inmail sent"/>
    <x v="1"/>
    <m/>
    <m/>
    <n v="0"/>
    <m/>
    <m/>
    <m/>
    <m/>
    <m/>
    <m/>
    <m/>
    <m/>
    <m/>
  </r>
  <r>
    <n v="6937"/>
    <d v="2021-03-23T00:00:00"/>
    <n v="3"/>
    <x v="3"/>
    <s v="Gina Kline"/>
    <s v="Group Media Director"/>
    <s v="FKQ Advertising"/>
    <x v="1"/>
    <s v="America"/>
    <s v="Florida"/>
    <s v="Ramla's"/>
    <s v="No inmail sent"/>
    <x v="1"/>
    <m/>
    <m/>
    <n v="0"/>
    <m/>
    <m/>
    <m/>
    <m/>
    <m/>
    <m/>
    <m/>
    <m/>
    <m/>
  </r>
  <r>
    <n v="6938"/>
    <d v="2021-03-23T00:00:00"/>
    <n v="3"/>
    <x v="3"/>
    <s v="Kin Lay"/>
    <s v="Senior Analyst, Analytics"/>
    <s v="Horizon Media"/>
    <x v="1"/>
    <s v="America"/>
    <s v="California"/>
    <s v="Ramla's"/>
    <s v="No inmail sent"/>
    <x v="1"/>
    <m/>
    <m/>
    <n v="0"/>
    <m/>
    <m/>
    <m/>
    <m/>
    <m/>
    <m/>
    <m/>
    <m/>
    <m/>
  </r>
  <r>
    <n v="6939"/>
    <d v="2021-03-23T00:00:00"/>
    <n v="3"/>
    <x v="3"/>
    <s v="Michael Welch"/>
    <s v="Media Director"/>
    <s v="HLK"/>
    <x v="1"/>
    <s v="America"/>
    <s v="Kentucky"/>
    <s v="Ramla's"/>
    <s v="No inmail sent"/>
    <x v="1"/>
    <m/>
    <m/>
    <n v="0"/>
    <m/>
    <m/>
    <m/>
    <m/>
    <m/>
    <m/>
    <m/>
    <m/>
    <m/>
  </r>
  <r>
    <n v="6940"/>
    <d v="2021-03-23T00:00:00"/>
    <n v="3"/>
    <x v="3"/>
    <s v="Michael Hibbison"/>
    <s v="Merchandising Vice President, Lumber"/>
    <s v="The Home Depot"/>
    <x v="0"/>
    <s v="America"/>
    <s v="Georgia"/>
    <s v="Ramla's"/>
    <s v="No inmail sent"/>
    <x v="0"/>
    <d v="2021-03-16T00:00:00"/>
    <m/>
    <n v="0"/>
    <m/>
    <m/>
    <s v="Negative"/>
    <d v="2021-03-16T00:00:00"/>
    <m/>
    <m/>
    <m/>
    <m/>
    <s v="Not relevant + not involved with MMM"/>
  </r>
  <r>
    <n v="6941"/>
    <d v="2021-03-23T00:00:00"/>
    <n v="3"/>
    <x v="3"/>
    <s v="Rochelle Hartman"/>
    <s v="Sponsorship Activations Manager"/>
    <s v="Kroger"/>
    <x v="0"/>
    <s v="America"/>
    <s v="Portland"/>
    <s v="Ramla's"/>
    <s v="No inmail sent"/>
    <x v="0"/>
    <d v="2021-04-13T00:00:00"/>
    <d v="2022-02-18T00:00:00"/>
    <n v="2"/>
    <m/>
    <m/>
    <m/>
    <m/>
    <m/>
    <m/>
    <m/>
    <m/>
    <m/>
  </r>
  <r>
    <n v="6942"/>
    <d v="2021-03-23T00:00:00"/>
    <n v="3"/>
    <x v="3"/>
    <s v="Craig Barnell"/>
    <s v="Co-Founder &amp; COO"/>
    <s v="Fishers Finery"/>
    <x v="0"/>
    <s v="America"/>
    <s v="New York"/>
    <s v="Ramla's"/>
    <s v="No inmail sent"/>
    <x v="0"/>
    <d v="2021-03-15T00:00:00"/>
    <d v="2022-02-18T00:00:00"/>
    <n v="2"/>
    <m/>
    <m/>
    <m/>
    <m/>
    <m/>
    <m/>
    <m/>
    <m/>
    <m/>
  </r>
  <r>
    <n v="6943"/>
    <d v="2021-03-23T00:00:00"/>
    <n v="3"/>
    <x v="3"/>
    <s v="Minguang Zhang"/>
    <s v="AD"/>
    <s v="Precima"/>
    <x v="0"/>
    <s v="America"/>
    <s v="Illinois"/>
    <s v="Ramla's"/>
    <s v="No inmail sent"/>
    <x v="0"/>
    <d v="2021-03-16T00:00:00"/>
    <d v="2022-02-21T00:00:00"/>
    <n v="2"/>
    <m/>
    <m/>
    <m/>
    <m/>
    <m/>
    <m/>
    <m/>
    <m/>
    <m/>
  </r>
  <r>
    <n v="6944"/>
    <d v="2021-03-23T00:00:00"/>
    <n v="3"/>
    <x v="3"/>
    <s v="Kinjal Patel"/>
    <s v="Senior Director - Client and Agency Partnerships "/>
    <s v="OUTFRONT Media"/>
    <x v="1"/>
    <s v="America"/>
    <s v="New York"/>
    <s v="Ramla's"/>
    <s v="No inmail sent"/>
    <x v="1"/>
    <m/>
    <m/>
    <n v="0"/>
    <m/>
    <m/>
    <m/>
    <m/>
    <m/>
    <m/>
    <m/>
    <m/>
    <m/>
  </r>
  <r>
    <n v="6945"/>
    <d v="2021-03-23T00:00:00"/>
    <n v="3"/>
    <x v="3"/>
    <s v="Andrew Katz"/>
    <s v="Vice President of Sales, North America"/>
    <s v="Verve Group"/>
    <x v="1"/>
    <s v="America"/>
    <s v="Illinois"/>
    <s v="Ramla's"/>
    <s v="No inmail sent"/>
    <x v="1"/>
    <m/>
    <m/>
    <n v="0"/>
    <m/>
    <m/>
    <m/>
    <m/>
    <m/>
    <m/>
    <m/>
    <m/>
    <m/>
  </r>
  <r>
    <n v="6946"/>
    <d v="2021-03-23T00:00:00"/>
    <n v="3"/>
    <x v="3"/>
    <s v="Srinath Neelamegam"/>
    <s v="Director - Marketing Strategy and Analytics at Merkle"/>
    <s v="Merkle"/>
    <x v="1"/>
    <s v="America"/>
    <s v="Washington"/>
    <s v="Ramla's"/>
    <s v="No inmail sent"/>
    <x v="1"/>
    <m/>
    <m/>
    <n v="0"/>
    <m/>
    <m/>
    <m/>
    <m/>
    <m/>
    <m/>
    <m/>
    <m/>
    <m/>
  </r>
  <r>
    <n v="6947"/>
    <d v="2021-03-23T00:00:00"/>
    <n v="3"/>
    <x v="3"/>
    <s v="Joseph Nickell"/>
    <s v="Senior Director - National Retail Sales"/>
    <s v="Bang Energy"/>
    <x v="3"/>
    <s v="America"/>
    <s v="Ohio"/>
    <s v="Ramla's"/>
    <s v="No inmail sent"/>
    <x v="0"/>
    <d v="2021-04-05T00:00:00"/>
    <d v="2022-02-18T00:00:00"/>
    <n v="2"/>
    <m/>
    <m/>
    <m/>
    <m/>
    <m/>
    <m/>
    <m/>
    <m/>
    <m/>
  </r>
  <r>
    <n v="6948"/>
    <d v="2021-03-23T00:00:00"/>
    <n v="3"/>
    <x v="3"/>
    <s v="Au (Ashley) Nguyen"/>
    <s v="Sales Analytics Manager "/>
    <s v="Traditional Medicinals"/>
    <x v="3"/>
    <s v="America"/>
    <s v="California"/>
    <s v="Ramla's"/>
    <s v="No inmail sent"/>
    <x v="2"/>
    <d v="2021-04-05T00:00:00"/>
    <d v="2021-05-10T00:00:00"/>
    <n v="5"/>
    <m/>
    <m/>
    <m/>
    <m/>
    <m/>
    <m/>
    <m/>
    <m/>
    <m/>
  </r>
  <r>
    <n v="6949"/>
    <d v="2021-03-23T00:00:00"/>
    <n v="3"/>
    <x v="3"/>
    <s v="Tom Revol"/>
    <s v="Market Insights Manager"/>
    <s v="Sanofi"/>
    <x v="6"/>
    <s v="Europe"/>
    <s v="France"/>
    <s v="Ramla's"/>
    <s v="No inmail sent"/>
    <x v="1"/>
    <m/>
    <m/>
    <n v="0"/>
    <m/>
    <m/>
    <m/>
    <m/>
    <m/>
    <m/>
    <m/>
    <m/>
    <m/>
  </r>
  <r>
    <n v="6950"/>
    <d v="2021-03-23T00:00:00"/>
    <n v="3"/>
    <x v="3"/>
    <s v="Ana Isabel Londono"/>
    <s v="Associate Market Research Manager"/>
    <s v="AbbVie"/>
    <x v="6"/>
    <s v="America"/>
    <s v="Illinois"/>
    <s v="Ramla's"/>
    <s v="No inmail sent"/>
    <x v="1"/>
    <m/>
    <m/>
    <n v="0"/>
    <m/>
    <m/>
    <m/>
    <m/>
    <m/>
    <m/>
    <m/>
    <m/>
    <m/>
  </r>
  <r>
    <n v="6951"/>
    <d v="2021-03-23T00:00:00"/>
    <n v="3"/>
    <x v="3"/>
    <s v="Ben Sommer"/>
    <s v="Manager: Marketing Effectiveness"/>
    <s v="Ferrara"/>
    <x v="3"/>
    <s v="America"/>
    <s v="Chicago"/>
    <s v="Ramla's"/>
    <s v="No inmail sent"/>
    <x v="0"/>
    <d v="2021-04-14T00:00:00"/>
    <d v="2021-08-26T00:00:00"/>
    <n v="8"/>
    <m/>
    <m/>
    <s v="Negative"/>
    <d v="2021-08-26T00:00:00"/>
    <m/>
    <m/>
    <m/>
    <m/>
    <m/>
  </r>
  <r>
    <n v="6952"/>
    <d v="2021-03-23T00:00:00"/>
    <n v="3"/>
    <x v="3"/>
    <s v="Demetrios (Mitch) Papakirk"/>
    <s v="Director of Analytics - Americas"/>
    <s v="GSK"/>
    <x v="6"/>
    <s v="America"/>
    <s v="New Jersey"/>
    <s v="Ramla's"/>
    <s v="No inmail sent"/>
    <x v="1"/>
    <m/>
    <m/>
    <n v="0"/>
    <m/>
    <m/>
    <m/>
    <m/>
    <m/>
    <m/>
    <m/>
    <m/>
    <m/>
  </r>
  <r>
    <n v="6953"/>
    <d v="2021-03-23T00:00:00"/>
    <n v="3"/>
    <x v="3"/>
    <s v="Tina Tonielli"/>
    <s v="Americas Lead, Consumer and Business Insights and Analytics"/>
    <s v="GSK"/>
    <x v="6"/>
    <s v="America"/>
    <s v="New York"/>
    <s v="Ramla's"/>
    <s v="No inmail sent"/>
    <x v="1"/>
    <m/>
    <m/>
    <n v="0"/>
    <m/>
    <m/>
    <m/>
    <m/>
    <m/>
    <m/>
    <m/>
    <m/>
    <m/>
  </r>
  <r>
    <n v="6954"/>
    <d v="2021-03-23T00:00:00"/>
    <n v="3"/>
    <x v="3"/>
    <s v="Laura T."/>
    <s v="Media Manager"/>
    <s v="AbbVie"/>
    <x v="6"/>
    <s v="America"/>
    <s v="Illinois"/>
    <s v="Ramla's"/>
    <s v="No inmail sent"/>
    <x v="1"/>
    <m/>
    <m/>
    <n v="0"/>
    <m/>
    <m/>
    <m/>
    <m/>
    <m/>
    <m/>
    <m/>
    <m/>
    <m/>
  </r>
  <r>
    <n v="6955"/>
    <d v="2021-03-23T00:00:00"/>
    <n v="3"/>
    <x v="3"/>
    <s v="Ken Truman"/>
    <s v="VP, Insights &amp; Connections"/>
    <s v="MedThink Inc."/>
    <x v="7"/>
    <s v="America"/>
    <s v="North Carolina"/>
    <s v="Ramla's"/>
    <s v="No inmail sent"/>
    <x v="1"/>
    <m/>
    <m/>
    <n v="0"/>
    <m/>
    <m/>
    <m/>
    <m/>
    <m/>
    <m/>
    <m/>
    <m/>
    <m/>
  </r>
  <r>
    <n v="6956"/>
    <d v="2021-03-23T00:00:00"/>
    <n v="3"/>
    <x v="3"/>
    <s v="Danielle Van Dyk"/>
    <s v="Senior Data Scientist -- Analytics"/>
    <s v="Intuit"/>
    <x v="7"/>
    <s v="America"/>
    <s v="California"/>
    <s v="Ramla's"/>
    <s v="No inmail sent"/>
    <x v="1"/>
    <m/>
    <m/>
    <n v="0"/>
    <m/>
    <m/>
    <m/>
    <m/>
    <m/>
    <m/>
    <m/>
    <m/>
    <m/>
  </r>
  <r>
    <n v="6957"/>
    <d v="2021-03-23T00:00:00"/>
    <n v="3"/>
    <x v="2"/>
    <s v="Karen Nwal, M.S."/>
    <s v="Senior Analyst, Data &amp; Analytics PLO"/>
    <s v="Johnson &amp; Johnson"/>
    <x v="3"/>
    <s v="America"/>
    <s v="New York"/>
    <s v="Ramla's"/>
    <s v="No inmail sent"/>
    <x v="0"/>
    <d v="2021-03-22T00:00:00"/>
    <d v="2021-10-14T00:00:00"/>
    <n v="10"/>
    <n v="1"/>
    <n v="153"/>
    <m/>
    <m/>
    <m/>
    <m/>
    <m/>
    <m/>
    <m/>
  </r>
  <r>
    <n v="6958"/>
    <d v="2021-03-23T00:00:00"/>
    <n v="3"/>
    <x v="2"/>
    <s v="Rohan Panjiar"/>
    <s v="Director of Growth Marketing"/>
    <s v="Hello Bello"/>
    <x v="3"/>
    <s v="America"/>
    <s v="California"/>
    <s v="Ramla's"/>
    <s v="No inmail sent"/>
    <x v="1"/>
    <m/>
    <m/>
    <n v="0"/>
    <m/>
    <m/>
    <m/>
    <m/>
    <m/>
    <m/>
    <m/>
    <m/>
    <m/>
  </r>
  <r>
    <n v="6959"/>
    <d v="2021-03-23T00:00:00"/>
    <n v="3"/>
    <x v="2"/>
    <s v="Libby Schnoor"/>
    <s v="Digital Marketing Analyst"/>
    <s v="General Mills"/>
    <x v="3"/>
    <s v="America"/>
    <s v="Minnesota"/>
    <s v="Ramla's"/>
    <s v="No inmail sent"/>
    <x v="1"/>
    <m/>
    <m/>
    <n v="0"/>
    <m/>
    <m/>
    <m/>
    <m/>
    <m/>
    <m/>
    <m/>
    <m/>
    <m/>
  </r>
  <r>
    <n v="6960"/>
    <d v="2021-03-23T00:00:00"/>
    <n v="3"/>
    <x v="2"/>
    <s v="Pooja Jaganade"/>
    <s v="Jr. Data Analyst"/>
    <s v="Goya Foods"/>
    <x v="3"/>
    <s v="America"/>
    <s v="New Jersey"/>
    <s v="Ramla's"/>
    <s v="No inmail sent"/>
    <x v="1"/>
    <m/>
    <m/>
    <n v="0"/>
    <m/>
    <m/>
    <m/>
    <m/>
    <m/>
    <m/>
    <m/>
    <m/>
    <m/>
  </r>
  <r>
    <n v="6961"/>
    <d v="2021-03-23T00:00:00"/>
    <n v="3"/>
    <x v="3"/>
    <s v="Yunqing(Norah) Yu"/>
    <s v="Data Analyst"/>
    <s v="VelocityEHS"/>
    <x v="7"/>
    <s v="America"/>
    <s v="Illinois"/>
    <s v="Ramla's"/>
    <s v="No inmail sent"/>
    <x v="1"/>
    <m/>
    <m/>
    <n v="0"/>
    <m/>
    <m/>
    <m/>
    <m/>
    <m/>
    <m/>
    <m/>
    <m/>
    <m/>
  </r>
  <r>
    <n v="6962"/>
    <d v="2021-03-23T00:00:00"/>
    <n v="3"/>
    <x v="2"/>
    <s v="Adam Kasnick"/>
    <s v="Senior Manager, Loyalty Marketing, Member Support Operations"/>
    <s v="Sears"/>
    <x v="0"/>
    <s v="America"/>
    <s v="Illinois"/>
    <s v="Ramla's"/>
    <s v="No inmail sent"/>
    <x v="0"/>
    <d v="2021-03-18T00:00:00"/>
    <m/>
    <n v="0"/>
    <m/>
    <m/>
    <s v="Negative"/>
    <m/>
    <m/>
    <m/>
    <m/>
    <m/>
    <s v="No thanks"/>
  </r>
  <r>
    <n v="6963"/>
    <d v="2021-03-23T00:00:00"/>
    <n v="3"/>
    <x v="2"/>
    <s v="Bhavkaran Singh"/>
    <s v="Data Scientist - The CEOs Office"/>
    <s v="Sears"/>
    <x v="0"/>
    <s v="America"/>
    <s v="California"/>
    <s v="Ramla's"/>
    <s v="No inmail sent"/>
    <x v="0"/>
    <d v="2021-03-22T00:00:00"/>
    <d v="2021-08-25T00:00:00"/>
    <n v="8"/>
    <m/>
    <m/>
    <s v="None"/>
    <m/>
    <m/>
    <m/>
    <m/>
    <m/>
    <s v="LI message sent"/>
  </r>
  <r>
    <n v="6964"/>
    <d v="2021-03-23T00:00:00"/>
    <n v="3"/>
    <x v="2"/>
    <s v="Michael Vanata"/>
    <s v="Sr. Director, Software Engineering"/>
    <s v="Sears"/>
    <x v="0"/>
    <s v="America"/>
    <s v="Illinois"/>
    <s v="Ramla's"/>
    <s v="No inmail sent"/>
    <x v="0"/>
    <d v="2021-03-19T00:00:00"/>
    <m/>
    <n v="0"/>
    <m/>
    <m/>
    <s v="Negative"/>
    <m/>
    <m/>
    <m/>
    <m/>
    <m/>
    <s v="He is looking for a new job "/>
  </r>
  <r>
    <n v="6965"/>
    <d v="2021-03-23T00:00:00"/>
    <n v="3"/>
    <x v="3"/>
    <s v="Natalie Barreda"/>
    <s v="Sr. Manager, Paid Search (Performance Marketing)"/>
    <s v="T-Mobile"/>
    <x v="7"/>
    <s v="America"/>
    <s v="California"/>
    <s v="Ramla's"/>
    <s v="No inmail sent"/>
    <x v="1"/>
    <m/>
    <m/>
    <n v="0"/>
    <m/>
    <m/>
    <m/>
    <m/>
    <m/>
    <m/>
    <m/>
    <m/>
    <m/>
  </r>
  <r>
    <n v="6966"/>
    <d v="2021-03-23T00:00:00"/>
    <n v="3"/>
    <x v="2"/>
    <s v="Satyan Rao"/>
    <s v="Data Scientist/Architect"/>
    <s v="Sears"/>
    <x v="0"/>
    <s v="America"/>
    <s v="Illinois"/>
    <s v="Ramla's"/>
    <s v="No inmail sent"/>
    <x v="0"/>
    <d v="2021-03-19T00:00:00"/>
    <d v="2021-08-25T00:00:00"/>
    <n v="8"/>
    <m/>
    <m/>
    <s v="None"/>
    <m/>
    <m/>
    <m/>
    <m/>
    <m/>
    <s v="LI message sent"/>
  </r>
  <r>
    <n v="6967"/>
    <d v="2021-03-23T00:00:00"/>
    <n v="3"/>
    <x v="2"/>
    <s v="Sundar Vivek"/>
    <s v="Director Of Pricing"/>
    <s v="Sears"/>
    <x v="0"/>
    <s v="America"/>
    <s v="Illinois"/>
    <s v="Ramla's"/>
    <s v="No inmail sent"/>
    <x v="0"/>
    <d v="2021-03-19T00:00:00"/>
    <m/>
    <n v="0"/>
    <m/>
    <m/>
    <s v="Negative"/>
    <m/>
    <m/>
    <m/>
    <m/>
    <m/>
    <s v="No thanks"/>
  </r>
  <r>
    <n v="6968"/>
    <d v="2021-03-23T00:00:00"/>
    <n v="3"/>
    <x v="3"/>
    <s v="Valerie Vargas"/>
    <s v="Senior Vice President - Advertising, Creative Services &amp; HelloLab"/>
    <s v="AT&amp;T"/>
    <x v="16"/>
    <s v="America"/>
    <s v="California"/>
    <s v="Ramla's"/>
    <s v="No inmail sent"/>
    <x v="1"/>
    <m/>
    <m/>
    <n v="0"/>
    <m/>
    <m/>
    <m/>
    <m/>
    <m/>
    <m/>
    <m/>
    <m/>
    <m/>
  </r>
  <r>
    <n v="6969"/>
    <d v="2021-03-23T00:00:00"/>
    <n v="3"/>
    <x v="3"/>
    <s v="Rajnish Kumar"/>
    <s v="Principal"/>
    <s v="Axtria - Ingenious Insights"/>
    <x v="5"/>
    <s v="America"/>
    <s v="New Jersey"/>
    <s v="Ramla's"/>
    <s v="No inmail sent"/>
    <x v="0"/>
    <d v="2021-07-01T00:00:00"/>
    <d v="2022-01-25T00:00:00"/>
    <n v="1"/>
    <m/>
    <m/>
    <m/>
    <m/>
    <m/>
    <m/>
    <m/>
    <m/>
    <m/>
  </r>
  <r>
    <n v="6970"/>
    <d v="2021-03-23T00:00:00"/>
    <n v="3"/>
    <x v="3"/>
    <s v="Nadia T."/>
    <s v="Director Business Consulting"/>
    <s v="Mavens of London"/>
    <x v="5"/>
    <s v="Europe"/>
    <s v="United Kingdom"/>
    <s v="Ramla's"/>
    <s v="No inmail sent"/>
    <x v="1"/>
    <m/>
    <m/>
    <n v="0"/>
    <m/>
    <m/>
    <m/>
    <m/>
    <m/>
    <m/>
    <m/>
    <m/>
    <m/>
  </r>
  <r>
    <n v="6971"/>
    <d v="2021-03-23T00:00:00"/>
    <n v="3"/>
    <x v="2"/>
    <s v="Elizabeth Johnson"/>
    <s v="Manager of Business Intelligence &amp; Analytics"/>
    <s v="Sears "/>
    <x v="0"/>
    <s v="America"/>
    <s v="Illinois"/>
    <s v="Ramla's"/>
    <s v="No inmail sent"/>
    <x v="0"/>
    <d v="2021-03-22T00:00:00"/>
    <d v="2021-08-25T00:00:00"/>
    <n v="8"/>
    <m/>
    <m/>
    <s v="None"/>
    <m/>
    <m/>
    <m/>
    <m/>
    <m/>
    <s v="LI message sent"/>
  </r>
  <r>
    <n v="6972"/>
    <d v="2021-03-23T00:00:00"/>
    <n v="3"/>
    <x v="2"/>
    <s v="Esther Etim"/>
    <s v="Head of Consumer Data Science &amp; Analytics"/>
    <s v="Normad Foods"/>
    <x v="3"/>
    <s v="Europe"/>
    <s v="United Kingdom"/>
    <s v="Ramla's"/>
    <s v="No inmail sent"/>
    <x v="0"/>
    <m/>
    <d v="2021-11-09T00:00:00"/>
    <n v="11"/>
    <m/>
    <m/>
    <s v="Positive"/>
    <m/>
    <m/>
    <m/>
    <m/>
    <m/>
    <s v="Follow up message sent "/>
  </r>
  <r>
    <n v="6973"/>
    <d v="2021-03-23T00:00:00"/>
    <n v="3"/>
    <x v="2"/>
    <s v="Mykala Scaletta"/>
    <s v="Senior Marketing Analyst, Business Analytics"/>
    <s v="Sears "/>
    <x v="0"/>
    <s v="America"/>
    <s v="Illinois"/>
    <s v="Ramla's"/>
    <s v="No inmail sent"/>
    <x v="0"/>
    <d v="2021-04-13T00:00:00"/>
    <d v="2021-08-25T00:00:00"/>
    <n v="8"/>
    <m/>
    <m/>
    <s v="None"/>
    <m/>
    <m/>
    <m/>
    <m/>
    <m/>
    <s v="Li message sent"/>
  </r>
  <r>
    <n v="6974"/>
    <d v="2021-03-23T00:00:00"/>
    <n v="3"/>
    <x v="2"/>
    <s v="Yao Wee Ng"/>
    <s v="Chief Technology Officer"/>
    <s v="Digital Authority Partners"/>
    <x v="10"/>
    <s v="Asia"/>
    <s v="Singapore"/>
    <s v="Ramla's"/>
    <s v="No inmail sent"/>
    <x v="0"/>
    <m/>
    <d v="2021-08-25T00:00:00"/>
    <n v="8"/>
    <m/>
    <m/>
    <s v="None"/>
    <m/>
    <m/>
    <m/>
    <m/>
    <m/>
    <s v="LI message sent"/>
  </r>
  <r>
    <n v="6975"/>
    <d v="2021-03-23T00:00:00"/>
    <n v="3"/>
    <x v="3"/>
    <s v="Manju Chikkappa"/>
    <s v="Director - Analytics"/>
    <s v="Keystats  INC"/>
    <x v="5"/>
    <s v="America"/>
    <s v="New Jersey"/>
    <s v="Ramla's"/>
    <s v="No inmail sent"/>
    <x v="1"/>
    <m/>
    <m/>
    <n v="0"/>
    <m/>
    <m/>
    <m/>
    <m/>
    <m/>
    <m/>
    <m/>
    <m/>
    <m/>
  </r>
  <r>
    <n v="6976"/>
    <d v="2021-03-23T00:00:00"/>
    <n v="3"/>
    <x v="2"/>
    <s v="Jeff Doyle"/>
    <s v="Marketing Planning Manager"/>
    <s v="Sears"/>
    <x v="0"/>
    <s v="America"/>
    <s v="Illinois"/>
    <s v="Ramla's"/>
    <s v="No inmail sent"/>
    <x v="2"/>
    <m/>
    <m/>
    <n v="0"/>
    <m/>
    <m/>
    <s v="Negative"/>
    <m/>
    <m/>
    <m/>
    <m/>
    <m/>
    <s v="LI message sent"/>
  </r>
  <r>
    <n v="6977"/>
    <d v="2021-03-23T00:00:00"/>
    <n v="3"/>
    <x v="3"/>
    <s v="Serge Del Grosso"/>
    <s v="Senior Vice President, Media Services, Merkle"/>
    <s v="Merkle"/>
    <x v="5"/>
    <s v="America"/>
    <s v="New York"/>
    <s v="Ramla's"/>
    <s v="No inmail sent"/>
    <x v="1"/>
    <m/>
    <m/>
    <n v="0"/>
    <m/>
    <m/>
    <m/>
    <m/>
    <m/>
    <m/>
    <m/>
    <m/>
    <m/>
  </r>
  <r>
    <n v="6978"/>
    <d v="2021-03-23T00:00:00"/>
    <n v="3"/>
    <x v="2"/>
    <s v="Scott Caines"/>
    <s v="HEAD OF STRATEGY, MARKETING"/>
    <s v="Sears"/>
    <x v="0"/>
    <s v="America"/>
    <s v="Illinois"/>
    <s v="Ramla's"/>
    <s v="No inmail sent"/>
    <x v="0"/>
    <m/>
    <d v="2021-07-28T00:00:00"/>
    <n v="7"/>
    <m/>
    <m/>
    <s v="None"/>
    <m/>
    <m/>
    <m/>
    <m/>
    <m/>
    <s v="LI message sent"/>
  </r>
  <r>
    <n v="6979"/>
    <d v="2021-03-23T00:00:00"/>
    <n v="3"/>
    <x v="2"/>
    <s v="Matt Simon"/>
    <s v="Chief Marketing Officer / Vice President of Omnichannel Marketing &amp; Urban Retail"/>
    <s v="The GIANT Company "/>
    <x v="0"/>
    <s v="America"/>
    <s v="Pennsylvania"/>
    <s v="Ramla's"/>
    <s v="No inmail sent"/>
    <x v="0"/>
    <m/>
    <d v="2021-07-28T00:00:00"/>
    <n v="7"/>
    <m/>
    <m/>
    <m/>
    <m/>
    <m/>
    <m/>
    <m/>
    <m/>
    <s v="Follow up message sent "/>
  </r>
  <r>
    <n v="6980"/>
    <d v="2021-03-23T00:00:00"/>
    <n v="3"/>
    <x v="3"/>
    <s v="Alex Lipnik"/>
    <s v="VP/Marketing Sciences &amp; Analytics"/>
    <s v="Wells Fargo"/>
    <x v="10"/>
    <s v="America"/>
    <s v="Minneapolis"/>
    <s v="Ramla's"/>
    <s v="No inmail sent"/>
    <x v="1"/>
    <m/>
    <m/>
    <n v="0"/>
    <m/>
    <m/>
    <m/>
    <m/>
    <m/>
    <m/>
    <m/>
    <m/>
    <m/>
  </r>
  <r>
    <n v="6981"/>
    <d v="2021-03-23T00:00:00"/>
    <n v="3"/>
    <x v="3"/>
    <s v="Danny Ellowitz"/>
    <s v="Global Director, Marketing Analytics and Technology"/>
    <s v="Manulife"/>
    <x v="10"/>
    <s v="America"/>
    <s v="Massachusetts"/>
    <s v="Ramla's"/>
    <s v="No inmail sent"/>
    <x v="1"/>
    <m/>
    <m/>
    <n v="0"/>
    <m/>
    <m/>
    <m/>
    <m/>
    <m/>
    <m/>
    <m/>
    <m/>
    <m/>
  </r>
  <r>
    <n v="6982"/>
    <d v="2021-03-23T00:00:00"/>
    <n v="3"/>
    <x v="3"/>
    <s v="Megan Brown"/>
    <s v="Senior Marketing Manager, US International Digital Consumer"/>
    <s v="Western Union"/>
    <x v="10"/>
    <s v="America"/>
    <s v="Denver"/>
    <s v="Ramla's"/>
    <s v="No inmail sent"/>
    <x v="1"/>
    <m/>
    <m/>
    <n v="0"/>
    <m/>
    <m/>
    <m/>
    <m/>
    <m/>
    <m/>
    <m/>
    <m/>
    <m/>
  </r>
  <r>
    <n v="6983"/>
    <d v="2021-03-23T00:00:00"/>
    <n v="3"/>
    <x v="2"/>
    <s v="Maria Seguin"/>
    <s v="Marketing Director - Justice"/>
    <s v="Bluestar Alliance"/>
    <x v="0"/>
    <s v="America"/>
    <s v="Ohio"/>
    <s v="Ramla's"/>
    <s v="No inmail sent"/>
    <x v="0"/>
    <m/>
    <d v="2021-07-28T00:00:00"/>
    <n v="7"/>
    <m/>
    <m/>
    <m/>
    <m/>
    <m/>
    <m/>
    <m/>
    <m/>
    <s v="Follow up message sent "/>
  </r>
  <r>
    <n v="6984"/>
    <d v="2021-03-23T00:00:00"/>
    <n v="3"/>
    <x v="3"/>
    <s v="Mark Ketzner"/>
    <s v="Director of Marketing"/>
    <s v="TIAA Bank"/>
    <x v="10"/>
    <s v="America"/>
    <s v="North Carolina"/>
    <s v="Ramla's"/>
    <s v="No inmail sent"/>
    <x v="1"/>
    <m/>
    <m/>
    <n v="0"/>
    <m/>
    <m/>
    <m/>
    <m/>
    <m/>
    <m/>
    <m/>
    <m/>
    <m/>
  </r>
  <r>
    <n v="6985"/>
    <d v="2021-03-23T00:00:00"/>
    <n v="3"/>
    <x v="3"/>
    <s v="Abhishek C. Bakshi"/>
    <s v="Senior Business/Finance Advisor"/>
    <s v="Shell"/>
    <x v="0"/>
    <s v="Asia"/>
    <s v="India"/>
    <s v="Ramla's"/>
    <s v="No inmail sent"/>
    <x v="0"/>
    <d v="2021-03-22T00:00:00"/>
    <m/>
    <n v="0"/>
    <m/>
    <m/>
    <s v="Neutral"/>
    <d v="2021-03-22T00:00:00"/>
    <m/>
    <m/>
    <m/>
    <m/>
    <s v="Said he will refer to right person within Shell"/>
  </r>
  <r>
    <n v="6986"/>
    <d v="2021-03-23T00:00:00"/>
    <n v="3"/>
    <x v="3"/>
    <s v="Tom Carroll"/>
    <s v="Director of Marketing &amp; Customer Strategy"/>
    <s v="Sharp Health Plan "/>
    <x v="13"/>
    <s v="America"/>
    <s v="California"/>
    <s v="Ramla's"/>
    <s v="No inmail sent"/>
    <x v="0"/>
    <d v="2021-04-23T00:00:00"/>
    <d v="2022-02-18T00:00:00"/>
    <n v="2"/>
    <m/>
    <m/>
    <m/>
    <m/>
    <m/>
    <m/>
    <m/>
    <m/>
    <m/>
  </r>
  <r>
    <n v="6987"/>
    <d v="2021-03-23T00:00:00"/>
    <n v="3"/>
    <x v="2"/>
    <s v="Ting Yu"/>
    <s v="Director"/>
    <s v="ConsulTing"/>
    <x v="2"/>
    <s v="Europe"/>
    <s v="United Kingdom"/>
    <s v="Ramla's"/>
    <s v="No inmail sent"/>
    <x v="0"/>
    <d v="2021-04-13T00:00:00"/>
    <d v="2021-07-07T00:00:00"/>
    <n v="7"/>
    <m/>
    <m/>
    <m/>
    <m/>
    <m/>
    <m/>
    <m/>
    <m/>
    <s v="LI message sent "/>
  </r>
  <r>
    <n v="6988"/>
    <d v="2021-03-23T00:00:00"/>
    <n v="3"/>
    <x v="3"/>
    <s v="Nicole Schuett"/>
    <s v="Media &amp; Integrated Marketing "/>
    <s v="Kimberly-Clark"/>
    <x v="3"/>
    <s v="America"/>
    <s v="Illinois"/>
    <s v="Ramla's"/>
    <s v="No inmail sent"/>
    <x v="0"/>
    <d v="2021-03-24T00:00:00"/>
    <s v="Do not contact"/>
    <e v="#VALUE!"/>
    <m/>
    <m/>
    <m/>
    <m/>
    <m/>
    <m/>
    <m/>
    <m/>
    <m/>
  </r>
  <r>
    <n v="6989"/>
    <d v="2021-03-23T00:00:00"/>
    <n v="3"/>
    <x v="0"/>
    <s v="Tushar Golhar"/>
    <s v="Business Insights and Analytics Manager"/>
    <s v="Nestlé"/>
    <x v="3"/>
    <s v="America"/>
    <s v="Washington"/>
    <s v="Ramla's"/>
    <s v="No inmail sent"/>
    <x v="0"/>
    <d v="2021-03-22T00:00:00"/>
    <m/>
    <n v="0"/>
    <m/>
    <n v="359"/>
    <m/>
    <m/>
    <m/>
    <m/>
    <m/>
    <m/>
    <m/>
  </r>
  <r>
    <n v="6990"/>
    <d v="2021-03-23T00:00:00"/>
    <n v="3"/>
    <x v="3"/>
    <s v="Mackenzie Childress"/>
    <s v="Brand Marketing Manager"/>
    <s v="Amplifon"/>
    <x v="0"/>
    <s v="America"/>
    <s v="Minnesota"/>
    <s v="Ramla's"/>
    <s v="No inmail sent"/>
    <x v="0"/>
    <d v="2021-03-19T00:00:00"/>
    <d v="2022-02-21T00:00:00"/>
    <n v="2"/>
    <m/>
    <n v="362"/>
    <m/>
    <m/>
    <m/>
    <m/>
    <m/>
    <m/>
    <m/>
  </r>
  <r>
    <n v="6991"/>
    <d v="2021-03-23T00:00:00"/>
    <n v="3"/>
    <x v="0"/>
    <s v="Arend de Ruiter"/>
    <s v="Head of Paid Marketing Channels"/>
    <s v="bol.com"/>
    <x v="0"/>
    <s v="Europe"/>
    <s v="Netherlands"/>
    <s v="Ramla's"/>
    <s v="No inmail sent"/>
    <x v="1"/>
    <m/>
    <m/>
    <n v="0"/>
    <m/>
    <m/>
    <m/>
    <m/>
    <m/>
    <m/>
    <m/>
    <m/>
    <m/>
  </r>
  <r>
    <n v="6992"/>
    <d v="2021-03-23T00:00:00"/>
    <n v="3"/>
    <x v="0"/>
    <s v="Bas Komen"/>
    <s v="Director Digital Media"/>
    <s v="Albert Heijn"/>
    <x v="0"/>
    <s v="Europe"/>
    <s v="Netherlands"/>
    <s v="Ramla's"/>
    <s v="No inmail sent"/>
    <x v="1"/>
    <m/>
    <m/>
    <n v="0"/>
    <m/>
    <m/>
    <m/>
    <m/>
    <m/>
    <m/>
    <m/>
    <m/>
    <m/>
  </r>
  <r>
    <n v="6993"/>
    <d v="2021-03-23T00:00:00"/>
    <n v="3"/>
    <x v="0"/>
    <s v="Boukje Taphoorn"/>
    <s v="CMO"/>
    <s v="bol.com"/>
    <x v="0"/>
    <s v="Europe"/>
    <s v="Netherlands"/>
    <s v="Ramla's"/>
    <s v="No inmail sent"/>
    <x v="1"/>
    <m/>
    <m/>
    <n v="0"/>
    <m/>
    <m/>
    <m/>
    <m/>
    <m/>
    <m/>
    <m/>
    <m/>
    <m/>
  </r>
  <r>
    <n v="6994"/>
    <d v="2021-03-23T00:00:00"/>
    <n v="3"/>
    <x v="0"/>
    <s v="Margit Kittridge"/>
    <s v="Director, Advertising Technology"/>
    <s v="Peapod Digital Labs"/>
    <x v="0"/>
    <s v="Europe"/>
    <s v="Netherlands"/>
    <s v="Ramla's"/>
    <s v="No inmail sent"/>
    <x v="1"/>
    <m/>
    <m/>
    <n v="0"/>
    <m/>
    <m/>
    <m/>
    <m/>
    <m/>
    <m/>
    <m/>
    <m/>
    <m/>
  </r>
  <r>
    <n v="6995"/>
    <d v="2021-10-01T00:00:00"/>
    <m/>
    <x v="4"/>
    <s v="Dawn Azzarito, MBA"/>
    <s v="Senior Director, Marketing"/>
    <s v="Hair Cuttery ®"/>
    <x v="0"/>
    <s v="America"/>
    <s v="Virginia"/>
    <s v="Personal"/>
    <s v="No inmail sent"/>
    <x v="1"/>
    <m/>
    <m/>
    <m/>
    <m/>
    <m/>
    <m/>
    <m/>
    <m/>
    <m/>
    <m/>
    <m/>
    <m/>
  </r>
  <r>
    <n v="6996"/>
    <d v="2021-10-01T00:00:00"/>
    <m/>
    <x v="4"/>
    <s v="Daniel Sanchez-Geraci"/>
    <s v="Manager of Customer Insights"/>
    <s v="Bath &amp; Body Works"/>
    <x v="0"/>
    <s v="America"/>
    <s v="Ohio"/>
    <s v="Personal"/>
    <s v="No inmail sent"/>
    <x v="1"/>
    <m/>
    <m/>
    <m/>
    <m/>
    <m/>
    <m/>
    <m/>
    <m/>
    <m/>
    <m/>
    <m/>
    <m/>
  </r>
  <r>
    <n v="6997"/>
    <d v="2022-01-07T00:00:00"/>
    <n v="1"/>
    <x v="3"/>
    <s v="Dyani Hanrahan"/>
    <s v="Vice President of Marketing"/>
    <s v="Giant Food"/>
    <x v="0"/>
    <s v="America"/>
    <s v="Washington"/>
    <s v="Ramla's"/>
    <s v="No inmail sent"/>
    <x v="1"/>
    <m/>
    <m/>
    <n v="0"/>
    <m/>
    <m/>
    <m/>
    <m/>
    <m/>
    <m/>
    <m/>
    <m/>
    <m/>
  </r>
  <r>
    <n v="6998"/>
    <d v="2021-03-23T00:00:00"/>
    <n v="3"/>
    <x v="2"/>
    <s v="Vijay Gurdasani"/>
    <s v="Lead - Brand &amp; Performance Marketing"/>
    <s v=" Landmark Group"/>
    <x v="0"/>
    <s v="Asia"/>
    <s v="UAE"/>
    <s v="Ramla's"/>
    <s v="No inmail sent"/>
    <x v="0"/>
    <d v="2021-04-08T00:00:00"/>
    <d v="2021-07-28T00:00:00"/>
    <n v="7"/>
    <m/>
    <m/>
    <m/>
    <m/>
    <m/>
    <m/>
    <m/>
    <m/>
    <s v="LI message sent "/>
  </r>
  <r>
    <n v="6999"/>
    <d v="2021-03-23T00:00:00"/>
    <n v="3"/>
    <x v="3"/>
    <s v="Nicole Hendon"/>
    <s v="Vice President, Digital Marketing"/>
    <s v="Union Bank"/>
    <x v="10"/>
    <s v="America"/>
    <s v="California"/>
    <s v="Ramla's"/>
    <s v="No inmail sent"/>
    <x v="1"/>
    <m/>
    <m/>
    <n v="0"/>
    <m/>
    <m/>
    <m/>
    <m/>
    <m/>
    <m/>
    <m/>
    <m/>
    <m/>
  </r>
  <r>
    <n v="7000"/>
    <d v="2021-03-23T00:00:00"/>
    <n v="3"/>
    <x v="3"/>
    <s v="Prakarsh Gupta"/>
    <s v="Director, Marketing Science"/>
    <s v="Omnicom Media Group"/>
    <x v="5"/>
    <s v="America"/>
    <s v="Illinois"/>
    <s v="Ramla's"/>
    <s v="No inmail sent"/>
    <x v="1"/>
    <m/>
    <m/>
    <n v="0"/>
    <m/>
    <m/>
    <m/>
    <m/>
    <m/>
    <m/>
    <m/>
    <m/>
    <m/>
  </r>
  <r>
    <n v="7001"/>
    <d v="2021-03-23T00:00:00"/>
    <n v="3"/>
    <x v="3"/>
    <s v="Brian Robinson"/>
    <s v="Finance Manager | Omni-Channel Sales and Market Strategy"/>
    <s v="Nordstrom"/>
    <x v="0"/>
    <s v="America"/>
    <s v="Seattle"/>
    <s v="Ramla's"/>
    <s v="No inmail sent"/>
    <x v="0"/>
    <d v="2021-03-25T00:00:00"/>
    <d v="2022-02-18T00:00:00"/>
    <n v="2"/>
    <n v="1"/>
    <n v="26"/>
    <m/>
    <m/>
    <m/>
    <m/>
    <m/>
    <m/>
    <m/>
  </r>
  <r>
    <n v="7002"/>
    <d v="2021-03-23T00:00:00"/>
    <n v="3"/>
    <x v="3"/>
    <s v="LeNeisha Young"/>
    <s v="Associate Brand Manager"/>
    <s v="Rent-A-Center"/>
    <x v="0"/>
    <s v="America"/>
    <s v="Texas"/>
    <s v="Ramla's"/>
    <s v="No inmail sent"/>
    <x v="0"/>
    <d v="2021-05-31T00:00:00"/>
    <d v="2021-09-02T00:00:00"/>
    <n v="9"/>
    <m/>
    <m/>
    <s v="Neutral"/>
    <d v="2021-09-02T00:00:00"/>
    <m/>
    <m/>
    <m/>
    <m/>
    <m/>
  </r>
  <r>
    <n v="7003"/>
    <d v="2021-03-23T00:00:00"/>
    <n v="3"/>
    <x v="3"/>
    <s v="Sheryl Standifer"/>
    <s v="Marketing and Media Consultant"/>
    <s v="Standifer&amp;Co Integrated Marketing &amp; Media "/>
    <x v="1"/>
    <s v="America"/>
    <s v="Dallas"/>
    <s v="Ramla's"/>
    <s v="No inmail sent"/>
    <x v="1"/>
    <m/>
    <m/>
    <n v="0"/>
    <m/>
    <m/>
    <m/>
    <m/>
    <m/>
    <m/>
    <m/>
    <m/>
    <m/>
  </r>
  <r>
    <n v="7004"/>
    <d v="2021-03-23T00:00:00"/>
    <n v="3"/>
    <x v="3"/>
    <s v="Bryce McAnally"/>
    <s v="Senior Director of Media &amp; Programs"/>
    <s v="Kaiser Permanente"/>
    <x v="13"/>
    <s v="America"/>
    <s v="California"/>
    <s v="Ramla's"/>
    <s v="No inmail sent"/>
    <x v="1"/>
    <m/>
    <m/>
    <n v="0"/>
    <m/>
    <m/>
    <m/>
    <m/>
    <m/>
    <m/>
    <m/>
    <m/>
    <m/>
  </r>
  <r>
    <n v="7005"/>
    <d v="2021-03-23T00:00:00"/>
    <n v="3"/>
    <x v="3"/>
    <s v="Orr Shakked"/>
    <s v="Chief Marketing Officer"/>
    <s v="The RealReal"/>
    <x v="0"/>
    <s v="America"/>
    <s v="California"/>
    <s v="Ramla's"/>
    <s v="No inmail sent"/>
    <x v="1"/>
    <m/>
    <m/>
    <n v="0"/>
    <m/>
    <m/>
    <m/>
    <m/>
    <m/>
    <m/>
    <m/>
    <m/>
    <m/>
  </r>
  <r>
    <n v="7006"/>
    <d v="2021-03-23T00:00:00"/>
    <n v="3"/>
    <x v="3"/>
    <s v="Cody DuFresne-Pittaway"/>
    <s v="Marketing Analytics Manager"/>
    <s v="Sling TV"/>
    <x v="12"/>
    <s v="America"/>
    <s v="Colorado"/>
    <s v="Ramla's"/>
    <s v="No inmail sent"/>
    <x v="1"/>
    <m/>
    <m/>
    <n v="0"/>
    <m/>
    <m/>
    <m/>
    <m/>
    <m/>
    <m/>
    <m/>
    <m/>
    <m/>
  </r>
  <r>
    <n v="7007"/>
    <d v="2021-03-23T00:00:00"/>
    <n v="3"/>
    <x v="3"/>
    <s v="Hande Ergen"/>
    <s v="Manager, Analytics and Insights"/>
    <s v="Giant Eagle"/>
    <x v="0"/>
    <s v="America"/>
    <s v="Pennsylvania"/>
    <s v="Ramla's"/>
    <s v="No inmail sent"/>
    <x v="1"/>
    <d v="2021-04-08T00:00:00"/>
    <d v="2021-05-04T00:00:00"/>
    <n v="5"/>
    <m/>
    <m/>
    <s v="Neutral"/>
    <d v="2021-05-13T00:00:00"/>
    <m/>
    <m/>
    <m/>
    <m/>
    <s v="don't have a current need for an MMM solution"/>
  </r>
  <r>
    <n v="7008"/>
    <d v="2021-03-23T00:00:00"/>
    <n v="3"/>
    <x v="3"/>
    <s v="Molly Watterson"/>
    <s v="Strategic Business Analyst"/>
    <s v="DICK'S Sporting Goods"/>
    <x v="0"/>
    <s v="America"/>
    <s v="Pittsburgh"/>
    <s v="Ramla's"/>
    <s v="No inmail sent"/>
    <x v="0"/>
    <d v="2021-03-31T00:00:00"/>
    <m/>
    <n v="0"/>
    <m/>
    <m/>
    <s v="Negative"/>
    <d v="2021-04-05T00:00:00"/>
    <m/>
    <m/>
    <m/>
    <m/>
    <m/>
  </r>
  <r>
    <n v="7009"/>
    <d v="2021-03-23T00:00:00"/>
    <n v="3"/>
    <x v="3"/>
    <s v="Kathleen Finn Bell"/>
    <s v="Vice President / Director Advanced Analytics"/>
    <s v="Leo Burnett"/>
    <x v="1"/>
    <s v="America"/>
    <s v="Illinois"/>
    <s v="Ramla's"/>
    <s v="No inmail sent"/>
    <x v="1"/>
    <m/>
    <m/>
    <n v="0"/>
    <m/>
    <m/>
    <m/>
    <m/>
    <m/>
    <m/>
    <m/>
    <m/>
    <m/>
  </r>
  <r>
    <n v="7010"/>
    <d v="2021-03-23T00:00:00"/>
    <n v="3"/>
    <x v="3"/>
    <s v="Jeanne Moody"/>
    <s v="ROMI Analyst"/>
    <s v="Hudson's Bay Company"/>
    <x v="0"/>
    <s v="America"/>
    <s v="New York"/>
    <s v="Ramla's"/>
    <s v="9/16/2021"/>
    <x v="1"/>
    <m/>
    <m/>
    <n v="0"/>
    <m/>
    <m/>
    <m/>
    <m/>
    <m/>
    <m/>
    <m/>
    <m/>
    <m/>
  </r>
  <r>
    <n v="7011"/>
    <d v="2021-03-23T00:00:00"/>
    <n v="3"/>
    <x v="3"/>
    <s v="Zarin Kaur Sachdeva"/>
    <s v="Campaigns and Analytics"/>
    <s v="Hudson's Bay Company"/>
    <x v="0"/>
    <s v="America"/>
    <s v="Canada "/>
    <s v="Ramla's"/>
    <s v="No inmail sent"/>
    <x v="1"/>
    <m/>
    <m/>
    <n v="0"/>
    <m/>
    <m/>
    <m/>
    <m/>
    <m/>
    <m/>
    <m/>
    <m/>
    <m/>
  </r>
  <r>
    <n v="7012"/>
    <d v="2021-03-23T00:00:00"/>
    <n v="3"/>
    <x v="3"/>
    <s v="Matthew Nottingham"/>
    <s v="Senior Customer Insights Manager, Marketing - EU Fashion (customer insights &amp; strategic planning)"/>
    <s v="Amazon"/>
    <x v="0"/>
    <s v="Europe"/>
    <s v="United Kingdom"/>
    <s v="Ramla's"/>
    <s v="No inmail sent"/>
    <x v="0"/>
    <d v="2021-03-25T00:00:00"/>
    <m/>
    <n v="0"/>
    <m/>
    <m/>
    <s v="Neutral"/>
    <d v="2021-03-26T00:00:00"/>
    <m/>
    <m/>
    <m/>
    <m/>
    <m/>
  </r>
  <r>
    <n v="7013"/>
    <d v="2021-03-23T00:00:00"/>
    <n v="3"/>
    <x v="3"/>
    <s v="Wesley Brinkhurst"/>
    <s v="Integrated Marketing Strategy, Direct Marketing &amp; Retail Channel"/>
    <s v="Office Depot"/>
    <x v="0"/>
    <s v="America"/>
    <s v="Florida"/>
    <s v="Ramla's"/>
    <s v="No inmail sent"/>
    <x v="0"/>
    <d v="2021-04-01T00:00:00"/>
    <d v="2022-02-18T00:00:00"/>
    <n v="2"/>
    <m/>
    <m/>
    <m/>
    <m/>
    <m/>
    <m/>
    <m/>
    <m/>
    <m/>
  </r>
  <r>
    <n v="7014"/>
    <d v="2021-03-23T00:00:00"/>
    <n v="3"/>
    <x v="3"/>
    <s v="Gouravjeet Singh"/>
    <s v="Data Scientist"/>
    <s v="The Proactiv Company"/>
    <x v="13"/>
    <s v="America"/>
    <s v="California"/>
    <s v="Ramla's"/>
    <s v="No inmail sent"/>
    <x v="1"/>
    <m/>
    <m/>
    <n v="0"/>
    <m/>
    <m/>
    <m/>
    <m/>
    <m/>
    <m/>
    <m/>
    <m/>
    <m/>
  </r>
  <r>
    <n v="7015"/>
    <d v="2021-03-23T00:00:00"/>
    <n v="3"/>
    <x v="3"/>
    <s v="Yash Sikand"/>
    <s v="VP Global Insights, Analytics and Planning"/>
    <s v="Ocean Spray Cranberries  "/>
    <x v="0"/>
    <s v="America"/>
    <s v="Florida"/>
    <s v="Ramla's"/>
    <s v="9/16/2021"/>
    <x v="1"/>
    <m/>
    <m/>
    <n v="0"/>
    <m/>
    <m/>
    <m/>
    <m/>
    <m/>
    <m/>
    <m/>
    <m/>
    <m/>
  </r>
  <r>
    <n v="7016"/>
    <d v="2021-03-23T00:00:00"/>
    <n v="3"/>
    <x v="3"/>
    <s v="Linda Nuss"/>
    <s v="Director, Strategic Sales"/>
    <s v="Papa John's International "/>
    <x v="0"/>
    <s v="America"/>
    <s v="Kentucky"/>
    <s v="Ramla's"/>
    <s v="No inmail sent"/>
    <x v="1"/>
    <m/>
    <m/>
    <n v="0"/>
    <m/>
    <m/>
    <m/>
    <m/>
    <m/>
    <m/>
    <m/>
    <m/>
    <m/>
  </r>
  <r>
    <n v="7017"/>
    <d v="2021-03-23T00:00:00"/>
    <n v="3"/>
    <x v="3"/>
    <s v="Mehul Srivastava"/>
    <s v="Head of Budget &amp; Business Planning (FP&amp;A)"/>
    <s v="The Kraft Heinz Company"/>
    <x v="0"/>
    <s v="America"/>
    <s v="Chicago"/>
    <s v="Ramla's"/>
    <s v="No inmail sent"/>
    <x v="1"/>
    <m/>
    <m/>
    <n v="0"/>
    <m/>
    <m/>
    <m/>
    <m/>
    <m/>
    <m/>
    <m/>
    <m/>
    <m/>
  </r>
  <r>
    <n v="7018"/>
    <d v="2021-03-23T00:00:00"/>
    <n v="3"/>
    <x v="3"/>
    <s v="Eeshan S."/>
    <s v="Decision Scientist Lead, Manager"/>
    <s v="Starbucks "/>
    <x v="0"/>
    <s v="America"/>
    <s v="Washington"/>
    <s v="Ramla's"/>
    <s v="No inmail sent"/>
    <x v="1"/>
    <m/>
    <m/>
    <n v="0"/>
    <m/>
    <m/>
    <m/>
    <m/>
    <m/>
    <m/>
    <m/>
    <m/>
    <m/>
  </r>
  <r>
    <n v="7019"/>
    <d v="2021-03-23T00:00:00"/>
    <n v="3"/>
    <x v="3"/>
    <s v="Juan P. Braun"/>
    <s v="Director of Pricing Strategy"/>
    <s v="Stop &amp; Shop"/>
    <x v="0"/>
    <s v="America"/>
    <s v="New York"/>
    <s v="Ramla's"/>
    <s v="No inmail sent"/>
    <x v="1"/>
    <m/>
    <m/>
    <n v="0"/>
    <m/>
    <m/>
    <m/>
    <m/>
    <m/>
    <m/>
    <m/>
    <m/>
    <m/>
  </r>
  <r>
    <n v="7020"/>
    <d v="2021-03-23T00:00:00"/>
    <n v="3"/>
    <x v="3"/>
    <s v="Yao Li"/>
    <s v="Advanced Analyst"/>
    <s v="Stop &amp; Shop"/>
    <x v="0"/>
    <s v="America"/>
    <s v="Massachusetts"/>
    <s v="Ramla's"/>
    <s v="No inmail sent"/>
    <x v="0"/>
    <d v="2021-07-02T00:00:00"/>
    <d v="2022-02-18T00:00:00"/>
    <n v="2"/>
    <m/>
    <m/>
    <m/>
    <m/>
    <m/>
    <m/>
    <m/>
    <m/>
    <m/>
  </r>
  <r>
    <n v="7021"/>
    <d v="2021-03-23T00:00:00"/>
    <n v="3"/>
    <x v="3"/>
    <s v="Daniel Kissane"/>
    <s v="Pricing &amp; Finance"/>
    <s v="Stop &amp; Shop"/>
    <x v="0"/>
    <s v="America"/>
    <s v="Massachusetts"/>
    <s v="Ramla's"/>
    <s v="No inmail sent"/>
    <x v="1"/>
    <m/>
    <m/>
    <n v="0"/>
    <m/>
    <m/>
    <m/>
    <m/>
    <m/>
    <m/>
    <m/>
    <m/>
    <m/>
  </r>
  <r>
    <n v="7022"/>
    <d v="2021-03-23T00:00:00"/>
    <n v="3"/>
    <x v="3"/>
    <s v="Richard Russell"/>
    <s v="Vice President Omnichannel Marketing"/>
    <s v="Deckers Brands"/>
    <x v="3"/>
    <s v="America"/>
    <s v="California"/>
    <s v="Ramla's"/>
    <s v="No inmail sent"/>
    <x v="0"/>
    <d v="2021-03-29T00:00:00"/>
    <d v="2022-02-02T00:00:00"/>
    <n v="2"/>
    <n v="3"/>
    <m/>
    <s v="Positive_FS"/>
    <d v="2022-01-12T00:00:00"/>
    <m/>
    <m/>
    <m/>
    <m/>
    <m/>
  </r>
  <r>
    <n v="7023"/>
    <d v="2021-03-23T00:00:00"/>
    <n v="3"/>
    <x v="3"/>
    <s v="Jenny Buchwald"/>
    <s v="Senior Media Marketing Manager"/>
    <s v="Nothing Bundt Cakes"/>
    <x v="3"/>
    <s v="America"/>
    <s v="Texas"/>
    <s v="Ramla's"/>
    <s v="No inmail sent"/>
    <x v="1"/>
    <m/>
    <m/>
    <n v="0"/>
    <m/>
    <m/>
    <m/>
    <m/>
    <m/>
    <m/>
    <m/>
    <m/>
    <m/>
  </r>
  <r>
    <n v="7024"/>
    <d v="2021-03-23T00:00:00"/>
    <n v="3"/>
    <x v="3"/>
    <s v="Kinga Morawska"/>
    <s v="IT Manager"/>
    <s v="Procter &amp; Gamble"/>
    <x v="3"/>
    <s v="Europe"/>
    <s v="Poland"/>
    <s v="Ramla's"/>
    <s v="No inmail sent"/>
    <x v="0"/>
    <d v="2021-03-25T00:00:00"/>
    <d v="2022-02-21T00:00:00"/>
    <n v="2"/>
    <m/>
    <m/>
    <m/>
    <m/>
    <m/>
    <m/>
    <m/>
    <m/>
    <m/>
  </r>
  <r>
    <n v="7025"/>
    <d v="2021-03-23T00:00:00"/>
    <n v="3"/>
    <x v="3"/>
    <s v="Bruce Gibbons"/>
    <s v="Programmatic Media Manager"/>
    <s v="Giant Eagle"/>
    <x v="0"/>
    <s v="America"/>
    <s v="Texas"/>
    <s v="Ramla's"/>
    <s v="No inmail sent"/>
    <x v="0"/>
    <d v="2021-04-05T00:00:00"/>
    <d v="2022-02-21T00:00:00"/>
    <n v="2"/>
    <m/>
    <m/>
    <m/>
    <m/>
    <m/>
    <m/>
    <m/>
    <m/>
    <m/>
  </r>
  <r>
    <n v="7026"/>
    <d v="2021-03-23T00:00:00"/>
    <n v="3"/>
    <x v="2"/>
    <s v="Girish Tanna"/>
    <s v="Senior Marketing Manager"/>
    <s v="AutoZone"/>
    <x v="8"/>
    <s v="America"/>
    <s v="Memphis"/>
    <s v="Ramla's"/>
    <s v="No inmail sent"/>
    <x v="1"/>
    <m/>
    <m/>
    <n v="0"/>
    <m/>
    <m/>
    <m/>
    <m/>
    <m/>
    <m/>
    <m/>
    <m/>
    <m/>
  </r>
  <r>
    <n v="7027"/>
    <d v="2021-03-23T00:00:00"/>
    <n v="3"/>
    <x v="3"/>
    <s v="Karen Chisholm"/>
    <s v="Director Transformation Analytics"/>
    <s v="Pernod Ricard"/>
    <x v="3"/>
    <s v="America"/>
    <s v="Connecticut"/>
    <s v="Ramla's"/>
    <s v="No inmail sent"/>
    <x v="0"/>
    <d v="2021-03-26T00:00:00"/>
    <m/>
    <n v="0"/>
    <m/>
    <m/>
    <s v="Negative"/>
    <d v="2021-03-26T00:00:00"/>
    <m/>
    <m/>
    <m/>
    <m/>
    <s v="They have a us provider for their 20 brands"/>
  </r>
  <r>
    <n v="7028"/>
    <d v="2021-03-23T00:00:00"/>
    <n v="3"/>
    <x v="2"/>
    <s v="Neil Weselby"/>
    <s v="Head of Ecommerce &amp; Digital"/>
    <s v="The Rayware Group"/>
    <x v="3"/>
    <s v="Europe"/>
    <s v="United Kingdom"/>
    <s v="Ramla's"/>
    <s v="No inmail sent"/>
    <x v="1"/>
    <m/>
    <m/>
    <n v="0"/>
    <m/>
    <m/>
    <m/>
    <m/>
    <m/>
    <m/>
    <m/>
    <m/>
    <m/>
  </r>
  <r>
    <n v="7029"/>
    <d v="2021-03-23T00:00:00"/>
    <n v="3"/>
    <x v="2"/>
    <s v="Yifan (Danny) Zhu"/>
    <s v="Director, Enterprise Growth Marketing"/>
    <s v="1-800-FLOWERS.COM, INC."/>
    <x v="0"/>
    <s v="America"/>
    <s v="New York"/>
    <s v="Ramla's"/>
    <s v="No inmail sent"/>
    <x v="1"/>
    <m/>
    <m/>
    <n v="0"/>
    <m/>
    <m/>
    <m/>
    <m/>
    <m/>
    <m/>
    <m/>
    <m/>
    <m/>
  </r>
  <r>
    <n v="7030"/>
    <d v="2021-03-23T00:00:00"/>
    <n v="3"/>
    <x v="2"/>
    <s v="Joe B."/>
    <s v="Chief Marketing &amp; Digital Officer"/>
    <s v="MAG Retail Group"/>
    <x v="0"/>
    <s v="America"/>
    <s v="Texas"/>
    <s v="Ramla's"/>
    <s v="No inmail sent"/>
    <x v="1"/>
    <m/>
    <m/>
    <n v="0"/>
    <m/>
    <m/>
    <m/>
    <m/>
    <m/>
    <m/>
    <m/>
    <m/>
    <m/>
  </r>
  <r>
    <n v="7031"/>
    <d v="2021-03-23T00:00:00"/>
    <n v="3"/>
    <x v="2"/>
    <s v="Yohanna Marinho"/>
    <s v="Sênior Marketing Analyst"/>
    <s v="Carrefour"/>
    <x v="0"/>
    <s v="America"/>
    <s v="Brazil"/>
    <s v="Ramla's"/>
    <s v="No inmail sent"/>
    <x v="1"/>
    <m/>
    <m/>
    <n v="0"/>
    <m/>
    <m/>
    <m/>
    <m/>
    <m/>
    <m/>
    <m/>
    <m/>
    <m/>
  </r>
  <r>
    <n v="7032"/>
    <d v="2021-03-23T00:00:00"/>
    <n v="3"/>
    <x v="2"/>
    <s v="Nicholas Hänny"/>
    <s v="Co-Founder, CEO &amp; CMO"/>
    <s v="NIKIN AG "/>
    <x v="0"/>
    <s v="Europe"/>
    <s v="Switzerland"/>
    <s v="Ramla's"/>
    <s v="No inmail sent"/>
    <x v="1"/>
    <m/>
    <m/>
    <n v="0"/>
    <m/>
    <m/>
    <m/>
    <m/>
    <m/>
    <m/>
    <m/>
    <m/>
    <m/>
  </r>
  <r>
    <n v="7033"/>
    <d v="2021-03-23T00:00:00"/>
    <n v="3"/>
    <x v="3"/>
    <s v="Nicole Schmidt"/>
    <s v="Insights and Analytics Leader"/>
    <s v="Kimberly-Clark"/>
    <x v="3"/>
    <s v="America"/>
    <s v="Wisconsin"/>
    <s v="Ramla's"/>
    <s v="No inmail sent"/>
    <x v="0"/>
    <s v="RFI"/>
    <m/>
    <n v="0"/>
    <m/>
    <m/>
    <m/>
    <m/>
    <m/>
    <m/>
    <m/>
    <m/>
    <m/>
  </r>
  <r>
    <n v="7034"/>
    <d v="2021-03-23T00:00:00"/>
    <n v="3"/>
    <x v="3"/>
    <s v="Kishor Thapa"/>
    <s v="Associate Manager | Advanced Analytics and Modeling - Insights"/>
    <s v="Ocean Spray Cranberries"/>
    <x v="3"/>
    <s v="America"/>
    <s v="Illinois"/>
    <s v="Ramla's"/>
    <s v="No inmail sent"/>
    <x v="0"/>
    <d v="2021-05-24T00:00:00"/>
    <d v="2021-06-02T00:00:00"/>
    <n v="6"/>
    <m/>
    <m/>
    <s v="Neutral"/>
    <d v="2021-06-02T00:00:00"/>
    <m/>
    <m/>
    <m/>
    <m/>
    <s v="they are all set for now"/>
  </r>
  <r>
    <n v="7035"/>
    <d v="2021-03-23T00:00:00"/>
    <n v="3"/>
    <x v="2"/>
    <s v="Gang Bai"/>
    <s v="Manager, Predictive Modeling and Analytics"/>
    <s v="Ann Inc."/>
    <x v="0"/>
    <s v="America"/>
    <s v="New York"/>
    <s v="Ramla's"/>
    <s v="No inmail sent"/>
    <x v="1"/>
    <m/>
    <m/>
    <n v="0"/>
    <m/>
    <m/>
    <m/>
    <m/>
    <m/>
    <m/>
    <m/>
    <m/>
    <m/>
  </r>
  <r>
    <n v="7036"/>
    <d v="2021-03-23T00:00:00"/>
    <n v="3"/>
    <x v="2"/>
    <s v="Penelope Smiley"/>
    <s v="Director, Marketing Strategy"/>
    <s v="Kohl's"/>
    <x v="0"/>
    <s v="America"/>
    <s v="Wisconsin"/>
    <s v="Ramla's"/>
    <s v="No inmail sent"/>
    <x v="1"/>
    <m/>
    <m/>
    <n v="0"/>
    <m/>
    <m/>
    <m/>
    <m/>
    <m/>
    <m/>
    <m/>
    <m/>
    <m/>
  </r>
  <r>
    <n v="7037"/>
    <d v="2021-03-23T00:00:00"/>
    <n v="3"/>
    <x v="3"/>
    <s v="Wenxuan Zhang"/>
    <s v="Senior Revenue Managment Analyst"/>
    <s v="Wells Enterprises"/>
    <x v="3"/>
    <s v="America"/>
    <s v="New York"/>
    <s v="Ramla's"/>
    <s v="No inmail sent"/>
    <x v="0"/>
    <d v="2021-03-25T00:00:00"/>
    <d v="2022-02-21T00:00:00"/>
    <n v="2"/>
    <n v="2"/>
    <n v="23"/>
    <m/>
    <m/>
    <m/>
    <m/>
    <m/>
    <m/>
    <m/>
  </r>
  <r>
    <n v="7038"/>
    <d v="2021-03-23T00:00:00"/>
    <n v="3"/>
    <x v="3"/>
    <s v="Juliette Rowlett"/>
    <s v="Shopper Marketing Manager"/>
    <s v="McCormick &amp; Company"/>
    <x v="3"/>
    <s v="Europe"/>
    <s v="United Kingdom"/>
    <s v="Ramla's"/>
    <s v="No inmail sent"/>
    <x v="0"/>
    <d v="2021-04-01T00:00:00"/>
    <d v="2021-10-14T00:00:00"/>
    <n v="10"/>
    <m/>
    <m/>
    <s v="None"/>
    <m/>
    <m/>
    <m/>
    <m/>
    <m/>
    <m/>
  </r>
  <r>
    <n v="7039"/>
    <d v="2021-03-23T00:00:00"/>
    <n v="3"/>
    <x v="3"/>
    <s v="Brian Seel"/>
    <s v="Manager Consumer Insights"/>
    <s v="Sargento Foods Inc."/>
    <x v="3"/>
    <s v="America"/>
    <s v="Wisconsin"/>
    <s v="Ramla's"/>
    <s v="No inmail sent"/>
    <x v="0"/>
    <d v="2021-03-25T00:00:00"/>
    <d v="2021-04-07T00:00:00"/>
    <n v="4"/>
    <n v="2"/>
    <n v="343"/>
    <s v="Positive"/>
    <d v="2021-03-29T00:00:00"/>
    <m/>
    <m/>
    <m/>
    <m/>
    <s v="communicated to MMM responsible"/>
  </r>
  <r>
    <n v="7040"/>
    <d v="2021-03-23T00:00:00"/>
    <n v="3"/>
    <x v="2"/>
    <s v="Philip Tuttle"/>
    <s v="Director, Digital Marketing"/>
    <s v="Eddie Bauer "/>
    <x v="0"/>
    <s v="America"/>
    <s v="Seattle"/>
    <s v="Ramla's"/>
    <s v="No inmail sent"/>
    <x v="1"/>
    <m/>
    <m/>
    <n v="0"/>
    <m/>
    <m/>
    <m/>
    <m/>
    <m/>
    <m/>
    <m/>
    <m/>
    <m/>
  </r>
  <r>
    <n v="7041"/>
    <d v="2021-03-23T00:00:00"/>
    <n v="3"/>
    <x v="3"/>
    <s v="Yandi Shen"/>
    <s v="Sr. Business Analyst"/>
    <s v="Brother America"/>
    <x v="3"/>
    <s v="America"/>
    <s v="New york"/>
    <s v="Ramla's"/>
    <s v="No inmail sent"/>
    <x v="0"/>
    <d v="2021-03-30T00:00:00"/>
    <d v="2021-07-08T00:00:00"/>
    <n v="7"/>
    <m/>
    <m/>
    <s v="Negative"/>
    <d v="2021-07-13T00:00:00"/>
    <m/>
    <m/>
    <m/>
    <m/>
    <m/>
  </r>
  <r>
    <n v="7042"/>
    <d v="2021-03-23T00:00:00"/>
    <n v="3"/>
    <x v="2"/>
    <s v="Erin Silvoy"/>
    <s v="Vice President, Marketing and Product"/>
    <s v="Starbucks Asia Pacific"/>
    <x v="3"/>
    <s v="Asia"/>
    <s v="Hong Kong"/>
    <s v="Ramla's"/>
    <s v="No inmail sent"/>
    <x v="1"/>
    <m/>
    <m/>
    <n v="0"/>
    <m/>
    <m/>
    <m/>
    <m/>
    <m/>
    <m/>
    <m/>
    <m/>
    <m/>
  </r>
  <r>
    <n v="7043"/>
    <d v="2021-03-23T00:00:00"/>
    <n v="3"/>
    <x v="2"/>
    <s v="Deepak Kumar SHARMA"/>
    <s v="Transformational Data-Science Leader"/>
    <s v="The Michaels Companies, Inc. "/>
    <x v="0"/>
    <s v="America"/>
    <s v="Texas"/>
    <s v="Ramla's"/>
    <s v="No inmail sent"/>
    <x v="0"/>
    <d v="2021-04-06T00:00:00"/>
    <d v="2021-07-22T00:00:00"/>
    <n v="7"/>
    <m/>
    <m/>
    <s v="Negative"/>
    <m/>
    <m/>
    <m/>
    <m/>
    <m/>
    <s v="No longer at Michael's"/>
  </r>
  <r>
    <n v="7044"/>
    <d v="2021-03-23T00:00:00"/>
    <n v="3"/>
    <x v="2"/>
    <s v="Bingyi Yang"/>
    <s v="VP, Decisions Science"/>
    <s v="Global Lending Services LLC"/>
    <x v="10"/>
    <s v="America"/>
    <s v="Texas"/>
    <s v="Ramla's"/>
    <s v="No inmail sent"/>
    <x v="0"/>
    <d v="2021-04-21T00:00:00"/>
    <d v="2021-07-28T00:00:00"/>
    <n v="7"/>
    <m/>
    <m/>
    <m/>
    <m/>
    <m/>
    <m/>
    <m/>
    <m/>
    <s v="LI message sent"/>
  </r>
  <r>
    <n v="7045"/>
    <d v="2021-03-23T00:00:00"/>
    <n v="3"/>
    <x v="2"/>
    <s v="Dane Wu"/>
    <s v="Lead Data Scientist"/>
    <s v="Boeing"/>
    <x v="11"/>
    <s v="America"/>
    <s v="Seattle"/>
    <s v="Ramla's"/>
    <s v="No inmail sent"/>
    <x v="0"/>
    <d v="2021-04-12T00:00:00"/>
    <d v="2021-07-28T00:00:00"/>
    <n v="7"/>
    <m/>
    <m/>
    <m/>
    <m/>
    <m/>
    <m/>
    <m/>
    <m/>
    <s v="LI message sent"/>
  </r>
  <r>
    <n v="7046"/>
    <d v="2021-03-23T00:00:00"/>
    <n v="3"/>
    <x v="3"/>
    <s v="Deanna Markley Bordeman"/>
    <s v="Consumer Insights"/>
    <s v="Nestlé"/>
    <x v="3"/>
    <s v="America"/>
    <s v="Washington"/>
    <s v="Ramla's"/>
    <s v="No inmail sent"/>
    <x v="1"/>
    <m/>
    <m/>
    <n v="0"/>
    <m/>
    <m/>
    <m/>
    <m/>
    <m/>
    <m/>
    <m/>
    <m/>
    <m/>
  </r>
  <r>
    <n v="7047"/>
    <d v="2021-03-23T00:00:00"/>
    <n v="3"/>
    <x v="3"/>
    <s v="Claudio Rodriguez"/>
    <s v="Manager Consumer &amp; Marketplace Insights"/>
    <s v="Nestlé"/>
    <x v="3"/>
    <s v="America"/>
    <s v="Texas"/>
    <s v="Ramla's"/>
    <s v="No inmail sent"/>
    <x v="1"/>
    <m/>
    <m/>
    <n v="0"/>
    <m/>
    <m/>
    <m/>
    <m/>
    <m/>
    <m/>
    <m/>
    <m/>
    <m/>
  </r>
  <r>
    <n v="7048"/>
    <d v="2022-01-26T00:00:00"/>
    <n v="1"/>
    <x v="3"/>
    <s v="Chi Nguyen"/>
    <s v="Marketing Analyst, Performance Marketing"/>
    <s v="Credible"/>
    <x v="10"/>
    <s v="America"/>
    <s v="California"/>
    <s v="Ramla's"/>
    <s v="No inmail sent"/>
    <x v="1"/>
    <m/>
    <m/>
    <n v="0"/>
    <m/>
    <m/>
    <m/>
    <m/>
    <m/>
    <m/>
    <m/>
    <m/>
    <m/>
  </r>
  <r>
    <n v="7049"/>
    <d v="2021-03-23T00:00:00"/>
    <n v="3"/>
    <x v="3"/>
    <s v="Roohi S."/>
    <s v="Consumer &amp; Marketing Insights Lead"/>
    <s v="Nestlé"/>
    <x v="3"/>
    <s v="America"/>
    <s v="United States"/>
    <s v="Ramla's"/>
    <s v="No inmail sent"/>
    <x v="1"/>
    <m/>
    <m/>
    <n v="0"/>
    <m/>
    <m/>
    <m/>
    <m/>
    <m/>
    <m/>
    <m/>
    <m/>
    <m/>
  </r>
  <r>
    <n v="7050"/>
    <d v="2021-03-23T00:00:00"/>
    <n v="3"/>
    <x v="3"/>
    <s v="Lauren Kelly"/>
    <s v="Brand Marketing Manager"/>
    <s v="Nestlé"/>
    <x v="3"/>
    <s v="America"/>
    <s v="Washington"/>
    <s v="Ramla's"/>
    <s v="No inmail sent"/>
    <x v="1"/>
    <m/>
    <m/>
    <n v="0"/>
    <m/>
    <m/>
    <m/>
    <m/>
    <m/>
    <m/>
    <m/>
    <m/>
    <m/>
  </r>
  <r>
    <n v="7051"/>
    <d v="2021-03-23T00:00:00"/>
    <n v="3"/>
    <x v="3"/>
    <s v="Brian Young"/>
    <s v="Marketing Intelligence Analytics"/>
    <s v="Nestlé"/>
    <x v="3"/>
    <s v="America"/>
    <s v="Ohio"/>
    <s v="Ramla's"/>
    <s v="No inmail sent"/>
    <x v="0"/>
    <d v="2021-04-07T00:00:00"/>
    <d v="2022-02-18T00:00:00"/>
    <n v="2"/>
    <m/>
    <m/>
    <m/>
    <m/>
    <m/>
    <m/>
    <m/>
    <m/>
    <m/>
  </r>
  <r>
    <n v="7052"/>
    <d v="2021-03-23T00:00:00"/>
    <n v="3"/>
    <x v="3"/>
    <s v="Paul Straub"/>
    <s v="Sr Data Scientist"/>
    <s v="KraftHeinz"/>
    <x v="3"/>
    <s v="America"/>
    <s v="Illinois"/>
    <s v="Ramla's"/>
    <s v="No inmail sent"/>
    <x v="0"/>
    <d v="2021-03-26T00:00:00"/>
    <m/>
    <n v="0"/>
    <m/>
    <m/>
    <s v="Negative"/>
    <d v="2021-03-26T00:00:00"/>
    <m/>
    <m/>
    <m/>
    <m/>
    <s v="Does MMM"/>
  </r>
  <r>
    <n v="7053"/>
    <d v="2021-03-23T00:00:00"/>
    <n v="3"/>
    <x v="3"/>
    <s v="Rocio Rivera Iglesias"/>
    <s v="Marketing Procurement"/>
    <s v="Nestlé"/>
    <x v="3"/>
    <s v="America"/>
    <s v="Washington"/>
    <s v="Ramla's"/>
    <s v="No inmail sent"/>
    <x v="1"/>
    <m/>
    <m/>
    <n v="0"/>
    <m/>
    <m/>
    <m/>
    <m/>
    <m/>
    <m/>
    <m/>
    <m/>
    <m/>
  </r>
  <r>
    <n v="7054"/>
    <d v="2021-03-23T00:00:00"/>
    <n v="3"/>
    <x v="3"/>
    <s v="Michael Widenmeyer"/>
    <s v="Consumer Insights Manager"/>
    <s v="Nestlé"/>
    <x v="3"/>
    <s v="America"/>
    <s v="Ohio"/>
    <s v="Ramla's"/>
    <s v="No inmail sent"/>
    <x v="1"/>
    <m/>
    <m/>
    <n v="0"/>
    <m/>
    <m/>
    <m/>
    <m/>
    <m/>
    <m/>
    <m/>
    <m/>
    <m/>
  </r>
  <r>
    <n v="7055"/>
    <d v="2021-03-23T00:00:00"/>
    <n v="3"/>
    <x v="3"/>
    <s v="Steve Burke"/>
    <s v="Steve Burke"/>
    <s v="Nestlé"/>
    <x v="3"/>
    <s v="America"/>
    <s v="Ohio"/>
    <s v="Ramla's"/>
    <s v="No inmail sent"/>
    <x v="1"/>
    <m/>
    <m/>
    <n v="0"/>
    <m/>
    <m/>
    <m/>
    <m/>
    <m/>
    <m/>
    <m/>
    <m/>
    <m/>
  </r>
  <r>
    <n v="7056"/>
    <d v="2021-03-23T00:00:00"/>
    <n v="3"/>
    <x v="3"/>
    <s v="Russ Levitan"/>
    <s v="Associate Director, Customer Analytics"/>
    <s v="Nestlé"/>
    <x v="3"/>
    <s v="America"/>
    <s v="Washington"/>
    <s v="Ramla's"/>
    <s v="No inmail sent"/>
    <x v="1"/>
    <m/>
    <m/>
    <n v="0"/>
    <m/>
    <m/>
    <m/>
    <m/>
    <m/>
    <m/>
    <m/>
    <m/>
    <m/>
  </r>
  <r>
    <n v="7057"/>
    <d v="2021-03-23T00:00:00"/>
    <n v="3"/>
    <x v="3"/>
    <s v="Yubing Zhang"/>
    <s v="Consultant / Mentor, Marketing Analytics"/>
    <s v="Wells Enterprises"/>
    <x v="3"/>
    <s v="America"/>
    <s v="Illinois"/>
    <s v="Ramla's"/>
    <s v="No inmail sent"/>
    <x v="0"/>
    <d v="2021-03-25T00:00:00"/>
    <d v="2022-02-18T00:00:00"/>
    <n v="2"/>
    <m/>
    <m/>
    <m/>
    <m/>
    <m/>
    <m/>
    <m/>
    <m/>
    <m/>
  </r>
  <r>
    <n v="7058"/>
    <d v="2021-03-23T00:00:00"/>
    <n v="3"/>
    <x v="3"/>
    <s v="Ryan Longan"/>
    <s v="Planning &amp; Strategy"/>
    <s v="Newell Brands"/>
    <x v="3"/>
    <s v="America"/>
    <s v="Atlanta"/>
    <s v="Ramla's"/>
    <s v="No inmail sent"/>
    <x v="0"/>
    <d v="2021-03-25T00:00:00"/>
    <d v="2021-03-29T00:00:00"/>
    <n v="3"/>
    <n v="1"/>
    <n v="352"/>
    <s v="Neutral"/>
    <d v="2021-03-30T00:00:00"/>
    <m/>
    <m/>
    <m/>
    <m/>
    <s v="They have a tool"/>
  </r>
  <r>
    <n v="7059"/>
    <d v="2021-03-23T00:00:00"/>
    <n v="3"/>
    <x v="2"/>
    <s v="Jos Van Poele"/>
    <s v="Marketing Analytic"/>
    <s v="Securex"/>
    <x v="2"/>
    <s v="Europe"/>
    <s v="Belgium"/>
    <s v="Ramla's"/>
    <s v="No inmail sent"/>
    <x v="0"/>
    <m/>
    <d v="2021-07-21T00:00:00"/>
    <n v="7"/>
    <m/>
    <m/>
    <m/>
    <m/>
    <m/>
    <m/>
    <m/>
    <m/>
    <s v="Follow up message sent"/>
  </r>
  <r>
    <n v="7060"/>
    <d v="2021-03-23T00:00:00"/>
    <n v="3"/>
    <x v="2"/>
    <s v="John Hogue"/>
    <s v="Data Science Senior Manager"/>
    <s v="General Mills"/>
    <x v="3"/>
    <s v="America"/>
    <s v="Minnesota"/>
    <s v="Ramla's"/>
    <s v="No inmail sent"/>
    <x v="1"/>
    <m/>
    <m/>
    <n v="0"/>
    <m/>
    <m/>
    <m/>
    <m/>
    <m/>
    <m/>
    <m/>
    <m/>
    <m/>
  </r>
  <r>
    <n v="7061"/>
    <d v="2021-03-23T00:00:00"/>
    <n v="3"/>
    <x v="2"/>
    <s v="Arjun Bhan. M."/>
    <s v="Category Manager"/>
    <s v="GigaParts"/>
    <x v="0"/>
    <s v="America"/>
    <s v="North Carolina"/>
    <s v="Ramla's"/>
    <s v="No inmail sent"/>
    <x v="1"/>
    <m/>
    <m/>
    <n v="0"/>
    <m/>
    <m/>
    <m/>
    <m/>
    <m/>
    <m/>
    <m/>
    <m/>
    <m/>
  </r>
  <r>
    <n v="7062"/>
    <d v="2021-03-23T00:00:00"/>
    <n v="3"/>
    <x v="2"/>
    <s v="Yi-Sheng (Allison) Lin"/>
    <s v="Project Manager, Digital Commerce, Strategy &amp; Insights"/>
    <s v="McDonald's"/>
    <x v="3"/>
    <s v="America"/>
    <s v="California"/>
    <s v="Ramla's"/>
    <s v="No inmail sent"/>
    <x v="1"/>
    <m/>
    <m/>
    <n v="0"/>
    <m/>
    <m/>
    <m/>
    <m/>
    <m/>
    <m/>
    <m/>
    <m/>
    <m/>
  </r>
  <r>
    <n v="7063"/>
    <d v="2021-03-23T00:00:00"/>
    <n v="3"/>
    <x v="2"/>
    <s v="Ravindra Ankam"/>
    <s v="Head of Marketing Analytics"/>
    <s v="Google Store"/>
    <x v="7"/>
    <s v="America"/>
    <s v="California"/>
    <s v="Ramla's"/>
    <s v="No inmail sent"/>
    <x v="1"/>
    <m/>
    <m/>
    <n v="0"/>
    <m/>
    <m/>
    <m/>
    <m/>
    <m/>
    <m/>
    <m/>
    <m/>
    <m/>
  </r>
  <r>
    <n v="7064"/>
    <d v="2021-03-23T00:00:00"/>
    <n v="3"/>
    <x v="3"/>
    <s v="Chris Malone"/>
    <s v="Sr. Manager, Analytics &amp; Insights, Global Digital Media"/>
    <s v="Procter &amp; Gamble"/>
    <x v="3"/>
    <s v="America"/>
    <s v="Ohio"/>
    <s v="Ramla's"/>
    <s v="No inmail sent"/>
    <x v="0"/>
    <d v="2021-03-25T00:00:00"/>
    <d v="2022-02-18T00:00:00"/>
    <n v="2"/>
    <n v="2"/>
    <n v="26"/>
    <m/>
    <m/>
    <m/>
    <m/>
    <m/>
    <m/>
    <m/>
  </r>
  <r>
    <n v="7065"/>
    <d v="2021-03-23T00:00:00"/>
    <n v="3"/>
    <x v="3"/>
    <s v="Parth Sharma"/>
    <s v="Marketing Analytics &amp; Insights Analyst"/>
    <s v="The Hershey Company"/>
    <x v="3"/>
    <s v="America"/>
    <s v="Texas"/>
    <s v="Ramla's"/>
    <s v="No inmail sent"/>
    <x v="0"/>
    <d v="2021-03-25T00:00:00"/>
    <d v="2021-04-20T00:00:00"/>
    <n v="4"/>
    <m/>
    <m/>
    <s v="Negative"/>
    <d v="2021-04-20T00:00:00"/>
    <m/>
    <m/>
    <m/>
    <m/>
    <m/>
  </r>
  <r>
    <n v="7066"/>
    <d v="2021-03-23T00:00:00"/>
    <n v="3"/>
    <x v="3"/>
    <s v="Brian Underwood"/>
    <s v="Sr. Manager, Marketing Analytics &amp; Insights"/>
    <s v="The Walt Disney Company"/>
    <x v="12"/>
    <s v="America"/>
    <s v="Florida"/>
    <s v="Ramla's"/>
    <s v="No inmail sent"/>
    <x v="1"/>
    <m/>
    <m/>
    <n v="0"/>
    <m/>
    <m/>
    <m/>
    <m/>
    <m/>
    <m/>
    <m/>
    <m/>
    <m/>
  </r>
  <r>
    <n v="7067"/>
    <d v="2021-03-23T00:00:00"/>
    <n v="3"/>
    <x v="3"/>
    <s v="Monisha Agrawal"/>
    <s v="Senior Director, Global Marketing Analytics &amp; Insights "/>
    <s v="Tiffany &amp; Co."/>
    <x v="0"/>
    <s v="America"/>
    <s v="New York"/>
    <s v="Ramla's"/>
    <s v="No inmail sent"/>
    <x v="1"/>
    <m/>
    <m/>
    <n v="0"/>
    <m/>
    <m/>
    <m/>
    <m/>
    <m/>
    <m/>
    <m/>
    <m/>
    <m/>
  </r>
  <r>
    <n v="7068"/>
    <d v="2021-03-23T00:00:00"/>
    <n v="3"/>
    <x v="2"/>
    <s v="Tom OSullivan"/>
    <s v="Vice President, Brand Partnerships"/>
    <s v="TVision"/>
    <x v="1"/>
    <s v="America"/>
    <s v="New York"/>
    <s v="Ramla's"/>
    <s v="No inmail sent"/>
    <x v="0"/>
    <d v="2021-07-07T00:00:00"/>
    <d v="2021-07-28T00:00:00"/>
    <n v="7"/>
    <m/>
    <m/>
    <m/>
    <m/>
    <m/>
    <m/>
    <m/>
    <m/>
    <m/>
  </r>
  <r>
    <n v="7069"/>
    <d v="2021-03-23T00:00:00"/>
    <n v="3"/>
    <x v="3"/>
    <s v="Daniel Smith"/>
    <s v="Director, Data Partnerships and Enablement"/>
    <s v="Xandr"/>
    <x v="1"/>
    <s v="America"/>
    <s v="New York"/>
    <s v="Ramla's"/>
    <s v="No inmail sent"/>
    <x v="0"/>
    <d v="2021-03-30T00:00:00"/>
    <m/>
    <n v="0"/>
    <m/>
    <m/>
    <s v="Neutral"/>
    <d v="2021-04-05T00:00:00"/>
    <m/>
    <m/>
    <m/>
    <m/>
    <s v="Xander need to be contacted through a mutual client"/>
  </r>
  <r>
    <n v="7070"/>
    <d v="2021-03-23T00:00:00"/>
    <n v="3"/>
    <x v="2"/>
    <s v="Matt Stockbridge"/>
    <s v="Market Data and Insights Manager"/>
    <s v="Innocent drinks"/>
    <x v="3"/>
    <s v="Europe"/>
    <s v="United Kingdom"/>
    <s v="Ramla's"/>
    <s v="No inmail sent"/>
    <x v="0"/>
    <d v="2021-04-12T00:00:00"/>
    <d v="2021-07-07T00:00:00"/>
    <n v="7"/>
    <m/>
    <m/>
    <s v="Negative"/>
    <m/>
    <m/>
    <m/>
    <m/>
    <m/>
    <s v="Li message sent"/>
  </r>
  <r>
    <n v="7071"/>
    <d v="2021-03-23T00:00:00"/>
    <n v="3"/>
    <x v="2"/>
    <s v="Divya Ramaswamy"/>
    <s v="Senior Manager - Products"/>
    <s v="Lowe's Companies, Inc."/>
    <x v="0"/>
    <s v="Asia"/>
    <s v="India"/>
    <s v="Ramla's"/>
    <s v="No inmail sent"/>
    <x v="1"/>
    <d v="2021-04-08T00:00:00"/>
    <m/>
    <n v="0"/>
    <m/>
    <m/>
    <m/>
    <m/>
    <m/>
    <m/>
    <m/>
    <m/>
    <s v="LI message sent"/>
  </r>
  <r>
    <n v="7072"/>
    <d v="2021-03-23T00:00:00"/>
    <n v="3"/>
    <x v="2"/>
    <s v="Anshul Choudhary"/>
    <s v="Senior Manager"/>
    <s v="Lowe's Companies, Inc."/>
    <x v="0"/>
    <s v="Asia"/>
    <s v="India"/>
    <s v="Ramla's"/>
    <s v="No inmail sent"/>
    <x v="0"/>
    <m/>
    <d v="2021-07-28T00:00:00"/>
    <n v="7"/>
    <m/>
    <m/>
    <m/>
    <m/>
    <m/>
    <m/>
    <m/>
    <m/>
    <m/>
  </r>
  <r>
    <n v="7073"/>
    <d v="2021-03-23T00:00:00"/>
    <n v="3"/>
    <x v="2"/>
    <s v="Berk Yunur"/>
    <s v="Data Analyst/Tableau Developer"/>
    <s v="Stella Digital"/>
    <x v="1"/>
    <s v="America"/>
    <s v="California"/>
    <s v="Ramla's"/>
    <s v="No inmail sent"/>
    <x v="0"/>
    <d v="2021-04-08T00:00:00"/>
    <d v="2021-07-07T00:00:00"/>
    <n v="7"/>
    <m/>
    <m/>
    <s v="Negative"/>
    <m/>
    <m/>
    <m/>
    <m/>
    <m/>
    <s v="They blocked us "/>
  </r>
  <r>
    <n v="7074"/>
    <d v="2021-03-24T00:00:00"/>
    <n v="3"/>
    <x v="3"/>
    <s v="Philip Barnes"/>
    <s v="Digital Web &amp; Analytics Manager"/>
    <s v="The Walt Disney Company"/>
    <x v="12"/>
    <s v="Europe"/>
    <s v="Ireland"/>
    <s v="Ramla's"/>
    <s v="No inmail sent"/>
    <x v="0"/>
    <d v="2021-04-12T00:00:00"/>
    <d v="2022-02-18T00:00:00"/>
    <n v="2"/>
    <m/>
    <m/>
    <m/>
    <m/>
    <m/>
    <m/>
    <m/>
    <m/>
    <m/>
  </r>
  <r>
    <n v="7075"/>
    <d v="2021-03-24T00:00:00"/>
    <n v="3"/>
    <x v="3"/>
    <s v="Jessica Steve"/>
    <s v="Sr. Analyst"/>
    <s v="Quotient Technology Inc."/>
    <x v="1"/>
    <s v="America"/>
    <s v="Ohio"/>
    <s v="Ramla's"/>
    <s v="No inmail sent"/>
    <x v="0"/>
    <d v="2021-04-01T00:00:00"/>
    <d v="2021-04-19T00:00:00"/>
    <n v="4"/>
    <m/>
    <m/>
    <s v="Negative"/>
    <d v="2021-04-20T00:00:00"/>
    <m/>
    <m/>
    <m/>
    <m/>
    <m/>
  </r>
  <r>
    <n v="7076"/>
    <d v="2021-03-24T00:00:00"/>
    <n v="3"/>
    <x v="3"/>
    <s v="Feng Qi"/>
    <s v="Advanced Analytics &amp; Optimization Manager"/>
    <s v="The Walt Disney Company"/>
    <x v="12"/>
    <s v="America"/>
    <s v="Florida"/>
    <s v="Ramla's"/>
    <s v="No inmail sent"/>
    <x v="0"/>
    <d v="2021-04-19T00:00:00"/>
    <d v="2021-04-30T00:00:00"/>
    <n v="4"/>
    <m/>
    <m/>
    <s v="Negative"/>
    <d v="2021-04-30T00:00:00"/>
    <m/>
    <m/>
    <m/>
    <m/>
    <s v="they have their own tool + he is not a decision maker"/>
  </r>
  <r>
    <n v="7077"/>
    <d v="2021-03-24T00:00:00"/>
    <n v="3"/>
    <x v="2"/>
    <s v="Matthew Hanlon"/>
    <s v="Director, Nike Direct Digital"/>
    <s v="Nike"/>
    <x v="0"/>
    <s v="Europe"/>
    <s v="United Kingdom"/>
    <s v="Ramla's"/>
    <s v="No inmail sent"/>
    <x v="0"/>
    <d v="2021-04-12T00:00:00"/>
    <d v="2021-07-28T00:00:00"/>
    <n v="7"/>
    <m/>
    <m/>
    <m/>
    <m/>
    <m/>
    <m/>
    <m/>
    <m/>
    <s v="LI message sent"/>
  </r>
  <r>
    <n v="7078"/>
    <d v="2021-03-24T00:00:00"/>
    <n v="3"/>
    <x v="3"/>
    <s v="Hrishikesh Prabhune"/>
    <s v="Business Consultant"/>
    <s v="ZS"/>
    <x v="1"/>
    <s v="America"/>
    <s v="New Jersey"/>
    <s v="Ramla's"/>
    <s v="No inmail sent"/>
    <x v="2"/>
    <m/>
    <m/>
    <n v="0"/>
    <m/>
    <m/>
    <m/>
    <m/>
    <m/>
    <m/>
    <m/>
    <m/>
    <m/>
  </r>
  <r>
    <n v="7079"/>
    <d v="2021-03-24T00:00:00"/>
    <n v="3"/>
    <x v="3"/>
    <s v="Andres Cossio Morales"/>
    <s v="Digital Data Strategist"/>
    <s v="Aletheia Marketing &amp; Media"/>
    <x v="1"/>
    <s v="America"/>
    <s v="Texas"/>
    <s v="Ramla's"/>
    <s v="No inmail sent"/>
    <x v="0"/>
    <d v="2021-04-19T00:00:00"/>
    <d v="2021-10-14T00:00:00"/>
    <n v="10"/>
    <n v="4"/>
    <m/>
    <s v="None"/>
    <m/>
    <m/>
    <m/>
    <m/>
    <m/>
    <m/>
  </r>
  <r>
    <n v="7080"/>
    <d v="2021-03-24T00:00:00"/>
    <n v="3"/>
    <x v="2"/>
    <s v="Siben Li"/>
    <s v="Testing &amp; Insights Manager, Digital Analytics"/>
    <s v="Nike"/>
    <x v="0"/>
    <s v="America"/>
    <s v="Portland"/>
    <s v="Ramla's"/>
    <s v="No inmail sent"/>
    <x v="0"/>
    <d v="2021-04-08T00:00:00"/>
    <d v="2021-07-28T00:00:00"/>
    <n v="7"/>
    <m/>
    <m/>
    <m/>
    <m/>
    <m/>
    <m/>
    <m/>
    <m/>
    <s v="LI message sent"/>
  </r>
  <r>
    <n v="7081"/>
    <d v="2021-03-24T00:00:00"/>
    <n v="3"/>
    <x v="3"/>
    <s v="Semih Albayrak"/>
    <s v="Data Analyst"/>
    <s v="TwentyFive. Communications GmbH &amp; Co. KG"/>
    <x v="1"/>
    <s v="Europe"/>
    <s v="Germany"/>
    <s v="Ramla's"/>
    <s v="No inmail sent"/>
    <x v="0"/>
    <d v="2021-03-25T00:00:00"/>
    <d v="2021-03-29T00:00:00"/>
    <n v="3"/>
    <n v="1"/>
    <n v="352"/>
    <s v="Negative"/>
    <d v="2021-03-29T00:00:00"/>
    <m/>
    <m/>
    <m/>
    <m/>
    <s v="have their own tool for the moment"/>
  </r>
  <r>
    <n v="7082"/>
    <d v="2021-03-24T00:00:00"/>
    <n v="3"/>
    <x v="3"/>
    <s v="Jonathan Stringfield"/>
    <s v="VP, Global Business Marketing, Measurement, &amp; Insights "/>
    <s v="Activision Blizzard"/>
    <x v="12"/>
    <s v="America"/>
    <s v="New York"/>
    <s v="Ramla's"/>
    <s v="No inmail sent"/>
    <x v="0"/>
    <d v="2021-04-08T00:00:00"/>
    <d v="2021-07-15T00:00:00"/>
    <n v="7"/>
    <m/>
    <m/>
    <s v="Negative"/>
    <d v="2021-07-15T00:00:00"/>
    <m/>
    <m/>
    <m/>
    <m/>
    <m/>
  </r>
  <r>
    <n v="7083"/>
    <d v="2021-03-24T00:00:00"/>
    <n v="3"/>
    <x v="3"/>
    <s v="Ankit Bansal"/>
    <s v="Data Scientist"/>
    <s v="Nestlé"/>
    <x v="3"/>
    <s v="America"/>
    <s v="New York"/>
    <s v="Ramla's"/>
    <s v="No inmail sent"/>
    <x v="0"/>
    <d v="2021-04-08T00:00:00"/>
    <d v="2022-02-21T00:00:00"/>
    <n v="2"/>
    <m/>
    <m/>
    <m/>
    <m/>
    <m/>
    <m/>
    <m/>
    <m/>
    <m/>
  </r>
  <r>
    <n v="7084"/>
    <d v="2021-03-24T00:00:00"/>
    <n v="3"/>
    <x v="3"/>
    <s v="Stephen Kennedy"/>
    <s v="Vice President Marketing"/>
    <s v="Nestlé"/>
    <x v="3"/>
    <s v="America"/>
    <s v="Virginia"/>
    <s v="Ramla's"/>
    <s v="No inmail sent"/>
    <x v="1"/>
    <m/>
    <m/>
    <n v="0"/>
    <m/>
    <m/>
    <m/>
    <m/>
    <m/>
    <m/>
    <m/>
    <m/>
    <m/>
  </r>
  <r>
    <n v="7085"/>
    <d v="2021-03-24T00:00:00"/>
    <n v="3"/>
    <x v="3"/>
    <s v="Evan Vaughan"/>
    <s v="Shopper Insights Manager"/>
    <s v="Nestlé"/>
    <x v="3"/>
    <s v="America"/>
    <s v="Virginia"/>
    <s v="Ramla's"/>
    <s v="No inmail sent"/>
    <x v="1"/>
    <m/>
    <m/>
    <n v="0"/>
    <m/>
    <m/>
    <m/>
    <m/>
    <m/>
    <m/>
    <m/>
    <m/>
    <m/>
  </r>
  <r>
    <n v="7086"/>
    <d v="2021-03-24T00:00:00"/>
    <n v="3"/>
    <x v="3"/>
    <s v="Kirstyn Lipson"/>
    <s v="Senior Associate Brand Manager"/>
    <s v="Nestlé"/>
    <x v="3"/>
    <s v="America"/>
    <s v="Ohio"/>
    <s v="Ramla's"/>
    <s v="No inmail sent"/>
    <x v="1"/>
    <m/>
    <m/>
    <n v="0"/>
    <m/>
    <m/>
    <m/>
    <m/>
    <m/>
    <m/>
    <m/>
    <m/>
    <m/>
  </r>
  <r>
    <n v="7087"/>
    <d v="2021-03-24T00:00:00"/>
    <n v="3"/>
    <x v="3"/>
    <s v="Puneet Shukla"/>
    <s v="Analytics &amp; Strategy"/>
    <s v="Nestlé"/>
    <x v="3"/>
    <s v="America"/>
    <s v="New York"/>
    <s v="Ramla's"/>
    <s v="No inmail sent"/>
    <x v="0"/>
    <d v="2021-04-22T00:00:00"/>
    <d v="2022-01-26T00:00:00"/>
    <n v="1"/>
    <m/>
    <m/>
    <s v="Negative"/>
    <d v="2022-01-27T00:00:00"/>
    <m/>
    <m/>
    <m/>
    <m/>
    <m/>
  </r>
  <r>
    <n v="7088"/>
    <d v="2021-03-24T00:00:00"/>
    <n v="3"/>
    <x v="3"/>
    <s v="Karen Chapdelaine"/>
    <s v="Brand Manager"/>
    <s v="Nestlé"/>
    <x v="3"/>
    <s v="America"/>
    <s v="Washington"/>
    <s v="Ramla's"/>
    <s v="No inmail sent"/>
    <x v="0"/>
    <d v="2021-04-13T00:00:00"/>
    <d v="2021-08-03T00:00:00"/>
    <n v="8"/>
    <m/>
    <m/>
    <s v="Negative"/>
    <d v="2021-08-06T00:00:00"/>
    <m/>
    <m/>
    <m/>
    <m/>
    <m/>
  </r>
  <r>
    <n v="7089"/>
    <d v="2021-03-24T00:00:00"/>
    <n v="3"/>
    <x v="3"/>
    <s v="Kristin Moore"/>
    <s v="Senior Project Manager"/>
    <s v="Nestlé"/>
    <x v="3"/>
    <s v="America"/>
    <s v="Philadelphia"/>
    <s v="Ramla's"/>
    <s v="No inmail sent"/>
    <x v="0"/>
    <d v="2021-04-13T00:00:00"/>
    <d v="2021-05-17T00:00:00"/>
    <n v="5"/>
    <m/>
    <m/>
    <s v="Negative"/>
    <m/>
    <m/>
    <m/>
    <m/>
    <m/>
    <m/>
  </r>
  <r>
    <n v="7090"/>
    <d v="2021-03-24T00:00:00"/>
    <n v="3"/>
    <x v="3"/>
    <s v="Bethany L. Hills"/>
    <s v="Brand &amp; Shopper Marketing Professional"/>
    <s v="Nestlé"/>
    <x v="3"/>
    <s v="America"/>
    <s v="Virginia"/>
    <s v="Ramla's"/>
    <s v="No inmail sent"/>
    <x v="1"/>
    <m/>
    <m/>
    <n v="0"/>
    <m/>
    <m/>
    <m/>
    <m/>
    <m/>
    <m/>
    <m/>
    <m/>
    <m/>
  </r>
  <r>
    <n v="7091"/>
    <d v="2021-03-24T00:00:00"/>
    <n v="3"/>
    <x v="2"/>
    <s v="Nick Rich"/>
    <s v="Vice President, Insights &amp; Analytics"/>
    <s v="Carlsberg Group"/>
    <x v="3"/>
    <s v="Europe"/>
    <s v="United Kingdom"/>
    <s v="Ramla's"/>
    <s v="No inmail sent"/>
    <x v="1"/>
    <m/>
    <m/>
    <n v="0"/>
    <m/>
    <m/>
    <m/>
    <m/>
    <m/>
    <m/>
    <m/>
    <m/>
    <m/>
  </r>
  <r>
    <n v="7092"/>
    <d v="2021-03-24T00:00:00"/>
    <n v="3"/>
    <x v="2"/>
    <s v="Jenny Syddall "/>
    <s v="Global Insights and Analytics Director"/>
    <s v="Carlsberg Group"/>
    <x v="3"/>
    <m/>
    <m/>
    <s v="Ramla's"/>
    <s v="No inmail sent"/>
    <x v="1"/>
    <m/>
    <m/>
    <n v="0"/>
    <m/>
    <m/>
    <m/>
    <m/>
    <m/>
    <m/>
    <m/>
    <m/>
    <m/>
  </r>
  <r>
    <n v="7093"/>
    <d v="2021-03-24T00:00:00"/>
    <n v="3"/>
    <x v="2"/>
    <s v="Satish Bapatla"/>
    <s v="Enterprise Data science and Analytics"/>
    <s v="Revlon"/>
    <x v="0"/>
    <s v="America"/>
    <s v="New York"/>
    <s v="Ramla's"/>
    <s v="No inmail sent"/>
    <x v="1"/>
    <m/>
    <m/>
    <n v="0"/>
    <m/>
    <m/>
    <m/>
    <m/>
    <m/>
    <m/>
    <m/>
    <m/>
    <m/>
  </r>
  <r>
    <n v="7094"/>
    <d v="2021-03-24T00:00:00"/>
    <n v="3"/>
    <x v="2"/>
    <s v="Akash Mishra"/>
    <s v="Senior Analyst"/>
    <s v="Tesco Bengaluru"/>
    <x v="0"/>
    <s v="Asia"/>
    <s v="India"/>
    <s v="Ramla's"/>
    <s v="No inmail sent"/>
    <x v="0"/>
    <d v="2021-07-28T00:00:00"/>
    <m/>
    <n v="0"/>
    <m/>
    <m/>
    <m/>
    <m/>
    <m/>
    <m/>
    <m/>
    <m/>
    <m/>
  </r>
  <r>
    <n v="7095"/>
    <d v="2021-03-24T00:00:00"/>
    <n v="3"/>
    <x v="2"/>
    <s v="Wayne Yuan"/>
    <s v="IMM Science &amp; Insights, GC Marketing Science"/>
    <s v="Nike"/>
    <x v="0"/>
    <s v="Asia"/>
    <s v="China"/>
    <s v="Ramla's"/>
    <s v="No inmail sent"/>
    <x v="0"/>
    <d v="2021-09-16T00:00:00"/>
    <d v="2021-09-16T00:00:00"/>
    <n v="9"/>
    <m/>
    <m/>
    <m/>
    <m/>
    <m/>
    <m/>
    <m/>
    <m/>
    <m/>
  </r>
  <r>
    <n v="7096"/>
    <d v="2021-03-24T00:00:00"/>
    <n v="3"/>
    <x v="2"/>
    <s v="Sanjiv Kumar"/>
    <s v="Principal Business Architect - Data &amp; Analytics"/>
    <s v="Nike"/>
    <x v="0"/>
    <s v="America"/>
    <s v="Portland"/>
    <s v="Ramla's"/>
    <s v="No inmail sent"/>
    <x v="1"/>
    <m/>
    <m/>
    <n v="0"/>
    <m/>
    <m/>
    <m/>
    <m/>
    <m/>
    <m/>
    <m/>
    <m/>
    <m/>
  </r>
  <r>
    <n v="7097"/>
    <d v="2022-01-26T00:00:00"/>
    <n v="1"/>
    <x v="3"/>
    <s v="Peter Yeung"/>
    <s v="Manager - Digital &amp; CX Analytics"/>
    <s v="Verizon"/>
    <x v="7"/>
    <s v="America"/>
    <s v="New York"/>
    <s v="Ramla's"/>
    <s v="No inmail sent"/>
    <x v="1"/>
    <m/>
    <m/>
    <n v="0"/>
    <m/>
    <m/>
    <m/>
    <m/>
    <m/>
    <m/>
    <m/>
    <m/>
    <m/>
  </r>
  <r>
    <n v="7098"/>
    <d v="2021-03-25T00:00:00"/>
    <n v="3"/>
    <x v="3"/>
    <s v="Brooks Thornton"/>
    <s v="Vice President, Advanced Analytics &amp; Business Intelligence"/>
    <s v="Horizon Next"/>
    <x v="1"/>
    <s v="America"/>
    <s v="New York"/>
    <s v="Ramla's"/>
    <s v="No inmail sent"/>
    <x v="0"/>
    <d v="2021-03-25T00:00:00"/>
    <d v="2021-10-14T00:00:00"/>
    <n v="10"/>
    <n v="4"/>
    <m/>
    <s v="None"/>
    <m/>
    <m/>
    <m/>
    <m/>
    <m/>
    <m/>
  </r>
  <r>
    <n v="7099"/>
    <d v="2021-03-25T00:00:00"/>
    <n v="3"/>
    <x v="2"/>
    <s v="John Wright "/>
    <s v="Vice President, Retail Marketing &amp; Enterprise Analytics"/>
    <s v="Whole Foods Market"/>
    <x v="3"/>
    <s v="America"/>
    <s v="Texas"/>
    <s v="Ramla's"/>
    <s v="No inmail sent"/>
    <x v="1"/>
    <m/>
    <m/>
    <n v="0"/>
    <m/>
    <m/>
    <m/>
    <m/>
    <m/>
    <m/>
    <m/>
    <m/>
    <m/>
  </r>
  <r>
    <n v="7100"/>
    <d v="2021-03-26T00:00:00"/>
    <n v="3"/>
    <x v="3"/>
    <s v="Abhinav Bansal"/>
    <s v="Data Science Consultant"/>
    <s v="ZS"/>
    <x v="1"/>
    <s v="America"/>
    <s v="Pennsylvania"/>
    <s v="Ramla's"/>
    <s v="No inmail sent"/>
    <x v="0"/>
    <d v="2021-03-25T00:00:00"/>
    <d v="2021-10-14T00:00:00"/>
    <n v="10"/>
    <n v="2"/>
    <m/>
    <s v="None"/>
    <m/>
    <m/>
    <m/>
    <m/>
    <m/>
    <m/>
  </r>
  <r>
    <n v="7101"/>
    <d v="2021-03-26T00:00:00"/>
    <n v="3"/>
    <x v="2"/>
    <s v="Pilar Odland"/>
    <s v="Director, Data Science and Advanced Analytics"/>
    <s v="Whole Foods Market"/>
    <x v="3"/>
    <s v="America"/>
    <s v="Texas"/>
    <s v="Ramla's"/>
    <s v="No inmail sent"/>
    <x v="1"/>
    <m/>
    <m/>
    <n v="0"/>
    <m/>
    <m/>
    <m/>
    <m/>
    <m/>
    <m/>
    <m/>
    <m/>
    <m/>
  </r>
  <r>
    <n v="7102"/>
    <d v="2021-03-29T00:00:00"/>
    <n v="3"/>
    <x v="3"/>
    <s v="Elizabeth Nelligan"/>
    <s v="Director of Media Strategy"/>
    <s v="Pinnacle Advertising"/>
    <x v="1"/>
    <s v="America"/>
    <s v="Arizona"/>
    <s v="Ramla's"/>
    <s v="No inmail sent"/>
    <x v="0"/>
    <d v="2021-03-25T00:00:00"/>
    <d v="2021-10-14T00:00:00"/>
    <n v="10"/>
    <n v="2"/>
    <n v="153"/>
    <s v="None"/>
    <m/>
    <m/>
    <m/>
    <m/>
    <m/>
    <m/>
  </r>
  <r>
    <n v="7103"/>
    <d v="2021-03-29T00:00:00"/>
    <n v="3"/>
    <x v="3"/>
    <s v="Bryan Rivas"/>
    <s v="Analytics Manager"/>
    <s v="Mediahub Worldwide"/>
    <x v="1"/>
    <s v="America"/>
    <s v="California"/>
    <s v="Ramla's"/>
    <s v="No inmail sent"/>
    <x v="0"/>
    <d v="2021-03-27T00:00:00"/>
    <d v="2021-03-29T00:00:00"/>
    <n v="3"/>
    <m/>
    <n v="352"/>
    <s v="Neutral"/>
    <d v="2021-03-29T00:00:00"/>
    <m/>
    <m/>
    <m/>
    <m/>
    <s v="not looking to outsource right now"/>
  </r>
  <r>
    <n v="7104"/>
    <d v="2021-03-29T00:00:00"/>
    <n v="3"/>
    <x v="2"/>
    <s v="Tom Phillips"/>
    <s v="Sr. Analyst, Digital Media Activation"/>
    <s v="Walgreens"/>
    <x v="0"/>
    <s v="America"/>
    <s v="Boston"/>
    <s v="Ramla's"/>
    <s v="No inmail sent"/>
    <x v="1"/>
    <m/>
    <m/>
    <n v="0"/>
    <m/>
    <m/>
    <m/>
    <m/>
    <m/>
    <m/>
    <m/>
    <m/>
    <m/>
  </r>
  <r>
    <n v="7105"/>
    <d v="2021-03-30T00:00:00"/>
    <n v="3"/>
    <x v="2"/>
    <s v="Rish G."/>
    <s v="Senior Director of Data and Analytics"/>
    <s v="Bloomingdale's "/>
    <x v="0"/>
    <s v="America"/>
    <s v="Texas"/>
    <s v="Ramla's"/>
    <s v="No inmail sent"/>
    <x v="1"/>
    <m/>
    <m/>
    <n v="0"/>
    <m/>
    <m/>
    <m/>
    <m/>
    <m/>
    <m/>
    <m/>
    <m/>
    <m/>
  </r>
  <r>
    <n v="7106"/>
    <d v="2021-03-30T00:00:00"/>
    <n v="3"/>
    <x v="2"/>
    <s v="Mirna Kamel"/>
    <s v="Media Specialist"/>
    <s v="SEPHORA"/>
    <x v="0"/>
    <s v="Asia"/>
    <s v="UAE"/>
    <s v="Ramla's"/>
    <s v="No inmail sent"/>
    <x v="1"/>
    <m/>
    <m/>
    <n v="0"/>
    <m/>
    <m/>
    <m/>
    <m/>
    <m/>
    <m/>
    <m/>
    <m/>
    <m/>
  </r>
  <r>
    <n v="7107"/>
    <d v="2021-03-30T00:00:00"/>
    <n v="3"/>
    <x v="2"/>
    <s v="Randip Mitra"/>
    <s v="Head of Global Data Strategy, Precision Media"/>
    <s v="Johnson &amp; Johnson"/>
    <x v="3"/>
    <s v="America"/>
    <s v="New York"/>
    <s v="Ramla's"/>
    <s v="No inmail sent"/>
    <x v="1"/>
    <m/>
    <m/>
    <n v="0"/>
    <m/>
    <m/>
    <m/>
    <m/>
    <m/>
    <m/>
    <m/>
    <m/>
    <m/>
  </r>
  <r>
    <n v="7108"/>
    <d v="2021-03-30T00:00:00"/>
    <n v="3"/>
    <x v="3"/>
    <s v="Gary Stentz Jr."/>
    <s v="Head of Marketing Science"/>
    <s v="MuteSix"/>
    <x v="1"/>
    <s v="America"/>
    <s v="California"/>
    <s v="Ramla's"/>
    <s v="No inmail sent"/>
    <x v="0"/>
    <d v="2021-03-25T00:00:00"/>
    <d v="2021-08-02T00:00:00"/>
    <n v="8"/>
    <n v="2"/>
    <m/>
    <s v="Positive"/>
    <d v="2021-07-29T00:00:00"/>
    <m/>
    <m/>
    <m/>
    <m/>
    <m/>
  </r>
  <r>
    <n v="7109"/>
    <d v="2021-03-30T00:00:00"/>
    <n v="3"/>
    <x v="3"/>
    <s v="Mary Benedum"/>
    <s v="Vice President, Marketing"/>
    <s v="Kohl's"/>
    <x v="0"/>
    <s v="America"/>
    <s v="Wisconsin"/>
    <s v="Ramla's"/>
    <s v="No inmail sent"/>
    <x v="1"/>
    <m/>
    <m/>
    <n v="0"/>
    <m/>
    <m/>
    <m/>
    <m/>
    <m/>
    <m/>
    <m/>
    <m/>
    <m/>
  </r>
  <r>
    <n v="7110"/>
    <d v="2021-03-30T00:00:00"/>
    <n v="3"/>
    <x v="3"/>
    <s v="Mohbbeen Imran"/>
    <s v="Senior Marketing Analyst"/>
    <s v="RKD Group"/>
    <x v="1"/>
    <s v="America"/>
    <s v="Texas"/>
    <s v="Ramla's"/>
    <s v="No inmail sent"/>
    <x v="0"/>
    <d v="2021-03-29T00:00:00"/>
    <d v="2021-11-30T00:00:00"/>
    <n v="11"/>
    <n v="1"/>
    <m/>
    <s v="Positive"/>
    <d v="2021-04-07T00:00:00"/>
    <m/>
    <m/>
    <m/>
    <m/>
    <s v="FOLLOW UP IN BEGINNING OF MAY 2021"/>
  </r>
  <r>
    <n v="7111"/>
    <d v="2021-03-30T00:00:00"/>
    <n v="3"/>
    <x v="3"/>
    <s v="Heather Mansour"/>
    <s v="Advanced Analytics Manager"/>
    <s v="Kohl's"/>
    <x v="0"/>
    <s v="America"/>
    <s v="Wisconsin"/>
    <s v="Ramla's"/>
    <s v="No inmail sent"/>
    <x v="1"/>
    <m/>
    <m/>
    <n v="0"/>
    <m/>
    <m/>
    <m/>
    <m/>
    <m/>
    <m/>
    <m/>
    <m/>
    <m/>
  </r>
  <r>
    <n v="7112"/>
    <d v="2021-03-30T00:00:00"/>
    <n v="3"/>
    <x v="3"/>
    <s v="Timothy Cook"/>
    <s v="Director, Global Marketing Analytics &amp; Audience Development"/>
    <s v="Activision"/>
    <x v="12"/>
    <s v="America"/>
    <s v="California"/>
    <s v="Ramla's"/>
    <s v="No inmail sent"/>
    <x v="1"/>
    <m/>
    <m/>
    <n v="0"/>
    <m/>
    <m/>
    <m/>
    <m/>
    <m/>
    <m/>
    <m/>
    <m/>
    <m/>
  </r>
  <r>
    <n v="7113"/>
    <d v="2021-03-30T00:00:00"/>
    <n v="3"/>
    <x v="3"/>
    <s v="Eduardo Diaz"/>
    <s v="Senior Manager, Customer Insights"/>
    <s v="HD Supply"/>
    <x v="0"/>
    <s v="America"/>
    <s v="Georgia"/>
    <s v="Ramla's"/>
    <s v="No inmail sent"/>
    <x v="1"/>
    <m/>
    <m/>
    <n v="0"/>
    <m/>
    <m/>
    <m/>
    <m/>
    <m/>
    <m/>
    <m/>
    <m/>
    <m/>
  </r>
  <r>
    <n v="7114"/>
    <d v="2021-03-30T00:00:00"/>
    <n v="3"/>
    <x v="3"/>
    <s v="Anuj Kapoor"/>
    <s v="Data Scientist, Commercial Strategy and Consumer Insights"/>
    <s v="Sony Pictures Entertainment"/>
    <x v="12"/>
    <s v="America"/>
    <s v="California"/>
    <s v="Ramla's"/>
    <s v="No inmail sent"/>
    <x v="1"/>
    <m/>
    <m/>
    <n v="0"/>
    <m/>
    <m/>
    <m/>
    <m/>
    <m/>
    <m/>
    <m/>
    <m/>
    <m/>
  </r>
  <r>
    <n v="7115"/>
    <d v="2021-03-30T00:00:00"/>
    <n v="3"/>
    <x v="2"/>
    <s v="Anna Nguyen"/>
    <s v="Sr. Analyst, Marketing Analytics"/>
    <s v="Petco"/>
    <x v="0"/>
    <s v="America"/>
    <s v="California"/>
    <s v="Ramla's"/>
    <s v="No inmail sent"/>
    <x v="1"/>
    <m/>
    <m/>
    <n v="0"/>
    <m/>
    <m/>
    <m/>
    <m/>
    <m/>
    <m/>
    <m/>
    <m/>
    <m/>
  </r>
  <r>
    <n v="7116"/>
    <d v="2021-03-30T00:00:00"/>
    <n v="3"/>
    <x v="3"/>
    <s v="James Yu"/>
    <s v="Associate Consultant, Strategy Insights &amp; Planning"/>
    <s v="ZS"/>
    <x v="1"/>
    <s v="America"/>
    <s v="New York"/>
    <s v="Ramla's"/>
    <s v="No inmail sent"/>
    <x v="0"/>
    <d v="2021-03-29T00:00:00"/>
    <m/>
    <n v="0"/>
    <m/>
    <m/>
    <s v="Negative"/>
    <d v="2021-03-31T00:00:00"/>
    <m/>
    <m/>
    <m/>
    <m/>
    <m/>
  </r>
  <r>
    <n v="7117"/>
    <d v="2021-03-30T00:00:00"/>
    <n v="3"/>
    <x v="2"/>
    <s v="Adam Harnung"/>
    <s v="Marketing Manager"/>
    <s v="Instant Brands"/>
    <x v="3"/>
    <s v="America"/>
    <s v="Illinois"/>
    <s v="Ramla's"/>
    <s v="No inmail sent"/>
    <x v="0"/>
    <d v="2021-04-13T00:00:00"/>
    <d v="2021-07-28T00:00:00"/>
    <n v="7"/>
    <n v="2"/>
    <n v="231"/>
    <m/>
    <m/>
    <m/>
    <m/>
    <m/>
    <m/>
    <m/>
  </r>
  <r>
    <n v="7118"/>
    <d v="2021-03-30T00:00:00"/>
    <n v="3"/>
    <x v="2"/>
    <s v="Sean Amster"/>
    <s v="Senior Manager, Data Driven Marketing &amp; Architecture Solutions"/>
    <s v="The Hershey Company"/>
    <x v="3"/>
    <s v="America"/>
    <s v="Pennsylvania"/>
    <s v="Ramla's"/>
    <s v="No inmail sent"/>
    <x v="2"/>
    <m/>
    <m/>
    <n v="0"/>
    <m/>
    <m/>
    <m/>
    <m/>
    <m/>
    <m/>
    <m/>
    <m/>
    <m/>
  </r>
  <r>
    <n v="7119"/>
    <d v="2021-03-30T00:00:00"/>
    <n v="3"/>
    <x v="3"/>
    <s v="David Kirschner"/>
    <s v="Principal"/>
    <s v="Kirschner Solutions"/>
    <x v="1"/>
    <s v="America"/>
    <s v="California"/>
    <s v="Ramla's"/>
    <s v="No inmail sent"/>
    <x v="0"/>
    <d v="2021-03-25T00:00:00"/>
    <m/>
    <n v="0"/>
    <m/>
    <m/>
    <s v="Neutral"/>
    <d v="2021-03-25T00:00:00"/>
    <m/>
    <m/>
    <m/>
    <m/>
    <s v="PFE follow up"/>
  </r>
  <r>
    <n v="7120"/>
    <d v="2021-03-30T00:00:00"/>
    <n v="3"/>
    <x v="2"/>
    <s v="Julia Kremen"/>
    <s v="Senior Manager of Sales &amp; Marketing Analytics"/>
    <s v="Benjamin Moore &amp; Co."/>
    <x v="3"/>
    <s v="America"/>
    <s v="New Jersey"/>
    <s v="Ramla's"/>
    <s v="No inmail sent"/>
    <x v="1"/>
    <m/>
    <m/>
    <n v="0"/>
    <m/>
    <m/>
    <m/>
    <m/>
    <m/>
    <m/>
    <m/>
    <m/>
    <m/>
  </r>
  <r>
    <n v="7121"/>
    <d v="2021-03-30T00:00:00"/>
    <n v="3"/>
    <x v="3"/>
    <s v="Andrew Willshire"/>
    <s v="Founder"/>
    <s v="Diametrical Ltd"/>
    <x v="2"/>
    <s v="Europe"/>
    <s v="United Kingdom"/>
    <s v="Ramla's"/>
    <s v="No inmail sent"/>
    <x v="0"/>
    <d v="2021-03-25T00:00:00"/>
    <d v="2021-03-29T00:00:00"/>
    <n v="3"/>
    <n v="1"/>
    <n v="352"/>
    <s v="Negative"/>
    <d v="2021-03-29T00:00:00"/>
    <m/>
    <m/>
    <m/>
    <m/>
    <s v="Has their own software, developped in house"/>
  </r>
  <r>
    <n v="7122"/>
    <d v="2021-03-30T00:00:00"/>
    <n v="3"/>
    <x v="2"/>
    <s v="Bryanna Woo"/>
    <s v="Sr. Marketing Manager"/>
    <s v="Gemmist Beauty"/>
    <x v="3"/>
    <s v="America"/>
    <s v="Washington"/>
    <s v="Ramla's"/>
    <s v="No inmail sent"/>
    <x v="1"/>
    <m/>
    <m/>
    <n v="0"/>
    <m/>
    <m/>
    <m/>
    <m/>
    <m/>
    <m/>
    <m/>
    <m/>
    <m/>
  </r>
  <r>
    <n v="7123"/>
    <d v="2021-03-30T00:00:00"/>
    <n v="3"/>
    <x v="2"/>
    <s v="Teri Lee"/>
    <s v="Omnichannel &amp; Retail Marketing Manager"/>
    <s v="Dreyer's Grand Ice Cream"/>
    <x v="3"/>
    <s v="America"/>
    <s v="California"/>
    <s v="Ramla's"/>
    <s v="No inmail sent"/>
    <x v="0"/>
    <d v="2021-04-13T00:00:00"/>
    <d v="2021-07-28T00:00:00"/>
    <n v="7"/>
    <n v="2"/>
    <n v="231"/>
    <m/>
    <m/>
    <m/>
    <m/>
    <m/>
    <m/>
    <m/>
  </r>
  <r>
    <n v="7124"/>
    <d v="2021-03-30T00:00:00"/>
    <n v="3"/>
    <x v="2"/>
    <s v="Loren Cherry"/>
    <s v="Customer Marketing Manager - B2B"/>
    <s v="Newly Weds Foods"/>
    <x v="3"/>
    <s v="America"/>
    <s v="Illinois"/>
    <s v="Ramla's"/>
    <s v="No inmail sent"/>
    <x v="1"/>
    <m/>
    <m/>
    <n v="0"/>
    <m/>
    <m/>
    <m/>
    <m/>
    <m/>
    <m/>
    <m/>
    <m/>
    <m/>
  </r>
  <r>
    <n v="7125"/>
    <d v="2021-03-30T00:00:00"/>
    <n v="3"/>
    <x v="3"/>
    <s v="Sohyun Song"/>
    <s v="Data Strategy &amp; Analytics Professional (Digital Marketing Centreã…£LG Electronics)"/>
    <s v="HSAd Germany (GIIR Germany GmbH) "/>
    <x v="1"/>
    <s v="Europe"/>
    <s v="Germany"/>
    <s v="Ramla's"/>
    <s v="No inmail sent"/>
    <x v="0"/>
    <d v="2021-03-25T00:00:00"/>
    <d v="2021-09-01T00:00:00"/>
    <n v="9"/>
    <m/>
    <m/>
    <s v="Positive_FS"/>
    <d v="2021-04-15T00:00:00"/>
    <m/>
    <m/>
    <m/>
    <m/>
    <m/>
  </r>
  <r>
    <n v="7126"/>
    <d v="2021-03-30T00:00:00"/>
    <n v="3"/>
    <x v="2"/>
    <s v="Zac Guidone"/>
    <s v="Senior Manager Analytics"/>
    <s v="Altria"/>
    <x v="3"/>
    <s v="America"/>
    <s v="Pennsylvania"/>
    <s v="Ramla's"/>
    <s v="No inmail sent"/>
    <x v="0"/>
    <d v="2021-04-13T00:00:00"/>
    <d v="2021-05-05T00:00:00"/>
    <n v="5"/>
    <n v="1"/>
    <n v="315"/>
    <s v="Negative"/>
    <d v="2021-05-05T00:00:00"/>
    <m/>
    <m/>
    <m/>
    <m/>
    <m/>
  </r>
  <r>
    <n v="7127"/>
    <d v="2021-03-30T00:00:00"/>
    <n v="3"/>
    <x v="2"/>
    <s v="Megan John"/>
    <s v="Senior Manager, Marketing Analytics"/>
    <s v="Rad Power Bikes "/>
    <x v="3"/>
    <s v="America"/>
    <s v="Washington"/>
    <s v="Ramla's"/>
    <s v="No inmail sent"/>
    <x v="1"/>
    <m/>
    <m/>
    <n v="0"/>
    <m/>
    <m/>
    <m/>
    <m/>
    <m/>
    <m/>
    <m/>
    <m/>
    <m/>
  </r>
  <r>
    <n v="7128"/>
    <d v="2021-03-30T00:00:00"/>
    <n v="3"/>
    <x v="3"/>
    <s v="Bharat Upadhyay"/>
    <s v="Manager, Data Science - Audience Intelligence &amp; Insights"/>
    <s v="GroupM"/>
    <x v="1"/>
    <s v="America"/>
    <s v="New York"/>
    <s v="Ramla's"/>
    <s v="No inmail sent"/>
    <x v="0"/>
    <d v="2021-03-25T00:00:00"/>
    <d v="2021-08-11T00:00:00"/>
    <n v="8"/>
    <n v="2"/>
    <m/>
    <s v="Neutral"/>
    <d v="2021-04-12T00:00:00"/>
    <m/>
    <m/>
    <m/>
    <m/>
    <s v="Use in-house tools NOW but might be interested in future"/>
  </r>
  <r>
    <n v="7129"/>
    <d v="2021-03-30T00:00:00"/>
    <n v="3"/>
    <x v="2"/>
    <s v="Rochelle Wainer, Ph.D."/>
    <s v="VP, Global Insights and Analytics"/>
    <s v="Kids2"/>
    <x v="3"/>
    <s v="America"/>
    <s v="Georgia"/>
    <s v="Ramla's"/>
    <s v="No inmail sent"/>
    <x v="0"/>
    <d v="2021-05-04T00:00:00"/>
    <d v="2021-07-28T00:00:00"/>
    <n v="7"/>
    <n v="2"/>
    <n v="231"/>
    <m/>
    <m/>
    <m/>
    <m/>
    <m/>
    <m/>
    <m/>
  </r>
  <r>
    <n v="7130"/>
    <d v="2021-03-30T00:00:00"/>
    <n v="3"/>
    <x v="3"/>
    <s v="Adrienne Miller"/>
    <s v="Director, Media Strategy"/>
    <s v="Novus Media LLC"/>
    <x v="1"/>
    <s v="America"/>
    <s v="Michigan"/>
    <s v="Ramla's"/>
    <s v="No inmail sent"/>
    <x v="0"/>
    <d v="2021-03-25T00:00:00"/>
    <d v="2021-07-27T00:00:00"/>
    <n v="7"/>
    <n v="2"/>
    <n v="232"/>
    <s v="Negative"/>
    <d v="2021-07-27T00:00:00"/>
    <m/>
    <m/>
    <m/>
    <m/>
    <m/>
  </r>
  <r>
    <n v="7131"/>
    <d v="2021-03-30T00:00:00"/>
    <n v="3"/>
    <x v="2"/>
    <s v="Kerim Birgun"/>
    <s v="Marketing Analytics Manager"/>
    <s v="Nutrafol"/>
    <x v="3"/>
    <s v="America"/>
    <s v="New York"/>
    <s v="Ramla's"/>
    <s v="No inmail sent"/>
    <x v="0"/>
    <d v="2021-04-13T00:00:00"/>
    <d v="2021-05-05T00:00:00"/>
    <n v="5"/>
    <n v="1"/>
    <n v="315"/>
    <s v="Negative"/>
    <d v="2021-05-05T00:00:00"/>
    <m/>
    <m/>
    <m/>
    <m/>
    <m/>
  </r>
  <r>
    <n v="7132"/>
    <d v="2021-03-30T00:00:00"/>
    <n v="3"/>
    <x v="2"/>
    <s v="Cristian Tudose"/>
    <s v="Sr. IT Manager, Data and Analytics"/>
    <s v="Johnson &amp; Johnson"/>
    <x v="3"/>
    <s v="America"/>
    <s v="Canada "/>
    <s v="Ramla's"/>
    <s v="No inmail sent"/>
    <x v="1"/>
    <m/>
    <m/>
    <n v="0"/>
    <m/>
    <m/>
    <m/>
    <m/>
    <m/>
    <m/>
    <m/>
    <m/>
    <m/>
  </r>
  <r>
    <n v="7133"/>
    <d v="2021-03-30T00:00:00"/>
    <n v="3"/>
    <x v="2"/>
    <s v="Yomna Waly"/>
    <s v="Consumer and Market Intelligence Data Scientist"/>
    <s v="General Mills"/>
    <x v="3"/>
    <s v="America"/>
    <s v="Minnesota"/>
    <s v="Ramla's"/>
    <s v="No inmail sent"/>
    <x v="2"/>
    <m/>
    <m/>
    <n v="0"/>
    <m/>
    <m/>
    <m/>
    <m/>
    <m/>
    <m/>
    <m/>
    <m/>
    <m/>
  </r>
  <r>
    <n v="7134"/>
    <d v="2021-03-30T00:00:00"/>
    <n v="3"/>
    <x v="2"/>
    <s v="Keith Domalewski"/>
    <s v="Director of Marketing &amp; Consumer Engagement"/>
    <s v="Just Born, Inc."/>
    <x v="3"/>
    <s v="America"/>
    <s v="Pennsylvania"/>
    <s v="Ramla's"/>
    <s v="No inmail sent"/>
    <x v="0"/>
    <d v="2021-06-01T00:00:00"/>
    <d v="2021-07-28T00:00:00"/>
    <n v="7"/>
    <n v="1"/>
    <m/>
    <m/>
    <m/>
    <m/>
    <m/>
    <m/>
    <m/>
    <m/>
  </r>
  <r>
    <n v="7135"/>
    <d v="2021-03-30T00:00:00"/>
    <n v="3"/>
    <x v="3"/>
    <s v="Mike Moreland"/>
    <s v="Sr. Manager of Client Insights"/>
    <s v="Neptune Retail Solutions"/>
    <x v="1"/>
    <s v="America"/>
    <s v="Ohio"/>
    <s v="Ramla's"/>
    <s v="No inmail sent"/>
    <x v="2"/>
    <m/>
    <m/>
    <n v="0"/>
    <m/>
    <m/>
    <m/>
    <m/>
    <m/>
    <m/>
    <m/>
    <m/>
    <m/>
  </r>
  <r>
    <n v="7136"/>
    <d v="2021-03-30T00:00:00"/>
    <n v="3"/>
    <x v="3"/>
    <s v="Drew Miller"/>
    <s v="Associate Director of Analytics"/>
    <s v="Red House Communications, Inc."/>
    <x v="1"/>
    <s v="America"/>
    <s v="New York"/>
    <s v="Ramla's"/>
    <s v="No inmail sent"/>
    <x v="0"/>
    <d v="2021-03-25T00:00:00"/>
    <d v="2022-01-28T00:00:00"/>
    <n v="1"/>
    <n v="2"/>
    <m/>
    <s v="Positive"/>
    <d v="2021-04-19T00:00:00"/>
    <m/>
    <m/>
    <m/>
    <m/>
    <s v="Interested in a call"/>
  </r>
  <r>
    <n v="7137"/>
    <d v="2021-03-30T00:00:00"/>
    <n v="3"/>
    <x v="3"/>
    <s v="Conrad Nussbaum"/>
    <s v="Group Director, General Manager of Business and Analytics"/>
    <s v="Saatchi &amp; Saatchi (We Are Saatchi)"/>
    <x v="1"/>
    <s v="America"/>
    <s v="California"/>
    <s v="Ramla's"/>
    <s v="No inmail sent"/>
    <x v="0"/>
    <d v="2021-03-25T00:00:00"/>
    <d v="2022-01-25T00:00:00"/>
    <n v="1"/>
    <m/>
    <m/>
    <m/>
    <m/>
    <m/>
    <m/>
    <m/>
    <m/>
    <m/>
  </r>
  <r>
    <n v="7138"/>
    <d v="2021-03-30T00:00:00"/>
    <n v="3"/>
    <x v="2"/>
    <s v="Prasad Mecheri Chandravihar"/>
    <s v="Lead - Data Sciences"/>
    <s v="Lennox International"/>
    <x v="3"/>
    <s v="America"/>
    <s v="Texas"/>
    <s v="Ramla's"/>
    <s v="No inmail sent"/>
    <x v="0"/>
    <d v="2021-04-13T00:00:00"/>
    <d v="2021-10-14T00:00:00"/>
    <n v="10"/>
    <n v="2"/>
    <n v="153"/>
    <m/>
    <m/>
    <m/>
    <m/>
    <m/>
    <m/>
    <m/>
  </r>
  <r>
    <n v="7139"/>
    <d v="2021-03-30T00:00:00"/>
    <n v="3"/>
    <x v="3"/>
    <s v="Kathleen Su"/>
    <s v="Head of Operations &amp; Data Science, US &amp; EMEA"/>
    <s v="MOLOCO"/>
    <x v="1"/>
    <s v="America"/>
    <s v="California"/>
    <s v="Ramla's"/>
    <s v="No inmail sent"/>
    <x v="0"/>
    <d v="2021-04-07T00:00:00"/>
    <d v="2022-01-25T00:00:00"/>
    <n v="1"/>
    <n v="3"/>
    <m/>
    <m/>
    <m/>
    <m/>
    <m/>
    <m/>
    <m/>
    <m/>
  </r>
  <r>
    <n v="7140"/>
    <d v="2021-03-30T00:00:00"/>
    <n v="3"/>
    <x v="2"/>
    <s v="Muhammed Qayyum"/>
    <s v="Senior Manager of Marketing Analytics"/>
    <s v="Tempur Sealy International"/>
    <x v="3"/>
    <s v="America"/>
    <s v="Kentucky"/>
    <s v="Ramla's"/>
    <s v="No inmail sent"/>
    <x v="1"/>
    <m/>
    <m/>
    <n v="0"/>
    <m/>
    <m/>
    <m/>
    <m/>
    <m/>
    <m/>
    <m/>
    <m/>
    <m/>
  </r>
  <r>
    <n v="7141"/>
    <d v="2021-03-30T00:00:00"/>
    <n v="3"/>
    <x v="3"/>
    <s v="Rene Lassauzet"/>
    <s v="Head of Brand Communications"/>
    <s v="Nestlé"/>
    <x v="3"/>
    <s v="America"/>
    <s v="Virginia"/>
    <s v="Ramla's"/>
    <s v="No inmail sent"/>
    <x v="1"/>
    <m/>
    <m/>
    <n v="0"/>
    <m/>
    <m/>
    <m/>
    <m/>
    <m/>
    <m/>
    <m/>
    <m/>
    <m/>
  </r>
  <r>
    <n v="7142"/>
    <d v="2021-03-30T00:00:00"/>
    <n v="3"/>
    <x v="3"/>
    <s v="Denise Venneri"/>
    <s v="Consumer Specialist/Analyst"/>
    <s v="Nestlé"/>
    <x v="3"/>
    <s v="America"/>
    <s v="Ohio"/>
    <s v="Ramla's"/>
    <s v="No inmail sent"/>
    <x v="1"/>
    <m/>
    <m/>
    <n v="0"/>
    <m/>
    <m/>
    <m/>
    <m/>
    <m/>
    <m/>
    <m/>
    <m/>
    <m/>
  </r>
  <r>
    <n v="7143"/>
    <d v="2022-02-01T00:00:00"/>
    <n v="2"/>
    <x v="3"/>
    <s v="Jennifer Davies Guibert"/>
    <s v="Director, Guest Insights"/>
    <s v="European Wax Center"/>
    <x v="13"/>
    <s v="America"/>
    <s v="Texas"/>
    <s v="Ramla's"/>
    <s v="No inmail sent"/>
    <x v="1"/>
    <m/>
    <m/>
    <n v="0"/>
    <m/>
    <m/>
    <m/>
    <m/>
    <m/>
    <m/>
    <m/>
    <m/>
    <m/>
  </r>
  <r>
    <n v="7144"/>
    <d v="2021-03-30T00:00:00"/>
    <n v="3"/>
    <x v="3"/>
    <s v="Emily Walgenbach"/>
    <s v="Shopper Insights, Beverage Division"/>
    <s v="Nestlé"/>
    <x v="3"/>
    <s v="America"/>
    <s v="Washington"/>
    <s v="Ramla's"/>
    <s v="No inmail sent"/>
    <x v="1"/>
    <m/>
    <m/>
    <n v="0"/>
    <m/>
    <m/>
    <m/>
    <m/>
    <m/>
    <m/>
    <m/>
    <m/>
    <m/>
  </r>
  <r>
    <n v="7145"/>
    <d v="2021-03-30T00:00:00"/>
    <n v="3"/>
    <x v="3"/>
    <s v="Bhumika Gandhi Rajput"/>
    <s v="Associate Director, Analytics BAE"/>
    <s v="UM Worldwide"/>
    <x v="1"/>
    <s v="America"/>
    <s v="New Jersey"/>
    <s v="Ramla's"/>
    <s v="No inmail sent"/>
    <x v="0"/>
    <d v="2021-03-25T00:00:00"/>
    <d v="2022-01-25T00:00:00"/>
    <n v="1"/>
    <m/>
    <m/>
    <m/>
    <m/>
    <m/>
    <m/>
    <m/>
    <m/>
    <m/>
  </r>
  <r>
    <n v="7146"/>
    <d v="2021-03-30T00:00:00"/>
    <n v="3"/>
    <x v="3"/>
    <s v="Rosa Huyen Nguyen"/>
    <s v="Sr Manager Analytics, Campaign Optimization"/>
    <s v="Rakuten Advertising"/>
    <x v="1"/>
    <s v="America"/>
    <s v="Florida"/>
    <s v="Ramla's"/>
    <s v="No inmail sent"/>
    <x v="0"/>
    <d v="2021-05-10T00:00:00"/>
    <d v="2022-01-25T00:00:00"/>
    <n v="1"/>
    <m/>
    <m/>
    <m/>
    <m/>
    <m/>
    <m/>
    <m/>
    <m/>
    <m/>
  </r>
  <r>
    <n v="7147"/>
    <d v="2021-03-30T00:00:00"/>
    <n v="3"/>
    <x v="3"/>
    <s v="Melissa Hubanks"/>
    <s v="Manager - Category Management"/>
    <s v="Nestlé"/>
    <x v="3"/>
    <s v="America"/>
    <s v="Georgia"/>
    <s v="Ramla's"/>
    <s v="No inmail sent"/>
    <x v="1"/>
    <m/>
    <m/>
    <n v="0"/>
    <m/>
    <m/>
    <m/>
    <m/>
    <m/>
    <m/>
    <m/>
    <m/>
    <m/>
  </r>
  <r>
    <n v="7148"/>
    <d v="2021-03-30T00:00:00"/>
    <n v="3"/>
    <x v="3"/>
    <s v="Dan Cox"/>
    <s v="VP Product, Measurement &amp; Analytics"/>
    <s v="Innovid"/>
    <x v="1"/>
    <s v="America"/>
    <s v="California"/>
    <s v="Ramla's"/>
    <s v="No inmail sent"/>
    <x v="0"/>
    <d v="2021-03-29T00:00:00"/>
    <d v="2021-10-12T00:00:00"/>
    <n v="10"/>
    <n v="2"/>
    <m/>
    <s v="None"/>
    <m/>
    <m/>
    <m/>
    <m/>
    <m/>
    <m/>
  </r>
  <r>
    <n v="7149"/>
    <d v="2021-03-30T00:00:00"/>
    <n v="3"/>
    <x v="3"/>
    <s v="Senan Mele"/>
    <s v="Director, Data Performance"/>
    <s v="McCann Health Engagement"/>
    <x v="1"/>
    <s v="America"/>
    <s v="New York"/>
    <s v="Ramla's"/>
    <s v="No inmail sent"/>
    <x v="0"/>
    <d v="2021-03-25T00:00:00"/>
    <d v="2021-09-01T00:00:00"/>
    <n v="9"/>
    <m/>
    <m/>
    <s v="Neutral"/>
    <d v="2021-09-01T00:00:00"/>
    <m/>
    <m/>
    <m/>
    <m/>
    <m/>
  </r>
  <r>
    <n v="7150"/>
    <d v="2021-03-30T00:00:00"/>
    <n v="3"/>
    <x v="3"/>
    <s v="Hussain Umer"/>
    <s v="Senior Associate Brand Manager"/>
    <s v="Nestlé"/>
    <x v="3"/>
    <s v="America"/>
    <s v="Cleveland"/>
    <s v="Ramla's"/>
    <s v="No inmail sent"/>
    <x v="1"/>
    <m/>
    <m/>
    <n v="0"/>
    <m/>
    <m/>
    <m/>
    <m/>
    <m/>
    <m/>
    <m/>
    <m/>
    <m/>
  </r>
  <r>
    <n v="7151"/>
    <d v="2021-03-30T00:00:00"/>
    <n v="3"/>
    <x v="3"/>
    <s v="Helmut Solares"/>
    <s v="Customer Account Manager"/>
    <s v="Nestlé"/>
    <x v="3"/>
    <s v="America"/>
    <s v="New York"/>
    <s v="Ramla's"/>
    <s v="No inmail sent"/>
    <x v="1"/>
    <m/>
    <m/>
    <n v="0"/>
    <m/>
    <m/>
    <m/>
    <m/>
    <m/>
    <m/>
    <m/>
    <m/>
    <m/>
  </r>
  <r>
    <n v="7152"/>
    <d v="2021-03-30T00:00:00"/>
    <n v="3"/>
    <x v="3"/>
    <s v="Sandi L. Eyink"/>
    <s v="Market Intelligence Manager"/>
    <s v="Nestlé"/>
    <x v="3"/>
    <s v="America"/>
    <s v="New York"/>
    <s v="Ramla's"/>
    <s v="No inmail sent"/>
    <x v="1"/>
    <m/>
    <m/>
    <n v="0"/>
    <m/>
    <m/>
    <m/>
    <m/>
    <m/>
    <m/>
    <m/>
    <m/>
    <m/>
  </r>
  <r>
    <n v="7153"/>
    <d v="2021-03-30T00:00:00"/>
    <n v="3"/>
    <x v="3"/>
    <s v="Isabel C. Smith"/>
    <s v="Associate Brand Manager"/>
    <s v="Nestlé"/>
    <x v="3"/>
    <s v="America"/>
    <s v="New York"/>
    <s v="Ramla's"/>
    <s v="No inmail sent"/>
    <x v="1"/>
    <m/>
    <m/>
    <n v="0"/>
    <m/>
    <m/>
    <m/>
    <m/>
    <m/>
    <m/>
    <m/>
    <m/>
    <m/>
  </r>
  <r>
    <n v="7154"/>
    <d v="2021-03-30T00:00:00"/>
    <n v="3"/>
    <x v="3"/>
    <s v="Matthew Mahon"/>
    <s v="Senior Director of Digital Marketing"/>
    <s v="Tory Burch"/>
    <x v="0"/>
    <s v="America"/>
    <s v="New York"/>
    <s v="Ramla's"/>
    <s v="No inmail sent"/>
    <x v="1"/>
    <m/>
    <m/>
    <n v="0"/>
    <m/>
    <m/>
    <m/>
    <m/>
    <m/>
    <m/>
    <m/>
    <m/>
    <m/>
  </r>
  <r>
    <n v="7155"/>
    <d v="2021-03-31T00:00:00"/>
    <n v="3"/>
    <x v="3"/>
    <s v="Allison Mendenhall"/>
    <s v="DTC Analytics Manager"/>
    <s v="Columbia Sportswear "/>
    <x v="0"/>
    <s v="America"/>
    <s v="Oregon"/>
    <s v="Ramla's"/>
    <s v="No inmail sent"/>
    <x v="1"/>
    <m/>
    <m/>
    <n v="0"/>
    <m/>
    <m/>
    <m/>
    <m/>
    <m/>
    <m/>
    <m/>
    <m/>
    <m/>
  </r>
  <r>
    <n v="7156"/>
    <d v="2021-03-31T00:00:00"/>
    <n v="3"/>
    <x v="3"/>
    <s v="John T. Dennis"/>
    <s v="Loyalty Operations"/>
    <s v="Sally Beauty"/>
    <x v="0"/>
    <s v="America"/>
    <s v="Texas"/>
    <s v="Ramla's"/>
    <s v="No inmail sent"/>
    <x v="1"/>
    <m/>
    <m/>
    <n v="0"/>
    <m/>
    <m/>
    <m/>
    <m/>
    <m/>
    <m/>
    <m/>
    <m/>
    <m/>
  </r>
  <r>
    <n v="7157"/>
    <d v="2021-03-31T00:00:00"/>
    <n v="3"/>
    <x v="3"/>
    <s v="Shimi Neuwirth"/>
    <s v="BI &amp; Analytics Manager"/>
    <s v="Adorama"/>
    <x v="0"/>
    <s v="America"/>
    <s v="New York"/>
    <s v="Ramla's"/>
    <s v="No inmail sent"/>
    <x v="1"/>
    <m/>
    <m/>
    <n v="0"/>
    <m/>
    <m/>
    <m/>
    <m/>
    <m/>
    <m/>
    <m/>
    <m/>
    <m/>
  </r>
  <r>
    <n v="7158"/>
    <d v="2021-03-31T00:00:00"/>
    <n v="3"/>
    <x v="3"/>
    <s v="James Dorado"/>
    <s v="Senior Director, Analytics &amp; Strategy"/>
    <s v="Boxed"/>
    <x v="3"/>
    <s v="America"/>
    <s v="New York"/>
    <s v="Ramla's"/>
    <s v="No inmail sent"/>
    <x v="1"/>
    <m/>
    <m/>
    <n v="0"/>
    <m/>
    <m/>
    <m/>
    <m/>
    <m/>
    <m/>
    <m/>
    <m/>
    <m/>
  </r>
  <r>
    <n v="7159"/>
    <d v="2021-03-31T00:00:00"/>
    <n v="3"/>
    <x v="3"/>
    <s v="Wendi Dunlap"/>
    <s v="SVP, Global Client Solutions"/>
    <s v="Kinesso"/>
    <x v="1"/>
    <s v="America"/>
    <s v="New York"/>
    <s v="Ramla's"/>
    <s v="No inmail sent"/>
    <x v="0"/>
    <d v="2021-03-29T00:00:00"/>
    <m/>
    <n v="0"/>
    <m/>
    <m/>
    <s v="Negative"/>
    <m/>
    <m/>
    <m/>
    <m/>
    <m/>
    <m/>
  </r>
  <r>
    <n v="7160"/>
    <d v="2021-03-31T00:00:00"/>
    <n v="3"/>
    <x v="3"/>
    <s v="Thomas BODE"/>
    <s v="Vice President - Head of Data &amp; Analytics"/>
    <s v="SWAROVSKI"/>
    <x v="0"/>
    <s v="Europe"/>
    <s v="Switzerland"/>
    <s v="Ramla's"/>
    <s v="No inmail sent"/>
    <x v="1"/>
    <m/>
    <m/>
    <n v="0"/>
    <m/>
    <m/>
    <m/>
    <m/>
    <m/>
    <m/>
    <m/>
    <m/>
    <m/>
  </r>
  <r>
    <n v="7161"/>
    <d v="2021-03-31T00:00:00"/>
    <n v="3"/>
    <x v="3"/>
    <s v="Medha Mohan"/>
    <s v="Managing Director"/>
    <s v="Crossmedia America"/>
    <x v="1"/>
    <s v="America"/>
    <s v="California"/>
    <s v="Ramla's"/>
    <s v="No inmail sent"/>
    <x v="0"/>
    <d v="2021-03-31T00:00:00"/>
    <d v="2021-10-27T00:00:00"/>
    <n v="10"/>
    <n v="2"/>
    <m/>
    <m/>
    <m/>
    <m/>
    <m/>
    <m/>
    <m/>
    <m/>
  </r>
  <r>
    <n v="7162"/>
    <d v="2021-03-31T00:00:00"/>
    <n v="3"/>
    <x v="3"/>
    <s v="Fabio Petzhold Dias"/>
    <s v="Product Manager"/>
    <s v="Farfetch"/>
    <x v="0"/>
    <s v="Europe"/>
    <s v="United Kingdom"/>
    <s v="Ramla's"/>
    <s v="No inmail sent"/>
    <x v="1"/>
    <m/>
    <m/>
    <n v="0"/>
    <m/>
    <m/>
    <m/>
    <m/>
    <m/>
    <m/>
    <m/>
    <m/>
    <m/>
  </r>
  <r>
    <n v="7163"/>
    <d v="2021-03-31T00:00:00"/>
    <n v="3"/>
    <x v="3"/>
    <s v="Sascha Netuschil"/>
    <s v="Head of Data Science"/>
    <s v="bonprix"/>
    <x v="0"/>
    <s v="Europe"/>
    <s v="Germany"/>
    <s v="Ramla's"/>
    <s v="No inmail sent"/>
    <x v="1"/>
    <m/>
    <m/>
    <n v="0"/>
    <m/>
    <m/>
    <m/>
    <m/>
    <m/>
    <m/>
    <m/>
    <m/>
    <m/>
  </r>
  <r>
    <n v="7164"/>
    <d v="2021-03-31T00:00:00"/>
    <n v="3"/>
    <x v="3"/>
    <s v="Eijte Foekens"/>
    <s v="Analytics manager"/>
    <s v="PLUS Retail"/>
    <x v="0"/>
    <s v="Europe"/>
    <s v="Netherlands"/>
    <s v="Ramla's"/>
    <s v="No inmail sent"/>
    <x v="1"/>
    <m/>
    <m/>
    <n v="0"/>
    <m/>
    <m/>
    <m/>
    <m/>
    <m/>
    <m/>
    <m/>
    <m/>
    <m/>
  </r>
  <r>
    <n v="7165"/>
    <d v="2021-03-31T00:00:00"/>
    <n v="3"/>
    <x v="3"/>
    <s v="Fleur van der Heiden"/>
    <s v="Data Scientist"/>
    <s v="bol.com"/>
    <x v="0"/>
    <s v="Europe"/>
    <s v="Netherlands"/>
    <s v="Ramla's"/>
    <s v="No inmail sent"/>
    <x v="1"/>
    <m/>
    <m/>
    <n v="0"/>
    <m/>
    <m/>
    <m/>
    <m/>
    <m/>
    <m/>
    <m/>
    <m/>
    <m/>
  </r>
  <r>
    <n v="7166"/>
    <d v="2021-04-01T00:00:00"/>
    <n v="4"/>
    <x v="3"/>
    <s v="Stephen Morison"/>
    <s v="Analytics Lead, Advanced Analytics Center"/>
    <s v="Wesfarmers"/>
    <x v="0"/>
    <s v="Australia"/>
    <s v="Australia"/>
    <s v="Ramla's"/>
    <s v="No inmail sent"/>
    <x v="0"/>
    <d v="2021-07-30T00:00:00"/>
    <d v="2022-02-21T00:00:00"/>
    <n v="2"/>
    <m/>
    <m/>
    <m/>
    <m/>
    <m/>
    <m/>
    <m/>
    <m/>
    <m/>
  </r>
  <r>
    <n v="7167"/>
    <d v="2021-04-01T00:00:00"/>
    <n v="4"/>
    <x v="3"/>
    <s v="Adam Lind"/>
    <s v="Data Scientist II"/>
    <s v="Zulily"/>
    <x v="0"/>
    <s v="America"/>
    <s v="Washington"/>
    <s v="Ramla's"/>
    <s v="No inmail sent"/>
    <x v="2"/>
    <m/>
    <m/>
    <n v="0"/>
    <m/>
    <m/>
    <m/>
    <m/>
    <m/>
    <m/>
    <m/>
    <m/>
    <m/>
  </r>
  <r>
    <n v="7168"/>
    <d v="2021-04-01T00:00:00"/>
    <n v="4"/>
    <x v="3"/>
    <s v="Jennifer Lee-Harrison"/>
    <s v="Vice President, Demand Generation"/>
    <s v="Carters Inc."/>
    <x v="0"/>
    <s v="America"/>
    <s v="Atlanta"/>
    <s v="Ramla's"/>
    <s v="No inmail sent"/>
    <x v="0"/>
    <d v="2021-04-12T00:00:00"/>
    <d v="2022-02-21T00:00:00"/>
    <n v="2"/>
    <m/>
    <m/>
    <m/>
    <m/>
    <m/>
    <m/>
    <m/>
    <m/>
    <m/>
  </r>
  <r>
    <n v="7169"/>
    <d v="2021-04-01T00:00:00"/>
    <n v="4"/>
    <x v="3"/>
    <s v="Jason Pruismann"/>
    <s v="Partner"/>
    <s v="Scale Marketing"/>
    <x v="1"/>
    <s v="America"/>
    <s v="Texas"/>
    <s v="Ramla's"/>
    <s v="No inmail sent"/>
    <x v="0"/>
    <d v="2021-03-24T00:00:00"/>
    <m/>
    <n v="0"/>
    <m/>
    <m/>
    <s v="Positive_FS"/>
    <s v="inbound"/>
    <m/>
    <m/>
    <m/>
    <m/>
    <s v="Asked for demo through website"/>
  </r>
  <r>
    <n v="7170"/>
    <d v="2021-04-01T00:00:00"/>
    <n v="4"/>
    <x v="3"/>
    <s v="Asheesh Pandey"/>
    <s v="Director - Tagging and Data Governance"/>
    <s v="Tapestry "/>
    <x v="0"/>
    <s v="America"/>
    <s v="New York"/>
    <s v="Ramla's"/>
    <s v="No inmail sent"/>
    <x v="0"/>
    <d v="2021-04-16T00:00:00"/>
    <d v="2021-06-08T00:00:00"/>
    <n v="6"/>
    <m/>
    <m/>
    <s v="Negative"/>
    <d v="2021-06-08T00:00:00"/>
    <m/>
    <m/>
    <m/>
    <m/>
    <m/>
  </r>
  <r>
    <n v="7171"/>
    <d v="2021-04-01T00:00:00"/>
    <n v="4"/>
    <x v="3"/>
    <s v="Martin Davis"/>
    <s v="Director of Marketing Analytics"/>
    <s v="Ferguson Enterprises"/>
    <x v="0"/>
    <s v="America"/>
    <s v="Atlanta"/>
    <s v="Ramla's"/>
    <s v="No inmail sent"/>
    <x v="0"/>
    <d v="2021-05-20T00:00:00"/>
    <d v="2022-02-21T00:00:00"/>
    <n v="2"/>
    <m/>
    <m/>
    <m/>
    <m/>
    <m/>
    <m/>
    <m/>
    <m/>
    <m/>
  </r>
  <r>
    <n v="7172"/>
    <d v="2021-04-01T00:00:00"/>
    <n v="4"/>
    <x v="2"/>
    <s v="Gunnar David"/>
    <s v="Global Data &amp; Analytics Manager"/>
    <s v="Beiersdorf"/>
    <x v="3"/>
    <s v="Europe"/>
    <s v="Germany"/>
    <s v="Ramla's"/>
    <s v="No inmail sent"/>
    <x v="1"/>
    <m/>
    <m/>
    <n v="0"/>
    <m/>
    <m/>
    <m/>
    <m/>
    <m/>
    <m/>
    <m/>
    <m/>
    <m/>
  </r>
  <r>
    <n v="7173"/>
    <d v="2021-04-01T00:00:00"/>
    <n v="4"/>
    <x v="3"/>
    <s v="Xie Shi"/>
    <s v="Associate Operations Manager"/>
    <s v="Chowbus"/>
    <x v="18"/>
    <s v="America"/>
    <s v="Massachusetts"/>
    <s v="Ramla's"/>
    <s v="No inmail sent"/>
    <x v="0"/>
    <d v="2021-04-12T00:00:00"/>
    <d v="2022-02-21T00:00:00"/>
    <n v="2"/>
    <m/>
    <m/>
    <m/>
    <m/>
    <m/>
    <m/>
    <m/>
    <m/>
    <m/>
  </r>
  <r>
    <n v="7174"/>
    <d v="2021-04-01T00:00:00"/>
    <n v="4"/>
    <x v="2"/>
    <s v="Nachiket Garge"/>
    <s v="Sales And Marketing Specialist"/>
    <s v="McKinsey &amp; Company"/>
    <x v="0"/>
    <s v="America"/>
    <s v="Connecticut"/>
    <s v="Ramla's"/>
    <s v="No inmail sent"/>
    <x v="0"/>
    <d v="2021-04-12T00:00:00"/>
    <d v="2021-07-22T00:00:00"/>
    <n v="7"/>
    <m/>
    <m/>
    <m/>
    <m/>
    <m/>
    <m/>
    <m/>
    <m/>
    <s v="LI message sent "/>
  </r>
  <r>
    <n v="7175"/>
    <d v="2021-04-01T00:00:00"/>
    <n v="4"/>
    <x v="2"/>
    <s v="Bei Ding"/>
    <s v="Digital Marketing Insights Manager"/>
    <s v="Walmart Canada"/>
    <x v="0"/>
    <s v="America"/>
    <s v="Canada "/>
    <s v="Ramla's"/>
    <s v="No inmail sent"/>
    <x v="0"/>
    <d v="2021-04-21T00:00:00"/>
    <d v="2021-07-07T00:00:00"/>
    <n v="7"/>
    <m/>
    <m/>
    <m/>
    <m/>
    <m/>
    <m/>
    <m/>
    <m/>
    <s v="LI message sent"/>
  </r>
  <r>
    <n v="7176"/>
    <d v="2021-04-01T00:00:00"/>
    <n v="4"/>
    <x v="3"/>
    <s v="Caterina Meyer"/>
    <s v="Business Analyst"/>
    <s v="Perfetti Van Melle"/>
    <x v="0"/>
    <s v="Europe"/>
    <s v="Italy"/>
    <s v="Ramla's"/>
    <s v="No inmail sent"/>
    <x v="0"/>
    <d v="2021-04-12T00:00:00"/>
    <d v="2021-04-28T00:00:00"/>
    <n v="4"/>
    <m/>
    <m/>
    <s v="Negative"/>
    <d v="2021-04-28T00:00:00"/>
    <m/>
    <m/>
    <m/>
    <m/>
    <m/>
  </r>
  <r>
    <n v="7177"/>
    <d v="2021-04-01T00:00:00"/>
    <n v="4"/>
    <x v="3"/>
    <s v="Dewina Dhruve"/>
    <s v="Commercial Analytics Manager"/>
    <s v="C&amp;A"/>
    <x v="0"/>
    <s v="Europe"/>
    <s v="Germany"/>
    <s v="Ramla's"/>
    <s v="No inmail sent"/>
    <x v="0"/>
    <d v="2021-04-14T00:00:00"/>
    <d v="2021-07-26T00:00:00"/>
    <n v="7"/>
    <m/>
    <m/>
    <s v="Negative"/>
    <d v="2021-07-31T00:00:00"/>
    <m/>
    <m/>
    <m/>
    <m/>
    <m/>
  </r>
  <r>
    <n v="7178"/>
    <d v="2021-04-01T00:00:00"/>
    <n v="4"/>
    <x v="3"/>
    <s v="Marcela Gutierrez"/>
    <s v="Head of Analytics EMEA"/>
    <s v="Fossil Group"/>
    <x v="0"/>
    <s v="Europe"/>
    <s v="Switzerland"/>
    <s v="Ramla's"/>
    <s v="No inmail sent"/>
    <x v="0"/>
    <d v="2021-04-12T00:00:00"/>
    <d v="2022-02-21T00:00:00"/>
    <n v="2"/>
    <m/>
    <m/>
    <m/>
    <m/>
    <m/>
    <m/>
    <m/>
    <m/>
    <m/>
  </r>
  <r>
    <n v="7179"/>
    <d v="2021-04-01T00:00:00"/>
    <n v="4"/>
    <x v="3"/>
    <s v="Teodora Scutelnicu"/>
    <s v="SVP/Group Director, Marketing Analytics and Data Consulting"/>
    <s v="Havas"/>
    <x v="1"/>
    <s v="America"/>
    <s v="New York"/>
    <s v="Ramla's"/>
    <s v="No inmail sent"/>
    <x v="0"/>
    <d v="2021-03-25T00:00:00"/>
    <d v="2022-02-21T00:00:00"/>
    <n v="2"/>
    <n v="1"/>
    <n v="23"/>
    <m/>
    <m/>
    <m/>
    <m/>
    <m/>
    <m/>
    <m/>
  </r>
  <r>
    <n v="7180"/>
    <d v="2021-04-01T00:00:00"/>
    <n v="4"/>
    <x v="3"/>
    <s v="Hubert Dorangeon"/>
    <s v="Head of Media"/>
    <s v="Â°Arcane"/>
    <x v="1"/>
    <s v="Europe"/>
    <s v="France"/>
    <s v="Ramla's"/>
    <s v="No inmail sent"/>
    <x v="0"/>
    <d v="2021-03-25T00:00:00"/>
    <d v="2022-01-25T00:00:00"/>
    <n v="1"/>
    <m/>
    <m/>
    <m/>
    <m/>
    <m/>
    <m/>
    <m/>
    <m/>
    <m/>
  </r>
  <r>
    <n v="7181"/>
    <d v="2021-04-01T00:00:00"/>
    <n v="4"/>
    <x v="3"/>
    <s v="Xiao Wei"/>
    <s v="Global Lead Data Scientist"/>
    <s v="Danone"/>
    <x v="3"/>
    <s v="Europe"/>
    <s v="Netherlands"/>
    <s v="Ramla's"/>
    <s v="No inmail sent"/>
    <x v="0"/>
    <d v="2021-04-13T00:00:00"/>
    <m/>
    <n v="0"/>
    <m/>
    <m/>
    <s v="Positive_FS"/>
    <d v="2021-04-14T00:00:00"/>
    <m/>
    <m/>
    <m/>
    <m/>
    <s v="in linkedin"/>
  </r>
  <r>
    <n v="7182"/>
    <d v="2021-04-01T00:00:00"/>
    <n v="4"/>
    <x v="3"/>
    <s v="Lucie THOMAS"/>
    <s v="Chef de groupe marketing et communication"/>
    <s v="BRICO DEPOT"/>
    <x v="0"/>
    <s v="Europe"/>
    <s v="France"/>
    <s v="Ramla's"/>
    <s v="No inmail sent"/>
    <x v="0"/>
    <d v="2021-04-12T00:00:00"/>
    <d v="2022-02-21T00:00:00"/>
    <n v="2"/>
    <m/>
    <m/>
    <m/>
    <m/>
    <m/>
    <m/>
    <m/>
    <m/>
    <m/>
  </r>
  <r>
    <n v="7183"/>
    <d v="2021-04-01T00:00:00"/>
    <n v="4"/>
    <x v="3"/>
    <s v="Antonio Alarcón"/>
    <s v="Head of Marketing &amp; Digital"/>
    <s v="Lidl España"/>
    <x v="0"/>
    <s v="Europe"/>
    <s v="spain"/>
    <s v="Ramla's"/>
    <s v="No inmail sent"/>
    <x v="0"/>
    <d v="2021-04-12T00:00:00"/>
    <d v="2022-01-27T00:00:00"/>
    <n v="1"/>
    <m/>
    <m/>
    <m/>
    <m/>
    <m/>
    <m/>
    <m/>
    <m/>
    <m/>
  </r>
  <r>
    <n v="7184"/>
    <d v="2021-04-01T00:00:00"/>
    <n v="4"/>
    <x v="3"/>
    <s v="Sandy Noireaud"/>
    <s v="Responsable Analytics"/>
    <s v="Maisons du Monde"/>
    <x v="0"/>
    <s v="Europe"/>
    <s v="France"/>
    <s v="Ramla's"/>
    <s v="No inmail sent"/>
    <x v="2"/>
    <m/>
    <m/>
    <n v="0"/>
    <m/>
    <m/>
    <m/>
    <m/>
    <m/>
    <m/>
    <m/>
    <m/>
    <m/>
  </r>
  <r>
    <n v="7185"/>
    <d v="2021-04-01T00:00:00"/>
    <n v="4"/>
    <x v="3"/>
    <s v="Kavita Gaikwad (Roberts)"/>
    <s v="Manager Commercial Effectiveness "/>
    <s v="GSK"/>
    <x v="6"/>
    <s v="America"/>
    <s v="North Carolina"/>
    <s v="Ramla's"/>
    <s v="No inmail sent"/>
    <x v="0"/>
    <d v="2021-03-25T00:00:00"/>
    <m/>
    <n v="0"/>
    <m/>
    <m/>
    <s v="Neutral"/>
    <d v="2021-03-30T00:00:00"/>
    <m/>
    <m/>
    <m/>
    <m/>
    <s v="just purchased another tool"/>
  </r>
  <r>
    <n v="7186"/>
    <d v="2021-04-01T00:00:00"/>
    <n v="4"/>
    <x v="3"/>
    <s v="Piyush Pruthi"/>
    <s v="Sr Manager, IBD Marketing Analytics"/>
    <s v="Takeda"/>
    <x v="6"/>
    <s v="America"/>
    <s v="Massachusetts"/>
    <s v="Ramla's"/>
    <s v="No inmail sent"/>
    <x v="0"/>
    <d v="2021-04-28T00:00:00"/>
    <d v="2021-05-12T00:00:00"/>
    <n v="5"/>
    <m/>
    <m/>
    <s v="Positive_FS"/>
    <d v="2021-04-28T00:00:00"/>
    <s v="piyush.pruthi@takeda.com"/>
    <m/>
    <m/>
    <m/>
    <m/>
  </r>
  <r>
    <n v="7187"/>
    <d v="2021-04-01T00:00:00"/>
    <n v="4"/>
    <x v="3"/>
    <s v="David Cho"/>
    <s v="E-Business Acceleration Manager"/>
    <s v="Nestlé"/>
    <x v="3"/>
    <s v="America"/>
    <s v="Virginia"/>
    <s v="Ramla's"/>
    <s v="No inmail sent"/>
    <x v="1"/>
    <m/>
    <m/>
    <n v="0"/>
    <m/>
    <m/>
    <m/>
    <m/>
    <m/>
    <m/>
    <m/>
    <m/>
    <m/>
  </r>
  <r>
    <n v="7188"/>
    <d v="2021-04-01T00:00:00"/>
    <n v="4"/>
    <x v="3"/>
    <s v="Rahul Malhotra"/>
    <s v="Dir, Lifecycle Planning and Analytics, LOE/Est Brands"/>
    <s v="Novartis Oncology"/>
    <x v="6"/>
    <s v="America"/>
    <s v="New Jersey"/>
    <s v="Ramla's"/>
    <s v="No inmail sent"/>
    <x v="0"/>
    <d v="2021-03-26T00:00:00"/>
    <d v="2021-10-14T00:00:00"/>
    <n v="10"/>
    <m/>
    <m/>
    <s v="None"/>
    <m/>
    <m/>
    <m/>
    <m/>
    <m/>
    <m/>
  </r>
  <r>
    <n v="7189"/>
    <d v="2021-04-01T00:00:00"/>
    <n v="4"/>
    <x v="3"/>
    <s v="Vittorio Grazzani"/>
    <s v="Commercial Manager"/>
    <s v="Nestlé"/>
    <x v="3"/>
    <s v="America"/>
    <s v="Washington"/>
    <s v="Ramla's"/>
    <s v="No inmail sent"/>
    <x v="1"/>
    <m/>
    <m/>
    <n v="0"/>
    <m/>
    <m/>
    <m/>
    <m/>
    <m/>
    <m/>
    <m/>
    <m/>
    <m/>
  </r>
  <r>
    <n v="7190"/>
    <d v="2021-04-01T00:00:00"/>
    <n v="4"/>
    <x v="3"/>
    <s v="Ran Ke 可然"/>
    <s v="Shopper Insight Lead, Beverage"/>
    <s v="Nestlé"/>
    <x v="3"/>
    <s v="America"/>
    <s v="Virginia"/>
    <s v="Ramla's"/>
    <s v="No inmail sent"/>
    <x v="1"/>
    <m/>
    <m/>
    <n v="0"/>
    <m/>
    <m/>
    <m/>
    <m/>
    <m/>
    <m/>
    <m/>
    <m/>
    <m/>
  </r>
  <r>
    <n v="7191"/>
    <d v="2021-04-01T00:00:00"/>
    <n v="4"/>
    <x v="3"/>
    <s v="Samantha Westrick"/>
    <s v="Customer Account Manager"/>
    <s v="Nestlé"/>
    <x v="3"/>
    <s v="America"/>
    <s v="Boston"/>
    <s v="Ramla's"/>
    <s v="No inmail sent"/>
    <x v="1"/>
    <m/>
    <m/>
    <n v="0"/>
    <m/>
    <m/>
    <m/>
    <m/>
    <m/>
    <m/>
    <m/>
    <m/>
    <m/>
  </r>
  <r>
    <n v="7192"/>
    <d v="2021-04-01T00:00:00"/>
    <n v="4"/>
    <x v="3"/>
    <s v="Alissa Adler"/>
    <s v="Commercial Development Manager"/>
    <s v="Nestlé"/>
    <x v="3"/>
    <s v="America"/>
    <s v="Washington"/>
    <s v="Ramla's"/>
    <s v="No inmail sent"/>
    <x v="1"/>
    <m/>
    <m/>
    <n v="0"/>
    <m/>
    <m/>
    <m/>
    <m/>
    <m/>
    <m/>
    <m/>
    <m/>
    <m/>
  </r>
  <r>
    <n v="7193"/>
    <d v="2021-04-01T00:00:00"/>
    <n v="4"/>
    <x v="3"/>
    <s v="Crystal Pena"/>
    <s v="Shopper Insights Manager"/>
    <s v="Nestlé"/>
    <x v="3"/>
    <s v="America"/>
    <s v="Virginia"/>
    <s v="Ramla's"/>
    <s v="No inmail sent"/>
    <x v="1"/>
    <m/>
    <m/>
    <n v="0"/>
    <m/>
    <m/>
    <m/>
    <m/>
    <m/>
    <m/>
    <m/>
    <m/>
    <m/>
  </r>
  <r>
    <n v="7194"/>
    <d v="2021-04-01T00:00:00"/>
    <n v="4"/>
    <x v="3"/>
    <s v="Robert Munoz Reyes"/>
    <s v="Director of Analytics, Consumer and Marketplace Insight"/>
    <s v="Nestlé"/>
    <x v="3"/>
    <s v="America"/>
    <s v=" Virginia"/>
    <s v="Ramla's"/>
    <s v="No inmail sent"/>
    <x v="1"/>
    <m/>
    <m/>
    <n v="0"/>
    <m/>
    <m/>
    <m/>
    <m/>
    <m/>
    <m/>
    <m/>
    <m/>
    <m/>
  </r>
  <r>
    <n v="7195"/>
    <d v="2021-04-01T00:00:00"/>
    <n v="4"/>
    <x v="3"/>
    <s v="Erich B."/>
    <s v="Sr. Manager, Consumer &amp; Market Insights "/>
    <s v="Nestlé"/>
    <x v="3"/>
    <s v="America"/>
    <s v="Washington"/>
    <s v="Ramla's"/>
    <s v="No inmail sent"/>
    <x v="1"/>
    <m/>
    <m/>
    <n v="0"/>
    <m/>
    <m/>
    <m/>
    <m/>
    <m/>
    <m/>
    <m/>
    <m/>
    <m/>
  </r>
  <r>
    <n v="7196"/>
    <d v="2021-04-01T00:00:00"/>
    <n v="4"/>
    <x v="3"/>
    <s v="Melody Chern"/>
    <s v="Staff Data Scientist, Predictive Analytics "/>
    <s v="Chime"/>
    <x v="7"/>
    <s v="America"/>
    <s v="California"/>
    <s v="Ramla's"/>
    <s v="No inmail sent"/>
    <x v="0"/>
    <d v="2021-03-25T00:00:00"/>
    <d v="2021-04-26T00:00:00"/>
    <n v="4"/>
    <m/>
    <m/>
    <s v="Neutral"/>
    <d v="2021-04-26T00:00:00"/>
    <m/>
    <m/>
    <m/>
    <m/>
    <m/>
  </r>
  <r>
    <n v="7197"/>
    <d v="2021-04-02T00:00:00"/>
    <n v="4"/>
    <x v="3"/>
    <s v="Alyssa Goldberg"/>
    <s v="Senior Manager, Commercial Strategy"/>
    <s v="Nestlé"/>
    <x v="3"/>
    <s v="America"/>
    <s v="New York"/>
    <s v="Ramla's"/>
    <s v="No inmail sent"/>
    <x v="0"/>
    <d v="2021-04-21T00:00:00"/>
    <d v="2022-02-21T00:00:00"/>
    <n v="2"/>
    <m/>
    <m/>
    <m/>
    <m/>
    <m/>
    <m/>
    <m/>
    <m/>
    <m/>
  </r>
  <r>
    <n v="7198"/>
    <d v="2021-04-02T00:00:00"/>
    <n v="4"/>
    <x v="3"/>
    <s v="Brett Linbo-Terhaar"/>
    <s v="Senior Consultant - Product Marketing"/>
    <s v="Verizon"/>
    <x v="7"/>
    <s v="America"/>
    <s v="New Jersey"/>
    <s v="Ramla's"/>
    <s v="No inmail sent"/>
    <x v="0"/>
    <d v="2021-04-01T00:00:00"/>
    <d v="2021-10-14T00:00:00"/>
    <n v="10"/>
    <m/>
    <m/>
    <s v="Negative"/>
    <d v="2021-10-14T00:00:00"/>
    <m/>
    <m/>
    <m/>
    <m/>
    <m/>
  </r>
  <r>
    <n v="7199"/>
    <d v="2021-04-02T00:00:00"/>
    <n v="4"/>
    <x v="3"/>
    <s v="Katie Hankes Lusch"/>
    <s v="Sr. Manager, Analytics &amp; Reporting"/>
    <s v="Nestlé"/>
    <x v="3"/>
    <s v="America"/>
    <s v="Minnesota"/>
    <s v="Ramla's"/>
    <s v="No inmail sent"/>
    <x v="1"/>
    <m/>
    <m/>
    <n v="0"/>
    <m/>
    <m/>
    <m/>
    <m/>
    <m/>
    <m/>
    <m/>
    <m/>
    <m/>
  </r>
  <r>
    <n v="7200"/>
    <d v="2021-04-02T00:00:00"/>
    <n v="4"/>
    <x v="3"/>
    <s v="Anat Flasterstein"/>
    <s v="Senior Project Manager"/>
    <s v="Nestlé"/>
    <x v="3"/>
    <s v="America"/>
    <s v="New York"/>
    <s v="Ramla's"/>
    <s v="No inmail sent"/>
    <x v="1"/>
    <m/>
    <m/>
    <n v="0"/>
    <m/>
    <m/>
    <m/>
    <m/>
    <m/>
    <m/>
    <m/>
    <m/>
    <m/>
  </r>
  <r>
    <n v="7201"/>
    <d v="2021-04-02T00:00:00"/>
    <n v="4"/>
    <x v="3"/>
    <s v="Rama Dheeraj Sourapu"/>
    <s v="Data Scientist"/>
    <s v="Nestlé"/>
    <x v="3"/>
    <s v="America"/>
    <s v="Washington"/>
    <s v="Ramla's"/>
    <s v="No inmail sent"/>
    <x v="1"/>
    <m/>
    <m/>
    <n v="0"/>
    <m/>
    <m/>
    <m/>
    <m/>
    <m/>
    <m/>
    <m/>
    <m/>
    <m/>
  </r>
  <r>
    <n v="7202"/>
    <d v="2021-04-02T00:00:00"/>
    <n v="4"/>
    <x v="3"/>
    <s v="Ricky Smith"/>
    <s v="Sr. Manager, Commercial Patient Access Programs"/>
    <s v="Nestlé"/>
    <x v="3"/>
    <s v="America"/>
    <s v="Dallas"/>
    <s v="Ramla's"/>
    <s v="No inmail sent"/>
    <x v="1"/>
    <m/>
    <m/>
    <n v="0"/>
    <m/>
    <m/>
    <m/>
    <m/>
    <m/>
    <m/>
    <m/>
    <m/>
    <m/>
  </r>
  <r>
    <n v="7203"/>
    <d v="2021-04-02T00:00:00"/>
    <n v="4"/>
    <x v="3"/>
    <s v="Michael Shapiro"/>
    <s v="Director - Brand Inisghts"/>
    <s v="Nestlé"/>
    <x v="3"/>
    <s v="America"/>
    <s v="St Louis"/>
    <s v="Ramla's"/>
    <s v="No inmail sent"/>
    <x v="1"/>
    <m/>
    <m/>
    <n v="0"/>
    <m/>
    <m/>
    <m/>
    <m/>
    <m/>
    <m/>
    <m/>
    <m/>
    <m/>
  </r>
  <r>
    <n v="7204"/>
    <d v="2021-04-02T00:00:00"/>
    <n v="4"/>
    <x v="3"/>
    <s v="Randy Jones"/>
    <s v="Commercial Development Manager"/>
    <s v="Nestlé"/>
    <x v="3"/>
    <s v="America"/>
    <s v="Washington"/>
    <s v="Ramla's"/>
    <s v="No inmail sent"/>
    <x v="0"/>
    <d v="2021-04-13T00:00:00"/>
    <d v="2021-05-17T00:00:00"/>
    <n v="5"/>
    <m/>
    <m/>
    <s v="Negative"/>
    <d v="2021-04-22T00:00:00"/>
    <m/>
    <m/>
    <m/>
    <m/>
    <m/>
  </r>
  <r>
    <n v="7205"/>
    <d v="2021-04-02T00:00:00"/>
    <n v="4"/>
    <x v="3"/>
    <s v="Katie Malke"/>
    <s v="Senior Manager, Advertising &amp; Marketing Communications"/>
    <s v="Nestlé"/>
    <x v="3"/>
    <s v="America"/>
    <s v="Missouri"/>
    <s v="Ramla's"/>
    <s v="No inmail sent"/>
    <x v="1"/>
    <m/>
    <m/>
    <n v="0"/>
    <m/>
    <m/>
    <m/>
    <m/>
    <m/>
    <m/>
    <m/>
    <m/>
    <m/>
  </r>
  <r>
    <n v="7206"/>
    <d v="2021-04-02T00:00:00"/>
    <n v="4"/>
    <x v="3"/>
    <s v="Nigalya R."/>
    <s v="Associate - Data Analyst"/>
    <s v="LatentView Analytics"/>
    <x v="5"/>
    <s v="America"/>
    <s v="California"/>
    <s v="Ramla's"/>
    <s v="No inmail sent"/>
    <x v="0"/>
    <d v="2021-05-18T00:00:00"/>
    <d v="2022-01-25T00:00:00"/>
    <n v="1"/>
    <m/>
    <m/>
    <s v="Neutral"/>
    <d v="2022-01-26T00:00:00"/>
    <m/>
    <m/>
    <m/>
    <m/>
    <m/>
  </r>
  <r>
    <n v="7207"/>
    <d v="2021-04-02T00:00:00"/>
    <n v="4"/>
    <x v="3"/>
    <s v="Jennifer Beere"/>
    <s v="Sr Manager, Strategic Revenue Management"/>
    <s v="Nestlé"/>
    <x v="3"/>
    <s v="America"/>
    <s v="Missouri"/>
    <s v="Ramla's"/>
    <s v="No inmail sent"/>
    <x v="0"/>
    <d v="2021-07-13T00:00:00"/>
    <m/>
    <n v="0"/>
    <m/>
    <m/>
    <s v="Negative"/>
    <d v="2021-07-19T00:00:00"/>
    <m/>
    <m/>
    <m/>
    <m/>
    <m/>
  </r>
  <r>
    <n v="7208"/>
    <d v="2021-04-02T00:00:00"/>
    <n v="4"/>
    <x v="3"/>
    <s v="Sam Polandick"/>
    <s v="Associate Manager, Media"/>
    <s v="Merkle"/>
    <x v="5"/>
    <s v="America"/>
    <s v="New York"/>
    <s v="Ramla's"/>
    <s v="No inmail sent"/>
    <x v="0"/>
    <d v="2021-03-25T00:00:00"/>
    <d v="2021-04-26T00:00:00"/>
    <n v="4"/>
    <m/>
    <m/>
    <s v="Negative"/>
    <d v="2021-04-19T00:00:00"/>
    <m/>
    <m/>
    <m/>
    <m/>
    <s v="moved companies and will not need it in new role"/>
  </r>
  <r>
    <n v="7209"/>
    <d v="2021-04-02T00:00:00"/>
    <n v="4"/>
    <x v="3"/>
    <s v="Sarah Logman"/>
    <s v="Specialist Leader"/>
    <s v="Deloitte"/>
    <x v="5"/>
    <s v="America"/>
    <s v="Illinois"/>
    <s v="Ramla's"/>
    <s v="No inmail sent"/>
    <x v="2"/>
    <m/>
    <m/>
    <n v="0"/>
    <n v="1"/>
    <n v="44636"/>
    <m/>
    <m/>
    <m/>
    <m/>
    <m/>
    <m/>
    <m/>
  </r>
  <r>
    <n v="7210"/>
    <d v="2021-04-02T00:00:00"/>
    <n v="4"/>
    <x v="3"/>
    <s v="Michele Thomas"/>
    <s v="Senior Manager, Communications Planning Insights"/>
    <s v="Nestlé"/>
    <x v="3"/>
    <s v="America"/>
    <s v="St Louis"/>
    <s v="Ramla's"/>
    <s v="No inmail sent"/>
    <x v="0"/>
    <m/>
    <m/>
    <n v="0"/>
    <m/>
    <m/>
    <m/>
    <m/>
    <m/>
    <m/>
    <m/>
    <m/>
    <s v="AAA 2021"/>
  </r>
  <r>
    <n v="7211"/>
    <d v="2021-04-02T00:00:00"/>
    <n v="4"/>
    <x v="3"/>
    <s v="John Mui"/>
    <s v="Marketing Analytics"/>
    <s v="Nestlé"/>
    <x v="3"/>
    <s v="America"/>
    <s v="Maryland"/>
    <s v="Ramla's"/>
    <s v="No inmail sent"/>
    <x v="1"/>
    <m/>
    <m/>
    <n v="0"/>
    <m/>
    <m/>
    <m/>
    <m/>
    <s v="john.mui@nestle.com"/>
    <m/>
    <m/>
    <m/>
    <m/>
  </r>
  <r>
    <n v="7212"/>
    <d v="2021-04-02T00:00:00"/>
    <n v="4"/>
    <x v="3"/>
    <s v="Claire B."/>
    <s v="Director, Category &amp; Shopper Development"/>
    <m/>
    <x v="15"/>
    <s v="America"/>
    <s v="Toronto"/>
    <s v="Ramla's"/>
    <s v="No inmail sent"/>
    <x v="1"/>
    <m/>
    <m/>
    <n v="0"/>
    <m/>
    <m/>
    <m/>
    <m/>
    <m/>
    <m/>
    <m/>
    <m/>
    <m/>
  </r>
  <r>
    <n v="7213"/>
    <d v="2021-04-02T00:00:00"/>
    <n v="4"/>
    <x v="3"/>
    <s v="David Gomez"/>
    <s v="Manager Market Development"/>
    <s v="EMD AG"/>
    <x v="0"/>
    <s v="Europe"/>
    <s v="Switzerland"/>
    <s v="Ramla's"/>
    <s v="No inmail sent"/>
    <x v="0"/>
    <d v="2021-04-27T00:00:00"/>
    <d v="2021-09-09T00:00:00"/>
    <n v="9"/>
    <m/>
    <m/>
    <s v="Negative"/>
    <m/>
    <m/>
    <m/>
    <m/>
    <m/>
    <m/>
  </r>
  <r>
    <n v="7214"/>
    <d v="2021-04-02T00:00:00"/>
    <n v="4"/>
    <x v="3"/>
    <s v="Alon Diamond"/>
    <s v="Senior Analyst"/>
    <s v="Endeavour Drinks Group"/>
    <x v="0"/>
    <s v="Australia"/>
    <s v="Australia"/>
    <s v="Ramla's"/>
    <s v="No inmail sent"/>
    <x v="2"/>
    <d v="2021-04-13T00:00:00"/>
    <d v="2021-05-21T00:00:00"/>
    <n v="5"/>
    <m/>
    <m/>
    <m/>
    <m/>
    <m/>
    <m/>
    <m/>
    <m/>
    <m/>
  </r>
  <r>
    <n v="7215"/>
    <d v="2021-04-02T00:00:00"/>
    <n v="4"/>
    <x v="2"/>
    <s v="Avi Mizrahi"/>
    <s v="Product Management Director"/>
    <s v="Hudson's Bay Company"/>
    <x v="0"/>
    <s v="America"/>
    <s v="New York"/>
    <s v="Ramla's"/>
    <s v="No inmail sent"/>
    <x v="1"/>
    <m/>
    <m/>
    <n v="0"/>
    <m/>
    <m/>
    <m/>
    <m/>
    <m/>
    <m/>
    <m/>
    <m/>
    <m/>
  </r>
  <r>
    <n v="7216"/>
    <d v="2021-04-02T00:00:00"/>
    <n v="4"/>
    <x v="2"/>
    <s v="Nathan West"/>
    <s v="Director - Credit &amp; Marketing Analytics"/>
    <s v="Conn's HomePlus"/>
    <x v="0"/>
    <s v="America"/>
    <s v="Texas"/>
    <s v="Ramla's"/>
    <s v="No inmail sent"/>
    <x v="1"/>
    <m/>
    <m/>
    <n v="0"/>
    <m/>
    <m/>
    <m/>
    <m/>
    <m/>
    <m/>
    <m/>
    <m/>
    <m/>
  </r>
  <r>
    <n v="7217"/>
    <d v="2021-04-02T00:00:00"/>
    <n v="4"/>
    <x v="2"/>
    <s v="Guido Kampel"/>
    <s v="Analytics / Data Science Sr. Principal"/>
    <s v="Verizon"/>
    <x v="7"/>
    <s v="America"/>
    <s v="New Jersey"/>
    <s v="Ramla's"/>
    <s v="No inmail sent"/>
    <x v="1"/>
    <m/>
    <m/>
    <n v="0"/>
    <m/>
    <m/>
    <m/>
    <m/>
    <m/>
    <m/>
    <m/>
    <m/>
    <m/>
  </r>
  <r>
    <n v="7218"/>
    <d v="2021-04-02T00:00:00"/>
    <n v="4"/>
    <x v="2"/>
    <s v="Jordyn P."/>
    <s v="Sr. Channel Manager - Promotions Marketing"/>
    <s v="Target"/>
    <x v="0"/>
    <s v="America"/>
    <s v="Minnesota"/>
    <s v="Ramla's"/>
    <s v="No inmail sent"/>
    <x v="1"/>
    <m/>
    <m/>
    <n v="0"/>
    <m/>
    <m/>
    <m/>
    <m/>
    <m/>
    <m/>
    <m/>
    <m/>
    <m/>
  </r>
  <r>
    <n v="7219"/>
    <d v="2021-04-02T00:00:00"/>
    <n v="4"/>
    <x v="3"/>
    <s v="Sylvana Lageweg"/>
    <s v="Digital Marketing Effectiveness Specialist"/>
    <s v="Albert Heijn"/>
    <x v="0"/>
    <s v="Europe"/>
    <s v="Netherlands"/>
    <s v="Ramla's"/>
    <s v="No inmail sent"/>
    <x v="1"/>
    <m/>
    <m/>
    <n v="0"/>
    <m/>
    <m/>
    <m/>
    <m/>
    <m/>
    <m/>
    <m/>
    <m/>
    <m/>
  </r>
  <r>
    <n v="7220"/>
    <d v="2021-04-02T00:00:00"/>
    <n v="4"/>
    <x v="3"/>
    <s v="Lindsey McLoughlin"/>
    <s v="Digital Performance Optimisation Manager"/>
    <s v="JD Sports"/>
    <x v="0"/>
    <s v="Europe"/>
    <s v="United Kingdom"/>
    <s v="Ramla's"/>
    <s v="No inmail sent"/>
    <x v="1"/>
    <m/>
    <m/>
    <n v="0"/>
    <m/>
    <m/>
    <m/>
    <m/>
    <m/>
    <m/>
    <m/>
    <m/>
    <m/>
  </r>
  <r>
    <n v="7221"/>
    <d v="2021-04-02T00:00:00"/>
    <n v="4"/>
    <x v="3"/>
    <s v="Oliver Watkins"/>
    <s v="Director of Insight"/>
    <s v="John Lewis Partnership"/>
    <x v="0"/>
    <s v="Europe"/>
    <s v="United Kingdom"/>
    <s v="Ramla's"/>
    <s v="No inmail sent"/>
    <x v="1"/>
    <m/>
    <m/>
    <n v="0"/>
    <m/>
    <m/>
    <m/>
    <m/>
    <m/>
    <m/>
    <m/>
    <m/>
    <m/>
  </r>
  <r>
    <n v="7222"/>
    <d v="2021-04-02T00:00:00"/>
    <n v="4"/>
    <x v="3"/>
    <s v="Filippo Orlando"/>
    <s v="Advanced Analytics Manager"/>
    <s v="presso Unieuro S.p.A."/>
    <x v="0"/>
    <s v="Europe"/>
    <s v="Italy"/>
    <s v="Ramla's"/>
    <s v="No inmail sent"/>
    <x v="0"/>
    <d v="2021-07-05T00:00:00"/>
    <d v="2022-02-21T00:00:00"/>
    <n v="2"/>
    <m/>
    <m/>
    <m/>
    <m/>
    <m/>
    <m/>
    <m/>
    <m/>
    <m/>
  </r>
  <r>
    <n v="7223"/>
    <d v="2021-04-02T00:00:00"/>
    <n v="4"/>
    <x v="3"/>
    <s v="Tim Lucas Riebensahm"/>
    <s v="Head of Media Management"/>
    <s v="Stage Entertainment"/>
    <x v="12"/>
    <s v="Europe"/>
    <s v="Germany"/>
    <s v="Ramla's"/>
    <s v="No inmail sent"/>
    <x v="1"/>
    <m/>
    <m/>
    <n v="0"/>
    <m/>
    <m/>
    <m/>
    <m/>
    <m/>
    <m/>
    <m/>
    <m/>
    <m/>
  </r>
  <r>
    <n v="7224"/>
    <d v="2021-04-02T00:00:00"/>
    <n v="4"/>
    <x v="3"/>
    <s v="Bas Nuytinck"/>
    <s v="Director Marketing &amp; Digital"/>
    <s v="GrandVision Benelux"/>
    <x v="0"/>
    <s v="Europe"/>
    <s v="Netherlands"/>
    <s v="Ramla's"/>
    <s v="No inmail sent"/>
    <x v="1"/>
    <m/>
    <m/>
    <n v="0"/>
    <m/>
    <m/>
    <m/>
    <m/>
    <m/>
    <m/>
    <m/>
    <m/>
    <m/>
  </r>
  <r>
    <n v="7225"/>
    <d v="2021-04-02T00:00:00"/>
    <n v="4"/>
    <x v="3"/>
    <s v="Sam Lloyd"/>
    <s v="Head of Customer and Digital Analytics"/>
    <s v="Dunelm "/>
    <x v="0"/>
    <s v="Europe"/>
    <s v="United Kingdom"/>
    <s v="Ramla's"/>
    <s v="No inmail sent"/>
    <x v="1"/>
    <m/>
    <m/>
    <n v="0"/>
    <m/>
    <m/>
    <m/>
    <m/>
    <m/>
    <m/>
    <m/>
    <m/>
    <m/>
  </r>
  <r>
    <n v="7226"/>
    <d v="2021-04-02T00:00:00"/>
    <n v="4"/>
    <x v="3"/>
    <s v="Kevin Xu"/>
    <s v="Head Of Marketing Analytics"/>
    <s v="CoinFlip"/>
    <x v="10"/>
    <s v="America"/>
    <s v="Illinois"/>
    <s v="Ramla's"/>
    <s v="No inmail sent"/>
    <x v="0"/>
    <d v="2021-03-25T00:00:00"/>
    <m/>
    <n v="0"/>
    <m/>
    <m/>
    <s v="Neutral"/>
    <d v="2021-03-28T00:00:00"/>
    <m/>
    <m/>
    <m/>
    <m/>
    <s v="Contact point at coinflip once they have enough data"/>
  </r>
  <r>
    <n v="7227"/>
    <d v="2021-04-02T00:00:00"/>
    <n v="4"/>
    <x v="3"/>
    <s v="David Fineman"/>
    <s v="Head of Media, AdTech &amp; Measurement"/>
    <s v="T. Rowe Price"/>
    <x v="10"/>
    <s v="America"/>
    <s v="Maryland"/>
    <s v="Ramla's"/>
    <s v="No inmail sent"/>
    <x v="0"/>
    <d v="2021-03-25T00:00:00"/>
    <d v="2022-02-21T00:00:00"/>
    <n v="2"/>
    <n v="4"/>
    <m/>
    <m/>
    <m/>
    <m/>
    <m/>
    <m/>
    <m/>
    <m/>
  </r>
  <r>
    <n v="7228"/>
    <d v="2021-04-02T00:00:00"/>
    <n v="4"/>
    <x v="3"/>
    <s v="Victoria Powell"/>
    <s v="Senior Insight Manager"/>
    <s v="Superdrug"/>
    <x v="0"/>
    <s v="Europe"/>
    <s v="United Kingdom"/>
    <s v="Ramla's"/>
    <s v="No inmail sent"/>
    <x v="1"/>
    <m/>
    <m/>
    <n v="0"/>
    <m/>
    <m/>
    <m/>
    <m/>
    <m/>
    <m/>
    <m/>
    <m/>
    <m/>
  </r>
  <r>
    <n v="7229"/>
    <d v="2021-04-02T00:00:00"/>
    <n v="4"/>
    <x v="3"/>
    <s v="Lan Nguyen"/>
    <s v="Marketing Analytics Consultant"/>
    <s v="Truesight Consulting "/>
    <x v="2"/>
    <s v="America"/>
    <s v="New York"/>
    <s v="Ramla's"/>
    <s v="No inmail sent"/>
    <x v="0"/>
    <d v="2021-03-25T00:00:00"/>
    <d v="2022-01-25T00:00:00"/>
    <n v="1"/>
    <n v="2"/>
    <n v="50"/>
    <m/>
    <m/>
    <m/>
    <m/>
    <m/>
    <m/>
    <m/>
  </r>
  <r>
    <n v="7230"/>
    <d v="2021-04-05T00:00:00"/>
    <n v="4"/>
    <x v="3"/>
    <s v="Oscar Kommeren"/>
    <s v="Functional Lead Analytics Team | Marketing Intelligence"/>
    <s v="A.S. Watson Benelux"/>
    <x v="0"/>
    <s v="Europe"/>
    <s v="Netherlands"/>
    <s v="Ramla's"/>
    <s v="No inmail sent"/>
    <x v="1"/>
    <m/>
    <m/>
    <n v="0"/>
    <m/>
    <m/>
    <m/>
    <m/>
    <m/>
    <m/>
    <m/>
    <m/>
    <m/>
  </r>
  <r>
    <n v="7231"/>
    <d v="2021-04-05T00:00:00"/>
    <n v="4"/>
    <x v="3"/>
    <s v="Anders Owren"/>
    <s v="Project Manager"/>
    <s v="NorgesGruppen ASA"/>
    <x v="0"/>
    <s v="Europe"/>
    <s v="Norway"/>
    <s v="Ramla's"/>
    <s v="No inmail sent"/>
    <x v="1"/>
    <m/>
    <m/>
    <n v="0"/>
    <m/>
    <m/>
    <m/>
    <m/>
    <m/>
    <m/>
    <m/>
    <m/>
    <m/>
  </r>
  <r>
    <n v="7232"/>
    <d v="2021-04-05T00:00:00"/>
    <n v="4"/>
    <x v="3"/>
    <s v="Melissa Shusterman"/>
    <s v="Global Marketing Measurement Head/Product Owner"/>
    <s v="Vanguard"/>
    <x v="10"/>
    <s v="America"/>
    <s v="Pennsylvania"/>
    <s v="Ramla's"/>
    <s v="No inmail sent"/>
    <x v="0"/>
    <d v="2021-03-25T00:00:00"/>
    <d v="2021-03-29T00:00:00"/>
    <n v="3"/>
    <n v="1"/>
    <n v="352"/>
    <s v="Negative"/>
    <d v="2021-03-31T00:00:00"/>
    <m/>
    <m/>
    <m/>
    <m/>
    <m/>
  </r>
  <r>
    <n v="7233"/>
    <d v="2022-02-01T00:00:00"/>
    <n v="2"/>
    <x v="3"/>
    <s v="Darla DeJong"/>
    <s v="Director of Customer Experience Analytics"/>
    <s v="UnitedHealth Group"/>
    <x v="13"/>
    <s v="America"/>
    <s v="Minneapolis"/>
    <s v="Ramla's"/>
    <s v="No inmail sent"/>
    <x v="1"/>
    <m/>
    <m/>
    <n v="0"/>
    <m/>
    <m/>
    <m/>
    <m/>
    <m/>
    <m/>
    <m/>
    <m/>
    <m/>
  </r>
  <r>
    <n v="7234"/>
    <d v="2021-04-05T00:00:00"/>
    <n v="4"/>
    <x v="3"/>
    <s v="Ömer Zeybek"/>
    <s v="Data Science Researcher"/>
    <s v="Migros Ticaret"/>
    <x v="0"/>
    <s v="Asia"/>
    <s v="Turkey"/>
    <s v="Ramla's"/>
    <s v="No inmail sent"/>
    <x v="1"/>
    <m/>
    <m/>
    <n v="0"/>
    <m/>
    <m/>
    <m/>
    <m/>
    <m/>
    <m/>
    <m/>
    <m/>
    <m/>
  </r>
  <r>
    <n v="7235"/>
    <d v="2021-04-05T00:00:00"/>
    <n v="4"/>
    <x v="3"/>
    <s v="Gary Kuchta"/>
    <s v="SVP Chief Marketing Officer"/>
    <s v="Herbalife Nutrition"/>
    <x v="13"/>
    <s v="America"/>
    <s v="California"/>
    <s v="Ramla's"/>
    <s v="No inmail sent"/>
    <x v="1"/>
    <m/>
    <m/>
    <n v="0"/>
    <m/>
    <m/>
    <m/>
    <m/>
    <m/>
    <m/>
    <m/>
    <m/>
    <m/>
  </r>
  <r>
    <n v="7236"/>
    <d v="2021-04-05T00:00:00"/>
    <n v="4"/>
    <x v="2"/>
    <s v="Alisa Maloney"/>
    <s v="Associate Manager, Media Strategy"/>
    <s v="Best Buy"/>
    <x v="0"/>
    <s v="America"/>
    <s v="Minnesota"/>
    <s v="Ramla's"/>
    <s v="No inmail sent"/>
    <x v="0"/>
    <m/>
    <d v="2021-07-28T00:00:00"/>
    <n v="7"/>
    <m/>
    <m/>
    <s v="None"/>
    <m/>
    <m/>
    <m/>
    <m/>
    <m/>
    <s v="LI message sent "/>
  </r>
  <r>
    <n v="7237"/>
    <d v="2021-04-05T00:00:00"/>
    <n v="4"/>
    <x v="3"/>
    <s v="Eric Plarre"/>
    <s v="Decision Science &amp; Analytics"/>
    <s v="Bayer"/>
    <x v="13"/>
    <s v="America"/>
    <s v="New Jersey"/>
    <s v="Ramla's"/>
    <s v="No inmail sent"/>
    <x v="0"/>
    <d v="2021-08-02T00:00:00"/>
    <d v="2021-10-05T00:00:00"/>
    <n v="10"/>
    <m/>
    <m/>
    <s v="Negative"/>
    <d v="2021-10-07T00:00:00"/>
    <m/>
    <m/>
    <m/>
    <m/>
    <m/>
  </r>
  <r>
    <n v="7238"/>
    <d v="2021-04-05T00:00:00"/>
    <n v="4"/>
    <x v="2"/>
    <s v="Beever Xiong"/>
    <s v="Associate Marketing Manager, Media Network"/>
    <s v="Best Buy"/>
    <x v="0"/>
    <s v="America"/>
    <s v="Minnesota"/>
    <s v="Ramla's"/>
    <s v="No inmail sent"/>
    <x v="0"/>
    <m/>
    <d v="2021-07-28T00:00:00"/>
    <n v="7"/>
    <m/>
    <m/>
    <s v="None"/>
    <m/>
    <m/>
    <m/>
    <m/>
    <m/>
    <s v="LI message sent"/>
  </r>
  <r>
    <n v="7239"/>
    <d v="2021-04-05T00:00:00"/>
    <n v="4"/>
    <x v="2"/>
    <s v="JOSE CAMARGO"/>
    <s v="Ecommerce Director"/>
    <s v="DHL"/>
    <x v="0"/>
    <s v="America"/>
    <s v="Mexico"/>
    <s v="Ramla's"/>
    <s v="No inmail sent"/>
    <x v="0"/>
    <m/>
    <d v="2021-07-28T00:00:00"/>
    <n v="7"/>
    <m/>
    <m/>
    <s v="None"/>
    <m/>
    <m/>
    <m/>
    <m/>
    <m/>
    <s v="LI message sent"/>
  </r>
  <r>
    <n v="7240"/>
    <d v="2021-04-05T00:00:00"/>
    <n v="4"/>
    <x v="3"/>
    <s v="Jose Conti"/>
    <s v="Global Customer Marketing Director"/>
    <s v="SC Johnson"/>
    <x v="3"/>
    <s v="America"/>
    <s v="Illinois"/>
    <s v="Ramla's"/>
    <s v="No inmail sent"/>
    <x v="1"/>
    <m/>
    <m/>
    <n v="0"/>
    <m/>
    <m/>
    <m/>
    <m/>
    <m/>
    <m/>
    <m/>
    <m/>
    <m/>
  </r>
  <r>
    <n v="7241"/>
    <d v="2021-04-05T00:00:00"/>
    <n v="4"/>
    <x v="3"/>
    <s v="Max Nohe"/>
    <s v="Data Miner"/>
    <s v="Intermarché"/>
    <x v="0"/>
    <s v="Europe"/>
    <s v="France"/>
    <s v="Ramla's"/>
    <s v="No inmail sent"/>
    <x v="0"/>
    <d v="2021-04-19T00:00:00"/>
    <d v="2022-02-21T00:00:00"/>
    <n v="2"/>
    <m/>
    <m/>
    <m/>
    <m/>
    <m/>
    <m/>
    <m/>
    <m/>
    <m/>
  </r>
  <r>
    <n v="7242"/>
    <d v="2021-04-05T00:00:00"/>
    <n v="4"/>
    <x v="2"/>
    <s v="Jacob Goudey"/>
    <s v="Data Scientist"/>
    <s v="Best Buy"/>
    <x v="0"/>
    <s v="America"/>
    <s v="Minneapolis"/>
    <s v="Ramla's"/>
    <s v="No inmail sent"/>
    <x v="0"/>
    <d v="2021-04-13T00:00:00"/>
    <d v="2021-07-07T00:00:00"/>
    <n v="7"/>
    <m/>
    <m/>
    <m/>
    <m/>
    <m/>
    <m/>
    <m/>
    <m/>
    <s v="LI message sent"/>
  </r>
  <r>
    <n v="7243"/>
    <d v="2021-04-05T00:00:00"/>
    <n v="4"/>
    <x v="2"/>
    <s v="Neal Piontkowski"/>
    <s v="Senior Financial Analyst - Reverse Supply Chain"/>
    <s v="Best Buy"/>
    <x v="0"/>
    <s v="America"/>
    <s v="Minnesota"/>
    <s v="Ramla's"/>
    <s v="No inmail sent"/>
    <x v="0"/>
    <m/>
    <d v="2021-07-28T00:00:00"/>
    <n v="7"/>
    <m/>
    <m/>
    <s v="None"/>
    <m/>
    <m/>
    <m/>
    <m/>
    <m/>
    <s v="LI message sent "/>
  </r>
  <r>
    <n v="7244"/>
    <d v="2021-04-05T00:00:00"/>
    <n v="4"/>
    <x v="3"/>
    <s v="Eleni Rizou"/>
    <s v="Loyalty Product Analyst"/>
    <s v="AB VASSILOPOULOS"/>
    <x v="0"/>
    <s v="Europe"/>
    <s v="Greece"/>
    <s v="Ramla's"/>
    <s v="No inmail sent"/>
    <x v="2"/>
    <m/>
    <m/>
    <n v="0"/>
    <m/>
    <m/>
    <m/>
    <m/>
    <m/>
    <m/>
    <m/>
    <m/>
    <m/>
  </r>
  <r>
    <n v="7245"/>
    <d v="2021-04-05T00:00:00"/>
    <n v="4"/>
    <x v="2"/>
    <s v="Bryan Christensen"/>
    <s v="Senior Director Business Intelligence"/>
    <s v=" at Overstock.com"/>
    <x v="4"/>
    <s v="America"/>
    <s v="Utah"/>
    <s v="Ramla's"/>
    <s v="No inmail sent"/>
    <x v="0"/>
    <d v="2021-04-13T00:00:00"/>
    <d v="2021-07-07T00:00:00"/>
    <n v="7"/>
    <m/>
    <m/>
    <m/>
    <m/>
    <m/>
    <m/>
    <m/>
    <m/>
    <s v="LI message sent"/>
  </r>
  <r>
    <n v="7246"/>
    <d v="2021-04-05T00:00:00"/>
    <n v="4"/>
    <x v="0"/>
    <s v="Anton Popov, CPA, CMA"/>
    <s v="Director; Business Insights"/>
    <s v="McDonald's"/>
    <x v="0"/>
    <s v="America"/>
    <s v="Toronto"/>
    <s v="Ramla's"/>
    <s v="No inmail sent"/>
    <x v="0"/>
    <d v="2021-03-25T00:00:00"/>
    <m/>
    <n v="0"/>
    <m/>
    <m/>
    <s v="Neutral"/>
    <m/>
    <m/>
    <m/>
    <m/>
    <m/>
    <s v="Not relevant"/>
  </r>
  <r>
    <n v="7247"/>
    <d v="2021-10-01T00:00:00"/>
    <m/>
    <x v="4"/>
    <s v="Luciana Ramsey"/>
    <s v="Vice President Customer Insights and Corporate Sales"/>
    <s v="Bath &amp; Body Works"/>
    <x v="0"/>
    <s v="America"/>
    <s v="Ohio"/>
    <s v="Personal"/>
    <s v="No inmail sent"/>
    <x v="1"/>
    <m/>
    <m/>
    <m/>
    <m/>
    <m/>
    <m/>
    <m/>
    <m/>
    <m/>
    <m/>
    <m/>
    <m/>
  </r>
  <r>
    <n v="7248"/>
    <d v="2021-04-06T00:00:00"/>
    <n v="4"/>
    <x v="0"/>
    <s v="Megan Chua"/>
    <s v="Marketing Manager, National Field Marketing Team"/>
    <s v="McDonald's"/>
    <x v="0"/>
    <s v="America"/>
    <s v="Illinois"/>
    <s v="Ramla's"/>
    <s v="No inmail sent"/>
    <x v="1"/>
    <m/>
    <m/>
    <n v="0"/>
    <m/>
    <m/>
    <m/>
    <m/>
    <s v="chua@mcdonalds.com"/>
    <m/>
    <m/>
    <m/>
    <m/>
  </r>
  <r>
    <n v="7249"/>
    <d v="2021-04-06T00:00:00"/>
    <n v="4"/>
    <x v="0"/>
    <s v="Anne Lainé"/>
    <s v="CMO"/>
    <s v="McDonald's"/>
    <x v="0"/>
    <s v="Europe"/>
    <s v="France"/>
    <s v="Ramla's"/>
    <s v="No inmail sent"/>
    <x v="1"/>
    <m/>
    <m/>
    <n v="0"/>
    <m/>
    <m/>
    <m/>
    <m/>
    <m/>
    <m/>
    <m/>
    <m/>
    <m/>
  </r>
  <r>
    <n v="7250"/>
    <d v="2021-04-06T00:00:00"/>
    <n v="4"/>
    <x v="0"/>
    <s v="Brittany McDonough"/>
    <s v="Global Director of Strategy and Planning, Data and Analytics Hub"/>
    <s v="McDonald's"/>
    <x v="0"/>
    <s v="America"/>
    <s v="Illinois"/>
    <s v="Ramla's"/>
    <s v="No inmail sent"/>
    <x v="0"/>
    <d v="2021-03-25T00:00:00"/>
    <m/>
    <n v="0"/>
    <m/>
    <n v="356"/>
    <s v="Negative"/>
    <m/>
    <m/>
    <m/>
    <m/>
    <m/>
    <m/>
  </r>
  <r>
    <n v="7251"/>
    <d v="2021-04-06T00:00:00"/>
    <n v="4"/>
    <x v="0"/>
    <s v="Bob Rupczynski"/>
    <s v="Growth Marketing Manager"/>
    <s v="PayPal"/>
    <x v="10"/>
    <s v="America"/>
    <s v="Illinois"/>
    <s v="Ramla's"/>
    <s v="No inmail sent"/>
    <x v="0"/>
    <d v="2019-10-25T00:00:00"/>
    <d v="2021-05-26T00:00:00"/>
    <n v="5"/>
    <n v="4"/>
    <m/>
    <s v="None"/>
    <m/>
    <m/>
    <m/>
    <m/>
    <m/>
    <m/>
  </r>
  <r>
    <n v="7252"/>
    <d v="2022-01-07T00:00:00"/>
    <n v="1"/>
    <x v="3"/>
    <s v="Alistair Macrow"/>
    <s v="Senior Vice President &amp; Global Chief Marketing Officer"/>
    <s v="McDonald's"/>
    <x v="0"/>
    <s v="Europe"/>
    <s v="United Kingdom"/>
    <s v="Ramla's"/>
    <s v="No inmail sent"/>
    <x v="1"/>
    <m/>
    <m/>
    <n v="0"/>
    <m/>
    <m/>
    <m/>
    <m/>
    <m/>
    <m/>
    <m/>
    <m/>
    <m/>
  </r>
  <r>
    <n v="7253"/>
    <d v="2021-04-06T00:00:00"/>
    <n v="4"/>
    <x v="0"/>
    <s v="Michelle Graham-Clare"/>
    <s v="Vice President Marketing &amp; Food"/>
    <s v="McDonald's"/>
    <x v="0"/>
    <s v="Europe"/>
    <s v="United Kingdom"/>
    <s v="Ramla's"/>
    <s v="No inmail sent"/>
    <x v="1"/>
    <m/>
    <m/>
    <n v="0"/>
    <m/>
    <m/>
    <m/>
    <m/>
    <m/>
    <m/>
    <m/>
    <m/>
    <m/>
  </r>
  <r>
    <n v="7254"/>
    <d v="2021-04-06T00:00:00"/>
    <n v="4"/>
    <x v="0"/>
    <s v="Christoffer Rönnblad"/>
    <s v="CMO"/>
    <s v="McDonald's"/>
    <x v="0"/>
    <s v="Europe"/>
    <s v="Sweden"/>
    <s v="Ramla's"/>
    <s v="No inmail sent"/>
    <x v="1"/>
    <m/>
    <m/>
    <n v="0"/>
    <m/>
    <m/>
    <m/>
    <m/>
    <m/>
    <m/>
    <m/>
    <m/>
    <m/>
  </r>
  <r>
    <n v="7255"/>
    <d v="2021-05-03T00:00:00"/>
    <n v="5"/>
    <x v="3"/>
    <s v="Eric Tsai"/>
    <s v="Vice President Of Marketing and Business Development"/>
    <s v="Joybird"/>
    <x v="0"/>
    <s v="America"/>
    <s v="California"/>
    <s v="Ramla's"/>
    <s v="No inmail sent"/>
    <x v="1"/>
    <m/>
    <m/>
    <n v="0"/>
    <m/>
    <m/>
    <m/>
    <m/>
    <m/>
    <m/>
    <m/>
    <m/>
    <m/>
  </r>
  <r>
    <n v="7256"/>
    <d v="2021-04-06T00:00:00"/>
    <n v="4"/>
    <x v="3"/>
    <s v="Vipin Kumar Banchariya"/>
    <s v="Manager "/>
    <s v="ZS"/>
    <x v="1"/>
    <s v="America"/>
    <s v="New York"/>
    <s v="Ramla's"/>
    <s v="No inmail sent"/>
    <x v="0"/>
    <d v="2021-03-25T00:00:00"/>
    <d v="2021-04-22T00:00:00"/>
    <n v="4"/>
    <m/>
    <m/>
    <s v="Positive"/>
    <d v="2021-04-22T00:00:00"/>
    <m/>
    <m/>
    <m/>
    <m/>
    <m/>
  </r>
  <r>
    <n v="7257"/>
    <d v="2021-05-03T00:00:00"/>
    <n v="5"/>
    <x v="3"/>
    <s v="Mike Monaco"/>
    <s v="Vice President - Marketing Analytics &amp; Insights"/>
    <s v="Kepler Group"/>
    <x v="1"/>
    <s v="America"/>
    <s v="New York"/>
    <s v="Ramla's"/>
    <s v="No inmail sent"/>
    <x v="1"/>
    <m/>
    <m/>
    <n v="0"/>
    <m/>
    <m/>
    <m/>
    <m/>
    <m/>
    <m/>
    <m/>
    <m/>
    <m/>
  </r>
  <r>
    <n v="7258"/>
    <d v="2021-05-03T00:00:00"/>
    <n v="5"/>
    <x v="3"/>
    <s v="Alan Smith"/>
    <s v="Senior Vice President, Global Media, CRM &amp; Marketing Analytics"/>
    <s v="Peloton Interactive"/>
    <x v="1"/>
    <s v="America"/>
    <s v="New York"/>
    <s v="Ramla's"/>
    <s v="No inmail sent"/>
    <x v="1"/>
    <m/>
    <m/>
    <n v="0"/>
    <m/>
    <m/>
    <m/>
    <m/>
    <m/>
    <m/>
    <m/>
    <m/>
    <m/>
  </r>
  <r>
    <n v="7259"/>
    <d v="2021-05-03T00:00:00"/>
    <n v="5"/>
    <x v="3"/>
    <s v="Martin Kula"/>
    <s v="Vice President – Marketing and Analytics"/>
    <s v="ACCO Brands EMEA"/>
    <x v="3"/>
    <s v="Europe"/>
    <s v="Czech Republic"/>
    <s v="Ramla's"/>
    <s v="No inmail sent"/>
    <x v="1"/>
    <m/>
    <m/>
    <n v="0"/>
    <m/>
    <m/>
    <m/>
    <m/>
    <m/>
    <m/>
    <m/>
    <m/>
    <m/>
  </r>
  <r>
    <n v="7260"/>
    <d v="2021-05-03T00:00:00"/>
    <n v="5"/>
    <x v="3"/>
    <s v="Brad Hollo"/>
    <s v="VP, Marketing"/>
    <s v="Justice"/>
    <x v="0"/>
    <s v="America"/>
    <s v="Ohio"/>
    <s v="Ramla's"/>
    <s v="No inmail sent"/>
    <x v="1"/>
    <m/>
    <m/>
    <n v="0"/>
    <m/>
    <m/>
    <m/>
    <m/>
    <m/>
    <m/>
    <m/>
    <m/>
    <m/>
  </r>
  <r>
    <n v="7261"/>
    <d v="2021-05-03T00:00:00"/>
    <n v="5"/>
    <x v="3"/>
    <s v="Shelley Krasnick"/>
    <s v="VP, Marketing Effectiveness"/>
    <s v="GfK"/>
    <x v="5"/>
    <s v="America"/>
    <s v="Washington"/>
    <s v="Ramla's"/>
    <s v="No inmail sent"/>
    <x v="1"/>
    <m/>
    <m/>
    <n v="0"/>
    <m/>
    <m/>
    <m/>
    <m/>
    <m/>
    <m/>
    <m/>
    <m/>
    <m/>
  </r>
  <r>
    <n v="7262"/>
    <d v="2021-05-03T00:00:00"/>
    <n v="5"/>
    <x v="3"/>
    <s v="Stuart Schwartz"/>
    <s v="Managing Director, New Business, Corporate Marketing &amp; Partnerships"/>
    <s v="in4mation insights"/>
    <x v="5"/>
    <s v="America"/>
    <s v="New Jersey"/>
    <s v="Ramla's"/>
    <s v="No inmail sent"/>
    <x v="1"/>
    <m/>
    <m/>
    <n v="0"/>
    <m/>
    <m/>
    <m/>
    <m/>
    <m/>
    <m/>
    <m/>
    <m/>
    <m/>
  </r>
  <r>
    <n v="7263"/>
    <d v="2021-04-06T00:00:00"/>
    <n v="4"/>
    <x v="3"/>
    <s v="Kiran Chodavarapu"/>
    <s v="Data Analytics Manager"/>
    <s v="Volkswagen Canada"/>
    <x v="8"/>
    <s v="America"/>
    <s v="Canada "/>
    <s v="Ramla's"/>
    <s v="No inmail sent"/>
    <x v="0"/>
    <d v="2021-04-05T00:00:00"/>
    <d v="2022-02-08T00:00:00"/>
    <n v="2"/>
    <m/>
    <m/>
    <s v="Positive_FS"/>
    <d v="2021-05-19T00:00:00"/>
    <s v="kiran.chodavarapu@vw.ca"/>
    <m/>
    <m/>
    <m/>
    <m/>
  </r>
  <r>
    <n v="7264"/>
    <d v="2021-05-03T00:00:00"/>
    <n v="5"/>
    <x v="3"/>
    <s v="Christian Kugel"/>
    <s v="VP, Research &amp; Insights"/>
    <s v="R/GA"/>
    <x v="5"/>
    <s v="America"/>
    <s v="New York"/>
    <s v="Ramla's"/>
    <s v="No inmail sent"/>
    <x v="1"/>
    <m/>
    <m/>
    <n v="0"/>
    <m/>
    <m/>
    <m/>
    <m/>
    <m/>
    <m/>
    <m/>
    <m/>
    <m/>
  </r>
  <r>
    <n v="7265"/>
    <d v="2021-04-06T00:00:00"/>
    <n v="4"/>
    <x v="3"/>
    <s v="David Chalk"/>
    <s v="Sr Director Insights, Meals and Beverages"/>
    <s v="Campbell Soup"/>
    <x v="0"/>
    <s v="America"/>
    <s v="Philadelphia"/>
    <s v="Ramla's"/>
    <s v="No inmail sent"/>
    <x v="0"/>
    <d v="2021-03-30T00:00:00"/>
    <d v="2021-04-27T00:00:00"/>
    <n v="4"/>
    <m/>
    <m/>
    <s v="Neutral"/>
    <d v="2021-04-27T00:00:00"/>
    <m/>
    <m/>
    <m/>
    <m/>
    <m/>
  </r>
  <r>
    <n v="7266"/>
    <d v="2021-05-03T00:00:00"/>
    <n v="5"/>
    <x v="3"/>
    <s v="Julie Androlowicz Maehr"/>
    <s v="Vice President, Client Insights"/>
    <s v="(m)PHASIZE"/>
    <x v="5"/>
    <s v="America"/>
    <m/>
    <s v="Ramla's"/>
    <s v="No inmail sent"/>
    <x v="1"/>
    <m/>
    <m/>
    <n v="0"/>
    <m/>
    <m/>
    <m/>
    <m/>
    <m/>
    <m/>
    <m/>
    <m/>
    <m/>
  </r>
  <r>
    <n v="7267"/>
    <d v="2021-05-03T00:00:00"/>
    <n v="5"/>
    <x v="3"/>
    <s v="Elena Klau"/>
    <s v="Global Chief Strategy Officer &amp; Chief Analytics Officer"/>
    <s v="Momentum Worldwide"/>
    <x v="1"/>
    <s v="America"/>
    <s v="New York"/>
    <s v="Ramla's"/>
    <s v="No inmail sent"/>
    <x v="0"/>
    <d v="2021-07-16T00:00:00"/>
    <d v="2022-01-25T00:00:00"/>
    <n v="1"/>
    <m/>
    <m/>
    <m/>
    <m/>
    <m/>
    <m/>
    <m/>
    <m/>
    <m/>
  </r>
  <r>
    <n v="7268"/>
    <d v="2021-05-03T00:00:00"/>
    <n v="5"/>
    <x v="3"/>
    <s v="Jillian Payne"/>
    <s v="Vice President, Data Science"/>
    <s v="84.51˚"/>
    <x v="5"/>
    <s v="America"/>
    <s v="Ohio"/>
    <s v="Ramla's"/>
    <s v="No inmail sent"/>
    <x v="1"/>
    <m/>
    <m/>
    <n v="0"/>
    <m/>
    <m/>
    <m/>
    <m/>
    <m/>
    <m/>
    <m/>
    <m/>
    <m/>
  </r>
  <r>
    <n v="7269"/>
    <d v="2021-05-03T00:00:00"/>
    <n v="5"/>
    <x v="3"/>
    <s v="Elisa Vitalo"/>
    <s v="Senior Vice President"/>
    <s v="Edelman Data and Intelligence"/>
    <x v="5"/>
    <s v="America"/>
    <s v="New York"/>
    <s v="Ramla's"/>
    <s v="No inmail sent"/>
    <x v="1"/>
    <m/>
    <m/>
    <n v="0"/>
    <m/>
    <m/>
    <m/>
    <m/>
    <m/>
    <m/>
    <m/>
    <m/>
    <m/>
  </r>
  <r>
    <n v="7270"/>
    <d v="2021-05-03T00:00:00"/>
    <n v="5"/>
    <x v="3"/>
    <s v="Dino Fire"/>
    <s v="President, Market Research &amp; Data Science"/>
    <s v="datadecisions Group"/>
    <x v="5"/>
    <s v="America"/>
    <s v="North Carolina"/>
    <s v="Ramla's"/>
    <s v="No inmail sent"/>
    <x v="1"/>
    <m/>
    <m/>
    <n v="0"/>
    <m/>
    <m/>
    <m/>
    <m/>
    <m/>
    <m/>
    <m/>
    <m/>
    <m/>
  </r>
  <r>
    <n v="7271"/>
    <d v="2021-05-03T00:00:00"/>
    <n v="5"/>
    <x v="3"/>
    <s v="Scott Sorensen"/>
    <s v="Director Of Marketing Operations and Analytics"/>
    <s v="DISH Network"/>
    <x v="12"/>
    <s v="America"/>
    <s v="Colorado"/>
    <s v="Ramla's"/>
    <s v="No inmail sent"/>
    <x v="1"/>
    <m/>
    <m/>
    <n v="0"/>
    <m/>
    <m/>
    <m/>
    <m/>
    <m/>
    <m/>
    <m/>
    <m/>
    <m/>
  </r>
  <r>
    <n v="7272"/>
    <d v="2021-05-03T00:00:00"/>
    <n v="5"/>
    <x v="3"/>
    <s v="Lori Beaton Riggs"/>
    <s v="Division Vice President of Enterprise Marketing"/>
    <s v="Kindred Healthcare"/>
    <x v="13"/>
    <s v="America"/>
    <s v="Kentucky"/>
    <s v="Ramla's"/>
    <s v="No inmail sent"/>
    <x v="1"/>
    <m/>
    <m/>
    <n v="0"/>
    <m/>
    <m/>
    <m/>
    <m/>
    <m/>
    <m/>
    <m/>
    <m/>
    <m/>
  </r>
  <r>
    <n v="7273"/>
    <d v="2021-05-03T00:00:00"/>
    <n v="5"/>
    <x v="3"/>
    <s v="Robby Douglas"/>
    <s v="Data Planning Director"/>
    <s v="Jellyfish"/>
    <x v="1"/>
    <s v="America"/>
    <s v="New York"/>
    <s v="Ramla's"/>
    <s v="No inmail sent"/>
    <x v="1"/>
    <m/>
    <m/>
    <n v="0"/>
    <m/>
    <m/>
    <m/>
    <m/>
    <m/>
    <m/>
    <m/>
    <m/>
    <m/>
  </r>
  <r>
    <n v="7274"/>
    <d v="2021-05-03T00:00:00"/>
    <n v="5"/>
    <x v="3"/>
    <s v="Alex Davies"/>
    <s v="VP of Analytics"/>
    <s v="Jellyfish"/>
    <x v="1"/>
    <s v="Europe"/>
    <s v="United Kingdom"/>
    <s v="Ramla's"/>
    <s v="No inmail sent"/>
    <x v="1"/>
    <m/>
    <m/>
    <n v="0"/>
    <m/>
    <m/>
    <m/>
    <m/>
    <m/>
    <m/>
    <m/>
    <m/>
    <m/>
  </r>
  <r>
    <n v="7275"/>
    <d v="2021-05-03T00:00:00"/>
    <n v="5"/>
    <x v="3"/>
    <s v="Eva Casado Regueras"/>
    <s v="Marketing Intelligence Director"/>
    <s v="Omnicom Media Group"/>
    <x v="1"/>
    <s v="Europe"/>
    <s v="Spain"/>
    <s v="Ramla's"/>
    <s v="No inmail sent"/>
    <x v="1"/>
    <m/>
    <m/>
    <n v="0"/>
    <m/>
    <m/>
    <m/>
    <m/>
    <m/>
    <m/>
    <m/>
    <m/>
    <m/>
  </r>
  <r>
    <n v="7276"/>
    <d v="2021-05-03T00:00:00"/>
    <n v="5"/>
    <x v="3"/>
    <s v="Saket Batra"/>
    <s v="Director Business Analytics"/>
    <s v="Pearson"/>
    <x v="4"/>
    <s v="America"/>
    <s v="California"/>
    <s v="Ramla's"/>
    <s v="No inmail sent"/>
    <x v="1"/>
    <m/>
    <m/>
    <n v="0"/>
    <m/>
    <m/>
    <m/>
    <m/>
    <m/>
    <m/>
    <m/>
    <m/>
    <m/>
  </r>
  <r>
    <n v="7277"/>
    <d v="2021-05-03T00:00:00"/>
    <n v="5"/>
    <x v="3"/>
    <s v="Mick Armstrong"/>
    <s v="Head of Digital and Data"/>
    <s v="Samsung"/>
    <x v="7"/>
    <s v="Australia"/>
    <s v="Australia"/>
    <s v="Ramla's"/>
    <s v="No inmail sent"/>
    <x v="1"/>
    <m/>
    <m/>
    <n v="0"/>
    <m/>
    <m/>
    <m/>
    <m/>
    <m/>
    <m/>
    <m/>
    <m/>
    <m/>
  </r>
  <r>
    <n v="7278"/>
    <d v="2021-04-06T00:00:00"/>
    <n v="4"/>
    <x v="2"/>
    <s v="Audrey Seiter"/>
    <s v="US eCommerce Insights &amp; Analytics Leader"/>
    <s v=" Mondelēz International"/>
    <x v="3"/>
    <s v="America"/>
    <s v="Arkansas"/>
    <s v="Ramla's"/>
    <s v="No inmail sent"/>
    <x v="0"/>
    <d v="2021-03-31T00:00:00"/>
    <d v="2021-07-28T00:00:00"/>
    <n v="7"/>
    <m/>
    <m/>
    <s v="None"/>
    <m/>
    <m/>
    <m/>
    <m/>
    <m/>
    <s v="LI message sent "/>
  </r>
  <r>
    <n v="7279"/>
    <d v="2021-05-03T00:00:00"/>
    <n v="5"/>
    <x v="3"/>
    <s v="Craig Smith"/>
    <s v="SVP, Research"/>
    <s v="UM Worldwide"/>
    <x v="5"/>
    <s v="America"/>
    <s v="Connecticut"/>
    <s v="Ramla's"/>
    <s v="No inmail sent"/>
    <x v="0"/>
    <d v="2021-07-01T00:00:00"/>
    <d v="2021-07-08T00:00:00"/>
    <n v="7"/>
    <m/>
    <m/>
    <s v="Neutral"/>
    <d v="2021-08-07T00:00:00"/>
    <m/>
    <m/>
    <m/>
    <m/>
    <m/>
  </r>
  <r>
    <n v="7280"/>
    <d v="2021-05-03T00:00:00"/>
    <n v="5"/>
    <x v="3"/>
    <s v="Gengming Chen"/>
    <s v="Director of Analytics"/>
    <s v="Location3"/>
    <x v="1"/>
    <s v="America"/>
    <s v="Colorado"/>
    <s v="Ramla's"/>
    <s v="No inmail sent"/>
    <x v="1"/>
    <m/>
    <m/>
    <n v="0"/>
    <m/>
    <m/>
    <m/>
    <m/>
    <m/>
    <m/>
    <m/>
    <m/>
    <m/>
  </r>
  <r>
    <n v="7281"/>
    <d v="2021-04-06T00:00:00"/>
    <n v="4"/>
    <x v="2"/>
    <s v="Allison Devera"/>
    <s v="ompany Planning &amp; Marketing Effectiveness"/>
    <s v="Gap"/>
    <x v="0"/>
    <s v="America"/>
    <s v="New York"/>
    <s v="Ramla's"/>
    <s v="No inmail sent"/>
    <x v="0"/>
    <m/>
    <d v="2021-03-30T00:00:00"/>
    <n v="3"/>
    <m/>
    <n v="351"/>
    <s v="Negative"/>
    <m/>
    <m/>
    <m/>
    <m/>
    <m/>
    <s v="No thanks "/>
  </r>
  <r>
    <n v="7282"/>
    <d v="2021-05-03T00:00:00"/>
    <n v="5"/>
    <x v="3"/>
    <s v="Vishakha Bhave"/>
    <s v="Sr. Analytics Consultant"/>
    <s v="Constant Analytics"/>
    <x v="5"/>
    <s v="America"/>
    <s v="Georgia"/>
    <s v="Ramla's"/>
    <s v="No inmail sent"/>
    <x v="1"/>
    <m/>
    <m/>
    <n v="0"/>
    <m/>
    <m/>
    <m/>
    <m/>
    <m/>
    <m/>
    <m/>
    <m/>
    <m/>
  </r>
  <r>
    <n v="7283"/>
    <d v="2021-05-03T00:00:00"/>
    <n v="5"/>
    <x v="3"/>
    <s v="Alice Porrati"/>
    <s v="Head of Business Consulting"/>
    <s v="GroupM"/>
    <x v="1"/>
    <s v="Europe"/>
    <s v="Italy"/>
    <s v="Ramla's"/>
    <s v="No inmail sent"/>
    <x v="0"/>
    <d v="2021-07-02T00:00:00"/>
    <d v="2022-01-25T00:00:00"/>
    <n v="1"/>
    <m/>
    <m/>
    <m/>
    <m/>
    <m/>
    <m/>
    <m/>
    <m/>
    <m/>
  </r>
  <r>
    <n v="7284"/>
    <d v="2021-05-03T00:00:00"/>
    <n v="5"/>
    <x v="3"/>
    <s v="Svetlana Filipson"/>
    <s v="Head of Analytics"/>
    <s v="DELVE"/>
    <x v="5"/>
    <s v="America"/>
    <s v="Colorado"/>
    <s v="Ramla's"/>
    <s v="No inmail sent"/>
    <x v="1"/>
    <m/>
    <m/>
    <n v="0"/>
    <m/>
    <m/>
    <m/>
    <m/>
    <m/>
    <m/>
    <m/>
    <m/>
    <m/>
  </r>
  <r>
    <n v="7285"/>
    <d v="2021-05-03T00:00:00"/>
    <n v="5"/>
    <x v="3"/>
    <s v="Sam L."/>
    <s v="Sr. Director of Measurement, Analytics &amp; Insight, Audience &amp; Content Measurement"/>
    <s v="Viacom"/>
    <x v="12"/>
    <s v="America"/>
    <s v="New York"/>
    <s v="Ramla's"/>
    <s v="No inmail sent"/>
    <x v="1"/>
    <m/>
    <m/>
    <n v="0"/>
    <m/>
    <m/>
    <m/>
    <m/>
    <m/>
    <m/>
    <m/>
    <m/>
    <m/>
  </r>
  <r>
    <n v="7286"/>
    <d v="2021-05-03T00:00:00"/>
    <n v="5"/>
    <x v="3"/>
    <s v="Matt Voss"/>
    <s v="Executive Director"/>
    <s v="The NPD Group"/>
    <x v="5"/>
    <s v="America"/>
    <s v="Illinois"/>
    <s v="Ramla's"/>
    <s v="No inmail sent"/>
    <x v="1"/>
    <m/>
    <m/>
    <n v="0"/>
    <m/>
    <m/>
    <m/>
    <m/>
    <m/>
    <m/>
    <m/>
    <m/>
    <m/>
  </r>
  <r>
    <n v="7287"/>
    <d v="2021-04-06T00:00:00"/>
    <n v="4"/>
    <x v="3"/>
    <s v="Cosmin Naziru"/>
    <s v="Senior Finance Analyst, Pricing and Promotion"/>
    <s v="Stop &amp; Shop"/>
    <x v="0"/>
    <s v="America"/>
    <s v="Washington"/>
    <s v="Ramla's"/>
    <s v="No inmail sent"/>
    <x v="0"/>
    <d v="2021-03-30T00:00:00"/>
    <d v="2022-02-21T00:00:00"/>
    <n v="2"/>
    <m/>
    <m/>
    <m/>
    <m/>
    <m/>
    <m/>
    <m/>
    <m/>
    <m/>
  </r>
  <r>
    <n v="7288"/>
    <d v="2021-05-03T00:00:00"/>
    <n v="5"/>
    <x v="3"/>
    <s v="Ryan Herzog"/>
    <s v="Director, Strategic Analytics"/>
    <s v="FCB"/>
    <x v="1"/>
    <s v="America"/>
    <s v="Illinois"/>
    <s v="Ramla's"/>
    <s v="No inmail sent"/>
    <x v="1"/>
    <m/>
    <m/>
    <n v="0"/>
    <m/>
    <m/>
    <m/>
    <m/>
    <m/>
    <m/>
    <m/>
    <m/>
    <m/>
  </r>
  <r>
    <n v="7289"/>
    <d v="2021-05-03T00:00:00"/>
    <n v="5"/>
    <x v="3"/>
    <s v="Sarah Minton"/>
    <s v="Senior Director, Media"/>
    <s v="Church's Chicken"/>
    <x v="0"/>
    <s v="America"/>
    <s v="Georgia"/>
    <s v="Ramla's"/>
    <s v="No inmail sent"/>
    <x v="1"/>
    <m/>
    <m/>
    <n v="0"/>
    <m/>
    <m/>
    <m/>
    <m/>
    <m/>
    <m/>
    <m/>
    <m/>
    <m/>
  </r>
  <r>
    <n v="7290"/>
    <d v="2021-04-06T00:00:00"/>
    <n v="4"/>
    <x v="3"/>
    <s v="Alicia Cameron"/>
    <s v="Brand Manager"/>
    <s v="Kimberly-Clark"/>
    <x v="3"/>
    <s v="America"/>
    <s v="Canada "/>
    <s v="Ramla's"/>
    <s v="No inmail sent"/>
    <x v="1"/>
    <m/>
    <m/>
    <n v="0"/>
    <m/>
    <m/>
    <m/>
    <m/>
    <m/>
    <m/>
    <m/>
    <m/>
    <m/>
  </r>
  <r>
    <n v="7291"/>
    <d v="2021-05-03T00:00:00"/>
    <n v="5"/>
    <x v="3"/>
    <s v="Ramesh Yerramsetti"/>
    <s v="Martech Strategist, Data Driven ML"/>
    <s v="Wells Fargo"/>
    <x v="10"/>
    <s v="America"/>
    <s v="Washington"/>
    <s v="Ramla's"/>
    <s v="No inmail sent"/>
    <x v="1"/>
    <m/>
    <m/>
    <n v="0"/>
    <m/>
    <m/>
    <m/>
    <m/>
    <m/>
    <m/>
    <m/>
    <m/>
    <m/>
  </r>
  <r>
    <n v="7292"/>
    <d v="2021-04-06T00:00:00"/>
    <n v="4"/>
    <x v="3"/>
    <s v="Jerry Shaji Punnoose"/>
    <s v="Analyst, Marketing &amp; Decision Sciences"/>
    <s v="Outcome Health"/>
    <x v="13"/>
    <s v="America"/>
    <s v="New York"/>
    <s v="Ramla's"/>
    <s v="No inmail sent"/>
    <x v="0"/>
    <d v="2021-03-28T00:00:00"/>
    <m/>
    <n v="0"/>
    <m/>
    <m/>
    <s v="Neutral"/>
    <d v="2021-03-30T00:00:00"/>
    <m/>
    <m/>
    <m/>
    <m/>
    <m/>
  </r>
  <r>
    <n v="7293"/>
    <d v="2021-04-06T00:00:00"/>
    <n v="4"/>
    <x v="0"/>
    <s v="Maja Biniewicz"/>
    <s v="Chief Business Officer"/>
    <s v="K2 Precise"/>
    <x v="1"/>
    <s v="Europe"/>
    <s v="Poland"/>
    <s v="Ramla's"/>
    <s v="No inmail sent"/>
    <x v="0"/>
    <d v="2021-04-01T00:00:00"/>
    <m/>
    <n v="0"/>
    <m/>
    <n v="349"/>
    <m/>
    <m/>
    <m/>
    <m/>
    <m/>
    <m/>
    <m/>
  </r>
  <r>
    <n v="7294"/>
    <d v="2021-04-06T00:00:00"/>
    <n v="4"/>
    <x v="2"/>
    <s v="Murthy Peri"/>
    <s v="Marketing Technology Executive"/>
    <s v="Bank of America"/>
    <x v="10"/>
    <s v="America"/>
    <s v="Massachusetts"/>
    <s v="Ramla's"/>
    <s v="No inmail sent"/>
    <x v="0"/>
    <d v="2021-05-28T00:00:00"/>
    <d v="2021-07-28T00:00:00"/>
    <n v="7"/>
    <m/>
    <m/>
    <s v="Negative"/>
    <d v="2021-07-29T00:00:00"/>
    <m/>
    <m/>
    <m/>
    <m/>
    <m/>
  </r>
  <r>
    <n v="7295"/>
    <d v="2021-04-06T00:00:00"/>
    <n v="4"/>
    <x v="2"/>
    <s v="Andrew Jastrzembski"/>
    <s v="Senior Marketing Measurement Effectiveness Manager"/>
    <s v="Charles Schwab"/>
    <x v="10"/>
    <s v="America"/>
    <s v="Colorado"/>
    <s v="Ramla's"/>
    <s v="No inmail sent"/>
    <x v="0"/>
    <m/>
    <d v="2021-07-28T00:00:00"/>
    <n v="7"/>
    <m/>
    <m/>
    <m/>
    <m/>
    <m/>
    <m/>
    <m/>
    <m/>
    <s v="LI message sent "/>
  </r>
  <r>
    <n v="7296"/>
    <d v="2021-05-03T00:00:00"/>
    <n v="5"/>
    <x v="3"/>
    <s v="Matthew Pharr"/>
    <s v="Managing Director"/>
    <s v="Accenture Interactive"/>
    <x v="1"/>
    <s v="America"/>
    <s v="California"/>
    <s v="Ramla's"/>
    <s v="No inmail sent"/>
    <x v="1"/>
    <m/>
    <m/>
    <n v="0"/>
    <m/>
    <m/>
    <m/>
    <m/>
    <m/>
    <m/>
    <m/>
    <m/>
    <m/>
  </r>
  <r>
    <n v="7297"/>
    <d v="2021-04-06T00:00:00"/>
    <n v="4"/>
    <x v="2"/>
    <s v="John Andrew, MBA"/>
    <s v="Senior Analyst, Marketing Analytics &amp; Measurement Lead"/>
    <s v="Ovative Group"/>
    <x v="1"/>
    <s v="America"/>
    <s v="Minnesota"/>
    <s v="Ramla's"/>
    <s v="No inmail sent"/>
    <x v="0"/>
    <m/>
    <d v="2021-07-28T00:00:00"/>
    <n v="7"/>
    <m/>
    <m/>
    <m/>
    <m/>
    <m/>
    <m/>
    <m/>
    <m/>
    <s v="Follow up message sent "/>
  </r>
  <r>
    <n v="7298"/>
    <d v="2021-05-03T00:00:00"/>
    <n v="5"/>
    <x v="3"/>
    <s v="Bruce McDoniel"/>
    <s v="Chief Analytics Officer"/>
    <s v="APVAS"/>
    <x v="2"/>
    <s v="America"/>
    <s v="Texas"/>
    <s v="Ramla's"/>
    <s v="No inmail sent"/>
    <x v="1"/>
    <m/>
    <m/>
    <n v="0"/>
    <m/>
    <m/>
    <m/>
    <m/>
    <m/>
    <m/>
    <m/>
    <m/>
    <m/>
  </r>
  <r>
    <n v="7299"/>
    <d v="2021-04-06T00:00:00"/>
    <n v="4"/>
    <x v="2"/>
    <s v="Carlos Pacheco"/>
    <s v="Marketing Analytics Consultant"/>
    <s v="Publix Super Markets"/>
    <x v="0"/>
    <s v="America"/>
    <s v="Florida"/>
    <s v="Ramla's"/>
    <s v="No inmail sent"/>
    <x v="0"/>
    <d v="2021-04-13T00:00:00"/>
    <m/>
    <n v="0"/>
    <m/>
    <m/>
    <s v="Negative"/>
    <m/>
    <m/>
    <m/>
    <m/>
    <m/>
    <s v="Not involved with MMM"/>
  </r>
  <r>
    <n v="7300"/>
    <d v="2021-05-03T00:00:00"/>
    <n v="5"/>
    <x v="3"/>
    <s v="Andrea Resnati"/>
    <s v="Integrated Media Specialist"/>
    <s v="IKEA"/>
    <x v="0"/>
    <s v="Europe"/>
    <s v="Italy"/>
    <s v="Ramla's"/>
    <s v="No inmail sent"/>
    <x v="1"/>
    <m/>
    <m/>
    <n v="0"/>
    <m/>
    <m/>
    <m/>
    <m/>
    <m/>
    <m/>
    <m/>
    <m/>
    <m/>
  </r>
  <r>
    <n v="7301"/>
    <d v="2021-05-03T00:00:00"/>
    <n v="5"/>
    <x v="3"/>
    <s v="Prashanth Promod"/>
    <s v="Manager- Customer Intelligence &amp; Analytics"/>
    <s v="Indigo"/>
    <x v="0"/>
    <s v="Europe"/>
    <s v="United Kingdom"/>
    <s v="Ramla's"/>
    <s v="No inmail sent"/>
    <x v="1"/>
    <m/>
    <m/>
    <n v="0"/>
    <m/>
    <m/>
    <m/>
    <m/>
    <m/>
    <m/>
    <m/>
    <m/>
    <m/>
  </r>
  <r>
    <n v="7302"/>
    <d v="2021-05-03T00:00:00"/>
    <n v="5"/>
    <x v="3"/>
    <s v="Chris Diener"/>
    <s v="President"/>
    <s v="The Analytics Team"/>
    <x v="5"/>
    <s v="America"/>
    <s v="Utah"/>
    <s v="Ramla's"/>
    <s v="No inmail sent"/>
    <x v="1"/>
    <m/>
    <m/>
    <n v="0"/>
    <m/>
    <m/>
    <m/>
    <m/>
    <m/>
    <m/>
    <m/>
    <m/>
    <m/>
  </r>
  <r>
    <n v="7303"/>
    <d v="2021-04-06T00:00:00"/>
    <n v="4"/>
    <x v="3"/>
    <s v="Jaya Singhal"/>
    <s v="Sr Manager, Analytics"/>
    <s v="Ariat International"/>
    <x v="3"/>
    <s v="America"/>
    <s v="Texas"/>
    <s v="Ramla's"/>
    <s v="No inmail sent"/>
    <x v="0"/>
    <d v="2021-04-13T00:00:00"/>
    <d v="2021-05-10T00:00:00"/>
    <n v="5"/>
    <m/>
    <m/>
    <s v="Negative"/>
    <d v="2021-05-11T00:00:00"/>
    <m/>
    <m/>
    <m/>
    <m/>
    <m/>
  </r>
  <r>
    <n v="7304"/>
    <d v="2021-05-04T00:00:00"/>
    <n v="5"/>
    <x v="3"/>
    <s v="Mara Devitt"/>
    <s v="Partner"/>
    <s v="McMillan Doolittle"/>
    <x v="2"/>
    <s v="America"/>
    <s v="Illinois"/>
    <s v="Ramla's"/>
    <s v="No inmail sent"/>
    <x v="1"/>
    <m/>
    <m/>
    <n v="0"/>
    <m/>
    <m/>
    <m/>
    <m/>
    <m/>
    <m/>
    <m/>
    <m/>
    <m/>
  </r>
  <r>
    <n v="7305"/>
    <d v="2021-04-06T00:00:00"/>
    <n v="4"/>
    <x v="3"/>
    <s v="Katerina Tsampounari"/>
    <s v="Business Intelligence Analyst"/>
    <s v="METRO AEBE"/>
    <x v="0"/>
    <s v="Europe"/>
    <s v="Greece"/>
    <s v="Ramla's"/>
    <s v="No inmail sent"/>
    <x v="0"/>
    <d v="2021-04-13T00:00:00"/>
    <d v="2022-01-27T00:00:00"/>
    <n v="1"/>
    <m/>
    <m/>
    <m/>
    <m/>
    <m/>
    <m/>
    <m/>
    <m/>
    <m/>
  </r>
  <r>
    <n v="7306"/>
    <d v="2021-04-06T00:00:00"/>
    <n v="4"/>
    <x v="2"/>
    <s v="Sharareh (Sheri) Dehkordi"/>
    <s v="Senior Marketing Data Scientist"/>
    <s v=" Designer Brands"/>
    <x v="0"/>
    <s v="America"/>
    <s v="Ohio"/>
    <s v="Ramla's"/>
    <s v="No inmail sent"/>
    <x v="0"/>
    <d v="2021-05-05T00:00:00"/>
    <d v="2021-07-07T00:00:00"/>
    <n v="7"/>
    <m/>
    <m/>
    <m/>
    <m/>
    <m/>
    <m/>
    <m/>
    <m/>
    <m/>
  </r>
  <r>
    <n v="7307"/>
    <d v="2021-04-06T00:00:00"/>
    <n v="4"/>
    <x v="2"/>
    <s v="Jason Dekyi"/>
    <s v="Manager, Digital Analytics"/>
    <s v="Total Wine &amp; More"/>
    <x v="0"/>
    <s v="America"/>
    <s v="Virginia"/>
    <s v="Ramla's"/>
    <s v="No inmail sent"/>
    <x v="0"/>
    <d v="2021-04-13T00:00:00"/>
    <d v="2021-07-07T00:00:00"/>
    <n v="7"/>
    <m/>
    <m/>
    <m/>
    <m/>
    <m/>
    <m/>
    <m/>
    <m/>
    <s v="LI message sent"/>
  </r>
  <r>
    <n v="7308"/>
    <d v="2021-04-06T00:00:00"/>
    <n v="4"/>
    <x v="3"/>
    <s v="Zeman Bhunnoo"/>
    <s v="Group head of Marketing Science &amp; commercial analytics"/>
    <s v="Nestlé"/>
    <x v="3"/>
    <m/>
    <m/>
    <s v="Ramla's"/>
    <s v="No inmail sent"/>
    <x v="1"/>
    <m/>
    <m/>
    <n v="0"/>
    <m/>
    <m/>
    <m/>
    <m/>
    <m/>
    <m/>
    <m/>
    <m/>
    <m/>
  </r>
  <r>
    <n v="7309"/>
    <d v="2021-04-06T00:00:00"/>
    <n v="4"/>
    <x v="2"/>
    <s v="Chao Zhong"/>
    <s v="Senior Manager, Data Science"/>
    <s v="Wish"/>
    <x v="4"/>
    <s v="America"/>
    <s v="Seattle"/>
    <s v="Ramla's"/>
    <s v="No inmail sent"/>
    <x v="1"/>
    <m/>
    <m/>
    <n v="0"/>
    <m/>
    <m/>
    <m/>
    <m/>
    <m/>
    <m/>
    <m/>
    <m/>
    <m/>
  </r>
  <r>
    <n v="7310"/>
    <d v="2021-04-06T00:00:00"/>
    <n v="4"/>
    <x v="2"/>
    <s v="Rajshankar Thottakara Lakshminarayanan"/>
    <s v="Manager - Data enablement &amp; online customer strategy"/>
    <s v="The Home Depot"/>
    <x v="0"/>
    <s v="America"/>
    <s v="Georgia"/>
    <s v="Ramla's"/>
    <s v="No inmail sent"/>
    <x v="1"/>
    <m/>
    <m/>
    <n v="0"/>
    <m/>
    <m/>
    <m/>
    <m/>
    <m/>
    <m/>
    <m/>
    <m/>
    <m/>
  </r>
  <r>
    <n v="7311"/>
    <d v="2021-04-06T00:00:00"/>
    <n v="4"/>
    <x v="2"/>
    <s v="Lalit Jain"/>
    <s v="Marketing Analytics, Tech &amp; Science"/>
    <s v="Chewy"/>
    <x v="0"/>
    <s v="America"/>
    <s v="Miami"/>
    <s v="Ramla's"/>
    <s v="No inmail sent"/>
    <x v="1"/>
    <m/>
    <m/>
    <n v="0"/>
    <m/>
    <m/>
    <m/>
    <m/>
    <m/>
    <m/>
    <m/>
    <m/>
    <m/>
  </r>
  <r>
    <n v="7312"/>
    <d v="2021-04-06T00:00:00"/>
    <n v="4"/>
    <x v="2"/>
    <s v="Raghav Nargotra"/>
    <s v="Analytics Manager"/>
    <s v="7-Eleven"/>
    <x v="0"/>
    <s v="America"/>
    <s v="Texas"/>
    <s v="Ramla's"/>
    <s v="No inmail sent"/>
    <x v="1"/>
    <m/>
    <m/>
    <n v="0"/>
    <m/>
    <m/>
    <m/>
    <m/>
    <m/>
    <m/>
    <m/>
    <m/>
    <m/>
  </r>
  <r>
    <n v="7313"/>
    <d v="2021-04-06T00:00:00"/>
    <n v="4"/>
    <x v="2"/>
    <s v="Josh Eide"/>
    <s v="Marketing Analytics &amp; Data Science, Marketing Offers"/>
    <s v="Kohl's"/>
    <x v="0"/>
    <s v="America"/>
    <s v="Wisconsin"/>
    <s v="Ramla's"/>
    <s v="No inmail sent"/>
    <x v="1"/>
    <m/>
    <m/>
    <n v="0"/>
    <m/>
    <m/>
    <m/>
    <m/>
    <m/>
    <m/>
    <m/>
    <m/>
    <m/>
  </r>
  <r>
    <n v="7314"/>
    <d v="2021-04-06T00:00:00"/>
    <n v="4"/>
    <x v="2"/>
    <s v="Devin Walsh"/>
    <s v="Head Of Marketing"/>
    <s v="Evenly Technologies Inc."/>
    <x v="13"/>
    <s v="America"/>
    <s v="Maryland"/>
    <s v="Ramla's"/>
    <s v="No inmail sent"/>
    <x v="1"/>
    <m/>
    <m/>
    <n v="0"/>
    <m/>
    <m/>
    <m/>
    <m/>
    <m/>
    <m/>
    <m/>
    <m/>
    <m/>
  </r>
  <r>
    <n v="7315"/>
    <d v="2021-04-06T00:00:00"/>
    <n v="4"/>
    <x v="2"/>
    <s v="Daryl Millar"/>
    <s v="Chief Growth Officer"/>
    <s v=" Yogasleep (Formerly Marpac)"/>
    <x v="3"/>
    <s v="America"/>
    <s v="Texas"/>
    <s v="Ramla's"/>
    <s v="No inmail sent"/>
    <x v="1"/>
    <m/>
    <m/>
    <n v="0"/>
    <m/>
    <m/>
    <m/>
    <m/>
    <m/>
    <m/>
    <m/>
    <m/>
    <m/>
  </r>
  <r>
    <n v="7316"/>
    <d v="2021-04-07T00:00:00"/>
    <n v="4"/>
    <x v="2"/>
    <s v="Michael Kim"/>
    <s v="Director of Marketing Analytics"/>
    <s v="Performics"/>
    <x v="1"/>
    <s v="America"/>
    <s v="Illinois"/>
    <s v="Ramla's"/>
    <s v="No inmail sent"/>
    <x v="1"/>
    <m/>
    <m/>
    <n v="0"/>
    <m/>
    <m/>
    <m/>
    <m/>
    <m/>
    <m/>
    <m/>
    <m/>
    <m/>
  </r>
  <r>
    <n v="7317"/>
    <d v="2021-05-04T00:00:00"/>
    <n v="5"/>
    <x v="3"/>
    <s v="Laurie Lai"/>
    <s v="GM Marketing"/>
    <s v="Kmart"/>
    <x v="0"/>
    <s v="Australia"/>
    <s v="Australia"/>
    <s v="Ramla's"/>
    <s v="No inmail sent"/>
    <x v="1"/>
    <m/>
    <m/>
    <n v="0"/>
    <m/>
    <m/>
    <m/>
    <m/>
    <m/>
    <m/>
    <m/>
    <m/>
    <m/>
  </r>
  <r>
    <n v="7318"/>
    <d v="2021-05-04T00:00:00"/>
    <n v="5"/>
    <x v="3"/>
    <s v="Stuart Chard"/>
    <s v="Executive General Manager Strategy"/>
    <s v="Baby Bunting"/>
    <x v="0"/>
    <s v="Australia"/>
    <s v="Australia"/>
    <s v="Ramla's"/>
    <s v="No inmail sent"/>
    <x v="1"/>
    <m/>
    <m/>
    <n v="0"/>
    <m/>
    <m/>
    <m/>
    <m/>
    <m/>
    <m/>
    <m/>
    <m/>
    <m/>
  </r>
  <r>
    <n v="7319"/>
    <d v="2021-05-04T00:00:00"/>
    <n v="5"/>
    <x v="3"/>
    <s v="Christian Gersmeier"/>
    <s v="VP Media, Analytics &amp; Innovatio"/>
    <s v="ProSiebenSat.1 Media SE"/>
    <x v="12"/>
    <s v="Europe"/>
    <s v="Germany"/>
    <s v="Ramla's"/>
    <s v="No inmail sent"/>
    <x v="1"/>
    <m/>
    <m/>
    <n v="0"/>
    <m/>
    <m/>
    <m/>
    <m/>
    <m/>
    <m/>
    <m/>
    <m/>
    <m/>
  </r>
  <r>
    <n v="7320"/>
    <d v="2021-05-04T00:00:00"/>
    <n v="5"/>
    <x v="3"/>
    <s v="Silvia Bonomolo"/>
    <s v="Vice President Gucci Beauty"/>
    <s v="Coty"/>
    <x v="0"/>
    <s v="Europe"/>
    <s v="France"/>
    <s v="Ramla's"/>
    <s v="No inmail sent"/>
    <x v="1"/>
    <m/>
    <m/>
    <n v="0"/>
    <m/>
    <m/>
    <m/>
    <m/>
    <m/>
    <m/>
    <m/>
    <m/>
    <m/>
  </r>
  <r>
    <n v="7321"/>
    <d v="2021-05-04T00:00:00"/>
    <n v="5"/>
    <x v="3"/>
    <s v="Sharon Otterman"/>
    <s v="Chief Marketing Officer"/>
    <s v="William Hill"/>
    <x v="12"/>
    <s v="America"/>
    <s v="New York"/>
    <s v="Ramla's"/>
    <s v="No inmail sent"/>
    <x v="1"/>
    <m/>
    <m/>
    <n v="0"/>
    <m/>
    <m/>
    <m/>
    <m/>
    <m/>
    <m/>
    <m/>
    <m/>
    <m/>
  </r>
  <r>
    <n v="7322"/>
    <d v="2021-04-07T00:00:00"/>
    <n v="4"/>
    <x v="2"/>
    <s v="Nathaniel Besser"/>
    <s v="Analytics Manager"/>
    <s v="Gelson's Markets"/>
    <x v="0"/>
    <s v="America"/>
    <s v="California"/>
    <s v="Ramla's"/>
    <s v="No inmail sent"/>
    <x v="1"/>
    <m/>
    <m/>
    <n v="0"/>
    <m/>
    <m/>
    <m/>
    <m/>
    <m/>
    <m/>
    <m/>
    <m/>
    <m/>
  </r>
  <r>
    <n v="7323"/>
    <d v="2021-05-04T00:00:00"/>
    <n v="5"/>
    <x v="3"/>
    <s v="Tom Caterina"/>
    <s v="Founder"/>
    <s v="TomCat BBQ"/>
    <x v="3"/>
    <s v="America"/>
    <s v="California"/>
    <s v="Ramla's"/>
    <s v="No inmail sent"/>
    <x v="1"/>
    <m/>
    <m/>
    <n v="0"/>
    <m/>
    <m/>
    <m/>
    <m/>
    <m/>
    <m/>
    <m/>
    <m/>
    <m/>
  </r>
  <r>
    <n v="7324"/>
    <d v="2021-05-04T00:00:00"/>
    <n v="5"/>
    <x v="3"/>
    <s v="William Chen"/>
    <s v="VP, Growth Marketing and Analytics"/>
    <s v="Spring Education Group"/>
    <x v="4"/>
    <s v="America"/>
    <s v="California"/>
    <s v="Ramla's"/>
    <s v="No inmail sent"/>
    <x v="1"/>
    <m/>
    <m/>
    <n v="0"/>
    <m/>
    <m/>
    <m/>
    <m/>
    <m/>
    <m/>
    <m/>
    <m/>
    <m/>
  </r>
  <r>
    <n v="7325"/>
    <d v="2021-04-07T00:00:00"/>
    <n v="4"/>
    <x v="0"/>
    <s v="Karen Murino"/>
    <s v="Director, Brand Marketing and Analytics"/>
    <s v="Publix Super Markets"/>
    <x v="0"/>
    <s v="America"/>
    <s v="Florida"/>
    <s v="Ramla's"/>
    <s v="No inmail sent"/>
    <x v="1"/>
    <m/>
    <m/>
    <n v="0"/>
    <m/>
    <m/>
    <m/>
    <m/>
    <m/>
    <m/>
    <m/>
    <m/>
    <m/>
  </r>
  <r>
    <n v="7326"/>
    <d v="2021-05-04T00:00:00"/>
    <n v="5"/>
    <x v="3"/>
    <s v="Natasha Hritzuk"/>
    <s v="VP Consumer Insights"/>
    <s v="WarnerMedia"/>
    <x v="12"/>
    <s v="America"/>
    <s v="New York"/>
    <s v="Ramla's"/>
    <s v="No inmail sent"/>
    <x v="1"/>
    <m/>
    <m/>
    <n v="0"/>
    <m/>
    <m/>
    <m/>
    <m/>
    <m/>
    <m/>
    <m/>
    <m/>
    <m/>
  </r>
  <r>
    <n v="7327"/>
    <d v="2021-04-07T00:00:00"/>
    <n v="4"/>
    <x v="0"/>
    <s v="Elisa K."/>
    <s v="VP, Media &amp; Digital Marketing"/>
    <s v="The TJX Companies, Inc."/>
    <x v="0"/>
    <s v="America"/>
    <s v="Massachusetts"/>
    <s v="Ramla's"/>
    <s v="No inmail sent"/>
    <x v="2"/>
    <m/>
    <m/>
    <n v="0"/>
    <m/>
    <m/>
    <m/>
    <m/>
    <m/>
    <m/>
    <m/>
    <m/>
    <m/>
  </r>
  <r>
    <n v="7328"/>
    <d v="2021-04-07T00:00:00"/>
    <n v="4"/>
    <x v="0"/>
    <s v="Brent Ray"/>
    <s v="Manager of Media &amp; Digital Marketing"/>
    <s v="The TJX Companies, Inc."/>
    <x v="0"/>
    <s v="America"/>
    <s v="Massachusetts"/>
    <s v="Ramla's"/>
    <s v="No inmail sent"/>
    <x v="1"/>
    <m/>
    <m/>
    <n v="0"/>
    <m/>
    <m/>
    <m/>
    <m/>
    <m/>
    <m/>
    <m/>
    <m/>
    <m/>
  </r>
  <r>
    <n v="7329"/>
    <d v="2021-04-07T00:00:00"/>
    <n v="4"/>
    <x v="0"/>
    <s v="Michael Chao"/>
    <s v="Senior Director Of Marketing"/>
    <s v="Dollar General"/>
    <x v="0"/>
    <s v="America"/>
    <s v="Tennessee"/>
    <s v="Ramla's"/>
    <s v="No inmail sent"/>
    <x v="0"/>
    <d v="2021-09-02T00:00:00"/>
    <m/>
    <n v="0"/>
    <m/>
    <m/>
    <m/>
    <m/>
    <m/>
    <m/>
    <m/>
    <m/>
    <m/>
  </r>
  <r>
    <n v="7330"/>
    <d v="2021-05-04T00:00:00"/>
    <n v="5"/>
    <x v="3"/>
    <s v="Subbu Hariharan"/>
    <s v="Director , Marketing Analytics"/>
    <s v="Intuit"/>
    <x v="7"/>
    <s v="America"/>
    <s v="California"/>
    <s v="Ramla's"/>
    <s v="No inmail sent"/>
    <x v="1"/>
    <m/>
    <m/>
    <n v="0"/>
    <m/>
    <m/>
    <m/>
    <m/>
    <m/>
    <m/>
    <m/>
    <m/>
    <m/>
  </r>
  <r>
    <n v="7331"/>
    <d v="2021-04-07T00:00:00"/>
    <n v="4"/>
    <x v="0"/>
    <s v="Tumblin Evelin"/>
    <s v="Marketing Director"/>
    <s v="Dollar General"/>
    <x v="0"/>
    <s v="America"/>
    <s v="California"/>
    <s v="Ramla's"/>
    <s v="No inmail sent"/>
    <x v="1"/>
    <m/>
    <m/>
    <n v="0"/>
    <m/>
    <m/>
    <m/>
    <m/>
    <m/>
    <m/>
    <m/>
    <m/>
    <m/>
  </r>
  <r>
    <n v="7332"/>
    <d v="2021-04-07T00:00:00"/>
    <n v="4"/>
    <x v="0"/>
    <s v="Chuck Hansen"/>
    <s v="VP Marketing Operations"/>
    <s v="Macy's"/>
    <x v="0"/>
    <s v="America"/>
    <s v="New York"/>
    <s v="Ramla's"/>
    <s v="No inmail sent"/>
    <x v="1"/>
    <m/>
    <m/>
    <n v="0"/>
    <m/>
    <m/>
    <m/>
    <m/>
    <m/>
    <m/>
    <m/>
    <m/>
    <m/>
  </r>
  <r>
    <n v="7333"/>
    <d v="2021-05-04T00:00:00"/>
    <n v="5"/>
    <x v="3"/>
    <s v="Carolyn Walsh"/>
    <s v="VP, APJ &amp; EMEA Marketing"/>
    <s v="SolarWinds"/>
    <x v="7"/>
    <s v="Europe"/>
    <s v="Ireland"/>
    <s v="Ramla's"/>
    <s v="No inmail sent"/>
    <x v="1"/>
    <m/>
    <m/>
    <n v="0"/>
    <m/>
    <m/>
    <m/>
    <m/>
    <m/>
    <m/>
    <m/>
    <m/>
    <m/>
  </r>
  <r>
    <n v="7334"/>
    <d v="2021-04-07T00:00:00"/>
    <n v="4"/>
    <x v="2"/>
    <s v="Unsal Cakmak"/>
    <s v="VP, Marketing Effectiveness and Digital Analytics"/>
    <s v="Macy's"/>
    <x v="0"/>
    <s v="America"/>
    <s v="New York"/>
    <s v="Ramla's"/>
    <s v="No inmail sent"/>
    <x v="1"/>
    <m/>
    <m/>
    <n v="0"/>
    <m/>
    <m/>
    <m/>
    <m/>
    <m/>
    <m/>
    <m/>
    <m/>
    <m/>
  </r>
  <r>
    <n v="7335"/>
    <d v="2021-05-04T00:00:00"/>
    <n v="5"/>
    <x v="3"/>
    <s v="Lauryl Schraedly"/>
    <s v="Global Head of Consumer Insights"/>
    <s v="Snap"/>
    <x v="4"/>
    <s v="America"/>
    <s v="California"/>
    <s v="Ramla's"/>
    <s v="No inmail sent"/>
    <x v="1"/>
    <m/>
    <m/>
    <n v="0"/>
    <m/>
    <m/>
    <m/>
    <m/>
    <m/>
    <m/>
    <m/>
    <m/>
    <m/>
  </r>
  <r>
    <n v="7336"/>
    <d v="2021-05-04T00:00:00"/>
    <n v="5"/>
    <x v="3"/>
    <s v="Shawna Thayer"/>
    <s v="SVP, Strategic Performance Management &amp; Analytics"/>
    <s v="Strategic Education"/>
    <x v="18"/>
    <s v="America"/>
    <s v="Minnesota"/>
    <s v="Ramla's"/>
    <s v="No inmail sent"/>
    <x v="1"/>
    <m/>
    <m/>
    <n v="0"/>
    <m/>
    <m/>
    <m/>
    <m/>
    <m/>
    <m/>
    <m/>
    <m/>
    <m/>
  </r>
  <r>
    <n v="7337"/>
    <d v="2021-05-04T00:00:00"/>
    <n v="5"/>
    <x v="3"/>
    <s v="Crystal Chou"/>
    <s v="Brand Group Director"/>
    <s v="Horizon Media"/>
    <x v="1"/>
    <s v="America"/>
    <s v="California"/>
    <s v="Ramla's"/>
    <s v="No inmail sent"/>
    <x v="1"/>
    <m/>
    <m/>
    <n v="0"/>
    <m/>
    <m/>
    <m/>
    <m/>
    <m/>
    <m/>
    <m/>
    <m/>
    <m/>
  </r>
  <r>
    <n v="7338"/>
    <d v="2021-05-04T00:00:00"/>
    <n v="5"/>
    <x v="3"/>
    <s v="Gareth H."/>
    <s v="Head of Business Insights &amp; CRM - UK and Ireland"/>
    <s v="Computacenter"/>
    <x v="7"/>
    <s v="Europe"/>
    <s v="United Kingdom"/>
    <s v="Ramla's"/>
    <s v="No inmail sent"/>
    <x v="1"/>
    <m/>
    <m/>
    <n v="0"/>
    <m/>
    <m/>
    <m/>
    <m/>
    <m/>
    <m/>
    <m/>
    <m/>
    <m/>
  </r>
  <r>
    <n v="7339"/>
    <d v="2021-05-04T00:00:00"/>
    <n v="5"/>
    <x v="3"/>
    <s v="Helen Sun"/>
    <s v="Director, Digital Marketing Analytics"/>
    <s v="Adidas"/>
    <x v="0"/>
    <s v="America"/>
    <s v="California"/>
    <s v="Ramla's"/>
    <s v="No inmail sent"/>
    <x v="1"/>
    <m/>
    <m/>
    <n v="0"/>
    <m/>
    <m/>
    <m/>
    <m/>
    <m/>
    <m/>
    <m/>
    <m/>
    <m/>
  </r>
  <r>
    <n v="7340"/>
    <d v="2021-04-07T00:00:00"/>
    <n v="4"/>
    <x v="0"/>
    <s v="Mark Rockers"/>
    <s v="Director, Promotion Planning"/>
    <s v="Macy's"/>
    <x v="0"/>
    <s v="America"/>
    <s v="New York"/>
    <s v="Ramla's"/>
    <s v="No inmail sent"/>
    <x v="1"/>
    <m/>
    <m/>
    <n v="0"/>
    <m/>
    <m/>
    <m/>
    <m/>
    <m/>
    <m/>
    <m/>
    <m/>
    <m/>
  </r>
  <r>
    <n v="7341"/>
    <d v="2021-04-07T00:00:00"/>
    <n v="4"/>
    <x v="0"/>
    <s v="Charles Craigle"/>
    <s v="Marketing Strategy Director"/>
    <s v="Macy's"/>
    <x v="0"/>
    <s v="America"/>
    <s v="New York"/>
    <s v="Ramla's"/>
    <s v="No inmail sent"/>
    <x v="1"/>
    <m/>
    <m/>
    <n v="0"/>
    <m/>
    <m/>
    <m/>
    <m/>
    <m/>
    <m/>
    <m/>
    <m/>
    <m/>
  </r>
  <r>
    <n v="7342"/>
    <d v="2021-05-04T00:00:00"/>
    <n v="5"/>
    <x v="3"/>
    <s v="Charles Midwinter"/>
    <s v="Head of Business Data Science"/>
    <s v="Asana"/>
    <x v="18"/>
    <s v="America"/>
    <s v="California"/>
    <s v="Ramla's"/>
    <s v="No inmail sent"/>
    <x v="1"/>
    <m/>
    <m/>
    <n v="0"/>
    <m/>
    <m/>
    <m/>
    <m/>
    <m/>
    <m/>
    <m/>
    <m/>
    <m/>
  </r>
  <r>
    <n v="7343"/>
    <d v="2021-05-04T00:00:00"/>
    <n v="5"/>
    <x v="3"/>
    <s v="Harinder Singh 1"/>
    <s v="Director Digital Marketing Strategy &amp; Analytics"/>
    <s v="Oportun"/>
    <x v="10"/>
    <s v="America"/>
    <s v="California"/>
    <s v="Ramla's"/>
    <s v="No inmail sent"/>
    <x v="1"/>
    <m/>
    <m/>
    <n v="0"/>
    <m/>
    <m/>
    <m/>
    <m/>
    <m/>
    <m/>
    <m/>
    <m/>
    <m/>
  </r>
  <r>
    <n v="7344"/>
    <d v="2021-05-04T00:00:00"/>
    <n v="5"/>
    <x v="3"/>
    <s v="Rama Motwani"/>
    <s v="Director, Data Technology Program Management"/>
    <s v="WWE"/>
    <x v="12"/>
    <s v="America"/>
    <s v="Connecticut"/>
    <s v="Ramla's"/>
    <s v="No inmail sent"/>
    <x v="1"/>
    <m/>
    <m/>
    <n v="0"/>
    <m/>
    <m/>
    <m/>
    <m/>
    <m/>
    <m/>
    <m/>
    <m/>
    <m/>
  </r>
  <r>
    <n v="7345"/>
    <d v="2021-04-07T00:00:00"/>
    <n v="4"/>
    <x v="0"/>
    <s v="David Timm"/>
    <s v="Interim Chief Marketing Officer, KFC"/>
    <s v="Yum! Brands"/>
    <x v="0"/>
    <s v="Europe"/>
    <s v="United Kingdom"/>
    <s v="Ramla's"/>
    <s v="No inmail sent"/>
    <x v="2"/>
    <m/>
    <m/>
    <n v="0"/>
    <m/>
    <m/>
    <m/>
    <m/>
    <m/>
    <m/>
    <m/>
    <m/>
    <m/>
  </r>
  <r>
    <n v="7346"/>
    <d v="2021-05-04T00:00:00"/>
    <n v="5"/>
    <x v="3"/>
    <s v="Shubha Jain"/>
    <s v="Head of Data, Analytics &amp; ML"/>
    <s v="CPO Commerce"/>
    <x v="4"/>
    <s v="America"/>
    <s v="California"/>
    <s v="Ramla's"/>
    <s v="No inmail sent"/>
    <x v="1"/>
    <m/>
    <m/>
    <n v="0"/>
    <m/>
    <m/>
    <m/>
    <m/>
    <m/>
    <m/>
    <m/>
    <m/>
    <m/>
  </r>
  <r>
    <n v="7347"/>
    <d v="2021-05-04T00:00:00"/>
    <n v="5"/>
    <x v="3"/>
    <s v="Patrick Brown"/>
    <s v="VP of Marketing Applied Analytics"/>
    <s v="Adobe"/>
    <x v="18"/>
    <s v="America"/>
    <s v="California"/>
    <s v="Ramla's"/>
    <s v="No inmail sent"/>
    <x v="1"/>
    <m/>
    <m/>
    <n v="0"/>
    <m/>
    <m/>
    <m/>
    <m/>
    <m/>
    <m/>
    <m/>
    <m/>
    <m/>
  </r>
  <r>
    <n v="7348"/>
    <d v="2021-05-04T00:00:00"/>
    <n v="5"/>
    <x v="3"/>
    <s v="Fangzi Huang"/>
    <s v="Senior Director, Data Science"/>
    <s v="Slice"/>
    <x v="7"/>
    <s v="America"/>
    <s v="New York"/>
    <s v="Ramla's"/>
    <s v="No inmail sent"/>
    <x v="1"/>
    <m/>
    <m/>
    <n v="0"/>
    <m/>
    <m/>
    <m/>
    <m/>
    <m/>
    <m/>
    <m/>
    <m/>
    <m/>
  </r>
  <r>
    <n v="7349"/>
    <d v="2021-04-07T00:00:00"/>
    <n v="4"/>
    <x v="0"/>
    <s v="Andrey Isaev"/>
    <s v="Head of Planning and Business Analysis"/>
    <s v="Yum! Brands"/>
    <x v="0"/>
    <s v="Europe"/>
    <s v="Russia"/>
    <s v="Ramla's"/>
    <s v="No inmail sent"/>
    <x v="1"/>
    <m/>
    <m/>
    <n v="0"/>
    <m/>
    <m/>
    <m/>
    <m/>
    <m/>
    <m/>
    <m/>
    <m/>
    <m/>
  </r>
  <r>
    <n v="7350"/>
    <d v="2021-05-04T00:00:00"/>
    <n v="5"/>
    <x v="3"/>
    <s v="Lisa Becchetti"/>
    <s v="Senior Director, Media &amp; Customer Strategy"/>
    <s v="Christopher and Banks"/>
    <x v="0"/>
    <s v="America"/>
    <s v="Minnesota"/>
    <s v="Ramla's"/>
    <s v="9/16/2021"/>
    <x v="1"/>
    <m/>
    <m/>
    <n v="0"/>
    <m/>
    <m/>
    <m/>
    <m/>
    <m/>
    <m/>
    <m/>
    <m/>
    <m/>
  </r>
  <r>
    <n v="7351"/>
    <d v="2021-04-07T00:00:00"/>
    <n v="4"/>
    <x v="0"/>
    <s v="Andrew Kwong"/>
    <s v="Marketing Manager"/>
    <s v="Yum! Brands"/>
    <x v="0"/>
    <s v="America"/>
    <s v="Toronto"/>
    <s v="Ramla's"/>
    <s v="No inmail sent"/>
    <x v="1"/>
    <m/>
    <m/>
    <n v="0"/>
    <m/>
    <m/>
    <m/>
    <m/>
    <m/>
    <m/>
    <m/>
    <m/>
    <m/>
  </r>
  <r>
    <n v="7352"/>
    <d v="2021-05-04T00:00:00"/>
    <n v="5"/>
    <x v="3"/>
    <s v="Sergey Shubin"/>
    <s v="Director of Advanced Analytics and Reporting"/>
    <s v="Brinker International"/>
    <x v="0"/>
    <s v="America"/>
    <s v="Texas"/>
    <s v="Ramla's"/>
    <s v="9/16/2021"/>
    <x v="1"/>
    <m/>
    <m/>
    <n v="0"/>
    <m/>
    <m/>
    <m/>
    <m/>
    <m/>
    <m/>
    <m/>
    <m/>
    <m/>
  </r>
  <r>
    <n v="7353"/>
    <d v="2021-05-04T00:00:00"/>
    <n v="5"/>
    <x v="3"/>
    <s v="Walid Laaraba"/>
    <s v="Senior Director, eCommerce &amp; Digital"/>
    <s v="Metro"/>
    <x v="0"/>
    <s v="America"/>
    <s v="Canada "/>
    <s v="Ramla's"/>
    <s v="No inmail sent"/>
    <x v="0"/>
    <d v="2021-07-29T00:00:00"/>
    <d v="2022-02-21T00:00:00"/>
    <n v="2"/>
    <m/>
    <m/>
    <m/>
    <m/>
    <m/>
    <m/>
    <m/>
    <m/>
    <m/>
  </r>
  <r>
    <n v="7354"/>
    <d v="2021-05-04T00:00:00"/>
    <n v="5"/>
    <x v="3"/>
    <s v="Mark Hand"/>
    <s v="Director of Marketing, Digital"/>
    <s v="Sport Clips Haircuts"/>
    <x v="0"/>
    <s v="America"/>
    <s v="Texas"/>
    <s v="Ramla's"/>
    <s v="No inmail sent"/>
    <x v="1"/>
    <m/>
    <m/>
    <n v="0"/>
    <m/>
    <m/>
    <m/>
    <m/>
    <m/>
    <m/>
    <m/>
    <m/>
    <m/>
  </r>
  <r>
    <n v="7355"/>
    <d v="2021-04-07T00:00:00"/>
    <n v="4"/>
    <x v="0"/>
    <s v="Jorge Torres"/>
    <s v="Chief Marketing Officer, KFC Germany, Denmark, Austria and Switzerland"/>
    <s v="Yum! Brands"/>
    <x v="0"/>
    <s v="Europe"/>
    <s v="Germany"/>
    <s v="Ramla's"/>
    <s v="No inmail sent"/>
    <x v="2"/>
    <m/>
    <m/>
    <n v="0"/>
    <m/>
    <m/>
    <m/>
    <m/>
    <m/>
    <m/>
    <m/>
    <m/>
    <m/>
  </r>
  <r>
    <n v="7356"/>
    <d v="2021-05-04T00:00:00"/>
    <n v="5"/>
    <x v="3"/>
    <s v="Jaap O. Tuinman"/>
    <s v="Head of Global Media and Marketing Technology"/>
    <s v="PlayStation"/>
    <x v="12"/>
    <s v="America"/>
    <s v="California"/>
    <s v="Ramla's"/>
    <s v="No inmail sent"/>
    <x v="1"/>
    <m/>
    <m/>
    <n v="0"/>
    <m/>
    <m/>
    <m/>
    <m/>
    <m/>
    <m/>
    <m/>
    <m/>
    <m/>
  </r>
  <r>
    <n v="7357"/>
    <d v="2021-04-07T00:00:00"/>
    <n v="4"/>
    <x v="2"/>
    <s v="Jessica Lai"/>
    <s v="Channel Marketing &amp; Analytics Manager"/>
    <s v="Goods iQ"/>
    <x v="3"/>
    <s v="America"/>
    <s v="Oregon"/>
    <s v="Ramla's"/>
    <s v="No inmail sent"/>
    <x v="1"/>
    <m/>
    <m/>
    <n v="0"/>
    <m/>
    <m/>
    <m/>
    <m/>
    <m/>
    <m/>
    <m/>
    <m/>
    <m/>
  </r>
  <r>
    <n v="7358"/>
    <d v="2021-04-07T00:00:00"/>
    <n v="4"/>
    <x v="2"/>
    <s v="Gislayne Casanova (Sole)"/>
    <s v="Senior Trade Marketing Manager"/>
    <s v="AlEn America"/>
    <x v="3"/>
    <s v="America"/>
    <s v="Texas"/>
    <s v="Ramla's"/>
    <s v="No inmail sent"/>
    <x v="0"/>
    <d v="2021-04-14T00:00:00"/>
    <d v="2021-10-14T00:00:00"/>
    <n v="10"/>
    <n v="3"/>
    <n v="153"/>
    <m/>
    <m/>
    <m/>
    <m/>
    <m/>
    <m/>
    <m/>
  </r>
  <r>
    <n v="7359"/>
    <d v="2021-04-07T00:00:00"/>
    <n v="4"/>
    <x v="2"/>
    <s v="Charley Mays"/>
    <s v="Vice President Marketing"/>
    <s v="Elmhurst® 1925"/>
    <x v="3"/>
    <s v="America"/>
    <s v="New York"/>
    <s v="Ramla's"/>
    <s v="No inmail sent"/>
    <x v="2"/>
    <m/>
    <m/>
    <n v="0"/>
    <m/>
    <m/>
    <m/>
    <m/>
    <m/>
    <m/>
    <m/>
    <m/>
    <m/>
  </r>
  <r>
    <n v="7360"/>
    <d v="2021-04-07T00:00:00"/>
    <n v="4"/>
    <x v="2"/>
    <s v="Shawn Wolf"/>
    <s v="Vice President, Business Insights - Data, Tools, and Innovation"/>
    <s v="Acosta Sales &amp; Marketing"/>
    <x v="2"/>
    <s v="America"/>
    <s v="Florida"/>
    <s v="Ramla's"/>
    <s v="No inmail sent"/>
    <x v="1"/>
    <m/>
    <m/>
    <n v="0"/>
    <m/>
    <m/>
    <m/>
    <m/>
    <m/>
    <m/>
    <m/>
    <m/>
    <s v="For partnership (helps CPG &amp; Retail brands improving their performance)"/>
  </r>
  <r>
    <n v="7361"/>
    <d v="2021-04-07T00:00:00"/>
    <n v="4"/>
    <x v="2"/>
    <s v="Michael Gold"/>
    <s v="Manager, Marketing &amp; Sales Procurement"/>
    <s v="Campbell Soup Company"/>
    <x v="3"/>
    <s v="America"/>
    <s v="Delaware"/>
    <s v="Ramla's"/>
    <s v="No inmail sent"/>
    <x v="0"/>
    <d v="2021-04-29T00:00:00"/>
    <d v="2021-05-05T00:00:00"/>
    <n v="5"/>
    <n v="1"/>
    <n v="315"/>
    <s v="Positive"/>
    <d v="2021-05-05T00:00:00"/>
    <m/>
    <m/>
    <m/>
    <m/>
    <m/>
  </r>
  <r>
    <n v="7362"/>
    <d v="2021-04-07T00:00:00"/>
    <n v="4"/>
    <x v="2"/>
    <s v="Michael Wallendjack"/>
    <s v="Data Scientist"/>
    <s v="Mars"/>
    <x v="3"/>
    <s v="America"/>
    <s v="New Jersey"/>
    <s v="Ramla's"/>
    <s v="No inmail sent"/>
    <x v="1"/>
    <m/>
    <m/>
    <n v="0"/>
    <m/>
    <m/>
    <m/>
    <m/>
    <m/>
    <m/>
    <m/>
    <m/>
    <m/>
  </r>
  <r>
    <n v="7363"/>
    <d v="2021-05-04T00:00:00"/>
    <n v="5"/>
    <x v="3"/>
    <s v="Rachel Magnay"/>
    <s v="Marketing Director, Analytics &amp; Insight"/>
    <s v="Invesco"/>
    <x v="10"/>
    <s v="Europe"/>
    <s v="United Kingdom"/>
    <s v="Ramla's"/>
    <s v="No inmail sent"/>
    <x v="1"/>
    <m/>
    <m/>
    <n v="0"/>
    <m/>
    <m/>
    <m/>
    <m/>
    <m/>
    <m/>
    <m/>
    <m/>
    <m/>
  </r>
  <r>
    <n v="7364"/>
    <d v="2021-05-04T00:00:00"/>
    <n v="5"/>
    <x v="3"/>
    <s v="Kenny Moy"/>
    <s v="Associate Director, Analytics"/>
    <s v="Solve(d)"/>
    <x v="1"/>
    <s v="America"/>
    <s v="New York"/>
    <s v="Ramla's"/>
    <s v="No inmail sent"/>
    <x v="1"/>
    <m/>
    <m/>
    <n v="0"/>
    <m/>
    <m/>
    <m/>
    <m/>
    <m/>
    <m/>
    <m/>
    <m/>
    <m/>
  </r>
  <r>
    <n v="7365"/>
    <d v="2021-05-04T00:00:00"/>
    <n v="5"/>
    <x v="3"/>
    <s v="John Havenaar"/>
    <s v="Partner"/>
    <s v="The Partnering Group"/>
    <x v="2"/>
    <s v="America"/>
    <s v="Illinois"/>
    <s v="Ramla's"/>
    <s v="No inmail sent"/>
    <x v="0"/>
    <d v="2021-07-01T00:00:00"/>
    <d v="2022-01-25T00:00:00"/>
    <n v="1"/>
    <m/>
    <m/>
    <m/>
    <m/>
    <m/>
    <m/>
    <m/>
    <m/>
    <m/>
  </r>
  <r>
    <n v="7366"/>
    <d v="2021-05-04T00:00:00"/>
    <n v="5"/>
    <x v="3"/>
    <s v="Linda Fournier"/>
    <s v="Chief Marketing Officer"/>
    <s v="Chiro One Wellness Centers"/>
    <x v="13"/>
    <s v="America"/>
    <s v="Illinois"/>
    <s v="Ramla's"/>
    <s v="No inmail sent"/>
    <x v="1"/>
    <m/>
    <m/>
    <n v="0"/>
    <m/>
    <m/>
    <m/>
    <m/>
    <m/>
    <m/>
    <m/>
    <m/>
    <m/>
  </r>
  <r>
    <n v="7367"/>
    <d v="2021-04-07T00:00:00"/>
    <n v="4"/>
    <x v="2"/>
    <s v="Thomas Vince"/>
    <s v="Senior Vice President - Consumer Insights, Analytics, &amp; Customer Data Strategy"/>
    <s v="L'Oréal"/>
    <x v="3"/>
    <s v="America"/>
    <s v="New York"/>
    <s v="Ramla's"/>
    <s v="No inmail sent"/>
    <x v="1"/>
    <m/>
    <m/>
    <n v="0"/>
    <m/>
    <m/>
    <m/>
    <m/>
    <m/>
    <m/>
    <m/>
    <m/>
    <m/>
  </r>
  <r>
    <n v="7368"/>
    <d v="2021-04-07T00:00:00"/>
    <n v="4"/>
    <x v="2"/>
    <s v="Felma Degefa"/>
    <s v="Marketing Manager"/>
    <s v="Kohler Co."/>
    <x v="3"/>
    <s v="America"/>
    <s v="Wisconsin"/>
    <s v="Ramla's"/>
    <s v="No inmail sent"/>
    <x v="0"/>
    <d v="2021-05-11T00:00:00"/>
    <d v="2021-06-04T00:00:00"/>
    <n v="6"/>
    <n v="2"/>
    <n v="285"/>
    <s v="Positive_FS"/>
    <d v="2021-06-05T00:00:00"/>
    <s v="Felma.Degefa@kohler.com"/>
    <m/>
    <m/>
    <m/>
    <m/>
  </r>
  <r>
    <n v="7369"/>
    <d v="2021-04-07T00:00:00"/>
    <n v="4"/>
    <x v="2"/>
    <s v="Roger Mann"/>
    <s v="Senior Manager, Analytics"/>
    <s v="The Pictsweet Company"/>
    <x v="3"/>
    <s v="America"/>
    <s v="Tennessee"/>
    <s v="Ramla's"/>
    <s v="No inmail sent"/>
    <x v="1"/>
    <m/>
    <m/>
    <n v="0"/>
    <m/>
    <m/>
    <m/>
    <m/>
    <m/>
    <m/>
    <m/>
    <m/>
    <m/>
  </r>
  <r>
    <n v="7370"/>
    <d v="2021-04-07T00:00:00"/>
    <n v="4"/>
    <x v="3"/>
    <s v="Marcin Łapiński"/>
    <s v="Head of Commercial Excellence"/>
    <s v="Nestlé"/>
    <x v="3"/>
    <s v="Europe"/>
    <s v="Poland"/>
    <s v="Ramla's"/>
    <s v="No inmail sent"/>
    <x v="1"/>
    <m/>
    <m/>
    <n v="0"/>
    <m/>
    <m/>
    <m/>
    <m/>
    <m/>
    <m/>
    <m/>
    <m/>
    <m/>
  </r>
  <r>
    <n v="7371"/>
    <d v="2021-04-07T00:00:00"/>
    <n v="4"/>
    <x v="3"/>
    <s v="Michael Martin"/>
    <s v="Category &amp; Shopper Insights Senior Manager"/>
    <s v="Church and Dwight "/>
    <x v="3"/>
    <s v="America"/>
    <s v="Pennsylvania"/>
    <s v="Ramla's"/>
    <s v="No inmail sent"/>
    <x v="1"/>
    <m/>
    <m/>
    <n v="0"/>
    <m/>
    <m/>
    <m/>
    <m/>
    <m/>
    <m/>
    <m/>
    <m/>
    <m/>
  </r>
  <r>
    <n v="7372"/>
    <d v="2021-04-07T00:00:00"/>
    <n v="4"/>
    <x v="3"/>
    <s v="Britta B."/>
    <s v="EVP Chief Marketing Officer"/>
    <s v="Church and Dwight "/>
    <x v="3"/>
    <s v="America"/>
    <s v="New Jersey"/>
    <s v="Ramla's"/>
    <s v="No inmail sent"/>
    <x v="1"/>
    <m/>
    <m/>
    <n v="0"/>
    <m/>
    <m/>
    <m/>
    <m/>
    <m/>
    <m/>
    <m/>
    <m/>
    <m/>
  </r>
  <r>
    <n v="7373"/>
    <d v="2021-04-07T00:00:00"/>
    <n v="4"/>
    <x v="3"/>
    <s v="Kevin Sherlock"/>
    <s v="Vice President of Marketing"/>
    <s v="Church and Dwight "/>
    <x v="3"/>
    <s v="America"/>
    <s v="New Jersey"/>
    <s v="Ramla's"/>
    <s v="No inmail sent"/>
    <x v="1"/>
    <m/>
    <m/>
    <n v="0"/>
    <m/>
    <m/>
    <m/>
    <m/>
    <m/>
    <m/>
    <m/>
    <m/>
    <m/>
  </r>
  <r>
    <n v="7374"/>
    <d v="2021-04-07T00:00:00"/>
    <n v="4"/>
    <x v="3"/>
    <s v="Mike Wyatt"/>
    <s v="Director of Customer Development &amp; Insights"/>
    <s v="The wonderful company"/>
    <x v="3"/>
    <s v="America"/>
    <s v="Los Angeles"/>
    <s v="Ramla's"/>
    <s v="No inmail sent"/>
    <x v="1"/>
    <m/>
    <m/>
    <n v="0"/>
    <m/>
    <m/>
    <m/>
    <m/>
    <m/>
    <m/>
    <m/>
    <m/>
    <m/>
  </r>
  <r>
    <n v="7375"/>
    <d v="2021-04-07T00:00:00"/>
    <n v="4"/>
    <x v="3"/>
    <s v="Laura Champion"/>
    <s v="Senior Manager, Research &amp; Insights"/>
    <s v="The wonderful company"/>
    <x v="3"/>
    <s v="America"/>
    <s v="Los Angeles"/>
    <s v="Ramla's"/>
    <s v="No inmail sent"/>
    <x v="0"/>
    <d v="2021-04-20T00:00:00"/>
    <d v="2021-08-26T00:00:00"/>
    <n v="8"/>
    <m/>
    <m/>
    <s v="Negative"/>
    <d v="2021-08-26T00:00:00"/>
    <m/>
    <m/>
    <m/>
    <m/>
    <m/>
  </r>
  <r>
    <n v="7376"/>
    <d v="2021-04-08T00:00:00"/>
    <n v="4"/>
    <x v="3"/>
    <s v="Erin Harumi Lee"/>
    <s v="Director, Research &amp; Insights"/>
    <s v="The wonderful company"/>
    <x v="3"/>
    <s v="America"/>
    <s v="Los Angeles"/>
    <s v="Ramla's"/>
    <s v="No inmail sent"/>
    <x v="1"/>
    <m/>
    <m/>
    <n v="0"/>
    <m/>
    <m/>
    <m/>
    <m/>
    <m/>
    <m/>
    <m/>
    <m/>
    <m/>
  </r>
  <r>
    <n v="7377"/>
    <d v="2021-04-08T00:00:00"/>
    <n v="4"/>
    <x v="3"/>
    <s v="Timothy Surowiecki"/>
    <s v="Chief Marketing Officer"/>
    <s v="Sono Bello"/>
    <x v="13"/>
    <s v="America"/>
    <s v="Washington"/>
    <s v="Ramla's"/>
    <s v="No inmail sent"/>
    <x v="0"/>
    <d v="2021-04-05T00:00:00"/>
    <d v="2022-02-21T00:00:00"/>
    <n v="2"/>
    <m/>
    <m/>
    <m/>
    <m/>
    <m/>
    <m/>
    <m/>
    <m/>
    <m/>
  </r>
  <r>
    <n v="7378"/>
    <d v="2021-04-08T00:00:00"/>
    <n v="4"/>
    <x v="3"/>
    <s v="Joe Mazeika"/>
    <s v="Global Media Operations Manager"/>
    <s v="General Motors"/>
    <x v="8"/>
    <s v="America"/>
    <s v="Michigan"/>
    <s v="Ramla's"/>
    <s v="No inmail sent"/>
    <x v="0"/>
    <d v="2021-04-05T00:00:00"/>
    <d v="2022-02-21T00:00:00"/>
    <n v="2"/>
    <m/>
    <m/>
    <m/>
    <m/>
    <m/>
    <m/>
    <m/>
    <m/>
    <s v="GM was contacted"/>
  </r>
  <r>
    <n v="7379"/>
    <d v="2021-04-08T00:00:00"/>
    <n v="4"/>
    <x v="3"/>
    <s v="Jongwoo Lee"/>
    <s v="Trade Insights Manager"/>
    <s v="The wonderful company"/>
    <x v="3"/>
    <s v="America"/>
    <s v="California"/>
    <s v="Ramla's"/>
    <s v="No inmail sent"/>
    <x v="1"/>
    <m/>
    <m/>
    <n v="0"/>
    <m/>
    <m/>
    <m/>
    <m/>
    <m/>
    <m/>
    <m/>
    <m/>
    <m/>
  </r>
  <r>
    <n v="7380"/>
    <d v="2021-05-04T00:00:00"/>
    <n v="5"/>
    <x v="3"/>
    <s v="Christian Thompson"/>
    <s v="Director of Insights and Category Management"/>
    <s v="The Goodyear Tire &amp; Rubber Company"/>
    <x v="0"/>
    <s v="America"/>
    <s v="Michigan"/>
    <s v="Ramla's"/>
    <s v="No inmail sent"/>
    <x v="1"/>
    <m/>
    <m/>
    <n v="0"/>
    <m/>
    <m/>
    <m/>
    <m/>
    <m/>
    <m/>
    <m/>
    <m/>
    <m/>
  </r>
  <r>
    <n v="7381"/>
    <d v="2021-04-08T00:00:00"/>
    <n v="4"/>
    <x v="3"/>
    <s v="Amanda Kantor"/>
    <s v="Senior Data &amp; Strategy Manager, Corporate Social Responsibility"/>
    <s v="The wonderful company"/>
    <x v="3"/>
    <s v="America"/>
    <s v="Los Angeles"/>
    <s v="Ramla's"/>
    <s v="No inmail sent"/>
    <x v="0"/>
    <d v="2021-04-19T00:00:00"/>
    <d v="2022-02-21T00:00:00"/>
    <n v="2"/>
    <m/>
    <m/>
    <m/>
    <m/>
    <m/>
    <m/>
    <m/>
    <m/>
    <m/>
  </r>
  <r>
    <n v="7382"/>
    <d v="2021-04-08T00:00:00"/>
    <n v="4"/>
    <x v="3"/>
    <s v="Sarisa R."/>
    <s v="Manager, Sales &amp; Trade Planning"/>
    <s v="The wonderful company"/>
    <x v="3"/>
    <s v="America"/>
    <s v="Los Angeles"/>
    <s v="Ramla's"/>
    <s v="No inmail sent"/>
    <x v="1"/>
    <m/>
    <m/>
    <n v="0"/>
    <m/>
    <m/>
    <m/>
    <m/>
    <m/>
    <m/>
    <m/>
    <m/>
    <m/>
  </r>
  <r>
    <n v="7383"/>
    <d v="2021-04-08T00:00:00"/>
    <n v="4"/>
    <x v="3"/>
    <s v="Jon Romanow"/>
    <s v="Director of Marketing"/>
    <s v=" Quest Product"/>
    <x v="3"/>
    <s v="America"/>
    <s v="Chicago"/>
    <s v="Ramla's"/>
    <s v="No inmail sent"/>
    <x v="1"/>
    <m/>
    <m/>
    <n v="0"/>
    <m/>
    <m/>
    <m/>
    <m/>
    <m/>
    <m/>
    <m/>
    <m/>
    <m/>
  </r>
  <r>
    <n v="7384"/>
    <d v="2021-05-05T00:00:00"/>
    <n v="5"/>
    <x v="3"/>
    <s v="Luis Ladd"/>
    <s v="Consumer Intelligence, Insights &amp; Analytics Director"/>
    <s v="Genomma Lab"/>
    <x v="3"/>
    <s v="America"/>
    <s v="Mexico"/>
    <s v="Ramla's"/>
    <s v="No inmail sent"/>
    <x v="1"/>
    <m/>
    <m/>
    <n v="0"/>
    <m/>
    <m/>
    <m/>
    <m/>
    <m/>
    <m/>
    <m/>
    <m/>
    <m/>
  </r>
  <r>
    <n v="7385"/>
    <d v="2021-05-05T00:00:00"/>
    <n v="5"/>
    <x v="3"/>
    <s v="Craig Kronzer"/>
    <s v="Senior Director of Analytics"/>
    <s v="UnitedHealthcare"/>
    <x v="13"/>
    <s v="America"/>
    <s v="Minnesota"/>
    <s v="Ramla's"/>
    <s v="No inmail sent"/>
    <x v="1"/>
    <m/>
    <m/>
    <n v="0"/>
    <m/>
    <m/>
    <m/>
    <m/>
    <m/>
    <m/>
    <m/>
    <m/>
    <m/>
  </r>
  <r>
    <n v="7386"/>
    <d v="2021-04-08T00:00:00"/>
    <n v="4"/>
    <x v="3"/>
    <s v="Lauri Gosline"/>
    <s v="Category Development Manager"/>
    <s v=" Quest Product"/>
    <x v="3"/>
    <s v="America"/>
    <s v="Wisconsin"/>
    <s v="Ramla's"/>
    <s v="No inmail sent"/>
    <x v="0"/>
    <d v="2021-07-08T00:00:00"/>
    <d v="2022-02-21T00:00:00"/>
    <n v="2"/>
    <m/>
    <m/>
    <m/>
    <m/>
    <m/>
    <m/>
    <m/>
    <m/>
    <m/>
  </r>
  <r>
    <n v="7387"/>
    <d v="2021-05-05T00:00:00"/>
    <n v="5"/>
    <x v="3"/>
    <s v="Bernd Vehlow"/>
    <s v="Partner Measurement &amp; Insights Lead"/>
    <s v="Pinterest"/>
    <x v="18"/>
    <s v="Europe"/>
    <s v="Germany"/>
    <s v="Ramla's"/>
    <s v="No inmail sent"/>
    <x v="1"/>
    <m/>
    <m/>
    <n v="0"/>
    <m/>
    <m/>
    <m/>
    <m/>
    <m/>
    <m/>
    <m/>
    <m/>
    <m/>
  </r>
  <r>
    <n v="7388"/>
    <d v="2021-04-08T00:00:00"/>
    <n v="4"/>
    <x v="2"/>
    <s v="Kishen Jayanti"/>
    <s v="Marketing Analytics Leader"/>
    <s v="The Home Depot"/>
    <x v="0"/>
    <s v="America"/>
    <s v="Atlanta"/>
    <s v="Ramla's"/>
    <s v="No inmail sent"/>
    <x v="1"/>
    <m/>
    <m/>
    <n v="0"/>
    <m/>
    <m/>
    <m/>
    <m/>
    <m/>
    <m/>
    <m/>
    <m/>
    <m/>
  </r>
  <r>
    <n v="7389"/>
    <d v="2021-04-08T00:00:00"/>
    <n v="4"/>
    <x v="3"/>
    <s v="Jeroen Oosterbaan"/>
    <s v="Marketing Effectiveness Lead"/>
    <s v="Ahold Delhaize "/>
    <x v="0"/>
    <s v="Europe"/>
    <s v="Netherlands"/>
    <s v="Ramla's"/>
    <s v="9/16/2021"/>
    <x v="1"/>
    <m/>
    <m/>
    <n v="0"/>
    <m/>
    <m/>
    <m/>
    <m/>
    <m/>
    <m/>
    <m/>
    <m/>
    <m/>
  </r>
  <r>
    <n v="7390"/>
    <d v="2021-05-05T00:00:00"/>
    <n v="5"/>
    <x v="3"/>
    <s v="Alfred Wang"/>
    <s v="Senior Analytics Manager: Performance Marketing"/>
    <s v="eBay"/>
    <x v="4"/>
    <s v="America"/>
    <s v="Washington"/>
    <s v="Ramla's"/>
    <s v="No inmail sent"/>
    <x v="1"/>
    <m/>
    <m/>
    <n v="0"/>
    <m/>
    <m/>
    <m/>
    <m/>
    <m/>
    <m/>
    <m/>
    <m/>
    <m/>
  </r>
  <r>
    <n v="7391"/>
    <d v="2021-04-08T00:00:00"/>
    <n v="4"/>
    <x v="3"/>
    <s v="Travis Smith"/>
    <s v="Director, Consumer Analytics and Customer Experience"/>
    <s v="Luxottica"/>
    <x v="0"/>
    <s v="America"/>
    <s v="Ohio"/>
    <s v="Ramla's"/>
    <s v="9/16/2021"/>
    <x v="1"/>
    <m/>
    <m/>
    <n v="0"/>
    <m/>
    <m/>
    <m/>
    <m/>
    <m/>
    <m/>
    <m/>
    <m/>
    <m/>
  </r>
  <r>
    <n v="7392"/>
    <d v="2021-05-05T00:00:00"/>
    <n v="5"/>
    <x v="3"/>
    <s v="Robert E. Hellauer"/>
    <s v="Director, Data Science"/>
    <s v="Known"/>
    <x v="1"/>
    <s v="America"/>
    <s v="New York"/>
    <s v="Ramla's"/>
    <s v="No inmail sent"/>
    <x v="1"/>
    <m/>
    <m/>
    <n v="0"/>
    <m/>
    <m/>
    <m/>
    <m/>
    <m/>
    <m/>
    <m/>
    <m/>
    <m/>
  </r>
  <r>
    <n v="7393"/>
    <d v="2021-04-08T00:00:00"/>
    <n v="4"/>
    <x v="3"/>
    <s v="John Hunewill"/>
    <s v="Vice President Marketing, Marketing Officer"/>
    <s v="Chair King Backyard Store"/>
    <x v="0"/>
    <s v="America"/>
    <s v="Texas"/>
    <s v="Ramla's"/>
    <s v="No inmail sent"/>
    <x v="1"/>
    <m/>
    <m/>
    <n v="0"/>
    <m/>
    <m/>
    <m/>
    <m/>
    <m/>
    <m/>
    <m/>
    <m/>
    <m/>
  </r>
  <r>
    <n v="7394"/>
    <d v="2021-04-08T00:00:00"/>
    <n v="4"/>
    <x v="3"/>
    <s v="Brian Baron"/>
    <s v="VP EA Sports Analytics"/>
    <s v="Electronic Arts (EA) "/>
    <x v="12"/>
    <s v="America"/>
    <s v="California"/>
    <s v="Ramla's"/>
    <s v="No inmail sent"/>
    <x v="1"/>
    <m/>
    <m/>
    <n v="0"/>
    <m/>
    <m/>
    <m/>
    <m/>
    <m/>
    <m/>
    <m/>
    <m/>
    <m/>
  </r>
  <r>
    <n v="7395"/>
    <d v="2021-05-05T00:00:00"/>
    <n v="5"/>
    <x v="3"/>
    <s v="Erica de Aquino"/>
    <s v="Global Insights Manager "/>
    <s v="William Grant &amp; Sons"/>
    <x v="3"/>
    <s v="Europe"/>
    <s v="United Kingdom"/>
    <s v="Ramla's"/>
    <s v="No inmail sent"/>
    <x v="0"/>
    <d v="2021-08-02T00:00:00"/>
    <d v="2021-08-05T00:00:00"/>
    <n v="8"/>
    <m/>
    <m/>
    <s v="Negative"/>
    <d v="2021-08-09T00:00:00"/>
    <m/>
    <m/>
    <m/>
    <m/>
    <m/>
  </r>
  <r>
    <n v="7396"/>
    <d v="2021-05-05T00:00:00"/>
    <n v="5"/>
    <x v="3"/>
    <s v="Gabriel Mohanna"/>
    <s v="Data Science Principal"/>
    <s v="Capgemini"/>
    <x v="5"/>
    <s v="America"/>
    <s v="California"/>
    <s v="Ramla's"/>
    <s v="No inmail sent"/>
    <x v="1"/>
    <m/>
    <m/>
    <n v="0"/>
    <m/>
    <m/>
    <m/>
    <m/>
    <m/>
    <m/>
    <m/>
    <m/>
    <m/>
  </r>
  <r>
    <n v="7397"/>
    <d v="2021-05-05T00:00:00"/>
    <n v="5"/>
    <x v="3"/>
    <s v="Jeevan Kumar"/>
    <s v="Senior Manager, Data Science and Analytics"/>
    <s v="Zynga"/>
    <x v="12"/>
    <s v="America"/>
    <s v="California"/>
    <s v="Personal"/>
    <s v="No inmail sent"/>
    <x v="1"/>
    <m/>
    <m/>
    <n v="0"/>
    <m/>
    <m/>
    <m/>
    <m/>
    <m/>
    <m/>
    <m/>
    <m/>
    <s v="sent from fatma's account"/>
  </r>
  <r>
    <n v="7398"/>
    <d v="2021-05-05T00:00:00"/>
    <n v="5"/>
    <x v="3"/>
    <s v="Jennifer Beechen"/>
    <s v="Vice President Marketing"/>
    <s v="Champion Petfoods"/>
    <x v="3"/>
    <s v="America"/>
    <s v="Colorado"/>
    <s v="Personal"/>
    <s v="No inmail sent"/>
    <x v="1"/>
    <m/>
    <m/>
    <n v="0"/>
    <m/>
    <m/>
    <m/>
    <m/>
    <m/>
    <m/>
    <m/>
    <m/>
    <s v="sent from fatma's account"/>
  </r>
  <r>
    <n v="7399"/>
    <d v="2021-05-05T00:00:00"/>
    <n v="5"/>
    <x v="3"/>
    <s v="Maria Lange"/>
    <s v="Head Of Business Intelligence"/>
    <s v="Earth Animal"/>
    <x v="3"/>
    <s v="America"/>
    <s v="New York"/>
    <s v="Personal"/>
    <s v="No inmail sent"/>
    <x v="1"/>
    <m/>
    <m/>
    <n v="0"/>
    <m/>
    <m/>
    <m/>
    <m/>
    <m/>
    <m/>
    <m/>
    <m/>
    <s v="sent from fatma's account"/>
  </r>
  <r>
    <n v="7400"/>
    <d v="2021-04-08T00:00:00"/>
    <n v="4"/>
    <x v="3"/>
    <s v="Richie Singh"/>
    <s v="SVP, Customer Acquisition &amp; Growth"/>
    <s v="Beachbody "/>
    <x v="13"/>
    <s v="America"/>
    <s v="America"/>
    <s v="Ramla's"/>
    <s v="No inmail sent"/>
    <x v="1"/>
    <m/>
    <m/>
    <n v="0"/>
    <m/>
    <m/>
    <m/>
    <m/>
    <m/>
    <m/>
    <m/>
    <m/>
    <m/>
  </r>
  <r>
    <n v="7401"/>
    <d v="2021-04-08T00:00:00"/>
    <n v="4"/>
    <x v="3"/>
    <s v="Graham Brockington"/>
    <s v="Director of Strategic Analysis "/>
    <s v="Beachbody"/>
    <x v="13"/>
    <s v="America"/>
    <s v="California"/>
    <s v="Ramla's"/>
    <s v="No inmail sent"/>
    <x v="1"/>
    <m/>
    <m/>
    <n v="0"/>
    <m/>
    <m/>
    <m/>
    <m/>
    <m/>
    <m/>
    <m/>
    <m/>
    <m/>
  </r>
  <r>
    <n v="7402"/>
    <d v="2021-04-08T00:00:00"/>
    <n v="4"/>
    <x v="3"/>
    <s v="Audrey Hong"/>
    <s v="Insights Manager"/>
    <s v="JUUL Labs "/>
    <x v="3"/>
    <s v="America"/>
    <s v="California"/>
    <s v="Ramla's"/>
    <s v="No inmail sent"/>
    <x v="1"/>
    <m/>
    <m/>
    <n v="0"/>
    <m/>
    <m/>
    <m/>
    <m/>
    <m/>
    <m/>
    <m/>
    <m/>
    <m/>
  </r>
  <r>
    <n v="7403"/>
    <d v="2021-04-08T00:00:00"/>
    <n v="4"/>
    <x v="3"/>
    <s v="Denise Jenkins"/>
    <s v="VP of Marketing"/>
    <s v="United Dairy Farmers"/>
    <x v="0"/>
    <s v="America"/>
    <s v="Ohio"/>
    <s v="Ramla's"/>
    <s v="No inmail sent"/>
    <x v="1"/>
    <m/>
    <m/>
    <n v="0"/>
    <m/>
    <m/>
    <m/>
    <m/>
    <m/>
    <m/>
    <m/>
    <m/>
    <m/>
  </r>
  <r>
    <n v="7404"/>
    <d v="2021-04-08T00:00:00"/>
    <n v="4"/>
    <x v="3"/>
    <s v="Nick Davies"/>
    <s v="Senior Business Analytics Manager"/>
    <s v="2K"/>
    <x v="0"/>
    <s v="Europe"/>
    <s v="United Kingdom"/>
    <s v="Ramla's"/>
    <s v="No inmail sent"/>
    <x v="1"/>
    <m/>
    <m/>
    <n v="0"/>
    <m/>
    <m/>
    <m/>
    <m/>
    <m/>
    <m/>
    <m/>
    <m/>
    <m/>
  </r>
  <r>
    <n v="7405"/>
    <d v="2021-04-08T00:00:00"/>
    <n v="4"/>
    <x v="3"/>
    <s v="Hanna Rebel"/>
    <s v="Department Manager CRM &amp; Campaigns"/>
    <s v="Dänisches Bettenlager"/>
    <x v="0"/>
    <s v="Europe"/>
    <s v="Germany"/>
    <s v="Ramla's"/>
    <s v="No inmail sent"/>
    <x v="1"/>
    <m/>
    <m/>
    <n v="0"/>
    <m/>
    <m/>
    <m/>
    <m/>
    <m/>
    <m/>
    <m/>
    <m/>
    <m/>
  </r>
  <r>
    <n v="7406"/>
    <d v="2021-04-08T00:00:00"/>
    <n v="4"/>
    <x v="3"/>
    <s v="David Jayatillake"/>
    <s v="Director of BI &amp; Analytics"/>
    <s v="Lyst"/>
    <x v="0"/>
    <s v="Europe"/>
    <s v="United Kingdom"/>
    <s v="Ramla's"/>
    <s v="No inmail sent"/>
    <x v="1"/>
    <m/>
    <m/>
    <n v="0"/>
    <m/>
    <m/>
    <m/>
    <m/>
    <m/>
    <m/>
    <m/>
    <m/>
    <m/>
  </r>
  <r>
    <n v="7407"/>
    <d v="2021-05-05T00:00:00"/>
    <n v="5"/>
    <x v="3"/>
    <s v="Mitch Rolnick"/>
    <s v="Innovation Director"/>
    <s v="Instinct Pet Food"/>
    <x v="0"/>
    <s v="America"/>
    <s v="Georgia"/>
    <s v="Personal"/>
    <s v="No inmail sent"/>
    <x v="1"/>
    <m/>
    <m/>
    <n v="0"/>
    <m/>
    <m/>
    <m/>
    <m/>
    <m/>
    <m/>
    <m/>
    <m/>
    <s v="sent from fatma's account"/>
  </r>
  <r>
    <n v="7408"/>
    <d v="2021-05-05T00:00:00"/>
    <n v="5"/>
    <x v="3"/>
    <s v="Kimberly Keller"/>
    <s v="Senior Innovation Manager"/>
    <s v="Stella &amp; Chewy's"/>
    <x v="3"/>
    <s v="America"/>
    <s v="Wisconsin"/>
    <s v="Personal"/>
    <s v="No inmail sent"/>
    <x v="1"/>
    <m/>
    <m/>
    <n v="0"/>
    <m/>
    <m/>
    <m/>
    <m/>
    <m/>
    <m/>
    <m/>
    <m/>
    <s v="sent from fatma's account"/>
  </r>
  <r>
    <n v="7409"/>
    <d v="2021-05-05T00:00:00"/>
    <n v="5"/>
    <x v="3"/>
    <s v="Jennifer Lawrence"/>
    <s v="Vice President, Media Director"/>
    <s v="BERLINE"/>
    <x v="1"/>
    <s v="America"/>
    <s v="Michigan"/>
    <s v="Personal"/>
    <s v="No inmail sent"/>
    <x v="1"/>
    <m/>
    <m/>
    <n v="0"/>
    <m/>
    <m/>
    <m/>
    <m/>
    <m/>
    <m/>
    <m/>
    <m/>
    <s v="sent from fatma's account"/>
  </r>
  <r>
    <n v="7410"/>
    <d v="2021-05-05T00:00:00"/>
    <n v="5"/>
    <x v="3"/>
    <s v="Meredith Barrett"/>
    <s v="Sr. Director, Head of Business Marketing"/>
    <s v="Activision Blizzard"/>
    <x v="12"/>
    <s v="America"/>
    <s v="New York"/>
    <s v="Personal"/>
    <s v="No inmail sent"/>
    <x v="1"/>
    <m/>
    <m/>
    <n v="0"/>
    <m/>
    <m/>
    <m/>
    <m/>
    <m/>
    <m/>
    <m/>
    <m/>
    <s v="sent from fatma's account"/>
  </r>
  <r>
    <n v="7411"/>
    <d v="2021-05-05T00:00:00"/>
    <n v="5"/>
    <x v="3"/>
    <s v="Erica H. Chang"/>
    <s v="Marketing Manager"/>
    <s v="Hurom America"/>
    <x v="3"/>
    <s v="America"/>
    <s v="New York"/>
    <s v="Personal"/>
    <s v="No inmail sent"/>
    <x v="1"/>
    <m/>
    <m/>
    <n v="0"/>
    <m/>
    <m/>
    <m/>
    <m/>
    <m/>
    <m/>
    <m/>
    <m/>
    <s v="sent from fatma's account"/>
  </r>
  <r>
    <n v="7412"/>
    <d v="2021-05-05T00:00:00"/>
    <n v="5"/>
    <x v="3"/>
    <s v="Michiko Araki Kelley"/>
    <s v="Vice President, Corporate Marketing &amp; New Business Group"/>
    <s v="Sony Electronics "/>
    <x v="3"/>
    <s v="America"/>
    <s v="California"/>
    <s v="Ramla's"/>
    <s v="No inmail sent"/>
    <x v="1"/>
    <m/>
    <m/>
    <n v="0"/>
    <m/>
    <m/>
    <m/>
    <m/>
    <m/>
    <m/>
    <m/>
    <m/>
    <m/>
  </r>
  <r>
    <n v="7413"/>
    <d v="2021-04-08T00:00:00"/>
    <n v="4"/>
    <x v="3"/>
    <s v="Raul Duque Ruiz"/>
    <s v="Senior Vice President - Style Collections &amp; Upstream Innovation"/>
    <s v="Pandora"/>
    <x v="0"/>
    <s v="Europe"/>
    <s v="Denmark"/>
    <s v="Ramla's"/>
    <s v="No inmail sent"/>
    <x v="1"/>
    <m/>
    <m/>
    <n v="0"/>
    <m/>
    <m/>
    <m/>
    <m/>
    <m/>
    <m/>
    <m/>
    <m/>
    <m/>
  </r>
  <r>
    <n v="7414"/>
    <d v="2021-04-08T00:00:00"/>
    <n v="4"/>
    <x v="3"/>
    <s v="Chris Amor"/>
    <s v="Senior Technology Manager - Data Products"/>
    <s v="WM Morrison"/>
    <x v="0"/>
    <s v="Europe"/>
    <s v="United Kingdom"/>
    <s v="Ramla's"/>
    <s v="No inmail sent"/>
    <x v="1"/>
    <m/>
    <m/>
    <n v="0"/>
    <m/>
    <m/>
    <m/>
    <m/>
    <m/>
    <m/>
    <m/>
    <m/>
    <m/>
  </r>
  <r>
    <n v="7415"/>
    <d v="2021-04-08T00:00:00"/>
    <n v="4"/>
    <x v="3"/>
    <s v="Tinka Dimitrova"/>
    <s v="International Media Digital Social markets coordinator"/>
    <s v="CHANEL"/>
    <x v="0"/>
    <s v="Europe"/>
    <s v="France"/>
    <s v="Ramla's"/>
    <s v="No inmail sent"/>
    <x v="1"/>
    <m/>
    <m/>
    <n v="0"/>
    <m/>
    <m/>
    <m/>
    <m/>
    <m/>
    <m/>
    <m/>
    <m/>
    <m/>
  </r>
  <r>
    <n v="7416"/>
    <d v="2021-05-05T00:00:00"/>
    <n v="5"/>
    <x v="3"/>
    <s v="Christian Jähnert"/>
    <s v="Senior Manager Connected Data &amp; Analytics"/>
    <s v="Beiersdorf"/>
    <x v="3"/>
    <s v="Europe"/>
    <s v="Germany"/>
    <s v="Ramla's"/>
    <s v="No inmail sent"/>
    <x v="1"/>
    <m/>
    <m/>
    <n v="0"/>
    <m/>
    <m/>
    <m/>
    <m/>
    <m/>
    <m/>
    <m/>
    <m/>
    <m/>
  </r>
  <r>
    <n v="7417"/>
    <d v="2021-04-08T00:00:00"/>
    <n v="4"/>
    <x v="3"/>
    <s v="Erik La Rochelle"/>
    <s v="Director, Analytics and Data Engineering"/>
    <s v="Cole Haan"/>
    <x v="0"/>
    <s v="America"/>
    <s v="Greenland"/>
    <s v="Ramla's"/>
    <s v="No inmail sent"/>
    <x v="1"/>
    <m/>
    <m/>
    <n v="0"/>
    <m/>
    <m/>
    <m/>
    <m/>
    <m/>
    <m/>
    <m/>
    <m/>
    <m/>
  </r>
  <r>
    <n v="7418"/>
    <d v="2021-04-08T00:00:00"/>
    <n v="4"/>
    <x v="3"/>
    <s v="Varun Garde"/>
    <s v="Sr. Director Ecommerce/Digital Business Ops"/>
    <s v="Footlocker / Eastbay"/>
    <x v="0"/>
    <s v="America"/>
    <s v="Illinois"/>
    <s v="Ramla's"/>
    <s v="No inmail sent"/>
    <x v="1"/>
    <m/>
    <m/>
    <n v="0"/>
    <m/>
    <m/>
    <m/>
    <m/>
    <m/>
    <m/>
    <m/>
    <m/>
    <m/>
  </r>
  <r>
    <n v="7419"/>
    <d v="2021-04-08T00:00:00"/>
    <n v="4"/>
    <x v="3"/>
    <s v="Julie Albers"/>
    <s v="Director, Data Science &amp; Analytics"/>
    <s v="Nordstrom"/>
    <x v="0"/>
    <s v="America"/>
    <s v="Washington"/>
    <s v="Ramla's"/>
    <s v="No inmail sent"/>
    <x v="1"/>
    <m/>
    <m/>
    <n v="0"/>
    <m/>
    <m/>
    <m/>
    <m/>
    <m/>
    <m/>
    <m/>
    <m/>
    <m/>
  </r>
  <r>
    <n v="7420"/>
    <d v="2021-04-08T00:00:00"/>
    <n v="4"/>
    <x v="3"/>
    <s v="Sara Wetzler"/>
    <s v="Sr. Director Customer Insights &amp; Analytics"/>
    <s v="Shutterfly"/>
    <x v="18"/>
    <s v="America"/>
    <s v="California"/>
    <s v="Ramla's"/>
    <s v="No inmail sent"/>
    <x v="1"/>
    <m/>
    <m/>
    <n v="0"/>
    <m/>
    <m/>
    <m/>
    <m/>
    <m/>
    <m/>
    <m/>
    <m/>
    <m/>
  </r>
  <r>
    <n v="7421"/>
    <d v="2021-04-08T00:00:00"/>
    <n v="4"/>
    <x v="3"/>
    <s v="Becky Malia"/>
    <s v="Sr. Director, Medical Advanced Analytics"/>
    <s v="GlaxoSmithKline"/>
    <x v="6"/>
    <s v="America"/>
    <s v="North Carolina"/>
    <s v="Ramla's"/>
    <s v="No inmail sent"/>
    <x v="1"/>
    <m/>
    <m/>
    <n v="0"/>
    <m/>
    <m/>
    <m/>
    <m/>
    <m/>
    <m/>
    <m/>
    <m/>
    <m/>
  </r>
  <r>
    <n v="7422"/>
    <d v="2021-04-08T00:00:00"/>
    <n v="4"/>
    <x v="3"/>
    <s v="Mark Mathewson"/>
    <s v="VP of Analytics"/>
    <s v="ardavon Health Innovations"/>
    <x v="13"/>
    <s v="America"/>
    <s v="Kansas"/>
    <s v="Ramla's"/>
    <s v="No inmail sent"/>
    <x v="1"/>
    <m/>
    <m/>
    <n v="0"/>
    <m/>
    <m/>
    <m/>
    <m/>
    <m/>
    <m/>
    <m/>
    <m/>
    <m/>
  </r>
  <r>
    <n v="7423"/>
    <d v="2021-04-08T00:00:00"/>
    <n v="4"/>
    <x v="3"/>
    <s v="Jenny Fahrenholtz"/>
    <s v="Principal - Guest Insights Innovation"/>
    <s v="Target"/>
    <x v="0"/>
    <s v="America"/>
    <s v="Minnesota"/>
    <s v="Ramla's"/>
    <s v="No inmail sent"/>
    <x v="1"/>
    <m/>
    <m/>
    <n v="0"/>
    <m/>
    <m/>
    <m/>
    <m/>
    <m/>
    <m/>
    <m/>
    <m/>
    <m/>
  </r>
  <r>
    <n v="7424"/>
    <d v="2021-04-08T00:00:00"/>
    <n v="4"/>
    <x v="3"/>
    <s v="Ujjwal Dhoot"/>
    <s v="Chief Marketing Officer"/>
    <s v="DXL Group"/>
    <x v="0"/>
    <s v="America"/>
    <s v="Massachusetts"/>
    <s v="Ramla's"/>
    <s v="No inmail sent"/>
    <x v="1"/>
    <m/>
    <m/>
    <n v="0"/>
    <m/>
    <m/>
    <m/>
    <m/>
    <m/>
    <m/>
    <m/>
    <m/>
    <m/>
  </r>
  <r>
    <n v="7425"/>
    <d v="2021-04-08T00:00:00"/>
    <n v="4"/>
    <x v="3"/>
    <s v="Doron Wesly "/>
    <s v="Chief Strategy Officer"/>
    <s v="hangAIR Global"/>
    <x v="13"/>
    <s v="America"/>
    <s v="New York"/>
    <s v="Ramla's"/>
    <s v="No inmail sent"/>
    <x v="1"/>
    <m/>
    <m/>
    <n v="0"/>
    <m/>
    <m/>
    <m/>
    <m/>
    <m/>
    <m/>
    <m/>
    <m/>
    <m/>
  </r>
  <r>
    <n v="7426"/>
    <d v="2021-04-08T00:00:00"/>
    <n v="4"/>
    <x v="3"/>
    <s v="Anthony Russell"/>
    <s v="Head of Brand &amp; Marketing "/>
    <s v="myDNA"/>
    <x v="13"/>
    <s v="Australia"/>
    <s v="Australia"/>
    <s v="Ramla's"/>
    <s v="No inmail sent"/>
    <x v="1"/>
    <m/>
    <m/>
    <n v="0"/>
    <m/>
    <m/>
    <m/>
    <m/>
    <m/>
    <m/>
    <m/>
    <m/>
    <m/>
  </r>
  <r>
    <n v="7427"/>
    <d v="2021-04-08T00:00:00"/>
    <n v="4"/>
    <x v="3"/>
    <s v="Yi Liu"/>
    <s v="Research Manager, Customer Insights"/>
    <s v="FULLBEAUTY "/>
    <x v="0"/>
    <s v="America"/>
    <s v="New York"/>
    <s v="Ramla's"/>
    <s v="No inmail sent"/>
    <x v="1"/>
    <m/>
    <m/>
    <n v="0"/>
    <m/>
    <m/>
    <m/>
    <m/>
    <m/>
    <m/>
    <m/>
    <m/>
    <m/>
  </r>
  <r>
    <n v="7428"/>
    <d v="2021-04-08T00:00:00"/>
    <n v="4"/>
    <x v="3"/>
    <s v="Joe Kambeitz"/>
    <s v="Chief Analytics Officer"/>
    <s v="Skin Laundry"/>
    <x v="13"/>
    <s v="America"/>
    <s v="California"/>
    <s v="Ramla's"/>
    <s v="No inmail sent"/>
    <x v="1"/>
    <m/>
    <m/>
    <n v="0"/>
    <m/>
    <m/>
    <m/>
    <m/>
    <m/>
    <m/>
    <m/>
    <m/>
    <m/>
  </r>
  <r>
    <n v="7429"/>
    <d v="2021-04-08T00:00:00"/>
    <n v="4"/>
    <x v="3"/>
    <s v="Brian Cuffel"/>
    <s v="Vice President - Enterprise Analytics and Marketing Operations"/>
    <s v="Bluestem Brands"/>
    <x v="0"/>
    <s v="America"/>
    <s v="Minnesota"/>
    <s v="Ramla's"/>
    <s v="No inmail sent"/>
    <x v="1"/>
    <m/>
    <m/>
    <n v="0"/>
    <m/>
    <m/>
    <m/>
    <m/>
    <m/>
    <m/>
    <m/>
    <m/>
    <m/>
  </r>
  <r>
    <n v="7430"/>
    <d v="2021-04-08T00:00:00"/>
    <n v="4"/>
    <x v="3"/>
    <s v="Richard Hansen"/>
    <s v="EVP, Strategy &amp; Analytics"/>
    <s v="Tailored Brands"/>
    <x v="0"/>
    <s v="America"/>
    <s v="California"/>
    <s v="Ramla's"/>
    <s v="No inmail sent"/>
    <x v="1"/>
    <m/>
    <m/>
    <n v="0"/>
    <m/>
    <m/>
    <m/>
    <m/>
    <m/>
    <m/>
    <m/>
    <m/>
    <m/>
  </r>
  <r>
    <n v="7431"/>
    <d v="2021-04-08T00:00:00"/>
    <n v="4"/>
    <x v="3"/>
    <s v="Arpit Gulati"/>
    <s v="Global Analytics Insights Manager, Marketing"/>
    <s v="The clorox company"/>
    <x v="3"/>
    <s v="America"/>
    <s v="Georgia"/>
    <s v="Ramla's"/>
    <s v="No inmail sent"/>
    <x v="1"/>
    <m/>
    <m/>
    <n v="0"/>
    <m/>
    <m/>
    <m/>
    <m/>
    <m/>
    <m/>
    <m/>
    <m/>
    <m/>
  </r>
  <r>
    <n v="7432"/>
    <d v="2021-04-08T00:00:00"/>
    <n v="4"/>
    <x v="3"/>
    <s v="Rebecca Yeng"/>
    <s v="Marketing Manager, Category"/>
    <s v="The Kraft Heinz Company"/>
    <x v="3"/>
    <s v="America"/>
    <s v="Chicago"/>
    <s v="Ramla's"/>
    <s v="No inmail sent"/>
    <x v="1"/>
    <m/>
    <m/>
    <n v="0"/>
    <m/>
    <m/>
    <m/>
    <m/>
    <m/>
    <m/>
    <m/>
    <m/>
    <m/>
  </r>
  <r>
    <n v="7433"/>
    <d v="2021-04-08T00:00:00"/>
    <n v="4"/>
    <x v="3"/>
    <s v="Thomas Simon"/>
    <s v="Global Senior Brand Manager"/>
    <s v="Herbalife Nutrition "/>
    <x v="3"/>
    <s v="America"/>
    <s v="Los Angeles"/>
    <s v="Ramla's"/>
    <s v="No inmail sent"/>
    <x v="1"/>
    <m/>
    <m/>
    <n v="0"/>
    <m/>
    <m/>
    <m/>
    <m/>
    <m/>
    <m/>
    <m/>
    <m/>
    <m/>
  </r>
  <r>
    <n v="7434"/>
    <d v="2021-04-08T00:00:00"/>
    <n v="4"/>
    <x v="3"/>
    <s v="Rachel Lukoff"/>
    <s v="Director of Marketing"/>
    <s v="Schwan's Company "/>
    <x v="3"/>
    <s v="America"/>
    <s v="Minnesota"/>
    <s v="Ramla's"/>
    <s v="No inmail sent"/>
    <x v="1"/>
    <m/>
    <m/>
    <n v="0"/>
    <m/>
    <m/>
    <m/>
    <m/>
    <m/>
    <m/>
    <m/>
    <m/>
    <m/>
  </r>
  <r>
    <n v="7435"/>
    <d v="2021-04-08T00:00:00"/>
    <n v="4"/>
    <x v="3"/>
    <s v="Paras Shah"/>
    <s v="Director, Omnichannel Shopper Marketing"/>
    <s v="Georgia-Pacific"/>
    <x v="3"/>
    <s v="America"/>
    <s v="Georgia"/>
    <s v="Ramla's"/>
    <s v="No inmail sent"/>
    <x v="0"/>
    <d v="2021-04-19T00:00:00"/>
    <d v="2021-06-01T00:00:00"/>
    <n v="6"/>
    <m/>
    <m/>
    <s v="Negative"/>
    <m/>
    <m/>
    <m/>
    <m/>
    <m/>
    <m/>
  </r>
  <r>
    <n v="7436"/>
    <d v="2021-04-08T00:00:00"/>
    <n v="4"/>
    <x v="3"/>
    <s v="Todd Maciejewski"/>
    <s v="Associate Operator Marketing Manager"/>
    <s v="Unilever"/>
    <x v="3"/>
    <s v="America"/>
    <s v="New York"/>
    <s v="Ramla's"/>
    <s v="No inmail sent"/>
    <x v="1"/>
    <m/>
    <m/>
    <n v="0"/>
    <m/>
    <m/>
    <m/>
    <m/>
    <m/>
    <m/>
    <m/>
    <m/>
    <m/>
  </r>
  <r>
    <n v="7437"/>
    <d v="2021-04-08T00:00:00"/>
    <n v="4"/>
    <x v="3"/>
    <s v="Asha Vyas"/>
    <s v="Consumer Insights and Marketing Strategy"/>
    <s v="U.S. Cellular "/>
    <x v="3"/>
    <s v="America"/>
    <s v="Chicago"/>
    <s v="Ramla's"/>
    <s v="No inmail sent"/>
    <x v="1"/>
    <m/>
    <m/>
    <n v="0"/>
    <m/>
    <m/>
    <m/>
    <m/>
    <m/>
    <m/>
    <m/>
    <m/>
    <m/>
  </r>
  <r>
    <n v="7438"/>
    <d v="2021-04-08T00:00:00"/>
    <n v="4"/>
    <x v="3"/>
    <s v="Jason B"/>
    <s v="Marketing Director"/>
    <s v="7-eleven"/>
    <x v="3"/>
    <s v="America"/>
    <s v="Dallas"/>
    <s v="Ramla's"/>
    <s v="No inmail sent"/>
    <x v="1"/>
    <m/>
    <m/>
    <n v="0"/>
    <m/>
    <m/>
    <m/>
    <m/>
    <m/>
    <m/>
    <m/>
    <m/>
    <m/>
  </r>
  <r>
    <n v="7439"/>
    <d v="2021-04-08T00:00:00"/>
    <n v="4"/>
    <x v="3"/>
    <s v="Mark Temkin"/>
    <s v="Senior Director, Demand Planning"/>
    <s v="Radienz Living "/>
    <x v="3"/>
    <s v="America"/>
    <s v="New York"/>
    <s v="Ramla's"/>
    <s v="No inmail sent"/>
    <x v="0"/>
    <d v="2021-04-19T00:00:00"/>
    <d v="2021-06-01T00:00:00"/>
    <n v="6"/>
    <m/>
    <m/>
    <s v="Neutral"/>
    <d v="2021-05-18T00:00:00"/>
    <m/>
    <m/>
    <m/>
    <m/>
    <m/>
  </r>
  <r>
    <n v="7440"/>
    <d v="2021-04-08T00:00:00"/>
    <n v="4"/>
    <x v="3"/>
    <s v="Lauren Munyon"/>
    <s v="Marketing Manager"/>
    <s v="Target "/>
    <x v="3"/>
    <s v="America"/>
    <s v="Los Angeles"/>
    <s v="Ramla's"/>
    <s v="No inmail sent"/>
    <x v="1"/>
    <m/>
    <m/>
    <n v="0"/>
    <m/>
    <m/>
    <m/>
    <m/>
    <m/>
    <m/>
    <m/>
    <m/>
    <m/>
  </r>
  <r>
    <n v="7441"/>
    <d v="2021-04-08T00:00:00"/>
    <n v="4"/>
    <x v="3"/>
    <s v="Sean Patrick Rossi"/>
    <s v="Head of Product Marketing"/>
    <s v="Samsung Electronics America "/>
    <x v="3"/>
    <s v="America"/>
    <s v="New York"/>
    <s v="Ramla's"/>
    <s v="No inmail sent"/>
    <x v="1"/>
    <m/>
    <m/>
    <n v="0"/>
    <m/>
    <m/>
    <m/>
    <m/>
    <m/>
    <m/>
    <m/>
    <m/>
    <m/>
  </r>
  <r>
    <n v="7442"/>
    <d v="2021-04-08T00:00:00"/>
    <n v="4"/>
    <x v="3"/>
    <s v="Elizabeth Salter"/>
    <s v="Sr. Director, U.S. Marketing"/>
    <s v="Mattel, Inc."/>
    <x v="3"/>
    <s v="America"/>
    <s v="California"/>
    <s v="Ramla's"/>
    <s v="No inmail sent"/>
    <x v="1"/>
    <m/>
    <m/>
    <n v="0"/>
    <m/>
    <m/>
    <m/>
    <m/>
    <m/>
    <m/>
    <m/>
    <m/>
    <m/>
  </r>
  <r>
    <n v="7443"/>
    <d v="2021-05-05T00:00:00"/>
    <n v="5"/>
    <x v="3"/>
    <s v="Luana Garbi S."/>
    <s v="Global Performance Marketing Manager "/>
    <s v=" Zespri"/>
    <x v="3"/>
    <s v="Europe"/>
    <s v="Belgium"/>
    <s v="Ramla's"/>
    <s v="9/16/2021"/>
    <x v="1"/>
    <m/>
    <m/>
    <n v="0"/>
    <m/>
    <m/>
    <m/>
    <m/>
    <m/>
    <m/>
    <m/>
    <m/>
    <m/>
  </r>
  <r>
    <n v="7444"/>
    <d v="2021-05-05T00:00:00"/>
    <n v="5"/>
    <x v="3"/>
    <s v="Nicolas Begaries"/>
    <s v="Strategy &amp; Insights Head Latam"/>
    <s v="Bacardi  "/>
    <x v="3"/>
    <s v="America"/>
    <s v="Panama"/>
    <s v="Ramla's"/>
    <s v="No inmail sent"/>
    <x v="1"/>
    <m/>
    <m/>
    <n v="0"/>
    <m/>
    <m/>
    <m/>
    <m/>
    <m/>
    <m/>
    <m/>
    <m/>
    <m/>
  </r>
  <r>
    <n v="7445"/>
    <d v="2021-04-08T00:00:00"/>
    <n v="4"/>
    <x v="3"/>
    <s v="Anthony Park"/>
    <s v="Head of Analytics"/>
    <s v="Keurig Dr Pepper Inc. "/>
    <x v="3"/>
    <s v="America"/>
    <s v="Dallas"/>
    <s v="Ramla's"/>
    <s v="No inmail sent"/>
    <x v="1"/>
    <m/>
    <m/>
    <n v="0"/>
    <m/>
    <m/>
    <m/>
    <m/>
    <m/>
    <m/>
    <m/>
    <m/>
    <m/>
  </r>
  <r>
    <n v="7446"/>
    <d v="2021-05-05T00:00:00"/>
    <n v="5"/>
    <x v="3"/>
    <s v="Beth Bubon"/>
    <s v="Director Consumer and Category Insights"/>
    <s v="Spectrum Brands"/>
    <x v="3"/>
    <s v="America"/>
    <s v="Wisconsin"/>
    <s v="Ramla's"/>
    <s v="No inmail sent"/>
    <x v="1"/>
    <m/>
    <m/>
    <n v="0"/>
    <m/>
    <m/>
    <m/>
    <m/>
    <m/>
    <m/>
    <m/>
    <m/>
    <m/>
  </r>
  <r>
    <n v="7447"/>
    <d v="2021-05-05T00:00:00"/>
    <n v="5"/>
    <x v="3"/>
    <s v="Sagar Shah"/>
    <s v="Global Digital Marketing Director"/>
    <s v="Collinson"/>
    <x v="4"/>
    <s v="Europe"/>
    <s v="United Kingdom"/>
    <s v="Ramla's"/>
    <s v="No inmail sent"/>
    <x v="1"/>
    <m/>
    <m/>
    <n v="0"/>
    <m/>
    <m/>
    <m/>
    <m/>
    <m/>
    <m/>
    <m/>
    <m/>
    <m/>
  </r>
  <r>
    <n v="7448"/>
    <d v="2021-05-05T00:00:00"/>
    <n v="5"/>
    <x v="3"/>
    <s v="Timothy J. Williams"/>
    <s v="Vice President of Global Marketing"/>
    <s v="Nagase"/>
    <x v="3"/>
    <s v="America"/>
    <s v="Pennsylvania"/>
    <s v="Ramla's"/>
    <s v="No inmail sent"/>
    <x v="1"/>
    <m/>
    <m/>
    <n v="0"/>
    <m/>
    <m/>
    <m/>
    <m/>
    <m/>
    <m/>
    <m/>
    <m/>
    <m/>
  </r>
  <r>
    <n v="7449"/>
    <d v="2021-04-08T00:00:00"/>
    <n v="4"/>
    <x v="3"/>
    <s v="Zhenya Korkina"/>
    <s v="Vice President Variety Pack and On The Go"/>
    <s v="Ferrara Candy Company "/>
    <x v="3"/>
    <s v="America"/>
    <s v="Chicago"/>
    <s v="Ramla's"/>
    <s v="No inmail sent"/>
    <x v="0"/>
    <d v="2021-04-19T00:00:00"/>
    <d v="2021-09-09T00:00:00"/>
    <n v="9"/>
    <m/>
    <m/>
    <s v="Negative"/>
    <d v="2021-09-09T00:00:00"/>
    <m/>
    <m/>
    <m/>
    <m/>
    <m/>
  </r>
  <r>
    <n v="7450"/>
    <d v="2021-04-12T00:00:00"/>
    <n v="4"/>
    <x v="3"/>
    <s v="Amitabh Bose"/>
    <s v="Chief Practice Officer, CPG, Retail &amp; Hospitality"/>
    <s v="Fractal Analytics "/>
    <x v="31"/>
    <s v="America"/>
    <s v="New York"/>
    <s v="Ramla's"/>
    <s v="No inmail sent"/>
    <x v="0"/>
    <d v="2021-04-15T00:00:00"/>
    <d v="2021-07-27T00:00:00"/>
    <n v="7"/>
    <m/>
    <m/>
    <s v="Neutral"/>
    <d v="2021-07-27T00:00:00"/>
    <m/>
    <m/>
    <m/>
    <m/>
    <m/>
  </r>
  <r>
    <n v="7451"/>
    <d v="2021-05-05T00:00:00"/>
    <n v="5"/>
    <x v="3"/>
    <s v="Andrea Kaduk"/>
    <s v="Director, Performance Media"/>
    <s v="Walgreens"/>
    <x v="0"/>
    <s v="America"/>
    <s v="Illinois"/>
    <s v="Ramla's"/>
    <s v="No inmail sent"/>
    <x v="1"/>
    <m/>
    <m/>
    <n v="0"/>
    <m/>
    <m/>
    <m/>
    <m/>
    <m/>
    <m/>
    <m/>
    <m/>
    <m/>
  </r>
  <r>
    <n v="7452"/>
    <d v="2021-04-12T00:00:00"/>
    <n v="4"/>
    <x v="3"/>
    <s v="Wei Wang"/>
    <s v="Manager, Data Science &amp; Analytics"/>
    <s v="Mattel, Inc."/>
    <x v="3"/>
    <s v="America"/>
    <s v="California"/>
    <s v="Ramla's"/>
    <s v="No inmail sent"/>
    <x v="1"/>
    <m/>
    <m/>
    <n v="0"/>
    <m/>
    <m/>
    <m/>
    <m/>
    <m/>
    <m/>
    <m/>
    <m/>
    <m/>
  </r>
  <r>
    <n v="7453"/>
    <d v="2021-05-05T00:00:00"/>
    <n v="5"/>
    <x v="3"/>
    <s v="Jennifer Brink"/>
    <s v="Sr. Director, Media"/>
    <s v="Bloomin'​ Brands"/>
    <x v="0"/>
    <s v="America"/>
    <s v="Florida"/>
    <s v="Ramla's"/>
    <s v="No inmail sent"/>
    <x v="1"/>
    <m/>
    <m/>
    <n v="0"/>
    <m/>
    <m/>
    <m/>
    <m/>
    <m/>
    <m/>
    <m/>
    <m/>
    <m/>
  </r>
  <r>
    <n v="7454"/>
    <d v="2021-04-12T00:00:00"/>
    <n v="4"/>
    <x v="3"/>
    <s v="Stephen Schwallie"/>
    <s v="Division Vice President, Global Marketing"/>
    <s v="Spectrum Brands, Inc "/>
    <x v="3"/>
    <s v="America"/>
    <s v="St Louis"/>
    <s v="Ramla's"/>
    <s v="No inmail sent"/>
    <x v="1"/>
    <m/>
    <m/>
    <n v="0"/>
    <m/>
    <m/>
    <m/>
    <m/>
    <m/>
    <m/>
    <m/>
    <m/>
    <m/>
  </r>
  <r>
    <n v="7455"/>
    <d v="2021-05-05T00:00:00"/>
    <n v="5"/>
    <x v="3"/>
    <s v="Anna Stoesz"/>
    <s v="Dir/Head of Marketing Research &amp; Insights"/>
    <s v="Shutterfly"/>
    <x v="4"/>
    <s v="America"/>
    <s v="Minnesota"/>
    <s v="Ramla's"/>
    <s v="No inmail sent"/>
    <x v="1"/>
    <m/>
    <m/>
    <n v="0"/>
    <m/>
    <m/>
    <m/>
    <m/>
    <m/>
    <m/>
    <m/>
    <m/>
    <m/>
  </r>
  <r>
    <n v="7456"/>
    <d v="2021-04-12T00:00:00"/>
    <n v="4"/>
    <x v="3"/>
    <s v="Doug Jensen"/>
    <s v="SVP Go-to-Market (GTM) Analytics"/>
    <s v="The Estée Lauder Companies Inc. "/>
    <x v="3"/>
    <s v="America"/>
    <s v="New York"/>
    <s v="Ramla's"/>
    <s v="No inmail sent"/>
    <x v="1"/>
    <m/>
    <m/>
    <n v="0"/>
    <m/>
    <m/>
    <m/>
    <m/>
    <m/>
    <m/>
    <m/>
    <m/>
    <m/>
  </r>
  <r>
    <n v="7457"/>
    <d v="2021-04-12T00:00:00"/>
    <n v="4"/>
    <x v="3"/>
    <s v="Brian Ley"/>
    <s v="Director, Consumer Insights &amp; Strategy"/>
    <s v="Tyson Foods "/>
    <x v="3"/>
    <s v="America"/>
    <s v="Chicago"/>
    <s v="Ramla's"/>
    <s v="No inmail sent"/>
    <x v="1"/>
    <m/>
    <m/>
    <n v="0"/>
    <m/>
    <m/>
    <m/>
    <m/>
    <m/>
    <m/>
    <m/>
    <m/>
    <m/>
  </r>
  <r>
    <n v="7458"/>
    <d v="2022-01-21T00:00:00"/>
    <n v="1"/>
    <x v="3"/>
    <s v="Sharannath Mohanram"/>
    <s v="Global Head of Media Marketing Science"/>
    <s v="Gucci"/>
    <x v="3"/>
    <s v="Europe"/>
    <s v="Switzerland"/>
    <s v="Both (Ramla's &amp; Personal)"/>
    <s v="No inmail sent"/>
    <x v="0"/>
    <d v="2022-02-02T00:00:00"/>
    <d v="2022-02-08T00:00:00"/>
    <n v="2"/>
    <m/>
    <m/>
    <m/>
    <m/>
    <m/>
    <m/>
    <m/>
    <m/>
    <s v="Follow up"/>
  </r>
  <r>
    <n v="7459"/>
    <d v="2021-04-12T00:00:00"/>
    <n v="4"/>
    <x v="3"/>
    <s v="Shane Kolpon"/>
    <s v="Brand Manager, Popsicle &amp; Good Humor Ice Cream"/>
    <s v="Unilever"/>
    <x v="3"/>
    <s v="America"/>
    <s v="Connecticut"/>
    <s v="Ramla's"/>
    <s v="No inmail sent"/>
    <x v="1"/>
    <m/>
    <m/>
    <n v="0"/>
    <m/>
    <m/>
    <m/>
    <m/>
    <m/>
    <m/>
    <m/>
    <m/>
    <m/>
  </r>
  <r>
    <n v="7460"/>
    <d v="2021-04-12T00:00:00"/>
    <n v="4"/>
    <x v="3"/>
    <s v="Scott Miller"/>
    <s v="Vice President - Customer Marketing"/>
    <s v="HARIBO of America"/>
    <x v="3"/>
    <s v="America"/>
    <s v="Illinois"/>
    <s v="Ramla's"/>
    <s v="9/16/2021"/>
    <x v="1"/>
    <m/>
    <m/>
    <n v="0"/>
    <m/>
    <m/>
    <m/>
    <m/>
    <m/>
    <m/>
    <m/>
    <m/>
    <m/>
  </r>
  <r>
    <n v="7461"/>
    <d v="2021-04-12T00:00:00"/>
    <n v="4"/>
    <x v="3"/>
    <s v="Dan Liu"/>
    <s v="Head of Marketing Measurement Innovation"/>
    <s v="The Clorox Company "/>
    <x v="3"/>
    <s v="America"/>
    <s v="California"/>
    <s v="Ramla's"/>
    <s v="No inmail sent"/>
    <x v="1"/>
    <m/>
    <m/>
    <n v="0"/>
    <m/>
    <m/>
    <m/>
    <m/>
    <m/>
    <m/>
    <m/>
    <m/>
    <m/>
  </r>
  <r>
    <n v="7462"/>
    <d v="2021-05-05T00:00:00"/>
    <n v="5"/>
    <x v="3"/>
    <s v="Sneha Vaishnavi"/>
    <s v="Director of Marketing"/>
    <s v="Audible/Amazon"/>
    <x v="4"/>
    <s v="America"/>
    <s v="New York"/>
    <s v="Ramla's"/>
    <s v="No inmail sent"/>
    <x v="1"/>
    <m/>
    <m/>
    <n v="0"/>
    <m/>
    <m/>
    <m/>
    <m/>
    <m/>
    <m/>
    <m/>
    <m/>
    <m/>
  </r>
  <r>
    <n v="7463"/>
    <d v="2021-04-12T00:00:00"/>
    <n v="4"/>
    <x v="3"/>
    <s v="Daniel Jansen"/>
    <s v="Analytics Insights Manager"/>
    <s v="The Clorox Company "/>
    <x v="3"/>
    <s v="America"/>
    <s v="California"/>
    <s v="Ramla's"/>
    <s v="No inmail sent"/>
    <x v="1"/>
    <m/>
    <m/>
    <n v="0"/>
    <m/>
    <m/>
    <m/>
    <m/>
    <m/>
    <m/>
    <m/>
    <m/>
    <m/>
  </r>
  <r>
    <n v="7464"/>
    <d v="2021-04-12T00:00:00"/>
    <n v="4"/>
    <x v="3"/>
    <s v="Dilek Ozler"/>
    <s v="Associate Director of Consumer Business Intelligence"/>
    <s v="Johnson &amp; Johnson "/>
    <x v="3"/>
    <s v="America"/>
    <s v="New York"/>
    <s v="Ramla's"/>
    <s v="No inmail sent"/>
    <x v="1"/>
    <m/>
    <m/>
    <n v="0"/>
    <m/>
    <m/>
    <m/>
    <m/>
    <m/>
    <m/>
    <m/>
    <m/>
    <m/>
  </r>
  <r>
    <n v="7465"/>
    <d v="2021-04-12T00:00:00"/>
    <n v="4"/>
    <x v="3"/>
    <s v="Divya Venkataramu"/>
    <s v="Associate Brand Manager"/>
    <s v="Colgate Palmolive"/>
    <x v="3"/>
    <s v="America"/>
    <s v="Kansas"/>
    <s v="Ramla's"/>
    <s v="No inmail sent"/>
    <x v="2"/>
    <m/>
    <m/>
    <n v="0"/>
    <m/>
    <m/>
    <m/>
    <m/>
    <s v="Deleted"/>
    <m/>
    <m/>
    <m/>
    <m/>
  </r>
  <r>
    <n v="7466"/>
    <d v="2021-04-12T00:00:00"/>
    <n v="4"/>
    <x v="2"/>
    <s v="Karen Strupp"/>
    <s v="Corporate Manager, Brand Marketing"/>
    <s v="Sub-Zero Group, Inc."/>
    <x v="3"/>
    <s v="America"/>
    <s v="Wisconsin"/>
    <s v="Ramla's"/>
    <s v="No inmail sent"/>
    <x v="1"/>
    <m/>
    <m/>
    <n v="0"/>
    <m/>
    <m/>
    <m/>
    <m/>
    <m/>
    <m/>
    <m/>
    <m/>
    <m/>
  </r>
  <r>
    <n v="7467"/>
    <d v="2021-04-12T00:00:00"/>
    <n v="4"/>
    <x v="2"/>
    <s v="Holden Russell"/>
    <s v="Growth Marketing Manager"/>
    <s v="Beauty Industry Group"/>
    <x v="3"/>
    <s v="America"/>
    <s v="Utah"/>
    <s v="Ramla's"/>
    <s v="No inmail sent"/>
    <x v="1"/>
    <m/>
    <m/>
    <n v="0"/>
    <m/>
    <m/>
    <m/>
    <m/>
    <m/>
    <m/>
    <m/>
    <m/>
    <m/>
  </r>
  <r>
    <n v="7468"/>
    <d v="2021-04-12T00:00:00"/>
    <n v="4"/>
    <x v="2"/>
    <s v="Lisa Giagheddu"/>
    <s v="Data Analyst Marketing"/>
    <s v="Gardena GmbH"/>
    <x v="3"/>
    <s v="Europe"/>
    <s v="Germany"/>
    <s v="Ramla's"/>
    <s v="No inmail sent"/>
    <x v="1"/>
    <m/>
    <m/>
    <n v="0"/>
    <m/>
    <m/>
    <m/>
    <m/>
    <m/>
    <m/>
    <m/>
    <m/>
    <m/>
  </r>
  <r>
    <n v="7469"/>
    <d v="2021-04-12T00:00:00"/>
    <n v="4"/>
    <x v="2"/>
    <s v="Jake Dietsche"/>
    <s v="Senior Data Scientist"/>
    <s v="Kimberly-Clark"/>
    <x v="3"/>
    <s v="America"/>
    <s v="Wisconsin"/>
    <s v="Ramla's"/>
    <s v="No inmail sent"/>
    <x v="1"/>
    <m/>
    <m/>
    <n v="0"/>
    <m/>
    <m/>
    <m/>
    <m/>
    <m/>
    <m/>
    <m/>
    <m/>
    <m/>
  </r>
  <r>
    <n v="7470"/>
    <d v="2021-04-12T00:00:00"/>
    <n v="4"/>
    <x v="2"/>
    <s v="Jen Rappaport"/>
    <s v="Director of Marketing"/>
    <s v="Falcon Safety Products"/>
    <x v="3"/>
    <s v="America"/>
    <s v="New York"/>
    <s v="Ramla's"/>
    <s v="No inmail sent"/>
    <x v="1"/>
    <m/>
    <m/>
    <n v="0"/>
    <m/>
    <m/>
    <m/>
    <m/>
    <m/>
    <m/>
    <m/>
    <m/>
    <m/>
  </r>
  <r>
    <n v="7471"/>
    <d v="2021-04-12T00:00:00"/>
    <n v="4"/>
    <x v="2"/>
    <s v="Leonardo Ocampo"/>
    <s v="Director of Commercial Planning &amp; Analytics"/>
    <s v="Fluent Beverages"/>
    <x v="3"/>
    <s v="America"/>
    <s v="Canada "/>
    <s v="Ramla's"/>
    <s v="No inmail sent"/>
    <x v="0"/>
    <d v="2021-06-15T00:00:00"/>
    <d v="2021-07-07T00:00:00"/>
    <n v="7"/>
    <m/>
    <m/>
    <m/>
    <m/>
    <m/>
    <m/>
    <m/>
    <m/>
    <m/>
  </r>
  <r>
    <n v="7472"/>
    <d v="2021-04-12T00:00:00"/>
    <n v="4"/>
    <x v="2"/>
    <s v="Andy Monfalcone"/>
    <s v="Senior Director Of Marketing"/>
    <s v="Central Garden &amp; Pet"/>
    <x v="3"/>
    <s v="America"/>
    <s v="Georgia"/>
    <s v="Ramla's"/>
    <s v="No inmail sent"/>
    <x v="1"/>
    <m/>
    <m/>
    <n v="0"/>
    <m/>
    <m/>
    <m/>
    <m/>
    <m/>
    <m/>
    <m/>
    <m/>
    <m/>
  </r>
  <r>
    <n v="7473"/>
    <d v="2021-04-12T00:00:00"/>
    <n v="4"/>
    <x v="2"/>
    <s v="David Dittmann"/>
    <s v="Vice President Data &amp; Analytics"/>
    <s v="Procter &amp; Gamble"/>
    <x v="3"/>
    <s v="America"/>
    <s v="Ohio"/>
    <s v="Ramla's"/>
    <s v="No inmail sent"/>
    <x v="1"/>
    <m/>
    <m/>
    <n v="0"/>
    <m/>
    <m/>
    <m/>
    <m/>
    <m/>
    <m/>
    <m/>
    <m/>
    <m/>
  </r>
  <r>
    <n v="7474"/>
    <d v="2021-04-12T00:00:00"/>
    <n v="4"/>
    <x v="2"/>
    <s v="Sarika Loona"/>
    <s v="Vice President, Data Driven Marketing, Data Strategy &amp; Activation"/>
    <s v="L’Oreal Americas"/>
    <x v="3"/>
    <s v="America"/>
    <s v="New York"/>
    <s v="Ramla's"/>
    <s v="No inmail sent"/>
    <x v="1"/>
    <m/>
    <m/>
    <n v="0"/>
    <m/>
    <m/>
    <m/>
    <m/>
    <m/>
    <m/>
    <m/>
    <m/>
    <m/>
  </r>
  <r>
    <n v="7475"/>
    <d v="2021-04-12T00:00:00"/>
    <n v="4"/>
    <x v="2"/>
    <s v="David Lepicier"/>
    <s v="Global Head of Data &amp; Analytics"/>
    <s v="Pernod Ricard"/>
    <x v="3"/>
    <s v="Europe"/>
    <s v="France"/>
    <s v="Ramla's"/>
    <s v="No inmail sent"/>
    <x v="0"/>
    <d v="2021-04-16T00:00:00"/>
    <d v="2021-07-09T00:00:00"/>
    <n v="7"/>
    <n v="2"/>
    <n v="250"/>
    <m/>
    <m/>
    <m/>
    <m/>
    <m/>
    <m/>
    <m/>
  </r>
  <r>
    <n v="7476"/>
    <d v="2021-04-12T00:00:00"/>
    <n v="4"/>
    <x v="2"/>
    <s v="Jorge Andres Bustamante"/>
    <s v="Sr. Business Analyst"/>
    <s v="Pernod Ricard"/>
    <x v="3"/>
    <s v="America"/>
    <s v="Florida"/>
    <s v="Ramla's"/>
    <s v="No inmail sent"/>
    <x v="1"/>
    <m/>
    <m/>
    <n v="0"/>
    <m/>
    <m/>
    <m/>
    <m/>
    <m/>
    <m/>
    <m/>
    <m/>
    <m/>
  </r>
  <r>
    <n v="7477"/>
    <d v="2021-04-12T00:00:00"/>
    <n v="4"/>
    <x v="2"/>
    <s v="Selin Iskifoglu"/>
    <s v="Senior Manager, Integrated Marketing &amp; Commercialization"/>
    <s v="Rodan + Fields"/>
    <x v="3"/>
    <s v="America"/>
    <s v="California"/>
    <s v="Ramla's"/>
    <s v="No inmail sent"/>
    <x v="2"/>
    <m/>
    <m/>
    <n v="0"/>
    <m/>
    <m/>
    <m/>
    <m/>
    <m/>
    <m/>
    <m/>
    <m/>
    <m/>
  </r>
  <r>
    <n v="7478"/>
    <d v="2021-04-12T00:00:00"/>
    <n v="4"/>
    <x v="3"/>
    <s v="Nikki(Hanqi) Wu"/>
    <s v="Digital Advertising Specialist"/>
    <s v="Acadia Healthcare "/>
    <x v="13"/>
    <s v="America"/>
    <s v="Tennesse"/>
    <s v="Ramla's"/>
    <s v="No inmail sent"/>
    <x v="0"/>
    <d v="2021-04-20T00:00:00"/>
    <d v="2021-08-25T00:00:00"/>
    <n v="8"/>
    <m/>
    <m/>
    <s v="Negative"/>
    <d v="2021-08-25T00:00:00"/>
    <m/>
    <m/>
    <m/>
    <m/>
    <m/>
  </r>
  <r>
    <n v="7479"/>
    <d v="2021-04-12T00:00:00"/>
    <n v="4"/>
    <x v="3"/>
    <s v="Bonnie K. Padgett"/>
    <s v="Vice President, Marketing &amp; Corporate Communications"/>
    <s v="Royston Group"/>
    <x v="0"/>
    <s v="America"/>
    <s v="Georgia"/>
    <s v="Ramla's"/>
    <s v="No inmail sent"/>
    <x v="0"/>
    <d v="2021-04-20T00:00:00"/>
    <d v="2022-02-21T00:00:00"/>
    <n v="2"/>
    <m/>
    <m/>
    <m/>
    <m/>
    <m/>
    <m/>
    <m/>
    <m/>
    <m/>
  </r>
  <r>
    <n v="7480"/>
    <d v="2021-04-12T00:00:00"/>
    <n v="4"/>
    <x v="3"/>
    <s v="David O'Toole"/>
    <s v="Vice President of Analytics, Consumer Behavior, and BI"/>
    <s v="Comoto Holdings"/>
    <x v="0"/>
    <s v="America"/>
    <s v="Pennsylvania"/>
    <s v="Ramla's"/>
    <s v="No inmail sent"/>
    <x v="0"/>
    <d v="2021-04-20T00:00:00"/>
    <d v="2022-02-21T00:00:00"/>
    <n v="2"/>
    <m/>
    <m/>
    <m/>
    <m/>
    <m/>
    <m/>
    <m/>
    <m/>
    <m/>
  </r>
  <r>
    <n v="7481"/>
    <d v="2021-04-12T00:00:00"/>
    <n v="4"/>
    <x v="3"/>
    <s v="Ashraf Ali K M"/>
    <s v="Senior Manager, Data Science &amp; Analytics"/>
    <s v="Foot Locker"/>
    <x v="0"/>
    <s v="Europe"/>
    <s v="Netherlands"/>
    <s v="Ramla's"/>
    <s v="No inmail sent"/>
    <x v="0"/>
    <d v="2021-04-20T00:00:00"/>
    <d v="2021-05-10T00:00:00"/>
    <n v="5"/>
    <m/>
    <m/>
    <s v="Neutral"/>
    <d v="2021-05-12T00:00:00"/>
    <m/>
    <m/>
    <m/>
    <m/>
    <s v="they develop their models internally"/>
  </r>
  <r>
    <n v="7482"/>
    <d v="2021-04-12T00:00:00"/>
    <n v="4"/>
    <x v="3"/>
    <s v="Simone Iori"/>
    <s v="Digital Marketing Technologist, Strategist and Innovator"/>
    <s v="Valentino "/>
    <x v="0"/>
    <s v="Europe"/>
    <s v="Italy"/>
    <s v="Ramla's"/>
    <s v="No inmail sent"/>
    <x v="0"/>
    <d v="2021-04-20T00:00:00"/>
    <d v="2022-01-27T00:00:00"/>
    <n v="1"/>
    <m/>
    <m/>
    <m/>
    <m/>
    <m/>
    <m/>
    <m/>
    <m/>
    <m/>
  </r>
  <r>
    <n v="7483"/>
    <d v="2021-05-05T00:00:00"/>
    <n v="5"/>
    <x v="3"/>
    <s v="Ty Weston"/>
    <s v="VP Digital Marketing and Analytics | GM Lexington Law"/>
    <s v="Progrexion"/>
    <x v="10"/>
    <s v="America"/>
    <s v="Utah"/>
    <s v="Ramla's"/>
    <s v="No inmail sent"/>
    <x v="1"/>
    <m/>
    <m/>
    <n v="0"/>
    <m/>
    <m/>
    <m/>
    <m/>
    <m/>
    <m/>
    <m/>
    <m/>
    <m/>
  </r>
  <r>
    <n v="7484"/>
    <d v="2021-04-12T00:00:00"/>
    <n v="4"/>
    <x v="3"/>
    <s v="Pamela Monetti"/>
    <s v="Global Digital Senior Manager"/>
    <s v="Moncler"/>
    <x v="0"/>
    <s v="Europe"/>
    <s v="Italy"/>
    <s v="Ramla's"/>
    <s v="No inmail sent"/>
    <x v="0"/>
    <d v="2021-04-20T00:00:00"/>
    <d v="2022-01-27T00:00:00"/>
    <n v="1"/>
    <m/>
    <m/>
    <m/>
    <m/>
    <m/>
    <m/>
    <m/>
    <m/>
    <m/>
  </r>
  <r>
    <n v="7485"/>
    <d v="2021-05-05T00:00:00"/>
    <n v="5"/>
    <x v="3"/>
    <s v="John D"/>
    <s v="Vice President, Customer Insights | Marketing Strategy and Analytics"/>
    <s v="TracFone Wireless"/>
    <x v="16"/>
    <s v="America"/>
    <s v="Florida"/>
    <s v="Ramla's"/>
    <s v="No inmail sent"/>
    <x v="1"/>
    <m/>
    <m/>
    <n v="0"/>
    <m/>
    <m/>
    <m/>
    <m/>
    <m/>
    <m/>
    <m/>
    <m/>
    <m/>
  </r>
  <r>
    <n v="7486"/>
    <d v="2021-04-12T00:00:00"/>
    <n v="4"/>
    <x v="3"/>
    <s v="Angela Puddle"/>
    <s v="Digital Optimisation &amp; Insights Manager"/>
    <s v="Pets at Home"/>
    <x v="0"/>
    <s v="Europe"/>
    <s v="United Kingdom"/>
    <s v="Ramla's"/>
    <s v="No inmail sent"/>
    <x v="0"/>
    <d v="2021-04-15T00:00:00"/>
    <d v="2022-01-27T00:00:00"/>
    <n v="1"/>
    <m/>
    <m/>
    <m/>
    <m/>
    <m/>
    <m/>
    <m/>
    <m/>
    <m/>
  </r>
  <r>
    <n v="7487"/>
    <d v="2021-05-05T00:00:00"/>
    <n v="5"/>
    <x v="3"/>
    <s v="Micah Muhr"/>
    <s v="Director, Audience Insights &amp; Strategy"/>
    <s v="VENN"/>
    <x v="12"/>
    <s v="America"/>
    <s v="California"/>
    <s v="Ramla's"/>
    <s v="No inmail sent"/>
    <x v="1"/>
    <m/>
    <m/>
    <n v="0"/>
    <m/>
    <m/>
    <m/>
    <m/>
    <m/>
    <m/>
    <m/>
    <m/>
    <m/>
  </r>
  <r>
    <n v="7488"/>
    <d v="2021-05-05T00:00:00"/>
    <n v="5"/>
    <x v="3"/>
    <s v="Bruno Chester Leardine"/>
    <s v="Marketing Sciences and Analytics Manager"/>
    <s v="UPS"/>
    <x v="0"/>
    <s v="America"/>
    <s v="Georgia"/>
    <s v="Personal"/>
    <s v="No inmail sent"/>
    <x v="1"/>
    <m/>
    <m/>
    <n v="0"/>
    <m/>
    <m/>
    <m/>
    <m/>
    <m/>
    <m/>
    <m/>
    <m/>
    <s v="sent from fatma's account"/>
  </r>
  <r>
    <n v="7489"/>
    <d v="2021-04-12T00:00:00"/>
    <n v="4"/>
    <x v="3"/>
    <s v="Rohit Dalal"/>
    <s v="Executive Director, Data Science &amp; Analytics"/>
    <s v="The Estée Lauder Companies"/>
    <x v="0"/>
    <s v="America"/>
    <s v="New York"/>
    <s v="Ramla's"/>
    <s v="No inmail sent"/>
    <x v="0"/>
    <d v="2021-04-21T00:00:00"/>
    <d v="2022-02-21T00:00:00"/>
    <n v="2"/>
    <m/>
    <m/>
    <m/>
    <m/>
    <m/>
    <m/>
    <m/>
    <m/>
    <m/>
  </r>
  <r>
    <n v="7490"/>
    <d v="2021-05-06T00:00:00"/>
    <n v="5"/>
    <x v="3"/>
    <s v="Guilherme Diaz-Bérrio"/>
    <s v="Marketing Analytics &amp; Insights Team Lead "/>
    <s v="Kindred Group"/>
    <x v="12"/>
    <s v="Europe"/>
    <s v="United Kingdom"/>
    <s v="Personal"/>
    <s v="No inmail sent"/>
    <x v="0"/>
    <d v="2021-11-09T00:00:00"/>
    <d v="2021-11-24T00:00:00"/>
    <n v="11"/>
    <m/>
    <m/>
    <m/>
    <m/>
    <m/>
    <m/>
    <m/>
    <m/>
    <s v="sent from fatma's account"/>
  </r>
  <r>
    <n v="7491"/>
    <d v="2021-05-06T00:00:00"/>
    <n v="5"/>
    <x v="3"/>
    <s v="Shivang Desai"/>
    <s v="Marketing Sciences Manager"/>
    <s v="Marketing Sciences Manager"/>
    <x v="6"/>
    <s v="America"/>
    <s v="Texas"/>
    <s v="Personal"/>
    <s v="No inmail sent"/>
    <x v="1"/>
    <m/>
    <m/>
    <n v="0"/>
    <m/>
    <m/>
    <m/>
    <m/>
    <m/>
    <m/>
    <m/>
    <m/>
    <s v="sent from fatma's account"/>
  </r>
  <r>
    <n v="7492"/>
    <d v="2021-04-12T00:00:00"/>
    <n v="4"/>
    <x v="3"/>
    <s v="Omar Quinones"/>
    <s v="Director, Brand Strategy"/>
    <s v="YETI"/>
    <x v="15"/>
    <s v="America"/>
    <s v="Texas"/>
    <s v="Ramla's"/>
    <s v="No inmail sent"/>
    <x v="1"/>
    <m/>
    <m/>
    <n v="0"/>
    <m/>
    <m/>
    <m/>
    <m/>
    <m/>
    <m/>
    <m/>
    <m/>
    <m/>
  </r>
  <r>
    <n v="7493"/>
    <d v="2021-04-12T00:00:00"/>
    <n v="4"/>
    <x v="3"/>
    <s v="Brian Hoffstedder"/>
    <s v="Director, Human Insights - Shopping Experience"/>
    <s v="The clorox company"/>
    <x v="3"/>
    <s v="America"/>
    <s v="Atlanta"/>
    <s v="Ramla's"/>
    <s v="No inmail sent"/>
    <x v="1"/>
    <m/>
    <m/>
    <n v="0"/>
    <m/>
    <m/>
    <m/>
    <m/>
    <m/>
    <m/>
    <m/>
    <m/>
    <m/>
  </r>
  <r>
    <n v="7494"/>
    <d v="2021-05-06T00:00:00"/>
    <n v="5"/>
    <x v="3"/>
    <s v="Brad Schneck"/>
    <s v="Strategic Marketing Manager "/>
    <s v="Verizon"/>
    <x v="7"/>
    <s v="America"/>
    <s v="Georgia"/>
    <s v="Personal"/>
    <s v="No inmail sent"/>
    <x v="1"/>
    <m/>
    <m/>
    <n v="0"/>
    <m/>
    <m/>
    <m/>
    <m/>
    <m/>
    <m/>
    <m/>
    <m/>
    <s v="sent from fatma's account"/>
  </r>
  <r>
    <n v="7495"/>
    <d v="2021-05-06T00:00:00"/>
    <n v="5"/>
    <x v="3"/>
    <s v="Xiao Ju"/>
    <s v="Sr. Data Scientist"/>
    <s v="Digitas North America"/>
    <x v="1"/>
    <s v="America"/>
    <s v="New York"/>
    <s v="Personal"/>
    <s v="No inmail sent"/>
    <x v="2"/>
    <m/>
    <m/>
    <n v="0"/>
    <m/>
    <m/>
    <m/>
    <m/>
    <m/>
    <m/>
    <m/>
    <m/>
    <s v="sent from fatma's account"/>
  </r>
  <r>
    <n v="7496"/>
    <d v="2021-05-06T00:00:00"/>
    <n v="5"/>
    <x v="3"/>
    <s v="Ross Hartman"/>
    <s v="Marketing Strategy Advisor"/>
    <s v="Chick-fil-A"/>
    <x v="0"/>
    <s v="America"/>
    <s v="Georgia"/>
    <s v="Personal"/>
    <s v="No inmail sent"/>
    <x v="1"/>
    <m/>
    <m/>
    <n v="0"/>
    <m/>
    <m/>
    <m/>
    <m/>
    <m/>
    <m/>
    <m/>
    <m/>
    <s v="sent from fatma's account"/>
  </r>
  <r>
    <n v="7497"/>
    <d v="2021-05-06T00:00:00"/>
    <n v="5"/>
    <x v="3"/>
    <s v="Tim Kamienski"/>
    <s v="Vice President, Marketing"/>
    <s v="Warner Bros. Entertainment"/>
    <x v="12"/>
    <s v="America"/>
    <s v="California"/>
    <s v="Personal"/>
    <s v="No inmail sent"/>
    <x v="1"/>
    <m/>
    <m/>
    <n v="0"/>
    <m/>
    <m/>
    <m/>
    <m/>
    <m/>
    <m/>
    <m/>
    <m/>
    <s v="invite sent from fatma's account"/>
  </r>
  <r>
    <n v="7498"/>
    <d v="2021-05-06T00:00:00"/>
    <n v="5"/>
    <x v="3"/>
    <s v="David Chipman"/>
    <s v="Head of Enterprise Analytics"/>
    <s v="Affordable Care"/>
    <x v="13"/>
    <s v="America"/>
    <s v="North Carolina"/>
    <s v="Personal"/>
    <s v="No inmail sent"/>
    <x v="1"/>
    <m/>
    <m/>
    <n v="0"/>
    <m/>
    <m/>
    <m/>
    <m/>
    <m/>
    <m/>
    <m/>
    <m/>
    <s v="invite sent from fatma's account"/>
  </r>
  <r>
    <n v="7499"/>
    <d v="2021-05-06T00:00:00"/>
    <n v="5"/>
    <x v="3"/>
    <s v="Anthony K. Adeleye"/>
    <s v="Vice President, Procurement Business Process &amp; Technology"/>
    <s v="Johnson &amp; Johnson"/>
    <x v="3"/>
    <s v="America"/>
    <s v="Canada "/>
    <s v="Personal"/>
    <s v="No inmail sent"/>
    <x v="1"/>
    <m/>
    <m/>
    <n v="0"/>
    <m/>
    <m/>
    <m/>
    <m/>
    <m/>
    <m/>
    <m/>
    <m/>
    <s v="invite sent from fatma's account"/>
  </r>
  <r>
    <n v="7500"/>
    <d v="2021-05-06T00:00:00"/>
    <n v="5"/>
    <x v="3"/>
    <s v="Amas Li"/>
    <s v="Head of Digital"/>
    <s v="SEEK"/>
    <x v="4"/>
    <s v="Asia"/>
    <s v="China"/>
    <s v="Personal"/>
    <s v="No inmail sent"/>
    <x v="1"/>
    <m/>
    <m/>
    <n v="0"/>
    <m/>
    <m/>
    <m/>
    <m/>
    <m/>
    <m/>
    <m/>
    <m/>
    <s v="invite sent from fatma's account"/>
  </r>
  <r>
    <n v="7501"/>
    <d v="2021-04-12T00:00:00"/>
    <n v="4"/>
    <x v="3"/>
    <s v="Emanuel De Luca"/>
    <s v="Sr Brand Manager"/>
    <s v="Reynolds Consumer Products "/>
    <x v="15"/>
    <s v="America"/>
    <s v="Milwaukee"/>
    <s v="Ramla's"/>
    <s v="No inmail sent"/>
    <x v="1"/>
    <m/>
    <m/>
    <n v="0"/>
    <m/>
    <m/>
    <m/>
    <m/>
    <m/>
    <m/>
    <m/>
    <m/>
    <m/>
  </r>
  <r>
    <n v="7502"/>
    <d v="2021-05-06T00:00:00"/>
    <n v="5"/>
    <x v="3"/>
    <s v="Kristen Vayda-Dreitlein"/>
    <s v="Senior Manager, Go To Market, Consumer Group"/>
    <s v="Verizon"/>
    <x v="7"/>
    <s v="America"/>
    <s v="New Jersey"/>
    <s v="Personal"/>
    <s v="No inmail sent"/>
    <x v="1"/>
    <m/>
    <m/>
    <n v="0"/>
    <m/>
    <m/>
    <m/>
    <m/>
    <m/>
    <m/>
    <m/>
    <m/>
    <s v="invite sent from fatma's account"/>
  </r>
  <r>
    <n v="7503"/>
    <d v="2021-04-13T00:00:00"/>
    <n v="4"/>
    <x v="3"/>
    <s v="Randolph W. (Randy) Wheeler"/>
    <s v="Global Head, Analytics"/>
    <s v="HP"/>
    <x v="15"/>
    <s v="America"/>
    <s v="San Francisco"/>
    <s v="Ramla's"/>
    <s v="No inmail sent"/>
    <x v="1"/>
    <m/>
    <m/>
    <n v="0"/>
    <m/>
    <m/>
    <m/>
    <m/>
    <m/>
    <m/>
    <m/>
    <m/>
    <m/>
  </r>
  <r>
    <n v="7504"/>
    <d v="2021-05-06T00:00:00"/>
    <n v="5"/>
    <x v="3"/>
    <s v="Ksenia Galkina"/>
    <s v="Senior Manager, Marketing Analytics"/>
    <s v="Fandom"/>
    <x v="12"/>
    <s v="America"/>
    <s v="Massachusetts"/>
    <s v="Personal"/>
    <s v="No inmail sent"/>
    <x v="1"/>
    <m/>
    <m/>
    <n v="0"/>
    <m/>
    <m/>
    <m/>
    <m/>
    <m/>
    <m/>
    <m/>
    <m/>
    <s v="invite sent from fatma's account"/>
  </r>
  <r>
    <n v="7505"/>
    <d v="2021-04-13T00:00:00"/>
    <n v="4"/>
    <x v="3"/>
    <s v="Ronnie Beltran"/>
    <s v="Senior Partner, Group Strategy Director"/>
    <s v="Wavemaker"/>
    <x v="15"/>
    <s v="America"/>
    <s v="New York"/>
    <s v="Ramla's"/>
    <s v="No inmail sent"/>
    <x v="0"/>
    <d v="2021-04-19T00:00:00"/>
    <d v="2021-07-27T00:00:00"/>
    <n v="7"/>
    <m/>
    <m/>
    <s v="Neutral"/>
    <d v="2021-07-27T00:00:00"/>
    <m/>
    <m/>
    <m/>
    <m/>
    <m/>
  </r>
  <r>
    <n v="7506"/>
    <d v="2021-04-13T00:00:00"/>
    <n v="4"/>
    <x v="3"/>
    <s v="Sameer Kothari"/>
    <s v="Media Tech &amp; Analytics Director"/>
    <s v="Pepsico"/>
    <x v="15"/>
    <s v="America"/>
    <s v="New York"/>
    <s v="Ramla's"/>
    <s v="No inmail sent"/>
    <x v="1"/>
    <m/>
    <m/>
    <n v="0"/>
    <m/>
    <m/>
    <m/>
    <m/>
    <m/>
    <m/>
    <m/>
    <m/>
    <m/>
  </r>
  <r>
    <n v="7507"/>
    <d v="2021-05-06T00:00:00"/>
    <n v="5"/>
    <x v="3"/>
    <s v="Chris Gayton"/>
    <s v="Vice President - Brand Marketing"/>
    <s v="J. Jill"/>
    <x v="0"/>
    <s v="America"/>
    <s v="Massachusetts"/>
    <s v="Personal"/>
    <s v="No inmail sent"/>
    <x v="1"/>
    <m/>
    <m/>
    <n v="0"/>
    <m/>
    <m/>
    <m/>
    <m/>
    <m/>
    <m/>
    <m/>
    <m/>
    <s v="invite sent from fatma's account"/>
  </r>
  <r>
    <n v="7508"/>
    <d v="2021-05-06T00:00:00"/>
    <n v="5"/>
    <x v="3"/>
    <s v="Lauren Brawn"/>
    <s v="Media Manager"/>
    <s v="Emirates"/>
    <x v="11"/>
    <s v="Asia"/>
    <s v="UAE"/>
    <s v="Personal"/>
    <s v="No inmail sent"/>
    <x v="1"/>
    <m/>
    <m/>
    <n v="0"/>
    <m/>
    <m/>
    <m/>
    <m/>
    <m/>
    <m/>
    <m/>
    <m/>
    <s v="invite sent from fatma's account"/>
  </r>
  <r>
    <n v="7509"/>
    <d v="2022-02-22T00:00:00"/>
    <n v="2"/>
    <x v="3"/>
    <s v="Jin Wang"/>
    <s v="VP, Data Scientist Lead"/>
    <s v="JPMorgan Chase &amp; Co."/>
    <x v="10"/>
    <s v="America"/>
    <s v="Washington"/>
    <s v="Ramla's"/>
    <s v="No inmail sent"/>
    <x v="0"/>
    <d v="2022-02-23T00:00:00"/>
    <m/>
    <n v="0"/>
    <m/>
    <m/>
    <m/>
    <m/>
    <m/>
    <m/>
    <m/>
    <m/>
    <s v="invite sent from fatma's account"/>
  </r>
  <r>
    <n v="7510"/>
    <d v="2021-04-13T00:00:00"/>
    <n v="4"/>
    <x v="3"/>
    <s v="AMIT P."/>
    <s v="SVP, Chief Strategy Officer"/>
    <s v="TreeHouse Foods "/>
    <x v="15"/>
    <s v="America"/>
    <s v="Chicago"/>
    <s v="Ramla's"/>
    <s v="No inmail sent"/>
    <x v="1"/>
    <m/>
    <m/>
    <n v="0"/>
    <m/>
    <m/>
    <m/>
    <m/>
    <m/>
    <m/>
    <m/>
    <m/>
    <m/>
  </r>
  <r>
    <n v="7511"/>
    <d v="2021-04-13T00:00:00"/>
    <n v="4"/>
    <x v="3"/>
    <s v="Sunil Kambrath"/>
    <s v="Global Solution Owner - eCommerce &amp; Consumer Analytics"/>
    <s v="Mondelēz International "/>
    <x v="3"/>
    <s v="America"/>
    <s v="New Jersey"/>
    <s v="Ramla's"/>
    <s v="No inmail sent"/>
    <x v="1"/>
    <m/>
    <m/>
    <n v="0"/>
    <m/>
    <n v="44636"/>
    <m/>
    <m/>
    <m/>
    <m/>
    <m/>
    <m/>
    <m/>
  </r>
  <r>
    <n v="7512"/>
    <d v="2021-05-06T00:00:00"/>
    <n v="5"/>
    <x v="3"/>
    <s v="Sharon Shen"/>
    <s v="Marketing Data Science"/>
    <s v="Uber"/>
    <x v="18"/>
    <s v="America"/>
    <s v="California"/>
    <s v="Personal"/>
    <s v="No inmail sent"/>
    <x v="0"/>
    <d v="2021-07-05T00:00:00"/>
    <d v="2021-09-23T00:00:00"/>
    <n v="9"/>
    <m/>
    <m/>
    <m/>
    <m/>
    <m/>
    <m/>
    <m/>
    <m/>
    <s v="invite sent from fatma's account"/>
  </r>
  <r>
    <n v="7513"/>
    <d v="2021-05-06T00:00:00"/>
    <n v="5"/>
    <x v="3"/>
    <s v="Jackie Touzeau"/>
    <s v="Senior Business Intelligence Manager"/>
    <s v="Verizon"/>
    <x v="7"/>
    <s v="America"/>
    <s v="New York"/>
    <s v="Personal"/>
    <s v="No inmail sent"/>
    <x v="1"/>
    <m/>
    <m/>
    <n v="0"/>
    <m/>
    <m/>
    <m/>
    <m/>
    <m/>
    <m/>
    <m/>
    <m/>
    <s v="invite sent from fatma's account"/>
  </r>
  <r>
    <n v="7514"/>
    <d v="2021-05-06T00:00:00"/>
    <n v="5"/>
    <x v="3"/>
    <s v="Andrew Christensen"/>
    <s v="Senior Marketing Data Analyst"/>
    <s v="CHG Healthcare"/>
    <x v="13"/>
    <s v="America"/>
    <s v="Utah"/>
    <s v="Personal"/>
    <s v="No inmail sent"/>
    <x v="1"/>
    <m/>
    <m/>
    <n v="0"/>
    <m/>
    <m/>
    <m/>
    <m/>
    <m/>
    <m/>
    <m/>
    <m/>
    <s v="invite sent from fatma's account"/>
  </r>
  <r>
    <n v="7515"/>
    <d v="2021-05-06T00:00:00"/>
    <n v="5"/>
    <x v="3"/>
    <s v="Shing Lei Koh"/>
    <s v="Marketing Intelligence Manager"/>
    <s v="Wunderman DC "/>
    <x v="1"/>
    <s v="America"/>
    <s v="Washington"/>
    <s v="Personal"/>
    <s v="No inmail sent"/>
    <x v="1"/>
    <m/>
    <m/>
    <n v="0"/>
    <m/>
    <m/>
    <m/>
    <m/>
    <m/>
    <m/>
    <m/>
    <m/>
    <s v="invite sent from fatma's account"/>
  </r>
  <r>
    <n v="7516"/>
    <d v="2021-05-06T00:00:00"/>
    <n v="5"/>
    <x v="3"/>
    <s v="Gabriel Song"/>
    <s v="Insights Manager - Emerging Asia"/>
    <s v="Beam Suntory"/>
    <x v="3"/>
    <s v="Asia"/>
    <s v="Singapore"/>
    <s v="Personal"/>
    <s v="No inmail sent"/>
    <x v="1"/>
    <m/>
    <m/>
    <n v="0"/>
    <m/>
    <m/>
    <m/>
    <m/>
    <m/>
    <m/>
    <m/>
    <m/>
    <s v="invite sent from fatma's account"/>
  </r>
  <r>
    <n v="7517"/>
    <d v="2021-04-13T00:00:00"/>
    <n v="4"/>
    <x v="3"/>
    <s v="Peter Donley"/>
    <s v="Senior Manager Analytics"/>
    <s v="G &amp; J Pepsi-Cola Bottlers, Inc. "/>
    <x v="15"/>
    <s v="America"/>
    <s v="Cincinnati"/>
    <s v="Ramla's"/>
    <s v="No inmail sent"/>
    <x v="1"/>
    <m/>
    <m/>
    <n v="0"/>
    <m/>
    <m/>
    <m/>
    <m/>
    <m/>
    <m/>
    <m/>
    <m/>
    <m/>
  </r>
  <r>
    <n v="7518"/>
    <d v="2021-10-01T00:00:00"/>
    <m/>
    <x v="4"/>
    <s v="Ruben Kogel"/>
    <s v="Head of Data &amp; Analytics"/>
    <s v=" Hippo Insurance"/>
    <x v="10"/>
    <s v="America"/>
    <s v="California"/>
    <s v="Personal"/>
    <s v="No inmail sent"/>
    <x v="1"/>
    <m/>
    <m/>
    <m/>
    <m/>
    <m/>
    <m/>
    <m/>
    <m/>
    <m/>
    <m/>
    <m/>
    <m/>
  </r>
  <r>
    <n v="7519"/>
    <d v="2021-04-13T00:00:00"/>
    <n v="4"/>
    <x v="3"/>
    <s v="CJ Brown"/>
    <s v="Director, Media Analytics, Global Business Services"/>
    <s v="P&amp;G"/>
    <x v="15"/>
    <s v="America"/>
    <s v="Cincinnati"/>
    <s v="Ramla's"/>
    <s v="No inmail sent"/>
    <x v="0"/>
    <d v="2021-04-15T00:00:00"/>
    <d v="2022-02-21T00:00:00"/>
    <n v="2"/>
    <m/>
    <m/>
    <m/>
    <m/>
    <m/>
    <m/>
    <m/>
    <m/>
    <m/>
  </r>
  <r>
    <n v="7520"/>
    <d v="2021-04-13T00:00:00"/>
    <n v="4"/>
    <x v="3"/>
    <s v="Paul Rau"/>
    <s v="Sr Manager, Analytics"/>
    <s v="PepsiCo"/>
    <x v="26"/>
    <s v="America"/>
    <s v="Illinois"/>
    <s v="Ramla's"/>
    <s v="No inmail sent"/>
    <x v="1"/>
    <m/>
    <m/>
    <n v="0"/>
    <m/>
    <m/>
    <m/>
    <m/>
    <s v="paul.rau@pepsico.com"/>
    <s v="reply"/>
    <m/>
    <d v="2020-10-30T00:00:00"/>
    <m/>
  </r>
  <r>
    <n v="7521"/>
    <d v="2022-01-07T00:00:00"/>
    <n v="1"/>
    <x v="3"/>
    <s v="Nazrudeen Mohammed"/>
    <s v="AVP, Marketing Database &amp; Analytics"/>
    <s v="The TJX Companies, Inc."/>
    <x v="0"/>
    <s v="America"/>
    <s v="Massachusetts"/>
    <s v="Ramla's"/>
    <s v="No inmail sent"/>
    <x v="1"/>
    <m/>
    <m/>
    <n v="0"/>
    <m/>
    <m/>
    <m/>
    <m/>
    <m/>
    <m/>
    <m/>
    <m/>
    <m/>
  </r>
  <r>
    <n v="7522"/>
    <d v="2021-04-13T00:00:00"/>
    <n v="4"/>
    <x v="3"/>
    <s v="Ronnie M."/>
    <s v="Senior Manager, CMI - Consumer Insights "/>
    <s v="Nestlé Purina North America"/>
    <x v="15"/>
    <s v="America"/>
    <s v="St Louis"/>
    <s v="Ramla's"/>
    <s v="No inmail sent"/>
    <x v="1"/>
    <m/>
    <m/>
    <n v="0"/>
    <m/>
    <m/>
    <m/>
    <m/>
    <m/>
    <m/>
    <m/>
    <m/>
    <m/>
  </r>
  <r>
    <n v="7523"/>
    <d v="2021-07-01T00:00:00"/>
    <n v="7"/>
    <x v="2"/>
    <s v="Matt Wilke"/>
    <s v="Director of Performance Media"/>
    <s v="Radancy"/>
    <x v="7"/>
    <s v="Europe"/>
    <s v="London"/>
    <s v="Ramla's"/>
    <s v="No inmail sent"/>
    <x v="0"/>
    <d v="2021-07-26T00:00:00"/>
    <d v="2021-07-29T00:00:00"/>
    <m/>
    <m/>
    <m/>
    <s v="Neutral"/>
    <m/>
    <m/>
    <m/>
    <m/>
    <m/>
    <s v="He is no longer at Radancy but will refer us to the right person"/>
  </r>
  <r>
    <n v="7524"/>
    <d v="2021-10-04T00:00:00"/>
    <m/>
    <x v="4"/>
    <s v="Vivian Wei Tang"/>
    <s v="Director, Insights and Analytics"/>
    <s v=" CMI Media"/>
    <x v="2"/>
    <s v="America"/>
    <s v="Pennsylvania"/>
    <s v="Ramla's"/>
    <s v="10-06-21"/>
    <x v="1"/>
    <m/>
    <m/>
    <m/>
    <m/>
    <m/>
    <m/>
    <m/>
    <m/>
    <m/>
    <m/>
    <m/>
    <m/>
  </r>
  <r>
    <n v="7525"/>
    <d v="2021-04-13T00:00:00"/>
    <n v="4"/>
    <x v="3"/>
    <s v="Rafael Martinez"/>
    <s v="Brand Management"/>
    <s v="Apex Tool Group, LLC "/>
    <x v="15"/>
    <s v="America"/>
    <s v="Charlotte"/>
    <s v="Ramla's"/>
    <s v="No inmail sent"/>
    <x v="1"/>
    <m/>
    <m/>
    <n v="0"/>
    <m/>
    <m/>
    <m/>
    <m/>
    <m/>
    <m/>
    <m/>
    <m/>
    <m/>
  </r>
  <r>
    <n v="7526"/>
    <d v="2021-04-13T00:00:00"/>
    <n v="4"/>
    <x v="3"/>
    <s v="Matt Ordover"/>
    <s v="Manager, Data &amp; Analytics"/>
    <s v="P.volve"/>
    <x v="13"/>
    <s v="America"/>
    <s v="New York"/>
    <s v="Ramla's"/>
    <s v="No inmail sent"/>
    <x v="0"/>
    <d v="2021-04-20T00:00:00"/>
    <d v="2021-05-05T00:00:00"/>
    <n v="5"/>
    <m/>
    <m/>
    <s v="Negative"/>
    <d v="2021-05-05T00:00:00"/>
    <m/>
    <m/>
    <m/>
    <m/>
    <m/>
  </r>
  <r>
    <n v="7527"/>
    <d v="2021-10-05T00:00:00"/>
    <m/>
    <x v="4"/>
    <s v="Vijaya Patil"/>
    <s v="Marketing Effectiveness - Experimentation, Personalization &amp; New Customer Acquisition"/>
    <s v="Macy's"/>
    <x v="0"/>
    <s v="America"/>
    <s v="New York"/>
    <s v="Personal"/>
    <s v="No inmail sent"/>
    <x v="0"/>
    <d v="2021-11-09T00:00:00"/>
    <d v="2022-02-28T00:00:00"/>
    <m/>
    <n v="2"/>
    <m/>
    <m/>
    <m/>
    <m/>
    <m/>
    <m/>
    <m/>
    <m/>
  </r>
  <r>
    <n v="7528"/>
    <d v="2021-12-02T00:00:00"/>
    <m/>
    <x v="2"/>
    <s v="Eswar Sivaraman"/>
    <s v="EVP Media Market Planning &amp; Analytics"/>
    <s v="Amplifi USA"/>
    <x v="1"/>
    <s v="America"/>
    <s v="New York"/>
    <s v="Ramla's"/>
    <s v="No inmail sent"/>
    <x v="1"/>
    <m/>
    <m/>
    <m/>
    <m/>
    <m/>
    <m/>
    <m/>
    <m/>
    <m/>
    <m/>
    <m/>
    <m/>
  </r>
  <r>
    <n v="7529"/>
    <d v="2021-04-13T00:00:00"/>
    <n v="4"/>
    <x v="2"/>
    <s v="Michael Bristow"/>
    <s v="Director Of Sales &amp; Marketing"/>
    <s v="IDEAL OF SWEDEN"/>
    <x v="7"/>
    <s v="Europe"/>
    <s v="Sweden"/>
    <s v="Ramla's"/>
    <s v="No inmail sent"/>
    <x v="1"/>
    <m/>
    <m/>
    <n v="0"/>
    <m/>
    <m/>
    <m/>
    <m/>
    <m/>
    <m/>
    <m/>
    <m/>
    <m/>
  </r>
  <r>
    <n v="7530"/>
    <d v="2021-04-13T00:00:00"/>
    <n v="4"/>
    <x v="2"/>
    <s v="Jon E. Fornes"/>
    <s v="VP Marketing"/>
    <s v="Coop Norway"/>
    <x v="0"/>
    <s v="Europe"/>
    <s v="Norway"/>
    <s v="Ramla's"/>
    <s v="No inmail sent"/>
    <x v="1"/>
    <m/>
    <m/>
    <n v="0"/>
    <m/>
    <m/>
    <m/>
    <m/>
    <m/>
    <m/>
    <m/>
    <m/>
    <m/>
  </r>
  <r>
    <n v="7531"/>
    <d v="2021-04-13T00:00:00"/>
    <n v="4"/>
    <x v="3"/>
    <s v="Pierre Antoine"/>
    <s v="Senior Principal "/>
    <s v="IQVIA"/>
    <x v="5"/>
    <s v="Europe"/>
    <s v="France"/>
    <s v="Ramla's"/>
    <s v="No inmail sent"/>
    <x v="1"/>
    <m/>
    <m/>
    <n v="0"/>
    <m/>
    <m/>
    <m/>
    <m/>
    <m/>
    <m/>
    <m/>
    <m/>
    <m/>
  </r>
  <r>
    <n v="7532"/>
    <d v="2021-10-05T00:00:00"/>
    <m/>
    <x v="4"/>
    <s v="Elena Parfenti"/>
    <s v="Director, Scaled Analytics"/>
    <s v="Nike"/>
    <x v="0"/>
    <s v="America"/>
    <s v="Oregon"/>
    <s v="Ramla's"/>
    <s v="10-06-21"/>
    <x v="0"/>
    <d v="2021-10-13T00:00:00"/>
    <d v="2022-02-28T00:00:00"/>
    <m/>
    <n v="2"/>
    <m/>
    <m/>
    <m/>
    <m/>
    <m/>
    <m/>
    <m/>
    <m/>
  </r>
  <r>
    <n v="7533"/>
    <d v="2021-04-13T00:00:00"/>
    <n v="4"/>
    <x v="3"/>
    <s v="Jennifer Ekstrom Fisher"/>
    <s v="Engagement Manager"/>
    <s v="IQVIA"/>
    <x v="5"/>
    <s v="America"/>
    <s v="Pennsylvania"/>
    <s v="Ramla's"/>
    <s v="No inmail sent"/>
    <x v="1"/>
    <m/>
    <m/>
    <n v="0"/>
    <m/>
    <m/>
    <m/>
    <m/>
    <m/>
    <m/>
    <m/>
    <m/>
    <m/>
  </r>
  <r>
    <n v="7534"/>
    <d v="2021-04-13T00:00:00"/>
    <n v="4"/>
    <x v="3"/>
    <s v="Rudraswamy Sugur Mathada"/>
    <s v="Principal"/>
    <s v="IQVIA"/>
    <x v="5"/>
    <s v="America"/>
    <s v="New Jersey"/>
    <s v="Ramla's"/>
    <s v="No inmail sent"/>
    <x v="1"/>
    <m/>
    <m/>
    <n v="0"/>
    <m/>
    <m/>
    <m/>
    <m/>
    <m/>
    <m/>
    <m/>
    <m/>
    <m/>
  </r>
  <r>
    <n v="7535"/>
    <d v="2021-04-13T00:00:00"/>
    <n v="4"/>
    <x v="3"/>
    <s v="Mark Burton"/>
    <s v="APAC Media Consulting Manager"/>
    <s v="dunnhumby"/>
    <x v="5"/>
    <s v="Asia"/>
    <s v="Thailand"/>
    <s v="Ramla's"/>
    <s v="No inmail sent"/>
    <x v="1"/>
    <m/>
    <m/>
    <n v="0"/>
    <m/>
    <m/>
    <m/>
    <m/>
    <m/>
    <m/>
    <m/>
    <m/>
    <m/>
  </r>
  <r>
    <n v="7536"/>
    <d v="2021-10-05T00:00:00"/>
    <m/>
    <x v="4"/>
    <s v="Amin Oskouei"/>
    <s v="Director, Pricing &amp; Analytics"/>
    <s v="Rugs USA"/>
    <x v="0"/>
    <s v="America"/>
    <s v="New York"/>
    <s v="Personal"/>
    <s v="No inmail sent"/>
    <x v="0"/>
    <d v="2021-10-06T00:00:00"/>
    <d v="2021-10-25T00:00:00"/>
    <m/>
    <n v="4"/>
    <m/>
    <s v="Negative"/>
    <m/>
    <m/>
    <m/>
    <m/>
    <m/>
    <s v="he is not in charge of MMM."/>
  </r>
  <r>
    <n v="7537"/>
    <d v="2021-04-13T00:00:00"/>
    <n v="4"/>
    <x v="3"/>
    <s v="Doug Dolsen"/>
    <s v="VP, Custom Insights"/>
    <s v="dunnhumby"/>
    <x v="5"/>
    <s v="America"/>
    <s v="Illinois"/>
    <s v="Ramla's"/>
    <s v="No inmail sent"/>
    <x v="1"/>
    <m/>
    <m/>
    <n v="0"/>
    <m/>
    <m/>
    <m/>
    <m/>
    <m/>
    <m/>
    <m/>
    <m/>
    <m/>
  </r>
  <r>
    <n v="7538"/>
    <d v="2021-04-13T00:00:00"/>
    <n v="4"/>
    <x v="3"/>
    <s v="Dave Williams"/>
    <s v="VP - Analytics &amp; Insights"/>
    <s v="BUMP Williams Consulting"/>
    <x v="5"/>
    <s v="America"/>
    <s v="Connecticut"/>
    <s v="Ramla's"/>
    <s v="No inmail sent"/>
    <x v="1"/>
    <m/>
    <m/>
    <n v="0"/>
    <m/>
    <m/>
    <m/>
    <m/>
    <m/>
    <m/>
    <m/>
    <m/>
    <m/>
  </r>
  <r>
    <n v="7539"/>
    <d v="2021-04-13T00:00:00"/>
    <n v="4"/>
    <x v="3"/>
    <s v="Paula A."/>
    <s v="Chief Intelligence Officer-Managing Partner"/>
    <s v="Tabor Partners "/>
    <x v="5"/>
    <s v="America"/>
    <s v="Colorado"/>
    <s v="Ramla's"/>
    <s v="No inmail sent"/>
    <x v="1"/>
    <m/>
    <m/>
    <n v="0"/>
    <m/>
    <m/>
    <m/>
    <m/>
    <m/>
    <m/>
    <m/>
    <m/>
    <m/>
  </r>
  <r>
    <n v="7540"/>
    <d v="2021-04-13T00:00:00"/>
    <n v="4"/>
    <x v="3"/>
    <s v="Richard Haffner"/>
    <s v="Executive Director - Research"/>
    <s v="The NPD Group "/>
    <x v="5"/>
    <s v="America"/>
    <s v="Illinois"/>
    <s v="Ramla's"/>
    <s v="No inmail sent"/>
    <x v="1"/>
    <m/>
    <m/>
    <n v="0"/>
    <m/>
    <m/>
    <m/>
    <m/>
    <m/>
    <m/>
    <m/>
    <m/>
    <m/>
  </r>
  <r>
    <n v="7541"/>
    <d v="2021-04-13T00:00:00"/>
    <n v="4"/>
    <x v="3"/>
    <s v="Mark Sanderson"/>
    <s v="V.P. Research"/>
    <s v="Phoenix Marketing International"/>
    <x v="5"/>
    <s v="America"/>
    <s v="New Jersey"/>
    <s v="Ramla's"/>
    <s v="No inmail sent"/>
    <x v="1"/>
    <m/>
    <m/>
    <n v="0"/>
    <m/>
    <m/>
    <m/>
    <m/>
    <m/>
    <m/>
    <m/>
    <m/>
    <m/>
  </r>
  <r>
    <n v="7542"/>
    <d v="2021-04-13T00:00:00"/>
    <n v="4"/>
    <x v="3"/>
    <s v="Jonathan Hook"/>
    <s v="Vice President Advanced Analytics"/>
    <s v="M/A/R/C"/>
    <x v="5"/>
    <s v="America"/>
    <s v="Texas"/>
    <s v="Ramla's"/>
    <s v="No inmail sent"/>
    <x v="1"/>
    <m/>
    <m/>
    <n v="0"/>
    <m/>
    <m/>
    <m/>
    <m/>
    <m/>
    <m/>
    <m/>
    <m/>
    <m/>
  </r>
  <r>
    <n v="7543"/>
    <d v="2021-04-13T00:00:00"/>
    <n v="4"/>
    <x v="3"/>
    <s v="Carlos Salazar-Velasquez"/>
    <s v="Vice-President, Consumer Insights Practice"/>
    <s v="Strategy Analytics"/>
    <x v="5"/>
    <s v="America"/>
    <s v="Washington"/>
    <s v="Ramla's"/>
    <s v="No inmail sent"/>
    <x v="1"/>
    <m/>
    <m/>
    <n v="0"/>
    <m/>
    <m/>
    <m/>
    <m/>
    <m/>
    <m/>
    <m/>
    <m/>
    <m/>
  </r>
  <r>
    <n v="7544"/>
    <d v="2021-04-13T00:00:00"/>
    <n v="4"/>
    <x v="3"/>
    <s v="Nancy Wang"/>
    <s v="Vice President, Ad Impact Data Science"/>
    <s v="NBCUniversal Media"/>
    <x v="12"/>
    <s v="America"/>
    <s v="California"/>
    <s v="Ramla's"/>
    <s v="No inmail sent"/>
    <x v="1"/>
    <m/>
    <m/>
    <n v="0"/>
    <m/>
    <m/>
    <m/>
    <m/>
    <m/>
    <m/>
    <m/>
    <m/>
    <m/>
  </r>
  <r>
    <n v="7545"/>
    <d v="2021-04-13T00:00:00"/>
    <n v="4"/>
    <x v="3"/>
    <s v="Patrick Acosta"/>
    <s v="VP Sales"/>
    <s v="Claritas"/>
    <x v="5"/>
    <s v="America"/>
    <s v="North Carolina"/>
    <s v="Ramla's"/>
    <s v="No inmail sent"/>
    <x v="1"/>
    <m/>
    <m/>
    <n v="0"/>
    <m/>
    <m/>
    <m/>
    <m/>
    <m/>
    <m/>
    <m/>
    <m/>
    <m/>
  </r>
  <r>
    <n v="7546"/>
    <d v="2021-04-13T00:00:00"/>
    <n v="4"/>
    <x v="3"/>
    <s v="Claudia López Amor"/>
    <s v="Managing Director I Partner"/>
    <s v="DIBAL Consulting Group"/>
    <x v="5"/>
    <s v="America"/>
    <s v="Mexico"/>
    <s v="Ramla's"/>
    <s v="No inmail sent"/>
    <x v="1"/>
    <m/>
    <m/>
    <n v="0"/>
    <m/>
    <m/>
    <m/>
    <m/>
    <m/>
    <m/>
    <m/>
    <m/>
    <m/>
  </r>
  <r>
    <n v="7547"/>
    <d v="2021-04-13T00:00:00"/>
    <n v="4"/>
    <x v="3"/>
    <s v="Rob Cederbaum"/>
    <s v="Chief Analytics Officer"/>
    <s v="Mphasize"/>
    <x v="5"/>
    <s v="America"/>
    <s v="Connecticut"/>
    <s v="Ramla's"/>
    <s v="No inmail sent"/>
    <x v="1"/>
    <m/>
    <m/>
    <n v="0"/>
    <m/>
    <m/>
    <m/>
    <m/>
    <m/>
    <m/>
    <m/>
    <m/>
    <m/>
  </r>
  <r>
    <n v="7548"/>
    <d v="2021-04-13T00:00:00"/>
    <n v="4"/>
    <x v="3"/>
    <s v="Lisa Virgini"/>
    <s v="Vice President"/>
    <s v="Dig Insights"/>
    <x v="5"/>
    <s v="America"/>
    <s v="Canada "/>
    <s v="Ramla's"/>
    <s v="No inmail sent"/>
    <x v="1"/>
    <m/>
    <m/>
    <n v="0"/>
    <m/>
    <m/>
    <m/>
    <m/>
    <m/>
    <m/>
    <m/>
    <m/>
    <m/>
  </r>
  <r>
    <n v="7549"/>
    <d v="2021-04-13T00:00:00"/>
    <n v="4"/>
    <x v="3"/>
    <s v="Ron Shipp"/>
    <s v="President"/>
    <s v="CIQ Analytics"/>
    <x v="5"/>
    <s v="America"/>
    <s v="Texas"/>
    <s v="Ramla's"/>
    <s v="No inmail sent"/>
    <x v="1"/>
    <m/>
    <m/>
    <n v="0"/>
    <m/>
    <m/>
    <m/>
    <m/>
    <m/>
    <m/>
    <m/>
    <m/>
    <m/>
  </r>
  <r>
    <n v="7550"/>
    <d v="2021-04-13T00:00:00"/>
    <n v="4"/>
    <x v="3"/>
    <s v="Dean Tindall"/>
    <s v="Analytics Director"/>
    <s v="Boxclever"/>
    <x v="5"/>
    <s v="Europe"/>
    <s v="United Kingdom"/>
    <s v="Ramla's"/>
    <s v="No inmail sent"/>
    <x v="1"/>
    <m/>
    <m/>
    <n v="0"/>
    <m/>
    <m/>
    <m/>
    <m/>
    <m/>
    <m/>
    <m/>
    <m/>
    <m/>
  </r>
  <r>
    <n v="7551"/>
    <d v="2021-04-13T00:00:00"/>
    <n v="4"/>
    <x v="3"/>
    <s v="Randall Wahl"/>
    <s v="President"/>
    <s v="M/A/R/C Research"/>
    <x v="5"/>
    <s v="America"/>
    <s v="Texas"/>
    <s v="Ramla's"/>
    <s v="No inmail sent"/>
    <x v="1"/>
    <m/>
    <m/>
    <n v="0"/>
    <m/>
    <m/>
    <m/>
    <m/>
    <m/>
    <m/>
    <m/>
    <m/>
    <m/>
  </r>
  <r>
    <n v="7552"/>
    <d v="2021-04-13T00:00:00"/>
    <n v="4"/>
    <x v="3"/>
    <s v="David Viteri"/>
    <s v="Senior Marketing Specialist"/>
    <s v="YouGov"/>
    <x v="5"/>
    <s v="America"/>
    <s v="New York"/>
    <s v="Ramla's"/>
    <s v="No inmail sent"/>
    <x v="0"/>
    <d v="2021-04-16T00:00:00"/>
    <d v="2022-01-25T00:00:00"/>
    <n v="1"/>
    <m/>
    <m/>
    <m/>
    <m/>
    <m/>
    <m/>
    <m/>
    <m/>
    <m/>
  </r>
  <r>
    <n v="7553"/>
    <d v="2021-04-13T00:00:00"/>
    <n v="4"/>
    <x v="3"/>
    <s v="Evan Williams"/>
    <s v="Senior Vice President of Client Experience"/>
    <s v="YouGov"/>
    <x v="5"/>
    <s v="America"/>
    <s v="Canada "/>
    <s v="Ramla's"/>
    <s v="No inmail sent"/>
    <x v="0"/>
    <d v="2021-05-03T00:00:00"/>
    <d v="2021-07-27T00:00:00"/>
    <n v="7"/>
    <m/>
    <m/>
    <s v="Positive"/>
    <d v="2021-07-30T00:00:00"/>
    <m/>
    <m/>
    <m/>
    <m/>
    <m/>
  </r>
  <r>
    <n v="7554"/>
    <d v="2021-04-14T00:00:00"/>
    <n v="4"/>
    <x v="3"/>
    <s v="Nicholas Wicks "/>
    <s v="Principal"/>
    <s v="IQVIA"/>
    <x v="5"/>
    <s v="America"/>
    <s v="Pennsylvania"/>
    <s v="Ramla's"/>
    <s v="No inmail sent"/>
    <x v="0"/>
    <d v="2021-04-16T00:00:00"/>
    <m/>
    <n v="0"/>
    <m/>
    <m/>
    <s v="Negative"/>
    <d v="2021-07-27T00:00:00"/>
    <m/>
    <m/>
    <m/>
    <m/>
    <m/>
  </r>
  <r>
    <n v="7555"/>
    <d v="2021-04-14T00:00:00"/>
    <n v="4"/>
    <x v="2"/>
    <s v="Hitesh Kalra"/>
    <s v="Analytics and Insights Manager-Transactional Banking and Data Science"/>
    <s v="HSBC"/>
    <x v="10"/>
    <s v="Australia"/>
    <s v="Sydney"/>
    <s v="Ramla's"/>
    <s v="No inmail sent"/>
    <x v="0"/>
    <d v="2021-04-19T00:00:00"/>
    <d v="2021-07-07T00:00:00"/>
    <n v="7"/>
    <m/>
    <m/>
    <m/>
    <m/>
    <m/>
    <m/>
    <m/>
    <m/>
    <s v="LI message sent "/>
  </r>
  <r>
    <n v="7556"/>
    <d v="2021-04-14T00:00:00"/>
    <n v="4"/>
    <x v="2"/>
    <s v="Moid Hassan"/>
    <s v="Manager, Data Science"/>
    <s v="American Express"/>
    <x v="10"/>
    <s v="Asia"/>
    <s v="India"/>
    <s v="Ramla's"/>
    <s v="No inmail sent"/>
    <x v="0"/>
    <d v="2021-04-19T00:00:00"/>
    <d v="2021-07-07T00:00:00"/>
    <n v="7"/>
    <m/>
    <m/>
    <m/>
    <m/>
    <m/>
    <m/>
    <m/>
    <m/>
    <s v="LI message sent "/>
  </r>
  <r>
    <n v="7557"/>
    <d v="2021-04-14T00:00:00"/>
    <n v="4"/>
    <x v="2"/>
    <s v="Kevin Robinson"/>
    <s v="Vice President, Digital Marketing Measurement Analytic Consultant"/>
    <s v=" Wells Fargo"/>
    <x v="10"/>
    <s v="America"/>
    <s v="North Carolina"/>
    <s v="Ramla's"/>
    <s v="No inmail sent"/>
    <x v="0"/>
    <d v="2021-04-19T00:00:00"/>
    <d v="2021-05-25T00:00:00"/>
    <n v="5"/>
    <m/>
    <m/>
    <s v="Neutral"/>
    <d v="2021-04-20T00:00:00"/>
    <m/>
    <m/>
    <m/>
    <m/>
    <s v="&quot;Thanks&quot;"/>
  </r>
  <r>
    <n v="7558"/>
    <d v="2021-04-14T00:00:00"/>
    <n v="4"/>
    <x v="2"/>
    <s v="Jean Azevedo"/>
    <s v="Vice President Marketing Analytics"/>
    <s v="JPMorgan Chase &amp; Co."/>
    <x v="10"/>
    <s v="America"/>
    <s v="Illinois"/>
    <s v="Ramla's"/>
    <s v="No inmail sent"/>
    <x v="0"/>
    <d v="2021-04-19T00:00:00"/>
    <d v="2021-07-22T00:00:00"/>
    <n v="7"/>
    <m/>
    <m/>
    <m/>
    <m/>
    <m/>
    <m/>
    <m/>
    <m/>
    <s v="LI message sent "/>
  </r>
  <r>
    <n v="7559"/>
    <d v="2021-04-14T00:00:00"/>
    <n v="4"/>
    <x v="3"/>
    <s v="Vincent Latone"/>
    <s v="Vice President, Client Development "/>
    <s v="Toluna Corporate"/>
    <x v="5"/>
    <s v="America"/>
    <s v="New York"/>
    <s v="Ramla's"/>
    <s v="No inmail sent"/>
    <x v="0"/>
    <d v="2021-04-16T00:00:00"/>
    <m/>
    <n v="0"/>
    <m/>
    <m/>
    <s v="Negative"/>
    <d v="2021-04-16T00:00:00"/>
    <m/>
    <m/>
    <m/>
    <m/>
    <m/>
  </r>
  <r>
    <n v="7560"/>
    <d v="2021-04-14T00:00:00"/>
    <n v="4"/>
    <x v="3"/>
    <s v="Steven Cohen"/>
    <s v="Partner"/>
    <s v="In4mation"/>
    <x v="5"/>
    <s v="America"/>
    <s v="Massachusetts"/>
    <s v="Ramla's"/>
    <s v="No inmail sent"/>
    <x v="0"/>
    <d v="2021-04-16T00:00:00"/>
    <d v="2021-05-04T00:00:00"/>
    <n v="5"/>
    <m/>
    <m/>
    <s v="Negative"/>
    <m/>
    <m/>
    <m/>
    <m/>
    <m/>
    <m/>
  </r>
  <r>
    <n v="7561"/>
    <d v="2021-04-14T00:00:00"/>
    <n v="4"/>
    <x v="3"/>
    <s v="Kevin Lattery"/>
    <s v="Senior VP Methodology and Innovation"/>
    <s v="SKIM Marketing Research"/>
    <x v="5"/>
    <s v="America"/>
    <s v="Minnesota"/>
    <s v="Ramla's"/>
    <s v="No inmail sent"/>
    <x v="0"/>
    <d v="2021-04-23T00:00:00"/>
    <d v="2022-02-21T00:00:00"/>
    <n v="2"/>
    <m/>
    <m/>
    <m/>
    <m/>
    <m/>
    <m/>
    <m/>
    <m/>
    <m/>
  </r>
  <r>
    <n v="7562"/>
    <d v="2021-04-14T00:00:00"/>
    <n v="4"/>
    <x v="3"/>
    <s v="Paul Richard McCullough"/>
    <s v="President"/>
    <s v="MACRO Consulting"/>
    <x v="5"/>
    <s v="America"/>
    <s v="Hawaii"/>
    <s v="Ramla's"/>
    <s v="No inmail sent"/>
    <x v="0"/>
    <d v="2021-04-19T00:00:00"/>
    <m/>
    <n v="0"/>
    <m/>
    <m/>
    <s v="Neutral"/>
    <d v="2021-04-20T00:00:00"/>
    <m/>
    <m/>
    <m/>
    <m/>
    <m/>
  </r>
  <r>
    <n v="7563"/>
    <d v="2021-04-14T00:00:00"/>
    <n v="4"/>
    <x v="2"/>
    <s v="Ashvin Melwani"/>
    <s v="CMO"/>
    <s v="Obvi."/>
    <x v="3"/>
    <s v="America"/>
    <s v="New York"/>
    <s v="Ramla's"/>
    <s v="No inmail sent"/>
    <x v="0"/>
    <d v="2021-04-16T00:00:00"/>
    <d v="2021-07-09T00:00:00"/>
    <n v="7"/>
    <n v="2"/>
    <n v="250"/>
    <m/>
    <m/>
    <m/>
    <m/>
    <m/>
    <m/>
    <m/>
  </r>
  <r>
    <n v="7564"/>
    <d v="2021-04-14T00:00:00"/>
    <n v="4"/>
    <x v="2"/>
    <s v="Abhishek Dudhankar"/>
    <s v="Sr Manager - Analytics &amp; Insights"/>
    <s v="Procter &amp; Gamble"/>
    <x v="3"/>
    <s v="America"/>
    <s v="Canada "/>
    <s v="Ramla's"/>
    <s v="No inmail sent"/>
    <x v="0"/>
    <d v="2021-04-19T00:00:00"/>
    <d v="2021-07-09T00:00:00"/>
    <n v="7"/>
    <n v="4"/>
    <n v="250"/>
    <m/>
    <m/>
    <m/>
    <m/>
    <m/>
    <m/>
    <m/>
  </r>
  <r>
    <n v="7565"/>
    <d v="2021-04-14T00:00:00"/>
    <n v="4"/>
    <x v="2"/>
    <s v="John Weinstock"/>
    <s v="Executive Vice President - Marketing"/>
    <s v="Springs Window Fashions"/>
    <x v="3"/>
    <s v="America"/>
    <s v="Wisconsin"/>
    <s v="Ramla's"/>
    <s v="No inmail sent"/>
    <x v="2"/>
    <m/>
    <m/>
    <n v="0"/>
    <m/>
    <m/>
    <m/>
    <m/>
    <m/>
    <m/>
    <m/>
    <m/>
    <m/>
  </r>
  <r>
    <n v="7566"/>
    <d v="2021-04-14T00:00:00"/>
    <n v="4"/>
    <x v="2"/>
    <s v="Marco De La Torre"/>
    <s v="Marketing Manager, U.S. Marketing"/>
    <s v="Mattel, Inc."/>
    <x v="3"/>
    <s v="America"/>
    <s v="California"/>
    <s v="Ramla's"/>
    <s v="No inmail sent"/>
    <x v="1"/>
    <m/>
    <m/>
    <n v="0"/>
    <m/>
    <m/>
    <m/>
    <m/>
    <m/>
    <m/>
    <m/>
    <m/>
    <m/>
  </r>
  <r>
    <n v="7567"/>
    <d v="2021-04-14T00:00:00"/>
    <n v="4"/>
    <x v="2"/>
    <s v="Amir Bolouryazad"/>
    <s v="Head of Engagement Marketing"/>
    <s v="Emma – The Sleep Company"/>
    <x v="3"/>
    <s v="Europe"/>
    <s v="Germany"/>
    <s v="Ramla's"/>
    <s v="No inmail sent"/>
    <x v="1"/>
    <m/>
    <m/>
    <n v="0"/>
    <m/>
    <m/>
    <m/>
    <m/>
    <m/>
    <m/>
    <m/>
    <m/>
    <m/>
  </r>
  <r>
    <n v="7568"/>
    <d v="2021-04-14T00:00:00"/>
    <n v="4"/>
    <x v="2"/>
    <s v="Lauren Cary"/>
    <s v="Senior Growth Marketing Manager"/>
    <s v="NOBULL"/>
    <x v="3"/>
    <s v="America"/>
    <s v="Massachusetts"/>
    <s v="Ramla's"/>
    <s v="No inmail sent"/>
    <x v="1"/>
    <m/>
    <m/>
    <n v="0"/>
    <m/>
    <m/>
    <m/>
    <m/>
    <m/>
    <m/>
    <m/>
    <m/>
    <m/>
  </r>
  <r>
    <n v="7569"/>
    <d v="2021-04-14T00:00:00"/>
    <n v="4"/>
    <x v="2"/>
    <s v="Jonas Schröder"/>
    <s v="Data Analyst"/>
    <s v="L'Oréal"/>
    <x v="3"/>
    <s v="Europe"/>
    <s v="Germany"/>
    <s v="Ramla's"/>
    <s v="No inmail sent"/>
    <x v="0"/>
    <d v="2021-04-29T00:00:00"/>
    <d v="2021-05-05T00:00:00"/>
    <n v="5"/>
    <n v="1"/>
    <n v="315"/>
    <s v="Negative"/>
    <d v="2021-05-05T00:00:00"/>
    <m/>
    <m/>
    <m/>
    <m/>
    <m/>
  </r>
  <r>
    <n v="7570"/>
    <d v="2021-04-14T00:00:00"/>
    <n v="4"/>
    <x v="2"/>
    <s v="Kayleigh Dunn"/>
    <s v="Associate Marketing Director"/>
    <s v="Iovate Health Sciences International Inc."/>
    <x v="3"/>
    <s v="America"/>
    <s v="Canada "/>
    <s v="Ramla's"/>
    <s v="No inmail sent"/>
    <x v="1"/>
    <m/>
    <m/>
    <n v="0"/>
    <m/>
    <m/>
    <m/>
    <m/>
    <m/>
    <m/>
    <m/>
    <m/>
    <m/>
  </r>
  <r>
    <n v="7571"/>
    <d v="2021-04-14T00:00:00"/>
    <n v="4"/>
    <x v="2"/>
    <s v="Vishwas Arora"/>
    <s v="Channel Strategy, Marketing &amp; Analytics"/>
    <s v="Kohler Co."/>
    <x v="3"/>
    <s v="America"/>
    <s v="Wisconsin"/>
    <s v="Ramla's"/>
    <s v="No inmail sent"/>
    <x v="0"/>
    <d v="2021-04-16T00:00:00"/>
    <m/>
    <n v="0"/>
    <m/>
    <m/>
    <s v="Positive"/>
    <d v="2021-04-16T00:00:00"/>
    <m/>
    <m/>
    <m/>
    <m/>
    <m/>
  </r>
  <r>
    <n v="7572"/>
    <d v="2021-04-14T00:00:00"/>
    <n v="4"/>
    <x v="2"/>
    <s v="Zachary McKenzie"/>
    <s v="Director, Analytics and Insights"/>
    <s v="Procter &amp; Gamble"/>
    <x v="3"/>
    <s v="America"/>
    <s v="Arkansas"/>
    <s v="Ramla's"/>
    <s v="No inmail sent"/>
    <x v="1"/>
    <m/>
    <m/>
    <n v="0"/>
    <m/>
    <m/>
    <m/>
    <m/>
    <m/>
    <m/>
    <m/>
    <m/>
    <m/>
  </r>
  <r>
    <n v="7573"/>
    <d v="2021-04-14T00:00:00"/>
    <n v="4"/>
    <x v="2"/>
    <s v="Mike Wolf"/>
    <s v="Director of Marketing"/>
    <s v="The Stow Company"/>
    <x v="3"/>
    <s v="America"/>
    <s v="Michigan"/>
    <s v="Ramla's"/>
    <s v="No inmail sent"/>
    <x v="1"/>
    <m/>
    <m/>
    <n v="0"/>
    <m/>
    <m/>
    <m/>
    <m/>
    <m/>
    <m/>
    <m/>
    <m/>
    <m/>
  </r>
  <r>
    <n v="7574"/>
    <d v="2021-04-14T00:00:00"/>
    <n v="4"/>
    <x v="0"/>
    <s v="Rick Saporta"/>
    <s v="Head of Data Strategy and Insights"/>
    <s v="The Farmer's Dog"/>
    <x v="3"/>
    <s v="America"/>
    <s v="New York"/>
    <s v="Ramla's"/>
    <s v="No inmail sent"/>
    <x v="0"/>
    <d v="2021-07-26T00:00:00"/>
    <m/>
    <n v="0"/>
    <m/>
    <n v="233"/>
    <m/>
    <m/>
    <m/>
    <m/>
    <m/>
    <m/>
    <m/>
  </r>
  <r>
    <n v="7575"/>
    <d v="2021-04-14T00:00:00"/>
    <n v="4"/>
    <x v="2"/>
    <s v="Piotr Szymski"/>
    <s v="Senior Director Consumer and Media Insights"/>
    <s v="The Heineken Company"/>
    <x v="3"/>
    <s v="America"/>
    <s v="Florida"/>
    <s v="Ramla's"/>
    <s v="No inmail sent"/>
    <x v="0"/>
    <d v="2021-04-16T00:00:00"/>
    <m/>
    <n v="0"/>
    <m/>
    <m/>
    <s v="Neutral"/>
    <d v="2021-04-16T00:00:00"/>
    <m/>
    <m/>
    <m/>
    <m/>
    <s v="Will change position"/>
  </r>
  <r>
    <n v="7576"/>
    <d v="2021-04-14T00:00:00"/>
    <n v="4"/>
    <x v="2"/>
    <s v="Justin Boling"/>
    <s v="Director of Marketing"/>
    <s v="PetDine LLC"/>
    <x v="3"/>
    <s v="America"/>
    <s v="Colorado"/>
    <s v="Ramla's"/>
    <s v="No inmail sent"/>
    <x v="2"/>
    <m/>
    <m/>
    <n v="0"/>
    <m/>
    <m/>
    <m/>
    <m/>
    <m/>
    <m/>
    <m/>
    <m/>
    <m/>
  </r>
  <r>
    <n v="7577"/>
    <d v="2021-04-14T00:00:00"/>
    <n v="4"/>
    <x v="0"/>
    <s v="Ivan Alvarado"/>
    <s v="Vice President Marketing and Category Management North America"/>
    <s v="Deoleo S.A."/>
    <x v="3"/>
    <s v="America"/>
    <s v="Texas"/>
    <s v="Ramla's"/>
    <s v="No inmail sent"/>
    <x v="0"/>
    <d v="2021-06-30T00:00:00"/>
    <m/>
    <n v="0"/>
    <m/>
    <n v="259"/>
    <s v="Neutral"/>
    <d v="2021-07-01T00:00:00"/>
    <m/>
    <m/>
    <m/>
    <m/>
    <m/>
  </r>
  <r>
    <n v="7578"/>
    <d v="2021-04-14T00:00:00"/>
    <n v="4"/>
    <x v="2"/>
    <s v="Justin Kubassek"/>
    <s v="Marketing Manager, Food"/>
    <s v="Darigold"/>
    <x v="3"/>
    <s v="America"/>
    <s v="Washington"/>
    <s v="Ramla's"/>
    <s v="No inmail sent"/>
    <x v="1"/>
    <m/>
    <m/>
    <n v="0"/>
    <m/>
    <m/>
    <m/>
    <m/>
    <m/>
    <m/>
    <m/>
    <m/>
    <m/>
  </r>
  <r>
    <n v="7579"/>
    <d v="2021-04-14T00:00:00"/>
    <n v="4"/>
    <x v="2"/>
    <s v="Tim Jones"/>
    <s v="Director, Category Management and Customer Analytics"/>
    <s v="Oberto Brands"/>
    <x v="3"/>
    <s v="America"/>
    <s v="Washington"/>
    <s v="Ramla's"/>
    <s v="No inmail sent"/>
    <x v="0"/>
    <d v="2021-04-16T00:00:00"/>
    <m/>
    <n v="0"/>
    <m/>
    <m/>
    <s v="Negative"/>
    <d v="2021-04-16T00:00:00"/>
    <m/>
    <m/>
    <m/>
    <m/>
    <m/>
  </r>
  <r>
    <n v="7580"/>
    <d v="2021-04-14T00:00:00"/>
    <n v="4"/>
    <x v="2"/>
    <s v="Weile Chen"/>
    <s v="Associate Director, Marketing Analytics"/>
    <s v="Tyson Foods"/>
    <x v="3"/>
    <s v="America"/>
    <s v="Illinois"/>
    <s v="Ramla's"/>
    <s v="No inmail sent"/>
    <x v="1"/>
    <m/>
    <m/>
    <n v="0"/>
    <m/>
    <m/>
    <m/>
    <m/>
    <m/>
    <m/>
    <m/>
    <m/>
    <m/>
  </r>
  <r>
    <n v="7581"/>
    <d v="2021-04-14T00:00:00"/>
    <n v="4"/>
    <x v="2"/>
    <s v="Leslie Griffin"/>
    <s v="Director, Product &amp; Marketing Analytics"/>
    <s v="Reebok"/>
    <x v="3"/>
    <s v="America"/>
    <s v="Massachusetts"/>
    <s v="Ramla's"/>
    <s v="No inmail sent"/>
    <x v="1"/>
    <m/>
    <m/>
    <n v="0"/>
    <m/>
    <m/>
    <m/>
    <m/>
    <m/>
    <m/>
    <m/>
    <m/>
    <m/>
  </r>
  <r>
    <n v="7582"/>
    <d v="2021-04-14T00:00:00"/>
    <n v="4"/>
    <x v="2"/>
    <s v="Harrison Kahn"/>
    <s v="VP of Marketing"/>
    <s v="Caledonia Spirits"/>
    <x v="3"/>
    <s v="America"/>
    <s v="Vermont"/>
    <s v="Ramla's"/>
    <s v="No inmail sent"/>
    <x v="1"/>
    <m/>
    <m/>
    <n v="0"/>
    <m/>
    <m/>
    <m/>
    <m/>
    <m/>
    <m/>
    <m/>
    <m/>
    <m/>
  </r>
  <r>
    <n v="7583"/>
    <d v="2021-04-14T00:00:00"/>
    <n v="4"/>
    <x v="2"/>
    <s v="Gabrielle Garlitz"/>
    <s v="Brand Marketing Analyst"/>
    <s v="The J.M. Smucker Company"/>
    <x v="3"/>
    <s v="America"/>
    <s v="Ohio"/>
    <s v="Ramla's"/>
    <s v="No inmail sent"/>
    <x v="1"/>
    <m/>
    <m/>
    <n v="0"/>
    <m/>
    <m/>
    <m/>
    <m/>
    <m/>
    <m/>
    <m/>
    <m/>
    <s v="Became Associate Brand Manager at Bridgestone Americas in April 2021"/>
  </r>
  <r>
    <n v="7584"/>
    <d v="2021-04-14T00:00:00"/>
    <n v="4"/>
    <x v="2"/>
    <s v="Denise Lay"/>
    <s v="Global Brand Strategy &amp; Product Marketing"/>
    <s v="Rodan + Fields"/>
    <x v="3"/>
    <s v="America"/>
    <s v="California"/>
    <s v="Ramla's"/>
    <s v="No inmail sent"/>
    <x v="1"/>
    <m/>
    <m/>
    <n v="0"/>
    <m/>
    <m/>
    <m/>
    <m/>
    <m/>
    <m/>
    <m/>
    <m/>
    <m/>
  </r>
  <r>
    <n v="7585"/>
    <d v="2021-04-14T00:00:00"/>
    <n v="4"/>
    <x v="2"/>
    <s v="Christine Puchalski"/>
    <s v="Consumer Insights &amp; Business Analytics"/>
    <s v="SC Johnson"/>
    <x v="3"/>
    <s v="America"/>
    <s v="Illinois"/>
    <s v="Ramla's"/>
    <s v="No inmail sent"/>
    <x v="1"/>
    <m/>
    <m/>
    <n v="0"/>
    <m/>
    <m/>
    <m/>
    <m/>
    <m/>
    <m/>
    <m/>
    <m/>
    <m/>
  </r>
  <r>
    <n v="7586"/>
    <d v="2021-04-14T00:00:00"/>
    <n v="4"/>
    <x v="2"/>
    <s v="Daniel Byrd"/>
    <s v="Sr. Analyst Advanced Analytics"/>
    <s v="YETI"/>
    <x v="3"/>
    <s v="America"/>
    <s v="Texas"/>
    <s v="Ramla's"/>
    <s v="No inmail sent"/>
    <x v="0"/>
    <d v="2021-04-16T00:00:00"/>
    <d v="2021-07-09T00:00:00"/>
    <n v="7"/>
    <n v="2"/>
    <n v="250"/>
    <m/>
    <m/>
    <m/>
    <m/>
    <m/>
    <m/>
    <m/>
  </r>
  <r>
    <n v="7587"/>
    <d v="2021-04-14T00:00:00"/>
    <n v="4"/>
    <x v="2"/>
    <s v="Sophie Shay"/>
    <s v="Director, Digital Marketing &amp; Data Strategy"/>
    <s v="Procter &amp; Gamble"/>
    <x v="3"/>
    <s v="America"/>
    <s v="Canada "/>
    <s v="Ramla's"/>
    <s v="No inmail sent"/>
    <x v="1"/>
    <m/>
    <m/>
    <n v="0"/>
    <m/>
    <m/>
    <m/>
    <m/>
    <m/>
    <m/>
    <m/>
    <m/>
    <m/>
  </r>
  <r>
    <n v="7588"/>
    <d v="2021-04-14T00:00:00"/>
    <n v="4"/>
    <x v="2"/>
    <s v="Sandra Samadasvili"/>
    <s v="Data Science Manager"/>
    <s v="Whirlpool Corporation"/>
    <x v="3"/>
    <s v="America"/>
    <s v="Illinois"/>
    <s v="Ramla's"/>
    <s v="No inmail sent"/>
    <x v="1"/>
    <m/>
    <m/>
    <n v="0"/>
    <m/>
    <m/>
    <m/>
    <m/>
    <m/>
    <m/>
    <m/>
    <m/>
    <m/>
  </r>
  <r>
    <n v="7589"/>
    <d v="2021-04-14T00:00:00"/>
    <n v="4"/>
    <x v="2"/>
    <s v="Brock Bernholtz"/>
    <s v="Trade Marketing Analytics"/>
    <s v="Eagle Foods"/>
    <x v="3"/>
    <s v="America"/>
    <s v="Ohio"/>
    <s v="Ramla's"/>
    <s v="No inmail sent"/>
    <x v="0"/>
    <d v="2021-04-16T00:00:00"/>
    <d v="2021-07-09T00:00:00"/>
    <n v="7"/>
    <n v="2"/>
    <n v="250"/>
    <m/>
    <m/>
    <m/>
    <m/>
    <m/>
    <m/>
    <m/>
  </r>
  <r>
    <n v="7590"/>
    <d v="2021-04-14T00:00:00"/>
    <n v="4"/>
    <x v="2"/>
    <s v="Andrew Deckert"/>
    <s v="Associate Director of Marketing - Adult &amp; Family Beverages"/>
    <s v="The Kraft Heinz Company"/>
    <x v="3"/>
    <s v="America"/>
    <s v="Illinois"/>
    <s v="Ramla's"/>
    <s v="No inmail sent"/>
    <x v="0"/>
    <d v="2021-05-26T00:00:00"/>
    <d v="2021-07-09T00:00:00"/>
    <n v="7"/>
    <n v="1"/>
    <n v="250"/>
    <m/>
    <m/>
    <m/>
    <m/>
    <m/>
    <m/>
    <m/>
  </r>
  <r>
    <n v="7591"/>
    <d v="2021-04-14T00:00:00"/>
    <n v="4"/>
    <x v="2"/>
    <s v="Sarah Barnes"/>
    <s v="Associate Director, Marketing - Poultry &amp; Mexican"/>
    <s v="The Kraft Heinz Company"/>
    <x v="3"/>
    <s v="America"/>
    <s v="Illinois"/>
    <s v="Ramla's"/>
    <s v="No inmail sent"/>
    <x v="1"/>
    <m/>
    <m/>
    <n v="0"/>
    <m/>
    <m/>
    <m/>
    <m/>
    <m/>
    <m/>
    <m/>
    <m/>
    <m/>
  </r>
  <r>
    <n v="7592"/>
    <d v="2021-04-14T00:00:00"/>
    <n v="4"/>
    <x v="2"/>
    <s v="Kyle McConnell"/>
    <s v="Senior Manager, Optimization and Analytics"/>
    <s v="The Kraft Heinz Company"/>
    <x v="3"/>
    <s v="America"/>
    <s v="Illinois"/>
    <s v="Ramla's"/>
    <s v="No inmail sent"/>
    <x v="0"/>
    <d v="2021-04-16T00:00:00"/>
    <m/>
    <n v="0"/>
    <m/>
    <m/>
    <s v="Negative"/>
    <d v="2021-04-16T00:00:00"/>
    <m/>
    <m/>
    <m/>
    <m/>
    <m/>
  </r>
  <r>
    <n v="7593"/>
    <d v="2021-04-14T00:00:00"/>
    <n v="4"/>
    <x v="3"/>
    <s v="Ana Maria Lopez Ariza"/>
    <s v="Sr. Manager Consumer and Shopper Insights"/>
    <s v="Diageo"/>
    <x v="15"/>
    <s v="America"/>
    <s v="Florida"/>
    <s v="Ramla's"/>
    <s v="No inmail sent"/>
    <x v="1"/>
    <m/>
    <m/>
    <n v="0"/>
    <m/>
    <m/>
    <m/>
    <m/>
    <m/>
    <m/>
    <m/>
    <m/>
    <m/>
  </r>
  <r>
    <n v="7594"/>
    <d v="2021-04-14T00:00:00"/>
    <n v="4"/>
    <x v="3"/>
    <s v="Moira McCaffrey"/>
    <s v="Director of Media Analytics and Optimization"/>
    <s v="McCormick &amp; Company"/>
    <x v="3"/>
    <s v="America"/>
    <s v="Washington"/>
    <s v="Ramla's"/>
    <s v="9/16/2021"/>
    <x v="1"/>
    <m/>
    <m/>
    <n v="0"/>
    <m/>
    <m/>
    <m/>
    <m/>
    <m/>
    <m/>
    <m/>
    <m/>
    <m/>
  </r>
  <r>
    <n v="7595"/>
    <d v="2021-04-14T00:00:00"/>
    <n v="4"/>
    <x v="3"/>
    <s v="Eric Anderson"/>
    <s v="Category Insights Manager"/>
    <s v="Spectrum Brands"/>
    <x v="15"/>
    <s v="America"/>
    <s v="Atlanta"/>
    <s v="Ramla's"/>
    <s v="No inmail sent"/>
    <x v="0"/>
    <d v="2021-04-15T00:00:00"/>
    <d v="2022-03-02T00:00:00"/>
    <n v="3"/>
    <m/>
    <m/>
    <s v="Positive"/>
    <d v="2022-02-21T00:00:00"/>
    <m/>
    <m/>
    <m/>
    <m/>
    <m/>
  </r>
  <r>
    <n v="7596"/>
    <d v="2020-01-01T00:00:00"/>
    <n v="1"/>
    <x v="2"/>
    <s v="Raj Venkitachalam"/>
    <s v="Executive Leader of Marketing Strategy, Data Science, and Analytics"/>
    <s v="Advanced Auto Parts"/>
    <x v="8"/>
    <s v="America"/>
    <s v="North Carolina"/>
    <s v="Ramla's"/>
    <s v="No inmail sent"/>
    <x v="0"/>
    <m/>
    <d v="2021-04-15T00:00:00"/>
    <n v="4"/>
    <m/>
    <m/>
    <m/>
    <m/>
    <m/>
    <m/>
    <m/>
    <m/>
    <s v="He has been contacted on LI before but could not find him on the DB or on FS. I added him to the DB and sent a follow up message"/>
  </r>
  <r>
    <n v="7597"/>
    <d v="2021-05-06T00:00:00"/>
    <n v="5"/>
    <x v="3"/>
    <s v="Elliot Nicholas Tjipto"/>
    <s v="Marketing Analyst"/>
    <s v="The Learning Lab"/>
    <x v="18"/>
    <s v="Asia"/>
    <s v="Singapore"/>
    <s v="Personal"/>
    <s v="No inmail sent"/>
    <x v="1"/>
    <m/>
    <m/>
    <n v="0"/>
    <m/>
    <m/>
    <m/>
    <m/>
    <m/>
    <m/>
    <m/>
    <m/>
    <s v="invite sent from fatma's account"/>
  </r>
  <r>
    <n v="7598"/>
    <d v="2021-05-06T00:00:00"/>
    <n v="5"/>
    <x v="3"/>
    <s v="Rosa Norcisa"/>
    <s v="International Marketing Manager"/>
    <s v="Domino’s Pizza"/>
    <x v="0"/>
    <s v="America"/>
    <s v="Florida"/>
    <s v="Personal"/>
    <s v="No inmail sent"/>
    <x v="1"/>
    <m/>
    <m/>
    <n v="0"/>
    <m/>
    <m/>
    <m/>
    <m/>
    <m/>
    <m/>
    <m/>
    <m/>
    <s v="invite sent from fatma's account"/>
  </r>
  <r>
    <n v="7599"/>
    <d v="2021-05-06T00:00:00"/>
    <n v="5"/>
    <x v="3"/>
    <s v="Angelo Cheong"/>
    <s v="Sr Manager, Marketing Analytics"/>
    <s v="Ibotta"/>
    <x v="18"/>
    <s v="America"/>
    <s v="Colorado"/>
    <s v="Personal"/>
    <s v="No inmail sent"/>
    <x v="1"/>
    <m/>
    <m/>
    <n v="0"/>
    <m/>
    <m/>
    <m/>
    <m/>
    <m/>
    <m/>
    <m/>
    <m/>
    <s v="invite sent from fatma's account"/>
  </r>
  <r>
    <n v="7600"/>
    <d v="2021-04-14T00:00:00"/>
    <n v="4"/>
    <x v="3"/>
    <s v="John Ross"/>
    <s v="Director Insights and Analytics"/>
    <s v="Kellogg Company"/>
    <x v="26"/>
    <s v="America"/>
    <s v="Michigan"/>
    <s v="Ramla's"/>
    <s v="No inmail sent"/>
    <x v="1"/>
    <m/>
    <m/>
    <n v="0"/>
    <m/>
    <m/>
    <m/>
    <m/>
    <m/>
    <m/>
    <m/>
    <m/>
    <m/>
  </r>
  <r>
    <n v="7601"/>
    <d v="2021-05-06T00:00:00"/>
    <n v="5"/>
    <x v="3"/>
    <s v="Alfred Okoruwe"/>
    <s v="Lead Marketing Econometrician"/>
    <s v="Three."/>
    <x v="16"/>
    <s v="Europe"/>
    <s v="United Kingdom"/>
    <s v="Personal"/>
    <s v="No inmail sent"/>
    <x v="1"/>
    <m/>
    <m/>
    <n v="0"/>
    <m/>
    <m/>
    <m/>
    <m/>
    <m/>
    <m/>
    <m/>
    <m/>
    <s v="invite sent from fatma's account"/>
  </r>
  <r>
    <n v="7602"/>
    <d v="2021-04-14T00:00:00"/>
    <n v="4"/>
    <x v="3"/>
    <s v="Qi Zhang"/>
    <s v="Director, Customer Data Science &amp; Analytics"/>
    <s v="Stanley Black &amp; Decker, Inc."/>
    <x v="3"/>
    <s v="America"/>
    <s v="Maryland"/>
    <s v="Ramla's"/>
    <s v="No inmail sent"/>
    <x v="1"/>
    <m/>
    <m/>
    <n v="0"/>
    <m/>
    <m/>
    <m/>
    <m/>
    <m/>
    <m/>
    <m/>
    <m/>
    <m/>
  </r>
  <r>
    <n v="7603"/>
    <d v="2021-05-06T00:00:00"/>
    <n v="5"/>
    <x v="3"/>
    <s v="Tim Pamer"/>
    <s v="Senior Manager, Data Science &amp; Program Analytics"/>
    <s v="Align Technology"/>
    <x v="13"/>
    <s v="America"/>
    <s v="North Carolina"/>
    <s v="Personal"/>
    <s v="No inmail sent"/>
    <x v="1"/>
    <m/>
    <m/>
    <n v="0"/>
    <m/>
    <m/>
    <m/>
    <m/>
    <m/>
    <m/>
    <m/>
    <m/>
    <s v="invite sent from fatma's account"/>
  </r>
  <r>
    <n v="7604"/>
    <d v="2021-04-14T00:00:00"/>
    <n v="4"/>
    <x v="3"/>
    <s v="Amita Date"/>
    <s v="Marketing Intelligence Manager"/>
    <s v="Ferrero "/>
    <x v="15"/>
    <s v="America"/>
    <s v="New York "/>
    <s v="Ramla's"/>
    <s v="No inmail sent"/>
    <x v="1"/>
    <m/>
    <m/>
    <n v="0"/>
    <m/>
    <m/>
    <m/>
    <m/>
    <m/>
    <m/>
    <m/>
    <m/>
    <m/>
  </r>
  <r>
    <n v="7605"/>
    <d v="2021-05-06T00:00:00"/>
    <n v="5"/>
    <x v="3"/>
    <s v="Sylvie Dalebroux"/>
    <s v="Head of Business Intelligence and Marketing"/>
    <s v="Swiss Pharma International"/>
    <x v="6"/>
    <s v="Europe"/>
    <s v="Switzerland"/>
    <s v="Ramla's"/>
    <s v="No inmail sent"/>
    <x v="1"/>
    <m/>
    <m/>
    <n v="0"/>
    <m/>
    <m/>
    <m/>
    <m/>
    <m/>
    <m/>
    <m/>
    <m/>
    <m/>
  </r>
  <r>
    <n v="7606"/>
    <d v="2021-05-06T00:00:00"/>
    <n v="5"/>
    <x v="3"/>
    <s v="Felipe Demartini"/>
    <s v="General Manager"/>
    <s v="Groenz"/>
    <x v="3"/>
    <s v="Australia"/>
    <s v="New Zealand"/>
    <s v="Personal"/>
    <s v="No inmail sent"/>
    <x v="1"/>
    <m/>
    <m/>
    <n v="0"/>
    <m/>
    <m/>
    <m/>
    <m/>
    <m/>
    <m/>
    <m/>
    <m/>
    <s v="invite sent from fatma's account"/>
  </r>
  <r>
    <n v="7607"/>
    <d v="2021-05-06T00:00:00"/>
    <n v="5"/>
    <x v="3"/>
    <s v="Andy Cataldo"/>
    <s v="Vice President of Analytics"/>
    <s v="VaynerMedia"/>
    <x v="1"/>
    <s v="America"/>
    <s v="New York"/>
    <s v="Ramla's"/>
    <s v="No inmail sent"/>
    <x v="1"/>
    <m/>
    <m/>
    <n v="0"/>
    <m/>
    <m/>
    <m/>
    <m/>
    <m/>
    <m/>
    <m/>
    <m/>
    <m/>
  </r>
  <r>
    <n v="7608"/>
    <d v="2022-02-01T00:00:00"/>
    <n v="2"/>
    <x v="3"/>
    <s v="Kareem Ali"/>
    <s v="Director, Data Science"/>
    <s v="Audible"/>
    <x v="4"/>
    <s v="America"/>
    <s v="New York"/>
    <s v="Both (Ramla's &amp; Personal)"/>
    <s v="No inmail sent"/>
    <x v="1"/>
    <m/>
    <m/>
    <n v="0"/>
    <m/>
    <m/>
    <m/>
    <m/>
    <m/>
    <m/>
    <m/>
    <m/>
    <s v="invite sent from fatma's account"/>
  </r>
  <r>
    <n v="7609"/>
    <d v="2021-05-06T00:00:00"/>
    <n v="5"/>
    <x v="3"/>
    <s v="Sanjib Mohanty"/>
    <s v="Senior Director, Pricing and Revenue Optimization"/>
    <s v="Panera Bread"/>
    <x v="0"/>
    <s v="America"/>
    <s v="Massachusetts"/>
    <s v="Ramla's"/>
    <s v="No inmail sent"/>
    <x v="1"/>
    <m/>
    <m/>
    <n v="0"/>
    <m/>
    <m/>
    <m/>
    <m/>
    <m/>
    <m/>
    <m/>
    <m/>
    <m/>
  </r>
  <r>
    <n v="7610"/>
    <d v="2021-04-14T00:00:00"/>
    <n v="4"/>
    <x v="3"/>
    <s v="Anirudh Reddy Mudimela"/>
    <s v="Senior Associate"/>
    <s v="Factspan Inc. "/>
    <x v="2"/>
    <s v="America"/>
    <s v="Washington"/>
    <s v="Ramla's"/>
    <s v="No inmail sent"/>
    <x v="0"/>
    <d v="2021-04-19T00:00:00"/>
    <d v="2022-01-25T00:00:00"/>
    <n v="1"/>
    <m/>
    <m/>
    <m/>
    <m/>
    <m/>
    <m/>
    <m/>
    <m/>
    <m/>
  </r>
  <r>
    <n v="7611"/>
    <d v="2021-05-06T00:00:00"/>
    <n v="5"/>
    <x v="3"/>
    <s v="Mark Schwartz"/>
    <s v="Director Business Analytics"/>
    <s v="NerdWallet"/>
    <x v="10"/>
    <s v="America"/>
    <s v="California"/>
    <s v="Ramla's"/>
    <s v="No inmail sent"/>
    <x v="1"/>
    <m/>
    <m/>
    <n v="0"/>
    <m/>
    <m/>
    <m/>
    <m/>
    <m/>
    <m/>
    <m/>
    <m/>
    <m/>
  </r>
  <r>
    <n v="7612"/>
    <d v="2021-05-06T00:00:00"/>
    <n v="5"/>
    <x v="3"/>
    <s v="Laurence Potapov"/>
    <s v="European Director Shopper Marketing &amp; Promotion - Customer Marketing Director Region EEMEA"/>
    <s v="Essity"/>
    <x v="3"/>
    <s v="Europe"/>
    <s v="Austria"/>
    <s v="Ramla's"/>
    <s v="No inmail sent"/>
    <x v="1"/>
    <m/>
    <m/>
    <n v="0"/>
    <m/>
    <m/>
    <m/>
    <m/>
    <m/>
    <m/>
    <m/>
    <m/>
    <m/>
  </r>
  <r>
    <n v="7613"/>
    <d v="2021-05-06T00:00:00"/>
    <n v="5"/>
    <x v="3"/>
    <s v="Yuan Ren"/>
    <s v="Senior Associate Director, Business Analytics"/>
    <s v="Boehringer Ingelheim"/>
    <x v="6"/>
    <s v="America"/>
    <s v="Connecticut"/>
    <s v="Personal"/>
    <s v="No inmail sent"/>
    <x v="1"/>
    <m/>
    <m/>
    <n v="0"/>
    <m/>
    <m/>
    <m/>
    <m/>
    <m/>
    <m/>
    <m/>
    <m/>
    <s v="invite sent from fatma's account"/>
  </r>
  <r>
    <n v="7614"/>
    <d v="2021-05-06T00:00:00"/>
    <n v="5"/>
    <x v="3"/>
    <s v="Arisa Kulpiyavaja"/>
    <s v="Managing Director"/>
    <s v="SIMPLE FOODS"/>
    <x v="3"/>
    <s v="Asia"/>
    <s v="Thailand"/>
    <s v="Personal"/>
    <s v="No inmail sent"/>
    <x v="1"/>
    <m/>
    <m/>
    <n v="0"/>
    <m/>
    <m/>
    <m/>
    <m/>
    <m/>
    <m/>
    <m/>
    <m/>
    <s v="invite sent from fatma's account"/>
  </r>
  <r>
    <n v="7615"/>
    <d v="2021-04-14T00:00:00"/>
    <n v="4"/>
    <x v="3"/>
    <s v="Jeffrey Weber"/>
    <s v="Sales Planning Manager"/>
    <s v="Morton Salt "/>
    <x v="3"/>
    <s v="America"/>
    <s v="Illinois"/>
    <s v="Ramla's"/>
    <s v="No inmail sent"/>
    <x v="0"/>
    <d v="2021-04-19T00:00:00"/>
    <d v="2021-11-17T00:00:00"/>
    <n v="11"/>
    <m/>
    <m/>
    <s v="Negative"/>
    <d v="2021-11-19T00:00:00"/>
    <m/>
    <m/>
    <m/>
    <m/>
    <m/>
  </r>
  <r>
    <n v="7616"/>
    <d v="2021-05-06T00:00:00"/>
    <n v="5"/>
    <x v="3"/>
    <s v="Paul Moczynski"/>
    <s v="Director, Management Science &amp; Integration"/>
    <s v="The Walt Disney Company"/>
    <x v="12"/>
    <s v="America"/>
    <s v="California"/>
    <s v="Ramla's"/>
    <s v="No inmail sent"/>
    <x v="1"/>
    <m/>
    <m/>
    <n v="0"/>
    <m/>
    <m/>
    <m/>
    <m/>
    <m/>
    <m/>
    <m/>
    <m/>
    <m/>
  </r>
  <r>
    <n v="7617"/>
    <d v="2021-05-06T00:00:00"/>
    <n v="5"/>
    <x v="3"/>
    <s v="Andrew Crocco"/>
    <s v="Senior Director, Consumer Insights"/>
    <s v="Wealthfront"/>
    <x v="10"/>
    <s v="America"/>
    <s v="California"/>
    <s v="Personal"/>
    <s v="No inmail sent"/>
    <x v="1"/>
    <m/>
    <m/>
    <n v="0"/>
    <m/>
    <m/>
    <m/>
    <m/>
    <m/>
    <m/>
    <m/>
    <m/>
    <s v="invite sent from fatma's account"/>
  </r>
  <r>
    <n v="7618"/>
    <d v="2021-04-14T00:00:00"/>
    <n v="4"/>
    <x v="3"/>
    <s v="Chlöe Craig"/>
    <s v="Associate Brand Manager"/>
    <s v="Unilever"/>
    <x v="15"/>
    <s v="America"/>
    <s v="New York "/>
    <s v="Ramla's"/>
    <s v="No inmail sent"/>
    <x v="1"/>
    <m/>
    <m/>
    <n v="0"/>
    <m/>
    <m/>
    <m/>
    <m/>
    <m/>
    <m/>
    <m/>
    <m/>
    <m/>
  </r>
  <r>
    <n v="7619"/>
    <d v="2022-01-26T00:00:00"/>
    <n v="1"/>
    <x v="3"/>
    <s v="Dmitri Pankov"/>
    <s v="Director, Data Products &amp; Data Platforms"/>
    <s v="Johnson &amp; Johnson"/>
    <x v="3"/>
    <s v="America"/>
    <s v="Canada "/>
    <s v="Ramla's"/>
    <s v="No inmail sent"/>
    <x v="0"/>
    <d v="2022-01-27T00:00:00"/>
    <m/>
    <n v="0"/>
    <m/>
    <m/>
    <m/>
    <m/>
    <m/>
    <m/>
    <m/>
    <m/>
    <m/>
  </r>
  <r>
    <n v="7620"/>
    <d v="2021-04-14T00:00:00"/>
    <n v="4"/>
    <x v="3"/>
    <s v="Bijendra Singh"/>
    <s v="Head Of Data Science and Analytics"/>
    <s v="Mattel"/>
    <x v="3"/>
    <s v="America"/>
    <s v="California"/>
    <s v="Ramla's"/>
    <s v="9/16/2021"/>
    <x v="1"/>
    <m/>
    <m/>
    <n v="0"/>
    <m/>
    <m/>
    <m/>
    <m/>
    <m/>
    <m/>
    <m/>
    <m/>
    <m/>
  </r>
  <r>
    <n v="7621"/>
    <d v="2021-05-06T00:00:00"/>
    <n v="5"/>
    <x v="3"/>
    <s v="Qin Chen"/>
    <s v="Technical Lead Manager, Marketing Data Science"/>
    <s v="Uber"/>
    <x v="4"/>
    <s v="America"/>
    <s v="Washington"/>
    <s v="Personal"/>
    <s v="No inmail sent"/>
    <x v="1"/>
    <m/>
    <m/>
    <n v="0"/>
    <m/>
    <m/>
    <m/>
    <m/>
    <m/>
    <m/>
    <m/>
    <m/>
    <s v="invite sent from fatma's account"/>
  </r>
  <r>
    <n v="7622"/>
    <d v="2022-01-26T00:00:00"/>
    <n v="1"/>
    <x v="3"/>
    <s v="Fred Morris"/>
    <s v="Sr Manager, Marketing Analytics &amp; Operations"/>
    <s v="Dell"/>
    <x v="7"/>
    <s v="America"/>
    <s v="Texas"/>
    <s v="Personal"/>
    <s v="No inmail sent"/>
    <x v="1"/>
    <m/>
    <m/>
    <n v="0"/>
    <m/>
    <m/>
    <m/>
    <m/>
    <m/>
    <m/>
    <m/>
    <m/>
    <s v="invite sent from fatma's account"/>
  </r>
  <r>
    <n v="7623"/>
    <d v="2021-04-14T00:00:00"/>
    <n v="4"/>
    <x v="3"/>
    <s v="Katie Nappi"/>
    <s v="Director, North America Omnichannel Shopper Insights and Innovation"/>
    <s v="Procter &amp; Gamble"/>
    <x v="3"/>
    <s v="America"/>
    <s v="Ohio"/>
    <s v="Ramla's"/>
    <s v="No inmail sent"/>
    <x v="1"/>
    <m/>
    <m/>
    <n v="0"/>
    <m/>
    <m/>
    <m/>
    <m/>
    <m/>
    <m/>
    <m/>
    <m/>
    <m/>
  </r>
  <r>
    <n v="7624"/>
    <d v="2021-05-06T00:00:00"/>
    <n v="5"/>
    <x v="3"/>
    <s v="Akhil Batra"/>
    <s v="Marketing Analyst Advisor"/>
    <s v="FedEx Services"/>
    <x v="0"/>
    <s v="America"/>
    <s v="Tennessee"/>
    <s v="Personal"/>
    <s v="No inmail sent"/>
    <x v="1"/>
    <m/>
    <m/>
    <n v="0"/>
    <m/>
    <m/>
    <m/>
    <m/>
    <m/>
    <m/>
    <m/>
    <m/>
    <s v="invite sent from fatma's account"/>
  </r>
  <r>
    <n v="7625"/>
    <d v="2021-05-06T00:00:00"/>
    <n v="5"/>
    <x v="3"/>
    <s v="Anna Todorova"/>
    <s v="Sr. Manager, Market Intelligence - Brand Strategy"/>
    <s v="Nissan"/>
    <x v="8"/>
    <s v="America"/>
    <s v="Tennessee"/>
    <s v="Personal"/>
    <s v="No inmail sent"/>
    <x v="1"/>
    <m/>
    <m/>
    <n v="0"/>
    <m/>
    <m/>
    <m/>
    <m/>
    <m/>
    <m/>
    <m/>
    <m/>
    <s v="invite sent from fatma's account"/>
  </r>
  <r>
    <n v="7626"/>
    <d v="2021-05-06T00:00:00"/>
    <n v="5"/>
    <x v="3"/>
    <s v="Anas S."/>
    <s v="Senior Manager, Data Science"/>
    <s v="HP"/>
    <x v="7"/>
    <s v="America"/>
    <m/>
    <s v="Personal"/>
    <s v="No inmail sent"/>
    <x v="1"/>
    <m/>
    <m/>
    <n v="0"/>
    <m/>
    <m/>
    <m/>
    <m/>
    <m/>
    <m/>
    <m/>
    <m/>
    <s v="invite sent from fatma's account"/>
  </r>
  <r>
    <n v="7627"/>
    <d v="2021-05-06T00:00:00"/>
    <n v="5"/>
    <x v="3"/>
    <s v="Emily Loh"/>
    <s v="Senior Data Scientist"/>
    <s v="Coinbase"/>
    <x v="7"/>
    <s v="Europe"/>
    <s v="Netherlands"/>
    <s v="Personal"/>
    <s v="No inmail sent"/>
    <x v="1"/>
    <m/>
    <m/>
    <n v="0"/>
    <m/>
    <m/>
    <m/>
    <m/>
    <m/>
    <m/>
    <m/>
    <m/>
    <s v="invite sent from fatma's account"/>
  </r>
  <r>
    <n v="7628"/>
    <d v="2021-05-06T00:00:00"/>
    <n v="5"/>
    <x v="3"/>
    <s v="Fiona Li"/>
    <s v="Measurement Lead, Growth"/>
    <s v="Pinterest"/>
    <x v="18"/>
    <s v="America"/>
    <s v="California"/>
    <s v="Personal"/>
    <s v="No inmail sent"/>
    <x v="1"/>
    <m/>
    <m/>
    <n v="0"/>
    <m/>
    <m/>
    <m/>
    <m/>
    <m/>
    <m/>
    <m/>
    <m/>
    <s v="invite sent from fatma's account"/>
  </r>
  <r>
    <n v="7629"/>
    <d v="2021-05-06T00:00:00"/>
    <n v="5"/>
    <x v="3"/>
    <s v="Daniel Avon"/>
    <s v="Manager - Data Strategy"/>
    <s v="Grey Group"/>
    <x v="1"/>
    <s v="America"/>
    <s v="New York"/>
    <s v="Ramla's"/>
    <s v="No inmail sent"/>
    <x v="1"/>
    <m/>
    <m/>
    <n v="0"/>
    <m/>
    <m/>
    <m/>
    <m/>
    <m/>
    <m/>
    <m/>
    <m/>
    <m/>
  </r>
  <r>
    <n v="7630"/>
    <d v="2021-04-14T00:00:00"/>
    <n v="4"/>
    <x v="3"/>
    <s v="Jon Rehfeld"/>
    <s v="Associate Director - Insights &amp; Planning, Analytics"/>
    <s v="Post Consumer Brands"/>
    <x v="15"/>
    <s v="America"/>
    <s v="Minnesota"/>
    <s v="Ramla's"/>
    <s v="No inmail sent"/>
    <x v="1"/>
    <m/>
    <m/>
    <n v="0"/>
    <m/>
    <m/>
    <m/>
    <m/>
    <s v="jonrehfeld@gmail.com"/>
    <m/>
    <m/>
    <m/>
    <m/>
  </r>
  <r>
    <n v="7631"/>
    <d v="2021-04-14T00:00:00"/>
    <n v="4"/>
    <x v="3"/>
    <s v="Hong Zou"/>
    <s v="Data Scientist "/>
    <s v="Adobe"/>
    <x v="15"/>
    <s v="America"/>
    <s v="New York "/>
    <s v="Ramla's"/>
    <s v="No inmail sent"/>
    <x v="0"/>
    <d v="2021-04-19T00:00:00"/>
    <d v="2021-07-22T00:00:00"/>
    <n v="7"/>
    <m/>
    <m/>
    <s v="Negative"/>
    <m/>
    <m/>
    <m/>
    <m/>
    <m/>
    <m/>
  </r>
  <r>
    <n v="7632"/>
    <d v="2021-04-14T00:00:00"/>
    <n v="4"/>
    <x v="3"/>
    <s v="Jericho Razon"/>
    <s v="Director, Consumer Insights &amp; Front End Innovation"/>
    <s v="Nestle"/>
    <x v="3"/>
    <s v="America"/>
    <s v="Washington"/>
    <s v="Ramla's"/>
    <s v="No inmail sent"/>
    <x v="1"/>
    <d v="2021-04-08T00:00:00"/>
    <m/>
    <n v="0"/>
    <m/>
    <m/>
    <m/>
    <m/>
    <s v="jericho.razon@nestle.com"/>
    <m/>
    <s v="Bounced"/>
    <m/>
    <m/>
  </r>
  <r>
    <n v="7633"/>
    <d v="2021-04-14T00:00:00"/>
    <n v="4"/>
    <x v="3"/>
    <s v="Katie Survance"/>
    <s v="Senior Director, Emerging Opportunities"/>
    <s v="Constellation Brands "/>
    <x v="15"/>
    <s v="America"/>
    <s v="Chicago"/>
    <s v="Ramla's"/>
    <s v="No inmail sent"/>
    <x v="1"/>
    <m/>
    <m/>
    <n v="0"/>
    <m/>
    <m/>
    <m/>
    <m/>
    <m/>
    <m/>
    <m/>
    <m/>
    <m/>
  </r>
  <r>
    <n v="7634"/>
    <d v="2021-04-14T00:00:00"/>
    <n v="4"/>
    <x v="3"/>
    <s v="Teresa Surichamorn"/>
    <s v="Associate Director, Analytic Insights "/>
    <s v="The Clorox Company "/>
    <x v="15"/>
    <s v="America"/>
    <s v="California"/>
    <s v="Ramla's"/>
    <s v="No inmail sent"/>
    <x v="1"/>
    <m/>
    <m/>
    <n v="0"/>
    <m/>
    <m/>
    <m/>
    <m/>
    <m/>
    <m/>
    <m/>
    <m/>
    <m/>
  </r>
  <r>
    <n v="7635"/>
    <d v="2021-04-14T00:00:00"/>
    <n v="4"/>
    <x v="3"/>
    <s v="Christie Warren"/>
    <s v="Director, Category Management"/>
    <s v="The Coca-Cola Company "/>
    <x v="15"/>
    <s v="America"/>
    <s v="Ohio"/>
    <s v="Ramla's"/>
    <s v="No inmail sent"/>
    <x v="1"/>
    <m/>
    <m/>
    <n v="0"/>
    <m/>
    <m/>
    <m/>
    <m/>
    <m/>
    <m/>
    <m/>
    <m/>
    <m/>
  </r>
  <r>
    <n v="7636"/>
    <d v="2021-04-14T00:00:00"/>
    <n v="4"/>
    <x v="3"/>
    <s v="Peter Waterman"/>
    <s v="Peter Waterman"/>
    <s v="Pepsico"/>
    <x v="15"/>
    <s v="America"/>
    <s v="Texas"/>
    <s v="Ramla's"/>
    <s v="No inmail sent"/>
    <x v="1"/>
    <m/>
    <m/>
    <n v="0"/>
    <m/>
    <m/>
    <m/>
    <m/>
    <m/>
    <m/>
    <m/>
    <m/>
    <m/>
  </r>
  <r>
    <n v="7637"/>
    <d v="2021-04-14T00:00:00"/>
    <n v="4"/>
    <x v="3"/>
    <s v="Alexandra Ewing"/>
    <s v="Associate Brand Manager"/>
    <s v="Conagra Brands "/>
    <x v="15"/>
    <s v="America"/>
    <s v="Chicago"/>
    <s v="Ramla's"/>
    <s v="No inmail sent"/>
    <x v="1"/>
    <m/>
    <m/>
    <n v="0"/>
    <m/>
    <m/>
    <m/>
    <m/>
    <m/>
    <m/>
    <m/>
    <m/>
    <m/>
  </r>
  <r>
    <n v="7638"/>
    <d v="2021-04-14T00:00:00"/>
    <n v="4"/>
    <x v="3"/>
    <s v="Jennifer Jacobsen"/>
    <s v="Customer Analytics Director"/>
    <s v="Conagra Foods"/>
    <x v="3"/>
    <s v="America"/>
    <s v="Illinois"/>
    <s v="Ramla's"/>
    <s v="No inmail sent"/>
    <x v="1"/>
    <m/>
    <m/>
    <n v="0"/>
    <m/>
    <m/>
    <m/>
    <m/>
    <m/>
    <m/>
    <m/>
    <m/>
    <m/>
  </r>
  <r>
    <n v="7639"/>
    <d v="2021-04-14T00:00:00"/>
    <n v="4"/>
    <x v="3"/>
    <s v="Danny Brown"/>
    <s v="Associate Director of Shopper Insights"/>
    <s v="The Clorox Company "/>
    <x v="15"/>
    <s v="America"/>
    <s v="Illinois"/>
    <s v="Ramla's"/>
    <s v="No inmail sent"/>
    <x v="1"/>
    <m/>
    <m/>
    <n v="0"/>
    <m/>
    <m/>
    <m/>
    <m/>
    <m/>
    <m/>
    <m/>
    <m/>
    <m/>
  </r>
  <r>
    <n v="7640"/>
    <d v="2021-04-14T00:00:00"/>
    <n v="4"/>
    <x v="3"/>
    <s v="Tom Gannon"/>
    <s v="Director - Revenue Optimization"/>
    <s v="Campbell Soup Company"/>
    <x v="3"/>
    <s v="America"/>
    <s v="Philadelphia"/>
    <s v="Ramla's"/>
    <s v="No inmail sent"/>
    <x v="1"/>
    <m/>
    <m/>
    <n v="0"/>
    <m/>
    <m/>
    <m/>
    <m/>
    <m/>
    <m/>
    <m/>
    <m/>
    <m/>
  </r>
  <r>
    <n v="7641"/>
    <d v="2021-04-14T00:00:00"/>
    <n v="4"/>
    <x v="3"/>
    <s v="Liz Lock"/>
    <s v="Director, Commercial Insights and Analytics, Specialty"/>
    <s v="AbbVie"/>
    <x v="26"/>
    <s v="America"/>
    <s v="Illinois"/>
    <s v="Ramla's"/>
    <s v="No inmail sent"/>
    <x v="1"/>
    <m/>
    <m/>
    <n v="0"/>
    <m/>
    <m/>
    <m/>
    <m/>
    <s v="liz.lock@abbvie.com"/>
    <s v="Sales QL"/>
    <m/>
    <d v="2020-11-04T00:00:00"/>
    <m/>
  </r>
  <r>
    <n v="7642"/>
    <d v="2021-04-14T00:00:00"/>
    <n v="4"/>
    <x v="3"/>
    <s v="Christopher Orzolek"/>
    <s v="Senior Brand Manager"/>
    <s v="Ferrero "/>
    <x v="15"/>
    <s v="America"/>
    <s v="New York "/>
    <s v="Ramla's"/>
    <s v="No inmail sent"/>
    <x v="1"/>
    <m/>
    <m/>
    <n v="0"/>
    <m/>
    <m/>
    <m/>
    <m/>
    <m/>
    <m/>
    <m/>
    <m/>
    <m/>
  </r>
  <r>
    <n v="7643"/>
    <d v="2021-04-14T00:00:00"/>
    <n v="4"/>
    <x v="3"/>
    <s v="Volha V. Chuvakin"/>
    <s v="Associate Director, Analytic Insights"/>
    <s v="The Clorox Company "/>
    <x v="15"/>
    <s v="America"/>
    <s v="California"/>
    <s v="Ramla's"/>
    <s v="No inmail sent"/>
    <x v="1"/>
    <m/>
    <m/>
    <n v="0"/>
    <m/>
    <m/>
    <m/>
    <m/>
    <m/>
    <m/>
    <m/>
    <m/>
    <m/>
  </r>
  <r>
    <n v="7644"/>
    <d v="2021-05-06T00:00:00"/>
    <n v="5"/>
    <x v="3"/>
    <s v="Sarah Pearson"/>
    <s v="Senior Manager, Analytics"/>
    <s v="Penfield Consulting "/>
    <x v="2"/>
    <s v="America"/>
    <s v="Maryland"/>
    <s v="Personal"/>
    <s v="No inmail sent"/>
    <x v="1"/>
    <m/>
    <m/>
    <n v="0"/>
    <m/>
    <m/>
    <m/>
    <m/>
    <m/>
    <m/>
    <m/>
    <m/>
    <s v="invite sent from fatma's account"/>
  </r>
  <r>
    <n v="7645"/>
    <d v="2021-06-01T00:00:00"/>
    <n v="6"/>
    <x v="3"/>
    <s v="Gek Yeo"/>
    <s v="Senior Manager, Data Science"/>
    <s v="Office Depot"/>
    <x v="0"/>
    <s v="America"/>
    <s v="Florida"/>
    <s v="Ramla's"/>
    <s v="No inmail sent"/>
    <x v="1"/>
    <m/>
    <m/>
    <n v="0"/>
    <m/>
    <m/>
    <m/>
    <m/>
    <m/>
    <m/>
    <m/>
    <m/>
    <m/>
  </r>
  <r>
    <n v="7646"/>
    <d v="2021-06-01T00:00:00"/>
    <n v="6"/>
    <x v="3"/>
    <s v="Trinh Tham"/>
    <s v="Chief Marketing Officer, EVP Marketing &amp; E-Commerce"/>
    <s v="Harry Rosen"/>
    <x v="0"/>
    <s v="America"/>
    <s v="Canada "/>
    <s v="Ramla's"/>
    <s v="No inmail sent"/>
    <x v="1"/>
    <m/>
    <m/>
    <n v="0"/>
    <m/>
    <m/>
    <m/>
    <m/>
    <m/>
    <m/>
    <m/>
    <m/>
    <m/>
  </r>
  <r>
    <n v="7647"/>
    <d v="2021-06-01T00:00:00"/>
    <n v="6"/>
    <x v="3"/>
    <s v="Melissa Amponsah"/>
    <s v="Associate Vice President, Marketing- Supercuts"/>
    <s v="Regis Corporation "/>
    <x v="0"/>
    <s v="America"/>
    <s v="Minnesota"/>
    <s v="Ramla's"/>
    <s v="No inmail sent"/>
    <x v="1"/>
    <m/>
    <m/>
    <n v="0"/>
    <m/>
    <m/>
    <m/>
    <m/>
    <m/>
    <m/>
    <m/>
    <m/>
    <m/>
  </r>
  <r>
    <n v="7648"/>
    <d v="2021-06-01T00:00:00"/>
    <n v="6"/>
    <x v="3"/>
    <s v="Phil Reiter"/>
    <s v="Vice President of National/Local Marketing &amp; Marketing Operations"/>
    <s v="Tractor Supply Company"/>
    <x v="0"/>
    <s v="America"/>
    <s v="Tennessee"/>
    <s v="Personal"/>
    <s v="No inmail sent"/>
    <x v="1"/>
    <m/>
    <m/>
    <n v="0"/>
    <m/>
    <m/>
    <m/>
    <m/>
    <m/>
    <m/>
    <m/>
    <m/>
    <s v="invite sent from fatma's account"/>
  </r>
  <r>
    <n v="7649"/>
    <d v="2021-06-01T00:00:00"/>
    <n v="6"/>
    <x v="3"/>
    <s v="Debi Carpenter"/>
    <s v="Vice President of Marketing"/>
    <s v="RiteRug Flooring"/>
    <x v="0"/>
    <s v="America"/>
    <s v="Ohio"/>
    <s v="Ramla's"/>
    <s v="No inmail sent"/>
    <x v="1"/>
    <m/>
    <m/>
    <n v="0"/>
    <m/>
    <m/>
    <m/>
    <m/>
    <m/>
    <m/>
    <m/>
    <m/>
    <m/>
  </r>
  <r>
    <n v="7650"/>
    <d v="2021-06-01T00:00:00"/>
    <n v="6"/>
    <x v="3"/>
    <s v="David Fleischman"/>
    <s v="Executive Vice President of Sales and Marketing"/>
    <s v="Ortho Mattress"/>
    <x v="0"/>
    <s v="America"/>
    <s v="California"/>
    <s v="Personal"/>
    <s v="No inmail sent"/>
    <x v="1"/>
    <m/>
    <m/>
    <n v="0"/>
    <m/>
    <m/>
    <m/>
    <m/>
    <m/>
    <m/>
    <m/>
    <m/>
    <s v="invite sent from fatma's account"/>
  </r>
  <r>
    <n v="7651"/>
    <d v="2021-06-01T00:00:00"/>
    <n v="6"/>
    <x v="3"/>
    <s v="Adam Schatz"/>
    <s v="CEO"/>
    <s v="BHG Group"/>
    <x v="4"/>
    <s v="Europe"/>
    <s v="Sweden"/>
    <s v="Ramla's"/>
    <s v="No inmail sent"/>
    <x v="1"/>
    <m/>
    <m/>
    <n v="0"/>
    <m/>
    <m/>
    <m/>
    <m/>
    <m/>
    <m/>
    <m/>
    <m/>
    <m/>
  </r>
  <r>
    <n v="7652"/>
    <d v="2021-06-01T00:00:00"/>
    <n v="6"/>
    <x v="3"/>
    <s v="Brian Stifel"/>
    <s v="Vice President, Brand Strategy &amp; Consumer Insights"/>
    <s v="Cox Communications"/>
    <x v="16"/>
    <s v="America"/>
    <s v="Georgia"/>
    <s v="Ramla's"/>
    <s v="No inmail sent"/>
    <x v="1"/>
    <m/>
    <m/>
    <n v="0"/>
    <m/>
    <m/>
    <m/>
    <m/>
    <m/>
    <m/>
    <m/>
    <m/>
    <m/>
  </r>
  <r>
    <n v="7653"/>
    <d v="2021-06-01T00:00:00"/>
    <n v="6"/>
    <x v="3"/>
    <s v="Philip Gross"/>
    <s v="Vice President of Product"/>
    <s v="EnergySage"/>
    <x v="7"/>
    <s v="America"/>
    <s v="Massachusetts"/>
    <s v="Personal"/>
    <s v="No inmail sent"/>
    <x v="1"/>
    <m/>
    <m/>
    <n v="0"/>
    <m/>
    <m/>
    <m/>
    <m/>
    <m/>
    <m/>
    <m/>
    <m/>
    <s v="invite sent from fatma's account"/>
  </r>
  <r>
    <n v="7654"/>
    <d v="2021-06-01T00:00:00"/>
    <n v="6"/>
    <x v="3"/>
    <s v="SK Sharma"/>
    <s v="Chief Analytics &amp; AI Officer"/>
    <s v="Ingrooves Music Group"/>
    <x v="12"/>
    <s v="America"/>
    <s v="California"/>
    <s v="Ramla's"/>
    <s v="No inmail sent"/>
    <x v="1"/>
    <m/>
    <m/>
    <n v="0"/>
    <m/>
    <m/>
    <m/>
    <m/>
    <m/>
    <m/>
    <m/>
    <m/>
    <m/>
  </r>
  <r>
    <n v="7655"/>
    <d v="2021-06-01T00:00:00"/>
    <n v="6"/>
    <x v="3"/>
    <s v="Matt Dickerson"/>
    <s v="General Manager - Strategy, Data &amp; Insights"/>
    <s v="Momentum Energy"/>
    <x v="7"/>
    <s v="Australia"/>
    <s v="Australia"/>
    <s v="Personal"/>
    <s v="No inmail sent"/>
    <x v="1"/>
    <m/>
    <m/>
    <n v="0"/>
    <m/>
    <m/>
    <m/>
    <m/>
    <m/>
    <m/>
    <m/>
    <m/>
    <s v="invite sent from fatma's account"/>
  </r>
  <r>
    <n v="7656"/>
    <d v="2021-06-01T00:00:00"/>
    <n v="6"/>
    <x v="3"/>
    <s v="Keri Degroote"/>
    <s v="Senior Vice President, Research &amp; Analytics"/>
    <s v="SiriusXM "/>
    <x v="12"/>
    <s v="America"/>
    <s v="New York"/>
    <s v="Ramla's"/>
    <s v="No inmail sent"/>
    <x v="1"/>
    <m/>
    <m/>
    <n v="0"/>
    <m/>
    <m/>
    <m/>
    <m/>
    <m/>
    <m/>
    <m/>
    <m/>
    <m/>
  </r>
  <r>
    <n v="7657"/>
    <d v="2021-06-01T00:00:00"/>
    <n v="6"/>
    <x v="3"/>
    <s v="Ashlee Weisser"/>
    <s v="CFO, Outback Steakhouse and Head of Enterprise Analytics"/>
    <s v="Bloomin'​ Brands"/>
    <x v="0"/>
    <s v="America"/>
    <s v="Florida"/>
    <s v="Personal"/>
    <s v="No inmail sent"/>
    <x v="1"/>
    <m/>
    <m/>
    <n v="0"/>
    <m/>
    <m/>
    <m/>
    <m/>
    <m/>
    <m/>
    <m/>
    <m/>
    <s v="invite sent from fatma's account"/>
  </r>
  <r>
    <n v="7658"/>
    <d v="2021-06-01T00:00:00"/>
    <n v="6"/>
    <x v="3"/>
    <s v="George Mathew"/>
    <s v="Assistant Vice President"/>
    <s v="The Hartford"/>
    <x v="10"/>
    <s v="America"/>
    <s v="Connecticut"/>
    <s v="Ramla's"/>
    <s v="No inmail sent"/>
    <x v="1"/>
    <m/>
    <m/>
    <n v="0"/>
    <m/>
    <m/>
    <m/>
    <m/>
    <m/>
    <m/>
    <m/>
    <m/>
    <m/>
  </r>
  <r>
    <n v="7659"/>
    <d v="2022-01-26T00:00:00"/>
    <n v="1"/>
    <x v="3"/>
    <s v="John Meyers"/>
    <s v="Vice President Finance &amp; Analytics"/>
    <s v="Marco's Pizza"/>
    <x v="0"/>
    <s v="America"/>
    <s v="Florida"/>
    <s v="Ramla's"/>
    <s v="No inmail sent"/>
    <x v="1"/>
    <m/>
    <m/>
    <n v="0"/>
    <m/>
    <m/>
    <m/>
    <m/>
    <m/>
    <m/>
    <m/>
    <m/>
    <m/>
  </r>
  <r>
    <n v="7660"/>
    <d v="2021-06-01T00:00:00"/>
    <n v="6"/>
    <x v="3"/>
    <s v="Derek Rodenhausen"/>
    <s v="Partner"/>
    <s v="BCG"/>
    <x v="2"/>
    <s v="America"/>
    <s v="New York"/>
    <s v="Ramla's"/>
    <s v="No inmail sent"/>
    <x v="1"/>
    <m/>
    <m/>
    <n v="0"/>
    <m/>
    <m/>
    <m/>
    <m/>
    <m/>
    <m/>
    <m/>
    <m/>
    <m/>
  </r>
  <r>
    <n v="7661"/>
    <d v="2021-06-01T00:00:00"/>
    <n v="6"/>
    <x v="3"/>
    <s v="Samuel Tisdall"/>
    <s v="General Manager ECommerce"/>
    <s v="L'Oréal"/>
    <x v="3"/>
    <s v="Europe"/>
    <s v="United Kingdom"/>
    <s v="Personal"/>
    <s v="No inmail sent"/>
    <x v="1"/>
    <m/>
    <m/>
    <n v="0"/>
    <m/>
    <m/>
    <m/>
    <m/>
    <m/>
    <m/>
    <m/>
    <m/>
    <s v="invite sent from fatma's account"/>
  </r>
  <r>
    <n v="7662"/>
    <d v="2021-04-14T00:00:00"/>
    <n v="4"/>
    <x v="3"/>
    <s v="Jordan Beck"/>
    <s v="Global Insights Manager - Marketing Measurement"/>
    <s v="The Clorox Company"/>
    <x v="15"/>
    <s v="America"/>
    <s v="California"/>
    <s v="Ramla's"/>
    <s v="No inmail sent"/>
    <x v="1"/>
    <m/>
    <m/>
    <n v="0"/>
    <m/>
    <m/>
    <m/>
    <m/>
    <m/>
    <m/>
    <m/>
    <m/>
    <s v="Not relevant"/>
  </r>
  <r>
    <n v="7663"/>
    <d v="2021-04-14T00:00:00"/>
    <n v="4"/>
    <x v="3"/>
    <s v="Dave Bramwell"/>
    <s v="Marketing Intelligence Manager"/>
    <s v="Ferrero"/>
    <x v="3"/>
    <s v="America"/>
    <s v="New Jersey"/>
    <s v="Ramla's"/>
    <s v="No inmail sent"/>
    <x v="1"/>
    <m/>
    <m/>
    <n v="0"/>
    <m/>
    <m/>
    <m/>
    <m/>
    <s v="dave.bramwell@ferrero.com_x000a_dbramwell@gmail.com"/>
    <m/>
    <m/>
    <m/>
    <m/>
  </r>
  <r>
    <n v="7664"/>
    <d v="2021-06-01T00:00:00"/>
    <n v="6"/>
    <x v="3"/>
    <s v="Konstantin G."/>
    <s v="AVP, Marketing Data Science"/>
    <s v="Rockland Trust"/>
    <x v="10"/>
    <s v="America"/>
    <s v="Massachusetts"/>
    <s v="Ramla's"/>
    <s v="No inmail sent"/>
    <x v="1"/>
    <m/>
    <m/>
    <n v="0"/>
    <m/>
    <m/>
    <m/>
    <m/>
    <m/>
    <m/>
    <m/>
    <m/>
    <m/>
  </r>
  <r>
    <n v="7665"/>
    <d v="2021-04-14T00:00:00"/>
    <n v="4"/>
    <x v="3"/>
    <s v="Joe Hahn"/>
    <s v="Director, Business Intelligence"/>
    <s v="Energizer Holdings "/>
    <x v="15"/>
    <s v="America"/>
    <s v="St Louis"/>
    <s v="Ramla's"/>
    <s v="No inmail sent"/>
    <x v="1"/>
    <m/>
    <m/>
    <n v="0"/>
    <m/>
    <m/>
    <m/>
    <m/>
    <m/>
    <m/>
    <m/>
    <m/>
    <m/>
  </r>
  <r>
    <n v="7666"/>
    <d v="2021-06-01T00:00:00"/>
    <n v="6"/>
    <x v="3"/>
    <s v="Olivia Hawkins"/>
    <s v="Head Of Business Consulting EMEA"/>
    <s v="Wunderman Thompson"/>
    <x v="1"/>
    <s v="Europe"/>
    <s v="United Kingdom"/>
    <s v="Ramla's"/>
    <s v="No inmail sent"/>
    <x v="1"/>
    <m/>
    <m/>
    <n v="0"/>
    <m/>
    <m/>
    <m/>
    <m/>
    <m/>
    <m/>
    <m/>
    <m/>
    <s v="ICOM May &amp; June 2021"/>
  </r>
  <r>
    <n v="7667"/>
    <d v="2021-06-01T00:00:00"/>
    <n v="6"/>
    <x v="0"/>
    <s v="Jacques Fogliarini"/>
    <s v="Senior Director ECommerce and Online Marketing"/>
    <s v="Dell Technologies"/>
    <x v="7"/>
    <s v="Europe"/>
    <s v="United Kingdom"/>
    <s v="Ramla's"/>
    <s v="No inmail sent"/>
    <x v="1"/>
    <m/>
    <m/>
    <n v="0"/>
    <m/>
    <m/>
    <m/>
    <m/>
    <m/>
    <m/>
    <m/>
    <m/>
    <m/>
  </r>
  <r>
    <n v="7668"/>
    <d v="2021-04-14T00:00:00"/>
    <n v="4"/>
    <x v="3"/>
    <s v="Jeremiah Imperial"/>
    <s v="Nestle Retail Sales"/>
    <s v="Nestlé"/>
    <x v="3"/>
    <s v="America"/>
    <s v="Phoenix"/>
    <s v="Ramla's"/>
    <s v="No inmail sent"/>
    <x v="0"/>
    <d v="2021-04-19T00:00:00"/>
    <d v="2021-11-04T00:00:00"/>
    <n v="11"/>
    <m/>
    <m/>
    <s v="Negative"/>
    <d v="2022-01-24T00:00:00"/>
    <m/>
    <m/>
    <m/>
    <m/>
    <m/>
  </r>
  <r>
    <n v="7669"/>
    <d v="2021-06-01T00:00:00"/>
    <n v="6"/>
    <x v="0"/>
    <s v="Lorna Rivero"/>
    <s v="Director, Partner Marketing"/>
    <s v="Dell Technologies"/>
    <x v="7"/>
    <s v="America"/>
    <s v="Texas"/>
    <s v="Ramla's"/>
    <s v="No inmail sent"/>
    <x v="1"/>
    <m/>
    <m/>
    <n v="0"/>
    <m/>
    <m/>
    <m/>
    <m/>
    <m/>
    <m/>
    <m/>
    <m/>
    <m/>
  </r>
  <r>
    <n v="7670"/>
    <d v="2021-04-14T00:00:00"/>
    <n v="4"/>
    <x v="3"/>
    <s v="Jason Fisher"/>
    <s v="Senior Director, Analytics &amp; Insights"/>
    <s v="P&amp;G"/>
    <x v="15"/>
    <s v="America"/>
    <s v="Ohio"/>
    <s v="Ramla's"/>
    <s v="No inmail sent"/>
    <x v="1"/>
    <m/>
    <m/>
    <n v="0"/>
    <m/>
    <m/>
    <m/>
    <m/>
    <m/>
    <m/>
    <m/>
    <m/>
    <m/>
  </r>
  <r>
    <n v="7671"/>
    <d v="2021-06-01T00:00:00"/>
    <n v="6"/>
    <x v="0"/>
    <s v="Arun Krishnaswamy"/>
    <s v="Director &amp; Head of Marketing"/>
    <s v="Dell Technologies"/>
    <x v="7"/>
    <s v="Asia"/>
    <s v="Singapore"/>
    <s v="Ramla's"/>
    <s v="No inmail sent"/>
    <x v="1"/>
    <m/>
    <m/>
    <n v="0"/>
    <m/>
    <m/>
    <m/>
    <m/>
    <m/>
    <m/>
    <m/>
    <m/>
    <m/>
  </r>
  <r>
    <n v="7672"/>
    <d v="2021-04-14T00:00:00"/>
    <n v="4"/>
    <x v="3"/>
    <s v="Ted Sun"/>
    <s v="Global Insights Manager"/>
    <s v="The Clorox Company "/>
    <x v="15"/>
    <s v="America"/>
    <s v="California"/>
    <s v="Ramla's"/>
    <s v="No inmail sent"/>
    <x v="1"/>
    <m/>
    <m/>
    <n v="0"/>
    <m/>
    <m/>
    <m/>
    <m/>
    <m/>
    <m/>
    <m/>
    <m/>
    <m/>
  </r>
  <r>
    <n v="7673"/>
    <d v="2021-06-01T00:00:00"/>
    <n v="6"/>
    <x v="0"/>
    <s v="Liliana Heidinger"/>
    <s v="EMEA Product Marketing Director"/>
    <s v="Dell Technologies"/>
    <x v="7"/>
    <s v="Europe"/>
    <s v="United Kingdom"/>
    <s v="Ramla's"/>
    <s v="No inmail sent"/>
    <x v="1"/>
    <m/>
    <m/>
    <n v="0"/>
    <m/>
    <m/>
    <m/>
    <m/>
    <m/>
    <m/>
    <m/>
    <m/>
    <m/>
  </r>
  <r>
    <n v="7674"/>
    <d v="2021-04-14T00:00:00"/>
    <n v="4"/>
    <x v="3"/>
    <s v="John Sommer"/>
    <s v="Senior Manager, Consumer Insights"/>
    <s v="Mondelēz International "/>
    <x v="3"/>
    <s v="America"/>
    <s v="New Jersey"/>
    <s v="Ramla's"/>
    <s v="No inmail sent"/>
    <x v="1"/>
    <m/>
    <m/>
    <n v="0"/>
    <m/>
    <m/>
    <m/>
    <m/>
    <m/>
    <m/>
    <m/>
    <m/>
    <m/>
  </r>
  <r>
    <n v="7675"/>
    <d v="2021-06-01T00:00:00"/>
    <n v="6"/>
    <x v="0"/>
    <s v="Mauricio Rodríguez Arévalo"/>
    <s v="LatAm Country, BU &amp; Programs Field Marketing Director"/>
    <s v="Dell Technologies"/>
    <x v="7"/>
    <s v="America"/>
    <s v="Texas"/>
    <s v="Ramla's"/>
    <s v="No inmail sent"/>
    <x v="1"/>
    <m/>
    <m/>
    <n v="0"/>
    <m/>
    <m/>
    <m/>
    <m/>
    <m/>
    <m/>
    <m/>
    <m/>
    <m/>
  </r>
  <r>
    <n v="7676"/>
    <d v="2021-06-01T00:00:00"/>
    <n v="6"/>
    <x v="0"/>
    <s v="Stuart Henderson"/>
    <s v="EMEA Client Solutions Marketing Director"/>
    <s v="Dell Technologies"/>
    <x v="7"/>
    <s v="Europe"/>
    <s v="United Kingdom"/>
    <s v="Ramla's"/>
    <s v="No inmail sent"/>
    <x v="1"/>
    <m/>
    <m/>
    <n v="0"/>
    <m/>
    <m/>
    <m/>
    <m/>
    <m/>
    <m/>
    <m/>
    <m/>
    <m/>
  </r>
  <r>
    <n v="7677"/>
    <d v="2021-04-14T00:00:00"/>
    <n v="4"/>
    <x v="3"/>
    <s v="Luis Rubi"/>
    <s v="Sr Manager Global Insights and Analytics"/>
    <s v="General Mills"/>
    <x v="26"/>
    <s v="America"/>
    <s v="Minnesota"/>
    <s v="Ramla's"/>
    <s v="No inmail sent"/>
    <x v="1"/>
    <m/>
    <m/>
    <n v="0"/>
    <m/>
    <m/>
    <m/>
    <m/>
    <s v="luis.rubi@generalmills.com"/>
    <m/>
    <m/>
    <m/>
    <m/>
  </r>
  <r>
    <n v="7678"/>
    <d v="2021-04-14T00:00:00"/>
    <n v="4"/>
    <x v="3"/>
    <s v="Jessica Wetzel"/>
    <s v="Analytics &amp; Insights"/>
    <s v="Procter &amp; Gamble"/>
    <x v="3"/>
    <s v="America"/>
    <s v="Ohio"/>
    <s v="Ramla's"/>
    <s v="No inmail sent"/>
    <x v="1"/>
    <m/>
    <m/>
    <n v="0"/>
    <m/>
    <m/>
    <m/>
    <m/>
    <m/>
    <m/>
    <m/>
    <m/>
    <m/>
  </r>
  <r>
    <n v="7679"/>
    <d v="2021-06-01T00:00:00"/>
    <n v="6"/>
    <x v="0"/>
    <s v="Peggy Rouffiac"/>
    <s v="Head of Marketing Central Eastern Europe"/>
    <s v="Dell Technologies"/>
    <x v="7"/>
    <s v="Australia"/>
    <s v="Australia"/>
    <s v="Ramla's"/>
    <s v="No inmail sent"/>
    <x v="1"/>
    <m/>
    <m/>
    <n v="0"/>
    <m/>
    <m/>
    <m/>
    <m/>
    <m/>
    <m/>
    <m/>
    <m/>
    <m/>
  </r>
  <r>
    <n v="7680"/>
    <d v="2021-04-14T00:00:00"/>
    <n v="4"/>
    <x v="3"/>
    <s v="Ron Hopper"/>
    <s v="Retail Execution Leader"/>
    <s v="Duracell "/>
    <x v="15"/>
    <s v="America"/>
    <s v="Arkansas"/>
    <s v="Ramla's"/>
    <s v="No inmail sent"/>
    <x v="1"/>
    <m/>
    <m/>
    <n v="0"/>
    <m/>
    <m/>
    <m/>
    <m/>
    <m/>
    <m/>
    <m/>
    <m/>
    <m/>
  </r>
  <r>
    <n v="7681"/>
    <d v="2021-05-06T00:00:00"/>
    <n v="5"/>
    <x v="2"/>
    <s v="Helen Kirwan"/>
    <s v="Associate Director, Marketing, eCommerce &amp; Commercial Analytics"/>
    <s v="Colgate-Palmolive"/>
    <x v="3"/>
    <s v="Europe"/>
    <s v="Ireland"/>
    <s v="Ramla's"/>
    <s v="No inmail sent"/>
    <x v="1"/>
    <m/>
    <m/>
    <n v="0"/>
    <m/>
    <m/>
    <m/>
    <m/>
    <m/>
    <m/>
    <m/>
    <m/>
    <m/>
  </r>
  <r>
    <n v="7682"/>
    <d v="2021-06-01T00:00:00"/>
    <n v="6"/>
    <x v="0"/>
    <s v="Mary Yee"/>
    <s v="Vice President of Global Marketing"/>
    <s v="PlayStation"/>
    <x v="12"/>
    <s v="America"/>
    <s v="California"/>
    <s v="Ramla's"/>
    <s v="No inmail sent"/>
    <x v="1"/>
    <m/>
    <m/>
    <n v="0"/>
    <m/>
    <m/>
    <m/>
    <m/>
    <m/>
    <m/>
    <m/>
    <m/>
    <m/>
  </r>
  <r>
    <n v="7683"/>
    <d v="2021-06-01T00:00:00"/>
    <n v="6"/>
    <x v="0"/>
    <s v="Peter Steen Litrup"/>
    <s v="Director of Marketing Nordics/Baltics"/>
    <s v="PlayStation"/>
    <x v="12"/>
    <s v="Europe"/>
    <s v="Denmark"/>
    <s v="Ramla's"/>
    <s v="No inmail sent"/>
    <x v="1"/>
    <m/>
    <m/>
    <n v="0"/>
    <m/>
    <m/>
    <m/>
    <m/>
    <m/>
    <m/>
    <m/>
    <m/>
    <m/>
  </r>
  <r>
    <n v="7684"/>
    <d v="2021-06-01T00:00:00"/>
    <n v="6"/>
    <x v="0"/>
    <s v="Raymond Chow"/>
    <s v="Greater China Director of Marketing"/>
    <s v="Dell Technologies"/>
    <x v="7"/>
    <s v="Asia"/>
    <s v="China"/>
    <s v="Ramla's"/>
    <s v="No inmail sent"/>
    <x v="0"/>
    <d v="2021-06-03T00:00:00"/>
    <d v="2021-08-04T00:00:00"/>
    <n v="8"/>
    <n v="2"/>
    <n v="224"/>
    <m/>
    <m/>
    <m/>
    <m/>
    <m/>
    <m/>
    <m/>
  </r>
  <r>
    <n v="7685"/>
    <d v="2021-06-01T00:00:00"/>
    <n v="6"/>
    <x v="3"/>
    <s v="Brian Venuti"/>
    <s v="Vice President Customer Marketing"/>
    <s v="Luxottica"/>
    <x v="3"/>
    <s v="America"/>
    <s v="New York"/>
    <s v="Ramla's"/>
    <s v="No inmail sent"/>
    <x v="0"/>
    <d v="2021-06-02T00:00:00"/>
    <d v="2022-02-21T00:00:00"/>
    <n v="2"/>
    <m/>
    <m/>
    <m/>
    <m/>
    <m/>
    <m/>
    <m/>
    <m/>
    <m/>
  </r>
  <r>
    <n v="7686"/>
    <d v="2021-04-14T00:00:00"/>
    <n v="4"/>
    <x v="3"/>
    <s v="Ashish Joshi"/>
    <s v="VP, Enterprise Analytics, Global "/>
    <s v="The Clorox Company"/>
    <x v="3"/>
    <s v="America"/>
    <s v="California"/>
    <s v="Ramla's"/>
    <s v="No inmail sent"/>
    <x v="1"/>
    <m/>
    <m/>
    <n v="0"/>
    <m/>
    <n v="44636"/>
    <m/>
    <m/>
    <m/>
    <m/>
    <m/>
    <m/>
    <s v="Not relevant"/>
  </r>
  <r>
    <n v="7687"/>
    <d v="2021-10-01T00:00:00"/>
    <m/>
    <x v="3"/>
    <s v="Supriya Bhatia"/>
    <s v="Consumer Data, Engineering and Analytics - Marketing Science"/>
    <s v="Nike"/>
    <x v="3"/>
    <s v="America"/>
    <s v="Atlanta"/>
    <s v="Ramla's"/>
    <s v="No inmail sent"/>
    <x v="0"/>
    <d v="2021-09-01T00:00:00"/>
    <d v="2022-02-09T00:00:00"/>
    <m/>
    <m/>
    <m/>
    <m/>
    <m/>
    <m/>
    <m/>
    <m/>
    <m/>
    <m/>
  </r>
  <r>
    <n v="7688"/>
    <d v="2021-04-14T00:00:00"/>
    <n v="4"/>
    <x v="3"/>
    <s v="Bobby Oliver"/>
    <s v="GM/Head of Confection Brands"/>
    <s v="Ghirardelli Chocolate Company "/>
    <x v="3"/>
    <s v="America"/>
    <s v="San Francisco"/>
    <s v="Ramla's"/>
    <s v="No inmail sent"/>
    <x v="1"/>
    <m/>
    <m/>
    <n v="0"/>
    <m/>
    <m/>
    <m/>
    <m/>
    <m/>
    <m/>
    <m/>
    <m/>
    <m/>
  </r>
  <r>
    <n v="7689"/>
    <d v="2021-04-14T00:00:00"/>
    <n v="4"/>
    <x v="3"/>
    <s v="Lydia Perez Poole"/>
    <s v="Senior Manager, Consumer &amp; Market Insights"/>
    <s v="McCormick &amp; Company"/>
    <x v="3"/>
    <s v="America"/>
    <s v="Maryland"/>
    <s v="Ramla's"/>
    <s v="No inmail sent"/>
    <x v="1"/>
    <m/>
    <m/>
    <n v="0"/>
    <m/>
    <m/>
    <m/>
    <m/>
    <m/>
    <m/>
    <m/>
    <m/>
    <m/>
  </r>
  <r>
    <n v="7690"/>
    <d v="2021-04-14T00:00:00"/>
    <n v="4"/>
    <x v="3"/>
    <s v="William (Bill) Mackison"/>
    <s v="Consumer Insights Lead"/>
    <s v="Perfetti Van Melle "/>
    <x v="3"/>
    <s v="America"/>
    <s v="Ohio"/>
    <s v="Ramla's"/>
    <s v="No inmail sent"/>
    <x v="0"/>
    <d v="2021-04-22T00:00:00"/>
    <d v="2021-06-01T00:00:00"/>
    <n v="6"/>
    <m/>
    <m/>
    <s v="Negative"/>
    <m/>
    <m/>
    <m/>
    <m/>
    <m/>
    <m/>
  </r>
  <r>
    <n v="7691"/>
    <d v="2021-04-14T00:00:00"/>
    <n v="4"/>
    <x v="3"/>
    <s v="Sjoerd Koornstra"/>
    <s v="Partner"/>
    <s v="The House of Insights"/>
    <x v="5"/>
    <s v="Europe"/>
    <s v="Netherlands"/>
    <s v="Ramla's"/>
    <s v="No inmail sent"/>
    <x v="0"/>
    <d v="2021-04-23T00:00:00"/>
    <d v="2022-02-15T00:00:00"/>
    <n v="2"/>
    <m/>
    <m/>
    <s v="Neutral"/>
    <d v="2022-01-26T00:00:00"/>
    <m/>
    <m/>
    <m/>
    <m/>
    <m/>
  </r>
  <r>
    <n v="7692"/>
    <d v="2021-04-14T00:00:00"/>
    <n v="4"/>
    <x v="3"/>
    <s v="John Bremer"/>
    <s v="Chief Research Officer"/>
    <s v="The NPD Group"/>
    <x v="5"/>
    <s v="America"/>
    <s v="Florida"/>
    <s v="Ramla's"/>
    <s v="No inmail sent"/>
    <x v="0"/>
    <d v="2021-05-05T00:00:00"/>
    <d v="2022-01-25T00:00:00"/>
    <n v="1"/>
    <m/>
    <m/>
    <m/>
    <m/>
    <m/>
    <m/>
    <m/>
    <m/>
    <m/>
  </r>
  <r>
    <n v="7693"/>
    <d v="2021-04-14T00:00:00"/>
    <n v="4"/>
    <x v="3"/>
    <s v="Hamza Ikram"/>
    <s v="Associate Director of Analytics"/>
    <s v="Quadrangle"/>
    <x v="5"/>
    <s v="Europe"/>
    <s v="United Kingdom"/>
    <s v="Ramla's"/>
    <s v="No inmail sent"/>
    <x v="0"/>
    <d v="2021-04-16T00:00:00"/>
    <d v="2022-01-25T00:00:00"/>
    <n v="1"/>
    <m/>
    <m/>
    <m/>
    <m/>
    <m/>
    <m/>
    <m/>
    <m/>
    <m/>
  </r>
  <r>
    <n v="7694"/>
    <d v="2021-04-14T00:00:00"/>
    <n v="4"/>
    <x v="2"/>
    <s v="Tara Ulanoff "/>
    <s v="Head of Insights and Analytics, Blue Buffalo Co"/>
    <s v="General Mills"/>
    <x v="3"/>
    <s v="America"/>
    <s v="New York "/>
    <s v="Ramla's"/>
    <s v="No inmail sent"/>
    <x v="1"/>
    <m/>
    <m/>
    <n v="0"/>
    <m/>
    <m/>
    <m/>
    <m/>
    <m/>
    <m/>
    <m/>
    <m/>
    <m/>
  </r>
  <r>
    <n v="7695"/>
    <d v="2021-04-14T00:00:00"/>
    <n v="4"/>
    <x v="2"/>
    <s v="Lance Patrick"/>
    <s v="Global Price &amp; Promotion Analytics Leader"/>
    <s v="General Mills"/>
    <x v="3"/>
    <s v="America"/>
    <s v="Minneapolis"/>
    <s v="Ramla's"/>
    <s v="No inmail sent"/>
    <x v="1"/>
    <m/>
    <m/>
    <n v="0"/>
    <m/>
    <m/>
    <m/>
    <m/>
    <m/>
    <m/>
    <m/>
    <m/>
    <m/>
  </r>
  <r>
    <n v="7696"/>
    <d v="2021-04-14T00:00:00"/>
    <n v="4"/>
    <x v="2"/>
    <s v="Justin Gorrell"/>
    <s v="Head of Performance Marketing"/>
    <s v="Coinbase"/>
    <x v="18"/>
    <s v="America"/>
    <s v="California"/>
    <s v="Ramla's"/>
    <s v="No inmail sent"/>
    <x v="1"/>
    <m/>
    <m/>
    <n v="0"/>
    <m/>
    <m/>
    <m/>
    <m/>
    <m/>
    <m/>
    <m/>
    <m/>
    <m/>
  </r>
  <r>
    <n v="7697"/>
    <d v="2021-04-14T00:00:00"/>
    <n v="4"/>
    <x v="2"/>
    <s v="Kedar Pandit"/>
    <s v="Senior Director, Customer Data &amp; Analytics"/>
    <s v="Ulta Beauty"/>
    <x v="0"/>
    <s v="America"/>
    <s v="Illinois"/>
    <s v="Ramla's"/>
    <s v="No inmail sent"/>
    <x v="1"/>
    <m/>
    <m/>
    <n v="0"/>
    <m/>
    <m/>
    <m/>
    <m/>
    <m/>
    <m/>
    <m/>
    <m/>
    <m/>
  </r>
  <r>
    <n v="7698"/>
    <d v="2021-04-14T00:00:00"/>
    <n v="4"/>
    <x v="2"/>
    <s v="Marc Steffens"/>
    <s v="VP of Growth Marketing"/>
    <s v="Etsy"/>
    <x v="4"/>
    <s v="America"/>
    <s v="New York"/>
    <s v="Ramla's"/>
    <s v="No inmail sent"/>
    <x v="1"/>
    <m/>
    <m/>
    <n v="0"/>
    <m/>
    <m/>
    <m/>
    <m/>
    <m/>
    <m/>
    <m/>
    <m/>
    <m/>
  </r>
  <r>
    <n v="7699"/>
    <d v="2021-04-14T00:00:00"/>
    <n v="4"/>
    <x v="2"/>
    <s v="Swati Gupta"/>
    <s v="Senior Manager, Analytics"/>
    <s v="Essence"/>
    <x v="5"/>
    <s v="Asia"/>
    <s v="India"/>
    <s v="Ramla's"/>
    <s v="No inmail sent"/>
    <x v="1"/>
    <m/>
    <m/>
    <n v="0"/>
    <m/>
    <m/>
    <m/>
    <m/>
    <m/>
    <m/>
    <m/>
    <m/>
    <m/>
  </r>
  <r>
    <n v="7700"/>
    <d v="2021-04-14T00:00:00"/>
    <n v="4"/>
    <x v="2"/>
    <s v="Akshay Jain"/>
    <s v="Manager, Data Science"/>
    <s v=" The Home Depot"/>
    <x v="0"/>
    <s v="America"/>
    <s v="Ohio"/>
    <s v="Ramla's"/>
    <s v="No inmail sent"/>
    <x v="1"/>
    <m/>
    <m/>
    <n v="0"/>
    <m/>
    <m/>
    <m/>
    <m/>
    <m/>
    <m/>
    <m/>
    <m/>
    <m/>
  </r>
  <r>
    <n v="7701"/>
    <d v="2021-04-14T00:00:00"/>
    <n v="4"/>
    <x v="2"/>
    <s v="Greg Becker"/>
    <s v="Director Data Science &amp; Analytics"/>
    <s v="Target"/>
    <x v="0"/>
    <s v="America"/>
    <s v="Minnesota"/>
    <s v="Ramla's"/>
    <s v="No inmail sent"/>
    <x v="1"/>
    <m/>
    <m/>
    <n v="0"/>
    <m/>
    <m/>
    <m/>
    <m/>
    <m/>
    <m/>
    <m/>
    <m/>
    <m/>
  </r>
  <r>
    <n v="7702"/>
    <d v="2021-04-14T00:00:00"/>
    <n v="4"/>
    <x v="2"/>
    <s v="Atif Ahmad"/>
    <s v="Vice President Of Application Development"/>
    <s v="JOANN Stores"/>
    <x v="0"/>
    <s v="America"/>
    <s v="Ohio"/>
    <s v="Ramla's"/>
    <s v="No inmail sent"/>
    <x v="1"/>
    <m/>
    <m/>
    <n v="0"/>
    <m/>
    <m/>
    <m/>
    <m/>
    <m/>
    <m/>
    <m/>
    <m/>
    <m/>
  </r>
  <r>
    <n v="7703"/>
    <d v="2021-04-14T00:00:00"/>
    <n v="4"/>
    <x v="2"/>
    <s v="G Scott Stukey"/>
    <s v="Marketing Analytics, Data Science &amp; Product"/>
    <s v="Vacasa"/>
    <x v="11"/>
    <s v="America"/>
    <s v="Portland"/>
    <s v="Ramla's"/>
    <s v="No inmail sent"/>
    <x v="1"/>
    <m/>
    <m/>
    <n v="0"/>
    <m/>
    <m/>
    <m/>
    <m/>
    <m/>
    <m/>
    <m/>
    <m/>
    <m/>
  </r>
  <r>
    <n v="7704"/>
    <d v="2021-04-15T00:00:00"/>
    <n v="4"/>
    <x v="2"/>
    <s v="Philip Shannon"/>
    <s v="lobal Digital Analytics Services Manager"/>
    <s v=" adidas"/>
    <x v="0"/>
    <s v="Europe"/>
    <s v="Netherlands"/>
    <s v="Ramla's"/>
    <s v="No inmail sent"/>
    <x v="1"/>
    <m/>
    <m/>
    <n v="0"/>
    <m/>
    <m/>
    <m/>
    <m/>
    <m/>
    <m/>
    <m/>
    <m/>
    <m/>
  </r>
  <r>
    <n v="7705"/>
    <d v="2021-04-15T00:00:00"/>
    <n v="4"/>
    <x v="2"/>
    <s v="Karolis Baltagalvis"/>
    <s v="Marketing Science Manager"/>
    <s v="Nike"/>
    <x v="0"/>
    <s v="Europe"/>
    <s v="Netherlands"/>
    <s v="Ramla's"/>
    <s v="No inmail sent"/>
    <x v="1"/>
    <m/>
    <m/>
    <n v="0"/>
    <m/>
    <m/>
    <m/>
    <m/>
    <m/>
    <m/>
    <m/>
    <m/>
    <m/>
  </r>
  <r>
    <n v="7706"/>
    <d v="2021-04-15T00:00:00"/>
    <n v="4"/>
    <x v="2"/>
    <s v="Sarvesh P."/>
    <s v="Data Scientist"/>
    <s v="Sephora"/>
    <x v="0"/>
    <s v="America"/>
    <s v="Texas"/>
    <s v="Ramla's"/>
    <s v="No inmail sent"/>
    <x v="1"/>
    <m/>
    <m/>
    <n v="0"/>
    <m/>
    <m/>
    <m/>
    <m/>
    <m/>
    <m/>
    <m/>
    <m/>
    <m/>
  </r>
  <r>
    <n v="7707"/>
    <d v="2021-04-15T00:00:00"/>
    <n v="4"/>
    <x v="2"/>
    <s v="Aritra Shome"/>
    <s v="Senior Data Scientist"/>
    <s v="Target"/>
    <x v="0"/>
    <s v="America"/>
    <s v="Minnesota"/>
    <s v="Ramla's"/>
    <s v="No inmail sent"/>
    <x v="1"/>
    <m/>
    <m/>
    <n v="0"/>
    <m/>
    <m/>
    <m/>
    <m/>
    <m/>
    <m/>
    <m/>
    <m/>
    <m/>
  </r>
  <r>
    <n v="7708"/>
    <d v="2021-04-15T00:00:00"/>
    <n v="4"/>
    <x v="2"/>
    <s v="Shaily V"/>
    <s v="Head of Data &amp; Marketing Analytics"/>
    <s v="Emaar"/>
    <x v="9"/>
    <s v="Asia"/>
    <s v="UAE"/>
    <s v="Ramla's"/>
    <s v="No inmail sent"/>
    <x v="1"/>
    <m/>
    <m/>
    <n v="0"/>
    <m/>
    <m/>
    <m/>
    <m/>
    <m/>
    <m/>
    <m/>
    <m/>
    <m/>
  </r>
  <r>
    <n v="7709"/>
    <d v="2021-04-15T00:00:00"/>
    <n v="4"/>
    <x v="2"/>
    <s v="Jonás Esguerra"/>
    <s v="Vice President, Data Analytics"/>
    <s v="JPMorgan Chase &amp; Co."/>
    <x v="10"/>
    <s v="Asia"/>
    <s v="Manila"/>
    <s v="Ramla's"/>
    <s v="No inmail sent"/>
    <x v="1"/>
    <m/>
    <m/>
    <n v="0"/>
    <m/>
    <m/>
    <m/>
    <m/>
    <m/>
    <m/>
    <m/>
    <m/>
    <m/>
  </r>
  <r>
    <n v="7710"/>
    <d v="2021-04-15T00:00:00"/>
    <n v="4"/>
    <x v="2"/>
    <s v="Brian K. "/>
    <s v="Vice President, Digital Marketing &amp; Analytics"/>
    <s v="BECU"/>
    <x v="10"/>
    <s v="America"/>
    <s v="Seattle"/>
    <s v="Ramla's"/>
    <s v="No inmail sent"/>
    <x v="1"/>
    <m/>
    <m/>
    <n v="0"/>
    <m/>
    <m/>
    <m/>
    <m/>
    <m/>
    <m/>
    <m/>
    <m/>
    <m/>
  </r>
  <r>
    <n v="7711"/>
    <d v="2021-04-15T00:00:00"/>
    <n v="4"/>
    <x v="2"/>
    <s v="Sajeel M."/>
    <s v="Vice President Growth Marketing &amp; Analytics"/>
    <s v=" Arlington"/>
    <x v="10"/>
    <s v="America"/>
    <s v="San Francisco"/>
    <s v="Ramla's"/>
    <s v="No inmail sent"/>
    <x v="1"/>
    <m/>
    <m/>
    <n v="0"/>
    <m/>
    <m/>
    <m/>
    <m/>
    <m/>
    <m/>
    <m/>
    <m/>
    <m/>
  </r>
  <r>
    <n v="7712"/>
    <d v="2021-04-15T00:00:00"/>
    <n v="4"/>
    <x v="1"/>
    <s v="Terence (Lijun) Qin"/>
    <s v="Director, Analytics and Strategic Insights "/>
    <s v="American Express"/>
    <x v="20"/>
    <s v="America"/>
    <s v="New York"/>
    <s v="Ramla's"/>
    <s v="No inmail sent"/>
    <x v="1"/>
    <m/>
    <m/>
    <n v="0"/>
    <m/>
    <m/>
    <m/>
    <m/>
    <m/>
    <m/>
    <m/>
    <m/>
    <m/>
  </r>
  <r>
    <n v="7713"/>
    <d v="2021-04-15T00:00:00"/>
    <n v="4"/>
    <x v="3"/>
    <s v="Kelsey Todd"/>
    <s v="Director, Product Management"/>
    <s v="Gap"/>
    <x v="0"/>
    <s v="America"/>
    <s v="California"/>
    <s v="Ramla's"/>
    <s v="No inmail sent"/>
    <x v="1"/>
    <m/>
    <m/>
    <n v="0"/>
    <m/>
    <m/>
    <m/>
    <m/>
    <m/>
    <m/>
    <m/>
    <m/>
    <m/>
  </r>
  <r>
    <n v="7714"/>
    <d v="2021-04-15T00:00:00"/>
    <n v="4"/>
    <x v="3"/>
    <s v="Hemant Butti"/>
    <s v="Head of Product Operations"/>
    <s v="Hive Financial Systems "/>
    <x v="10"/>
    <s v="America"/>
    <s v="Atlanta "/>
    <s v="Ramla's"/>
    <s v="No inmail sent"/>
    <x v="1"/>
    <m/>
    <m/>
    <n v="0"/>
    <m/>
    <m/>
    <m/>
    <m/>
    <m/>
    <m/>
    <m/>
    <m/>
    <m/>
  </r>
  <r>
    <n v="7715"/>
    <d v="2021-04-15T00:00:00"/>
    <n v="4"/>
    <x v="3"/>
    <s v="Jeff Daniel"/>
    <s v="Senior Vice President, Media &amp; Analytics"/>
    <s v="Advantage Solutions"/>
    <x v="5"/>
    <s v="America"/>
    <s v="Illinois"/>
    <s v="Ramla's"/>
    <s v="No inmail sent"/>
    <x v="1"/>
    <m/>
    <m/>
    <n v="0"/>
    <m/>
    <m/>
    <m/>
    <m/>
    <m/>
    <m/>
    <m/>
    <m/>
    <m/>
  </r>
  <r>
    <n v="7716"/>
    <d v="2021-04-15T00:00:00"/>
    <n v="4"/>
    <x v="3"/>
    <s v="Neal Heffernan"/>
    <s v="EVP l Shopper &amp; Retail Strategy"/>
    <s v="GfK"/>
    <x v="5"/>
    <s v="America"/>
    <s v="Ohio"/>
    <s v="Ramla's"/>
    <s v="No inmail sent"/>
    <x v="1"/>
    <m/>
    <m/>
    <n v="0"/>
    <m/>
    <m/>
    <m/>
    <m/>
    <m/>
    <m/>
    <m/>
    <m/>
    <m/>
  </r>
  <r>
    <n v="7717"/>
    <d v="2021-04-15T00:00:00"/>
    <n v="4"/>
    <x v="3"/>
    <s v="Rob Pardini"/>
    <s v="Managing Partner WPP Analytics &amp; Chief Data Scientist"/>
    <s v="WPP AUNZ"/>
    <x v="1"/>
    <s v="Australia"/>
    <s v="Australia"/>
    <s v="Ramla's"/>
    <s v="No inmail sent"/>
    <x v="1"/>
    <m/>
    <m/>
    <n v="0"/>
    <m/>
    <m/>
    <m/>
    <m/>
    <m/>
    <m/>
    <m/>
    <m/>
    <m/>
  </r>
  <r>
    <n v="7718"/>
    <d v="2021-04-15T00:00:00"/>
    <n v="4"/>
    <x v="3"/>
    <s v="Joo Sangrene"/>
    <s v="Chief Marketing Officer"/>
    <s v="Mars"/>
    <x v="3"/>
    <s v="America"/>
    <s v="Florida"/>
    <s v="Ramla's"/>
    <s v="No inmail sent"/>
    <x v="1"/>
    <m/>
    <m/>
    <n v="0"/>
    <m/>
    <m/>
    <m/>
    <m/>
    <m/>
    <m/>
    <m/>
    <m/>
    <m/>
  </r>
  <r>
    <n v="7719"/>
    <d v="2021-04-15T00:00:00"/>
    <n v="4"/>
    <x v="2"/>
    <s v="Shelby Temple"/>
    <s v="Data Scientist Marketing Analytics &amp; Data Science"/>
    <s v="Allstate"/>
    <x v="14"/>
    <s v="America"/>
    <s v="Illinois"/>
    <s v="Ramla's"/>
    <s v="No inmail sent"/>
    <x v="0"/>
    <d v="2021-04-19T00:00:00"/>
    <d v="2021-07-07T00:00:00"/>
    <n v="7"/>
    <m/>
    <m/>
    <m/>
    <m/>
    <m/>
    <m/>
    <m/>
    <m/>
    <s v="LI message sent "/>
  </r>
  <r>
    <n v="7720"/>
    <d v="2021-04-15T00:00:00"/>
    <n v="4"/>
    <x v="2"/>
    <s v="Joshua G. "/>
    <s v="VP of Marketing Analytics"/>
    <s v="Wells Fargo "/>
    <x v="10"/>
    <s v="America"/>
    <s v="Texas"/>
    <s v="Ramla's"/>
    <s v="No inmail sent"/>
    <x v="0"/>
    <d v="2021-04-19T00:00:00"/>
    <d v="2021-07-07T00:00:00"/>
    <n v="7"/>
    <m/>
    <m/>
    <m/>
    <m/>
    <m/>
    <m/>
    <m/>
    <m/>
    <s v="LI message sent"/>
  </r>
  <r>
    <n v="7721"/>
    <d v="2021-04-15T00:00:00"/>
    <n v="4"/>
    <x v="2"/>
    <s v="Vishal Agarwal (2)"/>
    <s v="Senior Marketing Analytics Manager"/>
    <s v="LendingClub"/>
    <x v="10"/>
    <s v="America"/>
    <s v="San Francisco"/>
    <s v="Ramla's"/>
    <s v="No inmail sent"/>
    <x v="0"/>
    <d v="2021-04-19T00:00:00"/>
    <d v="2021-07-07T00:00:00"/>
    <n v="7"/>
    <m/>
    <m/>
    <m/>
    <m/>
    <m/>
    <m/>
    <m/>
    <m/>
    <s v="LI message sent "/>
  </r>
  <r>
    <n v="7722"/>
    <d v="2021-04-15T00:00:00"/>
    <n v="4"/>
    <x v="2"/>
    <s v="Sean G. McCormick"/>
    <s v="Product Owner and Marketing Analytics"/>
    <s v="Barclays"/>
    <x v="10"/>
    <s v="America"/>
    <s v="Philadelphia"/>
    <s v="Ramla's"/>
    <s v="No inmail sent"/>
    <x v="0"/>
    <d v="2021-04-19T00:00:00"/>
    <d v="2021-07-07T00:00:00"/>
    <n v="7"/>
    <m/>
    <m/>
    <m/>
    <m/>
    <m/>
    <m/>
    <m/>
    <m/>
    <s v="LI message sent "/>
  </r>
  <r>
    <n v="7723"/>
    <d v="2021-04-15T00:00:00"/>
    <n v="4"/>
    <x v="2"/>
    <s v="Jason Schwartz"/>
    <s v="Lead Data Scientist"/>
    <s v="Manulife"/>
    <x v="10"/>
    <s v="America"/>
    <s v="Canada "/>
    <s v="Ramla's"/>
    <s v="No inmail sent"/>
    <x v="0"/>
    <d v="2021-04-19T00:00:00"/>
    <m/>
    <n v="0"/>
    <m/>
    <m/>
    <s v="Negative"/>
    <m/>
    <m/>
    <m/>
    <m/>
    <m/>
    <s v="They already have a solution up and running"/>
  </r>
  <r>
    <n v="7724"/>
    <d v="2021-04-15T00:00:00"/>
    <n v="4"/>
    <x v="2"/>
    <s v="Elena Yusupova"/>
    <s v="Data Science Manager"/>
    <s v="PropTrack Australia"/>
    <x v="7"/>
    <s v="Australia"/>
    <s v="Australia"/>
    <s v="Ramla's"/>
    <s v="No inmail sent"/>
    <x v="0"/>
    <d v="2021-04-19T00:00:00"/>
    <d v="2021-07-07T00:00:00"/>
    <n v="7"/>
    <m/>
    <m/>
    <m/>
    <m/>
    <m/>
    <m/>
    <m/>
    <m/>
    <s v="Li message sent"/>
  </r>
  <r>
    <n v="7725"/>
    <d v="2021-04-15T00:00:00"/>
    <n v="4"/>
    <x v="2"/>
    <s v="Brad Rosenfeld"/>
    <s v="Chief Marketing Officer"/>
    <s v="Prove"/>
    <x v="7"/>
    <s v="America"/>
    <s v="New York"/>
    <s v="Ramla's"/>
    <s v="No inmail sent"/>
    <x v="0"/>
    <d v="2021-05-05T00:00:00"/>
    <d v="2021-07-07T00:00:00"/>
    <n v="7"/>
    <m/>
    <m/>
    <m/>
    <m/>
    <m/>
    <m/>
    <m/>
    <m/>
    <m/>
  </r>
  <r>
    <n v="7726"/>
    <d v="2021-04-15T00:00:00"/>
    <n v="4"/>
    <x v="2"/>
    <s v="Federico Brandi"/>
    <s v="Chief Marketing Officer"/>
    <s v=" Roojai.com"/>
    <x v="14"/>
    <s v="Asia"/>
    <s v="Thailand"/>
    <s v="Ramla's"/>
    <s v="No inmail sent"/>
    <x v="0"/>
    <d v="2021-04-19T00:00:00"/>
    <m/>
    <n v="0"/>
    <m/>
    <m/>
    <s v="Negative"/>
    <m/>
    <m/>
    <m/>
    <m/>
    <m/>
    <s v="LI message sent "/>
  </r>
  <r>
    <n v="7727"/>
    <d v="2021-04-15T00:00:00"/>
    <n v="4"/>
    <x v="2"/>
    <s v="Michael Daum"/>
    <s v="Senior Marketing Officer - AmericaA Federal Savings Bank"/>
    <s v=" AmericaA  "/>
    <x v="10"/>
    <s v="America"/>
    <s v="Texas"/>
    <s v="Ramla's"/>
    <s v="No inmail sent"/>
    <x v="0"/>
    <d v="2021-04-20T00:00:00"/>
    <d v="2021-08-13T00:00:00"/>
    <n v="8"/>
    <m/>
    <m/>
    <s v="None"/>
    <m/>
    <m/>
    <m/>
    <m/>
    <m/>
    <s v="Li message sent "/>
  </r>
  <r>
    <n v="7728"/>
    <d v="2021-04-15T00:00:00"/>
    <n v="4"/>
    <x v="2"/>
    <s v="Kevin Chan"/>
    <s v="Director, Marketing Analytics"/>
    <s v="Charles Schwab &amp; Co., Inc"/>
    <x v="10"/>
    <s v="America"/>
    <s v="California"/>
    <s v="Ramla's"/>
    <s v="No inmail sent"/>
    <x v="0"/>
    <d v="2021-04-19T00:00:00"/>
    <d v="2021-08-13T00:00:00"/>
    <n v="8"/>
    <m/>
    <m/>
    <s v="None"/>
    <m/>
    <m/>
    <m/>
    <m/>
    <m/>
    <s v="LI message sent "/>
  </r>
  <r>
    <n v="7729"/>
    <d v="2021-04-15T00:00:00"/>
    <n v="4"/>
    <x v="2"/>
    <s v="Paul Davis"/>
    <s v="VP, Head of AI Model Development for Marketing"/>
    <s v="Wells Fargo"/>
    <x v="0"/>
    <s v="America"/>
    <s v="Texas"/>
    <s v="Ramla's"/>
    <s v="No inmail sent"/>
    <x v="0"/>
    <d v="2021-04-19T00:00:00"/>
    <d v="2021-08-25T00:00:00"/>
    <n v="8"/>
    <m/>
    <m/>
    <s v="Negative"/>
    <m/>
    <m/>
    <m/>
    <m/>
    <m/>
    <s v="LI message sent "/>
  </r>
  <r>
    <n v="7730"/>
    <d v="2021-04-15T00:00:00"/>
    <n v="4"/>
    <x v="2"/>
    <s v="Joseph Presson"/>
    <s v="Director Market Research"/>
    <s v="Farmers Insurance"/>
    <x v="10"/>
    <s v="America"/>
    <s v="Illinois"/>
    <s v="Ramla's"/>
    <s v="No inmail sent"/>
    <x v="0"/>
    <d v="2021-04-19T00:00:00"/>
    <d v="2021-08-13T00:00:00"/>
    <n v="8"/>
    <m/>
    <m/>
    <m/>
    <m/>
    <m/>
    <m/>
    <m/>
    <m/>
    <s v="LI message sent "/>
  </r>
  <r>
    <n v="7731"/>
    <d v="2021-04-15T00:00:00"/>
    <n v="4"/>
    <x v="2"/>
    <s v="Matthew Sachs"/>
    <s v="Senior Marketing Data Associate"/>
    <s v="Avant"/>
    <x v="10"/>
    <s v="America"/>
    <s v="Charlotte"/>
    <s v="Ramla's"/>
    <s v="No inmail sent"/>
    <x v="0"/>
    <d v="2021-04-19T00:00:00"/>
    <d v="2021-08-13T00:00:00"/>
    <n v="8"/>
    <m/>
    <m/>
    <m/>
    <m/>
    <m/>
    <m/>
    <m/>
    <m/>
    <s v="Li message sent "/>
  </r>
  <r>
    <n v="7732"/>
    <d v="2021-04-15T00:00:00"/>
    <n v="4"/>
    <x v="2"/>
    <s v="Evgeny Mun"/>
    <s v="Senior Data Scientist"/>
    <s v="TD Bank"/>
    <x v="10"/>
    <s v="America"/>
    <s v="Delaware"/>
    <s v="Ramla's"/>
    <s v="No inmail sent"/>
    <x v="0"/>
    <d v="2021-04-19T00:00:00"/>
    <d v="2021-08-13T00:00:00"/>
    <n v="8"/>
    <m/>
    <m/>
    <m/>
    <m/>
    <m/>
    <m/>
    <m/>
    <m/>
    <s v="LI message sent "/>
  </r>
  <r>
    <n v="7733"/>
    <d v="2021-04-15T00:00:00"/>
    <n v="4"/>
    <x v="2"/>
    <s v="LOKESH BABU VALLURI"/>
    <s v="Analytic Consultant"/>
    <s v="Wells Fargo"/>
    <x v="10"/>
    <s v="America"/>
    <s v="Iowa"/>
    <s v="Ramla's"/>
    <s v="No inmail sent"/>
    <x v="0"/>
    <d v="2021-04-19T00:00:00"/>
    <d v="2021-07-08T00:00:00"/>
    <n v="7"/>
    <m/>
    <m/>
    <s v="Negative"/>
    <m/>
    <m/>
    <m/>
    <m/>
    <m/>
    <s v="LI message sent "/>
  </r>
  <r>
    <n v="7734"/>
    <d v="2021-04-15T00:00:00"/>
    <n v="4"/>
    <x v="2"/>
    <s v="Mark Browne"/>
    <s v="Independent Marketing Consultant"/>
    <s v="Independent Marketing Consultant"/>
    <x v="5"/>
    <s v="America"/>
    <s v="New York"/>
    <s v="Ramla's"/>
    <s v="No inmail sent"/>
    <x v="0"/>
    <d v="2021-04-19T00:00:00"/>
    <d v="2021-05-17T00:00:00"/>
    <n v="5"/>
    <m/>
    <m/>
    <s v="Positive_FS"/>
    <m/>
    <m/>
    <m/>
    <m/>
    <m/>
    <s v="He is happy to discuss "/>
  </r>
  <r>
    <n v="7735"/>
    <d v="2021-04-15T00:00:00"/>
    <n v="4"/>
    <x v="2"/>
    <s v="Preeti Vaidya"/>
    <s v="Vice President, Analytics Solutions"/>
    <s v="JPMorgan Chase &amp; Co."/>
    <x v="10"/>
    <s v="America"/>
    <s v="New York"/>
    <s v="Ramla's"/>
    <s v="No inmail sent"/>
    <x v="0"/>
    <d v="2021-04-19T00:00:00"/>
    <d v="2021-08-13T00:00:00"/>
    <n v="8"/>
    <m/>
    <m/>
    <m/>
    <m/>
    <m/>
    <m/>
    <m/>
    <m/>
    <s v="LI message sent "/>
  </r>
  <r>
    <n v="7736"/>
    <d v="2021-04-15T00:00:00"/>
    <n v="4"/>
    <x v="3"/>
    <s v="Elliot Ng"/>
    <s v="Director, Customer Success"/>
    <s v="CBC"/>
    <x v="12"/>
    <s v="America"/>
    <s v="Canada "/>
    <s v="Ramla's"/>
    <s v="No inmail sent"/>
    <x v="0"/>
    <d v="2021-04-19T00:00:00"/>
    <m/>
    <n v="0"/>
    <m/>
    <m/>
    <s v="Negative"/>
    <d v="2021-04-19T00:00:00"/>
    <m/>
    <m/>
    <m/>
    <m/>
    <m/>
  </r>
  <r>
    <n v="7737"/>
    <d v="2021-04-15T00:00:00"/>
    <n v="4"/>
    <x v="3"/>
    <s v="Evan Kent"/>
    <s v="VP Integrated Marketing"/>
    <s v="Schneider Electric"/>
    <x v="0"/>
    <s v="America"/>
    <s v="Rhode Island"/>
    <s v="Ramla's"/>
    <s v="No inmail sent"/>
    <x v="0"/>
    <d v="2021-05-03T00:00:00"/>
    <d v="2022-02-21T00:00:00"/>
    <n v="2"/>
    <m/>
    <m/>
    <m/>
    <m/>
    <m/>
    <m/>
    <m/>
    <m/>
    <m/>
  </r>
  <r>
    <n v="7738"/>
    <d v="2021-04-15T00:00:00"/>
    <n v="4"/>
    <x v="3"/>
    <s v="Marco Vriens"/>
    <s v="VP"/>
    <s v="GfK"/>
    <x v="5"/>
    <s v="America"/>
    <s v="United States"/>
    <s v="Ramla's"/>
    <s v="No inmail sent"/>
    <x v="0"/>
    <d v="2021-04-19T00:00:00"/>
    <m/>
    <n v="0"/>
    <m/>
    <m/>
    <s v="Neutral"/>
    <d v="2021-04-19T00:00:00"/>
    <m/>
    <m/>
    <m/>
    <m/>
    <m/>
  </r>
  <r>
    <n v="7739"/>
    <d v="2021-04-15T00:00:00"/>
    <n v="4"/>
    <x v="3"/>
    <s v="Geoffrey Malekian"/>
    <s v="VP, Director, Strategic Analytics"/>
    <s v="Mediahub Global"/>
    <x v="1"/>
    <s v="America"/>
    <s v="New York"/>
    <s v="Ramla's"/>
    <s v="No inmail sent"/>
    <x v="0"/>
    <d v="2021-04-19T00:00:00"/>
    <d v="2022-01-25T00:00:00"/>
    <n v="1"/>
    <m/>
    <m/>
    <m/>
    <m/>
    <m/>
    <m/>
    <m/>
    <m/>
    <m/>
  </r>
  <r>
    <n v="7740"/>
    <d v="2021-04-15T00:00:00"/>
    <n v="4"/>
    <x v="2"/>
    <s v="Anissa Parga"/>
    <s v="VP, Marketing Manager Channel Strategy and Optimization"/>
    <s v="JPMorgan Chase &amp; Co."/>
    <x v="10"/>
    <s v="America"/>
    <s v="Ohio"/>
    <s v="Ramla's"/>
    <s v="No inmail sent"/>
    <x v="0"/>
    <d v="2021-05-05T00:00:00"/>
    <d v="2021-08-13T00:00:00"/>
    <n v="8"/>
    <m/>
    <m/>
    <m/>
    <m/>
    <m/>
    <m/>
    <m/>
    <m/>
    <m/>
  </r>
  <r>
    <n v="7741"/>
    <d v="2021-04-15T00:00:00"/>
    <n v="4"/>
    <x v="2"/>
    <s v="Barry Falterman"/>
    <s v="VP Business Banking Marketing Analytics"/>
    <s v="JPMorgan Chase &amp; Co."/>
    <x v="10"/>
    <s v="America"/>
    <s v="New Jersey"/>
    <s v="Ramla's"/>
    <s v="No inmail sent"/>
    <x v="0"/>
    <d v="2021-04-16T00:00:00"/>
    <d v="2021-08-13T00:00:00"/>
    <n v="8"/>
    <m/>
    <m/>
    <m/>
    <m/>
    <m/>
    <m/>
    <m/>
    <m/>
    <s v="LI message sent "/>
  </r>
  <r>
    <n v="7742"/>
    <d v="2021-04-15T00:00:00"/>
    <n v="4"/>
    <x v="2"/>
    <s v="Sophia Toh"/>
    <s v="Head of Data"/>
    <s v="Bond Financial Technologies, Inc."/>
    <x v="10"/>
    <s v="America"/>
    <s v="California"/>
    <s v="Ramla's"/>
    <s v="No inmail sent"/>
    <x v="0"/>
    <d v="2021-04-19T00:00:00"/>
    <s v="7/14/21"/>
    <n v="7"/>
    <m/>
    <m/>
    <m/>
    <m/>
    <m/>
    <m/>
    <m/>
    <m/>
    <s v="Li message sent "/>
  </r>
  <r>
    <n v="7743"/>
    <d v="2021-04-15T00:00:00"/>
    <n v="4"/>
    <x v="2"/>
    <s v="Andrés Polk"/>
    <s v="Director of Marketing"/>
    <s v="QuickSpark Financial"/>
    <x v="10"/>
    <s v="America"/>
    <s v="Arizona"/>
    <s v="Ramla's"/>
    <s v="No inmail sent"/>
    <x v="0"/>
    <d v="2021-05-05T00:00:00"/>
    <d v="2021-07-08T00:00:00"/>
    <n v="7"/>
    <m/>
    <m/>
    <m/>
    <m/>
    <m/>
    <m/>
    <m/>
    <m/>
    <m/>
  </r>
  <r>
    <n v="7744"/>
    <d v="2021-04-15T00:00:00"/>
    <n v="4"/>
    <x v="2"/>
    <s v="Steve Harris"/>
    <s v="Head of Global B2B Marketing Analytics"/>
    <s v="Cigna"/>
    <x v="13"/>
    <s v="America"/>
    <s v="Washington"/>
    <s v="Ramla's"/>
    <s v="No inmail sent"/>
    <x v="0"/>
    <d v="2021-04-19T00:00:00"/>
    <d v="2021-07-08T00:00:00"/>
    <n v="7"/>
    <m/>
    <m/>
    <m/>
    <m/>
    <m/>
    <m/>
    <m/>
    <m/>
    <s v="LI message sent "/>
  </r>
  <r>
    <n v="7745"/>
    <d v="2021-04-15T00:00:00"/>
    <n v="4"/>
    <x v="3"/>
    <s v="Shannon Bac"/>
    <s v="Shopper Based Design Analyst"/>
    <s v="Procter &amp; Gamble"/>
    <x v="3"/>
    <s v="America"/>
    <s v="Michigan"/>
    <s v="Ramla's"/>
    <s v="No inmail sent"/>
    <x v="1"/>
    <m/>
    <m/>
    <n v="0"/>
    <m/>
    <m/>
    <m/>
    <m/>
    <m/>
    <m/>
    <m/>
    <m/>
    <m/>
  </r>
  <r>
    <n v="7746"/>
    <d v="2021-04-15T00:00:00"/>
    <n v="4"/>
    <x v="3"/>
    <s v="Howard Rothstein"/>
    <s v="Marketing Analytics Consultant"/>
    <s v="HGR Analytics"/>
    <x v="15"/>
    <s v="America"/>
    <s v="Illinois"/>
    <s v="Ramla's"/>
    <s v="No inmail sent"/>
    <x v="0"/>
    <d v="2021-04-19T00:00:00"/>
    <m/>
    <n v="0"/>
    <m/>
    <m/>
    <s v="Negative"/>
    <m/>
    <m/>
    <m/>
    <m/>
    <m/>
    <m/>
  </r>
  <r>
    <n v="7747"/>
    <d v="2021-04-15T00:00:00"/>
    <n v="4"/>
    <x v="3"/>
    <s v="Jill Stetkiewicz"/>
    <s v="Manager"/>
    <s v="HRC Retail Advisory "/>
    <x v="15"/>
    <s v="America"/>
    <s v="Miami"/>
    <s v="Ramla's"/>
    <s v="No inmail sent"/>
    <x v="1"/>
    <m/>
    <m/>
    <n v="0"/>
    <m/>
    <m/>
    <m/>
    <m/>
    <m/>
    <m/>
    <m/>
    <m/>
    <m/>
  </r>
  <r>
    <n v="7748"/>
    <d v="2021-04-15T00:00:00"/>
    <n v="4"/>
    <x v="3"/>
    <s v="Greg Bedel"/>
    <s v="Senior Manager - Household and Paper Sector"/>
    <s v="Procter &amp; Gamble"/>
    <x v="15"/>
    <s v="America"/>
    <s v="Ohio"/>
    <s v="Ramla's"/>
    <s v="No inmail sent"/>
    <x v="1"/>
    <m/>
    <m/>
    <n v="0"/>
    <m/>
    <m/>
    <m/>
    <m/>
    <m/>
    <m/>
    <m/>
    <m/>
    <m/>
  </r>
  <r>
    <n v="7749"/>
    <d v="2021-04-15T00:00:00"/>
    <n v="4"/>
    <x v="3"/>
    <s v="Swarnalatha Adityavelu"/>
    <s v="Senior Consultant"/>
    <s v="Deloitte"/>
    <x v="15"/>
    <s v="America"/>
    <s v="California"/>
    <s v="Ramla's"/>
    <s v="No inmail sent"/>
    <x v="1"/>
    <m/>
    <m/>
    <n v="0"/>
    <m/>
    <m/>
    <m/>
    <m/>
    <m/>
    <m/>
    <m/>
    <m/>
    <m/>
  </r>
  <r>
    <n v="7750"/>
    <d v="2021-04-15T00:00:00"/>
    <n v="4"/>
    <x v="3"/>
    <s v="Bill Cramblit"/>
    <s v="Sr. Manager Marketing Analytics and Optimization"/>
    <s v=" Molson Coors"/>
    <x v="15"/>
    <s v="America"/>
    <s v="Illinois"/>
    <s v="Ramla's"/>
    <s v="No inmail sent"/>
    <x v="1"/>
    <m/>
    <m/>
    <n v="0"/>
    <m/>
    <m/>
    <m/>
    <m/>
    <m/>
    <m/>
    <m/>
    <m/>
    <m/>
  </r>
  <r>
    <n v="7751"/>
    <d v="2021-04-15T00:00:00"/>
    <n v="4"/>
    <x v="3"/>
    <s v="Keith Wagner"/>
    <s v="Senior Manager, Marketing Analytics &amp; Consumer Insights"/>
    <s v="White Castle "/>
    <x v="15"/>
    <s v="America"/>
    <s v="Ohio"/>
    <s v="Ramla's"/>
    <s v="No inmail sent"/>
    <x v="0"/>
    <s v="9/16/2021"/>
    <m/>
    <n v="0"/>
    <m/>
    <m/>
    <s v="Positive"/>
    <d v="2021-09-22T00:00:00"/>
    <m/>
    <m/>
    <m/>
    <m/>
    <m/>
  </r>
  <r>
    <n v="7752"/>
    <d v="2021-04-15T00:00:00"/>
    <n v="4"/>
    <x v="3"/>
    <s v="Lucia Ying"/>
    <s v="Global Marketing Director, Capability"/>
    <s v="Pepsico"/>
    <x v="15"/>
    <s v="America"/>
    <s v="New York"/>
    <s v="Ramla's"/>
    <s v="No inmail sent"/>
    <x v="1"/>
    <m/>
    <m/>
    <n v="0"/>
    <m/>
    <m/>
    <m/>
    <m/>
    <m/>
    <m/>
    <m/>
    <m/>
    <m/>
  </r>
  <r>
    <n v="7753"/>
    <d v="2021-04-15T00:00:00"/>
    <n v="4"/>
    <x v="3"/>
    <s v="Dante Treglio"/>
    <s v="Manager, Category Strategy &amp; Insights"/>
    <s v="Danone"/>
    <x v="15"/>
    <s v="America"/>
    <s v="Connecticut"/>
    <s v="Ramla's"/>
    <s v="No inmail sent"/>
    <x v="0"/>
    <d v="2021-04-19T00:00:00"/>
    <m/>
    <n v="0"/>
    <m/>
    <m/>
    <s v="Negative"/>
    <d v="2021-06-10T00:00:00"/>
    <m/>
    <m/>
    <m/>
    <m/>
    <m/>
  </r>
  <r>
    <n v="7754"/>
    <d v="2021-04-15T00:00:00"/>
    <n v="4"/>
    <x v="3"/>
    <s v="Kaz (Kazim) Gunay"/>
    <s v="Head of Marketing and Strategy"/>
    <s v="Plumrose"/>
    <x v="15"/>
    <s v="America"/>
    <s v="Illinois"/>
    <s v="Ramla's"/>
    <s v="No inmail sent"/>
    <x v="1"/>
    <m/>
    <m/>
    <n v="0"/>
    <m/>
    <m/>
    <m/>
    <m/>
    <m/>
    <m/>
    <m/>
    <m/>
    <m/>
  </r>
  <r>
    <n v="7755"/>
    <d v="2021-04-15T00:00:00"/>
    <n v="4"/>
    <x v="3"/>
    <s v="Michaela Luecke"/>
    <s v="Senior Manager Digital Analytics"/>
    <s v="Adidas"/>
    <x v="3"/>
    <s v="Europe"/>
    <s v="Germany"/>
    <s v="Ramla's"/>
    <s v="No inmail sent"/>
    <x v="0"/>
    <d v="2021-04-19T00:00:00"/>
    <d v="2022-01-27T00:00:00"/>
    <n v="1"/>
    <m/>
    <m/>
    <m/>
    <m/>
    <m/>
    <m/>
    <m/>
    <m/>
    <m/>
  </r>
  <r>
    <n v="7756"/>
    <d v="2021-04-15T00:00:00"/>
    <n v="4"/>
    <x v="3"/>
    <s v="Mohit Das"/>
    <s v="Global Vice President of Commercial Analytics"/>
    <s v="Kellogg Company "/>
    <x v="15"/>
    <s v="America"/>
    <s v="Chicago"/>
    <s v="Ramla's"/>
    <s v="No inmail sent"/>
    <x v="0"/>
    <d v="2021-04-19T00:00:00"/>
    <d v="2021-06-01T00:00:00"/>
    <n v="6"/>
    <m/>
    <m/>
    <s v="Positive_FS"/>
    <d v="2021-06-01T00:00:00"/>
    <m/>
    <m/>
    <m/>
    <m/>
    <m/>
  </r>
  <r>
    <n v="7757"/>
    <d v="2021-10-05T00:00:00"/>
    <m/>
    <x v="4"/>
    <s v="Jatin B. Patel"/>
    <s v="Director, Marketing Analytics"/>
    <s v="Mandiant "/>
    <x v="18"/>
    <s v="America"/>
    <s v="California"/>
    <s v="Ramla's"/>
    <s v="10-06-21"/>
    <x v="1"/>
    <m/>
    <m/>
    <m/>
    <m/>
    <m/>
    <m/>
    <m/>
    <m/>
    <m/>
    <m/>
    <m/>
    <m/>
  </r>
  <r>
    <n v="7758"/>
    <d v="2021-06-01T00:00:00"/>
    <n v="6"/>
    <x v="3"/>
    <s v="Roger Gill"/>
    <s v="Head of Data Science and Analytics"/>
    <s v="MoneySuperMarket.com"/>
    <x v="10"/>
    <s v="Europe"/>
    <s v="United Kingdom"/>
    <s v="Personal"/>
    <s v="No inmail sent"/>
    <x v="0"/>
    <d v="2021-07-09T00:00:00"/>
    <d v="2021-09-20T00:00:00"/>
    <n v="9"/>
    <m/>
    <m/>
    <m/>
    <m/>
    <m/>
    <m/>
    <m/>
    <m/>
    <s v="invite sent from fatma's account"/>
  </r>
  <r>
    <n v="7759"/>
    <d v="2021-06-01T00:00:00"/>
    <n v="6"/>
    <x v="3"/>
    <s v="Daniel Kim"/>
    <s v="U.S Business Insights &amp; Analytics Manager"/>
    <s v="GSK Healthcare "/>
    <x v="6"/>
    <s v="America"/>
    <s v="New Jersey"/>
    <s v="Ramla's"/>
    <s v="No inmail sent"/>
    <x v="1"/>
    <m/>
    <m/>
    <n v="0"/>
    <m/>
    <m/>
    <m/>
    <m/>
    <m/>
    <m/>
    <m/>
    <m/>
    <m/>
  </r>
  <r>
    <n v="7760"/>
    <d v="2021-04-15T00:00:00"/>
    <n v="4"/>
    <x v="3"/>
    <s v="Michael Imas"/>
    <s v="Principal Data Scientist"/>
    <s v="Amazon"/>
    <x v="4"/>
    <s v="America"/>
    <s v="New York"/>
    <s v="Ramla's"/>
    <s v="No inmail sent"/>
    <x v="0"/>
    <d v="2021-04-19T00:00:00"/>
    <d v="2021-09-09T00:00:00"/>
    <n v="9"/>
    <m/>
    <m/>
    <s v="Negative"/>
    <d v="2021-09-09T00:00:00"/>
    <m/>
    <m/>
    <m/>
    <m/>
    <m/>
  </r>
  <r>
    <n v="7761"/>
    <d v="2021-06-01T00:00:00"/>
    <n v="6"/>
    <x v="3"/>
    <s v="Caroline McMahon"/>
    <s v="Senior Consumer Insights Manager"/>
    <s v="Mondelez International"/>
    <x v="3"/>
    <s v="Europe"/>
    <s v="United Kingdom"/>
    <s v="Ramla's"/>
    <s v="No inmail sent"/>
    <x v="1"/>
    <m/>
    <m/>
    <n v="0"/>
    <m/>
    <m/>
    <m/>
    <m/>
    <m/>
    <m/>
    <m/>
    <m/>
    <m/>
  </r>
  <r>
    <n v="7762"/>
    <d v="2021-04-15T00:00:00"/>
    <n v="4"/>
    <x v="3"/>
    <s v="Joe McHugh"/>
    <s v="Senior Director, Insights &amp; Analytics"/>
    <s v="Pepsico"/>
    <x v="3"/>
    <s v="America"/>
    <s v="Connecticut"/>
    <s v="Ramla's"/>
    <s v="No inmail sent"/>
    <x v="1"/>
    <m/>
    <m/>
    <n v="0"/>
    <m/>
    <m/>
    <m/>
    <m/>
    <m/>
    <m/>
    <m/>
    <m/>
    <m/>
  </r>
  <r>
    <n v="7763"/>
    <d v="2021-06-01T00:00:00"/>
    <n v="6"/>
    <x v="3"/>
    <s v="Amir Shokr"/>
    <s v="Regional Sales Manager"/>
    <s v="National Biscuit"/>
    <x v="3"/>
    <s v="Asia"/>
    <s v="Saudi Arabia"/>
    <s v="Ramla's"/>
    <s v="No inmail sent"/>
    <x v="1"/>
    <m/>
    <m/>
    <n v="0"/>
    <m/>
    <m/>
    <m/>
    <m/>
    <m/>
    <m/>
    <m/>
    <m/>
    <m/>
  </r>
  <r>
    <n v="7764"/>
    <d v="2021-04-15T00:00:00"/>
    <n v="4"/>
    <x v="3"/>
    <s v="Kara Crowther"/>
    <s v="Business Intelligence | Data Analytics | Insights"/>
    <s v="Pepsico"/>
    <x v="15"/>
    <s v="America"/>
    <s v="Connecticut"/>
    <s v="Ramla's"/>
    <s v="No inmail sent"/>
    <x v="1"/>
    <m/>
    <m/>
    <n v="0"/>
    <m/>
    <m/>
    <m/>
    <m/>
    <m/>
    <m/>
    <m/>
    <m/>
    <m/>
  </r>
  <r>
    <n v="7765"/>
    <d v="2021-06-01T00:00:00"/>
    <n v="6"/>
    <x v="3"/>
    <s v="Seth Tanner"/>
    <s v="Sr. Manager Consumer &amp; Market Insights"/>
    <s v="Mars Chocolate NA"/>
    <x v="3"/>
    <s v="America"/>
    <s v="New York"/>
    <s v="Ramla's"/>
    <s v="No inmail sent"/>
    <x v="1"/>
    <m/>
    <m/>
    <n v="0"/>
    <m/>
    <m/>
    <m/>
    <m/>
    <m/>
    <m/>
    <m/>
    <m/>
    <m/>
  </r>
  <r>
    <n v="7766"/>
    <d v="2021-04-15T00:00:00"/>
    <n v="4"/>
    <x v="3"/>
    <s v="Lía Inoa Pimentel"/>
    <s v="Global Manager Content &amp; Media Insights"/>
    <s v="Mars"/>
    <x v="15"/>
    <s v="America"/>
    <s v="New York"/>
    <s v="Ramla's"/>
    <s v="No inmail sent"/>
    <x v="1"/>
    <m/>
    <m/>
    <n v="0"/>
    <m/>
    <m/>
    <m/>
    <m/>
    <m/>
    <m/>
    <m/>
    <m/>
    <m/>
  </r>
  <r>
    <n v="7767"/>
    <d v="2021-05-06T00:00:00"/>
    <n v="5"/>
    <x v="2"/>
    <s v="Ian Busch"/>
    <s v="Vice President, Head of Global Insights"/>
    <s v="The LEGO Group "/>
    <x v="0"/>
    <s v="Europe"/>
    <s v="Denmark"/>
    <s v="Ramla's"/>
    <s v="No inmail sent"/>
    <x v="1"/>
    <m/>
    <m/>
    <n v="0"/>
    <m/>
    <m/>
    <m/>
    <m/>
    <m/>
    <m/>
    <m/>
    <m/>
    <s v="Not Relevant"/>
  </r>
  <r>
    <n v="7768"/>
    <d v="2021-06-01T00:00:00"/>
    <n v="6"/>
    <x v="3"/>
    <s v="Travis Withers"/>
    <s v="Operations Manager"/>
    <s v="Essence of Health Wellness Clinic "/>
    <x v="6"/>
    <s v="America"/>
    <s v="Tennessee"/>
    <s v="Ramla's"/>
    <s v="No inmail sent"/>
    <x v="1"/>
    <m/>
    <m/>
    <n v="0"/>
    <m/>
    <m/>
    <m/>
    <m/>
    <m/>
    <m/>
    <m/>
    <m/>
    <m/>
  </r>
  <r>
    <n v="7769"/>
    <d v="2021-06-01T00:00:00"/>
    <n v="6"/>
    <x v="3"/>
    <s v="Hilla Ram"/>
    <s v="Senior Vice President, Hair Care Consumer Superiority and Beauty Analytics &amp; Insights"/>
    <s v="Procter &amp; Gamble"/>
    <x v="3"/>
    <s v="Europe"/>
    <s v="Switzerland"/>
    <s v="Ramla's"/>
    <s v="No inmail sent"/>
    <x v="1"/>
    <m/>
    <m/>
    <n v="0"/>
    <m/>
    <m/>
    <m/>
    <m/>
    <m/>
    <m/>
    <m/>
    <m/>
    <m/>
  </r>
  <r>
    <n v="7770"/>
    <d v="2021-06-01T00:00:00"/>
    <n v="6"/>
    <x v="3"/>
    <s v="Matthew Loos"/>
    <s v="Merchandising Manager"/>
    <s v="Totes Isotoner "/>
    <x v="3"/>
    <s v="America"/>
    <s v="Ohio"/>
    <s v="Ramla's"/>
    <s v="No inmail sent"/>
    <x v="1"/>
    <m/>
    <m/>
    <n v="0"/>
    <m/>
    <m/>
    <m/>
    <m/>
    <m/>
    <m/>
    <m/>
    <m/>
    <m/>
  </r>
  <r>
    <n v="7771"/>
    <d v="2021-06-01T00:00:00"/>
    <n v="6"/>
    <x v="3"/>
    <s v="Bill Bittner"/>
    <s v="VP, Analytics"/>
    <s v="Freedom Mortgage"/>
    <x v="10"/>
    <s v="America"/>
    <s v="New Jersey"/>
    <s v="Ramla's"/>
    <s v="No inmail sent"/>
    <x v="0"/>
    <d v="2021-06-10T00:00:00"/>
    <d v="2022-02-21T00:00:00"/>
    <n v="2"/>
    <m/>
    <m/>
    <s v="Negative"/>
    <d v="2022-02-22T00:00:00"/>
    <m/>
    <m/>
    <m/>
    <m/>
    <m/>
  </r>
  <r>
    <n v="7772"/>
    <d v="2021-06-01T00:00:00"/>
    <n v="6"/>
    <x v="3"/>
    <s v="Teresa Correa"/>
    <s v="Senior Manager Consumer Insights"/>
    <s v="Pfizer"/>
    <x v="6"/>
    <s v="America"/>
    <s v="New York"/>
    <s v="Ramla's"/>
    <s v="No inmail sent"/>
    <x v="1"/>
    <m/>
    <m/>
    <n v="0"/>
    <m/>
    <m/>
    <m/>
    <m/>
    <m/>
    <m/>
    <m/>
    <m/>
    <m/>
  </r>
  <r>
    <n v="7773"/>
    <d v="2021-04-15T00:00:00"/>
    <n v="4"/>
    <x v="3"/>
    <s v="Jessica Bowersock"/>
    <s v="Brand Manager"/>
    <s v="Jack Link's Protein Snacks"/>
    <x v="15"/>
    <s v="America"/>
    <s v="Washington"/>
    <s v="Ramla's"/>
    <s v="No inmail sent"/>
    <x v="1"/>
    <m/>
    <m/>
    <n v="0"/>
    <m/>
    <m/>
    <m/>
    <m/>
    <m/>
    <m/>
    <m/>
    <m/>
    <m/>
  </r>
  <r>
    <n v="7774"/>
    <d v="2021-06-01T00:00:00"/>
    <n v="6"/>
    <x v="3"/>
    <s v="Anish Anand"/>
    <s v="Engagement Leader"/>
    <s v="Brillio"/>
    <x v="7"/>
    <s v="America"/>
    <s v="New York"/>
    <s v="Ramla's"/>
    <s v="No inmail sent"/>
    <x v="1"/>
    <m/>
    <m/>
    <n v="0"/>
    <m/>
    <m/>
    <m/>
    <m/>
    <m/>
    <m/>
    <m/>
    <m/>
    <s v="Relevant + followed up"/>
  </r>
  <r>
    <n v="7775"/>
    <d v="2021-06-01T00:00:00"/>
    <n v="6"/>
    <x v="3"/>
    <s v="Emilie Bruyas"/>
    <s v="Consumer and Market Insights - Senior manager"/>
    <s v="Procter &amp; Gamble "/>
    <x v="3"/>
    <s v="Europe"/>
    <s v="Switzerland"/>
    <s v="Ramla's"/>
    <s v="No inmail sent"/>
    <x v="1"/>
    <m/>
    <m/>
    <n v="0"/>
    <m/>
    <m/>
    <m/>
    <m/>
    <m/>
    <m/>
    <m/>
    <m/>
    <m/>
  </r>
  <r>
    <n v="7776"/>
    <d v="2021-04-15T00:00:00"/>
    <n v="4"/>
    <x v="3"/>
    <s v="Jackson Fallon"/>
    <s v="Manager, Marketing Analytics and Insights"/>
    <s v="Nestlé Waters"/>
    <x v="15"/>
    <s v="America"/>
    <s v="New York"/>
    <s v="Ramla's"/>
    <s v="No inmail sent"/>
    <x v="1"/>
    <d v="2021-04-16T00:00:00"/>
    <m/>
    <n v="0"/>
    <m/>
    <m/>
    <m/>
    <m/>
    <m/>
    <m/>
    <m/>
    <m/>
    <m/>
  </r>
  <r>
    <n v="7777"/>
    <d v="2021-04-15T00:00:00"/>
    <n v="4"/>
    <x v="2"/>
    <s v="Wei (Gail) Guo, Ph.D"/>
    <s v="Associate Director - Marketing Analytics (Cross Channel Attribution)"/>
    <s v="Merkle"/>
    <x v="5"/>
    <s v="America"/>
    <s v="Texas"/>
    <s v="Ramla's"/>
    <s v="No inmail sent"/>
    <x v="1"/>
    <m/>
    <m/>
    <n v="0"/>
    <m/>
    <m/>
    <m/>
    <m/>
    <m/>
    <m/>
    <m/>
    <m/>
    <m/>
  </r>
  <r>
    <n v="7778"/>
    <d v="2021-06-01T00:00:00"/>
    <n v="6"/>
    <x v="3"/>
    <s v="Zoe Bull"/>
    <s v="Head of Category Development EMEA"/>
    <s v="CooperVision "/>
    <x v="6"/>
    <s v="Europe"/>
    <s v="United Kingdom"/>
    <s v="Ramla's"/>
    <s v="No inmail sent"/>
    <x v="1"/>
    <m/>
    <m/>
    <n v="0"/>
    <m/>
    <m/>
    <m/>
    <m/>
    <m/>
    <m/>
    <m/>
    <m/>
    <m/>
  </r>
  <r>
    <n v="7779"/>
    <d v="2021-06-01T00:00:00"/>
    <n v="6"/>
    <x v="3"/>
    <s v="Heather Rogers"/>
    <s v="Club Channel Analytics &amp; Insights Leader - Associate Director"/>
    <s v="Procter &amp; Gamble"/>
    <x v="3"/>
    <s v="America"/>
    <s v="Washington"/>
    <s v="Ramla's"/>
    <s v="No inmail sent"/>
    <x v="1"/>
    <m/>
    <m/>
    <n v="0"/>
    <m/>
    <m/>
    <m/>
    <m/>
    <m/>
    <m/>
    <m/>
    <m/>
    <m/>
  </r>
  <r>
    <n v="7780"/>
    <d v="2021-04-15T00:00:00"/>
    <n v="4"/>
    <x v="2"/>
    <s v="Chao-Wen Lu"/>
    <s v="Statistical Analysis Manager "/>
    <s v="JPMorgan Chase"/>
    <x v="20"/>
    <s v="America"/>
    <s v="Ohio"/>
    <s v="Ramla's"/>
    <s v="No inmail sent"/>
    <x v="1"/>
    <m/>
    <m/>
    <n v="0"/>
    <m/>
    <m/>
    <m/>
    <m/>
    <s v="chaowenl@jpmorganchase.com"/>
    <m/>
    <m/>
    <m/>
    <s v="Not relevant"/>
  </r>
  <r>
    <n v="7781"/>
    <d v="2021-06-01T00:00:00"/>
    <n v="6"/>
    <x v="2"/>
    <s v="Janaka Atugoda"/>
    <s v="Director, EMEA Data Strategy &amp; Analytics"/>
    <s v="Johnson &amp; Johnson"/>
    <x v="3"/>
    <s v="Europe"/>
    <s v="United Kingdom"/>
    <s v="Ramla's"/>
    <s v="No inmail sent"/>
    <x v="0"/>
    <d v="2021-06-17T00:00:00"/>
    <d v="2021-11-26T00:00:00"/>
    <n v="11"/>
    <n v="2"/>
    <n v="110"/>
    <m/>
    <m/>
    <m/>
    <m/>
    <m/>
    <m/>
    <s v="ICOM May &amp; June 2021"/>
  </r>
  <r>
    <n v="7782"/>
    <d v="2021-06-01T00:00:00"/>
    <n v="6"/>
    <x v="3"/>
    <s v="Boyd Smythe"/>
    <s v="Sr. Director, Revenue Management Strategy &amp; Analytics"/>
    <s v="Pepsico"/>
    <x v="3"/>
    <s v="America"/>
    <s v="Texas"/>
    <s v="Ramla's"/>
    <s v="No inmail sent"/>
    <x v="1"/>
    <m/>
    <m/>
    <n v="0"/>
    <m/>
    <m/>
    <m/>
    <m/>
    <m/>
    <m/>
    <m/>
    <m/>
    <m/>
  </r>
  <r>
    <n v="7783"/>
    <d v="2021-04-15T00:00:00"/>
    <n v="4"/>
    <x v="2"/>
    <s v="John Zheng Wang"/>
    <s v="Vice President, Marketing Analytics"/>
    <s v="JPMorgan Chase"/>
    <x v="20"/>
    <s v="America"/>
    <s v="Pennsylvania"/>
    <s v="Ramla's"/>
    <s v="No inmail sent"/>
    <x v="1"/>
    <m/>
    <m/>
    <n v="0"/>
    <m/>
    <m/>
    <m/>
    <m/>
    <m/>
    <m/>
    <m/>
    <m/>
    <m/>
  </r>
  <r>
    <n v="7784"/>
    <d v="2021-06-01T00:00:00"/>
    <n v="6"/>
    <x v="3"/>
    <s v="Anina Freese"/>
    <s v="Brand Management Laundry &amp; Home Care"/>
    <s v="Henkel"/>
    <x v="3"/>
    <s v="Europe"/>
    <s v="Switzerland"/>
    <s v="Ramla's"/>
    <s v="No inmail sent"/>
    <x v="1"/>
    <m/>
    <m/>
    <n v="0"/>
    <m/>
    <m/>
    <m/>
    <m/>
    <m/>
    <m/>
    <m/>
    <m/>
    <m/>
  </r>
  <r>
    <n v="7785"/>
    <d v="2021-04-15T00:00:00"/>
    <n v="4"/>
    <x v="2"/>
    <s v="Ashish Dabas"/>
    <s v="Director, Customer Marketing Analytics and Data Scienc"/>
    <s v="American Express"/>
    <x v="20"/>
    <s v="America"/>
    <s v="New York"/>
    <s v="Ramla's"/>
    <s v="No inmail sent"/>
    <x v="1"/>
    <m/>
    <m/>
    <n v="0"/>
    <m/>
    <m/>
    <m/>
    <m/>
    <m/>
    <m/>
    <m/>
    <m/>
    <m/>
  </r>
  <r>
    <n v="7786"/>
    <d v="2021-04-15T00:00:00"/>
    <n v="4"/>
    <x v="2"/>
    <s v="Joseba Celaya"/>
    <s v="Marketing Strategy Manager"/>
    <s v="Allstate"/>
    <x v="14"/>
    <s v="America"/>
    <s v="Illinois"/>
    <s v="Ramla's"/>
    <s v="No inmail sent"/>
    <x v="1"/>
    <m/>
    <m/>
    <n v="0"/>
    <m/>
    <m/>
    <m/>
    <m/>
    <m/>
    <m/>
    <m/>
    <m/>
    <m/>
  </r>
  <r>
    <n v="7787"/>
    <d v="2021-06-01T00:00:00"/>
    <n v="6"/>
    <x v="3"/>
    <s v="Yili Ling"/>
    <s v="Sr. Customer Analyst "/>
    <s v="Kellogg Company"/>
    <x v="3"/>
    <s v="America"/>
    <s v="United States"/>
    <s v="Ramla's"/>
    <s v="No inmail sent"/>
    <x v="1"/>
    <m/>
    <m/>
    <n v="0"/>
    <m/>
    <m/>
    <m/>
    <m/>
    <m/>
    <m/>
    <m/>
    <m/>
    <m/>
  </r>
  <r>
    <n v="7788"/>
    <d v="2021-06-01T00:00:00"/>
    <n v="6"/>
    <x v="2"/>
    <s v="Giovanni Romero"/>
    <s v="Chief Integrated Analytics Officer"/>
    <s v="Mindshare WW"/>
    <x v="1"/>
    <s v="Europe"/>
    <s v="United Kingdom"/>
    <s v="Ramla's"/>
    <s v="No inmail sent"/>
    <x v="0"/>
    <d v="2021-11-26T00:00:00"/>
    <d v="2021-11-26T00:00:00"/>
    <n v="11"/>
    <m/>
    <m/>
    <s v="Positive_FS"/>
    <m/>
    <m/>
    <m/>
    <m/>
    <m/>
    <s v="ICOM May &amp; June 2021"/>
  </r>
  <r>
    <n v="7789"/>
    <d v="2021-06-01T00:00:00"/>
    <n v="6"/>
    <x v="0"/>
    <s v="Davide Ghiretti"/>
    <s v="Key Account Manager"/>
    <s v="Danone"/>
    <x v="3"/>
    <s v="Europe"/>
    <s v="Italy"/>
    <s v="Ramla's"/>
    <s v="No inmail sent"/>
    <x v="0"/>
    <d v="2021-06-22T00:00:00"/>
    <m/>
    <n v="0"/>
    <m/>
    <n v="267"/>
    <m/>
    <m/>
    <m/>
    <m/>
    <m/>
    <m/>
    <m/>
  </r>
  <r>
    <n v="7790"/>
    <d v="2021-04-15T00:00:00"/>
    <n v="4"/>
    <x v="2"/>
    <s v="Rao (Chelsea) Yao"/>
    <s v="Predictive Modeler"/>
    <s v="Allstate Insurance Canada"/>
    <x v="14"/>
    <s v="America"/>
    <s v="Canada "/>
    <s v="Ramla's"/>
    <s v="No inmail sent"/>
    <x v="1"/>
    <m/>
    <m/>
    <n v="0"/>
    <m/>
    <m/>
    <m/>
    <m/>
    <m/>
    <m/>
    <m/>
    <m/>
    <m/>
  </r>
  <r>
    <n v="7791"/>
    <d v="2021-04-15T00:00:00"/>
    <n v="4"/>
    <x v="2"/>
    <s v="Abheek Sinha"/>
    <s v="Manager Marketing Analytic"/>
    <s v="Chime"/>
    <x v="10"/>
    <s v="America"/>
    <s v="San Francisco"/>
    <s v="Ramla's"/>
    <s v="No inmail sent"/>
    <x v="1"/>
    <m/>
    <m/>
    <n v="0"/>
    <m/>
    <m/>
    <m/>
    <m/>
    <m/>
    <m/>
    <m/>
    <m/>
    <m/>
  </r>
  <r>
    <n v="7792"/>
    <d v="2021-06-01T00:00:00"/>
    <n v="6"/>
    <x v="3"/>
    <s v="Marta Bochniewicz"/>
    <s v="National Accountmanager Petcare"/>
    <s v="Mars"/>
    <x v="3"/>
    <s v="Europe"/>
    <s v="Netherlands"/>
    <s v="Ramla's"/>
    <s v="No inmail sent"/>
    <x v="0"/>
    <d v="2021-07-05T00:00:00"/>
    <d v="2021-07-13T00:00:00"/>
    <n v="7"/>
    <m/>
    <m/>
    <s v="Negative"/>
    <d v="2021-05-13T00:00:00"/>
    <m/>
    <m/>
    <m/>
    <m/>
    <m/>
  </r>
  <r>
    <n v="7793"/>
    <d v="2021-06-01T00:00:00"/>
    <n v="6"/>
    <x v="2"/>
    <s v="Shaheryar Junejo"/>
    <s v="Sr. Manager Digital Marketing and Analytics"/>
    <s v="METRO Pakistan (Pvt) Limited"/>
    <x v="0"/>
    <s v="Asia"/>
    <s v="Pakistan"/>
    <s v="Ramla's"/>
    <s v="No inmail sent"/>
    <x v="0"/>
    <d v="2021-06-04T00:00:00"/>
    <m/>
    <n v="0"/>
    <m/>
    <m/>
    <s v="Positive_FS"/>
    <m/>
    <m/>
    <m/>
    <m/>
    <m/>
    <m/>
  </r>
  <r>
    <n v="7794"/>
    <d v="2021-06-01T00:00:00"/>
    <n v="6"/>
    <x v="2"/>
    <s v="Fabiano Colombini"/>
    <s v="eCommerce &amp; Digital Performance Sr. Director LAG"/>
    <s v="Stanley Black &amp; Decker, Inc."/>
    <x v="3"/>
    <s v="America"/>
    <s v="Brazil"/>
    <s v="Ramla's"/>
    <s v="No inmail sent"/>
    <x v="0"/>
    <d v="2021-06-03T00:00:00"/>
    <d v="2021-09-24T00:00:00"/>
    <n v="9"/>
    <m/>
    <m/>
    <m/>
    <m/>
    <m/>
    <m/>
    <m/>
    <m/>
    <m/>
  </r>
  <r>
    <n v="7795"/>
    <d v="2021-04-15T00:00:00"/>
    <n v="4"/>
    <x v="2"/>
    <s v="Anna Nguyen (2)"/>
    <s v="Senior Data Analyst"/>
    <s v="LendingClub"/>
    <x v="10"/>
    <s v="America"/>
    <s v="San Francisco"/>
    <s v="Ramla's"/>
    <s v="No inmail sent"/>
    <x v="1"/>
    <m/>
    <m/>
    <n v="0"/>
    <m/>
    <m/>
    <m/>
    <m/>
    <m/>
    <m/>
    <m/>
    <m/>
    <m/>
  </r>
  <r>
    <n v="7796"/>
    <d v="2021-06-01T00:00:00"/>
    <n v="6"/>
    <x v="2"/>
    <s v="Tam Tran"/>
    <s v="Head of Performance Marketing"/>
    <s v="Verily Life Sciences"/>
    <x v="7"/>
    <s v="America"/>
    <s v="California"/>
    <s v="Ramla's"/>
    <s v="No inmail sent"/>
    <x v="0"/>
    <d v="2021-06-03T00:00:00"/>
    <d v="2021-09-09T00:00:00"/>
    <n v="9"/>
    <m/>
    <m/>
    <m/>
    <m/>
    <m/>
    <m/>
    <m/>
    <m/>
    <m/>
  </r>
  <r>
    <n v="7797"/>
    <d v="2021-04-15T00:00:00"/>
    <n v="4"/>
    <x v="2"/>
    <s v="Shannon Harlow"/>
    <s v="Senior Director of Analytics"/>
    <s v="Cox Automotive Inc."/>
    <x v="8"/>
    <s v="America"/>
    <s v="Atlanta "/>
    <s v="Ramla's"/>
    <s v="No inmail sent"/>
    <x v="1"/>
    <m/>
    <m/>
    <n v="0"/>
    <m/>
    <m/>
    <m/>
    <m/>
    <m/>
    <m/>
    <m/>
    <m/>
    <m/>
  </r>
  <r>
    <n v="7798"/>
    <d v="2021-04-15T00:00:00"/>
    <n v="4"/>
    <x v="2"/>
    <s v="Nive Malik"/>
    <s v="VP, Digital Marketing Analytics"/>
    <s v="Chase"/>
    <x v="0"/>
    <s v="America"/>
    <s v="New York"/>
    <s v="Ramla's"/>
    <s v="No inmail sent"/>
    <x v="1"/>
    <m/>
    <m/>
    <n v="0"/>
    <m/>
    <m/>
    <m/>
    <m/>
    <m/>
    <m/>
    <m/>
    <m/>
    <m/>
  </r>
  <r>
    <n v="7799"/>
    <d v="2021-06-01T00:00:00"/>
    <n v="6"/>
    <x v="2"/>
    <s v="Dennis Estrella"/>
    <s v="VP, Digital Marketing"/>
    <s v="Univision Communications Inc."/>
    <x v="12"/>
    <s v="America"/>
    <s v="New York"/>
    <s v="Ramla's"/>
    <s v="No inmail sent"/>
    <x v="0"/>
    <d v="2021-06-02T00:00:00"/>
    <d v="2021-09-09T00:00:00"/>
    <n v="9"/>
    <m/>
    <m/>
    <m/>
    <m/>
    <m/>
    <m/>
    <m/>
    <m/>
    <m/>
  </r>
  <r>
    <n v="7800"/>
    <d v="2021-06-01T00:00:00"/>
    <n v="6"/>
    <x v="2"/>
    <s v="Guilherme Coe"/>
    <s v="Marketing Manager - Uruguay Marketing Head"/>
    <s v="McDonald's"/>
    <x v="3"/>
    <s v="America"/>
    <s v="Uruguay"/>
    <s v="Ramla's"/>
    <s v="No inmail sent"/>
    <x v="0"/>
    <d v="2021-06-03T00:00:00"/>
    <d v="2021-09-09T00:00:00"/>
    <n v="9"/>
    <m/>
    <m/>
    <m/>
    <m/>
    <m/>
    <m/>
    <m/>
    <m/>
    <m/>
  </r>
  <r>
    <n v="7801"/>
    <d v="2021-04-15T00:00:00"/>
    <n v="4"/>
    <x v="2"/>
    <s v="Tim McCloud"/>
    <s v="Analytics and Marketing"/>
    <s v="Celsius"/>
    <x v="10"/>
    <s v="America"/>
    <s v="San Francisco"/>
    <s v="Ramla's"/>
    <s v="No inmail sent"/>
    <x v="1"/>
    <m/>
    <m/>
    <n v="0"/>
    <m/>
    <m/>
    <m/>
    <m/>
    <m/>
    <m/>
    <m/>
    <m/>
    <m/>
  </r>
  <r>
    <n v="7802"/>
    <d v="2021-04-15T00:00:00"/>
    <n v="4"/>
    <x v="2"/>
    <s v="Mariam Giorgadze"/>
    <s v="Sr. Manager, Digital Analytics"/>
    <s v="Jackson Hewitt"/>
    <x v="10"/>
    <s v="America"/>
    <s v="New York"/>
    <s v="Ramla's"/>
    <s v="No inmail sent"/>
    <x v="1"/>
    <m/>
    <m/>
    <n v="0"/>
    <m/>
    <m/>
    <m/>
    <m/>
    <m/>
    <m/>
    <m/>
    <m/>
    <m/>
  </r>
  <r>
    <n v="7803"/>
    <d v="2021-06-01T00:00:00"/>
    <n v="6"/>
    <x v="2"/>
    <s v="Alexandra Gaski"/>
    <s v="Senior Manager Market Intelligence - Data Science"/>
    <s v="McDonald's"/>
    <x v="3"/>
    <s v="America"/>
    <s v="Illinois"/>
    <s v="Ramla's"/>
    <s v="No inmail sent"/>
    <x v="0"/>
    <d v="2019-11-07T00:00:00"/>
    <d v="2021-09-09T00:00:00"/>
    <n v="9"/>
    <m/>
    <m/>
    <m/>
    <m/>
    <m/>
    <m/>
    <m/>
    <m/>
    <m/>
  </r>
  <r>
    <n v="7804"/>
    <d v="2021-06-01T00:00:00"/>
    <n v="6"/>
    <x v="2"/>
    <s v="Ramesh Moorthy"/>
    <s v="Director, NA Business Analytics "/>
    <s v="McCormick &amp; Company"/>
    <x v="3"/>
    <s v="America"/>
    <s v="Maryland"/>
    <s v="Ramla's"/>
    <s v="No inmail sent"/>
    <x v="0"/>
    <d v="2021-06-03T00:00:00"/>
    <d v="2021-09-09T00:00:00"/>
    <n v="9"/>
    <m/>
    <m/>
    <m/>
    <m/>
    <m/>
    <m/>
    <m/>
    <m/>
    <m/>
  </r>
  <r>
    <n v="7805"/>
    <d v="2021-04-15T00:00:00"/>
    <n v="4"/>
    <x v="2"/>
    <s v="Swathi Annamalai"/>
    <s v="Director Marketing &amp; Digital Analytics"/>
    <s v="Patelco Credit Union"/>
    <x v="10"/>
    <s v="America"/>
    <s v="California"/>
    <s v="Ramla's"/>
    <s v="No inmail sent"/>
    <x v="1"/>
    <m/>
    <m/>
    <n v="0"/>
    <m/>
    <m/>
    <m/>
    <m/>
    <m/>
    <m/>
    <m/>
    <m/>
    <m/>
  </r>
  <r>
    <n v="7806"/>
    <d v="2021-06-01T00:00:00"/>
    <n v="6"/>
    <x v="2"/>
    <s v="Kenneth Lam"/>
    <s v="Regional Data and Insights Lead"/>
    <s v="Mattel Asia Pacific"/>
    <x v="0"/>
    <s v="Asia"/>
    <s v="China"/>
    <s v="Ramla's"/>
    <s v="No inmail sent"/>
    <x v="0"/>
    <d v="2021-06-03T00:00:00"/>
    <d v="2021-08-13T00:00:00"/>
    <n v="8"/>
    <m/>
    <m/>
    <s v="Negative"/>
    <m/>
    <m/>
    <m/>
    <m/>
    <m/>
    <m/>
  </r>
  <r>
    <n v="7807"/>
    <d v="2021-06-01T00:00:00"/>
    <n v="6"/>
    <x v="2"/>
    <s v="Whitney Walker"/>
    <s v="Guest Analytics Manager"/>
    <s v="AMC Theatres"/>
    <x v="12"/>
    <s v="America"/>
    <s v="Kansas"/>
    <s v="Ramla's"/>
    <s v="No inmail sent"/>
    <x v="0"/>
    <d v="2021-06-08T00:00:00"/>
    <d v="2021-09-09T00:00:00"/>
    <n v="9"/>
    <m/>
    <m/>
    <m/>
    <m/>
    <m/>
    <m/>
    <m/>
    <m/>
    <m/>
  </r>
  <r>
    <n v="7808"/>
    <d v="2021-04-15T00:00:00"/>
    <n v="4"/>
    <x v="2"/>
    <s v="Holden Lee "/>
    <s v="Head Of Business Intelligence"/>
    <s v="Policygenius Inc."/>
    <x v="10"/>
    <s v="America"/>
    <s v="New York"/>
    <s v="Ramla's"/>
    <s v="No inmail sent"/>
    <x v="1"/>
    <m/>
    <m/>
    <n v="0"/>
    <m/>
    <m/>
    <m/>
    <m/>
    <m/>
    <m/>
    <m/>
    <m/>
    <m/>
  </r>
  <r>
    <n v="7809"/>
    <d v="2021-06-01T00:00:00"/>
    <n v="6"/>
    <x v="2"/>
    <s v="Kunal Dev Kumar"/>
    <s v="Performance &amp; Analytics Manager, Digital - Big W"/>
    <s v="Woolworths Group"/>
    <x v="0"/>
    <s v="Australia"/>
    <s v="Sydney"/>
    <s v="Ramla's"/>
    <s v="No inmail sent"/>
    <x v="0"/>
    <d v="2021-09-16T00:00:00"/>
    <d v="2021-09-16T00:00:00"/>
    <n v="9"/>
    <m/>
    <m/>
    <m/>
    <m/>
    <m/>
    <m/>
    <m/>
    <m/>
    <m/>
  </r>
  <r>
    <n v="7810"/>
    <d v="2021-04-15T00:00:00"/>
    <n v="4"/>
    <x v="2"/>
    <s v="Josh Groth"/>
    <s v="VP of Global Performance Marketing"/>
    <s v="Square"/>
    <x v="18"/>
    <s v="America"/>
    <s v="California"/>
    <s v="Ramla's"/>
    <s v="No inmail sent"/>
    <x v="1"/>
    <m/>
    <m/>
    <n v="0"/>
    <m/>
    <m/>
    <m/>
    <m/>
    <m/>
    <m/>
    <m/>
    <m/>
    <m/>
  </r>
  <r>
    <n v="7811"/>
    <d v="2021-06-01T00:00:00"/>
    <n v="6"/>
    <x v="2"/>
    <s v="Kerry Michaels"/>
    <s v="Chief Executive Officer"/>
    <s v="William Murray Golf"/>
    <x v="0"/>
    <s v="America"/>
    <s v="Texas"/>
    <s v="Ramla's"/>
    <s v="No inmail sent"/>
    <x v="1"/>
    <m/>
    <m/>
    <n v="0"/>
    <m/>
    <m/>
    <m/>
    <m/>
    <m/>
    <m/>
    <m/>
    <m/>
    <m/>
  </r>
  <r>
    <n v="7812"/>
    <d v="2021-04-15T00:00:00"/>
    <n v="4"/>
    <x v="2"/>
    <s v="Ethan Wingfield"/>
    <s v="Chief Marketing Officer"/>
    <s v="Capital One"/>
    <x v="10"/>
    <s v="America"/>
    <s v="New York"/>
    <s v="Ramla's"/>
    <s v="No inmail sent"/>
    <x v="1"/>
    <m/>
    <m/>
    <n v="0"/>
    <m/>
    <m/>
    <m/>
    <m/>
    <m/>
    <m/>
    <m/>
    <m/>
    <m/>
  </r>
  <r>
    <n v="7813"/>
    <d v="2021-06-01T00:00:00"/>
    <n v="6"/>
    <x v="2"/>
    <s v="Kelechi Ibe"/>
    <s v="Digital Marketing Manager"/>
    <s v="Earth Class Mail"/>
    <x v="7"/>
    <s v="America"/>
    <s v="Texas"/>
    <s v="Ramla's"/>
    <s v="No inmail sent"/>
    <x v="1"/>
    <m/>
    <m/>
    <n v="0"/>
    <m/>
    <m/>
    <m/>
    <m/>
    <m/>
    <m/>
    <m/>
    <m/>
    <m/>
  </r>
  <r>
    <n v="7814"/>
    <d v="2021-06-01T00:00:00"/>
    <n v="6"/>
    <x v="2"/>
    <s v="Jason Martzke"/>
    <s v="Marketing Analytics Manager"/>
    <s v="Tyson Foods"/>
    <x v="3"/>
    <s v="America"/>
    <s v="Illinois"/>
    <s v="Ramla's"/>
    <s v="No inmail sent"/>
    <x v="1"/>
    <m/>
    <m/>
    <n v="0"/>
    <m/>
    <m/>
    <m/>
    <m/>
    <m/>
    <m/>
    <m/>
    <m/>
    <m/>
  </r>
  <r>
    <n v="7815"/>
    <d v="2021-04-15T00:00:00"/>
    <n v="4"/>
    <x v="2"/>
    <s v="Brian K. Jones"/>
    <s v="Director, Consulting Services"/>
    <s v="Neustar MarketShare"/>
    <x v="7"/>
    <s v="America"/>
    <s v="Ohio"/>
    <s v="Ramla's"/>
    <s v="No inmail sent"/>
    <x v="1"/>
    <m/>
    <m/>
    <n v="0"/>
    <m/>
    <m/>
    <m/>
    <m/>
    <m/>
    <m/>
    <m/>
    <m/>
    <m/>
  </r>
  <r>
    <n v="7816"/>
    <d v="2021-04-15T00:00:00"/>
    <n v="4"/>
    <x v="2"/>
    <s v="Manisha Singh"/>
    <s v="Data Scientist"/>
    <s v="ICICI Lombard"/>
    <x v="14"/>
    <s v="Asia"/>
    <s v="India"/>
    <s v="Ramla's"/>
    <s v="No inmail sent"/>
    <x v="1"/>
    <m/>
    <m/>
    <n v="0"/>
    <m/>
    <m/>
    <m/>
    <m/>
    <m/>
    <m/>
    <m/>
    <m/>
    <m/>
  </r>
  <r>
    <n v="7817"/>
    <d v="2021-04-15T00:00:00"/>
    <n v="4"/>
    <x v="2"/>
    <s v="Lacey Nguyen"/>
    <s v="Sr. Manager, Revenue Analytics"/>
    <s v="eHealth, Inc."/>
    <x v="14"/>
    <s v="America"/>
    <s v="California"/>
    <s v="Ramla's"/>
    <s v="No inmail sent"/>
    <x v="1"/>
    <m/>
    <m/>
    <n v="0"/>
    <m/>
    <m/>
    <m/>
    <m/>
    <m/>
    <m/>
    <m/>
    <m/>
    <m/>
  </r>
  <r>
    <n v="7818"/>
    <d v="2021-04-15T00:00:00"/>
    <n v="4"/>
    <x v="2"/>
    <s v="Veronica Yoo"/>
    <s v="Digital Analytics Manager - Marketing"/>
    <s v="Primerica"/>
    <x v="10"/>
    <s v="America"/>
    <s v="Atlanta "/>
    <s v="Ramla's"/>
    <s v="No inmail sent"/>
    <x v="1"/>
    <m/>
    <m/>
    <n v="0"/>
    <m/>
    <m/>
    <m/>
    <m/>
    <m/>
    <m/>
    <m/>
    <m/>
    <m/>
  </r>
  <r>
    <n v="7819"/>
    <d v="2021-06-01T00:00:00"/>
    <n v="6"/>
    <x v="2"/>
    <s v="Kelliann Morrisey"/>
    <s v="Media &amp; Analytics Manager"/>
    <s v="Chobani"/>
    <x v="3"/>
    <s v="America"/>
    <s v="New York"/>
    <s v="Ramla's"/>
    <s v="No inmail sent"/>
    <x v="1"/>
    <m/>
    <m/>
    <n v="0"/>
    <m/>
    <m/>
    <m/>
    <m/>
    <m/>
    <m/>
    <m/>
    <m/>
    <m/>
  </r>
  <r>
    <n v="7820"/>
    <d v="2021-06-01T00:00:00"/>
    <n v="6"/>
    <x v="2"/>
    <s v="Ellen Blanner"/>
    <s v="Film Marketing Director"/>
    <s v="AMC Theatres"/>
    <x v="12"/>
    <s v="America"/>
    <s v="Kansas"/>
    <s v="Ramla's"/>
    <s v="No inmail sent"/>
    <x v="1"/>
    <m/>
    <m/>
    <n v="0"/>
    <m/>
    <m/>
    <m/>
    <m/>
    <m/>
    <m/>
    <m/>
    <m/>
    <m/>
  </r>
  <r>
    <n v="7821"/>
    <d v="2021-04-15T00:00:00"/>
    <n v="4"/>
    <x v="2"/>
    <s v="Alok Benjwal"/>
    <s v="Head of Strategic Analytics, Global Consumer Bank (US)"/>
    <s v="Citi"/>
    <x v="10"/>
    <s v="America"/>
    <s v="New York"/>
    <s v="Ramla's"/>
    <s v="No inmail sent"/>
    <x v="1"/>
    <m/>
    <m/>
    <n v="0"/>
    <m/>
    <m/>
    <m/>
    <m/>
    <m/>
    <m/>
    <m/>
    <m/>
    <m/>
  </r>
  <r>
    <n v="7822"/>
    <d v="2021-06-01T00:00:00"/>
    <n v="6"/>
    <x v="2"/>
    <s v="Elizabeth Smith"/>
    <s v="Manager, Digital Media and Promotional Partnerships"/>
    <s v="AMC Theatres"/>
    <x v="12"/>
    <s v="America"/>
    <s v="Kansas"/>
    <s v="Ramla's"/>
    <s v="No inmail sent"/>
    <x v="1"/>
    <m/>
    <m/>
    <n v="0"/>
    <m/>
    <m/>
    <m/>
    <m/>
    <m/>
    <m/>
    <m/>
    <m/>
    <m/>
  </r>
  <r>
    <n v="7823"/>
    <d v="2021-04-15T00:00:00"/>
    <n v="4"/>
    <x v="2"/>
    <s v="Brad Jones"/>
    <s v="Vice President &amp; General Manager - Marketing Solutions"/>
    <s v="Lending Science DM"/>
    <x v="10"/>
    <s v="America"/>
    <s v="Florida"/>
    <s v="Ramla's"/>
    <s v="No inmail sent"/>
    <x v="1"/>
    <m/>
    <m/>
    <n v="0"/>
    <m/>
    <m/>
    <m/>
    <m/>
    <m/>
    <m/>
    <m/>
    <m/>
    <m/>
  </r>
  <r>
    <n v="7824"/>
    <d v="2021-04-15T00:00:00"/>
    <n v="4"/>
    <x v="2"/>
    <s v="Abhijeet Kumar"/>
    <s v="Director of Marketing Analytics"/>
    <s v="AAA Northern California, Nevada &amp; Utah"/>
    <x v="3"/>
    <s v="America"/>
    <s v="California"/>
    <s v="Ramla's"/>
    <s v="No inmail sent"/>
    <x v="0"/>
    <m/>
    <d v="2021-09-24T00:00:00"/>
    <n v="9"/>
    <m/>
    <m/>
    <m/>
    <m/>
    <m/>
    <m/>
    <m/>
    <m/>
    <m/>
  </r>
  <r>
    <n v="7825"/>
    <d v="2021-04-15T00:00:00"/>
    <n v="4"/>
    <x v="2"/>
    <s v="Neelima Kodumuri"/>
    <s v="Head of Marketing Analytics"/>
    <s v="Chime"/>
    <x v="10"/>
    <s v="America"/>
    <s v="California"/>
    <s v="Ramla's"/>
    <s v="No inmail sent"/>
    <x v="1"/>
    <m/>
    <m/>
    <n v="0"/>
    <m/>
    <m/>
    <m/>
    <m/>
    <m/>
    <m/>
    <m/>
    <m/>
    <m/>
  </r>
  <r>
    <n v="7826"/>
    <d v="2021-04-15T00:00:00"/>
    <n v="4"/>
    <x v="2"/>
    <s v="Hussain Khaleeli"/>
    <s v="Sr. Director – Marketing Analytics &amp; Data Science"/>
    <s v="Freedom Financial Network"/>
    <x v="10"/>
    <s v="America"/>
    <s v="California"/>
    <s v="Ramla's"/>
    <s v="No inmail sent"/>
    <x v="1"/>
    <m/>
    <m/>
    <n v="0"/>
    <m/>
    <m/>
    <m/>
    <m/>
    <m/>
    <m/>
    <m/>
    <m/>
    <m/>
  </r>
  <r>
    <n v="7827"/>
    <d v="2021-04-15T00:00:00"/>
    <n v="4"/>
    <x v="2"/>
    <s v="Sandra Stokes"/>
    <s v="SAS Regression Modeling Analyst"/>
    <s v=" Wells Fargo"/>
    <x v="10"/>
    <s v="America"/>
    <s v="Florida"/>
    <s v="Ramla's"/>
    <s v="No inmail sent"/>
    <x v="1"/>
    <m/>
    <m/>
    <n v="0"/>
    <m/>
    <m/>
    <m/>
    <m/>
    <m/>
    <m/>
    <m/>
    <m/>
    <m/>
  </r>
  <r>
    <n v="7828"/>
    <d v="2021-04-15T00:00:00"/>
    <n v="4"/>
    <x v="2"/>
    <s v="Shengfei Fu"/>
    <s v="Director II, Data Science, Product Design &amp; Modeling"/>
    <s v="Liberty Mutual Insurance"/>
    <x v="10"/>
    <s v="America"/>
    <s v="Boston"/>
    <s v="Ramla's"/>
    <s v="No inmail sent"/>
    <x v="1"/>
    <m/>
    <m/>
    <n v="0"/>
    <m/>
    <m/>
    <m/>
    <m/>
    <m/>
    <m/>
    <m/>
    <m/>
    <m/>
  </r>
  <r>
    <n v="7829"/>
    <d v="2021-04-15T00:00:00"/>
    <n v="4"/>
    <x v="2"/>
    <s v="Tabitha H."/>
    <s v="Marketing Analytics Analyst"/>
    <s v="Pacific Life "/>
    <x v="10"/>
    <s v="America"/>
    <s v="California"/>
    <s v="Ramla's"/>
    <s v="No inmail sent"/>
    <x v="1"/>
    <m/>
    <m/>
    <n v="0"/>
    <m/>
    <m/>
    <m/>
    <m/>
    <m/>
    <m/>
    <m/>
    <m/>
    <m/>
  </r>
  <r>
    <n v="7830"/>
    <d v="2021-04-15T00:00:00"/>
    <n v="4"/>
    <x v="2"/>
    <s v="Jonathan Toro"/>
    <s v="Senior Data Scientist"/>
    <s v="JPMorgan Chase &amp; Co."/>
    <x v="10"/>
    <s v="America"/>
    <s v="New York"/>
    <s v="Ramla's"/>
    <s v="No inmail sent"/>
    <x v="1"/>
    <m/>
    <m/>
    <n v="0"/>
    <m/>
    <m/>
    <m/>
    <m/>
    <m/>
    <m/>
    <m/>
    <m/>
    <m/>
  </r>
  <r>
    <n v="7831"/>
    <d v="2021-04-15T00:00:00"/>
    <n v="4"/>
    <x v="2"/>
    <s v="Helena Jarabakova"/>
    <s v="Senior Director, Head of Optimization and Market Data Marketing"/>
    <s v="CME Group"/>
    <x v="10"/>
    <s v="Europe"/>
    <s v="United Kingdom"/>
    <s v="Ramla's"/>
    <s v="9/20/21"/>
    <x v="1"/>
    <m/>
    <m/>
    <n v="0"/>
    <m/>
    <m/>
    <m/>
    <m/>
    <m/>
    <m/>
    <m/>
    <m/>
    <m/>
  </r>
  <r>
    <n v="7832"/>
    <d v="2021-04-15T00:00:00"/>
    <n v="4"/>
    <x v="2"/>
    <s v="Sayan Majumdar²"/>
    <s v="Principal Analyst, Data Analytics"/>
    <s v="Capital One"/>
    <x v="10"/>
    <s v="America"/>
    <s v="Washington"/>
    <s v="Ramla's"/>
    <s v="No inmail sent"/>
    <x v="1"/>
    <m/>
    <m/>
    <n v="0"/>
    <m/>
    <m/>
    <m/>
    <m/>
    <m/>
    <m/>
    <m/>
    <m/>
    <m/>
  </r>
  <r>
    <n v="7833"/>
    <d v="2021-04-15T00:00:00"/>
    <n v="4"/>
    <x v="2"/>
    <s v="Raj Talwar "/>
    <s v="Director, Marketing Analytics"/>
    <s v="American Express"/>
    <x v="10"/>
    <s v="America"/>
    <s v="New York"/>
    <s v="Ramla's"/>
    <s v="No inmail sent"/>
    <x v="1"/>
    <m/>
    <m/>
    <n v="0"/>
    <m/>
    <m/>
    <m/>
    <m/>
    <m/>
    <m/>
    <m/>
    <m/>
    <m/>
  </r>
  <r>
    <n v="7834"/>
    <d v="2021-04-15T00:00:00"/>
    <n v="4"/>
    <x v="3"/>
    <s v="Diganta Kataki"/>
    <s v="Manager"/>
    <s v="ZS"/>
    <x v="5"/>
    <s v="America"/>
    <s v="Illinois"/>
    <s v="Ramla's"/>
    <s v="No inmail sent"/>
    <x v="1"/>
    <m/>
    <m/>
    <n v="0"/>
    <m/>
    <m/>
    <m/>
    <m/>
    <m/>
    <m/>
    <m/>
    <m/>
    <s v="Relevant + sent invite"/>
  </r>
  <r>
    <n v="7835"/>
    <d v="2021-04-15T00:00:00"/>
    <n v="4"/>
    <x v="3"/>
    <s v="Elena Davidovich"/>
    <s v="Marketing Insights Manager"/>
    <s v="Toys R Us"/>
    <x v="3"/>
    <s v="America"/>
    <s v="New York"/>
    <s v="Ramla's"/>
    <s v="No inmail sent"/>
    <x v="1"/>
    <m/>
    <m/>
    <n v="0"/>
    <m/>
    <m/>
    <m/>
    <m/>
    <m/>
    <m/>
    <m/>
    <m/>
    <s v="Relevant + sent invite"/>
  </r>
  <r>
    <n v="7836"/>
    <d v="2021-04-15T00:00:00"/>
    <n v="4"/>
    <x v="3"/>
    <s v="Liz Ruggles"/>
    <s v="Director of Marketing and Digital Customer Experience"/>
    <s v="ALDI America"/>
    <x v="0"/>
    <s v="America"/>
    <s v="Illinois"/>
    <s v="Ramla's"/>
    <s v="No inmail sent"/>
    <x v="1"/>
    <m/>
    <m/>
    <n v="0"/>
    <m/>
    <m/>
    <m/>
    <m/>
    <m/>
    <m/>
    <m/>
    <m/>
    <s v="Relevant + sent invite"/>
  </r>
  <r>
    <n v="7837"/>
    <d v="2021-04-15T00:00:00"/>
    <n v="4"/>
    <x v="3"/>
    <s v="John VanderPloeg"/>
    <s v="EVP"/>
    <s v="Leo Burnett"/>
    <x v="1"/>
    <s v="America"/>
    <s v="Illinois"/>
    <s v="Ramla's"/>
    <s v="No inmail sent"/>
    <x v="0"/>
    <d v="2021-04-20T00:00:00"/>
    <d v="2021-05-18T00:00:00"/>
    <n v="5"/>
    <m/>
    <m/>
    <s v="Neutral"/>
    <d v="2021-05-18T00:00:00"/>
    <m/>
    <m/>
    <m/>
    <m/>
    <s v="Relevant + sent invite"/>
  </r>
  <r>
    <n v="7838"/>
    <d v="2021-04-15T00:00:00"/>
    <n v="4"/>
    <x v="3"/>
    <s v="Lindsey Hasis"/>
    <s v="Brand Manager"/>
    <s v="Kroger"/>
    <x v="0"/>
    <s v="America"/>
    <s v="Cincinnati "/>
    <s v="Ramla's"/>
    <s v="No inmail sent"/>
    <x v="1"/>
    <m/>
    <m/>
    <n v="0"/>
    <m/>
    <m/>
    <m/>
    <m/>
    <m/>
    <m/>
    <m/>
    <m/>
    <m/>
  </r>
  <r>
    <n v="7839"/>
    <d v="2021-04-15T00:00:00"/>
    <n v="4"/>
    <x v="3"/>
    <s v="Ben Bush"/>
    <s v="Sr. Digital Media Analyst"/>
    <s v="Target"/>
    <x v="0"/>
    <s v="America"/>
    <s v="Minnesota"/>
    <s v="Ramla's"/>
    <s v="No inmail sent"/>
    <x v="0"/>
    <d v="2021-08-31T00:00:00"/>
    <d v="2022-01-20T00:00:00"/>
    <n v="1"/>
    <m/>
    <m/>
    <m/>
    <m/>
    <m/>
    <m/>
    <m/>
    <m/>
    <m/>
  </r>
  <r>
    <n v="7840"/>
    <d v="2021-04-15T00:00:00"/>
    <n v="4"/>
    <x v="3"/>
    <s v="Brant Caraberis"/>
    <s v="Director, Media"/>
    <s v="Staples Stores"/>
    <x v="0"/>
    <s v="America"/>
    <s v="Massachusetts"/>
    <s v="Ramla's"/>
    <s v="No inmail sent"/>
    <x v="1"/>
    <m/>
    <m/>
    <n v="0"/>
    <m/>
    <m/>
    <m/>
    <m/>
    <m/>
    <m/>
    <m/>
    <m/>
    <m/>
  </r>
  <r>
    <n v="7841"/>
    <d v="2021-04-15T00:00:00"/>
    <n v="4"/>
    <x v="3"/>
    <s v="Megan Butler"/>
    <s v="Senior Manager Media Strategy"/>
    <s v="Kohl's"/>
    <x v="0"/>
    <s v="America"/>
    <s v="Wisconsin"/>
    <s v="Ramla's"/>
    <s v="No inmail sent"/>
    <x v="1"/>
    <m/>
    <m/>
    <n v="0"/>
    <m/>
    <m/>
    <m/>
    <m/>
    <m/>
    <m/>
    <m/>
    <m/>
    <m/>
  </r>
  <r>
    <n v="7842"/>
    <d v="2021-04-15T00:00:00"/>
    <n v="4"/>
    <x v="3"/>
    <s v="Justine McLaughlin"/>
    <s v="Media Manager"/>
    <s v="Red Bull"/>
    <x v="3"/>
    <s v="America"/>
    <s v="California"/>
    <s v="Ramla's"/>
    <s v="No inmail sent"/>
    <x v="1"/>
    <m/>
    <m/>
    <n v="0"/>
    <m/>
    <m/>
    <m/>
    <m/>
    <m/>
    <m/>
    <m/>
    <m/>
    <m/>
  </r>
  <r>
    <n v="7843"/>
    <d v="2021-06-01T00:00:00"/>
    <n v="6"/>
    <x v="2"/>
    <s v="Lauren Doyle"/>
    <s v="F&amp;B Partner &amp; Promotions Marketing Director"/>
    <s v="AMC Theatres"/>
    <x v="12"/>
    <s v="America"/>
    <s v="Kansas"/>
    <s v="Ramla's"/>
    <s v="No inmail sent"/>
    <x v="1"/>
    <m/>
    <m/>
    <n v="0"/>
    <m/>
    <m/>
    <m/>
    <m/>
    <m/>
    <m/>
    <m/>
    <m/>
    <m/>
  </r>
  <r>
    <n v="7844"/>
    <d v="2021-06-01T00:00:00"/>
    <n v="6"/>
    <x v="2"/>
    <s v="Kay Salcedo"/>
    <s v="Head of Analytics &amp; Optimisation"/>
    <s v="Coles"/>
    <x v="0"/>
    <s v="Australia"/>
    <s v="Sydney"/>
    <s v="Ramla's"/>
    <s v="No inmail sent"/>
    <x v="1"/>
    <m/>
    <m/>
    <n v="0"/>
    <m/>
    <m/>
    <m/>
    <m/>
    <m/>
    <m/>
    <m/>
    <m/>
    <m/>
  </r>
  <r>
    <n v="7845"/>
    <d v="2021-04-15T00:00:00"/>
    <n v="4"/>
    <x v="3"/>
    <s v="Evan Laya"/>
    <s v="Category Director - Illinois Lottery Instant Games"/>
    <s v="Camelot Illinois"/>
    <x v="3"/>
    <s v="America"/>
    <s v="Illinois"/>
    <s v="Ramla's"/>
    <s v="No inmail sent"/>
    <x v="1"/>
    <m/>
    <m/>
    <n v="0"/>
    <m/>
    <m/>
    <m/>
    <m/>
    <m/>
    <m/>
    <m/>
    <m/>
    <m/>
  </r>
  <r>
    <n v="7846"/>
    <d v="2021-04-15T00:00:00"/>
    <n v="4"/>
    <x v="3"/>
    <s v="Allison Varone"/>
    <s v="Vice President, Emerging Brands - Belvedere, Glenmorangie, Ardbeg, Woodinville &amp; Volcan de mi Tierra"/>
    <s v="MoÃ«t Hennessy"/>
    <x v="3"/>
    <s v="America"/>
    <s v="New York"/>
    <s v="Ramla's"/>
    <s v="No inmail sent"/>
    <x v="1"/>
    <m/>
    <m/>
    <n v="0"/>
    <m/>
    <m/>
    <m/>
    <m/>
    <m/>
    <m/>
    <m/>
    <m/>
    <m/>
  </r>
  <r>
    <n v="7847"/>
    <d v="2021-04-15T00:00:00"/>
    <n v="4"/>
    <x v="3"/>
    <s v="Jeana D'Alonzo"/>
    <s v="Manager, Digital &amp; Technology Excellence,  Consumer Experience Organization"/>
    <s v="Johnson &amp; Johnson"/>
    <x v="3"/>
    <s v="America"/>
    <s v="Pennsylvania"/>
    <s v="Ramla's"/>
    <s v="No inmail sent"/>
    <x v="1"/>
    <m/>
    <m/>
    <n v="0"/>
    <m/>
    <m/>
    <m/>
    <m/>
    <m/>
    <m/>
    <m/>
    <m/>
    <m/>
  </r>
  <r>
    <n v="7848"/>
    <d v="2021-04-15T00:00:00"/>
    <n v="4"/>
    <x v="3"/>
    <s v="Antonin Albaret"/>
    <s v="Trade Marketing Manager"/>
    <s v="Sony"/>
    <x v="3"/>
    <s v="Europe"/>
    <s v="Paris"/>
    <s v="Ramla's"/>
    <s v="No inmail sent"/>
    <x v="1"/>
    <m/>
    <m/>
    <n v="0"/>
    <m/>
    <m/>
    <m/>
    <m/>
    <m/>
    <m/>
    <m/>
    <m/>
    <m/>
  </r>
  <r>
    <n v="7849"/>
    <d v="2021-06-01T00:00:00"/>
    <n v="6"/>
    <x v="2"/>
    <s v="Melanie Ball"/>
    <s v="Senior Manager - Client Partnerships"/>
    <s v=" at Cartology - Part of the Woolworths Group "/>
    <x v="1"/>
    <s v="Australia"/>
    <s v="Sydney"/>
    <s v="Ramla's"/>
    <s v="No inmail sent"/>
    <x v="1"/>
    <m/>
    <m/>
    <n v="0"/>
    <m/>
    <m/>
    <m/>
    <m/>
    <m/>
    <m/>
    <m/>
    <m/>
    <m/>
  </r>
  <r>
    <n v="7850"/>
    <d v="2021-06-01T00:00:00"/>
    <n v="6"/>
    <x v="2"/>
    <s v="Daniel Gillard"/>
    <s v="Head of Customer Insights"/>
    <s v="Priceline"/>
    <x v="6"/>
    <s v="Australia"/>
    <s v=" Melbourne"/>
    <s v="Ramla's"/>
    <s v="No inmail sent"/>
    <x v="1"/>
    <m/>
    <m/>
    <n v="0"/>
    <m/>
    <m/>
    <m/>
    <m/>
    <m/>
    <m/>
    <m/>
    <m/>
    <m/>
  </r>
  <r>
    <n v="7851"/>
    <d v="2021-06-01T00:00:00"/>
    <n v="6"/>
    <x v="2"/>
    <s v="Adam Warhaft"/>
    <s v="Marketing Analytics and Insights Manager"/>
    <s v="JB Hi-Fi"/>
    <x v="7"/>
    <s v="Australia"/>
    <s v=" Melbourne"/>
    <s v="Ramla's"/>
    <s v="No inmail sent"/>
    <x v="1"/>
    <m/>
    <m/>
    <n v="0"/>
    <m/>
    <m/>
    <m/>
    <m/>
    <m/>
    <m/>
    <m/>
    <m/>
    <m/>
  </r>
  <r>
    <n v="7852"/>
    <d v="2021-06-01T00:00:00"/>
    <n v="6"/>
    <x v="2"/>
    <s v="Hemil D."/>
    <s v="Analytics Manager"/>
    <s v="Coles"/>
    <x v="0"/>
    <s v="Australia"/>
    <s v="Melbourne"/>
    <s v="Personal"/>
    <s v="No inmail sent"/>
    <x v="1"/>
    <m/>
    <m/>
    <n v="0"/>
    <m/>
    <m/>
    <m/>
    <m/>
    <m/>
    <m/>
    <m/>
    <m/>
    <s v="Connection sent from personal account"/>
  </r>
  <r>
    <n v="7853"/>
    <d v="2021-04-15T00:00:00"/>
    <n v="4"/>
    <x v="3"/>
    <s v="Cezanne Huq "/>
    <s v="Sr Director, Growth"/>
    <s v="Molekule"/>
    <x v="3"/>
    <s v="America"/>
    <s v="California"/>
    <s v="Ramla's"/>
    <s v="No inmail sent"/>
    <x v="1"/>
    <m/>
    <m/>
    <n v="0"/>
    <m/>
    <m/>
    <m/>
    <m/>
    <m/>
    <m/>
    <m/>
    <m/>
    <m/>
  </r>
  <r>
    <n v="7854"/>
    <d v="2021-06-02T00:00:00"/>
    <n v="6"/>
    <x v="2"/>
    <s v="Denise Shieh"/>
    <s v="Director of Marketing"/>
    <s v="Beauty Industry Group"/>
    <x v="3"/>
    <s v="America"/>
    <s v="Utah"/>
    <s v="Ramla's"/>
    <s v="No inmail sent"/>
    <x v="1"/>
    <m/>
    <m/>
    <n v="0"/>
    <m/>
    <m/>
    <m/>
    <m/>
    <m/>
    <m/>
    <m/>
    <m/>
    <m/>
  </r>
  <r>
    <n v="7855"/>
    <d v="2021-06-02T00:00:00"/>
    <n v="6"/>
    <x v="2"/>
    <s v="Ryan Sanford"/>
    <s v="Vice President Marketing"/>
    <s v="Melaleuca:The Wellness Company"/>
    <x v="3"/>
    <s v="America"/>
    <s v="Idaho"/>
    <s v="Ramla's"/>
    <s v="No inmail sent"/>
    <x v="1"/>
    <m/>
    <m/>
    <n v="0"/>
    <m/>
    <m/>
    <m/>
    <m/>
    <m/>
    <m/>
    <m/>
    <m/>
    <m/>
  </r>
  <r>
    <n v="7856"/>
    <d v="2021-04-15T00:00:00"/>
    <n v="4"/>
    <x v="3"/>
    <s v="Erin Bamber"/>
    <s v="Media Effectiveness Manager"/>
    <s v="L'OrÃ©al"/>
    <x v="3"/>
    <s v="Europe"/>
    <s v="United Kingdom"/>
    <s v="Ramla's"/>
    <s v="No inmail sent"/>
    <x v="1"/>
    <m/>
    <m/>
    <n v="0"/>
    <m/>
    <m/>
    <m/>
    <m/>
    <m/>
    <m/>
    <m/>
    <m/>
    <m/>
  </r>
  <r>
    <n v="7857"/>
    <d v="2021-04-15T00:00:00"/>
    <n v="4"/>
    <x v="3"/>
    <s v="Elizabeth Lynch"/>
    <s v="Director, Data Science"/>
    <s v="closerlook, inc."/>
    <x v="1"/>
    <s v="America"/>
    <s v="Illinois"/>
    <s v="Ramla's"/>
    <s v="No inmail sent"/>
    <x v="1"/>
    <m/>
    <m/>
    <n v="0"/>
    <m/>
    <m/>
    <m/>
    <m/>
    <m/>
    <m/>
    <m/>
    <m/>
    <m/>
  </r>
  <r>
    <n v="7858"/>
    <d v="2021-04-15T00:00:00"/>
    <n v="4"/>
    <x v="3"/>
    <s v="Isha Jain"/>
    <s v="Audience Analyst"/>
    <s v="Merkle"/>
    <x v="1"/>
    <s v="America"/>
    <s v="New York"/>
    <s v="Ramla's"/>
    <s v="No inmail sent"/>
    <x v="0"/>
    <d v="2021-07-02T00:00:00"/>
    <d v="2021-10-27T00:00:00"/>
    <n v="10"/>
    <m/>
    <m/>
    <s v="Negative"/>
    <d v="2021-10-28T00:00:00"/>
    <m/>
    <m/>
    <m/>
    <m/>
    <m/>
  </r>
  <r>
    <n v="7859"/>
    <d v="2021-04-15T00:00:00"/>
    <n v="4"/>
    <x v="3"/>
    <s v="Christine Swartwout"/>
    <s v="Analytics Supervisor"/>
    <s v="Crossmedia America"/>
    <x v="1"/>
    <s v="America"/>
    <s v="Vermont"/>
    <s v="Ramla's"/>
    <s v="No inmail sent"/>
    <x v="1"/>
    <m/>
    <m/>
    <n v="0"/>
    <m/>
    <m/>
    <m/>
    <m/>
    <m/>
    <m/>
    <m/>
    <m/>
    <m/>
  </r>
  <r>
    <n v="7860"/>
    <d v="2021-04-15T00:00:00"/>
    <n v="4"/>
    <x v="3"/>
    <s v="Alyssa Francis"/>
    <s v="Director, Decision Sciences"/>
    <s v="3Q Digital"/>
    <x v="1"/>
    <s v="America"/>
    <s v="New York"/>
    <s v="Ramla's"/>
    <s v="No inmail sent"/>
    <x v="1"/>
    <m/>
    <m/>
    <n v="0"/>
    <m/>
    <m/>
    <m/>
    <m/>
    <m/>
    <m/>
    <m/>
    <m/>
    <m/>
  </r>
  <r>
    <n v="7861"/>
    <d v="2021-04-15T00:00:00"/>
    <n v="4"/>
    <x v="3"/>
    <s v="Chandra Venkataraju"/>
    <s v="Onsite Program Manager, Advanced Analytics &amp; Business Intelligence"/>
    <s v="Tata Consultancy Services"/>
    <x v="1"/>
    <s v="America"/>
    <s v="Florida"/>
    <s v="Ramla's"/>
    <s v="No inmail sent"/>
    <x v="0"/>
    <d v="2021-07-01T00:00:00"/>
    <d v="2022-01-20T00:00:00"/>
    <n v="1"/>
    <m/>
    <m/>
    <m/>
    <m/>
    <m/>
    <m/>
    <m/>
    <m/>
    <m/>
  </r>
  <r>
    <n v="7862"/>
    <d v="2021-04-15T00:00:00"/>
    <n v="4"/>
    <x v="3"/>
    <s v="Bryan Chaffe"/>
    <s v="Senior Director, Data Science"/>
    <s v="Merkle"/>
    <x v="1"/>
    <s v="America"/>
    <s v="Washington"/>
    <s v="Ramla's"/>
    <s v="No inmail sent"/>
    <x v="1"/>
    <m/>
    <m/>
    <n v="0"/>
    <m/>
    <m/>
    <m/>
    <m/>
    <m/>
    <m/>
    <m/>
    <m/>
    <m/>
  </r>
  <r>
    <n v="7863"/>
    <d v="2021-04-15T00:00:00"/>
    <n v="4"/>
    <x v="3"/>
    <s v="Jonathon Cartwright"/>
    <s v="VP Analytics Director"/>
    <s v="22squared, Inc."/>
    <x v="1"/>
    <s v="America"/>
    <s v="Atlanta"/>
    <s v="Ramla's"/>
    <s v="No inmail sent"/>
    <x v="1"/>
    <m/>
    <m/>
    <n v="0"/>
    <m/>
    <m/>
    <m/>
    <m/>
    <m/>
    <m/>
    <m/>
    <m/>
    <m/>
  </r>
  <r>
    <n v="7864"/>
    <d v="2021-04-15T00:00:00"/>
    <n v="4"/>
    <x v="3"/>
    <s v="Aparna Bhatia"/>
    <s v="Data Scientist"/>
    <s v="GroupM"/>
    <x v="1"/>
    <s v="America"/>
    <s v="New York"/>
    <s v="Ramla's"/>
    <s v="No inmail sent"/>
    <x v="1"/>
    <m/>
    <m/>
    <n v="0"/>
    <m/>
    <m/>
    <m/>
    <m/>
    <m/>
    <m/>
    <m/>
    <m/>
    <m/>
  </r>
  <r>
    <n v="7865"/>
    <d v="2021-04-15T00:00:00"/>
    <n v="4"/>
    <x v="3"/>
    <s v="Daniel Mattis"/>
    <s v="Senior Manager, Data, Technology, and Analytics"/>
    <s v="Transparent."/>
    <x v="1"/>
    <s v="America"/>
    <s v="Illinois"/>
    <s v="Ramla's"/>
    <s v="No inmail sent"/>
    <x v="1"/>
    <m/>
    <m/>
    <n v="0"/>
    <m/>
    <m/>
    <m/>
    <m/>
    <m/>
    <m/>
    <m/>
    <m/>
    <m/>
  </r>
  <r>
    <n v="7866"/>
    <d v="2021-04-15T00:00:00"/>
    <n v="4"/>
    <x v="3"/>
    <s v="Charles Lai"/>
    <s v="Analytics &amp; Insights Director"/>
    <s v="Exverus Media"/>
    <x v="1"/>
    <s v="America"/>
    <s v="California"/>
    <s v="Ramla's"/>
    <s v="No inmail sent"/>
    <x v="1"/>
    <m/>
    <m/>
    <n v="0"/>
    <m/>
    <m/>
    <m/>
    <m/>
    <m/>
    <m/>
    <m/>
    <m/>
    <m/>
  </r>
  <r>
    <n v="7867"/>
    <d v="2021-06-02T00:00:00"/>
    <n v="6"/>
    <x v="2"/>
    <s v="Silvia Borla"/>
    <s v="VP of Marketing, Ferrero Chocolate Brands, Ferrero North America"/>
    <s v="Ferrero America"/>
    <x v="3"/>
    <s v="America"/>
    <s v="New Jersey"/>
    <s v="Personal"/>
    <s v="No inmail sent"/>
    <x v="1"/>
    <m/>
    <m/>
    <n v="0"/>
    <m/>
    <m/>
    <m/>
    <m/>
    <m/>
    <m/>
    <m/>
    <m/>
    <m/>
  </r>
  <r>
    <n v="7868"/>
    <d v="2021-06-02T00:00:00"/>
    <n v="6"/>
    <x v="2"/>
    <s v="Stacey Feldman"/>
    <s v="Senior Vice President/Head of Marketing, North America"/>
    <s v="Combe Incorporated"/>
    <x v="3"/>
    <s v="America"/>
    <s v="New York"/>
    <s v="Personal"/>
    <s v="No inmail sent"/>
    <x v="1"/>
    <m/>
    <m/>
    <n v="0"/>
    <m/>
    <m/>
    <m/>
    <m/>
    <m/>
    <m/>
    <m/>
    <m/>
    <m/>
  </r>
  <r>
    <n v="7869"/>
    <d v="2021-04-15T00:00:00"/>
    <n v="4"/>
    <x v="3"/>
    <s v="Xiaoxiao Xie"/>
    <s v="Manager, Commercial Analytics"/>
    <s v="Vertex Pharmaceuticals"/>
    <x v="6"/>
    <s v="America"/>
    <s v="Massachusetts"/>
    <s v="Ramla's"/>
    <s v="No inmail sent"/>
    <x v="1"/>
    <m/>
    <m/>
    <n v="0"/>
    <m/>
    <m/>
    <m/>
    <m/>
    <m/>
    <m/>
    <m/>
    <m/>
    <m/>
  </r>
  <r>
    <n v="7870"/>
    <d v="2021-04-15T00:00:00"/>
    <n v="4"/>
    <x v="3"/>
    <s v="Brian Demitros"/>
    <s v="Vice President, Marketing Measurement &amp; BI Practice, Merkle Analytics"/>
    <s v="Merkle"/>
    <x v="5"/>
    <s v="America"/>
    <s v="Washington"/>
    <s v="Ramla's"/>
    <s v="No inmail sent"/>
    <x v="1"/>
    <m/>
    <m/>
    <n v="0"/>
    <m/>
    <m/>
    <m/>
    <m/>
    <m/>
    <m/>
    <m/>
    <m/>
    <m/>
  </r>
  <r>
    <n v="7871"/>
    <d v="2021-06-02T00:00:00"/>
    <n v="6"/>
    <x v="2"/>
    <s v="Laura Brooks"/>
    <s v="Vice President of Marketing and eCommerce"/>
    <s v="Solid Gold Pet"/>
    <x v="3"/>
    <s v="America"/>
    <s v="Missouri"/>
    <s v="Personal"/>
    <s v="No inmail sent"/>
    <x v="1"/>
    <m/>
    <m/>
    <n v="0"/>
    <m/>
    <m/>
    <m/>
    <m/>
    <m/>
    <m/>
    <m/>
    <m/>
    <m/>
  </r>
  <r>
    <n v="7872"/>
    <d v="2021-04-15T00:00:00"/>
    <n v="4"/>
    <x v="3"/>
    <s v="Kanika Harjai"/>
    <s v="Senior Lead, Marketing Data Science"/>
    <s v="Bank of the West"/>
    <x v="10"/>
    <s v="America"/>
    <s v="California"/>
    <s v="Ramla's"/>
    <s v="No inmail sent"/>
    <x v="1"/>
    <m/>
    <m/>
    <n v="0"/>
    <m/>
    <m/>
    <m/>
    <m/>
    <m/>
    <m/>
    <m/>
    <m/>
    <m/>
  </r>
  <r>
    <n v="7873"/>
    <d v="2021-06-02T00:00:00"/>
    <n v="6"/>
    <x v="2"/>
    <s v="Jeanine Lewis Canales"/>
    <s v="Vice President of Brand Management"/>
    <s v="Bumble Bee Seafoods"/>
    <x v="3"/>
    <s v="America"/>
    <s v="Florida"/>
    <s v="Personal"/>
    <s v="No inmail sent"/>
    <x v="1"/>
    <m/>
    <m/>
    <n v="0"/>
    <m/>
    <m/>
    <m/>
    <m/>
    <m/>
    <m/>
    <m/>
    <m/>
    <m/>
  </r>
  <r>
    <n v="7874"/>
    <d v="2021-06-02T00:00:00"/>
    <n v="6"/>
    <x v="2"/>
    <s v="John Webster"/>
    <s v="Director Of Marketing and Product Development - Indoor Furniture"/>
    <s v="COSCO Products"/>
    <x v="3"/>
    <s v="America"/>
    <s v="Indiana"/>
    <s v="Ramla's"/>
    <s v="No inmail sent"/>
    <x v="0"/>
    <d v="2021-06-04T00:00:00"/>
    <d v="2021-09-24T00:00:00"/>
    <m/>
    <n v="1"/>
    <n v="173"/>
    <m/>
    <m/>
    <m/>
    <m/>
    <m/>
    <m/>
    <m/>
  </r>
  <r>
    <n v="7875"/>
    <d v="2021-04-16T00:00:00"/>
    <n v="4"/>
    <x v="3"/>
    <s v="Joli Murtha"/>
    <s v="Director, Media and Optimizations"/>
    <s v="SunTrust"/>
    <x v="10"/>
    <s v="America"/>
    <s v="Georgia"/>
    <s v="Ramla's"/>
    <s v="9/16/2021"/>
    <x v="1"/>
    <m/>
    <m/>
    <n v="0"/>
    <m/>
    <m/>
    <m/>
    <m/>
    <m/>
    <m/>
    <m/>
    <m/>
    <m/>
  </r>
  <r>
    <n v="7876"/>
    <d v="2021-04-16T00:00:00"/>
    <n v="4"/>
    <x v="3"/>
    <s v="Doug Boyd"/>
    <s v="International Data and Technology"/>
    <s v="Vanguard"/>
    <x v="10"/>
    <s v="America"/>
    <s v="Pennsylvania"/>
    <s v="Ramla's"/>
    <s v="No inmail sent"/>
    <x v="1"/>
    <m/>
    <m/>
    <n v="0"/>
    <m/>
    <m/>
    <m/>
    <m/>
    <m/>
    <m/>
    <m/>
    <m/>
    <m/>
  </r>
  <r>
    <n v="7877"/>
    <d v="2021-06-03T00:00:00"/>
    <n v="6"/>
    <x v="3"/>
    <s v="Virginia Wheway"/>
    <s v="Vice President , Data and Analytics"/>
    <s v="Koala"/>
    <x v="0"/>
    <s v="Australia"/>
    <s v="Australia"/>
    <s v="Personal"/>
    <s v="No inmail sent"/>
    <x v="1"/>
    <m/>
    <m/>
    <n v="0"/>
    <m/>
    <m/>
    <m/>
    <m/>
    <m/>
    <m/>
    <m/>
    <m/>
    <s v="invite sent from fatma's account"/>
  </r>
  <r>
    <n v="7878"/>
    <d v="2021-05-06T00:00:00"/>
    <n v="5"/>
    <x v="2"/>
    <s v="Philip Long"/>
    <s v="Global Director - Marketing Technology Platforms"/>
    <s v="Unilever"/>
    <x v="3"/>
    <s v="Europe"/>
    <s v="United Kingdom"/>
    <s v="Ramla's"/>
    <s v="No inmail sent"/>
    <x v="1"/>
    <m/>
    <m/>
    <n v="0"/>
    <m/>
    <m/>
    <m/>
    <m/>
    <m/>
    <m/>
    <m/>
    <m/>
    <s v="Not Relevant"/>
  </r>
  <r>
    <n v="7879"/>
    <d v="2021-04-16T00:00:00"/>
    <n v="4"/>
    <x v="3"/>
    <s v="Igor Vladimirovskiy"/>
    <s v="Director of Analytics and Bid Intelligence"/>
    <s v="Rooms To Go"/>
    <x v="0"/>
    <s v="America"/>
    <s v="Georgia"/>
    <s v="Ramla's"/>
    <s v="No inmail sent"/>
    <x v="0"/>
    <d v="2021-04-20T00:00:00"/>
    <d v="2022-02-21T00:00:00"/>
    <n v="2"/>
    <m/>
    <m/>
    <m/>
    <m/>
    <m/>
    <m/>
    <m/>
    <m/>
    <m/>
  </r>
  <r>
    <n v="7880"/>
    <d v="2021-06-03T00:00:00"/>
    <n v="6"/>
    <x v="3"/>
    <s v="Alexandre Martin"/>
    <s v="Vice President, Strategy and Analytics"/>
    <s v="ALDO"/>
    <x v="0"/>
    <s v="America"/>
    <s v="Canada "/>
    <s v="Personal"/>
    <s v="No inmail sent"/>
    <x v="1"/>
    <m/>
    <m/>
    <n v="0"/>
    <m/>
    <m/>
    <m/>
    <m/>
    <m/>
    <m/>
    <m/>
    <m/>
    <s v="invite sent from fatma's account"/>
  </r>
  <r>
    <n v="7881"/>
    <d v="2021-04-16T00:00:00"/>
    <n v="4"/>
    <x v="3"/>
    <s v="Jenna Zimmerman"/>
    <s v="Senior Manager, Analytics &amp; Insights"/>
    <s v="Procter &amp; Gamble"/>
    <x v="3"/>
    <s v="America"/>
    <s v="Ohio"/>
    <s v="Ramla's"/>
    <s v="No inmail sent"/>
    <x v="2"/>
    <m/>
    <m/>
    <n v="0"/>
    <m/>
    <m/>
    <m/>
    <m/>
    <m/>
    <m/>
    <m/>
    <m/>
    <m/>
  </r>
  <r>
    <n v="7882"/>
    <d v="2021-06-03T00:00:00"/>
    <n v="6"/>
    <x v="3"/>
    <s v="Steve Robertson"/>
    <s v="Vice President of Planning and Analytics"/>
    <s v="J.Hilburn"/>
    <x v="0"/>
    <s v="America"/>
    <s v="Texas"/>
    <s v="Personal"/>
    <s v="No inmail sent"/>
    <x v="1"/>
    <m/>
    <m/>
    <n v="0"/>
    <m/>
    <m/>
    <m/>
    <m/>
    <m/>
    <m/>
    <m/>
    <m/>
    <s v="invite sent from fatma's account"/>
  </r>
  <r>
    <n v="7883"/>
    <d v="2021-06-03T00:00:00"/>
    <n v="6"/>
    <x v="3"/>
    <s v="Vimal Kohli"/>
    <s v="VP &amp; GM/ Head of Data Science &amp; Analytics"/>
    <s v="The Gap"/>
    <x v="0"/>
    <s v="America"/>
    <s v="California"/>
    <s v="Personal"/>
    <s v="No inmail sent"/>
    <x v="1"/>
    <m/>
    <m/>
    <n v="0"/>
    <m/>
    <m/>
    <m/>
    <m/>
    <m/>
    <m/>
    <m/>
    <m/>
    <s v="invite sent from fatma's account"/>
  </r>
  <r>
    <n v="7884"/>
    <d v="2021-04-16T00:00:00"/>
    <n v="4"/>
    <x v="3"/>
    <s v="Dharini Balasubramanian"/>
    <s v="Web and Operational Insights Manager, Stanley Security "/>
    <s v="Stanley Black &amp; Decker, Inc."/>
    <x v="3"/>
    <s v="America"/>
    <s v="California"/>
    <s v="Ramla's"/>
    <s v="No inmail sent"/>
    <x v="0"/>
    <d v="2021-04-27T00:00:00"/>
    <d v="2022-02-21T00:00:00"/>
    <n v="2"/>
    <m/>
    <m/>
    <m/>
    <m/>
    <m/>
    <m/>
    <m/>
    <m/>
    <m/>
  </r>
  <r>
    <n v="7885"/>
    <d v="2021-04-16T00:00:00"/>
    <n v="4"/>
    <x v="3"/>
    <s v="Townes Maxwell"/>
    <s v="NA Consumer Marketing Strategic Analytics Lead"/>
    <s v="Dell Technologies"/>
    <x v="3"/>
    <s v="America"/>
    <s v="Texas"/>
    <s v="Ramla's"/>
    <s v="No inmail sent"/>
    <x v="0"/>
    <d v="2021-05-17T00:00:00"/>
    <d v="2021-05-24T00:00:00"/>
    <n v="5"/>
    <m/>
    <m/>
    <s v="Neutral"/>
    <d v="2021-05-24T00:00:00"/>
    <m/>
    <m/>
    <m/>
    <m/>
    <m/>
  </r>
  <r>
    <n v="7886"/>
    <d v="2021-06-03T00:00:00"/>
    <n v="6"/>
    <x v="3"/>
    <s v="Ginger Haughney"/>
    <s v="VP of Marketing"/>
    <s v="KNACKSHOPS.COM"/>
    <x v="4"/>
    <s v="America"/>
    <s v="Washington"/>
    <s v="Personal"/>
    <s v="No inmail sent"/>
    <x v="1"/>
    <m/>
    <m/>
    <n v="0"/>
    <m/>
    <m/>
    <m/>
    <m/>
    <m/>
    <m/>
    <m/>
    <m/>
    <s v="invite sent from fatma's account"/>
  </r>
  <r>
    <n v="7887"/>
    <d v="2021-06-03T00:00:00"/>
    <n v="6"/>
    <x v="3"/>
    <s v="Peter Sloterdyk"/>
    <s v="Global Chief Marketing &amp; Technology Officer"/>
    <s v="Koala  "/>
    <x v="0"/>
    <s v="America"/>
    <s v="Colorado"/>
    <s v="Personal"/>
    <s v="No inmail sent"/>
    <x v="1"/>
    <m/>
    <m/>
    <n v="0"/>
    <m/>
    <m/>
    <m/>
    <m/>
    <m/>
    <m/>
    <m/>
    <m/>
    <s v="invite sent from fatma's account"/>
  </r>
  <r>
    <n v="7888"/>
    <d v="2021-04-16T00:00:00"/>
    <n v="4"/>
    <x v="3"/>
    <s v="Erich Meier"/>
    <s v="Senior Account Manager"/>
    <s v="BRUNNERWORKS"/>
    <x v="1"/>
    <s v="America"/>
    <s v="Georgia"/>
    <s v="Ramla's"/>
    <s v="No inmail sent"/>
    <x v="0"/>
    <d v="2021-04-27T00:00:00"/>
    <d v="2022-01-25T00:00:00"/>
    <n v="1"/>
    <m/>
    <m/>
    <s v="Neutral"/>
    <d v="2022-01-26T00:00:00"/>
    <m/>
    <m/>
    <m/>
    <m/>
    <m/>
  </r>
  <r>
    <n v="7889"/>
    <d v="2021-05-06T00:00:00"/>
    <n v="5"/>
    <x v="2"/>
    <s v="Rob Marcus"/>
    <s v="Consumer Experience Director Northern Europe Hub"/>
    <s v="Colgate-Palmolive"/>
    <x v="3"/>
    <s v="Europe"/>
    <s v="United Kingdom"/>
    <s v="Ramla's"/>
    <s v="No inmail sent"/>
    <x v="1"/>
    <m/>
    <m/>
    <n v="0"/>
    <m/>
    <m/>
    <m/>
    <m/>
    <m/>
    <m/>
    <m/>
    <m/>
    <s v="Not Relevant"/>
  </r>
  <r>
    <n v="7890"/>
    <d v="2021-06-03T00:00:00"/>
    <n v="6"/>
    <x v="3"/>
    <s v="Tiffany Cooley"/>
    <s v="Chief Marketing Officer"/>
    <s v="Wantable"/>
    <x v="0"/>
    <s v="America"/>
    <s v="Wisconsin"/>
    <s v="Personal"/>
    <s v="No inmail sent"/>
    <x v="1"/>
    <m/>
    <m/>
    <n v="0"/>
    <m/>
    <m/>
    <m/>
    <m/>
    <m/>
    <m/>
    <m/>
    <m/>
    <s v="invite sent from fatma's account"/>
  </r>
  <r>
    <n v="7891"/>
    <d v="2021-06-03T00:00:00"/>
    <n v="6"/>
    <x v="3"/>
    <s v="Aileen Bilyeu"/>
    <s v="Vice President, Marketing"/>
    <s v="Pet Supermarket"/>
    <x v="0"/>
    <s v="America"/>
    <s v="Florida"/>
    <s v="Personal"/>
    <s v="No inmail sent"/>
    <x v="1"/>
    <m/>
    <m/>
    <n v="0"/>
    <m/>
    <m/>
    <m/>
    <m/>
    <m/>
    <m/>
    <m/>
    <m/>
    <s v="invite sent from fatma's account"/>
  </r>
  <r>
    <n v="7892"/>
    <d v="2021-04-16T00:00:00"/>
    <n v="4"/>
    <x v="3"/>
    <s v="Demos Ioannou"/>
    <s v="Principal"/>
    <s v="INSIGHT2PROFIT"/>
    <x v="1"/>
    <s v="America"/>
    <s v="Ohio"/>
    <s v="Ramla's"/>
    <s v="No inmail sent"/>
    <x v="0"/>
    <d v="2021-04-20T00:00:00"/>
    <d v="2021-07-27T00:00:00"/>
    <n v="7"/>
    <m/>
    <m/>
    <s v="Negative"/>
    <d v="2021-07-28T00:00:00"/>
    <m/>
    <m/>
    <m/>
    <m/>
    <m/>
  </r>
  <r>
    <n v="7893"/>
    <d v="2021-05-06T00:00:00"/>
    <n v="5"/>
    <x v="2"/>
    <s v="Thomas Knight"/>
    <s v="Senior Marketing Planning &amp; Performance Manager"/>
    <s v="The LEGO Group"/>
    <x v="0"/>
    <s v="Europe"/>
    <s v="United Kingdom"/>
    <s v="Ramla's"/>
    <s v="9/20/21"/>
    <x v="1"/>
    <m/>
    <m/>
    <n v="0"/>
    <m/>
    <m/>
    <m/>
    <m/>
    <m/>
    <m/>
    <m/>
    <m/>
    <s v="Not Relevant"/>
  </r>
  <r>
    <n v="7894"/>
    <d v="2021-06-03T00:00:00"/>
    <n v="6"/>
    <x v="3"/>
    <s v="Sean Norris"/>
    <s v="Chief Data &amp; Analytics Officer"/>
    <s v="Jollyes"/>
    <x v="0"/>
    <s v="Australia"/>
    <s v="New Zealand"/>
    <s v="Personal"/>
    <s v="No inmail sent"/>
    <x v="1"/>
    <m/>
    <m/>
    <n v="0"/>
    <m/>
    <m/>
    <m/>
    <m/>
    <m/>
    <m/>
    <m/>
    <m/>
    <s v="invite sent from fatma's account"/>
  </r>
  <r>
    <n v="7895"/>
    <d v="2021-06-03T00:00:00"/>
    <n v="6"/>
    <x v="3"/>
    <s v="Eric Wiegand"/>
    <s v="Chief Analytics Officer"/>
    <s v="Bed Bath &amp; Beyond"/>
    <x v="0"/>
    <s v="America"/>
    <s v="Ohio"/>
    <s v="Personal"/>
    <s v="No inmail sent"/>
    <x v="0"/>
    <d v="2021-07-23T00:00:00"/>
    <d v="2021-11-09T00:00:00"/>
    <n v="11"/>
    <m/>
    <m/>
    <m/>
    <m/>
    <m/>
    <m/>
    <m/>
    <m/>
    <s v="invite sent from fatma's account"/>
  </r>
  <r>
    <n v="7896"/>
    <d v="2021-06-03T00:00:00"/>
    <n v="6"/>
    <x v="2"/>
    <s v="Rowan Luckie"/>
    <s v="Global Digital Director"/>
    <s v="Molton Brown"/>
    <x v="0"/>
    <s v="Europe"/>
    <s v="United Kingdom"/>
    <s v="Personal"/>
    <s v="No inmail sent"/>
    <x v="1"/>
    <m/>
    <m/>
    <n v="0"/>
    <m/>
    <m/>
    <m/>
    <m/>
    <m/>
    <m/>
    <m/>
    <m/>
    <s v="Connection sent from personal account"/>
  </r>
  <r>
    <n v="7897"/>
    <d v="2019-10-01T00:00:00"/>
    <n v="10"/>
    <x v="2"/>
    <s v="David Diez Mocha"/>
    <s v="Marketing Director and Product Development"/>
    <s v="UNUNUZI"/>
    <x v="1"/>
    <s v="Europe"/>
    <s v="Spain"/>
    <m/>
    <s v="No inmail sent"/>
    <x v="0"/>
    <d v="2019-09-01T00:00:00"/>
    <m/>
    <n v="0"/>
    <m/>
    <m/>
    <s v="Negative"/>
    <m/>
    <m/>
    <m/>
    <m/>
    <m/>
    <s v="They are working with our own methodology and modelling platform"/>
  </r>
  <r>
    <n v="7898"/>
    <n v="2019"/>
    <n v="7"/>
    <x v="2"/>
    <s v="Rhys Jones"/>
    <s v="Marketing ROI Effectiveness"/>
    <s v="Retail Alchemy Limited"/>
    <x v="1"/>
    <s v="Europe"/>
    <s v="United Kingdom"/>
    <m/>
    <s v="No inmail sent"/>
    <x v="1"/>
    <m/>
    <m/>
    <n v="0"/>
    <m/>
    <m/>
    <m/>
    <m/>
    <s v="rhys.jones@retailalchemy.co.uk"/>
    <s v="reply.io"/>
    <s v="Delivered"/>
    <d v="2020-10-01T00:00:00"/>
    <m/>
  </r>
  <r>
    <n v="7899"/>
    <d v="2021-04-16T00:00:00"/>
    <n v="4"/>
    <x v="3"/>
    <s v="Audrey Berger"/>
    <s v="Managing Principal"/>
    <s v="Quadratic"/>
    <x v="1"/>
    <s v="America"/>
    <s v="Texas"/>
    <s v="Ramla's"/>
    <s v="No inmail sent"/>
    <x v="0"/>
    <d v="2021-04-20T00:00:00"/>
    <d v="2022-01-25T00:00:00"/>
    <n v="1"/>
    <m/>
    <m/>
    <m/>
    <m/>
    <m/>
    <m/>
    <m/>
    <m/>
    <m/>
  </r>
  <r>
    <n v="7900"/>
    <n v="2019"/>
    <n v="7"/>
    <x v="2"/>
    <s v="Nikhil Kishore"/>
    <s v="Marketing Analytics Practice Lead"/>
    <s v="ZEE5"/>
    <x v="15"/>
    <m/>
    <m/>
    <m/>
    <s v="No inmail sent"/>
    <x v="1"/>
    <m/>
    <m/>
    <n v="0"/>
    <m/>
    <m/>
    <m/>
    <m/>
    <m/>
    <m/>
    <m/>
    <m/>
    <m/>
  </r>
  <r>
    <n v="7901"/>
    <d v="2021-04-16T00:00:00"/>
    <n v="4"/>
    <x v="3"/>
    <s v="Zi Jian Khor"/>
    <s v="Director, Data Science"/>
    <s v="UM Worldwide"/>
    <x v="1"/>
    <s v="America"/>
    <s v="California"/>
    <s v="Ramla's"/>
    <s v="No inmail sent"/>
    <x v="0"/>
    <d v="2021-04-20T00:00:00"/>
    <m/>
    <n v="0"/>
    <m/>
    <m/>
    <s v="Neutral"/>
    <d v="2021-04-20T00:00:00"/>
    <m/>
    <m/>
    <m/>
    <m/>
    <m/>
  </r>
  <r>
    <n v="7902"/>
    <d v="2021-04-16T00:00:00"/>
    <n v="4"/>
    <x v="3"/>
    <s v="Allison Olson"/>
    <s v="Vice President of Marketing Analytics"/>
    <s v="Rain the Growth Agency"/>
    <x v="1"/>
    <s v="America"/>
    <s v="Oregon"/>
    <s v="Ramla's"/>
    <s v="No inmail sent"/>
    <x v="0"/>
    <d v="2021-04-21T00:00:00"/>
    <d v="2022-01-25T00:00:00"/>
    <n v="1"/>
    <m/>
    <m/>
    <m/>
    <m/>
    <m/>
    <m/>
    <m/>
    <m/>
    <m/>
  </r>
  <r>
    <n v="7903"/>
    <d v="2021-04-16T00:00:00"/>
    <n v="4"/>
    <x v="3"/>
    <s v="Celeste Root"/>
    <s v="Vice President - Paid Media Planning &amp; Buying"/>
    <s v="Weber Shandwick"/>
    <x v="1"/>
    <s v="America"/>
    <s v="Virginia"/>
    <s v="Ramla's"/>
    <s v="No inmail sent"/>
    <x v="2"/>
    <m/>
    <m/>
    <n v="0"/>
    <m/>
    <m/>
    <m/>
    <m/>
    <m/>
    <m/>
    <m/>
    <m/>
    <m/>
  </r>
  <r>
    <n v="7904"/>
    <d v="2021-04-16T00:00:00"/>
    <n v="4"/>
    <x v="3"/>
    <s v="Giancarlo Salazar-Caicedo"/>
    <s v="Data Analyst"/>
    <s v="econometricus"/>
    <x v="5"/>
    <s v="America"/>
    <s v="Connecticut"/>
    <s v="Ramla's"/>
    <s v="No inmail sent"/>
    <x v="0"/>
    <d v="2021-04-21T00:00:00"/>
    <d v="2022-03-10T00:00:00"/>
    <n v="3"/>
    <m/>
    <m/>
    <s v="Positive"/>
    <d v="2022-02-21T00:00:00"/>
    <m/>
    <m/>
    <m/>
    <m/>
    <m/>
  </r>
  <r>
    <n v="7905"/>
    <d v="2021-04-16T00:00:00"/>
    <n v="4"/>
    <x v="3"/>
    <s v="Kathi Stevens"/>
    <s v="Vice President"/>
    <s v="Empower"/>
    <x v="1"/>
    <s v="America"/>
    <s v="Ohio"/>
    <s v="Ramla's"/>
    <s v="No inmail sent"/>
    <x v="1"/>
    <m/>
    <m/>
    <n v="0"/>
    <m/>
    <m/>
    <m/>
    <m/>
    <m/>
    <m/>
    <m/>
    <m/>
    <m/>
  </r>
  <r>
    <n v="7906"/>
    <d v="2021-04-16T00:00:00"/>
    <n v="4"/>
    <x v="3"/>
    <s v="Jospeh Gonzalez"/>
    <s v="Senior Director, Modeling"/>
    <s v="Constant Analytics"/>
    <x v="5"/>
    <s v="America"/>
    <s v="Georgia"/>
    <s v="Ramla's"/>
    <s v="No inmail sent"/>
    <x v="1"/>
    <m/>
    <m/>
    <n v="0"/>
    <m/>
    <m/>
    <m/>
    <m/>
    <m/>
    <m/>
    <m/>
    <m/>
    <m/>
  </r>
  <r>
    <n v="7907"/>
    <d v="2021-04-16T00:00:00"/>
    <n v="4"/>
    <x v="3"/>
    <s v="Anjali Midha"/>
    <s v="CEO &amp; Co-founder"/>
    <s v="Diesel Labs"/>
    <x v="1"/>
    <s v="America"/>
    <s v="Massachusetts"/>
    <s v="Ramla's"/>
    <s v="No inmail sent"/>
    <x v="1"/>
    <m/>
    <m/>
    <n v="0"/>
    <m/>
    <m/>
    <m/>
    <m/>
    <m/>
    <m/>
    <m/>
    <m/>
    <m/>
  </r>
  <r>
    <n v="7908"/>
    <d v="2021-04-16T00:00:00"/>
    <n v="4"/>
    <x v="3"/>
    <s v="Sai Saranya Kotamreddy"/>
    <s v="Business Analyst"/>
    <s v="Amazon"/>
    <x v="18"/>
    <s v="America"/>
    <s v="Washington"/>
    <s v="Ramla's"/>
    <s v="No inmail sent"/>
    <x v="0"/>
    <d v="2021-08-27T00:00:00"/>
    <d v="2021-10-11T00:00:00"/>
    <n v="10"/>
    <m/>
    <m/>
    <s v="Negative"/>
    <d v="2021-11-03T00:00:00"/>
    <m/>
    <m/>
    <m/>
    <m/>
    <m/>
  </r>
  <r>
    <n v="7909"/>
    <d v="2021-04-16T00:00:00"/>
    <n v="4"/>
    <x v="3"/>
    <s v="Jennifer Redmond"/>
    <s v="Senior Media &amp; Ecommerce Manager"/>
    <s v="Perfetti Van Melle"/>
    <x v="3"/>
    <s v="America"/>
    <s v="Ohio"/>
    <s v="Ramla's"/>
    <s v="No inmail sent"/>
    <x v="1"/>
    <m/>
    <m/>
    <n v="0"/>
    <m/>
    <m/>
    <m/>
    <m/>
    <m/>
    <m/>
    <m/>
    <m/>
    <m/>
  </r>
  <r>
    <n v="7910"/>
    <d v="2021-09-01T00:00:00"/>
    <m/>
    <x v="3"/>
    <s v="Connor Lahood"/>
    <s v="Marketing Analytics Consultant"/>
    <s v="Farmers Insurance"/>
    <x v="10"/>
    <s v="America"/>
    <s v="California"/>
    <s v="Personal"/>
    <s v="No inmail sent"/>
    <x v="1"/>
    <m/>
    <m/>
    <m/>
    <m/>
    <m/>
    <m/>
    <m/>
    <m/>
    <m/>
    <m/>
    <m/>
    <m/>
  </r>
  <r>
    <n v="7911"/>
    <d v="2021-04-16T00:00:00"/>
    <n v="4"/>
    <x v="3"/>
    <s v="Aditya kumar"/>
    <s v="Senior Manager - Data Science"/>
    <s v="EXL"/>
    <x v="7"/>
    <s v="America"/>
    <s v="New Jersey"/>
    <s v="Ramla's"/>
    <s v="No inmail sent"/>
    <x v="0"/>
    <d v="2021-04-20T00:00:00"/>
    <d v="2021-04-26T00:00:00"/>
    <n v="4"/>
    <m/>
    <m/>
    <s v="Neutral"/>
    <d v="2021-04-26T00:00:00"/>
    <m/>
    <m/>
    <m/>
    <m/>
    <m/>
  </r>
  <r>
    <n v="7912"/>
    <d v="2021-04-16T00:00:00"/>
    <n v="4"/>
    <x v="3"/>
    <s v="Nadeem Syed"/>
    <s v="Head of Consumer Broadband Finance"/>
    <s v="AT&amp;T"/>
    <x v="16"/>
    <s v="America"/>
    <s v="California"/>
    <s v="Ramla's"/>
    <s v="No inmail sent"/>
    <x v="2"/>
    <m/>
    <m/>
    <n v="0"/>
    <m/>
    <m/>
    <s v="Negative"/>
    <d v="2021-11-04T00:00:00"/>
    <m/>
    <m/>
    <m/>
    <m/>
    <m/>
  </r>
  <r>
    <n v="7913"/>
    <d v="2021-04-16T00:00:00"/>
    <n v="4"/>
    <x v="3"/>
    <s v="Jacky (Yang) Yuan"/>
    <s v="Predictive &amp; Prescriptive Analytics Consultant, Media Mix Modeling"/>
    <s v="Verizon"/>
    <x v="7"/>
    <s v="America"/>
    <s v="New York"/>
    <s v="Ramla's"/>
    <s v="No inmail sent"/>
    <x v="0"/>
    <d v="2021-04-20T00:00:00"/>
    <d v="2022-02-23T00:00:00"/>
    <n v="2"/>
    <m/>
    <m/>
    <s v="Positive_FS"/>
    <m/>
    <m/>
    <m/>
    <m/>
    <m/>
    <m/>
  </r>
  <r>
    <n v="7914"/>
    <d v="2021-04-16T00:00:00"/>
    <n v="4"/>
    <x v="3"/>
    <s v="Jesse Braunstein"/>
    <s v="Director of Client Analytics"/>
    <s v="(m)PHASIZE"/>
    <x v="5"/>
    <s v="America"/>
    <s v="New York"/>
    <s v="Ramla's"/>
    <s v="No inmail sent"/>
    <x v="0"/>
    <d v="2021-04-20T00:00:00"/>
    <m/>
    <n v="0"/>
    <m/>
    <m/>
    <s v="Negative"/>
    <d v="2021-04-26T00:00:00"/>
    <m/>
    <m/>
    <m/>
    <m/>
    <m/>
  </r>
  <r>
    <n v="7915"/>
    <d v="2021-04-16T00:00:00"/>
    <n v="4"/>
    <x v="3"/>
    <s v="Joseph Gonzalez"/>
    <s v="Senior Director, Modeling"/>
    <s v="Constant Analytics, Inc."/>
    <x v="5"/>
    <s v="America"/>
    <s v="Georgia"/>
    <s v="Ramla's"/>
    <s v="No inmail sent"/>
    <x v="0"/>
    <d v="2021-04-20T00:00:00"/>
    <d v="2021-04-26T00:00:00"/>
    <n v="4"/>
    <m/>
    <m/>
    <s v="Negative"/>
    <d v="2021-04-26T00:00:00"/>
    <m/>
    <m/>
    <m/>
    <m/>
    <m/>
  </r>
  <r>
    <n v="7916"/>
    <d v="2021-04-16T00:00:00"/>
    <n v="4"/>
    <x v="3"/>
    <s v="Amrit Sinha"/>
    <s v="Regional Head, Data Science Programs"/>
    <s v="Tredence Inc."/>
    <x v="5"/>
    <s v="America"/>
    <s v="New York"/>
    <s v="Ramla's"/>
    <s v="No inmail sent"/>
    <x v="0"/>
    <d v="2021-04-20T00:00:00"/>
    <d v="2022-01-25T00:00:00"/>
    <n v="1"/>
    <m/>
    <m/>
    <m/>
    <m/>
    <m/>
    <m/>
    <m/>
    <m/>
    <m/>
  </r>
  <r>
    <n v="7917"/>
    <d v="2021-04-16T00:00:00"/>
    <n v="4"/>
    <x v="3"/>
    <s v="Chris Potts"/>
    <s v="AVP, Global Head of Marketing Analytics"/>
    <s v="Manulife"/>
    <x v="10"/>
    <s v="America"/>
    <s v="Boston"/>
    <s v="Ramla's"/>
    <s v="No inmail sent"/>
    <x v="0"/>
    <d v="2021-04-20T00:00:00"/>
    <d v="2021-04-28T00:00:00"/>
    <n v="4"/>
    <m/>
    <m/>
    <s v="Neutral"/>
    <d v="2021-04-30T00:00:00"/>
    <m/>
    <m/>
    <m/>
    <m/>
    <s v="they have their tools currently"/>
  </r>
  <r>
    <n v="7918"/>
    <d v="2021-04-16T00:00:00"/>
    <n v="4"/>
    <x v="2"/>
    <s v="Arthur Mueller"/>
    <s v="Sr Data Scientist"/>
    <s v="Northwestern Mutual"/>
    <x v="10"/>
    <s v="America"/>
    <s v="Wisconsin"/>
    <s v="Ramla's"/>
    <s v="No inmail sent"/>
    <x v="0"/>
    <d v="2021-04-19T00:00:00"/>
    <d v="2021-07-08T00:00:00"/>
    <n v="7"/>
    <m/>
    <m/>
    <m/>
    <m/>
    <m/>
    <m/>
    <m/>
    <m/>
    <s v="LI message sent"/>
  </r>
  <r>
    <n v="7919"/>
    <d v="2021-04-16T00:00:00"/>
    <n v="4"/>
    <x v="2"/>
    <s v="Debalina Gupta"/>
    <s v="Senior Lead, Artificial Intelligence Centre of Excellence"/>
    <s v="Fidelity Investments"/>
    <x v="10"/>
    <s v="Asia"/>
    <s v="India"/>
    <s v="Ramla's"/>
    <s v="No inmail sent"/>
    <x v="0"/>
    <d v="2021-04-19T00:00:00"/>
    <d v="2021-07-02T00:00:00"/>
    <n v="7"/>
    <m/>
    <m/>
    <m/>
    <m/>
    <m/>
    <m/>
    <m/>
    <m/>
    <s v="LI message sent"/>
  </r>
  <r>
    <n v="7920"/>
    <d v="2021-04-16T00:00:00"/>
    <n v="4"/>
    <x v="2"/>
    <s v="Scott Madarik"/>
    <s v="Director of Data Science &amp; Analytics"/>
    <s v="CareCentrix"/>
    <x v="13"/>
    <s v="America"/>
    <s v="Wisconsin"/>
    <s v="Ramla's"/>
    <s v="No inmail sent"/>
    <x v="0"/>
    <d v="2021-04-19T00:00:00"/>
    <d v="2021-07-02T00:00:00"/>
    <n v="7"/>
    <m/>
    <m/>
    <m/>
    <m/>
    <m/>
    <m/>
    <m/>
    <m/>
    <s v="LI message sent"/>
  </r>
  <r>
    <n v="7921"/>
    <d v="2021-04-16T00:00:00"/>
    <n v="4"/>
    <x v="2"/>
    <s v="Lulu Shen"/>
    <s v="Analyst, Data Analytics"/>
    <s v=" Prudential Financial"/>
    <x v="10"/>
    <s v="America"/>
    <s v="New York"/>
    <s v="Ramla's"/>
    <s v="No inmail sent"/>
    <x v="0"/>
    <d v="2021-04-19T00:00:00"/>
    <d v="2021-07-02T00:00:00"/>
    <n v="7"/>
    <m/>
    <m/>
    <m/>
    <m/>
    <m/>
    <m/>
    <m/>
    <m/>
    <s v="LI message sent"/>
  </r>
  <r>
    <n v="7922"/>
    <d v="2021-04-16T00:00:00"/>
    <n v="4"/>
    <x v="2"/>
    <s v="David Dreytser"/>
    <s v="Senior Manager: Marketing &amp; Financial Strategy"/>
    <s v="Discover Financial Services"/>
    <x v="10"/>
    <s v="America"/>
    <s v="Chicago"/>
    <s v="Ramla's"/>
    <s v="No inmail sent"/>
    <x v="0"/>
    <d v="2021-04-19T00:00:00"/>
    <d v="2021-07-02T00:00:00"/>
    <n v="7"/>
    <m/>
    <m/>
    <m/>
    <m/>
    <m/>
    <m/>
    <m/>
    <m/>
    <s v="LI message sent"/>
  </r>
  <r>
    <n v="7923"/>
    <d v="2021-04-16T00:00:00"/>
    <n v="4"/>
    <x v="2"/>
    <s v="Alan Gorenstein"/>
    <s v="Executive Director"/>
    <s v="J.P. Morgan Asset Management"/>
    <x v="10"/>
    <s v="America"/>
    <s v="New York"/>
    <s v="Ramla's"/>
    <s v="No inmail sent"/>
    <x v="0"/>
    <d v="2021-04-19T00:00:00"/>
    <d v="2021-07-02T00:00:00"/>
    <n v="7"/>
    <m/>
    <m/>
    <m/>
    <m/>
    <m/>
    <m/>
    <m/>
    <m/>
    <s v="LI message sent"/>
  </r>
  <r>
    <n v="7924"/>
    <d v="2021-04-16T00:00:00"/>
    <n v="4"/>
    <x v="2"/>
    <s v="Matthew J. Triggs"/>
    <s v="Analytics Consultant"/>
    <s v="Jaywing"/>
    <x v="5"/>
    <s v="Europe"/>
    <s v="United Kingdom"/>
    <s v="Ramla's"/>
    <s v="No inmail sent"/>
    <x v="0"/>
    <d v="2021-04-19T00:00:00"/>
    <d v="2021-07-08T00:00:00"/>
    <n v="7"/>
    <m/>
    <m/>
    <m/>
    <m/>
    <m/>
    <m/>
    <m/>
    <m/>
    <s v="LI message sent"/>
  </r>
  <r>
    <n v="7925"/>
    <d v="2021-04-16T00:00:00"/>
    <n v="4"/>
    <x v="2"/>
    <s v="Nikhil Kohli"/>
    <s v="Data Scientist"/>
    <s v="Fidelity Investments"/>
    <x v="10"/>
    <s v="America"/>
    <s v="Chicago"/>
    <s v="Ramla's"/>
    <s v="No inmail sent"/>
    <x v="0"/>
    <d v="2021-04-19T00:00:00"/>
    <d v="2021-05-17T00:00:00"/>
    <n v="5"/>
    <m/>
    <m/>
    <s v="Positive_FS"/>
    <d v="2021-04-20T00:00:00"/>
    <m/>
    <m/>
    <m/>
    <m/>
    <s v="He is interested "/>
  </r>
  <r>
    <n v="7926"/>
    <d v="2021-04-16T00:00:00"/>
    <n v="4"/>
    <x v="2"/>
    <s v="Jonathan Gazave"/>
    <s v="Senior Consultant"/>
    <s v="Gazave Consulting"/>
    <x v="2"/>
    <s v="America"/>
    <s v="California"/>
    <s v="Ramla's"/>
    <s v="No inmail sent"/>
    <x v="0"/>
    <d v="2021-04-19T00:00:00"/>
    <d v="2021-07-02T00:00:00"/>
    <n v="7"/>
    <m/>
    <m/>
    <m/>
    <m/>
    <m/>
    <m/>
    <m/>
    <m/>
    <m/>
  </r>
  <r>
    <n v="7927"/>
    <d v="2021-04-16T00:00:00"/>
    <n v="4"/>
    <x v="2"/>
    <s v="Benjamin Gillham"/>
    <s v="Sr. Manager Marketing Analytics"/>
    <s v="Nestlé Purina North America"/>
    <x v="3"/>
    <s v="America"/>
    <s v="Missouri"/>
    <s v="Ramla's"/>
    <s v="No inmail sent"/>
    <x v="1"/>
    <m/>
    <m/>
    <n v="0"/>
    <m/>
    <m/>
    <m/>
    <m/>
    <m/>
    <m/>
    <m/>
    <m/>
    <m/>
  </r>
  <r>
    <n v="7928"/>
    <d v="2021-04-16T00:00:00"/>
    <n v="4"/>
    <x v="2"/>
    <s v="Gaurav Sharma (1)"/>
    <s v="Business Analytics"/>
    <s v="Emma – The Sleep Company "/>
    <x v="3"/>
    <s v="Europe"/>
    <s v="Germany"/>
    <s v="Ramla's"/>
    <s v="No inmail sent"/>
    <x v="0"/>
    <d v="2021-04-20T00:00:00"/>
    <d v="2021-07-02T00:00:00"/>
    <n v="7"/>
    <n v="2"/>
    <n v="257"/>
    <m/>
    <m/>
    <m/>
    <m/>
    <m/>
    <m/>
    <m/>
  </r>
  <r>
    <n v="7929"/>
    <d v="2021-04-16T00:00:00"/>
    <n v="4"/>
    <x v="2"/>
    <s v="Macey Carr"/>
    <s v="Associate Brand Marketing Manager"/>
    <s v="Newell Brands"/>
    <x v="3"/>
    <s v="America"/>
    <s v="Illinois"/>
    <s v="Ramla's"/>
    <s v="No inmail sent"/>
    <x v="2"/>
    <d v="2021-04-26T00:00:00"/>
    <d v="2021-09-17T00:00:00"/>
    <n v="9"/>
    <n v="2"/>
    <n v="180"/>
    <m/>
    <m/>
    <m/>
    <m/>
    <m/>
    <m/>
    <s v="She deleted the connection"/>
  </r>
  <r>
    <n v="7930"/>
    <d v="2021-04-16T00:00:00"/>
    <n v="4"/>
    <x v="2"/>
    <s v="Gretchen Metzger"/>
    <s v="Marketing Specialist"/>
    <s v="Hallmark Cards"/>
    <x v="3"/>
    <s v="America"/>
    <s v="Missouri"/>
    <s v="Ramla's"/>
    <s v="No inmail sent"/>
    <x v="1"/>
    <m/>
    <m/>
    <n v="0"/>
    <m/>
    <m/>
    <m/>
    <m/>
    <m/>
    <m/>
    <m/>
    <m/>
    <m/>
  </r>
  <r>
    <n v="7931"/>
    <d v="2021-04-16T00:00:00"/>
    <n v="4"/>
    <x v="2"/>
    <s v="Scott Bierfeldt"/>
    <s v="Director, Analytics and Insight"/>
    <s v="William Grant &amp; Sons"/>
    <x v="3"/>
    <s v="America"/>
    <s v="New York"/>
    <s v="Ramla's"/>
    <s v="No inmail sent"/>
    <x v="0"/>
    <d v="2021-04-20T00:00:00"/>
    <d v="2021-07-02T00:00:00"/>
    <n v="7"/>
    <n v="2"/>
    <n v="257"/>
    <m/>
    <m/>
    <m/>
    <m/>
    <m/>
    <m/>
    <m/>
  </r>
  <r>
    <n v="7932"/>
    <d v="2021-04-16T00:00:00"/>
    <n v="4"/>
    <x v="2"/>
    <s v="Joshua Espinosa"/>
    <s v="Analytics Manager"/>
    <s v="Nike"/>
    <x v="3"/>
    <s v="America"/>
    <s v="Oregon"/>
    <s v="Ramla's"/>
    <s v="No inmail sent"/>
    <x v="2"/>
    <m/>
    <m/>
    <n v="0"/>
    <m/>
    <m/>
    <m/>
    <m/>
    <m/>
    <m/>
    <m/>
    <m/>
    <m/>
  </r>
  <r>
    <n v="7933"/>
    <d v="2021-04-16T00:00:00"/>
    <n v="4"/>
    <x v="2"/>
    <s v="Adriana Hartung"/>
    <s v="Marketing Strategy Manager"/>
    <s v="Chobani"/>
    <x v="3"/>
    <s v="America"/>
    <s v="New York"/>
    <s v="Ramla's"/>
    <s v="No inmail sent"/>
    <x v="1"/>
    <m/>
    <m/>
    <n v="0"/>
    <m/>
    <m/>
    <m/>
    <m/>
    <m/>
    <m/>
    <m/>
    <m/>
    <m/>
  </r>
  <r>
    <n v="7934"/>
    <d v="2021-04-16T00:00:00"/>
    <n v="4"/>
    <x v="2"/>
    <s v="Paul Zielinski"/>
    <s v="Associate Manager - Consumer Insights &amp; Business Analytics - Air Care"/>
    <s v="SC Johnson"/>
    <x v="3"/>
    <s v="America"/>
    <s v="Wisconsin"/>
    <s v="Ramla's"/>
    <s v="No inmail sent"/>
    <x v="0"/>
    <d v="2021-04-27T00:00:00"/>
    <d v="2021-07-02T00:00:00"/>
    <n v="7"/>
    <n v="2"/>
    <n v="257"/>
    <m/>
    <m/>
    <m/>
    <m/>
    <m/>
    <m/>
    <m/>
  </r>
  <r>
    <n v="7935"/>
    <d v="2021-04-16T00:00:00"/>
    <n v="4"/>
    <x v="3"/>
    <s v="Jai Dave"/>
    <s v="Marketing Analyst"/>
    <s v="Exploding Kittens"/>
    <x v="1"/>
    <s v="America"/>
    <s v="California"/>
    <s v="Ramla's"/>
    <s v="No inmail sent"/>
    <x v="0"/>
    <d v="2021-06-03T00:00:00"/>
    <d v="2022-01-25T00:00:00"/>
    <n v="1"/>
    <m/>
    <m/>
    <m/>
    <m/>
    <m/>
    <m/>
    <m/>
    <m/>
    <m/>
  </r>
  <r>
    <n v="7936"/>
    <d v="2021-04-16T00:00:00"/>
    <n v="4"/>
    <x v="3"/>
    <s v="Grant Griebenow"/>
    <s v="Director"/>
    <s v="Ovative Group"/>
    <x v="1"/>
    <s v="America"/>
    <s v="Minnesota"/>
    <s v="Ramla's"/>
    <s v="No inmail sent"/>
    <x v="0"/>
    <d v="2021-04-20T00:00:00"/>
    <d v="2022-01-25T00:00:00"/>
    <n v="1"/>
    <m/>
    <m/>
    <m/>
    <m/>
    <m/>
    <m/>
    <m/>
    <m/>
    <m/>
  </r>
  <r>
    <n v="7937"/>
    <d v="2021-04-16T00:00:00"/>
    <n v="4"/>
    <x v="3"/>
    <s v="Typhaine Aubron"/>
    <s v="Supervising associate"/>
    <s v="Beijaflore"/>
    <x v="2"/>
    <s v="Europe"/>
    <s v="France"/>
    <s v="Ramla's"/>
    <s v="No inmail sent"/>
    <x v="0"/>
    <d v="2021-04-20T00:00:00"/>
    <d v="2021-07-02T00:00:00"/>
    <n v="7"/>
    <m/>
    <m/>
    <s v="Negative"/>
    <d v="2021-07-02T00:00:00"/>
    <m/>
    <m/>
    <m/>
    <m/>
    <m/>
  </r>
  <r>
    <n v="7938"/>
    <d v="2021-04-16T00:00:00"/>
    <n v="4"/>
    <x v="3"/>
    <s v="Alexander Terry"/>
    <s v="Manager, Global Software Media"/>
    <s v="Playstayion"/>
    <x v="12"/>
    <s v="America"/>
    <s v="California"/>
    <s v="Ramla's"/>
    <s v="No inmail sent"/>
    <x v="0"/>
    <d v="2021-04-20T00:00:00"/>
    <d v="2021-04-26T00:00:00"/>
    <n v="4"/>
    <m/>
    <m/>
    <s v="Neutral"/>
    <d v="2021-04-26T00:00:00"/>
    <m/>
    <m/>
    <m/>
    <m/>
    <m/>
  </r>
  <r>
    <n v="7939"/>
    <d v="2021-04-16T00:00:00"/>
    <n v="4"/>
    <x v="3"/>
    <s v="Alexander Tung"/>
    <s v="Decision Analytics Consultant"/>
    <s v="ZS"/>
    <x v="5"/>
    <s v="America"/>
    <s v="Pennsylvania"/>
    <s v="Ramla's"/>
    <s v="No inmail sent"/>
    <x v="2"/>
    <d v="2021-04-20T00:00:00"/>
    <m/>
    <n v="0"/>
    <m/>
    <m/>
    <m/>
    <m/>
    <m/>
    <m/>
    <m/>
    <m/>
    <m/>
  </r>
  <r>
    <n v="7940"/>
    <d v="2021-04-16T00:00:00"/>
    <n v="4"/>
    <x v="2"/>
    <s v="Daniel Lavoie"/>
    <s v="Vice President, Direct Markets - Personal Lines Marketing at Travelers"/>
    <s v="Travelers"/>
    <x v="14"/>
    <s v="America"/>
    <s v="Connecticut"/>
    <s v="Ramla's"/>
    <s v="No inmail sent"/>
    <x v="1"/>
    <m/>
    <m/>
    <n v="0"/>
    <m/>
    <m/>
    <m/>
    <m/>
    <m/>
    <m/>
    <m/>
    <m/>
    <m/>
  </r>
  <r>
    <n v="7941"/>
    <d v="2021-04-16T00:00:00"/>
    <n v="4"/>
    <x v="2"/>
    <s v="Nirav Bhagat"/>
    <s v="CMO and Co-Founder"/>
    <s v="Profound Commerce"/>
    <x v="3"/>
    <s v="America"/>
    <s v="Texas"/>
    <s v="Ramla's"/>
    <s v="No inmail sent"/>
    <x v="1"/>
    <m/>
    <m/>
    <n v="0"/>
    <m/>
    <m/>
    <m/>
    <m/>
    <m/>
    <m/>
    <m/>
    <m/>
    <m/>
  </r>
  <r>
    <n v="7942"/>
    <d v="2021-04-16T00:00:00"/>
    <n v="4"/>
    <x v="2"/>
    <s v="Abinaya Raju"/>
    <s v="Lending Strategy &amp; Analytics"/>
    <s v="Goldman Sachs"/>
    <x v="10"/>
    <s v="America"/>
    <s v="Chicago"/>
    <s v="Ramla's"/>
    <s v="No inmail sent"/>
    <x v="1"/>
    <m/>
    <m/>
    <n v="0"/>
    <m/>
    <m/>
    <m/>
    <m/>
    <m/>
    <m/>
    <m/>
    <m/>
    <m/>
  </r>
  <r>
    <n v="7943"/>
    <d v="2021-04-16T00:00:00"/>
    <n v="4"/>
    <x v="2"/>
    <s v="Michael A. Isherwood"/>
    <s v="Director, Enterprise Analytics - Marketing"/>
    <s v="KeyBank"/>
    <x v="10"/>
    <s v="America"/>
    <s v="New York"/>
    <s v="Ramla's"/>
    <s v="No inmail sent"/>
    <x v="1"/>
    <m/>
    <m/>
    <n v="0"/>
    <m/>
    <m/>
    <m/>
    <m/>
    <m/>
    <m/>
    <m/>
    <m/>
    <m/>
  </r>
  <r>
    <n v="7944"/>
    <d v="2021-04-16T00:00:00"/>
    <n v="4"/>
    <x v="2"/>
    <s v="Gregory D."/>
    <s v="Analytical Consultant"/>
    <s v="Wells Fargo"/>
    <x v="10"/>
    <s v="America"/>
    <s v="Texas"/>
    <s v="Ramla's"/>
    <s v="No inmail sent"/>
    <x v="1"/>
    <m/>
    <m/>
    <n v="0"/>
    <m/>
    <m/>
    <m/>
    <m/>
    <m/>
    <m/>
    <m/>
    <m/>
    <m/>
  </r>
  <r>
    <n v="7945"/>
    <d v="2021-04-16T00:00:00"/>
    <n v="4"/>
    <x v="2"/>
    <s v="Mauro C."/>
    <s v="SVP, Head of AI Model Development for Personalization, Marketing, and Virtual Channels"/>
    <s v="Wells Fargo"/>
    <x v="10"/>
    <s v="America"/>
    <s v="California"/>
    <s v="Ramla's"/>
    <s v="No inmail sent"/>
    <x v="1"/>
    <m/>
    <m/>
    <n v="0"/>
    <m/>
    <m/>
    <m/>
    <m/>
    <m/>
    <m/>
    <m/>
    <m/>
    <m/>
  </r>
  <r>
    <n v="7946"/>
    <d v="2021-05-06T00:00:00"/>
    <n v="5"/>
    <x v="2"/>
    <s v="Thibaut Portal"/>
    <s v="Head of Group Media Development"/>
    <s v=" Ferrero "/>
    <x v="3"/>
    <s v="Europe"/>
    <s v="France"/>
    <s v="Ramla's"/>
    <s v="No inmail sent"/>
    <x v="1"/>
    <m/>
    <m/>
    <n v="0"/>
    <m/>
    <m/>
    <m/>
    <m/>
    <m/>
    <m/>
    <m/>
    <m/>
    <m/>
  </r>
  <r>
    <n v="7947"/>
    <d v="2021-04-16T00:00:00"/>
    <n v="4"/>
    <x v="2"/>
    <s v="Isaiah Adams"/>
    <s v="Director Of Analytics - Digital Marketing"/>
    <s v="Ramsey Solutions"/>
    <x v="10"/>
    <s v="America"/>
    <s v="Tennessee"/>
    <s v="Ramla's"/>
    <s v="No inmail sent"/>
    <x v="1"/>
    <m/>
    <m/>
    <n v="0"/>
    <m/>
    <m/>
    <m/>
    <m/>
    <m/>
    <m/>
    <m/>
    <m/>
    <m/>
  </r>
  <r>
    <n v="7948"/>
    <d v="2021-04-16T00:00:00"/>
    <n v="4"/>
    <x v="2"/>
    <s v="Bryan Snyder"/>
    <s v="VP, Marketing Analytics"/>
    <s v="Wells Fargo"/>
    <x v="10"/>
    <s v="America"/>
    <s v="Charlotte"/>
    <s v="Ramla's"/>
    <s v="No inmail sent"/>
    <x v="1"/>
    <m/>
    <m/>
    <n v="0"/>
    <m/>
    <m/>
    <m/>
    <m/>
    <m/>
    <m/>
    <m/>
    <m/>
    <m/>
  </r>
  <r>
    <n v="7949"/>
    <d v="2021-04-16T00:00:00"/>
    <n v="4"/>
    <x v="3"/>
    <s v="Sankalp Mathur"/>
    <s v="Senior Manager, Data Science and Analytics"/>
    <s v="Publicis Sapient"/>
    <x v="1"/>
    <s v="America"/>
    <s v="Atlanta "/>
    <s v="Ramla's"/>
    <s v="No inmail sent"/>
    <x v="1"/>
    <m/>
    <m/>
    <n v="0"/>
    <m/>
    <m/>
    <m/>
    <m/>
    <m/>
    <m/>
    <m/>
    <m/>
    <s v="Relevant + sent invite"/>
  </r>
  <r>
    <n v="7950"/>
    <d v="2021-05-06T00:00:00"/>
    <n v="5"/>
    <x v="2"/>
    <s v="Peter Summersgill"/>
    <s v="Senior Director, Consumer Insights &amp; Marketing Analytics "/>
    <s v="Sony Interactive Entertainment America"/>
    <x v="7"/>
    <s v="America"/>
    <s v="California"/>
    <s v="Ramla's"/>
    <s v="No inmail sent"/>
    <x v="1"/>
    <m/>
    <m/>
    <n v="0"/>
    <m/>
    <m/>
    <m/>
    <m/>
    <m/>
    <m/>
    <m/>
    <m/>
    <m/>
  </r>
  <r>
    <n v="7951"/>
    <d v="2021-05-06T00:00:00"/>
    <n v="5"/>
    <x v="2"/>
    <s v="Neal Balar"/>
    <s v="Executive Director NA, Analytics &amp; Data Insights (WPP)"/>
    <s v="VMLY&amp;R"/>
    <x v="1"/>
    <s v="America"/>
    <s v="Illinois"/>
    <s v="Ramla's"/>
    <s v="No inmail sent"/>
    <x v="1"/>
    <m/>
    <m/>
    <n v="0"/>
    <m/>
    <m/>
    <m/>
    <m/>
    <m/>
    <m/>
    <m/>
    <m/>
    <m/>
  </r>
  <r>
    <n v="7952"/>
    <d v="2021-04-16T00:00:00"/>
    <n v="4"/>
    <x v="3"/>
    <s v="Natalie Welscher Stanbery"/>
    <s v="Director of Strategy &amp; Channel Operations"/>
    <s v="Stackline"/>
    <x v="0"/>
    <s v="America"/>
    <s v="Washington"/>
    <s v="Ramla's"/>
    <s v="No inmail sent"/>
    <x v="1"/>
    <m/>
    <m/>
    <n v="0"/>
    <m/>
    <m/>
    <m/>
    <m/>
    <m/>
    <m/>
    <m/>
    <m/>
    <m/>
  </r>
  <r>
    <n v="7953"/>
    <d v="2021-05-06T00:00:00"/>
    <n v="5"/>
    <x v="2"/>
    <s v="Kristi Argyilan"/>
    <s v="Senior Vice President, Brand Innovation"/>
    <s v="Bed Bath and Beyond"/>
    <x v="0"/>
    <s v="America"/>
    <s v="New Jersey"/>
    <s v="Ramla's"/>
    <s v="No inmail sent"/>
    <x v="1"/>
    <m/>
    <m/>
    <n v="0"/>
    <m/>
    <m/>
    <m/>
    <m/>
    <m/>
    <m/>
    <m/>
    <m/>
    <m/>
  </r>
  <r>
    <n v="7954"/>
    <d v="2021-05-06T00:00:00"/>
    <n v="5"/>
    <x v="2"/>
    <s v="Debbie Donahoe"/>
    <s v="VP, Analytics"/>
    <s v="Horizon Media"/>
    <x v="1"/>
    <m/>
    <m/>
    <s v="Ramla's"/>
    <s v="No inmail sent"/>
    <x v="1"/>
    <m/>
    <m/>
    <n v="0"/>
    <m/>
    <m/>
    <m/>
    <m/>
    <m/>
    <m/>
    <m/>
    <m/>
    <m/>
  </r>
  <r>
    <n v="7955"/>
    <d v="2021-04-16T00:00:00"/>
    <n v="4"/>
    <x v="3"/>
    <s v="William Warren"/>
    <s v="Senior Product &amp; Shopper Marketing Manager- UK"/>
    <s v="BRITA Group"/>
    <x v="3"/>
    <s v="Europe"/>
    <s v="France"/>
    <s v="Ramla's"/>
    <s v="No inmail sent"/>
    <x v="1"/>
    <m/>
    <m/>
    <n v="0"/>
    <m/>
    <m/>
    <m/>
    <m/>
    <m/>
    <m/>
    <m/>
    <m/>
    <m/>
  </r>
  <r>
    <n v="7956"/>
    <d v="2021-04-16T00:00:00"/>
    <n v="4"/>
    <x v="3"/>
    <s v="Avery Domenech"/>
    <s v="Media Planner / Buyer"/>
    <s v="BrivicMedia, Inc"/>
    <x v="1"/>
    <s v="America"/>
    <s v="Texas"/>
    <s v="Ramla's"/>
    <s v="No inmail sent"/>
    <x v="1"/>
    <m/>
    <m/>
    <n v="0"/>
    <m/>
    <m/>
    <m/>
    <m/>
    <m/>
    <m/>
    <m/>
    <m/>
    <m/>
  </r>
  <r>
    <n v="7957"/>
    <d v="2021-04-16T00:00:00"/>
    <n v="4"/>
    <x v="3"/>
    <s v="Andrew Skola"/>
    <s v="Senior Vice President, Strategy"/>
    <s v="AvreaFoster"/>
    <x v="1"/>
    <s v="America"/>
    <s v="Texas"/>
    <s v="Ramla's"/>
    <s v="No inmail sent"/>
    <x v="1"/>
    <m/>
    <m/>
    <n v="0"/>
    <m/>
    <m/>
    <m/>
    <m/>
    <m/>
    <m/>
    <m/>
    <m/>
    <m/>
  </r>
  <r>
    <n v="7958"/>
    <d v="2021-04-16T00:00:00"/>
    <n v="4"/>
    <x v="3"/>
    <s v="Aditi Sen"/>
    <s v="Consultant"/>
    <s v="INSIGHTS101"/>
    <x v="1"/>
    <s v="America"/>
    <s v="New Jersey"/>
    <s v="Ramla's"/>
    <s v="No inmail sent"/>
    <x v="1"/>
    <m/>
    <m/>
    <n v="0"/>
    <m/>
    <m/>
    <m/>
    <m/>
    <m/>
    <m/>
    <m/>
    <m/>
    <m/>
  </r>
  <r>
    <n v="7959"/>
    <d v="2021-04-16T00:00:00"/>
    <n v="4"/>
    <x v="3"/>
    <s v="Lily Tran"/>
    <s v="Sr. Manager, Accounts and Customer Success"/>
    <s v="dataxu"/>
    <x v="1"/>
    <s v="America"/>
    <s v="California"/>
    <s v="Ramla's"/>
    <s v="No inmail sent"/>
    <x v="3"/>
    <m/>
    <m/>
    <n v="0"/>
    <m/>
    <m/>
    <m/>
    <m/>
    <m/>
    <m/>
    <m/>
    <m/>
    <m/>
  </r>
  <r>
    <n v="7960"/>
    <d v="2021-04-16T00:00:00"/>
    <n v="4"/>
    <x v="3"/>
    <s v="Laura S."/>
    <s v="Group Media Director"/>
    <s v="9thWonder Agency"/>
    <x v="1"/>
    <s v="America"/>
    <s v="California"/>
    <s v="Ramla's"/>
    <s v="No inmail sent"/>
    <x v="1"/>
    <m/>
    <m/>
    <n v="0"/>
    <m/>
    <m/>
    <m/>
    <m/>
    <m/>
    <m/>
    <m/>
    <m/>
    <m/>
  </r>
  <r>
    <n v="7961"/>
    <d v="2021-04-16T00:00:00"/>
    <n v="4"/>
    <x v="3"/>
    <s v="Phillip Spector"/>
    <s v="Media Supervisor, Video Investments"/>
    <s v="Mediahub Worldwide"/>
    <x v="1"/>
    <s v="America"/>
    <s v="Massachusetts"/>
    <s v="Ramla's"/>
    <s v="No inmail sent"/>
    <x v="1"/>
    <m/>
    <m/>
    <n v="0"/>
    <m/>
    <m/>
    <m/>
    <m/>
    <m/>
    <m/>
    <m/>
    <m/>
    <m/>
  </r>
  <r>
    <n v="7962"/>
    <d v="2021-04-16T00:00:00"/>
    <n v="4"/>
    <x v="3"/>
    <s v="Shayne Minick"/>
    <s v="Managing Partner, US"/>
    <s v="TAKUMI"/>
    <x v="1"/>
    <s v="America"/>
    <s v="New York"/>
    <s v="Ramla's"/>
    <s v="No inmail sent"/>
    <x v="1"/>
    <m/>
    <m/>
    <n v="0"/>
    <m/>
    <m/>
    <m/>
    <m/>
    <m/>
    <m/>
    <m/>
    <m/>
    <m/>
  </r>
  <r>
    <n v="7963"/>
    <d v="2021-04-16T00:00:00"/>
    <n v="4"/>
    <x v="3"/>
    <s v="Todd Campbell"/>
    <s v="Senior Manager, Digital Media Operations"/>
    <s v="Cox Communications"/>
    <x v="1"/>
    <s v="America"/>
    <s v="Georgia"/>
    <s v="Ramla's"/>
    <s v="No inmail sent"/>
    <x v="1"/>
    <m/>
    <m/>
    <n v="0"/>
    <m/>
    <m/>
    <m/>
    <m/>
    <m/>
    <m/>
    <m/>
    <m/>
    <m/>
  </r>
  <r>
    <n v="7964"/>
    <d v="2021-04-16T00:00:00"/>
    <n v="4"/>
    <x v="3"/>
    <s v="Christy C."/>
    <s v="Director, Media Strategy "/>
    <s v="The Mars Agency"/>
    <x v="1"/>
    <s v="America"/>
    <s v="Minnesota"/>
    <s v="Ramla's"/>
    <s v="No inmail sent"/>
    <x v="1"/>
    <m/>
    <m/>
    <n v="0"/>
    <m/>
    <m/>
    <m/>
    <m/>
    <m/>
    <m/>
    <m/>
    <m/>
    <m/>
  </r>
  <r>
    <n v="7965"/>
    <d v="2021-04-16T00:00:00"/>
    <n v="4"/>
    <x v="3"/>
    <s v="Mark G. Rockett"/>
    <s v="Co-Founder/Partner"/>
    <s v="R&amp;F Digital"/>
    <x v="1"/>
    <s v="America"/>
    <s v="North Carolina"/>
    <s v="Ramla's"/>
    <s v="No inmail sent"/>
    <x v="1"/>
    <m/>
    <m/>
    <n v="0"/>
    <m/>
    <m/>
    <m/>
    <m/>
    <m/>
    <m/>
    <m/>
    <m/>
    <m/>
  </r>
  <r>
    <n v="7966"/>
    <d v="2021-04-16T00:00:00"/>
    <n v="4"/>
    <x v="3"/>
    <s v="Taylor Williams"/>
    <s v="Head of Client Solutions"/>
    <s v="FullContact Inc."/>
    <x v="1"/>
    <s v="America"/>
    <s v="Colorado"/>
    <s v="Ramla's"/>
    <s v="No inmail sent"/>
    <x v="1"/>
    <m/>
    <m/>
    <n v="0"/>
    <m/>
    <m/>
    <m/>
    <m/>
    <m/>
    <m/>
    <m/>
    <m/>
    <m/>
  </r>
  <r>
    <n v="7967"/>
    <d v="2021-04-16T00:00:00"/>
    <n v="4"/>
    <x v="3"/>
    <s v="Kevin Pietsch"/>
    <s v="Director, Media Strategy"/>
    <s v="The Mars Agency"/>
    <x v="1"/>
    <s v="America"/>
    <s v="Michigan"/>
    <s v="Ramla's"/>
    <s v="No inmail sent"/>
    <x v="1"/>
    <m/>
    <m/>
    <n v="0"/>
    <m/>
    <m/>
    <m/>
    <m/>
    <m/>
    <m/>
    <m/>
    <m/>
    <m/>
  </r>
  <r>
    <n v="7968"/>
    <d v="2021-04-16T00:00:00"/>
    <n v="4"/>
    <x v="3"/>
    <s v="Rabya S."/>
    <s v="Manager, Marketing Science"/>
    <s v="OMD America"/>
    <x v="1"/>
    <s v="America"/>
    <s v="New York"/>
    <s v="Ramla's"/>
    <s v="No inmail sent"/>
    <x v="1"/>
    <m/>
    <m/>
    <n v="0"/>
    <m/>
    <m/>
    <m/>
    <m/>
    <m/>
    <m/>
    <m/>
    <m/>
    <m/>
  </r>
  <r>
    <n v="7969"/>
    <d v="2021-05-06T00:00:00"/>
    <n v="5"/>
    <x v="2"/>
    <s v="Matthew Christensen"/>
    <s v="Director - Performance Analytics"/>
    <s v="Charter Communications"/>
    <x v="16"/>
    <s v="America"/>
    <s v="New York"/>
    <s v="Ramla's"/>
    <s v="No inmail sent"/>
    <x v="1"/>
    <m/>
    <m/>
    <n v="0"/>
    <m/>
    <m/>
    <m/>
    <m/>
    <m/>
    <m/>
    <m/>
    <m/>
    <m/>
  </r>
  <r>
    <n v="7970"/>
    <d v="2021-04-16T00:00:00"/>
    <n v="4"/>
    <x v="3"/>
    <s v="Nishi Shah"/>
    <s v="Partner"/>
    <s v="MarketCents, Inc"/>
    <x v="5"/>
    <s v="America"/>
    <s v="California"/>
    <s v="Ramla's"/>
    <s v="No inmail sent"/>
    <x v="1"/>
    <m/>
    <m/>
    <n v="0"/>
    <m/>
    <m/>
    <m/>
    <m/>
    <m/>
    <m/>
    <m/>
    <m/>
    <m/>
  </r>
  <r>
    <n v="7971"/>
    <d v="2021-04-16T00:00:00"/>
    <n v="4"/>
    <x v="3"/>
    <s v="Megan Johnson"/>
    <s v="Head of Product Marketing - Retirement, Investment, Bank"/>
    <s v="TIAA"/>
    <x v="10"/>
    <s v="America"/>
    <s v="Florida"/>
    <s v="Ramla's"/>
    <s v="No inmail sent"/>
    <x v="1"/>
    <m/>
    <m/>
    <n v="0"/>
    <m/>
    <m/>
    <m/>
    <m/>
    <m/>
    <m/>
    <m/>
    <m/>
    <m/>
  </r>
  <r>
    <n v="7972"/>
    <d v="2021-04-16T00:00:00"/>
    <n v="4"/>
    <x v="3"/>
    <s v="Laura Nix"/>
    <s v="Executive Vice President"/>
    <s v="Empower"/>
    <x v="1"/>
    <s v="America"/>
    <s v="Ohio"/>
    <s v="Ramla's"/>
    <s v="No inmail sent"/>
    <x v="0"/>
    <d v="2021-05-03T00:00:00"/>
    <d v="2022-01-25T00:00:00"/>
    <n v="1"/>
    <m/>
    <m/>
    <m/>
    <m/>
    <m/>
    <m/>
    <m/>
    <m/>
    <m/>
  </r>
  <r>
    <n v="7973"/>
    <d v="2021-04-16T00:00:00"/>
    <n v="4"/>
    <x v="3"/>
    <s v="Anastasia Dukes-Asuen"/>
    <s v="Director, Advanced TV Data and Insights"/>
    <s v="Ampersand"/>
    <x v="1"/>
    <s v="America"/>
    <s v="New York"/>
    <s v="Ramla's"/>
    <s v="No inmail sent"/>
    <x v="0"/>
    <d v="2021-05-18T00:00:00"/>
    <d v="2022-01-25T00:00:00"/>
    <n v="1"/>
    <m/>
    <m/>
    <m/>
    <m/>
    <m/>
    <m/>
    <m/>
    <m/>
    <m/>
  </r>
  <r>
    <n v="7974"/>
    <d v="2021-04-16T00:00:00"/>
    <n v="4"/>
    <x v="3"/>
    <s v="Keith Wulinsky"/>
    <s v="Senior Director, Client Service"/>
    <s v="in4mation insights"/>
    <x v="1"/>
    <s v="America"/>
    <s v="Connecticut"/>
    <s v="Ramla's"/>
    <s v="No inmail sent"/>
    <x v="0"/>
    <d v="2021-04-21T00:00:00"/>
    <d v="2021-06-14T00:00:00"/>
    <n v="6"/>
    <m/>
    <m/>
    <s v="Positive"/>
    <d v="2021-05-02T00:00:00"/>
    <m/>
    <m/>
    <m/>
    <m/>
    <s v="will consult with team and get back to us"/>
  </r>
  <r>
    <n v="7975"/>
    <d v="2021-04-16T00:00:00"/>
    <n v="4"/>
    <x v="3"/>
    <s v="Ken Blake"/>
    <s v="VP, Analytics"/>
    <s v="AMP Agency"/>
    <x v="1"/>
    <s v="America"/>
    <s v="Massachusetts"/>
    <s v="Ramla's"/>
    <s v="No inmail sent"/>
    <x v="0"/>
    <d v="2021-04-21T00:00:00"/>
    <d v="2022-01-25T00:00:00"/>
    <n v="1"/>
    <m/>
    <m/>
    <m/>
    <m/>
    <m/>
    <m/>
    <m/>
    <m/>
    <m/>
  </r>
  <r>
    <n v="7976"/>
    <d v="2021-05-06T00:00:00"/>
    <n v="5"/>
    <x v="2"/>
    <s v="Rick Wawrzyszuk"/>
    <s v="Analytics Technical Lead"/>
    <s v="NBCUniversal Media"/>
    <x v="1"/>
    <s v="America"/>
    <s v="New York"/>
    <s v="Ramla's"/>
    <s v="No inmail sent"/>
    <x v="1"/>
    <m/>
    <m/>
    <n v="0"/>
    <m/>
    <m/>
    <m/>
    <m/>
    <m/>
    <m/>
    <m/>
    <m/>
    <m/>
  </r>
  <r>
    <n v="7977"/>
    <d v="2021-09-01T00:00:00"/>
    <m/>
    <x v="3"/>
    <s v="Sergio Benavent"/>
    <s v="Senior Consumer Insights Lead"/>
    <s v="Logitech"/>
    <x v="3"/>
    <s v="Europe"/>
    <s v="Switzerland"/>
    <s v="Personal"/>
    <s v="No inmail sent"/>
    <x v="1"/>
    <m/>
    <m/>
    <m/>
    <m/>
    <m/>
    <m/>
    <m/>
    <m/>
    <m/>
    <m/>
    <m/>
    <m/>
  </r>
  <r>
    <n v="7978"/>
    <d v="2021-04-16T00:00:00"/>
    <n v="4"/>
    <x v="3"/>
    <s v="Mohit Mittal"/>
    <s v="Director, Data Science and Anallytics"/>
    <s v="Zeta Global"/>
    <x v="1"/>
    <s v="America"/>
    <s v="California"/>
    <s v="Ramla's"/>
    <s v="No inmail sent"/>
    <x v="0"/>
    <d v="2021-05-10T00:00:00"/>
    <d v="2021-05-12T00:00:00"/>
    <n v="5"/>
    <m/>
    <m/>
    <s v="Negative"/>
    <d v="2021-05-12T00:00:00"/>
    <m/>
    <m/>
    <m/>
    <m/>
    <m/>
  </r>
  <r>
    <n v="7979"/>
    <d v="2021-04-16T00:00:00"/>
    <n v="4"/>
    <x v="3"/>
    <s v="Valeria Buzivska"/>
    <s v="Associate Director, Media Strategy"/>
    <s v="Publicis One"/>
    <x v="1"/>
    <s v="America"/>
    <s v="New York"/>
    <s v="Ramla's"/>
    <s v="No inmail sent"/>
    <x v="0"/>
    <d v="2021-04-27T00:00:00"/>
    <d v="2021-09-02T00:00:00"/>
    <n v="9"/>
    <m/>
    <m/>
    <s v="Negative"/>
    <d v="2021-09-02T00:00:00"/>
    <m/>
    <m/>
    <m/>
    <m/>
    <m/>
  </r>
  <r>
    <n v="7980"/>
    <d v="2021-04-16T00:00:00"/>
    <n v="4"/>
    <x v="3"/>
    <s v="Lou Greisiger"/>
    <s v="Sr. Marketing Program Analyst"/>
    <s v="CMI Media Group"/>
    <x v="1"/>
    <s v="America"/>
    <s v="Pennsylvania"/>
    <s v="Ramla's"/>
    <s v="No inmail sent"/>
    <x v="0"/>
    <d v="2021-04-23T00:00:00"/>
    <d v="2021-07-27T00:00:00"/>
    <n v="7"/>
    <m/>
    <m/>
    <s v="Negative"/>
    <d v="2021-07-27T00:00:00"/>
    <m/>
    <m/>
    <m/>
    <m/>
    <m/>
  </r>
  <r>
    <n v="7981"/>
    <d v="2021-04-16T00:00:00"/>
    <n v="4"/>
    <x v="3"/>
    <s v="Ravleen Kalsy"/>
    <s v="Senior Manager, Sales Strategy and Analytics "/>
    <s v="Gilead Sciences"/>
    <x v="7"/>
    <s v="America"/>
    <s v="California"/>
    <s v="Ramla's"/>
    <s v="No inmail sent"/>
    <x v="0"/>
    <d v="2021-04-21T00:00:00"/>
    <d v="2022-02-21T00:00:00"/>
    <n v="2"/>
    <m/>
    <m/>
    <m/>
    <m/>
    <m/>
    <m/>
    <m/>
    <m/>
    <m/>
  </r>
  <r>
    <n v="7982"/>
    <d v="2021-04-16T00:00:00"/>
    <n v="4"/>
    <x v="3"/>
    <s v="Christopher Karbo"/>
    <s v="Marketing Science Director"/>
    <s v="Hall &amp; Partners The Modellers"/>
    <x v="5"/>
    <s v="America"/>
    <s v="California"/>
    <s v="Ramla's"/>
    <s v="No inmail sent"/>
    <x v="1"/>
    <m/>
    <m/>
    <n v="0"/>
    <m/>
    <m/>
    <m/>
    <m/>
    <s v="christopher.karbo@themodellers.com"/>
    <s v="RocketReach"/>
    <m/>
    <m/>
    <m/>
  </r>
  <r>
    <n v="7983"/>
    <d v="2021-04-19T00:00:00"/>
    <n v="4"/>
    <x v="3"/>
    <s v="Ian Scot Nesbitt"/>
    <s v="Marketing Science Manager"/>
    <s v="Hall &amp; Partners The Modellers"/>
    <x v="5"/>
    <s v="America"/>
    <s v="United States"/>
    <s v="Ramla's"/>
    <s v="No inmail sent"/>
    <x v="1"/>
    <m/>
    <m/>
    <n v="0"/>
    <m/>
    <m/>
    <m/>
    <m/>
    <s v="ian.scotnesbitt@themodellers.com"/>
    <s v="RocketReach"/>
    <m/>
    <m/>
    <m/>
  </r>
  <r>
    <n v="7984"/>
    <d v="2021-04-19T00:00:00"/>
    <n v="4"/>
    <x v="3"/>
    <s v="Heather Van Duker"/>
    <s v="Marketing Science Director"/>
    <s v="Hall &amp; Partners The Modellers"/>
    <x v="5"/>
    <s v="America"/>
    <s v="California"/>
    <s v="Ramla's"/>
    <s v="No inmail sent"/>
    <x v="1"/>
    <m/>
    <m/>
    <n v="0"/>
    <m/>
    <m/>
    <m/>
    <m/>
    <s v="heather.vanduker@themodellers.com"/>
    <s v="RocketReach"/>
    <m/>
    <m/>
    <m/>
  </r>
  <r>
    <n v="7985"/>
    <d v="2021-04-19T00:00:00"/>
    <n v="4"/>
    <x v="3"/>
    <s v="Steven McAlpine"/>
    <s v="Director, Media Measurement"/>
    <s v="HawkFish"/>
    <x v="1"/>
    <s v="America"/>
    <s v="New York"/>
    <s v="Ramla's"/>
    <s v="No inmail sent"/>
    <x v="1"/>
    <m/>
    <m/>
    <n v="0"/>
    <m/>
    <m/>
    <m/>
    <m/>
    <m/>
    <m/>
    <m/>
    <m/>
    <m/>
  </r>
  <r>
    <n v="7986"/>
    <d v="2021-04-19T00:00:00"/>
    <n v="4"/>
    <x v="3"/>
    <s v="Sangeet Uttam"/>
    <s v="Head of Commerce Analytics"/>
    <s v="Publishers Clearing House"/>
    <x v="1"/>
    <s v="America"/>
    <s v="Massachusetts"/>
    <s v="Ramla's"/>
    <s v="No inmail sent"/>
    <x v="1"/>
    <m/>
    <m/>
    <n v="0"/>
    <m/>
    <m/>
    <m/>
    <m/>
    <m/>
    <m/>
    <m/>
    <m/>
    <m/>
  </r>
  <r>
    <n v="7987"/>
    <d v="2021-04-19T00:00:00"/>
    <n v="4"/>
    <x v="2"/>
    <s v="Vijesh Attri"/>
    <s v="Marketing Performance Leader - Lending, Cards &amp; LatitudePay"/>
    <s v="Latitude Financial Services"/>
    <x v="10"/>
    <s v="Australia"/>
    <s v="Melbourne"/>
    <s v="Ramla's"/>
    <s v="No inmail sent"/>
    <x v="0"/>
    <d v="2021-04-21T00:00:00"/>
    <d v="2021-07-02T00:00:00"/>
    <n v="7"/>
    <m/>
    <m/>
    <m/>
    <m/>
    <m/>
    <m/>
    <m/>
    <m/>
    <s v="LI message sent "/>
  </r>
  <r>
    <n v="7988"/>
    <d v="2021-04-19T00:00:00"/>
    <n v="4"/>
    <x v="2"/>
    <s v="Ruqing (Jessie) Xu"/>
    <s v="Analyst, Digital Marketing"/>
    <s v="Oportun"/>
    <x v="10"/>
    <s v="America"/>
    <s v="California"/>
    <s v="Ramla's"/>
    <s v="No inmail sent"/>
    <x v="0"/>
    <d v="2021-04-27T00:00:00"/>
    <d v="2021-07-08T00:00:00"/>
    <n v="7"/>
    <m/>
    <m/>
    <m/>
    <m/>
    <m/>
    <m/>
    <m/>
    <m/>
    <m/>
  </r>
  <r>
    <n v="7989"/>
    <d v="2021-05-07T00:00:00"/>
    <n v="5"/>
    <x v="2"/>
    <s v="JoonSeok Lee"/>
    <s v="Marketing Analytics Director"/>
    <s v="Dell"/>
    <x v="7"/>
    <s v="America"/>
    <s v="Texas"/>
    <s v="Ramla's"/>
    <s v="No inmail sent"/>
    <x v="1"/>
    <m/>
    <m/>
    <n v="0"/>
    <m/>
    <m/>
    <m/>
    <m/>
    <m/>
    <m/>
    <m/>
    <m/>
    <m/>
  </r>
  <r>
    <n v="7990"/>
    <d v="2021-05-07T00:00:00"/>
    <n v="5"/>
    <x v="2"/>
    <s v="Lisa Rea"/>
    <s v="Marketing Analytics | Dashboard &amp; KPI Consultant"/>
    <s v="Dell"/>
    <x v="7"/>
    <s v="America"/>
    <s v="Dallas"/>
    <s v="Ramla's"/>
    <s v="No inmail sent"/>
    <x v="1"/>
    <m/>
    <m/>
    <n v="0"/>
    <m/>
    <m/>
    <m/>
    <m/>
    <m/>
    <m/>
    <m/>
    <m/>
    <m/>
  </r>
  <r>
    <n v="7991"/>
    <d v="2021-04-19T00:00:00"/>
    <n v="4"/>
    <x v="2"/>
    <s v="Peilin Corbanese"/>
    <s v="VP, Analytics and Innovation"/>
    <s v="Gerber Life Insurance Company"/>
    <x v="14"/>
    <s v="America"/>
    <s v="New York"/>
    <s v="Ramla's"/>
    <s v="No inmail sent"/>
    <x v="0"/>
    <d v="2021-05-05T00:00:00"/>
    <d v="2021-07-08T00:00:00"/>
    <n v="7"/>
    <m/>
    <m/>
    <m/>
    <m/>
    <m/>
    <m/>
    <m/>
    <m/>
    <m/>
  </r>
  <r>
    <n v="7992"/>
    <d v="2019-09-25T00:00:00"/>
    <n v="9"/>
    <x v="2"/>
    <s v="Lisa Wellington"/>
    <s v="University Instructor"/>
    <s v="The Coca-Cola Company"/>
    <x v="15"/>
    <m/>
    <m/>
    <m/>
    <s v="No inmail sent"/>
    <x v="4"/>
    <m/>
    <m/>
    <n v="0"/>
    <m/>
    <m/>
    <s v="Irrelevant"/>
    <m/>
    <m/>
    <m/>
    <m/>
    <m/>
    <s v="Irrelevant"/>
  </r>
  <r>
    <n v="7993"/>
    <d v="2019-09-25T00:00:00"/>
    <n v="9"/>
    <x v="2"/>
    <s v="Candice D."/>
    <s v="Head of Advisor Education"/>
    <s v="Chewy"/>
    <x v="15"/>
    <m/>
    <m/>
    <m/>
    <s v="No inmail sent"/>
    <x v="4"/>
    <m/>
    <m/>
    <n v="0"/>
    <m/>
    <m/>
    <s v="Irrelevant"/>
    <m/>
    <m/>
    <m/>
    <m/>
    <m/>
    <s v="Irrelevant"/>
  </r>
  <r>
    <n v="7994"/>
    <d v="2019-09-25T00:00:00"/>
    <n v="9"/>
    <x v="2"/>
    <s v="Joe DiMarino"/>
    <s v="Director of Marketing"/>
    <s v="Marketing Concepts"/>
    <x v="1"/>
    <s v="America"/>
    <s v="New York"/>
    <m/>
    <s v="No inmail sent"/>
    <x v="4"/>
    <m/>
    <m/>
    <n v="0"/>
    <m/>
    <m/>
    <m/>
    <m/>
    <m/>
    <m/>
    <m/>
    <m/>
    <m/>
  </r>
  <r>
    <n v="7995"/>
    <d v="2021-05-07T00:00:00"/>
    <n v="5"/>
    <x v="2"/>
    <s v="Silvia Cerqueira"/>
    <s v="Head of Analytics Solutions"/>
    <s v="Wayfair"/>
    <x v="0"/>
    <s v="America"/>
    <s v="Boston"/>
    <s v="Ramla's"/>
    <s v="No inmail sent"/>
    <x v="1"/>
    <m/>
    <m/>
    <n v="0"/>
    <m/>
    <m/>
    <m/>
    <m/>
    <m/>
    <m/>
    <m/>
    <m/>
    <m/>
  </r>
  <r>
    <n v="7996"/>
    <d v="2021-04-19T00:00:00"/>
    <n v="4"/>
    <x v="2"/>
    <s v="Marcelo Villas Boas Prado"/>
    <s v="Vice President, Bank Client Marketing Director"/>
    <s v="TIAA Bank"/>
    <x v="10"/>
    <s v="America"/>
    <s v="Florida"/>
    <s v="Ramla's"/>
    <s v="No inmail sent"/>
    <x v="0"/>
    <d v="2021-04-27T00:00:00"/>
    <d v="2021-07-02T00:00:00"/>
    <n v="7"/>
    <m/>
    <m/>
    <m/>
    <m/>
    <m/>
    <m/>
    <m/>
    <m/>
    <m/>
  </r>
  <r>
    <n v="7997"/>
    <d v="2021-04-19T00:00:00"/>
    <n v="4"/>
    <x v="2"/>
    <s v="Shail Shah"/>
    <s v="Sr. Digital Marketing Manager"/>
    <s v="Nadex"/>
    <x v="10"/>
    <s v="America"/>
    <s v="Chicago"/>
    <s v="Ramla's"/>
    <s v="No inmail sent"/>
    <x v="0"/>
    <d v="2021-04-20T00:00:00"/>
    <d v="2021-07-02T00:00:00"/>
    <n v="7"/>
    <m/>
    <m/>
    <m/>
    <m/>
    <m/>
    <m/>
    <m/>
    <m/>
    <s v="LI message sent "/>
  </r>
  <r>
    <n v="7998"/>
    <d v="2021-04-19T00:00:00"/>
    <n v="4"/>
    <x v="2"/>
    <s v="Anurag Maji"/>
    <s v="Senior Product Manager - Strategy, Product and Analytics"/>
    <s v="American Express"/>
    <x v="10"/>
    <s v="America"/>
    <s v="New York"/>
    <s v="Ramla's"/>
    <s v="No inmail sent"/>
    <x v="0"/>
    <d v="2021-04-22T00:00:00"/>
    <d v="2021-07-02T00:00:00"/>
    <n v="7"/>
    <m/>
    <m/>
    <m/>
    <m/>
    <m/>
    <m/>
    <m/>
    <m/>
    <s v="LI message sent"/>
  </r>
  <r>
    <n v="7999"/>
    <d v="2021-04-19T00:00:00"/>
    <n v="4"/>
    <x v="3"/>
    <s v="Jeni Lee Chapman"/>
    <s v="Managing Director North America"/>
    <s v="Skim"/>
    <x v="5"/>
    <s v="America"/>
    <s v="New York"/>
    <s v="Ramla's"/>
    <s v="No inmail sent"/>
    <x v="0"/>
    <d v="2021-04-23T00:00:00"/>
    <d v="2021-05-25T00:00:00"/>
    <n v="5"/>
    <m/>
    <m/>
    <s v="Positive"/>
    <d v="2021-04-30T00:00:00"/>
    <m/>
    <m/>
    <m/>
    <m/>
    <m/>
  </r>
  <r>
    <n v="8000"/>
    <d v="2021-04-19T00:00:00"/>
    <n v="4"/>
    <x v="3"/>
    <s v="Michelle Christensen"/>
    <s v="Vice President, Commercial Insights &amp; Analytics"/>
    <s v="Constellation Brands "/>
    <x v="15"/>
    <s v="America"/>
    <s v="Chicago"/>
    <s v="Ramla's"/>
    <s v="No inmail sent"/>
    <x v="1"/>
    <m/>
    <m/>
    <n v="0"/>
    <m/>
    <m/>
    <m/>
    <m/>
    <m/>
    <m/>
    <m/>
    <m/>
    <m/>
  </r>
  <r>
    <n v="8001"/>
    <d v="2021-05-10T00:00:00"/>
    <n v="5"/>
    <x v="3"/>
    <s v="Henry Wang"/>
    <s v="Owner/Managing Director"/>
    <s v="InsightMine Analytics"/>
    <x v="5"/>
    <s v="America"/>
    <s v="New Jersey"/>
    <s v="Ramla's"/>
    <s v="No inmail sent"/>
    <x v="0"/>
    <d v="2021-06-14T00:00:00"/>
    <d v="2021-09-01T00:00:00"/>
    <n v="9"/>
    <m/>
    <m/>
    <s v="Negative"/>
    <d v="2021-09-01T00:00:00"/>
    <m/>
    <m/>
    <m/>
    <m/>
    <m/>
  </r>
  <r>
    <n v="8002"/>
    <d v="2021-05-10T00:00:00"/>
    <n v="5"/>
    <x v="3"/>
    <s v="Spenser Kernea"/>
    <s v="Vice President, Executive Director of Strategy and Analytics"/>
    <s v="The Johnson Group"/>
    <x v="1"/>
    <s v="America"/>
    <s v="Tennessee"/>
    <s v="Ramla's"/>
    <s v="No inmail sent"/>
    <x v="0"/>
    <d v="2021-05-25T00:00:00"/>
    <d v="2022-01-25T00:00:00"/>
    <n v="1"/>
    <m/>
    <m/>
    <s v="Positive"/>
    <d v="2022-01-26T00:00:00"/>
    <m/>
    <m/>
    <m/>
    <m/>
    <m/>
  </r>
  <r>
    <n v="8003"/>
    <d v="2021-04-19T00:00:00"/>
    <n v="4"/>
    <x v="3"/>
    <s v="Ty Ybaben"/>
    <s v="VP, Enterprise BI &amp; Predictive Analytics"/>
    <s v="Southern Glazer's Wine &amp; Spirits"/>
    <x v="15"/>
    <s v="America"/>
    <s v="Los Angeles"/>
    <s v="Ramla's"/>
    <s v="No inmail sent"/>
    <x v="1"/>
    <m/>
    <m/>
    <n v="0"/>
    <m/>
    <m/>
    <m/>
    <m/>
    <m/>
    <m/>
    <m/>
    <m/>
    <m/>
  </r>
  <r>
    <n v="8004"/>
    <d v="2021-05-10T00:00:00"/>
    <n v="5"/>
    <x v="3"/>
    <s v="Stewart Morrison"/>
    <s v="Managing Director - MEA"/>
    <s v="FirmDecisions"/>
    <x v="2"/>
    <s v="Asia"/>
    <s v="UAE"/>
    <s v="Ramla's"/>
    <s v="No inmail sent"/>
    <x v="0"/>
    <d v="2021-05-04T00:00:00"/>
    <d v="2021-05-17T00:00:00"/>
    <n v="5"/>
    <m/>
    <m/>
    <s v="Negative"/>
    <d v="2021-05-18T00:00:00"/>
    <m/>
    <m/>
    <m/>
    <m/>
    <m/>
  </r>
  <r>
    <n v="8005"/>
    <d v="2021-04-19T00:00:00"/>
    <n v="4"/>
    <x v="3"/>
    <s v="Ron Mariutto"/>
    <s v="Senior Manager, Revenue Growth and Trade Management"/>
    <s v="Campbell Soup Company "/>
    <x v="3"/>
    <s v="America"/>
    <s v="Cincinnati"/>
    <s v="Ramla's"/>
    <s v="No inmail sent"/>
    <x v="0"/>
    <d v="2021-08-06T00:00:00"/>
    <d v="2022-02-21T00:00:00"/>
    <n v="2"/>
    <m/>
    <m/>
    <m/>
    <m/>
    <m/>
    <m/>
    <m/>
    <m/>
    <m/>
  </r>
  <r>
    <n v="8006"/>
    <d v="2021-05-10T00:00:00"/>
    <n v="5"/>
    <x v="3"/>
    <s v="Alvin Lim"/>
    <s v="Chief Scientist &amp; VP"/>
    <s v="Precima"/>
    <x v="5"/>
    <s v="America"/>
    <s v="Georgia"/>
    <s v="Ramla's"/>
    <s v="No inmail sent"/>
    <x v="0"/>
    <d v="2021-05-04T00:00:00"/>
    <d v="2022-01-25T00:00:00"/>
    <n v="1"/>
    <m/>
    <m/>
    <m/>
    <m/>
    <m/>
    <m/>
    <m/>
    <m/>
    <m/>
  </r>
  <r>
    <n v="8007"/>
    <d v="2021-05-10T00:00:00"/>
    <n v="5"/>
    <x v="2"/>
    <s v="Joe Yasin"/>
    <s v="Partner"/>
    <s v="High Skills Partners"/>
    <x v="2"/>
    <s v="Europe"/>
    <s v="United Kingdom"/>
    <s v="Ramla's"/>
    <s v="No inmail sent"/>
    <x v="0"/>
    <d v="2021-05-28T00:00:00"/>
    <d v="2021-06-01T00:00:00"/>
    <n v="6"/>
    <m/>
    <m/>
    <s v="Positive"/>
    <m/>
    <m/>
    <m/>
    <m/>
    <m/>
    <m/>
  </r>
  <r>
    <n v="8008"/>
    <d v="2021-05-10T00:00:00"/>
    <n v="5"/>
    <x v="2"/>
    <s v="Brian Kang"/>
    <s v="Marketing Director, Marketing Planning, Strategy and Analytics."/>
    <s v="Dell Technologies"/>
    <x v="7"/>
    <s v="America"/>
    <s v="Texas"/>
    <s v="Ramla's"/>
    <s v="No inmail sent"/>
    <x v="1"/>
    <m/>
    <m/>
    <n v="0"/>
    <m/>
    <m/>
    <m/>
    <m/>
    <m/>
    <m/>
    <m/>
    <m/>
    <m/>
  </r>
  <r>
    <n v="8009"/>
    <d v="2019-09-25T00:00:00"/>
    <n v="9"/>
    <x v="2"/>
    <s v="Rebecca Lambert"/>
    <s v="Senior Director, Media Strategy"/>
    <s v="Best Buy"/>
    <x v="0"/>
    <s v="America"/>
    <s v="Minnesota"/>
    <m/>
    <s v="No inmail sent"/>
    <x v="4"/>
    <m/>
    <m/>
    <n v="0"/>
    <m/>
    <m/>
    <s v="Irrelevant"/>
    <m/>
    <m/>
    <m/>
    <m/>
    <m/>
    <s v="Irrelevant"/>
  </r>
  <r>
    <n v="8010"/>
    <d v="2019-09-25T00:00:00"/>
    <n v="9"/>
    <x v="2"/>
    <s v="Karine Schnapp"/>
    <s v="Vice President, Global Marketing"/>
    <s v="Tiffany &amp; Co"/>
    <x v="0"/>
    <s v="America"/>
    <s v="New York"/>
    <m/>
    <s v="No inmail sent"/>
    <x v="4"/>
    <m/>
    <m/>
    <n v="0"/>
    <m/>
    <m/>
    <s v="Irrelevant"/>
    <m/>
    <m/>
    <m/>
    <m/>
    <m/>
    <s v="Irrelevant"/>
  </r>
  <r>
    <n v="8011"/>
    <d v="2021-04-19T00:00:00"/>
    <n v="4"/>
    <x v="3"/>
    <s v="Molly Carter Imhoff"/>
    <s v="Director, Frito-Lay Portfolio Analytics"/>
    <s v="Pepsico"/>
    <x v="3"/>
    <s v="America"/>
    <s v="Texas"/>
    <s v="Ramla's"/>
    <s v="No inmail sent"/>
    <x v="1"/>
    <m/>
    <m/>
    <n v="0"/>
    <m/>
    <m/>
    <m/>
    <m/>
    <m/>
    <m/>
    <m/>
    <m/>
    <m/>
  </r>
  <r>
    <n v="8012"/>
    <d v="2021-04-19T00:00:00"/>
    <n v="4"/>
    <x v="3"/>
    <s v="Josiah Johnson"/>
    <s v="Manager, Revenue Analytics, MolsonCoors"/>
    <s v="Molson Coors"/>
    <x v="3"/>
    <s v="America"/>
    <s v="Illinois"/>
    <s v="Ramla's"/>
    <s v="No inmail sent"/>
    <x v="0"/>
    <d v="2021-04-22T00:00:00"/>
    <d v="2021-11-04T00:00:00"/>
    <n v="11"/>
    <m/>
    <m/>
    <s v="Negative"/>
    <m/>
    <m/>
    <m/>
    <m/>
    <m/>
    <m/>
  </r>
  <r>
    <n v="8013"/>
    <d v="2021-04-19T00:00:00"/>
    <n v="4"/>
    <x v="2"/>
    <s v="Amy Sokotch"/>
    <s v="Senior Vice President -- Retention Strategy, US Consumer Marketing"/>
    <s v="Citi"/>
    <x v="10"/>
    <s v="America"/>
    <s v="New York"/>
    <s v="Ramla's"/>
    <s v="No inmail sent"/>
    <x v="1"/>
    <m/>
    <m/>
    <n v="0"/>
    <m/>
    <m/>
    <m/>
    <m/>
    <m/>
    <m/>
    <m/>
    <m/>
    <m/>
  </r>
  <r>
    <n v="8014"/>
    <d v="2021-04-19T00:00:00"/>
    <n v="4"/>
    <x v="2"/>
    <s v="Virginie Faucon"/>
    <s v="Director of Marketing, Brand and Customer Propositions"/>
    <s v="IWP UK"/>
    <x v="10"/>
    <s v="Europe"/>
    <s v="London"/>
    <s v="Ramla's"/>
    <s v="No inmail sent"/>
    <x v="1"/>
    <m/>
    <m/>
    <n v="0"/>
    <m/>
    <m/>
    <m/>
    <m/>
    <m/>
    <m/>
    <m/>
    <m/>
    <m/>
  </r>
  <r>
    <n v="8015"/>
    <d v="2020-07-01T00:00:00"/>
    <n v="7"/>
    <x v="2"/>
    <s v="Yen-lin (Pinsker) Lin, PhD"/>
    <s v="Principal, Data Science &amp; Marketing Analytics"/>
    <s v="Discover Financial Services "/>
    <x v="20"/>
    <s v="America"/>
    <s v="Illinois"/>
    <m/>
    <s v="No inmail sent"/>
    <x v="1"/>
    <m/>
    <m/>
    <n v="0"/>
    <m/>
    <n v="44636"/>
    <m/>
    <m/>
    <m/>
    <m/>
    <m/>
    <m/>
    <s v="Relevant"/>
  </r>
  <r>
    <n v="8016"/>
    <d v="2021-04-19T00:00:00"/>
    <n v="4"/>
    <x v="2"/>
    <s v="Joseph Carl"/>
    <s v="Senior Decision Scientist, Marketing"/>
    <s v="Remitly"/>
    <x v="10"/>
    <s v="America"/>
    <s v="Seattle"/>
    <s v="Ramla's"/>
    <s v="No inmail sent"/>
    <x v="1"/>
    <m/>
    <m/>
    <n v="0"/>
    <m/>
    <m/>
    <m/>
    <m/>
    <m/>
    <m/>
    <m/>
    <m/>
    <m/>
  </r>
  <r>
    <n v="8017"/>
    <d v="2021-04-19T00:00:00"/>
    <n v="4"/>
    <x v="2"/>
    <s v="Onur Kuzeyman"/>
    <s v="enior Business Director, Head of Acquisition and Customer Engagement Marketing"/>
    <s v="Capital One"/>
    <x v="10"/>
    <s v="America"/>
    <s v="Washington"/>
    <s v="Ramla's"/>
    <s v="No inmail sent"/>
    <x v="1"/>
    <m/>
    <m/>
    <n v="0"/>
    <m/>
    <m/>
    <m/>
    <m/>
    <m/>
    <m/>
    <m/>
    <m/>
    <m/>
  </r>
  <r>
    <n v="8018"/>
    <d v="2021-04-19T00:00:00"/>
    <n v="4"/>
    <x v="2"/>
    <s v="Valerie Rocco"/>
    <s v="Sr. Growth Manager"/>
    <s v="Freedom Financial Network"/>
    <x v="10"/>
    <s v="America"/>
    <s v="Texas"/>
    <s v="Ramla's"/>
    <s v="No inmail sent"/>
    <x v="1"/>
    <m/>
    <m/>
    <n v="0"/>
    <m/>
    <m/>
    <m/>
    <m/>
    <m/>
    <m/>
    <m/>
    <m/>
    <m/>
  </r>
  <r>
    <n v="8019"/>
    <d v="2021-04-19T00:00:00"/>
    <n v="4"/>
    <x v="2"/>
    <s v="Giuliana Quiroz"/>
    <s v="Head of Digital Analytics"/>
    <s v="TIAA"/>
    <x v="10"/>
    <s v="America"/>
    <s v="New York"/>
    <s v="Ramla's"/>
    <s v="No inmail sent"/>
    <x v="1"/>
    <m/>
    <m/>
    <n v="0"/>
    <m/>
    <m/>
    <m/>
    <m/>
    <m/>
    <m/>
    <m/>
    <m/>
    <m/>
  </r>
  <r>
    <n v="8020"/>
    <d v="2021-04-19T00:00:00"/>
    <n v="4"/>
    <x v="2"/>
    <s v="Nicolò Pagliari"/>
    <s v="Head of Performance Marketing &amp; Go To Market | France, Italy, CEE, Japan, Australia"/>
    <s v="Saxo Bank"/>
    <x v="10"/>
    <s v="Europe"/>
    <s v="Denmark"/>
    <s v="Ramla's"/>
    <s v="No inmail sent"/>
    <x v="1"/>
    <m/>
    <m/>
    <n v="0"/>
    <m/>
    <m/>
    <m/>
    <m/>
    <m/>
    <m/>
    <m/>
    <m/>
    <m/>
  </r>
  <r>
    <n v="8021"/>
    <d v="2021-04-19T00:00:00"/>
    <n v="4"/>
    <x v="2"/>
    <s v="Maxim Kind"/>
    <s v="Senior Specialist, Solutions Consulting, Data &amp; Analytics"/>
    <s v="BNY Mellon"/>
    <x v="10"/>
    <s v="America"/>
    <s v="Philadelphia"/>
    <s v="Ramla's"/>
    <s v="No inmail sent"/>
    <x v="0"/>
    <d v="2021-07-09T00:00:00"/>
    <d v="2021-09-24T00:00:00"/>
    <n v="9"/>
    <m/>
    <m/>
    <m/>
    <m/>
    <m/>
    <m/>
    <m/>
    <m/>
    <m/>
  </r>
  <r>
    <n v="8022"/>
    <d v="2021-04-19T00:00:00"/>
    <n v="4"/>
    <x v="2"/>
    <s v="Merrill Varghese"/>
    <s v="SVP, Head of Digital Demand Generation &amp; Revenue Optimization Officer"/>
    <s v="Cetera Financial Group"/>
    <x v="10"/>
    <s v="America"/>
    <s v="California"/>
    <s v="Ramla's"/>
    <s v="No inmail sent"/>
    <x v="1"/>
    <m/>
    <m/>
    <n v="0"/>
    <m/>
    <m/>
    <m/>
    <m/>
    <m/>
    <m/>
    <m/>
    <m/>
    <m/>
  </r>
  <r>
    <n v="8023"/>
    <d v="2021-04-19T00:00:00"/>
    <n v="4"/>
    <x v="2"/>
    <s v="Kathy Tuite"/>
    <s v="Chief Marketing Officer"/>
    <s v="One Inc "/>
    <x v="7"/>
    <s v="America"/>
    <s v="New York"/>
    <s v="Ramla's"/>
    <s v="No inmail sent"/>
    <x v="1"/>
    <m/>
    <m/>
    <n v="0"/>
    <m/>
    <m/>
    <m/>
    <m/>
    <m/>
    <m/>
    <m/>
    <m/>
    <m/>
  </r>
  <r>
    <n v="8024"/>
    <d v="2021-04-19T00:00:00"/>
    <n v="4"/>
    <x v="2"/>
    <s v="Rohit Modi"/>
    <s v="Marketing Measurement and Optimization Manager"/>
    <s v="Google"/>
    <x v="18"/>
    <s v="America"/>
    <s v="California"/>
    <s v="Ramla's"/>
    <s v="No inmail sent"/>
    <x v="0"/>
    <d v="2021-04-21T00:00:00"/>
    <m/>
    <n v="0"/>
    <m/>
    <m/>
    <s v="Positive_FS"/>
    <m/>
    <m/>
    <m/>
    <m/>
    <m/>
    <s v="Friday"/>
  </r>
  <r>
    <n v="8025"/>
    <d v="2021-04-19T00:00:00"/>
    <n v="4"/>
    <x v="2"/>
    <s v="Rita Zahir"/>
    <s v="VP Marketing &amp; Ecommerce | Marketing Consultant"/>
    <s v=" Let's Get Disruptive "/>
    <x v="1"/>
    <s v="America"/>
    <s v="California"/>
    <s v="Ramla's"/>
    <s v="No inmail sent"/>
    <x v="0"/>
    <d v="2021-01-06T00:00:00"/>
    <d v="2021-07-02T00:00:00"/>
    <n v="7"/>
    <m/>
    <m/>
    <m/>
    <m/>
    <m/>
    <m/>
    <m/>
    <m/>
    <m/>
  </r>
  <r>
    <n v="8026"/>
    <d v="2021-04-19T00:00:00"/>
    <n v="4"/>
    <x v="2"/>
    <s v="David Kuehner"/>
    <s v="Manager of Analytics &amp; Decision Sciences"/>
    <s v=" Terminix"/>
    <x v="3"/>
    <s v="America"/>
    <s v="Tennessee"/>
    <s v="Ramla's"/>
    <s v="No inmail sent"/>
    <x v="0"/>
    <d v="2021-04-22T00:00:00"/>
    <d v="2021-07-02T00:00:00"/>
    <n v="7"/>
    <m/>
    <m/>
    <m/>
    <m/>
    <m/>
    <m/>
    <m/>
    <m/>
    <s v="LI message sent"/>
  </r>
  <r>
    <n v="8027"/>
    <d v="2021-04-19T00:00:00"/>
    <n v="4"/>
    <x v="2"/>
    <s v="Gregory Younkie"/>
    <s v="Data Scientist"/>
    <s v="The Kraft Heinz Company"/>
    <x v="3"/>
    <s v="America"/>
    <s v="Illinois"/>
    <s v="Ramla's"/>
    <s v="No inmail sent"/>
    <x v="0"/>
    <d v="2021-05-26T00:00:00"/>
    <d v="2021-07-02T00:00:00"/>
    <n v="7"/>
    <n v="1"/>
    <n v="257"/>
    <s v="Negative"/>
    <m/>
    <m/>
    <m/>
    <m/>
    <m/>
    <m/>
  </r>
  <r>
    <n v="8028"/>
    <d v="2021-04-19T00:00:00"/>
    <n v="4"/>
    <x v="2"/>
    <s v="Lauren Aylsworth"/>
    <s v="Director of Product Marketing"/>
    <s v="BISSELL Homecare, Inc."/>
    <x v="3"/>
    <s v="America"/>
    <s v="Michigan"/>
    <s v="Ramla's"/>
    <s v="No inmail sent"/>
    <x v="1"/>
    <m/>
    <m/>
    <n v="0"/>
    <m/>
    <m/>
    <m/>
    <m/>
    <m/>
    <m/>
    <m/>
    <m/>
    <m/>
  </r>
  <r>
    <n v="8029"/>
    <d v="2021-04-19T00:00:00"/>
    <n v="4"/>
    <x v="2"/>
    <s v="Justin L. Segal"/>
    <s v="Sr. Marketing Manager"/>
    <s v="Storkcraft"/>
    <x v="3"/>
    <s v="America"/>
    <s v="Canada "/>
    <s v="Ramla's"/>
    <s v="No inmail sent"/>
    <x v="1"/>
    <m/>
    <m/>
    <n v="0"/>
    <m/>
    <m/>
    <m/>
    <m/>
    <m/>
    <m/>
    <m/>
    <m/>
    <m/>
  </r>
  <r>
    <n v="8030"/>
    <d v="2021-04-19T00:00:00"/>
    <n v="4"/>
    <x v="2"/>
    <s v="Lynn Lee"/>
    <s v="Director of Growth Marketing"/>
    <s v="BrilliantPad"/>
    <x v="3"/>
    <s v="America"/>
    <s v="Illinois"/>
    <s v="Ramla's"/>
    <s v="No inmail sent"/>
    <x v="0"/>
    <d v="2021-04-26T00:00:00"/>
    <d v="2021-07-02T00:00:00"/>
    <n v="7"/>
    <n v="2"/>
    <n v="257"/>
    <m/>
    <m/>
    <m/>
    <m/>
    <m/>
    <m/>
    <m/>
  </r>
  <r>
    <n v="8031"/>
    <d v="2021-04-19T00:00:00"/>
    <n v="4"/>
    <x v="2"/>
    <s v="Paolo Provinciali"/>
    <s v="VP Media &amp; Data, US"/>
    <s v="Anheuser-Busch InBev"/>
    <x v="3"/>
    <s v="America"/>
    <s v="New York"/>
    <s v="Ramla's"/>
    <s v="No inmail sent"/>
    <x v="1"/>
    <m/>
    <m/>
    <n v="0"/>
    <m/>
    <m/>
    <m/>
    <m/>
    <m/>
    <m/>
    <m/>
    <m/>
    <m/>
  </r>
  <r>
    <n v="8032"/>
    <d v="2021-04-19T00:00:00"/>
    <n v="4"/>
    <x v="2"/>
    <s v="David Hier"/>
    <s v="Director, Insights and Analytics"/>
    <s v="Iovate Health Sciences International Inc."/>
    <x v="3"/>
    <s v="America"/>
    <s v="Colorado"/>
    <s v="Ramla's"/>
    <s v="No inmail sent"/>
    <x v="2"/>
    <m/>
    <m/>
    <n v="0"/>
    <m/>
    <m/>
    <m/>
    <m/>
    <m/>
    <m/>
    <m/>
    <m/>
    <m/>
  </r>
  <r>
    <n v="8033"/>
    <d v="2021-04-19T00:00:00"/>
    <n v="4"/>
    <x v="2"/>
    <s v="Gillian Snyder"/>
    <s v="Director of Marketing"/>
    <s v="Antioxidant Energy Mix"/>
    <x v="3"/>
    <s v="America"/>
    <s v="California"/>
    <s v="Ramla's"/>
    <s v="No inmail sent"/>
    <x v="1"/>
    <m/>
    <m/>
    <n v="0"/>
    <m/>
    <m/>
    <m/>
    <m/>
    <m/>
    <m/>
    <m/>
    <m/>
    <m/>
  </r>
  <r>
    <n v="8034"/>
    <d v="2021-04-19T00:00:00"/>
    <n v="4"/>
    <x v="2"/>
    <s v="Ananta Engineer"/>
    <s v="Sr. Director, Insights &amp; Analytics"/>
    <s v="Post Consumer Brands"/>
    <x v="3"/>
    <s v="America"/>
    <s v="Minnesota"/>
    <s v="Ramla's"/>
    <s v="No inmail sent"/>
    <x v="1"/>
    <m/>
    <m/>
    <n v="0"/>
    <m/>
    <m/>
    <m/>
    <m/>
    <m/>
    <m/>
    <m/>
    <m/>
    <m/>
  </r>
  <r>
    <n v="8035"/>
    <d v="2021-04-19T00:00:00"/>
    <n v="4"/>
    <x v="2"/>
    <s v="Madison Gericke"/>
    <s v="Sr Director of Marketing"/>
    <s v="Poo~Pourri"/>
    <x v="3"/>
    <s v="America"/>
    <s v="Texas"/>
    <s v="Ramla's"/>
    <s v="No inmail sent"/>
    <x v="1"/>
    <m/>
    <m/>
    <n v="0"/>
    <m/>
    <m/>
    <m/>
    <m/>
    <m/>
    <m/>
    <m/>
    <m/>
    <m/>
  </r>
  <r>
    <n v="8036"/>
    <d v="2021-04-19T00:00:00"/>
    <n v="4"/>
    <x v="2"/>
    <s v="Chris Matika"/>
    <s v="Director of Finance - Marketing Planning"/>
    <s v="Crayola"/>
    <x v="3"/>
    <s v="America"/>
    <s v="Pennsylvania"/>
    <s v="Ramla's"/>
    <s v="No inmail sent"/>
    <x v="0"/>
    <d v="2021-04-26T00:00:00"/>
    <d v="2021-07-02T00:00:00"/>
    <n v="7"/>
    <n v="2"/>
    <n v="257"/>
    <m/>
    <m/>
    <m/>
    <m/>
    <m/>
    <m/>
    <m/>
  </r>
  <r>
    <n v="8037"/>
    <d v="2021-04-19T00:00:00"/>
    <n v="4"/>
    <x v="2"/>
    <s v="Arun Nandi"/>
    <s v="Director &amp; Head of Analytics"/>
    <s v="Unilever"/>
    <x v="3"/>
    <s v="America"/>
    <s v="New York"/>
    <s v="Ramla's"/>
    <s v="No inmail sent"/>
    <x v="1"/>
    <m/>
    <m/>
    <n v="0"/>
    <m/>
    <m/>
    <m/>
    <m/>
    <m/>
    <m/>
    <m/>
    <m/>
    <m/>
  </r>
  <r>
    <n v="8038"/>
    <d v="2021-04-19T00:00:00"/>
    <n v="4"/>
    <x v="2"/>
    <s v="Ginika Agbim O'Kelly"/>
    <s v="Director, Product Marketing North America"/>
    <s v="Jo Malone London"/>
    <x v="3"/>
    <s v="America"/>
    <s v="New York"/>
    <s v="Ramla's"/>
    <s v="No inmail sent"/>
    <x v="1"/>
    <m/>
    <m/>
    <n v="0"/>
    <m/>
    <m/>
    <m/>
    <m/>
    <m/>
    <m/>
    <m/>
    <m/>
    <m/>
  </r>
  <r>
    <n v="8039"/>
    <d v="2021-04-19T00:00:00"/>
    <n v="4"/>
    <x v="2"/>
    <s v="Yelena O'Neill"/>
    <s v="Marketing Director"/>
    <s v="Lavazza Group"/>
    <x v="3"/>
    <s v="America"/>
    <s v="New York"/>
    <s v="Ramla's"/>
    <s v="No inmail sent"/>
    <x v="1"/>
    <m/>
    <m/>
    <n v="0"/>
    <m/>
    <m/>
    <m/>
    <m/>
    <m/>
    <m/>
    <m/>
    <m/>
    <m/>
  </r>
  <r>
    <n v="8040"/>
    <d v="2021-04-19T00:00:00"/>
    <n v="4"/>
    <x v="2"/>
    <s v="Paul Zimmerman"/>
    <s v="Senior Analyst, Marketing"/>
    <s v="The Kraft Heinz Company"/>
    <x v="3"/>
    <s v="America"/>
    <s v="Illinois"/>
    <s v="Ramla's"/>
    <s v="No inmail sent"/>
    <x v="0"/>
    <d v="2021-04-28T00:00:00"/>
    <d v="2021-07-02T00:00:00"/>
    <n v="7"/>
    <n v="2"/>
    <n v="257"/>
    <m/>
    <m/>
    <m/>
    <m/>
    <m/>
    <m/>
    <m/>
  </r>
  <r>
    <n v="8041"/>
    <d v="2021-04-19T00:00:00"/>
    <n v="4"/>
    <x v="2"/>
    <s v="Konstantinos Delialis"/>
    <s v="Vice President Marketing"/>
    <s v="Kraft Heinz International B.V."/>
    <x v="3"/>
    <s v="Europe"/>
    <s v="Netherlands"/>
    <s v="Ramla's"/>
    <s v="No inmail sent"/>
    <x v="0"/>
    <d v="2021-05-04T00:00:00"/>
    <d v="2021-07-02T00:00:00"/>
    <n v="7"/>
    <n v="2"/>
    <n v="257"/>
    <m/>
    <m/>
    <m/>
    <m/>
    <m/>
    <m/>
    <m/>
  </r>
  <r>
    <n v="8042"/>
    <d v="2021-04-19T00:00:00"/>
    <n v="4"/>
    <x v="2"/>
    <s v="Clare Shafer"/>
    <s v="Marketing Analyst"/>
    <s v="The Kraft Heinz Company"/>
    <x v="3"/>
    <s v="America"/>
    <s v="Illinois"/>
    <s v="Ramla's"/>
    <s v="No inmail sent"/>
    <x v="1"/>
    <m/>
    <m/>
    <n v="0"/>
    <m/>
    <m/>
    <m/>
    <m/>
    <m/>
    <m/>
    <m/>
    <m/>
    <m/>
  </r>
  <r>
    <n v="8043"/>
    <d v="2021-04-19T00:00:00"/>
    <n v="4"/>
    <x v="2"/>
    <s v="Sarah Milian"/>
    <s v="Senior Marketing Analyst"/>
    <s v="The Kraft Heinz Company"/>
    <x v="3"/>
    <s v="America"/>
    <s v="Illinois"/>
    <s v="Ramla's"/>
    <s v="No inmail sent"/>
    <x v="1"/>
    <m/>
    <m/>
    <n v="0"/>
    <m/>
    <m/>
    <m/>
    <m/>
    <m/>
    <m/>
    <m/>
    <m/>
    <m/>
  </r>
  <r>
    <n v="8044"/>
    <d v="2021-04-19T00:00:00"/>
    <n v="4"/>
    <x v="2"/>
    <s v="Dan Rubin-Wills"/>
    <s v="Associate Director of Marketing"/>
    <s v="The Kraft Heinz Company"/>
    <x v="3"/>
    <s v="America"/>
    <s v="Illinois"/>
    <s v="Ramla's"/>
    <s v="No inmail sent"/>
    <x v="1"/>
    <m/>
    <m/>
    <n v="0"/>
    <m/>
    <m/>
    <m/>
    <m/>
    <m/>
    <m/>
    <m/>
    <m/>
    <m/>
  </r>
  <r>
    <n v="8045"/>
    <d v="2021-10-05T00:00:00"/>
    <m/>
    <x v="4"/>
    <s v="Aubrie Torquemada"/>
    <s v="Director - Marketing Effectiveness"/>
    <s v=" Old Navy"/>
    <x v="0"/>
    <s v="America"/>
    <s v="California"/>
    <s v="Ramla's"/>
    <s v="10-06-21"/>
    <x v="1"/>
    <m/>
    <m/>
    <m/>
    <m/>
    <m/>
    <m/>
    <m/>
    <m/>
    <m/>
    <m/>
    <m/>
    <m/>
  </r>
  <r>
    <n v="8046"/>
    <d v="2021-04-19T00:00:00"/>
    <n v="4"/>
    <x v="2"/>
    <s v="Prajakta Sulekar"/>
    <s v="Marketing-Brand Insights Manager"/>
    <s v="The Kraft Heinz Company"/>
    <x v="3"/>
    <s v="Asia"/>
    <s v="India"/>
    <s v="Ramla's"/>
    <s v="9/16/21"/>
    <x v="1"/>
    <d v="2021-09-16T00:00:00"/>
    <m/>
    <n v="0"/>
    <m/>
    <m/>
    <m/>
    <m/>
    <m/>
    <m/>
    <m/>
    <m/>
    <m/>
  </r>
  <r>
    <n v="8047"/>
    <d v="2021-10-05T00:00:00"/>
    <m/>
    <x v="4"/>
    <s v="Michael Peterson"/>
    <s v="Director FP&amp;A - Marketing, Real Estate &amp; Corporate Strategy"/>
    <s v="Bob's Discount Furniture "/>
    <x v="0"/>
    <s v="America"/>
    <s v="Manchester"/>
    <s v="Ramla's"/>
    <s v="10-06-21"/>
    <x v="1"/>
    <m/>
    <m/>
    <m/>
    <m/>
    <m/>
    <m/>
    <m/>
    <m/>
    <m/>
    <m/>
    <m/>
    <m/>
  </r>
  <r>
    <n v="8048"/>
    <d v="2021-04-19T00:00:00"/>
    <n v="4"/>
    <x v="2"/>
    <s v="Chris Schmidt"/>
    <s v="Senior Associate Channel Marketing Manager"/>
    <s v="The Kraft Heinz Company"/>
    <x v="3"/>
    <s v="America"/>
    <s v="Illinois"/>
    <s v="Ramla's"/>
    <s v="No inmail sent"/>
    <x v="1"/>
    <m/>
    <m/>
    <n v="0"/>
    <m/>
    <m/>
    <m/>
    <m/>
    <m/>
    <m/>
    <m/>
    <m/>
    <m/>
  </r>
  <r>
    <n v="8049"/>
    <d v="2021-04-19T00:00:00"/>
    <n v="4"/>
    <x v="2"/>
    <s v="James Bleuer"/>
    <s v="Head of Marketing Analytics"/>
    <s v="Lovevery"/>
    <x v="3"/>
    <s v="America"/>
    <s v="Idaho"/>
    <s v="Ramla's"/>
    <s v="No inmail sent"/>
    <x v="1"/>
    <m/>
    <m/>
    <n v="0"/>
    <m/>
    <m/>
    <m/>
    <m/>
    <m/>
    <m/>
    <m/>
    <m/>
    <m/>
  </r>
  <r>
    <n v="8050"/>
    <d v="2021-04-19T00:00:00"/>
    <n v="4"/>
    <x v="2"/>
    <s v="Courtney Murray"/>
    <s v="Brand Marketing &amp; Commercialization"/>
    <s v="SharkNinja"/>
    <x v="3"/>
    <s v="America"/>
    <s v="Massachusetts"/>
    <s v="Ramla's"/>
    <s v="No inmail sent"/>
    <x v="0"/>
    <d v="2021-04-26T00:00:00"/>
    <d v="2021-07-02T00:00:00"/>
    <n v="7"/>
    <n v="2"/>
    <n v="257"/>
    <m/>
    <m/>
    <m/>
    <m/>
    <m/>
    <m/>
    <m/>
  </r>
  <r>
    <n v="8051"/>
    <d v="2021-04-19T00:00:00"/>
    <n v="4"/>
    <x v="2"/>
    <s v="Matt Crowe"/>
    <s v="Senior Manager, Market Strategy and Data Analytics"/>
    <s v="Duracell Inc."/>
    <x v="3"/>
    <s v="America"/>
    <s v="Canada "/>
    <s v="Ramla's"/>
    <s v="No inmail sent"/>
    <x v="0"/>
    <d v="2021-05-26T00:00:00"/>
    <d v="2021-07-02T00:00:00"/>
    <n v="7"/>
    <n v="1"/>
    <n v="257"/>
    <m/>
    <m/>
    <m/>
    <m/>
    <m/>
    <m/>
    <m/>
  </r>
  <r>
    <n v="8052"/>
    <d v="2021-04-19T00:00:00"/>
    <n v="4"/>
    <x v="2"/>
    <s v="Antoine Bonnet"/>
    <s v="Country Manager - France"/>
    <s v="Emma – The Sleep Company"/>
    <x v="3"/>
    <s v="Europe"/>
    <s v="Germany"/>
    <s v="Ramla's"/>
    <s v="No inmail sent"/>
    <x v="1"/>
    <m/>
    <m/>
    <n v="0"/>
    <m/>
    <m/>
    <m/>
    <m/>
    <m/>
    <m/>
    <m/>
    <m/>
    <m/>
  </r>
  <r>
    <n v="8053"/>
    <d v="2021-10-05T00:00:00"/>
    <m/>
    <x v="4"/>
    <s v="Kevin Myers"/>
    <s v="Marketing Effectiveness Analyst"/>
    <s v="Asda"/>
    <x v="0"/>
    <s v="Europe"/>
    <s v="United Kingdom"/>
    <s v="Personal"/>
    <s v="No inmail sent"/>
    <x v="1"/>
    <m/>
    <m/>
    <m/>
    <m/>
    <m/>
    <m/>
    <m/>
    <m/>
    <m/>
    <m/>
    <m/>
    <m/>
  </r>
  <r>
    <n v="8054"/>
    <d v="2021-04-19T00:00:00"/>
    <n v="4"/>
    <x v="2"/>
    <s v="Brittany Kerr"/>
    <s v="Head of Brand Marketing"/>
    <s v="Victoria Beckham Beauty"/>
    <x v="3"/>
    <s v="America"/>
    <s v="New York"/>
    <s v="Ramla's"/>
    <s v="No inmail sent"/>
    <x v="1"/>
    <m/>
    <m/>
    <n v="0"/>
    <m/>
    <m/>
    <m/>
    <m/>
    <m/>
    <m/>
    <m/>
    <m/>
    <m/>
  </r>
  <r>
    <n v="8055"/>
    <d v="2021-04-19T00:00:00"/>
    <n v="4"/>
    <x v="2"/>
    <s v="Liz Rosenstadt"/>
    <s v="Marketing Manager, Global Corporate Brand J&amp;J"/>
    <s v="Johnson &amp; Johnson"/>
    <x v="3"/>
    <s v="America"/>
    <s v="New Jersey"/>
    <s v="Ramla's"/>
    <s v="No inmail sent"/>
    <x v="2"/>
    <m/>
    <m/>
    <n v="0"/>
    <m/>
    <m/>
    <m/>
    <m/>
    <m/>
    <m/>
    <m/>
    <m/>
    <m/>
  </r>
  <r>
    <n v="8056"/>
    <d v="2021-04-19T00:00:00"/>
    <n v="4"/>
    <x v="2"/>
    <s v="Diego Hahn"/>
    <s v="Senior Manager, Analytics &amp; Insights, North America Oral Care"/>
    <s v="Procter &amp; Gamble"/>
    <x v="3"/>
    <s v="America"/>
    <s v="Ohio"/>
    <s v="Ramla's"/>
    <s v="No inmail sent"/>
    <x v="1"/>
    <m/>
    <m/>
    <n v="0"/>
    <m/>
    <m/>
    <m/>
    <m/>
    <m/>
    <m/>
    <m/>
    <m/>
    <m/>
  </r>
  <r>
    <n v="8057"/>
    <d v="2021-04-19T00:00:00"/>
    <n v="4"/>
    <x v="2"/>
    <s v="Stephen Infantino"/>
    <s v="Insights &amp; Analytics Manager"/>
    <s v="Enjoy Life Foods"/>
    <x v="3"/>
    <s v="America"/>
    <s v="Illinois"/>
    <s v="Ramla's"/>
    <s v="No inmail sent"/>
    <x v="1"/>
    <m/>
    <m/>
    <n v="0"/>
    <m/>
    <m/>
    <m/>
    <m/>
    <m/>
    <m/>
    <m/>
    <m/>
    <m/>
  </r>
  <r>
    <n v="8058"/>
    <d v="2021-04-19T00:00:00"/>
    <n v="4"/>
    <x v="2"/>
    <s v="Ryan Ewalt"/>
    <s v="Chief Marketing Officer"/>
    <s v="Ice Shaker"/>
    <x v="3"/>
    <s v="America"/>
    <s v="Texas"/>
    <s v="Ramla's"/>
    <s v="No inmail sent"/>
    <x v="1"/>
    <m/>
    <m/>
    <n v="0"/>
    <m/>
    <m/>
    <m/>
    <m/>
    <m/>
    <m/>
    <m/>
    <m/>
    <m/>
  </r>
  <r>
    <n v="8059"/>
    <d v="2021-04-19T00:00:00"/>
    <n v="4"/>
    <x v="2"/>
    <s v="Aatish Salvi"/>
    <s v="VP Analytics, Insights and Measurement"/>
    <s v="Hasbro"/>
    <x v="3"/>
    <s v="America"/>
    <s v="Massachusetts"/>
    <s v="Ramla's"/>
    <s v="No inmail sent"/>
    <x v="2"/>
    <m/>
    <m/>
    <n v="0"/>
    <m/>
    <m/>
    <m/>
    <m/>
    <m/>
    <m/>
    <m/>
    <m/>
    <m/>
  </r>
  <r>
    <n v="8060"/>
    <d v="2021-04-19T00:00:00"/>
    <n v="4"/>
    <x v="3"/>
    <s v="Josh Lew"/>
    <s v="Global Consumer Insights"/>
    <s v="Energizer Holdings"/>
    <x v="3"/>
    <s v="America"/>
    <s v="Connecticut"/>
    <s v="Ramla's"/>
    <s v="No inmail sent"/>
    <x v="1"/>
    <m/>
    <m/>
    <n v="0"/>
    <m/>
    <m/>
    <m/>
    <m/>
    <m/>
    <m/>
    <m/>
    <m/>
    <m/>
  </r>
  <r>
    <n v="8061"/>
    <d v="2021-04-19T00:00:00"/>
    <n v="4"/>
    <x v="3"/>
    <s v="Alvaro Hernandez Calzada"/>
    <s v="Commercial Insights Senior Manager"/>
    <s v="The Coca-Cola Company"/>
    <x v="3"/>
    <s v="Europe"/>
    <s v="Madrid"/>
    <s v="Ramla's"/>
    <s v="No inmail sent"/>
    <x v="1"/>
    <m/>
    <m/>
    <n v="0"/>
    <m/>
    <m/>
    <m/>
    <m/>
    <m/>
    <m/>
    <m/>
    <m/>
    <m/>
  </r>
  <r>
    <n v="8062"/>
    <d v="2021-04-19T00:00:00"/>
    <n v="4"/>
    <x v="3"/>
    <s v="Li Gan"/>
    <s v="Business Insight Analyst"/>
    <s v="Bento Sushi"/>
    <x v="3"/>
    <s v="America"/>
    <s v="Canada "/>
    <s v="Ramla's"/>
    <s v="No inmail sent"/>
    <x v="0"/>
    <d v="2021-04-22T00:00:00"/>
    <d v="2022-02-21T00:00:00"/>
    <n v="2"/>
    <m/>
    <m/>
    <m/>
    <m/>
    <m/>
    <m/>
    <m/>
    <m/>
    <m/>
  </r>
  <r>
    <n v="8063"/>
    <d v="2021-04-19T00:00:00"/>
    <n v="4"/>
    <x v="2"/>
    <s v="Asanka Fonseka"/>
    <s v="Senior Data Science Consultant"/>
    <s v="AustralianSuper"/>
    <x v="10"/>
    <s v="Australia"/>
    <s v="Melbourne"/>
    <s v="Ramla's"/>
    <s v="No inmail sent"/>
    <x v="0"/>
    <d v="2021-04-22T00:00:00"/>
    <m/>
    <n v="0"/>
    <m/>
    <m/>
    <s v="Neutral"/>
    <m/>
    <m/>
    <m/>
    <m/>
    <m/>
    <s v="He is no longer involved with MMM but will refer us to the right person "/>
  </r>
  <r>
    <n v="8064"/>
    <d v="2021-04-19T00:00:00"/>
    <n v="4"/>
    <x v="2"/>
    <s v="David Weiner"/>
    <s v="Consultant, Data Science"/>
    <s v="Nationwide"/>
    <x v="14"/>
    <s v="America"/>
    <s v="Ohio"/>
    <s v="Ramla's"/>
    <s v="No inmail sent"/>
    <x v="0"/>
    <d v="2021-04-22T00:00:00"/>
    <d v="2021-07-02T00:00:00"/>
    <n v="7"/>
    <m/>
    <m/>
    <m/>
    <m/>
    <m/>
    <m/>
    <m/>
    <m/>
    <s v="LI message sent"/>
  </r>
  <r>
    <n v="8065"/>
    <d v="2021-04-19T00:00:00"/>
    <n v="4"/>
    <x v="2"/>
    <s v="Shankar Ranganathan"/>
    <s v="Head of Data Science, Data Visualization &amp; Business Intelligence"/>
    <s v="Ameritas"/>
    <x v="14"/>
    <s v="America"/>
    <s v="Cincinnati"/>
    <s v="Ramla's"/>
    <s v="No inmail sent"/>
    <x v="0"/>
    <d v="2021-04-22T00:00:00"/>
    <d v="2021-07-02T00:00:00"/>
    <n v="7"/>
    <m/>
    <m/>
    <m/>
    <m/>
    <m/>
    <m/>
    <m/>
    <m/>
    <s v="LI message sent"/>
  </r>
  <r>
    <n v="8066"/>
    <d v="2021-10-05T00:00:00"/>
    <m/>
    <x v="4"/>
    <s v="Heather Parnaby"/>
    <s v="Head of Advanced Analytics"/>
    <s v="The Body Shop"/>
    <x v="0"/>
    <s v="Europe"/>
    <s v="United Kingdom"/>
    <s v="Ramla's"/>
    <s v="10-06-21"/>
    <x v="1"/>
    <m/>
    <m/>
    <m/>
    <m/>
    <m/>
    <m/>
    <m/>
    <m/>
    <m/>
    <m/>
    <m/>
    <m/>
  </r>
  <r>
    <n v="8067"/>
    <d v="2021-04-19T00:00:00"/>
    <n v="4"/>
    <x v="2"/>
    <s v="Albert Liwoso"/>
    <s v="Senior Director, Marketing and Analytics"/>
    <s v="Automation Finance"/>
    <x v="10"/>
    <s v="America"/>
    <s v="Atlanta"/>
    <s v="Ramla's"/>
    <s v="No inmail sent"/>
    <x v="0"/>
    <d v="2021-04-22T00:00:00"/>
    <d v="2021-07-02T00:00:00"/>
    <n v="7"/>
    <m/>
    <m/>
    <m/>
    <m/>
    <m/>
    <m/>
    <m/>
    <m/>
    <s v="LI message sent"/>
  </r>
  <r>
    <n v="8068"/>
    <d v="2021-04-19T00:00:00"/>
    <n v="4"/>
    <x v="2"/>
    <s v="Ram Peddu"/>
    <s v="Senior Vice President, Head of Advanced Analytics"/>
    <s v="Citizens Bank"/>
    <x v="10"/>
    <s v="America"/>
    <s v="Rhode Island"/>
    <s v="Ramla's"/>
    <s v="No inmail sent"/>
    <x v="0"/>
    <d v="2021-04-22T00:00:00"/>
    <d v="2021-07-02T00:00:00"/>
    <n v="7"/>
    <m/>
    <m/>
    <m/>
    <m/>
    <m/>
    <m/>
    <m/>
    <m/>
    <s v="LI message sent"/>
  </r>
  <r>
    <n v="8069"/>
    <d v="2021-04-19T00:00:00"/>
    <n v="4"/>
    <x v="2"/>
    <s v="Shiva Kumar"/>
    <s v="Director, Data Science"/>
    <s v="MetLife"/>
    <x v="14"/>
    <s v="America"/>
    <s v="North Carolina"/>
    <s v="Ramla's"/>
    <s v="No inmail sent"/>
    <x v="0"/>
    <d v="2021-04-27T00:00:00"/>
    <d v="2021-07-02T00:00:00"/>
    <n v="7"/>
    <m/>
    <m/>
    <m/>
    <m/>
    <m/>
    <m/>
    <m/>
    <m/>
    <m/>
  </r>
  <r>
    <n v="8070"/>
    <d v="2021-10-05T00:00:00"/>
    <m/>
    <x v="4"/>
    <s v="Danielle Meyerson"/>
    <s v="Senior Manager, Marketing Effectiveness and Investment Strategy"/>
    <s v="Bloomingdale's"/>
    <x v="0"/>
    <s v="America"/>
    <s v="New York"/>
    <s v="Personal"/>
    <s v="No inmail sent"/>
    <x v="1"/>
    <m/>
    <m/>
    <m/>
    <m/>
    <m/>
    <m/>
    <m/>
    <m/>
    <m/>
    <m/>
    <m/>
    <m/>
  </r>
  <r>
    <n v="8071"/>
    <d v="2021-04-19T00:00:00"/>
    <n v="4"/>
    <x v="2"/>
    <s v="Terrence Merkerson"/>
    <s v="Director, Marketing &amp; Brand Strategy"/>
    <s v="LJR MANAGEMENT LIMITED"/>
    <x v="2"/>
    <s v="America"/>
    <s v="North Carolina"/>
    <s v="Ramla's"/>
    <s v="No inmail sent"/>
    <x v="1"/>
    <m/>
    <m/>
    <n v="0"/>
    <m/>
    <m/>
    <m/>
    <m/>
    <m/>
    <m/>
    <m/>
    <m/>
    <m/>
  </r>
  <r>
    <n v="8072"/>
    <d v="2021-04-19T00:00:00"/>
    <n v="4"/>
    <x v="2"/>
    <s v="Pranav Pareek"/>
    <s v="Data Science Manager"/>
    <s v="Discover Financial Services"/>
    <x v="10"/>
    <s v="America"/>
    <s v="Illinois"/>
    <s v="Ramla's"/>
    <s v="No inmail sent"/>
    <x v="1"/>
    <m/>
    <m/>
    <n v="0"/>
    <m/>
    <m/>
    <m/>
    <m/>
    <m/>
    <m/>
    <m/>
    <m/>
    <m/>
  </r>
  <r>
    <n v="8073"/>
    <d v="2021-04-19T00:00:00"/>
    <n v="4"/>
    <x v="2"/>
    <s v="Kendric Blanchard"/>
    <s v="Sr. Team Manager, Data Science"/>
    <s v="Charles Schwab"/>
    <x v="10"/>
    <s v="America"/>
    <s v="Colorado"/>
    <s v="Ramla's"/>
    <s v="No inmail sent"/>
    <x v="1"/>
    <m/>
    <m/>
    <n v="0"/>
    <m/>
    <m/>
    <m/>
    <m/>
    <m/>
    <m/>
    <m/>
    <m/>
    <m/>
  </r>
  <r>
    <n v="8074"/>
    <d v="2021-04-19T00:00:00"/>
    <n v="4"/>
    <x v="2"/>
    <s v="Aaron Miles"/>
    <s v="AVP, Data Analytics"/>
    <s v="LPL Financial"/>
    <x v="10"/>
    <s v="America"/>
    <s v="California"/>
    <s v="Ramla's"/>
    <s v="No inmail sent"/>
    <x v="1"/>
    <m/>
    <m/>
    <n v="0"/>
    <m/>
    <m/>
    <m/>
    <m/>
    <m/>
    <m/>
    <m/>
    <m/>
    <m/>
  </r>
  <r>
    <n v="8075"/>
    <d v="2021-10-06T00:00:00"/>
    <m/>
    <x v="4"/>
    <s v="David Rodrigues "/>
    <s v="Senior Manager, Global Data Science &amp; Analytics"/>
    <s v="Costa Coffee"/>
    <x v="0"/>
    <s v="Europe"/>
    <s v="United Kingdom"/>
    <s v="Personal"/>
    <s v="No inmail sent"/>
    <x v="0"/>
    <d v="2021-10-06T00:00:00"/>
    <d v="2021-10-25T00:00:00"/>
    <m/>
    <m/>
    <m/>
    <s v="Negative"/>
    <d v="2021-10-25T00:00:00"/>
    <m/>
    <m/>
    <m/>
    <m/>
    <s v="will reach out if there is a need in the future. "/>
  </r>
  <r>
    <n v="8076"/>
    <d v="2021-04-19T00:00:00"/>
    <n v="4"/>
    <x v="2"/>
    <s v="Sean Colvin"/>
    <s v="CX Strategy &amp; Performance"/>
    <s v="IAG"/>
    <x v="10"/>
    <s v="Australia"/>
    <s v="Australia"/>
    <s v="Ramla's"/>
    <s v="No inmail sent"/>
    <x v="1"/>
    <m/>
    <m/>
    <n v="0"/>
    <m/>
    <m/>
    <m/>
    <m/>
    <m/>
    <m/>
    <m/>
    <m/>
    <m/>
  </r>
  <r>
    <n v="8077"/>
    <d v="2021-04-19T00:00:00"/>
    <n v="4"/>
    <x v="2"/>
    <s v="Arko Adhikari"/>
    <s v="Sr. Manager, Strategic Analytics &amp; Insights, Merchant Services"/>
    <s v="American Express"/>
    <x v="10"/>
    <s v="America"/>
    <s v="New York"/>
    <s v="Ramla's"/>
    <s v="No inmail sent"/>
    <x v="1"/>
    <m/>
    <m/>
    <n v="0"/>
    <m/>
    <m/>
    <m/>
    <m/>
    <m/>
    <m/>
    <m/>
    <m/>
    <m/>
  </r>
  <r>
    <n v="8078"/>
    <d v="2021-04-19T00:00:00"/>
    <n v="4"/>
    <x v="2"/>
    <s v="Xuemei Shan"/>
    <s v="Managing Director, Compliance Analytics"/>
    <s v="Charles Schwab"/>
    <x v="10"/>
    <s v="America"/>
    <s v="Chicago"/>
    <s v="Ramla's"/>
    <s v="No inmail sent"/>
    <x v="1"/>
    <m/>
    <m/>
    <n v="0"/>
    <m/>
    <m/>
    <m/>
    <m/>
    <m/>
    <m/>
    <m/>
    <m/>
    <m/>
  </r>
  <r>
    <n v="8079"/>
    <d v="2021-04-19T00:00:00"/>
    <n v="4"/>
    <x v="3"/>
    <s v="Dan Casey"/>
    <s v="VP Global Consumer Insights &amp; Strategy"/>
    <s v="Universal Pictures"/>
    <x v="12"/>
    <s v="America"/>
    <s v="California"/>
    <s v="Ramla's"/>
    <s v="No inmail sent"/>
    <x v="1"/>
    <m/>
    <m/>
    <n v="0"/>
    <m/>
    <m/>
    <m/>
    <m/>
    <m/>
    <m/>
    <m/>
    <m/>
    <m/>
  </r>
  <r>
    <n v="8080"/>
    <d v="2021-04-19T00:00:00"/>
    <n v="4"/>
    <x v="3"/>
    <s v="Adrianne K. McMullen"/>
    <s v="Marketing Director"/>
    <s v="Budget Blinds"/>
    <x v="0"/>
    <s v="America"/>
    <s v="Texas"/>
    <s v="Ramla's"/>
    <s v="No inmail sent"/>
    <x v="1"/>
    <m/>
    <m/>
    <n v="0"/>
    <m/>
    <m/>
    <m/>
    <m/>
    <m/>
    <m/>
    <m/>
    <m/>
    <m/>
  </r>
  <r>
    <n v="8081"/>
    <d v="2021-04-19T00:00:00"/>
    <n v="4"/>
    <x v="2"/>
    <s v="Jasneev Kohli"/>
    <s v="Associate Vice President Marketing India"/>
    <s v="Amway"/>
    <x v="3"/>
    <s v="America"/>
    <s v="Michigan"/>
    <s v="Ramla's"/>
    <s v="No inmail sent"/>
    <x v="1"/>
    <m/>
    <m/>
    <n v="0"/>
    <m/>
    <m/>
    <m/>
    <m/>
    <m/>
    <m/>
    <m/>
    <m/>
    <m/>
  </r>
  <r>
    <n v="8082"/>
    <d v="2021-04-19T00:00:00"/>
    <n v="4"/>
    <x v="2"/>
    <s v="Sana Dhawan"/>
    <s v="Director, Business Development &amp; Marketing"/>
    <s v="Zenni Optical"/>
    <x v="3"/>
    <s v="America"/>
    <s v="California"/>
    <s v="Ramla's"/>
    <s v="No inmail sent"/>
    <x v="1"/>
    <m/>
    <m/>
    <n v="0"/>
    <m/>
    <m/>
    <m/>
    <m/>
    <m/>
    <m/>
    <m/>
    <m/>
    <m/>
  </r>
  <r>
    <n v="8083"/>
    <d v="2021-04-19T00:00:00"/>
    <n v="4"/>
    <x v="2"/>
    <s v="Ross Yurovski"/>
    <s v="Director Data Science"/>
    <s v="Procter &amp; Gamble"/>
    <x v="3"/>
    <s v="America"/>
    <s v="Ohio"/>
    <s v="Ramla's"/>
    <s v="No inmail sent"/>
    <x v="1"/>
    <m/>
    <m/>
    <n v="0"/>
    <m/>
    <m/>
    <m/>
    <m/>
    <m/>
    <m/>
    <m/>
    <m/>
    <m/>
  </r>
  <r>
    <n v="8084"/>
    <d v="2021-04-19T00:00:00"/>
    <n v="4"/>
    <x v="2"/>
    <s v="Andrew Kramp"/>
    <s v="Manager, Market Intelligence and Advanced Analytics"/>
    <s v="Mercury Marine"/>
    <x v="3"/>
    <s v="America"/>
    <s v="Wisconsin"/>
    <s v="Ramla's"/>
    <s v="No inmail sent"/>
    <x v="0"/>
    <d v="2021-04-26T00:00:00"/>
    <m/>
    <n v="0"/>
    <m/>
    <m/>
    <s v="Negative"/>
    <d v="2021-04-26T00:00:00"/>
    <m/>
    <m/>
    <m/>
    <m/>
    <m/>
  </r>
  <r>
    <n v="8085"/>
    <d v="2021-10-06T00:00:00"/>
    <m/>
    <x v="4"/>
    <s v="Jennifer Smith "/>
    <s v="Director, Strategy, Insights &amp; Analytics - Digital Commerce"/>
    <s v="Bacardi"/>
    <x v="0"/>
    <s v="America"/>
    <s v="Canada "/>
    <s v="Ramla's"/>
    <s v="No inmail sent"/>
    <x v="0"/>
    <d v="2021-10-07T00:00:00"/>
    <d v="2022-02-28T00:00:00"/>
    <m/>
    <m/>
    <m/>
    <m/>
    <m/>
    <m/>
    <m/>
    <m/>
    <m/>
    <m/>
  </r>
  <r>
    <n v="8086"/>
    <d v="2021-04-19T00:00:00"/>
    <n v="4"/>
    <x v="2"/>
    <s v="Alvaro Montalvan"/>
    <s v="VP of Strategy &amp; Analytics"/>
    <s v="Whisps"/>
    <x v="3"/>
    <s v="America"/>
    <s v="New York"/>
    <s v="Ramla's"/>
    <s v="No inmail sent"/>
    <x v="1"/>
    <m/>
    <m/>
    <n v="0"/>
    <m/>
    <m/>
    <m/>
    <m/>
    <m/>
    <m/>
    <m/>
    <m/>
    <m/>
  </r>
  <r>
    <n v="8087"/>
    <d v="2021-04-20T00:00:00"/>
    <n v="4"/>
    <x v="2"/>
    <s v="Christin Noack"/>
    <s v="Marketing Strategy Manager"/>
    <s v="Henkel"/>
    <x v="3"/>
    <s v="Europe"/>
    <s v="Germany"/>
    <s v="Ramla's"/>
    <s v="No inmail sent"/>
    <x v="1"/>
    <m/>
    <m/>
    <n v="0"/>
    <m/>
    <m/>
    <m/>
    <m/>
    <m/>
    <m/>
    <m/>
    <m/>
    <m/>
  </r>
  <r>
    <n v="8088"/>
    <d v="2021-04-20T00:00:00"/>
    <n v="4"/>
    <x v="2"/>
    <s v="Justin Dodd"/>
    <s v="Director, Analytics &amp; Insights"/>
    <s v="Procter &amp; Gamble"/>
    <x v="3"/>
    <s v="America"/>
    <s v="Michigan"/>
    <s v="Ramla's"/>
    <s v="No inmail sent"/>
    <x v="1"/>
    <m/>
    <m/>
    <n v="0"/>
    <m/>
    <m/>
    <m/>
    <m/>
    <m/>
    <m/>
    <m/>
    <m/>
    <m/>
  </r>
  <r>
    <n v="8089"/>
    <d v="2021-02-24T00:00:00"/>
    <n v="2"/>
    <x v="3"/>
    <s v="Nusha Westhoff"/>
    <s v="Senior Account Manager"/>
    <s v="Duracell"/>
    <x v="3"/>
    <s v="Europe"/>
    <s v="Germany"/>
    <s v="Ramla's"/>
    <s v="No inmail sent"/>
    <x v="0"/>
    <d v="2021-04-16T00:00:00"/>
    <d v="2021-07-22T00:00:00"/>
    <n v="7"/>
    <m/>
    <m/>
    <s v="Negative"/>
    <d v="2021-07-26T00:00:00"/>
    <m/>
    <m/>
    <m/>
    <m/>
    <m/>
  </r>
  <r>
    <n v="8090"/>
    <d v="2021-09-01T00:00:00"/>
    <m/>
    <x v="3"/>
    <s v="Juan Pablo Rodríguez"/>
    <s v="Performance Marketing Manager"/>
    <s v="Conekta"/>
    <x v="10"/>
    <s v="America"/>
    <s v="Mexico"/>
    <s v="Personal"/>
    <s v="No inmail sent"/>
    <x v="0"/>
    <d v="2021-09-07T00:00:00"/>
    <d v="2021-09-23T00:00:00"/>
    <m/>
    <m/>
    <m/>
    <m/>
    <m/>
    <m/>
    <m/>
    <m/>
    <m/>
    <m/>
  </r>
  <r>
    <n v="8091"/>
    <d v="2021-04-20T00:00:00"/>
    <n v="4"/>
    <x v="2"/>
    <s v="Corey Lewis"/>
    <s v="Chief Marketing Officer"/>
    <s v="Lovepop"/>
    <x v="3"/>
    <s v="America"/>
    <s v="Massachusetts"/>
    <s v="Ramla's"/>
    <s v="No inmail sent"/>
    <x v="1"/>
    <m/>
    <m/>
    <n v="0"/>
    <m/>
    <m/>
    <m/>
    <m/>
    <m/>
    <m/>
    <m/>
    <m/>
    <m/>
  </r>
  <r>
    <n v="8092"/>
    <d v="2021-04-20T00:00:00"/>
    <n v="4"/>
    <x v="2"/>
    <s v="Felipe Aragao"/>
    <s v="Global Vice President, Analytics"/>
    <s v="Anheuser-Busch InBev"/>
    <x v="3"/>
    <s v="America"/>
    <s v="New York"/>
    <s v="Ramla's"/>
    <s v="No inmail sent"/>
    <x v="0"/>
    <d v="2021-04-27T00:00:00"/>
    <d v="2021-07-09T00:00:00"/>
    <n v="7"/>
    <n v="2"/>
    <n v="250"/>
    <m/>
    <m/>
    <m/>
    <m/>
    <m/>
    <m/>
    <m/>
  </r>
  <r>
    <n v="8093"/>
    <d v="2021-09-01T00:00:00"/>
    <m/>
    <x v="3"/>
    <s v="Joe Sturniolo"/>
    <s v="Sr Manager, Consumer Insights and Analytics"/>
    <s v="Church's Chicken"/>
    <x v="0"/>
    <s v="America"/>
    <s v="Georgia"/>
    <s v="Personal"/>
    <s v="No inmail sent"/>
    <x v="1"/>
    <m/>
    <m/>
    <m/>
    <m/>
    <m/>
    <m/>
    <m/>
    <m/>
    <m/>
    <m/>
    <m/>
    <m/>
  </r>
  <r>
    <n v="8094"/>
    <d v="2021-02-24T00:00:00"/>
    <n v="2"/>
    <x v="3"/>
    <s v="Chris McCarthy"/>
    <s v="Vice President Of Strategic Planning"/>
    <s v=" Sargento Foods "/>
    <x v="3"/>
    <s v="Europe"/>
    <s v="Germany"/>
    <s v="Ramla's"/>
    <s v="No inmail sent"/>
    <x v="3"/>
    <m/>
    <m/>
    <n v="0"/>
    <m/>
    <m/>
    <m/>
    <m/>
    <m/>
    <m/>
    <m/>
    <m/>
    <m/>
  </r>
  <r>
    <n v="8095"/>
    <d v="2021-02-24T00:00:00"/>
    <n v="2"/>
    <x v="3"/>
    <s v="Kate Alvarado"/>
    <s v="Director of Insights"/>
    <s v="Sargento Foods"/>
    <x v="3"/>
    <s v="Europe"/>
    <s v="Germany"/>
    <s v="Ramla's"/>
    <s v="No inmail sent"/>
    <x v="3"/>
    <m/>
    <m/>
    <n v="0"/>
    <m/>
    <m/>
    <m/>
    <m/>
    <m/>
    <m/>
    <m/>
    <m/>
    <m/>
  </r>
  <r>
    <n v="8096"/>
    <d v="2021-09-01T00:00:00"/>
    <m/>
    <x v="3"/>
    <s v="Nil O'Boyle"/>
    <s v="Assistant Director Consumer Insights"/>
    <s v="New Chapter"/>
    <x v="13"/>
    <s v="America"/>
    <s v="New York"/>
    <s v="Personal"/>
    <s v="No inmail sent"/>
    <x v="0"/>
    <d v="2021-09-02T00:00:00"/>
    <d v="2021-09-23T00:00:00"/>
    <m/>
    <m/>
    <m/>
    <m/>
    <m/>
    <m/>
    <m/>
    <m/>
    <m/>
    <m/>
  </r>
  <r>
    <n v="8097"/>
    <d v="2021-09-01T00:00:00"/>
    <m/>
    <x v="3"/>
    <s v="Danyal Syed Ali"/>
    <s v="Country Consumer and Customer Insights Manager"/>
    <s v="IKEA"/>
    <x v="0"/>
    <s v="America"/>
    <s v="Canada "/>
    <s v="Personal"/>
    <s v="No inmail sent"/>
    <x v="0"/>
    <d v="2021-09-02T00:00:00"/>
    <m/>
    <m/>
    <m/>
    <m/>
    <s v="Positive_FS"/>
    <d v="2021-09-02T00:00:00"/>
    <m/>
    <m/>
    <m/>
    <m/>
    <m/>
  </r>
  <r>
    <n v="8098"/>
    <d v="2021-02-24T00:00:00"/>
    <n v="2"/>
    <x v="3"/>
    <s v="Brenda Clardy Bell"/>
    <s v="Insights Manager - Food Ingredients"/>
    <s v="Sargento Foods"/>
    <x v="3"/>
    <s v="Europe"/>
    <s v="Germany"/>
    <s v="Ramla's"/>
    <s v="No inmail sent"/>
    <x v="3"/>
    <m/>
    <m/>
    <n v="0"/>
    <m/>
    <m/>
    <m/>
    <m/>
    <m/>
    <m/>
    <m/>
    <m/>
    <m/>
  </r>
  <r>
    <n v="8099"/>
    <d v="2021-09-01T00:00:00"/>
    <m/>
    <x v="3"/>
    <s v="Brent Haydamack"/>
    <s v="Director, Consumer Insights &amp; Analytics"/>
    <s v="Princess Cruises"/>
    <x v="11"/>
    <s v="America"/>
    <s v="California"/>
    <s v="Personal"/>
    <s v="No inmail sent"/>
    <x v="1"/>
    <m/>
    <m/>
    <m/>
    <m/>
    <m/>
    <m/>
    <m/>
    <m/>
    <m/>
    <m/>
    <m/>
    <m/>
  </r>
  <r>
    <n v="8100"/>
    <d v="2021-04-20T00:00:00"/>
    <n v="4"/>
    <x v="2"/>
    <s v="Katherine Rasmussen"/>
    <s v="Product Marketing &amp; Brand Management"/>
    <s v="Beauty Industry Group"/>
    <x v="3"/>
    <s v="America"/>
    <s v="Utah"/>
    <s v="Ramla's"/>
    <s v="No inmail sent"/>
    <x v="0"/>
    <d v="2021-04-26T00:00:00"/>
    <m/>
    <n v="0"/>
    <m/>
    <m/>
    <s v="Negative"/>
    <d v="2021-04-26T00:00:00"/>
    <m/>
    <m/>
    <m/>
    <m/>
    <m/>
  </r>
  <r>
    <n v="8101"/>
    <d v="2021-04-20T00:00:00"/>
    <n v="4"/>
    <x v="2"/>
    <s v="Mike Hostetler"/>
    <s v="Director, Insights and Analytics"/>
    <s v="Perdue Farms"/>
    <x v="3"/>
    <s v="America"/>
    <s v="Maryland"/>
    <s v="Ramla's"/>
    <s v="No inmail sent"/>
    <x v="1"/>
    <m/>
    <m/>
    <n v="0"/>
    <m/>
    <m/>
    <m/>
    <m/>
    <m/>
    <m/>
    <m/>
    <m/>
    <m/>
  </r>
  <r>
    <n v="8102"/>
    <d v="2021-09-01T00:00:00"/>
    <m/>
    <x v="3"/>
    <s v="Kelly Huang"/>
    <s v="Consumer Insights Team Lead"/>
    <s v="Sobeys"/>
    <x v="0"/>
    <s v="America"/>
    <s v="Canada "/>
    <s v="Personal"/>
    <s v="No inmail sent"/>
    <x v="1"/>
    <m/>
    <m/>
    <m/>
    <m/>
    <m/>
    <m/>
    <m/>
    <m/>
    <m/>
    <m/>
    <m/>
    <m/>
  </r>
  <r>
    <n v="8103"/>
    <d v="2021-04-20T00:00:00"/>
    <n v="4"/>
    <x v="2"/>
    <s v="Erin Bloodgood Villanueva"/>
    <s v="VP of Marketing"/>
    <s v="Action Face"/>
    <x v="3"/>
    <s v="America"/>
    <s v="Texas"/>
    <s v="Ramla's"/>
    <s v="No inmail sent"/>
    <x v="1"/>
    <m/>
    <m/>
    <n v="0"/>
    <m/>
    <m/>
    <m/>
    <m/>
    <m/>
    <m/>
    <m/>
    <m/>
    <m/>
  </r>
  <r>
    <n v="8104"/>
    <d v="2021-09-01T00:00:00"/>
    <m/>
    <x v="3"/>
    <s v="Yash Manoj Melwani"/>
    <s v="Associate Manager, Marketing Analytics"/>
    <s v="Georgia-Pacific"/>
    <x v="3"/>
    <s v="America"/>
    <s v="Georgia"/>
    <s v="Personal"/>
    <s v="No inmail sent"/>
    <x v="1"/>
    <m/>
    <m/>
    <m/>
    <m/>
    <m/>
    <m/>
    <m/>
    <m/>
    <m/>
    <m/>
    <m/>
    <m/>
  </r>
  <r>
    <n v="8105"/>
    <d v="2021-04-20T00:00:00"/>
    <n v="4"/>
    <x v="2"/>
    <s v="John Pawlowski"/>
    <s v="Vice President, Marketing &amp; Innovation"/>
    <s v="Bellisio Foods"/>
    <x v="3"/>
    <s v="America"/>
    <s v="Minneapolis"/>
    <s v="Ramla's"/>
    <s v="No inmail sent"/>
    <x v="1"/>
    <m/>
    <m/>
    <n v="0"/>
    <m/>
    <m/>
    <m/>
    <m/>
    <m/>
    <m/>
    <m/>
    <m/>
    <m/>
  </r>
  <r>
    <n v="8106"/>
    <d v="2021-09-01T00:00:00"/>
    <m/>
    <x v="3"/>
    <s v="Craig Boaz"/>
    <s v="Consumer Insights Manager"/>
    <s v="Aflac"/>
    <x v="10"/>
    <s v="America"/>
    <s v="Georgia"/>
    <s v="Personal"/>
    <s v="No inmail sent"/>
    <x v="1"/>
    <m/>
    <m/>
    <m/>
    <m/>
    <m/>
    <m/>
    <m/>
    <m/>
    <m/>
    <m/>
    <m/>
    <m/>
  </r>
  <r>
    <n v="8107"/>
    <d v="2021-04-20T00:00:00"/>
    <n v="4"/>
    <x v="2"/>
    <s v="Christine Petitclair"/>
    <s v="Director, Analytics"/>
    <s v="FXI"/>
    <x v="3"/>
    <s v="America"/>
    <s v="New Jersey"/>
    <s v="Ramla's"/>
    <s v="No inmail sent"/>
    <x v="1"/>
    <m/>
    <m/>
    <n v="0"/>
    <m/>
    <m/>
    <m/>
    <m/>
    <m/>
    <m/>
    <m/>
    <m/>
    <m/>
  </r>
  <r>
    <n v="8108"/>
    <d v="2021-02-24T00:00:00"/>
    <n v="2"/>
    <x v="3"/>
    <s v="Heather Harwood"/>
    <s v="Sr. Shopper&amp; Digital Insights Manager"/>
    <s v="Sargento Foods"/>
    <x v="3"/>
    <s v="Europe"/>
    <s v="Germany"/>
    <s v="Ramla's"/>
    <s v="No inmail sent"/>
    <x v="3"/>
    <m/>
    <m/>
    <n v="0"/>
    <m/>
    <m/>
    <m/>
    <m/>
    <m/>
    <m/>
    <m/>
    <m/>
    <m/>
  </r>
  <r>
    <n v="8109"/>
    <d v="2021-04-20T00:00:00"/>
    <n v="4"/>
    <x v="2"/>
    <s v="Coline Rondeau"/>
    <s v="Consumer Insights and Data &amp; Innovation Manager"/>
    <s v="Kermene"/>
    <x v="3"/>
    <s v="Europe"/>
    <s v="France"/>
    <s v="Ramla's"/>
    <s v="No inmail sent"/>
    <x v="1"/>
    <m/>
    <m/>
    <n v="0"/>
    <m/>
    <m/>
    <m/>
    <m/>
    <m/>
    <m/>
    <m/>
    <m/>
    <m/>
  </r>
  <r>
    <n v="8110"/>
    <d v="2021-04-20T00:00:00"/>
    <n v="4"/>
    <x v="2"/>
    <s v="Riccardo Ferrari"/>
    <s v="Senior Marketing Analyst"/>
    <s v="Wayfair "/>
    <x v="0"/>
    <s v="Europe"/>
    <s v="Germany"/>
    <s v="Ramla's"/>
    <s v="No inmail sent"/>
    <x v="3"/>
    <m/>
    <m/>
    <n v="0"/>
    <m/>
    <m/>
    <m/>
    <m/>
    <s v="riccardo.ferrari9@gmail.com"/>
    <m/>
    <m/>
    <m/>
    <m/>
  </r>
  <r>
    <n v="8111"/>
    <d v="2021-04-20T00:00:00"/>
    <n v="4"/>
    <x v="2"/>
    <s v="André Almeida"/>
    <s v="LATAM Head of CRM &amp; Marketing Intelligence"/>
    <s v="Lojas Renner S.A."/>
    <x v="0"/>
    <s v="America"/>
    <s v="Brazil"/>
    <s v="Ramla's"/>
    <s v="No inmail sent"/>
    <x v="0"/>
    <d v="2021-06-01T00:00:00"/>
    <d v="2021-07-08T00:00:00"/>
    <n v="7"/>
    <m/>
    <m/>
    <m/>
    <m/>
    <m/>
    <m/>
    <m/>
    <m/>
    <m/>
  </r>
  <r>
    <n v="8112"/>
    <d v="2021-04-20T00:00:00"/>
    <n v="4"/>
    <x v="2"/>
    <s v="Ruslan  Arzumanian"/>
    <s v="Senior Marketing Analyst"/>
    <s v="Wayfair "/>
    <x v="0"/>
    <s v="Europe"/>
    <s v="Germany"/>
    <s v="Ramla's"/>
    <s v="No inmail sent"/>
    <x v="3"/>
    <m/>
    <m/>
    <n v="0"/>
    <m/>
    <m/>
    <m/>
    <m/>
    <m/>
    <m/>
    <m/>
    <m/>
    <m/>
  </r>
  <r>
    <n v="8113"/>
    <d v="2021-04-20T00:00:00"/>
    <n v="4"/>
    <x v="2"/>
    <s v="Praveen Nimrod Ezekiel"/>
    <s v="Vice President"/>
    <s v="Citi"/>
    <x v="10"/>
    <s v="Asia"/>
    <s v="India"/>
    <s v="Ramla's"/>
    <s v="No inmail sent"/>
    <x v="0"/>
    <d v="2021-04-27T00:00:00"/>
    <m/>
    <n v="0"/>
    <m/>
    <m/>
    <s v="Neutral"/>
    <m/>
    <m/>
    <m/>
    <m/>
    <m/>
    <s v="Not involved with MMM but will keep us in mind and refer us to the right person"/>
  </r>
  <r>
    <n v="8114"/>
    <d v="2021-04-20T00:00:00"/>
    <n v="4"/>
    <x v="2"/>
    <s v="Wei (Alex) Zhao"/>
    <s v="Marketing Data Scientist"/>
    <s v="SoFi"/>
    <x v="10"/>
    <s v="America"/>
    <s v="Chicago"/>
    <s v="Ramla's"/>
    <s v="No inmail sent"/>
    <x v="0"/>
    <d v="2021-04-27T00:00:00"/>
    <d v="2021-07-02T00:00:00"/>
    <n v="7"/>
    <m/>
    <m/>
    <m/>
    <m/>
    <m/>
    <m/>
    <m/>
    <m/>
    <m/>
  </r>
  <r>
    <n v="8115"/>
    <d v="2021-04-20T00:00:00"/>
    <n v="4"/>
    <x v="2"/>
    <s v="Pranav Srimal"/>
    <s v="Strategic Analytics Associate"/>
    <s v="JPMorgan Chase &amp; Co"/>
    <x v="10"/>
    <s v="Asia"/>
    <s v="India"/>
    <s v="Ramla's"/>
    <s v="No inmail sent"/>
    <x v="0"/>
    <d v="2021-04-27T00:00:00"/>
    <m/>
    <n v="0"/>
    <m/>
    <m/>
    <m/>
    <m/>
    <m/>
    <m/>
    <m/>
    <m/>
    <s v="Has MMM exp but not involved with it at JPMC, he would like to see the tool for his own interst"/>
  </r>
  <r>
    <n v="8116"/>
    <d v="2021-04-20T00:00:00"/>
    <n v="4"/>
    <x v="2"/>
    <s v="Christoph Terwitte"/>
    <s v="Marketing Analyst"/>
    <s v="Jimdo"/>
    <x v="7"/>
    <s v="Europe"/>
    <s v="Germany"/>
    <s v="Ramla's"/>
    <s v="No inmail sent"/>
    <x v="3"/>
    <m/>
    <m/>
    <n v="0"/>
    <m/>
    <m/>
    <m/>
    <m/>
    <m/>
    <m/>
    <m/>
    <m/>
    <m/>
  </r>
  <r>
    <n v="8117"/>
    <d v="2021-04-20T00:00:00"/>
    <n v="4"/>
    <x v="2"/>
    <s v="Yalçın A."/>
    <s v="Business Data Analyst"/>
    <s v="CLARINESS"/>
    <x v="13"/>
    <s v="Europe"/>
    <s v="Germany"/>
    <s v="Ramla's"/>
    <s v="No inmail sent"/>
    <x v="3"/>
    <m/>
    <m/>
    <n v="0"/>
    <m/>
    <m/>
    <m/>
    <m/>
    <m/>
    <m/>
    <m/>
    <m/>
    <m/>
  </r>
  <r>
    <n v="8118"/>
    <d v="2021-04-20T00:00:00"/>
    <n v="4"/>
    <x v="2"/>
    <s v="Vivek Dujari"/>
    <s v="Sr. Marketing Analyst"/>
    <s v="Expedia Group"/>
    <x v="7"/>
    <s v="Australia"/>
    <s v="Australia"/>
    <s v="Ramla's"/>
    <s v="No inmail sent"/>
    <x v="3"/>
    <m/>
    <m/>
    <n v="0"/>
    <m/>
    <m/>
    <m/>
    <m/>
    <m/>
    <m/>
    <m/>
    <m/>
    <m/>
  </r>
  <r>
    <n v="8119"/>
    <d v="2021-04-20T00:00:00"/>
    <n v="4"/>
    <x v="2"/>
    <s v="Sujana Meduri"/>
    <s v="Sr. Marketing Analyst"/>
    <s v="Telstra"/>
    <x v="16"/>
    <s v="Australia"/>
    <s v="Australia"/>
    <s v="Ramla's"/>
    <s v="No inmail sent"/>
    <x v="3"/>
    <m/>
    <m/>
    <n v="0"/>
    <m/>
    <m/>
    <m/>
    <m/>
    <m/>
    <m/>
    <m/>
    <m/>
    <m/>
  </r>
  <r>
    <n v="8120"/>
    <d v="2021-09-01T00:00:00"/>
    <m/>
    <x v="3"/>
    <s v="Yanmin Ye"/>
    <s v="Marketing Analytics Manager"/>
    <s v="VERISIGN"/>
    <x v="18"/>
    <s v="America"/>
    <s v="Virginia"/>
    <s v="Personal"/>
    <s v="No inmail sent"/>
    <x v="0"/>
    <d v="2021-09-10T00:00:00"/>
    <d v="2021-09-23T00:00:00"/>
    <m/>
    <m/>
    <m/>
    <s v="Neutral"/>
    <d v="2021-09-23T00:00:00"/>
    <m/>
    <m/>
    <m/>
    <m/>
    <m/>
  </r>
  <r>
    <n v="8121"/>
    <d v="2021-04-20T00:00:00"/>
    <n v="4"/>
    <x v="2"/>
    <s v="Gary Lord"/>
    <s v="Group Insight Analyst"/>
    <s v="Kingfisher plc"/>
    <x v="0"/>
    <s v="Europe"/>
    <s v="United Kingdom"/>
    <s v="Ramla's"/>
    <s v="No inmail sent"/>
    <x v="2"/>
    <m/>
    <m/>
    <n v="0"/>
    <m/>
    <m/>
    <m/>
    <m/>
    <m/>
    <m/>
    <m/>
    <m/>
    <m/>
  </r>
  <r>
    <n v="8122"/>
    <d v="2021-04-20T00:00:00"/>
    <n v="4"/>
    <x v="2"/>
    <s v="Tauseef Ahmad"/>
    <s v="Senior Analytics Consultant"/>
    <s v="EXL"/>
    <x v="5"/>
    <s v="America"/>
    <s v="Pittsburgh"/>
    <s v="Ramla's"/>
    <s v="No inmail sent"/>
    <x v="0"/>
    <d v="2021-04-27T00:00:00"/>
    <m/>
    <n v="0"/>
    <m/>
    <m/>
    <m/>
    <m/>
    <m/>
    <m/>
    <m/>
    <m/>
    <m/>
  </r>
  <r>
    <n v="8123"/>
    <d v="2021-04-20T00:00:00"/>
    <n v="4"/>
    <x v="2"/>
    <s v="Fei Hou"/>
    <s v="Chief Data Scientist"/>
    <s v="Optimized Payments"/>
    <x v="10"/>
    <s v="America"/>
    <s v="Georgia"/>
    <s v="Ramla's"/>
    <s v="No inmail sent"/>
    <x v="0"/>
    <d v="2021-06-01T00:00:00"/>
    <d v="2021-07-08T00:00:00"/>
    <n v="7"/>
    <m/>
    <m/>
    <m/>
    <m/>
    <m/>
    <m/>
    <m/>
    <m/>
    <m/>
  </r>
  <r>
    <n v="8124"/>
    <d v="2021-04-20T00:00:00"/>
    <n v="4"/>
    <x v="2"/>
    <s v="Michael Cross"/>
    <s v="Founder "/>
    <s v="Brightblue Consulting"/>
    <x v="2"/>
    <s v="Europe"/>
    <s v="United Kingdom"/>
    <s v="Ramla's"/>
    <s v="No inmail sent"/>
    <x v="3"/>
    <s v="Competitor"/>
    <m/>
    <n v="0"/>
    <m/>
    <m/>
    <m/>
    <m/>
    <m/>
    <m/>
    <m/>
    <m/>
    <m/>
  </r>
  <r>
    <n v="8125"/>
    <d v="2021-04-20T00:00:00"/>
    <n v="4"/>
    <x v="3"/>
    <s v="Regan Fitzgerald"/>
    <s v="Shopper Marketing Manager"/>
    <s v="PepsiCo"/>
    <x v="3"/>
    <s v="America"/>
    <s v="Canada "/>
    <s v="Ramla's"/>
    <s v="No inmail sent"/>
    <x v="1"/>
    <m/>
    <m/>
    <n v="0"/>
    <m/>
    <m/>
    <m/>
    <m/>
    <m/>
    <m/>
    <m/>
    <m/>
    <m/>
  </r>
  <r>
    <n v="8126"/>
    <d v="2021-04-20T00:00:00"/>
    <n v="4"/>
    <x v="3"/>
    <s v="Nico Diara"/>
    <s v="Commercial Director"/>
    <s v="SSP Group Plc."/>
    <x v="3"/>
    <s v="Europe"/>
    <s v="London"/>
    <s v="Ramla's"/>
    <s v="No inmail sent"/>
    <x v="1"/>
    <m/>
    <m/>
    <n v="0"/>
    <m/>
    <m/>
    <m/>
    <m/>
    <m/>
    <m/>
    <m/>
    <m/>
    <m/>
  </r>
  <r>
    <n v="8127"/>
    <d v="2021-04-20T00:00:00"/>
    <n v="4"/>
    <x v="3"/>
    <s v="Katerina Gaididei"/>
    <s v="Area General Manager - CIS"/>
    <s v="Brown-Forman "/>
    <x v="3"/>
    <s v="Europe"/>
    <s v="Ukraine"/>
    <s v="Ramla's"/>
    <s v="No inmail sent"/>
    <x v="1"/>
    <m/>
    <m/>
    <n v="0"/>
    <m/>
    <m/>
    <m/>
    <m/>
    <m/>
    <m/>
    <m/>
    <m/>
    <m/>
  </r>
  <r>
    <n v="8128"/>
    <d v="2021-04-20T00:00:00"/>
    <n v="4"/>
    <x v="3"/>
    <s v="Yasamin Alabaf"/>
    <s v="Media Insights &amp; Analytics Manager"/>
    <s v="PepsiCo"/>
    <x v="3"/>
    <s v="Europe"/>
    <s v="Oxford"/>
    <s v="Ramla's"/>
    <s v="No inmail sent"/>
    <x v="1"/>
    <m/>
    <m/>
    <n v="0"/>
    <m/>
    <m/>
    <m/>
    <m/>
    <m/>
    <m/>
    <m/>
    <m/>
    <m/>
  </r>
  <r>
    <n v="8129"/>
    <d v="2021-04-20T00:00:00"/>
    <n v="4"/>
    <x v="3"/>
    <s v="Jamison Brewer"/>
    <s v="Associate Brand Manager"/>
    <s v="Keurig Dr Pepper Inc."/>
    <x v="3"/>
    <s v="America"/>
    <s v="Indiana"/>
    <s v="Ramla's"/>
    <s v="No inmail sent"/>
    <x v="1"/>
    <m/>
    <m/>
    <n v="0"/>
    <m/>
    <m/>
    <m/>
    <m/>
    <m/>
    <m/>
    <m/>
    <m/>
    <m/>
  </r>
  <r>
    <n v="8130"/>
    <d v="2021-04-20T00:00:00"/>
    <n v="4"/>
    <x v="3"/>
    <s v="Angelo Lomonte"/>
    <s v="Director of Media Strategy and Activation"/>
    <s v="Keurig Dr Pepper Inc."/>
    <x v="3"/>
    <s v="America"/>
    <s v="Dallas"/>
    <s v="Ramla's"/>
    <s v="No inmail sent"/>
    <x v="1"/>
    <m/>
    <m/>
    <n v="0"/>
    <m/>
    <m/>
    <m/>
    <m/>
    <m/>
    <m/>
    <m/>
    <m/>
    <m/>
  </r>
  <r>
    <n v="8131"/>
    <d v="2021-10-06T00:00:00"/>
    <m/>
    <x v="4"/>
    <s v="Kyle Brantley"/>
    <s v="Chief Product Officer"/>
    <s v="Proof Analytics"/>
    <x v="1"/>
    <s v="America"/>
    <s v="Arizona"/>
    <s v="Ramla's"/>
    <s v="No inmail sent"/>
    <x v="0"/>
    <d v="2021-10-06T00:00:00"/>
    <d v="2022-02-28T00:00:00"/>
    <m/>
    <m/>
    <m/>
    <m/>
    <m/>
    <m/>
    <m/>
    <m/>
    <m/>
    <m/>
  </r>
  <r>
    <n v="8132"/>
    <d v="2021-10-06T00:00:00"/>
    <m/>
    <x v="4"/>
    <s v="Daler Kendzhaev"/>
    <s v="Head of Annalect Malaysia"/>
    <s v="Annalect"/>
    <x v="5"/>
    <s v="America"/>
    <s v=" New York"/>
    <s v="Ramla's"/>
    <s v="No inmail sent"/>
    <x v="0"/>
    <d v="2021-10-06T00:00:00"/>
    <d v="2021-12-10T00:00:00"/>
    <m/>
    <m/>
    <m/>
    <s v="Positive_FS"/>
    <d v="2021-10-25T00:00:00"/>
    <s v="daler.kendzhaev@annalect.com"/>
    <m/>
    <m/>
    <m/>
    <s v="email follow up sent 12-16"/>
  </r>
  <r>
    <n v="8133"/>
    <d v="2021-04-20T00:00:00"/>
    <n v="4"/>
    <x v="3"/>
    <s v="Kenny Grimm"/>
    <s v="Senior Associate Brand Manager"/>
    <s v="Campbell Soup Company"/>
    <x v="3"/>
    <s v="America"/>
    <s v="Charlotte"/>
    <s v="Ramla's"/>
    <s v="No inmail sent"/>
    <x v="1"/>
    <m/>
    <m/>
    <n v="0"/>
    <m/>
    <m/>
    <m/>
    <m/>
    <m/>
    <m/>
    <m/>
    <m/>
    <m/>
  </r>
  <r>
    <n v="8134"/>
    <d v="2021-04-20T00:00:00"/>
    <n v="4"/>
    <x v="3"/>
    <s v="Olesia Teslenko"/>
    <s v="Brand Manager"/>
    <s v="Store Food Distribution"/>
    <x v="3"/>
    <s v="Europe"/>
    <s v="Ukraine"/>
    <s v="Ramla's"/>
    <s v="No inmail sent"/>
    <x v="0"/>
    <d v="2021-04-23T00:00:00"/>
    <d v="2021-07-02T00:00:00"/>
    <n v="7"/>
    <m/>
    <m/>
    <s v="Neutral"/>
    <d v="2021-07-02T00:00:00"/>
    <m/>
    <m/>
    <m/>
    <m/>
    <m/>
  </r>
  <r>
    <n v="8135"/>
    <d v="2021-10-06T00:00:00"/>
    <m/>
    <x v="4"/>
    <s v="Mattias MacDowell"/>
    <s v="Head of Marketing Optimization, Growth Marketing"/>
    <s v="Cisco"/>
    <x v="18"/>
    <s v="America"/>
    <s v="Wilmington"/>
    <s v="Ramla's"/>
    <s v="No inmail sent"/>
    <x v="0"/>
    <d v="2021-10-13T00:00:00"/>
    <d v="2021-10-25T00:00:00"/>
    <m/>
    <m/>
    <m/>
    <s v="Negative"/>
    <m/>
    <m/>
    <m/>
    <m/>
    <m/>
    <s v="not interested at this time."/>
  </r>
  <r>
    <n v="8136"/>
    <d v="2021-04-20T00:00:00"/>
    <n v="4"/>
    <x v="3"/>
    <s v="Valerie SABIN"/>
    <s v="International Consumer &amp; Market Insights Manager"/>
    <s v="L'Oréal"/>
    <x v="15"/>
    <m/>
    <m/>
    <s v="Ramla's"/>
    <s v="No inmail sent"/>
    <x v="1"/>
    <m/>
    <m/>
    <n v="0"/>
    <m/>
    <m/>
    <m/>
    <m/>
    <m/>
    <m/>
    <m/>
    <m/>
    <m/>
  </r>
  <r>
    <n v="8137"/>
    <d v="2021-04-20T00:00:00"/>
    <n v="4"/>
    <x v="2"/>
    <s v="Jordan Laird"/>
    <s v="Vice President - Global Marketing"/>
    <s v="Fisher Investments"/>
    <x v="10"/>
    <s v="America"/>
    <s v="Oregon"/>
    <s v="Ramla's"/>
    <s v="No inmail sent"/>
    <x v="0"/>
    <d v="2021-04-27T00:00:00"/>
    <d v="2021-07-08T00:00:00"/>
    <n v="7"/>
    <m/>
    <m/>
    <m/>
    <m/>
    <m/>
    <m/>
    <m/>
    <m/>
    <m/>
  </r>
  <r>
    <n v="8138"/>
    <d v="2021-04-20T00:00:00"/>
    <n v="4"/>
    <x v="2"/>
    <s v="Federico Ariel Mendez"/>
    <s v="Advanced Analytics &amp; Modeling"/>
    <s v="PlayStation"/>
    <x v="7"/>
    <s v="Europe"/>
    <s v="United Kingdom"/>
    <s v="Ramla's"/>
    <s v="No inmail sent"/>
    <x v="0"/>
    <d v="2021-04-27T00:00:00"/>
    <d v="2021-07-08T00:00:00"/>
    <n v="7"/>
    <m/>
    <m/>
    <m/>
    <m/>
    <m/>
    <m/>
    <m/>
    <m/>
    <m/>
  </r>
  <r>
    <n v="8139"/>
    <d v="2021-04-20T00:00:00"/>
    <n v="4"/>
    <x v="3"/>
    <s v="Suresh Sundaram"/>
    <s v="Chief Data Scientist"/>
    <s v="Axiom Health"/>
    <x v="13"/>
    <s v="America"/>
    <s v="Delaware"/>
    <s v="Ramla's"/>
    <s v="No inmail sent"/>
    <x v="0"/>
    <d v="2021-05-10T00:00:00"/>
    <d v="2021-05-17T00:00:00"/>
    <n v="5"/>
    <m/>
    <m/>
    <s v="Neutral"/>
    <d v="2021-05-17T00:00:00"/>
    <m/>
    <m/>
    <m/>
    <m/>
    <s v="does not have a current need"/>
  </r>
  <r>
    <n v="8140"/>
    <d v="2021-04-20T00:00:00"/>
    <n v="4"/>
    <x v="3"/>
    <s v="Colin T. Linggo"/>
    <s v="Founder &amp; President"/>
    <s v="The Linggo Group"/>
    <x v="5"/>
    <s v="America"/>
    <s v="California"/>
    <s v="Ramla's"/>
    <s v="No inmail sent"/>
    <x v="0"/>
    <d v="2021-04-23T00:00:00"/>
    <d v="2022-01-25T00:00:00"/>
    <n v="1"/>
    <m/>
    <m/>
    <m/>
    <m/>
    <m/>
    <m/>
    <m/>
    <m/>
    <m/>
  </r>
  <r>
    <n v="8141"/>
    <d v="2021-04-20T00:00:00"/>
    <n v="4"/>
    <x v="3"/>
    <s v="Jim Rubino"/>
    <s v="VP Client Business Lead"/>
    <s v="PHD Media"/>
    <x v="5"/>
    <s v="America"/>
    <s v="New York"/>
    <s v="Ramla's"/>
    <s v="No inmail sent"/>
    <x v="0"/>
    <d v="2021-04-23T00:00:00"/>
    <d v="2022-01-25T00:00:00"/>
    <n v="1"/>
    <m/>
    <m/>
    <m/>
    <m/>
    <m/>
    <m/>
    <m/>
    <m/>
    <m/>
  </r>
  <r>
    <n v="8142"/>
    <d v="2021-04-20T00:00:00"/>
    <n v="4"/>
    <x v="3"/>
    <s v="Pankaj Kumar"/>
    <s v="SVP Advertising Effectiveness &amp; Measurement Innovation"/>
    <s v="NBCUniversal Media"/>
    <x v="12"/>
    <s v="America"/>
    <s v="New York"/>
    <s v="Ramla's"/>
    <s v="No inmail sent"/>
    <x v="0"/>
    <d v="2021-05-10T00:00:00"/>
    <d v="2021-07-05T00:00:00"/>
    <n v="7"/>
    <m/>
    <m/>
    <s v="Negative"/>
    <m/>
    <m/>
    <m/>
    <m/>
    <m/>
    <m/>
  </r>
  <r>
    <n v="8143"/>
    <d v="2021-04-20T00:00:00"/>
    <n v="4"/>
    <x v="3"/>
    <s v="Kurt Seemar"/>
    <s v="Chief Data Scientist / President"/>
    <s v="Analytic Marketing Innovations"/>
    <x v="5"/>
    <s v="America"/>
    <s v="North Carolina"/>
    <s v="Ramla's"/>
    <s v="No inmail sent"/>
    <x v="0"/>
    <d v="2021-04-23T00:00:00"/>
    <d v="2021-08-25T00:00:00"/>
    <n v="8"/>
    <m/>
    <m/>
    <s v="Negative"/>
    <d v="2021-08-25T00:00:00"/>
    <m/>
    <m/>
    <m/>
    <m/>
    <m/>
  </r>
  <r>
    <n v="8144"/>
    <d v="2021-04-20T00:00:00"/>
    <n v="4"/>
    <x v="3"/>
    <s v="Bret Goble"/>
    <s v="Vice President, Data Analytics"/>
    <s v="Research Strategy Group"/>
    <x v="5"/>
    <s v="America"/>
    <s v="Illinois"/>
    <s v="Ramla's"/>
    <s v="No inmail sent"/>
    <x v="0"/>
    <d v="2021-04-22T00:00:00"/>
    <m/>
    <n v="0"/>
    <m/>
    <m/>
    <s v="Positive_FS"/>
    <d v="2021-04-22T00:00:00"/>
    <m/>
    <m/>
    <m/>
    <m/>
    <m/>
  </r>
  <r>
    <n v="8145"/>
    <d v="2021-04-20T00:00:00"/>
    <n v="4"/>
    <x v="2"/>
    <s v="Audrey Levitan"/>
    <s v="Vice President Marketing"/>
    <s v="Allstate"/>
    <x v="10"/>
    <s v="America"/>
    <s v="Illinois"/>
    <s v="Ramla's"/>
    <s v="No inmail sent"/>
    <x v="0"/>
    <d v="2021-04-26T00:00:00"/>
    <d v="2021-07-08T00:00:00"/>
    <n v="7"/>
    <m/>
    <m/>
    <m/>
    <m/>
    <m/>
    <m/>
    <m/>
    <m/>
    <m/>
  </r>
  <r>
    <n v="8146"/>
    <d v="2021-04-20T00:00:00"/>
    <n v="4"/>
    <x v="2"/>
    <s v="Peiqing Liang"/>
    <s v="Senior Associate, Analytics"/>
    <s v="Discover Financial Services"/>
    <x v="10"/>
    <s v="America"/>
    <s v="Chicago"/>
    <s v="Ramla's"/>
    <s v="No inmail sent"/>
    <x v="0"/>
    <d v="2021-09-10T00:00:00"/>
    <d v="2021-09-10T00:00:00"/>
    <n v="9"/>
    <m/>
    <m/>
    <m/>
    <m/>
    <m/>
    <m/>
    <m/>
    <m/>
    <m/>
  </r>
  <r>
    <n v="8147"/>
    <d v="2021-04-20T00:00:00"/>
    <n v="4"/>
    <x v="2"/>
    <s v="Adam Zaglaniczny"/>
    <s v="Sr. Data Scientist"/>
    <s v="Blue Cross and Blue Shield of Illinois, Montana, New Mexico, Oklahoma &amp; Texas"/>
    <x v="13"/>
    <s v="America"/>
    <s v="Chicago"/>
    <s v="Ramla's"/>
    <s v="No inmail sent"/>
    <x v="1"/>
    <m/>
    <m/>
    <n v="0"/>
    <m/>
    <m/>
    <m/>
    <m/>
    <m/>
    <m/>
    <m/>
    <m/>
    <m/>
  </r>
  <r>
    <n v="8148"/>
    <d v="2021-04-20T00:00:00"/>
    <n v="4"/>
    <x v="2"/>
    <s v="Edward Lo"/>
    <s v="Senior Manager, Enterprise Marketing Strategy, Planning and Innovationx"/>
    <s v="BMO Financial Group"/>
    <x v="10"/>
    <s v="America"/>
    <s v="Canada "/>
    <s v="Ramla's"/>
    <s v="No inmail sent"/>
    <x v="1"/>
    <m/>
    <m/>
    <n v="0"/>
    <m/>
    <m/>
    <m/>
    <m/>
    <m/>
    <m/>
    <m/>
    <m/>
    <m/>
  </r>
  <r>
    <n v="8149"/>
    <d v="2021-04-20T00:00:00"/>
    <n v="4"/>
    <x v="2"/>
    <s v="Ilaria Vacca"/>
    <s v="Advanced Analytics - Senior Data Scientist"/>
    <s v="ConTe.it - Admiral Group"/>
    <x v="14"/>
    <s v="Europe"/>
    <s v="Italy"/>
    <s v="Ramla's"/>
    <s v="No inmail sent"/>
    <x v="1"/>
    <m/>
    <m/>
    <n v="0"/>
    <m/>
    <m/>
    <m/>
    <m/>
    <m/>
    <m/>
    <m/>
    <m/>
    <m/>
  </r>
  <r>
    <n v="8150"/>
    <d v="2021-04-20T00:00:00"/>
    <n v="4"/>
    <x v="2"/>
    <s v="Tony Tsui"/>
    <s v="Senior Manager - Digital Analytics"/>
    <s v="HSBC"/>
    <x v="10"/>
    <s v="Australia"/>
    <s v="Sydney"/>
    <s v="Ramla's"/>
    <s v="No inmail sent"/>
    <x v="1"/>
    <m/>
    <m/>
    <n v="0"/>
    <m/>
    <m/>
    <m/>
    <m/>
    <m/>
    <m/>
    <m/>
    <m/>
    <m/>
  </r>
  <r>
    <n v="8151"/>
    <d v="2021-04-20T00:00:00"/>
    <n v="4"/>
    <x v="2"/>
    <s v="Magalie Francois"/>
    <s v="Head Of Marketing Sciences"/>
    <s v="BBC"/>
    <x v="12"/>
    <s v="Europe"/>
    <s v="United Kingdom"/>
    <s v="Ramla's"/>
    <s v="No inmail sent"/>
    <x v="1"/>
    <m/>
    <m/>
    <n v="0"/>
    <m/>
    <m/>
    <m/>
    <m/>
    <m/>
    <m/>
    <m/>
    <m/>
    <m/>
  </r>
  <r>
    <n v="8152"/>
    <d v="2021-04-20T00:00:00"/>
    <n v="4"/>
    <x v="2"/>
    <s v="Jolanda Zwagemaker"/>
    <s v="Senior Marketing Analyst"/>
    <s v="Wise Ltd."/>
    <x v="10"/>
    <s v="Europe"/>
    <s v="United Kingdom"/>
    <s v="Ramla's"/>
    <s v="No inmail sent"/>
    <x v="1"/>
    <m/>
    <m/>
    <n v="0"/>
    <m/>
    <m/>
    <m/>
    <m/>
    <m/>
    <m/>
    <m/>
    <m/>
    <m/>
  </r>
  <r>
    <n v="8153"/>
    <d v="2021-04-20T00:00:00"/>
    <n v="4"/>
    <x v="2"/>
    <s v="Robert Turnbull"/>
    <s v="Senior Research Analyst"/>
    <s v="Twitter"/>
    <x v="18"/>
    <s v="Europe"/>
    <s v="United Kingdom"/>
    <s v="Ramla's"/>
    <s v="No inmail sent"/>
    <x v="1"/>
    <m/>
    <m/>
    <n v="0"/>
    <m/>
    <m/>
    <m/>
    <m/>
    <m/>
    <m/>
    <m/>
    <m/>
    <m/>
  </r>
  <r>
    <n v="8154"/>
    <d v="2021-04-20T00:00:00"/>
    <n v="4"/>
    <x v="2"/>
    <s v="Osman Erken"/>
    <s v="Global Media"/>
    <s v="Redmill Solutions Ltd"/>
    <x v="1"/>
    <s v="Europe"/>
    <s v="United Kingdom"/>
    <s v="Ramla's"/>
    <s v="No inmail sent"/>
    <x v="0"/>
    <m/>
    <d v="2021-09-16T00:00:00"/>
    <n v="9"/>
    <m/>
    <m/>
    <m/>
    <m/>
    <m/>
    <m/>
    <m/>
    <m/>
    <m/>
  </r>
  <r>
    <n v="8155"/>
    <d v="2021-04-20T00:00:00"/>
    <n v="4"/>
    <x v="2"/>
    <s v="Anthony Hume"/>
    <s v="Vice President | Marketing-Mix-Modeling Manager | Marketing Sciences"/>
    <s v="Wells Fargo"/>
    <x v="10"/>
    <s v="America"/>
    <s v="Illinois"/>
    <s v="Ramla's"/>
    <s v="Inmail sent"/>
    <x v="1"/>
    <d v="2021-09-15T00:00:00"/>
    <m/>
    <n v="0"/>
    <m/>
    <m/>
    <m/>
    <m/>
    <m/>
    <m/>
    <m/>
    <m/>
    <s v="InMail sent 9/15/21"/>
  </r>
  <r>
    <n v="8156"/>
    <d v="2021-04-20T00:00:00"/>
    <n v="4"/>
    <x v="2"/>
    <s v="HAmericam Jalal"/>
    <s v="Senior Data Analyst"/>
    <s v="Kingfisher plc"/>
    <x v="0"/>
    <s v="Europe"/>
    <s v="United Kingdom"/>
    <s v="Ramla's"/>
    <s v="No inmail sent"/>
    <x v="1"/>
    <m/>
    <m/>
    <n v="0"/>
    <m/>
    <m/>
    <m/>
    <m/>
    <m/>
    <m/>
    <m/>
    <m/>
    <m/>
  </r>
  <r>
    <n v="8157"/>
    <d v="2021-04-20T00:00:00"/>
    <n v="4"/>
    <x v="2"/>
    <s v="Bonnie Jackson"/>
    <s v="Group Digital Marketing Lead"/>
    <s v="Kingfisher plc"/>
    <x v="0"/>
    <s v="Europe"/>
    <s v="United Kingdom"/>
    <s v="Ramla's"/>
    <s v="No inmail sent"/>
    <x v="1"/>
    <m/>
    <m/>
    <n v="0"/>
    <m/>
    <m/>
    <m/>
    <m/>
    <m/>
    <m/>
    <m/>
    <m/>
    <m/>
  </r>
  <r>
    <n v="8158"/>
    <d v="2021-05-10T00:00:00"/>
    <n v="5"/>
    <x v="2"/>
    <s v="Dirk Beyer"/>
    <s v="Global Senior Director Marketing Data Science"/>
    <s v="Uber"/>
    <x v="11"/>
    <s v="America"/>
    <s v="California"/>
    <s v="Ramla's"/>
    <s v="No inmail sent"/>
    <x v="0"/>
    <d v="2021-05-21T00:00:00"/>
    <d v="2021-10-14T00:00:00"/>
    <n v="10"/>
    <m/>
    <m/>
    <m/>
    <m/>
    <m/>
    <m/>
    <m/>
    <m/>
    <m/>
  </r>
  <r>
    <n v="8159"/>
    <d v="2021-04-20T00:00:00"/>
    <n v="4"/>
    <x v="2"/>
    <s v="Wendy Janssen"/>
    <s v="Group pricing director "/>
    <s v="Kingfisher plc"/>
    <x v="0"/>
    <s v="Europe"/>
    <s v="United Kingdom"/>
    <s v="Ramla's"/>
    <s v="No inmail sent"/>
    <x v="1"/>
    <m/>
    <m/>
    <n v="0"/>
    <m/>
    <m/>
    <m/>
    <m/>
    <m/>
    <m/>
    <m/>
    <m/>
    <m/>
  </r>
  <r>
    <n v="8160"/>
    <d v="2021-04-20T00:00:00"/>
    <n v="4"/>
    <x v="2"/>
    <s v="Wen Zhang"/>
    <s v="Senior Analyst, Marketing Analytics"/>
    <s v="The Home Depot"/>
    <x v="0"/>
    <s v="America"/>
    <s v="Michigan"/>
    <s v="Ramla's"/>
    <s v="No inmail sent"/>
    <x v="1"/>
    <m/>
    <m/>
    <n v="0"/>
    <m/>
    <m/>
    <m/>
    <m/>
    <m/>
    <m/>
    <m/>
    <m/>
    <m/>
  </r>
  <r>
    <n v="8161"/>
    <d v="2021-04-21T00:00:00"/>
    <n v="4"/>
    <x v="2"/>
    <s v="Ronny Martine"/>
    <s v="Sr. Marketing Analyst"/>
    <s v="The Home Depot"/>
    <x v="0"/>
    <s v="America"/>
    <s v="Atlanta"/>
    <s v="Ramla's"/>
    <s v="No inmail sent"/>
    <x v="1"/>
    <m/>
    <m/>
    <n v="0"/>
    <m/>
    <m/>
    <m/>
    <m/>
    <m/>
    <m/>
    <m/>
    <m/>
    <m/>
  </r>
  <r>
    <n v="8162"/>
    <d v="2021-04-21T00:00:00"/>
    <n v="4"/>
    <x v="2"/>
    <s v="Isobelle Jensen"/>
    <s v="Senior Marketing Research Analyst"/>
    <s v="The Home Depot"/>
    <x v="0"/>
    <s v="America"/>
    <s v="Dallas"/>
    <s v="Ramla's"/>
    <s v="No inmail sent"/>
    <x v="1"/>
    <m/>
    <m/>
    <n v="0"/>
    <m/>
    <m/>
    <m/>
    <m/>
    <m/>
    <m/>
    <m/>
    <m/>
    <m/>
  </r>
  <r>
    <n v="8163"/>
    <d v="2021-04-21T00:00:00"/>
    <n v="4"/>
    <x v="2"/>
    <s v="Miqueline Silveira"/>
    <s v="Senior Digital Marketing Analyst"/>
    <s v="The Home Depot"/>
    <x v="0"/>
    <s v="America"/>
    <s v="Toronto"/>
    <s v="Ramla's"/>
    <s v="No inmail sent"/>
    <x v="1"/>
    <m/>
    <m/>
    <n v="0"/>
    <m/>
    <m/>
    <m/>
    <m/>
    <m/>
    <m/>
    <m/>
    <m/>
    <m/>
  </r>
  <r>
    <n v="8164"/>
    <d v="2021-05-10T00:00:00"/>
    <n v="5"/>
    <x v="2"/>
    <s v="Eric Gai"/>
    <s v="Vice President, Marketing Technology &amp; Analytics"/>
    <s v="Robert Half"/>
    <x v="2"/>
    <s v="America"/>
    <s v="California"/>
    <s v="Ramla's"/>
    <s v="No inmail sent"/>
    <x v="0"/>
    <d v="2021-05-10T00:00:00"/>
    <d v="2021-10-14T00:00:00"/>
    <n v="10"/>
    <m/>
    <m/>
    <m/>
    <m/>
    <m/>
    <m/>
    <m/>
    <m/>
    <m/>
  </r>
  <r>
    <n v="8165"/>
    <d v="2021-05-10T00:00:00"/>
    <n v="5"/>
    <x v="2"/>
    <s v="Arjun Sharma"/>
    <s v="Consultant - AI &amp; Marketing, Omnia AI"/>
    <s v="Deloitte"/>
    <x v="2"/>
    <s v="America"/>
    <s v="Canada "/>
    <s v="Ramla's"/>
    <s v="No inmail sent"/>
    <x v="0"/>
    <d v="2021-05-05T00:00:00"/>
    <d v="2021-05-18T00:00:00"/>
    <n v="5"/>
    <m/>
    <m/>
    <s v="Neutral"/>
    <d v="2021-05-18T00:00:00"/>
    <m/>
    <m/>
    <m/>
    <m/>
    <s v="At Deloitte, we do have our own proprietary solutions that we use for client engagements/  Reach out to a Partner or Director in its Customer and Marketing service line."/>
  </r>
  <r>
    <n v="8166"/>
    <d v="2021-05-10T00:00:00"/>
    <n v="5"/>
    <x v="2"/>
    <s v="William Roll"/>
    <s v="Business Manager"/>
    <s v="Capital One"/>
    <x v="10"/>
    <s v="America"/>
    <s v="Washington"/>
    <s v="Ramla's"/>
    <s v="No inmail sent"/>
    <x v="0"/>
    <d v="2021-05-05T00:00:00"/>
    <d v="2021-10-14T00:00:00"/>
    <n v="10"/>
    <m/>
    <m/>
    <m/>
    <m/>
    <m/>
    <m/>
    <m/>
    <m/>
    <m/>
  </r>
  <r>
    <n v="8167"/>
    <d v="2021-05-10T00:00:00"/>
    <n v="5"/>
    <x v="2"/>
    <s v="Dikki Nurahman"/>
    <s v="Analytics"/>
    <s v="National Bank of Kuwait"/>
    <x v="10"/>
    <s v="Asia"/>
    <s v="Kuwait"/>
    <s v="Ramla's"/>
    <s v="No inmail sent"/>
    <x v="0"/>
    <d v="2021-05-21T00:00:00"/>
    <d v="2021-10-14T00:00:00"/>
    <n v="10"/>
    <m/>
    <m/>
    <m/>
    <m/>
    <m/>
    <m/>
    <m/>
    <m/>
    <m/>
  </r>
  <r>
    <n v="8168"/>
    <d v="2021-04-21T00:00:00"/>
    <n v="4"/>
    <x v="2"/>
    <s v="Tj Reilly"/>
    <s v="Vice President, Data Activation"/>
    <s v="Signet Jewelers"/>
    <x v="0"/>
    <s v="America"/>
    <s v="Ohio"/>
    <s v="Ramla's"/>
    <s v="No inmail sent"/>
    <x v="1"/>
    <m/>
    <m/>
    <n v="0"/>
    <m/>
    <m/>
    <m/>
    <m/>
    <m/>
    <m/>
    <m/>
    <m/>
    <m/>
  </r>
  <r>
    <n v="8169"/>
    <d v="2021-05-10T00:00:00"/>
    <n v="5"/>
    <x v="0"/>
    <s v="Kishore Kumar Pandurangan"/>
    <s v="Measurement Lead"/>
    <s v="Choueiri Group"/>
    <x v="1"/>
    <s v="Asia"/>
    <s v="United Arab Emirates"/>
    <s v="Ramla's"/>
    <s v="No inmail sent"/>
    <x v="0"/>
    <d v="2021-07-26T00:00:00"/>
    <m/>
    <n v="0"/>
    <m/>
    <n v="233"/>
    <m/>
    <m/>
    <m/>
    <m/>
    <m/>
    <m/>
    <m/>
  </r>
  <r>
    <n v="8170"/>
    <d v="2021-05-10T00:00:00"/>
    <n v="5"/>
    <x v="0"/>
    <s v="Abhivarun Juneja"/>
    <s v="Vice President, Enterprise Digital &amp; Analytics"/>
    <s v="American Express"/>
    <x v="10"/>
    <s v="Europe"/>
    <s v="United Kingdom"/>
    <s v="Ramla's"/>
    <s v="No inmail sent"/>
    <x v="0"/>
    <d v="2021-05-04T00:00:00"/>
    <m/>
    <n v="0"/>
    <m/>
    <m/>
    <s v="Positive_FS"/>
    <d v="2021-05-04T00:00:00"/>
    <m/>
    <m/>
    <m/>
    <m/>
    <m/>
  </r>
  <r>
    <n v="8171"/>
    <d v="2021-05-10T00:00:00"/>
    <n v="5"/>
    <x v="0"/>
    <s v="Jason Raper"/>
    <s v="Marketing Director"/>
    <s v="CNA National"/>
    <x v="14"/>
    <s v="America"/>
    <s v="Arizona"/>
    <s v="Ramla's"/>
    <s v="No inmail sent"/>
    <x v="0"/>
    <d v="2021-05-04T00:00:00"/>
    <d v="2021-05-11T00:00:00"/>
    <n v="5"/>
    <n v="1"/>
    <n v="309"/>
    <m/>
    <m/>
    <m/>
    <m/>
    <m/>
    <m/>
    <m/>
  </r>
  <r>
    <n v="8172"/>
    <d v="2021-04-21T00:00:00"/>
    <n v="4"/>
    <x v="2"/>
    <s v="Gwen Hoeting"/>
    <s v="Marketing Analyst"/>
    <s v=" Qurate Retail Group"/>
    <x v="0"/>
    <s v="America"/>
    <s v="Ohio"/>
    <s v="Ramla's"/>
    <s v="No inmail sent"/>
    <x v="1"/>
    <m/>
    <m/>
    <n v="0"/>
    <m/>
    <m/>
    <m/>
    <m/>
    <m/>
    <m/>
    <m/>
    <m/>
    <m/>
  </r>
  <r>
    <n v="8173"/>
    <d v="2021-04-21T00:00:00"/>
    <n v="4"/>
    <x v="2"/>
    <s v="Ștefan Pănăzan"/>
    <s v="Head of Data Science and Analytics "/>
    <s v="Carrefour România"/>
    <x v="0"/>
    <s v="Europe"/>
    <s v="Romania"/>
    <s v="Ramla's"/>
    <s v="No inmail sent"/>
    <x v="1"/>
    <m/>
    <m/>
    <n v="0"/>
    <m/>
    <m/>
    <m/>
    <m/>
    <m/>
    <m/>
    <m/>
    <m/>
    <m/>
  </r>
  <r>
    <n v="8174"/>
    <d v="2021-04-21T00:00:00"/>
    <n v="4"/>
    <x v="2"/>
    <s v="Genna Ashcroft"/>
    <s v="Senior Insight Analyst  The Very Group"/>
    <s v="The Very Group"/>
    <x v="0"/>
    <s v="Europe"/>
    <s v="United Kingdom"/>
    <s v="Ramla's"/>
    <s v="No inmail sent"/>
    <x v="1"/>
    <m/>
    <m/>
    <n v="0"/>
    <m/>
    <m/>
    <m/>
    <m/>
    <m/>
    <m/>
    <m/>
    <m/>
    <m/>
  </r>
  <r>
    <n v="8175"/>
    <d v="2021-04-21T00:00:00"/>
    <n v="4"/>
    <x v="2"/>
    <s v="Ly Tran Schulz"/>
    <s v="Manager Marketing Communications &amp; Digital Marketing"/>
    <s v="Johnson &amp; Johnson"/>
    <x v="3"/>
    <s v="Europe"/>
    <s v="Germany"/>
    <s v="Ramla's"/>
    <s v="No inmail sent"/>
    <x v="1"/>
    <m/>
    <m/>
    <n v="0"/>
    <m/>
    <m/>
    <m/>
    <m/>
    <m/>
    <m/>
    <m/>
    <m/>
    <m/>
  </r>
  <r>
    <n v="8176"/>
    <d v="2021-04-21T00:00:00"/>
    <n v="4"/>
    <x v="2"/>
    <s v="Sonya Jose"/>
    <s v="Head of Marketing"/>
    <s v="Al-Futtaim"/>
    <x v="0"/>
    <s v="Asia"/>
    <s v="United Arab Emirates"/>
    <s v="Ramla's"/>
    <s v="No inmail sent"/>
    <x v="3"/>
    <m/>
    <m/>
    <n v="0"/>
    <m/>
    <m/>
    <m/>
    <m/>
    <m/>
    <m/>
    <m/>
    <m/>
    <m/>
  </r>
  <r>
    <n v="8177"/>
    <d v="2021-04-21T00:00:00"/>
    <n v="4"/>
    <x v="2"/>
    <s v="Viktor Sundberg"/>
    <s v="Head of E-commerce and Digital Marketing"/>
    <s v="AJ Produkter"/>
    <x v="0"/>
    <s v="Europe"/>
    <s v="Sweden"/>
    <s v="Ramla's"/>
    <s v="No inmail sent"/>
    <x v="3"/>
    <m/>
    <m/>
    <n v="0"/>
    <m/>
    <m/>
    <m/>
    <m/>
    <m/>
    <m/>
    <m/>
    <m/>
    <m/>
  </r>
  <r>
    <n v="8178"/>
    <d v="2021-05-10T00:00:00"/>
    <n v="5"/>
    <x v="0"/>
    <s v="Charles Quartey"/>
    <s v="Director, International Media"/>
    <s v="Peloton Interactive"/>
    <x v="13"/>
    <s v="Europe"/>
    <s v="United Kingdom"/>
    <s v="Ramla's"/>
    <s v="No inmail sent"/>
    <x v="0"/>
    <d v="2021-05-05T00:00:00"/>
    <d v="2021-08-04T00:00:00"/>
    <n v="8"/>
    <n v="2"/>
    <m/>
    <s v="Neutral"/>
    <d v="2021-08-07T00:00:00"/>
    <m/>
    <m/>
    <m/>
    <m/>
    <m/>
  </r>
  <r>
    <n v="8179"/>
    <d v="2021-04-21T00:00:00"/>
    <n v="4"/>
    <x v="2"/>
    <s v="Alexandra Béhêtre"/>
    <s v="Global Marketing CRM &amp; Online Head"/>
    <s v="Dufry Group"/>
    <x v="0"/>
    <s v="Europe"/>
    <s v="Switzerland"/>
    <s v="Ramla's"/>
    <s v="No inmail sent"/>
    <x v="3"/>
    <m/>
    <m/>
    <n v="0"/>
    <m/>
    <m/>
    <m/>
    <m/>
    <m/>
    <m/>
    <m/>
    <m/>
    <m/>
  </r>
  <r>
    <n v="8180"/>
    <d v="2021-04-21T00:00:00"/>
    <n v="4"/>
    <x v="2"/>
    <s v="Alexandra Stoll"/>
    <s v="Senior Marketing Manager"/>
    <s v="ALDO Group"/>
    <x v="0"/>
    <s v="Europe"/>
    <s v="Switzerland"/>
    <s v="Ramla's"/>
    <s v="No inmail sent"/>
    <x v="3"/>
    <m/>
    <m/>
    <n v="0"/>
    <m/>
    <m/>
    <m/>
    <m/>
    <m/>
    <m/>
    <m/>
    <m/>
    <m/>
  </r>
  <r>
    <n v="8181"/>
    <d v="2021-04-21T00:00:00"/>
    <n v="4"/>
    <x v="2"/>
    <s v="Samuel Rodenhausen"/>
    <s v="Senior Product Owner E-Commerce"/>
    <s v="Migros Fachmarkt AG"/>
    <x v="0"/>
    <s v="Europe"/>
    <s v="Germany"/>
    <s v="Ramla's"/>
    <s v="No inmail sent"/>
    <x v="1"/>
    <m/>
    <m/>
    <n v="0"/>
    <m/>
    <m/>
    <m/>
    <m/>
    <m/>
    <m/>
    <m/>
    <m/>
    <m/>
  </r>
  <r>
    <n v="8182"/>
    <d v="2021-04-21T00:00:00"/>
    <n v="4"/>
    <x v="2"/>
    <s v="Ingo Hary"/>
    <s v="Head CRM / Data Analytics "/>
    <s v="Coop"/>
    <x v="0"/>
    <s v="Europe"/>
    <s v="Switzerland"/>
    <s v="Ramla's"/>
    <s v="No inmail sent"/>
    <x v="1"/>
    <m/>
    <m/>
    <n v="0"/>
    <m/>
    <m/>
    <m/>
    <m/>
    <m/>
    <m/>
    <m/>
    <m/>
    <m/>
  </r>
  <r>
    <n v="8183"/>
    <d v="2021-04-21T00:00:00"/>
    <n v="4"/>
    <x v="2"/>
    <s v="Carsten Hejndorf"/>
    <s v="CEO"/>
    <s v="BachserMärt"/>
    <x v="0"/>
    <s v="Europe"/>
    <s v="Switzerland"/>
    <s v="Ramla's"/>
    <s v="No inmail sent"/>
    <x v="1"/>
    <m/>
    <m/>
    <n v="0"/>
    <m/>
    <m/>
    <m/>
    <m/>
    <m/>
    <m/>
    <m/>
    <m/>
    <m/>
  </r>
  <r>
    <n v="8184"/>
    <d v="2021-05-10T00:00:00"/>
    <n v="5"/>
    <x v="0"/>
    <s v="Adam Smith"/>
    <s v="Head of Media Strategy"/>
    <s v="dunnhumby"/>
    <x v="2"/>
    <s v="Europe"/>
    <s v="United Kingdom"/>
    <s v="Ramla's"/>
    <s v="No inmail sent"/>
    <x v="0"/>
    <d v="2021-05-05T00:00:00"/>
    <m/>
    <n v="0"/>
    <m/>
    <m/>
    <s v="Neutral"/>
    <d v="2021-05-05T00:00:00"/>
    <m/>
    <m/>
    <m/>
    <m/>
    <m/>
  </r>
  <r>
    <n v="8185"/>
    <d v="2021-05-10T00:00:00"/>
    <n v="5"/>
    <x v="0"/>
    <s v="Ross Sergeant"/>
    <s v="Global Head of Media and Touchpoints"/>
    <s v="Asahi Europe &amp; International"/>
    <x v="3"/>
    <s v="Europe"/>
    <s v="United Kingdom"/>
    <s v="Ramla's"/>
    <s v="No inmail sent"/>
    <x v="0"/>
    <d v="2021-05-05T00:00:00"/>
    <d v="2021-05-11T00:00:00"/>
    <n v="5"/>
    <n v="1"/>
    <n v="309"/>
    <m/>
    <m/>
    <m/>
    <m/>
    <m/>
    <m/>
    <m/>
  </r>
  <r>
    <n v="8186"/>
    <d v="2021-05-10T00:00:00"/>
    <n v="5"/>
    <x v="0"/>
    <s v="Matt Holmes"/>
    <s v="Head of Media"/>
    <s v="William Hill"/>
    <x v="12"/>
    <s v="Europe"/>
    <s v="United Kingdom"/>
    <s v="Ramla's"/>
    <s v="No inmail sent"/>
    <x v="0"/>
    <d v="2021-05-05T00:00:00"/>
    <m/>
    <n v="0"/>
    <m/>
    <m/>
    <s v="Neutral"/>
    <d v="2021-05-05T00:00:00"/>
    <m/>
    <m/>
    <m/>
    <m/>
    <m/>
  </r>
  <r>
    <n v="8187"/>
    <d v="2021-05-10T00:00:00"/>
    <n v="5"/>
    <x v="2"/>
    <s v="Stephanie Magnussen"/>
    <s v="Managing Director Media Analytics &amp; MMO"/>
    <s v="Charles Schwab"/>
    <x v="10"/>
    <s v="America"/>
    <s v="Nebraska"/>
    <s v="Ramla's"/>
    <s v="No inmail sent"/>
    <x v="0"/>
    <d v="2021-05-19T00:00:00"/>
    <d v="2021-10-14T00:00:00"/>
    <n v="10"/>
    <m/>
    <m/>
    <m/>
    <m/>
    <m/>
    <m/>
    <m/>
    <m/>
    <m/>
  </r>
  <r>
    <n v="8188"/>
    <d v="2021-10-06T00:00:00"/>
    <m/>
    <x v="4"/>
    <s v="Arni Westh"/>
    <s v="Data Engineer"/>
    <s v="Simple Feast"/>
    <x v="0"/>
    <s v="Europe"/>
    <s v="Denmark"/>
    <s v="Ramla's"/>
    <s v="No inmail sent"/>
    <x v="2"/>
    <d v="2021-10-06T00:00:00"/>
    <d v="2021-11-02T00:00:00"/>
    <m/>
    <m/>
    <m/>
    <m/>
    <m/>
    <m/>
    <m/>
    <m/>
    <m/>
    <m/>
  </r>
  <r>
    <n v="8189"/>
    <d v="2021-05-10T00:00:00"/>
    <n v="5"/>
    <x v="2"/>
    <s v="Chandra Sekhar Gidijala"/>
    <s v="Lead Data Scientist"/>
    <s v="Discover Financial Services"/>
    <x v="10"/>
    <s v="America"/>
    <s v="Illinois"/>
    <s v="Ramla's"/>
    <s v="No inmail sent"/>
    <x v="0"/>
    <d v="2021-05-05T00:00:00"/>
    <d v="2021-08-12T00:00:00"/>
    <n v="8"/>
    <m/>
    <m/>
    <s v="Positive_FS"/>
    <m/>
    <m/>
    <m/>
    <m/>
    <m/>
    <s v="Fs"/>
  </r>
  <r>
    <n v="8190"/>
    <d v="2021-05-10T00:00:00"/>
    <n v="5"/>
    <x v="0"/>
    <s v="Chris Hayler"/>
    <s v="Vice President - Head of Marketing"/>
    <s v="Barclays"/>
    <x v="10"/>
    <s v="Europe"/>
    <s v="United Kingdom"/>
    <s v="Ramla's"/>
    <s v="No inmail sent"/>
    <x v="1"/>
    <m/>
    <m/>
    <n v="0"/>
    <m/>
    <m/>
    <m/>
    <m/>
    <m/>
    <m/>
    <m/>
    <m/>
    <m/>
  </r>
  <r>
    <n v="8191"/>
    <d v="2021-05-10T00:00:00"/>
    <n v="5"/>
    <x v="0"/>
    <s v="Lisa Walker"/>
    <s v="Head of Media &amp; Sponsorship"/>
    <s v="Vodafone"/>
    <x v="16"/>
    <s v="Europe"/>
    <s v="United Kingdom"/>
    <s v="Ramla's"/>
    <s v="No inmail sent"/>
    <x v="1"/>
    <m/>
    <m/>
    <n v="0"/>
    <m/>
    <m/>
    <m/>
    <m/>
    <m/>
    <m/>
    <m/>
    <m/>
    <m/>
  </r>
  <r>
    <n v="8192"/>
    <d v="2021-05-10T00:00:00"/>
    <n v="5"/>
    <x v="0"/>
    <s v="Catherine Becker"/>
    <s v="Head of Media - EU"/>
    <s v="Electronic Arts (EA)"/>
    <x v="12"/>
    <s v="Europe"/>
    <s v="United Kingdom"/>
    <s v="Ramla's"/>
    <s v="No inmail sent"/>
    <x v="1"/>
    <m/>
    <m/>
    <n v="0"/>
    <m/>
    <m/>
    <m/>
    <m/>
    <m/>
    <m/>
    <m/>
    <m/>
    <m/>
  </r>
  <r>
    <n v="8193"/>
    <d v="2021-05-10T00:00:00"/>
    <n v="5"/>
    <x v="2"/>
    <s v="Ankur Joshi"/>
    <s v="Data Scientist"/>
    <s v="Discover Financial Services"/>
    <x v="10"/>
    <s v="America"/>
    <s v="Illinois"/>
    <s v="Ramla's"/>
    <s v="No inmail sent"/>
    <x v="0"/>
    <d v="2021-05-17T00:00:00"/>
    <d v="2021-10-14T00:00:00"/>
    <n v="10"/>
    <m/>
    <m/>
    <m/>
    <m/>
    <m/>
    <m/>
    <m/>
    <m/>
    <m/>
  </r>
  <r>
    <n v="8194"/>
    <d v="2021-05-10T00:00:00"/>
    <n v="5"/>
    <x v="0"/>
    <s v="Alastair Boyle"/>
    <s v="Head of Media - EMEA"/>
    <s v="TikTok"/>
    <x v="18"/>
    <s v="Europe"/>
    <s v="United Kingdom"/>
    <s v="Ramla's"/>
    <s v="No inmail sent"/>
    <x v="1"/>
    <m/>
    <m/>
    <n v="0"/>
    <m/>
    <m/>
    <m/>
    <m/>
    <m/>
    <m/>
    <m/>
    <m/>
    <m/>
  </r>
  <r>
    <n v="8195"/>
    <d v="2021-05-10T00:00:00"/>
    <n v="5"/>
    <x v="0"/>
    <s v="Malgorzata (Mags) Zielinska"/>
    <s v="Head of Media"/>
    <s v="NOW TV"/>
    <x v="12"/>
    <s v="Europe"/>
    <s v="United Kingdom"/>
    <s v="Ramla's"/>
    <s v="No inmail sent"/>
    <x v="1"/>
    <m/>
    <m/>
    <n v="0"/>
    <m/>
    <m/>
    <m/>
    <m/>
    <m/>
    <m/>
    <m/>
    <m/>
    <m/>
  </r>
  <r>
    <n v="8196"/>
    <d v="2021-05-10T00:00:00"/>
    <n v="5"/>
    <x v="2"/>
    <s v="Karthik Krishna Ravindran"/>
    <s v="Senior Data Science Analyst"/>
    <s v="Discover Financial Services"/>
    <x v="10"/>
    <s v="America"/>
    <s v="Indiana"/>
    <s v="Ramla's"/>
    <s v="No inmail sent"/>
    <x v="0"/>
    <d v="2021-05-05T00:00:00"/>
    <d v="2021-10-14T00:00:00"/>
    <n v="10"/>
    <m/>
    <m/>
    <m/>
    <m/>
    <m/>
    <m/>
    <m/>
    <m/>
    <m/>
  </r>
  <r>
    <n v="8197"/>
    <d v="2021-05-10T00:00:00"/>
    <n v="5"/>
    <x v="0"/>
    <s v="Liz Duff"/>
    <s v="Head Of Media and Investment"/>
    <s v="Total Media"/>
    <x v="1"/>
    <s v="Europe"/>
    <s v="United Kingdom"/>
    <s v="Ramla's"/>
    <s v="No inmail sent"/>
    <x v="1"/>
    <m/>
    <m/>
    <n v="0"/>
    <m/>
    <m/>
    <m/>
    <m/>
    <m/>
    <m/>
    <m/>
    <m/>
    <m/>
  </r>
  <r>
    <n v="8198"/>
    <d v="2021-05-10T00:00:00"/>
    <n v="5"/>
    <x v="2"/>
    <s v="Stan Sthanunathan"/>
    <s v="Executive Vice President - CMI"/>
    <s v="Unilever"/>
    <x v="3"/>
    <s v="America"/>
    <s v="Georgia"/>
    <s v="Ramla's"/>
    <s v="No inmail sent"/>
    <x v="0"/>
    <d v="2021-05-17T00:00:00"/>
    <d v="2021-09-17T00:00:00"/>
    <n v="9"/>
    <n v="1"/>
    <n v="180"/>
    <m/>
    <m/>
    <m/>
    <m/>
    <m/>
    <m/>
    <m/>
  </r>
  <r>
    <n v="8199"/>
    <d v="2021-05-10T00:00:00"/>
    <n v="5"/>
    <x v="0"/>
    <s v="Dan C."/>
    <s v="Head Of Media"/>
    <s v="Adgen"/>
    <x v="1"/>
    <s v="Europe"/>
    <s v="United Kingdom"/>
    <s v="Ramla's"/>
    <s v="No inmail sent"/>
    <x v="1"/>
    <m/>
    <m/>
    <n v="0"/>
    <m/>
    <m/>
    <m/>
    <m/>
    <m/>
    <m/>
    <m/>
    <m/>
    <m/>
  </r>
  <r>
    <n v="8200"/>
    <d v="2021-05-10T00:00:00"/>
    <n v="5"/>
    <x v="2"/>
    <s v="Amy Cole"/>
    <s v="Global Media Analytics &amp; Insights Senior Manager"/>
    <s v="Procter &amp; Gamble"/>
    <x v="3"/>
    <s v="America"/>
    <s v="Kentucky"/>
    <s v="Ramla's"/>
    <s v="No inmail sent"/>
    <x v="0"/>
    <d v="2021-05-10T00:00:00"/>
    <d v="2021-10-14T00:00:00"/>
    <n v="10"/>
    <n v="2"/>
    <n v="153"/>
    <m/>
    <m/>
    <m/>
    <m/>
    <m/>
    <m/>
    <m/>
  </r>
  <r>
    <n v="8201"/>
    <d v="2021-05-10T00:00:00"/>
    <n v="5"/>
    <x v="3"/>
    <s v="Scot Page"/>
    <s v="VP of Research"/>
    <s v="Phoenix Marketing"/>
    <x v="5"/>
    <s v="America"/>
    <s v="Rhode Island"/>
    <s v="Ramla's"/>
    <s v="No inmail sent"/>
    <x v="0"/>
    <d v="2021-05-05T00:00:00"/>
    <d v="2021-07-05T00:00:00"/>
    <n v="7"/>
    <m/>
    <m/>
    <s v="Negative"/>
    <m/>
    <m/>
    <m/>
    <m/>
    <m/>
    <m/>
  </r>
  <r>
    <n v="8202"/>
    <d v="2021-04-21T00:00:00"/>
    <n v="4"/>
    <x v="2"/>
    <s v="Anahée Bregnard"/>
    <s v="Digital Marketing Manager "/>
    <s v="Cerjo"/>
    <x v="0"/>
    <s v="Europe"/>
    <s v="Switzerland"/>
    <s v="Ramla's"/>
    <s v="No inmail sent"/>
    <x v="1"/>
    <m/>
    <m/>
    <n v="0"/>
    <m/>
    <m/>
    <m/>
    <m/>
    <m/>
    <m/>
    <m/>
    <m/>
    <m/>
  </r>
  <r>
    <n v="8203"/>
    <d v="2021-04-21T00:00:00"/>
    <n v="4"/>
    <x v="2"/>
    <s v="Lisa Zimmermann"/>
    <s v="Head of data enablement"/>
    <s v="Migros-Genossenschafts-Bund"/>
    <x v="0"/>
    <s v="Europe"/>
    <s v="Germany"/>
    <s v="Ramla's"/>
    <s v="No inmail sent"/>
    <x v="1"/>
    <m/>
    <m/>
    <n v="0"/>
    <m/>
    <m/>
    <m/>
    <m/>
    <m/>
    <m/>
    <m/>
    <m/>
    <m/>
  </r>
  <r>
    <n v="8204"/>
    <d v="2021-04-21T00:00:00"/>
    <n v="4"/>
    <x v="2"/>
    <s v="Brian Wonch"/>
    <s v="Analytics Manager"/>
    <s v="ShopRunner"/>
    <x v="4"/>
    <s v="America"/>
    <s v="Illinois"/>
    <s v="Ramla's"/>
    <s v="No inmail sent"/>
    <x v="1"/>
    <m/>
    <m/>
    <n v="0"/>
    <m/>
    <m/>
    <m/>
    <m/>
    <m/>
    <m/>
    <m/>
    <m/>
    <m/>
  </r>
  <r>
    <n v="8205"/>
    <d v="2021-04-21T00:00:00"/>
    <n v="4"/>
    <x v="2"/>
    <s v="Lori Vroman"/>
    <s v="Marketing Manager, Insights &amp; Analytics"/>
    <s v="Comcast"/>
    <x v="16"/>
    <s v="America"/>
    <s v="Illinois"/>
    <s v="Ramla's"/>
    <s v="No inmail sent"/>
    <x v="1"/>
    <m/>
    <m/>
    <n v="0"/>
    <m/>
    <m/>
    <m/>
    <m/>
    <m/>
    <m/>
    <m/>
    <m/>
    <m/>
  </r>
  <r>
    <n v="8206"/>
    <d v="2021-05-10T00:00:00"/>
    <n v="5"/>
    <x v="2"/>
    <s v="Ahmed S.E. Youssef"/>
    <s v="Paid Search &amp; Media Optimization Manager"/>
    <s v="TD"/>
    <x v="10"/>
    <s v="America"/>
    <s v="Canada "/>
    <s v="Ramla's"/>
    <s v="No inmail sent"/>
    <x v="2"/>
    <d v="2021-05-05T00:00:00"/>
    <d v="2021-05-18T00:00:00"/>
    <n v="5"/>
    <m/>
    <m/>
    <m/>
    <m/>
    <m/>
    <m/>
    <m/>
    <m/>
    <s v="He deleted the connection"/>
  </r>
  <r>
    <n v="8207"/>
    <d v="2021-05-10T00:00:00"/>
    <n v="5"/>
    <x v="3"/>
    <s v="Josh Verseput"/>
    <s v="Senior Vice President, Digital &amp; Social Analytics"/>
    <s v="Material"/>
    <x v="1"/>
    <s v="America"/>
    <s v="California"/>
    <s v="Ramla's"/>
    <s v="No inmail sent"/>
    <x v="0"/>
    <d v="2021-05-06T00:00:00"/>
    <d v="2021-10-12T00:00:00"/>
    <n v="10"/>
    <m/>
    <m/>
    <s v="Positive"/>
    <d v="2021-05-06T00:00:00"/>
    <m/>
    <m/>
    <m/>
    <m/>
    <s v="in discussion with team"/>
  </r>
  <r>
    <n v="8208"/>
    <d v="2021-05-10T00:00:00"/>
    <n v="5"/>
    <x v="3"/>
    <s v="Fan Shi"/>
    <s v="VP, Strategic Analytics"/>
    <s v="FCB Chicago"/>
    <x v="1"/>
    <s v="America"/>
    <s v="Illinois"/>
    <s v="Ramla's"/>
    <s v="No inmail sent"/>
    <x v="0"/>
    <d v="2021-05-07T00:00:00"/>
    <d v="2022-01-25T00:00:00"/>
    <n v="1"/>
    <m/>
    <m/>
    <m/>
    <m/>
    <m/>
    <m/>
    <m/>
    <m/>
    <m/>
  </r>
  <r>
    <n v="8209"/>
    <d v="2021-04-21T00:00:00"/>
    <n v="4"/>
    <x v="2"/>
    <s v="Tony Pedraza"/>
    <s v="Manager - Reporting &amp; Analysis"/>
    <s v=" ALDI"/>
    <x v="0"/>
    <s v="America"/>
    <s v="Illinois"/>
    <s v="Ramla's"/>
    <s v="No inmail sent"/>
    <x v="1"/>
    <m/>
    <m/>
    <n v="0"/>
    <m/>
    <m/>
    <m/>
    <m/>
    <m/>
    <m/>
    <m/>
    <m/>
    <m/>
  </r>
  <r>
    <n v="8210"/>
    <d v="2021-05-10T00:00:00"/>
    <n v="5"/>
    <x v="2"/>
    <s v="Stephen Beresford"/>
    <s v="Head Of Marketing - UK &amp; Scandinavia"/>
    <s v="REHAU"/>
    <x v="3"/>
    <s v="Europe"/>
    <s v="United Kingdom"/>
    <s v="Ramla's"/>
    <s v="No inmail sent"/>
    <x v="1"/>
    <m/>
    <m/>
    <n v="0"/>
    <m/>
    <m/>
    <m/>
    <m/>
    <m/>
    <m/>
    <m/>
    <m/>
    <m/>
  </r>
  <r>
    <n v="8211"/>
    <d v="2021-05-10T00:00:00"/>
    <n v="5"/>
    <x v="3"/>
    <s v="Victor Perng"/>
    <s v="VP/Group Director, Data &amp; Analysis"/>
    <s v="Digitas North America"/>
    <x v="1"/>
    <s v="America"/>
    <s v="New York"/>
    <s v="Ramla's"/>
    <s v="No inmail sent"/>
    <x v="0"/>
    <d v="2021-05-10T00:00:00"/>
    <d v="2022-01-25T00:00:00"/>
    <n v="1"/>
    <m/>
    <m/>
    <m/>
    <m/>
    <m/>
    <m/>
    <m/>
    <m/>
    <m/>
  </r>
  <r>
    <n v="8212"/>
    <d v="2021-05-10T00:00:00"/>
    <n v="5"/>
    <x v="2"/>
    <s v="Drew Acierto"/>
    <s v="Marketing Intelligence Analytics Manager"/>
    <s v="Nestlé"/>
    <x v="3"/>
    <s v="America"/>
    <s v="Ohio"/>
    <s v="Ramla's"/>
    <s v="No inmail sent"/>
    <x v="1"/>
    <m/>
    <m/>
    <n v="0"/>
    <m/>
    <m/>
    <m/>
    <m/>
    <m/>
    <m/>
    <m/>
    <m/>
    <m/>
  </r>
  <r>
    <n v="8213"/>
    <d v="2021-07-01T00:00:00"/>
    <n v="7"/>
    <x v="2"/>
    <s v="Rajeev Mandal"/>
    <s v="Principal Consultant &amp; Managing Director"/>
    <s v="RKM Marketing Consultancy Ltd"/>
    <x v="2"/>
    <s v="Europe"/>
    <s v="London"/>
    <s v="Ramla's"/>
    <s v="No inmail sent"/>
    <x v="1"/>
    <m/>
    <d v="2021-07-29T00:00:00"/>
    <m/>
    <m/>
    <m/>
    <m/>
    <m/>
    <m/>
    <m/>
    <m/>
    <m/>
    <m/>
  </r>
  <r>
    <n v="8214"/>
    <d v="2021-05-10T00:00:00"/>
    <n v="5"/>
    <x v="2"/>
    <s v="Peter Zafiridis"/>
    <s v="Senior Director of Marketing"/>
    <s v="TXU Energy"/>
    <x v="7"/>
    <s v="America"/>
    <s v="Texas"/>
    <s v="Ramla's"/>
    <s v="No inmail sent"/>
    <x v="0"/>
    <d v="2021-05-10T00:00:00"/>
    <d v="2021-10-14T00:00:00"/>
    <n v="10"/>
    <m/>
    <m/>
    <m/>
    <m/>
    <m/>
    <m/>
    <m/>
    <m/>
    <m/>
  </r>
  <r>
    <n v="8215"/>
    <d v="2021-05-10T00:00:00"/>
    <n v="5"/>
    <x v="2"/>
    <s v="Kristin Mitchell"/>
    <s v="Senior Associate Brand Manager, Chameleon cold-brew"/>
    <s v="Nestlé"/>
    <x v="3"/>
    <s v="America"/>
    <s v="Virginia"/>
    <s v="Ramla's"/>
    <s v="No inmail sent"/>
    <x v="2"/>
    <d v="2021-05-17T00:00:00"/>
    <m/>
    <n v="0"/>
    <m/>
    <n v="44636"/>
    <m/>
    <m/>
    <m/>
    <m/>
    <m/>
    <m/>
    <m/>
  </r>
  <r>
    <n v="8216"/>
    <d v="2021-04-21T00:00:00"/>
    <n v="4"/>
    <x v="2"/>
    <s v="Juan Barragan"/>
    <s v="Marketing Manager"/>
    <s v="Costco Wholesale"/>
    <x v="0"/>
    <s v="America"/>
    <s v="California"/>
    <s v="Ramla's"/>
    <s v="No inmail sent"/>
    <x v="1"/>
    <m/>
    <m/>
    <n v="0"/>
    <m/>
    <m/>
    <m/>
    <m/>
    <m/>
    <m/>
    <m/>
    <m/>
    <m/>
  </r>
  <r>
    <n v="8217"/>
    <d v="2021-09-01T00:00:00"/>
    <m/>
    <x v="3"/>
    <s v="Zachary Koerner"/>
    <s v="Manager, Performance Marketing Analytics"/>
    <s v="Apple Leisure Group"/>
    <x v="11"/>
    <s v="America"/>
    <s v="Texas"/>
    <s v="Personal"/>
    <s v="No inmail sent"/>
    <x v="0"/>
    <d v="2021-09-10T00:00:00"/>
    <d v="2021-09-23T00:00:00"/>
    <m/>
    <m/>
    <m/>
    <m/>
    <m/>
    <m/>
    <m/>
    <m/>
    <m/>
    <m/>
  </r>
  <r>
    <n v="8218"/>
    <d v="2021-09-01T00:00:00"/>
    <m/>
    <x v="3"/>
    <s v="Demet Metan"/>
    <s v="Manager, Analytics and Data Science"/>
    <s v="Humana"/>
    <x v="13"/>
    <s v="America"/>
    <s v="Missouri"/>
    <s v="Personal"/>
    <s v="No inmail sent"/>
    <x v="0"/>
    <d v="2021-12-08T00:00:00"/>
    <m/>
    <m/>
    <m/>
    <m/>
    <m/>
    <m/>
    <m/>
    <m/>
    <m/>
    <m/>
    <m/>
  </r>
  <r>
    <n v="8219"/>
    <d v="2021-05-10T00:00:00"/>
    <n v="5"/>
    <x v="2"/>
    <s v="Deborah Balme"/>
    <s v="VP Analytics"/>
    <s v=" Reprise Digital"/>
    <x v="1"/>
    <s v="America"/>
    <s v="New York"/>
    <s v="Ramla's"/>
    <s v="No inmail sent"/>
    <x v="0"/>
    <d v="2021-05-18T00:00:00"/>
    <d v="2021-10-14T00:00:00"/>
    <n v="10"/>
    <m/>
    <m/>
    <m/>
    <m/>
    <m/>
    <m/>
    <m/>
    <m/>
    <m/>
  </r>
  <r>
    <n v="8220"/>
    <d v="2021-09-01T00:00:00"/>
    <m/>
    <x v="3"/>
    <s v="Harvinder Singh"/>
    <s v="Manager Data Analytics"/>
    <s v="Moneris"/>
    <x v="10"/>
    <s v="America"/>
    <s v="Canada "/>
    <s v="Personal"/>
    <s v="No inmail sent"/>
    <x v="1"/>
    <m/>
    <m/>
    <m/>
    <m/>
    <m/>
    <m/>
    <m/>
    <m/>
    <m/>
    <m/>
    <m/>
    <m/>
  </r>
  <r>
    <n v="8221"/>
    <d v="2021-05-10T00:00:00"/>
    <n v="5"/>
    <x v="2"/>
    <s v="Akash Kulkarni"/>
    <s v="Lead Analyst"/>
    <s v="Credit Karma"/>
    <x v="10"/>
    <s v="America"/>
    <s v="San Francisco"/>
    <s v="Ramla's"/>
    <s v="No inmail sent"/>
    <x v="0"/>
    <d v="2021-05-10T00:00:00"/>
    <d v="2021-05-19T00:00:00"/>
    <n v="5"/>
    <m/>
    <m/>
    <s v="Negative"/>
    <m/>
    <m/>
    <m/>
    <m/>
    <m/>
    <s v="They have models built internally"/>
  </r>
  <r>
    <n v="8222"/>
    <d v="2021-05-10T00:00:00"/>
    <n v="5"/>
    <x v="2"/>
    <s v="Yiguang Qiu"/>
    <s v="Senior Assistant Vice President of Marketing"/>
    <s v="Amica Insurance"/>
    <x v="14"/>
    <s v="America"/>
    <s v="Rhode Island"/>
    <s v="Ramla's"/>
    <s v="No inmail sent"/>
    <x v="0"/>
    <d v="2021-05-10T00:00:00"/>
    <d v="2021-10-14T00:00:00"/>
    <n v="10"/>
    <m/>
    <m/>
    <m/>
    <m/>
    <m/>
    <m/>
    <m/>
    <m/>
    <m/>
  </r>
  <r>
    <n v="8223"/>
    <d v="2021-05-10T00:00:00"/>
    <n v="5"/>
    <x v="2"/>
    <s v="Mike Boyd"/>
    <s v="SVP, Enterprise Brand Marketing"/>
    <s v=" Nationwide Insurance"/>
    <x v="14"/>
    <s v="America"/>
    <s v="Ohio"/>
    <s v="Ramla's"/>
    <s v="No inmail sent"/>
    <x v="0"/>
    <d v="2021-05-10T00:00:00"/>
    <d v="2021-10-14T00:00:00"/>
    <n v="10"/>
    <m/>
    <m/>
    <m/>
    <m/>
    <m/>
    <m/>
    <m/>
    <m/>
    <m/>
  </r>
  <r>
    <n v="8224"/>
    <d v="2021-09-01T00:00:00"/>
    <m/>
    <x v="3"/>
    <s v="Tam Le"/>
    <s v="Head of Business Analytics"/>
    <s v="Asana"/>
    <x v="18"/>
    <s v="America"/>
    <s v="California"/>
    <s v="Both (Ramla's &amp; Personal)"/>
    <s v="No inmail sent"/>
    <x v="0"/>
    <d v="2022-02-21T00:00:00"/>
    <m/>
    <m/>
    <m/>
    <m/>
    <m/>
    <m/>
    <m/>
    <m/>
    <m/>
    <m/>
    <m/>
  </r>
  <r>
    <n v="8225"/>
    <d v="2021-09-01T00:00:00"/>
    <m/>
    <x v="3"/>
    <s v="Olga Pavlova"/>
    <s v="Senior Director, Customer Analytics"/>
    <s v="Marriott International"/>
    <x v="11"/>
    <s v="America"/>
    <s v="Maryland"/>
    <s v="Personal"/>
    <s v="No inmail sent"/>
    <x v="1"/>
    <m/>
    <m/>
    <m/>
    <m/>
    <m/>
    <m/>
    <m/>
    <m/>
    <m/>
    <m/>
    <m/>
    <m/>
  </r>
  <r>
    <n v="8226"/>
    <d v="2021-04-21T00:00:00"/>
    <n v="4"/>
    <x v="2"/>
    <s v="Lockie Andrews"/>
    <s v="Chief Executive"/>
    <s v="Catalyst Consulting"/>
    <x v="2"/>
    <s v="America"/>
    <s v="New York"/>
    <s v="Ramla's"/>
    <s v="No inmail sent"/>
    <x v="1"/>
    <m/>
    <m/>
    <n v="0"/>
    <m/>
    <m/>
    <m/>
    <m/>
    <m/>
    <m/>
    <m/>
    <m/>
    <m/>
  </r>
  <r>
    <n v="8227"/>
    <d v="2021-05-10T00:00:00"/>
    <n v="5"/>
    <x v="2"/>
    <s v="Isa Tuncman"/>
    <s v="Decision Science and Analytics Manager"/>
    <s v="Credit Sesame"/>
    <x v="10"/>
    <s v="America"/>
    <s v="San Francisco"/>
    <s v="Ramla's"/>
    <s v="No inmail sent"/>
    <x v="0"/>
    <d v="2021-05-10T00:00:00"/>
    <d v="2021-10-14T00:00:00"/>
    <n v="10"/>
    <m/>
    <m/>
    <m/>
    <m/>
    <m/>
    <m/>
    <m/>
    <m/>
    <m/>
  </r>
  <r>
    <n v="8228"/>
    <d v="2021-05-10T00:00:00"/>
    <n v="5"/>
    <x v="2"/>
    <s v="Christopher Hayes"/>
    <s v="Senior Manager, Business Analytics"/>
    <s v="Aviso Wealth"/>
    <x v="10"/>
    <s v="America"/>
    <s v="Canada "/>
    <s v="Ramla's"/>
    <s v="No inmail sent"/>
    <x v="0"/>
    <d v="2021-05-10T00:00:00"/>
    <d v="2021-08-16T00:00:00"/>
    <n v="8"/>
    <m/>
    <m/>
    <s v="Positive"/>
    <m/>
    <m/>
    <m/>
    <m/>
    <m/>
    <m/>
  </r>
  <r>
    <n v="8229"/>
    <d v="2021-04-21T00:00:00"/>
    <n v="4"/>
    <x v="2"/>
    <s v="Hardik Patel"/>
    <s v="Director of CRM, Retention, Loyalty and Customer Data Strategy"/>
    <s v="FabFitFun"/>
    <x v="0"/>
    <s v="America"/>
    <s v="Seattle"/>
    <s v="Ramla's"/>
    <s v="No inmail sent"/>
    <x v="0"/>
    <d v="2021-07-28T00:00:00"/>
    <d v="2021-10-14T00:00:00"/>
    <n v="10"/>
    <m/>
    <m/>
    <m/>
    <m/>
    <m/>
    <m/>
    <m/>
    <m/>
    <m/>
  </r>
  <r>
    <n v="8230"/>
    <d v="2021-04-21T00:00:00"/>
    <n v="4"/>
    <x v="2"/>
    <s v="Christian Martinez"/>
    <s v="Manager, Marketing Channel Analytics &amp; Optimization"/>
    <s v="Petco"/>
    <x v="0"/>
    <s v="America"/>
    <s v="California"/>
    <s v="Ramla's"/>
    <s v="No inmail sent"/>
    <x v="1"/>
    <m/>
    <m/>
    <n v="0"/>
    <m/>
    <m/>
    <m/>
    <m/>
    <m/>
    <m/>
    <m/>
    <m/>
    <m/>
  </r>
  <r>
    <n v="8231"/>
    <d v="2021-04-21T00:00:00"/>
    <n v="4"/>
    <x v="2"/>
    <s v="Iman Solemonpoor"/>
    <s v="Manager, Performance Marketing Analytics"/>
    <s v="Backcountry.com"/>
    <x v="0"/>
    <s v="America"/>
    <s v="California"/>
    <s v="Ramla's"/>
    <s v="No inmail sent"/>
    <x v="1"/>
    <m/>
    <m/>
    <n v="0"/>
    <m/>
    <m/>
    <m/>
    <m/>
    <m/>
    <m/>
    <m/>
    <m/>
    <m/>
  </r>
  <r>
    <n v="8232"/>
    <d v="2021-04-21T00:00:00"/>
    <n v="4"/>
    <x v="2"/>
    <s v="Sudarshan K Satishchandra"/>
    <s v="Sr. Business Analyst"/>
    <s v="Amazon"/>
    <x v="4"/>
    <s v="America"/>
    <s v="California"/>
    <s v="Ramla's"/>
    <s v="No inmail sent"/>
    <x v="0"/>
    <d v="2021-07-28T00:00:00"/>
    <d v="2021-10-25T00:00:00"/>
    <n v="10"/>
    <m/>
    <m/>
    <s v="Negative"/>
    <m/>
    <m/>
    <m/>
    <m/>
    <m/>
    <m/>
  </r>
  <r>
    <n v="8233"/>
    <d v="2021-04-21T00:00:00"/>
    <n v="4"/>
    <x v="2"/>
    <s v="Neha Nemade"/>
    <s v="Product"/>
    <s v="Cogito Corp"/>
    <x v="7"/>
    <s v="America"/>
    <s v="Boston"/>
    <s v="Ramla's"/>
    <s v="No inmail sent"/>
    <x v="1"/>
    <m/>
    <m/>
    <n v="0"/>
    <m/>
    <m/>
    <m/>
    <m/>
    <m/>
    <m/>
    <m/>
    <m/>
    <m/>
  </r>
  <r>
    <n v="8234"/>
    <d v="2021-04-21T00:00:00"/>
    <n v="4"/>
    <x v="2"/>
    <s v="Ryan Fletcher"/>
    <s v="Sr. Manager Loyalty &amp; CRM Analytics "/>
    <s v="Sally Beauty"/>
    <x v="0"/>
    <s v="America"/>
    <s v="Texas"/>
    <s v="Ramla's"/>
    <s v="No inmail sent"/>
    <x v="1"/>
    <m/>
    <m/>
    <n v="0"/>
    <m/>
    <m/>
    <m/>
    <m/>
    <m/>
    <m/>
    <m/>
    <m/>
    <m/>
  </r>
  <r>
    <n v="8235"/>
    <d v="2021-05-10T00:00:00"/>
    <n v="5"/>
    <x v="0"/>
    <s v="Abhishek Patil"/>
    <s v="Data Scientist"/>
    <s v="Circle K"/>
    <x v="0"/>
    <s v="America"/>
    <s v="Arizona"/>
    <s v="Ramla's"/>
    <s v="No inmail sent"/>
    <x v="0"/>
    <d v="2021-05-06T00:00:00"/>
    <d v="2021-05-11T00:00:00"/>
    <n v="5"/>
    <n v="1"/>
    <n v="309"/>
    <m/>
    <m/>
    <m/>
    <m/>
    <m/>
    <m/>
    <m/>
  </r>
  <r>
    <n v="8236"/>
    <d v="2021-04-21T00:00:00"/>
    <n v="4"/>
    <x v="2"/>
    <s v="Samantha Shetty"/>
    <s v="Business Analyst II "/>
    <s v="Amazon"/>
    <x v="4"/>
    <s v="America"/>
    <s v="Seattle"/>
    <s v="Ramla's"/>
    <s v="No inmail sent"/>
    <x v="1"/>
    <m/>
    <m/>
    <n v="0"/>
    <m/>
    <m/>
    <m/>
    <m/>
    <m/>
    <m/>
    <m/>
    <m/>
    <m/>
  </r>
  <r>
    <n v="8237"/>
    <d v="2021-04-21T00:00:00"/>
    <n v="4"/>
    <x v="2"/>
    <s v="Dana LaMendola"/>
    <s v="Senior Marketing Research and Insights Manager"/>
    <s v="Uber eats"/>
    <x v="4"/>
    <s v="America"/>
    <s v="California"/>
    <s v="Ramla's"/>
    <s v="No inmail sent"/>
    <x v="1"/>
    <m/>
    <m/>
    <n v="0"/>
    <m/>
    <m/>
    <m/>
    <m/>
    <m/>
    <m/>
    <m/>
    <m/>
    <m/>
  </r>
  <r>
    <n v="8238"/>
    <d v="2021-05-10T00:00:00"/>
    <n v="5"/>
    <x v="0"/>
    <s v="Giedre (Guntulionyte) Gray"/>
    <s v="Head of Digital Marketing"/>
    <s v="Ocado Retail"/>
    <x v="0"/>
    <s v="Europe"/>
    <s v="United Kingdom"/>
    <s v="Ramla's"/>
    <s v="No inmail sent"/>
    <x v="0"/>
    <d v="2021-05-06T00:00:00"/>
    <m/>
    <n v="0"/>
    <m/>
    <m/>
    <s v="Neutral"/>
    <d v="2021-05-10T00:00:00"/>
    <m/>
    <m/>
    <m/>
    <m/>
    <m/>
  </r>
  <r>
    <n v="8239"/>
    <d v="2021-04-21T00:00:00"/>
    <n v="4"/>
    <x v="2"/>
    <s v="Melsha Key"/>
    <s v="Marketing Manager"/>
    <s v="Gap Inc"/>
    <x v="0"/>
    <s v="America"/>
    <s v="California"/>
    <s v="Ramla's"/>
    <s v="No inmail sent"/>
    <x v="1"/>
    <m/>
    <m/>
    <n v="0"/>
    <m/>
    <m/>
    <m/>
    <m/>
    <m/>
    <m/>
    <m/>
    <m/>
    <m/>
  </r>
  <r>
    <n v="8240"/>
    <d v="2021-04-21T00:00:00"/>
    <n v="4"/>
    <x v="2"/>
    <s v="Liz Berman"/>
    <s v="Marketing &amp; Strategy Consultant"/>
    <s v="LKB Consulting LLC"/>
    <x v="2"/>
    <s v="America"/>
    <s v="California"/>
    <s v="Ramla's"/>
    <s v="No inmail sent"/>
    <x v="1"/>
    <m/>
    <m/>
    <n v="0"/>
    <m/>
    <m/>
    <m/>
    <m/>
    <m/>
    <m/>
    <m/>
    <m/>
    <m/>
  </r>
  <r>
    <n v="8241"/>
    <d v="2021-04-21T00:00:00"/>
    <n v="4"/>
    <x v="2"/>
    <s v="Alycia Doshi"/>
    <s v="Group Product Marketing Manager, Customer Engagement"/>
    <s v="Adobe"/>
    <x v="7"/>
    <s v="America"/>
    <s v="California"/>
    <s v="Ramla's"/>
    <s v="No inmail sent"/>
    <x v="1"/>
    <m/>
    <m/>
    <n v="0"/>
    <m/>
    <m/>
    <m/>
    <m/>
    <m/>
    <m/>
    <m/>
    <m/>
    <m/>
  </r>
  <r>
    <n v="8242"/>
    <d v="2021-04-21T00:00:00"/>
    <n v="4"/>
    <x v="2"/>
    <s v="Kimberly Gonzales"/>
    <s v="Brand Marketing Consultant"/>
    <s v="Brand Marketing Consultant "/>
    <x v="2"/>
    <s v="America"/>
    <s v="California"/>
    <s v="Ramla's"/>
    <s v="No inmail sent"/>
    <x v="1"/>
    <m/>
    <m/>
    <n v="0"/>
    <m/>
    <m/>
    <m/>
    <m/>
    <m/>
    <m/>
    <m/>
    <m/>
    <m/>
  </r>
  <r>
    <n v="8243"/>
    <d v="2021-05-10T00:00:00"/>
    <n v="5"/>
    <x v="0"/>
    <s v="Christian Koyaguemo-Balayi"/>
    <s v="Senior Data Scientist"/>
    <s v="Banque Nationale"/>
    <x v="10"/>
    <s v="America"/>
    <s v="Montreal"/>
    <s v="Ramla's"/>
    <s v="No inmail sent"/>
    <x v="0"/>
    <d v="2021-05-06T00:00:00"/>
    <d v="2021-05-11T00:00:00"/>
    <n v="5"/>
    <n v="1"/>
    <n v="309"/>
    <m/>
    <m/>
    <m/>
    <m/>
    <m/>
    <m/>
    <m/>
  </r>
  <r>
    <n v="8244"/>
    <d v="2021-05-10T00:00:00"/>
    <n v="5"/>
    <x v="2"/>
    <s v="Dr. Soeren Lueders"/>
    <s v="Vice President Effectiveness &amp; ROI Modeling (SevenOne Media GmbH)"/>
    <s v="ProSiebenSat.1 Media SE"/>
    <x v="1"/>
    <s v="Europe"/>
    <s v="Germany"/>
    <s v="Ramla's"/>
    <s v="No inmail sent"/>
    <x v="0"/>
    <d v="2021-05-06T00:00:00"/>
    <d v="2021-05-11T00:00:00"/>
    <n v="5"/>
    <n v="1"/>
    <n v="309"/>
    <m/>
    <m/>
    <m/>
    <m/>
    <m/>
    <m/>
    <m/>
  </r>
  <r>
    <n v="8245"/>
    <d v="2021-04-21T00:00:00"/>
    <n v="4"/>
    <x v="2"/>
    <s v="Katherine Chen"/>
    <s v="Sr. Growth Marketing Manager, Strategy &amp; Operations"/>
    <s v="Poshmark "/>
    <x v="0"/>
    <s v="America"/>
    <s v="California"/>
    <s v="Ramla's"/>
    <s v="No inmail sent"/>
    <x v="1"/>
    <m/>
    <m/>
    <n v="0"/>
    <m/>
    <m/>
    <m/>
    <m/>
    <m/>
    <m/>
    <m/>
    <m/>
    <m/>
  </r>
  <r>
    <n v="8246"/>
    <d v="2021-04-21T00:00:00"/>
    <n v="4"/>
    <x v="2"/>
    <s v="Alice Loeb"/>
    <s v="Strategic Advisor "/>
    <s v="YouAte"/>
    <x v="13"/>
    <s v="America"/>
    <s v="California"/>
    <s v="Ramla's"/>
    <s v="No inmail sent"/>
    <x v="1"/>
    <m/>
    <m/>
    <n v="0"/>
    <m/>
    <m/>
    <m/>
    <m/>
    <m/>
    <m/>
    <m/>
    <m/>
    <m/>
  </r>
  <r>
    <n v="8247"/>
    <d v="2021-04-21T00:00:00"/>
    <n v="4"/>
    <x v="2"/>
    <s v="PK Van Deloo"/>
    <s v="Head of Growth Marketing  "/>
    <s v="Hatch "/>
    <x v="0"/>
    <s v="America"/>
    <s v="California"/>
    <s v="Ramla's"/>
    <s v="No inmail sent"/>
    <x v="1"/>
    <m/>
    <m/>
    <n v="0"/>
    <m/>
    <m/>
    <m/>
    <m/>
    <m/>
    <m/>
    <m/>
    <m/>
    <m/>
  </r>
  <r>
    <n v="8248"/>
    <d v="2021-04-21T00:00:00"/>
    <n v="4"/>
    <x v="2"/>
    <s v="David de BETELU"/>
    <s v="Director, Customer &amp; Marketing Strategy "/>
    <s v="Old Navy"/>
    <x v="0"/>
    <s v="America"/>
    <s v="California"/>
    <s v="Ramla's"/>
    <s v="No inmail sent"/>
    <x v="1"/>
    <m/>
    <m/>
    <n v="0"/>
    <m/>
    <m/>
    <m/>
    <m/>
    <m/>
    <m/>
    <m/>
    <m/>
    <m/>
  </r>
  <r>
    <n v="8249"/>
    <d v="2021-04-21T00:00:00"/>
    <n v="4"/>
    <x v="2"/>
    <s v="Vin L."/>
    <s v="Advanced Analytics Manager, Marketing"/>
    <s v="Walmart Connect "/>
    <x v="0"/>
    <s v="America"/>
    <s v="California"/>
    <s v="Ramla's"/>
    <s v="No inmail sent"/>
    <x v="0"/>
    <d v="2021-09-10T00:00:00"/>
    <d v="2021-10-14T00:00:00"/>
    <n v="10"/>
    <m/>
    <m/>
    <m/>
    <m/>
    <m/>
    <m/>
    <m/>
    <m/>
    <m/>
  </r>
  <r>
    <n v="8250"/>
    <d v="2021-05-10T00:00:00"/>
    <n v="5"/>
    <x v="3"/>
    <s v="Beth Horn"/>
    <s v="Senior Vice President, Advanced Analytics"/>
    <s v="Decision Analyst"/>
    <x v="5"/>
    <s v="America"/>
    <s v="Texas"/>
    <s v="Ramla's"/>
    <s v="No inmail sent"/>
    <x v="0"/>
    <d v="2021-05-12T00:00:00"/>
    <d v="2022-01-25T00:00:00"/>
    <n v="1"/>
    <m/>
    <m/>
    <m/>
    <m/>
    <m/>
    <m/>
    <m/>
    <m/>
    <m/>
  </r>
  <r>
    <n v="8251"/>
    <d v="2021-05-10T00:00:00"/>
    <n v="5"/>
    <x v="3"/>
    <s v="Thomas Gormley"/>
    <s v="Vice President, Converged Tech &amp; Media Analytics"/>
    <s v="Phoenix Marketing International"/>
    <x v="5"/>
    <s v="America"/>
    <s v="Pennsylvania"/>
    <s v="Ramla's"/>
    <s v="No inmail sent"/>
    <x v="0"/>
    <d v="2021-05-07T00:00:00"/>
    <d v="2021-07-01T00:00:00"/>
    <n v="7"/>
    <n v="1"/>
    <m/>
    <s v="Positive"/>
    <d v="2021-05-18T00:00:00"/>
    <m/>
    <m/>
    <m/>
    <m/>
    <m/>
  </r>
  <r>
    <n v="8252"/>
    <d v="2021-05-10T00:00:00"/>
    <n v="5"/>
    <x v="3"/>
    <s v="Janie Sun"/>
    <s v="Founder, Data Driven Global Consumer Insights Expert"/>
    <s v="imiPro"/>
    <x v="5"/>
    <s v="America"/>
    <s v="Washington"/>
    <s v="Ramla's"/>
    <s v="No inmail sent"/>
    <x v="0"/>
    <d v="2021-05-07T00:00:00"/>
    <d v="2022-01-25T00:00:00"/>
    <n v="1"/>
    <m/>
    <m/>
    <m/>
    <m/>
    <m/>
    <m/>
    <m/>
    <m/>
    <m/>
  </r>
  <r>
    <n v="8253"/>
    <d v="2021-05-10T00:00:00"/>
    <n v="5"/>
    <x v="3"/>
    <s v="Kyle Millar"/>
    <s v="Head of Marketing"/>
    <s v="SodaStream"/>
    <x v="3"/>
    <s v="America"/>
    <s v="Canada "/>
    <s v="Ramla's"/>
    <s v="No inmail sent"/>
    <x v="0"/>
    <d v="2021-05-24T00:00:00"/>
    <d v="2021-11-04T00:00:00"/>
    <n v="11"/>
    <m/>
    <m/>
    <m/>
    <m/>
    <m/>
    <m/>
    <m/>
    <m/>
    <m/>
  </r>
  <r>
    <n v="8254"/>
    <d v="2021-05-10T00:00:00"/>
    <n v="5"/>
    <x v="3"/>
    <s v="Neeta Rajini Boga"/>
    <s v="Director, Advanced Measurement"/>
    <s v="Annalect"/>
    <x v="1"/>
    <s v="America"/>
    <s v="Illinois"/>
    <s v="Ramla's"/>
    <s v="No inmail sent"/>
    <x v="0"/>
    <d v="2021-05-11T00:00:00"/>
    <d v="2021-11-30T00:00:00"/>
    <n v="11"/>
    <n v="1"/>
    <m/>
    <s v="Positive"/>
    <d v="2021-07-22T00:00:00"/>
    <m/>
    <m/>
    <m/>
    <m/>
    <m/>
  </r>
  <r>
    <n v="8255"/>
    <d v="2021-05-10T00:00:00"/>
    <n v="5"/>
    <x v="3"/>
    <s v="Deniz Akar"/>
    <s v="VP Group Partner, Business Analytics and Media Performance"/>
    <s v="UM Worldwide"/>
    <x v="1"/>
    <s v="America"/>
    <s v="New York"/>
    <s v="Ramla's"/>
    <s v="No inmail sent"/>
    <x v="0"/>
    <d v="2021-06-10T00:00:00"/>
    <d v="2022-01-25T00:00:00"/>
    <n v="1"/>
    <m/>
    <m/>
    <m/>
    <m/>
    <m/>
    <m/>
    <m/>
    <m/>
    <m/>
  </r>
  <r>
    <n v="8256"/>
    <d v="2021-05-10T00:00:00"/>
    <n v="5"/>
    <x v="3"/>
    <s v="Dan Coates"/>
    <s v="President"/>
    <s v="Ypulse"/>
    <x v="1"/>
    <s v="America"/>
    <s v="New York"/>
    <s v="Ramla's"/>
    <s v="No inmail sent"/>
    <x v="2"/>
    <m/>
    <m/>
    <n v="0"/>
    <m/>
    <m/>
    <m/>
    <m/>
    <m/>
    <m/>
    <m/>
    <m/>
    <m/>
  </r>
  <r>
    <n v="8257"/>
    <d v="2021-04-21T00:00:00"/>
    <n v="4"/>
    <x v="2"/>
    <s v="Alexa de Ryss"/>
    <s v="Sr. Manager - Growth Marketing"/>
    <s v="StubHub "/>
    <x v="1"/>
    <s v="America"/>
    <s v="California"/>
    <s v="Ramla's"/>
    <s v="No inmail sent"/>
    <x v="1"/>
    <m/>
    <m/>
    <n v="0"/>
    <m/>
    <m/>
    <m/>
    <m/>
    <m/>
    <m/>
    <m/>
    <m/>
    <m/>
  </r>
  <r>
    <n v="8258"/>
    <d v="2021-04-21T00:00:00"/>
    <n v="4"/>
    <x v="2"/>
    <s v="Michelle Murakami"/>
    <s v="Assistant Manager, Performance &amp; eCommerce Marketing"/>
    <s v="Levi Strauss &amp; Co."/>
    <x v="0"/>
    <s v="America"/>
    <s v="California"/>
    <s v="Ramla's"/>
    <s v="No inmail sent"/>
    <x v="1"/>
    <m/>
    <m/>
    <n v="0"/>
    <m/>
    <m/>
    <m/>
    <m/>
    <m/>
    <m/>
    <m/>
    <m/>
    <m/>
  </r>
  <r>
    <n v="8259"/>
    <d v="2021-05-10T00:00:00"/>
    <n v="5"/>
    <x v="3"/>
    <s v="Benson Hausman"/>
    <s v="Managing Director Business Development"/>
    <s v="OMD"/>
    <x v="1"/>
    <s v="America"/>
    <s v="New York"/>
    <s v="Ramla's"/>
    <s v="No inmail sent"/>
    <x v="0"/>
    <d v="2021-05-07T00:00:00"/>
    <d v="2021-05-18T00:00:00"/>
    <n v="5"/>
    <n v="1"/>
    <m/>
    <s v="Neutral"/>
    <d v="2021-05-22T00:00:00"/>
    <m/>
    <m/>
    <m/>
    <m/>
    <m/>
  </r>
  <r>
    <n v="8260"/>
    <d v="2021-09-01T00:00:00"/>
    <m/>
    <x v="3"/>
    <s v="Elena Turino"/>
    <s v="Head of Marketing, International"/>
    <s v="StubHub"/>
    <x v="18"/>
    <s v="Europe"/>
    <s v="United Kingdom"/>
    <s v="Personal"/>
    <s v="No inmail sent"/>
    <x v="1"/>
    <m/>
    <m/>
    <m/>
    <m/>
    <m/>
    <m/>
    <m/>
    <m/>
    <m/>
    <m/>
    <m/>
    <m/>
  </r>
  <r>
    <n v="8261"/>
    <d v="2021-04-21T00:00:00"/>
    <n v="4"/>
    <x v="2"/>
    <s v="Ateeque Patel"/>
    <s v="Product Analytics "/>
    <s v="Walmart Labs "/>
    <x v="7"/>
    <s v="America"/>
    <s v="California"/>
    <s v="Ramla's"/>
    <s v="No inmail sent"/>
    <x v="3"/>
    <m/>
    <m/>
    <n v="0"/>
    <m/>
    <m/>
    <m/>
    <m/>
    <m/>
    <m/>
    <m/>
    <m/>
    <m/>
  </r>
  <r>
    <n v="8262"/>
    <d v="2021-05-10T00:00:00"/>
    <n v="5"/>
    <x v="3"/>
    <s v="Maria Oleshchenko"/>
    <s v="Head of Strategy"/>
    <s v="Media Systems UA"/>
    <x v="1"/>
    <s v="Europe"/>
    <s v="Ukraine"/>
    <s v="Ramla's"/>
    <s v="No inmail sent"/>
    <x v="0"/>
    <d v="2021-05-07T00:00:00"/>
    <d v="2021-07-15T00:00:00"/>
    <n v="7"/>
    <n v="1"/>
    <m/>
    <s v="Positive"/>
    <d v="2021-05-23T00:00:00"/>
    <m/>
    <m/>
    <m/>
    <m/>
    <m/>
  </r>
  <r>
    <n v="8263"/>
    <d v="2021-05-10T00:00:00"/>
    <n v="5"/>
    <x v="3"/>
    <s v="Mohamad Borghol"/>
    <s v="Director - Data &amp; Analytics"/>
    <s v="Media Lab"/>
    <x v="1"/>
    <s v="Australia"/>
    <s v="Australia"/>
    <s v="Ramla's"/>
    <s v="No inmail sent"/>
    <x v="0"/>
    <d v="2021-06-01T00:00:00"/>
    <d v="2022-01-25T00:00:00"/>
    <n v="1"/>
    <m/>
    <m/>
    <m/>
    <m/>
    <m/>
    <m/>
    <m/>
    <m/>
    <m/>
  </r>
  <r>
    <n v="8264"/>
    <d v="2021-05-10T00:00:00"/>
    <n v="5"/>
    <x v="3"/>
    <s v="Grace Ahlberg"/>
    <s v="SVP, Head of Business Intelligence"/>
    <s v="Mediacom"/>
    <x v="1"/>
    <s v="America"/>
    <s v="Canada "/>
    <s v="Ramla's"/>
    <s v="No inmail sent"/>
    <x v="0"/>
    <d v="2021-05-07T00:00:00"/>
    <d v="2021-09-13T00:00:00"/>
    <n v="9"/>
    <n v="1"/>
    <m/>
    <m/>
    <m/>
    <m/>
    <m/>
    <m/>
    <m/>
    <m/>
  </r>
  <r>
    <n v="8265"/>
    <d v="2021-05-10T00:00:00"/>
    <n v="5"/>
    <x v="3"/>
    <s v="Andrew Russo"/>
    <s v="Founder"/>
    <s v="Affect Analytics"/>
    <x v="5"/>
    <s v="America"/>
    <s v="Florida"/>
    <s v="Ramla's"/>
    <s v="No inmail sent"/>
    <x v="0"/>
    <d v="2021-05-07T00:00:00"/>
    <d v="2021-05-18T00:00:00"/>
    <n v="5"/>
    <n v="1"/>
    <m/>
    <s v="Positive_FS"/>
    <d v="2021-05-20T00:00:00"/>
    <s v="arusso@affectanalytics.com"/>
    <m/>
    <m/>
    <m/>
    <m/>
  </r>
  <r>
    <n v="8266"/>
    <d v="2021-09-01T00:00:00"/>
    <m/>
    <x v="3"/>
    <s v="Ania Shepeleva"/>
    <s v="Head Digital Sales Analytics"/>
    <s v="MEGOGO"/>
    <x v="12"/>
    <s v="Europe"/>
    <s v="Ukraine"/>
    <s v="Personal"/>
    <s v="No inmail sent"/>
    <x v="1"/>
    <m/>
    <m/>
    <m/>
    <m/>
    <m/>
    <m/>
    <m/>
    <m/>
    <m/>
    <m/>
    <m/>
    <m/>
  </r>
  <r>
    <n v="8267"/>
    <d v="2021-05-10T00:00:00"/>
    <n v="5"/>
    <x v="3"/>
    <s v="Emily Yuan"/>
    <s v="Associate Director, Strategy &amp; Analysis"/>
    <s v="Digitas North America "/>
    <x v="1"/>
    <s v="America"/>
    <s v="Illinois"/>
    <s v="Ramla's"/>
    <s v="No inmail sent"/>
    <x v="0"/>
    <d v="2021-05-17T00:00:00"/>
    <d v="2022-01-28T00:00:00"/>
    <n v="1"/>
    <m/>
    <m/>
    <m/>
    <m/>
    <m/>
    <m/>
    <m/>
    <m/>
    <m/>
  </r>
  <r>
    <n v="8268"/>
    <d v="2021-09-01T00:00:00"/>
    <m/>
    <x v="3"/>
    <s v="Vaibhav Kumar"/>
    <s v="Associate Manager, Marketing Analytics &amp; Business Insights"/>
    <s v="AbbVie"/>
    <x v="6"/>
    <s v="America"/>
    <s v="California"/>
    <s v="Personal"/>
    <s v="No inmail sent"/>
    <x v="1"/>
    <m/>
    <m/>
    <m/>
    <m/>
    <m/>
    <m/>
    <m/>
    <m/>
    <m/>
    <m/>
    <m/>
    <m/>
  </r>
  <r>
    <n v="8269"/>
    <d v="2021-05-10T00:00:00"/>
    <n v="5"/>
    <x v="3"/>
    <s v="Diego Sanz"/>
    <s v="Director of Data Analytics"/>
    <s v="Atlantix Partners"/>
    <x v="2"/>
    <s v="America"/>
    <s v="Florida"/>
    <s v="Ramla's"/>
    <s v="No inmail sent"/>
    <x v="0"/>
    <d v="2021-05-10T00:00:00"/>
    <d v="2022-01-28T00:00:00"/>
    <n v="1"/>
    <n v="1"/>
    <m/>
    <m/>
    <m/>
    <m/>
    <m/>
    <m/>
    <m/>
    <m/>
  </r>
  <r>
    <n v="8270"/>
    <d v="2021-09-02T00:00:00"/>
    <m/>
    <x v="3"/>
    <s v="Keira Krausz"/>
    <s v="Chief Marketing Officer"/>
    <s v="HPOne"/>
    <x v="10"/>
    <s v="America"/>
    <s v="New York"/>
    <s v="Personal"/>
    <s v="No inmail sent"/>
    <x v="1"/>
    <m/>
    <m/>
    <m/>
    <m/>
    <m/>
    <m/>
    <m/>
    <m/>
    <m/>
    <m/>
    <m/>
    <m/>
  </r>
  <r>
    <n v="8271"/>
    <d v="2021-04-21T00:00:00"/>
    <n v="4"/>
    <x v="2"/>
    <s v="Victoria Hillman"/>
    <s v="Associate Director, Home Page Marketing"/>
    <s v="Walmart "/>
    <x v="0"/>
    <s v="America"/>
    <s v="California"/>
    <s v="Ramla's"/>
    <s v="No inmail sent"/>
    <x v="3"/>
    <m/>
    <m/>
    <n v="0"/>
    <m/>
    <m/>
    <m/>
    <m/>
    <m/>
    <m/>
    <m/>
    <m/>
    <m/>
  </r>
  <r>
    <n v="8272"/>
    <d v="2021-05-10T00:00:00"/>
    <n v="5"/>
    <x v="3"/>
    <s v="MJ Gort"/>
    <s v="Senior Director, Modeling"/>
    <s v="Constant Analytics"/>
    <x v="5"/>
    <s v="America"/>
    <s v="Georgia"/>
    <s v="Ramla's"/>
    <s v="No inmail sent"/>
    <x v="0"/>
    <d v="2021-05-07T00:00:00"/>
    <d v="2021-05-18T00:00:00"/>
    <n v="5"/>
    <n v="1"/>
    <m/>
    <s v="Neutral"/>
    <d v="2021-05-18T00:00:00"/>
    <m/>
    <m/>
    <m/>
    <m/>
    <m/>
  </r>
  <r>
    <n v="8273"/>
    <d v="2021-04-21T00:00:00"/>
    <n v="4"/>
    <x v="2"/>
    <s v="Pamela Hwang"/>
    <s v="Associate Marketing Manager - Gap Online Email &amp; Site"/>
    <s v=" Gap Inc. "/>
    <x v="0"/>
    <s v="America"/>
    <s v="California"/>
    <s v="Ramla's"/>
    <s v="No inmail sent"/>
    <x v="3"/>
    <m/>
    <m/>
    <n v="0"/>
    <m/>
    <m/>
    <m/>
    <m/>
    <m/>
    <m/>
    <m/>
    <m/>
    <m/>
  </r>
  <r>
    <n v="8274"/>
    <d v="2021-09-02T00:00:00"/>
    <m/>
    <x v="3"/>
    <s v="Stacey Santo"/>
    <s v="Chief Experience and Innovation Officer"/>
    <s v="Tivity Health"/>
    <x v="13"/>
    <s v="America"/>
    <s v="Massachusetts"/>
    <s v="Personal"/>
    <s v="No inmail sent"/>
    <x v="1"/>
    <m/>
    <m/>
    <m/>
    <m/>
    <m/>
    <m/>
    <m/>
    <m/>
    <m/>
    <m/>
    <m/>
    <m/>
  </r>
  <r>
    <n v="8275"/>
    <d v="2021-04-21T00:00:00"/>
    <n v="4"/>
    <x v="2"/>
    <s v="Latoya Donaldson"/>
    <s v="Senior Manager, Rejuvenation CRM + Digital Marketing"/>
    <s v="Williams-Sonoma, Inc."/>
    <x v="0"/>
    <s v="America"/>
    <s v="California"/>
    <s v="Ramla's"/>
    <s v="No inmail sent"/>
    <x v="3"/>
    <m/>
    <m/>
    <n v="0"/>
    <m/>
    <m/>
    <m/>
    <m/>
    <m/>
    <m/>
    <m/>
    <m/>
    <m/>
  </r>
  <r>
    <n v="8276"/>
    <d v="2021-04-21T00:00:00"/>
    <n v="4"/>
    <x v="2"/>
    <s v="Zhiwen(Kyle) Chen"/>
    <s v="Business Intelligence Analyst(Data Science) "/>
    <s v="Touch of Modern "/>
    <x v="0"/>
    <s v="America"/>
    <s v="California"/>
    <s v="Ramla's"/>
    <s v="No inmail sent"/>
    <x v="3"/>
    <m/>
    <m/>
    <n v="0"/>
    <m/>
    <m/>
    <m/>
    <m/>
    <m/>
    <m/>
    <m/>
    <m/>
    <m/>
  </r>
  <r>
    <n v="8277"/>
    <d v="2021-05-10T00:00:00"/>
    <n v="5"/>
    <x v="3"/>
    <s v="Philipp Latschenberger"/>
    <s v="Director Communication Consultant"/>
    <s v="Carat"/>
    <x v="1"/>
    <s v="Europe"/>
    <s v="Austria"/>
    <s v="Ramla's"/>
    <s v="No inmail sent"/>
    <x v="0"/>
    <d v="2021-05-17T00:00:00"/>
    <d v="2022-01-27T00:00:00"/>
    <n v="1"/>
    <m/>
    <m/>
    <m/>
    <m/>
    <m/>
    <m/>
    <m/>
    <m/>
    <m/>
  </r>
  <r>
    <n v="8278"/>
    <d v="2021-05-10T00:00:00"/>
    <n v="5"/>
    <x v="3"/>
    <s v="Tony Corke"/>
    <s v="Head of Analytics"/>
    <s v="The NTF Group"/>
    <x v="2"/>
    <s v="Australia"/>
    <s v="Australia"/>
    <s v="Ramla's"/>
    <s v="No inmail sent"/>
    <x v="0"/>
    <d v="2021-05-07T00:00:00"/>
    <d v="2021-09-13T00:00:00"/>
    <n v="9"/>
    <n v="1"/>
    <m/>
    <s v="Negative"/>
    <d v="2021-09-18T00:00:00"/>
    <m/>
    <m/>
    <m/>
    <m/>
    <m/>
  </r>
  <r>
    <n v="8279"/>
    <d v="2021-05-10T00:00:00"/>
    <n v="5"/>
    <x v="3"/>
    <s v="Natalia Ekisheva"/>
    <s v="Media Director, Digital Investment"/>
    <s v="22squared"/>
    <x v="1"/>
    <s v="America"/>
    <s v="Georgia"/>
    <s v="Ramla's"/>
    <s v="No inmail sent"/>
    <x v="0"/>
    <d v="2021-05-07T00:00:00"/>
    <d v="2022-01-28T00:00:00"/>
    <n v="1"/>
    <n v="1"/>
    <m/>
    <m/>
    <m/>
    <m/>
    <m/>
    <m/>
    <m/>
    <m/>
  </r>
  <r>
    <n v="8280"/>
    <d v="2021-04-21T00:00:00"/>
    <n v="4"/>
    <x v="2"/>
    <s v="Ryan Tom"/>
    <s v="Data Analyst - Consumer &amp; Business Insights "/>
    <s v="Williams-Sonoma, Inc. "/>
    <x v="0"/>
    <s v="America"/>
    <s v="California"/>
    <s v="Ramla's"/>
    <s v="No inmail sent"/>
    <x v="3"/>
    <m/>
    <m/>
    <n v="0"/>
    <m/>
    <m/>
    <m/>
    <m/>
    <m/>
    <m/>
    <m/>
    <m/>
    <m/>
  </r>
  <r>
    <n v="8281"/>
    <d v="2021-05-10T00:00:00"/>
    <n v="5"/>
    <x v="3"/>
    <s v="Mike Hess"/>
    <s v="Principal/Marketing Sciences Director"/>
    <s v="Hess Consulting"/>
    <x v="2"/>
    <s v="America"/>
    <s v="New York"/>
    <s v="Ramla's"/>
    <s v="No inmail sent"/>
    <x v="0"/>
    <d v="2021-05-17T00:00:00"/>
    <d v="2022-01-28T00:00:00"/>
    <n v="1"/>
    <m/>
    <m/>
    <m/>
    <m/>
    <m/>
    <m/>
    <m/>
    <m/>
    <m/>
  </r>
  <r>
    <n v="8282"/>
    <d v="2021-04-21T00:00:00"/>
    <n v="4"/>
    <x v="2"/>
    <s v="Matt Thompson"/>
    <s v="Senior Manager, Ecommerce &amp; Digital Marketing "/>
    <s v="In-Shape Health Clubs"/>
    <x v="13"/>
    <s v="America"/>
    <s v="California"/>
    <s v="Ramla's"/>
    <s v="No inmail sent"/>
    <x v="3"/>
    <m/>
    <m/>
    <n v="0"/>
    <m/>
    <m/>
    <m/>
    <m/>
    <m/>
    <m/>
    <m/>
    <m/>
    <m/>
  </r>
  <r>
    <n v="8283"/>
    <d v="2021-05-10T00:00:00"/>
    <n v="5"/>
    <x v="2"/>
    <s v="Andreea Luciana Savulescu"/>
    <s v="Media Responsible"/>
    <s v="Groupe Renault"/>
    <x v="8"/>
    <s v="Europe"/>
    <s v="Romania"/>
    <s v="Ramla's"/>
    <s v="No inmail sent"/>
    <x v="0"/>
    <d v="2021-05-21T00:00:00"/>
    <d v="2021-10-14T00:00:00"/>
    <n v="10"/>
    <m/>
    <m/>
    <m/>
    <m/>
    <m/>
    <m/>
    <m/>
    <m/>
    <m/>
  </r>
  <r>
    <n v="8284"/>
    <d v="2021-04-21T00:00:00"/>
    <n v="4"/>
    <x v="2"/>
    <s v="Jenna Brennan"/>
    <s v="Global Consumer Marketing Manager"/>
    <s v="PRO Unlimited Onsite @ Facebook"/>
    <x v="7"/>
    <s v="America"/>
    <s v="California"/>
    <s v="Ramla's"/>
    <s v="No inmail sent"/>
    <x v="3"/>
    <m/>
    <m/>
    <n v="0"/>
    <m/>
    <m/>
    <m/>
    <m/>
    <m/>
    <m/>
    <m/>
    <m/>
    <m/>
  </r>
  <r>
    <n v="8285"/>
    <d v="2021-05-10T00:00:00"/>
    <n v="5"/>
    <x v="2"/>
    <s v="Camille Caux"/>
    <s v="Senior Brand Manager Oral-B Paste &amp; Fixodent France"/>
    <s v="Procter &amp; Gamble"/>
    <x v="3"/>
    <s v="Europe"/>
    <s v="France"/>
    <s v="Ramla's"/>
    <s v="No inmail sent"/>
    <x v="0"/>
    <d v="2021-05-10T00:00:00"/>
    <d v="2021-10-14T00:00:00"/>
    <n v="10"/>
    <n v="3"/>
    <n v="153"/>
    <m/>
    <m/>
    <m/>
    <m/>
    <m/>
    <m/>
    <m/>
  </r>
  <r>
    <n v="8286"/>
    <d v="2021-08-02T00:00:00"/>
    <n v="8"/>
    <x v="3"/>
    <s v="Raji Iyer Margolin"/>
    <s v="Executive Vice President, Sales &amp; Marketing"/>
    <s v="Square Roots"/>
    <x v="18"/>
    <s v="America"/>
    <s v="New York"/>
    <s v="Ramla's"/>
    <s v="No inmail sent"/>
    <x v="1"/>
    <m/>
    <m/>
    <m/>
    <m/>
    <m/>
    <m/>
    <m/>
    <m/>
    <m/>
    <m/>
    <m/>
    <m/>
  </r>
  <r>
    <n v="8287"/>
    <d v="2021-08-02T00:00:00"/>
    <n v="8"/>
    <x v="3"/>
    <s v="Andy Preece"/>
    <s v="Director of Analytics"/>
    <s v="Merkle"/>
    <x v="5"/>
    <s v="America"/>
    <s v="Colorado"/>
    <s v="Ramla's"/>
    <s v="No inmail sent"/>
    <x v="0"/>
    <d v="2021-08-30T00:00:00"/>
    <d v="2022-01-28T00:00:00"/>
    <m/>
    <m/>
    <m/>
    <m/>
    <m/>
    <m/>
    <m/>
    <m/>
    <m/>
    <m/>
  </r>
  <r>
    <n v="8288"/>
    <d v="2021-04-22T00:00:00"/>
    <n v="4"/>
    <x v="2"/>
    <s v="Mariah S."/>
    <s v="Senior Specialist, Growth Strategy "/>
    <s v="Quay Australia"/>
    <x v="0"/>
    <s v="America"/>
    <s v="California"/>
    <s v="Ramla's"/>
    <s v="No inmail sent"/>
    <x v="3"/>
    <m/>
    <m/>
    <n v="0"/>
    <m/>
    <m/>
    <m/>
    <m/>
    <m/>
    <m/>
    <m/>
    <m/>
    <m/>
  </r>
  <r>
    <n v="8289"/>
    <d v="2021-09-02T00:00:00"/>
    <m/>
    <x v="3"/>
    <s v="Kristin Kastelic"/>
    <s v="Marketing Director"/>
    <s v="Nantahala Outdoor Center"/>
    <x v="11"/>
    <s v="America"/>
    <s v="North Carolina"/>
    <s v="Personal"/>
    <s v="No inmail sent"/>
    <x v="1"/>
    <m/>
    <m/>
    <m/>
    <m/>
    <m/>
    <m/>
    <m/>
    <m/>
    <m/>
    <m/>
    <m/>
    <m/>
  </r>
  <r>
    <n v="8290"/>
    <d v="2021-04-22T00:00:00"/>
    <n v="4"/>
    <x v="2"/>
    <s v="Shwetha Gopalarathinam"/>
    <s v="Marketing Data Analyst "/>
    <s v="Rothy's "/>
    <x v="3"/>
    <s v="America"/>
    <s v="California"/>
    <s v="Ramla's"/>
    <s v="No inmail sent"/>
    <x v="3"/>
    <m/>
    <m/>
    <n v="0"/>
    <m/>
    <m/>
    <m/>
    <m/>
    <m/>
    <m/>
    <m/>
    <m/>
    <m/>
  </r>
  <r>
    <n v="8291"/>
    <d v="2021-05-10T00:00:00"/>
    <n v="5"/>
    <x v="3"/>
    <s v="Ryan Van Dongen"/>
    <s v="Vice President, Client Advice &amp; Management"/>
    <s v="Initiative"/>
    <x v="1"/>
    <s v="America"/>
    <s v="Canada "/>
    <s v="Ramla's"/>
    <s v="No inmail sent"/>
    <x v="0"/>
    <d v="2021-05-12T00:00:00"/>
    <d v="2022-01-28T00:00:00"/>
    <n v="1"/>
    <m/>
    <m/>
    <m/>
    <m/>
    <m/>
    <m/>
    <m/>
    <m/>
    <m/>
  </r>
  <r>
    <n v="8292"/>
    <d v="2021-05-10T00:00:00"/>
    <n v="5"/>
    <x v="3"/>
    <s v="Melina Fleming"/>
    <s v="EVP of Marketing &amp; Customer Operations"/>
    <s v="SunShare"/>
    <x v="7"/>
    <s v="America"/>
    <s v="Colorado"/>
    <s v="Ramla's"/>
    <s v="No inmail sent"/>
    <x v="0"/>
    <d v="2021-06-14T00:00:00"/>
    <d v="2021-07-15T00:00:00"/>
    <n v="7"/>
    <m/>
    <m/>
    <s v="Negative"/>
    <d v="2021-07-15T00:00:00"/>
    <m/>
    <m/>
    <m/>
    <m/>
    <m/>
  </r>
  <r>
    <n v="8293"/>
    <d v="2021-05-10T00:00:00"/>
    <n v="5"/>
    <x v="3"/>
    <s v="Sarah Carhart"/>
    <s v="Assistant Vice President, Media, CRM &amp; Loyalty, Lancome"/>
    <s v="L'Oreal"/>
    <x v="3"/>
    <s v="America"/>
    <s v="New York"/>
    <s v="Ramla's"/>
    <s v="No inmail sent"/>
    <x v="0"/>
    <d v="2021-05-24T00:00:00"/>
    <d v="2021-11-04T00:00:00"/>
    <n v="11"/>
    <m/>
    <m/>
    <m/>
    <m/>
    <m/>
    <m/>
    <m/>
    <m/>
    <m/>
  </r>
  <r>
    <n v="8294"/>
    <d v="2021-04-22T00:00:00"/>
    <n v="4"/>
    <x v="2"/>
    <s v="Karl Kruppstadt"/>
    <s v="Senior Manager, Market and Business Intelligence "/>
    <s v="Best Buy"/>
    <x v="0"/>
    <s v="America"/>
    <s v="Minnesota"/>
    <s v="Ramla's"/>
    <s v="No inmail sent"/>
    <x v="1"/>
    <m/>
    <m/>
    <n v="0"/>
    <m/>
    <m/>
    <m/>
    <m/>
    <m/>
    <m/>
    <m/>
    <m/>
    <m/>
  </r>
  <r>
    <n v="8295"/>
    <d v="2021-04-22T00:00:00"/>
    <n v="4"/>
    <x v="2"/>
    <s v="Maria Di Natale"/>
    <s v="Senior Category Analyst "/>
    <s v="Whole Foods Market"/>
    <x v="3"/>
    <s v="America"/>
    <s v="Texas"/>
    <s v="Ramla's"/>
    <s v="No inmail sent"/>
    <x v="1"/>
    <m/>
    <m/>
    <n v="0"/>
    <m/>
    <m/>
    <m/>
    <m/>
    <m/>
    <m/>
    <m/>
    <m/>
    <m/>
  </r>
  <r>
    <n v="8296"/>
    <d v="2021-05-10T00:00:00"/>
    <n v="5"/>
    <x v="3"/>
    <s v="James Morgan"/>
    <s v="Senior Director of Data"/>
    <s v="Asda"/>
    <x v="0"/>
    <s v="Europe"/>
    <s v="United Kingdom"/>
    <s v="Ramla's"/>
    <s v="No inmail sent"/>
    <x v="0"/>
    <d v="2021-05-12T00:00:00"/>
    <d v="2022-01-27T00:00:00"/>
    <n v="1"/>
    <m/>
    <m/>
    <m/>
    <m/>
    <m/>
    <m/>
    <m/>
    <m/>
    <m/>
  </r>
  <r>
    <n v="8297"/>
    <d v="2021-04-22T00:00:00"/>
    <n v="4"/>
    <x v="2"/>
    <s v="Bob Stevens"/>
    <s v="Senior Sales Analyst  "/>
    <s v="Masco Support Services"/>
    <x v="0"/>
    <s v="America"/>
    <s v="Georgia"/>
    <s v="Ramla's"/>
    <s v="No inmail sent"/>
    <x v="1"/>
    <m/>
    <m/>
    <n v="0"/>
    <m/>
    <m/>
    <m/>
    <m/>
    <m/>
    <m/>
    <m/>
    <m/>
    <m/>
  </r>
  <r>
    <n v="8298"/>
    <d v="2021-04-22T00:00:00"/>
    <n v="4"/>
    <x v="2"/>
    <s v="Caitlin Hudon"/>
    <s v="Principal Data Scientist "/>
    <s v="OnlineMedEd "/>
    <x v="4"/>
    <s v="America"/>
    <s v="Texas"/>
    <s v="Ramla's"/>
    <s v="No inmail sent"/>
    <x v="1"/>
    <m/>
    <m/>
    <n v="0"/>
    <m/>
    <m/>
    <m/>
    <m/>
    <m/>
    <m/>
    <m/>
    <m/>
    <m/>
  </r>
  <r>
    <n v="8299"/>
    <d v="2021-05-10T00:00:00"/>
    <n v="5"/>
    <x v="2"/>
    <s v="Sharvan Salooja"/>
    <s v="Assistant Marketing Manager - Coffee/Beverages"/>
    <s v="Nestlé"/>
    <x v="3"/>
    <s v="America"/>
    <s v="Canada "/>
    <s v="Ramla's"/>
    <s v="No inmail sent"/>
    <x v="1"/>
    <m/>
    <m/>
    <n v="0"/>
    <m/>
    <m/>
    <m/>
    <m/>
    <m/>
    <m/>
    <m/>
    <m/>
    <m/>
  </r>
  <r>
    <n v="8300"/>
    <d v="2021-05-10T00:00:00"/>
    <n v="5"/>
    <x v="3"/>
    <s v="Rodrigo Bueno Ferreira"/>
    <s v="SVP, Retail Consulting"/>
    <s v="dunnhumby"/>
    <x v="2"/>
    <s v="America"/>
    <s v="Illinois"/>
    <s v="Ramla's"/>
    <s v="No inmail sent"/>
    <x v="0"/>
    <d v="2021-05-11T00:00:00"/>
    <d v="2021-07-05T00:00:00"/>
    <n v="7"/>
    <m/>
    <m/>
    <s v="Negative"/>
    <d v="2021-07-12T00:00:00"/>
    <m/>
    <m/>
    <m/>
    <m/>
    <m/>
  </r>
  <r>
    <n v="8301"/>
    <d v="2021-05-10T00:00:00"/>
    <n v="5"/>
    <x v="2"/>
    <s v="Vincent Biroscak"/>
    <s v="Vice President Marketing"/>
    <s v="Glanbia Performance Nutrition (GPN)"/>
    <x v="3"/>
    <s v="America"/>
    <s v="Illinois"/>
    <s v="Ramla's"/>
    <s v="No inmail sent"/>
    <x v="2"/>
    <m/>
    <m/>
    <n v="0"/>
    <m/>
    <m/>
    <m/>
    <m/>
    <m/>
    <m/>
    <m/>
    <m/>
    <m/>
  </r>
  <r>
    <n v="8302"/>
    <d v="2021-05-10T00:00:00"/>
    <n v="5"/>
    <x v="2"/>
    <s v="Sameer Agarwal"/>
    <s v="Vice President, Clinique North America Marketing"/>
    <s v="The Estée Lauder Companies Inc."/>
    <x v="3"/>
    <s v="America"/>
    <s v="New York"/>
    <s v="Ramla's"/>
    <s v="No inmail sent"/>
    <x v="1"/>
    <m/>
    <m/>
    <n v="0"/>
    <m/>
    <m/>
    <m/>
    <m/>
    <m/>
    <m/>
    <m/>
    <m/>
    <m/>
  </r>
  <r>
    <n v="8303"/>
    <d v="2021-05-10T00:00:00"/>
    <n v="5"/>
    <x v="2"/>
    <s v="Benjamin Richardson"/>
    <s v="Global Industrial Marketing Leader"/>
    <s v="Stanley Black &amp; Decker, Inc."/>
    <x v="3"/>
    <s v="Europe"/>
    <s v="United Kingdom"/>
    <s v="Ramla's"/>
    <s v="No inmail sent"/>
    <x v="1"/>
    <m/>
    <m/>
    <n v="0"/>
    <m/>
    <m/>
    <m/>
    <m/>
    <m/>
    <m/>
    <m/>
    <m/>
    <m/>
  </r>
  <r>
    <n v="8304"/>
    <d v="2021-05-10T00:00:00"/>
    <n v="5"/>
    <x v="3"/>
    <s v="Dan Burdett"/>
    <s v="Chief Customer &amp; Growth Officer"/>
    <s v="Pret A Manger"/>
    <x v="0"/>
    <s v="Europe"/>
    <s v="United Kingdom"/>
    <s v="Ramla's"/>
    <s v="No inmail sent"/>
    <x v="0"/>
    <d v="2021-05-17T00:00:00"/>
    <d v="2022-01-27T00:00:00"/>
    <n v="1"/>
    <m/>
    <m/>
    <m/>
    <m/>
    <m/>
    <m/>
    <m/>
    <m/>
    <m/>
  </r>
  <r>
    <n v="8305"/>
    <d v="2021-04-22T00:00:00"/>
    <n v="4"/>
    <x v="2"/>
    <s v="Adam Stewart"/>
    <s v="Manager, Pricing and Promotion Strategy "/>
    <s v="JOANN Stores"/>
    <x v="0"/>
    <s v="America"/>
    <s v="Cleveland"/>
    <s v="Ramla's"/>
    <s v="No inmail sent"/>
    <x v="1"/>
    <m/>
    <m/>
    <n v="0"/>
    <m/>
    <m/>
    <m/>
    <m/>
    <m/>
    <m/>
    <m/>
    <m/>
    <m/>
  </r>
  <r>
    <n v="8306"/>
    <d v="2021-04-22T00:00:00"/>
    <n v="4"/>
    <x v="2"/>
    <s v="Russell Kirsner"/>
    <s v="CUSTOMER LOYALTY ANALYTICS MANAGER  "/>
    <s v="Pet Supermarket "/>
    <x v="0"/>
    <s v="America"/>
    <s v="Florida"/>
    <s v="Ramla's"/>
    <s v="No inmail sent"/>
    <x v="1"/>
    <m/>
    <m/>
    <n v="0"/>
    <m/>
    <m/>
    <m/>
    <m/>
    <m/>
    <m/>
    <m/>
    <m/>
    <m/>
  </r>
  <r>
    <n v="8307"/>
    <d v="2021-05-10T00:00:00"/>
    <n v="5"/>
    <x v="3"/>
    <s v="Mohamad Zain Lakdawala"/>
    <s v="Senior Executive"/>
    <s v="The PBAS Group"/>
    <x v="14"/>
    <s v="America"/>
    <s v="Canada "/>
    <s v="Ramla's"/>
    <s v="No inmail sent"/>
    <x v="0"/>
    <d v="2021-05-11T00:00:00"/>
    <m/>
    <n v="0"/>
    <m/>
    <m/>
    <s v="Neutral"/>
    <d v="2021-05-11T00:00:00"/>
    <m/>
    <m/>
    <m/>
    <m/>
    <m/>
  </r>
  <r>
    <n v="8308"/>
    <d v="2021-04-22T00:00:00"/>
    <n v="4"/>
    <x v="2"/>
    <s v="Francesco Mura"/>
    <s v="Retail Strategy, CRM and Planning Manager North America  "/>
    <s v="YOOX NET-A-PORTER GROUP"/>
    <x v="0"/>
    <s v="America"/>
    <s v="New York"/>
    <s v="Ramla's"/>
    <s v="No inmail sent"/>
    <x v="1"/>
    <m/>
    <m/>
    <n v="0"/>
    <m/>
    <m/>
    <m/>
    <m/>
    <m/>
    <m/>
    <m/>
    <m/>
    <m/>
  </r>
  <r>
    <n v="8309"/>
    <d v="2021-04-22T00:00:00"/>
    <n v="4"/>
    <x v="2"/>
    <s v="Stefania Hajnosz"/>
    <s v="Digital Media Manager  "/>
    <s v="T-Mobile"/>
    <x v="16"/>
    <s v="America"/>
    <s v="Seattle"/>
    <s v="Ramla's"/>
    <s v="No inmail sent"/>
    <x v="1"/>
    <m/>
    <m/>
    <n v="0"/>
    <m/>
    <m/>
    <m/>
    <m/>
    <m/>
    <m/>
    <m/>
    <m/>
    <m/>
  </r>
  <r>
    <n v="8310"/>
    <d v="2021-04-22T00:00:00"/>
    <n v="4"/>
    <x v="2"/>
    <s v="Mark Hunt"/>
    <s v="Marketing Manager - Data Analytics and CRM InsightsGameStop"/>
    <s v="GameStop"/>
    <x v="7"/>
    <s v="America"/>
    <s v="Texas"/>
    <s v="Ramla's"/>
    <s v="No inmail sent"/>
    <x v="1"/>
    <m/>
    <m/>
    <n v="0"/>
    <m/>
    <m/>
    <m/>
    <m/>
    <m/>
    <m/>
    <m/>
    <m/>
    <m/>
  </r>
  <r>
    <n v="8311"/>
    <d v="2021-04-22T00:00:00"/>
    <n v="4"/>
    <x v="2"/>
    <s v="Itza Miller"/>
    <s v="Market Planning Analyst "/>
    <s v="Dollar General "/>
    <x v="0"/>
    <s v="America"/>
    <s v="Tennessee"/>
    <s v="Ramla's"/>
    <s v="No inmail sent"/>
    <x v="1"/>
    <m/>
    <m/>
    <n v="0"/>
    <m/>
    <m/>
    <m/>
    <m/>
    <m/>
    <m/>
    <m/>
    <m/>
    <m/>
  </r>
  <r>
    <n v="8312"/>
    <d v="2021-04-22T00:00:00"/>
    <n v="4"/>
    <x v="2"/>
    <s v="Crystal Knox"/>
    <s v="Marketing Analyst"/>
    <s v="Sears Home Services"/>
    <x v="0"/>
    <s v="America"/>
    <s v="Florida"/>
    <s v="Ramla's"/>
    <s v="No inmail sent"/>
    <x v="1"/>
    <m/>
    <m/>
    <n v="0"/>
    <m/>
    <m/>
    <m/>
    <m/>
    <m/>
    <m/>
    <m/>
    <m/>
    <m/>
  </r>
  <r>
    <n v="8313"/>
    <d v="2021-05-10T00:00:00"/>
    <n v="5"/>
    <x v="3"/>
    <s v="Trina Arnett"/>
    <s v="Founder/CEO"/>
    <s v="trinalytics"/>
    <x v="5"/>
    <s v="America"/>
    <s v="Colorado"/>
    <s v="Ramla's"/>
    <s v="No inmail sent"/>
    <x v="0"/>
    <d v="2021-05-11T00:00:00"/>
    <d v="2022-03-10T00:00:00"/>
    <n v="3"/>
    <m/>
    <m/>
    <m/>
    <m/>
    <m/>
    <m/>
    <m/>
    <m/>
    <m/>
  </r>
  <r>
    <n v="8314"/>
    <d v="2021-05-10T00:00:00"/>
    <n v="5"/>
    <x v="3"/>
    <s v="Tapas Bose"/>
    <s v="Chief Marketing Technology &amp; Solutions Architect"/>
    <s v="John Wiley &amp; Sons"/>
    <x v="0"/>
    <s v="America"/>
    <s v="New York"/>
    <s v="Ramla's"/>
    <s v="No inmail sent"/>
    <x v="0"/>
    <d v="2021-05-11T00:00:00"/>
    <d v="2021-07-19T00:00:00"/>
    <n v="7"/>
    <m/>
    <m/>
    <s v="Positive"/>
    <d v="2021-06-04T00:00:00"/>
    <m/>
    <m/>
    <m/>
    <m/>
    <m/>
  </r>
  <r>
    <n v="8315"/>
    <d v="2021-04-22T00:00:00"/>
    <n v="4"/>
    <x v="2"/>
    <s v="Ridi Schubert"/>
    <s v="Analytics Manager"/>
    <s v="Sears"/>
    <x v="0"/>
    <s v="America"/>
    <s v="Illinois"/>
    <s v="Ramla's"/>
    <s v="No inmail sent"/>
    <x v="1"/>
    <m/>
    <m/>
    <n v="0"/>
    <m/>
    <m/>
    <m/>
    <m/>
    <m/>
    <m/>
    <m/>
    <m/>
    <m/>
  </r>
  <r>
    <n v="8316"/>
    <d v="2021-05-10T00:00:00"/>
    <n v="5"/>
    <x v="3"/>
    <s v="Christine Lynn"/>
    <s v="Vice President, Global Brand Marketing"/>
    <s v="Hilton"/>
    <x v="12"/>
    <s v="America"/>
    <s v="Maryland"/>
    <s v="Ramla's"/>
    <s v="No inmail sent"/>
    <x v="0"/>
    <d v="2021-05-20T00:00:00"/>
    <d v="2022-02-21T00:00:00"/>
    <n v="2"/>
    <m/>
    <m/>
    <m/>
    <m/>
    <m/>
    <m/>
    <m/>
    <m/>
    <m/>
  </r>
  <r>
    <n v="8317"/>
    <d v="2021-05-10T00:00:00"/>
    <n v="5"/>
    <x v="3"/>
    <s v="Marcin Winkler"/>
    <s v="Head of Digital Department / Board Member"/>
    <s v="Avon"/>
    <x v="3"/>
    <s v="Europe"/>
    <s v="Poland"/>
    <s v="Ramla's"/>
    <s v="No inmail sent"/>
    <x v="2"/>
    <m/>
    <m/>
    <n v="0"/>
    <m/>
    <m/>
    <m/>
    <m/>
    <m/>
    <m/>
    <m/>
    <m/>
    <m/>
  </r>
  <r>
    <n v="8318"/>
    <d v="2021-04-22T00:00:00"/>
    <n v="4"/>
    <x v="2"/>
    <s v="Mark Sorkin"/>
    <s v="Co-Founder and VP Data Sciences"/>
    <s v="SabinoDB"/>
    <x v="7"/>
    <s v="America"/>
    <s v="Ohio"/>
    <s v="Ramla's"/>
    <s v="No inmail sent"/>
    <x v="1"/>
    <m/>
    <m/>
    <n v="0"/>
    <m/>
    <m/>
    <m/>
    <m/>
    <m/>
    <m/>
    <m/>
    <m/>
    <m/>
  </r>
  <r>
    <n v="8319"/>
    <d v="2021-05-10T00:00:00"/>
    <n v="5"/>
    <x v="3"/>
    <s v="Ashish Agrawal"/>
    <s v="Managing Partner"/>
    <s v="ProcDNA"/>
    <x v="2"/>
    <s v="America"/>
    <s v="California"/>
    <s v="Ramla's"/>
    <s v="No inmail sent"/>
    <x v="0"/>
    <d v="2021-05-11T00:00:00"/>
    <m/>
    <n v="0"/>
    <m/>
    <m/>
    <s v="Positive_FS"/>
    <d v="2021-05-18T00:00:00"/>
    <s v="ashish.agrawal@procdna.com"/>
    <m/>
    <m/>
    <m/>
    <m/>
  </r>
  <r>
    <n v="8320"/>
    <d v="2021-05-10T00:00:00"/>
    <n v="5"/>
    <x v="3"/>
    <s v="Keerthi Chandra"/>
    <s v="Development Business Analytics"/>
    <s v="Santander"/>
    <x v="3"/>
    <s v="America"/>
    <s v="Texas"/>
    <s v="Ramla's"/>
    <s v="No inmail sent"/>
    <x v="0"/>
    <d v="2021-06-14T00:00:00"/>
    <d v="2021-09-01T00:00:00"/>
    <n v="9"/>
    <m/>
    <m/>
    <s v="Negative"/>
    <d v="2021-09-01T00:00:00"/>
    <m/>
    <m/>
    <m/>
    <m/>
    <m/>
  </r>
  <r>
    <n v="8321"/>
    <d v="2021-05-10T00:00:00"/>
    <n v="5"/>
    <x v="3"/>
    <s v="Stephen Blank"/>
    <s v="Chief Operating Officer and General Manager"/>
    <s v="Victoria Gate Casino"/>
    <x v="12"/>
    <s v="America"/>
    <s v="New York"/>
    <s v="Ramla's"/>
    <s v="No inmail sent"/>
    <x v="0"/>
    <d v="2021-05-11T00:00:00"/>
    <d v="2021-11-03T00:00:00"/>
    <n v="11"/>
    <m/>
    <m/>
    <s v="Positive"/>
    <d v="2021-05-11T00:00:00"/>
    <s v="sblank@victoriagatecasino.co.uk"/>
    <m/>
    <m/>
    <m/>
    <s v="the company is not ready nowbut might be in the future"/>
  </r>
  <r>
    <n v="8322"/>
    <d v="2021-04-22T00:00:00"/>
    <n v="4"/>
    <x v="2"/>
    <s v="Keri Piercy"/>
    <s v="Senior Marketing Leader"/>
    <s v="Sears "/>
    <x v="0"/>
    <s v="America"/>
    <s v="Illinois"/>
    <s v="Ramla's"/>
    <s v="No inmail sent"/>
    <x v="1"/>
    <m/>
    <m/>
    <n v="0"/>
    <m/>
    <m/>
    <m/>
    <m/>
    <m/>
    <m/>
    <m/>
    <m/>
    <m/>
  </r>
  <r>
    <n v="8323"/>
    <d v="2021-04-22T00:00:00"/>
    <n v="4"/>
    <x v="2"/>
    <s v="Evelyn Bowman"/>
    <s v="Manager - Online Optimization &amp; A/B Testing"/>
    <s v="Sears "/>
    <x v="0"/>
    <s v="America"/>
    <s v="Illinois"/>
    <s v="Ramla's"/>
    <s v="No inmail sent"/>
    <x v="1"/>
    <m/>
    <m/>
    <n v="0"/>
    <m/>
    <m/>
    <m/>
    <m/>
    <m/>
    <m/>
    <m/>
    <m/>
    <m/>
  </r>
  <r>
    <n v="8324"/>
    <d v="2021-05-10T00:00:00"/>
    <n v="5"/>
    <x v="2"/>
    <s v="Anirban Banerjee"/>
    <s v="Vice President, Commercial Insights and Analytics"/>
    <s v="StoneX Group Inc."/>
    <x v="10"/>
    <s v="Europe"/>
    <s v="United Kingdom"/>
    <s v="Ramla's"/>
    <s v="No inmail sent"/>
    <x v="0"/>
    <d v="2021-05-18T00:00:00"/>
    <d v="2021-05-20T00:00:00"/>
    <n v="5"/>
    <m/>
    <m/>
    <s v="Neutral"/>
    <m/>
    <m/>
    <m/>
    <m/>
    <m/>
    <s v="They have a team internally "/>
  </r>
  <r>
    <n v="8325"/>
    <d v="2021-04-22T00:00:00"/>
    <n v="4"/>
    <x v="2"/>
    <s v="JAMES Coutre"/>
    <s v="Director Business Analytics"/>
    <s v="Sears"/>
    <x v="0"/>
    <s v="America"/>
    <s v="Illinois"/>
    <s v="Ramla's"/>
    <s v="No inmail sent"/>
    <x v="1"/>
    <m/>
    <m/>
    <n v="0"/>
    <m/>
    <m/>
    <m/>
    <m/>
    <m/>
    <m/>
    <m/>
    <m/>
    <m/>
  </r>
  <r>
    <n v="8326"/>
    <d v="2021-05-10T00:00:00"/>
    <n v="5"/>
    <x v="2"/>
    <s v="Joony Lee"/>
    <s v="Head Of Digital Marketing"/>
    <s v="Citrix"/>
    <x v="7"/>
    <s v="Asia"/>
    <s v="Singapore"/>
    <s v="Ramla's"/>
    <s v="No inmail sent"/>
    <x v="0"/>
    <d v="2021-05-18T00:00:00"/>
    <d v="2021-10-14T00:00:00"/>
    <n v="10"/>
    <m/>
    <m/>
    <m/>
    <m/>
    <m/>
    <m/>
    <m/>
    <m/>
    <m/>
  </r>
  <r>
    <n v="8327"/>
    <d v="2021-04-22T00:00:00"/>
    <n v="4"/>
    <x v="2"/>
    <s v="Yili P."/>
    <s v="Manager, Member Marketing Analytics"/>
    <s v="Sears"/>
    <x v="0"/>
    <s v="America"/>
    <s v="Illinois"/>
    <s v="Ramla's"/>
    <s v="No inmail sent"/>
    <x v="1"/>
    <m/>
    <m/>
    <n v="0"/>
    <m/>
    <m/>
    <m/>
    <m/>
    <m/>
    <m/>
    <m/>
    <m/>
    <m/>
  </r>
  <r>
    <n v="8328"/>
    <d v="2021-05-10T00:00:00"/>
    <n v="5"/>
    <x v="2"/>
    <s v="Raza Ayoub"/>
    <s v="Assistant Media Manager - TV, Search &amp; Performance Lead"/>
    <s v="Unilever"/>
    <x v="3"/>
    <s v="Asia"/>
    <s v="Pakistan"/>
    <s v="Ramla's"/>
    <s v="No inmail sent"/>
    <x v="0"/>
    <d v="2021-05-11T00:00:00"/>
    <d v="2021-10-14T00:00:00"/>
    <n v="10"/>
    <m/>
    <m/>
    <m/>
    <m/>
    <m/>
    <m/>
    <m/>
    <m/>
    <m/>
  </r>
  <r>
    <n v="8329"/>
    <d v="2021-04-22T00:00:00"/>
    <n v="4"/>
    <x v="2"/>
    <s v="Rohit Sane"/>
    <s v="Manager, Online Analytics"/>
    <s v="Sears"/>
    <x v="0"/>
    <s v="America"/>
    <s v="Illinois"/>
    <s v="Ramla's"/>
    <s v="No inmail sent"/>
    <x v="1"/>
    <m/>
    <m/>
    <n v="0"/>
    <m/>
    <m/>
    <m/>
    <m/>
    <m/>
    <m/>
    <m/>
    <m/>
    <m/>
  </r>
  <r>
    <n v="8330"/>
    <d v="2021-04-22T00:00:00"/>
    <n v="4"/>
    <x v="2"/>
    <s v="Aman Grewal"/>
    <s v="Global VP, eCommerce and Digital Marketing"/>
    <s v=" Wilson Sporting Goods Co."/>
    <x v="0"/>
    <s v="America"/>
    <s v="Illinois"/>
    <s v="Ramla's"/>
    <s v="No inmail sent"/>
    <x v="0"/>
    <d v="2021-07-28T00:00:00"/>
    <d v="2021-10-14T00:00:00"/>
    <n v="10"/>
    <m/>
    <m/>
    <m/>
    <m/>
    <m/>
    <m/>
    <m/>
    <m/>
    <m/>
  </r>
  <r>
    <n v="8331"/>
    <d v="2021-05-10T00:00:00"/>
    <n v="5"/>
    <x v="2"/>
    <s v="Raúl Caballero Asensio"/>
    <s v="Marketing &amp; Sales Manager - Technology category"/>
    <s v="El Corte Inglés"/>
    <x v="0"/>
    <s v="Europe"/>
    <s v="Spain"/>
    <s v="Ramla's"/>
    <s v="No inmail sent"/>
    <x v="0"/>
    <d v="2021-05-11T00:00:00"/>
    <m/>
    <n v="0"/>
    <m/>
    <m/>
    <s v="Neutral"/>
    <d v="2021-05-11T00:00:00"/>
    <m/>
    <m/>
    <m/>
    <m/>
    <s v="They are working with someone esle but will keep us in mind for the future. SEND EVENTS/WEBINARS.."/>
  </r>
  <r>
    <n v="8332"/>
    <d v="2021-05-10T00:00:00"/>
    <n v="5"/>
    <x v="2"/>
    <s v="Nick Choudhury"/>
    <s v="Data / Attribution Developer"/>
    <s v="IPG Mediabrands UK"/>
    <x v="1"/>
    <s v="Europe"/>
    <s v="London"/>
    <s v="Ramla's"/>
    <s v="No inmail sent"/>
    <x v="0"/>
    <d v="2021-05-11T00:00:00"/>
    <d v="2021-10-14T00:00:00"/>
    <n v="10"/>
    <m/>
    <m/>
    <m/>
    <m/>
    <m/>
    <m/>
    <m/>
    <m/>
    <m/>
  </r>
  <r>
    <n v="8333"/>
    <d v="2021-05-10T00:00:00"/>
    <n v="5"/>
    <x v="2"/>
    <s v="Talish Barmare"/>
    <s v="Head of Marketing and Data Science"/>
    <s v="Omnicom Media Group"/>
    <x v="1"/>
    <s v="America"/>
    <s v="Chicago"/>
    <s v="Ramla's"/>
    <s v="No inmail sent"/>
    <x v="0"/>
    <d v="2021-05-11T00:00:00"/>
    <d v="2021-10-14T00:00:00"/>
    <n v="10"/>
    <m/>
    <m/>
    <s v="Negative"/>
    <m/>
    <m/>
    <m/>
    <m/>
    <m/>
    <m/>
  </r>
  <r>
    <n v="8334"/>
    <d v="2021-05-10T00:00:00"/>
    <n v="5"/>
    <x v="2"/>
    <s v="Saakshi Chinda"/>
    <s v="Senior Analytics Manager Azure Marketing"/>
    <s v="Microsoft"/>
    <x v="7"/>
    <s v="America"/>
    <s v="Washington"/>
    <s v="Ramla's"/>
    <s v="No inmail sent"/>
    <x v="0"/>
    <d v="2021-05-25T00:00:00"/>
    <d v="2021-07-08T00:00:00"/>
    <n v="7"/>
    <m/>
    <m/>
    <m/>
    <m/>
    <m/>
    <m/>
    <m/>
    <m/>
    <m/>
  </r>
  <r>
    <n v="8335"/>
    <d v="2021-04-22T00:00:00"/>
    <n v="4"/>
    <x v="2"/>
    <s v="Bharti Rai"/>
    <s v="VP Commercial Operations, Data and Analytics "/>
    <s v=" Novartis"/>
    <x v="6"/>
    <s v="America"/>
    <s v="New Jersey"/>
    <s v="Ramla's"/>
    <s v="No inmail sent"/>
    <x v="1"/>
    <m/>
    <m/>
    <n v="0"/>
    <m/>
    <m/>
    <m/>
    <m/>
    <m/>
    <m/>
    <m/>
    <m/>
    <m/>
  </r>
  <r>
    <n v="8336"/>
    <d v="2021-04-22T00:00:00"/>
    <n v="4"/>
    <x v="2"/>
    <s v="Chitra Narasimhachari"/>
    <s v="Executive Director - Portfolio Innovation and Effectiveness"/>
    <s v=" Novartis"/>
    <x v="6"/>
    <s v="America"/>
    <s v="New Jersey"/>
    <s v="Ramla's"/>
    <s v="No inmail sent"/>
    <x v="0"/>
    <d v="2021-09-29T00:00:00"/>
    <d v="2021-10-14T00:00:00"/>
    <n v="10"/>
    <m/>
    <m/>
    <m/>
    <m/>
    <m/>
    <m/>
    <m/>
    <m/>
    <m/>
  </r>
  <r>
    <n v="8337"/>
    <d v="2021-05-10T00:00:00"/>
    <n v="5"/>
    <x v="0"/>
    <s v="Paolo Tubito"/>
    <s v="CMO"/>
    <s v="Maserati"/>
    <x v="8"/>
    <s v="Europe"/>
    <s v="Italy"/>
    <s v="Ramla's"/>
    <s v="No inmail sent"/>
    <x v="1"/>
    <m/>
    <m/>
    <n v="0"/>
    <m/>
    <m/>
    <m/>
    <m/>
    <m/>
    <m/>
    <m/>
    <m/>
    <m/>
  </r>
  <r>
    <n v="8338"/>
    <d v="2021-05-11T00:00:00"/>
    <n v="5"/>
    <x v="0"/>
    <s v="James Cowan"/>
    <s v="Head of Marketing GB"/>
    <s v="Maserati"/>
    <x v="8"/>
    <s v="Europe"/>
    <s v="United Kingdom"/>
    <s v="Ramla's"/>
    <s v="No inmail sent"/>
    <x v="1"/>
    <m/>
    <m/>
    <n v="0"/>
    <m/>
    <m/>
    <m/>
    <m/>
    <m/>
    <m/>
    <m/>
    <m/>
    <m/>
  </r>
  <r>
    <n v="8339"/>
    <d v="2021-04-22T00:00:00"/>
    <n v="4"/>
    <x v="2"/>
    <s v="Kavita Baball"/>
    <s v="Head, Digital Strategy and Technology Innovation"/>
    <s v="Best Buy"/>
    <x v="0"/>
    <s v="America"/>
    <s v="Minnesota"/>
    <s v="Ramla's"/>
    <s v="No inmail sent"/>
    <x v="1"/>
    <m/>
    <m/>
    <n v="0"/>
    <m/>
    <m/>
    <m/>
    <m/>
    <m/>
    <m/>
    <m/>
    <m/>
    <m/>
  </r>
  <r>
    <n v="8340"/>
    <d v="2021-04-22T00:00:00"/>
    <n v="4"/>
    <x v="2"/>
    <s v="Kate Hobbins"/>
    <s v="Senior Manager Marketing — Media Network"/>
    <s v="Best Buy"/>
    <x v="0"/>
    <s v="America"/>
    <s v="Minnesota"/>
    <s v="Ramla's"/>
    <s v="No inmail sent"/>
    <x v="1"/>
    <m/>
    <m/>
    <n v="0"/>
    <m/>
    <m/>
    <m/>
    <m/>
    <m/>
    <m/>
    <m/>
    <m/>
    <m/>
  </r>
  <r>
    <n v="8341"/>
    <d v="2021-04-22T00:00:00"/>
    <n v="4"/>
    <x v="2"/>
    <s v="Romney Allen"/>
    <s v="Marketing Manager, Media Network Product Development"/>
    <s v="Best Buy"/>
    <x v="0"/>
    <s v="America"/>
    <s v="Minnesota"/>
    <s v="Ramla's"/>
    <s v="No inmail sent"/>
    <x v="0"/>
    <d v="2021-09-29T00:00:00"/>
    <d v="2021-10-14T00:00:00"/>
    <n v="10"/>
    <m/>
    <m/>
    <m/>
    <m/>
    <m/>
    <m/>
    <m/>
    <m/>
    <m/>
  </r>
  <r>
    <n v="8342"/>
    <d v="2021-05-12T00:00:00"/>
    <n v="5"/>
    <x v="0"/>
    <s v="Mark Woods1"/>
    <s v="Brand and Store Development Director"/>
    <s v="Primark"/>
    <x v="0"/>
    <s v="Europe"/>
    <s v="United Kingdom"/>
    <s v="Ramla's"/>
    <s v="No inmail sent"/>
    <x v="0"/>
    <d v="2021-05-17T00:00:00"/>
    <d v="2021-06-09T00:00:00"/>
    <n v="6"/>
    <n v="1"/>
    <m/>
    <s v="Negative"/>
    <d v="2021-06-10T00:00:00"/>
    <m/>
    <m/>
    <m/>
    <m/>
    <m/>
  </r>
  <r>
    <n v="8343"/>
    <d v="2021-05-12T00:00:00"/>
    <n v="5"/>
    <x v="0"/>
    <s v="Allen Meskovich"/>
    <s v="Associate Director, Insights &amp; Analytics"/>
    <s v="Astellas Pharma US"/>
    <x v="6"/>
    <s v="America"/>
    <s v="Illinois"/>
    <s v="Ramla's"/>
    <s v="No inmail sent"/>
    <x v="0"/>
    <d v="2021-05-17T00:00:00"/>
    <d v="2021-06-09T00:00:00"/>
    <n v="6"/>
    <n v="1"/>
    <n v="280"/>
    <m/>
    <m/>
    <m/>
    <m/>
    <m/>
    <m/>
    <m/>
  </r>
  <r>
    <n v="8344"/>
    <d v="2021-05-12T00:00:00"/>
    <n v="5"/>
    <x v="0"/>
    <s v="Larry LaTourette"/>
    <s v="Principal, Brand Marketing ROI"/>
    <s v="Kantar"/>
    <x v="1"/>
    <s v="America"/>
    <s v="Illinois"/>
    <s v="Ramla's"/>
    <s v="No inmail sent"/>
    <x v="0"/>
    <d v="2021-05-17T00:00:00"/>
    <d v="2021-06-09T00:00:00"/>
    <n v="6"/>
    <n v="1"/>
    <n v="280"/>
    <m/>
    <m/>
    <m/>
    <m/>
    <m/>
    <m/>
    <m/>
  </r>
  <r>
    <n v="8345"/>
    <d v="2021-05-12T00:00:00"/>
    <n v="5"/>
    <x v="0"/>
    <s v="Carla Fontanella"/>
    <s v="Head of Demand and Production Planning"/>
    <s v="Maserati"/>
    <x v="8"/>
    <s v="Europe"/>
    <s v="Italy"/>
    <s v="Ramla's"/>
    <s v="No inmail sent"/>
    <x v="1"/>
    <m/>
    <m/>
    <n v="0"/>
    <m/>
    <m/>
    <m/>
    <m/>
    <m/>
    <m/>
    <m/>
    <m/>
    <m/>
  </r>
  <r>
    <n v="8346"/>
    <d v="2021-05-12T00:00:00"/>
    <n v="5"/>
    <x v="0"/>
    <s v="Blake Park"/>
    <s v="Marketing Owner for the Startup Banking Segment"/>
    <s v="Silicon Valley Bank"/>
    <x v="10"/>
    <s v="America"/>
    <s v="California"/>
    <s v="Ramla's"/>
    <s v="No inmail sent"/>
    <x v="1"/>
    <m/>
    <m/>
    <n v="0"/>
    <m/>
    <m/>
    <m/>
    <m/>
    <m/>
    <m/>
    <m/>
    <m/>
    <m/>
  </r>
  <r>
    <n v="8347"/>
    <d v="2021-05-12T00:00:00"/>
    <n v="5"/>
    <x v="0"/>
    <s v="Therese Carlström Stein"/>
    <s v="Head of Marketing"/>
    <s v="Ericsson"/>
    <x v="18"/>
    <s v="Europe"/>
    <s v="Sweden"/>
    <s v="Ramla's"/>
    <s v="No inmail sent"/>
    <x v="1"/>
    <m/>
    <m/>
    <n v="0"/>
    <m/>
    <m/>
    <m/>
    <m/>
    <m/>
    <m/>
    <m/>
    <m/>
    <m/>
  </r>
  <r>
    <n v="8348"/>
    <d v="2021-05-12T00:00:00"/>
    <n v="5"/>
    <x v="0"/>
    <s v="Nick Lucente"/>
    <s v="Director, Consumer &amp; Digital Marketing"/>
    <s v="AstraZeneca"/>
    <x v="6"/>
    <s v="America"/>
    <s v="Delaware"/>
    <s v="Ramla's"/>
    <s v="No inmail sent"/>
    <x v="1"/>
    <m/>
    <m/>
    <n v="0"/>
    <m/>
    <m/>
    <m/>
    <m/>
    <m/>
    <m/>
    <m/>
    <m/>
    <m/>
  </r>
  <r>
    <n v="8349"/>
    <d v="2021-05-12T00:00:00"/>
    <n v="5"/>
    <x v="0"/>
    <s v="Nithya Raman"/>
    <s v="Head of Ad Platforms Product Marketing"/>
    <s v="Apple"/>
    <x v="7"/>
    <s v="Asia"/>
    <s v="Singapore"/>
    <s v="Ramla's"/>
    <s v="No inmail sent"/>
    <x v="1"/>
    <m/>
    <m/>
    <n v="0"/>
    <m/>
    <m/>
    <m/>
    <m/>
    <m/>
    <m/>
    <m/>
    <m/>
    <m/>
  </r>
  <r>
    <n v="8350"/>
    <d v="2021-05-12T00:00:00"/>
    <n v="5"/>
    <x v="0"/>
    <s v="Nitin Kartik"/>
    <s v="Head of Consumer Marketing"/>
    <s v="PPD"/>
    <x v="6"/>
    <s v="America"/>
    <s v="New Jersey"/>
    <s v="Ramla's"/>
    <s v="No inmail sent"/>
    <x v="1"/>
    <m/>
    <m/>
    <n v="0"/>
    <m/>
    <m/>
    <m/>
    <m/>
    <m/>
    <m/>
    <m/>
    <m/>
    <m/>
  </r>
  <r>
    <n v="8351"/>
    <d v="2021-10-06T00:00:00"/>
    <m/>
    <x v="4"/>
    <s v="Serge Billiouw"/>
    <s v="Director of Data, Analytics and Digital Transformation"/>
    <s v=" Atlantic Broadband"/>
    <x v="16"/>
    <s v="America"/>
    <s v="Massachusetts"/>
    <s v="Ramla's"/>
    <s v="No inmail sent"/>
    <x v="1"/>
    <d v="2021-10-06T00:00:00"/>
    <m/>
    <m/>
    <m/>
    <m/>
    <m/>
    <m/>
    <m/>
    <m/>
    <m/>
    <m/>
    <m/>
  </r>
  <r>
    <n v="8352"/>
    <d v="2021-05-12T00:00:00"/>
    <n v="5"/>
    <x v="0"/>
    <s v="Ellen Hahn"/>
    <s v="Senior Vice President, Marketing, Talent Acquisition and Agent Experience"/>
    <s v="Liveops, Inc."/>
    <x v="16"/>
    <s v="America"/>
    <s v="Arizona"/>
    <s v="Ramla's"/>
    <s v="No inmail sent"/>
    <x v="1"/>
    <m/>
    <m/>
    <n v="0"/>
    <m/>
    <m/>
    <m/>
    <m/>
    <m/>
    <m/>
    <m/>
    <m/>
    <m/>
  </r>
  <r>
    <n v="8353"/>
    <d v="2021-05-12T00:00:00"/>
    <n v="5"/>
    <x v="0"/>
    <s v="Alexis Gillette"/>
    <s v="Vice President, Marketing Communications"/>
    <s v="Raising Cane's Chicken Fingers"/>
    <x v="0"/>
    <s v="America"/>
    <s v="Texas"/>
    <s v="Ramla's"/>
    <s v="No inmail sent"/>
    <x v="1"/>
    <m/>
    <m/>
    <n v="0"/>
    <m/>
    <m/>
    <m/>
    <m/>
    <m/>
    <m/>
    <m/>
    <m/>
    <m/>
  </r>
  <r>
    <n v="8354"/>
    <d v="2021-05-12T00:00:00"/>
    <n v="5"/>
    <x v="0"/>
    <s v="Jonathan Kapsis"/>
    <s v="Global Head of Marketing Insights &amp; Analytics"/>
    <s v="Apple"/>
    <x v="7"/>
    <s v="America"/>
    <s v="California"/>
    <s v="Ramla's"/>
    <s v="No inmail sent"/>
    <x v="1"/>
    <m/>
    <m/>
    <n v="0"/>
    <m/>
    <m/>
    <m/>
    <m/>
    <m/>
    <m/>
    <m/>
    <m/>
    <m/>
  </r>
  <r>
    <n v="8355"/>
    <d v="2021-05-12T00:00:00"/>
    <n v="5"/>
    <x v="0"/>
    <s v="Dawn Nicholson"/>
    <s v="Head Of Marketing"/>
    <s v="Primark"/>
    <x v="0"/>
    <s v="Europe"/>
    <s v="United Kingdom"/>
    <s v="Ramla's"/>
    <s v="No inmail sent"/>
    <x v="1"/>
    <m/>
    <m/>
    <n v="0"/>
    <m/>
    <m/>
    <m/>
    <m/>
    <m/>
    <m/>
    <m/>
    <m/>
    <m/>
  </r>
  <r>
    <n v="8356"/>
    <d v="2021-05-12T00:00:00"/>
    <n v="5"/>
    <x v="0"/>
    <s v="Dr. Tina Großmann"/>
    <s v="Head Insights, Marketing &amp; Launch Excellence"/>
    <s v="Novartis"/>
    <x v="6"/>
    <s v="Europe"/>
    <s v="Germany"/>
    <s v="Ramla's"/>
    <s v="No inmail sent"/>
    <x v="1"/>
    <m/>
    <m/>
    <n v="0"/>
    <m/>
    <m/>
    <m/>
    <m/>
    <m/>
    <m/>
    <m/>
    <m/>
    <m/>
  </r>
  <r>
    <n v="8357"/>
    <d v="2021-10-06T00:00:00"/>
    <m/>
    <x v="4"/>
    <s v="Raju Polamarasetty"/>
    <s v="Director of Data Science"/>
    <s v="JBS USA"/>
    <x v="0"/>
    <s v="America"/>
    <s v="Colorado"/>
    <s v="Both (Ramla's &amp; Personal)"/>
    <s v="No inmail sent"/>
    <x v="1"/>
    <m/>
    <m/>
    <m/>
    <m/>
    <m/>
    <m/>
    <m/>
    <m/>
    <m/>
    <m/>
    <m/>
    <m/>
  </r>
  <r>
    <n v="8358"/>
    <d v="2021-05-12T00:00:00"/>
    <n v="5"/>
    <x v="0"/>
    <s v="Alexis Grigoriadis"/>
    <s v="Marketing Director"/>
    <s v="Entain"/>
    <x v="12"/>
    <s v="Europe"/>
    <s v="Italy"/>
    <s v="Ramla's"/>
    <s v="No inmail sent"/>
    <x v="1"/>
    <m/>
    <m/>
    <n v="0"/>
    <m/>
    <m/>
    <m/>
    <m/>
    <m/>
    <m/>
    <m/>
    <m/>
    <m/>
  </r>
  <r>
    <n v="8359"/>
    <d v="2021-05-12T00:00:00"/>
    <n v="5"/>
    <x v="0"/>
    <s v="Jennifer Sims Benowitz"/>
    <s v="Director, Direct Response Marketing"/>
    <s v="LightStream"/>
    <x v="10"/>
    <s v="America"/>
    <s v="California"/>
    <s v="Ramla's"/>
    <s v="No inmail sent"/>
    <x v="1"/>
    <d v="2021-05-17T00:00:00"/>
    <d v="2021-06-09T00:00:00"/>
    <n v="6"/>
    <n v="1"/>
    <n v="280"/>
    <m/>
    <m/>
    <m/>
    <m/>
    <m/>
    <m/>
    <m/>
  </r>
  <r>
    <n v="8360"/>
    <d v="2021-05-12T00:00:00"/>
    <n v="5"/>
    <x v="0"/>
    <s v="Ameeta Patel"/>
    <s v="VP, Client Marketing"/>
    <s v="Synchrony Financial"/>
    <x v="10"/>
    <s v="America"/>
    <s v="Illinois"/>
    <s v="Ramla's"/>
    <s v="No inmail sent"/>
    <x v="1"/>
    <m/>
    <m/>
    <n v="0"/>
    <m/>
    <m/>
    <m/>
    <m/>
    <m/>
    <m/>
    <m/>
    <m/>
    <m/>
  </r>
  <r>
    <n v="8361"/>
    <d v="2021-05-12T00:00:00"/>
    <n v="5"/>
    <x v="0"/>
    <s v="Greg Rodehau"/>
    <s v="VP, Global Marketing"/>
    <s v="Dolby Laboratories"/>
    <x v="3"/>
    <s v="America"/>
    <s v="California"/>
    <s v="Ramla's"/>
    <s v="No inmail sent"/>
    <x v="1"/>
    <m/>
    <m/>
    <n v="0"/>
    <m/>
    <m/>
    <m/>
    <m/>
    <m/>
    <m/>
    <m/>
    <m/>
    <m/>
  </r>
  <r>
    <n v="8362"/>
    <d v="2021-05-12T00:00:00"/>
    <n v="5"/>
    <x v="0"/>
    <s v="Shashank M."/>
    <s v="Head of Marketing"/>
    <s v="Al Tayer Group"/>
    <x v="0"/>
    <s v="Asia"/>
    <s v="United Arab Emirates"/>
    <s v="Ramla's"/>
    <s v="No inmail sent"/>
    <x v="1"/>
    <m/>
    <m/>
    <n v="0"/>
    <m/>
    <m/>
    <m/>
    <m/>
    <m/>
    <m/>
    <m/>
    <m/>
    <m/>
  </r>
  <r>
    <n v="8363"/>
    <d v="2021-05-17T00:00:00"/>
    <n v="5"/>
    <x v="0"/>
    <s v="Azhar Khalid Mohiuddin"/>
    <s v="Senior Manager - Performance Marketing (Ecommerce)"/>
    <s v="M. H. Alshaya Co."/>
    <x v="0"/>
    <s v="Asia"/>
    <s v="United Arab Emirates"/>
    <s v="Ramla's"/>
    <s v="No inmail sent"/>
    <x v="0"/>
    <d v="2021-05-17T00:00:00"/>
    <d v="2021-06-09T00:00:00"/>
    <n v="6"/>
    <n v="1"/>
    <n v="280"/>
    <m/>
    <m/>
    <m/>
    <m/>
    <m/>
    <m/>
    <m/>
  </r>
  <r>
    <n v="8364"/>
    <d v="2021-05-17T00:00:00"/>
    <n v="5"/>
    <x v="0"/>
    <s v="Christopher Joubanian"/>
    <s v="Head of Advertising &amp; Media - Corporate Marketing Department"/>
    <s v="M. H. Alshaya Co."/>
    <x v="0"/>
    <s v="Asia"/>
    <s v="Kuwait"/>
    <s v="Ramla's"/>
    <s v="No inmail sent"/>
    <x v="0"/>
    <d v="2021-05-17T00:00:00"/>
    <d v="2021-06-09T00:00:00"/>
    <n v="6"/>
    <n v="1"/>
    <n v="280"/>
    <m/>
    <m/>
    <m/>
    <m/>
    <m/>
    <m/>
    <m/>
  </r>
  <r>
    <n v="8365"/>
    <d v="2021-05-17T00:00:00"/>
    <n v="5"/>
    <x v="2"/>
    <s v="Frayan Mama"/>
    <s v="Senior Marketing Manager"/>
    <s v="Canada Bread Company, Limited"/>
    <x v="3"/>
    <s v="America"/>
    <s v="Canada "/>
    <s v="Ramla's"/>
    <s v="No inmail sent"/>
    <x v="0"/>
    <d v="2021-06-04T00:00:00"/>
    <d v="2021-09-17T00:00:00"/>
    <n v="9"/>
    <n v="1"/>
    <n v="180"/>
    <m/>
    <m/>
    <m/>
    <m/>
    <m/>
    <m/>
    <m/>
  </r>
  <r>
    <n v="8366"/>
    <d v="2021-05-17T00:00:00"/>
    <n v="5"/>
    <x v="2"/>
    <s v="Nate Hewitt"/>
    <s v="Executive Director of eCommerce"/>
    <s v="Klein Tools"/>
    <x v="3"/>
    <s v="America"/>
    <s v="Illinois"/>
    <s v="Ramla's"/>
    <s v="No inmail sent"/>
    <x v="0"/>
    <d v="2021-07-09T00:00:00"/>
    <d v="2021-07-29T00:00:00"/>
    <n v="7"/>
    <n v="1"/>
    <n v="230"/>
    <m/>
    <m/>
    <m/>
    <m/>
    <m/>
    <m/>
    <m/>
  </r>
  <r>
    <n v="8367"/>
    <d v="2021-05-17T00:00:00"/>
    <n v="5"/>
    <x v="2"/>
    <s v="Dan Rodriguez"/>
    <s v="Senior Category Manager - Chocolate"/>
    <s v="Ferrero"/>
    <x v="3"/>
    <s v="America"/>
    <s v="New Jersey"/>
    <s v="Ramla's"/>
    <s v="No inmail sent"/>
    <x v="0"/>
    <d v="2021-06-07T00:00:00"/>
    <d v="2021-09-17T00:00:00"/>
    <n v="9"/>
    <n v="1"/>
    <n v="180"/>
    <m/>
    <m/>
    <m/>
    <m/>
    <m/>
    <m/>
    <m/>
  </r>
  <r>
    <n v="8368"/>
    <d v="2021-05-17T00:00:00"/>
    <n v="5"/>
    <x v="3"/>
    <s v="Elena Onischenko"/>
    <s v="Measurement Lead"/>
    <s v="Pinterest"/>
    <x v="3"/>
    <s v="Europe"/>
    <s v="United Kingdom"/>
    <s v="Ramla's"/>
    <s v="No inmail sent"/>
    <x v="0"/>
    <d v="2021-07-01T00:00:00"/>
    <d v="2022-01-27T00:00:00"/>
    <n v="1"/>
    <m/>
    <m/>
    <m/>
    <m/>
    <m/>
    <m/>
    <m/>
    <m/>
    <m/>
  </r>
  <r>
    <n v="8369"/>
    <d v="2021-05-17T00:00:00"/>
    <n v="5"/>
    <x v="3"/>
    <s v="Adelino de Almeida"/>
    <s v="CPG Solutions Executive"/>
    <s v="McKinsey &amp; Company "/>
    <x v="2"/>
    <s v="America"/>
    <s v="Dallas"/>
    <s v="Ramla's"/>
    <s v="No inmail sent"/>
    <x v="0"/>
    <d v="2021-07-01T00:00:00"/>
    <m/>
    <n v="0"/>
    <m/>
    <m/>
    <s v="Negative"/>
    <d v="2021-07-02T00:00:00"/>
    <m/>
    <m/>
    <m/>
    <m/>
    <m/>
  </r>
  <r>
    <n v="8370"/>
    <d v="2021-05-17T00:00:00"/>
    <n v="5"/>
    <x v="0"/>
    <s v="Wendy Orhan"/>
    <s v="Head of Integrated Marketing Starbucks MENA"/>
    <s v="M. H. Alshaya Co."/>
    <x v="0"/>
    <s v="Asia"/>
    <s v="United Arab Emirates"/>
    <s v="Ramla's"/>
    <s v="No inmail sent"/>
    <x v="1"/>
    <m/>
    <m/>
    <n v="0"/>
    <m/>
    <m/>
    <m/>
    <m/>
    <m/>
    <m/>
    <m/>
    <m/>
    <m/>
  </r>
  <r>
    <n v="8371"/>
    <d v="2021-05-17T00:00:00"/>
    <n v="5"/>
    <x v="2"/>
    <s v="Anne Berger"/>
    <s v="Chief Marketing Officer"/>
    <s v="YDesign Group"/>
    <x v="0"/>
    <s v="America"/>
    <s v="California"/>
    <s v="Ramla's"/>
    <s v="No inmail sent"/>
    <x v="1"/>
    <m/>
    <m/>
    <n v="0"/>
    <m/>
    <m/>
    <m/>
    <m/>
    <m/>
    <m/>
    <m/>
    <m/>
    <m/>
  </r>
  <r>
    <n v="8372"/>
    <d v="2021-05-17T00:00:00"/>
    <n v="5"/>
    <x v="2"/>
    <s v="Charlotte Addison"/>
    <s v="VP of Marketing &amp; Sales"/>
    <s v="Bee's Wrap"/>
    <x v="3"/>
    <s v="America"/>
    <s v="Vermont"/>
    <s v="Ramla's"/>
    <s v="No inmail sent"/>
    <x v="1"/>
    <m/>
    <m/>
    <n v="0"/>
    <m/>
    <m/>
    <m/>
    <m/>
    <m/>
    <m/>
    <m/>
    <m/>
    <m/>
  </r>
  <r>
    <n v="8373"/>
    <d v="2021-05-17T00:00:00"/>
    <n v="5"/>
    <x v="2"/>
    <s v="Joana Baquero"/>
    <s v="Marketing Director | Home Care - Latin America Division"/>
    <s v="Colgate-Palmolive"/>
    <x v="3"/>
    <s v="America"/>
    <s v="New York"/>
    <s v="Ramla's"/>
    <s v="No inmail sent"/>
    <x v="1"/>
    <m/>
    <m/>
    <n v="0"/>
    <m/>
    <m/>
    <m/>
    <m/>
    <m/>
    <m/>
    <m/>
    <m/>
    <m/>
  </r>
  <r>
    <n v="8374"/>
    <d v="2021-05-17T00:00:00"/>
    <n v="5"/>
    <x v="2"/>
    <s v="Bala Gurumoorthy"/>
    <s v="Marketing Intelligence Director"/>
    <s v="Ferrero America"/>
    <x v="3"/>
    <s v="America"/>
    <s v="New Jersey"/>
    <s v="Ramla's"/>
    <s v="9/20/21"/>
    <x v="1"/>
    <m/>
    <m/>
    <n v="0"/>
    <m/>
    <m/>
    <m/>
    <m/>
    <m/>
    <m/>
    <m/>
    <m/>
    <m/>
  </r>
  <r>
    <n v="8375"/>
    <d v="2021-05-17T00:00:00"/>
    <n v="5"/>
    <x v="2"/>
    <s v="Katherine DelBalso"/>
    <s v="Brand Manager, Bonne Maman Preserves"/>
    <s v="Andros Foods North America"/>
    <x v="3"/>
    <s v="America"/>
    <s v="New York"/>
    <s v="Ramla's"/>
    <s v="No inmail sent"/>
    <x v="1"/>
    <m/>
    <m/>
    <n v="0"/>
    <m/>
    <m/>
    <m/>
    <m/>
    <m/>
    <m/>
    <m/>
    <m/>
    <m/>
  </r>
  <r>
    <n v="8376"/>
    <d v="2021-05-17T00:00:00"/>
    <n v="5"/>
    <x v="2"/>
    <s v="Jamie Daugherty"/>
    <s v="Director, Analytics &amp; Data Science"/>
    <s v="Heineken"/>
    <x v="3"/>
    <s v="America"/>
    <s v="New York"/>
    <s v="Ramla's"/>
    <s v="No inmail sent"/>
    <x v="1"/>
    <m/>
    <m/>
    <n v="0"/>
    <m/>
    <m/>
    <m/>
    <m/>
    <m/>
    <m/>
    <m/>
    <m/>
    <m/>
  </r>
  <r>
    <n v="8377"/>
    <d v="2021-05-17T00:00:00"/>
    <n v="5"/>
    <x v="2"/>
    <s v="James Illingworth"/>
    <s v="Senior Director Of Marketing"/>
    <s v="Samsung Electronics America"/>
    <x v="3"/>
    <s v="America"/>
    <s v="Minnesota"/>
    <s v="Ramla's"/>
    <s v="No inmail sent"/>
    <x v="1"/>
    <m/>
    <m/>
    <n v="0"/>
    <m/>
    <m/>
    <m/>
    <m/>
    <m/>
    <m/>
    <m/>
    <m/>
    <m/>
  </r>
  <r>
    <n v="8378"/>
    <d v="2021-05-17T00:00:00"/>
    <n v="5"/>
    <x v="3"/>
    <s v="Tarek ElNagdy"/>
    <s v="Director of Data and Insights"/>
    <s v="Unilever"/>
    <x v="3"/>
    <s v="Asia"/>
    <s v="Dubai"/>
    <s v="Ramla's"/>
    <s v="No inmail sent"/>
    <x v="0"/>
    <d v="2021-10-18T00:00:00"/>
    <d v="2022-01-27T00:00:00"/>
    <n v="1"/>
    <m/>
    <m/>
    <m/>
    <m/>
    <m/>
    <m/>
    <m/>
    <m/>
    <m/>
  </r>
  <r>
    <n v="8379"/>
    <d v="2021-05-17T00:00:00"/>
    <n v="5"/>
    <x v="3"/>
    <s v="Brian Lundin"/>
    <s v="Manager- Category Management and Business Insights"/>
    <s v="ESM Ferolie"/>
    <x v="3"/>
    <s v="America"/>
    <s v="New York"/>
    <s v="Ramla's"/>
    <s v="No inmail sent"/>
    <x v="0"/>
    <d v="2021-05-19T00:00:00"/>
    <d v="2021-09-13T00:00:00"/>
    <n v="9"/>
    <m/>
    <m/>
    <s v="Negative"/>
    <d v="2021-10-06T00:00:00"/>
    <m/>
    <m/>
    <m/>
    <m/>
    <m/>
  </r>
  <r>
    <n v="8380"/>
    <d v="2021-05-17T00:00:00"/>
    <n v="5"/>
    <x v="2"/>
    <s v="Sarah Beatty"/>
    <s v="Marketing Manager (merci &amp; Toffifay)"/>
    <s v="Storck"/>
    <x v="3"/>
    <s v="America"/>
    <s v="Illinois"/>
    <s v="Ramla's"/>
    <s v="No inmail sent"/>
    <x v="1"/>
    <m/>
    <m/>
    <n v="0"/>
    <m/>
    <m/>
    <m/>
    <m/>
    <m/>
    <m/>
    <m/>
    <m/>
    <m/>
  </r>
  <r>
    <n v="8381"/>
    <d v="2021-05-17T00:00:00"/>
    <n v="5"/>
    <x v="2"/>
    <s v="Derek Dabrowski"/>
    <s v="Vice President of Marketing - Carbonated Soft Drinks Category"/>
    <s v="Keurig Dr Pepper Inc."/>
    <x v="3"/>
    <s v="America"/>
    <s v="Texas"/>
    <s v="Ramla's"/>
    <s v="No inmail sent"/>
    <x v="1"/>
    <m/>
    <m/>
    <n v="0"/>
    <m/>
    <m/>
    <m/>
    <m/>
    <m/>
    <m/>
    <m/>
    <m/>
    <m/>
  </r>
  <r>
    <n v="8382"/>
    <d v="2021-05-17T00:00:00"/>
    <n v="5"/>
    <x v="2"/>
    <s v="Tracy Fleischhacker Quigley"/>
    <s v="Senior Brand Director - Jack Link's"/>
    <s v="Jack Link's Protein Snacks"/>
    <x v="3"/>
    <s v="America"/>
    <s v="Minnesota"/>
    <s v="Ramla's"/>
    <s v="No inmail sent"/>
    <x v="1"/>
    <m/>
    <m/>
    <n v="0"/>
    <m/>
    <m/>
    <m/>
    <m/>
    <m/>
    <m/>
    <m/>
    <m/>
    <m/>
  </r>
  <r>
    <n v="8383"/>
    <d v="2021-05-17T00:00:00"/>
    <n v="5"/>
    <x v="2"/>
    <s v="Troy Hokenson"/>
    <s v="Category Marketing Manger- Cakes and Desserts"/>
    <s v="Rise Baking Company"/>
    <x v="3"/>
    <s v="America"/>
    <s v="Michigan"/>
    <s v="Ramla's"/>
    <s v="No inmail sent"/>
    <x v="1"/>
    <m/>
    <m/>
    <n v="0"/>
    <m/>
    <m/>
    <m/>
    <m/>
    <m/>
    <m/>
    <m/>
    <m/>
    <m/>
  </r>
  <r>
    <n v="8384"/>
    <d v="2021-05-17T00:00:00"/>
    <n v="5"/>
    <x v="2"/>
    <s v="Michael Tensley"/>
    <s v="Senior Associate Brand Manager, Yoplait"/>
    <s v="General Mills"/>
    <x v="3"/>
    <s v="America"/>
    <s v="Minnesota"/>
    <s v="Personal"/>
    <s v="No inmail sent"/>
    <x v="0"/>
    <d v="2021-05-17T00:00:00"/>
    <d v="2021-09-17T00:00:00"/>
    <n v="9"/>
    <n v="1"/>
    <n v="180"/>
    <s v="Neutral"/>
    <d v="2021-06-01T00:00:00"/>
    <m/>
    <m/>
    <m/>
    <m/>
    <s v="They are going through an acquision for now and cannot look at new vendors"/>
  </r>
  <r>
    <n v="8385"/>
    <d v="2021-05-17T00:00:00"/>
    <n v="5"/>
    <x v="2"/>
    <s v="Archana Jaju"/>
    <s v="Marketing Analyst"/>
    <s v="The Flex Company"/>
    <x v="3"/>
    <s v="America"/>
    <s v="California"/>
    <s v="Ramla's"/>
    <s v="No inmail sent"/>
    <x v="1"/>
    <m/>
    <m/>
    <n v="0"/>
    <m/>
    <m/>
    <m/>
    <m/>
    <m/>
    <m/>
    <m/>
    <m/>
    <m/>
  </r>
  <r>
    <n v="8386"/>
    <d v="2021-05-17T00:00:00"/>
    <n v="5"/>
    <x v="3"/>
    <s v="Tiffany Aubry"/>
    <s v="President"/>
    <s v="Aubry Research "/>
    <x v="5"/>
    <s v="America"/>
    <s v="Chicago"/>
    <s v="Ramla's"/>
    <s v="No inmail sent"/>
    <x v="2"/>
    <m/>
    <m/>
    <n v="0"/>
    <m/>
    <m/>
    <m/>
    <m/>
    <m/>
    <m/>
    <m/>
    <m/>
    <m/>
  </r>
  <r>
    <n v="8387"/>
    <d v="2021-05-17T00:00:00"/>
    <n v="5"/>
    <x v="2"/>
    <s v="Rupal Morar"/>
    <s v="Director Revenue Growth Management"/>
    <s v="Edgewell Personal Care"/>
    <x v="3"/>
    <s v="America"/>
    <s v="Canada "/>
    <s v="Personal"/>
    <s v="No inmail sent"/>
    <x v="0"/>
    <d v="2021-05-27T00:00:00"/>
    <d v="2021-09-17T00:00:00"/>
    <n v="9"/>
    <n v="1"/>
    <n v="180"/>
    <m/>
    <m/>
    <m/>
    <m/>
    <m/>
    <m/>
    <m/>
  </r>
  <r>
    <n v="8388"/>
    <d v="2021-05-17T00:00:00"/>
    <n v="5"/>
    <x v="3"/>
    <s v="Randeep Singh Thakur"/>
    <s v="Senior Director, Consumer &amp; Market Insights"/>
    <s v="Unilever"/>
    <x v="3"/>
    <s v="America"/>
    <s v="New Jersey"/>
    <s v="Ramla's"/>
    <s v="No inmail sent"/>
    <x v="1"/>
    <m/>
    <m/>
    <n v="0"/>
    <m/>
    <m/>
    <m/>
    <m/>
    <m/>
    <m/>
    <m/>
    <m/>
    <m/>
  </r>
  <r>
    <n v="8389"/>
    <d v="2021-05-17T00:00:00"/>
    <n v="5"/>
    <x v="2"/>
    <s v="Marcus Daum"/>
    <s v="General Manager "/>
    <s v="Sazerac Company"/>
    <x v="3"/>
    <s v="America"/>
    <s v="Canada "/>
    <s v="Ramla's"/>
    <s v="No inmail sent"/>
    <x v="0"/>
    <d v="2021-05-27T00:00:00"/>
    <d v="2021-07-15T00:00:00"/>
    <n v="7"/>
    <n v="1"/>
    <n v="244"/>
    <m/>
    <m/>
    <m/>
    <m/>
    <m/>
    <m/>
    <m/>
  </r>
  <r>
    <n v="8390"/>
    <d v="2021-05-17T00:00:00"/>
    <n v="5"/>
    <x v="3"/>
    <s v="Rahul C. Shah"/>
    <s v="Head of Ice Cream Now"/>
    <s v="Unilever"/>
    <x v="3"/>
    <s v="America"/>
    <s v="New Jersey"/>
    <s v="Ramla's"/>
    <s v="No inmail sent"/>
    <x v="1"/>
    <m/>
    <m/>
    <n v="0"/>
    <m/>
    <m/>
    <m/>
    <m/>
    <m/>
    <m/>
    <m/>
    <m/>
    <m/>
  </r>
  <r>
    <n v="8391"/>
    <d v="2021-05-17T00:00:00"/>
    <n v="5"/>
    <x v="2"/>
    <s v="Joe Porter"/>
    <s v="Data Science Leader, North &amp; Latin America"/>
    <s v="Procter &amp; Gamble"/>
    <x v="3"/>
    <s v="America"/>
    <s v="Ohio"/>
    <s v="Ramla's"/>
    <s v="No inmail sent"/>
    <x v="0"/>
    <d v="2021-05-18T00:00:00"/>
    <d v="2021-07-15T00:00:00"/>
    <n v="7"/>
    <n v="1"/>
    <n v="244"/>
    <m/>
    <m/>
    <m/>
    <m/>
    <m/>
    <m/>
    <m/>
  </r>
  <r>
    <n v="8392"/>
    <d v="2021-05-17T00:00:00"/>
    <n v="5"/>
    <x v="3"/>
    <s v="Alex Kalluf"/>
    <s v="Global People Analytics"/>
    <s v="Pepsico"/>
    <x v="3"/>
    <s v="America"/>
    <s v="New York"/>
    <s v="Ramla's"/>
    <s v="No inmail sent"/>
    <x v="1"/>
    <m/>
    <m/>
    <n v="0"/>
    <m/>
    <m/>
    <m/>
    <m/>
    <m/>
    <m/>
    <m/>
    <m/>
    <m/>
  </r>
  <r>
    <n v="8393"/>
    <d v="2021-05-17T00:00:00"/>
    <n v="5"/>
    <x v="3"/>
    <s v="Rahul Goel"/>
    <s v="Business Analytics Leader"/>
    <s v="The clorox company"/>
    <x v="3"/>
    <s v="America"/>
    <s v="San Francisco"/>
    <s v="Ramla's"/>
    <s v="No inmail sent"/>
    <x v="1"/>
    <m/>
    <m/>
    <n v="0"/>
    <m/>
    <m/>
    <m/>
    <m/>
    <m/>
    <m/>
    <m/>
    <m/>
    <m/>
  </r>
  <r>
    <n v="8394"/>
    <d v="2021-05-17T00:00:00"/>
    <n v="5"/>
    <x v="2"/>
    <s v="Jennifer (McCabe) Franz"/>
    <s v="Brand Commercialization Manager"/>
    <s v="Bumble Bee Foods"/>
    <x v="3"/>
    <s v="America"/>
    <s v="Illinois"/>
    <s v="Ramla's"/>
    <s v="No inmail sent"/>
    <x v="0"/>
    <d v="2021-05-17T00:00:00"/>
    <d v="2021-07-15T00:00:00"/>
    <n v="7"/>
    <n v="1"/>
    <n v="244"/>
    <m/>
    <m/>
    <m/>
    <m/>
    <m/>
    <m/>
    <m/>
  </r>
  <r>
    <n v="8395"/>
    <d v="2021-05-17T00:00:00"/>
    <n v="5"/>
    <x v="3"/>
    <s v="Nick Oliveira"/>
    <s v="Director, Global Procurement Operations"/>
    <s v="IGT"/>
    <x v="7"/>
    <s v="America"/>
    <s v="Boston"/>
    <s v="Ramla's"/>
    <s v="No inmail sent"/>
    <x v="1"/>
    <m/>
    <m/>
    <n v="0"/>
    <m/>
    <m/>
    <m/>
    <m/>
    <m/>
    <m/>
    <m/>
    <m/>
    <m/>
  </r>
  <r>
    <n v="8396"/>
    <d v="2021-05-17T00:00:00"/>
    <n v="5"/>
    <x v="3"/>
    <s v="Ludovic Hug"/>
    <s v="Global Media Manager"/>
    <s v="Wella Company"/>
    <x v="3"/>
    <s v="Europe"/>
    <s v="Switzerland"/>
    <s v="Ramla's"/>
    <s v="No inmail sent"/>
    <x v="1"/>
    <m/>
    <m/>
    <n v="0"/>
    <m/>
    <m/>
    <m/>
    <m/>
    <m/>
    <m/>
    <m/>
    <m/>
    <s v="Not relevant"/>
  </r>
  <r>
    <n v="8397"/>
    <d v="2021-05-17T00:00:00"/>
    <n v="5"/>
    <x v="3"/>
    <s v="John Powers"/>
    <s v="Division Lead, Retail Insights Consulting"/>
    <s v="Symphony RetailAI"/>
    <x v="7"/>
    <s v="America"/>
    <s v="Chicago"/>
    <s v="Ramla's"/>
    <s v="No inmail sent"/>
    <x v="1"/>
    <m/>
    <m/>
    <n v="0"/>
    <m/>
    <m/>
    <m/>
    <m/>
    <m/>
    <m/>
    <m/>
    <m/>
    <m/>
  </r>
  <r>
    <n v="8398"/>
    <d v="2021-05-17T00:00:00"/>
    <n v="5"/>
    <x v="3"/>
    <s v="Arvind Upadhyay"/>
    <s v="Senior Director &amp; Commercial Leader"/>
    <s v="Procter &amp; Gamble"/>
    <x v="3"/>
    <s v="Asia"/>
    <s v="Singapore"/>
    <s v="Ramla's"/>
    <s v="No inmail sent"/>
    <x v="1"/>
    <m/>
    <m/>
    <n v="0"/>
    <m/>
    <m/>
    <m/>
    <m/>
    <m/>
    <m/>
    <m/>
    <m/>
    <m/>
  </r>
  <r>
    <n v="8399"/>
    <d v="2021-05-17T00:00:00"/>
    <n v="5"/>
    <x v="3"/>
    <s v="Mike Jutt"/>
    <s v="Vice President, Research And Development"/>
    <s v="Procter &amp; Gamble"/>
    <x v="3"/>
    <s v="America"/>
    <s v="Ohio"/>
    <s v="Ramla's"/>
    <s v="No inmail sent"/>
    <x v="1"/>
    <m/>
    <m/>
    <n v="0"/>
    <m/>
    <m/>
    <m/>
    <m/>
    <m/>
    <m/>
    <m/>
    <m/>
    <m/>
  </r>
  <r>
    <n v="8400"/>
    <d v="2021-05-17T00:00:00"/>
    <n v="5"/>
    <x v="3"/>
    <s v="Sandra Loo"/>
    <s v="Associate Director, Portfolio Insights &amp; Effectiveness "/>
    <s v="Kellogg Company"/>
    <x v="3"/>
    <s v="America"/>
    <s v="Canada "/>
    <s v="Ramla's"/>
    <s v="No inmail sent"/>
    <x v="1"/>
    <m/>
    <m/>
    <n v="0"/>
    <m/>
    <m/>
    <m/>
    <m/>
    <m/>
    <m/>
    <m/>
    <m/>
    <m/>
  </r>
  <r>
    <n v="8401"/>
    <d v="2021-05-17T00:00:00"/>
    <n v="5"/>
    <x v="3"/>
    <s v="David Turner"/>
    <s v="Retail Category Development Manager"/>
    <s v="Colgate-Palmolive"/>
    <x v="3"/>
    <s v="America"/>
    <s v="Canada "/>
    <s v="Ramla's"/>
    <s v="No inmail sent"/>
    <x v="1"/>
    <m/>
    <m/>
    <n v="0"/>
    <m/>
    <m/>
    <m/>
    <m/>
    <m/>
    <m/>
    <m/>
    <m/>
    <m/>
  </r>
  <r>
    <n v="8402"/>
    <d v="2021-04-22T00:00:00"/>
    <n v="4"/>
    <x v="2"/>
    <s v="Kelly Delahunt"/>
    <s v="Senior Manager, Paid Media Strategy"/>
    <s v="Best Buy"/>
    <x v="0"/>
    <s v="America"/>
    <s v="Minnesota"/>
    <s v="Ramla's"/>
    <s v="No inmail sent"/>
    <x v="1"/>
    <m/>
    <m/>
    <n v="0"/>
    <m/>
    <m/>
    <m/>
    <m/>
    <m/>
    <m/>
    <m/>
    <m/>
    <m/>
  </r>
  <r>
    <n v="8403"/>
    <d v="2021-04-22T00:00:00"/>
    <n v="4"/>
    <x v="2"/>
    <s v="Parker Mullins"/>
    <s v="Associate Marketing Manager, Media Strategy"/>
    <s v="Best Buy"/>
    <x v="0"/>
    <s v="America"/>
    <s v="Minnesota"/>
    <s v="Ramla's"/>
    <s v="No inmail sent"/>
    <x v="1"/>
    <m/>
    <m/>
    <n v="0"/>
    <m/>
    <m/>
    <m/>
    <m/>
    <m/>
    <m/>
    <m/>
    <m/>
    <m/>
  </r>
  <r>
    <n v="8404"/>
    <d v="2021-04-22T00:00:00"/>
    <n v="4"/>
    <x v="2"/>
    <s v="Anna Sukhova"/>
    <s v="Marketing Analytics Lead"/>
    <s v="Best Buy"/>
    <x v="0"/>
    <s v="America"/>
    <s v="Canada "/>
    <s v="Ramla's"/>
    <s v="No inmail sent"/>
    <x v="1"/>
    <m/>
    <m/>
    <n v="0"/>
    <m/>
    <m/>
    <m/>
    <m/>
    <m/>
    <m/>
    <m/>
    <m/>
    <m/>
  </r>
  <r>
    <n v="8405"/>
    <d v="2021-04-22T00:00:00"/>
    <n v="4"/>
    <x v="2"/>
    <s v="Sabina Sanjel"/>
    <s v="Senior Data Scientist"/>
    <s v="Best Buy"/>
    <x v="0"/>
    <s v="America"/>
    <s v="Minnesota"/>
    <s v="Ramla's"/>
    <s v="No inmail sent"/>
    <x v="1"/>
    <m/>
    <m/>
    <n v="0"/>
    <m/>
    <m/>
    <m/>
    <m/>
    <m/>
    <m/>
    <m/>
    <m/>
    <m/>
  </r>
  <r>
    <n v="8406"/>
    <d v="2021-04-22T00:00:00"/>
    <n v="4"/>
    <x v="2"/>
    <s v="Myles Mjolsnes"/>
    <s v="Senior Digital Product Manager"/>
    <s v="Best Buy"/>
    <x v="0"/>
    <s v="America"/>
    <s v="Minnesota"/>
    <s v="Ramla's"/>
    <s v="No inmail sent"/>
    <x v="1"/>
    <m/>
    <m/>
    <n v="0"/>
    <m/>
    <m/>
    <m/>
    <m/>
    <m/>
    <m/>
    <m/>
    <m/>
    <m/>
  </r>
  <r>
    <n v="8407"/>
    <d v="2021-04-22T00:00:00"/>
    <n v="4"/>
    <x v="2"/>
    <s v="Shawn Eaton"/>
    <s v="Sr. Manager Customer Analytics"/>
    <s v="Staples "/>
    <x v="0"/>
    <s v="America"/>
    <s v="North Carolina"/>
    <s v="Ramla's"/>
    <s v="No inmail sent"/>
    <x v="1"/>
    <m/>
    <m/>
    <n v="0"/>
    <m/>
    <m/>
    <m/>
    <m/>
    <m/>
    <m/>
    <m/>
    <m/>
    <m/>
  </r>
  <r>
    <n v="8408"/>
    <d v="2021-04-22T00:00:00"/>
    <n v="4"/>
    <x v="2"/>
    <s v="Jacqueline Fuller"/>
    <s v="Senior Marketing Analyst, International "/>
    <s v="L.L.Bean"/>
    <x v="0"/>
    <s v="America"/>
    <s v="Chicago"/>
    <s v="Ramla's"/>
    <s v="No inmail sent"/>
    <x v="1"/>
    <m/>
    <m/>
    <n v="0"/>
    <m/>
    <m/>
    <m/>
    <m/>
    <m/>
    <m/>
    <m/>
    <m/>
    <m/>
  </r>
  <r>
    <n v="8409"/>
    <d v="2021-04-22T00:00:00"/>
    <n v="4"/>
    <x v="2"/>
    <s v="David Saunders"/>
    <s v="Manager Marketing Analytics"/>
    <s v="L.L.Bean"/>
    <x v="0"/>
    <s v="America"/>
    <s v="Portland"/>
    <s v="Ramla's"/>
    <s v="No inmail sent"/>
    <x v="1"/>
    <m/>
    <m/>
    <n v="0"/>
    <m/>
    <m/>
    <m/>
    <m/>
    <m/>
    <m/>
    <m/>
    <m/>
    <m/>
  </r>
  <r>
    <n v="8410"/>
    <d v="2021-04-22T00:00:00"/>
    <n v="4"/>
    <x v="2"/>
    <s v="Michael Lombard"/>
    <s v="Manager, Performance Media"/>
    <s v="L.L.Bean"/>
    <x v="0"/>
    <s v="America"/>
    <s v="Portland"/>
    <s v="Ramla's"/>
    <s v="9/20/21"/>
    <x v="1"/>
    <m/>
    <m/>
    <n v="0"/>
    <m/>
    <m/>
    <m/>
    <m/>
    <m/>
    <m/>
    <m/>
    <m/>
    <m/>
  </r>
  <r>
    <n v="8411"/>
    <d v="2021-04-22T00:00:00"/>
    <n v="4"/>
    <x v="2"/>
    <s v="Samuel J. Coleman"/>
    <s v="Senior Marketing Analyst"/>
    <s v="L.L.Bean"/>
    <x v="0"/>
    <s v="America"/>
    <s v="Portland"/>
    <s v="Ramla's"/>
    <s v="No inmail sent"/>
    <x v="1"/>
    <m/>
    <m/>
    <n v="0"/>
    <m/>
    <m/>
    <m/>
    <m/>
    <m/>
    <m/>
    <m/>
    <m/>
    <m/>
  </r>
  <r>
    <n v="8412"/>
    <d v="2021-04-22T00:00:00"/>
    <n v="4"/>
    <x v="2"/>
    <s v="Eric Soelberg"/>
    <s v="VP Customer Marketing &amp; Analytics"/>
    <s v="L.L.Bean"/>
    <x v="0"/>
    <s v="America"/>
    <s v="Portland"/>
    <s v="Ramla's"/>
    <s v="No inmail sent"/>
    <x v="1"/>
    <m/>
    <m/>
    <n v="0"/>
    <m/>
    <m/>
    <m/>
    <m/>
    <m/>
    <m/>
    <m/>
    <m/>
    <m/>
  </r>
  <r>
    <n v="8413"/>
    <d v="2021-04-22T00:00:00"/>
    <n v="4"/>
    <x v="2"/>
    <s v="Michelle Scannicchio"/>
    <s v="Senior Manager, Digital Optimization &amp; Insights"/>
    <s v="Ulta Beauty"/>
    <x v="0"/>
    <s v="America"/>
    <s v="Illinois"/>
    <s v="Ramla's"/>
    <s v="No inmail sent"/>
    <x v="1"/>
    <m/>
    <m/>
    <n v="0"/>
    <m/>
    <m/>
    <m/>
    <m/>
    <m/>
    <m/>
    <m/>
    <m/>
    <m/>
  </r>
  <r>
    <n v="8414"/>
    <d v="2021-05-17T00:00:00"/>
    <n v="5"/>
    <x v="1"/>
    <s v="Ronnie Choudhary"/>
    <s v="Sr, Director, Strategy, Insights and Analytics "/>
    <s v="Samsung Electronics America"/>
    <x v="15"/>
    <m/>
    <m/>
    <s v="Ramla's"/>
    <s v="9/20/21"/>
    <x v="1"/>
    <m/>
    <m/>
    <n v="0"/>
    <m/>
    <m/>
    <m/>
    <m/>
    <m/>
    <m/>
    <m/>
    <m/>
    <m/>
  </r>
  <r>
    <n v="8415"/>
    <d v="2021-05-17T00:00:00"/>
    <n v="5"/>
    <x v="1"/>
    <s v="Hari Pedaprolu"/>
    <s v="Director, Strategy and Analytics"/>
    <s v="Samsung Electronics America"/>
    <x v="15"/>
    <m/>
    <m/>
    <s v="Ramla's"/>
    <s v="No inmail sent"/>
    <x v="1"/>
    <m/>
    <m/>
    <n v="0"/>
    <m/>
    <m/>
    <m/>
    <m/>
    <m/>
    <m/>
    <m/>
    <m/>
    <m/>
  </r>
  <r>
    <n v="8416"/>
    <d v="2021-05-17T00:00:00"/>
    <n v="5"/>
    <x v="1"/>
    <s v="Mark Gerner1"/>
    <s v="Sr. Director - Data Science, Omni-Channel "/>
    <s v="Keurig Dr Pepper Inc."/>
    <x v="15"/>
    <m/>
    <m/>
    <s v="Ramla's"/>
    <s v="No inmail sent"/>
    <x v="1"/>
    <m/>
    <m/>
    <n v="0"/>
    <m/>
    <m/>
    <m/>
    <m/>
    <m/>
    <m/>
    <m/>
    <m/>
    <m/>
  </r>
  <r>
    <n v="8417"/>
    <d v="2021-05-17T00:00:00"/>
    <n v="5"/>
    <x v="1"/>
    <s v="Rongan J."/>
    <s v="Analyst, Advanced Analytics and Insights  "/>
    <s v="Wayfair"/>
    <x v="15"/>
    <m/>
    <m/>
    <s v="Ramla's"/>
    <s v="No inmail sent"/>
    <x v="1"/>
    <m/>
    <m/>
    <n v="0"/>
    <m/>
    <m/>
    <m/>
    <m/>
    <m/>
    <m/>
    <m/>
    <m/>
    <m/>
  </r>
  <r>
    <n v="8418"/>
    <d v="2021-05-17T00:00:00"/>
    <n v="5"/>
    <x v="1"/>
    <s v="Margaret Pierson"/>
    <s v="Associate Director, Data Science "/>
    <s v="Wayfair"/>
    <x v="15"/>
    <m/>
    <m/>
    <s v="Ramla's"/>
    <s v="No inmail sent"/>
    <x v="1"/>
    <m/>
    <m/>
    <n v="0"/>
    <m/>
    <m/>
    <m/>
    <m/>
    <m/>
    <m/>
    <m/>
    <m/>
    <m/>
  </r>
  <r>
    <n v="8419"/>
    <d v="2021-05-17T00:00:00"/>
    <n v="5"/>
    <x v="1"/>
    <s v="Taryn Price"/>
    <s v="Associate Director "/>
    <s v="Wayfair"/>
    <x v="15"/>
    <m/>
    <m/>
    <s v="Ramla's"/>
    <s v="No inmail sent"/>
    <x v="1"/>
    <m/>
    <m/>
    <n v="0"/>
    <m/>
    <m/>
    <m/>
    <m/>
    <m/>
    <m/>
    <m/>
    <m/>
    <m/>
  </r>
  <r>
    <n v="8420"/>
    <d v="2021-05-17T00:00:00"/>
    <n v="5"/>
    <x v="1"/>
    <s v="Dr. Veronica Bloom"/>
    <s v="Director, Data Science"/>
    <s v="Charter Communications"/>
    <x v="16"/>
    <s v="America"/>
    <s v="Denver"/>
    <s v="Ramla's"/>
    <s v="No inmail sent"/>
    <x v="1"/>
    <m/>
    <m/>
    <n v="0"/>
    <m/>
    <m/>
    <m/>
    <m/>
    <m/>
    <m/>
    <m/>
    <m/>
    <m/>
  </r>
  <r>
    <n v="8421"/>
    <d v="2021-05-17T00:00:00"/>
    <n v="5"/>
    <x v="1"/>
    <s v="Nishant Sharma"/>
    <s v="Senior Director, Data Science"/>
    <s v="Charter Communications"/>
    <x v="16"/>
    <s v="America"/>
    <s v="North Carolina"/>
    <s v="Ramla's"/>
    <s v="No inmail sent"/>
    <x v="1"/>
    <m/>
    <m/>
    <n v="0"/>
    <m/>
    <m/>
    <m/>
    <m/>
    <m/>
    <m/>
    <m/>
    <m/>
    <m/>
  </r>
  <r>
    <n v="8422"/>
    <d v="2021-05-17T00:00:00"/>
    <n v="5"/>
    <x v="1"/>
    <s v="Shang Zhao"/>
    <s v="Director, Data Science"/>
    <s v="Charter Communications"/>
    <x v="16"/>
    <m/>
    <m/>
    <s v="Ramla's"/>
    <s v="No inmail sent"/>
    <x v="1"/>
    <m/>
    <m/>
    <n v="0"/>
    <m/>
    <m/>
    <m/>
    <m/>
    <m/>
    <m/>
    <m/>
    <m/>
    <m/>
  </r>
  <r>
    <n v="8423"/>
    <d v="2021-05-17T00:00:00"/>
    <n v="5"/>
    <x v="1"/>
    <s v="Guangming Zhang"/>
    <s v="Director Of Data Services "/>
    <s v="Charter Communications"/>
    <x v="16"/>
    <m/>
    <m/>
    <s v="Ramla's"/>
    <s v="No inmail sent"/>
    <x v="1"/>
    <m/>
    <m/>
    <n v="0"/>
    <m/>
    <m/>
    <m/>
    <m/>
    <m/>
    <m/>
    <m/>
    <m/>
    <m/>
  </r>
  <r>
    <n v="8424"/>
    <d v="2021-04-22T00:00:00"/>
    <n v="4"/>
    <x v="2"/>
    <s v="Erin Mahoney Korous"/>
    <s v="Sr. Director, Marketing Insights and Development  "/>
    <s v="True Value Company"/>
    <x v="0"/>
    <s v="America"/>
    <s v="Illinois"/>
    <s v="Ramla's"/>
    <s v="No inmail sent"/>
    <x v="1"/>
    <m/>
    <m/>
    <n v="0"/>
    <m/>
    <m/>
    <m/>
    <m/>
    <m/>
    <m/>
    <m/>
    <m/>
    <m/>
  </r>
  <r>
    <n v="8425"/>
    <d v="2021-04-22T00:00:00"/>
    <n v="4"/>
    <x v="2"/>
    <s v="Margo Wolfer"/>
    <s v="Marketing and Customer Insights Manager "/>
    <s v="JCPenney"/>
    <x v="0"/>
    <s v="America"/>
    <s v="Texas"/>
    <s v="Ramla's"/>
    <s v="No inmail sent"/>
    <x v="1"/>
    <m/>
    <m/>
    <n v="0"/>
    <m/>
    <m/>
    <m/>
    <m/>
    <m/>
    <m/>
    <m/>
    <m/>
    <m/>
  </r>
  <r>
    <n v="8426"/>
    <d v="2021-04-22T00:00:00"/>
    <n v="4"/>
    <x v="2"/>
    <s v="Laura (."/>
    <s v="Advanced Analytics &amp; Insights"/>
    <s v="Wayfair"/>
    <x v="0"/>
    <s v="America"/>
    <s v="Boston"/>
    <s v="Ramla's"/>
    <s v="No inmail sent"/>
    <x v="1"/>
    <m/>
    <m/>
    <n v="0"/>
    <m/>
    <m/>
    <m/>
    <m/>
    <m/>
    <m/>
    <m/>
    <m/>
    <m/>
  </r>
  <r>
    <n v="8427"/>
    <d v="2021-04-22T00:00:00"/>
    <n v="4"/>
    <x v="2"/>
    <s v="Gaby Aiguesvives"/>
    <s v="SVP, Marketing Strategy, Loyalty and Analytics"/>
    <s v="Sat Saks Fifth Avenue"/>
    <x v="0"/>
    <s v="America"/>
    <s v="New York"/>
    <s v="Ramla's"/>
    <s v="No inmail sent"/>
    <x v="0"/>
    <d v="2021-09-29T00:00:00"/>
    <d v="2021-10-14T00:00:00"/>
    <n v="10"/>
    <m/>
    <m/>
    <m/>
    <m/>
    <m/>
    <m/>
    <m/>
    <m/>
    <m/>
  </r>
  <r>
    <n v="8428"/>
    <d v="2021-04-22T00:00:00"/>
    <n v="4"/>
    <x v="2"/>
    <s v="Dominika (Legatova) Matthews"/>
    <s v="Digital Marketing &amp; Analytics Manager"/>
    <s v="Albertsons Companies"/>
    <x v="0"/>
    <s v="America"/>
    <s v="Boston"/>
    <s v="Ramla's"/>
    <s v="No inmail sent"/>
    <x v="1"/>
    <m/>
    <m/>
    <n v="0"/>
    <m/>
    <m/>
    <m/>
    <m/>
    <m/>
    <m/>
    <m/>
    <m/>
    <m/>
  </r>
  <r>
    <n v="8429"/>
    <d v="2021-05-17T00:00:00"/>
    <n v="5"/>
    <x v="2"/>
    <s v="Bryan Young"/>
    <s v="Senior Associate Brand Manager, Halloween"/>
    <s v="The Hershey Company"/>
    <x v="3"/>
    <s v="America"/>
    <s v="Pennsylvania"/>
    <s v="Ramla's"/>
    <s v="No inmail sent"/>
    <x v="0"/>
    <d v="2021-06-01T00:00:00"/>
    <d v="2021-09-09T00:00:00"/>
    <n v="9"/>
    <n v="1"/>
    <n v="188"/>
    <m/>
    <m/>
    <m/>
    <m/>
    <m/>
    <m/>
    <m/>
  </r>
  <r>
    <n v="8430"/>
    <d v="2021-05-17T00:00:00"/>
    <n v="5"/>
    <x v="2"/>
    <s v="Elizabeth (Olshevski) Russ"/>
    <s v="Senior Manager, Integrated Media"/>
    <s v="The Hershey Company"/>
    <x v="3"/>
    <s v="America"/>
    <s v="New Jersey"/>
    <s v="Personal"/>
    <s v="No inmail sent"/>
    <x v="1"/>
    <m/>
    <m/>
    <n v="0"/>
    <m/>
    <m/>
    <m/>
    <m/>
    <m/>
    <m/>
    <m/>
    <m/>
    <m/>
  </r>
  <r>
    <n v="8431"/>
    <d v="2021-05-17T00:00:00"/>
    <n v="5"/>
    <x v="2"/>
    <s v="David McNabb"/>
    <s v="Senior Director Brand Strategy"/>
    <s v="Adidas"/>
    <x v="3"/>
    <s v="America"/>
    <s v="Oregon"/>
    <s v="Ramla's"/>
    <s v="No inmail sent"/>
    <x v="0"/>
    <d v="2021-06-15T00:00:00"/>
    <d v="2021-07-08T00:00:00"/>
    <n v="7"/>
    <m/>
    <m/>
    <m/>
    <m/>
    <m/>
    <m/>
    <m/>
    <m/>
    <m/>
  </r>
  <r>
    <n v="8432"/>
    <d v="2021-05-17T00:00:00"/>
    <n v="5"/>
    <x v="0"/>
    <s v="Thomas Childs"/>
    <s v="Head of Commercial Finance"/>
    <s v="British American Tobacco"/>
    <x v="3"/>
    <s v="Europe"/>
    <s v="Switzerland"/>
    <s v="Ramla's"/>
    <s v="No inmail sent"/>
    <x v="1"/>
    <m/>
    <m/>
    <n v="0"/>
    <m/>
    <m/>
    <m/>
    <m/>
    <m/>
    <m/>
    <m/>
    <m/>
    <m/>
  </r>
  <r>
    <n v="8433"/>
    <d v="2021-05-17T00:00:00"/>
    <n v="5"/>
    <x v="2"/>
    <s v="Christa McNeill"/>
    <s v="Business Analysis Manager"/>
    <s v="Nestlé Starbucks"/>
    <x v="3"/>
    <s v="America"/>
    <s v="Washington"/>
    <s v="Ramla's"/>
    <s v="No inmail sent"/>
    <x v="0"/>
    <d v="2021-06-01T00:00:00"/>
    <d v="2021-09-09T00:00:00"/>
    <n v="9"/>
    <n v="1"/>
    <n v="188"/>
    <m/>
    <m/>
    <m/>
    <m/>
    <m/>
    <m/>
    <m/>
  </r>
  <r>
    <n v="8434"/>
    <d v="2021-05-17T00:00:00"/>
    <n v="5"/>
    <x v="2"/>
    <s v="Bikramjeet S."/>
    <s v="Chief Marketing Officer"/>
    <s v="Northern Heritage Inc"/>
    <x v="15"/>
    <s v="America"/>
    <s v="Canada "/>
    <s v="Ramla's"/>
    <s v="No inmail sent"/>
    <x v="1"/>
    <m/>
    <m/>
    <n v="0"/>
    <m/>
    <m/>
    <m/>
    <m/>
    <m/>
    <m/>
    <m/>
    <m/>
    <m/>
  </r>
  <r>
    <n v="8435"/>
    <d v="2021-05-17T00:00:00"/>
    <n v="5"/>
    <x v="2"/>
    <s v="Jonathan Abejuela"/>
    <s v="Category Development Manager"/>
    <s v="Wells Enterprises"/>
    <x v="3"/>
    <s v="America"/>
    <s v="Illinois"/>
    <s v="Ramla's"/>
    <s v="No inmail sent"/>
    <x v="1"/>
    <m/>
    <m/>
    <n v="0"/>
    <m/>
    <m/>
    <m/>
    <m/>
    <m/>
    <m/>
    <m/>
    <m/>
    <m/>
  </r>
  <r>
    <n v="8436"/>
    <d v="2021-05-17T00:00:00"/>
    <n v="5"/>
    <x v="2"/>
    <s v="Kaci Levorsen"/>
    <s v="Senior Associate Brand Manager"/>
    <s v="Crystal Farms Dairy Company"/>
    <x v="3"/>
    <s v="America"/>
    <s v="Minnesota"/>
    <s v="Ramla's"/>
    <s v="No inmail sent"/>
    <x v="1"/>
    <m/>
    <m/>
    <n v="0"/>
    <m/>
    <m/>
    <m/>
    <m/>
    <m/>
    <m/>
    <m/>
    <m/>
    <m/>
  </r>
  <r>
    <n v="8437"/>
    <d v="2021-05-17T00:00:00"/>
    <n v="5"/>
    <x v="2"/>
    <s v="Amy Hromatka"/>
    <s v="Associate Brand Manager - Cereal"/>
    <s v="General Mills"/>
    <x v="3"/>
    <s v="America"/>
    <s v="Minnesota"/>
    <s v="Ramla's"/>
    <s v="No inmail sent"/>
    <x v="1"/>
    <m/>
    <m/>
    <n v="0"/>
    <m/>
    <m/>
    <m/>
    <m/>
    <m/>
    <m/>
    <m/>
    <m/>
    <m/>
  </r>
  <r>
    <n v="8438"/>
    <d v="2021-05-17T00:00:00"/>
    <n v="5"/>
    <x v="2"/>
    <s v="Rachel Mooreland"/>
    <s v="Brand Manager"/>
    <s v="Tyson Foods"/>
    <x v="3"/>
    <s v="America"/>
    <s v="Illinois"/>
    <s v="Ramla's"/>
    <s v="No inmail sent"/>
    <x v="1"/>
    <m/>
    <m/>
    <n v="0"/>
    <m/>
    <m/>
    <m/>
    <m/>
    <m/>
    <m/>
    <m/>
    <m/>
    <m/>
  </r>
  <r>
    <n v="8439"/>
    <d v="2021-05-17T00:00:00"/>
    <n v="5"/>
    <x v="2"/>
    <s v="Joseph Eiger"/>
    <s v="Senior Vice President"/>
    <s v="GMPC"/>
    <x v="3"/>
    <s v="America"/>
    <s v="California"/>
    <s v="Ramla's"/>
    <s v="No inmail sent"/>
    <x v="1"/>
    <m/>
    <m/>
    <n v="0"/>
    <m/>
    <m/>
    <m/>
    <m/>
    <m/>
    <m/>
    <m/>
    <m/>
    <m/>
  </r>
  <r>
    <n v="8440"/>
    <d v="2021-05-17T00:00:00"/>
    <n v="5"/>
    <x v="2"/>
    <s v="Sandhan Borgohain"/>
    <s v="Customer Insights Analyst"/>
    <s v="Procter &amp; Gamble"/>
    <x v="3"/>
    <s v="Europe"/>
    <s v="France"/>
    <s v="Ramla's"/>
    <s v="No inmail sent"/>
    <x v="1"/>
    <m/>
    <m/>
    <n v="0"/>
    <m/>
    <m/>
    <m/>
    <m/>
    <m/>
    <m/>
    <m/>
    <m/>
    <m/>
  </r>
  <r>
    <n v="8441"/>
    <d v="2021-05-17T00:00:00"/>
    <n v="5"/>
    <x v="2"/>
    <s v="Natalie Martin"/>
    <s v="Business intelligence Analyst"/>
    <s v="Tesco"/>
    <x v="0"/>
    <s v="Europe"/>
    <s v="United Kingdom"/>
    <s v="Ramla's"/>
    <s v="No inmail sent"/>
    <x v="1"/>
    <m/>
    <m/>
    <n v="0"/>
    <m/>
    <m/>
    <m/>
    <m/>
    <m/>
    <m/>
    <m/>
    <m/>
    <m/>
  </r>
  <r>
    <n v="8442"/>
    <d v="2021-05-17T00:00:00"/>
    <n v="5"/>
    <x v="2"/>
    <s v="Dan Williard"/>
    <s v="Brand Manager - Kit Kat and PayDay"/>
    <s v="The Hershey Company"/>
    <x v="3"/>
    <s v="America"/>
    <s v="Pennsylvania"/>
    <s v="Ramla's"/>
    <s v="No inmail sent"/>
    <x v="1"/>
    <m/>
    <m/>
    <n v="0"/>
    <m/>
    <m/>
    <m/>
    <m/>
    <m/>
    <m/>
    <m/>
    <m/>
    <m/>
  </r>
  <r>
    <n v="8443"/>
    <d v="2021-05-17T00:00:00"/>
    <n v="5"/>
    <x v="2"/>
    <s v="David Feldmaier"/>
    <s v="Business Analyst"/>
    <s v="Anheuser-Busch"/>
    <x v="3"/>
    <s v="America"/>
    <s v="Missouri"/>
    <s v="Ramla's"/>
    <s v="No inmail sent"/>
    <x v="1"/>
    <m/>
    <m/>
    <n v="0"/>
    <m/>
    <m/>
    <m/>
    <m/>
    <m/>
    <m/>
    <m/>
    <m/>
    <m/>
  </r>
  <r>
    <n v="8444"/>
    <d v="2021-05-17T00:00:00"/>
    <n v="5"/>
    <x v="2"/>
    <s v="Landin Woodin"/>
    <s v="Director of Portfolio Strategy"/>
    <s v="Mid America Pet Food"/>
    <x v="3"/>
    <s v="America"/>
    <s v="Colorado"/>
    <s v="Ramla's"/>
    <s v="No inmail sent"/>
    <x v="1"/>
    <m/>
    <m/>
    <n v="0"/>
    <m/>
    <m/>
    <m/>
    <m/>
    <m/>
    <m/>
    <m/>
    <m/>
    <m/>
  </r>
  <r>
    <n v="8445"/>
    <d v="2021-05-17T00:00:00"/>
    <n v="5"/>
    <x v="2"/>
    <s v="Aileen Tse Matharu"/>
    <s v="Global Director"/>
    <s v="Anheuser-Busch InBev"/>
    <x v="3"/>
    <s v="America"/>
    <s v="New York"/>
    <s v="Ramla's"/>
    <s v="No inmail sent"/>
    <x v="1"/>
    <m/>
    <m/>
    <n v="0"/>
    <m/>
    <m/>
    <m/>
    <m/>
    <m/>
    <m/>
    <m/>
    <m/>
    <m/>
  </r>
  <r>
    <n v="8446"/>
    <d v="2021-05-17T00:00:00"/>
    <n v="5"/>
    <x v="2"/>
    <s v="Salima Lalani"/>
    <s v="Sr. Associate Brand Manager, Mars Ice Cream"/>
    <s v="Mars"/>
    <x v="3"/>
    <s v="America"/>
    <s v="Illinois"/>
    <s v="Ramla's"/>
    <s v="No inmail sent"/>
    <x v="1"/>
    <m/>
    <m/>
    <n v="0"/>
    <m/>
    <m/>
    <m/>
    <m/>
    <m/>
    <m/>
    <m/>
    <m/>
    <m/>
  </r>
  <r>
    <n v="8447"/>
    <d v="2021-05-18T00:00:00"/>
    <n v="5"/>
    <x v="2"/>
    <s v="Julia Bloom"/>
    <s v="Director of Data Science, Safe Haven"/>
    <s v="LiveRamp"/>
    <x v="5"/>
    <s v="America"/>
    <s v="Illinois"/>
    <s v="Ramla's"/>
    <s v="No inmail sent"/>
    <x v="0"/>
    <d v="2021-05-18T00:00:00"/>
    <d v="2021-05-20T00:00:00"/>
    <n v="5"/>
    <m/>
    <m/>
    <s v="Negative"/>
    <m/>
    <m/>
    <m/>
    <m/>
    <m/>
    <s v="Not involved with MMM"/>
  </r>
  <r>
    <n v="8448"/>
    <d v="2021-05-18T00:00:00"/>
    <n v="5"/>
    <x v="3"/>
    <s v="Shambavi Asuri"/>
    <s v="Global Head Of Analytics, Craft and Specialties"/>
    <s v="ZX Ventures"/>
    <x v="3"/>
    <s v="America"/>
    <s v="New York"/>
    <s v="Ramla's"/>
    <s v="No inmail sent"/>
    <x v="0"/>
    <d v="2021-05-20T00:00:00"/>
    <d v="2022-02-21T00:00:00"/>
    <n v="2"/>
    <m/>
    <m/>
    <m/>
    <m/>
    <m/>
    <m/>
    <m/>
    <m/>
    <m/>
  </r>
  <r>
    <n v="8449"/>
    <d v="2021-05-18T00:00:00"/>
    <n v="5"/>
    <x v="3"/>
    <s v="Shaji Obeidullah"/>
    <s v="Principal - Data Strategy &amp; Effectiveness"/>
    <s v="IAG"/>
    <x v="14"/>
    <s v="Australia"/>
    <s v="Australia"/>
    <s v="Ramla's"/>
    <s v="No inmail sent"/>
    <x v="0"/>
    <d v="2021-05-24T00:00:00"/>
    <d v="2022-02-21T00:00:00"/>
    <n v="2"/>
    <m/>
    <m/>
    <m/>
    <m/>
    <m/>
    <m/>
    <m/>
    <m/>
    <m/>
  </r>
  <r>
    <n v="8450"/>
    <d v="2021-05-18T00:00:00"/>
    <n v="5"/>
    <x v="3"/>
    <s v="David Zucker"/>
    <s v="CMO and SVP Ecommerce"/>
    <s v="Perdue Farms"/>
    <x v="3"/>
    <s v="America"/>
    <s v="Washington"/>
    <s v="Ramla's"/>
    <s v="No inmail sent"/>
    <x v="0"/>
    <d v="2021-05-20T00:00:00"/>
    <d v="2021-11-04T00:00:00"/>
    <n v="11"/>
    <m/>
    <m/>
    <s v="Neutral"/>
    <d v="2021-11-04T00:00:00"/>
    <m/>
    <m/>
    <m/>
    <m/>
    <m/>
  </r>
  <r>
    <n v="8451"/>
    <d v="2021-05-18T00:00:00"/>
    <n v="5"/>
    <x v="2"/>
    <s v="Lei Zhong"/>
    <s v="Performance Marketing Analytics"/>
    <s v=" Ad Council"/>
    <x v="1"/>
    <s v="America"/>
    <s v="New York"/>
    <s v="Ramla's"/>
    <s v="No inmail sent"/>
    <x v="0"/>
    <m/>
    <m/>
    <n v="0"/>
    <m/>
    <m/>
    <m/>
    <m/>
    <m/>
    <m/>
    <m/>
    <m/>
    <s v="Do not approach already a client"/>
  </r>
  <r>
    <n v="8452"/>
    <d v="2021-04-22T00:00:00"/>
    <n v="4"/>
    <x v="2"/>
    <s v="Michael Wallach"/>
    <s v="SVP, Head of Performance Marketing and Analytics"/>
    <s v="Atlantic Union Bank"/>
    <x v="10"/>
    <s v="America"/>
    <s v="Virginia "/>
    <s v="Ramla's"/>
    <s v="9/20/21"/>
    <x v="1"/>
    <m/>
    <m/>
    <n v="0"/>
    <m/>
    <m/>
    <m/>
    <m/>
    <m/>
    <m/>
    <m/>
    <m/>
    <m/>
  </r>
  <r>
    <n v="8453"/>
    <d v="2021-05-18T00:00:00"/>
    <n v="5"/>
    <x v="2"/>
    <s v="Viktor Zhytnyk"/>
    <s v="Head of Marketing Technology &amp; Web Analytics Department"/>
    <s v="Wargaming"/>
    <x v="7"/>
    <s v="Europe"/>
    <s v="Ukraine"/>
    <s v="Ramla's"/>
    <s v="No inmail sent"/>
    <x v="0"/>
    <d v="2021-05-18T00:00:00"/>
    <d v="2021-07-15T00:00:00"/>
    <n v="7"/>
    <m/>
    <m/>
    <m/>
    <m/>
    <m/>
    <m/>
    <m/>
    <m/>
    <m/>
  </r>
  <r>
    <n v="8454"/>
    <d v="2021-04-22T00:00:00"/>
    <n v="4"/>
    <x v="2"/>
    <s v="Matthew Seymour"/>
    <s v="Head of Marketing, Process Analytics Division"/>
    <s v=" Mettler-Toledo International"/>
    <x v="0"/>
    <s v="America"/>
    <s v="Ohio"/>
    <s v="Ramla's"/>
    <s v="No inmail sent"/>
    <x v="1"/>
    <m/>
    <m/>
    <n v="0"/>
    <m/>
    <m/>
    <m/>
    <m/>
    <m/>
    <m/>
    <m/>
    <m/>
    <m/>
  </r>
  <r>
    <n v="8455"/>
    <d v="2021-04-22T00:00:00"/>
    <n v="4"/>
    <x v="2"/>
    <s v="Yaakov Mayerhoff"/>
    <s v="Senior Performance Marketing and Analytics Specialist"/>
    <s v="EXPRESS"/>
    <x v="0"/>
    <s v="America"/>
    <s v="Ohio"/>
    <s v="Ramla's"/>
    <s v="No inmail sent"/>
    <x v="0"/>
    <m/>
    <d v="2021-10-25T00:00:00"/>
    <n v="10"/>
    <m/>
    <m/>
    <s v="Negative"/>
    <m/>
    <m/>
    <m/>
    <m/>
    <m/>
    <m/>
  </r>
  <r>
    <n v="8456"/>
    <d v="2021-05-18T00:00:00"/>
    <n v="5"/>
    <x v="2"/>
    <s v="Subrat Pati"/>
    <s v="Senior Associate (Quantitative Modeling - Marketing)"/>
    <s v="JPMorgan Chase &amp; Co."/>
    <x v="10"/>
    <s v="Asia"/>
    <s v="India"/>
    <s v="Ramla's"/>
    <s v="No inmail sent"/>
    <x v="0"/>
    <d v="2021-05-18T00:00:00"/>
    <d v="2021-07-15T00:00:00"/>
    <n v="7"/>
    <m/>
    <m/>
    <s v="Neutral"/>
    <m/>
    <m/>
    <m/>
    <m/>
    <m/>
    <s v="Said they have an MTA problem and already have an MMM tool"/>
  </r>
  <r>
    <n v="8457"/>
    <d v="2021-04-22T00:00:00"/>
    <n v="4"/>
    <x v="2"/>
    <s v="David Emery "/>
    <s v="Sr. Analyst, Performance Media"/>
    <s v="EXPRESS"/>
    <x v="0"/>
    <s v="America"/>
    <s v="Michigan"/>
    <s v="Ramla's"/>
    <s v="No inmail sent"/>
    <x v="1"/>
    <m/>
    <m/>
    <n v="0"/>
    <m/>
    <m/>
    <m/>
    <m/>
    <m/>
    <m/>
    <m/>
    <m/>
    <m/>
  </r>
  <r>
    <n v="8458"/>
    <d v="2021-04-22T00:00:00"/>
    <n v="4"/>
    <x v="2"/>
    <s v="Alan Lin "/>
    <s v="AVP, Performance Marketing"/>
    <s v="Safelite AutoGlass"/>
    <x v="8"/>
    <s v="America"/>
    <s v="Ohio"/>
    <s v="Ramla's"/>
    <s v="No inmail sent"/>
    <x v="1"/>
    <m/>
    <m/>
    <n v="0"/>
    <m/>
    <m/>
    <m/>
    <m/>
    <m/>
    <m/>
    <m/>
    <m/>
    <m/>
  </r>
  <r>
    <n v="8459"/>
    <d v="2021-05-18T00:00:00"/>
    <n v="5"/>
    <x v="2"/>
    <s v="Corliss Y. Collier"/>
    <s v="Principal, Marketing Measurement &amp; Business Insights"/>
    <s v="Amazon"/>
    <x v="4"/>
    <s v="America"/>
    <s v="Atlanta"/>
    <s v="Ramla's"/>
    <s v="No inmail sent"/>
    <x v="0"/>
    <d v="2021-05-21T00:00:00"/>
    <d v="2021-07-08T00:00:00"/>
    <n v="7"/>
    <m/>
    <m/>
    <m/>
    <m/>
    <m/>
    <m/>
    <m/>
    <m/>
    <m/>
  </r>
  <r>
    <n v="8460"/>
    <d v="2021-04-22T00:00:00"/>
    <n v="4"/>
    <x v="2"/>
    <s v="John Gaughan "/>
    <s v="Head Of E-commerce"/>
    <s v="IPP - Independent Pet Partners"/>
    <x v="0"/>
    <s v="America"/>
    <s v="Minneapolis"/>
    <s v="Ramla's"/>
    <s v="No inmail sent"/>
    <x v="1"/>
    <m/>
    <m/>
    <n v="0"/>
    <m/>
    <m/>
    <m/>
    <m/>
    <m/>
    <m/>
    <m/>
    <m/>
    <m/>
  </r>
  <r>
    <n v="8461"/>
    <d v="2021-04-22T00:00:00"/>
    <n v="4"/>
    <x v="2"/>
    <s v="Steve Turner"/>
    <s v="Managing Director, Head of Data, Analytics, Insights, and Marketing Technology"/>
    <s v="Bank of America"/>
    <x v="10"/>
    <s v="America"/>
    <s v="Illinois"/>
    <s v="Ramla's"/>
    <s v="No inmail sent"/>
    <x v="1"/>
    <m/>
    <m/>
    <n v="0"/>
    <m/>
    <m/>
    <m/>
    <m/>
    <m/>
    <m/>
    <m/>
    <m/>
    <m/>
  </r>
  <r>
    <n v="8462"/>
    <d v="2021-04-22T00:00:00"/>
    <n v="4"/>
    <x v="2"/>
    <s v="Vikrant Sharma"/>
    <s v="Sr Manager, Ecommerce Strategy and Analytics"/>
    <s v=" Samsung Electronics America"/>
    <x v="7"/>
    <s v="America"/>
    <s v="Seattle"/>
    <s v="Ramla's"/>
    <s v="No inmail sent"/>
    <x v="1"/>
    <m/>
    <m/>
    <n v="0"/>
    <m/>
    <m/>
    <m/>
    <m/>
    <m/>
    <m/>
    <m/>
    <m/>
    <m/>
  </r>
  <r>
    <n v="8463"/>
    <d v="2021-04-22T00:00:00"/>
    <n v="4"/>
    <x v="2"/>
    <s v="Grant Olson"/>
    <s v="Senior Manager, Marketing Measurement"/>
    <s v="Target"/>
    <x v="0"/>
    <s v="America"/>
    <s v="Minnesota"/>
    <s v="Ramla's"/>
    <s v="No inmail sent"/>
    <x v="1"/>
    <m/>
    <m/>
    <n v="0"/>
    <m/>
    <m/>
    <m/>
    <m/>
    <m/>
    <m/>
    <m/>
    <m/>
    <m/>
  </r>
  <r>
    <n v="8464"/>
    <d v="2021-05-18T00:00:00"/>
    <n v="5"/>
    <x v="2"/>
    <s v="Dinoy Alamsyah"/>
    <s v="Media Manager"/>
    <s v="Unilever"/>
    <x v="3"/>
    <s v="Asia"/>
    <s v="Indonesia"/>
    <s v="Ramla's"/>
    <s v="No inmail sent"/>
    <x v="0"/>
    <d v="2021-05-18T00:00:00"/>
    <d v="2021-05-20T00:00:00"/>
    <n v="5"/>
    <m/>
    <m/>
    <s v="Negative"/>
    <m/>
    <m/>
    <m/>
    <m/>
    <m/>
    <s v="Not the right person"/>
  </r>
  <r>
    <n v="8465"/>
    <d v="2021-05-18T00:00:00"/>
    <n v="5"/>
    <x v="2"/>
    <s v="Ketan Doshi"/>
    <s v="Senior Manager (Measurement &amp; Digital Analytics)"/>
    <s v="Tommy Hilfiger"/>
    <x v="0"/>
    <s v="Europe"/>
    <s v="United Kingdom"/>
    <s v="Ramla's"/>
    <s v="No inmail sent"/>
    <x v="0"/>
    <d v="2021-05-18T00:00:00"/>
    <d v="2021-05-20T00:00:00"/>
    <n v="5"/>
    <m/>
    <m/>
    <s v="Neutral"/>
    <m/>
    <m/>
    <m/>
    <m/>
    <m/>
    <s v="Right now we are not looking to work with anyone whilst we are in a recovery year. It will be after this that we may work with other companies / platforms going forward."/>
  </r>
  <r>
    <n v="8466"/>
    <d v="2021-04-22T00:00:00"/>
    <n v="4"/>
    <x v="2"/>
    <s v="Brian Tregillis"/>
    <s v="Marketing Analytics Manager"/>
    <s v="AustralianSuper"/>
    <x v="10"/>
    <s v="Australia"/>
    <s v="Melbourne"/>
    <s v="Ramla's"/>
    <s v="No inmail sent"/>
    <x v="1"/>
    <m/>
    <m/>
    <n v="0"/>
    <m/>
    <m/>
    <m/>
    <m/>
    <m/>
    <m/>
    <m/>
    <m/>
    <m/>
  </r>
  <r>
    <n v="8467"/>
    <d v="2021-04-23T00:00:00"/>
    <n v="4"/>
    <x v="2"/>
    <s v="Brian Best"/>
    <s v="SVP Digital (Digital Marketing, Digital Products and Digital Analytics)"/>
    <s v="Neighborly"/>
    <x v="3"/>
    <s v="America"/>
    <s v="Texas"/>
    <s v="Ramla's"/>
    <s v="No inmail sent"/>
    <x v="0"/>
    <d v="2021-04-27T00:00:00"/>
    <d v="2021-07-12T00:00:00"/>
    <n v="7"/>
    <m/>
    <m/>
    <m/>
    <m/>
    <m/>
    <m/>
    <m/>
    <m/>
    <m/>
  </r>
  <r>
    <n v="8468"/>
    <d v="2021-04-23T00:00:00"/>
    <n v="4"/>
    <x v="2"/>
    <s v="Nichan Najjarian"/>
    <s v="Senior Manager, Digital Marketing"/>
    <s v="Robert Half"/>
    <x v="2"/>
    <s v="America"/>
    <s v="San Francisco"/>
    <s v="Ramla's"/>
    <s v="No inmail sent"/>
    <x v="0"/>
    <d v="2021-04-26T00:00:00"/>
    <m/>
    <n v="0"/>
    <m/>
    <m/>
    <s v="Negative"/>
    <m/>
    <m/>
    <m/>
    <m/>
    <m/>
    <s v="Not the right person, referred us to Regan Sweeney"/>
  </r>
  <r>
    <n v="8469"/>
    <d v="2021-05-18T00:00:00"/>
    <n v="5"/>
    <x v="3"/>
    <s v="Hannah Fung"/>
    <s v="Marketing Director"/>
    <s v="Myant"/>
    <x v="13"/>
    <s v="America"/>
    <s v="Canada "/>
    <s v="Ramla's"/>
    <s v="No inmail sent"/>
    <x v="0"/>
    <d v="2021-05-20T00:00:00"/>
    <m/>
    <n v="0"/>
    <m/>
    <m/>
    <s v="Neutral"/>
    <d v="2021-05-21T00:00:00"/>
    <m/>
    <m/>
    <m/>
    <m/>
    <m/>
  </r>
  <r>
    <n v="8470"/>
    <d v="2021-05-18T00:00:00"/>
    <n v="5"/>
    <x v="3"/>
    <s v="Bryan Cherok"/>
    <s v="Associate Director Media &amp; Analytics"/>
    <s v="EP+Co"/>
    <x v="1"/>
    <s v="America"/>
    <s v="South Carolina"/>
    <s v="Ramla's"/>
    <s v="No inmail sent"/>
    <x v="0"/>
    <d v="2021-06-10T00:00:00"/>
    <d v="2022-01-28T00:00:00"/>
    <n v="1"/>
    <m/>
    <m/>
    <m/>
    <m/>
    <m/>
    <m/>
    <m/>
    <m/>
    <m/>
  </r>
  <r>
    <n v="8471"/>
    <d v="2021-04-23T00:00:00"/>
    <n v="4"/>
    <x v="2"/>
    <s v="Marie Welsh"/>
    <s v="Strategic Customer Insights &amp; Paid Media Analytics at Epsilon"/>
    <s v="Epsilon"/>
    <x v="1"/>
    <s v="America"/>
    <s v="California"/>
    <s v="Ramla's"/>
    <s v="No inmail sent"/>
    <x v="0"/>
    <d v="2021-04-26T00:00:00"/>
    <d v="2021-08-25T00:00:00"/>
    <n v="8"/>
    <m/>
    <m/>
    <m/>
    <m/>
    <m/>
    <m/>
    <m/>
    <m/>
    <m/>
  </r>
  <r>
    <n v="8472"/>
    <d v="2021-04-23T00:00:00"/>
    <n v="4"/>
    <x v="2"/>
    <s v="Harrison J. Smith"/>
    <s v="Consumer &amp; Market Intelligence, Manager - Marketing Mix"/>
    <s v="General Mills"/>
    <x v="3"/>
    <s v="America"/>
    <s v="Minnesota"/>
    <s v="Ramla's"/>
    <s v="No inmail sent"/>
    <x v="0"/>
    <d v="2021-04-26T00:00:00"/>
    <d v="2021-07-12T00:00:00"/>
    <n v="7"/>
    <m/>
    <m/>
    <m/>
    <m/>
    <m/>
    <m/>
    <m/>
    <m/>
    <m/>
  </r>
  <r>
    <n v="8473"/>
    <d v="2021-04-23T00:00:00"/>
    <n v="4"/>
    <x v="2"/>
    <s v="Jason Ksobiech"/>
    <s v="Director, Performance Marketing"/>
    <s v="HairClub"/>
    <x v="0"/>
    <s v="America"/>
    <s v="Florida"/>
    <s v="Ramla's"/>
    <s v="No inmail sent"/>
    <x v="0"/>
    <d v="2021-04-26T00:00:00"/>
    <d v="2021-08-25T00:00:00"/>
    <n v="8"/>
    <m/>
    <m/>
    <m/>
    <m/>
    <m/>
    <m/>
    <m/>
    <m/>
    <m/>
  </r>
  <r>
    <n v="8474"/>
    <d v="2021-04-23T00:00:00"/>
    <n v="4"/>
    <x v="2"/>
    <s v="Jared Miller"/>
    <s v="Director, Global eCommerce Analytics, Tagging, and Site Performance at Pandora"/>
    <s v="Pandora"/>
    <x v="0"/>
    <s v="America"/>
    <s v="Pennsylvania"/>
    <s v="Ramla's"/>
    <s v="No inmail sent"/>
    <x v="0"/>
    <d v="2021-04-26T00:00:00"/>
    <d v="2021-08-25T00:00:00"/>
    <n v="8"/>
    <m/>
    <m/>
    <m/>
    <m/>
    <m/>
    <m/>
    <m/>
    <m/>
    <m/>
  </r>
  <r>
    <n v="8475"/>
    <d v="2021-05-18T00:00:00"/>
    <n v="5"/>
    <x v="3"/>
    <s v="John Tomchek"/>
    <s v="Director Business Development"/>
    <s v="Kantar Consulting"/>
    <x v="5"/>
    <s v="America"/>
    <s v="New York"/>
    <s v="Ramla's"/>
    <s v="No inmail sent"/>
    <x v="0"/>
    <d v="2021-05-20T00:00:00"/>
    <d v="2021-09-13T00:00:00"/>
    <n v="9"/>
    <m/>
    <m/>
    <s v="Negative"/>
    <d v="2021-09-13T00:00:00"/>
    <m/>
    <m/>
    <m/>
    <m/>
    <m/>
  </r>
  <r>
    <n v="8476"/>
    <d v="2021-04-23T00:00:00"/>
    <n v="4"/>
    <x v="2"/>
    <s v="M. Rabie Sofany"/>
    <s v="Data Scientist"/>
    <s v="Telenor"/>
    <x v="16"/>
    <s v="Europe"/>
    <s v="Norway"/>
    <s v="Ramla's"/>
    <s v="No inmail sent"/>
    <x v="0"/>
    <d v="2021-04-27T00:00:00"/>
    <d v="2021-10-14T00:00:00"/>
    <n v="10"/>
    <m/>
    <m/>
    <m/>
    <m/>
    <m/>
    <m/>
    <m/>
    <m/>
    <m/>
  </r>
  <r>
    <n v="8477"/>
    <d v="2021-04-23T00:00:00"/>
    <n v="4"/>
    <x v="3"/>
    <s v="Marissa Jarratt"/>
    <s v="CMO"/>
    <s v="7-Eleven"/>
    <x v="0"/>
    <s v="America"/>
    <s v="Texas"/>
    <s v="Ramla's"/>
    <s v="No inmail sent"/>
    <x v="1"/>
    <m/>
    <m/>
    <n v="0"/>
    <m/>
    <m/>
    <m/>
    <m/>
    <m/>
    <m/>
    <m/>
    <m/>
    <m/>
  </r>
  <r>
    <n v="8478"/>
    <d v="2021-04-23T00:00:00"/>
    <n v="4"/>
    <x v="3"/>
    <s v="Michael Ledford"/>
    <s v="Director of Product Marketing"/>
    <s v="Whirlpool Corporation"/>
    <x v="3"/>
    <s v="America"/>
    <s v="Indiana"/>
    <s v="Ramla's"/>
    <s v="No inmail sent"/>
    <x v="1"/>
    <m/>
    <m/>
    <n v="0"/>
    <m/>
    <m/>
    <m/>
    <m/>
    <m/>
    <m/>
    <m/>
    <m/>
    <m/>
  </r>
  <r>
    <n v="8479"/>
    <d v="2021-05-18T00:00:00"/>
    <n v="5"/>
    <x v="3"/>
    <s v="Dmitry Tulba"/>
    <s v="Senior Global Strategy &amp; Insights Manager"/>
    <s v="William Grant &amp; Sons"/>
    <x v="3"/>
    <s v="Europe"/>
    <s v="United Kingdom"/>
    <s v="Ramla's"/>
    <s v="No inmail sent"/>
    <x v="0"/>
    <d v="2021-05-20T00:00:00"/>
    <d v="2021-10-12T00:00:00"/>
    <n v="10"/>
    <m/>
    <m/>
    <s v="Positive_FS"/>
    <d v="2021-06-04T00:00:00"/>
    <m/>
    <m/>
    <m/>
    <m/>
    <m/>
  </r>
  <r>
    <n v="8480"/>
    <d v="2021-04-23T00:00:00"/>
    <n v="4"/>
    <x v="3"/>
    <s v="Zhelyaz Kolyovski"/>
    <s v="Marketing Manager, Global Marketing"/>
    <s v="FICOSOTA "/>
    <x v="15"/>
    <s v="Europe"/>
    <s v="Bulgaria"/>
    <s v="Ramla's"/>
    <s v="No inmail sent"/>
    <x v="0"/>
    <d v="2021-05-10T00:00:00"/>
    <m/>
    <n v="0"/>
    <m/>
    <m/>
    <s v="Negative"/>
    <d v="2021-05-11T00:00:00"/>
    <m/>
    <m/>
    <m/>
    <m/>
    <m/>
  </r>
  <r>
    <n v="8481"/>
    <d v="2021-04-23T00:00:00"/>
    <n v="4"/>
    <x v="3"/>
    <s v="Paolo Cordella"/>
    <s v="Director, Principal Data Scientist"/>
    <s v="The Lego Group"/>
    <x v="3"/>
    <s v="Europe"/>
    <s v="United Kingdom"/>
    <s v="Ramla's"/>
    <s v="No inmail sent"/>
    <x v="1"/>
    <m/>
    <m/>
    <n v="0"/>
    <m/>
    <m/>
    <m/>
    <m/>
    <m/>
    <m/>
    <m/>
    <m/>
    <m/>
  </r>
  <r>
    <n v="8482"/>
    <d v="2021-04-23T00:00:00"/>
    <n v="4"/>
    <x v="3"/>
    <s v="Inna Cahnbley"/>
    <s v="Director Of Sustainability"/>
    <s v="Altia Plc"/>
    <x v="15"/>
    <s v="Europe"/>
    <s v="Sweden"/>
    <s v="Ramla's"/>
    <s v="No inmail sent"/>
    <x v="1"/>
    <m/>
    <m/>
    <n v="0"/>
    <m/>
    <m/>
    <m/>
    <m/>
    <m/>
    <m/>
    <m/>
    <m/>
    <m/>
  </r>
  <r>
    <n v="8483"/>
    <d v="2021-04-23T00:00:00"/>
    <n v="4"/>
    <x v="3"/>
    <s v="Yu Hu"/>
    <s v="Marketing Manager"/>
    <s v="McDonald's"/>
    <x v="0"/>
    <s v="Asia"/>
    <s v="China"/>
    <s v="Ramla's"/>
    <s v="No inmail sent"/>
    <x v="1"/>
    <m/>
    <m/>
    <n v="0"/>
    <m/>
    <m/>
    <m/>
    <m/>
    <m/>
    <m/>
    <m/>
    <m/>
    <m/>
  </r>
  <r>
    <n v="8484"/>
    <d v="2021-04-23T00:00:00"/>
    <n v="4"/>
    <x v="3"/>
    <s v="Aayush Khemka"/>
    <s v="Senior Manager, Data Science"/>
    <s v="Pepsico"/>
    <x v="3"/>
    <s v="America"/>
    <s v="Texas"/>
    <s v="Ramla's"/>
    <s v="No inmail sent"/>
    <x v="2"/>
    <m/>
    <m/>
    <n v="0"/>
    <m/>
    <m/>
    <m/>
    <m/>
    <s v="aayush.khemka@pepsico.com_x000a_ak@pepsico.com"/>
    <s v="Hunter / Sales QL"/>
    <s v="Bounced"/>
    <m/>
    <m/>
  </r>
  <r>
    <n v="8485"/>
    <d v="2021-05-18T00:00:00"/>
    <n v="5"/>
    <x v="0"/>
    <s v="Bethany Catron Evans"/>
    <s v="Senior Director, Marketing"/>
    <s v="The North Face, a VF Company"/>
    <x v="0"/>
    <s v="America"/>
    <s v="Colorado"/>
    <s v="Ramla's"/>
    <s v="No inmail sent"/>
    <x v="0"/>
    <d v="2021-05-26T00:00:00"/>
    <d v="2021-06-09T00:00:00"/>
    <n v="6"/>
    <n v="1"/>
    <m/>
    <s v="Negative"/>
    <d v="2021-06-09T00:00:00"/>
    <m/>
    <m/>
    <m/>
    <m/>
    <m/>
  </r>
  <r>
    <n v="8486"/>
    <d v="2021-04-23T00:00:00"/>
    <n v="4"/>
    <x v="3"/>
    <s v="Jude Calvillo 1"/>
    <s v="Data Science Manager"/>
    <s v="HP"/>
    <x v="3"/>
    <s v="America"/>
    <s v="San Francisco"/>
    <s v="Ramla's"/>
    <s v="No inmail sent"/>
    <x v="1"/>
    <m/>
    <m/>
    <n v="0"/>
    <m/>
    <m/>
    <m/>
    <m/>
    <m/>
    <m/>
    <m/>
    <m/>
    <m/>
  </r>
  <r>
    <n v="8487"/>
    <d v="2021-04-23T00:00:00"/>
    <n v="4"/>
    <x v="3"/>
    <s v="Stephanie Melikian"/>
    <s v="Group Insight Manager"/>
    <s v="Evergreen Garden Care"/>
    <x v="3"/>
    <s v="Europe"/>
    <s v="London"/>
    <s v="Ramla's"/>
    <s v="No inmail sent"/>
    <x v="1"/>
    <m/>
    <m/>
    <n v="0"/>
    <m/>
    <m/>
    <m/>
    <m/>
    <m/>
    <m/>
    <m/>
    <m/>
    <m/>
  </r>
  <r>
    <n v="8488"/>
    <d v="2021-04-23T00:00:00"/>
    <n v="4"/>
    <x v="3"/>
    <s v="Marion Marchenoir"/>
    <s v="Revenue Growth Manager"/>
    <s v="AlEn America "/>
    <x v="3"/>
    <s v="America"/>
    <s v="Texas"/>
    <s v="Ramla's"/>
    <s v="No inmail sent"/>
    <x v="1"/>
    <m/>
    <m/>
    <n v="0"/>
    <m/>
    <m/>
    <m/>
    <m/>
    <m/>
    <m/>
    <m/>
    <m/>
    <m/>
  </r>
  <r>
    <n v="8489"/>
    <d v="2021-04-23T00:00:00"/>
    <n v="4"/>
    <x v="3"/>
    <s v="Julian Cohen"/>
    <s v="Chief Innovation Officer"/>
    <s v="Canopy Growth Corporation "/>
    <x v="3"/>
    <s v="America"/>
    <s v="Chicago"/>
    <s v="Ramla's"/>
    <s v="No inmail sent"/>
    <x v="1"/>
    <m/>
    <m/>
    <n v="0"/>
    <m/>
    <m/>
    <m/>
    <m/>
    <m/>
    <m/>
    <m/>
    <m/>
    <m/>
  </r>
  <r>
    <n v="8490"/>
    <d v="2021-04-23T00:00:00"/>
    <n v="4"/>
    <x v="3"/>
    <s v="Sagar Balan"/>
    <s v="VP, CPG BU"/>
    <s v="Tredence Inc. "/>
    <x v="3"/>
    <s v="America"/>
    <s v="Washington"/>
    <s v="Ramla's"/>
    <s v="No inmail sent"/>
    <x v="1"/>
    <m/>
    <m/>
    <n v="0"/>
    <m/>
    <m/>
    <m/>
    <m/>
    <m/>
    <m/>
    <m/>
    <m/>
    <m/>
  </r>
  <r>
    <n v="8491"/>
    <d v="2021-04-23T00:00:00"/>
    <n v="4"/>
    <x v="3"/>
    <s v="Matias Lopez"/>
    <s v="Lead Data Scientist"/>
    <s v="Unilever"/>
    <x v="3"/>
    <s v="Europe"/>
    <s v="France"/>
    <s v="Ramla's"/>
    <s v="No inmail sent"/>
    <x v="1"/>
    <m/>
    <m/>
    <n v="0"/>
    <m/>
    <m/>
    <m/>
    <m/>
    <m/>
    <m/>
    <m/>
    <m/>
    <s v="Not Relevant"/>
  </r>
  <r>
    <n v="8492"/>
    <d v="2021-04-23T00:00:00"/>
    <n v="4"/>
    <x v="3"/>
    <s v="Maria Alejandra Apostoli"/>
    <s v="Head of Digital/eCommerce/IOT"/>
    <s v="P&amp;G"/>
    <x v="3"/>
    <s v="Europe"/>
    <s v="Switzerland"/>
    <s v="Ramla's"/>
    <s v="No inmail sent"/>
    <x v="1"/>
    <m/>
    <m/>
    <n v="0"/>
    <m/>
    <m/>
    <m/>
    <m/>
    <m/>
    <m/>
    <m/>
    <m/>
    <m/>
  </r>
  <r>
    <n v="8493"/>
    <d v="2021-05-18T00:00:00"/>
    <n v="5"/>
    <x v="0"/>
    <s v="Anna Papadopoulos"/>
    <s v="VP, Media and Sponsorships and Marketing Business Ethics Officer"/>
    <s v="Prudential Financial"/>
    <x v="10"/>
    <s v="America"/>
    <s v="New Jersey"/>
    <s v="Ramla's"/>
    <s v="No inmail sent"/>
    <x v="0"/>
    <d v="2021-05-26T00:00:00"/>
    <d v="2021-06-09T00:00:00"/>
    <n v="6"/>
    <n v="1"/>
    <n v="280"/>
    <m/>
    <m/>
    <m/>
    <m/>
    <m/>
    <m/>
    <m/>
  </r>
  <r>
    <n v="8494"/>
    <d v="2021-04-23T00:00:00"/>
    <n v="4"/>
    <x v="0"/>
    <s v="Brian Kennedy"/>
    <s v="Chief Operating Officer"/>
    <s v="Sundial Brands "/>
    <x v="3"/>
    <s v="America"/>
    <s v="New York"/>
    <s v="Ramla's"/>
    <s v="No inmail sent"/>
    <x v="0"/>
    <d v="2021-06-30T00:00:00"/>
    <d v="2021-07-29T00:00:00"/>
    <n v="7"/>
    <n v="1"/>
    <n v="230"/>
    <m/>
    <m/>
    <m/>
    <m/>
    <m/>
    <m/>
    <m/>
  </r>
  <r>
    <n v="8495"/>
    <d v="2021-04-23T00:00:00"/>
    <n v="4"/>
    <x v="3"/>
    <s v="Marianna Ananyeva"/>
    <s v="Head of Media Insights &amp; Analytics"/>
    <s v="PepsiCo"/>
    <x v="3"/>
    <s v="Europe"/>
    <s v="United Kingdom"/>
    <s v="Ramla's"/>
    <s v="No inmail sent"/>
    <x v="1"/>
    <m/>
    <m/>
    <n v="0"/>
    <m/>
    <m/>
    <m/>
    <m/>
    <s v="marianna.ananyeva@pepsico.com_x000a_ananyeva.m@pg.com"/>
    <m/>
    <m/>
    <m/>
    <s v="Prospected via email as well by Amal 07/24/20"/>
  </r>
  <r>
    <n v="8496"/>
    <d v="2021-05-18T00:00:00"/>
    <n v="5"/>
    <x v="0"/>
    <s v="Christopher Moss"/>
    <s v="Head of paid media and analytics"/>
    <s v="The Telegraph"/>
    <x v="1"/>
    <s v="Europe"/>
    <s v="United Kingdom"/>
    <s v="Ramla's"/>
    <s v="No inmail sent"/>
    <x v="0"/>
    <d v="2021-10-21T00:00:00"/>
    <m/>
    <n v="0"/>
    <m/>
    <m/>
    <m/>
    <m/>
    <m/>
    <m/>
    <m/>
    <m/>
    <m/>
  </r>
  <r>
    <n v="8497"/>
    <d v="2021-04-23T00:00:00"/>
    <n v="4"/>
    <x v="3"/>
    <s v="Josh Hawes"/>
    <s v="Division Demand Planner"/>
    <s v="General Mills"/>
    <x v="3"/>
    <s v="America"/>
    <s v="Minnesota"/>
    <s v="Ramla's"/>
    <s v="No inmail sent"/>
    <x v="1"/>
    <m/>
    <m/>
    <n v="0"/>
    <m/>
    <m/>
    <m/>
    <m/>
    <m/>
    <m/>
    <m/>
    <m/>
    <m/>
  </r>
  <r>
    <n v="8498"/>
    <d v="2021-04-23T00:00:00"/>
    <n v="4"/>
    <x v="3"/>
    <s v="Roberta Onorati"/>
    <s v="Key Account Manager Drugstore &amp; Shopper Marketing Manager"/>
    <s v="Unilever"/>
    <x v="3"/>
    <s v="Europe"/>
    <s v="Italy"/>
    <s v="Ramla's"/>
    <s v="No inmail sent"/>
    <x v="1"/>
    <m/>
    <m/>
    <n v="0"/>
    <m/>
    <m/>
    <m/>
    <m/>
    <m/>
    <m/>
    <m/>
    <m/>
    <m/>
  </r>
  <r>
    <n v="8499"/>
    <d v="2021-04-23T00:00:00"/>
    <n v="4"/>
    <x v="3"/>
    <s v="Tracy Nguyen"/>
    <s v="Director, Category Development"/>
    <s v="Anheuser-Busch InBev "/>
    <x v="3"/>
    <s v="America"/>
    <s v="New York"/>
    <s v="Ramla's"/>
    <s v="No inmail sent"/>
    <x v="1"/>
    <m/>
    <m/>
    <n v="0"/>
    <m/>
    <m/>
    <m/>
    <m/>
    <m/>
    <m/>
    <m/>
    <m/>
    <m/>
  </r>
  <r>
    <n v="8500"/>
    <d v="2021-04-23T00:00:00"/>
    <n v="4"/>
    <x v="0"/>
    <s v="Jay Wilkins"/>
    <s v="Director of Marketing Transformation"/>
    <s v="7-Eleven"/>
    <x v="0"/>
    <s v="America"/>
    <s v="Texas"/>
    <s v="Ramla's"/>
    <s v="No inmail sent"/>
    <x v="1"/>
    <m/>
    <m/>
    <n v="0"/>
    <m/>
    <m/>
    <m/>
    <m/>
    <m/>
    <m/>
    <m/>
    <m/>
    <m/>
  </r>
  <r>
    <n v="8501"/>
    <d v="2021-04-23T00:00:00"/>
    <n v="4"/>
    <x v="0"/>
    <s v="Sarah Hartman (Clinton)"/>
    <s v="Marketing Director"/>
    <s v="7-Eleven"/>
    <x v="0"/>
    <s v="America"/>
    <s v="Oklahoma"/>
    <s v="Ramla's"/>
    <s v="No inmail sent"/>
    <x v="1"/>
    <m/>
    <m/>
    <n v="0"/>
    <m/>
    <m/>
    <m/>
    <m/>
    <m/>
    <m/>
    <m/>
    <m/>
    <m/>
  </r>
  <r>
    <n v="8502"/>
    <d v="2021-04-23T00:00:00"/>
    <n v="4"/>
    <x v="0"/>
    <s v="Cyrus Roche"/>
    <s v="Business Manager"/>
    <s v="7-Eleven"/>
    <x v="0"/>
    <s v="America"/>
    <s v="California"/>
    <s v="Ramla's"/>
    <s v="No inmail sent"/>
    <x v="1"/>
    <m/>
    <m/>
    <n v="0"/>
    <m/>
    <m/>
    <m/>
    <m/>
    <m/>
    <m/>
    <m/>
    <m/>
    <m/>
  </r>
  <r>
    <n v="8503"/>
    <d v="2021-05-18T00:00:00"/>
    <n v="5"/>
    <x v="2"/>
    <s v="Ricardo Parodi"/>
    <s v="Digital Marketing &amp; E-Commerce"/>
    <s v="Groupe SEB"/>
    <x v="3"/>
    <s v="America"/>
    <s v="Brazil"/>
    <s v="Ramla's"/>
    <s v="No inmail sent"/>
    <x v="0"/>
    <d v="2021-05-21T00:00:00"/>
    <d v="2021-07-08T00:00:00"/>
    <n v="7"/>
    <m/>
    <m/>
    <m/>
    <m/>
    <m/>
    <m/>
    <m/>
    <m/>
    <m/>
  </r>
  <r>
    <n v="8504"/>
    <d v="2021-04-23T00:00:00"/>
    <n v="4"/>
    <x v="0"/>
    <s v="Linda H. Li"/>
    <s v="Managing Director"/>
    <s v="Sterling Rice Group"/>
    <x v="1"/>
    <s v="America"/>
    <s v="Colorado"/>
    <s v="Ramla's"/>
    <s v="No inmail sent"/>
    <x v="1"/>
    <m/>
    <m/>
    <n v="0"/>
    <m/>
    <m/>
    <m/>
    <m/>
    <m/>
    <m/>
    <m/>
    <m/>
    <m/>
  </r>
  <r>
    <n v="8505"/>
    <d v="2021-04-23T00:00:00"/>
    <n v="4"/>
    <x v="0"/>
    <s v="Alvaro Vela"/>
    <s v="Marketing and Category Director for 8 countries"/>
    <s v="Starbucks "/>
    <x v="0"/>
    <s v="Europe"/>
    <s v="United Kingdom"/>
    <s v="Ramla's"/>
    <s v="No inmail sent"/>
    <x v="1"/>
    <m/>
    <m/>
    <n v="0"/>
    <m/>
    <m/>
    <m/>
    <m/>
    <m/>
    <m/>
    <m/>
    <m/>
    <m/>
  </r>
  <r>
    <n v="8506"/>
    <d v="2021-04-23T00:00:00"/>
    <n v="4"/>
    <x v="0"/>
    <s v="Ryan Butz"/>
    <s v="Vice President Loyalty Strategy and Marketing"/>
    <s v="Starbucks "/>
    <x v="0"/>
    <s v="America"/>
    <s v="Washington"/>
    <s v="Ramla's"/>
    <s v="No inmail sent"/>
    <x v="1"/>
    <m/>
    <m/>
    <n v="0"/>
    <m/>
    <m/>
    <m/>
    <m/>
    <m/>
    <m/>
    <m/>
    <m/>
    <m/>
  </r>
  <r>
    <n v="8507"/>
    <d v="2021-04-23T00:00:00"/>
    <n v="4"/>
    <x v="0"/>
    <s v="Brady Brewer"/>
    <s v="evp, Chief Marketing Officer"/>
    <s v="Starbucks "/>
    <x v="0"/>
    <s v="America"/>
    <s v="Washington"/>
    <s v="Ramla's"/>
    <s v="No inmail sent"/>
    <x v="0"/>
    <d v="2021-04-26T00:00:00"/>
    <d v="2021-06-09T00:00:00"/>
    <n v="6"/>
    <n v="3"/>
    <n v="280"/>
    <m/>
    <m/>
    <m/>
    <m/>
    <m/>
    <m/>
    <m/>
  </r>
  <r>
    <n v="8508"/>
    <d v="2021-04-23T00:00:00"/>
    <n v="4"/>
    <x v="0"/>
    <s v="Vanessa Oshima"/>
    <s v="VP of Marketing"/>
    <s v="Starbucks "/>
    <x v="0"/>
    <s v="Asia"/>
    <s v="Japan"/>
    <s v="Ramla's"/>
    <s v="No inmail sent"/>
    <x v="0"/>
    <d v="2021-04-26T00:00:00"/>
    <d v="2021-06-08T00:00:00"/>
    <n v="6"/>
    <n v="2"/>
    <n v="281"/>
    <s v="Neutral"/>
    <d v="2021-05-04T00:00:00"/>
    <m/>
    <m/>
    <m/>
    <m/>
    <m/>
  </r>
  <r>
    <n v="8509"/>
    <d v="2021-04-23T00:00:00"/>
    <n v="4"/>
    <x v="0"/>
    <s v="Shindy Singam-Hodack"/>
    <s v="Head Of Marketing and Innovation"/>
    <s v="Starbucks "/>
    <x v="0"/>
    <s v="America"/>
    <s v="Washington"/>
    <s v="Ramla's"/>
    <s v="No inmail sent"/>
    <x v="0"/>
    <d v="2021-04-26T00:00:00"/>
    <d v="2021-05-03T00:00:00"/>
    <n v="5"/>
    <n v="1"/>
    <m/>
    <s v="Negative"/>
    <d v="2021-05-04T00:00:00"/>
    <m/>
    <m/>
    <m/>
    <m/>
    <m/>
  </r>
  <r>
    <n v="8510"/>
    <d v="2021-04-23T00:00:00"/>
    <n v="4"/>
    <x v="0"/>
    <s v="Katrina Lawless"/>
    <s v="Head of Marketing and Category"/>
    <s v="Starbucks "/>
    <x v="0"/>
    <s v="Australia"/>
    <s v="Australia"/>
    <s v="Ramla's"/>
    <s v="No inmail sent"/>
    <x v="1"/>
    <m/>
    <m/>
    <n v="0"/>
    <m/>
    <m/>
    <m/>
    <m/>
    <m/>
    <m/>
    <m/>
    <m/>
    <m/>
  </r>
  <r>
    <n v="8511"/>
    <d v="2021-05-18T00:00:00"/>
    <n v="5"/>
    <x v="2"/>
    <s v="Ipshita Chakraborty"/>
    <s v="Senior Analytics Manager"/>
    <s v="Harry's, Inc."/>
    <x v="3"/>
    <s v="America"/>
    <s v="New York"/>
    <s v="Ramla's"/>
    <s v="No inmail sent"/>
    <x v="0"/>
    <d v="2021-06-01T00:00:00"/>
    <d v="2021-07-09T00:00:00"/>
    <n v="7"/>
    <n v="1"/>
    <n v="250"/>
    <m/>
    <m/>
    <m/>
    <m/>
    <m/>
    <m/>
    <m/>
  </r>
  <r>
    <n v="8512"/>
    <d v="2021-05-18T00:00:00"/>
    <n v="5"/>
    <x v="0"/>
    <s v="Joe Bihlmier"/>
    <s v="Director, E2E Connections Planning &amp;Media"/>
    <s v="The Coca-Cola Company"/>
    <x v="3"/>
    <s v="America"/>
    <s v="Georgia"/>
    <s v="Ramla's"/>
    <s v="No inmail sent"/>
    <x v="1"/>
    <m/>
    <m/>
    <n v="0"/>
    <m/>
    <m/>
    <m/>
    <m/>
    <m/>
    <m/>
    <m/>
    <m/>
    <m/>
  </r>
  <r>
    <n v="8513"/>
    <d v="2021-05-18T00:00:00"/>
    <n v="5"/>
    <x v="0"/>
    <s v="Alison Szvoren Magstadt"/>
    <s v="Marketing Director"/>
    <s v="Cinemark"/>
    <x v="12"/>
    <s v="America"/>
    <s v="Texas"/>
    <s v="Ramla's"/>
    <s v="No inmail sent"/>
    <x v="1"/>
    <m/>
    <m/>
    <n v="0"/>
    <m/>
    <m/>
    <m/>
    <m/>
    <m/>
    <m/>
    <m/>
    <m/>
    <m/>
  </r>
  <r>
    <n v="8514"/>
    <d v="2021-05-18T00:00:00"/>
    <n v="5"/>
    <x v="0"/>
    <s v="Bina Fronda"/>
    <s v="Vice President Marketing"/>
    <s v="Ultra Records"/>
    <x v="12"/>
    <s v="America"/>
    <s v="New York"/>
    <s v="Ramla's"/>
    <s v="No inmail sent"/>
    <x v="1"/>
    <m/>
    <m/>
    <n v="0"/>
    <m/>
    <m/>
    <m/>
    <m/>
    <m/>
    <m/>
    <m/>
    <m/>
    <m/>
  </r>
  <r>
    <n v="8515"/>
    <d v="2021-05-18T00:00:00"/>
    <n v="5"/>
    <x v="0"/>
    <s v="Erick Kirks"/>
    <s v="Marketing Director"/>
    <s v="Johnson Automotive"/>
    <x v="8"/>
    <s v="America"/>
    <s v="North Carolina"/>
    <s v="Ramla's"/>
    <s v="No inmail sent"/>
    <x v="1"/>
    <m/>
    <m/>
    <n v="0"/>
    <m/>
    <m/>
    <m/>
    <m/>
    <m/>
    <m/>
    <m/>
    <m/>
    <m/>
  </r>
  <r>
    <n v="8516"/>
    <d v="2021-05-18T00:00:00"/>
    <n v="5"/>
    <x v="0"/>
    <s v="Lauren E. Albano"/>
    <s v="Marketing Director"/>
    <s v="Monster Energy"/>
    <x v="3"/>
    <s v="America"/>
    <s v="New York"/>
    <s v="Ramla's"/>
    <s v="No inmail sent"/>
    <x v="1"/>
    <m/>
    <m/>
    <n v="0"/>
    <m/>
    <m/>
    <m/>
    <m/>
    <m/>
    <m/>
    <m/>
    <m/>
    <m/>
  </r>
  <r>
    <n v="8517"/>
    <d v="2021-05-18T00:00:00"/>
    <n v="5"/>
    <x v="2"/>
    <s v="Robert Ruch"/>
    <s v="Chief Information Officer"/>
    <s v="CROSSMARK"/>
    <x v="2"/>
    <s v="America"/>
    <s v="Texas"/>
    <s v="Personal"/>
    <s v="No inmail sent"/>
    <x v="0"/>
    <d v="2021-05-27T00:00:00"/>
    <d v="2021-09-17T00:00:00"/>
    <n v="9"/>
    <n v="1"/>
    <m/>
    <m/>
    <m/>
    <m/>
    <m/>
    <m/>
    <m/>
    <m/>
  </r>
  <r>
    <n v="8518"/>
    <d v="2021-05-18T00:00:00"/>
    <n v="5"/>
    <x v="0"/>
    <s v="Brandon Broxey"/>
    <s v="Category Marketing Director"/>
    <s v="Best Buy"/>
    <x v="0"/>
    <s v="America"/>
    <s v="Minnesota"/>
    <s v="Ramla's"/>
    <s v="No inmail sent"/>
    <x v="1"/>
    <m/>
    <m/>
    <n v="0"/>
    <m/>
    <m/>
    <m/>
    <m/>
    <m/>
    <m/>
    <m/>
    <m/>
    <m/>
  </r>
  <r>
    <n v="8519"/>
    <d v="2021-05-18T00:00:00"/>
    <n v="5"/>
    <x v="0"/>
    <s v="Courtney Kociemba"/>
    <s v="Senior Director Of Marketing"/>
    <s v="Best Western® Hotels &amp; Resorts"/>
    <x v="12"/>
    <s v="America"/>
    <s v="Arizona"/>
    <s v="Ramla's"/>
    <s v="No inmail sent"/>
    <x v="1"/>
    <m/>
    <m/>
    <n v="0"/>
    <m/>
    <m/>
    <m/>
    <m/>
    <m/>
    <m/>
    <m/>
    <m/>
    <m/>
  </r>
  <r>
    <n v="8520"/>
    <d v="2021-05-18T00:00:00"/>
    <n v="5"/>
    <x v="2"/>
    <s v="Carlos Soares"/>
    <s v="Director (Chief Data &amp; Analytics Officer)"/>
    <s v="Analytics Worx LTD"/>
    <x v="5"/>
    <s v="Europe"/>
    <s v="United Kingdom"/>
    <s v="Ramla's"/>
    <s v="No inmail sent"/>
    <x v="0"/>
    <d v="2021-05-21T00:00:00"/>
    <d v="2021-07-13T00:00:00"/>
    <n v="7"/>
    <m/>
    <m/>
    <s v="Positive_FS"/>
    <d v="2021-05-24T00:00:00"/>
    <m/>
    <m/>
    <m/>
    <m/>
    <m/>
  </r>
  <r>
    <n v="8521"/>
    <d v="2021-05-18T00:00:00"/>
    <n v="5"/>
    <x v="0"/>
    <s v="Daselly De Freitas"/>
    <s v="Director North America Marketing"/>
    <s v="Harley-Davidson Motor Company"/>
    <x v="8"/>
    <s v="America"/>
    <s v="Illinois"/>
    <s v="Ramla's"/>
    <s v="No inmail sent"/>
    <x v="1"/>
    <m/>
    <m/>
    <n v="0"/>
    <m/>
    <m/>
    <m/>
    <m/>
    <m/>
    <m/>
    <m/>
    <m/>
    <m/>
  </r>
  <r>
    <n v="8522"/>
    <d v="2021-05-18T00:00:00"/>
    <n v="5"/>
    <x v="0"/>
    <s v="Niels Kleinlooh"/>
    <s v="Head Of Marketing Benelux &amp; Nordics"/>
    <s v="Harley-Davidson Motor Company"/>
    <x v="8"/>
    <s v="Europe"/>
    <s v="Netherlands"/>
    <s v="Ramla's"/>
    <s v="No inmail sent"/>
    <x v="1"/>
    <m/>
    <m/>
    <n v="0"/>
    <m/>
    <m/>
    <m/>
    <m/>
    <m/>
    <m/>
    <m/>
    <m/>
    <m/>
  </r>
  <r>
    <n v="8523"/>
    <d v="2021-05-18T00:00:00"/>
    <n v="5"/>
    <x v="0"/>
    <s v="Tom Ager"/>
    <s v="Marketing Director EMEA"/>
    <s v="Harley-Davidson Motor Company"/>
    <x v="8"/>
    <s v="Europe"/>
    <s v="United Kingdom"/>
    <s v="Ramla's"/>
    <s v="No inmail sent"/>
    <x v="1"/>
    <m/>
    <m/>
    <n v="0"/>
    <m/>
    <m/>
    <m/>
    <m/>
    <m/>
    <m/>
    <m/>
    <m/>
    <m/>
  </r>
  <r>
    <n v="8524"/>
    <d v="2021-05-18T00:00:00"/>
    <n v="5"/>
    <x v="0"/>
    <s v="Theo Keetell"/>
    <s v="Vice President Marketing"/>
    <s v="Harley-Davidson Motor Company"/>
    <x v="8"/>
    <s v="America"/>
    <s v="Massachusetts"/>
    <s v="Ramla's"/>
    <s v="No inmail sent"/>
    <x v="1"/>
    <m/>
    <m/>
    <n v="0"/>
    <m/>
    <m/>
    <m/>
    <m/>
    <m/>
    <m/>
    <m/>
    <m/>
    <m/>
  </r>
  <r>
    <n v="8525"/>
    <d v="2021-05-18T00:00:00"/>
    <n v="5"/>
    <x v="0"/>
    <s v="Enerio Romero"/>
    <s v="Director Of Marketing And Public Relations"/>
    <s v="Harley-Davidson Motor Company"/>
    <x v="8"/>
    <s v="America"/>
    <s v="Kentucky"/>
    <s v="Ramla's"/>
    <s v="No inmail sent"/>
    <x v="1"/>
    <m/>
    <m/>
    <n v="0"/>
    <m/>
    <m/>
    <m/>
    <m/>
    <m/>
    <m/>
    <m/>
    <m/>
    <m/>
  </r>
  <r>
    <n v="8526"/>
    <d v="2021-05-18T00:00:00"/>
    <n v="5"/>
    <x v="0"/>
    <s v="Joseph Peterson"/>
    <s v="Marketing Director"/>
    <s v="Harley-Davidson Motor Company"/>
    <x v="8"/>
    <s v="America"/>
    <s v="Washington"/>
    <s v="Ramla's"/>
    <s v="No inmail sent"/>
    <x v="1"/>
    <m/>
    <m/>
    <n v="0"/>
    <m/>
    <m/>
    <m/>
    <m/>
    <m/>
    <m/>
    <m/>
    <m/>
    <m/>
  </r>
  <r>
    <n v="8527"/>
    <d v="2021-05-18T00:00:00"/>
    <n v="5"/>
    <x v="0"/>
    <s v="Steve Waterman"/>
    <s v="Head of Data, Analytics &amp; Research"/>
    <s v="ITV"/>
    <x v="1"/>
    <s v="Europe"/>
    <s v="United Kingdom"/>
    <s v="Ramla's"/>
    <s v="No inmail sent"/>
    <x v="1"/>
    <m/>
    <m/>
    <n v="0"/>
    <m/>
    <m/>
    <m/>
    <m/>
    <m/>
    <m/>
    <m/>
    <m/>
    <m/>
  </r>
  <r>
    <n v="8528"/>
    <d v="2021-05-18T00:00:00"/>
    <n v="5"/>
    <x v="0"/>
    <s v="Rufus Radcliffe"/>
    <s v="Chief Marketing Officer and Director of Direct to Consumer"/>
    <s v="ITV"/>
    <x v="1"/>
    <s v="Europe"/>
    <s v="United Kingdom"/>
    <s v="Ramla's"/>
    <s v="No inmail sent"/>
    <x v="1"/>
    <m/>
    <m/>
    <n v="0"/>
    <m/>
    <m/>
    <m/>
    <m/>
    <m/>
    <m/>
    <m/>
    <m/>
    <m/>
  </r>
  <r>
    <n v="8529"/>
    <d v="2021-05-18T00:00:00"/>
    <n v="5"/>
    <x v="0"/>
    <s v="Stacey Lawrence (Golding)"/>
    <s v="Head of Marketing, ITV SVoD, BritBox"/>
    <s v="ITV"/>
    <x v="1"/>
    <s v="Europe"/>
    <s v="United Kingdom"/>
    <s v="Ramla's"/>
    <s v="No inmail sent"/>
    <x v="1"/>
    <m/>
    <m/>
    <n v="0"/>
    <m/>
    <m/>
    <m/>
    <m/>
    <m/>
    <m/>
    <m/>
    <m/>
    <m/>
  </r>
  <r>
    <n v="8530"/>
    <d v="2021-05-18T00:00:00"/>
    <n v="5"/>
    <x v="0"/>
    <s v="Kelly-Ann Barlow"/>
    <s v="Marketing Lead EMEIA"/>
    <s v="Apple"/>
    <x v="7"/>
    <s v="Europe"/>
    <s v="United Kingdom"/>
    <s v="Ramla's"/>
    <s v="No inmail sent"/>
    <x v="1"/>
    <m/>
    <m/>
    <n v="0"/>
    <m/>
    <m/>
    <m/>
    <m/>
    <m/>
    <m/>
    <m/>
    <m/>
    <m/>
  </r>
  <r>
    <n v="8531"/>
    <d v="2021-05-18T00:00:00"/>
    <n v="5"/>
    <x v="0"/>
    <s v="John Crossland"/>
    <s v="Head of Performance Marketing"/>
    <s v="Selfridges"/>
    <x v="0"/>
    <s v="Europe"/>
    <s v="United Kingdom"/>
    <s v="Ramla's"/>
    <s v="No inmail sent"/>
    <x v="1"/>
    <m/>
    <m/>
    <n v="0"/>
    <m/>
    <m/>
    <m/>
    <m/>
    <m/>
    <m/>
    <m/>
    <m/>
    <m/>
  </r>
  <r>
    <n v="8532"/>
    <d v="2021-05-18T00:00:00"/>
    <n v="5"/>
    <x v="0"/>
    <s v="Rachel Compton"/>
    <s v="Head of Commercial Marketing"/>
    <s v="ITV"/>
    <x v="1"/>
    <s v="Europe"/>
    <s v="United Kingdom"/>
    <s v="Ramla's"/>
    <s v="No inmail sent"/>
    <x v="1"/>
    <m/>
    <m/>
    <n v="0"/>
    <m/>
    <m/>
    <m/>
    <m/>
    <m/>
    <m/>
    <m/>
    <m/>
    <m/>
  </r>
  <r>
    <n v="8533"/>
    <d v="2021-05-18T00:00:00"/>
    <n v="5"/>
    <x v="0"/>
    <s v="Matthew Watson"/>
    <s v="Head of Audiences, Online and Brands"/>
    <s v="ITV"/>
    <x v="1"/>
    <s v="Europe"/>
    <s v="United Kingdom"/>
    <s v="Ramla's"/>
    <s v="No inmail sent"/>
    <x v="1"/>
    <m/>
    <m/>
    <n v="0"/>
    <m/>
    <m/>
    <m/>
    <m/>
    <m/>
    <m/>
    <m/>
    <m/>
    <m/>
  </r>
  <r>
    <n v="8534"/>
    <d v="2021-05-18T00:00:00"/>
    <n v="5"/>
    <x v="0"/>
    <s v="Samara Hocihara"/>
    <s v="Head of Campaign Planning and Operations"/>
    <s v="The Telegraph"/>
    <x v="1"/>
    <s v="Europe"/>
    <s v="United Kingdom"/>
    <s v="Ramla's"/>
    <s v="No inmail sent"/>
    <x v="1"/>
    <m/>
    <m/>
    <n v="0"/>
    <m/>
    <m/>
    <m/>
    <m/>
    <m/>
    <m/>
    <m/>
    <m/>
    <m/>
  </r>
  <r>
    <n v="8535"/>
    <d v="2021-05-18T00:00:00"/>
    <n v="5"/>
    <x v="2"/>
    <s v="Kate Coghlan"/>
    <s v="Strategic Retail Lead"/>
    <s v="American Greetings"/>
    <x v="3"/>
    <s v="America"/>
    <s v="Ohio"/>
    <s v="Ramla's"/>
    <s v="No inmail sent"/>
    <x v="1"/>
    <m/>
    <m/>
    <n v="0"/>
    <m/>
    <m/>
    <m/>
    <m/>
    <m/>
    <m/>
    <m/>
    <m/>
    <m/>
  </r>
  <r>
    <n v="8536"/>
    <d v="2021-04-23T00:00:00"/>
    <n v="4"/>
    <x v="0"/>
    <s v="Bill Kiss"/>
    <s v="Head of E-Commerce, Digital Marketing, and Omni-Channel Strategy"/>
    <s v="Ace Hardware"/>
    <x v="0"/>
    <s v="America"/>
    <s v="Illinois"/>
    <s v="Ramla's"/>
    <s v="No inmail sent"/>
    <x v="1"/>
    <m/>
    <m/>
    <n v="0"/>
    <m/>
    <m/>
    <m/>
    <m/>
    <m/>
    <m/>
    <m/>
    <m/>
    <m/>
  </r>
  <r>
    <n v="8537"/>
    <d v="2021-05-18T00:00:00"/>
    <n v="5"/>
    <x v="2"/>
    <s v="Melissa (Kimmel) Brooks"/>
    <s v="Director of Marketing"/>
    <s v="Conair Corporation"/>
    <x v="3"/>
    <s v="America"/>
    <s v="Connecticut"/>
    <s v="Personal"/>
    <s v="No inmail sent"/>
    <x v="1"/>
    <m/>
    <m/>
    <n v="0"/>
    <m/>
    <m/>
    <m/>
    <m/>
    <m/>
    <m/>
    <m/>
    <m/>
    <m/>
  </r>
  <r>
    <n v="8538"/>
    <d v="2021-05-18T00:00:00"/>
    <n v="5"/>
    <x v="2"/>
    <s v="Iza Hryciuk"/>
    <s v="Head of Marketing Beverages"/>
    <s v="PepsiCo"/>
    <x v="3"/>
    <s v="Europe"/>
    <s v="Poland"/>
    <s v="Personal"/>
    <s v="No inmail sent"/>
    <x v="1"/>
    <m/>
    <m/>
    <n v="0"/>
    <m/>
    <m/>
    <m/>
    <m/>
    <m/>
    <m/>
    <m/>
    <m/>
    <m/>
  </r>
  <r>
    <n v="8539"/>
    <d v="2021-05-18T00:00:00"/>
    <n v="5"/>
    <x v="2"/>
    <s v="Emma S. Sun"/>
    <s v="Marketing Data Analyst Intern"/>
    <s v="Grin Natural"/>
    <x v="3"/>
    <s v="America"/>
    <s v="Pennsylvania"/>
    <s v="Personal"/>
    <s v="No inmail sent"/>
    <x v="1"/>
    <m/>
    <m/>
    <n v="0"/>
    <m/>
    <m/>
    <m/>
    <m/>
    <m/>
    <m/>
    <m/>
    <m/>
    <m/>
  </r>
  <r>
    <n v="8540"/>
    <d v="2021-05-19T00:00:00"/>
    <n v="5"/>
    <x v="3"/>
    <s v="Charles Ellis"/>
    <s v="SVP, Marketing &amp; Data Sciences"/>
    <s v="Material"/>
    <x v="5"/>
    <s v="America"/>
    <s v="Ohio"/>
    <s v="Ramla's"/>
    <s v="No inmail sent"/>
    <x v="0"/>
    <m/>
    <m/>
    <n v="0"/>
    <m/>
    <m/>
    <m/>
    <m/>
    <m/>
    <m/>
    <m/>
    <m/>
    <m/>
  </r>
  <r>
    <n v="8541"/>
    <d v="2021-05-19T00:00:00"/>
    <n v="5"/>
    <x v="2"/>
    <s v="Francesco Orlandino"/>
    <s v="eCommerce Marketing Director | Performance Media | Content and Merch.| Brand Activation | Eventing"/>
    <s v="L'Oréal"/>
    <x v="3"/>
    <s v="Europe"/>
    <s v="United Kingdom"/>
    <s v="Personal"/>
    <s v="No inmail sent"/>
    <x v="1"/>
    <m/>
    <m/>
    <n v="0"/>
    <m/>
    <m/>
    <m/>
    <m/>
    <m/>
    <m/>
    <m/>
    <m/>
    <m/>
  </r>
  <r>
    <n v="8542"/>
    <d v="2021-05-19T00:00:00"/>
    <n v="5"/>
    <x v="3"/>
    <s v="Hedda Naomi Sabaot"/>
    <s v="Global CMI Lead for Pond’s"/>
    <s v="Unilever"/>
    <x v="15"/>
    <s v="Asia"/>
    <s v="Singapore"/>
    <s v="Ramla's"/>
    <s v="No inmail sent"/>
    <x v="1"/>
    <m/>
    <m/>
    <n v="0"/>
    <m/>
    <m/>
    <m/>
    <m/>
    <m/>
    <m/>
    <m/>
    <m/>
    <m/>
  </r>
  <r>
    <n v="8543"/>
    <d v="2021-05-19T00:00:00"/>
    <n v="5"/>
    <x v="3"/>
    <s v="Harikrishnan Srinivasan"/>
    <s v="Global Business Lead "/>
    <s v="Johnson &amp; Johnson"/>
    <x v="15"/>
    <s v="America"/>
    <s v="New Jersey"/>
    <s v="Ramla's"/>
    <s v="No inmail sent"/>
    <x v="1"/>
    <m/>
    <m/>
    <n v="0"/>
    <m/>
    <m/>
    <m/>
    <m/>
    <m/>
    <m/>
    <m/>
    <m/>
    <m/>
  </r>
  <r>
    <n v="8544"/>
    <d v="2021-05-19T00:00:00"/>
    <n v="5"/>
    <x v="3"/>
    <s v="Peter Starsk"/>
    <s v="National Finance Director"/>
    <s v="Bacardi"/>
    <x v="15"/>
    <s v="America"/>
    <s v="Canada "/>
    <s v="Ramla's"/>
    <s v="No inmail sent"/>
    <x v="1"/>
    <m/>
    <m/>
    <n v="0"/>
    <m/>
    <m/>
    <m/>
    <m/>
    <m/>
    <m/>
    <m/>
    <m/>
    <m/>
  </r>
  <r>
    <n v="8545"/>
    <d v="2021-05-19T00:00:00"/>
    <n v="5"/>
    <x v="3"/>
    <s v="Calvin Johnson"/>
    <s v="Vice President of Retail Sales"/>
    <s v="Acosta Sales &amp; Marketing"/>
    <x v="15"/>
    <s v="America"/>
    <s v="North Carolina"/>
    <s v="Ramla's"/>
    <s v="No inmail sent"/>
    <x v="1"/>
    <m/>
    <m/>
    <n v="0"/>
    <m/>
    <m/>
    <m/>
    <m/>
    <m/>
    <m/>
    <m/>
    <m/>
    <m/>
  </r>
  <r>
    <n v="8546"/>
    <d v="2021-05-19T00:00:00"/>
    <n v="5"/>
    <x v="3"/>
    <s v="Atley Everitt"/>
    <s v="Senior Market Research Specialist, Consumer and Market Insights"/>
    <s v="Haier Company "/>
    <x v="15"/>
    <s v="America"/>
    <s v="Kentucky"/>
    <s v="Ramla's"/>
    <s v="No inmail sent"/>
    <x v="1"/>
    <m/>
    <m/>
    <n v="0"/>
    <m/>
    <m/>
    <m/>
    <m/>
    <m/>
    <m/>
    <m/>
    <m/>
    <m/>
  </r>
  <r>
    <n v="8547"/>
    <d v="2021-05-19T00:00:00"/>
    <n v="5"/>
    <x v="3"/>
    <s v="Delphine Dubois"/>
    <s v="Brand Services leader for Global Grooming"/>
    <s v="Procter &amp; Gamble"/>
    <x v="3"/>
    <s v="Europe"/>
    <s v="Switzerland"/>
    <s v="Ramla's"/>
    <s v="No inmail sent"/>
    <x v="1"/>
    <m/>
    <m/>
    <n v="0"/>
    <m/>
    <m/>
    <m/>
    <m/>
    <m/>
    <m/>
    <m/>
    <m/>
    <m/>
  </r>
  <r>
    <n v="8548"/>
    <d v="2021-05-20T00:00:00"/>
    <n v="5"/>
    <x v="2"/>
    <s v="Alex Cain"/>
    <s v="Associate Brand Manager"/>
    <s v="Natrol LLC"/>
    <x v="3"/>
    <s v="America"/>
    <s v="California"/>
    <s v="Personal"/>
    <s v="No inmail sent"/>
    <x v="0"/>
    <d v="2021-05-27T00:00:00"/>
    <d v="2021-09-17T00:00:00"/>
    <n v="9"/>
    <n v="1"/>
    <m/>
    <s v="Neutral"/>
    <d v="2021-06-01T00:00:00"/>
    <m/>
    <m/>
    <m/>
    <m/>
    <s v="They are going through an acquisition right now (June 2021) so they cannot handle any other project for the moment (he will keep us in mind if anything changes)"/>
  </r>
  <r>
    <n v="8549"/>
    <d v="2021-05-20T00:00:00"/>
    <n v="5"/>
    <x v="3"/>
    <s v="Benjamin Mommertz"/>
    <s v="Chief Financial Officier "/>
    <s v="Mars"/>
    <x v="3"/>
    <s v="Europe"/>
    <s v="Germany"/>
    <s v="Ramla's"/>
    <s v="No inmail sent"/>
    <x v="1"/>
    <m/>
    <m/>
    <n v="0"/>
    <m/>
    <m/>
    <m/>
    <m/>
    <m/>
    <m/>
    <m/>
    <m/>
    <m/>
  </r>
  <r>
    <n v="8550"/>
    <d v="2021-05-20T00:00:00"/>
    <n v="5"/>
    <x v="3"/>
    <s v="Dustin Buecker"/>
    <s v="Practice Principle | Analytics"/>
    <m/>
    <x v="15"/>
    <m/>
    <m/>
    <s v="Ramla's"/>
    <s v="No inmail sent"/>
    <x v="1"/>
    <m/>
    <m/>
    <n v="0"/>
    <m/>
    <m/>
    <m/>
    <m/>
    <m/>
    <m/>
    <m/>
    <m/>
    <m/>
  </r>
  <r>
    <n v="8551"/>
    <d v="2021-05-20T00:00:00"/>
    <n v="5"/>
    <x v="2"/>
    <s v="Angela Kahn"/>
    <s v="Marketing Director, Head of Digital"/>
    <s v="TNG Biotech (Tesla Nootropics Group)"/>
    <x v="3"/>
    <s v="Europe"/>
    <s v="United Kingdom"/>
    <s v="Personal"/>
    <s v="No inmail sent"/>
    <x v="1"/>
    <m/>
    <m/>
    <n v="0"/>
    <m/>
    <m/>
    <m/>
    <m/>
    <m/>
    <m/>
    <m/>
    <m/>
    <m/>
  </r>
  <r>
    <n v="8552"/>
    <d v="2021-05-20T00:00:00"/>
    <n v="5"/>
    <x v="2"/>
    <s v="Ashley M. Mackel"/>
    <s v="Associate Brand Manager"/>
    <s v="The Coca-Cola Company"/>
    <x v="3"/>
    <s v="America"/>
    <s v="Georgia"/>
    <s v="Personal"/>
    <s v="No inmail sent"/>
    <x v="1"/>
    <m/>
    <m/>
    <n v="0"/>
    <m/>
    <m/>
    <m/>
    <m/>
    <m/>
    <m/>
    <m/>
    <m/>
    <m/>
  </r>
  <r>
    <n v="8553"/>
    <d v="2021-05-20T00:00:00"/>
    <n v="5"/>
    <x v="2"/>
    <s v="Steven Durel"/>
    <s v="Digital Marketing Director"/>
    <s v="Namco Pools"/>
    <x v="3"/>
    <s v="America"/>
    <s v="Connecticut"/>
    <s v="Personal"/>
    <s v="No inmail sent"/>
    <x v="1"/>
    <m/>
    <m/>
    <n v="0"/>
    <m/>
    <m/>
    <m/>
    <m/>
    <m/>
    <m/>
    <m/>
    <m/>
    <m/>
  </r>
  <r>
    <n v="8554"/>
    <d v="2021-05-21T00:00:00"/>
    <n v="5"/>
    <x v="2"/>
    <s v="Daniela Mera Almeida"/>
    <s v="Global Performance Marketing Manager"/>
    <s v="JACOBS DOUWE EGBERTS"/>
    <x v="3"/>
    <s v="Europe"/>
    <s v="Netherlands"/>
    <s v="Ramla's"/>
    <s v="No inmail sent"/>
    <x v="0"/>
    <d v="2021-05-25T00:00:00"/>
    <d v="2021-06-03T00:00:00"/>
    <n v="6"/>
    <m/>
    <m/>
    <s v="Negative"/>
    <m/>
    <m/>
    <m/>
    <m/>
    <m/>
    <s v="They are working with Havas "/>
  </r>
  <r>
    <n v="8555"/>
    <d v="2021-05-21T00:00:00"/>
    <n v="5"/>
    <x v="2"/>
    <s v="Maíra Tavares"/>
    <s v="Marketing Technologist Manager"/>
    <s v="Procter &amp; Gamble"/>
    <x v="3"/>
    <s v="America"/>
    <s v="Brazil"/>
    <s v="Ramla's"/>
    <s v="No inmail sent"/>
    <x v="0"/>
    <d v="2021-06-01T00:00:00"/>
    <d v="2021-07-15T00:00:00"/>
    <n v="7"/>
    <m/>
    <m/>
    <m/>
    <m/>
    <m/>
    <m/>
    <m/>
    <m/>
    <m/>
  </r>
  <r>
    <n v="8556"/>
    <d v="2021-05-21T00:00:00"/>
    <n v="5"/>
    <x v="2"/>
    <s v="Tarun Gupta"/>
    <s v="Senior Performance Marketing Manager"/>
    <s v="Reckitt"/>
    <x v="3"/>
    <s v="America"/>
    <s v="New York"/>
    <s v="Ramla's"/>
    <s v="No inmail sent"/>
    <x v="0"/>
    <d v="2021-05-24T00:00:00"/>
    <s v="RB do not approach"/>
    <e v="#VALUE!"/>
    <m/>
    <m/>
    <m/>
    <m/>
    <m/>
    <m/>
    <m/>
    <m/>
    <m/>
  </r>
  <r>
    <n v="8557"/>
    <d v="2021-05-21T00:00:00"/>
    <n v="5"/>
    <x v="2"/>
    <s v="Binrong (Taylor) Wang"/>
    <s v="Analyst, Digital Media Analytics"/>
    <s v="DWA"/>
    <x v="1"/>
    <s v="America"/>
    <s v="Massachusetts"/>
    <s v="Ramla's"/>
    <s v="No inmail sent"/>
    <x v="0"/>
    <d v="2021-05-25T00:00:00"/>
    <m/>
    <n v="0"/>
    <m/>
    <m/>
    <s v="Negative"/>
    <m/>
    <m/>
    <m/>
    <m/>
    <m/>
    <s v="Not involved with MMM"/>
  </r>
  <r>
    <n v="8558"/>
    <d v="2021-05-21T00:00:00"/>
    <n v="5"/>
    <x v="3"/>
    <s v="Cassio Gregorio"/>
    <s v="Ecommerce Manager"/>
    <s v="RC Pets  "/>
    <x v="0"/>
    <s v="America"/>
    <s v="Canada "/>
    <s v="Personal"/>
    <s v="No inmail sent"/>
    <x v="0"/>
    <d v="2021-05-25T00:00:00"/>
    <d v="2021-11-09T00:00:00"/>
    <n v="11"/>
    <m/>
    <m/>
    <m/>
    <m/>
    <m/>
    <m/>
    <m/>
    <m/>
    <s v="sent from fatma's account"/>
  </r>
  <r>
    <n v="8559"/>
    <d v="2021-05-21T00:00:00"/>
    <n v="5"/>
    <x v="2"/>
    <s v="Nicklaus Hasselberg"/>
    <s v="Director of Growth Marketing"/>
    <s v="Every Man Jack"/>
    <x v="3"/>
    <s v="America"/>
    <s v="California"/>
    <s v="Personal"/>
    <s v="No inmail sent"/>
    <x v="1"/>
    <m/>
    <m/>
    <n v="0"/>
    <m/>
    <m/>
    <m/>
    <m/>
    <m/>
    <m/>
    <m/>
    <m/>
    <m/>
  </r>
  <r>
    <n v="8560"/>
    <d v="2021-04-23T00:00:00"/>
    <n v="4"/>
    <x v="0"/>
    <s v="Jeff Gooding"/>
    <s v="Vice President - Marketing"/>
    <s v="Ace Hardware"/>
    <x v="0"/>
    <s v="America"/>
    <s v="Illinois"/>
    <s v="Ramla's"/>
    <s v="No inmail sent"/>
    <x v="1"/>
    <m/>
    <m/>
    <n v="0"/>
    <m/>
    <m/>
    <m/>
    <m/>
    <m/>
    <m/>
    <m/>
    <m/>
    <m/>
  </r>
  <r>
    <n v="8561"/>
    <d v="2021-05-21T00:00:00"/>
    <n v="5"/>
    <x v="3"/>
    <s v="Michael Swisher"/>
    <s v="Media Director"/>
    <s v="method products pbc"/>
    <x v="3"/>
    <s v="America"/>
    <s v="California"/>
    <s v="Ramla's"/>
    <s v="No inmail sent"/>
    <x v="0"/>
    <d v="2021-05-31T00:00:00"/>
    <d v="2021-06-04T00:00:00"/>
    <n v="6"/>
    <m/>
    <m/>
    <s v="Neutral"/>
    <d v="2021-06-04T00:00:00"/>
    <m/>
    <m/>
    <m/>
    <m/>
    <s v="they have a current vendor"/>
  </r>
  <r>
    <n v="8562"/>
    <d v="2021-04-23T00:00:00"/>
    <n v="4"/>
    <x v="0"/>
    <s v="Kim Lefko"/>
    <s v="CMO"/>
    <s v="Ace Hardware"/>
    <x v="0"/>
    <s v="America"/>
    <s v="Illinois"/>
    <s v="Ramla's"/>
    <s v="No inmail sent"/>
    <x v="1"/>
    <m/>
    <m/>
    <n v="0"/>
    <m/>
    <m/>
    <m/>
    <m/>
    <m/>
    <m/>
    <m/>
    <m/>
    <m/>
  </r>
  <r>
    <n v="8563"/>
    <d v="2021-05-21T00:00:00"/>
    <n v="5"/>
    <x v="2"/>
    <s v="Mario Watson"/>
    <s v="Director of Product - Advertising and Marketing Technology"/>
    <s v="Roundel"/>
    <x v="1"/>
    <s v="America"/>
    <s v="Minnesota"/>
    <s v="Personal"/>
    <s v="No inmail sent"/>
    <x v="0"/>
    <d v="2021-05-24T00:00:00"/>
    <d v="2021-07-15T00:00:00"/>
    <n v="7"/>
    <m/>
    <m/>
    <s v="Negative"/>
    <m/>
    <m/>
    <m/>
    <m/>
    <m/>
    <s v="Connection sent from personal account "/>
  </r>
  <r>
    <n v="8564"/>
    <d v="2021-04-23T00:00:00"/>
    <n v="4"/>
    <x v="0"/>
    <s v="Laurel Cadena"/>
    <s v="Marketing Director"/>
    <s v="Ace Hardware"/>
    <x v="0"/>
    <s v="America"/>
    <s v="California"/>
    <s v="Ramla's"/>
    <s v="No inmail sent"/>
    <x v="1"/>
    <m/>
    <m/>
    <n v="0"/>
    <m/>
    <m/>
    <m/>
    <m/>
    <m/>
    <m/>
    <m/>
    <m/>
    <m/>
  </r>
  <r>
    <n v="8565"/>
    <d v="2021-04-23T00:00:00"/>
    <n v="4"/>
    <x v="0"/>
    <s v="Lori Bossmann"/>
    <s v="Vice President, Merchandising, Marketing and Advertising"/>
    <s v="Ace Hardware"/>
    <x v="0"/>
    <s v="America"/>
    <s v="Illinois"/>
    <s v="Ramla's"/>
    <s v="No inmail sent"/>
    <x v="1"/>
    <m/>
    <m/>
    <n v="0"/>
    <m/>
    <m/>
    <m/>
    <m/>
    <m/>
    <m/>
    <m/>
    <m/>
    <m/>
  </r>
  <r>
    <n v="8566"/>
    <d v="2021-04-23T00:00:00"/>
    <n v="4"/>
    <x v="2"/>
    <s v="Meet Bhagde"/>
    <s v="Director of Marketing Analytics and Optimization"/>
    <s v="Cruise"/>
    <x v="8"/>
    <s v="America"/>
    <s v="San Francisco"/>
    <s v="Ramla's"/>
    <s v="No inmail sent"/>
    <x v="1"/>
    <m/>
    <m/>
    <n v="0"/>
    <m/>
    <m/>
    <m/>
    <m/>
    <m/>
    <m/>
    <m/>
    <m/>
    <m/>
  </r>
  <r>
    <n v="8567"/>
    <d v="2021-04-23T00:00:00"/>
    <n v="4"/>
    <x v="2"/>
    <s v="Mana Ghazanfari"/>
    <s v="Senior Manager, Global Marketing Insights"/>
    <s v="2K"/>
    <x v="7"/>
    <s v="America"/>
    <s v="San Francisco"/>
    <s v="Ramla's"/>
    <s v="No inmail sent"/>
    <x v="1"/>
    <m/>
    <m/>
    <n v="0"/>
    <m/>
    <m/>
    <m/>
    <m/>
    <m/>
    <m/>
    <m/>
    <m/>
    <m/>
  </r>
  <r>
    <n v="8568"/>
    <d v="2021-05-24T00:00:00"/>
    <n v="5"/>
    <x v="2"/>
    <s v="Melanie Cline"/>
    <s v="Campaign Management Consultant"/>
    <s v="Farmers Insurance"/>
    <x v="10"/>
    <s v="America"/>
    <s v="Rhode Island"/>
    <s v="Ramla's"/>
    <s v="No inmail sent"/>
    <x v="0"/>
    <d v="2021-05-24T00:00:00"/>
    <m/>
    <n v="0"/>
    <m/>
    <m/>
    <s v="Negative"/>
    <m/>
    <m/>
    <m/>
    <m/>
    <m/>
    <s v="Not involved with MMM"/>
  </r>
  <r>
    <n v="8569"/>
    <d v="2021-04-23T00:00:00"/>
    <n v="4"/>
    <x v="2"/>
    <s v="Vijay J."/>
    <s v="Head of Marketing Data Science"/>
    <s v="Instagram/WhatsApp"/>
    <x v="18"/>
    <s v="America"/>
    <s v="San Francisco"/>
    <s v="Ramla's"/>
    <s v="No inmail sent"/>
    <x v="1"/>
    <m/>
    <m/>
    <n v="0"/>
    <m/>
    <m/>
    <m/>
    <m/>
    <m/>
    <m/>
    <m/>
    <m/>
    <m/>
  </r>
  <r>
    <n v="8570"/>
    <d v="2021-04-23T00:00:00"/>
    <n v="4"/>
    <x v="2"/>
    <s v="Yin Zhang"/>
    <s v="Manager, Data Science"/>
    <s v="Walmart eCommerce"/>
    <x v="4"/>
    <s v="America"/>
    <s v="New Jersey"/>
    <s v="Ramla's"/>
    <s v="No inmail sent"/>
    <x v="1"/>
    <m/>
    <m/>
    <n v="0"/>
    <m/>
    <m/>
    <m/>
    <m/>
    <m/>
    <m/>
    <m/>
    <m/>
    <m/>
  </r>
  <r>
    <n v="8571"/>
    <d v="2021-04-23T00:00:00"/>
    <n v="4"/>
    <x v="2"/>
    <s v="Aram Chekijian"/>
    <s v="VP, Data and Insight (Brand + Marketing)"/>
    <s v="The New York Times"/>
    <x v="12"/>
    <s v="America"/>
    <s v="New York"/>
    <s v="Ramla's"/>
    <s v="No inmail sent"/>
    <x v="1"/>
    <m/>
    <m/>
    <n v="0"/>
    <m/>
    <m/>
    <m/>
    <m/>
    <m/>
    <m/>
    <m/>
    <m/>
    <m/>
  </r>
  <r>
    <n v="8572"/>
    <d v="2021-04-23T00:00:00"/>
    <n v="4"/>
    <x v="2"/>
    <s v="Daniel Stern"/>
    <s v="Sr. Director of Media Measurement | data management, analytics, business intelligence"/>
    <s v="TechStyle Fashion Group"/>
    <x v="0"/>
    <s v="America"/>
    <s v="California"/>
    <s v="Ramla's"/>
    <s v="No inmail sent"/>
    <x v="1"/>
    <m/>
    <m/>
    <n v="0"/>
    <m/>
    <m/>
    <m/>
    <m/>
    <m/>
    <m/>
    <m/>
    <m/>
    <m/>
  </r>
  <r>
    <n v="8573"/>
    <d v="2021-05-24T00:00:00"/>
    <n v="5"/>
    <x v="2"/>
    <s v="Matthew Molinario"/>
    <s v="Marketing Analytics Manager"/>
    <s v="Chewy"/>
    <x v="0"/>
    <s v="America"/>
    <s v="Illinois"/>
    <s v="Personal"/>
    <s v="No inmail sent"/>
    <x v="0"/>
    <d v="2021-06-03T00:00:00"/>
    <d v="2021-09-17T00:00:00"/>
    <n v="9"/>
    <m/>
    <m/>
    <m/>
    <m/>
    <m/>
    <m/>
    <m/>
    <m/>
    <s v="Connection sent from personal account "/>
  </r>
  <r>
    <n v="8574"/>
    <d v="2021-04-23T00:00:00"/>
    <n v="4"/>
    <x v="2"/>
    <s v="Marty Turman"/>
    <s v="VP of Demand Generation, CRM, and Marketing Analytics"/>
    <s v="Los Angeles Rams"/>
    <x v="12"/>
    <s v="America"/>
    <s v="California"/>
    <s v="Ramla's"/>
    <s v="No inmail sent"/>
    <x v="1"/>
    <m/>
    <m/>
    <n v="0"/>
    <m/>
    <m/>
    <m/>
    <m/>
    <m/>
    <m/>
    <m/>
    <m/>
    <m/>
  </r>
  <r>
    <n v="8575"/>
    <d v="2021-04-23T00:00:00"/>
    <n v="4"/>
    <x v="2"/>
    <s v="Ciju Nair"/>
    <s v="Board Member and Strategic Advisor"/>
    <s v="Rack &amp; rian LLC"/>
    <x v="2"/>
    <s v="America"/>
    <s v="Chicago"/>
    <s v="Ramla's"/>
    <s v="No inmail sent"/>
    <x v="1"/>
    <m/>
    <m/>
    <n v="0"/>
    <m/>
    <m/>
    <m/>
    <m/>
    <m/>
    <m/>
    <m/>
    <m/>
    <m/>
  </r>
  <r>
    <n v="8576"/>
    <d v="2021-04-23T00:00:00"/>
    <n v="4"/>
    <x v="2"/>
    <s v="Michael Andrew 2"/>
    <s v="VP, Marketing Decision Science"/>
    <s v="Salesforce"/>
    <x v="18"/>
    <s v="America"/>
    <s v="California"/>
    <s v="Ramla's"/>
    <s v="No inmail sent"/>
    <x v="1"/>
    <m/>
    <m/>
    <n v="0"/>
    <m/>
    <m/>
    <m/>
    <m/>
    <m/>
    <m/>
    <m/>
    <m/>
    <m/>
  </r>
  <r>
    <n v="8577"/>
    <d v="2021-04-26T00:00:00"/>
    <n v="4"/>
    <x v="3"/>
    <s v="Rob Tomeo"/>
    <s v="Market Research Manager"/>
    <s v="Balchem Corporation"/>
    <x v="3"/>
    <s v="America"/>
    <s v="New Jersey"/>
    <s v="Ramla's"/>
    <s v="No inmail sent"/>
    <x v="0"/>
    <d v="2021-07-22T00:00:00"/>
    <d v="2022-02-21T00:00:00"/>
    <n v="2"/>
    <m/>
    <m/>
    <m/>
    <m/>
    <m/>
    <m/>
    <m/>
    <m/>
    <m/>
  </r>
  <r>
    <n v="8578"/>
    <d v="2021-04-26T00:00:00"/>
    <n v="4"/>
    <x v="3"/>
    <s v="Allison Welch-Lis"/>
    <s v="Director - The Protein Group"/>
    <s v="Cargill"/>
    <x v="3"/>
    <s v="America"/>
    <s v="Minnesota"/>
    <s v="Ramla's"/>
    <s v="No inmail sent"/>
    <x v="1"/>
    <m/>
    <m/>
    <n v="0"/>
    <m/>
    <m/>
    <m/>
    <m/>
    <m/>
    <m/>
    <m/>
    <m/>
    <m/>
  </r>
  <r>
    <n v="8579"/>
    <d v="2021-04-26T00:00:00"/>
    <n v="4"/>
    <x v="3"/>
    <s v="Paul Di Maria"/>
    <s v="Marketing Effectiveness Lead"/>
    <s v="Chick-fil-A"/>
    <x v="0"/>
    <s v="America"/>
    <s v="Georgia"/>
    <s v="Ramla's"/>
    <s v="9/16/2021"/>
    <x v="1"/>
    <m/>
    <m/>
    <n v="0"/>
    <m/>
    <m/>
    <m/>
    <m/>
    <m/>
    <m/>
    <m/>
    <m/>
    <m/>
  </r>
  <r>
    <n v="8580"/>
    <d v="2021-04-26T00:00:00"/>
    <n v="4"/>
    <x v="3"/>
    <s v="Stefanie Kealey"/>
    <s v="Client Insights &amp; Analytics"/>
    <s v="(m)PHASIZE"/>
    <x v="5"/>
    <s v="America"/>
    <s v="New York"/>
    <s v="Ramla's"/>
    <s v="No inmail sent"/>
    <x v="1"/>
    <m/>
    <m/>
    <n v="0"/>
    <m/>
    <m/>
    <m/>
    <m/>
    <m/>
    <m/>
    <m/>
    <m/>
    <m/>
  </r>
  <r>
    <n v="8581"/>
    <d v="2021-04-26T00:00:00"/>
    <n v="4"/>
    <x v="3"/>
    <s v="Isabelle MARIA"/>
    <s v="Head of consumer insights &amp; market research Europe"/>
    <s v="HANES brands"/>
    <x v="0"/>
    <s v="Europe"/>
    <s v="France"/>
    <s v="Ramla's"/>
    <s v="No inmail sent"/>
    <x v="1"/>
    <m/>
    <m/>
    <n v="0"/>
    <m/>
    <m/>
    <m/>
    <m/>
    <m/>
    <m/>
    <m/>
    <m/>
    <m/>
  </r>
  <r>
    <n v="8582"/>
    <d v="2021-04-26T00:00:00"/>
    <n v="4"/>
    <x v="3"/>
    <s v="Diane Gahl"/>
    <s v="Senior Consultant | Marketing &amp; Consumer Intelligence"/>
    <s v="Gfk"/>
    <x v="5"/>
    <s v="Europe"/>
    <s v="Germany"/>
    <s v="Ramla's"/>
    <s v="No inmail sent"/>
    <x v="1"/>
    <m/>
    <m/>
    <n v="0"/>
    <m/>
    <m/>
    <m/>
    <m/>
    <m/>
    <m/>
    <m/>
    <m/>
    <m/>
  </r>
  <r>
    <n v="8583"/>
    <d v="2021-04-26T00:00:00"/>
    <n v="4"/>
    <x v="3"/>
    <s v="Casey Willard"/>
    <s v="Chief Methodologist"/>
    <s v="Hypothesis Group"/>
    <x v="5"/>
    <s v="America"/>
    <s v="Texas"/>
    <s v="Ramla's"/>
    <s v="No inmail sent"/>
    <x v="1"/>
    <m/>
    <m/>
    <n v="0"/>
    <m/>
    <m/>
    <m/>
    <m/>
    <m/>
    <m/>
    <m/>
    <m/>
    <m/>
  </r>
  <r>
    <n v="8584"/>
    <d v="2021-05-24T00:00:00"/>
    <n v="5"/>
    <x v="2"/>
    <s v="Rafaël de Lavergne"/>
    <s v="CEO"/>
    <s v="TOTEM"/>
    <x v="0"/>
    <s v="Europe"/>
    <s v="France"/>
    <s v="Ramla's"/>
    <s v="No inmail sent"/>
    <x v="0"/>
    <d v="2021-05-27T00:00:00"/>
    <d v="2021-09-24T00:00:00"/>
    <n v="9"/>
    <m/>
    <m/>
    <m/>
    <m/>
    <m/>
    <m/>
    <m/>
    <m/>
    <m/>
  </r>
  <r>
    <n v="8585"/>
    <d v="2021-04-26T00:00:00"/>
    <n v="4"/>
    <x v="3"/>
    <s v="Bill Douglas"/>
    <s v="Manager Market Research and Competitive Intelligence"/>
    <s v="Verizon"/>
    <x v="7"/>
    <s v="America"/>
    <s v="Georgia"/>
    <s v="Ramla's"/>
    <s v="No inmail sent"/>
    <x v="1"/>
    <m/>
    <m/>
    <n v="0"/>
    <m/>
    <m/>
    <m/>
    <m/>
    <m/>
    <m/>
    <m/>
    <m/>
    <m/>
  </r>
  <r>
    <n v="8586"/>
    <d v="2021-04-26T00:00:00"/>
    <n v="4"/>
    <x v="3"/>
    <s v="Tami Benish"/>
    <s v="Senior Manager, Forecasting and Marketing &amp; Sales Analytics"/>
    <s v="Grande Cheese Company "/>
    <x v="3"/>
    <s v="America"/>
    <s v="Wisconsin"/>
    <s v="Ramla's"/>
    <s v="No inmail sent"/>
    <x v="1"/>
    <m/>
    <m/>
    <n v="0"/>
    <m/>
    <m/>
    <m/>
    <m/>
    <m/>
    <m/>
    <m/>
    <m/>
    <m/>
  </r>
  <r>
    <n v="8587"/>
    <d v="2021-04-26T00:00:00"/>
    <n v="4"/>
    <x v="0"/>
    <s v="Ankit Gupta"/>
    <s v="Marketing Anaytics Manager"/>
    <s v="American Express"/>
    <x v="10"/>
    <s v="America"/>
    <s v="Toronto"/>
    <s v="Ramla's"/>
    <s v="No inmail sent"/>
    <x v="0"/>
    <d v="2021-04-26T00:00:00"/>
    <m/>
    <n v="0"/>
    <m/>
    <n v="324"/>
    <s v="Negative"/>
    <d v="2021-04-29T00:00:00"/>
    <m/>
    <m/>
    <m/>
    <m/>
    <m/>
  </r>
  <r>
    <n v="8588"/>
    <d v="2021-04-26T00:00:00"/>
    <n v="4"/>
    <x v="0"/>
    <s v="Karim Mroueh"/>
    <s v="Digital Marketing Manager"/>
    <s v="Gulf Marketing Group (Vans, Timberland, The North Face, Columbia)"/>
    <x v="0"/>
    <s v="Asia"/>
    <s v="United Arab Emirates"/>
    <s v="Ramla's"/>
    <s v="No inmail sent"/>
    <x v="0"/>
    <d v="2021-04-28T00:00:00"/>
    <m/>
    <n v="0"/>
    <m/>
    <n v="322"/>
    <s v="Neutral"/>
    <d v="2021-05-04T00:00:00"/>
    <m/>
    <m/>
    <m/>
    <m/>
    <m/>
  </r>
  <r>
    <n v="8589"/>
    <d v="2021-04-26T00:00:00"/>
    <n v="4"/>
    <x v="0"/>
    <s v="Will de Hoon"/>
    <s v="Marketing Manager"/>
    <s v="Centric"/>
    <x v="18"/>
    <s v="Europe"/>
    <s v="Netherlands"/>
    <s v="Ramla's"/>
    <s v="No inmail sent"/>
    <x v="1"/>
    <m/>
    <m/>
    <n v="0"/>
    <m/>
    <m/>
    <m/>
    <m/>
    <m/>
    <m/>
    <m/>
    <m/>
    <m/>
  </r>
  <r>
    <n v="8590"/>
    <d v="2021-04-26T00:00:00"/>
    <n v="4"/>
    <x v="0"/>
    <s v="Anthony Volpe"/>
    <s v="Head Of Marketing"/>
    <s v="Tawkify"/>
    <x v="0"/>
    <s v="America"/>
    <s v="California"/>
    <s v="Ramla's"/>
    <s v="No inmail sent"/>
    <x v="0"/>
    <d v="2021-04-28T00:00:00"/>
    <d v="2021-06-09T00:00:00"/>
    <n v="6"/>
    <n v="2"/>
    <n v="280"/>
    <m/>
    <m/>
    <m/>
    <m/>
    <m/>
    <m/>
    <m/>
  </r>
  <r>
    <n v="8591"/>
    <d v="2021-04-26T00:00:00"/>
    <n v="4"/>
    <x v="0"/>
    <s v="Melanie Campbell"/>
    <s v="Marketing Director"/>
    <s v="Edward Snell &amp; Co Ltd"/>
    <x v="3"/>
    <s v="Africa"/>
    <s v="South Africa"/>
    <s v="Ramla's"/>
    <s v="No inmail sent"/>
    <x v="0"/>
    <d v="2021-04-29T00:00:00"/>
    <d v="2021-06-09T00:00:00"/>
    <n v="6"/>
    <n v="3"/>
    <n v="280"/>
    <s v="Positive"/>
    <d v="2021-05-13T00:00:00"/>
    <m/>
    <m/>
    <m/>
    <m/>
    <m/>
  </r>
  <r>
    <n v="8592"/>
    <d v="2021-04-26T00:00:00"/>
    <n v="4"/>
    <x v="0"/>
    <s v="Harsha Gunnam"/>
    <s v="Director, Marketing Measurement &amp; Analytics"/>
    <s v="Fidelity Investments"/>
    <x v="10"/>
    <s v="America"/>
    <s v="Massachusetts"/>
    <s v="Ramla's"/>
    <s v="No inmail sent"/>
    <x v="1"/>
    <m/>
    <m/>
    <n v="0"/>
    <m/>
    <m/>
    <m/>
    <m/>
    <m/>
    <m/>
    <m/>
    <m/>
    <m/>
  </r>
  <r>
    <n v="8593"/>
    <d v="2021-04-26T00:00:00"/>
    <n v="4"/>
    <x v="0"/>
    <s v="Pedro Serrano"/>
    <s v="Director de marketing"/>
    <s v="InfoJobs"/>
    <x v="18"/>
    <s v="Europe"/>
    <s v="Spain"/>
    <s v="Ramla's"/>
    <s v="No inmail sent"/>
    <x v="1"/>
    <m/>
    <m/>
    <n v="0"/>
    <m/>
    <m/>
    <m/>
    <m/>
    <m/>
    <m/>
    <m/>
    <m/>
    <m/>
  </r>
  <r>
    <n v="8594"/>
    <d v="2021-04-26T00:00:00"/>
    <n v="4"/>
    <x v="0"/>
    <s v="Amy Wainwright"/>
    <s v="Marketing Performance &amp; Insights Manager"/>
    <s v="Hilton"/>
    <x v="12"/>
    <s v="America"/>
    <s v="Washington"/>
    <s v="Ramla's"/>
    <s v="No inmail sent"/>
    <x v="0"/>
    <d v="2021-05-05T00:00:00"/>
    <d v="2021-06-09T00:00:00"/>
    <n v="6"/>
    <n v="2"/>
    <n v="280"/>
    <m/>
    <m/>
    <m/>
    <m/>
    <m/>
    <m/>
    <m/>
  </r>
  <r>
    <n v="8595"/>
    <d v="2021-04-26T00:00:00"/>
    <n v="4"/>
    <x v="0"/>
    <s v="Hue Du"/>
    <s v="Head Of Marketing"/>
    <s v="Doggett Equipment Services Group"/>
    <x v="12"/>
    <s v="America"/>
    <s v="Texas"/>
    <s v="Ramla's"/>
    <s v="No inmail sent"/>
    <x v="1"/>
    <m/>
    <m/>
    <n v="0"/>
    <m/>
    <m/>
    <m/>
    <m/>
    <m/>
    <m/>
    <m/>
    <m/>
    <m/>
  </r>
  <r>
    <n v="8596"/>
    <d v="2021-04-26T00:00:00"/>
    <n v="4"/>
    <x v="0"/>
    <s v="Hardik Idnani"/>
    <s v="Marketing Analytics Manager"/>
    <s v="eBay"/>
    <x v="18"/>
    <s v="Australia"/>
    <s v="Australia"/>
    <s v="Ramla's"/>
    <s v="No inmail sent"/>
    <x v="0"/>
    <m/>
    <m/>
    <n v="0"/>
    <m/>
    <m/>
    <m/>
    <m/>
    <m/>
    <m/>
    <m/>
    <m/>
    <m/>
  </r>
  <r>
    <n v="8597"/>
    <d v="2021-04-26T00:00:00"/>
    <n v="4"/>
    <x v="0"/>
    <s v="Mert Bay"/>
    <s v="Head of Global Marketing Data Science"/>
    <s v="Uber"/>
    <x v="18"/>
    <s v="America"/>
    <s v="California"/>
    <s v="Ramla's"/>
    <s v="No inmail sent"/>
    <x v="0"/>
    <d v="2021-04-28T00:00:00"/>
    <d v="2021-06-09T00:00:00"/>
    <n v="6"/>
    <n v="2"/>
    <n v="280"/>
    <m/>
    <m/>
    <m/>
    <m/>
    <m/>
    <m/>
    <m/>
  </r>
  <r>
    <n v="8598"/>
    <d v="2021-05-24T00:00:00"/>
    <n v="5"/>
    <x v="2"/>
    <s v="Vittorio Barraja"/>
    <s v="Chief Marketing Officer"/>
    <s v="Travelstart"/>
    <x v="11"/>
    <s v="Asia"/>
    <s v="UAE"/>
    <s v="Ramla's"/>
    <s v="No inmail sent"/>
    <x v="0"/>
    <d v="2021-05-25T00:00:00"/>
    <m/>
    <n v="0"/>
    <m/>
    <m/>
    <s v="Positive_FS"/>
    <m/>
    <m/>
    <m/>
    <m/>
    <m/>
    <m/>
  </r>
  <r>
    <n v="8599"/>
    <d v="2021-04-26T00:00:00"/>
    <n v="4"/>
    <x v="0"/>
    <s v="David Jean Etienne"/>
    <s v="Marketing Ops and Data Manager"/>
    <s v="England Rugby"/>
    <x v="12"/>
    <s v="Europe"/>
    <s v="United Kingdom"/>
    <s v="Ramla's"/>
    <s v="No inmail sent"/>
    <x v="1"/>
    <m/>
    <m/>
    <n v="0"/>
    <m/>
    <m/>
    <m/>
    <m/>
    <m/>
    <m/>
    <m/>
    <m/>
    <m/>
  </r>
  <r>
    <n v="8600"/>
    <d v="2021-05-24T00:00:00"/>
    <n v="5"/>
    <x v="2"/>
    <s v="Blakely Faiella"/>
    <s v="Director, Digital Marketing"/>
    <s v="MorphoSys"/>
    <x v="6"/>
    <s v="America"/>
    <s v="Boston"/>
    <s v="Ramla's"/>
    <s v="No inmail sent"/>
    <x v="0"/>
    <d v="2021-05-25T00:00:00"/>
    <d v="2021-09-24T00:00:00"/>
    <n v="9"/>
    <m/>
    <m/>
    <m/>
    <m/>
    <m/>
    <m/>
    <m/>
    <m/>
    <m/>
  </r>
  <r>
    <n v="8601"/>
    <d v="2021-04-26T00:00:00"/>
    <n v="4"/>
    <x v="0"/>
    <s v="Sarah Bartlett"/>
    <s v="Director, Marketing"/>
    <s v="Slickdeals"/>
    <x v="1"/>
    <s v="America"/>
    <s v="California"/>
    <s v="Ramla's"/>
    <s v="No inmail sent"/>
    <x v="1"/>
    <m/>
    <m/>
    <n v="0"/>
    <m/>
    <m/>
    <m/>
    <m/>
    <m/>
    <m/>
    <m/>
    <m/>
    <m/>
  </r>
  <r>
    <n v="8602"/>
    <d v="2021-05-24T00:00:00"/>
    <n v="5"/>
    <x v="2"/>
    <s v="Francisco Marco-Serrano"/>
    <s v="Advanced Analytics Consultant"/>
    <s v="EPAM Systems"/>
    <x v="7"/>
    <s v="Europe"/>
    <s v="London"/>
    <s v="Ramla's"/>
    <s v="No inmail sent"/>
    <x v="0"/>
    <d v="2021-05-25T00:00:00"/>
    <m/>
    <n v="0"/>
    <m/>
    <m/>
    <s v="Negative"/>
    <m/>
    <m/>
    <m/>
    <m/>
    <m/>
    <s v="They provide data science consulting, not involved with MMM "/>
  </r>
  <r>
    <n v="8603"/>
    <d v="2021-04-26T00:00:00"/>
    <n v="4"/>
    <x v="0"/>
    <s v="Rob Shipley"/>
    <s v="Director, Performance Marketing"/>
    <s v="Novant Health"/>
    <x v="13"/>
    <s v="America"/>
    <s v="North Carolina"/>
    <s v="Ramla's"/>
    <s v="No inmail sent"/>
    <x v="1"/>
    <m/>
    <m/>
    <n v="0"/>
    <m/>
    <m/>
    <m/>
    <m/>
    <m/>
    <m/>
    <m/>
    <m/>
    <m/>
  </r>
  <r>
    <n v="8604"/>
    <d v="2021-05-24T00:00:00"/>
    <n v="5"/>
    <x v="2"/>
    <s v="Jean Tauk"/>
    <s v="Strategic Planner &amp; Market Research Analyst"/>
    <s v="Ekstend"/>
    <x v="2"/>
    <s v="Europe"/>
    <s v="France"/>
    <s v="Ramla's"/>
    <s v="No inmail sent"/>
    <x v="0"/>
    <d v="2021-05-25T00:00:00"/>
    <m/>
    <n v="0"/>
    <m/>
    <m/>
    <s v="Negative"/>
    <m/>
    <m/>
    <m/>
    <m/>
    <m/>
    <s v="No thanks"/>
  </r>
  <r>
    <n v="8605"/>
    <d v="2021-04-26T00:00:00"/>
    <n v="4"/>
    <x v="0"/>
    <s v="Trent Whitechurch"/>
    <s v="National Marketing Manager"/>
    <s v="Subaru"/>
    <x v="8"/>
    <s v="Australia"/>
    <s v="Australia"/>
    <s v="Ramla's"/>
    <s v="No inmail sent"/>
    <x v="1"/>
    <m/>
    <m/>
    <n v="0"/>
    <m/>
    <m/>
    <m/>
    <m/>
    <m/>
    <m/>
    <m/>
    <m/>
    <m/>
  </r>
  <r>
    <n v="8606"/>
    <d v="2021-04-26T00:00:00"/>
    <n v="4"/>
    <x v="0"/>
    <s v="Katie A. Raymond"/>
    <s v="Head of Digital Marketing, Social + Paid Media, Americas"/>
    <s v="HARMAN International"/>
    <x v="7"/>
    <s v="America"/>
    <s v="New York"/>
    <s v="Ramla's"/>
    <s v="No inmail sent"/>
    <x v="1"/>
    <m/>
    <m/>
    <n v="0"/>
    <m/>
    <m/>
    <m/>
    <m/>
    <m/>
    <m/>
    <m/>
    <m/>
    <m/>
  </r>
  <r>
    <n v="8607"/>
    <d v="2021-04-26T00:00:00"/>
    <n v="4"/>
    <x v="0"/>
    <s v="Jiateng Jiang"/>
    <s v="Marketing Data Scientist"/>
    <s v="Staples"/>
    <x v="7"/>
    <s v="America"/>
    <s v="Massachusetts"/>
    <s v="Ramla's"/>
    <s v="No inmail sent"/>
    <x v="0"/>
    <d v="2021-05-17T00:00:00"/>
    <d v="2021-06-09T00:00:00"/>
    <n v="6"/>
    <n v="1"/>
    <n v="280"/>
    <m/>
    <m/>
    <m/>
    <m/>
    <m/>
    <m/>
    <m/>
  </r>
  <r>
    <n v="8608"/>
    <d v="2021-04-26T00:00:00"/>
    <n v="4"/>
    <x v="0"/>
    <s v="Xinyang Zhao"/>
    <s v="Senior Manager, Marketing &amp; Sales Analytics"/>
    <s v="Shanghai Disney Resort"/>
    <x v="11"/>
    <s v="Asia"/>
    <s v="China"/>
    <s v="Ramla's"/>
    <s v="No inmail sent"/>
    <x v="0"/>
    <d v="2021-04-28T00:00:00"/>
    <d v="2021-06-09T00:00:00"/>
    <n v="6"/>
    <n v="2"/>
    <n v="280"/>
    <m/>
    <m/>
    <m/>
    <m/>
    <m/>
    <m/>
    <m/>
  </r>
  <r>
    <n v="8609"/>
    <d v="2021-04-26T00:00:00"/>
    <n v="4"/>
    <x v="0"/>
    <s v="Magali Mayanda"/>
    <s v="Director Marketing Communication, Customer Loyalty"/>
    <s v="Air France-KLM"/>
    <x v="11"/>
    <s v="Europe"/>
    <s v="France"/>
    <s v="Ramla's"/>
    <s v="No inmail sent"/>
    <x v="0"/>
    <d v="2021-04-28T00:00:00"/>
    <m/>
    <n v="0"/>
    <m/>
    <n v="322"/>
    <s v="Neutral"/>
    <d v="2021-04-29T00:00:00"/>
    <m/>
    <m/>
    <m/>
    <m/>
    <m/>
  </r>
  <r>
    <n v="8610"/>
    <d v="2021-04-26T00:00:00"/>
    <n v="4"/>
    <x v="0"/>
    <s v="Per Christian Werenskiold"/>
    <s v="Marketing Strategy &amp; effectivness"/>
    <s v="Telenor"/>
    <x v="16"/>
    <s v="Europe"/>
    <s v="Norway"/>
    <s v="Ramla's"/>
    <s v="No inmail sent"/>
    <x v="1"/>
    <m/>
    <m/>
    <n v="0"/>
    <m/>
    <m/>
    <m/>
    <m/>
    <m/>
    <m/>
    <m/>
    <m/>
    <m/>
  </r>
  <r>
    <n v="8611"/>
    <d v="2021-04-26T00:00:00"/>
    <n v="4"/>
    <x v="0"/>
    <s v="Janne Aartolahti"/>
    <s v="Head of Growth Marketing"/>
    <s v="Swappie"/>
    <x v="7"/>
    <s v="Europe"/>
    <s v="Finland"/>
    <s v="Ramla's"/>
    <s v="No inmail sent"/>
    <x v="1"/>
    <m/>
    <m/>
    <n v="0"/>
    <m/>
    <m/>
    <m/>
    <m/>
    <m/>
    <m/>
    <m/>
    <m/>
    <m/>
  </r>
  <r>
    <n v="8612"/>
    <d v="2021-04-26T00:00:00"/>
    <n v="4"/>
    <x v="0"/>
    <s v="Joost Westhoeve"/>
    <s v="Team Coordinator Marketing Analytics"/>
    <s v="wehkamp"/>
    <x v="18"/>
    <s v="Europe"/>
    <s v="Netherlands"/>
    <s v="Ramla's"/>
    <s v="No inmail sent"/>
    <x v="1"/>
    <m/>
    <m/>
    <n v="0"/>
    <m/>
    <m/>
    <m/>
    <m/>
    <m/>
    <m/>
    <m/>
    <m/>
    <m/>
  </r>
  <r>
    <n v="8613"/>
    <d v="2021-04-26T00:00:00"/>
    <n v="4"/>
    <x v="3"/>
    <s v="Ian Weinkselbaum"/>
    <s v="Sr. Director Consumer &amp; Market Insights"/>
    <s v="Materne North America - GoGo squeeZ"/>
    <x v="3"/>
    <s v="America"/>
    <s v="New York"/>
    <s v="Ramla's"/>
    <s v="No inmail sent"/>
    <x v="0"/>
    <d v="2021-04-28T00:00:00"/>
    <m/>
    <n v="0"/>
    <m/>
    <m/>
    <s v="Positive_FS"/>
    <d v="2021-04-28T00:00:00"/>
    <s v="ian.weinkselbaum@momgroup.com"/>
    <m/>
    <m/>
    <m/>
    <m/>
  </r>
  <r>
    <n v="8614"/>
    <d v="2021-04-26T00:00:00"/>
    <n v="4"/>
    <x v="3"/>
    <s v="Adam Whitby"/>
    <s v="Sr. Analytic Intelligence Lead"/>
    <s v="Empower"/>
    <x v="5"/>
    <s v="America"/>
    <s v="Ohio"/>
    <s v="Ramla's"/>
    <s v="No inmail sent"/>
    <x v="0"/>
    <d v="2021-04-27T00:00:00"/>
    <d v="2021-07-12T00:00:00"/>
    <n v="7"/>
    <m/>
    <m/>
    <s v="Negative"/>
    <d v="2021-07-22T00:00:00"/>
    <m/>
    <m/>
    <m/>
    <m/>
    <s v="they have an internal tool"/>
  </r>
  <r>
    <n v="8615"/>
    <d v="2021-04-26T00:00:00"/>
    <n v="4"/>
    <x v="3"/>
    <s v="Elio Gkanetsos"/>
    <s v="Growth Analytics &amp; PPA lead"/>
    <s v="Mondelēz"/>
    <x v="3"/>
    <s v="Europe"/>
    <s v="Greece"/>
    <s v="Ramla's"/>
    <s v="No inmail sent"/>
    <x v="0"/>
    <d v="2021-04-27T00:00:00"/>
    <d v="2021-05-05T00:00:00"/>
    <n v="5"/>
    <m/>
    <m/>
    <s v="Neutral"/>
    <d v="2021-05-05T00:00:00"/>
    <m/>
    <m/>
    <m/>
    <m/>
    <m/>
  </r>
  <r>
    <n v="8616"/>
    <d v="2021-04-26T00:00:00"/>
    <n v="4"/>
    <x v="3"/>
    <s v="Patrick Falconer"/>
    <s v="Senior Consultant, Marketing Analytics"/>
    <s v="UM WW"/>
    <x v="1"/>
    <s v="America"/>
    <s v="Michigan"/>
    <s v="Ramla's"/>
    <s v="No inmail sent"/>
    <x v="0"/>
    <d v="2021-05-05T00:00:00"/>
    <d v="2022-01-25T00:00:00"/>
    <n v="1"/>
    <m/>
    <m/>
    <m/>
    <m/>
    <m/>
    <m/>
    <m/>
    <m/>
    <m/>
  </r>
  <r>
    <n v="8617"/>
    <d v="2021-05-24T00:00:00"/>
    <n v="5"/>
    <x v="2"/>
    <s v="Paul Kendrick"/>
    <s v="CEO"/>
    <s v="Studio Retail Group plc"/>
    <x v="0"/>
    <s v="Europe"/>
    <s v="United Kingdom"/>
    <s v="Ramla's"/>
    <s v="No inmail sent"/>
    <x v="0"/>
    <d v="2021-05-27T00:00:00"/>
    <d v="2021-09-09T00:00:00"/>
    <n v="9"/>
    <m/>
    <m/>
    <m/>
    <m/>
    <m/>
    <m/>
    <m/>
    <m/>
    <m/>
  </r>
  <r>
    <n v="8618"/>
    <d v="2021-05-24T00:00:00"/>
    <n v="5"/>
    <x v="0"/>
    <s v="Gary Shanas"/>
    <s v="SVP, Head of Media Investment"/>
    <s v="Disney Media &amp; Entertainment Distribution"/>
    <x v="12"/>
    <s v="America"/>
    <s v="California"/>
    <s v="Ramla's"/>
    <s v="No inmail sent"/>
    <x v="0"/>
    <d v="2021-06-08T00:00:00"/>
    <m/>
    <n v="0"/>
    <m/>
    <n v="281"/>
    <m/>
    <m/>
    <m/>
    <m/>
    <m/>
    <m/>
    <m/>
  </r>
  <r>
    <n v="8619"/>
    <d v="2021-05-24T00:00:00"/>
    <n v="5"/>
    <x v="0"/>
    <s v="Ashley Malone"/>
    <s v="Sr. Director, Media Strategy &amp; Planning"/>
    <s v="SmileDirectClub"/>
    <x v="13"/>
    <s v="America"/>
    <s v="Tennessee"/>
    <s v="Ramla's"/>
    <s v="No inmail sent"/>
    <x v="0"/>
    <d v="2021-07-26T00:00:00"/>
    <m/>
    <n v="0"/>
    <m/>
    <n v="233"/>
    <m/>
    <m/>
    <m/>
    <m/>
    <m/>
    <m/>
    <m/>
  </r>
  <r>
    <n v="8620"/>
    <d v="2021-05-24T00:00:00"/>
    <n v="5"/>
    <x v="0"/>
    <s v="Michele Schuh"/>
    <s v="VP, Marketing"/>
    <s v="Old Navy"/>
    <x v="0"/>
    <s v="America"/>
    <s v="California"/>
    <s v="Ramla's"/>
    <s v="No inmail sent"/>
    <x v="0"/>
    <d v="2021-06-09T00:00:00"/>
    <m/>
    <n v="0"/>
    <m/>
    <n v="280"/>
    <m/>
    <m/>
    <m/>
    <m/>
    <m/>
    <m/>
    <m/>
  </r>
  <r>
    <n v="8621"/>
    <d v="2021-05-24T00:00:00"/>
    <n v="5"/>
    <x v="0"/>
    <s v="Janice Rosenberg"/>
    <s v="Vice President, Senior Media Planning Strategist"/>
    <s v="Union Bank"/>
    <x v="10"/>
    <s v="America"/>
    <s v="California"/>
    <s v="Ramla's"/>
    <s v="No inmail sent"/>
    <x v="0"/>
    <d v="2021-06-01T00:00:00"/>
    <d v="2021-06-09T00:00:00"/>
    <n v="6"/>
    <n v="1"/>
    <n v="280"/>
    <m/>
    <m/>
    <m/>
    <m/>
    <m/>
    <m/>
    <m/>
  </r>
  <r>
    <n v="8622"/>
    <d v="2021-04-26T00:00:00"/>
    <n v="4"/>
    <x v="3"/>
    <s v="Alexias Schmidt"/>
    <s v="Associate Media Director"/>
    <s v="Media Plus"/>
    <x v="1"/>
    <s v="America"/>
    <s v="Washington"/>
    <s v="Ramla's"/>
    <s v="No inmail sent"/>
    <x v="0"/>
    <d v="2021-05-06T00:00:00"/>
    <d v="2021-05-17T00:00:00"/>
    <n v="5"/>
    <m/>
    <m/>
    <s v="Neutral"/>
    <d v="2021-05-17T00:00:00"/>
    <m/>
    <m/>
    <m/>
    <m/>
    <m/>
  </r>
  <r>
    <n v="8623"/>
    <d v="2021-04-27T00:00:00"/>
    <n v="4"/>
    <x v="3"/>
    <s v="Graham Swallow"/>
    <s v="Head of Data and Product Strategy"/>
    <s v="Little Dot Studios"/>
    <x v="1"/>
    <s v="Europe"/>
    <s v="United Kingdom"/>
    <s v="Ramla's"/>
    <s v="No inmail sent"/>
    <x v="1"/>
    <m/>
    <m/>
    <n v="0"/>
    <m/>
    <m/>
    <m/>
    <m/>
    <m/>
    <m/>
    <m/>
    <m/>
    <m/>
  </r>
  <r>
    <n v="8624"/>
    <d v="2021-05-24T00:00:00"/>
    <n v="5"/>
    <x v="0"/>
    <s v="Clare Arndell"/>
    <s v="Head of Media Planning"/>
    <s v="Edit"/>
    <x v="17"/>
    <s v="Europe"/>
    <s v="United Kingdom"/>
    <s v="Ramla's"/>
    <s v="No inmail sent"/>
    <x v="0"/>
    <d v="2021-05-26T00:00:00"/>
    <m/>
    <n v="0"/>
    <m/>
    <m/>
    <s v="Neutral"/>
    <d v="2021-05-27T00:00:00"/>
    <m/>
    <m/>
    <m/>
    <m/>
    <m/>
  </r>
  <r>
    <n v="8625"/>
    <d v="2021-12-03T00:00:00"/>
    <m/>
    <x v="3"/>
    <s v="Ankur Uttam"/>
    <s v="VP, Analytics"/>
    <s v="Poshmark"/>
    <x v="0"/>
    <s v="America"/>
    <s v="California"/>
    <s v="Ramla's"/>
    <s v="No inmail sent"/>
    <x v="1"/>
    <m/>
    <m/>
    <m/>
    <m/>
    <m/>
    <m/>
    <m/>
    <m/>
    <m/>
    <m/>
    <m/>
    <m/>
  </r>
  <r>
    <n v="8626"/>
    <d v="2021-12-03T00:00:00"/>
    <m/>
    <x v="3"/>
    <s v="Andrew Kang"/>
    <s v="Director of Advanced Analytics "/>
    <s v="GoHealth"/>
    <x v="6"/>
    <s v="America"/>
    <s v="Illinois"/>
    <s v="Ramla's"/>
    <s v="No inmail sent"/>
    <x v="1"/>
    <m/>
    <m/>
    <m/>
    <m/>
    <m/>
    <m/>
    <m/>
    <m/>
    <m/>
    <m/>
    <m/>
    <m/>
  </r>
  <r>
    <n v="8627"/>
    <d v="2021-05-24T00:00:00"/>
    <n v="5"/>
    <x v="0"/>
    <s v="Inna Kern"/>
    <s v="VP, Media Strategy and Planning"/>
    <s v="ESPN"/>
    <x v="1"/>
    <s v="America"/>
    <s v="New York"/>
    <s v="Ramla's"/>
    <s v="No inmail sent"/>
    <x v="1"/>
    <m/>
    <m/>
    <n v="0"/>
    <m/>
    <m/>
    <m/>
    <m/>
    <m/>
    <m/>
    <m/>
    <m/>
    <m/>
  </r>
  <r>
    <n v="8628"/>
    <d v="2021-05-24T00:00:00"/>
    <n v="5"/>
    <x v="0"/>
    <s v="David Feman"/>
    <s v="Head of Media"/>
    <s v="LG Electronics"/>
    <x v="7"/>
    <s v="America"/>
    <s v="New York"/>
    <s v="Ramla's"/>
    <s v="No inmail sent"/>
    <x v="0"/>
    <d v="2021-08-09T00:00:00"/>
    <m/>
    <n v="0"/>
    <m/>
    <n v="219"/>
    <m/>
    <m/>
    <m/>
    <m/>
    <m/>
    <m/>
    <m/>
  </r>
  <r>
    <n v="8629"/>
    <d v="2021-05-24T00:00:00"/>
    <n v="5"/>
    <x v="3"/>
    <s v="Richard Grillo"/>
    <s v="Director, Marketing Technology "/>
    <s v="NBC Sports Group"/>
    <x v="12"/>
    <s v="America"/>
    <s v="New York"/>
    <s v="Ramla's"/>
    <s v="No inmail sent"/>
    <x v="0"/>
    <d v="2021-05-26T00:00:00"/>
    <m/>
    <n v="0"/>
    <m/>
    <m/>
    <m/>
    <m/>
    <m/>
    <m/>
    <m/>
    <m/>
    <m/>
  </r>
  <r>
    <n v="8630"/>
    <d v="2021-05-24T00:00:00"/>
    <n v="5"/>
    <x v="3"/>
    <s v="Kate Ardini"/>
    <s v="Chief Marketing Officer"/>
    <s v="John Hancock"/>
    <x v="10"/>
    <s v="America"/>
    <s v="Massachusetts"/>
    <s v="Ramla's"/>
    <s v="No inmail sent"/>
    <x v="0"/>
    <d v="2021-05-26T00:00:00"/>
    <d v="2022-02-21T00:00:00"/>
    <n v="2"/>
    <m/>
    <m/>
    <m/>
    <m/>
    <m/>
    <m/>
    <m/>
    <m/>
    <m/>
  </r>
  <r>
    <n v="8631"/>
    <d v="2021-05-24T00:00:00"/>
    <n v="5"/>
    <x v="0"/>
    <s v="Swapnil Patel"/>
    <s v="Executive Director, Media"/>
    <s v="McKinney"/>
    <x v="1"/>
    <s v="America"/>
    <s v="North Carolina"/>
    <s v="Ramla's"/>
    <s v="No inmail sent"/>
    <x v="1"/>
    <m/>
    <m/>
    <n v="0"/>
    <m/>
    <m/>
    <m/>
    <m/>
    <m/>
    <m/>
    <m/>
    <m/>
    <m/>
  </r>
  <r>
    <n v="8632"/>
    <d v="2021-05-24T00:00:00"/>
    <n v="5"/>
    <x v="0"/>
    <s v="Thomas Starr"/>
    <s v="Vice President of Media and Stategy"/>
    <s v="Barrington Media Group "/>
    <x v="1"/>
    <s v="America"/>
    <s v="Connecticut"/>
    <s v="Ramla's"/>
    <s v="No inmail sent"/>
    <x v="1"/>
    <m/>
    <m/>
    <n v="0"/>
    <m/>
    <m/>
    <m/>
    <m/>
    <m/>
    <m/>
    <m/>
    <m/>
    <m/>
  </r>
  <r>
    <n v="8633"/>
    <d v="2021-05-24T00:00:00"/>
    <n v="5"/>
    <x v="0"/>
    <s v="Anthony Scarola"/>
    <s v="VP, Media"/>
    <s v="VaynerMedia"/>
    <x v="1"/>
    <s v="America"/>
    <s v="New York"/>
    <s v="Ramla's"/>
    <s v="No inmail sent"/>
    <x v="1"/>
    <m/>
    <m/>
    <n v="0"/>
    <m/>
    <m/>
    <m/>
    <m/>
    <m/>
    <m/>
    <m/>
    <m/>
    <m/>
  </r>
  <r>
    <n v="8634"/>
    <d v="2021-12-03T00:00:00"/>
    <m/>
    <x v="3"/>
    <s v="Alhad Kalgaonkar"/>
    <s v="Development and Strategy Analytics"/>
    <s v="Bristol Myers Squibb"/>
    <x v="6"/>
    <s v="America"/>
    <s v="New York"/>
    <s v="Ramla's"/>
    <s v="No inmail sent"/>
    <x v="1"/>
    <m/>
    <m/>
    <m/>
    <m/>
    <m/>
    <m/>
    <m/>
    <m/>
    <m/>
    <m/>
    <m/>
    <m/>
  </r>
  <r>
    <n v="8635"/>
    <d v="2021-05-24T00:00:00"/>
    <n v="5"/>
    <x v="3"/>
    <s v="Vince Baldasare"/>
    <s v="Director Of Analytics"/>
    <s v="CareSource "/>
    <x v="14"/>
    <s v="America"/>
    <s v="Ohio"/>
    <s v="Ramla's"/>
    <s v="No inmail sent"/>
    <x v="0"/>
    <d v="2021-05-26T00:00:00"/>
    <d v="2022-02-21T00:00:00"/>
    <n v="2"/>
    <m/>
    <m/>
    <m/>
    <m/>
    <m/>
    <m/>
    <m/>
    <m/>
    <m/>
  </r>
  <r>
    <n v="8636"/>
    <d v="2021-05-24T00:00:00"/>
    <n v="5"/>
    <x v="3"/>
    <s v="David Gospodarski"/>
    <s v="Director, Business Analytics &amp; Research"/>
    <s v="NBCUniversal Media"/>
    <x v="12"/>
    <s v="America"/>
    <s v="California"/>
    <s v="Ramla's"/>
    <s v="No inmail sent"/>
    <x v="0"/>
    <d v="2021-05-26T00:00:00"/>
    <m/>
    <n v="0"/>
    <m/>
    <m/>
    <m/>
    <m/>
    <m/>
    <m/>
    <m/>
    <m/>
    <m/>
  </r>
  <r>
    <n v="8637"/>
    <d v="2021-05-24T00:00:00"/>
    <n v="5"/>
    <x v="3"/>
    <s v="Tara Kelly Powers"/>
    <s v="Director, CRM Technology"/>
    <s v="Coty"/>
    <x v="3"/>
    <s v="America"/>
    <s v="New York"/>
    <s v="Ramla's"/>
    <s v="No inmail sent"/>
    <x v="0"/>
    <d v="2021-05-26T00:00:00"/>
    <d v="2022-02-21T00:00:00"/>
    <n v="2"/>
    <m/>
    <m/>
    <m/>
    <m/>
    <m/>
    <m/>
    <m/>
    <m/>
    <m/>
  </r>
  <r>
    <n v="8638"/>
    <d v="2021-12-03T00:00:00"/>
    <m/>
    <x v="3"/>
    <s v="Rashmi Sankepally"/>
    <s v="Senior Associate, Marketing Science and Data Science"/>
    <s v="OMD USA"/>
    <x v="1"/>
    <s v="America"/>
    <s v="Maryland"/>
    <s v="Ramla's"/>
    <s v="No inmail sent"/>
    <x v="0"/>
    <d v="2021-12-06T00:00:00"/>
    <d v="2022-01-18T00:00:00"/>
    <m/>
    <m/>
    <m/>
    <s v="Negative"/>
    <d v="2022-01-19T00:00:00"/>
    <m/>
    <m/>
    <m/>
    <m/>
    <m/>
  </r>
  <r>
    <n v="8639"/>
    <d v="2021-05-24T00:00:00"/>
    <n v="5"/>
    <x v="0"/>
    <s v="Helen Rose Parsons"/>
    <s v="Marketing Director - Health Solutions"/>
    <s v="Aon"/>
    <x v="10"/>
    <s v="Europe"/>
    <s v="United Kingdom"/>
    <s v="Ramla's"/>
    <s v="No inmail sent"/>
    <x v="1"/>
    <m/>
    <m/>
    <n v="0"/>
    <m/>
    <m/>
    <m/>
    <m/>
    <m/>
    <m/>
    <m/>
    <m/>
    <m/>
  </r>
  <r>
    <n v="8640"/>
    <d v="2021-05-24T00:00:00"/>
    <n v="5"/>
    <x v="0"/>
    <s v="Vinita Deo"/>
    <s v="Global Market Research"/>
    <s v="Apple"/>
    <x v="7"/>
    <s v="America"/>
    <s v="New York"/>
    <s v="Ramla's"/>
    <s v="No inmail sent"/>
    <x v="1"/>
    <m/>
    <m/>
    <n v="0"/>
    <m/>
    <m/>
    <m/>
    <m/>
    <m/>
    <m/>
    <m/>
    <m/>
    <m/>
  </r>
  <r>
    <n v="8641"/>
    <d v="2021-05-24T00:00:00"/>
    <n v="5"/>
    <x v="0"/>
    <s v="Eugene Seagriff"/>
    <s v="Sr. Director of Go To Market Strategy, In-Store &amp; Channel Marketing"/>
    <s v="LG Electronics"/>
    <x v="7"/>
    <s v="America"/>
    <s v="New Jersey"/>
    <s v="Ramla's"/>
    <s v="No inmail sent"/>
    <x v="1"/>
    <m/>
    <m/>
    <n v="0"/>
    <m/>
    <m/>
    <m/>
    <m/>
    <m/>
    <m/>
    <m/>
    <m/>
    <m/>
  </r>
  <r>
    <n v="8642"/>
    <d v="2021-12-03T00:00:00"/>
    <m/>
    <x v="3"/>
    <s v="Peter Ingraham"/>
    <s v="Head, Team Lead Global Analytic"/>
    <s v="Sanofi "/>
    <x v="6"/>
    <s v="America"/>
    <s v="New Jersey"/>
    <s v="Ramla's"/>
    <s v="No inmail sent"/>
    <x v="1"/>
    <m/>
    <m/>
    <m/>
    <m/>
    <m/>
    <m/>
    <m/>
    <m/>
    <m/>
    <m/>
    <m/>
    <m/>
  </r>
  <r>
    <n v="8643"/>
    <d v="2021-05-24T00:00:00"/>
    <n v="5"/>
    <x v="0"/>
    <s v="David Zoffer"/>
    <s v="Senior Interactive Marketing Specialist"/>
    <s v="Aon"/>
    <x v="10"/>
    <s v="America"/>
    <s v="Pennsylvania"/>
    <s v="Ramla's"/>
    <s v="No inmail sent"/>
    <x v="0"/>
    <d v="2021-05-27T00:00:00"/>
    <d v="2021-06-09T00:00:00"/>
    <n v="6"/>
    <n v="1"/>
    <m/>
    <s v="Negative"/>
    <d v="2021-06-09T00:00:00"/>
    <m/>
    <m/>
    <m/>
    <m/>
    <m/>
  </r>
  <r>
    <n v="8644"/>
    <d v="2021-04-27T00:00:00"/>
    <n v="4"/>
    <x v="3"/>
    <s v="Barbara Vite"/>
    <s v="Head of research &amp; insights"/>
    <s v="Dentsu France"/>
    <x v="1"/>
    <s v="Europe"/>
    <s v="France"/>
    <s v="Ramla's"/>
    <s v="No inmail sent"/>
    <x v="1"/>
    <m/>
    <m/>
    <n v="0"/>
    <m/>
    <m/>
    <m/>
    <m/>
    <m/>
    <m/>
    <m/>
    <m/>
    <m/>
  </r>
  <r>
    <n v="8645"/>
    <d v="2021-04-27T00:00:00"/>
    <n v="4"/>
    <x v="3"/>
    <s v="Mike Albanese"/>
    <s v="Senior Project Director"/>
    <s v="Adelphi Research Global"/>
    <x v="5"/>
    <s v="America"/>
    <s v="Pennsylvania"/>
    <s v="Ramla's"/>
    <s v="No inmail sent"/>
    <x v="1"/>
    <m/>
    <m/>
    <n v="0"/>
    <m/>
    <m/>
    <m/>
    <m/>
    <m/>
    <m/>
    <m/>
    <m/>
    <m/>
  </r>
  <r>
    <n v="8646"/>
    <d v="2021-05-24T00:00:00"/>
    <n v="5"/>
    <x v="0"/>
    <s v="Paul Davison"/>
    <s v="Head of Data"/>
    <s v="Royal Mail"/>
    <x v="32"/>
    <s v="Europe"/>
    <s v="United Kingdom"/>
    <s v="Ramla's"/>
    <s v="No inmail sent"/>
    <x v="0"/>
    <d v="2021-05-27T00:00:00"/>
    <m/>
    <n v="0"/>
    <m/>
    <m/>
    <s v="Negative"/>
    <d v="2021-05-27T00:00:00"/>
    <m/>
    <m/>
    <m/>
    <m/>
    <m/>
  </r>
  <r>
    <n v="8647"/>
    <d v="2021-05-24T00:00:00"/>
    <n v="5"/>
    <x v="2"/>
    <s v="Saurabh Ishwalkar"/>
    <s v="Sales &amp; Marketing Data Analyst"/>
    <s v="eatingEVOLVED LLC"/>
    <x v="3"/>
    <s v="America"/>
    <s v="New York"/>
    <s v="Ramla's"/>
    <s v="No inmail sent"/>
    <x v="0"/>
    <d v="2021-06-01T00:00:00"/>
    <d v="2021-07-15T00:00:00"/>
    <n v="7"/>
    <n v="1"/>
    <n v="244"/>
    <s v="Negative"/>
    <m/>
    <m/>
    <m/>
    <m/>
    <m/>
    <m/>
  </r>
  <r>
    <n v="8648"/>
    <d v="2021-05-24T00:00:00"/>
    <n v="5"/>
    <x v="2"/>
    <s v="Mateusz Ficner"/>
    <s v="Marketing Manager"/>
    <s v="HydroPeptide LLC"/>
    <x v="3"/>
    <s v="Europe"/>
    <s v="Poland"/>
    <s v="Ramla's"/>
    <s v="No inmail sent"/>
    <x v="0"/>
    <d v="2021-06-01T00:00:00"/>
    <d v="2021-09-09T00:00:00"/>
    <n v="9"/>
    <n v="1"/>
    <n v="188"/>
    <m/>
    <m/>
    <m/>
    <m/>
    <m/>
    <m/>
    <m/>
  </r>
  <r>
    <n v="8649"/>
    <d v="2021-04-27T00:00:00"/>
    <n v="4"/>
    <x v="3"/>
    <s v="Carrie Frazee"/>
    <s v="Senior Vice President"/>
    <s v="Digitas North America"/>
    <x v="1"/>
    <s v="America"/>
    <s v="North Carolina"/>
    <s v="Ramla's"/>
    <s v="No inmail sent"/>
    <x v="1"/>
    <m/>
    <m/>
    <n v="0"/>
    <m/>
    <m/>
    <m/>
    <m/>
    <m/>
    <m/>
    <m/>
    <m/>
    <m/>
  </r>
  <r>
    <n v="8650"/>
    <d v="2021-04-27T00:00:00"/>
    <n v="4"/>
    <x v="3"/>
    <s v="Geana Demone"/>
    <s v="Principal at Insight &amp; Innovation"/>
    <s v="CMI"/>
    <x v="5"/>
    <s v="America"/>
    <s v="Canada "/>
    <s v="Ramla's"/>
    <s v="No inmail sent"/>
    <x v="1"/>
    <m/>
    <m/>
    <n v="0"/>
    <m/>
    <m/>
    <m/>
    <m/>
    <m/>
    <m/>
    <m/>
    <m/>
    <m/>
  </r>
  <r>
    <n v="8651"/>
    <d v="2021-04-27T00:00:00"/>
    <n v="4"/>
    <x v="3"/>
    <s v="Kimberly White"/>
    <s v="Director of Market Research"/>
    <s v="Sherwin Williams"/>
    <x v="3"/>
    <s v="America"/>
    <s v="Ohio"/>
    <s v="Ramla's"/>
    <s v="No inmail sent"/>
    <x v="1"/>
    <m/>
    <m/>
    <n v="0"/>
    <m/>
    <m/>
    <m/>
    <m/>
    <m/>
    <m/>
    <m/>
    <m/>
    <m/>
  </r>
  <r>
    <n v="8652"/>
    <d v="2021-05-24T00:00:00"/>
    <n v="5"/>
    <x v="0"/>
    <s v="Marc Dallimore"/>
    <s v="Director Data Science"/>
    <s v="Edit"/>
    <x v="17"/>
    <s v="Europe"/>
    <s v="United Kingdom"/>
    <s v="Ramla's"/>
    <s v="No inmail sent"/>
    <x v="0"/>
    <d v="2021-05-27T00:00:00"/>
    <d v="2021-06-09T00:00:00"/>
    <n v="6"/>
    <n v="1"/>
    <n v="280"/>
    <m/>
    <m/>
    <m/>
    <m/>
    <m/>
    <m/>
    <m/>
  </r>
  <r>
    <n v="8653"/>
    <d v="2021-04-27T00:00:00"/>
    <n v="4"/>
    <x v="3"/>
    <s v="Michael Wessel Esq."/>
    <s v="Director, Kroger Merchandising Consulting"/>
    <s v="84.51˚"/>
    <x v="5"/>
    <s v="America"/>
    <s v="Ohio"/>
    <s v="Ramla's"/>
    <s v="No inmail sent"/>
    <x v="1"/>
    <m/>
    <m/>
    <n v="0"/>
    <m/>
    <m/>
    <m/>
    <m/>
    <m/>
    <m/>
    <m/>
    <m/>
    <m/>
  </r>
  <r>
    <n v="8654"/>
    <d v="2021-04-27T00:00:00"/>
    <n v="4"/>
    <x v="3"/>
    <s v="Julie McEntee"/>
    <s v="Director Marketing and Innovation"/>
    <s v="Northern California Golf Association and Poppy Holding"/>
    <x v="12"/>
    <s v="America"/>
    <s v="California"/>
    <s v="Ramla's"/>
    <s v="No inmail sent"/>
    <x v="1"/>
    <m/>
    <m/>
    <n v="0"/>
    <m/>
    <m/>
    <m/>
    <m/>
    <m/>
    <m/>
    <m/>
    <m/>
    <m/>
  </r>
  <r>
    <n v="8655"/>
    <d v="2021-04-27T00:00:00"/>
    <n v="4"/>
    <x v="3"/>
    <s v="James Cornish"/>
    <s v="Director Advanced Analytics"/>
    <s v="TaylorMade Golf Company"/>
    <x v="12"/>
    <s v="America"/>
    <s v="California"/>
    <s v="Ramla's"/>
    <s v="No inmail sent"/>
    <x v="1"/>
    <m/>
    <m/>
    <n v="0"/>
    <m/>
    <m/>
    <m/>
    <m/>
    <m/>
    <m/>
    <m/>
    <m/>
    <m/>
  </r>
  <r>
    <n v="8656"/>
    <d v="2021-05-24T00:00:00"/>
    <n v="5"/>
    <x v="3"/>
    <s v="Sharon Goldstein"/>
    <s v="Marketing Strategy"/>
    <s v="ICON International"/>
    <x v="2"/>
    <s v="America"/>
    <s v="Florida"/>
    <s v="Personal"/>
    <s v="No inmail sent"/>
    <x v="2"/>
    <m/>
    <m/>
    <n v="0"/>
    <m/>
    <m/>
    <m/>
    <m/>
    <m/>
    <m/>
    <m/>
    <m/>
    <s v="sent from fatma's account"/>
  </r>
  <r>
    <n v="8657"/>
    <d v="2021-04-27T00:00:00"/>
    <n v="4"/>
    <x v="3"/>
    <s v="Di Sun"/>
    <s v="CRM / Marketing Cloud specialist"/>
    <s v="ECCO Shoes"/>
    <x v="0"/>
    <s v="Asia"/>
    <s v="China"/>
    <s v="Ramla's"/>
    <s v="No inmail sent"/>
    <x v="1"/>
    <m/>
    <m/>
    <n v="0"/>
    <m/>
    <m/>
    <m/>
    <m/>
    <m/>
    <m/>
    <m/>
    <m/>
    <m/>
  </r>
  <r>
    <n v="8658"/>
    <d v="2021-04-27T00:00:00"/>
    <n v="4"/>
    <x v="3"/>
    <s v="Andrew Faehnle"/>
    <s v="Sr. Director, R&amp;D"/>
    <s v="NCSolutions"/>
    <x v="5"/>
    <s v="America"/>
    <s v="Cincinnati"/>
    <s v="Ramla's"/>
    <s v="No inmail sent"/>
    <x v="2"/>
    <m/>
    <m/>
    <n v="0"/>
    <m/>
    <m/>
    <m/>
    <m/>
    <m/>
    <m/>
    <m/>
    <m/>
    <m/>
  </r>
  <r>
    <n v="8659"/>
    <d v="2021-04-27T00:00:00"/>
    <n v="4"/>
    <x v="3"/>
    <s v="Arshiya Nagi"/>
    <s v="Director"/>
    <s v="Metyis"/>
    <x v="2"/>
    <s v="Europe"/>
    <s v="Netherlands"/>
    <s v="Ramla's"/>
    <s v="No inmail sent"/>
    <x v="0"/>
    <d v="2021-04-30T00:00:00"/>
    <s v="do not message"/>
    <e v="#VALUE!"/>
    <m/>
    <m/>
    <s v="Positive"/>
    <d v="2021-05-11T00:00:00"/>
    <m/>
    <m/>
    <m/>
    <m/>
    <m/>
  </r>
  <r>
    <n v="8660"/>
    <d v="2021-04-27T00:00:00"/>
    <n v="4"/>
    <x v="3"/>
    <s v="Anjan Haalder"/>
    <s v="Director, Media Sciences"/>
    <s v="Comcast"/>
    <x v="16"/>
    <s v="America"/>
    <s v="New York"/>
    <s v="Ramla's"/>
    <s v="No inmail sent"/>
    <x v="0"/>
    <d v="2021-05-03T00:00:00"/>
    <d v="2022-02-21T00:00:00"/>
    <n v="2"/>
    <m/>
    <m/>
    <m/>
    <m/>
    <m/>
    <m/>
    <m/>
    <m/>
    <m/>
  </r>
  <r>
    <n v="8661"/>
    <d v="2021-04-27T00:00:00"/>
    <n v="4"/>
    <x v="3"/>
    <s v="Charlotte Robinson"/>
    <s v="Head of Insights &amp; Efficacy"/>
    <s v="De Beers Group"/>
    <x v="0"/>
    <s v="Europe"/>
    <s v="United Kingdom"/>
    <s v="Ramla's"/>
    <s v="No inmail sent"/>
    <x v="0"/>
    <d v="2021-04-30T00:00:00"/>
    <d v="2021-07-15T00:00:00"/>
    <n v="7"/>
    <m/>
    <m/>
    <s v="Positive"/>
    <d v="2021-05-06T00:00:00"/>
    <m/>
    <m/>
    <m/>
    <m/>
    <m/>
  </r>
  <r>
    <n v="8662"/>
    <d v="2021-04-27T00:00:00"/>
    <n v="4"/>
    <x v="3"/>
    <s v="Jerrod Begora"/>
    <s v="VP of Data analytics"/>
    <s v="Perdoceo"/>
    <x v="18"/>
    <s v="America"/>
    <s v="Illinois"/>
    <s v="Ramla's"/>
    <s v="No inmail sent"/>
    <x v="0"/>
    <d v="2021-04-29T00:00:00"/>
    <d v="2021-11-03T00:00:00"/>
    <n v="11"/>
    <m/>
    <m/>
    <s v="Positive_FS"/>
    <d v="2021-12-03T00:00:00"/>
    <m/>
    <m/>
    <m/>
    <m/>
    <m/>
  </r>
  <r>
    <n v="8663"/>
    <d v="2021-05-24T00:00:00"/>
    <n v="5"/>
    <x v="2"/>
    <s v="Mike Murphy"/>
    <s v="Director of Paid Advertising"/>
    <s v="Red Olive, Inc"/>
    <x v="1"/>
    <s v="America"/>
    <s v="Utah"/>
    <s v="Ramla's"/>
    <s v="No inmail sent"/>
    <x v="0"/>
    <d v="2021-05-31T00:00:00"/>
    <d v="2021-09-24T00:00:00"/>
    <n v="9"/>
    <m/>
    <m/>
    <m/>
    <m/>
    <m/>
    <m/>
    <m/>
    <m/>
    <m/>
  </r>
  <r>
    <n v="8664"/>
    <d v="2021-12-03T00:00:00"/>
    <m/>
    <x v="3"/>
    <s v="David Scamehorn"/>
    <s v="Analytics and Revenue Optimization"/>
    <s v="Oneida"/>
    <x v="11"/>
    <s v="America"/>
    <s v="New York"/>
    <s v="Ramla's"/>
    <s v="No inmail sent"/>
    <x v="0"/>
    <d v="2021-12-06T00:00:00"/>
    <d v="2022-01-18T00:00:00"/>
    <m/>
    <m/>
    <m/>
    <m/>
    <m/>
    <m/>
    <m/>
    <m/>
    <m/>
    <m/>
  </r>
  <r>
    <n v="8665"/>
    <d v="2021-12-03T00:00:00"/>
    <m/>
    <x v="3"/>
    <s v="Kate Cook"/>
    <s v="Data &amp; Analytics Lead"/>
    <s v="The Lumery"/>
    <x v="5"/>
    <s v="Australia"/>
    <s v="Australia"/>
    <s v="Ramla's"/>
    <s v="No inmail sent"/>
    <x v="1"/>
    <m/>
    <m/>
    <m/>
    <m/>
    <m/>
    <m/>
    <m/>
    <m/>
    <m/>
    <m/>
    <m/>
    <m/>
  </r>
  <r>
    <n v="8666"/>
    <d v="2021-05-24T00:00:00"/>
    <n v="5"/>
    <x v="0"/>
    <s v="Jaroslaw Dutka"/>
    <s v="Commercial Finance Controller | Senior Business Analyst"/>
    <s v="T-Mobile Polska"/>
    <x v="16"/>
    <s v="Europe"/>
    <s v="Poland"/>
    <s v="Ramla's"/>
    <s v="No inmail sent"/>
    <x v="1"/>
    <m/>
    <m/>
    <n v="0"/>
    <m/>
    <m/>
    <m/>
    <m/>
    <m/>
    <m/>
    <m/>
    <m/>
    <m/>
  </r>
  <r>
    <n v="8667"/>
    <d v="2021-05-24T00:00:00"/>
    <n v="5"/>
    <x v="0"/>
    <s v="Thomas Tougard"/>
    <s v="Consumer &amp; Shopper Understanding Director"/>
    <s v="Ferrero"/>
    <x v="3"/>
    <s v="Europe"/>
    <s v="Luxembourg"/>
    <s v="Ramla's"/>
    <s v="No inmail sent"/>
    <x v="1"/>
    <m/>
    <m/>
    <n v="0"/>
    <m/>
    <m/>
    <m/>
    <m/>
    <m/>
    <m/>
    <m/>
    <m/>
    <m/>
  </r>
  <r>
    <n v="8668"/>
    <d v="2021-05-24T00:00:00"/>
    <n v="5"/>
    <x v="0"/>
    <s v="Tony Wells"/>
    <s v="Chief Brand Officer"/>
    <s v="AmericaA"/>
    <x v="10"/>
    <s v="America"/>
    <s v="Texas"/>
    <s v="Ramla's"/>
    <s v="No inmail sent"/>
    <x v="1"/>
    <m/>
    <m/>
    <n v="0"/>
    <m/>
    <m/>
    <m/>
    <m/>
    <m/>
    <m/>
    <m/>
    <m/>
    <m/>
  </r>
  <r>
    <n v="8669"/>
    <d v="2021-05-24T00:00:00"/>
    <n v="5"/>
    <x v="0"/>
    <s v="Fernanda Giuntini"/>
    <s v="Vice President Marketing"/>
    <s v="Kuwait Food Company (Americana)"/>
    <x v="3"/>
    <s v="Asia"/>
    <s v="United Arab Emirates"/>
    <s v="Ramla's"/>
    <s v="No inmail sent"/>
    <x v="1"/>
    <m/>
    <m/>
    <n v="0"/>
    <m/>
    <m/>
    <m/>
    <m/>
    <m/>
    <m/>
    <m/>
    <m/>
    <m/>
  </r>
  <r>
    <n v="8670"/>
    <d v="2021-05-24T00:00:00"/>
    <n v="5"/>
    <x v="0"/>
    <s v="Rachel Bamaniya"/>
    <s v="Head Of Digital Marketing"/>
    <s v="Kuwait Food Company (Americana)"/>
    <x v="3"/>
    <s v="Asia"/>
    <s v="United Arab Emirates"/>
    <s v="Ramla's"/>
    <s v="No inmail sent"/>
    <x v="1"/>
    <m/>
    <m/>
    <n v="0"/>
    <m/>
    <m/>
    <m/>
    <m/>
    <m/>
    <m/>
    <m/>
    <m/>
    <m/>
  </r>
  <r>
    <n v="8671"/>
    <d v="2021-05-24T00:00:00"/>
    <n v="5"/>
    <x v="2"/>
    <s v="Kelly Walker Rose"/>
    <s v="Director of Marketing"/>
    <s v="Matsuura Machinery America, Inc."/>
    <x v="0"/>
    <s v="America"/>
    <s v="North Carolina"/>
    <s v="Ramla's"/>
    <s v="No inmail sent"/>
    <x v="0"/>
    <d v="2021-05-31T00:00:00"/>
    <d v="2021-09-24T00:00:00"/>
    <n v="9"/>
    <m/>
    <m/>
    <m/>
    <m/>
    <m/>
    <m/>
    <m/>
    <m/>
    <s v="Profile no longer available"/>
  </r>
  <r>
    <n v="8672"/>
    <d v="2021-05-24T00:00:00"/>
    <n v="5"/>
    <x v="0"/>
    <s v="Cheryl Sone"/>
    <s v="Director of Paid Media"/>
    <s v="The Scotts Miracle-Gro Company"/>
    <x v="3"/>
    <s v="America"/>
    <s v="Ohio"/>
    <s v="Ramla's"/>
    <s v="No inmail sent"/>
    <x v="1"/>
    <m/>
    <m/>
    <n v="0"/>
    <m/>
    <m/>
    <m/>
    <m/>
    <m/>
    <m/>
    <m/>
    <m/>
    <m/>
  </r>
  <r>
    <n v="8673"/>
    <d v="2021-05-24T00:00:00"/>
    <n v="5"/>
    <x v="0"/>
    <s v="Bilge Ciftci"/>
    <s v="CMO"/>
    <s v="Eczacıbaşı Tüketim Ürünleri"/>
    <x v="3"/>
    <s v="Asia"/>
    <s v="Turkey"/>
    <s v="Ramla's"/>
    <s v="No inmail sent"/>
    <x v="1"/>
    <m/>
    <m/>
    <n v="0"/>
    <m/>
    <m/>
    <m/>
    <m/>
    <m/>
    <m/>
    <m/>
    <m/>
    <m/>
  </r>
  <r>
    <n v="8674"/>
    <d v="2021-05-24T00:00:00"/>
    <n v="5"/>
    <x v="2"/>
    <s v="Beverly Crowson"/>
    <s v="Director, Digital Marketing Analytics"/>
    <s v="Brink’s Inc"/>
    <x v="7"/>
    <s v="America"/>
    <s v="Texas"/>
    <s v="Ramla's"/>
    <s v="No inmail sent"/>
    <x v="0"/>
    <d v="2021-05-31T00:00:00"/>
    <d v="2021-09-09T00:00:00"/>
    <n v="9"/>
    <m/>
    <m/>
    <m/>
    <m/>
    <m/>
    <m/>
    <m/>
    <m/>
    <m/>
  </r>
  <r>
    <n v="8675"/>
    <d v="2021-05-24T00:00:00"/>
    <n v="5"/>
    <x v="2"/>
    <s v="Adam Hobler"/>
    <s v="Director of Marketing"/>
    <s v="Trilliant Food &amp; Nutrition, LLC"/>
    <x v="3"/>
    <s v="America"/>
    <s v="Wisconsin"/>
    <s v="Ramla's"/>
    <s v="No inmail sent"/>
    <x v="1"/>
    <m/>
    <m/>
    <n v="0"/>
    <m/>
    <m/>
    <m/>
    <m/>
    <m/>
    <m/>
    <m/>
    <m/>
    <m/>
  </r>
  <r>
    <n v="8676"/>
    <d v="2021-09-02T00:00:00"/>
    <m/>
    <x v="3"/>
    <s v="Elizabeth Peters"/>
    <s v="Senior Director, Business Intelligence"/>
    <s v="2U"/>
    <x v="18"/>
    <s v="America"/>
    <s v="Washington"/>
    <s v="Personal"/>
    <s v="No inmail sent"/>
    <x v="1"/>
    <m/>
    <m/>
    <m/>
    <m/>
    <m/>
    <m/>
    <m/>
    <m/>
    <m/>
    <m/>
    <m/>
    <m/>
  </r>
  <r>
    <n v="8677"/>
    <d v="2021-07-01T00:00:00"/>
    <n v="7"/>
    <x v="2"/>
    <s v="Katie Oakes"/>
    <s v="Senior Product Marketing Manager, Ad Studio"/>
    <s v="Spotify"/>
    <x v="12"/>
    <s v="America"/>
    <s v="New York"/>
    <s v="Ramla's"/>
    <s v="No inmail sent"/>
    <x v="1"/>
    <m/>
    <d v="2021-07-29T00:00:00"/>
    <m/>
    <m/>
    <m/>
    <m/>
    <m/>
    <m/>
    <m/>
    <m/>
    <m/>
    <m/>
  </r>
  <r>
    <n v="8678"/>
    <d v="2021-05-24T00:00:00"/>
    <n v="5"/>
    <x v="2"/>
    <s v="Michael Zacharias"/>
    <s v="VIce President Of Trade Marketing and Category Management"/>
    <s v=" Ferrero"/>
    <x v="3"/>
    <s v="America"/>
    <s v="New York"/>
    <s v="Ramla's"/>
    <s v="No inmail sent"/>
    <x v="1"/>
    <m/>
    <m/>
    <n v="0"/>
    <m/>
    <m/>
    <m/>
    <m/>
    <m/>
    <m/>
    <m/>
    <m/>
    <m/>
  </r>
  <r>
    <n v="8679"/>
    <d v="2021-05-24T00:00:00"/>
    <n v="5"/>
    <x v="2"/>
    <s v="Colin Taft"/>
    <s v="Senior Marketing Manager"/>
    <s v="Annie's Inc."/>
    <x v="3"/>
    <s v="America"/>
    <s v="Minnesota"/>
    <s v="Ramla's"/>
    <s v="No inmail sent"/>
    <x v="1"/>
    <m/>
    <m/>
    <n v="0"/>
    <m/>
    <m/>
    <m/>
    <m/>
    <m/>
    <m/>
    <m/>
    <m/>
    <m/>
  </r>
  <r>
    <n v="8680"/>
    <d v="2021-05-24T00:00:00"/>
    <n v="5"/>
    <x v="2"/>
    <s v="Li Zhou"/>
    <s v="Senior Vice President"/>
    <s v="Javelin Agency"/>
    <x v="1"/>
    <s v="America"/>
    <s v="Texas"/>
    <s v="Ramla's"/>
    <s v="No inmail sent"/>
    <x v="0"/>
    <m/>
    <d v="2021-08-05T00:00:00"/>
    <n v="8"/>
    <m/>
    <m/>
    <s v="Neutral"/>
    <m/>
    <m/>
    <m/>
    <m/>
    <m/>
    <m/>
  </r>
  <r>
    <n v="8681"/>
    <d v="2021-05-24T00:00:00"/>
    <n v="5"/>
    <x v="2"/>
    <s v="Kiki Paschalides-Cross"/>
    <s v="Brand Manager, Goldfish Crackers"/>
    <s v="Pepperidge Farm"/>
    <x v="3"/>
    <s v="America"/>
    <s v="Connecticut"/>
    <s v="Ramla's"/>
    <s v="No inmail sent"/>
    <x v="1"/>
    <m/>
    <m/>
    <n v="0"/>
    <m/>
    <m/>
    <m/>
    <m/>
    <m/>
    <m/>
    <m/>
    <m/>
    <m/>
  </r>
  <r>
    <n v="8682"/>
    <d v="2021-05-24T00:00:00"/>
    <n v="5"/>
    <x v="2"/>
    <s v="Brendan Whitworth"/>
    <s v="Vice President, Northeast Region - Sales &amp; Marketing"/>
    <s v="Anheuser-Busch InBev"/>
    <x v="3"/>
    <s v="America"/>
    <s v="Massachusetts"/>
    <s v="Ramla's"/>
    <s v="No inmail sent"/>
    <x v="1"/>
    <m/>
    <m/>
    <n v="0"/>
    <m/>
    <m/>
    <m/>
    <m/>
    <m/>
    <m/>
    <m/>
    <m/>
    <m/>
  </r>
  <r>
    <n v="8683"/>
    <d v="2021-05-24T00:00:00"/>
    <n v="5"/>
    <x v="2"/>
    <s v="Camille (Thornton) Walker"/>
    <s v="Senior Manager, Commercialization"/>
    <s v="Shearer's Snacks"/>
    <x v="3"/>
    <s v="America"/>
    <s v="Ohio"/>
    <s v="Ramla's"/>
    <s v="No inmail sent"/>
    <x v="1"/>
    <m/>
    <m/>
    <n v="0"/>
    <m/>
    <m/>
    <m/>
    <m/>
    <m/>
    <m/>
    <m/>
    <m/>
    <m/>
  </r>
  <r>
    <n v="8684"/>
    <d v="2021-05-24T00:00:00"/>
    <n v="5"/>
    <x v="2"/>
    <s v="Paulina Orlick"/>
    <s v="Director Brand &amp; Product Management"/>
    <s v="Skin Inc, Skin Supplement Bar"/>
    <x v="3"/>
    <s v="America"/>
    <s v="New York"/>
    <s v="Ramla's"/>
    <s v="No inmail sent"/>
    <x v="1"/>
    <m/>
    <m/>
    <n v="0"/>
    <m/>
    <m/>
    <m/>
    <m/>
    <m/>
    <m/>
    <m/>
    <m/>
    <m/>
  </r>
  <r>
    <n v="8685"/>
    <d v="2021-05-24T00:00:00"/>
    <n v="5"/>
    <x v="2"/>
    <s v="Joael Harbi"/>
    <s v="Digital &amp; Marketing Analytics Director"/>
    <s v="Javelin Agency"/>
    <x v="1"/>
    <s v="America"/>
    <s v="Los Angeles"/>
    <s v="Ramla's"/>
    <s v="No inmail sent"/>
    <x v="0"/>
    <d v="2021-05-31T00:00:00"/>
    <d v="2021-09-09T00:00:00"/>
    <n v="9"/>
    <m/>
    <m/>
    <m/>
    <m/>
    <m/>
    <m/>
    <m/>
    <m/>
    <m/>
  </r>
  <r>
    <n v="8686"/>
    <d v="2021-04-27T00:00:00"/>
    <n v="4"/>
    <x v="3"/>
    <s v="Yasmin Mitchell"/>
    <s v="VP, Marketing Consumer Insights | Advanced TV &amp; Data Analytics"/>
    <s v="ViacomCBS "/>
    <x v="12"/>
    <s v="America"/>
    <s v="New York"/>
    <s v="Ramla's"/>
    <s v="No inmail sent"/>
    <x v="0"/>
    <d v="2021-04-30T00:00:00"/>
    <d v="2022-02-21T00:00:00"/>
    <n v="2"/>
    <m/>
    <m/>
    <m/>
    <m/>
    <m/>
    <m/>
    <m/>
    <m/>
    <m/>
  </r>
  <r>
    <n v="8687"/>
    <d v="2021-04-27T00:00:00"/>
    <n v="4"/>
    <x v="3"/>
    <s v="Manvi Gupta"/>
    <s v="Director, Global Marketing Strategy and Transformation"/>
    <s v="Manulife"/>
    <x v="10"/>
    <s v="America"/>
    <s v="Canada "/>
    <s v="Ramla's"/>
    <s v="No inmail sent"/>
    <x v="0"/>
    <d v="2021-04-30T00:00:00"/>
    <d v="2022-02-21T00:00:00"/>
    <n v="2"/>
    <m/>
    <m/>
    <m/>
    <m/>
    <m/>
    <m/>
    <m/>
    <m/>
    <m/>
  </r>
  <r>
    <n v="8688"/>
    <d v="2021-05-24T00:00:00"/>
    <n v="5"/>
    <x v="2"/>
    <s v="Yibo Tang"/>
    <s v="Statistical Analyst"/>
    <s v="Javelin Agency"/>
    <x v="1"/>
    <s v="America"/>
    <s v="Texas"/>
    <s v="Ramla's"/>
    <s v="No inmail sent"/>
    <x v="0"/>
    <d v="2021-05-31T00:00:00"/>
    <d v="2021-07-15T00:00:00"/>
    <n v="7"/>
    <m/>
    <m/>
    <s v="Negative"/>
    <d v="2021-06-04T00:00:00"/>
    <m/>
    <m/>
    <m/>
    <m/>
    <m/>
  </r>
  <r>
    <n v="8689"/>
    <d v="2021-05-24T00:00:00"/>
    <n v="5"/>
    <x v="2"/>
    <s v="Jing Zhang"/>
    <s v="Associate Director, Digital Marketing Measurement &amp; Optimization"/>
    <s v="AT&amp;T"/>
    <x v="16"/>
    <s v="America"/>
    <s v="Los Angeles"/>
    <s v="Ramla's"/>
    <s v="No inmail sent"/>
    <x v="0"/>
    <d v="2021-05-31T00:00:00"/>
    <d v="2021-09-09T00:00:00"/>
    <n v="9"/>
    <m/>
    <m/>
    <m/>
    <m/>
    <m/>
    <m/>
    <m/>
    <m/>
    <m/>
  </r>
  <r>
    <n v="8690"/>
    <d v="2021-05-24T00:00:00"/>
    <n v="5"/>
    <x v="2"/>
    <s v="Tarunay Roy"/>
    <s v="Product Manager"/>
    <s v="Expedia Group"/>
    <x v="18"/>
    <s v="America"/>
    <s v="Washington"/>
    <s v="Ramla's"/>
    <s v="No inmail sent"/>
    <x v="0"/>
    <d v="2021-06-04T00:00:00"/>
    <m/>
    <n v="0"/>
    <m/>
    <m/>
    <s v="Negative"/>
    <m/>
    <m/>
    <m/>
    <m/>
    <m/>
    <m/>
  </r>
  <r>
    <n v="8691"/>
    <d v="2021-05-24T00:00:00"/>
    <n v="5"/>
    <x v="2"/>
    <s v="Ojus Narawane"/>
    <s v="Sr. Insights Analyst"/>
    <s v="TELUS Digital"/>
    <x v="3"/>
    <s v="America"/>
    <s v="Canada "/>
    <s v="Ramla's"/>
    <s v="No inmail sent"/>
    <x v="0"/>
    <d v="2021-05-31T00:00:00"/>
    <d v="2021-09-09T00:00:00"/>
    <n v="9"/>
    <m/>
    <m/>
    <m/>
    <m/>
    <m/>
    <m/>
    <m/>
    <m/>
    <m/>
  </r>
  <r>
    <n v="8692"/>
    <d v="2021-05-24T00:00:00"/>
    <n v="5"/>
    <x v="2"/>
    <s v="Akanksha Chauhan"/>
    <s v="Sr. Data Analyst - Predictive Analytics"/>
    <s v="TBWA\Chiat\Day"/>
    <x v="1"/>
    <s v="America"/>
    <s v="New York"/>
    <s v="Ramla's"/>
    <s v="No inmail sent"/>
    <x v="0"/>
    <d v="2021-05-31T00:00:00"/>
    <d v="2021-09-09T00:00:00"/>
    <n v="9"/>
    <m/>
    <m/>
    <m/>
    <m/>
    <m/>
    <m/>
    <m/>
    <m/>
    <m/>
  </r>
  <r>
    <n v="8693"/>
    <d v="2021-04-27T00:00:00"/>
    <n v="4"/>
    <x v="3"/>
    <s v="Marc van Eck"/>
    <s v="Online Marketing Consultant"/>
    <s v="Merkle Nederland"/>
    <x v="5"/>
    <s v="Europe"/>
    <s v="Netherlands"/>
    <s v="Ramla's"/>
    <s v="No inmail sent"/>
    <x v="0"/>
    <d v="2021-04-28T00:00:00"/>
    <d v="2022-01-25T00:00:00"/>
    <n v="1"/>
    <m/>
    <m/>
    <m/>
    <m/>
    <m/>
    <m/>
    <m/>
    <m/>
    <m/>
  </r>
  <r>
    <n v="8694"/>
    <d v="2021-05-24T00:00:00"/>
    <n v="5"/>
    <x v="2"/>
    <s v="Jesus Pinto"/>
    <s v="Sr Enterprise Marketing Strategy Manager"/>
    <s v="T-Mobile"/>
    <x v="16"/>
    <s v="America"/>
    <s v="Seattle"/>
    <s v="Ramla's"/>
    <s v="No inmail sent"/>
    <x v="0"/>
    <d v="2021-05-31T00:00:00"/>
    <d v="2021-07-15T00:00:00"/>
    <n v="7"/>
    <m/>
    <m/>
    <s v="Negative"/>
    <m/>
    <m/>
    <m/>
    <m/>
    <m/>
    <m/>
  </r>
  <r>
    <n v="8695"/>
    <d v="2021-05-25T00:00:00"/>
    <n v="5"/>
    <x v="2"/>
    <s v="Thomas DePaoli"/>
    <s v="Sr. Manager, Digital Analytics and Data Engineering"/>
    <s v="Total Wine &amp; More"/>
    <x v="0"/>
    <s v="America"/>
    <s v="Florida"/>
    <s v="Ramla's"/>
    <s v="No inmail sent"/>
    <x v="0"/>
    <d v="2021-05-31T00:00:00"/>
    <d v="2021-09-09T00:00:00"/>
    <n v="9"/>
    <m/>
    <m/>
    <m/>
    <m/>
    <m/>
    <m/>
    <m/>
    <m/>
    <m/>
  </r>
  <r>
    <n v="8696"/>
    <d v="2021-04-27T00:00:00"/>
    <n v="4"/>
    <x v="3"/>
    <s v="Jeff Holtman"/>
    <s v="Executive Director, Analytic Solutions"/>
    <s v="The NPD Group"/>
    <x v="5"/>
    <s v="America"/>
    <s v="North Carolina"/>
    <s v="Ramla's"/>
    <s v="No inmail sent"/>
    <x v="0"/>
    <d v="2021-04-28T00:00:00"/>
    <m/>
    <n v="0"/>
    <m/>
    <m/>
    <s v="Negative"/>
    <d v="2021-05-05T00:00:00"/>
    <m/>
    <m/>
    <m/>
    <m/>
    <m/>
  </r>
  <r>
    <n v="8697"/>
    <d v="2021-05-25T00:00:00"/>
    <n v="5"/>
    <x v="2"/>
    <s v="Minghao (Kevin) Bian"/>
    <s v="Senior Analyst - Advanced Analytics &amp; Insights Decision Sciences"/>
    <s v="Starcom"/>
    <x v="5"/>
    <s v="America"/>
    <s v="Illinois"/>
    <s v="Ramla's"/>
    <s v="No inmail sent"/>
    <x v="0"/>
    <d v="2021-06-04T00:00:00"/>
    <m/>
    <n v="0"/>
    <m/>
    <m/>
    <s v="Positive_FS"/>
    <m/>
    <m/>
    <m/>
    <m/>
    <m/>
    <m/>
  </r>
  <r>
    <n v="8698"/>
    <d v="2021-05-25T00:00:00"/>
    <n v="5"/>
    <x v="2"/>
    <s v="Shourya Malik"/>
    <s v="Manager Marketing Analytics"/>
    <s v="Ancestry"/>
    <x v="18"/>
    <s v="America"/>
    <s v="California"/>
    <s v="Ramla's"/>
    <s v="No inmail sent"/>
    <x v="0"/>
    <d v="2021-05-31T00:00:00"/>
    <d v="2021-09-24T00:00:00"/>
    <n v="9"/>
    <m/>
    <m/>
    <m/>
    <m/>
    <m/>
    <m/>
    <m/>
    <m/>
    <m/>
  </r>
  <r>
    <n v="8699"/>
    <d v="2021-05-25T00:00:00"/>
    <n v="5"/>
    <x v="2"/>
    <s v="Mike Lauren"/>
    <s v="Analytics Lead"/>
    <s v="JLL "/>
    <x v="9"/>
    <s v="America"/>
    <s v="Illinois"/>
    <s v="Personal"/>
    <s v="No inmail sent"/>
    <x v="0"/>
    <d v="2021-05-27T00:00:00"/>
    <d v="2021-09-17T00:00:00"/>
    <n v="9"/>
    <m/>
    <m/>
    <m/>
    <m/>
    <m/>
    <m/>
    <m/>
    <m/>
    <s v="Connection sent from personal account "/>
  </r>
  <r>
    <n v="8700"/>
    <d v="2021-05-25T00:00:00"/>
    <n v="5"/>
    <x v="3"/>
    <s v="Bhargava Lakkaraju"/>
    <s v="Senior Manager Data Science"/>
    <s v="Dish Network"/>
    <x v="12"/>
    <s v="America"/>
    <s v="Colorado"/>
    <s v="Personal"/>
    <s v="No inmail sent"/>
    <x v="0"/>
    <d v="2021-06-07T00:00:00"/>
    <d v="2021-09-20T00:00:00"/>
    <n v="9"/>
    <m/>
    <m/>
    <m/>
    <m/>
    <m/>
    <m/>
    <m/>
    <m/>
    <s v="invite sent from fatma's account"/>
  </r>
  <r>
    <n v="8701"/>
    <d v="2021-05-25T00:00:00"/>
    <n v="5"/>
    <x v="3"/>
    <s v="Vibhushan (Vibs) Waghmare"/>
    <s v="Director Digital Experience Automation &amp; Analytics"/>
    <s v="Cochlear"/>
    <x v="13"/>
    <s v="Australia"/>
    <s v="Australia"/>
    <s v="Personal"/>
    <s v="No inmail sent"/>
    <x v="0"/>
    <d v="2021-06-01T00:00:00"/>
    <d v="2021-11-09T00:00:00"/>
    <n v="11"/>
    <m/>
    <m/>
    <m/>
    <m/>
    <m/>
    <m/>
    <m/>
    <m/>
    <s v="invite sent from fatma's account"/>
  </r>
  <r>
    <n v="8702"/>
    <d v="2021-05-25T00:00:00"/>
    <n v="5"/>
    <x v="3"/>
    <s v="Dustin Von Dross"/>
    <s v="Senior Manager, Media Measurement &amp; Optimization"/>
    <s v="Weekly Homes"/>
    <x v="12"/>
    <s v="America"/>
    <s v="Florida"/>
    <s v="Personal"/>
    <s v="No inmail sent"/>
    <x v="0"/>
    <d v="2021-06-07T00:00:00"/>
    <d v="2021-09-23T00:00:00"/>
    <n v="9"/>
    <m/>
    <m/>
    <m/>
    <m/>
    <m/>
    <m/>
    <m/>
    <m/>
    <s v="invite sent from fatma's account"/>
  </r>
  <r>
    <n v="8703"/>
    <d v="2021-05-25T00:00:00"/>
    <n v="5"/>
    <x v="2"/>
    <s v="Nadine Killoran"/>
    <s v="Digital Performance Media Director - Europe"/>
    <s v="Aion Bank"/>
    <x v="10"/>
    <s v="Europe"/>
    <s v="United Kingdom"/>
    <s v="Ramla's"/>
    <s v="No inmail sent"/>
    <x v="0"/>
    <m/>
    <m/>
    <n v="0"/>
    <m/>
    <m/>
    <m/>
    <m/>
    <m/>
    <m/>
    <m/>
    <m/>
    <m/>
  </r>
  <r>
    <n v="8704"/>
    <d v="2021-04-27T00:00:00"/>
    <n v="4"/>
    <x v="3"/>
    <s v="Kevin Richardson"/>
    <s v="Senior Director, Client Engagements"/>
    <s v="In4mation Insights"/>
    <x v="5"/>
    <s v="America"/>
    <s v="Illinois"/>
    <s v="Ramla's"/>
    <s v="No inmail sent"/>
    <x v="0"/>
    <d v="2021-04-30T00:00:00"/>
    <d v="2021-08-02T00:00:00"/>
    <n v="8"/>
    <m/>
    <m/>
    <s v="Positive"/>
    <d v="2021-07-22T00:00:00"/>
    <m/>
    <m/>
    <m/>
    <m/>
    <m/>
  </r>
  <r>
    <n v="8705"/>
    <d v="2021-04-27T00:00:00"/>
    <n v="4"/>
    <x v="0"/>
    <s v="Emiko Seale"/>
    <s v="Sr. Industry Partner: Communications, Media &amp; Entertainment and Marketing"/>
    <s v="Teradata"/>
    <x v="18"/>
    <s v="America"/>
    <s v="California"/>
    <s v="Ramla's"/>
    <s v="No inmail sent"/>
    <x v="1"/>
    <m/>
    <m/>
    <n v="0"/>
    <m/>
    <m/>
    <m/>
    <m/>
    <m/>
    <m/>
    <m/>
    <m/>
    <m/>
  </r>
  <r>
    <n v="8706"/>
    <d v="2021-04-27T00:00:00"/>
    <n v="4"/>
    <x v="0"/>
    <s v="Natasha Vadori-Canini"/>
    <s v="Marketing Manager"/>
    <s v="AutoIQ Dealership Group"/>
    <x v="8"/>
    <s v="America"/>
    <s v="Ontario"/>
    <s v="Ramla's"/>
    <s v="No inmail sent"/>
    <x v="0"/>
    <d v="2021-04-28T00:00:00"/>
    <m/>
    <n v="0"/>
    <m/>
    <n v="322"/>
    <s v="Negative"/>
    <d v="2021-04-29T00:00:00"/>
    <m/>
    <m/>
    <m/>
    <m/>
    <m/>
  </r>
  <r>
    <n v="8707"/>
    <d v="2021-04-27T00:00:00"/>
    <n v="4"/>
    <x v="0"/>
    <s v="Colin GIRETTE"/>
    <s v="European media manager"/>
    <s v="ManoMano"/>
    <x v="18"/>
    <s v="Europe"/>
    <s v="France"/>
    <s v="Ramla's"/>
    <s v="No inmail sent"/>
    <x v="1"/>
    <m/>
    <m/>
    <n v="0"/>
    <m/>
    <m/>
    <m/>
    <m/>
    <m/>
    <m/>
    <m/>
    <m/>
    <m/>
  </r>
  <r>
    <n v="8708"/>
    <d v="2021-04-27T00:00:00"/>
    <n v="4"/>
    <x v="0"/>
    <s v="Faycal Zouine"/>
    <s v="Marketing Data Scientist Lead"/>
    <s v="Adobe"/>
    <x v="1"/>
    <s v="America"/>
    <s v="Florida"/>
    <s v="Ramla's"/>
    <s v="No inmail sent"/>
    <x v="0"/>
    <d v="2021-04-28T00:00:00"/>
    <d v="2021-06-09T00:00:00"/>
    <n v="6"/>
    <n v="2"/>
    <n v="280"/>
    <m/>
    <m/>
    <m/>
    <m/>
    <m/>
    <m/>
    <m/>
  </r>
  <r>
    <n v="8709"/>
    <d v="2021-05-25T00:00:00"/>
    <n v="5"/>
    <x v="2"/>
    <s v="Sara Gebremedhin"/>
    <s v="Vice President"/>
    <s v="JPMorgan Chase &amp; Co."/>
    <x v="10"/>
    <s v="America"/>
    <s v="Washington"/>
    <s v="Ramla's"/>
    <s v="No inmail sent"/>
    <x v="0"/>
    <d v="2021-07-28T00:00:00"/>
    <d v="2021-09-24T00:00:00"/>
    <n v="9"/>
    <m/>
    <m/>
    <m/>
    <m/>
    <m/>
    <m/>
    <m/>
    <m/>
    <m/>
  </r>
  <r>
    <n v="8710"/>
    <d v="2021-04-27T00:00:00"/>
    <n v="4"/>
    <x v="0"/>
    <s v="Yefim Dain"/>
    <s v="Marketing Modeling Consultant"/>
    <s v="Freelance"/>
    <x v="2"/>
    <s v="America"/>
    <s v="Illinois"/>
    <s v="Ramla's"/>
    <s v="No inmail sent"/>
    <x v="1"/>
    <m/>
    <m/>
    <n v="0"/>
    <m/>
    <m/>
    <m/>
    <m/>
    <m/>
    <m/>
    <m/>
    <m/>
    <m/>
  </r>
  <r>
    <n v="8711"/>
    <d v="2021-04-27T00:00:00"/>
    <n v="4"/>
    <x v="0"/>
    <s v="SAmerican Hwang"/>
    <s v="Marketing Advisory (Communications Media &amp; Technology)"/>
    <s v="Accenture"/>
    <x v="7"/>
    <s v="America"/>
    <s v="California"/>
    <s v="Ramla's"/>
    <s v="No inmail sent"/>
    <x v="1"/>
    <m/>
    <m/>
    <n v="0"/>
    <m/>
    <m/>
    <m/>
    <m/>
    <m/>
    <m/>
    <m/>
    <m/>
    <m/>
  </r>
  <r>
    <n v="8712"/>
    <d v="2021-04-27T00:00:00"/>
    <n v="4"/>
    <x v="0"/>
    <s v="Judith Ifsen"/>
    <s v="Director Corporate &amp; Transversal Marketing Central Europe"/>
    <s v="Accor"/>
    <x v="11"/>
    <s v="Europe"/>
    <s v="Germany"/>
    <s v="Ramla's"/>
    <s v="No inmail sent"/>
    <x v="1"/>
    <m/>
    <m/>
    <n v="0"/>
    <m/>
    <m/>
    <m/>
    <m/>
    <m/>
    <m/>
    <m/>
    <m/>
    <m/>
  </r>
  <r>
    <n v="8713"/>
    <d v="2021-04-27T00:00:00"/>
    <n v="4"/>
    <x v="0"/>
    <s v="Kelsey Gentile"/>
    <s v="Associate Director, Marketing Science"/>
    <s v="OMD America"/>
    <x v="1"/>
    <s v="America"/>
    <s v="New York"/>
    <s v="Ramla's"/>
    <s v="No inmail sent"/>
    <x v="0"/>
    <d v="2021-05-20T00:00:00"/>
    <d v="2021-06-09T00:00:00"/>
    <n v="6"/>
    <n v="1"/>
    <n v="280"/>
    <m/>
    <m/>
    <m/>
    <m/>
    <m/>
    <m/>
    <m/>
  </r>
  <r>
    <n v="8714"/>
    <d v="2021-04-27T00:00:00"/>
    <n v="4"/>
    <x v="0"/>
    <s v="Job Achterkamp"/>
    <s v="Lead Analyst Customer Marketing"/>
    <s v="Coolblue"/>
    <x v="7"/>
    <s v="Europe"/>
    <s v="Netherlands"/>
    <s v="Ramla's"/>
    <s v="No inmail sent"/>
    <x v="1"/>
    <m/>
    <m/>
    <n v="0"/>
    <m/>
    <m/>
    <m/>
    <m/>
    <m/>
    <m/>
    <m/>
    <m/>
    <m/>
  </r>
  <r>
    <n v="8715"/>
    <d v="2021-04-27T00:00:00"/>
    <n v="4"/>
    <x v="0"/>
    <s v="Ian Marck Andrade"/>
    <s v="Head of Growth"/>
    <s v="EasyMovie"/>
    <x v="7"/>
    <s v="America"/>
    <s v="Montreal"/>
    <s v="Ramla's"/>
    <s v="No inmail sent"/>
    <x v="0"/>
    <d v="2021-04-28T00:00:00"/>
    <d v="2021-05-11T00:00:00"/>
    <n v="5"/>
    <n v="1"/>
    <n v="309"/>
    <s v="Neutral"/>
    <d v="2021-05-12T00:00:00"/>
    <m/>
    <m/>
    <m/>
    <m/>
    <m/>
  </r>
  <r>
    <n v="8716"/>
    <d v="2021-04-27T00:00:00"/>
    <n v="4"/>
    <x v="0"/>
    <s v="Weibo Xu"/>
    <s v="Marketing Project Manager"/>
    <s v="EcoFlow"/>
    <x v="7"/>
    <s v="Asia"/>
    <s v="China"/>
    <s v="Ramla's"/>
    <s v="No inmail sent"/>
    <x v="0"/>
    <d v="2021-04-28T00:00:00"/>
    <d v="2021-05-11T00:00:00"/>
    <n v="5"/>
    <n v="1"/>
    <m/>
    <s v="Negative"/>
    <d v="2021-05-12T00:00:00"/>
    <m/>
    <m/>
    <m/>
    <m/>
    <m/>
  </r>
  <r>
    <n v="8717"/>
    <d v="2021-04-27T00:00:00"/>
    <n v="4"/>
    <x v="2"/>
    <s v="Mike Walker"/>
    <s v="Vice President, Retail"/>
    <s v="American Standard Brands"/>
    <x v="3"/>
    <s v="America"/>
    <s v="New Jersey"/>
    <s v="Ramla's"/>
    <s v="No inmail sent"/>
    <x v="1"/>
    <m/>
    <m/>
    <n v="0"/>
    <m/>
    <m/>
    <m/>
    <m/>
    <m/>
    <m/>
    <m/>
    <m/>
    <m/>
  </r>
  <r>
    <n v="8718"/>
    <d v="2021-04-27T00:00:00"/>
    <n v="4"/>
    <x v="2"/>
    <s v="Kristen DePhillips"/>
    <s v="Associate Product Marketing Manager"/>
    <s v="American Standard Brands"/>
    <x v="3"/>
    <s v="America"/>
    <s v="Florida"/>
    <s v="Ramla's"/>
    <s v="No inmail sent"/>
    <x v="0"/>
    <d v="2021-06-04T00:00:00"/>
    <d v="2021-10-14T00:00:00"/>
    <n v="10"/>
    <n v="1"/>
    <n v="153"/>
    <m/>
    <m/>
    <m/>
    <m/>
    <m/>
    <m/>
    <m/>
  </r>
  <r>
    <n v="8719"/>
    <d v="2021-04-27T00:00:00"/>
    <n v="4"/>
    <x v="2"/>
    <s v="Dan Robbins"/>
    <s v="Senior Manager Data Science"/>
    <s v="Brown-Forman "/>
    <x v="3"/>
    <s v="America"/>
    <s v="Kentucky"/>
    <s v="Ramla's"/>
    <s v="No inmail sent"/>
    <x v="0"/>
    <d v="2021-05-04T00:00:00"/>
    <d v="2021-07-09T00:00:00"/>
    <n v="7"/>
    <n v="1"/>
    <n v="250"/>
    <m/>
    <m/>
    <m/>
    <m/>
    <m/>
    <m/>
    <m/>
  </r>
  <r>
    <n v="8720"/>
    <d v="2021-04-27T00:00:00"/>
    <n v="4"/>
    <x v="2"/>
    <s v="David Schoen"/>
    <s v="Director Advanced Analytics"/>
    <s v="Brown-Forman "/>
    <x v="3"/>
    <s v="America"/>
    <s v="Kentucky"/>
    <s v="Ramla's"/>
    <s v="No inmail sent"/>
    <x v="1"/>
    <m/>
    <m/>
    <n v="0"/>
    <m/>
    <m/>
    <m/>
    <m/>
    <m/>
    <m/>
    <m/>
    <m/>
    <m/>
  </r>
  <r>
    <n v="8721"/>
    <d v="2021-04-27T00:00:00"/>
    <n v="4"/>
    <x v="2"/>
    <s v="Austin McDonogh"/>
    <s v="Modern Media Specialist - Tequilas"/>
    <s v="Brown-Forman "/>
    <x v="3"/>
    <s v="America"/>
    <s v="Kentucky"/>
    <s v="Ramla's"/>
    <s v="No inmail sent"/>
    <x v="1"/>
    <m/>
    <m/>
    <n v="0"/>
    <m/>
    <m/>
    <m/>
    <m/>
    <m/>
    <m/>
    <m/>
    <m/>
    <m/>
  </r>
  <r>
    <n v="8722"/>
    <d v="2021-04-27T00:00:00"/>
    <n v="4"/>
    <x v="2"/>
    <s v="Jo Louter"/>
    <s v="Global Consumer Data &amp; Analytics Senior Manager"/>
    <s v="Unilever"/>
    <x v="3"/>
    <s v="Europe"/>
    <s v="United Kingdom"/>
    <s v="Ramla's"/>
    <s v="No inmail sent"/>
    <x v="1"/>
    <m/>
    <m/>
    <n v="0"/>
    <m/>
    <m/>
    <m/>
    <m/>
    <m/>
    <m/>
    <m/>
    <m/>
    <m/>
  </r>
  <r>
    <n v="8723"/>
    <d v="2021-04-27T00:00:00"/>
    <n v="4"/>
    <x v="2"/>
    <s v="Thomas Milano"/>
    <s v="Global Brand Manager"/>
    <s v="Unilever"/>
    <x v="3"/>
    <s v="America"/>
    <s v="New York"/>
    <s v="Ramla's"/>
    <s v="No inmail sent"/>
    <x v="1"/>
    <m/>
    <m/>
    <n v="0"/>
    <m/>
    <m/>
    <m/>
    <m/>
    <m/>
    <m/>
    <m/>
    <m/>
    <m/>
  </r>
  <r>
    <n v="8724"/>
    <d v="2021-04-27T00:00:00"/>
    <n v="4"/>
    <x v="2"/>
    <s v="Leif Edgar"/>
    <s v="Brand Director - Old Spice Hair + Total Male Portfolio"/>
    <s v="Procter &amp; Gamble"/>
    <x v="3"/>
    <s v="America"/>
    <s v="Ohio"/>
    <s v="Ramla's"/>
    <s v="No inmail sent"/>
    <x v="0"/>
    <d v="2021-04-29T00:00:00"/>
    <d v="2021-10-14T00:00:00"/>
    <n v="10"/>
    <n v="3"/>
    <n v="153"/>
    <m/>
    <m/>
    <m/>
    <m/>
    <m/>
    <m/>
    <m/>
  </r>
  <r>
    <n v="8725"/>
    <d v="2021-04-27T00:00:00"/>
    <n v="4"/>
    <x v="2"/>
    <s v="Lisa Somer"/>
    <s v="Sr. Manager, B2B Strategic Growth"/>
    <s v="Nestlé Waters"/>
    <x v="3"/>
    <s v="America"/>
    <s v="Connecticut"/>
    <s v="Ramla's"/>
    <s v="No inmail sent"/>
    <x v="1"/>
    <m/>
    <m/>
    <n v="0"/>
    <m/>
    <m/>
    <m/>
    <m/>
    <m/>
    <m/>
    <m/>
    <m/>
    <m/>
  </r>
  <r>
    <n v="8726"/>
    <d v="2021-04-27T00:00:00"/>
    <n v="4"/>
    <x v="2"/>
    <s v="Natalee Floyd"/>
    <s v="Director Analytics &amp; Insights - Global Tampax &amp; NA Naturals Portfolio"/>
    <s v="Procter &amp; Gamble"/>
    <x v="3"/>
    <s v="America"/>
    <s v="Ohio"/>
    <s v="Ramla's"/>
    <s v="No inmail sent"/>
    <x v="1"/>
    <m/>
    <m/>
    <n v="0"/>
    <m/>
    <m/>
    <m/>
    <m/>
    <m/>
    <m/>
    <m/>
    <m/>
    <m/>
  </r>
  <r>
    <n v="8727"/>
    <d v="2021-04-27T00:00:00"/>
    <n v="4"/>
    <x v="2"/>
    <s v="Bianca C."/>
    <s v="Assistant Vice President Insights &amp; Analytics"/>
    <s v="Beauty by Imagination (BBI)"/>
    <x v="3"/>
    <s v="America"/>
    <s v="Georgia"/>
    <s v="Ramla's"/>
    <s v="No inmail sent"/>
    <x v="1"/>
    <m/>
    <m/>
    <n v="0"/>
    <m/>
    <m/>
    <m/>
    <m/>
    <m/>
    <m/>
    <m/>
    <m/>
    <m/>
  </r>
  <r>
    <n v="8728"/>
    <d v="2021-04-27T00:00:00"/>
    <n v="4"/>
    <x v="2"/>
    <s v="Candace White"/>
    <s v="Brand Manager, Suavitel"/>
    <s v="Colgate-Palmolive"/>
    <x v="3"/>
    <s v="America"/>
    <s v="New York"/>
    <s v="Ramla's"/>
    <s v="No inmail sent"/>
    <x v="1"/>
    <m/>
    <m/>
    <n v="0"/>
    <m/>
    <m/>
    <m/>
    <m/>
    <m/>
    <m/>
    <m/>
    <m/>
    <m/>
  </r>
  <r>
    <n v="8729"/>
    <d v="2021-04-27T00:00:00"/>
    <n v="4"/>
    <x v="2"/>
    <s v="Francis Perera"/>
    <s v="Business Analyst"/>
    <s v="Unilever"/>
    <x v="3"/>
    <s v="Europe"/>
    <s v="United Kingdom"/>
    <s v="Ramla's"/>
    <s v="No inmail sent"/>
    <x v="0"/>
    <d v="2021-04-29T00:00:00"/>
    <d v="2021-10-14T00:00:00"/>
    <n v="10"/>
    <n v="1"/>
    <n v="153"/>
    <m/>
    <m/>
    <m/>
    <m/>
    <m/>
    <m/>
    <s v="Fatma is already in touch with Henkel"/>
  </r>
  <r>
    <n v="8730"/>
    <d v="2021-04-27T00:00:00"/>
    <n v="4"/>
    <x v="2"/>
    <s v="Patrick Van Hauwe"/>
    <s v="Global Data &amp; Digital Analytics Lead - PDC Beauty &amp; Personal Care"/>
    <s v="Unilever"/>
    <x v="3"/>
    <s v="Europe"/>
    <s v="United Kingdom"/>
    <s v="Ramla's"/>
    <s v="No inmail sent"/>
    <x v="1"/>
    <m/>
    <m/>
    <n v="0"/>
    <m/>
    <m/>
    <m/>
    <m/>
    <m/>
    <m/>
    <m/>
    <m/>
    <m/>
  </r>
  <r>
    <n v="8731"/>
    <d v="2021-05-25T00:00:00"/>
    <n v="5"/>
    <x v="3"/>
    <s v="Rares Finatan"/>
    <s v="Senior Analyst - Digital Marketing, Paid Search"/>
    <s v="The Home Depot"/>
    <x v="0"/>
    <s v="America"/>
    <s v="Canada "/>
    <s v="Ramla's"/>
    <s v="No inmail sent"/>
    <x v="0"/>
    <d v="2021-06-01T00:00:00"/>
    <d v="2021-07-26T00:00:00"/>
    <n v="7"/>
    <m/>
    <m/>
    <s v="Neutral"/>
    <d v="2021-07-27T00:00:00"/>
    <m/>
    <m/>
    <m/>
    <m/>
    <m/>
  </r>
  <r>
    <n v="8732"/>
    <d v="2021-04-27T00:00:00"/>
    <n v="4"/>
    <x v="2"/>
    <s v="Rizwan Ahmed Mohammed"/>
    <s v="Product Manager, Analytical and BI Solutions - Data and Analytics"/>
    <s v="Nestlé Waters"/>
    <x v="3"/>
    <s v="America"/>
    <s v="Connecticut"/>
    <s v="Ramla's"/>
    <s v="No inmail sent"/>
    <x v="1"/>
    <m/>
    <m/>
    <n v="0"/>
    <m/>
    <m/>
    <m/>
    <m/>
    <m/>
    <m/>
    <m/>
    <m/>
    <m/>
  </r>
  <r>
    <n v="8733"/>
    <d v="2021-04-27T00:00:00"/>
    <n v="4"/>
    <x v="2"/>
    <s v="Philipp Porzsolt"/>
    <s v="Manager Data &amp; Analytics"/>
    <s v="Henkel"/>
    <x v="3"/>
    <s v="Europe"/>
    <s v="Germany"/>
    <s v="Ramla's"/>
    <s v="No inmail sent"/>
    <x v="2"/>
    <d v="2021-05-04T00:00:00"/>
    <d v="2021-05-17T00:00:00"/>
    <n v="5"/>
    <n v="1"/>
    <m/>
    <m/>
    <m/>
    <m/>
    <m/>
    <m/>
    <m/>
    <s v="Fatma is already in touch with Henkel"/>
  </r>
  <r>
    <n v="8734"/>
    <n v="2019"/>
    <n v="7"/>
    <x v="0"/>
    <s v="Fernanda Mattos"/>
    <s v="Market Intelligence &amp; Marketing Mix Modeling"/>
    <s v="UnitedHealth Group"/>
    <x v="6"/>
    <s v="America"/>
    <s v="Brazil"/>
    <s v="Ramla's"/>
    <s v="No inmail sent"/>
    <x v="0"/>
    <d v="2019-10-31T00:00:00"/>
    <d v="2021-06-09T00:00:00"/>
    <n v="6"/>
    <n v="2"/>
    <m/>
    <s v="Negative"/>
    <d v="2021-06-09T00:00:00"/>
    <m/>
    <m/>
    <m/>
    <m/>
    <m/>
  </r>
  <r>
    <n v="8735"/>
    <d v="2021-12-03T00:00:00"/>
    <m/>
    <x v="3"/>
    <s v="Joe Evertz"/>
    <s v="Senior Account Supervisor, Analytics"/>
    <s v="Edelman"/>
    <x v="1"/>
    <s v="America"/>
    <s v="Illinois"/>
    <s v="Ramla's"/>
    <s v="No inmail sent"/>
    <x v="1"/>
    <m/>
    <m/>
    <m/>
    <m/>
    <m/>
    <m/>
    <m/>
    <m/>
    <m/>
    <m/>
    <m/>
    <m/>
  </r>
  <r>
    <n v="8736"/>
    <d v="2021-05-25T00:00:00"/>
    <n v="5"/>
    <x v="0"/>
    <s v="Jill (Gitnick) Steinberg"/>
    <s v="Director, Demand Generation, Media &amp; Marketing Metrics"/>
    <s v="Waste Management"/>
    <x v="13"/>
    <s v="America"/>
    <s v="California"/>
    <s v="Both (Ramla's &amp; Personal)"/>
    <s v="No inmail sent"/>
    <x v="1"/>
    <m/>
    <m/>
    <n v="0"/>
    <m/>
    <m/>
    <m/>
    <m/>
    <m/>
    <m/>
    <m/>
    <m/>
    <s v="invite sent from amal's account"/>
  </r>
  <r>
    <n v="8737"/>
    <d v="2021-04-27T00:00:00"/>
    <n v="4"/>
    <x v="2"/>
    <s v="Abhishek Boyanpalli"/>
    <s v="Head of Analytics &amp; Business Intelligence"/>
    <s v="Unilever"/>
    <x v="3"/>
    <s v="Europe"/>
    <s v="United Kingdom"/>
    <s v="Ramla's"/>
    <s v="No inmail sent"/>
    <x v="1"/>
    <m/>
    <m/>
    <n v="0"/>
    <m/>
    <m/>
    <m/>
    <m/>
    <m/>
    <m/>
    <m/>
    <m/>
    <m/>
  </r>
  <r>
    <n v="8738"/>
    <d v="2021-04-27T00:00:00"/>
    <n v="4"/>
    <x v="2"/>
    <s v="Deepal Kooner"/>
    <s v="Global Head of Data &amp; Performance Marketing"/>
    <s v="Unilever"/>
    <x v="3"/>
    <s v="Europe"/>
    <s v="United Kingdom"/>
    <s v="Ramla's"/>
    <s v="9/20/21"/>
    <x v="1"/>
    <m/>
    <m/>
    <n v="0"/>
    <m/>
    <m/>
    <m/>
    <m/>
    <m/>
    <m/>
    <m/>
    <m/>
    <m/>
  </r>
  <r>
    <n v="8739"/>
    <d v="2021-11-01T00:00:00"/>
    <m/>
    <x v="1"/>
    <s v="Anne-Caroline Vorburger"/>
    <s v="Director, Strategic Insights &amp; Analysis, Europe "/>
    <s v="The Coca-Cola Company"/>
    <x v="3"/>
    <s v="Europe"/>
    <s v="France"/>
    <m/>
    <s v="No inmail sent"/>
    <x v="4"/>
    <m/>
    <m/>
    <m/>
    <m/>
    <m/>
    <m/>
    <m/>
    <m/>
    <m/>
    <m/>
    <m/>
    <m/>
  </r>
  <r>
    <n v="8740"/>
    <d v="2021-04-27T00:00:00"/>
    <n v="4"/>
    <x v="2"/>
    <s v="Bethanie Butcher"/>
    <s v="Vice President Marketing, Brand Operations, Analytics &amp; Insights Canada"/>
    <s v="Procter &amp; Gamble"/>
    <x v="3"/>
    <s v="America"/>
    <s v="Canada "/>
    <s v="Ramla's"/>
    <s v="No inmail sent"/>
    <x v="1"/>
    <m/>
    <m/>
    <n v="0"/>
    <m/>
    <m/>
    <m/>
    <m/>
    <m/>
    <m/>
    <m/>
    <m/>
    <m/>
  </r>
  <r>
    <n v="8741"/>
    <d v="2021-04-27T00:00:00"/>
    <n v="4"/>
    <x v="2"/>
    <s v="Giulia Lukach"/>
    <s v="Director, Digital Marketing"/>
    <s v="Cost Plus World Market"/>
    <x v="0"/>
    <s v="America"/>
    <s v="San Francisco"/>
    <s v="Ramla's"/>
    <s v="No inmail sent"/>
    <x v="1"/>
    <m/>
    <m/>
    <n v="0"/>
    <m/>
    <m/>
    <m/>
    <m/>
    <m/>
    <m/>
    <m/>
    <m/>
    <m/>
  </r>
  <r>
    <n v="8742"/>
    <d v="2021-05-25T00:00:00"/>
    <n v="5"/>
    <x v="3"/>
    <s v="Karamvir Singh"/>
    <s v="Sr. Data Science Manager, Marketing Analytics"/>
    <s v="ADT "/>
    <x v="7"/>
    <s v="America"/>
    <s v="Florida"/>
    <s v="Ramla's"/>
    <s v="No inmail sent"/>
    <x v="0"/>
    <d v="2021-06-01T00:00:00"/>
    <d v="2022-02-21T00:00:00"/>
    <n v="2"/>
    <m/>
    <m/>
    <m/>
    <m/>
    <m/>
    <m/>
    <m/>
    <m/>
    <m/>
  </r>
  <r>
    <n v="8743"/>
    <d v="2021-04-28T00:00:00"/>
    <n v="4"/>
    <x v="2"/>
    <s v="Keith Manning"/>
    <s v="General Manager "/>
    <s v="AIVITA Biomedical, Inc."/>
    <x v="6"/>
    <s v="America"/>
    <s v="Los Angeles"/>
    <s v="Ramla's"/>
    <s v="No inmail sent"/>
    <x v="1"/>
    <m/>
    <m/>
    <n v="0"/>
    <m/>
    <m/>
    <m/>
    <m/>
    <m/>
    <m/>
    <m/>
    <m/>
    <m/>
  </r>
  <r>
    <n v="8744"/>
    <d v="2021-05-25T00:00:00"/>
    <n v="5"/>
    <x v="2"/>
    <s v="Prasad Vadlamani"/>
    <s v="Director Data Science and Advanced Analytics"/>
    <s v="CDW"/>
    <x v="7"/>
    <s v="America"/>
    <s v="Texas"/>
    <s v="Ramla's"/>
    <s v="No inmail sent"/>
    <x v="1"/>
    <m/>
    <m/>
    <n v="0"/>
    <m/>
    <m/>
    <m/>
    <m/>
    <m/>
    <m/>
    <m/>
    <m/>
    <m/>
  </r>
  <r>
    <n v="8745"/>
    <d v="2021-05-25T00:00:00"/>
    <n v="5"/>
    <x v="2"/>
    <s v="Rose Luk"/>
    <s v="Associate Director, Group Integrated Digital Marketing"/>
    <s v="AIA"/>
    <x v="14"/>
    <s v="Asia"/>
    <s v="Hong Kong"/>
    <s v="Ramla's"/>
    <s v="No inmail sent"/>
    <x v="1"/>
    <m/>
    <m/>
    <n v="0"/>
    <m/>
    <m/>
    <m/>
    <m/>
    <m/>
    <m/>
    <m/>
    <m/>
    <m/>
  </r>
  <r>
    <n v="8746"/>
    <d v="2021-05-25T00:00:00"/>
    <n v="5"/>
    <x v="3"/>
    <s v="Dora Tsampardouka"/>
    <s v="Senior Data Analyst , Business Intelligence &amp; Analytics , Technology Division"/>
    <s v="Kaizen Gaming"/>
    <x v="12"/>
    <s v="Europe"/>
    <s v="Greece"/>
    <s v="Ramla's"/>
    <s v="No inmail sent"/>
    <x v="0"/>
    <d v="2021-06-01T00:00:00"/>
    <d v="2022-01-27T00:00:00"/>
    <n v="1"/>
    <m/>
    <m/>
    <m/>
    <m/>
    <m/>
    <m/>
    <m/>
    <m/>
    <m/>
  </r>
  <r>
    <n v="8747"/>
    <d v="2021-05-25T00:00:00"/>
    <n v="5"/>
    <x v="2"/>
    <s v="Alexander Dahl"/>
    <s v="Head of Applied Analytics"/>
    <s v="Gjensidige"/>
    <x v="14"/>
    <s v="Europe"/>
    <s v="Norway"/>
    <s v="Ramla's"/>
    <s v="No inmail sent"/>
    <x v="1"/>
    <m/>
    <m/>
    <n v="0"/>
    <m/>
    <m/>
    <m/>
    <m/>
    <m/>
    <m/>
    <m/>
    <m/>
    <m/>
  </r>
  <r>
    <n v="8748"/>
    <d v="2021-05-25T00:00:00"/>
    <n v="5"/>
    <x v="2"/>
    <s v="Sue Helmont"/>
    <s v="Marketing Director"/>
    <s v="AIG Life Ltd"/>
    <x v="14"/>
    <s v="Europe"/>
    <s v="United Kingdom"/>
    <s v="Ramla's"/>
    <s v="No inmail sent"/>
    <x v="1"/>
    <m/>
    <m/>
    <n v="0"/>
    <m/>
    <m/>
    <m/>
    <m/>
    <m/>
    <m/>
    <m/>
    <m/>
    <m/>
  </r>
  <r>
    <n v="8749"/>
    <d v="2021-05-25T00:00:00"/>
    <n v="5"/>
    <x v="2"/>
    <s v="Cathryn R."/>
    <s v="Marketing Lead, Business Banking"/>
    <s v="_x0009_Aion Bank"/>
    <x v="10"/>
    <s v="Europe"/>
    <s v="United Kingdom"/>
    <s v="Ramla's"/>
    <s v="No inmail sent"/>
    <x v="1"/>
    <m/>
    <m/>
    <n v="0"/>
    <m/>
    <m/>
    <m/>
    <m/>
    <m/>
    <m/>
    <m/>
    <m/>
    <m/>
  </r>
  <r>
    <n v="8750"/>
    <d v="2021-05-25T00:00:00"/>
    <n v="5"/>
    <x v="3"/>
    <s v="Kaushik Lakshman"/>
    <s v="Senior Data Science Manager"/>
    <s v="Betfair"/>
    <x v="12"/>
    <s v="Australia"/>
    <s v="Australia"/>
    <s v="Ramla's"/>
    <s v="No inmail sent"/>
    <x v="0"/>
    <d v="2021-06-01T00:00:00"/>
    <d v="2022-02-21T00:00:00"/>
    <n v="2"/>
    <m/>
    <m/>
    <s v="Negative"/>
    <d v="2022-02-28T00:00:00"/>
    <m/>
    <m/>
    <m/>
    <m/>
    <m/>
  </r>
  <r>
    <n v="8751"/>
    <d v="2021-05-25T00:00:00"/>
    <n v="5"/>
    <x v="2"/>
    <s v="Jane Rheem"/>
    <s v="Chief Data &amp; Analytics Officer"/>
    <s v="Patra Corporation"/>
    <x v="7"/>
    <s v="America"/>
    <s v="California"/>
    <s v="Ramla's"/>
    <s v="No inmail sent"/>
    <x v="1"/>
    <m/>
    <m/>
    <n v="0"/>
    <m/>
    <m/>
    <m/>
    <m/>
    <m/>
    <m/>
    <m/>
    <m/>
    <m/>
  </r>
  <r>
    <n v="8752"/>
    <d v="2021-05-25T00:00:00"/>
    <n v="5"/>
    <x v="3"/>
    <s v="Katia Delgado"/>
    <s v="Senior Marketing Research Manager"/>
    <s v="Essilor"/>
    <x v="13"/>
    <s v="America"/>
    <s v="Texas"/>
    <s v="Ramla's"/>
    <s v="No inmail sent"/>
    <x v="0"/>
    <d v="2021-06-14T00:00:00"/>
    <d v="2022-02-08T00:00:00"/>
    <n v="2"/>
    <m/>
    <m/>
    <s v="Positive"/>
    <d v="2021-09-07T00:00:00"/>
    <m/>
    <m/>
    <m/>
    <m/>
    <m/>
  </r>
  <r>
    <n v="8753"/>
    <d v="2021-05-25T00:00:00"/>
    <n v="5"/>
    <x v="2"/>
    <s v="Kshitij Sikka"/>
    <s v="Manager- Digital Demand Generation &amp; Analytics"/>
    <s v="American Express"/>
    <x v="10"/>
    <s v="Asia"/>
    <s v="India"/>
    <s v="Ramla's"/>
    <s v="No inmail sent"/>
    <x v="1"/>
    <m/>
    <m/>
    <n v="0"/>
    <m/>
    <m/>
    <m/>
    <m/>
    <m/>
    <m/>
    <m/>
    <m/>
    <m/>
  </r>
  <r>
    <n v="8754"/>
    <d v="2021-05-25T00:00:00"/>
    <n v="5"/>
    <x v="2"/>
    <s v="John Drissel"/>
    <s v="Vice President, Customer Insights | Marketing Strategy and Analytics"/>
    <s v="TracFone Wireless"/>
    <x v="16"/>
    <s v="America"/>
    <s v="Florida"/>
    <s v="Ramla's"/>
    <s v="No inmail sent"/>
    <x v="0"/>
    <d v="2021-05-31T00:00:00"/>
    <d v="2021-09-24T00:00:00"/>
    <n v="9"/>
    <m/>
    <m/>
    <m/>
    <m/>
    <m/>
    <m/>
    <m/>
    <m/>
    <m/>
  </r>
  <r>
    <n v="8755"/>
    <d v="2021-05-25T00:00:00"/>
    <n v="5"/>
    <x v="2"/>
    <s v="Raymond Au"/>
    <s v="Head, Behavioral and Data Science at OVO (Visionet Internasional Singapore)"/>
    <s v="OVO"/>
    <x v="10"/>
    <s v="Asia"/>
    <s v="Singapore"/>
    <s v="Ramla's"/>
    <s v="No inmail sent"/>
    <x v="1"/>
    <m/>
    <m/>
    <n v="0"/>
    <m/>
    <m/>
    <m/>
    <m/>
    <m/>
    <m/>
    <m/>
    <m/>
    <m/>
  </r>
  <r>
    <n v="8756"/>
    <d v="2021-05-25T00:00:00"/>
    <n v="5"/>
    <x v="2"/>
    <s v="Charles Demontigny"/>
    <s v="Founder"/>
    <s v="Fluxion"/>
    <x v="5"/>
    <s v="America"/>
    <s v="Canada "/>
    <s v="Ramla's"/>
    <s v="No inmail sent"/>
    <x v="0"/>
    <d v="2021-05-31T00:00:00"/>
    <d v="2021-06-04T00:00:00"/>
    <n v="6"/>
    <m/>
    <m/>
    <s v="Positive_FS"/>
    <m/>
    <m/>
    <m/>
    <m/>
    <m/>
    <m/>
  </r>
  <r>
    <n v="8757"/>
    <d v="2021-05-25T00:00:00"/>
    <n v="5"/>
    <x v="2"/>
    <s v="Elizabeth H."/>
    <s v="VP, Analytic Strategy and Consulting, Enterprise Analytics and Data Science"/>
    <s v="Wells Fargo "/>
    <x v="10"/>
    <s v="America"/>
    <s v="North Carolina"/>
    <s v="Ramla's"/>
    <s v="No inmail sent"/>
    <x v="1"/>
    <m/>
    <m/>
    <n v="0"/>
    <m/>
    <m/>
    <m/>
    <m/>
    <m/>
    <m/>
    <m/>
    <m/>
    <m/>
  </r>
  <r>
    <n v="8758"/>
    <d v="2021-05-25T00:00:00"/>
    <n v="5"/>
    <x v="2"/>
    <s v="Greg Bongen"/>
    <s v="Managing Partner"/>
    <s v="Eventus Analytics"/>
    <x v="5"/>
    <s v="America"/>
    <s v="New Jersey"/>
    <s v="Ramla's"/>
    <s v="No inmail sent"/>
    <x v="1"/>
    <m/>
    <m/>
    <n v="0"/>
    <m/>
    <m/>
    <m/>
    <m/>
    <m/>
    <m/>
    <m/>
    <m/>
    <m/>
  </r>
  <r>
    <n v="8759"/>
    <d v="2021-05-25T00:00:00"/>
    <n v="5"/>
    <x v="2"/>
    <s v="Richard Shakarchi"/>
    <s v="Managing Director, Marketing Analytics &amp; Insights"/>
    <s v="TD Ameritrade"/>
    <x v="10"/>
    <s v="America"/>
    <s v="Nebraska"/>
    <s v="Ramla's"/>
    <s v="No inmail sent"/>
    <x v="1"/>
    <m/>
    <m/>
    <n v="0"/>
    <m/>
    <m/>
    <m/>
    <m/>
    <m/>
    <m/>
    <m/>
    <m/>
    <m/>
  </r>
  <r>
    <n v="8760"/>
    <d v="2021-05-25T00:00:00"/>
    <n v="5"/>
    <x v="2"/>
    <s v="Hussein Kandil"/>
    <s v="Regional Marketing Director"/>
    <s v="Americana Foods - National Food Company"/>
    <x v="3"/>
    <s v="Asia"/>
    <s v="United Arab Emirates"/>
    <s v="Ramla's"/>
    <s v="No inmail sent"/>
    <x v="0"/>
    <d v="2021-06-01T00:00:00"/>
    <d v="2021-09-24T00:00:00"/>
    <n v="9"/>
    <n v="1"/>
    <n v="173"/>
    <m/>
    <m/>
    <m/>
    <m/>
    <m/>
    <m/>
    <m/>
  </r>
  <r>
    <n v="8761"/>
    <d v="2021-05-25T00:00:00"/>
    <n v="5"/>
    <x v="2"/>
    <s v="Ajay Simha"/>
    <s v="Regional Marketing Manager - Middle East &amp; North Africa"/>
    <s v="Beiersdorf"/>
    <x v="3"/>
    <s v="Asia"/>
    <s v="United Arab Emirates"/>
    <s v="Ramla's"/>
    <s v="No inmail sent"/>
    <x v="0"/>
    <d v="2021-06-07T00:00:00"/>
    <d v="2021-09-24T00:00:00"/>
    <n v="9"/>
    <n v="1"/>
    <n v="173"/>
    <m/>
    <m/>
    <m/>
    <m/>
    <m/>
    <m/>
    <m/>
  </r>
  <r>
    <n v="8762"/>
    <d v="2021-05-25T00:00:00"/>
    <n v="5"/>
    <x v="2"/>
    <s v="Brandi Nagulapalli"/>
    <s v="Manager, Digital Marketing Analytics"/>
    <s v="TD Ameritrade"/>
    <x v="10"/>
    <s v="America"/>
    <s v="Nebraska"/>
    <s v="Ramla's"/>
    <s v="No inmail sent"/>
    <x v="1"/>
    <m/>
    <m/>
    <n v="0"/>
    <m/>
    <m/>
    <m/>
    <m/>
    <m/>
    <m/>
    <m/>
    <m/>
    <m/>
  </r>
  <r>
    <n v="8763"/>
    <d v="2021-05-25T00:00:00"/>
    <n v="5"/>
    <x v="2"/>
    <s v="Michael Petkus"/>
    <s v="SVP Marketing Analytics"/>
    <s v="Bank of America"/>
    <x v="10"/>
    <s v="America"/>
    <s v="Texas"/>
    <s v="Ramla's"/>
    <s v="No inmail sent"/>
    <x v="1"/>
    <m/>
    <m/>
    <n v="0"/>
    <m/>
    <m/>
    <m/>
    <m/>
    <m/>
    <m/>
    <m/>
    <m/>
    <m/>
  </r>
  <r>
    <n v="8764"/>
    <d v="2021-05-25T00:00:00"/>
    <n v="5"/>
    <x v="0"/>
    <s v="Claire Balaÿ"/>
    <s v="Marketing &amp; Omnichannel Associate Director"/>
    <s v="Club Med"/>
    <x v="11"/>
    <s v="Europe"/>
    <s v="France"/>
    <s v="Ramla's"/>
    <s v="No inmail sent"/>
    <x v="0"/>
    <d v="2021-08-11T00:00:00"/>
    <m/>
    <n v="0"/>
    <m/>
    <n v="217"/>
    <m/>
    <m/>
    <m/>
    <m/>
    <m/>
    <m/>
    <m/>
  </r>
  <r>
    <n v="8765"/>
    <d v="2021-05-25T00:00:00"/>
    <n v="5"/>
    <x v="2"/>
    <s v="Lauren Legrand"/>
    <s v="Marketing Manager, Key Segments &amp; Multicultural"/>
    <s v="TD"/>
    <x v="10"/>
    <s v="America"/>
    <s v="Canada "/>
    <s v="Ramla's"/>
    <s v="No inmail sent"/>
    <x v="1"/>
    <m/>
    <m/>
    <n v="0"/>
    <m/>
    <m/>
    <m/>
    <m/>
    <m/>
    <m/>
    <m/>
    <m/>
    <m/>
  </r>
  <r>
    <n v="8766"/>
    <d v="2021-05-25T00:00:00"/>
    <n v="5"/>
    <x v="2"/>
    <s v="Marketa Novakova"/>
    <s v="Consumer Marketing Manager"/>
    <s v="Philips"/>
    <x v="3"/>
    <s v="America"/>
    <s v="Washington"/>
    <s v="Ramla's"/>
    <s v="No inmail sent"/>
    <x v="1"/>
    <m/>
    <m/>
    <n v="0"/>
    <m/>
    <m/>
    <m/>
    <m/>
    <m/>
    <m/>
    <m/>
    <m/>
    <m/>
  </r>
  <r>
    <n v="8767"/>
    <d v="2021-05-25T00:00:00"/>
    <n v="5"/>
    <x v="2"/>
    <s v="Kinda Hejeili"/>
    <s v="Marketing Manager"/>
    <s v="The Estée Lauder Companies Inc."/>
    <x v="3"/>
    <s v="America"/>
    <s v="Canada "/>
    <s v="Ramla's"/>
    <s v="No inmail sent"/>
    <x v="1"/>
    <m/>
    <m/>
    <n v="0"/>
    <m/>
    <m/>
    <m/>
    <m/>
    <m/>
    <m/>
    <m/>
    <m/>
    <m/>
  </r>
  <r>
    <n v="8768"/>
    <d v="2021-05-25T00:00:00"/>
    <n v="5"/>
    <x v="2"/>
    <s v="Geraldine Morrison"/>
    <s v="Luxury Marketing Director - DXV Brand &amp; Product Marketing Management"/>
    <s v="LIXIL Water Technology Americas"/>
    <x v="3"/>
    <s v="America"/>
    <s v="New Jersey"/>
    <s v="Ramla's"/>
    <s v="No inmail sent"/>
    <x v="1"/>
    <m/>
    <m/>
    <n v="0"/>
    <m/>
    <m/>
    <m/>
    <m/>
    <m/>
    <m/>
    <m/>
    <m/>
    <m/>
  </r>
  <r>
    <n v="8769"/>
    <d v="2021-05-25T00:00:00"/>
    <n v="5"/>
    <x v="0"/>
    <s v="Erica Cook"/>
    <s v="Marketing Director"/>
    <s v="Claritas"/>
    <x v="1"/>
    <s v="America"/>
    <s v="New York"/>
    <s v="Ramla's"/>
    <s v="No inmail sent"/>
    <x v="1"/>
    <m/>
    <m/>
    <n v="0"/>
    <m/>
    <m/>
    <m/>
    <m/>
    <m/>
    <m/>
    <m/>
    <m/>
    <m/>
  </r>
  <r>
    <n v="8770"/>
    <d v="2021-05-25T00:00:00"/>
    <n v="5"/>
    <x v="0"/>
    <s v="Jeff Bickel"/>
    <s v="SVP, Customer Success"/>
    <s v="Claritas"/>
    <x v="1"/>
    <s v="America"/>
    <s v="Ohio"/>
    <s v="Ramla's"/>
    <s v="No inmail sent"/>
    <x v="1"/>
    <m/>
    <m/>
    <n v="0"/>
    <m/>
    <m/>
    <m/>
    <m/>
    <m/>
    <m/>
    <m/>
    <m/>
    <m/>
  </r>
  <r>
    <n v="8771"/>
    <d v="2021-05-25T00:00:00"/>
    <n v="5"/>
    <x v="0"/>
    <s v="Jessica Rangi"/>
    <s v="Head Of Marketing"/>
    <s v="HP"/>
    <x v="7"/>
    <s v="Australia"/>
    <s v="New Zealand"/>
    <s v="Ramla's"/>
    <s v="No inmail sent"/>
    <x v="1"/>
    <m/>
    <m/>
    <n v="0"/>
    <m/>
    <m/>
    <m/>
    <m/>
    <m/>
    <m/>
    <m/>
    <m/>
    <m/>
  </r>
  <r>
    <n v="8772"/>
    <d v="2021-05-26T00:00:00"/>
    <n v="5"/>
    <x v="0"/>
    <s v="Daniel Aversano"/>
    <s v="SVP, Data, Analytics &amp; Advanced Advertising"/>
    <s v="Univision Communications Inc."/>
    <x v="1"/>
    <s v="America"/>
    <s v="California"/>
    <s v="Ramla's"/>
    <s v="No inmail sent"/>
    <x v="0"/>
    <d v="2021-06-08T00:00:00"/>
    <m/>
    <n v="0"/>
    <m/>
    <n v="281"/>
    <m/>
    <m/>
    <m/>
    <m/>
    <m/>
    <m/>
    <m/>
  </r>
  <r>
    <n v="8773"/>
    <d v="2021-05-26T00:00:00"/>
    <n v="5"/>
    <x v="0"/>
    <s v="Ainura Hoessel"/>
    <s v="Director of Advanced Analytics"/>
    <s v="Claritas"/>
    <x v="1"/>
    <s v="America"/>
    <s v="Arizona"/>
    <s v="Ramla's"/>
    <s v="No inmail sent"/>
    <x v="0"/>
    <d v="2021-06-16T00:00:00"/>
    <m/>
    <n v="0"/>
    <m/>
    <m/>
    <s v="Negative"/>
    <d v="2021-06-16T00:00:00"/>
    <m/>
    <m/>
    <m/>
    <m/>
    <m/>
  </r>
  <r>
    <n v="8774"/>
    <d v="2021-05-26T00:00:00"/>
    <n v="5"/>
    <x v="2"/>
    <s v="Som Dutta"/>
    <s v="Senior Analyst - Marketing Analytics"/>
    <s v="PURE Group of Insurance Companies"/>
    <x v="10"/>
    <s v="America"/>
    <s v="New York"/>
    <s v="Ramla's"/>
    <s v="No inmail sent"/>
    <x v="0"/>
    <d v="2021-07-09T00:00:00"/>
    <d v="2021-09-24T00:00:00"/>
    <n v="9"/>
    <m/>
    <m/>
    <m/>
    <m/>
    <m/>
    <m/>
    <m/>
    <m/>
    <m/>
  </r>
  <r>
    <n v="8775"/>
    <d v="2021-05-26T00:00:00"/>
    <n v="5"/>
    <x v="0"/>
    <s v="Tami Conrad"/>
    <s v="Global Head, Marketing Planning &amp; Financial Management"/>
    <s v="HP"/>
    <x v="7"/>
    <s v="America"/>
    <s v="California"/>
    <s v="Ramla's"/>
    <s v="No inmail sent"/>
    <x v="1"/>
    <m/>
    <m/>
    <n v="0"/>
    <m/>
    <m/>
    <m/>
    <m/>
    <m/>
    <m/>
    <m/>
    <m/>
    <m/>
  </r>
  <r>
    <n v="8776"/>
    <d v="2021-05-26T00:00:00"/>
    <n v="5"/>
    <x v="2"/>
    <s v="Bryan Peters"/>
    <s v="Data Science Manager"/>
    <s v="Regions Bank"/>
    <x v="10"/>
    <s v="America"/>
    <s v="Alabama"/>
    <s v="Ramla's"/>
    <s v="No inmail sent"/>
    <x v="1"/>
    <m/>
    <m/>
    <n v="0"/>
    <m/>
    <m/>
    <m/>
    <m/>
    <m/>
    <m/>
    <m/>
    <m/>
    <m/>
  </r>
  <r>
    <n v="8777"/>
    <d v="2021-12-03T00:00:00"/>
    <m/>
    <x v="3"/>
    <s v="Mike Banaszak"/>
    <s v="Manager Enterprise Analytics"/>
    <s v="TravelCLICK"/>
    <x v="11"/>
    <s v="America"/>
    <s v="Illinois"/>
    <s v="Ramla's"/>
    <s v="No inmail sent"/>
    <x v="0"/>
    <d v="2021-12-06T00:00:00"/>
    <d v="2022-01-18T00:00:00"/>
    <m/>
    <m/>
    <m/>
    <m/>
    <m/>
    <m/>
    <m/>
    <m/>
    <m/>
    <m/>
  </r>
  <r>
    <n v="8778"/>
    <d v="2021-05-26T00:00:00"/>
    <n v="5"/>
    <x v="2"/>
    <s v="Todd Gunnell"/>
    <s v="Director Marketing Analytics"/>
    <s v="Farmers Insurance"/>
    <x v="14"/>
    <s v="America"/>
    <s v="California"/>
    <s v="Ramla's"/>
    <s v="No inmail sent"/>
    <x v="1"/>
    <m/>
    <m/>
    <n v="0"/>
    <m/>
    <m/>
    <m/>
    <m/>
    <m/>
    <m/>
    <m/>
    <m/>
    <m/>
  </r>
  <r>
    <n v="8779"/>
    <d v="2021-05-26T00:00:00"/>
    <n v="5"/>
    <x v="2"/>
    <s v="Rick Buonauro"/>
    <s v="Sr. Director of Finance &amp; Performance – Enterprise Marketing"/>
    <s v="Farmers Insurance"/>
    <x v="10"/>
    <s v="America"/>
    <s v="California"/>
    <s v="Ramla's"/>
    <s v="No inmail sent"/>
    <x v="1"/>
    <m/>
    <m/>
    <n v="0"/>
    <m/>
    <m/>
    <m/>
    <m/>
    <m/>
    <m/>
    <m/>
    <m/>
    <m/>
  </r>
  <r>
    <n v="8780"/>
    <d v="2021-05-26T00:00:00"/>
    <n v="5"/>
    <x v="2"/>
    <s v="Scott Griffiths"/>
    <s v="CFO, Marketing"/>
    <s v=" Farmers Insurance"/>
    <x v="10"/>
    <s v="America"/>
    <s v="California"/>
    <s v="Ramla's"/>
    <s v="No inmail sent"/>
    <x v="1"/>
    <m/>
    <m/>
    <n v="0"/>
    <m/>
    <m/>
    <m/>
    <m/>
    <m/>
    <m/>
    <m/>
    <m/>
    <m/>
  </r>
  <r>
    <n v="8781"/>
    <d v="2021-06-04T00:00:00"/>
    <n v="6"/>
    <x v="3"/>
    <s v="Anamica (Ana) Roy"/>
    <s v="Manager - Data &amp; Analytics"/>
    <s v="Kmart"/>
    <x v="0"/>
    <s v="Australia"/>
    <s v="Australia"/>
    <s v="Personal"/>
    <s v="No inmail sent"/>
    <x v="1"/>
    <m/>
    <m/>
    <n v="0"/>
    <m/>
    <m/>
    <m/>
    <m/>
    <m/>
    <m/>
    <m/>
    <m/>
    <s v="invite sent from fatma's account"/>
  </r>
  <r>
    <n v="8782"/>
    <d v="2021-12-03T00:00:00"/>
    <m/>
    <x v="3"/>
    <s v="Mauro Miccoli"/>
    <s v="Media Manager"/>
    <s v="Mediamarket"/>
    <x v="4"/>
    <s v="Europe"/>
    <s v="Italy"/>
    <s v="Ramla's"/>
    <s v="No inmail sent"/>
    <x v="1"/>
    <m/>
    <m/>
    <m/>
    <m/>
    <m/>
    <m/>
    <m/>
    <m/>
    <m/>
    <m/>
    <m/>
    <m/>
  </r>
  <r>
    <n v="8783"/>
    <d v="2021-06-04T00:00:00"/>
    <n v="6"/>
    <x v="3"/>
    <s v="Brent Weintz"/>
    <s v="Lead Data Analyst, Data Sciences &amp; Analytics"/>
    <s v="Target"/>
    <x v="0"/>
    <s v="America"/>
    <s v="Minnesota"/>
    <s v="Personal"/>
    <s v="No inmail sent"/>
    <x v="1"/>
    <m/>
    <m/>
    <n v="0"/>
    <m/>
    <m/>
    <m/>
    <m/>
    <m/>
    <m/>
    <m/>
    <m/>
    <s v="invite sent from fatma's account"/>
  </r>
  <r>
    <n v="8784"/>
    <d v="2021-06-04T00:00:00"/>
    <n v="6"/>
    <x v="3"/>
    <s v="Sining Zhu"/>
    <s v="Manager, Marketing Data Analytics"/>
    <s v="Leslie's Poolmart"/>
    <x v="0"/>
    <s v="America"/>
    <s v="Arizona"/>
    <s v="Personal"/>
    <s v="No inmail sent"/>
    <x v="1"/>
    <m/>
    <m/>
    <n v="0"/>
    <m/>
    <m/>
    <m/>
    <m/>
    <m/>
    <m/>
    <m/>
    <m/>
    <s v="invite sent from fatma's account"/>
  </r>
  <r>
    <n v="8785"/>
    <d v="2021-05-26T00:00:00"/>
    <n v="5"/>
    <x v="2"/>
    <s v="Suzanne Powell"/>
    <s v="Senior Media Buyer"/>
    <s v="DirectAvenue, Inc. "/>
    <x v="1"/>
    <s v="America"/>
    <s v="California"/>
    <s v="Ramla's"/>
    <s v="No inmail sent"/>
    <x v="1"/>
    <m/>
    <m/>
    <n v="0"/>
    <m/>
    <m/>
    <m/>
    <m/>
    <m/>
    <m/>
    <m/>
    <m/>
    <m/>
  </r>
  <r>
    <n v="8786"/>
    <d v="2021-06-04T00:00:00"/>
    <n v="6"/>
    <x v="3"/>
    <s v="Sonia Quaresma"/>
    <s v="Senior Growth Digital Marketing Manager"/>
    <s v="Pact Coffee"/>
    <x v="0"/>
    <s v="Europe"/>
    <s v="United Kingdom"/>
    <s v="Personal"/>
    <s v="No inmail sent"/>
    <x v="1"/>
    <m/>
    <m/>
    <m/>
    <m/>
    <m/>
    <m/>
    <m/>
    <m/>
    <m/>
    <m/>
    <m/>
    <s v="invite sent from fatma's account"/>
  </r>
  <r>
    <n v="8787"/>
    <d v="2021-06-04T00:00:00"/>
    <n v="6"/>
    <x v="2"/>
    <s v="John Forbes"/>
    <s v="Lead Manager, Consumer Insights/ Competitive Intelligence/ Media Performance for Cricket Wireless"/>
    <s v="AT&amp;T"/>
    <x v="16"/>
    <s v="America"/>
    <s v="Atlanta"/>
    <s v="Ramla's"/>
    <s v="No inmail sent"/>
    <x v="1"/>
    <m/>
    <m/>
    <m/>
    <m/>
    <m/>
    <m/>
    <m/>
    <m/>
    <m/>
    <m/>
    <m/>
    <m/>
  </r>
  <r>
    <n v="8788"/>
    <d v="2021-06-04T00:00:00"/>
    <n v="6"/>
    <x v="2"/>
    <s v="John Schiela"/>
    <s v="President Converged Technology &amp; Media"/>
    <s v="Phoenix Marketing International"/>
    <x v="1"/>
    <s v="America"/>
    <s v="Pennsylvania"/>
    <s v="Personal"/>
    <s v="No inmail sent"/>
    <x v="1"/>
    <m/>
    <m/>
    <m/>
    <m/>
    <m/>
    <m/>
    <m/>
    <m/>
    <m/>
    <m/>
    <m/>
    <s v="Connection sent from personal account "/>
  </r>
  <r>
    <n v="8789"/>
    <d v="2021-06-04T00:00:00"/>
    <n v="6"/>
    <x v="2"/>
    <s v="Tomomi Mimura (Stokes)"/>
    <s v="Media Insights Lead, North and Latin America"/>
    <s v="Unilever"/>
    <x v="3"/>
    <s v="America"/>
    <s v="Philadelphia"/>
    <s v="Personal"/>
    <s v="No inmail sent"/>
    <x v="1"/>
    <m/>
    <m/>
    <m/>
    <m/>
    <m/>
    <m/>
    <m/>
    <m/>
    <m/>
    <m/>
    <m/>
    <s v="Connection sent from personal account"/>
  </r>
  <r>
    <n v="8790"/>
    <d v="2021-06-07T00:00:00"/>
    <n v="6"/>
    <x v="3"/>
    <s v="Kari Jones"/>
    <s v="Head of Analytics and Insights "/>
    <s v="Woolworths NZ "/>
    <x v="0"/>
    <s v="Australia"/>
    <s v="New Zealand"/>
    <s v="Ramla's"/>
    <s v="No inmail sent"/>
    <x v="1"/>
    <m/>
    <m/>
    <m/>
    <m/>
    <m/>
    <m/>
    <m/>
    <m/>
    <m/>
    <m/>
    <m/>
    <m/>
  </r>
  <r>
    <n v="8791"/>
    <d v="2021-06-07T00:00:00"/>
    <n v="6"/>
    <x v="3"/>
    <s v="Rovshan Adigozalov"/>
    <s v="Senior Manager, Data Science and Advanced Analytics"/>
    <s v="Loblaw Companies"/>
    <x v="0"/>
    <s v="America"/>
    <s v="Canada "/>
    <s v="Personal"/>
    <s v="No inmail sent"/>
    <x v="1"/>
    <m/>
    <m/>
    <m/>
    <m/>
    <m/>
    <m/>
    <m/>
    <m/>
    <m/>
    <m/>
    <m/>
    <s v="invite sent from fatma's account"/>
  </r>
  <r>
    <n v="8792"/>
    <d v="2021-12-03T00:00:00"/>
    <m/>
    <x v="3"/>
    <s v="Leonardo Ubbiali"/>
    <s v="Senior Marketing Analyst"/>
    <s v="Babylon"/>
    <x v="13"/>
    <s v="Europe"/>
    <s v="United Kingdom"/>
    <s v="Ramla's"/>
    <s v="No inmail sent"/>
    <x v="0"/>
    <d v="2021-12-06T00:00:00"/>
    <m/>
    <m/>
    <m/>
    <m/>
    <s v="Neutral"/>
    <d v="2021-12-06T00:00:00"/>
    <m/>
    <m/>
    <m/>
    <m/>
    <m/>
  </r>
  <r>
    <n v="8793"/>
    <d v="2021-12-03T00:00:00"/>
    <m/>
    <x v="3"/>
    <s v="Jingyu Song"/>
    <s v="Director, Data Science"/>
    <s v="Nationwide"/>
    <x v="10"/>
    <s v="America"/>
    <s v="Ohio"/>
    <s v="Ramla's"/>
    <s v="No inmail sent"/>
    <x v="1"/>
    <m/>
    <m/>
    <m/>
    <m/>
    <m/>
    <m/>
    <m/>
    <m/>
    <m/>
    <m/>
    <m/>
    <m/>
  </r>
  <r>
    <n v="8794"/>
    <d v="2021-06-07T00:00:00"/>
    <n v="6"/>
    <x v="3"/>
    <s v="Jeff Gonda"/>
    <s v="Senior Manager of Data Science &amp; Analytics"/>
    <s v="Ross Stores"/>
    <x v="0"/>
    <s v="America"/>
    <s v="California"/>
    <s v="Personal"/>
    <s v="No inmail sent"/>
    <x v="1"/>
    <m/>
    <m/>
    <m/>
    <m/>
    <m/>
    <m/>
    <m/>
    <m/>
    <m/>
    <m/>
    <m/>
    <s v="invite sent from fatma's account"/>
  </r>
  <r>
    <n v="8795"/>
    <d v="2021-05-26T00:00:00"/>
    <n v="5"/>
    <x v="2"/>
    <s v="Steve Calder"/>
    <s v="Senior Director, Media and Digital Marketing"/>
    <s v="HP"/>
    <x v="7"/>
    <s v="America"/>
    <s v="California"/>
    <s v="Ramla's"/>
    <s v="No inmail sent"/>
    <x v="1"/>
    <m/>
    <m/>
    <n v="0"/>
    <m/>
    <m/>
    <m/>
    <m/>
    <m/>
    <m/>
    <m/>
    <m/>
    <m/>
  </r>
  <r>
    <n v="8796"/>
    <d v="2021-05-26T00:00:00"/>
    <n v="5"/>
    <x v="2"/>
    <s v="Ken Grayson"/>
    <s v="Director of Media Marketing"/>
    <s v="Farmers Insurance"/>
    <x v="10"/>
    <s v="America"/>
    <s v="California"/>
    <s v="Ramla's"/>
    <s v="No inmail sent"/>
    <x v="1"/>
    <m/>
    <m/>
    <n v="0"/>
    <m/>
    <m/>
    <m/>
    <m/>
    <m/>
    <m/>
    <m/>
    <m/>
    <m/>
  </r>
  <r>
    <n v="8797"/>
    <d v="2021-05-26T00:00:00"/>
    <n v="5"/>
    <x v="2"/>
    <s v="Vivian Arestia"/>
    <s v="Head of Marketing at Farmers Workplace Solutions"/>
    <s v=" Farmers Insurance"/>
    <x v="10"/>
    <s v="America"/>
    <s v="New Jersey"/>
    <s v="Ramla's"/>
    <s v="No inmail sent"/>
    <x v="1"/>
    <m/>
    <m/>
    <n v="0"/>
    <m/>
    <m/>
    <m/>
    <m/>
    <m/>
    <m/>
    <m/>
    <m/>
    <m/>
  </r>
  <r>
    <n v="8798"/>
    <d v="2021-05-26T00:00:00"/>
    <n v="5"/>
    <x v="2"/>
    <s v="Lena Marquez"/>
    <s v="Vice President / Statistician - Product and Marketing Analytics"/>
    <s v="Bank of America"/>
    <x v="10"/>
    <s v="America"/>
    <s v="California"/>
    <s v="Ramla's"/>
    <s v="No inmail sent"/>
    <x v="1"/>
    <m/>
    <m/>
    <n v="0"/>
    <m/>
    <m/>
    <m/>
    <m/>
    <m/>
    <m/>
    <m/>
    <m/>
    <m/>
  </r>
  <r>
    <n v="8799"/>
    <d v="2021-05-26T00:00:00"/>
    <n v="5"/>
    <x v="2"/>
    <s v="Ben Vinzant"/>
    <s v="Managing Director, Head of Chase Sales Science"/>
    <s v="Chase"/>
    <x v="10"/>
    <s v="America"/>
    <s v="New York"/>
    <s v="Ramla's"/>
    <s v="No inmail sent"/>
    <x v="1"/>
    <m/>
    <m/>
    <n v="0"/>
    <m/>
    <m/>
    <m/>
    <m/>
    <m/>
    <m/>
    <m/>
    <m/>
    <m/>
  </r>
  <r>
    <n v="8800"/>
    <d v="2021-05-26T00:00:00"/>
    <n v="5"/>
    <x v="2"/>
    <s v="Anuj Yadav"/>
    <s v="Senior Manager"/>
    <s v="American Express"/>
    <x v="10"/>
    <s v="Asia"/>
    <s v="India"/>
    <s v="Ramla's"/>
    <s v="No inmail sent"/>
    <x v="1"/>
    <m/>
    <m/>
    <n v="0"/>
    <m/>
    <m/>
    <m/>
    <m/>
    <m/>
    <m/>
    <m/>
    <m/>
    <m/>
  </r>
  <r>
    <n v="8801"/>
    <d v="2021-05-26T00:00:00"/>
    <n v="5"/>
    <x v="2"/>
    <s v="Georgeann Franks"/>
    <s v="Vice President of Analytics "/>
    <s v="LendingTree"/>
    <x v="10"/>
    <s v="America"/>
    <s v="New York"/>
    <s v="Ramla's"/>
    <s v="No inmail sent"/>
    <x v="1"/>
    <m/>
    <m/>
    <n v="0"/>
    <m/>
    <m/>
    <m/>
    <m/>
    <m/>
    <m/>
    <m/>
    <m/>
    <m/>
  </r>
  <r>
    <n v="8802"/>
    <d v="2021-05-26T00:00:00"/>
    <n v="5"/>
    <x v="2"/>
    <s v="Derek Silvia"/>
    <s v="Director, Marketing Analytics"/>
    <s v="Cognizant"/>
    <x v="2"/>
    <s v="America"/>
    <s v="Boston"/>
    <s v="Ramla's"/>
    <s v="No inmail sent"/>
    <x v="1"/>
    <m/>
    <m/>
    <n v="0"/>
    <m/>
    <m/>
    <m/>
    <m/>
    <m/>
    <m/>
    <m/>
    <m/>
    <m/>
  </r>
  <r>
    <n v="8803"/>
    <d v="2021-05-26T00:00:00"/>
    <n v="5"/>
    <x v="2"/>
    <s v="Steve Karash"/>
    <s v="Digital Strategy Director"/>
    <s v="KPMG US"/>
    <x v="10"/>
    <s v="America"/>
    <s v="New York"/>
    <s v="Ramla's"/>
    <s v="No inmail sent"/>
    <x v="1"/>
    <m/>
    <m/>
    <n v="0"/>
    <m/>
    <m/>
    <m/>
    <m/>
    <m/>
    <m/>
    <m/>
    <m/>
    <m/>
  </r>
  <r>
    <n v="8804"/>
    <d v="2021-05-27T00:00:00"/>
    <n v="5"/>
    <x v="2"/>
    <s v="Noah Levenson"/>
    <s v="Digital Marketing Manager, Senior Level"/>
    <s v="Chegg Inc."/>
    <x v="18"/>
    <s v="America"/>
    <s v="California"/>
    <s v="Ramla's"/>
    <s v="No inmail sent"/>
    <x v="0"/>
    <d v="2021-09-21T00:00:00"/>
    <d v="2021-09-21T00:00:00"/>
    <n v="9"/>
    <m/>
    <m/>
    <m/>
    <m/>
    <m/>
    <m/>
    <m/>
    <m/>
    <m/>
  </r>
  <r>
    <n v="8805"/>
    <d v="2021-05-27T00:00:00"/>
    <n v="5"/>
    <x v="2"/>
    <s v="James Sharman"/>
    <s v="Performance Marketing Lead - PFRM"/>
    <s v="GSK"/>
    <x v="6"/>
    <s v="Europe"/>
    <s v="United Kingdom"/>
    <s v="Ramla's"/>
    <s v="No inmail sent"/>
    <x v="0"/>
    <d v="2021-07-01T00:00:00"/>
    <d v="2021-09-24T00:00:00"/>
    <n v="9"/>
    <m/>
    <m/>
    <m/>
    <m/>
    <m/>
    <m/>
    <m/>
    <m/>
    <m/>
  </r>
  <r>
    <n v="8806"/>
    <d v="2021-05-27T00:00:00"/>
    <n v="5"/>
    <x v="2"/>
    <s v="Abhishek Yadav"/>
    <s v="Director Analytics and Performance Marketing "/>
    <s v="Discover Financial Services"/>
    <x v="10"/>
    <s v="America"/>
    <s v="Illinois"/>
    <s v="Ramla's"/>
    <s v="No inmail sent"/>
    <x v="1"/>
    <m/>
    <m/>
    <n v="0"/>
    <m/>
    <m/>
    <m/>
    <m/>
    <m/>
    <m/>
    <m/>
    <m/>
    <m/>
  </r>
  <r>
    <n v="8807"/>
    <d v="2021-05-27T00:00:00"/>
    <n v="5"/>
    <x v="2"/>
    <s v="Yang (Laura) Luo"/>
    <s v="Director, Predictive Modeling"/>
    <s v="AIG"/>
    <x v="14"/>
    <s v="America"/>
    <s v="New Jersey"/>
    <s v="Ramla's"/>
    <s v="No inmail sent"/>
    <x v="1"/>
    <m/>
    <m/>
    <n v="0"/>
    <m/>
    <m/>
    <m/>
    <m/>
    <m/>
    <m/>
    <m/>
    <m/>
    <m/>
  </r>
  <r>
    <n v="8808"/>
    <d v="2021-05-27T00:00:00"/>
    <n v="5"/>
    <x v="2"/>
    <s v="Melissa Adams"/>
    <s v="SVP, Advertising"/>
    <s v="City National Bank"/>
    <x v="10"/>
    <s v="America"/>
    <s v="San Francisco"/>
    <s v="Ramla's"/>
    <s v="No inmail sent"/>
    <x v="1"/>
    <m/>
    <m/>
    <n v="0"/>
    <m/>
    <m/>
    <m/>
    <m/>
    <m/>
    <m/>
    <m/>
    <m/>
    <m/>
  </r>
  <r>
    <n v="8809"/>
    <d v="2021-05-27T00:00:00"/>
    <n v="5"/>
    <x v="2"/>
    <s v="Dunjian(Kenneth) Xiao"/>
    <s v="Analyst - Media Measurement &amp; Analytics"/>
    <s v="American Express"/>
    <x v="10"/>
    <s v="America"/>
    <s v="New York"/>
    <s v="Ramla's"/>
    <s v="No inmail sent"/>
    <x v="1"/>
    <m/>
    <m/>
    <n v="0"/>
    <m/>
    <m/>
    <m/>
    <m/>
    <m/>
    <m/>
    <m/>
    <m/>
    <m/>
  </r>
  <r>
    <n v="8810"/>
    <d v="2021-05-27T00:00:00"/>
    <n v="5"/>
    <x v="2"/>
    <s v="Sisi Qiu"/>
    <s v="Senior Manager, Commerical Marketing Analytics"/>
    <s v="American Express"/>
    <x v="10"/>
    <s v="America"/>
    <s v="New York"/>
    <s v="Ramla's"/>
    <s v="No inmail sent"/>
    <x v="1"/>
    <m/>
    <m/>
    <n v="0"/>
    <m/>
    <m/>
    <m/>
    <m/>
    <m/>
    <m/>
    <m/>
    <m/>
    <m/>
  </r>
  <r>
    <n v="8811"/>
    <d v="2021-06-07T00:00:00"/>
    <n v="6"/>
    <x v="3"/>
    <s v="Robert Allen"/>
    <s v="Head of Data and Analytics"/>
    <s v="Endeavour"/>
    <x v="3"/>
    <s v="Australia"/>
    <s v="Australia"/>
    <s v="Ramla's"/>
    <s v="No inmail sent"/>
    <x v="1"/>
    <m/>
    <m/>
    <m/>
    <m/>
    <m/>
    <m/>
    <m/>
    <m/>
    <m/>
    <m/>
    <m/>
    <m/>
  </r>
  <r>
    <n v="8812"/>
    <d v="2021-05-27T00:00:00"/>
    <n v="5"/>
    <x v="2"/>
    <s v="Natalie Wei Wei"/>
    <s v="Director of Marketing Effectiveness"/>
    <s v="Fidelity Investments"/>
    <x v="10"/>
    <s v="America"/>
    <s v="Massachusetts"/>
    <s v="Ramla's"/>
    <s v="No inmail sent"/>
    <x v="1"/>
    <m/>
    <m/>
    <n v="0"/>
    <m/>
    <m/>
    <m/>
    <m/>
    <m/>
    <m/>
    <m/>
    <m/>
    <m/>
  </r>
  <r>
    <n v="8813"/>
    <d v="2021-05-27T00:00:00"/>
    <n v="5"/>
    <x v="2"/>
    <s v="Joel Brodsky"/>
    <s v="Advanced Analytics Consultant"/>
    <s v="Wells Fargo"/>
    <x v="10"/>
    <s v="America"/>
    <s v="California"/>
    <s v="Ramla's"/>
    <s v="No inmail sent"/>
    <x v="1"/>
    <m/>
    <m/>
    <n v="0"/>
    <m/>
    <m/>
    <m/>
    <m/>
    <m/>
    <m/>
    <m/>
    <m/>
    <m/>
  </r>
  <r>
    <n v="8814"/>
    <d v="2021-05-27T00:00:00"/>
    <n v="5"/>
    <x v="2"/>
    <s v="Jasmine Ho"/>
    <s v="Marketing Analytics Analyst"/>
    <s v="Cadillac Fairview"/>
    <x v="9"/>
    <s v="America"/>
    <s v="Canada "/>
    <s v="Ramla's"/>
    <s v="No inmail sent"/>
    <x v="1"/>
    <m/>
    <m/>
    <n v="0"/>
    <m/>
    <m/>
    <m/>
    <m/>
    <m/>
    <m/>
    <m/>
    <m/>
    <m/>
  </r>
  <r>
    <n v="8815"/>
    <d v="2021-05-27T00:00:00"/>
    <n v="5"/>
    <x v="2"/>
    <s v="Nikita Goyal"/>
    <s v="Paid Media"/>
    <s v="Holt Renfrew"/>
    <x v="0"/>
    <s v="America"/>
    <s v="Canada "/>
    <s v="Ramla's"/>
    <s v="No inmail sent"/>
    <x v="1"/>
    <m/>
    <m/>
    <n v="0"/>
    <m/>
    <m/>
    <m/>
    <m/>
    <m/>
    <m/>
    <m/>
    <m/>
    <m/>
  </r>
  <r>
    <n v="8816"/>
    <d v="2021-05-27T00:00:00"/>
    <n v="5"/>
    <x v="2"/>
    <s v="Sean Bruich"/>
    <s v="VP Global Consumer Science &amp; Insights"/>
    <s v="Nike"/>
    <x v="0"/>
    <s v="America"/>
    <s v="Portland"/>
    <s v="Ramla's"/>
    <s v="No inmail sent"/>
    <x v="1"/>
    <m/>
    <m/>
    <n v="0"/>
    <m/>
    <m/>
    <m/>
    <m/>
    <m/>
    <m/>
    <m/>
    <m/>
    <m/>
  </r>
  <r>
    <n v="8817"/>
    <d v="2021-05-27T00:00:00"/>
    <n v="5"/>
    <x v="2"/>
    <s v="Nathan McGovern"/>
    <s v="Senior Financial Analyst - Marketing Business Unit"/>
    <s v="Sears Holdings Corporation"/>
    <x v="0"/>
    <s v="America"/>
    <s v="Illinois"/>
    <s v="Ramla's"/>
    <s v="No inmail sent"/>
    <x v="1"/>
    <m/>
    <m/>
    <n v="0"/>
    <m/>
    <m/>
    <m/>
    <m/>
    <m/>
    <m/>
    <m/>
    <m/>
    <m/>
  </r>
  <r>
    <n v="8818"/>
    <d v="2021-05-27T00:00:00"/>
    <n v="5"/>
    <x v="2"/>
    <s v="Matt Oates"/>
    <s v="Sr. Director, Marketing"/>
    <s v="St. Jude Children's Research Hospital - ALSAC"/>
    <x v="13"/>
    <s v="America"/>
    <s v="Tennessee"/>
    <s v="Ramla's"/>
    <s v="No inmail sent"/>
    <x v="1"/>
    <m/>
    <m/>
    <n v="0"/>
    <m/>
    <m/>
    <m/>
    <m/>
    <m/>
    <m/>
    <m/>
    <m/>
    <m/>
  </r>
  <r>
    <n v="8819"/>
    <d v="2021-06-07T00:00:00"/>
    <n v="6"/>
    <x v="3"/>
    <s v="Matt Johnson"/>
    <s v="Director, Data &amp; Analytics"/>
    <s v="Lulus.com"/>
    <x v="0"/>
    <s v="America"/>
    <s v="Washington"/>
    <s v="Ramla's"/>
    <s v="No inmail sent"/>
    <x v="1"/>
    <m/>
    <m/>
    <m/>
    <m/>
    <m/>
    <m/>
    <m/>
    <m/>
    <m/>
    <m/>
    <m/>
    <m/>
  </r>
  <r>
    <n v="8820"/>
    <d v="2021-06-07T00:00:00"/>
    <n v="6"/>
    <x v="3"/>
    <s v="Riyaz Subedar"/>
    <s v="Marketing Analytics"/>
    <s v="Tailored Brands"/>
    <x v="0"/>
    <s v="America"/>
    <s v="California"/>
    <s v="Ramla's"/>
    <s v="No inmail sent"/>
    <x v="1"/>
    <m/>
    <m/>
    <m/>
    <m/>
    <m/>
    <m/>
    <m/>
    <m/>
    <m/>
    <m/>
    <m/>
    <m/>
  </r>
  <r>
    <n v="8821"/>
    <d v="2021-06-07T00:00:00"/>
    <n v="6"/>
    <x v="3"/>
    <s v="Edyta Dziedzic"/>
    <s v="Data Science Manager"/>
    <s v="Dixons Carphone"/>
    <x v="0"/>
    <s v="Europe"/>
    <s v="United Kingdom"/>
    <s v="Personal"/>
    <s v="No inmail sent"/>
    <x v="1"/>
    <m/>
    <m/>
    <m/>
    <m/>
    <m/>
    <m/>
    <m/>
    <m/>
    <m/>
    <m/>
    <m/>
    <s v="invite sent from fatma's account"/>
  </r>
  <r>
    <n v="8822"/>
    <d v="2021-06-07T00:00:00"/>
    <n v="6"/>
    <x v="3"/>
    <s v="Craig Harris"/>
    <s v="Head of Performance Analytics"/>
    <s v="Clarks"/>
    <x v="0"/>
    <s v="Europe"/>
    <s v="United Kingdom"/>
    <s v="Personal"/>
    <s v="No inmail sent"/>
    <x v="1"/>
    <m/>
    <m/>
    <m/>
    <m/>
    <m/>
    <m/>
    <m/>
    <m/>
    <m/>
    <m/>
    <m/>
    <s v="invite sent from fatma's account"/>
  </r>
  <r>
    <n v="8823"/>
    <d v="2021-06-07T00:00:00"/>
    <n v="6"/>
    <x v="3"/>
    <s v="Vikki Willis"/>
    <s v="Marketing and Communications Manager"/>
    <s v="WooliesX"/>
    <x v="4"/>
    <s v="Australia"/>
    <s v="Australia"/>
    <s v="Personal"/>
    <s v="No inmail sent"/>
    <x v="1"/>
    <m/>
    <m/>
    <m/>
    <m/>
    <m/>
    <m/>
    <m/>
    <m/>
    <m/>
    <m/>
    <m/>
    <s v="invite sent from fatma's account"/>
  </r>
  <r>
    <n v="8824"/>
    <d v="2021-06-07T00:00:00"/>
    <n v="6"/>
    <x v="3"/>
    <s v="Anthony Canitano"/>
    <s v="Senior Manager - Customer Analytics"/>
    <s v="The Home Depot"/>
    <x v="0"/>
    <s v="America"/>
    <s v="Georgia"/>
    <s v="Personal"/>
    <s v="No inmail sent"/>
    <x v="1"/>
    <m/>
    <m/>
    <m/>
    <m/>
    <m/>
    <m/>
    <m/>
    <m/>
    <m/>
    <m/>
    <m/>
    <s v="invite sent from fatma's account"/>
  </r>
  <r>
    <n v="8825"/>
    <d v="2021-06-07T00:00:00"/>
    <n v="6"/>
    <x v="3"/>
    <s v="Rahul Adwalpalkar"/>
    <s v="Global Growth Marketing"/>
    <s v="Snap"/>
    <x v="7"/>
    <s v="America"/>
    <s v="California"/>
    <s v="Personal"/>
    <s v="No inmail sent"/>
    <x v="1"/>
    <m/>
    <m/>
    <m/>
    <m/>
    <m/>
    <m/>
    <m/>
    <m/>
    <m/>
    <m/>
    <m/>
    <s v="invite sent from fatma's account"/>
  </r>
  <r>
    <n v="8826"/>
    <d v="2021-06-07T00:00:00"/>
    <n v="6"/>
    <x v="3"/>
    <s v="Matt Button"/>
    <s v="Head of Digital Audio Data Strategy"/>
    <s v="Bauer Media Group"/>
    <x v="12"/>
    <s v="Europe"/>
    <s v="United Kingdom"/>
    <s v="Personal"/>
    <s v="No inmail sent"/>
    <x v="1"/>
    <m/>
    <m/>
    <m/>
    <m/>
    <m/>
    <m/>
    <m/>
    <m/>
    <m/>
    <m/>
    <m/>
    <s v="invite sent from fatma's account"/>
  </r>
  <r>
    <n v="8827"/>
    <d v="2021-06-07T00:00:00"/>
    <n v="6"/>
    <x v="3"/>
    <s v="Joy Y."/>
    <s v="Lead Data Scientist"/>
    <s v="Mars"/>
    <x v="3"/>
    <s v="America"/>
    <s v="Oregon"/>
    <s v="Ramla's"/>
    <s v="No inmail sent"/>
    <x v="0"/>
    <d v="2021-07-22T00:00:00"/>
    <d v="2022-02-21T00:00:00"/>
    <m/>
    <m/>
    <m/>
    <m/>
    <m/>
    <m/>
    <m/>
    <m/>
    <m/>
    <m/>
  </r>
  <r>
    <n v="8828"/>
    <d v="2021-06-07T00:00:00"/>
    <n v="6"/>
    <x v="3"/>
    <s v="Florian Combres"/>
    <s v="Digital and Media Ecosystem Manager "/>
    <s v="AXA"/>
    <x v="14"/>
    <s v="Europe"/>
    <s v="France"/>
    <s v="Ramla's"/>
    <s v="No inmail sent"/>
    <x v="0"/>
    <d v="2021-06-08T00:00:00"/>
    <m/>
    <m/>
    <m/>
    <m/>
    <s v="Positive_FS"/>
    <m/>
    <m/>
    <m/>
    <m/>
    <m/>
    <m/>
  </r>
  <r>
    <n v="8829"/>
    <d v="2021-06-07T00:00:00"/>
    <n v="6"/>
    <x v="3"/>
    <s v="Rob Price"/>
    <s v="Executive Retail, Customer &amp; Marketing Analytics"/>
    <s v="Bass Pro Shops"/>
    <x v="0"/>
    <s v="America"/>
    <s v="Arkansas"/>
    <s v="Personal"/>
    <s v="No inmail sent"/>
    <x v="0"/>
    <d v="2021-06-07T00:00:00"/>
    <d v="2021-08-25T00:00:00"/>
    <m/>
    <m/>
    <m/>
    <s v="Negative"/>
    <d v="2021-08-25T00:00:00"/>
    <m/>
    <m/>
    <m/>
    <m/>
    <s v="invite sent from fatma's account"/>
  </r>
  <r>
    <n v="8830"/>
    <d v="2021-06-07T00:00:00"/>
    <n v="6"/>
    <x v="3"/>
    <s v="Sudhindra Rao"/>
    <s v="VP, Strategic Analytics Leader"/>
    <s v="Synchrony"/>
    <x v="10"/>
    <s v="America"/>
    <s v="Washington"/>
    <s v="Ramla's"/>
    <s v="No inmail sent"/>
    <x v="0"/>
    <d v="2021-06-10T00:00:00"/>
    <d v="2022-02-21T00:00:00"/>
    <m/>
    <m/>
    <m/>
    <m/>
    <m/>
    <m/>
    <m/>
    <m/>
    <m/>
    <m/>
  </r>
  <r>
    <n v="8831"/>
    <d v="2021-06-07T00:00:00"/>
    <n v="6"/>
    <x v="3"/>
    <s v="Edip Anıl Araslı"/>
    <s v="Revenue Growth &amp; Data Analytics Manager"/>
    <s v="SEPHORA"/>
    <x v="0"/>
    <s v="Europe"/>
    <s v="Germany"/>
    <s v="Ramla's"/>
    <s v="No inmail sent"/>
    <x v="0"/>
    <d v="2021-06-08T00:00:00"/>
    <d v="2022-01-27T00:00:00"/>
    <m/>
    <m/>
    <m/>
    <m/>
    <m/>
    <m/>
    <m/>
    <m/>
    <m/>
    <m/>
  </r>
  <r>
    <n v="8832"/>
    <d v="2021-06-07T00:00:00"/>
    <n v="6"/>
    <x v="3"/>
    <s v="Joy Liu"/>
    <s v="Senior Modelling Analyst - Customer and Market Intelligence Squad"/>
    <s v="7-Eleven"/>
    <x v="0"/>
    <s v="Australia"/>
    <s v="Australia"/>
    <s v="Ramla's"/>
    <s v="No inmail sent"/>
    <x v="0"/>
    <d v="2021-06-08T00:00:00"/>
    <d v="2021-08-25T00:00:00"/>
    <m/>
    <m/>
    <m/>
    <s v="Negative"/>
    <d v="2021-09-06T00:00:00"/>
    <m/>
    <m/>
    <m/>
    <m/>
    <m/>
  </r>
  <r>
    <n v="8833"/>
    <d v="2021-06-07T00:00:00"/>
    <n v="6"/>
    <x v="2"/>
    <s v="Dirk Breeuwer"/>
    <s v="Retail Marketing Analyst"/>
    <s v="Google"/>
    <x v="7"/>
    <s v="Europe"/>
    <s v="United Kingdom"/>
    <s v="Ramla's"/>
    <s v="No inmail sent"/>
    <x v="0"/>
    <m/>
    <m/>
    <m/>
    <m/>
    <m/>
    <s v="Positive_FS"/>
    <m/>
    <m/>
    <m/>
    <m/>
    <m/>
    <s v="Do not approach"/>
  </r>
  <r>
    <n v="8834"/>
    <d v="2021-06-07T00:00:00"/>
    <n v="6"/>
    <x v="2"/>
    <s v="Aisha Ayyakad"/>
    <s v="Manager - Marketing Effectiveness"/>
    <s v="Verizon"/>
    <x v="16"/>
    <s v="America"/>
    <s v="New York"/>
    <s v="Ramla's"/>
    <s v="No inmail sent"/>
    <x v="0"/>
    <d v="2021-06-07T00:00:00"/>
    <d v="2021-07-29T00:00:00"/>
    <m/>
    <n v="3"/>
    <m/>
    <s v="Negative"/>
    <d v="2021-08-30T00:00:00"/>
    <m/>
    <m/>
    <m/>
    <m/>
    <s v="ICOM June 2021"/>
  </r>
  <r>
    <n v="8835"/>
    <d v="2021-06-07T00:00:00"/>
    <n v="6"/>
    <x v="0"/>
    <s v="Alessandro Lupo"/>
    <s v="Director of Brand Marketing &amp; Communication"/>
    <s v="Carrefour"/>
    <x v="0"/>
    <s v="Europe"/>
    <s v="Italy"/>
    <s v="Ramla's"/>
    <s v="No inmail sent"/>
    <x v="1"/>
    <m/>
    <m/>
    <m/>
    <m/>
    <m/>
    <m/>
    <m/>
    <m/>
    <m/>
    <m/>
    <m/>
    <m/>
  </r>
  <r>
    <n v="8836"/>
    <d v="2021-06-07T00:00:00"/>
    <n v="6"/>
    <x v="0"/>
    <s v="Silvia Bassignani"/>
    <s v="Marketing Director"/>
    <s v="Conad"/>
    <x v="0"/>
    <s v="Europe"/>
    <s v="Italy"/>
    <s v="Ramla's"/>
    <s v="No inmail sent"/>
    <x v="1"/>
    <m/>
    <m/>
    <m/>
    <m/>
    <m/>
    <m/>
    <m/>
    <m/>
    <m/>
    <m/>
    <m/>
    <m/>
  </r>
  <r>
    <n v="8837"/>
    <d v="2021-05-27T00:00:00"/>
    <n v="5"/>
    <x v="2"/>
    <s v="Oleg Vakhutin"/>
    <s v="Marketing and Growth Analyst"/>
    <s v="Thinkific"/>
    <x v="18"/>
    <s v="America"/>
    <s v="Canada "/>
    <s v="Ramla's"/>
    <s v="No inmail sent"/>
    <x v="1"/>
    <m/>
    <m/>
    <n v="0"/>
    <m/>
    <m/>
    <m/>
    <m/>
    <m/>
    <m/>
    <m/>
    <m/>
    <m/>
  </r>
  <r>
    <n v="8838"/>
    <d v="2021-06-07T00:00:00"/>
    <n v="6"/>
    <x v="0"/>
    <s v="Fulvia Caliceti"/>
    <s v="Marketing and Communication Director"/>
    <s v="PittaRosso"/>
    <x v="0"/>
    <s v="Europe"/>
    <s v="Italy"/>
    <s v="Ramla's"/>
    <s v="No inmail sent"/>
    <x v="1"/>
    <m/>
    <m/>
    <m/>
    <m/>
    <m/>
    <m/>
    <m/>
    <m/>
    <m/>
    <m/>
    <m/>
    <m/>
  </r>
  <r>
    <n v="8839"/>
    <d v="2021-06-07T00:00:00"/>
    <n v="6"/>
    <x v="0"/>
    <s v="Giuseppe Zuliani"/>
    <s v="Marketing Director"/>
    <s v="Conad"/>
    <x v="0"/>
    <s v="Europe"/>
    <s v="Italy"/>
    <s v="Ramla's"/>
    <s v="No inmail sent"/>
    <x v="1"/>
    <m/>
    <m/>
    <m/>
    <m/>
    <m/>
    <m/>
    <m/>
    <m/>
    <m/>
    <m/>
    <m/>
    <m/>
  </r>
  <r>
    <n v="8840"/>
    <d v="2021-05-27T00:00:00"/>
    <n v="5"/>
    <x v="2"/>
    <s v="Sarah Bader"/>
    <s v="Insights &amp; Analytics Director"/>
    <s v="The Scotts Miracle-Gro Company"/>
    <x v="3"/>
    <s v="America"/>
    <s v="Ohio"/>
    <s v="Ramla's"/>
    <s v="No inmail sent"/>
    <x v="1"/>
    <m/>
    <m/>
    <n v="0"/>
    <m/>
    <m/>
    <m/>
    <m/>
    <m/>
    <m/>
    <m/>
    <m/>
    <m/>
  </r>
  <r>
    <n v="8841"/>
    <d v="2021-05-27T00:00:00"/>
    <n v="5"/>
    <x v="2"/>
    <s v="Anurag Panwar"/>
    <s v="Head Of Marketing "/>
    <s v="Games24x7"/>
    <x v="18"/>
    <s v="Asia"/>
    <s v="India"/>
    <s v="Ramla's"/>
    <s v="No inmail sent"/>
    <x v="1"/>
    <m/>
    <m/>
    <n v="0"/>
    <m/>
    <m/>
    <m/>
    <m/>
    <m/>
    <m/>
    <m/>
    <m/>
    <m/>
  </r>
  <r>
    <n v="8842"/>
    <d v="2021-05-27T00:00:00"/>
    <n v="5"/>
    <x v="2"/>
    <s v="Sharon Chai"/>
    <s v="Senior Program Manager, Tech | Performance Marketing"/>
    <s v="Uber"/>
    <x v="18"/>
    <s v="America"/>
    <s v="San Francisco"/>
    <s v="Ramla's"/>
    <s v="No inmail sent"/>
    <x v="1"/>
    <m/>
    <m/>
    <n v="0"/>
    <m/>
    <m/>
    <m/>
    <m/>
    <m/>
    <m/>
    <m/>
    <m/>
    <m/>
  </r>
  <r>
    <n v="8843"/>
    <d v="2021-06-07T00:00:00"/>
    <n v="6"/>
    <x v="0"/>
    <s v="Francesco Riganti"/>
    <s v="Marketing Director"/>
    <s v="Mondadori Retail S.p.A."/>
    <x v="0"/>
    <s v="Europe"/>
    <s v="Italy"/>
    <s v="Ramla's"/>
    <s v="No inmail sent"/>
    <x v="1"/>
    <m/>
    <m/>
    <m/>
    <m/>
    <m/>
    <m/>
    <m/>
    <m/>
    <m/>
    <m/>
    <m/>
    <m/>
  </r>
  <r>
    <n v="8844"/>
    <d v="2021-06-07T00:00:00"/>
    <n v="6"/>
    <x v="0"/>
    <s v="Narcis Horhoianu"/>
    <s v="CMO"/>
    <s v="Carrefour"/>
    <x v="0"/>
    <s v="Europe"/>
    <s v="Romania"/>
    <s v="Ramla's"/>
    <s v="No inmail sent"/>
    <x v="1"/>
    <m/>
    <m/>
    <m/>
    <m/>
    <m/>
    <m/>
    <m/>
    <m/>
    <m/>
    <m/>
    <m/>
    <m/>
  </r>
  <r>
    <n v="8845"/>
    <d v="2021-06-07T00:00:00"/>
    <n v="6"/>
    <x v="0"/>
    <s v="Rachael Haley"/>
    <s v="Marketing Director"/>
    <s v="Airbnb"/>
    <x v="18"/>
    <s v="America"/>
    <s v="California"/>
    <s v="Ramla's"/>
    <s v="No inmail sent"/>
    <x v="1"/>
    <m/>
    <m/>
    <m/>
    <m/>
    <m/>
    <m/>
    <m/>
    <m/>
    <m/>
    <m/>
    <m/>
    <m/>
  </r>
  <r>
    <n v="8846"/>
    <d v="2021-06-07T00:00:00"/>
    <n v="6"/>
    <x v="2"/>
    <s v="Jeff Kerner"/>
    <s v="Vice President of Sales and Marketing"/>
    <s v="The Enerco Group Inc"/>
    <x v="3"/>
    <s v="America"/>
    <s v="Ohio"/>
    <s v="Ramla's"/>
    <s v="No inmail sent"/>
    <x v="1"/>
    <m/>
    <m/>
    <m/>
    <m/>
    <m/>
    <m/>
    <m/>
    <m/>
    <m/>
    <m/>
    <m/>
    <m/>
  </r>
  <r>
    <n v="8847"/>
    <d v="2021-06-07T00:00:00"/>
    <n v="6"/>
    <x v="2"/>
    <s v="Carlos Anguizola"/>
    <s v="Director of Marketing &amp; Innovation"/>
    <s v="Darigold"/>
    <x v="3"/>
    <s v="America"/>
    <s v="Washington"/>
    <s v="Ramla's"/>
    <s v="No inmail sent"/>
    <x v="1"/>
    <m/>
    <m/>
    <m/>
    <m/>
    <m/>
    <m/>
    <m/>
    <m/>
    <m/>
    <m/>
    <m/>
    <m/>
  </r>
  <r>
    <n v="8848"/>
    <d v="2021-06-07T00:00:00"/>
    <n v="6"/>
    <x v="2"/>
    <s v="Andy Davis"/>
    <s v="Senior Director of Business Development"/>
    <s v="Veridata Insights"/>
    <x v="5"/>
    <s v="America"/>
    <s v="Texas"/>
    <s v="Ramla's"/>
    <s v="No inmail sent"/>
    <x v="0"/>
    <d v="2021-07-15T00:00:00"/>
    <m/>
    <m/>
    <m/>
    <m/>
    <s v="Neutral"/>
    <m/>
    <m/>
    <m/>
    <m/>
    <m/>
    <s v="His experience with MMM is old, said to reached out to MMA (Competitor)"/>
  </r>
  <r>
    <n v="8849"/>
    <d v="2021-05-27T00:00:00"/>
    <n v="5"/>
    <x v="2"/>
    <s v="Kristine Fetalco"/>
    <s v="Sales Analytics Manager"/>
    <s v="The Walt Disney Company"/>
    <x v="12"/>
    <s v="America"/>
    <s v="California"/>
    <s v="Ramla's"/>
    <s v="No inmail sent"/>
    <x v="1"/>
    <m/>
    <m/>
    <n v="0"/>
    <m/>
    <m/>
    <m/>
    <m/>
    <m/>
    <m/>
    <m/>
    <m/>
    <m/>
  </r>
  <r>
    <n v="8850"/>
    <d v="2021-06-07T00:00:00"/>
    <n v="6"/>
    <x v="2"/>
    <s v="Mouhcine Lebbar"/>
    <s v="Regional Marketing Manager Middle East"/>
    <s v="FrieslandCampina"/>
    <x v="3"/>
    <s v="Asia"/>
    <s v="United Arab Emirates"/>
    <s v="Ramla's"/>
    <s v="No inmail sent"/>
    <x v="1"/>
    <m/>
    <m/>
    <m/>
    <m/>
    <m/>
    <m/>
    <m/>
    <m/>
    <m/>
    <m/>
    <m/>
    <m/>
  </r>
  <r>
    <n v="8851"/>
    <d v="2021-05-27T00:00:00"/>
    <n v="5"/>
    <x v="2"/>
    <s v="Bala Ramachandran"/>
    <s v="VP Digital Marketing Analytics"/>
    <s v="Synchrony"/>
    <x v="10"/>
    <s v="America"/>
    <s v="California"/>
    <s v="Ramla's"/>
    <s v="No inmail sent"/>
    <x v="1"/>
    <m/>
    <m/>
    <n v="0"/>
    <m/>
    <m/>
    <m/>
    <m/>
    <m/>
    <m/>
    <m/>
    <m/>
    <m/>
  </r>
  <r>
    <n v="8852"/>
    <d v="2021-05-27T00:00:00"/>
    <n v="5"/>
    <x v="2"/>
    <s v="Rishi Takrani"/>
    <s v="Data Scientist - Analytics"/>
    <s v="Bed Bath &amp; Beyond"/>
    <x v="0"/>
    <s v="America"/>
    <s v="New Jersey"/>
    <s v="Ramla's"/>
    <s v="No inmail sent"/>
    <x v="1"/>
    <m/>
    <m/>
    <n v="0"/>
    <m/>
    <m/>
    <m/>
    <m/>
    <m/>
    <m/>
    <m/>
    <m/>
    <m/>
  </r>
  <r>
    <n v="8853"/>
    <d v="2021-05-27T00:00:00"/>
    <n v="5"/>
    <x v="2"/>
    <s v="Kamran Ahsan"/>
    <s v="Manager, Customer Analytics and Modeling"/>
    <s v="Export Development Canada"/>
    <x v="10"/>
    <s v="America"/>
    <s v="Canada "/>
    <s v="Ramla's"/>
    <s v="No inmail sent"/>
    <x v="1"/>
    <m/>
    <m/>
    <n v="0"/>
    <m/>
    <m/>
    <m/>
    <m/>
    <m/>
    <m/>
    <m/>
    <m/>
    <m/>
  </r>
  <r>
    <n v="8854"/>
    <d v="2021-05-27T00:00:00"/>
    <n v="5"/>
    <x v="2"/>
    <s v="Erin Miller"/>
    <s v="AVP, Marketing Planning and Optimization"/>
    <s v="Branded Online Ecommerce"/>
    <x v="4"/>
    <s v="America"/>
    <s v="Ohio"/>
    <s v="Ramla's"/>
    <s v="No inmail sent"/>
    <x v="1"/>
    <m/>
    <m/>
    <n v="0"/>
    <m/>
    <m/>
    <m/>
    <m/>
    <m/>
    <m/>
    <m/>
    <m/>
    <m/>
  </r>
  <r>
    <n v="8855"/>
    <d v="2021-05-27T00:00:00"/>
    <n v="5"/>
    <x v="2"/>
    <s v="Lea Morris"/>
    <s v="Digital Marketing Analyst"/>
    <s v="Academy Sports + Outdoors"/>
    <x v="0"/>
    <s v="America"/>
    <s v="Texas"/>
    <s v="Ramla's"/>
    <s v="No inmail sent"/>
    <x v="1"/>
    <m/>
    <m/>
    <n v="0"/>
    <m/>
    <m/>
    <m/>
    <m/>
    <m/>
    <m/>
    <m/>
    <m/>
    <m/>
  </r>
  <r>
    <n v="8856"/>
    <d v="2021-05-27T00:00:00"/>
    <n v="5"/>
    <x v="2"/>
    <s v="Ben Pollack"/>
    <s v="Head, Digital Analytics &amp; Marketing Strategy"/>
    <s v="Verizon Business"/>
    <x v="7"/>
    <s v="America"/>
    <s v="New York"/>
    <s v="Ramla's"/>
    <s v="No inmail sent"/>
    <x v="1"/>
    <m/>
    <m/>
    <n v="0"/>
    <m/>
    <m/>
    <m/>
    <m/>
    <m/>
    <m/>
    <m/>
    <m/>
    <m/>
  </r>
  <r>
    <n v="8857"/>
    <d v="2021-05-27T00:00:00"/>
    <n v="5"/>
    <x v="2"/>
    <s v="Dan Truman"/>
    <s v="Head of Analytics - Digital and Marketing"/>
    <s v="Hastings Direct"/>
    <x v="14"/>
    <s v="Europe"/>
    <s v="United Kingdom"/>
    <s v="Ramla's"/>
    <s v="No inmail sent"/>
    <x v="1"/>
    <m/>
    <m/>
    <n v="0"/>
    <m/>
    <m/>
    <m/>
    <m/>
    <m/>
    <m/>
    <m/>
    <m/>
    <m/>
  </r>
  <r>
    <n v="8858"/>
    <d v="2021-05-27T00:00:00"/>
    <n v="5"/>
    <x v="2"/>
    <s v="Jabari Marshall"/>
    <s v="Director, Performance Global Marketing"/>
    <s v="F45 Training"/>
    <x v="13"/>
    <s v="America"/>
    <s v="California"/>
    <s v="Ramla's"/>
    <s v="No inmail sent"/>
    <x v="1"/>
    <m/>
    <m/>
    <n v="0"/>
    <m/>
    <m/>
    <m/>
    <m/>
    <m/>
    <m/>
    <m/>
    <m/>
    <m/>
  </r>
  <r>
    <n v="8859"/>
    <d v="2021-05-27T00:00:00"/>
    <n v="5"/>
    <x v="2"/>
    <s v="Daniel Alejandro Romano"/>
    <s v="Co-founder &amp; CEO at Good Moose/ Head of Performance Marketing at Red Antler"/>
    <s v="Good Moose"/>
    <x v="1"/>
    <s v="America"/>
    <s v="New York"/>
    <s v="Ramla's"/>
    <s v="No inmail sent"/>
    <x v="1"/>
    <m/>
    <m/>
    <n v="0"/>
    <m/>
    <m/>
    <m/>
    <m/>
    <m/>
    <m/>
    <m/>
    <m/>
    <m/>
  </r>
  <r>
    <n v="8860"/>
    <d v="2021-06-07T00:00:00"/>
    <n v="6"/>
    <x v="2"/>
    <s v="Marcus Hautla"/>
    <s v="Senior Marketing Manager, Baking"/>
    <s v="General Mills"/>
    <x v="3"/>
    <s v="America"/>
    <s v="Minnesota"/>
    <s v="Ramla's"/>
    <s v="No inmail sent"/>
    <x v="1"/>
    <m/>
    <m/>
    <m/>
    <m/>
    <m/>
    <m/>
    <m/>
    <m/>
    <m/>
    <m/>
    <m/>
    <m/>
  </r>
  <r>
    <n v="8861"/>
    <d v="2021-06-07T00:00:00"/>
    <n v="6"/>
    <x v="2"/>
    <s v="Ryan Bankert"/>
    <s v="Senior Channel Marketing Manager"/>
    <s v="Stanley Black &amp; Decker, Inc."/>
    <x v="3"/>
    <s v="America"/>
    <s v="Maryland"/>
    <s v="Ramla's"/>
    <s v="No inmail sent"/>
    <x v="1"/>
    <m/>
    <m/>
    <m/>
    <m/>
    <m/>
    <m/>
    <m/>
    <m/>
    <m/>
    <m/>
    <m/>
    <m/>
  </r>
  <r>
    <n v="8862"/>
    <d v="2021-06-07T00:00:00"/>
    <n v="6"/>
    <x v="2"/>
    <s v="Faye Rejent"/>
    <s v="Brand Manager"/>
    <s v="Living Proof, Inc."/>
    <x v="3"/>
    <s v="America"/>
    <s v="Massachusetts"/>
    <s v="Ramla's"/>
    <s v="No inmail sent"/>
    <x v="1"/>
    <m/>
    <m/>
    <m/>
    <m/>
    <m/>
    <m/>
    <m/>
    <m/>
    <m/>
    <m/>
    <m/>
    <m/>
  </r>
  <r>
    <n v="8863"/>
    <d v="2021-06-07T00:00:00"/>
    <n v="6"/>
    <x v="2"/>
    <s v="Grégory Toy"/>
    <s v="Marketing Director Bosch Professionnal Power Tools"/>
    <s v="Bosch France"/>
    <x v="7"/>
    <s v="Europe"/>
    <s v="France"/>
    <s v="Ramla's"/>
    <s v="No inmail sent"/>
    <x v="1"/>
    <m/>
    <m/>
    <m/>
    <m/>
    <m/>
    <m/>
    <m/>
    <m/>
    <m/>
    <m/>
    <m/>
    <m/>
  </r>
  <r>
    <n v="8864"/>
    <d v="2021-06-07T00:00:00"/>
    <n v="6"/>
    <x v="2"/>
    <s v="Adeline Hervouet"/>
    <s v="Marketing Director"/>
    <s v="MAM Baby France"/>
    <x v="3"/>
    <s v="Europe"/>
    <s v="France"/>
    <s v="Ramla's"/>
    <s v="No inmail sent"/>
    <x v="1"/>
    <m/>
    <m/>
    <m/>
    <m/>
    <m/>
    <m/>
    <m/>
    <m/>
    <m/>
    <m/>
    <m/>
    <m/>
  </r>
  <r>
    <n v="8865"/>
    <d v="2021-06-07T00:00:00"/>
    <n v="6"/>
    <x v="2"/>
    <s v="Brenda Campbell"/>
    <s v="Brand Manager"/>
    <s v="Johnson Outdoors"/>
    <x v="3"/>
    <s v="America"/>
    <s v="Illinois"/>
    <s v="Personal"/>
    <s v="No inmail sent"/>
    <x v="1"/>
    <m/>
    <m/>
    <m/>
    <m/>
    <m/>
    <m/>
    <m/>
    <m/>
    <m/>
    <m/>
    <m/>
    <m/>
  </r>
  <r>
    <n v="8866"/>
    <d v="2021-06-07T00:00:00"/>
    <n v="6"/>
    <x v="2"/>
    <s v="Juliet Han"/>
    <s v="Vice President, Voice of the Customer AI Safety Net"/>
    <s v="Wells Fargo"/>
    <x v="10"/>
    <s v="America"/>
    <s v="California"/>
    <s v="Ramla's"/>
    <s v="No inmail sent"/>
    <x v="0"/>
    <d v="2021-07-15T00:00:00"/>
    <d v="2021-09-24T00:00:00"/>
    <m/>
    <m/>
    <m/>
    <m/>
    <m/>
    <m/>
    <m/>
    <m/>
    <m/>
    <m/>
  </r>
  <r>
    <n v="8867"/>
    <d v="2021-12-03T00:00:00"/>
    <m/>
    <x v="2"/>
    <s v="Andris Versteeg"/>
    <s v="Media Insights Manager "/>
    <s v="Wavemaker ANZ"/>
    <x v="1"/>
    <s v="Australia"/>
    <s v="Australia"/>
    <s v="Ramla's"/>
    <s v="No inmail sent"/>
    <x v="0"/>
    <d v="2021-12-07T00:00:00"/>
    <d v="2021-12-07T00:00:00"/>
    <m/>
    <m/>
    <m/>
    <m/>
    <m/>
    <m/>
    <m/>
    <m/>
    <m/>
    <m/>
  </r>
  <r>
    <n v="8868"/>
    <d v="2021-12-03T00:00:00"/>
    <m/>
    <x v="2"/>
    <s v="Nicky Kiel"/>
    <s v="Insights Manager"/>
    <s v="Cartology"/>
    <x v="1"/>
    <s v="Australia"/>
    <s v="Australia"/>
    <s v="Ramla's"/>
    <s v="No inmail sent"/>
    <x v="1"/>
    <m/>
    <m/>
    <m/>
    <m/>
    <m/>
    <m/>
    <m/>
    <m/>
    <m/>
    <m/>
    <m/>
    <m/>
  </r>
  <r>
    <n v="8869"/>
    <d v="2021-05-27T00:00:00"/>
    <n v="5"/>
    <x v="2"/>
    <s v="Max Sinelnikov"/>
    <s v="Head of Performance Marketing"/>
    <s v="Good Moose"/>
    <x v="1"/>
    <s v="America"/>
    <s v="New York"/>
    <s v="Ramla's"/>
    <s v="No inmail sent"/>
    <x v="1"/>
    <m/>
    <m/>
    <n v="0"/>
    <m/>
    <m/>
    <m/>
    <m/>
    <m/>
    <m/>
    <m/>
    <m/>
    <m/>
  </r>
  <r>
    <n v="8870"/>
    <d v="2021-05-27T00:00:00"/>
    <n v="5"/>
    <x v="2"/>
    <s v="Zachary Jacobs"/>
    <s v="Performance Marketing Consultant"/>
    <s v="Self-employed"/>
    <x v="2"/>
    <s v="America"/>
    <s v="Florida"/>
    <s v="Ramla's"/>
    <s v="No inmail sent"/>
    <x v="1"/>
    <m/>
    <m/>
    <n v="0"/>
    <m/>
    <m/>
    <m/>
    <m/>
    <m/>
    <m/>
    <m/>
    <m/>
    <m/>
  </r>
  <r>
    <n v="8871"/>
    <d v="2021-05-27T00:00:00"/>
    <n v="5"/>
    <x v="2"/>
    <s v="Kevin Heung"/>
    <s v="VP, Performance Marketing"/>
    <s v="SoFi"/>
    <x v="10"/>
    <s v="America"/>
    <s v="California"/>
    <s v="Ramla's"/>
    <s v="No inmail sent"/>
    <x v="1"/>
    <m/>
    <m/>
    <n v="0"/>
    <m/>
    <m/>
    <m/>
    <m/>
    <m/>
    <m/>
    <m/>
    <m/>
    <m/>
  </r>
  <r>
    <n v="8872"/>
    <d v="2021-05-27T00:00:00"/>
    <n v="5"/>
    <x v="2"/>
    <s v="Adam Seybold"/>
    <s v="Performance Marketing Manager"/>
    <s v="Vista Outdoor Inc."/>
    <x v="3"/>
    <s v="America"/>
    <s v="Kansas"/>
    <s v="Ramla's"/>
    <s v="No inmail sent"/>
    <x v="1"/>
    <m/>
    <m/>
    <n v="0"/>
    <m/>
    <m/>
    <m/>
    <m/>
    <m/>
    <m/>
    <m/>
    <m/>
    <m/>
  </r>
  <r>
    <n v="8873"/>
    <d v="2021-06-07T00:00:00"/>
    <n v="6"/>
    <x v="2"/>
    <s v="Sean Womack"/>
    <s v="VP Marketing &amp; Innovation"/>
    <s v="Happy Egg"/>
    <x v="3"/>
    <s v="America"/>
    <s v="Arkansas"/>
    <s v="Ramla's"/>
    <s v="No inmail sent"/>
    <x v="0"/>
    <d v="2021-06-15T00:00:00"/>
    <d v="2021-09-24T00:00:00"/>
    <m/>
    <m/>
    <m/>
    <m/>
    <m/>
    <m/>
    <m/>
    <m/>
    <m/>
    <m/>
  </r>
  <r>
    <n v="8874"/>
    <d v="2021-05-27T00:00:00"/>
    <n v="5"/>
    <x v="2"/>
    <s v="Leanna Jackson"/>
    <s v="Growth Marketing Manager"/>
    <s v=" Artifact Uprising®"/>
    <x v="3"/>
    <s v="America"/>
    <s v="Colorado"/>
    <s v="Ramla's"/>
    <s v="No inmail sent"/>
    <x v="1"/>
    <m/>
    <m/>
    <n v="0"/>
    <m/>
    <m/>
    <m/>
    <m/>
    <m/>
    <m/>
    <m/>
    <m/>
    <m/>
  </r>
  <r>
    <n v="8875"/>
    <d v="2021-05-27T00:00:00"/>
    <n v="5"/>
    <x v="2"/>
    <s v="Sarah Buckley"/>
    <s v="Global Performance Marketing Manager"/>
    <s v="Reebok"/>
    <x v="0"/>
    <s v="America"/>
    <s v="Illinois"/>
    <s v="Ramla's"/>
    <s v="No inmail sent"/>
    <x v="1"/>
    <m/>
    <m/>
    <n v="0"/>
    <m/>
    <m/>
    <m/>
    <m/>
    <m/>
    <m/>
    <m/>
    <m/>
    <m/>
  </r>
  <r>
    <n v="8876"/>
    <d v="2021-05-27T00:00:00"/>
    <n v="5"/>
    <x v="2"/>
    <s v="Panji Adityo Nugroho"/>
    <s v="Assistant Performance Marketing Manager"/>
    <s v="Unilever"/>
    <x v="3"/>
    <s v="Asia"/>
    <s v="Indonesia"/>
    <s v="Ramla's"/>
    <s v="No inmail sent"/>
    <x v="1"/>
    <m/>
    <m/>
    <n v="0"/>
    <m/>
    <m/>
    <m/>
    <m/>
    <m/>
    <m/>
    <m/>
    <m/>
    <m/>
  </r>
  <r>
    <n v="8877"/>
    <d v="2021-05-27T00:00:00"/>
    <n v="5"/>
    <x v="2"/>
    <s v="Clements Emerson Dewanto"/>
    <s v="Group Digital Performance Marketing Manager"/>
    <s v="Ruangguru"/>
    <x v="7"/>
    <s v="Asia"/>
    <s v="Indonesia"/>
    <s v="Ramla's"/>
    <s v="No inmail sent"/>
    <x v="1"/>
    <m/>
    <m/>
    <n v="0"/>
    <m/>
    <m/>
    <m/>
    <m/>
    <m/>
    <m/>
    <m/>
    <m/>
    <m/>
  </r>
  <r>
    <n v="8878"/>
    <d v="2021-05-27T00:00:00"/>
    <n v="5"/>
    <x v="2"/>
    <s v="Conrad Bowman"/>
    <s v="Performance Marketing Director"/>
    <s v="The Scotts Miracle-Gro Company"/>
    <x v="3"/>
    <s v="America"/>
    <s v="Ohio"/>
    <s v="Ramla's"/>
    <s v="No inmail sent"/>
    <x v="1"/>
    <m/>
    <m/>
    <n v="0"/>
    <m/>
    <m/>
    <m/>
    <m/>
    <m/>
    <m/>
    <m/>
    <m/>
    <m/>
  </r>
  <r>
    <n v="8879"/>
    <d v="2021-05-27T00:00:00"/>
    <n v="5"/>
    <x v="2"/>
    <s v="Allan Hernández"/>
    <s v="Data Science, Analytics &amp; Measurement Manager | E-commerce"/>
    <s v="Grupo Modelo S.A. de C.V."/>
    <x v="3"/>
    <s v="America"/>
    <s v="Mexico"/>
    <s v="Ramla's"/>
    <s v="No inmail sent"/>
    <x v="1"/>
    <m/>
    <m/>
    <n v="0"/>
    <m/>
    <m/>
    <m/>
    <m/>
    <m/>
    <m/>
    <m/>
    <m/>
    <m/>
  </r>
  <r>
    <n v="8880"/>
    <d v="2021-05-27T00:00:00"/>
    <n v="5"/>
    <x v="2"/>
    <s v="Mark Woods"/>
    <s v="Head of Group Analytics &amp; Performance Marketing at DuluxGroup"/>
    <s v=" DuluxGroup Limited"/>
    <x v="3"/>
    <s v="Australia"/>
    <s v="Melbourne"/>
    <s v="Ramla's"/>
    <s v="No inmail sent"/>
    <x v="1"/>
    <m/>
    <m/>
    <n v="0"/>
    <m/>
    <m/>
    <m/>
    <m/>
    <m/>
    <m/>
    <m/>
    <m/>
    <m/>
  </r>
  <r>
    <n v="8881"/>
    <d v="2021-05-27T00:00:00"/>
    <n v="5"/>
    <x v="2"/>
    <s v="Kelley Hayes"/>
    <s v="Media Measurement Manager, Impactful Brand Experience"/>
    <s v="Colgate-Palmolive"/>
    <x v="3"/>
    <s v="America"/>
    <s v="New York"/>
    <s v="Ramla's"/>
    <s v="No inmail sent"/>
    <x v="1"/>
    <m/>
    <m/>
    <n v="0"/>
    <m/>
    <m/>
    <m/>
    <m/>
    <m/>
    <m/>
    <m/>
    <m/>
    <m/>
  </r>
  <r>
    <n v="8882"/>
    <d v="2021-05-28T00:00:00"/>
    <n v="5"/>
    <x v="2"/>
    <s v="Daniel Cho"/>
    <s v="Director of Performance Marketing"/>
    <s v="CannaCraft"/>
    <x v="3"/>
    <s v="America"/>
    <s v="California"/>
    <s v="Ramla's"/>
    <s v="No inmail sent"/>
    <x v="0"/>
    <d v="2021-07-09T00:00:00"/>
    <d v="2021-09-24T00:00:00"/>
    <n v="9"/>
    <m/>
    <m/>
    <m/>
    <m/>
    <m/>
    <m/>
    <m/>
    <m/>
    <m/>
  </r>
  <r>
    <n v="8883"/>
    <d v="2021-05-28T00:00:00"/>
    <n v="5"/>
    <x v="2"/>
    <s v="Aman Matharu"/>
    <s v="Global Director - Digital Transformation &amp; Marketing Capability"/>
    <s v="PepsiCo"/>
    <x v="3"/>
    <s v="Europe"/>
    <s v="United Kingdom"/>
    <s v="Ramla's"/>
    <s v="No inmail sent"/>
    <x v="1"/>
    <m/>
    <m/>
    <n v="0"/>
    <m/>
    <m/>
    <m/>
    <m/>
    <m/>
    <m/>
    <m/>
    <m/>
    <m/>
  </r>
  <r>
    <n v="8884"/>
    <d v="2021-05-28T00:00:00"/>
    <n v="5"/>
    <x v="2"/>
    <s v="David Harding"/>
    <s v="Head of Digital Marketing at Sainsbury's"/>
    <s v="Sinsbury's"/>
    <x v="0"/>
    <s v="Europe"/>
    <s v="United Kingdom"/>
    <s v="Ramla's"/>
    <s v="No inmail sent"/>
    <x v="1"/>
    <m/>
    <m/>
    <n v="0"/>
    <m/>
    <m/>
    <m/>
    <m/>
    <m/>
    <m/>
    <m/>
    <m/>
    <m/>
  </r>
  <r>
    <n v="8885"/>
    <d v="2021-05-28T00:00:00"/>
    <n v="5"/>
    <x v="2"/>
    <s v="Anthon Fynn-Williams"/>
    <s v="Digital Analytics Specialist"/>
    <s v="Vodafone"/>
    <x v="16"/>
    <s v="Europe"/>
    <s v="United Kingdom"/>
    <s v="Ramla's"/>
    <s v="No inmail sent"/>
    <x v="1"/>
    <m/>
    <m/>
    <n v="0"/>
    <m/>
    <m/>
    <m/>
    <m/>
    <m/>
    <m/>
    <m/>
    <m/>
    <m/>
  </r>
  <r>
    <n v="8886"/>
    <d v="2021-05-28T00:00:00"/>
    <n v="5"/>
    <x v="2"/>
    <s v="Costas Kariolis"/>
    <s v="Head Of Digital &amp; Digital Marketing"/>
    <s v="Anglian Home Improvements"/>
    <x v="9"/>
    <s v="Europe"/>
    <s v="United Kingdom"/>
    <s v="Ramla's"/>
    <s v="No inmail sent"/>
    <x v="1"/>
    <m/>
    <m/>
    <n v="0"/>
    <m/>
    <m/>
    <m/>
    <m/>
    <m/>
    <m/>
    <m/>
    <m/>
    <m/>
  </r>
  <r>
    <n v="8887"/>
    <d v="2021-05-28T00:00:00"/>
    <n v="5"/>
    <x v="2"/>
    <s v="Alexander Sullivan"/>
    <s v="Performance Marketing Manager"/>
    <s v="Anglian Home Improvements"/>
    <x v="9"/>
    <s v="Europe"/>
    <s v="United Kingdom"/>
    <s v="Ramla's"/>
    <s v="No inmail sent"/>
    <x v="1"/>
    <m/>
    <m/>
    <n v="0"/>
    <m/>
    <m/>
    <m/>
    <m/>
    <m/>
    <m/>
    <m/>
    <m/>
    <m/>
  </r>
  <r>
    <n v="8888"/>
    <d v="2021-06-07T00:00:00"/>
    <n v="6"/>
    <x v="2"/>
    <s v="Tim Scott"/>
    <s v="Senior Director, Direct Marketing and Operations"/>
    <s v="Bass Pro Shops "/>
    <x v="0"/>
    <s v="America"/>
    <s v="Missouri"/>
    <s v="Ramla's"/>
    <s v="No inmail sent"/>
    <x v="0"/>
    <d v="2021-07-02T00:00:00"/>
    <d v="2021-09-24T00:00:00"/>
    <m/>
    <m/>
    <m/>
    <m/>
    <m/>
    <m/>
    <m/>
    <m/>
    <m/>
    <m/>
  </r>
  <r>
    <n v="8889"/>
    <d v="2021-05-28T00:00:00"/>
    <n v="5"/>
    <x v="2"/>
    <s v="Divya Sharma"/>
    <s v="Digital Measurement &amp; Performance Lead"/>
    <s v="Reckitt"/>
    <x v="3"/>
    <s v="Asia"/>
    <s v="India"/>
    <s v="Ramla's"/>
    <s v="No inmail sent"/>
    <x v="1"/>
    <m/>
    <m/>
    <n v="0"/>
    <m/>
    <m/>
    <m/>
    <m/>
    <m/>
    <m/>
    <m/>
    <m/>
    <m/>
  </r>
  <r>
    <n v="8890"/>
    <d v="2021-05-28T00:00:00"/>
    <n v="5"/>
    <x v="2"/>
    <s v="Mariane Atílio Rosa"/>
    <s v="Growth &amp; Performance Marketing Analyst"/>
    <s v="Zenklub"/>
    <x v="13"/>
    <s v="America"/>
    <s v="Brazil"/>
    <s v="Ramla's"/>
    <s v="No inmail sent"/>
    <x v="1"/>
    <m/>
    <m/>
    <n v="0"/>
    <m/>
    <m/>
    <m/>
    <m/>
    <m/>
    <m/>
    <m/>
    <m/>
    <m/>
  </r>
  <r>
    <n v="8891"/>
    <d v="2021-06-07T00:00:00"/>
    <n v="6"/>
    <x v="2"/>
    <s v="Karen (Polsky) Halstead"/>
    <s v="Founder at Ways &amp; Means"/>
    <s v="Ways &amp; Means SF"/>
    <x v="1"/>
    <s v="America"/>
    <s v="California"/>
    <s v="Ramla's"/>
    <s v="No inmail sent"/>
    <x v="1"/>
    <m/>
    <m/>
    <m/>
    <m/>
    <m/>
    <m/>
    <m/>
    <m/>
    <m/>
    <m/>
    <m/>
    <s v="She reached out via in-mail for an RFP "/>
  </r>
  <r>
    <n v="8892"/>
    <d v="2021-05-28T00:00:00"/>
    <n v="5"/>
    <x v="2"/>
    <s v="Mike Fortaleza"/>
    <s v="Performance Marketing Manager"/>
    <s v=" tonies® - Boxine GmbH"/>
    <x v="3"/>
    <s v="Europe"/>
    <s v="Germany"/>
    <s v="Ramla's"/>
    <s v="No inmail sent"/>
    <x v="1"/>
    <m/>
    <m/>
    <n v="0"/>
    <m/>
    <m/>
    <m/>
    <m/>
    <m/>
    <m/>
    <m/>
    <m/>
    <m/>
  </r>
  <r>
    <n v="8893"/>
    <d v="2021-05-31T00:00:00"/>
    <n v="5"/>
    <x v="2"/>
    <s v="Joshua Lewis2"/>
    <s v="SVP, Head of Analytics &amp; Insights"/>
    <s v="Fidelity Investments"/>
    <x v="10"/>
    <s v="America"/>
    <s v="Massachusetts"/>
    <s v="Ramla's"/>
    <s v="No inmail sent"/>
    <x v="0"/>
    <m/>
    <d v="2021-09-16T00:00:00"/>
    <n v="9"/>
    <m/>
    <m/>
    <m/>
    <m/>
    <m/>
    <m/>
    <m/>
    <m/>
    <m/>
  </r>
  <r>
    <n v="8894"/>
    <d v="2021-05-31T00:00:00"/>
    <n v="5"/>
    <x v="2"/>
    <s v="Jackie Weston"/>
    <s v="Director of Marketing"/>
    <s v="Eastern Diversified Services, Inc."/>
    <x v="9"/>
    <s v="America"/>
    <s v="Philadelphia"/>
    <s v="Ramla's"/>
    <s v="No inmail sent"/>
    <x v="0"/>
    <d v="2021-07-02T00:00:00"/>
    <d v="2021-09-24T00:00:00"/>
    <n v="9"/>
    <m/>
    <m/>
    <m/>
    <m/>
    <m/>
    <m/>
    <m/>
    <m/>
    <m/>
  </r>
  <r>
    <n v="8895"/>
    <d v="2021-05-31T00:00:00"/>
    <n v="5"/>
    <x v="2"/>
    <s v="Xudong Feng"/>
    <s v="Senior Director"/>
    <s v="Javelin Agency"/>
    <x v="1"/>
    <s v="America"/>
    <s v="Texas"/>
    <s v="Ramla's"/>
    <s v="No inmail sent"/>
    <x v="0"/>
    <d v="2021-07-02T00:00:00"/>
    <d v="2021-09-24T00:00:00"/>
    <n v="9"/>
    <m/>
    <m/>
    <m/>
    <m/>
    <m/>
    <m/>
    <m/>
    <m/>
    <m/>
  </r>
  <r>
    <n v="8896"/>
    <d v="2021-06-07T00:00:00"/>
    <n v="6"/>
    <x v="2"/>
    <s v="Lisa Mellas"/>
    <s v="Senior Director | Marketing"/>
    <s v=" Schwan's Home Delivery"/>
    <x v="3"/>
    <s v="America"/>
    <s v="Minnesota"/>
    <s v="Ramla's"/>
    <s v="No inmail sent"/>
    <x v="1"/>
    <m/>
    <m/>
    <m/>
    <m/>
    <m/>
    <m/>
    <m/>
    <m/>
    <m/>
    <m/>
    <m/>
    <m/>
  </r>
  <r>
    <n v="8897"/>
    <d v="2021-06-07T00:00:00"/>
    <n v="6"/>
    <x v="2"/>
    <s v="Emily Schubert"/>
    <s v="Head of Growth Marketing"/>
    <s v="Silicon Valley Bank "/>
    <x v="10"/>
    <s v="America"/>
    <s v="California"/>
    <s v="Ramla's"/>
    <s v="No inmail sent"/>
    <x v="1"/>
    <m/>
    <m/>
    <m/>
    <m/>
    <m/>
    <m/>
    <m/>
    <m/>
    <m/>
    <m/>
    <m/>
    <m/>
  </r>
  <r>
    <n v="8898"/>
    <d v="2021-05-31T00:00:00"/>
    <n v="5"/>
    <x v="2"/>
    <s v="Somanath Tripathy"/>
    <s v="Senior Analyst - Advanced Analytics and Data Science"/>
    <s v="Tiffany"/>
    <x v="0"/>
    <s v="America"/>
    <s v="New York"/>
    <s v="Ramla's"/>
    <s v="No inmail sent"/>
    <x v="0"/>
    <d v="2021-09-29T00:00:00"/>
    <d v="2021-09-29T00:00:00"/>
    <n v="9"/>
    <m/>
    <m/>
    <s v="Negative"/>
    <m/>
    <m/>
    <m/>
    <m/>
    <m/>
    <m/>
  </r>
  <r>
    <n v="8899"/>
    <d v="2021-05-31T00:00:00"/>
    <n v="5"/>
    <x v="2"/>
    <s v="James Ren"/>
    <s v="Senior Category Manager &amp; Site Merchandising Team Lead"/>
    <s v="Thrive Market"/>
    <x v="3"/>
    <s v="America"/>
    <s v="California"/>
    <s v="Ramla's"/>
    <s v="No inmail sent"/>
    <x v="0"/>
    <d v="2021-07-28T00:00:00"/>
    <d v="2021-08-20T00:00:00"/>
    <m/>
    <m/>
    <m/>
    <s v="Negative"/>
    <m/>
    <m/>
    <m/>
    <m/>
    <m/>
    <m/>
  </r>
  <r>
    <n v="8900"/>
    <d v="2021-06-08T00:00:00"/>
    <n v="6"/>
    <x v="3"/>
    <s v="Alexander Skachkov"/>
    <s v="Marketing Director"/>
    <s v="Mattel"/>
    <x v="0"/>
    <s v="Europe"/>
    <s v="Russia"/>
    <s v="Personal"/>
    <s v="No inmail sent"/>
    <x v="1"/>
    <m/>
    <m/>
    <m/>
    <m/>
    <m/>
    <m/>
    <m/>
    <m/>
    <m/>
    <m/>
    <m/>
    <s v="invite sent from fatma's account"/>
  </r>
  <r>
    <n v="8901"/>
    <d v="2021-05-31T00:00:00"/>
    <n v="5"/>
    <x v="2"/>
    <s v="Nik Parker"/>
    <s v="Econometrician: Marketing Measurement and Evaluation"/>
    <s v="Diageo "/>
    <x v="0"/>
    <s v="America"/>
    <s v="Connecticut"/>
    <s v="Ramla's"/>
    <s v="No inmail sent"/>
    <x v="1"/>
    <m/>
    <m/>
    <n v="0"/>
    <m/>
    <m/>
    <m/>
    <m/>
    <m/>
    <m/>
    <m/>
    <m/>
    <m/>
  </r>
  <r>
    <n v="8902"/>
    <d v="2021-06-08T00:00:00"/>
    <n v="6"/>
    <x v="3"/>
    <s v="Frederic Arbel"/>
    <s v="Senior Vice President &amp; Chief Marketing Officer"/>
    <s v="Coty"/>
    <x v="0"/>
    <s v="America"/>
    <s v="New York"/>
    <s v="Personal"/>
    <s v="No inmail sent"/>
    <x v="1"/>
    <m/>
    <m/>
    <m/>
    <m/>
    <m/>
    <m/>
    <m/>
    <m/>
    <m/>
    <m/>
    <m/>
    <s v="invite sent from fatma's account"/>
  </r>
  <r>
    <n v="8903"/>
    <d v="2021-06-08T00:00:00"/>
    <n v="6"/>
    <x v="3"/>
    <s v="Bryan Hayes"/>
    <s v="Senior Manager, Marketing Operations / CRM Technology"/>
    <s v="Nordstrom"/>
    <x v="0"/>
    <s v="America"/>
    <s v="Washington"/>
    <s v="Personal"/>
    <s v="No inmail sent"/>
    <x v="1"/>
    <m/>
    <m/>
    <m/>
    <m/>
    <m/>
    <m/>
    <m/>
    <m/>
    <m/>
    <m/>
    <m/>
    <s v="invite sent from fatma's account"/>
  </r>
  <r>
    <n v="8904"/>
    <d v="2021-06-08T00:00:00"/>
    <n v="6"/>
    <x v="3"/>
    <s v="David Andrade"/>
    <s v="Sr Program Manager - Forecasting and Advanced Analytics"/>
    <s v="Chewy"/>
    <x v="0"/>
    <s v="America"/>
    <s v="Florida"/>
    <s v="Ramla's"/>
    <s v="No inmail sent"/>
    <x v="1"/>
    <m/>
    <m/>
    <m/>
    <m/>
    <m/>
    <m/>
    <m/>
    <m/>
    <m/>
    <m/>
    <m/>
    <m/>
  </r>
  <r>
    <n v="8905"/>
    <d v="2021-05-31T00:00:00"/>
    <n v="5"/>
    <x v="2"/>
    <s v="Roos Rabenberg"/>
    <s v="Performance Media Specialist"/>
    <s v="Dopper"/>
    <x v="3"/>
    <s v="Europe"/>
    <s v="Netherlands"/>
    <s v="Ramla's"/>
    <s v="No inmail sent"/>
    <x v="1"/>
    <m/>
    <m/>
    <n v="0"/>
    <m/>
    <m/>
    <m/>
    <m/>
    <m/>
    <m/>
    <m/>
    <m/>
    <m/>
  </r>
  <r>
    <n v="8906"/>
    <d v="2021-05-31T00:00:00"/>
    <n v="5"/>
    <x v="2"/>
    <s v="Sophia Monroy"/>
    <s v="Senior Category Manager-Marketing &amp; Media"/>
    <s v="Walgreens "/>
    <x v="3"/>
    <s v="America"/>
    <s v="Illinois"/>
    <s v="Ramla's"/>
    <s v="No inmail sent"/>
    <x v="1"/>
    <m/>
    <m/>
    <n v="0"/>
    <m/>
    <m/>
    <m/>
    <m/>
    <m/>
    <m/>
    <m/>
    <m/>
    <m/>
  </r>
  <r>
    <n v="8907"/>
    <d v="2021-05-31T00:00:00"/>
    <n v="5"/>
    <x v="2"/>
    <s v="Víctor El Satri García"/>
    <s v="Head of E-Commerce &amp; Performance Marketing"/>
    <s v="Nestlé Nespresso SA"/>
    <x v="3"/>
    <s v="Europe"/>
    <s v="Spain"/>
    <s v="Ramla's"/>
    <s v="No inmail sent"/>
    <x v="1"/>
    <m/>
    <m/>
    <n v="0"/>
    <m/>
    <m/>
    <m/>
    <m/>
    <m/>
    <m/>
    <m/>
    <m/>
    <m/>
  </r>
  <r>
    <n v="8908"/>
    <d v="2021-05-31T00:00:00"/>
    <n v="5"/>
    <x v="2"/>
    <s v="Dan Goldstein"/>
    <s v="Vice President Marketing"/>
    <s v="The Skills"/>
    <x v="4"/>
    <s v="America"/>
    <s v="Illinois"/>
    <s v="Ramla's"/>
    <s v="No inmail sent"/>
    <x v="1"/>
    <m/>
    <m/>
    <n v="0"/>
    <m/>
    <m/>
    <m/>
    <m/>
    <m/>
    <m/>
    <m/>
    <m/>
    <m/>
  </r>
  <r>
    <n v="8909"/>
    <d v="2021-05-31T00:00:00"/>
    <n v="5"/>
    <x v="2"/>
    <s v="Aurora (Yucao) Che"/>
    <s v="Senior Analyst, Media Data Sciences"/>
    <s v="Mediahub Worldwide"/>
    <x v="1"/>
    <s v="America"/>
    <s v="Illinois"/>
    <s v="Personal"/>
    <s v="No inmail sent"/>
    <x v="1"/>
    <m/>
    <m/>
    <n v="0"/>
    <m/>
    <m/>
    <m/>
    <m/>
    <m/>
    <m/>
    <m/>
    <m/>
    <m/>
  </r>
  <r>
    <n v="8910"/>
    <d v="2021-06-08T00:00:00"/>
    <n v="6"/>
    <x v="3"/>
    <s v="Carolina Steinmetz Singer"/>
    <s v="Director of Analytics"/>
    <s v="ICA Gruppen"/>
    <x v="0"/>
    <s v="Europe"/>
    <s v="Sweden"/>
    <s v="Ramla's"/>
    <s v="No inmail sent"/>
    <x v="1"/>
    <m/>
    <m/>
    <m/>
    <m/>
    <m/>
    <m/>
    <m/>
    <m/>
    <m/>
    <m/>
    <m/>
    <m/>
  </r>
  <r>
    <n v="8911"/>
    <d v="2021-05-31T00:00:00"/>
    <n v="5"/>
    <x v="2"/>
    <s v="Tom M."/>
    <s v="Senior Director, Performance Marketing"/>
    <s v="Chewy"/>
    <x v="0"/>
    <s v="America"/>
    <s v="Massachusetts"/>
    <s v="Ramla's"/>
    <s v="No inmail sent"/>
    <x v="1"/>
    <m/>
    <m/>
    <n v="0"/>
    <m/>
    <m/>
    <m/>
    <m/>
    <m/>
    <m/>
    <m/>
    <m/>
    <m/>
  </r>
  <r>
    <n v="8912"/>
    <d v="2021-05-31T00:00:00"/>
    <n v="5"/>
    <x v="2"/>
    <s v="Steve Young"/>
    <s v="Marketing and Digital Analytics Manager"/>
    <s v="The Hanover Insurance Group"/>
    <x v="14"/>
    <s v="America"/>
    <s v="Massachusetts"/>
    <s v="Ramla's"/>
    <s v="No inmail sent"/>
    <x v="1"/>
    <m/>
    <m/>
    <n v="0"/>
    <m/>
    <m/>
    <m/>
    <m/>
    <m/>
    <m/>
    <m/>
    <m/>
    <m/>
  </r>
  <r>
    <n v="8913"/>
    <d v="2021-05-31T00:00:00"/>
    <n v="5"/>
    <x v="2"/>
    <s v="Gia Griffith"/>
    <s v="Manager - Marketing Analytics"/>
    <s v="Farmers Insurance"/>
    <x v="14"/>
    <s v="America"/>
    <s v="Rhode Island"/>
    <s v="Ramla's"/>
    <s v="No inmail sent"/>
    <x v="1"/>
    <m/>
    <m/>
    <n v="0"/>
    <m/>
    <m/>
    <m/>
    <m/>
    <m/>
    <m/>
    <m/>
    <m/>
    <m/>
  </r>
  <r>
    <n v="8914"/>
    <d v="2021-06-08T00:00:00"/>
    <n v="6"/>
    <x v="3"/>
    <s v="Jon Ward"/>
    <s v="Manager, Digital Insights"/>
    <s v="REI"/>
    <x v="0"/>
    <s v="America"/>
    <s v="Washington"/>
    <s v="Personal"/>
    <s v="No inmail sent"/>
    <x v="1"/>
    <m/>
    <m/>
    <m/>
    <m/>
    <m/>
    <m/>
    <m/>
    <m/>
    <m/>
    <m/>
    <m/>
    <s v="invite sent from fatma's account"/>
  </r>
  <r>
    <n v="8915"/>
    <d v="2021-06-08T00:00:00"/>
    <n v="6"/>
    <x v="3"/>
    <s v="Giuliano Taddei"/>
    <s v="Marketing Analytics - Multi Touch Attribution"/>
    <s v="The Home Depot"/>
    <x v="0"/>
    <s v="America"/>
    <s v="Georgia"/>
    <s v="Personal"/>
    <s v="No inmail sent"/>
    <x v="1"/>
    <m/>
    <m/>
    <m/>
    <m/>
    <m/>
    <m/>
    <m/>
    <m/>
    <m/>
    <m/>
    <m/>
    <s v="invite sent from fatma's account"/>
  </r>
  <r>
    <n v="8916"/>
    <d v="2021-06-08T00:00:00"/>
    <n v="6"/>
    <x v="3"/>
    <s v="Rumeet C."/>
    <s v="Senior Analyst, Advanced Analytics"/>
    <s v="Gap"/>
    <x v="0"/>
    <s v="America"/>
    <s v="California"/>
    <s v="Ramla's"/>
    <s v="No inmail sent"/>
    <x v="1"/>
    <m/>
    <m/>
    <m/>
    <m/>
    <m/>
    <m/>
    <m/>
    <m/>
    <m/>
    <m/>
    <m/>
    <m/>
  </r>
  <r>
    <n v="8917"/>
    <d v="2021-06-08T00:00:00"/>
    <n v="6"/>
    <x v="3"/>
    <s v="Kenneth Tsang"/>
    <s v="Customer Insight Analyst"/>
    <s v="Sainsbury's"/>
    <x v="0"/>
    <s v="Europe"/>
    <s v="United Kingdom"/>
    <s v="Personal"/>
    <s v="No inmail sent"/>
    <x v="1"/>
    <m/>
    <m/>
    <m/>
    <m/>
    <m/>
    <m/>
    <m/>
    <m/>
    <m/>
    <m/>
    <m/>
    <m/>
  </r>
  <r>
    <n v="8918"/>
    <d v="2021-06-08T00:00:00"/>
    <n v="6"/>
    <x v="3"/>
    <s v="Lisa LaRouche"/>
    <s v="Sr. Manager, Retail Operations Analyst"/>
    <s v="adidas"/>
    <x v="0"/>
    <s v="America"/>
    <s v="Oregon"/>
    <s v="Ramla's"/>
    <s v="No inmail sent"/>
    <x v="1"/>
    <m/>
    <m/>
    <m/>
    <m/>
    <m/>
    <m/>
    <m/>
    <m/>
    <m/>
    <m/>
    <m/>
    <m/>
  </r>
  <r>
    <n v="8919"/>
    <d v="2021-06-08T00:00:00"/>
    <n v="6"/>
    <x v="3"/>
    <s v="Paula Drum"/>
    <s v="Chief Marketing Officer"/>
    <s v="Newfold Digital"/>
    <x v="18"/>
    <s v="America"/>
    <s v="Florida"/>
    <s v="Personal"/>
    <s v="No inmail sent"/>
    <x v="1"/>
    <m/>
    <m/>
    <m/>
    <m/>
    <m/>
    <m/>
    <m/>
    <m/>
    <m/>
    <m/>
    <m/>
    <s v="invite sent from fatma's account"/>
  </r>
  <r>
    <n v="8920"/>
    <d v="2021-06-08T00:00:00"/>
    <n v="6"/>
    <x v="3"/>
    <s v="Angelo De Silva"/>
    <s v="Director of Marketing"/>
    <s v="Over the Wire"/>
    <x v="16"/>
    <s v="Australia"/>
    <s v="Australia"/>
    <s v="Personal"/>
    <s v="No inmail sent"/>
    <x v="1"/>
    <m/>
    <m/>
    <m/>
    <m/>
    <m/>
    <m/>
    <m/>
    <m/>
    <m/>
    <m/>
    <m/>
    <s v="invite sent from fatma's account"/>
  </r>
  <r>
    <n v="8921"/>
    <d v="2021-06-08T00:00:00"/>
    <n v="6"/>
    <x v="3"/>
    <s v="Carol Dunne"/>
    <s v="Director of Marketing Strategy"/>
    <s v="Propelled Brands "/>
    <x v="1"/>
    <s v="America"/>
    <s v="Texas"/>
    <s v="Personal"/>
    <s v="No inmail sent"/>
    <x v="1"/>
    <m/>
    <m/>
    <m/>
    <m/>
    <m/>
    <m/>
    <m/>
    <m/>
    <m/>
    <m/>
    <m/>
    <m/>
  </r>
  <r>
    <n v="8922"/>
    <d v="2021-06-08T00:00:00"/>
    <n v="6"/>
    <x v="3"/>
    <s v="Michael Warburg"/>
    <s v="Head of Direct to Consumer and Marketing"/>
    <s v="Ikano Bank"/>
    <x v="10"/>
    <s v="Europe"/>
    <s v="Denmark"/>
    <s v="Ramla's"/>
    <s v="No inmail sent"/>
    <x v="1"/>
    <m/>
    <m/>
    <m/>
    <m/>
    <m/>
    <m/>
    <m/>
    <m/>
    <m/>
    <m/>
    <m/>
    <m/>
  </r>
  <r>
    <n v="8923"/>
    <d v="2021-06-08T00:00:00"/>
    <n v="6"/>
    <x v="3"/>
    <s v="Marisol Martinez"/>
    <s v="VP Multicultural Marketing"/>
    <s v="Charter Communications"/>
    <x v="16"/>
    <s v="America"/>
    <s v="New York"/>
    <s v="Ramla's"/>
    <s v="No inmail sent"/>
    <x v="1"/>
    <m/>
    <m/>
    <m/>
    <m/>
    <m/>
    <m/>
    <m/>
    <m/>
    <m/>
    <m/>
    <m/>
    <m/>
  </r>
  <r>
    <n v="8924"/>
    <d v="2021-12-03T00:00:00"/>
    <m/>
    <x v="2"/>
    <s v="Avishag (Abby) Rager"/>
    <s v="Freelance Marketing Consultant/ Qualitative market researcher "/>
    <s v="Multipotential Marketing"/>
    <x v="1"/>
    <s v="Australia"/>
    <s v="Australia"/>
    <s v="Ramla's"/>
    <s v="No inmail sent"/>
    <x v="1"/>
    <m/>
    <m/>
    <m/>
    <m/>
    <m/>
    <m/>
    <m/>
    <m/>
    <m/>
    <m/>
    <m/>
    <m/>
  </r>
  <r>
    <n v="8925"/>
    <d v="2022-02-27T00:00:00"/>
    <n v="2"/>
    <x v="2"/>
    <s v="Nick V."/>
    <s v="Director of Brand Marketing"/>
    <s v="Capital Brands | nutribullet"/>
    <x v="3"/>
    <s v="America"/>
    <s v="California"/>
    <s v="Both (Ramla's &amp; Personal)"/>
    <s v="No inmail sent"/>
    <x v="0"/>
    <m/>
    <m/>
    <m/>
    <m/>
    <m/>
    <m/>
    <m/>
    <m/>
    <m/>
    <m/>
    <m/>
    <m/>
  </r>
  <r>
    <n v="8926"/>
    <d v="2021-06-08T00:00:00"/>
    <n v="6"/>
    <x v="0"/>
    <s v="Mark Cullen"/>
    <s v="CMO"/>
    <s v="Simon-Kucher &amp; Partners"/>
    <x v="2"/>
    <s v="Europe"/>
    <s v="United Kingdom"/>
    <s v="Ramla's"/>
    <s v="No inmail sent"/>
    <x v="1"/>
    <m/>
    <m/>
    <m/>
    <m/>
    <m/>
    <m/>
    <m/>
    <m/>
    <m/>
    <m/>
    <m/>
    <m/>
  </r>
  <r>
    <n v="8927"/>
    <d v="2021-06-08T00:00:00"/>
    <n v="6"/>
    <x v="2"/>
    <s v="Risyantie Wulansari"/>
    <s v="Global Marketing Director Fabric Enhancer (Comfort &amp; Snuggle)"/>
    <s v="Unilever"/>
    <x v="3"/>
    <s v="Europe"/>
    <s v="United Kingdom"/>
    <s v="Ramla's"/>
    <s v="No inmail sent"/>
    <x v="0"/>
    <d v="2021-06-10T00:00:00"/>
    <d v="2021-09-24T00:00:00"/>
    <m/>
    <n v="1"/>
    <n v="173"/>
    <m/>
    <m/>
    <m/>
    <m/>
    <m/>
    <m/>
    <m/>
  </r>
  <r>
    <n v="8928"/>
    <d v="2021-06-08T00:00:00"/>
    <n v="6"/>
    <x v="0"/>
    <s v="Vijay Talluri"/>
    <s v="Director, Marketing Sciences"/>
    <s v="IPG Mediabrands"/>
    <x v="1"/>
    <s v="America"/>
    <s v="New York"/>
    <s v="Ramla's"/>
    <s v="No inmail sent"/>
    <x v="1"/>
    <m/>
    <m/>
    <m/>
    <m/>
    <m/>
    <m/>
    <m/>
    <m/>
    <m/>
    <m/>
    <m/>
    <m/>
  </r>
  <r>
    <n v="8929"/>
    <d v="2021-06-08T00:00:00"/>
    <n v="6"/>
    <x v="0"/>
    <s v="Kiran G."/>
    <s v="Sr.Technical Program Manager, Marketing Technology"/>
    <s v="LinkedIn"/>
    <x v="18"/>
    <s v="America"/>
    <s v="California"/>
    <s v="Ramla's"/>
    <s v="No inmail sent"/>
    <x v="1"/>
    <m/>
    <m/>
    <m/>
    <m/>
    <m/>
    <m/>
    <m/>
    <m/>
    <m/>
    <m/>
    <m/>
    <m/>
  </r>
  <r>
    <n v="8930"/>
    <d v="2021-06-08T00:00:00"/>
    <n v="6"/>
    <x v="0"/>
    <s v="Kevin Wang1"/>
    <s v="Director of Finance, Digital Marketing"/>
    <s v="Nike"/>
    <x v="3"/>
    <s v="America"/>
    <s v="Portland"/>
    <s v="Ramla's"/>
    <s v="No inmail sent"/>
    <x v="1"/>
    <m/>
    <m/>
    <m/>
    <m/>
    <m/>
    <m/>
    <m/>
    <m/>
    <m/>
    <m/>
    <m/>
    <m/>
  </r>
  <r>
    <n v="8931"/>
    <d v="2021-06-08T00:00:00"/>
    <n v="6"/>
    <x v="2"/>
    <s v="Brian McGowan"/>
    <s v="Vice President, Director Marketing Operations, Planning, &amp; Effectiveness"/>
    <s v="BMO Financial Group"/>
    <x v="10"/>
    <s v="America"/>
    <s v="Illinois"/>
    <s v="Ramla's"/>
    <s v="No inmail sent"/>
    <x v="1"/>
    <m/>
    <m/>
    <m/>
    <m/>
    <m/>
    <m/>
    <m/>
    <m/>
    <m/>
    <m/>
    <m/>
    <m/>
  </r>
  <r>
    <n v="8932"/>
    <d v="2021-06-08T00:00:00"/>
    <n v="6"/>
    <x v="0"/>
    <s v="Michio Ochi"/>
    <s v="Head of Consumer Marketing"/>
    <s v="Lenovo"/>
    <x v="7"/>
    <s v="Asia"/>
    <s v="Japan"/>
    <s v="Ramla's"/>
    <s v="No inmail sent"/>
    <x v="1"/>
    <m/>
    <m/>
    <m/>
    <m/>
    <m/>
    <m/>
    <m/>
    <m/>
    <m/>
    <m/>
    <m/>
    <m/>
  </r>
  <r>
    <n v="8933"/>
    <d v="2021-06-08T00:00:00"/>
    <n v="6"/>
    <x v="0"/>
    <s v="David N."/>
    <s v="Associate Director, Marketing Technology"/>
    <s v="AT&amp;T"/>
    <x v="16"/>
    <s v="America"/>
    <s v="California"/>
    <s v="Ramla's"/>
    <s v="No inmail sent"/>
    <x v="1"/>
    <m/>
    <m/>
    <m/>
    <m/>
    <m/>
    <m/>
    <m/>
    <m/>
    <m/>
    <m/>
    <m/>
    <m/>
  </r>
  <r>
    <n v="8934"/>
    <d v="2021-06-08T00:00:00"/>
    <n v="6"/>
    <x v="2"/>
    <s v="Inger Berg"/>
    <s v="Director of Brand Marketing"/>
    <s v="Luxury Brand Partners, LLC"/>
    <x v="3"/>
    <s v="America"/>
    <s v="California"/>
    <s v="Ramla's"/>
    <s v="No inmail sent"/>
    <x v="0"/>
    <d v="2021-06-15T00:00:00"/>
    <d v="2021-09-24T00:00:00"/>
    <m/>
    <m/>
    <m/>
    <m/>
    <m/>
    <m/>
    <m/>
    <m/>
    <m/>
    <m/>
  </r>
  <r>
    <n v="8935"/>
    <d v="2021-06-08T00:00:00"/>
    <n v="6"/>
    <x v="0"/>
    <s v="Christina (Jiabao) Li"/>
    <s v="Growth Marketing Analytics"/>
    <s v="DiDi"/>
    <x v="18"/>
    <s v="America"/>
    <s v="California"/>
    <s v="Ramla's"/>
    <s v="No inmail sent"/>
    <x v="0"/>
    <d v="2021-06-10T00:00:00"/>
    <m/>
    <m/>
    <m/>
    <n v="279"/>
    <m/>
    <m/>
    <m/>
    <m/>
    <m/>
    <m/>
    <m/>
  </r>
  <r>
    <n v="8936"/>
    <d v="2021-06-08T00:00:00"/>
    <n v="6"/>
    <x v="3"/>
    <s v="Vaibhav Narang"/>
    <s v="Sr Manager- Process &amp; Data Analyst"/>
    <s v="Target"/>
    <x v="0"/>
    <s v="America"/>
    <s v="New York"/>
    <s v="Personal"/>
    <s v="No inmail sent"/>
    <x v="2"/>
    <m/>
    <m/>
    <m/>
    <m/>
    <m/>
    <m/>
    <m/>
    <m/>
    <m/>
    <m/>
    <m/>
    <m/>
  </r>
  <r>
    <n v="8937"/>
    <d v="2021-06-08T00:00:00"/>
    <n v="6"/>
    <x v="0"/>
    <s v="Colin Macedo"/>
    <s v="Digital Marketing Data Analyst"/>
    <s v="Wells Fargo"/>
    <x v="10"/>
    <s v="America"/>
    <s v="North Carolina"/>
    <s v="Ramla's"/>
    <s v="No inmail sent"/>
    <x v="0"/>
    <d v="2021-06-09T00:00:00"/>
    <m/>
    <m/>
    <m/>
    <n v="280"/>
    <m/>
    <m/>
    <m/>
    <m/>
    <m/>
    <m/>
    <m/>
  </r>
  <r>
    <n v="8938"/>
    <d v="2021-06-08T00:00:00"/>
    <n v="6"/>
    <x v="3"/>
    <s v="Peter Laflin"/>
    <s v="Head of Insight &amp; Performance"/>
    <s v="Morrisons"/>
    <x v="0"/>
    <s v="Europe"/>
    <s v="United Kingdom"/>
    <s v="Ramla's"/>
    <s v="No inmail sent"/>
    <x v="0"/>
    <d v="2021-06-14T00:00:00"/>
    <d v="2022-01-27T00:00:00"/>
    <m/>
    <m/>
    <m/>
    <m/>
    <m/>
    <m/>
    <m/>
    <m/>
    <m/>
    <m/>
  </r>
  <r>
    <n v="8939"/>
    <d v="2021-06-08T00:00:00"/>
    <n v="6"/>
    <x v="3"/>
    <s v="Nicholas Rabiipour"/>
    <s v="Sr. Manager, Data Science"/>
    <s v="Lowe's Companies"/>
    <x v="0"/>
    <s v="America"/>
    <s v="California"/>
    <s v="Ramla's"/>
    <s v="No inmail sent"/>
    <x v="0"/>
    <d v="2021-06-10T00:00:00"/>
    <d v="2022-02-21T00:00:00"/>
    <m/>
    <m/>
    <m/>
    <m/>
    <m/>
    <m/>
    <m/>
    <m/>
    <m/>
    <m/>
  </r>
  <r>
    <n v="8940"/>
    <d v="2021-06-08T00:00:00"/>
    <n v="6"/>
    <x v="3"/>
    <s v="Bradley Eccleshare"/>
    <s v="Chief Marketing Officer "/>
    <s v="Optal "/>
    <x v="10"/>
    <s v="Europe"/>
    <s v="United Kingdom"/>
    <s v="Ramla's"/>
    <s v="No inmail sent"/>
    <x v="0"/>
    <d v="2021-06-10T00:00:00"/>
    <d v="2022-01-27T00:00:00"/>
    <m/>
    <m/>
    <m/>
    <m/>
    <m/>
    <m/>
    <m/>
    <m/>
    <m/>
    <m/>
  </r>
  <r>
    <n v="8941"/>
    <d v="2021-06-08T00:00:00"/>
    <n v="6"/>
    <x v="3"/>
    <s v="Tim Wang"/>
    <s v="Director"/>
    <s v="Seawalls Collective"/>
    <x v="2"/>
    <s v="America"/>
    <s v="New York"/>
    <s v="Ramla's"/>
    <s v="No inmail sent"/>
    <x v="0"/>
    <m/>
    <m/>
    <m/>
    <m/>
    <m/>
    <s v="Positive_FS"/>
    <m/>
    <m/>
    <m/>
    <m/>
    <m/>
    <s v="Do not smg"/>
  </r>
  <r>
    <n v="8942"/>
    <d v="2021-06-08T00:00:00"/>
    <n v="6"/>
    <x v="2"/>
    <s v="Maria Voloh"/>
    <s v="Director of Global Digital Marketing"/>
    <s v=" UiPath"/>
    <x v="7"/>
    <s v="America"/>
    <s v="Massachusetts"/>
    <s v="Ramla's"/>
    <s v="No inmail sent"/>
    <x v="0"/>
    <d v="2021-06-10T00:00:00"/>
    <d v="2021-09-24T00:00:00"/>
    <m/>
    <m/>
    <m/>
    <m/>
    <m/>
    <m/>
    <m/>
    <m/>
    <m/>
    <m/>
  </r>
  <r>
    <n v="8943"/>
    <d v="2021-06-08T00:00:00"/>
    <n v="6"/>
    <x v="2"/>
    <s v="Sandra Murrugarra"/>
    <s v="Marketing Data Analyst"/>
    <s v="Edward Jones"/>
    <x v="10"/>
    <s v="America"/>
    <s v="Florida"/>
    <s v="Ramla's"/>
    <s v="No inmail sent"/>
    <x v="0"/>
    <d v="2021-06-10T00:00:00"/>
    <d v="2021-09-24T00:00:00"/>
    <m/>
    <m/>
    <m/>
    <m/>
    <m/>
    <m/>
    <m/>
    <m/>
    <m/>
    <m/>
  </r>
  <r>
    <n v="8944"/>
    <d v="2021-06-08T00:00:00"/>
    <n v="6"/>
    <x v="2"/>
    <s v="Varun Puri"/>
    <s v="Senior Director, Omni-channel Technology "/>
    <s v="The Michaels Companies, Inc."/>
    <x v="0"/>
    <s v="America"/>
    <s v="Texas"/>
    <s v="Ramla's"/>
    <s v="No inmail sent"/>
    <x v="0"/>
    <d v="2021-07-02T00:00:00"/>
    <m/>
    <m/>
    <m/>
    <m/>
    <s v="Negative"/>
    <m/>
    <m/>
    <m/>
    <m/>
    <m/>
    <s v="No longer at Michael's "/>
  </r>
  <r>
    <n v="8945"/>
    <d v="2021-06-08T00:00:00"/>
    <n v="6"/>
    <x v="2"/>
    <s v="Matthew Falcioni"/>
    <s v="Senior Manager of Data Science"/>
    <s v="DICK'S Sporting Goods"/>
    <x v="0"/>
    <s v="America"/>
    <s v="Pennsylvania"/>
    <s v="Ramla's"/>
    <s v="No inmail sent"/>
    <x v="0"/>
    <d v="2021-06-21T00:00:00"/>
    <d v="2021-09-24T00:00:00"/>
    <m/>
    <m/>
    <m/>
    <m/>
    <m/>
    <m/>
    <m/>
    <m/>
    <m/>
    <m/>
  </r>
  <r>
    <n v="8946"/>
    <d v="2021-06-08T00:00:00"/>
    <n v="6"/>
    <x v="2"/>
    <s v="Neeraj Obhrai"/>
    <s v="Sr. Director, Global Marketing Analytics"/>
    <s v="Blue Prism"/>
    <x v="7"/>
    <s v="America"/>
    <s v="Texas"/>
    <s v="Ramla's"/>
    <s v="No inmail sent"/>
    <x v="1"/>
    <m/>
    <m/>
    <m/>
    <m/>
    <m/>
    <m/>
    <m/>
    <m/>
    <m/>
    <m/>
    <m/>
    <m/>
  </r>
  <r>
    <n v="8947"/>
    <d v="2021-06-08T00:00:00"/>
    <n v="6"/>
    <x v="2"/>
    <s v="Ian Gruber"/>
    <s v="Director of Analytics"/>
    <s v="Kaiser Permanente"/>
    <x v="13"/>
    <s v="America"/>
    <s v="California"/>
    <s v="Ramla's"/>
    <s v="No inmail sent"/>
    <x v="1"/>
    <m/>
    <m/>
    <m/>
    <m/>
    <m/>
    <m/>
    <m/>
    <m/>
    <m/>
    <m/>
    <m/>
    <m/>
  </r>
  <r>
    <n v="8948"/>
    <d v="2021-12-03T00:00:00"/>
    <m/>
    <x v="2"/>
    <s v="Ivan Lozano Mendez"/>
    <s v="Customer Insights Manager"/>
    <s v=" La Trobe Univerisity"/>
    <x v="18"/>
    <s v="Australia"/>
    <s v="Autralia"/>
    <s v="Ramla's"/>
    <s v="No inmail sent"/>
    <x v="1"/>
    <m/>
    <m/>
    <m/>
    <m/>
    <m/>
    <m/>
    <m/>
    <m/>
    <m/>
    <m/>
    <m/>
    <m/>
  </r>
  <r>
    <n v="8949"/>
    <d v="2021-06-08T00:00:00"/>
    <n v="6"/>
    <x v="2"/>
    <s v="Yang Lu"/>
    <s v="Manager, BI and Data Warehousing, Global Marketing Analytics"/>
    <s v="Robert Half"/>
    <x v="2"/>
    <s v="America"/>
    <s v="California"/>
    <s v="Ramla's"/>
    <s v="No inmail sent"/>
    <x v="1"/>
    <m/>
    <m/>
    <m/>
    <m/>
    <m/>
    <m/>
    <m/>
    <m/>
    <m/>
    <m/>
    <m/>
    <m/>
  </r>
  <r>
    <n v="8950"/>
    <d v="2021-05-31T00:00:00"/>
    <n v="5"/>
    <x v="2"/>
    <s v="Laura L DePaoli"/>
    <s v="VP, Go-to-Market Strategy &amp; Operations"/>
    <s v="Staples"/>
    <x v="0"/>
    <s v="America"/>
    <s v="Illinois"/>
    <s v="Ramla's"/>
    <s v="No inmail sent"/>
    <x v="1"/>
    <m/>
    <m/>
    <n v="0"/>
    <m/>
    <m/>
    <m/>
    <m/>
    <m/>
    <m/>
    <m/>
    <m/>
    <m/>
  </r>
  <r>
    <n v="8951"/>
    <d v="2021-05-31T00:00:00"/>
    <n v="5"/>
    <x v="2"/>
    <s v="Linda (Summers) Sestrick"/>
    <s v="Omni Channel Performance Marketing Leader"/>
    <s v="GameStop"/>
    <x v="0"/>
    <s v="America"/>
    <s v="Florida"/>
    <s v="Ramla's"/>
    <s v="No inmail sent"/>
    <x v="1"/>
    <m/>
    <m/>
    <n v="0"/>
    <m/>
    <m/>
    <m/>
    <m/>
    <m/>
    <m/>
    <m/>
    <m/>
    <m/>
  </r>
  <r>
    <n v="8952"/>
    <d v="2021-05-31T00:00:00"/>
    <n v="5"/>
    <x v="2"/>
    <s v="Joey Gallo"/>
    <s v="Data Engineer, Machine Learning"/>
    <s v="Macy's"/>
    <x v="0"/>
    <s v="America"/>
    <s v="New York"/>
    <s v="Ramla's"/>
    <s v="No inmail sent"/>
    <x v="1"/>
    <m/>
    <m/>
    <n v="0"/>
    <m/>
    <m/>
    <m/>
    <m/>
    <m/>
    <m/>
    <m/>
    <m/>
    <m/>
  </r>
  <r>
    <n v="8953"/>
    <d v="2021-05-31T00:00:00"/>
    <n v="5"/>
    <x v="2"/>
    <s v="Ben Baker"/>
    <s v="Global Director of Product Marketing, Interests"/>
    <s v=" Instagram"/>
    <x v="18"/>
    <s v="America"/>
    <s v="California"/>
    <s v="Ramla's"/>
    <s v="No inmail sent"/>
    <x v="1"/>
    <m/>
    <m/>
    <n v="0"/>
    <m/>
    <m/>
    <m/>
    <m/>
    <m/>
    <m/>
    <m/>
    <m/>
    <m/>
  </r>
  <r>
    <n v="8954"/>
    <d v="2021-05-31T00:00:00"/>
    <n v="5"/>
    <x v="2"/>
    <s v="Matt San Clemente"/>
    <s v="Market Analyst"/>
    <s v="Unum"/>
    <x v="14"/>
    <s v="America"/>
    <s v="Massachusetts"/>
    <s v="Ramla's"/>
    <s v="No inmail sent"/>
    <x v="1"/>
    <m/>
    <m/>
    <n v="0"/>
    <m/>
    <m/>
    <m/>
    <m/>
    <m/>
    <m/>
    <m/>
    <m/>
    <m/>
  </r>
  <r>
    <n v="8955"/>
    <d v="2021-06-08T00:00:00"/>
    <n v="6"/>
    <x v="2"/>
    <s v="Xavier Orozco"/>
    <s v="Senior Director Global Marketing"/>
    <s v="Flex"/>
    <x v="7"/>
    <s v="America"/>
    <s v="Texas"/>
    <s v="Ramla's"/>
    <s v="No inmail sent"/>
    <x v="1"/>
    <m/>
    <m/>
    <m/>
    <m/>
    <m/>
    <m/>
    <m/>
    <m/>
    <m/>
    <m/>
    <m/>
    <m/>
  </r>
  <r>
    <n v="8956"/>
    <d v="2021-05-31T00:00:00"/>
    <n v="5"/>
    <x v="2"/>
    <s v="Seema Rani Kanuri"/>
    <s v="Data Scientist"/>
    <s v="Amazon"/>
    <x v="4"/>
    <s v="America"/>
    <s v="Washington"/>
    <s v="Ramla's"/>
    <s v="No inmail sent"/>
    <x v="1"/>
    <m/>
    <m/>
    <n v="0"/>
    <m/>
    <m/>
    <m/>
    <m/>
    <m/>
    <m/>
    <m/>
    <m/>
    <m/>
  </r>
  <r>
    <n v="8957"/>
    <d v="2021-05-31T00:00:00"/>
    <n v="5"/>
    <x v="2"/>
    <s v="Pedro Seixas"/>
    <s v="Marketing Performance Leader"/>
    <s v="IKEA Group"/>
    <x v="0"/>
    <s v="Europe"/>
    <s v="Portugal"/>
    <s v="Ramla's"/>
    <s v="No inmail sent"/>
    <x v="1"/>
    <m/>
    <m/>
    <n v="0"/>
    <m/>
    <m/>
    <m/>
    <m/>
    <m/>
    <m/>
    <m/>
    <m/>
    <m/>
  </r>
  <r>
    <n v="8958"/>
    <d v="2021-05-31T00:00:00"/>
    <n v="5"/>
    <x v="2"/>
    <s v="Jason Black"/>
    <s v="UK and Ireland Marketing Performance Leader"/>
    <s v="IKEA"/>
    <x v="0"/>
    <s v="Europe"/>
    <s v="United Kingdom"/>
    <s v="Ramla's"/>
    <s v="No inmail sent"/>
    <x v="1"/>
    <m/>
    <m/>
    <n v="0"/>
    <m/>
    <m/>
    <m/>
    <m/>
    <m/>
    <m/>
    <m/>
    <m/>
    <m/>
  </r>
  <r>
    <n v="8959"/>
    <d v="2021-06-08T00:00:00"/>
    <n v="6"/>
    <x v="2"/>
    <s v="Kathryn Mazza"/>
    <s v="Sr. Director Marketing Operation"/>
    <s v="DICK'S Sporting Goods"/>
    <x v="0"/>
    <s v="America"/>
    <s v="Pennsylvania"/>
    <s v="Ramla's"/>
    <s v="No inmail sent"/>
    <x v="1"/>
    <m/>
    <m/>
    <m/>
    <m/>
    <m/>
    <m/>
    <m/>
    <m/>
    <m/>
    <m/>
    <m/>
    <m/>
  </r>
  <r>
    <n v="8960"/>
    <d v="2021-05-31T00:00:00"/>
    <n v="5"/>
    <x v="2"/>
    <s v="Faiza Siddiqui"/>
    <s v="Online Performance Specialist - UK &amp; Ireland"/>
    <s v="IKEA Group"/>
    <x v="0"/>
    <s v="Europe"/>
    <s v="United Kingdom"/>
    <s v="Ramla's"/>
    <s v="No inmail sent"/>
    <x v="1"/>
    <m/>
    <m/>
    <n v="0"/>
    <m/>
    <m/>
    <m/>
    <m/>
    <m/>
    <m/>
    <m/>
    <m/>
    <m/>
  </r>
  <r>
    <n v="8961"/>
    <d v="2021-05-31T00:00:00"/>
    <n v="5"/>
    <x v="2"/>
    <s v="Mike Westhouse"/>
    <s v="Sr. Manager - Measurement &amp; Analytics"/>
    <s v="Target"/>
    <x v="0"/>
    <s v="America"/>
    <s v="Minnesota"/>
    <s v="Ramla's"/>
    <s v="No inmail sent"/>
    <x v="1"/>
    <m/>
    <m/>
    <n v="0"/>
    <m/>
    <m/>
    <m/>
    <m/>
    <m/>
    <m/>
    <m/>
    <m/>
    <m/>
  </r>
  <r>
    <n v="8962"/>
    <d v="2021-06-08T00:00:00"/>
    <n v="6"/>
    <x v="2"/>
    <s v="Irina Spivak"/>
    <s v="Senior Director of Marketing Operations"/>
    <s v="DICK'S Sporting Goods"/>
    <x v="0"/>
    <s v="America"/>
    <s v="Pennsylvania"/>
    <s v="Ramla's"/>
    <s v="No inmail sent"/>
    <x v="1"/>
    <m/>
    <m/>
    <m/>
    <m/>
    <m/>
    <m/>
    <m/>
    <m/>
    <m/>
    <m/>
    <m/>
    <m/>
  </r>
  <r>
    <n v="8963"/>
    <d v="2021-05-31T00:00:00"/>
    <n v="5"/>
    <x v="2"/>
    <s v="Beatriz Palomino Agramunt"/>
    <s v="Paid Media Manager"/>
    <s v="CurrentBody"/>
    <x v="13"/>
    <s v="Europe"/>
    <s v="United Kingdom"/>
    <s v="Ramla's"/>
    <s v="No inmail sent"/>
    <x v="1"/>
    <m/>
    <m/>
    <n v="0"/>
    <m/>
    <m/>
    <m/>
    <m/>
    <m/>
    <m/>
    <m/>
    <m/>
    <m/>
  </r>
  <r>
    <n v="8964"/>
    <d v="2021-05-31T00:00:00"/>
    <n v="5"/>
    <x v="2"/>
    <s v="Frank Pogue"/>
    <s v="Vice President, Marketing and Business Development"/>
    <s v="House-Autry Mills Inc."/>
    <x v="3"/>
    <s v="America"/>
    <s v="Pittsburgh"/>
    <s v="Ramla's"/>
    <s v="No inmail sent"/>
    <x v="1"/>
    <m/>
    <m/>
    <n v="0"/>
    <m/>
    <m/>
    <m/>
    <m/>
    <m/>
    <m/>
    <m/>
    <m/>
    <m/>
  </r>
  <r>
    <n v="8965"/>
    <d v="2021-05-31T00:00:00"/>
    <n v="5"/>
    <x v="2"/>
    <s v="Katrina Southey"/>
    <s v="Digital Marketing Director"/>
    <s v="Science in Sport"/>
    <x v="3"/>
    <s v="Europe"/>
    <s v="United Kingdom"/>
    <s v="Ramla's"/>
    <s v="No inmail sent"/>
    <x v="1"/>
    <m/>
    <m/>
    <n v="0"/>
    <m/>
    <m/>
    <m/>
    <m/>
    <m/>
    <m/>
    <m/>
    <m/>
    <m/>
  </r>
  <r>
    <n v="8966"/>
    <d v="2021-05-31T00:00:00"/>
    <n v="5"/>
    <x v="2"/>
    <s v="Alberto Fabian"/>
    <s v="Associate Sales Technology Manager"/>
    <s v="Molson Coors Beverage Company"/>
    <x v="3"/>
    <s v="America"/>
    <s v="Illinois"/>
    <s v="Ramla's"/>
    <s v="No inmail sent"/>
    <x v="1"/>
    <m/>
    <m/>
    <n v="0"/>
    <m/>
    <m/>
    <m/>
    <m/>
    <m/>
    <m/>
    <m/>
    <m/>
    <m/>
  </r>
  <r>
    <n v="8967"/>
    <d v="2021-06-08T00:00:00"/>
    <n v="6"/>
    <x v="2"/>
    <s v="Erik Heim"/>
    <s v="Director of Marketing Analytics"/>
    <s v="The Pro's Closet"/>
    <x v="0"/>
    <s v="America"/>
    <s v="Colorado"/>
    <s v="Ramla's"/>
    <s v="No inmail sent"/>
    <x v="1"/>
    <m/>
    <m/>
    <m/>
    <m/>
    <m/>
    <m/>
    <m/>
    <m/>
    <m/>
    <m/>
    <m/>
    <m/>
  </r>
  <r>
    <n v="8968"/>
    <d v="2021-05-31T00:00:00"/>
    <n v="5"/>
    <x v="2"/>
    <s v="Juan Pablo Jurado Martínez"/>
    <s v="Omnichannel Technologies Lead for the Americas"/>
    <s v="The Coca-Cola Company"/>
    <x v="3"/>
    <s v="America"/>
    <s v="Colombia"/>
    <s v="Ramla's"/>
    <s v="No inmail sent"/>
    <x v="1"/>
    <m/>
    <m/>
    <n v="0"/>
    <m/>
    <m/>
    <m/>
    <m/>
    <m/>
    <m/>
    <m/>
    <m/>
    <m/>
  </r>
  <r>
    <n v="8969"/>
    <d v="2021-05-31T00:00:00"/>
    <n v="5"/>
    <x v="2"/>
    <s v="Mariusz Walczak"/>
    <s v="Chief Performance Officer"/>
    <s v="Liki Mobile Solutions"/>
    <x v="7"/>
    <s v="Europe"/>
    <s v="Germany"/>
    <s v="Ramla's"/>
    <s v="No inmail sent"/>
    <x v="1"/>
    <m/>
    <m/>
    <n v="0"/>
    <m/>
    <m/>
    <m/>
    <m/>
    <m/>
    <m/>
    <m/>
    <m/>
    <m/>
  </r>
  <r>
    <n v="8970"/>
    <d v="2021-05-31T00:00:00"/>
    <n v="5"/>
    <x v="2"/>
    <s v="Sarah S."/>
    <s v="Sr. Manager, Sales Comp Analytics"/>
    <s v="Xandr"/>
    <x v="1"/>
    <s v="America"/>
    <s v="New York"/>
    <s v="Ramla's"/>
    <s v="No inmail sent"/>
    <x v="1"/>
    <m/>
    <m/>
    <n v="0"/>
    <m/>
    <m/>
    <m/>
    <m/>
    <m/>
    <m/>
    <m/>
    <m/>
    <m/>
  </r>
  <r>
    <n v="8971"/>
    <d v="2021-05-31T00:00:00"/>
    <n v="5"/>
    <x v="2"/>
    <s v="Vikram Kapoor"/>
    <s v="rogram &amp; Product Management - Services Marketing"/>
    <s v="Apple"/>
    <x v="7"/>
    <s v="Europe"/>
    <s v="United Kingdom"/>
    <s v="Ramla's"/>
    <s v="No inmail sent"/>
    <x v="1"/>
    <m/>
    <m/>
    <n v="0"/>
    <m/>
    <m/>
    <m/>
    <m/>
    <m/>
    <m/>
    <m/>
    <m/>
    <m/>
  </r>
  <r>
    <n v="8972"/>
    <d v="2021-05-31T00:00:00"/>
    <n v="5"/>
    <x v="2"/>
    <s v="Gavin D."/>
    <s v="VP Business Intelligence &amp; Analytics"/>
    <s v=" Vonage"/>
    <x v="7"/>
    <s v="America"/>
    <s v="New York"/>
    <s v="Ramla's"/>
    <s v="No inmail sent"/>
    <x v="1"/>
    <m/>
    <m/>
    <n v="0"/>
    <m/>
    <m/>
    <m/>
    <m/>
    <m/>
    <m/>
    <m/>
    <m/>
    <m/>
  </r>
  <r>
    <n v="8973"/>
    <d v="2021-06-08T00:00:00"/>
    <n v="6"/>
    <x v="2"/>
    <s v="Anne Cornetta"/>
    <s v="VP, Digital"/>
    <s v="Excell / Croscill / Glenoit"/>
    <x v="0"/>
    <s v="America"/>
    <s v="New York"/>
    <s v="Ramla's"/>
    <s v="No inmail sent"/>
    <x v="1"/>
    <m/>
    <m/>
    <m/>
    <m/>
    <m/>
    <m/>
    <m/>
    <m/>
    <m/>
    <m/>
    <m/>
    <m/>
  </r>
  <r>
    <n v="8974"/>
    <d v="2021-05-31T00:00:00"/>
    <n v="5"/>
    <x v="2"/>
    <s v="Edward ODonnell"/>
    <s v="Director of Marketing"/>
    <s v="Samuels and Son Seafood"/>
    <x v="0"/>
    <s v="America"/>
    <s v="New York"/>
    <s v="Ramla's"/>
    <s v="9/16/21"/>
    <x v="1"/>
    <d v="2021-09-16T00:00:00"/>
    <m/>
    <n v="0"/>
    <m/>
    <m/>
    <m/>
    <m/>
    <m/>
    <m/>
    <m/>
    <m/>
    <m/>
  </r>
  <r>
    <n v="8975"/>
    <d v="2021-06-08T00:00:00"/>
    <n v="6"/>
    <x v="2"/>
    <s v="Kurt Kendall"/>
    <s v="Chief Analytics Officer"/>
    <s v="Publishers Clearing House"/>
    <x v="1"/>
    <s v="America"/>
    <s v="New York"/>
    <s v="Ramla's"/>
    <s v="No inmail sent"/>
    <x v="1"/>
    <m/>
    <m/>
    <m/>
    <m/>
    <m/>
    <m/>
    <m/>
    <m/>
    <m/>
    <m/>
    <m/>
    <m/>
  </r>
  <r>
    <n v="8976"/>
    <d v="2021-06-08T00:00:00"/>
    <n v="6"/>
    <x v="2"/>
    <s v="Aadarsh Gupta"/>
    <s v="Data Scientist"/>
    <s v="Circle K"/>
    <x v="0"/>
    <s v="America"/>
    <s v="Arizona"/>
    <s v="Ramla's"/>
    <s v="No inmail sent"/>
    <x v="1"/>
    <m/>
    <m/>
    <m/>
    <m/>
    <m/>
    <m/>
    <m/>
    <m/>
    <m/>
    <m/>
    <m/>
    <m/>
  </r>
  <r>
    <n v="8977"/>
    <d v="2021-05-31T00:00:00"/>
    <n v="5"/>
    <x v="2"/>
    <s v="Apurva Bhoite"/>
    <s v="Analytics Manager"/>
    <s v="Expedia Group"/>
    <x v="18"/>
    <s v="America"/>
    <s v="Washington"/>
    <s v="Ramla's"/>
    <s v="No inmail sent"/>
    <x v="1"/>
    <m/>
    <m/>
    <n v="0"/>
    <m/>
    <m/>
    <m/>
    <m/>
    <m/>
    <m/>
    <m/>
    <m/>
    <m/>
  </r>
  <r>
    <n v="8978"/>
    <d v="2021-05-31T00:00:00"/>
    <n v="5"/>
    <x v="2"/>
    <s v="Zhengyang (Dean) Sun"/>
    <s v="Data Analyst, Web"/>
    <s v="Tesla"/>
    <x v="8"/>
    <s v="America"/>
    <s v="California"/>
    <s v="Ramla's"/>
    <s v="No inmail sent"/>
    <x v="1"/>
    <m/>
    <m/>
    <n v="0"/>
    <m/>
    <m/>
    <m/>
    <m/>
    <m/>
    <m/>
    <m/>
    <m/>
    <m/>
  </r>
  <r>
    <n v="8979"/>
    <d v="2021-05-31T00:00:00"/>
    <n v="5"/>
    <x v="2"/>
    <s v="Francesco Tarli"/>
    <s v="Marketing Lead - Energy Products Italy &amp; EMEA"/>
    <s v="Tesla"/>
    <x v="8"/>
    <s v="Europe"/>
    <s v="Italy"/>
    <s v="Ramla's"/>
    <s v="No inmail sent"/>
    <x v="1"/>
    <m/>
    <m/>
    <n v="0"/>
    <m/>
    <m/>
    <m/>
    <m/>
    <m/>
    <m/>
    <m/>
    <m/>
    <m/>
  </r>
  <r>
    <n v="8980"/>
    <d v="2021-05-31T00:00:00"/>
    <n v="5"/>
    <x v="2"/>
    <s v="Amey Churi"/>
    <s v="Sr. Manager - Data Engineering and Analytics"/>
    <s v="Tesla"/>
    <x v="8"/>
    <s v="America"/>
    <s v="California"/>
    <s v="Ramla's"/>
    <s v="No inmail sent"/>
    <x v="1"/>
    <m/>
    <m/>
    <n v="0"/>
    <m/>
    <m/>
    <m/>
    <m/>
    <m/>
    <m/>
    <m/>
    <m/>
    <m/>
  </r>
  <r>
    <n v="8981"/>
    <d v="2021-06-08T00:00:00"/>
    <n v="6"/>
    <x v="2"/>
    <s v="Josh Beckett"/>
    <s v="Senior Manager, Data Science &amp; Analytics"/>
    <s v="Nordstrom"/>
    <x v="0"/>
    <s v="America"/>
    <s v="Illinois"/>
    <s v="Ramla's"/>
    <s v="No inmail sent"/>
    <x v="1"/>
    <m/>
    <m/>
    <m/>
    <m/>
    <m/>
    <m/>
    <m/>
    <m/>
    <m/>
    <m/>
    <m/>
    <m/>
  </r>
  <r>
    <n v="8982"/>
    <d v="2021-06-08T00:00:00"/>
    <n v="6"/>
    <x v="2"/>
    <s v="Mandi DiPaolo"/>
    <s v="Marketing Manager"/>
    <s v="US Vision"/>
    <x v="0"/>
    <s v="America"/>
    <s v="Pennsylvania"/>
    <s v="Ramla's"/>
    <s v="No inmail sent"/>
    <x v="1"/>
    <m/>
    <m/>
    <m/>
    <m/>
    <m/>
    <m/>
    <m/>
    <m/>
    <m/>
    <m/>
    <m/>
    <m/>
  </r>
  <r>
    <n v="8983"/>
    <d v="2021-05-31T00:00:00"/>
    <n v="5"/>
    <x v="2"/>
    <s v="Shirin Bhasin"/>
    <s v="Senior SEM Analyst"/>
    <s v="DWA"/>
    <x v="1"/>
    <s v="America"/>
    <s v="California"/>
    <s v="Personal"/>
    <s v="No inmail sent"/>
    <x v="1"/>
    <m/>
    <m/>
    <n v="0"/>
    <m/>
    <m/>
    <m/>
    <m/>
    <m/>
    <m/>
    <m/>
    <m/>
    <s v="Connection sent from personal account "/>
  </r>
  <r>
    <n v="8984"/>
    <d v="2021-06-08T00:00:00"/>
    <n v="6"/>
    <x v="2"/>
    <s v="Janani Ramasubbu"/>
    <s v="Digital &amp; Marketing Analyst, Analytics"/>
    <s v="Cole Haan"/>
    <x v="0"/>
    <s v="America"/>
    <s v="New York"/>
    <s v="Ramla's"/>
    <s v="No inmail sent"/>
    <x v="1"/>
    <m/>
    <m/>
    <m/>
    <m/>
    <m/>
    <m/>
    <m/>
    <m/>
    <m/>
    <m/>
    <m/>
    <m/>
  </r>
  <r>
    <n v="8985"/>
    <d v="2021-06-08T00:00:00"/>
    <n v="6"/>
    <x v="2"/>
    <s v="Julie Cusher"/>
    <s v="Director of Marketing Analytics and Strategy"/>
    <s v="Midcontinent"/>
    <x v="18"/>
    <s v="America"/>
    <s v="Minnesota"/>
    <s v="Ramla's"/>
    <s v="No inmail sent"/>
    <x v="1"/>
    <m/>
    <m/>
    <m/>
    <m/>
    <m/>
    <m/>
    <m/>
    <m/>
    <m/>
    <m/>
    <m/>
    <m/>
  </r>
  <r>
    <n v="8986"/>
    <d v="2021-06-08T00:00:00"/>
    <n v="6"/>
    <x v="2"/>
    <s v="Michelle Anderson"/>
    <s v="Director, Analytics &amp; Data Sciences"/>
    <s v="Bluestem Brands, Inc."/>
    <x v="0"/>
    <s v="America"/>
    <s v="Minnesota"/>
    <s v="Ramla's"/>
    <s v="No inmail sent"/>
    <x v="1"/>
    <m/>
    <m/>
    <m/>
    <m/>
    <m/>
    <m/>
    <m/>
    <m/>
    <m/>
    <m/>
    <m/>
    <m/>
  </r>
  <r>
    <n v="8987"/>
    <d v="2021-06-09T00:00:00"/>
    <n v="6"/>
    <x v="3"/>
    <s v="Dzu Huynh"/>
    <s v="Chief Marketing Officer"/>
    <s v="Plush"/>
    <x v="0"/>
    <s v="Australia"/>
    <s v="Australia"/>
    <s v="Personal"/>
    <s v="No inmail sent"/>
    <x v="1"/>
    <m/>
    <m/>
    <m/>
    <m/>
    <m/>
    <m/>
    <m/>
    <m/>
    <m/>
    <m/>
    <m/>
    <s v="invite sent from fatma's account"/>
  </r>
  <r>
    <n v="8988"/>
    <d v="2021-06-09T00:00:00"/>
    <n v="6"/>
    <x v="3"/>
    <s v="Emma Edge"/>
    <s v="Head of Marketing"/>
    <s v="Nutrition Warehouse"/>
    <x v="0"/>
    <s v="Australia"/>
    <s v="Australia"/>
    <s v="Personal"/>
    <s v="No inmail sent"/>
    <x v="1"/>
    <m/>
    <m/>
    <m/>
    <m/>
    <m/>
    <m/>
    <m/>
    <m/>
    <m/>
    <m/>
    <m/>
    <s v="invite sent from fatma's account"/>
  </r>
  <r>
    <n v="8989"/>
    <d v="2021-06-09T00:00:00"/>
    <n v="6"/>
    <x v="3"/>
    <s v="Meena Gnanaguruparan"/>
    <s v="Head of Analytics and Business Intelligence"/>
    <s v="Samsung"/>
    <x v="3"/>
    <s v="America"/>
    <s v="Texas"/>
    <s v="Ramla's"/>
    <s v="No inmail sent"/>
    <x v="1"/>
    <m/>
    <m/>
    <m/>
    <m/>
    <m/>
    <m/>
    <m/>
    <m/>
    <m/>
    <m/>
    <m/>
    <m/>
  </r>
  <r>
    <n v="8990"/>
    <d v="2021-06-09T00:00:00"/>
    <n v="6"/>
    <x v="3"/>
    <s v="Andrew Mabbitt"/>
    <s v="Head of Customer Experience &amp; Service"/>
    <s v="Woolworths Group "/>
    <x v="0"/>
    <s v="Australia"/>
    <s v="Australia"/>
    <s v="Personal"/>
    <s v="No inmail sent"/>
    <x v="1"/>
    <m/>
    <m/>
    <m/>
    <m/>
    <m/>
    <m/>
    <m/>
    <m/>
    <m/>
    <m/>
    <m/>
    <s v="invite sent from fatma's account"/>
  </r>
  <r>
    <n v="8991"/>
    <d v="2021-06-09T00:00:00"/>
    <n v="6"/>
    <x v="3"/>
    <s v="Michael MacEwen"/>
    <s v="Director, Operations &amp; Strategic Insights"/>
    <s v="Signet Jewelers"/>
    <x v="0"/>
    <s v="America"/>
    <s v="Ohio"/>
    <s v="Ramla's"/>
    <s v="No inmail sent"/>
    <x v="1"/>
    <m/>
    <m/>
    <m/>
    <m/>
    <m/>
    <m/>
    <m/>
    <m/>
    <m/>
    <m/>
    <m/>
    <m/>
  </r>
  <r>
    <n v="8992"/>
    <d v="2021-06-09T00:00:00"/>
    <n v="6"/>
    <x v="3"/>
    <s v="Ben Titus"/>
    <s v="Business Intelligence Director"/>
    <s v="Sports Endeavors"/>
    <x v="3"/>
    <s v="Europe"/>
    <s v="United Kingdom"/>
    <s v="Ramla's"/>
    <s v="No inmail sent"/>
    <x v="1"/>
    <m/>
    <m/>
    <m/>
    <m/>
    <m/>
    <m/>
    <m/>
    <m/>
    <m/>
    <m/>
    <m/>
    <m/>
  </r>
  <r>
    <n v="8993"/>
    <d v="2021-06-09T00:00:00"/>
    <n v="6"/>
    <x v="3"/>
    <s v="Bianca Oehl"/>
    <s v="Head of Digital Analytics"/>
    <s v="Migros-Genossenschafts-Bund"/>
    <x v="0"/>
    <s v="Europe"/>
    <s v="Switzerland"/>
    <s v="Personal"/>
    <s v="No inmail sent"/>
    <x v="1"/>
    <m/>
    <m/>
    <m/>
    <m/>
    <m/>
    <m/>
    <m/>
    <m/>
    <m/>
    <m/>
    <m/>
    <s v="invite sent from fatma's account"/>
  </r>
  <r>
    <n v="8994"/>
    <d v="2021-06-09T00:00:00"/>
    <n v="6"/>
    <x v="3"/>
    <s v="Elizabeth Hodson"/>
    <s v="Head of Digital Marketing and Media"/>
    <s v="HEINEKEN"/>
    <x v="0"/>
    <s v="Europe"/>
    <s v="United Kingdom"/>
    <s v="Ramla's"/>
    <s v="No inmail sent"/>
    <x v="1"/>
    <m/>
    <m/>
    <m/>
    <m/>
    <m/>
    <m/>
    <m/>
    <m/>
    <m/>
    <m/>
    <m/>
    <m/>
  </r>
  <r>
    <n v="8995"/>
    <d v="2021-06-09T00:00:00"/>
    <n v="6"/>
    <x v="3"/>
    <s v="Christine Kubisztal"/>
    <s v="Group Media Director"/>
    <s v="Initiative"/>
    <x v="1"/>
    <s v="America"/>
    <s v="Illinois"/>
    <s v="Ramla's"/>
    <s v="No inmail sent"/>
    <x v="1"/>
    <m/>
    <m/>
    <m/>
    <m/>
    <m/>
    <m/>
    <m/>
    <m/>
    <m/>
    <m/>
    <m/>
    <m/>
  </r>
  <r>
    <n v="8996"/>
    <d v="2021-06-09T00:00:00"/>
    <n v="6"/>
    <x v="3"/>
    <s v="Alexander L."/>
    <s v="Director of Marketing"/>
    <s v="Noodle Pros"/>
    <x v="4"/>
    <s v="America"/>
    <s v="New York"/>
    <s v="Ramla's"/>
    <s v="No inmail sent"/>
    <x v="1"/>
    <m/>
    <m/>
    <m/>
    <m/>
    <m/>
    <m/>
    <m/>
    <m/>
    <m/>
    <m/>
    <m/>
    <m/>
  </r>
  <r>
    <n v="8997"/>
    <d v="2021-06-09T00:00:00"/>
    <n v="6"/>
    <x v="3"/>
    <s v="Erin Hall-Reppen"/>
    <s v="Associate Director, Integrated Media Planning, Engagement Lead"/>
    <s v="OMD"/>
    <x v="1"/>
    <s v="America"/>
    <s v="California"/>
    <s v="Personal"/>
    <s v="No inmail sent"/>
    <x v="1"/>
    <m/>
    <m/>
    <m/>
    <m/>
    <m/>
    <m/>
    <m/>
    <m/>
    <m/>
    <m/>
    <m/>
    <s v="invite sent from fatma's account"/>
  </r>
  <r>
    <n v="8998"/>
    <d v="2021-06-09T00:00:00"/>
    <n v="6"/>
    <x v="3"/>
    <s v="Joshua Utter"/>
    <s v="Marketing Director, Similac"/>
    <s v="Abbott"/>
    <x v="13"/>
    <s v="America"/>
    <s v="Ohio"/>
    <s v="Ramla's"/>
    <s v="No inmail sent"/>
    <x v="1"/>
    <m/>
    <m/>
    <m/>
    <m/>
    <m/>
    <m/>
    <m/>
    <m/>
    <m/>
    <m/>
    <m/>
    <m/>
  </r>
  <r>
    <n v="8999"/>
    <d v="2021-06-09T00:00:00"/>
    <n v="6"/>
    <x v="3"/>
    <s v="Chris Shelton"/>
    <s v="Director of CRM"/>
    <s v="Ubisoft"/>
    <x v="12"/>
    <s v="America"/>
    <s v="Texas"/>
    <s v="Personal"/>
    <s v="No inmail sent"/>
    <x v="1"/>
    <m/>
    <m/>
    <m/>
    <m/>
    <m/>
    <m/>
    <m/>
    <m/>
    <m/>
    <m/>
    <m/>
    <s v="invite sent from fatma's account"/>
  </r>
  <r>
    <n v="9000"/>
    <d v="2021-06-09T00:00:00"/>
    <n v="6"/>
    <x v="3"/>
    <s v="Sami Uddin Ahmad"/>
    <s v="Group Head &amp; VP Marketing Strategy &amp; Analytics"/>
    <s v="XL Axiata"/>
    <x v="16"/>
    <s v="Europe"/>
    <s v="Sweden"/>
    <s v="Ramla's"/>
    <s v="No inmail sent"/>
    <x v="1"/>
    <m/>
    <m/>
    <m/>
    <m/>
    <m/>
    <m/>
    <m/>
    <m/>
    <m/>
    <m/>
    <m/>
    <s v="invite sent from fatma's account"/>
  </r>
  <r>
    <n v="9001"/>
    <d v="2021-06-09T00:00:00"/>
    <n v="6"/>
    <x v="3"/>
    <s v="Nick Ratcliffe"/>
    <s v="Customer Experience Director"/>
    <s v="Volkswagen"/>
    <x v="8"/>
    <s v="Europe"/>
    <s v="United Kingdom"/>
    <s v="Personal"/>
    <s v="No inmail sent"/>
    <x v="1"/>
    <m/>
    <m/>
    <m/>
    <m/>
    <m/>
    <m/>
    <m/>
    <m/>
    <m/>
    <m/>
    <m/>
    <s v="invite sent from fatma's account"/>
  </r>
  <r>
    <n v="9002"/>
    <d v="2021-06-09T00:00:00"/>
    <n v="6"/>
    <x v="3"/>
    <s v="Krishna Venkatraman"/>
    <s v="Chief Data Science Officer"/>
    <s v="Mission Lane"/>
    <x v="10"/>
    <s v="America"/>
    <s v="California"/>
    <s v="Ramla's"/>
    <s v="No inmail sent"/>
    <x v="1"/>
    <m/>
    <m/>
    <m/>
    <m/>
    <m/>
    <m/>
    <m/>
    <m/>
    <m/>
    <m/>
    <m/>
    <m/>
  </r>
  <r>
    <n v="9003"/>
    <d v="2021-06-09T00:00:00"/>
    <n v="6"/>
    <x v="3"/>
    <s v="Jonathan Haywood"/>
    <s v="Interim Director : Customer &amp; Digital Operating Model"/>
    <s v="Holland &amp; Barrett"/>
    <x v="0"/>
    <s v="Europe"/>
    <s v="United Kingdom"/>
    <s v="Ramla's"/>
    <s v="No inmail sent"/>
    <x v="0"/>
    <d v="2021-06-10T00:00:00"/>
    <m/>
    <m/>
    <m/>
    <m/>
    <s v="Neutral"/>
    <d v="2021-06-10T00:00:00"/>
    <m/>
    <m/>
    <m/>
    <m/>
    <s v="don't have a need now but they are open to explore"/>
  </r>
  <r>
    <n v="9004"/>
    <d v="2021-06-09T00:00:00"/>
    <n v="6"/>
    <x v="3"/>
    <s v="Henry Kim"/>
    <s v="Director, Marketing Analytics"/>
    <s v="Freedom Financial Network"/>
    <x v="10"/>
    <s v="America"/>
    <s v="California"/>
    <s v="Ramla's"/>
    <s v="No inmail sent"/>
    <x v="0"/>
    <d v="2021-06-10T00:00:00"/>
    <d v="2022-02-21T00:00:00"/>
    <m/>
    <m/>
    <m/>
    <m/>
    <m/>
    <m/>
    <m/>
    <m/>
    <m/>
    <m/>
  </r>
  <r>
    <n v="9005"/>
    <d v="2021-06-09T00:00:00"/>
    <n v="6"/>
    <x v="3"/>
    <s v="Mohamad Hameed"/>
    <s v="Director, Analytics"/>
    <s v="Campbell Ewald"/>
    <x v="1"/>
    <s v="America"/>
    <s v="California"/>
    <s v="Personal"/>
    <s v="No inmail sent"/>
    <x v="0"/>
    <d v="2021-06-14T00:00:00"/>
    <d v="2021-09-20T00:00:00"/>
    <m/>
    <m/>
    <m/>
    <m/>
    <m/>
    <m/>
    <m/>
    <m/>
    <m/>
    <s v="invite sent from fatma's account"/>
  </r>
  <r>
    <n v="9006"/>
    <d v="2021-06-09T00:00:00"/>
    <n v="6"/>
    <x v="0"/>
    <s v="Lee Gray"/>
    <s v="Head of Modelling, Acquisition and Prevention"/>
    <s v="The Very Group"/>
    <x v="1"/>
    <s v="Europe"/>
    <s v="United Kingdom"/>
    <s v="Ramla's"/>
    <s v="No inmail sent"/>
    <x v="0"/>
    <m/>
    <m/>
    <m/>
    <m/>
    <m/>
    <m/>
    <m/>
    <m/>
    <m/>
    <m/>
    <m/>
    <m/>
  </r>
  <r>
    <n v="9007"/>
    <d v="2021-06-09T00:00:00"/>
    <n v="6"/>
    <x v="0"/>
    <s v="Eric Dickinson"/>
    <s v="Director - Business Analytics &amp; Insights"/>
    <s v="Pfizer"/>
    <x v="6"/>
    <s v="America"/>
    <s v="Pennsylvania"/>
    <s v="Ramla's"/>
    <s v="No inmail sent"/>
    <x v="1"/>
    <m/>
    <m/>
    <m/>
    <m/>
    <m/>
    <m/>
    <m/>
    <m/>
    <m/>
    <m/>
    <m/>
    <m/>
  </r>
  <r>
    <n v="9008"/>
    <d v="2021-06-09T00:00:00"/>
    <n v="6"/>
    <x v="0"/>
    <s v="Nathan Cheng"/>
    <s v="Director, Strategic Insights &amp; Analytics"/>
    <s v="Relypsa"/>
    <x v="6"/>
    <s v="America"/>
    <s v="California"/>
    <s v="Ramla's"/>
    <s v="No inmail sent"/>
    <x v="1"/>
    <m/>
    <m/>
    <m/>
    <m/>
    <m/>
    <m/>
    <m/>
    <m/>
    <m/>
    <m/>
    <m/>
    <m/>
  </r>
  <r>
    <n v="9009"/>
    <d v="2021-06-09T00:00:00"/>
    <n v="6"/>
    <x v="0"/>
    <s v="Joe Zheng"/>
    <s v="Senior Manager, Strategy &amp; Consulting"/>
    <s v="Pfizer"/>
    <x v="6"/>
    <s v="America"/>
    <s v="New York"/>
    <s v="Ramla's"/>
    <s v="No inmail sent"/>
    <x v="1"/>
    <m/>
    <m/>
    <m/>
    <m/>
    <m/>
    <m/>
    <m/>
    <m/>
    <m/>
    <m/>
    <m/>
    <m/>
  </r>
  <r>
    <n v="9010"/>
    <d v="2021-06-09T00:00:00"/>
    <n v="6"/>
    <x v="0"/>
    <s v="Chris Sepe"/>
    <s v="Executive Director US Insights &amp; Execution"/>
    <s v="Novartis"/>
    <x v="6"/>
    <s v="America"/>
    <s v="New Jersey"/>
    <s v="Ramla's"/>
    <s v="No inmail sent"/>
    <x v="1"/>
    <m/>
    <m/>
    <m/>
    <m/>
    <m/>
    <m/>
    <m/>
    <m/>
    <m/>
    <m/>
    <m/>
    <m/>
  </r>
  <r>
    <n v="9011"/>
    <d v="2021-06-09T00:00:00"/>
    <n v="6"/>
    <x v="0"/>
    <s v="Nicola Green"/>
    <s v="General Manager - Marketing Communications"/>
    <s v="Nissan Motor Corporation"/>
    <x v="8"/>
    <s v="Asia"/>
    <s v="UAE"/>
    <s v="Ramla's"/>
    <s v="No inmail sent"/>
    <x v="1"/>
    <m/>
    <m/>
    <m/>
    <m/>
    <m/>
    <m/>
    <m/>
    <m/>
    <m/>
    <m/>
    <m/>
    <m/>
  </r>
  <r>
    <n v="9012"/>
    <d v="2021-06-09T00:00:00"/>
    <n v="6"/>
    <x v="0"/>
    <s v="Hugh Barnard"/>
    <s v="Commercial Director"/>
    <s v="Jose Cuervo"/>
    <x v="29"/>
    <s v="America"/>
    <s v="Pennsylvania"/>
    <s v="Ramla's"/>
    <s v="No inmail sent"/>
    <x v="1"/>
    <m/>
    <m/>
    <m/>
    <m/>
    <m/>
    <m/>
    <m/>
    <m/>
    <m/>
    <m/>
    <m/>
    <m/>
  </r>
  <r>
    <n v="9013"/>
    <d v="2021-06-09T00:00:00"/>
    <n v="6"/>
    <x v="0"/>
    <s v="Juan Eduardo Lopez Sela"/>
    <s v="Regional Marketing Head South &amp; Central America, Caribbean / Premium+ Marketing Lead Mexico"/>
    <s v="Jose Cuervo"/>
    <x v="29"/>
    <s v="America"/>
    <s v="Mexico"/>
    <s v="Ramla's"/>
    <s v="No inmail sent"/>
    <x v="1"/>
    <m/>
    <m/>
    <m/>
    <m/>
    <m/>
    <m/>
    <m/>
    <m/>
    <m/>
    <m/>
    <m/>
    <m/>
  </r>
  <r>
    <n v="9014"/>
    <d v="2021-06-09T00:00:00"/>
    <n v="6"/>
    <x v="0"/>
    <s v="MANUEL COULOMB"/>
    <s v="MARKETING DIRECTOR"/>
    <s v="Jose Cuervo"/>
    <x v="29"/>
    <s v="America"/>
    <s v="Mexico"/>
    <s v="Ramla's"/>
    <s v="No inmail sent"/>
    <x v="1"/>
    <m/>
    <m/>
    <m/>
    <m/>
    <m/>
    <m/>
    <m/>
    <m/>
    <m/>
    <m/>
    <m/>
    <m/>
  </r>
  <r>
    <n v="9015"/>
    <d v="2021-06-09T00:00:00"/>
    <n v="6"/>
    <x v="0"/>
    <s v="Charbel Abi Ghanem"/>
    <s v="Country Director"/>
    <s v="NISSAN Belux"/>
    <x v="8"/>
    <s v="Europe"/>
    <s v="Belgium"/>
    <s v="Ramla's"/>
    <s v="No inmail sent"/>
    <x v="1"/>
    <m/>
    <m/>
    <m/>
    <m/>
    <m/>
    <m/>
    <m/>
    <m/>
    <m/>
    <m/>
    <m/>
    <m/>
  </r>
  <r>
    <n v="9016"/>
    <d v="2021-06-09T00:00:00"/>
    <n v="6"/>
    <x v="0"/>
    <s v="Ashfaq Mohammed"/>
    <s v="General Manager -Product Marketing &amp; Retail Sales"/>
    <s v="Nissan Motor Corporation"/>
    <x v="8"/>
    <s v="Asia"/>
    <s v="UAE"/>
    <s v="Ramla's"/>
    <s v="No inmail sent"/>
    <x v="1"/>
    <m/>
    <m/>
    <m/>
    <m/>
    <m/>
    <m/>
    <m/>
    <m/>
    <m/>
    <m/>
    <m/>
    <m/>
  </r>
  <r>
    <n v="9017"/>
    <d v="2021-12-03T00:00:00"/>
    <m/>
    <x v="2"/>
    <s v="Susan Crnkovic Jones"/>
    <s v="Founder &amp; Director"/>
    <s v="Susan C Jones Consulting"/>
    <x v="2"/>
    <s v="Australia"/>
    <s v="Autralia"/>
    <s v="Ramla's"/>
    <s v="No inmail sent"/>
    <x v="1"/>
    <m/>
    <m/>
    <m/>
    <m/>
    <m/>
    <m/>
    <m/>
    <m/>
    <m/>
    <m/>
    <m/>
    <m/>
  </r>
  <r>
    <n v="9018"/>
    <d v="2021-06-09T00:00:00"/>
    <n v="6"/>
    <x v="0"/>
    <s v="Claudia Meyer"/>
    <s v="Director Marketing"/>
    <s v="Nissan Switzerland"/>
    <x v="8"/>
    <s v="Europe"/>
    <s v="Switzerland"/>
    <s v="Personal"/>
    <s v="No inmail sent"/>
    <x v="1"/>
    <m/>
    <m/>
    <m/>
    <m/>
    <m/>
    <m/>
    <m/>
    <m/>
    <m/>
    <m/>
    <m/>
    <m/>
  </r>
  <r>
    <n v="9019"/>
    <d v="2021-06-10T00:00:00"/>
    <n v="6"/>
    <x v="3"/>
    <s v="Gerald Halloran"/>
    <s v="Senior Media Strategist"/>
    <s v="Harmelin Media"/>
    <x v="1"/>
    <s v="America"/>
    <s v="Pennsylvania"/>
    <s v="Personal"/>
    <s v="No inmail sent"/>
    <x v="1"/>
    <m/>
    <m/>
    <m/>
    <m/>
    <m/>
    <m/>
    <m/>
    <m/>
    <m/>
    <m/>
    <m/>
    <s v="invite sent from fatma's account"/>
  </r>
  <r>
    <n v="9020"/>
    <d v="2021-06-10T00:00:00"/>
    <n v="6"/>
    <x v="3"/>
    <s v="Tiffany Tong"/>
    <s v="Media Manager"/>
    <s v="GroupM"/>
    <x v="1"/>
    <s v="America"/>
    <s v="New York"/>
    <s v="Personal"/>
    <s v="No inmail sent"/>
    <x v="1"/>
    <m/>
    <m/>
    <m/>
    <m/>
    <m/>
    <m/>
    <m/>
    <m/>
    <m/>
    <m/>
    <m/>
    <s v="invite sent from fatma's account"/>
  </r>
  <r>
    <n v="9021"/>
    <d v="2021-06-10T00:00:00"/>
    <n v="6"/>
    <x v="3"/>
    <s v="Crystal T."/>
    <s v="Senior Marketing Analyst"/>
    <s v="Purple"/>
    <x v="0"/>
    <s v="America"/>
    <s v="Utah"/>
    <s v="Personal"/>
    <s v="No inmail sent"/>
    <x v="1"/>
    <m/>
    <m/>
    <m/>
    <m/>
    <m/>
    <m/>
    <m/>
    <m/>
    <m/>
    <m/>
    <m/>
    <s v="invite sent from fatma's account"/>
  </r>
  <r>
    <n v="9022"/>
    <d v="2021-06-10T00:00:00"/>
    <n v="6"/>
    <x v="3"/>
    <s v="Ghanasham Apte"/>
    <s v="Senior Data Science Manager"/>
    <s v="BT"/>
    <x v="16"/>
    <s v="Europe"/>
    <s v="United Kingdom"/>
    <s v="Personal"/>
    <s v="No inmail sent"/>
    <x v="1"/>
    <m/>
    <m/>
    <m/>
    <m/>
    <m/>
    <m/>
    <m/>
    <m/>
    <m/>
    <m/>
    <m/>
    <s v="invite sent from fatma's account"/>
  </r>
  <r>
    <n v="9023"/>
    <d v="2021-06-10T00:00:00"/>
    <n v="6"/>
    <x v="3"/>
    <s v="Mark Buckley"/>
    <s v="Senior Manager, Marketing &amp; Commercial Development International"/>
    <s v="PROCEPT BioRobotics"/>
    <x v="13"/>
    <s v="Europe"/>
    <s v="United Kingdom"/>
    <s v="Personal"/>
    <s v="No inmail sent"/>
    <x v="1"/>
    <m/>
    <m/>
    <m/>
    <m/>
    <m/>
    <m/>
    <m/>
    <m/>
    <m/>
    <m/>
    <m/>
    <s v="invite sent from fatma's account"/>
  </r>
  <r>
    <n v="9024"/>
    <d v="2021-06-10T00:00:00"/>
    <n v="6"/>
    <x v="3"/>
    <s v="Lisa Mogami"/>
    <s v="Manager, Customer Insights"/>
    <s v="Harry's"/>
    <x v="0"/>
    <s v="America"/>
    <s v="New York"/>
    <s v="Personal"/>
    <s v="No inmail sent"/>
    <x v="1"/>
    <m/>
    <m/>
    <m/>
    <m/>
    <m/>
    <m/>
    <m/>
    <m/>
    <m/>
    <m/>
    <m/>
    <s v="invite sent from fatma's account"/>
  </r>
  <r>
    <n v="9025"/>
    <d v="2021-06-10T00:00:00"/>
    <n v="6"/>
    <x v="3"/>
    <s v="Xavier Mafe"/>
    <s v="Marketing Analytics Manager"/>
    <s v="MURAL"/>
    <x v="18"/>
    <s v="America"/>
    <s v="Georgia"/>
    <s v="Personal"/>
    <s v="No inmail sent"/>
    <x v="1"/>
    <m/>
    <m/>
    <m/>
    <m/>
    <m/>
    <m/>
    <m/>
    <m/>
    <m/>
    <m/>
    <m/>
    <s v="invite sent from fatma's account"/>
  </r>
  <r>
    <n v="9026"/>
    <d v="2021-06-10T00:00:00"/>
    <n v="6"/>
    <x v="3"/>
    <s v="Selina G."/>
    <s v="Senior Analyst, Marketing Science"/>
    <s v="Annalect "/>
    <x v="1"/>
    <s v="America"/>
    <s v="Illinois"/>
    <s v="Personal"/>
    <s v="No inmail sent"/>
    <x v="1"/>
    <m/>
    <m/>
    <m/>
    <m/>
    <m/>
    <m/>
    <m/>
    <m/>
    <m/>
    <m/>
    <m/>
    <s v="invite sent from fatma's account"/>
  </r>
  <r>
    <n v="9027"/>
    <d v="2021-06-10T00:00:00"/>
    <n v="6"/>
    <x v="3"/>
    <s v="Sunandha Sridhar"/>
    <s v="Sr. Growth Marketing Manager"/>
    <s v="Shopify"/>
    <x v="4"/>
    <s v="America"/>
    <s v="Canada "/>
    <s v="Personal"/>
    <s v="No inmail sent"/>
    <x v="1"/>
    <m/>
    <m/>
    <m/>
    <m/>
    <m/>
    <m/>
    <m/>
    <m/>
    <m/>
    <m/>
    <m/>
    <s v="invite sent from fatma's account"/>
  </r>
  <r>
    <n v="9028"/>
    <d v="2021-06-10T00:00:00"/>
    <n v="6"/>
    <x v="3"/>
    <s v="Dyuti Ghatak"/>
    <s v="Assistant Manager - Centre of Excellence - Analytics &amp; Insights"/>
    <s v="Publicis Media"/>
    <x v="1"/>
    <s v="Europe"/>
    <s v="Denmark"/>
    <s v="Personal"/>
    <s v="No inmail sent"/>
    <x v="0"/>
    <d v="2021-11-08T00:00:00"/>
    <d v="2021-11-24T00:00:00"/>
    <m/>
    <m/>
    <m/>
    <m/>
    <m/>
    <m/>
    <m/>
    <m/>
    <m/>
    <s v="invite sent from fatma's account"/>
  </r>
  <r>
    <n v="9029"/>
    <d v="2021-06-10T00:00:00"/>
    <n v="6"/>
    <x v="2"/>
    <s v="Mel Heckman"/>
    <s v="Director Of Information Technology"/>
    <s v="American Outdoor Brands Inc."/>
    <x v="3"/>
    <s v="America"/>
    <s v="Illinois"/>
    <s v="Ramla's"/>
    <s v="No inmail sent"/>
    <x v="0"/>
    <d v="2021-07-09T00:00:00"/>
    <d v="2021-09-24T00:00:00"/>
    <m/>
    <m/>
    <m/>
    <m/>
    <m/>
    <m/>
    <m/>
    <m/>
    <m/>
    <m/>
  </r>
  <r>
    <n v="9030"/>
    <d v="2021-06-10T00:00:00"/>
    <n v="6"/>
    <x v="2"/>
    <s v="Jennifer Jackson"/>
    <s v="Vice President Global Marketing"/>
    <s v="NARS Cosmetics"/>
    <x v="3"/>
    <s v="America"/>
    <s v="New York"/>
    <s v="Personal"/>
    <s v="No inmail sent"/>
    <x v="1"/>
    <m/>
    <m/>
    <m/>
    <m/>
    <m/>
    <m/>
    <m/>
    <m/>
    <m/>
    <m/>
    <m/>
    <m/>
  </r>
  <r>
    <n v="9031"/>
    <d v="2021-06-10T00:00:00"/>
    <n v="6"/>
    <x v="2"/>
    <s v="Oskar Chabrowski"/>
    <s v="Vice President Global Marketing"/>
    <s v="MAC Cosmetics"/>
    <x v="3"/>
    <s v="America"/>
    <s v="New York"/>
    <s v="Personal"/>
    <s v="No inmail sent"/>
    <x v="1"/>
    <m/>
    <m/>
    <m/>
    <m/>
    <m/>
    <m/>
    <m/>
    <m/>
    <m/>
    <m/>
    <m/>
    <m/>
  </r>
  <r>
    <n v="9032"/>
    <d v="2021-06-10T00:00:00"/>
    <n v="6"/>
    <x v="2"/>
    <s v="Ayana Dabney"/>
    <s v="Vice President, Global Marketing and Brand Partnerships"/>
    <s v="NYX Professional Makeup"/>
    <x v="3"/>
    <s v="America"/>
    <s v="California"/>
    <s v="Personal"/>
    <s v="No inmail sent"/>
    <x v="1"/>
    <m/>
    <m/>
    <m/>
    <m/>
    <m/>
    <m/>
    <m/>
    <m/>
    <m/>
    <m/>
    <m/>
    <m/>
  </r>
  <r>
    <n v="9033"/>
    <d v="2021-06-10T00:00:00"/>
    <n v="6"/>
    <x v="2"/>
    <s v="Rob Kelley"/>
    <s v="Vice President of Global Marketing"/>
    <s v="G-Form"/>
    <x v="3"/>
    <s v="America"/>
    <s v="Rhode Island"/>
    <s v="Personal"/>
    <s v="No inmail sent"/>
    <x v="1"/>
    <m/>
    <m/>
    <m/>
    <m/>
    <m/>
    <m/>
    <m/>
    <m/>
    <m/>
    <m/>
    <m/>
    <m/>
  </r>
  <r>
    <n v="9034"/>
    <d v="2021-06-10T00:00:00"/>
    <n v="6"/>
    <x v="2"/>
    <s v="Joel Rabinowitz"/>
    <s v="Senior Associate Brand Manager"/>
    <s v="SC Johnson"/>
    <x v="3"/>
    <s v="America"/>
    <s v="Illinois"/>
    <s v="Ramla's"/>
    <s v="No inmail sent"/>
    <x v="1"/>
    <m/>
    <m/>
    <m/>
    <m/>
    <m/>
    <m/>
    <m/>
    <m/>
    <m/>
    <m/>
    <m/>
    <m/>
  </r>
  <r>
    <n v="9035"/>
    <d v="2021-07-01T00:00:00"/>
    <n v="7"/>
    <x v="2"/>
    <s v="Matthew Butts"/>
    <s v="EMEA Lead, Ad Measurement"/>
    <s v="Spotify"/>
    <x v="12"/>
    <s v="Europe"/>
    <s v="London"/>
    <s v="Ramla's"/>
    <s v="No inmail sent"/>
    <x v="1"/>
    <m/>
    <d v="2021-07-29T00:00:00"/>
    <m/>
    <m/>
    <m/>
    <m/>
    <m/>
    <m/>
    <m/>
    <m/>
    <m/>
    <m/>
  </r>
  <r>
    <n v="9036"/>
    <d v="2021-06-10T00:00:00"/>
    <n v="6"/>
    <x v="2"/>
    <s v="Valentine Tuyishime, PDEng"/>
    <s v="Data &amp; Analytics Manager"/>
    <s v="Unilever"/>
    <x v="3"/>
    <s v="Europe"/>
    <s v="Netherlands"/>
    <s v="Ramla's"/>
    <s v="No inmail sent"/>
    <x v="0"/>
    <d v="2021-07-09T00:00:00"/>
    <m/>
    <m/>
    <m/>
    <m/>
    <s v="Negative"/>
    <m/>
    <m/>
    <m/>
    <m/>
    <m/>
    <s v="Not involved with MMM "/>
  </r>
  <r>
    <n v="9037"/>
    <d v="2021-06-10T00:00:00"/>
    <n v="6"/>
    <x v="2"/>
    <s v="Daniel T. McFadden"/>
    <s v="Brand Manager"/>
    <s v="General Mills"/>
    <x v="3"/>
    <s v="America"/>
    <s v="Minnesota"/>
    <s v="Ramla's"/>
    <s v="No inmail sent"/>
    <x v="1"/>
    <m/>
    <m/>
    <m/>
    <m/>
    <m/>
    <m/>
    <m/>
    <m/>
    <m/>
    <m/>
    <m/>
    <m/>
  </r>
  <r>
    <n v="9038"/>
    <d v="2021-06-10T00:00:00"/>
    <n v="6"/>
    <x v="2"/>
    <s v="Tim Mantel"/>
    <s v="CMI &amp; Business Analyst NL Market"/>
    <s v="Mars"/>
    <x v="3"/>
    <s v="Europe"/>
    <s v="Netherlands"/>
    <s v="Ramla's"/>
    <s v="No inmail sent"/>
    <x v="1"/>
    <m/>
    <m/>
    <m/>
    <m/>
    <m/>
    <m/>
    <m/>
    <m/>
    <m/>
    <m/>
    <m/>
    <m/>
  </r>
  <r>
    <n v="9039"/>
    <d v="2021-06-10T00:00:00"/>
    <n v="6"/>
    <x v="2"/>
    <s v="Caitlin Holmes"/>
    <s v="Senior Analyst, Revenue Growth Management"/>
    <s v="The J.M. Smucker Co."/>
    <x v="3"/>
    <s v="America"/>
    <s v="Cleveland"/>
    <s v="Ramla's"/>
    <s v="No inmail sent"/>
    <x v="1"/>
    <m/>
    <m/>
    <m/>
    <m/>
    <m/>
    <m/>
    <m/>
    <m/>
    <m/>
    <m/>
    <m/>
    <m/>
  </r>
  <r>
    <n v="9040"/>
    <d v="2021-06-10T00:00:00"/>
    <n v="6"/>
    <x v="2"/>
    <s v="Nalesh Chandra"/>
    <s v="Chief Marketing Officer"/>
    <s v="Tabu Ohana"/>
    <x v="3"/>
    <s v="America"/>
    <s v="California"/>
    <s v="Ramla's"/>
    <s v="No inmail sent"/>
    <x v="1"/>
    <m/>
    <m/>
    <m/>
    <m/>
    <m/>
    <m/>
    <m/>
    <m/>
    <m/>
    <m/>
    <m/>
    <m/>
  </r>
  <r>
    <n v="9041"/>
    <d v="2021-06-14T00:00:00"/>
    <n v="6"/>
    <x v="3"/>
    <s v="Saboohi Elahi"/>
    <s v="Head of Global Media Advertising"/>
    <s v="Qatar Airways"/>
    <x v="11"/>
    <s v="Europe"/>
    <s v="United Kingdom"/>
    <s v="Ramla's"/>
    <s v="No inmail sent"/>
    <x v="1"/>
    <m/>
    <m/>
    <m/>
    <m/>
    <m/>
    <m/>
    <m/>
    <m/>
    <m/>
    <m/>
    <m/>
    <m/>
  </r>
  <r>
    <n v="9042"/>
    <d v="2021-06-14T00:00:00"/>
    <n v="6"/>
    <x v="3"/>
    <s v="Dipti Paranjape"/>
    <s v="Director, Global Business Insights and Analytics"/>
    <s v="McDonald's"/>
    <x v="0"/>
    <s v="America"/>
    <s v="United States"/>
    <s v="Ramla's"/>
    <s v="No inmail sent"/>
    <x v="1"/>
    <m/>
    <m/>
    <m/>
    <m/>
    <m/>
    <m/>
    <m/>
    <m/>
    <m/>
    <m/>
    <m/>
    <m/>
  </r>
  <r>
    <n v="9043"/>
    <d v="2021-06-14T00:00:00"/>
    <n v="6"/>
    <x v="3"/>
    <s v="Robert P"/>
    <s v="Marketing Insights &amp; Analytics"/>
    <s v="IPG"/>
    <x v="1"/>
    <s v="America"/>
    <s v="United States"/>
    <s v="Ramla's"/>
    <s v="No inmail sent"/>
    <x v="1"/>
    <m/>
    <m/>
    <m/>
    <m/>
    <m/>
    <m/>
    <m/>
    <m/>
    <m/>
    <m/>
    <m/>
    <m/>
  </r>
  <r>
    <n v="9044"/>
    <d v="2021-06-14T00:00:00"/>
    <n v="6"/>
    <x v="3"/>
    <s v="Paul Debruyne"/>
    <s v="Global Digital Analytics &amp; Insights Manager"/>
    <s v="Upfield"/>
    <x v="3"/>
    <s v="Europe"/>
    <s v="Netherlands"/>
    <s v="Ramla's"/>
    <s v="No inmail sent"/>
    <x v="1"/>
    <m/>
    <m/>
    <m/>
    <m/>
    <m/>
    <m/>
    <m/>
    <m/>
    <m/>
    <m/>
    <m/>
    <m/>
  </r>
  <r>
    <n v="9045"/>
    <d v="2021-06-14T00:00:00"/>
    <n v="6"/>
    <x v="3"/>
    <s v="Alexander Lawrence"/>
    <s v="Engagement Partner"/>
    <s v="Growthink"/>
    <x v="2"/>
    <s v="America"/>
    <s v="United States"/>
    <s v="Ramla's"/>
    <s v="No inmail sent"/>
    <x v="1"/>
    <m/>
    <m/>
    <m/>
    <m/>
    <m/>
    <m/>
    <m/>
    <m/>
    <m/>
    <m/>
    <m/>
    <m/>
  </r>
  <r>
    <n v="9046"/>
    <d v="2021-06-14T00:00:00"/>
    <n v="6"/>
    <x v="3"/>
    <s v="François Kamaie"/>
    <s v="Team Lead Campaign Management"/>
    <s v="Performics"/>
    <x v="5"/>
    <s v="Europe"/>
    <s v="France"/>
    <s v="Ramla's"/>
    <s v="No inmail sent"/>
    <x v="1"/>
    <m/>
    <m/>
    <m/>
    <m/>
    <m/>
    <m/>
    <m/>
    <m/>
    <m/>
    <m/>
    <m/>
    <m/>
  </r>
  <r>
    <n v="9047"/>
    <d v="2021-06-14T00:00:00"/>
    <n v="6"/>
    <x v="3"/>
    <s v="Sagar Chadderwala"/>
    <s v="Marketing Intelligence Manager"/>
    <s v="Annalect"/>
    <x v="1"/>
    <s v="America"/>
    <s v="United States"/>
    <s v="Ramla's"/>
    <s v="No inmail sent"/>
    <x v="0"/>
    <d v="2021-09-20T00:00:00"/>
    <d v="2022-01-25T00:00:00"/>
    <m/>
    <m/>
    <m/>
    <m/>
    <m/>
    <m/>
    <m/>
    <m/>
    <m/>
    <m/>
  </r>
  <r>
    <n v="9048"/>
    <d v="2021-06-14T00:00:00"/>
    <n v="6"/>
    <x v="3"/>
    <s v="Dimosthenis Kostopoulos"/>
    <s v="Senior Vice President"/>
    <s v="BLEND360"/>
    <x v="1"/>
    <s v="America"/>
    <s v="United States"/>
    <s v="Ramla's"/>
    <s v="No inmail sent"/>
    <x v="2"/>
    <m/>
    <m/>
    <m/>
    <m/>
    <m/>
    <m/>
    <m/>
    <m/>
    <m/>
    <m/>
    <m/>
    <m/>
  </r>
  <r>
    <n v="9049"/>
    <d v="2021-06-14T00:00:00"/>
    <n v="6"/>
    <x v="3"/>
    <s v="Arthur Anglade"/>
    <s v="Advertising Research Lead"/>
    <s v="Google"/>
    <x v="4"/>
    <s v="America"/>
    <s v="United States"/>
    <s v="Ramla's"/>
    <s v="No inmail sent"/>
    <x v="0"/>
    <d v="2021-11-23T00:00:00"/>
    <m/>
    <m/>
    <m/>
    <m/>
    <m/>
    <m/>
    <m/>
    <m/>
    <m/>
    <m/>
    <s v="AAA 2021"/>
  </r>
  <r>
    <n v="9050"/>
    <d v="2021-06-14T00:00:00"/>
    <n v="6"/>
    <x v="3"/>
    <s v="Anny Huizi Wangyu"/>
    <s v="Media Investment Analytics"/>
    <s v="Elsy"/>
    <x v="1"/>
    <s v="America"/>
    <s v="United States"/>
    <s v="Ramla's"/>
    <s v="No inmail sent"/>
    <x v="0"/>
    <d v="2021-07-01T00:00:00"/>
    <d v="2021-10-27T00:00:00"/>
    <m/>
    <m/>
    <m/>
    <s v="Neutral"/>
    <m/>
    <m/>
    <m/>
    <m/>
    <m/>
    <m/>
  </r>
  <r>
    <n v="9051"/>
    <d v="2021-06-14T00:00:00"/>
    <n v="6"/>
    <x v="3"/>
    <s v="Kyle Ryder"/>
    <s v="Manager, Commercial Analytics"/>
    <s v="TRINITY"/>
    <x v="2"/>
    <s v="America"/>
    <s v="United States"/>
    <s v="Ramla's"/>
    <s v="No inmail sent"/>
    <x v="0"/>
    <d v="2021-07-01T00:00:00"/>
    <d v="2022-01-28T00:00:00"/>
    <m/>
    <m/>
    <n v="258"/>
    <m/>
    <m/>
    <m/>
    <m/>
    <m/>
    <m/>
    <m/>
  </r>
  <r>
    <n v="9052"/>
    <d v="2021-12-03T00:00:00"/>
    <m/>
    <x v="2"/>
    <s v="Satish Medakkar"/>
    <s v="Vice President, Data &amp; Analytics "/>
    <s v="Mars"/>
    <x v="3"/>
    <s v="America"/>
    <s v="California"/>
    <s v="Ramla's"/>
    <s v="No inmail sent"/>
    <x v="1"/>
    <m/>
    <m/>
    <m/>
    <m/>
    <m/>
    <m/>
    <m/>
    <m/>
    <m/>
    <m/>
    <m/>
    <m/>
  </r>
  <r>
    <n v="9053"/>
    <d v="2021-06-15T00:00:00"/>
    <n v="6"/>
    <x v="0"/>
    <s v="Jim Waters"/>
    <s v="Senior Director, Marketing"/>
    <s v="PepsiCo"/>
    <x v="3"/>
    <s v="America"/>
    <s v="New York"/>
    <s v="Ramla's"/>
    <s v="No inmail sent"/>
    <x v="1"/>
    <m/>
    <m/>
    <m/>
    <m/>
    <m/>
    <m/>
    <m/>
    <m/>
    <m/>
    <m/>
    <m/>
    <m/>
  </r>
  <r>
    <n v="9054"/>
    <d v="2021-06-15T00:00:00"/>
    <n v="6"/>
    <x v="0"/>
    <s v="Mark Osmers"/>
    <s v="Sr. Director of New Vehicle Marketing"/>
    <s v="AutoNation"/>
    <x v="8"/>
    <s v="America"/>
    <s v="Florida"/>
    <s v="Ramla's"/>
    <s v="No inmail sent"/>
    <x v="1"/>
    <m/>
    <m/>
    <m/>
    <m/>
    <m/>
    <m/>
    <m/>
    <m/>
    <m/>
    <m/>
    <m/>
    <m/>
  </r>
  <r>
    <n v="9055"/>
    <d v="2021-06-15T00:00:00"/>
    <n v="6"/>
    <x v="0"/>
    <s v="Alka Pardhanani"/>
    <s v="Marketing Director"/>
    <s v="Abbott Nutrition International"/>
    <x v="13"/>
    <s v="Asia"/>
    <s v="Singapore"/>
    <s v="Ramla's"/>
    <s v="No inmail sent"/>
    <x v="1"/>
    <m/>
    <m/>
    <m/>
    <m/>
    <m/>
    <m/>
    <m/>
    <m/>
    <m/>
    <m/>
    <m/>
    <m/>
  </r>
  <r>
    <n v="9056"/>
    <d v="2021-06-15T00:00:00"/>
    <n v="6"/>
    <x v="0"/>
    <s v="Christopher Saldanha"/>
    <s v="Director - Global Media Agency Performance"/>
    <s v="Ooredoo Group"/>
    <x v="16"/>
    <s v="Asia"/>
    <s v="Qatar"/>
    <s v="Ramla's"/>
    <s v="No inmail sent"/>
    <x v="1"/>
    <m/>
    <m/>
    <m/>
    <m/>
    <m/>
    <m/>
    <m/>
    <m/>
    <m/>
    <m/>
    <m/>
    <m/>
  </r>
  <r>
    <n v="9057"/>
    <d v="2021-06-15T00:00:00"/>
    <n v="6"/>
    <x v="0"/>
    <s v="CHARLES SAAD"/>
    <s v="Media Director"/>
    <s v="UM Worldwide"/>
    <x v="1"/>
    <s v="Asia"/>
    <s v="Qatar"/>
    <s v="Ramla's"/>
    <s v="No inmail sent"/>
    <x v="1"/>
    <m/>
    <m/>
    <m/>
    <m/>
    <m/>
    <m/>
    <m/>
    <m/>
    <m/>
    <m/>
    <m/>
    <m/>
  </r>
  <r>
    <n v="9058"/>
    <d v="2021-06-15T00:00:00"/>
    <n v="6"/>
    <x v="0"/>
    <s v="Seda MAmericakhanyan"/>
    <s v="Media Director"/>
    <s v="Sharm Holding (OMD Armenia)"/>
    <x v="1"/>
    <s v="Asia"/>
    <s v="Armenia"/>
    <s v="Ramla's"/>
    <s v="No inmail sent"/>
    <x v="1"/>
    <m/>
    <m/>
    <m/>
    <m/>
    <m/>
    <m/>
    <m/>
    <m/>
    <m/>
    <m/>
    <m/>
    <m/>
  </r>
  <r>
    <n v="9059"/>
    <d v="2021-06-15T00:00:00"/>
    <n v="6"/>
    <x v="0"/>
    <s v="Adriana Ghobril"/>
    <s v="Head Patient Centricity &amp; Insights"/>
    <s v="Sanofi"/>
    <x v="6"/>
    <s v="America"/>
    <s v="Brazil"/>
    <s v="Ramla's"/>
    <s v="No inmail sent"/>
    <x v="0"/>
    <d v="2021-06-15T00:00:00"/>
    <m/>
    <m/>
    <m/>
    <n v="274"/>
    <m/>
    <m/>
    <m/>
    <m/>
    <m/>
    <m/>
    <m/>
  </r>
  <r>
    <n v="9060"/>
    <d v="2021-06-15T00:00:00"/>
    <n v="6"/>
    <x v="0"/>
    <s v="Barret Van Allen"/>
    <s v="Marketing Director - Marketing Performance and Go To Market"/>
    <s v="CIBC"/>
    <x v="10"/>
    <s v="America"/>
    <s v="Toronto"/>
    <s v="Ramla's"/>
    <s v="No inmail sent"/>
    <x v="0"/>
    <d v="2021-10-04T00:00:00"/>
    <m/>
    <m/>
    <m/>
    <m/>
    <m/>
    <m/>
    <m/>
    <m/>
    <m/>
    <m/>
    <m/>
  </r>
  <r>
    <n v="9061"/>
    <d v="2021-06-15T00:00:00"/>
    <n v="6"/>
    <x v="0"/>
    <s v="Carol Lindell"/>
    <s v="Vice President Marketing"/>
    <s v="Dell Technologies"/>
    <x v="7"/>
    <s v="America"/>
    <s v="Texas"/>
    <s v="Ramla's"/>
    <s v="No inmail sent"/>
    <x v="1"/>
    <m/>
    <m/>
    <m/>
    <m/>
    <m/>
    <m/>
    <m/>
    <m/>
    <m/>
    <m/>
    <m/>
    <m/>
  </r>
  <r>
    <n v="9062"/>
    <d v="2021-06-15T00:00:00"/>
    <n v="6"/>
    <x v="0"/>
    <s v="Nabina Bista"/>
    <s v="VP - Analytic Director"/>
    <s v="U.S. Bank"/>
    <x v="10"/>
    <s v="America"/>
    <s v="Minnesota"/>
    <s v="Ramla's"/>
    <s v="No inmail sent"/>
    <x v="0"/>
    <d v="2021-06-16T00:00:00"/>
    <m/>
    <m/>
    <m/>
    <n v="273"/>
    <m/>
    <m/>
    <m/>
    <m/>
    <m/>
    <m/>
    <m/>
  </r>
  <r>
    <n v="9063"/>
    <d v="2021-06-16T00:00:00"/>
    <n v="6"/>
    <x v="0"/>
    <s v="Tarun Gursahani MS"/>
    <s v="Head of Business Analytics, Agency Prospecting &amp; Retention"/>
    <s v="New York Life Insurance Company"/>
    <x v="10"/>
    <s v="America"/>
    <s v="New York"/>
    <s v="Ramla's"/>
    <s v="No inmail sent"/>
    <x v="1"/>
    <m/>
    <m/>
    <n v="0"/>
    <m/>
    <m/>
    <m/>
    <m/>
    <m/>
    <m/>
    <m/>
    <m/>
    <m/>
  </r>
  <r>
    <n v="9064"/>
    <d v="2021-06-16T00:00:00"/>
    <n v="6"/>
    <x v="0"/>
    <s v="Michael Zhang"/>
    <s v="Global Media Director - Consumer Product Division"/>
    <s v="L'Oréal"/>
    <x v="3"/>
    <s v="Europe"/>
    <s v="France"/>
    <s v="Ramla's"/>
    <s v="No inmail sent"/>
    <x v="1"/>
    <m/>
    <m/>
    <n v="0"/>
    <m/>
    <m/>
    <m/>
    <m/>
    <m/>
    <m/>
    <m/>
    <m/>
    <m/>
  </r>
  <r>
    <n v="9065"/>
    <d v="2021-06-16T00:00:00"/>
    <n v="6"/>
    <x v="0"/>
    <s v="Keith Nowakowski"/>
    <s v="Senior Director, Market Access Insights"/>
    <s v="Abbvie"/>
    <x v="6"/>
    <s v="America"/>
    <s v="Illinois"/>
    <s v="Ramla's"/>
    <s v="No inmail sent"/>
    <x v="1"/>
    <m/>
    <m/>
    <m/>
    <m/>
    <m/>
    <m/>
    <m/>
    <m/>
    <m/>
    <m/>
    <m/>
    <m/>
  </r>
  <r>
    <n v="9066"/>
    <d v="2021-06-16T00:00:00"/>
    <n v="6"/>
    <x v="2"/>
    <s v="Uday Meka"/>
    <s v="Associate Director, Analytics &amp; Planning"/>
    <s v="Abbvie"/>
    <x v="6"/>
    <s v="America"/>
    <s v="Illinois"/>
    <s v="Ramla's"/>
    <s v="No inmail sent"/>
    <x v="0"/>
    <d v="2021-09-08T00:00:00"/>
    <d v="2021-09-15T00:00:00"/>
    <m/>
    <m/>
    <m/>
    <m/>
    <m/>
    <m/>
    <m/>
    <m/>
    <m/>
    <s v="Originally Amal's"/>
  </r>
  <r>
    <n v="9067"/>
    <d v="2021-06-16T00:00:00"/>
    <n v="6"/>
    <x v="0"/>
    <s v="Peter Boyer"/>
    <s v="Managing Vice President, Head of Product, Marketing, and Data Science"/>
    <s v="Capital One"/>
    <x v="10"/>
    <s v="America"/>
    <s v="Washington"/>
    <s v="Ramla's"/>
    <s v="No inmail sent"/>
    <x v="1"/>
    <m/>
    <m/>
    <m/>
    <m/>
    <m/>
    <m/>
    <m/>
    <m/>
    <m/>
    <m/>
    <m/>
    <m/>
  </r>
  <r>
    <n v="9068"/>
    <d v="2021-06-16T00:00:00"/>
    <n v="6"/>
    <x v="0"/>
    <s v="Vivek Priyadarshi"/>
    <s v="Head of Analytics, Insights Division"/>
    <s v="Kantar"/>
    <x v="1"/>
    <s v="Asia"/>
    <s v="Singapore"/>
    <s v="Ramla's"/>
    <s v="No inmail sent"/>
    <x v="0"/>
    <d v="2021-06-17T00:00:00"/>
    <m/>
    <m/>
    <m/>
    <m/>
    <m/>
    <m/>
    <m/>
    <m/>
    <m/>
    <m/>
    <m/>
  </r>
  <r>
    <n v="9069"/>
    <d v="2021-12-03T00:00:00"/>
    <m/>
    <x v="2"/>
    <s v="Nate Litton"/>
    <s v="Vice President, Data &amp; Analytics "/>
    <s v="Toyota North America"/>
    <x v="8"/>
    <s v="America"/>
    <s v="Texas"/>
    <s v="Ramla's"/>
    <s v="No inmail sent"/>
    <x v="0"/>
    <d v="2021-12-07T00:00:00"/>
    <d v="2021-12-07T00:00:00"/>
    <m/>
    <m/>
    <m/>
    <m/>
    <m/>
    <m/>
    <m/>
    <m/>
    <m/>
    <m/>
  </r>
  <r>
    <n v="9070"/>
    <m/>
    <n v="0"/>
    <x v="0"/>
    <s v="Eugene Becker"/>
    <s v="EVP, GM Global Data &amp; Identity"/>
    <s v="Acxiom"/>
    <x v="7"/>
    <s v="America"/>
    <s v="New York"/>
    <s v="Ramla's"/>
    <s v="No inmail sent"/>
    <x v="0"/>
    <d v="2019-10-01T00:00:00"/>
    <d v="2021-07-29T00:00:00"/>
    <m/>
    <n v="2"/>
    <n v="230"/>
    <m/>
    <m/>
    <m/>
    <m/>
    <m/>
    <m/>
    <s v="ICOM May &amp; June 2021"/>
  </r>
  <r>
    <n v="9071"/>
    <m/>
    <n v="0"/>
    <x v="0"/>
    <s v="Chandos Quill"/>
    <s v="Chief Strategy &amp; Development Officer"/>
    <s v="Adstra"/>
    <x v="5"/>
    <m/>
    <m/>
    <s v="Ramla's"/>
    <s v="No inmail sent"/>
    <x v="0"/>
    <d v="2020-12-09T00:00:00"/>
    <m/>
    <m/>
    <m/>
    <m/>
    <s v="Positive_FS"/>
    <m/>
    <m/>
    <m/>
    <m/>
    <m/>
    <s v="ICOM June 2021"/>
  </r>
  <r>
    <n v="9072"/>
    <d v="2021-06-16T00:00:00"/>
    <n v="6"/>
    <x v="0"/>
    <s v="Joseph Behar"/>
    <s v="Head of Media"/>
    <s v="Axa"/>
    <x v="13"/>
    <s v="Europe"/>
    <s v="France"/>
    <s v="Ramla's"/>
    <s v="No inmail sent"/>
    <x v="1"/>
    <m/>
    <m/>
    <m/>
    <m/>
    <m/>
    <m/>
    <m/>
    <m/>
    <m/>
    <m/>
    <m/>
    <s v="ICOM June 2021"/>
  </r>
  <r>
    <n v="9073"/>
    <m/>
    <n v="0"/>
    <x v="2"/>
    <s v="Youmna Borghol"/>
    <s v="Sr. Analytics and Media Manager"/>
    <s v="Amazon"/>
    <x v="7"/>
    <s v="Asia"/>
    <s v="UAE"/>
    <s v="Ramla's"/>
    <s v="No inmail sent"/>
    <x v="0"/>
    <d v="2020-11-12T00:00:00"/>
    <d v="2021-09-08T00:00:00"/>
    <m/>
    <n v="2"/>
    <n v="189"/>
    <m/>
    <m/>
    <m/>
    <m/>
    <m/>
    <m/>
    <s v="ICOM May &amp; June 2021"/>
  </r>
  <r>
    <n v="9074"/>
    <m/>
    <n v="0"/>
    <x v="0"/>
    <s v="Norman Wagner "/>
    <s v="Head of Group Media"/>
    <s v="Deutsche Telekom"/>
    <x v="16"/>
    <s v="Europe"/>
    <s v="Germany"/>
    <s v="Ramla's"/>
    <s v="No inmail sent"/>
    <x v="0"/>
    <d v="2020-10-27T00:00:00"/>
    <d v="2021-07-29T00:00:00"/>
    <m/>
    <n v="2"/>
    <n v="230"/>
    <m/>
    <m/>
    <m/>
    <m/>
    <m/>
    <m/>
    <s v="ICOM May &amp; June 2021"/>
  </r>
  <r>
    <n v="9075"/>
    <m/>
    <n v="0"/>
    <x v="0"/>
    <s v="Julian Garritz "/>
    <s v="Co-founder and General Manager"/>
    <s v="Garritz International"/>
    <x v="1"/>
    <s v="Europe"/>
    <s v="Germany"/>
    <s v="Ramla's"/>
    <s v="No inmail sent"/>
    <x v="0"/>
    <d v="2020-12-09T00:00:00"/>
    <m/>
    <m/>
    <m/>
    <m/>
    <m/>
    <m/>
    <m/>
    <m/>
    <m/>
    <m/>
    <s v="ICOM May &amp; June 2021"/>
  </r>
  <r>
    <n v="9076"/>
    <m/>
    <n v="0"/>
    <x v="0"/>
    <s v="Martin Capella"/>
    <s v="Co-Founder and US Managing Director"/>
    <s v="Garritz International"/>
    <x v="1"/>
    <s v="America"/>
    <s v="New York"/>
    <s v="Ramla's"/>
    <s v="No inmail sent"/>
    <x v="0"/>
    <d v="2020-12-09T00:00:00"/>
    <m/>
    <m/>
    <m/>
    <m/>
    <m/>
    <m/>
    <m/>
    <m/>
    <m/>
    <m/>
    <s v="ICOM June 2021"/>
  </r>
  <r>
    <n v="9077"/>
    <d v="2021-06-16T00:00:00"/>
    <n v="6"/>
    <x v="0"/>
    <s v="Ken Nelson"/>
    <s v="Managing Director"/>
    <s v="Deloitte"/>
    <x v="2"/>
    <s v="America"/>
    <s v="New Jersey"/>
    <s v="Ramla's"/>
    <s v="No inmail sent"/>
    <x v="0"/>
    <d v="2021-06-17T00:00:00"/>
    <m/>
    <m/>
    <m/>
    <n v="272"/>
    <s v="Positive_FS"/>
    <m/>
    <m/>
    <m/>
    <m/>
    <m/>
    <m/>
  </r>
  <r>
    <n v="9078"/>
    <d v="2021-06-16T00:00:00"/>
    <n v="6"/>
    <x v="0"/>
    <s v="Damon Crepin-Burr"/>
    <s v="Founder"/>
    <s v="Happyfication"/>
    <x v="5"/>
    <s v="America"/>
    <s v="New York"/>
    <s v="Ramla's"/>
    <s v="No inmail sent"/>
    <x v="0"/>
    <d v="2021-07-09T00:00:00"/>
    <d v="2021-07-29T00:00:00"/>
    <m/>
    <n v="1"/>
    <n v="230"/>
    <m/>
    <m/>
    <m/>
    <m/>
    <m/>
    <m/>
    <s v="ICOM June 2021"/>
  </r>
  <r>
    <n v="9079"/>
    <d v="2021-06-16T00:00:00"/>
    <n v="6"/>
    <x v="0"/>
    <s v="Hugo Hanselmann"/>
    <s v="Founder &amp; CEO"/>
    <s v="HuHeHa"/>
    <x v="2"/>
    <s v="Europe"/>
    <s v="Belgium"/>
    <s v="Ramla's"/>
    <s v="No inmail sent"/>
    <x v="0"/>
    <d v="2021-06-17T00:00:00"/>
    <m/>
    <m/>
    <m/>
    <n v="272"/>
    <m/>
    <m/>
    <m/>
    <m/>
    <m/>
    <m/>
    <s v="ICOM June 2021"/>
  </r>
  <r>
    <n v="9080"/>
    <d v="2020-10-20T00:00:00"/>
    <n v="10"/>
    <x v="0"/>
    <s v="Sheila Colclasure"/>
    <s v="Global Chief Digital Responsibility and Public Policy Officer"/>
    <s v="Kinesso IPG"/>
    <x v="5"/>
    <s v="America"/>
    <s v="Illinois"/>
    <s v="Ramla's"/>
    <s v="No inmail sent"/>
    <x v="0"/>
    <d v="2020-10-26T00:00:00"/>
    <d v="2021-07-29T00:00:00"/>
    <m/>
    <n v="2"/>
    <n v="230"/>
    <m/>
    <m/>
    <m/>
    <m/>
    <m/>
    <m/>
    <s v="ICOM May &amp; June 2021"/>
  </r>
  <r>
    <n v="9081"/>
    <d v="2021-06-16T00:00:00"/>
    <n v="6"/>
    <x v="0"/>
    <s v="Ekin Ozen"/>
    <s v="Sr. Marketing Technology Manager"/>
    <s v="P&amp;G"/>
    <x v="3"/>
    <s v="Europe"/>
    <s v="United Kingdom"/>
    <s v="Ramla's"/>
    <s v="No inmail sent"/>
    <x v="1"/>
    <m/>
    <m/>
    <m/>
    <m/>
    <m/>
    <m/>
    <m/>
    <m/>
    <m/>
    <m/>
    <m/>
    <s v="ICOM June 2021"/>
  </r>
  <r>
    <n v="9082"/>
    <d v="2021-06-16T00:00:00"/>
    <n v="6"/>
    <x v="2"/>
    <s v="Brian Golbere"/>
    <s v="SVP Technology, TV Solutions"/>
    <s v="Iponweb"/>
    <x v="7"/>
    <s v="America"/>
    <s v="California"/>
    <s v="Ramla's"/>
    <s v="No inmail sent"/>
    <x v="0"/>
    <d v="2019-07-29T00:00:00"/>
    <d v="2021-11-26T00:00:00"/>
    <m/>
    <n v="2"/>
    <n v="110"/>
    <m/>
    <m/>
    <m/>
    <m/>
    <m/>
    <m/>
    <s v="ICOM May &amp; June 2021"/>
  </r>
  <r>
    <n v="9083"/>
    <d v="2021-06-16T00:00:00"/>
    <n v="6"/>
    <x v="0"/>
    <s v="Pedro Caride"/>
    <s v="IT Director, Europe Marketing Technology"/>
    <s v="p&amp;G"/>
    <x v="3"/>
    <s v="Europe"/>
    <s v="Spain"/>
    <s v="Ramla's"/>
    <s v="No inmail sent"/>
    <x v="1"/>
    <m/>
    <m/>
    <m/>
    <m/>
    <m/>
    <m/>
    <m/>
    <m/>
    <m/>
    <m/>
    <m/>
    <s v="ICOM June 2021"/>
  </r>
  <r>
    <n v="9084"/>
    <m/>
    <n v="0"/>
    <x v="1"/>
    <s v="Abby Finnis"/>
    <s v="Sr. Director, Global Marketing Digitization"/>
    <s v="Pepsico"/>
    <x v="3"/>
    <s v="America"/>
    <s v="New York"/>
    <s v="Ramla's"/>
    <s v="No inmail sent"/>
    <x v="0"/>
    <d v="2020-11-13T00:00:00"/>
    <d v="2021-07-29T00:00:00"/>
    <m/>
    <n v="2"/>
    <n v="230"/>
    <m/>
    <m/>
    <m/>
    <m/>
    <m/>
    <m/>
    <s v="ICOM June 2021"/>
  </r>
  <r>
    <n v="9085"/>
    <d v="2021-06-16T00:00:00"/>
    <n v="6"/>
    <x v="0"/>
    <s v="Evgeny Lobachev"/>
    <s v="Data Driven Marketing P&amp;G Europe HQ"/>
    <s v="P&amp;G"/>
    <x v="3"/>
    <s v="Europe"/>
    <s v="Switzerland"/>
    <s v="Ramla's"/>
    <s v="No inmail sent"/>
    <x v="0"/>
    <d v="2021-08-17T00:00:00"/>
    <m/>
    <m/>
    <m/>
    <m/>
    <m/>
    <m/>
    <m/>
    <m/>
    <m/>
    <m/>
    <s v="ICOM June 2021"/>
  </r>
  <r>
    <n v="9086"/>
    <m/>
    <n v="0"/>
    <x v="2"/>
    <s v="Cole Strain"/>
    <s v="Senior Director of Product"/>
    <s v="Samba TV"/>
    <x v="18"/>
    <s v="America"/>
    <s v="California"/>
    <s v="Ramla's"/>
    <s v="No inmail sent"/>
    <x v="0"/>
    <d v="2020-06-11T00:00:00"/>
    <d v="2021-11-26T00:00:00"/>
    <m/>
    <m/>
    <m/>
    <m/>
    <m/>
    <m/>
    <m/>
    <m/>
    <m/>
    <s v="ICOM May &amp; June 2021"/>
  </r>
  <r>
    <n v="9087"/>
    <d v="2021-06-16T00:00:00"/>
    <n v="6"/>
    <x v="0"/>
    <s v="Tiphany Yokas"/>
    <s v="VP Global Brand Strategy and Insights"/>
    <s v="Ricola"/>
    <x v="3"/>
    <s v="Europe"/>
    <s v="Switzerland"/>
    <s v="Ramla's"/>
    <s v="No inmail sent"/>
    <x v="0"/>
    <d v="2021-06-17T00:00:00"/>
    <d v="2021-06-30T00:00:00"/>
    <m/>
    <m/>
    <n v="259"/>
    <s v="Neutral"/>
    <d v="2021-07-01T00:00:00"/>
    <m/>
    <m/>
    <m/>
    <m/>
    <s v="ICOM June 2021"/>
  </r>
  <r>
    <n v="9088"/>
    <m/>
    <n v="0"/>
    <x v="0"/>
    <s v="Elke Cathrall"/>
    <s v="Product Marketing Manager"/>
    <s v="Telmar"/>
    <x v="1"/>
    <s v="Europe"/>
    <s v="Netherlands"/>
    <s v="Ramla's"/>
    <s v="No inmail sent"/>
    <x v="0"/>
    <d v="2020-12-09T00:00:00"/>
    <m/>
    <m/>
    <m/>
    <m/>
    <s v="Positive_FS"/>
    <m/>
    <m/>
    <m/>
    <m/>
    <m/>
    <s v="ICOM June 2021"/>
  </r>
  <r>
    <n v="9089"/>
    <d v="2021-06-16T00:00:00"/>
    <n v="6"/>
    <x v="0"/>
    <s v="Ray Shynn"/>
    <s v="Sr. Associate, Business Development"/>
    <s v="telmar"/>
    <x v="1"/>
    <s v="America"/>
    <s v="New York"/>
    <s v="Ramla's"/>
    <s v="No inmail sent"/>
    <x v="1"/>
    <m/>
    <m/>
    <m/>
    <m/>
    <m/>
    <m/>
    <m/>
    <m/>
    <m/>
    <m/>
    <m/>
    <s v="ICOM June 2021"/>
  </r>
  <r>
    <n v="9090"/>
    <d v="2021-12-03T00:00:00"/>
    <m/>
    <x v="2"/>
    <s v="Maria Macuare"/>
    <s v="Global Chief Data Officer"/>
    <s v="Mondelēz International"/>
    <x v="3"/>
    <s v="America"/>
    <s v="Pennsylvania"/>
    <s v="Ramla's"/>
    <s v="No inmail sent"/>
    <x v="0"/>
    <d v="2021-12-13T00:00:00"/>
    <d v="2021-12-13T00:00:00"/>
    <m/>
    <m/>
    <m/>
    <m/>
    <m/>
    <m/>
    <m/>
    <m/>
    <m/>
    <m/>
  </r>
  <r>
    <n v="9091"/>
    <d v="2021-06-17T00:00:00"/>
    <n v="6"/>
    <x v="0"/>
    <s v="Jeffrey Silverman"/>
    <s v="Director, Data Science &amp; Analytics"/>
    <s v="Samba TV"/>
    <x v="18"/>
    <s v="America"/>
    <s v="California"/>
    <s v="Ramla's"/>
    <s v="No inmail sent"/>
    <x v="0"/>
    <m/>
    <m/>
    <m/>
    <m/>
    <m/>
    <m/>
    <m/>
    <m/>
    <m/>
    <m/>
    <m/>
    <s v="ICOM May &amp; June 2021"/>
  </r>
  <r>
    <n v="9092"/>
    <m/>
    <n v="0"/>
    <x v="0"/>
    <s v="Dr. Sachiko Scheuing"/>
    <s v="European Privacy Officer"/>
    <s v="Acxiom"/>
    <x v="7"/>
    <s v="Europe"/>
    <s v="Belgium"/>
    <s v="Ramla's"/>
    <s v="No inmail sent"/>
    <x v="0"/>
    <d v="2021-06-17T00:00:00"/>
    <d v="2021-06-30T00:00:00"/>
    <m/>
    <m/>
    <m/>
    <s v="Negative"/>
    <d v="2021-06-30T00:00:00"/>
    <m/>
    <m/>
    <m/>
    <m/>
    <s v="ICOM May 2021"/>
  </r>
  <r>
    <n v="9093"/>
    <m/>
    <n v="0"/>
    <x v="0"/>
    <s v="Marine Gissy"/>
    <s v="Internationnal Marketing Mix Modeling (MMM) manager"/>
    <s v="AXA"/>
    <x v="13"/>
    <s v="Europe"/>
    <s v="France"/>
    <s v="Ramla's"/>
    <s v="No inmail sent"/>
    <x v="1"/>
    <m/>
    <m/>
    <m/>
    <m/>
    <m/>
    <m/>
    <m/>
    <m/>
    <m/>
    <m/>
    <m/>
    <s v="ICOM May 2021"/>
  </r>
  <r>
    <n v="9094"/>
    <m/>
    <n v="0"/>
    <x v="2"/>
    <s v="Bertrand Saint-Martin"/>
    <s v="Global Senior Vice President - Strategic Projects "/>
    <s v="Brandwatch"/>
    <x v="18"/>
    <s v="Europe"/>
    <s v="France"/>
    <s v="Ramla's"/>
    <s v="No inmail sent"/>
    <x v="0"/>
    <d v="2020-11-10T00:00:00"/>
    <d v="2021-11-26T00:00:00"/>
    <m/>
    <m/>
    <n v="110"/>
    <m/>
    <m/>
    <m/>
    <m/>
    <m/>
    <m/>
    <s v="ICOM May 2021"/>
  </r>
  <r>
    <n v="9095"/>
    <d v="2021-06-17T00:00:00"/>
    <n v="6"/>
    <x v="0"/>
    <s v="Dmitry Argunov"/>
    <s v="Product Manager"/>
    <s v="Iponweb"/>
    <x v="7"/>
    <s v="Europe"/>
    <s v="Russia"/>
    <s v="Ramla's"/>
    <s v="No inmail sent"/>
    <x v="0"/>
    <d v="2021-06-17T00:00:00"/>
    <d v="2021-07-29T00:00:00"/>
    <m/>
    <m/>
    <m/>
    <s v="Negative"/>
    <d v="2021-07-06T00:00:00"/>
    <m/>
    <m/>
    <m/>
    <m/>
    <s v="ICOM May 2021"/>
  </r>
  <r>
    <n v="9096"/>
    <m/>
    <n v="0"/>
    <x v="0"/>
    <s v="Michael Heberle"/>
    <s v="Chief Marketing Scientist"/>
    <s v="Kinesso"/>
    <x v="5"/>
    <s v="America"/>
    <s v="Illinois"/>
    <s v="Ramla's"/>
    <s v="No inmail sent"/>
    <x v="0"/>
    <d v="2018-12-27T00:00:00"/>
    <d v="2021-07-29T00:00:00"/>
    <m/>
    <m/>
    <n v="230"/>
    <m/>
    <m/>
    <m/>
    <m/>
    <m/>
    <m/>
    <s v="ICOM May 2021"/>
  </r>
  <r>
    <n v="9097"/>
    <d v="2021-06-17T00:00:00"/>
    <n v="6"/>
    <x v="0"/>
    <s v="Philippe laville"/>
    <s v="Europe Media Director"/>
    <s v="P&amp;G"/>
    <x v="3"/>
    <s v="Europe"/>
    <s v="Switzerland"/>
    <s v="Ramla's"/>
    <s v="No inmail sent"/>
    <x v="1"/>
    <m/>
    <m/>
    <m/>
    <m/>
    <m/>
    <m/>
    <m/>
    <m/>
    <m/>
    <m/>
    <m/>
    <s v="ICOM May 2021"/>
  </r>
  <r>
    <n v="9098"/>
    <m/>
    <n v="0"/>
    <x v="2"/>
    <s v="Bruce Biegel"/>
    <s v="Senior Managing Partner"/>
    <s v="Winterberry Group"/>
    <x v="2"/>
    <s v="America"/>
    <s v="New York"/>
    <s v="Ramla's"/>
    <s v="No inmail sent"/>
    <x v="0"/>
    <d v="2018-03-23T00:00:00"/>
    <d v="2021-06-17T00:00:00"/>
    <m/>
    <m/>
    <m/>
    <s v="Positive_FS"/>
    <m/>
    <m/>
    <m/>
    <m/>
    <m/>
    <s v="ICOM May 2021"/>
  </r>
  <r>
    <n v="9099"/>
    <d v="2021-06-21T00:00:00"/>
    <n v="6"/>
    <x v="0"/>
    <s v="Magdalena Pawelec"/>
    <s v="Global Integrated Marketing Director"/>
    <s v="3M"/>
    <x v="7"/>
    <s v="America"/>
    <s v="Minnesota"/>
    <s v="Ramla's"/>
    <s v="No inmail sent"/>
    <x v="1"/>
    <m/>
    <m/>
    <m/>
    <m/>
    <m/>
    <m/>
    <m/>
    <m/>
    <m/>
    <m/>
    <m/>
    <m/>
  </r>
  <r>
    <n v="9100"/>
    <d v="2021-06-21T00:00:00"/>
    <n v="6"/>
    <x v="2"/>
    <s v="Tom Corey"/>
    <s v="VP - Consulting Services, North America"/>
    <s v="Wunderman Thompson Data"/>
    <x v="1"/>
    <s v="America"/>
    <s v="Michigan"/>
    <s v="Ramla's"/>
    <s v="No inmail sent"/>
    <x v="0"/>
    <d v="2021-07-26T00:00:00"/>
    <d v="2021-11-26T00:00:00"/>
    <m/>
    <m/>
    <n v="233"/>
    <m/>
    <m/>
    <m/>
    <m/>
    <m/>
    <m/>
    <s v="ICOM May &amp; June 2021"/>
  </r>
  <r>
    <n v="9101"/>
    <d v="2021-06-21T00:00:00"/>
    <n v="6"/>
    <x v="2"/>
    <s v="Esther BENCHIMOL"/>
    <s v="Marketing effectiveness expert"/>
    <s v="Pernod Ricard"/>
    <x v="29"/>
    <s v="Europe"/>
    <s v="France"/>
    <s v="Ramla's"/>
    <s v="No inmail sent"/>
    <x v="0"/>
    <d v="2021-07-09T00:00:00"/>
    <d v="2021-07-29T00:00:00"/>
    <m/>
    <m/>
    <n v="230"/>
    <m/>
    <m/>
    <m/>
    <m/>
    <m/>
    <m/>
    <m/>
  </r>
  <r>
    <n v="9102"/>
    <d v="2021-06-21T00:00:00"/>
    <n v="6"/>
    <x v="0"/>
    <s v="Vivian M. Wang"/>
    <s v="Sr Growth Marketing Manager"/>
    <s v="Bark"/>
    <x v="3"/>
    <s v="America"/>
    <s v="New York"/>
    <s v="Ramla's"/>
    <s v="No inmail sent"/>
    <x v="1"/>
    <m/>
    <m/>
    <m/>
    <m/>
    <m/>
    <m/>
    <m/>
    <m/>
    <m/>
    <m/>
    <m/>
    <m/>
  </r>
  <r>
    <n v="9103"/>
    <d v="2021-06-21T00:00:00"/>
    <n v="6"/>
    <x v="0"/>
    <s v="Mingxuan Chen"/>
    <s v="Marketing Science Specialist"/>
    <s v="ByteDance"/>
    <x v="18"/>
    <s v="America"/>
    <s v="New York"/>
    <s v="Ramla's"/>
    <s v="No inmail sent"/>
    <x v="0"/>
    <d v="2021-06-22T00:00:00"/>
    <m/>
    <m/>
    <m/>
    <n v="267"/>
    <m/>
    <m/>
    <m/>
    <m/>
    <m/>
    <m/>
    <m/>
  </r>
  <r>
    <n v="9104"/>
    <d v="2021-12-03T00:00:00"/>
    <m/>
    <x v="2"/>
    <s v="Rebecca Weisbart"/>
    <s v="VP of Data and Analytics"/>
    <s v="P.volve"/>
    <x v="13"/>
    <s v="America"/>
    <s v="California"/>
    <s v="Ramla's"/>
    <s v="No inmail sent"/>
    <x v="1"/>
    <m/>
    <m/>
    <m/>
    <m/>
    <m/>
    <m/>
    <m/>
    <m/>
    <m/>
    <m/>
    <m/>
    <m/>
  </r>
  <r>
    <n v="9105"/>
    <d v="2021-12-03T00:00:00"/>
    <m/>
    <x v="2"/>
    <s v="Melissa (Bennis) Raymond"/>
    <s v="VP Data &amp; Analytics"/>
    <s v="Zendesk"/>
    <x v="7"/>
    <s v="America"/>
    <s v="California"/>
    <s v="Ramla's"/>
    <s v="No inmail sent"/>
    <x v="1"/>
    <m/>
    <m/>
    <m/>
    <m/>
    <m/>
    <m/>
    <m/>
    <m/>
    <m/>
    <m/>
    <m/>
    <m/>
  </r>
  <r>
    <n v="9106"/>
    <d v="2021-06-21T00:00:00"/>
    <n v="6"/>
    <x v="0"/>
    <s v="Marissa Solis"/>
    <s v="Sr. Vice President - Core Brands, Partnerships, and Media"/>
    <s v="FRITO LAY"/>
    <x v="3"/>
    <s v="America"/>
    <s v="Texas"/>
    <s v="Ramla's"/>
    <s v="No inmail sent"/>
    <x v="1"/>
    <m/>
    <m/>
    <m/>
    <m/>
    <m/>
    <m/>
    <m/>
    <m/>
    <m/>
    <m/>
    <m/>
    <m/>
  </r>
  <r>
    <n v="9107"/>
    <d v="2021-12-03T00:00:00"/>
    <m/>
    <x v="2"/>
    <s v="Harish R."/>
    <s v="VP, Data Analytics "/>
    <s v=" Costco Wholesale"/>
    <x v="0"/>
    <s v="America"/>
    <s v="Washington"/>
    <s v="Ramla's"/>
    <s v="No inmail sent"/>
    <x v="1"/>
    <m/>
    <m/>
    <m/>
    <m/>
    <m/>
    <m/>
    <m/>
    <m/>
    <m/>
    <m/>
    <m/>
    <m/>
  </r>
  <r>
    <n v="9108"/>
    <d v="2021-12-03T00:00:00"/>
    <m/>
    <x v="2"/>
    <s v="David Cohen"/>
    <s v="VP Data Analytics"/>
    <s v="WW (formerly Weight Watchers)"/>
    <x v="13"/>
    <s v="America"/>
    <s v="New York"/>
    <s v="Ramla's"/>
    <s v="No inmail sent"/>
    <x v="1"/>
    <m/>
    <m/>
    <m/>
    <m/>
    <m/>
    <m/>
    <m/>
    <m/>
    <m/>
    <m/>
    <m/>
    <m/>
  </r>
  <r>
    <n v="9109"/>
    <d v="2021-06-21T00:00:00"/>
    <n v="6"/>
    <x v="2"/>
    <s v="Nick Cepeda"/>
    <s v="Senior Marketing Insights Analyst"/>
    <s v="The Walt Disney Company"/>
    <x v="12"/>
    <s v="America"/>
    <s v="Florida"/>
    <s v="Ramla's"/>
    <s v="No inmail sent"/>
    <x v="0"/>
    <d v="2021-06-23T00:00:00"/>
    <d v="2022-01-13T00:00:00"/>
    <m/>
    <m/>
    <m/>
    <s v="Neutral"/>
    <d v="2021-06-23T00:00:00"/>
    <m/>
    <m/>
    <m/>
    <m/>
    <m/>
  </r>
  <r>
    <n v="9110"/>
    <d v="2021-06-21T00:00:00"/>
    <n v="6"/>
    <x v="0"/>
    <s v="Laura Jones"/>
    <s v="VP, Brand &amp; Marketing"/>
    <s v="Instacart"/>
    <x v="18"/>
    <s v="America"/>
    <s v="California"/>
    <s v="Ramla's"/>
    <s v="No inmail sent"/>
    <x v="1"/>
    <m/>
    <m/>
    <m/>
    <m/>
    <m/>
    <m/>
    <m/>
    <m/>
    <m/>
    <m/>
    <m/>
    <m/>
  </r>
  <r>
    <n v="9111"/>
    <d v="2021-12-03T00:00:00"/>
    <m/>
    <x v="2"/>
    <s v="Robert Steffler"/>
    <s v="Vice President, Data &amp; Analytics"/>
    <s v="Vontier"/>
    <x v="7"/>
    <s v="America"/>
    <s v="Texas"/>
    <s v="Ramla's"/>
    <s v="No inmail sent"/>
    <x v="1"/>
    <m/>
    <m/>
    <m/>
    <m/>
    <m/>
    <m/>
    <m/>
    <m/>
    <m/>
    <m/>
    <m/>
    <m/>
  </r>
  <r>
    <n v="9112"/>
    <d v="2021-06-21T00:00:00"/>
    <n v="6"/>
    <x v="2"/>
    <s v="Jeff Ha"/>
    <s v="Director, Marketing Analytics, International"/>
    <s v="Peloton Interactive"/>
    <x v="13"/>
    <s v="Europe"/>
    <s v="United Kingdom"/>
    <s v="Ramla's"/>
    <s v="No inmail sent"/>
    <x v="0"/>
    <d v="2021-06-22T00:00:00"/>
    <m/>
    <m/>
    <m/>
    <n v="267"/>
    <s v="Neutral"/>
    <m/>
    <m/>
    <m/>
    <m/>
    <m/>
    <s v="Originally Amal's. He said they have a global partner but agreed to see our tool to compare things"/>
  </r>
  <r>
    <n v="9113"/>
    <d v="2021-06-21T00:00:00"/>
    <n v="6"/>
    <x v="0"/>
    <s v="Iwona Misiak"/>
    <s v="Head Of Marketing CENTRAL EUROPE"/>
    <s v="Stanley Black &amp; Decker, Inc."/>
    <x v="3"/>
    <s v="Europe"/>
    <s v="Poland"/>
    <s v="Ramla's"/>
    <s v="No inmail sent"/>
    <x v="0"/>
    <d v="2021-07-09T00:00:00"/>
    <d v="2021-07-29T00:00:00"/>
    <m/>
    <m/>
    <n v="230"/>
    <m/>
    <m/>
    <m/>
    <m/>
    <m/>
    <m/>
    <m/>
  </r>
  <r>
    <n v="9114"/>
    <d v="2021-06-21T00:00:00"/>
    <n v="6"/>
    <x v="2"/>
    <s v="Shubu Mitra"/>
    <s v="COO"/>
    <s v="MarCaps"/>
    <x v="1"/>
    <s v="America"/>
    <s v="Georgia"/>
    <s v="Ramla's"/>
    <s v="No inmail sent"/>
    <x v="0"/>
    <d v="2021-09-23T00:00:00"/>
    <d v="2021-09-23T00:00:00"/>
    <m/>
    <m/>
    <m/>
    <m/>
    <m/>
    <m/>
    <m/>
    <m/>
    <m/>
    <m/>
  </r>
  <r>
    <n v="9115"/>
    <d v="2021-06-21T00:00:00"/>
    <n v="6"/>
    <x v="2"/>
    <s v="Joshua Haddon"/>
    <s v="Global Head of Digital: Data Intelligence, Web Analytics &amp; SEO"/>
    <s v=" Specsavers"/>
    <x v="0"/>
    <s v="Europe"/>
    <s v="United Kingdom"/>
    <s v="Ramla's"/>
    <s v="No inmail sent"/>
    <x v="1"/>
    <m/>
    <m/>
    <m/>
    <m/>
    <m/>
    <m/>
    <m/>
    <m/>
    <m/>
    <m/>
    <m/>
    <m/>
  </r>
  <r>
    <n v="9116"/>
    <d v="2021-06-21T00:00:00"/>
    <n v="6"/>
    <x v="2"/>
    <s v="Larry Siedman"/>
    <s v="V.P. Marketing Effectiveness &amp; Operations"/>
    <s v="Elsevier"/>
    <x v="5"/>
    <s v="America"/>
    <s v="New York"/>
    <s v="Ramla's"/>
    <s v="No inmail sent"/>
    <x v="1"/>
    <m/>
    <m/>
    <m/>
    <m/>
    <m/>
    <m/>
    <m/>
    <m/>
    <m/>
    <m/>
    <m/>
    <m/>
  </r>
  <r>
    <n v="9117"/>
    <d v="2021-06-21T00:00:00"/>
    <n v="6"/>
    <x v="2"/>
    <s v="Lindsay Cohen"/>
    <s v="Executive Vice President, Influencer Strategy, Client Service, Marketing &amp; Insights"/>
    <s v="Branded Entertainment Network"/>
    <x v="1"/>
    <s v="America"/>
    <s v="California"/>
    <s v="Ramla's"/>
    <s v="No inmail sent"/>
    <x v="1"/>
    <m/>
    <m/>
    <m/>
    <m/>
    <m/>
    <m/>
    <m/>
    <m/>
    <m/>
    <m/>
    <m/>
    <m/>
  </r>
  <r>
    <n v="9118"/>
    <d v="2021-06-21T00:00:00"/>
    <n v="6"/>
    <x v="2"/>
    <s v="Nitish Shah"/>
    <s v="Senior Manager - Marketing Effectiveness"/>
    <s v="Verizon"/>
    <x v="7"/>
    <s v="America"/>
    <s v="New York"/>
    <s v="Ramla's"/>
    <s v="No inmail sent"/>
    <x v="1"/>
    <m/>
    <m/>
    <m/>
    <m/>
    <m/>
    <m/>
    <m/>
    <m/>
    <m/>
    <m/>
    <m/>
    <m/>
  </r>
  <r>
    <n v="9119"/>
    <d v="2021-06-21T00:00:00"/>
    <n v="6"/>
    <x v="2"/>
    <s v="Erin Estelle"/>
    <s v="Director of Marketing"/>
    <s v="Raley's"/>
    <x v="0"/>
    <s v="America"/>
    <s v="California"/>
    <s v="Ramla's"/>
    <s v="No inmail sent"/>
    <x v="0"/>
    <d v="2021-07-01T00:00:00"/>
    <d v="2021-09-24T00:00:00"/>
    <m/>
    <m/>
    <m/>
    <m/>
    <m/>
    <m/>
    <m/>
    <m/>
    <m/>
    <m/>
  </r>
  <r>
    <n v="9120"/>
    <d v="2021-06-22T00:00:00"/>
    <n v="6"/>
    <x v="0"/>
    <s v="Brad Feinberg"/>
    <s v="VP of Media and Consumer Engagement"/>
    <s v="Molson Coors"/>
    <x v="3"/>
    <s v="America"/>
    <s v="New York"/>
    <s v="Ramla's"/>
    <s v="No inmail sent"/>
    <x v="1"/>
    <m/>
    <m/>
    <m/>
    <m/>
    <m/>
    <m/>
    <m/>
    <m/>
    <m/>
    <m/>
    <m/>
    <m/>
  </r>
  <r>
    <n v="9121"/>
    <d v="2021-06-22T00:00:00"/>
    <n v="6"/>
    <x v="0"/>
    <s v="Daniel Hopkins"/>
    <s v="Senior Vice President"/>
    <s v="Bank of America"/>
    <x v="10"/>
    <s v="America"/>
    <s v="New York"/>
    <s v="Ramla's"/>
    <s v="No inmail sent"/>
    <x v="1"/>
    <m/>
    <m/>
    <m/>
    <m/>
    <m/>
    <m/>
    <m/>
    <m/>
    <m/>
    <m/>
    <m/>
    <m/>
  </r>
  <r>
    <n v="9122"/>
    <d v="2021-06-22T00:00:00"/>
    <n v="6"/>
    <x v="0"/>
    <s v="Phil Frerker"/>
    <s v="Senior Director CRM and Loyalty Marketing"/>
    <s v="Hallmark Cards"/>
    <x v="0"/>
    <s v="America"/>
    <s v="Missouri"/>
    <s v="Ramla's"/>
    <s v="No inmail sent"/>
    <x v="1"/>
    <m/>
    <m/>
    <m/>
    <m/>
    <m/>
    <m/>
    <m/>
    <m/>
    <m/>
    <m/>
    <m/>
    <m/>
  </r>
  <r>
    <n v="9123"/>
    <d v="2021-06-22T00:00:00"/>
    <n v="6"/>
    <x v="2"/>
    <s v="Michael Campbell"/>
    <s v="Data and Analytics Director"/>
    <s v="Havas Media Group"/>
    <x v="1"/>
    <s v="Europe"/>
    <s v="United Kingdom"/>
    <s v="Ramla's"/>
    <s v="No inmail sent"/>
    <x v="0"/>
    <d v="2021-06-23T00:00:00"/>
    <d v="2022-01-13T00:00:00"/>
    <m/>
    <m/>
    <n v="266"/>
    <s v="Neutral"/>
    <d v="2021-06-24T00:00:00"/>
    <m/>
    <m/>
    <m/>
    <m/>
    <m/>
  </r>
  <r>
    <n v="9124"/>
    <d v="2021-06-22T00:00:00"/>
    <n v="6"/>
    <x v="0"/>
    <s v="Violeta Olar Ardeljan"/>
    <s v="Global Industrial a Systemax Company"/>
    <s v="Sr.Director, Integrated Marketing"/>
    <x v="0"/>
    <s v="America"/>
    <s v="New York"/>
    <s v="Ramla's"/>
    <s v="No inmail sent"/>
    <x v="1"/>
    <m/>
    <m/>
    <m/>
    <m/>
    <m/>
    <m/>
    <m/>
    <m/>
    <m/>
    <m/>
    <m/>
    <m/>
  </r>
  <r>
    <n v="9125"/>
    <d v="2021-06-22T00:00:00"/>
    <n v="6"/>
    <x v="0"/>
    <s v="Paolo Broussard"/>
    <s v="Interim Chief Marketing Officer"/>
    <s v="IWG plc"/>
    <x v="9"/>
    <s v="Europe"/>
    <s v="Switzerland"/>
    <s v="Ramla's"/>
    <s v="No inmail sent"/>
    <x v="1"/>
    <m/>
    <m/>
    <m/>
    <m/>
    <m/>
    <m/>
    <m/>
    <m/>
    <m/>
    <m/>
    <m/>
    <m/>
  </r>
  <r>
    <n v="9126"/>
    <d v="2021-06-22T00:00:00"/>
    <n v="6"/>
    <x v="0"/>
    <s v="Carlson Smith"/>
    <s v="Insights &amp; Analytics Manager"/>
    <s v="Seven West Media"/>
    <x v="1"/>
    <s v="Australia"/>
    <s v="Australia"/>
    <s v="Ramla's"/>
    <s v="No inmail sent"/>
    <x v="0"/>
    <d v="2021-06-23T00:00:00"/>
    <m/>
    <m/>
    <m/>
    <n v="266"/>
    <s v="Negative"/>
    <d v="2021-06-23T00:00:00"/>
    <m/>
    <m/>
    <m/>
    <m/>
    <m/>
  </r>
  <r>
    <n v="9127"/>
    <d v="2021-06-22T00:00:00"/>
    <n v="6"/>
    <x v="0"/>
    <s v="Isioma Hatzidimitriou"/>
    <s v="Manager, Affiliate Marketing &amp; Attribution"/>
    <s v="Bed Bath &amp; Beyond"/>
    <x v="0"/>
    <s v="America"/>
    <s v="New York"/>
    <s v="Ramla's"/>
    <s v="No inmail sent"/>
    <x v="0"/>
    <d v="2021-06-23T00:00:00"/>
    <m/>
    <m/>
    <m/>
    <n v="266"/>
    <m/>
    <m/>
    <m/>
    <m/>
    <m/>
    <m/>
    <m/>
  </r>
  <r>
    <n v="9128"/>
    <d v="2021-06-22T00:00:00"/>
    <n v="6"/>
    <x v="0"/>
    <s v="Archit Satra"/>
    <s v="Senior Marketing Analyst - Cross-Channel Attribution"/>
    <s v="Universal Parks &amp; Resorts"/>
    <x v="12"/>
    <s v="America"/>
    <s v="Florida"/>
    <s v="Ramla's"/>
    <s v="No inmail sent"/>
    <x v="0"/>
    <d v="2021-06-23T00:00:00"/>
    <m/>
    <m/>
    <m/>
    <n v="266"/>
    <m/>
    <m/>
    <m/>
    <m/>
    <m/>
    <m/>
    <m/>
  </r>
  <r>
    <n v="9129"/>
    <d v="2021-06-22T00:00:00"/>
    <n v="6"/>
    <x v="0"/>
    <s v="Cassandra Trujillo"/>
    <s v="Senior Manager, Marketing"/>
    <s v="Wayfair"/>
    <x v="0"/>
    <s v="America"/>
    <s v="Massachusetts"/>
    <s v="Ramla's"/>
    <s v="No inmail sent"/>
    <x v="1"/>
    <m/>
    <m/>
    <m/>
    <m/>
    <m/>
    <m/>
    <m/>
    <m/>
    <m/>
    <m/>
    <m/>
    <m/>
  </r>
  <r>
    <n v="9130"/>
    <d v="2021-06-22T00:00:00"/>
    <n v="6"/>
    <x v="0"/>
    <s v="Joe Tertel"/>
    <s v="Director, Digital Marketing"/>
    <s v="Rite Aid"/>
    <x v="0"/>
    <s v="America"/>
    <s v="Pennsylvania"/>
    <s v="Ramla's"/>
    <s v="No inmail sent"/>
    <x v="1"/>
    <m/>
    <m/>
    <m/>
    <m/>
    <m/>
    <m/>
    <m/>
    <m/>
    <m/>
    <m/>
    <m/>
    <m/>
  </r>
  <r>
    <n v="9131"/>
    <d v="2021-06-22T00:00:00"/>
    <n v="6"/>
    <x v="0"/>
    <s v="Daniel Feinberg"/>
    <s v="Marketing Attribution Product Manager"/>
    <s v="Apple"/>
    <x v="7"/>
    <s v="America"/>
    <s v="California"/>
    <s v="Ramla's"/>
    <s v="No inmail sent"/>
    <x v="1"/>
    <m/>
    <m/>
    <m/>
    <m/>
    <m/>
    <m/>
    <m/>
    <m/>
    <m/>
    <m/>
    <m/>
    <m/>
  </r>
  <r>
    <n v="9132"/>
    <d v="2021-06-22T00:00:00"/>
    <n v="6"/>
    <x v="0"/>
    <s v="Jim Hathaway"/>
    <s v="VP Marketing"/>
    <s v="Bed Bath &amp; Beyond"/>
    <x v="0"/>
    <s v="America"/>
    <s v="New Jersey"/>
    <s v="Ramla's"/>
    <s v="No inmail sent"/>
    <x v="0"/>
    <d v="2021-06-23T00:00:00"/>
    <m/>
    <m/>
    <m/>
    <n v="266"/>
    <m/>
    <m/>
    <m/>
    <m/>
    <m/>
    <m/>
    <m/>
  </r>
  <r>
    <n v="9133"/>
    <d v="2021-06-23T00:00:00"/>
    <n v="6"/>
    <x v="0"/>
    <s v="Antoine H."/>
    <s v="Director, Data Driven Marketing Communications, Global"/>
    <s v="Renault Group"/>
    <x v="8"/>
    <s v="Europe"/>
    <s v="France"/>
    <s v="Ramla's"/>
    <s v="No inmail sent"/>
    <x v="1"/>
    <m/>
    <m/>
    <m/>
    <m/>
    <m/>
    <m/>
    <m/>
    <m/>
    <m/>
    <m/>
    <m/>
    <m/>
  </r>
  <r>
    <n v="9134"/>
    <d v="2021-06-23T00:00:00"/>
    <n v="6"/>
    <x v="0"/>
    <s v="ANDREA KOVACIC"/>
    <s v="Head of Marketing Adriatic"/>
    <s v="Electrolux"/>
    <x v="3"/>
    <s v="Europe"/>
    <s v="Croatia"/>
    <s v="Ramla's"/>
    <s v="No inmail sent"/>
    <x v="1"/>
    <m/>
    <m/>
    <m/>
    <m/>
    <m/>
    <m/>
    <m/>
    <m/>
    <m/>
    <m/>
    <m/>
    <m/>
  </r>
  <r>
    <n v="9135"/>
    <d v="2021-06-23T00:00:00"/>
    <n v="6"/>
    <x v="0"/>
    <s v="Jim Parsons"/>
    <s v="Marketing Executive"/>
    <s v="UPS"/>
    <x v="32"/>
    <s v="America"/>
    <s v="Utah"/>
    <s v="Ramla's"/>
    <s v="No inmail sent"/>
    <x v="0"/>
    <d v="2021-06-24T00:00:00"/>
    <m/>
    <m/>
    <m/>
    <m/>
    <s v="Negative"/>
    <d v="2021-06-24T00:00:00"/>
    <m/>
    <m/>
    <m/>
    <m/>
    <m/>
  </r>
  <r>
    <n v="9136"/>
    <d v="2021-06-23T00:00:00"/>
    <n v="6"/>
    <x v="0"/>
    <s v="Fernando Delgado"/>
    <s v="Head of Marketing"/>
    <s v="CSL Plasma"/>
    <x v="6"/>
    <s v="America"/>
    <s v="Florida"/>
    <s v="Ramla's"/>
    <s v="No inmail sent"/>
    <x v="1"/>
    <m/>
    <m/>
    <m/>
    <m/>
    <m/>
    <m/>
    <m/>
    <m/>
    <m/>
    <m/>
    <m/>
    <m/>
  </r>
  <r>
    <n v="9137"/>
    <d v="2021-06-23T00:00:00"/>
    <n v="6"/>
    <x v="0"/>
    <s v="Amy Song"/>
    <s v="Associate Director, Growth Marketing"/>
    <s v="HelloFresh"/>
    <x v="3"/>
    <s v="America"/>
    <s v="New York"/>
    <s v="Ramla's"/>
    <s v="No inmail sent"/>
    <x v="1"/>
    <m/>
    <m/>
    <m/>
    <m/>
    <m/>
    <m/>
    <m/>
    <m/>
    <m/>
    <m/>
    <m/>
    <m/>
  </r>
  <r>
    <n v="9138"/>
    <d v="2021-12-03T00:00:00"/>
    <m/>
    <x v="2"/>
    <s v="Will Cashman"/>
    <s v="Vice President, Data &amp; Analytics"/>
    <s v="Aritzia"/>
    <x v="0"/>
    <s v="America"/>
    <s v="Canada"/>
    <s v="Ramla's"/>
    <s v="No inmail sent"/>
    <x v="0"/>
    <d v="2021-12-07T00:00:00"/>
    <d v="2021-12-07T00:00:00"/>
    <m/>
    <m/>
    <m/>
    <m/>
    <m/>
    <m/>
    <m/>
    <m/>
    <m/>
    <m/>
  </r>
  <r>
    <n v="9139"/>
    <d v="2021-06-23T00:00:00"/>
    <n v="6"/>
    <x v="0"/>
    <s v="Caroline (Weaver) Smith"/>
    <s v="Vice President, Global Marketing"/>
    <s v="Norwegian Cruise Line Holdings Ltd."/>
    <x v="11"/>
    <s v="Europe"/>
    <s v="United Kingdom"/>
    <s v="Ramla's"/>
    <s v="No inmail sent"/>
    <x v="1"/>
    <m/>
    <m/>
    <m/>
    <m/>
    <m/>
    <m/>
    <m/>
    <m/>
    <m/>
    <m/>
    <m/>
    <m/>
  </r>
  <r>
    <n v="9140"/>
    <d v="2021-12-03T00:00:00"/>
    <m/>
    <x v="2"/>
    <s v="Manish Agarwal"/>
    <s v="VP, Data &amp; Analytics"/>
    <s v="Hertz"/>
    <x v="11"/>
    <s v="America"/>
    <s v="Illinois"/>
    <s v="Ramla's"/>
    <s v="No inmail sent"/>
    <x v="1"/>
    <m/>
    <m/>
    <m/>
    <m/>
    <m/>
    <m/>
    <m/>
    <m/>
    <m/>
    <m/>
    <m/>
    <m/>
  </r>
  <r>
    <n v="9141"/>
    <d v="2021-11-01T00:00:00"/>
    <m/>
    <x v="1"/>
    <s v="Lauren Raby"/>
    <s v="Manager, Marketing Analytics"/>
    <s v="The Coca-Cola Company"/>
    <x v="3"/>
    <s v="Europe"/>
    <s v="United Kingdom"/>
    <m/>
    <s v="No inmail sent"/>
    <x v="4"/>
    <m/>
    <m/>
    <m/>
    <m/>
    <m/>
    <m/>
    <m/>
    <m/>
    <m/>
    <m/>
    <m/>
    <m/>
  </r>
  <r>
    <n v="9142"/>
    <d v="2021-11-01T00:00:00"/>
    <m/>
    <x v="1"/>
    <s v="Jose Guerra"/>
    <s v="Data Analytics &amp; Insights EMEA Head "/>
    <s v="The Coca-Cola Company"/>
    <x v="3"/>
    <s v="Europe"/>
    <s v="ireland"/>
    <m/>
    <s v="No inmail sent"/>
    <x v="4"/>
    <m/>
    <m/>
    <m/>
    <m/>
    <m/>
    <m/>
    <m/>
    <m/>
    <m/>
    <m/>
    <m/>
    <m/>
  </r>
  <r>
    <n v="9143"/>
    <d v="2021-06-23T00:00:00"/>
    <n v="6"/>
    <x v="0"/>
    <s v="Sinem Soydar"/>
    <s v="Global Senior Digital Marketing Manager"/>
    <s v="Vodafone"/>
    <x v="16"/>
    <s v="Europe"/>
    <s v="United Kingdom"/>
    <s v="Ramla's"/>
    <s v="No inmail sent"/>
    <x v="0"/>
    <d v="2021-06-30T00:00:00"/>
    <d v="2021-07-29T00:00:00"/>
    <m/>
    <m/>
    <n v="230"/>
    <m/>
    <m/>
    <m/>
    <m/>
    <m/>
    <m/>
    <m/>
  </r>
  <r>
    <n v="9144"/>
    <d v="2021-06-23T00:00:00"/>
    <n v="6"/>
    <x v="0"/>
    <s v="Sandra Jones1"/>
    <s v="Director Marketing Analytics"/>
    <s v="Expedia Group"/>
    <x v="18"/>
    <s v="Europe"/>
    <s v="United Kingdom"/>
    <s v="Ramla's"/>
    <s v="No inmail sent"/>
    <x v="1"/>
    <m/>
    <m/>
    <m/>
    <m/>
    <s v=" "/>
    <m/>
    <m/>
    <m/>
    <m/>
    <m/>
    <m/>
    <m/>
  </r>
  <r>
    <n v="9145"/>
    <d v="2021-11-01T00:00:00"/>
    <m/>
    <x v="1"/>
    <s v="Piotr Przerwa"/>
    <s v="Analytics &amp; Insights Manager Europe OU"/>
    <s v="The Coca-Cola Company"/>
    <x v="3"/>
    <s v="Europe"/>
    <s v="Poland"/>
    <m/>
    <s v="No inmail sent"/>
    <x v="4"/>
    <m/>
    <m/>
    <m/>
    <m/>
    <m/>
    <m/>
    <m/>
    <m/>
    <m/>
    <m/>
    <m/>
    <m/>
  </r>
  <r>
    <n v="9146"/>
    <d v="2021-06-23T00:00:00"/>
    <n v="6"/>
    <x v="0"/>
    <s v="Kate Harper Goodine"/>
    <s v="Director, Marketing Data Strategy &amp; Enablement"/>
    <s v="Expedia Group"/>
    <x v="18"/>
    <s v="America"/>
    <s v="Texas"/>
    <s v="Ramla's"/>
    <s v="No inmail sent"/>
    <x v="0"/>
    <d v="2021-07-09T00:00:00"/>
    <d v="2021-07-29T00:00:00"/>
    <m/>
    <m/>
    <n v="230"/>
    <m/>
    <m/>
    <m/>
    <m/>
    <m/>
    <m/>
    <m/>
  </r>
  <r>
    <n v="9147"/>
    <d v="2021-06-24T00:00:00"/>
    <n v="6"/>
    <x v="3"/>
    <s v="Amber Hellem"/>
    <s v="Senior Director of Digital Marketing"/>
    <s v="Bagel Brands"/>
    <x v="3"/>
    <s v="America"/>
    <s v="Colorado"/>
    <s v="Ramla's"/>
    <s v="No inmail sent"/>
    <x v="1"/>
    <m/>
    <d v="2021-07-29T00:00:00"/>
    <m/>
    <m/>
    <m/>
    <m/>
    <m/>
    <m/>
    <m/>
    <m/>
    <m/>
    <m/>
  </r>
  <r>
    <n v="9148"/>
    <d v="2021-06-24T00:00:00"/>
    <n v="6"/>
    <x v="3"/>
    <s v="Aneesh Oberoi"/>
    <s v="Director of Business Analytics and Data Science"/>
    <s v="Slice "/>
    <x v="18"/>
    <s v="America"/>
    <s v="New York"/>
    <s v="Ramla's"/>
    <s v="No inmail sent"/>
    <x v="1"/>
    <m/>
    <d v="2021-07-29T00:00:00"/>
    <m/>
    <m/>
    <m/>
    <s v="Positive_FS"/>
    <m/>
    <m/>
    <m/>
    <m/>
    <m/>
    <m/>
  </r>
  <r>
    <n v="9149"/>
    <d v="2021-06-24T00:00:00"/>
    <n v="6"/>
    <x v="3"/>
    <s v="Dmytro Marushkevych"/>
    <s v="Sr. Director, Data Sciences"/>
    <s v="Razorfish"/>
    <x v="1"/>
    <s v="America"/>
    <s v="California"/>
    <s v="Ramla's"/>
    <s v="No inmail sent"/>
    <x v="1"/>
    <m/>
    <d v="2021-07-29T00:00:00"/>
    <m/>
    <m/>
    <m/>
    <m/>
    <m/>
    <m/>
    <m/>
    <m/>
    <m/>
    <m/>
  </r>
  <r>
    <n v="9150"/>
    <d v="2021-06-24T00:00:00"/>
    <n v="6"/>
    <x v="3"/>
    <s v="Kasper A. Yearwood"/>
    <s v="Director Data Intelligence &amp; Customer Insights"/>
    <s v="Empik Group"/>
    <x v="0"/>
    <s v="Europe"/>
    <s v="Poland"/>
    <s v="Ramla's"/>
    <s v="No inmail sent"/>
    <x v="1"/>
    <m/>
    <d v="2021-07-29T00:00:00"/>
    <m/>
    <m/>
    <m/>
    <m/>
    <m/>
    <m/>
    <m/>
    <m/>
    <m/>
    <m/>
  </r>
  <r>
    <n v="9151"/>
    <d v="2021-06-24T00:00:00"/>
    <n v="6"/>
    <x v="3"/>
    <s v="Lefteris Grammatas"/>
    <s v="Senior Principal, Customer &amp; Digital Strategy"/>
    <s v="Slalom "/>
    <x v="5"/>
    <s v="America"/>
    <s v="California"/>
    <s v="Ramla's"/>
    <s v="No inmail sent"/>
    <x v="1"/>
    <m/>
    <d v="2021-07-29T00:00:00"/>
    <m/>
    <m/>
    <m/>
    <m/>
    <m/>
    <m/>
    <m/>
    <m/>
    <m/>
    <m/>
  </r>
  <r>
    <n v="9152"/>
    <d v="2021-06-24T00:00:00"/>
    <n v="6"/>
    <x v="3"/>
    <s v="Greg Bucko"/>
    <s v="Senior Vice President, Marketing Analytics"/>
    <s v="AmeriLife"/>
    <x v="10"/>
    <s v="America"/>
    <s v="Florida"/>
    <s v="Ramla's"/>
    <s v="No inmail sent"/>
    <x v="1"/>
    <m/>
    <d v="2021-07-29T00:00:00"/>
    <m/>
    <m/>
    <m/>
    <m/>
    <m/>
    <m/>
    <m/>
    <m/>
    <m/>
    <m/>
  </r>
  <r>
    <n v="9153"/>
    <d v="2021-06-24T00:00:00"/>
    <n v="6"/>
    <x v="3"/>
    <s v="Ben Clark"/>
    <s v="VP of Integrated Business Planning and Optimization"/>
    <s v="Georgia-Pacific"/>
    <x v="0"/>
    <s v="America"/>
    <s v="Georgia"/>
    <s v="Ramla's"/>
    <s v="No inmail sent"/>
    <x v="1"/>
    <m/>
    <d v="2021-07-29T00:00:00"/>
    <m/>
    <m/>
    <m/>
    <m/>
    <m/>
    <m/>
    <m/>
    <m/>
    <m/>
    <m/>
  </r>
  <r>
    <n v="9154"/>
    <d v="2021-06-24T00:00:00"/>
    <n v="6"/>
    <x v="3"/>
    <s v="Raymond Wolson"/>
    <s v="Director Business Insights Lead - Immunology"/>
    <s v="Sandoz"/>
    <x v="6"/>
    <s v="America"/>
    <s v="Philadelphia"/>
    <s v="Ramla's"/>
    <s v="No inmail sent"/>
    <x v="0"/>
    <d v="2021-07-07T00:00:00"/>
    <d v="2022-02-21T00:00:00"/>
    <m/>
    <m/>
    <m/>
    <m/>
    <m/>
    <m/>
    <m/>
    <m/>
    <m/>
    <m/>
  </r>
  <r>
    <n v="9155"/>
    <d v="2021-06-24T00:00:00"/>
    <n v="6"/>
    <x v="2"/>
    <s v="Nora Lovotti"/>
    <s v="Director of Growth &amp; Marketing Analytics"/>
    <s v="ELOQUII"/>
    <x v="0"/>
    <s v="America"/>
    <s v="New York"/>
    <s v="Ramla's"/>
    <s v="No inmail sent"/>
    <x v="1"/>
    <m/>
    <d v="2021-07-29T00:00:00"/>
    <m/>
    <m/>
    <m/>
    <m/>
    <m/>
    <m/>
    <m/>
    <m/>
    <m/>
    <m/>
  </r>
  <r>
    <n v="9156"/>
    <d v="2021-06-24T00:00:00"/>
    <n v="6"/>
    <x v="3"/>
    <s v="Nick Holt"/>
    <s v="VP, Director of Analytics"/>
    <s v="Doe-Anderson"/>
    <x v="1"/>
    <s v="America"/>
    <s v="Kentucky"/>
    <s v="Ramla's"/>
    <s v="No inmail sent"/>
    <x v="0"/>
    <d v="2021-07-01T00:00:00"/>
    <d v="2022-01-28T00:00:00"/>
    <m/>
    <m/>
    <m/>
    <m/>
    <m/>
    <m/>
    <m/>
    <m/>
    <m/>
    <m/>
  </r>
  <r>
    <n v="9157"/>
    <d v="2021-06-26T00:00:00"/>
    <n v="6"/>
    <x v="2"/>
    <s v="Brian Sheffield"/>
    <s v="Sr Manager, Marketing Measurement"/>
    <s v="Best Buy"/>
    <x v="0"/>
    <s v="America"/>
    <s v="Minnesota"/>
    <s v="Ramla's"/>
    <s v="No inmail sent"/>
    <x v="1"/>
    <m/>
    <d v="2021-07-29T00:00:00"/>
    <m/>
    <m/>
    <m/>
    <m/>
    <m/>
    <m/>
    <m/>
    <m/>
    <m/>
    <m/>
  </r>
  <r>
    <n v="9158"/>
    <d v="2021-06-26T00:00:00"/>
    <n v="6"/>
    <x v="2"/>
    <s v="Peter Czmielewski"/>
    <s v="Integrated Marketing Manager"/>
    <s v="Zillow Group"/>
    <x v="9"/>
    <s v="America"/>
    <s v="Washington"/>
    <s v="Ramla's"/>
    <s v="No inmail sent"/>
    <x v="1"/>
    <m/>
    <d v="2021-07-29T00:00:00"/>
    <m/>
    <m/>
    <m/>
    <m/>
    <m/>
    <m/>
    <m/>
    <m/>
    <m/>
    <m/>
  </r>
  <r>
    <n v="9159"/>
    <d v="2021-06-26T00:00:00"/>
    <n v="6"/>
    <x v="2"/>
    <s v="Katherine Robinson"/>
    <s v="Director, Client Strategy and Analytics"/>
    <s v="Prospect Point Media"/>
    <x v="1"/>
    <s v="America"/>
    <s v="California"/>
    <s v="Ramla's"/>
    <s v="No inmail sent"/>
    <x v="0"/>
    <d v="2021-07-01T00:00:00"/>
    <d v="2021-09-24T00:00:00"/>
    <m/>
    <m/>
    <m/>
    <m/>
    <m/>
    <m/>
    <m/>
    <m/>
    <m/>
    <m/>
  </r>
  <r>
    <n v="9160"/>
    <d v="2021-06-26T00:00:00"/>
    <n v="6"/>
    <x v="2"/>
    <s v="Tina Koehler"/>
    <s v="Director, Head of Marketing, Digital and Customer Analytics, UK "/>
    <s v="Audi UK"/>
    <x v="8"/>
    <s v="Europe"/>
    <s v="United Kingdom"/>
    <s v="Ramla's"/>
    <s v="No inmail sent"/>
    <x v="1"/>
    <m/>
    <d v="2021-07-29T00:00:00"/>
    <m/>
    <m/>
    <m/>
    <m/>
    <m/>
    <m/>
    <m/>
    <m/>
    <m/>
    <m/>
  </r>
  <r>
    <n v="9161"/>
    <d v="2021-06-26T00:00:00"/>
    <n v="6"/>
    <x v="2"/>
    <s v="Keith Bryan"/>
    <s v="SVP - President, Best Buy Advertising, Media, &amp; CRM"/>
    <s v="Best Buy"/>
    <x v="0"/>
    <s v="America"/>
    <s v="Minnesota"/>
    <s v="Ramla's"/>
    <s v="No inmail sent"/>
    <x v="0"/>
    <d v="2021-07-01T00:00:00"/>
    <d v="2021-09-24T00:00:00"/>
    <m/>
    <m/>
    <m/>
    <m/>
    <m/>
    <m/>
    <m/>
    <m/>
    <m/>
    <m/>
  </r>
  <r>
    <n v="9162"/>
    <d v="2021-06-28T00:00:00"/>
    <n v="6"/>
    <x v="3"/>
    <s v="Delali Agbenyegah"/>
    <s v="Director, Data Science and Analytics"/>
    <s v="Carters"/>
    <x v="0"/>
    <s v="America"/>
    <s v="Ohio"/>
    <s v="Ramla's"/>
    <s v="No inmail sent"/>
    <x v="0"/>
    <d v="2021-07-01T00:00:00"/>
    <d v="2022-02-21T00:00:00"/>
    <m/>
    <m/>
    <m/>
    <m/>
    <m/>
    <m/>
    <m/>
    <m/>
    <m/>
    <m/>
  </r>
  <r>
    <n v="9163"/>
    <d v="2021-06-28T00:00:00"/>
    <n v="6"/>
    <x v="3"/>
    <s v="Emily Dusen"/>
    <s v="Director, Marketing &amp; Personalization"/>
    <s v="Total Wine &amp; More"/>
    <x v="0"/>
    <s v="America"/>
    <s v="Maryland"/>
    <s v="Ramla's"/>
    <s v="No inmail sent"/>
    <x v="1"/>
    <m/>
    <d v="2021-07-29T00:00:00"/>
    <m/>
    <m/>
    <m/>
    <m/>
    <m/>
    <m/>
    <m/>
    <m/>
    <m/>
    <m/>
  </r>
  <r>
    <n v="9164"/>
    <d v="2021-06-28T00:00:00"/>
    <n v="6"/>
    <x v="3"/>
    <s v="Karen Sutphen"/>
    <s v="Senior Director of Marketing"/>
    <s v="Bed Bath &amp; Beyond "/>
    <x v="0"/>
    <s v="America"/>
    <s v="New Jersey"/>
    <s v="Ramla's"/>
    <s v="No inmail sent"/>
    <x v="1"/>
    <m/>
    <d v="2021-07-29T00:00:00"/>
    <m/>
    <m/>
    <m/>
    <m/>
    <m/>
    <m/>
    <m/>
    <m/>
    <m/>
    <m/>
  </r>
  <r>
    <n v="9165"/>
    <d v="2021-06-28T00:00:00"/>
    <n v="6"/>
    <x v="3"/>
    <s v="Wade Lee Jones"/>
    <s v="Director Customer Relationship Management and Customer Insights"/>
    <s v="Aaron's"/>
    <x v="0"/>
    <s v="America"/>
    <s v="Georgia"/>
    <s v="Ramla's"/>
    <s v="No inmail sent"/>
    <x v="1"/>
    <m/>
    <d v="2021-07-29T00:00:00"/>
    <m/>
    <m/>
    <m/>
    <m/>
    <m/>
    <m/>
    <m/>
    <m/>
    <m/>
    <m/>
  </r>
  <r>
    <n v="9166"/>
    <d v="2021-06-28T00:00:00"/>
    <n v="6"/>
    <x v="3"/>
    <s v="Gabe Donnini"/>
    <s v="Senior Manager, Marketing Analytics"/>
    <s v="Drizly"/>
    <x v="0"/>
    <s v="America"/>
    <s v="Massachusetts"/>
    <s v="Ramla's"/>
    <s v="No inmail sent"/>
    <x v="0"/>
    <d v="2021-07-01T00:00:00"/>
    <d v="2022-02-21T00:00:00"/>
    <m/>
    <m/>
    <m/>
    <m/>
    <m/>
    <m/>
    <m/>
    <m/>
    <m/>
    <m/>
  </r>
  <r>
    <n v="9167"/>
    <d v="2021-06-28T00:00:00"/>
    <n v="6"/>
    <x v="3"/>
    <s v="Reshma Shah"/>
    <s v="Associate Director- Product Analytics"/>
    <s v="Chewy"/>
    <x v="0"/>
    <s v="America"/>
    <s v="Massachusetts"/>
    <s v="Ramla's"/>
    <s v="No inmail sent"/>
    <x v="1"/>
    <m/>
    <d v="2021-07-29T00:00:00"/>
    <m/>
    <m/>
    <m/>
    <m/>
    <m/>
    <m/>
    <m/>
    <m/>
    <m/>
    <m/>
  </r>
  <r>
    <n v="9168"/>
    <d v="2021-06-28T00:00:00"/>
    <n v="6"/>
    <x v="3"/>
    <s v="Ronak Tamra"/>
    <s v="Senior Director - Data and Analytics , Strategy and Transformation"/>
    <s v="Bed Bath &amp; Beyond"/>
    <x v="0"/>
    <s v="America"/>
    <s v="New Jersey"/>
    <s v="Ramla's"/>
    <s v="No inmail sent"/>
    <x v="0"/>
    <d v="2021-07-01T00:00:00"/>
    <d v="2022-01-31T00:00:00"/>
    <m/>
    <m/>
    <m/>
    <m/>
    <m/>
    <m/>
    <m/>
    <m/>
    <m/>
    <m/>
  </r>
  <r>
    <n v="9169"/>
    <d v="2021-06-28T00:00:00"/>
    <n v="6"/>
    <x v="3"/>
    <s v="Sudheer Yadlapati"/>
    <s v="Marketing Director"/>
    <s v="Advance Auto Parts"/>
    <x v="0"/>
    <s v="America"/>
    <s v="Illinois"/>
    <s v="Ramla's"/>
    <s v="No inmail sent"/>
    <x v="1"/>
    <m/>
    <d v="2021-07-29T00:00:00"/>
    <m/>
    <m/>
    <m/>
    <m/>
    <m/>
    <m/>
    <m/>
    <m/>
    <m/>
    <m/>
  </r>
  <r>
    <n v="9170"/>
    <d v="2021-06-28T00:00:00"/>
    <n v="6"/>
    <x v="3"/>
    <s v="Stephanie Wilson"/>
    <s v="Head of Customer &amp; Insights"/>
    <s v="Accent Group"/>
    <x v="0"/>
    <s v="Australia"/>
    <s v="Melbourne"/>
    <s v="Ramla's"/>
    <s v="No inmail sent"/>
    <x v="1"/>
    <m/>
    <d v="2021-07-29T00:00:00"/>
    <m/>
    <m/>
    <m/>
    <m/>
    <m/>
    <m/>
    <m/>
    <m/>
    <m/>
    <m/>
  </r>
  <r>
    <n v="9171"/>
    <d v="2021-06-28T00:00:00"/>
    <n v="6"/>
    <x v="3"/>
    <s v="Jyotsna Sharma"/>
    <s v="Manager, Loyalty &amp; Customer Analytics"/>
    <s v="Macy's"/>
    <x v="0"/>
    <s v="America"/>
    <s v="New York"/>
    <s v="Ramla's"/>
    <s v="No inmail sent"/>
    <x v="0"/>
    <d v="2021-09-15T00:00:00"/>
    <d v="2022-01-31T00:00:00"/>
    <m/>
    <m/>
    <m/>
    <m/>
    <m/>
    <m/>
    <m/>
    <m/>
    <m/>
    <m/>
  </r>
  <r>
    <n v="9172"/>
    <d v="2021-06-28T00:00:00"/>
    <n v="6"/>
    <x v="2"/>
    <s v="Abhay Dhelia"/>
    <s v="Growth Marketing Manager"/>
    <s v="Reshift Media Inc."/>
    <x v="1"/>
    <s v="America"/>
    <s v="Canada "/>
    <s v="Ramla's"/>
    <s v="No inmail sent"/>
    <x v="0"/>
    <d v="2021-07-01T00:00:00"/>
    <d v="2021-09-24T00:00:00"/>
    <m/>
    <m/>
    <m/>
    <m/>
    <m/>
    <m/>
    <m/>
    <m/>
    <m/>
    <m/>
  </r>
  <r>
    <n v="9173"/>
    <d v="2021-06-28T00:00:00"/>
    <n v="6"/>
    <x v="2"/>
    <s v="Xavier Meunier"/>
    <s v="Regional Media Performance &amp; Data Analytics Director"/>
    <s v="L'Oréal"/>
    <x v="0"/>
    <s v="America"/>
    <s v="Mexico"/>
    <s v="Ramla's"/>
    <s v="No inmail sent"/>
    <x v="0"/>
    <d v="2021-07-01T00:00:00"/>
    <d v="2021-09-24T00:00:00"/>
    <m/>
    <m/>
    <m/>
    <m/>
    <m/>
    <m/>
    <m/>
    <m/>
    <m/>
    <m/>
  </r>
  <r>
    <n v="9174"/>
    <d v="2021-06-28T00:00:00"/>
    <n v="6"/>
    <x v="2"/>
    <s v="Tina G."/>
    <s v="Founder and Digital Marketing Expert"/>
    <s v="AdMaxify"/>
    <x v="1"/>
    <s v="Asia"/>
    <s v="Hong Kong"/>
    <s v="Ramla's"/>
    <s v="No inmail sent"/>
    <x v="1"/>
    <m/>
    <d v="2021-07-29T00:00:00"/>
    <m/>
    <m/>
    <m/>
    <m/>
    <m/>
    <m/>
    <m/>
    <m/>
    <m/>
    <m/>
  </r>
  <r>
    <n v="9175"/>
    <d v="2021-06-28T00:00:00"/>
    <n v="6"/>
    <x v="2"/>
    <s v="Suzanne Tey"/>
    <s v="Performance &amp; E-Commerce Media Manager (Digital Hub)"/>
    <s v="Unilever"/>
    <x v="3"/>
    <s v="Asia"/>
    <s v="Malysia"/>
    <s v="Ramla's"/>
    <s v="No inmail sent"/>
    <x v="1"/>
    <m/>
    <d v="2021-07-29T00:00:00"/>
    <m/>
    <m/>
    <m/>
    <m/>
    <m/>
    <m/>
    <m/>
    <m/>
    <m/>
    <m/>
  </r>
  <r>
    <n v="9176"/>
    <d v="2021-06-28T00:00:00"/>
    <n v="6"/>
    <x v="2"/>
    <s v="Selim Decoufled"/>
    <s v="Global Analytics Manager - CDO"/>
    <s v="L'Oréal"/>
    <x v="0"/>
    <s v="Europe"/>
    <s v="France"/>
    <s v="Ramla's"/>
    <s v="No inmail sent"/>
    <x v="1"/>
    <m/>
    <d v="2021-07-29T00:00:00"/>
    <m/>
    <m/>
    <m/>
    <m/>
    <m/>
    <m/>
    <m/>
    <m/>
    <m/>
    <m/>
  </r>
  <r>
    <n v="9177"/>
    <d v="2021-06-28T00:00:00"/>
    <n v="6"/>
    <x v="2"/>
    <s v="Lauren Geenen"/>
    <s v="Director Performance Media"/>
    <s v="Adidas"/>
    <x v="0"/>
    <s v="Europe"/>
    <s v="Netherlands"/>
    <s v="Ramla's"/>
    <s v="No inmail sent"/>
    <x v="0"/>
    <d v="2021-09-21T00:00:00"/>
    <d v="2021-09-21T00:00:00"/>
    <m/>
    <m/>
    <m/>
    <m/>
    <m/>
    <m/>
    <m/>
    <m/>
    <m/>
    <m/>
  </r>
  <r>
    <n v="9178"/>
    <d v="2021-06-28T00:00:00"/>
    <n v="6"/>
    <x v="2"/>
    <s v="Virgile de La Dure"/>
    <s v="Analytics Manager"/>
    <s v="fifty-five"/>
    <x v="5"/>
    <s v="Europe"/>
    <s v="France"/>
    <s v="Ramla's"/>
    <s v="No inmail sent"/>
    <x v="0"/>
    <d v="2021-07-01T00:00:00"/>
    <d v="2021-09-24T00:00:00"/>
    <m/>
    <m/>
    <m/>
    <m/>
    <m/>
    <m/>
    <m/>
    <m/>
    <m/>
    <m/>
  </r>
  <r>
    <n v="9179"/>
    <d v="2021-06-28T00:00:00"/>
    <n v="6"/>
    <x v="2"/>
    <s v="Rachna Narem"/>
    <s v="Lead, Pet Care Marketing Measurement &amp; Optimization"/>
    <s v="Zoetis Inc."/>
    <x v="6"/>
    <s v="America"/>
    <s v="New Jersey"/>
    <s v="Ramla's"/>
    <s v="No inmail sent"/>
    <x v="1"/>
    <m/>
    <d v="2021-07-29T00:00:00"/>
    <m/>
    <m/>
    <m/>
    <m/>
    <m/>
    <m/>
    <m/>
    <m/>
    <m/>
    <m/>
  </r>
  <r>
    <n v="9180"/>
    <d v="2021-06-28T00:00:00"/>
    <n v="6"/>
    <x v="2"/>
    <s v="Carlos Avello"/>
    <s v="Science Lead, Marketing Measurement and Optimization"/>
    <s v="Amazon"/>
    <x v="4"/>
    <s v="America"/>
    <s v="Seattle"/>
    <s v="Ramla's"/>
    <s v="No inmail sent"/>
    <x v="1"/>
    <m/>
    <d v="2021-07-29T00:00:00"/>
    <m/>
    <m/>
    <m/>
    <m/>
    <m/>
    <m/>
    <m/>
    <m/>
    <m/>
    <m/>
  </r>
  <r>
    <n v="9181"/>
    <d v="2021-06-28T00:00:00"/>
    <n v="6"/>
    <x v="2"/>
    <s v="Kevin Hour"/>
    <s v="Media Manager"/>
    <s v="Unilever"/>
    <x v="3"/>
    <s v="Europe"/>
    <s v="France"/>
    <s v="Ramla's"/>
    <s v="No inmail sent"/>
    <x v="0"/>
    <d v="2021-07-01T00:00:00"/>
    <d v="2021-09-24T00:00:00"/>
    <m/>
    <m/>
    <m/>
    <m/>
    <m/>
    <m/>
    <m/>
    <m/>
    <m/>
    <m/>
  </r>
  <r>
    <n v="9182"/>
    <d v="2021-06-28T00:00:00"/>
    <n v="6"/>
    <x v="2"/>
    <s v="Ben Collett"/>
    <s v="Senior Paid Search Specialist"/>
    <s v="Vivint"/>
    <x v="7"/>
    <s v="America"/>
    <s v="Utah"/>
    <s v="Ramla's"/>
    <s v="No inmail sent"/>
    <x v="1"/>
    <m/>
    <d v="2021-07-29T00:00:00"/>
    <m/>
    <m/>
    <m/>
    <m/>
    <m/>
    <m/>
    <m/>
    <m/>
    <m/>
    <m/>
  </r>
  <r>
    <n v="9183"/>
    <d v="2021-06-28T00:00:00"/>
    <n v="6"/>
    <x v="2"/>
    <s v="John Tong"/>
    <s v="Head of Marketing Analytics &amp; Investment Decisions, Consumer Bank"/>
    <s v="Capital One"/>
    <x v="10"/>
    <s v="America"/>
    <s v="Washington"/>
    <s v="Ramla's"/>
    <s v="No inmail sent"/>
    <x v="1"/>
    <m/>
    <d v="2021-07-29T00:00:00"/>
    <m/>
    <m/>
    <m/>
    <m/>
    <m/>
    <m/>
    <m/>
    <m/>
    <m/>
    <m/>
  </r>
  <r>
    <n v="9184"/>
    <d v="2021-06-28T00:00:00"/>
    <n v="6"/>
    <x v="2"/>
    <s v="Brandon Lee"/>
    <s v="Assistant Vice President, Marketing Measurement and Optimization"/>
    <s v="AT&amp;T"/>
    <x v="16"/>
    <s v="America"/>
    <s v="California"/>
    <s v="Ramla's"/>
    <s v="No inmail sent"/>
    <x v="1"/>
    <m/>
    <d v="2021-07-29T00:00:00"/>
    <m/>
    <m/>
    <m/>
    <m/>
    <m/>
    <m/>
    <m/>
    <m/>
    <m/>
    <m/>
  </r>
  <r>
    <n v="9185"/>
    <d v="2021-06-28T00:00:00"/>
    <n v="6"/>
    <x v="2"/>
    <s v="Ellen Lowe"/>
    <s v="Director, Consumer Insights &amp; Analytics"/>
    <s v="Schwan's Home Delivery"/>
    <x v="3"/>
    <s v="America"/>
    <s v="Minnesota"/>
    <s v="Ramla's"/>
    <s v="No inmail sent"/>
    <x v="1"/>
    <m/>
    <d v="2021-07-29T00:00:00"/>
    <m/>
    <m/>
    <m/>
    <m/>
    <m/>
    <m/>
    <m/>
    <m/>
    <m/>
    <m/>
  </r>
  <r>
    <n v="9186"/>
    <d v="2021-07-01T00:00:00"/>
    <n v="7"/>
    <x v="2"/>
    <s v="Darian Surratt"/>
    <s v="Senior Research Analyst, Ad Measurement"/>
    <s v="Spotify"/>
    <x v="12"/>
    <s v="America"/>
    <s v="Massachusetts"/>
    <s v="Ramla's"/>
    <s v="No inmail sent"/>
    <x v="0"/>
    <d v="2021-07-01T00:00:00"/>
    <d v="2021-07-29T00:00:00"/>
    <m/>
    <m/>
    <m/>
    <s v="Negative"/>
    <d v="2021-07-14T00:00:00"/>
    <m/>
    <m/>
    <m/>
    <m/>
    <m/>
  </r>
  <r>
    <n v="9187"/>
    <d v="2021-07-01T00:00:00"/>
    <n v="7"/>
    <x v="2"/>
    <s v="Stamos Sinioris"/>
    <s v="Performance Media Planning and Analytics Τeam Lead "/>
    <s v="PeopleCert"/>
    <x v="7"/>
    <s v="Europe"/>
    <s v="London"/>
    <s v="Ramla's"/>
    <s v="No inmail sent"/>
    <x v="0"/>
    <d v="2021-07-01T00:00:00"/>
    <d v="2021-07-29T00:00:00"/>
    <m/>
    <m/>
    <m/>
    <s v="Negative"/>
    <d v="2021-07-14T00:00:00"/>
    <m/>
    <m/>
    <m/>
    <m/>
    <m/>
  </r>
  <r>
    <n v="9188"/>
    <d v="2021-07-01T00:00:00"/>
    <n v="7"/>
    <x v="2"/>
    <s v="Joel Gomez"/>
    <s v="VP, Group Director of Performance Media"/>
    <s v="UM Worldwide"/>
    <x v="1"/>
    <s v="America"/>
    <s v="New York"/>
    <s v="Ramla's"/>
    <s v="No inmail sent"/>
    <x v="0"/>
    <d v="2021-07-09T00:00:00"/>
    <d v="2021-07-29T00:00:00"/>
    <m/>
    <m/>
    <m/>
    <s v="Neutral"/>
    <m/>
    <m/>
    <m/>
    <m/>
    <m/>
    <m/>
  </r>
  <r>
    <n v="9189"/>
    <d v="2021-07-01T00:00:00"/>
    <n v="7"/>
    <x v="2"/>
    <s v="Bobby LaCivita"/>
    <s v="Vice President, Research &amp; Measurement"/>
    <s v="Group Nine Media"/>
    <x v="1"/>
    <s v="America"/>
    <s v="New York"/>
    <s v="Ramla's"/>
    <s v="No inmail sent"/>
    <x v="0"/>
    <d v="2021-07-01T00:00:00"/>
    <d v="2021-09-24T00:00:00"/>
    <m/>
    <m/>
    <m/>
    <m/>
    <m/>
    <m/>
    <m/>
    <m/>
    <m/>
    <m/>
  </r>
  <r>
    <n v="9190"/>
    <d v="2021-07-01T00:00:00"/>
    <n v="7"/>
    <x v="2"/>
    <s v="Vasileios Kourakis"/>
    <s v="Director marketing ROI and Media Lead Consumer Products Division, Global"/>
    <s v="L'Oréal"/>
    <x v="3"/>
    <s v="Europe"/>
    <s v="London"/>
    <s v="Ramla's"/>
    <s v="No inmail sent"/>
    <x v="1"/>
    <m/>
    <d v="2021-07-29T00:00:00"/>
    <m/>
    <m/>
    <m/>
    <m/>
    <m/>
    <m/>
    <m/>
    <m/>
    <m/>
    <m/>
  </r>
  <r>
    <n v="9191"/>
    <d v="2021-07-01T00:00:00"/>
    <n v="7"/>
    <x v="2"/>
    <s v="Sam Karow"/>
    <s v="President"/>
    <s v="Effective Marketing Communication"/>
    <x v="1"/>
    <s v="America"/>
    <s v="Chicago"/>
    <s v="Ramla's"/>
    <s v="No inmail sent"/>
    <x v="1"/>
    <m/>
    <d v="2021-07-29T00:00:00"/>
    <m/>
    <m/>
    <m/>
    <m/>
    <m/>
    <m/>
    <m/>
    <m/>
    <m/>
    <m/>
  </r>
  <r>
    <n v="9192"/>
    <d v="2021-07-01T00:00:00"/>
    <n v="7"/>
    <x v="2"/>
    <s v="Neil Napolitano"/>
    <s v="Director, Measurement Innovation Group / Research Solutions"/>
    <s v="Meredith Corporation"/>
    <x v="1"/>
    <s v="America"/>
    <s v="New York"/>
    <s v="Ramla's"/>
    <s v="No inmail sent"/>
    <x v="1"/>
    <m/>
    <d v="2021-07-29T00:00:00"/>
    <m/>
    <m/>
    <m/>
    <m/>
    <m/>
    <m/>
    <m/>
    <m/>
    <m/>
    <m/>
  </r>
  <r>
    <n v="9193"/>
    <d v="2021-07-01T00:00:00"/>
    <n v="7"/>
    <x v="2"/>
    <s v="Stephen Jepson"/>
    <s v="Executive Vice President, Division Head • Marketing Services &amp; Media Information"/>
    <s v=" DISQO"/>
    <x v="5"/>
    <s v="America"/>
    <s v="California"/>
    <s v="Ramla's"/>
    <s v="No inmail sent"/>
    <x v="0"/>
    <d v="2021-07-01T00:00:00"/>
    <d v="2021-09-24T00:00:00"/>
    <m/>
    <m/>
    <m/>
    <m/>
    <m/>
    <m/>
    <m/>
    <m/>
    <m/>
    <m/>
  </r>
  <r>
    <n v="9194"/>
    <d v="2021-07-01T00:00:00"/>
    <n v="7"/>
    <x v="2"/>
    <s v="Ethan Rapp"/>
    <s v="President "/>
    <s v="Adelaide"/>
    <x v="1"/>
    <s v="America"/>
    <s v="New York"/>
    <s v="Ramla's"/>
    <s v="No inmail sent"/>
    <x v="1"/>
    <m/>
    <d v="2021-07-29T00:00:00"/>
    <m/>
    <m/>
    <m/>
    <m/>
    <m/>
    <m/>
    <m/>
    <m/>
    <m/>
    <m/>
  </r>
  <r>
    <n v="9195"/>
    <d v="2021-07-01T00:00:00"/>
    <n v="7"/>
    <x v="2"/>
    <s v="Asheem Sher"/>
    <s v="Senior AVP &amp; Global Lead - Media Optimization and Effectiveness"/>
    <s v="HSBC"/>
    <x v="10"/>
    <s v="Asia"/>
    <s v="India"/>
    <s v="Ramla's"/>
    <s v="No inmail sent"/>
    <x v="0"/>
    <d v="2021-07-02T00:00:00"/>
    <d v="2021-07-29T00:00:00"/>
    <m/>
    <m/>
    <m/>
    <s v="Neutral"/>
    <m/>
    <m/>
    <m/>
    <m/>
    <m/>
    <s v="Reconnect in a few weeks"/>
  </r>
  <r>
    <n v="9196"/>
    <d v="2021-07-01T00:00:00"/>
    <n v="7"/>
    <x v="2"/>
    <s v="Yasra Majun"/>
    <s v="Social Media Specialist (Marketing, Management, &amp; Optimization)"/>
    <s v=" Aizah Digital Limited"/>
    <x v="1"/>
    <s v="Europe"/>
    <s v="London"/>
    <s v="Ramla's"/>
    <s v="No inmail sent"/>
    <x v="0"/>
    <d v="2021-07-01T00:00:00"/>
    <d v="2021-09-24T00:00:00"/>
    <m/>
    <m/>
    <m/>
    <m/>
    <m/>
    <m/>
    <m/>
    <m/>
    <m/>
    <m/>
  </r>
  <r>
    <n v="9197"/>
    <d v="2021-07-01T00:00:00"/>
    <n v="7"/>
    <x v="2"/>
    <s v="Kelsey Herrold"/>
    <s v="Sr. Manager, Digital Media Analytics &amp; Optimization"/>
    <s v="Disney Parks, Experiences and Products"/>
    <x v="12"/>
    <s v="America"/>
    <s v="California"/>
    <s v="Ramla's"/>
    <s v="No inmail sent"/>
    <x v="1"/>
    <m/>
    <d v="2021-07-29T00:00:00"/>
    <m/>
    <m/>
    <m/>
    <m/>
    <m/>
    <m/>
    <m/>
    <m/>
    <m/>
    <m/>
  </r>
  <r>
    <n v="9198"/>
    <d v="2021-07-01T00:00:00"/>
    <n v="7"/>
    <x v="2"/>
    <s v="Rob Jayson"/>
    <s v="EVP, Insights &amp; Analytics"/>
    <s v="USIM"/>
    <x v="1"/>
    <s v="America"/>
    <s v="New York"/>
    <s v="Ramla's"/>
    <s v="No inmail sent"/>
    <x v="1"/>
    <m/>
    <d v="2021-07-29T00:00:00"/>
    <m/>
    <m/>
    <m/>
    <m/>
    <m/>
    <m/>
    <m/>
    <m/>
    <m/>
    <m/>
  </r>
  <r>
    <n v="9199"/>
    <d v="2021-07-01T00:00:00"/>
    <n v="7"/>
    <x v="2"/>
    <s v="Gavin LaGrange"/>
    <s v="Supervisor, Media Analytics &amp; Insights"/>
    <s v="Mindstream Media Group"/>
    <x v="1"/>
    <s v="America"/>
    <s v="California"/>
    <s v="Ramla's"/>
    <s v="No inmail sent"/>
    <x v="1"/>
    <m/>
    <d v="2021-07-29T00:00:00"/>
    <m/>
    <m/>
    <m/>
    <m/>
    <m/>
    <m/>
    <m/>
    <m/>
    <m/>
    <m/>
  </r>
  <r>
    <n v="9200"/>
    <d v="2021-07-01T00:00:00"/>
    <n v="7"/>
    <x v="2"/>
    <s v="Pushkar Pethe"/>
    <s v="Senior Manager, Social Media Analytics &amp; Engagement"/>
    <s v=" Tim Hortons"/>
    <x v="3"/>
    <s v="America"/>
    <s v="Canada "/>
    <s v="Ramla's"/>
    <s v="No inmail sent"/>
    <x v="0"/>
    <d v="2021-07-28T00:00:00"/>
    <d v="2021-09-24T00:00:00"/>
    <m/>
    <m/>
    <m/>
    <m/>
    <m/>
    <m/>
    <m/>
    <m/>
    <m/>
    <m/>
  </r>
  <r>
    <n v="9201"/>
    <d v="2021-07-01T00:00:00"/>
    <n v="7"/>
    <x v="2"/>
    <s v="Victoria Drake"/>
    <s v="Senior Program Manager, OTT Advertising Measurement &amp; Insights"/>
    <s v="Amazon"/>
    <x v="4"/>
    <s v="America"/>
    <s v="New York"/>
    <s v="Ramla's"/>
    <s v="No inmail sent"/>
    <x v="0"/>
    <d v="2021-07-09T00:00:00"/>
    <d v="2021-09-24T00:00:00"/>
    <m/>
    <m/>
    <m/>
    <m/>
    <m/>
    <m/>
    <m/>
    <m/>
    <m/>
    <m/>
  </r>
  <r>
    <n v="9202"/>
    <d v="2021-07-01T00:00:00"/>
    <n v="7"/>
    <x v="2"/>
    <s v="Hannah Pavalow"/>
    <s v="Director, Product Marketing &amp; Ads Measurement"/>
    <s v="goPuff"/>
    <x v="18"/>
    <s v="America"/>
    <s v="New York"/>
    <s v="Ramla's"/>
    <s v="No inmail sent"/>
    <x v="0"/>
    <d v="2021-07-01T00:00:00"/>
    <d v="2021-07-29T00:00:00"/>
    <m/>
    <m/>
    <m/>
    <s v="Neutral"/>
    <m/>
    <m/>
    <m/>
    <m/>
    <m/>
    <s v="Not looking for a tool right now but will keep us in mind"/>
  </r>
  <r>
    <n v="9203"/>
    <d v="2021-07-01T00:00:00"/>
    <n v="7"/>
    <x v="2"/>
    <s v="Mirjana Glumac"/>
    <s v="Media Optimization Manager"/>
    <s v="Performance Advertising GmbH"/>
    <x v="1"/>
    <s v="Europe"/>
    <s v="Serbia"/>
    <s v="Ramla's"/>
    <s v="No inmail sent"/>
    <x v="1"/>
    <m/>
    <d v="2021-07-29T00:00:00"/>
    <m/>
    <m/>
    <m/>
    <m/>
    <m/>
    <m/>
    <m/>
    <m/>
    <m/>
    <m/>
  </r>
  <r>
    <n v="9204"/>
    <d v="2021-07-01T00:00:00"/>
    <n v="7"/>
    <x v="2"/>
    <s v="Mirela Elena Grigore"/>
    <s v="DACH Media optimization/ Gillette Analytics"/>
    <s v="Procter &amp; Gamble"/>
    <x v="3"/>
    <s v="Europe"/>
    <s v="Germany"/>
    <s v="Ramla's"/>
    <s v="No inmail sent"/>
    <x v="1"/>
    <m/>
    <d v="2021-07-29T00:00:00"/>
    <m/>
    <m/>
    <m/>
    <m/>
    <m/>
    <m/>
    <m/>
    <m/>
    <m/>
    <m/>
  </r>
  <r>
    <n v="9205"/>
    <d v="2021-07-01T00:00:00"/>
    <n v="7"/>
    <x v="2"/>
    <s v="Jacek Chrusciany"/>
    <s v="CEO &amp; Partner"/>
    <s v="Performance Media"/>
    <x v="1"/>
    <s v="Europe"/>
    <s v="Poland"/>
    <s v="Ramla's"/>
    <s v="No inmail sent"/>
    <x v="1"/>
    <m/>
    <d v="2021-07-29T00:00:00"/>
    <m/>
    <m/>
    <m/>
    <m/>
    <m/>
    <m/>
    <m/>
    <m/>
    <m/>
    <m/>
  </r>
  <r>
    <n v="9206"/>
    <d v="2021-07-01T00:00:00"/>
    <n v="7"/>
    <x v="2"/>
    <s v="Samuel Eduardo Romero"/>
    <s v="Performance Media Manager"/>
    <s v="Dentsu"/>
    <x v="1"/>
    <s v="America"/>
    <s v="Argentina"/>
    <s v="Ramla's"/>
    <s v="No inmail sent"/>
    <x v="0"/>
    <d v="2021-07-09T00:00:00"/>
    <d v="2021-09-24T00:00:00"/>
    <m/>
    <m/>
    <m/>
    <m/>
    <m/>
    <m/>
    <m/>
    <m/>
    <m/>
    <m/>
  </r>
  <r>
    <n v="9207"/>
    <d v="2021-07-01T00:00:00"/>
    <n v="7"/>
    <x v="2"/>
    <s v="Joaquin Murillo"/>
    <s v="Founder, CEO &amp; President"/>
    <s v="Performance Media Agency Inc."/>
    <x v="1"/>
    <s v="America"/>
    <s v="Canada "/>
    <s v="Ramla's"/>
    <s v="No inmail sent"/>
    <x v="1"/>
    <m/>
    <d v="2021-07-29T00:00:00"/>
    <m/>
    <m/>
    <m/>
    <m/>
    <m/>
    <m/>
    <m/>
    <m/>
    <m/>
    <m/>
  </r>
  <r>
    <n v="9208"/>
    <d v="2021-07-01T00:00:00"/>
    <n v="7"/>
    <x v="3"/>
    <s v="Cassim Zahid"/>
    <s v="Head of Ecommerce &amp; Performance Marketing"/>
    <s v="Onepiece"/>
    <x v="0"/>
    <s v="Europe"/>
    <s v="United Kingdom"/>
    <s v="Ramla's"/>
    <s v="No inmail sent"/>
    <x v="1"/>
    <m/>
    <d v="2021-07-29T00:00:00"/>
    <m/>
    <m/>
    <m/>
    <m/>
    <m/>
    <m/>
    <m/>
    <m/>
    <m/>
    <m/>
  </r>
  <r>
    <n v="9209"/>
    <d v="2021-07-01T00:00:00"/>
    <n v="7"/>
    <x v="2"/>
    <s v="Michael Ayres"/>
    <s v="Head of Performance Media"/>
    <s v="Petco"/>
    <x v="0"/>
    <s v="America"/>
    <s v="California"/>
    <s v="Ramla's"/>
    <s v="No inmail sent"/>
    <x v="0"/>
    <m/>
    <d v="2021-09-24T00:00:00"/>
    <m/>
    <m/>
    <m/>
    <m/>
    <m/>
    <m/>
    <m/>
    <m/>
    <m/>
    <m/>
  </r>
  <r>
    <n v="9210"/>
    <d v="2021-07-01T00:00:00"/>
    <n v="7"/>
    <x v="3"/>
    <s v="Ndidiamaka Anyanwu"/>
    <s v="Senior Manager- Business Performance &amp; Analytics"/>
    <s v="Kohl's"/>
    <x v="0"/>
    <s v="America"/>
    <s v="New York"/>
    <s v="Ramla's"/>
    <s v="No inmail sent"/>
    <x v="0"/>
    <d v="2021-07-08T00:00:00"/>
    <d v="2022-01-31T00:00:00"/>
    <m/>
    <m/>
    <m/>
    <s v="Negative"/>
    <d v="2022-02-02T00:00:00"/>
    <m/>
    <m/>
    <m/>
    <m/>
    <m/>
  </r>
  <r>
    <n v="9211"/>
    <d v="2021-07-01T00:00:00"/>
    <n v="7"/>
    <x v="3"/>
    <s v="Josh Rizzo"/>
    <s v="Senior Category Manager, Insights "/>
    <s v="Topco Associates"/>
    <x v="0"/>
    <s v="America"/>
    <s v="Illinois"/>
    <s v="Ramla's"/>
    <s v="No inmail sent"/>
    <x v="1"/>
    <m/>
    <d v="2021-07-29T00:00:00"/>
    <m/>
    <m/>
    <m/>
    <m/>
    <m/>
    <m/>
    <m/>
    <m/>
    <m/>
    <m/>
  </r>
  <r>
    <n v="9212"/>
    <d v="2021-07-01T00:00:00"/>
    <n v="7"/>
    <x v="3"/>
    <s v="Erik Haines"/>
    <s v="Senior Director, Pricing Strategy &amp; Analytics"/>
    <s v="The Fresh Market"/>
    <x v="0"/>
    <s v="America"/>
    <s v="North Carolina"/>
    <s v="Ramla's"/>
    <s v="No inmail sent"/>
    <x v="1"/>
    <m/>
    <d v="2021-07-29T00:00:00"/>
    <m/>
    <m/>
    <m/>
    <m/>
    <m/>
    <m/>
    <m/>
    <m/>
    <m/>
    <m/>
  </r>
  <r>
    <n v="9213"/>
    <d v="2021-07-01T00:00:00"/>
    <n v="7"/>
    <x v="3"/>
    <s v="Steve Um"/>
    <s v="Senior Manager, Customer Loyalty &amp; Insights"/>
    <s v="Walgreens"/>
    <x v="0"/>
    <s v="America"/>
    <s v="Illinois"/>
    <s v="Ramla's"/>
    <s v="No inmail sent"/>
    <x v="1"/>
    <m/>
    <d v="2021-07-29T00:00:00"/>
    <m/>
    <m/>
    <m/>
    <m/>
    <m/>
    <m/>
    <m/>
    <m/>
    <m/>
    <m/>
  </r>
  <r>
    <n v="9214"/>
    <d v="2021-07-01T00:00:00"/>
    <n v="7"/>
    <x v="3"/>
    <s v="Anvar Hubbs"/>
    <s v="Director, Data Science"/>
    <s v="The Home Depot"/>
    <x v="0"/>
    <s v="America"/>
    <s v="Atlanta"/>
    <s v="Ramla's"/>
    <s v="No inmail sent"/>
    <x v="0"/>
    <d v="2021-07-14T00:00:00"/>
    <d v="2021-07-29T00:00:00"/>
    <m/>
    <m/>
    <m/>
    <s v="Negative"/>
    <d v="2021-07-14T00:00:00"/>
    <m/>
    <m/>
    <m/>
    <m/>
    <m/>
  </r>
  <r>
    <n v="9215"/>
    <d v="2021-07-01T00:00:00"/>
    <n v="7"/>
    <x v="3"/>
    <s v="Alessio Pagliuca"/>
    <s v="Director, Customer Strategy and Analytics"/>
    <s v="Gap"/>
    <x v="0"/>
    <s v="America"/>
    <s v="California"/>
    <s v="Ramla's"/>
    <s v="No inmail sent"/>
    <x v="1"/>
    <m/>
    <d v="2021-07-29T00:00:00"/>
    <m/>
    <m/>
    <m/>
    <m/>
    <m/>
    <m/>
    <m/>
    <m/>
    <m/>
    <m/>
  </r>
  <r>
    <n v="9216"/>
    <d v="2021-07-01T00:00:00"/>
    <n v="7"/>
    <x v="3"/>
    <s v="John Burns"/>
    <s v="Director, Loyalty &amp; Insights"/>
    <s v="Longo's"/>
    <x v="3"/>
    <s v="America"/>
    <s v="Canada "/>
    <s v="Ramla's"/>
    <s v="No inmail sent"/>
    <x v="0"/>
    <d v="2021-07-05T00:00:00"/>
    <d v="2022-01-31T00:00:00"/>
    <m/>
    <m/>
    <m/>
    <m/>
    <m/>
    <m/>
    <m/>
    <m/>
    <m/>
    <m/>
  </r>
  <r>
    <n v="9217"/>
    <d v="2021-07-01T00:00:00"/>
    <n v="7"/>
    <x v="3"/>
    <s v="Coco Inoue"/>
    <s v="Sr. Director, Data"/>
    <s v="Glossier"/>
    <x v="3"/>
    <s v="America"/>
    <s v="Washington"/>
    <s v="Ramla's"/>
    <s v="No inmail sent"/>
    <x v="1"/>
    <m/>
    <d v="2021-07-29T00:00:00"/>
    <m/>
    <m/>
    <m/>
    <m/>
    <m/>
    <m/>
    <m/>
    <m/>
    <m/>
    <m/>
  </r>
  <r>
    <n v="9218"/>
    <d v="2021-07-01T00:00:00"/>
    <n v="7"/>
    <x v="3"/>
    <s v="Christiane Peng"/>
    <s v="Merchandising &amp; Consumer Analytics Manager"/>
    <s v="Nike"/>
    <x v="0"/>
    <s v="America"/>
    <s v="Oregon"/>
    <s v="Ramla's"/>
    <s v="No inmail sent"/>
    <x v="1"/>
    <m/>
    <d v="2021-07-29T00:00:00"/>
    <m/>
    <m/>
    <m/>
    <m/>
    <m/>
    <m/>
    <m/>
    <m/>
    <m/>
    <m/>
  </r>
  <r>
    <n v="9219"/>
    <d v="2021-07-01T00:00:00"/>
    <n v="7"/>
    <x v="3"/>
    <s v="Eric Brown"/>
    <s v="Director Of Analytics"/>
    <s v="Saatva"/>
    <x v="0"/>
    <s v="America"/>
    <s v="Texas"/>
    <s v="Ramla's"/>
    <s v="No inmail sent"/>
    <x v="1"/>
    <m/>
    <d v="2021-07-29T00:00:00"/>
    <m/>
    <m/>
    <m/>
    <m/>
    <m/>
    <m/>
    <m/>
    <m/>
    <m/>
    <m/>
  </r>
  <r>
    <n v="9220"/>
    <d v="2021-07-01T00:00:00"/>
    <n v="7"/>
    <x v="3"/>
    <s v="Elena Lebedeva"/>
    <s v="Analytics Manager"/>
    <s v="Woolworths Group"/>
    <x v="0"/>
    <s v="Australia"/>
    <s v="Australia"/>
    <s v="Ramla's"/>
    <s v="No inmail sent"/>
    <x v="1"/>
    <m/>
    <d v="2021-07-29T00:00:00"/>
    <m/>
    <m/>
    <m/>
    <m/>
    <m/>
    <m/>
    <m/>
    <m/>
    <m/>
    <m/>
  </r>
  <r>
    <n v="9221"/>
    <d v="2021-07-01T00:00:00"/>
    <n v="7"/>
    <x v="3"/>
    <s v="Keith Day"/>
    <s v="Retail Pricing &amp; Analytics Manager"/>
    <s v="Casey's"/>
    <x v="0"/>
    <s v="America"/>
    <s v="Iowa"/>
    <s v="Ramla's"/>
    <s v="No inmail sent"/>
    <x v="1"/>
    <m/>
    <d v="2021-07-29T00:00:00"/>
    <m/>
    <m/>
    <m/>
    <m/>
    <m/>
    <m/>
    <m/>
    <m/>
    <m/>
    <m/>
  </r>
  <r>
    <n v="9222"/>
    <d v="2021-07-01T00:00:00"/>
    <n v="7"/>
    <x v="3"/>
    <s v="Arun Jandu"/>
    <s v="Senior Insight Analyst"/>
    <s v="Moss Bros. Group"/>
    <x v="0"/>
    <s v="Europe"/>
    <s v="United Kingdom"/>
    <s v="Ramla's"/>
    <s v="No inmail sent"/>
    <x v="1"/>
    <m/>
    <d v="2021-07-29T00:00:00"/>
    <m/>
    <m/>
    <m/>
    <m/>
    <m/>
    <m/>
    <m/>
    <m/>
    <m/>
    <m/>
  </r>
  <r>
    <n v="9223"/>
    <d v="2021-07-01T00:00:00"/>
    <n v="7"/>
    <x v="3"/>
    <s v="Alen Jenjic"/>
    <s v="Head of Business Intelligence"/>
    <s v="Kaufland Hrvatska"/>
    <x v="0"/>
    <s v="Europe"/>
    <s v="Croatia"/>
    <s v="Ramla's"/>
    <s v="No inmail sent"/>
    <x v="0"/>
    <d v="2021-07-02T00:00:00"/>
    <d v="2021-07-29T00:00:00"/>
    <m/>
    <m/>
    <m/>
    <s v="Neutral"/>
    <d v="2021-07-15T00:00:00"/>
    <s v=""/>
    <m/>
    <m/>
    <m/>
    <m/>
  </r>
  <r>
    <n v="9224"/>
    <d v="2021-07-01T00:00:00"/>
    <n v="7"/>
    <x v="3"/>
    <s v="Doug Meehan"/>
    <s v="Manager Shopper Insights &amp; Analytics"/>
    <s v="Food Lion"/>
    <x v="3"/>
    <s v="America"/>
    <s v="North Carolina"/>
    <s v="Ramla's"/>
    <s v="No inmail sent"/>
    <x v="1"/>
    <m/>
    <d v="2021-07-29T00:00:00"/>
    <m/>
    <m/>
    <m/>
    <m/>
    <m/>
    <m/>
    <m/>
    <m/>
    <m/>
    <m/>
  </r>
  <r>
    <n v="9225"/>
    <d v="2021-07-01T00:00:00"/>
    <n v="7"/>
    <x v="3"/>
    <s v="David Struckmeier"/>
    <s v="Manager, E-Commerce Analytics"/>
    <s v="J. Jill"/>
    <x v="0"/>
    <s v="America"/>
    <s v="Massachusetts"/>
    <s v="Ramla's"/>
    <s v="No inmail sent"/>
    <x v="1"/>
    <m/>
    <d v="2021-07-29T00:00:00"/>
    <m/>
    <m/>
    <m/>
    <m/>
    <m/>
    <m/>
    <m/>
    <m/>
    <m/>
    <m/>
  </r>
  <r>
    <n v="9226"/>
    <d v="2021-07-02T00:00:00"/>
    <n v="7"/>
    <x v="3"/>
    <s v="Jay L."/>
    <s v="Lead Analyst Business Analytics"/>
    <s v="BJ's Wholesale Club"/>
    <x v="0"/>
    <s v="America"/>
    <s v="Massachusetts"/>
    <s v="Ramla's"/>
    <s v="No inmail sent"/>
    <x v="1"/>
    <m/>
    <d v="2021-07-29T00:00:00"/>
    <m/>
    <m/>
    <m/>
    <m/>
    <m/>
    <m/>
    <m/>
    <m/>
    <m/>
    <m/>
  </r>
  <r>
    <n v="9227"/>
    <d v="2021-07-02T00:00:00"/>
    <n v="7"/>
    <x v="3"/>
    <s v="Vai Anand"/>
    <s v="Director of Decision Science"/>
    <s v="Dollar General "/>
    <x v="0"/>
    <s v="America"/>
    <s v="Tennessee"/>
    <s v="Ramla's"/>
    <s v="No inmail sent"/>
    <x v="0"/>
    <d v="2021-07-05T00:00:00"/>
    <d v="2022-01-31T00:00:00"/>
    <m/>
    <m/>
    <m/>
    <m/>
    <m/>
    <m/>
    <m/>
    <m/>
    <m/>
    <m/>
  </r>
  <r>
    <n v="9228"/>
    <d v="2021-07-02T00:00:00"/>
    <n v="7"/>
    <x v="3"/>
    <s v="Greg Baumgardner"/>
    <s v="Director, Data Science"/>
    <s v="Starbucks"/>
    <x v="0"/>
    <s v="America"/>
    <s v="Washington"/>
    <s v="Ramla's"/>
    <s v="No inmail sent"/>
    <x v="1"/>
    <m/>
    <d v="2021-07-29T00:00:00"/>
    <m/>
    <m/>
    <m/>
    <m/>
    <m/>
    <m/>
    <m/>
    <m/>
    <m/>
    <m/>
  </r>
  <r>
    <n v="9229"/>
    <d v="2021-07-05T00:00:00"/>
    <n v="7"/>
    <x v="3"/>
    <s v="Emmanuel Rodríguez "/>
    <s v="Marketing Manager"/>
    <s v="Walmart"/>
    <x v="0"/>
    <s v="America"/>
    <s v="Mexico"/>
    <s v="Ramla's"/>
    <s v="No inmail sent"/>
    <x v="1"/>
    <m/>
    <d v="2021-07-29T00:00:00"/>
    <m/>
    <m/>
    <m/>
    <m/>
    <m/>
    <m/>
    <m/>
    <m/>
    <m/>
    <m/>
  </r>
  <r>
    <n v="9230"/>
    <d v="2021-07-05T00:00:00"/>
    <n v="7"/>
    <x v="3"/>
    <s v="Matias Puente Solari"/>
    <s v="Marketing Director"/>
    <s v="Walmart"/>
    <x v="0"/>
    <s v="America"/>
    <s v="Chile"/>
    <s v="Ramla's"/>
    <s v="No inmail sent"/>
    <x v="0"/>
    <d v="2021-07-06T00:00:00"/>
    <d v="2021-07-29T00:00:00"/>
    <m/>
    <m/>
    <m/>
    <s v="Neutral"/>
    <d v="2021-07-07T00:00:00"/>
    <m/>
    <m/>
    <m/>
    <m/>
    <m/>
  </r>
  <r>
    <n v="9231"/>
    <d v="2021-07-05T00:00:00"/>
    <n v="7"/>
    <x v="3"/>
    <s v="Gavin Williams"/>
    <s v="CRM and Analytics Manager"/>
    <s v="Visionworks of America"/>
    <x v="0"/>
    <s v="America"/>
    <s v="Texas"/>
    <s v="Ramla's"/>
    <s v="No inmail sent"/>
    <x v="0"/>
    <d v="2021-07-09T00:00:00"/>
    <d v="2022-01-31T00:00:00"/>
    <m/>
    <m/>
    <m/>
    <m/>
    <m/>
    <m/>
    <m/>
    <m/>
    <m/>
    <m/>
  </r>
  <r>
    <n v="9232"/>
    <d v="2021-07-05T00:00:00"/>
    <n v="7"/>
    <x v="3"/>
    <s v="Eduardo Alberto Pereda"/>
    <s v="Vice President of Marketing and Advertising"/>
    <s v="Total Wine &amp; More"/>
    <x v="0"/>
    <s v="America"/>
    <s v="Maryland"/>
    <s v="Ramla's"/>
    <s v="9/16/2021"/>
    <x v="1"/>
    <m/>
    <d v="2021-07-29T00:00:00"/>
    <m/>
    <m/>
    <m/>
    <m/>
    <m/>
    <m/>
    <m/>
    <m/>
    <m/>
    <m/>
  </r>
  <r>
    <n v="9233"/>
    <d v="2021-07-05T00:00:00"/>
    <n v="7"/>
    <x v="3"/>
    <s v="Aram Bidzyan"/>
    <s v="Director, Data Science &amp; Product Management"/>
    <s v="Bed Bath &amp; Beyond"/>
    <x v="0"/>
    <s v="America"/>
    <s v="New Jersey"/>
    <s v="Ramla's"/>
    <s v="No inmail sent"/>
    <x v="1"/>
    <m/>
    <d v="2021-07-29T00:00:00"/>
    <m/>
    <m/>
    <m/>
    <m/>
    <m/>
    <m/>
    <m/>
    <m/>
    <m/>
    <m/>
  </r>
  <r>
    <n v="9234"/>
    <d v="2021-07-05T00:00:00"/>
    <n v="7"/>
    <x v="3"/>
    <s v="Matt Kellman"/>
    <s v="Director Of Ecommerce"/>
    <s v="MAV Beauty Brands"/>
    <x v="0"/>
    <s v="America"/>
    <s v="New York"/>
    <s v="Ramla's"/>
    <s v="No inmail sent"/>
    <x v="0"/>
    <d v="2021-07-06T00:00:00"/>
    <d v="2022-01-31T00:00:00"/>
    <m/>
    <m/>
    <m/>
    <m/>
    <m/>
    <m/>
    <m/>
    <m/>
    <m/>
    <m/>
  </r>
  <r>
    <n v="9235"/>
    <d v="2021-07-05T00:00:00"/>
    <n v="7"/>
    <x v="3"/>
    <s v="Ali Kefeli"/>
    <s v="Head of Data Science and Marketing Analytics"/>
    <s v="Georgia-Pacific LLC"/>
    <x v="3"/>
    <s v="America"/>
    <s v="Atlanta"/>
    <s v="Ramla's"/>
    <s v="No inmail sent"/>
    <x v="0"/>
    <d v="2021-11-30T00:00:00"/>
    <d v="2022-01-31T00:00:00"/>
    <m/>
    <m/>
    <m/>
    <m/>
    <m/>
    <m/>
    <m/>
    <m/>
    <m/>
    <m/>
  </r>
  <r>
    <n v="9236"/>
    <d v="2021-07-05T00:00:00"/>
    <n v="7"/>
    <x v="3"/>
    <s v="Julie Cary"/>
    <s v="Chief Marketing and Innovation Officer"/>
    <s v="Massage Envy"/>
    <x v="13"/>
    <s v="America"/>
    <s v="Texas"/>
    <s v="Ramla's"/>
    <s v="No inmail sent"/>
    <x v="1"/>
    <m/>
    <d v="2021-07-29T00:00:00"/>
    <m/>
    <m/>
    <m/>
    <m/>
    <m/>
    <m/>
    <m/>
    <m/>
    <m/>
    <m/>
  </r>
  <r>
    <n v="9237"/>
    <d v="2021-07-05T00:00:00"/>
    <n v="7"/>
    <x v="3"/>
    <s v="Corey Moyer"/>
    <s v="Director, Credit &amp; Loyalty Marketing"/>
    <s v="Macy's"/>
    <x v="0"/>
    <s v="America"/>
    <s v="Ohio"/>
    <s v="Ramla's"/>
    <s v="No inmail sent"/>
    <x v="1"/>
    <m/>
    <d v="2021-07-29T00:00:00"/>
    <m/>
    <m/>
    <m/>
    <m/>
    <m/>
    <m/>
    <m/>
    <m/>
    <m/>
    <m/>
  </r>
  <r>
    <n v="9238"/>
    <d v="2021-07-05T00:00:00"/>
    <n v="7"/>
    <x v="3"/>
    <s v="Bret Leece"/>
    <s v="Investor &amp; Chief Marketing Officer"/>
    <s v="HAPPYBOND"/>
    <x v="3"/>
    <s v="America"/>
    <s v="California"/>
    <s v="Ramla's"/>
    <s v="No inmail sent"/>
    <x v="1"/>
    <m/>
    <d v="2021-07-29T00:00:00"/>
    <m/>
    <m/>
    <m/>
    <m/>
    <m/>
    <m/>
    <m/>
    <m/>
    <m/>
    <m/>
  </r>
  <r>
    <n v="9239"/>
    <d v="2021-07-05T00:00:00"/>
    <n v="7"/>
    <x v="3"/>
    <s v="Toby Korner"/>
    <s v="VP, Marketing Science"/>
    <s v="Priceline.com"/>
    <x v="4"/>
    <s v="America"/>
    <s v="Connecticut"/>
    <s v="Ramla's"/>
    <s v="No inmail sent"/>
    <x v="1"/>
    <m/>
    <d v="2021-07-29T00:00:00"/>
    <m/>
    <m/>
    <m/>
    <m/>
    <m/>
    <m/>
    <m/>
    <m/>
    <m/>
    <m/>
  </r>
  <r>
    <n v="9240"/>
    <d v="2021-07-05T00:00:00"/>
    <n v="7"/>
    <x v="3"/>
    <s v="Melissa Yearta"/>
    <s v="Senior Director of Product Marketing"/>
    <s v="Teladoc Health"/>
    <x v="13"/>
    <s v="America"/>
    <s v="California"/>
    <s v="Ramla's"/>
    <s v="No inmail sent"/>
    <x v="0"/>
    <d v="2021-10-22T00:00:00"/>
    <d v="2022-01-31T00:00:00"/>
    <m/>
    <m/>
    <m/>
    <m/>
    <m/>
    <m/>
    <m/>
    <m/>
    <m/>
    <m/>
  </r>
  <r>
    <n v="9241"/>
    <d v="2021-07-05T00:00:00"/>
    <n v="7"/>
    <x v="3"/>
    <s v="Gustavo Herrera"/>
    <s v="VP, Data &amp; Product Management"/>
    <s v="Mediahub Global "/>
    <x v="1"/>
    <s v="America"/>
    <s v="Massachusetts"/>
    <s v="Ramla's"/>
    <s v="No inmail sent"/>
    <x v="1"/>
    <m/>
    <d v="2021-07-29T00:00:00"/>
    <m/>
    <m/>
    <m/>
    <m/>
    <m/>
    <m/>
    <m/>
    <m/>
    <m/>
    <m/>
  </r>
  <r>
    <n v="9242"/>
    <d v="2021-07-05T00:00:00"/>
    <n v="7"/>
    <x v="3"/>
    <s v="Lauren Taylor Pilon"/>
    <s v="Vice President, Business Operations - Marketplace"/>
    <s v="LendingTree"/>
    <x v="10"/>
    <s v="America"/>
    <s v="North Carolina"/>
    <s v="Ramla's"/>
    <s v="No inmail sent"/>
    <x v="1"/>
    <m/>
    <d v="2021-07-29T00:00:00"/>
    <m/>
    <m/>
    <m/>
    <m/>
    <m/>
    <m/>
    <m/>
    <m/>
    <m/>
    <m/>
  </r>
  <r>
    <n v="9243"/>
    <d v="2021-07-05T00:00:00"/>
    <n v="7"/>
    <x v="3"/>
    <s v="Jill Boyce"/>
    <s v="Senior Director, Insights"/>
    <s v="Campbell Soup"/>
    <x v="3"/>
    <s v="America"/>
    <s v="United States"/>
    <s v="Ramla's"/>
    <s v="No inmail sent"/>
    <x v="1"/>
    <m/>
    <d v="2021-07-29T00:00:00"/>
    <m/>
    <m/>
    <m/>
    <m/>
    <m/>
    <m/>
    <m/>
    <m/>
    <m/>
    <m/>
  </r>
  <r>
    <n v="9244"/>
    <d v="2021-07-05T00:00:00"/>
    <n v="7"/>
    <x v="3"/>
    <s v="Cristina Brando"/>
    <s v="Digital &amp; Brand Marketing Team Lead"/>
    <s v="ALDI Italia"/>
    <x v="0"/>
    <s v="Europe"/>
    <s v="Italy"/>
    <s v="Ramla's"/>
    <s v="No inmail sent"/>
    <x v="1"/>
    <m/>
    <d v="2021-07-29T00:00:00"/>
    <m/>
    <m/>
    <m/>
    <m/>
    <m/>
    <m/>
    <m/>
    <m/>
    <m/>
    <m/>
  </r>
  <r>
    <n v="9245"/>
    <d v="2021-07-05T00:00:00"/>
    <n v="7"/>
    <x v="3"/>
    <s v="Veronica Cuesta"/>
    <s v="Marketing Director"/>
    <s v="WPP"/>
    <x v="1"/>
    <s v="America"/>
    <s v="Mexico"/>
    <s v="Ramla's"/>
    <s v="No inmail sent"/>
    <x v="1"/>
    <m/>
    <d v="2021-07-29T00:00:00"/>
    <m/>
    <m/>
    <m/>
    <m/>
    <m/>
    <m/>
    <m/>
    <m/>
    <m/>
    <m/>
  </r>
  <r>
    <n v="9246"/>
    <d v="2021-07-05T00:00:00"/>
    <n v="7"/>
    <x v="3"/>
    <s v="Danny Peppou"/>
    <s v="Director"/>
    <s v="Deloitte"/>
    <x v="10"/>
    <s v="Australia"/>
    <s v="Australia"/>
    <s v="Ramla's"/>
    <s v="No inmail sent"/>
    <x v="1"/>
    <m/>
    <d v="2021-07-29T00:00:00"/>
    <m/>
    <m/>
    <m/>
    <m/>
    <m/>
    <m/>
    <m/>
    <m/>
    <m/>
    <m/>
  </r>
  <r>
    <n v="9247"/>
    <d v="2021-07-05T00:00:00"/>
    <n v="7"/>
    <x v="3"/>
    <s v="Zeina Fabri"/>
    <s v="Director, Actioning and insights"/>
    <s v="Manulife"/>
    <x v="10"/>
    <s v="America"/>
    <s v="Canada "/>
    <s v="Ramla's"/>
    <s v="No inmail sent"/>
    <x v="0"/>
    <d v="2021-07-08T00:00:00"/>
    <d v="2022-01-31T00:00:00"/>
    <m/>
    <m/>
    <m/>
    <m/>
    <m/>
    <m/>
    <m/>
    <m/>
    <m/>
    <m/>
  </r>
  <r>
    <n v="9248"/>
    <d v="2021-07-06T00:00:00"/>
    <n v="7"/>
    <x v="3"/>
    <s v="Monne Andersen"/>
    <s v="VP"/>
    <s v="Kadenwood"/>
    <x v="3"/>
    <s v="America"/>
    <s v="California"/>
    <s v="Ramla's"/>
    <s v="No inmail sent"/>
    <x v="1"/>
    <m/>
    <d v="2021-07-29T00:00:00"/>
    <m/>
    <m/>
    <m/>
    <m/>
    <m/>
    <m/>
    <m/>
    <m/>
    <m/>
    <m/>
  </r>
  <r>
    <n v="9249"/>
    <d v="2022-02-22T00:00:00"/>
    <n v="2"/>
    <x v="3"/>
    <s v="Noelle Gall"/>
    <s v="Head of Insight &amp; Strategic Planning for Avon Global Make-Up"/>
    <s v="Natura &amp;Co"/>
    <x v="3"/>
    <s v="Europe"/>
    <s v="United Kingdom"/>
    <s v="Ramla's"/>
    <s v="No inmail sent"/>
    <x v="1"/>
    <m/>
    <d v="2021-07-29T00:00:00"/>
    <m/>
    <m/>
    <m/>
    <m/>
    <m/>
    <m/>
    <m/>
    <m/>
    <m/>
    <m/>
  </r>
  <r>
    <n v="9250"/>
    <d v="2021-07-06T00:00:00"/>
    <n v="7"/>
    <x v="3"/>
    <s v="Robert Villanella"/>
    <s v="Director of Customer Strategy"/>
    <s v="The Nature's Bounty Co."/>
    <x v="3"/>
    <s v="America"/>
    <s v="New Jersey"/>
    <s v="Ramla's"/>
    <s v="No inmail sent"/>
    <x v="1"/>
    <m/>
    <d v="2021-07-29T00:00:00"/>
    <m/>
    <m/>
    <m/>
    <m/>
    <m/>
    <m/>
    <m/>
    <m/>
    <m/>
    <m/>
  </r>
  <r>
    <n v="9251"/>
    <d v="2021-07-06T00:00:00"/>
    <n v="7"/>
    <x v="3"/>
    <s v="Jen Zielinski "/>
    <s v="Marketing Director - Skin Care and Cough &amp; Cold Brands"/>
    <s v="The Mentholatum Company"/>
    <x v="3"/>
    <s v="America"/>
    <s v="Pennsylvania"/>
    <s v="Ramla's"/>
    <s v="No inmail sent"/>
    <x v="1"/>
    <m/>
    <d v="2021-07-29T00:00:00"/>
    <m/>
    <m/>
    <m/>
    <m/>
    <m/>
    <m/>
    <m/>
    <m/>
    <m/>
    <m/>
  </r>
  <r>
    <n v="9252"/>
    <d v="2021-07-06T00:00:00"/>
    <n v="7"/>
    <x v="3"/>
    <s v="Elyse Blouin"/>
    <s v="Sr. Director, Integrated Media &amp; Partnerships"/>
    <s v="Lowe's Companies"/>
    <x v="0"/>
    <s v="America"/>
    <s v="North Carolina"/>
    <s v="Ramla's"/>
    <s v="No inmail sent"/>
    <x v="0"/>
    <d v="2021-07-07T00:00:00"/>
    <d v="2022-01-31T00:00:00"/>
    <m/>
    <m/>
    <m/>
    <m/>
    <m/>
    <m/>
    <m/>
    <m/>
    <m/>
    <m/>
  </r>
  <r>
    <n v="9253"/>
    <d v="2021-07-07T00:00:00"/>
    <n v="7"/>
    <x v="3"/>
    <s v="Raymond Karaszi"/>
    <s v="Vice President Loyalty and Consumer Insights"/>
    <s v="Loblaw Companies"/>
    <x v="0"/>
    <s v="America"/>
    <s v="Canada "/>
    <s v="Ramla's"/>
    <s v="No inmail sent"/>
    <x v="1"/>
    <m/>
    <d v="2021-07-29T00:00:00"/>
    <m/>
    <m/>
    <m/>
    <m/>
    <m/>
    <m/>
    <m/>
    <m/>
    <m/>
    <m/>
  </r>
  <r>
    <n v="9254"/>
    <d v="2021-07-07T00:00:00"/>
    <n v="7"/>
    <x v="3"/>
    <s v="Kelsey Kenady "/>
    <s v="Director, Digital Consumer Experience"/>
    <s v="adidas"/>
    <x v="3"/>
    <s v="America"/>
    <s v="Oregon"/>
    <s v="Ramla's"/>
    <s v="No inmail sent"/>
    <x v="1"/>
    <m/>
    <d v="2021-07-29T00:00:00"/>
    <m/>
    <m/>
    <m/>
    <m/>
    <m/>
    <m/>
    <m/>
    <m/>
    <m/>
    <m/>
  </r>
  <r>
    <n v="9255"/>
    <d v="2021-07-07T00:00:00"/>
    <n v="7"/>
    <x v="3"/>
    <s v="Larissa Schenck"/>
    <s v="Director of Marketing"/>
    <s v="1800PetMeds"/>
    <x v="0"/>
    <s v="America"/>
    <s v="Florida"/>
    <s v="Ramla's"/>
    <s v="No inmail sent"/>
    <x v="0"/>
    <d v="2021-07-09T00:00:00"/>
    <d v="2022-01-31T00:00:00"/>
    <m/>
    <m/>
    <m/>
    <m/>
    <m/>
    <m/>
    <m/>
    <m/>
    <m/>
    <m/>
  </r>
  <r>
    <n v="9256"/>
    <d v="2021-07-07T00:00:00"/>
    <n v="7"/>
    <x v="3"/>
    <s v="Diana Tomkiewicz"/>
    <s v="Associate Director- Data and Analytics"/>
    <s v="Digitas North America"/>
    <x v="1"/>
    <s v="America"/>
    <s v="United States"/>
    <s v="Ramla's"/>
    <s v="No inmail sent"/>
    <x v="1"/>
    <m/>
    <d v="2021-07-29T00:00:00"/>
    <m/>
    <m/>
    <m/>
    <m/>
    <m/>
    <m/>
    <m/>
    <m/>
    <m/>
    <m/>
  </r>
  <r>
    <n v="9257"/>
    <d v="2021-07-07T00:00:00"/>
    <n v="7"/>
    <x v="3"/>
    <s v="Chris Hardisty"/>
    <s v="Senior Vice President Ecommerce"/>
    <s v="Clarks"/>
    <x v="0"/>
    <s v="America"/>
    <s v="Massachusetts"/>
    <s v="Ramla's"/>
    <s v="No inmail sent"/>
    <x v="1"/>
    <m/>
    <d v="2021-07-29T00:00:00"/>
    <m/>
    <m/>
    <m/>
    <m/>
    <m/>
    <m/>
    <m/>
    <m/>
    <m/>
    <m/>
  </r>
  <r>
    <n v="9258"/>
    <d v="2021-07-07T00:00:00"/>
    <n v="7"/>
    <x v="3"/>
    <s v="Kate Wiltzer"/>
    <s v="Director of Marketing"/>
    <s v="Bloem Living"/>
    <x v="0"/>
    <s v="America"/>
    <s v="Michigan"/>
    <s v="Ramla's"/>
    <s v="No inmail sent"/>
    <x v="1"/>
    <m/>
    <d v="2021-07-29T00:00:00"/>
    <m/>
    <m/>
    <m/>
    <m/>
    <m/>
    <m/>
    <m/>
    <m/>
    <m/>
    <m/>
  </r>
  <r>
    <n v="9259"/>
    <d v="2021-07-07T00:00:00"/>
    <n v="7"/>
    <x v="3"/>
    <s v="Alireza Naghdian"/>
    <s v="Director of E-Commerce"/>
    <s v="Perfumania"/>
    <x v="0"/>
    <s v="America"/>
    <s v="Florida"/>
    <s v="Ramla's"/>
    <s v="No inmail sent"/>
    <x v="1"/>
    <m/>
    <d v="2021-07-29T00:00:00"/>
    <m/>
    <m/>
    <m/>
    <m/>
    <m/>
    <m/>
    <m/>
    <m/>
    <m/>
    <m/>
  </r>
  <r>
    <n v="9260"/>
    <d v="2021-07-07T00:00:00"/>
    <n v="7"/>
    <x v="3"/>
    <s v="Kim Audan"/>
    <s v="Vice President Ecommerce and Performance Marketing"/>
    <s v="INTERMIX"/>
    <x v="0"/>
    <s v="America"/>
    <s v="New York"/>
    <s v="Ramla's"/>
    <s v="No inmail sent"/>
    <x v="1"/>
    <m/>
    <d v="2021-07-29T00:00:00"/>
    <m/>
    <m/>
    <m/>
    <m/>
    <m/>
    <m/>
    <m/>
    <m/>
    <m/>
    <m/>
  </r>
  <r>
    <n v="9261"/>
    <d v="2021-07-07T00:00:00"/>
    <n v="7"/>
    <x v="3"/>
    <s v="Cristina Morales"/>
    <s v="Head of Marketing Transformation"/>
    <s v="Equitable"/>
    <x v="10"/>
    <s v="America"/>
    <s v="North Carolina"/>
    <s v="Ramla's"/>
    <s v="No inmail sent"/>
    <x v="1"/>
    <m/>
    <d v="2021-07-29T00:00:00"/>
    <m/>
    <m/>
    <m/>
    <m/>
    <m/>
    <m/>
    <m/>
    <m/>
    <m/>
    <m/>
  </r>
  <r>
    <n v="9262"/>
    <d v="2021-07-07T00:00:00"/>
    <n v="7"/>
    <x v="3"/>
    <s v="Anna Lawrence"/>
    <s v="Chief Marketing Officer"/>
    <s v="Dionysus Investments"/>
    <x v="3"/>
    <s v="Australia"/>
    <s v="New Zealand"/>
    <s v="Ramla's"/>
    <s v="No inmail sent"/>
    <x v="0"/>
    <d v="2021-07-08T00:00:00"/>
    <d v="2021-07-29T00:00:00"/>
    <m/>
    <m/>
    <m/>
    <s v="Neutral"/>
    <d v="2021-08-07T00:00:00"/>
    <m/>
    <m/>
    <m/>
    <m/>
    <m/>
  </r>
  <r>
    <n v="9263"/>
    <d v="2021-07-07T00:00:00"/>
    <n v="7"/>
    <x v="3"/>
    <s v="Taryn Reed"/>
    <s v="Senior Director of Customer Experience &amp; Commercial Enablement"/>
    <s v="Quest Diagnostics"/>
    <x v="13"/>
    <s v="America"/>
    <s v="Georgia"/>
    <s v="Ramla's"/>
    <s v="No inmail sent"/>
    <x v="1"/>
    <m/>
    <d v="2021-07-29T00:00:00"/>
    <m/>
    <m/>
    <m/>
    <m/>
    <m/>
    <m/>
    <m/>
    <m/>
    <m/>
    <m/>
  </r>
  <r>
    <n v="9264"/>
    <d v="2021-07-07T00:00:00"/>
    <n v="7"/>
    <x v="3"/>
    <s v="Charles Li"/>
    <s v="Director, Data Analytics"/>
    <s v="Hinge Health"/>
    <x v="13"/>
    <s v="America"/>
    <s v="California"/>
    <s v="Ramla's"/>
    <s v="No inmail sent"/>
    <x v="1"/>
    <m/>
    <d v="2021-07-29T00:00:00"/>
    <m/>
    <m/>
    <m/>
    <m/>
    <m/>
    <m/>
    <m/>
    <m/>
    <m/>
    <m/>
  </r>
  <r>
    <n v="9265"/>
    <d v="2021-07-07T00:00:00"/>
    <n v="7"/>
    <x v="3"/>
    <s v="Alan Olivera"/>
    <s v="Head of Data &amp; Analytics"/>
    <s v="Lawrence Harvey  "/>
    <x v="18"/>
    <s v="America"/>
    <s v="California"/>
    <s v="Ramla's"/>
    <s v="No inmail sent"/>
    <x v="2"/>
    <m/>
    <m/>
    <m/>
    <m/>
    <m/>
    <s v="Negative"/>
    <d v="2021-07-08T00:00:00"/>
    <m/>
    <m/>
    <m/>
    <m/>
    <m/>
  </r>
  <r>
    <n v="9266"/>
    <d v="2021-07-07T00:00:00"/>
    <n v="7"/>
    <x v="3"/>
    <s v="Zi Zhu"/>
    <s v="Director of Analytics"/>
    <s v="LawnStarter"/>
    <x v="18"/>
    <s v="America"/>
    <s v="Georgia"/>
    <s v="Ramla's"/>
    <s v="No inmail sent"/>
    <x v="1"/>
    <m/>
    <d v="2021-07-29T00:00:00"/>
    <m/>
    <m/>
    <m/>
    <m/>
    <m/>
    <m/>
    <m/>
    <m/>
    <m/>
    <m/>
  </r>
  <r>
    <n v="9267"/>
    <d v="2021-07-07T00:00:00"/>
    <n v="7"/>
    <x v="3"/>
    <s v="Tuhin Roy"/>
    <s v="Director, Buisness insight franchise marketing"/>
    <s v="Exelixis"/>
    <x v="6"/>
    <s v="America"/>
    <s v="California"/>
    <s v="Ramla's"/>
    <s v="No inmail sent"/>
    <x v="0"/>
    <d v="2021-07-13T00:00:00"/>
    <d v="2021-09-13T00:00:00"/>
    <m/>
    <m/>
    <m/>
    <s v="Positive"/>
    <d v="2021-09-13T00:00:00"/>
    <m/>
    <m/>
    <m/>
    <m/>
    <m/>
  </r>
  <r>
    <n v="9268"/>
    <d v="2021-07-07T00:00:00"/>
    <n v="7"/>
    <x v="3"/>
    <s v="Alyson Wettenstein"/>
    <s v="Assistant Vice President, Consumer Activation Marketing"/>
    <s v="Urban Decay Cosmetics"/>
    <x v="3"/>
    <s v="America"/>
    <s v="New York"/>
    <s v="Ramla's"/>
    <s v="No inmail sent"/>
    <x v="3"/>
    <m/>
    <d v="2021-07-29T00:00:00"/>
    <m/>
    <m/>
    <m/>
    <m/>
    <m/>
    <m/>
    <m/>
    <m/>
    <m/>
    <m/>
  </r>
  <r>
    <n v="9269"/>
    <d v="2021-07-07T00:00:00"/>
    <n v="7"/>
    <x v="3"/>
    <s v="Matt English"/>
    <s v="Sr. Director, Data Strategy"/>
    <s v="Hilton"/>
    <x v="11"/>
    <s v="America"/>
    <s v="Virginia"/>
    <s v="Ramla's"/>
    <s v="No inmail sent"/>
    <x v="3"/>
    <m/>
    <d v="2021-07-29T00:00:00"/>
    <m/>
    <m/>
    <m/>
    <m/>
    <m/>
    <m/>
    <m/>
    <m/>
    <m/>
    <m/>
  </r>
  <r>
    <n v="9270"/>
    <d v="2021-07-07T00:00:00"/>
    <n v="7"/>
    <x v="3"/>
    <s v="Logan Kant"/>
    <s v="Director, Insights &amp; Reporting"/>
    <s v="Sony Music Entertainment"/>
    <x v="12"/>
    <s v="America"/>
    <s v="California"/>
    <s v="Ramla's"/>
    <s v="No inmail sent"/>
    <x v="1"/>
    <m/>
    <d v="2021-07-29T00:00:00"/>
    <m/>
    <m/>
    <m/>
    <m/>
    <m/>
    <m/>
    <m/>
    <m/>
    <m/>
    <m/>
  </r>
  <r>
    <n v="9271"/>
    <d v="2021-07-07T00:00:00"/>
    <n v="7"/>
    <x v="2"/>
    <s v="Richard Collins"/>
    <s v="Zone Media Manager, Europe"/>
    <s v="Anheuser-Busch InBev"/>
    <x v="3"/>
    <s v="Europe"/>
    <s v="United Kingdom"/>
    <s v="Ramla's"/>
    <s v="No inmail sent"/>
    <x v="1"/>
    <m/>
    <d v="2021-07-29T00:00:00"/>
    <m/>
    <m/>
    <m/>
    <m/>
    <m/>
    <m/>
    <m/>
    <m/>
    <m/>
    <m/>
  </r>
  <r>
    <n v="9272"/>
    <d v="2021-07-07T00:00:00"/>
    <n v="7"/>
    <x v="2"/>
    <s v="Boyan Alexandrov"/>
    <s v="Director Analytics &amp; Insights, Commercial Analytics Europe"/>
    <s v="Procter &amp; Gamble"/>
    <x v="3"/>
    <s v="Europe"/>
    <s v="Switzerland"/>
    <s v="Ramla's"/>
    <s v="No inmail sent"/>
    <x v="1"/>
    <m/>
    <d v="2021-07-29T00:00:00"/>
    <m/>
    <m/>
    <m/>
    <m/>
    <m/>
    <m/>
    <m/>
    <m/>
    <m/>
    <m/>
  </r>
  <r>
    <n v="9273"/>
    <d v="2021-07-07T00:00:00"/>
    <n v="7"/>
    <x v="2"/>
    <s v="Edwin Padilla"/>
    <s v="Marketing Director "/>
    <s v="Mars"/>
    <x v="3"/>
    <s v="America"/>
    <s v="Tennessee"/>
    <s v="Ramla's"/>
    <s v="No inmail sent"/>
    <x v="1"/>
    <m/>
    <d v="2021-07-29T00:00:00"/>
    <m/>
    <m/>
    <m/>
    <m/>
    <m/>
    <m/>
    <m/>
    <m/>
    <m/>
    <m/>
  </r>
  <r>
    <n v="9274"/>
    <d v="2021-07-07T00:00:00"/>
    <n v="7"/>
    <x v="2"/>
    <s v="Andrei Paraschiv"/>
    <s v="Direct Marketing Manager"/>
    <s v="Vivre DECO"/>
    <x v="3"/>
    <s v="Europe"/>
    <s v="Romania"/>
    <s v="Ramla's"/>
    <s v="No inmail sent"/>
    <x v="0"/>
    <d v="2021-07-09T00:00:00"/>
    <d v="2021-09-17T00:00:00"/>
    <m/>
    <m/>
    <m/>
    <m/>
    <m/>
    <m/>
    <m/>
    <m/>
    <m/>
    <m/>
  </r>
  <r>
    <n v="9275"/>
    <d v="2021-07-07T00:00:00"/>
    <n v="7"/>
    <x v="2"/>
    <s v="Deepak Jaidka"/>
    <s v="Director Marketing &amp; Global Head of Digital Marketing"/>
    <s v="TestingXperts"/>
    <x v="7"/>
    <s v="Asia"/>
    <s v="India"/>
    <s v="Ramla's"/>
    <s v="No inmail sent"/>
    <x v="1"/>
    <m/>
    <d v="2021-07-29T00:00:00"/>
    <m/>
    <m/>
    <m/>
    <m/>
    <m/>
    <m/>
    <m/>
    <m/>
    <m/>
    <m/>
  </r>
  <r>
    <n v="9276"/>
    <d v="2021-07-07T00:00:00"/>
    <n v="7"/>
    <x v="2"/>
    <s v="Piotr Sroka"/>
    <s v="Head Of Marketing "/>
    <s v="Gandalf Sp. z o.o"/>
    <x v="0"/>
    <s v="Europe"/>
    <s v="Poland"/>
    <s v="Ramla's"/>
    <s v="No inmail sent"/>
    <x v="1"/>
    <m/>
    <d v="2021-07-29T00:00:00"/>
    <m/>
    <m/>
    <m/>
    <m/>
    <m/>
    <m/>
    <m/>
    <m/>
    <m/>
    <m/>
  </r>
  <r>
    <n v="9277"/>
    <d v="2021-07-07T00:00:00"/>
    <n v="7"/>
    <x v="2"/>
    <s v="Brian Aubert"/>
    <s v="VP, Digital Marketing Manager "/>
    <s v="Huntington National Bank"/>
    <x v="10"/>
    <s v="America"/>
    <s v="Ohio"/>
    <s v="Ramla's"/>
    <s v="No inmail sent"/>
    <x v="1"/>
    <m/>
    <d v="2021-07-29T00:00:00"/>
    <m/>
    <m/>
    <m/>
    <m/>
    <m/>
    <m/>
    <m/>
    <m/>
    <m/>
    <m/>
  </r>
  <r>
    <n v="9278"/>
    <d v="2021-07-07T00:00:00"/>
    <n v="7"/>
    <x v="2"/>
    <s v="Bastien SAUNIER"/>
    <s v="Marketing Strategy Specialist"/>
    <s v="Hyundai Motor Europe"/>
    <x v="8"/>
    <s v="Europe"/>
    <s v="Germany"/>
    <s v="Ramla's"/>
    <s v="No inmail sent"/>
    <x v="1"/>
    <m/>
    <d v="2021-07-29T00:00:00"/>
    <m/>
    <m/>
    <m/>
    <m/>
    <m/>
    <m/>
    <m/>
    <m/>
    <m/>
    <m/>
  </r>
  <r>
    <n v="9279"/>
    <d v="2021-07-07T00:00:00"/>
    <n v="7"/>
    <x v="2"/>
    <s v="Octavia FLEUCHAUS"/>
    <s v="Marketing Operations Manager "/>
    <s v="TRANSVALOR S.A."/>
    <x v="7"/>
    <s v="Europe"/>
    <s v="France"/>
    <s v="Ramla's"/>
    <s v="No inmail sent"/>
    <x v="1"/>
    <m/>
    <d v="2021-07-29T00:00:00"/>
    <m/>
    <m/>
    <m/>
    <m/>
    <m/>
    <m/>
    <m/>
    <m/>
    <m/>
    <m/>
  </r>
  <r>
    <n v="9280"/>
    <d v="2021-07-07T00:00:00"/>
    <n v="7"/>
    <x v="2"/>
    <s v="Dhavalakeerthi M K"/>
    <s v="Head Of Marketing"/>
    <s v="Niraamaya Retreats"/>
    <x v="11"/>
    <s v="Asia"/>
    <s v="India"/>
    <s v="Ramla's"/>
    <s v="No inmail sent"/>
    <x v="0"/>
    <d v="2021-08-24T00:00:00"/>
    <d v="2021-09-09T00:00:00"/>
    <m/>
    <m/>
    <m/>
    <m/>
    <m/>
    <m/>
    <m/>
    <m/>
    <m/>
    <m/>
  </r>
  <r>
    <n v="9281"/>
    <d v="2021-07-07T00:00:00"/>
    <n v="7"/>
    <x v="2"/>
    <s v="Sylvie Cancellier"/>
    <s v="Associate Director, Channel Marketing "/>
    <s v="AARP"/>
    <x v="15"/>
    <s v="America"/>
    <s v="Washington"/>
    <s v="Ramla's"/>
    <s v="No inmail sent"/>
    <x v="0"/>
    <d v="2021-07-09T00:00:00"/>
    <d v="2021-09-17T00:00:00"/>
    <m/>
    <m/>
    <m/>
    <m/>
    <m/>
    <m/>
    <m/>
    <m/>
    <m/>
    <m/>
  </r>
  <r>
    <n v="9282"/>
    <d v="2021-07-07T00:00:00"/>
    <n v="7"/>
    <x v="2"/>
    <s v="David Weinberger"/>
    <s v="President"/>
    <s v="Customer Strategy, LLC"/>
    <x v="5"/>
    <s v="America"/>
    <s v="Georgia"/>
    <s v="Ramla's"/>
    <s v="No inmail sent"/>
    <x v="1"/>
    <m/>
    <m/>
    <m/>
    <m/>
    <m/>
    <m/>
    <m/>
    <m/>
    <m/>
    <m/>
    <m/>
    <m/>
  </r>
  <r>
    <n v="9283"/>
    <d v="2021-07-07T00:00:00"/>
    <n v="7"/>
    <x v="2"/>
    <s v="Harshal Mazmudar"/>
    <s v="Digital Marketing Manager"/>
    <s v="Krish TechnoLabs"/>
    <x v="4"/>
    <s v="Asia"/>
    <s v="India"/>
    <s v="Ramla's"/>
    <s v="No inmail sent"/>
    <x v="0"/>
    <d v="2021-07-09T00:00:00"/>
    <d v="2021-09-17T00:00:00"/>
    <m/>
    <m/>
    <m/>
    <m/>
    <m/>
    <m/>
    <m/>
    <m/>
    <m/>
    <m/>
  </r>
  <r>
    <n v="9284"/>
    <d v="2021-07-07T00:00:00"/>
    <n v="7"/>
    <x v="2"/>
    <s v="Souzan Abouzyada"/>
    <s v="Digital Marketing Manager"/>
    <s v="Damas Jewellery"/>
    <x v="0"/>
    <s v="Asia"/>
    <s v="UAE"/>
    <s v="Ramla's"/>
    <s v="No inmail sent"/>
    <x v="0"/>
    <d v="2021-07-09T00:00:00"/>
    <d v="2021-09-17T00:00:00"/>
    <m/>
    <m/>
    <m/>
    <m/>
    <m/>
    <m/>
    <m/>
    <m/>
    <m/>
    <m/>
  </r>
  <r>
    <n v="9285"/>
    <d v="2021-07-07T00:00:00"/>
    <n v="7"/>
    <x v="2"/>
    <s v="Deeti Gandhi"/>
    <s v="Marketing Analytics Manager"/>
    <s v="KPMG US"/>
    <x v="10"/>
    <s v="America"/>
    <s v="Chicago"/>
    <s v="Ramla's"/>
    <s v="No inmail sent"/>
    <x v="1"/>
    <m/>
    <m/>
    <m/>
    <m/>
    <m/>
    <m/>
    <m/>
    <m/>
    <m/>
    <m/>
    <m/>
    <m/>
  </r>
  <r>
    <n v="9286"/>
    <d v="2021-07-07T00:00:00"/>
    <n v="7"/>
    <x v="2"/>
    <s v="Courtney Gallagher"/>
    <s v="Manager, Partnerships &amp; Marketing "/>
    <s v=" Commercial Observer"/>
    <x v="9"/>
    <s v="America"/>
    <s v="New York"/>
    <s v="Ramla's"/>
    <s v="No inmail sent"/>
    <x v="0"/>
    <d v="2021-07-09T00:00:00"/>
    <d v="2021-09-17T00:00:00"/>
    <m/>
    <m/>
    <m/>
    <m/>
    <m/>
    <m/>
    <m/>
    <m/>
    <m/>
    <m/>
  </r>
  <r>
    <n v="9287"/>
    <d v="2021-07-07T00:00:00"/>
    <n v="7"/>
    <x v="2"/>
    <s v="Sebastian Oliver"/>
    <s v="Head Of Analytics "/>
    <s v=" Webster Bank"/>
    <x v="10"/>
    <s v="America"/>
    <s v="New York"/>
    <s v="Ramla's"/>
    <s v="9/15/21"/>
    <x v="1"/>
    <m/>
    <d v="2021-09-15T00:00:00"/>
    <m/>
    <m/>
    <m/>
    <m/>
    <m/>
    <m/>
    <m/>
    <m/>
    <m/>
    <s v="InMail sent 9/15/21"/>
  </r>
  <r>
    <n v="9288"/>
    <d v="2021-07-07T00:00:00"/>
    <n v="7"/>
    <x v="2"/>
    <s v="Thomas Astrup"/>
    <s v="Partner &amp; performancekonsulent"/>
    <s v="Refyne"/>
    <x v="1"/>
    <s v="Europe"/>
    <s v="Denmark"/>
    <s v="Ramla's"/>
    <s v="No inmail sent"/>
    <x v="1"/>
    <m/>
    <m/>
    <m/>
    <m/>
    <m/>
    <m/>
    <m/>
    <m/>
    <m/>
    <m/>
    <m/>
    <m/>
  </r>
  <r>
    <n v="9289"/>
    <d v="2021-07-07T00:00:00"/>
    <n v="7"/>
    <x v="2"/>
    <s v="Fabio Fanni"/>
    <s v="Senior Manager Analytics"/>
    <s v=" Workday"/>
    <x v="7"/>
    <s v="America"/>
    <s v="California"/>
    <s v="Ramla's"/>
    <s v="No inmail sent"/>
    <x v="0"/>
    <d v="2021-07-09T00:00:00"/>
    <d v="2021-09-17T00:00:00"/>
    <m/>
    <m/>
    <m/>
    <s v="Negative"/>
    <d v="2021-09-17T00:00:00"/>
    <m/>
    <m/>
    <m/>
    <m/>
    <m/>
  </r>
  <r>
    <n v="9290"/>
    <d v="2021-07-07T00:00:00"/>
    <n v="7"/>
    <x v="2"/>
    <s v="Miaoli (Weilin) Wang"/>
    <s v="Director of eCommerce Marketing Analytics"/>
    <s v="Shutterstock"/>
    <x v="18"/>
    <s v="America"/>
    <s v="New York"/>
    <s v="Ramla's"/>
    <s v="No inmail sent"/>
    <x v="1"/>
    <m/>
    <m/>
    <m/>
    <m/>
    <m/>
    <m/>
    <m/>
    <m/>
    <m/>
    <m/>
    <m/>
    <m/>
  </r>
  <r>
    <n v="9291"/>
    <d v="2021-07-08T00:00:00"/>
    <n v="7"/>
    <x v="2"/>
    <s v="Andrés Moreno Mera"/>
    <s v="Strategy and Performance Analyst"/>
    <s v="Unilever"/>
    <x v="3"/>
    <s v="Asia"/>
    <s v="United Arab Emirates"/>
    <s v="Ramla's"/>
    <s v="No inmail sent"/>
    <x v="0"/>
    <d v="2021-07-12T00:00:00"/>
    <d v="2021-09-24T00:00:00"/>
    <m/>
    <m/>
    <n v="173"/>
    <m/>
    <m/>
    <m/>
    <m/>
    <m/>
    <m/>
    <m/>
  </r>
  <r>
    <n v="9292"/>
    <d v="2021-07-08T00:00:00"/>
    <n v="7"/>
    <x v="3"/>
    <s v="Michele Chung"/>
    <s v="Associate Director, Digital Marketing &amp; eCommerce"/>
    <s v="Marina Bay Sands  "/>
    <x v="11"/>
    <s v="Asia"/>
    <s v="Singapore"/>
    <s v="Ramla's"/>
    <s v="No inmail sent"/>
    <x v="3"/>
    <m/>
    <m/>
    <m/>
    <m/>
    <m/>
    <m/>
    <m/>
    <m/>
    <m/>
    <m/>
    <m/>
    <m/>
  </r>
  <r>
    <n v="9293"/>
    <d v="2021-07-08T00:00:00"/>
    <n v="7"/>
    <x v="3"/>
    <s v="Sarah Searls"/>
    <s v="Chief Customer Officer"/>
    <s v="Choice Hotels International"/>
    <x v="11"/>
    <s v="America"/>
    <s v="Washington"/>
    <s v="Ramla's"/>
    <s v="No inmail sent"/>
    <x v="0"/>
    <m/>
    <d v="2021-07-12T00:00:00"/>
    <m/>
    <m/>
    <m/>
    <s v="Positive"/>
    <d v="2021-09-14T00:00:00"/>
    <m/>
    <m/>
    <m/>
    <m/>
    <m/>
  </r>
  <r>
    <n v="9294"/>
    <d v="2021-07-08T00:00:00"/>
    <n v="7"/>
    <x v="3"/>
    <s v="Mathews Philip"/>
    <s v="Director, Marketing Analytics &amp; Business Insights"/>
    <s v="AbbVie"/>
    <x v="6"/>
    <s v="America"/>
    <s v="New York"/>
    <s v="Ramla's"/>
    <s v="No inmail sent"/>
    <x v="3"/>
    <m/>
    <m/>
    <m/>
    <m/>
    <m/>
    <m/>
    <m/>
    <m/>
    <m/>
    <m/>
    <m/>
    <m/>
  </r>
  <r>
    <n v="9295"/>
    <d v="2021-07-08T00:00:00"/>
    <n v="7"/>
    <x v="3"/>
    <s v="Andrei Duchko"/>
    <s v="Head of Marketing Data Science &amp; Experimentation"/>
    <s v="trivago"/>
    <x v="11"/>
    <s v="Europe"/>
    <s v="Germany"/>
    <s v="Ramla's"/>
    <s v="No inmail sent"/>
    <x v="0"/>
    <m/>
    <d v="2021-07-09T00:00:00"/>
    <m/>
    <m/>
    <m/>
    <s v="Neutral"/>
    <d v="2021-07-09T00:00:00"/>
    <m/>
    <m/>
    <m/>
    <m/>
    <m/>
  </r>
  <r>
    <n v="9296"/>
    <d v="2021-07-08T00:00:00"/>
    <n v="7"/>
    <x v="3"/>
    <s v="Katherine Chong"/>
    <s v="Director, Strategy &amp; Analytics"/>
    <s v="WebMD"/>
    <x v="18"/>
    <s v="America"/>
    <s v="New York"/>
    <s v="Ramla's"/>
    <s v="No inmail sent"/>
    <x v="3"/>
    <m/>
    <m/>
    <m/>
    <m/>
    <m/>
    <m/>
    <m/>
    <m/>
    <m/>
    <m/>
    <m/>
    <m/>
  </r>
  <r>
    <n v="9297"/>
    <d v="2021-07-08T00:00:00"/>
    <n v="7"/>
    <x v="3"/>
    <s v="Patrick Issa-Abbas"/>
    <s v="Head - Retail Banking Data &amp; Analytics"/>
    <s v="AmericaA"/>
    <x v="10"/>
    <s v="America"/>
    <s v="Texas"/>
    <s v="Ramla's"/>
    <s v="No inmail sent"/>
    <x v="3"/>
    <m/>
    <m/>
    <m/>
    <m/>
    <m/>
    <m/>
    <m/>
    <m/>
    <m/>
    <m/>
    <m/>
    <m/>
  </r>
  <r>
    <n v="9298"/>
    <d v="2021-07-08T00:00:00"/>
    <n v="7"/>
    <x v="3"/>
    <s v="Suzanne Ware"/>
    <s v="Director Media, Marketing Services &amp; Competency"/>
    <s v="IGM Financial"/>
    <x v="10"/>
    <s v="America"/>
    <s v="Canada "/>
    <s v="Ramla's"/>
    <s v="No inmail sent"/>
    <x v="3"/>
    <m/>
    <m/>
    <m/>
    <m/>
    <m/>
    <m/>
    <m/>
    <m/>
    <m/>
    <m/>
    <m/>
    <m/>
  </r>
  <r>
    <n v="9299"/>
    <d v="2021-07-08T00:00:00"/>
    <n v="7"/>
    <x v="3"/>
    <s v="Cindy Hsing-Chien"/>
    <s v="Director, Web Analytics"/>
    <s v="Shutterfly"/>
    <x v="0"/>
    <s v="America"/>
    <s v="California"/>
    <s v="Ramla's"/>
    <s v="No inmail sent"/>
    <x v="1"/>
    <m/>
    <m/>
    <m/>
    <m/>
    <m/>
    <m/>
    <m/>
    <m/>
    <m/>
    <m/>
    <m/>
    <m/>
  </r>
  <r>
    <n v="9300"/>
    <d v="2021-07-08T00:00:00"/>
    <n v="7"/>
    <x v="3"/>
    <s v="Erica Nyqvist"/>
    <s v="Head of Customer Loyalty &amp; Data analytics"/>
    <s v="Apoteket AB"/>
    <x v="6"/>
    <s v="Europe"/>
    <s v="Sweden"/>
    <s v="Ramla's"/>
    <s v="No inmail sent"/>
    <x v="3"/>
    <m/>
    <m/>
    <m/>
    <m/>
    <m/>
    <m/>
    <m/>
    <m/>
    <m/>
    <m/>
    <m/>
    <m/>
  </r>
  <r>
    <n v="9301"/>
    <d v="2021-07-08T00:00:00"/>
    <n v="7"/>
    <x v="3"/>
    <s v="Jai Parivesh N G"/>
    <s v="Director - Commercial Operations &amp; Business Analytics"/>
    <s v="Rising Pharmaceuticals"/>
    <x v="6"/>
    <s v="America"/>
    <s v="New Jersey"/>
    <s v="Ramla's"/>
    <s v="No inmail sent"/>
    <x v="0"/>
    <d v="2021-07-09T00:00:00"/>
    <d v="2022-01-31T00:00:00"/>
    <m/>
    <m/>
    <m/>
    <m/>
    <m/>
    <m/>
    <m/>
    <m/>
    <m/>
    <m/>
  </r>
  <r>
    <n v="9302"/>
    <d v="2021-07-08T00:00:00"/>
    <n v="7"/>
    <x v="3"/>
    <s v="Eric Kim"/>
    <s v="Director of Data Science"/>
    <s v="Fox Networks Group"/>
    <x v="12"/>
    <s v="America"/>
    <s v="California"/>
    <s v="Ramla's"/>
    <s v="No inmail sent"/>
    <x v="2"/>
    <m/>
    <m/>
    <m/>
    <m/>
    <m/>
    <m/>
    <m/>
    <m/>
    <m/>
    <m/>
    <m/>
    <m/>
  </r>
  <r>
    <n v="9303"/>
    <d v="2021-07-08T00:00:00"/>
    <n v="7"/>
    <x v="3"/>
    <s v="Joseph Arimany"/>
    <s v="Associate Director Analytics"/>
    <s v="Essilor of America"/>
    <x v="0"/>
    <s v="America"/>
    <s v="Texas"/>
    <s v="Ramla's"/>
    <s v="No inmail sent"/>
    <x v="0"/>
    <m/>
    <d v="2021-07-13T00:00:00"/>
    <m/>
    <m/>
    <m/>
    <s v="Negative"/>
    <d v="2021-08-12T00:00:00"/>
    <m/>
    <m/>
    <m/>
    <m/>
    <m/>
  </r>
  <r>
    <n v="9304"/>
    <d v="2021-07-08T00:00:00"/>
    <n v="7"/>
    <x v="3"/>
    <s v="Sarah Murphy"/>
    <s v="VP Marketing"/>
    <s v="Comcast Business"/>
    <x v="16"/>
    <s v="America"/>
    <s v="Colorado"/>
    <s v="Ramla's"/>
    <s v="No inmail sent"/>
    <x v="1"/>
    <m/>
    <m/>
    <m/>
    <m/>
    <m/>
    <m/>
    <m/>
    <m/>
    <m/>
    <m/>
    <m/>
    <m/>
  </r>
  <r>
    <n v="9305"/>
    <d v="2021-07-08T00:00:00"/>
    <n v="7"/>
    <x v="3"/>
    <s v="Enrique Baranda Grajales"/>
    <s v="Growth Performance Head"/>
    <s v="Sanofi"/>
    <x v="6"/>
    <s v="America"/>
    <s v="Mexico"/>
    <s v="Ramla's"/>
    <s v="No inmail sent"/>
    <x v="0"/>
    <d v="2021-07-09T00:00:00"/>
    <d v="2022-01-31T00:00:00"/>
    <m/>
    <m/>
    <m/>
    <m/>
    <m/>
    <m/>
    <m/>
    <m/>
    <m/>
    <m/>
  </r>
  <r>
    <n v="9306"/>
    <d v="2021-07-08T00:00:00"/>
    <n v="7"/>
    <x v="3"/>
    <s v="Ed Blok"/>
    <s v="Digital Analytics Director"/>
    <s v="UnitedHealth Group"/>
    <x v="13"/>
    <s v="America"/>
    <s v="Minnesota"/>
    <s v="Ramla's"/>
    <s v="No inmail sent"/>
    <x v="1"/>
    <m/>
    <m/>
    <m/>
    <m/>
    <m/>
    <m/>
    <m/>
    <m/>
    <m/>
    <m/>
    <m/>
    <m/>
  </r>
  <r>
    <n v="9307"/>
    <d v="2022-01-26T00:00:00"/>
    <n v="1"/>
    <x v="3"/>
    <s v="Paul Tran"/>
    <s v="Head of Advanced Analytics COE"/>
    <s v="Virgin "/>
    <x v="11"/>
    <s v="Australia"/>
    <s v="Australia"/>
    <s v="Ramla's"/>
    <s v="No inmail sent"/>
    <x v="0"/>
    <d v="2022-01-27T00:00:00"/>
    <d v="2022-02-08T00:00:00"/>
    <m/>
    <m/>
    <m/>
    <s v="Neutral"/>
    <d v="2022-01-27T00:00:00"/>
    <m/>
    <m/>
    <m/>
    <m/>
    <m/>
  </r>
  <r>
    <n v="9308"/>
    <d v="2021-11-01T00:00:00"/>
    <m/>
    <x v="1"/>
    <s v="Pawel Raiter"/>
    <s v="Senior Manager, Global Analytics "/>
    <s v="The Coca-Cola Company"/>
    <x v="3"/>
    <s v="Europe"/>
    <s v="United Kingdom"/>
    <m/>
    <s v="No inmail sent"/>
    <x v="4"/>
    <m/>
    <m/>
    <m/>
    <m/>
    <m/>
    <m/>
    <m/>
    <m/>
    <m/>
    <m/>
    <m/>
    <m/>
  </r>
  <r>
    <n v="9309"/>
    <d v="2021-07-08T00:00:00"/>
    <n v="7"/>
    <x v="3"/>
    <s v="Lubov Skurina"/>
    <s v="Director, Paid Media Analytics"/>
    <s v="eBay"/>
    <x v="0"/>
    <s v="America"/>
    <s v="Washington"/>
    <s v="Ramla's"/>
    <s v="No inmail sent"/>
    <x v="1"/>
    <m/>
    <m/>
    <m/>
    <m/>
    <m/>
    <m/>
    <m/>
    <m/>
    <m/>
    <m/>
    <m/>
    <m/>
  </r>
  <r>
    <n v="9310"/>
    <d v="2021-07-08T00:00:00"/>
    <n v="7"/>
    <x v="3"/>
    <s v="Zachary Rottier"/>
    <s v="Senior Director of Data Science"/>
    <s v="American Family Insurance"/>
    <x v="0"/>
    <s v="America"/>
    <s v="Wisconsin"/>
    <s v="Ramla's"/>
    <s v="No inmail sent"/>
    <x v="1"/>
    <m/>
    <m/>
    <m/>
    <m/>
    <m/>
    <m/>
    <m/>
    <m/>
    <m/>
    <m/>
    <m/>
    <m/>
  </r>
  <r>
    <n v="9311"/>
    <d v="2021-07-09T00:00:00"/>
    <n v="7"/>
    <x v="0"/>
    <s v="Matt Stevenson"/>
    <s v="Head Of Marketing"/>
    <s v="Noise Media Group"/>
    <x v="1"/>
    <s v="Europe"/>
    <s v="United Kingdom"/>
    <s v="Ramla's"/>
    <s v="No inmail sent"/>
    <x v="1"/>
    <m/>
    <m/>
    <m/>
    <m/>
    <m/>
    <m/>
    <m/>
    <m/>
    <m/>
    <m/>
    <m/>
    <m/>
  </r>
  <r>
    <n v="9312"/>
    <d v="2021-07-09T00:00:00"/>
    <n v="7"/>
    <x v="0"/>
    <s v="Anthony Goldman"/>
    <s v="Co-Founder &amp; Chief Commercial Officer"/>
    <s v="Noise Media Group"/>
    <x v="1"/>
    <s v="Europe"/>
    <s v="United Kingdom"/>
    <s v="Ramla's"/>
    <s v="No inmail sent"/>
    <x v="0"/>
    <m/>
    <d v="2021-07-09T00:00:00"/>
    <m/>
    <m/>
    <e v="#REF!"/>
    <m/>
    <m/>
    <m/>
    <m/>
    <m/>
    <m/>
    <m/>
  </r>
  <r>
    <n v="9313"/>
    <d v="2021-07-09T00:00:00"/>
    <n v="7"/>
    <x v="0"/>
    <s v="Agnieszka Nosalik"/>
    <s v="Marketing Director"/>
    <s v="Pernod Ricard"/>
    <x v="29"/>
    <s v="Europe"/>
    <s v="Poland"/>
    <s v="Ramla's"/>
    <s v="No inmail sent"/>
    <x v="1"/>
    <m/>
    <m/>
    <m/>
    <m/>
    <m/>
    <m/>
    <m/>
    <m/>
    <m/>
    <m/>
    <m/>
    <m/>
  </r>
  <r>
    <n v="9314"/>
    <d v="2021-07-09T00:00:00"/>
    <n v="7"/>
    <x v="2"/>
    <s v="Antoine Genot"/>
    <s v="Global Marketing Effectiveness Director"/>
    <s v="Pernod Ricard"/>
    <x v="29"/>
    <s v="Europe"/>
    <s v="France"/>
    <s v="Ramla's"/>
    <s v="No inmail sent"/>
    <x v="0"/>
    <m/>
    <d v="2021-11-01T00:00:00"/>
    <m/>
    <m/>
    <e v="#REF!"/>
    <m/>
    <m/>
    <m/>
    <m/>
    <m/>
    <m/>
    <m/>
  </r>
  <r>
    <n v="9315"/>
    <d v="2021-07-09T00:00:00"/>
    <n v="7"/>
    <x v="0"/>
    <s v="Matt Foley"/>
    <s v="Interim Vice President Marketing"/>
    <s v="Pernod Ricard"/>
    <x v="29"/>
    <s v="America"/>
    <s v="New York"/>
    <s v="Ramla's"/>
    <s v="No inmail sent"/>
    <x v="1"/>
    <m/>
    <m/>
    <m/>
    <m/>
    <m/>
    <m/>
    <m/>
    <m/>
    <m/>
    <m/>
    <m/>
    <m/>
  </r>
  <r>
    <n v="9316"/>
    <d v="2021-07-09T00:00:00"/>
    <n v="7"/>
    <x v="0"/>
    <s v="Joana Franco"/>
    <s v="Head of Marketing"/>
    <s v="Pernod Ricard"/>
    <x v="29"/>
    <s v="Europe"/>
    <s v="Portugal"/>
    <s v="Ramla's"/>
    <s v="No inmail sent"/>
    <x v="0"/>
    <m/>
    <d v="2021-07-09T00:00:00"/>
    <m/>
    <m/>
    <e v="#REF!"/>
    <m/>
    <m/>
    <m/>
    <m/>
    <m/>
    <m/>
    <m/>
  </r>
  <r>
    <n v="9317"/>
    <d v="2021-07-09T00:00:00"/>
    <n v="7"/>
    <x v="0"/>
    <s v="Daniel R. Clarke"/>
    <s v="Senior Marketing Director"/>
    <s v="Pernod Ricard"/>
    <x v="29"/>
    <s v="America"/>
    <s v="new york"/>
    <s v="Ramla's"/>
    <s v="No inmail sent"/>
    <x v="1"/>
    <m/>
    <m/>
    <m/>
    <m/>
    <m/>
    <m/>
    <m/>
    <m/>
    <m/>
    <m/>
    <m/>
    <m/>
  </r>
  <r>
    <n v="9318"/>
    <d v="2021-07-09T00:00:00"/>
    <n v="7"/>
    <x v="0"/>
    <s v="Christina Lynch"/>
    <s v="VP, Marketing Director"/>
    <s v="TJX Companies, Inc."/>
    <x v="0"/>
    <s v="America"/>
    <s v="Massachusetts"/>
    <s v="Ramla's"/>
    <s v="No inmail sent"/>
    <x v="1"/>
    <m/>
    <m/>
    <m/>
    <m/>
    <m/>
    <m/>
    <m/>
    <m/>
    <m/>
    <m/>
    <m/>
    <m/>
  </r>
  <r>
    <n v="9319"/>
    <d v="2021-07-12T00:00:00"/>
    <n v="7"/>
    <x v="2"/>
    <s v="Reid Bryant"/>
    <s v="Director, Marketing Analytics"/>
    <s v="Red Hat"/>
    <x v="7"/>
    <s v="America"/>
    <s v="North Carolina"/>
    <m/>
    <s v="No inmail sent"/>
    <x v="5"/>
    <d v="2019-09-26T00:00:00"/>
    <d v="2022-01-20T00:00:00"/>
    <n v="1"/>
    <m/>
    <m/>
    <m/>
    <m/>
    <m/>
    <m/>
    <m/>
    <m/>
    <m/>
  </r>
  <r>
    <n v="9320"/>
    <d v="2021-07-12T00:00:00"/>
    <n v="7"/>
    <x v="3"/>
    <s v="Aleksandra Stein"/>
    <s v="SVP – Marketing Mix Models &amp; Attribution Manager"/>
    <s v="Bank of America"/>
    <x v="10"/>
    <s v="America"/>
    <s v="North Carolina"/>
    <s v="Ramla's"/>
    <s v="No inmail sent"/>
    <x v="0"/>
    <d v="2022-07-13T00:00:00"/>
    <d v="2022-03-10T00:00:00"/>
    <m/>
    <m/>
    <m/>
    <s v="Positive_FS"/>
    <d v="2021-07-17T00:00:00"/>
    <m/>
    <m/>
    <m/>
    <m/>
    <m/>
  </r>
  <r>
    <n v="9321"/>
    <d v="2021-07-12T00:00:00"/>
    <n v="7"/>
    <x v="3"/>
    <s v="Thobias Florin"/>
    <s v="Global Brand Director, Senior Principal"/>
    <s v="BNY Mellon"/>
    <x v="10"/>
    <s v="America"/>
    <s v="New York"/>
    <s v="Ramla's"/>
    <s v="No inmail sent"/>
    <x v="0"/>
    <d v="2021-12-27T00:00:00"/>
    <m/>
    <m/>
    <m/>
    <m/>
    <m/>
    <m/>
    <m/>
    <m/>
    <m/>
    <m/>
    <s v="2022 msg"/>
  </r>
  <r>
    <n v="9322"/>
    <d v="2021-07-12T00:00:00"/>
    <n v="7"/>
    <x v="3"/>
    <s v="Deniz Cavas"/>
    <s v="Senior Director of Strategy and Insights"/>
    <s v="Unity Technologies"/>
    <x v="7"/>
    <s v="America"/>
    <s v="New York"/>
    <s v="Ramla's"/>
    <s v="No inmail sent"/>
    <x v="0"/>
    <d v="2021-07-09T00:00:00"/>
    <d v="2022-01-31T00:00:00"/>
    <m/>
    <m/>
    <m/>
    <m/>
    <m/>
    <m/>
    <m/>
    <m/>
    <m/>
    <m/>
  </r>
  <r>
    <n v="9323"/>
    <d v="2021-07-12T00:00:00"/>
    <n v="7"/>
    <x v="3"/>
    <s v="Deia Nassar"/>
    <s v="Senior Director, Data &amp; Analytics "/>
    <s v="The Madison Square Garden"/>
    <x v="12"/>
    <s v="America"/>
    <s v="New York"/>
    <s v="Ramla's"/>
    <s v="No inmail sent"/>
    <x v="0"/>
    <d v="2021-07-09T00:00:00"/>
    <d v="2022-01-31T00:00:00"/>
    <m/>
    <m/>
    <m/>
    <m/>
    <m/>
    <m/>
    <m/>
    <m/>
    <m/>
    <m/>
  </r>
  <r>
    <n v="9324"/>
    <d v="2021-07-12T00:00:00"/>
    <n v="7"/>
    <x v="3"/>
    <s v="Daniel Møller Thunbo"/>
    <s v="FVP, Head Commercial Insights &amp; Analytics"/>
    <s v="Danske Bank"/>
    <x v="10"/>
    <s v="Europe"/>
    <s v="Denmark"/>
    <s v="Ramla's"/>
    <s v="No inmail sent"/>
    <x v="1"/>
    <m/>
    <m/>
    <m/>
    <m/>
    <m/>
    <m/>
    <m/>
    <m/>
    <m/>
    <m/>
    <m/>
    <m/>
  </r>
  <r>
    <n v="9325"/>
    <d v="2021-07-12T00:00:00"/>
    <n v="7"/>
    <x v="3"/>
    <s v="Andrew Papamichael"/>
    <s v="Director, Corporate Analytics"/>
    <s v="Covetrus"/>
    <x v="7"/>
    <s v="America"/>
    <s v="Oregon"/>
    <s v="Ramla's"/>
    <s v="No inmail sent"/>
    <x v="1"/>
    <m/>
    <m/>
    <m/>
    <m/>
    <m/>
    <m/>
    <m/>
    <m/>
    <m/>
    <m/>
    <m/>
    <m/>
  </r>
  <r>
    <n v="9326"/>
    <d v="2021-07-12T00:00:00"/>
    <n v="7"/>
    <x v="3"/>
    <s v="Amit S."/>
    <s v="Vice President, Treasury Management Communications"/>
    <s v="Wells Fargo"/>
    <x v="10"/>
    <s v="America"/>
    <s v="North Carolina"/>
    <s v="Ramla's"/>
    <s v="No inmail sent"/>
    <x v="1"/>
    <m/>
    <m/>
    <m/>
    <m/>
    <m/>
    <m/>
    <m/>
    <m/>
    <m/>
    <m/>
    <m/>
    <m/>
  </r>
  <r>
    <n v="9327"/>
    <d v="2021-07-12T00:00:00"/>
    <n v="7"/>
    <x v="3"/>
    <s v="Jing Jin"/>
    <s v="Associate Director, Business Analytics"/>
    <s v="CSL Behring"/>
    <x v="6"/>
    <s v="America"/>
    <s v="Pennsylvania"/>
    <s v="Ramla's"/>
    <s v="No inmail sent"/>
    <x v="0"/>
    <m/>
    <d v="2022-02-21T00:00:00"/>
    <m/>
    <m/>
    <m/>
    <m/>
    <m/>
    <m/>
    <m/>
    <m/>
    <m/>
    <m/>
  </r>
  <r>
    <n v="9328"/>
    <d v="2022-02-01T00:00:00"/>
    <n v="2"/>
    <x v="3"/>
    <s v="Liang Long"/>
    <s v="Senior Director, Digital Analytics"/>
    <s v="Marriott"/>
    <x v="11"/>
    <s v="America"/>
    <s v="Washington"/>
    <s v="Ramla's"/>
    <s v="No inmail sent"/>
    <x v="1"/>
    <m/>
    <m/>
    <m/>
    <m/>
    <m/>
    <m/>
    <m/>
    <m/>
    <m/>
    <m/>
    <m/>
    <m/>
  </r>
  <r>
    <n v="9329"/>
    <d v="2021-07-12T00:00:00"/>
    <n v="7"/>
    <x v="3"/>
    <s v="Andrew Danielson"/>
    <s v="Director, Forecasting Analytics"/>
    <s v="Edelman Financial Engines "/>
    <x v="10"/>
    <s v="America"/>
    <s v="Minnesota"/>
    <s v="Ramla's"/>
    <s v="No inmail sent"/>
    <x v="1"/>
    <m/>
    <m/>
    <m/>
    <m/>
    <m/>
    <m/>
    <m/>
    <m/>
    <m/>
    <m/>
    <m/>
    <m/>
  </r>
  <r>
    <n v="9330"/>
    <d v="2021-07-13T00:00:00"/>
    <n v="7"/>
    <x v="2"/>
    <s v="Casey Lin"/>
    <s v="Ads measurement product"/>
    <s v="TikTok"/>
    <x v="18"/>
    <s v="America"/>
    <s v="Seattle"/>
    <s v="Ramla's"/>
    <s v="No inmail sent"/>
    <x v="1"/>
    <m/>
    <m/>
    <m/>
    <m/>
    <m/>
    <m/>
    <m/>
    <m/>
    <m/>
    <m/>
    <m/>
    <m/>
  </r>
  <r>
    <n v="9331"/>
    <d v="2021-07-13T00:00:00"/>
    <n v="7"/>
    <x v="2"/>
    <s v="Olivia (McDermott) Mai"/>
    <s v="WW Director Marketing Performance Management"/>
    <s v="Schneider Electric"/>
    <x v="7"/>
    <s v="Europe"/>
    <s v="United Kingdom"/>
    <s v="Ramla's"/>
    <s v="No inmail sent"/>
    <x v="1"/>
    <m/>
    <m/>
    <m/>
    <m/>
    <m/>
    <m/>
    <m/>
    <m/>
    <m/>
    <m/>
    <m/>
    <m/>
  </r>
  <r>
    <n v="9332"/>
    <d v="2021-07-13T00:00:00"/>
    <n v="7"/>
    <x v="2"/>
    <s v="Jared Whitehead"/>
    <s v="Manager, Marketing Performance Measurement"/>
    <s v="Red Hat"/>
    <x v="7"/>
    <s v="America"/>
    <s v="North Carolina"/>
    <s v="Ramla's"/>
    <s v="No inmail sent"/>
    <x v="1"/>
    <m/>
    <m/>
    <m/>
    <m/>
    <m/>
    <m/>
    <m/>
    <m/>
    <m/>
    <m/>
    <m/>
    <m/>
  </r>
  <r>
    <n v="9333"/>
    <d v="2021-07-13T00:00:00"/>
    <n v="7"/>
    <x v="2"/>
    <s v="Shawn Williams"/>
    <s v="SVP Marketing Performance Measurement and Optimization"/>
    <s v="Bank of America"/>
    <x v="10"/>
    <s v="America"/>
    <s v="California"/>
    <s v="Ramla's"/>
    <s v="No inmail sent"/>
    <x v="1"/>
    <m/>
    <m/>
    <m/>
    <m/>
    <m/>
    <m/>
    <m/>
    <m/>
    <m/>
    <m/>
    <m/>
    <m/>
  </r>
  <r>
    <n v="9334"/>
    <d v="2021-07-13T00:00:00"/>
    <n v="7"/>
    <x v="2"/>
    <s v="Paul Flugel"/>
    <s v="Marketing Measurement &amp; Improvement via Analytics"/>
    <s v="Catalina America"/>
    <x v="1"/>
    <s v="America"/>
    <s v="Illinois"/>
    <s v="Ramla's"/>
    <s v="No inmail sent"/>
    <x v="1"/>
    <m/>
    <m/>
    <m/>
    <m/>
    <m/>
    <m/>
    <m/>
    <m/>
    <m/>
    <m/>
    <m/>
    <m/>
  </r>
  <r>
    <n v="9335"/>
    <d v="2021-07-13T00:00:00"/>
    <n v="7"/>
    <x v="2"/>
    <s v="Hugo Loriot"/>
    <s v="Partner"/>
    <s v="fifty-five"/>
    <x v="5"/>
    <s v="America"/>
    <s v="New York"/>
    <s v="Ramla's"/>
    <s v="No inmail sent"/>
    <x v="1"/>
    <m/>
    <m/>
    <m/>
    <m/>
    <m/>
    <m/>
    <m/>
    <m/>
    <m/>
    <m/>
    <m/>
    <m/>
  </r>
  <r>
    <n v="9336"/>
    <d v="2021-07-13T00:00:00"/>
    <n v="7"/>
    <x v="2"/>
    <s v="Jikun (Jacob) Zhu"/>
    <s v="Data Scientist "/>
    <s v="Airbnb"/>
    <x v="9"/>
    <s v="America"/>
    <s v="California"/>
    <s v="Ramla's"/>
    <s v="No inmail sent"/>
    <x v="1"/>
    <m/>
    <m/>
    <m/>
    <m/>
    <m/>
    <m/>
    <m/>
    <m/>
    <m/>
    <m/>
    <m/>
    <m/>
  </r>
  <r>
    <n v="9337"/>
    <d v="2021-07-13T00:00:00"/>
    <n v="7"/>
    <x v="2"/>
    <s v="Breeze Zhao"/>
    <s v="Director, Measurement Science"/>
    <s v="Walmart Connect"/>
    <x v="0"/>
    <s v="America"/>
    <s v="California"/>
    <s v="Ramla's"/>
    <s v="No inmail sent"/>
    <x v="1"/>
    <m/>
    <m/>
    <m/>
    <m/>
    <m/>
    <m/>
    <m/>
    <m/>
    <m/>
    <m/>
    <m/>
    <m/>
  </r>
  <r>
    <n v="9338"/>
    <d v="2021-07-13T00:00:00"/>
    <n v="7"/>
    <x v="2"/>
    <s v="Fei Long"/>
    <s v="Head of Data"/>
    <s v="Earnin"/>
    <x v="10"/>
    <s v="America"/>
    <s v="California"/>
    <s v="Ramla's"/>
    <s v="No inmail sent"/>
    <x v="1"/>
    <m/>
    <m/>
    <m/>
    <m/>
    <m/>
    <m/>
    <m/>
    <m/>
    <m/>
    <m/>
    <m/>
    <m/>
  </r>
  <r>
    <n v="9339"/>
    <d v="2021-07-13T00:00:00"/>
    <n v="7"/>
    <x v="2"/>
    <s v="Vladimir de Catheu"/>
    <s v="Global Head of Digital Marketing Performance"/>
    <s v="Carrefour"/>
    <x v="0"/>
    <s v="Europe"/>
    <s v="France"/>
    <s v="Ramla's"/>
    <s v="No inmail sent"/>
    <x v="0"/>
    <d v="2021-07-09T00:00:00"/>
    <d v="2021-10-07T00:00:00"/>
    <m/>
    <m/>
    <m/>
    <m/>
    <m/>
    <m/>
    <m/>
    <m/>
    <m/>
    <m/>
  </r>
  <r>
    <n v="9340"/>
    <d v="2021-07-13T00:00:00"/>
    <n v="7"/>
    <x v="2"/>
    <s v="Jennifer Doyle"/>
    <s v="SVP Retail and Wealth Marketing, acting CMO of consumer marketing"/>
    <s v="Bank of the West"/>
    <x v="10"/>
    <s v="America"/>
    <s v="California"/>
    <s v="Ramla's"/>
    <s v="No inmail sent"/>
    <x v="1"/>
    <m/>
    <m/>
    <m/>
    <m/>
    <m/>
    <m/>
    <m/>
    <m/>
    <m/>
    <m/>
    <m/>
    <m/>
  </r>
  <r>
    <n v="9341"/>
    <d v="2021-07-13T00:00:00"/>
    <n v="7"/>
    <x v="2"/>
    <s v="Danelle Sarvas"/>
    <s v="VP of Marketing "/>
    <s v="Urbn Leaf"/>
    <x v="0"/>
    <s v="America"/>
    <s v="California"/>
    <s v="Ramla's"/>
    <s v="No inmail sent"/>
    <x v="1"/>
    <m/>
    <m/>
    <m/>
    <m/>
    <m/>
    <m/>
    <m/>
    <m/>
    <m/>
    <m/>
    <m/>
    <m/>
  </r>
  <r>
    <n v="9342"/>
    <d v="2021-07-13T00:00:00"/>
    <n v="7"/>
    <x v="2"/>
    <s v="Kendell Timmers"/>
    <s v="VP Data &amp; Insights (Growth &amp; Advertising)"/>
    <s v="The New York Times"/>
    <x v="12"/>
    <s v="America"/>
    <s v="New York"/>
    <s v="Ramla's"/>
    <s v="No inmail sent"/>
    <x v="1"/>
    <m/>
    <m/>
    <m/>
    <m/>
    <m/>
    <m/>
    <m/>
    <m/>
    <m/>
    <m/>
    <m/>
    <m/>
  </r>
  <r>
    <n v="9343"/>
    <d v="2021-07-13T00:00:00"/>
    <n v="7"/>
    <x v="2"/>
    <s v="Patralekha Bhattacharya"/>
    <s v="Marketing Expert"/>
    <s v="Jigyasa Analytics"/>
    <x v="5"/>
    <s v="America"/>
    <s v="New York"/>
    <s v="Ramla's"/>
    <s v="No inmail sent"/>
    <x v="1"/>
    <m/>
    <m/>
    <m/>
    <m/>
    <m/>
    <m/>
    <m/>
    <m/>
    <m/>
    <m/>
    <m/>
    <m/>
  </r>
  <r>
    <n v="9344"/>
    <d v="2021-07-13T00:00:00"/>
    <n v="7"/>
    <x v="2"/>
    <s v="Rukhshana Motiwala"/>
    <s v="Senior Practice Expert - Marketing &amp; Insights"/>
    <s v="McKinsey &amp; Company"/>
    <x v="2"/>
    <s v="America"/>
    <s v="New York"/>
    <s v="Ramla's"/>
    <s v="No inmail sent"/>
    <x v="1"/>
    <m/>
    <m/>
    <m/>
    <m/>
    <m/>
    <m/>
    <m/>
    <m/>
    <m/>
    <m/>
    <m/>
    <m/>
  </r>
  <r>
    <n v="9345"/>
    <d v="2021-07-13T00:00:00"/>
    <n v="7"/>
    <x v="2"/>
    <s v="Olivier Mathis"/>
    <s v="Performance Media Manager"/>
    <s v="CHANEL"/>
    <x v="0"/>
    <s v="Europe"/>
    <s v="France"/>
    <s v="Ramla's"/>
    <s v="No inmail sent"/>
    <x v="1"/>
    <m/>
    <m/>
    <m/>
    <m/>
    <m/>
    <m/>
    <m/>
    <m/>
    <m/>
    <m/>
    <m/>
    <m/>
  </r>
  <r>
    <n v="9346"/>
    <d v="2021-07-13T00:00:00"/>
    <n v="7"/>
    <x v="2"/>
    <s v="Jean-Marc Gaudibert"/>
    <s v="Head of Global Media Chanel - Fragrances &amp; Beauty"/>
    <s v="CHANEL"/>
    <x v="0"/>
    <s v="Europe"/>
    <s v="France"/>
    <s v="Ramla's"/>
    <s v="No inmail sent"/>
    <x v="1"/>
    <m/>
    <m/>
    <m/>
    <m/>
    <m/>
    <m/>
    <m/>
    <m/>
    <m/>
    <m/>
    <m/>
    <m/>
  </r>
  <r>
    <n v="9347"/>
    <d v="2021-07-13T00:00:00"/>
    <n v="7"/>
    <x v="2"/>
    <s v="Antoine Tran"/>
    <s v="Digital transformation - Data Sciences Expert"/>
    <s v="Sanofi"/>
    <x v="6"/>
    <s v="Europe"/>
    <s v="France"/>
    <s v="Ramla's"/>
    <s v="No inmail sent"/>
    <x v="0"/>
    <m/>
    <d v="2021-07-26T00:00:00"/>
    <m/>
    <m/>
    <m/>
    <s v="Negative"/>
    <d v="2021-07-30T00:00:00"/>
    <m/>
    <m/>
    <m/>
    <m/>
    <m/>
  </r>
  <r>
    <n v="9348"/>
    <d v="2021-07-13T00:00:00"/>
    <n v="7"/>
    <x v="2"/>
    <s v="Carolyn Martin"/>
    <s v="Global Performance Optimization Lead in Digital and Social Media Marketing"/>
    <s v="MurphyCobb &amp; Associates Ltd"/>
    <x v="1"/>
    <s v="America"/>
    <s v="Illinois"/>
    <s v="Ramla's"/>
    <s v="No inmail sent"/>
    <x v="0"/>
    <m/>
    <d v="2021-07-14T00:00:00"/>
    <m/>
    <m/>
    <m/>
    <s v="Negative"/>
    <m/>
    <m/>
    <m/>
    <m/>
    <m/>
    <m/>
  </r>
  <r>
    <n v="9349"/>
    <d v="2021-07-13T00:00:00"/>
    <n v="7"/>
    <x v="2"/>
    <s v="Nishant Kaushik"/>
    <s v="Manager - Digital Media Performance, Optimization and Behavioral Economics"/>
    <s v="Woolworths Group"/>
    <x v="0"/>
    <s v="Australia"/>
    <s v="Sydney"/>
    <s v="Ramla's"/>
    <s v="No inmail sent"/>
    <x v="1"/>
    <m/>
    <m/>
    <m/>
    <m/>
    <m/>
    <m/>
    <m/>
    <m/>
    <m/>
    <m/>
    <m/>
    <m/>
  </r>
  <r>
    <n v="9350"/>
    <d v="2021-07-13T00:00:00"/>
    <n v="7"/>
    <x v="2"/>
    <s v="Rico Stuijt"/>
    <s v="Global lead performance marketing measurement &amp; attribution"/>
    <s v="Takeaway.com"/>
    <x v="18"/>
    <s v="Europe"/>
    <s v="Netherlands"/>
    <s v="Ramla's"/>
    <s v="No inmail sent"/>
    <x v="1"/>
    <m/>
    <m/>
    <m/>
    <m/>
    <m/>
    <m/>
    <m/>
    <m/>
    <m/>
    <m/>
    <m/>
    <m/>
  </r>
  <r>
    <n v="9351"/>
    <d v="2021-07-13T00:00:00"/>
    <n v="7"/>
    <x v="2"/>
    <s v="Mia Ma"/>
    <s v="Marketing Measurement &amp; Performance Lead"/>
    <s v="Microsoft"/>
    <x v="7"/>
    <s v="Asia"/>
    <s v="China"/>
    <s v="Ramla's"/>
    <s v="No inmail sent"/>
    <x v="1"/>
    <m/>
    <m/>
    <m/>
    <m/>
    <m/>
    <m/>
    <m/>
    <m/>
    <m/>
    <m/>
    <m/>
    <m/>
  </r>
  <r>
    <n v="9352"/>
    <d v="2021-07-13T00:00:00"/>
    <n v="7"/>
    <x v="2"/>
    <s v="Kay Laochumnanvanit"/>
    <s v="Senior Consultant, Advanced Marketing Measurement"/>
    <s v="National Australia Bank"/>
    <x v="10"/>
    <s v="Australia"/>
    <s v="Melbourne"/>
    <s v="Ramla's"/>
    <s v="No inmail sent"/>
    <x v="1"/>
    <m/>
    <m/>
    <m/>
    <m/>
    <m/>
    <m/>
    <m/>
    <m/>
    <m/>
    <m/>
    <m/>
    <m/>
  </r>
  <r>
    <n v="9353"/>
    <d v="2021-07-13T00:00:00"/>
    <n v="7"/>
    <x v="2"/>
    <s v="Jeff Weaver"/>
    <s v="Team Lead, Marketing Performance Measurement"/>
    <s v=" Humana"/>
    <x v="13"/>
    <s v="America"/>
    <s v="Virginia"/>
    <s v="Ramla's"/>
    <s v="No inmail sent"/>
    <x v="1"/>
    <m/>
    <m/>
    <m/>
    <m/>
    <m/>
    <m/>
    <m/>
    <m/>
    <m/>
    <m/>
    <m/>
    <m/>
  </r>
  <r>
    <n v="9354"/>
    <d v="2021-07-13T00:00:00"/>
    <n v="7"/>
    <x v="2"/>
    <s v="Phyllis Beckford"/>
    <s v="Director, Marketing Performance Measurement"/>
    <s v="CIBC"/>
    <x v="10"/>
    <s v="America"/>
    <s v="Canada "/>
    <s v="Ramla's"/>
    <s v="No inmail sent"/>
    <x v="1"/>
    <m/>
    <m/>
    <m/>
    <m/>
    <m/>
    <m/>
    <m/>
    <m/>
    <m/>
    <m/>
    <m/>
    <m/>
  </r>
  <r>
    <n v="9355"/>
    <d v="2021-07-13T00:00:00"/>
    <n v="7"/>
    <x v="2"/>
    <s v="Arnaud Blanchard"/>
    <s v="Product Director - Performance Marketing &amp; Measurement"/>
    <s v="Criteo"/>
    <x v="1"/>
    <s v="Europe"/>
    <s v="France"/>
    <s v="Ramla's"/>
    <s v="No inmail sent"/>
    <x v="0"/>
    <d v="2021-07-09T00:00:00"/>
    <d v="2021-09-17T00:00:00"/>
    <m/>
    <m/>
    <m/>
    <m/>
    <m/>
    <m/>
    <m/>
    <m/>
    <m/>
    <m/>
  </r>
  <r>
    <n v="9356"/>
    <d v="2021-07-13T00:00:00"/>
    <n v="7"/>
    <x v="2"/>
    <s v="Christina Sadasivum"/>
    <s v="Senior Business Analyst - Marketing Controlling &amp; Performance Measurement"/>
    <s v="PVH Corp."/>
    <x v="0"/>
    <s v="Europe"/>
    <s v="Netherlands"/>
    <s v="Ramla's"/>
    <s v="No inmail sent"/>
    <x v="0"/>
    <m/>
    <d v="2021-09-24T00:00:00"/>
    <m/>
    <m/>
    <m/>
    <m/>
    <m/>
    <m/>
    <m/>
    <m/>
    <m/>
    <m/>
  </r>
  <r>
    <n v="9357"/>
    <d v="2021-07-13T00:00:00"/>
    <n v="7"/>
    <x v="3"/>
    <s v="Mark Johnson"/>
    <s v="Head of Marketing Data and Analytics"/>
    <s v="Vertu Motors"/>
    <x v="8"/>
    <s v="Europe"/>
    <s v="United Kingdom"/>
    <s v="Ramla's"/>
    <s v="No inmail sent"/>
    <x v="0"/>
    <m/>
    <d v="2022-02-21T00:00:00"/>
    <m/>
    <m/>
    <m/>
    <m/>
    <m/>
    <m/>
    <m/>
    <m/>
    <m/>
    <m/>
  </r>
  <r>
    <n v="9358"/>
    <d v="2021-07-13T00:00:00"/>
    <n v="7"/>
    <x v="3"/>
    <s v="Sacchin Lahoti"/>
    <s v="Director of Analytics and Data Science"/>
    <s v="Heartland Dental"/>
    <x v="13"/>
    <s v="America"/>
    <s v="Illinois"/>
    <s v="Ramla's"/>
    <s v="No inmail sent"/>
    <x v="1"/>
    <m/>
    <m/>
    <m/>
    <m/>
    <m/>
    <m/>
    <m/>
    <m/>
    <m/>
    <m/>
    <m/>
    <m/>
  </r>
  <r>
    <n v="9359"/>
    <d v="2021-07-13T00:00:00"/>
    <n v="7"/>
    <x v="3"/>
    <s v="Jeremy Schneider"/>
    <s v="Head of Marketing Analytics"/>
    <s v="Freshly"/>
    <x v="18"/>
    <s v="America"/>
    <s v="New York"/>
    <s v="Ramla's"/>
    <s v="No inmail sent"/>
    <x v="1"/>
    <m/>
    <m/>
    <m/>
    <m/>
    <m/>
    <m/>
    <m/>
    <m/>
    <m/>
    <m/>
    <m/>
    <m/>
  </r>
  <r>
    <n v="9360"/>
    <d v="2021-07-13T00:00:00"/>
    <n v="7"/>
    <x v="3"/>
    <s v="Josephine Chew"/>
    <s v="SVP, Head of Brand Advertising &amp; Marketing"/>
    <s v="Wells Fargo"/>
    <x v="10"/>
    <s v="America"/>
    <s v="California"/>
    <s v="Ramla's"/>
    <s v="No inmail sent"/>
    <x v="0"/>
    <m/>
    <d v="2022-02-21T00:00:00"/>
    <m/>
    <m/>
    <m/>
    <m/>
    <m/>
    <m/>
    <m/>
    <m/>
    <m/>
    <m/>
  </r>
  <r>
    <n v="9361"/>
    <d v="2021-07-13T00:00:00"/>
    <n v="7"/>
    <x v="3"/>
    <s v="Harry Powell"/>
    <s v="Director of Data and Analytics "/>
    <s v="Jaguar Land Rover"/>
    <x v="8"/>
    <s v="Europe"/>
    <s v="United Kingdom"/>
    <s v="Ramla's"/>
    <s v="No inmail sent"/>
    <x v="0"/>
    <m/>
    <d v="2022-02-21T00:00:00"/>
    <m/>
    <m/>
    <m/>
    <m/>
    <m/>
    <m/>
    <m/>
    <m/>
    <m/>
    <m/>
  </r>
  <r>
    <n v="9362"/>
    <d v="2021-07-13T00:00:00"/>
    <n v="7"/>
    <x v="3"/>
    <s v="William Luong"/>
    <s v="Sr. Director, Global Performance Marketing"/>
    <s v="Newegg "/>
    <x v="0"/>
    <s v="America"/>
    <s v="California"/>
    <s v="Ramla's"/>
    <s v="No inmail sent"/>
    <x v="1"/>
    <m/>
    <m/>
    <m/>
    <m/>
    <m/>
    <m/>
    <m/>
    <m/>
    <m/>
    <m/>
    <m/>
    <m/>
  </r>
  <r>
    <n v="9363"/>
    <d v="2021-07-13T00:00:00"/>
    <n v="7"/>
    <x v="3"/>
    <s v="John Markevitch"/>
    <s v="Head of Data Science, Analytics"/>
    <s v="Next Insurance"/>
    <x v="18"/>
    <s v="America"/>
    <s v="California"/>
    <s v="Ramla's"/>
    <s v="No inmail sent"/>
    <x v="1"/>
    <m/>
    <m/>
    <m/>
    <m/>
    <m/>
    <m/>
    <m/>
    <m/>
    <m/>
    <m/>
    <m/>
    <m/>
  </r>
  <r>
    <n v="9364"/>
    <d v="2021-07-13T00:00:00"/>
    <n v="7"/>
    <x v="3"/>
    <s v="François Haroche"/>
    <s v="E-Business &amp; Performance Marketing Director"/>
    <s v="Christian Dior Couture "/>
    <x v="0"/>
    <s v="Europe"/>
    <s v="France"/>
    <s v="Ramla's"/>
    <s v="No inmail sent"/>
    <x v="1"/>
    <m/>
    <m/>
    <m/>
    <m/>
    <m/>
    <m/>
    <m/>
    <m/>
    <m/>
    <m/>
    <m/>
    <m/>
  </r>
  <r>
    <n v="9365"/>
    <d v="2021-07-13T00:00:00"/>
    <n v="7"/>
    <x v="3"/>
    <s v="Spencer Derrico"/>
    <s v="Chief Marketing Officer"/>
    <s v="SISU Aesthetic Clinic"/>
    <x v="13"/>
    <s v="America"/>
    <s v="North Carolina"/>
    <s v="Ramla's"/>
    <s v="No inmail sent"/>
    <x v="1"/>
    <m/>
    <m/>
    <m/>
    <m/>
    <m/>
    <m/>
    <m/>
    <m/>
    <m/>
    <m/>
    <m/>
    <m/>
  </r>
  <r>
    <n v="9366"/>
    <d v="2021-07-13T00:00:00"/>
    <n v="7"/>
    <x v="3"/>
    <s v="Vivian Huang Besuglow"/>
    <s v="Director of Marketing Analytics"/>
    <s v="Epic Games"/>
    <x v="12"/>
    <s v="America"/>
    <s v="California"/>
    <s v="Ramla's"/>
    <s v="No inmail sent"/>
    <x v="1"/>
    <m/>
    <m/>
    <m/>
    <m/>
    <m/>
    <m/>
    <m/>
    <m/>
    <m/>
    <m/>
    <m/>
    <m/>
  </r>
  <r>
    <n v="9367"/>
    <d v="2021-07-13T00:00:00"/>
    <n v="7"/>
    <x v="3"/>
    <s v="Hamed Hasheminia"/>
    <s v="VP of Data Science and Analytics at BetterHelp.com"/>
    <s v="BetterHelp.com"/>
    <x v="18"/>
    <s v="America"/>
    <s v="California"/>
    <s v="Ramla's"/>
    <s v="No inmail sent"/>
    <x v="0"/>
    <m/>
    <d v="2022-02-21T00:00:00"/>
    <m/>
    <m/>
    <m/>
    <m/>
    <m/>
    <m/>
    <m/>
    <m/>
    <m/>
    <m/>
  </r>
  <r>
    <n v="9368"/>
    <d v="2021-07-13T00:00:00"/>
    <n v="7"/>
    <x v="3"/>
    <s v="Cyril Nigg"/>
    <s v="Director Of Analytics"/>
    <s v="Reverb"/>
    <x v="12"/>
    <s v="America"/>
    <s v="Illinois"/>
    <s v="Ramla's"/>
    <s v="No inmail sent"/>
    <x v="1"/>
    <m/>
    <m/>
    <m/>
    <m/>
    <m/>
    <m/>
    <m/>
    <m/>
    <m/>
    <m/>
    <m/>
    <m/>
  </r>
  <r>
    <n v="9369"/>
    <d v="2021-07-13T00:00:00"/>
    <n v="7"/>
    <x v="3"/>
    <s v="Erica Li"/>
    <s v="Head of Global Growth Marketing"/>
    <s v="OANDA Corporation"/>
    <x v="10"/>
    <s v="Europe"/>
    <s v="United Kingdom"/>
    <s v="Ramla's"/>
    <s v="No inmail sent"/>
    <x v="0"/>
    <m/>
    <d v="2022-02-21T00:00:00"/>
    <m/>
    <m/>
    <m/>
    <m/>
    <m/>
    <m/>
    <m/>
    <m/>
    <m/>
    <m/>
  </r>
  <r>
    <n v="9370"/>
    <d v="2021-07-13T00:00:00"/>
    <n v="7"/>
    <x v="3"/>
    <s v="Lorenzo Bracci"/>
    <s v="Global Marketing Director - Out of Home Tea"/>
    <s v="Unilever"/>
    <x v="3"/>
    <s v="Europe"/>
    <s v="Netherlands"/>
    <s v="Ramla's"/>
    <s v="No inmail sent"/>
    <x v="1"/>
    <m/>
    <m/>
    <m/>
    <m/>
    <m/>
    <m/>
    <m/>
    <m/>
    <m/>
    <m/>
    <m/>
    <m/>
  </r>
  <r>
    <n v="9371"/>
    <d v="2021-07-13T00:00:00"/>
    <n v="7"/>
    <x v="3"/>
    <s v="Matt M."/>
    <s v="Director, Advanced Analytics and Statistics"/>
    <s v="Constellation Brands"/>
    <x v="3"/>
    <s v="America"/>
    <s v=" New York"/>
    <s v="Ramla's"/>
    <s v="No inmail sent"/>
    <x v="1"/>
    <m/>
    <m/>
    <m/>
    <m/>
    <m/>
    <m/>
    <m/>
    <m/>
    <m/>
    <m/>
    <m/>
    <m/>
  </r>
  <r>
    <n v="9372"/>
    <d v="2021-07-13T00:00:00"/>
    <n v="7"/>
    <x v="3"/>
    <s v="Katherine Henry"/>
    <s v="Director, Data &amp; Analytics"/>
    <s v="FIGS"/>
    <x v="0"/>
    <s v="America"/>
    <s v="California"/>
    <s v="Ramla's"/>
    <s v="No inmail sent"/>
    <x v="1"/>
    <m/>
    <m/>
    <m/>
    <m/>
    <m/>
    <m/>
    <m/>
    <m/>
    <m/>
    <m/>
    <m/>
    <m/>
  </r>
  <r>
    <n v="9373"/>
    <d v="2021-07-13T00:00:00"/>
    <n v="7"/>
    <x v="3"/>
    <s v="Ryan Harris"/>
    <s v="Vice President of Performance Marketing"/>
    <s v="NerdWallet"/>
    <x v="18"/>
    <s v="America"/>
    <s v="Colorado"/>
    <s v="Ramla's"/>
    <s v="No inmail sent"/>
    <x v="1"/>
    <m/>
    <m/>
    <m/>
    <m/>
    <m/>
    <m/>
    <m/>
    <m/>
    <m/>
    <m/>
    <m/>
    <m/>
  </r>
  <r>
    <n v="9374"/>
    <d v="2021-07-13T00:00:00"/>
    <n v="7"/>
    <x v="3"/>
    <s v="Fabian Gallusser"/>
    <s v="Director Data Science &amp; Machine Learning"/>
    <s v="The Walt Disney Company"/>
    <x v="12"/>
    <s v="America"/>
    <s v="California"/>
    <s v="Ramla's"/>
    <s v="No inmail sent"/>
    <x v="0"/>
    <m/>
    <d v="2022-02-21T00:00:00"/>
    <m/>
    <m/>
    <m/>
    <m/>
    <m/>
    <m/>
    <m/>
    <m/>
    <m/>
    <m/>
  </r>
  <r>
    <n v="9375"/>
    <d v="2021-07-13T00:00:00"/>
    <n v="7"/>
    <x v="3"/>
    <s v="Christina Olney"/>
    <s v="Director, Performance Marketing"/>
    <s v="MyEyeDr."/>
    <x v="13"/>
    <s v="America"/>
    <s v="Washington"/>
    <s v="Ramla's"/>
    <s v="No inmail sent"/>
    <x v="1"/>
    <m/>
    <m/>
    <m/>
    <m/>
    <m/>
    <m/>
    <m/>
    <m/>
    <m/>
    <m/>
    <m/>
    <m/>
  </r>
  <r>
    <n v="9376"/>
    <d v="2021-07-13T00:00:00"/>
    <n v="7"/>
    <x v="3"/>
    <s v="Rafael Buitrago"/>
    <s v="Associate Director, Commercial Data Management &amp; Analytics"/>
    <s v="Vertex Pharmaceuticals"/>
    <x v="6"/>
    <s v="America"/>
    <s v="Massachusetts"/>
    <s v="Ramla's"/>
    <s v="No inmail sent"/>
    <x v="1"/>
    <m/>
    <m/>
    <m/>
    <m/>
    <m/>
    <m/>
    <m/>
    <m/>
    <m/>
    <m/>
    <m/>
    <m/>
  </r>
  <r>
    <n v="9377"/>
    <d v="2021-07-13T00:00:00"/>
    <n v="7"/>
    <x v="3"/>
    <s v="Daria Burke"/>
    <s v="Global Chief Marketing Officer - JustFab"/>
    <s v="TechStyle Fashion"/>
    <x v="0"/>
    <s v="America"/>
    <s v="United States"/>
    <s v="Ramla's"/>
    <s v="No inmail sent"/>
    <x v="1"/>
    <m/>
    <m/>
    <m/>
    <m/>
    <m/>
    <m/>
    <m/>
    <m/>
    <m/>
    <m/>
    <m/>
    <m/>
  </r>
  <r>
    <n v="9378"/>
    <d v="2021-07-13T00:00:00"/>
    <n v="7"/>
    <x v="3"/>
    <s v="Ian Wachtel"/>
    <s v="Marketing Director - North &amp; Central America"/>
    <s v="Coats"/>
    <x v="0"/>
    <s v="America"/>
    <s v="Florida"/>
    <s v="Ramla's"/>
    <s v="No inmail sent"/>
    <x v="0"/>
    <d v="2021-07-09T00:00:00"/>
    <d v="2022-01-31T00:00:00"/>
    <m/>
    <m/>
    <m/>
    <m/>
    <m/>
    <m/>
    <m/>
    <m/>
    <m/>
    <m/>
  </r>
  <r>
    <n v="9379"/>
    <d v="2021-07-13T00:00:00"/>
    <n v="7"/>
    <x v="3"/>
    <s v="Ranjeet Bhosale"/>
    <s v="Sr. Director Strategic Marketing"/>
    <s v="The Home Depot"/>
    <x v="0"/>
    <s v="America"/>
    <s v="Georgia"/>
    <s v="Ramla's"/>
    <s v="No inmail sent"/>
    <x v="1"/>
    <m/>
    <m/>
    <m/>
    <m/>
    <m/>
    <m/>
    <m/>
    <m/>
    <m/>
    <m/>
    <m/>
    <m/>
  </r>
  <r>
    <n v="9380"/>
    <d v="2021-07-13T00:00:00"/>
    <n v="7"/>
    <x v="3"/>
    <s v="Brittany Tall Carter"/>
    <s v="Director, Marketing"/>
    <s v="Grubhub"/>
    <x v="18"/>
    <s v="America"/>
    <s v="Illinois"/>
    <s v="Ramla's"/>
    <s v="No inmail sent"/>
    <x v="1"/>
    <m/>
    <m/>
    <m/>
    <m/>
    <m/>
    <m/>
    <m/>
    <m/>
    <m/>
    <m/>
    <m/>
    <m/>
  </r>
  <r>
    <n v="9381"/>
    <d v="2021-07-13T00:00:00"/>
    <n v="7"/>
    <x v="3"/>
    <s v="H. Brent Matthewson"/>
    <s v="Vice President, Enterprise Data &amp; Analytics"/>
    <s v="TeamHealth"/>
    <x v="13"/>
    <s v="America"/>
    <s v="North Carolina"/>
    <s v="Ramla's"/>
    <s v="No inmail sent"/>
    <x v="1"/>
    <m/>
    <m/>
    <m/>
    <m/>
    <m/>
    <m/>
    <m/>
    <m/>
    <m/>
    <m/>
    <m/>
    <m/>
  </r>
  <r>
    <n v="9382"/>
    <d v="2021-07-13T00:00:00"/>
    <n v="7"/>
    <x v="3"/>
    <s v="Sam Fleisher"/>
    <s v="Director, Global Business Intelligence &amp; Analytics"/>
    <s v="Estée Lauder"/>
    <x v="0"/>
    <s v="America"/>
    <s v="New York"/>
    <s v="Ramla's"/>
    <s v="No inmail sent"/>
    <x v="1"/>
    <m/>
    <m/>
    <m/>
    <m/>
    <m/>
    <m/>
    <m/>
    <m/>
    <m/>
    <m/>
    <m/>
    <m/>
  </r>
  <r>
    <n v="9383"/>
    <d v="2021-07-13T00:00:00"/>
    <n v="7"/>
    <x v="3"/>
    <s v="Tim Ferris"/>
    <s v="Director, Head of Precision Marketing &amp; Data Analytics"/>
    <s v="Dunkin'​ Brands"/>
    <x v="0"/>
    <s v="America"/>
    <s v="Massachusetts"/>
    <s v="Ramla's"/>
    <s v="No inmail sent"/>
    <x v="1"/>
    <m/>
    <m/>
    <m/>
    <m/>
    <m/>
    <m/>
    <m/>
    <m/>
    <m/>
    <m/>
    <m/>
    <m/>
  </r>
  <r>
    <n v="9384"/>
    <d v="2021-07-13T00:00:00"/>
    <n v="7"/>
    <x v="3"/>
    <s v="Christie H. Kristensen"/>
    <s v="Chief Marketing Officer"/>
    <s v=" Aiia"/>
    <x v="10"/>
    <s v="Europe"/>
    <s v="Denmark"/>
    <s v="Ramla's"/>
    <s v="No inmail sent"/>
    <x v="0"/>
    <m/>
    <d v="2022-02-21T00:00:00"/>
    <m/>
    <m/>
    <m/>
    <m/>
    <m/>
    <m/>
    <m/>
    <m/>
    <m/>
    <m/>
  </r>
  <r>
    <n v="9385"/>
    <d v="2021-07-13T00:00:00"/>
    <n v="7"/>
    <x v="3"/>
    <s v="Christina Purnell"/>
    <s v="Senior Director, Performance Marketing"/>
    <s v="Marriott International"/>
    <x v="11"/>
    <s v="Europe"/>
    <s v="United Kingdom"/>
    <s v="Ramla's"/>
    <s v="No inmail sent"/>
    <x v="1"/>
    <m/>
    <m/>
    <m/>
    <m/>
    <m/>
    <m/>
    <m/>
    <m/>
    <m/>
    <m/>
    <m/>
    <m/>
  </r>
  <r>
    <n v="9386"/>
    <d v="2021-07-13T00:00:00"/>
    <n v="7"/>
    <x v="3"/>
    <s v="Chris Burford"/>
    <s v="Vice President - Data Science and Analytics"/>
    <s v="WonderBill"/>
    <x v="10"/>
    <s v="Europe"/>
    <s v="United Kingdom"/>
    <s v="Ramla's"/>
    <s v="No inmail sent"/>
    <x v="1"/>
    <m/>
    <m/>
    <m/>
    <m/>
    <m/>
    <m/>
    <m/>
    <m/>
    <m/>
    <m/>
    <m/>
    <m/>
  </r>
  <r>
    <n v="9387"/>
    <d v="2021-07-13T00:00:00"/>
    <n v="7"/>
    <x v="3"/>
    <s v="Derek Zornizer"/>
    <s v="Director, Marketing Data Science"/>
    <s v="Tinder"/>
    <x v="18"/>
    <s v="America"/>
    <s v="California"/>
    <s v="Ramla's"/>
    <s v="No inmail sent"/>
    <x v="1"/>
    <m/>
    <m/>
    <m/>
    <m/>
    <m/>
    <m/>
    <m/>
    <m/>
    <m/>
    <m/>
    <m/>
    <m/>
  </r>
  <r>
    <n v="9388"/>
    <d v="2021-07-13T00:00:00"/>
    <n v="7"/>
    <x v="3"/>
    <s v="Jessica Guo"/>
    <s v="Director of Data Science"/>
    <s v="Nike"/>
    <x v="0"/>
    <s v="America"/>
    <s v="Oregon"/>
    <s v="Ramla's"/>
    <s v="No inmail sent"/>
    <x v="0"/>
    <d v="2021-07-09T00:00:00"/>
    <d v="2022-01-31T00:00:00"/>
    <m/>
    <m/>
    <m/>
    <m/>
    <m/>
    <m/>
    <m/>
    <m/>
    <m/>
    <m/>
  </r>
  <r>
    <n v="9389"/>
    <d v="2021-07-13T00:00:00"/>
    <n v="7"/>
    <x v="3"/>
    <s v="Vasilis Katsikadis"/>
    <s v="Head of Performance Marketing"/>
    <s v="iFOREX"/>
    <x v="10"/>
    <s v="Europe"/>
    <s v="Greece"/>
    <s v="Ramla's"/>
    <s v="No inmail sent"/>
    <x v="1"/>
    <m/>
    <m/>
    <m/>
    <m/>
    <m/>
    <m/>
    <m/>
    <m/>
    <m/>
    <m/>
    <m/>
    <m/>
  </r>
  <r>
    <n v="9390"/>
    <d v="2021-07-13T00:00:00"/>
    <n v="7"/>
    <x v="3"/>
    <s v="Ralph Van Coillie"/>
    <s v="Managing Director E-Commerce"/>
    <s v="Ubisoft"/>
    <x v="12"/>
    <s v="America"/>
    <s v="Canada "/>
    <s v="Ramla's"/>
    <s v="No inmail sent"/>
    <x v="0"/>
    <d v="2021-07-09T00:00:00"/>
    <d v="2022-01-31T00:00:00"/>
    <m/>
    <m/>
    <m/>
    <s v="Negative"/>
    <d v="2022-02-01T00:00:00"/>
    <m/>
    <m/>
    <m/>
    <m/>
    <m/>
  </r>
  <r>
    <n v="9391"/>
    <d v="2021-07-13T00:00:00"/>
    <n v="7"/>
    <x v="3"/>
    <s v="Irfan Ranmal"/>
    <s v="EVP - Data, Analytics, and Consumer Insights"/>
    <s v="Beachbody"/>
    <x v="13"/>
    <s v="America"/>
    <s v="California"/>
    <s v="Ramla's"/>
    <s v="No inmail sent"/>
    <x v="1"/>
    <m/>
    <m/>
    <m/>
    <m/>
    <m/>
    <m/>
    <m/>
    <m/>
    <m/>
    <m/>
    <m/>
    <m/>
  </r>
  <r>
    <n v="9392"/>
    <d v="2021-07-13T00:00:00"/>
    <n v="7"/>
    <x v="3"/>
    <s v="Jim Sprigg"/>
    <s v="Director, Database Marketing &amp; Analytics"/>
    <s v="InterContinental"/>
    <x v="11"/>
    <s v="America"/>
    <s v="Georgia"/>
    <s v="Ramla's"/>
    <s v="No inmail sent"/>
    <x v="1"/>
    <m/>
    <m/>
    <m/>
    <m/>
    <m/>
    <m/>
    <m/>
    <m/>
    <m/>
    <m/>
    <m/>
    <m/>
  </r>
  <r>
    <n v="9393"/>
    <d v="2021-07-13T00:00:00"/>
    <n v="7"/>
    <x v="3"/>
    <s v="Alicia Hawkins"/>
    <s v="Director, Marketing Analytics &amp; Insights"/>
    <s v="Walt Disney World"/>
    <x v="12"/>
    <s v="America"/>
    <s v="Florida"/>
    <s v="Ramla's"/>
    <s v="No inmail sent"/>
    <x v="1"/>
    <m/>
    <m/>
    <m/>
    <m/>
    <m/>
    <m/>
    <m/>
    <m/>
    <m/>
    <m/>
    <m/>
    <m/>
  </r>
  <r>
    <n v="9394"/>
    <d v="2021-07-13T00:00:00"/>
    <n v="7"/>
    <x v="3"/>
    <s v="Jodie Antypas"/>
    <s v="VP, Consumer Marketing &amp; Insights"/>
    <s v="Electronic Arts"/>
    <x v="12"/>
    <s v="America"/>
    <s v="California"/>
    <s v="Ramla's"/>
    <s v="No inmail sent"/>
    <x v="1"/>
    <m/>
    <m/>
    <m/>
    <m/>
    <m/>
    <m/>
    <m/>
    <m/>
    <m/>
    <m/>
    <m/>
    <m/>
  </r>
  <r>
    <n v="9395"/>
    <d v="2021-07-13T00:00:00"/>
    <n v="7"/>
    <x v="3"/>
    <s v="Rai Arsalan Mujahid"/>
    <s v="Head of Analytics &amp; Data Science"/>
    <s v="eBay"/>
    <x v="18"/>
    <s v="America"/>
    <s v="Washington"/>
    <s v="Ramla's"/>
    <s v="No inmail sent"/>
    <x v="1"/>
    <m/>
    <m/>
    <m/>
    <m/>
    <m/>
    <m/>
    <m/>
    <m/>
    <m/>
    <m/>
    <m/>
    <m/>
  </r>
  <r>
    <n v="9396"/>
    <d v="2021-07-14T00:00:00"/>
    <n v="7"/>
    <x v="3"/>
    <s v="Rajan G. Mohan"/>
    <s v="Senior Vice President - Global Marketing, Digital &amp; Loyalty"/>
    <s v="Qatar Airways "/>
    <x v="11"/>
    <s v="America"/>
    <s v=" United States"/>
    <s v="Ramla's"/>
    <s v="No inmail sent"/>
    <x v="1"/>
    <m/>
    <m/>
    <m/>
    <m/>
    <m/>
    <m/>
    <m/>
    <m/>
    <m/>
    <m/>
    <m/>
    <m/>
  </r>
  <r>
    <n v="9397"/>
    <d v="2021-07-14T00:00:00"/>
    <n v="7"/>
    <x v="3"/>
    <s v="Thomas H. (2)"/>
    <s v="Marketing Director"/>
    <s v="gohenry"/>
    <x v="10"/>
    <s v="Europe"/>
    <s v="United Kingdom"/>
    <s v="Ramla's"/>
    <s v="No inmail sent"/>
    <x v="1"/>
    <m/>
    <m/>
    <m/>
    <m/>
    <m/>
    <m/>
    <m/>
    <m/>
    <m/>
    <m/>
    <m/>
    <m/>
  </r>
  <r>
    <n v="9398"/>
    <d v="2021-07-14T00:00:00"/>
    <n v="7"/>
    <x v="3"/>
    <s v="Drissia Luciani"/>
    <s v="Director, Global Marketing Analytics"/>
    <s v="PayPal"/>
    <x v="18"/>
    <s v="Europe"/>
    <s v="France"/>
    <s v="Ramla's"/>
    <s v="No inmail sent"/>
    <x v="1"/>
    <m/>
    <m/>
    <m/>
    <m/>
    <m/>
    <m/>
    <m/>
    <m/>
    <m/>
    <m/>
    <m/>
    <m/>
  </r>
  <r>
    <n v="9399"/>
    <d v="2021-07-14T00:00:00"/>
    <n v="7"/>
    <x v="3"/>
    <s v="Prashant Patel"/>
    <s v="Solutions Director, Data Science &amp; Artificial Intelligence"/>
    <s v="Novartis"/>
    <x v="6"/>
    <s v="America"/>
    <s v="New York"/>
    <s v="Ramla's"/>
    <s v="No inmail sent"/>
    <x v="1"/>
    <m/>
    <m/>
    <m/>
    <m/>
    <m/>
    <m/>
    <m/>
    <m/>
    <m/>
    <m/>
    <m/>
    <m/>
  </r>
  <r>
    <n v="9400"/>
    <d v="2021-07-14T00:00:00"/>
    <n v="7"/>
    <x v="3"/>
    <s v="Cynthia Recchi"/>
    <s v="Analytics, Director LATAM"/>
    <s v="Mindshare"/>
    <x v="1"/>
    <s v="America"/>
    <s v="Argentina"/>
    <s v="Ramla's"/>
    <s v="No inmail sent"/>
    <x v="0"/>
    <m/>
    <d v="2022-02-21T00:00:00"/>
    <m/>
    <m/>
    <m/>
    <m/>
    <m/>
    <m/>
    <m/>
    <m/>
    <m/>
    <m/>
  </r>
  <r>
    <n v="9401"/>
    <d v="2021-07-14T00:00:00"/>
    <n v="7"/>
    <x v="3"/>
    <s v="Donald Rauscher"/>
    <s v="Director, Data Science"/>
    <s v="Bright Health"/>
    <x v="13"/>
    <s v="America"/>
    <s v="Minnesota"/>
    <s v="Personal"/>
    <s v="No inmail sent"/>
    <x v="1"/>
    <m/>
    <m/>
    <m/>
    <m/>
    <m/>
    <m/>
    <m/>
    <m/>
    <m/>
    <m/>
    <m/>
    <m/>
  </r>
  <r>
    <n v="9402"/>
    <d v="2021-07-14T00:00:00"/>
    <n v="7"/>
    <x v="3"/>
    <s v="Johanna Castillo"/>
    <s v="Head of Planning &amp; Analytics"/>
    <s v="Mercado Libre"/>
    <x v="4"/>
    <s v="America"/>
    <s v="Argentina"/>
    <s v="Personal"/>
    <s v="No inmail sent"/>
    <x v="1"/>
    <m/>
    <m/>
    <m/>
    <m/>
    <m/>
    <m/>
    <m/>
    <m/>
    <m/>
    <m/>
    <m/>
    <m/>
  </r>
  <r>
    <n v="9403"/>
    <d v="2022-01-26T00:00:00"/>
    <n v="1"/>
    <x v="3"/>
    <s v="Jim Olness"/>
    <s v="Director of Data Science"/>
    <s v="Freedom Financial Network"/>
    <x v="10"/>
    <s v="America"/>
    <s v="California"/>
    <s v="Ramla's"/>
    <s v="No inmail sent"/>
    <x v="1"/>
    <m/>
    <m/>
    <m/>
    <m/>
    <m/>
    <m/>
    <m/>
    <m/>
    <m/>
    <m/>
    <m/>
    <m/>
  </r>
  <r>
    <n v="9404"/>
    <d v="2021-07-14T00:00:00"/>
    <n v="7"/>
    <x v="3"/>
    <s v="Alan Genin"/>
    <s v="Chief Analytics Officer &amp; SVP"/>
    <s v="Great Wolf Resorts"/>
    <x v="11"/>
    <s v="America"/>
    <s v="Wisconsin"/>
    <s v="Personal"/>
    <s v="No inmail sent"/>
    <x v="1"/>
    <m/>
    <m/>
    <m/>
    <m/>
    <m/>
    <m/>
    <m/>
    <m/>
    <m/>
    <m/>
    <m/>
    <m/>
  </r>
  <r>
    <n v="9405"/>
    <d v="2021-07-14T00:00:00"/>
    <n v="7"/>
    <x v="3"/>
    <s v="Karen Galante"/>
    <s v="Director Of Analytics"/>
    <s v="United Health Group"/>
    <x v="13"/>
    <s v="America"/>
    <s v="Pennsylvania"/>
    <s v="Both (Ramla's &amp; Personal)"/>
    <s v="No inmail sent"/>
    <x v="0"/>
    <d v="2021-11-22T00:00:00"/>
    <m/>
    <m/>
    <m/>
    <m/>
    <m/>
    <m/>
    <m/>
    <m/>
    <m/>
    <m/>
    <m/>
  </r>
  <r>
    <n v="9406"/>
    <d v="2021-07-14T00:00:00"/>
    <n v="7"/>
    <x v="3"/>
    <s v="Miguel Zas"/>
    <s v="Director Retail Network Development &amp; Customer Quality"/>
    <s v="Kia"/>
    <x v="8"/>
    <s v="Europe"/>
    <s v="Germany"/>
    <s v="Personal"/>
    <s v="No inmail sent"/>
    <x v="1"/>
    <m/>
    <m/>
    <m/>
    <m/>
    <m/>
    <m/>
    <m/>
    <m/>
    <m/>
    <m/>
    <m/>
    <m/>
  </r>
  <r>
    <n v="9407"/>
    <d v="2021-07-14T00:00:00"/>
    <n v="7"/>
    <x v="3"/>
    <s v="Anil Kovuri"/>
    <s v="Sr. Director Analytics"/>
    <s v="Applied Data Finance"/>
    <x v="10"/>
    <s v="Asia"/>
    <s v="India"/>
    <s v="Personal"/>
    <s v="No inmail sent"/>
    <x v="1"/>
    <m/>
    <m/>
    <m/>
    <m/>
    <m/>
    <m/>
    <m/>
    <m/>
    <m/>
    <m/>
    <m/>
    <m/>
  </r>
  <r>
    <n v="9408"/>
    <d v="2021-07-14T00:00:00"/>
    <n v="7"/>
    <x v="3"/>
    <s v="Jason Bienenfeld"/>
    <s v="Director of Measurement Analytics"/>
    <s v="Fidelity Investments "/>
    <x v="10"/>
    <s v="America"/>
    <s v="New York"/>
    <s v="Personal"/>
    <s v="No inmail sent"/>
    <x v="1"/>
    <m/>
    <m/>
    <m/>
    <m/>
    <m/>
    <m/>
    <m/>
    <m/>
    <m/>
    <m/>
    <m/>
    <m/>
  </r>
  <r>
    <n v="9409"/>
    <d v="2021-07-14T00:00:00"/>
    <n v="7"/>
    <x v="3"/>
    <s v="Hemant Kumar"/>
    <s v="Associate Director, Decision Science &amp; Optimization"/>
    <s v="Novartis "/>
    <x v="6"/>
    <s v="America"/>
    <s v="New York"/>
    <s v="Personal"/>
    <s v="No inmail sent"/>
    <x v="0"/>
    <m/>
    <d v="2021-07-23T00:00:00"/>
    <m/>
    <m/>
    <m/>
    <m/>
    <m/>
    <m/>
    <m/>
    <m/>
    <m/>
    <m/>
  </r>
  <r>
    <n v="9410"/>
    <d v="2021-07-14T00:00:00"/>
    <n v="7"/>
    <x v="3"/>
    <s v="Rodrigo Souza de Souza"/>
    <s v="General Manager Business Development"/>
    <s v="JBS Australia"/>
    <x v="3"/>
    <s v="Australia"/>
    <s v="Australia"/>
    <s v="Personal"/>
    <s v="No inmail sent"/>
    <x v="0"/>
    <m/>
    <d v="2021-07-15T00:00:00"/>
    <m/>
    <m/>
    <m/>
    <m/>
    <m/>
    <m/>
    <m/>
    <m/>
    <m/>
    <m/>
  </r>
  <r>
    <n v="9411"/>
    <d v="2021-07-14T00:00:00"/>
    <n v="7"/>
    <x v="3"/>
    <s v="Alejandro Antelo Pantrigo"/>
    <s v="Head of Customer Intelligence"/>
    <s v="Meliá Hotels International"/>
    <x v="11"/>
    <s v="Europe"/>
    <s v="Spain"/>
    <s v="Personal"/>
    <s v="No inmail sent"/>
    <x v="0"/>
    <m/>
    <d v="2021-07-15T00:00:00"/>
    <m/>
    <m/>
    <m/>
    <m/>
    <m/>
    <m/>
    <m/>
    <m/>
    <m/>
    <m/>
  </r>
  <r>
    <n v="9412"/>
    <d v="2021-07-14T00:00:00"/>
    <n v="7"/>
    <x v="3"/>
    <s v="KyoungHee Sunwoo"/>
    <s v="General Manager"/>
    <s v="Hyundai"/>
    <x v="8"/>
    <s v="Asia"/>
    <s v="South Korea"/>
    <s v="Personal"/>
    <s v="No inmail sent"/>
    <x v="1"/>
    <m/>
    <m/>
    <m/>
    <m/>
    <m/>
    <m/>
    <m/>
    <m/>
    <m/>
    <m/>
    <m/>
    <m/>
  </r>
  <r>
    <n v="9413"/>
    <d v="2021-07-14T00:00:00"/>
    <n v="7"/>
    <x v="3"/>
    <s v="Richard Smithies"/>
    <s v="Senior Data Science Manager"/>
    <s v="Deliveroo"/>
    <x v="18"/>
    <s v="Europe"/>
    <s v="United Kingdom"/>
    <s v="Personal"/>
    <s v="No inmail sent"/>
    <x v="1"/>
    <m/>
    <m/>
    <m/>
    <m/>
    <m/>
    <m/>
    <m/>
    <m/>
    <m/>
    <m/>
    <m/>
    <m/>
  </r>
  <r>
    <n v="9414"/>
    <d v="2021-07-14T00:00:00"/>
    <n v="7"/>
    <x v="3"/>
    <s v="Swati Shukla"/>
    <s v="Regional Consumer Insights &amp; Marketing Intelligence Manager"/>
    <s v="Nestlé"/>
    <x v="3"/>
    <s v="Asia"/>
    <s v="United Arab Emirates"/>
    <s v="Personal"/>
    <s v="No inmail sent"/>
    <x v="0"/>
    <m/>
    <d v="2021-08-26T00:00:00"/>
    <m/>
    <m/>
    <m/>
    <m/>
    <m/>
    <m/>
    <m/>
    <m/>
    <m/>
    <m/>
  </r>
  <r>
    <n v="9415"/>
    <d v="2021-07-14T00:00:00"/>
    <n v="7"/>
    <x v="3"/>
    <s v="Ernesto del Aguila"/>
    <s v="Senior Brand Manager, Sonicare"/>
    <s v="Philips"/>
    <x v="3"/>
    <s v="America"/>
    <s v="Washington"/>
    <s v="Personal"/>
    <s v="No inmail sent"/>
    <x v="1"/>
    <m/>
    <m/>
    <m/>
    <m/>
    <m/>
    <m/>
    <m/>
    <m/>
    <m/>
    <m/>
    <m/>
    <m/>
  </r>
  <r>
    <n v="9416"/>
    <d v="2021-07-14T00:00:00"/>
    <n v="7"/>
    <x v="3"/>
    <s v="Olivia Myers"/>
    <s v="Media &amp; Performance Marketing"/>
    <s v="Cartier"/>
    <x v="29"/>
    <s v="America"/>
    <s v="New York"/>
    <s v="Personal"/>
    <s v="No inmail sent"/>
    <x v="1"/>
    <m/>
    <m/>
    <m/>
    <m/>
    <m/>
    <m/>
    <m/>
    <m/>
    <m/>
    <m/>
    <m/>
    <m/>
  </r>
  <r>
    <n v="9417"/>
    <d v="2021-07-14T00:00:00"/>
    <n v="7"/>
    <x v="3"/>
    <s v="Luke Rathbone"/>
    <s v="Manager, Analytics"/>
    <s v="IPG Mediabrands"/>
    <x v="1"/>
    <s v="America"/>
    <s v="Canada "/>
    <s v="Personal"/>
    <s v="No inmail sent"/>
    <x v="1"/>
    <m/>
    <m/>
    <m/>
    <m/>
    <m/>
    <m/>
    <m/>
    <m/>
    <m/>
    <m/>
    <m/>
    <m/>
  </r>
  <r>
    <n v="9418"/>
    <d v="2021-07-14T00:00:00"/>
    <n v="7"/>
    <x v="3"/>
    <s v="Yulia Dosby"/>
    <s v="Senior Manager, Media Analytics"/>
    <s v="T-Mobile"/>
    <x v="16"/>
    <s v="America"/>
    <s v="Washington"/>
    <s v="Personal"/>
    <s v="No inmail sent"/>
    <x v="1"/>
    <m/>
    <m/>
    <m/>
    <m/>
    <m/>
    <m/>
    <m/>
    <m/>
    <m/>
    <m/>
    <m/>
    <m/>
  </r>
  <r>
    <n v="9419"/>
    <d v="2021-07-14T00:00:00"/>
    <n v="7"/>
    <x v="2"/>
    <s v="David Ray"/>
    <s v="Sr. Manager of Performance and Optimization"/>
    <s v="Blue Buffalo Co"/>
    <x v="3"/>
    <s v="America"/>
    <s v="Illinois"/>
    <s v="Ramla's"/>
    <s v="No inmail sent"/>
    <x v="1"/>
    <m/>
    <m/>
    <m/>
    <m/>
    <m/>
    <m/>
    <m/>
    <m/>
    <m/>
    <m/>
    <m/>
    <m/>
  </r>
  <r>
    <n v="9420"/>
    <d v="2021-07-14T00:00:00"/>
    <n v="7"/>
    <x v="2"/>
    <s v="Ilias Georgopoulos"/>
    <s v="Performance Marketing Specialist"/>
    <s v="Yodeck"/>
    <x v="7"/>
    <s v="Europe"/>
    <s v="Greece"/>
    <s v="Ramla's"/>
    <s v="No inmail sent"/>
    <x v="0"/>
    <m/>
    <d v="2021-07-14T00:00:00"/>
    <m/>
    <m/>
    <m/>
    <s v="Negative"/>
    <m/>
    <m/>
    <m/>
    <m/>
    <m/>
    <m/>
  </r>
  <r>
    <n v="9421"/>
    <d v="2021-07-14T00:00:00"/>
    <n v="7"/>
    <x v="2"/>
    <s v="George Konstantopoulos"/>
    <s v="Founder - Head of Growth"/>
    <s v="OmniMetrics"/>
    <x v="2"/>
    <s v="Europe"/>
    <s v="Greece"/>
    <s v="Ramla's"/>
    <s v="No inmail sent"/>
    <x v="1"/>
    <m/>
    <m/>
    <m/>
    <m/>
    <m/>
    <m/>
    <m/>
    <m/>
    <m/>
    <m/>
    <m/>
    <m/>
  </r>
  <r>
    <n v="9422"/>
    <d v="2021-07-14T00:00:00"/>
    <n v="7"/>
    <x v="2"/>
    <s v="Jimmy Ellis"/>
    <s v="Director of Performance Marketing"/>
    <s v=" Fracture"/>
    <x v="3"/>
    <s v="America"/>
    <s v="Florida"/>
    <s v="Ramla's"/>
    <s v="No inmail sent"/>
    <x v="1"/>
    <m/>
    <m/>
    <m/>
    <m/>
    <m/>
    <m/>
    <m/>
    <m/>
    <m/>
    <m/>
    <m/>
    <m/>
  </r>
  <r>
    <n v="9423"/>
    <d v="2021-07-14T00:00:00"/>
    <n v="7"/>
    <x v="2"/>
    <s v="Rimly Kar"/>
    <s v="Lead - Data Science"/>
    <s v="Evalueserve"/>
    <x v="5"/>
    <s v="Asia"/>
    <s v="India"/>
    <s v="Ramla's"/>
    <s v="No inmail sent"/>
    <x v="0"/>
    <m/>
    <d v="2021-09-24T00:00:00"/>
    <m/>
    <m/>
    <m/>
    <m/>
    <m/>
    <m/>
    <m/>
    <m/>
    <m/>
    <m/>
  </r>
  <r>
    <n v="9424"/>
    <d v="2021-07-14T00:00:00"/>
    <n v="7"/>
    <x v="2"/>
    <s v="Tanay Kadam"/>
    <s v="Associate"/>
    <s v="Bain &amp; Company"/>
    <x v="2"/>
    <s v="Asia"/>
    <s v="India"/>
    <s v="Ramla's"/>
    <s v="No inmail sent"/>
    <x v="0"/>
    <m/>
    <d v="2021-09-24T00:00:00"/>
    <m/>
    <m/>
    <m/>
    <m/>
    <m/>
    <m/>
    <m/>
    <m/>
    <m/>
    <m/>
  </r>
  <r>
    <n v="9425"/>
    <d v="2021-07-14T00:00:00"/>
    <n v="7"/>
    <x v="2"/>
    <s v="Ridhima Kumar"/>
    <s v="Co-Founder"/>
    <s v="Aryma Labs"/>
    <x v="2"/>
    <s v="Asia"/>
    <s v="India"/>
    <s v="Ramla's"/>
    <s v="No inmail sent"/>
    <x v="0"/>
    <m/>
    <d v="2021-07-26T00:00:00"/>
    <m/>
    <m/>
    <m/>
    <s v="Negative"/>
    <m/>
    <m/>
    <m/>
    <m/>
    <m/>
    <s v="Competitor"/>
  </r>
  <r>
    <n v="9426"/>
    <d v="2021-07-14T00:00:00"/>
    <n v="7"/>
    <x v="2"/>
    <s v="Aravind Sundarraj"/>
    <s v="Senior Data Scientist "/>
    <s v="eClerx"/>
    <x v="5"/>
    <s v="Asia"/>
    <s v="India"/>
    <s v="Ramla's"/>
    <s v="No inmail sent"/>
    <x v="0"/>
    <m/>
    <d v="2021-07-26T00:00:00"/>
    <m/>
    <m/>
    <m/>
    <s v="Negative"/>
    <m/>
    <m/>
    <m/>
    <m/>
    <m/>
    <s v="Already have a product in house"/>
  </r>
  <r>
    <n v="9427"/>
    <d v="2021-07-14T00:00:00"/>
    <n v="7"/>
    <x v="2"/>
    <s v="Aurkodyuti Das"/>
    <s v="Assistant Vice President"/>
    <s v="EXL"/>
    <x v="5"/>
    <s v="Asia"/>
    <s v="India"/>
    <s v="Ramla's"/>
    <s v="No inmail sent"/>
    <x v="1"/>
    <m/>
    <m/>
    <m/>
    <m/>
    <m/>
    <m/>
    <m/>
    <m/>
    <m/>
    <m/>
    <m/>
    <m/>
  </r>
  <r>
    <n v="9428"/>
    <d v="2021-07-14T00:00:00"/>
    <n v="7"/>
    <x v="2"/>
    <s v="Darien Hickman"/>
    <s v="Founder And Principal"/>
    <s v="Deep Data Divers"/>
    <x v="5"/>
    <s v="America"/>
    <s v="Texas"/>
    <s v="Ramla's"/>
    <s v="No inmail sent"/>
    <x v="0"/>
    <m/>
    <d v="2021-09-24T00:00:00"/>
    <m/>
    <m/>
    <m/>
    <m/>
    <m/>
    <m/>
    <m/>
    <m/>
    <m/>
    <m/>
  </r>
  <r>
    <n v="9429"/>
    <d v="2021-07-14T00:00:00"/>
    <n v="7"/>
    <x v="2"/>
    <s v="Yuan(Freya) Li "/>
    <s v="Data Analyst"/>
    <s v=" ITN Networks"/>
    <x v="1"/>
    <s v="America"/>
    <s v="New York"/>
    <s v="Ramla's"/>
    <s v="No inmail sent"/>
    <x v="0"/>
    <d v="2021-07-09T00:00:00"/>
    <d v="2021-09-17T00:00:00"/>
    <m/>
    <m/>
    <m/>
    <m/>
    <m/>
    <m/>
    <m/>
    <m/>
    <m/>
    <m/>
  </r>
  <r>
    <n v="9430"/>
    <d v="2021-07-14T00:00:00"/>
    <n v="7"/>
    <x v="2"/>
    <s v="Ying Guo"/>
    <s v="Manager of Resource Allocation"/>
    <s v="Sanofi"/>
    <x v="6"/>
    <s v="America"/>
    <s v="New York"/>
    <s v="Ramla's"/>
    <s v="No inmail sent"/>
    <x v="1"/>
    <m/>
    <m/>
    <m/>
    <m/>
    <m/>
    <m/>
    <m/>
    <m/>
    <m/>
    <m/>
    <m/>
    <m/>
  </r>
  <r>
    <n v="9431"/>
    <d v="2021-07-14T00:00:00"/>
    <n v="7"/>
    <x v="2"/>
    <s v="Gursharan Singh Bhinder"/>
    <s v="Senior Consultant"/>
    <s v="Fractal Analytics"/>
    <x v="5"/>
    <s v="Asia"/>
    <s v="India"/>
    <s v="Ramla's"/>
    <s v="No inmail sent"/>
    <x v="0"/>
    <m/>
    <d v="2021-07-26T00:00:00"/>
    <m/>
    <m/>
    <m/>
    <s v="Neutral"/>
    <m/>
    <m/>
    <m/>
    <m/>
    <m/>
    <s v="Used to be involved with MMM, not anymore "/>
  </r>
  <r>
    <n v="9432"/>
    <d v="2021-07-14T00:00:00"/>
    <n v="7"/>
    <x v="2"/>
    <s v="Kam Lee"/>
    <s v="Chief Data Scientist"/>
    <s v="Finetooth Analytics"/>
    <x v="5"/>
    <s v="America"/>
    <s v="New York "/>
    <s v="Ramla's"/>
    <s v="No inmail sent"/>
    <x v="1"/>
    <m/>
    <m/>
    <m/>
    <m/>
    <m/>
    <m/>
    <m/>
    <m/>
    <m/>
    <m/>
    <m/>
    <m/>
  </r>
  <r>
    <n v="9433"/>
    <d v="2021-07-14T00:00:00"/>
    <n v="7"/>
    <x v="2"/>
    <s v="Keith Wulinsky (2)"/>
    <s v="Manager, Advanced Analytics "/>
    <s v="The Hershey Company"/>
    <x v="3"/>
    <s v="America"/>
    <s v="Pennsylvania"/>
    <s v="Personal"/>
    <s v="No inmail sent"/>
    <x v="1"/>
    <m/>
    <m/>
    <m/>
    <m/>
    <m/>
    <m/>
    <m/>
    <m/>
    <m/>
    <m/>
    <m/>
    <m/>
  </r>
  <r>
    <n v="9434"/>
    <d v="2021-07-14T00:00:00"/>
    <n v="7"/>
    <x v="2"/>
    <s v="Andrew Gradon"/>
    <s v="Marketing Director"/>
    <s v="GoDaddy"/>
    <x v="18"/>
    <s v="Europe"/>
    <s v="United Kingdom"/>
    <s v="Personal"/>
    <s v="No inmail sent"/>
    <x v="1"/>
    <m/>
    <m/>
    <m/>
    <m/>
    <m/>
    <m/>
    <m/>
    <m/>
    <m/>
    <m/>
    <m/>
    <m/>
  </r>
  <r>
    <n v="9435"/>
    <d v="2021-07-14T00:00:00"/>
    <n v="7"/>
    <x v="2"/>
    <s v="Aakanksha Sharma"/>
    <s v="Sr Manager, ROMI and Web Analytics"/>
    <s v="Saks Fifth Avenue"/>
    <x v="0"/>
    <s v="America"/>
    <s v="New York"/>
    <s v="Personal"/>
    <s v="No inmail sent"/>
    <x v="1"/>
    <m/>
    <m/>
    <m/>
    <m/>
    <m/>
    <m/>
    <m/>
    <m/>
    <m/>
    <m/>
    <m/>
    <m/>
  </r>
  <r>
    <n v="9436"/>
    <d v="2021-07-14T00:00:00"/>
    <n v="7"/>
    <x v="2"/>
    <s v="Wende (Daniel) Deng"/>
    <s v="Director Of Analytics "/>
    <s v="Epsilon"/>
    <x v="1"/>
    <s v="America"/>
    <s v="Washington"/>
    <s v="Personal"/>
    <s v="No inmail sent"/>
    <x v="1"/>
    <m/>
    <m/>
    <m/>
    <m/>
    <m/>
    <m/>
    <m/>
    <m/>
    <m/>
    <m/>
    <m/>
    <m/>
  </r>
  <r>
    <n v="9437"/>
    <d v="2018-12-31T00:00:00"/>
    <n v="12"/>
    <x v="2"/>
    <s v="Chris Ciccarello"/>
    <s v="Senior Director of Marketing Analytics"/>
    <s v="GoodRx"/>
    <x v="13"/>
    <s v="America"/>
    <s v="California"/>
    <s v="Ramla's"/>
    <s v="No inmail sent"/>
    <x v="0"/>
    <m/>
    <d v="2018-12-31T00:00:00"/>
    <m/>
    <m/>
    <m/>
    <s v="Neutral"/>
    <m/>
    <m/>
    <m/>
    <m/>
    <m/>
    <m/>
  </r>
  <r>
    <n v="9438"/>
    <d v="2021-07-14T00:00:00"/>
    <n v="7"/>
    <x v="2"/>
    <s v="Kalpraj More"/>
    <s v="Assistant Manager "/>
    <s v="WNS Global Services"/>
    <x v="13"/>
    <s v="Asia"/>
    <s v="India"/>
    <s v="Personal"/>
    <s v="No inmail sent"/>
    <x v="0"/>
    <m/>
    <d v="2021-09-24T00:00:00"/>
    <m/>
    <m/>
    <m/>
    <m/>
    <m/>
    <m/>
    <m/>
    <m/>
    <m/>
    <s v="They are developing their own end-to-end MMM solution"/>
  </r>
  <r>
    <n v="9439"/>
    <d v="2021-07-14T00:00:00"/>
    <n v="7"/>
    <x v="2"/>
    <s v="Juan Solana"/>
    <s v="Director - Advanced Analytics"/>
    <s v="Walmart"/>
    <x v="0"/>
    <s v="America"/>
    <s v="Illinois"/>
    <s v="Personal"/>
    <s v="No inmail sent"/>
    <x v="0"/>
    <m/>
    <d v="2021-09-24T00:00:00"/>
    <m/>
    <m/>
    <m/>
    <m/>
    <m/>
    <m/>
    <m/>
    <m/>
    <m/>
    <m/>
  </r>
  <r>
    <n v="9440"/>
    <d v="2021-07-14T00:00:00"/>
    <n v="7"/>
    <x v="2"/>
    <s v="Tarun Balla"/>
    <s v="Sr Data Scientist"/>
    <s v=" Tata Consultancy Services"/>
    <x v="2"/>
    <s v="Asia"/>
    <s v="India"/>
    <s v="Personal"/>
    <s v="No inmail sent"/>
    <x v="1"/>
    <m/>
    <m/>
    <m/>
    <m/>
    <m/>
    <m/>
    <m/>
    <m/>
    <m/>
    <m/>
    <m/>
    <m/>
  </r>
  <r>
    <n v="9441"/>
    <d v="2020-12-08T00:00:00"/>
    <n v="12"/>
    <x v="2"/>
    <s v="Jim Spaeth"/>
    <s v="Partner"/>
    <s v="Sequent Partners"/>
    <x v="1"/>
    <s v="America"/>
    <s v="New York"/>
    <s v="Ramla's"/>
    <s v="No inmail sent"/>
    <x v="0"/>
    <m/>
    <d v="2021-09-24T00:00:00"/>
    <m/>
    <m/>
    <m/>
    <m/>
    <m/>
    <m/>
    <m/>
    <m/>
    <m/>
    <s v="We are writing a white paper with him, do not approach"/>
  </r>
  <r>
    <n v="9442"/>
    <d v="2021-07-14T00:00:00"/>
    <n v="7"/>
    <x v="2"/>
    <s v="Yogendra (Yogi) B."/>
    <s v="Leader, Growth &amp; Marketing Analytics (Health Services)"/>
    <s v=" Evernorth"/>
    <x v="13"/>
    <s v="America"/>
    <s v="New York"/>
    <s v="Personal"/>
    <s v="No inmail sent"/>
    <x v="1"/>
    <m/>
    <m/>
    <m/>
    <m/>
    <m/>
    <m/>
    <m/>
    <m/>
    <m/>
    <m/>
    <m/>
    <m/>
  </r>
  <r>
    <n v="9443"/>
    <d v="2021-07-14T00:00:00"/>
    <n v="7"/>
    <x v="2"/>
    <s v="Christos Savvidis"/>
    <s v="Econometrician"/>
    <s v="MediaCom"/>
    <x v="1"/>
    <s v="Europe"/>
    <s v="United Kingdom"/>
    <s v="Personal"/>
    <s v="No inmail sent"/>
    <x v="1"/>
    <m/>
    <m/>
    <m/>
    <m/>
    <m/>
    <m/>
    <m/>
    <m/>
    <m/>
    <m/>
    <m/>
    <m/>
  </r>
  <r>
    <n v="9444"/>
    <d v="2021-07-14T00:00:00"/>
    <n v="7"/>
    <x v="2"/>
    <s v="Habib Parvin-Nejad"/>
    <s v="Associate Director Statistical Services"/>
    <s v="WebMD"/>
    <x v="18"/>
    <s v="America"/>
    <s v="Massachusetts"/>
    <s v="Personal"/>
    <s v="No inmail sent"/>
    <x v="1"/>
    <m/>
    <m/>
    <m/>
    <m/>
    <m/>
    <m/>
    <m/>
    <m/>
    <m/>
    <m/>
    <m/>
    <m/>
  </r>
  <r>
    <n v="9445"/>
    <d v="2021-07-15T00:00:00"/>
    <n v="7"/>
    <x v="3"/>
    <s v="Adam Watson"/>
    <s v="Manager, Insights &amp; Analytics"/>
    <s v="ADC Therapeutics"/>
    <x v="13"/>
    <s v="America"/>
    <s v="New York"/>
    <s v="Personal"/>
    <s v="No inmail sent"/>
    <x v="0"/>
    <m/>
    <d v="2021-08-20T00:00:00"/>
    <m/>
    <m/>
    <m/>
    <m/>
    <m/>
    <m/>
    <m/>
    <m/>
    <m/>
    <m/>
  </r>
  <r>
    <n v="9446"/>
    <d v="2021-07-15T00:00:00"/>
    <n v="7"/>
    <x v="3"/>
    <s v="Priyam Srivastava"/>
    <s v="Marketing Manager, SEO &amp; Web Analytics"/>
    <s v="First Republic Bank"/>
    <x v="10"/>
    <s v="America"/>
    <s v="California"/>
    <s v="Personal"/>
    <s v="No inmail sent"/>
    <x v="0"/>
    <m/>
    <d v="2021-07-23T00:00:00"/>
    <m/>
    <m/>
    <m/>
    <m/>
    <m/>
    <m/>
    <m/>
    <m/>
    <m/>
    <m/>
  </r>
  <r>
    <n v="9447"/>
    <d v="2021-07-15T00:00:00"/>
    <n v="7"/>
    <x v="3"/>
    <s v="Sarah Marianacci"/>
    <s v="Consumer &amp; Market Insights Manager Ben &amp; Jerry’s"/>
    <s v="Ben &amp; Jerry's"/>
    <x v="3"/>
    <s v="America"/>
    <s v="Vermont"/>
    <s v="Personal"/>
    <s v="No inmail sent"/>
    <x v="1"/>
    <m/>
    <m/>
    <m/>
    <m/>
    <m/>
    <m/>
    <m/>
    <m/>
    <m/>
    <m/>
    <m/>
    <m/>
  </r>
  <r>
    <n v="9448"/>
    <d v="2021-07-15T00:00:00"/>
    <n v="7"/>
    <x v="3"/>
    <s v="Ankit Sharma"/>
    <s v="Senior Manager, Global Customer Analytics &amp; Insights"/>
    <s v="Audible"/>
    <x v="18"/>
    <s v="America"/>
    <s v="New Jersey"/>
    <s v="Personal"/>
    <s v="No inmail sent"/>
    <x v="1"/>
    <m/>
    <m/>
    <m/>
    <m/>
    <m/>
    <m/>
    <m/>
    <m/>
    <m/>
    <m/>
    <m/>
    <m/>
  </r>
  <r>
    <n v="9449"/>
    <d v="2021-07-15T00:00:00"/>
    <n v="7"/>
    <x v="3"/>
    <s v="Olga Lebedenko"/>
    <s v="Global Sr. Consumer Marketing Manager Garment Care"/>
    <s v="Philips"/>
    <x v="3"/>
    <s v="Europe"/>
    <s v="Netherlands"/>
    <s v="Personal"/>
    <s v="No inmail sent"/>
    <x v="1"/>
    <m/>
    <m/>
    <m/>
    <m/>
    <m/>
    <m/>
    <m/>
    <m/>
    <m/>
    <m/>
    <m/>
    <m/>
  </r>
  <r>
    <n v="9450"/>
    <d v="2021-07-15T00:00:00"/>
    <n v="7"/>
    <x v="3"/>
    <s v="Elena Franceschini"/>
    <s v="Global Consumer Insights Manager"/>
    <s v="Pernod Ricard"/>
    <x v="3"/>
    <s v="Europe"/>
    <s v="France"/>
    <s v="Personal"/>
    <s v="No inmail sent"/>
    <x v="0"/>
    <m/>
    <d v="2021-08-20T00:00:00"/>
    <m/>
    <m/>
    <m/>
    <m/>
    <m/>
    <m/>
    <m/>
    <m/>
    <m/>
    <m/>
  </r>
  <r>
    <n v="9451"/>
    <d v="2021-07-15T00:00:00"/>
    <n v="7"/>
    <x v="3"/>
    <s v="Joey Guo"/>
    <s v="Sr. Manager, Marketing Analytics"/>
    <s v="RBC"/>
    <x v="10"/>
    <s v="America"/>
    <s v="Canada "/>
    <s v="Personal"/>
    <s v="No inmail sent"/>
    <x v="0"/>
    <m/>
    <d v="2021-07-23T00:00:00"/>
    <m/>
    <m/>
    <m/>
    <s v="Neutral"/>
    <d v="2021-07-23T00:00:00"/>
    <m/>
    <m/>
    <m/>
    <m/>
    <m/>
  </r>
  <r>
    <n v="9452"/>
    <d v="2021-07-15T00:00:00"/>
    <n v="7"/>
    <x v="3"/>
    <s v="Mei Chen Lee"/>
    <s v="Sr. Manager, Digital Strategy and Insights"/>
    <s v="BMO Financial Group"/>
    <x v="10"/>
    <s v="America"/>
    <s v="Canada "/>
    <s v="Personal"/>
    <s v="No inmail sent"/>
    <x v="1"/>
    <m/>
    <m/>
    <m/>
    <m/>
    <m/>
    <m/>
    <m/>
    <m/>
    <m/>
    <m/>
    <m/>
    <m/>
  </r>
  <r>
    <n v="9453"/>
    <d v="2021-12-03T00:00:00"/>
    <m/>
    <x v="2"/>
    <s v="Stephen Bronstein"/>
    <s v="VP Data &amp; Analytics"/>
    <s v="ID.me"/>
    <x v="18"/>
    <s v="America"/>
    <s v="Illinois"/>
    <s v="Ramla's"/>
    <s v="No inmail sent"/>
    <x v="1"/>
    <m/>
    <m/>
    <m/>
    <m/>
    <m/>
    <m/>
    <m/>
    <m/>
    <m/>
    <m/>
    <m/>
    <m/>
  </r>
  <r>
    <n v="9454"/>
    <d v="2021-07-15T00:00:00"/>
    <n v="7"/>
    <x v="3"/>
    <s v="Jonathan Ottenbreit"/>
    <s v="Senior Manager, Advance Analytics / Developer, eCommerce"/>
    <s v="Abbott"/>
    <x v="13"/>
    <s v="America"/>
    <s v="Ohio"/>
    <s v="Personal"/>
    <s v="No inmail sent"/>
    <x v="1"/>
    <m/>
    <m/>
    <m/>
    <m/>
    <m/>
    <m/>
    <m/>
    <m/>
    <m/>
    <m/>
    <m/>
    <m/>
  </r>
  <r>
    <n v="9455"/>
    <d v="2021-07-15T00:00:00"/>
    <n v="7"/>
    <x v="3"/>
    <s v="Kristie Ching"/>
    <s v="Manager, Data &amp; Analytics"/>
    <s v="Ollie Pets"/>
    <x v="0"/>
    <s v="America"/>
    <s v=" New York"/>
    <s v="Personal"/>
    <s v="No inmail sent"/>
    <x v="1"/>
    <m/>
    <m/>
    <m/>
    <m/>
    <m/>
    <m/>
    <m/>
    <m/>
    <m/>
    <m/>
    <m/>
    <m/>
  </r>
  <r>
    <n v="9456"/>
    <d v="2021-07-15T00:00:00"/>
    <n v="7"/>
    <x v="3"/>
    <s v="Diane Henenberg"/>
    <s v="Global Marketing Manager, Strategy &amp; Innovation"/>
    <s v="The Absolut Company"/>
    <x v="3"/>
    <s v="Europe"/>
    <s v="Sweden"/>
    <s v="Personal"/>
    <s v="No inmail sent"/>
    <x v="1"/>
    <m/>
    <m/>
    <m/>
    <m/>
    <m/>
    <m/>
    <m/>
    <m/>
    <m/>
    <m/>
    <m/>
    <m/>
  </r>
  <r>
    <n v="9457"/>
    <d v="2021-07-15T00:00:00"/>
    <n v="7"/>
    <x v="3"/>
    <s v="Guilherme Alves"/>
    <s v="Data Analytics Manager"/>
    <s v="Puravida"/>
    <x v="13"/>
    <s v="America"/>
    <s v="Brazil"/>
    <s v="Personal"/>
    <s v="No inmail sent"/>
    <x v="0"/>
    <d v="2021-07-19T00:00:00"/>
    <m/>
    <m/>
    <m/>
    <m/>
    <s v="Positive"/>
    <d v="2021-07-19T00:00:00"/>
    <m/>
    <m/>
    <m/>
    <m/>
    <m/>
  </r>
  <r>
    <n v="9458"/>
    <d v="2021-07-15T00:00:00"/>
    <n v="7"/>
    <x v="3"/>
    <s v="Parlinggoman H."/>
    <s v="Data Science Manager"/>
    <s v="FrieslandCampina"/>
    <x v="3"/>
    <s v="Asia"/>
    <s v="Indonesia"/>
    <s v="Personal"/>
    <s v="No inmail sent"/>
    <x v="1"/>
    <m/>
    <m/>
    <m/>
    <m/>
    <m/>
    <m/>
    <m/>
    <m/>
    <m/>
    <m/>
    <m/>
    <m/>
  </r>
  <r>
    <n v="9459"/>
    <d v="2021-07-15T00:00:00"/>
    <n v="7"/>
    <x v="3"/>
    <s v="Veronica Bortucan de Oliveira"/>
    <s v="Consumer Insights Manager | Gums &amp; Candies"/>
    <s v="Mondelēz"/>
    <x v="3"/>
    <s v="America"/>
    <s v="Brazil"/>
    <s v="Personal"/>
    <s v="No inmail sent"/>
    <x v="1"/>
    <m/>
    <m/>
    <m/>
    <m/>
    <m/>
    <m/>
    <m/>
    <m/>
    <m/>
    <m/>
    <m/>
    <m/>
  </r>
  <r>
    <n v="9460"/>
    <d v="2021-07-15T00:00:00"/>
    <n v="7"/>
    <x v="3"/>
    <s v="Laurie Clauson"/>
    <s v="Senior Global Consumer Insights Manager"/>
    <s v="General Mills"/>
    <x v="3"/>
    <s v="America"/>
    <s v="Minnesota"/>
    <s v="Personal"/>
    <s v="No inmail sent"/>
    <x v="1"/>
    <m/>
    <m/>
    <m/>
    <m/>
    <m/>
    <m/>
    <m/>
    <m/>
    <m/>
    <m/>
    <m/>
    <m/>
  </r>
  <r>
    <n v="9461"/>
    <d v="2021-07-15T00:00:00"/>
    <n v="7"/>
    <x v="3"/>
    <s v="Paul Airoldi"/>
    <s v="Global Analytics Manager"/>
    <s v="Bio-Rad Laboratories"/>
    <x v="6"/>
    <s v="America"/>
    <s v="California"/>
    <s v="Personal"/>
    <s v="No inmail sent"/>
    <x v="1"/>
    <m/>
    <m/>
    <m/>
    <m/>
    <m/>
    <m/>
    <m/>
    <m/>
    <m/>
    <m/>
    <m/>
    <m/>
  </r>
  <r>
    <n v="9462"/>
    <d v="2021-07-15T00:00:00"/>
    <n v="7"/>
    <x v="3"/>
    <s v="Aubrey Lassiter"/>
    <s v="Senior Manager, Strategy &amp; Planning "/>
    <s v="Reynolds American"/>
    <x v="3"/>
    <s v="America"/>
    <s v="North Carolina"/>
    <s v="Personal"/>
    <s v="No inmail sent"/>
    <x v="1"/>
    <m/>
    <m/>
    <m/>
    <m/>
    <m/>
    <m/>
    <m/>
    <m/>
    <m/>
    <m/>
    <m/>
    <m/>
  </r>
  <r>
    <n v="9463"/>
    <d v="2021-07-15T00:00:00"/>
    <n v="7"/>
    <x v="3"/>
    <s v="Vivek Meempat"/>
    <s v="Manager, Data Science and Insights"/>
    <s v="TD"/>
    <x v="10"/>
    <s v="America"/>
    <s v="Canada "/>
    <s v="Personal"/>
    <s v="No inmail sent"/>
    <x v="1"/>
    <m/>
    <m/>
    <m/>
    <m/>
    <m/>
    <m/>
    <m/>
    <m/>
    <m/>
    <m/>
    <m/>
    <m/>
  </r>
  <r>
    <n v="9464"/>
    <d v="2021-07-15T00:00:00"/>
    <n v="7"/>
    <x v="3"/>
    <s v="Dustin Lewis"/>
    <s v="Associate Manager, Media Analytics &amp; Attribution"/>
    <s v="Bayer"/>
    <x v="6"/>
    <s v="America"/>
    <s v="Washington"/>
    <s v="Personal"/>
    <s v="No inmail sent"/>
    <x v="1"/>
    <m/>
    <m/>
    <m/>
    <m/>
    <m/>
    <m/>
    <m/>
    <m/>
    <m/>
    <m/>
    <m/>
    <m/>
  </r>
  <r>
    <n v="9465"/>
    <d v="2021-07-15T00:00:00"/>
    <n v="7"/>
    <x v="3"/>
    <s v="Mike Geoghegan"/>
    <s v="Data &amp; Analytics Manager"/>
    <s v="Viking Cruises UK"/>
    <x v="11"/>
    <s v="Europe"/>
    <s v="United Kingdom"/>
    <s v="Personal"/>
    <s v="No inmail sent"/>
    <x v="1"/>
    <m/>
    <m/>
    <m/>
    <m/>
    <m/>
    <m/>
    <m/>
    <m/>
    <m/>
    <m/>
    <m/>
    <m/>
  </r>
  <r>
    <n v="9466"/>
    <d v="2021-07-15T00:00:00"/>
    <n v="7"/>
    <x v="3"/>
    <s v="Jamel Tingman"/>
    <s v="Dermatology and Rheumatology Consumer Marketing"/>
    <s v="Eli Lilly and Company"/>
    <x v="6"/>
    <s v="America"/>
    <s v="Indiana"/>
    <s v="Personal"/>
    <s v="No inmail sent"/>
    <x v="1"/>
    <m/>
    <m/>
    <m/>
    <m/>
    <m/>
    <m/>
    <m/>
    <m/>
    <m/>
    <m/>
    <m/>
    <m/>
  </r>
  <r>
    <n v="9467"/>
    <d v="2021-07-15T00:00:00"/>
    <n v="7"/>
    <x v="3"/>
    <s v="Chen Li"/>
    <s v="Senior Brand Manager"/>
    <s v="Dentsply Sirona"/>
    <x v="13"/>
    <s v="America"/>
    <s v="Massachusetts"/>
    <s v="Personal"/>
    <s v="No inmail sent"/>
    <x v="0"/>
    <m/>
    <d v="2021-07-16T00:00:00"/>
    <m/>
    <m/>
    <m/>
    <m/>
    <m/>
    <m/>
    <m/>
    <m/>
    <m/>
    <m/>
  </r>
  <r>
    <n v="9468"/>
    <d v="2021-07-15T00:00:00"/>
    <n v="7"/>
    <x v="3"/>
    <s v="Jessica Greer"/>
    <s v="Senior Manager, Analytics"/>
    <s v="Levi Strauss &amp; Co."/>
    <x v="0"/>
    <s v="America"/>
    <s v="California"/>
    <s v="Personal"/>
    <s v="No inmail sent"/>
    <x v="1"/>
    <m/>
    <m/>
    <m/>
    <m/>
    <m/>
    <m/>
    <m/>
    <m/>
    <m/>
    <m/>
    <m/>
    <m/>
  </r>
  <r>
    <n v="9469"/>
    <d v="2021-07-15T00:00:00"/>
    <n v="7"/>
    <x v="2"/>
    <s v="Amruta Chaudhari"/>
    <s v="Sr. Director, Analytics"/>
    <s v="Sanofi Pasteur"/>
    <x v="6"/>
    <s v="America"/>
    <s v="New Jersey"/>
    <s v="Personal"/>
    <s v="No inmail sent"/>
    <x v="1"/>
    <m/>
    <m/>
    <m/>
    <m/>
    <m/>
    <m/>
    <m/>
    <m/>
    <m/>
    <m/>
    <m/>
    <m/>
  </r>
  <r>
    <n v="9470"/>
    <d v="2021-07-15T00:00:00"/>
    <n v="7"/>
    <x v="2"/>
    <s v="Surya N. Pandruvada (x2)"/>
    <s v="Vice President, Insights, Analytics, and Portfolio Management"/>
    <s v="BD"/>
    <x v="6"/>
    <s v="America"/>
    <s v="New York"/>
    <s v="Personal"/>
    <s v="No inmail sent"/>
    <x v="0"/>
    <m/>
    <m/>
    <m/>
    <m/>
    <m/>
    <m/>
    <m/>
    <m/>
    <m/>
    <m/>
    <m/>
    <s v="Connection sent from both Amal and Malek's personal accounts "/>
  </r>
  <r>
    <n v="9471"/>
    <d v="2021-07-15T00:00:00"/>
    <n v="7"/>
    <x v="2"/>
    <s v="Fritz Van de Kamp"/>
    <s v="Vice President of Analytics "/>
    <s v="Overstock.com"/>
    <x v="4"/>
    <s v="America"/>
    <s v="Utah"/>
    <s v="Personal"/>
    <s v="No inmail sent"/>
    <x v="0"/>
    <d v="2021-08-23T00:00:00"/>
    <d v="2021-09-17T00:00:00"/>
    <m/>
    <m/>
    <m/>
    <m/>
    <m/>
    <m/>
    <m/>
    <m/>
    <m/>
    <m/>
  </r>
  <r>
    <n v="9472"/>
    <d v="2019-12-03T00:00:00"/>
    <n v="12"/>
    <x v="2"/>
    <s v="Hector Hugo Mendoza Monroy"/>
    <s v="Analytics Director "/>
    <s v="TV Azteca. "/>
    <x v="12"/>
    <s v="America"/>
    <s v="Mexico"/>
    <s v="Ramla's"/>
    <s v="No inmail sent"/>
    <x v="0"/>
    <d v="2021-07-09T00:00:00"/>
    <d v="2021-10-27T00:00:00"/>
    <m/>
    <m/>
    <m/>
    <m/>
    <m/>
    <m/>
    <m/>
    <m/>
    <m/>
    <m/>
  </r>
  <r>
    <n v="9473"/>
    <d v="2021-07-15T00:00:00"/>
    <n v="7"/>
    <x v="2"/>
    <s v="Kimberly Francis"/>
    <s v="Executive Vice President, Operations Director"/>
    <s v="Edelman"/>
    <x v="1"/>
    <s v="America"/>
    <s v="New York"/>
    <s v="Personal"/>
    <s v="No inmail sent"/>
    <x v="1"/>
    <m/>
    <m/>
    <m/>
    <m/>
    <m/>
    <m/>
    <m/>
    <m/>
    <m/>
    <m/>
    <m/>
    <m/>
  </r>
  <r>
    <n v="9474"/>
    <d v="2021-07-15T00:00:00"/>
    <n v="7"/>
    <x v="2"/>
    <s v="Jason Gowans"/>
    <s v="Senior Vice President Data Science &amp; Analytics "/>
    <s v="Nordstrom"/>
    <x v="0"/>
    <s v="America"/>
    <s v="Washington"/>
    <s v="Personal"/>
    <s v="No inmail sent"/>
    <x v="1"/>
    <m/>
    <m/>
    <m/>
    <m/>
    <m/>
    <m/>
    <m/>
    <m/>
    <m/>
    <m/>
    <m/>
    <m/>
  </r>
  <r>
    <n v="9475"/>
    <d v="2019-10-28T00:00:00"/>
    <n v="10"/>
    <x v="2"/>
    <s v="Jack Y. Chen"/>
    <s v="Chief Data Scientist"/>
    <s v="Dell"/>
    <x v="7"/>
    <s v="America"/>
    <s v="Texas"/>
    <s v="Ramla's"/>
    <s v="No inmail sent"/>
    <x v="0"/>
    <d v="2019-10-28T00:00:00"/>
    <d v="2021-07-15T00:00:00"/>
    <m/>
    <m/>
    <m/>
    <s v="Positive_FS"/>
    <m/>
    <m/>
    <m/>
    <m/>
    <m/>
    <m/>
  </r>
  <r>
    <n v="9476"/>
    <d v="2021-07-15T00:00:00"/>
    <n v="7"/>
    <x v="2"/>
    <s v="Mohanaganapathy K"/>
    <s v="Consultant, Advanced Analytics"/>
    <s v=" IQVIA"/>
    <x v="13"/>
    <s v="Asia"/>
    <s v="India"/>
    <s v="Personal"/>
    <s v="No inmail sent"/>
    <x v="0"/>
    <d v="2021-07-15T00:00:00"/>
    <d v="2021-09-17T00:00:00"/>
    <m/>
    <m/>
    <m/>
    <s v="Neutral"/>
    <m/>
    <m/>
    <m/>
    <m/>
    <m/>
    <s v="He is not a decison maker "/>
  </r>
  <r>
    <n v="9477"/>
    <d v="2021-07-15T00:00:00"/>
    <n v="7"/>
    <x v="2"/>
    <s v="Anshit Shrivastava"/>
    <s v="Manager - Data Science"/>
    <s v="Cognizant"/>
    <x v="18"/>
    <s v="Asia"/>
    <s v="India"/>
    <s v="Personal"/>
    <s v="No inmail sent"/>
    <x v="0"/>
    <d v="2021-08-23T00:00:00"/>
    <d v="2021-08-31T00:00:00"/>
    <m/>
    <m/>
    <m/>
    <s v="Negative"/>
    <m/>
    <m/>
    <m/>
    <m/>
    <m/>
    <m/>
  </r>
  <r>
    <n v="9478"/>
    <d v="2021-07-16T00:00:00"/>
    <n v="7"/>
    <x v="3"/>
    <s v="Andy Lu"/>
    <s v="Strategic Insights (Global)"/>
    <s v="McDonald's"/>
    <x v="0"/>
    <s v="America"/>
    <s v="Canada "/>
    <s v="Personal"/>
    <s v="No inmail sent"/>
    <x v="1"/>
    <m/>
    <m/>
    <m/>
    <m/>
    <m/>
    <m/>
    <m/>
    <m/>
    <m/>
    <m/>
    <m/>
    <m/>
  </r>
  <r>
    <n v="9479"/>
    <d v="2021-07-16T00:00:00"/>
    <n v="7"/>
    <x v="3"/>
    <s v="Stephane Nabeyrat"/>
    <s v="Consumer insight manager Core and Premium brands"/>
    <s v="Molson Coors Beverage Company"/>
    <x v="3"/>
    <s v="Europe"/>
    <s v="United Kingdom"/>
    <s v="Personal"/>
    <s v="No inmail sent"/>
    <x v="0"/>
    <d v="2021-07-23T00:00:00"/>
    <d v="2021-11-09T00:00:00"/>
    <m/>
    <m/>
    <m/>
    <m/>
    <m/>
    <m/>
    <m/>
    <m/>
    <m/>
    <m/>
  </r>
  <r>
    <n v="9480"/>
    <d v="2021-07-16T00:00:00"/>
    <n v="7"/>
    <x v="3"/>
    <s v="Chris Ekstroem"/>
    <s v="Senior Global Retail Analytics Manager"/>
    <s v="SC Johnson"/>
    <x v="3"/>
    <s v="America"/>
    <s v="Wisconsin"/>
    <s v="Personal"/>
    <s v="No inmail sent"/>
    <x v="1"/>
    <m/>
    <m/>
    <m/>
    <m/>
    <m/>
    <m/>
    <m/>
    <m/>
    <m/>
    <m/>
    <m/>
    <m/>
  </r>
  <r>
    <n v="9481"/>
    <d v="2021-07-16T00:00:00"/>
    <n v="7"/>
    <x v="3"/>
    <s v="Liviu Gabriel Ghenghea"/>
    <s v="Senior Manager Analytics &amp; Strategy"/>
    <s v="Swiss Re"/>
    <x v="10"/>
    <s v="Europe"/>
    <s v="Switzerland"/>
    <s v="Personal"/>
    <s v="No inmail sent"/>
    <x v="1"/>
    <m/>
    <m/>
    <m/>
    <m/>
    <m/>
    <m/>
    <m/>
    <m/>
    <m/>
    <m/>
    <m/>
    <m/>
  </r>
  <r>
    <n v="9482"/>
    <d v="2021-07-16T00:00:00"/>
    <n v="7"/>
    <x v="3"/>
    <s v="Michael Draper"/>
    <s v="Analytics &amp; Insights - Senior Manager"/>
    <s v="Pearson"/>
    <x v="18"/>
    <s v="America"/>
    <s v="Massachusetts"/>
    <s v="Personal"/>
    <s v="No inmail sent"/>
    <x v="1"/>
    <m/>
    <m/>
    <m/>
    <m/>
    <m/>
    <m/>
    <m/>
    <m/>
    <m/>
    <m/>
    <m/>
    <m/>
  </r>
  <r>
    <n v="9483"/>
    <d v="2021-07-16T00:00:00"/>
    <n v="7"/>
    <x v="3"/>
    <s v="Caroline Ravinet-Debuire"/>
    <s v="Global Consumer Insights Manager"/>
    <s v="Sanofi"/>
    <x v="6"/>
    <s v="Europe"/>
    <s v="France"/>
    <s v="Personal"/>
    <s v="No inmail sent"/>
    <x v="1"/>
    <m/>
    <m/>
    <m/>
    <m/>
    <m/>
    <m/>
    <m/>
    <m/>
    <m/>
    <m/>
    <m/>
    <m/>
  </r>
  <r>
    <n v="9484"/>
    <d v="2021-07-16T00:00:00"/>
    <n v="7"/>
    <x v="3"/>
    <s v="Anna-Sterre Mees"/>
    <s v="Global Business Partner Insights &amp; Analytics - Mother &amp; Child Care"/>
    <s v="Philips"/>
    <x v="3"/>
    <s v="Europe"/>
    <s v="Netherlands"/>
    <s v="Personal"/>
    <s v="No inmail sent"/>
    <x v="0"/>
    <d v="2021-07-23T00:00:00"/>
    <m/>
    <m/>
    <m/>
    <m/>
    <s v="Negative"/>
    <d v="2021-07-23T00:00:00"/>
    <m/>
    <m/>
    <m/>
    <m/>
    <m/>
  </r>
  <r>
    <n v="9485"/>
    <d v="2021-07-16T00:00:00"/>
    <n v="7"/>
    <x v="3"/>
    <s v="Yi Hu"/>
    <s v="Manager, Performance Analytics - Commercial"/>
    <s v="Novartis"/>
    <x v="6"/>
    <s v="America"/>
    <s v="New York"/>
    <s v="Personal"/>
    <s v="No inmail sent"/>
    <x v="1"/>
    <m/>
    <m/>
    <m/>
    <m/>
    <m/>
    <m/>
    <m/>
    <m/>
    <m/>
    <m/>
    <m/>
    <m/>
  </r>
  <r>
    <n v="9486"/>
    <d v="2021-07-16T00:00:00"/>
    <n v="7"/>
    <x v="3"/>
    <s v="Jena Vint"/>
    <s v="Manager, Data Scientist"/>
    <s v="Capital One"/>
    <x v="10"/>
    <s v="America"/>
    <s v="Philadelphia"/>
    <s v="Personal"/>
    <s v="No inmail sent"/>
    <x v="1"/>
    <m/>
    <m/>
    <m/>
    <m/>
    <m/>
    <m/>
    <m/>
    <m/>
    <m/>
    <m/>
    <m/>
    <m/>
  </r>
  <r>
    <n v="9487"/>
    <d v="2021-07-16T00:00:00"/>
    <n v="7"/>
    <x v="3"/>
    <s v="Herby Gilles"/>
    <s v="Business Insight Manager senior"/>
    <s v="Suntory Beverage &amp; Food"/>
    <x v="3"/>
    <s v="Europe"/>
    <s v="France"/>
    <s v="Personal"/>
    <s v="No inmail sent"/>
    <x v="1"/>
    <m/>
    <m/>
    <m/>
    <m/>
    <m/>
    <m/>
    <m/>
    <m/>
    <m/>
    <m/>
    <m/>
    <m/>
  </r>
  <r>
    <n v="9488"/>
    <d v="2021-07-16T00:00:00"/>
    <n v="7"/>
    <x v="3"/>
    <s v="Xuanyi(Romy) Zhao"/>
    <s v="Manager, Retail Marketing Analytics"/>
    <s v="BMO Harris Bank"/>
    <x v="10"/>
    <s v="America"/>
    <s v="Illinois"/>
    <s v="Personal"/>
    <s v="No inmail sent"/>
    <x v="1"/>
    <m/>
    <m/>
    <m/>
    <m/>
    <m/>
    <m/>
    <m/>
    <m/>
    <m/>
    <m/>
    <m/>
    <m/>
  </r>
  <r>
    <n v="9489"/>
    <d v="2021-07-16T00:00:00"/>
    <n v="7"/>
    <x v="3"/>
    <s v="Jonas Guélat"/>
    <s v="Senior Product Marketing Manager"/>
    <s v="Logitech G"/>
    <x v="3"/>
    <s v="America"/>
    <s v="California"/>
    <s v="Personal"/>
    <s v="No inmail sent"/>
    <x v="1"/>
    <m/>
    <m/>
    <m/>
    <m/>
    <m/>
    <m/>
    <m/>
    <m/>
    <m/>
    <m/>
    <m/>
    <m/>
  </r>
  <r>
    <n v="9490"/>
    <d v="2021-07-16T00:00:00"/>
    <n v="7"/>
    <x v="3"/>
    <s v="Keith Schleicher"/>
    <s v="Head of Enterprise Data Science"/>
    <s v="Zoetis"/>
    <x v="6"/>
    <s v="America"/>
    <s v="Virginia"/>
    <s v="Personal"/>
    <s v="No inmail sent"/>
    <x v="1"/>
    <m/>
    <m/>
    <m/>
    <m/>
    <m/>
    <m/>
    <m/>
    <m/>
    <m/>
    <m/>
    <m/>
    <m/>
  </r>
  <r>
    <n v="9491"/>
    <d v="2021-07-16T00:00:00"/>
    <n v="7"/>
    <x v="3"/>
    <s v="Trevor Hettesheimer"/>
    <s v="Manager, KPI’s, Analytics, Search &amp; Planning"/>
    <s v="Volvo"/>
    <x v="8"/>
    <s v="America"/>
    <s v="New York"/>
    <s v="Personal"/>
    <s v="No inmail sent"/>
    <x v="1"/>
    <m/>
    <m/>
    <m/>
    <m/>
    <m/>
    <m/>
    <m/>
    <m/>
    <m/>
    <m/>
    <m/>
    <m/>
  </r>
  <r>
    <n v="9492"/>
    <d v="2021-07-16T00:00:00"/>
    <n v="7"/>
    <x v="3"/>
    <s v="Marta Urbanczyk"/>
    <s v="Senior Manager Consumer Insights"/>
    <s v="Unilever"/>
    <x v="3"/>
    <s v="Europe"/>
    <s v="Poland"/>
    <s v="Personal"/>
    <s v="No inmail sent"/>
    <x v="1"/>
    <m/>
    <m/>
    <m/>
    <m/>
    <m/>
    <m/>
    <m/>
    <m/>
    <m/>
    <m/>
    <m/>
    <m/>
  </r>
  <r>
    <n v="9493"/>
    <d v="2021-07-16T00:00:00"/>
    <n v="7"/>
    <x v="3"/>
    <s v="Aniela Orłowska"/>
    <s v="Shopper Insights&amp; Customer Development Manager"/>
    <s v="CEDC International"/>
    <x v="3"/>
    <s v="Europe"/>
    <s v="Poland"/>
    <s v="Personal"/>
    <s v="No inmail sent"/>
    <x v="1"/>
    <m/>
    <m/>
    <m/>
    <m/>
    <m/>
    <m/>
    <m/>
    <m/>
    <m/>
    <m/>
    <m/>
    <m/>
  </r>
  <r>
    <n v="9494"/>
    <d v="2021-07-16T00:00:00"/>
    <n v="7"/>
    <x v="3"/>
    <s v="Calvin Wei"/>
    <s v="Sr. Data Science &amp; Integration Manager"/>
    <s v="The Walt Disney Company"/>
    <x v="12"/>
    <s v="America"/>
    <s v="California"/>
    <s v="Personal"/>
    <s v="No inmail sent"/>
    <x v="1"/>
    <m/>
    <m/>
    <m/>
    <m/>
    <m/>
    <m/>
    <m/>
    <m/>
    <m/>
    <m/>
    <m/>
    <m/>
  </r>
  <r>
    <n v="9495"/>
    <d v="2021-07-16T00:00:00"/>
    <n v="7"/>
    <x v="3"/>
    <s v="Katrin de Grenier"/>
    <s v="Senior Consumer &amp; Market Insight Manager"/>
    <s v="AccorHotels"/>
    <x v="11"/>
    <s v="Europe"/>
    <s v="France"/>
    <s v="Personal"/>
    <s v="No inmail sent"/>
    <x v="1"/>
    <m/>
    <m/>
    <m/>
    <m/>
    <m/>
    <m/>
    <m/>
    <m/>
    <m/>
    <m/>
    <m/>
    <m/>
  </r>
  <r>
    <n v="9496"/>
    <d v="2021-07-16T00:00:00"/>
    <n v="7"/>
    <x v="3"/>
    <s v="Yu Changhong"/>
    <s v="Quant Analytics Manager/Sr. Data Scientist"/>
    <s v="KeyBank"/>
    <x v="10"/>
    <s v="America"/>
    <s v="Ohio"/>
    <s v="Personal"/>
    <s v="No inmail sent"/>
    <x v="1"/>
    <m/>
    <m/>
    <m/>
    <m/>
    <m/>
    <m/>
    <m/>
    <m/>
    <m/>
    <m/>
    <m/>
    <m/>
  </r>
  <r>
    <n v="9497"/>
    <d v="2022-01-26T00:00:00"/>
    <n v="1"/>
    <x v="3"/>
    <s v="Lu Gan"/>
    <s v="Manager of Data Science"/>
    <s v="Blucora"/>
    <x v="10"/>
    <s v="America"/>
    <s v="Texas"/>
    <s v="Personal"/>
    <s v="No inmail sent"/>
    <x v="1"/>
    <m/>
    <m/>
    <m/>
    <m/>
    <m/>
    <m/>
    <m/>
    <m/>
    <m/>
    <m/>
    <m/>
    <m/>
  </r>
  <r>
    <n v="9498"/>
    <d v="2021-07-16T00:00:00"/>
    <n v="7"/>
    <x v="3"/>
    <s v="Patrick Van Brunt"/>
    <s v="Manager, Customer Analytics"/>
    <s v="AutoZone"/>
    <x v="8"/>
    <s v="America"/>
    <s v="Louisiana"/>
    <s v="Personal"/>
    <s v="No inmail sent"/>
    <x v="1"/>
    <m/>
    <m/>
    <m/>
    <m/>
    <m/>
    <m/>
    <m/>
    <m/>
    <m/>
    <m/>
    <m/>
    <m/>
  </r>
  <r>
    <n v="9499"/>
    <d v="2021-07-16T00:00:00"/>
    <n v="7"/>
    <x v="3"/>
    <s v="John Estanley Peñalosa"/>
    <s v="Category and Customer Manager"/>
    <s v="Dreyer's Grand Ice Cream"/>
    <x v="3"/>
    <s v="America"/>
    <s v="California"/>
    <s v="Personal"/>
    <s v="No inmail sent"/>
    <x v="1"/>
    <m/>
    <m/>
    <m/>
    <m/>
    <m/>
    <m/>
    <m/>
    <m/>
    <m/>
    <m/>
    <m/>
    <m/>
  </r>
  <r>
    <n v="9500"/>
    <d v="2021-07-16T00:00:00"/>
    <n v="7"/>
    <x v="3"/>
    <s v="Jen Doherty"/>
    <s v="Director, Commercial Analytics"/>
    <s v="AbbVie"/>
    <x v="6"/>
    <s v="America"/>
    <s v="Illinois"/>
    <s v="Personal"/>
    <s v="No inmail sent"/>
    <x v="1"/>
    <m/>
    <m/>
    <m/>
    <m/>
    <m/>
    <m/>
    <m/>
    <m/>
    <m/>
    <m/>
    <m/>
    <m/>
  </r>
  <r>
    <n v="9501"/>
    <d v="2021-07-16T00:00:00"/>
    <n v="7"/>
    <x v="3"/>
    <s v="Guillaume Thomas"/>
    <s v="Chief Transformation Officer"/>
    <s v="Pernod Ricard"/>
    <x v="10"/>
    <s v="America"/>
    <s v="New York"/>
    <s v="Personal"/>
    <s v="No inmail sent"/>
    <x v="1"/>
    <m/>
    <m/>
    <m/>
    <m/>
    <m/>
    <m/>
    <m/>
    <m/>
    <m/>
    <m/>
    <m/>
    <m/>
  </r>
  <r>
    <n v="9502"/>
    <d v="2021-07-16T00:00:00"/>
    <n v="7"/>
    <x v="2"/>
    <s v="Matheus Rabetti"/>
    <s v="Strategy &amp; Analytics"/>
    <s v="Toptal"/>
    <x v="18"/>
    <s v="Europe"/>
    <s v="Spain"/>
    <s v="Personal"/>
    <s v="No inmail sent"/>
    <x v="1"/>
    <m/>
    <m/>
    <m/>
    <m/>
    <m/>
    <m/>
    <m/>
    <m/>
    <m/>
    <m/>
    <m/>
    <m/>
  </r>
  <r>
    <n v="9503"/>
    <d v="2021-07-16T00:00:00"/>
    <n v="7"/>
    <x v="2"/>
    <s v="Abhiram Tanna"/>
    <s v="Decision Science Product Consultant"/>
    <s v="Pharma Company"/>
    <x v="2"/>
    <s v="America"/>
    <s v="California"/>
    <s v="Personal"/>
    <s v="No inmail sent"/>
    <x v="0"/>
    <d v="2021-07-16T00:00:00"/>
    <d v="2021-07-16T00:00:00"/>
    <m/>
    <m/>
    <m/>
    <s v="Positive"/>
    <m/>
    <m/>
    <m/>
    <m/>
    <m/>
    <m/>
  </r>
  <r>
    <n v="9504"/>
    <d v="2021-07-16T00:00:00"/>
    <n v="7"/>
    <x v="2"/>
    <s v="Lisa Lin, PhD"/>
    <s v="Business Analytics Manager, Analytics Pricing &amp; Insights"/>
    <s v="T-Mobile"/>
    <x v="16"/>
    <s v="America"/>
    <s v="Seattle"/>
    <s v="Personal"/>
    <s v="No inmail sent"/>
    <x v="1"/>
    <m/>
    <m/>
    <m/>
    <m/>
    <m/>
    <m/>
    <m/>
    <m/>
    <m/>
    <m/>
    <m/>
    <m/>
  </r>
  <r>
    <n v="9505"/>
    <d v="2021-07-16T00:00:00"/>
    <n v="7"/>
    <x v="2"/>
    <s v="Siddharth Kapoor"/>
    <s v="Vice President - Digital Marketing"/>
    <s v="Walmart Canada"/>
    <x v="0"/>
    <s v="America"/>
    <s v="Canada "/>
    <s v="Personal"/>
    <s v="No inmail sent"/>
    <x v="1"/>
    <m/>
    <m/>
    <m/>
    <m/>
    <m/>
    <m/>
    <m/>
    <m/>
    <m/>
    <m/>
    <m/>
    <m/>
  </r>
  <r>
    <n v="9506"/>
    <d v="2021-07-16T00:00:00"/>
    <n v="7"/>
    <x v="2"/>
    <s v="Barry Edison"/>
    <s v="Media Director"/>
    <s v="Checkers &amp; Rally’s Drive-In Restaurants"/>
    <x v="3"/>
    <s v="America"/>
    <s v="Wisconsin"/>
    <s v="Personal"/>
    <s v="No inmail sent"/>
    <x v="1"/>
    <m/>
    <m/>
    <m/>
    <m/>
    <m/>
    <m/>
    <m/>
    <m/>
    <m/>
    <m/>
    <m/>
    <m/>
  </r>
  <r>
    <n v="9507"/>
    <d v="2021-07-16T00:00:00"/>
    <n v="7"/>
    <x v="2"/>
    <s v="Akshaya Satbhai"/>
    <s v="Strategic Growth and Analytics Manager"/>
    <s v="Adobe"/>
    <x v="7"/>
    <s v="America"/>
    <s v="California"/>
    <s v="Personal"/>
    <s v="No inmail sent"/>
    <x v="1"/>
    <m/>
    <m/>
    <m/>
    <m/>
    <m/>
    <m/>
    <m/>
    <m/>
    <m/>
    <m/>
    <m/>
    <m/>
  </r>
  <r>
    <n v="9508"/>
    <d v="2021-07-16T00:00:00"/>
    <n v="7"/>
    <x v="2"/>
    <s v="Jeremy Piques"/>
    <s v="Marketing Research and Data Analytics Consultant"/>
    <s v="Freelance Digital Marketing"/>
    <x v="5"/>
    <s v="America"/>
    <s v="New York"/>
    <s v="Personal"/>
    <s v="No inmail sent"/>
    <x v="1"/>
    <m/>
    <m/>
    <m/>
    <m/>
    <m/>
    <m/>
    <m/>
    <m/>
    <m/>
    <m/>
    <m/>
    <m/>
  </r>
  <r>
    <n v="9509"/>
    <d v="2018-12-21T00:00:00"/>
    <n v="12"/>
    <x v="2"/>
    <s v="Yaakov Kimelfeld"/>
    <s v="Chief Data Officer"/>
    <s v="Wildlife Studios"/>
    <x v="7"/>
    <s v="America"/>
    <s v="Washington"/>
    <s v="Ramla's"/>
    <s v="No inmail sent"/>
    <x v="0"/>
    <d v="2018-12-21T00:00:00"/>
    <d v="2021-10-14T00:00:00"/>
    <m/>
    <m/>
    <m/>
    <m/>
    <m/>
    <m/>
    <m/>
    <m/>
    <m/>
    <m/>
  </r>
  <r>
    <n v="9510"/>
    <d v="2021-07-16T00:00:00"/>
    <n v="7"/>
    <x v="2"/>
    <s v="Pinaki Dutt"/>
    <s v="Senior Global Director, Marketing Effectiveness, TCCC "/>
    <s v="The Coca-Cola Company"/>
    <x v="3"/>
    <s v="America"/>
    <s v="Atlanta"/>
    <s v="Personal"/>
    <s v="No inmail sent"/>
    <x v="0"/>
    <d v="2021-08-13T00:00:00"/>
    <d v="2021-09-17T00:00:00"/>
    <m/>
    <m/>
    <m/>
    <m/>
    <m/>
    <m/>
    <m/>
    <m/>
    <m/>
    <m/>
  </r>
  <r>
    <n v="9511"/>
    <d v="2021-07-19T00:00:00"/>
    <n v="7"/>
    <x v="3"/>
    <s v="Tatjana Damgaard"/>
    <s v="Managing Partner"/>
    <s v="[m]Science"/>
    <x v="5"/>
    <s v="Europe"/>
    <s v="Germany"/>
    <s v="Ramla's"/>
    <s v="No inmail sent"/>
    <x v="1"/>
    <m/>
    <m/>
    <m/>
    <m/>
    <m/>
    <m/>
    <m/>
    <m/>
    <m/>
    <m/>
    <m/>
    <m/>
  </r>
  <r>
    <n v="9512"/>
    <d v="2021-07-19T00:00:00"/>
    <n v="7"/>
    <x v="3"/>
    <s v="Nate Eslinger"/>
    <s v="Director, Growth Marketing"/>
    <s v="YDesign Group"/>
    <x v="0"/>
    <s v="America"/>
    <s v="Missouri"/>
    <s v="Ramla's"/>
    <s v="No inmail sent"/>
    <x v="1"/>
    <m/>
    <m/>
    <m/>
    <m/>
    <m/>
    <m/>
    <m/>
    <m/>
    <m/>
    <m/>
    <m/>
    <m/>
  </r>
  <r>
    <n v="9513"/>
    <d v="2021-07-19T00:00:00"/>
    <n v="7"/>
    <x v="3"/>
    <s v="Ville Partanen"/>
    <s v="Manager Marketing"/>
    <s v="MobilePay"/>
    <x v="10"/>
    <s v="Europe"/>
    <s v="Finland"/>
    <s v="Ramla's"/>
    <s v="No inmail sent"/>
    <x v="0"/>
    <d v="2021-07-22T00:00:00"/>
    <d v="2021-09-01T00:00:00"/>
    <m/>
    <m/>
    <m/>
    <s v="Neutral"/>
    <d v="2021-07-26T00:00:00"/>
    <m/>
    <m/>
    <m/>
    <m/>
    <m/>
  </r>
  <r>
    <n v="9514"/>
    <d v="2021-07-19T00:00:00"/>
    <n v="7"/>
    <x v="3"/>
    <s v="Joel Mincey"/>
    <s v="Lead Data Scientist"/>
    <s v="Stuller"/>
    <x v="0"/>
    <s v="America"/>
    <s v="Louisiana"/>
    <s v="Ramla's"/>
    <s v="No inmail sent"/>
    <x v="0"/>
    <d v="2021-07-22T00:00:00"/>
    <d v="2021-08-25T00:00:00"/>
    <m/>
    <m/>
    <m/>
    <s v="Negative"/>
    <d v="2021-08-25T00:00:00"/>
    <m/>
    <m/>
    <m/>
    <m/>
    <m/>
  </r>
  <r>
    <n v="9515"/>
    <d v="2021-07-19T00:00:00"/>
    <n v="7"/>
    <x v="3"/>
    <s v="Ines Hernandez"/>
    <s v="Commercial Marketing Lead"/>
    <s v="Ferring Pharmaceuticals"/>
    <x v="6"/>
    <s v="America"/>
    <s v="Canada "/>
    <s v="Personal"/>
    <s v="No inmail sent"/>
    <x v="1"/>
    <m/>
    <m/>
    <m/>
    <m/>
    <m/>
    <m/>
    <m/>
    <m/>
    <m/>
    <m/>
    <m/>
    <m/>
  </r>
  <r>
    <n v="9516"/>
    <d v="2021-07-19T00:00:00"/>
    <n v="7"/>
    <x v="3"/>
    <s v="Aadil Maniar"/>
    <s v="Director, Marketing Analytics"/>
    <s v="Activision Blizzard"/>
    <x v="12"/>
    <s v="America"/>
    <s v="California"/>
    <s v="Ramla's"/>
    <s v="No inmail sent"/>
    <x v="0"/>
    <d v="2021-07-22T00:00:00"/>
    <d v="2021-11-30T00:00:00"/>
    <m/>
    <m/>
    <m/>
    <s v="Neutral"/>
    <d v="2021-07-22T00:00:00"/>
    <m/>
    <m/>
    <m/>
    <m/>
    <m/>
  </r>
  <r>
    <n v="9517"/>
    <d v="2021-07-19T00:00:00"/>
    <n v="7"/>
    <x v="3"/>
    <s v="Ryan Parrott"/>
    <s v="Senior Manager Group Media"/>
    <s v="Westpac Group"/>
    <x v="10"/>
    <s v="Australia"/>
    <s v="Australia"/>
    <s v="Ramla's"/>
    <s v="No inmail sent"/>
    <x v="1"/>
    <m/>
    <m/>
    <m/>
    <m/>
    <m/>
    <m/>
    <m/>
    <m/>
    <m/>
    <m/>
    <m/>
    <m/>
  </r>
  <r>
    <n v="9518"/>
    <d v="2021-07-19T00:00:00"/>
    <n v="7"/>
    <x v="3"/>
    <s v="Nam Y."/>
    <s v="Marketing Director"/>
    <s v="Yuhan-Kimberly"/>
    <x v="0"/>
    <s v="Asia"/>
    <s v="South Korea"/>
    <s v="Ramla's"/>
    <s v="No inmail sent"/>
    <x v="1"/>
    <m/>
    <m/>
    <m/>
    <m/>
    <m/>
    <m/>
    <m/>
    <m/>
    <m/>
    <m/>
    <m/>
    <m/>
  </r>
  <r>
    <n v="9519"/>
    <d v="2021-07-19T00:00:00"/>
    <n v="7"/>
    <x v="3"/>
    <s v="James Pappas"/>
    <s v="Director, Digital Commerce"/>
    <s v="Kontoor Brands"/>
    <x v="3"/>
    <s v="America"/>
    <s v="North Carolina"/>
    <s v="Ramla's"/>
    <s v="No inmail sent"/>
    <x v="0"/>
    <d v="2021-07-22T00:00:00"/>
    <d v="2022-01-31T00:00:00"/>
    <m/>
    <m/>
    <m/>
    <m/>
    <m/>
    <m/>
    <m/>
    <m/>
    <m/>
    <m/>
  </r>
  <r>
    <n v="9520"/>
    <d v="2021-07-19T00:00:00"/>
    <n v="7"/>
    <x v="3"/>
    <s v="Suzanne Berg Currier"/>
    <s v="Director, Global Corporate Digital &amp; Social Strategy"/>
    <s v="Viatris"/>
    <x v="6"/>
    <s v="America"/>
    <s v="Pennsylvania"/>
    <s v="Personal"/>
    <s v="No inmail sent"/>
    <x v="1"/>
    <m/>
    <m/>
    <m/>
    <m/>
    <m/>
    <m/>
    <m/>
    <m/>
    <m/>
    <m/>
    <m/>
    <m/>
  </r>
  <r>
    <n v="9521"/>
    <d v="2021-07-19T00:00:00"/>
    <n v="7"/>
    <x v="3"/>
    <s v="Christian Pettersen"/>
    <s v="Media Manager"/>
    <s v=" Telenor"/>
    <x v="16"/>
    <s v="Europe"/>
    <s v="Norway"/>
    <s v="Personal"/>
    <s v="No inmail sent"/>
    <x v="1"/>
    <m/>
    <m/>
    <m/>
    <m/>
    <m/>
    <m/>
    <m/>
    <m/>
    <m/>
    <m/>
    <m/>
    <m/>
  </r>
  <r>
    <n v="9522"/>
    <d v="2021-07-19T00:00:00"/>
    <n v="7"/>
    <x v="3"/>
    <s v="Siebren Nicolai"/>
    <s v="Marketing Manager"/>
    <s v="Lavazza"/>
    <x v="3"/>
    <s v="Europe"/>
    <s v="Netherlands"/>
    <s v="Ramla's"/>
    <s v="No inmail sent"/>
    <x v="1"/>
    <m/>
    <m/>
    <m/>
    <m/>
    <m/>
    <m/>
    <m/>
    <m/>
    <m/>
    <m/>
    <m/>
    <m/>
  </r>
  <r>
    <n v="9523"/>
    <d v="2021-07-19T00:00:00"/>
    <n v="7"/>
    <x v="3"/>
    <s v="Ciara Delaney"/>
    <s v="CRM Analyst"/>
    <s v="Lidl"/>
    <x v="0"/>
    <s v="Europe"/>
    <s v="Ireland"/>
    <s v="Personal"/>
    <s v="No inmail sent"/>
    <x v="1"/>
    <m/>
    <m/>
    <m/>
    <m/>
    <m/>
    <m/>
    <m/>
    <m/>
    <m/>
    <m/>
    <m/>
    <m/>
  </r>
  <r>
    <n v="9524"/>
    <d v="2021-07-19T00:00:00"/>
    <n v="7"/>
    <x v="3"/>
    <s v="Danijel Brener"/>
    <s v="Senior Director, Global Business Development Leader"/>
    <s v="Philips"/>
    <x v="3"/>
    <s v="America"/>
    <s v="Illinois"/>
    <s v="Ramla's"/>
    <s v="No inmail sent"/>
    <x v="0"/>
    <d v="2021-07-30T00:00:00"/>
    <m/>
    <m/>
    <m/>
    <m/>
    <s v="Negative"/>
    <d v="2021-07-30T00:00:00"/>
    <m/>
    <m/>
    <m/>
    <m/>
    <m/>
  </r>
  <r>
    <n v="9525"/>
    <d v="2021-07-19T00:00:00"/>
    <n v="7"/>
    <x v="3"/>
    <s v="Mark Luxton"/>
    <s v="Lead Data Scientist"/>
    <s v="Three"/>
    <x v="16"/>
    <s v="Europe"/>
    <s v="United Kingdom"/>
    <s v="Ramla's"/>
    <s v="No inmail sent"/>
    <x v="1"/>
    <m/>
    <m/>
    <m/>
    <m/>
    <m/>
    <m/>
    <m/>
    <m/>
    <m/>
    <m/>
    <m/>
    <m/>
  </r>
  <r>
    <n v="9526"/>
    <d v="2021-07-19T00:00:00"/>
    <n v="7"/>
    <x v="3"/>
    <s v="Yuqing Guo"/>
    <s v="Business Analyst"/>
    <s v="China Telecom Americas"/>
    <x v="16"/>
    <s v="America"/>
    <s v="Washington"/>
    <s v="Personal"/>
    <s v="No inmail sent"/>
    <x v="1"/>
    <m/>
    <m/>
    <m/>
    <m/>
    <m/>
    <m/>
    <m/>
    <m/>
    <m/>
    <m/>
    <m/>
    <m/>
  </r>
  <r>
    <n v="9527"/>
    <d v="2021-07-19T00:00:00"/>
    <n v="7"/>
    <x v="3"/>
    <s v="Andreas Wallin"/>
    <s v="Nordic Media Manager"/>
    <s v="Lantmännen"/>
    <x v="3"/>
    <s v="Europe"/>
    <s v="Sweden"/>
    <s v="Ramla's"/>
    <s v="No inmail sent"/>
    <x v="1"/>
    <m/>
    <m/>
    <m/>
    <m/>
    <m/>
    <m/>
    <m/>
    <m/>
    <m/>
    <m/>
    <m/>
    <m/>
  </r>
  <r>
    <n v="9528"/>
    <d v="2021-07-19T00:00:00"/>
    <n v="7"/>
    <x v="3"/>
    <s v="Tori Coneglio"/>
    <s v="Senior Data Analyst"/>
    <s v="Bumble"/>
    <x v="18"/>
    <s v="America"/>
    <s v="United States"/>
    <s v="Personal"/>
    <s v="No inmail sent"/>
    <x v="1"/>
    <m/>
    <m/>
    <m/>
    <m/>
    <m/>
    <m/>
    <m/>
    <m/>
    <m/>
    <m/>
    <m/>
    <m/>
  </r>
  <r>
    <n v="9529"/>
    <d v="2021-07-19T00:00:00"/>
    <n v="7"/>
    <x v="3"/>
    <s v="Rodney Trivangalo"/>
    <s v="Marketing Project Manager - US"/>
    <s v="AMBOSS"/>
    <x v="13"/>
    <s v="Europe"/>
    <s v="Germany"/>
    <s v="Ramla's"/>
    <s v="No inmail sent"/>
    <x v="0"/>
    <d v="2021-07-19T00:00:00"/>
    <m/>
    <m/>
    <m/>
    <m/>
    <s v="Neutral"/>
    <d v="2021-07-19T00:00:00"/>
    <m/>
    <m/>
    <m/>
    <m/>
    <m/>
  </r>
  <r>
    <n v="9530"/>
    <d v="2021-07-19T00:00:00"/>
    <n v="7"/>
    <x v="3"/>
    <s v="Sweta Agrawal"/>
    <s v="Director, APAC Customer Analytics"/>
    <s v="Marriott International"/>
    <x v="11"/>
    <s v="Asia"/>
    <s v="Singapore"/>
    <s v="Ramla's"/>
    <s v="No inmail sent"/>
    <x v="1"/>
    <m/>
    <m/>
    <m/>
    <m/>
    <m/>
    <m/>
    <m/>
    <m/>
    <m/>
    <m/>
    <m/>
    <m/>
  </r>
  <r>
    <n v="9531"/>
    <d v="2021-07-19T00:00:00"/>
    <n v="7"/>
    <x v="3"/>
    <s v="Peter van Viegen"/>
    <s v="Marketing Lead Gum &amp; Candy Benelux"/>
    <s v="Mondelēz"/>
    <x v="3"/>
    <s v="Europe"/>
    <s v="Netherlands"/>
    <s v="Ramla's"/>
    <s v="No inmail sent"/>
    <x v="1"/>
    <m/>
    <m/>
    <m/>
    <m/>
    <m/>
    <m/>
    <m/>
    <m/>
    <m/>
    <m/>
    <m/>
    <m/>
  </r>
  <r>
    <n v="9532"/>
    <d v="2021-07-19T00:00:00"/>
    <n v="7"/>
    <x v="3"/>
    <s v="Mahsa Zare"/>
    <s v="Marketing Manager"/>
    <s v="HSBC"/>
    <x v="10"/>
    <s v="America"/>
    <s v="New York"/>
    <s v="Personal"/>
    <s v="No inmail sent"/>
    <x v="1"/>
    <m/>
    <m/>
    <m/>
    <m/>
    <m/>
    <m/>
    <m/>
    <m/>
    <m/>
    <m/>
    <m/>
    <m/>
  </r>
  <r>
    <n v="9533"/>
    <d v="2021-07-19T00:00:00"/>
    <n v="7"/>
    <x v="3"/>
    <s v="Kamruddin Chowdhury"/>
    <s v="Manager, Marketing and consumer analytics"/>
    <s v="TOM TAILOR GROUP"/>
    <x v="0"/>
    <s v="Europe"/>
    <s v="Germany"/>
    <s v="Ramla's"/>
    <s v="No inmail sent"/>
    <x v="0"/>
    <d v="2021-07-19T00:00:00"/>
    <m/>
    <m/>
    <m/>
    <m/>
    <s v="Neutral"/>
    <d v="2021-07-19T00:00:00"/>
    <m/>
    <m/>
    <m/>
    <m/>
    <m/>
  </r>
  <r>
    <n v="9534"/>
    <d v="2021-07-19T00:00:00"/>
    <n v="7"/>
    <x v="3"/>
    <s v="Abhishek Ramesh"/>
    <s v="Associate Director"/>
    <s v="UnitedHealth Group"/>
    <x v="13"/>
    <s v="Europe"/>
    <s v="Ireland"/>
    <s v="Personal"/>
    <s v="No inmail sent"/>
    <x v="0"/>
    <d v="2021-07-23T00:00:00"/>
    <d v="2021-10-12T00:00:00"/>
    <m/>
    <m/>
    <m/>
    <s v="Positive"/>
    <d v="2021-07-23T00:00:00"/>
    <m/>
    <m/>
    <m/>
    <m/>
    <m/>
  </r>
  <r>
    <n v="9535"/>
    <d v="2021-07-19T00:00:00"/>
    <n v="7"/>
    <x v="3"/>
    <s v="Danilo Corrá"/>
    <s v="Marketing Manager"/>
    <s v="Privalia"/>
    <x v="4"/>
    <s v="America"/>
    <s v="Brazil"/>
    <s v="Ramla's"/>
    <s v="No inmail sent"/>
    <x v="1"/>
    <m/>
    <m/>
    <m/>
    <m/>
    <m/>
    <m/>
    <m/>
    <m/>
    <m/>
    <m/>
    <m/>
    <m/>
  </r>
  <r>
    <n v="9536"/>
    <d v="2021-07-19T00:00:00"/>
    <n v="7"/>
    <x v="3"/>
    <s v="Alexsandro Goncalves da Silva"/>
    <s v="Data Intelligence Coordinator"/>
    <s v="Privalia"/>
    <x v="4"/>
    <s v="America"/>
    <s v="Brazil"/>
    <s v="Ramla's"/>
    <s v="No inmail sent"/>
    <x v="0"/>
    <d v="2021-07-22T00:00:00"/>
    <d v="2022-02-22T00:00:00"/>
    <m/>
    <m/>
    <m/>
    <m/>
    <m/>
    <m/>
    <m/>
    <m/>
    <m/>
    <m/>
  </r>
  <r>
    <n v="9537"/>
    <d v="2021-07-19T00:00:00"/>
    <n v="7"/>
    <x v="3"/>
    <s v="Jessica Garbers"/>
    <s v="Group Client Data, Knowledge &amp; Performance Manager"/>
    <s v="Richemont"/>
    <x v="3"/>
    <s v="Europe"/>
    <s v="France"/>
    <s v="Ramla's"/>
    <s v="No inmail sent"/>
    <x v="1"/>
    <m/>
    <m/>
    <m/>
    <m/>
    <m/>
    <m/>
    <m/>
    <m/>
    <m/>
    <m/>
    <m/>
    <m/>
  </r>
  <r>
    <n v="9538"/>
    <d v="2021-07-19T00:00:00"/>
    <n v="7"/>
    <x v="3"/>
    <s v="Zach Dollhausen"/>
    <s v="Forecasting and Analytics Lead"/>
    <s v="Gusto"/>
    <x v="10"/>
    <s v="America"/>
    <s v="California"/>
    <s v="Ramla's"/>
    <s v="No inmail sent"/>
    <x v="0"/>
    <d v="2021-07-22T00:00:00"/>
    <d v="2022-01-31T00:00:00"/>
    <m/>
    <m/>
    <m/>
    <m/>
    <m/>
    <m/>
    <m/>
    <m/>
    <m/>
    <m/>
  </r>
  <r>
    <n v="9539"/>
    <d v="2021-07-19T00:00:00"/>
    <n v="7"/>
    <x v="3"/>
    <s v="Artemis Nika"/>
    <s v="Senior Data Scientist"/>
    <s v="Farfetch"/>
    <x v="0"/>
    <s v="Europe"/>
    <s v="United Kingdom"/>
    <s v="Personal"/>
    <s v="No inmail sent"/>
    <x v="1"/>
    <m/>
    <m/>
    <m/>
    <m/>
    <m/>
    <m/>
    <m/>
    <m/>
    <m/>
    <m/>
    <m/>
    <m/>
  </r>
  <r>
    <n v="9540"/>
    <d v="2021-07-19T00:00:00"/>
    <n v="7"/>
    <x v="3"/>
    <s v="Cyril Lahaie"/>
    <s v="Advanced Marketing Analytics Lead Domestic Appliances"/>
    <s v="Philips"/>
    <x v="3"/>
    <s v="Europe"/>
    <s v="Netherlands"/>
    <s v="Ramla's"/>
    <s v="No inmail sent"/>
    <x v="0"/>
    <d v="2021-07-22T00:00:00"/>
    <d v="2021-11-17T00:00:00"/>
    <m/>
    <m/>
    <m/>
    <s v="Positive"/>
    <d v="2021-07-22T00:00:00"/>
    <m/>
    <m/>
    <m/>
    <m/>
    <m/>
  </r>
  <r>
    <n v="9541"/>
    <d v="2021-07-19T00:00:00"/>
    <n v="7"/>
    <x v="3"/>
    <s v="Kevin Fournier"/>
    <s v="Director Of Marketing And Advertising"/>
    <s v="Discount Tire"/>
    <x v="8"/>
    <s v="America"/>
    <s v="Arizona"/>
    <s v="Ramla's"/>
    <s v="No inmail sent"/>
    <x v="1"/>
    <m/>
    <m/>
    <m/>
    <m/>
    <m/>
    <m/>
    <m/>
    <m/>
    <m/>
    <m/>
    <m/>
    <m/>
  </r>
  <r>
    <n v="9542"/>
    <d v="2021-07-19T00:00:00"/>
    <n v="7"/>
    <x v="3"/>
    <s v="Sandise Sibanda"/>
    <s v="Marketing Manager"/>
    <s v="Sun International"/>
    <x v="12"/>
    <s v="Africa"/>
    <s v="South Africa"/>
    <s v="Ramla's"/>
    <s v="No inmail sent"/>
    <x v="0"/>
    <d v="2021-07-22T00:00:00"/>
    <d v="2022-01-31T00:00:00"/>
    <m/>
    <m/>
    <m/>
    <m/>
    <m/>
    <m/>
    <m/>
    <m/>
    <m/>
    <m/>
  </r>
  <r>
    <n v="9543"/>
    <d v="2021-07-19T00:00:00"/>
    <n v="7"/>
    <x v="3"/>
    <s v="Daksh Goyal"/>
    <s v="Business Intelligence Analyst"/>
    <s v="ChargePoint"/>
    <x v="8"/>
    <s v="America"/>
    <s v="Texas"/>
    <s v="Personal"/>
    <s v="No inmail sent"/>
    <x v="1"/>
    <m/>
    <m/>
    <m/>
    <m/>
    <m/>
    <m/>
    <m/>
    <m/>
    <m/>
    <m/>
    <m/>
    <m/>
  </r>
  <r>
    <n v="9544"/>
    <d v="2021-07-19T00:00:00"/>
    <n v="7"/>
    <x v="3"/>
    <s v="Anna Citarella"/>
    <s v="Assistant Manager, Global Marketing, Bumble and bumble"/>
    <s v="The Estée Lauder Companies"/>
    <x v="0"/>
    <s v="America"/>
    <s v="New Jersey"/>
    <s v="Ramla's"/>
    <s v="No inmail sent"/>
    <x v="0"/>
    <d v="2021-07-22T00:00:00"/>
    <d v="2022-01-31T00:00:00"/>
    <m/>
    <m/>
    <m/>
    <m/>
    <m/>
    <m/>
    <m/>
    <m/>
    <m/>
    <m/>
  </r>
  <r>
    <n v="9545"/>
    <d v="2021-07-19T00:00:00"/>
    <n v="7"/>
    <x v="3"/>
    <s v="Jeanne Rigaud"/>
    <s v="Head of Strategic Planning"/>
    <s v="Louis Vuitton"/>
    <x v="0"/>
    <s v="Europe"/>
    <s v="France"/>
    <s v="Ramla's"/>
    <s v="No inmail sent"/>
    <x v="1"/>
    <m/>
    <m/>
    <m/>
    <m/>
    <m/>
    <m/>
    <m/>
    <m/>
    <m/>
    <m/>
    <m/>
    <m/>
  </r>
  <r>
    <n v="9546"/>
    <d v="2021-07-19T00:00:00"/>
    <n v="7"/>
    <x v="3"/>
    <s v="Rakesh Loonawat"/>
    <s v="Head of Commercial Analytics"/>
    <s v="Clif Bar &amp; Company"/>
    <x v="3"/>
    <s v="America"/>
    <s v="California"/>
    <s v="Personal"/>
    <s v="No inmail sent"/>
    <x v="1"/>
    <m/>
    <m/>
    <m/>
    <m/>
    <m/>
    <m/>
    <m/>
    <m/>
    <m/>
    <m/>
    <m/>
    <m/>
  </r>
  <r>
    <n v="9547"/>
    <d v="2021-07-19T00:00:00"/>
    <n v="7"/>
    <x v="3"/>
    <s v="Praneet Marathe"/>
    <s v="Manager, Business Analytics, Insights &amp; Analytics"/>
    <s v="Astellas Pharma"/>
    <x v="6"/>
    <s v="America"/>
    <s v="Illinois"/>
    <s v="Ramla's"/>
    <s v="No inmail sent"/>
    <x v="2"/>
    <m/>
    <m/>
    <m/>
    <m/>
    <m/>
    <m/>
    <m/>
    <m/>
    <m/>
    <m/>
    <m/>
    <m/>
  </r>
  <r>
    <n v="9548"/>
    <d v="2021-07-19T00:00:00"/>
    <n v="7"/>
    <x v="3"/>
    <s v="Justin Welsh"/>
    <s v="Director of Analytics and Data Science"/>
    <s v="Zoro"/>
    <x v="3"/>
    <s v="America"/>
    <s v="Illinois"/>
    <s v="Ramla's"/>
    <s v="No inmail sent"/>
    <x v="0"/>
    <d v="2021-07-22T00:00:00"/>
    <d v="2022-01-31T00:00:00"/>
    <m/>
    <m/>
    <m/>
    <m/>
    <m/>
    <m/>
    <m/>
    <m/>
    <m/>
    <m/>
  </r>
  <r>
    <n v="9549"/>
    <d v="2021-07-19T00:00:00"/>
    <n v="7"/>
    <x v="3"/>
    <s v="Nino Ninov"/>
    <s v="Lead Insights Researcher, Global Insights"/>
    <s v="Wayfair"/>
    <x v="0"/>
    <s v="America"/>
    <s v="Virginia"/>
    <s v="Personal"/>
    <s v="No inmail sent"/>
    <x v="0"/>
    <d v="2021-07-19T00:00:00"/>
    <m/>
    <m/>
    <m/>
    <m/>
    <s v="Neutral"/>
    <d v="2021-07-19T00:00:00"/>
    <m/>
    <m/>
    <m/>
    <m/>
    <m/>
  </r>
  <r>
    <n v="9550"/>
    <d v="2021-07-19T00:00:00"/>
    <n v="7"/>
    <x v="3"/>
    <s v="Angelos Nezis"/>
    <s v="Business Intelligence &amp; Analytics Manager"/>
    <s v="LeasePlan"/>
    <x v="8"/>
    <s v="Europe"/>
    <s v="Greece"/>
    <s v="Personal"/>
    <s v="No inmail sent"/>
    <x v="1"/>
    <m/>
    <m/>
    <m/>
    <m/>
    <m/>
    <m/>
    <m/>
    <m/>
    <m/>
    <m/>
    <m/>
    <m/>
  </r>
  <r>
    <n v="9551"/>
    <d v="2021-07-19T00:00:00"/>
    <n v="7"/>
    <x v="3"/>
    <s v="Andreas Eckert"/>
    <s v="Team Lead Digital Analytics – Digital Accelerator"/>
    <s v="QIAGEN"/>
    <x v="6"/>
    <s v="Europe"/>
    <s v="Germany"/>
    <s v="Personal"/>
    <s v="No inmail sent"/>
    <x v="1"/>
    <m/>
    <m/>
    <m/>
    <m/>
    <m/>
    <m/>
    <m/>
    <m/>
    <m/>
    <m/>
    <m/>
    <m/>
  </r>
  <r>
    <n v="9552"/>
    <d v="2021-07-19T00:00:00"/>
    <n v="7"/>
    <x v="3"/>
    <s v="Eric Brown (2)"/>
    <s v="Marketing Analytics Manager"/>
    <s v="Cinemark"/>
    <x v="12"/>
    <s v="America"/>
    <s v="Texas"/>
    <s v="Ramla's"/>
    <s v="No inmail sent"/>
    <x v="1"/>
    <m/>
    <m/>
    <m/>
    <m/>
    <m/>
    <m/>
    <m/>
    <m/>
    <m/>
    <m/>
    <m/>
    <m/>
  </r>
  <r>
    <n v="9553"/>
    <d v="2021-07-19T00:00:00"/>
    <n v="7"/>
    <x v="3"/>
    <s v="Ryan Thorpe"/>
    <s v="Vice President Strategy and Analytics"/>
    <s v="Lincoln Financial Group"/>
    <x v="10"/>
    <s v="America"/>
    <s v="Texas"/>
    <s v="Personal"/>
    <s v="No inmail sent"/>
    <x v="1"/>
    <m/>
    <m/>
    <m/>
    <m/>
    <m/>
    <m/>
    <m/>
    <m/>
    <m/>
    <m/>
    <m/>
    <m/>
  </r>
  <r>
    <n v="9554"/>
    <d v="2021-07-19T00:00:00"/>
    <n v="7"/>
    <x v="3"/>
    <s v="Stella Victoria Libre"/>
    <s v="Senior Data Analyst"/>
    <s v="Stichting BKR"/>
    <x v="10"/>
    <s v="Europe"/>
    <s v="Netherlands"/>
    <s v="Personal"/>
    <s v="No inmail sent"/>
    <x v="1"/>
    <m/>
    <m/>
    <m/>
    <m/>
    <m/>
    <m/>
    <m/>
    <m/>
    <m/>
    <m/>
    <m/>
    <m/>
  </r>
  <r>
    <n v="9555"/>
    <d v="2021-07-19T00:00:00"/>
    <n v="7"/>
    <x v="3"/>
    <s v="Taesun Kim"/>
    <s v="Director/Principal Data Scientist"/>
    <s v="Altice"/>
    <x v="16"/>
    <s v="America"/>
    <s v="Texas"/>
    <s v="Personal"/>
    <s v="No inmail sent"/>
    <x v="1"/>
    <m/>
    <m/>
    <m/>
    <m/>
    <m/>
    <m/>
    <m/>
    <m/>
    <m/>
    <m/>
    <m/>
    <m/>
  </r>
  <r>
    <n v="9556"/>
    <d v="2021-07-19T00:00:00"/>
    <n v="7"/>
    <x v="3"/>
    <s v="Matthew Pope"/>
    <s v="Practice Lead, Consumer Finance Analytics"/>
    <s v="Westpac"/>
    <x v="10"/>
    <s v="Australia"/>
    <s v="Australia"/>
    <s v="Personal"/>
    <s v="No inmail sent"/>
    <x v="1"/>
    <m/>
    <m/>
    <m/>
    <m/>
    <m/>
    <m/>
    <m/>
    <m/>
    <m/>
    <m/>
    <m/>
    <m/>
  </r>
  <r>
    <n v="9557"/>
    <d v="2021-07-19T00:00:00"/>
    <n v="7"/>
    <x v="3"/>
    <s v="Joshua Castro"/>
    <s v="Commercial Strategy Manager"/>
    <s v="Tequila Casa Dragones"/>
    <x v="3"/>
    <s v="America"/>
    <s v="Connecticut"/>
    <s v="Personal"/>
    <s v="No inmail sent"/>
    <x v="1"/>
    <m/>
    <m/>
    <m/>
    <m/>
    <m/>
    <m/>
    <m/>
    <m/>
    <m/>
    <m/>
    <m/>
    <m/>
  </r>
  <r>
    <n v="9558"/>
    <d v="2021-07-19T00:00:00"/>
    <n v="7"/>
    <x v="3"/>
    <s v="Panagiotis Sereleas"/>
    <s v="Associate Director Data Science - Global BPA "/>
    <s v="Novartis"/>
    <x v="6"/>
    <s v="Europe"/>
    <s v="Spain"/>
    <s v="Personal"/>
    <s v="No inmail sent"/>
    <x v="1"/>
    <m/>
    <m/>
    <m/>
    <m/>
    <m/>
    <m/>
    <m/>
    <m/>
    <m/>
    <m/>
    <m/>
    <m/>
  </r>
  <r>
    <n v="9559"/>
    <d v="2021-07-19T00:00:00"/>
    <n v="7"/>
    <x v="2"/>
    <s v="Stephanie Tomes"/>
    <s v="Director of EU Analytics"/>
    <s v="eBay"/>
    <x v="4"/>
    <s v="Europe"/>
    <s v="London"/>
    <s v="Ramla's"/>
    <s v="No inmail sent"/>
    <x v="1"/>
    <m/>
    <m/>
    <m/>
    <m/>
    <m/>
    <m/>
    <m/>
    <m/>
    <m/>
    <m/>
    <m/>
    <m/>
  </r>
  <r>
    <n v="9560"/>
    <d v="2021-07-19T00:00:00"/>
    <n v="7"/>
    <x v="2"/>
    <s v="Prabal Majumdar"/>
    <s v="Director - Customer Insights &amp; Analytics"/>
    <s v=" Walmart Connect Canada"/>
    <x v="0"/>
    <s v="America"/>
    <s v="Canada "/>
    <s v="Ramla's"/>
    <s v="No inmail sent"/>
    <x v="0"/>
    <d v="2021-07-28T00:00:00"/>
    <d v="2021-09-03T00:00:00"/>
    <m/>
    <m/>
    <m/>
    <m/>
    <m/>
    <m/>
    <m/>
    <m/>
    <m/>
    <m/>
  </r>
  <r>
    <n v="9561"/>
    <d v="2021-07-19T00:00:00"/>
    <n v="7"/>
    <x v="2"/>
    <s v="Crystal So"/>
    <s v="Director, Marketing Analytics Center of Excellence"/>
    <s v=" Constellation Brands"/>
    <x v="3"/>
    <s v="America"/>
    <s v="California"/>
    <s v="Ramla's"/>
    <s v="No inmail sent"/>
    <x v="1"/>
    <m/>
    <m/>
    <m/>
    <m/>
    <m/>
    <m/>
    <m/>
    <m/>
    <m/>
    <m/>
    <m/>
    <m/>
  </r>
  <r>
    <n v="9562"/>
    <d v="2021-07-19T00:00:00"/>
    <n v="7"/>
    <x v="2"/>
    <s v="Javier Tello"/>
    <s v="Sr Media Manager - Digital Marketing"/>
    <s v="PepsiCo"/>
    <x v="3"/>
    <s v="America"/>
    <s v="Mexico"/>
    <s v="Ramla's"/>
    <s v="No inmail sent"/>
    <x v="1"/>
    <m/>
    <m/>
    <m/>
    <m/>
    <m/>
    <m/>
    <m/>
    <m/>
    <m/>
    <m/>
    <m/>
    <m/>
  </r>
  <r>
    <n v="9563"/>
    <d v="2021-07-19T00:00:00"/>
    <n v="7"/>
    <x v="2"/>
    <s v="Jeff Perkel"/>
    <s v="VP of Marketing &amp; eCommerce "/>
    <s v="Perfect Snacks"/>
    <x v="3"/>
    <s v="America"/>
    <s v="California"/>
    <s v="Ramla's"/>
    <s v="No inmail sent"/>
    <x v="1"/>
    <m/>
    <m/>
    <m/>
    <m/>
    <m/>
    <m/>
    <m/>
    <m/>
    <m/>
    <m/>
    <m/>
    <m/>
  </r>
  <r>
    <n v="9564"/>
    <d v="2021-07-19T00:00:00"/>
    <n v="7"/>
    <x v="2"/>
    <s v="Jayakanth Bysani"/>
    <s v="Director Global Marketing Data &amp; Analytics "/>
    <s v="eBay"/>
    <x v="3"/>
    <s v="America"/>
    <s v="California"/>
    <s v="Ramla's"/>
    <s v="No inmail sent"/>
    <x v="1"/>
    <m/>
    <m/>
    <m/>
    <m/>
    <m/>
    <m/>
    <m/>
    <m/>
    <m/>
    <m/>
    <m/>
    <m/>
  </r>
  <r>
    <n v="9565"/>
    <d v="2021-07-19T00:00:00"/>
    <n v="7"/>
    <x v="2"/>
    <s v="Munish Myer"/>
    <s v="Global Growth Science and Advanced Analytics Lead"/>
    <s v="Mondelēz International"/>
    <x v="3"/>
    <s v="Asia"/>
    <s v="Singapore"/>
    <s v="Ramla's"/>
    <s v="No inmail sent"/>
    <x v="0"/>
    <d v="2021-07-26T00:00:00"/>
    <d v="2021-09-03T00:00:00"/>
    <m/>
    <m/>
    <m/>
    <m/>
    <m/>
    <m/>
    <m/>
    <m/>
    <m/>
    <m/>
  </r>
  <r>
    <n v="9566"/>
    <d v="2021-07-19T00:00:00"/>
    <n v="7"/>
    <x v="2"/>
    <s v="Amy Silvia"/>
    <s v="Associate Analytics Manager II, Media Optimization &amp; Analytics"/>
    <s v="McCormick &amp; Company"/>
    <x v="3"/>
    <s v="America"/>
    <s v="Massachusetts"/>
    <s v="Ramla's"/>
    <s v="No inmail sent"/>
    <x v="0"/>
    <d v="2021-07-22T00:00:00"/>
    <d v="2021-09-03T00:00:00"/>
    <m/>
    <m/>
    <m/>
    <m/>
    <m/>
    <m/>
    <m/>
    <m/>
    <m/>
    <m/>
  </r>
  <r>
    <n v="9567"/>
    <d v="2021-07-19T00:00:00"/>
    <n v="7"/>
    <x v="2"/>
    <s v="Arnaud DETTWEILER"/>
    <s v="Manager - Marketing Optimization"/>
    <s v=" Franklin Templeton"/>
    <x v="10"/>
    <s v="Europe"/>
    <s v="Poland"/>
    <s v="Ramla's"/>
    <s v="No inmail sent"/>
    <x v="0"/>
    <d v="2021-07-26T00:00:00"/>
    <d v="2021-09-03T00:00:00"/>
    <m/>
    <m/>
    <m/>
    <m/>
    <m/>
    <m/>
    <m/>
    <m/>
    <m/>
    <m/>
  </r>
  <r>
    <n v="9568"/>
    <d v="2021-07-19T00:00:00"/>
    <n v="7"/>
    <x v="2"/>
    <s v="Jennifer LaPlaca"/>
    <s v="Senior Manager, Marketing Measurement &amp; Analytics"/>
    <s v="Fidelity Investments"/>
    <x v="10"/>
    <s v="America"/>
    <s v="Massachusetts"/>
    <s v="Ramla's"/>
    <s v="No inmail sent"/>
    <x v="1"/>
    <m/>
    <m/>
    <m/>
    <m/>
    <m/>
    <m/>
    <m/>
    <m/>
    <m/>
    <m/>
    <m/>
    <m/>
  </r>
  <r>
    <n v="9569"/>
    <d v="2021-07-19T00:00:00"/>
    <n v="7"/>
    <x v="2"/>
    <s v="Joe Burns"/>
    <s v="AVP, Marketing Analytics"/>
    <s v="Protective Life"/>
    <x v="13"/>
    <s v="Europe"/>
    <s v="United Kingdom"/>
    <s v="Ramla's"/>
    <s v="No inmail sent"/>
    <x v="1"/>
    <m/>
    <m/>
    <m/>
    <m/>
    <m/>
    <m/>
    <m/>
    <m/>
    <m/>
    <m/>
    <m/>
    <m/>
  </r>
  <r>
    <n v="9570"/>
    <d v="2021-07-19T00:00:00"/>
    <n v="7"/>
    <x v="2"/>
    <s v="Dirk McGregor"/>
    <s v="Head of Growth"/>
    <s v="Therabody"/>
    <x v="13"/>
    <s v="America"/>
    <s v="California"/>
    <s v="Ramla's"/>
    <s v="No inmail sent"/>
    <x v="1"/>
    <m/>
    <m/>
    <m/>
    <m/>
    <m/>
    <m/>
    <m/>
    <m/>
    <m/>
    <m/>
    <m/>
    <m/>
  </r>
  <r>
    <n v="9571"/>
    <d v="2021-07-19T00:00:00"/>
    <n v="7"/>
    <x v="2"/>
    <s v="John Collins"/>
    <s v="Senior Vice President &amp; Chief Digital Officer"/>
    <s v="Digital Media Elite"/>
    <x v="1"/>
    <s v="America"/>
    <s v="Tennessee"/>
    <s v="Ramla's"/>
    <s v="No inmail sent"/>
    <x v="1"/>
    <m/>
    <m/>
    <m/>
    <m/>
    <m/>
    <m/>
    <m/>
    <m/>
    <m/>
    <m/>
    <m/>
    <m/>
  </r>
  <r>
    <n v="9572"/>
    <d v="2021-07-19T00:00:00"/>
    <n v="7"/>
    <x v="2"/>
    <s v="DAmerican Agbaba"/>
    <s v="Founder &amp; CEO "/>
    <s v=" KomDigit Agency"/>
    <x v="1"/>
    <s v="America"/>
    <s v="New York"/>
    <s v="Ramla's"/>
    <s v="No inmail sent"/>
    <x v="0"/>
    <d v="2021-07-26T00:00:00"/>
    <d v="2021-09-03T00:00:00"/>
    <m/>
    <m/>
    <m/>
    <m/>
    <m/>
    <m/>
    <m/>
    <m/>
    <m/>
    <m/>
  </r>
  <r>
    <n v="9573"/>
    <d v="2021-07-19T00:00:00"/>
    <n v="7"/>
    <x v="2"/>
    <s v="Mikko Piippo"/>
    <s v="Digital analytics consultant, partner, co-founder, member of the board"/>
    <s v="Hopkins Oy"/>
    <x v="1"/>
    <s v="Europe"/>
    <s v="Finland"/>
    <s v="Ramla's"/>
    <s v="No inmail sent"/>
    <x v="0"/>
    <d v="2021-07-26T00:00:00"/>
    <d v="2021-07-30T00:00:00"/>
    <m/>
    <m/>
    <m/>
    <s v="Negative"/>
    <m/>
    <m/>
    <m/>
    <m/>
    <m/>
    <m/>
  </r>
  <r>
    <n v="9574"/>
    <d v="2021-07-19T00:00:00"/>
    <n v="7"/>
    <x v="2"/>
    <s v="Yoram Greener"/>
    <s v="Founder, Technology, Digital &amp; Social Analytics"/>
    <s v="JubaPlus &amp; 11Impact"/>
    <x v="1"/>
    <s v="America"/>
    <s v="New York"/>
    <s v="Ramla's"/>
    <s v="No inmail sent"/>
    <x v="0"/>
    <d v="2021-07-26T00:00:00"/>
    <d v="2021-07-30T00:00:00"/>
    <m/>
    <m/>
    <m/>
    <s v="Negative"/>
    <d v="2021-07-30T00:00:00"/>
    <m/>
    <m/>
    <m/>
    <m/>
    <m/>
  </r>
  <r>
    <n v="9575"/>
    <d v="2021-07-19T00:00:00"/>
    <n v="7"/>
    <x v="2"/>
    <s v="Mohamed NAIM"/>
    <s v="Analytics &amp; Optimization Lead"/>
    <s v=" L'Oréal"/>
    <x v="3"/>
    <s v="Europe"/>
    <s v="France"/>
    <s v="Ramla's"/>
    <s v="No inmail sent"/>
    <x v="0"/>
    <d v="2021-07-26T00:00:00"/>
    <d v="2021-10-27T00:00:00"/>
    <m/>
    <m/>
    <m/>
    <s v="Positive"/>
    <d v="2021-07-26T00:00:00"/>
    <m/>
    <m/>
    <m/>
    <m/>
    <s v="He wants to have a demo in September as he is leaving for holidays "/>
  </r>
  <r>
    <n v="9576"/>
    <d v="2021-07-19T00:00:00"/>
    <n v="7"/>
    <x v="2"/>
    <s v="Antoine Lévy"/>
    <s v="Data, Analytics, Optimization Manager"/>
    <s v=" at Jellyfish"/>
    <x v="1"/>
    <s v="Europe"/>
    <s v="France"/>
    <s v="Ramla's"/>
    <s v="No inmail sent"/>
    <x v="1"/>
    <m/>
    <m/>
    <m/>
    <m/>
    <m/>
    <m/>
    <m/>
    <m/>
    <m/>
    <m/>
    <m/>
    <m/>
  </r>
  <r>
    <n v="9577"/>
    <d v="2021-07-19T00:00:00"/>
    <n v="7"/>
    <x v="2"/>
    <s v="Himanshu Sharma"/>
    <s v="Founder &amp; Marketing Analytics Champion "/>
    <s v="Optimize Smart"/>
    <x v="2"/>
    <s v="Europe"/>
    <s v="United Kingdom"/>
    <s v="Ramla's"/>
    <s v="No inmail sent"/>
    <x v="0"/>
    <d v="2021-07-26T00:00:00"/>
    <d v="2021-08-20T00:00:00"/>
    <m/>
    <m/>
    <m/>
    <s v="Negative"/>
    <d v="2021-08-21T00:00:00"/>
    <m/>
    <m/>
    <m/>
    <m/>
    <m/>
  </r>
  <r>
    <n v="9578"/>
    <d v="2021-07-19T00:00:00"/>
    <n v="7"/>
    <x v="2"/>
    <s v="David Cepeda"/>
    <s v="Head of Marketing Analytics, SEO, Social Media and Affiliate Marketing"/>
    <s v="BEL America LLC"/>
    <x v="7"/>
    <s v="America"/>
    <s v="Florida"/>
    <s v="Ramla's"/>
    <s v="No inmail sent"/>
    <x v="1"/>
    <m/>
    <m/>
    <m/>
    <m/>
    <m/>
    <m/>
    <m/>
    <m/>
    <m/>
    <m/>
    <m/>
    <m/>
  </r>
  <r>
    <n v="9579"/>
    <d v="2021-07-19T00:00:00"/>
    <n v="7"/>
    <x v="2"/>
    <s v="Kim Pollock"/>
    <s v="Digital Attribution Analyst"/>
    <s v="Wunderman Thompson Health"/>
    <x v="13"/>
    <s v="America"/>
    <s v="Denver"/>
    <s v="Ramla's"/>
    <s v="No inmail sent"/>
    <x v="1"/>
    <m/>
    <m/>
    <m/>
    <m/>
    <m/>
    <m/>
    <m/>
    <m/>
    <m/>
    <m/>
    <m/>
    <m/>
  </r>
  <r>
    <n v="9580"/>
    <d v="2021-07-19T00:00:00"/>
    <n v="7"/>
    <x v="2"/>
    <s v="Ceren Ince"/>
    <s v="Media Investment Optimization"/>
    <s v=" TAKK"/>
    <x v="0"/>
    <s v="Europe"/>
    <s v="United Kingdom"/>
    <s v="Ramla's"/>
    <s v="No inmail sent"/>
    <x v="1"/>
    <m/>
    <m/>
    <m/>
    <m/>
    <m/>
    <m/>
    <m/>
    <m/>
    <m/>
    <m/>
    <m/>
    <m/>
  </r>
  <r>
    <n v="9581"/>
    <d v="2021-07-19T00:00:00"/>
    <n v="7"/>
    <x v="2"/>
    <s v="Monika Awana"/>
    <s v="Manager - Digital Analytics "/>
    <s v="UnitedHealth Group"/>
    <x v="13"/>
    <s v="Asia"/>
    <s v="India"/>
    <s v="Ramla's"/>
    <s v="No inmail sent"/>
    <x v="0"/>
    <d v="2021-07-26T00:00:00"/>
    <d v="2021-07-30T00:00:00"/>
    <m/>
    <m/>
    <m/>
    <s v="Negative"/>
    <d v="2021-08-05T00:00:00"/>
    <m/>
    <m/>
    <m/>
    <m/>
    <m/>
  </r>
  <r>
    <n v="9582"/>
    <d v="2021-07-19T00:00:00"/>
    <n v="7"/>
    <x v="2"/>
    <s v="Landin Gee"/>
    <s v="Manager, Digital Analytics and Optimization "/>
    <s v=" Automobile Club of Southern California"/>
    <x v="13"/>
    <s v="America"/>
    <s v="California"/>
    <s v="Ramla's"/>
    <s v="No inmail sent"/>
    <x v="1"/>
    <m/>
    <m/>
    <m/>
    <m/>
    <m/>
    <m/>
    <m/>
    <m/>
    <m/>
    <m/>
    <m/>
    <m/>
  </r>
  <r>
    <n v="9583"/>
    <d v="2021-07-19T00:00:00"/>
    <n v="7"/>
    <x v="2"/>
    <s v="Mark Robinson"/>
    <s v="Senior Vice President, Digital Strategy, Media and Analytics"/>
    <s v="CBD Marketing"/>
    <x v="1"/>
    <s v="America"/>
    <s v="Illinois"/>
    <s v="Ramla's"/>
    <s v="No inmail sent"/>
    <x v="0"/>
    <m/>
    <m/>
    <m/>
    <m/>
    <m/>
    <m/>
    <m/>
    <m/>
    <m/>
    <m/>
    <m/>
    <m/>
  </r>
  <r>
    <n v="9584"/>
    <d v="2021-07-22T00:00:00"/>
    <n v="7"/>
    <x v="2"/>
    <s v="Brijesh Mehta"/>
    <s v="Marketing &amp; Media Analytics Manager "/>
    <s v=" USEReady"/>
    <x v="5"/>
    <s v="America"/>
    <s v="North Carolina"/>
    <s v="Ramla's"/>
    <s v="9/16/21"/>
    <x v="1"/>
    <d v="2021-09-16T00:00:00"/>
    <m/>
    <m/>
    <m/>
    <m/>
    <m/>
    <m/>
    <m/>
    <m/>
    <m/>
    <m/>
    <m/>
  </r>
  <r>
    <n v="9585"/>
    <d v="2021-07-22T00:00:00"/>
    <n v="7"/>
    <x v="2"/>
    <s v="Amanda Felbab"/>
    <s v="Consumer Insights and Predictive Analytics Leader"/>
    <s v=" Walt Disney World"/>
    <x v="12"/>
    <s v="America"/>
    <s v="Florida"/>
    <s v="Ramla's"/>
    <s v="No inmail sent"/>
    <x v="0"/>
    <d v="2021-07-26T00:00:00"/>
    <d v="2022-01-13T00:00:00"/>
    <m/>
    <m/>
    <m/>
    <m/>
    <m/>
    <m/>
    <m/>
    <m/>
    <m/>
    <m/>
  </r>
  <r>
    <n v="9586"/>
    <d v="2021-07-22T00:00:00"/>
    <n v="7"/>
    <x v="2"/>
    <s v="Michael Reilly"/>
    <s v="Sr. Manager, Digital Analytics, Testing &amp; Optimization."/>
    <s v=" Panera Bread"/>
    <x v="3"/>
    <s v="America"/>
    <s v="Ohio"/>
    <s v="Ramla's"/>
    <s v="No inmail sent"/>
    <x v="1"/>
    <m/>
    <m/>
    <m/>
    <m/>
    <m/>
    <m/>
    <m/>
    <m/>
    <m/>
    <m/>
    <m/>
    <m/>
  </r>
  <r>
    <n v="9587"/>
    <d v="2021-07-22T00:00:00"/>
    <n v="7"/>
    <x v="2"/>
    <s v="Liu He"/>
    <s v="Digital Marketer | Digital Communications &amp; Marketing Technology"/>
    <s v="Expedia.INC"/>
    <x v="18"/>
    <s v="Europe"/>
    <s v="London"/>
    <s v="Ramla's"/>
    <s v="No inmail sent"/>
    <x v="1"/>
    <m/>
    <m/>
    <m/>
    <m/>
    <m/>
    <m/>
    <m/>
    <m/>
    <m/>
    <m/>
    <m/>
    <m/>
  </r>
  <r>
    <n v="9588"/>
    <d v="2021-07-22T00:00:00"/>
    <n v="7"/>
    <x v="2"/>
    <s v="Brad Gagne"/>
    <s v="Vice President of Mobile Analytics "/>
    <s v="POSSIBLE"/>
    <x v="1"/>
    <s v="America"/>
    <s v="Washington"/>
    <s v="Ramla's"/>
    <s v="No inmail sent"/>
    <x v="0"/>
    <d v="2021-08-24T00:00:00"/>
    <d v="2022-01-13T00:00:00"/>
    <m/>
    <m/>
    <m/>
    <m/>
    <m/>
    <m/>
    <m/>
    <m/>
    <m/>
    <m/>
  </r>
  <r>
    <n v="9589"/>
    <d v="2021-11-01T00:00:00"/>
    <m/>
    <x v="2"/>
    <s v="Luis Eduardo Rodriguez Carrizosa "/>
    <s v="Market intelligence specialist"/>
    <s v="Servicios Nutresa"/>
    <x v="2"/>
    <s v="America"/>
    <s v="Colombia"/>
    <s v="Personal"/>
    <s v="No inmail sent"/>
    <x v="0"/>
    <d v="2021-11-01T00:00:00"/>
    <d v="2021-12-02T00:00:00"/>
    <m/>
    <m/>
    <m/>
    <m/>
    <m/>
    <m/>
    <m/>
    <m/>
    <m/>
    <m/>
  </r>
  <r>
    <n v="9590"/>
    <d v="2021-07-22T00:00:00"/>
    <n v="7"/>
    <x v="2"/>
    <s v="Crystal Greenhouse"/>
    <s v="Head of Digital Analytics &amp; Marketing Optimization"/>
    <s v=" Wiley"/>
    <x v="15"/>
    <s v="America"/>
    <s v="New York"/>
    <s v="Ramla's"/>
    <s v="No inmail sent"/>
    <x v="1"/>
    <m/>
    <m/>
    <m/>
    <m/>
    <m/>
    <m/>
    <m/>
    <m/>
    <m/>
    <m/>
    <m/>
    <m/>
  </r>
  <r>
    <n v="9591"/>
    <d v="2021-07-22T00:00:00"/>
    <n v="7"/>
    <x v="2"/>
    <s v="Chris James"/>
    <s v="Head of Digital Analytics &amp; Optimisation"/>
    <s v="William Hill"/>
    <x v="12"/>
    <s v="Europe"/>
    <s v="London"/>
    <s v="Ramla's"/>
    <s v="No inmail sent"/>
    <x v="1"/>
    <m/>
    <m/>
    <m/>
    <m/>
    <m/>
    <m/>
    <m/>
    <m/>
    <m/>
    <m/>
    <m/>
    <m/>
  </r>
  <r>
    <n v="9592"/>
    <d v="2021-07-22T00:00:00"/>
    <n v="7"/>
    <x v="2"/>
    <s v="Yashodhan Dhore"/>
    <s v="Director, Head of Digital Analytics (GP Marketing) "/>
    <s v="UnitedHealth Group"/>
    <x v="13"/>
    <s v="America"/>
    <s v="Indiana"/>
    <s v="Ramla's"/>
    <s v="No inmail sent"/>
    <x v="0"/>
    <d v="2021-07-26T00:00:00"/>
    <d v="2021-07-30T00:00:00"/>
    <m/>
    <m/>
    <m/>
    <s v="Negative"/>
    <d v="2021-07-30T00:00:00"/>
    <m/>
    <m/>
    <m/>
    <m/>
    <m/>
  </r>
  <r>
    <n v="9593"/>
    <d v="2021-07-22T00:00:00"/>
    <n v="7"/>
    <x v="2"/>
    <s v="Marc Abbott"/>
    <s v="Head of Digital Analytics "/>
    <s v=" Invesco EMEA"/>
    <x v="10"/>
    <s v="Europe"/>
    <s v="United Kingdom"/>
    <s v="Ramla's"/>
    <s v="No inmail sent"/>
    <x v="1"/>
    <d v="2021-07-26T00:00:00"/>
    <m/>
    <m/>
    <m/>
    <m/>
    <m/>
    <m/>
    <m/>
    <m/>
    <m/>
    <m/>
    <m/>
  </r>
  <r>
    <n v="9594"/>
    <d v="2021-07-22T00:00:00"/>
    <n v="7"/>
    <x v="2"/>
    <s v="Chris Nutting"/>
    <s v="Head of Digital Analytics"/>
    <s v="Vitality"/>
    <x v="10"/>
    <s v="Europe"/>
    <s v="United Kingdom"/>
    <s v="Ramla's"/>
    <s v="No inmail sent"/>
    <x v="1"/>
    <m/>
    <m/>
    <m/>
    <m/>
    <m/>
    <m/>
    <m/>
    <m/>
    <m/>
    <m/>
    <m/>
    <m/>
  </r>
  <r>
    <n v="9595"/>
    <d v="2021-07-22T00:00:00"/>
    <n v="7"/>
    <x v="2"/>
    <s v="Adrian Maguire"/>
    <s v="Head of Digital Analytics and Optimisation"/>
    <s v="British Gas Business"/>
    <x v="15"/>
    <s v="Europe"/>
    <s v="United Kingdom"/>
    <s v="Ramla's"/>
    <s v="No inmail sent"/>
    <x v="1"/>
    <m/>
    <m/>
    <m/>
    <m/>
    <m/>
    <m/>
    <m/>
    <m/>
    <m/>
    <m/>
    <m/>
    <m/>
  </r>
  <r>
    <n v="9596"/>
    <d v="2021-07-22T00:00:00"/>
    <n v="7"/>
    <x v="2"/>
    <s v="Nina Malakooty"/>
    <s v="Manager | Retail and Consumer Insights &amp; Analytics "/>
    <s v="EY"/>
    <x v="15"/>
    <s v="America"/>
    <s v="California"/>
    <s v="Ramla's"/>
    <s v="No inmail sent"/>
    <x v="1"/>
    <m/>
    <m/>
    <m/>
    <m/>
    <m/>
    <m/>
    <m/>
    <m/>
    <m/>
    <m/>
    <m/>
    <m/>
  </r>
  <r>
    <n v="9597"/>
    <d v="2021-07-22T00:00:00"/>
    <n v="7"/>
    <x v="2"/>
    <s v="Nitesh Koppikar"/>
    <s v="Senior Advisor | Global Insights | Global Brand, Marketing &amp; Communications"/>
    <s v="EY"/>
    <x v="15"/>
    <s v="America"/>
    <s v="New York"/>
    <s v="Ramla's"/>
    <s v="No inmail sent"/>
    <x v="0"/>
    <d v="2021-07-26T00:00:00"/>
    <d v="2021-07-30T00:00:00"/>
    <m/>
    <m/>
    <m/>
    <s v="Neutral"/>
    <m/>
    <m/>
    <m/>
    <m/>
    <m/>
    <s v="He referred us to someone else "/>
  </r>
  <r>
    <n v="9598"/>
    <d v="2021-07-22T00:00:00"/>
    <n v="7"/>
    <x v="2"/>
    <s v="Zhenyu (William) Yan"/>
    <s v="Sr. Director, Machine Learning "/>
    <s v=" Adobe"/>
    <x v="18"/>
    <s v="America"/>
    <s v="California"/>
    <s v="Ramla's"/>
    <s v="No inmail sent"/>
    <x v="1"/>
    <m/>
    <m/>
    <m/>
    <m/>
    <m/>
    <m/>
    <m/>
    <m/>
    <m/>
    <m/>
    <m/>
    <m/>
  </r>
  <r>
    <n v="9599"/>
    <d v="2021-07-22T00:00:00"/>
    <n v="7"/>
    <x v="2"/>
    <s v="Brian Cooke"/>
    <s v="Director, Digital Marketing &amp; Optimization"/>
    <s v="PayPal"/>
    <x v="18"/>
    <s v="America"/>
    <s v="New York"/>
    <s v="Ramla's"/>
    <s v="No inmail sent"/>
    <x v="1"/>
    <m/>
    <m/>
    <m/>
    <m/>
    <m/>
    <m/>
    <m/>
    <m/>
    <m/>
    <m/>
    <m/>
    <m/>
  </r>
  <r>
    <n v="9600"/>
    <d v="2021-07-22T00:00:00"/>
    <n v="7"/>
    <x v="2"/>
    <s v="Samuel Itin"/>
    <s v="Growth &amp; Marketing; Optimization, MarTech, and Analytics Leader"/>
    <s v=" Human Interest"/>
    <x v="10"/>
    <s v="America"/>
    <s v="North Carolina"/>
    <s v="Ramla's"/>
    <s v="No inmail sent"/>
    <x v="0"/>
    <d v="2021-08-05T00:00:00"/>
    <d v="2022-01-13T00:00:00"/>
    <m/>
    <m/>
    <m/>
    <m/>
    <m/>
    <m/>
    <m/>
    <m/>
    <m/>
    <m/>
  </r>
  <r>
    <n v="9601"/>
    <d v="2021-07-22T00:00:00"/>
    <n v="7"/>
    <x v="2"/>
    <s v="Mai AlOwaish"/>
    <s v="Chief Data Officer at Gulf Bank , Digital Analytics Association Board Member"/>
    <s v="Gulf Bank"/>
    <x v="10"/>
    <s v="Asia"/>
    <s v="Kuwait"/>
    <s v="Ramla's"/>
    <s v="No inmail sent"/>
    <x v="0"/>
    <d v="2021-07-26T00:00:00"/>
    <d v="2021-08-20T00:00:00"/>
    <m/>
    <m/>
    <m/>
    <s v="Neutral"/>
    <m/>
    <m/>
    <m/>
    <m/>
    <m/>
    <m/>
  </r>
  <r>
    <n v="9602"/>
    <d v="2021-07-22T00:00:00"/>
    <n v="7"/>
    <x v="2"/>
    <s v="Violet Ding"/>
    <s v="Sr. Director - Digital Analytics &amp; Insights "/>
    <s v="Discovery Inc"/>
    <x v="12"/>
    <s v="America"/>
    <s v="New York"/>
    <s v="Ramla's"/>
    <s v="No inmail sent"/>
    <x v="1"/>
    <m/>
    <m/>
    <m/>
    <m/>
    <m/>
    <m/>
    <m/>
    <m/>
    <m/>
    <m/>
    <m/>
    <m/>
  </r>
  <r>
    <n v="9603"/>
    <d v="2021-07-22T00:00:00"/>
    <n v="7"/>
    <x v="2"/>
    <s v="Naveen Menon"/>
    <s v="Director - Digital Analytics and Optimization | Ecommerce "/>
    <s v="Indigo"/>
    <x v="0"/>
    <s v="America"/>
    <s v="Canada "/>
    <s v="Ramla's"/>
    <s v="No inmail sent"/>
    <x v="1"/>
    <m/>
    <m/>
    <m/>
    <m/>
    <m/>
    <m/>
    <m/>
    <m/>
    <m/>
    <m/>
    <m/>
    <m/>
  </r>
  <r>
    <n v="9604"/>
    <d v="2021-07-22T00:00:00"/>
    <n v="7"/>
    <x v="2"/>
    <s v="John Trimble"/>
    <s v="Digital Analytics and Experimentation Manager"/>
    <s v="TalkTalk"/>
    <x v="16"/>
    <s v="Europe"/>
    <s v="United Kingdom"/>
    <s v="Ramla's"/>
    <s v="No inmail sent"/>
    <x v="0"/>
    <d v="2021-07-26T00:00:00"/>
    <d v="2021-07-30T00:00:00"/>
    <m/>
    <m/>
    <m/>
    <s v="Negative"/>
    <d v="2021-07-30T00:00:00"/>
    <m/>
    <m/>
    <m/>
    <m/>
    <s v="They already have a partner for MMM"/>
  </r>
  <r>
    <n v="9605"/>
    <d v="2021-07-22T00:00:00"/>
    <n v="7"/>
    <x v="2"/>
    <s v="Langqing Fan"/>
    <s v="Analyst, Marketing aquisition and Investment Optimization "/>
    <s v="A Place for Mom"/>
    <x v="13"/>
    <s v="America"/>
    <s v="New York"/>
    <s v="Ramla's"/>
    <s v="No inmail sent"/>
    <x v="0"/>
    <d v="2021-07-26T00:00:00"/>
    <d v="2021-09-07T00:00:00"/>
    <m/>
    <m/>
    <m/>
    <m/>
    <m/>
    <m/>
    <m/>
    <m/>
    <m/>
    <m/>
  </r>
  <r>
    <n v="9606"/>
    <d v="2021-07-22T00:00:00"/>
    <n v="7"/>
    <x v="2"/>
    <s v="Pat Garrett"/>
    <s v="VP, Marketing Analytics, "/>
    <s v="Peacock TV"/>
    <x v="12"/>
    <s v="America"/>
    <s v="California"/>
    <s v="Ramla's"/>
    <s v="No inmail sent"/>
    <x v="1"/>
    <m/>
    <m/>
    <m/>
    <m/>
    <m/>
    <m/>
    <m/>
    <m/>
    <m/>
    <m/>
    <m/>
    <m/>
  </r>
  <r>
    <n v="9607"/>
    <d v="2021-07-22T00:00:00"/>
    <n v="7"/>
    <x v="2"/>
    <s v="Alexis Asimakopoulos"/>
    <s v="Data Analytics &amp; Digital Transformation Manager"/>
    <s v="Idorsia Pharmaceuticals Ltd"/>
    <x v="13"/>
    <s v="Europe"/>
    <s v="Switzerland"/>
    <s v="Ramla's"/>
    <s v="No inmail sent"/>
    <x v="1"/>
    <m/>
    <m/>
    <m/>
    <m/>
    <m/>
    <m/>
    <m/>
    <m/>
    <m/>
    <m/>
    <m/>
    <m/>
  </r>
  <r>
    <n v="9608"/>
    <d v="2021-07-22T00:00:00"/>
    <n v="7"/>
    <x v="2"/>
    <s v="Pamela Piccola-Fales"/>
    <s v="Director, Media and Acquisition"/>
    <s v="Squarespace "/>
    <x v="18"/>
    <s v="America"/>
    <s v="New York"/>
    <s v="Ramla's"/>
    <s v="No inmail sent"/>
    <x v="1"/>
    <m/>
    <m/>
    <m/>
    <m/>
    <m/>
    <m/>
    <m/>
    <m/>
    <m/>
    <m/>
    <m/>
    <m/>
  </r>
  <r>
    <n v="9609"/>
    <d v="2021-07-22T00:00:00"/>
    <n v="7"/>
    <x v="2"/>
    <s v="Rob Preston"/>
    <s v="Marketing Analytics Manager "/>
    <s v="General Motors"/>
    <x v="8"/>
    <s v="America"/>
    <s v="Michigan"/>
    <s v="Ramla's"/>
    <s v="No inmail sent"/>
    <x v="1"/>
    <m/>
    <m/>
    <m/>
    <m/>
    <m/>
    <m/>
    <m/>
    <m/>
    <m/>
    <m/>
    <m/>
    <m/>
  </r>
  <r>
    <n v="9610"/>
    <d v="2021-07-22T00:00:00"/>
    <n v="7"/>
    <x v="2"/>
    <s v="Rajiv Narang"/>
    <s v="Senior Director, Customer Optimization"/>
    <s v="eBay Inc"/>
    <x v="4"/>
    <s v="America"/>
    <s v="California"/>
    <s v="Ramla's"/>
    <s v="No inmail sent"/>
    <x v="1"/>
    <m/>
    <m/>
    <m/>
    <m/>
    <m/>
    <m/>
    <m/>
    <m/>
    <m/>
    <m/>
    <m/>
    <m/>
  </r>
  <r>
    <n v="9611"/>
    <d v="2021-07-22T00:00:00"/>
    <n v="7"/>
    <x v="2"/>
    <s v="Ying (劉穎) L."/>
    <s v="Manager, Digital Analytics, Acquisition &amp; Performance Media"/>
    <s v="Panera Bread"/>
    <x v="3"/>
    <s v="America"/>
    <s v="Illinois"/>
    <s v="Ramla's"/>
    <s v="No inmail sent"/>
    <x v="1"/>
    <m/>
    <m/>
    <m/>
    <m/>
    <m/>
    <m/>
    <m/>
    <m/>
    <m/>
    <m/>
    <m/>
    <m/>
  </r>
  <r>
    <n v="9612"/>
    <d v="2021-07-22T00:00:00"/>
    <n v="7"/>
    <x v="2"/>
    <s v="Thomas Demondion"/>
    <s v="Senior media &amp; data manager "/>
    <s v="Danone"/>
    <x v="3"/>
    <s v="Europe"/>
    <s v="France"/>
    <s v="Ramla's"/>
    <s v="No inmail sent"/>
    <x v="1"/>
    <m/>
    <m/>
    <m/>
    <m/>
    <m/>
    <m/>
    <m/>
    <m/>
    <m/>
    <m/>
    <m/>
    <m/>
  </r>
  <r>
    <n v="9613"/>
    <d v="2021-07-22T00:00:00"/>
    <n v="7"/>
    <x v="2"/>
    <s v="Nigel Morgan"/>
    <s v="Senior Marketing Manager: Demand Planning &amp; Forecasting"/>
    <s v="23andMe"/>
    <x v="15"/>
    <s v="America"/>
    <s v="California"/>
    <s v="Ramla's"/>
    <s v="No inmail sent"/>
    <x v="1"/>
    <m/>
    <m/>
    <m/>
    <m/>
    <m/>
    <m/>
    <m/>
    <m/>
    <m/>
    <m/>
    <m/>
    <m/>
  </r>
  <r>
    <n v="9614"/>
    <d v="2021-07-22T00:00:00"/>
    <n v="7"/>
    <x v="2"/>
    <s v="Neil Seecharan"/>
    <s v="Senior Manager Digital Analytics "/>
    <s v="FULLBEAUTY Brands"/>
    <x v="0"/>
    <s v="America"/>
    <s v="New Jersey"/>
    <s v="Ramla's"/>
    <s v="No inmail sent"/>
    <x v="1"/>
    <m/>
    <m/>
    <m/>
    <m/>
    <m/>
    <m/>
    <m/>
    <m/>
    <m/>
    <m/>
    <m/>
    <m/>
  </r>
  <r>
    <n v="9615"/>
    <d v="2021-07-22T00:00:00"/>
    <n v="7"/>
    <x v="2"/>
    <s v="Brendan McGinn"/>
    <s v="Director of Performance Marketing "/>
    <s v="Credit Sesame"/>
    <x v="10"/>
    <s v="America"/>
    <s v="Washington"/>
    <s v="Ramla's"/>
    <s v="No inmail sent"/>
    <x v="0"/>
    <d v="2021-07-28T00:00:00"/>
    <d v="2021-07-30T00:00:00"/>
    <m/>
    <m/>
    <m/>
    <s v="Negative"/>
    <m/>
    <m/>
    <m/>
    <m/>
    <m/>
    <s v="They already have a partner"/>
  </r>
  <r>
    <n v="9616"/>
    <d v="2021-07-22T00:00:00"/>
    <n v="7"/>
    <x v="2"/>
    <s v="Xavier Bussonnais"/>
    <s v="Head of Digital Marketing and e-Commerce"/>
    <s v=" Quintessential Brands Group"/>
    <x v="3"/>
    <s v="Europe"/>
    <s v="Momaco"/>
    <s v="Ramla's"/>
    <s v="No inmail sent"/>
    <x v="0"/>
    <d v="2021-07-26T00:00:00"/>
    <d v="2022-01-13T00:00:00"/>
    <m/>
    <m/>
    <m/>
    <m/>
    <m/>
    <m/>
    <m/>
    <m/>
    <m/>
    <m/>
  </r>
  <r>
    <n v="9617"/>
    <d v="2021-07-22T00:00:00"/>
    <n v="7"/>
    <x v="2"/>
    <s v="Paolo Pennisi"/>
    <s v="Global Head of Marketplace Analytics "/>
    <s v="HP"/>
    <x v="7"/>
    <s v="Europe"/>
    <s v="Switzerland"/>
    <s v="Ramla's"/>
    <s v="9/15/21"/>
    <x v="1"/>
    <d v="2021-09-15T00:00:00"/>
    <m/>
    <m/>
    <m/>
    <m/>
    <m/>
    <m/>
    <m/>
    <m/>
    <m/>
    <m/>
    <s v="InMail sent 9/15/21"/>
  </r>
  <r>
    <n v="9618"/>
    <d v="2021-07-22T00:00:00"/>
    <n v="7"/>
    <x v="2"/>
    <s v="Dancho Nestorov"/>
    <s v="Head of Digital Strategies and Innovations"/>
    <s v=" Fenix Outdoor"/>
    <x v="0"/>
    <s v="Europe"/>
    <s v="Sweden"/>
    <s v="Ramla's"/>
    <s v="No inmail sent"/>
    <x v="1"/>
    <m/>
    <m/>
    <m/>
    <m/>
    <m/>
    <m/>
    <m/>
    <m/>
    <m/>
    <m/>
    <m/>
    <m/>
  </r>
  <r>
    <n v="9619"/>
    <d v="2021-07-22T00:00:00"/>
    <n v="7"/>
    <x v="2"/>
    <s v="Francisco Contreras"/>
    <s v="Head Of Digital Strategy &amp; Marketing"/>
    <s v="Enérgya-VM"/>
    <x v="15"/>
    <s v="Europe"/>
    <s v="Spain"/>
    <s v="Personal"/>
    <s v="No inmail sent"/>
    <x v="1"/>
    <m/>
    <m/>
    <m/>
    <m/>
    <m/>
    <m/>
    <m/>
    <m/>
    <m/>
    <m/>
    <m/>
    <m/>
  </r>
  <r>
    <n v="9620"/>
    <d v="2021-07-22T00:00:00"/>
    <n v="7"/>
    <x v="2"/>
    <s v="Adam Fox"/>
    <s v="Director, Digital Experience &amp; Media"/>
    <s v="Qdoba Restaurant Corporation"/>
    <x v="3"/>
    <s v="America"/>
    <s v="California"/>
    <s v="Personal"/>
    <s v="No inmail sent"/>
    <x v="1"/>
    <m/>
    <m/>
    <m/>
    <m/>
    <m/>
    <m/>
    <m/>
    <m/>
    <m/>
    <m/>
    <m/>
    <m/>
  </r>
  <r>
    <n v="9621"/>
    <d v="2021-07-22T00:00:00"/>
    <n v="7"/>
    <x v="2"/>
    <s v="Jason A. Murray"/>
    <s v="Digital Analytics Consultant"/>
    <s v="Campfire Analytics"/>
    <x v="5"/>
    <s v="America"/>
    <s v="Washington"/>
    <s v="Personal"/>
    <s v="No inmail sent"/>
    <x v="1"/>
    <m/>
    <m/>
    <m/>
    <m/>
    <m/>
    <m/>
    <m/>
    <m/>
    <m/>
    <m/>
    <m/>
    <m/>
  </r>
  <r>
    <n v="9622"/>
    <d v="2021-07-22T00:00:00"/>
    <n v="7"/>
    <x v="2"/>
    <s v="Shad Alam"/>
    <s v="Digital Analytics and Optimisation Manager"/>
    <s v="Australian Unity"/>
    <x v="13"/>
    <s v="Australia"/>
    <s v="Australia"/>
    <s v="Personal"/>
    <s v="No inmail sent"/>
    <x v="1"/>
    <m/>
    <m/>
    <m/>
    <m/>
    <m/>
    <m/>
    <m/>
    <m/>
    <m/>
    <m/>
    <m/>
    <m/>
  </r>
  <r>
    <n v="9623"/>
    <d v="2021-07-22T00:00:00"/>
    <n v="7"/>
    <x v="2"/>
    <s v="Joe (Josef) Bresler"/>
    <s v="Vice President Digital Marketing - Web "/>
    <s v="Informatica"/>
    <x v="7"/>
    <s v="America"/>
    <s v="California"/>
    <s v="Personal"/>
    <s v="No inmail sent"/>
    <x v="1"/>
    <m/>
    <m/>
    <m/>
    <m/>
    <m/>
    <m/>
    <m/>
    <m/>
    <m/>
    <m/>
    <m/>
    <m/>
  </r>
  <r>
    <n v="9624"/>
    <d v="2021-07-22T00:00:00"/>
    <n v="7"/>
    <x v="2"/>
    <s v="Michael Z."/>
    <s v="Application Development Manager (Marketing &amp; Analytics) "/>
    <s v="HBO"/>
    <x v="12"/>
    <s v="America"/>
    <s v="New York"/>
    <s v="Personal"/>
    <s v="No inmail sent"/>
    <x v="1"/>
    <m/>
    <m/>
    <m/>
    <m/>
    <m/>
    <m/>
    <m/>
    <m/>
    <m/>
    <m/>
    <m/>
    <m/>
  </r>
  <r>
    <n v="9625"/>
    <d v="2021-07-22T00:00:00"/>
    <n v="7"/>
    <x v="2"/>
    <s v="Natalie Berger"/>
    <s v="Senior Marketing Manager, Consumer Growth"/>
    <s v=" Jiobit"/>
    <x v="7"/>
    <s v="America"/>
    <s v="Illinois"/>
    <s v="Personal"/>
    <s v="No inmail sent"/>
    <x v="1"/>
    <m/>
    <m/>
    <m/>
    <m/>
    <m/>
    <m/>
    <m/>
    <m/>
    <m/>
    <m/>
    <m/>
    <m/>
  </r>
  <r>
    <n v="9626"/>
    <d v="2021-07-22T00:00:00"/>
    <n v="7"/>
    <x v="2"/>
    <s v="Adrienne R. Lofton"/>
    <s v="Vice President of North America Marketing "/>
    <s v="Nike"/>
    <x v="0"/>
    <s v="America"/>
    <s v="Portland"/>
    <s v="Personal"/>
    <s v="No inmail sent"/>
    <x v="1"/>
    <m/>
    <m/>
    <m/>
    <m/>
    <m/>
    <m/>
    <m/>
    <m/>
    <m/>
    <m/>
    <m/>
    <m/>
  </r>
  <r>
    <n v="9627"/>
    <d v="2021-07-22T00:00:00"/>
    <n v="7"/>
    <x v="2"/>
    <s v="Tiffany H. Mitsui"/>
    <s v="Senior Manager, Strategic Marketing"/>
    <s v="The Home Depot"/>
    <x v="0"/>
    <s v="America"/>
    <s v="Georgia"/>
    <s v="Personal"/>
    <s v="No inmail sent"/>
    <x v="1"/>
    <m/>
    <m/>
    <m/>
    <m/>
    <m/>
    <m/>
    <m/>
    <m/>
    <m/>
    <m/>
    <m/>
    <m/>
  </r>
  <r>
    <n v="9628"/>
    <d v="2021-07-22T00:00:00"/>
    <n v="7"/>
    <x v="2"/>
    <s v="Lauren Sherman"/>
    <s v="VP Consumer Direct Marketing"/>
    <s v="Nike"/>
    <x v="0"/>
    <s v="America"/>
    <s v="Portland"/>
    <s v="Personal"/>
    <s v="No inmail sent"/>
    <x v="1"/>
    <m/>
    <m/>
    <m/>
    <m/>
    <m/>
    <m/>
    <m/>
    <m/>
    <m/>
    <m/>
    <m/>
    <m/>
  </r>
  <r>
    <n v="9629"/>
    <d v="2021-07-22T00:00:00"/>
    <n v="7"/>
    <x v="2"/>
    <s v="Jason Horowitz"/>
    <s v="SVP US Marketing | Global Head of Media &amp; Digital "/>
    <s v=" Mattel, Inc."/>
    <x v="0"/>
    <s v="America"/>
    <s v="California"/>
    <s v="Personal"/>
    <s v="No inmail sent"/>
    <x v="1"/>
    <m/>
    <m/>
    <m/>
    <m/>
    <m/>
    <m/>
    <m/>
    <m/>
    <m/>
    <m/>
    <m/>
    <m/>
  </r>
  <r>
    <n v="9630"/>
    <d v="2021-07-22T00:00:00"/>
    <n v="7"/>
    <x v="2"/>
    <s v="Rossana L."/>
    <s v="Performance Marketing, Search "/>
    <s v=" Walmart eCommerce"/>
    <x v="0"/>
    <s v="America"/>
    <s v="California"/>
    <s v="Personal"/>
    <s v="No inmail sent"/>
    <x v="1"/>
    <m/>
    <m/>
    <m/>
    <m/>
    <m/>
    <m/>
    <m/>
    <m/>
    <m/>
    <m/>
    <m/>
    <m/>
  </r>
  <r>
    <n v="9631"/>
    <d v="2021-07-22T00:00:00"/>
    <n v="7"/>
    <x v="2"/>
    <s v="Mahsa Jou"/>
    <s v="Performance Marketing Manager (Programmatic Display, Paid Social Media, SEM) "/>
    <s v="Walmart eCommerce"/>
    <x v="0"/>
    <s v="America"/>
    <s v="California"/>
    <s v="Personal"/>
    <s v="No inmail sent"/>
    <x v="1"/>
    <m/>
    <m/>
    <m/>
    <m/>
    <m/>
    <m/>
    <m/>
    <m/>
    <m/>
    <m/>
    <m/>
    <m/>
  </r>
  <r>
    <n v="9632"/>
    <d v="2021-07-22T00:00:00"/>
    <n v="7"/>
    <x v="2"/>
    <s v="Cole Moir"/>
    <s v="Chief Digital Officer"/>
    <s v="The Dr. Oz Show"/>
    <x v="12"/>
    <s v="America"/>
    <s v="New York"/>
    <s v="Personal"/>
    <s v="No inmail sent"/>
    <x v="1"/>
    <m/>
    <m/>
    <m/>
    <m/>
    <m/>
    <m/>
    <m/>
    <m/>
    <m/>
    <m/>
    <m/>
    <m/>
  </r>
  <r>
    <n v="9633"/>
    <d v="2021-07-22T00:00:00"/>
    <n v="7"/>
    <x v="3"/>
    <s v="Anthony Hampstead"/>
    <s v="Lead Data Analyst"/>
    <s v="MullenLowe Mediahub"/>
    <x v="1"/>
    <s v="Europe"/>
    <s v="United Kingdom"/>
    <s v="Personal"/>
    <s v="No inmail sent"/>
    <x v="1"/>
    <m/>
    <m/>
    <m/>
    <m/>
    <m/>
    <m/>
    <m/>
    <m/>
    <m/>
    <m/>
    <m/>
    <m/>
  </r>
  <r>
    <n v="9634"/>
    <d v="2021-07-22T00:00:00"/>
    <n v="7"/>
    <x v="3"/>
    <s v="Connie Zhang"/>
    <s v="Sr Director, Marketing Intelligence, Global Marketing"/>
    <s v="Abbott"/>
    <x v="13"/>
    <s v="America"/>
    <s v="Illinois"/>
    <s v="Ramla's"/>
    <s v="No inmail sent"/>
    <x v="1"/>
    <m/>
    <m/>
    <m/>
    <m/>
    <m/>
    <m/>
    <m/>
    <m/>
    <m/>
    <m/>
    <m/>
    <m/>
  </r>
  <r>
    <n v="9635"/>
    <d v="2021-07-22T00:00:00"/>
    <n v="7"/>
    <x v="3"/>
    <s v="Vicki MacDonald"/>
    <s v="Associate Director of Media"/>
    <s v="Wiley"/>
    <x v="18"/>
    <s v="America"/>
    <s v="Florida"/>
    <s v="Personal"/>
    <s v="No inmail sent"/>
    <x v="1"/>
    <m/>
    <m/>
    <m/>
    <m/>
    <m/>
    <m/>
    <m/>
    <m/>
    <m/>
    <m/>
    <m/>
    <m/>
  </r>
  <r>
    <n v="9636"/>
    <d v="2021-07-22T00:00:00"/>
    <n v="7"/>
    <x v="3"/>
    <s v="Patrick Handley"/>
    <s v="Senior Director"/>
    <s v="Subway"/>
    <x v="0"/>
    <s v="America"/>
    <s v="Florida"/>
    <s v="Ramla's"/>
    <s v="No inmail sent"/>
    <x v="1"/>
    <m/>
    <m/>
    <m/>
    <m/>
    <m/>
    <m/>
    <m/>
    <m/>
    <m/>
    <m/>
    <m/>
    <m/>
  </r>
  <r>
    <n v="9637"/>
    <d v="2021-07-22T00:00:00"/>
    <n v="7"/>
    <x v="3"/>
    <s v="Selvee Khanolkar"/>
    <s v="Senior Analyst, Analytic Consulting"/>
    <s v="IPG"/>
    <x v="1"/>
    <s v="America"/>
    <s v="New York"/>
    <s v="Ramla's"/>
    <s v="No inmail sent"/>
    <x v="0"/>
    <d v="2021-07-23T00:00:00"/>
    <d v="2022-01-31T00:00:00"/>
    <m/>
    <m/>
    <m/>
    <m/>
    <m/>
    <m/>
    <m/>
    <m/>
    <m/>
    <m/>
  </r>
  <r>
    <n v="9638"/>
    <d v="2021-07-22T00:00:00"/>
    <n v="7"/>
    <x v="3"/>
    <s v="Felipe Spall Chaxim"/>
    <s v="Marketing Data Analyst"/>
    <s v="AutoScout24"/>
    <x v="18"/>
    <s v="Europe"/>
    <s v="Germany"/>
    <s v="Personal"/>
    <s v="No inmail sent"/>
    <x v="1"/>
    <m/>
    <m/>
    <m/>
    <m/>
    <m/>
    <m/>
    <m/>
    <m/>
    <m/>
    <m/>
    <m/>
    <m/>
  </r>
  <r>
    <n v="9639"/>
    <d v="2021-07-22T00:00:00"/>
    <n v="7"/>
    <x v="3"/>
    <s v="Chris Luckett"/>
    <s v="Director, Commercial Data Operations"/>
    <s v="AbbVie"/>
    <x v="6"/>
    <s v="America"/>
    <s v="New Jersey"/>
    <s v="Ramla's"/>
    <s v="No inmail sent"/>
    <x v="1"/>
    <m/>
    <m/>
    <m/>
    <m/>
    <m/>
    <m/>
    <m/>
    <m/>
    <m/>
    <m/>
    <m/>
    <m/>
  </r>
  <r>
    <n v="9640"/>
    <d v="2021-07-22T00:00:00"/>
    <n v="7"/>
    <x v="3"/>
    <s v="Stefan Roos"/>
    <s v="Team Lead Media &amp; Data"/>
    <s v="ANWB"/>
    <x v="11"/>
    <s v="Europe"/>
    <s v="Netherlands"/>
    <s v="Ramla's"/>
    <s v="No inmail sent"/>
    <x v="1"/>
    <m/>
    <m/>
    <m/>
    <m/>
    <m/>
    <m/>
    <m/>
    <m/>
    <m/>
    <m/>
    <m/>
    <m/>
  </r>
  <r>
    <n v="9641"/>
    <d v="2021-07-22T00:00:00"/>
    <n v="7"/>
    <x v="3"/>
    <s v="Gloria M. Cabas Fuentes"/>
    <s v="Product Marketing Lead"/>
    <s v="Millicom"/>
    <x v="16"/>
    <s v="America"/>
    <s v="Colombia"/>
    <s v="Ramla's"/>
    <s v="No inmail sent"/>
    <x v="1"/>
    <m/>
    <m/>
    <m/>
    <m/>
    <m/>
    <m/>
    <m/>
    <m/>
    <m/>
    <m/>
    <m/>
    <m/>
  </r>
  <r>
    <n v="9642"/>
    <d v="2021-07-22T00:00:00"/>
    <n v="7"/>
    <x v="3"/>
    <s v="Chengyu Wu"/>
    <s v="Sr. Data Scientist, Paid Media Analytics"/>
    <s v="T-Mobile"/>
    <x v="16"/>
    <s v="America"/>
    <s v="Washington"/>
    <s v="Ramla's"/>
    <s v="No inmail sent"/>
    <x v="0"/>
    <d v="2021-07-23T00:00:00"/>
    <m/>
    <m/>
    <m/>
    <m/>
    <s v="Neutral"/>
    <d v="2021-07-23T00:00:00"/>
    <m/>
    <m/>
    <m/>
    <m/>
    <m/>
  </r>
  <r>
    <n v="9643"/>
    <d v="2021-07-22T00:00:00"/>
    <n v="7"/>
    <x v="3"/>
    <s v="Loes Wolters"/>
    <s v="Modelling Expert"/>
    <s v="Perfectdata"/>
    <x v="5"/>
    <s v="Europe"/>
    <s v="Netherlands"/>
    <s v="Ramla's"/>
    <s v="No inmail sent"/>
    <x v="0"/>
    <d v="2021-07-23T00:00:00"/>
    <m/>
    <m/>
    <m/>
    <m/>
    <s v="Neutral"/>
    <d v="2021-07-25T00:00:00"/>
    <m/>
    <m/>
    <m/>
    <m/>
    <m/>
  </r>
  <r>
    <n v="9644"/>
    <d v="2021-07-22T00:00:00"/>
    <n v="7"/>
    <x v="3"/>
    <s v="David Pham"/>
    <s v="Marketing Analytical Manager"/>
    <s v="SunTrust"/>
    <x v="10"/>
    <s v="America"/>
    <s v="Georgia"/>
    <s v="Ramla's"/>
    <s v="No inmail sent"/>
    <x v="1"/>
    <m/>
    <m/>
    <m/>
    <m/>
    <m/>
    <m/>
    <m/>
    <m/>
    <m/>
    <m/>
    <m/>
    <m/>
  </r>
  <r>
    <n v="9645"/>
    <d v="2021-07-22T00:00:00"/>
    <n v="7"/>
    <x v="3"/>
    <s v="Jing Cao"/>
    <s v="Senior Analyst, Performance Analytics"/>
    <s v="Weber Shandwick"/>
    <x v="5"/>
    <s v="America"/>
    <s v="Virginia"/>
    <s v="Ramla's"/>
    <s v="No inmail sent"/>
    <x v="0"/>
    <d v="2021-08-20T00:00:00"/>
    <d v="2022-01-28T00:00:00"/>
    <m/>
    <m/>
    <m/>
    <m/>
    <m/>
    <m/>
    <m/>
    <m/>
    <m/>
    <m/>
  </r>
  <r>
    <n v="9646"/>
    <d v="2021-07-22T00:00:00"/>
    <n v="7"/>
    <x v="3"/>
    <s v="Sandra Guo"/>
    <s v="Senior Data Analyst"/>
    <s v="Instacart"/>
    <x v="18"/>
    <s v="America"/>
    <s v="California"/>
    <s v="Personal"/>
    <s v="No inmail sent"/>
    <x v="1"/>
    <m/>
    <m/>
    <m/>
    <m/>
    <m/>
    <m/>
    <m/>
    <m/>
    <m/>
    <m/>
    <m/>
    <m/>
  </r>
  <r>
    <n v="9647"/>
    <d v="2021-07-22T00:00:00"/>
    <n v="7"/>
    <x v="3"/>
    <s v="Yang Lu (2)"/>
    <s v="Sr. Data Analyst"/>
    <s v="Jam City"/>
    <x v="12"/>
    <s v="America"/>
    <s v="California"/>
    <s v="Personal"/>
    <s v="No inmail sent"/>
    <x v="1"/>
    <m/>
    <m/>
    <m/>
    <m/>
    <m/>
    <m/>
    <m/>
    <m/>
    <m/>
    <m/>
    <m/>
    <m/>
  </r>
  <r>
    <n v="9648"/>
    <d v="2021-07-22T00:00:00"/>
    <n v="7"/>
    <x v="3"/>
    <s v="Arie Streefkerk"/>
    <s v="Global Marketing - Senior Finance Manager"/>
    <s v="Bacardi"/>
    <x v="3"/>
    <s v="Europe"/>
    <s v="Netherlands"/>
    <s v="Personal"/>
    <s v="No inmail sent"/>
    <x v="1"/>
    <m/>
    <m/>
    <m/>
    <m/>
    <m/>
    <m/>
    <m/>
    <m/>
    <m/>
    <m/>
    <m/>
    <m/>
  </r>
  <r>
    <n v="9649"/>
    <d v="2021-07-22T00:00:00"/>
    <n v="7"/>
    <x v="3"/>
    <s v="Anna Hansen"/>
    <s v="Senior Insight Consultant"/>
    <s v="Mediabrands"/>
    <x v="1"/>
    <s v="Europe"/>
    <s v="Sweden"/>
    <s v="Personal"/>
    <s v="No inmail sent"/>
    <x v="0"/>
    <d v="2021-09-20T00:00:00"/>
    <m/>
    <m/>
    <m/>
    <m/>
    <s v="Neutral"/>
    <d v="2021-09-20T00:00:00"/>
    <m/>
    <m/>
    <m/>
    <m/>
    <m/>
  </r>
  <r>
    <n v="9650"/>
    <d v="2021-07-22T00:00:00"/>
    <n v="7"/>
    <x v="3"/>
    <s v="Melody Ansari"/>
    <s v="Senior Business Analyst"/>
    <s v="AAA Carolinas"/>
    <x v="11"/>
    <s v="America"/>
    <s v="North Carolina"/>
    <s v="Personal"/>
    <s v="No inmail sent"/>
    <x v="0"/>
    <d v="2021-07-23T00:00:00"/>
    <m/>
    <m/>
    <m/>
    <m/>
    <s v="Negative"/>
    <d v="2021-07-23T00:00:00"/>
    <m/>
    <m/>
    <m/>
    <m/>
    <m/>
  </r>
  <r>
    <n v="9651"/>
    <d v="2021-07-22T00:00:00"/>
    <n v="7"/>
    <x v="3"/>
    <s v="Rosalía Santamaría Muñoz"/>
    <s v="Marketing Intelligence Specialist"/>
    <s v="Annalect"/>
    <x v="5"/>
    <s v="Europe"/>
    <s v="Spain"/>
    <s v="Personal"/>
    <s v="No inmail sent"/>
    <x v="1"/>
    <m/>
    <m/>
    <m/>
    <m/>
    <m/>
    <m/>
    <m/>
    <m/>
    <m/>
    <m/>
    <m/>
    <m/>
  </r>
  <r>
    <n v="9652"/>
    <d v="2021-07-22T00:00:00"/>
    <n v="7"/>
    <x v="3"/>
    <s v="Cristina Burlacioiu"/>
    <s v="Manager, Digital Care and Data Analytics Tribes Lead"/>
    <s v="Telekom Romania"/>
    <x v="16"/>
    <s v="Europe"/>
    <s v="Romania"/>
    <s v="Personal"/>
    <s v="No inmail sent"/>
    <x v="1"/>
    <m/>
    <m/>
    <m/>
    <m/>
    <m/>
    <m/>
    <m/>
    <m/>
    <m/>
    <m/>
    <m/>
    <m/>
  </r>
  <r>
    <n v="9653"/>
    <d v="2021-07-22T00:00:00"/>
    <n v="7"/>
    <x v="3"/>
    <s v="Rebeca Sermer"/>
    <s v="Senior Data Analyst - Data Engineering &amp; Analytics"/>
    <s v="Netflix"/>
    <x v="12"/>
    <s v="America"/>
    <s v="California"/>
    <s v="Personal"/>
    <s v="No inmail sent"/>
    <x v="1"/>
    <m/>
    <m/>
    <m/>
    <m/>
    <m/>
    <m/>
    <m/>
    <m/>
    <m/>
    <m/>
    <m/>
    <m/>
  </r>
  <r>
    <n v="9654"/>
    <d v="2022-02-09T00:00:00"/>
    <n v="2"/>
    <x v="3"/>
    <s v="Krishna Kateni"/>
    <s v="Senior Data Analytics Specialist"/>
    <s v="LGIAsuper"/>
    <x v="10"/>
    <s v="Australia"/>
    <s v="Australia"/>
    <s v="Both (Ramla's &amp; Personal)"/>
    <s v="No inmail sent"/>
    <x v="1"/>
    <m/>
    <m/>
    <m/>
    <m/>
    <m/>
    <m/>
    <m/>
    <m/>
    <m/>
    <m/>
    <m/>
    <m/>
  </r>
  <r>
    <n v="9655"/>
    <d v="2021-07-22T00:00:00"/>
    <n v="7"/>
    <x v="3"/>
    <s v="Tushar Kumar"/>
    <s v="Head of Analytics and Data Science"/>
    <s v="Signify"/>
    <x v="3"/>
    <s v="America"/>
    <s v="New York"/>
    <s v="Personal"/>
    <s v="No inmail sent"/>
    <x v="0"/>
    <d v="2021-07-23T00:00:00"/>
    <d v="2021-11-09T00:00:00"/>
    <m/>
    <m/>
    <m/>
    <m/>
    <m/>
    <m/>
    <m/>
    <m/>
    <m/>
    <m/>
  </r>
  <r>
    <n v="9656"/>
    <d v="2021-07-22T00:00:00"/>
    <n v="7"/>
    <x v="3"/>
    <s v="Gavin Acres"/>
    <s v="Senior Data Analyst"/>
    <s v="MasterClass"/>
    <x v="18"/>
    <s v="America"/>
    <s v="California"/>
    <s v="Personal"/>
    <s v="No inmail sent"/>
    <x v="1"/>
    <m/>
    <m/>
    <m/>
    <m/>
    <m/>
    <m/>
    <m/>
    <m/>
    <m/>
    <m/>
    <m/>
    <m/>
  </r>
  <r>
    <n v="9657"/>
    <d v="2021-07-22T00:00:00"/>
    <n v="7"/>
    <x v="3"/>
    <s v="Nemanja Savic"/>
    <s v="Global Business Analyst"/>
    <s v="ACINO"/>
    <x v="6"/>
    <s v="Europe"/>
    <s v="Switzerland"/>
    <s v="Personal"/>
    <s v="No inmail sent"/>
    <x v="1"/>
    <m/>
    <m/>
    <m/>
    <m/>
    <m/>
    <m/>
    <m/>
    <m/>
    <m/>
    <m/>
    <m/>
    <m/>
  </r>
  <r>
    <n v="9658"/>
    <d v="2021-07-22T00:00:00"/>
    <n v="7"/>
    <x v="3"/>
    <s v="Hideaki Taima"/>
    <s v="Senior Data Scientist/ Manager"/>
    <s v="Zurich Insurance"/>
    <x v="18"/>
    <s v="Asia"/>
    <s v="Japan"/>
    <s v="Personal"/>
    <s v="No inmail sent"/>
    <x v="1"/>
    <m/>
    <m/>
    <m/>
    <m/>
    <m/>
    <m/>
    <m/>
    <m/>
    <m/>
    <m/>
    <m/>
    <m/>
  </r>
  <r>
    <n v="9659"/>
    <d v="2021-07-22T00:00:00"/>
    <n v="7"/>
    <x v="3"/>
    <s v="David Fajardo"/>
    <s v="Sr. Director, Data Science"/>
    <s v="Poly"/>
    <x v="16"/>
    <s v="America"/>
    <s v="Texas"/>
    <s v="Personal"/>
    <s v="No inmail sent"/>
    <x v="0"/>
    <d v="2021-07-23T00:00:00"/>
    <d v="2021-09-20T00:00:00"/>
    <m/>
    <m/>
    <m/>
    <m/>
    <m/>
    <m/>
    <m/>
    <m/>
    <m/>
    <m/>
  </r>
  <r>
    <n v="9660"/>
    <d v="2021-07-22T00:00:00"/>
    <n v="7"/>
    <x v="3"/>
    <s v="Javier Villamar"/>
    <s v="Head of Market Insights"/>
    <s v="Dropbox"/>
    <x v="18"/>
    <s v="America"/>
    <s v="Florida"/>
    <s v="Personal"/>
    <s v="No inmail sent"/>
    <x v="0"/>
    <d v="2021-07-27T00:00:00"/>
    <m/>
    <m/>
    <m/>
    <m/>
    <s v="Negative"/>
    <d v="2021-08-02T00:00:00"/>
    <m/>
    <m/>
    <m/>
    <m/>
    <m/>
  </r>
  <r>
    <n v="9661"/>
    <d v="2021-07-22T00:00:00"/>
    <n v="7"/>
    <x v="3"/>
    <s v="Amanda Hand"/>
    <s v="Senior Lead Data Scientist"/>
    <s v="Chick-fil-A"/>
    <x v="0"/>
    <s v="America"/>
    <s v="Georgia"/>
    <s v="Personal"/>
    <s v="No inmail sent"/>
    <x v="1"/>
    <m/>
    <m/>
    <m/>
    <m/>
    <m/>
    <m/>
    <m/>
    <m/>
    <m/>
    <m/>
    <m/>
    <m/>
  </r>
  <r>
    <n v="9662"/>
    <d v="2021-07-22T00:00:00"/>
    <n v="7"/>
    <x v="3"/>
    <s v="Michael Frings"/>
    <s v="Senior Data Scientist"/>
    <s v="Spotify"/>
    <x v="18"/>
    <s v="Europe"/>
    <s v="Germany"/>
    <s v="Personal"/>
    <s v="No inmail sent"/>
    <x v="1"/>
    <m/>
    <m/>
    <m/>
    <m/>
    <m/>
    <m/>
    <m/>
    <m/>
    <m/>
    <m/>
    <m/>
    <m/>
  </r>
  <r>
    <n v="9663"/>
    <d v="2021-07-22T00:00:00"/>
    <n v="7"/>
    <x v="3"/>
    <s v="Dominique Hevesi"/>
    <s v="Business Manager"/>
    <s v="Capital One"/>
    <x v="10"/>
    <s v="America"/>
    <s v="Columbia"/>
    <s v="Personal"/>
    <s v="No inmail sent"/>
    <x v="1"/>
    <m/>
    <m/>
    <m/>
    <m/>
    <m/>
    <m/>
    <m/>
    <m/>
    <m/>
    <m/>
    <m/>
    <m/>
  </r>
  <r>
    <n v="9664"/>
    <d v="2021-07-22T00:00:00"/>
    <n v="7"/>
    <x v="3"/>
    <s v="Praneet Jain"/>
    <s v="Senior Data Scientist"/>
    <s v="Anthem"/>
    <x v="13"/>
    <s v="America"/>
    <s v="Illinois"/>
    <s v="Personal"/>
    <s v="No inmail sent"/>
    <x v="1"/>
    <m/>
    <m/>
    <m/>
    <m/>
    <m/>
    <m/>
    <m/>
    <m/>
    <m/>
    <m/>
    <m/>
    <m/>
  </r>
  <r>
    <n v="9665"/>
    <d v="2021-07-22T00:00:00"/>
    <n v="7"/>
    <x v="3"/>
    <s v="Juan Salazar"/>
    <s v="Principal Data Analyst"/>
    <s v="Disney Streaming Services"/>
    <x v="18"/>
    <s v="America"/>
    <s v="New York"/>
    <s v="Personal"/>
    <s v="No inmail sent"/>
    <x v="1"/>
    <m/>
    <m/>
    <m/>
    <m/>
    <m/>
    <m/>
    <m/>
    <m/>
    <m/>
    <m/>
    <m/>
    <m/>
  </r>
  <r>
    <n v="9666"/>
    <d v="2021-07-22T00:00:00"/>
    <n v="7"/>
    <x v="3"/>
    <s v="Fanil Gada"/>
    <s v="Senior Business Intelligence Engineer"/>
    <s v="Humana"/>
    <x v="13"/>
    <s v="America"/>
    <s v="Louisville"/>
    <s v="Personal"/>
    <s v="No inmail sent"/>
    <x v="1"/>
    <m/>
    <m/>
    <m/>
    <m/>
    <m/>
    <m/>
    <m/>
    <m/>
    <m/>
    <m/>
    <m/>
    <m/>
  </r>
  <r>
    <n v="9667"/>
    <d v="2021-07-22T00:00:00"/>
    <n v="7"/>
    <x v="3"/>
    <s v="Tessa Johnson"/>
    <s v="Senior Data Scientist"/>
    <s v="Digit"/>
    <x v="18"/>
    <s v="America"/>
    <s v="California"/>
    <s v="Personal"/>
    <s v="No inmail sent"/>
    <x v="0"/>
    <d v="2021-08-02T00:00:00"/>
    <d v="2021-09-20T00:00:00"/>
    <m/>
    <m/>
    <m/>
    <m/>
    <m/>
    <m/>
    <m/>
    <m/>
    <m/>
    <m/>
  </r>
  <r>
    <n v="9668"/>
    <d v="2021-07-22T00:00:00"/>
    <n v="7"/>
    <x v="3"/>
    <s v="Praveen Mathur"/>
    <s v="Associate Director"/>
    <s v="Mallinckrodt"/>
    <x v="6"/>
    <s v="America"/>
    <s v="New Jersey"/>
    <s v="Personal"/>
    <s v="No inmail sent"/>
    <x v="0"/>
    <d v="2021-07-23T00:00:00"/>
    <d v="2021-10-12T00:00:00"/>
    <m/>
    <m/>
    <m/>
    <s v="Positive_FS"/>
    <d v="2021-10-20T00:00:00"/>
    <m/>
    <m/>
    <m/>
    <m/>
    <m/>
  </r>
  <r>
    <n v="9669"/>
    <d v="2021-07-22T00:00:00"/>
    <n v="7"/>
    <x v="3"/>
    <s v="Greg Schmidt"/>
    <s v="Senior Director of Business Analytics"/>
    <s v="Swisher"/>
    <x v="12"/>
    <s v="America"/>
    <s v="Florida"/>
    <s v="Personal"/>
    <s v="No inmail sent"/>
    <x v="1"/>
    <m/>
    <m/>
    <m/>
    <m/>
    <m/>
    <m/>
    <m/>
    <m/>
    <m/>
    <m/>
    <m/>
    <m/>
  </r>
  <r>
    <n v="9670"/>
    <d v="2021-07-22T00:00:00"/>
    <n v="7"/>
    <x v="3"/>
    <s v="Dinah Zacher"/>
    <s v="Manager Strategy &amp; Insights"/>
    <s v="McDonald's"/>
    <x v="0"/>
    <s v="Europe"/>
    <s v="Germany"/>
    <s v="Personal"/>
    <s v="No inmail sent"/>
    <x v="1"/>
    <m/>
    <m/>
    <m/>
    <m/>
    <m/>
    <m/>
    <m/>
    <m/>
    <m/>
    <m/>
    <m/>
    <m/>
  </r>
  <r>
    <n v="9671"/>
    <d v="2021-07-22T00:00:00"/>
    <n v="7"/>
    <x v="3"/>
    <s v="Wilson Siu"/>
    <s v="Senior Analyst, Sales Analytics"/>
    <s v="Roku"/>
    <x v="12"/>
    <s v="America"/>
    <s v="Massachusetts"/>
    <s v="Personal"/>
    <s v="No inmail sent"/>
    <x v="1"/>
    <m/>
    <m/>
    <m/>
    <m/>
    <m/>
    <m/>
    <m/>
    <m/>
    <m/>
    <m/>
    <m/>
    <m/>
  </r>
  <r>
    <n v="9672"/>
    <d v="2021-07-22T00:00:00"/>
    <n v="7"/>
    <x v="3"/>
    <s v="Germán Munuera"/>
    <s v="Data Tech Lead"/>
    <s v="Koa Health"/>
    <x v="13"/>
    <s v="Europe"/>
    <s v="Spain"/>
    <s v="Personal"/>
    <s v="No inmail sent"/>
    <x v="1"/>
    <m/>
    <m/>
    <m/>
    <m/>
    <m/>
    <m/>
    <m/>
    <m/>
    <m/>
    <m/>
    <m/>
    <m/>
  </r>
  <r>
    <n v="9673"/>
    <d v="2021-07-22T00:00:00"/>
    <n v="7"/>
    <x v="3"/>
    <s v="Guido Sapienza"/>
    <s v="Innovation Manager Plant-Based Foods"/>
    <s v="Nestlé"/>
    <x v="3"/>
    <s v="Europe"/>
    <s v="Netherlands"/>
    <s v="Personal"/>
    <s v="No inmail sent"/>
    <x v="1"/>
    <m/>
    <m/>
    <m/>
    <m/>
    <m/>
    <m/>
    <m/>
    <m/>
    <m/>
    <m/>
    <m/>
    <m/>
  </r>
  <r>
    <n v="9674"/>
    <d v="2021-07-22T00:00:00"/>
    <n v="7"/>
    <x v="3"/>
    <s v="Lavania Balasingam"/>
    <s v="Head of Insights"/>
    <s v="British American Tobacco"/>
    <x v="3"/>
    <s v="Asia"/>
    <s v="Malysia"/>
    <s v="Personal"/>
    <s v="No inmail sent"/>
    <x v="1"/>
    <m/>
    <m/>
    <m/>
    <m/>
    <m/>
    <m/>
    <m/>
    <m/>
    <m/>
    <m/>
    <m/>
    <m/>
  </r>
  <r>
    <n v="9675"/>
    <d v="2021-07-22T00:00:00"/>
    <n v="7"/>
    <x v="3"/>
    <s v="Justin Boggs"/>
    <s v="Vice President, Analytics"/>
    <s v="Minted"/>
    <x v="18"/>
    <s v="America"/>
    <s v="California"/>
    <s v="Personal"/>
    <s v="No inmail sent"/>
    <x v="1"/>
    <m/>
    <m/>
    <m/>
    <m/>
    <m/>
    <m/>
    <m/>
    <m/>
    <m/>
    <m/>
    <m/>
    <m/>
  </r>
  <r>
    <n v="9676"/>
    <d v="2022-02-01T00:00:00"/>
    <n v="2"/>
    <x v="3"/>
    <s v="Li Tan"/>
    <s v="Lead Data Analyst"/>
    <s v="NerdWallet"/>
    <x v="18"/>
    <s v="America"/>
    <s v="California"/>
    <s v="Both (Ramla's &amp; Personal)"/>
    <s v="No inmail sent"/>
    <x v="1"/>
    <m/>
    <m/>
    <m/>
    <m/>
    <m/>
    <m/>
    <m/>
    <m/>
    <m/>
    <m/>
    <m/>
    <m/>
  </r>
  <r>
    <n v="9677"/>
    <d v="2021-07-22T00:00:00"/>
    <n v="7"/>
    <x v="3"/>
    <s v="Jerome von Burg"/>
    <s v="Performance Manager"/>
    <s v="Nestlé"/>
    <x v="3"/>
    <s v="Europe"/>
    <s v="Switzerland"/>
    <s v="Personal"/>
    <s v="No inmail sent"/>
    <x v="1"/>
    <m/>
    <m/>
    <m/>
    <m/>
    <m/>
    <m/>
    <m/>
    <m/>
    <m/>
    <m/>
    <m/>
    <m/>
  </r>
  <r>
    <n v="9678"/>
    <d v="2021-07-22T00:00:00"/>
    <n v="7"/>
    <x v="3"/>
    <s v="Abhishek Jagwani"/>
    <s v="Senior Data Analyst"/>
    <s v="Grab"/>
    <x v="7"/>
    <s v="Asia"/>
    <s v="Malysia"/>
    <s v="Personal"/>
    <s v="No inmail sent"/>
    <x v="1"/>
    <m/>
    <m/>
    <m/>
    <m/>
    <m/>
    <m/>
    <m/>
    <m/>
    <m/>
    <m/>
    <m/>
    <m/>
  </r>
  <r>
    <n v="9679"/>
    <d v="2021-07-22T00:00:00"/>
    <n v="7"/>
    <x v="3"/>
    <s v="Dhananjay Tiwari"/>
    <s v="Director of Advanced Analytics"/>
    <s v="Fidelity Investments"/>
    <x v="10"/>
    <s v="America"/>
    <s v="Rhode Island"/>
    <s v="Personal"/>
    <s v="No inmail sent"/>
    <x v="1"/>
    <m/>
    <m/>
    <m/>
    <m/>
    <m/>
    <m/>
    <m/>
    <m/>
    <m/>
    <m/>
    <m/>
    <m/>
  </r>
  <r>
    <n v="9680"/>
    <d v="2021-07-23T00:00:00"/>
    <n v="7"/>
    <x v="3"/>
    <s v="Scott Hause"/>
    <s v="Vice President – Consumer Research | Competitive Insights | Media Performance"/>
    <s v="AT&amp;T"/>
    <x v="16"/>
    <s v="America"/>
    <s v="California"/>
    <s v="Personal"/>
    <s v="No inmail sent"/>
    <x v="1"/>
    <m/>
    <m/>
    <m/>
    <m/>
    <m/>
    <m/>
    <s v="nilo"/>
    <m/>
    <m/>
    <m/>
    <m/>
    <m/>
  </r>
  <r>
    <n v="9681"/>
    <d v="2021-07-23T00:00:00"/>
    <n v="7"/>
    <x v="3"/>
    <s v="Jirapat (JP) Dejdanoo"/>
    <s v="Head of Marketing Strategy and Media Management"/>
    <s v="True Digital Group"/>
    <x v="18"/>
    <s v="Asia"/>
    <s v="Thailand"/>
    <s v="Personal"/>
    <s v="No inmail sent"/>
    <x v="1"/>
    <m/>
    <m/>
    <m/>
    <m/>
    <m/>
    <m/>
    <m/>
    <m/>
    <m/>
    <m/>
    <m/>
    <m/>
  </r>
  <r>
    <n v="9682"/>
    <d v="2021-07-23T00:00:00"/>
    <n v="7"/>
    <x v="3"/>
    <s v="Mary O'Hara"/>
    <s v="Marketing Manager, Healthcare"/>
    <s v="GA Foods"/>
    <x v="3"/>
    <s v="America"/>
    <s v="Florida"/>
    <s v="Personal"/>
    <s v="No inmail sent"/>
    <x v="1"/>
    <m/>
    <m/>
    <m/>
    <m/>
    <m/>
    <m/>
    <m/>
    <m/>
    <m/>
    <m/>
    <m/>
    <m/>
  </r>
  <r>
    <n v="9683"/>
    <d v="2021-07-23T00:00:00"/>
    <n v="7"/>
    <x v="3"/>
    <s v="Martin Sambusini"/>
    <s v="Assoc Marketing Director"/>
    <s v="Lonza"/>
    <x v="6"/>
    <s v="America"/>
    <s v="New Jersey"/>
    <s v="Personal"/>
    <s v="No inmail sent"/>
    <x v="1"/>
    <m/>
    <m/>
    <m/>
    <m/>
    <m/>
    <m/>
    <m/>
    <m/>
    <m/>
    <m/>
    <m/>
    <m/>
  </r>
  <r>
    <n v="9684"/>
    <d v="2021-07-23T00:00:00"/>
    <n v="7"/>
    <x v="3"/>
    <s v="Robert E. Ferguson"/>
    <s v="Sr. Manager Consumer Marketing - Adobe Analytics Architect"/>
    <s v="Reynolds American"/>
    <x v="3"/>
    <s v="America"/>
    <s v="North Carolina"/>
    <s v="Personal"/>
    <s v="No inmail sent"/>
    <x v="0"/>
    <d v="2021-07-27T00:00:00"/>
    <d v="2021-11-09T00:00:00"/>
    <m/>
    <m/>
    <m/>
    <m/>
    <m/>
    <m/>
    <m/>
    <m/>
    <m/>
    <m/>
  </r>
  <r>
    <n v="9685"/>
    <d v="2021-07-23T00:00:00"/>
    <n v="7"/>
    <x v="3"/>
    <s v="Lisa Kidwell"/>
    <s v="Marketing Manager"/>
    <s v="U.S. Bank"/>
    <x v="10"/>
    <s v="America"/>
    <s v="Ohio"/>
    <s v="Personal"/>
    <s v="No inmail sent"/>
    <x v="1"/>
    <m/>
    <m/>
    <m/>
    <m/>
    <m/>
    <m/>
    <m/>
    <m/>
    <m/>
    <m/>
    <m/>
    <m/>
  </r>
  <r>
    <n v="9686"/>
    <d v="2021-07-23T00:00:00"/>
    <n v="7"/>
    <x v="3"/>
    <s v="Sisi Zhu"/>
    <s v="Media Manager"/>
    <s v="L'Oréal"/>
    <x v="3"/>
    <s v="Asia"/>
    <s v="China"/>
    <s v="Personal"/>
    <s v="No inmail sent"/>
    <x v="1"/>
    <m/>
    <m/>
    <m/>
    <m/>
    <m/>
    <m/>
    <m/>
    <m/>
    <m/>
    <m/>
    <m/>
    <m/>
  </r>
  <r>
    <n v="9687"/>
    <d v="2021-07-23T00:00:00"/>
    <n v="7"/>
    <x v="3"/>
    <s v="Xueqing Hou"/>
    <s v="Marketing Data Analyst"/>
    <s v="Levi Strauss"/>
    <x v="3"/>
    <s v="America"/>
    <s v="New York"/>
    <s v="Personal"/>
    <s v="No inmail sent"/>
    <x v="0"/>
    <d v="2021-07-27T00:00:00"/>
    <d v="2021-11-09T00:00:00"/>
    <m/>
    <m/>
    <m/>
    <m/>
    <m/>
    <m/>
    <m/>
    <m/>
    <m/>
    <m/>
  </r>
  <r>
    <n v="9688"/>
    <d v="2021-07-23T00:00:00"/>
    <n v="7"/>
    <x v="3"/>
    <s v="Matthew Carlson"/>
    <s v="Senior Digital Marketing Specialist"/>
    <s v="Duluth Trading"/>
    <x v="0"/>
    <s v="America"/>
    <s v="Wisconsin"/>
    <s v="Personal"/>
    <s v="No inmail sent"/>
    <x v="1"/>
    <m/>
    <m/>
    <m/>
    <m/>
    <m/>
    <m/>
    <m/>
    <m/>
    <m/>
    <m/>
    <m/>
    <m/>
  </r>
  <r>
    <n v="9689"/>
    <d v="2021-07-23T00:00:00"/>
    <n v="7"/>
    <x v="3"/>
    <s v="Manas Shukla"/>
    <s v="Business Analytics Lead Specialist"/>
    <s v="Emirates"/>
    <x v="11"/>
    <s v="Asia"/>
    <s v="UAE"/>
    <s v="Personal"/>
    <s v="No inmail sent"/>
    <x v="0"/>
    <d v="2022-03-09T00:00:00"/>
    <m/>
    <m/>
    <m/>
    <m/>
    <m/>
    <m/>
    <m/>
    <m/>
    <m/>
    <m/>
    <m/>
  </r>
  <r>
    <n v="9690"/>
    <d v="2021-07-23T00:00:00"/>
    <n v="7"/>
    <x v="3"/>
    <s v="Manohar Lakshmikanthaiah"/>
    <s v="Senior Data Scientist - Product/Media"/>
    <s v="SoFi"/>
    <x v="10"/>
    <s v="America"/>
    <s v="California"/>
    <s v="Personal"/>
    <s v="No inmail sent"/>
    <x v="1"/>
    <m/>
    <m/>
    <m/>
    <m/>
    <m/>
    <m/>
    <m/>
    <m/>
    <m/>
    <m/>
    <m/>
    <m/>
  </r>
  <r>
    <n v="9691"/>
    <d v="2021-07-23T00:00:00"/>
    <n v="7"/>
    <x v="3"/>
    <s v="Zhijiao Chen"/>
    <s v="Lead Data Scientist"/>
    <s v="Stash"/>
    <x v="10"/>
    <s v="America"/>
    <s v="New York"/>
    <s v="Personal"/>
    <s v="No inmail sent"/>
    <x v="1"/>
    <m/>
    <m/>
    <m/>
    <m/>
    <m/>
    <m/>
    <m/>
    <m/>
    <m/>
    <m/>
    <m/>
    <m/>
  </r>
  <r>
    <n v="9692"/>
    <d v="2021-07-23T00:00:00"/>
    <n v="7"/>
    <x v="3"/>
    <s v="Randy Williams"/>
    <s v="Senior Data Scientist"/>
    <s v="Zillow"/>
    <x v="9"/>
    <s v="America"/>
    <s v="Washington"/>
    <s v="Personal"/>
    <s v="No inmail sent"/>
    <x v="1"/>
    <m/>
    <m/>
    <m/>
    <m/>
    <m/>
    <m/>
    <m/>
    <m/>
    <m/>
    <m/>
    <m/>
    <m/>
  </r>
  <r>
    <n v="9693"/>
    <d v="2021-07-23T00:00:00"/>
    <n v="7"/>
    <x v="3"/>
    <s v="Jonathan Eubanks"/>
    <s v="Brand Manager"/>
    <s v="Summit Hill Foods"/>
    <x v="3"/>
    <s v="America"/>
    <s v="Atlanta"/>
    <s v="Personal"/>
    <s v="No inmail sent"/>
    <x v="1"/>
    <m/>
    <m/>
    <m/>
    <m/>
    <m/>
    <m/>
    <m/>
    <m/>
    <m/>
    <m/>
    <m/>
    <m/>
  </r>
  <r>
    <n v="9694"/>
    <d v="2021-07-23T00:00:00"/>
    <n v="7"/>
    <x v="3"/>
    <s v="Mark Morey"/>
    <s v="Marketing Analytics Consultant"/>
    <s v="Publix Super Markets"/>
    <x v="0"/>
    <s v="America"/>
    <s v="Florida"/>
    <s v="Personal"/>
    <s v="No inmail sent"/>
    <x v="1"/>
    <m/>
    <m/>
    <m/>
    <m/>
    <m/>
    <m/>
    <m/>
    <m/>
    <m/>
    <m/>
    <m/>
    <m/>
  </r>
  <r>
    <n v="9695"/>
    <d v="2021-07-23T00:00:00"/>
    <n v="7"/>
    <x v="3"/>
    <s v="Chandra Maddukuri"/>
    <s v="Senior Vice President Data Science and Revenue Management"/>
    <s v="Extra Space Storage"/>
    <x v="9"/>
    <s v="America"/>
    <s v="Utah"/>
    <s v="Personal"/>
    <s v="No inmail sent"/>
    <x v="1"/>
    <m/>
    <m/>
    <m/>
    <m/>
    <m/>
    <m/>
    <m/>
    <m/>
    <m/>
    <m/>
    <m/>
    <m/>
  </r>
  <r>
    <n v="9696"/>
    <d v="2021-07-23T00:00:00"/>
    <n v="7"/>
    <x v="3"/>
    <s v="Seth Minsk"/>
    <s v="Global Lead, Consumer Experience Insights"/>
    <s v="Sanofi"/>
    <x v="3"/>
    <s v="America"/>
    <s v="New York"/>
    <s v="Personal"/>
    <s v="No inmail sent"/>
    <x v="1"/>
    <m/>
    <m/>
    <m/>
    <m/>
    <m/>
    <m/>
    <m/>
    <m/>
    <m/>
    <m/>
    <m/>
    <m/>
  </r>
  <r>
    <n v="9697"/>
    <d v="2021-07-23T00:00:00"/>
    <n v="7"/>
    <x v="3"/>
    <s v="Andrea K."/>
    <s v="Senior Manager, Business Strategy"/>
    <s v="Charles Schwab"/>
    <x v="10"/>
    <s v="America"/>
    <s v="Colorado"/>
    <s v="Personal"/>
    <s v="No inmail sent"/>
    <x v="1"/>
    <m/>
    <m/>
    <m/>
    <m/>
    <m/>
    <m/>
    <m/>
    <m/>
    <m/>
    <m/>
    <m/>
    <m/>
  </r>
  <r>
    <n v="9698"/>
    <d v="2021-07-23T00:00:00"/>
    <n v="7"/>
    <x v="3"/>
    <s v="Uzma Rauf"/>
    <s v="Vice President, Consumer, Shopper &amp; Market Insights"/>
    <s v="Samsung"/>
    <x v="3"/>
    <s v="America"/>
    <s v="New Jersey"/>
    <s v="Personal"/>
    <s v="9/16/2021"/>
    <x v="1"/>
    <m/>
    <m/>
    <m/>
    <m/>
    <m/>
    <m/>
    <m/>
    <m/>
    <m/>
    <m/>
    <m/>
    <m/>
  </r>
  <r>
    <n v="9699"/>
    <d v="2021-07-23T00:00:00"/>
    <n v="7"/>
    <x v="3"/>
    <s v="Mike Whalen"/>
    <s v="Marketing Analytics Manager"/>
    <s v="Mailchimp"/>
    <x v="18"/>
    <s v="America"/>
    <s v="Georgia"/>
    <s v="Personal"/>
    <s v="No inmail sent"/>
    <x v="1"/>
    <m/>
    <m/>
    <m/>
    <m/>
    <m/>
    <m/>
    <m/>
    <m/>
    <m/>
    <m/>
    <m/>
    <m/>
  </r>
  <r>
    <n v="9700"/>
    <d v="2021-07-23T00:00:00"/>
    <n v="7"/>
    <x v="3"/>
    <s v="Jingyu Miao"/>
    <s v="Sr. Analyst, Member and Marketing Analytics"/>
    <s v="Travel + Leisure"/>
    <x v="11"/>
    <s v="America"/>
    <s v="New Jersey"/>
    <s v="Personal"/>
    <s v="No inmail sent"/>
    <x v="1"/>
    <m/>
    <m/>
    <m/>
    <m/>
    <m/>
    <m/>
    <m/>
    <m/>
    <m/>
    <m/>
    <m/>
    <m/>
  </r>
  <r>
    <n v="9701"/>
    <d v="2021-07-23T00:00:00"/>
    <n v="7"/>
    <x v="3"/>
    <s v="Leandro Nascimento"/>
    <s v="Advanced Marketing Analytics Manager"/>
    <s v="Samsung"/>
    <x v="3"/>
    <s v="Europe"/>
    <s v="Netherlands"/>
    <s v="Personal"/>
    <s v="No inmail sent"/>
    <x v="1"/>
    <m/>
    <m/>
    <m/>
    <m/>
    <m/>
    <m/>
    <m/>
    <m/>
    <m/>
    <m/>
    <m/>
    <m/>
  </r>
  <r>
    <n v="9702"/>
    <d v="2021-07-23T00:00:00"/>
    <n v="7"/>
    <x v="3"/>
    <s v="Jigna Desai"/>
    <s v="Senior Digital Analytics Strategist"/>
    <s v="Fidelity Life Association"/>
    <x v="10"/>
    <s v="America"/>
    <s v="Illinois"/>
    <s v="Personal"/>
    <s v="No inmail sent"/>
    <x v="1"/>
    <m/>
    <m/>
    <m/>
    <m/>
    <m/>
    <m/>
    <m/>
    <m/>
    <m/>
    <m/>
    <m/>
    <m/>
  </r>
  <r>
    <n v="9703"/>
    <d v="2021-07-23T00:00:00"/>
    <n v="7"/>
    <x v="3"/>
    <s v="Daniela Camarda"/>
    <s v="Analytics Manager"/>
    <s v="GSK"/>
    <x v="6"/>
    <s v="Europe"/>
    <s v="Italy"/>
    <s v="Personal"/>
    <s v="No inmail sent"/>
    <x v="0"/>
    <d v="2021-08-04T00:00:00"/>
    <d v="2021-09-20T00:00:00"/>
    <m/>
    <m/>
    <m/>
    <m/>
    <m/>
    <m/>
    <m/>
    <m/>
    <m/>
    <m/>
  </r>
  <r>
    <n v="9704"/>
    <d v="2021-07-23T00:00:00"/>
    <n v="7"/>
    <x v="3"/>
    <s v="Priya Balakrishnan"/>
    <s v="Senior Manager, Product Data Science"/>
    <s v="PayPal"/>
    <x v="10"/>
    <s v="America"/>
    <s v="California"/>
    <s v="Personal"/>
    <s v="No inmail sent"/>
    <x v="1"/>
    <m/>
    <m/>
    <m/>
    <m/>
    <m/>
    <m/>
    <m/>
    <m/>
    <m/>
    <m/>
    <m/>
    <m/>
  </r>
  <r>
    <n v="9705"/>
    <d v="2021-07-23T00:00:00"/>
    <n v="7"/>
    <x v="2"/>
    <s v="Nicksal Rafeek"/>
    <s v="GM - Digital Marketing"/>
    <s v="Techsprout"/>
    <x v="2"/>
    <s v="Asia"/>
    <s v="India"/>
    <s v="Personal"/>
    <s v="No inmail sent"/>
    <x v="1"/>
    <m/>
    <m/>
    <m/>
    <m/>
    <m/>
    <m/>
    <m/>
    <m/>
    <m/>
    <m/>
    <m/>
    <m/>
  </r>
  <r>
    <n v="9706"/>
    <d v="2021-07-23T00:00:00"/>
    <n v="7"/>
    <x v="2"/>
    <s v="Luqman Sohail"/>
    <s v="Senior Manager - Biddable Media"/>
    <s v="PHD"/>
    <x v="1"/>
    <s v="Europe"/>
    <s v="London"/>
    <s v="Ramla's"/>
    <s v="No inmail sent"/>
    <x v="0"/>
    <d v="2021-07-28T00:00:00"/>
    <d v="2021-09-06T00:00:00"/>
    <m/>
    <m/>
    <m/>
    <s v="Neutral"/>
    <d v="2021-08-25T00:00:00"/>
    <m/>
    <m/>
    <m/>
    <m/>
    <m/>
  </r>
  <r>
    <n v="9707"/>
    <d v="2021-07-23T00:00:00"/>
    <n v="7"/>
    <x v="2"/>
    <s v="Julia Kroshko"/>
    <s v="VP, Global Head of Performance Analytics "/>
    <s v="JP Morgan Chase"/>
    <x v="10"/>
    <s v="America"/>
    <s v="New York"/>
    <s v="Ramla's"/>
    <s v="No inmail sent"/>
    <x v="1"/>
    <m/>
    <m/>
    <m/>
    <m/>
    <m/>
    <m/>
    <m/>
    <m/>
    <m/>
    <m/>
    <m/>
    <m/>
  </r>
  <r>
    <n v="9708"/>
    <d v="2021-07-23T00:00:00"/>
    <n v="7"/>
    <x v="2"/>
    <s v="Mark Koss"/>
    <s v="Director of Digital Performance Analytics "/>
    <s v="T-Mobile"/>
    <x v="16"/>
    <s v="America"/>
    <s v="Seattle"/>
    <s v="Ramla's"/>
    <s v="No inmail sent"/>
    <x v="1"/>
    <m/>
    <m/>
    <m/>
    <m/>
    <m/>
    <m/>
    <m/>
    <m/>
    <m/>
    <m/>
    <m/>
    <m/>
  </r>
  <r>
    <n v="9709"/>
    <d v="2021-07-23T00:00:00"/>
    <n v="7"/>
    <x v="2"/>
    <s v="Matt Dee"/>
    <s v="Senior Analyst - Performance Analytics "/>
    <s v="Black Rifle Coffee Company"/>
    <x v="3"/>
    <s v="America"/>
    <s v="Utah"/>
    <s v="Ramla's"/>
    <s v="No inmail sent"/>
    <x v="0"/>
    <d v="2021-07-28T00:00:00"/>
    <d v="2021-09-07T00:00:00"/>
    <m/>
    <m/>
    <m/>
    <s v="Negative"/>
    <m/>
    <m/>
    <m/>
    <m/>
    <m/>
    <s v="&quot;No thanks&quot;"/>
  </r>
  <r>
    <n v="9710"/>
    <d v="2021-07-23T00:00:00"/>
    <n v="7"/>
    <x v="2"/>
    <s v="Daniel Lederman"/>
    <s v="Senior Performance Analytics Lead "/>
    <s v="Roku Inc."/>
    <x v="12"/>
    <s v="America"/>
    <s v="Illinois"/>
    <s v="Ramla's"/>
    <s v="No inmail sent"/>
    <x v="0"/>
    <d v="2021-08-24T00:00:00"/>
    <d v="2021-09-07T00:00:00"/>
    <m/>
    <m/>
    <m/>
    <m/>
    <m/>
    <m/>
    <m/>
    <m/>
    <m/>
    <m/>
  </r>
  <r>
    <n v="9711"/>
    <d v="2021-07-23T00:00:00"/>
    <n v="7"/>
    <x v="2"/>
    <s v="Adam Word"/>
    <s v="Associate Manager of Marketing Analytics "/>
    <s v="New Balance"/>
    <x v="3"/>
    <s v="America"/>
    <s v="Missouri"/>
    <s v="Personal"/>
    <s v="No inmail sent"/>
    <x v="1"/>
    <m/>
    <m/>
    <m/>
    <m/>
    <m/>
    <m/>
    <m/>
    <m/>
    <m/>
    <m/>
    <m/>
    <m/>
  </r>
  <r>
    <n v="9712"/>
    <d v="2021-07-23T00:00:00"/>
    <n v="7"/>
    <x v="2"/>
    <s v="Christian Jones"/>
    <s v="Head Of Marketing"/>
    <s v="Hawthorne"/>
    <x v="1"/>
    <s v="America"/>
    <s v="California"/>
    <s v="Personal"/>
    <s v="No inmail sent"/>
    <x v="1"/>
    <m/>
    <m/>
    <m/>
    <m/>
    <m/>
    <m/>
    <m/>
    <m/>
    <m/>
    <m/>
    <m/>
    <m/>
  </r>
  <r>
    <n v="9713"/>
    <d v="2021-07-23T00:00:00"/>
    <n v="7"/>
    <x v="2"/>
    <s v="Garrett Moll"/>
    <s v="Senior Manager, Marketing Attribution Analytics"/>
    <s v=" InterContinental Hotels Group"/>
    <x v="11"/>
    <s v="America"/>
    <s v="Georgia"/>
    <s v="Personal"/>
    <s v="No inmail sent"/>
    <x v="1"/>
    <m/>
    <m/>
    <m/>
    <m/>
    <m/>
    <m/>
    <m/>
    <m/>
    <m/>
    <m/>
    <m/>
    <m/>
  </r>
  <r>
    <n v="9714"/>
    <d v="2021-07-23T00:00:00"/>
    <n v="7"/>
    <x v="2"/>
    <s v="Ozzie Solares"/>
    <s v="Global Head of Integrated Media &amp; Performance Analytics, Asset &amp; Wealth Management"/>
    <s v="JPMorgan Chase &amp; Co."/>
    <x v="10"/>
    <s v="America"/>
    <s v="New York"/>
    <s v="Ramla's"/>
    <s v="No inmail sent"/>
    <x v="1"/>
    <m/>
    <m/>
    <m/>
    <m/>
    <m/>
    <m/>
    <m/>
    <m/>
    <m/>
    <m/>
    <m/>
    <m/>
  </r>
  <r>
    <n v="9715"/>
    <d v="2021-07-23T00:00:00"/>
    <n v="7"/>
    <x v="2"/>
    <s v="Thomas Hamnett"/>
    <s v="Director, Media Analytics "/>
    <s v=" T-Mobile"/>
    <x v="16"/>
    <s v="America"/>
    <s v="Seattle"/>
    <s v="Ramla's"/>
    <s v="No inmail sent"/>
    <x v="1"/>
    <m/>
    <m/>
    <m/>
    <m/>
    <m/>
    <m/>
    <m/>
    <m/>
    <m/>
    <m/>
    <m/>
    <m/>
  </r>
  <r>
    <n v="9716"/>
    <d v="2021-07-23T00:00:00"/>
    <n v="7"/>
    <x v="2"/>
    <s v="Jennifer Murphy"/>
    <s v="Senior Manager, Marketing Analytics "/>
    <s v=" Charles Schwab"/>
    <x v="10"/>
    <s v="America"/>
    <s v="Texas"/>
    <s v="Ramla's"/>
    <s v="No inmail sent"/>
    <x v="1"/>
    <m/>
    <m/>
    <m/>
    <m/>
    <m/>
    <m/>
    <m/>
    <m/>
    <m/>
    <m/>
    <m/>
    <m/>
  </r>
  <r>
    <n v="9717"/>
    <d v="2021-07-23T00:00:00"/>
    <n v="7"/>
    <x v="2"/>
    <s v="Jing Hao"/>
    <s v="Senior Data Scientist"/>
    <s v="Whole Foods Market"/>
    <x v="3"/>
    <s v="America"/>
    <s v="Texas"/>
    <s v="Personal"/>
    <s v="No inmail sent"/>
    <x v="1"/>
    <m/>
    <m/>
    <m/>
    <m/>
    <m/>
    <m/>
    <m/>
    <m/>
    <m/>
    <m/>
    <m/>
    <m/>
  </r>
  <r>
    <n v="9718"/>
    <d v="2021-07-23T00:00:00"/>
    <n v="7"/>
    <x v="2"/>
    <s v="Kelley Lawson (Sternhagen)"/>
    <s v="VP, eCommerce, Marketing Analytics &amp; Strategy "/>
    <s v=" Cost Plus World Market"/>
    <x v="0"/>
    <s v="America"/>
    <s v="California"/>
    <s v="Ramla's"/>
    <s v="No inmail sent"/>
    <x v="1"/>
    <m/>
    <m/>
    <m/>
    <m/>
    <m/>
    <m/>
    <m/>
    <m/>
    <m/>
    <m/>
    <m/>
    <m/>
  </r>
  <r>
    <n v="9719"/>
    <d v="2021-07-23T00:00:00"/>
    <n v="7"/>
    <x v="2"/>
    <s v="Richard Haymore"/>
    <s v="Director of Analytics "/>
    <s v="WarnerMedia"/>
    <x v="12"/>
    <s v="America"/>
    <s v="Georgia"/>
    <s v="Ramla's"/>
    <s v="No inmail sent"/>
    <x v="1"/>
    <m/>
    <m/>
    <m/>
    <m/>
    <m/>
    <m/>
    <m/>
    <m/>
    <m/>
    <m/>
    <m/>
    <m/>
  </r>
  <r>
    <n v="9720"/>
    <d v="2021-07-23T00:00:00"/>
    <n v="7"/>
    <x v="2"/>
    <s v="Giridhar Subramanian"/>
    <s v="Project Leader, Unified Marketing Measurement"/>
    <s v=" The Home Depot"/>
    <x v="0"/>
    <s v="America"/>
    <s v="Georgia"/>
    <s v="Ramla's"/>
    <s v="9/15/21"/>
    <x v="1"/>
    <d v="2021-09-15T00:00:00"/>
    <m/>
    <m/>
    <m/>
    <m/>
    <m/>
    <m/>
    <m/>
    <m/>
    <m/>
    <m/>
    <s v="InMail sent 9/15/21"/>
  </r>
  <r>
    <n v="9721"/>
    <d v="2021-07-23T00:00:00"/>
    <n v="7"/>
    <x v="2"/>
    <s v="Claire Wyatt"/>
    <s v="Sr. Manager Insights &amp; Analytics for Roundel, media re-imagined by Target "/>
    <s v="Target"/>
    <x v="0"/>
    <s v="America"/>
    <s v="Minnesota"/>
    <s v="Ramla's"/>
    <s v="No inmail sent"/>
    <x v="1"/>
    <m/>
    <m/>
    <m/>
    <m/>
    <m/>
    <m/>
    <m/>
    <m/>
    <m/>
    <m/>
    <m/>
    <m/>
  </r>
  <r>
    <n v="9722"/>
    <d v="2021-07-23T00:00:00"/>
    <n v="7"/>
    <x v="2"/>
    <s v="Karyn Peterson"/>
    <s v="VP of Customer Insights, Marketing Analytics and Customer Service "/>
    <s v="Petco"/>
    <x v="0"/>
    <s v="America"/>
    <s v="California"/>
    <s v="Ramla's"/>
    <s v="No inmail sent"/>
    <x v="1"/>
    <m/>
    <m/>
    <m/>
    <m/>
    <m/>
    <m/>
    <m/>
    <m/>
    <m/>
    <m/>
    <m/>
    <m/>
  </r>
  <r>
    <n v="9723"/>
    <d v="2021-07-23T00:00:00"/>
    <n v="7"/>
    <x v="2"/>
    <s v="Aaron Shaffer"/>
    <s v="Vice President, Global Analytics &amp; Insights "/>
    <s v=" VF Corporation"/>
    <x v="0"/>
    <s v="America"/>
    <s v="Washington"/>
    <s v="Ramla's"/>
    <s v="No inmail sent"/>
    <x v="1"/>
    <m/>
    <m/>
    <m/>
    <m/>
    <m/>
    <m/>
    <m/>
    <m/>
    <m/>
    <m/>
    <m/>
    <m/>
  </r>
  <r>
    <n v="9724"/>
    <d v="2021-07-23T00:00:00"/>
    <n v="7"/>
    <x v="2"/>
    <s v="Roberto Renedo"/>
    <s v="Digital Measurement Manager "/>
    <s v="Coppel S.A. de C.V. "/>
    <x v="0"/>
    <s v="America"/>
    <s v="Mexico"/>
    <s v="Personal"/>
    <s v="No inmail sent"/>
    <x v="1"/>
    <m/>
    <m/>
    <m/>
    <m/>
    <m/>
    <m/>
    <m/>
    <m/>
    <m/>
    <m/>
    <m/>
    <m/>
  </r>
  <r>
    <n v="9725"/>
    <d v="2021-07-26T00:00:00"/>
    <n v="7"/>
    <x v="0"/>
    <s v="Marios Kampakoglou"/>
    <s v="Special Advisor in Data Analytics"/>
    <s v="National Bank of Greece"/>
    <x v="10"/>
    <s v="Europe"/>
    <s v="Greece"/>
    <s v="Ramla's"/>
    <s v="No inmail sent"/>
    <x v="0"/>
    <d v="2021-07-26T00:00:00"/>
    <m/>
    <m/>
    <m/>
    <n v="233"/>
    <m/>
    <m/>
    <m/>
    <m/>
    <m/>
    <m/>
    <m/>
  </r>
  <r>
    <n v="9726"/>
    <d v="2021-07-26T00:00:00"/>
    <n v="7"/>
    <x v="0"/>
    <s v="Larry Lunak"/>
    <s v="Director Client Services &amp; Strategy"/>
    <s v="McCann Health"/>
    <x v="13"/>
    <s v="America"/>
    <s v="Pennsylvania"/>
    <s v="Ramla's"/>
    <s v="No inmail sent"/>
    <x v="0"/>
    <d v="2021-07-26T00:00:00"/>
    <m/>
    <m/>
    <m/>
    <m/>
    <s v="Negative"/>
    <d v="2021-07-26T00:00:00"/>
    <m/>
    <m/>
    <m/>
    <m/>
    <m/>
  </r>
  <r>
    <n v="9727"/>
    <d v="2021-09-02T00:00:00"/>
    <m/>
    <x v="3"/>
    <s v="Michael Oswald"/>
    <s v="Pricing Director"/>
    <s v="Lowe's"/>
    <x v="0"/>
    <s v="America"/>
    <s v="Canada "/>
    <s v="Personal"/>
    <s v="No inmail sent"/>
    <x v="1"/>
    <m/>
    <m/>
    <m/>
    <m/>
    <m/>
    <m/>
    <m/>
    <m/>
    <m/>
    <m/>
    <m/>
    <m/>
  </r>
  <r>
    <n v="9728"/>
    <d v="2021-07-26T00:00:00"/>
    <n v="7"/>
    <x v="0"/>
    <s v="Kris Pakizer"/>
    <s v="GLOBAL HEAD, MARKETING &amp; COMMUNICATIONS"/>
    <s v="Siemens"/>
    <x v="7"/>
    <s v="America"/>
    <s v="Florida"/>
    <s v="Ramla's"/>
    <s v="No inmail sent"/>
    <x v="0"/>
    <d v="2021-07-26T00:00:00"/>
    <m/>
    <m/>
    <m/>
    <n v="233"/>
    <m/>
    <m/>
    <m/>
    <m/>
    <m/>
    <m/>
    <m/>
  </r>
  <r>
    <n v="9729"/>
    <d v="2021-07-26T00:00:00"/>
    <n v="7"/>
    <x v="0"/>
    <s v="Victor Sierra Reyes"/>
    <s v="Head of Marketing - Global"/>
    <s v="Marathonbet"/>
    <x v="12"/>
    <s v="Europe"/>
    <s v="Spain"/>
    <s v="Ramla's"/>
    <s v="No inmail sent"/>
    <x v="0"/>
    <d v="2021-07-26T00:00:00"/>
    <m/>
    <m/>
    <m/>
    <n v="233"/>
    <m/>
    <m/>
    <m/>
    <m/>
    <m/>
    <m/>
    <m/>
  </r>
  <r>
    <n v="9730"/>
    <d v="2021-07-26T00:00:00"/>
    <n v="7"/>
    <x v="0"/>
    <s v="Chang-eun Lee"/>
    <s v="Media Director"/>
    <s v="Mindshare"/>
    <x v="1"/>
    <s v="Asia"/>
    <s v="South Korea"/>
    <s v="Ramla's"/>
    <s v="No inmail sent"/>
    <x v="0"/>
    <d v="2021-07-26T00:00:00"/>
    <m/>
    <m/>
    <m/>
    <n v="233"/>
    <m/>
    <m/>
    <m/>
    <m/>
    <m/>
    <m/>
    <m/>
  </r>
  <r>
    <n v="9731"/>
    <d v="2021-07-26T00:00:00"/>
    <n v="7"/>
    <x v="0"/>
    <s v="Shreya Agrawal"/>
    <s v="Senior Analyst, Measurement and Analytics"/>
    <s v="UM Worldwide"/>
    <x v="1"/>
    <s v="America"/>
    <s v="New York"/>
    <s v="Ramla's"/>
    <s v="No inmail sent"/>
    <x v="0"/>
    <d v="2021-07-26T00:00:00"/>
    <m/>
    <m/>
    <m/>
    <n v="233"/>
    <m/>
    <m/>
    <m/>
    <m/>
    <m/>
    <m/>
    <m/>
  </r>
  <r>
    <n v="9732"/>
    <d v="2021-07-26T00:00:00"/>
    <n v="7"/>
    <x v="0"/>
    <s v="Rolando Flores"/>
    <s v="VP Marketing"/>
    <s v="AAA Northern California, Nevada &amp; Utah"/>
    <x v="3"/>
    <s v="America"/>
    <s v="California"/>
    <s v="Ramla's"/>
    <s v="No inmail sent"/>
    <x v="1"/>
    <m/>
    <m/>
    <m/>
    <m/>
    <m/>
    <m/>
    <m/>
    <m/>
    <m/>
    <m/>
    <m/>
    <m/>
  </r>
  <r>
    <n v="9733"/>
    <d v="2021-07-26T00:00:00"/>
    <n v="7"/>
    <x v="0"/>
    <s v="Valerie G."/>
    <s v="Director, Analytics"/>
    <s v="AAA Northern California, Nevada &amp; Utah"/>
    <x v="3"/>
    <s v="America"/>
    <s v="California"/>
    <s v="Ramla's"/>
    <s v="No inmail sent"/>
    <x v="1"/>
    <m/>
    <m/>
    <m/>
    <m/>
    <m/>
    <m/>
    <m/>
    <m/>
    <m/>
    <m/>
    <m/>
    <m/>
  </r>
  <r>
    <n v="9734"/>
    <d v="2021-07-26T00:00:00"/>
    <n v="7"/>
    <x v="0"/>
    <s v="Dwana Neal"/>
    <s v="Senior Marketing Manager"/>
    <s v="Boehringer Ingelheim"/>
    <x v="6"/>
    <s v="America"/>
    <s v="Missouri"/>
    <s v="Ramla's"/>
    <s v="No inmail sent"/>
    <x v="1"/>
    <m/>
    <m/>
    <m/>
    <m/>
    <m/>
    <m/>
    <m/>
    <m/>
    <m/>
    <m/>
    <m/>
    <m/>
  </r>
  <r>
    <n v="9735"/>
    <d v="2021-07-26T00:00:00"/>
    <n v="7"/>
    <x v="0"/>
    <s v="Vanessa Adamson"/>
    <s v="Senior Analyst"/>
    <s v="Holmes &amp; Cook"/>
    <x v="1"/>
    <s v="Europe"/>
    <s v="United Kingdom"/>
    <s v="Ramla's"/>
    <s v="No inmail sent"/>
    <x v="1"/>
    <m/>
    <m/>
    <m/>
    <m/>
    <m/>
    <m/>
    <m/>
    <m/>
    <m/>
    <m/>
    <m/>
    <m/>
  </r>
  <r>
    <n v="9736"/>
    <d v="2021-07-26T00:00:00"/>
    <n v="7"/>
    <x v="0"/>
    <s v="Andreas Nordfors"/>
    <s v="Marketing Science Director"/>
    <s v="GroupM"/>
    <x v="1"/>
    <s v="Europe"/>
    <s v="Sweden"/>
    <s v="Ramla's"/>
    <s v="No inmail sent"/>
    <x v="1"/>
    <m/>
    <m/>
    <m/>
    <m/>
    <m/>
    <m/>
    <m/>
    <m/>
    <m/>
    <m/>
    <m/>
    <m/>
  </r>
  <r>
    <n v="9737"/>
    <d v="2021-07-26T00:00:00"/>
    <n v="7"/>
    <x v="0"/>
    <s v="Oxana Zhdanovich"/>
    <s v="Marketing Director"/>
    <s v="Sephora"/>
    <x v="0"/>
    <s v="Europe"/>
    <s v="Russia"/>
    <s v="Ramla's"/>
    <s v="No inmail sent"/>
    <x v="1"/>
    <m/>
    <m/>
    <m/>
    <m/>
    <m/>
    <m/>
    <m/>
    <m/>
    <m/>
    <m/>
    <m/>
    <m/>
  </r>
  <r>
    <n v="9738"/>
    <d v="2021-11-01T00:00:00"/>
    <m/>
    <x v="2"/>
    <s v="Tongyan (Stephanie) Tang"/>
    <s v="Marketing Manager, Insights and Analytics "/>
    <s v=" Walmart Media Group"/>
    <x v="1"/>
    <s v="America"/>
    <s v="California"/>
    <s v="Personal"/>
    <s v="No inmail sent"/>
    <x v="4"/>
    <m/>
    <m/>
    <m/>
    <m/>
    <m/>
    <m/>
    <m/>
    <m/>
    <m/>
    <m/>
    <m/>
    <m/>
  </r>
  <r>
    <n v="9739"/>
    <d v="2021-07-26T00:00:00"/>
    <n v="7"/>
    <x v="0"/>
    <s v="Lisa Jazwinski"/>
    <s v="Global Director - Marketing Strategy &amp; Planning"/>
    <s v="Bacardi Global Brands"/>
    <x v="3"/>
    <s v="Europe"/>
    <s v="United Kingdom"/>
    <s v="Ramla's"/>
    <s v="No inmail sent"/>
    <x v="1"/>
    <m/>
    <m/>
    <m/>
    <m/>
    <m/>
    <m/>
    <m/>
    <m/>
    <m/>
    <m/>
    <m/>
    <m/>
  </r>
  <r>
    <n v="9740"/>
    <d v="2021-07-26T00:00:00"/>
    <n v="7"/>
    <x v="0"/>
    <s v="Bryan Lodigiani"/>
    <s v="Director, Business Strategy &amp; Analytics"/>
    <s v="Carolina Panthers"/>
    <x v="12"/>
    <s v="America"/>
    <s v="North Carolina"/>
    <s v="Ramla's"/>
    <s v="No inmail sent"/>
    <x v="1"/>
    <m/>
    <m/>
    <m/>
    <m/>
    <m/>
    <m/>
    <m/>
    <m/>
    <m/>
    <m/>
    <m/>
    <m/>
  </r>
  <r>
    <n v="9741"/>
    <d v="2021-07-26T00:00:00"/>
    <n v="7"/>
    <x v="3"/>
    <s v="Michael A."/>
    <s v="Director"/>
    <s v="PlayStation"/>
    <x v="12"/>
    <s v="America"/>
    <s v="California"/>
    <s v="Ramla's"/>
    <s v="No inmail sent"/>
    <x v="1"/>
    <m/>
    <m/>
    <m/>
    <m/>
    <m/>
    <m/>
    <m/>
    <m/>
    <m/>
    <m/>
    <m/>
    <m/>
  </r>
  <r>
    <n v="9742"/>
    <d v="2021-07-26T00:00:00"/>
    <n v="7"/>
    <x v="3"/>
    <s v="Nicole Buddin"/>
    <s v="Director of Marketing, Presto"/>
    <s v="Reynolds"/>
    <x v="3"/>
    <s v="America"/>
    <s v="Illinois"/>
    <s v="Ramla's"/>
    <s v="No inmail sent"/>
    <x v="1"/>
    <m/>
    <m/>
    <m/>
    <m/>
    <m/>
    <m/>
    <m/>
    <m/>
    <m/>
    <m/>
    <m/>
    <m/>
  </r>
  <r>
    <n v="9743"/>
    <d v="2021-07-26T00:00:00"/>
    <n v="7"/>
    <x v="3"/>
    <s v="Yify Zhang"/>
    <s v="Director, Strategy &amp; Product Marketing, Music"/>
    <s v="Shutterstock"/>
    <x v="12"/>
    <s v="America"/>
    <s v="United States"/>
    <s v="Ramla's"/>
    <s v="No inmail sent"/>
    <x v="1"/>
    <m/>
    <m/>
    <m/>
    <m/>
    <m/>
    <m/>
    <m/>
    <m/>
    <m/>
    <m/>
    <m/>
    <m/>
  </r>
  <r>
    <n v="9744"/>
    <d v="2021-07-26T00:00:00"/>
    <n v="7"/>
    <x v="3"/>
    <s v="Jonathon Webster"/>
    <s v="Senior Data Science Manager, Targeting &amp; Optimization"/>
    <s v="Atlassian"/>
    <x v="18"/>
    <s v="America"/>
    <s v="Washington"/>
    <s v="Ramla's"/>
    <s v="No inmail sent"/>
    <x v="0"/>
    <d v="2021-07-28T00:00:00"/>
    <m/>
    <m/>
    <m/>
    <m/>
    <s v="Negative"/>
    <d v="2021-07-28T00:00:00"/>
    <m/>
    <m/>
    <m/>
    <m/>
    <m/>
  </r>
  <r>
    <n v="9745"/>
    <d v="2021-07-26T00:00:00"/>
    <n v="7"/>
    <x v="3"/>
    <s v="John Ushman"/>
    <s v="Senior Director Of Operations, EA Mobile"/>
    <s v="Electronic Arts"/>
    <x v="12"/>
    <s v="America"/>
    <s v="California"/>
    <s v="Ramla's"/>
    <s v="No inmail sent"/>
    <x v="1"/>
    <m/>
    <m/>
    <m/>
    <m/>
    <m/>
    <m/>
    <m/>
    <m/>
    <m/>
    <m/>
    <m/>
    <m/>
  </r>
  <r>
    <n v="9746"/>
    <d v="2022-01-28T00:00:00"/>
    <n v="1"/>
    <x v="3"/>
    <s v="Nipun Palekar"/>
    <s v="Head of Customer Experience Analytics &amp; Strategy"/>
    <s v="Vanguard"/>
    <x v="10"/>
    <s v="America"/>
    <s v="New York"/>
    <s v="Ramla's"/>
    <s v="No inmail sent"/>
    <x v="0"/>
    <d v="2022-01-31T00:00:00"/>
    <m/>
    <m/>
    <m/>
    <m/>
    <m/>
    <m/>
    <m/>
    <m/>
    <m/>
    <m/>
    <m/>
  </r>
  <r>
    <n v="9747"/>
    <d v="2022-02-01T00:00:00"/>
    <n v="2"/>
    <x v="3"/>
    <s v="Amanda Ruiz-Ball"/>
    <s v="Marketing and Business Development, AVP Marketing Analytics"/>
    <s v="California Credit Union"/>
    <x v="10"/>
    <s v="America"/>
    <s v="California"/>
    <s v="Ramla's"/>
    <s v="No inmail sent"/>
    <x v="1"/>
    <m/>
    <m/>
    <m/>
    <m/>
    <m/>
    <m/>
    <m/>
    <m/>
    <m/>
    <m/>
    <m/>
    <m/>
  </r>
  <r>
    <n v="9748"/>
    <d v="2021-07-26T00:00:00"/>
    <n v="7"/>
    <x v="3"/>
    <s v="Selcuk Baran"/>
    <s v="Director Data Science and Analytics"/>
    <s v="2K"/>
    <x v="12"/>
    <s v="America"/>
    <s v="California"/>
    <s v="Ramla's"/>
    <s v="No inmail sent"/>
    <x v="0"/>
    <d v="2021-07-27T00:00:00"/>
    <d v="2022-01-31T00:00:00"/>
    <m/>
    <m/>
    <m/>
    <m/>
    <m/>
    <m/>
    <m/>
    <m/>
    <m/>
    <m/>
  </r>
  <r>
    <n v="9749"/>
    <d v="2021-07-26T00:00:00"/>
    <n v="7"/>
    <x v="3"/>
    <s v="Anil Mansukhani"/>
    <s v="Vice President Marketing"/>
    <s v="MGM"/>
    <x v="11"/>
    <s v="America"/>
    <s v="California"/>
    <s v="Ramla's"/>
    <s v="No inmail sent"/>
    <x v="0"/>
    <d v="2021-08-24T00:00:00"/>
    <d v="2022-01-31T00:00:00"/>
    <m/>
    <m/>
    <m/>
    <m/>
    <m/>
    <m/>
    <m/>
    <m/>
    <m/>
    <m/>
  </r>
  <r>
    <n v="9750"/>
    <d v="2021-07-26T00:00:00"/>
    <n v="7"/>
    <x v="3"/>
    <s v="Murray Webb"/>
    <s v="Group Director, Data Science"/>
    <s v="Huge"/>
    <x v="1"/>
    <s v="America"/>
    <s v="Georgia"/>
    <s v="Ramla's"/>
    <s v="No inmail sent"/>
    <x v="0"/>
    <d v="2021-07-27T00:00:00"/>
    <d v="2021-11-30T00:00:00"/>
    <m/>
    <m/>
    <m/>
    <s v="Neutral"/>
    <d v="2021-09-20T00:00:00"/>
    <m/>
    <m/>
    <m/>
    <m/>
    <m/>
  </r>
  <r>
    <n v="9751"/>
    <d v="2021-07-26T00:00:00"/>
    <n v="7"/>
    <x v="3"/>
    <s v="Naveen Pentakota"/>
    <s v="Associate Director - Data Science"/>
    <s v="Novartis"/>
    <x v="6"/>
    <s v="America"/>
    <s v="Washington"/>
    <s v="Ramla's"/>
    <s v="No inmail sent"/>
    <x v="0"/>
    <d v="2021-07-27T00:00:00"/>
    <d v="2022-01-31T00:00:00"/>
    <m/>
    <m/>
    <m/>
    <m/>
    <m/>
    <m/>
    <m/>
    <m/>
    <m/>
    <m/>
  </r>
  <r>
    <n v="9752"/>
    <d v="2021-07-26T00:00:00"/>
    <n v="7"/>
    <x v="3"/>
    <s v="David Laros"/>
    <s v="Vice President Digital Strategy, Analytics, and Insights"/>
    <s v="Beghou Consulting"/>
    <x v="2"/>
    <s v="America"/>
    <s v="Connecticut"/>
    <s v="Ramla's"/>
    <s v="No inmail sent"/>
    <x v="1"/>
    <m/>
    <m/>
    <m/>
    <m/>
    <m/>
    <m/>
    <m/>
    <m/>
    <m/>
    <m/>
    <m/>
    <m/>
  </r>
  <r>
    <n v="9753"/>
    <d v="2021-07-26T00:00:00"/>
    <n v="7"/>
    <x v="3"/>
    <s v="Kaveh Paridari"/>
    <s v="Senior Data Scientist"/>
    <s v="Precis Digital  "/>
    <x v="5"/>
    <s v="Europe"/>
    <s v="Sweden"/>
    <s v="Ramla's"/>
    <s v="No inmail sent"/>
    <x v="0"/>
    <d v="2021-07-27T00:00:00"/>
    <d v="2021-08-05T00:00:00"/>
    <m/>
    <m/>
    <m/>
    <s v="Negative"/>
    <m/>
    <m/>
    <m/>
    <m/>
    <m/>
    <m/>
  </r>
  <r>
    <n v="9754"/>
    <d v="2021-07-26T00:00:00"/>
    <n v="7"/>
    <x v="3"/>
    <s v="Andrei Cervoneascii"/>
    <s v="Executive Director, Business Development &amp; Acquisitions"/>
    <s v="AbbVie"/>
    <x v="6"/>
    <s v="America"/>
    <s v="New York"/>
    <s v="Ramla's"/>
    <s v="No inmail sent"/>
    <x v="1"/>
    <m/>
    <m/>
    <m/>
    <m/>
    <m/>
    <m/>
    <m/>
    <m/>
    <m/>
    <m/>
    <m/>
    <m/>
  </r>
  <r>
    <n v="9755"/>
    <d v="2021-07-26T00:00:00"/>
    <n v="7"/>
    <x v="3"/>
    <s v="Kristen King"/>
    <s v="Business Strategy Analyst Lead"/>
    <s v="AmericaA"/>
    <x v="10"/>
    <s v="America"/>
    <s v="Texas"/>
    <s v="Ramla's"/>
    <s v="No inmail sent"/>
    <x v="1"/>
    <m/>
    <m/>
    <m/>
    <m/>
    <m/>
    <m/>
    <m/>
    <m/>
    <m/>
    <m/>
    <m/>
    <m/>
  </r>
  <r>
    <n v="9756"/>
    <d v="2021-07-26T00:00:00"/>
    <n v="7"/>
    <x v="3"/>
    <s v="Sherri Winters"/>
    <s v="VP - Customer Analytics"/>
    <s v="Wells Fargo"/>
    <x v="10"/>
    <s v="America"/>
    <s v="North Carolina"/>
    <s v="Ramla's"/>
    <s v="No inmail sent"/>
    <x v="1"/>
    <m/>
    <m/>
    <m/>
    <m/>
    <m/>
    <m/>
    <m/>
    <m/>
    <m/>
    <m/>
    <m/>
    <m/>
  </r>
  <r>
    <n v="9757"/>
    <d v="2021-07-26T00:00:00"/>
    <n v="7"/>
    <x v="3"/>
    <s v="Rohan Ramesh"/>
    <s v="Director, Data Science"/>
    <s v="Known"/>
    <x v="1"/>
    <s v="America"/>
    <s v="New York"/>
    <s v="Ramla's"/>
    <s v="No inmail sent"/>
    <x v="1"/>
    <m/>
    <m/>
    <m/>
    <m/>
    <m/>
    <m/>
    <m/>
    <m/>
    <m/>
    <m/>
    <m/>
    <m/>
  </r>
  <r>
    <n v="9758"/>
    <d v="2021-07-26T00:00:00"/>
    <n v="7"/>
    <x v="3"/>
    <s v="Nathan Weber"/>
    <s v="Consulting Director, Science Integration"/>
    <s v="The Walt Disney Company"/>
    <x v="12"/>
    <s v="America"/>
    <s v="Florida"/>
    <s v="Ramla's"/>
    <s v="No inmail sent"/>
    <x v="1"/>
    <m/>
    <s v="/"/>
    <m/>
    <m/>
    <m/>
    <m/>
    <m/>
    <m/>
    <m/>
    <m/>
    <m/>
    <m/>
  </r>
  <r>
    <n v="9759"/>
    <d v="2021-07-26T00:00:00"/>
    <n v="7"/>
    <x v="3"/>
    <s v="Sarah Schantz-Ellis"/>
    <s v="Associate Vice President, Enterprise Analytics Office"/>
    <s v="Nationwide Insurance"/>
    <x v="10"/>
    <s v="America"/>
    <s v="Ohio"/>
    <s v="Ramla's"/>
    <s v="No inmail sent"/>
    <x v="0"/>
    <d v="2021-07-29T00:00:00"/>
    <d v="2022-01-31T00:00:00"/>
    <m/>
    <m/>
    <m/>
    <m/>
    <m/>
    <m/>
    <m/>
    <m/>
    <m/>
    <m/>
  </r>
  <r>
    <n v="9760"/>
    <d v="2021-07-26T00:00:00"/>
    <n v="7"/>
    <x v="3"/>
    <s v="Salim Parpia"/>
    <s v="Sr Director, Decision Science"/>
    <s v="Glassdoor"/>
    <x v="18"/>
    <s v="America"/>
    <s v="California"/>
    <s v="Ramla's"/>
    <s v="No inmail sent"/>
    <x v="1"/>
    <m/>
    <m/>
    <m/>
    <m/>
    <m/>
    <m/>
    <m/>
    <m/>
    <m/>
    <m/>
    <m/>
    <m/>
  </r>
  <r>
    <n v="9761"/>
    <d v="2021-07-26T00:00:00"/>
    <n v="7"/>
    <x v="3"/>
    <s v="Shawn Rouen"/>
    <s v="Director of Analytics &amp; Insights"/>
    <s v="Children International"/>
    <x v="18"/>
    <s v="America"/>
    <s v="Texas"/>
    <s v="Ramla's"/>
    <s v="No inmail sent"/>
    <x v="1"/>
    <m/>
    <m/>
    <m/>
    <m/>
    <m/>
    <m/>
    <m/>
    <m/>
    <m/>
    <m/>
    <m/>
    <m/>
  </r>
  <r>
    <n v="9762"/>
    <d v="2021-07-26T00:00:00"/>
    <n v="7"/>
    <x v="3"/>
    <s v="Nina Oum"/>
    <s v="Head of Product Intelligence"/>
    <s v="Nissan"/>
    <x v="8"/>
    <s v="Europe"/>
    <s v="France"/>
    <s v="Ramla's"/>
    <s v="No inmail sent"/>
    <x v="1"/>
    <m/>
    <m/>
    <m/>
    <m/>
    <m/>
    <m/>
    <m/>
    <m/>
    <m/>
    <m/>
    <m/>
    <m/>
  </r>
  <r>
    <n v="9763"/>
    <d v="2021-07-26T00:00:00"/>
    <n v="7"/>
    <x v="3"/>
    <s v="Brett Eannarino"/>
    <s v="Sr Manager, Performance Analytics"/>
    <s v="Regeneron Pharmaceuticals"/>
    <x v="6"/>
    <s v="America"/>
    <s v="Connecticut"/>
    <s v="Ramla's"/>
    <s v="No inmail sent"/>
    <x v="1"/>
    <m/>
    <m/>
    <m/>
    <m/>
    <m/>
    <m/>
    <m/>
    <m/>
    <m/>
    <m/>
    <m/>
    <m/>
  </r>
  <r>
    <n v="9764"/>
    <d v="2021-07-26T00:00:00"/>
    <n v="7"/>
    <x v="3"/>
    <s v="Lisa McFarland"/>
    <s v="Senior Director"/>
    <s v="Gongos"/>
    <x v="2"/>
    <s v="America"/>
    <s v="Oregon"/>
    <s v="Ramla's"/>
    <s v="No inmail sent"/>
    <x v="1"/>
    <m/>
    <m/>
    <m/>
    <m/>
    <m/>
    <m/>
    <m/>
    <m/>
    <m/>
    <m/>
    <m/>
    <m/>
  </r>
  <r>
    <n v="9765"/>
    <d v="2021-07-26T00:00:00"/>
    <n v="7"/>
    <x v="2"/>
    <s v="Colin Duethorn"/>
    <s v="Sr. Ad Measurement Lead - Performance Analytics"/>
    <s v=" Roku Inc."/>
    <x v="12"/>
    <s v="America"/>
    <s v="Illinois"/>
    <s v="Ramla's"/>
    <s v="No inmail sent"/>
    <x v="1"/>
    <m/>
    <m/>
    <m/>
    <m/>
    <m/>
    <m/>
    <m/>
    <m/>
    <m/>
    <m/>
    <m/>
    <m/>
  </r>
  <r>
    <n v="9766"/>
    <d v="2021-07-26T00:00:00"/>
    <n v="7"/>
    <x v="2"/>
    <s v="Emmanuel Chomier"/>
    <s v="Media &amp; CRM measurement lead "/>
    <s v=" Converteo"/>
    <x v="2"/>
    <s v="Europe"/>
    <s v="France"/>
    <s v="Ramla's"/>
    <s v="No inmail sent"/>
    <x v="0"/>
    <d v="2021-07-28T00:00:00"/>
    <d v="2021-09-06T00:00:00"/>
    <m/>
    <m/>
    <m/>
    <s v="Positive"/>
    <m/>
    <m/>
    <m/>
    <m/>
    <m/>
    <s v="Get in touch with him again about the right person"/>
  </r>
  <r>
    <n v="9767"/>
    <d v="2021-07-26T00:00:00"/>
    <n v="7"/>
    <x v="2"/>
    <s v="Caleb Grindle"/>
    <s v="Sr. Director, Advertising &amp; Performance Analytics"/>
    <s v="Pegasystems"/>
    <x v="7"/>
    <s v="America"/>
    <s v="Massachusetts"/>
    <s v="Ramla's"/>
    <s v="No inmail sent"/>
    <x v="0"/>
    <m/>
    <d v="2021-09-07T00:00:00"/>
    <m/>
    <m/>
    <m/>
    <m/>
    <m/>
    <m/>
    <m/>
    <m/>
    <m/>
    <m/>
  </r>
  <r>
    <n v="9768"/>
    <d v="2021-07-26T00:00:00"/>
    <n v="7"/>
    <x v="2"/>
    <s v="Atin Kulkarni"/>
    <s v="Global Head, Marketing Science/Tech &amp; Store Analytics"/>
    <s v="PepsiCo"/>
    <x v="0"/>
    <s v="America"/>
    <s v="Texas"/>
    <s v="Ramla's"/>
    <s v="No inmail sent"/>
    <x v="0"/>
    <m/>
    <d v="2021-11-08T00:00:00"/>
    <m/>
    <m/>
    <m/>
    <m/>
    <m/>
    <m/>
    <m/>
    <m/>
    <m/>
    <m/>
  </r>
  <r>
    <n v="9769"/>
    <d v="2021-07-26T00:00:00"/>
    <n v="7"/>
    <x v="2"/>
    <s v="Diane Leung"/>
    <s v="Director"/>
    <s v="Altman Solon"/>
    <x v="2"/>
    <s v="America"/>
    <s v="Illinois"/>
    <s v="Ramla's"/>
    <s v="No inmail sent"/>
    <x v="0"/>
    <m/>
    <d v="2021-09-07T00:00:00"/>
    <m/>
    <m/>
    <m/>
    <m/>
    <m/>
    <m/>
    <m/>
    <m/>
    <m/>
    <m/>
  </r>
  <r>
    <n v="9770"/>
    <d v="2021-07-27T00:00:00"/>
    <n v="7"/>
    <x v="2"/>
    <s v="Ci Song"/>
    <s v="Senior Business Analyst"/>
    <s v="Go Daddy"/>
    <x v="18"/>
    <s v="America"/>
    <s v="Seattle"/>
    <s v="Ramla's"/>
    <s v="No inmail sent"/>
    <x v="0"/>
    <d v="2021-07-28T00:00:00"/>
    <d v="2021-09-07T00:00:00"/>
    <m/>
    <m/>
    <m/>
    <m/>
    <m/>
    <m/>
    <m/>
    <m/>
    <m/>
    <m/>
  </r>
  <r>
    <n v="9771"/>
    <d v="2021-07-27T00:00:00"/>
    <n v="7"/>
    <x v="2"/>
    <s v="Jesús Roano Aburto"/>
    <s v="Digital Performance Coordinator ACD "/>
    <s v="L'Oréal"/>
    <x v="3"/>
    <s v="America"/>
    <s v="Mexico"/>
    <s v="Ramla's"/>
    <s v="No inmail sent"/>
    <x v="0"/>
    <d v="2021-07-28T00:00:00"/>
    <d v="2021-09-07T00:00:00"/>
    <m/>
    <m/>
    <m/>
    <m/>
    <m/>
    <m/>
    <m/>
    <m/>
    <m/>
    <m/>
  </r>
  <r>
    <n v="9772"/>
    <d v="2021-07-27T00:00:00"/>
    <n v="7"/>
    <x v="2"/>
    <s v="Antoine Sander"/>
    <s v="Consulting Manager | Marketing, Media and Digital performance Strategy"/>
    <s v="Equancy"/>
    <x v="2"/>
    <s v="Europe"/>
    <s v="France"/>
    <s v="Ramla's"/>
    <s v="No inmail sent"/>
    <x v="0"/>
    <d v="2021-08-24T00:00:00"/>
    <d v="2021-09-07T00:00:00"/>
    <m/>
    <m/>
    <m/>
    <m/>
    <m/>
    <m/>
    <m/>
    <m/>
    <m/>
    <m/>
  </r>
  <r>
    <n v="9773"/>
    <d v="2021-07-27T00:00:00"/>
    <n v="7"/>
    <x v="2"/>
    <s v="Justin Yun"/>
    <s v="Director, Global Marketing Data &amp; Analytics"/>
    <s v="Hilton"/>
    <x v="11"/>
    <s v="America"/>
    <s v="Virginia"/>
    <s v="Ramla's"/>
    <s v="No inmail sent"/>
    <x v="0"/>
    <d v="2021-08-05T00:00:00"/>
    <d v="2021-09-24T00:00:00"/>
    <m/>
    <m/>
    <m/>
    <m/>
    <m/>
    <m/>
    <m/>
    <m/>
    <m/>
    <m/>
  </r>
  <r>
    <n v="9774"/>
    <d v="2021-07-27T00:00:00"/>
    <n v="7"/>
    <x v="2"/>
    <s v="Joel Barajas"/>
    <s v="Senior Research Scientist"/>
    <s v="Verizon Media"/>
    <x v="12"/>
    <s v="America"/>
    <s v="California"/>
    <s v="Ramla's"/>
    <s v="No inmail sent"/>
    <x v="0"/>
    <d v="2021-07-28T00:00:00"/>
    <d v="2021-09-07T00:00:00"/>
    <m/>
    <m/>
    <m/>
    <m/>
    <m/>
    <m/>
    <m/>
    <m/>
    <m/>
    <m/>
  </r>
  <r>
    <n v="9775"/>
    <d v="2021-07-27T00:00:00"/>
    <n v="7"/>
    <x v="2"/>
    <s v="Daniel McKean"/>
    <s v="Principal Consultant | Sr. Marketing Data Analyst &amp; Strategist "/>
    <s v="mPact Works LLC"/>
    <x v="2"/>
    <s v="America"/>
    <s v="California"/>
    <s v="Ramla's"/>
    <s v="No inmail sent"/>
    <x v="0"/>
    <d v="2021-07-28T00:00:00"/>
    <d v="2021-09-07T00:00:00"/>
    <m/>
    <m/>
    <m/>
    <m/>
    <m/>
    <m/>
    <m/>
    <m/>
    <m/>
    <m/>
  </r>
  <r>
    <n v="9776"/>
    <d v="2021-07-27T00:00:00"/>
    <n v="7"/>
    <x v="2"/>
    <s v="Adam Eiler"/>
    <s v="Director of Analytics"/>
    <s v="Foot Locker"/>
    <x v="3"/>
    <s v="America"/>
    <s v="Florida"/>
    <s v="Ramla's"/>
    <s v="No inmail sent"/>
    <x v="1"/>
    <m/>
    <m/>
    <m/>
    <m/>
    <m/>
    <m/>
    <m/>
    <m/>
    <m/>
    <m/>
    <m/>
    <m/>
  </r>
  <r>
    <n v="9777"/>
    <d v="2021-07-27T00:00:00"/>
    <n v="7"/>
    <x v="2"/>
    <s v="Tony Jarvis"/>
    <s v="Proprietor &amp; Research Architect "/>
    <s v="Olympic Media Consultancy"/>
    <x v="2"/>
    <s v="America"/>
    <s v="Florida"/>
    <s v="Ramla's"/>
    <s v="No inmail sent"/>
    <x v="0"/>
    <d v="2021-08-05T00:00:00"/>
    <d v="2021-09-07T00:00:00"/>
    <m/>
    <m/>
    <m/>
    <s v="Positive_FS"/>
    <m/>
    <m/>
    <m/>
    <m/>
    <m/>
    <m/>
  </r>
  <r>
    <n v="9778"/>
    <d v="2021-07-27T00:00:00"/>
    <n v="7"/>
    <x v="2"/>
    <s v="Robert Mueller"/>
    <s v="Analytics and Media Manager "/>
    <s v="Amazon"/>
    <x v="4"/>
    <s v="America"/>
    <s v="New York"/>
    <s v="Ramla's"/>
    <s v="No inmail sent"/>
    <x v="1"/>
    <m/>
    <m/>
    <m/>
    <m/>
    <m/>
    <m/>
    <m/>
    <m/>
    <m/>
    <m/>
    <m/>
    <m/>
  </r>
  <r>
    <n v="9779"/>
    <d v="2021-07-27T00:00:00"/>
    <n v="7"/>
    <x v="2"/>
    <s v="Gregory Agati"/>
    <s v="Enterprise Marketing Analytics, Media &amp; Business Intelligence"/>
    <s v="Danone"/>
    <x v="3"/>
    <s v="America"/>
    <s v="New York"/>
    <s v="Ramla's"/>
    <s v="No inmail sent"/>
    <x v="0"/>
    <d v="2021-09-07T00:00:00"/>
    <d v="2021-09-07T00:00:00"/>
    <m/>
    <m/>
    <m/>
    <m/>
    <m/>
    <m/>
    <m/>
    <m/>
    <m/>
    <m/>
  </r>
  <r>
    <n v="9780"/>
    <d v="2021-07-27T00:00:00"/>
    <n v="7"/>
    <x v="2"/>
    <s v="Karol Dulęba"/>
    <s v="Owner / CEO"/>
    <s v="Marketing Analytics Sp zoo"/>
    <x v="5"/>
    <s v="Europe"/>
    <s v="Poland"/>
    <s v="Ramla's"/>
    <s v="No inmail sent"/>
    <x v="0"/>
    <m/>
    <d v="2021-09-07T00:00:00"/>
    <m/>
    <m/>
    <m/>
    <s v="Positive_FS"/>
    <m/>
    <m/>
    <m/>
    <m/>
    <m/>
    <m/>
  </r>
  <r>
    <n v="9781"/>
    <d v="2021-07-27T00:00:00"/>
    <n v="7"/>
    <x v="2"/>
    <s v="Ritwiz Arya"/>
    <s v="Head of Marketing Analytics"/>
    <s v="Upstart"/>
    <x v="10"/>
    <s v="America"/>
    <s v="California"/>
    <s v="Ramla's"/>
    <s v="No inmail sent"/>
    <x v="1"/>
    <m/>
    <m/>
    <m/>
    <m/>
    <m/>
    <m/>
    <m/>
    <m/>
    <m/>
    <m/>
    <m/>
    <m/>
  </r>
  <r>
    <n v="9782"/>
    <d v="2021-07-27T00:00:00"/>
    <n v="7"/>
    <x v="2"/>
    <s v="Muyi Yang"/>
    <s v="Senior Manager, Measurement Science"/>
    <s v="Walmart Media Group"/>
    <x v="0"/>
    <s v="America"/>
    <s v="California"/>
    <s v="Ramla's"/>
    <s v="No inmail sent"/>
    <x v="1"/>
    <m/>
    <m/>
    <m/>
    <m/>
    <m/>
    <m/>
    <m/>
    <m/>
    <m/>
    <m/>
    <m/>
    <m/>
  </r>
  <r>
    <n v="9783"/>
    <d v="2021-07-27T00:00:00"/>
    <n v="7"/>
    <x v="2"/>
    <s v="Craig Moran"/>
    <s v="Senior Manager of Data Operations"/>
    <s v="Compass"/>
    <x v="9"/>
    <s v="America"/>
    <s v="New York"/>
    <s v="Ramla's"/>
    <s v="No inmail sent"/>
    <x v="0"/>
    <d v="2021-07-28T00:00:00"/>
    <d v="2021-07-30T00:00:00"/>
    <m/>
    <m/>
    <m/>
    <s v="Negative"/>
    <d v="2021-07-30T00:00:00"/>
    <m/>
    <m/>
    <m/>
    <m/>
    <m/>
  </r>
  <r>
    <n v="9784"/>
    <d v="2021-07-27T00:00:00"/>
    <n v="7"/>
    <x v="2"/>
    <s v="Shiksha Singh"/>
    <s v="Sr. Digital Marketing Manager at comiXology, an Amazon company"/>
    <s v="Amazon"/>
    <x v="4"/>
    <s v="America"/>
    <s v="Canada "/>
    <s v="Ramla's"/>
    <s v="No inmail sent"/>
    <x v="1"/>
    <m/>
    <m/>
    <m/>
    <m/>
    <m/>
    <m/>
    <m/>
    <m/>
    <m/>
    <m/>
    <m/>
    <m/>
  </r>
  <r>
    <n v="9785"/>
    <d v="2021-07-27T00:00:00"/>
    <n v="7"/>
    <x v="2"/>
    <s v="Ryane Askew"/>
    <s v="Senior Digital Marketing Leader "/>
    <s v="Amazon"/>
    <x v="4"/>
    <s v="America"/>
    <s v="Washington"/>
    <s v="Ramla's"/>
    <s v="No inmail sent"/>
    <x v="0"/>
    <d v="2021-07-28T00:00:00"/>
    <d v="2021-09-07T00:00:00"/>
    <m/>
    <m/>
    <m/>
    <m/>
    <m/>
    <m/>
    <m/>
    <m/>
    <m/>
    <m/>
  </r>
  <r>
    <n v="9786"/>
    <d v="2021-07-27T00:00:00"/>
    <n v="7"/>
    <x v="2"/>
    <s v="Ariana Silva"/>
    <s v="Marketing Analytics "/>
    <s v="The Walt Disney Company"/>
    <x v="12"/>
    <s v="America"/>
    <s v="California"/>
    <s v="Ramla's"/>
    <s v="No inmail sent"/>
    <x v="0"/>
    <m/>
    <d v="2021-10-27T00:00:00"/>
    <m/>
    <m/>
    <m/>
    <s v="Positive_FS"/>
    <m/>
    <m/>
    <m/>
    <m/>
    <m/>
    <s v="Chase for demo"/>
  </r>
  <r>
    <n v="9787"/>
    <d v="2021-07-27T00:00:00"/>
    <n v="7"/>
    <x v="2"/>
    <s v="Giulia Erickson"/>
    <s v="Global Vice President, Marketing Analytics &amp; Channel Strategy"/>
    <s v="Warner Media"/>
    <x v="12"/>
    <s v="Europe"/>
    <s v="Italy"/>
    <s v="Ramla's"/>
    <s v="No inmail sent"/>
    <x v="1"/>
    <m/>
    <m/>
    <m/>
    <m/>
    <m/>
    <m/>
    <m/>
    <m/>
    <m/>
    <m/>
    <m/>
    <m/>
  </r>
  <r>
    <n v="9788"/>
    <d v="2021-07-27T00:00:00"/>
    <n v="7"/>
    <x v="2"/>
    <s v="Ping Wu"/>
    <s v="Vice President, Marketing Analytics "/>
    <s v="Prudential Financial"/>
    <x v="10"/>
    <s v="America"/>
    <s v="Baltimore"/>
    <s v="Ramla's"/>
    <s v="9/15/21"/>
    <x v="1"/>
    <d v="2021-09-15T00:00:00"/>
    <m/>
    <m/>
    <m/>
    <m/>
    <m/>
    <m/>
    <s v="InMail sent 9/15/21"/>
    <m/>
    <m/>
    <m/>
    <m/>
  </r>
  <r>
    <n v="9789"/>
    <d v="2019-09-04T00:00:00"/>
    <n v="9"/>
    <x v="2"/>
    <s v="Kareem Harper"/>
    <s v="Vice President Marketing Analytics"/>
    <s v="Cronin"/>
    <x v="1"/>
    <s v="America"/>
    <s v="New York"/>
    <s v="Ramla's"/>
    <s v="No inmail sent"/>
    <x v="0"/>
    <m/>
    <d v="2021-10-25T00:00:00"/>
    <m/>
    <m/>
    <m/>
    <s v="Neutral"/>
    <m/>
    <m/>
    <m/>
    <m/>
    <m/>
    <m/>
  </r>
  <r>
    <n v="9790"/>
    <d v="2021-07-27T00:00:00"/>
    <n v="7"/>
    <x v="2"/>
    <s v="Michael Fein"/>
    <s v="Executive Vice President, Strategy, Marketing, Analytics"/>
    <s v="Rogers &amp; Cowan PMK"/>
    <x v="4"/>
    <s v="America"/>
    <s v="California"/>
    <s v="Ramla's"/>
    <s v="No inmail sent"/>
    <x v="1"/>
    <m/>
    <m/>
    <m/>
    <m/>
    <m/>
    <m/>
    <m/>
    <m/>
    <m/>
    <m/>
    <m/>
    <m/>
  </r>
  <r>
    <n v="9791"/>
    <d v="2021-07-27T00:00:00"/>
    <n v="7"/>
    <x v="2"/>
    <s v="Femke Galle"/>
    <s v="Director Database Marketing, Research &amp; Analytics "/>
    <s v="Lindblad Expeditions"/>
    <x v="11"/>
    <s v="America"/>
    <s v="New York"/>
    <s v="Ramla's"/>
    <s v="No inmail sent"/>
    <x v="1"/>
    <m/>
    <m/>
    <m/>
    <m/>
    <m/>
    <m/>
    <m/>
    <m/>
    <m/>
    <m/>
    <m/>
    <m/>
  </r>
  <r>
    <n v="9792"/>
    <d v="2021-07-27T00:00:00"/>
    <n v="7"/>
    <x v="2"/>
    <s v="Nikki Dewsnap"/>
    <s v="Sr. Manager, Digital Marketing Analytics"/>
    <s v="ADT"/>
    <x v="0"/>
    <s v="America"/>
    <s v="Florida"/>
    <s v="Ramla's"/>
    <s v="No inmail sent"/>
    <x v="1"/>
    <m/>
    <m/>
    <m/>
    <m/>
    <m/>
    <m/>
    <m/>
    <m/>
    <m/>
    <m/>
    <m/>
    <m/>
  </r>
  <r>
    <n v="9793"/>
    <d v="2021-07-27T00:00:00"/>
    <n v="7"/>
    <x v="2"/>
    <s v="Silas Fisher"/>
    <s v="Partner"/>
    <s v="PwC"/>
    <x v="15"/>
    <s v="America"/>
    <s v="New Jersey"/>
    <s v="Ramla's"/>
    <s v="No inmail sent"/>
    <x v="1"/>
    <m/>
    <m/>
    <m/>
    <m/>
    <m/>
    <m/>
    <m/>
    <m/>
    <m/>
    <m/>
    <m/>
    <m/>
  </r>
  <r>
    <n v="9794"/>
    <d v="2021-07-27T00:00:00"/>
    <n v="7"/>
    <x v="2"/>
    <s v="Sabah Sadiq"/>
    <s v="Manager "/>
    <s v="Deloitte"/>
    <x v="15"/>
    <s v="America"/>
    <s v="Illinois"/>
    <s v="Ramla's"/>
    <s v="No inmail sent"/>
    <x v="1"/>
    <m/>
    <m/>
    <m/>
    <m/>
    <m/>
    <m/>
    <m/>
    <m/>
    <m/>
    <m/>
    <m/>
    <m/>
  </r>
  <r>
    <n v="9795"/>
    <d v="2021-07-27T00:00:00"/>
    <n v="7"/>
    <x v="2"/>
    <s v="Taylor Kennedy"/>
    <s v="Senior Manager, Marketing Analytics &amp; Measurement"/>
    <s v="Walmart"/>
    <x v="0"/>
    <s v="America"/>
    <s v="Arkansas"/>
    <s v="Ramla's"/>
    <s v="No inmail sent"/>
    <x v="1"/>
    <m/>
    <m/>
    <m/>
    <m/>
    <m/>
    <m/>
    <m/>
    <m/>
    <m/>
    <m/>
    <m/>
    <m/>
  </r>
  <r>
    <n v="9796"/>
    <d v="2021-07-27T00:00:00"/>
    <n v="7"/>
    <x v="3"/>
    <s v="Joon-Ku Im"/>
    <s v="Director, Enterprise Data Science"/>
    <s v="Anthem"/>
    <x v="13"/>
    <s v="America"/>
    <s v="Illinois"/>
    <s v="Ramla's"/>
    <s v="No inmail sent"/>
    <x v="0"/>
    <d v="2021-07-28T00:00:00"/>
    <d v="2022-01-31T00:00:00"/>
    <m/>
    <m/>
    <m/>
    <m/>
    <m/>
    <m/>
    <m/>
    <m/>
    <m/>
    <m/>
  </r>
  <r>
    <n v="9797"/>
    <d v="2021-07-27T00:00:00"/>
    <n v="7"/>
    <x v="3"/>
    <s v="Nikki Smith"/>
    <s v="Chief Marketing Officer"/>
    <s v="Federal Title &amp; Escrow"/>
    <x v="9"/>
    <s v="America"/>
    <s v="Washington"/>
    <s v="Ramla's"/>
    <s v="No inmail sent"/>
    <x v="1"/>
    <m/>
    <m/>
    <m/>
    <m/>
    <m/>
    <m/>
    <m/>
    <m/>
    <m/>
    <m/>
    <m/>
    <m/>
  </r>
  <r>
    <n v="9798"/>
    <d v="2021-07-27T00:00:00"/>
    <n v="7"/>
    <x v="3"/>
    <s v="Parag Vaish"/>
    <s v="Chief Product Officer"/>
    <s v="Medable"/>
    <x v="18"/>
    <s v="America"/>
    <s v="California"/>
    <s v="Ramla's"/>
    <s v="No inmail sent"/>
    <x v="1"/>
    <m/>
    <m/>
    <m/>
    <m/>
    <m/>
    <m/>
    <m/>
    <m/>
    <m/>
    <m/>
    <m/>
    <m/>
  </r>
  <r>
    <n v="9799"/>
    <d v="2021-06-28T00:00:00"/>
    <n v="6"/>
    <x v="2"/>
    <s v="Ajay Kaul"/>
    <s v="Executive Director / Head of Growth Marketing"/>
    <s v="DiDi"/>
    <x v="18"/>
    <s v="America"/>
    <s v="California"/>
    <s v="Ramla's"/>
    <s v="No inmail sent"/>
    <x v="0"/>
    <d v="2021-07-01T00:00:00"/>
    <d v="2021-09-24T00:00:00"/>
    <m/>
    <m/>
    <m/>
    <m/>
    <m/>
    <m/>
    <m/>
    <m/>
    <m/>
    <m/>
  </r>
  <r>
    <n v="9800"/>
    <d v="2021-07-27T00:00:00"/>
    <n v="7"/>
    <x v="3"/>
    <s v="Mark Nelson"/>
    <s v="Vice President Marketing Data and Analytics"/>
    <s v="Physicians Mutual"/>
    <x v="13"/>
    <s v="America"/>
    <s v="Nebraska"/>
    <s v="Ramla's"/>
    <s v="No inmail sent"/>
    <x v="1"/>
    <m/>
    <m/>
    <m/>
    <m/>
    <m/>
    <m/>
    <m/>
    <m/>
    <m/>
    <m/>
    <m/>
    <m/>
  </r>
  <r>
    <n v="9801"/>
    <d v="2021-07-27T00:00:00"/>
    <n v="7"/>
    <x v="3"/>
    <s v="Michael Richmond"/>
    <s v="Vice President, Sales"/>
    <s v="South Mill Champs Mushrooms"/>
    <x v="3"/>
    <s v="America"/>
    <s v="Pennsylvania"/>
    <s v="Ramla's"/>
    <s v="No inmail sent"/>
    <x v="0"/>
    <d v="2021-07-28T00:00:00"/>
    <d v="2022-01-31T00:00:00"/>
    <m/>
    <m/>
    <m/>
    <m/>
    <m/>
    <m/>
    <m/>
    <m/>
    <m/>
    <m/>
  </r>
  <r>
    <n v="9802"/>
    <d v="2021-07-27T00:00:00"/>
    <n v="7"/>
    <x v="3"/>
    <s v="Ben Downing"/>
    <s v="Chief of Staff, Marketing Enablement Technology &amp; Analytics"/>
    <s v="AT&amp;T"/>
    <x v="16"/>
    <s v="America"/>
    <s v="California"/>
    <s v="Ramla's"/>
    <s v="No inmail sent"/>
    <x v="1"/>
    <m/>
    <m/>
    <m/>
    <m/>
    <m/>
    <m/>
    <m/>
    <m/>
    <m/>
    <m/>
    <m/>
    <m/>
  </r>
  <r>
    <n v="9803"/>
    <d v="2021-07-27T00:00:00"/>
    <n v="7"/>
    <x v="3"/>
    <s v="Deepal Shah"/>
    <s v="VP, Marketing"/>
    <s v="Medly"/>
    <x v="13"/>
    <s v="America"/>
    <s v="California"/>
    <s v="Ramla's"/>
    <s v="No inmail sent"/>
    <x v="1"/>
    <m/>
    <m/>
    <m/>
    <m/>
    <m/>
    <m/>
    <m/>
    <m/>
    <m/>
    <m/>
    <m/>
    <m/>
  </r>
  <r>
    <n v="9804"/>
    <d v="2021-07-27T00:00:00"/>
    <n v="7"/>
    <x v="3"/>
    <s v="Sam Braunstein"/>
    <s v="Chief Marketing Officer"/>
    <s v="Talkspace"/>
    <x v="13"/>
    <s v="America"/>
    <s v="New York"/>
    <s v="Ramla's"/>
    <s v="No inmail sent"/>
    <x v="1"/>
    <m/>
    <m/>
    <m/>
    <m/>
    <m/>
    <m/>
    <m/>
    <m/>
    <m/>
    <m/>
    <m/>
    <m/>
  </r>
  <r>
    <n v="9805"/>
    <d v="2021-07-27T00:00:00"/>
    <n v="7"/>
    <x v="3"/>
    <s v="Heath Hammett"/>
    <s v="VP Product"/>
    <s v="Copart"/>
    <x v="8"/>
    <s v="America"/>
    <s v="Texas"/>
    <s v="Ramla's"/>
    <s v="No inmail sent"/>
    <x v="1"/>
    <m/>
    <m/>
    <m/>
    <m/>
    <m/>
    <m/>
    <m/>
    <m/>
    <m/>
    <m/>
    <m/>
    <m/>
  </r>
  <r>
    <n v="9806"/>
    <d v="2021-07-27T00:00:00"/>
    <n v="7"/>
    <x v="3"/>
    <s v="Dan Geng"/>
    <s v="Vice President, Product Marketing"/>
    <s v="Chegg"/>
    <x v="18"/>
    <s v="America"/>
    <s v="California"/>
    <s v="Ramla's"/>
    <s v="No inmail sent"/>
    <x v="1"/>
    <m/>
    <m/>
    <m/>
    <m/>
    <m/>
    <m/>
    <m/>
    <m/>
    <m/>
    <m/>
    <m/>
    <m/>
  </r>
  <r>
    <n v="9807"/>
    <d v="2021-07-27T00:00:00"/>
    <n v="7"/>
    <x v="3"/>
    <s v="Srikanth Nayani"/>
    <s v="VP of Marketing Analytics"/>
    <s v="Caliber Home Loans"/>
    <x v="10"/>
    <s v="America"/>
    <s v="Texas"/>
    <s v="Ramla's"/>
    <s v="No inmail sent"/>
    <x v="1"/>
    <m/>
    <m/>
    <m/>
    <m/>
    <m/>
    <m/>
    <m/>
    <m/>
    <m/>
    <m/>
    <m/>
    <m/>
  </r>
  <r>
    <n v="9808"/>
    <d v="2021-07-27T00:00:00"/>
    <n v="7"/>
    <x v="3"/>
    <s v="Barbara McCartney"/>
    <s v="Chief Growth Officer"/>
    <s v="Hyde Park"/>
    <x v="3"/>
    <s v="America"/>
    <s v="Illinois"/>
    <s v="Ramla's"/>
    <s v="No inmail sent"/>
    <x v="1"/>
    <m/>
    <m/>
    <m/>
    <m/>
    <m/>
    <m/>
    <m/>
    <m/>
    <m/>
    <m/>
    <m/>
    <m/>
  </r>
  <r>
    <n v="9809"/>
    <d v="2021-07-27T00:00:00"/>
    <n v="7"/>
    <x v="3"/>
    <s v="Deney Lam"/>
    <s v="Vice President of Marketing Intelligence"/>
    <s v="Wunderman Thompson Health"/>
    <x v="1"/>
    <s v="America"/>
    <s v="Washington"/>
    <s v="Ramla's"/>
    <s v="9/16/2021"/>
    <x v="1"/>
    <m/>
    <m/>
    <m/>
    <m/>
    <m/>
    <m/>
    <m/>
    <m/>
    <m/>
    <m/>
    <m/>
    <m/>
  </r>
  <r>
    <n v="9810"/>
    <d v="2021-07-27T00:00:00"/>
    <n v="7"/>
    <x v="3"/>
    <s v="Tina Nguyen"/>
    <s v="AVP, Enterprise AI &amp; Analytics"/>
    <s v="U.S. Bank"/>
    <x v="10"/>
    <s v="America"/>
    <s v="Minnesota"/>
    <s v="Ramla's"/>
    <s v="No inmail sent"/>
    <x v="0"/>
    <d v="2021-07-28T00:00:00"/>
    <d v="2022-01-31T00:00:00"/>
    <m/>
    <m/>
    <m/>
    <m/>
    <m/>
    <m/>
    <m/>
    <m/>
    <m/>
    <m/>
  </r>
  <r>
    <n v="9811"/>
    <d v="2021-07-27T00:00:00"/>
    <n v="7"/>
    <x v="3"/>
    <s v="Thomas Mitchell"/>
    <s v="Executive Vice President - Analytics"/>
    <s v="Wunderman Thompson Data"/>
    <x v="5"/>
    <s v="America"/>
    <s v="Texas"/>
    <s v="Ramla's"/>
    <s v="No inmail sent"/>
    <x v="0"/>
    <d v="2021-08-03T00:00:00"/>
    <d v="2022-01-28T00:00:00"/>
    <m/>
    <m/>
    <m/>
    <m/>
    <m/>
    <m/>
    <m/>
    <m/>
    <m/>
    <m/>
  </r>
  <r>
    <n v="9812"/>
    <d v="2021-07-27T00:00:00"/>
    <n v="7"/>
    <x v="3"/>
    <s v="Vijay Iyer"/>
    <s v="Vice President of E-Commerce and DTC"/>
    <s v="Stila Cosmetics"/>
    <x v="3"/>
    <s v="America"/>
    <s v="New York"/>
    <s v="Ramla's"/>
    <s v="No inmail sent"/>
    <x v="1"/>
    <m/>
    <m/>
    <m/>
    <m/>
    <m/>
    <m/>
    <m/>
    <m/>
    <m/>
    <m/>
    <m/>
    <m/>
  </r>
  <r>
    <n v="9813"/>
    <d v="2021-07-27T00:00:00"/>
    <n v="7"/>
    <x v="3"/>
    <s v="Drew Miller (2)"/>
    <s v="Vice President of North America Marketing"/>
    <s v="Pearson"/>
    <x v="18"/>
    <s v="America"/>
    <s v="Texas"/>
    <s v="Ramla's"/>
    <s v="No inmail sent"/>
    <x v="1"/>
    <m/>
    <m/>
    <m/>
    <m/>
    <m/>
    <m/>
    <m/>
    <m/>
    <m/>
    <m/>
    <m/>
    <m/>
  </r>
  <r>
    <n v="9814"/>
    <d v="2021-07-27T00:00:00"/>
    <n v="7"/>
    <x v="3"/>
    <s v="Kaylan Hazlett"/>
    <s v="Managing Partner and Director of Analytics"/>
    <s v="Fluid Advertising"/>
    <x v="1"/>
    <s v="America"/>
    <s v="Utah"/>
    <s v="Ramla's"/>
    <s v="No inmail sent"/>
    <x v="1"/>
    <m/>
    <m/>
    <m/>
    <m/>
    <m/>
    <m/>
    <m/>
    <m/>
    <m/>
    <m/>
    <m/>
    <m/>
  </r>
  <r>
    <n v="9815"/>
    <d v="2021-07-27T00:00:00"/>
    <n v="7"/>
    <x v="3"/>
    <s v="Chris Czarnik"/>
    <s v="Vice President Transformation"/>
    <s v="Magellan Health"/>
    <x v="13"/>
    <s v="America"/>
    <s v="Illinois"/>
    <s v="Ramla's"/>
    <s v="No inmail sent"/>
    <x v="1"/>
    <m/>
    <m/>
    <m/>
    <m/>
    <m/>
    <m/>
    <m/>
    <m/>
    <m/>
    <m/>
    <m/>
    <m/>
  </r>
  <r>
    <n v="9816"/>
    <d v="2021-07-27T00:00:00"/>
    <n v="7"/>
    <x v="3"/>
    <s v="Joe Ellis"/>
    <s v="Vice President - Financial Planning and Analysis (FP&amp;A)"/>
    <s v="CTI Foods"/>
    <x v="3"/>
    <s v="America"/>
    <s v="Idaho"/>
    <s v="Ramla's"/>
    <s v="No inmail sent"/>
    <x v="1"/>
    <m/>
    <m/>
    <m/>
    <m/>
    <m/>
    <m/>
    <m/>
    <m/>
    <m/>
    <m/>
    <m/>
    <m/>
  </r>
  <r>
    <n v="9817"/>
    <d v="2021-07-27T00:00:00"/>
    <n v="7"/>
    <x v="3"/>
    <s v="Tim Black"/>
    <s v="Vice President of Strategy and Business Analysis"/>
    <s v="American Foods"/>
    <x v="3"/>
    <s v="America"/>
    <s v="Wisconsin"/>
    <s v="Ramla's"/>
    <s v="No inmail sent"/>
    <x v="1"/>
    <m/>
    <m/>
    <m/>
    <m/>
    <m/>
    <m/>
    <m/>
    <m/>
    <m/>
    <m/>
    <m/>
    <m/>
  </r>
  <r>
    <n v="9818"/>
    <d v="2021-07-27T00:00:00"/>
    <n v="7"/>
    <x v="3"/>
    <s v="Lisa Gramarossa"/>
    <s v="Associate Director, IBD Analytics &amp; Data Science"/>
    <s v="Takeda"/>
    <x v="6"/>
    <s v="America"/>
    <s v="Wisconsin"/>
    <s v="Ramla's"/>
    <s v="No inmail sent"/>
    <x v="1"/>
    <m/>
    <m/>
    <m/>
    <m/>
    <m/>
    <m/>
    <m/>
    <m/>
    <m/>
    <m/>
    <m/>
    <m/>
  </r>
  <r>
    <n v="9819"/>
    <d v="2021-07-27T00:00:00"/>
    <n v="7"/>
    <x v="3"/>
    <s v="Andrew Edwards"/>
    <s v="Vice President, Marketing &amp; Business Development"/>
    <s v="Sunday Salon"/>
    <x v="0"/>
    <s v="America"/>
    <s v="North Carolina"/>
    <s v="Ramla's"/>
    <s v="No inmail sent"/>
    <x v="0"/>
    <d v="2021-08-02T00:00:00"/>
    <d v="2021-08-23T00:00:00"/>
    <m/>
    <m/>
    <m/>
    <s v="Negative"/>
    <d v="2021-08-23T00:00:00"/>
    <m/>
    <m/>
    <m/>
    <m/>
    <m/>
  </r>
  <r>
    <n v="9820"/>
    <d v="2021-07-27T00:00:00"/>
    <n v="7"/>
    <x v="3"/>
    <s v="Maristela Castanho"/>
    <s v="VP, Total Customer Satisfaction"/>
    <s v="Renault"/>
    <x v="8"/>
    <s v="Europe"/>
    <s v="France"/>
    <s v="Ramla's"/>
    <s v="No inmail sent"/>
    <x v="0"/>
    <d v="2021-08-11T00:00:00"/>
    <m/>
    <m/>
    <m/>
    <m/>
    <s v="Positive_FS"/>
    <d v="2021-08-24T00:00:00"/>
    <m/>
    <m/>
    <m/>
    <m/>
    <m/>
  </r>
  <r>
    <n v="9821"/>
    <d v="2021-07-27T00:00:00"/>
    <n v="7"/>
    <x v="3"/>
    <s v="Shamez D."/>
    <s v="Global VP, Customer"/>
    <s v="Adthena"/>
    <x v="18"/>
    <s v="America"/>
    <s v="Texas"/>
    <s v="Ramla's"/>
    <s v="No inmail sent"/>
    <x v="1"/>
    <m/>
    <m/>
    <m/>
    <m/>
    <m/>
    <m/>
    <m/>
    <m/>
    <m/>
    <m/>
    <m/>
    <m/>
  </r>
  <r>
    <n v="9822"/>
    <d v="2021-07-28T00:00:00"/>
    <n v="7"/>
    <x v="0"/>
    <s v="Paul Charpentier"/>
    <s v="Vice President Director, Data &amp; Analytics"/>
    <s v="Starcom"/>
    <x v="1"/>
    <s v="America"/>
    <s v="New York"/>
    <s v="Ramla's"/>
    <s v="No inmail sent"/>
    <x v="1"/>
    <m/>
    <m/>
    <m/>
    <m/>
    <m/>
    <m/>
    <m/>
    <m/>
    <m/>
    <m/>
    <m/>
    <m/>
  </r>
  <r>
    <n v="9823"/>
    <d v="2021-07-28T00:00:00"/>
    <n v="7"/>
    <x v="0"/>
    <s v="George Kritikos"/>
    <s v="Director, Integrated Analytics eCommerce"/>
    <s v="The J.M. Smucker Co."/>
    <x v="3"/>
    <s v="America"/>
    <s v="Illinois"/>
    <s v="Ramla's"/>
    <s v="No inmail sent"/>
    <x v="1"/>
    <m/>
    <m/>
    <m/>
    <m/>
    <m/>
    <m/>
    <m/>
    <m/>
    <m/>
    <m/>
    <m/>
    <m/>
  </r>
  <r>
    <n v="9824"/>
    <d v="2021-07-28T00:00:00"/>
    <n v="7"/>
    <x v="0"/>
    <s v="Sunil Rao"/>
    <s v="Senior Vice President, Analytics"/>
    <s v="Merkle"/>
    <x v="1"/>
    <s v="America"/>
    <s v="Maryland"/>
    <s v="Ramla's"/>
    <s v="No inmail sent"/>
    <x v="0"/>
    <d v="2021-07-29T00:00:00"/>
    <m/>
    <m/>
    <m/>
    <n v="230"/>
    <m/>
    <m/>
    <m/>
    <m/>
    <m/>
    <m/>
    <m/>
  </r>
  <r>
    <n v="9825"/>
    <d v="2021-07-28T00:00:00"/>
    <n v="7"/>
    <x v="0"/>
    <s v="Debra Coughlin"/>
    <s v="Executive Vice President"/>
    <s v="Draftfcb"/>
    <x v="1"/>
    <s v="America"/>
    <s v="New York"/>
    <s v="Personal"/>
    <s v="No inmail sent"/>
    <x v="1"/>
    <m/>
    <m/>
    <m/>
    <m/>
    <m/>
    <m/>
    <m/>
    <m/>
    <m/>
    <m/>
    <m/>
    <m/>
  </r>
  <r>
    <n v="9826"/>
    <d v="2021-07-28T00:00:00"/>
    <n v="7"/>
    <x v="3"/>
    <s v="Hanna Kobor"/>
    <s v="Associate Director, Advanced Analytics"/>
    <s v="Mindshare"/>
    <x v="1"/>
    <s v="America"/>
    <s v="New York"/>
    <s v="Ramla's"/>
    <s v="No inmail sent"/>
    <x v="0"/>
    <d v="2021-11-25T00:00:00"/>
    <d v="2022-01-18T00:00:00"/>
    <m/>
    <m/>
    <m/>
    <m/>
    <m/>
    <m/>
    <m/>
    <m/>
    <m/>
    <m/>
  </r>
  <r>
    <n v="9827"/>
    <d v="2021-07-28T00:00:00"/>
    <n v="7"/>
    <x v="0"/>
    <s v="Nitin Jain"/>
    <s v="Managing Principal"/>
    <s v="ZS Associates"/>
    <x v="2"/>
    <s v="America"/>
    <s v="Illinois"/>
    <s v="Personal"/>
    <s v="No inmail sent"/>
    <x v="1"/>
    <m/>
    <m/>
    <m/>
    <m/>
    <m/>
    <m/>
    <m/>
    <m/>
    <m/>
    <m/>
    <m/>
    <m/>
  </r>
  <r>
    <n v="9828"/>
    <d v="2021-07-28T00:00:00"/>
    <n v="7"/>
    <x v="0"/>
    <s v="Breanna Hodges"/>
    <s v="Director, Data Management and Analytics"/>
    <s v="Epsilon"/>
    <x v="1"/>
    <s v="America"/>
    <s v="Georgia"/>
    <s v="Personal"/>
    <s v="No inmail sent"/>
    <x v="0"/>
    <d v="2021-07-29T00:00:00"/>
    <m/>
    <m/>
    <m/>
    <n v="230"/>
    <m/>
    <m/>
    <m/>
    <m/>
    <m/>
    <m/>
    <m/>
  </r>
  <r>
    <n v="9829"/>
    <d v="2021-07-28T00:00:00"/>
    <n v="7"/>
    <x v="0"/>
    <s v="Quyen Nguyen"/>
    <s v="Director Integrated Marketing"/>
    <s v="Lumen Technologies "/>
    <x v="7"/>
    <s v="America"/>
    <s v="Colorado"/>
    <s v="Personal"/>
    <s v="No inmail sent"/>
    <x v="1"/>
    <m/>
    <m/>
    <m/>
    <m/>
    <m/>
    <m/>
    <m/>
    <m/>
    <m/>
    <m/>
    <m/>
    <m/>
  </r>
  <r>
    <n v="9830"/>
    <d v="2021-07-28T00:00:00"/>
    <n v="7"/>
    <x v="0"/>
    <s v="Randall McCorkle"/>
    <s v="Director Analytics and Insights"/>
    <s v="CROSSMARK"/>
    <x v="3"/>
    <s v="America"/>
    <s v="Ohio"/>
    <s v="Personal"/>
    <s v="No inmail sent"/>
    <x v="1"/>
    <m/>
    <m/>
    <m/>
    <m/>
    <m/>
    <m/>
    <m/>
    <m/>
    <m/>
    <m/>
    <m/>
    <m/>
  </r>
  <r>
    <n v="9831"/>
    <d v="2021-12-03T00:00:00"/>
    <m/>
    <x v="2"/>
    <s v="Debbie Reynolds"/>
    <s v="VP, Analytic Tools and Platforms"/>
    <s v="Pfizer Inc."/>
    <x v="13"/>
    <s v="America"/>
    <s v="New York"/>
    <s v="Ramla's"/>
    <s v="No inmail sent"/>
    <x v="1"/>
    <m/>
    <m/>
    <m/>
    <m/>
    <m/>
    <m/>
    <m/>
    <m/>
    <m/>
    <m/>
    <m/>
    <m/>
  </r>
  <r>
    <n v="9832"/>
    <d v="2021-07-28T00:00:00"/>
    <n v="7"/>
    <x v="0"/>
    <s v="Richard Renzulli"/>
    <s v="Senior Director - Paid Media, Global Subscriber Acquisition"/>
    <s v="Discovery Inc"/>
    <x v="12"/>
    <s v="America"/>
    <s v="New York"/>
    <s v="Personal"/>
    <s v="No inmail sent"/>
    <x v="1"/>
    <m/>
    <m/>
    <m/>
    <m/>
    <m/>
    <m/>
    <m/>
    <m/>
    <m/>
    <m/>
    <m/>
    <m/>
  </r>
  <r>
    <n v="9833"/>
    <d v="2021-07-28T00:00:00"/>
    <n v="7"/>
    <x v="3"/>
    <s v="Danny O'Brien"/>
    <s v="Growth Marketing Manager"/>
    <s v="Shopify"/>
    <x v="4"/>
    <s v="America"/>
    <s v="California"/>
    <s v="Personal"/>
    <s v="No inmail sent"/>
    <x v="1"/>
    <m/>
    <m/>
    <m/>
    <m/>
    <m/>
    <m/>
    <m/>
    <m/>
    <m/>
    <m/>
    <m/>
    <m/>
  </r>
  <r>
    <n v="9834"/>
    <d v="2021-07-28T00:00:00"/>
    <n v="7"/>
    <x v="3"/>
    <s v="Cody Gault"/>
    <s v="Integrated Marketing Manager- Media"/>
    <s v="T-Mobile"/>
    <x v="16"/>
    <s v="America"/>
    <s v="Denver"/>
    <s v="Personal"/>
    <s v="No inmail sent"/>
    <x v="0"/>
    <d v="2021-08-02T00:00:00"/>
    <m/>
    <m/>
    <m/>
    <m/>
    <s v="Negative"/>
    <d v="2021-08-02T00:00:00"/>
    <m/>
    <m/>
    <m/>
    <m/>
    <m/>
  </r>
  <r>
    <n v="9835"/>
    <d v="2022-01-31T00:00:00"/>
    <n v="1"/>
    <x v="3"/>
    <s v="Raj Nellore"/>
    <s v="Head of Operations Data Science Programs"/>
    <s v="Coupang"/>
    <x v="18"/>
    <s v="Asia"/>
    <s v="South Korea"/>
    <s v="Ramla's"/>
    <s v="No inmail sent"/>
    <x v="1"/>
    <m/>
    <m/>
    <m/>
    <m/>
    <m/>
    <m/>
    <m/>
    <m/>
    <m/>
    <m/>
    <m/>
    <m/>
  </r>
  <r>
    <n v="9836"/>
    <d v="2021-07-28T00:00:00"/>
    <n v="7"/>
    <x v="3"/>
    <s v="Phillip Lee"/>
    <s v="Group Product Manager, Growth and Marketing Technology"/>
    <s v="Afterpay"/>
    <x v="7"/>
    <s v="America"/>
    <s v="California"/>
    <s v="Personal"/>
    <s v="No inmail sent"/>
    <x v="1"/>
    <m/>
    <m/>
    <m/>
    <m/>
    <m/>
    <m/>
    <m/>
    <m/>
    <m/>
    <m/>
    <m/>
    <m/>
  </r>
  <r>
    <n v="9837"/>
    <d v="2021-07-28T00:00:00"/>
    <n v="7"/>
    <x v="3"/>
    <s v="Chris Reiner"/>
    <s v="Group Manager, Marketing Analytics"/>
    <s v="Boston Scientific"/>
    <x v="13"/>
    <s v="America"/>
    <s v="Massachusetts"/>
    <s v="Personal"/>
    <s v="No inmail sent"/>
    <x v="0"/>
    <d v="2021-07-28T00:00:00"/>
    <d v="2021-07-29T00:00:00"/>
    <m/>
    <m/>
    <m/>
    <s v="Positive"/>
    <d v="2021-07-28T00:00:00"/>
    <m/>
    <m/>
    <m/>
    <m/>
    <m/>
  </r>
  <r>
    <n v="9838"/>
    <d v="2021-07-28T00:00:00"/>
    <n v="7"/>
    <x v="3"/>
    <s v="Mark Mahoney"/>
    <s v="Digital Marketing Manager"/>
    <s v="IG"/>
    <x v="10"/>
    <s v="America"/>
    <s v="Illinois"/>
    <s v="Personal"/>
    <s v="No inmail sent"/>
    <x v="1"/>
    <m/>
    <m/>
    <m/>
    <m/>
    <m/>
    <m/>
    <m/>
    <m/>
    <m/>
    <m/>
    <m/>
    <m/>
  </r>
  <r>
    <n v="9839"/>
    <d v="2021-07-28T00:00:00"/>
    <n v="7"/>
    <x v="3"/>
    <s v="William DeCesare"/>
    <s v="Analytics Manager"/>
    <s v="quip"/>
    <x v="13"/>
    <s v="America"/>
    <s v="New York"/>
    <s v="Personal"/>
    <s v="No inmail sent"/>
    <x v="1"/>
    <m/>
    <m/>
    <m/>
    <m/>
    <m/>
    <m/>
    <m/>
    <m/>
    <m/>
    <m/>
    <m/>
    <m/>
  </r>
  <r>
    <n v="9840"/>
    <d v="2021-07-28T00:00:00"/>
    <n v="7"/>
    <x v="3"/>
    <s v="Marcia Lima Cardoso"/>
    <s v="Senior Marketing Analytics Manager"/>
    <s v="Tripadvisor"/>
    <x v="11"/>
    <s v="Europe"/>
    <s v="United Kingdom"/>
    <s v="Both (Ramla's &amp; Personal)"/>
    <s v="No inmail sent"/>
    <x v="1"/>
    <m/>
    <m/>
    <m/>
    <m/>
    <m/>
    <m/>
    <m/>
    <m/>
    <m/>
    <m/>
    <m/>
    <m/>
  </r>
  <r>
    <n v="9841"/>
    <d v="2021-07-28T00:00:00"/>
    <n v="7"/>
    <x v="3"/>
    <s v="Jaison Moses"/>
    <s v="Lead Decision Science Manager"/>
    <s v="PayPal"/>
    <x v="10"/>
    <s v="America"/>
    <s v="California"/>
    <s v="Personal"/>
    <s v="No inmail sent"/>
    <x v="1"/>
    <m/>
    <m/>
    <m/>
    <m/>
    <m/>
    <m/>
    <m/>
    <m/>
    <m/>
    <m/>
    <m/>
    <m/>
  </r>
  <r>
    <n v="9842"/>
    <d v="2021-07-28T00:00:00"/>
    <n v="7"/>
    <x v="3"/>
    <s v="Sam Barrows"/>
    <s v="Senior Data Scientist"/>
    <s v="Airbnb"/>
    <x v="11"/>
    <s v="Europe"/>
    <s v="United Kingdom"/>
    <s v="Personal"/>
    <s v="No inmail sent"/>
    <x v="1"/>
    <m/>
    <m/>
    <m/>
    <m/>
    <m/>
    <m/>
    <m/>
    <m/>
    <m/>
    <m/>
    <m/>
    <m/>
  </r>
  <r>
    <n v="9843"/>
    <d v="2021-07-28T00:00:00"/>
    <n v="7"/>
    <x v="3"/>
    <s v="Ananth Sivasankaran"/>
    <s v="Senior Data Scientist"/>
    <s v="Wayfair"/>
    <x v="6"/>
    <s v="America"/>
    <s v="California"/>
    <s v="Personal"/>
    <s v="No inmail sent"/>
    <x v="0"/>
    <d v="2021-08-11T00:00:00"/>
    <m/>
    <m/>
    <m/>
    <m/>
    <s v="Negative"/>
    <d v="2021-08-10T00:00:00"/>
    <m/>
    <m/>
    <m/>
    <m/>
    <m/>
  </r>
  <r>
    <n v="9844"/>
    <d v="2022-02-01T00:00:00"/>
    <n v="2"/>
    <x v="3"/>
    <s v="Aseem Patel"/>
    <s v="Senior Manager, Web Analytics"/>
    <s v="Sallie Mae"/>
    <x v="10"/>
    <s v="America"/>
    <s v="Virginia"/>
    <s v="Both (Ramla's &amp; Personal)"/>
    <s v="No inmail sent"/>
    <x v="1"/>
    <m/>
    <m/>
    <m/>
    <m/>
    <m/>
    <m/>
    <m/>
    <m/>
    <m/>
    <m/>
    <m/>
    <m/>
  </r>
  <r>
    <n v="9845"/>
    <d v="2021-07-28T00:00:00"/>
    <n v="7"/>
    <x v="3"/>
    <s v="Roozbeh Davari"/>
    <s v="Sr. Manager and Architect of AI"/>
    <s v="Aisera"/>
    <x v="7"/>
    <s v="America"/>
    <s v="California"/>
    <s v="Personal"/>
    <s v="No inmail sent"/>
    <x v="1"/>
    <m/>
    <m/>
    <m/>
    <m/>
    <m/>
    <m/>
    <m/>
    <m/>
    <m/>
    <m/>
    <m/>
    <m/>
  </r>
  <r>
    <n v="9846"/>
    <d v="2021-07-28T00:00:00"/>
    <n v="7"/>
    <x v="3"/>
    <s v="Vishwa Kolla"/>
    <s v="AD, Advanced Analytics"/>
    <s v="Takeda"/>
    <x v="6"/>
    <s v="America"/>
    <s v="Massachusetts"/>
    <s v="Personal"/>
    <s v="No inmail sent"/>
    <x v="1"/>
    <m/>
    <m/>
    <m/>
    <m/>
    <m/>
    <m/>
    <m/>
    <m/>
    <m/>
    <m/>
    <m/>
    <m/>
  </r>
  <r>
    <n v="9847"/>
    <d v="2021-07-28T00:00:00"/>
    <n v="7"/>
    <x v="3"/>
    <s v="George Sutcliffe"/>
    <s v="Global Communications Insights &amp; Analytics Lead"/>
    <s v="Raytheon Technologies"/>
    <x v="11"/>
    <s v="America"/>
    <s v="Massachusetts"/>
    <s v="Personal"/>
    <s v="No inmail sent"/>
    <x v="1"/>
    <m/>
    <m/>
    <m/>
    <m/>
    <m/>
    <m/>
    <m/>
    <m/>
    <m/>
    <m/>
    <m/>
    <m/>
  </r>
  <r>
    <n v="9848"/>
    <d v="2021-07-28T00:00:00"/>
    <n v="7"/>
    <x v="3"/>
    <s v="Stephan Abend"/>
    <s v="Head of Data Science Hub"/>
    <s v="Beiersdorf"/>
    <x v="6"/>
    <s v="Europe"/>
    <s v="Germany"/>
    <s v="Personal"/>
    <s v="No inmail sent"/>
    <x v="1"/>
    <m/>
    <m/>
    <m/>
    <m/>
    <m/>
    <m/>
    <m/>
    <m/>
    <m/>
    <m/>
    <m/>
    <m/>
  </r>
  <r>
    <n v="9849"/>
    <d v="2021-07-28T00:00:00"/>
    <n v="7"/>
    <x v="3"/>
    <s v="Richard Turner"/>
    <s v="Senior Manager, Business Insights and Analytics"/>
    <s v="Ferring Pharmaceuticals"/>
    <x v="6"/>
    <s v="America"/>
    <s v="Philadelphia"/>
    <s v="Personal"/>
    <s v="No inmail sent"/>
    <x v="1"/>
    <m/>
    <m/>
    <m/>
    <m/>
    <m/>
    <m/>
    <m/>
    <m/>
    <m/>
    <m/>
    <m/>
    <m/>
  </r>
  <r>
    <n v="9850"/>
    <d v="2021-07-28T00:00:00"/>
    <n v="7"/>
    <x v="3"/>
    <s v="Angela Calway"/>
    <s v="Industry Lead / Manager, Ads Measurement &amp; Insights"/>
    <s v="Pinterest"/>
    <x v="18"/>
    <s v="America"/>
    <s v="California"/>
    <s v="Personal"/>
    <s v="No inmail sent"/>
    <x v="1"/>
    <m/>
    <m/>
    <m/>
    <m/>
    <m/>
    <m/>
    <m/>
    <m/>
    <m/>
    <m/>
    <m/>
    <m/>
  </r>
  <r>
    <n v="9851"/>
    <d v="2021-07-28T00:00:00"/>
    <n v="7"/>
    <x v="3"/>
    <s v="Tim Hiebenthal"/>
    <s v="Senior BI Manager"/>
    <s v="Wellster Healthtech Group"/>
    <x v="13"/>
    <s v="Europe"/>
    <s v="Germany"/>
    <s v="Personal"/>
    <s v="No inmail sent"/>
    <x v="1"/>
    <m/>
    <m/>
    <m/>
    <m/>
    <m/>
    <m/>
    <m/>
    <m/>
    <m/>
    <m/>
    <m/>
    <m/>
  </r>
  <r>
    <n v="9852"/>
    <d v="2021-07-28T00:00:00"/>
    <n v="7"/>
    <x v="3"/>
    <s v="Asieh Ahani"/>
    <s v="Head of Data Analytics"/>
    <s v="MassMutual"/>
    <x v="10"/>
    <s v="America"/>
    <s v="New York"/>
    <s v="Personal"/>
    <s v="No inmail sent"/>
    <x v="0"/>
    <d v="2021-07-30T00:00:00"/>
    <d v="2021-09-20T00:00:00"/>
    <m/>
    <m/>
    <m/>
    <m/>
    <m/>
    <m/>
    <m/>
    <m/>
    <m/>
    <m/>
  </r>
  <r>
    <n v="9853"/>
    <d v="2021-07-28T00:00:00"/>
    <n v="7"/>
    <x v="3"/>
    <s v="Michael Brady"/>
    <s v="Senior Finance Manager"/>
    <s v="SoundCloud"/>
    <x v="18"/>
    <s v="America"/>
    <s v="New York"/>
    <s v="Personal"/>
    <s v="No inmail sent"/>
    <x v="1"/>
    <m/>
    <m/>
    <m/>
    <m/>
    <m/>
    <m/>
    <m/>
    <m/>
    <m/>
    <m/>
    <m/>
    <m/>
  </r>
  <r>
    <n v="9854"/>
    <d v="2021-07-28T00:00:00"/>
    <n v="7"/>
    <x v="3"/>
    <s v="Coco Chen"/>
    <s v="AVP, Model Sr. Analyst"/>
    <s v="Citi"/>
    <x v="10"/>
    <s v="America"/>
    <s v="New York"/>
    <s v="Personal"/>
    <s v="No inmail sent"/>
    <x v="1"/>
    <m/>
    <m/>
    <m/>
    <m/>
    <m/>
    <m/>
    <m/>
    <m/>
    <m/>
    <m/>
    <m/>
    <m/>
  </r>
  <r>
    <n v="9855"/>
    <d v="2021-07-28T00:00:00"/>
    <n v="7"/>
    <x v="3"/>
    <s v="Vijaysarathy Bharadwaj"/>
    <s v="Senior Manager, Business Insights and Analytics"/>
    <s v="Bristol Myers Squibb"/>
    <x v="6"/>
    <s v="Europe"/>
    <s v="United Kingdom"/>
    <s v="Personal"/>
    <s v="No inmail sent"/>
    <x v="1"/>
    <m/>
    <m/>
    <m/>
    <m/>
    <m/>
    <m/>
    <m/>
    <m/>
    <m/>
    <m/>
    <m/>
    <m/>
  </r>
  <r>
    <n v="9856"/>
    <d v="2021-07-29T00:00:00"/>
    <n v="7"/>
    <x v="2"/>
    <s v="Stephen Zhang"/>
    <s v="Senior Manager, Digital Analytics"/>
    <s v="ServiceNow"/>
    <x v="7"/>
    <s v="America"/>
    <s v="California"/>
    <s v="Personal"/>
    <s v="No inmail sent"/>
    <x v="1"/>
    <m/>
    <m/>
    <n v="0"/>
    <m/>
    <m/>
    <m/>
    <m/>
    <m/>
    <m/>
    <m/>
    <m/>
    <s v="InMail"/>
  </r>
  <r>
    <n v="9857"/>
    <d v="2021-07-29T00:00:00"/>
    <n v="7"/>
    <x v="2"/>
    <s v="Sertac Turgut"/>
    <s v="Head of Analytics &amp; Insights - France, Belgium, Netherlands Cluster"/>
    <s v="Procter &amp; Gamble"/>
    <x v="3"/>
    <s v="Europe"/>
    <s v="France"/>
    <s v="Both (Ramla's &amp; Personal)"/>
    <s v="No inmail sent"/>
    <x v="1"/>
    <m/>
    <m/>
    <n v="0"/>
    <m/>
    <m/>
    <m/>
    <m/>
    <m/>
    <m/>
    <m/>
    <m/>
    <m/>
  </r>
  <r>
    <n v="9858"/>
    <d v="2021-07-29T00:00:00"/>
    <n v="7"/>
    <x v="2"/>
    <s v="Christopher Duncan"/>
    <s v="Director of Sales &amp; Marketing Analytics"/>
    <s v="Perfect Snacks"/>
    <x v="3"/>
    <s v="America"/>
    <s v="Colorado"/>
    <s v="Personal"/>
    <s v="No inmail sent"/>
    <x v="1"/>
    <m/>
    <m/>
    <n v="0"/>
    <m/>
    <m/>
    <m/>
    <m/>
    <m/>
    <m/>
    <m/>
    <m/>
    <m/>
  </r>
  <r>
    <n v="9859"/>
    <d v="2021-12-03T00:00:00"/>
    <m/>
    <x v="2"/>
    <s v="Scott Sokoloff"/>
    <s v="VP Data &amp; Analytics"/>
    <s v=" Transfix"/>
    <x v="7"/>
    <s v="America"/>
    <s v="New York"/>
    <s v="Ramla's"/>
    <s v="No inmail sent"/>
    <x v="1"/>
    <m/>
    <m/>
    <m/>
    <m/>
    <m/>
    <m/>
    <m/>
    <m/>
    <m/>
    <m/>
    <m/>
    <m/>
  </r>
  <r>
    <n v="9860"/>
    <d v="2021-11-01T00:00:00"/>
    <m/>
    <x v="2"/>
    <s v="Vishal Agarwal"/>
    <s v="Director, Business Analytics (Cross US Specialty)"/>
    <s v="AbbVie"/>
    <x v="6"/>
    <s v="America"/>
    <s v="Illinois"/>
    <s v="Ramla's"/>
    <s v="No inmail sent"/>
    <x v="0"/>
    <d v="2021-11-17T00:00:00"/>
    <d v="2021-11-17T00:00:00"/>
    <m/>
    <m/>
    <m/>
    <m/>
    <m/>
    <m/>
    <m/>
    <m/>
    <m/>
    <m/>
  </r>
  <r>
    <n v="9861"/>
    <d v="2021-07-29T00:00:00"/>
    <n v="7"/>
    <x v="2"/>
    <s v="Periklis Papanikolaou"/>
    <s v="Marketing Technology Consultant "/>
    <s v="AdMariner"/>
    <x v="7"/>
    <s v="Europe"/>
    <s v="Greece"/>
    <s v="Personal"/>
    <s v="No inmail sent"/>
    <x v="0"/>
    <d v="2021-08-23T00:00:00"/>
    <d v="2021-09-17T00:00:00"/>
    <m/>
    <m/>
    <m/>
    <m/>
    <m/>
    <m/>
    <m/>
    <m/>
    <m/>
    <m/>
  </r>
  <r>
    <n v="9862"/>
    <d v="2021-07-29T00:00:00"/>
    <n v="7"/>
    <x v="2"/>
    <s v="Krima Shah"/>
    <s v="VP/D, Mobile Product Market Analytics and Optimization "/>
    <s v="OneMain Financial"/>
    <x v="10"/>
    <s v="America"/>
    <s v="Wisconsin"/>
    <s v="Personal"/>
    <s v="No inmail sent"/>
    <x v="1"/>
    <m/>
    <m/>
    <m/>
    <m/>
    <m/>
    <m/>
    <m/>
    <m/>
    <m/>
    <m/>
    <m/>
    <m/>
  </r>
  <r>
    <n v="9863"/>
    <d v="2021-11-01T00:00:00"/>
    <m/>
    <x v="2"/>
    <s v="Sharan Subramani"/>
    <s v="Marketing Performance Specialist "/>
    <s v="Overstock.com"/>
    <x v="18"/>
    <s v="America"/>
    <s v="California"/>
    <s v="Personal"/>
    <s v="No inmail sent"/>
    <x v="1"/>
    <m/>
    <m/>
    <m/>
    <m/>
    <m/>
    <m/>
    <m/>
    <m/>
    <m/>
    <m/>
    <m/>
    <m/>
  </r>
  <r>
    <n v="9864"/>
    <d v="2021-11-01T00:00:00"/>
    <m/>
    <x v="2"/>
    <s v="Tini Sevak"/>
    <s v="Vice President, Audiences &amp; Data "/>
    <s v=" CNN International Commercial"/>
    <x v="12"/>
    <s v="Europe"/>
    <s v="United Kingdom"/>
    <s v="Ramla's"/>
    <s v="No inmail sent"/>
    <x v="1"/>
    <m/>
    <m/>
    <m/>
    <m/>
    <m/>
    <m/>
    <m/>
    <m/>
    <m/>
    <m/>
    <m/>
    <m/>
  </r>
  <r>
    <n v="9865"/>
    <d v="2021-07-29T00:00:00"/>
    <n v="7"/>
    <x v="2"/>
    <s v="Omri Duek"/>
    <s v="Director, Data Science &amp; Analytics, Coca-Cola Freestyle "/>
    <s v="The Coca-Cola Company"/>
    <x v="3"/>
    <s v="America"/>
    <s v="Georgia"/>
    <s v="Personal"/>
    <s v="No inmail sent"/>
    <x v="0"/>
    <d v="2021-08-23T00:00:00"/>
    <d v="2021-09-17T00:00:00"/>
    <m/>
    <m/>
    <m/>
    <m/>
    <m/>
    <m/>
    <m/>
    <m/>
    <m/>
    <m/>
  </r>
  <r>
    <n v="9866"/>
    <d v="2021-07-29T00:00:00"/>
    <n v="7"/>
    <x v="2"/>
    <s v="Christine Burki"/>
    <s v="Sr Manager, Customer and Sales Analytics"/>
    <s v="Taco Bell"/>
    <x v="3"/>
    <s v="America"/>
    <s v="California"/>
    <s v="Personal"/>
    <s v="No inmail sent"/>
    <x v="1"/>
    <m/>
    <m/>
    <m/>
    <m/>
    <m/>
    <m/>
    <m/>
    <m/>
    <m/>
    <m/>
    <m/>
    <m/>
  </r>
  <r>
    <n v="9867"/>
    <d v="2021-10-06T00:00:00"/>
    <m/>
    <x v="4"/>
    <s v="Megan Isherwood"/>
    <s v="Director, Marketing and Revenue Operations"/>
    <s v="Newsela"/>
    <x v="18"/>
    <s v="America"/>
    <s v="New York"/>
    <s v="Ramla's"/>
    <s v="No inmail sent"/>
    <x v="1"/>
    <m/>
    <m/>
    <m/>
    <m/>
    <m/>
    <m/>
    <m/>
    <m/>
    <m/>
    <m/>
    <m/>
    <m/>
  </r>
  <r>
    <n v="9868"/>
    <d v="2021-07-29T00:00:00"/>
    <n v="7"/>
    <x v="2"/>
    <s v="Doug Watson"/>
    <s v="Senior Marketing Manager, Private Brands"/>
    <s v="Amazon"/>
    <x v="0"/>
    <s v="America"/>
    <s v="Washington"/>
    <s v="Both (Ramla's &amp; Personal)"/>
    <s v="No inmail sent"/>
    <x v="1"/>
    <m/>
    <m/>
    <m/>
    <m/>
    <m/>
    <m/>
    <m/>
    <m/>
    <m/>
    <m/>
    <m/>
    <m/>
  </r>
  <r>
    <n v="9869"/>
    <d v="2021-07-29T00:00:00"/>
    <n v="7"/>
    <x v="2"/>
    <s v="Drew Carpenter"/>
    <s v="Vice President, Commercial Analytics"/>
    <s v="Nike"/>
    <x v="0"/>
    <s v="America"/>
    <s v="Portland"/>
    <m/>
    <s v="No inmail sent"/>
    <x v="1"/>
    <m/>
    <m/>
    <m/>
    <m/>
    <m/>
    <m/>
    <m/>
    <m/>
    <m/>
    <m/>
    <m/>
    <m/>
  </r>
  <r>
    <n v="9870"/>
    <d v="2021-07-29T00:00:00"/>
    <n v="7"/>
    <x v="3"/>
    <s v="Andrea Chaney"/>
    <s v="Brand Manager"/>
    <s v="KIK"/>
    <x v="3"/>
    <s v="America"/>
    <s v="Georgia"/>
    <s v="Personal"/>
    <s v="No inmail sent"/>
    <x v="1"/>
    <m/>
    <m/>
    <m/>
    <m/>
    <m/>
    <m/>
    <m/>
    <m/>
    <m/>
    <m/>
    <m/>
    <m/>
  </r>
  <r>
    <n v="9871"/>
    <d v="2021-07-29T00:00:00"/>
    <n v="7"/>
    <x v="3"/>
    <s v="Peter Woodroffe"/>
    <s v="Digital Insight Manager"/>
    <s v="Carnival UK"/>
    <x v="11"/>
    <s v="Europe"/>
    <s v="United Kingdom"/>
    <s v="Personal"/>
    <s v="No inmail sent"/>
    <x v="1"/>
    <m/>
    <m/>
    <m/>
    <m/>
    <m/>
    <m/>
    <m/>
    <m/>
    <m/>
    <m/>
    <m/>
    <m/>
  </r>
  <r>
    <n v="9872"/>
    <d v="2021-07-29T00:00:00"/>
    <n v="7"/>
    <x v="3"/>
    <s v="Spencer Smith"/>
    <s v="Senior Data Scientist"/>
    <s v="Zillow Group"/>
    <x v="18"/>
    <s v="America"/>
    <s v="Washington"/>
    <s v="Personal"/>
    <s v="No inmail sent"/>
    <x v="1"/>
    <m/>
    <m/>
    <m/>
    <m/>
    <m/>
    <m/>
    <m/>
    <m/>
    <m/>
    <m/>
    <m/>
    <m/>
  </r>
  <r>
    <n v="9873"/>
    <d v="2021-07-29T00:00:00"/>
    <n v="7"/>
    <x v="3"/>
    <s v="Milorad Sucur"/>
    <s v="Product Manager, Travel Agency Revenue Optimization Data &amp; Analytics Products"/>
    <s v="Sabre Travel"/>
    <x v="11"/>
    <s v="America"/>
    <s v="Texas"/>
    <s v="Personal"/>
    <s v="No inmail sent"/>
    <x v="1"/>
    <m/>
    <m/>
    <m/>
    <m/>
    <m/>
    <m/>
    <m/>
    <m/>
    <m/>
    <m/>
    <m/>
    <m/>
  </r>
  <r>
    <n v="9874"/>
    <d v="2021-07-29T00:00:00"/>
    <n v="7"/>
    <x v="3"/>
    <s v="Annie (Hanyue) Hu"/>
    <s v="Senior Data Analyst"/>
    <s v="Outcome Health"/>
    <x v="13"/>
    <s v="America"/>
    <s v="New York"/>
    <s v="Personal"/>
    <s v="No inmail sent"/>
    <x v="1"/>
    <m/>
    <m/>
    <m/>
    <m/>
    <m/>
    <m/>
    <m/>
    <m/>
    <m/>
    <m/>
    <m/>
    <m/>
  </r>
  <r>
    <n v="9875"/>
    <d v="2021-07-29T00:00:00"/>
    <n v="7"/>
    <x v="3"/>
    <s v="Ryan Bartley"/>
    <s v="Manager, CRM"/>
    <s v="Designer Brands"/>
    <x v="3"/>
    <s v="America"/>
    <s v="Ohio"/>
    <s v="Personal"/>
    <s v="No inmail sent"/>
    <x v="1"/>
    <m/>
    <m/>
    <m/>
    <m/>
    <m/>
    <m/>
    <m/>
    <m/>
    <m/>
    <m/>
    <m/>
    <m/>
  </r>
  <r>
    <n v="9876"/>
    <d v="2021-07-29T00:00:00"/>
    <n v="7"/>
    <x v="3"/>
    <s v="Zach Harris"/>
    <s v="Senior Product Insights Analyst"/>
    <s v="Squarespace"/>
    <x v="18"/>
    <s v="America"/>
    <s v="New York"/>
    <s v="Personal"/>
    <s v="No inmail sent"/>
    <x v="1"/>
    <m/>
    <m/>
    <m/>
    <m/>
    <m/>
    <m/>
    <m/>
    <m/>
    <m/>
    <m/>
    <m/>
    <m/>
  </r>
  <r>
    <n v="9877"/>
    <d v="2021-07-29T00:00:00"/>
    <n v="7"/>
    <x v="3"/>
    <s v="Peter McMahon"/>
    <s v="Director-Program Analysis"/>
    <s v="ViacomCBS"/>
    <x v="12"/>
    <s v="America"/>
    <s v="New York"/>
    <s v="Personal"/>
    <s v="No inmail sent"/>
    <x v="1"/>
    <m/>
    <m/>
    <m/>
    <m/>
    <m/>
    <m/>
    <m/>
    <m/>
    <m/>
    <m/>
    <m/>
    <m/>
  </r>
  <r>
    <n v="9878"/>
    <d v="2021-07-29T00:00:00"/>
    <n v="7"/>
    <x v="3"/>
    <s v="Katie Smith"/>
    <s v="Sr. Digital Analyst"/>
    <s v="Meritor"/>
    <x v="8"/>
    <s v="America"/>
    <s v="Kentucky"/>
    <s v="Personal"/>
    <s v="No inmail sent"/>
    <x v="1"/>
    <m/>
    <m/>
    <m/>
    <m/>
    <m/>
    <m/>
    <m/>
    <m/>
    <m/>
    <m/>
    <m/>
    <m/>
  </r>
  <r>
    <n v="9879"/>
    <d v="2021-07-29T00:00:00"/>
    <n v="7"/>
    <x v="3"/>
    <s v="Aarthi Manoharan"/>
    <s v="Senior Manager Analytics"/>
    <s v="Genentech"/>
    <x v="6"/>
    <s v="America"/>
    <s v="United States"/>
    <s v="Personal"/>
    <s v="No inmail sent"/>
    <x v="0"/>
    <d v="2021-09-17T00:00:00"/>
    <d v="2021-10-12T00:00:00"/>
    <m/>
    <m/>
    <m/>
    <s v="Positive"/>
    <d v="2021-09-17T00:00:00"/>
    <m/>
    <m/>
    <m/>
    <m/>
    <m/>
  </r>
  <r>
    <n v="9880"/>
    <d v="2021-07-29T00:00:00"/>
    <n v="7"/>
    <x v="3"/>
    <s v="Vincent Scopino"/>
    <s v="Lead Analyst, Digital Analytics &amp; Measurement"/>
    <s v="Cloudflare"/>
    <x v="18"/>
    <s v="America"/>
    <s v="California"/>
    <s v="Personal"/>
    <s v="No inmail sent"/>
    <x v="1"/>
    <m/>
    <m/>
    <m/>
    <m/>
    <m/>
    <m/>
    <m/>
    <m/>
    <m/>
    <m/>
    <m/>
    <m/>
  </r>
  <r>
    <n v="9881"/>
    <d v="2021-07-29T00:00:00"/>
    <n v="7"/>
    <x v="3"/>
    <s v="Jeanna McCann"/>
    <s v="Manager, Category Development"/>
    <s v="Sun Products Corp"/>
    <x v="3"/>
    <s v="America"/>
    <s v="Connecticut"/>
    <s v="Personal"/>
    <s v="No inmail sent"/>
    <x v="1"/>
    <m/>
    <m/>
    <m/>
    <m/>
    <m/>
    <m/>
    <m/>
    <m/>
    <m/>
    <m/>
    <m/>
    <m/>
  </r>
  <r>
    <n v="9882"/>
    <d v="2021-07-29T00:00:00"/>
    <n v="7"/>
    <x v="3"/>
    <s v="Chinmay Jain"/>
    <s v="Sr. Associate Manager, Analytics"/>
    <s v="Essilor"/>
    <x v="13"/>
    <s v="America"/>
    <s v="Texas"/>
    <s v="Personal"/>
    <s v="No inmail sent"/>
    <x v="1"/>
    <m/>
    <m/>
    <m/>
    <m/>
    <m/>
    <m/>
    <m/>
    <m/>
    <m/>
    <m/>
    <m/>
    <m/>
  </r>
  <r>
    <n v="9883"/>
    <d v="2021-07-29T00:00:00"/>
    <n v="7"/>
    <x v="3"/>
    <s v="Pascal Landau"/>
    <s v="Marketing Intelligence &amp; Marketing Technology"/>
    <s v="ABOUT YOU"/>
    <x v="4"/>
    <s v="Europe"/>
    <s v="Germany"/>
    <s v="Personal"/>
    <s v="No inmail sent"/>
    <x v="1"/>
    <m/>
    <m/>
    <m/>
    <m/>
    <m/>
    <m/>
    <m/>
    <m/>
    <m/>
    <m/>
    <m/>
    <m/>
  </r>
  <r>
    <n v="9884"/>
    <d v="2021-07-29T00:00:00"/>
    <n v="7"/>
    <x v="3"/>
    <s v="Natalie Paden Barker"/>
    <s v="Senior Marketing Analyst"/>
    <s v="Time Warner Cable"/>
    <x v="16"/>
    <s v="America"/>
    <s v="California"/>
    <s v="Personal"/>
    <s v="No inmail sent"/>
    <x v="1"/>
    <m/>
    <m/>
    <m/>
    <m/>
    <m/>
    <m/>
    <m/>
    <m/>
    <m/>
    <m/>
    <m/>
    <m/>
  </r>
  <r>
    <n v="9885"/>
    <d v="2021-07-29T00:00:00"/>
    <n v="7"/>
    <x v="3"/>
    <s v="Peillanne Tang"/>
    <s v="Business Manager"/>
    <s v="Orange"/>
    <x v="16"/>
    <s v="Europe"/>
    <s v="France"/>
    <s v="Personal"/>
    <s v="No inmail sent"/>
    <x v="1"/>
    <m/>
    <m/>
    <m/>
    <m/>
    <m/>
    <m/>
    <m/>
    <m/>
    <m/>
    <m/>
    <m/>
    <m/>
  </r>
  <r>
    <n v="9886"/>
    <d v="2021-07-29T00:00:00"/>
    <n v="7"/>
    <x v="3"/>
    <s v="Shilpa Sure"/>
    <s v="Senior Data Scientist"/>
    <s v="Udemy"/>
    <x v="18"/>
    <s v="America"/>
    <s v="California"/>
    <s v="Personal"/>
    <s v="No inmail sent"/>
    <x v="1"/>
    <m/>
    <m/>
    <m/>
    <m/>
    <m/>
    <m/>
    <m/>
    <m/>
    <m/>
    <m/>
    <m/>
    <m/>
  </r>
  <r>
    <n v="9887"/>
    <d v="2021-07-29T00:00:00"/>
    <n v="7"/>
    <x v="3"/>
    <s v="Bradley Demerich"/>
    <s v="Data Analysis Manager"/>
    <s v="Cox Communications"/>
    <x v="16"/>
    <s v="America"/>
    <s v="Georgia"/>
    <s v="Personal"/>
    <s v="No inmail sent"/>
    <x v="1"/>
    <m/>
    <m/>
    <m/>
    <m/>
    <m/>
    <m/>
    <m/>
    <m/>
    <m/>
    <m/>
    <m/>
    <m/>
  </r>
  <r>
    <n v="9888"/>
    <d v="2021-07-29T00:00:00"/>
    <n v="7"/>
    <x v="3"/>
    <s v="Valentin Mucke"/>
    <s v="Senior Data Analyst/Scientist - Marketing analytics"/>
    <s v="GetYourGuide"/>
    <x v="11"/>
    <s v="Europe"/>
    <s v="Germany"/>
    <s v="Personal"/>
    <s v="No inmail sent"/>
    <x v="1"/>
    <m/>
    <m/>
    <m/>
    <m/>
    <m/>
    <m/>
    <m/>
    <m/>
    <m/>
    <m/>
    <m/>
    <m/>
  </r>
  <r>
    <n v="9889"/>
    <d v="2021-07-29T00:00:00"/>
    <n v="7"/>
    <x v="3"/>
    <s v="Nicolas Baurin"/>
    <s v="Commercial Analytics Manager"/>
    <s v="Sanofi"/>
    <x v="6"/>
    <s v="Europe"/>
    <s v="France"/>
    <s v="Personal"/>
    <s v="No inmail sent"/>
    <x v="1"/>
    <m/>
    <m/>
    <m/>
    <m/>
    <m/>
    <m/>
    <m/>
    <m/>
    <m/>
    <m/>
    <m/>
    <m/>
  </r>
  <r>
    <n v="9890"/>
    <d v="2021-07-29T00:00:00"/>
    <n v="7"/>
    <x v="3"/>
    <s v="Zhaoyu Zuo"/>
    <s v="Senior Data Analyst"/>
    <s v="Capital One"/>
    <x v="10"/>
    <s v="America"/>
    <s v="New York"/>
    <s v="Personal"/>
    <s v="No inmail sent"/>
    <x v="1"/>
    <m/>
    <m/>
    <m/>
    <m/>
    <m/>
    <m/>
    <m/>
    <m/>
    <m/>
    <m/>
    <m/>
    <m/>
  </r>
  <r>
    <n v="9891"/>
    <d v="2021-07-29T00:00:00"/>
    <n v="7"/>
    <x v="3"/>
    <s v="Justin Lamp"/>
    <s v="Senior Manager, Advanced Consumer Analytics"/>
    <s v="Goodyear"/>
    <x v="3"/>
    <s v="America"/>
    <s v="Ohio"/>
    <s v="Personal"/>
    <s v="No inmail sent"/>
    <x v="0"/>
    <d v="2021-08-20T00:00:00"/>
    <d v="2021-09-20T00:00:00"/>
    <m/>
    <m/>
    <m/>
    <m/>
    <m/>
    <m/>
    <m/>
    <m/>
    <m/>
    <m/>
  </r>
  <r>
    <n v="9892"/>
    <d v="2021-12-03T00:00:00"/>
    <m/>
    <x v="2"/>
    <s v="Kevin Geraghty "/>
    <s v="VP, Data Analytics "/>
    <s v="AvalonBay Communities"/>
    <x v="9"/>
    <s v="America"/>
    <s v="Virginia"/>
    <s v="Ramla's"/>
    <s v="No inmail sent"/>
    <x v="1"/>
    <m/>
    <m/>
    <m/>
    <m/>
    <m/>
    <m/>
    <m/>
    <m/>
    <m/>
    <m/>
    <m/>
    <m/>
  </r>
  <r>
    <n v="9893"/>
    <d v="2021-07-29T00:00:00"/>
    <n v="7"/>
    <x v="0"/>
    <s v="Lauren Mitchell"/>
    <s v="SVP, Media"/>
    <s v="Ring2Media"/>
    <x v="1"/>
    <s v="America"/>
    <s v="Pennsylvania"/>
    <s v="Personal"/>
    <s v="No inmail sent"/>
    <x v="1"/>
    <m/>
    <m/>
    <m/>
    <m/>
    <m/>
    <m/>
    <m/>
    <m/>
    <m/>
    <m/>
    <m/>
    <m/>
  </r>
  <r>
    <n v="9894"/>
    <d v="2021-07-29T00:00:00"/>
    <n v="7"/>
    <x v="0"/>
    <s v="Jennifer Lemming"/>
    <s v="SVP Global Marketing"/>
    <s v="LexisNexis Risk Solutions"/>
    <x v="7"/>
    <s v="America"/>
    <s v="Georgia"/>
    <s v="Personal"/>
    <s v="No inmail sent"/>
    <x v="1"/>
    <m/>
    <m/>
    <m/>
    <m/>
    <m/>
    <m/>
    <m/>
    <m/>
    <m/>
    <m/>
    <m/>
    <m/>
  </r>
  <r>
    <n v="9895"/>
    <d v="2021-07-29T00:00:00"/>
    <n v="7"/>
    <x v="0"/>
    <s v="Laura Arnold"/>
    <s v="Director of Brand, America"/>
    <s v="OYO America"/>
    <x v="11"/>
    <s v="America"/>
    <s v="Texas"/>
    <s v="Personal"/>
    <s v="No inmail sent"/>
    <x v="1"/>
    <m/>
    <m/>
    <m/>
    <m/>
    <m/>
    <m/>
    <m/>
    <m/>
    <m/>
    <m/>
    <m/>
    <m/>
  </r>
  <r>
    <n v="9896"/>
    <d v="2021-12-03T00:00:00"/>
    <m/>
    <x v="2"/>
    <s v="Virginia Wheway "/>
    <s v="Vice President , Data and Analytics"/>
    <s v="Koala"/>
    <x v="0"/>
    <s v="Australia"/>
    <s v="Australia"/>
    <s v="Ramla's"/>
    <s v="No inmail sent"/>
    <x v="1"/>
    <m/>
    <m/>
    <m/>
    <m/>
    <m/>
    <m/>
    <m/>
    <m/>
    <m/>
    <m/>
    <m/>
    <m/>
  </r>
  <r>
    <n v="9897"/>
    <d v="2021-07-29T00:00:00"/>
    <n v="7"/>
    <x v="0"/>
    <s v="Cesare Pasca"/>
    <s v="Paid Media Director"/>
    <s v="Mentimeter"/>
    <x v="7"/>
    <s v="Europe"/>
    <s v="Sweden"/>
    <s v="Personal"/>
    <s v="No inmail sent"/>
    <x v="1"/>
    <m/>
    <m/>
    <m/>
    <m/>
    <m/>
    <m/>
    <m/>
    <m/>
    <m/>
    <m/>
    <m/>
    <m/>
  </r>
  <r>
    <n v="9898"/>
    <d v="2021-07-29T00:00:00"/>
    <n v="7"/>
    <x v="0"/>
    <s v="Ryan Coe"/>
    <s v="Marketing Science Partner"/>
    <s v="Snap Inc."/>
    <x v="7"/>
    <s v="America"/>
    <s v="California"/>
    <s v="Personal"/>
    <s v="No inmail sent"/>
    <x v="1"/>
    <m/>
    <m/>
    <m/>
    <m/>
    <m/>
    <m/>
    <m/>
    <m/>
    <m/>
    <m/>
    <m/>
    <m/>
  </r>
  <r>
    <n v="9899"/>
    <d v="2021-07-29T00:00:00"/>
    <n v="7"/>
    <x v="0"/>
    <s v="Christopher Cox"/>
    <s v="International Lead - Marketing Science"/>
    <s v="Snap Inc."/>
    <x v="7"/>
    <s v="Europe"/>
    <s v="United Kingdom"/>
    <s v="Personal"/>
    <s v="No inmail sent"/>
    <x v="1"/>
    <m/>
    <m/>
    <m/>
    <m/>
    <m/>
    <m/>
    <m/>
    <m/>
    <m/>
    <m/>
    <m/>
    <m/>
  </r>
  <r>
    <n v="9900"/>
    <d v="2021-07-29T00:00:00"/>
    <n v="7"/>
    <x v="0"/>
    <s v="Amanda Cohen"/>
    <s v="Marketing Director"/>
    <s v="XO"/>
    <x v="8"/>
    <s v="America"/>
    <s v="Florida"/>
    <s v="Personal"/>
    <s v="No inmail sent"/>
    <x v="1"/>
    <m/>
    <m/>
    <m/>
    <m/>
    <m/>
    <m/>
    <m/>
    <m/>
    <m/>
    <m/>
    <m/>
    <m/>
  </r>
  <r>
    <n v="9901"/>
    <d v="2021-07-29T00:00:00"/>
    <n v="7"/>
    <x v="2"/>
    <s v="Kavitha Parthasarathy"/>
    <s v="Executive Director, Commercial Analytics &amp; Forecasting"/>
    <s v="Gilead Sciences"/>
    <x v="6"/>
    <s v="America"/>
    <s v="California"/>
    <s v="Ramla's"/>
    <s v="9/15/21"/>
    <x v="1"/>
    <d v="2021-09-15T00:00:00"/>
    <m/>
    <m/>
    <m/>
    <m/>
    <m/>
    <m/>
    <m/>
    <m/>
    <m/>
    <m/>
    <s v="InMail sent date 9/15/21"/>
  </r>
  <r>
    <n v="9902"/>
    <d v="2021-07-30T00:00:00"/>
    <n v="7"/>
    <x v="3"/>
    <s v="Mirjam Grill"/>
    <s v="Category Manager eCommerce Europe"/>
    <s v="PUMA"/>
    <x v="3"/>
    <s v="Europe"/>
    <s v="Germany"/>
    <s v="Personal"/>
    <s v="No inmail sent"/>
    <x v="0"/>
    <d v="2021-08-02T00:00:00"/>
    <d v="2021-11-09T00:00:00"/>
    <m/>
    <m/>
    <m/>
    <m/>
    <m/>
    <m/>
    <m/>
    <m/>
    <m/>
    <m/>
  </r>
  <r>
    <n v="9903"/>
    <d v="2021-07-30T00:00:00"/>
    <n v="7"/>
    <x v="3"/>
    <s v="Surabhi Parakh"/>
    <s v="Head of Analytics"/>
    <s v="Better.com"/>
    <x v="18"/>
    <s v="America"/>
    <s v="New York"/>
    <s v="Personal"/>
    <s v="No inmail sent"/>
    <x v="1"/>
    <m/>
    <m/>
    <m/>
    <m/>
    <m/>
    <m/>
    <m/>
    <m/>
    <m/>
    <m/>
    <m/>
    <m/>
  </r>
  <r>
    <n v="9904"/>
    <d v="2021-07-30T00:00:00"/>
    <n v="7"/>
    <x v="3"/>
    <s v="Thomas Chippeaux"/>
    <s v="Digital Marketing-Manager"/>
    <s v="Crédit Agricole"/>
    <x v="10"/>
    <s v="Europe"/>
    <s v="France"/>
    <s v="Personal"/>
    <s v="No inmail sent"/>
    <x v="1"/>
    <m/>
    <m/>
    <m/>
    <m/>
    <m/>
    <m/>
    <m/>
    <m/>
    <m/>
    <m/>
    <m/>
    <m/>
  </r>
  <r>
    <n v="9905"/>
    <d v="2021-07-30T00:00:00"/>
    <n v="7"/>
    <x v="3"/>
    <s v="Geordie Dudley"/>
    <s v="Associate Director, Digital Marketing"/>
    <s v="Element Biosciences"/>
    <x v="6"/>
    <s v="America"/>
    <s v="California"/>
    <s v="Personal"/>
    <s v="No inmail sent"/>
    <x v="1"/>
    <m/>
    <m/>
    <m/>
    <m/>
    <m/>
    <m/>
    <m/>
    <m/>
    <m/>
    <m/>
    <m/>
    <m/>
  </r>
  <r>
    <n v="9906"/>
    <d v="2021-07-30T00:00:00"/>
    <n v="7"/>
    <x v="3"/>
    <s v="Wilson Zou"/>
    <s v="Commercial Analytics Leader"/>
    <s v="Amgen"/>
    <x v="6"/>
    <s v="America"/>
    <s v="California"/>
    <s v="Personal"/>
    <s v="No inmail sent"/>
    <x v="1"/>
    <m/>
    <m/>
    <m/>
    <m/>
    <m/>
    <m/>
    <m/>
    <m/>
    <m/>
    <m/>
    <m/>
    <m/>
  </r>
  <r>
    <n v="9907"/>
    <d v="2022-01-26T00:00:00"/>
    <n v="1"/>
    <x v="3"/>
    <s v="Enno Untiedt"/>
    <s v="Head of Customer Analytics &amp; Experience"/>
    <s v="Zurich Groupe"/>
    <x v="10"/>
    <s v="Europe"/>
    <s v="Germany"/>
    <s v="Personal"/>
    <s v="No inmail sent"/>
    <x v="1"/>
    <m/>
    <m/>
    <m/>
    <m/>
    <m/>
    <m/>
    <m/>
    <m/>
    <m/>
    <m/>
    <m/>
    <m/>
  </r>
  <r>
    <n v="9908"/>
    <d v="2021-07-30T00:00:00"/>
    <n v="7"/>
    <x v="3"/>
    <s v="Josh Dixon"/>
    <s v="Director - Cyber Analytics and Data Science"/>
    <s v="Ally"/>
    <x v="10"/>
    <s v="America"/>
    <s v="North Carolina"/>
    <s v="Personal"/>
    <s v="No inmail sent"/>
    <x v="1"/>
    <m/>
    <m/>
    <m/>
    <m/>
    <m/>
    <m/>
    <m/>
    <m/>
    <m/>
    <m/>
    <m/>
    <m/>
  </r>
  <r>
    <n v="9909"/>
    <d v="2021-07-30T00:00:00"/>
    <n v="7"/>
    <x v="3"/>
    <s v="Julie Thompson"/>
    <s v="Chief Digital Officer"/>
    <s v="Piaget"/>
    <x v="0"/>
    <s v="Europe"/>
    <s v="Switzerland"/>
    <s v="Both (Ramla's &amp; Personal)"/>
    <s v="9/29/2021"/>
    <x v="1"/>
    <m/>
    <m/>
    <m/>
    <m/>
    <m/>
    <m/>
    <m/>
    <m/>
    <m/>
    <m/>
    <m/>
    <m/>
  </r>
  <r>
    <n v="9910"/>
    <d v="2021-07-30T00:00:00"/>
    <n v="7"/>
    <x v="2"/>
    <s v="Dina Smith"/>
    <s v="Manager, Marketing Analytics Measurement"/>
    <s v="Verizon"/>
    <x v="16"/>
    <s v="America"/>
    <s v="New York"/>
    <s v="Ramla's"/>
    <s v="No inmail sent"/>
    <x v="1"/>
    <m/>
    <m/>
    <m/>
    <m/>
    <m/>
    <m/>
    <m/>
    <m/>
    <m/>
    <m/>
    <m/>
    <m/>
  </r>
  <r>
    <n v="9911"/>
    <d v="2021-07-30T00:00:00"/>
    <n v="7"/>
    <x v="2"/>
    <s v="Olivier Le Clair"/>
    <s v="Global Marketing Data &amp; Analytics Director"/>
    <s v=" Dassault Systèmes"/>
    <x v="7"/>
    <s v="Europe"/>
    <s v="Paris"/>
    <s v="Ramla's"/>
    <s v="No inmail sent"/>
    <x v="0"/>
    <d v="2021-08-05T00:00:00"/>
    <d v="2021-09-07T00:00:00"/>
    <m/>
    <m/>
    <m/>
    <m/>
    <m/>
    <m/>
    <m/>
    <m/>
    <m/>
    <m/>
  </r>
  <r>
    <n v="9912"/>
    <d v="2021-07-30T00:00:00"/>
    <n v="7"/>
    <x v="2"/>
    <s v="Jullian Rodriguez"/>
    <s v="Associate Director of Marketing Analytics"/>
    <s v="Vroom"/>
    <x v="8"/>
    <s v="America"/>
    <s v="New York"/>
    <s v="Ramla's"/>
    <s v="No inmail sent"/>
    <x v="1"/>
    <m/>
    <m/>
    <m/>
    <m/>
    <m/>
    <m/>
    <m/>
    <m/>
    <m/>
    <m/>
    <m/>
    <m/>
  </r>
  <r>
    <n v="9913"/>
    <d v="2021-07-30T00:00:00"/>
    <n v="7"/>
    <x v="2"/>
    <s v="Andrew Covato"/>
    <s v="Global Head of Measurement &amp; Insights"/>
    <s v="Snap Inc."/>
    <x v="18"/>
    <s v="America"/>
    <s v="California"/>
    <s v="Ramla's"/>
    <s v="No inmail sent"/>
    <x v="1"/>
    <m/>
    <m/>
    <m/>
    <m/>
    <m/>
    <m/>
    <m/>
    <m/>
    <m/>
    <m/>
    <m/>
    <m/>
  </r>
  <r>
    <n v="9914"/>
    <d v="2021-07-30T00:00:00"/>
    <n v="7"/>
    <x v="2"/>
    <s v="Cherry Qianyun Lin"/>
    <s v="Director of Marketing Analytics "/>
    <s v=" Grove Collaborative"/>
    <x v="0"/>
    <s v="America"/>
    <s v="California"/>
    <s v="Ramla's"/>
    <s v="No inmail sent"/>
    <x v="0"/>
    <m/>
    <d v="2021-09-07T00:00:00"/>
    <m/>
    <m/>
    <m/>
    <m/>
    <m/>
    <m/>
    <m/>
    <m/>
    <m/>
    <m/>
  </r>
  <r>
    <n v="9915"/>
    <d v="2021-07-30T00:00:00"/>
    <n v="7"/>
    <x v="2"/>
    <s v="Brian Garnett"/>
    <s v="Director of Marketing "/>
    <s v="Adobe"/>
    <x v="7"/>
    <s v="America"/>
    <s v="California"/>
    <s v="Ramla's"/>
    <s v="No inmail sent"/>
    <x v="0"/>
    <d v="2021-08-24T00:00:00"/>
    <d v="2021-09-24T00:00:00"/>
    <m/>
    <m/>
    <m/>
    <m/>
    <m/>
    <m/>
    <m/>
    <m/>
    <m/>
    <m/>
  </r>
  <r>
    <n v="9916"/>
    <d v="2021-07-30T00:00:00"/>
    <n v="7"/>
    <x v="2"/>
    <s v="Michelle Yam"/>
    <s v="Senior Director, Lifecycle Marketing &amp; Analytics"/>
    <s v="Momentive-AI "/>
    <x v="7"/>
    <s v="America"/>
    <s v="California"/>
    <s v="Ramla's"/>
    <s v="No inmail sent"/>
    <x v="1"/>
    <m/>
    <m/>
    <m/>
    <m/>
    <m/>
    <m/>
    <m/>
    <m/>
    <m/>
    <m/>
    <m/>
    <m/>
  </r>
  <r>
    <n v="9917"/>
    <d v="2021-07-30T00:00:00"/>
    <n v="7"/>
    <x v="2"/>
    <s v="Alice Yang"/>
    <s v="Analytics Manager"/>
    <s v="Levi Strauss &amp; Co."/>
    <x v="0"/>
    <s v="Europe"/>
    <s v="Belgium"/>
    <s v="Ramla's"/>
    <s v="No inmail sent"/>
    <x v="1"/>
    <m/>
    <m/>
    <m/>
    <m/>
    <m/>
    <m/>
    <m/>
    <m/>
    <m/>
    <m/>
    <m/>
    <m/>
  </r>
  <r>
    <n v="9918"/>
    <d v="2021-07-30T00:00:00"/>
    <n v="7"/>
    <x v="3"/>
    <s v="Giuliano Taddei "/>
    <s v="Marketing Analytics - Multi Touch Attribution"/>
    <s v="The Home Depot"/>
    <x v="0"/>
    <s v="America"/>
    <s v="Georgia"/>
    <s v="Ramla's"/>
    <s v="No inmail sent"/>
    <x v="1"/>
    <m/>
    <m/>
    <m/>
    <m/>
    <m/>
    <m/>
    <m/>
    <m/>
    <m/>
    <m/>
    <m/>
    <m/>
  </r>
  <r>
    <n v="9919"/>
    <d v="2021-08-02T00:00:00"/>
    <n v="8"/>
    <x v="3"/>
    <s v="Steven Hong"/>
    <s v="Director"/>
    <s v="COSMAX"/>
    <x v="3"/>
    <s v="America"/>
    <s v="United States"/>
    <s v="Ramla's"/>
    <s v="No inmail sent"/>
    <x v="1"/>
    <m/>
    <m/>
    <m/>
    <m/>
    <m/>
    <m/>
    <m/>
    <m/>
    <m/>
    <m/>
    <m/>
    <m/>
  </r>
  <r>
    <n v="9920"/>
    <d v="2021-08-02T00:00:00"/>
    <n v="8"/>
    <x v="3"/>
    <s v="Ash Alam"/>
    <s v="Vice President Information Technology"/>
    <s v="Shari's"/>
    <x v="0"/>
    <s v="America"/>
    <s v="Texas"/>
    <s v="Ramla's"/>
    <s v="No inmail sent"/>
    <x v="0"/>
    <d v="2021-08-03T00:00:00"/>
    <d v="2022-01-31T00:00:00"/>
    <m/>
    <m/>
    <m/>
    <m/>
    <m/>
    <m/>
    <m/>
    <m/>
    <m/>
    <m/>
  </r>
  <r>
    <n v="9921"/>
    <d v="2021-08-02T00:00:00"/>
    <n v="8"/>
    <x v="3"/>
    <s v="Jesse Adams"/>
    <s v="Vice President - Pricing &amp; Analytics"/>
    <s v="CarGroup"/>
    <x v="8"/>
    <s v="America"/>
    <s v="United States"/>
    <s v="Ramla's"/>
    <s v="No inmail sent"/>
    <x v="0"/>
    <d v="2021-08-03T00:00:00"/>
    <m/>
    <m/>
    <m/>
    <m/>
    <s v="Negative"/>
    <d v="2021-08-04T00:00:00"/>
    <m/>
    <m/>
    <m/>
    <m/>
    <m/>
  </r>
  <r>
    <n v="9922"/>
    <d v="2021-08-02T00:00:00"/>
    <n v="8"/>
    <x v="3"/>
    <s v="SAmerican Tweedy"/>
    <s v="Director of Category Management and Sales Operations"/>
    <s v="Fiskars Group"/>
    <x v="3"/>
    <s v="America"/>
    <s v="Wisconsin"/>
    <s v="Ramla's"/>
    <s v="No inmail sent"/>
    <x v="1"/>
    <m/>
    <m/>
    <m/>
    <m/>
    <m/>
    <m/>
    <m/>
    <m/>
    <m/>
    <m/>
    <m/>
    <m/>
  </r>
  <r>
    <n v="9923"/>
    <d v="2021-08-02T00:00:00"/>
    <n v="8"/>
    <x v="3"/>
    <s v="John Gutzler"/>
    <s v="Director, Global Reinsurance Strategy Group"/>
    <s v="Liberty Mutual Insurance"/>
    <x v="10"/>
    <s v="America"/>
    <s v="Massachusetts"/>
    <s v="Ramla's"/>
    <s v="No inmail sent"/>
    <x v="1"/>
    <m/>
    <m/>
    <m/>
    <m/>
    <m/>
    <m/>
    <m/>
    <m/>
    <m/>
    <m/>
    <m/>
    <m/>
  </r>
  <r>
    <n v="9924"/>
    <d v="2021-08-02T00:00:00"/>
    <n v="8"/>
    <x v="3"/>
    <s v="Dietmar Ostermann"/>
    <s v="Global Senior Product Owner || Advanced Analytics"/>
    <s v="adidas"/>
    <x v="0"/>
    <s v="Europe"/>
    <s v="Germany"/>
    <s v="Ramla's"/>
    <s v="No inmail sent"/>
    <x v="0"/>
    <d v="2021-08-03T00:00:00"/>
    <d v="2021-08-31T00:00:00"/>
    <m/>
    <m/>
    <m/>
    <s v="Negative"/>
    <d v="2021-09-01T00:00:00"/>
    <m/>
    <m/>
    <m/>
    <m/>
    <m/>
  </r>
  <r>
    <n v="9925"/>
    <d v="2021-08-02T00:00:00"/>
    <n v="8"/>
    <x v="3"/>
    <s v="Erin Zhu"/>
    <s v="Kate Spade Senior Finance Director"/>
    <s v="Tapestry"/>
    <x v="3"/>
    <s v="America"/>
    <s v="New York"/>
    <s v="Ramla's"/>
    <s v="No inmail sent"/>
    <x v="1"/>
    <m/>
    <m/>
    <m/>
    <m/>
    <m/>
    <m/>
    <m/>
    <m/>
    <m/>
    <m/>
    <m/>
    <m/>
  </r>
  <r>
    <n v="9926"/>
    <d v="2021-08-02T00:00:00"/>
    <n v="8"/>
    <x v="3"/>
    <s v="Justine Colvin"/>
    <s v="Sr. Director of Marketing"/>
    <s v="Abbott"/>
    <x v="6"/>
    <s v="America"/>
    <s v="Ohio"/>
    <s v="Ramla's"/>
    <s v="No inmail sent"/>
    <x v="1"/>
    <m/>
    <m/>
    <m/>
    <m/>
    <m/>
    <m/>
    <m/>
    <m/>
    <m/>
    <m/>
    <m/>
    <m/>
  </r>
  <r>
    <n v="9927"/>
    <d v="2021-08-02T00:00:00"/>
    <n v="8"/>
    <x v="3"/>
    <s v="Eric Olsen"/>
    <s v="Vice President of Marketing"/>
    <s v="Art of Problem Solving"/>
    <x v="0"/>
    <s v="America"/>
    <s v="California"/>
    <s v="Ramla's"/>
    <s v="No inmail sent"/>
    <x v="1"/>
    <m/>
    <m/>
    <m/>
    <m/>
    <m/>
    <m/>
    <m/>
    <m/>
    <m/>
    <m/>
    <m/>
    <m/>
  </r>
  <r>
    <n v="9928"/>
    <d v="2021-08-02T00:00:00"/>
    <n v="8"/>
    <x v="3"/>
    <s v="Yana Kershteyn"/>
    <s v="Sr.Director, Consumer Marketing"/>
    <s v="Cox Automotive"/>
    <x v="8"/>
    <s v="America"/>
    <s v="Georgia"/>
    <s v="Ramla's"/>
    <s v="No inmail sent"/>
    <x v="1"/>
    <m/>
    <m/>
    <m/>
    <m/>
    <m/>
    <m/>
    <m/>
    <m/>
    <m/>
    <m/>
    <m/>
    <m/>
  </r>
  <r>
    <n v="9929"/>
    <d v="2021-08-02T00:00:00"/>
    <n v="8"/>
    <x v="3"/>
    <s v="Elizabeth Filimonova"/>
    <s v="Marketing Director"/>
    <s v="Storyhunter"/>
    <x v="18"/>
    <s v="America"/>
    <s v="New York"/>
    <s v="Personal"/>
    <s v="No inmail sent"/>
    <x v="0"/>
    <d v="2021-08-06T00:00:00"/>
    <d v="2021-09-20T00:00:00"/>
    <m/>
    <m/>
    <m/>
    <m/>
    <m/>
    <m/>
    <m/>
    <m/>
    <m/>
    <m/>
  </r>
  <r>
    <n v="9930"/>
    <d v="2021-08-02T00:00:00"/>
    <n v="8"/>
    <x v="3"/>
    <s v="Lise Brende"/>
    <s v="Head of Consumer Insights"/>
    <s v="Spin (Ford Mobility)"/>
    <x v="18"/>
    <s v="America"/>
    <s v="California"/>
    <s v="Ramla's"/>
    <s v="No inmail sent"/>
    <x v="0"/>
    <d v="2021-08-06T00:00:00"/>
    <d v="2022-01-31T00:00:00"/>
    <m/>
    <m/>
    <m/>
    <m/>
    <m/>
    <m/>
    <m/>
    <m/>
    <m/>
    <m/>
  </r>
  <r>
    <n v="9931"/>
    <d v="2021-08-02T00:00:00"/>
    <n v="8"/>
    <x v="3"/>
    <s v="Oliver Roberts"/>
    <s v="Head of Insights &amp; Effectiveness"/>
    <s v="Chivas Brothers"/>
    <x v="3"/>
    <s v="Europe"/>
    <s v="United Kingdom"/>
    <s v="Ramla's"/>
    <s v="No inmail sent"/>
    <x v="0"/>
    <d v="2021-08-03T00:00:00"/>
    <d v="2022-01-27T00:00:00"/>
    <m/>
    <m/>
    <m/>
    <m/>
    <m/>
    <m/>
    <m/>
    <m/>
    <m/>
    <m/>
  </r>
  <r>
    <n v="9932"/>
    <d v="2021-08-02T00:00:00"/>
    <n v="8"/>
    <x v="3"/>
    <s v="Brice Milano"/>
    <s v="Director, Growth Marketing"/>
    <s v="TrueCar"/>
    <x v="18"/>
    <s v="America"/>
    <s v="California"/>
    <s v="Ramla's"/>
    <s v="No inmail sent"/>
    <x v="1"/>
    <m/>
    <m/>
    <m/>
    <m/>
    <m/>
    <m/>
    <m/>
    <m/>
    <m/>
    <m/>
    <m/>
    <m/>
  </r>
  <r>
    <n v="9933"/>
    <d v="2021-08-02T00:00:00"/>
    <n v="8"/>
    <x v="3"/>
    <s v="Nick Antoniades"/>
    <s v="Vice President, CRM and analytics"/>
    <s v="Ashley Stewart"/>
    <x v="3"/>
    <s v="America"/>
    <s v="New York"/>
    <s v="Ramla's"/>
    <s v="No inmail sent"/>
    <x v="0"/>
    <d v="2021-08-03T00:00:00"/>
    <d v="2021-08-23T00:00:00"/>
    <m/>
    <m/>
    <m/>
    <s v="Negative"/>
    <d v="2021-08-24T00:00:00"/>
    <m/>
    <m/>
    <m/>
    <m/>
    <m/>
  </r>
  <r>
    <n v="9934"/>
    <d v="2021-08-02T00:00:00"/>
    <n v="8"/>
    <x v="3"/>
    <s v="Deirdre Tippen"/>
    <s v="Head of Marketing Optimisation"/>
    <s v="The Very Group"/>
    <x v="3"/>
    <s v="Europe"/>
    <s v="United Kingdom"/>
    <s v="Ramla's"/>
    <s v="No inmail sent"/>
    <x v="1"/>
    <m/>
    <m/>
    <m/>
    <m/>
    <m/>
    <m/>
    <m/>
    <m/>
    <m/>
    <m/>
    <m/>
    <m/>
  </r>
  <r>
    <n v="9935"/>
    <d v="2021-08-02T00:00:00"/>
    <n v="8"/>
    <x v="3"/>
    <s v="Benoit Caron"/>
    <s v="Group Media Deputy Director"/>
    <s v="Richemont"/>
    <x v="0"/>
    <s v="Europe"/>
    <s v="France"/>
    <s v="Ramla's"/>
    <s v="No inmail sent"/>
    <x v="1"/>
    <m/>
    <m/>
    <m/>
    <m/>
    <m/>
    <m/>
    <m/>
    <m/>
    <m/>
    <m/>
    <m/>
    <m/>
  </r>
  <r>
    <n v="9936"/>
    <d v="2021-08-02T00:00:00"/>
    <n v="8"/>
    <x v="3"/>
    <s v="Anna Baynes"/>
    <s v="Head Of Digital"/>
    <s v="Lowell"/>
    <x v="10"/>
    <s v="Europe"/>
    <s v="United Kingdom"/>
    <s v="Ramla's"/>
    <s v="No inmail sent"/>
    <x v="1"/>
    <m/>
    <m/>
    <m/>
    <m/>
    <m/>
    <m/>
    <m/>
    <m/>
    <m/>
    <m/>
    <m/>
    <m/>
  </r>
  <r>
    <n v="9937"/>
    <d v="2021-08-02T00:00:00"/>
    <n v="8"/>
    <x v="3"/>
    <s v="Janice Jacobs"/>
    <s v="SVP Marketing"/>
    <s v="HearingLife"/>
    <x v="13"/>
    <s v="America"/>
    <s v="New York"/>
    <s v="Personal"/>
    <s v="No inmail sent"/>
    <x v="1"/>
    <m/>
    <m/>
    <m/>
    <m/>
    <m/>
    <m/>
    <m/>
    <m/>
    <m/>
    <m/>
    <m/>
    <m/>
  </r>
  <r>
    <n v="9938"/>
    <d v="2021-08-02T00:00:00"/>
    <n v="8"/>
    <x v="3"/>
    <s v="Sara Anderson"/>
    <s v="Head of Marketing"/>
    <s v="Origin"/>
    <x v="10"/>
    <s v="America"/>
    <s v="California"/>
    <s v="Personal"/>
    <s v="No inmail sent"/>
    <x v="1"/>
    <m/>
    <m/>
    <m/>
    <m/>
    <m/>
    <m/>
    <m/>
    <m/>
    <m/>
    <m/>
    <m/>
    <m/>
  </r>
  <r>
    <n v="9939"/>
    <d v="2021-08-02T00:00:00"/>
    <n v="8"/>
    <x v="3"/>
    <s v="Abe Adler"/>
    <s v="Director of eCommerce/DTC &amp; Digital Analytics"/>
    <s v="The Bountiful Company"/>
    <x v="13"/>
    <s v="America"/>
    <s v="New York"/>
    <s v="Personal"/>
    <s v="No inmail sent"/>
    <x v="1"/>
    <m/>
    <m/>
    <m/>
    <m/>
    <m/>
    <m/>
    <m/>
    <m/>
    <m/>
    <m/>
    <m/>
    <m/>
  </r>
  <r>
    <n v="9940"/>
    <d v="2021-08-02T00:00:00"/>
    <n v="8"/>
    <x v="3"/>
    <s v="Celine Cloutier Akrey"/>
    <s v="Sr. Marketing Director"/>
    <s v="UniVoIP"/>
    <x v="16"/>
    <s v="America"/>
    <s v="California"/>
    <s v="Personal"/>
    <s v="No inmail sent"/>
    <x v="1"/>
    <m/>
    <m/>
    <m/>
    <m/>
    <m/>
    <m/>
    <m/>
    <m/>
    <m/>
    <m/>
    <m/>
    <m/>
  </r>
  <r>
    <n v="9941"/>
    <d v="2021-08-02T00:00:00"/>
    <n v="8"/>
    <x v="3"/>
    <s v="Nicolas Jornet"/>
    <s v="Director, Strategy &amp; Marketing"/>
    <s v="Kelkoo"/>
    <x v="18"/>
    <s v="Europe"/>
    <s v="France"/>
    <s v="Personal"/>
    <s v="No inmail sent"/>
    <x v="1"/>
    <m/>
    <m/>
    <m/>
    <m/>
    <m/>
    <m/>
    <m/>
    <m/>
    <m/>
    <m/>
    <m/>
    <m/>
  </r>
  <r>
    <n v="9942"/>
    <d v="2021-08-02T00:00:00"/>
    <n v="8"/>
    <x v="0"/>
    <s v="Darshini Perera"/>
    <s v="Director of Global Marketing"/>
    <s v="Boeing"/>
    <x v="8"/>
    <s v="Europe"/>
    <s v="United Kingdom"/>
    <s v="Ramla's"/>
    <s v="No inmail sent"/>
    <x v="1"/>
    <m/>
    <m/>
    <m/>
    <m/>
    <m/>
    <m/>
    <m/>
    <m/>
    <m/>
    <m/>
    <m/>
    <m/>
  </r>
  <r>
    <n v="9943"/>
    <d v="2021-08-02T00:00:00"/>
    <n v="8"/>
    <x v="0"/>
    <s v="Suzanne Lancaster"/>
    <s v="European Marketing Director"/>
    <s v="Aeris "/>
    <x v="16"/>
    <s v="Europe"/>
    <s v="United Kingdom"/>
    <s v="Ramla's"/>
    <s v="No inmail sent"/>
    <x v="1"/>
    <m/>
    <m/>
    <m/>
    <m/>
    <m/>
    <m/>
    <m/>
    <m/>
    <m/>
    <m/>
    <m/>
    <m/>
  </r>
  <r>
    <n v="9944"/>
    <d v="2021-08-02T00:00:00"/>
    <n v="8"/>
    <x v="0"/>
    <s v="Richard Phillips"/>
    <s v="EMEA Marketing Director"/>
    <s v="Hitachi Vantara "/>
    <x v="7"/>
    <s v="Europe"/>
    <s v="United Kingdom"/>
    <s v="Ramla's"/>
    <s v="No inmail sent"/>
    <x v="1"/>
    <m/>
    <m/>
    <m/>
    <m/>
    <m/>
    <m/>
    <m/>
    <m/>
    <m/>
    <m/>
    <m/>
    <m/>
  </r>
  <r>
    <n v="9945"/>
    <d v="2021-08-02T00:00:00"/>
    <n v="8"/>
    <x v="0"/>
    <s v="Danny Sue"/>
    <s v="Brand Manager, Brand Strategy China, Brand KPI steering &amp; Marketing effectiveness analysis"/>
    <s v="Audi"/>
    <x v="8"/>
    <s v="Asia"/>
    <s v="China"/>
    <s v="Ramla's"/>
    <s v="No inmail sent"/>
    <x v="0"/>
    <d v="2021-08-03T00:00:00"/>
    <m/>
    <m/>
    <m/>
    <n v="225"/>
    <s v="Positive_FS"/>
    <d v="2021-08-04T00:00:00"/>
    <m/>
    <m/>
    <m/>
    <m/>
    <m/>
  </r>
  <r>
    <n v="9946"/>
    <d v="2021-08-02T00:00:00"/>
    <n v="8"/>
    <x v="0"/>
    <s v="Elaine W."/>
    <s v="Head of Data Marketing"/>
    <s v="Bestseller Fashion Group China "/>
    <x v="0"/>
    <s v="Asia"/>
    <s v="China"/>
    <s v="Ramla's"/>
    <s v="No inmail sent"/>
    <x v="0"/>
    <d v="2021-08-09T00:00:00"/>
    <m/>
    <m/>
    <m/>
    <n v="219"/>
    <m/>
    <m/>
    <m/>
    <m/>
    <m/>
    <m/>
    <m/>
  </r>
  <r>
    <n v="9947"/>
    <d v="2021-08-02T00:00:00"/>
    <n v="8"/>
    <x v="0"/>
    <s v="Michael Ryan"/>
    <s v="Associate Director of Insights"/>
    <s v="Teads"/>
    <x v="1"/>
    <s v="America"/>
    <s v="New York"/>
    <s v="Ramla's"/>
    <s v="No inmail sent"/>
    <x v="1"/>
    <m/>
    <m/>
    <m/>
    <m/>
    <m/>
    <m/>
    <m/>
    <m/>
    <m/>
    <m/>
    <m/>
    <m/>
  </r>
  <r>
    <n v="9948"/>
    <d v="2021-08-02T00:00:00"/>
    <n v="8"/>
    <x v="0"/>
    <s v="Ryan Wilson"/>
    <s v="VP, Data Strategy &amp; Analytics"/>
    <s v="UM Worldwide"/>
    <x v="1"/>
    <s v="America"/>
    <s v="New York"/>
    <s v="Ramla's"/>
    <s v="No inmail sent"/>
    <x v="1"/>
    <m/>
    <m/>
    <m/>
    <m/>
    <m/>
    <m/>
    <m/>
    <m/>
    <m/>
    <m/>
    <m/>
    <m/>
  </r>
  <r>
    <n v="9949"/>
    <d v="2021-08-02T00:00:00"/>
    <n v="8"/>
    <x v="0"/>
    <s v="Darren Moore"/>
    <s v="VP, Head of Product Marketing"/>
    <s v="TVSquared"/>
    <x v="1"/>
    <s v="America"/>
    <s v="New York"/>
    <s v="Ramla's"/>
    <s v="No inmail sent"/>
    <x v="1"/>
    <m/>
    <m/>
    <m/>
    <m/>
    <m/>
    <m/>
    <m/>
    <m/>
    <m/>
    <m/>
    <m/>
    <m/>
  </r>
  <r>
    <n v="9950"/>
    <d v="2021-08-02T00:00:00"/>
    <n v="8"/>
    <x v="0"/>
    <s v="Katherine Orozco"/>
    <s v="Managing Director, OMG LATAM &amp; GAM"/>
    <s v="Omnicom Media Group"/>
    <x v="1"/>
    <s v="America"/>
    <s v="Florida"/>
    <s v="Ramla's"/>
    <s v="No inmail sent"/>
    <x v="0"/>
    <d v="2021-08-03T00:00:00"/>
    <m/>
    <m/>
    <m/>
    <n v="225"/>
    <s v="Negative"/>
    <d v="2021-08-03T00:00:00"/>
    <m/>
    <m/>
    <m/>
    <m/>
    <m/>
  </r>
  <r>
    <n v="9951"/>
    <d v="2021-08-02T00:00:00"/>
    <n v="8"/>
    <x v="0"/>
    <s v="Akhila Venkitachalam"/>
    <s v="Consulting Director- Analytics Practice"/>
    <s v="Kantar"/>
    <x v="1"/>
    <s v="Europe"/>
    <s v="United Kingdom"/>
    <s v="Ramla's"/>
    <s v="No inmail sent"/>
    <x v="0"/>
    <d v="2021-08-03T00:00:00"/>
    <m/>
    <m/>
    <m/>
    <n v="225"/>
    <m/>
    <m/>
    <m/>
    <m/>
    <m/>
    <m/>
    <m/>
  </r>
  <r>
    <n v="9952"/>
    <d v="2021-08-02T00:00:00"/>
    <n v="8"/>
    <x v="0"/>
    <s v="Kelli Templeton"/>
    <s v="Chief Marketing Officer (North America)"/>
    <s v="Amway"/>
    <x v="3"/>
    <s v="America"/>
    <s v="Michigan"/>
    <s v="Ramla's"/>
    <s v="No inmail sent"/>
    <x v="1"/>
    <m/>
    <m/>
    <m/>
    <m/>
    <m/>
    <m/>
    <m/>
    <m/>
    <m/>
    <m/>
    <m/>
    <m/>
  </r>
  <r>
    <n v="9953"/>
    <d v="2021-08-03T00:00:00"/>
    <n v="8"/>
    <x v="3"/>
    <s v="Aleta Chase"/>
    <s v="Senior Director Global Marketing"/>
    <s v="BISSELL Homecare"/>
    <x v="3"/>
    <s v="America"/>
    <s v="Michigan"/>
    <s v="Ramla's"/>
    <s v="No inmail sent"/>
    <x v="0"/>
    <d v="2021-08-04T00:00:00"/>
    <d v="2022-01-31T00:00:00"/>
    <m/>
    <m/>
    <m/>
    <m/>
    <m/>
    <m/>
    <m/>
    <m/>
    <m/>
    <m/>
  </r>
  <r>
    <n v="9954"/>
    <d v="2021-08-03T00:00:00"/>
    <n v="8"/>
    <x v="3"/>
    <s v="Dominique GERBER"/>
    <s v="Director Marketing &amp; Communication"/>
    <s v="GARMIN"/>
    <x v="3"/>
    <s v="Europe"/>
    <s v="France"/>
    <s v="Ramla's"/>
    <s v="No inmail sent"/>
    <x v="1"/>
    <m/>
    <m/>
    <m/>
    <m/>
    <m/>
    <m/>
    <m/>
    <m/>
    <m/>
    <m/>
    <m/>
    <m/>
  </r>
  <r>
    <n v="9955"/>
    <d v="2021-10-08T00:00:00"/>
    <m/>
    <x v="4"/>
    <s v="Harvinder Atwal"/>
    <s v="Chief Data Scientist"/>
    <s v="Moneysupermarket Group"/>
    <x v="18"/>
    <s v="Europe"/>
    <s v="United Kingdom"/>
    <s v="Personal"/>
    <s v="No inmail sent"/>
    <x v="1"/>
    <m/>
    <m/>
    <m/>
    <m/>
    <m/>
    <m/>
    <m/>
    <m/>
    <m/>
    <m/>
    <m/>
    <m/>
  </r>
  <r>
    <n v="9956"/>
    <d v="2021-08-03T00:00:00"/>
    <n v="8"/>
    <x v="3"/>
    <s v="Jake Ade"/>
    <s v="Senior Director, Digital Experience Marketing &amp; Analytics"/>
    <s v="Steward Health Care"/>
    <x v="13"/>
    <s v="America"/>
    <s v="Texas"/>
    <s v="Ramla's"/>
    <s v="No inmail sent"/>
    <x v="1"/>
    <m/>
    <m/>
    <m/>
    <m/>
    <m/>
    <m/>
    <m/>
    <m/>
    <m/>
    <m/>
    <m/>
    <m/>
  </r>
  <r>
    <n v="9957"/>
    <d v="2021-08-03T00:00:00"/>
    <n v="8"/>
    <x v="3"/>
    <s v="Alexandre Luna"/>
    <s v="Director of Digital"/>
    <s v="Evereden"/>
    <x v="3"/>
    <s v="Europe"/>
    <s v="United Kingdom"/>
    <s v="Ramla's"/>
    <s v="No inmail sent"/>
    <x v="1"/>
    <m/>
    <m/>
    <m/>
    <m/>
    <m/>
    <m/>
    <m/>
    <m/>
    <m/>
    <m/>
    <m/>
    <m/>
  </r>
  <r>
    <n v="9958"/>
    <d v="2021-08-03T00:00:00"/>
    <n v="8"/>
    <x v="3"/>
    <s v="Paul Reason"/>
    <s v="Marketing Director - Marketing Transformation"/>
    <s v="Bacardi"/>
    <x v="3"/>
    <s v="Europe"/>
    <s v="United Kingdom"/>
    <s v="Ramla's"/>
    <s v="No inmail sent"/>
    <x v="1"/>
    <m/>
    <m/>
    <m/>
    <m/>
    <m/>
    <m/>
    <m/>
    <m/>
    <m/>
    <m/>
    <m/>
    <m/>
  </r>
  <r>
    <n v="9959"/>
    <d v="2021-08-03T00:00:00"/>
    <n v="8"/>
    <x v="3"/>
    <s v="Suzanne Kraus"/>
    <s v="Sr Director, Experience (CX) Insights &amp; Enablement"/>
    <s v="Spectrum"/>
    <x v="16"/>
    <s v="America"/>
    <s v="Colorado"/>
    <s v="Ramla's"/>
    <s v="No inmail sent"/>
    <x v="0"/>
    <d v="2021-08-20T00:00:00"/>
    <d v="2022-01-31T00:00:00"/>
    <m/>
    <m/>
    <m/>
    <m/>
    <m/>
    <m/>
    <m/>
    <m/>
    <m/>
    <m/>
  </r>
  <r>
    <n v="9960"/>
    <d v="2021-08-03T00:00:00"/>
    <n v="8"/>
    <x v="3"/>
    <s v="James Sciscione"/>
    <s v="VP/MD Strategic Optimization"/>
    <s v="OneMain Financial"/>
    <x v="10"/>
    <s v="America"/>
    <s v="Maryland"/>
    <s v="Ramla's"/>
    <s v="No inmail sent"/>
    <x v="0"/>
    <d v="2021-08-04T00:00:00"/>
    <d v="2022-01-31T00:00:00"/>
    <m/>
    <m/>
    <m/>
    <m/>
    <m/>
    <m/>
    <m/>
    <m/>
    <m/>
    <m/>
  </r>
  <r>
    <n v="9961"/>
    <d v="2021-08-03T00:00:00"/>
    <n v="8"/>
    <x v="3"/>
    <s v="Aaron Davis"/>
    <s v="Vice President Marketing Analytics"/>
    <s v="Chase"/>
    <x v="10"/>
    <s v="America"/>
    <s v="Ohio"/>
    <s v="Ramla's"/>
    <s v="No inmail sent"/>
    <x v="1"/>
    <m/>
    <m/>
    <m/>
    <m/>
    <m/>
    <m/>
    <m/>
    <m/>
    <m/>
    <m/>
    <m/>
    <m/>
  </r>
  <r>
    <n v="9962"/>
    <d v="2021-08-03T00:00:00"/>
    <n v="8"/>
    <x v="3"/>
    <s v="Brian Hansen"/>
    <s v="Director of Pricing, Value Strategy"/>
    <s v="Bed Bath &amp; Beyond"/>
    <x v="0"/>
    <s v="America"/>
    <s v="New Jersey"/>
    <s v="Ramla's"/>
    <s v="No inmail sent"/>
    <x v="2"/>
    <m/>
    <m/>
    <m/>
    <m/>
    <m/>
    <m/>
    <m/>
    <m/>
    <m/>
    <m/>
    <m/>
    <m/>
  </r>
  <r>
    <n v="9963"/>
    <d v="2021-08-03T00:00:00"/>
    <n v="8"/>
    <x v="3"/>
    <s v="Dibyendra Bir Adhikari"/>
    <s v="Chief Customer Officer"/>
    <s v="Nationwide"/>
    <x v="10"/>
    <s v="America"/>
    <s v="Ohio"/>
    <s v="Ramla's"/>
    <s v="No inmail sent"/>
    <x v="1"/>
    <m/>
    <m/>
    <m/>
    <m/>
    <m/>
    <m/>
    <m/>
    <m/>
    <m/>
    <m/>
    <m/>
    <m/>
  </r>
  <r>
    <n v="9964"/>
    <d v="2021-08-03T00:00:00"/>
    <n v="8"/>
    <x v="3"/>
    <s v="Brian Getz"/>
    <s v="Digital Marketing Analyst"/>
    <s v="SRAM"/>
    <x v="3"/>
    <s v="America"/>
    <s v="Illinois"/>
    <s v="Personal"/>
    <s v="No inmail sent"/>
    <x v="1"/>
    <m/>
    <m/>
    <m/>
    <m/>
    <m/>
    <m/>
    <m/>
    <m/>
    <m/>
    <m/>
    <m/>
    <m/>
  </r>
  <r>
    <n v="9965"/>
    <d v="2021-08-03T00:00:00"/>
    <n v="8"/>
    <x v="3"/>
    <s v="Sumei Jin"/>
    <s v="Director of Data &amp; Analytics"/>
    <s v="ExecOnline"/>
    <x v="18"/>
    <s v="America"/>
    <s v="Virginia"/>
    <s v="Ramla's"/>
    <s v="No inmail sent"/>
    <x v="1"/>
    <m/>
    <m/>
    <m/>
    <m/>
    <m/>
    <m/>
    <m/>
    <m/>
    <m/>
    <m/>
    <m/>
    <m/>
  </r>
  <r>
    <n v="9966"/>
    <d v="2021-08-03T00:00:00"/>
    <n v="8"/>
    <x v="3"/>
    <s v="Venkatesh Subramanian"/>
    <s v="Head of Global Digital Marketing &amp; Marketing Operations"/>
    <s v="Cisco"/>
    <x v="18"/>
    <s v="America"/>
    <s v="California"/>
    <s v="Ramla's"/>
    <s v="No inmail sent"/>
    <x v="1"/>
    <m/>
    <m/>
    <m/>
    <m/>
    <m/>
    <m/>
    <m/>
    <m/>
    <m/>
    <m/>
    <m/>
    <m/>
  </r>
  <r>
    <n v="9967"/>
    <d v="2021-08-03T00:00:00"/>
    <n v="8"/>
    <x v="3"/>
    <s v="Michelle Lin"/>
    <s v="Senior Director, Finance &amp; Analytics"/>
    <s v="Italic"/>
    <x v="4"/>
    <s v="America"/>
    <s v="California"/>
    <s v="Ramla's"/>
    <s v="No inmail sent"/>
    <x v="1"/>
    <m/>
    <m/>
    <m/>
    <m/>
    <m/>
    <m/>
    <m/>
    <m/>
    <m/>
    <m/>
    <m/>
    <m/>
  </r>
  <r>
    <n v="9968"/>
    <d v="2021-08-03T00:00:00"/>
    <n v="8"/>
    <x v="3"/>
    <s v="Chad Bingle"/>
    <s v="Sr. Director of Product"/>
    <s v="The Stable"/>
    <x v="3"/>
    <s v="America"/>
    <s v="Arkansas"/>
    <s v="Ramla's"/>
    <s v="No inmail sent"/>
    <x v="0"/>
    <d v="2021-08-04T00:00:00"/>
    <d v="2022-01-31T00:00:00"/>
    <m/>
    <m/>
    <m/>
    <m/>
    <m/>
    <m/>
    <m/>
    <m/>
    <m/>
    <m/>
  </r>
  <r>
    <n v="9969"/>
    <d v="2021-08-03T00:00:00"/>
    <n v="8"/>
    <x v="3"/>
    <s v="Eneida Kotsani"/>
    <s v="Head of Marketing"/>
    <s v="Samsung"/>
    <x v="3"/>
    <s v="Europe"/>
    <s v="United Kingdom"/>
    <s v="Personal"/>
    <s v="No inmail sent"/>
    <x v="1"/>
    <m/>
    <m/>
    <m/>
    <m/>
    <m/>
    <m/>
    <m/>
    <m/>
    <m/>
    <m/>
    <m/>
    <m/>
  </r>
  <r>
    <n v="9970"/>
    <d v="2021-08-03T00:00:00"/>
    <n v="8"/>
    <x v="3"/>
    <s v="Catherine Zhaohua Hu"/>
    <s v="VP/Head of Marketing"/>
    <s v="Regal Springs"/>
    <x v="3"/>
    <s v="America"/>
    <s v="New York"/>
    <s v="Ramla's"/>
    <s v="No inmail sent"/>
    <x v="1"/>
    <m/>
    <m/>
    <m/>
    <m/>
    <m/>
    <m/>
    <m/>
    <m/>
    <m/>
    <m/>
    <m/>
    <m/>
  </r>
  <r>
    <n v="9971"/>
    <d v="2021-08-03T00:00:00"/>
    <n v="8"/>
    <x v="3"/>
    <s v="Lorenzo Marasca"/>
    <s v="Director of Performance Marketing and Analytics"/>
    <s v="Treatwell"/>
    <x v="18"/>
    <s v="Europe"/>
    <s v="United Kingdom"/>
    <s v="Ramla's"/>
    <s v="No inmail sent"/>
    <x v="1"/>
    <m/>
    <m/>
    <m/>
    <m/>
    <m/>
    <m/>
    <m/>
    <m/>
    <m/>
    <m/>
    <m/>
    <m/>
  </r>
  <r>
    <n v="9972"/>
    <d v="2021-08-03T00:00:00"/>
    <n v="8"/>
    <x v="3"/>
    <s v="Tanja Lefèvre"/>
    <s v="Director of Marketing &amp; Communication"/>
    <s v="Groupe Brandt"/>
    <x v="3"/>
    <s v="Europe"/>
    <s v="France"/>
    <s v="Ramla's"/>
    <s v="No inmail sent"/>
    <x v="1"/>
    <m/>
    <m/>
    <m/>
    <m/>
    <m/>
    <m/>
    <m/>
    <m/>
    <m/>
    <m/>
    <m/>
    <m/>
  </r>
  <r>
    <n v="9973"/>
    <d v="2021-08-03T00:00:00"/>
    <n v="8"/>
    <x v="3"/>
    <s v="David Johnson"/>
    <s v="Senior Vice President, Business Intelligence"/>
    <s v="BLEND360"/>
    <x v="1"/>
    <s v="America"/>
    <s v="New York"/>
    <s v="Ramla's"/>
    <s v="No inmail sent"/>
    <x v="0"/>
    <d v="2021-08-13T00:00:00"/>
    <d v="2021-09-21T00:00:00"/>
    <m/>
    <m/>
    <m/>
    <s v="Neutral"/>
    <d v="2021-09-21T00:00:00"/>
    <m/>
    <m/>
    <m/>
    <m/>
    <m/>
  </r>
  <r>
    <n v="9974"/>
    <d v="2021-08-03T00:00:00"/>
    <n v="8"/>
    <x v="3"/>
    <s v="Lee Sherry"/>
    <s v="Head of Analytics and Data Science"/>
    <s v="Geocaching"/>
    <x v="12"/>
    <s v="America"/>
    <s v="Washington"/>
    <s v="Ramla's"/>
    <s v="No inmail sent"/>
    <x v="0"/>
    <d v="2021-08-04T00:00:00"/>
    <d v="2022-01-31T00:00:00"/>
    <m/>
    <m/>
    <m/>
    <m/>
    <m/>
    <m/>
    <m/>
    <m/>
    <m/>
    <m/>
  </r>
  <r>
    <n v="9975"/>
    <d v="2021-08-03T00:00:00"/>
    <n v="8"/>
    <x v="3"/>
    <s v="Les Yates"/>
    <s v="Marketing Director"/>
    <s v="Simply CBD"/>
    <x v="13"/>
    <s v="Europe"/>
    <s v="United Kingdom"/>
    <s v="Personal"/>
    <s v="No inmail sent"/>
    <x v="1"/>
    <m/>
    <m/>
    <m/>
    <m/>
    <m/>
    <m/>
    <m/>
    <m/>
    <m/>
    <m/>
    <m/>
    <m/>
  </r>
  <r>
    <n v="9976"/>
    <d v="2021-08-03T00:00:00"/>
    <n v="8"/>
    <x v="3"/>
    <s v="Matthew Zerbo"/>
    <s v="VP of Marketing"/>
    <s v="Triad"/>
    <x v="18"/>
    <s v="America"/>
    <s v="New York"/>
    <s v="Personal"/>
    <s v="No inmail sent"/>
    <x v="1"/>
    <m/>
    <m/>
    <m/>
    <m/>
    <m/>
    <m/>
    <m/>
    <m/>
    <m/>
    <m/>
    <m/>
    <m/>
  </r>
  <r>
    <n v="9977"/>
    <d v="2021-08-03T00:00:00"/>
    <n v="8"/>
    <x v="3"/>
    <s v="Emily Hodges"/>
    <s v="Director, Marketing Insights"/>
    <s v="Bush Brothers &amp; Company"/>
    <x v="3"/>
    <s v="America"/>
    <s v="Tennessee"/>
    <s v="Ramla's"/>
    <s v="No inmail sent"/>
    <x v="1"/>
    <m/>
    <m/>
    <m/>
    <m/>
    <m/>
    <m/>
    <m/>
    <m/>
    <m/>
    <m/>
    <m/>
    <m/>
  </r>
  <r>
    <n v="9978"/>
    <d v="2021-08-03T00:00:00"/>
    <n v="8"/>
    <x v="3"/>
    <s v="Caroline Lacaille"/>
    <s v="Global CRM Director"/>
    <s v="Tiffany &amp; Co."/>
    <x v="3"/>
    <s v="America"/>
    <s v="New York"/>
    <s v="Personal"/>
    <s v="No inmail sent"/>
    <x v="1"/>
    <m/>
    <m/>
    <m/>
    <m/>
    <m/>
    <m/>
    <m/>
    <m/>
    <m/>
    <m/>
    <m/>
    <m/>
  </r>
  <r>
    <n v="9979"/>
    <d v="2021-08-03T00:00:00"/>
    <n v="8"/>
    <x v="0"/>
    <s v="Thibaut Bataille"/>
    <s v="GTM Director Europe"/>
    <s v="DuPont Sustainable Solutions"/>
    <x v="2"/>
    <s v="Europe"/>
    <s v="Switzerland"/>
    <s v="Ramla's"/>
    <s v="No inmail sent"/>
    <x v="1"/>
    <m/>
    <m/>
    <m/>
    <m/>
    <m/>
    <m/>
    <m/>
    <m/>
    <m/>
    <m/>
    <m/>
    <m/>
  </r>
  <r>
    <n v="9980"/>
    <d v="2021-08-03T00:00:00"/>
    <n v="8"/>
    <x v="0"/>
    <s v="Suresh Gunupure"/>
    <s v="Principal"/>
    <s v="Oliver Wyman"/>
    <x v="2"/>
    <s v="America"/>
    <s v="New York"/>
    <s v="Ramla's"/>
    <s v="No inmail sent"/>
    <x v="1"/>
    <m/>
    <m/>
    <m/>
    <m/>
    <m/>
    <m/>
    <m/>
    <m/>
    <m/>
    <m/>
    <m/>
    <m/>
  </r>
  <r>
    <n v="9981"/>
    <d v="2021-08-03T00:00:00"/>
    <n v="8"/>
    <x v="0"/>
    <s v="Sumit Srivastava"/>
    <s v="Sr. Director, Marketing Data and Analytics"/>
    <s v="LexisNexis Risk Solutions"/>
    <x v="7"/>
    <s v="America"/>
    <s v="Georgia"/>
    <s v="Ramla's"/>
    <s v="No inmail sent"/>
    <x v="1"/>
    <m/>
    <m/>
    <m/>
    <m/>
    <m/>
    <m/>
    <m/>
    <m/>
    <m/>
    <m/>
    <m/>
    <m/>
  </r>
  <r>
    <n v="9982"/>
    <d v="2021-08-03T00:00:00"/>
    <n v="8"/>
    <x v="0"/>
    <s v="Nima Asrar Haghighi"/>
    <s v="Marketing Executive Advisor"/>
    <s v="Kong Inc."/>
    <x v="18"/>
    <s v="America"/>
    <s v="California"/>
    <s v="Ramla's"/>
    <s v="No inmail sent"/>
    <x v="1"/>
    <m/>
    <m/>
    <m/>
    <m/>
    <m/>
    <m/>
    <m/>
    <m/>
    <m/>
    <m/>
    <m/>
    <m/>
  </r>
  <r>
    <n v="9983"/>
    <d v="2021-08-03T00:00:00"/>
    <n v="8"/>
    <x v="0"/>
    <s v="Damon Burrell"/>
    <s v="SVP, CMO"/>
    <s v="The Estée Lauder Companies Inc."/>
    <x v="3"/>
    <s v="America"/>
    <s v="New York"/>
    <s v="Ramla's"/>
    <s v="No inmail sent"/>
    <x v="1"/>
    <m/>
    <m/>
    <m/>
    <m/>
    <m/>
    <m/>
    <m/>
    <m/>
    <m/>
    <m/>
    <m/>
    <m/>
  </r>
  <r>
    <n v="9984"/>
    <d v="2021-08-03T00:00:00"/>
    <n v="8"/>
    <x v="0"/>
    <s v="Christi Korzekwa"/>
    <s v="SVP, Marketing"/>
    <s v="Tractor Supply Company "/>
    <x v="0"/>
    <s v="America"/>
    <s v="Tennessee"/>
    <s v="Ramla's"/>
    <s v="No inmail sent"/>
    <x v="1"/>
    <m/>
    <m/>
    <m/>
    <m/>
    <m/>
    <m/>
    <m/>
    <m/>
    <m/>
    <m/>
    <m/>
    <m/>
  </r>
  <r>
    <n v="9985"/>
    <d v="2021-08-03T00:00:00"/>
    <n v="8"/>
    <x v="0"/>
    <s v="Justin Evans"/>
    <s v="Global Head of Analytics &amp; Insights"/>
    <s v="Samsung Ads"/>
    <x v="1"/>
    <s v="America"/>
    <s v="New York"/>
    <s v="Ramla's"/>
    <s v="No inmail sent"/>
    <x v="1"/>
    <m/>
    <m/>
    <m/>
    <m/>
    <m/>
    <m/>
    <m/>
    <m/>
    <m/>
    <m/>
    <m/>
    <m/>
  </r>
  <r>
    <n v="9986"/>
    <d v="2021-08-03T00:00:00"/>
    <n v="8"/>
    <x v="0"/>
    <s v="Jessica Hogue"/>
    <s v="GM Measurement &amp; Analytics"/>
    <s v="Innovid"/>
    <x v="1"/>
    <s v="America"/>
    <s v="New York"/>
    <s v="Ramla's"/>
    <s v="No inmail sent"/>
    <x v="0"/>
    <d v="2021-08-09T00:00:00"/>
    <m/>
    <m/>
    <m/>
    <n v="219"/>
    <m/>
    <m/>
    <m/>
    <m/>
    <m/>
    <m/>
    <m/>
  </r>
  <r>
    <n v="9987"/>
    <d v="2021-08-03T00:00:00"/>
    <n v="8"/>
    <x v="0"/>
    <s v="Krzysztof Białkowski"/>
    <s v="Marketing Director"/>
    <s v="Red Bull"/>
    <x v="3"/>
    <s v="Europe"/>
    <s v="Poland"/>
    <s v="Ramla's"/>
    <s v="No inmail sent"/>
    <x v="1"/>
    <m/>
    <m/>
    <m/>
    <m/>
    <m/>
    <m/>
    <m/>
    <m/>
    <m/>
    <m/>
    <m/>
    <m/>
  </r>
  <r>
    <n v="9988"/>
    <d v="2021-08-04T00:00:00"/>
    <n v="8"/>
    <x v="0"/>
    <s v="Marjorie Chelius"/>
    <s v="Senior Director Of Marketing (Growth)"/>
    <s v="Mockingbird"/>
    <x v="3"/>
    <s v="America"/>
    <s v="California"/>
    <s v="Ramla's"/>
    <s v="No inmail sent"/>
    <x v="1"/>
    <m/>
    <m/>
    <m/>
    <m/>
    <m/>
    <m/>
    <m/>
    <m/>
    <m/>
    <m/>
    <m/>
    <m/>
  </r>
  <r>
    <n v="9989"/>
    <d v="2021-08-04T00:00:00"/>
    <n v="8"/>
    <x v="0"/>
    <s v="Robyn Safran"/>
    <s v="Director of Marketing"/>
    <s v="Church &amp; Dwight"/>
    <x v="3"/>
    <s v="America"/>
    <s v="New York"/>
    <s v="Ramla's"/>
    <s v="No inmail sent"/>
    <x v="1"/>
    <m/>
    <m/>
    <m/>
    <m/>
    <m/>
    <m/>
    <m/>
    <m/>
    <m/>
    <m/>
    <m/>
    <m/>
  </r>
  <r>
    <n v="9990"/>
    <d v="2021-08-04T00:00:00"/>
    <n v="8"/>
    <x v="0"/>
    <s v="David Brandt"/>
    <s v="Global Head of Market Research"/>
    <s v="dunnhumby"/>
    <x v="21"/>
    <s v="America"/>
    <s v="South Carolina"/>
    <s v="Ramla's"/>
    <s v="No inmail sent"/>
    <x v="0"/>
    <d v="2021-08-24T00:00:00"/>
    <m/>
    <m/>
    <m/>
    <n v="204"/>
    <m/>
    <m/>
    <m/>
    <m/>
    <m/>
    <m/>
    <m/>
  </r>
  <r>
    <n v="9991"/>
    <d v="2021-08-04T00:00:00"/>
    <n v="8"/>
    <x v="0"/>
    <s v="Apurva Rastogi"/>
    <s v="Product Marketing Consultant"/>
    <s v="Dell"/>
    <x v="7"/>
    <s v="America"/>
    <s v="Texas"/>
    <s v="Ramla's"/>
    <s v="No inmail sent"/>
    <x v="0"/>
    <d v="2021-08-09T00:00:00"/>
    <m/>
    <m/>
    <m/>
    <n v="219"/>
    <s v="Negative"/>
    <d v="2021-08-09T00:00:00"/>
    <m/>
    <m/>
    <m/>
    <m/>
    <m/>
  </r>
  <r>
    <n v="9992"/>
    <d v="2021-08-04T00:00:00"/>
    <n v="8"/>
    <x v="0"/>
    <s v="Paul Robinson"/>
    <s v="Head of Marketing"/>
    <s v=" McAfee"/>
    <x v="7"/>
    <s v="Australia"/>
    <s v="Australia"/>
    <s v="Ramla's"/>
    <s v="No inmail sent"/>
    <x v="1"/>
    <m/>
    <m/>
    <m/>
    <m/>
    <m/>
    <m/>
    <m/>
    <m/>
    <m/>
    <m/>
    <m/>
    <m/>
  </r>
  <r>
    <n v="9993"/>
    <d v="2021-08-04T00:00:00"/>
    <n v="8"/>
    <x v="0"/>
    <s v="Camille Melon"/>
    <s v="Community Marketing Lead"/>
    <s v="OCUS"/>
    <x v="18"/>
    <s v="Europe"/>
    <s v="France"/>
    <s v="Ramla's"/>
    <s v="No inmail sent"/>
    <x v="1"/>
    <m/>
    <m/>
    <m/>
    <m/>
    <m/>
    <m/>
    <m/>
    <m/>
    <m/>
    <m/>
    <m/>
    <m/>
  </r>
  <r>
    <n v="9994"/>
    <d v="2021-08-04T00:00:00"/>
    <n v="8"/>
    <x v="0"/>
    <s v="Thomas Hamilton"/>
    <s v="Director of Client Services &amp; Marketing Execution"/>
    <s v="JONES"/>
    <x v="1"/>
    <s v="America"/>
    <s v="Canada "/>
    <s v="Ramla's"/>
    <s v="No inmail sent"/>
    <x v="1"/>
    <m/>
    <m/>
    <m/>
    <m/>
    <m/>
    <m/>
    <m/>
    <m/>
    <m/>
    <m/>
    <m/>
    <m/>
  </r>
  <r>
    <n v="9995"/>
    <d v="2021-08-04T00:00:00"/>
    <n v="8"/>
    <x v="0"/>
    <s v="Tony Lipscomb"/>
    <s v="Senior Product Marketing Manager"/>
    <s v="VERISIGN "/>
    <x v="18"/>
    <s v="America"/>
    <s v="Washington"/>
    <s v="Ramla's"/>
    <s v="No inmail sent"/>
    <x v="1"/>
    <m/>
    <m/>
    <m/>
    <m/>
    <m/>
    <m/>
    <m/>
    <m/>
    <m/>
    <m/>
    <m/>
    <m/>
  </r>
  <r>
    <n v="9996"/>
    <d v="2021-08-04T00:00:00"/>
    <n v="8"/>
    <x v="0"/>
    <s v="Vera Moshkina"/>
    <s v="Marketing Director"/>
    <s v="Bridgestone EMEA"/>
    <x v="8"/>
    <s v="Europe"/>
    <s v="Russia"/>
    <s v="Ramla's"/>
    <s v="No inmail sent"/>
    <x v="1"/>
    <m/>
    <m/>
    <m/>
    <m/>
    <m/>
    <m/>
    <m/>
    <m/>
    <m/>
    <m/>
    <m/>
    <m/>
  </r>
  <r>
    <n v="9997"/>
    <d v="2021-08-04T00:00:00"/>
    <n v="8"/>
    <x v="0"/>
    <s v="Liesbet Willems"/>
    <s v="Head of Marketing EMIA - Bridgestone brand &amp; B2C"/>
    <s v="Bridgestone EMIA"/>
    <x v="8"/>
    <s v="Europe"/>
    <s v="Belgium"/>
    <s v="Ramla's"/>
    <s v="No inmail sent"/>
    <x v="1"/>
    <m/>
    <m/>
    <m/>
    <m/>
    <m/>
    <m/>
    <m/>
    <m/>
    <m/>
    <m/>
    <m/>
    <m/>
  </r>
  <r>
    <n v="9998"/>
    <d v="2021-08-04T00:00:00"/>
    <n v="8"/>
    <x v="0"/>
    <s v="Thierry Jupsin"/>
    <s v="VP Brands Marketing EMIA"/>
    <s v="Bridgestone EMIA"/>
    <x v="8"/>
    <s v="Europe"/>
    <s v="Belgium"/>
    <s v="Ramla's"/>
    <s v="No inmail sent"/>
    <x v="0"/>
    <d v="2021-08-11T00:00:00"/>
    <m/>
    <m/>
    <m/>
    <n v="217"/>
    <m/>
    <m/>
    <m/>
    <m/>
    <m/>
    <m/>
    <m/>
  </r>
  <r>
    <n v="9999"/>
    <d v="2021-08-04T00:00:00"/>
    <n v="8"/>
    <x v="2"/>
    <s v="Kristen (Harrison) Spice"/>
    <s v="Executive Director, Marketing Science &amp; Enterprise Analytics"/>
    <s v="Vericast"/>
    <x v="5"/>
    <s v="America"/>
    <s v="Texas"/>
    <s v="Ramla's"/>
    <s v="No inmail sent"/>
    <x v="0"/>
    <m/>
    <d v="2021-09-07T00:00:00"/>
    <m/>
    <m/>
    <m/>
    <s v="Negative"/>
    <m/>
    <m/>
    <m/>
    <m/>
    <m/>
    <m/>
  </r>
  <r>
    <n v="10000"/>
    <d v="2021-08-04T00:00:00"/>
    <n v="8"/>
    <x v="2"/>
    <s v="Praveen Sharma"/>
    <s v="Vice President, Marketing Science &amp; Analytics "/>
    <s v=" Greenberg"/>
    <x v="2"/>
    <s v="America"/>
    <s v="Pennsylvania"/>
    <s v="Ramla's"/>
    <s v="No inmail sent"/>
    <x v="1"/>
    <m/>
    <m/>
    <m/>
    <m/>
    <m/>
    <m/>
    <m/>
    <m/>
    <m/>
    <m/>
    <m/>
    <m/>
  </r>
  <r>
    <n v="10001"/>
    <d v="2021-08-04T00:00:00"/>
    <n v="8"/>
    <x v="2"/>
    <s v="Gokcen Aygenc"/>
    <s v="Sr Director of Analytics"/>
    <s v="Blue Apron"/>
    <x v="3"/>
    <s v="America"/>
    <s v="New York"/>
    <s v="Ramla's"/>
    <s v="No inmail sent"/>
    <x v="1"/>
    <m/>
    <m/>
    <m/>
    <m/>
    <m/>
    <m/>
    <m/>
    <m/>
    <m/>
    <m/>
    <m/>
    <m/>
  </r>
  <r>
    <n v="10002"/>
    <d v="2021-08-04T00:00:00"/>
    <n v="8"/>
    <x v="2"/>
    <s v="Jason Brown (2)"/>
    <s v="Director of Analytics"/>
    <s v="Cross Channel Marketing"/>
    <x v="1"/>
    <s v="Europe"/>
    <s v="United Kingdom"/>
    <s v="Ramla's"/>
    <s v="No inmail sent"/>
    <x v="0"/>
    <d v="2021-09-29T00:00:00"/>
    <d v="2021-09-29T00:00:00"/>
    <m/>
    <m/>
    <m/>
    <m/>
    <m/>
    <m/>
    <m/>
    <m/>
    <m/>
    <m/>
  </r>
  <r>
    <n v="10003"/>
    <d v="2021-08-04T00:00:00"/>
    <n v="8"/>
    <x v="2"/>
    <s v="Yang Yu"/>
    <s v="Associate Director, Advanced Analytics"/>
    <s v="Horizon Next"/>
    <x v="1"/>
    <s v="America"/>
    <s v="New York"/>
    <s v="Ramla's"/>
    <s v="No inmail sent"/>
    <x v="0"/>
    <d v="2021-08-05T00:00:00"/>
    <d v="2021-09-07T00:00:00"/>
    <m/>
    <m/>
    <m/>
    <m/>
    <m/>
    <m/>
    <m/>
    <m/>
    <m/>
    <m/>
  </r>
  <r>
    <n v="10004"/>
    <d v="2021-08-04T00:00:00"/>
    <n v="8"/>
    <x v="2"/>
    <s v="Aaron Templer"/>
    <s v="Founder + Strategist "/>
    <s v="Three Over Four"/>
    <x v="1"/>
    <s v="America"/>
    <s v="Colorado"/>
    <s v="Ramla's"/>
    <s v="No inmail sent"/>
    <x v="0"/>
    <d v="2021-08-05T00:00:00"/>
    <m/>
    <m/>
    <m/>
    <m/>
    <s v="Negative"/>
    <d v="2021-08-05T00:00:00"/>
    <m/>
    <m/>
    <m/>
    <m/>
    <m/>
  </r>
  <r>
    <n v="10005"/>
    <d v="2021-08-04T00:00:00"/>
    <n v="8"/>
    <x v="2"/>
    <s v="Nicholas Mizera"/>
    <s v="Lead Analyst"/>
    <s v="Rightpoint  "/>
    <x v="7"/>
    <s v="America"/>
    <s v="Illinois"/>
    <s v="Ramla's"/>
    <s v="No inmail sent"/>
    <x v="0"/>
    <d v="2021-08-13T00:00:00"/>
    <d v="2021-09-07T00:00:00"/>
    <m/>
    <m/>
    <m/>
    <m/>
    <m/>
    <m/>
    <m/>
    <m/>
    <m/>
    <m/>
  </r>
  <r>
    <n v="10006"/>
    <d v="2021-08-04T00:00:00"/>
    <n v="8"/>
    <x v="2"/>
    <s v="Shriram Bhat"/>
    <s v="Marketing Analytics "/>
    <s v="Roku at Roku Inc."/>
    <x v="12"/>
    <s v="America"/>
    <s v="California"/>
    <s v="Ramla's"/>
    <s v="No inmail sent"/>
    <x v="1"/>
    <m/>
    <m/>
    <m/>
    <m/>
    <m/>
    <m/>
    <m/>
    <m/>
    <m/>
    <m/>
    <m/>
    <m/>
  </r>
  <r>
    <n v="10007"/>
    <d v="2021-08-04T00:00:00"/>
    <n v="8"/>
    <x v="2"/>
    <s v="Sean Li"/>
    <s v="Marketing Mix &amp; Attribution Modeling Manager "/>
    <s v="Wells Fargo"/>
    <x v="10"/>
    <s v="America"/>
    <s v="Illinois"/>
    <s v="Ramla's"/>
    <s v="No inmail sent"/>
    <x v="1"/>
    <m/>
    <m/>
    <m/>
    <m/>
    <m/>
    <m/>
    <m/>
    <m/>
    <m/>
    <m/>
    <m/>
    <m/>
  </r>
  <r>
    <n v="10008"/>
    <d v="2021-08-04T00:00:00"/>
    <n v="8"/>
    <x v="2"/>
    <s v="Craig Lister"/>
    <s v="Chief Marketing Officer"/>
    <s v="EverQuote"/>
    <x v="18"/>
    <s v="America"/>
    <s v="California"/>
    <s v="Ramla's"/>
    <s v="No inmail sent"/>
    <x v="1"/>
    <m/>
    <m/>
    <m/>
    <m/>
    <m/>
    <m/>
    <m/>
    <m/>
    <m/>
    <m/>
    <m/>
    <m/>
  </r>
  <r>
    <n v="10009"/>
    <d v="2021-08-04T00:00:00"/>
    <n v="8"/>
    <x v="2"/>
    <s v="Jake O'Donnell"/>
    <s v="Manager, Advanced Analytics"/>
    <s v="Altria"/>
    <x v="3"/>
    <s v="America"/>
    <s v="Illinois"/>
    <s v="Ramla's"/>
    <s v="No inmail sent"/>
    <x v="1"/>
    <m/>
    <m/>
    <m/>
    <m/>
    <m/>
    <m/>
    <m/>
    <m/>
    <m/>
    <m/>
    <m/>
    <m/>
  </r>
  <r>
    <n v="10010"/>
    <d v="2021-08-04T00:00:00"/>
    <n v="8"/>
    <x v="2"/>
    <s v="Victor Nguyen"/>
    <s v="Head of Marketing Science"/>
    <s v=" Pepperstone"/>
    <x v="10"/>
    <s v="Australia"/>
    <s v="Australia"/>
    <s v="Ramla's"/>
    <s v="No inmail sent"/>
    <x v="0"/>
    <d v="2021-09-07T00:00:00"/>
    <d v="2021-09-07T00:00:00"/>
    <m/>
    <m/>
    <m/>
    <m/>
    <m/>
    <m/>
    <m/>
    <m/>
    <m/>
    <m/>
  </r>
  <r>
    <n v="10011"/>
    <d v="2021-08-04T00:00:00"/>
    <n v="8"/>
    <x v="2"/>
    <s v="Michelle Macapinlac"/>
    <s v="Senior Associate, Marketing Science"/>
    <s v="Bain &amp; Company"/>
    <x v="3"/>
    <s v="Australia"/>
    <s v="Australia"/>
    <s v="Ramla's"/>
    <s v="No inmail sent"/>
    <x v="1"/>
    <m/>
    <m/>
    <m/>
    <m/>
    <m/>
    <m/>
    <m/>
    <m/>
    <m/>
    <m/>
    <m/>
    <m/>
  </r>
  <r>
    <n v="10012"/>
    <d v="2021-08-04T00:00:00"/>
    <n v="8"/>
    <x v="2"/>
    <s v="Dina Ding"/>
    <s v="Senior Marketing Scientist"/>
    <s v="Critical Mass"/>
    <x v="1"/>
    <s v="America"/>
    <s v="Canada "/>
    <s v="Ramla's"/>
    <s v="No inmail sent"/>
    <x v="0"/>
    <d v="2021-08-05T00:00:00"/>
    <d v="2021-09-07T00:00:00"/>
    <m/>
    <m/>
    <m/>
    <m/>
    <m/>
    <m/>
    <m/>
    <m/>
    <m/>
    <m/>
  </r>
  <r>
    <n v="10013"/>
    <d v="2021-08-04T00:00:00"/>
    <n v="8"/>
    <x v="2"/>
    <s v="Wendy Moroze"/>
    <s v="Director, Advertising / Marketing Manager "/>
    <s v="Party City"/>
    <x v="0"/>
    <s v="America"/>
    <s v="New York"/>
    <s v="Ramla's"/>
    <s v="No inmail sent"/>
    <x v="1"/>
    <m/>
    <m/>
    <m/>
    <m/>
    <m/>
    <m/>
    <m/>
    <m/>
    <m/>
    <m/>
    <m/>
    <m/>
  </r>
  <r>
    <n v="10014"/>
    <d v="2021-08-04T00:00:00"/>
    <n v="8"/>
    <x v="2"/>
    <s v="Chandran C"/>
    <s v="Search Engine Marketing Analyst"/>
    <s v="Theorem"/>
    <x v="1"/>
    <s v="Asia"/>
    <s v="India"/>
    <s v="Ramla's"/>
    <s v="No inmail sent"/>
    <x v="1"/>
    <m/>
    <m/>
    <m/>
    <m/>
    <m/>
    <m/>
    <m/>
    <m/>
    <m/>
    <m/>
    <m/>
    <m/>
  </r>
  <r>
    <n v="10015"/>
    <d v="2021-08-04T00:00:00"/>
    <n v="8"/>
    <x v="2"/>
    <s v="Dio (Dionisios) Favatas"/>
    <s v="Executive Director "/>
    <s v="JPMorgan Chase &amp; Co."/>
    <x v="10"/>
    <s v="America"/>
    <s v="Washington"/>
    <s v="Ramla's"/>
    <s v="No inmail sent"/>
    <x v="1"/>
    <m/>
    <m/>
    <m/>
    <m/>
    <m/>
    <m/>
    <m/>
    <m/>
    <m/>
    <m/>
    <m/>
    <m/>
  </r>
  <r>
    <n v="10016"/>
    <d v="2021-08-04T00:00:00"/>
    <n v="8"/>
    <x v="2"/>
    <s v="Lucie Merieux"/>
    <s v="Senior International Marketing Consultant"/>
    <s v="Groupe Renault"/>
    <x v="8"/>
    <s v="Europe"/>
    <s v="France"/>
    <s v="Ramla's"/>
    <s v="No inmail sent"/>
    <x v="1"/>
    <m/>
    <m/>
    <m/>
    <m/>
    <m/>
    <m/>
    <m/>
    <m/>
    <m/>
    <m/>
    <m/>
    <m/>
  </r>
  <r>
    <n v="10017"/>
    <d v="2021-08-04T00:00:00"/>
    <n v="8"/>
    <x v="2"/>
    <s v="Daniel Binder"/>
    <s v="Director Of Marketing"/>
    <s v=" New Jupiter Media, Inc"/>
    <x v="1"/>
    <s v="America"/>
    <s v="New York"/>
    <s v="Ramla's"/>
    <s v="No inmail sent"/>
    <x v="0"/>
    <d v="2021-08-13T00:00:00"/>
    <d v="2021-09-07T00:00:00"/>
    <m/>
    <m/>
    <m/>
    <m/>
    <m/>
    <m/>
    <m/>
    <m/>
    <m/>
    <m/>
  </r>
  <r>
    <n v="10018"/>
    <d v="2021-08-04T00:00:00"/>
    <n v="8"/>
    <x v="2"/>
    <s v="Kyle Petzinger"/>
    <s v="Senior Digital Marketing Manager"/>
    <s v="ESET North America"/>
    <x v="7"/>
    <s v="America"/>
    <s v="California"/>
    <s v="Ramla's"/>
    <s v="No inmail sent"/>
    <x v="1"/>
    <m/>
    <m/>
    <m/>
    <m/>
    <m/>
    <m/>
    <m/>
    <m/>
    <m/>
    <m/>
    <m/>
    <m/>
  </r>
  <r>
    <n v="10019"/>
    <d v="2021-08-04T00:00:00"/>
    <n v="8"/>
    <x v="2"/>
    <s v="Celeste Eby"/>
    <s v="Sr. Marketing Manager, Digital &amp; Media"/>
    <s v="Sargento Foods Inc."/>
    <x v="3"/>
    <s v="America"/>
    <s v="Wisconsin"/>
    <s v="Ramla's"/>
    <s v="No inmail sent"/>
    <x v="1"/>
    <m/>
    <m/>
    <m/>
    <m/>
    <m/>
    <m/>
    <m/>
    <m/>
    <m/>
    <m/>
    <m/>
    <m/>
  </r>
  <r>
    <n v="10020"/>
    <d v="2021-08-04T00:00:00"/>
    <n v="8"/>
    <x v="2"/>
    <s v="Trevor Alaniz"/>
    <s v="Director of Performance and Growth Marketing "/>
    <s v="Meritize"/>
    <x v="10"/>
    <s v="America"/>
    <s v="Texas"/>
    <s v="Ramla's"/>
    <s v="No inmail sent"/>
    <x v="0"/>
    <d v="2021-08-13T00:00:00"/>
    <d v="2021-09-07T00:00:00"/>
    <m/>
    <m/>
    <m/>
    <m/>
    <m/>
    <m/>
    <m/>
    <m/>
    <m/>
    <m/>
  </r>
  <r>
    <n v="10021"/>
    <d v="2021-08-04T00:00:00"/>
    <n v="8"/>
    <x v="2"/>
    <s v="Carlos Vazquez"/>
    <s v="Founder "/>
    <s v="Miami Marketer"/>
    <x v="2"/>
    <s v="America"/>
    <s v="Florida"/>
    <s v="Ramla's"/>
    <s v="No inmail sent"/>
    <x v="1"/>
    <m/>
    <m/>
    <m/>
    <m/>
    <m/>
    <m/>
    <m/>
    <m/>
    <m/>
    <m/>
    <m/>
    <m/>
  </r>
  <r>
    <n v="10022"/>
    <d v="2021-08-04T00:00:00"/>
    <n v="8"/>
    <x v="2"/>
    <s v="Dr. Lucie Poisson"/>
    <s v="Expert Global Marketing"/>
    <s v="IONOS"/>
    <x v="18"/>
    <s v="Europe"/>
    <s v="Germany"/>
    <s v="Ramla's"/>
    <s v="No inmail sent"/>
    <x v="0"/>
    <d v="2021-08-31T00:00:00"/>
    <d v="2021-09-07T00:00:00"/>
    <m/>
    <m/>
    <m/>
    <m/>
    <m/>
    <m/>
    <m/>
    <m/>
    <m/>
    <m/>
  </r>
  <r>
    <n v="10023"/>
    <d v="2021-08-04T00:00:00"/>
    <n v="8"/>
    <x v="2"/>
    <s v="Peter Gouw"/>
    <s v="Managing Partner "/>
    <s v="Perfectdata B.V."/>
    <x v="5"/>
    <s v="Europe"/>
    <s v="Netherlands"/>
    <s v="Ramla's"/>
    <s v="No inmail sent"/>
    <x v="0"/>
    <d v="2021-08-23T00:00:00"/>
    <d v="2021-08-25T00:00:00"/>
    <m/>
    <m/>
    <m/>
    <s v="Positive_FS"/>
    <m/>
    <m/>
    <m/>
    <m/>
    <m/>
    <s v="Interested "/>
  </r>
  <r>
    <n v="10024"/>
    <d v="2021-08-04T00:00:00"/>
    <n v="8"/>
    <x v="2"/>
    <s v="Haren Ghosh"/>
    <s v="Marketing Strategy &amp; Analytics"/>
    <s v="Citi"/>
    <x v="10"/>
    <s v="America"/>
    <s v="New York"/>
    <s v="Ramla's"/>
    <s v="No inmail sent"/>
    <x v="0"/>
    <m/>
    <d v="2021-09-09T00:00:00"/>
    <m/>
    <m/>
    <m/>
    <m/>
    <m/>
    <m/>
    <m/>
    <m/>
    <m/>
    <m/>
  </r>
  <r>
    <n v="10025"/>
    <d v="2021-08-04T00:00:00"/>
    <n v="8"/>
    <x v="2"/>
    <s v="Tien Schleider"/>
    <s v="Lead Channel Manager, Paid Media"/>
    <s v="AT&amp;T"/>
    <x v="16"/>
    <s v="America"/>
    <s v="California"/>
    <s v="Ramla's"/>
    <s v="No inmail sent"/>
    <x v="1"/>
    <m/>
    <m/>
    <m/>
    <m/>
    <m/>
    <m/>
    <m/>
    <m/>
    <m/>
    <m/>
    <m/>
    <m/>
  </r>
  <r>
    <n v="10026"/>
    <d v="2021-08-04T00:00:00"/>
    <n v="8"/>
    <x v="2"/>
    <s v="Isaac Weber"/>
    <s v="Global Head of Partner Measurement "/>
    <s v="Pinterest"/>
    <x v="18"/>
    <s v="America"/>
    <s v="California"/>
    <s v="Ramla's"/>
    <s v="No inmail sent"/>
    <x v="0"/>
    <d v="2021-08-23T00:00:00"/>
    <d v="2021-09-09T00:00:00"/>
    <m/>
    <m/>
    <m/>
    <m/>
    <m/>
    <m/>
    <m/>
    <m/>
    <m/>
    <m/>
  </r>
  <r>
    <n v="10027"/>
    <d v="2021-08-04T00:00:00"/>
    <n v="8"/>
    <x v="3"/>
    <s v="Michael Sobotka"/>
    <s v="Director, Commercial Data Science"/>
    <s v="Bristol Myers Squibb"/>
    <x v="6"/>
    <s v="America"/>
    <s v="Pennsylvania"/>
    <s v="Ramla's"/>
    <s v="No inmail sent"/>
    <x v="1"/>
    <m/>
    <m/>
    <m/>
    <m/>
    <m/>
    <m/>
    <m/>
    <m/>
    <m/>
    <m/>
    <m/>
    <m/>
  </r>
  <r>
    <n v="10028"/>
    <d v="2021-08-04T00:00:00"/>
    <n v="8"/>
    <x v="3"/>
    <s v="Abbie Ding"/>
    <s v="Senior Manager, Marketing Insights"/>
    <s v="Uber"/>
    <x v="18"/>
    <s v="America"/>
    <s v="California"/>
    <s v="Ramla's"/>
    <s v="No inmail sent"/>
    <x v="1"/>
    <m/>
    <m/>
    <m/>
    <m/>
    <m/>
    <m/>
    <m/>
    <m/>
    <m/>
    <m/>
    <m/>
    <m/>
  </r>
  <r>
    <n v="10029"/>
    <d v="2021-08-04T00:00:00"/>
    <n v="8"/>
    <x v="3"/>
    <s v="Laura Gustafson"/>
    <s v="eCommerce Marketing Lead"/>
    <s v="General Mills"/>
    <x v="3"/>
    <s v="America"/>
    <s v="Wisconsin"/>
    <s v="Ramla's"/>
    <s v="No inmail sent"/>
    <x v="1"/>
    <m/>
    <m/>
    <m/>
    <m/>
    <m/>
    <m/>
    <m/>
    <m/>
    <m/>
    <m/>
    <m/>
    <m/>
  </r>
  <r>
    <n v="10030"/>
    <d v="2021-08-04T00:00:00"/>
    <n v="8"/>
    <x v="3"/>
    <s v="Raphael Mena"/>
    <s v="Marketing Manager"/>
    <s v="BANDAI NAMCO"/>
    <x v="12"/>
    <s v="America"/>
    <s v="California"/>
    <s v="Ramla's"/>
    <s v="No inmail sent"/>
    <x v="0"/>
    <d v="2021-08-11T00:00:00"/>
    <d v="2022-01-31T00:00:00"/>
    <m/>
    <m/>
    <m/>
    <m/>
    <m/>
    <m/>
    <m/>
    <m/>
    <m/>
    <m/>
  </r>
  <r>
    <n v="10031"/>
    <d v="2021-08-04T00:00:00"/>
    <n v="8"/>
    <x v="3"/>
    <s v="Pulkit Guglani"/>
    <s v="Client Lead- Forecasting &amp; BD&amp;L Analytics"/>
    <s v="PharmaACE"/>
    <x v="6"/>
    <s v="America"/>
    <s v="New Jersey"/>
    <s v="Personal"/>
    <s v="No inmail sent"/>
    <x v="1"/>
    <m/>
    <m/>
    <m/>
    <m/>
    <m/>
    <m/>
    <m/>
    <m/>
    <m/>
    <m/>
    <m/>
    <m/>
  </r>
  <r>
    <n v="10032"/>
    <d v="2021-08-04T00:00:00"/>
    <n v="8"/>
    <x v="3"/>
    <s v="Leif Svensson"/>
    <s v="BI Team Lead, BI &amp; Analytics"/>
    <s v="JLL"/>
    <x v="9"/>
    <s v="America"/>
    <s v="Washington"/>
    <s v="Ramla's"/>
    <s v="No inmail sent"/>
    <x v="0"/>
    <d v="2021-08-05T00:00:00"/>
    <m/>
    <m/>
    <m/>
    <m/>
    <s v="Negative"/>
    <d v="2021-08-05T00:00:00"/>
    <m/>
    <m/>
    <m/>
    <m/>
    <m/>
  </r>
  <r>
    <n v="10033"/>
    <d v="2021-08-04T00:00:00"/>
    <n v="8"/>
    <x v="3"/>
    <s v="Olivier De Ridder"/>
    <s v="Manager Marketing Analytics"/>
    <s v="Nebraska Furniture Mart"/>
    <x v="0"/>
    <s v="America"/>
    <s v="Texas"/>
    <s v="Ramla's"/>
    <s v="No inmail sent"/>
    <x v="0"/>
    <d v="2021-08-05T00:00:00"/>
    <d v="2022-01-31T00:00:00"/>
    <m/>
    <m/>
    <m/>
    <m/>
    <m/>
    <m/>
    <m/>
    <m/>
    <m/>
    <m/>
  </r>
  <r>
    <n v="10034"/>
    <d v="2021-08-04T00:00:00"/>
    <n v="8"/>
    <x v="3"/>
    <s v="Leon Lyazidi"/>
    <s v="Director, Acquisition &amp; Growth Marketing Analytics"/>
    <s v="Disney Streaming"/>
    <x v="12"/>
    <s v="America"/>
    <s v="New York"/>
    <s v="Ramla's"/>
    <s v="No inmail sent"/>
    <x v="1"/>
    <m/>
    <m/>
    <m/>
    <m/>
    <m/>
    <m/>
    <m/>
    <m/>
    <m/>
    <m/>
    <m/>
    <m/>
  </r>
  <r>
    <n v="10035"/>
    <d v="2021-08-04T00:00:00"/>
    <n v="8"/>
    <x v="3"/>
    <s v="Tom Dean DipM"/>
    <s v="Head of Marketing, Analytics &amp; Insight"/>
    <s v="World Wide Internet Insurance"/>
    <x v="10"/>
    <s v="Europe"/>
    <s v="United Kingdom"/>
    <s v="Ramla's"/>
    <s v="No inmail sent"/>
    <x v="0"/>
    <d v="2021-08-24T00:00:00"/>
    <d v="2021-12-02T00:00:00"/>
    <m/>
    <m/>
    <m/>
    <s v="Positive"/>
    <d v="2021-11-25T00:00:00"/>
    <m/>
    <m/>
    <m/>
    <m/>
    <m/>
  </r>
  <r>
    <n v="10036"/>
    <d v="2021-08-04T00:00:00"/>
    <n v="8"/>
    <x v="3"/>
    <s v="Jiyoung Woo"/>
    <s v="Manager, Marketing Analytics"/>
    <s v="WarnerMedia"/>
    <x v="12"/>
    <s v="America"/>
    <s v="California"/>
    <s v="Ramla's"/>
    <s v="No inmail sent"/>
    <x v="1"/>
    <m/>
    <m/>
    <m/>
    <m/>
    <m/>
    <m/>
    <m/>
    <m/>
    <m/>
    <m/>
    <m/>
    <m/>
  </r>
  <r>
    <n v="10037"/>
    <d v="2021-08-04T00:00:00"/>
    <n v="8"/>
    <x v="3"/>
    <s v="Alev Cieslinski"/>
    <s v="Head of Marketing Analytics"/>
    <s v="Vanguard"/>
    <x v="10"/>
    <s v="America"/>
    <s v="Philadelphia"/>
    <s v="Ramla's"/>
    <s v="No inmail sent"/>
    <x v="0"/>
    <d v="2021-08-05T00:00:00"/>
    <m/>
    <m/>
    <m/>
    <m/>
    <s v="Negative"/>
    <d v="2021-08-06T00:00:00"/>
    <m/>
    <m/>
    <m/>
    <m/>
    <m/>
  </r>
  <r>
    <n v="10038"/>
    <d v="2021-08-04T00:00:00"/>
    <n v="8"/>
    <x v="3"/>
    <s v="Nick Masca"/>
    <s v="Head of Data Science"/>
    <s v="Marks and Spencer"/>
    <x v="0"/>
    <s v="Europe"/>
    <s v="United Kingdom"/>
    <s v="Ramla's"/>
    <s v="No inmail sent"/>
    <x v="0"/>
    <d v="2021-08-05T00:00:00"/>
    <d v="2022-01-27T00:00:00"/>
    <m/>
    <m/>
    <m/>
    <s v="Negative"/>
    <d v="2022-01-27T00:00:00"/>
    <m/>
    <m/>
    <m/>
    <m/>
    <m/>
  </r>
  <r>
    <n v="10039"/>
    <d v="2021-08-04T00:00:00"/>
    <n v="8"/>
    <x v="3"/>
    <s v="Justin Leggett"/>
    <s v="Director of Digital Marketing &amp; Analytics"/>
    <s v="LifeBridge Health"/>
    <x v="13"/>
    <s v="America"/>
    <s v="Maryland"/>
    <s v="Ramla's"/>
    <s v="No inmail sent"/>
    <x v="1"/>
    <m/>
    <m/>
    <m/>
    <m/>
    <m/>
    <m/>
    <m/>
    <m/>
    <m/>
    <m/>
    <m/>
    <m/>
  </r>
  <r>
    <n v="10040"/>
    <d v="2021-08-04T00:00:00"/>
    <n v="8"/>
    <x v="3"/>
    <s v="Tom Humphrey"/>
    <s v="Global Marketing Strategy &amp; Analytics Manager"/>
    <s v="Deezer"/>
    <x v="12"/>
    <s v="Europe"/>
    <s v="France"/>
    <s v="Ramla's"/>
    <s v="No inmail sent"/>
    <x v="1"/>
    <m/>
    <m/>
    <m/>
    <m/>
    <m/>
    <m/>
    <m/>
    <m/>
    <m/>
    <m/>
    <m/>
    <m/>
  </r>
  <r>
    <n v="10041"/>
    <d v="2021-08-04T00:00:00"/>
    <n v="8"/>
    <x v="3"/>
    <s v="Manini Mishra"/>
    <s v="Sr. Marketing Analyst, Data Science"/>
    <s v="Dave"/>
    <x v="10"/>
    <s v="America"/>
    <s v="New York"/>
    <s v="Ramla's"/>
    <s v="No inmail sent"/>
    <x v="0"/>
    <d v="2021-08-06T00:00:00"/>
    <d v="2022-01-31T00:00:00"/>
    <m/>
    <m/>
    <m/>
    <m/>
    <m/>
    <m/>
    <m/>
    <m/>
    <m/>
    <m/>
  </r>
  <r>
    <n v="10042"/>
    <d v="2021-08-04T00:00:00"/>
    <n v="8"/>
    <x v="3"/>
    <s v="Venkat Parvatham"/>
    <s v="Senior Director - eCommerce and Marketing Analytics"/>
    <s v="Conn's HomePlus"/>
    <x v="0"/>
    <s v="America"/>
    <s v="New Jersey"/>
    <s v="Ramla's"/>
    <s v="No inmail sent"/>
    <x v="1"/>
    <m/>
    <m/>
    <m/>
    <m/>
    <m/>
    <m/>
    <m/>
    <m/>
    <m/>
    <m/>
    <m/>
    <m/>
  </r>
  <r>
    <n v="10043"/>
    <d v="2021-08-04T00:00:00"/>
    <n v="8"/>
    <x v="3"/>
    <s v="Lauren Watters"/>
    <s v="Marketing Analytics Manager"/>
    <s v="Wrench Group"/>
    <x v="18"/>
    <s v="America"/>
    <s v="Alabama"/>
    <s v="Ramla's"/>
    <s v="No inmail sent"/>
    <x v="1"/>
    <m/>
    <m/>
    <m/>
    <m/>
    <m/>
    <m/>
    <m/>
    <m/>
    <m/>
    <m/>
    <m/>
    <m/>
  </r>
  <r>
    <n v="10044"/>
    <d v="2021-08-04T00:00:00"/>
    <n v="8"/>
    <x v="3"/>
    <s v="Sarah Baker"/>
    <s v="Digital Marketing &amp; Analytics Team Lead"/>
    <s v="Visible"/>
    <x v="7"/>
    <s v="America"/>
    <s v="Colorado"/>
    <s v="Personal"/>
    <s v="No inmail sent"/>
    <x v="1"/>
    <m/>
    <m/>
    <m/>
    <m/>
    <m/>
    <m/>
    <m/>
    <m/>
    <m/>
    <m/>
    <m/>
    <m/>
  </r>
  <r>
    <n v="10045"/>
    <d v="2021-08-05T00:00:00"/>
    <n v="8"/>
    <x v="3"/>
    <s v="William Wei Lin"/>
    <s v="Customer Analytics &amp; Growth Marketing Manager"/>
    <s v="Credo Beauty"/>
    <x v="0"/>
    <s v="America"/>
    <s v="California"/>
    <s v="Personal"/>
    <s v="No inmail sent"/>
    <x v="0"/>
    <d v="2021-08-06T00:00:00"/>
    <d v="2021-11-09T00:00:00"/>
    <m/>
    <m/>
    <m/>
    <m/>
    <m/>
    <m/>
    <m/>
    <m/>
    <m/>
    <m/>
  </r>
  <r>
    <n v="10046"/>
    <d v="2021-08-05T00:00:00"/>
    <n v="8"/>
    <x v="3"/>
    <s v="Vishal Ugle"/>
    <s v="Customer Experience and Marketing Analytics Manager"/>
    <s v="Chubb"/>
    <x v="10"/>
    <s v="America"/>
    <s v="New York"/>
    <s v="Personal"/>
    <s v="No inmail sent"/>
    <x v="1"/>
    <m/>
    <m/>
    <m/>
    <m/>
    <m/>
    <m/>
    <m/>
    <m/>
    <m/>
    <m/>
    <m/>
    <m/>
  </r>
  <r>
    <n v="10047"/>
    <d v="2021-08-05T00:00:00"/>
    <n v="8"/>
    <x v="3"/>
    <s v="Chong Li"/>
    <s v="Director, Marketing Analytics &amp; Insights"/>
    <s v="Bradshaw International"/>
    <x v="3"/>
    <s v="America"/>
    <s v="California"/>
    <s v="Personal"/>
    <s v="No inmail sent"/>
    <x v="0"/>
    <d v="2021-08-06T00:00:00"/>
    <d v="2021-11-09T00:00:00"/>
    <m/>
    <m/>
    <m/>
    <m/>
    <m/>
    <m/>
    <m/>
    <m/>
    <m/>
    <m/>
  </r>
  <r>
    <n v="10048"/>
    <d v="2021-08-05T00:00:00"/>
    <n v="8"/>
    <x v="3"/>
    <s v="Chung Lau"/>
    <s v="Marketing Analytics Data Manager"/>
    <s v="PlayStation"/>
    <x v="12"/>
    <s v="Europe"/>
    <s v="United Kingdom"/>
    <s v="Personal"/>
    <s v="No inmail sent"/>
    <x v="1"/>
    <m/>
    <m/>
    <m/>
    <m/>
    <m/>
    <m/>
    <m/>
    <m/>
    <m/>
    <m/>
    <m/>
    <m/>
  </r>
  <r>
    <n v="10049"/>
    <d v="2021-08-05T00:00:00"/>
    <n v="8"/>
    <x v="3"/>
    <s v="Paul Hardcastle"/>
    <s v="Head of Marketing Science"/>
    <s v="MetLife"/>
    <x v="10"/>
    <s v="Europe"/>
    <s v="United Kingdom"/>
    <s v="Personal"/>
    <s v="No inmail sent"/>
    <x v="1"/>
    <m/>
    <m/>
    <m/>
    <m/>
    <m/>
    <m/>
    <m/>
    <m/>
    <m/>
    <m/>
    <m/>
    <m/>
  </r>
  <r>
    <n v="10050"/>
    <d v="2021-08-05T00:00:00"/>
    <n v="8"/>
    <x v="3"/>
    <s v="Kamran Bakhtiari"/>
    <s v="Head of Marketing and Analytics"/>
    <s v="Mission Loans"/>
    <x v="10"/>
    <s v="America"/>
    <s v="California"/>
    <s v="Personal"/>
    <s v="No inmail sent"/>
    <x v="1"/>
    <m/>
    <m/>
    <m/>
    <m/>
    <m/>
    <m/>
    <m/>
    <m/>
    <m/>
    <m/>
    <m/>
    <m/>
  </r>
  <r>
    <n v="10051"/>
    <d v="2021-08-05T00:00:00"/>
    <n v="8"/>
    <x v="3"/>
    <s v="Wei-Yun (Wendy) Hsu"/>
    <s v="Manager, Marketing Analytics"/>
    <s v="Starz"/>
    <x v="1"/>
    <s v="America"/>
    <s v="California"/>
    <s v="Personal"/>
    <s v="No inmail sent"/>
    <x v="1"/>
    <m/>
    <m/>
    <m/>
    <m/>
    <m/>
    <m/>
    <m/>
    <m/>
    <m/>
    <m/>
    <m/>
    <m/>
  </r>
  <r>
    <n v="10052"/>
    <d v="2021-08-05T00:00:00"/>
    <n v="8"/>
    <x v="3"/>
    <s v="Michael Schlueter"/>
    <s v="Vice President Marketing Tech, Data &amp; Analytics"/>
    <s v="Springer Nature Group"/>
    <x v="4"/>
    <s v="Europe"/>
    <s v="Germany"/>
    <s v="Personal"/>
    <s v="No inmail sent"/>
    <x v="0"/>
    <d v="2021-08-11T00:00:00"/>
    <d v="2021-09-20T00:00:00"/>
    <m/>
    <m/>
    <m/>
    <m/>
    <m/>
    <m/>
    <m/>
    <m/>
    <m/>
    <m/>
  </r>
  <r>
    <n v="10053"/>
    <d v="2021-08-05T00:00:00"/>
    <n v="8"/>
    <x v="3"/>
    <s v="Hamza Qureshi"/>
    <s v="Senior Director, Marketing Analytics"/>
    <s v="Bankers Healthcare"/>
    <x v="10"/>
    <s v="America"/>
    <s v="California"/>
    <s v="Personal"/>
    <s v="No inmail sent"/>
    <x v="1"/>
    <m/>
    <m/>
    <m/>
    <m/>
    <m/>
    <m/>
    <m/>
    <m/>
    <m/>
    <m/>
    <m/>
    <m/>
  </r>
  <r>
    <n v="10054"/>
    <d v="2021-08-05T00:00:00"/>
    <n v="8"/>
    <x v="3"/>
    <s v="Daniel Bors"/>
    <s v="Head of Marketing Analytics and Technology"/>
    <s v="MYTOYS GROUP"/>
    <x v="18"/>
    <s v="Europe"/>
    <s v="Germany"/>
    <s v="Personal"/>
    <s v="No inmail sent"/>
    <x v="1"/>
    <m/>
    <m/>
    <m/>
    <m/>
    <m/>
    <m/>
    <m/>
    <m/>
    <m/>
    <m/>
    <m/>
    <m/>
  </r>
  <r>
    <n v="10055"/>
    <d v="2021-08-05T00:00:00"/>
    <n v="8"/>
    <x v="3"/>
    <s v="Robert Row"/>
    <s v="Digital Marketing &amp; Analytics Manager"/>
    <s v="Nordic Naturals"/>
    <x v="13"/>
    <s v="America"/>
    <s v="California"/>
    <s v="Personal"/>
    <s v="No inmail sent"/>
    <x v="0"/>
    <d v="2021-08-06T00:00:00"/>
    <d v="2021-09-20T00:00:00"/>
    <m/>
    <m/>
    <m/>
    <m/>
    <m/>
    <m/>
    <m/>
    <m/>
    <m/>
    <m/>
  </r>
  <r>
    <n v="10056"/>
    <d v="2021-08-05T00:00:00"/>
    <n v="8"/>
    <x v="3"/>
    <s v="Sambit Pal"/>
    <s v="Senior Director - Web Experience &amp; Marketing Analytics"/>
    <s v="Overstock.com"/>
    <x v="4"/>
    <s v="America"/>
    <s v="Florida"/>
    <s v="Personal"/>
    <s v="No inmail sent"/>
    <x v="1"/>
    <m/>
    <m/>
    <m/>
    <m/>
    <m/>
    <m/>
    <m/>
    <m/>
    <m/>
    <m/>
    <m/>
    <m/>
  </r>
  <r>
    <n v="10057"/>
    <d v="2021-08-05T00:00:00"/>
    <n v="8"/>
    <x v="3"/>
    <s v="Arjun R."/>
    <s v="VP/Director Digital Marketing &amp; Analytics"/>
    <s v="OneMain Financial"/>
    <x v="10"/>
    <s v="America"/>
    <s v="Delaware"/>
    <s v="Personal"/>
    <s v="No inmail sent"/>
    <x v="1"/>
    <m/>
    <m/>
    <m/>
    <m/>
    <m/>
    <m/>
    <m/>
    <m/>
    <m/>
    <m/>
    <m/>
    <m/>
  </r>
  <r>
    <n v="10058"/>
    <d v="2021-08-05T00:00:00"/>
    <n v="8"/>
    <x v="3"/>
    <s v="Srujana Mutyala"/>
    <s v="VP, Digital Marketing Analytics"/>
    <s v="U.S. Bank"/>
    <x v="10"/>
    <s v="America"/>
    <s v="California"/>
    <s v="Personal"/>
    <s v="No inmail sent"/>
    <x v="1"/>
    <m/>
    <m/>
    <m/>
    <m/>
    <m/>
    <m/>
    <m/>
    <m/>
    <m/>
    <m/>
    <m/>
    <m/>
  </r>
  <r>
    <n v="10059"/>
    <d v="2021-08-05T00:00:00"/>
    <n v="8"/>
    <x v="3"/>
    <s v="Matt Welsh"/>
    <s v="Data Science Director, Analytics - Marketing and Growth"/>
    <s v="Next Insurance"/>
    <x v="10"/>
    <s v="America"/>
    <s v="California"/>
    <s v="Personal"/>
    <s v="No inmail sent"/>
    <x v="1"/>
    <m/>
    <m/>
    <m/>
    <m/>
    <m/>
    <m/>
    <m/>
    <m/>
    <m/>
    <m/>
    <m/>
    <m/>
  </r>
  <r>
    <n v="10060"/>
    <d v="2021-08-05T00:00:00"/>
    <n v="8"/>
    <x v="3"/>
    <s v="Ray Jui-Pin Lo"/>
    <s v="Marketing Manager, Research &amp; Analytics"/>
    <s v="BraunAbility"/>
    <x v="8"/>
    <s v="America"/>
    <s v="Indiana"/>
    <s v="Personal"/>
    <s v="No inmail sent"/>
    <x v="0"/>
    <d v="2021-09-27T00:00:00"/>
    <d v="2021-11-08T00:00:00"/>
    <m/>
    <m/>
    <m/>
    <s v="Neutral"/>
    <d v="2021-11-09T00:00:00"/>
    <m/>
    <m/>
    <m/>
    <m/>
    <m/>
  </r>
  <r>
    <n v="10061"/>
    <d v="2021-08-05T00:00:00"/>
    <n v="8"/>
    <x v="3"/>
    <s v="Carola Raviol-Hofrichter"/>
    <s v="Head of Online Marketing &amp; Analytics"/>
    <s v="E. Breuninger"/>
    <x v="0"/>
    <s v="Europe"/>
    <s v="Germany"/>
    <s v="Personal"/>
    <s v="No inmail sent"/>
    <x v="1"/>
    <m/>
    <m/>
    <m/>
    <m/>
    <m/>
    <m/>
    <m/>
    <m/>
    <m/>
    <m/>
    <m/>
    <m/>
  </r>
  <r>
    <n v="10062"/>
    <d v="2021-08-05T00:00:00"/>
    <n v="8"/>
    <x v="3"/>
    <s v="Lars Koester"/>
    <s v="Head of Marketing Analytics"/>
    <s v="EDEKA AG"/>
    <x v="0"/>
    <s v="Europe"/>
    <s v="Germany"/>
    <s v="Personal"/>
    <s v="No inmail sent"/>
    <x v="1"/>
    <m/>
    <m/>
    <m/>
    <m/>
    <m/>
    <m/>
    <m/>
    <m/>
    <m/>
    <m/>
    <m/>
    <m/>
  </r>
  <r>
    <n v="10063"/>
    <d v="2021-08-05T00:00:00"/>
    <n v="8"/>
    <x v="3"/>
    <s v="Jerome Lai"/>
    <s v="Marketing Data &amp; Analytics Manager"/>
    <s v="RIMOWA"/>
    <x v="0"/>
    <s v="Europe"/>
    <s v="France"/>
    <s v="Personal"/>
    <s v="No inmail sent"/>
    <x v="2"/>
    <d v="2021-10-04T00:00:00"/>
    <m/>
    <m/>
    <m/>
    <m/>
    <m/>
    <m/>
    <m/>
    <m/>
    <m/>
    <m/>
    <m/>
  </r>
  <r>
    <n v="10064"/>
    <d v="2021-08-05T00:00:00"/>
    <n v="8"/>
    <x v="3"/>
    <s v="Nick Wu"/>
    <s v="Senior Marketing Analytics Manager"/>
    <s v="Chewy"/>
    <x v="0"/>
    <s v="America"/>
    <s v="Massachusetts"/>
    <s v="Personal"/>
    <s v="No inmail sent"/>
    <x v="1"/>
    <m/>
    <m/>
    <m/>
    <m/>
    <m/>
    <m/>
    <m/>
    <m/>
    <m/>
    <m/>
    <m/>
    <m/>
  </r>
  <r>
    <n v="10065"/>
    <d v="2021-08-05T00:00:00"/>
    <n v="8"/>
    <x v="3"/>
    <s v="James Reardon"/>
    <s v="Director of Marketing Analytics"/>
    <s v="Station Casinos"/>
    <x v="12"/>
    <s v="America"/>
    <s v="United States"/>
    <s v="Personal"/>
    <s v="No inmail sent"/>
    <x v="1"/>
    <m/>
    <m/>
    <m/>
    <m/>
    <m/>
    <m/>
    <m/>
    <m/>
    <m/>
    <m/>
    <m/>
    <m/>
  </r>
  <r>
    <n v="10066"/>
    <d v="2021-08-05T00:00:00"/>
    <n v="8"/>
    <x v="3"/>
    <s v="Rachael Barker"/>
    <s v="Manager, Marketing Data Analytics"/>
    <s v="Mimeo"/>
    <x v="18"/>
    <s v="America"/>
    <s v="Tennessee"/>
    <s v="Personal"/>
    <s v="No inmail sent"/>
    <x v="0"/>
    <d v="2021-08-11T00:00:00"/>
    <d v="2021-09-20T00:00:00"/>
    <m/>
    <m/>
    <m/>
    <m/>
    <m/>
    <m/>
    <m/>
    <m/>
    <m/>
    <m/>
  </r>
  <r>
    <n v="10067"/>
    <d v="2021-08-05T00:00:00"/>
    <n v="8"/>
    <x v="3"/>
    <s v="Brock Wright"/>
    <s v="Senior Manager Advanced Analytics - Marketing"/>
    <s v="Molson Coors"/>
    <x v="3"/>
    <s v="America"/>
    <s v="Illinois"/>
    <s v="Personal"/>
    <s v="No inmail sent"/>
    <x v="1"/>
    <m/>
    <m/>
    <m/>
    <m/>
    <m/>
    <m/>
    <m/>
    <m/>
    <m/>
    <m/>
    <m/>
    <m/>
  </r>
  <r>
    <n v="10068"/>
    <d v="2021-08-05T00:00:00"/>
    <n v="8"/>
    <x v="3"/>
    <s v="Jack Palmer"/>
    <s v="Director, Marketing Analytics"/>
    <s v="Nickelodeon"/>
    <x v="12"/>
    <s v="America"/>
    <s v="New York"/>
    <s v="Personal"/>
    <s v="No inmail sent"/>
    <x v="1"/>
    <m/>
    <m/>
    <m/>
    <m/>
    <m/>
    <m/>
    <m/>
    <m/>
    <m/>
    <m/>
    <m/>
    <m/>
  </r>
  <r>
    <n v="10069"/>
    <d v="2021-08-05T00:00:00"/>
    <n v="8"/>
    <x v="3"/>
    <s v="Soumitra Borthakur"/>
    <s v="Senior Director of Marketing Analytics"/>
    <s v="Travelers"/>
    <x v="10"/>
    <s v="America"/>
    <s v="New York"/>
    <s v="Personal"/>
    <s v="No inmail sent"/>
    <x v="1"/>
    <m/>
    <m/>
    <m/>
    <m/>
    <m/>
    <m/>
    <m/>
    <m/>
    <m/>
    <m/>
    <m/>
    <m/>
  </r>
  <r>
    <n v="10070"/>
    <d v="2021-08-05T00:00:00"/>
    <n v="8"/>
    <x v="3"/>
    <s v="Chethan Chandra"/>
    <s v="Director, Marketing Strategy, Analytics &amp; Operations"/>
    <s v="Twilio"/>
    <x v="18"/>
    <s v="America"/>
    <s v="California"/>
    <s v="Personal"/>
    <s v="No inmail sent"/>
    <x v="1"/>
    <m/>
    <m/>
    <m/>
    <m/>
    <m/>
    <m/>
    <m/>
    <m/>
    <m/>
    <m/>
    <m/>
    <m/>
  </r>
  <r>
    <n v="10071"/>
    <d v="2021-08-05T00:00:00"/>
    <n v="8"/>
    <x v="3"/>
    <s v="Osama Khidir"/>
    <s v="Manager, Marketing Analytics"/>
    <s v="Red Wing Shoe"/>
    <x v="3"/>
    <s v="America"/>
    <s v="Minnesota"/>
    <s v="Personal"/>
    <s v="No inmail sent"/>
    <x v="1"/>
    <m/>
    <m/>
    <m/>
    <m/>
    <m/>
    <m/>
    <m/>
    <m/>
    <m/>
    <m/>
    <m/>
    <m/>
  </r>
  <r>
    <n v="10072"/>
    <d v="2021-08-05T00:00:00"/>
    <n v="8"/>
    <x v="3"/>
    <s v="Matthias Drost"/>
    <s v="Head of Performance Marketing, CRM Reporting &amp; Analytics"/>
    <s v="HUGO BOSS"/>
    <x v="3"/>
    <s v="Europe"/>
    <s v="Germany"/>
    <s v="Personal"/>
    <s v="No inmail sent"/>
    <x v="0"/>
    <d v="2021-08-11T00:00:00"/>
    <d v="2021-11-09T00:00:00"/>
    <m/>
    <m/>
    <m/>
    <m/>
    <m/>
    <m/>
    <m/>
    <m/>
    <m/>
    <m/>
  </r>
  <r>
    <n v="10073"/>
    <d v="2021-08-05T00:00:00"/>
    <n v="8"/>
    <x v="2"/>
    <s v="Charlie Watts"/>
    <s v="Vice President Marketing"/>
    <s v="PEX"/>
    <x v="10"/>
    <s v="America"/>
    <s v="New York"/>
    <s v="Ramla's"/>
    <s v="No inmail sent"/>
    <x v="1"/>
    <m/>
    <m/>
    <m/>
    <m/>
    <m/>
    <m/>
    <m/>
    <m/>
    <m/>
    <m/>
    <m/>
    <m/>
  </r>
  <r>
    <n v="10074"/>
    <d v="2021-08-05T00:00:00"/>
    <n v="8"/>
    <x v="2"/>
    <s v="Anna Selby"/>
    <s v="Vice President Of Strategic Marketing"/>
    <s v="Smile Virtual"/>
    <x v="7"/>
    <s v="America"/>
    <s v="Arizona"/>
    <s v="Ramla's"/>
    <s v="No inmail sent"/>
    <x v="1"/>
    <m/>
    <m/>
    <m/>
    <m/>
    <m/>
    <m/>
    <m/>
    <m/>
    <m/>
    <m/>
    <m/>
    <m/>
  </r>
  <r>
    <n v="10075"/>
    <d v="2021-08-05T00:00:00"/>
    <n v="8"/>
    <x v="2"/>
    <s v="Ashwin Palo"/>
    <s v="Marketing Measurement Consultant "/>
    <s v="HSBC"/>
    <x v="10"/>
    <s v="Asia"/>
    <s v="India"/>
    <s v="Ramla's"/>
    <s v="No inmail sent"/>
    <x v="1"/>
    <m/>
    <m/>
    <m/>
    <m/>
    <m/>
    <m/>
    <m/>
    <m/>
    <m/>
    <m/>
    <m/>
    <m/>
  </r>
  <r>
    <n v="10076"/>
    <d v="2021-08-05T00:00:00"/>
    <n v="8"/>
    <x v="2"/>
    <s v="Veselin Rogelov"/>
    <s v="Marketing Expert "/>
    <s v="NET1 Ltd. "/>
    <x v="7"/>
    <s v="Europe"/>
    <s v="Bulgaria"/>
    <s v="Ramla's"/>
    <s v="No inmail sent"/>
    <x v="1"/>
    <m/>
    <m/>
    <m/>
    <m/>
    <m/>
    <m/>
    <m/>
    <m/>
    <m/>
    <m/>
    <m/>
    <m/>
  </r>
  <r>
    <n v="10077"/>
    <d v="2021-08-05T00:00:00"/>
    <n v="8"/>
    <x v="2"/>
    <s v="Albina Kanatova"/>
    <s v="Senior Field Marketing Expert"/>
    <s v="Didi"/>
    <x v="7"/>
    <s v="Asia"/>
    <s v="Kazakhstan"/>
    <s v="Ramla's"/>
    <s v="No inmail sent"/>
    <x v="0"/>
    <d v="2021-08-23T00:00:00"/>
    <d v="2021-09-09T00:00:00"/>
    <m/>
    <m/>
    <m/>
    <m/>
    <m/>
    <m/>
    <m/>
    <m/>
    <m/>
    <m/>
  </r>
  <r>
    <n v="10078"/>
    <d v="2022-01-31T00:00:00"/>
    <n v="1"/>
    <x v="3"/>
    <s v="Getachew Debeb"/>
    <s v="Director, Marketing Analytics"/>
    <s v="Penn National Gaming"/>
    <x v="12"/>
    <s v="America"/>
    <s v="Nevada"/>
    <s v="Ramla's"/>
    <s v="No inmail sent"/>
    <x v="1"/>
    <m/>
    <m/>
    <m/>
    <m/>
    <m/>
    <m/>
    <m/>
    <m/>
    <m/>
    <m/>
    <m/>
    <m/>
  </r>
  <r>
    <n v="10079"/>
    <d v="2021-08-05T00:00:00"/>
    <n v="8"/>
    <x v="2"/>
    <s v="Gerry Guinan"/>
    <s v="Founder and Managing Director "/>
    <s v="So What? Research"/>
    <x v="7"/>
    <s v="Australia"/>
    <s v="Australia"/>
    <s v="Ramla's"/>
    <s v="No inmail sent"/>
    <x v="1"/>
    <m/>
    <m/>
    <m/>
    <m/>
    <m/>
    <m/>
    <m/>
    <m/>
    <m/>
    <m/>
    <m/>
    <m/>
  </r>
  <r>
    <n v="10080"/>
    <d v="2021-08-05T00:00:00"/>
    <n v="8"/>
    <x v="2"/>
    <s v="kajol sah"/>
    <s v="Business Analyst "/>
    <s v="Tata Consultancy Services"/>
    <x v="2"/>
    <s v="Asia"/>
    <s v="India"/>
    <s v="Personal"/>
    <s v="No inmail sent"/>
    <x v="0"/>
    <d v="2021-08-23T00:00:00"/>
    <d v="2021-09-17T00:00:00"/>
    <m/>
    <m/>
    <m/>
    <s v="Neutral"/>
    <m/>
    <m/>
    <m/>
    <m/>
    <m/>
    <s v="She is interested on a personal level however at Tata Consultancy they build models in-house"/>
  </r>
  <r>
    <n v="10081"/>
    <d v="2021-08-05T00:00:00"/>
    <n v="8"/>
    <x v="2"/>
    <s v="Diane Schiever"/>
    <s v="Associate Vice President, Multi-Channel Media "/>
    <s v="Gelia"/>
    <x v="1"/>
    <s v="America"/>
    <s v="Ohio"/>
    <s v="Ramla's"/>
    <s v="No inmail sent"/>
    <x v="1"/>
    <m/>
    <m/>
    <m/>
    <m/>
    <m/>
    <m/>
    <m/>
    <m/>
    <m/>
    <m/>
    <m/>
    <m/>
  </r>
  <r>
    <n v="10082"/>
    <d v="2021-08-05T00:00:00"/>
    <n v="8"/>
    <x v="2"/>
    <s v="Val Czamara"/>
    <s v="Associate Director, Digital Media"/>
    <s v="Gelia"/>
    <x v="1"/>
    <s v="America"/>
    <s v="New York"/>
    <s v="Ramla's"/>
    <s v="No inmail sent"/>
    <x v="1"/>
    <m/>
    <m/>
    <m/>
    <m/>
    <m/>
    <m/>
    <m/>
    <m/>
    <m/>
    <m/>
    <m/>
    <m/>
  </r>
  <r>
    <n v="10083"/>
    <d v="2021-08-05T00:00:00"/>
    <n v="8"/>
    <x v="2"/>
    <s v="Jennifer Vargas"/>
    <s v="Research Director "/>
    <s v="iHeartMedia, Inc"/>
    <x v="12"/>
    <s v="America"/>
    <s v="California"/>
    <s v="Ramla's"/>
    <s v="No inmail sent"/>
    <x v="1"/>
    <m/>
    <m/>
    <m/>
    <m/>
    <m/>
    <m/>
    <m/>
    <m/>
    <m/>
    <m/>
    <m/>
    <m/>
  </r>
  <r>
    <n v="10084"/>
    <d v="2021-08-05T00:00:00"/>
    <n v="8"/>
    <x v="2"/>
    <s v="Niklas Karlsson"/>
    <s v="Chief Executive Officer"/>
    <s v="Growth Hatchers"/>
    <x v="2"/>
    <s v="Europe"/>
    <s v="Sweden"/>
    <s v="Ramla's"/>
    <s v="No inmail sent"/>
    <x v="0"/>
    <d v="2021-08-23T00:00:00"/>
    <d v="2021-08-23T00:00:00"/>
    <m/>
    <m/>
    <m/>
    <s v="Negative"/>
    <m/>
    <m/>
    <m/>
    <m/>
    <m/>
    <m/>
  </r>
  <r>
    <n v="10085"/>
    <d v="2021-08-05T00:00:00"/>
    <n v="8"/>
    <x v="2"/>
    <s v="Lutz Moellmann"/>
    <s v="International Performance Manager Insights"/>
    <s v="Dr. Oetker"/>
    <x v="3"/>
    <s v="Europe"/>
    <s v="Germany"/>
    <s v="Ramla's"/>
    <s v="No inmail sent"/>
    <x v="0"/>
    <d v="2021-08-17T00:00:00"/>
    <d v="2021-09-09T00:00:00"/>
    <m/>
    <m/>
    <m/>
    <s v="Negative"/>
    <m/>
    <m/>
    <m/>
    <m/>
    <m/>
    <s v="He moved back to Kantar "/>
  </r>
  <r>
    <n v="10086"/>
    <d v="2021-08-05T00:00:00"/>
    <n v="8"/>
    <x v="2"/>
    <s v="Houssem Ben Tahar"/>
    <s v="Senior Director, Customer Intelligence and Advanced Analytics"/>
    <s v="National Bank of Canada"/>
    <x v="10"/>
    <s v="America"/>
    <s v="Canada "/>
    <s v="Ramla's"/>
    <s v="No inmail sent"/>
    <x v="0"/>
    <m/>
    <d v="2021-09-24T00:00:00"/>
    <m/>
    <m/>
    <m/>
    <m/>
    <m/>
    <m/>
    <m/>
    <m/>
    <m/>
    <m/>
  </r>
  <r>
    <n v="10087"/>
    <d v="2021-08-05T00:00:00"/>
    <n v="8"/>
    <x v="2"/>
    <s v="Peter Zhu "/>
    <s v="Founder &amp; Chairman "/>
    <s v="FocusKPI, Inc."/>
    <x v="5"/>
    <s v="America"/>
    <s v="Massachusetts"/>
    <s v="Ramla's"/>
    <s v="No inmail sent"/>
    <x v="0"/>
    <d v="2021-08-24T00:00:00"/>
    <d v="2021-09-09T00:00:00"/>
    <m/>
    <m/>
    <m/>
    <m/>
    <m/>
    <m/>
    <m/>
    <m/>
    <m/>
    <m/>
  </r>
  <r>
    <n v="10088"/>
    <d v="2021-08-05T00:00:00"/>
    <n v="8"/>
    <x v="2"/>
    <s v="Lorena Chavarro"/>
    <s v="Media Analyst "/>
    <s v="LexisNexis"/>
    <x v="5"/>
    <s v="America"/>
    <s v="Florida"/>
    <s v="Ramla's"/>
    <s v="No inmail sent"/>
    <x v="1"/>
    <m/>
    <m/>
    <m/>
    <m/>
    <m/>
    <m/>
    <m/>
    <m/>
    <m/>
    <m/>
    <m/>
    <m/>
  </r>
  <r>
    <n v="10089"/>
    <d v="2021-08-05T00:00:00"/>
    <n v="8"/>
    <x v="2"/>
    <s v="Olivia Schiffmann"/>
    <s v="Director, Media Measurement &amp; Data Strategy "/>
    <s v="WW (formerly Weight Watchers)"/>
    <x v="13"/>
    <s v="America"/>
    <s v="New York"/>
    <s v="Ramla's"/>
    <s v="No inmail sent"/>
    <x v="1"/>
    <m/>
    <m/>
    <m/>
    <m/>
    <m/>
    <m/>
    <m/>
    <m/>
    <m/>
    <m/>
    <m/>
    <m/>
  </r>
  <r>
    <n v="10090"/>
    <d v="2021-08-05T00:00:00"/>
    <n v="8"/>
    <x v="2"/>
    <s v="Nathalie Bordes"/>
    <s v="EVP Measurement for Marketers "/>
    <s v="Association of National Advertiser"/>
    <x v="1"/>
    <s v="America"/>
    <s v="New York"/>
    <s v="Ramla's"/>
    <s v="No inmail sent"/>
    <x v="1"/>
    <m/>
    <m/>
    <m/>
    <m/>
    <m/>
    <m/>
    <m/>
    <m/>
    <m/>
    <m/>
    <m/>
    <m/>
  </r>
  <r>
    <n v="10091"/>
    <d v="2021-08-05T00:00:00"/>
    <n v="8"/>
    <x v="2"/>
    <s v="Caroline Horner"/>
    <s v="Chief Product Officer"/>
    <s v="605"/>
    <x v="5"/>
    <s v="America"/>
    <s v="New York"/>
    <s v="Ramla's"/>
    <s v="No inmail sent"/>
    <x v="0"/>
    <d v="2021-08-13T00:00:00"/>
    <m/>
    <m/>
    <m/>
    <m/>
    <s v="Positive"/>
    <m/>
    <m/>
    <m/>
    <m/>
    <m/>
    <m/>
  </r>
  <r>
    <n v="10092"/>
    <d v="2021-08-05T00:00:00"/>
    <n v="8"/>
    <x v="2"/>
    <s v="Anubhav Mehrotra"/>
    <s v="VP, Product - Head of Analytics &amp; Measurement"/>
    <s v="Live Nation"/>
    <x v="12"/>
    <s v="America"/>
    <s v="New York"/>
    <s v="Ramla's"/>
    <s v="No inmail sent"/>
    <x v="1"/>
    <m/>
    <m/>
    <m/>
    <m/>
    <m/>
    <m/>
    <m/>
    <m/>
    <m/>
    <m/>
    <m/>
    <m/>
  </r>
  <r>
    <n v="10093"/>
    <d v="2021-08-05T00:00:00"/>
    <n v="8"/>
    <x v="2"/>
    <s v="Christophe Loyce"/>
    <s v="Global Head of Digital Media Analytics"/>
    <s v=" HSBC"/>
    <x v="10"/>
    <s v="Europe"/>
    <s v="United Kingdom"/>
    <s v="Ramla's"/>
    <s v="No inmail sent"/>
    <x v="1"/>
    <m/>
    <m/>
    <m/>
    <m/>
    <m/>
    <m/>
    <m/>
    <m/>
    <m/>
    <m/>
    <m/>
    <m/>
  </r>
  <r>
    <n v="10094"/>
    <d v="2021-08-05T00:00:00"/>
    <n v="8"/>
    <x v="2"/>
    <s v="Alan Morrissey"/>
    <s v="Client Solutions Lead - Audience Measurement"/>
    <s v="Ipsos MORI"/>
    <x v="5"/>
    <s v="Europe"/>
    <s v="United Kingdom"/>
    <s v="Ramla's"/>
    <s v="No inmail sent"/>
    <x v="0"/>
    <m/>
    <d v="2021-09-09T00:00:00"/>
    <m/>
    <m/>
    <m/>
    <m/>
    <m/>
    <m/>
    <m/>
    <m/>
    <m/>
    <m/>
  </r>
  <r>
    <n v="10095"/>
    <d v="2021-08-05T00:00:00"/>
    <n v="8"/>
    <x v="2"/>
    <s v="Gaurav Shirole"/>
    <s v="Ad Measurement | Media Analytics"/>
    <s v="Roku"/>
    <x v="12"/>
    <s v="America"/>
    <s v="New York"/>
    <s v="Ramla's"/>
    <s v="No inmail sent"/>
    <x v="1"/>
    <m/>
    <m/>
    <m/>
    <m/>
    <m/>
    <m/>
    <m/>
    <m/>
    <m/>
    <m/>
    <m/>
    <m/>
  </r>
  <r>
    <n v="10096"/>
    <d v="2021-08-05T00:00:00"/>
    <n v="8"/>
    <x v="2"/>
    <s v="Katie Delahaye Paine"/>
    <s v="Measurement, Insights and Analytics Consultant"/>
    <s v="Paine Publishing"/>
    <x v="2"/>
    <s v="America"/>
    <s v="New Hampshire"/>
    <s v="Ramla's"/>
    <s v="No inmail sent"/>
    <x v="0"/>
    <d v="2021-09-10T00:00:00"/>
    <d v="2021-09-10T00:00:00"/>
    <m/>
    <m/>
    <m/>
    <m/>
    <m/>
    <m/>
    <m/>
    <m/>
    <m/>
    <m/>
  </r>
  <r>
    <n v="10097"/>
    <d v="2021-08-05T00:00:00"/>
    <n v="8"/>
    <x v="2"/>
    <s v="Sean Wright"/>
    <s v="Vice President, Analytics and Strategy"/>
    <s v="NBCUniversal Media, LLC "/>
    <x v="12"/>
    <s v="America"/>
    <s v="New York"/>
    <s v="Ramla's"/>
    <s v="No inmail sent"/>
    <x v="1"/>
    <m/>
    <m/>
    <m/>
    <m/>
    <m/>
    <m/>
    <m/>
    <m/>
    <m/>
    <m/>
    <m/>
    <m/>
  </r>
  <r>
    <n v="10098"/>
    <d v="2021-08-05T00:00:00"/>
    <n v="8"/>
    <x v="2"/>
    <s v="Terry Cohen"/>
    <s v="SVP Media and Data "/>
    <s v="4A's"/>
    <x v="5"/>
    <s v="America"/>
    <s v="New York"/>
    <s v="Ramla's"/>
    <s v="No inmail sent"/>
    <x v="1"/>
    <m/>
    <m/>
    <m/>
    <m/>
    <m/>
    <m/>
    <m/>
    <m/>
    <m/>
    <m/>
    <m/>
    <m/>
  </r>
  <r>
    <n v="10099"/>
    <d v="2021-08-05T00:00:00"/>
    <n v="8"/>
    <x v="2"/>
    <s v="Brent Diggins"/>
    <s v="Partner and Managing Director Measurement+Analytics "/>
    <s v="Allison+Partners"/>
    <x v="1"/>
    <s v="America"/>
    <s v="Arizona"/>
    <s v="Ramla's"/>
    <s v="No inmail sent"/>
    <x v="1"/>
    <m/>
    <m/>
    <m/>
    <m/>
    <m/>
    <m/>
    <m/>
    <m/>
    <m/>
    <m/>
    <m/>
    <m/>
  </r>
  <r>
    <n v="10100"/>
    <d v="2021-08-05T00:00:00"/>
    <n v="8"/>
    <x v="2"/>
    <s v="Saloni Mehta"/>
    <s v="Marketing and Analytics "/>
    <s v="Maltego Technologies "/>
    <x v="18"/>
    <s v="Europe"/>
    <s v="Germany"/>
    <s v="Ramla's"/>
    <s v="No inmail sent"/>
    <x v="1"/>
    <m/>
    <m/>
    <m/>
    <m/>
    <m/>
    <m/>
    <m/>
    <m/>
    <m/>
    <m/>
    <m/>
    <m/>
  </r>
  <r>
    <n v="10101"/>
    <d v="2021-08-05T00:00:00"/>
    <n v="8"/>
    <x v="2"/>
    <s v="Rhys Parker"/>
    <s v="Joint Head of Data, Measurement and Analytics "/>
    <s v="PHD"/>
    <x v="1"/>
    <s v="Europe"/>
    <s v="United Kingdom"/>
    <s v="Ramla's"/>
    <s v="No inmail sent"/>
    <x v="1"/>
    <m/>
    <m/>
    <m/>
    <m/>
    <m/>
    <m/>
    <m/>
    <m/>
    <m/>
    <m/>
    <m/>
    <m/>
  </r>
  <r>
    <n v="10102"/>
    <d v="2021-08-05T00:00:00"/>
    <n v="8"/>
    <x v="2"/>
    <s v="Amanda Drury"/>
    <s v="Senior Manager Marketing Analytics - Strategic Insights"/>
    <s v="Bel "/>
    <x v="3"/>
    <s v="America"/>
    <s v="Illinois"/>
    <s v="Ramla's"/>
    <s v="No inmail sent"/>
    <x v="0"/>
    <d v="2021-08-05T00:00:00"/>
    <d v="2021-09-24T00:00:00"/>
    <m/>
    <m/>
    <m/>
    <m/>
    <m/>
    <m/>
    <m/>
    <m/>
    <m/>
    <m/>
  </r>
  <r>
    <n v="10103"/>
    <d v="2021-08-05T00:00:00"/>
    <n v="8"/>
    <x v="0"/>
    <s v="Meet Shah"/>
    <s v="Consumer &amp; Market Insights Sr. Manager"/>
    <s v="Samsung Electronics America"/>
    <x v="7"/>
    <s v="America"/>
    <s v="New Jersey"/>
    <s v="Ramla's"/>
    <s v="No inmail sent"/>
    <x v="1"/>
    <m/>
    <m/>
    <m/>
    <m/>
    <m/>
    <m/>
    <m/>
    <m/>
    <m/>
    <m/>
    <m/>
    <m/>
  </r>
  <r>
    <n v="10104"/>
    <d v="2021-08-05T00:00:00"/>
    <n v="8"/>
    <x v="0"/>
    <s v="Robert Lapson"/>
    <s v="Director, Global Analytics"/>
    <s v="Sanofi"/>
    <x v="6"/>
    <s v="America"/>
    <s v="New Jersey"/>
    <s v="Ramla's"/>
    <s v="No inmail sent"/>
    <x v="1"/>
    <m/>
    <m/>
    <m/>
    <m/>
    <m/>
    <m/>
    <m/>
    <m/>
    <m/>
    <m/>
    <m/>
    <m/>
  </r>
  <r>
    <n v="10105"/>
    <d v="2021-08-05T00:00:00"/>
    <n v="8"/>
    <x v="0"/>
    <s v="Joe Dulac"/>
    <s v="Marketing Director"/>
    <s v="Red Bull"/>
    <x v="26"/>
    <s v="America"/>
    <s v="Massachusetts"/>
    <s v="Ramla's"/>
    <s v="No inmail sent"/>
    <x v="1"/>
    <m/>
    <m/>
    <m/>
    <m/>
    <m/>
    <m/>
    <m/>
    <m/>
    <m/>
    <m/>
    <m/>
    <m/>
  </r>
  <r>
    <n v="10106"/>
    <d v="2021-08-05T00:00:00"/>
    <n v="8"/>
    <x v="0"/>
    <s v="Jennifer (Kyvig) Kasper"/>
    <s v="SVP, Media"/>
    <s v="LVMH"/>
    <x v="29"/>
    <s v="America"/>
    <s v="New York"/>
    <s v="Ramla's"/>
    <s v="No inmail sent"/>
    <x v="1"/>
    <m/>
    <m/>
    <m/>
    <m/>
    <m/>
    <m/>
    <m/>
    <m/>
    <m/>
    <m/>
    <m/>
    <m/>
  </r>
  <r>
    <n v="10107"/>
    <d v="2021-08-05T00:00:00"/>
    <n v="8"/>
    <x v="0"/>
    <s v="Travis Grunewald"/>
    <s v="Director of Data Science and Advanced Analytics"/>
    <s v="Hallmark Cards"/>
    <x v="3"/>
    <s v="America"/>
    <s v="Kansas"/>
    <s v="Ramla's"/>
    <s v="No inmail sent"/>
    <x v="1"/>
    <m/>
    <m/>
    <m/>
    <m/>
    <m/>
    <m/>
    <m/>
    <m/>
    <m/>
    <m/>
    <m/>
    <m/>
  </r>
  <r>
    <n v="10108"/>
    <d v="2021-08-05T00:00:00"/>
    <n v="8"/>
    <x v="0"/>
    <s v="Arnel Santiago"/>
    <s v="Group Director, Data Analytics"/>
    <s v="VMLY&amp;R"/>
    <x v="1"/>
    <s v="America"/>
    <s v="Georgia"/>
    <s v="Ramla's"/>
    <s v="No inmail sent"/>
    <x v="1"/>
    <m/>
    <m/>
    <m/>
    <m/>
    <m/>
    <m/>
    <m/>
    <m/>
    <m/>
    <m/>
    <m/>
    <m/>
  </r>
  <r>
    <n v="10109"/>
    <d v="2021-08-05T00:00:00"/>
    <n v="8"/>
    <x v="0"/>
    <s v="Nigel Jones"/>
    <s v="Senior Marketing Manager"/>
    <s v="Molson Coors"/>
    <x v="3"/>
    <s v="America"/>
    <s v="Illinois"/>
    <s v="Ramla's"/>
    <s v="No inmail sent"/>
    <x v="1"/>
    <m/>
    <m/>
    <m/>
    <m/>
    <m/>
    <m/>
    <m/>
    <m/>
    <m/>
    <m/>
    <m/>
    <m/>
  </r>
  <r>
    <n v="10110"/>
    <d v="2021-08-05T00:00:00"/>
    <n v="8"/>
    <x v="0"/>
    <s v="Alexandra Brockman"/>
    <s v="Associate Manager, Marketing Analytics"/>
    <s v="Molson Coors"/>
    <x v="3"/>
    <s v="America"/>
    <s v="Illinois"/>
    <s v="Ramla's"/>
    <s v="No inmail sent"/>
    <x v="1"/>
    <s v="/"/>
    <m/>
    <m/>
    <m/>
    <m/>
    <m/>
    <m/>
    <m/>
    <m/>
    <m/>
    <m/>
    <m/>
  </r>
  <r>
    <n v="10111"/>
    <d v="2021-08-05T00:00:00"/>
    <n v="8"/>
    <x v="0"/>
    <s v="Aparajitha Chappa"/>
    <s v="Senior Data Analytics"/>
    <s v="PayPal"/>
    <x v="18"/>
    <s v="America"/>
    <s v="California"/>
    <s v="Ramla's"/>
    <s v="No inmail sent"/>
    <x v="1"/>
    <m/>
    <m/>
    <m/>
    <m/>
    <m/>
    <m/>
    <m/>
    <m/>
    <m/>
    <m/>
    <m/>
    <m/>
  </r>
  <r>
    <n v="10112"/>
    <d v="2021-08-05T00:00:00"/>
    <n v="8"/>
    <x v="0"/>
    <s v="Heidi Miller"/>
    <s v="SVP, Head of Analytics, New York &amp; Winston-Salem"/>
    <s v="MullenLowe Mediahub Global"/>
    <x v="1"/>
    <s v="America"/>
    <s v="New York"/>
    <s v="Ramla's"/>
    <s v="No inmail sent"/>
    <x v="1"/>
    <m/>
    <m/>
    <m/>
    <m/>
    <m/>
    <m/>
    <m/>
    <m/>
    <m/>
    <m/>
    <m/>
    <m/>
  </r>
  <r>
    <n v="10113"/>
    <d v="2021-08-05T00:00:00"/>
    <n v="8"/>
    <x v="0"/>
    <s v="Devapriya Rajashekar"/>
    <s v="Senior Manager - Analytics"/>
    <s v="PayPal"/>
    <x v="18"/>
    <s v="America"/>
    <s v="California"/>
    <s v="Ramla's"/>
    <s v="No inmail sent"/>
    <x v="1"/>
    <m/>
    <m/>
    <m/>
    <m/>
    <m/>
    <m/>
    <m/>
    <m/>
    <m/>
    <m/>
    <m/>
    <m/>
  </r>
  <r>
    <n v="10114"/>
    <d v="2021-08-05T00:00:00"/>
    <n v="8"/>
    <x v="0"/>
    <s v="David Strome"/>
    <s v="Client Development Director"/>
    <s v="MediaSense"/>
    <x v="1"/>
    <s v="America"/>
    <s v="New York"/>
    <s v="Ramla's"/>
    <s v="No inmail sent"/>
    <x v="0"/>
    <d v="2021-08-24T00:00:00"/>
    <m/>
    <m/>
    <m/>
    <n v="204"/>
    <m/>
    <m/>
    <m/>
    <m/>
    <m/>
    <m/>
    <m/>
  </r>
  <r>
    <n v="10115"/>
    <d v="2021-08-05T00:00:00"/>
    <n v="8"/>
    <x v="0"/>
    <s v="Roselene Abdul"/>
    <s v="Manager Marketing Technology &amp; Operations"/>
    <s v="Best Buy"/>
    <x v="0"/>
    <s v="America"/>
    <s v="Minnesota"/>
    <s v="Ramla's"/>
    <s v="No inmail sent"/>
    <x v="1"/>
    <m/>
    <m/>
    <m/>
    <m/>
    <m/>
    <m/>
    <m/>
    <m/>
    <m/>
    <m/>
    <m/>
    <m/>
  </r>
  <r>
    <n v="10116"/>
    <d v="2021-08-05T00:00:00"/>
    <n v="8"/>
    <x v="0"/>
    <s v="Stacey Mayes"/>
    <s v="Sr. Director, Global Media Partnerships"/>
    <s v="The Coca-Cola Company"/>
    <x v="29"/>
    <s v="America"/>
    <s v="New York"/>
    <s v="Ramla's"/>
    <s v="No inmail sent"/>
    <x v="1"/>
    <m/>
    <m/>
    <m/>
    <m/>
    <m/>
    <m/>
    <m/>
    <m/>
    <m/>
    <m/>
    <m/>
    <m/>
  </r>
  <r>
    <n v="10117"/>
    <d v="2021-08-06T00:00:00"/>
    <n v="8"/>
    <x v="3"/>
    <s v="Antonio Caires"/>
    <s v="Head of Digital Sales &amp; Data Marketing Analytics"/>
    <s v="Lendico"/>
    <x v="10"/>
    <s v="Europe"/>
    <s v="Germany"/>
    <s v="Personal"/>
    <s v="No inmail sent"/>
    <x v="1"/>
    <m/>
    <m/>
    <m/>
    <m/>
    <m/>
    <m/>
    <m/>
    <m/>
    <m/>
    <m/>
    <m/>
    <m/>
  </r>
  <r>
    <n v="10118"/>
    <d v="2021-08-06T00:00:00"/>
    <n v="8"/>
    <x v="3"/>
    <s v="Andrew Calvario"/>
    <s v="Sr. Director, Marketing Analytics"/>
    <s v="Burger King"/>
    <x v="0"/>
    <s v="America"/>
    <s v="Florida"/>
    <s v="Personal"/>
    <s v="No inmail sent"/>
    <x v="1"/>
    <m/>
    <m/>
    <m/>
    <m/>
    <m/>
    <m/>
    <m/>
    <m/>
    <m/>
    <m/>
    <m/>
    <m/>
  </r>
  <r>
    <n v="10119"/>
    <d v="2021-08-06T00:00:00"/>
    <n v="8"/>
    <x v="3"/>
    <s v="Eric Smith"/>
    <s v="Marketing Analytics Manager"/>
    <s v="Polaris"/>
    <x v="3"/>
    <s v="America"/>
    <s v="Minnesota"/>
    <s v="Personal"/>
    <s v="No inmail sent"/>
    <x v="1"/>
    <m/>
    <m/>
    <m/>
    <m/>
    <m/>
    <m/>
    <m/>
    <m/>
    <m/>
    <m/>
    <m/>
    <m/>
  </r>
  <r>
    <n v="10120"/>
    <d v="2021-08-06T00:00:00"/>
    <n v="8"/>
    <x v="3"/>
    <s v="Gad Alon"/>
    <s v="VP, Analytics, Data Science &amp; Marketing Product"/>
    <s v="Chewy"/>
    <x v="0"/>
    <s v="America"/>
    <s v="Florida"/>
    <s v="Personal"/>
    <s v="No inmail sent"/>
    <x v="1"/>
    <m/>
    <m/>
    <m/>
    <m/>
    <m/>
    <m/>
    <m/>
    <m/>
    <m/>
    <m/>
    <m/>
    <m/>
  </r>
  <r>
    <n v="10121"/>
    <d v="2021-08-06T00:00:00"/>
    <n v="8"/>
    <x v="3"/>
    <s v="Oleg Bleyman"/>
    <s v="Director of Marketing Analytics"/>
    <s v="Splash Financial"/>
    <x v="10"/>
    <s v="America"/>
    <s v="New Jersey"/>
    <s v="Personal"/>
    <s v="No inmail sent"/>
    <x v="1"/>
    <m/>
    <m/>
    <m/>
    <m/>
    <m/>
    <m/>
    <m/>
    <m/>
    <m/>
    <m/>
    <m/>
    <m/>
  </r>
  <r>
    <n v="10122"/>
    <d v="2021-08-06T00:00:00"/>
    <n v="8"/>
    <x v="3"/>
    <s v="Alex Zelvin"/>
    <s v="Director, CRM Marketing Analytics"/>
    <s v="DraftKings"/>
    <x v="18"/>
    <s v="America"/>
    <s v="New York"/>
    <s v="Personal"/>
    <s v="No inmail sent"/>
    <x v="1"/>
    <m/>
    <m/>
    <m/>
    <m/>
    <m/>
    <m/>
    <m/>
    <m/>
    <m/>
    <m/>
    <m/>
    <m/>
  </r>
  <r>
    <n v="10123"/>
    <d v="2021-08-06T00:00:00"/>
    <n v="8"/>
    <x v="3"/>
    <s v="Marta Roche"/>
    <s v="Team Lead Marketing Analytics"/>
    <s v="HelloFresh"/>
    <x v="4"/>
    <s v="Europe"/>
    <s v="Germany"/>
    <s v="Personal"/>
    <s v="No inmail sent"/>
    <x v="0"/>
    <d v="2021-11-30T00:00:00"/>
    <m/>
    <m/>
    <m/>
    <m/>
    <m/>
    <m/>
    <m/>
    <m/>
    <m/>
    <m/>
    <m/>
  </r>
  <r>
    <n v="10124"/>
    <d v="2021-08-06T00:00:00"/>
    <n v="8"/>
    <x v="3"/>
    <s v="Alexandre Amar"/>
    <s v="Head of Marketing Data &amp; Analytics"/>
    <s v="NEUFLIZE OBC"/>
    <x v="10"/>
    <s v="Europe"/>
    <s v="France"/>
    <s v="Personal"/>
    <s v="No inmail sent"/>
    <x v="1"/>
    <m/>
    <m/>
    <m/>
    <m/>
    <m/>
    <m/>
    <m/>
    <m/>
    <m/>
    <m/>
    <m/>
    <m/>
  </r>
  <r>
    <n v="10125"/>
    <d v="2021-08-06T00:00:00"/>
    <n v="8"/>
    <x v="3"/>
    <s v="Jamal Salmon"/>
    <s v="SVP, Research &amp; Analytics, Marketing"/>
    <s v="Paramount Pictures"/>
    <x v="12"/>
    <s v="America"/>
    <s v="California"/>
    <s v="Personal"/>
    <s v="No inmail sent"/>
    <x v="1"/>
    <m/>
    <m/>
    <m/>
    <m/>
    <m/>
    <m/>
    <m/>
    <m/>
    <m/>
    <m/>
    <m/>
    <m/>
  </r>
  <r>
    <n v="10126"/>
    <d v="2021-08-06T00:00:00"/>
    <n v="8"/>
    <x v="3"/>
    <s v="Nabin Dey"/>
    <s v="Sr. Manager, Marketing Analytics"/>
    <s v="Silicon Valley Bank"/>
    <x v="10"/>
    <s v="America"/>
    <s v="Atlanta"/>
    <s v="Personal"/>
    <s v="No inmail sent"/>
    <x v="0"/>
    <d v="2022-03-02T00:00:00"/>
    <m/>
    <m/>
    <m/>
    <m/>
    <m/>
    <m/>
    <m/>
    <m/>
    <m/>
    <m/>
    <m/>
  </r>
  <r>
    <n v="10127"/>
    <d v="2021-08-06T00:00:00"/>
    <n v="8"/>
    <x v="3"/>
    <s v="Joanna Darst"/>
    <s v="Global Director, Marketing Operations and Analytics"/>
    <s v="Vans"/>
    <x v="3"/>
    <s v="America"/>
    <s v="California"/>
    <s v="Personal"/>
    <s v="No inmail sent"/>
    <x v="1"/>
    <m/>
    <m/>
    <m/>
    <m/>
    <m/>
    <m/>
    <m/>
    <m/>
    <m/>
    <m/>
    <m/>
    <m/>
  </r>
  <r>
    <n v="10128"/>
    <d v="2021-08-06T00:00:00"/>
    <n v="8"/>
    <x v="3"/>
    <s v="David Hixon"/>
    <s v="Executive Director - CRM &amp; Marketing Analytics"/>
    <s v="Ally"/>
    <x v="10"/>
    <s v="America"/>
    <s v="North Carolina"/>
    <s v="Personal"/>
    <s v="No inmail sent"/>
    <x v="1"/>
    <m/>
    <m/>
    <m/>
    <m/>
    <m/>
    <m/>
    <m/>
    <m/>
    <m/>
    <m/>
    <m/>
    <m/>
  </r>
  <r>
    <n v="10129"/>
    <d v="2021-08-06T00:00:00"/>
    <n v="8"/>
    <x v="3"/>
    <s v="Michael Stuart"/>
    <s v="Vice President, Marketing Science"/>
    <s v="Condé Nast"/>
    <x v="18"/>
    <s v="America"/>
    <s v="New York"/>
    <s v="Personal"/>
    <s v="No inmail sent"/>
    <x v="1"/>
    <m/>
    <m/>
    <m/>
    <m/>
    <m/>
    <m/>
    <m/>
    <m/>
    <m/>
    <m/>
    <m/>
    <m/>
  </r>
  <r>
    <n v="10130"/>
    <d v="2021-08-06T00:00:00"/>
    <n v="8"/>
    <x v="3"/>
    <s v="Jake Abel"/>
    <s v="Director - Global Marketing Operations, Analytics, Media Planning, and Social Media"/>
    <s v="Delta Air Lines"/>
    <x v="11"/>
    <s v="America"/>
    <s v="Atlanta"/>
    <s v="Personal"/>
    <s v="No inmail sent"/>
    <x v="1"/>
    <m/>
    <m/>
    <m/>
    <m/>
    <m/>
    <m/>
    <m/>
    <m/>
    <m/>
    <m/>
    <m/>
    <m/>
  </r>
  <r>
    <n v="10131"/>
    <d v="2021-08-06T00:00:00"/>
    <n v="8"/>
    <x v="3"/>
    <s v="Sandhya Bhatia"/>
    <s v="Digital Marketing &amp; Analytics Manager"/>
    <s v="La Tienda"/>
    <x v="0"/>
    <s v="America"/>
    <s v="Virginia"/>
    <s v="Personal"/>
    <s v="No inmail sent"/>
    <x v="1"/>
    <m/>
    <m/>
    <m/>
    <m/>
    <m/>
    <m/>
    <m/>
    <m/>
    <m/>
    <m/>
    <m/>
    <m/>
  </r>
  <r>
    <n v="10132"/>
    <d v="2021-08-06T00:00:00"/>
    <n v="8"/>
    <x v="3"/>
    <s v="Farhan Farooq"/>
    <s v="Manager - Marketing Strategy and Analytics"/>
    <s v="Williams-Sonoma"/>
    <x v="0"/>
    <s v="America"/>
    <s v="California"/>
    <s v="Personal"/>
    <s v="No inmail sent"/>
    <x v="0"/>
    <d v="2021-08-11T00:00:00"/>
    <d v="2021-08-25T00:00:00"/>
    <m/>
    <m/>
    <m/>
    <s v="Negative"/>
    <d v="2021-08-30T00:00:00"/>
    <m/>
    <m/>
    <m/>
    <m/>
    <m/>
  </r>
  <r>
    <n v="10133"/>
    <d v="2021-08-06T00:00:00"/>
    <n v="8"/>
    <x v="3"/>
    <s v="Ahmed Ben El Cadi"/>
    <s v="Marketing Analytics Manager"/>
    <s v="GetYourGuide"/>
    <x v="18"/>
    <s v="Europe"/>
    <s v="Germany"/>
    <s v="Personal"/>
    <s v="No inmail sent"/>
    <x v="1"/>
    <m/>
    <m/>
    <m/>
    <m/>
    <m/>
    <m/>
    <m/>
    <m/>
    <m/>
    <m/>
    <m/>
    <m/>
  </r>
  <r>
    <n v="10134"/>
    <d v="2021-08-06T00:00:00"/>
    <n v="8"/>
    <x v="3"/>
    <s v="Michelle Bougie"/>
    <s v="Sr. Marketing Director, Global Services"/>
    <s v="GE Healthcare"/>
    <x v="13"/>
    <s v="America"/>
    <s v="Wisconsin"/>
    <s v="Personal"/>
    <s v="No inmail sent"/>
    <x v="0"/>
    <d v="2021-08-11T00:00:00"/>
    <d v="2021-09-20T00:00:00"/>
    <m/>
    <m/>
    <m/>
    <m/>
    <m/>
    <m/>
    <m/>
    <m/>
    <m/>
    <m/>
  </r>
  <r>
    <n v="10135"/>
    <d v="2021-08-06T00:00:00"/>
    <n v="8"/>
    <x v="3"/>
    <s v="Patrick Williams"/>
    <s v="Marketing Analytics Manager"/>
    <s v="Solta Medical"/>
    <x v="13"/>
    <s v="America"/>
    <s v="North Carolina"/>
    <s v="Personal"/>
    <s v="No inmail sent"/>
    <x v="1"/>
    <m/>
    <m/>
    <m/>
    <m/>
    <m/>
    <m/>
    <m/>
    <m/>
    <m/>
    <m/>
    <m/>
    <m/>
  </r>
  <r>
    <n v="10136"/>
    <d v="2021-08-06T00:00:00"/>
    <n v="8"/>
    <x v="3"/>
    <s v="Adrienne Warkins"/>
    <s v="Senior Director, Strategic Marketing Analytics &amp; Insights"/>
    <s v="Tyson Foods"/>
    <x v="3"/>
    <s v="America"/>
    <s v="Illinois"/>
    <s v="Personal"/>
    <s v="No inmail sent"/>
    <x v="1"/>
    <m/>
    <m/>
    <m/>
    <m/>
    <m/>
    <m/>
    <m/>
    <m/>
    <m/>
    <m/>
    <m/>
    <m/>
  </r>
  <r>
    <n v="10137"/>
    <d v="2021-08-06T00:00:00"/>
    <n v="8"/>
    <x v="3"/>
    <s v="Matthew Clarkson"/>
    <s v="Senior Manager, Marketing &amp; E-Commerce Analytics"/>
    <s v="Hawaiian Airlines"/>
    <x v="11"/>
    <s v="America"/>
    <s v="Hawaii"/>
    <s v="Personal"/>
    <s v="No inmail sent"/>
    <x v="1"/>
    <m/>
    <m/>
    <m/>
    <m/>
    <m/>
    <m/>
    <m/>
    <m/>
    <m/>
    <m/>
    <m/>
    <m/>
  </r>
  <r>
    <n v="10138"/>
    <d v="2021-08-06T00:00:00"/>
    <n v="8"/>
    <x v="3"/>
    <s v="Jennifer Webb"/>
    <s v="Senior Manager, Marketing Analytics"/>
    <s v="The Boston Beer Company"/>
    <x v="3"/>
    <s v="America"/>
    <s v="Rhode Island"/>
    <s v="Personal"/>
    <s v="No inmail sent"/>
    <x v="1"/>
    <m/>
    <m/>
    <m/>
    <m/>
    <m/>
    <m/>
    <m/>
    <m/>
    <m/>
    <m/>
    <m/>
    <m/>
  </r>
  <r>
    <n v="10139"/>
    <d v="2021-08-06T00:00:00"/>
    <n v="8"/>
    <x v="3"/>
    <s v="David Smalle"/>
    <s v="SVP Marketing Analytics &amp; Insights"/>
    <s v="Sony Pictures Entertainment"/>
    <x v="12"/>
    <s v="America"/>
    <s v="California"/>
    <s v="Personal"/>
    <s v="No inmail sent"/>
    <x v="1"/>
    <m/>
    <m/>
    <m/>
    <m/>
    <m/>
    <m/>
    <m/>
    <m/>
    <m/>
    <m/>
    <m/>
    <m/>
  </r>
  <r>
    <n v="10140"/>
    <d v="2021-08-06T00:00:00"/>
    <n v="8"/>
    <x v="3"/>
    <s v="Zachariah Freitas"/>
    <s v="Marketing Analytics Manager"/>
    <s v="Viasat"/>
    <x v="16"/>
    <s v="America"/>
    <s v="California"/>
    <s v="Personal"/>
    <s v="No inmail sent"/>
    <x v="1"/>
    <m/>
    <m/>
    <m/>
    <m/>
    <m/>
    <m/>
    <m/>
    <m/>
    <m/>
    <m/>
    <m/>
    <m/>
  </r>
  <r>
    <n v="10141"/>
    <d v="2021-08-06T00:00:00"/>
    <n v="8"/>
    <x v="3"/>
    <s v="Shana Lee"/>
    <s v="Head of Marketing and Analytics"/>
    <s v="Kiinde"/>
    <x v="18"/>
    <s v="America"/>
    <s v="United States"/>
    <s v="Personal"/>
    <s v="No inmail sent"/>
    <x v="1"/>
    <m/>
    <m/>
    <m/>
    <m/>
    <m/>
    <m/>
    <m/>
    <m/>
    <m/>
    <m/>
    <m/>
    <m/>
  </r>
  <r>
    <n v="10142"/>
    <d v="2021-08-09T00:00:00"/>
    <n v="8"/>
    <x v="2"/>
    <s v="Atif Usman"/>
    <s v="Global Data and Analytics Director"/>
    <s v="Zimmer Biomet"/>
    <x v="0"/>
    <s v="America"/>
    <s v="Illinois"/>
    <s v="Ramla's"/>
    <s v="No inmail sent"/>
    <x v="0"/>
    <d v="2021-09-02T00:00:00"/>
    <d v="2021-09-02T00:00:00"/>
    <m/>
    <m/>
    <m/>
    <m/>
    <m/>
    <m/>
    <m/>
    <m/>
    <m/>
    <m/>
  </r>
  <r>
    <n v="10143"/>
    <d v="2021-08-09T00:00:00"/>
    <n v="8"/>
    <x v="0"/>
    <s v="Walid Kotaich"/>
    <s v="Senior Marketing Manager"/>
    <s v="Abu Dhabi Media (ADM) "/>
    <x v="1"/>
    <s v="Asia"/>
    <s v="United Arab Emirates"/>
    <s v="Ramla's"/>
    <s v="No inmail sent"/>
    <x v="0"/>
    <d v="2021-08-11T00:00:00"/>
    <m/>
    <m/>
    <m/>
    <n v="217"/>
    <m/>
    <m/>
    <m/>
    <m/>
    <m/>
    <m/>
    <m/>
  </r>
  <r>
    <n v="10144"/>
    <d v="2021-08-09T00:00:00"/>
    <n v="8"/>
    <x v="0"/>
    <s v="Thomas Khoury"/>
    <s v="Executive Director - Commercial &amp; Partnerships - MENA"/>
    <s v="Abu Dhabi Media (ADM) "/>
    <x v="1"/>
    <s v="Asia"/>
    <s v="United Arab Emirates"/>
    <s v="Ramla's"/>
    <s v="No inmail sent"/>
    <x v="1"/>
    <m/>
    <m/>
    <m/>
    <m/>
    <m/>
    <m/>
    <m/>
    <m/>
    <m/>
    <m/>
    <m/>
    <m/>
  </r>
  <r>
    <n v="10145"/>
    <d v="2021-08-09T00:00:00"/>
    <n v="8"/>
    <x v="0"/>
    <s v="Yvonne Haddad"/>
    <s v="TV Marketing Professional"/>
    <s v="Abu Dhabi Media (ADM) "/>
    <x v="1"/>
    <s v="Asia"/>
    <s v="United Arab Emirates"/>
    <s v="Ramla's"/>
    <s v="No inmail sent"/>
    <x v="1"/>
    <m/>
    <m/>
    <m/>
    <m/>
    <m/>
    <m/>
    <m/>
    <m/>
    <m/>
    <m/>
    <m/>
    <m/>
  </r>
  <r>
    <n v="10146"/>
    <d v="2021-08-09T00:00:00"/>
    <n v="8"/>
    <x v="0"/>
    <s v="Dina Serhan"/>
    <s v="Head Of Marketing"/>
    <s v="Sharaf Retail"/>
    <x v="0"/>
    <s v="Asia"/>
    <s v="United Arab Emirates"/>
    <s v="Ramla's"/>
    <s v="No inmail sent"/>
    <x v="1"/>
    <m/>
    <m/>
    <m/>
    <m/>
    <m/>
    <m/>
    <m/>
    <m/>
    <m/>
    <m/>
    <m/>
    <m/>
  </r>
  <r>
    <n v="10147"/>
    <d v="2021-08-09T00:00:00"/>
    <n v="8"/>
    <x v="2"/>
    <s v="Denis Onishi"/>
    <s v="Senior Media Manager"/>
    <s v="FCA Fiat Chrysler Automobiles"/>
    <x v="8"/>
    <s v="America"/>
    <s v="Brazil"/>
    <s v="Ramla's"/>
    <s v="No inmail sent"/>
    <x v="0"/>
    <d v="2021-09-07T00:00:00"/>
    <d v="2021-09-24T00:00:00"/>
    <m/>
    <m/>
    <m/>
    <m/>
    <m/>
    <m/>
    <m/>
    <m/>
    <m/>
    <s v="Originally Amal's"/>
  </r>
  <r>
    <n v="10148"/>
    <d v="2021-08-09T00:00:00"/>
    <n v="8"/>
    <x v="0"/>
    <s v="Andrea Mitchell"/>
    <s v="Director of Media Planning &amp; Buying"/>
    <s v=" BPN - Borders Perrin Norrander"/>
    <x v="1"/>
    <s v="America"/>
    <s v="Oregon"/>
    <s v="Ramla's"/>
    <s v="No inmail sent"/>
    <x v="0"/>
    <d v="2021-08-11T00:00:00"/>
    <m/>
    <m/>
    <m/>
    <n v="217"/>
    <m/>
    <m/>
    <m/>
    <m/>
    <m/>
    <m/>
    <m/>
  </r>
  <r>
    <n v="10149"/>
    <d v="2021-08-09T00:00:00"/>
    <n v="8"/>
    <x v="0"/>
    <s v="Chris Healy"/>
    <s v="Marketing Manager, Advertising and Media"/>
    <s v="Lumber Liquidators "/>
    <x v="0"/>
    <s v="America"/>
    <s v="Virginia"/>
    <s v="Ramla's"/>
    <s v="No inmail sent"/>
    <x v="1"/>
    <m/>
    <m/>
    <m/>
    <m/>
    <m/>
    <m/>
    <m/>
    <m/>
    <m/>
    <m/>
    <m/>
    <m/>
  </r>
  <r>
    <n v="10150"/>
    <d v="2021-08-09T00:00:00"/>
    <n v="8"/>
    <x v="0"/>
    <s v="Arnav Sharma"/>
    <s v="Senior Data Scientist (Strategic Businesss Analytics)"/>
    <s v="Targetbase"/>
    <x v="1"/>
    <s v="America"/>
    <s v="Texas"/>
    <s v="Ramla's"/>
    <s v="No inmail sent"/>
    <x v="1"/>
    <m/>
    <m/>
    <m/>
    <m/>
    <m/>
    <m/>
    <m/>
    <m/>
    <m/>
    <m/>
    <m/>
    <m/>
  </r>
  <r>
    <n v="10151"/>
    <d v="2021-08-09T00:00:00"/>
    <n v="8"/>
    <x v="0"/>
    <s v="Angus W. (Will) Finlay"/>
    <s v="Media Supervisor"/>
    <s v="McKinney"/>
    <x v="1"/>
    <s v="America"/>
    <s v="North Carolina"/>
    <s v="Ramla's"/>
    <s v="No inmail sent"/>
    <x v="1"/>
    <m/>
    <m/>
    <m/>
    <m/>
    <m/>
    <m/>
    <m/>
    <m/>
    <m/>
    <m/>
    <m/>
    <m/>
  </r>
  <r>
    <n v="10152"/>
    <d v="2021-08-09T00:00:00"/>
    <n v="8"/>
    <x v="0"/>
    <s v="Antonio Ylanan"/>
    <s v="Integrated Media Manager"/>
    <s v="FOX Sports"/>
    <x v="1"/>
    <s v="America"/>
    <s v="California"/>
    <s v="Ramla's"/>
    <s v="No inmail sent"/>
    <x v="0"/>
    <d v="2021-08-24T00:00:00"/>
    <m/>
    <m/>
    <m/>
    <n v="204"/>
    <m/>
    <m/>
    <m/>
    <m/>
    <m/>
    <m/>
    <m/>
  </r>
  <r>
    <n v="10153"/>
    <d v="2021-08-09T00:00:00"/>
    <n v="8"/>
    <x v="0"/>
    <s v="Elana Kerr"/>
    <s v="Senior Media Strategist"/>
    <s v="PATHOS"/>
    <x v="1"/>
    <s v="America"/>
    <s v="Florida"/>
    <s v="Ramla's"/>
    <s v="No inmail sent"/>
    <x v="1"/>
    <m/>
    <m/>
    <m/>
    <m/>
    <m/>
    <m/>
    <m/>
    <m/>
    <m/>
    <m/>
    <m/>
    <m/>
  </r>
  <r>
    <n v="10154"/>
    <d v="2021-08-09T00:00:00"/>
    <n v="8"/>
    <x v="0"/>
    <s v="Safwat Abdulkhalek"/>
    <s v="Associate Media Director @ Initiative Media"/>
    <s v="MCN. Middle East Communications Network "/>
    <x v="1"/>
    <s v="Asia"/>
    <s v="United Arab Emirates"/>
    <s v="Ramla's"/>
    <s v="No inmail sent"/>
    <x v="0"/>
    <d v="2021-08-11T00:00:00"/>
    <m/>
    <m/>
    <m/>
    <n v="217"/>
    <m/>
    <m/>
    <m/>
    <m/>
    <m/>
    <m/>
    <m/>
  </r>
  <r>
    <n v="10155"/>
    <d v="2021-08-09T00:00:00"/>
    <n v="8"/>
    <x v="0"/>
    <s v="Erin Cavender"/>
    <s v="Integrated Media Strategy Coordinator"/>
    <s v="Kroger"/>
    <x v="0"/>
    <s v="America"/>
    <s v="Oregon"/>
    <s v="Ramla's"/>
    <s v="No inmail sent"/>
    <x v="0"/>
    <d v="2021-08-24T00:00:00"/>
    <m/>
    <m/>
    <m/>
    <n v="204"/>
    <m/>
    <m/>
    <m/>
    <m/>
    <m/>
    <m/>
    <m/>
  </r>
  <r>
    <n v="10156"/>
    <d v="2021-08-09T00:00:00"/>
    <n v="8"/>
    <x v="0"/>
    <s v="Mae Zeineldeen"/>
    <s v="Managing Director - Media [Joint Ventures]"/>
    <s v="Chalhoub Group"/>
    <x v="29"/>
    <s v="Asia"/>
    <s v="United Arab Emirates"/>
    <s v="Ramla's"/>
    <s v="No inmail sent"/>
    <x v="1"/>
    <m/>
    <m/>
    <m/>
    <m/>
    <m/>
    <m/>
    <m/>
    <m/>
    <m/>
    <m/>
    <m/>
    <m/>
  </r>
  <r>
    <n v="10157"/>
    <d v="2021-08-11T00:00:00"/>
    <n v="8"/>
    <x v="3"/>
    <s v="Tom Gibes"/>
    <s v="Manager, Marketing Analytics &amp; Business Intelligence"/>
    <s v="Kohl's"/>
    <x v="0"/>
    <s v="America"/>
    <s v="Wisconsin"/>
    <s v="Ramla's"/>
    <s v="No inmail sent"/>
    <x v="1"/>
    <m/>
    <m/>
    <m/>
    <m/>
    <m/>
    <m/>
    <m/>
    <m/>
    <m/>
    <m/>
    <m/>
    <m/>
  </r>
  <r>
    <n v="10158"/>
    <d v="2021-08-11T00:00:00"/>
    <n v="8"/>
    <x v="3"/>
    <s v="Brett Soares"/>
    <s v="Manager, Marketing Analytics"/>
    <s v="CSAA Insurance Group"/>
    <x v="10"/>
    <s v="America"/>
    <s v="California"/>
    <s v="Ramla's"/>
    <s v="No inmail sent"/>
    <x v="1"/>
    <m/>
    <m/>
    <m/>
    <m/>
    <m/>
    <m/>
    <m/>
    <m/>
    <m/>
    <m/>
    <m/>
    <m/>
  </r>
  <r>
    <n v="10159"/>
    <d v="2021-08-11T00:00:00"/>
    <n v="8"/>
    <x v="3"/>
    <s v="Anna McPhee"/>
    <s v="Head of Marketing Analytics"/>
    <s v="BlueVine"/>
    <x v="10"/>
    <s v="America"/>
    <s v="New York"/>
    <s v="Ramla's"/>
    <s v="No inmail sent"/>
    <x v="1"/>
    <m/>
    <m/>
    <m/>
    <m/>
    <m/>
    <m/>
    <m/>
    <m/>
    <m/>
    <m/>
    <m/>
    <m/>
  </r>
  <r>
    <n v="10160"/>
    <d v="2021-08-11T00:00:00"/>
    <n v="8"/>
    <x v="3"/>
    <s v="Mike Lowe"/>
    <s v="Marketing Analytics &amp; Insights Manager"/>
    <s v="Walt Disney World"/>
    <x v="12"/>
    <s v="America"/>
    <s v="Florida"/>
    <s v="Ramla's"/>
    <s v="No inmail sent"/>
    <x v="0"/>
    <d v="2021-08-11T00:00:00"/>
    <d v="2022-01-31T00:00:00"/>
    <m/>
    <m/>
    <m/>
    <m/>
    <m/>
    <m/>
    <m/>
    <m/>
    <m/>
    <m/>
  </r>
  <r>
    <n v="10161"/>
    <d v="2021-08-11T00:00:00"/>
    <n v="8"/>
    <x v="3"/>
    <s v="Nelson Gaspar"/>
    <s v="Marketing Analytics Manager"/>
    <s v="Family Dollar"/>
    <x v="0"/>
    <s v="America"/>
    <s v="Virginia"/>
    <s v="Ramla's"/>
    <s v="No inmail sent"/>
    <x v="1"/>
    <m/>
    <m/>
    <m/>
    <m/>
    <m/>
    <m/>
    <m/>
    <m/>
    <m/>
    <m/>
    <m/>
    <m/>
  </r>
  <r>
    <n v="10162"/>
    <d v="2021-08-11T00:00:00"/>
    <n v="8"/>
    <x v="3"/>
    <s v="Shaina Jordan"/>
    <s v="VP of DAMM (Data &amp; Analytics, Members and Marketing)"/>
    <s v="TeamSnap"/>
    <x v="0"/>
    <s v="America"/>
    <s v="Colorado"/>
    <s v="Ramla's"/>
    <s v="No inmail sent"/>
    <x v="0"/>
    <d v="2021-08-13T00:00:00"/>
    <d v="2022-01-31T00:00:00"/>
    <m/>
    <m/>
    <m/>
    <m/>
    <m/>
    <m/>
    <m/>
    <m/>
    <m/>
    <m/>
  </r>
  <r>
    <n v="10163"/>
    <d v="2021-08-11T00:00:00"/>
    <n v="8"/>
    <x v="3"/>
    <s v="Venkata Pasumarthy"/>
    <s v="Manager, Marketing Data and Analytics"/>
    <s v="Delta Dental"/>
    <x v="10"/>
    <s v="America"/>
    <s v="California"/>
    <s v="Ramla's"/>
    <s v="No inmail sent"/>
    <x v="1"/>
    <m/>
    <m/>
    <m/>
    <m/>
    <m/>
    <m/>
    <m/>
    <m/>
    <m/>
    <m/>
    <m/>
    <m/>
  </r>
  <r>
    <n v="10164"/>
    <d v="2021-08-11T00:00:00"/>
    <n v="8"/>
    <x v="3"/>
    <s v="Will Dearman"/>
    <s v="Director, Marketing Analytics"/>
    <s v="Beyond Finance"/>
    <x v="10"/>
    <s v="America"/>
    <s v="Illinois"/>
    <s v="Ramla's"/>
    <s v="No inmail sent"/>
    <x v="1"/>
    <m/>
    <m/>
    <m/>
    <m/>
    <m/>
    <m/>
    <m/>
    <m/>
    <m/>
    <m/>
    <m/>
    <m/>
  </r>
  <r>
    <n v="10165"/>
    <d v="2021-08-11T00:00:00"/>
    <n v="8"/>
    <x v="3"/>
    <s v="Sainath Reddy Kolukuru"/>
    <s v="Senior Analyst - Data Science &amp; Marketing Analytics"/>
    <s v="Team Car Care Dba Jiffy Lube"/>
    <x v="8"/>
    <s v="America"/>
    <s v="Texas"/>
    <s v="Ramla's"/>
    <s v="No inmail sent"/>
    <x v="0"/>
    <d v="2021-08-11T00:00:00"/>
    <d v="2021-09-21T00:00:00"/>
    <m/>
    <m/>
    <m/>
    <s v="Negative"/>
    <d v="2021-09-22T00:00:00"/>
    <m/>
    <m/>
    <m/>
    <m/>
    <m/>
  </r>
  <r>
    <n v="10166"/>
    <d v="2021-08-11T00:00:00"/>
    <n v="8"/>
    <x v="3"/>
    <s v="Makia Yagodich"/>
    <s v="Director Marketing Analytics and Optimization"/>
    <s v="Blue Nile"/>
    <x v="0"/>
    <s v="America"/>
    <s v="Washington"/>
    <s v="Ramla's"/>
    <s v="No inmail sent"/>
    <x v="0"/>
    <d v="2021-08-13T00:00:00"/>
    <d v="2022-03-10T00:00:00"/>
    <m/>
    <m/>
    <m/>
    <m/>
    <m/>
    <m/>
    <m/>
    <m/>
    <m/>
    <m/>
  </r>
  <r>
    <n v="10167"/>
    <d v="2021-08-11T00:00:00"/>
    <n v="8"/>
    <x v="3"/>
    <s v="Margaret Arwood"/>
    <s v="Manager, Marketing Analytics"/>
    <s v="The Aaron's Company"/>
    <x v="0"/>
    <s v="America"/>
    <s v="Georgia"/>
    <s v="Ramla's"/>
    <s v="No inmail sent"/>
    <x v="0"/>
    <d v="2021-08-13T00:00:00"/>
    <d v="2022-03-10T00:00:00"/>
    <m/>
    <m/>
    <m/>
    <m/>
    <m/>
    <m/>
    <m/>
    <m/>
    <m/>
    <m/>
  </r>
  <r>
    <n v="10168"/>
    <d v="2021-08-11T00:00:00"/>
    <n v="8"/>
    <x v="3"/>
    <s v="Gautam Chatur"/>
    <s v="Director Marketing Analytics"/>
    <s v="Sodexo"/>
    <x v="10"/>
    <s v="America"/>
    <s v="Washington"/>
    <s v="Ramla's"/>
    <s v="No inmail sent"/>
    <x v="1"/>
    <m/>
    <m/>
    <m/>
    <m/>
    <m/>
    <m/>
    <m/>
    <m/>
    <m/>
    <m/>
    <m/>
    <m/>
  </r>
  <r>
    <n v="10169"/>
    <d v="2021-08-11T00:00:00"/>
    <n v="8"/>
    <x v="3"/>
    <s v="Heather Gilbert"/>
    <s v="Marketing Analytics Director"/>
    <s v="Wegmans Food Markets"/>
    <x v="0"/>
    <s v="America"/>
    <s v="New York"/>
    <s v="Ramla's"/>
    <s v="No inmail sent"/>
    <x v="1"/>
    <m/>
    <m/>
    <m/>
    <m/>
    <m/>
    <m/>
    <m/>
    <m/>
    <m/>
    <m/>
    <m/>
    <m/>
  </r>
  <r>
    <n v="10170"/>
    <d v="2021-08-11T00:00:00"/>
    <n v="8"/>
    <x v="3"/>
    <s v="Reginald Halstead"/>
    <s v="Manager of Marketing Analytics"/>
    <s v="Comcast"/>
    <x v="16"/>
    <s v="America"/>
    <s v="Colorado"/>
    <s v="Ramla's"/>
    <s v="No inmail sent"/>
    <x v="0"/>
    <d v="2021-08-20T00:00:00"/>
    <d v="2022-03-10T00:00:00"/>
    <m/>
    <m/>
    <m/>
    <m/>
    <m/>
    <m/>
    <m/>
    <m/>
    <m/>
    <m/>
  </r>
  <r>
    <n v="10171"/>
    <d v="2021-08-11T00:00:00"/>
    <n v="8"/>
    <x v="3"/>
    <s v="Sidra Ahmad"/>
    <s v="Data Scientist, Global Marketing Analytics"/>
    <s v="Spotify"/>
    <x v="12"/>
    <s v="America"/>
    <s v="New York"/>
    <s v="Ramla's"/>
    <s v="No inmail sent"/>
    <x v="1"/>
    <m/>
    <m/>
    <m/>
    <m/>
    <m/>
    <m/>
    <m/>
    <m/>
    <m/>
    <m/>
    <m/>
    <m/>
  </r>
  <r>
    <n v="10172"/>
    <d v="2021-08-11T00:00:00"/>
    <n v="8"/>
    <x v="3"/>
    <s v="Devon Cormack"/>
    <s v="Director, Marketing Analytics &amp; Data Science"/>
    <s v="Unum"/>
    <x v="10"/>
    <s v="America"/>
    <s v="South Carolina"/>
    <s v="Ramla's"/>
    <s v="No inmail sent"/>
    <x v="1"/>
    <m/>
    <m/>
    <m/>
    <m/>
    <m/>
    <m/>
    <m/>
    <m/>
    <m/>
    <m/>
    <m/>
    <m/>
  </r>
  <r>
    <n v="10173"/>
    <d v="2021-08-11T00:00:00"/>
    <n v="8"/>
    <x v="3"/>
    <s v="Howard Nguyen"/>
    <s v="Manager, Marketing Automation, Performance, &amp; Analytics"/>
    <s v="LoanMe"/>
    <x v="10"/>
    <s v="America"/>
    <s v="California"/>
    <s v="Ramla's"/>
    <s v="No inmail sent"/>
    <x v="0"/>
    <d v="2021-08-13T00:00:00"/>
    <d v="2022-03-10T00:00:00"/>
    <m/>
    <m/>
    <m/>
    <m/>
    <m/>
    <m/>
    <m/>
    <m/>
    <m/>
    <m/>
  </r>
  <r>
    <n v="10174"/>
    <d v="2021-08-11T00:00:00"/>
    <n v="8"/>
    <x v="3"/>
    <s v="Matt Gierl"/>
    <s v="Chief Marketing and Analytics Officer"/>
    <s v="The Black Tux"/>
    <x v="4"/>
    <s v="America"/>
    <s v="California"/>
    <s v="Ramla's"/>
    <s v="No inmail sent"/>
    <x v="1"/>
    <m/>
    <m/>
    <m/>
    <m/>
    <m/>
    <m/>
    <m/>
    <m/>
    <m/>
    <m/>
    <m/>
    <m/>
  </r>
  <r>
    <n v="10175"/>
    <d v="2021-08-11T00:00:00"/>
    <n v="8"/>
    <x v="3"/>
    <s v="Chris Worthington"/>
    <s v="Senior Director Global Marketing &amp; Analytics"/>
    <s v="Free People"/>
    <x v="3"/>
    <s v="America"/>
    <s v="Pennsylvania"/>
    <s v="Ramla's"/>
    <s v="No inmail sent"/>
    <x v="1"/>
    <m/>
    <m/>
    <m/>
    <m/>
    <m/>
    <m/>
    <m/>
    <m/>
    <m/>
    <m/>
    <m/>
    <m/>
  </r>
  <r>
    <n v="10176"/>
    <d v="2021-08-11T00:00:00"/>
    <n v="8"/>
    <x v="3"/>
    <s v="Jeff McGowan"/>
    <s v="VP of E-commerce, Digital Marketing, Web Analytics and Customer Service"/>
    <s v="Kirkland's"/>
    <x v="4"/>
    <s v="America"/>
    <s v="Tennessee"/>
    <s v="Ramla's"/>
    <s v="No inmail sent"/>
    <x v="1"/>
    <m/>
    <m/>
    <m/>
    <m/>
    <m/>
    <m/>
    <m/>
    <m/>
    <m/>
    <m/>
    <m/>
    <m/>
  </r>
  <r>
    <n v="10177"/>
    <d v="2021-08-11T00:00:00"/>
    <n v="8"/>
    <x v="3"/>
    <s v="Theodore Carson"/>
    <s v="Director, Marketing Analytics"/>
    <s v="Root"/>
    <x v="10"/>
    <s v="America"/>
    <s v="Ohio"/>
    <s v="Ramla's"/>
    <s v="No inmail sent"/>
    <x v="0"/>
    <d v="2021-08-11T00:00:00"/>
    <d v="2022-03-10T00:00:00"/>
    <m/>
    <m/>
    <m/>
    <m/>
    <m/>
    <m/>
    <m/>
    <m/>
    <m/>
    <m/>
  </r>
  <r>
    <n v="10178"/>
    <d v="2021-08-11T00:00:00"/>
    <n v="8"/>
    <x v="3"/>
    <s v="Tianyu Wang"/>
    <s v="Global Marketing Analytics Manager"/>
    <s v="Allianz "/>
    <x v="10"/>
    <s v="Europe"/>
    <s v="Germany"/>
    <s v="Ramla's"/>
    <s v="No inmail sent"/>
    <x v="0"/>
    <d v="2021-08-13T00:00:00"/>
    <d v="2022-01-27T00:00:00"/>
    <m/>
    <m/>
    <m/>
    <s v="Neutral"/>
    <d v="2022-01-28T00:00:00"/>
    <m/>
    <m/>
    <m/>
    <m/>
    <m/>
  </r>
  <r>
    <n v="10179"/>
    <d v="2021-08-11T00:00:00"/>
    <n v="8"/>
    <x v="3"/>
    <s v="Scott S."/>
    <s v="Director, Growth Marketing Analytics"/>
    <s v="Coupang"/>
    <x v="18"/>
    <s v="America"/>
    <s v="California"/>
    <s v="Ramla's"/>
    <s v="No inmail sent"/>
    <x v="1"/>
    <m/>
    <m/>
    <m/>
    <m/>
    <m/>
    <m/>
    <m/>
    <m/>
    <m/>
    <m/>
    <m/>
    <m/>
  </r>
  <r>
    <n v="10180"/>
    <d v="2021-08-11T00:00:00"/>
    <n v="8"/>
    <x v="3"/>
    <s v="Shatha Waheyeb"/>
    <s v="Global Head of Analytics"/>
    <s v="BNY Mellon"/>
    <x v="10"/>
    <s v="America"/>
    <s v="New York"/>
    <s v="Ramla's"/>
    <s v="No inmail sent"/>
    <x v="1"/>
    <m/>
    <m/>
    <m/>
    <m/>
    <m/>
    <m/>
    <m/>
    <m/>
    <m/>
    <m/>
    <m/>
    <m/>
  </r>
  <r>
    <n v="10181"/>
    <d v="2021-08-11T00:00:00"/>
    <n v="8"/>
    <x v="3"/>
    <s v="Kathy Cyr"/>
    <s v="Kathy Cyr"/>
    <s v="Under Armour "/>
    <x v="3"/>
    <s v="America"/>
    <m/>
    <s v="Ramla's"/>
    <s v="No inmail sent"/>
    <x v="0"/>
    <d v="2021-10-06T00:00:00"/>
    <d v="2022-03-10T00:00:00"/>
    <m/>
    <m/>
    <m/>
    <m/>
    <m/>
    <m/>
    <m/>
    <m/>
    <m/>
    <m/>
  </r>
  <r>
    <n v="10182"/>
    <d v="2021-08-11T00:00:00"/>
    <n v="8"/>
    <x v="3"/>
    <s v="Gigi Geiger"/>
    <s v="Senior Manager of Marketing Analytics &amp; Insights "/>
    <s v="Thermo Fisher Scientific"/>
    <x v="6"/>
    <s v="America"/>
    <s v="California"/>
    <s v="Ramla's"/>
    <s v="No inmail sent"/>
    <x v="1"/>
    <m/>
    <m/>
    <m/>
    <m/>
    <m/>
    <m/>
    <m/>
    <m/>
    <m/>
    <m/>
    <m/>
    <m/>
  </r>
  <r>
    <n v="10183"/>
    <d v="2021-08-11T00:00:00"/>
    <n v="8"/>
    <x v="3"/>
    <s v="Kelly Wu"/>
    <s v="Head of Marketing Analytics"/>
    <s v="StockX"/>
    <x v="10"/>
    <s v="America"/>
    <s v="California"/>
    <s v="Ramla's"/>
    <s v="No inmail sent"/>
    <x v="1"/>
    <m/>
    <m/>
    <m/>
    <m/>
    <m/>
    <m/>
    <m/>
    <m/>
    <m/>
    <m/>
    <m/>
    <m/>
  </r>
  <r>
    <n v="10184"/>
    <d v="2021-08-11T00:00:00"/>
    <n v="8"/>
    <x v="3"/>
    <s v="Ambika Zutshi"/>
    <s v="Sr. Digital Performance Marketing, Content Marketing &amp; Data Analytics"/>
    <s v="HUGO BOSS"/>
    <x v="3"/>
    <s v="Europe"/>
    <s v="Germany"/>
    <s v="Ramla's"/>
    <s v="No inmail sent"/>
    <x v="0"/>
    <d v="2021-08-13T00:00:00"/>
    <d v="2022-03-10T00:00:00"/>
    <m/>
    <m/>
    <m/>
    <m/>
    <m/>
    <m/>
    <m/>
    <m/>
    <m/>
    <m/>
  </r>
  <r>
    <n v="10185"/>
    <d v="2021-08-11T00:00:00"/>
    <n v="8"/>
    <x v="3"/>
    <s v="Pawan Wadawadagi"/>
    <s v="Sr. Deputy Director, Marketing Analytics"/>
    <s v="Sanofi"/>
    <x v="6"/>
    <s v="America"/>
    <s v="New York"/>
    <s v="Ramla's"/>
    <s v="No inmail sent"/>
    <x v="1"/>
    <m/>
    <m/>
    <m/>
    <m/>
    <m/>
    <m/>
    <m/>
    <m/>
    <m/>
    <m/>
    <m/>
    <m/>
  </r>
  <r>
    <n v="10186"/>
    <d v="2021-08-11T00:00:00"/>
    <n v="8"/>
    <x v="3"/>
    <s v="Sarah Ramrup"/>
    <s v="Digital Marketing Analytics Lead"/>
    <s v="Nestlé Purina"/>
    <x v="3"/>
    <s v="America"/>
    <s v="Missouri"/>
    <s v="Ramla's"/>
    <s v="No inmail sent"/>
    <x v="0"/>
    <d v="2021-08-24T00:00:00"/>
    <d v="2022-03-10T00:00:00"/>
    <m/>
    <m/>
    <m/>
    <m/>
    <m/>
    <m/>
    <m/>
    <m/>
    <m/>
    <m/>
  </r>
  <r>
    <n v="10187"/>
    <d v="2021-08-11T00:00:00"/>
    <n v="8"/>
    <x v="3"/>
    <s v="Pooja Kankan"/>
    <s v="Manager, Digital Marketing Analytics and CRM"/>
    <s v="Abercrombie &amp; Fitch"/>
    <x v="0"/>
    <s v="America"/>
    <s v="United States"/>
    <s v="Ramla's"/>
    <s v="No inmail sent"/>
    <x v="1"/>
    <m/>
    <m/>
    <m/>
    <m/>
    <m/>
    <m/>
    <m/>
    <m/>
    <m/>
    <m/>
    <m/>
    <m/>
  </r>
  <r>
    <n v="10188"/>
    <d v="2021-08-11T00:00:00"/>
    <n v="8"/>
    <x v="3"/>
    <s v="Nikki Ha"/>
    <s v="Head of Marketing Analytics"/>
    <s v="Bupa"/>
    <x v="13"/>
    <s v="Europe"/>
    <s v="United Kingdom"/>
    <s v="Ramla's"/>
    <s v="No inmail sent"/>
    <x v="1"/>
    <m/>
    <m/>
    <m/>
    <m/>
    <m/>
    <m/>
    <m/>
    <m/>
    <m/>
    <m/>
    <m/>
    <m/>
  </r>
  <r>
    <n v="10189"/>
    <d v="2021-08-11T00:00:00"/>
    <n v="8"/>
    <x v="3"/>
    <s v="Suji Yeon"/>
    <s v="Senior Manager, Growth Marketing and Analytics"/>
    <s v="Pipette"/>
    <x v="3"/>
    <s v="America"/>
    <s v="California"/>
    <s v="Ramla's"/>
    <s v="No inmail sent"/>
    <x v="1"/>
    <m/>
    <m/>
    <m/>
    <m/>
    <m/>
    <m/>
    <m/>
    <m/>
    <m/>
    <m/>
    <m/>
    <m/>
  </r>
  <r>
    <n v="10190"/>
    <d v="2021-08-11T00:00:00"/>
    <n v="8"/>
    <x v="3"/>
    <s v="Lenin Bala"/>
    <s v="Senior Director of Marketing Analytics"/>
    <s v="Made In Cookware"/>
    <x v="3"/>
    <s v="America"/>
    <s v="Nebraska"/>
    <s v="Ramla's"/>
    <s v="No inmail sent"/>
    <x v="1"/>
    <m/>
    <m/>
    <m/>
    <m/>
    <m/>
    <m/>
    <m/>
    <m/>
    <m/>
    <m/>
    <m/>
    <m/>
  </r>
  <r>
    <n v="10191"/>
    <d v="2021-08-11T00:00:00"/>
    <n v="8"/>
    <x v="3"/>
    <s v="Eric Sokolov"/>
    <s v="Manager of Marketing Analytics"/>
    <s v="hims &amp; hers"/>
    <x v="13"/>
    <s v="America"/>
    <s v="California"/>
    <s v="Ramla's"/>
    <s v="No inmail sent"/>
    <x v="1"/>
    <m/>
    <m/>
    <m/>
    <m/>
    <m/>
    <m/>
    <m/>
    <m/>
    <m/>
    <m/>
    <m/>
    <m/>
  </r>
  <r>
    <n v="10192"/>
    <d v="2021-08-11T00:00:00"/>
    <n v="8"/>
    <x v="3"/>
    <s v="Christopher Meller"/>
    <s v="Associate Director - Marketing Analytics"/>
    <s v="Lundbeck"/>
    <x v="6"/>
    <s v="America"/>
    <s v="Illinois"/>
    <s v="Ramla's"/>
    <s v="No inmail sent"/>
    <x v="1"/>
    <m/>
    <m/>
    <m/>
    <m/>
    <m/>
    <m/>
    <m/>
    <m/>
    <m/>
    <m/>
    <m/>
    <m/>
  </r>
  <r>
    <n v="10193"/>
    <d v="2021-08-11T00:00:00"/>
    <n v="8"/>
    <x v="3"/>
    <s v="Kyle Alexander"/>
    <s v="Director, Marketing Analytics"/>
    <s v="MetaBank"/>
    <x v="10"/>
    <s v="America"/>
    <s v="South Dakota"/>
    <s v="Ramla's"/>
    <s v="No inmail sent"/>
    <x v="1"/>
    <m/>
    <m/>
    <m/>
    <m/>
    <m/>
    <m/>
    <m/>
    <m/>
    <m/>
    <m/>
    <m/>
    <m/>
  </r>
  <r>
    <n v="10194"/>
    <d v="2021-08-11T00:00:00"/>
    <n v="8"/>
    <x v="3"/>
    <s v="Mital Balar"/>
    <s v="VP, Marketing Analytics"/>
    <s v="Synchrony"/>
    <x v="10"/>
    <s v="America"/>
    <s v="Illinois"/>
    <s v="Ramla's"/>
    <s v="No inmail sent"/>
    <x v="0"/>
    <d v="2021-08-11T00:00:00"/>
    <d v="2022-03-10T00:00:00"/>
    <m/>
    <m/>
    <m/>
    <m/>
    <m/>
    <m/>
    <m/>
    <m/>
    <m/>
    <m/>
  </r>
  <r>
    <n v="10195"/>
    <d v="2021-08-11T00:00:00"/>
    <n v="8"/>
    <x v="3"/>
    <s v="Sarah Lazun"/>
    <s v="Sr. Manager, Customer &amp; Marketing Analytics"/>
    <s v="Nestlé Nespresso"/>
    <x v="3"/>
    <s v="America"/>
    <s v="New York"/>
    <s v="Ramla's"/>
    <s v="No inmail sent"/>
    <x v="1"/>
    <m/>
    <m/>
    <m/>
    <m/>
    <m/>
    <m/>
    <m/>
    <m/>
    <m/>
    <m/>
    <m/>
    <m/>
  </r>
  <r>
    <n v="10196"/>
    <d v="2021-08-11T00:00:00"/>
    <n v="8"/>
    <x v="3"/>
    <s v="Edward Taur"/>
    <s v="Senior Analyst, Marketing Insights &amp; Analytics"/>
    <s v="Taco Bell"/>
    <x v="0"/>
    <s v="America"/>
    <s v="California"/>
    <s v="Ramla's"/>
    <s v="No inmail sent"/>
    <x v="0"/>
    <d v="2021-08-13T00:00:00"/>
    <d v="2022-02-21T00:00:00"/>
    <m/>
    <m/>
    <m/>
    <m/>
    <m/>
    <m/>
    <m/>
    <m/>
    <m/>
    <m/>
  </r>
  <r>
    <n v="10197"/>
    <d v="2021-08-11T00:00:00"/>
    <n v="8"/>
    <x v="3"/>
    <s v="Charlotte Pratley"/>
    <s v="Marketing and Analytics Manager"/>
    <s v="NOW Money"/>
    <x v="10"/>
    <s v="Europe"/>
    <s v="United Kingdom"/>
    <s v="Ramla's"/>
    <s v="No inmail sent"/>
    <x v="0"/>
    <d v="2021-08-20T00:00:00"/>
    <d v="2022-03-10T00:00:00"/>
    <m/>
    <m/>
    <m/>
    <m/>
    <m/>
    <m/>
    <m/>
    <m/>
    <m/>
    <m/>
  </r>
  <r>
    <n v="10198"/>
    <d v="2021-08-11T00:00:00"/>
    <n v="8"/>
    <x v="3"/>
    <s v="Sara Couch"/>
    <s v="Vice President, Integrated Marketing, Analytics, &amp; Loyalty"/>
    <s v="Saks OFF 5TH"/>
    <x v="0"/>
    <s v="America"/>
    <s v="New York"/>
    <s v="Ramla's"/>
    <s v="No inmail sent"/>
    <x v="1"/>
    <m/>
    <m/>
    <m/>
    <m/>
    <m/>
    <m/>
    <m/>
    <m/>
    <m/>
    <m/>
    <m/>
    <m/>
  </r>
  <r>
    <n v="10199"/>
    <d v="2021-08-11T00:00:00"/>
    <n v="8"/>
    <x v="3"/>
    <s v="Luke Liskey"/>
    <s v="Manager, Marketing Analytics"/>
    <s v="OppLoans"/>
    <x v="10"/>
    <s v="America"/>
    <s v="Texas"/>
    <s v="Ramla's"/>
    <s v="No inmail sent"/>
    <x v="1"/>
    <m/>
    <m/>
    <m/>
    <m/>
    <m/>
    <m/>
    <m/>
    <m/>
    <m/>
    <m/>
    <m/>
    <m/>
  </r>
  <r>
    <n v="10200"/>
    <d v="2021-08-11T00:00:00"/>
    <n v="8"/>
    <x v="3"/>
    <s v="Aneesa Noorani"/>
    <s v="Marketing Data Analytics Analyst"/>
    <s v="Caliber Home Loans"/>
    <x v="10"/>
    <s v="America"/>
    <s v="Texas"/>
    <s v="Ramla's"/>
    <s v="No inmail sent"/>
    <x v="0"/>
    <d v="2021-08-13T00:00:00"/>
    <m/>
    <m/>
    <m/>
    <m/>
    <s v="Positive"/>
    <d v="2021-08-25T00:00:00"/>
    <m/>
    <m/>
    <m/>
    <m/>
    <m/>
  </r>
  <r>
    <n v="10201"/>
    <d v="2021-08-11T00:00:00"/>
    <n v="8"/>
    <x v="3"/>
    <s v="Daniel R."/>
    <s v="Senior Manager, Marketing Analytics"/>
    <s v="Beachbody"/>
    <x v="13"/>
    <s v="America"/>
    <s v="Florida"/>
    <s v="Ramla's"/>
    <s v="No inmail sent"/>
    <x v="1"/>
    <m/>
    <m/>
    <m/>
    <m/>
    <m/>
    <m/>
    <m/>
    <m/>
    <m/>
    <m/>
    <m/>
    <m/>
  </r>
  <r>
    <n v="10202"/>
    <d v="2021-08-11T00:00:00"/>
    <n v="8"/>
    <x v="3"/>
    <s v="Melinda Mercer"/>
    <s v="Manager, Digital Marketing and Product Analytics"/>
    <s v="WarnerMedia"/>
    <x v="12"/>
    <s v="America"/>
    <s v="Georgia"/>
    <s v="Ramla's"/>
    <s v="No inmail sent"/>
    <x v="0"/>
    <d v="2021-08-20T00:00:00"/>
    <d v="2022-02-21T00:00:00"/>
    <m/>
    <m/>
    <m/>
    <m/>
    <m/>
    <m/>
    <m/>
    <m/>
    <m/>
    <m/>
  </r>
  <r>
    <n v="10203"/>
    <d v="2021-08-11T00:00:00"/>
    <n v="8"/>
    <x v="3"/>
    <s v="Joseline Lalon"/>
    <s v="Head Consumer Marketing, Customer Analytics &amp; Digital Channels"/>
    <s v="Ecobank"/>
    <x v="10"/>
    <s v="Europe"/>
    <s v="United Kingdom"/>
    <s v="Ramla's"/>
    <s v="No inmail sent"/>
    <x v="0"/>
    <d v="2021-09-02T00:00:00"/>
    <d v="2022-03-10T00:00:00"/>
    <m/>
    <m/>
    <m/>
    <m/>
    <m/>
    <m/>
    <m/>
    <m/>
    <m/>
    <m/>
  </r>
  <r>
    <n v="10204"/>
    <d v="2021-08-11T00:00:00"/>
    <n v="8"/>
    <x v="3"/>
    <s v="Sandie Deas Ray"/>
    <s v="Vice President, Foodservice Marketing and Data Analytics"/>
    <s v="Ruiz Foods"/>
    <x v="3"/>
    <s v="America"/>
    <s v="California"/>
    <s v="Ramla's"/>
    <s v="No inmail sent"/>
    <x v="1"/>
    <m/>
    <m/>
    <m/>
    <m/>
    <m/>
    <m/>
    <m/>
    <m/>
    <m/>
    <m/>
    <m/>
    <m/>
  </r>
  <r>
    <n v="10205"/>
    <d v="2021-08-11T00:00:00"/>
    <n v="8"/>
    <x v="3"/>
    <s v="Nivedita Gupta"/>
    <s v="Head of Marketing Analytics and Customer Insights"/>
    <s v="ICE"/>
    <x v="10"/>
    <s v="America"/>
    <s v="New York"/>
    <s v="Ramla's"/>
    <s v="No inmail sent"/>
    <x v="1"/>
    <m/>
    <m/>
    <m/>
    <m/>
    <m/>
    <m/>
    <m/>
    <m/>
    <m/>
    <m/>
    <m/>
    <m/>
  </r>
  <r>
    <n v="10206"/>
    <d v="2021-08-11T00:00:00"/>
    <n v="8"/>
    <x v="2"/>
    <s v="Benjamin Hinson-Ekong"/>
    <s v="Director, Media Analytics"/>
    <s v="DWA"/>
    <x v="1"/>
    <s v="America"/>
    <s v="Texas"/>
    <s v="Ramla's"/>
    <s v="No inmail sent"/>
    <x v="0"/>
    <d v="2021-09-07T00:00:00"/>
    <d v="2021-09-24T00:00:00"/>
    <m/>
    <m/>
    <m/>
    <m/>
    <m/>
    <m/>
    <m/>
    <m/>
    <m/>
    <s v="Originally Amal's"/>
  </r>
  <r>
    <n v="10207"/>
    <d v="2021-08-11T00:00:00"/>
    <n v="8"/>
    <x v="0"/>
    <s v="Parker Burgess"/>
    <s v="Media Insights and Strategy Team Lead"/>
    <s v="Afterpay"/>
    <x v="7"/>
    <s v="America"/>
    <s v="California"/>
    <s v="Ramla's"/>
    <s v="No inmail sent"/>
    <x v="0"/>
    <d v="2021-08-17T00:00:00"/>
    <m/>
    <m/>
    <m/>
    <m/>
    <m/>
    <m/>
    <m/>
    <m/>
    <m/>
    <m/>
    <m/>
  </r>
  <r>
    <n v="10208"/>
    <d v="2021-08-11T00:00:00"/>
    <n v="8"/>
    <x v="0"/>
    <s v="Jeffrey Clayton"/>
    <s v="Social Media Marketing Specialist"/>
    <s v="Advance Auto Parts "/>
    <x v="0"/>
    <s v="America"/>
    <s v="North Carolina"/>
    <s v="Ramla's"/>
    <s v="No inmail sent"/>
    <x v="1"/>
    <m/>
    <m/>
    <m/>
    <m/>
    <m/>
    <m/>
    <m/>
    <m/>
    <m/>
    <m/>
    <m/>
    <m/>
  </r>
  <r>
    <n v="10209"/>
    <d v="2021-08-11T00:00:00"/>
    <n v="8"/>
    <x v="0"/>
    <s v="Gabe Bischof"/>
    <s v="Data Scientist, Apple Media Products Data Science/Analytics"/>
    <s v="Apple"/>
    <x v="7"/>
    <s v="America"/>
    <s v="California"/>
    <s v="Ramla's"/>
    <s v="No inmail sent"/>
    <x v="1"/>
    <m/>
    <m/>
    <m/>
    <m/>
    <m/>
    <m/>
    <m/>
    <m/>
    <m/>
    <m/>
    <m/>
    <m/>
  </r>
  <r>
    <n v="10210"/>
    <d v="2021-08-11T00:00:00"/>
    <n v="8"/>
    <x v="0"/>
    <s v="K Zimmerman"/>
    <s v="National Manager Media Stategy &amp; Integration"/>
    <s v="Kia Motors America "/>
    <x v="8"/>
    <s v="America"/>
    <s v="California"/>
    <s v="Ramla's"/>
    <s v="No inmail sent"/>
    <x v="1"/>
    <m/>
    <m/>
    <m/>
    <m/>
    <m/>
    <m/>
    <m/>
    <m/>
    <m/>
    <m/>
    <m/>
    <m/>
  </r>
  <r>
    <n v="10211"/>
    <d v="2021-08-11T00:00:00"/>
    <n v="8"/>
    <x v="0"/>
    <s v="Tolga Kuzdere"/>
    <s v="Head of Marketing, Turkey"/>
    <s v="Bitpanda"/>
    <x v="18"/>
    <s v="Asia"/>
    <s v="Turkey"/>
    <s v="Ramla's"/>
    <s v="No inmail sent"/>
    <x v="1"/>
    <m/>
    <m/>
    <m/>
    <m/>
    <m/>
    <m/>
    <m/>
    <m/>
    <m/>
    <m/>
    <m/>
    <m/>
  </r>
  <r>
    <n v="10212"/>
    <d v="2021-08-11T00:00:00"/>
    <n v="8"/>
    <x v="0"/>
    <s v="Waqas Khokhar"/>
    <s v="Head Of Technology and Analytics"/>
    <s v="Hearts &amp; Science"/>
    <x v="1"/>
    <s v="Australia"/>
    <s v="New Zealand"/>
    <s v="Ramla's"/>
    <s v="No inmail sent"/>
    <x v="1"/>
    <m/>
    <m/>
    <m/>
    <m/>
    <m/>
    <m/>
    <m/>
    <m/>
    <m/>
    <m/>
    <m/>
    <m/>
  </r>
  <r>
    <n v="10213"/>
    <d v="2021-08-11T00:00:00"/>
    <n v="8"/>
    <x v="0"/>
    <s v="Yue (Sarah) Z."/>
    <s v="Data Scientist"/>
    <s v="HP"/>
    <x v="7"/>
    <s v="America"/>
    <s v="California"/>
    <s v="Ramla's"/>
    <s v="No inmail sent"/>
    <x v="1"/>
    <m/>
    <m/>
    <m/>
    <m/>
    <m/>
    <m/>
    <m/>
    <m/>
    <m/>
    <m/>
    <m/>
    <m/>
  </r>
  <r>
    <n v="10214"/>
    <d v="2021-08-11T00:00:00"/>
    <n v="8"/>
    <x v="0"/>
    <s v="Tandis Malakooty"/>
    <s v="Commerce Media"/>
    <s v="E &amp; J Gallo Winery"/>
    <x v="3"/>
    <s v="America"/>
    <s v="California"/>
    <s v="Ramla's"/>
    <s v="No inmail sent"/>
    <x v="1"/>
    <m/>
    <m/>
    <m/>
    <m/>
    <m/>
    <m/>
    <m/>
    <m/>
    <m/>
    <m/>
    <m/>
    <m/>
  </r>
  <r>
    <n v="10215"/>
    <d v="2021-08-11T00:00:00"/>
    <n v="8"/>
    <x v="0"/>
    <s v="Marion Kölling"/>
    <s v="Senior Director, Agencies &amp; Brands"/>
    <s v="Xandr"/>
    <x v="1"/>
    <s v="Europe"/>
    <s v="Germany"/>
    <s v="Ramla's"/>
    <s v="No inmail sent"/>
    <x v="1"/>
    <m/>
    <m/>
    <m/>
    <m/>
    <m/>
    <m/>
    <m/>
    <m/>
    <m/>
    <m/>
    <m/>
    <m/>
  </r>
  <r>
    <n v="10216"/>
    <d v="2021-08-11T00:00:00"/>
    <n v="8"/>
    <x v="0"/>
    <s v="Christopher Weiland"/>
    <s v="Senior Partner Marketing Lead"/>
    <s v="Sling TV"/>
    <x v="12"/>
    <s v="America"/>
    <s v="Colorado"/>
    <s v="Ramla's"/>
    <s v="No inmail sent"/>
    <x v="1"/>
    <m/>
    <m/>
    <m/>
    <m/>
    <m/>
    <m/>
    <m/>
    <m/>
    <m/>
    <m/>
    <m/>
    <m/>
  </r>
  <r>
    <n v="10217"/>
    <d v="2021-08-11T00:00:00"/>
    <n v="8"/>
    <x v="0"/>
    <s v="Ed Gaffin"/>
    <s v="Dir, Marketing Analytics &amp; Optimization"/>
    <s v="Disney Parks, Experiences and Products "/>
    <x v="12"/>
    <s v="America"/>
    <s v="Florida"/>
    <s v="Ramla's"/>
    <s v="No inmail sent"/>
    <x v="0"/>
    <d v="2021-08-17T00:00:00"/>
    <m/>
    <m/>
    <m/>
    <m/>
    <m/>
    <m/>
    <m/>
    <m/>
    <m/>
    <m/>
    <m/>
  </r>
  <r>
    <n v="10218"/>
    <d v="2021-08-11T00:00:00"/>
    <n v="8"/>
    <x v="2"/>
    <s v="Nathaniel Greywoode"/>
    <s v="Market Insights &amp; Analytics"/>
    <s v="Twitter"/>
    <x v="18"/>
    <s v="America"/>
    <s v="New York"/>
    <s v="Ramla's"/>
    <s v="No inmail sent"/>
    <x v="0"/>
    <d v="2019-01-24T00:00:00"/>
    <d v="2021-09-02T00:00:00"/>
    <m/>
    <n v="1"/>
    <n v="195"/>
    <s v="None"/>
    <m/>
    <m/>
    <m/>
    <m/>
    <m/>
    <m/>
  </r>
  <r>
    <n v="10219"/>
    <d v="2021-08-11T00:00:00"/>
    <n v="8"/>
    <x v="2"/>
    <s v="Andrew Bruckner"/>
    <s v="Senior Director, Marketing Insights &amp; Analytics"/>
    <s v="Equinix"/>
    <x v="18"/>
    <s v="America"/>
    <s v="Colorado"/>
    <s v="Ramla's"/>
    <s v="No inmail sent"/>
    <x v="1"/>
    <m/>
    <m/>
    <m/>
    <m/>
    <m/>
    <m/>
    <m/>
    <m/>
    <m/>
    <m/>
    <m/>
    <m/>
  </r>
  <r>
    <n v="10220"/>
    <d v="2021-08-11T00:00:00"/>
    <n v="8"/>
    <x v="2"/>
    <s v="Matt Taylor"/>
    <s v="Director, Marketing Insight &amp; Analytics "/>
    <s v="Twitter"/>
    <x v="18"/>
    <s v="America"/>
    <s v="California"/>
    <s v="Ramla's"/>
    <s v="No inmail sent"/>
    <x v="0"/>
    <d v="2021-11-03T00:00:00"/>
    <m/>
    <m/>
    <m/>
    <m/>
    <m/>
    <m/>
    <m/>
    <m/>
    <m/>
    <m/>
    <m/>
  </r>
  <r>
    <n v="10221"/>
    <d v="2021-08-11T00:00:00"/>
    <n v="8"/>
    <x v="2"/>
    <s v="Jason Warner"/>
    <s v="Director, Marketing Insights and Analytics"/>
    <s v=" Medical Mutual"/>
    <x v="13"/>
    <s v="America"/>
    <s v="Ohio"/>
    <s v="Ramla's"/>
    <s v="No inmail sent"/>
    <x v="1"/>
    <m/>
    <m/>
    <m/>
    <m/>
    <m/>
    <m/>
    <m/>
    <m/>
    <m/>
    <m/>
    <m/>
    <m/>
  </r>
  <r>
    <n v="10222"/>
    <d v="2021-08-11T00:00:00"/>
    <n v="8"/>
    <x v="2"/>
    <s v="Felipe Wandscheer"/>
    <s v="Manager, Marketing Insights &amp; Analytics "/>
    <s v=" Moneris"/>
    <x v="10"/>
    <s v="America"/>
    <s v="Canada "/>
    <s v="Ramla's"/>
    <s v="No inmail sent"/>
    <x v="1"/>
    <m/>
    <m/>
    <m/>
    <m/>
    <m/>
    <m/>
    <m/>
    <m/>
    <m/>
    <m/>
    <m/>
    <m/>
  </r>
  <r>
    <n v="10223"/>
    <d v="2021-08-11T00:00:00"/>
    <n v="8"/>
    <x v="2"/>
    <s v="Joel Vazquez"/>
    <s v="Director, Marketing Insights &amp; Analytics"/>
    <s v=" Nike"/>
    <x v="0"/>
    <s v="America"/>
    <s v="Portland"/>
    <s v="Ramla's"/>
    <s v="No inmail sent"/>
    <x v="1"/>
    <m/>
    <m/>
    <m/>
    <m/>
    <m/>
    <m/>
    <m/>
    <m/>
    <m/>
    <m/>
    <m/>
    <m/>
  </r>
  <r>
    <n v="10224"/>
    <d v="2021-08-11T00:00:00"/>
    <n v="8"/>
    <x v="2"/>
    <s v="Sara Callahan"/>
    <s v="Marketing Insights &amp; Analytics"/>
    <s v="Twitter"/>
    <x v="18"/>
    <s v="America"/>
    <s v="Washington"/>
    <s v="Ramla's"/>
    <s v="No inmail sent"/>
    <x v="1"/>
    <m/>
    <m/>
    <m/>
    <m/>
    <m/>
    <m/>
    <m/>
    <m/>
    <m/>
    <m/>
    <m/>
    <m/>
  </r>
  <r>
    <n v="10225"/>
    <d v="2021-08-11T00:00:00"/>
    <n v="8"/>
    <x v="2"/>
    <s v="Nick Graham"/>
    <s v="Global Head of Insights &amp; Analytics "/>
    <s v="Mondelēz International"/>
    <x v="3"/>
    <s v="America"/>
    <s v="New York"/>
    <s v="Ramla's"/>
    <s v="No inmail sent"/>
    <x v="0"/>
    <d v="2021-08-23T00:00:00"/>
    <d v="2021-09-02T00:00:00"/>
    <m/>
    <m/>
    <m/>
    <m/>
    <m/>
    <m/>
    <m/>
    <m/>
    <m/>
    <m/>
  </r>
  <r>
    <n v="10226"/>
    <d v="2021-10-08T00:00:00"/>
    <m/>
    <x v="4"/>
    <s v="Annika S."/>
    <s v="Head of Integrated &amp; Marketing Communications D/A/CH"/>
    <s v="Signify"/>
    <x v="0"/>
    <s v="Europe"/>
    <s v="Netherlands"/>
    <s v="Personal"/>
    <s v="No inmail sent"/>
    <x v="1"/>
    <m/>
    <m/>
    <m/>
    <m/>
    <m/>
    <m/>
    <m/>
    <m/>
    <m/>
    <m/>
    <m/>
    <m/>
  </r>
  <r>
    <n v="10227"/>
    <d v="2021-08-11T00:00:00"/>
    <n v="8"/>
    <x v="2"/>
    <s v="Attila Darnai"/>
    <s v="Senior Data Scientist, Marketing Insights &amp; Analytics, VP"/>
    <s v=" BlackRock"/>
    <x v="10"/>
    <s v="Europe"/>
    <s v="Hungary"/>
    <s v="Ramla's"/>
    <s v="No inmail sent"/>
    <x v="1"/>
    <m/>
    <m/>
    <m/>
    <m/>
    <m/>
    <m/>
    <m/>
    <m/>
    <m/>
    <m/>
    <m/>
    <m/>
  </r>
  <r>
    <n v="10228"/>
    <d v="2021-08-11T00:00:00"/>
    <n v="8"/>
    <x v="2"/>
    <s v="Johanna Álvarez"/>
    <s v="Data Manager"/>
    <s v="Prinsotel Hoteles y Apartamentos"/>
    <x v="11"/>
    <s v="Europe"/>
    <s v="Spain"/>
    <s v="Ramla's"/>
    <s v="No inmail sent"/>
    <x v="0"/>
    <d v="2021-08-17T00:00:00"/>
    <d v="2021-09-02T00:00:00"/>
    <m/>
    <m/>
    <m/>
    <m/>
    <m/>
    <m/>
    <m/>
    <m/>
    <m/>
    <m/>
  </r>
  <r>
    <n v="10229"/>
    <d v="2021-08-11T00:00:00"/>
    <n v="8"/>
    <x v="2"/>
    <s v="Georgios Polyzois"/>
    <s v="Head of Digital Strategy &amp; Analytics "/>
    <s v="Philip Morris International"/>
    <x v="3"/>
    <s v="Europe"/>
    <s v="England"/>
    <s v="Ramla's"/>
    <s v="No inmail sent"/>
    <x v="1"/>
    <m/>
    <m/>
    <m/>
    <m/>
    <m/>
    <m/>
    <m/>
    <m/>
    <m/>
    <m/>
    <m/>
    <m/>
  </r>
  <r>
    <n v="10230"/>
    <d v="2021-08-11T00:00:00"/>
    <n v="8"/>
    <x v="2"/>
    <s v="Rahul Bharde"/>
    <s v="VP &amp; Head of Analytics &amp; Insights"/>
    <s v="Jubilant FoodWorks Ltd"/>
    <x v="3"/>
    <s v="Asia"/>
    <s v="India"/>
    <s v="Ramla's"/>
    <s v="No inmail sent"/>
    <x v="0"/>
    <d v="2021-08-24T00:00:00"/>
    <d v="2021-09-02T00:00:00"/>
    <m/>
    <m/>
    <m/>
    <m/>
    <m/>
    <m/>
    <m/>
    <m/>
    <m/>
    <m/>
  </r>
  <r>
    <n v="10231"/>
    <d v="2021-08-11T00:00:00"/>
    <n v="8"/>
    <x v="2"/>
    <s v="Alex Mao"/>
    <s v="Senior Manager, Marketing Analytics &amp; Insights"/>
    <s v=" Loblaw Digita"/>
    <x v="18"/>
    <s v="America"/>
    <s v="Canada "/>
    <s v="Ramla's"/>
    <s v="No inmail sent"/>
    <x v="1"/>
    <m/>
    <m/>
    <m/>
    <m/>
    <m/>
    <m/>
    <m/>
    <m/>
    <m/>
    <m/>
    <m/>
    <m/>
  </r>
  <r>
    <n v="10232"/>
    <d v="2021-08-11T00:00:00"/>
    <n v="8"/>
    <x v="2"/>
    <s v="Satish Kumar"/>
    <s v="Head of Analytics, Hudsons Bay India "/>
    <s v=" Hudson's Bay Company"/>
    <x v="0"/>
    <s v="Asia"/>
    <s v="India"/>
    <s v="Ramla's"/>
    <s v="No inmail sent"/>
    <x v="0"/>
    <d v="2021-08-24T00:00:00"/>
    <d v="2021-09-02T00:00:00"/>
    <m/>
    <m/>
    <m/>
    <m/>
    <m/>
    <m/>
    <m/>
    <m/>
    <m/>
    <m/>
  </r>
  <r>
    <n v="10233"/>
    <d v="2021-08-11T00:00:00"/>
    <n v="8"/>
    <x v="2"/>
    <s v="Shailesh Jain"/>
    <s v="Group Head - Analytics &amp; Insights "/>
    <s v="Landmark Group"/>
    <x v="0"/>
    <s v="Asia"/>
    <s v="UAE"/>
    <s v="Ramla's"/>
    <s v="No inmail sent"/>
    <x v="0"/>
    <d v="2021-09-29T00:00:00"/>
    <d v="2021-09-29T00:00:00"/>
    <m/>
    <m/>
    <m/>
    <s v="Positive"/>
    <m/>
    <m/>
    <m/>
    <m/>
    <m/>
    <m/>
  </r>
  <r>
    <n v="10234"/>
    <d v="2021-08-11T00:00:00"/>
    <n v="8"/>
    <x v="2"/>
    <s v="Anthony Talisic"/>
    <s v="Director, CRM Analytics &amp; Insights"/>
    <s v=" Hudson's Bay Company"/>
    <x v="0"/>
    <s v="America"/>
    <s v="Canada "/>
    <s v="Ramla's"/>
    <s v="No inmail sent"/>
    <x v="0"/>
    <d v="2021-08-17T00:00:00"/>
    <m/>
    <m/>
    <m/>
    <m/>
    <s v="Negative"/>
    <m/>
    <m/>
    <m/>
    <m/>
    <m/>
    <s v="He is no longer at Hbc"/>
  </r>
  <r>
    <n v="10235"/>
    <d v="2021-08-11T00:00:00"/>
    <n v="8"/>
    <x v="2"/>
    <s v="Weixian W."/>
    <s v="Manager, analytics and insights "/>
    <s v="Groupe Dynamite"/>
    <x v="0"/>
    <s v="America"/>
    <s v="Canada "/>
    <s v="Ramla's"/>
    <s v="No inmail sent"/>
    <x v="1"/>
    <m/>
    <m/>
    <m/>
    <m/>
    <m/>
    <m/>
    <m/>
    <m/>
    <m/>
    <m/>
    <m/>
    <m/>
  </r>
  <r>
    <n v="10236"/>
    <d v="2021-08-11T00:00:00"/>
    <n v="8"/>
    <x v="2"/>
    <s v="John Efantis"/>
    <s v="Senior Manager, Analytics &amp; Insights Shopper Based Design "/>
    <s v="Procter &amp; Gamble"/>
    <x v="3"/>
    <s v="America"/>
    <s v="Ohio"/>
    <s v="Ramla's"/>
    <s v="No inmail sent"/>
    <x v="0"/>
    <d v="2021-08-17T00:00:00"/>
    <d v="2021-09-02T00:00:00"/>
    <m/>
    <m/>
    <m/>
    <m/>
    <m/>
    <m/>
    <m/>
    <m/>
    <m/>
    <m/>
  </r>
  <r>
    <n v="10237"/>
    <d v="2021-08-11T00:00:00"/>
    <n v="8"/>
    <x v="2"/>
    <s v="Chelsea Grosvenor-Hargreaves"/>
    <s v="Senior Manager, Performance Marketing "/>
    <s v="Harry's, Inc"/>
    <x v="3"/>
    <s v="Europe"/>
    <s v="United Kingdom"/>
    <s v="Ramla's"/>
    <s v="No inmail sent"/>
    <x v="1"/>
    <m/>
    <m/>
    <m/>
    <m/>
    <m/>
    <m/>
    <m/>
    <m/>
    <m/>
    <m/>
    <m/>
    <m/>
  </r>
  <r>
    <n v="10238"/>
    <d v="2021-08-11T00:00:00"/>
    <n v="8"/>
    <x v="2"/>
    <s v="MAmerica Katuli"/>
    <s v="Sr. Director, Data Science &amp; Analytics | Strategic Analytics "/>
    <s v="Nordstrom"/>
    <x v="0"/>
    <s v="America"/>
    <s v="California"/>
    <s v="Ramla's"/>
    <s v="No inmail sent"/>
    <x v="0"/>
    <m/>
    <d v="2021-08-11T00:00:00"/>
    <m/>
    <m/>
    <m/>
    <s v="Negative"/>
    <d v="2021-08-16T00:00:00"/>
    <m/>
    <m/>
    <m/>
    <m/>
    <s v="Their MMM  work is outsourced to Neustar"/>
  </r>
  <r>
    <n v="10239"/>
    <d v="2021-08-12T00:00:00"/>
    <n v="8"/>
    <x v="3"/>
    <s v="Philip Eide"/>
    <s v="Chief Marketing Officer"/>
    <s v="foodora"/>
    <x v="3"/>
    <s v="Europe"/>
    <s v="Sweden"/>
    <s v="Personal"/>
    <s v="No inmail sent"/>
    <x v="1"/>
    <m/>
    <m/>
    <m/>
    <m/>
    <m/>
    <m/>
    <m/>
    <m/>
    <m/>
    <m/>
    <m/>
    <m/>
  </r>
  <r>
    <n v="10240"/>
    <d v="2021-08-12T00:00:00"/>
    <n v="8"/>
    <x v="3"/>
    <s v="Daniel Lieb"/>
    <s v="Senior Director, Data Science (Digital Transformation)"/>
    <s v="Ally"/>
    <x v="10"/>
    <s v="America"/>
    <s v="North Carolina"/>
    <s v="Personal"/>
    <s v="No inmail sent"/>
    <x v="0"/>
    <d v="2021-08-13T00:00:00"/>
    <d v="2021-09-20T00:00:00"/>
    <m/>
    <m/>
    <m/>
    <m/>
    <m/>
    <m/>
    <m/>
    <m/>
    <m/>
    <m/>
  </r>
  <r>
    <n v="10241"/>
    <d v="2022-02-09T00:00:00"/>
    <n v="2"/>
    <x v="3"/>
    <s v="Sam Walker"/>
    <s v="Head of Marketing"/>
    <s v="N Brown Group"/>
    <x v="0"/>
    <s v="Europe"/>
    <s v="United Kingdom"/>
    <s v="Both (Ramla's &amp; Personal)"/>
    <s v="No inmail sent"/>
    <x v="1"/>
    <m/>
    <m/>
    <m/>
    <m/>
    <m/>
    <m/>
    <m/>
    <m/>
    <m/>
    <m/>
    <m/>
    <m/>
  </r>
  <r>
    <n v="10242"/>
    <d v="2021-08-12T00:00:00"/>
    <n v="8"/>
    <x v="3"/>
    <s v="Marcelo Ginestel Lauras"/>
    <s v="Vice President Marketing"/>
    <s v="Kent Pet Group"/>
    <x v="3"/>
    <s v="America"/>
    <s v="Wisconsin"/>
    <s v="Personal"/>
    <s v="No inmail sent"/>
    <x v="1"/>
    <m/>
    <m/>
    <m/>
    <m/>
    <m/>
    <m/>
    <m/>
    <m/>
    <m/>
    <m/>
    <m/>
    <m/>
  </r>
  <r>
    <n v="10243"/>
    <d v="2021-08-12T00:00:00"/>
    <n v="8"/>
    <x v="3"/>
    <s v="Elias Castaneda"/>
    <s v="Director, Digital Channels Expansion"/>
    <s v="Tupperware Brands"/>
    <x v="3"/>
    <s v="America"/>
    <s v="Pennsylvania"/>
    <s v="Personal"/>
    <s v="No inmail sent"/>
    <x v="0"/>
    <d v="2021-08-13T00:00:00"/>
    <d v="2021-11-09T00:00:00"/>
    <m/>
    <m/>
    <m/>
    <m/>
    <m/>
    <m/>
    <m/>
    <m/>
    <m/>
    <m/>
  </r>
  <r>
    <n v="10244"/>
    <d v="2021-08-12T00:00:00"/>
    <n v="8"/>
    <x v="3"/>
    <s v="Jason Kim"/>
    <s v="VP, Data Science &amp; Analytics"/>
    <s v="Headspace"/>
    <x v="13"/>
    <s v="America"/>
    <s v="California"/>
    <s v="Personal"/>
    <s v="No inmail sent"/>
    <x v="1"/>
    <m/>
    <m/>
    <m/>
    <m/>
    <m/>
    <m/>
    <m/>
    <m/>
    <m/>
    <m/>
    <m/>
    <m/>
  </r>
  <r>
    <n v="10245"/>
    <d v="2021-08-12T00:00:00"/>
    <n v="8"/>
    <x v="3"/>
    <s v="Melanie Ball (2)"/>
    <s v="Senior Director, Business Insights and Analytics"/>
    <s v="Roche"/>
    <x v="6"/>
    <s v="America"/>
    <s v="California"/>
    <s v="Personal"/>
    <s v="No inmail sent"/>
    <x v="1"/>
    <m/>
    <m/>
    <m/>
    <m/>
    <m/>
    <m/>
    <m/>
    <m/>
    <m/>
    <m/>
    <m/>
    <m/>
  </r>
  <r>
    <n v="10246"/>
    <d v="2021-08-12T00:00:00"/>
    <n v="8"/>
    <x v="3"/>
    <s v="Cuong Pham"/>
    <s v="Director, Marketing Analytics, HBO Max"/>
    <s v="WarnerMedia"/>
    <x v="12"/>
    <s v="America"/>
    <s v="California"/>
    <s v="Personal"/>
    <s v="No inmail sent"/>
    <x v="0"/>
    <d v="2021-08-23T00:00:00"/>
    <d v="2021-09-23T00:00:00"/>
    <m/>
    <m/>
    <m/>
    <m/>
    <m/>
    <m/>
    <m/>
    <m/>
    <m/>
    <m/>
  </r>
  <r>
    <n v="10247"/>
    <d v="2021-08-12T00:00:00"/>
    <n v="8"/>
    <x v="3"/>
    <s v="Ilan Bielas"/>
    <s v="Director Marketing Analytics"/>
    <s v="Penn Interactive"/>
    <x v="12"/>
    <s v="America"/>
    <s v="New York"/>
    <s v="Personal"/>
    <s v="No inmail sent"/>
    <x v="0"/>
    <d v="2021-10-18T00:00:00"/>
    <d v="2021-11-08T00:00:00"/>
    <m/>
    <m/>
    <m/>
    <s v="Neutral"/>
    <d v="2021-11-09T00:00:00"/>
    <m/>
    <m/>
    <m/>
    <m/>
    <m/>
  </r>
  <r>
    <n v="10248"/>
    <d v="2021-08-12T00:00:00"/>
    <n v="8"/>
    <x v="3"/>
    <s v="Riaz Hakkim"/>
    <s v="Exec. Director, Analytics"/>
    <s v="BlackRock"/>
    <x v="10"/>
    <s v="America"/>
    <s v="New York"/>
    <s v="Personal"/>
    <s v="No inmail sent"/>
    <x v="1"/>
    <m/>
    <m/>
    <m/>
    <m/>
    <m/>
    <m/>
    <m/>
    <m/>
    <m/>
    <m/>
    <m/>
    <m/>
  </r>
  <r>
    <n v="10249"/>
    <d v="2021-08-12T00:00:00"/>
    <n v="8"/>
    <x v="3"/>
    <s v="Billy Brooks"/>
    <s v="Marketing Analytics &amp; Insights Manager"/>
    <s v="HBOMax"/>
    <x v="12"/>
    <s v="America"/>
    <s v="New York"/>
    <s v="Personal"/>
    <s v="No inmail sent"/>
    <x v="1"/>
    <m/>
    <m/>
    <m/>
    <m/>
    <m/>
    <m/>
    <m/>
    <m/>
    <m/>
    <m/>
    <m/>
    <m/>
  </r>
  <r>
    <n v="10250"/>
    <d v="2021-08-12T00:00:00"/>
    <n v="8"/>
    <x v="3"/>
    <s v="Lina Mikolajczyk"/>
    <s v="Head of Commercial &amp; Marketing Analytics"/>
    <s v="Paymentsense"/>
    <x v="10"/>
    <s v="Europe"/>
    <s v="United Kingdom"/>
    <s v="Personal"/>
    <s v="No inmail sent"/>
    <x v="0"/>
    <d v="2021-08-30T00:00:00"/>
    <d v="2021-09-20T00:00:00"/>
    <m/>
    <m/>
    <m/>
    <m/>
    <m/>
    <m/>
    <m/>
    <m/>
    <m/>
    <m/>
  </r>
  <r>
    <n v="10251"/>
    <d v="2021-08-12T00:00:00"/>
    <n v="8"/>
    <x v="3"/>
    <s v="Lu Lu"/>
    <s v="Senior Manager, Marketing Analytics"/>
    <s v="Electronic Arts"/>
    <x v="12"/>
    <s v="America"/>
    <s v="California"/>
    <s v="Personal"/>
    <s v="No inmail sent"/>
    <x v="1"/>
    <m/>
    <m/>
    <m/>
    <m/>
    <m/>
    <m/>
    <m/>
    <m/>
    <m/>
    <m/>
    <m/>
    <m/>
  </r>
  <r>
    <n v="10252"/>
    <d v="2021-08-12T00:00:00"/>
    <n v="8"/>
    <x v="3"/>
    <s v="Jason Dexter"/>
    <s v="Senior Data Analyst, Marketing Analytics"/>
    <s v="SEPHORA"/>
    <x v="3"/>
    <s v="America"/>
    <s v="California"/>
    <s v="Personal"/>
    <s v="No inmail sent"/>
    <x v="0"/>
    <d v="2021-08-27T00:00:00"/>
    <d v="2021-09-20T00:00:00"/>
    <m/>
    <m/>
    <m/>
    <m/>
    <m/>
    <m/>
    <m/>
    <m/>
    <m/>
    <m/>
  </r>
  <r>
    <n v="10253"/>
    <d v="2021-08-12T00:00:00"/>
    <n v="8"/>
    <x v="3"/>
    <s v="Maanek Kumar"/>
    <s v="Senior Manager of Sales &amp; Marketing Analytics"/>
    <s v="Codecademy"/>
    <x v="18"/>
    <s v="America"/>
    <s v="New York"/>
    <s v="Personal"/>
    <s v="No inmail sent"/>
    <x v="1"/>
    <m/>
    <m/>
    <m/>
    <m/>
    <m/>
    <m/>
    <m/>
    <m/>
    <m/>
    <m/>
    <m/>
    <m/>
  </r>
  <r>
    <n v="10254"/>
    <d v="2021-08-12T00:00:00"/>
    <n v="8"/>
    <x v="3"/>
    <s v="Alistair Zenou"/>
    <s v="Online Sales &amp; Marketing Analytics Assistant Manager"/>
    <s v="Sony Electronics"/>
    <x v="3"/>
    <s v="Europe"/>
    <s v="United Kingdom"/>
    <s v="Personal"/>
    <s v="No inmail sent"/>
    <x v="1"/>
    <m/>
    <m/>
    <m/>
    <m/>
    <m/>
    <m/>
    <m/>
    <m/>
    <m/>
    <m/>
    <m/>
    <m/>
  </r>
  <r>
    <n v="10255"/>
    <d v="2021-08-12T00:00:00"/>
    <n v="8"/>
    <x v="3"/>
    <s v="Thomas Vigneron"/>
    <s v="Global Head of Analytics &amp; Precision Marketing"/>
    <s v="Salomon"/>
    <x v="3"/>
    <s v="Europe"/>
    <s v="France"/>
    <s v="Personal"/>
    <s v="No inmail sent"/>
    <x v="1"/>
    <m/>
    <m/>
    <m/>
    <m/>
    <m/>
    <m/>
    <m/>
    <m/>
    <m/>
    <m/>
    <m/>
    <m/>
  </r>
  <r>
    <n v="10256"/>
    <d v="2021-08-12T00:00:00"/>
    <n v="8"/>
    <x v="3"/>
    <s v="Karan Gupta"/>
    <s v="Sr. Associate - Marketing Analytics"/>
    <s v="Macquarie Group"/>
    <x v="10"/>
    <s v="America"/>
    <s v="Pennsylvania"/>
    <s v="Personal"/>
    <s v="No inmail sent"/>
    <x v="1"/>
    <m/>
    <m/>
    <m/>
    <m/>
    <m/>
    <m/>
    <m/>
    <m/>
    <m/>
    <m/>
    <m/>
    <m/>
  </r>
  <r>
    <n v="10257"/>
    <d v="2021-08-12T00:00:00"/>
    <n v="8"/>
    <x v="3"/>
    <s v="Joshua M. (2)"/>
    <s v="Analyst Marketing Analytics"/>
    <s v="Caesars Entertainment"/>
    <x v="12"/>
    <s v="America"/>
    <s v="Nevada"/>
    <s v="Personal"/>
    <s v="No inmail sent"/>
    <x v="1"/>
    <m/>
    <m/>
    <m/>
    <m/>
    <m/>
    <m/>
    <m/>
    <m/>
    <m/>
    <m/>
    <m/>
    <m/>
  </r>
  <r>
    <n v="10258"/>
    <d v="2021-08-12T00:00:00"/>
    <n v="8"/>
    <x v="3"/>
    <s v="Nitin Patil"/>
    <s v="Sr. Marketing Analytics Manager"/>
    <s v="LendingClub"/>
    <x v="18"/>
    <s v="America"/>
    <s v="California"/>
    <s v="Personal"/>
    <s v="No inmail sent"/>
    <x v="1"/>
    <m/>
    <m/>
    <m/>
    <m/>
    <m/>
    <m/>
    <m/>
    <m/>
    <m/>
    <m/>
    <m/>
    <m/>
  </r>
  <r>
    <n v="10259"/>
    <d v="2021-08-12T00:00:00"/>
    <n v="8"/>
    <x v="3"/>
    <s v="Frances Wang"/>
    <s v="Manager, Insights &amp; Marketing Analytics"/>
    <s v="Prudential Financial"/>
    <x v="10"/>
    <s v="America"/>
    <s v="New Jersey"/>
    <s v="Personal"/>
    <s v="No inmail sent"/>
    <x v="1"/>
    <m/>
    <m/>
    <m/>
    <m/>
    <m/>
    <m/>
    <m/>
    <m/>
    <m/>
    <m/>
    <m/>
    <m/>
  </r>
  <r>
    <n v="10260"/>
    <d v="2021-08-12T00:00:00"/>
    <n v="8"/>
    <x v="3"/>
    <s v="Nikhil Patel"/>
    <s v="Director of Data Science, Customer Marketing"/>
    <s v="Sally Beauty"/>
    <x v="0"/>
    <s v="America"/>
    <s v="Texas"/>
    <s v="Personal"/>
    <s v="No inmail sent"/>
    <x v="1"/>
    <m/>
    <m/>
    <m/>
    <m/>
    <m/>
    <m/>
    <m/>
    <m/>
    <m/>
    <m/>
    <m/>
    <m/>
  </r>
  <r>
    <n v="10261"/>
    <d v="2021-08-12T00:00:00"/>
    <n v="8"/>
    <x v="3"/>
    <s v="Denny Velazquez"/>
    <s v="Head of Marketing Analytics"/>
    <s v="Bare Necessities"/>
    <x v="0"/>
    <s v="America"/>
    <s v="New Jersey"/>
    <s v="Personal"/>
    <s v="No inmail sent"/>
    <x v="1"/>
    <m/>
    <m/>
    <m/>
    <m/>
    <m/>
    <m/>
    <m/>
    <m/>
    <m/>
    <m/>
    <m/>
    <m/>
  </r>
  <r>
    <n v="10262"/>
    <d v="2021-08-12T00:00:00"/>
    <n v="8"/>
    <x v="3"/>
    <s v="Bob Satsky"/>
    <s v="Head of Marketing and Customer Analytics"/>
    <s v="360training.com"/>
    <x v="18"/>
    <s v="America"/>
    <s v="Texas"/>
    <s v="Personal"/>
    <s v="No inmail sent"/>
    <x v="1"/>
    <m/>
    <m/>
    <m/>
    <m/>
    <m/>
    <m/>
    <m/>
    <m/>
    <m/>
    <m/>
    <m/>
    <m/>
  </r>
  <r>
    <n v="10263"/>
    <d v="2021-08-12T00:00:00"/>
    <n v="8"/>
    <x v="3"/>
    <s v="Erik Wolff"/>
    <s v="Director, Marketing Analytics"/>
    <s v="GEICO"/>
    <x v="10"/>
    <s v="America"/>
    <s v="Washington"/>
    <s v="Personal"/>
    <s v="No inmail sent"/>
    <x v="0"/>
    <d v="2021-08-13T00:00:00"/>
    <d v="2021-09-20T00:00:00"/>
    <m/>
    <m/>
    <m/>
    <m/>
    <m/>
    <m/>
    <m/>
    <m/>
    <m/>
    <m/>
  </r>
  <r>
    <n v="10264"/>
    <d v="2021-08-12T00:00:00"/>
    <n v="8"/>
    <x v="2"/>
    <s v="Song Hou"/>
    <s v="Managing Director, Digital, Data &amp; Analytics "/>
    <s v="HFF (now part of JLL)"/>
    <x v="9"/>
    <s v="America"/>
    <s v="Texas"/>
    <s v="Ramla's"/>
    <s v="No inmail sent"/>
    <x v="1"/>
    <m/>
    <m/>
    <m/>
    <m/>
    <m/>
    <m/>
    <m/>
    <m/>
    <m/>
    <m/>
    <m/>
    <m/>
  </r>
  <r>
    <n v="10265"/>
    <d v="2021-08-12T00:00:00"/>
    <n v="8"/>
    <x v="2"/>
    <s v="Martin Hare"/>
    <s v="Decision Optimisation Manager &amp; ‘Marketing Consent’ Product Owner"/>
    <s v="Virgin Media"/>
    <x v="1"/>
    <s v="Europe"/>
    <s v="United Kingdom"/>
    <s v="Ramla's"/>
    <s v="No inmail sent"/>
    <x v="0"/>
    <d v="2021-09-02T00:00:00"/>
    <d v="2021-09-02T00:00:00"/>
    <m/>
    <m/>
    <m/>
    <s v="Negative"/>
    <m/>
    <m/>
    <m/>
    <m/>
    <m/>
    <m/>
  </r>
  <r>
    <n v="10266"/>
    <d v="2021-08-12T00:00:00"/>
    <n v="8"/>
    <x v="2"/>
    <s v="Paul Johnson"/>
    <s v="SVP, Data and Technology "/>
    <s v=" Ansira"/>
    <x v="5"/>
    <s v="America"/>
    <s v="Texas"/>
    <s v="Ramla's"/>
    <s v="No inmail sent"/>
    <x v="1"/>
    <m/>
    <m/>
    <m/>
    <m/>
    <m/>
    <m/>
    <m/>
    <m/>
    <m/>
    <m/>
    <m/>
    <m/>
  </r>
  <r>
    <n v="10267"/>
    <d v="2021-08-12T00:00:00"/>
    <n v="8"/>
    <x v="2"/>
    <s v="Reeto M."/>
    <s v="Head of Data"/>
    <s v=" GoodRx"/>
    <x v="13"/>
    <s v="America"/>
    <s v="California"/>
    <s v="Ramla's"/>
    <s v="No inmail sent"/>
    <x v="1"/>
    <m/>
    <m/>
    <m/>
    <m/>
    <m/>
    <m/>
    <m/>
    <m/>
    <m/>
    <m/>
    <m/>
    <m/>
  </r>
  <r>
    <n v="10268"/>
    <d v="2021-08-12T00:00:00"/>
    <n v="8"/>
    <x v="2"/>
    <s v="Qi Dong"/>
    <s v="Head of Data Science &amp; Analytics "/>
    <s v="Houzz"/>
    <x v="18"/>
    <s v="America"/>
    <s v="California"/>
    <s v="Ramla's"/>
    <s v="No inmail sent"/>
    <x v="1"/>
    <m/>
    <m/>
    <m/>
    <m/>
    <m/>
    <m/>
    <m/>
    <m/>
    <m/>
    <m/>
    <m/>
    <m/>
  </r>
  <r>
    <n v="10269"/>
    <d v="2021-08-12T00:00:00"/>
    <n v="8"/>
    <x v="2"/>
    <s v="Laurence Geraghty-Green"/>
    <s v="Head of Data and Analytics"/>
    <s v="Virgin Media Business"/>
    <x v="16"/>
    <s v="Europe"/>
    <s v="United Kingdom"/>
    <s v="Ramla's"/>
    <s v="No inmail sent"/>
    <x v="0"/>
    <d v="2021-08-23T00:00:00"/>
    <d v="2021-09-02T00:00:00"/>
    <m/>
    <m/>
    <m/>
    <m/>
    <m/>
    <m/>
    <m/>
    <m/>
    <m/>
    <m/>
  </r>
  <r>
    <n v="10270"/>
    <d v="2021-08-12T00:00:00"/>
    <n v="8"/>
    <x v="2"/>
    <s v="Ujjyaini Mitra"/>
    <s v="Chief Data Officer"/>
    <s v=" Zee Entertainment Enterprises ltd"/>
    <x v="12"/>
    <s v="Asia"/>
    <s v="India"/>
    <s v="Ramla's"/>
    <s v="No inmail sent"/>
    <x v="0"/>
    <d v="2021-08-17T00:00:00"/>
    <m/>
    <m/>
    <m/>
    <m/>
    <s v="Positive_FS"/>
    <m/>
    <m/>
    <m/>
    <m/>
    <m/>
    <m/>
  </r>
  <r>
    <n v="10271"/>
    <d v="2021-08-12T00:00:00"/>
    <n v="8"/>
    <x v="2"/>
    <s v="Ignacio Rodriguez Pena"/>
    <s v="Manager Consumer Insights"/>
    <s v=" Nestlé"/>
    <x v="3"/>
    <s v="America"/>
    <s v="Argentina"/>
    <s v="Ramla's"/>
    <s v="No inmail sent"/>
    <x v="1"/>
    <m/>
    <m/>
    <m/>
    <m/>
    <m/>
    <m/>
    <m/>
    <m/>
    <m/>
    <m/>
    <m/>
    <m/>
  </r>
  <r>
    <n v="10272"/>
    <d v="2021-08-12T00:00:00"/>
    <n v="8"/>
    <x v="2"/>
    <s v="Lauren Yu"/>
    <s v="Sr. Manager, Marketing Analytics"/>
    <s v="Peacock TV"/>
    <x v="12"/>
    <s v="America"/>
    <s v="California"/>
    <s v="Ramla's"/>
    <s v="No inmail sent"/>
    <x v="1"/>
    <m/>
    <m/>
    <m/>
    <m/>
    <m/>
    <m/>
    <m/>
    <m/>
    <m/>
    <m/>
    <m/>
    <m/>
  </r>
  <r>
    <n v="10273"/>
    <d v="2021-08-12T00:00:00"/>
    <n v="8"/>
    <x v="2"/>
    <s v="Bei Zhang"/>
    <s v="Head of Marketing Analytics "/>
    <s v="Grammarly"/>
    <x v="18"/>
    <s v="America"/>
    <s v="California"/>
    <s v="Ramla's"/>
    <s v="No inmail sent"/>
    <x v="0"/>
    <d v="2021-08-17T00:00:00"/>
    <d v="2021-09-02T00:00:00"/>
    <m/>
    <m/>
    <m/>
    <m/>
    <m/>
    <m/>
    <m/>
    <m/>
    <m/>
    <m/>
  </r>
  <r>
    <n v="10274"/>
    <d v="2021-08-12T00:00:00"/>
    <n v="8"/>
    <x v="2"/>
    <s v="Andy Matyukha"/>
    <s v="Global Director | Digital Marketing Analytics | Executive Branch "/>
    <s v="JLL"/>
    <x v="9"/>
    <s v="America"/>
    <s v="Illinois"/>
    <s v="Ramla's"/>
    <s v="No inmail sent"/>
    <x v="0"/>
    <d v="2021-08-17T00:00:00"/>
    <d v="2021-09-02T00:00:00"/>
    <m/>
    <m/>
    <m/>
    <m/>
    <m/>
    <m/>
    <m/>
    <m/>
    <m/>
    <m/>
  </r>
  <r>
    <n v="10275"/>
    <d v="2021-08-12T00:00:00"/>
    <n v="8"/>
    <x v="2"/>
    <s v="Theodore Miller"/>
    <s v="VP, Analytics &amp; Reporting"/>
    <s v=" Credit One Bank"/>
    <x v="10"/>
    <s v="America"/>
    <s v="Illinois"/>
    <s v="Ramla's"/>
    <s v="No inmail sent"/>
    <x v="0"/>
    <d v="2021-08-24T00:00:00"/>
    <d v="2021-08-31T00:00:00"/>
    <m/>
    <m/>
    <m/>
    <s v="Negative"/>
    <m/>
    <m/>
    <m/>
    <m/>
    <m/>
    <m/>
  </r>
  <r>
    <n v="10276"/>
    <d v="2021-08-12T00:00:00"/>
    <n v="8"/>
    <x v="2"/>
    <s v="Sarosh Patel"/>
    <s v="Head of Marketing Analytics"/>
    <s v="Malwarebytes"/>
    <x v="7"/>
    <s v="America"/>
    <s v="California"/>
    <s v="Ramla's"/>
    <s v="No inmail sent"/>
    <x v="0"/>
    <d v="2021-08-24T00:00:00"/>
    <d v="2021-09-02T00:00:00"/>
    <m/>
    <m/>
    <m/>
    <m/>
    <m/>
    <m/>
    <m/>
    <m/>
    <m/>
    <m/>
  </r>
  <r>
    <n v="10277"/>
    <d v="2021-08-12T00:00:00"/>
    <n v="8"/>
    <x v="2"/>
    <s v="Ryan Moriarty"/>
    <s v="Director of Data, Analytics &amp; Insight"/>
    <s v="Dija"/>
    <x v="0"/>
    <s v="Europe"/>
    <s v="United Kingdom"/>
    <s v="Ramla's"/>
    <s v="No inmail sent"/>
    <x v="1"/>
    <m/>
    <m/>
    <m/>
    <m/>
    <m/>
    <m/>
    <m/>
    <m/>
    <m/>
    <m/>
    <m/>
    <m/>
  </r>
  <r>
    <n v="10278"/>
    <d v="2021-08-12T00:00:00"/>
    <n v="8"/>
    <x v="2"/>
    <s v="Kelly Peachey (Pook)"/>
    <s v="Head of Marketing Operations (Adtech &amp; Martech) "/>
    <s v="Sky"/>
    <x v="12"/>
    <s v="Europe"/>
    <s v="United Kingdom"/>
    <s v="Ramla's"/>
    <s v="No inmail sent"/>
    <x v="0"/>
    <m/>
    <m/>
    <m/>
    <m/>
    <m/>
    <m/>
    <m/>
    <m/>
    <m/>
    <m/>
    <m/>
    <s v="Sky_UK is already a deal "/>
  </r>
  <r>
    <n v="10279"/>
    <d v="2021-08-12T00:00:00"/>
    <n v="8"/>
    <x v="2"/>
    <s v="Neil Desai"/>
    <s v="Marketing Analytics Manager, Amazon Pharmacy"/>
    <s v=" Amazon"/>
    <x v="0"/>
    <s v="America"/>
    <s v="Massachusetts"/>
    <s v="Ramla's"/>
    <s v="No inmail sent"/>
    <x v="0"/>
    <d v="2021-08-23T00:00:00"/>
    <d v="2021-08-23T00:00:00"/>
    <m/>
    <m/>
    <m/>
    <s v="Positive"/>
    <d v="2021-08-25T00:00:00"/>
    <m/>
    <m/>
    <m/>
    <m/>
    <m/>
  </r>
  <r>
    <n v="10280"/>
    <d v="2021-08-12T00:00:00"/>
    <n v="8"/>
    <x v="2"/>
    <s v="Jiawei 'Camille' Mao"/>
    <s v="Marketing Analytics Manager"/>
    <s v="Momentive-AI"/>
    <x v="18"/>
    <s v="America"/>
    <s v="California"/>
    <s v="Ramla's"/>
    <s v="No inmail sent"/>
    <x v="1"/>
    <m/>
    <m/>
    <m/>
    <m/>
    <m/>
    <m/>
    <m/>
    <m/>
    <m/>
    <m/>
    <m/>
    <m/>
  </r>
  <r>
    <n v="10281"/>
    <d v="2021-08-12T00:00:00"/>
    <n v="8"/>
    <x v="2"/>
    <s v="Nivy Swaminathan"/>
    <s v="VP, Advanced Analytics and Personalization"/>
    <s v=" Saks Fifth Avenue"/>
    <x v="0"/>
    <s v="America"/>
    <s v="New York"/>
    <s v="Ramla's"/>
    <s v="No inmail sent"/>
    <x v="1"/>
    <m/>
    <m/>
    <m/>
    <m/>
    <m/>
    <m/>
    <m/>
    <m/>
    <m/>
    <m/>
    <m/>
    <m/>
  </r>
  <r>
    <n v="10282"/>
    <d v="2021-08-12T00:00:00"/>
    <n v="8"/>
    <x v="2"/>
    <s v="Dan Meinwald"/>
    <s v="Director, Analytics"/>
    <s v="Wayfair"/>
    <x v="0"/>
    <s v="America"/>
    <s v="North Carolina"/>
    <s v="Ramla's"/>
    <s v="No inmail sent"/>
    <x v="0"/>
    <d v="2021-08-17T00:00:00"/>
    <d v="2021-09-02T00:00:00"/>
    <m/>
    <m/>
    <m/>
    <s v="Negative"/>
    <m/>
    <m/>
    <m/>
    <m/>
    <m/>
    <m/>
  </r>
  <r>
    <n v="10283"/>
    <d v="2021-08-12T00:00:00"/>
    <n v="8"/>
    <x v="2"/>
    <s v="Kai-One Sriplung"/>
    <s v="Predictive Analytics Director "/>
    <s v="Southern Glazer's Wine &amp; Spirits"/>
    <x v="3"/>
    <s v="America"/>
    <s v="Florida"/>
    <s v="Ramla's"/>
    <s v="No inmail sent"/>
    <x v="0"/>
    <d v="2021-08-17T00:00:00"/>
    <d v="2021-09-02T00:00:00"/>
    <m/>
    <m/>
    <m/>
    <m/>
    <m/>
    <m/>
    <m/>
    <m/>
    <m/>
    <m/>
  </r>
  <r>
    <n v="10284"/>
    <d v="2021-08-12T00:00:00"/>
    <n v="8"/>
    <x v="2"/>
    <s v="Lip Kar Lock"/>
    <s v="Ecommerce Manager"/>
    <s v="CJ WOW SHOP"/>
    <x v="0"/>
    <s v="Asia"/>
    <s v="Malysia"/>
    <s v="Ramla's"/>
    <s v="No inmail sent"/>
    <x v="0"/>
    <d v="2021-08-17T00:00:00"/>
    <d v="2021-08-23T00:00:00"/>
    <m/>
    <m/>
    <m/>
    <s v="Negative"/>
    <d v="2021-08-24T00:00:00"/>
    <m/>
    <m/>
    <m/>
    <m/>
    <m/>
  </r>
  <r>
    <n v="10285"/>
    <d v="2021-08-12T00:00:00"/>
    <n v="8"/>
    <x v="2"/>
    <s v="Marina Swartz"/>
    <s v="Senior Manager Advanced Analytics and Insights"/>
    <s v=" Wayfair"/>
    <x v="0"/>
    <s v="America"/>
    <s v="Illinois"/>
    <s v="Ramla's"/>
    <s v="No inmail sent"/>
    <x v="1"/>
    <m/>
    <m/>
    <m/>
    <m/>
    <m/>
    <m/>
    <m/>
    <m/>
    <m/>
    <m/>
    <m/>
    <m/>
  </r>
  <r>
    <n v="10286"/>
    <d v="2021-08-12T00:00:00"/>
    <n v="8"/>
    <x v="2"/>
    <s v="Hugo Contreras-Palacios"/>
    <s v="Senior Manager of Data Science and Analytics - Quote Center"/>
    <s v=" The Home Depot "/>
    <x v="0"/>
    <s v="America"/>
    <s v="Georgia"/>
    <s v="Ramla's"/>
    <s v="No inmail sent"/>
    <x v="1"/>
    <m/>
    <m/>
    <m/>
    <m/>
    <m/>
    <m/>
    <m/>
    <m/>
    <m/>
    <m/>
    <m/>
    <m/>
  </r>
  <r>
    <n v="10287"/>
    <d v="2021-08-12T00:00:00"/>
    <n v="8"/>
    <x v="2"/>
    <s v="Dan Romanski"/>
    <s v="Marketing Performance Analyst "/>
    <s v="Nintendo "/>
    <x v="7"/>
    <s v="America"/>
    <s v="Illinois"/>
    <s v="Ramla's"/>
    <s v="No inmail sent"/>
    <x v="1"/>
    <m/>
    <m/>
    <m/>
    <m/>
    <m/>
    <m/>
    <m/>
    <m/>
    <m/>
    <m/>
    <m/>
    <m/>
  </r>
  <r>
    <n v="10288"/>
    <d v="2021-08-12T00:00:00"/>
    <n v="8"/>
    <x v="0"/>
    <s v="Laura Duran"/>
    <s v="IKEA Spain Chief Marketing Officer"/>
    <s v="IKEA"/>
    <x v="0"/>
    <s v="Europe"/>
    <s v="Spain"/>
    <s v="Ramla's"/>
    <s v="No inmail sent"/>
    <x v="1"/>
    <m/>
    <m/>
    <m/>
    <m/>
    <m/>
    <m/>
    <m/>
    <m/>
    <m/>
    <m/>
    <m/>
    <m/>
  </r>
  <r>
    <n v="10289"/>
    <d v="2021-08-12T00:00:00"/>
    <n v="8"/>
    <x v="0"/>
    <s v="jorge de marichalar"/>
    <s v="Marketing manger"/>
    <s v="IKEA"/>
    <x v="0"/>
    <s v="Europe"/>
    <s v="Spain"/>
    <s v="Ramla's"/>
    <s v="No inmail sent"/>
    <x v="1"/>
    <m/>
    <m/>
    <m/>
    <m/>
    <m/>
    <m/>
    <m/>
    <m/>
    <m/>
    <m/>
    <m/>
    <m/>
  </r>
  <r>
    <n v="10290"/>
    <d v="2021-08-12T00:00:00"/>
    <n v="8"/>
    <x v="0"/>
    <s v="Ludmila Mastromonaco"/>
    <s v="EMEA Marketing Manager"/>
    <s v="Siemens Digital Industries Software"/>
    <x v="7"/>
    <s v="Europe"/>
    <s v="Spain"/>
    <s v="Ramla's"/>
    <s v="No inmail sent"/>
    <x v="1"/>
    <m/>
    <m/>
    <m/>
    <m/>
    <m/>
    <m/>
    <m/>
    <m/>
    <m/>
    <m/>
    <m/>
    <m/>
  </r>
  <r>
    <n v="10291"/>
    <d v="2021-08-12T00:00:00"/>
    <n v="8"/>
    <x v="0"/>
    <s v="Justin Marschall"/>
    <s v="Direct Marketing Modeling Manager"/>
    <s v="Lands' End"/>
    <x v="0"/>
    <s v="America"/>
    <s v="Wisconsin"/>
    <s v="Ramla's"/>
    <s v="No inmail sent"/>
    <x v="1"/>
    <m/>
    <m/>
    <m/>
    <m/>
    <m/>
    <m/>
    <m/>
    <m/>
    <m/>
    <m/>
    <m/>
    <m/>
  </r>
  <r>
    <n v="10292"/>
    <d v="2021-08-12T00:00:00"/>
    <n v="8"/>
    <x v="0"/>
    <s v="Brianne Wheeler"/>
    <s v="Senior Manager, Marketing"/>
    <s v="Tim Hortons"/>
    <x v="3"/>
    <s v="America"/>
    <s v="Canada "/>
    <s v="Ramla's"/>
    <s v="No inmail sent"/>
    <x v="1"/>
    <m/>
    <m/>
    <m/>
    <m/>
    <m/>
    <m/>
    <m/>
    <m/>
    <m/>
    <m/>
    <m/>
    <m/>
  </r>
  <r>
    <n v="10293"/>
    <d v="2021-08-12T00:00:00"/>
    <n v="8"/>
    <x v="0"/>
    <s v="Greg Veneziano Jr."/>
    <s v="Senior Director, Marketing Brand Lead"/>
    <s v="Blueprint Medicines"/>
    <x v="6"/>
    <s v="America"/>
    <s v="New York"/>
    <s v="Ramla's"/>
    <s v="No inmail sent"/>
    <x v="1"/>
    <m/>
    <m/>
    <m/>
    <m/>
    <m/>
    <m/>
    <m/>
    <m/>
    <m/>
    <m/>
    <m/>
    <m/>
  </r>
  <r>
    <n v="10294"/>
    <d v="2021-08-12T00:00:00"/>
    <n v="8"/>
    <x v="0"/>
    <s v="Simon Dahi"/>
    <s v="Domain Product Owner / Marketing director"/>
    <s v="YouSee"/>
    <x v="16"/>
    <s v="Europe"/>
    <s v="Denmark"/>
    <s v="Ramla's"/>
    <s v="No inmail sent"/>
    <x v="1"/>
    <m/>
    <m/>
    <m/>
    <m/>
    <m/>
    <m/>
    <m/>
    <m/>
    <m/>
    <m/>
    <m/>
    <m/>
  </r>
  <r>
    <n v="10295"/>
    <d v="2021-08-12T00:00:00"/>
    <n v="8"/>
    <x v="0"/>
    <s v="MARY EUSTACE"/>
    <s v="Senior Marketing Manager"/>
    <s v="Bed Bath &amp; Beyond"/>
    <x v="0"/>
    <s v="America"/>
    <s v="New York"/>
    <s v="Ramla's"/>
    <s v="No inmail sent"/>
    <x v="0"/>
    <d v="2021-08-17T00:00:00"/>
    <m/>
    <m/>
    <m/>
    <n v="211"/>
    <m/>
    <m/>
    <m/>
    <m/>
    <m/>
    <m/>
    <m/>
  </r>
  <r>
    <n v="10296"/>
    <d v="2021-08-12T00:00:00"/>
    <n v="8"/>
    <x v="2"/>
    <s v="Jamilya Mukhamejanova"/>
    <s v="Assistant Brand Manager Marketing"/>
    <s v="Al Batha Consumer Group"/>
    <x v="0"/>
    <s v="Asia"/>
    <s v="United Arab Emirates"/>
    <s v="Ramla's"/>
    <s v="No inmail sent"/>
    <x v="0"/>
    <d v="2021-08-24T00:00:00"/>
    <d v="2021-09-10T00:00:00"/>
    <m/>
    <m/>
    <n v="204"/>
    <m/>
    <m/>
    <m/>
    <m/>
    <m/>
    <m/>
    <s v="Originally Amal's"/>
  </r>
  <r>
    <n v="10297"/>
    <d v="2021-08-12T00:00:00"/>
    <n v="8"/>
    <x v="0"/>
    <s v="Mary Alderete"/>
    <s v="Chief Marketing Officer"/>
    <s v="GAP"/>
    <x v="0"/>
    <s v="America"/>
    <s v="California"/>
    <s v="Ramla's"/>
    <s v="No inmail sent"/>
    <x v="1"/>
    <m/>
    <m/>
    <m/>
    <m/>
    <m/>
    <m/>
    <m/>
    <m/>
    <m/>
    <m/>
    <m/>
    <m/>
  </r>
  <r>
    <n v="10298"/>
    <d v="2021-08-12T00:00:00"/>
    <n v="8"/>
    <x v="0"/>
    <s v="Holly Tedesco"/>
    <s v="CMO"/>
    <s v="Soft Surroundings"/>
    <x v="0"/>
    <s v="America"/>
    <s v="New York"/>
    <s v="Ramla's"/>
    <s v="No inmail sent"/>
    <x v="1"/>
    <m/>
    <m/>
    <m/>
    <m/>
    <m/>
    <m/>
    <m/>
    <m/>
    <m/>
    <m/>
    <m/>
    <m/>
  </r>
  <r>
    <n v="10299"/>
    <d v="2021-08-12T00:00:00"/>
    <n v="8"/>
    <x v="0"/>
    <s v="Anne Pritz"/>
    <s v="CMO"/>
    <s v="Royal Cup Coffee and Tea"/>
    <x v="3"/>
    <s v="America"/>
    <s v="Alabama"/>
    <s v="Ramla's"/>
    <s v="No inmail sent"/>
    <x v="1"/>
    <m/>
    <m/>
    <m/>
    <m/>
    <m/>
    <m/>
    <m/>
    <m/>
    <m/>
    <m/>
    <m/>
    <m/>
  </r>
  <r>
    <n v="10300"/>
    <d v="2021-08-12T00:00:00"/>
    <n v="8"/>
    <x v="2"/>
    <s v="Jo Ann Herold"/>
    <s v="CMO"/>
    <s v="The Honey Baked Ham Company, LLC"/>
    <x v="0"/>
    <s v="America"/>
    <s v="Georgia"/>
    <s v="Ramla's"/>
    <s v="No inmail sent"/>
    <x v="0"/>
    <d v="2021-08-17T00:00:00"/>
    <d v="2021-11-30T00:00:00"/>
    <m/>
    <m/>
    <m/>
    <m/>
    <m/>
    <m/>
    <m/>
    <m/>
    <m/>
    <m/>
  </r>
  <r>
    <n v="10301"/>
    <d v="2021-08-12T00:00:00"/>
    <n v="8"/>
    <x v="2"/>
    <s v="Mark Shambura"/>
    <s v="CMO"/>
    <s v="MOD Pizza"/>
    <x v="0"/>
    <s v="America"/>
    <s v="New York"/>
    <s v="Ramla's"/>
    <s v="No inmail sent"/>
    <x v="0"/>
    <d v="2021-10-04T00:00:00"/>
    <m/>
    <m/>
    <m/>
    <m/>
    <m/>
    <m/>
    <m/>
    <m/>
    <m/>
    <m/>
    <m/>
  </r>
  <r>
    <n v="10302"/>
    <d v="2021-08-13T00:00:00"/>
    <n v="8"/>
    <x v="3"/>
    <s v="Philip Grieco"/>
    <s v="Senior Director, Brand Strategy &amp; Consumer Insights"/>
    <s v="Monster Energy"/>
    <x v="3"/>
    <s v="America"/>
    <s v="New York"/>
    <s v="Personal"/>
    <s v="No inmail sent"/>
    <x v="1"/>
    <m/>
    <m/>
    <m/>
    <m/>
    <m/>
    <m/>
    <m/>
    <m/>
    <m/>
    <m/>
    <m/>
    <m/>
  </r>
  <r>
    <n v="10303"/>
    <d v="2021-08-13T00:00:00"/>
    <n v="8"/>
    <x v="3"/>
    <s v="Dennis Syrkowski"/>
    <s v="Consumer Insights Manager"/>
    <s v="Toyota"/>
    <x v="8"/>
    <s v="America"/>
    <s v="Texas"/>
    <s v="Personal"/>
    <s v="No inmail sent"/>
    <x v="1"/>
    <m/>
    <m/>
    <m/>
    <m/>
    <m/>
    <m/>
    <m/>
    <m/>
    <m/>
    <m/>
    <m/>
    <m/>
  </r>
  <r>
    <n v="10304"/>
    <d v="2021-08-13T00:00:00"/>
    <n v="8"/>
    <x v="3"/>
    <s v="Ikechi Ekwe"/>
    <s v="Performance Marketing Manager"/>
    <s v="BIOMES"/>
    <x v="13"/>
    <s v="Europe"/>
    <s v="Germany"/>
    <s v="Personal"/>
    <s v="No inmail sent"/>
    <x v="1"/>
    <m/>
    <m/>
    <m/>
    <m/>
    <m/>
    <m/>
    <m/>
    <m/>
    <m/>
    <m/>
    <m/>
    <m/>
  </r>
  <r>
    <n v="10305"/>
    <d v="2021-08-13T00:00:00"/>
    <n v="8"/>
    <x v="3"/>
    <s v="Dominik Meier"/>
    <s v="Vice President - Strategy, Consumer &amp; Marketplace Insights"/>
    <s v="Altria"/>
    <x v="3"/>
    <s v="America"/>
    <s v="Virginia"/>
    <s v="Personal"/>
    <s v="No inmail sent"/>
    <x v="1"/>
    <m/>
    <m/>
    <m/>
    <m/>
    <m/>
    <m/>
    <m/>
    <m/>
    <m/>
    <m/>
    <m/>
    <m/>
  </r>
  <r>
    <n v="10306"/>
    <d v="2021-08-13T00:00:00"/>
    <n v="8"/>
    <x v="3"/>
    <s v="Tim Frantz"/>
    <s v="Marketing and Analytics Manager"/>
    <s v="The Family Coppola"/>
    <x v="3"/>
    <s v="America"/>
    <s v="California"/>
    <s v="Personal"/>
    <s v="No inmail sent"/>
    <x v="0"/>
    <d v="2021-08-20T00:00:00"/>
    <d v="2021-09-20T00:00:00"/>
    <m/>
    <m/>
    <m/>
    <m/>
    <m/>
    <m/>
    <m/>
    <m/>
    <m/>
    <m/>
  </r>
  <r>
    <n v="10307"/>
    <d v="2021-08-13T00:00:00"/>
    <n v="8"/>
    <x v="3"/>
    <s v="Colin Kelley"/>
    <s v="Marketing Data Insights Manager"/>
    <s v="DailyPay"/>
    <x v="10"/>
    <s v="America"/>
    <s v="New York"/>
    <s v="Personal"/>
    <s v="No inmail sent"/>
    <x v="1"/>
    <m/>
    <m/>
    <m/>
    <m/>
    <m/>
    <m/>
    <m/>
    <m/>
    <m/>
    <m/>
    <m/>
    <m/>
  </r>
  <r>
    <n v="10308"/>
    <d v="2021-08-13T00:00:00"/>
    <n v="8"/>
    <x v="3"/>
    <s v="Mary LaPolt Wood"/>
    <s v="Consumer Insights Manager"/>
    <s v="Darden"/>
    <x v="0"/>
    <s v="America"/>
    <s v="Florida"/>
    <s v="Personal"/>
    <s v="No inmail sent"/>
    <x v="1"/>
    <m/>
    <m/>
    <m/>
    <m/>
    <m/>
    <m/>
    <m/>
    <m/>
    <m/>
    <m/>
    <m/>
    <m/>
  </r>
  <r>
    <n v="10309"/>
    <d v="2021-08-13T00:00:00"/>
    <n v="8"/>
    <x v="3"/>
    <s v="William Zeralsky"/>
    <s v="Vice President Marketing Strategy &amp; Performance"/>
    <s v="Penn National Gaming"/>
    <x v="12"/>
    <s v="America"/>
    <s v="California"/>
    <s v="Personal"/>
    <s v="No inmail sent"/>
    <x v="1"/>
    <m/>
    <m/>
    <m/>
    <m/>
    <m/>
    <m/>
    <m/>
    <m/>
    <m/>
    <m/>
    <m/>
    <m/>
  </r>
  <r>
    <n v="10310"/>
    <d v="2021-08-13T00:00:00"/>
    <n v="8"/>
    <x v="3"/>
    <s v="Laura Vanison"/>
    <s v="Director, Consumer Insights"/>
    <s v="Vevo"/>
    <x v="12"/>
    <s v="America"/>
    <s v="New York"/>
    <s v="Personal"/>
    <s v="No inmail sent"/>
    <x v="0"/>
    <d v="2021-09-08T00:00:00"/>
    <d v="2021-09-23T00:00:00"/>
    <m/>
    <m/>
    <m/>
    <m/>
    <m/>
    <m/>
    <m/>
    <m/>
    <m/>
    <m/>
  </r>
  <r>
    <n v="10311"/>
    <d v="2021-08-13T00:00:00"/>
    <n v="8"/>
    <x v="3"/>
    <s v="Greta Zeimyte"/>
    <s v="Performance Marketing Manager"/>
    <s v="Treatwell"/>
    <x v="18"/>
    <s v="Europe"/>
    <s v="United Kingdom"/>
    <s v="Personal"/>
    <s v="No inmail sent"/>
    <x v="1"/>
    <m/>
    <m/>
    <m/>
    <m/>
    <m/>
    <m/>
    <m/>
    <m/>
    <m/>
    <m/>
    <m/>
    <m/>
  </r>
  <r>
    <n v="10312"/>
    <d v="2021-08-13T00:00:00"/>
    <n v="8"/>
    <x v="3"/>
    <s v="Shweta Richharia"/>
    <s v="Head of Consumer Insights"/>
    <s v="Mattress Firm"/>
    <x v="0"/>
    <s v="America"/>
    <s v="Illinois"/>
    <s v="Personal"/>
    <s v="No inmail sent"/>
    <x v="1"/>
    <m/>
    <m/>
    <m/>
    <m/>
    <m/>
    <m/>
    <m/>
    <m/>
    <m/>
    <m/>
    <m/>
    <m/>
  </r>
  <r>
    <n v="10313"/>
    <d v="2021-08-13T00:00:00"/>
    <n v="8"/>
    <x v="3"/>
    <s v="Chris Ribeiro"/>
    <s v="VP, Consumer Insights &amp; Analytics"/>
    <s v="PVH Corp."/>
    <x v="3"/>
    <s v="America"/>
    <s v="New York"/>
    <s v="Personal"/>
    <s v="No inmail sent"/>
    <x v="1"/>
    <m/>
    <m/>
    <m/>
    <m/>
    <m/>
    <m/>
    <m/>
    <m/>
    <m/>
    <m/>
    <m/>
    <m/>
  </r>
  <r>
    <n v="10314"/>
    <d v="2021-08-13T00:00:00"/>
    <n v="8"/>
    <x v="3"/>
    <s v="Kimberly Stacy"/>
    <s v="Director, Global Consumer Insights &amp; Analytics"/>
    <s v="Kontoor Brands"/>
    <x v="3"/>
    <s v="America"/>
    <s v="New York"/>
    <s v="Personal"/>
    <s v="No inmail sent"/>
    <x v="1"/>
    <m/>
    <m/>
    <m/>
    <m/>
    <m/>
    <m/>
    <m/>
    <m/>
    <m/>
    <m/>
    <m/>
    <m/>
  </r>
  <r>
    <n v="10315"/>
    <d v="2021-08-13T00:00:00"/>
    <n v="8"/>
    <x v="3"/>
    <s v="Elena Yukhanova"/>
    <s v="Consumer Market Insights Manager"/>
    <s v="Hanesbrands"/>
    <x v="3"/>
    <s v="Europe"/>
    <s v="France"/>
    <s v="Personal"/>
    <s v="No inmail sent"/>
    <x v="1"/>
    <m/>
    <m/>
    <m/>
    <m/>
    <m/>
    <m/>
    <m/>
    <m/>
    <m/>
    <m/>
    <m/>
    <m/>
  </r>
  <r>
    <n v="10316"/>
    <d v="2021-08-13T00:00:00"/>
    <n v="8"/>
    <x v="3"/>
    <s v="Kate Jones"/>
    <s v="Consumer &amp; Shopper Insights Manager"/>
    <s v="Mattel EMEA"/>
    <x v="3"/>
    <s v="Europe"/>
    <s v="United Kingdom"/>
    <s v="Personal"/>
    <s v="No inmail sent"/>
    <x v="0"/>
    <d v="2021-11-02T00:00:00"/>
    <d v="2021-11-24T00:00:00"/>
    <m/>
    <m/>
    <m/>
    <m/>
    <m/>
    <m/>
    <m/>
    <m/>
    <m/>
    <m/>
  </r>
  <r>
    <n v="10317"/>
    <d v="2021-08-13T00:00:00"/>
    <n v="8"/>
    <x v="3"/>
    <s v="Brea Talsness"/>
    <s v="Consumer Insights Manager"/>
    <s v="Match"/>
    <x v="18"/>
    <s v="America"/>
    <s v="California"/>
    <s v="Personal"/>
    <s v="No inmail sent"/>
    <x v="1"/>
    <m/>
    <m/>
    <m/>
    <m/>
    <m/>
    <m/>
    <m/>
    <m/>
    <m/>
    <m/>
    <m/>
    <m/>
  </r>
  <r>
    <n v="10318"/>
    <d v="2021-08-13T00:00:00"/>
    <n v="8"/>
    <x v="3"/>
    <s v="Doug Miller"/>
    <s v="Consumer Insights Manager"/>
    <s v="MTD Products"/>
    <x v="3"/>
    <s v="America"/>
    <s v="Ohio"/>
    <s v="Personal"/>
    <s v="No inmail sent"/>
    <x v="1"/>
    <m/>
    <m/>
    <m/>
    <m/>
    <m/>
    <m/>
    <m/>
    <m/>
    <m/>
    <m/>
    <m/>
    <m/>
  </r>
  <r>
    <n v="10319"/>
    <d v="2021-08-13T00:00:00"/>
    <n v="8"/>
    <x v="3"/>
    <s v="Kate Needham"/>
    <s v="Marketing &amp; Insights Director"/>
    <s v="Burton's Biscuit"/>
    <x v="3"/>
    <s v="Europe"/>
    <s v="United Kingdom"/>
    <s v="Personal"/>
    <s v="No inmail sent"/>
    <x v="1"/>
    <m/>
    <m/>
    <m/>
    <m/>
    <m/>
    <m/>
    <m/>
    <m/>
    <m/>
    <m/>
    <m/>
    <m/>
  </r>
  <r>
    <n v="10320"/>
    <d v="2021-08-13T00:00:00"/>
    <n v="8"/>
    <x v="3"/>
    <s v="Kelly Jones"/>
    <s v="Manager, Consumer Insights"/>
    <s v="The J.M. Smucker Company"/>
    <x v="3"/>
    <s v="America"/>
    <s v="Ohio"/>
    <s v="Personal"/>
    <s v="No inmail sent"/>
    <x v="0"/>
    <d v="2021-08-27T00:00:00"/>
    <d v="2021-09-20T00:00:00"/>
    <m/>
    <m/>
    <m/>
    <m/>
    <m/>
    <m/>
    <m/>
    <m/>
    <m/>
    <m/>
  </r>
  <r>
    <n v="10321"/>
    <d v="2021-08-13T00:00:00"/>
    <n v="8"/>
    <x v="3"/>
    <s v="Elizabeth Paz"/>
    <s v="Consumer Insights Manager"/>
    <s v="Jack in the Box"/>
    <x v="0"/>
    <s v="America"/>
    <s v="California"/>
    <s v="Personal"/>
    <s v="No inmail sent"/>
    <x v="1"/>
    <m/>
    <m/>
    <m/>
    <m/>
    <m/>
    <m/>
    <m/>
    <m/>
    <m/>
    <m/>
    <m/>
    <m/>
  </r>
  <r>
    <n v="10322"/>
    <d v="2021-08-13T00:00:00"/>
    <n v="8"/>
    <x v="3"/>
    <s v="Kristi A. Grinde"/>
    <s v="Senior Manager, Consumer Insights and Brand Strategy"/>
    <s v="CKE Restaurants"/>
    <x v="0"/>
    <s v="America"/>
    <s v="Tennessee"/>
    <s v="Personal"/>
    <s v="No inmail sent"/>
    <x v="1"/>
    <m/>
    <m/>
    <m/>
    <m/>
    <m/>
    <m/>
    <m/>
    <m/>
    <m/>
    <m/>
    <m/>
    <m/>
  </r>
  <r>
    <n v="10323"/>
    <d v="2021-08-13T00:00:00"/>
    <n v="8"/>
    <x v="3"/>
    <s v="Brian Monschein"/>
    <s v="Sr. Director, Consumer &amp; Product Insights"/>
    <s v="Subway"/>
    <x v="0"/>
    <s v="America"/>
    <s v="Connecticut"/>
    <s v="Personal"/>
    <s v="No inmail sent"/>
    <x v="1"/>
    <m/>
    <m/>
    <m/>
    <m/>
    <m/>
    <m/>
    <m/>
    <m/>
    <m/>
    <m/>
    <m/>
    <m/>
  </r>
  <r>
    <n v="10324"/>
    <d v="2021-08-13T00:00:00"/>
    <n v="8"/>
    <x v="3"/>
    <s v="Caroline Dahlgren"/>
    <s v="Director - Global Consumer Insights"/>
    <s v="Tiffany &amp; Co."/>
    <x v="3"/>
    <s v="America"/>
    <s v="New York"/>
    <s v="Personal"/>
    <s v="No inmail sent"/>
    <x v="1"/>
    <m/>
    <m/>
    <m/>
    <m/>
    <m/>
    <m/>
    <m/>
    <m/>
    <m/>
    <m/>
    <m/>
    <m/>
  </r>
  <r>
    <n v="10325"/>
    <d v="2021-08-13T00:00:00"/>
    <n v="8"/>
    <x v="3"/>
    <s v="Lorin Drake"/>
    <s v="Consumer Insights Manager"/>
    <s v="Publix Super Markets"/>
    <x v="0"/>
    <s v="America"/>
    <s v="Florida"/>
    <s v="Personal"/>
    <s v="No inmail sent"/>
    <x v="0"/>
    <d v="2021-08-20T00:00:00"/>
    <m/>
    <m/>
    <m/>
    <m/>
    <s v="Negative"/>
    <d v="2021-08-26T00:00:00"/>
    <m/>
    <m/>
    <m/>
    <m/>
    <m/>
  </r>
  <r>
    <n v="10326"/>
    <d v="2021-08-13T00:00:00"/>
    <n v="8"/>
    <x v="3"/>
    <s v="Kunal Patel"/>
    <s v="Director Consumer Insights"/>
    <s v="Mezzetta"/>
    <x v="3"/>
    <s v="America"/>
    <s v="California"/>
    <s v="Personal"/>
    <s v="No inmail sent"/>
    <x v="1"/>
    <m/>
    <m/>
    <m/>
    <m/>
    <m/>
    <m/>
    <m/>
    <m/>
    <m/>
    <m/>
    <m/>
    <m/>
  </r>
  <r>
    <n v="10327"/>
    <d v="2021-08-13T00:00:00"/>
    <n v="8"/>
    <x v="3"/>
    <s v="Jessica Rizk"/>
    <s v="Marketing and Consumer Insights"/>
    <s v="Stuart Weitzman"/>
    <x v="0"/>
    <s v="America"/>
    <s v="New York"/>
    <s v="Personal"/>
    <s v="No inmail sent"/>
    <x v="1"/>
    <m/>
    <m/>
    <m/>
    <m/>
    <m/>
    <m/>
    <m/>
    <m/>
    <m/>
    <m/>
    <m/>
    <m/>
  </r>
  <r>
    <n v="10328"/>
    <d v="2021-08-13T00:00:00"/>
    <n v="8"/>
    <x v="3"/>
    <s v="Thomas Gloyer"/>
    <s v="Head of Performance Marketing"/>
    <s v="Lampenwelt"/>
    <x v="18"/>
    <s v="Europe"/>
    <s v="Germany"/>
    <s v="Personal"/>
    <s v="No inmail sent"/>
    <x v="1"/>
    <m/>
    <m/>
    <m/>
    <m/>
    <m/>
    <m/>
    <m/>
    <m/>
    <m/>
    <m/>
    <m/>
    <m/>
  </r>
  <r>
    <n v="10329"/>
    <d v="2021-08-13T00:00:00"/>
    <n v="8"/>
    <x v="3"/>
    <s v="Andrea Oggioni"/>
    <s v="Head of IB Group Performance Marketing"/>
    <s v="Invincible Brands"/>
    <x v="3"/>
    <s v="Europe"/>
    <s v="Germany"/>
    <s v="Personal"/>
    <s v="No inmail sent"/>
    <x v="1"/>
    <m/>
    <m/>
    <m/>
    <m/>
    <m/>
    <m/>
    <m/>
    <m/>
    <m/>
    <m/>
    <m/>
    <m/>
  </r>
  <r>
    <n v="10330"/>
    <d v="2021-08-13T00:00:00"/>
    <n v="8"/>
    <x v="3"/>
    <s v="Betty Thavarasook"/>
    <s v="Analyst, Consumer Insights"/>
    <s v="Gap"/>
    <x v="3"/>
    <s v="America"/>
    <s v="California"/>
    <s v="Personal"/>
    <s v="No inmail sent"/>
    <x v="1"/>
    <m/>
    <m/>
    <m/>
    <m/>
    <m/>
    <m/>
    <m/>
    <m/>
    <m/>
    <m/>
    <m/>
    <m/>
  </r>
  <r>
    <n v="10331"/>
    <d v="2021-08-13T00:00:00"/>
    <n v="8"/>
    <x v="2"/>
    <s v="Ethan Kisan"/>
    <s v="Digital Marketing Manager | Integrated Media Strategy"/>
    <s v="Nordstrom"/>
    <x v="0"/>
    <s v="America"/>
    <s v="California"/>
    <s v="Personal"/>
    <s v="No inmail sent"/>
    <x v="0"/>
    <d v="2021-08-23T00:00:00"/>
    <d v="2021-09-17T00:00:00"/>
    <m/>
    <m/>
    <m/>
    <m/>
    <m/>
    <m/>
    <m/>
    <m/>
    <m/>
    <m/>
  </r>
  <r>
    <n v="10332"/>
    <d v="2021-08-13T00:00:00"/>
    <n v="8"/>
    <x v="2"/>
    <s v="Neha khushani"/>
    <s v="Sr Business Analyst"/>
    <s v="Tata Consultancy Services"/>
    <x v="2"/>
    <s v="Asia"/>
    <s v="India"/>
    <s v="Personal"/>
    <s v="No inmail sent"/>
    <x v="1"/>
    <m/>
    <m/>
    <m/>
    <m/>
    <m/>
    <m/>
    <m/>
    <m/>
    <m/>
    <m/>
    <m/>
    <m/>
  </r>
  <r>
    <n v="10333"/>
    <d v="2021-08-13T00:00:00"/>
    <n v="8"/>
    <x v="2"/>
    <s v="Renata Benigna"/>
    <s v="Senior Media Manager "/>
    <s v="Visa"/>
    <x v="10"/>
    <s v="America"/>
    <s v="Brazil"/>
    <s v="Personal"/>
    <s v="No inmail sent"/>
    <x v="0"/>
    <d v="2021-08-23T00:00:00"/>
    <d v="2021-09-17T00:00:00"/>
    <m/>
    <m/>
    <m/>
    <m/>
    <m/>
    <m/>
    <m/>
    <m/>
    <m/>
    <m/>
  </r>
  <r>
    <n v="10334"/>
    <d v="2021-08-13T00:00:00"/>
    <n v="8"/>
    <x v="2"/>
    <s v="Emma Fulham"/>
    <s v="Manager, Digital Commerce Media Analytics "/>
    <s v="Walgreens"/>
    <x v="3"/>
    <s v="America"/>
    <s v="Illinois"/>
    <s v="Personal"/>
    <s v="No inmail sent"/>
    <x v="1"/>
    <m/>
    <m/>
    <m/>
    <m/>
    <m/>
    <m/>
    <m/>
    <m/>
    <m/>
    <m/>
    <m/>
    <m/>
  </r>
  <r>
    <n v="10335"/>
    <d v="2021-08-16T00:00:00"/>
    <n v="8"/>
    <x v="2"/>
    <s v="Aleksi Järvinen"/>
    <s v="Manager, Marketing Technology Development"/>
    <s v=" Kesko"/>
    <x v="0"/>
    <s v="Europe"/>
    <s v="Finland"/>
    <s v="Personal"/>
    <s v="No inmail sent"/>
    <x v="1"/>
    <m/>
    <m/>
    <n v="0"/>
    <m/>
    <n v="44636"/>
    <m/>
    <m/>
    <s v="aleksi.jarvinen@kesko.fi"/>
    <s v="reply.io"/>
    <s v="Delivered"/>
    <d v="2020-08-11T00:00:00"/>
    <m/>
  </r>
  <r>
    <n v="10336"/>
    <d v="2021-08-16T00:00:00"/>
    <n v="8"/>
    <x v="2"/>
    <s v="Alexis Mollet"/>
    <s v="Head of Growth : Acquisition, Media, Partnerships, Data Analytics"/>
    <s v=" Fortuneo"/>
    <x v="10"/>
    <s v="Europe"/>
    <s v="France"/>
    <s v="Personal"/>
    <s v="No inmail sent"/>
    <x v="1"/>
    <m/>
    <m/>
    <n v="0"/>
    <m/>
    <n v="44636"/>
    <m/>
    <m/>
    <s v="mollet.alexis@fortuneo.fr"/>
    <s v="salesQL"/>
    <s v="Bounced"/>
    <d v="2020-08-11T00:00:00"/>
    <m/>
  </r>
  <r>
    <n v="10337"/>
    <d v="2021-08-16T00:00:00"/>
    <n v="8"/>
    <x v="2"/>
    <s v="George Goudelis"/>
    <s v="Head of Advanced Analytics"/>
    <s v=" Eurobank Ergasias"/>
    <x v="10"/>
    <s v="Europe"/>
    <s v="Greece"/>
    <s v="Personal"/>
    <s v="No inmail sent"/>
    <x v="1"/>
    <m/>
    <m/>
    <n v="0"/>
    <m/>
    <n v="44636"/>
    <m/>
    <m/>
    <s v="ggoudelis@eurobank.gr"/>
    <s v="reply.io"/>
    <s v="Delivered"/>
    <d v="2020-08-11T00:00:00"/>
    <m/>
  </r>
  <r>
    <n v="10338"/>
    <d v="2021-08-16T00:00:00"/>
    <n v="8"/>
    <x v="2"/>
    <s v="Alan Christian"/>
    <s v="Analytics Manager "/>
    <s v="O2 (Telefónica UK)"/>
    <x v="16"/>
    <s v="Europe"/>
    <s v="United Kingdom"/>
    <s v="Personal"/>
    <s v="No inmail sent"/>
    <x v="1"/>
    <m/>
    <m/>
    <n v="0"/>
    <m/>
    <m/>
    <m/>
    <m/>
    <s v="alan.christian@vodafone.com"/>
    <s v="hunter.io"/>
    <s v="Delivered"/>
    <d v="2020-08-11T00:00:00"/>
    <m/>
  </r>
  <r>
    <n v="10339"/>
    <d v="2021-08-16T00:00:00"/>
    <n v="8"/>
    <x v="2"/>
    <s v="Behlul Saka"/>
    <s v="Head of Data Science"/>
    <s v="The Kraft Heinz Company"/>
    <x v="3"/>
    <s v="America"/>
    <s v="Illinois"/>
    <s v="Ramla's"/>
    <s v="No inmail sent"/>
    <x v="1"/>
    <m/>
    <m/>
    <n v="0"/>
    <m/>
    <m/>
    <m/>
    <m/>
    <s v="behlul.saka@kraftheinzcompany.com"/>
    <m/>
    <m/>
    <m/>
    <m/>
  </r>
  <r>
    <n v="10340"/>
    <d v="2021-08-16T00:00:00"/>
    <n v="8"/>
    <x v="2"/>
    <s v="Oliver Gothe"/>
    <s v="Head of Data Science and Data Engineering, Ads"/>
    <s v="Twitter"/>
    <x v="7"/>
    <s v="America"/>
    <s v="California"/>
    <s v="Personal"/>
    <d v="2022-01-20T00:00:00"/>
    <x v="0"/>
    <d v="2021-09-07T00:00:00"/>
    <d v="2022-01-20T00:00:00"/>
    <n v="1"/>
    <m/>
    <m/>
    <m/>
    <m/>
    <s v="olivergothe@twitter.com"/>
    <s v="hunter"/>
    <s v="Bounced"/>
    <m/>
    <m/>
  </r>
  <r>
    <n v="10341"/>
    <d v="2021-08-16T00:00:00"/>
    <n v="8"/>
    <x v="2"/>
    <s v="Alicia Yonan"/>
    <s v="Sr. Analyst, Loyalty Insights &amp; Analytics "/>
    <s v="Williams-Sonoma, Inc."/>
    <x v="0"/>
    <s v="America"/>
    <s v="California"/>
    <s v="Personal"/>
    <s v="No inmail sent"/>
    <x v="1"/>
    <m/>
    <m/>
    <n v="0"/>
    <m/>
    <m/>
    <m/>
    <m/>
    <m/>
    <m/>
    <m/>
    <m/>
    <m/>
  </r>
  <r>
    <n v="10342"/>
    <d v="2021-08-16T00:00:00"/>
    <n v="8"/>
    <x v="2"/>
    <s v="Alexa D'Erario"/>
    <s v="Manager, Promotions Marketing  "/>
    <s v="Banana Republic"/>
    <x v="0"/>
    <s v="America"/>
    <s v="California"/>
    <s v="Personal"/>
    <s v="No inmail sent"/>
    <x v="1"/>
    <m/>
    <m/>
    <n v="0"/>
    <m/>
    <m/>
    <m/>
    <m/>
    <m/>
    <m/>
    <m/>
    <m/>
    <m/>
  </r>
  <r>
    <n v="10343"/>
    <d v="2021-08-16T00:00:00"/>
    <n v="8"/>
    <x v="2"/>
    <s v="Giulio Draghi"/>
    <s v="Senior marketing and insights &amp; analytics director "/>
    <s v="Paddy Power Betfair"/>
    <x v="12"/>
    <s v="Europe"/>
    <s v="Italy"/>
    <s v="Ramla's"/>
    <s v="No inmail sent"/>
    <x v="0"/>
    <d v="2021-09-10T00:00:00"/>
    <d v="2021-09-10T00:00:00"/>
    <m/>
    <m/>
    <m/>
    <m/>
    <m/>
    <m/>
    <m/>
    <m/>
    <m/>
    <m/>
  </r>
  <r>
    <n v="10344"/>
    <d v="2021-08-16T00:00:00"/>
    <n v="8"/>
    <x v="2"/>
    <s v="Nishant Gupta"/>
    <s v="Senior Vice President | Head of Marketing Analytics, Campaign Insights and Personalization"/>
    <s v="DBS Bank"/>
    <x v="10"/>
    <s v="Asia"/>
    <s v="Singapore"/>
    <s v="Ramla's"/>
    <s v="No inmail sent"/>
    <x v="1"/>
    <m/>
    <m/>
    <m/>
    <m/>
    <m/>
    <m/>
    <m/>
    <m/>
    <m/>
    <m/>
    <m/>
    <m/>
  </r>
  <r>
    <n v="10345"/>
    <d v="2021-08-16T00:00:00"/>
    <n v="8"/>
    <x v="2"/>
    <s v="Sidharth Jain"/>
    <s v="Senior Manager - Analytics "/>
    <s v=" Chewy"/>
    <x v="0"/>
    <s v="America"/>
    <s v="Florida"/>
    <s v="Ramla's"/>
    <s v="No inmail sent"/>
    <x v="1"/>
    <m/>
    <m/>
    <m/>
    <m/>
    <m/>
    <m/>
    <m/>
    <m/>
    <m/>
    <m/>
    <m/>
    <m/>
  </r>
  <r>
    <n v="10346"/>
    <d v="2021-08-16T00:00:00"/>
    <n v="8"/>
    <x v="2"/>
    <s v="Will Cooper"/>
    <s v="Marketing Analytics Consultant-CRM"/>
    <s v="Publix Super Markets"/>
    <x v="0"/>
    <s v="America"/>
    <s v="Atlanta"/>
    <s v="Ramla's"/>
    <s v="No inmail sent"/>
    <x v="1"/>
    <m/>
    <m/>
    <m/>
    <m/>
    <m/>
    <m/>
    <m/>
    <m/>
    <m/>
    <m/>
    <m/>
    <m/>
  </r>
  <r>
    <n v="10347"/>
    <d v="2021-08-16T00:00:00"/>
    <n v="8"/>
    <x v="2"/>
    <s v="Carmine Grastataro"/>
    <s v="Director of Marketing &amp; Optimization"/>
    <s v=" Conifer Health Solutions"/>
    <x v="13"/>
    <s v="America"/>
    <s v="Florida"/>
    <s v="Ramla's"/>
    <s v="No inmail sent"/>
    <x v="1"/>
    <m/>
    <m/>
    <m/>
    <m/>
    <m/>
    <m/>
    <m/>
    <m/>
    <m/>
    <m/>
    <m/>
    <m/>
  </r>
  <r>
    <n v="10348"/>
    <d v="2021-08-16T00:00:00"/>
    <n v="8"/>
    <x v="2"/>
    <s v="Wendy Wen"/>
    <s v="Senior Manager, Digital Optimization and Personalization"/>
    <s v=" T-Mobile"/>
    <x v="16"/>
    <s v="America"/>
    <s v="Washington"/>
    <s v="Ramla's"/>
    <s v="No inmail sent"/>
    <x v="1"/>
    <m/>
    <m/>
    <m/>
    <m/>
    <m/>
    <m/>
    <m/>
    <m/>
    <m/>
    <m/>
    <m/>
    <m/>
  </r>
  <r>
    <n v="10349"/>
    <d v="2021-08-16T00:00:00"/>
    <n v="8"/>
    <x v="2"/>
    <s v="Victoria Tran-Bolduc"/>
    <s v="Marketing Analytics and Insights Manager "/>
    <s v="Conagra Brands"/>
    <x v="3"/>
    <s v="America"/>
    <s v="Canada "/>
    <s v="Ramla's"/>
    <s v="No inmail sent"/>
    <x v="1"/>
    <m/>
    <m/>
    <m/>
    <m/>
    <m/>
    <m/>
    <m/>
    <m/>
    <m/>
    <m/>
    <m/>
    <m/>
  </r>
  <r>
    <n v="10350"/>
    <d v="2021-08-16T00:00:00"/>
    <n v="8"/>
    <x v="2"/>
    <s v="Erica Holt"/>
    <s v="Sr. Delivery Principal, Marketing Transformation"/>
    <s v="Slalom"/>
    <x v="2"/>
    <s v="America"/>
    <s v="Washington"/>
    <s v="Ramla's"/>
    <s v="No inmail sent"/>
    <x v="1"/>
    <m/>
    <m/>
    <m/>
    <m/>
    <m/>
    <m/>
    <m/>
    <m/>
    <m/>
    <m/>
    <m/>
    <m/>
  </r>
  <r>
    <n v="10351"/>
    <d v="2021-08-16T00:00:00"/>
    <n v="8"/>
    <x v="2"/>
    <s v="Scott Harward"/>
    <s v="Founder "/>
    <s v=" Journicity"/>
    <x v="1"/>
    <s v="America"/>
    <s v="Utah"/>
    <s v="Ramla's"/>
    <s v="No inmail sent"/>
    <x v="1"/>
    <m/>
    <m/>
    <m/>
    <m/>
    <m/>
    <m/>
    <m/>
    <m/>
    <m/>
    <m/>
    <m/>
    <m/>
  </r>
  <r>
    <n v="10352"/>
    <d v="2021-08-16T00:00:00"/>
    <n v="8"/>
    <x v="2"/>
    <s v="Mirja Tavra"/>
    <s v="Senior Manager Marketing and Brand Cooperations "/>
    <s v="Amorelie"/>
    <x v="4"/>
    <s v="Europe"/>
    <s v="Germany"/>
    <s v="Ramla's"/>
    <s v="No inmail sent"/>
    <x v="1"/>
    <m/>
    <m/>
    <m/>
    <m/>
    <m/>
    <m/>
    <m/>
    <m/>
    <m/>
    <m/>
    <m/>
    <m/>
  </r>
  <r>
    <n v="10353"/>
    <d v="2021-08-16T00:00:00"/>
    <n v="8"/>
    <x v="2"/>
    <s v="Akhil (Ak) Wadhwa"/>
    <s v="Senior Global Marketing Manager (Analytics, Insights &amp; AI) "/>
    <s v="Course5i"/>
    <x v="2"/>
    <s v="America"/>
    <s v="Washington"/>
    <s v="Ramla's"/>
    <s v="No inmail sent"/>
    <x v="0"/>
    <d v="2021-08-17T00:00:00"/>
    <d v="2021-09-02T00:00:00"/>
    <m/>
    <m/>
    <n v="211"/>
    <m/>
    <m/>
    <m/>
    <m/>
    <m/>
    <m/>
    <m/>
  </r>
  <r>
    <n v="10354"/>
    <d v="2021-08-16T00:00:00"/>
    <n v="8"/>
    <x v="0"/>
    <s v="Joanne Hutchinson"/>
    <s v="Marketing Manager"/>
    <s v="Fujitsu UK"/>
    <x v="7"/>
    <s v="Europe"/>
    <s v="United Kingdom"/>
    <s v="Ramla's"/>
    <s v="No inmail sent"/>
    <x v="1"/>
    <m/>
    <m/>
    <m/>
    <m/>
    <m/>
    <m/>
    <m/>
    <m/>
    <m/>
    <m/>
    <m/>
    <m/>
  </r>
  <r>
    <n v="10355"/>
    <d v="2021-08-16T00:00:00"/>
    <n v="8"/>
    <x v="0"/>
    <s v="Lisa Kean"/>
    <s v="Associate Director of Marketing"/>
    <s v="Wolters Kluwer Health"/>
    <x v="7"/>
    <s v="Europe"/>
    <s v="United Kingdom"/>
    <s v="Ramla's"/>
    <s v="No inmail sent"/>
    <x v="1"/>
    <m/>
    <m/>
    <m/>
    <m/>
    <m/>
    <m/>
    <m/>
    <m/>
    <m/>
    <m/>
    <m/>
    <m/>
  </r>
  <r>
    <n v="10356"/>
    <d v="2021-10-08T00:00:00"/>
    <m/>
    <x v="4"/>
    <s v="Charles Cox"/>
    <s v="Head of Performance Marketing"/>
    <s v="H&amp;H Group"/>
    <x v="13"/>
    <s v="Europe"/>
    <s v="United Kingdom"/>
    <s v="Personal"/>
    <s v="No inmail sent"/>
    <x v="1"/>
    <m/>
    <m/>
    <m/>
    <m/>
    <m/>
    <m/>
    <m/>
    <m/>
    <m/>
    <m/>
    <m/>
    <m/>
  </r>
  <r>
    <n v="10357"/>
    <d v="2021-08-16T00:00:00"/>
    <n v="8"/>
    <x v="0"/>
    <s v="Emma Hill"/>
    <s v="Group Brand &amp; Marketing Director"/>
    <s v="Cardano"/>
    <x v="10"/>
    <s v="Europe"/>
    <s v="United Kingdom"/>
    <s v="Ramla's"/>
    <s v="No inmail sent"/>
    <x v="1"/>
    <m/>
    <m/>
    <m/>
    <m/>
    <m/>
    <m/>
    <m/>
    <m/>
    <m/>
    <m/>
    <m/>
    <m/>
  </r>
  <r>
    <n v="10358"/>
    <d v="2021-08-16T00:00:00"/>
    <n v="8"/>
    <x v="0"/>
    <s v="Harpreet kaur"/>
    <s v="Head Of Marketing"/>
    <s v="KGOC Global"/>
    <x v="3"/>
    <s v="Asia"/>
    <s v="India"/>
    <s v="Ramla's"/>
    <s v="No inmail sent"/>
    <x v="1"/>
    <m/>
    <m/>
    <m/>
    <m/>
    <m/>
    <m/>
    <m/>
    <m/>
    <m/>
    <m/>
    <m/>
    <m/>
  </r>
  <r>
    <n v="10359"/>
    <d v="2021-08-16T00:00:00"/>
    <n v="8"/>
    <x v="0"/>
    <s v="Paul Dervan"/>
    <s v="CMO"/>
    <s v="National Lottery "/>
    <x v="3"/>
    <s v="Europe"/>
    <s v="Ireland"/>
    <s v="Ramla's"/>
    <s v="No inmail sent"/>
    <x v="0"/>
    <d v="2021-08-24T00:00:00"/>
    <m/>
    <m/>
    <m/>
    <n v="204"/>
    <s v="Negative"/>
    <m/>
    <m/>
    <m/>
    <m/>
    <m/>
    <m/>
  </r>
  <r>
    <n v="10360"/>
    <d v="2021-08-16T00:00:00"/>
    <n v="8"/>
    <x v="0"/>
    <s v="Adriana Kostic"/>
    <s v="Senior Marketing Manager"/>
    <s v="ALDO Group"/>
    <x v="0"/>
    <s v="Asia"/>
    <s v="United Arab Emirates"/>
    <s v="Ramla's"/>
    <s v="No inmail sent"/>
    <x v="1"/>
    <m/>
    <m/>
    <m/>
    <m/>
    <m/>
    <m/>
    <m/>
    <m/>
    <m/>
    <m/>
    <m/>
    <m/>
  </r>
  <r>
    <n v="10361"/>
    <d v="2021-10-08T00:00:00"/>
    <m/>
    <x v="4"/>
    <s v="Antero Maripuu"/>
    <s v="CRM/Marketing Automation Executive"/>
    <s v="XLN | for small business"/>
    <x v="10"/>
    <s v="Europe"/>
    <s v="United Kingdom"/>
    <s v="Personal"/>
    <s v="No inmail sent"/>
    <x v="2"/>
    <d v="2021-10-08T00:00:00"/>
    <m/>
    <m/>
    <m/>
    <m/>
    <m/>
    <m/>
    <m/>
    <m/>
    <m/>
    <m/>
    <m/>
  </r>
  <r>
    <n v="10362"/>
    <d v="2021-08-16T00:00:00"/>
    <n v="8"/>
    <x v="0"/>
    <s v="Amity Zvanut Lackey"/>
    <s v="Director, Marketing"/>
    <s v="Sysco"/>
    <x v="3"/>
    <s v="America"/>
    <s v="Georgia"/>
    <s v="Ramla's"/>
    <s v="No inmail sent"/>
    <x v="1"/>
    <m/>
    <m/>
    <m/>
    <m/>
    <m/>
    <m/>
    <m/>
    <m/>
    <m/>
    <m/>
    <m/>
    <m/>
  </r>
  <r>
    <n v="10363"/>
    <d v="2021-08-17T00:00:00"/>
    <n v="8"/>
    <x v="2"/>
    <s v="Matthew Russell"/>
    <s v="Marketing Effectiveness Manager"/>
    <s v="EE"/>
    <x v="16"/>
    <s v="Europe"/>
    <s v="United Kingdom"/>
    <s v="Ramla's"/>
    <s v="No inmail sent"/>
    <x v="0"/>
    <d v="2021-11-01T00:00:00"/>
    <d v="2021-11-01T00:00:00"/>
    <m/>
    <m/>
    <m/>
    <m/>
    <m/>
    <m/>
    <m/>
    <m/>
    <m/>
    <m/>
  </r>
  <r>
    <n v="10364"/>
    <d v="2021-08-17T00:00:00"/>
    <n v="8"/>
    <x v="2"/>
    <s v="Greg Saint James"/>
    <s v="Head Of Marketing"/>
    <s v="Burt Intelligence"/>
    <x v="7"/>
    <s v="America"/>
    <s v="Washington"/>
    <s v="Ramla's"/>
    <s v="No inmail sent"/>
    <x v="0"/>
    <d v="2021-08-17T00:00:00"/>
    <d v="2021-11-01T00:00:00"/>
    <m/>
    <m/>
    <n v="211"/>
    <m/>
    <m/>
    <m/>
    <m/>
    <m/>
    <m/>
    <m/>
  </r>
  <r>
    <n v="10365"/>
    <d v="2021-08-17T00:00:00"/>
    <n v="8"/>
    <x v="2"/>
    <s v="Cheryl Lim"/>
    <s v="Country Head of Brand, Marketing and Communications"/>
    <s v="Viu"/>
    <x v="1"/>
    <s v="Asia"/>
    <s v="Singapore"/>
    <s v="Ramla's"/>
    <s v="No inmail sent"/>
    <x v="0"/>
    <d v="2021-11-01T00:00:00"/>
    <d v="2021-11-01T00:00:00"/>
    <m/>
    <m/>
    <m/>
    <m/>
    <m/>
    <m/>
    <m/>
    <m/>
    <m/>
    <m/>
  </r>
  <r>
    <n v="10366"/>
    <d v="2021-10-08T00:00:00"/>
    <m/>
    <x v="4"/>
    <s v="Chris Brown"/>
    <s v="Head of Marketing Analytics and Technology"/>
    <s v="NatWest Group"/>
    <x v="10"/>
    <s v="Europe"/>
    <s v="United Kingdom"/>
    <s v="Personal"/>
    <s v="No inmail sent"/>
    <x v="1"/>
    <m/>
    <m/>
    <m/>
    <m/>
    <m/>
    <m/>
    <m/>
    <m/>
    <m/>
    <m/>
    <m/>
    <m/>
  </r>
  <r>
    <n v="10367"/>
    <d v="2021-08-17T00:00:00"/>
    <n v="8"/>
    <x v="2"/>
    <s v="Jean Mundabi"/>
    <s v="Marketing Effectiveness Manager"/>
    <s v="Santander UK"/>
    <x v="10"/>
    <s v="Europe"/>
    <s v="United Kingdom"/>
    <s v="Ramla's"/>
    <s v="No inmail sent"/>
    <x v="0"/>
    <d v="2021-11-01T00:00:00"/>
    <d v="2021-11-01T00:00:00"/>
    <m/>
    <m/>
    <m/>
    <m/>
    <m/>
    <m/>
    <m/>
    <m/>
    <m/>
    <m/>
  </r>
  <r>
    <n v="10368"/>
    <d v="2021-10-08T00:00:00"/>
    <m/>
    <x v="4"/>
    <s v="Preeti Semwal"/>
    <s v="Sr. Director, Analytics &amp; Data Science"/>
    <s v="hims &amp; hers"/>
    <x v="13"/>
    <s v="America"/>
    <s v="California"/>
    <s v="Personal"/>
    <s v="No inmail sent"/>
    <x v="1"/>
    <m/>
    <m/>
    <m/>
    <m/>
    <m/>
    <m/>
    <m/>
    <m/>
    <m/>
    <m/>
    <m/>
    <m/>
  </r>
  <r>
    <n v="10369"/>
    <d v="2021-10-08T00:00:00"/>
    <m/>
    <x v="4"/>
    <s v="Joel Dsilva"/>
    <s v="Growth &amp; Product Analytics"/>
    <s v="Microsoft"/>
    <x v="7"/>
    <s v="America"/>
    <s v="Washington"/>
    <s v="Personal"/>
    <s v="No inmail sent"/>
    <x v="1"/>
    <m/>
    <m/>
    <m/>
    <m/>
    <m/>
    <m/>
    <m/>
    <m/>
    <m/>
    <m/>
    <m/>
    <m/>
  </r>
  <r>
    <n v="10370"/>
    <d v="2021-08-17T00:00:00"/>
    <n v="8"/>
    <x v="2"/>
    <s v="Genevieve Le Bars"/>
    <s v="Senior Manager: Marketing Effectiveness and Operations"/>
    <s v="PwC Australia "/>
    <x v="2"/>
    <s v="Australia"/>
    <s v="Australia"/>
    <s v="Ramla's"/>
    <s v="No inmail sent"/>
    <x v="0"/>
    <d v="2021-11-01T00:00:00"/>
    <d v="2021-11-01T00:00:00"/>
    <m/>
    <m/>
    <m/>
    <m/>
    <m/>
    <m/>
    <m/>
    <m/>
    <m/>
    <m/>
  </r>
  <r>
    <n v="10371"/>
    <d v="2021-10-08T00:00:00"/>
    <m/>
    <x v="4"/>
    <s v="Mayank ."/>
    <s v="Senior Fellow &amp; Data Scientist : Marketing &amp; Sales"/>
    <s v="McKinsey &amp; Company"/>
    <x v="2"/>
    <s v="America"/>
    <s v="United States"/>
    <s v="Personal"/>
    <s v="No inmail sent"/>
    <x v="1"/>
    <m/>
    <m/>
    <m/>
    <m/>
    <m/>
    <m/>
    <m/>
    <m/>
    <m/>
    <m/>
    <m/>
    <m/>
  </r>
  <r>
    <n v="10372"/>
    <d v="2021-08-17T00:00:00"/>
    <n v="8"/>
    <x v="2"/>
    <s v="Rishi Garg"/>
    <s v="Marketing Analytics Supervisor"/>
    <s v="Costco Wholesale "/>
    <x v="0"/>
    <s v="America"/>
    <s v="Canada "/>
    <s v="Ramla's"/>
    <s v="No inmail sent"/>
    <x v="0"/>
    <d v="2021-11-01T00:00:00"/>
    <d v="2021-11-08T00:00:00"/>
    <m/>
    <m/>
    <m/>
    <s v="Negative"/>
    <m/>
    <m/>
    <m/>
    <m/>
    <m/>
    <m/>
  </r>
  <r>
    <n v="10373"/>
    <d v="2021-10-11T00:00:00"/>
    <m/>
    <x v="4"/>
    <s v="Ozgur Dogan"/>
    <s v="President, Co-founder, Data Science Solutions"/>
    <s v="BLEND360"/>
    <x v="5"/>
    <s v="America"/>
    <s v="Maryland"/>
    <s v="Ramla's"/>
    <s v="No inmail sent"/>
    <x v="0"/>
    <d v="2021-10-12T00:00:00"/>
    <d v="2021-11-02T00:00:00"/>
    <m/>
    <m/>
    <m/>
    <s v="Neutral"/>
    <m/>
    <m/>
    <m/>
    <m/>
    <m/>
    <s v="he referred me to the right person"/>
  </r>
  <r>
    <n v="10374"/>
    <d v="2021-08-17T00:00:00"/>
    <n v="8"/>
    <x v="2"/>
    <s v="Hanna Wade"/>
    <s v="Marketing Effectiveness Director"/>
    <s v="Jaywing "/>
    <x v="1"/>
    <s v="Europe"/>
    <s v="United Kingdom"/>
    <s v="Ramla's"/>
    <s v="No inmail sent"/>
    <x v="0"/>
    <d v="2021-08-24T00:00:00"/>
    <d v="2021-11-01T00:00:00"/>
    <m/>
    <m/>
    <n v="204"/>
    <m/>
    <m/>
    <m/>
    <m/>
    <m/>
    <m/>
    <m/>
  </r>
  <r>
    <n v="10375"/>
    <d v="2021-08-17T00:00:00"/>
    <n v="8"/>
    <x v="2"/>
    <s v="Scott Malick"/>
    <s v="Senior Media Manager "/>
    <s v="Enterprise Holdings"/>
    <x v="11"/>
    <s v="America"/>
    <s v="Missouri"/>
    <s v="Ramla's"/>
    <s v="No inmail sent"/>
    <x v="0"/>
    <d v="2021-08-24T00:00:00"/>
    <d v="2021-09-02T00:00:00"/>
    <m/>
    <m/>
    <n v="204"/>
    <m/>
    <m/>
    <m/>
    <m/>
    <m/>
    <m/>
    <m/>
  </r>
  <r>
    <n v="10376"/>
    <d v="2021-10-11T00:00:00"/>
    <m/>
    <x v="4"/>
    <s v="Megan McHugh"/>
    <s v="Associate Director, Marketing Analytics (Econometrics)"/>
    <s v="GroupM Ireland"/>
    <x v="1"/>
    <s v="Europe"/>
    <s v="Ireland"/>
    <s v="Ramla's"/>
    <s v="No inmail sent"/>
    <x v="0"/>
    <d v="2021-10-12T00:00:00"/>
    <d v="2021-10-25T00:00:00"/>
    <m/>
    <m/>
    <m/>
    <s v="Negative"/>
    <m/>
    <m/>
    <m/>
    <m/>
    <m/>
    <s v="not interested at this time. "/>
  </r>
  <r>
    <n v="10377"/>
    <d v="2021-08-17T00:00:00"/>
    <n v="8"/>
    <x v="2"/>
    <s v="Lefteris Mantelas"/>
    <s v="Head Of Business Intelligence"/>
    <s v="GWI"/>
    <x v="5"/>
    <s v="Europe"/>
    <s v="Greece"/>
    <s v="Ramla's"/>
    <s v="No inmail sent"/>
    <x v="0"/>
    <d v="2021-08-24T00:00:00"/>
    <m/>
    <m/>
    <m/>
    <n v="204"/>
    <s v="Negative"/>
    <m/>
    <m/>
    <m/>
    <m/>
    <m/>
    <m/>
  </r>
  <r>
    <n v="10378"/>
    <d v="2021-08-17T00:00:00"/>
    <n v="8"/>
    <x v="2"/>
    <s v="Kim Swindle"/>
    <s v="Director, Marketing Performance Operations "/>
    <s v=" Epic Games"/>
    <x v="18"/>
    <s v="America"/>
    <s v="California"/>
    <s v="Ramla's"/>
    <s v="No inmail sent"/>
    <x v="1"/>
    <m/>
    <m/>
    <m/>
    <m/>
    <m/>
    <m/>
    <m/>
    <m/>
    <m/>
    <m/>
    <m/>
    <m/>
  </r>
  <r>
    <n v="10379"/>
    <d v="2021-08-17T00:00:00"/>
    <n v="8"/>
    <x v="2"/>
    <s v="Mariluz Sanchez"/>
    <s v="Director, Data Analytics"/>
    <s v="Jungle Media"/>
    <x v="1"/>
    <s v="America"/>
    <s v="Canada "/>
    <s v="Ramla's"/>
    <s v="No inmail sent"/>
    <x v="1"/>
    <m/>
    <m/>
    <m/>
    <m/>
    <m/>
    <m/>
    <m/>
    <m/>
    <m/>
    <m/>
    <m/>
    <m/>
  </r>
  <r>
    <n v="10380"/>
    <d v="2021-08-17T00:00:00"/>
    <n v="8"/>
    <x v="2"/>
    <s v="Nick Bartlett"/>
    <s v="Marketing Analytics &amp; Media Manager"/>
    <s v="PlayStation"/>
    <x v="12"/>
    <s v="Europe"/>
    <s v="United Kingdom"/>
    <s v="Personal"/>
    <s v="No inmail sent"/>
    <x v="1"/>
    <m/>
    <m/>
    <m/>
    <m/>
    <m/>
    <m/>
    <m/>
    <m/>
    <m/>
    <m/>
    <m/>
    <m/>
  </r>
  <r>
    <n v="10381"/>
    <d v="2021-08-17T00:00:00"/>
    <n v="8"/>
    <x v="2"/>
    <s v="Jacob Bergant"/>
    <s v="Commercial Analytics Manager "/>
    <s v="Alliance Healthcare"/>
    <x v="6"/>
    <s v="Europe"/>
    <s v="United Kingdom"/>
    <s v="Personal"/>
    <s v="No inmail sent"/>
    <x v="1"/>
    <m/>
    <m/>
    <m/>
    <m/>
    <m/>
    <m/>
    <m/>
    <m/>
    <m/>
    <m/>
    <m/>
    <m/>
  </r>
  <r>
    <n v="10382"/>
    <d v="2021-08-17T00:00:00"/>
    <n v="8"/>
    <x v="2"/>
    <s v="Eamon Glackin"/>
    <s v="Vice President of Analytics &amp; Data Science "/>
    <s v="WAVE.tv"/>
    <x v="12"/>
    <s v="America"/>
    <s v="New York"/>
    <s v="Ramla's"/>
    <s v="No inmail sent"/>
    <x v="1"/>
    <m/>
    <m/>
    <m/>
    <m/>
    <m/>
    <m/>
    <m/>
    <m/>
    <m/>
    <m/>
    <m/>
    <m/>
  </r>
  <r>
    <n v="10383"/>
    <d v="2021-08-17T00:00:00"/>
    <n v="8"/>
    <x v="2"/>
    <s v="Lara Cherem"/>
    <s v="Vice President of Performance Marketing"/>
    <s v=" Custom Ink"/>
    <x v="0"/>
    <s v="America"/>
    <s v="Washington"/>
    <s v="Ramla's"/>
    <s v="No inmail sent"/>
    <x v="1"/>
    <m/>
    <m/>
    <m/>
    <m/>
    <m/>
    <m/>
    <m/>
    <m/>
    <m/>
    <m/>
    <m/>
    <m/>
  </r>
  <r>
    <n v="10384"/>
    <d v="2021-08-17T00:00:00"/>
    <n v="8"/>
    <x v="2"/>
    <s v="Aline Velha"/>
    <s v="Head of Growth Marketing"/>
    <s v=" PicPay"/>
    <x v="10"/>
    <s v="America"/>
    <s v="Brazil"/>
    <s v="Personal"/>
    <s v="No inmail sent"/>
    <x v="1"/>
    <m/>
    <m/>
    <m/>
    <m/>
    <m/>
    <m/>
    <m/>
    <m/>
    <m/>
    <m/>
    <m/>
    <m/>
  </r>
  <r>
    <n v="10385"/>
    <d v="2021-08-17T00:00:00"/>
    <n v="8"/>
    <x v="2"/>
    <s v="Jeff Allen"/>
    <s v="President "/>
    <s v="ShortsTV"/>
    <x v="1"/>
    <s v="America"/>
    <s v="California"/>
    <s v="Ramla's"/>
    <s v="No inmail sent"/>
    <x v="0"/>
    <d v="2021-09-10T00:00:00"/>
    <d v="2021-09-10T00:00:00"/>
    <m/>
    <m/>
    <m/>
    <m/>
    <m/>
    <m/>
    <m/>
    <m/>
    <m/>
    <m/>
  </r>
  <r>
    <n v="10386"/>
    <d v="2021-08-17T00:00:00"/>
    <n v="8"/>
    <x v="2"/>
    <s v="Gabriel Cheng"/>
    <s v="Director of Growth Marketing"/>
    <s v="RingCentral"/>
    <x v="7"/>
    <s v="America"/>
    <s v="California"/>
    <s v="Ramla's"/>
    <s v="No inmail sent"/>
    <x v="0"/>
    <d v="2021-09-02T00:00:00"/>
    <d v="2021-09-02T00:00:00"/>
    <m/>
    <m/>
    <m/>
    <m/>
    <m/>
    <m/>
    <m/>
    <m/>
    <m/>
    <m/>
  </r>
  <r>
    <n v="10387"/>
    <d v="2021-08-17T00:00:00"/>
    <n v="8"/>
    <x v="2"/>
    <s v="Nimia Amaya "/>
    <s v="Senior Marketing Director, Americas"/>
    <s v="Yooz America"/>
    <x v="7"/>
    <s v="America"/>
    <s v="Texas"/>
    <s v="Ramla's"/>
    <s v="No inmail sent"/>
    <x v="0"/>
    <d v="2021-09-10T00:00:00"/>
    <d v="2021-09-10T00:00:00"/>
    <m/>
    <m/>
    <m/>
    <m/>
    <m/>
    <m/>
    <m/>
    <m/>
    <m/>
    <m/>
  </r>
  <r>
    <n v="10388"/>
    <d v="2021-08-17T00:00:00"/>
    <n v="8"/>
    <x v="2"/>
    <s v="Natalie Crain"/>
    <s v="Vice President, Consumer Insights and Customer Experience "/>
    <s v="CUNA Mutual Group"/>
    <x v="13"/>
    <s v="America"/>
    <s v="Wisconsin"/>
    <s v="Ramla's"/>
    <s v="No inmail sent"/>
    <x v="1"/>
    <m/>
    <m/>
    <m/>
    <m/>
    <m/>
    <m/>
    <m/>
    <m/>
    <m/>
    <m/>
    <m/>
    <m/>
  </r>
  <r>
    <n v="10389"/>
    <d v="2021-08-17T00:00:00"/>
    <n v="8"/>
    <x v="2"/>
    <s v="Bernise Alviar"/>
    <s v="Performance Partnerships Marketing, New Channels &amp; Affiliates "/>
    <s v="Canva"/>
    <x v="18"/>
    <s v="Australia"/>
    <s v="Australia"/>
    <s v="Ramla's"/>
    <s v="No inmail sent"/>
    <x v="1"/>
    <m/>
    <m/>
    <m/>
    <m/>
    <m/>
    <m/>
    <m/>
    <m/>
    <m/>
    <m/>
    <m/>
    <m/>
  </r>
  <r>
    <n v="10390"/>
    <d v="2021-08-17T00:00:00"/>
    <n v="8"/>
    <x v="2"/>
    <s v="Ryan Scott"/>
    <s v="Chief Marketing Officer"/>
    <s v="Etsy"/>
    <x v="4"/>
    <s v="America"/>
    <s v="New York"/>
    <s v="Ramla's"/>
    <s v="No inmail sent"/>
    <x v="1"/>
    <m/>
    <m/>
    <m/>
    <m/>
    <m/>
    <m/>
    <m/>
    <m/>
    <m/>
    <m/>
    <m/>
    <m/>
  </r>
  <r>
    <n v="10391"/>
    <d v="2021-08-17T00:00:00"/>
    <n v="8"/>
    <x v="2"/>
    <s v="Rafael Zorrilla"/>
    <s v="Digital Strategy &amp; Optimization"/>
    <s v="Higher Education division of John Wiley and Sons"/>
    <x v="7"/>
    <s v="America"/>
    <s v="Illinois"/>
    <s v="Personal"/>
    <s v="No inmail sent"/>
    <x v="1"/>
    <m/>
    <m/>
    <m/>
    <m/>
    <m/>
    <m/>
    <m/>
    <m/>
    <m/>
    <m/>
    <m/>
    <m/>
  </r>
  <r>
    <n v="10392"/>
    <d v="2021-08-17T00:00:00"/>
    <n v="8"/>
    <x v="2"/>
    <s v="Michael Gilmore"/>
    <s v="Head of Projects Data Engineering"/>
    <s v="Sanofi"/>
    <x v="6"/>
    <s v="America"/>
    <s v="California"/>
    <s v="Personal"/>
    <s v="No inmail sent"/>
    <x v="0"/>
    <d v="2021-09-23T00:00:00"/>
    <d v="2021-09-23T00:00:00"/>
    <m/>
    <m/>
    <m/>
    <m/>
    <m/>
    <m/>
    <m/>
    <m/>
    <m/>
    <m/>
  </r>
  <r>
    <n v="10393"/>
    <d v="2021-08-17T00:00:00"/>
    <n v="8"/>
    <x v="2"/>
    <s v="Alex Donovan"/>
    <s v="Director, Marketing Analytics"/>
    <s v="HelloFresh"/>
    <x v="3"/>
    <s v="America"/>
    <s v="New York"/>
    <s v="Ramla's"/>
    <s v="No inmail sent"/>
    <x v="1"/>
    <m/>
    <m/>
    <m/>
    <m/>
    <m/>
    <m/>
    <m/>
    <m/>
    <m/>
    <m/>
    <m/>
    <m/>
  </r>
  <r>
    <n v="10394"/>
    <d v="2021-08-17T00:00:00"/>
    <n v="8"/>
    <x v="2"/>
    <s v="Wendy Jin"/>
    <s v="Principal-Advanced Marketing Analytics"/>
    <s v=" AT&amp;T"/>
    <x v="16"/>
    <s v="America"/>
    <s v="California"/>
    <s v="Ramla's"/>
    <s v="No inmail sent"/>
    <x v="1"/>
    <m/>
    <m/>
    <m/>
    <m/>
    <m/>
    <m/>
    <m/>
    <m/>
    <m/>
    <m/>
    <m/>
    <m/>
  </r>
  <r>
    <n v="10395"/>
    <d v="2021-08-17T00:00:00"/>
    <n v="8"/>
    <x v="2"/>
    <s v="Bruna Basso Rodrigues"/>
    <s v="Global Marketing Analytics Expert "/>
    <s v="SAP"/>
    <x v="7"/>
    <s v="America"/>
    <s v="Brazil"/>
    <s v="Personal"/>
    <s v="No inmail sent"/>
    <x v="1"/>
    <m/>
    <m/>
    <m/>
    <m/>
    <m/>
    <m/>
    <m/>
    <m/>
    <m/>
    <m/>
    <m/>
    <m/>
  </r>
  <r>
    <n v="10396"/>
    <d v="2021-08-17T00:00:00"/>
    <n v="8"/>
    <x v="2"/>
    <s v="Jamie Boosey"/>
    <s v="General Manager, Smart TV Advertising - UK &amp; EMEA"/>
    <s v="LG Electronics"/>
    <x v="7"/>
    <s v="Europe"/>
    <s v="United Kingdom"/>
    <s v="Ramla's"/>
    <s v="No inmail sent"/>
    <x v="0"/>
    <d v="2021-08-25T00:00:00"/>
    <d v="2021-09-10T00:00:00"/>
    <m/>
    <m/>
    <m/>
    <m/>
    <m/>
    <m/>
    <m/>
    <m/>
    <m/>
    <m/>
  </r>
  <r>
    <n v="10397"/>
    <d v="2021-08-17T00:00:00"/>
    <n v="8"/>
    <x v="2"/>
    <s v="Umair Malik"/>
    <s v="Director Of Analytics and Insights"/>
    <s v="McCormick &amp; Company"/>
    <x v="3"/>
    <s v="Europe"/>
    <s v="United Kingdom"/>
    <s v="Ramla's"/>
    <s v="No inmail sent"/>
    <x v="0"/>
    <d v="2021-08-24T00:00:00"/>
    <d v="2021-09-02T00:00:00"/>
    <m/>
    <m/>
    <m/>
    <m/>
    <m/>
    <m/>
    <m/>
    <m/>
    <m/>
    <m/>
  </r>
  <r>
    <n v="10398"/>
    <d v="2021-08-17T00:00:00"/>
    <n v="8"/>
    <x v="2"/>
    <s v="Henrique Platais"/>
    <s v="Director Marketing Analytics"/>
    <s v="The Coca-Cola Company"/>
    <x v="3"/>
    <s v="America"/>
    <s v="Georgia"/>
    <s v="Ramla's"/>
    <s v="No inmail sent"/>
    <x v="1"/>
    <m/>
    <m/>
    <m/>
    <m/>
    <m/>
    <m/>
    <m/>
    <m/>
    <m/>
    <m/>
    <m/>
    <m/>
  </r>
  <r>
    <n v="10399"/>
    <d v="2021-08-17T00:00:00"/>
    <n v="8"/>
    <x v="2"/>
    <s v="Manu Jerath"/>
    <s v="Principal - Marketing Analytics, Data Engineering and Marketing Automation"/>
    <s v="marqeu "/>
    <x v="1"/>
    <s v="America"/>
    <s v="California"/>
    <s v="Ramla's"/>
    <s v="No inmail sent"/>
    <x v="0"/>
    <d v="2021-08-24T00:00:00"/>
    <d v="2021-09-02T00:00:00"/>
    <m/>
    <m/>
    <m/>
    <m/>
    <m/>
    <m/>
    <m/>
    <m/>
    <m/>
    <m/>
  </r>
  <r>
    <n v="10400"/>
    <d v="2021-08-17T00:00:00"/>
    <n v="8"/>
    <x v="2"/>
    <s v="Ravikumar Krishnan"/>
    <s v="Senior Manager, Marketing Analytics"/>
    <s v="LexisNexis Risk Solutions"/>
    <x v="7"/>
    <s v="America"/>
    <s v="Georgia"/>
    <s v="Ramla's"/>
    <s v="No inmail sent"/>
    <x v="0"/>
    <d v="2021-08-19T00:00:00"/>
    <d v="2021-11-01T00:00:00"/>
    <m/>
    <m/>
    <n v="209"/>
    <m/>
    <m/>
    <m/>
    <m/>
    <m/>
    <m/>
    <m/>
  </r>
  <r>
    <n v="10401"/>
    <d v="2021-08-17T00:00:00"/>
    <n v="8"/>
    <x v="2"/>
    <s v="Mega Mariesta Dewi"/>
    <s v="Marketing Analytics &amp; Insight"/>
    <s v="LinkAja"/>
    <x v="7"/>
    <s v="America"/>
    <s v="New York"/>
    <s v="Ramla's"/>
    <s v="No inmail sent"/>
    <x v="0"/>
    <d v="2021-08-19T00:00:00"/>
    <d v="2021-11-01T00:00:00"/>
    <m/>
    <m/>
    <n v="209"/>
    <m/>
    <m/>
    <m/>
    <m/>
    <m/>
    <m/>
    <m/>
  </r>
  <r>
    <n v="10402"/>
    <d v="2021-08-17T00:00:00"/>
    <n v="8"/>
    <x v="2"/>
    <s v="Mike Muttupulle"/>
    <s v="Performance Media Optimization Specialist"/>
    <s v="Digital Minds Group"/>
    <x v="1"/>
    <s v="Australia"/>
    <s v="Australia"/>
    <s v="Ramla's"/>
    <s v="No inmail sent"/>
    <x v="0"/>
    <d v="2021-08-19T00:00:00"/>
    <d v="2021-11-01T00:00:00"/>
    <m/>
    <m/>
    <n v="209"/>
    <m/>
    <m/>
    <m/>
    <m/>
    <m/>
    <m/>
    <m/>
  </r>
  <r>
    <n v="10403"/>
    <d v="2021-08-18T00:00:00"/>
    <n v="8"/>
    <x v="2"/>
    <s v="Duan Peng"/>
    <s v="Senior Vice President, Data &amp; AI "/>
    <s v="WarnerMedia"/>
    <x v="12"/>
    <s v="America"/>
    <s v="California"/>
    <s v="Ramla's"/>
    <s v="No inmail sent"/>
    <x v="1"/>
    <m/>
    <m/>
    <m/>
    <m/>
    <m/>
    <m/>
    <m/>
    <m/>
    <m/>
    <m/>
    <m/>
    <m/>
  </r>
  <r>
    <n v="10404"/>
    <d v="2021-08-18T00:00:00"/>
    <n v="8"/>
    <x v="2"/>
    <s v="Derek Mitchell"/>
    <s v="People Analytics Leader"/>
    <s v="Novo Nordisk"/>
    <x v="6"/>
    <s v="Europe"/>
    <s v="United Kingdom"/>
    <s v="Ramla's"/>
    <s v="No inmail sent"/>
    <x v="1"/>
    <m/>
    <m/>
    <m/>
    <m/>
    <m/>
    <m/>
    <m/>
    <m/>
    <m/>
    <m/>
    <m/>
    <m/>
  </r>
  <r>
    <n v="10405"/>
    <d v="2021-08-18T00:00:00"/>
    <n v="8"/>
    <x v="2"/>
    <s v="Manny Cabral"/>
    <s v="Vice President, Marketing Insights &amp; Analytics"/>
    <s v="First Horizon Bank"/>
    <x v="10"/>
    <s v="America"/>
    <s v="Tennessee"/>
    <s v="Personal"/>
    <s v="No inmail sent"/>
    <x v="0"/>
    <d v="2021-08-31T00:00:00"/>
    <d v="2021-09-06T00:00:00"/>
    <m/>
    <m/>
    <m/>
    <s v="Negative"/>
    <m/>
    <m/>
    <m/>
    <m/>
    <m/>
    <m/>
  </r>
  <r>
    <n v="10406"/>
    <d v="2021-08-18T00:00:00"/>
    <n v="8"/>
    <x v="2"/>
    <s v="Joseph Ujwal Kovuri"/>
    <s v="Associate Director - Analytics Consulting "/>
    <s v="Tiger Analytics"/>
    <x v="0"/>
    <s v="America"/>
    <s v="Canada "/>
    <s v="Personal"/>
    <s v="No inmail sent"/>
    <x v="1"/>
    <m/>
    <m/>
    <m/>
    <m/>
    <m/>
    <m/>
    <m/>
    <m/>
    <m/>
    <m/>
    <m/>
    <m/>
  </r>
  <r>
    <n v="10407"/>
    <d v="2021-08-18T00:00:00"/>
    <n v="8"/>
    <x v="2"/>
    <s v="Bill Bauer"/>
    <s v="Technology Manager, Web Analytics and Testing Platforms "/>
    <s v="Best Buy"/>
    <x v="0"/>
    <s v="America"/>
    <s v="Canada "/>
    <s v="Ramla's"/>
    <s v="No inmail sent"/>
    <x v="1"/>
    <m/>
    <m/>
    <m/>
    <m/>
    <m/>
    <m/>
    <m/>
    <m/>
    <m/>
    <m/>
    <m/>
    <m/>
  </r>
  <r>
    <n v="10408"/>
    <d v="2021-08-18T00:00:00"/>
    <n v="8"/>
    <x v="2"/>
    <s v="Scott Stohlton"/>
    <s v="Sr Director Marketing Analytics"/>
    <s v="Snap Finance"/>
    <x v="10"/>
    <s v="America"/>
    <s v="Colorado"/>
    <s v="Ramla's"/>
    <s v="No inmail sent"/>
    <x v="0"/>
    <d v="2021-09-02T00:00:00"/>
    <d v="2021-09-10T00:00:00"/>
    <m/>
    <m/>
    <m/>
    <m/>
    <m/>
    <m/>
    <m/>
    <m/>
    <m/>
    <m/>
  </r>
  <r>
    <n v="10409"/>
    <d v="2021-08-18T00:00:00"/>
    <n v="8"/>
    <x v="2"/>
    <s v="Amir J. Shirani"/>
    <s v="Marketing Technology Manager I, Measurement and Tracking"/>
    <s v="Uber"/>
    <x v="18"/>
    <s v="America"/>
    <s v="California"/>
    <s v="Ramla's"/>
    <s v="No inmail sent"/>
    <x v="1"/>
    <m/>
    <m/>
    <m/>
    <m/>
    <m/>
    <m/>
    <m/>
    <m/>
    <m/>
    <m/>
    <m/>
    <m/>
  </r>
  <r>
    <n v="10410"/>
    <d v="2021-08-18T00:00:00"/>
    <n v="8"/>
    <x v="2"/>
    <s v="Dariya Kascheev-Rathke"/>
    <s v="Marketing Manager, Brand Marketing Manager, Digital Marketing Manager"/>
    <s v="Russian Emirates Media Group"/>
    <x v="1"/>
    <s v="Asia"/>
    <s v="UAE"/>
    <s v="Personal"/>
    <s v="No inmail sent"/>
    <x v="0"/>
    <d v="2021-08-31T00:00:00"/>
    <d v="2021-09-02T00:00:00"/>
    <m/>
    <m/>
    <m/>
    <s v="Negative"/>
    <m/>
    <m/>
    <m/>
    <m/>
    <m/>
    <m/>
  </r>
  <r>
    <n v="10411"/>
    <d v="2021-08-18T00:00:00"/>
    <n v="8"/>
    <x v="2"/>
    <s v="Juhi Singh"/>
    <s v="Head of Digital Center of Excellence - India &amp; International"/>
    <s v=" Marico Limited"/>
    <x v="3"/>
    <s v="Asia"/>
    <s v="India"/>
    <s v="Personal"/>
    <s v="No inmail sent"/>
    <x v="0"/>
    <d v="2021-08-31T00:00:00"/>
    <d v="2021-09-17T00:00:00"/>
    <m/>
    <m/>
    <m/>
    <m/>
    <m/>
    <m/>
    <m/>
    <m/>
    <m/>
    <m/>
  </r>
  <r>
    <n v="10412"/>
    <d v="2021-08-18T00:00:00"/>
    <n v="8"/>
    <x v="2"/>
    <s v="Ross Smith"/>
    <s v="Digital Analytics and Optimization Strategist "/>
    <s v="Commonwealth Financial Network"/>
    <x v="10"/>
    <s v="America"/>
    <s v="Illinois"/>
    <s v="Ramla's"/>
    <s v="No inmail sent"/>
    <x v="1"/>
    <m/>
    <m/>
    <m/>
    <m/>
    <m/>
    <m/>
    <m/>
    <m/>
    <m/>
    <m/>
    <m/>
    <m/>
  </r>
  <r>
    <n v="10413"/>
    <d v="2021-08-18T00:00:00"/>
    <n v="8"/>
    <x v="2"/>
    <s v="Nimra S."/>
    <s v="Director of Data Science and Analytics"/>
    <s v="Union Bank"/>
    <x v="10"/>
    <s v="America"/>
    <s v="California"/>
    <s v="Personal"/>
    <s v="No inmail sent"/>
    <x v="4"/>
    <m/>
    <m/>
    <m/>
    <m/>
    <m/>
    <m/>
    <m/>
    <m/>
    <m/>
    <m/>
    <m/>
    <m/>
  </r>
  <r>
    <n v="10414"/>
    <d v="2021-08-18T00:00:00"/>
    <n v="8"/>
    <x v="2"/>
    <s v="Lisa Lei"/>
    <s v="Manager, Cross Channel Analytics"/>
    <s v="AbbVie"/>
    <x v="6"/>
    <s v="America"/>
    <s v="Illinois"/>
    <s v="Ramla's"/>
    <s v="No inmail sent"/>
    <x v="0"/>
    <d v="2021-08-24T00:00:00"/>
    <d v="2021-09-02T00:00:00"/>
    <m/>
    <m/>
    <n v="204"/>
    <m/>
    <m/>
    <m/>
    <m/>
    <m/>
    <m/>
    <m/>
  </r>
  <r>
    <n v="10415"/>
    <d v="2021-08-18T00:00:00"/>
    <n v="8"/>
    <x v="2"/>
    <s v="Spencer Tilley"/>
    <s v="Department Head Of Marketing Effectiveness "/>
    <s v="The Stars Group"/>
    <x v="12"/>
    <s v="Europe"/>
    <s v="Ireland"/>
    <s v="Ramla's"/>
    <s v="No inmail sent"/>
    <x v="1"/>
    <m/>
    <m/>
    <m/>
    <m/>
    <m/>
    <m/>
    <m/>
    <m/>
    <m/>
    <m/>
    <m/>
    <m/>
  </r>
  <r>
    <n v="10416"/>
    <d v="2021-08-18T00:00:00"/>
    <n v="8"/>
    <x v="2"/>
    <s v="Betsy Landon"/>
    <s v="Marketing ROI Business Analyst "/>
    <s v="Extreme Networks"/>
    <x v="7"/>
    <s v="America"/>
    <s v="New Hampshire"/>
    <s v="Ramla's"/>
    <s v="No inmail sent"/>
    <x v="1"/>
    <m/>
    <m/>
    <m/>
    <m/>
    <m/>
    <m/>
    <m/>
    <m/>
    <m/>
    <m/>
    <m/>
    <m/>
  </r>
  <r>
    <n v="10417"/>
    <d v="2021-08-18T00:00:00"/>
    <n v="8"/>
    <x v="2"/>
    <s v="Janaki Dodia"/>
    <s v="Senior Executive, Marketing Science"/>
    <s v="OMD EMEA"/>
    <x v="13"/>
    <s v="Europe"/>
    <s v="United Kingdom"/>
    <s v="Personal"/>
    <s v="No inmail sent"/>
    <x v="1"/>
    <m/>
    <m/>
    <m/>
    <m/>
    <m/>
    <m/>
    <m/>
    <m/>
    <m/>
    <m/>
    <m/>
    <m/>
  </r>
  <r>
    <n v="10418"/>
    <d v="2021-08-18T00:00:00"/>
    <n v="8"/>
    <x v="2"/>
    <s v="Anmol Bhavnani"/>
    <s v="Associate Director"/>
    <s v="W2O Group"/>
    <x v="1"/>
    <s v="America"/>
    <s v="California"/>
    <s v="Ramla's"/>
    <s v="No inmail sent"/>
    <x v="0"/>
    <d v="2021-08-19T00:00:00"/>
    <d v="2021-11-30T00:00:00"/>
    <m/>
    <m/>
    <n v="209"/>
    <m/>
    <m/>
    <m/>
    <m/>
    <m/>
    <m/>
    <m/>
  </r>
  <r>
    <n v="10419"/>
    <d v="2021-08-18T00:00:00"/>
    <n v="8"/>
    <x v="2"/>
    <s v="Andrea Rufino"/>
    <s v="Integrated Marketing Manager"/>
    <s v="Feedzai"/>
    <x v="7"/>
    <s v="America"/>
    <s v="Brazil"/>
    <s v="Ramla's"/>
    <s v="No inmail sent"/>
    <x v="0"/>
    <d v="2021-08-19T00:00:00"/>
    <d v="2021-11-30T00:00:00"/>
    <m/>
    <m/>
    <n v="209"/>
    <m/>
    <m/>
    <m/>
    <m/>
    <m/>
    <m/>
    <m/>
  </r>
  <r>
    <n v="10420"/>
    <d v="2021-08-18T00:00:00"/>
    <n v="8"/>
    <x v="2"/>
    <s v="Ahmed Omer"/>
    <s v="Senior Analyst Audience Intelligence"/>
    <s v="Seven West Media"/>
    <x v="1"/>
    <s v="Australia"/>
    <s v="Australia"/>
    <s v="Ramla's"/>
    <s v="No inmail sent"/>
    <x v="0"/>
    <d v="2021-08-19T00:00:00"/>
    <d v="2021-11-30T00:00:00"/>
    <m/>
    <m/>
    <n v="209"/>
    <m/>
    <m/>
    <m/>
    <m/>
    <m/>
    <m/>
    <m/>
  </r>
  <r>
    <n v="10421"/>
    <d v="2021-08-18T00:00:00"/>
    <n v="8"/>
    <x v="0"/>
    <s v="Zaid Zeitoun"/>
    <s v="B2B Marketing Unit Head - Fine Solutions UAE"/>
    <s v="Fine Hygienic Holding"/>
    <x v="3"/>
    <s v="Asia"/>
    <s v="United Arab Emirates"/>
    <s v="Ramla's"/>
    <s v="No inmail sent"/>
    <x v="1"/>
    <m/>
    <m/>
    <m/>
    <m/>
    <m/>
    <m/>
    <m/>
    <m/>
    <m/>
    <m/>
    <m/>
    <m/>
  </r>
  <r>
    <n v="10422"/>
    <d v="2021-08-18T00:00:00"/>
    <n v="8"/>
    <x v="0"/>
    <s v="Ahmed Soliman"/>
    <s v="Regional Marketing Manager"/>
    <s v="Fine Hygienic Holding"/>
    <x v="3"/>
    <s v="Asia"/>
    <s v="United Arab Emirates"/>
    <s v="Ramla's"/>
    <s v="No inmail sent"/>
    <x v="1"/>
    <m/>
    <m/>
    <m/>
    <m/>
    <m/>
    <m/>
    <m/>
    <m/>
    <m/>
    <m/>
    <m/>
    <m/>
  </r>
  <r>
    <n v="10423"/>
    <d v="2021-10-11T00:00:00"/>
    <m/>
    <x v="4"/>
    <s v="Rakesh Kumar"/>
    <s v="Managing Director"/>
    <s v="NectarSpot Marketing and Design Company"/>
    <x v="5"/>
    <s v="America"/>
    <s v="Illinois"/>
    <s v="Ramla's"/>
    <s v="No inmail sent"/>
    <x v="0"/>
    <d v="2021-11-19T00:00:00"/>
    <d v="2022-02-28T00:00:00"/>
    <m/>
    <m/>
    <m/>
    <m/>
    <m/>
    <m/>
    <m/>
    <m/>
    <m/>
    <m/>
  </r>
  <r>
    <n v="10424"/>
    <d v="2021-08-18T00:00:00"/>
    <n v="8"/>
    <x v="2"/>
    <s v="Bianca Ambrosio"/>
    <s v="Senior Manager Market Science &amp; Data Analytics"/>
    <s v="Kantar"/>
    <x v="1"/>
    <s v="America"/>
    <s v="Brazil"/>
    <s v="Ramla's"/>
    <s v="No inmail sent"/>
    <x v="0"/>
    <d v="2021-08-24T00:00:00"/>
    <d v="2021-11-01T00:00:00"/>
    <m/>
    <m/>
    <n v="204"/>
    <s v="Negative"/>
    <d v="2021-08-24T00:00:00"/>
    <m/>
    <m/>
    <m/>
    <m/>
    <m/>
  </r>
  <r>
    <n v="10425"/>
    <d v="2021-08-18T00:00:00"/>
    <n v="8"/>
    <x v="0"/>
    <s v="Oonagh Walsh"/>
    <s v="Complex Analysis Manager, Global Primary Market Research"/>
    <s v="Novartis Global Business Service Centre"/>
    <x v="6"/>
    <s v="Europe"/>
    <s v="Ireland"/>
    <s v="Ramla's"/>
    <s v="No inmail sent"/>
    <x v="1"/>
    <m/>
    <m/>
    <m/>
    <m/>
    <m/>
    <m/>
    <m/>
    <m/>
    <m/>
    <m/>
    <m/>
    <m/>
  </r>
  <r>
    <n v="10426"/>
    <d v="2021-08-18T00:00:00"/>
    <n v="8"/>
    <x v="0"/>
    <s v="Jasmine Lin"/>
    <s v="Market Intelligence Director"/>
    <s v="Asia Pulp &amp; Paper Tissue BU（GHY)"/>
    <x v="3"/>
    <s v="Asia"/>
    <s v="China"/>
    <s v="Ramla's"/>
    <s v="No inmail sent"/>
    <x v="1"/>
    <m/>
    <m/>
    <m/>
    <m/>
    <m/>
    <m/>
    <m/>
    <m/>
    <m/>
    <m/>
    <m/>
    <m/>
  </r>
  <r>
    <n v="10427"/>
    <d v="2021-08-18T00:00:00"/>
    <n v="8"/>
    <x v="0"/>
    <s v="Pushkar Jangle"/>
    <s v="Senior Manager - Analytics"/>
    <s v="Tiger Analytics"/>
    <x v="2"/>
    <s v="America"/>
    <s v="Canada "/>
    <s v="Ramla's"/>
    <s v="No inmail sent"/>
    <x v="1"/>
    <m/>
    <m/>
    <m/>
    <m/>
    <m/>
    <m/>
    <m/>
    <m/>
    <m/>
    <m/>
    <m/>
    <m/>
  </r>
  <r>
    <n v="10428"/>
    <d v="2021-08-18T00:00:00"/>
    <n v="8"/>
    <x v="0"/>
    <s v="Gabriel Gallego de la Flor"/>
    <s v="Senior Digital Analyst (Marketing Mix Modeling)"/>
    <s v="Orange"/>
    <x v="16"/>
    <s v="Europe"/>
    <s v="Spain"/>
    <s v="Ramla's"/>
    <s v="No inmail sent"/>
    <x v="1"/>
    <m/>
    <m/>
    <m/>
    <m/>
    <m/>
    <m/>
    <m/>
    <m/>
    <m/>
    <m/>
    <m/>
    <m/>
  </r>
  <r>
    <n v="10429"/>
    <d v="2021-08-18T00:00:00"/>
    <n v="8"/>
    <x v="2"/>
    <s v="Justin Hannah"/>
    <s v="Team Lead, Marketing Technology and Ad Operations"/>
    <s v="Hulu"/>
    <x v="18"/>
    <s v="America"/>
    <s v="Texas"/>
    <s v="Ramla's"/>
    <s v="No inmail sent"/>
    <x v="0"/>
    <d v="2021-08-24T00:00:00"/>
    <d v="2021-09-10T00:00:00"/>
    <m/>
    <m/>
    <n v="204"/>
    <s v="Neutral"/>
    <d v="2021-08-25T00:00:00"/>
    <m/>
    <m/>
    <m/>
    <m/>
    <s v="Originally Amal's "/>
  </r>
  <r>
    <n v="10430"/>
    <d v="2021-08-18T00:00:00"/>
    <n v="8"/>
    <x v="0"/>
    <s v="Jesse Aversano"/>
    <s v="SVP, General Manager, Sales &amp; Marketing"/>
    <s v="IndoorMedia Marketing"/>
    <x v="1"/>
    <s v="America"/>
    <s v="New York"/>
    <s v="Ramla's"/>
    <s v="No inmail sent"/>
    <x v="1"/>
    <m/>
    <m/>
    <m/>
    <m/>
    <m/>
    <m/>
    <m/>
    <m/>
    <m/>
    <m/>
    <m/>
    <m/>
  </r>
  <r>
    <n v="10431"/>
    <d v="2021-08-18T00:00:00"/>
    <n v="8"/>
    <x v="0"/>
    <s v="Priscilla Lin"/>
    <s v="Growth Marketing"/>
    <s v="Roku Inc."/>
    <x v="12"/>
    <s v="America"/>
    <s v="California"/>
    <s v="Ramla's"/>
    <s v="No inmail sent"/>
    <x v="1"/>
    <m/>
    <m/>
    <m/>
    <m/>
    <m/>
    <m/>
    <m/>
    <m/>
    <m/>
    <m/>
    <m/>
    <m/>
  </r>
  <r>
    <n v="10432"/>
    <d v="2021-08-19T00:00:00"/>
    <n v="8"/>
    <x v="0"/>
    <s v="Leah Linnet"/>
    <s v="Senior Director Of Marketing"/>
    <s v="SOCi, Inc."/>
    <x v="1"/>
    <s v="America"/>
    <s v="Texas"/>
    <s v="Ramla's"/>
    <s v="No inmail sent"/>
    <x v="1"/>
    <m/>
    <m/>
    <m/>
    <m/>
    <m/>
    <m/>
    <m/>
    <m/>
    <m/>
    <m/>
    <m/>
    <m/>
  </r>
  <r>
    <n v="10433"/>
    <d v="2021-08-19T00:00:00"/>
    <n v="8"/>
    <x v="0"/>
    <s v="Karen Mong"/>
    <s v="Marketing Director"/>
    <s v="FrieslandCampina"/>
    <x v="29"/>
    <s v="Asia"/>
    <s v="China"/>
    <s v="Ramla's"/>
    <s v="No inmail sent"/>
    <x v="0"/>
    <d v="2021-08-25T00:00:00"/>
    <m/>
    <m/>
    <m/>
    <n v="203"/>
    <s v="Negative"/>
    <d v="2021-08-27T00:00:00"/>
    <m/>
    <m/>
    <m/>
    <m/>
    <m/>
  </r>
  <r>
    <n v="10434"/>
    <d v="2021-08-19T00:00:00"/>
    <n v="8"/>
    <x v="2"/>
    <s v="Jose Alex Aparicio Barboza"/>
    <s v="Sr. Manager SP&amp;I - Marketing Effectiveness"/>
    <s v="Reynolds American Inc."/>
    <x v="29"/>
    <s v="America"/>
    <s v="North Carolina"/>
    <s v="Ramla's"/>
    <s v="No inmail sent"/>
    <x v="0"/>
    <m/>
    <d v="2021-11-01T00:00:00"/>
    <m/>
    <m/>
    <m/>
    <m/>
    <m/>
    <m/>
    <m/>
    <m/>
    <m/>
    <m/>
  </r>
  <r>
    <n v="10435"/>
    <d v="2021-08-19T00:00:00"/>
    <n v="8"/>
    <x v="0"/>
    <s v="Philippe Normand"/>
    <s v="Director, Marketing, Branding and Go-to-Market"/>
    <s v="VIA Rail Canada"/>
    <x v="11"/>
    <s v="America"/>
    <s v="Canada "/>
    <s v="Ramla's"/>
    <s v="No inmail sent"/>
    <x v="1"/>
    <m/>
    <m/>
    <m/>
    <m/>
    <m/>
    <m/>
    <m/>
    <m/>
    <m/>
    <m/>
    <m/>
    <m/>
  </r>
  <r>
    <n v="10436"/>
    <d v="2021-08-19T00:00:00"/>
    <n v="8"/>
    <x v="0"/>
    <s v="Gina Menicucci"/>
    <s v="Marketing Manager"/>
    <s v="Curaleaf"/>
    <x v="3"/>
    <s v="America"/>
    <s v="Florida"/>
    <s v="Ramla's"/>
    <s v="No inmail sent"/>
    <x v="1"/>
    <m/>
    <m/>
    <m/>
    <m/>
    <m/>
    <m/>
    <m/>
    <m/>
    <m/>
    <m/>
    <m/>
    <m/>
  </r>
  <r>
    <n v="10437"/>
    <d v="2021-08-19T00:00:00"/>
    <n v="8"/>
    <x v="0"/>
    <s v="Brendan Bosch"/>
    <s v="Vice President Marketing"/>
    <s v="Yummly"/>
    <x v="18"/>
    <s v="America"/>
    <s v="California"/>
    <s v="Ramla's"/>
    <s v="No inmail sent"/>
    <x v="1"/>
    <m/>
    <m/>
    <m/>
    <m/>
    <m/>
    <m/>
    <m/>
    <m/>
    <m/>
    <m/>
    <m/>
    <m/>
  </r>
  <r>
    <n v="10438"/>
    <d v="2021-08-19T00:00:00"/>
    <n v="8"/>
    <x v="0"/>
    <s v="Sheila Rosen"/>
    <s v="Director of Marketing"/>
    <s v="Rowdy Mermaid"/>
    <x v="29"/>
    <s v="America"/>
    <s v="Colorado"/>
    <s v="Ramla's"/>
    <s v="No inmail sent"/>
    <x v="1"/>
    <m/>
    <m/>
    <m/>
    <m/>
    <m/>
    <m/>
    <m/>
    <m/>
    <m/>
    <m/>
    <m/>
    <m/>
  </r>
  <r>
    <n v="10439"/>
    <d v="2021-08-19T00:00:00"/>
    <n v="8"/>
    <x v="2"/>
    <s v="Daniel Lowinger"/>
    <s v="Manager, Marketing Intelligence &amp; Effectiveness"/>
    <s v="the LEGO Group"/>
    <x v="3"/>
    <s v="Asia"/>
    <s v="China"/>
    <s v="Ramla's"/>
    <s v="No inmail sent"/>
    <x v="0"/>
    <d v="2021-08-24T00:00:00"/>
    <d v="2021-09-10T00:00:00"/>
    <m/>
    <m/>
    <n v="204"/>
    <m/>
    <m/>
    <m/>
    <m/>
    <m/>
    <m/>
    <s v="Originally Amal's "/>
  </r>
  <r>
    <n v="10440"/>
    <d v="2021-08-19T00:00:00"/>
    <n v="8"/>
    <x v="0"/>
    <s v="Michael Moynihan"/>
    <s v="Sr. Vice President of Brand, Marketing, Insights and Partnerships"/>
    <s v="the LEGO Group"/>
    <x v="3"/>
    <s v="America"/>
    <s v="Massachusetts"/>
    <s v="Ramla's"/>
    <s v="No inmail sent"/>
    <x v="1"/>
    <m/>
    <m/>
    <m/>
    <m/>
    <m/>
    <m/>
    <m/>
    <m/>
    <m/>
    <m/>
    <m/>
    <m/>
  </r>
  <r>
    <n v="10441"/>
    <d v="2021-08-19T00:00:00"/>
    <n v="8"/>
    <x v="0"/>
    <s v="Aman Singh"/>
    <s v="Marketing Manager, Digital &amp; eCommerce"/>
    <s v="Henkel"/>
    <x v="3"/>
    <s v="America"/>
    <s v="Canada "/>
    <s v="Ramla's"/>
    <s v="No inmail sent"/>
    <x v="1"/>
    <m/>
    <m/>
    <m/>
    <m/>
    <m/>
    <m/>
    <m/>
    <m/>
    <m/>
    <m/>
    <m/>
    <m/>
  </r>
  <r>
    <n v="10442"/>
    <d v="2021-08-19T00:00:00"/>
    <n v="8"/>
    <x v="1"/>
    <s v="Peter Anastasio"/>
    <s v="Director Marketing Science"/>
    <s v="Charter Communication"/>
    <x v="16"/>
    <s v="America"/>
    <s v="New York"/>
    <s v="Ramla's"/>
    <s v="No inmail sent"/>
    <x v="1"/>
    <m/>
    <m/>
    <m/>
    <m/>
    <m/>
    <m/>
    <m/>
    <m/>
    <m/>
    <m/>
    <m/>
    <m/>
  </r>
  <r>
    <n v="10443"/>
    <d v="2021-08-19T00:00:00"/>
    <n v="8"/>
    <x v="1"/>
    <s v="John Bragger"/>
    <s v="Sr. Manager, Marketing Data Science"/>
    <s v="Comcast "/>
    <x v="16"/>
    <s v="America"/>
    <s v="Pennsylvania"/>
    <s v="Ramla's"/>
    <s v="No inmail sent"/>
    <x v="1"/>
    <m/>
    <m/>
    <m/>
    <m/>
    <m/>
    <m/>
    <m/>
    <m/>
    <m/>
    <m/>
    <m/>
    <m/>
  </r>
  <r>
    <n v="10444"/>
    <d v="2021-08-19T00:00:00"/>
    <n v="8"/>
    <x v="1"/>
    <s v="Eurielle Trombert"/>
    <s v="Head of Data &amp; Analytics Europe _x000a_"/>
    <s v="Catalina France"/>
    <x v="16"/>
    <s v="Europe"/>
    <s v="France"/>
    <s v="Ramla's"/>
    <s v="No inmail sent"/>
    <x v="0"/>
    <d v="2022-02-22T00:00:00"/>
    <m/>
    <m/>
    <m/>
    <m/>
    <m/>
    <m/>
    <m/>
    <m/>
    <m/>
    <m/>
    <m/>
  </r>
  <r>
    <n v="10445"/>
    <d v="2021-08-19T00:00:00"/>
    <n v="8"/>
    <x v="1"/>
    <s v="Simon Harris"/>
    <s v="Head of Analytics and Data Services (Group CIS)"/>
    <s v="Vodafone"/>
    <x v="16"/>
    <s v="Europe"/>
    <s v="United Kingdom"/>
    <s v="Ramla's"/>
    <s v="No inmail sent"/>
    <x v="1"/>
    <m/>
    <m/>
    <m/>
    <m/>
    <m/>
    <m/>
    <m/>
    <m/>
    <m/>
    <m/>
    <m/>
    <m/>
  </r>
  <r>
    <n v="10446"/>
    <d v="2021-10-11T00:00:00"/>
    <m/>
    <x v="4"/>
    <s v="Wendy Prochilo"/>
    <s v="Associate Director, Marketing Science"/>
    <s v="Annalect"/>
    <x v="5"/>
    <s v="America"/>
    <s v=" New York"/>
    <s v="Ramla's"/>
    <s v="No inmail sent"/>
    <x v="0"/>
    <d v="2021-10-11T00:00:00"/>
    <d v="2021-11-02T00:00:00"/>
    <m/>
    <m/>
    <m/>
    <s v="Negative"/>
    <m/>
    <m/>
    <m/>
    <m/>
    <m/>
    <s v="not interested at this time. "/>
  </r>
  <r>
    <n v="10447"/>
    <d v="2021-08-19T00:00:00"/>
    <n v="8"/>
    <x v="1"/>
    <s v="Mohammad Mehdi"/>
    <s v="Insight &amp; Analytics"/>
    <s v="Vodafone"/>
    <x v="16"/>
    <s v="Europe"/>
    <s v="United Kingdom"/>
    <s v="Both (Ramla's &amp; Personal)"/>
    <s v="No inmail sent"/>
    <x v="0"/>
    <d v="2021-11-26T00:00:00"/>
    <d v="2022-02-22T00:00:00"/>
    <m/>
    <m/>
    <m/>
    <m/>
    <m/>
    <m/>
    <m/>
    <m/>
    <m/>
    <m/>
  </r>
  <r>
    <n v="10448"/>
    <d v="2021-08-19T00:00:00"/>
    <n v="8"/>
    <x v="1"/>
    <s v="Liza Makridi"/>
    <s v="Analytics Manager"/>
    <s v="Vodafone"/>
    <x v="16"/>
    <s v="Europe"/>
    <s v="United Kingdom"/>
    <s v="Ramla's"/>
    <s v="No inmail sent"/>
    <x v="1"/>
    <m/>
    <m/>
    <m/>
    <m/>
    <m/>
    <m/>
    <m/>
    <m/>
    <m/>
    <m/>
    <m/>
    <m/>
  </r>
  <r>
    <n v="10449"/>
    <d v="2021-08-19T00:00:00"/>
    <n v="8"/>
    <x v="1"/>
    <s v="Kyle Spencer"/>
    <s v="Analytics Manager"/>
    <s v="Vodafone"/>
    <x v="16"/>
    <s v="Europe"/>
    <s v="United Kingdom"/>
    <s v="Ramla's"/>
    <s v="No inmail sent"/>
    <x v="0"/>
    <d v="2022-02-22T00:00:00"/>
    <m/>
    <m/>
    <m/>
    <m/>
    <m/>
    <m/>
    <m/>
    <m/>
    <m/>
    <m/>
    <m/>
  </r>
  <r>
    <n v="10450"/>
    <d v="2021-08-19T00:00:00"/>
    <n v="8"/>
    <x v="1"/>
    <s v="Chris Dawnkaski"/>
    <s v="Sr. Director, Business Intelligence &amp; Advanced Analytics"/>
    <s v="Charter Communication"/>
    <x v="16"/>
    <s v="America"/>
    <s v="New York"/>
    <s v="Ramla's"/>
    <s v="No inmail sent"/>
    <x v="1"/>
    <m/>
    <m/>
    <m/>
    <m/>
    <m/>
    <m/>
    <m/>
    <m/>
    <m/>
    <m/>
    <m/>
    <m/>
  </r>
  <r>
    <n v="10451"/>
    <d v="2021-08-19T00:00:00"/>
    <n v="8"/>
    <x v="1"/>
    <s v="Vinay Gaddamanugu"/>
    <s v="Director, Advanced Analytics "/>
    <s v="AT&amp;T"/>
    <x v="16"/>
    <s v="America"/>
    <s v="Atlanta"/>
    <s v="Ramla's"/>
    <s v="9/21/2021"/>
    <x v="1"/>
    <m/>
    <m/>
    <m/>
    <m/>
    <m/>
    <m/>
    <m/>
    <m/>
    <m/>
    <m/>
    <m/>
    <m/>
  </r>
  <r>
    <n v="10452"/>
    <d v="2021-08-19T00:00:00"/>
    <n v="8"/>
    <x v="1"/>
    <s v="Sasi Telluri"/>
    <s v="Director Advanced Analytics"/>
    <s v="Bayer"/>
    <x v="6"/>
    <s v="America"/>
    <s v="Dallas"/>
    <s v="Ramla's"/>
    <s v="No inmail sent"/>
    <x v="0"/>
    <d v="2021-09-21T00:00:00"/>
    <d v="2022-02-22T00:00:00"/>
    <m/>
    <m/>
    <m/>
    <m/>
    <m/>
    <m/>
    <m/>
    <m/>
    <m/>
    <m/>
  </r>
  <r>
    <n v="10453"/>
    <d v="2021-08-19T00:00:00"/>
    <n v="8"/>
    <x v="1"/>
    <s v="Vijay Singh"/>
    <s v="Principal, Advanced Analytics"/>
    <s v="AT&amp;T"/>
    <x v="16"/>
    <s v="America"/>
    <s v="Dallas"/>
    <s v="Ramla's"/>
    <s v="No inmail sent"/>
    <x v="1"/>
    <m/>
    <m/>
    <m/>
    <m/>
    <m/>
    <m/>
    <m/>
    <m/>
    <m/>
    <m/>
    <m/>
    <m/>
  </r>
  <r>
    <n v="10454"/>
    <d v="2021-08-19T00:00:00"/>
    <n v="8"/>
    <x v="1"/>
    <s v="Dr. Frances Boykin"/>
    <s v="Director - Advanced Analytics"/>
    <s v="AT&amp;T"/>
    <x v="16"/>
    <s v="America"/>
    <s v="Atlanta"/>
    <s v="Ramla's"/>
    <s v="No inmail sent"/>
    <x v="0"/>
    <d v="2022-02-22T00:00:00"/>
    <m/>
    <m/>
    <m/>
    <m/>
    <m/>
    <m/>
    <m/>
    <m/>
    <m/>
    <m/>
    <m/>
  </r>
  <r>
    <n v="10455"/>
    <d v="2021-08-19T00:00:00"/>
    <n v="8"/>
    <x v="1"/>
    <s v="Malcolm L Stewart"/>
    <s v="Principal Advanced Analytics"/>
    <s v="AT&amp;T"/>
    <x v="16"/>
    <s v="America"/>
    <s v="Los Angeles"/>
    <s v="Ramla's"/>
    <s v="No inmail sent"/>
    <x v="0"/>
    <d v="2022-02-22T00:00:00"/>
    <m/>
    <m/>
    <m/>
    <m/>
    <m/>
    <m/>
    <m/>
    <m/>
    <m/>
    <m/>
    <m/>
  </r>
  <r>
    <n v="10456"/>
    <d v="2021-08-19T00:00:00"/>
    <n v="8"/>
    <x v="1"/>
    <s v="Callum Staff"/>
    <s v="Head of Data Science and Analytics"/>
    <s v="Marks and Spencer"/>
    <x v="0"/>
    <s v="Europe"/>
    <s v="United Kingdom"/>
    <s v="Ramla's"/>
    <s v="No inmail sent"/>
    <x v="0"/>
    <d v="2021-09-16T00:00:00"/>
    <d v="2022-02-22T00:00:00"/>
    <m/>
    <m/>
    <m/>
    <m/>
    <m/>
    <m/>
    <m/>
    <m/>
    <m/>
    <m/>
  </r>
  <r>
    <n v="10457"/>
    <d v="2021-08-19T00:00:00"/>
    <n v="8"/>
    <x v="1"/>
    <s v="Trang Do"/>
    <s v="Analytics Manager"/>
    <s v="Wayfair"/>
    <x v="0"/>
    <s v="America"/>
    <s v="Boston"/>
    <s v="Ramla's"/>
    <s v="9/21/2021"/>
    <x v="1"/>
    <m/>
    <m/>
    <m/>
    <m/>
    <m/>
    <m/>
    <m/>
    <m/>
    <m/>
    <m/>
    <m/>
    <m/>
  </r>
  <r>
    <n v="10458"/>
    <d v="2021-08-19T00:00:00"/>
    <n v="8"/>
    <x v="1"/>
    <s v="Kara Mills"/>
    <s v="Manager- Advanced Analytics"/>
    <s v="American Dairy Queen "/>
    <x v="0"/>
    <s v="America"/>
    <m/>
    <s v="Ramla's"/>
    <s v="No inmail sent"/>
    <x v="0"/>
    <d v="2021-09-17T00:00:00"/>
    <d v="2022-02-22T00:00:00"/>
    <m/>
    <m/>
    <m/>
    <s v="Neutral"/>
    <m/>
    <m/>
    <m/>
    <m/>
    <m/>
    <m/>
  </r>
  <r>
    <n v="10459"/>
    <d v="2021-08-19T00:00:00"/>
    <n v="8"/>
    <x v="1"/>
    <s v="Callum.Staff"/>
    <s v="Head of Data Science and Analytics"/>
    <s v="Marks and Spencer"/>
    <x v="0"/>
    <s v="Europe"/>
    <s v="United Kingdom"/>
    <s v="Ramla's"/>
    <m/>
    <x v="0"/>
    <d v="2021-11-26T00:00:00"/>
    <m/>
    <m/>
    <m/>
    <m/>
    <m/>
    <m/>
    <m/>
    <m/>
    <m/>
    <m/>
    <m/>
  </r>
  <r>
    <n v="10460"/>
    <d v="2021-08-19T00:00:00"/>
    <n v="8"/>
    <x v="1"/>
    <s v="Michael Dimitri"/>
    <s v="Senior Director, Data Insights"/>
    <s v="Charter Communications "/>
    <x v="15"/>
    <m/>
    <m/>
    <s v="Ramla's"/>
    <s v="No inmail sent"/>
    <x v="1"/>
    <m/>
    <m/>
    <m/>
    <m/>
    <m/>
    <m/>
    <m/>
    <m/>
    <m/>
    <m/>
    <m/>
    <m/>
  </r>
  <r>
    <n v="10461"/>
    <d v="2021-08-19T00:00:00"/>
    <m/>
    <x v="0"/>
    <s v="Annaliese Curtis"/>
    <s v="Head Of Marketing"/>
    <s v="MattressOnline"/>
    <x v="0"/>
    <s v="Europe"/>
    <s v="United Kingdom"/>
    <s v="Ramla's"/>
    <s v="No inmail sent"/>
    <x v="4"/>
    <m/>
    <m/>
    <m/>
    <m/>
    <m/>
    <m/>
    <m/>
    <m/>
    <m/>
    <m/>
    <m/>
    <m/>
  </r>
  <r>
    <n v="10462"/>
    <d v="2021-08-19T00:00:00"/>
    <m/>
    <x v="0"/>
    <s v="Santiago Nettle"/>
    <s v="Director regional de marketing"/>
    <s v="Beiersdorf"/>
    <x v="3"/>
    <s v="America"/>
    <s v="Mexico"/>
    <s v="Ramla's"/>
    <s v="No inmail sent"/>
    <x v="4"/>
    <m/>
    <m/>
    <m/>
    <m/>
    <m/>
    <m/>
    <m/>
    <m/>
    <m/>
    <m/>
    <m/>
    <m/>
  </r>
  <r>
    <n v="10463"/>
    <d v="2021-08-19T00:00:00"/>
    <m/>
    <x v="0"/>
    <s v="Nishant Rohatgi"/>
    <s v="Vice President, Digital Marketing &amp; Customer Experience "/>
    <s v="Capital Group"/>
    <x v="10"/>
    <s v="America"/>
    <s v="California"/>
    <s v="Ramla's"/>
    <s v="No inmail sent"/>
    <x v="4"/>
    <m/>
    <m/>
    <m/>
    <m/>
    <m/>
    <m/>
    <m/>
    <m/>
    <m/>
    <m/>
    <m/>
    <m/>
  </r>
  <r>
    <n v="10464"/>
    <d v="2021-08-19T00:00:00"/>
    <m/>
    <x v="0"/>
    <s v="Felix Neusser"/>
    <s v="Head of Data Science &amp; Business Modelling"/>
    <s v="KTM"/>
    <x v="8"/>
    <s v="Europe"/>
    <s v="Austria"/>
    <s v="Ramla's"/>
    <s v="No inmail sent"/>
    <x v="4"/>
    <m/>
    <m/>
    <m/>
    <m/>
    <m/>
    <m/>
    <m/>
    <m/>
    <m/>
    <m/>
    <m/>
    <m/>
  </r>
  <r>
    <n v="10465"/>
    <d v="2021-08-19T00:00:00"/>
    <m/>
    <x v="0"/>
    <s v="Dale Christensen"/>
    <s v="Senior Vice President, Strategy, Insights &amp; Analytics "/>
    <s v="Behr Paint Company"/>
    <x v="3"/>
    <s v="America"/>
    <s v="California"/>
    <s v="Ramla's"/>
    <s v="No inmail sent"/>
    <x v="4"/>
    <m/>
    <m/>
    <m/>
    <m/>
    <m/>
    <m/>
    <m/>
    <m/>
    <m/>
    <m/>
    <m/>
    <m/>
  </r>
  <r>
    <n v="10466"/>
    <d v="2021-08-23T00:00:00"/>
    <n v="8"/>
    <x v="2"/>
    <s v="Marin Grillon"/>
    <s v="Global Consumer Insight planner - Mix Optimization"/>
    <s v="Pernod Ricard"/>
    <x v="3"/>
    <s v="Europe"/>
    <s v="France"/>
    <s v="Ramla's"/>
    <s v="No inmail sent"/>
    <x v="1"/>
    <m/>
    <m/>
    <m/>
    <m/>
    <m/>
    <m/>
    <m/>
    <m/>
    <m/>
    <m/>
    <m/>
    <m/>
  </r>
  <r>
    <n v="10467"/>
    <d v="2021-08-23T00:00:00"/>
    <n v="8"/>
    <x v="2"/>
    <s v="Robert Fracassa"/>
    <s v="Director and Head of Digital Guest and Loyalty Analytics (+Optimization), PLK "/>
    <s v=" Restaurant Brands International"/>
    <x v="3"/>
    <s v="America"/>
    <s v="Florida"/>
    <s v="Ramla's"/>
    <s v="No inmail sent"/>
    <x v="0"/>
    <d v="2021-08-24T00:00:00"/>
    <d v="2021-09-02T00:00:00"/>
    <m/>
    <m/>
    <m/>
    <m/>
    <m/>
    <m/>
    <m/>
    <m/>
    <m/>
    <m/>
  </r>
  <r>
    <n v="10468"/>
    <d v="2021-08-23T00:00:00"/>
    <n v="8"/>
    <x v="2"/>
    <s v="Vaibhav Kabra"/>
    <s v="Technology and Digital - Commercial Analytics"/>
    <s v="Novatris"/>
    <x v="6"/>
    <s v="Europe"/>
    <s v="Ireland"/>
    <s v="Ramla's"/>
    <s v="No inmail sent"/>
    <x v="0"/>
    <d v="2021-08-24T00:00:00"/>
    <d v="2021-09-02T00:00:00"/>
    <m/>
    <m/>
    <m/>
    <m/>
    <m/>
    <m/>
    <m/>
    <m/>
    <m/>
    <m/>
  </r>
  <r>
    <n v="10469"/>
    <d v="2021-08-23T00:00:00"/>
    <n v="8"/>
    <x v="2"/>
    <s v="Eduardo Serenato"/>
    <s v="Marketing Analytics and Insights Manager "/>
    <s v="Coast Capital Savings"/>
    <x v="10"/>
    <s v="America"/>
    <s v="Canada "/>
    <s v="Ramla's"/>
    <s v="No inmail sent"/>
    <x v="1"/>
    <m/>
    <m/>
    <m/>
    <m/>
    <m/>
    <m/>
    <m/>
    <m/>
    <m/>
    <m/>
    <m/>
    <m/>
  </r>
  <r>
    <n v="10470"/>
    <d v="2021-08-23T00:00:00"/>
    <n v="8"/>
    <x v="2"/>
    <s v="Solange Mercedes"/>
    <s v="Marketing Manager"/>
    <s v=" Scotiabank"/>
    <x v="10"/>
    <s v="America"/>
    <s v="Canada "/>
    <s v="Ramla's"/>
    <s v="No inmail sent"/>
    <x v="1"/>
    <m/>
    <m/>
    <m/>
    <m/>
    <m/>
    <m/>
    <m/>
    <m/>
    <m/>
    <m/>
    <m/>
    <m/>
  </r>
  <r>
    <n v="10471"/>
    <d v="2021-08-23T00:00:00"/>
    <n v="8"/>
    <x v="2"/>
    <s v="Tommaso Visentini"/>
    <s v="Head of Consumer Insights, Media &amp; Analytics (Director) "/>
    <s v="Nestlé Waters"/>
    <x v="3"/>
    <s v="America"/>
    <s v="New York"/>
    <s v="Ramla's"/>
    <s v="No inmail sent"/>
    <x v="1"/>
    <m/>
    <m/>
    <m/>
    <m/>
    <m/>
    <m/>
    <m/>
    <m/>
    <m/>
    <m/>
    <m/>
    <m/>
  </r>
  <r>
    <n v="10472"/>
    <d v="2021-08-23T00:00:00"/>
    <n v="8"/>
    <x v="2"/>
    <s v="Randy Browne"/>
    <s v="Category Insights Manager - Albertsons Corp"/>
    <s v="Molson Coors Beverage Company"/>
    <x v="3"/>
    <s v="America"/>
    <s v="Idaho"/>
    <s v="Ramla's"/>
    <s v="No inmail sent"/>
    <x v="1"/>
    <m/>
    <m/>
    <m/>
    <m/>
    <m/>
    <m/>
    <m/>
    <m/>
    <m/>
    <m/>
    <m/>
    <m/>
  </r>
  <r>
    <n v="10473"/>
    <d v="2021-08-23T00:00:00"/>
    <n v="8"/>
    <x v="2"/>
    <s v="Arun Balakrishnan"/>
    <s v="Strategic Insights Manager, Digital Marketing "/>
    <s v="CI Global Asset Management"/>
    <x v="10"/>
    <s v="America"/>
    <s v="Canada "/>
    <s v="Ramla's"/>
    <s v="No inmail sent"/>
    <x v="0"/>
    <d v="2021-08-24T00:00:00"/>
    <d v="2021-08-24T00:00:00"/>
    <m/>
    <m/>
    <m/>
    <s v="Neutral"/>
    <m/>
    <m/>
    <m/>
    <m/>
    <m/>
    <m/>
  </r>
  <r>
    <n v="10474"/>
    <d v="2021-08-23T00:00:00"/>
    <n v="8"/>
    <x v="2"/>
    <s v="Ivy Lam"/>
    <s v="Strategy &amp; Analytics Manager "/>
    <s v="Fraser &amp; Neave Holdings Bhd"/>
    <x v="3"/>
    <s v="Asia"/>
    <s v="Malysia"/>
    <s v="Personal"/>
    <s v="No inmail sent"/>
    <x v="1"/>
    <m/>
    <m/>
    <m/>
    <m/>
    <m/>
    <m/>
    <m/>
    <m/>
    <m/>
    <m/>
    <m/>
    <m/>
  </r>
  <r>
    <n v="10475"/>
    <d v="2021-08-23T00:00:00"/>
    <n v="8"/>
    <x v="2"/>
    <s v="Brian Driscoll"/>
    <s v="Sr. Director of Customer Insights, Analytics &amp; Testing "/>
    <s v=" Lands'​ End"/>
    <x v="0"/>
    <s v="America"/>
    <s v="Wisconsin"/>
    <s v="Ramla's"/>
    <s v="No inmail sent"/>
    <x v="0"/>
    <d v="2021-09-10T00:00:00"/>
    <d v="2021-09-10T00:00:00"/>
    <m/>
    <m/>
    <m/>
    <m/>
    <m/>
    <m/>
    <m/>
    <m/>
    <m/>
    <m/>
  </r>
  <r>
    <n v="10476"/>
    <d v="2021-08-23T00:00:00"/>
    <n v="8"/>
    <x v="2"/>
    <s v="Wilson Law"/>
    <s v="Digital Performance Marketing Manager "/>
    <s v="HelloFresh"/>
    <x v="3"/>
    <s v="America"/>
    <s v="Canada "/>
    <s v="Ramla's"/>
    <s v="No inmail sent"/>
    <x v="1"/>
    <m/>
    <m/>
    <m/>
    <m/>
    <m/>
    <m/>
    <m/>
    <m/>
    <m/>
    <m/>
    <m/>
    <m/>
  </r>
  <r>
    <n v="10477"/>
    <d v="2021-08-23T00:00:00"/>
    <n v="8"/>
    <x v="2"/>
    <s v="Abhishek Deb"/>
    <s v="Asia Leader, Shopper Insights &amp; Retail Analytics"/>
    <s v="3M"/>
    <x v="7"/>
    <s v="Asia"/>
    <s v="Singapore"/>
    <s v="Ramla's"/>
    <s v="No inmail sent"/>
    <x v="0"/>
    <s v="/"/>
    <d v="2021-09-02T00:00:00"/>
    <m/>
    <m/>
    <m/>
    <m/>
    <m/>
    <m/>
    <m/>
    <m/>
    <m/>
    <m/>
  </r>
  <r>
    <n v="10478"/>
    <d v="2021-08-23T00:00:00"/>
    <n v="8"/>
    <x v="2"/>
    <s v="Vladan Stankovic"/>
    <s v="Manager II, consumer insights"/>
    <s v="Total Wine &amp; More"/>
    <x v="3"/>
    <s v="America"/>
    <s v="Washington"/>
    <s v="Ramla's"/>
    <s v="No inmail sent"/>
    <x v="1"/>
    <m/>
    <m/>
    <m/>
    <m/>
    <m/>
    <m/>
    <m/>
    <m/>
    <m/>
    <m/>
    <m/>
    <m/>
  </r>
  <r>
    <n v="10479"/>
    <d v="2021-08-23T00:00:00"/>
    <n v="8"/>
    <x v="2"/>
    <s v="Rahul Nautiyal"/>
    <s v="Sr. Manager - Business Intelligence &amp; Analytics"/>
    <s v="Unilever"/>
    <x v="3"/>
    <s v="Asia"/>
    <s v="Thailand"/>
    <s v="Ramla's"/>
    <s v="No inmail sent"/>
    <x v="1"/>
    <m/>
    <m/>
    <m/>
    <m/>
    <m/>
    <m/>
    <m/>
    <m/>
    <m/>
    <m/>
    <m/>
    <m/>
  </r>
  <r>
    <n v="10480"/>
    <d v="2021-08-23T00:00:00"/>
    <n v="8"/>
    <x v="2"/>
    <s v="Vadim Fedotov"/>
    <s v="Marketing insights and analytics manager "/>
    <s v="MFE"/>
    <x v="3"/>
    <s v="Europe"/>
    <s v="Poland"/>
    <s v="Ramla's"/>
    <s v="No inmail sent"/>
    <x v="0"/>
    <d v="2021-08-31T00:00:00"/>
    <m/>
    <m/>
    <m/>
    <m/>
    <s v="Negative"/>
    <m/>
    <m/>
    <m/>
    <m/>
    <m/>
    <m/>
  </r>
  <r>
    <n v="10481"/>
    <d v="2021-08-23T00:00:00"/>
    <n v="8"/>
    <x v="2"/>
    <s v="Sylvia Udemeh - Amasiani"/>
    <s v="Senior Manager, Analytics &amp; Insights - Family Care "/>
    <s v="Procter &amp; Gamble "/>
    <x v="3"/>
    <s v="America"/>
    <s v="Canada "/>
    <s v="Ramla's"/>
    <s v="No inmail sent"/>
    <x v="0"/>
    <d v="2021-08-24T00:00:00"/>
    <d v="2021-08-31T00:00:00"/>
    <m/>
    <m/>
    <m/>
    <s v="Neutral"/>
    <m/>
    <m/>
    <m/>
    <m/>
    <m/>
    <s v="they used to work with Nielsen now they in-housed "/>
  </r>
  <r>
    <n v="10482"/>
    <d v="2021-08-23T00:00:00"/>
    <n v="8"/>
    <x v="2"/>
    <s v="Hemant Todi"/>
    <s v="VP, Data Analytics &amp; Insights "/>
    <s v=" Delta Dental Ins."/>
    <x v="13"/>
    <s v="America"/>
    <s v="California"/>
    <s v="Ramla's"/>
    <s v="No inmail sent"/>
    <x v="1"/>
    <m/>
    <m/>
    <m/>
    <m/>
    <m/>
    <m/>
    <m/>
    <m/>
    <m/>
    <m/>
    <m/>
    <m/>
  </r>
  <r>
    <n v="10483"/>
    <d v="2021-08-23T00:00:00"/>
    <n v="8"/>
    <x v="2"/>
    <s v="Anumeha Srivastava"/>
    <s v="Senior Manager, Data Analytics and Insights"/>
    <s v=" Fidelity Investments"/>
    <x v="10"/>
    <s v="America"/>
    <s v="Boston"/>
    <s v="Personal"/>
    <s v="No inmail sent"/>
    <x v="1"/>
    <m/>
    <m/>
    <m/>
    <m/>
    <m/>
    <m/>
    <m/>
    <m/>
    <m/>
    <m/>
    <m/>
    <m/>
  </r>
  <r>
    <n v="10484"/>
    <d v="2021-08-23T00:00:00"/>
    <n v="8"/>
    <x v="2"/>
    <s v="Ellie Lo"/>
    <s v="Data Scientist Senior Associate, Marketing Analytics"/>
    <s v=" JPMorgan Chase &amp; Co."/>
    <x v="10"/>
    <s v="America"/>
    <s v="Philadelphia"/>
    <s v="Personal"/>
    <s v="No inmail sent"/>
    <x v="1"/>
    <m/>
    <m/>
    <m/>
    <m/>
    <m/>
    <m/>
    <m/>
    <m/>
    <m/>
    <m/>
    <m/>
    <m/>
  </r>
  <r>
    <n v="10485"/>
    <d v="2021-08-23T00:00:00"/>
    <n v="8"/>
    <x v="2"/>
    <s v="Ling Cui"/>
    <s v="Head of Marketing Analytics, Research and Technology"/>
    <s v="MassMutual"/>
    <x v="10"/>
    <s v="America"/>
    <s v="Massachusetts"/>
    <s v="Ramla's"/>
    <s v="No inmail sent"/>
    <x v="1"/>
    <m/>
    <m/>
    <m/>
    <m/>
    <m/>
    <m/>
    <m/>
    <m/>
    <m/>
    <m/>
    <m/>
    <m/>
  </r>
  <r>
    <n v="10486"/>
    <d v="2021-08-23T00:00:00"/>
    <n v="8"/>
    <x v="2"/>
    <s v="George Rubanenko"/>
    <s v="Marketing Measurement Lead "/>
    <s v="Wells Fargo"/>
    <x v="10"/>
    <s v="America"/>
    <s v="North Carolina"/>
    <s v="Ramla's"/>
    <s v="No inmail sent"/>
    <x v="0"/>
    <d v="2021-08-24T00:00:00"/>
    <d v="2021-08-24T00:00:00"/>
    <m/>
    <m/>
    <m/>
    <s v="Negative"/>
    <d v="2021-08-25T00:00:00"/>
    <m/>
    <m/>
    <m/>
    <m/>
    <m/>
  </r>
  <r>
    <n v="10487"/>
    <d v="2021-08-23T00:00:00"/>
    <n v="8"/>
    <x v="2"/>
    <s v="Phil Jackson"/>
    <s v="Global Digital Analytics Lead - Business Insights and Analytics"/>
    <s v="GSK"/>
    <x v="6"/>
    <s v="Europe"/>
    <s v="United Kingdom"/>
    <s v="Ramla's"/>
    <s v="No inmail sent"/>
    <x v="0"/>
    <d v="2021-09-10T00:00:00"/>
    <d v="2021-09-29T00:00:00"/>
    <m/>
    <m/>
    <m/>
    <m/>
    <m/>
    <m/>
    <m/>
    <m/>
    <m/>
    <m/>
  </r>
  <r>
    <n v="10488"/>
    <d v="2021-08-23T00:00:00"/>
    <n v="8"/>
    <x v="2"/>
    <s v="Braden Nelson"/>
    <s v="Director, Digital Product Analytics "/>
    <s v="Target"/>
    <x v="0"/>
    <s v="America"/>
    <s v="Minnesota"/>
    <s v="Ramla's"/>
    <s v="No inmail sent"/>
    <x v="1"/>
    <m/>
    <m/>
    <m/>
    <m/>
    <m/>
    <m/>
    <m/>
    <m/>
    <m/>
    <m/>
    <m/>
    <m/>
  </r>
  <r>
    <n v="10489"/>
    <d v="2021-08-23T00:00:00"/>
    <n v="8"/>
    <x v="2"/>
    <s v="Sharath Gokula"/>
    <s v="Director of Data Science and Analytics "/>
    <s v="Walmart eCommerce"/>
    <x v="0"/>
    <s v="America"/>
    <s v="California"/>
    <s v="Ramla's"/>
    <s v="No inmail sent"/>
    <x v="0"/>
    <d v="2021-09-10T00:00:00"/>
    <d v="2021-09-10T00:00:00"/>
    <m/>
    <m/>
    <m/>
    <m/>
    <m/>
    <m/>
    <m/>
    <m/>
    <m/>
    <m/>
  </r>
  <r>
    <n v="10490"/>
    <d v="2021-08-23T00:00:00"/>
    <n v="8"/>
    <x v="2"/>
    <s v="Grace (Ningjie) Zhan"/>
    <s v="Growth Marketing Analyst, Insights &amp; Analytics, eCommerce"/>
    <s v="TULESTE FACTORY"/>
    <x v="17"/>
    <s v="America"/>
    <s v="New York"/>
    <s v="Personal"/>
    <s v="No inmail sent"/>
    <x v="1"/>
    <m/>
    <m/>
    <m/>
    <m/>
    <m/>
    <m/>
    <m/>
    <m/>
    <m/>
    <m/>
    <m/>
    <m/>
  </r>
  <r>
    <n v="10491"/>
    <d v="2021-08-23T00:00:00"/>
    <n v="8"/>
    <x v="2"/>
    <s v="Joseph Sopko"/>
    <s v="Group Director Analytics &amp; Data Science"/>
    <s v="W2O"/>
    <x v="13"/>
    <s v="America"/>
    <s v="Michigan"/>
    <s v="Ramla's"/>
    <s v="No inmail sent"/>
    <x v="1"/>
    <m/>
    <m/>
    <m/>
    <m/>
    <m/>
    <m/>
    <m/>
    <m/>
    <m/>
    <m/>
    <m/>
    <m/>
  </r>
  <r>
    <n v="10492"/>
    <d v="2021-08-23T00:00:00"/>
    <n v="8"/>
    <x v="2"/>
    <s v="Fabien Gentit"/>
    <s v="Head of Performance Marketing EMEA "/>
    <s v="HP"/>
    <x v="7"/>
    <s v="Europe"/>
    <s v="Switzerland"/>
    <s v="Ramla's"/>
    <s v="No inmail sent"/>
    <x v="0"/>
    <d v="2021-09-10T00:00:00"/>
    <d v="2021-09-10T00:00:00"/>
    <m/>
    <m/>
    <m/>
    <m/>
    <m/>
    <m/>
    <m/>
    <m/>
    <m/>
    <m/>
  </r>
  <r>
    <n v="10493"/>
    <d v="2021-08-23T00:00:00"/>
    <n v="8"/>
    <x v="2"/>
    <s v="Tamara Peric"/>
    <s v="Director Connected Marketplace Analytics"/>
    <s v="Nike"/>
    <x v="0"/>
    <s v="America"/>
    <s v="Portland"/>
    <s v="Personal"/>
    <s v="No inmail sent"/>
    <x v="1"/>
    <m/>
    <m/>
    <m/>
    <m/>
    <m/>
    <m/>
    <m/>
    <m/>
    <m/>
    <m/>
    <m/>
    <m/>
  </r>
  <r>
    <n v="10494"/>
    <d v="2021-08-23T00:00:00"/>
    <n v="8"/>
    <x v="2"/>
    <s v="Stuart Altschuler"/>
    <s v="Director of Analytics and Insights "/>
    <s v=" Trenton Health Team"/>
    <x v="13"/>
    <s v="America"/>
    <s v="Philadelphia"/>
    <s v="Ramla's"/>
    <s v="No inmail sent"/>
    <x v="1"/>
    <m/>
    <m/>
    <m/>
    <m/>
    <m/>
    <m/>
    <m/>
    <m/>
    <m/>
    <m/>
    <m/>
    <m/>
  </r>
  <r>
    <n v="10495"/>
    <d v="2021-08-23T00:00:00"/>
    <n v="8"/>
    <x v="2"/>
    <s v="Dong (James) Su"/>
    <s v="Digital Analytics Manager"/>
    <s v=" LoyaltyOne"/>
    <x v="1"/>
    <s v="America"/>
    <s v="Canada "/>
    <s v="Ramla's"/>
    <s v="No inmail sent"/>
    <x v="1"/>
    <m/>
    <m/>
    <m/>
    <m/>
    <m/>
    <m/>
    <m/>
    <m/>
    <m/>
    <m/>
    <m/>
    <m/>
  </r>
  <r>
    <n v="10496"/>
    <d v="2021-08-23T00:00:00"/>
    <n v="8"/>
    <x v="2"/>
    <s v="Natan Dotan"/>
    <s v="Media, Technology, Data Science Consultant"/>
    <s v="Independent Consultant"/>
    <x v="2"/>
    <s v="America"/>
    <s v="California"/>
    <s v="Personal"/>
    <s v="No inmail sent"/>
    <x v="1"/>
    <m/>
    <m/>
    <m/>
    <m/>
    <m/>
    <m/>
    <m/>
    <m/>
    <m/>
    <m/>
    <m/>
    <m/>
  </r>
  <r>
    <n v="10497"/>
    <d v="2021-08-23T00:00:00"/>
    <n v="8"/>
    <x v="2"/>
    <s v="Ting Li"/>
    <s v="Sr data scientist"/>
    <s v="Media Culture"/>
    <x v="1"/>
    <s v="America"/>
    <s v="Texas"/>
    <s v="Personal"/>
    <s v="No inmail sent"/>
    <x v="1"/>
    <m/>
    <m/>
    <m/>
    <m/>
    <m/>
    <m/>
    <m/>
    <m/>
    <m/>
    <m/>
    <m/>
    <m/>
  </r>
  <r>
    <n v="10498"/>
    <d v="2021-08-23T00:00:00"/>
    <n v="8"/>
    <x v="2"/>
    <s v="Rebecca Fan"/>
    <s v="Sr. Manager Modeling&amp;Analytics "/>
    <s v="The Trusted Media Brands Inc"/>
    <x v="1"/>
    <s v="America"/>
    <s v="New York"/>
    <s v="Ramla's"/>
    <s v="No inmail sent"/>
    <x v="1"/>
    <m/>
    <m/>
    <m/>
    <m/>
    <m/>
    <m/>
    <m/>
    <m/>
    <m/>
    <m/>
    <m/>
    <m/>
  </r>
  <r>
    <n v="10499"/>
    <d v="2021-08-23T00:00:00"/>
    <n v="8"/>
    <x v="3"/>
    <s v="John Rydzynski"/>
    <s v="Marketing Director"/>
    <s v="The Hain Celestial Group"/>
    <x v="3"/>
    <s v="America"/>
    <s v="New York"/>
    <s v="Ramla's"/>
    <s v="No inmail sent"/>
    <x v="1"/>
    <m/>
    <m/>
    <m/>
    <m/>
    <m/>
    <m/>
    <m/>
    <m/>
    <m/>
    <m/>
    <m/>
    <m/>
  </r>
  <r>
    <n v="10500"/>
    <d v="2021-08-23T00:00:00"/>
    <n v="8"/>
    <x v="3"/>
    <s v="Philipp Hemmer"/>
    <s v="Marketing Director"/>
    <s v="Eckes-Granini"/>
    <x v="3"/>
    <s v="Europe"/>
    <s v="Germany"/>
    <s v="Ramla's"/>
    <s v="No inmail sent"/>
    <x v="1"/>
    <m/>
    <m/>
    <m/>
    <m/>
    <m/>
    <m/>
    <m/>
    <m/>
    <m/>
    <m/>
    <m/>
    <m/>
  </r>
  <r>
    <n v="10501"/>
    <d v="2021-08-23T00:00:00"/>
    <n v="8"/>
    <x v="3"/>
    <s v="Amer Tadmori"/>
    <s v="Associate Director, Insights"/>
    <s v="Charlotte's Web"/>
    <x v="13"/>
    <s v="America"/>
    <s v="Colorado"/>
    <s v="Ramla's"/>
    <s v="No inmail sent"/>
    <x v="0"/>
    <d v="2021-08-25T00:00:00"/>
    <m/>
    <m/>
    <m/>
    <m/>
    <s v="Neutral"/>
    <d v="2021-08-25T00:00:00"/>
    <m/>
    <m/>
    <m/>
    <m/>
    <m/>
  </r>
  <r>
    <n v="10502"/>
    <d v="2021-08-23T00:00:00"/>
    <n v="8"/>
    <x v="3"/>
    <s v="Aaron Smith"/>
    <s v="Chief Marketing Officer"/>
    <s v="myCharge"/>
    <x v="3"/>
    <s v="America"/>
    <s v="Atlanta"/>
    <s v="Ramla's"/>
    <s v="No inmail sent"/>
    <x v="0"/>
    <d v="2021-08-24T00:00:00"/>
    <d v="2022-02-21T00:00:00"/>
    <m/>
    <m/>
    <m/>
    <m/>
    <m/>
    <m/>
    <m/>
    <m/>
    <m/>
    <m/>
  </r>
  <r>
    <n v="10503"/>
    <d v="2021-08-23T00:00:00"/>
    <n v="8"/>
    <x v="3"/>
    <s v="Christine Osazuwa"/>
    <s v="Global Marketing Director of Data &amp; Insights"/>
    <s v="Warner"/>
    <x v="12"/>
    <s v="Europe"/>
    <s v="United Kingdom"/>
    <s v="Ramla's"/>
    <s v="No inmail sent"/>
    <x v="2"/>
    <m/>
    <m/>
    <m/>
    <m/>
    <m/>
    <m/>
    <m/>
    <m/>
    <m/>
    <m/>
    <m/>
    <m/>
  </r>
  <r>
    <n v="10504"/>
    <d v="2021-08-23T00:00:00"/>
    <n v="8"/>
    <x v="3"/>
    <s v="Talia Shefi"/>
    <s v="Head of Performance Marketing"/>
    <s v="SeaWorld"/>
    <x v="12"/>
    <s v="America"/>
    <s v="Illinois"/>
    <s v="Ramla's"/>
    <s v="No inmail sent"/>
    <x v="0"/>
    <d v="2021-08-26T00:00:00"/>
    <m/>
    <m/>
    <m/>
    <m/>
    <s v="Neutral"/>
    <d v="2021-08-26T00:00:00"/>
    <m/>
    <m/>
    <m/>
    <m/>
    <m/>
  </r>
  <r>
    <n v="10505"/>
    <d v="2021-08-23T00:00:00"/>
    <n v="8"/>
    <x v="3"/>
    <s v="Kate Mann"/>
    <s v="Manager Consumer Insights"/>
    <s v="MYER"/>
    <x v="0"/>
    <s v="Australia"/>
    <s v="Australia"/>
    <s v="Ramla's"/>
    <s v="No inmail sent"/>
    <x v="0"/>
    <d v="2021-10-18T00:00:00"/>
    <d v="2021-11-02T00:00:00"/>
    <m/>
    <m/>
    <m/>
    <s v="Negative"/>
    <d v="2021-11-02T00:00:00"/>
    <m/>
    <m/>
    <m/>
    <m/>
    <m/>
  </r>
  <r>
    <n v="10506"/>
    <d v="2021-08-23T00:00:00"/>
    <n v="8"/>
    <x v="3"/>
    <s v="Kenny Botello"/>
    <s v="Director, Head of Marketing Analytics"/>
    <s v="WeWork"/>
    <x v="9"/>
    <s v="America"/>
    <s v="New York"/>
    <s v="Ramla's"/>
    <s v="No inmail sent"/>
    <x v="1"/>
    <m/>
    <m/>
    <m/>
    <m/>
    <m/>
    <m/>
    <m/>
    <m/>
    <m/>
    <m/>
    <m/>
    <m/>
  </r>
  <r>
    <n v="10507"/>
    <d v="2021-08-23T00:00:00"/>
    <n v="8"/>
    <x v="3"/>
    <s v="Henry P."/>
    <s v="Global Performance Marketing Manager, Digital"/>
    <s v="Bacardi"/>
    <x v="3"/>
    <s v="Europe"/>
    <s v="United Kingdom"/>
    <s v="Ramla's"/>
    <s v="No inmail sent"/>
    <x v="1"/>
    <m/>
    <m/>
    <m/>
    <m/>
    <m/>
    <m/>
    <m/>
    <m/>
    <m/>
    <m/>
    <m/>
    <m/>
  </r>
  <r>
    <n v="10508"/>
    <d v="2021-08-23T00:00:00"/>
    <n v="8"/>
    <x v="3"/>
    <s v="Michael Severson"/>
    <s v="Director, Marketing Analytics &amp; Insights"/>
    <s v="Sony"/>
    <x v="3"/>
    <s v="America"/>
    <s v="California"/>
    <s v="Ramla's"/>
    <s v="No inmail sent"/>
    <x v="1"/>
    <m/>
    <m/>
    <m/>
    <m/>
    <m/>
    <m/>
    <m/>
    <m/>
    <m/>
    <m/>
    <m/>
    <m/>
  </r>
  <r>
    <n v="10509"/>
    <d v="2021-08-23T00:00:00"/>
    <n v="8"/>
    <x v="3"/>
    <s v="Santhi Ramesh"/>
    <s v="Head of Marketing, Innovation, Growth, Insights &amp; E-commerce"/>
    <s v="The Hershey Company"/>
    <x v="3"/>
    <s v="America"/>
    <s v="Philadelphia"/>
    <s v="Ramla's"/>
    <s v="No inmail sent"/>
    <x v="0"/>
    <d v="2021-08-26T00:00:00"/>
    <d v="2022-02-21T00:00:00"/>
    <m/>
    <m/>
    <m/>
    <s v="Negative"/>
    <d v="2022-02-22T00:00:00"/>
    <m/>
    <m/>
    <m/>
    <m/>
    <m/>
  </r>
  <r>
    <n v="10510"/>
    <d v="2021-08-23T00:00:00"/>
    <n v="8"/>
    <x v="3"/>
    <s v="Marisa Asmuss"/>
    <s v="Head of Global Performance Marketing"/>
    <s v="Eppendorf Group"/>
    <x v="6"/>
    <s v="Europe"/>
    <s v="Germany"/>
    <s v="Ramla's"/>
    <s v="No inmail sent"/>
    <x v="0"/>
    <d v="2021-08-24T00:00:00"/>
    <d v="2022-03-10T00:00:00"/>
    <m/>
    <m/>
    <m/>
    <m/>
    <m/>
    <m/>
    <m/>
    <m/>
    <m/>
    <m/>
  </r>
  <r>
    <n v="10511"/>
    <d v="2021-08-23T00:00:00"/>
    <n v="8"/>
    <x v="3"/>
    <s v="Julia Randhawa"/>
    <s v="VP Performance Marketing"/>
    <s v="Tala"/>
    <x v="10"/>
    <s v="America"/>
    <s v="Virginia"/>
    <s v="Ramla's"/>
    <s v="No inmail sent"/>
    <x v="0"/>
    <d v="2021-08-24T00:00:00"/>
    <d v="2021-09-21T00:00:00"/>
    <m/>
    <m/>
    <m/>
    <s v="Neutral"/>
    <d v="2021-09-23T00:00:00"/>
    <m/>
    <m/>
    <m/>
    <m/>
    <m/>
  </r>
  <r>
    <n v="10512"/>
    <d v="2021-08-23T00:00:00"/>
    <n v="8"/>
    <x v="3"/>
    <s v="Cynthia Wojdyla"/>
    <s v="Sr. Analyst, Consumer Insights &amp; Analytics"/>
    <s v="Weber"/>
    <x v="3"/>
    <s v="America"/>
    <s v="Illinois"/>
    <s v="Ramla's"/>
    <s v="No inmail sent"/>
    <x v="1"/>
    <m/>
    <m/>
    <m/>
    <m/>
    <m/>
    <m/>
    <m/>
    <m/>
    <m/>
    <m/>
    <m/>
    <m/>
  </r>
  <r>
    <n v="10513"/>
    <d v="2021-08-23T00:00:00"/>
    <n v="8"/>
    <x v="3"/>
    <s v="Federica Fiore"/>
    <s v="Sales and Marketing Performance Manager"/>
    <s v="Groupe Renault"/>
    <x v="8"/>
    <s v="Europe"/>
    <s v="United Kingdom"/>
    <s v="Ramla's"/>
    <s v="No inmail sent"/>
    <x v="0"/>
    <d v="2021-08-24T00:00:00"/>
    <d v="2021-09-21T00:00:00"/>
    <m/>
    <m/>
    <m/>
    <s v="Neutral"/>
    <d v="2021-10-06T00:00:00"/>
    <m/>
    <m/>
    <m/>
    <m/>
    <m/>
  </r>
  <r>
    <n v="10514"/>
    <d v="2021-08-23T00:00:00"/>
    <n v="8"/>
    <x v="3"/>
    <s v="Adam Glincman"/>
    <s v="Senior Manager, Marketing Insights Team Lead"/>
    <s v="B&amp;G Foods"/>
    <x v="3"/>
    <s v="America"/>
    <s v="New York"/>
    <s v="Ramla's"/>
    <s v="No inmail sent"/>
    <x v="0"/>
    <d v="2021-08-31T00:00:00"/>
    <d v="2022-02-15T00:00:00"/>
    <m/>
    <m/>
    <m/>
    <s v="Positive"/>
    <d v="2021-09-21T00:00:00"/>
    <m/>
    <m/>
    <m/>
    <m/>
    <m/>
  </r>
  <r>
    <n v="10515"/>
    <d v="2021-08-23T00:00:00"/>
    <n v="8"/>
    <x v="3"/>
    <s v="Christopher Tade"/>
    <s v="Senior Manager Consumer Insights"/>
    <s v="Pharmavite"/>
    <x v="6"/>
    <s v="America"/>
    <s v="California"/>
    <s v="Ramla's"/>
    <s v="No inmail sent"/>
    <x v="1"/>
    <m/>
    <m/>
    <m/>
    <m/>
    <m/>
    <m/>
    <m/>
    <m/>
    <m/>
    <m/>
    <m/>
    <m/>
  </r>
  <r>
    <n v="10516"/>
    <d v="2021-08-23T00:00:00"/>
    <n v="8"/>
    <x v="3"/>
    <s v="Stephen Boutin"/>
    <s v="Consumer Insights Manager"/>
    <s v="Aristocrat"/>
    <x v="12"/>
    <s v="America"/>
    <s v="Washington"/>
    <s v="Ramla's"/>
    <s v="No inmail sent"/>
    <x v="1"/>
    <m/>
    <m/>
    <m/>
    <m/>
    <m/>
    <m/>
    <m/>
    <m/>
    <m/>
    <m/>
    <m/>
    <m/>
  </r>
  <r>
    <n v="10517"/>
    <d v="2021-08-23T00:00:00"/>
    <n v="8"/>
    <x v="3"/>
    <s v="Dawn Allen"/>
    <s v="VP Performance Marketing"/>
    <s v="MyHealthTeams "/>
    <x v="13"/>
    <s v="America"/>
    <s v="North Carolina"/>
    <s v="Ramla's"/>
    <s v="No inmail sent"/>
    <x v="1"/>
    <m/>
    <m/>
    <m/>
    <m/>
    <m/>
    <m/>
    <m/>
    <m/>
    <m/>
    <m/>
    <m/>
    <m/>
  </r>
  <r>
    <n v="10518"/>
    <d v="2021-08-23T00:00:00"/>
    <n v="8"/>
    <x v="3"/>
    <s v="Puja Patel"/>
    <s v="Performance Marketing Manager"/>
    <s v="HoMedics"/>
    <x v="6"/>
    <s v="America"/>
    <s v="Illinois"/>
    <s v="Ramla's"/>
    <s v="No inmail sent"/>
    <x v="0"/>
    <d v="2021-08-24T00:00:00"/>
    <d v="2022-02-21T00:00:00"/>
    <m/>
    <m/>
    <m/>
    <m/>
    <m/>
    <m/>
    <m/>
    <m/>
    <m/>
    <m/>
  </r>
  <r>
    <n v="10519"/>
    <d v="2021-08-23T00:00:00"/>
    <n v="8"/>
    <x v="3"/>
    <s v="Jennifer Mercer"/>
    <s v="Director of Growth &amp; Performance Marketing "/>
    <s v="Prudential Financial"/>
    <x v="10"/>
    <s v="America"/>
    <s v="New Jersey"/>
    <s v="Ramla's"/>
    <s v="No inmail sent"/>
    <x v="0"/>
    <d v="2021-08-25T00:00:00"/>
    <d v="2022-02-21T00:00:00"/>
    <m/>
    <m/>
    <m/>
    <m/>
    <m/>
    <m/>
    <m/>
    <m/>
    <m/>
    <m/>
  </r>
  <r>
    <n v="10520"/>
    <d v="2021-08-23T00:00:00"/>
    <n v="8"/>
    <x v="3"/>
    <s v="Darrell Beneker"/>
    <s v="Director Consumer Insights"/>
    <s v="Advocate Aurora Health"/>
    <x v="13"/>
    <s v="America"/>
    <s v="Wisconsin"/>
    <s v="Ramla's"/>
    <s v="No inmail sent"/>
    <x v="1"/>
    <m/>
    <m/>
    <m/>
    <m/>
    <m/>
    <m/>
    <m/>
    <m/>
    <m/>
    <m/>
    <m/>
    <m/>
  </r>
  <r>
    <n v="10521"/>
    <d v="2021-08-23T00:00:00"/>
    <n v="8"/>
    <x v="3"/>
    <s v="Grace X."/>
    <s v="Head of Marketing Analytics"/>
    <s v="Shutterfly"/>
    <x v="18"/>
    <s v="America"/>
    <s v="California"/>
    <s v="Ramla's"/>
    <s v="No inmail sent"/>
    <x v="1"/>
    <m/>
    <m/>
    <m/>
    <m/>
    <m/>
    <m/>
    <m/>
    <m/>
    <m/>
    <m/>
    <m/>
    <m/>
  </r>
  <r>
    <n v="10522"/>
    <d v="2021-08-23T00:00:00"/>
    <n v="8"/>
    <x v="3"/>
    <s v="Shane Stone"/>
    <s v="Head of Performance Marketing"/>
    <s v="Funding Circle"/>
    <x v="10"/>
    <s v="America"/>
    <s v="Colorado"/>
    <s v="Ramla's"/>
    <s v="No inmail sent"/>
    <x v="1"/>
    <m/>
    <m/>
    <m/>
    <m/>
    <m/>
    <m/>
    <m/>
    <m/>
    <m/>
    <m/>
    <m/>
    <m/>
  </r>
  <r>
    <n v="10523"/>
    <d v="2021-08-23T00:00:00"/>
    <n v="8"/>
    <x v="3"/>
    <s v="Sue McPoland"/>
    <s v="Director Global Consumer Insights"/>
    <s v="Hasbro"/>
    <x v="3"/>
    <s v="America"/>
    <s v="Massachusetts"/>
    <s v="Ramla's"/>
    <s v="No inmail sent"/>
    <x v="0"/>
    <d v="2021-08-27T00:00:00"/>
    <d v="2022-02-21T00:00:00"/>
    <m/>
    <m/>
    <m/>
    <m/>
    <m/>
    <m/>
    <m/>
    <m/>
    <m/>
    <m/>
  </r>
  <r>
    <n v="10524"/>
    <d v="2021-08-23T00:00:00"/>
    <n v="8"/>
    <x v="3"/>
    <s v="Joanna Pupkowska"/>
    <s v="Intelligence &amp; Consumer Insights Manager"/>
    <s v="Kia"/>
    <x v="8"/>
    <s v="Europe"/>
    <s v="Germany"/>
    <s v="Ramla's"/>
    <s v="No inmail sent"/>
    <x v="1"/>
    <m/>
    <m/>
    <m/>
    <m/>
    <m/>
    <m/>
    <m/>
    <m/>
    <m/>
    <m/>
    <m/>
    <m/>
  </r>
  <r>
    <n v="10525"/>
    <d v="2021-08-23T00:00:00"/>
    <n v="8"/>
    <x v="3"/>
    <s v="Michael Lu"/>
    <s v="Director of Performance Marketing"/>
    <s v="Fundbox"/>
    <x v="10"/>
    <s v="America"/>
    <s v="Philadelphia"/>
    <s v="Ramla's"/>
    <s v="No inmail sent"/>
    <x v="1"/>
    <m/>
    <m/>
    <m/>
    <m/>
    <m/>
    <m/>
    <m/>
    <m/>
    <m/>
    <m/>
    <m/>
    <m/>
  </r>
  <r>
    <n v="10526"/>
    <d v="2021-08-23T00:00:00"/>
    <n v="8"/>
    <x v="3"/>
    <s v="Michelle Carey "/>
    <s v="Senior Director, Consumer Insights"/>
    <s v="Combe"/>
    <x v="3"/>
    <s v="America"/>
    <s v="Connecticut"/>
    <s v="Ramla's"/>
    <s v="No inmail sent"/>
    <x v="1"/>
    <m/>
    <m/>
    <m/>
    <m/>
    <m/>
    <m/>
    <m/>
    <m/>
    <m/>
    <m/>
    <m/>
    <m/>
  </r>
  <r>
    <n v="10527"/>
    <d v="2019-10-11T00:00:00"/>
    <n v="10"/>
    <x v="2"/>
    <s v="Wenjun Ke"/>
    <s v="Sr. Data Science Manager"/>
    <s v="Expedia"/>
    <x v="4"/>
    <s v="America"/>
    <s v="Texas"/>
    <s v="Ramla's"/>
    <s v="No inmail sent"/>
    <x v="0"/>
    <d v="2019-10-14T00:00:00"/>
    <d v="2021-10-14T00:00:00"/>
    <m/>
    <m/>
    <m/>
    <m/>
    <m/>
    <m/>
    <m/>
    <m/>
    <m/>
    <m/>
  </r>
  <r>
    <n v="10528"/>
    <d v="2021-08-23T00:00:00"/>
    <n v="8"/>
    <x v="3"/>
    <s v="Numair Chaudhary"/>
    <s v="Shopper &amp; Consumer Insights Manager"/>
    <s v="Nestlé"/>
    <x v="3"/>
    <s v="Australia"/>
    <s v="Australia"/>
    <s v="Ramla's"/>
    <s v="No inmail sent"/>
    <x v="0"/>
    <d v="2021-08-24T00:00:00"/>
    <d v="2021-09-08T00:00:00"/>
    <m/>
    <m/>
    <m/>
    <s v="Positive"/>
    <d v="2021-09-07T00:00:00"/>
    <m/>
    <m/>
    <m/>
    <m/>
    <m/>
  </r>
  <r>
    <n v="10529"/>
    <d v="2021-08-23T00:00:00"/>
    <n v="8"/>
    <x v="3"/>
    <s v="Joy Martinez"/>
    <s v="Director Growth and Performance Marketing"/>
    <s v="Cove"/>
    <x v="13"/>
    <s v="America"/>
    <s v="New York"/>
    <s v="Ramla's"/>
    <s v="No inmail sent"/>
    <x v="1"/>
    <m/>
    <m/>
    <m/>
    <m/>
    <m/>
    <m/>
    <m/>
    <m/>
    <m/>
    <m/>
    <m/>
    <m/>
  </r>
  <r>
    <n v="10530"/>
    <d v="2021-08-23T00:00:00"/>
    <n v="8"/>
    <x v="3"/>
    <s v="Prithvi Natarajan"/>
    <s v="Strategic Insights &amp; Marketing Planning Analyst"/>
    <s v="Adobe"/>
    <x v="7"/>
    <s v="America"/>
    <s v="California"/>
    <s v="Both (Ramla's &amp; Personal)"/>
    <s v="No inmail sent"/>
    <x v="0"/>
    <d v="2021-08-25T00:00:00"/>
    <m/>
    <m/>
    <m/>
    <m/>
    <s v="Positive_FS"/>
    <d v="2021-09-02T00:00:00"/>
    <m/>
    <m/>
    <m/>
    <m/>
    <s v="demoed and on fwp 1"/>
  </r>
  <r>
    <n v="10531"/>
    <d v="2021-08-23T00:00:00"/>
    <n v="8"/>
    <x v="1"/>
    <s v="Peter Cuthbert, MMA, CPA, CGA"/>
    <s v="Senior Director, Data Science | Pricing Optimization"/>
    <s v="Loblaw Companies Limited"/>
    <x v="0"/>
    <s v="America"/>
    <s v="Canada "/>
    <s v="Ramla's"/>
    <s v="No inmail sent"/>
    <x v="1"/>
    <m/>
    <m/>
    <m/>
    <m/>
    <m/>
    <m/>
    <m/>
    <m/>
    <m/>
    <m/>
    <m/>
    <m/>
  </r>
  <r>
    <n v="10532"/>
    <d v="2021-08-23T00:00:00"/>
    <n v="8"/>
    <x v="1"/>
    <s v="Zachry J. Floro"/>
    <s v="Director of Data Science"/>
    <s v="Sprouts Farmers Market"/>
    <x v="0"/>
    <s v="America"/>
    <s v="Dallas"/>
    <s v="Ramla's"/>
    <s v="9/20/2021"/>
    <x v="1"/>
    <m/>
    <m/>
    <m/>
    <m/>
    <m/>
    <m/>
    <m/>
    <m/>
    <m/>
    <m/>
    <m/>
    <m/>
  </r>
  <r>
    <n v="10533"/>
    <d v="2021-08-23T00:00:00"/>
    <n v="8"/>
    <x v="2"/>
    <s v="Xander Phoenix"/>
    <s v="Growth Analytics"/>
    <s v="Acorns"/>
    <x v="10"/>
    <s v="America"/>
    <s v="California"/>
    <s v="Personal"/>
    <s v="No inmail sent"/>
    <x v="1"/>
    <d v="2021-08-31T00:00:00"/>
    <d v="2021-08-31T00:00:00"/>
    <m/>
    <m/>
    <m/>
    <m/>
    <m/>
    <m/>
    <m/>
    <m/>
    <m/>
    <m/>
  </r>
  <r>
    <n v="10534"/>
    <d v="2021-08-24T00:00:00"/>
    <n v="8"/>
    <x v="2"/>
    <s v="Anu Kashyap"/>
    <s v="Senior Manager, Analytics"/>
    <s v=" Tiger Analytics"/>
    <x v="5"/>
    <s v="America"/>
    <s v="New York"/>
    <s v="Personal"/>
    <s v="No inmail sent"/>
    <x v="1"/>
    <m/>
    <m/>
    <m/>
    <m/>
    <m/>
    <m/>
    <m/>
    <m/>
    <m/>
    <m/>
    <m/>
    <m/>
  </r>
  <r>
    <n v="10535"/>
    <d v="2021-08-24T00:00:00"/>
    <n v="8"/>
    <x v="2"/>
    <s v="Nick Lamberth"/>
    <s v="Director, Product Analytics"/>
    <s v="Discovery Inc"/>
    <x v="12"/>
    <s v="America"/>
    <s v="New York"/>
    <s v="Personal"/>
    <s v="No inmail sent"/>
    <x v="1"/>
    <m/>
    <m/>
    <m/>
    <m/>
    <m/>
    <m/>
    <m/>
    <m/>
    <m/>
    <m/>
    <m/>
    <m/>
  </r>
  <r>
    <n v="10536"/>
    <d v="2021-08-24T00:00:00"/>
    <n v="8"/>
    <x v="2"/>
    <s v="Kunal Sharma"/>
    <s v="Customer Data Analytics Manager "/>
    <s v="BMW of North America, LLC"/>
    <x v="8"/>
    <s v="America"/>
    <s v="New York"/>
    <s v="Ramla's"/>
    <s v="No inmail sent"/>
    <x v="0"/>
    <d v="2021-09-02T00:00:00"/>
    <d v="2021-09-02T00:00:00"/>
    <m/>
    <m/>
    <m/>
    <m/>
    <m/>
    <m/>
    <m/>
    <m/>
    <m/>
    <m/>
  </r>
  <r>
    <n v="10537"/>
    <d v="2021-08-24T00:00:00"/>
    <n v="8"/>
    <x v="2"/>
    <s v="Candice Bixler"/>
    <s v="Head of Integrated Media "/>
    <s v=" Petco"/>
    <x v="0"/>
    <s v="America"/>
    <s v="California"/>
    <s v="Personal"/>
    <s v="No inmail sent"/>
    <x v="0"/>
    <d v="2021-09-02T00:00:00"/>
    <d v="2021-09-17T00:00:00"/>
    <m/>
    <m/>
    <m/>
    <m/>
    <m/>
    <m/>
    <m/>
    <m/>
    <m/>
    <m/>
  </r>
  <r>
    <n v="10538"/>
    <d v="2021-08-24T00:00:00"/>
    <n v="8"/>
    <x v="2"/>
    <s v="Carrie Dahl"/>
    <s v="Media Manager"/>
    <s v="Target"/>
    <x v="0"/>
    <s v="America"/>
    <s v="Minnesota"/>
    <s v="Ramla's"/>
    <s v="No inmail sent"/>
    <x v="1"/>
    <m/>
    <m/>
    <m/>
    <m/>
    <m/>
    <m/>
    <m/>
    <m/>
    <m/>
    <m/>
    <m/>
    <m/>
  </r>
  <r>
    <n v="10539"/>
    <d v="2021-08-24T00:00:00"/>
    <n v="8"/>
    <x v="2"/>
    <s v="Michael Simone"/>
    <s v="Senior Manager, Marketing Analytics &amp; Insights "/>
    <s v="Deloitte"/>
    <x v="2"/>
    <s v="America"/>
    <s v="New York"/>
    <s v="Ramla's"/>
    <s v="No inmail sent"/>
    <x v="1"/>
    <m/>
    <m/>
    <m/>
    <m/>
    <m/>
    <m/>
    <m/>
    <m/>
    <m/>
    <m/>
    <m/>
    <m/>
  </r>
  <r>
    <n v="10540"/>
    <d v="2021-08-24T00:00:00"/>
    <n v="8"/>
    <x v="2"/>
    <s v="Ellen Lee"/>
    <s v="Insights &amp; Analytics Senior Marketing Manager, National Media"/>
    <s v=" Fox Broadcasting Company"/>
    <x v="12"/>
    <s v="America"/>
    <s v="California"/>
    <s v="Ramla's"/>
    <s v="No inmail sent"/>
    <x v="1"/>
    <m/>
    <m/>
    <m/>
    <m/>
    <m/>
    <m/>
    <m/>
    <m/>
    <m/>
    <m/>
    <m/>
    <m/>
  </r>
  <r>
    <n v="10541"/>
    <d v="2021-08-24T00:00:00"/>
    <n v="8"/>
    <x v="2"/>
    <s v="Erin (Higgins) Morganti"/>
    <s v="Senior Marketing Manager, Insights &amp; Analytics "/>
    <s v="PPG Industries"/>
    <x v="3"/>
    <s v="America"/>
    <s v="Pennsylvania"/>
    <s v="Ramla's"/>
    <s v="No inmail sent"/>
    <x v="1"/>
    <m/>
    <m/>
    <m/>
    <m/>
    <m/>
    <m/>
    <m/>
    <m/>
    <m/>
    <m/>
    <m/>
    <m/>
  </r>
  <r>
    <n v="10542"/>
    <d v="2021-08-24T00:00:00"/>
    <n v="8"/>
    <x v="2"/>
    <s v="Juan Lavista"/>
    <s v="Senior Director Marketing, Insights + Analytics &amp; BI LATAM @ Mercado Ads"/>
    <s v="Mercado Libre"/>
    <x v="4"/>
    <s v="America"/>
    <s v="Argentina"/>
    <s v="Ramla's"/>
    <s v="No inmail sent"/>
    <x v="1"/>
    <m/>
    <m/>
    <m/>
    <m/>
    <m/>
    <m/>
    <m/>
    <m/>
    <m/>
    <m/>
    <m/>
    <m/>
  </r>
  <r>
    <n v="10543"/>
    <d v="2021-08-24T00:00:00"/>
    <n v="8"/>
    <x v="2"/>
    <s v="Eric Smith (1)"/>
    <s v="Senior Director, Marketing Insights"/>
    <s v="Inspire Brands"/>
    <x v="29"/>
    <s v="America"/>
    <s v="Georgia"/>
    <s v="Ramla's"/>
    <s v="No inmail sent"/>
    <x v="1"/>
    <m/>
    <m/>
    <m/>
    <m/>
    <m/>
    <m/>
    <m/>
    <m/>
    <m/>
    <m/>
    <m/>
    <m/>
  </r>
  <r>
    <n v="10544"/>
    <d v="2021-08-24T00:00:00"/>
    <n v="8"/>
    <x v="2"/>
    <s v="Crystal Smith"/>
    <s v="Senior Manager, Media Insights &amp; Analytics"/>
    <s v=" VIZIO Ads"/>
    <x v="1"/>
    <s v="America"/>
    <s v="California"/>
    <s v="Personal"/>
    <s v="No inmail sent"/>
    <x v="1"/>
    <m/>
    <m/>
    <m/>
    <m/>
    <m/>
    <m/>
    <m/>
    <m/>
    <m/>
    <m/>
    <m/>
    <m/>
  </r>
  <r>
    <n v="10545"/>
    <d v="2021-08-24T00:00:00"/>
    <n v="8"/>
    <x v="2"/>
    <s v="Alex Clemmons"/>
    <s v="Senior Director, Analysis &amp; Insights"/>
    <s v="Cardinal Path"/>
    <x v="1"/>
    <s v="America"/>
    <s v="Illinois"/>
    <s v="Ramla's"/>
    <s v="No inmail sent"/>
    <x v="1"/>
    <m/>
    <m/>
    <m/>
    <m/>
    <m/>
    <m/>
    <m/>
    <m/>
    <m/>
    <m/>
    <m/>
    <m/>
  </r>
  <r>
    <n v="10546"/>
    <d v="2021-08-24T00:00:00"/>
    <n v="8"/>
    <x v="2"/>
    <s v="Jim Rocha"/>
    <s v="Sr Marketing Analytics Manager"/>
    <s v="ALBERTSONS LLC"/>
    <x v="3"/>
    <s v="America"/>
    <s v="California"/>
    <s v="Ramla's"/>
    <s v="No inmail sent"/>
    <x v="1"/>
    <m/>
    <m/>
    <m/>
    <m/>
    <m/>
    <m/>
    <m/>
    <m/>
    <m/>
    <m/>
    <m/>
    <m/>
  </r>
  <r>
    <n v="10547"/>
    <d v="2021-08-24T00:00:00"/>
    <n v="8"/>
    <x v="2"/>
    <s v="Smriti De"/>
    <s v="Digital Analytics Insights Manager (Central Region) "/>
    <s v="General Motors"/>
    <x v="8"/>
    <s v="America"/>
    <s v="Canada "/>
    <s v="Ramla's"/>
    <s v="No inmail sent"/>
    <x v="1"/>
    <m/>
    <m/>
    <m/>
    <m/>
    <m/>
    <m/>
    <m/>
    <m/>
    <m/>
    <m/>
    <m/>
    <m/>
  </r>
  <r>
    <n v="10548"/>
    <d v="2021-08-24T00:00:00"/>
    <n v="8"/>
    <x v="2"/>
    <s v="Ashmita Saha"/>
    <s v="Digital and Social Insights Lead"/>
    <s v="StarHub"/>
    <x v="16"/>
    <s v="Asia"/>
    <s v="Singapore"/>
    <s v="Personal"/>
    <s v="No inmail sent"/>
    <x v="1"/>
    <m/>
    <m/>
    <m/>
    <m/>
    <m/>
    <m/>
    <m/>
    <m/>
    <m/>
    <m/>
    <m/>
    <m/>
  </r>
  <r>
    <n v="10549"/>
    <d v="2021-10-11T00:00:00"/>
    <m/>
    <x v="4"/>
    <s v="Qianhe (April) Zhao"/>
    <s v="Senior Business Intelligence Analyst"/>
    <s v="m/SIX"/>
    <x v="1"/>
    <s v="America"/>
    <s v="New York"/>
    <s v="Ramla's"/>
    <s v="No inmail sent"/>
    <x v="0"/>
    <d v="2021-10-21T00:00:00"/>
    <d v="2022-02-28T00:00:00"/>
    <m/>
    <m/>
    <m/>
    <m/>
    <m/>
    <m/>
    <m/>
    <m/>
    <m/>
    <m/>
  </r>
  <r>
    <n v="10550"/>
    <d v="2021-08-24T00:00:00"/>
    <n v="8"/>
    <x v="2"/>
    <s v="Justin Dwork"/>
    <s v="Senior Manager, Marketing Analytics &amp; Insights "/>
    <s v="Nutrafol"/>
    <x v="3"/>
    <s v="America"/>
    <s v="Massachusetts"/>
    <s v="Ramla's"/>
    <s v="No inmail sent"/>
    <x v="0"/>
    <d v="2021-09-02T00:00:00"/>
    <d v="2021-09-02T00:00:00"/>
    <m/>
    <m/>
    <m/>
    <m/>
    <m/>
    <m/>
    <m/>
    <m/>
    <m/>
    <m/>
  </r>
  <r>
    <n v="10551"/>
    <d v="2021-08-24T00:00:00"/>
    <n v="8"/>
    <x v="2"/>
    <s v="Suresh Divakar"/>
    <s v="Advisor and Chief Strategy Officer"/>
    <s v="Prescriptive Insights Inc"/>
    <x v="5"/>
    <s v="America"/>
    <s v="New York"/>
    <s v="Ramla's"/>
    <s v="No inmail sent"/>
    <x v="1"/>
    <m/>
    <m/>
    <m/>
    <m/>
    <m/>
    <m/>
    <m/>
    <m/>
    <m/>
    <m/>
    <m/>
    <m/>
  </r>
  <r>
    <n v="10552"/>
    <d v="2021-08-24T00:00:00"/>
    <n v="8"/>
    <x v="2"/>
    <s v="Kevin Roche"/>
    <s v="VP, Insight &amp; Analytics"/>
    <s v="Eurosport"/>
    <x v="12"/>
    <s v="Europe"/>
    <s v="United Kingdom"/>
    <s v="Personal"/>
    <s v="No inmail sent"/>
    <x v="1"/>
    <m/>
    <m/>
    <m/>
    <m/>
    <m/>
    <m/>
    <m/>
    <m/>
    <m/>
    <m/>
    <m/>
    <m/>
  </r>
  <r>
    <n v="10553"/>
    <d v="2021-08-24T00:00:00"/>
    <n v="8"/>
    <x v="2"/>
    <s v="Shawna Harris"/>
    <s v="Vice President, Measurement Product"/>
    <s v="InMarket"/>
    <x v="5"/>
    <s v="America"/>
    <s v="New York"/>
    <s v="Ramla's"/>
    <s v="No inmail sent"/>
    <x v="0"/>
    <d v="2021-09-02T00:00:00"/>
    <d v="2021-09-02T00:00:00"/>
    <m/>
    <m/>
    <m/>
    <m/>
    <m/>
    <m/>
    <m/>
    <m/>
    <m/>
    <m/>
  </r>
  <r>
    <n v="10554"/>
    <d v="2021-08-24T00:00:00"/>
    <n v="8"/>
    <x v="2"/>
    <s v="Chunlin He"/>
    <s v="Modeller"/>
    <s v="Tata Consultancy Services"/>
    <x v="2"/>
    <s v="America"/>
    <s v="New York"/>
    <s v="Ramla's"/>
    <s v="No inmail sent"/>
    <x v="0"/>
    <d v="2021-08-25T00:00:00"/>
    <d v="2021-09-10T00:00:00"/>
    <m/>
    <m/>
    <n v="203"/>
    <m/>
    <m/>
    <m/>
    <m/>
    <m/>
    <m/>
    <s v="Originally Amal's"/>
  </r>
  <r>
    <n v="10555"/>
    <d v="2021-08-24T00:00:00"/>
    <n v="8"/>
    <x v="0"/>
    <s v="Eleni Shipp"/>
    <s v="CMO"/>
    <s v="Lemi Shine "/>
    <x v="3"/>
    <s v="America"/>
    <s v="Ohio"/>
    <s v="Ramla's"/>
    <s v="No inmail sent"/>
    <x v="1"/>
    <m/>
    <m/>
    <m/>
    <m/>
    <m/>
    <m/>
    <m/>
    <m/>
    <m/>
    <m/>
    <m/>
    <m/>
  </r>
  <r>
    <n v="10556"/>
    <d v="2021-08-24T00:00:00"/>
    <n v="8"/>
    <x v="0"/>
    <s v="Paola Riano"/>
    <s v="Brand Marketing Director ACO"/>
    <s v="Nutresa "/>
    <x v="3"/>
    <s v="America"/>
    <s v="Colombia"/>
    <s v="Ramla's"/>
    <s v="No inmail sent"/>
    <x v="1"/>
    <m/>
    <m/>
    <m/>
    <m/>
    <m/>
    <m/>
    <m/>
    <m/>
    <m/>
    <m/>
    <m/>
    <m/>
  </r>
  <r>
    <n v="10557"/>
    <d v="2021-08-24T00:00:00"/>
    <n v="8"/>
    <x v="0"/>
    <s v="Jeremy Maley"/>
    <s v="Directeur marketing et communication"/>
    <s v="Hyper U les Arcs"/>
    <x v="0"/>
    <s v="Europe"/>
    <s v="France"/>
    <s v="Ramla's"/>
    <s v="No inmail sent"/>
    <x v="1"/>
    <m/>
    <m/>
    <m/>
    <m/>
    <m/>
    <m/>
    <m/>
    <m/>
    <m/>
    <m/>
    <m/>
    <m/>
  </r>
  <r>
    <n v="10558"/>
    <d v="2021-08-24T00:00:00"/>
    <n v="8"/>
    <x v="3"/>
    <s v="Cassandra (Donofrio) Campellone"/>
    <s v="Manager, Consumer Insights"/>
    <s v="Norwegian Cruise Line"/>
    <x v="11"/>
    <s v="America"/>
    <s v="Florida"/>
    <s v="Personal"/>
    <s v="No inmail sent"/>
    <x v="1"/>
    <m/>
    <m/>
    <m/>
    <m/>
    <m/>
    <m/>
    <m/>
    <m/>
    <m/>
    <m/>
    <m/>
    <m/>
  </r>
  <r>
    <n v="10559"/>
    <d v="2021-08-24T00:00:00"/>
    <n v="8"/>
    <x v="3"/>
    <s v="Delicia Cooney"/>
    <s v="Senior Director, Consumer Insights"/>
    <s v="Serta Simmons Bedding"/>
    <x v="3"/>
    <s v="America"/>
    <s v="Georgia"/>
    <s v="Personal"/>
    <s v="No inmail sent"/>
    <x v="1"/>
    <m/>
    <m/>
    <m/>
    <m/>
    <m/>
    <m/>
    <m/>
    <m/>
    <m/>
    <m/>
    <m/>
    <m/>
  </r>
  <r>
    <n v="10560"/>
    <d v="2021-08-24T00:00:00"/>
    <n v="8"/>
    <x v="3"/>
    <s v="Erica Curtis"/>
    <s v="VP, Marketing Strategy, Consumer Insights &amp; Analytics"/>
    <s v="Penguin Random House"/>
    <x v="0"/>
    <s v="America"/>
    <s v="New York"/>
    <s v="Personal"/>
    <s v="No inmail sent"/>
    <x v="1"/>
    <m/>
    <m/>
    <m/>
    <m/>
    <m/>
    <m/>
    <m/>
    <m/>
    <m/>
    <m/>
    <m/>
    <m/>
  </r>
  <r>
    <n v="10561"/>
    <d v="2021-08-24T00:00:00"/>
    <n v="8"/>
    <x v="3"/>
    <s v="Scott Schmaltz"/>
    <s v="Consumer Insights Analyst - Marketing"/>
    <s v="Weber-Stephen"/>
    <x v="3"/>
    <s v="America"/>
    <s v="Illinois"/>
    <s v="Personal"/>
    <s v="No inmail sent"/>
    <x v="1"/>
    <m/>
    <m/>
    <m/>
    <m/>
    <m/>
    <m/>
    <m/>
    <m/>
    <m/>
    <m/>
    <m/>
    <m/>
  </r>
  <r>
    <n v="10562"/>
    <d v="2021-08-24T00:00:00"/>
    <n v="8"/>
    <x v="3"/>
    <s v="Courtney Johnson"/>
    <s v="Director of Performance Marketing"/>
    <s v="Athletic Greens"/>
    <x v="13"/>
    <s v="America"/>
    <s v="New York"/>
    <s v="Personal"/>
    <s v="No inmail sent"/>
    <x v="1"/>
    <m/>
    <m/>
    <m/>
    <m/>
    <m/>
    <m/>
    <m/>
    <m/>
    <m/>
    <m/>
    <m/>
    <m/>
  </r>
  <r>
    <n v="10563"/>
    <d v="2021-08-24T00:00:00"/>
    <n v="8"/>
    <x v="3"/>
    <s v="Cyrus Kelley"/>
    <s v="Vice President, Consumer Insights and Loyalty"/>
    <s v="Red Robin"/>
    <x v="0"/>
    <s v="America"/>
    <s v="Colorado"/>
    <s v="Personal"/>
    <s v="No inmail sent"/>
    <x v="1"/>
    <m/>
    <m/>
    <m/>
    <m/>
    <m/>
    <m/>
    <m/>
    <m/>
    <m/>
    <m/>
    <m/>
    <m/>
  </r>
  <r>
    <n v="10564"/>
    <d v="2021-08-25T00:00:00"/>
    <n v="8"/>
    <x v="3"/>
    <s v="Atif Ashraf"/>
    <s v="Manager Consumer Insights"/>
    <s v="Mondelēz"/>
    <x v="3"/>
    <s v="America"/>
    <s v="New York"/>
    <s v="Personal"/>
    <s v="No inmail sent"/>
    <x v="1"/>
    <m/>
    <m/>
    <m/>
    <m/>
    <m/>
    <m/>
    <m/>
    <m/>
    <m/>
    <m/>
    <m/>
    <m/>
  </r>
  <r>
    <n v="10565"/>
    <d v="2021-08-25T00:00:00"/>
    <n v="8"/>
    <x v="3"/>
    <s v="Ben McLeod"/>
    <s v="SVP, Corporate Marketing"/>
    <s v="Regions Bank"/>
    <x v="10"/>
    <s v="America"/>
    <s v="Alabama"/>
    <s v="Personal"/>
    <s v="No inmail sent"/>
    <x v="1"/>
    <m/>
    <m/>
    <m/>
    <m/>
    <m/>
    <m/>
    <m/>
    <m/>
    <m/>
    <m/>
    <m/>
    <m/>
  </r>
  <r>
    <n v="10566"/>
    <d v="2021-08-25T00:00:00"/>
    <n v="8"/>
    <x v="3"/>
    <s v="Nadeem Chaudhry"/>
    <s v="VP, Analytics &amp; Data Science"/>
    <s v="One Medical"/>
    <x v="13"/>
    <s v="America"/>
    <s v="California"/>
    <s v="Personal"/>
    <s v="No inmail sent"/>
    <x v="1"/>
    <m/>
    <m/>
    <m/>
    <m/>
    <m/>
    <m/>
    <m/>
    <m/>
    <m/>
    <m/>
    <m/>
    <m/>
  </r>
  <r>
    <n v="10567"/>
    <d v="2021-08-25T00:00:00"/>
    <n v="8"/>
    <x v="3"/>
    <s v="Jessie Chiachi Lin"/>
    <s v="Global Data Insights &amp; Analytics Manager"/>
    <s v="Amer Sports Corporation"/>
    <x v="3"/>
    <s v="America"/>
    <s v="Illinois"/>
    <s v="Personal"/>
    <s v="No inmail sent"/>
    <x v="1"/>
    <m/>
    <m/>
    <m/>
    <m/>
    <m/>
    <m/>
    <m/>
    <m/>
    <m/>
    <m/>
    <m/>
    <m/>
  </r>
  <r>
    <n v="10568"/>
    <d v="2021-08-25T00:00:00"/>
    <n v="8"/>
    <x v="3"/>
    <s v="Megan Hughes"/>
    <s v="Global Head of Omnichannel Analytics"/>
    <s v="Grünenthal"/>
    <x v="6"/>
    <s v="Europe"/>
    <s v="United Kingdom"/>
    <s v="Personal"/>
    <s v="No inmail sent"/>
    <x v="1"/>
    <m/>
    <m/>
    <m/>
    <m/>
    <m/>
    <m/>
    <m/>
    <m/>
    <m/>
    <m/>
    <m/>
    <m/>
  </r>
  <r>
    <n v="10569"/>
    <d v="2021-08-25T00:00:00"/>
    <n v="8"/>
    <x v="3"/>
    <s v="Venkatesh Ravirala"/>
    <s v="Senior Director, Customer Science and Insights"/>
    <s v="Walgreens"/>
    <x v="0"/>
    <s v="America"/>
    <s v="Georgia"/>
    <s v="Personal"/>
    <s v="No inmail sent"/>
    <x v="0"/>
    <d v="2021-08-26T00:00:00"/>
    <m/>
    <m/>
    <m/>
    <m/>
    <s v="Positive_FS"/>
    <d v="2021-08-27T00:00:00"/>
    <s v="Venkatesh.Ravirala@Walgreens.com"/>
    <m/>
    <m/>
    <m/>
    <m/>
  </r>
  <r>
    <n v="10570"/>
    <d v="2021-08-25T00:00:00"/>
    <n v="8"/>
    <x v="3"/>
    <s v="Darren Ware"/>
    <s v="Analytics &amp; Insights Manager"/>
    <s v="Avery"/>
    <x v="0"/>
    <s v="Europe"/>
    <s v="United Kingdom"/>
    <s v="Personal"/>
    <s v="No inmail sent"/>
    <x v="1"/>
    <m/>
    <m/>
    <m/>
    <m/>
    <m/>
    <m/>
    <m/>
    <m/>
    <m/>
    <m/>
    <m/>
    <m/>
  </r>
  <r>
    <n v="10571"/>
    <d v="2021-08-25T00:00:00"/>
    <n v="8"/>
    <x v="3"/>
    <s v="Akshay Anaokar"/>
    <s v="Manager - Data Insights and Analytics"/>
    <s v="Altice"/>
    <x v="16"/>
    <s v="America"/>
    <s v="New York"/>
    <s v="Personal"/>
    <s v="No inmail sent"/>
    <x v="1"/>
    <m/>
    <m/>
    <m/>
    <m/>
    <m/>
    <m/>
    <m/>
    <m/>
    <m/>
    <m/>
    <m/>
    <m/>
  </r>
  <r>
    <n v="10572"/>
    <d v="2021-08-25T00:00:00"/>
    <n v="8"/>
    <x v="3"/>
    <s v="Lee Tanenbaum"/>
    <s v="Global Director of Data Science and Analytics"/>
    <s v="Anheuser-Busch InBev"/>
    <x v="3"/>
    <s v="America"/>
    <s v="New York"/>
    <s v="Personal"/>
    <s v="No inmail sent"/>
    <x v="0"/>
    <d v="2021-08-26T00:00:00"/>
    <d v="2021-09-20T00:00:00"/>
    <m/>
    <m/>
    <m/>
    <m/>
    <m/>
    <m/>
    <m/>
    <m/>
    <m/>
    <m/>
  </r>
  <r>
    <n v="10573"/>
    <d v="2021-08-25T00:00:00"/>
    <n v="8"/>
    <x v="3"/>
    <s v="Kapil Bhatt"/>
    <s v="Insights Lead - Sales and Marketing Strategy"/>
    <s v="Genentech"/>
    <x v="6"/>
    <s v="America"/>
    <s v="California"/>
    <s v="Personal"/>
    <s v="No inmail sent"/>
    <x v="1"/>
    <m/>
    <m/>
    <m/>
    <m/>
    <m/>
    <m/>
    <m/>
    <m/>
    <m/>
    <m/>
    <m/>
    <m/>
  </r>
  <r>
    <n v="10574"/>
    <d v="2021-08-25T00:00:00"/>
    <n v="8"/>
    <x v="3"/>
    <s v="Allison Deng"/>
    <s v="Customer Analytics Analyst - Marketing Effectiveness - Global Data Insights &amp; Analytics"/>
    <s v="Ford"/>
    <x v="8"/>
    <s v="America"/>
    <s v="Michigan"/>
    <s v="Personal"/>
    <s v="No inmail sent"/>
    <x v="1"/>
    <m/>
    <m/>
    <m/>
    <m/>
    <m/>
    <m/>
    <m/>
    <m/>
    <m/>
    <m/>
    <m/>
    <m/>
  </r>
  <r>
    <n v="10575"/>
    <d v="2021-08-25T00:00:00"/>
    <n v="8"/>
    <x v="3"/>
    <s v="Karin Kalda"/>
    <s v="Senior Marketing Technology Manager"/>
    <s v="Optus"/>
    <x v="16"/>
    <s v="Australia"/>
    <s v="Australia"/>
    <s v="Personal"/>
    <s v="No inmail sent"/>
    <x v="0"/>
    <d v="2021-08-31T00:00:00"/>
    <d v="2021-09-20T00:00:00"/>
    <m/>
    <m/>
    <m/>
    <m/>
    <m/>
    <m/>
    <m/>
    <m/>
    <m/>
    <m/>
  </r>
  <r>
    <n v="10576"/>
    <d v="2021-08-25T00:00:00"/>
    <n v="8"/>
    <x v="3"/>
    <s v="Raj Sodha"/>
    <s v="Data Analytics and Consumer Insights Manager"/>
    <s v="Aujan Coca-Cola"/>
    <x v="3"/>
    <s v="America"/>
    <s v="Canada "/>
    <s v="Personal"/>
    <s v="No inmail sent"/>
    <x v="0"/>
    <d v="2021-09-08T00:00:00"/>
    <m/>
    <m/>
    <m/>
    <m/>
    <s v="Neutral"/>
    <d v="2021-09-14T00:00:00"/>
    <m/>
    <m/>
    <m/>
    <m/>
    <m/>
  </r>
  <r>
    <n v="10577"/>
    <d v="2021-08-25T00:00:00"/>
    <n v="8"/>
    <x v="3"/>
    <s v="Chris Hall"/>
    <s v="Senior Manager, Marketing Analytics"/>
    <s v="Office Depot"/>
    <x v="0"/>
    <s v="America"/>
    <s v="Florida"/>
    <s v="Personal"/>
    <s v="No inmail sent"/>
    <x v="1"/>
    <m/>
    <m/>
    <m/>
    <m/>
    <m/>
    <m/>
    <m/>
    <m/>
    <m/>
    <m/>
    <m/>
    <m/>
  </r>
  <r>
    <n v="10578"/>
    <d v="2021-08-25T00:00:00"/>
    <n v="8"/>
    <x v="3"/>
    <s v="Yan Huang"/>
    <s v="Manager of Data Science, Consumer Analytics"/>
    <s v="Chegg"/>
    <x v="18"/>
    <s v="America"/>
    <s v="California"/>
    <s v="Personal"/>
    <s v="No inmail sent"/>
    <x v="1"/>
    <m/>
    <m/>
    <m/>
    <m/>
    <m/>
    <m/>
    <m/>
    <m/>
    <m/>
    <m/>
    <m/>
    <m/>
  </r>
  <r>
    <n v="10579"/>
    <d v="2021-08-25T00:00:00"/>
    <n v="8"/>
    <x v="3"/>
    <s v="Mike Martin"/>
    <s v="Head of Commercial Analytics &amp; Insights"/>
    <s v="Mitsubishi Tanabe"/>
    <x v="6"/>
    <s v="America"/>
    <s v="New Jersey"/>
    <s v="Personal"/>
    <s v="No inmail sent"/>
    <x v="1"/>
    <m/>
    <m/>
    <m/>
    <m/>
    <m/>
    <m/>
    <m/>
    <m/>
    <m/>
    <m/>
    <m/>
    <m/>
  </r>
  <r>
    <n v="10580"/>
    <d v="2021-08-25T00:00:00"/>
    <n v="8"/>
    <x v="3"/>
    <s v="Justin Weaver"/>
    <s v="Marketing Data Analyst"/>
    <s v="Westerra Credit Union"/>
    <x v="10"/>
    <s v="America"/>
    <s v="Colorado"/>
    <s v="Personal"/>
    <s v="No inmail sent"/>
    <x v="1"/>
    <m/>
    <m/>
    <m/>
    <m/>
    <m/>
    <m/>
    <m/>
    <m/>
    <m/>
    <m/>
    <m/>
    <m/>
  </r>
  <r>
    <n v="10581"/>
    <d v="2021-08-25T00:00:00"/>
    <n v="8"/>
    <x v="3"/>
    <s v="Kathryn Wright"/>
    <s v="Director, Lifecycle Marketing &amp; Consumer Insights"/>
    <s v="Kabam"/>
    <x v="12"/>
    <s v="America"/>
    <s v="Canada "/>
    <s v="Personal"/>
    <s v="No inmail sent"/>
    <x v="1"/>
    <m/>
    <m/>
    <m/>
    <m/>
    <m/>
    <m/>
    <m/>
    <m/>
    <m/>
    <m/>
    <m/>
    <m/>
  </r>
  <r>
    <n v="10582"/>
    <d v="2021-08-25T00:00:00"/>
    <n v="8"/>
    <x v="3"/>
    <s v="Riccardo Napolitano"/>
    <s v="Marketing &amp; Digital Analytics Lead"/>
    <s v="Galderma"/>
    <x v="6"/>
    <s v="Europe"/>
    <s v="Switzerland"/>
    <s v="Personal"/>
    <s v="No inmail sent"/>
    <x v="1"/>
    <m/>
    <m/>
    <m/>
    <m/>
    <m/>
    <m/>
    <m/>
    <m/>
    <m/>
    <m/>
    <m/>
    <m/>
  </r>
  <r>
    <n v="10583"/>
    <d v="2021-08-25T00:00:00"/>
    <n v="8"/>
    <x v="3"/>
    <s v="Sepideh Fakhri"/>
    <s v="Analytics &amp; Insights Manager"/>
    <s v="Amgen"/>
    <x v="6"/>
    <s v="America"/>
    <s v="California"/>
    <s v="Personal"/>
    <s v="No inmail sent"/>
    <x v="1"/>
    <m/>
    <m/>
    <m/>
    <m/>
    <m/>
    <m/>
    <m/>
    <m/>
    <m/>
    <m/>
    <m/>
    <m/>
  </r>
  <r>
    <n v="10584"/>
    <d v="2021-08-25T00:00:00"/>
    <n v="8"/>
    <x v="3"/>
    <s v="Derek Spalding"/>
    <s v="Digital Marketing Analytics Manager"/>
    <s v="Publix"/>
    <x v="0"/>
    <s v="America"/>
    <s v="Florida"/>
    <s v="Personal"/>
    <s v="No inmail sent"/>
    <x v="1"/>
    <m/>
    <m/>
    <m/>
    <m/>
    <m/>
    <m/>
    <m/>
    <m/>
    <m/>
    <m/>
    <m/>
    <m/>
  </r>
  <r>
    <n v="10585"/>
    <d v="2021-08-25T00:00:00"/>
    <n v="8"/>
    <x v="3"/>
    <s v="Nikolay G. Georgiev"/>
    <s v="Director Data Science and Automation"/>
    <s v="United Bulgarian Bank"/>
    <x v="10"/>
    <s v="Europe"/>
    <s v="Bulgaria"/>
    <s v="Personal"/>
    <s v="No inmail sent"/>
    <x v="0"/>
    <d v="2021-08-26T00:00:00"/>
    <d v="2021-09-20T00:00:00"/>
    <m/>
    <m/>
    <m/>
    <m/>
    <m/>
    <m/>
    <m/>
    <m/>
    <m/>
    <m/>
  </r>
  <r>
    <n v="10586"/>
    <d v="2021-08-25T00:00:00"/>
    <n v="8"/>
    <x v="3"/>
    <s v="Nikki Hunt"/>
    <s v="Sr. Director of Marketing Analytics "/>
    <s v="Match Group"/>
    <x v="18"/>
    <s v="America"/>
    <s v="Texas"/>
    <s v="Personal"/>
    <s v="No inmail sent"/>
    <x v="0"/>
    <d v="2021-11-15T00:00:00"/>
    <d v="2021-11-24T00:00:00"/>
    <m/>
    <m/>
    <m/>
    <m/>
    <m/>
    <m/>
    <m/>
    <m/>
    <m/>
    <m/>
  </r>
  <r>
    <n v="10587"/>
    <d v="2021-08-25T00:00:00"/>
    <n v="8"/>
    <x v="3"/>
    <s v="Michael Moore"/>
    <s v="Associate Director of Marketing Insights"/>
    <s v="Boston Symphony Orchestra"/>
    <x v="12"/>
    <s v="America"/>
    <s v="Massachusetts"/>
    <s v="Personal"/>
    <s v="No inmail sent"/>
    <x v="0"/>
    <d v="2021-08-26T00:00:00"/>
    <d v="2021-09-20T00:00:00"/>
    <m/>
    <m/>
    <m/>
    <m/>
    <m/>
    <m/>
    <m/>
    <m/>
    <m/>
    <m/>
  </r>
  <r>
    <n v="10588"/>
    <d v="2021-08-25T00:00:00"/>
    <n v="8"/>
    <x v="3"/>
    <s v="Rich McPharlin"/>
    <s v="Chief Marketing Officer"/>
    <s v="Compare Club"/>
    <x v="10"/>
    <s v="Australia"/>
    <s v="Australia"/>
    <s v="Personal"/>
    <s v="No inmail sent"/>
    <x v="0"/>
    <d v="2021-08-27T00:00:00"/>
    <d v="2021-09-20T00:00:00"/>
    <m/>
    <m/>
    <m/>
    <m/>
    <m/>
    <m/>
    <m/>
    <m/>
    <m/>
    <m/>
  </r>
  <r>
    <n v="10589"/>
    <d v="2021-08-25T00:00:00"/>
    <n v="8"/>
    <x v="3"/>
    <s v="Jason Wojciechowski"/>
    <s v="Director of Marketing Analytics"/>
    <s v="Zovio"/>
    <x v="18"/>
    <s v="America"/>
    <s v="Arizona"/>
    <s v="Personal"/>
    <s v="No inmail sent"/>
    <x v="0"/>
    <d v="2021-08-26T00:00:00"/>
    <d v="2021-09-20T00:00:00"/>
    <m/>
    <m/>
    <m/>
    <m/>
    <m/>
    <m/>
    <m/>
    <m/>
    <m/>
    <m/>
  </r>
  <r>
    <n v="10590"/>
    <d v="2021-08-25T00:00:00"/>
    <n v="8"/>
    <x v="3"/>
    <s v="Frederick Ayala"/>
    <s v="Marketing Data Scientist"/>
    <s v="BANDAI NAMCO"/>
    <x v="12"/>
    <s v="Europe"/>
    <s v="Finland"/>
    <s v="Personal"/>
    <s v="No inmail sent"/>
    <x v="1"/>
    <m/>
    <m/>
    <m/>
    <m/>
    <m/>
    <m/>
    <m/>
    <m/>
    <m/>
    <m/>
    <m/>
    <m/>
  </r>
  <r>
    <n v="10591"/>
    <d v="2021-08-25T00:00:00"/>
    <n v="8"/>
    <x v="3"/>
    <s v="Ines Van de Walle"/>
    <s v="Strategy &amp; Insights Manager - Marketing"/>
    <s v="Danone Waters"/>
    <x v="3"/>
    <s v="Europe"/>
    <s v="Spain"/>
    <s v="Personal"/>
    <s v="No inmail sent"/>
    <x v="1"/>
    <m/>
    <m/>
    <m/>
    <m/>
    <m/>
    <m/>
    <m/>
    <m/>
    <m/>
    <m/>
    <m/>
    <m/>
  </r>
  <r>
    <n v="10592"/>
    <d v="2021-08-25T00:00:00"/>
    <n v="8"/>
    <x v="3"/>
    <s v="Christoph Lieflaender"/>
    <s v="Global Director Performance Marketing"/>
    <s v="Just Eat Takeaway.com"/>
    <x v="18"/>
    <s v="Europe"/>
    <s v="Netherlands"/>
    <s v="Personal"/>
    <s v="No inmail sent"/>
    <x v="1"/>
    <m/>
    <m/>
    <m/>
    <m/>
    <m/>
    <m/>
    <m/>
    <m/>
    <m/>
    <m/>
    <m/>
    <m/>
  </r>
  <r>
    <n v="10593"/>
    <d v="2021-08-25T00:00:00"/>
    <n v="8"/>
    <x v="3"/>
    <s v="Cristina Guerra-Lopez"/>
    <s v="Manager Consumer Insights &amp; Analytics"/>
    <s v="Philip Morris International"/>
    <x v="0"/>
    <s v="Europe"/>
    <s v="Switzerland"/>
    <s v="Personal"/>
    <s v="No inmail sent"/>
    <x v="1"/>
    <m/>
    <m/>
    <m/>
    <m/>
    <m/>
    <m/>
    <m/>
    <m/>
    <m/>
    <m/>
    <m/>
    <m/>
  </r>
  <r>
    <n v="10594"/>
    <d v="2021-08-25T00:00:00"/>
    <n v="8"/>
    <x v="3"/>
    <s v="Maciej Turek"/>
    <s v="Head of Performance Marketing"/>
    <s v="bunq"/>
    <x v="10"/>
    <s v="Europe"/>
    <s v="Netherlands"/>
    <s v="Personal"/>
    <s v="No inmail sent"/>
    <x v="0"/>
    <d v="2021-09-02T00:00:00"/>
    <d v="2021-09-23T00:00:00"/>
    <m/>
    <m/>
    <m/>
    <m/>
    <m/>
    <m/>
    <m/>
    <m/>
    <m/>
    <m/>
  </r>
  <r>
    <n v="10595"/>
    <d v="2021-08-25T00:00:00"/>
    <n v="8"/>
    <x v="3"/>
    <s v="Rick Bos"/>
    <s v="Manager Marketing &amp; Analytics"/>
    <s v="Spare Rib Express"/>
    <x v="3"/>
    <s v="Europe"/>
    <s v="Netherlands"/>
    <s v="Personal"/>
    <s v="No inmail sent"/>
    <x v="1"/>
    <m/>
    <m/>
    <m/>
    <m/>
    <m/>
    <m/>
    <m/>
    <m/>
    <m/>
    <m/>
    <m/>
    <m/>
  </r>
  <r>
    <n v="10596"/>
    <d v="2021-08-25T00:00:00"/>
    <n v="8"/>
    <x v="3"/>
    <s v="Claudia Oliveira"/>
    <s v="Consumer Insights Manager"/>
    <s v="McDonald's"/>
    <x v="0"/>
    <s v="America"/>
    <s v="Canada "/>
    <s v="Personal"/>
    <s v="No inmail sent"/>
    <x v="1"/>
    <m/>
    <m/>
    <m/>
    <m/>
    <m/>
    <m/>
    <m/>
    <m/>
    <m/>
    <m/>
    <m/>
    <m/>
  </r>
  <r>
    <n v="10597"/>
    <d v="2021-08-25T00:00:00"/>
    <n v="8"/>
    <x v="2"/>
    <s v="Thanapol Tanprayoon"/>
    <s v="Marketing Analytics Manager"/>
    <s v="NVIDIA"/>
    <x v="7"/>
    <s v="America"/>
    <s v="California"/>
    <s v="Ramla's"/>
    <s v="No inmail sent"/>
    <x v="1"/>
    <m/>
    <m/>
    <m/>
    <m/>
    <m/>
    <m/>
    <m/>
    <m/>
    <m/>
    <m/>
    <m/>
    <m/>
  </r>
  <r>
    <n v="10598"/>
    <d v="2021-08-25T00:00:00"/>
    <n v="8"/>
    <x v="2"/>
    <s v="Atif Iqbal"/>
    <s v="Marketing Analytics Manager"/>
    <s v="PayPal "/>
    <x v="10"/>
    <s v="America"/>
    <s v="Illinois"/>
    <s v="Ramla's"/>
    <s v="No inmail sent"/>
    <x v="1"/>
    <m/>
    <m/>
    <m/>
    <m/>
    <m/>
    <m/>
    <m/>
    <m/>
    <m/>
    <m/>
    <m/>
    <m/>
  </r>
  <r>
    <n v="10599"/>
    <d v="2021-08-25T00:00:00"/>
    <n v="8"/>
    <x v="2"/>
    <s v="Troy Arias"/>
    <s v="Global Director - Marketing Intelligence &amp; Operations"/>
    <s v=" Iron Mountain"/>
    <x v="7"/>
    <s v="America"/>
    <s v="Florida"/>
    <s v="Ramla's"/>
    <s v="No inmail sent"/>
    <x v="1"/>
    <m/>
    <m/>
    <m/>
    <m/>
    <m/>
    <m/>
    <m/>
    <m/>
    <m/>
    <m/>
    <m/>
    <m/>
  </r>
  <r>
    <n v="10600"/>
    <d v="2021-08-25T00:00:00"/>
    <n v="8"/>
    <x v="2"/>
    <s v="Bruce Ledesma"/>
    <s v="Founder | Predictive Analytics Consultant "/>
    <s v="Datafy Análise Preditiva"/>
    <x v="2"/>
    <s v="America"/>
    <s v="Brazil"/>
    <s v="Ramla's"/>
    <s v="No inmail sent"/>
    <x v="0"/>
    <d v="2021-09-02T00:00:00"/>
    <d v="2021-09-02T00:00:00"/>
    <m/>
    <m/>
    <m/>
    <m/>
    <m/>
    <m/>
    <m/>
    <m/>
    <m/>
    <m/>
  </r>
  <r>
    <n v="10601"/>
    <d v="2021-08-25T00:00:00"/>
    <n v="8"/>
    <x v="2"/>
    <s v="Rob Seeger"/>
    <s v="Director of Advanced Marketing Analytics"/>
    <s v="Kohl's"/>
    <x v="0"/>
    <s v="America"/>
    <s v="Wisconsin"/>
    <s v="Personal"/>
    <s v="No inmail sent"/>
    <x v="1"/>
    <m/>
    <m/>
    <m/>
    <m/>
    <m/>
    <m/>
    <m/>
    <m/>
    <m/>
    <m/>
    <m/>
    <m/>
  </r>
  <r>
    <n v="10602"/>
    <d v="2021-08-25T00:00:00"/>
    <n v="8"/>
    <x v="2"/>
    <s v="Jaysen Gillespie"/>
    <s v="EVP, Head of Analytics &amp; Data Science"/>
    <s v="Shopkick"/>
    <x v="1"/>
    <s v="America"/>
    <s v="California"/>
    <s v="Ramla's"/>
    <s v="No inmail sent"/>
    <x v="1"/>
    <m/>
    <m/>
    <m/>
    <m/>
    <m/>
    <m/>
    <m/>
    <m/>
    <m/>
    <m/>
    <m/>
    <m/>
  </r>
  <r>
    <n v="10603"/>
    <d v="2021-08-25T00:00:00"/>
    <n v="8"/>
    <x v="2"/>
    <s v="June Wu"/>
    <s v="Director - Marketing Science, Global Advanced Analytics Group "/>
    <s v=" Bain &amp; Company"/>
    <x v="2"/>
    <s v="America"/>
    <s v="Illinois"/>
    <s v="Ramla's"/>
    <s v="No inmail sent"/>
    <x v="1"/>
    <m/>
    <m/>
    <m/>
    <m/>
    <m/>
    <m/>
    <m/>
    <m/>
    <m/>
    <m/>
    <m/>
    <m/>
  </r>
  <r>
    <n v="10604"/>
    <d v="2021-08-25T00:00:00"/>
    <n v="8"/>
    <x v="2"/>
    <s v="Ben Roth "/>
    <s v="Group Director, Marketing Science "/>
    <s v="Touché!"/>
    <x v="1"/>
    <s v="America"/>
    <s v="Canada "/>
    <s v="Ramla's"/>
    <s v="No inmail sent"/>
    <x v="0"/>
    <d v="2021-09-02T00:00:00"/>
    <d v="2021-09-02T00:00:00"/>
    <m/>
    <m/>
    <m/>
    <m/>
    <m/>
    <m/>
    <m/>
    <m/>
    <m/>
    <m/>
  </r>
  <r>
    <n v="10605"/>
    <d v="2021-08-25T00:00:00"/>
    <n v="8"/>
    <x v="2"/>
    <s v="César Gutiérrez Tapadinha"/>
    <s v="Senior specialist on Advanced Analytics, Data Science &amp; Marketing Science"/>
    <s v="Heineken Spain"/>
    <x v="3"/>
    <s v="Europe"/>
    <s v="Spain"/>
    <s v="Ramla's"/>
    <s v="No inmail sent"/>
    <x v="0"/>
    <d v="2021-09-02T00:00:00"/>
    <d v="2021-09-02T00:00:00"/>
    <m/>
    <m/>
    <m/>
    <m/>
    <m/>
    <m/>
    <m/>
    <m/>
    <m/>
    <m/>
  </r>
  <r>
    <n v="10606"/>
    <d v="2021-08-25T00:00:00"/>
    <n v="8"/>
    <x v="2"/>
    <s v="Julie Vokrot"/>
    <s v="Senior Manager, Marketing Science, Global Advanced Analytics"/>
    <s v="Bain &amp; Company"/>
    <x v="2"/>
    <s v="America"/>
    <s v="Illinois"/>
    <s v="Personal"/>
    <s v="No inmail sent"/>
    <x v="1"/>
    <m/>
    <m/>
    <m/>
    <m/>
    <m/>
    <m/>
    <m/>
    <m/>
    <m/>
    <m/>
    <m/>
    <m/>
  </r>
  <r>
    <n v="10607"/>
    <d v="2021-08-25T00:00:00"/>
    <n v="8"/>
    <x v="2"/>
    <s v="Raj Daiya"/>
    <s v="Associate Manager, Data Science "/>
    <s v=" OMD America"/>
    <x v="6"/>
    <s v="America"/>
    <s v="New York"/>
    <s v="Personal"/>
    <s v="No inmail sent"/>
    <x v="1"/>
    <m/>
    <m/>
    <m/>
    <m/>
    <m/>
    <m/>
    <m/>
    <m/>
    <m/>
    <m/>
    <m/>
    <m/>
  </r>
  <r>
    <n v="10608"/>
    <d v="2021-08-25T00:00:00"/>
    <n v="8"/>
    <x v="2"/>
    <s v="Manik Gupta"/>
    <s v="Chief Analytics and Insights Officer, North America Consumer Health "/>
    <s v=" Bayer"/>
    <x v="6"/>
    <s v="America"/>
    <s v="New York"/>
    <s v="Ramla's"/>
    <s v="No inmail sent"/>
    <x v="1"/>
    <m/>
    <m/>
    <m/>
    <m/>
    <m/>
    <m/>
    <m/>
    <m/>
    <m/>
    <m/>
    <m/>
    <m/>
  </r>
  <r>
    <n v="10609"/>
    <d v="2021-08-25T00:00:00"/>
    <n v="8"/>
    <x v="2"/>
    <s v="Lauri Vela"/>
    <s v="Senior Vice President, Performance Marketing Omni-Channel "/>
    <s v="Synchrony"/>
    <x v="10"/>
    <s v="America"/>
    <s v="Illinois"/>
    <s v="Ramla's"/>
    <s v="No inmail sent"/>
    <x v="0"/>
    <d v="2021-09-10T00:00:00"/>
    <d v="2021-09-10T00:00:00"/>
    <m/>
    <m/>
    <m/>
    <m/>
    <m/>
    <m/>
    <m/>
    <m/>
    <m/>
    <m/>
  </r>
  <r>
    <n v="10610"/>
    <d v="2021-08-25T00:00:00"/>
    <n v="8"/>
    <x v="2"/>
    <s v="Viggy Hegde"/>
    <s v="Vice President of Marketing Operations, Analytics, and Insights "/>
    <s v="Flexential"/>
    <x v="10"/>
    <s v="America"/>
    <s v="Virginia"/>
    <s v="Ramla's"/>
    <s v="No inmail sent"/>
    <x v="1"/>
    <m/>
    <m/>
    <m/>
    <m/>
    <m/>
    <m/>
    <m/>
    <m/>
    <m/>
    <m/>
    <m/>
    <m/>
  </r>
  <r>
    <n v="10611"/>
    <d v="2021-08-25T00:00:00"/>
    <n v="8"/>
    <x v="2"/>
    <s v="Kamila Thompson"/>
    <s v="Senior Director, Performance Marketing "/>
    <s v="TransUnion "/>
    <x v="5"/>
    <s v="America"/>
    <s v="Illinois"/>
    <s v="Ramla's"/>
    <s v="No inmail sent"/>
    <x v="1"/>
    <m/>
    <m/>
    <m/>
    <m/>
    <m/>
    <m/>
    <m/>
    <m/>
    <m/>
    <m/>
    <m/>
    <m/>
  </r>
  <r>
    <n v="10612"/>
    <d v="2021-08-25T00:00:00"/>
    <n v="8"/>
    <x v="2"/>
    <s v="Sander Heussen"/>
    <s v="Head of Performance &amp; Analytics"/>
    <s v="Miele X"/>
    <x v="3"/>
    <s v="Europe"/>
    <s v="Netherlands"/>
    <s v="Ramla's"/>
    <s v="No inmail sent"/>
    <x v="0"/>
    <d v="2021-09-02T00:00:00"/>
    <d v="2021-09-02T00:00:00"/>
    <m/>
    <m/>
    <m/>
    <s v="Positive"/>
    <m/>
    <m/>
    <m/>
    <m/>
    <m/>
    <m/>
  </r>
  <r>
    <n v="10613"/>
    <d v="2021-08-25T00:00:00"/>
    <n v="8"/>
    <x v="2"/>
    <s v="Muhammad Bin Shahbaz"/>
    <s v="Senior Manager - Marketing Analytics "/>
    <s v="Staples Stores"/>
    <x v="0"/>
    <s v="America"/>
    <s v="Massachusetts"/>
    <s v="Personal"/>
    <s v="No inmail sent"/>
    <x v="1"/>
    <m/>
    <m/>
    <m/>
    <m/>
    <m/>
    <m/>
    <m/>
    <m/>
    <m/>
    <m/>
    <m/>
    <m/>
  </r>
  <r>
    <n v="10614"/>
    <d v="2021-08-25T00:00:00"/>
    <n v="8"/>
    <x v="2"/>
    <s v="Taylor Kendrick"/>
    <s v="Channel Partnerships Lead, Strategic Accounts"/>
    <s v=" Impact "/>
    <x v="1"/>
    <s v="America"/>
    <s v="New York"/>
    <s v="Personal"/>
    <s v="No inmail sent"/>
    <x v="1"/>
    <m/>
    <m/>
    <m/>
    <m/>
    <m/>
    <m/>
    <m/>
    <m/>
    <m/>
    <m/>
    <m/>
    <s v="Competitor"/>
  </r>
  <r>
    <n v="10615"/>
    <d v="2021-08-25T00:00:00"/>
    <n v="8"/>
    <x v="2"/>
    <s v="Olesya Moosman"/>
    <s v="Measurement"/>
    <s v="Google"/>
    <x v="7"/>
    <s v="Europe"/>
    <s v="Sweden"/>
    <s v="Ramla's"/>
    <s v="No inmail sent"/>
    <x v="0"/>
    <d v="2021-09-10T00:00:00"/>
    <d v="2021-09-10T00:00:00"/>
    <m/>
    <m/>
    <m/>
    <m/>
    <m/>
    <m/>
    <m/>
    <m/>
    <m/>
    <s v="Check with Ahlem"/>
  </r>
  <r>
    <n v="10616"/>
    <d v="2021-08-25T00:00:00"/>
    <n v="8"/>
    <x v="2"/>
    <s v="Anthony Martinez"/>
    <s v="Growth Marketing "/>
    <s v=" Shift"/>
    <x v="4"/>
    <s v="America"/>
    <s v="Arizona"/>
    <s v="Personal"/>
    <s v="No inmail sent"/>
    <x v="1"/>
    <m/>
    <m/>
    <m/>
    <m/>
    <m/>
    <m/>
    <m/>
    <m/>
    <m/>
    <m/>
    <m/>
    <m/>
  </r>
  <r>
    <n v="10617"/>
    <d v="2021-08-25T00:00:00"/>
    <n v="8"/>
    <x v="2"/>
    <s v="Bennett Robbins "/>
    <s v="Director, Marketing Insights"/>
    <s v="2K"/>
    <x v="7"/>
    <s v="America"/>
    <s v="California"/>
    <s v="Personal"/>
    <s v="No inmail sent"/>
    <x v="1"/>
    <m/>
    <m/>
    <m/>
    <m/>
    <m/>
    <m/>
    <m/>
    <m/>
    <m/>
    <m/>
    <m/>
    <m/>
  </r>
  <r>
    <n v="10618"/>
    <d v="2021-08-25T00:00:00"/>
    <n v="8"/>
    <x v="2"/>
    <s v="Jay Gaughan"/>
    <s v="VP, Third-Party Ecommerce"/>
    <s v=" Highlights for Children"/>
    <x v="12"/>
    <s v="America"/>
    <s v="Ohio"/>
    <s v="Ramla's"/>
    <s v="No inmail sent"/>
    <x v="1"/>
    <m/>
    <m/>
    <m/>
    <m/>
    <m/>
    <m/>
    <m/>
    <m/>
    <m/>
    <m/>
    <m/>
    <m/>
  </r>
  <r>
    <n v="10619"/>
    <d v="2021-08-25T00:00:00"/>
    <n v="8"/>
    <x v="2"/>
    <s v="Eric Collins"/>
    <s v="Founder "/>
    <s v="EPC Consulting"/>
    <x v="2"/>
    <s v="America"/>
    <s v="New York"/>
    <s v="Ramla's"/>
    <s v="No inmail sent"/>
    <x v="1"/>
    <m/>
    <m/>
    <m/>
    <m/>
    <m/>
    <m/>
    <m/>
    <m/>
    <m/>
    <m/>
    <m/>
    <m/>
  </r>
  <r>
    <n v="10620"/>
    <d v="2021-08-25T00:00:00"/>
    <n v="8"/>
    <x v="2"/>
    <s v="Anh Than"/>
    <s v="Principal Strategist"/>
    <s v="Intellytics Group"/>
    <x v="2"/>
    <s v="America"/>
    <s v="Washington"/>
    <s v="Ramla's"/>
    <s v="No inmail sent"/>
    <x v="1"/>
    <m/>
    <m/>
    <m/>
    <m/>
    <m/>
    <m/>
    <m/>
    <m/>
    <m/>
    <m/>
    <m/>
    <m/>
  </r>
  <r>
    <n v="10621"/>
    <d v="2021-08-25T00:00:00"/>
    <n v="8"/>
    <x v="2"/>
    <s v="Ian Haygood"/>
    <s v="Director, Performance Marketing"/>
    <s v="Rad Power Bikes"/>
    <x v="3"/>
    <s v="America"/>
    <s v="Colorado"/>
    <s v="Ramla's"/>
    <s v="No inmail sent"/>
    <x v="1"/>
    <m/>
    <m/>
    <m/>
    <m/>
    <m/>
    <m/>
    <m/>
    <m/>
    <m/>
    <m/>
    <m/>
    <m/>
  </r>
  <r>
    <n v="10622"/>
    <d v="2021-08-25T00:00:00"/>
    <n v="8"/>
    <x v="2"/>
    <s v="Madlen Massarlian"/>
    <s v="Head of Advertising Analytics"/>
    <s v=" Microsoft "/>
    <x v="7"/>
    <s v="America"/>
    <s v="New York"/>
    <s v="Ramla's"/>
    <s v="No inmail sent"/>
    <x v="1"/>
    <m/>
    <m/>
    <m/>
    <m/>
    <m/>
    <m/>
    <m/>
    <m/>
    <m/>
    <m/>
    <m/>
    <m/>
  </r>
  <r>
    <n v="10623"/>
    <d v="2021-08-25T00:00:00"/>
    <n v="8"/>
    <x v="2"/>
    <s v="Alison Ehrmann"/>
    <s v="VP Marketing "/>
    <s v="Cove "/>
    <x v="13"/>
    <s v="America"/>
    <s v="New York"/>
    <s v="Ramla's"/>
    <s v="No inmail sent"/>
    <x v="1"/>
    <m/>
    <m/>
    <m/>
    <m/>
    <m/>
    <m/>
    <m/>
    <m/>
    <m/>
    <m/>
    <m/>
    <m/>
  </r>
  <r>
    <n v="10624"/>
    <d v="2021-08-25T00:00:00"/>
    <n v="8"/>
    <x v="2"/>
    <s v="Winston Tai"/>
    <s v="Senior Marketing Manager, Marketing Performance ASP "/>
    <s v="HSBC"/>
    <x v="10"/>
    <s v="Asia"/>
    <s v="Hong Kong"/>
    <s v="Ramla's"/>
    <s v="No inmail sent"/>
    <x v="0"/>
    <d v="2021-09-10T00:00:00"/>
    <d v="2021-09-10T00:00:00"/>
    <m/>
    <m/>
    <m/>
    <m/>
    <m/>
    <m/>
    <m/>
    <m/>
    <m/>
    <m/>
  </r>
  <r>
    <n v="10625"/>
    <d v="2021-10-11T00:00:00"/>
    <m/>
    <x v="4"/>
    <s v="Arun Sinhmar"/>
    <s v="Promotion Optimization Sr. Manager"/>
    <s v="Merck"/>
    <x v="13"/>
    <s v="America"/>
    <s v="Philadelphia"/>
    <s v="Personal"/>
    <s v="No inmail sent"/>
    <x v="0"/>
    <d v="2021-10-20T00:00:00"/>
    <d v="2021-10-25T00:00:00"/>
    <m/>
    <m/>
    <m/>
    <s v="Negative"/>
    <d v="2021-10-25T00:00:00"/>
    <m/>
    <m/>
    <m/>
    <m/>
    <s v="not interested at this time. "/>
  </r>
  <r>
    <n v="10626"/>
    <d v="2021-10-11T00:00:00"/>
    <m/>
    <x v="4"/>
    <s v="Sushma Vasudevan"/>
    <s v="VP - Analytics &amp; Data Science"/>
    <s v="PureSpectrum"/>
    <x v="2"/>
    <s v="America"/>
    <s v="Los Angeles"/>
    <s v="Ramla's"/>
    <s v="No inmail sent"/>
    <x v="0"/>
    <d v="2021-10-12T00:00:00"/>
    <d v="2021-12-03T00:00:00"/>
    <m/>
    <m/>
    <m/>
    <s v="Negative"/>
    <m/>
    <m/>
    <m/>
    <m/>
    <m/>
    <s v="Not interested at this time"/>
  </r>
  <r>
    <n v="10627"/>
    <d v="2021-08-25T00:00:00"/>
    <n v="8"/>
    <x v="2"/>
    <s v="Eduards Malcevs"/>
    <s v="Global Media and Brand Director "/>
    <s v=" 4finance "/>
    <x v="10"/>
    <s v="Europe"/>
    <s v="Latvia "/>
    <s v="Ramla's"/>
    <s v="No inmail sent"/>
    <x v="0"/>
    <d v="2021-09-02T00:00:00"/>
    <d v="2021-09-02T00:00:00"/>
    <m/>
    <m/>
    <m/>
    <m/>
    <m/>
    <m/>
    <m/>
    <m/>
    <m/>
    <m/>
  </r>
  <r>
    <n v="10628"/>
    <d v="2021-08-25T00:00:00"/>
    <n v="8"/>
    <x v="2"/>
    <s v="Alexandra Martinez"/>
    <s v="Associate Manager, Digital Marketing"/>
    <s v="FloSports"/>
    <x v="18"/>
    <s v="America"/>
    <s v="Texas"/>
    <s v="Personal"/>
    <s v="No inmail sent"/>
    <x v="1"/>
    <m/>
    <m/>
    <m/>
    <m/>
    <m/>
    <m/>
    <m/>
    <m/>
    <m/>
    <m/>
    <m/>
    <m/>
  </r>
  <r>
    <n v="10629"/>
    <d v="2021-08-25T00:00:00"/>
    <n v="8"/>
    <x v="2"/>
    <s v="Sarah Peterson"/>
    <s v="Vice President, Performance Marketing"/>
    <s v="Serena &amp; Lily"/>
    <x v="0"/>
    <s v="America"/>
    <s v="California"/>
    <s v="Ramla's"/>
    <s v="No inmail sent"/>
    <x v="1"/>
    <m/>
    <m/>
    <m/>
    <m/>
    <m/>
    <m/>
    <m/>
    <m/>
    <m/>
    <m/>
    <m/>
    <m/>
  </r>
  <r>
    <n v="10630"/>
    <d v="2021-08-25T00:00:00"/>
    <n v="8"/>
    <x v="2"/>
    <s v="Noah Goldenberg"/>
    <s v="Vice President, Advertising Analytics"/>
    <s v="WWE"/>
    <x v="12"/>
    <s v="America"/>
    <s v="New York"/>
    <s v="Ramla's"/>
    <s v="No inmail sent"/>
    <x v="1"/>
    <m/>
    <m/>
    <m/>
    <m/>
    <m/>
    <m/>
    <m/>
    <m/>
    <m/>
    <m/>
    <m/>
    <m/>
  </r>
  <r>
    <n v="10631"/>
    <d v="2021-08-25T00:00:00"/>
    <n v="8"/>
    <x v="2"/>
    <s v="Mandy Blute"/>
    <s v="Manager, Advanced Advertising Analytics"/>
    <s v="Discovery Inc"/>
    <x v="12"/>
    <s v="America"/>
    <s v="New York"/>
    <s v="Ramla's"/>
    <s v="No inmail sent"/>
    <x v="1"/>
    <m/>
    <m/>
    <m/>
    <m/>
    <m/>
    <m/>
    <m/>
    <m/>
    <m/>
    <m/>
    <m/>
    <m/>
  </r>
  <r>
    <n v="10632"/>
    <d v="2021-10-11T00:00:00"/>
    <m/>
    <x v="4"/>
    <s v="Tom Robinson"/>
    <s v="Performance Marketing Director"/>
    <s v="Deliveroo"/>
    <x v="18"/>
    <s v="Europe"/>
    <s v="United Kingdom"/>
    <s v="Ramla's"/>
    <s v="No inmail sent"/>
    <x v="1"/>
    <m/>
    <m/>
    <m/>
    <m/>
    <m/>
    <m/>
    <m/>
    <m/>
    <m/>
    <m/>
    <m/>
    <m/>
  </r>
  <r>
    <n v="10633"/>
    <d v="2021-08-25T00:00:00"/>
    <n v="8"/>
    <x v="2"/>
    <s v="Avinash Tripathi"/>
    <s v="Vice President of Analytics - Marketing Analytics and Marketing Sciences"/>
    <s v="University of Phoenix"/>
    <x v="18"/>
    <s v="America"/>
    <s v="Florida"/>
    <s v="Ramla's"/>
    <s v="No inmail sent"/>
    <x v="0"/>
    <d v="2021-09-02T00:00:00"/>
    <d v="2021-09-02T00:00:00"/>
    <m/>
    <m/>
    <m/>
    <m/>
    <m/>
    <m/>
    <m/>
    <m/>
    <m/>
    <m/>
  </r>
  <r>
    <n v="10634"/>
    <d v="2021-08-25T00:00:00"/>
    <n v="8"/>
    <x v="0"/>
    <s v="Harry van Loo"/>
    <s v="Digital Marketing &amp; Sales"/>
    <s v="A.Vogel Nederland"/>
    <x v="6"/>
    <s v="Europe"/>
    <s v="Netherlands"/>
    <s v="Ramla's"/>
    <s v="No inmail sent"/>
    <x v="1"/>
    <m/>
    <m/>
    <m/>
    <m/>
    <m/>
    <m/>
    <m/>
    <m/>
    <m/>
    <m/>
    <m/>
    <m/>
  </r>
  <r>
    <n v="10635"/>
    <d v="2021-08-25T00:00:00"/>
    <n v="8"/>
    <x v="0"/>
    <s v="Utkarsh Sinha"/>
    <s v="Head of Product Marketing, Exchange"/>
    <s v="InMobi"/>
    <x v="1"/>
    <s v="Europe"/>
    <s v="United Kingdom"/>
    <s v="Ramla's"/>
    <s v="No inmail sent"/>
    <x v="1"/>
    <m/>
    <m/>
    <m/>
    <m/>
    <m/>
    <m/>
    <m/>
    <m/>
    <m/>
    <m/>
    <m/>
    <m/>
  </r>
  <r>
    <n v="10636"/>
    <d v="2021-08-25T00:00:00"/>
    <n v="8"/>
    <x v="0"/>
    <s v="Hanna Ma"/>
    <s v="Product Marketing Manager"/>
    <s v="Blueshift"/>
    <x v="18"/>
    <s v="America"/>
    <s v="California"/>
    <s v="Ramla's"/>
    <s v="No inmail sent"/>
    <x v="1"/>
    <m/>
    <m/>
    <m/>
    <m/>
    <m/>
    <m/>
    <m/>
    <m/>
    <m/>
    <m/>
    <m/>
    <m/>
  </r>
  <r>
    <n v="10637"/>
    <d v="2021-08-25T00:00:00"/>
    <n v="8"/>
    <x v="2"/>
    <s v="Emily Zhao1"/>
    <s v="Senior Analyst, Marketing Science"/>
    <s v="Solve(d)"/>
    <x v="1"/>
    <s v="America"/>
    <s v="New York"/>
    <s v="Ramla's"/>
    <s v="No inmail sent"/>
    <x v="0"/>
    <d v="2021-08-27T00:00:00"/>
    <d v="2021-09-10T00:00:00"/>
    <m/>
    <m/>
    <n v="201"/>
    <m/>
    <m/>
    <m/>
    <m/>
    <m/>
    <m/>
    <s v="Originally Amal's"/>
  </r>
  <r>
    <n v="10638"/>
    <d v="2021-08-25T00:00:00"/>
    <n v="8"/>
    <x v="0"/>
    <s v="Victória Meyran"/>
    <s v="Marketing Automation Consultant"/>
    <s v="Santander Brasil"/>
    <x v="10"/>
    <s v="America"/>
    <s v="Brazil"/>
    <s v="Ramla's"/>
    <s v="No inmail sent"/>
    <x v="1"/>
    <m/>
    <m/>
    <m/>
    <m/>
    <m/>
    <m/>
    <m/>
    <m/>
    <m/>
    <m/>
    <m/>
    <m/>
  </r>
  <r>
    <n v="10639"/>
    <d v="2021-08-26T00:00:00"/>
    <n v="8"/>
    <x v="3"/>
    <s v="Andrea Giordano"/>
    <s v="Manager, Performance Marketing"/>
    <s v="Catawiki"/>
    <x v="18"/>
    <s v="Europe"/>
    <s v="Netherlands"/>
    <s v="Personal"/>
    <s v="No inmail sent"/>
    <x v="1"/>
    <m/>
    <m/>
    <m/>
    <m/>
    <m/>
    <m/>
    <m/>
    <m/>
    <m/>
    <m/>
    <m/>
    <m/>
  </r>
  <r>
    <n v="10640"/>
    <d v="2021-08-26T00:00:00"/>
    <n v="8"/>
    <x v="3"/>
    <s v="Lindsay Schaffer"/>
    <s v="Marketing Manager"/>
    <s v="Noodle"/>
    <x v="18"/>
    <s v="America"/>
    <s v="New York"/>
    <s v="Personal"/>
    <s v="No inmail sent"/>
    <x v="1"/>
    <m/>
    <m/>
    <m/>
    <m/>
    <m/>
    <m/>
    <m/>
    <m/>
    <m/>
    <m/>
    <m/>
    <m/>
  </r>
  <r>
    <n v="10641"/>
    <d v="2021-08-26T00:00:00"/>
    <n v="8"/>
    <x v="3"/>
    <s v="Jiayi Mertens"/>
    <s v="Senior Strategic Marketing Analyst"/>
    <s v="FedEx"/>
    <x v="7"/>
    <s v="Europe"/>
    <s v="Belgium"/>
    <s v="Personal"/>
    <s v="No inmail sent"/>
    <x v="1"/>
    <m/>
    <m/>
    <m/>
    <m/>
    <m/>
    <m/>
    <m/>
    <m/>
    <m/>
    <m/>
    <m/>
    <m/>
  </r>
  <r>
    <n v="10642"/>
    <d v="2021-08-26T00:00:00"/>
    <n v="8"/>
    <x v="3"/>
    <s v="Akash Verma"/>
    <s v="Data Analytics Manager"/>
    <s v="The Muse"/>
    <x v="18"/>
    <s v="America"/>
    <s v="New York"/>
    <s v="Personal"/>
    <s v="No inmail sent"/>
    <x v="1"/>
    <m/>
    <m/>
    <m/>
    <m/>
    <m/>
    <m/>
    <m/>
    <m/>
    <m/>
    <m/>
    <m/>
    <m/>
  </r>
  <r>
    <n v="10643"/>
    <d v="2021-08-26T00:00:00"/>
    <n v="8"/>
    <x v="3"/>
    <s v="Tom Morgan"/>
    <s v="Customer Insights &amp; Data Manager"/>
    <s v="MyOptique"/>
    <x v="0"/>
    <s v="Europe"/>
    <s v="United Kingdom"/>
    <s v="Personal"/>
    <s v="No inmail sent"/>
    <x v="1"/>
    <m/>
    <m/>
    <m/>
    <m/>
    <m/>
    <m/>
    <m/>
    <m/>
    <m/>
    <m/>
    <m/>
    <m/>
  </r>
  <r>
    <n v="10644"/>
    <d v="2021-08-26T00:00:00"/>
    <n v="8"/>
    <x v="3"/>
    <s v="Ryan Timpe"/>
    <s v="Senior Data Scientist"/>
    <s v="LEGO Group"/>
    <x v="12"/>
    <s v="America"/>
    <s v="Connecticut"/>
    <s v="Personal"/>
    <s v="No inmail sent"/>
    <x v="1"/>
    <m/>
    <m/>
    <m/>
    <m/>
    <m/>
    <m/>
    <m/>
    <m/>
    <m/>
    <m/>
    <m/>
    <m/>
  </r>
  <r>
    <n v="10645"/>
    <d v="2022-02-09T00:00:00"/>
    <n v="2"/>
    <x v="3"/>
    <s v="Kazume Nishiyama"/>
    <s v="Senior Data Scientist"/>
    <s v="TD "/>
    <x v="10"/>
    <s v="America"/>
    <s v="New York"/>
    <s v="Both (Ramla's &amp; Personal)"/>
    <s v="No inmail sent"/>
    <x v="1"/>
    <m/>
    <m/>
    <m/>
    <m/>
    <m/>
    <m/>
    <m/>
    <m/>
    <m/>
    <m/>
    <m/>
    <m/>
  </r>
  <r>
    <n v="10646"/>
    <d v="2021-08-26T00:00:00"/>
    <n v="8"/>
    <x v="3"/>
    <s v="Marc Menz"/>
    <s v="Manager Business Analysts"/>
    <s v="Commonwealth Bank"/>
    <x v="10"/>
    <s v="Australia"/>
    <s v="Australia"/>
    <s v="Personal"/>
    <s v="No inmail sent"/>
    <x v="1"/>
    <m/>
    <m/>
    <m/>
    <m/>
    <m/>
    <m/>
    <m/>
    <m/>
    <m/>
    <m/>
    <m/>
    <m/>
  </r>
  <r>
    <n v="10647"/>
    <d v="2021-08-26T00:00:00"/>
    <n v="8"/>
    <x v="3"/>
    <s v="Jacob Ryan"/>
    <s v="Senior Data Scientist"/>
    <s v="Cowen"/>
    <x v="18"/>
    <s v="America"/>
    <s v="California"/>
    <s v="Personal"/>
    <s v="No inmail sent"/>
    <x v="1"/>
    <m/>
    <m/>
    <m/>
    <m/>
    <m/>
    <m/>
    <m/>
    <m/>
    <m/>
    <m/>
    <m/>
    <m/>
  </r>
  <r>
    <n v="10648"/>
    <d v="2021-08-26T00:00:00"/>
    <n v="8"/>
    <x v="3"/>
    <s v="Damian Macias"/>
    <s v="Global Marketing ROI Manager"/>
    <s v="Shell"/>
    <x v="0"/>
    <s v="Europe"/>
    <s v="Poland"/>
    <s v="Personal"/>
    <s v="No inmail sent"/>
    <x v="1"/>
    <m/>
    <m/>
    <m/>
    <m/>
    <m/>
    <m/>
    <m/>
    <m/>
    <m/>
    <m/>
    <m/>
    <m/>
  </r>
  <r>
    <n v="10649"/>
    <d v="2021-08-26T00:00:00"/>
    <n v="8"/>
    <x v="3"/>
    <s v="Tony Anderson"/>
    <s v="Manager of Data Science"/>
    <s v="Arbella Insurance"/>
    <x v="10"/>
    <s v="America"/>
    <s v="Massachusetts"/>
    <s v="Personal"/>
    <s v="No inmail sent"/>
    <x v="1"/>
    <m/>
    <m/>
    <m/>
    <m/>
    <m/>
    <m/>
    <m/>
    <m/>
    <m/>
    <m/>
    <m/>
    <m/>
  </r>
  <r>
    <n v="10650"/>
    <d v="2021-08-26T00:00:00"/>
    <n v="8"/>
    <x v="3"/>
    <s v="Li Cheng"/>
    <s v="Senior Data Scientist"/>
    <s v="Airbnb"/>
    <x v="18"/>
    <s v="America"/>
    <s v="California"/>
    <s v="Personal"/>
    <s v="No inmail sent"/>
    <x v="1"/>
    <m/>
    <m/>
    <m/>
    <m/>
    <m/>
    <m/>
    <m/>
    <m/>
    <m/>
    <m/>
    <m/>
    <m/>
  </r>
  <r>
    <n v="10651"/>
    <d v="2021-08-26T00:00:00"/>
    <n v="8"/>
    <x v="3"/>
    <s v="Nipun Arora"/>
    <s v="Senior Data Science Analyst "/>
    <s v="Yelp"/>
    <x v="18"/>
    <s v="America"/>
    <s v="Canada "/>
    <s v="Personal"/>
    <s v="No inmail sent"/>
    <x v="1"/>
    <m/>
    <m/>
    <m/>
    <m/>
    <m/>
    <m/>
    <m/>
    <m/>
    <m/>
    <m/>
    <m/>
    <m/>
  </r>
  <r>
    <n v="10652"/>
    <d v="2021-08-26T00:00:00"/>
    <n v="8"/>
    <x v="3"/>
    <s v="Josh Mills"/>
    <s v="Data Science Leader (Sr. Consultant)"/>
    <s v="Nationwide"/>
    <x v="10"/>
    <s v="America"/>
    <s v="Ohio"/>
    <s v="Personal"/>
    <s v="No inmail sent"/>
    <x v="1"/>
    <m/>
    <m/>
    <m/>
    <m/>
    <m/>
    <m/>
    <m/>
    <m/>
    <m/>
    <m/>
    <m/>
    <m/>
  </r>
  <r>
    <n v="10653"/>
    <d v="2021-08-26T00:00:00"/>
    <n v="8"/>
    <x v="3"/>
    <s v="Jerry L."/>
    <s v="Lead Data Scientist"/>
    <s v="Cubert"/>
    <x v="3"/>
    <s v="America"/>
    <s v="Canada "/>
    <s v="Personal"/>
    <s v="No inmail sent"/>
    <x v="1"/>
    <m/>
    <m/>
    <m/>
    <m/>
    <m/>
    <m/>
    <m/>
    <m/>
    <m/>
    <m/>
    <m/>
    <m/>
  </r>
  <r>
    <n v="10654"/>
    <d v="2021-08-26T00:00:00"/>
    <n v="8"/>
    <x v="2"/>
    <s v="Tanya Zyabkina"/>
    <s v="Principal "/>
    <s v="Probabilistically"/>
    <x v="2"/>
    <s v="America"/>
    <s v="Ohio"/>
    <s v="Ramla's"/>
    <s v="No inmail sent"/>
    <x v="0"/>
    <d v="2021-09-02T00:00:00"/>
    <d v="2021-09-02T00:00:00"/>
    <m/>
    <m/>
    <m/>
    <s v="Positive_FS"/>
    <m/>
    <m/>
    <m/>
    <m/>
    <m/>
    <m/>
  </r>
  <r>
    <n v="10655"/>
    <d v="2021-08-26T00:00:00"/>
    <n v="8"/>
    <x v="2"/>
    <s v="Siobhan Solberg"/>
    <s v="Founder"/>
    <s v=" Raze "/>
    <x v="2"/>
    <s v="Europe"/>
    <s v="Greece"/>
    <s v="Ramla's"/>
    <s v="No inmail sent"/>
    <x v="0"/>
    <d v="2021-09-08T00:00:00"/>
    <d v="2021-09-08T00:00:00"/>
    <m/>
    <m/>
    <m/>
    <m/>
    <m/>
    <m/>
    <m/>
    <m/>
    <m/>
    <m/>
  </r>
  <r>
    <n v="10656"/>
    <d v="2021-10-11T00:00:00"/>
    <m/>
    <x v="4"/>
    <s v="Neha Paliwal"/>
    <s v="Market Research Analyst"/>
    <s v="Essilor Group"/>
    <x v="13"/>
    <s v="Europe"/>
    <s v="France"/>
    <s v="Ramla's"/>
    <s v="No inmail sent"/>
    <x v="1"/>
    <m/>
    <m/>
    <m/>
    <m/>
    <m/>
    <m/>
    <m/>
    <m/>
    <m/>
    <m/>
    <m/>
    <m/>
  </r>
  <r>
    <n v="10657"/>
    <d v="2021-10-11T00:00:00"/>
    <m/>
    <x v="4"/>
    <s v="Mukul Virmani"/>
    <s v="Sr. Manager - Data Science, ML &amp; AI Innovation Lead - Commercial Ops"/>
    <s v="Gilead Sciences"/>
    <x v="13"/>
    <s v="America"/>
    <s v="California"/>
    <s v="Ramla's"/>
    <s v="No inmail sent"/>
    <x v="1"/>
    <m/>
    <m/>
    <m/>
    <m/>
    <m/>
    <m/>
    <m/>
    <m/>
    <m/>
    <m/>
    <m/>
    <m/>
  </r>
  <r>
    <n v="10658"/>
    <d v="2021-08-27T00:00:00"/>
    <n v="8"/>
    <x v="3"/>
    <s v="Jason Winston"/>
    <s v="Sr. Director of Marketing"/>
    <s v="WOW! Business"/>
    <x v="16"/>
    <s v="America"/>
    <s v="Colorado"/>
    <s v="Personal"/>
    <s v="No inmail sent"/>
    <x v="1"/>
    <m/>
    <m/>
    <m/>
    <m/>
    <m/>
    <m/>
    <m/>
    <m/>
    <m/>
    <m/>
    <m/>
    <m/>
  </r>
  <r>
    <n v="10659"/>
    <d v="2021-10-11T00:00:00"/>
    <m/>
    <x v="4"/>
    <s v="Sarang Deo"/>
    <s v="Director, Business Analytics &amp; Insights"/>
    <s v=" Pfizer"/>
    <x v="13"/>
    <s v="America"/>
    <s v=" New York"/>
    <s v="Ramla's"/>
    <s v="No inmail sent"/>
    <x v="1"/>
    <m/>
    <m/>
    <m/>
    <m/>
    <m/>
    <m/>
    <m/>
    <m/>
    <m/>
    <m/>
    <m/>
    <m/>
  </r>
  <r>
    <n v="10660"/>
    <d v="2021-10-11T00:00:00"/>
    <m/>
    <x v="4"/>
    <s v="Agnes Jumah MA"/>
    <s v="Head of Marketing"/>
    <s v="iQ Student Accommodation"/>
    <x v="9"/>
    <s v="Europe"/>
    <s v="United Kingdom"/>
    <s v="Ramla's"/>
    <s v="No inmail sent"/>
    <x v="1"/>
    <m/>
    <m/>
    <m/>
    <m/>
    <m/>
    <m/>
    <m/>
    <m/>
    <m/>
    <m/>
    <m/>
    <m/>
  </r>
  <r>
    <n v="10661"/>
    <d v="2021-08-27T00:00:00"/>
    <n v="8"/>
    <x v="3"/>
    <s v="Christy Sherrick"/>
    <s v="Vice President, Marketing"/>
    <s v="Alliance Animal Health"/>
    <x v="0"/>
    <s v="America"/>
    <s v="Colorado"/>
    <s v="Personal"/>
    <s v="No inmail sent"/>
    <x v="1"/>
    <m/>
    <m/>
    <m/>
    <m/>
    <m/>
    <m/>
    <m/>
    <m/>
    <m/>
    <m/>
    <m/>
    <m/>
  </r>
  <r>
    <n v="10662"/>
    <d v="2021-10-11T00:00:00"/>
    <m/>
    <x v="4"/>
    <s v="Velu, Chinnasamy Shanmugam"/>
    <s v="Senior Applied Data Scientist"/>
    <s v="Chamberlain Group (CGI)"/>
    <x v="3"/>
    <s v="America"/>
    <s v="Illinois"/>
    <s v="Both (Ramla's &amp; Personal)"/>
    <s v="No inmail sent"/>
    <x v="2"/>
    <d v="2021-10-11T00:00:00"/>
    <d v="2021-12-10T00:00:00"/>
    <m/>
    <m/>
    <m/>
    <s v="Positive"/>
    <d v="2021-10-11T00:00:00"/>
    <m/>
    <m/>
    <m/>
    <m/>
    <m/>
  </r>
  <r>
    <n v="10663"/>
    <d v="2021-10-11T00:00:00"/>
    <m/>
    <x v="4"/>
    <s v="Emily (Yiran) Chen"/>
    <s v="Business Intelligence Engineer"/>
    <s v="Amazon"/>
    <x v="18"/>
    <s v="America"/>
    <s v="New York"/>
    <s v="Ramla's"/>
    <s v="No inmail sent"/>
    <x v="1"/>
    <m/>
    <m/>
    <m/>
    <m/>
    <m/>
    <m/>
    <m/>
    <m/>
    <m/>
    <m/>
    <m/>
    <m/>
  </r>
  <r>
    <n v="10664"/>
    <d v="2021-10-11T00:00:00"/>
    <m/>
    <x v="4"/>
    <s v="Vibhanshu Sharma"/>
    <s v="Associate Director - US Immunology Analytics"/>
    <s v="Bristol Myers Squibb"/>
    <x v="13"/>
    <s v="America"/>
    <s v="New Jersey"/>
    <s v="Personal"/>
    <s v="No inmail sent"/>
    <x v="1"/>
    <m/>
    <m/>
    <m/>
    <m/>
    <m/>
    <m/>
    <m/>
    <m/>
    <m/>
    <m/>
    <m/>
    <m/>
  </r>
  <r>
    <n v="10665"/>
    <d v="2021-08-27T00:00:00"/>
    <n v="8"/>
    <x v="3"/>
    <s v="Jess Lau"/>
    <s v="Senior Insights Manager"/>
    <s v="Frucor Suntory"/>
    <x v="3"/>
    <s v="Australia"/>
    <s v="Australia"/>
    <s v="Personal"/>
    <s v="No inmail sent"/>
    <x v="1"/>
    <m/>
    <m/>
    <m/>
    <m/>
    <m/>
    <m/>
    <m/>
    <m/>
    <m/>
    <m/>
    <m/>
    <m/>
  </r>
  <r>
    <n v="10666"/>
    <d v="2021-10-11T00:00:00"/>
    <m/>
    <x v="4"/>
    <s v="Shushanik Green"/>
    <s v="Senior Manager, Customer Insights and Analytics"/>
    <s v="Ryder System, Inc."/>
    <x v="11"/>
    <s v="America"/>
    <s v="Florida"/>
    <s v="Personal"/>
    <s v="No inmail sent"/>
    <x v="1"/>
    <m/>
    <m/>
    <m/>
    <m/>
    <m/>
    <m/>
    <m/>
    <m/>
    <m/>
    <m/>
    <m/>
    <m/>
  </r>
  <r>
    <n v="10667"/>
    <d v="2021-11-01T00:00:00"/>
    <m/>
    <x v="2"/>
    <s v="Devin Fallon"/>
    <s v="Director, Media Insights &amp; Analytics"/>
    <s v="VIZIO"/>
    <x v="7"/>
    <s v="America"/>
    <s v="New York"/>
    <s v="Ramla's"/>
    <s v="No inmail sent"/>
    <x v="1"/>
    <m/>
    <m/>
    <m/>
    <m/>
    <m/>
    <m/>
    <m/>
    <m/>
    <m/>
    <m/>
    <m/>
    <m/>
  </r>
  <r>
    <n v="10668"/>
    <d v="2021-11-01T00:00:00"/>
    <m/>
    <x v="2"/>
    <s v="Justine Lyn"/>
    <s v="VP of Media "/>
    <s v="DWA"/>
    <x v="1"/>
    <s v="America"/>
    <s v="Texas"/>
    <s v="Personal"/>
    <s v="No inmail sent"/>
    <x v="1"/>
    <m/>
    <m/>
    <m/>
    <m/>
    <m/>
    <m/>
    <m/>
    <m/>
    <m/>
    <m/>
    <m/>
    <m/>
  </r>
  <r>
    <n v="10669"/>
    <d v="2021-08-27T00:00:00"/>
    <n v="8"/>
    <x v="3"/>
    <s v="Or Yaacov Rothschild"/>
    <s v="Director of Business Insights, Pricing and Ecommerce"/>
    <s v="Sauer Brands"/>
    <x v="3"/>
    <s v="America"/>
    <s v="United States"/>
    <s v="Personal"/>
    <s v="No inmail sent"/>
    <x v="1"/>
    <m/>
    <m/>
    <m/>
    <m/>
    <m/>
    <m/>
    <m/>
    <m/>
    <m/>
    <m/>
    <m/>
    <m/>
  </r>
  <r>
    <n v="10670"/>
    <d v="2021-11-01T00:00:00"/>
    <m/>
    <x v="2"/>
    <s v="Isabella. Sanchez"/>
    <s v="VP, Media Integration "/>
    <s v="Zubi Advertising Services"/>
    <x v="1"/>
    <s v="America"/>
    <s v="Florida"/>
    <s v="Personal"/>
    <s v="No inmail sent"/>
    <x v="1"/>
    <m/>
    <m/>
    <m/>
    <m/>
    <m/>
    <m/>
    <m/>
    <m/>
    <m/>
    <m/>
    <m/>
    <m/>
  </r>
  <r>
    <n v="10671"/>
    <d v="2021-08-27T00:00:00"/>
    <n v="8"/>
    <x v="3"/>
    <s v="Drew Swinger"/>
    <s v="Senior Manager, Analytics"/>
    <s v="Adtalem"/>
    <x v="7"/>
    <s v="America"/>
    <s v="Massachusetts"/>
    <s v="Personal"/>
    <s v="No inmail sent"/>
    <x v="1"/>
    <m/>
    <m/>
    <m/>
    <m/>
    <m/>
    <m/>
    <m/>
    <m/>
    <m/>
    <m/>
    <m/>
    <m/>
  </r>
  <r>
    <n v="10672"/>
    <d v="2021-08-27T00:00:00"/>
    <n v="8"/>
    <x v="2"/>
    <s v="Moshmi S"/>
    <s v="Associate Director - Digital Data Enablement"/>
    <s v="Novartis Oncology"/>
    <x v="6"/>
    <s v="America"/>
    <s v="New Jersey"/>
    <s v="Ramla's"/>
    <s v="No inmail sent"/>
    <x v="0"/>
    <d v="2021-08-27T00:00:00"/>
    <d v="2021-09-10T00:00:00"/>
    <m/>
    <m/>
    <n v="201"/>
    <m/>
    <m/>
    <m/>
    <m/>
    <m/>
    <m/>
    <s v="Originally Amal's"/>
  </r>
  <r>
    <n v="10673"/>
    <d v="2021-08-27T00:00:00"/>
    <n v="8"/>
    <x v="0"/>
    <s v="Jason Dong"/>
    <s v="Marketing Lead, Cross Sell &amp; Product Growth"/>
    <s v="Shopify"/>
    <x v="18"/>
    <s v="America"/>
    <s v="Canada "/>
    <s v="Ramla's"/>
    <s v="No inmail sent"/>
    <x v="1"/>
    <m/>
    <m/>
    <m/>
    <m/>
    <m/>
    <m/>
    <m/>
    <m/>
    <m/>
    <m/>
    <m/>
    <m/>
  </r>
  <r>
    <n v="10674"/>
    <d v="2021-08-27T00:00:00"/>
    <n v="8"/>
    <x v="0"/>
    <s v="Wenting Deng"/>
    <s v="Marketing Analyst"/>
    <s v="Media.Monks"/>
    <x v="1"/>
    <s v="America"/>
    <s v="California"/>
    <s v="Ramla's"/>
    <s v="No inmail sent"/>
    <x v="1"/>
    <m/>
    <m/>
    <m/>
    <m/>
    <m/>
    <m/>
    <m/>
    <m/>
    <m/>
    <m/>
    <m/>
    <m/>
  </r>
  <r>
    <n v="10675"/>
    <d v="2021-08-27T00:00:00"/>
    <n v="8"/>
    <x v="0"/>
    <s v="Neeraj Patki"/>
    <s v="Sr. Manager Data Science"/>
    <s v="McDonald's "/>
    <x v="0"/>
    <s v="America"/>
    <s v="Illinois"/>
    <s v="Ramla's"/>
    <s v="No inmail sent"/>
    <x v="1"/>
    <m/>
    <m/>
    <m/>
    <m/>
    <m/>
    <m/>
    <m/>
    <m/>
    <m/>
    <m/>
    <m/>
    <m/>
  </r>
  <r>
    <n v="10676"/>
    <d v="2021-08-27T00:00:00"/>
    <n v="8"/>
    <x v="0"/>
    <s v="Jacquie M."/>
    <s v="Marketing Manager"/>
    <s v="PositiveMedia"/>
    <x v="1"/>
    <s v="Australia"/>
    <s v="Australia"/>
    <s v="Ramla's"/>
    <s v="No inmail sent"/>
    <x v="1"/>
    <m/>
    <m/>
    <m/>
    <m/>
    <m/>
    <m/>
    <m/>
    <m/>
    <m/>
    <m/>
    <m/>
    <m/>
  </r>
  <r>
    <n v="10677"/>
    <d v="2021-08-30T00:00:00"/>
    <m/>
    <x v="3"/>
    <s v="Ankit Srivastava"/>
    <s v="Performance Marketing Manager"/>
    <s v="Cornershop"/>
    <x v="18"/>
    <s v="America"/>
    <s v="Canada "/>
    <s v="Ramla's"/>
    <s v="No inmail sent"/>
    <x v="0"/>
    <d v="2021-09-20T00:00:00"/>
    <d v="2021-11-02T00:00:00"/>
    <m/>
    <m/>
    <m/>
    <s v="Negative"/>
    <d v="2021-11-04T00:00:00"/>
    <m/>
    <m/>
    <m/>
    <m/>
    <m/>
  </r>
  <r>
    <n v="10678"/>
    <d v="2021-08-30T00:00:00"/>
    <m/>
    <x v="3"/>
    <s v="Ben Halliwell"/>
    <s v="VP, Customer Personalization"/>
    <s v="Inspire Brands"/>
    <x v="3"/>
    <s v="America"/>
    <s v="Atlanta"/>
    <s v="Ramla's"/>
    <s v="No inmail sent"/>
    <x v="1"/>
    <m/>
    <m/>
    <m/>
    <m/>
    <m/>
    <m/>
    <m/>
    <m/>
    <m/>
    <m/>
    <m/>
    <m/>
  </r>
  <r>
    <n v="10679"/>
    <d v="2021-08-30T00:00:00"/>
    <m/>
    <x v="3"/>
    <s v="Mark Brooks"/>
    <s v="Global Vice President Consumer &amp; Shopper Insights, Brand Portfolio"/>
    <s v="The Estée Lauder Companies"/>
    <x v="3"/>
    <s v="America"/>
    <s v="New York"/>
    <s v="Ramla's"/>
    <s v="No inmail sent"/>
    <x v="1"/>
    <m/>
    <m/>
    <m/>
    <m/>
    <m/>
    <m/>
    <m/>
    <m/>
    <m/>
    <m/>
    <m/>
    <m/>
  </r>
  <r>
    <n v="10680"/>
    <d v="2021-08-30T00:00:00"/>
    <m/>
    <x v="3"/>
    <s v="Justin Quigley"/>
    <s v="Revenue Growth Manager, ANZ"/>
    <s v="Frucor Suntory"/>
    <x v="3"/>
    <s v="Australia"/>
    <s v="Australia"/>
    <s v="Ramla's"/>
    <s v="No inmail sent"/>
    <x v="0"/>
    <d v="2021-08-31T00:00:00"/>
    <d v="2022-02-21T00:00:00"/>
    <m/>
    <m/>
    <m/>
    <m/>
    <m/>
    <m/>
    <m/>
    <m/>
    <m/>
    <m/>
  </r>
  <r>
    <n v="10681"/>
    <d v="2021-08-30T00:00:00"/>
    <m/>
    <x v="3"/>
    <s v="Blair Raynor"/>
    <s v="Finance Manager - Digital Commerce"/>
    <s v="Bacardi"/>
    <x v="3"/>
    <s v="Europe"/>
    <s v="United Kingdom"/>
    <s v="Ramla's"/>
    <s v="No inmail sent"/>
    <x v="0"/>
    <d v="2021-09-08T00:00:00"/>
    <d v="2022-03-10T00:00:00"/>
    <m/>
    <m/>
    <m/>
    <m/>
    <m/>
    <m/>
    <m/>
    <m/>
    <m/>
    <m/>
  </r>
  <r>
    <n v="10682"/>
    <d v="2021-08-30T00:00:00"/>
    <m/>
    <x v="3"/>
    <s v="Baptiste Amar"/>
    <s v="Senior Data Analyst"/>
    <s v="GetYourGuide"/>
    <x v="18"/>
    <s v="Europe"/>
    <s v="Germany"/>
    <s v="Personal"/>
    <s v="No inmail sent"/>
    <x v="1"/>
    <m/>
    <m/>
    <m/>
    <m/>
    <m/>
    <m/>
    <m/>
    <m/>
    <m/>
    <m/>
    <m/>
    <m/>
  </r>
  <r>
    <n v="10683"/>
    <d v="2021-08-30T00:00:00"/>
    <m/>
    <x v="3"/>
    <s v="Olivier Maugain"/>
    <s v="Decision Intelligence - Group Digital"/>
    <s v="IKEA "/>
    <x v="0"/>
    <s v="Europe"/>
    <s v="Netherlands"/>
    <s v="Ramla's"/>
    <s v="No inmail sent"/>
    <x v="0"/>
    <d v="2021-09-09T00:00:00"/>
    <d v="2021-09-06T00:00:00"/>
    <m/>
    <m/>
    <m/>
    <s v="Negative"/>
    <d v="2021-10-08T00:00:00"/>
    <m/>
    <m/>
    <m/>
    <m/>
    <m/>
  </r>
  <r>
    <n v="10684"/>
    <d v="2021-08-30T00:00:00"/>
    <m/>
    <x v="3"/>
    <s v="Jimmy Nguyen"/>
    <s v="Senior Analyst, Growth Analytics"/>
    <s v="Pandora"/>
    <x v="18"/>
    <s v="America"/>
    <s v="California"/>
    <s v="Ramla's"/>
    <s v="No inmail sent"/>
    <x v="1"/>
    <m/>
    <m/>
    <m/>
    <m/>
    <m/>
    <m/>
    <m/>
    <m/>
    <m/>
    <m/>
    <m/>
    <m/>
  </r>
  <r>
    <n v="10685"/>
    <d v="2021-08-30T00:00:00"/>
    <m/>
    <x v="3"/>
    <s v="Kevin C. Smith"/>
    <s v="Sr. Business Information Analyst"/>
    <s v="Anthem"/>
    <x v="13"/>
    <s v="America"/>
    <s v="California"/>
    <s v="Personal"/>
    <s v="No inmail sent"/>
    <x v="1"/>
    <m/>
    <m/>
    <m/>
    <m/>
    <m/>
    <m/>
    <m/>
    <m/>
    <m/>
    <m/>
    <m/>
    <m/>
  </r>
  <r>
    <n v="10686"/>
    <d v="2021-08-30T00:00:00"/>
    <m/>
    <x v="3"/>
    <s v="Jim Parkinson"/>
    <s v="Principal Data Analyst"/>
    <s v="BBC"/>
    <x v="12"/>
    <s v="Europe"/>
    <s v="United Kingdom"/>
    <s v="Ramla's"/>
    <s v="No inmail sent"/>
    <x v="1"/>
    <m/>
    <m/>
    <m/>
    <m/>
    <m/>
    <m/>
    <m/>
    <m/>
    <m/>
    <m/>
    <m/>
    <m/>
  </r>
  <r>
    <n v="10687"/>
    <d v="2021-08-30T00:00:00"/>
    <m/>
    <x v="3"/>
    <s v="Carlos Asensio"/>
    <s v="Head of Performance Marketing"/>
    <s v="Miro"/>
    <x v="12"/>
    <s v="Europe"/>
    <s v="Netherlands"/>
    <s v="Ramla's"/>
    <s v="No inmail sent"/>
    <x v="0"/>
    <d v="2021-08-31T00:00:00"/>
    <d v="2022-03-10T00:00:00"/>
    <m/>
    <m/>
    <m/>
    <m/>
    <m/>
    <m/>
    <m/>
    <m/>
    <m/>
    <m/>
  </r>
  <r>
    <n v="10688"/>
    <d v="2021-08-30T00:00:00"/>
    <m/>
    <x v="3"/>
    <s v="Anne Krogh"/>
    <s v="Consumer &amp; Customer Insights Manager"/>
    <s v="IKEA"/>
    <x v="0"/>
    <s v="Europe"/>
    <s v="Denmark"/>
    <s v="Ramla's"/>
    <s v="No inmail sent"/>
    <x v="1"/>
    <m/>
    <m/>
    <m/>
    <m/>
    <m/>
    <m/>
    <m/>
    <m/>
    <m/>
    <m/>
    <m/>
    <m/>
  </r>
  <r>
    <n v="10689"/>
    <d v="2021-08-30T00:00:00"/>
    <m/>
    <x v="3"/>
    <s v="Martin Krippner"/>
    <s v="Head of Data Strategy, Analytics &amp; Insights Consumer Health EMEA"/>
    <s v="Johnson &amp; Johnson"/>
    <x v="3"/>
    <s v="Europe"/>
    <s v="Switzerland"/>
    <s v="Ramla's"/>
    <s v="No inmail sent"/>
    <x v="1"/>
    <m/>
    <m/>
    <m/>
    <m/>
    <m/>
    <m/>
    <m/>
    <m/>
    <m/>
    <m/>
    <m/>
    <m/>
  </r>
  <r>
    <n v="10690"/>
    <d v="2021-08-30T00:00:00"/>
    <m/>
    <x v="3"/>
    <s v="Lisa Pollack"/>
    <s v="Manager, Marketing Analytics, Growth Market Insights"/>
    <s v="Labcorp"/>
    <x v="13"/>
    <s v="America"/>
    <s v="New York"/>
    <s v="Ramla's"/>
    <s v="No inmail sent"/>
    <x v="1"/>
    <m/>
    <m/>
    <m/>
    <m/>
    <m/>
    <m/>
    <m/>
    <m/>
    <m/>
    <m/>
    <m/>
    <m/>
  </r>
  <r>
    <n v="10691"/>
    <d v="2021-08-30T00:00:00"/>
    <m/>
    <x v="3"/>
    <s v="Rachel Endress"/>
    <s v="Manager, Consumer Insights &amp; Strategy"/>
    <s v="Tyson Foods"/>
    <x v="3"/>
    <s v="America"/>
    <s v="Illinois"/>
    <s v="Personal"/>
    <s v="No inmail sent"/>
    <x v="1"/>
    <m/>
    <m/>
    <m/>
    <m/>
    <m/>
    <m/>
    <m/>
    <m/>
    <m/>
    <m/>
    <m/>
    <m/>
  </r>
  <r>
    <n v="10692"/>
    <d v="2021-08-30T00:00:00"/>
    <m/>
    <x v="3"/>
    <s v="Eva Guterres"/>
    <s v="Director, Market Research and Consumer Insights"/>
    <s v="EMERITUS"/>
    <x v="18"/>
    <s v="America"/>
    <s v="Washington"/>
    <s v="Ramla's"/>
    <s v="No inmail sent"/>
    <x v="0"/>
    <d v="2021-09-02T00:00:00"/>
    <d v="2022-03-10T00:00:00"/>
    <m/>
    <m/>
    <m/>
    <m/>
    <m/>
    <m/>
    <m/>
    <m/>
    <m/>
    <m/>
  </r>
  <r>
    <n v="10693"/>
    <d v="2021-08-30T00:00:00"/>
    <m/>
    <x v="3"/>
    <s v="Rob Harvath"/>
    <s v="VP, Consumer Insights and Data Management"/>
    <s v="Citizen Watch"/>
    <x v="0"/>
    <s v="America"/>
    <s v="New York"/>
    <s v="Ramla's"/>
    <s v="No inmail sent"/>
    <x v="1"/>
    <m/>
    <m/>
    <m/>
    <m/>
    <m/>
    <m/>
    <m/>
    <m/>
    <m/>
    <m/>
    <m/>
    <m/>
  </r>
  <r>
    <n v="10694"/>
    <d v="2021-08-30T00:00:00"/>
    <m/>
    <x v="3"/>
    <s v="Pamela Martinez Garcia"/>
    <s v="Director of Marketing, Innovation &amp; Consumer Insights"/>
    <s v="Colombina"/>
    <x v="3"/>
    <s v="America"/>
    <s v="Florida"/>
    <s v="Ramla's"/>
    <s v="No inmail sent"/>
    <x v="0"/>
    <d v="2021-08-31T00:00:00"/>
    <d v="2022-01-24T00:00:00"/>
    <m/>
    <m/>
    <m/>
    <s v="Negative"/>
    <d v="2022-01-24T00:00:00"/>
    <m/>
    <m/>
    <m/>
    <m/>
    <m/>
  </r>
  <r>
    <n v="10695"/>
    <d v="2021-08-30T00:00:00"/>
    <m/>
    <x v="3"/>
    <s v="Qayam Sayani"/>
    <s v="Group Director, Performance Marketing"/>
    <s v="GroupM"/>
    <x v="1"/>
    <s v="America"/>
    <s v="Canada "/>
    <s v="Ramla's"/>
    <s v="No inmail sent"/>
    <x v="0"/>
    <d v="2021-08-30T00:00:00"/>
    <d v="2022-03-10T00:00:00"/>
    <m/>
    <m/>
    <m/>
    <m/>
    <m/>
    <m/>
    <m/>
    <m/>
    <m/>
    <m/>
  </r>
  <r>
    <n v="10696"/>
    <d v="2021-08-30T00:00:00"/>
    <m/>
    <x v="3"/>
    <s v="Stefano Perilli"/>
    <s v="Global Head of Consumer and Shopper Insights"/>
    <s v="Ferrero"/>
    <x v="3"/>
    <s v="Europe"/>
    <s v="Luxembourg  "/>
    <s v="Ramla's"/>
    <s v="No inmail sent"/>
    <x v="1"/>
    <m/>
    <m/>
    <m/>
    <m/>
    <m/>
    <m/>
    <m/>
    <m/>
    <m/>
    <m/>
    <m/>
    <m/>
  </r>
  <r>
    <n v="10697"/>
    <d v="2021-08-30T00:00:00"/>
    <m/>
    <x v="3"/>
    <s v="Christopher Corales"/>
    <s v="Senior Manager, Consumer Insights"/>
    <s v="Blue Diamond Growers"/>
    <x v="3"/>
    <s v="America"/>
    <s v="Texas"/>
    <s v="Ramla's"/>
    <s v="No inmail sent"/>
    <x v="1"/>
    <m/>
    <m/>
    <m/>
    <m/>
    <m/>
    <m/>
    <m/>
    <m/>
    <m/>
    <m/>
    <m/>
    <m/>
  </r>
  <r>
    <n v="10698"/>
    <d v="2021-08-30T00:00:00"/>
    <m/>
    <x v="3"/>
    <s v="Tim Colasurdo"/>
    <s v="Manager, Consumer Insights"/>
    <s v="The Nature's Bounty"/>
    <x v="3"/>
    <s v="America"/>
    <s v="New York"/>
    <s v="Ramla's"/>
    <s v="No inmail sent"/>
    <x v="0"/>
    <d v="2021-09-02T00:00:00"/>
    <d v="2022-01-24T00:00:00"/>
    <m/>
    <m/>
    <m/>
    <s v="Negative"/>
    <d v="2022-01-24T00:00:00"/>
    <m/>
    <m/>
    <m/>
    <m/>
    <m/>
  </r>
  <r>
    <n v="10699"/>
    <d v="2021-08-30T00:00:00"/>
    <m/>
    <x v="3"/>
    <s v="Nate Christian"/>
    <s v="Senior Director - Marketing Analytics"/>
    <s v="Vimeo"/>
    <x v="18"/>
    <s v="America"/>
    <s v="New York"/>
    <s v="Ramla's"/>
    <s v="No inmail sent"/>
    <x v="0"/>
    <d v="2021-09-07T00:00:00"/>
    <d v="2022-01-24T00:00:00"/>
    <m/>
    <m/>
    <m/>
    <m/>
    <m/>
    <m/>
    <m/>
    <m/>
    <m/>
    <m/>
  </r>
  <r>
    <n v="10700"/>
    <d v="2021-08-30T00:00:00"/>
    <m/>
    <x v="3"/>
    <s v="Irene Manahan"/>
    <s v="Manager, Global Consumer Insights"/>
    <s v="TOMS"/>
    <x v="0"/>
    <s v="America"/>
    <s v="California"/>
    <s v="Ramla's"/>
    <s v="No inmail sent"/>
    <x v="1"/>
    <m/>
    <m/>
    <m/>
    <m/>
    <m/>
    <m/>
    <m/>
    <m/>
    <m/>
    <m/>
    <m/>
    <m/>
  </r>
  <r>
    <n v="10701"/>
    <d v="2021-08-30T00:00:00"/>
    <m/>
    <x v="3"/>
    <s v="Gaurav Medhekar"/>
    <s v="VP, Performance Marketing Lead"/>
    <s v="Neuberger Berman"/>
    <x v="10"/>
    <s v="America"/>
    <s v="New York"/>
    <s v="Ramla's"/>
    <s v="No inmail sent"/>
    <x v="1"/>
    <m/>
    <m/>
    <m/>
    <m/>
    <m/>
    <m/>
    <m/>
    <m/>
    <m/>
    <m/>
    <m/>
    <m/>
  </r>
  <r>
    <n v="10702"/>
    <d v="2021-08-31T00:00:00"/>
    <m/>
    <x v="3"/>
    <s v="Elizabeth Fermon"/>
    <s v="Director, Consumer Insights"/>
    <s v="Calm"/>
    <x v="18"/>
    <s v="America"/>
    <s v="United States"/>
    <s v="Ramla's"/>
    <s v="No inmail sent"/>
    <x v="0"/>
    <d v="2021-09-02T00:00:00"/>
    <d v="2022-01-24T00:00:00"/>
    <m/>
    <m/>
    <m/>
    <m/>
    <m/>
    <m/>
    <m/>
    <m/>
    <m/>
    <m/>
  </r>
  <r>
    <n v="10703"/>
    <d v="2021-08-31T00:00:00"/>
    <m/>
    <x v="3"/>
    <s v="Xaviere Dillenseger"/>
    <s v="Global Strategic Consumer &amp; Market Insights manager"/>
    <s v="Nestlé Skin Health"/>
    <x v="3"/>
    <s v="Europe"/>
    <s v="Switzerland"/>
    <s v="Ramla's"/>
    <s v="No inmail sent"/>
    <x v="1"/>
    <m/>
    <m/>
    <m/>
    <m/>
    <m/>
    <m/>
    <m/>
    <m/>
    <m/>
    <m/>
    <m/>
    <m/>
  </r>
  <r>
    <n v="10704"/>
    <d v="2021-08-31T00:00:00"/>
    <m/>
    <x v="3"/>
    <s v="Joost Verhagen"/>
    <s v="Head of Global Consumer Marketing Data &amp; Insights"/>
    <s v="Upfield"/>
    <x v="3"/>
    <s v="Europe"/>
    <s v="Netherlands"/>
    <s v="Ramla's"/>
    <s v="No inmail sent"/>
    <x v="1"/>
    <m/>
    <m/>
    <m/>
    <m/>
    <m/>
    <m/>
    <m/>
    <m/>
    <m/>
    <m/>
    <m/>
    <m/>
  </r>
  <r>
    <n v="10705"/>
    <d v="2021-08-31T00:00:00"/>
    <m/>
    <x v="3"/>
    <s v="Lauren Governale"/>
    <s v="Director, Consumer &amp; Product Insights"/>
    <s v="hims &amp; hers"/>
    <x v="13"/>
    <s v="America"/>
    <s v="California"/>
    <s v="Ramla's"/>
    <s v="No inmail sent"/>
    <x v="0"/>
    <d v="2021-09-02T00:00:00"/>
    <d v="2022-01-24T00:00:00"/>
    <m/>
    <m/>
    <m/>
    <m/>
    <m/>
    <m/>
    <m/>
    <m/>
    <m/>
    <m/>
  </r>
  <r>
    <n v="10706"/>
    <d v="2021-08-31T00:00:00"/>
    <m/>
    <x v="3"/>
    <s v="Jaideep Dore"/>
    <s v="Head of Consumer and Marketing Insights"/>
    <s v="Chipotle"/>
    <x v="0"/>
    <s v="America"/>
    <s v="California"/>
    <s v="Ramla's"/>
    <s v="No inmail sent"/>
    <x v="1"/>
    <m/>
    <m/>
    <m/>
    <m/>
    <m/>
    <m/>
    <m/>
    <m/>
    <m/>
    <m/>
    <m/>
    <m/>
  </r>
  <r>
    <n v="10707"/>
    <d v="2021-08-31T00:00:00"/>
    <m/>
    <x v="3"/>
    <s v="Marc Bertrand"/>
    <s v="Associate Director, Consumer Insights"/>
    <s v="Cronos Group"/>
    <x v="3"/>
    <s v="America"/>
    <s v="Canada "/>
    <s v="Ramla's"/>
    <s v="No inmail sent"/>
    <x v="1"/>
    <m/>
    <m/>
    <m/>
    <m/>
    <m/>
    <m/>
    <m/>
    <m/>
    <m/>
    <m/>
    <m/>
    <m/>
  </r>
  <r>
    <n v="10708"/>
    <d v="2021-08-31T00:00:00"/>
    <m/>
    <x v="3"/>
    <s v="Ahmad Alrawi"/>
    <s v="Vice President, Global Marketing &amp; Insights"/>
    <s v="Ra Pharmaceuticals"/>
    <x v="6"/>
    <s v="America"/>
    <s v="Massachusetts"/>
    <s v="Ramla's"/>
    <s v="No inmail sent"/>
    <x v="0"/>
    <d v="2021-08-31T00:00:00"/>
    <d v="2022-01-24T00:00:00"/>
    <m/>
    <m/>
    <m/>
    <m/>
    <m/>
    <m/>
    <m/>
    <m/>
    <m/>
    <m/>
  </r>
  <r>
    <n v="10709"/>
    <d v="2021-08-31T00:00:00"/>
    <m/>
    <x v="3"/>
    <s v="Wiebe Aalbers"/>
    <s v="Insights Manager - Marketing Intelligence"/>
    <s v="ICI PARIS XL"/>
    <x v="0"/>
    <s v="Europe"/>
    <s v="Netherlands"/>
    <s v="Ramla's"/>
    <s v="No inmail sent"/>
    <x v="1"/>
    <m/>
    <m/>
    <m/>
    <m/>
    <m/>
    <m/>
    <m/>
    <m/>
    <m/>
    <m/>
    <m/>
    <m/>
  </r>
  <r>
    <n v="10710"/>
    <d v="2021-08-31T00:00:00"/>
    <m/>
    <x v="3"/>
    <s v="Harminder Saini"/>
    <s v="Manager, Marketing Analytics"/>
    <s v="ClickUp"/>
    <x v="7"/>
    <s v="America"/>
    <s v="California"/>
    <s v="Ramla's"/>
    <s v="No inmail sent"/>
    <x v="1"/>
    <m/>
    <m/>
    <m/>
    <m/>
    <m/>
    <m/>
    <m/>
    <m/>
    <m/>
    <m/>
    <m/>
    <m/>
  </r>
  <r>
    <n v="10711"/>
    <d v="2021-08-31T00:00:00"/>
    <m/>
    <x v="3"/>
    <s v="Ben Bono"/>
    <s v="Director of Product and Consumer Insights"/>
    <s v="Dr. Squatch"/>
    <x v="3"/>
    <s v="America"/>
    <s v="California"/>
    <s v="Ramla's"/>
    <s v="No inmail sent"/>
    <x v="1"/>
    <m/>
    <m/>
    <m/>
    <m/>
    <m/>
    <m/>
    <m/>
    <m/>
    <m/>
    <m/>
    <m/>
    <m/>
  </r>
  <r>
    <n v="10712"/>
    <d v="2021-08-31T00:00:00"/>
    <m/>
    <x v="3"/>
    <s v="Aubrey Ellis"/>
    <s v="Director, Consumer Insights"/>
    <s v="Beam Suntory"/>
    <x v="3"/>
    <s v="America"/>
    <s v="Illinois"/>
    <s v="Ramla's"/>
    <s v="No inmail sent"/>
    <x v="1"/>
    <m/>
    <m/>
    <m/>
    <m/>
    <m/>
    <m/>
    <m/>
    <m/>
    <m/>
    <m/>
    <m/>
    <m/>
  </r>
  <r>
    <n v="10713"/>
    <d v="2021-08-31T00:00:00"/>
    <m/>
    <x v="3"/>
    <s v="Vernie Tanghal"/>
    <s v="Senior Manager, Research and Consumer Insights"/>
    <s v="MGA Entertainment"/>
    <x v="12"/>
    <s v="America"/>
    <s v="California"/>
    <s v="Ramla's"/>
    <s v="No inmail sent"/>
    <x v="1"/>
    <m/>
    <m/>
    <m/>
    <m/>
    <m/>
    <m/>
    <m/>
    <m/>
    <m/>
    <m/>
    <m/>
    <m/>
  </r>
  <r>
    <n v="10714"/>
    <d v="2021-08-31T00:00:00"/>
    <m/>
    <x v="3"/>
    <s v="Benjamin Maubach"/>
    <s v="Senior Performance Marketing Manager"/>
    <s v="Tomorrow"/>
    <x v="10"/>
    <s v="Europe"/>
    <s v="Germany"/>
    <s v="Ramla's"/>
    <s v="No inmail sent"/>
    <x v="1"/>
    <m/>
    <m/>
    <m/>
    <m/>
    <m/>
    <m/>
    <m/>
    <m/>
    <m/>
    <m/>
    <m/>
    <m/>
  </r>
  <r>
    <n v="10715"/>
    <d v="2021-08-31T00:00:00"/>
    <m/>
    <x v="3"/>
    <s v="Michael Bagozzi"/>
    <s v="Head of Performance Marketing"/>
    <s v="AutoPets"/>
    <x v="3"/>
    <s v="America"/>
    <s v="Michigan"/>
    <s v="Ramla's"/>
    <s v="No inmail sent"/>
    <x v="1"/>
    <m/>
    <m/>
    <m/>
    <m/>
    <m/>
    <m/>
    <m/>
    <m/>
    <m/>
    <m/>
    <m/>
    <m/>
  </r>
  <r>
    <n v="10716"/>
    <d v="2021-08-31T00:00:00"/>
    <m/>
    <x v="3"/>
    <s v="Julia Perrot"/>
    <s v="Senior Performance Marketing Manager"/>
    <s v="KESS Berlin"/>
    <x v="3"/>
    <s v="Europe"/>
    <s v="Germany"/>
    <s v="Ramla's"/>
    <s v="No inmail sent"/>
    <x v="0"/>
    <d v="2021-08-31T00:00:00"/>
    <d v="2022-01-24T00:00:00"/>
    <m/>
    <m/>
    <m/>
    <m/>
    <m/>
    <m/>
    <m/>
    <m/>
    <m/>
    <m/>
  </r>
  <r>
    <n v="10717"/>
    <d v="2021-08-31T00:00:00"/>
    <m/>
    <x v="3"/>
    <s v="Zoe Andronicou"/>
    <s v="Consumer Insights Manager, Global Insights &amp; Innovation"/>
    <s v="BIC"/>
    <x v="3"/>
    <s v="Europe"/>
    <s v="Greece"/>
    <s v="Ramla's"/>
    <s v="No inmail sent"/>
    <x v="1"/>
    <m/>
    <m/>
    <m/>
    <m/>
    <m/>
    <m/>
    <m/>
    <m/>
    <m/>
    <m/>
    <m/>
    <m/>
  </r>
  <r>
    <n v="10718"/>
    <d v="2021-08-31T00:00:00"/>
    <m/>
    <x v="3"/>
    <s v="Phoebe Novack"/>
    <s v="Consumer Insights Manager"/>
    <s v="Impossible Foods"/>
    <x v="3"/>
    <s v="America"/>
    <s v="California"/>
    <s v="Ramla's"/>
    <s v="No inmail sent"/>
    <x v="1"/>
    <m/>
    <m/>
    <m/>
    <m/>
    <m/>
    <m/>
    <m/>
    <m/>
    <m/>
    <m/>
    <m/>
    <m/>
  </r>
  <r>
    <n v="10719"/>
    <d v="2021-08-31T00:00:00"/>
    <m/>
    <x v="3"/>
    <s v="Leah Christofel"/>
    <s v="Associate Consumer Insights Manager"/>
    <s v="Polaris"/>
    <x v="0"/>
    <s v="America"/>
    <s v="Minnesota"/>
    <s v="Personal"/>
    <s v="No inmail sent"/>
    <x v="1"/>
    <m/>
    <m/>
    <m/>
    <m/>
    <m/>
    <m/>
    <m/>
    <m/>
    <m/>
    <m/>
    <m/>
    <m/>
  </r>
  <r>
    <n v="10720"/>
    <d v="2021-08-31T00:00:00"/>
    <m/>
    <x v="3"/>
    <s v="Jennifer Halberstadter"/>
    <s v="Associate Manager, Consumer Insights "/>
    <s v="Ibotta"/>
    <x v="18"/>
    <s v="America"/>
    <s v="Denver"/>
    <s v="Ramla's"/>
    <s v="No inmail sent"/>
    <x v="1"/>
    <m/>
    <m/>
    <m/>
    <m/>
    <m/>
    <m/>
    <m/>
    <m/>
    <m/>
    <m/>
    <m/>
    <m/>
  </r>
  <r>
    <n v="10721"/>
    <d v="2021-08-31T00:00:00"/>
    <m/>
    <x v="3"/>
    <s v="Aline Godbout"/>
    <s v="Director Consumer Insights - Global Product &amp; Experience"/>
    <s v="Levi Strauss"/>
    <x v="0"/>
    <s v="America"/>
    <s v="California"/>
    <s v="Ramla's"/>
    <s v="No inmail sent"/>
    <x v="0"/>
    <d v="2021-09-02T00:00:00"/>
    <d v="2021-09-23T00:00:00"/>
    <m/>
    <m/>
    <m/>
    <s v="Negative"/>
    <d v="2021-09-23T00:00:00"/>
    <m/>
    <m/>
    <m/>
    <m/>
    <m/>
  </r>
  <r>
    <n v="10722"/>
    <d v="2021-08-31T00:00:00"/>
    <m/>
    <x v="3"/>
    <s v="Christina Schmidt"/>
    <s v="Senior Director of Digital Marketing &amp; Analytics"/>
    <s v="Happinest Brands"/>
    <x v="11"/>
    <s v="America"/>
    <s v="New Jersey"/>
    <s v="Ramla's"/>
    <s v="No inmail sent"/>
    <x v="1"/>
    <m/>
    <m/>
    <m/>
    <m/>
    <m/>
    <m/>
    <m/>
    <m/>
    <m/>
    <m/>
    <m/>
    <m/>
  </r>
  <r>
    <n v="10723"/>
    <d v="2021-08-31T00:00:00"/>
    <m/>
    <x v="3"/>
    <s v="Simon Pollock"/>
    <s v="VP Consumer Insights &amp; Analytics"/>
    <s v="Cereal Partners"/>
    <x v="3"/>
    <s v="Europe"/>
    <s v="United Kingdom"/>
    <s v="Ramla's"/>
    <s v="No inmail sent"/>
    <x v="0"/>
    <d v="2021-09-28T00:00:00"/>
    <d v="2022-01-24T00:00:00"/>
    <m/>
    <m/>
    <m/>
    <m/>
    <m/>
    <m/>
    <m/>
    <m/>
    <m/>
    <m/>
  </r>
  <r>
    <n v="10724"/>
    <d v="2021-08-31T00:00:00"/>
    <m/>
    <x v="3"/>
    <s v="Stephan Derstappen"/>
    <s v="Senior Manager, Marketing &amp; Digital Analytics"/>
    <s v="Bose"/>
    <x v="3"/>
    <s v="Europe"/>
    <s v="Germany"/>
    <s v="Ramla's"/>
    <s v="No inmail sent"/>
    <x v="1"/>
    <m/>
    <m/>
    <m/>
    <m/>
    <m/>
    <m/>
    <m/>
    <m/>
    <m/>
    <m/>
    <m/>
    <m/>
  </r>
  <r>
    <n v="10725"/>
    <d v="2021-08-31T00:00:00"/>
    <m/>
    <x v="3"/>
    <s v="Jarom Wren"/>
    <s v="VP Marketing, Innovation, Consumer Insights"/>
    <s v="Ruiz Foods"/>
    <x v="3"/>
    <s v="America"/>
    <s v="California"/>
    <s v="Ramla's"/>
    <s v="No inmail sent"/>
    <x v="1"/>
    <m/>
    <m/>
    <m/>
    <m/>
    <m/>
    <m/>
    <m/>
    <m/>
    <m/>
    <m/>
    <m/>
    <m/>
  </r>
  <r>
    <n v="10726"/>
    <d v="2021-08-31T00:00:00"/>
    <m/>
    <x v="3"/>
    <s v="Phoebe Doherty"/>
    <s v="Global Consumer Insights Manager"/>
    <s v="Columbia"/>
    <x v="0"/>
    <s v="America"/>
    <s v="Portland"/>
    <s v="Ramla's"/>
    <s v="No inmail sent"/>
    <x v="1"/>
    <m/>
    <m/>
    <m/>
    <m/>
    <m/>
    <m/>
    <m/>
    <m/>
    <m/>
    <m/>
    <m/>
    <m/>
  </r>
  <r>
    <n v="10727"/>
    <d v="2021-08-31T00:00:00"/>
    <m/>
    <x v="2"/>
    <s v="Jack Larson"/>
    <s v="VP, Digital Marketing"/>
    <s v=" Bank of the West"/>
    <x v="10"/>
    <s v="America"/>
    <s v="New York"/>
    <s v="Ramla's"/>
    <s v="No inmail sent"/>
    <x v="1"/>
    <m/>
    <m/>
    <m/>
    <m/>
    <m/>
    <m/>
    <m/>
    <m/>
    <m/>
    <m/>
    <m/>
    <m/>
  </r>
  <r>
    <n v="10728"/>
    <d v="2021-08-31T00:00:00"/>
    <m/>
    <x v="2"/>
    <s v="Dezeree Christman"/>
    <s v="Paid Media Audience Group Manager, Senior Vice President "/>
    <s v=" Citi"/>
    <x v="10"/>
    <s v="America"/>
    <s v="Texas"/>
    <s v="Ramla's"/>
    <s v="No inmail sent"/>
    <x v="0"/>
    <d v="2021-09-02T00:00:00"/>
    <d v="2021-09-02T00:00:00"/>
    <m/>
    <m/>
    <m/>
    <m/>
    <m/>
    <m/>
    <m/>
    <m/>
    <m/>
    <m/>
  </r>
  <r>
    <n v="10729"/>
    <d v="2021-08-31T00:00:00"/>
    <m/>
    <x v="2"/>
    <s v="Marie Jourdon"/>
    <s v="Social Media Analyst - Measurement &amp; Insights "/>
    <s v="Philip Morris International"/>
    <x v="3"/>
    <s v="Europe"/>
    <s v="Switzerland"/>
    <s v="Personal"/>
    <s v="No inmail sent"/>
    <x v="1"/>
    <m/>
    <m/>
    <m/>
    <m/>
    <m/>
    <m/>
    <m/>
    <m/>
    <m/>
    <m/>
    <m/>
    <m/>
  </r>
  <r>
    <n v="10730"/>
    <d v="2021-08-31T00:00:00"/>
    <m/>
    <x v="2"/>
    <s v="Mary Ellen Barto"/>
    <s v="Director of Media Strategy, Optimization &amp; Integration "/>
    <s v="LUCKIE"/>
    <x v="1"/>
    <s v="America"/>
    <s v="Atlanta"/>
    <s v="Ramla's"/>
    <s v="No inmail sent"/>
    <x v="1"/>
    <m/>
    <m/>
    <m/>
    <m/>
    <m/>
    <m/>
    <m/>
    <m/>
    <m/>
    <m/>
    <m/>
    <m/>
  </r>
  <r>
    <n v="10731"/>
    <d v="2021-08-31T00:00:00"/>
    <m/>
    <x v="2"/>
    <s v="Rachael Kutschman"/>
    <s v="Paid Media Manager"/>
    <s v="HNI Corporation"/>
    <x v="0"/>
    <s v="America"/>
    <s v="Illinois"/>
    <s v="Personal"/>
    <s v="No inmail sent"/>
    <x v="1"/>
    <m/>
    <m/>
    <m/>
    <m/>
    <m/>
    <m/>
    <m/>
    <m/>
    <m/>
    <m/>
    <m/>
    <m/>
  </r>
  <r>
    <n v="10732"/>
    <d v="2021-08-31T00:00:00"/>
    <m/>
    <x v="2"/>
    <s v="Aaron Baker"/>
    <s v="Senior Manager, Media Analytics "/>
    <s v="Bayer"/>
    <x v="6"/>
    <s v="America"/>
    <s v="New Jersey"/>
    <s v="Ramla's"/>
    <s v="No inmail sent"/>
    <x v="0"/>
    <d v="2021-09-21T00:00:00"/>
    <d v="2021-09-21T00:00:00"/>
    <m/>
    <m/>
    <m/>
    <m/>
    <m/>
    <m/>
    <m/>
    <m/>
    <m/>
    <m/>
  </r>
  <r>
    <n v="10733"/>
    <d v="2021-08-31T00:00:00"/>
    <m/>
    <x v="2"/>
    <s v="Olivia Lioi"/>
    <s v="Senior Director, Measurement &amp; Optimization"/>
    <s v="Nike"/>
    <x v="0"/>
    <s v="America"/>
    <s v="California"/>
    <s v="Personal"/>
    <s v="No inmail sent"/>
    <x v="1"/>
    <m/>
    <m/>
    <m/>
    <m/>
    <m/>
    <m/>
    <m/>
    <m/>
    <m/>
    <m/>
    <m/>
    <m/>
  </r>
  <r>
    <n v="10734"/>
    <d v="2021-08-31T00:00:00"/>
    <m/>
    <x v="2"/>
    <s v="Constantijn Baarendse"/>
    <s v="Digital Media Management"/>
    <s v=" Comms With A Plan"/>
    <x v="1"/>
    <s v="Europe"/>
    <s v="Netherlands"/>
    <s v="Ramla's"/>
    <s v="No inmail sent"/>
    <x v="0"/>
    <d v="2021-09-02T00:00:00"/>
    <d v="2021-09-02T00:00:00"/>
    <m/>
    <m/>
    <m/>
    <m/>
    <m/>
    <m/>
    <m/>
    <m/>
    <m/>
    <m/>
  </r>
  <r>
    <n v="10735"/>
    <d v="2021-08-31T00:00:00"/>
    <m/>
    <x v="2"/>
    <s v="Violet Fryer"/>
    <s v="Sr. Marketing Manager"/>
    <s v="NextEra Energy Services"/>
    <x v="0"/>
    <s v="America"/>
    <s v="Florida"/>
    <s v="Ramla's"/>
    <s v="No inmail sent"/>
    <x v="1"/>
    <m/>
    <m/>
    <m/>
    <m/>
    <m/>
    <m/>
    <m/>
    <m/>
    <m/>
    <m/>
    <m/>
    <m/>
  </r>
  <r>
    <n v="10736"/>
    <d v="2021-08-31T00:00:00"/>
    <m/>
    <x v="2"/>
    <s v="Kenneth Koh"/>
    <s v="Analytics &amp; Optimization Manager "/>
    <s v=" Jellyfish"/>
    <x v="1"/>
    <s v="Asia"/>
    <s v="Singapore"/>
    <s v="Personal"/>
    <s v="No inmail sent"/>
    <x v="0"/>
    <d v="2021-09-15T00:00:00"/>
    <d v="2021-09-17T00:00:00"/>
    <m/>
    <m/>
    <m/>
    <m/>
    <m/>
    <m/>
    <m/>
    <m/>
    <m/>
    <m/>
  </r>
  <r>
    <n v="10737"/>
    <d v="2021-08-31T00:00:00"/>
    <m/>
    <x v="2"/>
    <s v="Jesse Wilson"/>
    <s v="Measurement Lead "/>
    <s v="Pinterest"/>
    <x v="18"/>
    <s v="America"/>
    <s v="New York"/>
    <s v="Personal"/>
    <s v="No inmail sent"/>
    <x v="1"/>
    <m/>
    <m/>
    <m/>
    <m/>
    <m/>
    <m/>
    <m/>
    <m/>
    <m/>
    <m/>
    <m/>
    <m/>
  </r>
  <r>
    <n v="10738"/>
    <d v="2021-08-31T00:00:00"/>
    <m/>
    <x v="2"/>
    <s v="Zachary Molinaro"/>
    <s v="Director of Integrated Marketing"/>
    <s v="Community Coffee"/>
    <x v="3"/>
    <s v="America"/>
    <s v="Louisiana"/>
    <s v="Ramla's"/>
    <s v="No inmail sent"/>
    <x v="1"/>
    <m/>
    <m/>
    <m/>
    <m/>
    <m/>
    <m/>
    <m/>
    <m/>
    <m/>
    <m/>
    <m/>
    <m/>
  </r>
  <r>
    <n v="10739"/>
    <d v="2021-09-02T00:00:00"/>
    <m/>
    <x v="3"/>
    <s v="Jason Cartwright"/>
    <s v="Senior Digital Marketing Manager"/>
    <s v="Jagex"/>
    <x v="7"/>
    <s v="America"/>
    <s v="Wisconsin"/>
    <s v="Personal"/>
    <s v="No inmail sent"/>
    <x v="0"/>
    <d v="2021-09-17T00:00:00"/>
    <d v="2021-10-12T00:00:00"/>
    <m/>
    <m/>
    <m/>
    <s v="Positive"/>
    <d v="2021-09-17T00:00:00"/>
    <m/>
    <m/>
    <m/>
    <m/>
    <m/>
  </r>
  <r>
    <n v="10740"/>
    <d v="2021-09-02T00:00:00"/>
    <m/>
    <x v="3"/>
    <s v="Eric Carlyle"/>
    <s v="Director of Data and Analytics"/>
    <s v="PlayOn! Sports"/>
    <x v="12"/>
    <s v="America"/>
    <s v="Georgia"/>
    <s v="Personal"/>
    <s v="No inmail sent"/>
    <x v="1"/>
    <m/>
    <m/>
    <m/>
    <m/>
    <m/>
    <m/>
    <m/>
    <m/>
    <m/>
    <m/>
    <m/>
    <m/>
  </r>
  <r>
    <n v="10741"/>
    <d v="2021-09-02T00:00:00"/>
    <m/>
    <x v="3"/>
    <s v="Célia Bru"/>
    <s v="Senior Data Analyst"/>
    <s v="KOHO"/>
    <x v="10"/>
    <s v="America"/>
    <s v="Canada "/>
    <s v="Personal"/>
    <s v="No inmail sent"/>
    <x v="1"/>
    <m/>
    <m/>
    <m/>
    <m/>
    <m/>
    <m/>
    <m/>
    <m/>
    <m/>
    <m/>
    <m/>
    <m/>
  </r>
  <r>
    <n v="10742"/>
    <d v="2021-09-02T00:00:00"/>
    <m/>
    <x v="3"/>
    <s v="Michael Curran"/>
    <s v="Director of Data Science"/>
    <s v="Instacart"/>
    <x v="4"/>
    <s v="America"/>
    <s v="New York"/>
    <s v="Personal"/>
    <s v="No inmail sent"/>
    <x v="1"/>
    <m/>
    <m/>
    <m/>
    <m/>
    <m/>
    <m/>
    <m/>
    <m/>
    <m/>
    <m/>
    <m/>
    <m/>
  </r>
  <r>
    <n v="10743"/>
    <d v="2021-09-02T00:00:00"/>
    <m/>
    <x v="3"/>
    <s v="Nic Brandenberger"/>
    <s v="Vice President Consumer Marketing"/>
    <s v="Fandom"/>
    <x v="18"/>
    <s v="America"/>
    <s v="New York"/>
    <s v="Personal"/>
    <s v="No inmail sent"/>
    <x v="1"/>
    <m/>
    <m/>
    <m/>
    <m/>
    <m/>
    <m/>
    <m/>
    <m/>
    <m/>
    <m/>
    <m/>
    <m/>
  </r>
  <r>
    <n v="10744"/>
    <d v="2021-09-02T00:00:00"/>
    <m/>
    <x v="3"/>
    <s v="Helen Huang"/>
    <s v="Chief Marketing Officer"/>
    <s v="Landing"/>
    <x v="18"/>
    <s v="America"/>
    <s v="California"/>
    <s v="Personal"/>
    <s v="No inmail sent"/>
    <x v="1"/>
    <m/>
    <m/>
    <m/>
    <m/>
    <m/>
    <m/>
    <m/>
    <m/>
    <m/>
    <m/>
    <m/>
    <m/>
  </r>
  <r>
    <n v="10745"/>
    <d v="2021-09-02T00:00:00"/>
    <m/>
    <x v="3"/>
    <s v="Trevor Baxter"/>
    <s v="Marketing Analytics Manager"/>
    <s v="Dropbox"/>
    <x v="18"/>
    <s v="America"/>
    <s v="California"/>
    <s v="Personal"/>
    <s v="No inmail sent"/>
    <x v="1"/>
    <m/>
    <m/>
    <m/>
    <m/>
    <m/>
    <m/>
    <m/>
    <m/>
    <m/>
    <m/>
    <m/>
    <m/>
  </r>
  <r>
    <n v="10746"/>
    <d v="2021-09-02T00:00:00"/>
    <m/>
    <x v="3"/>
    <s v="Mariana M."/>
    <s v="Senior Manager, Business Analytics &amp; Measurement"/>
    <s v="Choice Hotels"/>
    <x v="11"/>
    <s v="America"/>
    <s v="Washington"/>
    <s v="Personal"/>
    <s v="No inmail sent"/>
    <x v="1"/>
    <m/>
    <m/>
    <m/>
    <m/>
    <m/>
    <m/>
    <m/>
    <m/>
    <m/>
    <m/>
    <m/>
    <m/>
  </r>
  <r>
    <n v="10747"/>
    <d v="2021-09-02T00:00:00"/>
    <m/>
    <x v="3"/>
    <s v="Africa Santos"/>
    <s v="Global Market and Consumer Insights Manager"/>
    <s v="DSM Nutritional Products"/>
    <x v="3"/>
    <s v="Europe"/>
    <s v="Switzerland"/>
    <s v="Personal"/>
    <s v="No inmail sent"/>
    <x v="1"/>
    <m/>
    <m/>
    <m/>
    <m/>
    <m/>
    <m/>
    <m/>
    <m/>
    <m/>
    <m/>
    <m/>
    <m/>
  </r>
  <r>
    <n v="10748"/>
    <d v="2021-09-02T00:00:00"/>
    <m/>
    <x v="3"/>
    <s v="Sebastian Daza"/>
    <s v="Senior Marketing Communications Specialist"/>
    <s v="ZF Group"/>
    <x v="8"/>
    <s v="America"/>
    <s v="Florida"/>
    <s v="Personal"/>
    <s v="No inmail sent"/>
    <x v="0"/>
    <d v="2021-09-09T00:00:00"/>
    <m/>
    <m/>
    <m/>
    <m/>
    <s v="Neutral"/>
    <d v="2021-09-09T00:00:00"/>
    <m/>
    <m/>
    <m/>
    <m/>
    <m/>
  </r>
  <r>
    <n v="10749"/>
    <d v="2021-09-02T00:00:00"/>
    <m/>
    <x v="3"/>
    <s v="Kit Beynon"/>
    <s v="Head of Analysis and Insights, Consumer and Markets Group"/>
    <s v="Civil Aviation Authority"/>
    <x v="11"/>
    <s v="Europe"/>
    <s v="United Kingdom"/>
    <s v="Personal"/>
    <s v="No inmail sent"/>
    <x v="1"/>
    <m/>
    <m/>
    <m/>
    <m/>
    <m/>
    <m/>
    <m/>
    <m/>
    <m/>
    <m/>
    <m/>
    <m/>
  </r>
  <r>
    <n v="10750"/>
    <d v="2021-09-02T00:00:00"/>
    <m/>
    <x v="3"/>
    <s v="Fenny Léautier"/>
    <s v="Head of Marketing Insights &amp; Analytics Personal Health"/>
    <s v="Philips"/>
    <x v="3"/>
    <s v="Europe"/>
    <s v="Netherlands"/>
    <s v="Personal"/>
    <s v="No inmail sent"/>
    <x v="1"/>
    <m/>
    <m/>
    <m/>
    <m/>
    <m/>
    <m/>
    <m/>
    <m/>
    <m/>
    <m/>
    <m/>
    <m/>
  </r>
  <r>
    <n v="10751"/>
    <d v="2021-09-02T00:00:00"/>
    <m/>
    <x v="3"/>
    <s v="Kirsty Matthews"/>
    <s v="Marketing &amp; Insights Manager"/>
    <s v="Macphie"/>
    <x v="3"/>
    <s v="Europe"/>
    <s v="United Kingdom"/>
    <s v="Personal"/>
    <s v="No inmail sent"/>
    <x v="0"/>
    <d v="2021-09-07T00:00:00"/>
    <d v="2021-09-23T00:00:00"/>
    <m/>
    <m/>
    <m/>
    <m/>
    <m/>
    <m/>
    <m/>
    <m/>
    <m/>
    <m/>
  </r>
  <r>
    <n v="10752"/>
    <d v="2021-09-02T00:00:00"/>
    <m/>
    <x v="3"/>
    <s v="Julie Hermann"/>
    <s v="Consumer Insights Manager"/>
    <s v="Ulta Beauty"/>
    <x v="0"/>
    <s v="America"/>
    <s v="Illinois"/>
    <s v="Personal"/>
    <s v="No inmail sent"/>
    <x v="1"/>
    <m/>
    <m/>
    <m/>
    <m/>
    <m/>
    <m/>
    <m/>
    <m/>
    <m/>
    <m/>
    <m/>
    <m/>
  </r>
  <r>
    <n v="10753"/>
    <d v="2021-09-02T00:00:00"/>
    <m/>
    <x v="3"/>
    <s v="Béatrice Michel"/>
    <s v="Consumer &amp; Brand Insights Manager"/>
    <s v="Essilor"/>
    <x v="0"/>
    <s v="Europe"/>
    <s v="France"/>
    <s v="Personal"/>
    <s v="No inmail sent"/>
    <x v="1"/>
    <m/>
    <m/>
    <m/>
    <m/>
    <m/>
    <m/>
    <m/>
    <m/>
    <m/>
    <m/>
    <m/>
    <m/>
  </r>
  <r>
    <n v="10754"/>
    <d v="2021-09-02T00:00:00"/>
    <m/>
    <x v="3"/>
    <s v="Tammy Chung"/>
    <s v="Consumer Insights Manager "/>
    <s v="Consumer Insights Manager "/>
    <x v="3"/>
    <s v="America"/>
    <s v="California"/>
    <s v="Personal"/>
    <s v="No inmail sent"/>
    <x v="1"/>
    <m/>
    <m/>
    <m/>
    <m/>
    <m/>
    <m/>
    <m/>
    <m/>
    <m/>
    <m/>
    <m/>
    <m/>
  </r>
  <r>
    <n v="10755"/>
    <d v="2021-09-02T00:00:00"/>
    <m/>
    <x v="3"/>
    <s v="Jack Egan"/>
    <s v="Performance Marketing Manager"/>
    <s v="Stio®"/>
    <x v="3"/>
    <s v="America"/>
    <s v="Utah"/>
    <s v="Personal"/>
    <s v="No inmail sent"/>
    <x v="1"/>
    <m/>
    <m/>
    <m/>
    <m/>
    <m/>
    <m/>
    <m/>
    <m/>
    <m/>
    <m/>
    <m/>
    <m/>
  </r>
  <r>
    <n v="10756"/>
    <d v="2021-09-02T00:00:00"/>
    <m/>
    <x v="3"/>
    <s v="Eugenio Payá"/>
    <s v="Group Consumer Insights Manager"/>
    <s v="Verisure"/>
    <x v="0"/>
    <s v="Europe"/>
    <s v="Spain"/>
    <s v="Personal"/>
    <s v="No inmail sent"/>
    <x v="0"/>
    <d v="2021-09-07T00:00:00"/>
    <d v="2021-09-23T00:00:00"/>
    <m/>
    <m/>
    <m/>
    <m/>
    <m/>
    <m/>
    <m/>
    <m/>
    <m/>
    <m/>
  </r>
  <r>
    <n v="10757"/>
    <d v="2021-09-02T00:00:00"/>
    <m/>
    <x v="3"/>
    <s v="Samrat Acharya"/>
    <s v="Consumer Insights Manager "/>
    <s v="Costa"/>
    <x v="3"/>
    <s v="Australia"/>
    <s v="Australia"/>
    <s v="Personal"/>
    <s v="No inmail sent"/>
    <x v="1"/>
    <m/>
    <m/>
    <m/>
    <m/>
    <m/>
    <m/>
    <m/>
    <m/>
    <m/>
    <m/>
    <m/>
    <m/>
  </r>
  <r>
    <n v="10758"/>
    <d v="2021-09-02T00:00:00"/>
    <m/>
    <x v="3"/>
    <s v="Matt Williams"/>
    <s v="Consumer &amp; Market Insights Manager - Advanced Analytics"/>
    <s v="Tillamook County Creamery Association "/>
    <x v="3"/>
    <s v="America"/>
    <s v="Portland"/>
    <s v="Personal"/>
    <s v="No inmail sent"/>
    <x v="1"/>
    <m/>
    <m/>
    <m/>
    <m/>
    <m/>
    <m/>
    <m/>
    <m/>
    <m/>
    <m/>
    <m/>
    <m/>
  </r>
  <r>
    <n v="10759"/>
    <d v="2021-09-03T00:00:00"/>
    <m/>
    <x v="2"/>
    <s v="Shobha Thomas"/>
    <s v="Senior Manager, Advanced Analytics - Media Measurement"/>
    <s v="Walmart"/>
    <x v="0"/>
    <s v="America"/>
    <s v="New York"/>
    <s v="Ramla's"/>
    <s v="No inmail sent"/>
    <x v="0"/>
    <d v="2021-09-07T00:00:00"/>
    <d v="2021-10-28T00:00:00"/>
    <m/>
    <m/>
    <m/>
    <m/>
    <m/>
    <m/>
    <m/>
    <m/>
    <m/>
    <m/>
  </r>
  <r>
    <n v="10760"/>
    <d v="2021-09-03T00:00:00"/>
    <m/>
    <x v="2"/>
    <s v="Tom Hicks"/>
    <s v="SVP, Corporate Advanced Analytics &amp; Measurement"/>
    <s v="Viacom"/>
    <x v="12"/>
    <s v="America"/>
    <s v="New York"/>
    <s v="Ramla's"/>
    <s v="No inmail sent"/>
    <x v="4"/>
    <m/>
    <m/>
    <m/>
    <m/>
    <m/>
    <m/>
    <m/>
    <m/>
    <m/>
    <m/>
    <m/>
    <s v="To be sent"/>
  </r>
  <r>
    <n v="10761"/>
    <d v="2021-09-03T00:00:00"/>
    <m/>
    <x v="2"/>
    <s v="Laura (Bernstein) Grover"/>
    <s v="Head of Marketing Sciences &amp; Business Intelligence "/>
    <s v="Initiative"/>
    <x v="1"/>
    <s v="America"/>
    <s v="New York"/>
    <s v="Ramla's"/>
    <s v="No inmail sent"/>
    <x v="1"/>
    <m/>
    <m/>
    <m/>
    <m/>
    <m/>
    <m/>
    <m/>
    <m/>
    <m/>
    <m/>
    <m/>
    <m/>
  </r>
  <r>
    <n v="10762"/>
    <d v="2021-09-03T00:00:00"/>
    <m/>
    <x v="2"/>
    <s v="Dustin Tucker"/>
    <s v="Director Advanced Analytics"/>
    <s v="Disney Media &amp; Entertainment "/>
    <x v="12"/>
    <s v="America"/>
    <s v="North Carolina"/>
    <s v="Ramla's"/>
    <s v="No inmail sent"/>
    <x v="0"/>
    <d v="2021-11-10T00:00:00"/>
    <d v="2021-11-10T00:00:00"/>
    <m/>
    <m/>
    <m/>
    <m/>
    <m/>
    <m/>
    <m/>
    <m/>
    <m/>
    <m/>
  </r>
  <r>
    <n v="10763"/>
    <d v="2021-09-03T00:00:00"/>
    <m/>
    <x v="2"/>
    <s v="Barbara Zaucha"/>
    <s v="VP, Director of Marketing Science "/>
    <s v=" Deutsch LA"/>
    <x v="1"/>
    <s v="America"/>
    <s v="Illinois"/>
    <s v="Ramla's"/>
    <s v="No inmail sent"/>
    <x v="0"/>
    <d v="2021-09-23T00:00:00"/>
    <d v="2021-10-28T00:00:00"/>
    <m/>
    <m/>
    <m/>
    <m/>
    <m/>
    <m/>
    <m/>
    <m/>
    <m/>
    <m/>
  </r>
  <r>
    <n v="10764"/>
    <d v="2021-09-03T00:00:00"/>
    <m/>
    <x v="2"/>
    <s v="Scott C. Konopasek"/>
    <s v="CEO &amp; Founder"/>
    <s v="Mint Measure "/>
    <x v="1"/>
    <s v="America"/>
    <s v="Utah"/>
    <s v="Ramla's"/>
    <s v="No inmail sent"/>
    <x v="0"/>
    <d v="2021-09-23T00:00:00"/>
    <d v="2021-09-08T00:00:00"/>
    <m/>
    <m/>
    <m/>
    <m/>
    <m/>
    <m/>
    <m/>
    <m/>
    <m/>
    <m/>
  </r>
  <r>
    <n v="10765"/>
    <d v="2021-09-03T00:00:00"/>
    <m/>
    <x v="2"/>
    <s v="Artie Bulgrin"/>
    <s v="Measurement Consultant &amp; Project Lead"/>
    <s v="Association of National Advertiser"/>
    <x v="1"/>
    <s v="America"/>
    <s v="New York"/>
    <s v="Ramla's"/>
    <s v="No inmail sent"/>
    <x v="1"/>
    <m/>
    <m/>
    <m/>
    <m/>
    <m/>
    <m/>
    <m/>
    <m/>
    <m/>
    <m/>
    <m/>
    <m/>
  </r>
  <r>
    <n v="10766"/>
    <d v="2021-09-03T00:00:00"/>
    <m/>
    <x v="2"/>
    <s v="Domenico Tassone"/>
    <s v="Data Science, Advanced Digital Capabilities"/>
    <s v="Anthem, Inc. "/>
    <x v="13"/>
    <s v="America"/>
    <s v="Illinois"/>
    <s v="Ramla's"/>
    <s v="No inmail sent"/>
    <x v="4"/>
    <m/>
    <m/>
    <m/>
    <m/>
    <m/>
    <m/>
    <m/>
    <m/>
    <m/>
    <m/>
    <m/>
    <s v="To be sent"/>
  </r>
  <r>
    <n v="10767"/>
    <d v="2021-09-03T00:00:00"/>
    <m/>
    <x v="2"/>
    <s v="Art Aery"/>
    <s v="Director II, Media Analytics | Insights &amp; Solutions"/>
    <s v="Liberty Mutual Insurance"/>
    <x v="13"/>
    <s v="America"/>
    <s v="Illinois"/>
    <s v="Ramla's"/>
    <s v="No inmail sent"/>
    <x v="0"/>
    <d v="2021-09-17T00:00:00"/>
    <d v="2021-10-28T00:00:00"/>
    <m/>
    <m/>
    <m/>
    <m/>
    <m/>
    <m/>
    <m/>
    <m/>
    <m/>
    <m/>
  </r>
  <r>
    <n v="10768"/>
    <d v="2021-09-03T00:00:00"/>
    <m/>
    <x v="2"/>
    <s v="Ira Haimowitz"/>
    <s v="Senior Vice President, Analytics Solutions and Insights"/>
    <s v="Medicx Health"/>
    <x v="13"/>
    <s v="America"/>
    <s v="New York"/>
    <s v="Both (Ramla's &amp; Personal)"/>
    <s v="No inmail sent"/>
    <x v="1"/>
    <m/>
    <m/>
    <m/>
    <m/>
    <m/>
    <m/>
    <m/>
    <m/>
    <m/>
    <m/>
    <m/>
    <m/>
  </r>
  <r>
    <n v="10769"/>
    <d v="2021-09-03T00:00:00"/>
    <m/>
    <x v="2"/>
    <s v="Aliza Wechsler"/>
    <s v="Director, Advanced Advertising and Attribution Analytics"/>
    <s v="A+E Networks "/>
    <x v="12"/>
    <s v="America"/>
    <s v="New York"/>
    <s v="Ramla's"/>
    <s v="No inmail sent"/>
    <x v="1"/>
    <m/>
    <m/>
    <m/>
    <m/>
    <m/>
    <m/>
    <m/>
    <m/>
    <m/>
    <m/>
    <m/>
    <m/>
  </r>
  <r>
    <n v="10770"/>
    <d v="2021-09-03T00:00:00"/>
    <m/>
    <x v="2"/>
    <s v="Partha Mazumder"/>
    <s v="Sr. Director - Digital Marketing, e-commerce &amp; Advanced Analytics CoE "/>
    <s v="Cognizant"/>
    <x v="18"/>
    <s v="Asia"/>
    <s v="India"/>
    <s v="Ramla's"/>
    <s v="No inmail sent"/>
    <x v="0"/>
    <d v="2021-09-07T00:00:00"/>
    <d v="2021-10-28T00:00:00"/>
    <m/>
    <m/>
    <m/>
    <m/>
    <m/>
    <m/>
    <m/>
    <m/>
    <m/>
    <m/>
  </r>
  <r>
    <n v="10771"/>
    <d v="2021-09-03T00:00:00"/>
    <m/>
    <x v="2"/>
    <s v="Michelle (Martinelli) Francis"/>
    <s v="Director, Media Marketing Measurement and Analytics "/>
    <s v="Fidelity Investments"/>
    <x v="10"/>
    <s v="America"/>
    <s v="Massachusetts"/>
    <s v="Ramla's"/>
    <s v="No inmail sent"/>
    <x v="0"/>
    <m/>
    <d v="2021-10-28T00:00:00"/>
    <m/>
    <m/>
    <m/>
    <m/>
    <m/>
    <m/>
    <m/>
    <m/>
    <m/>
    <m/>
  </r>
  <r>
    <n v="10772"/>
    <d v="2021-09-03T00:00:00"/>
    <m/>
    <x v="2"/>
    <s v="Debasish Sarma"/>
    <s v="Manager - Research and Social Media Analytics "/>
    <s v="InfoVision Inc."/>
    <x v="18"/>
    <s v="Asia"/>
    <s v="India"/>
    <s v="Ramla's"/>
    <s v="No inmail sent"/>
    <x v="0"/>
    <d v="2021-09-07T00:00:00"/>
    <d v="2021-09-30T00:00:00"/>
    <m/>
    <m/>
    <m/>
    <m/>
    <m/>
    <m/>
    <m/>
    <m/>
    <m/>
    <m/>
  </r>
  <r>
    <n v="10773"/>
    <d v="2021-09-03T00:00:00"/>
    <m/>
    <x v="2"/>
    <s v="Deepak Chopra "/>
    <s v="Data Science Manager - Media Analytics "/>
    <s v="dunnhumby"/>
    <x v="1"/>
    <s v="Europe"/>
    <s v="United Kingdom"/>
    <s v="Ramla's"/>
    <s v="No inmail sent"/>
    <x v="0"/>
    <d v="2021-09-07T00:00:00"/>
    <d v="2021-10-28T00:00:00"/>
    <m/>
    <m/>
    <m/>
    <m/>
    <m/>
    <m/>
    <m/>
    <m/>
    <m/>
    <m/>
  </r>
  <r>
    <n v="10774"/>
    <d v="2021-09-03T00:00:00"/>
    <m/>
    <x v="2"/>
    <s v="Kemal Bokhari"/>
    <s v="General Manager, Data and Analytics "/>
    <s v="DISH Media"/>
    <x v="1"/>
    <s v="America"/>
    <s v="New York"/>
    <m/>
    <s v="No inmail sent"/>
    <x v="4"/>
    <m/>
    <m/>
    <m/>
    <m/>
    <m/>
    <m/>
    <m/>
    <m/>
    <m/>
    <m/>
    <m/>
    <m/>
  </r>
  <r>
    <n v="10775"/>
    <d v="2021-09-03T00:00:00"/>
    <m/>
    <x v="2"/>
    <s v="Daniel Chang"/>
    <s v="Measurement Insights &amp; Analysis "/>
    <s v=" Walmart Connect"/>
    <x v="1"/>
    <s v="America"/>
    <s v="California"/>
    <s v="Ramla's"/>
    <s v="No inmail sent"/>
    <x v="0"/>
    <d v="2021-09-09T00:00:00"/>
    <d v="2021-10-28T00:00:00"/>
    <m/>
    <m/>
    <m/>
    <m/>
    <m/>
    <m/>
    <m/>
    <m/>
    <m/>
    <m/>
  </r>
  <r>
    <n v="10776"/>
    <d v="2021-09-03T00:00:00"/>
    <m/>
    <x v="2"/>
    <s v="Munif Jaafar"/>
    <s v="Director, Client Analytics Strategy - Macy’s Media Network (MMN) "/>
    <s v="Macy's "/>
    <x v="0"/>
    <s v="America"/>
    <s v="Florida"/>
    <m/>
    <s v="No inmail sent"/>
    <x v="4"/>
    <m/>
    <m/>
    <m/>
    <m/>
    <m/>
    <m/>
    <m/>
    <m/>
    <m/>
    <m/>
    <m/>
    <m/>
  </r>
  <r>
    <n v="10777"/>
    <d v="2021-09-03T00:00:00"/>
    <m/>
    <x v="2"/>
    <s v="Jim Theberge"/>
    <s v="Head of Digital Video Advertising"/>
    <s v="Verizon"/>
    <x v="7"/>
    <s v="America"/>
    <s v="California"/>
    <m/>
    <s v="No inmail sent"/>
    <x v="4"/>
    <m/>
    <m/>
    <m/>
    <m/>
    <m/>
    <m/>
    <m/>
    <m/>
    <m/>
    <m/>
    <m/>
    <m/>
  </r>
  <r>
    <n v="10778"/>
    <d v="2021-09-03T00:00:00"/>
    <m/>
    <x v="2"/>
    <s v="Eric Thorn"/>
    <s v="Advanced TV Media Consultant "/>
    <s v="Thorne Advanced Media Consulting"/>
    <x v="2"/>
    <s v="America"/>
    <s v="New York"/>
    <m/>
    <s v="No inmail sent"/>
    <x v="4"/>
    <m/>
    <m/>
    <m/>
    <m/>
    <m/>
    <m/>
    <m/>
    <m/>
    <m/>
    <m/>
    <m/>
    <m/>
  </r>
  <r>
    <n v="10779"/>
    <d v="2021-09-03T00:00:00"/>
    <m/>
    <x v="2"/>
    <s v="John Sollecito"/>
    <s v="Head of Content Marketing "/>
    <s v="Samsung Ads"/>
    <x v="1"/>
    <s v="America"/>
    <s v="New York"/>
    <s v="Ramla's"/>
    <s v="No inmail sent"/>
    <x v="0"/>
    <d v="2021-09-10T00:00:00"/>
    <d v="2021-10-28T00:00:00"/>
    <m/>
    <m/>
    <m/>
    <m/>
    <m/>
    <m/>
    <m/>
    <m/>
    <m/>
    <m/>
  </r>
  <r>
    <n v="10780"/>
    <d v="2021-09-03T00:00:00"/>
    <m/>
    <x v="2"/>
    <s v="David Hubert"/>
    <s v="VP, Measurement and Advanced Analytics"/>
    <s v="Blue Chip Marketing Worldwide"/>
    <x v="1"/>
    <s v="America"/>
    <s v="Illinois"/>
    <s v="Ramla's"/>
    <s v="No inmail sent"/>
    <x v="0"/>
    <d v="2021-09-07T00:00:00"/>
    <d v="2021-09-30T00:00:00"/>
    <m/>
    <m/>
    <m/>
    <s v="Negative"/>
    <m/>
    <m/>
    <m/>
    <m/>
    <m/>
    <m/>
  </r>
  <r>
    <n v="10781"/>
    <d v="2021-09-03T00:00:00"/>
    <m/>
    <x v="2"/>
    <s v="Nicole Moreo"/>
    <s v="EVP, Head of U.S. Analytics"/>
    <s v=" Ketchum"/>
    <x v="2"/>
    <s v="America"/>
    <s v="New York"/>
    <s v="Ramla's"/>
    <s v="No inmail sent"/>
    <x v="0"/>
    <d v="2021-09-09T00:00:00"/>
    <d v="2021-10-28T00:00:00"/>
    <m/>
    <m/>
    <m/>
    <m/>
    <m/>
    <m/>
    <m/>
    <m/>
    <m/>
    <m/>
  </r>
  <r>
    <n v="10782"/>
    <d v="2021-09-03T00:00:00"/>
    <m/>
    <x v="2"/>
    <s v="Aleksandar Zajic"/>
    <s v="VP Business Analytics "/>
    <s v="Freedom Financial Network"/>
    <x v="10"/>
    <s v="America"/>
    <s v="California"/>
    <s v="Ramla's"/>
    <s v="No inmail sent"/>
    <x v="0"/>
    <d v="2021-09-07T00:00:00"/>
    <d v="2021-09-07T00:00:00"/>
    <m/>
    <m/>
    <m/>
    <s v="Negative"/>
    <m/>
    <m/>
    <m/>
    <m/>
    <m/>
    <m/>
  </r>
  <r>
    <n v="10783"/>
    <d v="2021-09-03T00:00:00"/>
    <m/>
    <x v="2"/>
    <s v="Michelle Stergio"/>
    <s v="Digital and Social Media Specialist"/>
    <s v="American Institutes for Research"/>
    <x v="5"/>
    <s v="America"/>
    <s v="Maryland"/>
    <m/>
    <s v="No inmail sent"/>
    <x v="4"/>
    <m/>
    <m/>
    <m/>
    <m/>
    <m/>
    <s v="Negative"/>
    <m/>
    <m/>
    <m/>
    <m/>
    <m/>
    <m/>
  </r>
  <r>
    <n v="10784"/>
    <d v="2021-09-03T00:00:00"/>
    <m/>
    <x v="2"/>
    <s v="Anna Hearne"/>
    <s v="Manager of Media Measurement"/>
    <s v="Blue Cross Blue Shield Association"/>
    <x v="13"/>
    <s v="America"/>
    <s v="Illinois"/>
    <s v="Ramla's"/>
    <s v="No inmail sent"/>
    <x v="0"/>
    <d v="2021-09-09T00:00:00"/>
    <d v="2021-10-28T00:00:00"/>
    <m/>
    <m/>
    <m/>
    <m/>
    <m/>
    <m/>
    <m/>
    <m/>
    <m/>
    <m/>
  </r>
  <r>
    <n v="10785"/>
    <d v="2021-09-03T00:00:00"/>
    <m/>
    <x v="2"/>
    <s v="Claire Tolmay"/>
    <s v="Data Scientist and Marketing Analytics Manager"/>
    <s v=" Nestlé"/>
    <x v="3"/>
    <s v="Africa"/>
    <s v="South Africa"/>
    <s v="Ramla's"/>
    <s v="No inmail sent"/>
    <x v="0"/>
    <d v="2021-09-07T00:00:00"/>
    <d v="2021-09-30T00:00:00"/>
    <m/>
    <m/>
    <m/>
    <s v="Negative"/>
    <m/>
    <m/>
    <m/>
    <m/>
    <m/>
    <m/>
  </r>
  <r>
    <n v="10786"/>
    <d v="2021-09-03T00:00:00"/>
    <m/>
    <x v="2"/>
    <s v="Yi Qu"/>
    <s v="Manager Data &amp; insights"/>
    <s v="The New York Times"/>
    <x v="12"/>
    <s v="America"/>
    <s v="New York"/>
    <m/>
    <s v="No inmail sent"/>
    <x v="4"/>
    <m/>
    <m/>
    <m/>
    <m/>
    <m/>
    <m/>
    <m/>
    <m/>
    <m/>
    <m/>
    <m/>
    <m/>
  </r>
  <r>
    <n v="10787"/>
    <d v="2021-09-03T00:00:00"/>
    <m/>
    <x v="2"/>
    <s v="Sharvani Jha"/>
    <s v="Media Solutions &amp; Product Owner "/>
    <s v="MiQ "/>
    <x v="1"/>
    <s v="Europe"/>
    <s v="United Kingdom"/>
    <m/>
    <s v="No inmail sent"/>
    <x v="4"/>
    <m/>
    <m/>
    <m/>
    <m/>
    <m/>
    <m/>
    <m/>
    <m/>
    <m/>
    <m/>
    <m/>
    <m/>
  </r>
  <r>
    <n v="10788"/>
    <d v="2021-09-03T00:00:00"/>
    <m/>
    <x v="2"/>
    <s v="Priya Goel "/>
    <s v="Associate Director, Media Analytics"/>
    <s v="Springbox, a Prophet company"/>
    <x v="1"/>
    <s v="America"/>
    <s v="New York"/>
    <s v="Both (Ramla's &amp; Personal)"/>
    <s v="No inmail sent"/>
    <x v="0"/>
    <d v="2021-09-10T00:00:00"/>
    <d v="2021-10-28T00:00:00"/>
    <m/>
    <m/>
    <m/>
    <m/>
    <m/>
    <m/>
    <m/>
    <m/>
    <m/>
    <m/>
  </r>
  <r>
    <n v="10789"/>
    <d v="2021-09-03T00:00:00"/>
    <m/>
    <x v="2"/>
    <s v="Stephen Fan"/>
    <s v="Executive Director, Marketing Science "/>
    <s v="OMD America"/>
    <x v="1"/>
    <s v="America"/>
    <s v="New York"/>
    <s v="Personal"/>
    <s v="No inmail sent"/>
    <x v="1"/>
    <m/>
    <m/>
    <m/>
    <m/>
    <m/>
    <m/>
    <m/>
    <m/>
    <m/>
    <m/>
    <m/>
    <m/>
  </r>
  <r>
    <n v="10790"/>
    <d v="2021-09-06T00:00:00"/>
    <m/>
    <x v="3"/>
    <s v="Mark Davis"/>
    <s v="Predictive Analytics Statistician"/>
    <s v="Generac Power Systems"/>
    <x v="0"/>
    <s v="America"/>
    <s v="Wisconsin"/>
    <s v="Personal"/>
    <s v="No inmail sent"/>
    <x v="1"/>
    <m/>
    <m/>
    <m/>
    <m/>
    <m/>
    <m/>
    <m/>
    <m/>
    <m/>
    <m/>
    <m/>
    <m/>
  </r>
  <r>
    <n v="10791"/>
    <d v="2021-09-06T00:00:00"/>
    <m/>
    <x v="3"/>
    <s v="Geoff Laporte"/>
    <s v="Manager, Consumer and Brand Insights"/>
    <s v="Delta Air Lines"/>
    <x v="11"/>
    <s v="America"/>
    <s v="Georgia"/>
    <s v="Personal"/>
    <s v="No inmail sent"/>
    <x v="1"/>
    <m/>
    <m/>
    <m/>
    <m/>
    <m/>
    <m/>
    <m/>
    <m/>
    <m/>
    <m/>
    <m/>
    <m/>
  </r>
  <r>
    <n v="10792"/>
    <d v="2021-09-06T00:00:00"/>
    <m/>
    <x v="3"/>
    <s v="Vijay Davuluri"/>
    <s v="Manager, Marketing Insights and Innovation Strategy"/>
    <s v="Land O'Lakes"/>
    <x v="3"/>
    <s v="America"/>
    <s v="Minnesota"/>
    <s v="Ramla's"/>
    <s v="No inmail sent"/>
    <x v="1"/>
    <m/>
    <m/>
    <m/>
    <m/>
    <m/>
    <m/>
    <m/>
    <m/>
    <m/>
    <m/>
    <m/>
    <m/>
  </r>
  <r>
    <n v="10793"/>
    <d v="2021-09-06T00:00:00"/>
    <m/>
    <x v="3"/>
    <s v="Alistair Pitkin"/>
    <s v="Performance Marketing Manager"/>
    <s v="Tabcorp"/>
    <x v="3"/>
    <s v="Australia"/>
    <s v="Australia"/>
    <s v="Ramla's"/>
    <s v="No inmail sent"/>
    <x v="1"/>
    <m/>
    <m/>
    <m/>
    <m/>
    <m/>
    <m/>
    <m/>
    <m/>
    <m/>
    <m/>
    <m/>
    <m/>
  </r>
  <r>
    <n v="10794"/>
    <d v="2021-09-06T00:00:00"/>
    <m/>
    <x v="3"/>
    <s v="Harsh Shah"/>
    <s v="Director, Western Europe - e-Commerce &amp; Omnichannel Retail Marketing"/>
    <s v="LEGO"/>
    <x v="0"/>
    <s v="Europe"/>
    <s v="United Kingdom"/>
    <s v="Ramla's"/>
    <s v="No inmail sent"/>
    <x v="1"/>
    <m/>
    <m/>
    <m/>
    <m/>
    <m/>
    <m/>
    <m/>
    <m/>
    <m/>
    <m/>
    <m/>
    <m/>
  </r>
  <r>
    <n v="10795"/>
    <d v="2021-09-06T00:00:00"/>
    <m/>
    <x v="3"/>
    <s v="Ruben Leo"/>
    <s v="Chief Marketing and Commercial Officer"/>
    <s v="Devlyn Holdings"/>
    <x v="0"/>
    <s v="America"/>
    <s v="Mexico"/>
    <s v="Ramla's"/>
    <s v="No inmail sent"/>
    <x v="1"/>
    <m/>
    <m/>
    <m/>
    <m/>
    <m/>
    <m/>
    <m/>
    <m/>
    <m/>
    <m/>
    <m/>
    <m/>
  </r>
  <r>
    <n v="10796"/>
    <d v="2021-09-06T00:00:00"/>
    <m/>
    <x v="3"/>
    <s v="Rob Russini"/>
    <s v="Chief Marketing Officer"/>
    <s v="New Start Capital"/>
    <x v="10"/>
    <s v="America"/>
    <s v="New York"/>
    <s v="Ramla's"/>
    <s v="No inmail sent"/>
    <x v="1"/>
    <m/>
    <m/>
    <m/>
    <m/>
    <m/>
    <m/>
    <m/>
    <m/>
    <m/>
    <m/>
    <m/>
    <m/>
  </r>
  <r>
    <n v="10797"/>
    <d v="2021-09-06T00:00:00"/>
    <m/>
    <x v="3"/>
    <s v="Tamara Jurado Urdiales"/>
    <s v="Paid Media Manager"/>
    <s v="ING"/>
    <x v="10"/>
    <s v="Europe"/>
    <s v="Spain"/>
    <s v="Personal"/>
    <s v="No inmail sent"/>
    <x v="0"/>
    <d v="2021-09-07T00:00:00"/>
    <d v="2021-11-09T00:00:00"/>
    <m/>
    <m/>
    <m/>
    <s v="Neutral"/>
    <d v="2021-09-26T00:00:00"/>
    <m/>
    <m/>
    <m/>
    <m/>
    <m/>
  </r>
  <r>
    <n v="10798"/>
    <d v="2021-09-06T00:00:00"/>
    <m/>
    <x v="3"/>
    <s v="Webi Nassir"/>
    <s v="Marketing CRM Data Analyst"/>
    <s v="Postmedia Network"/>
    <x v="0"/>
    <s v="America"/>
    <s v="Canada "/>
    <s v="Personal"/>
    <s v="No inmail sent"/>
    <x v="1"/>
    <m/>
    <m/>
    <m/>
    <m/>
    <m/>
    <m/>
    <m/>
    <m/>
    <m/>
    <m/>
    <m/>
    <m/>
  </r>
  <r>
    <n v="10799"/>
    <d v="2021-09-06T00:00:00"/>
    <m/>
    <x v="3"/>
    <s v="Rory Michaelis"/>
    <s v="Lead Marketing Technologist"/>
    <s v="2K"/>
    <x v="0"/>
    <s v="Europe"/>
    <s v="Ireland"/>
    <s v="Ramla's"/>
    <s v="No inmail sent"/>
    <x v="1"/>
    <m/>
    <m/>
    <m/>
    <m/>
    <m/>
    <m/>
    <m/>
    <m/>
    <m/>
    <m/>
    <m/>
    <m/>
  </r>
  <r>
    <n v="10800"/>
    <d v="2021-09-06T00:00:00"/>
    <m/>
    <x v="3"/>
    <s v="Veronique Pereira Tarrin"/>
    <s v="Digital Media Manager"/>
    <s v="OMEGA"/>
    <x v="0"/>
    <s v="Europe"/>
    <s v="Switzerland"/>
    <s v="Personal"/>
    <s v="No inmail sent"/>
    <x v="1"/>
    <m/>
    <m/>
    <m/>
    <m/>
    <m/>
    <m/>
    <m/>
    <m/>
    <m/>
    <m/>
    <m/>
    <m/>
  </r>
  <r>
    <n v="10801"/>
    <d v="2021-09-06T00:00:00"/>
    <m/>
    <x v="3"/>
    <s v="Javier Gurney Lancho"/>
    <s v="Digital Marketing and E-Business Analyst"/>
    <s v="Havaianas"/>
    <x v="3"/>
    <s v="Europe"/>
    <s v="Spain"/>
    <s v="Personal"/>
    <s v="No inmail sent"/>
    <x v="0"/>
    <d v="2021-09-07T00:00:00"/>
    <d v="2021-09-23T00:00:00"/>
    <m/>
    <m/>
    <m/>
    <m/>
    <m/>
    <m/>
    <m/>
    <m/>
    <m/>
    <m/>
  </r>
  <r>
    <n v="10802"/>
    <d v="2021-09-06T00:00:00"/>
    <m/>
    <x v="3"/>
    <s v="Maël Hartl"/>
    <s v="Customer Insights &amp; Strategy manager"/>
    <s v="SiteMinder"/>
    <x v="7"/>
    <s v="Australia"/>
    <s v="Australia"/>
    <s v="Personal"/>
    <s v="No inmail sent"/>
    <x v="1"/>
    <m/>
    <m/>
    <m/>
    <m/>
    <m/>
    <m/>
    <m/>
    <m/>
    <m/>
    <m/>
    <m/>
    <m/>
  </r>
  <r>
    <n v="10803"/>
    <d v="2021-09-06T00:00:00"/>
    <m/>
    <x v="3"/>
    <s v="Muhammad Abdullah"/>
    <s v="Senior Market Intelligence Analyst"/>
    <s v="Pilgrim's"/>
    <x v="3"/>
    <s v="America"/>
    <s v="Denver"/>
    <s v="Personal"/>
    <s v="No inmail sent"/>
    <x v="1"/>
    <m/>
    <m/>
    <m/>
    <m/>
    <m/>
    <m/>
    <m/>
    <m/>
    <m/>
    <m/>
    <m/>
    <m/>
  </r>
  <r>
    <n v="10804"/>
    <d v="2021-09-06T00:00:00"/>
    <m/>
    <x v="3"/>
    <s v="Shobhit (Sho) Mishra"/>
    <s v="Database Marketing Analyst II"/>
    <s v="Bluestem Brands"/>
    <x v="3"/>
    <s v="America"/>
    <s v="Minnesota"/>
    <s v="Personal"/>
    <s v="No inmail sent"/>
    <x v="1"/>
    <m/>
    <m/>
    <m/>
    <m/>
    <m/>
    <m/>
    <m/>
    <m/>
    <m/>
    <m/>
    <m/>
    <m/>
  </r>
  <r>
    <n v="10805"/>
    <d v="2021-09-06T00:00:00"/>
    <m/>
    <x v="3"/>
    <s v="Rini Mukherjee"/>
    <s v="Business Analytics &amp; Strategy, Manager"/>
    <s v="Dine Brands Global"/>
    <x v="0"/>
    <s v="America"/>
    <s v="California"/>
    <s v="Ramla's"/>
    <s v="No inmail sent"/>
    <x v="1"/>
    <m/>
    <m/>
    <m/>
    <m/>
    <m/>
    <m/>
    <m/>
    <m/>
    <m/>
    <m/>
    <m/>
    <m/>
  </r>
  <r>
    <n v="10806"/>
    <d v="2021-09-06T00:00:00"/>
    <m/>
    <x v="3"/>
    <s v="Verónica Guerrero Ríos"/>
    <s v="Customer Insights &amp; Marketing Excellence Manager"/>
    <s v="Sanofi"/>
    <x v="6"/>
    <s v="America"/>
    <s v="Mexico"/>
    <s v="Ramla's"/>
    <s v="No inmail sent"/>
    <x v="0"/>
    <d v="2021-09-08T00:00:00"/>
    <d v="2022-01-24T00:00:00"/>
    <m/>
    <m/>
    <m/>
    <m/>
    <m/>
    <m/>
    <m/>
    <m/>
    <m/>
    <m/>
  </r>
  <r>
    <n v="10807"/>
    <d v="2021-09-06T00:00:00"/>
    <m/>
    <x v="3"/>
    <s v="Nishanth Reddy Konkala"/>
    <s v="Manager - Marketing Analytics and Business Insights"/>
    <s v="AbbVie"/>
    <x v="6"/>
    <s v="America"/>
    <s v="Illinois"/>
    <s v="Personal"/>
    <s v="No inmail sent"/>
    <x v="1"/>
    <m/>
    <m/>
    <m/>
    <m/>
    <m/>
    <m/>
    <m/>
    <m/>
    <m/>
    <m/>
    <m/>
    <m/>
  </r>
  <r>
    <n v="10808"/>
    <d v="2021-09-06T00:00:00"/>
    <m/>
    <x v="3"/>
    <s v="Sonia Sharma"/>
    <s v="Consumer Insights Manager"/>
    <s v="Recochem"/>
    <x v="6"/>
    <s v="America"/>
    <s v="Canada "/>
    <s v="Ramla's"/>
    <s v="No inmail sent"/>
    <x v="1"/>
    <m/>
    <m/>
    <m/>
    <m/>
    <m/>
    <m/>
    <m/>
    <m/>
    <m/>
    <m/>
    <m/>
    <m/>
  </r>
  <r>
    <n v="10809"/>
    <d v="2021-09-06T00:00:00"/>
    <m/>
    <x v="3"/>
    <s v="Ian Rekward"/>
    <s v="Director, Marketing Data Science, Analytics, and Insights"/>
    <s v="INTRUSION"/>
    <x v="7"/>
    <s v="America"/>
    <s v="Minnesota"/>
    <s v="Ramla's"/>
    <s v="No inmail sent"/>
    <x v="0"/>
    <d v="2021-09-07T00:00:00"/>
    <d v="2022-01-24T00:00:00"/>
    <m/>
    <m/>
    <m/>
    <m/>
    <m/>
    <m/>
    <m/>
    <m/>
    <m/>
    <m/>
  </r>
  <r>
    <n v="10810"/>
    <d v="2021-09-06T00:00:00"/>
    <m/>
    <x v="3"/>
    <s v="Melanie (Reis) Miller"/>
    <s v="Associate Manager, Consumer Insights &amp; Analytics"/>
    <s v="PepsiCo"/>
    <x v="3"/>
    <s v="America"/>
    <s v="Florida"/>
    <s v="Ramla's"/>
    <s v="No inmail sent"/>
    <x v="1"/>
    <m/>
    <m/>
    <m/>
    <m/>
    <m/>
    <m/>
    <m/>
    <m/>
    <m/>
    <m/>
    <m/>
    <m/>
  </r>
  <r>
    <n v="10811"/>
    <d v="2021-09-06T00:00:00"/>
    <m/>
    <x v="3"/>
    <s v="Melissa Kupiec"/>
    <s v="Director, Brand Insights - Marketing"/>
    <s v="MasterClass"/>
    <x v="18"/>
    <s v="America"/>
    <s v="California"/>
    <s v="Personal"/>
    <s v="No inmail sent"/>
    <x v="1"/>
    <m/>
    <m/>
    <m/>
    <m/>
    <m/>
    <m/>
    <m/>
    <m/>
    <m/>
    <m/>
    <m/>
    <m/>
  </r>
  <r>
    <n v="10812"/>
    <d v="2021-09-06T00:00:00"/>
    <m/>
    <x v="3"/>
    <s v="Bruno Felix"/>
    <s v="Senior Manager Consumer Insights"/>
    <s v="adidas"/>
    <x v="3"/>
    <s v="Europe"/>
    <s v="Germany"/>
    <s v="Ramla's"/>
    <s v="No inmail sent"/>
    <x v="0"/>
    <d v="2021-09-08T00:00:00"/>
    <d v="2022-01-24T00:00:00"/>
    <m/>
    <m/>
    <m/>
    <m/>
    <m/>
    <m/>
    <m/>
    <m/>
    <m/>
    <m/>
  </r>
  <r>
    <n v="10813"/>
    <d v="2021-09-06T00:00:00"/>
    <m/>
    <x v="3"/>
    <s v="Ashley Wright"/>
    <s v="Consumer Insights Manager"/>
    <s v="General Mills "/>
    <x v="3"/>
    <s v="America"/>
    <s v="Canada "/>
    <s v="Ramla's"/>
    <s v="No inmail sent"/>
    <x v="1"/>
    <m/>
    <m/>
    <m/>
    <m/>
    <m/>
    <m/>
    <m/>
    <m/>
    <m/>
    <m/>
    <m/>
    <m/>
  </r>
  <r>
    <n v="10814"/>
    <d v="2021-09-06T00:00:00"/>
    <m/>
    <x v="3"/>
    <s v="Darren Kweitel"/>
    <s v="Senior Consumer &amp; Shopper Insights Manager"/>
    <s v="Fonterra"/>
    <x v="3"/>
    <s v="Australia"/>
    <s v="Australia"/>
    <s v="Ramla's"/>
    <s v="No inmail sent"/>
    <x v="0"/>
    <d v="2021-09-07T00:00:00"/>
    <d v="2022-01-24T00:00:00"/>
    <m/>
    <m/>
    <m/>
    <m/>
    <m/>
    <m/>
    <m/>
    <m/>
    <m/>
    <m/>
  </r>
  <r>
    <n v="10815"/>
    <d v="2021-09-06T00:00:00"/>
    <m/>
    <x v="3"/>
    <s v="Steve Olsen"/>
    <s v="Consumer &amp; Shopper Insights Manager"/>
    <s v="Nestlé"/>
    <x v="3"/>
    <s v="America"/>
    <s v="Canada "/>
    <s v="Ramla's"/>
    <s v="No inmail sent"/>
    <x v="1"/>
    <m/>
    <m/>
    <m/>
    <m/>
    <m/>
    <m/>
    <m/>
    <m/>
    <m/>
    <m/>
    <m/>
    <m/>
  </r>
  <r>
    <n v="10816"/>
    <d v="2021-09-06T00:00:00"/>
    <m/>
    <x v="3"/>
    <s v="Florian Afeli"/>
    <s v="Global Head of Marketing Automation &amp; Analytics"/>
    <s v="Euler Hermes"/>
    <x v="10"/>
    <s v="Europe"/>
    <s v="France"/>
    <s v="Ramla's"/>
    <s v="No inmail sent"/>
    <x v="0"/>
    <d v="2021-09-07T00:00:00"/>
    <d v="2022-01-24T00:00:00"/>
    <m/>
    <m/>
    <m/>
    <s v="Negative"/>
    <d v="2022-02-01T00:00:00"/>
    <m/>
    <m/>
    <m/>
    <m/>
    <m/>
  </r>
  <r>
    <n v="10817"/>
    <d v="2021-09-06T00:00:00"/>
    <m/>
    <x v="3"/>
    <s v="Jason Archambault"/>
    <s v="VP Consumer Insights"/>
    <s v="Mr. Cooper"/>
    <x v="10"/>
    <s v="America"/>
    <s v="Florida"/>
    <s v="Ramla's"/>
    <s v="No inmail sent"/>
    <x v="0"/>
    <d v="2021-09-07T00:00:00"/>
    <d v="2022-01-24T00:00:00"/>
    <m/>
    <m/>
    <m/>
    <s v="Negative"/>
    <d v="2022-01-24T00:00:00"/>
    <m/>
    <m/>
    <m/>
    <m/>
    <m/>
  </r>
  <r>
    <n v="10818"/>
    <d v="2021-09-06T00:00:00"/>
    <m/>
    <x v="3"/>
    <s v="Benjamin Silverberg"/>
    <s v="Performance Marketing Manager, Media Strategy"/>
    <s v="ViacomCBS"/>
    <x v="12"/>
    <s v="America"/>
    <s v="New York"/>
    <s v="Ramla's"/>
    <s v="No inmail sent"/>
    <x v="1"/>
    <m/>
    <m/>
    <m/>
    <m/>
    <m/>
    <m/>
    <m/>
    <m/>
    <m/>
    <m/>
    <m/>
    <m/>
  </r>
  <r>
    <n v="10819"/>
    <d v="2021-09-06T00:00:00"/>
    <m/>
    <x v="3"/>
    <s v="Tara Lyons"/>
    <s v="Manager, Digital Marketing Analytics"/>
    <s v="Tapestry"/>
    <x v="0"/>
    <s v="America"/>
    <s v="Texas"/>
    <s v="Personal"/>
    <s v="No inmail sent"/>
    <x v="1"/>
    <m/>
    <m/>
    <m/>
    <m/>
    <m/>
    <m/>
    <m/>
    <m/>
    <m/>
    <m/>
    <m/>
    <m/>
  </r>
  <r>
    <n v="10820"/>
    <d v="2021-09-06T00:00:00"/>
    <m/>
    <x v="3"/>
    <s v="Stanislav Tepikin"/>
    <s v="Global Senior Performance Marketing Manager"/>
    <s v="Farfetch"/>
    <x v="0"/>
    <s v="Europe"/>
    <s v="United Kingdom"/>
    <s v="Ramla's"/>
    <s v="No inmail sent"/>
    <x v="1"/>
    <m/>
    <m/>
    <m/>
    <m/>
    <m/>
    <m/>
    <m/>
    <m/>
    <m/>
    <m/>
    <m/>
    <m/>
  </r>
  <r>
    <n v="10821"/>
    <d v="2021-09-06T00:00:00"/>
    <m/>
    <x v="3"/>
    <s v="Pamela Whiteside"/>
    <s v="Senior Vice President, Consumer Insights"/>
    <s v="Signet Jewelers"/>
    <x v="0"/>
    <s v="America"/>
    <s v="Ohio"/>
    <s v="Ramla's"/>
    <s v="No inmail sent"/>
    <x v="1"/>
    <m/>
    <m/>
    <m/>
    <m/>
    <m/>
    <m/>
    <m/>
    <m/>
    <m/>
    <m/>
    <m/>
    <m/>
  </r>
  <r>
    <n v="10822"/>
    <d v="2021-09-06T00:00:00"/>
    <m/>
    <x v="2"/>
    <s v="Ping Zhang"/>
    <s v="Senior Manager, Data Driven Marketing &amp; Media Analytics "/>
    <s v="Tommy Hilfiger "/>
    <x v="0"/>
    <s v="America"/>
    <s v="New York"/>
    <s v="Ramla's"/>
    <s v="No inmail sent"/>
    <x v="1"/>
    <m/>
    <m/>
    <m/>
    <m/>
    <m/>
    <m/>
    <m/>
    <m/>
    <m/>
    <m/>
    <m/>
    <m/>
  </r>
  <r>
    <n v="10823"/>
    <d v="2021-09-06T00:00:00"/>
    <m/>
    <x v="2"/>
    <s v="Cameron Alverson"/>
    <s v="Director, Media &amp; Analytics "/>
    <s v="Living Spaces Furniture"/>
    <x v="0"/>
    <s v="America"/>
    <s v="California"/>
    <s v="Ramla's"/>
    <s v="No inmail sent"/>
    <x v="1"/>
    <m/>
    <m/>
    <m/>
    <m/>
    <m/>
    <m/>
    <m/>
    <m/>
    <m/>
    <m/>
    <m/>
    <m/>
  </r>
  <r>
    <n v="10824"/>
    <d v="2021-09-06T00:00:00"/>
    <m/>
    <x v="2"/>
    <s v="Seema Dhamija"/>
    <s v="Senior Manager, Marketing Advanced Analytics"/>
    <s v="Walmart "/>
    <x v="0"/>
    <s v="America"/>
    <s v="Arkansas"/>
    <s v="Ramla's"/>
    <s v="No inmail sent"/>
    <x v="1"/>
    <m/>
    <m/>
    <m/>
    <m/>
    <m/>
    <m/>
    <m/>
    <m/>
    <m/>
    <m/>
    <m/>
    <m/>
  </r>
  <r>
    <n v="10825"/>
    <d v="2021-09-06T00:00:00"/>
    <m/>
    <x v="2"/>
    <s v="Alex G."/>
    <s v="Manager Advanced Analytics - (Sales &amp; Marketing)"/>
    <s v="Edgewell Personal Care"/>
    <x v="3"/>
    <s v="America"/>
    <s v="Connecticut"/>
    <s v="Ramla's"/>
    <s v="No inmail sent"/>
    <x v="1"/>
    <m/>
    <m/>
    <m/>
    <m/>
    <m/>
    <m/>
    <m/>
    <m/>
    <m/>
    <m/>
    <m/>
    <m/>
  </r>
  <r>
    <n v="10826"/>
    <d v="2021-09-06T00:00:00"/>
    <m/>
    <x v="2"/>
    <s v="Mike Smith"/>
    <s v="Senior Director (VP) of Advanced Analytics and Marketing Science"/>
    <s v="SKIM"/>
    <x v="0"/>
    <s v="America"/>
    <s v="Utah"/>
    <s v="Ramla's"/>
    <s v="No inmail sent"/>
    <x v="0"/>
    <d v="2021-09-09T00:00:00"/>
    <d v="2021-10-28T00:00:00"/>
    <m/>
    <m/>
    <m/>
    <m/>
    <m/>
    <m/>
    <m/>
    <m/>
    <m/>
    <m/>
  </r>
  <r>
    <n v="10827"/>
    <d v="2021-09-06T00:00:00"/>
    <m/>
    <x v="2"/>
    <s v="Haluk Baran Bingöl"/>
    <s v="Marketing Lead Data Scientist - Manager @ Advanced Analytics CoE"/>
    <s v="UPS"/>
    <x v="7"/>
    <s v="America"/>
    <s v="Florida"/>
    <s v="Ramla's"/>
    <s v="No inmail sent"/>
    <x v="0"/>
    <d v="2021-09-08T00:00:00"/>
    <d v="2021-10-27T00:00:00"/>
    <m/>
    <m/>
    <m/>
    <m/>
    <m/>
    <m/>
    <m/>
    <m/>
    <m/>
    <m/>
  </r>
  <r>
    <n v="10828"/>
    <d v="2021-09-06T00:00:00"/>
    <m/>
    <x v="2"/>
    <s v="Jeff Galas"/>
    <s v="VP, Senior Advanced Analytics Analyst, Marketing"/>
    <s v="M&amp;T Bank"/>
    <x v="10"/>
    <s v="America"/>
    <s v="New York"/>
    <s v="Ramla's"/>
    <s v="No inmail sent"/>
    <x v="1"/>
    <m/>
    <m/>
    <m/>
    <m/>
    <m/>
    <m/>
    <m/>
    <m/>
    <m/>
    <m/>
    <m/>
    <m/>
  </r>
  <r>
    <n v="10829"/>
    <d v="2021-09-06T00:00:00"/>
    <m/>
    <x v="2"/>
    <s v="Ayana Testamark"/>
    <s v="Director Advance Analytics- Media Measurement &amp; Optimization"/>
    <s v="AT&amp;T"/>
    <x v="16"/>
    <s v="America"/>
    <s v="California"/>
    <s v="Ramla's"/>
    <s v="No inmail sent"/>
    <x v="0"/>
    <d v="2021-09-23T00:00:00"/>
    <d v="2021-10-27T00:00:00"/>
    <m/>
    <m/>
    <m/>
    <m/>
    <m/>
    <m/>
    <m/>
    <m/>
    <m/>
    <m/>
  </r>
  <r>
    <n v="10830"/>
    <d v="2021-09-06T00:00:00"/>
    <m/>
    <x v="2"/>
    <s v="Malavika Mahalingam"/>
    <s v="Data Science Consultant, Advanced Analytics - Omnichannel Marketing "/>
    <s v=" IQVIA"/>
    <x v="13"/>
    <s v="America"/>
    <s v="Portland"/>
    <s v="Ramla's"/>
    <s v="No inmail sent"/>
    <x v="0"/>
    <d v="2021-09-23T00:00:00"/>
    <d v="2021-10-28T00:00:00"/>
    <m/>
    <m/>
    <m/>
    <m/>
    <m/>
    <m/>
    <m/>
    <m/>
    <m/>
    <m/>
  </r>
  <r>
    <n v="10831"/>
    <d v="2021-09-06T00:00:00"/>
    <m/>
    <x v="2"/>
    <s v="Steve Viglione"/>
    <s v="Executive Vice President, Analytics and Data Solutions"/>
    <s v="BBDO New York"/>
    <x v="1"/>
    <s v="America"/>
    <s v="Connecticut"/>
    <s v="Ramla's"/>
    <s v="No inmail sent"/>
    <x v="0"/>
    <d v="2021-09-23T00:00:00"/>
    <d v="2021-10-28T00:00:00"/>
    <m/>
    <m/>
    <m/>
    <m/>
    <m/>
    <m/>
    <m/>
    <m/>
    <m/>
    <m/>
  </r>
  <r>
    <n v="10832"/>
    <d v="2021-09-06T00:00:00"/>
    <m/>
    <x v="2"/>
    <s v="Kevin McCarthy"/>
    <s v="Executive Director, Audience Insights &amp; Intelligence"/>
    <s v="EightBar"/>
    <x v="1"/>
    <s v="America"/>
    <s v="New York"/>
    <s v="Ramla's"/>
    <s v="No inmail sent"/>
    <x v="1"/>
    <m/>
    <m/>
    <m/>
    <m/>
    <m/>
    <m/>
    <m/>
    <m/>
    <m/>
    <m/>
    <m/>
    <m/>
  </r>
  <r>
    <n v="10833"/>
    <d v="2021-09-06T00:00:00"/>
    <m/>
    <x v="2"/>
    <s v="Sean Yang"/>
    <s v="Associate Manager, Marketing Science"/>
    <s v="OMD America"/>
    <x v="1"/>
    <s v="America"/>
    <s v="California"/>
    <s v="Ramla's"/>
    <s v="No inmail sent"/>
    <x v="1"/>
    <m/>
    <m/>
    <m/>
    <m/>
    <m/>
    <m/>
    <m/>
    <m/>
    <m/>
    <m/>
    <m/>
    <m/>
  </r>
  <r>
    <n v="10834"/>
    <d v="2021-09-06T00:00:00"/>
    <m/>
    <x v="2"/>
    <s v="Anushree Jain"/>
    <s v="Manager, Marketing and Advanced Analytics"/>
    <s v="Cetera Financial Group"/>
    <x v="10"/>
    <s v="America"/>
    <s v="California"/>
    <s v="Ramla's"/>
    <s v="No inmail sent"/>
    <x v="1"/>
    <m/>
    <m/>
    <m/>
    <m/>
    <m/>
    <m/>
    <m/>
    <m/>
    <m/>
    <m/>
    <m/>
    <m/>
  </r>
  <r>
    <n v="10835"/>
    <d v="2021-09-06T00:00:00"/>
    <m/>
    <x v="2"/>
    <s v="Luke Custer"/>
    <s v="Manager, Advanced Marketing Analytics "/>
    <s v="The Scotts Miracle-Gro Company"/>
    <x v="3"/>
    <s v="America"/>
    <s v="Ohio"/>
    <s v="Ramla's"/>
    <s v="No inmail sent"/>
    <x v="1"/>
    <m/>
    <m/>
    <m/>
    <m/>
    <m/>
    <m/>
    <m/>
    <m/>
    <m/>
    <m/>
    <m/>
    <m/>
  </r>
  <r>
    <n v="10836"/>
    <d v="2021-09-06T00:00:00"/>
    <m/>
    <x v="2"/>
    <s v="Demo L."/>
    <s v="Global Executive Director"/>
    <s v="URBN"/>
    <x v="0"/>
    <s v="America"/>
    <s v="Philadelphia"/>
    <s v="Ramla's"/>
    <s v="No inmail sent"/>
    <x v="1"/>
    <m/>
    <m/>
    <m/>
    <m/>
    <m/>
    <m/>
    <m/>
    <m/>
    <m/>
    <m/>
    <m/>
    <m/>
  </r>
  <r>
    <n v="10837"/>
    <d v="2021-09-06T00:00:00"/>
    <m/>
    <x v="2"/>
    <s v="Andrew Park"/>
    <s v="Director, Advanced Analytics - Digital Marketing "/>
    <s v="Bayer Pharmaceuticals"/>
    <x v="6"/>
    <s v="America"/>
    <s v="New York"/>
    <s v="Ramla's"/>
    <s v="No inmail sent"/>
    <x v="1"/>
    <m/>
    <m/>
    <m/>
    <m/>
    <m/>
    <m/>
    <m/>
    <m/>
    <m/>
    <m/>
    <m/>
    <m/>
  </r>
  <r>
    <n v="10838"/>
    <d v="2021-09-06T00:00:00"/>
    <m/>
    <x v="2"/>
    <s v="Manuel Cimarosti"/>
    <s v="Director of Media: Data Strategy &amp; Measurement Analytics"/>
    <s v=" Danone"/>
    <x v="3"/>
    <s v="America"/>
    <s v="New York"/>
    <s v="Ramla's"/>
    <s v="No inmail sent"/>
    <x v="0"/>
    <d v="2021-10-04T00:00:00"/>
    <d v="2021-10-28T00:00:00"/>
    <m/>
    <m/>
    <m/>
    <m/>
    <m/>
    <m/>
    <m/>
    <m/>
    <m/>
    <m/>
  </r>
  <r>
    <n v="10839"/>
    <d v="2021-09-06T00:00:00"/>
    <m/>
    <x v="2"/>
    <s v="Christopher Wise"/>
    <s v="Vice president, IT Leader of Marketing, Advanced Analytics, and Chief Customer Officer"/>
    <s v="Nationwide Insurance"/>
    <x v="13"/>
    <s v="America"/>
    <s v="Ohio"/>
    <s v="Ramla's"/>
    <s v="No inmail sent"/>
    <x v="1"/>
    <m/>
    <m/>
    <m/>
    <m/>
    <m/>
    <m/>
    <m/>
    <m/>
    <m/>
    <m/>
    <m/>
    <m/>
  </r>
  <r>
    <n v="10840"/>
    <d v="2021-09-06T00:00:00"/>
    <m/>
    <x v="2"/>
    <s v="Whytne Wallace"/>
    <s v="NA Media Advanced Analytics &amp; ROI Engine Analyst "/>
    <s v="PepsiCo"/>
    <x v="3"/>
    <s v="America"/>
    <s v="Louisiana"/>
    <s v="Ramla's"/>
    <s v="No inmail sent"/>
    <x v="1"/>
    <m/>
    <m/>
    <m/>
    <m/>
    <m/>
    <m/>
    <m/>
    <m/>
    <m/>
    <m/>
    <m/>
    <m/>
  </r>
  <r>
    <n v="10841"/>
    <d v="2021-09-06T00:00:00"/>
    <m/>
    <x v="2"/>
    <s v="Stephanie White"/>
    <s v="Marketing - Advanced Analytics Analyst "/>
    <s v="Ford Motor Company"/>
    <x v="8"/>
    <s v="America"/>
    <s v="Illinois"/>
    <s v="Ramla's"/>
    <s v="No inmail sent"/>
    <x v="1"/>
    <m/>
    <m/>
    <m/>
    <m/>
    <m/>
    <m/>
    <m/>
    <m/>
    <m/>
    <m/>
    <m/>
    <m/>
  </r>
  <r>
    <n v="10842"/>
    <d v="2021-09-06T00:00:00"/>
    <m/>
    <x v="2"/>
    <s v="Tom Folger"/>
    <s v="Associate Director - Global Advertising Reaearch and Brand insights"/>
    <s v="General Motors"/>
    <x v="8"/>
    <s v="America"/>
    <s v="Illinois"/>
    <s v="Personal"/>
    <s v="No inmail sent"/>
    <x v="1"/>
    <m/>
    <m/>
    <m/>
    <m/>
    <m/>
    <m/>
    <m/>
    <m/>
    <m/>
    <m/>
    <m/>
    <m/>
  </r>
  <r>
    <n v="10843"/>
    <d v="2021-09-06T00:00:00"/>
    <m/>
    <x v="2"/>
    <s v="Alex Sprayberry"/>
    <s v="Data Analyst 2, Media Insights &amp; Measurement, Analytical Sciences"/>
    <s v="Nordstrom"/>
    <x v="0"/>
    <s v="America"/>
    <s v="Washington"/>
    <s v="Personal"/>
    <s v="No inmail sent"/>
    <x v="1"/>
    <m/>
    <m/>
    <m/>
    <m/>
    <m/>
    <m/>
    <m/>
    <m/>
    <m/>
    <m/>
    <m/>
    <m/>
  </r>
  <r>
    <n v="10844"/>
    <d v="2021-09-06T00:00:00"/>
    <m/>
    <x v="2"/>
    <s v="Mercedes Bazano Sammartino"/>
    <s v="Marketing Manager, Advanced Data Analytics "/>
    <s v="Prudential Financial "/>
    <x v="10"/>
    <s v="America"/>
    <s v="New York"/>
    <s v="Personal"/>
    <s v="No inmail sent"/>
    <x v="1"/>
    <m/>
    <m/>
    <m/>
    <m/>
    <m/>
    <m/>
    <m/>
    <m/>
    <m/>
    <m/>
    <m/>
    <m/>
  </r>
  <r>
    <n v="10845"/>
    <d v="2021-09-06T00:00:00"/>
    <m/>
    <x v="2"/>
    <s v="Diana S."/>
    <s v="Assistant Manager Advanced Analytics, Performance Driven Marketing, Sales, Service, and Marketing"/>
    <s v=" General Motors"/>
    <x v="8"/>
    <s v="America"/>
    <s v="Michigan"/>
    <s v="Personal"/>
    <s v="No inmail sent"/>
    <x v="1"/>
    <m/>
    <m/>
    <m/>
    <m/>
    <m/>
    <m/>
    <m/>
    <m/>
    <m/>
    <m/>
    <m/>
    <m/>
  </r>
  <r>
    <n v="10846"/>
    <d v="2021-09-06T00:00:00"/>
    <m/>
    <x v="2"/>
    <s v="Liping Lu"/>
    <s v="Sr. Statistical Analyst, Advanced Analyst in Marketing Analytics Group"/>
    <s v="Astellas Pharma"/>
    <x v="6"/>
    <s v="America"/>
    <s v="Illinois"/>
    <s v="Personal"/>
    <s v="No inmail sent"/>
    <x v="1"/>
    <m/>
    <m/>
    <m/>
    <m/>
    <m/>
    <m/>
    <m/>
    <m/>
    <m/>
    <m/>
    <m/>
    <m/>
  </r>
  <r>
    <n v="10847"/>
    <d v="2021-09-07T00:00:00"/>
    <m/>
    <x v="2"/>
    <s v="Brendan Baby"/>
    <s v="Senior Director Customer Experience, Strategy, and Analytics "/>
    <s v="The Home Depot"/>
    <x v="0"/>
    <s v="America"/>
    <s v="Georgia"/>
    <s v="Personal"/>
    <s v="No inmail sent"/>
    <x v="1"/>
    <m/>
    <m/>
    <m/>
    <m/>
    <m/>
    <m/>
    <m/>
    <m/>
    <m/>
    <m/>
    <m/>
    <m/>
  </r>
  <r>
    <n v="10848"/>
    <d v="2021-09-07T00:00:00"/>
    <m/>
    <x v="2"/>
    <s v="Yajaira Gonzalez"/>
    <s v="Manager, RTO &amp; Measurement"/>
    <s v="PepsiCo"/>
    <x v="3"/>
    <s v="America"/>
    <s v="Texas"/>
    <s v="Personal"/>
    <s v="No inmail sent"/>
    <x v="1"/>
    <m/>
    <m/>
    <m/>
    <m/>
    <m/>
    <m/>
    <m/>
    <m/>
    <m/>
    <m/>
    <m/>
    <m/>
  </r>
  <r>
    <n v="10849"/>
    <d v="2021-09-07T00:00:00"/>
    <m/>
    <x v="2"/>
    <s v="Dave Moline"/>
    <s v="Lead Product Owner - Testing, Measurement, Streaming Technology and Digital Analytics "/>
    <s v="Target"/>
    <x v="0"/>
    <s v="America"/>
    <s v="Minnesota"/>
    <s v="Personal"/>
    <s v="No inmail sent"/>
    <x v="1"/>
    <m/>
    <m/>
    <m/>
    <m/>
    <m/>
    <m/>
    <m/>
    <m/>
    <m/>
    <m/>
    <m/>
    <m/>
  </r>
  <r>
    <n v="10850"/>
    <d v="2021-09-07T00:00:00"/>
    <m/>
    <x v="2"/>
    <s v="Derek Reimherr"/>
    <s v="Analytics Manager"/>
    <s v="The Home Depot"/>
    <x v="0"/>
    <s v="America"/>
    <s v="Georgia"/>
    <s v="Personal"/>
    <s v="No inmail sent"/>
    <x v="1"/>
    <m/>
    <m/>
    <m/>
    <m/>
    <m/>
    <m/>
    <m/>
    <m/>
    <m/>
    <m/>
    <m/>
    <m/>
  </r>
  <r>
    <n v="10851"/>
    <d v="2021-09-07T00:00:00"/>
    <m/>
    <x v="2"/>
    <s v="Sarp Tuncay"/>
    <s v="Director of Digital Marketing &amp; Ecommerce"/>
    <s v="Cibo Vita"/>
    <x v="29"/>
    <s v="America"/>
    <s v="New Jersey"/>
    <s v="Both (Ramla's &amp; Personal)"/>
    <s v="No inmail sent"/>
    <x v="0"/>
    <d v="2021-09-15T00:00:00"/>
    <d v="2021-09-17T00:00:00"/>
    <m/>
    <m/>
    <m/>
    <s v="Negative"/>
    <m/>
    <m/>
    <m/>
    <m/>
    <m/>
    <m/>
  </r>
  <r>
    <n v="10852"/>
    <d v="2021-09-07T00:00:00"/>
    <m/>
    <x v="2"/>
    <s v="Adrian Weidmann"/>
    <s v="Consultant | Managing Director | CEO"/>
    <s v="StoreStream Metrics"/>
    <x v="1"/>
    <s v="America"/>
    <s v="Minneapolis"/>
    <s v="Personal"/>
    <s v="No inmail sent"/>
    <x v="1"/>
    <m/>
    <m/>
    <m/>
    <m/>
    <m/>
    <m/>
    <m/>
    <m/>
    <m/>
    <m/>
    <m/>
    <m/>
  </r>
  <r>
    <n v="10853"/>
    <d v="2021-09-07T00:00:00"/>
    <m/>
    <x v="2"/>
    <s v="Jennifer Peelle"/>
    <s v="Sr. Director, Media Strategy &amp; Planning "/>
    <s v="Waalgreens"/>
    <x v="0"/>
    <s v="America"/>
    <s v="Minnesota"/>
    <s v="Personal"/>
    <s v="No inmail sent"/>
    <x v="1"/>
    <m/>
    <m/>
    <m/>
    <m/>
    <m/>
    <m/>
    <m/>
    <m/>
    <m/>
    <m/>
    <m/>
    <m/>
  </r>
  <r>
    <n v="10854"/>
    <d v="2021-09-07T00:00:00"/>
    <m/>
    <x v="2"/>
    <s v="Julie Smith"/>
    <s v="Product Owner of Digital Analytics"/>
    <s v="Victoria's Secret"/>
    <x v="0"/>
    <s v="America"/>
    <s v="Florida"/>
    <s v="Personal"/>
    <s v="No inmail sent"/>
    <x v="1"/>
    <m/>
    <m/>
    <m/>
    <m/>
    <m/>
    <m/>
    <m/>
    <m/>
    <m/>
    <m/>
    <m/>
    <m/>
  </r>
  <r>
    <n v="10855"/>
    <d v="2021-09-07T00:00:00"/>
    <m/>
    <x v="2"/>
    <s v="Lisa Whittaker"/>
    <s v="Digital Media Manager"/>
    <s v=" Victoria's Secret Pink"/>
    <x v="0"/>
    <s v="America"/>
    <s v="Ohio"/>
    <s v="Personal"/>
    <s v="No inmail sent"/>
    <x v="1"/>
    <m/>
    <m/>
    <m/>
    <m/>
    <m/>
    <m/>
    <m/>
    <m/>
    <m/>
    <m/>
    <m/>
    <m/>
  </r>
  <r>
    <n v="10856"/>
    <d v="2021-09-07T00:00:00"/>
    <m/>
    <x v="2"/>
    <s v="Kristin Smith"/>
    <s v="Sr Analyst, Integrated Analytics"/>
    <s v="The J.M. Smucker Co. "/>
    <x v="3"/>
    <s v="America"/>
    <s v="North Carolina"/>
    <s v="Personal"/>
    <s v="No inmail sent"/>
    <x v="1"/>
    <m/>
    <m/>
    <m/>
    <m/>
    <m/>
    <m/>
    <m/>
    <m/>
    <m/>
    <m/>
    <m/>
    <m/>
  </r>
  <r>
    <n v="10857"/>
    <d v="2021-09-07T00:00:00"/>
    <m/>
    <x v="2"/>
    <s v="Kathie Feng"/>
    <s v="Senior Manager, Media &amp; Digital Marketing"/>
    <s v="Constellation Brands"/>
    <x v="3"/>
    <s v="America"/>
    <s v="California"/>
    <s v="Personal"/>
    <s v="No inmail sent"/>
    <x v="1"/>
    <m/>
    <m/>
    <m/>
    <m/>
    <m/>
    <m/>
    <m/>
    <m/>
    <m/>
    <m/>
    <m/>
    <m/>
  </r>
  <r>
    <n v="10858"/>
    <d v="2021-09-07T00:00:00"/>
    <m/>
    <x v="2"/>
    <s v="Jola Oliver"/>
    <s v="Director, Global Social Media Intelligence "/>
    <s v="McDonald's"/>
    <x v="3"/>
    <s v="America"/>
    <s v="Illinois"/>
    <s v="Personal"/>
    <s v="No inmail sent"/>
    <x v="1"/>
    <m/>
    <m/>
    <m/>
    <m/>
    <m/>
    <m/>
    <m/>
    <m/>
    <m/>
    <m/>
    <m/>
    <m/>
  </r>
  <r>
    <n v="10859"/>
    <d v="2021-09-07T00:00:00"/>
    <m/>
    <x v="2"/>
    <s v="Evan Hovorka"/>
    <s v="Director of Digital Media Products "/>
    <s v="Target"/>
    <x v="0"/>
    <s v="America"/>
    <s v="Minnesota"/>
    <s v="Personal"/>
    <s v="No inmail sent"/>
    <x v="0"/>
    <m/>
    <d v="2021-09-17T00:00:00"/>
    <m/>
    <m/>
    <m/>
    <s v="Neutral"/>
    <m/>
    <m/>
    <m/>
    <m/>
    <m/>
    <s v="He's no longer at Target but said that MMM is a hot topic there"/>
  </r>
  <r>
    <n v="10860"/>
    <d v="2021-09-07T00:00:00"/>
    <m/>
    <x v="2"/>
    <s v="Nathan Williams"/>
    <s v="Director Of Analytics "/>
    <s v=" BlueTriton Brands"/>
    <x v="3"/>
    <s v="America"/>
    <s v="Virginia"/>
    <s v="Personal"/>
    <s v="No inmail sent"/>
    <x v="1"/>
    <m/>
    <m/>
    <m/>
    <m/>
    <m/>
    <m/>
    <m/>
    <m/>
    <m/>
    <m/>
    <m/>
    <m/>
  </r>
  <r>
    <n v="10861"/>
    <d v="2021-09-07T00:00:00"/>
    <m/>
    <x v="2"/>
    <s v="Dave Miller"/>
    <s v="Associate Director of Analytics "/>
    <s v="Credit First National Association"/>
    <x v="10"/>
    <s v="America"/>
    <s v="Ohio"/>
    <s v="Personal"/>
    <s v="No inmail sent"/>
    <x v="1"/>
    <m/>
    <m/>
    <m/>
    <m/>
    <m/>
    <m/>
    <m/>
    <m/>
    <m/>
    <m/>
    <m/>
    <m/>
  </r>
  <r>
    <n v="10862"/>
    <d v="2021-09-07T00:00:00"/>
    <m/>
    <x v="2"/>
    <s v="Aditya Khandelwal"/>
    <s v="Senior Analyst, Audience Measurement Lead"/>
    <s v="The Home Depot "/>
    <x v="0"/>
    <s v="America"/>
    <s v="Georgia"/>
    <s v="Personal"/>
    <s v="No inmail sent"/>
    <x v="1"/>
    <m/>
    <m/>
    <m/>
    <m/>
    <m/>
    <m/>
    <m/>
    <m/>
    <m/>
    <m/>
    <m/>
    <m/>
  </r>
  <r>
    <n v="10863"/>
    <d v="2021-09-07T00:00:00"/>
    <m/>
    <x v="2"/>
    <s v="Ed Rees"/>
    <s v="Manager, Digital Marketing Analytics"/>
    <s v="Publix Super Markets "/>
    <x v="0"/>
    <s v="America"/>
    <s v="Florida"/>
    <s v="Personal"/>
    <s v="No inmail sent"/>
    <x v="1"/>
    <m/>
    <m/>
    <m/>
    <m/>
    <m/>
    <m/>
    <m/>
    <m/>
    <m/>
    <m/>
    <m/>
    <m/>
  </r>
  <r>
    <n v="10864"/>
    <d v="2021-09-07T00:00:00"/>
    <m/>
    <x v="2"/>
    <s v="Greg Andricsak"/>
    <s v="Vice President, E-commerce and Digital Analytics"/>
    <s v="Calvin Klein"/>
    <x v="0"/>
    <s v="America"/>
    <s v="Philadelphia"/>
    <s v="Personal"/>
    <s v="No inmail sent"/>
    <x v="1"/>
    <m/>
    <m/>
    <m/>
    <m/>
    <m/>
    <m/>
    <m/>
    <m/>
    <m/>
    <m/>
    <m/>
    <m/>
  </r>
  <r>
    <n v="10865"/>
    <d v="2021-09-07T00:00:00"/>
    <m/>
    <x v="2"/>
    <s v="Rob Thompson"/>
    <s v="Director Of Business Intelligence and Analytics"/>
    <s v="Scientific Games"/>
    <x v="7"/>
    <s v="America"/>
    <s v="Florida"/>
    <s v="Personal"/>
    <s v="No inmail sent"/>
    <x v="1"/>
    <m/>
    <m/>
    <m/>
    <m/>
    <m/>
    <m/>
    <m/>
    <m/>
    <m/>
    <m/>
    <m/>
    <m/>
  </r>
  <r>
    <n v="10866"/>
    <d v="2021-09-07T00:00:00"/>
    <m/>
    <x v="2"/>
    <s v="Bill Hauschen"/>
    <s v="Sr. Director - Decision Science and Analytics (People and Marketing)"/>
    <s v="Best Buy"/>
    <x v="0"/>
    <s v="America"/>
    <s v="Minnesota"/>
    <s v="Personal"/>
    <s v="No inmail sent"/>
    <x v="1"/>
    <m/>
    <m/>
    <m/>
    <m/>
    <m/>
    <m/>
    <m/>
    <m/>
    <m/>
    <m/>
    <m/>
    <m/>
  </r>
  <r>
    <n v="10867"/>
    <d v="2021-09-07T00:00:00"/>
    <m/>
    <x v="2"/>
    <s v="Siva Chandra Lochan Kallur"/>
    <s v="Manager, OmniChannel Analytics"/>
    <s v="Bayer Pharmaceuticals"/>
    <x v="6"/>
    <s v="America"/>
    <s v="Tennessee"/>
    <s v="Personal"/>
    <s v="No inmail sent"/>
    <x v="1"/>
    <m/>
    <m/>
    <m/>
    <m/>
    <m/>
    <m/>
    <m/>
    <m/>
    <m/>
    <m/>
    <m/>
    <m/>
  </r>
  <r>
    <n v="10868"/>
    <d v="2021-09-07T00:00:00"/>
    <m/>
    <x v="2"/>
    <s v="Jennifer Gary"/>
    <s v="Marketing Manager"/>
    <s v=" Entergy Services, Inc. "/>
    <x v="7"/>
    <s v="America"/>
    <s v="Louisiana"/>
    <s v="Ramla's"/>
    <s v="No inmail sent"/>
    <x v="4"/>
    <m/>
    <m/>
    <m/>
    <m/>
    <m/>
    <m/>
    <m/>
    <m/>
    <m/>
    <m/>
    <m/>
    <s v="To be sent"/>
  </r>
  <r>
    <n v="10869"/>
    <d v="2021-09-07T00:00:00"/>
    <m/>
    <x v="2"/>
    <s v="Hira Rahim"/>
    <s v="Associate Director of Digital Marketing "/>
    <s v="Lansinoh Laboratories"/>
    <x v="3"/>
    <s v="America"/>
    <s v="Washington"/>
    <s v="Personal"/>
    <s v="No inmail sent"/>
    <x v="1"/>
    <m/>
    <m/>
    <m/>
    <m/>
    <m/>
    <m/>
    <m/>
    <m/>
    <m/>
    <m/>
    <m/>
    <m/>
  </r>
  <r>
    <n v="10870"/>
    <d v="2021-09-07T00:00:00"/>
    <m/>
    <x v="2"/>
    <s v="Betsen Philip"/>
    <s v="Senior Director, Global Cross Brand Marketing, Strategy, and Planning and B2B Marketing "/>
    <s v="Hilton"/>
    <x v="11"/>
    <s v="America"/>
    <s v="Virginia"/>
    <s v="Personal"/>
    <s v="No inmail sent"/>
    <x v="1"/>
    <m/>
    <m/>
    <m/>
    <m/>
    <m/>
    <m/>
    <m/>
    <m/>
    <m/>
    <m/>
    <m/>
    <m/>
  </r>
  <r>
    <n v="10871"/>
    <d v="2021-09-07T00:00:00"/>
    <m/>
    <x v="2"/>
    <s v="Brian Border"/>
    <s v="Vice President of Marketing | Marketing Strategy | Performance &amp; Growth Marketing"/>
    <s v="JustAnswer"/>
    <x v="18"/>
    <s v="America"/>
    <s v="California"/>
    <s v="Personal"/>
    <s v="No inmail sent"/>
    <x v="1"/>
    <m/>
    <m/>
    <m/>
    <m/>
    <m/>
    <m/>
    <m/>
    <m/>
    <m/>
    <m/>
    <m/>
    <m/>
  </r>
  <r>
    <n v="10872"/>
    <d v="2021-09-07T00:00:00"/>
    <m/>
    <x v="3"/>
    <s v="Kevan Rajaram"/>
    <s v="Manager, Analytics and Marketing Technology"/>
    <s v="Republic Bank"/>
    <x v="10"/>
    <s v="America"/>
    <s v="Trinidad and Tobago"/>
    <s v="Personal"/>
    <s v="No inmail sent"/>
    <x v="0"/>
    <d v="2021-09-07T00:00:00"/>
    <m/>
    <m/>
    <m/>
    <m/>
    <s v="Positive"/>
    <d v="2021-09-07T00:00:00"/>
    <m/>
    <m/>
    <m/>
    <m/>
    <m/>
  </r>
  <r>
    <n v="10873"/>
    <d v="2021-09-07T00:00:00"/>
    <m/>
    <x v="3"/>
    <s v="Darren Epperson"/>
    <s v="Director, Consumer Insights"/>
    <s v="Grill + Bar"/>
    <x v="0"/>
    <s v="America"/>
    <s v="California"/>
    <s v="Ramla's"/>
    <s v="No inmail sent"/>
    <x v="1"/>
    <m/>
    <m/>
    <m/>
    <m/>
    <m/>
    <m/>
    <m/>
    <m/>
    <m/>
    <m/>
    <m/>
    <m/>
  </r>
  <r>
    <n v="10874"/>
    <d v="2021-09-07T00:00:00"/>
    <m/>
    <x v="3"/>
    <s v="Jeff Bates"/>
    <s v="Senior Marketing and Customer Insights Manager"/>
    <s v="IDEXX"/>
    <x v="6"/>
    <s v="America"/>
    <s v="Portland"/>
    <s v="Personal"/>
    <s v="No inmail sent"/>
    <x v="1"/>
    <m/>
    <m/>
    <m/>
    <m/>
    <m/>
    <m/>
    <m/>
    <m/>
    <m/>
    <m/>
    <m/>
    <m/>
  </r>
  <r>
    <n v="10875"/>
    <d v="2021-09-07T00:00:00"/>
    <m/>
    <x v="3"/>
    <s v="Margret Behlow"/>
    <s v="Director, Marketing Insights"/>
    <s v="McCain Foods"/>
    <x v="3"/>
    <s v="America"/>
    <s v="Illinois"/>
    <s v="Personal"/>
    <s v="No inmail sent"/>
    <x v="1"/>
    <m/>
    <m/>
    <m/>
    <m/>
    <m/>
    <m/>
    <m/>
    <m/>
    <m/>
    <m/>
    <m/>
    <m/>
  </r>
  <r>
    <n v="10876"/>
    <d v="2021-09-07T00:00:00"/>
    <m/>
    <x v="3"/>
    <s v="Dionne Hall"/>
    <s v="Manager II, Consumer Research"/>
    <s v="Valvoline"/>
    <x v="3"/>
    <s v="America"/>
    <s v="Kentucky"/>
    <s v="Ramla's"/>
    <s v="No inmail sent"/>
    <x v="1"/>
    <m/>
    <m/>
    <m/>
    <m/>
    <m/>
    <m/>
    <m/>
    <m/>
    <m/>
    <m/>
    <m/>
    <m/>
  </r>
  <r>
    <n v="10877"/>
    <d v="2021-09-07T00:00:00"/>
    <m/>
    <x v="3"/>
    <s v="Polly Morgan"/>
    <s v="Consultant, Data Scientist"/>
    <s v="Nationwide Insurance"/>
    <x v="10"/>
    <s v="America"/>
    <s v="Ohio"/>
    <s v="Ramla's"/>
    <s v="No inmail sent"/>
    <x v="1"/>
    <m/>
    <m/>
    <m/>
    <m/>
    <m/>
    <m/>
    <m/>
    <m/>
    <m/>
    <m/>
    <m/>
    <m/>
  </r>
  <r>
    <n v="10878"/>
    <d v="2021-09-07T00:00:00"/>
    <m/>
    <x v="3"/>
    <s v="Amie Johnson"/>
    <s v="Sr. Project Manager"/>
    <s v="Ancestry"/>
    <x v="18"/>
    <s v="America"/>
    <s v="California"/>
    <s v="Ramla's"/>
    <s v="No inmail sent"/>
    <x v="1"/>
    <m/>
    <m/>
    <m/>
    <m/>
    <m/>
    <m/>
    <m/>
    <m/>
    <m/>
    <m/>
    <m/>
    <m/>
  </r>
  <r>
    <n v="10879"/>
    <d v="2021-09-07T00:00:00"/>
    <m/>
    <x v="3"/>
    <s v="Dianne Guitjens"/>
    <s v="Manager Campaign Team"/>
    <s v="Rituals"/>
    <x v="3"/>
    <s v="Europe"/>
    <s v="Netherlands"/>
    <s v="Personal"/>
    <s v="No inmail sent"/>
    <x v="1"/>
    <m/>
    <m/>
    <m/>
    <m/>
    <m/>
    <m/>
    <m/>
    <m/>
    <m/>
    <m/>
    <m/>
    <m/>
  </r>
  <r>
    <n v="10880"/>
    <d v="2021-09-07T00:00:00"/>
    <m/>
    <x v="3"/>
    <s v="Avu Sankaralingam"/>
    <s v="Sr Manager"/>
    <s v="Kaiser Permanente"/>
    <x v="13"/>
    <s v="America"/>
    <s v="California"/>
    <s v="Ramla's"/>
    <s v="No inmail sent"/>
    <x v="0"/>
    <d v="2021-09-23T00:00:00"/>
    <d v="2021-11-30T00:00:00"/>
    <m/>
    <m/>
    <m/>
    <s v="Positive_FS"/>
    <d v="2021-12-08T00:00:00"/>
    <m/>
    <m/>
    <m/>
    <m/>
    <m/>
  </r>
  <r>
    <n v="10881"/>
    <d v="2021-09-07T00:00:00"/>
    <m/>
    <x v="3"/>
    <s v="Sue Slominski"/>
    <s v="Area Marketing Manager"/>
    <s v="IKEA"/>
    <x v="0"/>
    <s v="America"/>
    <s v="Pennsylvania"/>
    <s v="Ramla's"/>
    <s v="No inmail sent"/>
    <x v="1"/>
    <m/>
    <m/>
    <m/>
    <m/>
    <m/>
    <m/>
    <m/>
    <m/>
    <m/>
    <m/>
    <m/>
    <m/>
  </r>
  <r>
    <n v="10882"/>
    <d v="2022-02-09T00:00:00"/>
    <m/>
    <x v="3"/>
    <s v="Markus Tibblin"/>
    <s v="Chief Data Officer"/>
    <s v="Sveriges riksbank"/>
    <x v="10"/>
    <s v="Europe"/>
    <s v="Sweden"/>
    <s v="Ramla's"/>
    <s v="No inmail sent"/>
    <x v="1"/>
    <m/>
    <m/>
    <m/>
    <m/>
    <m/>
    <m/>
    <m/>
    <m/>
    <m/>
    <m/>
    <m/>
    <m/>
  </r>
  <r>
    <n v="10883"/>
    <d v="2021-09-07T00:00:00"/>
    <m/>
    <x v="3"/>
    <s v="Eddie Ramirez"/>
    <s v="Sr. Manager Financial Planning, Field Compensation, and Programs Analytics"/>
    <s v="Rodan + Fields"/>
    <x v="3"/>
    <s v="America"/>
    <s v="California"/>
    <s v="Personal"/>
    <s v="No inmail sent"/>
    <x v="1"/>
    <m/>
    <m/>
    <m/>
    <m/>
    <m/>
    <m/>
    <m/>
    <m/>
    <m/>
    <m/>
    <m/>
    <m/>
  </r>
  <r>
    <n v="10884"/>
    <d v="2021-09-07T00:00:00"/>
    <m/>
    <x v="3"/>
    <s v="Chrysoula Giannoulaki"/>
    <s v="Global e-commerce Analytics Manager"/>
    <s v="SWAROVSKI"/>
    <x v="0"/>
    <s v="Europe"/>
    <s v="Switzerland"/>
    <s v="Personal"/>
    <s v="No inmail sent"/>
    <x v="1"/>
    <m/>
    <m/>
    <m/>
    <m/>
    <m/>
    <m/>
    <m/>
    <m/>
    <m/>
    <m/>
    <m/>
    <m/>
  </r>
  <r>
    <n v="10885"/>
    <d v="2021-09-07T00:00:00"/>
    <m/>
    <x v="3"/>
    <s v="Marta Trías Gray"/>
    <s v="Senior Marketing Manager"/>
    <s v="DOCOMO Digital"/>
    <x v="10"/>
    <s v="Europe"/>
    <s v="Spain"/>
    <s v="Personal"/>
    <s v="No inmail sent"/>
    <x v="1"/>
    <m/>
    <m/>
    <m/>
    <m/>
    <m/>
    <m/>
    <m/>
    <m/>
    <m/>
    <m/>
    <m/>
    <m/>
  </r>
  <r>
    <n v="10886"/>
    <d v="2021-09-07T00:00:00"/>
    <m/>
    <x v="3"/>
    <s v="Matthew Danna"/>
    <s v="Manager, Business Analytics"/>
    <s v="Cisco"/>
    <x v="7"/>
    <s v="America"/>
    <s v="California"/>
    <s v="Personal"/>
    <s v="No inmail sent"/>
    <x v="1"/>
    <m/>
    <m/>
    <m/>
    <m/>
    <m/>
    <m/>
    <m/>
    <m/>
    <m/>
    <m/>
    <m/>
    <m/>
  </r>
  <r>
    <n v="10887"/>
    <d v="2021-09-07T00:00:00"/>
    <m/>
    <x v="3"/>
    <s v="Marilyn Boutin"/>
    <s v="Modelling Analyst"/>
    <s v="Omnicom"/>
    <x v="1"/>
    <s v="America"/>
    <s v="Canada "/>
    <s v="Personal"/>
    <s v="No inmail sent"/>
    <x v="0"/>
    <m/>
    <m/>
    <m/>
    <m/>
    <m/>
    <m/>
    <m/>
    <m/>
    <m/>
    <m/>
    <m/>
    <m/>
  </r>
  <r>
    <n v="10888"/>
    <d v="2021-09-07T00:00:00"/>
    <m/>
    <x v="3"/>
    <s v="Jill Zhu"/>
    <s v="Senior Data Scientist, Product Analytics"/>
    <s v="Roku"/>
    <x v="12"/>
    <s v="America"/>
    <s v="California"/>
    <s v="Personal"/>
    <s v="No inmail sent"/>
    <x v="1"/>
    <m/>
    <m/>
    <m/>
    <m/>
    <m/>
    <m/>
    <m/>
    <m/>
    <m/>
    <m/>
    <m/>
    <m/>
  </r>
  <r>
    <n v="10889"/>
    <d v="2021-09-07T00:00:00"/>
    <m/>
    <x v="3"/>
    <s v="Sarah Staggs"/>
    <s v="Business Data Analyst"/>
    <s v="TaylorMade Golf Company"/>
    <x v="3"/>
    <s v="America"/>
    <s v="California"/>
    <s v="Personal"/>
    <s v="No inmail sent"/>
    <x v="1"/>
    <m/>
    <m/>
    <m/>
    <m/>
    <m/>
    <m/>
    <m/>
    <m/>
    <m/>
    <m/>
    <m/>
    <m/>
  </r>
  <r>
    <n v="10890"/>
    <d v="2021-09-07T00:00:00"/>
    <m/>
    <x v="3"/>
    <s v="Aditi Priya"/>
    <s v="Senior Business Analyst"/>
    <s v="Burberry"/>
    <x v="0"/>
    <s v="Europe"/>
    <s v="United Kingdom"/>
    <s v="Personal"/>
    <s v="No inmail sent"/>
    <x v="0"/>
    <d v="2021-09-07T00:00:00"/>
    <m/>
    <m/>
    <m/>
    <m/>
    <s v="Negative"/>
    <d v="2021-09-07T00:00:00"/>
    <m/>
    <m/>
    <m/>
    <m/>
    <m/>
  </r>
  <r>
    <n v="10891"/>
    <d v="2021-09-07T00:00:00"/>
    <m/>
    <x v="3"/>
    <s v="Maria Varikova"/>
    <s v="Team Lead of Effectiveness Analysis"/>
    <s v="Bayer Pharmaceuticals"/>
    <x v="6"/>
    <s v="Europe"/>
    <s v="Russia"/>
    <s v="Personal"/>
    <s v="No inmail sent"/>
    <x v="0"/>
    <d v="2021-09-22T00:00:00"/>
    <m/>
    <m/>
    <m/>
    <m/>
    <s v="Neutral"/>
    <d v="2021-09-23T00:00:00"/>
    <m/>
    <m/>
    <m/>
    <m/>
    <m/>
  </r>
  <r>
    <n v="10892"/>
    <d v="2021-09-07T00:00:00"/>
    <m/>
    <x v="3"/>
    <s v="Sachin Datta Nisarani "/>
    <s v="Business Analyst"/>
    <s v="Jacobs &amp; Thompson"/>
    <x v="8"/>
    <s v="America"/>
    <s v="Canada "/>
    <s v="Personal"/>
    <s v="No inmail sent"/>
    <x v="1"/>
    <m/>
    <m/>
    <m/>
    <m/>
    <m/>
    <m/>
    <m/>
    <m/>
    <m/>
    <m/>
    <m/>
    <m/>
  </r>
  <r>
    <n v="10893"/>
    <d v="2021-09-07T00:00:00"/>
    <m/>
    <x v="3"/>
    <s v="Yishui Zhang"/>
    <s v="Commercial Analyst"/>
    <s v="Spotless Group"/>
    <x v="0"/>
    <s v="Australia"/>
    <s v="Australia"/>
    <s v="Personal"/>
    <s v="No inmail sent"/>
    <x v="1"/>
    <m/>
    <m/>
    <m/>
    <m/>
    <m/>
    <m/>
    <m/>
    <m/>
    <m/>
    <m/>
    <m/>
    <m/>
  </r>
  <r>
    <n v="10894"/>
    <d v="2021-09-07T00:00:00"/>
    <m/>
    <x v="3"/>
    <s v="Arun Bhattacharyya"/>
    <s v="Director of Strategic Forecasting"/>
    <s v="Pfizer"/>
    <x v="6"/>
    <s v="America"/>
    <s v="New York"/>
    <s v="Personal"/>
    <s v="No inmail sent"/>
    <x v="1"/>
    <m/>
    <m/>
    <m/>
    <m/>
    <m/>
    <m/>
    <m/>
    <m/>
    <m/>
    <m/>
    <m/>
    <m/>
  </r>
  <r>
    <n v="10895"/>
    <d v="2021-09-07T00:00:00"/>
    <m/>
    <x v="3"/>
    <s v="Maxim Palt"/>
    <s v="Data Analyst Leader"/>
    <s v="Ingka Centres"/>
    <x v="9"/>
    <s v="Europe"/>
    <s v="Russia"/>
    <s v="Personal"/>
    <s v="No inmail sent"/>
    <x v="1"/>
    <m/>
    <m/>
    <m/>
    <m/>
    <m/>
    <m/>
    <m/>
    <m/>
    <m/>
    <m/>
    <m/>
    <m/>
  </r>
  <r>
    <n v="10896"/>
    <d v="2021-09-07T00:00:00"/>
    <m/>
    <x v="3"/>
    <s v="Jennifer Song"/>
    <s v="Business Analyst"/>
    <s v="PlayStation"/>
    <x v="7"/>
    <s v="America"/>
    <s v="California"/>
    <s v="Personal"/>
    <s v="No inmail sent"/>
    <x v="1"/>
    <m/>
    <m/>
    <m/>
    <m/>
    <m/>
    <m/>
    <m/>
    <m/>
    <m/>
    <m/>
    <m/>
    <m/>
  </r>
  <r>
    <n v="10897"/>
    <d v="2021-09-07T00:00:00"/>
    <m/>
    <x v="3"/>
    <s v="Steven Spitz"/>
    <s v="Senior Data Scientist"/>
    <s v="Age of Learning"/>
    <x v="18"/>
    <s v="America"/>
    <s v="California"/>
    <s v="Personal"/>
    <s v="No inmail sent"/>
    <x v="1"/>
    <m/>
    <m/>
    <m/>
    <m/>
    <m/>
    <m/>
    <m/>
    <m/>
    <m/>
    <m/>
    <m/>
    <m/>
  </r>
  <r>
    <n v="10898"/>
    <d v="2021-09-07T00:00:00"/>
    <m/>
    <x v="3"/>
    <s v="Amar Alispahic"/>
    <s v="Nordic Business Analyst"/>
    <s v="Hollister Incorporated"/>
    <x v="7"/>
    <s v="Europe"/>
    <s v="Denmark"/>
    <s v="Personal"/>
    <s v="No inmail sent"/>
    <x v="1"/>
    <m/>
    <m/>
    <m/>
    <m/>
    <m/>
    <s v="Negative"/>
    <d v="2021-09-07T00:00:00"/>
    <m/>
    <m/>
    <m/>
    <m/>
    <m/>
  </r>
  <r>
    <n v="10899"/>
    <d v="2021-09-07T00:00:00"/>
    <m/>
    <x v="3"/>
    <s v="SAmerican Compelli"/>
    <s v="Senior Data Scientist"/>
    <s v="eir Ireland"/>
    <x v="16"/>
    <s v="Europe"/>
    <s v="Ireland"/>
    <s v="Personal"/>
    <s v="No inmail sent"/>
    <x v="1"/>
    <m/>
    <m/>
    <m/>
    <m/>
    <m/>
    <m/>
    <m/>
    <m/>
    <m/>
    <m/>
    <m/>
    <m/>
  </r>
  <r>
    <n v="10900"/>
    <d v="2021-09-07T00:00:00"/>
    <m/>
    <x v="3"/>
    <s v="Payal Misra"/>
    <s v="Senior Business Intelligence Developer"/>
    <s v="Premier"/>
    <x v="13"/>
    <s v="America"/>
    <s v="New York"/>
    <s v="Personal"/>
    <s v="No inmail sent"/>
    <x v="1"/>
    <m/>
    <m/>
    <m/>
    <m/>
    <m/>
    <m/>
    <m/>
    <m/>
    <m/>
    <m/>
    <m/>
    <m/>
  </r>
  <r>
    <n v="10901"/>
    <d v="2021-09-07T00:00:00"/>
    <m/>
    <x v="3"/>
    <s v="Natalia Bernaś-Buchowska"/>
    <s v="Advanced Analytics Regional Lead"/>
    <s v="GSK"/>
    <x v="6"/>
    <s v="Europe"/>
    <s v="Poland"/>
    <s v="Personal"/>
    <s v="No inmail sent"/>
    <x v="1"/>
    <m/>
    <m/>
    <m/>
    <m/>
    <m/>
    <m/>
    <m/>
    <m/>
    <m/>
    <m/>
    <m/>
    <m/>
  </r>
  <r>
    <n v="10902"/>
    <d v="2021-09-07T00:00:00"/>
    <m/>
    <x v="3"/>
    <s v="Walter Jacques"/>
    <s v="Senior Group Manager"/>
    <s v="Hyundai"/>
    <x v="8"/>
    <s v="America"/>
    <s v="California"/>
    <s v="Personal"/>
    <s v="No inmail sent"/>
    <x v="1"/>
    <m/>
    <m/>
    <m/>
    <m/>
    <m/>
    <m/>
    <m/>
    <m/>
    <m/>
    <m/>
    <m/>
    <m/>
  </r>
  <r>
    <n v="10903"/>
    <d v="2021-09-07T00:00:00"/>
    <m/>
    <x v="3"/>
    <s v="Greg Murray"/>
    <s v="Senior Data Scientist"/>
    <s v="Electronic Arts"/>
    <x v="12"/>
    <s v="America"/>
    <s v="California"/>
    <s v="Personal"/>
    <s v="No inmail sent"/>
    <x v="1"/>
    <m/>
    <m/>
    <m/>
    <m/>
    <m/>
    <m/>
    <m/>
    <m/>
    <m/>
    <m/>
    <m/>
    <m/>
  </r>
  <r>
    <n v="10904"/>
    <d v="2021-09-07T00:00:00"/>
    <m/>
    <x v="2"/>
    <s v="Lauren Weinberg"/>
    <s v="Global Head of Marketing and Communications"/>
    <s v=" Square"/>
    <x v="7"/>
    <s v="America"/>
    <s v="California"/>
    <s v="Ramla's"/>
    <s v="No inmail sent"/>
    <x v="1"/>
    <m/>
    <m/>
    <m/>
    <m/>
    <m/>
    <m/>
    <m/>
    <m/>
    <m/>
    <m/>
    <m/>
    <s v="To be sent"/>
  </r>
  <r>
    <n v="10905"/>
    <d v="2021-09-08T00:00:00"/>
    <m/>
    <x v="2"/>
    <s v="Manuel Arvide"/>
    <s v="Marketing Consultant at Consulting"/>
    <s v="Freelance"/>
    <x v="2"/>
    <s v="Europe"/>
    <s v="Germany"/>
    <s v="Personal"/>
    <s v="No inmail sent"/>
    <x v="1"/>
    <m/>
    <m/>
    <m/>
    <m/>
    <m/>
    <m/>
    <m/>
    <m/>
    <m/>
    <m/>
    <m/>
    <m/>
  </r>
  <r>
    <n v="10906"/>
    <d v="2021-09-08T00:00:00"/>
    <m/>
    <x v="2"/>
    <s v="Ana García"/>
    <s v="Paid Media &amp; Social Ads Specialist "/>
    <s v="APACHE DIGITAL "/>
    <x v="1"/>
    <s v="Europe"/>
    <s v="Spain"/>
    <s v="Personal"/>
    <s v="No inmail sent"/>
    <x v="1"/>
    <m/>
    <m/>
    <m/>
    <m/>
    <m/>
    <m/>
    <m/>
    <m/>
    <m/>
    <m/>
    <m/>
    <m/>
  </r>
  <r>
    <n v="10907"/>
    <d v="2021-09-08T00:00:00"/>
    <m/>
    <x v="2"/>
    <s v="Julie Gourgues"/>
    <s v="Media Buying Consultant - Online &amp; Offline "/>
    <s v="JG Media"/>
    <x v="2"/>
    <s v="Europe"/>
    <s v="France"/>
    <s v="Personal"/>
    <s v="No inmail sent"/>
    <x v="1"/>
    <m/>
    <m/>
    <m/>
    <m/>
    <m/>
    <m/>
    <m/>
    <m/>
    <m/>
    <m/>
    <m/>
    <m/>
  </r>
  <r>
    <n v="10908"/>
    <d v="2021-09-08T00:00:00"/>
    <m/>
    <x v="2"/>
    <s v="Giulia Riboni"/>
    <s v="Senior Digital Marketing Consultant"/>
    <s v="Accenture Interactive"/>
    <x v="1"/>
    <s v="Europe"/>
    <s v="Switzerland"/>
    <s v="Personal"/>
    <s v="No inmail sent"/>
    <x v="0"/>
    <d v="2021-10-25T00:00:00"/>
    <m/>
    <m/>
    <m/>
    <m/>
    <m/>
    <m/>
    <m/>
    <m/>
    <m/>
    <m/>
    <m/>
  </r>
  <r>
    <n v="10909"/>
    <d v="2021-09-08T00:00:00"/>
    <m/>
    <x v="2"/>
    <s v="Flavien Taquet"/>
    <s v="HEAD OF MEDIA &amp; DIGITAL"/>
    <s v="Groupe Renault"/>
    <x v="8"/>
    <s v="Europe"/>
    <s v="France"/>
    <s v="Ramla's"/>
    <s v="No inmail sent"/>
    <x v="4"/>
    <m/>
    <m/>
    <m/>
    <m/>
    <m/>
    <m/>
    <m/>
    <m/>
    <m/>
    <m/>
    <m/>
    <s v="Check how the deal on FS goes before aproaching"/>
  </r>
  <r>
    <n v="10910"/>
    <d v="2021-09-08T00:00:00"/>
    <m/>
    <x v="2"/>
    <s v="Ewa Golinska"/>
    <s v="Senior Offline Marketing Manager "/>
    <s v="Delivery Hero "/>
    <x v="18"/>
    <s v="Europe"/>
    <s v="Germany"/>
    <s v="Personal"/>
    <s v="No inmail sent"/>
    <x v="1"/>
    <m/>
    <m/>
    <m/>
    <m/>
    <m/>
    <m/>
    <m/>
    <m/>
    <m/>
    <m/>
    <m/>
    <m/>
  </r>
  <r>
    <n v="10911"/>
    <d v="2021-09-08T00:00:00"/>
    <m/>
    <x v="2"/>
    <s v="Chad Miller"/>
    <s v="Media Manager"/>
    <s v="Golden Road Brewing"/>
    <x v="3"/>
    <s v="America"/>
    <s v="California"/>
    <s v="Personal"/>
    <s v="No inmail sent"/>
    <x v="1"/>
    <m/>
    <m/>
    <m/>
    <m/>
    <m/>
    <m/>
    <m/>
    <m/>
    <m/>
    <m/>
    <m/>
    <m/>
  </r>
  <r>
    <n v="10912"/>
    <d v="2021-09-08T00:00:00"/>
    <m/>
    <x v="2"/>
    <s v="Sathyanandham Krishnasamy"/>
    <s v="Senior Manager, Online Analytics "/>
    <s v="The Home Depot"/>
    <x v="0"/>
    <s v="America"/>
    <s v="Georgia"/>
    <s v="Personal"/>
    <s v="No inmail sent"/>
    <x v="1"/>
    <m/>
    <m/>
    <m/>
    <m/>
    <m/>
    <m/>
    <m/>
    <m/>
    <m/>
    <m/>
    <m/>
    <m/>
  </r>
  <r>
    <n v="10913"/>
    <d v="2021-09-08T00:00:00"/>
    <m/>
    <x v="2"/>
    <s v="Chadwick Olsen"/>
    <s v="Sr. Analyst, Marketing Analytics "/>
    <s v="CarMax"/>
    <x v="3"/>
    <s v="America"/>
    <s v="Virginia"/>
    <s v="Personal"/>
    <s v="No inmail sent"/>
    <x v="1"/>
    <m/>
    <m/>
    <m/>
    <m/>
    <m/>
    <m/>
    <m/>
    <m/>
    <m/>
    <m/>
    <m/>
    <m/>
  </r>
  <r>
    <n v="10914"/>
    <d v="2021-09-08T00:00:00"/>
    <m/>
    <x v="2"/>
    <s v="Arie Polycarpou"/>
    <s v="Manager - Digital Analytics and A/B Testing"/>
    <s v="Total Wine &amp; More"/>
    <x v="3"/>
    <s v="America"/>
    <s v="Washington"/>
    <s v="Personal"/>
    <s v="No inmail sent"/>
    <x v="1"/>
    <m/>
    <m/>
    <m/>
    <m/>
    <m/>
    <m/>
    <m/>
    <m/>
    <m/>
    <m/>
    <m/>
    <m/>
  </r>
  <r>
    <n v="10915"/>
    <d v="2021-09-08T00:00:00"/>
    <m/>
    <x v="2"/>
    <s v="Windy Pierre"/>
    <s v="Ecommerce Manager "/>
    <s v="HairClub"/>
    <x v="0"/>
    <s v="America"/>
    <s v="Florida"/>
    <s v="Personal"/>
    <s v="No inmail sent"/>
    <x v="0"/>
    <d v="2021-10-14T00:00:00"/>
    <d v="2021-10-28T00:00:00"/>
    <m/>
    <m/>
    <m/>
    <m/>
    <m/>
    <m/>
    <m/>
    <m/>
    <m/>
    <m/>
  </r>
  <r>
    <n v="10916"/>
    <d v="2021-09-08T00:00:00"/>
    <m/>
    <x v="2"/>
    <s v="Miklos Raibon"/>
    <s v="Partner/Co-Founder"/>
    <s v="Palm &amp; Broadway Strategy"/>
    <x v="1"/>
    <s v="America"/>
    <s v="Texas"/>
    <s v="Ramla's"/>
    <s v="No inmail sent"/>
    <x v="1"/>
    <m/>
    <m/>
    <m/>
    <m/>
    <m/>
    <m/>
    <m/>
    <m/>
    <m/>
    <m/>
    <m/>
    <s v="To be sent"/>
  </r>
  <r>
    <n v="10917"/>
    <d v="2021-09-08T00:00:00"/>
    <m/>
    <x v="2"/>
    <s v="Soumya Shetty"/>
    <s v="Growth Marketing Analytics"/>
    <s v="Verizon Media (Yahoo) "/>
    <x v="18"/>
    <s v="America"/>
    <s v="California"/>
    <s v="Personal"/>
    <s v="No inmail sent"/>
    <x v="1"/>
    <m/>
    <m/>
    <m/>
    <m/>
    <m/>
    <m/>
    <m/>
    <m/>
    <m/>
    <m/>
    <m/>
    <m/>
  </r>
  <r>
    <n v="10918"/>
    <d v="2021-09-08T00:00:00"/>
    <m/>
    <x v="2"/>
    <s v="Bryce Davis"/>
    <s v="Manager, Digital Analytics "/>
    <s v="Chamberlain Group (CGI)"/>
    <x v="3"/>
    <s v="America"/>
    <s v="Illinois"/>
    <s v="Personal"/>
    <s v="No inmail sent"/>
    <x v="1"/>
    <m/>
    <m/>
    <m/>
    <m/>
    <m/>
    <m/>
    <m/>
    <m/>
    <m/>
    <m/>
    <m/>
    <m/>
  </r>
  <r>
    <n v="10919"/>
    <d v="2021-09-08T00:00:00"/>
    <m/>
    <x v="2"/>
    <s v="Carol A. Wolowic"/>
    <s v="Sr Manager, Media Strategy "/>
    <s v="Whirlpool Corporation"/>
    <x v="3"/>
    <s v="America"/>
    <s v="Michigan"/>
    <s v="Personal"/>
    <s v="No inmail sent"/>
    <x v="0"/>
    <d v="2021-09-08T00:00:00"/>
    <d v="2021-09-08T00:00:00"/>
    <m/>
    <m/>
    <m/>
    <s v="Negative"/>
    <m/>
    <m/>
    <m/>
    <m/>
    <m/>
    <s v="They already have a vendor and not looking to change"/>
  </r>
  <r>
    <n v="10920"/>
    <d v="2021-09-08T00:00:00"/>
    <m/>
    <x v="2"/>
    <s v="Raphael Oliveira"/>
    <s v="Digital Platform Manager "/>
    <s v="Samsung Electronics"/>
    <x v="7"/>
    <s v="America"/>
    <s v="Brazil"/>
    <s v="Personal"/>
    <s v="No inmail sent"/>
    <x v="1"/>
    <m/>
    <m/>
    <m/>
    <m/>
    <m/>
    <m/>
    <m/>
    <m/>
    <m/>
    <m/>
    <m/>
    <m/>
  </r>
  <r>
    <n v="10921"/>
    <d v="2021-09-08T00:00:00"/>
    <m/>
    <x v="2"/>
    <s v="Gaurav Agarwal"/>
    <s v="Digital Director"/>
    <s v="RAMA OMD"/>
    <x v="1"/>
    <s v="Asia"/>
    <s v="Bahrain"/>
    <s v="Personal"/>
    <s v="No inmail sent"/>
    <x v="0"/>
    <d v="2021-09-08T00:00:00"/>
    <d v="2021-09-17T00:00:00"/>
    <m/>
    <m/>
    <m/>
    <m/>
    <m/>
    <m/>
    <m/>
    <m/>
    <m/>
    <m/>
  </r>
  <r>
    <n v="10922"/>
    <d v="2021-09-08T00:00:00"/>
    <m/>
    <x v="2"/>
    <s v="David DiLoreto"/>
    <s v="Director, Digital Media"/>
    <s v="Burlington Stores, Inc."/>
    <x v="0"/>
    <s v="America"/>
    <s v="New York"/>
    <s v="Personal"/>
    <s v="No inmail sent"/>
    <x v="1"/>
    <m/>
    <m/>
    <m/>
    <m/>
    <m/>
    <m/>
    <m/>
    <m/>
    <m/>
    <m/>
    <m/>
    <m/>
  </r>
  <r>
    <n v="10923"/>
    <d v="2021-09-08T00:00:00"/>
    <m/>
    <x v="2"/>
    <s v="Stefanie Yan"/>
    <s v="Growth Marketing "/>
    <s v="Opendoor"/>
    <x v="9"/>
    <s v="America"/>
    <s v="California"/>
    <s v="Personal"/>
    <s v="No inmail sent"/>
    <x v="1"/>
    <m/>
    <m/>
    <m/>
    <m/>
    <m/>
    <m/>
    <m/>
    <m/>
    <m/>
    <m/>
    <m/>
    <m/>
  </r>
  <r>
    <n v="10924"/>
    <d v="2021-09-08T00:00:00"/>
    <m/>
    <x v="2"/>
    <s v="Mariana Queiroz"/>
    <s v="Digital Marketing and Paid Media Specialist "/>
    <s v="Aabode.com"/>
    <x v="11"/>
    <s v="Australia"/>
    <s v="Australia"/>
    <s v="Personal"/>
    <s v="No inmail sent"/>
    <x v="1"/>
    <m/>
    <m/>
    <m/>
    <m/>
    <m/>
    <m/>
    <m/>
    <m/>
    <m/>
    <m/>
    <m/>
    <m/>
  </r>
  <r>
    <n v="10925"/>
    <d v="2021-09-08T00:00:00"/>
    <m/>
    <x v="2"/>
    <s v="Ron Ramaiya"/>
    <s v="Head of Data Science "/>
    <s v="The Lab Insight &amp; Strategy "/>
    <x v="1"/>
    <s v="Australia"/>
    <s v="Australia"/>
    <s v="Ramla's"/>
    <s v="No inmail sent"/>
    <x v="0"/>
    <d v="2021-12-13T00:00:00"/>
    <d v="2021-12-13T00:00:00"/>
    <m/>
    <m/>
    <m/>
    <m/>
    <m/>
    <m/>
    <m/>
    <m/>
    <m/>
    <s v="To be sent"/>
  </r>
  <r>
    <n v="10926"/>
    <d v="2021-09-08T00:00:00"/>
    <m/>
    <x v="2"/>
    <s v="Martin Henson"/>
    <s v="Sr. Data Scientist Manager "/>
    <s v="McDonald's"/>
    <x v="3"/>
    <s v="America"/>
    <s v="Illinois"/>
    <s v="Personal"/>
    <s v="No inmail sent"/>
    <x v="1"/>
    <m/>
    <m/>
    <m/>
    <m/>
    <m/>
    <m/>
    <m/>
    <m/>
    <m/>
    <m/>
    <m/>
    <m/>
  </r>
  <r>
    <n v="10927"/>
    <d v="2021-09-08T00:00:00"/>
    <m/>
    <x v="2"/>
    <s v="Camille Marre"/>
    <s v="Directrice Développement, Marketing &amp; Digital Groupe "/>
    <s v="Groupama"/>
    <x v="13"/>
    <s v="Europe"/>
    <s v="France"/>
    <s v="Ramla's"/>
    <s v="No inmail sent"/>
    <x v="1"/>
    <m/>
    <m/>
    <m/>
    <m/>
    <m/>
    <m/>
    <m/>
    <m/>
    <m/>
    <m/>
    <m/>
    <s v="To be sent"/>
  </r>
  <r>
    <n v="10928"/>
    <d v="2021-09-08T00:00:00"/>
    <m/>
    <x v="2"/>
    <s v="Menekşe Caliskan"/>
    <s v="Digital Marketing Manager -Founder"/>
    <s v="ASK conseil digital"/>
    <x v="2"/>
    <s v="Europe"/>
    <s v="France"/>
    <s v="Ramla's"/>
    <s v="No inmail sent"/>
    <x v="1"/>
    <m/>
    <m/>
    <m/>
    <m/>
    <m/>
    <m/>
    <m/>
    <m/>
    <m/>
    <m/>
    <m/>
    <s v="To be sent"/>
  </r>
  <r>
    <n v="10929"/>
    <d v="2021-09-08T00:00:00"/>
    <m/>
    <x v="2"/>
    <s v="Rodrigo Elizondo"/>
    <s v="Chief Marketing Officer "/>
    <s v="Victoria147"/>
    <x v="4"/>
    <s v="America"/>
    <s v="Mexico"/>
    <s v="Ramla's"/>
    <s v="No inmail sent"/>
    <x v="1"/>
    <m/>
    <m/>
    <m/>
    <m/>
    <m/>
    <m/>
    <m/>
    <m/>
    <m/>
    <m/>
    <m/>
    <s v="To be sent"/>
  </r>
  <r>
    <n v="10930"/>
    <d v="2021-09-08T00:00:00"/>
    <m/>
    <x v="2"/>
    <s v="Corinne Calcabrina"/>
    <s v="Internatioal Global Media Manager"/>
    <s v="SEAT,SA"/>
    <x v="8"/>
    <s v="Europe"/>
    <s v="Spain"/>
    <s v="Ramla's"/>
    <s v="No inmail sent"/>
    <x v="1"/>
    <m/>
    <m/>
    <m/>
    <m/>
    <m/>
    <m/>
    <m/>
    <m/>
    <m/>
    <m/>
    <m/>
    <s v="To be sent"/>
  </r>
  <r>
    <n v="10931"/>
    <d v="2021-09-08T00:00:00"/>
    <m/>
    <x v="2"/>
    <s v="Teodora Taneva"/>
    <s v="Media Account Manager "/>
    <s v="Media Direction OMD"/>
    <x v="1"/>
    <s v="Europe"/>
    <s v="Bulgaria"/>
    <s v="Personal"/>
    <s v="No inmail sent"/>
    <x v="1"/>
    <m/>
    <m/>
    <m/>
    <m/>
    <m/>
    <m/>
    <m/>
    <m/>
    <m/>
    <m/>
    <m/>
    <m/>
  </r>
  <r>
    <n v="10932"/>
    <d v="2021-09-08T00:00:00"/>
    <m/>
    <x v="2"/>
    <s v="Wayne Field"/>
    <s v="Head of Customer Data and Measurement Science "/>
    <s v="Asda"/>
    <x v="0"/>
    <s v="Europe"/>
    <s v="United Kingdom"/>
    <s v="Personal"/>
    <s v="No inmail sent"/>
    <x v="1"/>
    <m/>
    <m/>
    <m/>
    <m/>
    <m/>
    <m/>
    <m/>
    <m/>
    <m/>
    <m/>
    <m/>
    <m/>
  </r>
  <r>
    <n v="10933"/>
    <d v="2021-09-08T00:00:00"/>
    <m/>
    <x v="2"/>
    <s v="Tim Ebner"/>
    <s v="E-Commerce Manager | Customer Data Insights"/>
    <s v="ALDI SÜD"/>
    <x v="0"/>
    <s v="Europe"/>
    <s v="Germany"/>
    <s v="Personal"/>
    <s v="No inmail sent"/>
    <x v="1"/>
    <m/>
    <m/>
    <m/>
    <m/>
    <m/>
    <m/>
    <m/>
    <m/>
    <m/>
    <m/>
    <m/>
    <m/>
  </r>
  <r>
    <n v="10934"/>
    <d v="2021-09-08T00:00:00"/>
    <m/>
    <x v="2"/>
    <s v="Ekaterina GALIN"/>
    <s v="Data Insights Analyst, Predictive Customer Analytics"/>
    <s v="Philip Morris International "/>
    <x v="3"/>
    <s v="Europe"/>
    <s v="Switzerland"/>
    <s v="Ramla's"/>
    <s v="No inmail sent"/>
    <x v="0"/>
    <d v="2021-09-15T00:00:00"/>
    <d v="2021-10-28T00:00:00"/>
    <m/>
    <m/>
    <m/>
    <m/>
    <m/>
    <m/>
    <m/>
    <m/>
    <m/>
    <s v="To be sent"/>
  </r>
  <r>
    <n v="10935"/>
    <d v="2021-09-08T00:00:00"/>
    <m/>
    <x v="2"/>
    <s v="Chinmay Deshpande"/>
    <s v="Marketing Analytics"/>
    <s v=" OneMain Financial"/>
    <x v="10"/>
    <s v="America"/>
    <s v="New York"/>
    <s v="Ramla's"/>
    <s v="No inmail sent"/>
    <x v="1"/>
    <m/>
    <m/>
    <m/>
    <m/>
    <m/>
    <m/>
    <m/>
    <m/>
    <m/>
    <m/>
    <m/>
    <s v="To be sent"/>
  </r>
  <r>
    <n v="10936"/>
    <d v="2021-09-08T00:00:00"/>
    <m/>
    <x v="2"/>
    <s v="Jim Berry"/>
    <s v="Principal Consultant "/>
    <s v="Main Street Analytics, LLC"/>
    <x v="2"/>
    <s v="America"/>
    <s v="Kansas"/>
    <s v="Ramla's"/>
    <s v="No inmail sent"/>
    <x v="0"/>
    <d v="2021-09-15T00:00:00"/>
    <d v="2021-09-30T00:00:00"/>
    <m/>
    <m/>
    <m/>
    <s v="Positive"/>
    <m/>
    <m/>
    <m/>
    <m/>
    <m/>
    <s v="To be sent"/>
  </r>
  <r>
    <n v="10937"/>
    <d v="2021-09-08T00:00:00"/>
    <m/>
    <x v="2"/>
    <s v="Arpit Jain"/>
    <s v="Sr. Marketing Analytics Manager"/>
    <s v=" HP"/>
    <x v="7"/>
    <s v="America"/>
    <s v="California"/>
    <s v="Ramla's"/>
    <s v="No inmail sent"/>
    <x v="0"/>
    <d v="2021-10-04T00:00:00"/>
    <d v="2021-10-28T00:00:00"/>
    <m/>
    <m/>
    <m/>
    <m/>
    <m/>
    <m/>
    <m/>
    <m/>
    <m/>
    <s v="To be sent"/>
  </r>
  <r>
    <n v="10938"/>
    <d v="2021-09-08T00:00:00"/>
    <m/>
    <x v="2"/>
    <s v="Scott Slater"/>
    <s v="Senior Director, Marketing Operations &amp; Analytics "/>
    <s v="Forcepoint"/>
    <x v="7"/>
    <s v="America"/>
    <s v="Texas"/>
    <s v="Ramla's"/>
    <s v="No inmail sent"/>
    <x v="1"/>
    <m/>
    <m/>
    <m/>
    <m/>
    <m/>
    <m/>
    <m/>
    <m/>
    <m/>
    <m/>
    <m/>
    <s v="To be sent"/>
  </r>
  <r>
    <n v="10939"/>
    <d v="2021-09-08T00:00:00"/>
    <m/>
    <x v="2"/>
    <s v="David Tjen "/>
    <s v="Business Analytics &amp; Marketing Leader"/>
    <s v="Glassdoor"/>
    <x v="18"/>
    <s v="America"/>
    <s v="California"/>
    <s v="Ramla's"/>
    <s v="No inmail sent"/>
    <x v="1"/>
    <m/>
    <m/>
    <m/>
    <m/>
    <m/>
    <m/>
    <m/>
    <m/>
    <m/>
    <m/>
    <m/>
    <s v="To be sent"/>
  </r>
  <r>
    <n v="10940"/>
    <d v="2021-09-08T00:00:00"/>
    <m/>
    <x v="2"/>
    <s v="Richard Boire"/>
    <s v="President-Data Science and Machine Learning"/>
    <s v="Boire Analytics"/>
    <x v="5"/>
    <s v="America"/>
    <s v="Canada "/>
    <s v="Ramla's"/>
    <s v="No inmail sent"/>
    <x v="0"/>
    <d v="2021-09-15T00:00:00"/>
    <d v="2021-09-15T00:00:00"/>
    <m/>
    <m/>
    <m/>
    <s v="Negative"/>
    <m/>
    <m/>
    <m/>
    <m/>
    <m/>
    <s v="To be sent"/>
  </r>
  <r>
    <n v="10941"/>
    <d v="2021-09-08T00:00:00"/>
    <m/>
    <x v="2"/>
    <s v="Bonnie Massa"/>
    <s v="President"/>
    <s v="Massa &amp; Company, Inc"/>
    <x v="1"/>
    <s v="America"/>
    <s v="Illinois"/>
    <s v="Ramla's"/>
    <s v="No inmail sent"/>
    <x v="1"/>
    <m/>
    <m/>
    <m/>
    <m/>
    <m/>
    <m/>
    <m/>
    <m/>
    <m/>
    <m/>
    <m/>
    <s v="To be sent"/>
  </r>
  <r>
    <n v="10942"/>
    <d v="2021-09-08T00:00:00"/>
    <m/>
    <x v="2"/>
    <s v="Mithun R Sadananda"/>
    <s v="Marketing Analytics Consultant"/>
    <s v="TD"/>
    <x v="10"/>
    <s v="America"/>
    <s v="Canada "/>
    <s v="Personal"/>
    <s v="No inmail sent"/>
    <x v="1"/>
    <m/>
    <m/>
    <m/>
    <m/>
    <m/>
    <m/>
    <m/>
    <m/>
    <m/>
    <m/>
    <m/>
    <m/>
  </r>
  <r>
    <n v="10943"/>
    <d v="2021-09-08T00:00:00"/>
    <m/>
    <x v="2"/>
    <s v="Aditya Gadgil"/>
    <s v="Manager, Marketing Analytics "/>
    <s v="Merkle"/>
    <x v="1"/>
    <s v="America"/>
    <s v="Washington"/>
    <s v="Personal"/>
    <s v="No inmail sent"/>
    <x v="0"/>
    <d v="2021-09-10T00:00:00"/>
    <d v="2021-10-28T00:00:00"/>
    <m/>
    <m/>
    <m/>
    <m/>
    <m/>
    <m/>
    <m/>
    <m/>
    <m/>
    <m/>
  </r>
  <r>
    <n v="10944"/>
    <d v="2021-09-08T00:00:00"/>
    <m/>
    <x v="3"/>
    <s v="Michael Lampert"/>
    <s v="Global Marketing Data Lead"/>
    <s v="Mondelēz"/>
    <x v="3"/>
    <s v="America"/>
    <s v="New Jersey"/>
    <s v="Personal"/>
    <s v="No inmail sent"/>
    <x v="1"/>
    <m/>
    <m/>
    <m/>
    <m/>
    <m/>
    <m/>
    <m/>
    <m/>
    <m/>
    <m/>
    <m/>
    <m/>
  </r>
  <r>
    <n v="10945"/>
    <d v="2021-09-08T00:00:00"/>
    <m/>
    <x v="3"/>
    <s v="Jon East"/>
    <s v="Head Of Marketing Operations"/>
    <s v="WorldFirst"/>
    <x v="10"/>
    <s v="Europe"/>
    <s v="United Kingdom"/>
    <s v="Personal"/>
    <s v="No inmail sent"/>
    <x v="1"/>
    <m/>
    <m/>
    <m/>
    <m/>
    <m/>
    <m/>
    <m/>
    <m/>
    <m/>
    <m/>
    <m/>
    <m/>
  </r>
  <r>
    <n v="10946"/>
    <d v="2021-09-08T00:00:00"/>
    <m/>
    <x v="3"/>
    <s v="Yuan Gao"/>
    <s v="Manager, Marketing Science"/>
    <s v="Walgreens"/>
    <x v="0"/>
    <s v="America"/>
    <s v="Illinois"/>
    <s v="Personal"/>
    <s v="No inmail sent"/>
    <x v="1"/>
    <m/>
    <m/>
    <m/>
    <m/>
    <m/>
    <m/>
    <m/>
    <m/>
    <m/>
    <m/>
    <m/>
    <m/>
  </r>
  <r>
    <n v="10947"/>
    <d v="2021-09-08T00:00:00"/>
    <m/>
    <x v="3"/>
    <s v="Matt Kjesbo"/>
    <s v="Modeling &amp; Analytics Manager"/>
    <s v="Northern Tool + Equipment"/>
    <x v="0"/>
    <s v="America"/>
    <s v="Minnesota"/>
    <s v="Personal"/>
    <s v="No inmail sent"/>
    <x v="1"/>
    <m/>
    <m/>
    <m/>
    <m/>
    <m/>
    <m/>
    <m/>
    <m/>
    <m/>
    <m/>
    <m/>
    <m/>
  </r>
  <r>
    <n v="10948"/>
    <d v="2021-09-08T00:00:00"/>
    <m/>
    <x v="3"/>
    <s v="Mason Dorner"/>
    <s v="Vice President, Marketing"/>
    <s v="Stax"/>
    <x v="10"/>
    <s v="America"/>
    <s v="Florida"/>
    <s v="Personal"/>
    <s v="No inmail sent"/>
    <x v="1"/>
    <m/>
    <m/>
    <m/>
    <m/>
    <m/>
    <m/>
    <m/>
    <m/>
    <m/>
    <m/>
    <m/>
    <m/>
  </r>
  <r>
    <n v="10949"/>
    <d v="2021-09-08T00:00:00"/>
    <m/>
    <x v="3"/>
    <s v="Margot Kurfess"/>
    <s v="Insights Manager, Automated Marketing"/>
    <s v="Spotify"/>
    <x v="18"/>
    <s v="America"/>
    <s v="New York"/>
    <s v="Personal"/>
    <s v="No inmail sent"/>
    <x v="1"/>
    <m/>
    <m/>
    <m/>
    <m/>
    <m/>
    <m/>
    <m/>
    <m/>
    <m/>
    <m/>
    <m/>
    <m/>
  </r>
  <r>
    <n v="10950"/>
    <d v="2021-09-08T00:00:00"/>
    <m/>
    <x v="3"/>
    <s v="Prakash Chhugani"/>
    <s v="Head Of Customer Marketing"/>
    <s v="Sanofi"/>
    <x v="6"/>
    <s v="America"/>
    <s v="New York"/>
    <s v="Personal"/>
    <s v="No inmail sent"/>
    <x v="0"/>
    <d v="2021-09-08T00:00:00"/>
    <d v="2021-09-23T00:00:00"/>
    <m/>
    <m/>
    <m/>
    <s v="Negative"/>
    <d v="2021-09-23T00:00:00"/>
    <m/>
    <m/>
    <m/>
    <m/>
    <m/>
  </r>
  <r>
    <n v="10951"/>
    <d v="2021-09-08T00:00:00"/>
    <m/>
    <x v="3"/>
    <s v="Michelle Park"/>
    <s v="Chief Marketing Officer"/>
    <s v="Territory Foods"/>
    <x v="3"/>
    <s v="America"/>
    <s v="New York"/>
    <s v="Personal"/>
    <s v="No inmail sent"/>
    <x v="1"/>
    <m/>
    <m/>
    <m/>
    <m/>
    <m/>
    <m/>
    <m/>
    <m/>
    <m/>
    <m/>
    <m/>
    <m/>
  </r>
  <r>
    <n v="10952"/>
    <d v="2021-09-08T00:00:00"/>
    <m/>
    <x v="3"/>
    <s v="Lou Franck"/>
    <s v="Director: Market Strategy and Insights"/>
    <s v="Anthem"/>
    <x v="13"/>
    <s v="America"/>
    <s v="Kentucky"/>
    <s v="Personal"/>
    <s v="No inmail sent"/>
    <x v="1"/>
    <m/>
    <m/>
    <m/>
    <m/>
    <m/>
    <m/>
    <m/>
    <m/>
    <m/>
    <m/>
    <m/>
    <m/>
  </r>
  <r>
    <n v="10953"/>
    <d v="2021-09-08T00:00:00"/>
    <m/>
    <x v="3"/>
    <s v="Peter Spangler"/>
    <s v="Marketing Science Lead"/>
    <s v="Nextdoor"/>
    <x v="18"/>
    <s v="America"/>
    <s v="California"/>
    <s v="Personal"/>
    <s v="No inmail sent"/>
    <x v="1"/>
    <m/>
    <m/>
    <m/>
    <m/>
    <m/>
    <m/>
    <m/>
    <m/>
    <m/>
    <m/>
    <m/>
    <m/>
  </r>
  <r>
    <n v="10954"/>
    <d v="2021-09-08T00:00:00"/>
    <m/>
    <x v="3"/>
    <s v="Sanjeev Jaiswal"/>
    <s v="Director, Commercial Analytics and Insights"/>
    <s v="Vertex Pharmaceuticals"/>
    <x v="6"/>
    <s v="America"/>
    <s v="Massachusetts"/>
    <s v="Personal"/>
    <s v="No inmail sent"/>
    <x v="1"/>
    <m/>
    <m/>
    <m/>
    <m/>
    <m/>
    <m/>
    <m/>
    <m/>
    <m/>
    <m/>
    <m/>
    <m/>
  </r>
  <r>
    <n v="10955"/>
    <d v="2021-09-08T00:00:00"/>
    <m/>
    <x v="3"/>
    <s v="Olga Pirog"/>
    <s v="Head of Marketing Intelligence"/>
    <s v="IG"/>
    <x v="10"/>
    <s v="Europe"/>
    <s v="United Kingdom"/>
    <s v="Personal"/>
    <s v="No inmail sent"/>
    <x v="1"/>
    <m/>
    <m/>
    <m/>
    <m/>
    <m/>
    <m/>
    <m/>
    <m/>
    <m/>
    <m/>
    <m/>
    <m/>
  </r>
  <r>
    <n v="10956"/>
    <d v="2021-09-08T00:00:00"/>
    <m/>
    <x v="3"/>
    <s v="Bill Fruhan"/>
    <s v="Vice President Global Marketing"/>
    <s v="ConvaTec"/>
    <x v="13"/>
    <s v="America"/>
    <s v="Massachusetts"/>
    <s v="Personal"/>
    <s v="No inmail sent"/>
    <x v="1"/>
    <m/>
    <m/>
    <m/>
    <m/>
    <m/>
    <m/>
    <m/>
    <m/>
    <m/>
    <m/>
    <m/>
    <m/>
  </r>
  <r>
    <n v="10957"/>
    <d v="2021-09-08T00:00:00"/>
    <m/>
    <x v="3"/>
    <s v="Tanvi Singh"/>
    <s v="Advanced Analytics Manager - Commercial Insights"/>
    <s v="Medtronic"/>
    <x v="13"/>
    <s v="America"/>
    <s v="Minnesota"/>
    <s v="Personal"/>
    <s v="No inmail sent"/>
    <x v="1"/>
    <m/>
    <m/>
    <m/>
    <m/>
    <m/>
    <m/>
    <m/>
    <m/>
    <m/>
    <m/>
    <m/>
    <m/>
  </r>
  <r>
    <n v="10958"/>
    <d v="2021-09-08T00:00:00"/>
    <m/>
    <x v="3"/>
    <s v="Joanne Norton"/>
    <s v="Director - Insights"/>
    <s v="L'Oréal"/>
    <x v="3"/>
    <s v="Australia"/>
    <s v="Australia"/>
    <s v="Personal"/>
    <s v="No inmail sent"/>
    <x v="1"/>
    <m/>
    <m/>
    <m/>
    <m/>
    <m/>
    <m/>
    <m/>
    <m/>
    <m/>
    <m/>
    <m/>
    <m/>
  </r>
  <r>
    <n v="10959"/>
    <d v="2021-09-08T00:00:00"/>
    <m/>
    <x v="3"/>
    <s v="Eli Strick"/>
    <s v="Director, Customer Insights &amp; Analytics"/>
    <s v="United Airlines"/>
    <x v="11"/>
    <s v="America"/>
    <s v="Illinois"/>
    <s v="Personal"/>
    <s v="No inmail sent"/>
    <x v="1"/>
    <m/>
    <m/>
    <m/>
    <m/>
    <m/>
    <m/>
    <m/>
    <m/>
    <m/>
    <m/>
    <m/>
    <m/>
  </r>
  <r>
    <n v="10960"/>
    <d v="2021-09-08T00:00:00"/>
    <m/>
    <x v="3"/>
    <s v="Lauren Riker"/>
    <s v="Global Marketing Consumer Insights Manager"/>
    <s v="New Balance"/>
    <x v="0"/>
    <s v="America"/>
    <s v="Massachusetts"/>
    <s v="Personal"/>
    <s v="No inmail sent"/>
    <x v="1"/>
    <m/>
    <m/>
    <m/>
    <m/>
    <m/>
    <m/>
    <m/>
    <m/>
    <m/>
    <m/>
    <m/>
    <m/>
  </r>
  <r>
    <n v="10961"/>
    <d v="2021-09-08T00:00:00"/>
    <m/>
    <x v="3"/>
    <s v="Charlotte Jenkins"/>
    <s v="Consumer Insights Manager"/>
    <s v="BRITVIC PLC"/>
    <x v="3"/>
    <s v="Europe"/>
    <s v="United Kingdom"/>
    <s v="Personal"/>
    <s v="No inmail sent"/>
    <x v="1"/>
    <m/>
    <m/>
    <m/>
    <m/>
    <m/>
    <m/>
    <m/>
    <m/>
    <m/>
    <m/>
    <m/>
    <m/>
  </r>
  <r>
    <n v="10962"/>
    <d v="2021-09-08T00:00:00"/>
    <m/>
    <x v="3"/>
    <s v="Louis Tsang"/>
    <s v="Head of Analytics &amp; Data Services - Data &amp; Insights"/>
    <s v="illion"/>
    <x v="10"/>
    <s v="Australia"/>
    <s v="Australia"/>
    <s v="Personal"/>
    <s v="No inmail sent"/>
    <x v="1"/>
    <m/>
    <m/>
    <m/>
    <m/>
    <m/>
    <m/>
    <m/>
    <m/>
    <m/>
    <m/>
    <m/>
    <m/>
  </r>
  <r>
    <n v="10963"/>
    <d v="2021-09-08T00:00:00"/>
    <m/>
    <x v="3"/>
    <s v="Kerry Sette"/>
    <s v="Vice President, Head of Consumer Insights &amp; Research"/>
    <s v="Voya Financial"/>
    <x v="10"/>
    <s v="America"/>
    <s v="New York"/>
    <s v="Personal"/>
    <s v="No inmail sent"/>
    <x v="1"/>
    <m/>
    <m/>
    <m/>
    <m/>
    <m/>
    <m/>
    <m/>
    <m/>
    <m/>
    <m/>
    <m/>
    <m/>
  </r>
  <r>
    <n v="10964"/>
    <d v="2021-09-08T00:00:00"/>
    <m/>
    <x v="3"/>
    <s v="Sophine (Yue) Zhang"/>
    <s v="Senior Director of Data Analytics and Insights"/>
    <s v="Course Hero"/>
    <x v="18"/>
    <s v="America"/>
    <s v="California"/>
    <s v="Personal"/>
    <s v="No inmail sent"/>
    <x v="1"/>
    <m/>
    <m/>
    <m/>
    <m/>
    <m/>
    <m/>
    <m/>
    <m/>
    <m/>
    <m/>
    <m/>
    <m/>
  </r>
  <r>
    <n v="10965"/>
    <d v="2021-09-08T00:00:00"/>
    <m/>
    <x v="3"/>
    <s v="Kevin Pak"/>
    <s v="Head of Data Science"/>
    <s v="Sunweb Group"/>
    <x v="11"/>
    <s v="Europe"/>
    <s v="Netherlands"/>
    <s v="Personal"/>
    <s v="No inmail sent"/>
    <x v="1"/>
    <m/>
    <m/>
    <m/>
    <m/>
    <m/>
    <m/>
    <m/>
    <m/>
    <m/>
    <m/>
    <m/>
    <m/>
  </r>
  <r>
    <n v="10966"/>
    <d v="2021-09-08T00:00:00"/>
    <m/>
    <x v="3"/>
    <s v="Nic Emery"/>
    <s v="Chief Marketing Officer "/>
    <s v="Chief Marketing Officer "/>
    <x v="12"/>
    <s v="Australia"/>
    <s v="Australia"/>
    <s v="Personal"/>
    <s v="No inmail sent"/>
    <x v="1"/>
    <m/>
    <m/>
    <m/>
    <m/>
    <m/>
    <m/>
    <m/>
    <m/>
    <m/>
    <m/>
    <m/>
    <m/>
  </r>
  <r>
    <n v="10967"/>
    <d v="2021-09-08T00:00:00"/>
    <m/>
    <x v="3"/>
    <s v="Mrigendranath( Mrig ) Debsarma"/>
    <s v="Lead Data Scientist (Modelling Specialist)"/>
    <s v="Allianz"/>
    <x v="10"/>
    <s v="Australia"/>
    <s v="Australia"/>
    <s v="Both (Ramla's &amp; Personal)"/>
    <s v="No inmail sent"/>
    <x v="0"/>
    <d v="2021-09-09T00:00:00"/>
    <m/>
    <m/>
    <m/>
    <m/>
    <s v="Positive_FS"/>
    <d v="2021-09-09T00:00:00"/>
    <m/>
    <m/>
    <m/>
    <m/>
    <s v="performed demo"/>
  </r>
  <r>
    <n v="10968"/>
    <d v="2021-09-08T00:00:00"/>
    <m/>
    <x v="3"/>
    <s v="Zhenyu Zhao"/>
    <s v="Data Science Director"/>
    <s v="Tencent"/>
    <x v="18"/>
    <s v="America"/>
    <s v="California"/>
    <s v="Personal"/>
    <s v="No inmail sent"/>
    <x v="1"/>
    <m/>
    <m/>
    <m/>
    <m/>
    <m/>
    <m/>
    <m/>
    <m/>
    <m/>
    <m/>
    <m/>
    <m/>
  </r>
  <r>
    <n v="10969"/>
    <d v="2021-09-08T00:00:00"/>
    <m/>
    <x v="3"/>
    <s v="Morgan (Kinkead) Lacy"/>
    <s v="Director, Consumer Insights"/>
    <s v="SharkNinja"/>
    <x v="3"/>
    <s v="America"/>
    <s v="Massachusetts"/>
    <s v="Personal"/>
    <s v="No inmail sent"/>
    <x v="1"/>
    <m/>
    <m/>
    <m/>
    <m/>
    <m/>
    <m/>
    <m/>
    <m/>
    <m/>
    <m/>
    <m/>
    <m/>
  </r>
  <r>
    <n v="10970"/>
    <d v="2021-09-08T00:00:00"/>
    <m/>
    <x v="3"/>
    <s v="Gemma Phillips"/>
    <s v="Senior Insight Manager- Brand and Market"/>
    <s v="ASOS.com"/>
    <x v="4"/>
    <s v="Europe"/>
    <s v="United Kingdom"/>
    <s v="Personal"/>
    <s v="No inmail sent"/>
    <x v="0"/>
    <d v="2021-09-15T00:00:00"/>
    <d v="2021-09-23T00:00:00"/>
    <m/>
    <m/>
    <m/>
    <m/>
    <m/>
    <m/>
    <m/>
    <m/>
    <m/>
    <m/>
  </r>
  <r>
    <n v="10971"/>
    <d v="2021-09-08T00:00:00"/>
    <m/>
    <x v="3"/>
    <s v="Stephanie Cunningham"/>
    <s v="Head of Consumer Research and Measurement"/>
    <s v="eBay"/>
    <x v="4"/>
    <s v="Australia"/>
    <s v="Australia"/>
    <s v="Personal"/>
    <s v="No inmail sent"/>
    <x v="1"/>
    <m/>
    <m/>
    <m/>
    <m/>
    <m/>
    <m/>
    <m/>
    <m/>
    <m/>
    <m/>
    <m/>
    <m/>
  </r>
  <r>
    <n v="10972"/>
    <d v="2021-09-08T00:00:00"/>
    <m/>
    <x v="3"/>
    <s v="Yngve Hummelsund"/>
    <s v="Analytics, Insights &amp; Data Science Director"/>
    <s v=" Helly Hansen"/>
    <x v="3"/>
    <s v="Europe"/>
    <s v="Norway"/>
    <s v="Personal"/>
    <s v="No inmail sent"/>
    <x v="1"/>
    <m/>
    <m/>
    <m/>
    <m/>
    <m/>
    <m/>
    <m/>
    <m/>
    <m/>
    <m/>
    <m/>
    <m/>
  </r>
  <r>
    <n v="10973"/>
    <d v="2021-09-08T00:00:00"/>
    <m/>
    <x v="3"/>
    <s v="Sandra Marques"/>
    <s v="Strategic Insights Manager "/>
    <s v="Roche"/>
    <x v="6"/>
    <s v="Europe"/>
    <s v="Portugal"/>
    <s v="Personal"/>
    <s v="No inmail sent"/>
    <x v="0"/>
    <d v="2021-09-23T00:00:00"/>
    <d v="2021-09-30T00:00:00"/>
    <m/>
    <m/>
    <m/>
    <m/>
    <m/>
    <m/>
    <m/>
    <m/>
    <m/>
    <m/>
  </r>
  <r>
    <n v="10974"/>
    <d v="2021-09-08T00:00:00"/>
    <m/>
    <x v="3"/>
    <s v="Evgeniya Shirshova"/>
    <s v="Senior Analyst in Market Research"/>
    <s v="Abbott"/>
    <x v="13"/>
    <s v="Europe"/>
    <s v="Russia"/>
    <s v="Personal"/>
    <s v="No inmail sent"/>
    <x v="0"/>
    <d v="2021-09-15T00:00:00"/>
    <d v="2021-09-23T00:00:00"/>
    <m/>
    <m/>
    <m/>
    <m/>
    <m/>
    <m/>
    <m/>
    <m/>
    <m/>
    <m/>
  </r>
  <r>
    <n v="10975"/>
    <d v="2021-09-08T00:00:00"/>
    <m/>
    <x v="3"/>
    <s v="Nassri Abokhalaf"/>
    <s v="Pre-Sales Unit Manager"/>
    <s v="IP Telecom PT"/>
    <x v="16"/>
    <s v="Europe"/>
    <s v="Portugal"/>
    <s v="Personal"/>
    <s v="No inmail sent"/>
    <x v="1"/>
    <m/>
    <m/>
    <m/>
    <m/>
    <m/>
    <m/>
    <m/>
    <m/>
    <m/>
    <m/>
    <m/>
    <m/>
  </r>
  <r>
    <n v="10976"/>
    <d v="2021-09-08T00:00:00"/>
    <m/>
    <x v="1"/>
    <s v="Ben Frauhiger "/>
    <s v="Data Science Manager"/>
    <s v="Brown-Forman"/>
    <x v="3"/>
    <s v="America"/>
    <s v="Kentucky"/>
    <s v="Personal"/>
    <s v="No inmail sent"/>
    <x v="1"/>
    <m/>
    <m/>
    <m/>
    <m/>
    <m/>
    <m/>
    <m/>
    <m/>
    <m/>
    <m/>
    <m/>
    <m/>
  </r>
  <r>
    <n v="10977"/>
    <d v="2021-09-08T00:00:00"/>
    <m/>
    <x v="1"/>
    <s v="Armando Efraín Villaseñor López"/>
    <s v="Global Jack Daniel's Lead Analyst Brand Analytics"/>
    <s v="Brown-Forman"/>
    <x v="3"/>
    <s v="America"/>
    <s v="Kentucky"/>
    <s v="Ramla's"/>
    <s v="No inmail sent"/>
    <x v="0"/>
    <d v="2022-02-22T00:00:00"/>
    <m/>
    <m/>
    <m/>
    <m/>
    <m/>
    <m/>
    <m/>
    <m/>
    <m/>
    <m/>
    <m/>
  </r>
  <r>
    <n v="10978"/>
    <d v="2021-09-08T00:00:00"/>
    <m/>
    <x v="1"/>
    <s v="Arielle Knudsen Ph.D"/>
    <s v="Lead Data Scientist"/>
    <s v="Brown-Forman"/>
    <x v="3"/>
    <s v="America"/>
    <s v="Kentucky"/>
    <m/>
    <s v="No inmail sent"/>
    <x v="4"/>
    <m/>
    <m/>
    <m/>
    <m/>
    <m/>
    <m/>
    <m/>
    <m/>
    <m/>
    <m/>
    <m/>
    <m/>
  </r>
  <r>
    <n v="10979"/>
    <d v="2021-09-08T00:00:00"/>
    <m/>
    <x v="1"/>
    <s v="Michael Hallman"/>
    <s v="Lead Data Scientist"/>
    <s v="Brown-Forman"/>
    <x v="3"/>
    <s v="America"/>
    <s v="Kentucky"/>
    <s v="Personal"/>
    <s v="No inmail sent"/>
    <x v="4"/>
    <m/>
    <m/>
    <m/>
    <m/>
    <m/>
    <m/>
    <m/>
    <m/>
    <m/>
    <m/>
    <m/>
    <m/>
  </r>
  <r>
    <n v="10980"/>
    <d v="2021-09-08T00:00:00"/>
    <m/>
    <x v="1"/>
    <s v="Lauren H."/>
    <s v="Senior Data &amp; Analytics Lead at Mars"/>
    <s v="Mars"/>
    <x v="3"/>
    <s v="Europe"/>
    <s v="United Kingdom"/>
    <s v="Ramla's"/>
    <s v="No inmail sent"/>
    <x v="0"/>
    <d v="2022-02-22T00:00:00"/>
    <m/>
    <m/>
    <m/>
    <m/>
    <m/>
    <m/>
    <m/>
    <m/>
    <m/>
    <m/>
    <m/>
  </r>
  <r>
    <n v="10981"/>
    <d v="2021-09-08T00:00:00"/>
    <m/>
    <x v="1"/>
    <s v="Ana Zavala"/>
    <s v="Sr. Director of Analytics &amp; Data Science at Grove Collaborative"/>
    <m/>
    <x v="15"/>
    <m/>
    <m/>
    <m/>
    <s v="No inmail sent"/>
    <x v="4"/>
    <m/>
    <m/>
    <m/>
    <m/>
    <m/>
    <m/>
    <m/>
    <m/>
    <m/>
    <m/>
    <m/>
    <m/>
  </r>
  <r>
    <n v="10982"/>
    <d v="2021-09-09T00:00:00"/>
    <m/>
    <x v="3"/>
    <s v="Reena Mistry"/>
    <s v="Customer Insights Manager"/>
    <s v="Joules"/>
    <x v="0"/>
    <s v="Europe"/>
    <s v="United Kingdom"/>
    <s v="Personal"/>
    <s v="No inmail sent"/>
    <x v="1"/>
    <m/>
    <m/>
    <m/>
    <m/>
    <m/>
    <m/>
    <m/>
    <m/>
    <m/>
    <m/>
    <m/>
    <m/>
  </r>
  <r>
    <n v="10983"/>
    <d v="2021-09-09T00:00:00"/>
    <m/>
    <x v="3"/>
    <s v="Abbas Merchant"/>
    <s v="Chief Marketing Officer and Executive Vice President"/>
    <s v="Regions Bank"/>
    <x v="10"/>
    <s v="America"/>
    <s v="Maryland"/>
    <s v="Personal"/>
    <s v="No inmail sent"/>
    <x v="1"/>
    <m/>
    <m/>
    <m/>
    <m/>
    <m/>
    <m/>
    <m/>
    <m/>
    <m/>
    <m/>
    <m/>
    <m/>
  </r>
  <r>
    <n v="10984"/>
    <d v="2021-09-09T00:00:00"/>
    <m/>
    <x v="3"/>
    <s v="Florian Maassen"/>
    <s v="Advanced Data Analyst"/>
    <s v="Ahold Delhaize"/>
    <x v="0"/>
    <s v="Europe"/>
    <s v="Netherlands"/>
    <s v="Personal"/>
    <s v="No inmail sent"/>
    <x v="1"/>
    <m/>
    <m/>
    <m/>
    <m/>
    <m/>
    <m/>
    <m/>
    <m/>
    <m/>
    <m/>
    <m/>
    <m/>
  </r>
  <r>
    <n v="10985"/>
    <d v="2021-09-09T00:00:00"/>
    <m/>
    <x v="3"/>
    <s v="Jacek Margol"/>
    <s v="Global Head of Consumer Insights, Market Research &amp; Analytics"/>
    <s v="Weleda AG"/>
    <x v="6"/>
    <s v="Europe"/>
    <s v="Switzerland"/>
    <s v="Personal"/>
    <s v="No inmail sent"/>
    <x v="1"/>
    <m/>
    <m/>
    <m/>
    <m/>
    <m/>
    <m/>
    <m/>
    <m/>
    <m/>
    <m/>
    <m/>
    <m/>
  </r>
  <r>
    <n v="10986"/>
    <d v="2021-09-09T00:00:00"/>
    <m/>
    <x v="3"/>
    <s v="Zain Dhanani"/>
    <s v="Senior Director, Sales Strategy &amp; Insights"/>
    <s v="GoHealth"/>
    <x v="13"/>
    <s v="America"/>
    <s v="Illinois"/>
    <s v="Personal"/>
    <s v="No inmail sent"/>
    <x v="1"/>
    <m/>
    <m/>
    <m/>
    <m/>
    <m/>
    <m/>
    <m/>
    <m/>
    <m/>
    <m/>
    <m/>
    <m/>
  </r>
  <r>
    <n v="10987"/>
    <d v="2021-09-09T00:00:00"/>
    <m/>
    <x v="3"/>
    <s v="Gang Wang"/>
    <s v="Director, Business Insights and Analytics"/>
    <s v="Veritiv"/>
    <x v="0"/>
    <s v="America"/>
    <s v="Atlanta"/>
    <s v="Personal"/>
    <s v="No inmail sent"/>
    <x v="1"/>
    <m/>
    <m/>
    <m/>
    <m/>
    <m/>
    <m/>
    <m/>
    <m/>
    <m/>
    <m/>
    <m/>
    <m/>
  </r>
  <r>
    <n v="10988"/>
    <d v="2021-09-09T00:00:00"/>
    <m/>
    <x v="3"/>
    <s v="Dinesh Mahtani"/>
    <s v="Director - Digital Analytics &amp; Insights"/>
    <s v="TELUS"/>
    <x v="16"/>
    <s v="America"/>
    <s v="Canada "/>
    <s v="Personal"/>
    <s v="No inmail sent"/>
    <x v="1"/>
    <m/>
    <m/>
    <m/>
    <m/>
    <m/>
    <m/>
    <m/>
    <m/>
    <m/>
    <m/>
    <m/>
    <m/>
  </r>
  <r>
    <n v="10989"/>
    <d v="2021-09-09T00:00:00"/>
    <m/>
    <x v="3"/>
    <s v="Adam Zabrodski"/>
    <s v="Data Insights Manager, Strategy"/>
    <s v="Data Insights Manager, Strategy"/>
    <x v="0"/>
    <s v="America"/>
    <s v="Canada "/>
    <s v="Personal"/>
    <s v="No inmail sent"/>
    <x v="1"/>
    <m/>
    <m/>
    <m/>
    <m/>
    <m/>
    <m/>
    <m/>
    <m/>
    <m/>
    <m/>
    <m/>
    <m/>
  </r>
  <r>
    <n v="10990"/>
    <d v="2021-09-09T00:00:00"/>
    <m/>
    <x v="3"/>
    <s v="Suzanne Klein"/>
    <s v="Head of Data &amp; Insights Consultancy"/>
    <s v="dentsu"/>
    <x v="1"/>
    <s v="Europe"/>
    <s v="Netherlands"/>
    <s v="Personal"/>
    <s v="No inmail sent"/>
    <x v="1"/>
    <m/>
    <m/>
    <m/>
    <m/>
    <m/>
    <m/>
    <m/>
    <m/>
    <m/>
    <m/>
    <m/>
    <m/>
  </r>
  <r>
    <n v="10991"/>
    <d v="2021-09-09T00:00:00"/>
    <m/>
    <x v="3"/>
    <s v="Junta Sekimori"/>
    <s v="Digital Media Insights Manager"/>
    <s v="WooliesX"/>
    <x v="0"/>
    <s v="Australia"/>
    <s v="Australia"/>
    <s v="Personal"/>
    <s v="No inmail sent"/>
    <x v="0"/>
    <d v="2021-10-05T00:00:00"/>
    <d v="2021-11-08T00:00:00"/>
    <m/>
    <m/>
    <m/>
    <m/>
    <m/>
    <m/>
    <m/>
    <m/>
    <m/>
    <m/>
  </r>
  <r>
    <n v="10992"/>
    <d v="2021-09-09T00:00:00"/>
    <m/>
    <x v="3"/>
    <s v="Rachel Harrison"/>
    <s v="Head Of Analytics &amp; Insights "/>
    <s v="ASB Bank"/>
    <x v="10"/>
    <s v="Australia"/>
    <s v="Australia"/>
    <s v="Personal"/>
    <s v="No inmail sent"/>
    <x v="1"/>
    <m/>
    <m/>
    <m/>
    <m/>
    <m/>
    <m/>
    <m/>
    <m/>
    <m/>
    <m/>
    <m/>
    <m/>
  </r>
  <r>
    <n v="10993"/>
    <d v="2021-09-09T00:00:00"/>
    <m/>
    <x v="3"/>
    <s v="Jacques-Julien Rième"/>
    <s v="Consumer Insights &amp; Analytics Director"/>
    <s v="Electrolux"/>
    <x v="3"/>
    <s v="Europe"/>
    <s v="Sweden"/>
    <s v="Personal"/>
    <s v="No inmail sent"/>
    <x v="1"/>
    <m/>
    <m/>
    <m/>
    <m/>
    <m/>
    <m/>
    <m/>
    <m/>
    <m/>
    <m/>
    <m/>
    <m/>
  </r>
  <r>
    <n v="10994"/>
    <d v="2021-09-09T00:00:00"/>
    <m/>
    <x v="3"/>
    <s v="Urvi Patel"/>
    <s v="Vice President Strategy &amp; Insights"/>
    <s v="FOCUS Brands"/>
    <x v="3"/>
    <s v="America"/>
    <s v="Atlanta"/>
    <s v="Personal"/>
    <s v="No inmail sent"/>
    <x v="1"/>
    <m/>
    <m/>
    <m/>
    <m/>
    <m/>
    <m/>
    <m/>
    <m/>
    <m/>
    <m/>
    <m/>
    <m/>
  </r>
  <r>
    <n v="10995"/>
    <d v="2021-09-09T00:00:00"/>
    <m/>
    <x v="3"/>
    <s v="Graham Davis"/>
    <s v="Head of Marketing Strategy &amp; Insight"/>
    <s v="Ageas UK"/>
    <x v="10"/>
    <s v="Europe"/>
    <s v="United Kingdom"/>
    <s v="Personal"/>
    <s v="No inmail sent"/>
    <x v="1"/>
    <m/>
    <m/>
    <m/>
    <m/>
    <m/>
    <m/>
    <m/>
    <m/>
    <m/>
    <m/>
    <m/>
    <m/>
  </r>
  <r>
    <n v="10996"/>
    <d v="2021-09-09T00:00:00"/>
    <m/>
    <x v="3"/>
    <s v="Monica Melichar"/>
    <s v="Director, Consumer Insights "/>
    <s v="Beam Suntory"/>
    <x v="3"/>
    <s v="America"/>
    <s v="Illinois"/>
    <s v="Personal"/>
    <s v="No inmail sent"/>
    <x v="1"/>
    <m/>
    <m/>
    <m/>
    <m/>
    <m/>
    <m/>
    <m/>
    <m/>
    <m/>
    <m/>
    <m/>
    <m/>
  </r>
  <r>
    <n v="10997"/>
    <d v="2021-09-09T00:00:00"/>
    <m/>
    <x v="3"/>
    <s v="Aaron Cano"/>
    <s v="SVP Analytics and Marketing Operations"/>
    <s v="FreshDirect"/>
    <x v="3"/>
    <s v="America"/>
    <s v="New York"/>
    <s v="Personal"/>
    <s v="No inmail sent"/>
    <x v="0"/>
    <d v="2021-10-11T00:00:00"/>
    <m/>
    <m/>
    <m/>
    <m/>
    <s v="Positive"/>
    <d v="2021-10-12T00:00:00"/>
    <m/>
    <m/>
    <m/>
    <m/>
    <m/>
  </r>
  <r>
    <n v="10998"/>
    <d v="2021-09-09T00:00:00"/>
    <m/>
    <x v="3"/>
    <s v="Ole Michelsen"/>
    <s v="Head of Data Insights"/>
    <s v="Alm. Brand"/>
    <x v="10"/>
    <s v="Europe"/>
    <s v="Denmark"/>
    <s v="Personal"/>
    <s v="No inmail sent"/>
    <x v="1"/>
    <m/>
    <m/>
    <m/>
    <m/>
    <m/>
    <m/>
    <m/>
    <m/>
    <m/>
    <m/>
    <m/>
    <m/>
  </r>
  <r>
    <n v="10999"/>
    <d v="2021-09-09T00:00:00"/>
    <m/>
    <x v="3"/>
    <s v="Laura Perlman"/>
    <s v="VP Strategy and Marketing Planning"/>
    <s v="Viking Cruises"/>
    <x v="11"/>
    <s v="America"/>
    <s v="California"/>
    <s v="Personal"/>
    <s v="No inmail sent"/>
    <x v="1"/>
    <m/>
    <m/>
    <m/>
    <m/>
    <m/>
    <m/>
    <m/>
    <m/>
    <m/>
    <m/>
    <m/>
    <m/>
  </r>
  <r>
    <n v="11000"/>
    <d v="2021-09-09T00:00:00"/>
    <m/>
    <x v="3"/>
    <s v="Ewoud van Bennekom"/>
    <s v="Consumer and Market Insights Manager"/>
    <s v="ASICS"/>
    <x v="3"/>
    <s v="Europe"/>
    <s v="Netherlands"/>
    <s v="Personal"/>
    <s v="No inmail sent"/>
    <x v="1"/>
    <m/>
    <m/>
    <m/>
    <m/>
    <m/>
    <m/>
    <m/>
    <m/>
    <m/>
    <m/>
    <m/>
    <m/>
  </r>
  <r>
    <n v="11001"/>
    <d v="2021-09-09T00:00:00"/>
    <m/>
    <x v="3"/>
    <s v="Mads Heller"/>
    <s v="Director - Global Marketing Analytics"/>
    <s v="Lundbeck"/>
    <x v="6"/>
    <s v="Europe"/>
    <s v="Denmark"/>
    <s v="Personal"/>
    <s v="No inmail sent"/>
    <x v="1"/>
    <m/>
    <m/>
    <m/>
    <m/>
    <m/>
    <m/>
    <m/>
    <m/>
    <m/>
    <m/>
    <m/>
    <m/>
  </r>
  <r>
    <n v="11002"/>
    <d v="2021-09-09T00:00:00"/>
    <m/>
    <x v="3"/>
    <s v="Brian Przepyszny"/>
    <s v="Director Business Intelligence"/>
    <s v="Bridgestone Americas"/>
    <x v="8"/>
    <s v="America"/>
    <s v="Tennessee"/>
    <s v="Personal"/>
    <s v="No inmail sent"/>
    <x v="1"/>
    <m/>
    <m/>
    <m/>
    <m/>
    <m/>
    <m/>
    <m/>
    <m/>
    <m/>
    <m/>
    <m/>
    <m/>
  </r>
  <r>
    <n v="11003"/>
    <d v="2021-09-09T00:00:00"/>
    <m/>
    <x v="3"/>
    <s v="Adam Dathi"/>
    <s v="Head of Data"/>
    <s v="FARFETCH"/>
    <x v="0"/>
    <s v="Europe"/>
    <s v="United Kingdom"/>
    <s v="Personal"/>
    <s v="No inmail sent"/>
    <x v="1"/>
    <m/>
    <m/>
    <m/>
    <m/>
    <m/>
    <m/>
    <m/>
    <m/>
    <m/>
    <m/>
    <m/>
    <m/>
  </r>
  <r>
    <n v="11004"/>
    <d v="2021-09-09T00:00:00"/>
    <m/>
    <x v="3"/>
    <s v="Adnan Awow"/>
    <s v="Director Data Science - Pricing and Promotion"/>
    <s v="Target"/>
    <x v="0"/>
    <s v="America"/>
    <s v="Minnesota"/>
    <s v="Personal"/>
    <s v="No inmail sent"/>
    <x v="0"/>
    <d v="2021-10-28T00:00:00"/>
    <d v="2021-11-08T00:00:00"/>
    <m/>
    <m/>
    <m/>
    <m/>
    <m/>
    <m/>
    <m/>
    <m/>
    <m/>
    <m/>
  </r>
  <r>
    <n v="11005"/>
    <d v="2021-09-09T00:00:00"/>
    <m/>
    <x v="3"/>
    <s v="Melissa Manav"/>
    <s v="Head of Data Driven Marketing"/>
    <s v="Beiersdorf"/>
    <x v="3"/>
    <s v="Europe"/>
    <s v="Germany"/>
    <s v="Personal"/>
    <s v="No inmail sent"/>
    <x v="1"/>
    <m/>
    <m/>
    <m/>
    <m/>
    <m/>
    <m/>
    <m/>
    <m/>
    <m/>
    <m/>
    <m/>
    <m/>
  </r>
  <r>
    <n v="11006"/>
    <d v="2021-09-09T00:00:00"/>
    <m/>
    <x v="3"/>
    <s v="Richard Walker"/>
    <s v="Data &amp; Insight Director"/>
    <s v="Auto Trader UK "/>
    <x v="8"/>
    <s v="Europe"/>
    <s v="United Kingdom"/>
    <s v="Personal"/>
    <s v="No inmail sent"/>
    <x v="0"/>
    <d v="2021-09-15T00:00:00"/>
    <d v="2021-09-23T00:00:00"/>
    <m/>
    <m/>
    <m/>
    <m/>
    <m/>
    <m/>
    <m/>
    <m/>
    <m/>
    <m/>
  </r>
  <r>
    <n v="11007"/>
    <d v="2021-09-09T00:00:00"/>
    <m/>
    <x v="3"/>
    <s v="John Fu"/>
    <s v="Director of Marketing Data Analytics"/>
    <s v="CIBC"/>
    <x v="10"/>
    <s v="America"/>
    <s v="Canada "/>
    <s v="Personal"/>
    <s v="No inmail sent"/>
    <x v="1"/>
    <m/>
    <m/>
    <m/>
    <m/>
    <m/>
    <m/>
    <m/>
    <m/>
    <m/>
    <m/>
    <m/>
    <m/>
  </r>
  <r>
    <n v="11008"/>
    <d v="2021-09-09T00:00:00"/>
    <m/>
    <x v="3"/>
    <s v="Dan Dolensky"/>
    <s v="Director, Analytics &amp; Data Science "/>
    <s v="The Aaron's Company"/>
    <x v="0"/>
    <s v="America"/>
    <s v="Atlanta"/>
    <s v="Personal"/>
    <s v="No inmail sent"/>
    <x v="1"/>
    <m/>
    <m/>
    <m/>
    <m/>
    <m/>
    <m/>
    <m/>
    <m/>
    <m/>
    <m/>
    <m/>
    <m/>
  </r>
  <r>
    <n v="11009"/>
    <d v="2021-09-09T00:00:00"/>
    <m/>
    <x v="3"/>
    <s v="Megan C. Brown,"/>
    <s v="Director, Knowledge Management &amp; Data Literacy in Analytics &amp; Insights"/>
    <s v="Starbucks"/>
    <x v="0"/>
    <s v="America"/>
    <s v="Washington"/>
    <s v="Personal"/>
    <s v="No inmail sent"/>
    <x v="1"/>
    <m/>
    <m/>
    <m/>
    <m/>
    <m/>
    <m/>
    <m/>
    <m/>
    <m/>
    <m/>
    <m/>
    <m/>
  </r>
  <r>
    <n v="11010"/>
    <d v="2021-09-09T00:00:00"/>
    <m/>
    <x v="3"/>
    <s v="Ron Romanowski"/>
    <s v="Director, Data Science"/>
    <s v="Black Rifle"/>
    <x v="3"/>
    <s v="America"/>
    <s v="Texas"/>
    <s v="Personal"/>
    <s v="No inmail sent"/>
    <x v="1"/>
    <m/>
    <m/>
    <m/>
    <m/>
    <m/>
    <m/>
    <m/>
    <m/>
    <m/>
    <m/>
    <m/>
    <m/>
  </r>
  <r>
    <n v="11011"/>
    <d v="2021-09-09T00:00:00"/>
    <m/>
    <x v="3"/>
    <s v="Richard Kuprys"/>
    <s v="Head of Data Science"/>
    <s v="BAT"/>
    <x v="3"/>
    <s v="Europe"/>
    <s v="United Kingdom"/>
    <s v="Personal"/>
    <s v="No inmail sent"/>
    <x v="1"/>
    <m/>
    <m/>
    <m/>
    <m/>
    <m/>
    <m/>
    <m/>
    <m/>
    <m/>
    <m/>
    <m/>
    <m/>
  </r>
  <r>
    <n v="11012"/>
    <d v="2021-09-09T00:00:00"/>
    <m/>
    <x v="3"/>
    <s v="Ahana Mitra"/>
    <s v="Group Senior Manager - Analytics, Data Science &amp; Data Engineering"/>
    <s v="Asahi Beverages "/>
    <x v="3"/>
    <s v="Australia"/>
    <s v="Australia"/>
    <s v="Personal"/>
    <s v="No inmail sent"/>
    <x v="1"/>
    <m/>
    <m/>
    <m/>
    <m/>
    <m/>
    <m/>
    <m/>
    <m/>
    <m/>
    <m/>
    <m/>
    <m/>
  </r>
  <r>
    <n v="11013"/>
    <d v="2021-09-09T00:00:00"/>
    <m/>
    <x v="3"/>
    <s v="Roopa Vemparala"/>
    <s v="Sr Manager Data Science"/>
    <s v="Circle K"/>
    <x v="0"/>
    <s v="America"/>
    <s v="Canada "/>
    <s v="Personal"/>
    <s v="No inmail sent"/>
    <x v="1"/>
    <m/>
    <m/>
    <m/>
    <m/>
    <m/>
    <m/>
    <m/>
    <m/>
    <m/>
    <m/>
    <m/>
    <m/>
  </r>
  <r>
    <n v="11014"/>
    <d v="2021-09-09T00:00:00"/>
    <m/>
    <x v="2"/>
    <s v="Mirela Francois"/>
    <s v="AVP, CareCredit Consumer Marketing Analytics "/>
    <s v="Synchrony "/>
    <x v="10"/>
    <s v="America"/>
    <s v="California"/>
    <s v="Personal"/>
    <s v="No inmail sent"/>
    <x v="1"/>
    <m/>
    <m/>
    <m/>
    <m/>
    <m/>
    <m/>
    <m/>
    <m/>
    <m/>
    <m/>
    <m/>
    <m/>
  </r>
  <r>
    <n v="11015"/>
    <d v="2021-09-09T00:00:00"/>
    <m/>
    <x v="2"/>
    <s v="Steve Wen"/>
    <s v="irector Marketing Analytics"/>
    <s v="Sirius XM Radio Inc. "/>
    <x v="12"/>
    <s v="America"/>
    <s v="New York"/>
    <s v="Personal"/>
    <s v="No inmail sent"/>
    <x v="1"/>
    <m/>
    <m/>
    <m/>
    <m/>
    <m/>
    <m/>
    <m/>
    <m/>
    <m/>
    <m/>
    <m/>
    <m/>
  </r>
  <r>
    <n v="11016"/>
    <d v="2021-09-09T00:00:00"/>
    <m/>
    <x v="2"/>
    <s v="William Lum"/>
    <s v="Marketing Technology Dreamer "/>
    <s v=" MarketingOptimized "/>
    <x v="1"/>
    <s v="America"/>
    <s v="Canada "/>
    <s v="Ramla's"/>
    <s v="No inmail sent"/>
    <x v="1"/>
    <m/>
    <m/>
    <m/>
    <m/>
    <m/>
    <m/>
    <m/>
    <m/>
    <m/>
    <m/>
    <m/>
    <s v="To be sent"/>
  </r>
  <r>
    <n v="11017"/>
    <d v="2021-09-09T00:00:00"/>
    <m/>
    <x v="2"/>
    <s v="Brett Care"/>
    <s v="Vice President, Measurement and Analytics "/>
    <s v=" Spectrum Science"/>
    <x v="1"/>
    <s v="America"/>
    <s v="Washington"/>
    <s v="Ramla's"/>
    <s v="No inmail sent"/>
    <x v="1"/>
    <m/>
    <m/>
    <m/>
    <m/>
    <m/>
    <m/>
    <m/>
    <m/>
    <m/>
    <m/>
    <m/>
    <s v="To be sent"/>
  </r>
  <r>
    <n v="11018"/>
    <d v="2021-09-09T00:00:00"/>
    <m/>
    <x v="2"/>
    <s v="Theresa Zorn"/>
    <s v="Media Measurement and Analytics Associate at Mercatus Center "/>
    <s v="George Mason University"/>
    <x v="5"/>
    <s v="America"/>
    <s v="Virginia"/>
    <s v="Ramla's"/>
    <s v="No inmail sent"/>
    <x v="0"/>
    <d v="2021-09-21T00:00:00"/>
    <d v="2021-10-28T00:00:00"/>
    <m/>
    <m/>
    <m/>
    <m/>
    <m/>
    <m/>
    <m/>
    <m/>
    <m/>
    <s v="To be sent"/>
  </r>
  <r>
    <n v="11019"/>
    <d v="2021-09-09T00:00:00"/>
    <m/>
    <x v="2"/>
    <s v="Hans Schrama"/>
    <s v="Senior Media Insights Manager"/>
    <s v=" Red Bull Media House"/>
    <x v="3"/>
    <s v="Europe"/>
    <s v="Austria"/>
    <s v="Ramla's"/>
    <s v="No inmail sent"/>
    <x v="1"/>
    <m/>
    <m/>
    <m/>
    <m/>
    <m/>
    <m/>
    <m/>
    <m/>
    <m/>
    <m/>
    <m/>
    <s v="To be sent"/>
  </r>
  <r>
    <n v="11020"/>
    <d v="2021-09-09T00:00:00"/>
    <m/>
    <x v="2"/>
    <s v="Amar Vyas"/>
    <s v="Joint Head of Data, Measurement and Analytics"/>
    <s v="PHD"/>
    <x v="1"/>
    <s v="Europe"/>
    <s v="United Kingdom"/>
    <s v="Ramla's"/>
    <s v="No inmail sent"/>
    <x v="0"/>
    <m/>
    <d v="2021-10-28T00:00:00"/>
    <m/>
    <m/>
    <m/>
    <m/>
    <m/>
    <m/>
    <m/>
    <m/>
    <m/>
    <m/>
  </r>
  <r>
    <n v="11021"/>
    <d v="2021-09-09T00:00:00"/>
    <m/>
    <x v="2"/>
    <s v="Lusine Kodagolian"/>
    <s v="Founder"/>
    <s v="StratInt Research"/>
    <x v="5"/>
    <s v="America"/>
    <s v="California"/>
    <s v="Ramla's"/>
    <s v="No inmail sent"/>
    <x v="0"/>
    <d v="2021-11-29T00:00:00"/>
    <d v="2021-11-29T00:00:00"/>
    <m/>
    <m/>
    <m/>
    <m/>
    <m/>
    <m/>
    <m/>
    <m/>
    <m/>
    <s v="To be sent"/>
  </r>
  <r>
    <n v="11022"/>
    <d v="2021-09-09T00:00:00"/>
    <m/>
    <x v="2"/>
    <s v="John Adams "/>
    <s v="Manager, Measurement &amp; Attribution "/>
    <s v="HBO"/>
    <x v="12"/>
    <s v="America"/>
    <s v="California"/>
    <s v="Ramla's"/>
    <s v="No inmail sent"/>
    <x v="1"/>
    <m/>
    <m/>
    <m/>
    <m/>
    <m/>
    <m/>
    <m/>
    <m/>
    <m/>
    <m/>
    <m/>
    <s v="To be sent"/>
  </r>
  <r>
    <n v="11023"/>
    <d v="2021-09-09T00:00:00"/>
    <m/>
    <x v="2"/>
    <s v="Steph Bridgeman"/>
    <s v="Founder"/>
    <s v="Experienced Media Analysts"/>
    <x v="1"/>
    <s v="Europe"/>
    <s v="United Kingdom"/>
    <s v="Ramla's"/>
    <s v="No inmail sent"/>
    <x v="0"/>
    <d v="2021-09-15T00:00:00"/>
    <d v="2021-09-15T00:00:00"/>
    <m/>
    <m/>
    <m/>
    <s v="Positive_FS"/>
    <m/>
    <m/>
    <m/>
    <m/>
    <m/>
    <s v="To be sent"/>
  </r>
  <r>
    <n v="11024"/>
    <d v="2021-09-09T00:00:00"/>
    <m/>
    <x v="2"/>
    <s v="David Fudin"/>
    <s v="Manager, Measurement &amp; Attribution "/>
    <s v="HBO"/>
    <x v="12"/>
    <s v="America"/>
    <s v="New York"/>
    <s v="Personal"/>
    <s v="No inmail sent"/>
    <x v="1"/>
    <m/>
    <m/>
    <m/>
    <m/>
    <m/>
    <m/>
    <m/>
    <m/>
    <m/>
    <m/>
    <m/>
    <m/>
  </r>
  <r>
    <n v="11025"/>
    <d v="2021-09-09T00:00:00"/>
    <m/>
    <x v="2"/>
    <s v="Emily Jacobson"/>
    <s v="Senior Analyst, Marketing Analytics "/>
    <s v="MasterClass "/>
    <x v="18"/>
    <s v="America"/>
    <s v="New York"/>
    <s v="Personal"/>
    <s v="No inmail sent"/>
    <x v="1"/>
    <m/>
    <m/>
    <m/>
    <m/>
    <m/>
    <m/>
    <m/>
    <m/>
    <m/>
    <m/>
    <m/>
    <m/>
  </r>
  <r>
    <n v="11026"/>
    <d v="2021-09-09T00:00:00"/>
    <m/>
    <x v="2"/>
    <s v="Michelle Matranga"/>
    <s v="Head of Attribution"/>
    <s v="Ziff Media Group"/>
    <x v="1"/>
    <s v="America"/>
    <s v="Texas"/>
    <s v="Ramla's"/>
    <s v="No inmail sent"/>
    <x v="0"/>
    <d v="2021-09-16T00:00:00"/>
    <d v="2021-10-28T00:00:00"/>
    <m/>
    <m/>
    <m/>
    <m/>
    <m/>
    <m/>
    <m/>
    <m/>
    <m/>
    <s v="To be sent"/>
  </r>
  <r>
    <n v="11027"/>
    <d v="2021-09-10T00:00:00"/>
    <m/>
    <x v="2"/>
    <s v="Marcelo Galati"/>
    <s v="Head of Solution Marketing "/>
    <s v="Huawei Technologies"/>
    <x v="16"/>
    <s v="Europe"/>
    <s v="Denmark"/>
    <s v="Ramla's"/>
    <s v="No inmail sent"/>
    <x v="0"/>
    <d v="2021-09-10T00:00:00"/>
    <d v="2021-09-20T00:00:00"/>
    <m/>
    <m/>
    <m/>
    <s v="Positive"/>
    <m/>
    <m/>
    <m/>
    <m/>
    <m/>
    <s v="He is interested in MassTer for his own curiosity"/>
  </r>
  <r>
    <n v="11028"/>
    <d v="2021-09-10T00:00:00"/>
    <m/>
    <x v="2"/>
    <s v="David Dixon"/>
    <s v="Managing Partner"/>
    <s v="Marketscience"/>
    <x v="5"/>
    <s v="America"/>
    <s v="New York"/>
    <s v="Ramla's"/>
    <s v="No inmail sent"/>
    <x v="0"/>
    <d v="2021-09-30T00:00:00"/>
    <m/>
    <m/>
    <m/>
    <m/>
    <m/>
    <m/>
    <m/>
    <m/>
    <m/>
    <m/>
    <s v="Check with Ahlem"/>
  </r>
  <r>
    <n v="11029"/>
    <d v="2021-09-10T00:00:00"/>
    <m/>
    <x v="2"/>
    <s v="Mathew Cockroft"/>
    <s v="Founder &amp; CMO"/>
    <s v="Pure Pet Food"/>
    <x v="3"/>
    <s v="Europe"/>
    <s v="England"/>
    <s v="Ramla's"/>
    <s v="No inmail sent"/>
    <x v="0"/>
    <d v="2021-09-10T00:00:00"/>
    <d v="2021-10-28T00:00:00"/>
    <m/>
    <m/>
    <m/>
    <m/>
    <m/>
    <m/>
    <m/>
    <m/>
    <m/>
    <s v="He sent us a connection"/>
  </r>
  <r>
    <n v="11030"/>
    <d v="2021-09-10T00:00:00"/>
    <m/>
    <x v="2"/>
    <s v="Amit Raj Gupta"/>
    <s v="Senior Manager - Data Analytics (Head for ASCI CXO Analytics)"/>
    <s v="Sun Life Financial"/>
    <x v="10"/>
    <s v="Asia"/>
    <s v="India"/>
    <s v="Ramla's"/>
    <s v="No inmail sent"/>
    <x v="0"/>
    <d v="2021-09-10T00:00:00"/>
    <d v="2021-10-28T00:00:00"/>
    <m/>
    <m/>
    <m/>
    <m/>
    <m/>
    <m/>
    <m/>
    <m/>
    <m/>
    <m/>
  </r>
  <r>
    <n v="11031"/>
    <d v="2021-09-13T00:00:00"/>
    <m/>
    <x v="3"/>
    <s v="Adam Blott"/>
    <s v="Sr. Director Marketing Analytics and Data Science"/>
    <s v="Cooper's Hawk Winery and Restaurants "/>
    <x v="3"/>
    <s v="America"/>
    <s v="Illinois"/>
    <s v="Ramla's"/>
    <s v="No inmail sent"/>
    <x v="1"/>
    <m/>
    <m/>
    <m/>
    <m/>
    <m/>
    <m/>
    <m/>
    <m/>
    <m/>
    <m/>
    <m/>
    <m/>
  </r>
  <r>
    <n v="11032"/>
    <d v="2021-09-13T00:00:00"/>
    <m/>
    <x v="3"/>
    <s v="Kriti Shrestha"/>
    <s v="Senior Data Scientist"/>
    <s v="Spotify"/>
    <x v="7"/>
    <s v="America"/>
    <s v="New York"/>
    <s v="Ramla's"/>
    <s v="No inmail sent"/>
    <x v="1"/>
    <m/>
    <m/>
    <m/>
    <m/>
    <m/>
    <m/>
    <m/>
    <m/>
    <m/>
    <m/>
    <m/>
    <m/>
  </r>
  <r>
    <n v="11033"/>
    <d v="2021-09-13T00:00:00"/>
    <m/>
    <x v="3"/>
    <s v="Xiaoyu Bi"/>
    <s v="Sr. Manager, Data Science"/>
    <s v="Charles Schwab "/>
    <x v="10"/>
    <s v="America"/>
    <s v="California"/>
    <s v="Ramla's"/>
    <s v="No inmail sent"/>
    <x v="0"/>
    <d v="2021-09-23T00:00:00"/>
    <d v="2022-01-24T00:00:00"/>
    <m/>
    <m/>
    <m/>
    <m/>
    <m/>
    <m/>
    <m/>
    <m/>
    <m/>
    <m/>
  </r>
  <r>
    <n v="11034"/>
    <d v="2021-09-13T00:00:00"/>
    <m/>
    <x v="3"/>
    <s v="Surabhi Bhambri"/>
    <s v="Marketing Manager - Brand Performance"/>
    <s v="Udemy"/>
    <x v="18"/>
    <s v="America"/>
    <s v="California"/>
    <s v="Ramla's"/>
    <s v="No inmail sent"/>
    <x v="1"/>
    <m/>
    <m/>
    <m/>
    <m/>
    <m/>
    <m/>
    <m/>
    <m/>
    <m/>
    <m/>
    <m/>
    <m/>
  </r>
  <r>
    <n v="11035"/>
    <d v="2021-09-13T00:00:00"/>
    <m/>
    <x v="3"/>
    <s v="Mark Ravi"/>
    <s v="Manager, Global Ecommerce - Reporting, Analytics, &amp; Insights"/>
    <s v="BIC"/>
    <x v="3"/>
    <s v="America"/>
    <s v="Massachusetts"/>
    <s v="Ramla's"/>
    <s v="No inmail sent"/>
    <x v="1"/>
    <m/>
    <m/>
    <m/>
    <m/>
    <m/>
    <m/>
    <m/>
    <m/>
    <m/>
    <m/>
    <m/>
    <m/>
  </r>
  <r>
    <n v="11036"/>
    <d v="2021-09-13T00:00:00"/>
    <m/>
    <x v="3"/>
    <s v="Michael McGoohan"/>
    <s v="Senior Vice President, Marketing and Strategy"/>
    <s v="Central Garden &amp; Pet"/>
    <x v="3"/>
    <s v="America"/>
    <s v="Illinois"/>
    <s v="Ramla's"/>
    <s v="No inmail sent"/>
    <x v="1"/>
    <m/>
    <m/>
    <m/>
    <m/>
    <m/>
    <m/>
    <m/>
    <m/>
    <m/>
    <m/>
    <m/>
    <m/>
  </r>
  <r>
    <n v="11037"/>
    <d v="2021-09-13T00:00:00"/>
    <m/>
    <x v="3"/>
    <s v="Bryant Verador"/>
    <s v="Ecommerce Manager, Analytics, Audience Insights and Reporting"/>
    <s v="TOMS"/>
    <x v="3"/>
    <s v="America"/>
    <s v="California"/>
    <s v="Ramla's"/>
    <s v="No inmail sent"/>
    <x v="1"/>
    <m/>
    <m/>
    <m/>
    <m/>
    <m/>
    <m/>
    <m/>
    <m/>
    <m/>
    <m/>
    <m/>
    <m/>
  </r>
  <r>
    <n v="11038"/>
    <d v="2021-09-13T00:00:00"/>
    <m/>
    <x v="3"/>
    <s v="Sven Meyer"/>
    <s v="Vice President, Insights &amp; Analytics"/>
    <s v="Boehringer Ingelheim"/>
    <x v="6"/>
    <s v="America"/>
    <s v="Connecticut"/>
    <s v="Ramla's"/>
    <s v="No inmail sent"/>
    <x v="1"/>
    <m/>
    <m/>
    <m/>
    <m/>
    <m/>
    <m/>
    <m/>
    <m/>
    <m/>
    <m/>
    <m/>
    <m/>
  </r>
  <r>
    <n v="11039"/>
    <d v="2021-09-13T00:00:00"/>
    <m/>
    <x v="3"/>
    <s v="Humberto Valencia"/>
    <s v="Vice President, Marketing, Customer Experience and Data Marketing"/>
    <s v="Intact"/>
    <x v="10"/>
    <s v="America"/>
    <s v="Canada "/>
    <s v="Personal"/>
    <s v="No inmail sent"/>
    <x v="1"/>
    <m/>
    <m/>
    <m/>
    <m/>
    <m/>
    <m/>
    <m/>
    <m/>
    <m/>
    <m/>
    <m/>
    <m/>
  </r>
  <r>
    <n v="11040"/>
    <d v="2021-09-13T00:00:00"/>
    <m/>
    <x v="3"/>
    <s v="Brett Townsend"/>
    <s v="Head of North America Insights"/>
    <s v="Electrolux"/>
    <x v="3"/>
    <s v="America"/>
    <s v="North Carolina"/>
    <s v="Ramla's"/>
    <s v="No inmail sent"/>
    <x v="0"/>
    <d v="2021-09-27T00:00:00"/>
    <d v="2021-10-25T00:00:00"/>
    <m/>
    <m/>
    <m/>
    <s v="Positive"/>
    <d v="2021-09-28T00:00:00"/>
    <m/>
    <m/>
    <m/>
    <m/>
    <m/>
  </r>
  <r>
    <n v="11041"/>
    <d v="2021-09-13T00:00:00"/>
    <m/>
    <x v="3"/>
    <s v="Scott Marcoux"/>
    <s v="Head of Consumer and Market Intelligence"/>
    <s v="General Mills"/>
    <x v="3"/>
    <s v="America"/>
    <s v="Minnesota"/>
    <s v="Ramla's"/>
    <s v="No inmail sent"/>
    <x v="1"/>
    <m/>
    <m/>
    <m/>
    <m/>
    <m/>
    <m/>
    <m/>
    <m/>
    <m/>
    <m/>
    <m/>
    <m/>
  </r>
  <r>
    <n v="11042"/>
    <d v="2021-09-13T00:00:00"/>
    <m/>
    <x v="3"/>
    <s v="Azhar Tamboli"/>
    <s v="Marketing Insights and Analytics Manager"/>
    <s v="Australian Unity"/>
    <x v="13"/>
    <s v="Australia"/>
    <s v="Australia"/>
    <s v="Personal"/>
    <s v="No inmail sent"/>
    <x v="1"/>
    <m/>
    <m/>
    <m/>
    <m/>
    <m/>
    <m/>
    <m/>
    <m/>
    <m/>
    <m/>
    <m/>
    <m/>
  </r>
  <r>
    <n v="11043"/>
    <d v="2021-09-13T00:00:00"/>
    <m/>
    <x v="3"/>
    <s v="Ovi Vitas"/>
    <s v="Executive Vice President, Chief Marketing Officer"/>
    <s v="AmeriLife"/>
    <x v="10"/>
    <s v="America"/>
    <s v="Florida"/>
    <s v="Ramla's"/>
    <s v="No inmail sent"/>
    <x v="1"/>
    <m/>
    <m/>
    <m/>
    <m/>
    <m/>
    <m/>
    <m/>
    <m/>
    <m/>
    <m/>
    <m/>
    <m/>
  </r>
  <r>
    <n v="11044"/>
    <d v="2021-09-13T00:00:00"/>
    <m/>
    <x v="3"/>
    <s v="Evy Binon"/>
    <s v="Insights manager"/>
    <s v="IKEA"/>
    <x v="0"/>
    <s v="Europe"/>
    <s v="Belgium"/>
    <s v="Ramla's"/>
    <s v="No inmail sent"/>
    <x v="1"/>
    <m/>
    <m/>
    <m/>
    <m/>
    <m/>
    <m/>
    <m/>
    <m/>
    <m/>
    <m/>
    <m/>
    <m/>
  </r>
  <r>
    <n v="11045"/>
    <d v="2021-09-13T00:00:00"/>
    <m/>
    <x v="3"/>
    <s v="Olga Nielsen"/>
    <s v="Senior Director, Marketing Analytics (Marketing Analytics, Modeling, and Consumer Research)"/>
    <s v="Choice Hotels International"/>
    <x v="11"/>
    <s v="America"/>
    <s v="Washington"/>
    <s v="Ramla's"/>
    <s v="No inmail sent"/>
    <x v="1"/>
    <m/>
    <m/>
    <m/>
    <m/>
    <m/>
    <m/>
    <m/>
    <m/>
    <m/>
    <m/>
    <m/>
    <m/>
  </r>
  <r>
    <n v="11046"/>
    <d v="2021-09-13T00:00:00"/>
    <m/>
    <x v="3"/>
    <s v="Kirill Ustinovich"/>
    <s v="Head Of Marketing"/>
    <s v="Strikerz"/>
    <x v="12"/>
    <s v="Europe"/>
    <s v="Russia"/>
    <s v="Personal"/>
    <s v="No inmail sent"/>
    <x v="0"/>
    <d v="2021-09-14T00:00:00"/>
    <d v="2021-09-23T00:00:00"/>
    <m/>
    <m/>
    <m/>
    <s v="Positive"/>
    <d v="2021-09-14T00:00:00"/>
    <m/>
    <m/>
    <m/>
    <m/>
    <m/>
  </r>
  <r>
    <n v="11047"/>
    <d v="2021-09-13T00:00:00"/>
    <m/>
    <x v="3"/>
    <s v="Pablo Torrecilla Muñoz"/>
    <s v="Marketing Efficiency Manager"/>
    <s v="ING"/>
    <x v="10"/>
    <s v="Europe"/>
    <s v="Spain"/>
    <s v="Ramla's"/>
    <s v="No inmail sent"/>
    <x v="1"/>
    <m/>
    <m/>
    <m/>
    <m/>
    <m/>
    <m/>
    <m/>
    <m/>
    <m/>
    <m/>
    <m/>
    <m/>
  </r>
  <r>
    <n v="11048"/>
    <d v="2021-09-13T00:00:00"/>
    <m/>
    <x v="3"/>
    <s v="Scott Perry"/>
    <s v="Executive Vice President Digital Marketing"/>
    <s v="Jerome's Furniture "/>
    <x v="0"/>
    <s v="America"/>
    <s v="California"/>
    <s v="Ramla's"/>
    <s v="No inmail sent"/>
    <x v="1"/>
    <m/>
    <m/>
    <m/>
    <m/>
    <m/>
    <m/>
    <m/>
    <m/>
    <m/>
    <m/>
    <m/>
    <m/>
  </r>
  <r>
    <n v="11049"/>
    <d v="2021-09-13T00:00:00"/>
    <m/>
    <x v="3"/>
    <s v="Lisa Husson"/>
    <s v="Digital Marketing Director "/>
    <s v="HGreg.com"/>
    <x v="8"/>
    <s v="America"/>
    <s v="Florida"/>
    <s v="Ramla's"/>
    <s v="No inmail sent"/>
    <x v="0"/>
    <d v="2021-09-15T00:00:00"/>
    <d v="2021-09-23T00:00:00"/>
    <m/>
    <m/>
    <m/>
    <s v="Neutral"/>
    <d v="2021-09-28T00:00:00"/>
    <m/>
    <m/>
    <m/>
    <m/>
    <n v="2022"/>
  </r>
  <r>
    <n v="11050"/>
    <d v="2021-09-13T00:00:00"/>
    <m/>
    <x v="3"/>
    <s v="Rohan Patel"/>
    <s v="Growth Marketing Manager"/>
    <s v="Maiden Home"/>
    <x v="0"/>
    <s v="America"/>
    <s v="New York"/>
    <s v="Personal"/>
    <s v="No inmail sent"/>
    <x v="0"/>
    <d v="2021-09-15T00:00:00"/>
    <d v="2021-09-23T00:00:00"/>
    <m/>
    <m/>
    <m/>
    <m/>
    <m/>
    <m/>
    <m/>
    <m/>
    <m/>
    <m/>
  </r>
  <r>
    <n v="11051"/>
    <d v="2021-09-13T00:00:00"/>
    <m/>
    <x v="3"/>
    <s v="Lindsay Dutch Read"/>
    <s v="Director, North America Marketing"/>
    <s v="Columbia Sportswear"/>
    <x v="0"/>
    <s v="America"/>
    <s v="Portland"/>
    <s v="Ramla's"/>
    <s v="No inmail sent"/>
    <x v="1"/>
    <m/>
    <m/>
    <m/>
    <m/>
    <m/>
    <m/>
    <m/>
    <m/>
    <m/>
    <m/>
    <m/>
    <m/>
  </r>
  <r>
    <n v="11052"/>
    <d v="2021-09-13T00:00:00"/>
    <m/>
    <x v="3"/>
    <s v="Ester Rodriguez"/>
    <s v="Senior Digital Marketing Manager"/>
    <s v="Ted Baker"/>
    <x v="0"/>
    <s v="Europe"/>
    <s v="United Kingdom"/>
    <s v="Ramla's"/>
    <s v="No inmail sent"/>
    <x v="1"/>
    <m/>
    <m/>
    <m/>
    <m/>
    <m/>
    <m/>
    <m/>
    <m/>
    <m/>
    <m/>
    <m/>
    <m/>
  </r>
  <r>
    <n v="11053"/>
    <d v="2021-09-13T00:00:00"/>
    <m/>
    <x v="3"/>
    <s v="Sandy Balkin"/>
    <s v="SVP Strategy and Analytics "/>
    <s v="Royalty Pharma"/>
    <x v="6"/>
    <s v="America"/>
    <s v="New York"/>
    <s v="Personal"/>
    <s v="No inmail sent"/>
    <x v="1"/>
    <m/>
    <m/>
    <m/>
    <m/>
    <m/>
    <m/>
    <m/>
    <m/>
    <m/>
    <m/>
    <m/>
    <m/>
  </r>
  <r>
    <n v="11054"/>
    <d v="2021-09-13T00:00:00"/>
    <m/>
    <x v="3"/>
    <s v="Matthieu Cornec"/>
    <s v="Chief Marketing and Data Officer"/>
    <s v="ManoMano "/>
    <x v="18"/>
    <s v="Europe"/>
    <s v="France"/>
    <s v="Ramla's"/>
    <s v="No inmail sent"/>
    <x v="1"/>
    <m/>
    <m/>
    <m/>
    <m/>
    <m/>
    <m/>
    <m/>
    <m/>
    <m/>
    <m/>
    <m/>
    <m/>
  </r>
  <r>
    <n v="11055"/>
    <d v="2021-09-13T00:00:00"/>
    <m/>
    <x v="3"/>
    <s v="Hrvoje Barisic"/>
    <s v="ROI &amp; Attribution Expert"/>
    <s v="WOW Tech Group"/>
    <x v="3"/>
    <s v="Europe"/>
    <s v="Croatia"/>
    <s v="Personal"/>
    <s v="No inmail sent"/>
    <x v="1"/>
    <m/>
    <m/>
    <m/>
    <m/>
    <m/>
    <m/>
    <m/>
    <m/>
    <m/>
    <m/>
    <m/>
    <m/>
  </r>
  <r>
    <n v="11056"/>
    <d v="2021-09-13T00:00:00"/>
    <m/>
    <x v="3"/>
    <s v="Nidhima Chadha"/>
    <s v="Senior Marketing Manager"/>
    <s v="Barcel"/>
    <x v="3"/>
    <s v="America"/>
    <s v="Texas"/>
    <s v="Personal"/>
    <s v="No inmail sent"/>
    <x v="1"/>
    <m/>
    <m/>
    <m/>
    <m/>
    <m/>
    <m/>
    <m/>
    <m/>
    <m/>
    <m/>
    <m/>
    <m/>
  </r>
  <r>
    <n v="11057"/>
    <d v="2021-09-13T00:00:00"/>
    <m/>
    <x v="3"/>
    <s v="Brian J. Bork"/>
    <s v="Senior Director Of Marketing"/>
    <s v="Agua Caliente Casinos"/>
    <x v="12"/>
    <s v="America"/>
    <s v="California"/>
    <s v="Ramla's"/>
    <s v="No inmail sent"/>
    <x v="1"/>
    <m/>
    <m/>
    <m/>
    <m/>
    <m/>
    <m/>
    <m/>
    <m/>
    <m/>
    <m/>
    <m/>
    <m/>
  </r>
  <r>
    <n v="11058"/>
    <d v="2021-09-13T00:00:00"/>
    <m/>
    <x v="3"/>
    <s v="Wayne Smart"/>
    <s v="Marketing Director"/>
    <s v="VISTRA"/>
    <x v="10"/>
    <s v="Europe"/>
    <s v="United Kingdom"/>
    <s v="Ramla's"/>
    <s v="No inmail sent"/>
    <x v="1"/>
    <m/>
    <m/>
    <m/>
    <m/>
    <m/>
    <m/>
    <m/>
    <m/>
    <m/>
    <m/>
    <m/>
    <m/>
  </r>
  <r>
    <n v="11059"/>
    <d v="2021-09-13T00:00:00"/>
    <m/>
    <x v="3"/>
    <s v="Kimberly Good"/>
    <s v="Director of Marketing"/>
    <s v="Quality Restaurant Group "/>
    <x v="0"/>
    <s v="America"/>
    <s v="Florida"/>
    <s v="Personal"/>
    <s v="No inmail sent"/>
    <x v="0"/>
    <d v="2021-09-15T00:00:00"/>
    <d v="2021-09-23T00:00:00"/>
    <m/>
    <m/>
    <m/>
    <m/>
    <m/>
    <m/>
    <m/>
    <m/>
    <m/>
    <m/>
  </r>
  <r>
    <n v="11060"/>
    <d v="2021-09-13T00:00:00"/>
    <m/>
    <x v="3"/>
    <s v="Marc Fields"/>
    <s v="Digital Marketing Analyst &amp; Affiliate Marketing Manager "/>
    <s v="Abt Electronics"/>
    <x v="3"/>
    <s v="America"/>
    <s v="Illinois"/>
    <s v="Ramla's"/>
    <s v="No inmail sent"/>
    <x v="1"/>
    <m/>
    <m/>
    <m/>
    <m/>
    <m/>
    <m/>
    <m/>
    <m/>
    <m/>
    <m/>
    <m/>
    <m/>
  </r>
  <r>
    <n v="11061"/>
    <d v="2021-09-13T00:00:00"/>
    <m/>
    <x v="3"/>
    <s v="Tom Woodhouse"/>
    <s v="Head of Performance Marketing"/>
    <s v="OKA"/>
    <x v="0"/>
    <s v="Europe"/>
    <s v="United Kingdom"/>
    <s v="Ramla's"/>
    <s v="No inmail sent"/>
    <x v="1"/>
    <m/>
    <m/>
    <m/>
    <m/>
    <m/>
    <m/>
    <m/>
    <m/>
    <m/>
    <m/>
    <m/>
    <m/>
  </r>
  <r>
    <n v="11062"/>
    <d v="2021-09-13T00:00:00"/>
    <m/>
    <x v="3"/>
    <s v="Ceri Pearce"/>
    <s v="UK Sales &amp; Marketing Director"/>
    <s v="Taylor Wimpey"/>
    <x v="9"/>
    <s v="Europe"/>
    <s v="United Kingdom"/>
    <s v="Ramla's"/>
    <s v="No inmail sent"/>
    <x v="1"/>
    <m/>
    <m/>
    <m/>
    <m/>
    <m/>
    <m/>
    <m/>
    <m/>
    <m/>
    <m/>
    <m/>
    <m/>
  </r>
  <r>
    <n v="11063"/>
    <d v="2021-09-14T00:00:00"/>
    <m/>
    <x v="3"/>
    <s v="Alida Corcoran"/>
    <s v="Manager, Consumer Insights &amp; Strategic Planning"/>
    <s v="Ocean Spray Cranberries"/>
    <x v="3"/>
    <s v="America"/>
    <s v="Ohio"/>
    <s v="Personal"/>
    <s v="No inmail sent"/>
    <x v="0"/>
    <d v="2021-09-15T00:00:00"/>
    <d v="2021-09-30T00:00:00"/>
    <m/>
    <m/>
    <m/>
    <s v="Positive"/>
    <d v="2021-09-28T00:00:00"/>
    <m/>
    <m/>
    <m/>
    <m/>
    <m/>
  </r>
  <r>
    <n v="11064"/>
    <d v="2021-09-14T00:00:00"/>
    <m/>
    <x v="3"/>
    <s v="Laurent BERNIOLLES"/>
    <s v="Data Marketing Manager"/>
    <s v="ULTRA PREMIUM DIRECT"/>
    <x v="3"/>
    <s v="Europe"/>
    <s v="France"/>
    <s v="Ramla's"/>
    <s v="No inmail sent"/>
    <x v="1"/>
    <m/>
    <m/>
    <m/>
    <m/>
    <m/>
    <m/>
    <m/>
    <m/>
    <m/>
    <m/>
    <m/>
    <m/>
  </r>
  <r>
    <n v="11065"/>
    <d v="2021-09-14T00:00:00"/>
    <m/>
    <x v="3"/>
    <s v="Adam Carden"/>
    <s v="Customer Insights Manager"/>
    <s v="Walgreens Boots Alliance"/>
    <x v="0"/>
    <s v="Europe"/>
    <s v="United Kingdom"/>
    <s v="Personal"/>
    <s v="No inmail sent"/>
    <x v="1"/>
    <m/>
    <m/>
    <m/>
    <m/>
    <m/>
    <m/>
    <m/>
    <m/>
    <m/>
    <m/>
    <m/>
    <m/>
  </r>
  <r>
    <n v="11066"/>
    <d v="2021-09-14T00:00:00"/>
    <m/>
    <x v="3"/>
    <s v="David Bray"/>
    <s v="Vice President - Data &amp; Strategic Analytics"/>
    <s v="Barclaycard"/>
    <x v="10"/>
    <s v="Europe"/>
    <s v="United Kingdom"/>
    <s v="Ramla's"/>
    <s v="No inmail sent"/>
    <x v="0"/>
    <d v="2021-09-15T00:00:00"/>
    <d v="2022-01-24T00:00:00"/>
    <m/>
    <m/>
    <m/>
    <m/>
    <m/>
    <m/>
    <m/>
    <m/>
    <m/>
    <m/>
  </r>
  <r>
    <n v="11067"/>
    <d v="2021-09-14T00:00:00"/>
    <m/>
    <x v="3"/>
    <s v="Kerstin Stanka"/>
    <s v="Team Lead Strategy &amp; Planning"/>
    <s v="MediaMarktSaturn"/>
    <x v="0"/>
    <s v="Europe"/>
    <s v="Germany"/>
    <s v="Ramla's"/>
    <s v="No inmail sent"/>
    <x v="1"/>
    <m/>
    <m/>
    <m/>
    <m/>
    <m/>
    <m/>
    <m/>
    <m/>
    <m/>
    <m/>
    <m/>
    <m/>
  </r>
  <r>
    <n v="11068"/>
    <d v="2021-09-14T00:00:00"/>
    <m/>
    <x v="3"/>
    <s v="Syed Ahsan Raza Gardezi"/>
    <s v="Program Leader"/>
    <s v="Domino's"/>
    <x v="0"/>
    <s v="America"/>
    <s v="Philadelphia"/>
    <s v="Ramla's"/>
    <s v="No inmail sent"/>
    <x v="0"/>
    <d v="2021-09-15T00:00:00"/>
    <m/>
    <m/>
    <m/>
    <m/>
    <s v="Neutral"/>
    <d v="2021-09-20T00:00:00"/>
    <m/>
    <m/>
    <m/>
    <m/>
    <m/>
  </r>
  <r>
    <n v="11069"/>
    <d v="2021-09-14T00:00:00"/>
    <m/>
    <x v="3"/>
    <s v="Chris Grays"/>
    <s v="Analytics - Business Lead"/>
    <s v="Warner Bros"/>
    <x v="12"/>
    <s v="America"/>
    <s v="California"/>
    <s v="Ramla's"/>
    <s v="No inmail sent"/>
    <x v="0"/>
    <d v="2021-09-23T00:00:00"/>
    <d v="2022-01-24T00:00:00"/>
    <m/>
    <m/>
    <m/>
    <m/>
    <m/>
    <m/>
    <m/>
    <m/>
    <m/>
    <m/>
  </r>
  <r>
    <n v="11070"/>
    <d v="2021-09-14T00:00:00"/>
    <m/>
    <x v="3"/>
    <s v="Anna Rascheskina"/>
    <s v="Brand Manager"/>
    <s v="Italian apparel company"/>
    <x v="3"/>
    <s v="Europe"/>
    <s v="Russia"/>
    <s v="Personal"/>
    <s v="No inmail sent"/>
    <x v="1"/>
    <m/>
    <m/>
    <m/>
    <m/>
    <m/>
    <m/>
    <m/>
    <m/>
    <m/>
    <m/>
    <m/>
    <m/>
  </r>
  <r>
    <n v="11071"/>
    <d v="2021-09-14T00:00:00"/>
    <m/>
    <x v="3"/>
    <s v="Zhengli(Ashley) Zhang"/>
    <s v="Product Analyst II"/>
    <s v="Age of Learning"/>
    <x v="18"/>
    <s v="America"/>
    <s v="California"/>
    <s v="Ramla's"/>
    <s v="No inmail sent"/>
    <x v="0"/>
    <d v="2022-01-12T00:00:00"/>
    <d v="2022-01-19T00:00:00"/>
    <m/>
    <m/>
    <m/>
    <m/>
    <m/>
    <m/>
    <m/>
    <m/>
    <m/>
    <m/>
  </r>
  <r>
    <n v="11072"/>
    <d v="2021-09-14T00:00:00"/>
    <m/>
    <x v="2"/>
    <s v="Laszlo Molnar"/>
    <s v="Marketing Mix Modelling Manager"/>
    <s v="Unilever"/>
    <x v="3"/>
    <s v="Europe"/>
    <s v="Hungary"/>
    <s v="Personal"/>
    <s v="No inmail sent"/>
    <x v="1"/>
    <m/>
    <m/>
    <m/>
    <m/>
    <m/>
    <m/>
    <m/>
    <m/>
    <m/>
    <m/>
    <m/>
    <m/>
  </r>
  <r>
    <n v="11073"/>
    <d v="2021-09-14T00:00:00"/>
    <m/>
    <x v="2"/>
    <s v="Vivek Shah"/>
    <s v="Advanced Analytics - Group Analytics"/>
    <s v="Lloyds Banking Group"/>
    <x v="10"/>
    <s v="Europe"/>
    <s v="United Kingdom"/>
    <s v="Ramla's"/>
    <s v="No inmail sent"/>
    <x v="1"/>
    <m/>
    <m/>
    <m/>
    <m/>
    <m/>
    <m/>
    <m/>
    <m/>
    <m/>
    <m/>
    <m/>
    <m/>
  </r>
  <r>
    <n v="11074"/>
    <d v="2021-09-14T00:00:00"/>
    <m/>
    <x v="2"/>
    <s v="Juan Rodriguez"/>
    <s v="Sr Manager, Data and Optimization"/>
    <s v="Rogers Communications"/>
    <x v="16"/>
    <s v="America"/>
    <s v="Canada "/>
    <s v="Ramla's"/>
    <s v="No inmail sent"/>
    <x v="0"/>
    <d v="2021-09-15T00:00:00"/>
    <d v="2021-10-28T00:00:00"/>
    <m/>
    <m/>
    <m/>
    <m/>
    <m/>
    <m/>
    <m/>
    <m/>
    <m/>
    <m/>
  </r>
  <r>
    <n v="11075"/>
    <d v="2021-09-14T00:00:00"/>
    <m/>
    <x v="2"/>
    <s v="Neil Hardy"/>
    <s v="Director, Media Performance and Optimization "/>
    <s v="Rogers Communications"/>
    <x v="16"/>
    <s v="America"/>
    <s v="Canada "/>
    <s v="Ramla's"/>
    <s v="No inmail sent"/>
    <x v="1"/>
    <m/>
    <m/>
    <m/>
    <m/>
    <m/>
    <m/>
    <m/>
    <m/>
    <m/>
    <m/>
    <m/>
    <m/>
  </r>
  <r>
    <n v="11076"/>
    <d v="2021-09-14T00:00:00"/>
    <m/>
    <x v="2"/>
    <s v="Harry Casseus"/>
    <s v="Senior Brand Manager, Media Performance "/>
    <s v=" Rogers Communications "/>
    <x v="16"/>
    <s v="America"/>
    <s v="Canada "/>
    <s v="Ramla's"/>
    <s v="No inmail sent"/>
    <x v="0"/>
    <d v="2021-09-29T00:00:00"/>
    <d v="2021-10-28T00:00:00"/>
    <m/>
    <m/>
    <m/>
    <m/>
    <m/>
    <m/>
    <m/>
    <m/>
    <m/>
    <m/>
  </r>
  <r>
    <n v="11077"/>
    <d v="2021-09-14T00:00:00"/>
    <m/>
    <x v="2"/>
    <s v="Deepti K Navaladi"/>
    <s v="Business Analyst"/>
    <s v="GreenRubino"/>
    <x v="1"/>
    <s v="America"/>
    <s v="Illinois"/>
    <s v="Ramla's"/>
    <s v="No inmail sent"/>
    <x v="1"/>
    <m/>
    <m/>
    <m/>
    <m/>
    <m/>
    <m/>
    <m/>
    <m/>
    <m/>
    <m/>
    <m/>
    <m/>
  </r>
  <r>
    <n v="11078"/>
    <d v="2021-09-14T00:00:00"/>
    <m/>
    <x v="2"/>
    <s v="Erik van Os"/>
    <s v="Senior Manager, Performance Media Optimization"/>
    <s v="Nissan Motor Corporation"/>
    <x v="8"/>
    <s v="America"/>
    <s v="New York"/>
    <s v="Ramla's"/>
    <s v="No inmail sent"/>
    <x v="1"/>
    <m/>
    <m/>
    <m/>
    <m/>
    <m/>
    <m/>
    <m/>
    <m/>
    <m/>
    <m/>
    <m/>
    <m/>
  </r>
  <r>
    <n v="11079"/>
    <d v="2021-09-14T00:00:00"/>
    <m/>
    <x v="2"/>
    <s v="Alexander Concannon"/>
    <s v="Head of Growth Marketing"/>
    <s v="Employment Hero"/>
    <x v="18"/>
    <s v="Australia"/>
    <s v="Sydney"/>
    <s v="Personal"/>
    <s v="No inmail sent"/>
    <x v="1"/>
    <m/>
    <m/>
    <m/>
    <m/>
    <m/>
    <m/>
    <m/>
    <m/>
    <m/>
    <m/>
    <m/>
    <m/>
  </r>
  <r>
    <n v="11080"/>
    <d v="2021-09-14T00:00:00"/>
    <m/>
    <x v="2"/>
    <s v="Jake Stanton"/>
    <s v="Data Scientist"/>
    <s v="NatWest Group"/>
    <x v="10"/>
    <s v="Europe"/>
    <s v="United Kingdom"/>
    <s v="Personal"/>
    <s v="No inmail sent"/>
    <x v="1"/>
    <m/>
    <m/>
    <m/>
    <m/>
    <m/>
    <m/>
    <m/>
    <m/>
    <m/>
    <m/>
    <m/>
    <m/>
  </r>
  <r>
    <n v="11081"/>
    <d v="2021-09-14T00:00:00"/>
    <m/>
    <x v="2"/>
    <s v="Stefan Fairbrother"/>
    <s v="Analytics Implementation Lead "/>
    <s v="Xero"/>
    <x v="18"/>
    <s v="Europe"/>
    <s v="New Zealand"/>
    <s v="Ramla's"/>
    <s v="No inmail sent"/>
    <x v="1"/>
    <m/>
    <m/>
    <m/>
    <m/>
    <m/>
    <m/>
    <m/>
    <m/>
    <m/>
    <m/>
    <m/>
    <m/>
  </r>
  <r>
    <n v="11082"/>
    <d v="2021-09-14T00:00:00"/>
    <m/>
    <x v="2"/>
    <s v="Patrick Wilkins"/>
    <s v="Data Scientist Manager"/>
    <s v="McDonald's"/>
    <x v="29"/>
    <s v="America"/>
    <s v="Illinois"/>
    <s v="Personal"/>
    <s v="No inmail sent"/>
    <x v="4"/>
    <m/>
    <m/>
    <m/>
    <m/>
    <m/>
    <m/>
    <m/>
    <m/>
    <m/>
    <m/>
    <m/>
    <m/>
  </r>
  <r>
    <n v="11083"/>
    <d v="2021-09-15T00:00:00"/>
    <m/>
    <x v="3"/>
    <s v="Jack Markavage"/>
    <s v="Data Analytics Consultant II"/>
    <s v="Allstate"/>
    <x v="10"/>
    <s v="America"/>
    <s v="California"/>
    <s v="Ramla's"/>
    <s v="No inmail sent"/>
    <x v="1"/>
    <m/>
    <m/>
    <m/>
    <m/>
    <m/>
    <m/>
    <m/>
    <m/>
    <m/>
    <m/>
    <m/>
    <m/>
  </r>
  <r>
    <n v="11084"/>
    <d v="2021-09-15T00:00:00"/>
    <m/>
    <x v="3"/>
    <s v="John Erb"/>
    <s v="Global Marketing Analytics Manager"/>
    <s v="Ottobock"/>
    <x v="13"/>
    <s v="Europe"/>
    <s v="Germany"/>
    <s v="Ramla's"/>
    <s v="No inmail sent"/>
    <x v="1"/>
    <m/>
    <m/>
    <m/>
    <m/>
    <m/>
    <m/>
    <m/>
    <m/>
    <m/>
    <m/>
    <m/>
    <m/>
  </r>
  <r>
    <n v="11085"/>
    <d v="2021-09-15T00:00:00"/>
    <m/>
    <x v="3"/>
    <s v="Tulika Chikersal"/>
    <s v="Consumer &amp; Social Insights Manager"/>
    <s v="The Kraft Heinz Company"/>
    <x v="3"/>
    <s v="America"/>
    <s v="Canada "/>
    <s v="Ramla's"/>
    <s v="No inmail sent"/>
    <x v="1"/>
    <m/>
    <m/>
    <m/>
    <m/>
    <m/>
    <m/>
    <m/>
    <m/>
    <m/>
    <m/>
    <m/>
    <m/>
  </r>
  <r>
    <n v="11086"/>
    <d v="2021-09-15T00:00:00"/>
    <m/>
    <x v="3"/>
    <s v="Michael Perri"/>
    <s v="Consumer Insights Manager"/>
    <s v="Electronic Arts"/>
    <x v="3"/>
    <s v="America"/>
    <s v="United States"/>
    <s v="Personal"/>
    <s v="No inmail sent"/>
    <x v="1"/>
    <m/>
    <m/>
    <m/>
    <m/>
    <m/>
    <m/>
    <m/>
    <m/>
    <m/>
    <m/>
    <m/>
    <m/>
  </r>
  <r>
    <n v="11087"/>
    <d v="2021-09-15T00:00:00"/>
    <m/>
    <x v="3"/>
    <s v="Piya R."/>
    <s v="US Insights &amp; Analytics Lead for Brands &amp; Consumer Markets in Group Strategy"/>
    <s v="De Beers Group"/>
    <x v="3"/>
    <s v="America"/>
    <s v="New York"/>
    <s v="Personal"/>
    <s v="No inmail sent"/>
    <x v="1"/>
    <m/>
    <m/>
    <m/>
    <m/>
    <m/>
    <m/>
    <m/>
    <m/>
    <m/>
    <m/>
    <m/>
    <m/>
  </r>
  <r>
    <n v="11088"/>
    <d v="2021-09-16T00:00:00"/>
    <m/>
    <x v="2"/>
    <s v="Roman Kozehuba "/>
    <s v="Sr. Manager, EMEA Client Solutions, Marketing CoC / Data Analytics "/>
    <s v="Dell "/>
    <x v="7"/>
    <s v="Europe"/>
    <s v="Slovakia"/>
    <s v="Ramla's"/>
    <s v="No inmail sent"/>
    <x v="0"/>
    <m/>
    <m/>
    <m/>
    <m/>
    <m/>
    <s v="Negative"/>
    <m/>
    <m/>
    <m/>
    <m/>
    <m/>
    <m/>
  </r>
  <r>
    <n v="11089"/>
    <d v="2021-09-16T00:00:00"/>
    <m/>
    <x v="2"/>
    <s v="Julian Solonoski"/>
    <s v="Paid Media Manager "/>
    <s v="Trakstar"/>
    <x v="18"/>
    <s v="America"/>
    <s v="Colorado"/>
    <s v="Ramla's"/>
    <s v="No inmail sent"/>
    <x v="1"/>
    <m/>
    <m/>
    <m/>
    <m/>
    <m/>
    <m/>
    <m/>
    <m/>
    <m/>
    <m/>
    <m/>
    <m/>
  </r>
  <r>
    <n v="11090"/>
    <d v="2021-09-16T00:00:00"/>
    <m/>
    <x v="2"/>
    <s v="Delfina Blanc"/>
    <s v="Digital Media &amp; Audience Measurement Manager, Adv Analytics Europe COE"/>
    <s v="PepsiCo"/>
    <x v="3"/>
    <s v="Europe"/>
    <s v="United Kingdom"/>
    <s v="Ramla's"/>
    <s v="No inmail sent"/>
    <x v="1"/>
    <m/>
    <m/>
    <m/>
    <m/>
    <m/>
    <m/>
    <m/>
    <m/>
    <m/>
    <m/>
    <m/>
    <m/>
  </r>
  <r>
    <n v="11091"/>
    <d v="2021-09-16T00:00:00"/>
    <m/>
    <x v="2"/>
    <s v="Yuan-Chyuan Sheu"/>
    <s v="Manager, Media Data Science &amp; Analytics "/>
    <s v="The Hershey Company"/>
    <x v="3"/>
    <s v="America"/>
    <s v="Pennsylvania"/>
    <s v="Personal"/>
    <s v="No inmail sent"/>
    <x v="4"/>
    <m/>
    <m/>
    <m/>
    <m/>
    <m/>
    <m/>
    <m/>
    <m/>
    <m/>
    <m/>
    <m/>
    <m/>
  </r>
  <r>
    <n v="11092"/>
    <d v="2021-09-16T00:00:00"/>
    <m/>
    <x v="2"/>
    <s v="Jenny Rydholm"/>
    <s v="Media &amp; Marketing Optimization Manager"/>
    <s v="Lindex"/>
    <x v="0"/>
    <s v="Europe"/>
    <s v="Sweden"/>
    <s v="Ramla's"/>
    <s v="No inmail sent"/>
    <x v="1"/>
    <m/>
    <m/>
    <m/>
    <m/>
    <m/>
    <m/>
    <m/>
    <m/>
    <m/>
    <m/>
    <m/>
    <m/>
  </r>
  <r>
    <n v="11093"/>
    <d v="2021-09-16T00:00:00"/>
    <m/>
    <x v="2"/>
    <s v="Charlotte Preut"/>
    <s v="Head of Measurement &amp; Analytics"/>
    <s v="Zalando Marketing Services"/>
    <x v="1"/>
    <s v="Europe"/>
    <s v="Germany"/>
    <s v="Ramla's"/>
    <s v="No inmail sent"/>
    <x v="1"/>
    <m/>
    <m/>
    <m/>
    <m/>
    <m/>
    <m/>
    <m/>
    <m/>
    <m/>
    <m/>
    <m/>
    <m/>
  </r>
  <r>
    <n v="11094"/>
    <d v="2021-09-16T00:00:00"/>
    <m/>
    <x v="2"/>
    <s v="Regis Kegel"/>
    <s v="Manager, Media Science"/>
    <s v="The Hershey Company"/>
    <x v="3"/>
    <s v="America"/>
    <s v="Pennsylvania"/>
    <s v="Ramla's"/>
    <s v="No inmail sent"/>
    <x v="0"/>
    <d v="2021-09-23T00:00:00"/>
    <d v="2021-10-28T00:00:00"/>
    <m/>
    <m/>
    <m/>
    <m/>
    <m/>
    <m/>
    <m/>
    <m/>
    <m/>
    <m/>
  </r>
  <r>
    <n v="11095"/>
    <d v="2021-09-16T00:00:00"/>
    <m/>
    <x v="2"/>
    <s v="DMITRY KASKOV"/>
    <s v="Media Measurement Lead, Europe"/>
    <s v="PepsiCo"/>
    <x v="3"/>
    <s v="Europe"/>
    <s v="Russia"/>
    <s v="Ramla's"/>
    <s v="No inmail sent"/>
    <x v="0"/>
    <d v="2021-11-29T00:00:00"/>
    <d v="2021-11-29T00:00:00"/>
    <m/>
    <m/>
    <m/>
    <m/>
    <m/>
    <m/>
    <m/>
    <m/>
    <m/>
    <m/>
  </r>
  <r>
    <n v="11096"/>
    <d v="2021-09-16T00:00:00"/>
    <m/>
    <x v="2"/>
    <s v="David Riddle"/>
    <s v="Director - Media Investment Science "/>
    <s v="Night Market"/>
    <x v="1"/>
    <s v="America"/>
    <s v="New Jersey"/>
    <s v="Ramla's"/>
    <s v="No inmail sent"/>
    <x v="1"/>
    <m/>
    <m/>
    <m/>
    <m/>
    <m/>
    <m/>
    <m/>
    <m/>
    <m/>
    <m/>
    <m/>
    <m/>
  </r>
  <r>
    <n v="11097"/>
    <d v="2021-09-16T00:00:00"/>
    <m/>
    <x v="2"/>
    <s v="Kathleen Keyes"/>
    <s v="Vice President, Global Data and Analytics "/>
    <s v="Keurig Dr Pepper Inc."/>
    <x v="3"/>
    <s v="America"/>
    <s v="Texas"/>
    <s v="Ramla's"/>
    <s v="No inmail sent"/>
    <x v="1"/>
    <m/>
    <m/>
    <m/>
    <m/>
    <m/>
    <m/>
    <m/>
    <m/>
    <m/>
    <m/>
    <m/>
    <m/>
  </r>
  <r>
    <n v="11098"/>
    <d v="2021-09-16T00:00:00"/>
    <m/>
    <x v="2"/>
    <s v="Giles Barker"/>
    <s v="Senior Data Science Manager"/>
    <s v=" Deliveroo"/>
    <x v="18"/>
    <s v="Europe"/>
    <s v="United Kingdom"/>
    <s v="Ramla's"/>
    <s v="No inmail sent"/>
    <x v="1"/>
    <m/>
    <m/>
    <m/>
    <m/>
    <m/>
    <m/>
    <m/>
    <m/>
    <m/>
    <m/>
    <m/>
    <m/>
  </r>
  <r>
    <n v="11099"/>
    <d v="2021-09-16T00:00:00"/>
    <m/>
    <x v="2"/>
    <s v="Mayank Gupta"/>
    <s v="Associate Manager - Data Science"/>
    <s v=" IFFCO Group"/>
    <x v="3"/>
    <s v="Asia"/>
    <s v="UAE"/>
    <s v="Ramla's"/>
    <s v="No inmail sent"/>
    <x v="1"/>
    <m/>
    <m/>
    <m/>
    <m/>
    <m/>
    <m/>
    <m/>
    <m/>
    <m/>
    <m/>
    <m/>
    <m/>
  </r>
  <r>
    <n v="11100"/>
    <d v="2021-09-16T00:00:00"/>
    <m/>
    <x v="2"/>
    <s v="Russell Brown"/>
    <s v="Sr. Director of Analytics"/>
    <s v="Catalina Marketing"/>
    <x v="1"/>
    <s v="America"/>
    <s v="California"/>
    <s v="Ramla's"/>
    <s v="No inmail sent"/>
    <x v="0"/>
    <d v="2021-10-04T00:00:00"/>
    <d v="2021-10-28T00:00:00"/>
    <m/>
    <m/>
    <m/>
    <m/>
    <m/>
    <m/>
    <m/>
    <m/>
    <m/>
    <s v="Competitor"/>
  </r>
  <r>
    <n v="11101"/>
    <d v="2021-09-16T00:00:00"/>
    <n v="9"/>
    <x v="2"/>
    <s v="Wenny Katzenstein"/>
    <s v="Vice President, Marketing Strategy, Funimation"/>
    <s v="Catalina Marketing"/>
    <x v="1"/>
    <s v="America"/>
    <s v="California"/>
    <s v="Ramla's"/>
    <s v="No inmail sent"/>
    <x v="1"/>
    <m/>
    <m/>
    <n v="0"/>
    <m/>
    <m/>
    <m/>
    <m/>
    <s v="wkatzenstein@sonypictures.com"/>
    <s v="hunter"/>
    <m/>
    <m/>
    <s v="Not relevant"/>
  </r>
  <r>
    <n v="11102"/>
    <d v="2021-09-16T00:00:00"/>
    <m/>
    <x v="2"/>
    <s v="Vanessa Vachon"/>
    <s v="Head Of Analytics"/>
    <s v="Seagen"/>
    <x v="13"/>
    <s v="Europe"/>
    <s v="Switzerland"/>
    <s v="Ramla's"/>
    <s v="No inmail sent"/>
    <x v="0"/>
    <d v="2021-09-21T00:00:00"/>
    <d v="2021-10-28T00:00:00"/>
    <m/>
    <m/>
    <m/>
    <m/>
    <m/>
    <m/>
    <m/>
    <m/>
    <m/>
    <m/>
  </r>
  <r>
    <n v="11103"/>
    <d v="2021-09-16T00:00:00"/>
    <m/>
    <x v="2"/>
    <s v="Todd Reardon"/>
    <s v="Founder &amp; Principal Consultant"/>
    <s v="Change LLC"/>
    <x v="2"/>
    <s v="America"/>
    <s v="New York"/>
    <s v="Ramla's"/>
    <s v="No inmail sent"/>
    <x v="1"/>
    <m/>
    <m/>
    <m/>
    <m/>
    <m/>
    <m/>
    <m/>
    <m/>
    <m/>
    <m/>
    <m/>
    <m/>
  </r>
  <r>
    <n v="11104"/>
    <d v="2021-09-16T00:00:00"/>
    <m/>
    <x v="2"/>
    <s v="Eric Beane"/>
    <s v="Executive Director, Analytics &amp; Data Science "/>
    <s v="VMLY&amp;R"/>
    <x v="1"/>
    <s v="America"/>
    <s v="Missouri"/>
    <s v="Ramla's"/>
    <s v="No inmail sent"/>
    <x v="0"/>
    <d v="2021-10-04T00:00:00"/>
    <d v="2021-10-28T00:00:00"/>
    <m/>
    <m/>
    <m/>
    <m/>
    <m/>
    <m/>
    <m/>
    <m/>
    <m/>
    <m/>
  </r>
  <r>
    <n v="11105"/>
    <d v="2021-09-16T00:00:00"/>
    <m/>
    <x v="2"/>
    <s v="Tamar Shapiro"/>
    <s v="Head Of Analytics"/>
    <s v=" Instagram "/>
    <x v="18"/>
    <s v="America"/>
    <s v="New York"/>
    <s v="Ramla's"/>
    <s v="No inmail sent"/>
    <x v="1"/>
    <m/>
    <m/>
    <m/>
    <m/>
    <m/>
    <m/>
    <m/>
    <m/>
    <m/>
    <m/>
    <m/>
    <m/>
  </r>
  <r>
    <n v="11106"/>
    <d v="2021-09-16T00:00:00"/>
    <m/>
    <x v="2"/>
    <s v="Yohaan L."/>
    <s v="Director Of Global Performance Marketing Analytics"/>
    <s v="Doremus"/>
    <x v="1"/>
    <s v="America"/>
    <s v="New York"/>
    <s v="Ramla's"/>
    <s v="No inmail sent"/>
    <x v="1"/>
    <m/>
    <m/>
    <m/>
    <m/>
    <m/>
    <m/>
    <m/>
    <m/>
    <m/>
    <m/>
    <m/>
    <m/>
  </r>
  <r>
    <n v="11107"/>
    <d v="2021-09-16T00:00:00"/>
    <m/>
    <x v="2"/>
    <s v="Arturo Chavez"/>
    <s v="Marketing Director"/>
    <s v="Wise Foods"/>
    <x v="3"/>
    <s v="America"/>
    <s v="Georgia"/>
    <s v="Ramla's"/>
    <s v="No inmail sent"/>
    <x v="1"/>
    <m/>
    <m/>
    <m/>
    <m/>
    <m/>
    <m/>
    <m/>
    <m/>
    <m/>
    <m/>
    <m/>
    <m/>
  </r>
  <r>
    <n v="11108"/>
    <d v="2021-09-16T00:00:00"/>
    <m/>
    <x v="2"/>
    <s v="Brett Lyons(2)"/>
    <s v="Dir. Marketing Strategy "/>
    <s v="Intel Corporation"/>
    <x v="7"/>
    <s v="America"/>
    <s v="Arizona"/>
    <s v="Ramla's"/>
    <s v="No inmail sent"/>
    <x v="1"/>
    <m/>
    <m/>
    <m/>
    <m/>
    <m/>
    <m/>
    <m/>
    <s v="Check FS "/>
    <m/>
    <m/>
    <m/>
    <m/>
  </r>
  <r>
    <n v="11109"/>
    <d v="2021-09-17T00:00:00"/>
    <n v="9"/>
    <x v="2"/>
    <s v="Craig Snodgrass"/>
    <s v="Chief Data Officer"/>
    <s v="Cardlytics, Inc."/>
    <x v="27"/>
    <s v="America"/>
    <s v="Atlanta"/>
    <s v="Ramla's"/>
    <s v="No inmail sent"/>
    <x v="1"/>
    <m/>
    <m/>
    <n v="0"/>
    <m/>
    <m/>
    <m/>
    <m/>
    <s v="csnodgrass@cardlytics.com_x000a_scraig@cardlytics.com"/>
    <s v="hunter"/>
    <s v="Bounced"/>
    <m/>
    <m/>
  </r>
  <r>
    <n v="11110"/>
    <d v="2021-09-17T00:00:00"/>
    <n v="9"/>
    <x v="2"/>
    <s v="Ash Shoeibi"/>
    <s v="Head of Data Science, Insights &amp; Analytics"/>
    <s v="Matress Frim"/>
    <x v="0"/>
    <s v="America"/>
    <s v="Texas"/>
    <s v="Ramla's"/>
    <s v="No inmail sent"/>
    <x v="1"/>
    <m/>
    <m/>
    <n v="0"/>
    <m/>
    <m/>
    <m/>
    <m/>
    <m/>
    <m/>
    <m/>
    <m/>
    <m/>
  </r>
  <r>
    <n v="11111"/>
    <d v="2021-09-17T00:00:00"/>
    <n v="9"/>
    <x v="2"/>
    <s v="Vijay Raghavendiran"/>
    <s v="Director Marketing Analytics"/>
    <s v="Upwork"/>
    <x v="7"/>
    <s v="America"/>
    <s v="California"/>
    <s v="Ramla's"/>
    <s v="No inmail sent"/>
    <x v="1"/>
    <m/>
    <m/>
    <n v="0"/>
    <m/>
    <m/>
    <m/>
    <m/>
    <m/>
    <m/>
    <m/>
    <m/>
    <m/>
  </r>
  <r>
    <n v="11112"/>
    <d v="2021-09-17T00:00:00"/>
    <n v="9"/>
    <x v="2"/>
    <s v="Steve Bierline"/>
    <s v="Senior Director, Marketing Analytics &amp; Insights"/>
    <s v="DSW Designer Shoe Warehouse "/>
    <x v="0"/>
    <s v="America"/>
    <s v="Ohio"/>
    <s v="Ramla's"/>
    <s v="No inmail sent"/>
    <x v="1"/>
    <m/>
    <m/>
    <n v="0"/>
    <m/>
    <m/>
    <m/>
    <m/>
    <m/>
    <m/>
    <m/>
    <m/>
    <m/>
  </r>
  <r>
    <n v="11113"/>
    <d v="2021-09-17T00:00:00"/>
    <n v="9"/>
    <x v="2"/>
    <s v="Darrin Hill"/>
    <s v="Director of Marketing - R&amp;D and Intelligence"/>
    <s v="Magna International"/>
    <x v="7"/>
    <s v="America"/>
    <s v="Michigan"/>
    <s v="Ramla's"/>
    <s v="No inmail sent"/>
    <x v="1"/>
    <m/>
    <m/>
    <n v="0"/>
    <m/>
    <m/>
    <m/>
    <m/>
    <m/>
    <m/>
    <m/>
    <m/>
    <m/>
  </r>
  <r>
    <n v="11114"/>
    <d v="2021-09-17T00:00:00"/>
    <n v="9"/>
    <x v="2"/>
    <s v="Filipp Gorelik"/>
    <s v="Fixed Marketing Optimization Manager"/>
    <s v="Ford Motor Company"/>
    <x v="8"/>
    <s v="America"/>
    <s v="Michigan"/>
    <s v="Ramla's"/>
    <s v="No inmail sent"/>
    <x v="1"/>
    <m/>
    <m/>
    <n v="0"/>
    <m/>
    <m/>
    <m/>
    <m/>
    <m/>
    <m/>
    <m/>
    <m/>
    <m/>
  </r>
  <r>
    <n v="11115"/>
    <d v="2021-09-17T00:00:00"/>
    <n v="9"/>
    <x v="2"/>
    <s v="Steve Benavides"/>
    <s v="Marketing Business Planning Manager"/>
    <s v="Cadillac"/>
    <x v="8"/>
    <s v="America"/>
    <s v="Michigan"/>
    <s v="Ramla's"/>
    <s v="No inmail sent"/>
    <x v="1"/>
    <m/>
    <m/>
    <n v="0"/>
    <m/>
    <m/>
    <m/>
    <m/>
    <m/>
    <m/>
    <m/>
    <m/>
    <m/>
  </r>
  <r>
    <n v="11116"/>
    <d v="2021-09-17T00:00:00"/>
    <n v="9"/>
    <x v="2"/>
    <s v="Bill Branch"/>
    <s v="Sr. Regional Marketing Manager"/>
    <s v="Bridgestone Retail Operations, LLC "/>
    <x v="8"/>
    <s v="America"/>
    <s v="California"/>
    <s v="Ramla's"/>
    <s v="No inmail sent"/>
    <x v="1"/>
    <m/>
    <m/>
    <n v="0"/>
    <m/>
    <m/>
    <m/>
    <m/>
    <m/>
    <m/>
    <m/>
    <m/>
    <m/>
  </r>
  <r>
    <n v="11117"/>
    <d v="2021-09-17T00:00:00"/>
    <n v="9"/>
    <x v="2"/>
    <s v="Marcella Mailloux"/>
    <s v="Sr. Technical Brand Marketing Manager"/>
    <s v="AT&amp;T Global Marketing"/>
    <x v="16"/>
    <s v="America"/>
    <s v="California"/>
    <s v="Ramla's"/>
    <s v="No inmail sent"/>
    <x v="1"/>
    <m/>
    <m/>
    <n v="0"/>
    <m/>
    <m/>
    <m/>
    <m/>
    <m/>
    <m/>
    <m/>
    <m/>
    <m/>
  </r>
  <r>
    <n v="11118"/>
    <d v="2021-09-17T00:00:00"/>
    <n v="9"/>
    <x v="2"/>
    <s v="Jeffrey Armagost"/>
    <s v="Senior Marketing Analytic Spec."/>
    <s v="Alaska Communications"/>
    <x v="16"/>
    <s v="America"/>
    <s v="Florida"/>
    <s v="Personal"/>
    <s v="No inmail sent"/>
    <x v="1"/>
    <m/>
    <m/>
    <n v="0"/>
    <m/>
    <m/>
    <m/>
    <m/>
    <m/>
    <m/>
    <m/>
    <m/>
    <m/>
  </r>
  <r>
    <n v="11119"/>
    <d v="2021-09-17T00:00:00"/>
    <n v="9"/>
    <x v="2"/>
    <s v="Praveena Lagudu"/>
    <s v="Senior Business Analysis Manager, Marketing Analytics Pricing and Insights (mAPI)"/>
    <s v="T-Mobile"/>
    <x v="16"/>
    <s v="America"/>
    <s v="Washington"/>
    <s v="Personal"/>
    <s v="No inmail sent"/>
    <x v="1"/>
    <m/>
    <m/>
    <n v="0"/>
    <m/>
    <m/>
    <m/>
    <m/>
    <m/>
    <m/>
    <m/>
    <m/>
    <m/>
  </r>
  <r>
    <n v="11120"/>
    <d v="2021-09-17T00:00:00"/>
    <n v="9"/>
    <x v="2"/>
    <s v="Brandon Leyden"/>
    <s v="Sr. Director, Digital Marketing Analytics &amp; Forecasting"/>
    <s v="Charter Communication"/>
    <x v="16"/>
    <s v="America"/>
    <s v="New York"/>
    <s v="Ramla's"/>
    <s v="No inmail sent"/>
    <x v="1"/>
    <m/>
    <m/>
    <n v="0"/>
    <m/>
    <m/>
    <m/>
    <m/>
    <m/>
    <m/>
    <m/>
    <m/>
    <m/>
  </r>
  <r>
    <n v="11121"/>
    <d v="2021-09-17T00:00:00"/>
    <n v="9"/>
    <x v="2"/>
    <s v="Davayne Melbourne"/>
    <s v="Director Marketing Analytics"/>
    <s v="AutoNation"/>
    <x v="8"/>
    <s v="America"/>
    <s v="Florida"/>
    <s v="Ramla's"/>
    <s v="No inmail sent"/>
    <x v="1"/>
    <m/>
    <m/>
    <n v="0"/>
    <m/>
    <m/>
    <m/>
    <m/>
    <m/>
    <m/>
    <m/>
    <m/>
    <m/>
  </r>
  <r>
    <n v="11122"/>
    <d v="2021-09-17T00:00:00"/>
    <n v="9"/>
    <x v="2"/>
    <s v="Suresh Singuru"/>
    <s v="Senior Manager Data Science - Marketing Analytics"/>
    <s v="CarMax"/>
    <x v="0"/>
    <s v="America"/>
    <s v="Virginia"/>
    <s v="Ramla's"/>
    <s v="No inmail sent"/>
    <x v="1"/>
    <m/>
    <m/>
    <n v="0"/>
    <m/>
    <m/>
    <m/>
    <m/>
    <m/>
    <m/>
    <m/>
    <m/>
    <m/>
  </r>
  <r>
    <n v="11123"/>
    <d v="2021-09-17T00:00:00"/>
    <n v="9"/>
    <x v="2"/>
    <s v="Cerwin Rush"/>
    <s v="Manager of Business Analytics"/>
    <s v="KAR Global"/>
    <x v="8"/>
    <s v="America"/>
    <s v="Indiana"/>
    <s v="Ramla's"/>
    <s v="No inmail sent"/>
    <x v="1"/>
    <m/>
    <m/>
    <n v="0"/>
    <m/>
    <m/>
    <m/>
    <m/>
    <m/>
    <m/>
    <m/>
    <m/>
    <m/>
  </r>
  <r>
    <n v="11124"/>
    <d v="2021-09-17T00:00:00"/>
    <n v="9"/>
    <x v="2"/>
    <s v="Patrick Dougherty"/>
    <s v="Service Marketing - Team Lead"/>
    <s v="American Honda Motor Company, Inc."/>
    <x v="8"/>
    <s v="America"/>
    <s v="California"/>
    <s v="Ramla's"/>
    <s v="No inmail sent"/>
    <x v="1"/>
    <m/>
    <m/>
    <n v="0"/>
    <m/>
    <m/>
    <m/>
    <m/>
    <m/>
    <m/>
    <m/>
    <m/>
    <m/>
  </r>
  <r>
    <n v="11125"/>
    <d v="2021-09-17T00:00:00"/>
    <n v="9"/>
    <x v="2"/>
    <s v="Derek Jones"/>
    <s v="Channel Marketing - Media Strategy &amp; Analytics and Product Placement"/>
    <s v="Audi of America"/>
    <x v="8"/>
    <s v="America"/>
    <s v="Washington"/>
    <s v="Ramla's"/>
    <s v="No inmail sent"/>
    <x v="1"/>
    <m/>
    <m/>
    <n v="0"/>
    <m/>
    <m/>
    <m/>
    <m/>
    <m/>
    <m/>
    <m/>
    <m/>
    <m/>
  </r>
  <r>
    <n v="11126"/>
    <d v="2021-09-17T00:00:00"/>
    <n v="9"/>
    <x v="2"/>
    <s v="Renee Gu"/>
    <s v="Senior Data Scientist"/>
    <s v="Tesla"/>
    <x v="8"/>
    <s v="America"/>
    <s v="California"/>
    <s v="Personal"/>
    <s v="No inmail sent"/>
    <x v="1"/>
    <m/>
    <m/>
    <n v="0"/>
    <m/>
    <m/>
    <m/>
    <m/>
    <m/>
    <m/>
    <m/>
    <m/>
    <m/>
  </r>
  <r>
    <n v="11127"/>
    <d v="2021-09-17T00:00:00"/>
    <n v="9"/>
    <x v="2"/>
    <s v="Wangene Hall"/>
    <s v="Head of Marketing"/>
    <s v="Global Village Foods"/>
    <x v="3"/>
    <s v="America"/>
    <s v="New York"/>
    <s v="Personal"/>
    <s v="No inmail sent"/>
    <x v="1"/>
    <m/>
    <m/>
    <n v="0"/>
    <m/>
    <m/>
    <m/>
    <m/>
    <m/>
    <m/>
    <m/>
    <m/>
    <m/>
  </r>
  <r>
    <n v="11128"/>
    <d v="2021-09-17T00:00:00"/>
    <n v="9"/>
    <x v="2"/>
    <s v="Thomas Johnson"/>
    <s v="Marketing Analytics Manager"/>
    <s v="Molson Coors"/>
    <x v="3"/>
    <s v="Europe"/>
    <s v="United Kingdom"/>
    <s v="Ramla's"/>
    <s v="No inmail sent"/>
    <x v="1"/>
    <m/>
    <m/>
    <n v="0"/>
    <m/>
    <m/>
    <m/>
    <m/>
    <m/>
    <m/>
    <m/>
    <m/>
    <m/>
  </r>
  <r>
    <n v="11129"/>
    <d v="2021-09-17T00:00:00"/>
    <n v="9"/>
    <x v="2"/>
    <s v="Darryl McNeil"/>
    <s v="enior Manager, Marketing Analytics "/>
    <s v="Cox Communications"/>
    <x v="16"/>
    <s v="America"/>
    <s v="Atlanta"/>
    <s v="Ramla's"/>
    <s v="No inmail sent"/>
    <x v="1"/>
    <m/>
    <m/>
    <n v="0"/>
    <m/>
    <m/>
    <m/>
    <m/>
    <m/>
    <m/>
    <m/>
    <m/>
    <m/>
  </r>
  <r>
    <n v="11130"/>
    <d v="2021-09-17T00:00:00"/>
    <n v="9"/>
    <x v="2"/>
    <s v="Florian Zettelmeyer"/>
    <s v="Director of Advertising Economics and Data Science"/>
    <s v="Amazon"/>
    <x v="0"/>
    <s v="America"/>
    <s v="Illinois"/>
    <s v="Ramla's"/>
    <s v="No inmail sent"/>
    <x v="1"/>
    <m/>
    <m/>
    <n v="0"/>
    <m/>
    <m/>
    <m/>
    <m/>
    <m/>
    <m/>
    <m/>
    <m/>
    <m/>
  </r>
  <r>
    <n v="11131"/>
    <d v="2021-09-17T00:00:00"/>
    <n v="9"/>
    <x v="2"/>
    <s v="Michelle Tran"/>
    <s v="Head of Applied Science "/>
    <s v=" Zalando SE"/>
    <x v="4"/>
    <s v="Europe"/>
    <s v="Germany"/>
    <s v="Personal"/>
    <s v="No inmail sent"/>
    <x v="1"/>
    <m/>
    <m/>
    <n v="0"/>
    <m/>
    <m/>
    <m/>
    <m/>
    <m/>
    <m/>
    <m/>
    <m/>
    <m/>
  </r>
  <r>
    <n v="11132"/>
    <d v="2021-09-17T00:00:00"/>
    <n v="9"/>
    <x v="2"/>
    <s v="Filippo Basso Ricci"/>
    <s v="Senior Manager, Competitive Insights"/>
    <s v="Philips"/>
    <x v="7"/>
    <s v="Europe"/>
    <s v="Netherlands"/>
    <s v="Personal"/>
    <s v="No inmail sent"/>
    <x v="1"/>
    <m/>
    <m/>
    <n v="0"/>
    <m/>
    <m/>
    <m/>
    <m/>
    <m/>
    <m/>
    <m/>
    <m/>
    <m/>
  </r>
  <r>
    <n v="11133"/>
    <d v="2021-09-17T00:00:00"/>
    <n v="9"/>
    <x v="2"/>
    <s v="Vinod Kumar Singh"/>
    <s v="Amazon Analytics Lead"/>
    <s v="Philips"/>
    <x v="7"/>
    <s v="Europe"/>
    <s v="Netherlands"/>
    <s v="Ramla's"/>
    <s v="No inmail sent"/>
    <x v="1"/>
    <m/>
    <m/>
    <n v="0"/>
    <m/>
    <m/>
    <m/>
    <m/>
    <m/>
    <m/>
    <m/>
    <m/>
    <m/>
  </r>
  <r>
    <n v="11134"/>
    <d v="2021-09-17T00:00:00"/>
    <n v="9"/>
    <x v="2"/>
    <s v="Herschel Thompson"/>
    <s v="Vice President, Digital Marketing "/>
    <s v="Bloomingdale's"/>
    <x v="0"/>
    <s v="America"/>
    <s v="America"/>
    <s v="Ramla's"/>
    <s v="No inmail sent"/>
    <x v="1"/>
    <m/>
    <m/>
    <n v="0"/>
    <m/>
    <m/>
    <m/>
    <m/>
    <m/>
    <m/>
    <m/>
    <m/>
    <m/>
  </r>
  <r>
    <n v="11135"/>
    <d v="2021-09-17T00:00:00"/>
    <n v="9"/>
    <x v="2"/>
    <s v="Roopa Varghese"/>
    <s v="VP Strategy"/>
    <s v="Estee Lauder"/>
    <x v="0"/>
    <s v="America"/>
    <s v="America"/>
    <s v="Ramla's"/>
    <s v="No inmail sent"/>
    <x v="1"/>
    <m/>
    <m/>
    <n v="0"/>
    <m/>
    <m/>
    <m/>
    <m/>
    <m/>
    <m/>
    <m/>
    <m/>
    <m/>
  </r>
  <r>
    <n v="11136"/>
    <d v="2021-09-17T00:00:00"/>
    <n v="9"/>
    <x v="2"/>
    <s v="Dylan Alberts"/>
    <s v="Digital Marketing Optimization Analyst"/>
    <s v="Dropbox "/>
    <x v="7"/>
    <s v="America"/>
    <s v="California"/>
    <s v="Personal"/>
    <s v="No inmail sent"/>
    <x v="1"/>
    <m/>
    <m/>
    <n v="0"/>
    <m/>
    <m/>
    <m/>
    <m/>
    <m/>
    <m/>
    <m/>
    <m/>
    <m/>
  </r>
  <r>
    <n v="11137"/>
    <d v="2021-09-17T00:00:00"/>
    <n v="9"/>
    <x v="2"/>
    <s v="Matthew Opatrny"/>
    <s v="Associate Manager, Brand Loyalty Marketing "/>
    <s v="Banana Republic"/>
    <x v="0"/>
    <s v="America"/>
    <s v="California"/>
    <s v="Personal"/>
    <s v="No inmail sent"/>
    <x v="1"/>
    <m/>
    <m/>
    <n v="0"/>
    <m/>
    <m/>
    <m/>
    <m/>
    <m/>
    <m/>
    <m/>
    <m/>
    <m/>
  </r>
  <r>
    <n v="11138"/>
    <d v="2021-09-17T00:00:00"/>
    <m/>
    <x v="3"/>
    <s v="Diana Friedrichs"/>
    <s v="Global Digital Marketing"/>
    <s v="Elanco"/>
    <x v="6"/>
    <s v="Europe"/>
    <s v="Germany"/>
    <s v="Personal"/>
    <s v="No inmail sent"/>
    <x v="1"/>
    <m/>
    <m/>
    <m/>
    <m/>
    <m/>
    <m/>
    <m/>
    <m/>
    <m/>
    <m/>
    <m/>
    <m/>
  </r>
  <r>
    <n v="11139"/>
    <d v="2021-09-17T00:00:00"/>
    <m/>
    <x v="3"/>
    <s v="Brad Devine"/>
    <s v="Sr. Marketing Analyst"/>
    <s v="DICK'S Sporting Goods"/>
    <x v="0"/>
    <s v="America"/>
    <s v="Pennsylvania"/>
    <s v="Ramla's"/>
    <s v="No inmail sent"/>
    <x v="0"/>
    <d v="2021-09-23T00:00:00"/>
    <d v="2021-09-30T00:00:00"/>
    <m/>
    <m/>
    <m/>
    <s v="Neutral"/>
    <d v="2021-09-30T00:00:00"/>
    <m/>
    <m/>
    <m/>
    <m/>
    <m/>
  </r>
  <r>
    <n v="11140"/>
    <d v="2021-09-17T00:00:00"/>
    <m/>
    <x v="3"/>
    <s v="Mallory Moncrief"/>
    <s v="Manager of Analytics"/>
    <s v="Self Esteem Brands"/>
    <x v="13"/>
    <s v="America"/>
    <s v="Minnesota"/>
    <s v="Ramla's"/>
    <s v="No inmail sent"/>
    <x v="1"/>
    <m/>
    <m/>
    <m/>
    <m/>
    <m/>
    <m/>
    <m/>
    <m/>
    <m/>
    <m/>
    <m/>
    <m/>
  </r>
  <r>
    <n v="11141"/>
    <d v="2021-09-17T00:00:00"/>
    <m/>
    <x v="3"/>
    <s v="James Henson"/>
    <s v="Senior Data Scientist"/>
    <s v="Thistle"/>
    <x v="3"/>
    <s v="America"/>
    <s v="Arizona"/>
    <s v="Personal"/>
    <s v="No inmail sent"/>
    <x v="1"/>
    <m/>
    <m/>
    <m/>
    <m/>
    <m/>
    <m/>
    <m/>
    <m/>
    <m/>
    <m/>
    <m/>
    <m/>
  </r>
  <r>
    <n v="11142"/>
    <d v="2021-09-17T00:00:00"/>
    <m/>
    <x v="3"/>
    <s v="Michael Stanton"/>
    <s v="Director - Marketing Performance, Global Strategic Insights &amp; Analytics"/>
    <s v="Bacardi"/>
    <x v="3"/>
    <s v="America"/>
    <s v="Bermuda"/>
    <s v="Ramla's"/>
    <s v="No inmail sent"/>
    <x v="1"/>
    <m/>
    <m/>
    <m/>
    <m/>
    <m/>
    <m/>
    <m/>
    <m/>
    <m/>
    <m/>
    <m/>
    <m/>
  </r>
  <r>
    <n v="11143"/>
    <d v="2021-09-17T00:00:00"/>
    <m/>
    <x v="3"/>
    <s v="Lissette Woodward"/>
    <s v="Senior Manager, Consumer &amp; Marketing Insights"/>
    <s v="Wella Company"/>
    <x v="3"/>
    <s v="America"/>
    <s v="California"/>
    <s v="Ramla's"/>
    <s v="No inmail sent"/>
    <x v="1"/>
    <m/>
    <m/>
    <m/>
    <m/>
    <m/>
    <m/>
    <m/>
    <m/>
    <m/>
    <m/>
    <m/>
    <m/>
  </r>
  <r>
    <n v="11144"/>
    <d v="2021-09-17T00:00:00"/>
    <m/>
    <x v="3"/>
    <s v="Carolina Palomo Marazuela"/>
    <s v="Global consumer Insights and Analytics Director"/>
    <s v="AM FRESH GROUP"/>
    <x v="3"/>
    <s v="Europe"/>
    <s v="Spain"/>
    <s v="Personal"/>
    <s v="No inmail sent"/>
    <x v="1"/>
    <m/>
    <m/>
    <m/>
    <m/>
    <m/>
    <m/>
    <m/>
    <m/>
    <m/>
    <m/>
    <m/>
    <m/>
  </r>
  <r>
    <n v="11145"/>
    <d v="2021-09-17T00:00:00"/>
    <m/>
    <x v="3"/>
    <s v="Benjamin Moulder"/>
    <s v="Global Vice President, Media Planning &amp; Marketing Insights"/>
    <s v="Burberry"/>
    <x v="0"/>
    <s v="Europe"/>
    <s v="United Kingdom"/>
    <s v="Ramla's"/>
    <s v="No inmail sent"/>
    <x v="0"/>
    <d v="2021-09-23T00:00:00"/>
    <d v="2022-01-24T00:00:00"/>
    <m/>
    <m/>
    <m/>
    <s v="Negative"/>
    <d v="2022-01-26T00:00:00"/>
    <m/>
    <m/>
    <m/>
    <m/>
    <m/>
  </r>
  <r>
    <n v="11146"/>
    <d v="2021-09-17T00:00:00"/>
    <m/>
    <x v="3"/>
    <s v="Landry EDI"/>
    <s v="Sr. Data Scientist"/>
    <s v="Teltech"/>
    <x v="16"/>
    <s v="America"/>
    <s v="New Jersey"/>
    <s v="Personal"/>
    <s v="No inmail sent"/>
    <x v="0"/>
    <d v="2021-10-14T00:00:00"/>
    <d v="2021-11-17T00:00:00"/>
    <m/>
    <m/>
    <m/>
    <m/>
    <m/>
    <m/>
    <m/>
    <m/>
    <m/>
    <m/>
  </r>
  <r>
    <n v="11147"/>
    <d v="2021-09-17T00:00:00"/>
    <m/>
    <x v="3"/>
    <s v="Sasidhar Konda"/>
    <s v="Sr. Product Analyst"/>
    <s v="Macy's"/>
    <x v="0"/>
    <s v="America"/>
    <s v="New Jersey"/>
    <s v="Personal"/>
    <s v="No inmail sent"/>
    <x v="1"/>
    <m/>
    <m/>
    <m/>
    <m/>
    <m/>
    <m/>
    <m/>
    <m/>
    <m/>
    <m/>
    <m/>
    <m/>
  </r>
  <r>
    <n v="11148"/>
    <d v="2021-09-17T00:00:00"/>
    <m/>
    <x v="3"/>
    <s v="Ivano Tagliabue"/>
    <s v="Business Development -Sales &amp; Marketing Manager "/>
    <s v="Galvolux Sa"/>
    <x v="3"/>
    <s v="Europe"/>
    <s v="Italy"/>
    <s v="Ramla's"/>
    <s v="No inmail sent"/>
    <x v="0"/>
    <d v="2021-10-28T00:00:00"/>
    <d v="2022-01-24T00:00:00"/>
    <m/>
    <m/>
    <m/>
    <m/>
    <m/>
    <m/>
    <m/>
    <m/>
    <m/>
    <m/>
  </r>
  <r>
    <n v="11149"/>
    <d v="2021-09-17T00:00:00"/>
    <m/>
    <x v="3"/>
    <s v="Evan Tesei"/>
    <s v="Consumer Business Analyst"/>
    <s v="Affirm"/>
    <x v="10"/>
    <s v="America"/>
    <s v="California"/>
    <s v="Personal"/>
    <s v="No inmail sent"/>
    <x v="1"/>
    <m/>
    <m/>
    <m/>
    <m/>
    <m/>
    <m/>
    <m/>
    <m/>
    <m/>
    <m/>
    <m/>
    <m/>
  </r>
  <r>
    <n v="11150"/>
    <d v="2021-09-17T00:00:00"/>
    <m/>
    <x v="3"/>
    <s v="Rawley Cooper"/>
    <s v="Senior Director, Marketing Sciences"/>
    <s v="Annalect"/>
    <x v="1"/>
    <s v="America"/>
    <s v="New York"/>
    <s v="Ramla's"/>
    <s v="No inmail sent"/>
    <x v="0"/>
    <d v="2021-09-23T00:00:00"/>
    <d v="2022-01-24T00:00:00"/>
    <m/>
    <m/>
    <m/>
    <s v="Negative"/>
    <d v="2022-01-24T00:00:00"/>
    <m/>
    <m/>
    <m/>
    <m/>
    <m/>
  </r>
  <r>
    <n v="11151"/>
    <d v="2021-09-17T00:00:00"/>
    <m/>
    <x v="3"/>
    <s v="Sergio Garcia Martín"/>
    <s v="Media Planning Strategist"/>
    <s v="ING"/>
    <x v="10"/>
    <s v="Europe"/>
    <s v="Spain"/>
    <s v="Ramla's"/>
    <s v="No inmail sent"/>
    <x v="0"/>
    <d v="2021-10-01T00:00:00"/>
    <d v="2022-01-24T00:00:00"/>
    <m/>
    <m/>
    <m/>
    <m/>
    <m/>
    <m/>
    <m/>
    <m/>
    <m/>
    <m/>
  </r>
  <r>
    <n v="11152"/>
    <d v="2021-10-11T00:00:00"/>
    <m/>
    <x v="4"/>
    <s v="Phoebe Zhu"/>
    <s v="Senior Solution Delivery Analyst"/>
    <s v="McKinsey &amp; Company"/>
    <x v="2"/>
    <s v="America"/>
    <s v="New Jersey"/>
    <s v="Personal"/>
    <s v="No inmail sent"/>
    <x v="1"/>
    <m/>
    <m/>
    <m/>
    <m/>
    <m/>
    <m/>
    <m/>
    <m/>
    <m/>
    <m/>
    <m/>
    <m/>
  </r>
  <r>
    <n v="11153"/>
    <d v="2021-10-13T00:00:00"/>
    <m/>
    <x v="4"/>
    <s v="Panagiotis Bampalis"/>
    <s v="SAS Data Modelling Manager"/>
    <s v="Direct Line Group"/>
    <x v="10"/>
    <s v="Europe"/>
    <s v="United Kingdom"/>
    <s v="Personal"/>
    <s v="No inmail sent"/>
    <x v="0"/>
    <d v="2021-10-13T00:00:00"/>
    <d v="2022-02-28T00:00:00"/>
    <m/>
    <m/>
    <m/>
    <m/>
    <m/>
    <m/>
    <m/>
    <m/>
    <m/>
    <m/>
  </r>
  <r>
    <n v="11154"/>
    <d v="2021-10-13T00:00:00"/>
    <m/>
    <x v="4"/>
    <s v="Kristi Summers"/>
    <s v="Advertising Manager"/>
    <s v="Athletico"/>
    <x v="13"/>
    <s v="America"/>
    <s v="Illinois"/>
    <s v="Personal"/>
    <s v="No inmail sent"/>
    <x v="0"/>
    <d v="2021-10-13T00:00:00"/>
    <d v="2022-02-28T00:00:00"/>
    <m/>
    <m/>
    <m/>
    <m/>
    <m/>
    <m/>
    <m/>
    <m/>
    <m/>
    <m/>
  </r>
  <r>
    <n v="11155"/>
    <d v="2021-10-13T00:00:00"/>
    <m/>
    <x v="4"/>
    <s v="Andrew Morrison"/>
    <s v="Senior Econometric Modelling Manager"/>
    <s v="British Gas"/>
    <x v="0"/>
    <s v="Europe"/>
    <s v="United Kingdom"/>
    <s v="Personal"/>
    <s v="No inmail sent"/>
    <x v="1"/>
    <m/>
    <m/>
    <m/>
    <m/>
    <m/>
    <m/>
    <m/>
    <m/>
    <m/>
    <m/>
    <m/>
    <m/>
  </r>
  <r>
    <n v="11156"/>
    <d v="2021-10-13T00:00:00"/>
    <m/>
    <x v="4"/>
    <s v="Olumide Sonubi"/>
    <s v="Lead Analytics &amp; Modelling Consultant"/>
    <s v="Adqura"/>
    <x v="2"/>
    <s v="Europe"/>
    <s v="United Kingdom"/>
    <s v="Personal"/>
    <s v="No inmail sent"/>
    <x v="1"/>
    <m/>
    <m/>
    <m/>
    <m/>
    <m/>
    <m/>
    <m/>
    <m/>
    <m/>
    <m/>
    <m/>
    <m/>
  </r>
  <r>
    <n v="11157"/>
    <d v="2021-10-13T00:00:00"/>
    <m/>
    <x v="4"/>
    <s v="Abdul J Khan"/>
    <s v="Principal, Digital Customer Analytics"/>
    <s v="Genentech"/>
    <x v="13"/>
    <s v="America"/>
    <s v="California"/>
    <s v="Personal"/>
    <s v="No inmail sent"/>
    <x v="1"/>
    <m/>
    <m/>
    <m/>
    <m/>
    <m/>
    <m/>
    <m/>
    <m/>
    <m/>
    <m/>
    <m/>
    <m/>
  </r>
  <r>
    <n v="11158"/>
    <d v="2021-09-20T00:00:00"/>
    <n v="9"/>
    <x v="2"/>
    <s v="Julian Haag"/>
    <s v="Data, Analytics &amp; Insights Manager"/>
    <s v="Essity"/>
    <x v="3"/>
    <s v="Europe"/>
    <s v="Germany"/>
    <s v="Ramla's"/>
    <s v="No inmail sent"/>
    <x v="1"/>
    <m/>
    <m/>
    <n v="0"/>
    <m/>
    <m/>
    <m/>
    <m/>
    <m/>
    <m/>
    <m/>
    <m/>
    <m/>
  </r>
  <r>
    <n v="11159"/>
    <d v="2021-09-20T00:00:00"/>
    <m/>
    <x v="3"/>
    <s v="Umberto Giolito"/>
    <s v="Director Marketing Strategy"/>
    <s v="Sky"/>
    <x v="12"/>
    <s v="Europe"/>
    <s v="Italy"/>
    <s v="Ramla's"/>
    <s v="No inmail sent"/>
    <x v="1"/>
    <m/>
    <m/>
    <m/>
    <m/>
    <m/>
    <m/>
    <m/>
    <m/>
    <m/>
    <m/>
    <m/>
    <m/>
  </r>
  <r>
    <n v="11160"/>
    <d v="2021-09-20T00:00:00"/>
    <m/>
    <x v="3"/>
    <s v="Matt Marrazzo"/>
    <s v="Senior Manager (II), Global Marketing Science "/>
    <s v="Nike"/>
    <x v="3"/>
    <s v="America"/>
    <s v="Portland"/>
    <s v="Ramla's"/>
    <s v="No inmail sent"/>
    <x v="1"/>
    <m/>
    <m/>
    <m/>
    <m/>
    <m/>
    <m/>
    <m/>
    <m/>
    <m/>
    <m/>
    <m/>
    <m/>
  </r>
  <r>
    <n v="11161"/>
    <d v="2021-09-20T00:00:00"/>
    <m/>
    <x v="3"/>
    <s v="Derya Seyman"/>
    <s v="Head of Strategy and Innovation"/>
    <s v="Mondelēz"/>
    <x v="3"/>
    <s v="Europe"/>
    <s v="Switzerland"/>
    <s v="Ramla's"/>
    <s v="No inmail sent"/>
    <x v="0"/>
    <d v="2021-09-23T00:00:00"/>
    <d v="2022-01-24T00:00:00"/>
    <m/>
    <m/>
    <m/>
    <m/>
    <m/>
    <m/>
    <m/>
    <m/>
    <m/>
    <m/>
  </r>
  <r>
    <n v="11162"/>
    <d v="2021-09-20T00:00:00"/>
    <m/>
    <x v="3"/>
    <s v="Gulam Tavawalla"/>
    <s v="Manager, E-Commerce and Marketing Analytics"/>
    <s v="Grand &amp; Toy"/>
    <x v="3"/>
    <s v="America"/>
    <s v="Canada "/>
    <s v="Personal"/>
    <s v="No inmail sent"/>
    <x v="1"/>
    <m/>
    <m/>
    <m/>
    <m/>
    <m/>
    <m/>
    <m/>
    <m/>
    <m/>
    <m/>
    <m/>
    <m/>
  </r>
  <r>
    <n v="11163"/>
    <d v="2021-09-20T00:00:00"/>
    <m/>
    <x v="3"/>
    <s v="Sam Vidler"/>
    <s v="Marketing Analytics Manager"/>
    <s v="Gymshark"/>
    <x v="18"/>
    <s v="Europe"/>
    <s v="United Kingdom"/>
    <s v="Personal"/>
    <s v="No inmail sent"/>
    <x v="0"/>
    <d v="2021-09-23T00:00:00"/>
    <d v="2021-09-30T00:00:00"/>
    <m/>
    <m/>
    <m/>
    <m/>
    <m/>
    <m/>
    <m/>
    <m/>
    <m/>
    <m/>
  </r>
  <r>
    <n v="11164"/>
    <d v="2021-09-20T00:00:00"/>
    <m/>
    <x v="3"/>
    <s v="Luke Harrison"/>
    <s v="Head of Data Science &amp; Systems"/>
    <s v="Oakhouse Foods"/>
    <x v="0"/>
    <s v="Europe"/>
    <s v="United Kingdom"/>
    <s v="Ramla's"/>
    <s v="No inmail sent"/>
    <x v="0"/>
    <d v="2021-09-23T00:00:00"/>
    <d v="2022-01-24T00:00:00"/>
    <m/>
    <m/>
    <m/>
    <m/>
    <m/>
    <m/>
    <m/>
    <m/>
    <m/>
    <m/>
  </r>
  <r>
    <n v="11165"/>
    <d v="2021-09-20T00:00:00"/>
    <m/>
    <x v="3"/>
    <s v="Stayton Ely"/>
    <s v="Data &amp; Modeling Analyst"/>
    <s v="Bryn Mawr Trust"/>
    <x v="10"/>
    <s v="America"/>
    <s v="New Jersey"/>
    <s v="Personal"/>
    <s v="No inmail sent"/>
    <x v="1"/>
    <m/>
    <m/>
    <m/>
    <m/>
    <m/>
    <m/>
    <m/>
    <m/>
    <m/>
    <m/>
    <m/>
    <m/>
  </r>
  <r>
    <n v="11166"/>
    <d v="2021-09-20T00:00:00"/>
    <m/>
    <x v="3"/>
    <s v="Leeza Patel"/>
    <s v="Data and Analytics Manager"/>
    <s v="Valley Health Plan"/>
    <x v="10"/>
    <s v="America"/>
    <s v="California"/>
    <s v="Personal"/>
    <s v="No inmail sent"/>
    <x v="1"/>
    <m/>
    <m/>
    <m/>
    <m/>
    <m/>
    <m/>
    <m/>
    <m/>
    <m/>
    <m/>
    <m/>
    <m/>
  </r>
  <r>
    <n v="11167"/>
    <d v="2021-09-20T00:00:00"/>
    <m/>
    <x v="3"/>
    <s v="Chen L."/>
    <s v="Sr Data Scientist"/>
    <s v="Dropbox"/>
    <x v="18"/>
    <s v="America"/>
    <s v="California"/>
    <s v="Personal"/>
    <s v="No inmail sent"/>
    <x v="1"/>
    <m/>
    <m/>
    <m/>
    <m/>
    <m/>
    <m/>
    <m/>
    <m/>
    <m/>
    <m/>
    <m/>
    <m/>
  </r>
  <r>
    <n v="11168"/>
    <d v="2021-09-20T00:00:00"/>
    <m/>
    <x v="3"/>
    <s v="Rakshan Hasan"/>
    <s v="Marketing Assistant"/>
    <s v="Eclat Skin"/>
    <x v="13"/>
    <s v="Europe"/>
    <s v="United Kingdom"/>
    <s v="Personal"/>
    <s v="No inmail sent"/>
    <x v="1"/>
    <m/>
    <m/>
    <m/>
    <m/>
    <m/>
    <m/>
    <m/>
    <m/>
    <m/>
    <m/>
    <m/>
    <m/>
  </r>
  <r>
    <n v="11169"/>
    <d v="2021-09-20T00:00:00"/>
    <m/>
    <x v="3"/>
    <s v="Alexander Ernst"/>
    <s v="Global Senior Director Operational Analytics"/>
    <s v="The Coca-Cola"/>
    <x v="3"/>
    <s v="America"/>
    <s v="Atlanta"/>
    <s v="Ramla's"/>
    <s v="No inmail sent"/>
    <x v="0"/>
    <d v="2022-01-17T00:00:00"/>
    <d v="2022-01-24T00:00:00"/>
    <m/>
    <m/>
    <m/>
    <m/>
    <m/>
    <m/>
    <m/>
    <m/>
    <m/>
    <m/>
  </r>
  <r>
    <n v="11170"/>
    <d v="2021-09-20T00:00:00"/>
    <m/>
    <x v="3"/>
    <s v="Kerry Garland Welsh"/>
    <s v="Head Of Business Planning"/>
    <s v="Wells Fargo"/>
    <x v="10"/>
    <s v="America"/>
    <s v="Delaware"/>
    <s v="Ramla's"/>
    <s v="No inmail sent"/>
    <x v="1"/>
    <m/>
    <m/>
    <m/>
    <m/>
    <m/>
    <m/>
    <m/>
    <m/>
    <m/>
    <m/>
    <m/>
    <m/>
  </r>
  <r>
    <n v="11171"/>
    <d v="2021-09-20T00:00:00"/>
    <m/>
    <x v="3"/>
    <s v="Petri Huttunen"/>
    <s v="Senior Manager, TV Business"/>
    <s v="Telia"/>
    <x v="16"/>
    <s v="Europe"/>
    <s v="Finland"/>
    <s v="Personal"/>
    <s v="No inmail sent"/>
    <x v="0"/>
    <d v="2021-12-08T00:00:00"/>
    <m/>
    <m/>
    <m/>
    <m/>
    <m/>
    <m/>
    <m/>
    <m/>
    <m/>
    <m/>
    <m/>
  </r>
  <r>
    <n v="11172"/>
    <d v="2021-09-20T00:00:00"/>
    <m/>
    <x v="3"/>
    <s v="Mutlu Üzümcü"/>
    <s v="Senior Manager, Digital Operations"/>
    <s v="Bristol Myers Squibb"/>
    <x v="6"/>
    <s v="America"/>
    <s v="New York"/>
    <s v="Ramla's"/>
    <s v="No inmail sent"/>
    <x v="0"/>
    <d v="2021-09-23T00:00:00"/>
    <d v="2022-01-24T00:00:00"/>
    <m/>
    <m/>
    <m/>
    <m/>
    <m/>
    <m/>
    <m/>
    <m/>
    <m/>
    <m/>
  </r>
  <r>
    <n v="11173"/>
    <d v="2021-09-20T00:00:00"/>
    <m/>
    <x v="3"/>
    <s v="Fernando A. Ramírez Martínez"/>
    <s v="Marketing Analytics &amp; Media Manager"/>
    <s v="PlayStation"/>
    <x v="3"/>
    <s v="Europe"/>
    <s v="Spain"/>
    <s v="Ramla's"/>
    <s v="No inmail sent"/>
    <x v="1"/>
    <m/>
    <m/>
    <m/>
    <m/>
    <m/>
    <m/>
    <m/>
    <m/>
    <m/>
    <m/>
    <m/>
    <m/>
  </r>
  <r>
    <n v="11174"/>
    <d v="2021-09-20T00:00:00"/>
    <m/>
    <x v="3"/>
    <s v="Lenina Lotufo"/>
    <s v="Cosumer Insights Manager"/>
    <s v="PepsiCo"/>
    <x v="3"/>
    <s v="Europe"/>
    <s v="United Kingdom"/>
    <s v="Ramla's"/>
    <s v="No inmail sent"/>
    <x v="1"/>
    <m/>
    <m/>
    <m/>
    <m/>
    <m/>
    <m/>
    <m/>
    <m/>
    <m/>
    <m/>
    <m/>
    <m/>
  </r>
  <r>
    <n v="11175"/>
    <d v="2021-09-20T00:00:00"/>
    <m/>
    <x v="3"/>
    <s v="Samuel Cañas"/>
    <s v="Manager, Consumer Insights"/>
    <s v="Whirlpool Corporation"/>
    <x v="3"/>
    <s v="America"/>
    <s v="Illinois"/>
    <s v="Personal"/>
    <s v="No inmail sent"/>
    <x v="0"/>
    <d v="2021-09-23T00:00:00"/>
    <d v="2021-09-30T00:00:00"/>
    <m/>
    <m/>
    <m/>
    <m/>
    <m/>
    <m/>
    <m/>
    <m/>
    <m/>
    <m/>
  </r>
  <r>
    <n v="11176"/>
    <d v="2021-09-20T00:00:00"/>
    <m/>
    <x v="3"/>
    <s v="Tanu Puri"/>
    <s v="Manager, Marketing analytics"/>
    <s v="AbbVie"/>
    <x v="6"/>
    <s v="America"/>
    <s v="Illinois"/>
    <s v="Personal"/>
    <s v="No inmail sent"/>
    <x v="1"/>
    <m/>
    <m/>
    <m/>
    <m/>
    <m/>
    <m/>
    <m/>
    <m/>
    <m/>
    <m/>
    <m/>
    <m/>
  </r>
  <r>
    <n v="11177"/>
    <d v="2021-09-20T00:00:00"/>
    <m/>
    <x v="3"/>
    <s v="Tucker Mitchell"/>
    <s v="Manager - Beverage and Snack Marketing Insights"/>
    <s v="Inspire Brands"/>
    <x v="3"/>
    <s v="America"/>
    <s v="Massachusetts"/>
    <s v="Ramla's"/>
    <s v="No inmail sent"/>
    <x v="1"/>
    <m/>
    <m/>
    <m/>
    <m/>
    <m/>
    <m/>
    <m/>
    <m/>
    <m/>
    <m/>
    <m/>
    <m/>
  </r>
  <r>
    <n v="11178"/>
    <d v="2021-09-20T00:00:00"/>
    <m/>
    <x v="3"/>
    <s v="Jonathan Macone"/>
    <s v="Director, Head of Integrated Marketing Performance"/>
    <s v="Samsung"/>
    <x v="3"/>
    <s v="America"/>
    <s v="New York"/>
    <s v="Ramla's"/>
    <s v="No inmail sent"/>
    <x v="0"/>
    <d v="2021-09-22T00:00:00"/>
    <m/>
    <m/>
    <m/>
    <m/>
    <s v="Neutral"/>
    <d v="2021-09-22T00:00:00"/>
    <m/>
    <m/>
    <m/>
    <m/>
    <m/>
  </r>
  <r>
    <n v="11179"/>
    <d v="2021-09-20T00:00:00"/>
    <m/>
    <x v="3"/>
    <s v="Michael Schwartz"/>
    <s v="Head, Consumer Insights &amp; Analytics"/>
    <s v="Serta Simmons Bedding"/>
    <x v="3"/>
    <s v="America"/>
    <s v="New York"/>
    <s v="Ramla's"/>
    <s v="No inmail sent"/>
    <x v="1"/>
    <m/>
    <m/>
    <m/>
    <m/>
    <m/>
    <m/>
    <m/>
    <m/>
    <m/>
    <m/>
    <m/>
    <m/>
  </r>
  <r>
    <n v="11180"/>
    <d v="2021-09-20T00:00:00"/>
    <m/>
    <x v="3"/>
    <s v="Sven Bähre"/>
    <s v="Director Consumer Insights &amp; Market Intelligence"/>
    <s v="adidas"/>
    <x v="3"/>
    <s v="Europe"/>
    <s v="Germany"/>
    <s v="Ramla's"/>
    <s v="No inmail sent"/>
    <x v="1"/>
    <m/>
    <m/>
    <m/>
    <m/>
    <m/>
    <m/>
    <m/>
    <m/>
    <m/>
    <m/>
    <m/>
    <m/>
  </r>
  <r>
    <n v="11181"/>
    <d v="2021-09-20T00:00:00"/>
    <m/>
    <x v="3"/>
    <s v="Alice Chen"/>
    <s v="Analytics Manager, Marketing Analytics"/>
    <s v="Rogers Communications"/>
    <x v="16"/>
    <s v="America"/>
    <s v="Canada "/>
    <s v="Personal"/>
    <s v="No inmail sent"/>
    <x v="1"/>
    <m/>
    <m/>
    <m/>
    <m/>
    <m/>
    <m/>
    <m/>
    <m/>
    <m/>
    <m/>
    <m/>
    <m/>
  </r>
  <r>
    <n v="11182"/>
    <d v="2021-09-20T00:00:00"/>
    <m/>
    <x v="3"/>
    <s v="Padmakshi K."/>
    <s v="Consumer Insights Manager"/>
    <s v="First Fed"/>
    <x v="10"/>
    <s v="America"/>
    <s v="Washington"/>
    <s v="Personal"/>
    <s v="No inmail sent"/>
    <x v="1"/>
    <m/>
    <m/>
    <m/>
    <m/>
    <m/>
    <m/>
    <m/>
    <m/>
    <m/>
    <m/>
    <m/>
    <m/>
  </r>
  <r>
    <n v="11183"/>
    <d v="2021-09-20T00:00:00"/>
    <m/>
    <x v="3"/>
    <s v="Manu Agarwal"/>
    <s v="Vice President, Marketing Analytics"/>
    <s v="T. Rowe Price"/>
    <x v="10"/>
    <s v="America"/>
    <s v="Virginia"/>
    <s v="Ramla's"/>
    <s v="No inmail sent"/>
    <x v="0"/>
    <d v="2021-09-22T00:00:00"/>
    <d v="2021-11-09T00:00:00"/>
    <m/>
    <m/>
    <m/>
    <s v="Positive_FS"/>
    <d v="2021-10-08T00:00:00"/>
    <m/>
    <m/>
    <m/>
    <m/>
    <m/>
  </r>
  <r>
    <n v="11184"/>
    <d v="2021-09-20T00:00:00"/>
    <m/>
    <x v="3"/>
    <s v="Jason Elsky"/>
    <s v="Director of Performance Marketing"/>
    <s v="WoodSpoon"/>
    <x v="18"/>
    <s v="America"/>
    <s v="New York"/>
    <s v="Ramla's"/>
    <s v="No inmail sent"/>
    <x v="1"/>
    <m/>
    <m/>
    <m/>
    <m/>
    <m/>
    <m/>
    <m/>
    <m/>
    <m/>
    <m/>
    <m/>
    <m/>
  </r>
  <r>
    <n v="11185"/>
    <d v="2021-09-20T00:00:00"/>
    <m/>
    <x v="3"/>
    <s v="Tracy Carvalho"/>
    <s v="Manager, Marketing Analytics"/>
    <s v="Aritzia"/>
    <x v="0"/>
    <s v="America"/>
    <s v="Canada "/>
    <s v="Personal"/>
    <s v="No inmail sent"/>
    <x v="1"/>
    <m/>
    <m/>
    <m/>
    <m/>
    <m/>
    <m/>
    <m/>
    <m/>
    <m/>
    <m/>
    <m/>
    <m/>
  </r>
  <r>
    <n v="11186"/>
    <d v="2021-09-20T00:00:00"/>
    <m/>
    <x v="3"/>
    <s v="James Turner"/>
    <s v="Head of Performance Marketing"/>
    <s v="Three UK"/>
    <x v="16"/>
    <s v="Europe"/>
    <s v="United Kingdom"/>
    <s v="Ramla's"/>
    <s v="No inmail sent"/>
    <x v="1"/>
    <m/>
    <m/>
    <m/>
    <m/>
    <m/>
    <m/>
    <m/>
    <m/>
    <m/>
    <m/>
    <m/>
    <m/>
  </r>
  <r>
    <n v="11187"/>
    <d v="2021-09-20T00:00:00"/>
    <m/>
    <x v="3"/>
    <s v="Jessica Florey"/>
    <s v="Associate Manager, Ad Analytics &amp; Insights"/>
    <s v="Walgreens"/>
    <x v="0"/>
    <s v="America"/>
    <s v="United States"/>
    <s v="Personal"/>
    <s v="No inmail sent"/>
    <x v="1"/>
    <m/>
    <m/>
    <m/>
    <m/>
    <m/>
    <m/>
    <m/>
    <m/>
    <m/>
    <m/>
    <m/>
    <m/>
  </r>
  <r>
    <n v="11188"/>
    <d v="2021-09-20T00:00:00"/>
    <m/>
    <x v="3"/>
    <s v="Matt Meisner"/>
    <s v="VP, Performance Marketing"/>
    <s v="Luxury Escapes"/>
    <x v="11"/>
    <s v="America"/>
    <s v="Texas"/>
    <s v="Ramla's"/>
    <s v="No inmail sent"/>
    <x v="1"/>
    <m/>
    <m/>
    <m/>
    <m/>
    <m/>
    <m/>
    <m/>
    <m/>
    <m/>
    <m/>
    <m/>
    <m/>
  </r>
  <r>
    <n v="11189"/>
    <d v="2021-09-20T00:00:00"/>
    <m/>
    <x v="2"/>
    <s v="Jenna Whitmire"/>
    <s v="VP – Marketing Enablement, Technology &amp; Analytics"/>
    <s v="AT&amp;T"/>
    <x v="16"/>
    <s v="America"/>
    <s v="Texas"/>
    <s v="Ramla's"/>
    <s v="No inmail sent"/>
    <x v="1"/>
    <m/>
    <m/>
    <m/>
    <m/>
    <m/>
    <m/>
    <m/>
    <m/>
    <m/>
    <m/>
    <m/>
    <m/>
  </r>
  <r>
    <n v="11190"/>
    <d v="2021-09-20T00:00:00"/>
    <m/>
    <x v="2"/>
    <s v="Filip Jabbour"/>
    <s v="Regional Head of Advertising, MENA"/>
    <s v="Amazon"/>
    <x v="4"/>
    <s v="Asia"/>
    <s v="UAE"/>
    <s v="Ramla's"/>
    <s v="No inmail sent"/>
    <x v="0"/>
    <m/>
    <d v="2021-10-25T00:00:00"/>
    <m/>
    <m/>
    <m/>
    <s v="Neutral"/>
    <m/>
    <m/>
    <m/>
    <m/>
    <m/>
    <s v="Referred us to his colleague"/>
  </r>
  <r>
    <n v="11191"/>
    <d v="2021-09-20T00:00:00"/>
    <m/>
    <x v="2"/>
    <s v="Raja Iqbal"/>
    <s v="Founder and CEO"/>
    <s v="Data Science Dojo"/>
    <x v="18"/>
    <s v="America"/>
    <s v="Washington"/>
    <s v="Ramla's"/>
    <s v="No inmail sent"/>
    <x v="0"/>
    <d v="2021-09-20T00:00:00"/>
    <d v="2021-09-30T00:00:00"/>
    <m/>
    <m/>
    <m/>
    <s v="Positive_FS"/>
    <m/>
    <m/>
    <m/>
    <m/>
    <m/>
    <s v="Inbound"/>
  </r>
  <r>
    <n v="11192"/>
    <d v="2021-09-20T00:00:00"/>
    <m/>
    <x v="2"/>
    <s v="Anna Grodecka-Grad"/>
    <s v="Head of Music Marketing Data Insights, Science and Analytics"/>
    <s v="Amazon Music"/>
    <x v="18"/>
    <s v="America"/>
    <s v="San Francisco"/>
    <s v="Ramla's"/>
    <s v="No inmail sent"/>
    <x v="0"/>
    <d v="2021-09-23T00:00:00"/>
    <d v="2021-09-30T00:00:00"/>
    <m/>
    <m/>
    <m/>
    <m/>
    <m/>
    <m/>
    <m/>
    <m/>
    <m/>
    <m/>
  </r>
  <r>
    <n v="11193"/>
    <d v="2021-09-20T00:00:00"/>
    <m/>
    <x v="2"/>
    <s v="Landi Huang"/>
    <s v="Project Lead - Business and Data Analytics"/>
    <s v=" Axtria - Ingenious Insights"/>
    <x v="5"/>
    <s v="America"/>
    <s v="New York"/>
    <s v="Ramla's"/>
    <s v="No inmail sent"/>
    <x v="1"/>
    <m/>
    <m/>
    <m/>
    <m/>
    <m/>
    <m/>
    <m/>
    <m/>
    <m/>
    <m/>
    <m/>
    <m/>
  </r>
  <r>
    <n v="11194"/>
    <d v="2021-09-20T00:00:00"/>
    <m/>
    <x v="2"/>
    <s v="Stephen Shelton"/>
    <s v="Vice President of Business Intelligence "/>
    <s v="Pluto TV"/>
    <x v="12"/>
    <s v="America"/>
    <s v="California"/>
    <s v="Ramla's"/>
    <s v="No inmail sent"/>
    <x v="1"/>
    <m/>
    <m/>
    <m/>
    <m/>
    <m/>
    <m/>
    <m/>
    <m/>
    <m/>
    <m/>
    <m/>
    <m/>
  </r>
  <r>
    <n v="11195"/>
    <d v="2021-09-20T00:00:00"/>
    <m/>
    <x v="2"/>
    <s v="Matt Kautz"/>
    <s v="Vice President, Marketing Operations and Research"/>
    <s v="Skillz Inc. "/>
    <x v="12"/>
    <s v="America"/>
    <s v="California"/>
    <s v="Ramla's"/>
    <s v="No inmail sent"/>
    <x v="0"/>
    <d v="2021-09-21T00:00:00"/>
    <d v="2021-09-21T00:00:00"/>
    <m/>
    <m/>
    <m/>
    <s v="Neutral"/>
    <d v="2021-09-22T00:00:00"/>
    <m/>
    <m/>
    <m/>
    <m/>
    <m/>
  </r>
  <r>
    <n v="11196"/>
    <d v="2021-09-20T00:00:00"/>
    <m/>
    <x v="2"/>
    <s v="Valeria Castro Rivera"/>
    <s v="Strategy and Insights, Manager"/>
    <s v="Univision Communications Inc."/>
    <x v="12"/>
    <s v="America"/>
    <s v="New York"/>
    <s v="Ramla's"/>
    <s v="No inmail sent"/>
    <x v="1"/>
    <m/>
    <m/>
    <m/>
    <m/>
    <m/>
    <m/>
    <m/>
    <m/>
    <m/>
    <m/>
    <m/>
    <m/>
  </r>
  <r>
    <n v="11197"/>
    <d v="2021-09-20T00:00:00"/>
    <m/>
    <x v="2"/>
    <s v="Jared Stone"/>
    <s v="Senior Director of Data Science &amp; Analytics"/>
    <s v="BrainPOP"/>
    <x v="18"/>
    <s v="America"/>
    <s v="New York"/>
    <s v="Ramla's"/>
    <s v="No inmail sent"/>
    <x v="1"/>
    <m/>
    <m/>
    <m/>
    <m/>
    <m/>
    <m/>
    <m/>
    <m/>
    <m/>
    <m/>
    <m/>
    <m/>
  </r>
  <r>
    <n v="11198"/>
    <d v="2021-09-20T00:00:00"/>
    <m/>
    <x v="2"/>
    <s v="Alexei Milgram"/>
    <s v="Head, Data &amp; Analytics"/>
    <s v="Reuters"/>
    <x v="1"/>
    <s v="America"/>
    <s v="New Jersey"/>
    <s v="Ramla's"/>
    <s v="No inmail sent"/>
    <x v="0"/>
    <d v="2021-09-23T00:00:00"/>
    <d v="2021-09-23T00:00:00"/>
    <m/>
    <m/>
    <m/>
    <s v="Neutral"/>
    <m/>
    <m/>
    <m/>
    <m/>
    <m/>
    <m/>
  </r>
  <r>
    <n v="11199"/>
    <d v="2021-09-20T00:00:00"/>
    <m/>
    <x v="2"/>
    <s v="Melaine Fuentes"/>
    <s v="Sr. Analytics and Insights Consultant"/>
    <s v="Cardinal Path"/>
    <x v="1"/>
    <s v="America"/>
    <s v="New York"/>
    <s v="Ramla's"/>
    <s v="No inmail sent"/>
    <x v="1"/>
    <m/>
    <m/>
    <m/>
    <m/>
    <m/>
    <m/>
    <m/>
    <m/>
    <m/>
    <m/>
    <m/>
    <m/>
  </r>
  <r>
    <n v="11200"/>
    <d v="2021-09-20T00:00:00"/>
    <m/>
    <x v="2"/>
    <s v="Peter Dorff"/>
    <s v="Executive Director, Commercial Insight and Analytics "/>
    <s v="Kura Oncology, Inc."/>
    <x v="13"/>
    <s v="America"/>
    <s v="Colorado"/>
    <s v="Ramla's"/>
    <s v="No inmail sent"/>
    <x v="1"/>
    <m/>
    <m/>
    <m/>
    <m/>
    <m/>
    <m/>
    <m/>
    <m/>
    <m/>
    <m/>
    <m/>
    <m/>
  </r>
  <r>
    <n v="11201"/>
    <d v="2021-09-20T00:00:00"/>
    <m/>
    <x v="2"/>
    <s v="Kannan Gop"/>
    <s v="Consultant - Digital Analytics"/>
    <s v="KG Analytics"/>
    <x v="5"/>
    <s v="America"/>
    <s v="New York"/>
    <s v="Ramla's"/>
    <s v="No inmail sent"/>
    <x v="0"/>
    <d v="2021-09-21T00:00:00"/>
    <d v="2021-09-30T00:00:00"/>
    <m/>
    <m/>
    <m/>
    <m/>
    <m/>
    <m/>
    <m/>
    <m/>
    <m/>
    <m/>
  </r>
  <r>
    <n v="11202"/>
    <d v="2021-09-20T00:00:00"/>
    <m/>
    <x v="2"/>
    <s v="Terishia Reddy"/>
    <s v="Senior Specialist: Reporting and Insights"/>
    <s v="Vodacom"/>
    <x v="16"/>
    <s v="Africa"/>
    <s v="South Africa"/>
    <s v="Ramla's"/>
    <s v="No inmail sent"/>
    <x v="0"/>
    <d v="2021-09-21T00:00:00"/>
    <d v="2021-09-21T00:00:00"/>
    <m/>
    <m/>
    <m/>
    <s v="Neutral"/>
    <m/>
    <m/>
    <m/>
    <m/>
    <m/>
    <m/>
  </r>
  <r>
    <n v="11203"/>
    <d v="2021-09-20T00:00:00"/>
    <n v="9"/>
    <x v="2"/>
    <s v="Eric Wood"/>
    <s v="Marketing Director"/>
    <s v="Sears "/>
    <x v="0"/>
    <s v="America"/>
    <s v="Illinois"/>
    <s v="Ramla's"/>
    <s v="No inmail sent"/>
    <x v="0"/>
    <d v="2021-09-29T00:00:00"/>
    <d v="2021-09-30T00:00:00"/>
    <n v="9"/>
    <m/>
    <m/>
    <m/>
    <m/>
    <m/>
    <m/>
    <m/>
    <m/>
    <m/>
  </r>
  <r>
    <n v="11204"/>
    <d v="2021-09-20T00:00:00"/>
    <m/>
    <x v="2"/>
    <s v="Vijay Kotu"/>
    <s v="Senior Vice President of Analytics "/>
    <s v=" ServiceNow"/>
    <x v="18"/>
    <s v="America"/>
    <s v="California"/>
    <s v="Ramla's"/>
    <s v="No inmail sent"/>
    <x v="1"/>
    <m/>
    <m/>
    <m/>
    <m/>
    <m/>
    <m/>
    <m/>
    <m/>
    <m/>
    <m/>
    <m/>
    <m/>
  </r>
  <r>
    <n v="11205"/>
    <d v="2021-09-20T00:00:00"/>
    <m/>
    <x v="2"/>
    <s v="Kyle Ploessl"/>
    <s v="Senior Director, Analytics "/>
    <s v="Ubisoft"/>
    <x v="7"/>
    <s v="America"/>
    <s v="California"/>
    <s v="Ramla's"/>
    <s v="No inmail sent"/>
    <x v="0"/>
    <d v="2021-09-23T00:00:00"/>
    <d v="2021-09-30T00:00:00"/>
    <m/>
    <m/>
    <m/>
    <m/>
    <m/>
    <m/>
    <m/>
    <m/>
    <m/>
    <m/>
  </r>
  <r>
    <n v="11206"/>
    <d v="2021-09-20T00:00:00"/>
    <m/>
    <x v="2"/>
    <s v="Anthony Primavera"/>
    <s v="Director, Insights and Analytics"/>
    <s v="Informa Connect"/>
    <x v="18"/>
    <s v="America"/>
    <s v="New York"/>
    <s v="Ramla's"/>
    <s v="No inmail sent"/>
    <x v="1"/>
    <m/>
    <m/>
    <m/>
    <m/>
    <m/>
    <m/>
    <m/>
    <m/>
    <m/>
    <m/>
    <m/>
    <m/>
  </r>
  <r>
    <n v="11207"/>
    <d v="2021-09-20T00:00:00"/>
    <m/>
    <x v="2"/>
    <s v="Will Pearl"/>
    <s v="Director, CRM &amp; Digital Media"/>
    <s v="Air Canada"/>
    <x v="11"/>
    <s v="America"/>
    <s v="Canada "/>
    <s v="Ramla's"/>
    <s v="No inmail sent"/>
    <x v="0"/>
    <d v="2021-11-29T00:00:00"/>
    <d v="2021-11-29T00:00:00"/>
    <m/>
    <m/>
    <m/>
    <m/>
    <m/>
    <m/>
    <m/>
    <m/>
    <m/>
    <m/>
  </r>
  <r>
    <n v="11208"/>
    <d v="2021-09-20T00:00:00"/>
    <m/>
    <x v="2"/>
    <s v="Dharit Chokshi"/>
    <s v="Sr Manager, Senior Data Scientist "/>
    <s v="Viacom"/>
    <x v="12"/>
    <s v="America"/>
    <s v="New York"/>
    <s v="Ramla's"/>
    <s v="No inmail sent"/>
    <x v="1"/>
    <m/>
    <m/>
    <m/>
    <m/>
    <m/>
    <m/>
    <m/>
    <m/>
    <m/>
    <m/>
    <m/>
    <m/>
  </r>
  <r>
    <n v="11209"/>
    <d v="2021-09-20T00:00:00"/>
    <m/>
    <x v="2"/>
    <s v="Austin Reed"/>
    <s v="Data Analyst - Analytics and Insights (Product / Marketing) "/>
    <s v="Airtime"/>
    <x v="18"/>
    <s v="America"/>
    <s v="New York"/>
    <s v="Ramla's"/>
    <s v="No inmail sent"/>
    <x v="0"/>
    <d v="2021-09-21T00:00:00"/>
    <d v="2021-09-30T00:00:00"/>
    <m/>
    <m/>
    <m/>
    <m/>
    <m/>
    <m/>
    <m/>
    <m/>
    <m/>
    <m/>
  </r>
  <r>
    <n v="11210"/>
    <d v="2021-09-20T00:00:00"/>
    <m/>
    <x v="2"/>
    <s v="Gareth Cull"/>
    <s v="Founder "/>
    <s v="Data Narrative"/>
    <x v="5"/>
    <s v="America"/>
    <s v="Canada "/>
    <s v="Ramla's"/>
    <s v="No inmail sent"/>
    <x v="0"/>
    <d v="2021-09-23T00:00:00"/>
    <d v="2021-09-23T00:00:00"/>
    <m/>
    <m/>
    <m/>
    <m/>
    <m/>
    <m/>
    <m/>
    <m/>
    <m/>
    <m/>
  </r>
  <r>
    <n v="11211"/>
    <d v="2021-09-20T00:00:00"/>
    <m/>
    <x v="2"/>
    <s v="Tatiana Trautwein"/>
    <s v="MARKETING INSIGHTS,PLANNING,ANALYTICS &amp; REPORTING"/>
    <s v=" CX Lavender"/>
    <x v="1"/>
    <s v="Australia"/>
    <s v="Australia"/>
    <s v="Ramla's"/>
    <s v="No inmail sent"/>
    <x v="1"/>
    <m/>
    <m/>
    <m/>
    <m/>
    <m/>
    <m/>
    <m/>
    <m/>
    <m/>
    <m/>
    <m/>
    <m/>
  </r>
  <r>
    <n v="11212"/>
    <d v="2021-09-20T00:00:00"/>
    <m/>
    <x v="2"/>
    <s v="Christi Burnum"/>
    <s v="Director, Brand Social Media, Engagement, Digital Insights &amp; Analytics"/>
    <s v="Capital One"/>
    <x v="10"/>
    <s v="America"/>
    <s v="Washington"/>
    <s v="Ramla's"/>
    <s v="No inmail sent"/>
    <x v="0"/>
    <m/>
    <m/>
    <m/>
    <m/>
    <m/>
    <m/>
    <m/>
    <m/>
    <m/>
    <m/>
    <m/>
    <m/>
  </r>
  <r>
    <n v="11213"/>
    <d v="2021-09-20T00:00:00"/>
    <m/>
    <x v="2"/>
    <s v="Blair Barker Thompson"/>
    <s v="Director, Media Effectiveness "/>
    <s v="Bed Bath &amp; Beyond"/>
    <x v="0"/>
    <s v="America"/>
    <s v="Massachusetts"/>
    <s v="Ramla's"/>
    <s v="No inmail sent"/>
    <x v="0"/>
    <d v="2021-10-04T00:00:00"/>
    <d v="2021-10-28T00:00:00"/>
    <m/>
    <m/>
    <m/>
    <m/>
    <m/>
    <m/>
    <m/>
    <m/>
    <m/>
    <m/>
  </r>
  <r>
    <n v="11214"/>
    <d v="2021-09-20T00:00:00"/>
    <m/>
    <x v="2"/>
    <s v="Sid Swaroop"/>
    <s v="Vice President - Data &amp; Analytics"/>
    <s v="Bed Bath &amp; Beyond"/>
    <x v="0"/>
    <s v="America"/>
    <s v="New York"/>
    <s v="Ramla's"/>
    <s v="No inmail sent"/>
    <x v="1"/>
    <m/>
    <m/>
    <m/>
    <m/>
    <m/>
    <m/>
    <m/>
    <m/>
    <m/>
    <m/>
    <m/>
    <m/>
  </r>
  <r>
    <n v="11215"/>
    <d v="2021-09-20T00:00:00"/>
    <m/>
    <x v="2"/>
    <s v="Christine Hung"/>
    <s v="VP, Data Insights Engineering"/>
    <s v="Flatiron Health_x000a_"/>
    <x v="13"/>
    <s v="America"/>
    <s v="New York"/>
    <s v="Ramla's"/>
    <s v="No inmail sent"/>
    <x v="1"/>
    <m/>
    <m/>
    <m/>
    <m/>
    <m/>
    <m/>
    <m/>
    <m/>
    <m/>
    <m/>
    <m/>
    <m/>
  </r>
  <r>
    <n v="11216"/>
    <d v="2021-10-13T00:00:00"/>
    <m/>
    <x v="4"/>
    <s v="Ricky Sharma"/>
    <s v="Director of Precision Marketing Activation, EMEA"/>
    <s v="PHD"/>
    <x v="1"/>
    <s v="Europe"/>
    <s v="United Kingdom"/>
    <s v="Personal"/>
    <s v="No inmail sent"/>
    <x v="1"/>
    <m/>
    <m/>
    <m/>
    <m/>
    <m/>
    <m/>
    <m/>
    <m/>
    <m/>
    <m/>
    <m/>
    <m/>
  </r>
  <r>
    <n v="11217"/>
    <d v="2021-10-13T00:00:00"/>
    <m/>
    <x v="4"/>
    <s v="Cheah Yew (C.Y.) Lai"/>
    <s v="R&amp;D Data Scientist"/>
    <s v="Ovative Group"/>
    <x v="5"/>
    <s v="America"/>
    <s v="Minnesota"/>
    <s v="Personal"/>
    <s v="No inmail sent"/>
    <x v="1"/>
    <m/>
    <m/>
    <m/>
    <m/>
    <m/>
    <m/>
    <m/>
    <m/>
    <m/>
    <m/>
    <m/>
    <m/>
  </r>
  <r>
    <n v="11218"/>
    <d v="2021-10-13T00:00:00"/>
    <m/>
    <x v="4"/>
    <s v="Jason Wertheimer"/>
    <s v="SVP, Media Technology &amp; Data"/>
    <s v="Horizon Media"/>
    <x v="1"/>
    <s v="America"/>
    <s v="New York"/>
    <s v="Personal"/>
    <s v="No inmail sent"/>
    <x v="1"/>
    <m/>
    <m/>
    <m/>
    <m/>
    <m/>
    <m/>
    <m/>
    <m/>
    <m/>
    <m/>
    <m/>
    <m/>
  </r>
  <r>
    <n v="11219"/>
    <d v="2021-10-13T00:00:00"/>
    <m/>
    <x v="4"/>
    <s v="Yuanying Huang"/>
    <s v="Head of Data and BI, LinkedIn Marketing Solutions"/>
    <s v="LinkedIn"/>
    <x v="18"/>
    <s v="America"/>
    <s v="California"/>
    <s v="Personal"/>
    <s v="No inmail sent"/>
    <x v="1"/>
    <m/>
    <m/>
    <m/>
    <m/>
    <m/>
    <m/>
    <m/>
    <m/>
    <m/>
    <m/>
    <m/>
    <m/>
  </r>
  <r>
    <n v="11220"/>
    <d v="2021-09-21T00:00:00"/>
    <m/>
    <x v="2"/>
    <s v="D. Anthony Maas"/>
    <s v="Analytics &amp; Optimization Manager"/>
    <s v="JellyFish"/>
    <x v="1"/>
    <s v="America"/>
    <s v="Illinois"/>
    <s v="Ramla's"/>
    <s v="No inmail sent"/>
    <x v="1"/>
    <m/>
    <m/>
    <m/>
    <m/>
    <m/>
    <m/>
    <m/>
    <m/>
    <m/>
    <m/>
    <m/>
    <m/>
  </r>
  <r>
    <n v="11221"/>
    <d v="2021-09-21T00:00:00"/>
    <m/>
    <x v="2"/>
    <s v="Mark Dix"/>
    <s v="Independent Digital Analytics &amp; Insight Consultant"/>
    <s v="Online Analytics Consulting Ltd"/>
    <x v="2"/>
    <s v="Europe"/>
    <s v="United Kingdom"/>
    <s v="Ramla's"/>
    <s v="No inmail sent"/>
    <x v="0"/>
    <d v="2021-09-21T00:00:00"/>
    <d v="2021-11-10T00:00:00"/>
    <m/>
    <m/>
    <m/>
    <m/>
    <m/>
    <m/>
    <m/>
    <m/>
    <m/>
    <m/>
  </r>
  <r>
    <n v="11222"/>
    <d v="2021-09-21T00:00:00"/>
    <m/>
    <x v="2"/>
    <s v="Cleveland Bonner"/>
    <s v="Digital Analytics &amp; Optimization Lead (Paid Media) "/>
    <s v="Samsung Electronics America"/>
    <x v="7"/>
    <s v="America"/>
    <s v="New York"/>
    <s v="Ramla's"/>
    <s v="No inmail sent"/>
    <x v="0"/>
    <d v="2021-09-21T00:00:00"/>
    <d v="2021-09-30T00:00:00"/>
    <m/>
    <m/>
    <m/>
    <s v="Negative"/>
    <m/>
    <m/>
    <m/>
    <m/>
    <m/>
    <m/>
  </r>
  <r>
    <n v="11223"/>
    <d v="2021-09-21T00:00:00"/>
    <m/>
    <x v="2"/>
    <s v="Wei Tuck Ng"/>
    <s v="Client Analytics Manager, APAC"/>
    <s v="DoubleVerify"/>
    <x v="1"/>
    <s v="Asia"/>
    <s v="Singapore"/>
    <s v="Ramla's"/>
    <s v="No inmail sent"/>
    <x v="1"/>
    <m/>
    <m/>
    <m/>
    <m/>
    <m/>
    <m/>
    <m/>
    <m/>
    <m/>
    <m/>
    <m/>
    <m/>
  </r>
  <r>
    <n v="11224"/>
    <d v="2021-09-21T00:00:00"/>
    <m/>
    <x v="2"/>
    <s v="Solomon Lamptey-Cole"/>
    <s v="Senior Manager, Marketing Science -  EMEA"/>
    <s v="OMD EMEA"/>
    <x v="1"/>
    <s v="Europe"/>
    <s v="United Kingdom"/>
    <s v="Ramla's"/>
    <s v="No inmail sent"/>
    <x v="0"/>
    <d v="2021-09-21T00:00:00"/>
    <d v="2021-09-21T00:00:00"/>
    <m/>
    <m/>
    <m/>
    <s v="Negative"/>
    <m/>
    <m/>
    <m/>
    <m/>
    <m/>
    <s v="No longer at OMD "/>
  </r>
  <r>
    <n v="11225"/>
    <d v="2021-09-21T00:00:00"/>
    <m/>
    <x v="2"/>
    <s v="Rich Kim"/>
    <s v="Sr. Manager, Vertical Marketing "/>
    <s v="Roku Inc."/>
    <x v="12"/>
    <s v="America"/>
    <s v="California"/>
    <s v="Ramla's"/>
    <s v="No inmail sent"/>
    <x v="1"/>
    <m/>
    <m/>
    <m/>
    <m/>
    <m/>
    <m/>
    <m/>
    <m/>
    <m/>
    <m/>
    <m/>
    <m/>
  </r>
  <r>
    <n v="11226"/>
    <d v="2021-09-21T00:00:00"/>
    <m/>
    <x v="2"/>
    <s v="Yining (Emily) Wang"/>
    <s v="Manager, Data Science &amp; Analytics "/>
    <s v="Razorfish"/>
    <x v="1"/>
    <s v="America"/>
    <s v="New York"/>
    <s v="Ramla's"/>
    <s v="No inmail sent"/>
    <x v="1"/>
    <m/>
    <m/>
    <m/>
    <m/>
    <m/>
    <m/>
    <m/>
    <m/>
    <m/>
    <m/>
    <m/>
    <m/>
  </r>
  <r>
    <n v="11227"/>
    <d v="2021-09-21T00:00:00"/>
    <m/>
    <x v="2"/>
    <s v="Christopher Winn"/>
    <s v="General Manager"/>
    <s v=" at Douglas M. Digital"/>
    <x v="1"/>
    <s v="America"/>
    <s v="New Jersey"/>
    <s v="Ramla's"/>
    <s v="No inmail sent"/>
    <x v="0"/>
    <d v="2021-09-21T00:00:00"/>
    <d v="2021-11-10T00:00:00"/>
    <m/>
    <m/>
    <m/>
    <m/>
    <m/>
    <m/>
    <m/>
    <m/>
    <m/>
    <m/>
  </r>
  <r>
    <n v="11228"/>
    <d v="2021-09-21T00:00:00"/>
    <m/>
    <x v="2"/>
    <s v="Yi Cao"/>
    <s v="Staff Data Scientist"/>
    <s v="Expedia Group"/>
    <x v="18"/>
    <s v="America"/>
    <s v="Texas"/>
    <s v="Ramla's"/>
    <s v="No inmail sent"/>
    <x v="1"/>
    <m/>
    <m/>
    <m/>
    <m/>
    <m/>
    <m/>
    <m/>
    <m/>
    <m/>
    <m/>
    <m/>
    <m/>
  </r>
  <r>
    <n v="11229"/>
    <d v="2021-09-21T00:00:00"/>
    <m/>
    <x v="2"/>
    <s v="Pauline Azoulay"/>
    <s v="Marketing &amp; Media Vice President - EMEA &amp; LATAM "/>
    <s v="Ralph Lauren"/>
    <x v="0"/>
    <s v="Europe"/>
    <s v="France"/>
    <s v="Ramla's"/>
    <s v="No inmail sent"/>
    <x v="1"/>
    <m/>
    <m/>
    <m/>
    <m/>
    <m/>
    <m/>
    <m/>
    <m/>
    <m/>
    <m/>
    <m/>
    <m/>
  </r>
  <r>
    <n v="11230"/>
    <d v="2021-09-21T00:00:00"/>
    <m/>
    <x v="2"/>
    <s v="Calvin Kurniawan"/>
    <s v="Lead Marketing Analyst"/>
    <s v="Thumbtack"/>
    <x v="18"/>
    <s v="America"/>
    <s v="Texas"/>
    <s v="Ramla's"/>
    <s v="No inmail sent"/>
    <x v="1"/>
    <m/>
    <m/>
    <m/>
    <m/>
    <m/>
    <m/>
    <m/>
    <m/>
    <m/>
    <m/>
    <m/>
    <m/>
  </r>
  <r>
    <n v="11231"/>
    <d v="2021-09-21T00:00:00"/>
    <m/>
    <x v="2"/>
    <s v="Gauri C."/>
    <s v="Data Science and Data Analysis at Razorfish"/>
    <s v="Razorfish"/>
    <x v="1"/>
    <s v="America"/>
    <s v="California"/>
    <s v="Ramla's"/>
    <s v="No inmail sent"/>
    <x v="0"/>
    <d v="2021-09-21T00:00:00"/>
    <d v="2021-11-10T00:00:00"/>
    <m/>
    <m/>
    <m/>
    <m/>
    <m/>
    <m/>
    <m/>
    <m/>
    <m/>
    <m/>
  </r>
  <r>
    <n v="11232"/>
    <d v="2021-09-21T00:00:00"/>
    <m/>
    <x v="2"/>
    <s v="Guangwen (Gavin) Zhu"/>
    <s v="Senior Manager, Decision Science Consumer Banking"/>
    <s v="PenFed Credit Union"/>
    <x v="10"/>
    <s v="America"/>
    <s v="Washington"/>
    <s v="Ramla's"/>
    <s v="No inmail sent"/>
    <x v="0"/>
    <d v="2021-09-21T00:00:00"/>
    <d v="2021-11-10T00:00:00"/>
    <m/>
    <m/>
    <m/>
    <s v="Negative"/>
    <m/>
    <m/>
    <m/>
    <m/>
    <m/>
    <m/>
  </r>
  <r>
    <n v="11233"/>
    <d v="2021-09-21T00:00:00"/>
    <m/>
    <x v="2"/>
    <s v="Dr. Xisi Yang"/>
    <s v="Consultant, Customer Success - Insights"/>
    <s v="quantilope"/>
    <x v="5"/>
    <s v="Europe"/>
    <s v="Denmark"/>
    <s v="Ramla's"/>
    <s v="No inmail sent"/>
    <x v="0"/>
    <d v="2021-09-21T00:00:00"/>
    <d v="2021-09-21T00:00:00"/>
    <m/>
    <m/>
    <m/>
    <s v="Neutral"/>
    <m/>
    <m/>
    <m/>
    <m/>
    <m/>
    <s v="she is personally interested in MMM "/>
  </r>
  <r>
    <n v="11234"/>
    <d v="2021-09-21T00:00:00"/>
    <m/>
    <x v="2"/>
    <s v="Matteo Musolesi"/>
    <s v="Digital Marketing Specialist "/>
    <s v="Precis Digital"/>
    <x v="1"/>
    <s v="Europe"/>
    <s v="Germany"/>
    <s v="Ramla's"/>
    <s v="No inmail sent"/>
    <x v="1"/>
    <m/>
    <m/>
    <m/>
    <m/>
    <m/>
    <m/>
    <m/>
    <m/>
    <m/>
    <m/>
    <m/>
    <m/>
  </r>
  <r>
    <n v="11235"/>
    <d v="2021-09-21T00:00:00"/>
    <m/>
    <x v="2"/>
    <s v="Andrea Catalina Serrano Gomez "/>
    <s v="CX Regional Data &amp; Intelligence Director LATAM, Innovation Leader"/>
    <s v="Findasense"/>
    <x v="2"/>
    <s v="America"/>
    <s v="Ohio"/>
    <s v="Ramla's"/>
    <s v="No inmail sent"/>
    <x v="0"/>
    <d v="2021-09-23T00:00:00"/>
    <d v="2021-11-10T00:00:00"/>
    <m/>
    <m/>
    <m/>
    <m/>
    <m/>
    <m/>
    <m/>
    <m/>
    <m/>
    <m/>
  </r>
  <r>
    <n v="11236"/>
    <d v="2021-09-21T00:00:00"/>
    <m/>
    <x v="2"/>
    <s v="Alexander Somer"/>
    <s v="Senior Manager - Performance Marketing"/>
    <s v="HolaDoctor, Inc."/>
    <x v="18"/>
    <s v="America"/>
    <s v="Florida"/>
    <s v="Ramla's"/>
    <s v="No inmail sent"/>
    <x v="0"/>
    <d v="2021-09-23T00:00:00"/>
    <d v="2021-09-30T00:00:00"/>
    <m/>
    <m/>
    <m/>
    <s v="Positive_FS"/>
    <m/>
    <m/>
    <m/>
    <m/>
    <m/>
    <m/>
  </r>
  <r>
    <n v="11237"/>
    <d v="2021-09-21T00:00:00"/>
    <m/>
    <x v="2"/>
    <s v="Paddy Yanamandra"/>
    <s v="Sr. Director, CRM (Acquisition and Loyalty Marketing)"/>
    <s v="Ubisoft"/>
    <x v="7"/>
    <s v="America"/>
    <s v="California"/>
    <s v="Ramla's"/>
    <s v="No inmail sent"/>
    <x v="1"/>
    <m/>
    <m/>
    <m/>
    <m/>
    <m/>
    <m/>
    <m/>
    <m/>
    <m/>
    <m/>
    <m/>
    <m/>
  </r>
  <r>
    <n v="11238"/>
    <d v="2021-09-21T00:00:00"/>
    <m/>
    <x v="2"/>
    <s v="Missy Pearce Nadler"/>
    <s v="Head of Media, North America "/>
    <s v="Electronic Arts (EA) "/>
    <x v="7"/>
    <s v="America"/>
    <s v="New York"/>
    <s v="Ramla's"/>
    <s v="No inmail sent"/>
    <x v="1"/>
    <m/>
    <m/>
    <m/>
    <m/>
    <m/>
    <m/>
    <m/>
    <m/>
    <m/>
    <m/>
    <m/>
    <m/>
  </r>
  <r>
    <n v="11239"/>
    <d v="2021-09-21T00:00:00"/>
    <m/>
    <x v="2"/>
    <s v="Dean Crivellone"/>
    <s v="Director of Corporate Marketing "/>
    <s v=" ELM Home &amp; Building Solutions"/>
    <x v="9"/>
    <s v="America"/>
    <s v="Florida"/>
    <s v="Ramla's"/>
    <s v="No inmail sent"/>
    <x v="1"/>
    <m/>
    <m/>
    <m/>
    <m/>
    <m/>
    <m/>
    <m/>
    <m/>
    <m/>
    <m/>
    <m/>
    <m/>
  </r>
  <r>
    <n v="11240"/>
    <d v="2021-09-21T00:00:00"/>
    <m/>
    <x v="2"/>
    <s v="Keith Byers"/>
    <s v="Senior Vice President Operations"/>
    <s v="Ideanomics"/>
    <x v="8"/>
    <s v="America"/>
    <s v="New York"/>
    <s v="Ramla's"/>
    <s v="No inmail sent"/>
    <x v="0"/>
    <d v="2021-11-29T00:00:00"/>
    <d v="2021-11-12T00:00:00"/>
    <s v="----"/>
    <m/>
    <m/>
    <m/>
    <m/>
    <m/>
    <m/>
    <m/>
    <m/>
    <m/>
  </r>
  <r>
    <n v="11241"/>
    <d v="2021-09-21T00:00:00"/>
    <m/>
    <x v="2"/>
    <s v="Stephan Montigaud"/>
    <s v="Deputy CEO, Head of Operations &amp; Open Innovation "/>
    <s v="ISOSKELE"/>
    <x v="1"/>
    <s v="Europe"/>
    <s v="France"/>
    <s v="Ramla's"/>
    <s v="No inmail sent"/>
    <x v="1"/>
    <m/>
    <m/>
    <m/>
    <m/>
    <m/>
    <m/>
    <m/>
    <m/>
    <m/>
    <m/>
    <m/>
    <m/>
  </r>
  <r>
    <n v="11242"/>
    <d v="2021-09-21T00:00:00"/>
    <m/>
    <x v="2"/>
    <s v="Madhur Bafna"/>
    <s v="Managing Partner"/>
    <s v="RedHoney Consulting"/>
    <x v="2"/>
    <s v="Asia"/>
    <s v="India"/>
    <s v="Ramla's"/>
    <s v="No inmail sent"/>
    <x v="1"/>
    <m/>
    <m/>
    <m/>
    <m/>
    <m/>
    <m/>
    <m/>
    <m/>
    <m/>
    <m/>
    <m/>
    <m/>
  </r>
  <r>
    <n v="11243"/>
    <d v="2021-09-21T00:00:00"/>
    <m/>
    <x v="2"/>
    <s v="Daniel E. Guedez Vasquez"/>
    <s v="Cross Regional Marketing Advertising"/>
    <s v="FCA Fiat Chrysler Automobiles"/>
    <x v="8"/>
    <s v="America"/>
    <s v="Michigan"/>
    <s v="Ramla's"/>
    <s v="No inmail sent"/>
    <x v="0"/>
    <d v="2021-11-29T00:00:00"/>
    <d v="2021-11-29T00:00:00"/>
    <m/>
    <m/>
    <m/>
    <m/>
    <m/>
    <m/>
    <m/>
    <m/>
    <m/>
    <m/>
  </r>
  <r>
    <n v="11244"/>
    <d v="2021-09-21T00:00:00"/>
    <m/>
    <x v="2"/>
    <s v="Matthias Mueller"/>
    <s v="Director Marketing Analytics "/>
    <s v="Campaign Monitor"/>
    <x v="8"/>
    <s v="America"/>
    <s v="Nashville"/>
    <s v="Ramla's"/>
    <s v="No inmail sent"/>
    <x v="0"/>
    <d v="2021-09-29T00:00:00"/>
    <d v="2021-09-30T00:00:00"/>
    <m/>
    <m/>
    <m/>
    <s v="Negative"/>
    <m/>
    <m/>
    <m/>
    <m/>
    <m/>
    <m/>
  </r>
  <r>
    <n v="11245"/>
    <d v="2021-09-21T00:00:00"/>
    <m/>
    <x v="3"/>
    <s v="Sofia Jorman"/>
    <s v="Global Business Partner - Marketing Insights &amp; Analytics (I&amp;A)"/>
    <s v="Philips"/>
    <x v="3"/>
    <s v="Europe"/>
    <s v="Sweden"/>
    <s v="Ramla's"/>
    <s v="No inmail sent"/>
    <x v="1"/>
    <m/>
    <m/>
    <m/>
    <m/>
    <m/>
    <m/>
    <m/>
    <m/>
    <m/>
    <m/>
    <m/>
    <m/>
  </r>
  <r>
    <n v="11246"/>
    <d v="2021-09-21T00:00:00"/>
    <m/>
    <x v="3"/>
    <s v="Anya Ziskina"/>
    <s v="Director, Consumer Insights and Data Strategy EMEA"/>
    <s v="Ralph Lauren"/>
    <x v="3"/>
    <s v="Europe"/>
    <s v="United Kingdom"/>
    <s v="Ramla's"/>
    <s v="No inmail sent"/>
    <x v="1"/>
    <m/>
    <m/>
    <m/>
    <m/>
    <m/>
    <m/>
    <m/>
    <m/>
    <m/>
    <m/>
    <m/>
    <m/>
  </r>
  <r>
    <n v="11247"/>
    <d v="2021-09-21T00:00:00"/>
    <m/>
    <x v="3"/>
    <s v="Arjen Hartman"/>
    <s v="Digital Marketing Manager"/>
    <s v="CANAL+ Group"/>
    <x v="12"/>
    <s v="Europe"/>
    <s v="Luxembourg  "/>
    <s v="Personal"/>
    <s v="No inmail sent"/>
    <x v="1"/>
    <m/>
    <m/>
    <m/>
    <m/>
    <m/>
    <m/>
    <m/>
    <m/>
    <m/>
    <m/>
    <m/>
    <m/>
  </r>
  <r>
    <n v="11248"/>
    <d v="2021-09-21T00:00:00"/>
    <m/>
    <x v="3"/>
    <s v="Fernando Marquez Ibañez"/>
    <s v="Paid Media &amp; Marketing Automation Lead"/>
    <s v="Citibanamex"/>
    <x v="10"/>
    <s v="America"/>
    <s v="Mexico"/>
    <s v="Ramla's"/>
    <s v="No inmail sent"/>
    <x v="0"/>
    <d v="2021-09-23T00:00:00"/>
    <d v="2022-01-24T00:00:00"/>
    <m/>
    <m/>
    <m/>
    <m/>
    <m/>
    <m/>
    <m/>
    <m/>
    <m/>
    <m/>
  </r>
  <r>
    <n v="11249"/>
    <d v="2021-09-21T00:00:00"/>
    <m/>
    <x v="3"/>
    <s v="Melissa Tala"/>
    <s v="Consumer Insight Manager - Direzione Omnichannel"/>
    <s v="Unieuro"/>
    <x v="3"/>
    <s v="Europe"/>
    <s v="Italy"/>
    <s v="Personal"/>
    <s v="No inmail sent"/>
    <x v="1"/>
    <m/>
    <m/>
    <m/>
    <m/>
    <m/>
    <m/>
    <m/>
    <m/>
    <m/>
    <m/>
    <m/>
    <m/>
  </r>
  <r>
    <n v="11250"/>
    <d v="2021-09-21T00:00:00"/>
    <m/>
    <x v="3"/>
    <s v="Christian Hoffmann"/>
    <s v="Global Insights Director"/>
    <s v="Takeda"/>
    <x v="6"/>
    <s v="Europe"/>
    <s v="Switzerland"/>
    <s v="Ramla's"/>
    <s v="No inmail sent"/>
    <x v="1"/>
    <m/>
    <m/>
    <m/>
    <m/>
    <m/>
    <m/>
    <m/>
    <m/>
    <m/>
    <m/>
    <m/>
    <m/>
  </r>
  <r>
    <n v="11251"/>
    <d v="2021-09-21T00:00:00"/>
    <m/>
    <x v="3"/>
    <s v="Claudia Carrera Ruvalcaba"/>
    <s v="Analytics Sr. Manager"/>
    <s v="Oportun"/>
    <x v="10"/>
    <s v="America"/>
    <s v="Texas"/>
    <s v="Personal"/>
    <s v="No inmail sent"/>
    <x v="1"/>
    <m/>
    <m/>
    <m/>
    <m/>
    <m/>
    <m/>
    <m/>
    <m/>
    <m/>
    <m/>
    <m/>
    <m/>
  </r>
  <r>
    <n v="11252"/>
    <d v="2021-09-21T00:00:00"/>
    <m/>
    <x v="3"/>
    <s v="Jonathan Lee"/>
    <s v="Head of Analytics and Business Insights"/>
    <s v="Varo Money"/>
    <x v="10"/>
    <s v="America"/>
    <s v="California"/>
    <s v="Ramla's"/>
    <s v="No inmail sent"/>
    <x v="0"/>
    <d v="2021-09-23T00:00:00"/>
    <d v="2021-09-30T00:00:00"/>
    <m/>
    <m/>
    <m/>
    <s v="Neutral"/>
    <d v="2021-09-30T00:00:00"/>
    <m/>
    <m/>
    <m/>
    <m/>
    <m/>
  </r>
  <r>
    <n v="11253"/>
    <d v="2021-09-21T00:00:00"/>
    <m/>
    <x v="3"/>
    <s v="Ana Comsa"/>
    <s v="Customer Insights Manager"/>
    <s v="Cazoo"/>
    <x v="18"/>
    <s v="Europe"/>
    <s v="United Kingdom"/>
    <s v="Personal"/>
    <s v="No inmail sent"/>
    <x v="0"/>
    <d v="2021-10-11T00:00:00"/>
    <d v="2021-11-08T00:00:00"/>
    <m/>
    <m/>
    <m/>
    <m/>
    <m/>
    <m/>
    <m/>
    <m/>
    <m/>
    <m/>
  </r>
  <r>
    <n v="11254"/>
    <d v="2021-09-21T00:00:00"/>
    <m/>
    <x v="3"/>
    <s v="Megan Hua Shaul"/>
    <s v="VP- Analytics and Insights"/>
    <s v="LPL Financial"/>
    <x v="10"/>
    <s v="America"/>
    <s v="North Carolina"/>
    <s v="Ramla's"/>
    <s v="No inmail sent"/>
    <x v="0"/>
    <d v="2021-09-23T00:00:00"/>
    <d v="2022-01-24T00:00:00"/>
    <m/>
    <m/>
    <m/>
    <m/>
    <m/>
    <m/>
    <m/>
    <m/>
    <m/>
    <m/>
  </r>
  <r>
    <n v="11255"/>
    <d v="2021-09-21T00:00:00"/>
    <m/>
    <x v="3"/>
    <s v="Tanya Hadley"/>
    <s v="Consumer Insights &amp; Analytics- Business Insights Manager"/>
    <s v="Blue Diamond Growers"/>
    <x v="3"/>
    <s v="America"/>
    <s v="California"/>
    <s v="Ramla's"/>
    <s v="No inmail sent"/>
    <x v="1"/>
    <m/>
    <m/>
    <m/>
    <m/>
    <m/>
    <m/>
    <m/>
    <m/>
    <m/>
    <m/>
    <m/>
    <m/>
  </r>
  <r>
    <n v="11256"/>
    <d v="2021-09-21T00:00:00"/>
    <m/>
    <x v="3"/>
    <s v="Sebastian Drengk"/>
    <s v="Director, Sales Performance &amp; Insights"/>
    <s v="A Place for Mom"/>
    <x v="13"/>
    <s v="America"/>
    <s v="New York"/>
    <s v="Ramla's"/>
    <s v="No inmail sent"/>
    <x v="1"/>
    <m/>
    <m/>
    <m/>
    <m/>
    <m/>
    <m/>
    <m/>
    <m/>
    <m/>
    <m/>
    <m/>
    <m/>
  </r>
  <r>
    <n v="11257"/>
    <d v="2021-09-21T00:00:00"/>
    <m/>
    <x v="3"/>
    <s v="Prerna Chakravarty"/>
    <s v="Senior Business Insights Manager"/>
    <s v="Astellas Pharma US"/>
    <x v="6"/>
    <s v="America"/>
    <s v="Illinois"/>
    <s v="Personal"/>
    <s v="No inmail sent"/>
    <x v="1"/>
    <m/>
    <m/>
    <m/>
    <m/>
    <m/>
    <m/>
    <m/>
    <m/>
    <m/>
    <m/>
    <m/>
    <m/>
  </r>
  <r>
    <n v="11258"/>
    <d v="2021-09-21T00:00:00"/>
    <m/>
    <x v="3"/>
    <s v="Carles Pérez Guallar"/>
    <s v="Head of Insights"/>
    <s v="MANGO"/>
    <x v="0"/>
    <s v="Europe"/>
    <s v="Spain"/>
    <s v="Ramla's"/>
    <s v="No inmail sent"/>
    <x v="1"/>
    <m/>
    <m/>
    <m/>
    <m/>
    <m/>
    <m/>
    <m/>
    <m/>
    <m/>
    <m/>
    <m/>
    <m/>
  </r>
  <r>
    <n v="11259"/>
    <d v="2021-09-21T00:00:00"/>
    <m/>
    <x v="3"/>
    <s v="Ksenia Kirilyuk"/>
    <s v="Product &amp; Business Insights Manager"/>
    <s v="Thrive Global"/>
    <x v="13"/>
    <s v="America"/>
    <s v="New York"/>
    <s v="Personal"/>
    <s v="No inmail sent"/>
    <x v="1"/>
    <m/>
    <m/>
    <m/>
    <m/>
    <m/>
    <m/>
    <m/>
    <m/>
    <m/>
    <m/>
    <m/>
    <m/>
  </r>
  <r>
    <n v="11260"/>
    <d v="2021-09-21T00:00:00"/>
    <m/>
    <x v="3"/>
    <s v="Jun Han"/>
    <s v="Vice President, Sales Planning &amp; Insights"/>
    <s v="Sony"/>
    <x v="3"/>
    <s v="America"/>
    <s v="California"/>
    <s v="Ramla's"/>
    <s v="No inmail sent"/>
    <x v="1"/>
    <m/>
    <m/>
    <m/>
    <m/>
    <m/>
    <m/>
    <m/>
    <m/>
    <m/>
    <m/>
    <m/>
    <m/>
  </r>
  <r>
    <n v="11261"/>
    <d v="2021-09-21T00:00:00"/>
    <m/>
    <x v="3"/>
    <s v="Maria Ximena Salazar"/>
    <s v="Consumer Brand Manager"/>
    <s v="Westmill"/>
    <x v="3"/>
    <s v="Europe"/>
    <s v="United Kingdom"/>
    <s v="Personal"/>
    <s v="No inmail sent"/>
    <x v="1"/>
    <m/>
    <m/>
    <m/>
    <m/>
    <m/>
    <m/>
    <m/>
    <m/>
    <m/>
    <m/>
    <m/>
    <m/>
  </r>
  <r>
    <n v="11262"/>
    <d v="2021-09-21T00:00:00"/>
    <m/>
    <x v="3"/>
    <s v="Alyssa Buchardt"/>
    <s v="Senior Manager, Commercial and Strategic Insights"/>
    <s v="Envato"/>
    <x v="18"/>
    <s v="Australia"/>
    <s v="Australia"/>
    <s v="Ramla's"/>
    <s v="No inmail sent"/>
    <x v="1"/>
    <m/>
    <m/>
    <m/>
    <m/>
    <m/>
    <m/>
    <m/>
    <m/>
    <m/>
    <m/>
    <m/>
    <m/>
  </r>
  <r>
    <n v="11263"/>
    <d v="2021-09-21T00:00:00"/>
    <m/>
    <x v="3"/>
    <s v="Sian Goad"/>
    <s v="Consumer Strategy &amp; Insights Manager"/>
    <s v="Mazda"/>
    <x v="8"/>
    <s v="America"/>
    <s v="California"/>
    <s v="Ramla's"/>
    <s v="No inmail sent"/>
    <x v="1"/>
    <m/>
    <m/>
    <m/>
    <m/>
    <m/>
    <m/>
    <m/>
    <m/>
    <m/>
    <m/>
    <m/>
    <m/>
  </r>
  <r>
    <n v="11264"/>
    <d v="2021-09-21T00:00:00"/>
    <m/>
    <x v="3"/>
    <s v="Carlos H. Rodriguez Marcial"/>
    <s v="Media Marketing Manager"/>
    <s v="AutoZone"/>
    <x v="8"/>
    <s v="America"/>
    <s v="Mexico"/>
    <s v="Personal"/>
    <s v="No inmail sent"/>
    <x v="0"/>
    <d v="2021-10-01T00:00:00"/>
    <m/>
    <m/>
    <m/>
    <m/>
    <s v="Neutral"/>
    <d v="2021-10-01T00:00:00"/>
    <m/>
    <m/>
    <m/>
    <m/>
    <m/>
  </r>
  <r>
    <n v="11265"/>
    <d v="2021-09-21T00:00:00"/>
    <m/>
    <x v="3"/>
    <s v="Katharine Swarney"/>
    <s v="Responsable Marketing Communications"/>
    <s v="Nissan"/>
    <x v="8"/>
    <s v="Europe"/>
    <s v="France"/>
    <s v="Ramla's"/>
    <s v="No inmail sent"/>
    <x v="1"/>
    <m/>
    <m/>
    <m/>
    <m/>
    <m/>
    <m/>
    <m/>
    <m/>
    <m/>
    <m/>
    <m/>
    <m/>
  </r>
  <r>
    <n v="11266"/>
    <d v="2021-09-21T00:00:00"/>
    <m/>
    <x v="3"/>
    <s v="Inari Kettula"/>
    <s v="Marketing Manager"/>
    <s v="Nordic Sugar"/>
    <x v="3"/>
    <s v="Europe"/>
    <s v="Finland"/>
    <s v="Ramla's"/>
    <s v="No inmail sent"/>
    <x v="1"/>
    <m/>
    <m/>
    <m/>
    <m/>
    <m/>
    <m/>
    <m/>
    <m/>
    <m/>
    <m/>
    <m/>
    <m/>
  </r>
  <r>
    <n v="11267"/>
    <d v="2021-09-21T00:00:00"/>
    <m/>
    <x v="3"/>
    <s v="Anita Schlosser"/>
    <s v="Global Head of Media - Marketing &amp; Digital Sales"/>
    <s v="BBVA"/>
    <x v="10"/>
    <s v="Europe"/>
    <s v="Spain"/>
    <s v="Ramla's"/>
    <s v="No inmail sent"/>
    <x v="1"/>
    <m/>
    <m/>
    <m/>
    <m/>
    <m/>
    <m/>
    <m/>
    <m/>
    <m/>
    <m/>
    <m/>
    <m/>
  </r>
  <r>
    <n v="11268"/>
    <d v="2021-09-21T00:00:00"/>
    <m/>
    <x v="3"/>
    <s v="Scott L."/>
    <s v="Director, Marketing Modeling and Analytics"/>
    <s v="Early Warning"/>
    <x v="10"/>
    <s v="America"/>
    <s v="North Carolina"/>
    <s v="Ramla's"/>
    <s v="No inmail sent"/>
    <x v="1"/>
    <m/>
    <m/>
    <m/>
    <m/>
    <m/>
    <m/>
    <m/>
    <m/>
    <m/>
    <m/>
    <m/>
    <m/>
  </r>
  <r>
    <n v="11269"/>
    <d v="2021-09-21T00:00:00"/>
    <m/>
    <x v="3"/>
    <s v="Victoria"/>
    <s v="Senior Manager, Marketing Analytics, Enterprise Insight, Strategy and Analytics"/>
    <s v="Marriott International"/>
    <x v="11"/>
    <s v="America"/>
    <s v="Maryland"/>
    <s v="Ramla's"/>
    <s v="No inmail sent"/>
    <x v="1"/>
    <m/>
    <m/>
    <m/>
    <m/>
    <m/>
    <m/>
    <m/>
    <m/>
    <m/>
    <m/>
    <m/>
    <m/>
  </r>
  <r>
    <n v="11270"/>
    <d v="2021-09-21T00:00:00"/>
    <m/>
    <x v="3"/>
    <s v="Laura Espejo"/>
    <s v="Associate, Marketing Analytics &amp; Reporting"/>
    <s v="Mutual of Omaha"/>
    <x v="10"/>
    <s v="America"/>
    <s v="Nebraska"/>
    <s v="Personal"/>
    <s v="No inmail sent"/>
    <x v="1"/>
    <m/>
    <m/>
    <m/>
    <m/>
    <m/>
    <m/>
    <m/>
    <m/>
    <m/>
    <m/>
    <m/>
    <m/>
  </r>
  <r>
    <n v="11271"/>
    <d v="2021-09-21T00:00:00"/>
    <m/>
    <x v="3"/>
    <s v="Patrick Kelleher"/>
    <s v="Sr. Director of Marketing"/>
    <s v="JiffyShirts.com"/>
    <x v="3"/>
    <s v="America"/>
    <s v="Maine"/>
    <s v="Personal"/>
    <s v="No inmail sent"/>
    <x v="1"/>
    <m/>
    <m/>
    <m/>
    <m/>
    <m/>
    <m/>
    <m/>
    <m/>
    <m/>
    <m/>
    <m/>
    <m/>
  </r>
  <r>
    <n v="11272"/>
    <d v="2021-09-21T00:00:00"/>
    <m/>
    <x v="3"/>
    <s v="Aaron Bleas"/>
    <s v="Marketing Analytics Manager"/>
    <s v="MessageMedia"/>
    <x v="16"/>
    <s v="Australia"/>
    <s v="Australia"/>
    <s v="Personal"/>
    <s v="No inmail sent"/>
    <x v="1"/>
    <m/>
    <m/>
    <m/>
    <m/>
    <m/>
    <m/>
    <m/>
    <m/>
    <m/>
    <m/>
    <m/>
    <m/>
  </r>
  <r>
    <n v="11273"/>
    <d v="2021-09-21T00:00:00"/>
    <m/>
    <x v="3"/>
    <s v="Henry Yuen"/>
    <s v="Senior Manager, Data Science"/>
    <s v="CarMax"/>
    <x v="0"/>
    <s v="America"/>
    <s v="Virginia"/>
    <s v="Ramla's"/>
    <s v="No inmail sent"/>
    <x v="1"/>
    <m/>
    <m/>
    <m/>
    <m/>
    <m/>
    <m/>
    <m/>
    <m/>
    <m/>
    <m/>
    <m/>
    <m/>
  </r>
  <r>
    <n v="11274"/>
    <d v="2021-09-22T00:00:00"/>
    <n v="9"/>
    <x v="1"/>
    <s v="Michael Blomqvist"/>
    <s v="Director, Freemium Analytics, Forecasting &amp; Business Intelligence "/>
    <s v="Spotify"/>
    <x v="7"/>
    <m/>
    <m/>
    <m/>
    <s v="No inmail sent"/>
    <x v="1"/>
    <m/>
    <m/>
    <n v="0"/>
    <m/>
    <m/>
    <m/>
    <m/>
    <s v="mb@spotify.com"/>
    <s v="reply.io"/>
    <m/>
    <s v="26/10/2020"/>
    <s v="Not Relevant"/>
  </r>
  <r>
    <n v="11275"/>
    <d v="2021-10-13T00:00:00"/>
    <m/>
    <x v="4"/>
    <s v="Jeffrey Kay"/>
    <s v="Program Director – Performance Marketing"/>
    <s v="IBM Hybrid Cloud"/>
    <x v="5"/>
    <s v="America"/>
    <s v="Cambridge"/>
    <s v="Personal"/>
    <s v="No inmail sent"/>
    <x v="1"/>
    <m/>
    <m/>
    <m/>
    <m/>
    <m/>
    <m/>
    <m/>
    <m/>
    <m/>
    <m/>
    <m/>
    <m/>
  </r>
  <r>
    <n v="11276"/>
    <d v="2021-10-13T00:00:00"/>
    <m/>
    <x v="4"/>
    <s v="Josh Vincent"/>
    <s v="Partner, Data &amp; Analytics"/>
    <s v="Transparent."/>
    <x v="5"/>
    <s v="America"/>
    <s v="Chicago"/>
    <s v="Personal"/>
    <s v="No inmail sent"/>
    <x v="1"/>
    <m/>
    <m/>
    <m/>
    <m/>
    <m/>
    <m/>
    <m/>
    <m/>
    <m/>
    <m/>
    <m/>
    <m/>
  </r>
  <r>
    <n v="11277"/>
    <d v="2021-10-13T00:00:00"/>
    <m/>
    <x v="4"/>
    <s v="Adam Riesenfeld"/>
    <s v="Marketing Analytics Manager"/>
    <s v="Decoded Advertising"/>
    <x v="5"/>
    <s v="America"/>
    <s v="New York"/>
    <s v="Personal"/>
    <s v="No inmail sent"/>
    <x v="1"/>
    <m/>
    <m/>
    <m/>
    <m/>
    <m/>
    <m/>
    <m/>
    <m/>
    <m/>
    <m/>
    <m/>
    <m/>
  </r>
  <r>
    <n v="11278"/>
    <d v="2021-10-13T00:00:00"/>
    <m/>
    <x v="4"/>
    <s v="Irene (Yue) Zheng"/>
    <s v="Senior Data Scientist, Marketing Analytics, Small Business and Self-Employed Group"/>
    <s v="Intuit"/>
    <x v="7"/>
    <s v="America"/>
    <s v="California"/>
    <s v="Personal"/>
    <s v="No inmail sent"/>
    <x v="1"/>
    <m/>
    <m/>
    <m/>
    <m/>
    <m/>
    <m/>
    <m/>
    <m/>
    <m/>
    <m/>
    <m/>
    <m/>
  </r>
  <r>
    <n v="11279"/>
    <d v="2021-10-13T00:00:00"/>
    <m/>
    <x v="4"/>
    <s v="Yiyi Tang"/>
    <s v="Analytics, Strategic Planning and Consumer Insights"/>
    <s v="PMG Digital Agency"/>
    <x v="5"/>
    <s v="America"/>
    <s v="New York"/>
    <s v="Personal"/>
    <s v="No inmail sent"/>
    <x v="1"/>
    <m/>
    <m/>
    <m/>
    <m/>
    <m/>
    <m/>
    <m/>
    <m/>
    <m/>
    <m/>
    <m/>
    <m/>
  </r>
  <r>
    <n v="11280"/>
    <d v="2021-10-14T00:00:00"/>
    <m/>
    <x v="4"/>
    <s v="Boris D."/>
    <s v="Social Media Marketing Analyst"/>
    <s v="Black Swan Data"/>
    <x v="5"/>
    <s v="Europe"/>
    <s v="United Kingdom"/>
    <s v="Personal"/>
    <s v="No inmail sent"/>
    <x v="0"/>
    <d v="2022-01-31T00:00:00"/>
    <m/>
    <m/>
    <m/>
    <m/>
    <m/>
    <m/>
    <m/>
    <m/>
    <m/>
    <m/>
    <m/>
  </r>
  <r>
    <n v="11281"/>
    <d v="2021-10-14T00:00:00"/>
    <m/>
    <x v="4"/>
    <s v="Kristen Hagen"/>
    <s v="Senior Manager, Paid Media Planning and Insights"/>
    <s v="Kaiser Permanente"/>
    <x v="13"/>
    <s v="America"/>
    <s v="California"/>
    <s v="Personal"/>
    <s v="No inmail sent"/>
    <x v="1"/>
    <m/>
    <m/>
    <m/>
    <m/>
    <m/>
    <m/>
    <m/>
    <m/>
    <m/>
    <m/>
    <m/>
    <m/>
  </r>
  <r>
    <n v="11282"/>
    <d v="2021-10-14T00:00:00"/>
    <m/>
    <x v="4"/>
    <s v="Andy Rowe"/>
    <s v="AVP Performance Media"/>
    <s v="Ansira"/>
    <x v="5"/>
    <s v="America"/>
    <s v="Dallas"/>
    <s v="Personal"/>
    <s v="No inmail sent"/>
    <x v="1"/>
    <m/>
    <m/>
    <m/>
    <m/>
    <m/>
    <m/>
    <m/>
    <m/>
    <m/>
    <m/>
    <m/>
    <m/>
  </r>
  <r>
    <n v="11283"/>
    <d v="2021-10-14T00:00:00"/>
    <m/>
    <x v="4"/>
    <s v="Fabrice Renucci"/>
    <s v="Fabrice Renucci"/>
    <s v="SeedLegals"/>
    <x v="18"/>
    <s v="Europe"/>
    <s v="United Kingdom"/>
    <s v="Personal"/>
    <s v="No inmail sent"/>
    <x v="1"/>
    <m/>
    <m/>
    <m/>
    <m/>
    <m/>
    <m/>
    <m/>
    <m/>
    <m/>
    <m/>
    <m/>
    <m/>
  </r>
  <r>
    <n v="11284"/>
    <d v="2021-09-22T00:00:00"/>
    <m/>
    <x v="3"/>
    <s v="Amr Adel"/>
    <s v="Senior Director, Global Commercial Lead, Avelumab"/>
    <s v="Merck"/>
    <x v="6"/>
    <s v="Europe"/>
    <s v="Germany"/>
    <s v="Ramla's"/>
    <s v="No inmail sent"/>
    <x v="0"/>
    <d v="2021-10-04T00:00:00"/>
    <d v="2022-01-24T00:00:00"/>
    <m/>
    <m/>
    <m/>
    <m/>
    <m/>
    <m/>
    <m/>
    <m/>
    <m/>
    <m/>
  </r>
  <r>
    <n v="11285"/>
    <d v="2021-09-22T00:00:00"/>
    <m/>
    <x v="3"/>
    <s v="Jessica Xu"/>
    <s v="Director, Head of Data Science"/>
    <s v="Octane"/>
    <x v="10"/>
    <s v="America"/>
    <s v="New Jersey"/>
    <s v="Ramla's"/>
    <s v="No inmail sent"/>
    <x v="1"/>
    <m/>
    <m/>
    <m/>
    <m/>
    <m/>
    <m/>
    <m/>
    <m/>
    <m/>
    <m/>
    <m/>
    <m/>
  </r>
  <r>
    <n v="11286"/>
    <d v="2021-09-22T00:00:00"/>
    <m/>
    <x v="3"/>
    <s v="Olivier Van Parys"/>
    <s v="Chief Data Officer"/>
    <s v="National Bank of Canada"/>
    <x v="10"/>
    <s v="America"/>
    <s v="Canada "/>
    <s v="Ramla's"/>
    <s v="No inmail sent"/>
    <x v="1"/>
    <m/>
    <m/>
    <m/>
    <m/>
    <m/>
    <m/>
    <m/>
    <m/>
    <m/>
    <m/>
    <m/>
    <m/>
  </r>
  <r>
    <n v="11287"/>
    <d v="2021-09-22T00:00:00"/>
    <m/>
    <x v="3"/>
    <s v="Sudharsun Jagannathan"/>
    <s v="Advanced Analytics"/>
    <s v="L'Oréal"/>
    <x v="0"/>
    <s v="America"/>
    <s v="New York"/>
    <s v="Both (Ramla's &amp; Personal)"/>
    <s v="No inmail sent"/>
    <x v="0"/>
    <d v="2021-09-23T00:00:00"/>
    <s v="do not fwp"/>
    <m/>
    <m/>
    <m/>
    <m/>
    <m/>
    <m/>
    <m/>
    <m/>
    <m/>
    <m/>
  </r>
  <r>
    <n v="11288"/>
    <d v="2021-09-22T00:00:00"/>
    <m/>
    <x v="3"/>
    <s v="Huachao Chen"/>
    <s v="Senior Director, Lending &amp; Data Modeling and Risk Analytics"/>
    <s v="LendingClub"/>
    <x v="10"/>
    <s v="America"/>
    <s v="California"/>
    <s v="Ramla's"/>
    <s v="No inmail sent"/>
    <x v="1"/>
    <m/>
    <m/>
    <m/>
    <m/>
    <m/>
    <m/>
    <m/>
    <m/>
    <m/>
    <m/>
    <m/>
    <m/>
  </r>
  <r>
    <n v="11289"/>
    <d v="2021-09-22T00:00:00"/>
    <m/>
    <x v="3"/>
    <s v="Scott Carroll"/>
    <s v="SVP Real Estate Development and Business Insights"/>
    <s v="Visionworks"/>
    <x v="0"/>
    <s v="America"/>
    <s v="Texas"/>
    <s v="Personal"/>
    <s v="No inmail sent"/>
    <x v="1"/>
    <m/>
    <m/>
    <m/>
    <m/>
    <m/>
    <m/>
    <m/>
    <m/>
    <m/>
    <m/>
    <m/>
    <m/>
  </r>
  <r>
    <n v="11290"/>
    <d v="2021-09-22T00:00:00"/>
    <m/>
    <x v="3"/>
    <s v="Sabina Lenoble"/>
    <s v="International business development manager"/>
    <s v="MAISON&amp;OBJET"/>
    <x v="0"/>
    <s v="Europe"/>
    <s v="France"/>
    <s v="Personal"/>
    <s v="No inmail sent"/>
    <x v="1"/>
    <m/>
    <m/>
    <m/>
    <m/>
    <m/>
    <m/>
    <m/>
    <m/>
    <m/>
    <m/>
    <m/>
    <m/>
  </r>
  <r>
    <n v="11291"/>
    <d v="2021-09-22T00:00:00"/>
    <m/>
    <x v="3"/>
    <s v="Jack O'Callaghan"/>
    <s v="Vice President of Sales and Marketing"/>
    <s v="LDI Medical"/>
    <x v="13"/>
    <s v="America"/>
    <s v="Massachusetts"/>
    <s v="Personal"/>
    <s v="No inmail sent"/>
    <x v="1"/>
    <m/>
    <m/>
    <m/>
    <m/>
    <m/>
    <m/>
    <m/>
    <m/>
    <m/>
    <m/>
    <m/>
    <m/>
  </r>
  <r>
    <n v="11292"/>
    <d v="2021-09-22T00:00:00"/>
    <m/>
    <x v="3"/>
    <s v="Laurentiu Pestritu"/>
    <s v="Global Head of Sales Effectiveness"/>
    <s v="Clariant"/>
    <x v="6"/>
    <s v="Europe"/>
    <s v="Switzerland"/>
    <s v="Ramla's"/>
    <s v="No inmail sent"/>
    <x v="1"/>
    <m/>
    <m/>
    <m/>
    <m/>
    <m/>
    <m/>
    <m/>
    <m/>
    <m/>
    <m/>
    <m/>
    <m/>
  </r>
  <r>
    <n v="11293"/>
    <d v="2021-09-22T00:00:00"/>
    <m/>
    <x v="3"/>
    <s v="Leonard K."/>
    <s v="Company Owner"/>
    <s v="Christopher Lena Shirt Co."/>
    <x v="0"/>
    <s v="America"/>
    <s v="California"/>
    <s v="Personal"/>
    <s v="No inmail sent"/>
    <x v="1"/>
    <m/>
    <m/>
    <m/>
    <m/>
    <m/>
    <m/>
    <m/>
    <m/>
    <m/>
    <m/>
    <m/>
    <m/>
  </r>
  <r>
    <n v="11294"/>
    <d v="2021-09-22T00:00:00"/>
    <m/>
    <x v="3"/>
    <s v="Christina Auvert"/>
    <s v="Responsable promotions"/>
    <s v="Nestlé"/>
    <x v="3"/>
    <s v="Europe"/>
    <s v="France"/>
    <s v="Personal"/>
    <s v="No inmail sent"/>
    <x v="1"/>
    <m/>
    <m/>
    <m/>
    <m/>
    <m/>
    <m/>
    <m/>
    <m/>
    <m/>
    <m/>
    <m/>
    <m/>
  </r>
  <r>
    <n v="11295"/>
    <d v="2021-09-22T00:00:00"/>
    <m/>
    <x v="3"/>
    <s v="Siros Alamdary Badlou"/>
    <s v="Business Intelligence &amp; Analytics Manager"/>
    <s v="Unilever"/>
    <x v="3"/>
    <s v="Europe"/>
    <s v="Netherlands"/>
    <s v="Personal"/>
    <s v="No inmail sent"/>
    <x v="0"/>
    <d v="2021-09-27T00:00:00"/>
    <d v="2021-09-30T00:00:00"/>
    <m/>
    <m/>
    <m/>
    <m/>
    <m/>
    <m/>
    <m/>
    <m/>
    <m/>
    <m/>
  </r>
  <r>
    <n v="11296"/>
    <d v="2021-09-22T00:00:00"/>
    <m/>
    <x v="3"/>
    <s v="Philip F."/>
    <s v="Strategic Pricing Manager "/>
    <s v="AT&amp;T"/>
    <x v="16"/>
    <s v="America"/>
    <s v="Texas"/>
    <s v="Personal"/>
    <s v="No inmail sent"/>
    <x v="1"/>
    <m/>
    <m/>
    <m/>
    <m/>
    <m/>
    <m/>
    <m/>
    <m/>
    <m/>
    <m/>
    <m/>
    <m/>
  </r>
  <r>
    <n v="11297"/>
    <d v="2021-09-22T00:00:00"/>
    <m/>
    <x v="3"/>
    <s v="Brian Grau"/>
    <s v="Finance Manager"/>
    <s v="Ansell"/>
    <x v="3"/>
    <s v="America"/>
    <s v="New York"/>
    <s v="Personal"/>
    <s v="No inmail sent"/>
    <x v="1"/>
    <m/>
    <m/>
    <m/>
    <m/>
    <m/>
    <m/>
    <m/>
    <m/>
    <m/>
    <m/>
    <m/>
    <m/>
  </r>
  <r>
    <n v="11298"/>
    <d v="2021-09-22T00:00:00"/>
    <m/>
    <x v="3"/>
    <s v="Gizem Altundağ"/>
    <s v="Sales Manager - Mobile Commerce, Electro Channel and Perfumery Channel"/>
    <s v="Duracell"/>
    <x v="3"/>
    <s v="Asia"/>
    <s v="Turkey"/>
    <s v="Personal"/>
    <s v="No inmail sent"/>
    <x v="0"/>
    <d v="2021-12-09T00:00:00"/>
    <m/>
    <m/>
    <m/>
    <m/>
    <m/>
    <m/>
    <m/>
    <m/>
    <m/>
    <m/>
    <m/>
  </r>
  <r>
    <n v="11299"/>
    <d v="2021-09-22T00:00:00"/>
    <m/>
    <x v="3"/>
    <s v="Sofia Caldwell"/>
    <s v="Vice President of FP&amp;A, LensCrafters/Special Projects"/>
    <s v="Luxottica"/>
    <x v="3"/>
    <s v="America"/>
    <s v="Ohio"/>
    <s v="Personal"/>
    <s v="No inmail sent"/>
    <x v="0"/>
    <d v="2021-09-23T00:00:00"/>
    <d v="2021-09-30T00:00:00"/>
    <m/>
    <m/>
    <m/>
    <m/>
    <m/>
    <m/>
    <m/>
    <m/>
    <m/>
    <m/>
  </r>
  <r>
    <n v="11300"/>
    <d v="2021-09-22T00:00:00"/>
    <m/>
    <x v="3"/>
    <s v="Aldrin Low"/>
    <s v="International Account Manager"/>
    <s v="Now Foods"/>
    <x v="3"/>
    <s v="America"/>
    <s v="Illinois"/>
    <s v="Personal"/>
    <s v="No inmail sent"/>
    <x v="1"/>
    <m/>
    <m/>
    <m/>
    <m/>
    <m/>
    <m/>
    <m/>
    <m/>
    <m/>
    <m/>
    <m/>
    <m/>
  </r>
  <r>
    <n v="11301"/>
    <d v="2021-09-22T00:00:00"/>
    <m/>
    <x v="2"/>
    <s v="Sharath Bhat"/>
    <s v="Senior Data Analytics Developer"/>
    <s v="Institute for Transportation Research and Education"/>
    <x v="5"/>
    <s v="America"/>
    <s v="North Carolina"/>
    <s v="Personal"/>
    <s v="No inmail sent"/>
    <x v="0"/>
    <d v="2021-09-23T00:00:00"/>
    <d v="2021-11-10T00:00:00"/>
    <m/>
    <m/>
    <m/>
    <s v="Neutral"/>
    <m/>
    <m/>
    <m/>
    <m/>
    <m/>
    <s v="Got it. Thank you for that information. It does sound interesting. I'll get back to you on my availability for a chat soon."/>
  </r>
  <r>
    <n v="11302"/>
    <d v="2021-09-22T00:00:00"/>
    <m/>
    <x v="2"/>
    <s v="Paul Scheetz"/>
    <s v="Decision Scientist - Marketing Analytics "/>
    <s v="Ibotta, Inc."/>
    <x v="18"/>
    <s v="America"/>
    <s v="Kansas"/>
    <s v="Ramla's"/>
    <s v="No inmail sent"/>
    <x v="0"/>
    <d v="2021-10-04T00:00:00"/>
    <d v="2021-10-28T00:00:00"/>
    <m/>
    <m/>
    <m/>
    <m/>
    <m/>
    <m/>
    <m/>
    <m/>
    <m/>
    <m/>
  </r>
  <r>
    <n v="11303"/>
    <d v="2021-09-22T00:00:00"/>
    <m/>
    <x v="2"/>
    <s v="Slawomir Stasienko"/>
    <s v="Data Analyst at compliance/KYC"/>
    <s v="ING"/>
    <x v="10"/>
    <s v="Europe"/>
    <s v="Belgium"/>
    <s v="Personal"/>
    <s v="No inmail sent"/>
    <x v="0"/>
    <d v="2021-11-04T00:00:00"/>
    <d v="2021-11-04T00:00:00"/>
    <m/>
    <m/>
    <m/>
    <m/>
    <m/>
    <m/>
    <m/>
    <m/>
    <m/>
    <m/>
  </r>
  <r>
    <n v="11304"/>
    <d v="2021-09-22T00:00:00"/>
    <m/>
    <x v="2"/>
    <s v="Satyam Anand"/>
    <s v="Consultant"/>
    <s v="EY"/>
    <x v="2"/>
    <s v="Asia"/>
    <s v="India"/>
    <s v="Personal"/>
    <s v="No inmail sent"/>
    <x v="0"/>
    <d v="2021-09-22T00:00:00"/>
    <m/>
    <m/>
    <m/>
    <m/>
    <m/>
    <m/>
    <m/>
    <m/>
    <m/>
    <m/>
    <m/>
  </r>
  <r>
    <n v="11305"/>
    <d v="2021-09-22T00:00:00"/>
    <m/>
    <x v="2"/>
    <s v="Natalya Goryakina"/>
    <s v="Sr Manager, Analytics/BI &amp; Acting Product Manager"/>
    <s v="Expedia Group"/>
    <x v="18"/>
    <s v="Europe"/>
    <s v="France"/>
    <s v="Personal"/>
    <s v="No inmail sent"/>
    <x v="0"/>
    <m/>
    <m/>
    <m/>
    <m/>
    <m/>
    <m/>
    <m/>
    <m/>
    <m/>
    <m/>
    <m/>
    <m/>
  </r>
  <r>
    <n v="11306"/>
    <d v="2021-09-22T00:00:00"/>
    <m/>
    <x v="2"/>
    <s v="John Wallbank"/>
    <s v="Planning Director "/>
    <s v="Bluefrog Fundraising Limited"/>
    <x v="1"/>
    <s v="Europe"/>
    <s v="United Kingdom"/>
    <s v="Personal"/>
    <s v="No inmail sent"/>
    <x v="1"/>
    <m/>
    <m/>
    <m/>
    <m/>
    <m/>
    <m/>
    <m/>
    <m/>
    <m/>
    <m/>
    <m/>
    <m/>
  </r>
  <r>
    <n v="11307"/>
    <d v="2021-09-22T00:00:00"/>
    <m/>
    <x v="2"/>
    <s v="Aliya Hussein"/>
    <s v="Product Data Analyst, Digital Marketing"/>
    <s v="Bio-Techne"/>
    <x v="13"/>
    <s v="America"/>
    <s v="Minnesota"/>
    <s v="Personal"/>
    <s v="No inmail sent"/>
    <x v="1"/>
    <m/>
    <m/>
    <m/>
    <m/>
    <m/>
    <m/>
    <m/>
    <m/>
    <m/>
    <m/>
    <m/>
    <m/>
  </r>
  <r>
    <n v="11308"/>
    <d v="2021-09-22T00:00:00"/>
    <m/>
    <x v="2"/>
    <s v="David Kernan"/>
    <s v="Digital Analytics Manager"/>
    <s v="Permanent TSB"/>
    <x v="10"/>
    <s v="Europe"/>
    <s v="Ireland"/>
    <s v="Personal"/>
    <s v="No inmail sent"/>
    <x v="1"/>
    <m/>
    <m/>
    <m/>
    <m/>
    <m/>
    <m/>
    <m/>
    <m/>
    <m/>
    <m/>
    <m/>
    <m/>
  </r>
  <r>
    <n v="11309"/>
    <d v="2021-09-22T00:00:00"/>
    <m/>
    <x v="2"/>
    <s v="Cassie Resta"/>
    <s v="Associate Planning Director "/>
    <s v="DDB"/>
    <x v="1"/>
    <s v="Australia"/>
    <s v="Sydney"/>
    <s v="Personal"/>
    <s v="No inmail sent"/>
    <x v="0"/>
    <d v="2021-09-30T00:00:00"/>
    <d v="2021-11-10T00:00:00"/>
    <m/>
    <m/>
    <m/>
    <m/>
    <m/>
    <m/>
    <m/>
    <m/>
    <m/>
    <m/>
  </r>
  <r>
    <n v="11310"/>
    <d v="2021-09-22T00:00:00"/>
    <m/>
    <x v="2"/>
    <s v="Xun Yang"/>
    <s v="Senior Reporting and Analytics Consultant"/>
    <s v=" MetLife"/>
    <x v="13"/>
    <s v="America"/>
    <s v="New Jersey"/>
    <s v="Personal"/>
    <s v="No inmail sent"/>
    <x v="1"/>
    <m/>
    <m/>
    <m/>
    <m/>
    <m/>
    <m/>
    <m/>
    <m/>
    <m/>
    <m/>
    <m/>
    <m/>
  </r>
  <r>
    <n v="11311"/>
    <d v="2021-09-22T00:00:00"/>
    <m/>
    <x v="2"/>
    <s v="Carmen Cechirdan"/>
    <s v="Digital and Multichannel Marketing Manager"/>
    <s v="Boehringer Ingelheim"/>
    <x v="12"/>
    <s v="Europe"/>
    <s v="Romania"/>
    <s v="Personal"/>
    <s v="No inmail sent"/>
    <x v="1"/>
    <m/>
    <m/>
    <m/>
    <m/>
    <m/>
    <m/>
    <m/>
    <m/>
    <m/>
    <m/>
    <m/>
    <m/>
  </r>
  <r>
    <n v="11312"/>
    <d v="2021-09-22T00:00:00"/>
    <m/>
    <x v="2"/>
    <s v="Ryan Holdway"/>
    <s v="Director - Media Account Management and Sales, Kroger Precision Marketing "/>
    <s v="Kroger"/>
    <x v="0"/>
    <s v="America"/>
    <s v="Illinois"/>
    <s v="Ramla's"/>
    <s v="No inmail sent"/>
    <x v="4"/>
    <m/>
    <m/>
    <m/>
    <m/>
    <m/>
    <m/>
    <m/>
    <m/>
    <m/>
    <m/>
    <m/>
    <s v="To be sent"/>
  </r>
  <r>
    <n v="11313"/>
    <d v="2021-09-22T00:00:00"/>
    <m/>
    <x v="2"/>
    <s v="Kay Vizon"/>
    <s v="Director, Media Services"/>
    <s v="Kroger"/>
    <x v="0"/>
    <s v="America"/>
    <s v="Oregon"/>
    <s v="Ramla's"/>
    <s v="No inmail sent"/>
    <x v="4"/>
    <m/>
    <m/>
    <m/>
    <m/>
    <m/>
    <m/>
    <m/>
    <m/>
    <m/>
    <m/>
    <m/>
    <s v="To be sent"/>
  </r>
  <r>
    <n v="11314"/>
    <d v="2021-09-22T00:00:00"/>
    <m/>
    <x v="2"/>
    <s v="Dustin Wilson"/>
    <s v="Senior Communications Planner ( Apple)"/>
    <s v="OMD"/>
    <x v="1"/>
    <s v="America"/>
    <s v="Canada "/>
    <s v="Personal"/>
    <s v="No inmail sent"/>
    <x v="0"/>
    <d v="2021-09-29T00:00:00"/>
    <d v="2021-11-10T00:00:00"/>
    <m/>
    <m/>
    <m/>
    <m/>
    <m/>
    <m/>
    <m/>
    <m/>
    <m/>
    <m/>
  </r>
  <r>
    <n v="11315"/>
    <d v="2021-09-22T00:00:00"/>
    <m/>
    <x v="2"/>
    <s v="David Rekuc"/>
    <s v="VP of New Brands"/>
    <s v=" 4x400"/>
    <x v="3"/>
    <s v="America"/>
    <s v="New Jersey"/>
    <s v="Personal"/>
    <s v="No inmail sent"/>
    <x v="1"/>
    <m/>
    <m/>
    <m/>
    <m/>
    <m/>
    <m/>
    <m/>
    <m/>
    <m/>
    <m/>
    <m/>
    <m/>
  </r>
  <r>
    <n v="11316"/>
    <d v="2021-09-22T00:00:00"/>
    <m/>
    <x v="2"/>
    <s v="Noel McGarrell"/>
    <s v="Data Strategist - Media and Marketing Data "/>
    <s v="Cabinet Office "/>
    <x v="15"/>
    <s v="Europe"/>
    <s v="London"/>
    <s v="Ramla's"/>
    <s v="No inmail sent"/>
    <x v="0"/>
    <m/>
    <d v="2021-10-27T00:00:00"/>
    <m/>
    <m/>
    <m/>
    <s v="Positive_FS"/>
    <m/>
    <m/>
    <m/>
    <m/>
    <m/>
    <m/>
  </r>
  <r>
    <n v="11317"/>
    <d v="2021-09-22T00:00:00"/>
    <m/>
    <x v="2"/>
    <s v="Rakesh Sharma"/>
    <s v="Manager Data Science "/>
    <s v="du"/>
    <x v="16"/>
    <s v="Asia"/>
    <s v="Dubai"/>
    <s v="Personal"/>
    <s v="No inmail sent"/>
    <x v="1"/>
    <m/>
    <m/>
    <m/>
    <m/>
    <m/>
    <m/>
    <m/>
    <m/>
    <m/>
    <m/>
    <m/>
    <m/>
  </r>
  <r>
    <n v="11318"/>
    <d v="2021-09-22T00:00:00"/>
    <m/>
    <x v="2"/>
    <s v="Matt Gardner"/>
    <s v="Data Science Vice President"/>
    <s v="Chegg"/>
    <x v="18"/>
    <s v="America"/>
    <s v="California"/>
    <s v="Personal"/>
    <s v="No inmail sent"/>
    <x v="1"/>
    <m/>
    <m/>
    <m/>
    <m/>
    <m/>
    <m/>
    <m/>
    <m/>
    <m/>
    <m/>
    <m/>
    <m/>
  </r>
  <r>
    <n v="11319"/>
    <d v="2021-09-22T00:00:00"/>
    <m/>
    <x v="2"/>
    <s v="Ahmed Gowda"/>
    <s v="Manager, eCommerce and Digital Marketing -Middle East and Africa"/>
    <s v="BIC"/>
    <x v="3"/>
    <s v="Asia"/>
    <s v="UAE"/>
    <s v="Personal"/>
    <s v="No inmail sent"/>
    <x v="0"/>
    <d v="2021-09-23T00:00:00"/>
    <d v="2021-11-10T00:00:00"/>
    <m/>
    <m/>
    <m/>
    <m/>
    <m/>
    <m/>
    <m/>
    <m/>
    <m/>
    <m/>
  </r>
  <r>
    <n v="11320"/>
    <d v="2021-09-22T00:00:00"/>
    <m/>
    <x v="2"/>
    <s v="Ronald Stoupa"/>
    <s v="Chief Marketing &amp; Product Officer "/>
    <s v="Herff Jones"/>
    <x v="3"/>
    <s v="America"/>
    <s v="Texas"/>
    <s v="Ramla's"/>
    <s v="No inmail sent"/>
    <x v="0"/>
    <m/>
    <d v="2021-11-10T00:00:00"/>
    <m/>
    <m/>
    <m/>
    <m/>
    <m/>
    <m/>
    <m/>
    <m/>
    <m/>
    <m/>
  </r>
  <r>
    <n v="11321"/>
    <d v="2021-09-22T00:00:00"/>
    <m/>
    <x v="2"/>
    <s v="Anjan Shah"/>
    <s v="Owner - Consultant/Contractor"/>
    <s v="Artsvue Marketing"/>
    <x v="1"/>
    <s v="America"/>
    <s v="Maryland"/>
    <s v="Personal"/>
    <s v="No inmail sent"/>
    <x v="0"/>
    <d v="2021-09-23T00:00:00"/>
    <d v="2021-11-10T00:00:00"/>
    <m/>
    <m/>
    <m/>
    <s v="Positive_FS"/>
    <m/>
    <m/>
    <m/>
    <m/>
    <m/>
    <m/>
  </r>
  <r>
    <n v="11322"/>
    <d v="2021-09-22T00:00:00"/>
    <m/>
    <x v="2"/>
    <s v="Pietra Flouri"/>
    <s v="Marketing Executive"/>
    <s v="Petrolina (Holdings) Public Ltd"/>
    <x v="15"/>
    <s v="Europe"/>
    <s v="Cyprus"/>
    <s v="Personal"/>
    <s v="No inmail sent"/>
    <x v="0"/>
    <d v="2021-11-04T00:00:00"/>
    <d v="2021-11-04T00:00:00"/>
    <m/>
    <m/>
    <m/>
    <m/>
    <m/>
    <m/>
    <m/>
    <m/>
    <m/>
    <m/>
  </r>
  <r>
    <n v="11323"/>
    <d v="2021-09-22T00:00:00"/>
    <m/>
    <x v="2"/>
    <s v="Parth Tripathi"/>
    <s v="Manager"/>
    <s v="Axtria - Ingenious Insights"/>
    <x v="7"/>
    <s v="Asia"/>
    <s v="India"/>
    <s v="Personal"/>
    <s v="No inmail sent"/>
    <x v="0"/>
    <d v="2021-09-23T00:00:00"/>
    <d v="2021-11-10T00:00:00"/>
    <m/>
    <m/>
    <m/>
    <m/>
    <m/>
    <m/>
    <m/>
    <m/>
    <m/>
    <m/>
  </r>
  <r>
    <n v="11324"/>
    <d v="2021-09-22T00:00:00"/>
    <m/>
    <x v="2"/>
    <s v="Rick Pollack, Ph.D. "/>
    <s v="Owner "/>
    <s v="Advanced Analytic Solutions"/>
    <x v="5"/>
    <s v="America"/>
    <s v="Pennsylvania"/>
    <s v="Ramla's"/>
    <s v="No inmail sent"/>
    <x v="1"/>
    <m/>
    <m/>
    <m/>
    <m/>
    <m/>
    <m/>
    <m/>
    <m/>
    <m/>
    <m/>
    <m/>
    <s v="To be sent"/>
  </r>
  <r>
    <n v="11325"/>
    <d v="2021-09-23T00:00:00"/>
    <m/>
    <x v="3"/>
    <s v="Ana Garcia Blanco"/>
    <s v="Country Consumer and Customer Insights Manager"/>
    <s v="IKEA"/>
    <x v="0"/>
    <s v="Europe"/>
    <s v="Spain"/>
    <s v="Personal"/>
    <s v="No inmail sent"/>
    <x v="0"/>
    <d v="2021-09-23T00:00:00"/>
    <d v="2021-09-30T00:00:00"/>
    <m/>
    <m/>
    <m/>
    <m/>
    <m/>
    <m/>
    <m/>
    <m/>
    <m/>
    <m/>
  </r>
  <r>
    <n v="11326"/>
    <d v="2021-09-23T00:00:00"/>
    <m/>
    <x v="3"/>
    <s v="Shara Kaplan"/>
    <s v="Consumer Planning &amp; Insights Manager"/>
    <s v="No7 Beauty"/>
    <x v="3"/>
    <s v="America"/>
    <s v="New York"/>
    <s v="Personal"/>
    <s v="No inmail sent"/>
    <x v="1"/>
    <m/>
    <m/>
    <m/>
    <m/>
    <m/>
    <m/>
    <m/>
    <m/>
    <m/>
    <m/>
    <m/>
    <m/>
  </r>
  <r>
    <n v="11327"/>
    <d v="2021-09-23T00:00:00"/>
    <m/>
    <x v="3"/>
    <s v="Kelly Laher"/>
    <s v="Consumer Insights Manager - UK &amp; Global"/>
    <s v="Cereal Partners Worldwide"/>
    <x v="3"/>
    <s v="Europe"/>
    <s v="United Kingdom"/>
    <s v="Personal"/>
    <s v="No inmail sent"/>
    <x v="1"/>
    <m/>
    <m/>
    <m/>
    <m/>
    <m/>
    <m/>
    <m/>
    <m/>
    <m/>
    <m/>
    <m/>
    <m/>
  </r>
  <r>
    <n v="11328"/>
    <d v="2021-09-23T00:00:00"/>
    <m/>
    <x v="3"/>
    <s v="Danielle Benson"/>
    <s v="Performance Marketing Manager"/>
    <s v="Harry's"/>
    <x v="0"/>
    <s v="America"/>
    <s v="New York"/>
    <s v="Personal"/>
    <s v="No inmail sent"/>
    <x v="1"/>
    <m/>
    <m/>
    <m/>
    <m/>
    <m/>
    <m/>
    <m/>
    <m/>
    <m/>
    <m/>
    <m/>
    <m/>
  </r>
  <r>
    <n v="11329"/>
    <d v="2021-09-23T00:00:00"/>
    <m/>
    <x v="3"/>
    <s v="Ulyana Zavadskaya"/>
    <s v="Manager, Consumer Insights &amp; Strategy"/>
    <s v="The Kraft Heinz Company"/>
    <x v="3"/>
    <s v="America"/>
    <s v="Canada "/>
    <s v="Personal"/>
    <s v="No inmail sent"/>
    <x v="1"/>
    <m/>
    <m/>
    <m/>
    <m/>
    <m/>
    <m/>
    <m/>
    <m/>
    <m/>
    <m/>
    <m/>
    <m/>
  </r>
  <r>
    <n v="11330"/>
    <d v="2021-09-23T00:00:00"/>
    <m/>
    <x v="3"/>
    <s v="Steve Driver"/>
    <s v="Senior Director; Strategy, Insights and Analytics"/>
    <s v="Academy Sports + Outdoors"/>
    <x v="0"/>
    <s v="America"/>
    <s v="Texas"/>
    <s v="Personal"/>
    <s v="No inmail sent"/>
    <x v="1"/>
    <m/>
    <m/>
    <m/>
    <m/>
    <m/>
    <m/>
    <m/>
    <m/>
    <m/>
    <m/>
    <m/>
    <m/>
  </r>
  <r>
    <n v="11331"/>
    <d v="2021-09-23T00:00:00"/>
    <m/>
    <x v="3"/>
    <s v="Lina Spokauskaite"/>
    <s v="Senior Analyst - Data Science"/>
    <s v="GenInvo"/>
    <x v="6"/>
    <s v="America"/>
    <s v="New York"/>
    <s v="Personal"/>
    <s v="No inmail sent"/>
    <x v="1"/>
    <m/>
    <m/>
    <m/>
    <m/>
    <m/>
    <m/>
    <m/>
    <m/>
    <m/>
    <m/>
    <m/>
    <m/>
  </r>
  <r>
    <n v="11332"/>
    <d v="2021-09-23T00:00:00"/>
    <m/>
    <x v="3"/>
    <s v="Shani Winfield"/>
    <s v="Head of Data &amp; Business Intelligence"/>
    <s v="Symphony Group"/>
    <x v="0"/>
    <s v="Europe"/>
    <s v="United Kingdom"/>
    <s v="Personal"/>
    <s v="No inmail sent"/>
    <x v="1"/>
    <m/>
    <m/>
    <m/>
    <m/>
    <m/>
    <m/>
    <m/>
    <m/>
    <m/>
    <m/>
    <m/>
    <m/>
  </r>
  <r>
    <n v="11333"/>
    <d v="2021-09-23T00:00:00"/>
    <m/>
    <x v="3"/>
    <s v="Philippe Meyer"/>
    <s v="Group Client Marketing Director"/>
    <s v="Richemont"/>
    <x v="3"/>
    <s v="Europe"/>
    <s v="France"/>
    <s v="Personal"/>
    <s v="No inmail sent"/>
    <x v="1"/>
    <m/>
    <m/>
    <m/>
    <m/>
    <m/>
    <m/>
    <m/>
    <m/>
    <m/>
    <m/>
    <m/>
    <m/>
  </r>
  <r>
    <n v="11334"/>
    <d v="2021-09-23T00:00:00"/>
    <m/>
    <x v="3"/>
    <s v="Yi Shi"/>
    <s v="Sr. Marketing Scientist"/>
    <s v="The Walt Disney Company"/>
    <x v="12"/>
    <s v="America"/>
    <s v="California"/>
    <s v="Personal"/>
    <s v="No inmail sent"/>
    <x v="0"/>
    <d v="2021-11-08T00:00:00"/>
    <d v="2021-11-24T00:00:00"/>
    <m/>
    <m/>
    <m/>
    <m/>
    <m/>
    <m/>
    <m/>
    <m/>
    <m/>
    <m/>
  </r>
  <r>
    <n v="11335"/>
    <d v="2021-09-23T00:00:00"/>
    <m/>
    <x v="3"/>
    <s v="Jeremy A."/>
    <s v="Growth &amp; Marketing Advisor"/>
    <s v="CrowdHealth"/>
    <x v="13"/>
    <s v="America"/>
    <s v="Texas"/>
    <s v="Personal"/>
    <s v="No inmail sent"/>
    <x v="1"/>
    <m/>
    <m/>
    <m/>
    <m/>
    <m/>
    <m/>
    <m/>
    <m/>
    <m/>
    <m/>
    <m/>
    <m/>
  </r>
  <r>
    <n v="11336"/>
    <d v="2021-09-23T00:00:00"/>
    <m/>
    <x v="3"/>
    <s v="Evan Petrowski"/>
    <s v="Associate Director Of Operations"/>
    <s v="Sanofi "/>
    <x v="6"/>
    <s v="America"/>
    <s v="Massachusetts"/>
    <s v="Personal"/>
    <s v="No inmail sent"/>
    <x v="0"/>
    <d v="2021-09-23T00:00:00"/>
    <d v="2021-09-30T00:00:00"/>
    <m/>
    <m/>
    <m/>
    <m/>
    <m/>
    <m/>
    <m/>
    <m/>
    <m/>
    <m/>
  </r>
  <r>
    <n v="11337"/>
    <d v="2021-09-23T00:00:00"/>
    <m/>
    <x v="3"/>
    <s v="Vishal Chaudhary"/>
    <s v="Executive Director, Data and Decision Science"/>
    <s v="Amgen"/>
    <x v="6"/>
    <s v="America"/>
    <s v="California"/>
    <s v="Personal"/>
    <s v="No inmail sent"/>
    <x v="1"/>
    <m/>
    <m/>
    <m/>
    <m/>
    <m/>
    <m/>
    <m/>
    <m/>
    <m/>
    <m/>
    <m/>
    <m/>
  </r>
  <r>
    <n v="11338"/>
    <d v="2021-09-23T00:00:00"/>
    <m/>
    <x v="3"/>
    <s v="Ravinder K Sharma"/>
    <s v="Founder | Product &amp; Market Entry"/>
    <s v="Trillion-Bits"/>
    <x v="0"/>
    <s v="America"/>
    <s v="New York"/>
    <s v="Personal"/>
    <s v="No inmail sent"/>
    <x v="0"/>
    <d v="2021-09-23T00:00:00"/>
    <m/>
    <m/>
    <m/>
    <m/>
    <s v="Negative"/>
    <d v="2021-09-23T00:00:00"/>
    <m/>
    <m/>
    <m/>
    <m/>
    <m/>
  </r>
  <r>
    <n v="11339"/>
    <d v="2021-09-23T00:00:00"/>
    <m/>
    <x v="3"/>
    <s v="Karla Renschler"/>
    <s v="Business Manager, Marketing"/>
    <s v="Capital One"/>
    <x v="10"/>
    <s v="America"/>
    <s v="Columbia"/>
    <s v="Personal"/>
    <s v="No inmail sent"/>
    <x v="1"/>
    <m/>
    <m/>
    <m/>
    <m/>
    <m/>
    <m/>
    <m/>
    <m/>
    <m/>
    <m/>
    <m/>
    <m/>
  </r>
  <r>
    <n v="11340"/>
    <d v="2021-09-23T00:00:00"/>
    <m/>
    <x v="3"/>
    <s v="John Richardson"/>
    <s v="Advertising Manager"/>
    <s v="O'Reilly Auto Parts"/>
    <x v="8"/>
    <s v="America"/>
    <s v="Missouri"/>
    <s v="Personal"/>
    <s v="No inmail sent"/>
    <x v="1"/>
    <m/>
    <m/>
    <m/>
    <m/>
    <m/>
    <m/>
    <m/>
    <m/>
    <m/>
    <m/>
    <m/>
    <m/>
  </r>
  <r>
    <n v="11341"/>
    <d v="2021-09-23T00:00:00"/>
    <m/>
    <x v="3"/>
    <s v="Yiming Cao"/>
    <s v="Performance Marketing Manager"/>
    <s v="Montblanc"/>
    <x v="3"/>
    <s v="Europe"/>
    <s v="Germany"/>
    <s v="Personal"/>
    <s v="No inmail sent"/>
    <x v="0"/>
    <d v="2021-09-24T00:00:00"/>
    <d v="2021-09-30T00:00:00"/>
    <m/>
    <m/>
    <m/>
    <m/>
    <m/>
    <m/>
    <m/>
    <m/>
    <m/>
    <m/>
  </r>
  <r>
    <n v="11342"/>
    <d v="2021-09-23T00:00:00"/>
    <m/>
    <x v="3"/>
    <s v="David Baron"/>
    <s v="Director, Performance Mgmt &amp; Org Strategy"/>
    <s v="Sempra Energy"/>
    <x v="0"/>
    <s v="America"/>
    <s v="California"/>
    <s v="Personal"/>
    <s v="No inmail sent"/>
    <x v="1"/>
    <m/>
    <m/>
    <m/>
    <m/>
    <m/>
    <m/>
    <m/>
    <m/>
    <m/>
    <m/>
    <m/>
    <m/>
  </r>
  <r>
    <n v="11343"/>
    <d v="2021-09-23T00:00:00"/>
    <m/>
    <x v="3"/>
    <s v="Ewa Piejak"/>
    <s v="Sales Analytics Lead"/>
    <s v="Avon"/>
    <x v="3"/>
    <s v="Europe"/>
    <s v="Poland"/>
    <s v="Personal"/>
    <s v="No inmail sent"/>
    <x v="1"/>
    <m/>
    <m/>
    <m/>
    <m/>
    <m/>
    <m/>
    <m/>
    <m/>
    <m/>
    <m/>
    <m/>
    <m/>
  </r>
  <r>
    <n v="11344"/>
    <d v="2021-09-23T00:00:00"/>
    <m/>
    <x v="3"/>
    <s v="Adam Goldstein"/>
    <s v="Associate Director, Innovation and Marketing Analytics"/>
    <s v="Meredith Corporation"/>
    <x v="0"/>
    <s v="America"/>
    <s v="New Jersey"/>
    <s v="Both (Ramla's &amp; Personal)"/>
    <s v="No inmail sent"/>
    <x v="0"/>
    <d v="2022-03-01T00:00:00"/>
    <m/>
    <m/>
    <m/>
    <m/>
    <m/>
    <m/>
    <m/>
    <m/>
    <m/>
    <m/>
    <m/>
  </r>
  <r>
    <n v="11345"/>
    <d v="2021-09-23T00:00:00"/>
    <m/>
    <x v="3"/>
    <s v="Louann Hogberg"/>
    <s v="Director, Business Analytics"/>
    <s v="J. Jill"/>
    <x v="0"/>
    <s v="America"/>
    <s v="Massachusetts"/>
    <s v="Personal"/>
    <s v="No inmail sent"/>
    <x v="0"/>
    <d v="2021-09-23T00:00:00"/>
    <d v="2021-09-30T00:00:00"/>
    <m/>
    <m/>
    <m/>
    <m/>
    <m/>
    <m/>
    <m/>
    <m/>
    <m/>
    <m/>
  </r>
  <r>
    <n v="11346"/>
    <d v="2021-09-23T00:00:00"/>
    <m/>
    <x v="3"/>
    <s v="Jason Yau"/>
    <s v="Director, Advanced Analytics"/>
    <s v="Levi Strauss &amp; Co."/>
    <x v="0"/>
    <s v="America"/>
    <s v="California"/>
    <s v="Ramla's"/>
    <s v="No inmail sent"/>
    <x v="1"/>
    <m/>
    <m/>
    <m/>
    <m/>
    <m/>
    <m/>
    <m/>
    <m/>
    <m/>
    <m/>
    <m/>
    <m/>
  </r>
  <r>
    <n v="11347"/>
    <d v="2021-09-23T00:00:00"/>
    <m/>
    <x v="3"/>
    <s v="Heather Thompson"/>
    <s v="VP, Digital Insights and Optimization Strategist"/>
    <s v="Regions Bank"/>
    <x v="10"/>
    <s v="Europe"/>
    <s v="United Kingdom"/>
    <s v="Personal"/>
    <s v="No inmail sent"/>
    <x v="1"/>
    <m/>
    <m/>
    <m/>
    <m/>
    <m/>
    <m/>
    <m/>
    <m/>
    <m/>
    <m/>
    <m/>
    <m/>
  </r>
  <r>
    <n v="11348"/>
    <d v="2021-11-01T00:00:00"/>
    <m/>
    <x v="2"/>
    <s v="Magen Hanrahan Doughtie"/>
    <s v="VP, Media &amp; Marketing Services "/>
    <s v="The Kraft Heinz Company"/>
    <x v="3"/>
    <s v="America"/>
    <s v="Illinois"/>
    <s v="Ramla's"/>
    <s v="No inmail sent"/>
    <x v="1"/>
    <m/>
    <m/>
    <m/>
    <m/>
    <m/>
    <m/>
    <m/>
    <m/>
    <m/>
    <m/>
    <m/>
    <m/>
  </r>
  <r>
    <n v="11349"/>
    <d v="2021-09-23T00:00:00"/>
    <m/>
    <x v="3"/>
    <s v="Alberto Mauri"/>
    <s v="Global Media Insights Manager"/>
    <s v="Gucci"/>
    <x v="0"/>
    <s v="Europe"/>
    <s v="Italy"/>
    <s v="Personal"/>
    <s v="No inmail sent"/>
    <x v="1"/>
    <m/>
    <m/>
    <m/>
    <m/>
    <m/>
    <m/>
    <m/>
    <m/>
    <m/>
    <m/>
    <m/>
    <m/>
  </r>
  <r>
    <n v="11350"/>
    <d v="2021-09-23T00:00:00"/>
    <m/>
    <x v="3"/>
    <s v="Hannah Joselyn Manthiri"/>
    <s v="Manager, Data &amp; Analytics Lead"/>
    <s v="AbbVie"/>
    <x v="6"/>
    <s v="America"/>
    <s v="Illinois"/>
    <s v="Personal"/>
    <s v="No inmail sent"/>
    <x v="1"/>
    <m/>
    <m/>
    <m/>
    <m/>
    <m/>
    <m/>
    <m/>
    <m/>
    <m/>
    <m/>
    <m/>
    <m/>
  </r>
  <r>
    <n v="11351"/>
    <d v="2021-09-23T00:00:00"/>
    <m/>
    <x v="2"/>
    <s v="Warren Thompson"/>
    <s v="Director, Advanced Analytics "/>
    <s v="AT&amp;T Entertainment Group"/>
    <x v="12"/>
    <s v="America"/>
    <s v="Georgia"/>
    <s v="Ramla's"/>
    <s v="No inmail sent"/>
    <x v="1"/>
    <m/>
    <m/>
    <m/>
    <m/>
    <m/>
    <m/>
    <m/>
    <m/>
    <m/>
    <m/>
    <m/>
    <s v="To be sent"/>
  </r>
  <r>
    <n v="11352"/>
    <d v="2021-09-23T00:00:00"/>
    <m/>
    <x v="2"/>
    <s v="Anish Patel"/>
    <s v="Marketing Manager "/>
    <s v="London Stock Exchange Group"/>
    <x v="10"/>
    <s v="Europe"/>
    <s v="United Kingdom"/>
    <s v="Ramla's"/>
    <s v="No inmail sent"/>
    <x v="1"/>
    <m/>
    <m/>
    <m/>
    <m/>
    <m/>
    <m/>
    <m/>
    <m/>
    <m/>
    <m/>
    <m/>
    <s v="To be sent"/>
  </r>
  <r>
    <n v="11353"/>
    <d v="2021-09-23T00:00:00"/>
    <m/>
    <x v="2"/>
    <s v="Phil Selemale"/>
    <s v="Marketing Manager Youth, Professional ,Feenix and Corporate Relations"/>
    <s v="Standard Bank South Africa"/>
    <x v="10"/>
    <s v="Africa"/>
    <s v="South Africa"/>
    <s v="Personal"/>
    <s v="No inmail sent"/>
    <x v="1"/>
    <m/>
    <m/>
    <m/>
    <m/>
    <m/>
    <m/>
    <m/>
    <m/>
    <m/>
    <m/>
    <m/>
    <m/>
  </r>
  <r>
    <n v="11354"/>
    <d v="2021-09-23T00:00:00"/>
    <m/>
    <x v="2"/>
    <s v="Sunit Joseph Konnully"/>
    <s v="Project Lead, Advanced Analytics "/>
    <s v="Axtria - Ingenious Insights"/>
    <x v="18"/>
    <s v="America"/>
    <s v="Philadelphia"/>
    <s v="Personal"/>
    <s v="No inmail sent"/>
    <x v="1"/>
    <m/>
    <m/>
    <m/>
    <m/>
    <m/>
    <m/>
    <m/>
    <m/>
    <m/>
    <m/>
    <m/>
    <s v="To be sent"/>
  </r>
  <r>
    <n v="11355"/>
    <d v="2021-10-14T00:00:00"/>
    <m/>
    <x v="4"/>
    <s v="Matthias Schmid"/>
    <s v="Co-Founder &amp; Managing Director"/>
    <s v="Jubel Media GmbH"/>
    <x v="1"/>
    <s v="Europe"/>
    <s v="Germany"/>
    <s v="Personal"/>
    <s v="No inmail sent"/>
    <x v="1"/>
    <m/>
    <m/>
    <m/>
    <m/>
    <m/>
    <m/>
    <m/>
    <m/>
    <m/>
    <m/>
    <m/>
    <m/>
  </r>
  <r>
    <n v="11356"/>
    <d v="2021-10-14T00:00:00"/>
    <m/>
    <x v="4"/>
    <s v="Stephanie Peiyao Zhang"/>
    <s v="Marketing Science Analyst"/>
    <s v="Resolution Agency"/>
    <x v="5"/>
    <s v="America"/>
    <s v="New York"/>
    <s v="Personal"/>
    <s v="No inmail sent"/>
    <x v="1"/>
    <m/>
    <m/>
    <m/>
    <m/>
    <m/>
    <m/>
    <m/>
    <m/>
    <m/>
    <m/>
    <m/>
    <m/>
  </r>
  <r>
    <n v="11357"/>
    <d v="2021-10-14T00:00:00"/>
    <m/>
    <x v="4"/>
    <s v="Carlos A. Ariza"/>
    <s v="Associate Partner, Media Director | Communications Strategy"/>
    <s v="9thWonder Agency"/>
    <x v="5"/>
    <s v="America"/>
    <s v="California"/>
    <s v="Personal"/>
    <s v="No inmail sent"/>
    <x v="1"/>
    <m/>
    <m/>
    <m/>
    <m/>
    <m/>
    <m/>
    <m/>
    <m/>
    <m/>
    <m/>
    <m/>
    <m/>
  </r>
  <r>
    <n v="11358"/>
    <d v="2021-10-19T00:00:00"/>
    <m/>
    <x v="4"/>
    <s v="Christina Radigan"/>
    <s v="SVP- Strategic Research, Insights and Analytics"/>
    <s v="OUTFRONT Media"/>
    <x v="5"/>
    <s v="America"/>
    <s v="New York"/>
    <s v="Ramla's"/>
    <s v="No inmail sent"/>
    <x v="0"/>
    <d v="2021-10-28T00:00:00"/>
    <d v="2021-11-08T00:00:00"/>
    <m/>
    <m/>
    <m/>
    <s v="Neutral"/>
    <m/>
    <m/>
    <m/>
    <m/>
    <m/>
    <s v="not in charge"/>
  </r>
  <r>
    <n v="11359"/>
    <d v="2021-09-24T00:00:00"/>
    <m/>
    <x v="3"/>
    <s v="Atul Khemuka"/>
    <s v="Chief Growth Officer"/>
    <s v="Mercury® Financial"/>
    <x v="10"/>
    <s v="America"/>
    <s v="Texas"/>
    <s v="Personal"/>
    <s v="No inmail sent"/>
    <x v="1"/>
    <m/>
    <m/>
    <m/>
    <m/>
    <m/>
    <m/>
    <m/>
    <m/>
    <m/>
    <m/>
    <m/>
    <m/>
  </r>
  <r>
    <n v="11360"/>
    <d v="2021-09-24T00:00:00"/>
    <m/>
    <x v="3"/>
    <s v="Boyuan Li"/>
    <s v="Senior Marketing Analyst"/>
    <s v="Chime"/>
    <x v="10"/>
    <s v="America"/>
    <s v="California"/>
    <s v="Personal"/>
    <s v="No inmail sent"/>
    <x v="1"/>
    <m/>
    <m/>
    <m/>
    <m/>
    <m/>
    <m/>
    <m/>
    <m/>
    <m/>
    <m/>
    <m/>
    <m/>
  </r>
  <r>
    <n v="11361"/>
    <d v="2021-09-24T00:00:00"/>
    <m/>
    <x v="3"/>
    <s v="Bellicha Cecile"/>
    <s v="CATEGORY MANAGER Frames &amp; Accessories"/>
    <s v="GrandVision"/>
    <x v="3"/>
    <s v="Europe"/>
    <s v="France"/>
    <s v="Personal"/>
    <s v="No inmail sent"/>
    <x v="1"/>
    <m/>
    <m/>
    <m/>
    <m/>
    <m/>
    <m/>
    <m/>
    <m/>
    <m/>
    <m/>
    <m/>
    <m/>
  </r>
  <r>
    <n v="11362"/>
    <d v="2021-09-24T00:00:00"/>
    <m/>
    <x v="3"/>
    <s v="Elizabeth Ho"/>
    <s v="Marketing and Customer Analytics"/>
    <s v="Central Market"/>
    <x v="0"/>
    <s v="America"/>
    <s v="Texas"/>
    <s v="Personal"/>
    <s v="No inmail sent"/>
    <x v="1"/>
    <m/>
    <m/>
    <m/>
    <m/>
    <m/>
    <m/>
    <m/>
    <m/>
    <m/>
    <m/>
    <m/>
    <m/>
  </r>
  <r>
    <n v="11363"/>
    <d v="2021-09-24T00:00:00"/>
    <m/>
    <x v="3"/>
    <s v="Shahzad Khan"/>
    <s v="Sr. Director, Data Science and Analytics"/>
    <s v="Beautycounter"/>
    <x v="3"/>
    <s v="America"/>
    <s v="California"/>
    <s v="Personal"/>
    <s v="No inmail sent"/>
    <x v="1"/>
    <m/>
    <m/>
    <m/>
    <m/>
    <m/>
    <m/>
    <m/>
    <m/>
    <m/>
    <m/>
    <m/>
    <m/>
  </r>
  <r>
    <n v="11364"/>
    <d v="2021-09-24T00:00:00"/>
    <m/>
    <x v="3"/>
    <s v="Philip Heltzel"/>
    <s v="Head of Data Insights"/>
    <s v="Delivery Hero "/>
    <x v="6"/>
    <s v="Europe"/>
    <s v="Germany"/>
    <s v="Personal"/>
    <s v="No inmail sent"/>
    <x v="1"/>
    <m/>
    <m/>
    <m/>
    <m/>
    <m/>
    <m/>
    <m/>
    <m/>
    <m/>
    <m/>
    <m/>
    <m/>
  </r>
  <r>
    <n v="11365"/>
    <d v="2021-09-24T00:00:00"/>
    <m/>
    <x v="3"/>
    <s v="Mehmet Yavuz A."/>
    <s v="Head of Data &amp; Insights"/>
    <s v="N3TWORK"/>
    <x v="12"/>
    <s v="America"/>
    <s v="California"/>
    <s v="Personal"/>
    <s v="No inmail sent"/>
    <x v="1"/>
    <m/>
    <m/>
    <m/>
    <m/>
    <m/>
    <m/>
    <m/>
    <m/>
    <m/>
    <m/>
    <m/>
    <m/>
  </r>
  <r>
    <n v="11366"/>
    <d v="2021-09-24T00:00:00"/>
    <m/>
    <x v="3"/>
    <s v="Omar Rahman"/>
    <s v="Senior Director - Strategy, Analytics, and Growth"/>
    <s v="barre3"/>
    <x v="13"/>
    <s v="America"/>
    <s v="California"/>
    <s v="Personal"/>
    <s v="No inmail sent"/>
    <x v="1"/>
    <m/>
    <m/>
    <m/>
    <m/>
    <m/>
    <m/>
    <m/>
    <m/>
    <m/>
    <m/>
    <m/>
    <m/>
  </r>
  <r>
    <n v="11367"/>
    <d v="2021-09-24T00:00:00"/>
    <m/>
    <x v="3"/>
    <s v="Matt Cunliffe"/>
    <s v="Growth Marketing Lead"/>
    <s v="tails.com"/>
    <x v="3"/>
    <s v="Europe"/>
    <s v="United Kingdom"/>
    <s v="Personal"/>
    <s v="No inmail sent"/>
    <x v="1"/>
    <m/>
    <m/>
    <m/>
    <m/>
    <m/>
    <m/>
    <m/>
    <m/>
    <m/>
    <m/>
    <m/>
    <m/>
  </r>
  <r>
    <n v="11368"/>
    <d v="2021-09-27T00:00:00"/>
    <m/>
    <x v="3"/>
    <s v="Lester Berry"/>
    <s v="Head of Analytics &amp; Data Science"/>
    <s v="John Lewis"/>
    <x v="0"/>
    <s v="Europe"/>
    <s v="United Kingdom"/>
    <s v="Ramla's"/>
    <s v="No inmail sent"/>
    <x v="1"/>
    <m/>
    <m/>
    <m/>
    <m/>
    <m/>
    <m/>
    <m/>
    <m/>
    <m/>
    <m/>
    <m/>
    <s v="no note"/>
  </r>
  <r>
    <n v="11369"/>
    <d v="2021-09-27T00:00:00"/>
    <m/>
    <x v="3"/>
    <s v="Shoby Kelliher"/>
    <s v="Vice President - Client Data Management Lead"/>
    <s v="Neuberger Berman"/>
    <x v="10"/>
    <s v="America"/>
    <s v="New York"/>
    <s v="Ramla's"/>
    <s v="No inmail sent"/>
    <x v="1"/>
    <m/>
    <m/>
    <m/>
    <m/>
    <m/>
    <m/>
    <m/>
    <m/>
    <m/>
    <m/>
    <m/>
    <s v="no note"/>
  </r>
  <r>
    <n v="11370"/>
    <d v="2021-09-27T00:00:00"/>
    <m/>
    <x v="3"/>
    <s v="Alberto Isla"/>
    <s v="Director Data Science"/>
    <s v="The Michaels Companies"/>
    <x v="0"/>
    <s v="America"/>
    <s v="Ohio"/>
    <s v="Ramla's"/>
    <s v="No inmail sent"/>
    <x v="1"/>
    <m/>
    <m/>
    <m/>
    <m/>
    <m/>
    <m/>
    <m/>
    <m/>
    <m/>
    <m/>
    <m/>
    <s v="no note"/>
  </r>
  <r>
    <n v="11371"/>
    <d v="2021-09-27T00:00:00"/>
    <m/>
    <x v="3"/>
    <s v="AllBright Kim"/>
    <s v="Director Marketing Analytics"/>
    <s v="Tempo"/>
    <x v="13"/>
    <s v="America"/>
    <s v="California"/>
    <s v="Ramla's"/>
    <s v="No inmail sent"/>
    <x v="1"/>
    <m/>
    <m/>
    <m/>
    <m/>
    <m/>
    <m/>
    <m/>
    <m/>
    <m/>
    <m/>
    <m/>
    <s v="no note"/>
  </r>
  <r>
    <n v="11372"/>
    <d v="2021-09-27T00:00:00"/>
    <m/>
    <x v="3"/>
    <s v="Patricia Alonso Garrido"/>
    <s v="Global Marketing, Communication &amp; Advanced Analytics Director"/>
    <s v="ADOLFO DOMINGUEZ"/>
    <x v="0"/>
    <s v="Europe"/>
    <s v="Spain"/>
    <s v="Ramla's"/>
    <s v="No inmail sent"/>
    <x v="0"/>
    <d v="2021-09-27T00:00:00"/>
    <d v="2022-02-21T00:00:00"/>
    <m/>
    <m/>
    <m/>
    <m/>
    <m/>
    <m/>
    <m/>
    <m/>
    <m/>
    <s v="no note"/>
  </r>
  <r>
    <n v="11373"/>
    <d v="2021-09-27T00:00:00"/>
    <m/>
    <x v="3"/>
    <s v="Marcello Formisano"/>
    <s v="Head of Insights"/>
    <s v="Tata Consumer Products"/>
    <x v="3"/>
    <s v="Europe"/>
    <s v="United Kingdom"/>
    <s v="Ramla's"/>
    <s v="No inmail sent"/>
    <x v="1"/>
    <m/>
    <m/>
    <m/>
    <m/>
    <m/>
    <m/>
    <m/>
    <m/>
    <m/>
    <m/>
    <m/>
    <s v="no note"/>
  </r>
  <r>
    <n v="11374"/>
    <d v="2021-09-27T00:00:00"/>
    <m/>
    <x v="3"/>
    <s v="Sophia Evgeniou"/>
    <s v="Chief Marketing Officer "/>
    <s v="OpenforVintage"/>
    <x v="0"/>
    <s v="Europe"/>
    <s v="United Kingdom"/>
    <s v="Ramla's"/>
    <s v="No inmail sent"/>
    <x v="0"/>
    <d v="2021-10-01T00:00:00"/>
    <d v="2021-10-21T00:00:00"/>
    <m/>
    <m/>
    <m/>
    <m/>
    <m/>
    <m/>
    <m/>
    <m/>
    <m/>
    <s v="no note"/>
  </r>
  <r>
    <n v="11375"/>
    <d v="2021-09-27T00:00:00"/>
    <m/>
    <x v="3"/>
    <s v="Philip Dauchy"/>
    <s v="Global Head of Brand Strategy &amp; International Marketing"/>
    <s v="Cadillac"/>
    <x v="8"/>
    <s v="America"/>
    <s v="Michigan"/>
    <s v="Ramla's"/>
    <s v="No inmail sent"/>
    <x v="1"/>
    <m/>
    <m/>
    <m/>
    <m/>
    <m/>
    <m/>
    <m/>
    <m/>
    <m/>
    <m/>
    <m/>
    <s v="no note"/>
  </r>
  <r>
    <n v="11376"/>
    <d v="2021-09-27T00:00:00"/>
    <m/>
    <x v="3"/>
    <s v="Azeem Hussain-Aamir"/>
    <s v="Director and Head, Digital Strategy &amp; Insights"/>
    <s v="BMO Financial Group"/>
    <x v="10"/>
    <s v="America"/>
    <s v="Canada "/>
    <s v="Ramla's"/>
    <s v="No inmail sent"/>
    <x v="1"/>
    <m/>
    <m/>
    <m/>
    <m/>
    <m/>
    <m/>
    <m/>
    <m/>
    <m/>
    <m/>
    <m/>
    <s v="no note"/>
  </r>
  <r>
    <n v="11377"/>
    <d v="2021-09-27T00:00:00"/>
    <m/>
    <x v="3"/>
    <s v="Celina Wong"/>
    <s v="Director Of Analytics and Strategic Insights"/>
    <s v="TULA Skincare"/>
    <x v="3"/>
    <s v="America"/>
    <s v="New York"/>
    <s v="Ramla's"/>
    <s v="No inmail sent"/>
    <x v="1"/>
    <m/>
    <m/>
    <m/>
    <m/>
    <m/>
    <m/>
    <m/>
    <m/>
    <m/>
    <m/>
    <m/>
    <s v="no note"/>
  </r>
  <r>
    <n v="11378"/>
    <d v="2021-09-27T00:00:00"/>
    <m/>
    <x v="3"/>
    <s v="Pablo Rappi"/>
    <s v="Senior Director, Strategic Planning | Customer Insights and Business Analytics "/>
    <s v="AIG"/>
    <x v="10"/>
    <s v="America"/>
    <s v="Portland"/>
    <s v="Ramla's"/>
    <s v="No inmail sent"/>
    <x v="1"/>
    <m/>
    <m/>
    <m/>
    <m/>
    <m/>
    <m/>
    <m/>
    <m/>
    <m/>
    <m/>
    <m/>
    <s v="no note"/>
  </r>
  <r>
    <n v="11379"/>
    <d v="2021-09-27T00:00:00"/>
    <m/>
    <x v="3"/>
    <s v="Marlen Solis"/>
    <s v="Head of Insights"/>
    <s v="Avon"/>
    <x v="3"/>
    <s v="America"/>
    <s v="Mexico"/>
    <s v="Ramla's"/>
    <s v="No inmail sent"/>
    <x v="1"/>
    <m/>
    <m/>
    <m/>
    <m/>
    <m/>
    <m/>
    <m/>
    <m/>
    <m/>
    <m/>
    <m/>
    <s v="no note"/>
  </r>
  <r>
    <n v="11380"/>
    <d v="2021-09-27T00:00:00"/>
    <m/>
    <x v="3"/>
    <s v="Krista Stelling"/>
    <s v="SVP Sales &amp; Marketing"/>
    <s v="OKA"/>
    <x v="3"/>
    <s v="America"/>
    <s v="Texas"/>
    <s v="Ramla's"/>
    <s v="No inmail sent"/>
    <x v="1"/>
    <m/>
    <m/>
    <m/>
    <m/>
    <m/>
    <m/>
    <m/>
    <m/>
    <m/>
    <m/>
    <m/>
    <s v="no note"/>
  </r>
  <r>
    <n v="11381"/>
    <d v="2021-09-27T00:00:00"/>
    <m/>
    <x v="3"/>
    <s v="Teni Adeniran"/>
    <s v="Senior Manager, Data, Insights &amp; Analytics"/>
    <s v="Loblaw Companies"/>
    <x v="0"/>
    <s v="America"/>
    <s v="Canada "/>
    <s v="Ramla's"/>
    <s v="No inmail sent"/>
    <x v="0"/>
    <d v="2021-10-01T00:00:00"/>
    <d v="2021-10-21T00:00:00"/>
    <m/>
    <m/>
    <m/>
    <m/>
    <m/>
    <m/>
    <m/>
    <m/>
    <m/>
    <s v="no note"/>
  </r>
  <r>
    <n v="11382"/>
    <d v="2021-09-27T00:00:00"/>
    <m/>
    <x v="3"/>
    <s v="Rami Touma"/>
    <s v="Sr. Manager, Global Marketing Strategy"/>
    <s v="The Walt Disney Company"/>
    <x v="12"/>
    <s v="America"/>
    <s v="New York"/>
    <s v="Personal"/>
    <s v="No inmail sent"/>
    <x v="1"/>
    <m/>
    <m/>
    <m/>
    <m/>
    <m/>
    <m/>
    <m/>
    <m/>
    <m/>
    <m/>
    <m/>
    <s v="standard note"/>
  </r>
  <r>
    <n v="11383"/>
    <d v="2021-09-27T00:00:00"/>
    <m/>
    <x v="3"/>
    <s v="Kumar Kantheti"/>
    <s v="Head of Customer Insights"/>
    <s v="Regeneron"/>
    <x v="6"/>
    <s v="America"/>
    <s v="New York"/>
    <s v="Ramla's"/>
    <s v="No inmail sent"/>
    <x v="1"/>
    <m/>
    <m/>
    <m/>
    <m/>
    <m/>
    <m/>
    <m/>
    <m/>
    <m/>
    <m/>
    <m/>
    <s v="no note"/>
  </r>
  <r>
    <n v="11384"/>
    <d v="2021-09-27T00:00:00"/>
    <m/>
    <x v="3"/>
    <s v="James Stiebel"/>
    <s v="Customer Insights &amp; Business Intelligence Manager "/>
    <s v="General Motors"/>
    <x v="8"/>
    <s v="America"/>
    <s v="Virginia"/>
    <s v="Ramla's"/>
    <s v="No inmail sent"/>
    <x v="1"/>
    <m/>
    <m/>
    <m/>
    <m/>
    <m/>
    <m/>
    <m/>
    <m/>
    <m/>
    <m/>
    <m/>
    <m/>
  </r>
  <r>
    <n v="11385"/>
    <d v="2021-10-19T00:00:00"/>
    <m/>
    <x v="4"/>
    <s v="Vicky Nikolova"/>
    <s v="Director, Analytics"/>
    <s v="Media Matters Worldwide"/>
    <x v="5"/>
    <s v="America"/>
    <s v="California"/>
    <s v="Ramla's"/>
    <s v="No inmail sent"/>
    <x v="0"/>
    <d v="2021-10-20T00:00:00"/>
    <d v="2021-11-19T00:00:00"/>
    <m/>
    <m/>
    <m/>
    <s v="Negative"/>
    <m/>
    <m/>
    <m/>
    <m/>
    <m/>
    <s v="not interested at this time."/>
  </r>
  <r>
    <n v="11386"/>
    <d v="2021-10-19T00:00:00"/>
    <m/>
    <x v="4"/>
    <s v="Ryan Tincknell"/>
    <s v="Analytics &amp; Data Strategy Lead"/>
    <s v="Gorilla Group"/>
    <x v="18"/>
    <s v="America"/>
    <s v="Illinois"/>
    <s v="Ramla's"/>
    <s v="No inmail sent"/>
    <x v="0"/>
    <d v="2021-10-20T00:00:00"/>
    <d v="2021-11-19T00:00:00"/>
    <m/>
    <m/>
    <m/>
    <s v="Negative"/>
    <m/>
    <m/>
    <m/>
    <m/>
    <m/>
    <s v="not interested at this time."/>
  </r>
  <r>
    <n v="11387"/>
    <d v="2021-10-19T00:00:00"/>
    <m/>
    <x v="4"/>
    <s v="Otto Loewy"/>
    <s v="Senior Research &amp; Insight Analyst"/>
    <s v="We Are Social"/>
    <x v="5"/>
    <s v="America"/>
    <s v="Georgia"/>
    <s v="Ramla's"/>
    <s v="No inmail sent"/>
    <x v="0"/>
    <d v="2021-10-19T00:00:00"/>
    <d v="2021-11-08T00:00:00"/>
    <m/>
    <m/>
    <m/>
    <s v="Negative"/>
    <m/>
    <m/>
    <m/>
    <m/>
    <m/>
    <s v="will get back to us soon if there is a need"/>
  </r>
  <r>
    <n v="11388"/>
    <d v="2021-09-28T00:00:00"/>
    <m/>
    <x v="3"/>
    <s v="Colleen B."/>
    <s v="Senior Director, Brand Marketing and Consumer Insights"/>
    <s v="CannaCraft"/>
    <x v="3"/>
    <s v="America"/>
    <s v="California"/>
    <s v="Ramla's"/>
    <s v="No inmail sent"/>
    <x v="1"/>
    <m/>
    <m/>
    <m/>
    <m/>
    <m/>
    <m/>
    <m/>
    <m/>
    <m/>
    <m/>
    <m/>
    <m/>
  </r>
  <r>
    <n v="11389"/>
    <d v="2021-09-28T00:00:00"/>
    <m/>
    <x v="3"/>
    <s v="Arnav Jain"/>
    <s v="Global Head, Strategy Analytics &amp; Insights, Customer Experience "/>
    <s v="Uber"/>
    <x v="18"/>
    <s v="America"/>
    <s v="California"/>
    <s v="Ramla's"/>
    <s v="No inmail sent"/>
    <x v="1"/>
    <m/>
    <m/>
    <m/>
    <m/>
    <m/>
    <m/>
    <m/>
    <m/>
    <m/>
    <m/>
    <m/>
    <m/>
  </r>
  <r>
    <n v="11390"/>
    <d v="2021-09-28T00:00:00"/>
    <m/>
    <x v="3"/>
    <s v="Varun Kapadia"/>
    <s v="Assistant Manager - Consumer &amp; Shopper Understanding"/>
    <s v="Ferrero"/>
    <x v="3"/>
    <s v="America"/>
    <s v="Canada "/>
    <s v="Ramla's"/>
    <s v="No inmail sent"/>
    <x v="0"/>
    <d v="2021-10-01T00:00:00"/>
    <d v="2022-02-22T00:00:00"/>
    <m/>
    <m/>
    <m/>
    <s v="Positive"/>
    <d v="2021-10-09T00:00:00"/>
    <m/>
    <m/>
    <m/>
    <m/>
    <m/>
  </r>
  <r>
    <n v="11391"/>
    <d v="2021-09-28T00:00:00"/>
    <m/>
    <x v="3"/>
    <s v="Milan van den Horn"/>
    <s v="Marketing Business Partner A.I."/>
    <s v="Marsh"/>
    <x v="10"/>
    <s v="Europe"/>
    <s v="Netherlands"/>
    <s v="Ramla's"/>
    <s v="No inmail sent"/>
    <x v="1"/>
    <m/>
    <m/>
    <m/>
    <m/>
    <m/>
    <m/>
    <m/>
    <m/>
    <m/>
    <m/>
    <m/>
    <m/>
  </r>
  <r>
    <n v="11392"/>
    <d v="2021-09-28T00:00:00"/>
    <m/>
    <x v="3"/>
    <s v="Anja Vogel"/>
    <s v="Senior Manager Consumer Insights &amp; Market Research"/>
    <s v="Peter Kölln"/>
    <x v="3"/>
    <s v="Europe"/>
    <s v="Germany"/>
    <s v="Ramla's"/>
    <s v="No inmail sent"/>
    <x v="0"/>
    <m/>
    <m/>
    <m/>
    <m/>
    <m/>
    <m/>
    <m/>
    <m/>
    <m/>
    <m/>
    <m/>
    <m/>
  </r>
  <r>
    <n v="11393"/>
    <d v="2021-09-28T00:00:00"/>
    <m/>
    <x v="3"/>
    <s v="Davide Bono"/>
    <s v="Research &amp; marketing mix models Manager"/>
    <s v="Havas"/>
    <x v="1"/>
    <s v="Europe"/>
    <s v="Italy"/>
    <s v="Ramla's"/>
    <s v="No inmail sent"/>
    <x v="0"/>
    <d v="2021-09-30T00:00:00"/>
    <d v="2022-01-26T00:00:00"/>
    <m/>
    <m/>
    <m/>
    <s v="Negative"/>
    <d v="2022-01-27T00:00:00"/>
    <m/>
    <m/>
    <m/>
    <m/>
    <m/>
  </r>
  <r>
    <n v="11394"/>
    <d v="2021-09-28T00:00:00"/>
    <m/>
    <x v="3"/>
    <s v="Pauline Rommelaere"/>
    <s v="Marketing Manager"/>
    <s v="showroomprive.com"/>
    <x v="4"/>
    <s v="Europe"/>
    <s v="France"/>
    <s v="Ramla's"/>
    <s v="No inmail sent"/>
    <x v="0"/>
    <d v="2021-10-01T00:00:00"/>
    <m/>
    <m/>
    <m/>
    <m/>
    <s v="Positive_FS"/>
    <d v="2021-10-04T00:00:00"/>
    <m/>
    <m/>
    <m/>
    <m/>
    <m/>
  </r>
  <r>
    <n v="11395"/>
    <d v="2021-09-28T00:00:00"/>
    <m/>
    <x v="3"/>
    <s v="Jay Irwin"/>
    <s v="Senior Marketing Data Analyst"/>
    <s v="Thinx"/>
    <x v="0"/>
    <s v="America"/>
    <s v="New York"/>
    <s v="Ramla's"/>
    <s v="No inmail sent"/>
    <x v="0"/>
    <d v="2021-10-01T00:00:00"/>
    <m/>
    <m/>
    <m/>
    <m/>
    <s v="Negative"/>
    <d v="2021-10-01T00:00:00"/>
    <m/>
    <m/>
    <m/>
    <m/>
    <m/>
  </r>
  <r>
    <n v="11396"/>
    <d v="2021-09-28T00:00:00"/>
    <m/>
    <x v="3"/>
    <s v="Bob Kraut"/>
    <s v="Chief Marketing Officer"/>
    <s v="Billy Jealousy"/>
    <x v="3"/>
    <s v="America"/>
    <s v="Texas"/>
    <s v="Ramla's"/>
    <s v="No inmail sent"/>
    <x v="1"/>
    <m/>
    <m/>
    <m/>
    <m/>
    <m/>
    <m/>
    <m/>
    <m/>
    <m/>
    <m/>
    <m/>
    <m/>
  </r>
  <r>
    <n v="11397"/>
    <d v="2021-09-28T00:00:00"/>
    <m/>
    <x v="3"/>
    <s v="Meg W."/>
    <s v="Associate Director, Consumer Insights &amp; Strategy"/>
    <s v="Tyson Foods"/>
    <x v="3"/>
    <s v="America"/>
    <s v="Illinois"/>
    <s v="Ramla's"/>
    <s v="No inmail sent"/>
    <x v="1"/>
    <m/>
    <m/>
    <m/>
    <m/>
    <m/>
    <m/>
    <m/>
    <m/>
    <m/>
    <m/>
    <m/>
    <m/>
  </r>
  <r>
    <n v="11398"/>
    <d v="2021-09-28T00:00:00"/>
    <m/>
    <x v="3"/>
    <s v="Bryan Brown"/>
    <s v="Brand Strategy and Insights Manager"/>
    <s v="eBay Ads"/>
    <x v="18"/>
    <s v="America"/>
    <s v="California"/>
    <s v="Ramla's"/>
    <s v="No inmail sent"/>
    <x v="0"/>
    <d v="2021-10-01T00:00:00"/>
    <d v="2022-01-24T00:00:00"/>
    <m/>
    <m/>
    <m/>
    <m/>
    <m/>
    <m/>
    <m/>
    <m/>
    <m/>
    <m/>
  </r>
  <r>
    <n v="11399"/>
    <d v="2021-09-29T00:00:00"/>
    <n v="9"/>
    <x v="2"/>
    <s v="Brett Lyons"/>
    <s v="Director, Sales &amp; Marketing, Northeast Region"/>
    <s v="Volvo Cars"/>
    <x v="8"/>
    <s v="America"/>
    <s v="New Jersey"/>
    <s v="Ramla's"/>
    <s v="No inmail sent"/>
    <x v="1"/>
    <m/>
    <m/>
    <n v="0"/>
    <m/>
    <m/>
    <m/>
    <m/>
    <m/>
    <m/>
    <m/>
    <m/>
    <m/>
  </r>
  <r>
    <n v="11400"/>
    <d v="2021-09-29T00:00:00"/>
    <n v="9"/>
    <x v="2"/>
    <s v="Darshan Bhatt"/>
    <s v="Marketing Analytics Manager"/>
    <s v="Cox Communications"/>
    <x v="16"/>
    <s v="America"/>
    <s v="California"/>
    <s v="Ramla's"/>
    <s v="No inmail sent"/>
    <x v="0"/>
    <d v="2021-10-04T00:00:00"/>
    <d v="2021-10-12T00:00:00"/>
    <n v="10"/>
    <m/>
    <m/>
    <s v="Negative"/>
    <m/>
    <m/>
    <m/>
    <m/>
    <m/>
    <m/>
  </r>
  <r>
    <n v="11401"/>
    <d v="2021-09-29T00:00:00"/>
    <n v="9"/>
    <x v="2"/>
    <s v="Pooja (Narayana) Farwell"/>
    <s v="Business Analysis Manager"/>
    <s v="T-Mobile"/>
    <x v="16"/>
    <s v="America"/>
    <s v="Kansas"/>
    <s v="Ramla's"/>
    <s v="No inmail sent"/>
    <x v="1"/>
    <m/>
    <m/>
    <n v="0"/>
    <m/>
    <m/>
    <m/>
    <m/>
    <m/>
    <m/>
    <m/>
    <m/>
    <m/>
  </r>
  <r>
    <n v="11402"/>
    <d v="2021-09-29T00:00:00"/>
    <n v="9"/>
    <x v="2"/>
    <s v="Kyle Rudy"/>
    <s v="Manager of CX Performance Analytics"/>
    <s v="Safelite AutoGlass"/>
    <x v="8"/>
    <s v="America"/>
    <s v="Ohio"/>
    <s v="Ramla's"/>
    <s v="No inmail sent"/>
    <x v="0"/>
    <d v="2021-10-04T00:00:00"/>
    <d v="2021-10-25T00:00:00"/>
    <n v="10"/>
    <m/>
    <m/>
    <s v="Negative"/>
    <m/>
    <m/>
    <m/>
    <m/>
    <m/>
    <m/>
  </r>
  <r>
    <n v="11403"/>
    <d v="2021-09-29T00:00:00"/>
    <n v="9"/>
    <x v="2"/>
    <s v="Naidu Rebolloso"/>
    <s v="Senior Director of Business Intelligence &amp; Inside Sales"/>
    <s v="CalTex"/>
    <x v="16"/>
    <s v="America"/>
    <s v="Texas"/>
    <s v="Ramla's"/>
    <s v="No inmail sent"/>
    <x v="1"/>
    <m/>
    <m/>
    <n v="0"/>
    <m/>
    <m/>
    <m/>
    <m/>
    <m/>
    <m/>
    <m/>
    <m/>
    <m/>
  </r>
  <r>
    <n v="11404"/>
    <d v="2021-09-29T00:00:00"/>
    <n v="9"/>
    <x v="2"/>
    <s v="Julia Zhaunerchyk"/>
    <s v="Strategy and Marketing"/>
    <s v="DISH Network"/>
    <x v="16"/>
    <s v="America"/>
    <s v="Colorado"/>
    <s v="Ramla's"/>
    <s v="No inmail sent"/>
    <x v="1"/>
    <m/>
    <m/>
    <n v="0"/>
    <m/>
    <m/>
    <m/>
    <m/>
    <m/>
    <m/>
    <m/>
    <m/>
    <m/>
  </r>
  <r>
    <n v="11405"/>
    <d v="2021-09-29T00:00:00"/>
    <n v="9"/>
    <x v="2"/>
    <s v="Andrew Fuller"/>
    <s v="Head of Marketing, Sales and Admissions"/>
    <s v="Pleasurewood Hills Family Theme Park"/>
    <x v="12"/>
    <s v="Europe"/>
    <s v="United Kingdom"/>
    <s v="Ramla's"/>
    <s v="No inmail sent"/>
    <x v="1"/>
    <m/>
    <m/>
    <n v="0"/>
    <m/>
    <m/>
    <m/>
    <m/>
    <m/>
    <m/>
    <m/>
    <m/>
    <m/>
  </r>
  <r>
    <n v="11406"/>
    <d v="2021-09-29T00:00:00"/>
    <n v="9"/>
    <x v="2"/>
    <s v="Shiyun Dong"/>
    <s v="Analsyt, Advanced Analytics"/>
    <s v="360i"/>
    <x v="1"/>
    <s v="America"/>
    <s v="New York"/>
    <s v="Ramla's"/>
    <s v="No inmail sent"/>
    <x v="1"/>
    <m/>
    <m/>
    <n v="0"/>
    <m/>
    <m/>
    <m/>
    <m/>
    <m/>
    <m/>
    <m/>
    <m/>
    <m/>
  </r>
  <r>
    <n v="11407"/>
    <d v="2021-09-29T00:00:00"/>
    <n v="9"/>
    <x v="2"/>
    <s v="Charity Bradley"/>
    <s v="Marketing Manager"/>
    <s v="Meyer Natural Foods"/>
    <x v="3"/>
    <s v="America"/>
    <s v="Kentucky"/>
    <s v="Ramla's"/>
    <s v="No inmail sent"/>
    <x v="1"/>
    <m/>
    <m/>
    <n v="0"/>
    <m/>
    <m/>
    <m/>
    <m/>
    <m/>
    <m/>
    <m/>
    <m/>
    <m/>
  </r>
  <r>
    <n v="11408"/>
    <d v="2021-09-29T00:00:00"/>
    <n v="9"/>
    <x v="2"/>
    <s v="Gerry Sadowski"/>
    <s v="Sr. Director, Analytics and Marketing"/>
    <s v="DRINKS"/>
    <x v="3"/>
    <s v="America"/>
    <s v="California"/>
    <s v="Ramla's"/>
    <s v="No inmail sent"/>
    <x v="1"/>
    <m/>
    <m/>
    <n v="0"/>
    <m/>
    <m/>
    <m/>
    <m/>
    <m/>
    <m/>
    <m/>
    <m/>
    <m/>
  </r>
  <r>
    <n v="11409"/>
    <d v="2021-09-29T00:00:00"/>
    <n v="9"/>
    <x v="2"/>
    <s v="Anja Paermentier"/>
    <s v="Digital Channels Manager"/>
    <s v="Brussels Airport Company"/>
    <x v="11"/>
    <s v="Europe"/>
    <s v="Belgium"/>
    <s v="Ramla's"/>
    <s v="No inmail sent"/>
    <x v="1"/>
    <m/>
    <m/>
    <n v="0"/>
    <m/>
    <m/>
    <m/>
    <m/>
    <m/>
    <m/>
    <m/>
    <m/>
    <m/>
  </r>
  <r>
    <n v="11410"/>
    <d v="2021-09-29T00:00:00"/>
    <n v="9"/>
    <x v="2"/>
    <s v="Jennifer Kallmeyer"/>
    <s v="Senior Business Development Manager"/>
    <s v="Zalando SE"/>
    <x v="4"/>
    <s v="Europe"/>
    <s v="Germany"/>
    <s v="Ramla's"/>
    <s v="No inmail sent"/>
    <x v="1"/>
    <m/>
    <m/>
    <n v="0"/>
    <m/>
    <m/>
    <m/>
    <m/>
    <m/>
    <m/>
    <m/>
    <m/>
    <m/>
  </r>
  <r>
    <n v="11411"/>
    <d v="2021-09-29T00:00:00"/>
    <n v="9"/>
    <x v="2"/>
    <s v="Ben Morris"/>
    <s v="Principal, TPM "/>
    <s v=" Starbucks"/>
    <x v="3"/>
    <s v="America"/>
    <s v="California"/>
    <s v="Ramla's"/>
    <s v="No inmail sent"/>
    <x v="1"/>
    <m/>
    <m/>
    <n v="0"/>
    <m/>
    <m/>
    <m/>
    <m/>
    <m/>
    <m/>
    <m/>
    <m/>
    <m/>
  </r>
  <r>
    <n v="11412"/>
    <d v="2021-09-29T00:00:00"/>
    <n v="9"/>
    <x v="2"/>
    <s v="Angela Thompson"/>
    <s v="Marketing Strategy and Analytics Principal Consultant"/>
    <s v="Thompson Marketing Consulting, LLC"/>
    <x v="2"/>
    <s v="America"/>
    <s v="Ohio"/>
    <s v="Ramla's"/>
    <s v="No inmail sent"/>
    <x v="1"/>
    <m/>
    <m/>
    <n v="0"/>
    <m/>
    <m/>
    <m/>
    <m/>
    <m/>
    <m/>
    <m/>
    <m/>
    <s v="Not involved with Marketing"/>
  </r>
  <r>
    <n v="11413"/>
    <d v="2021-09-29T00:00:00"/>
    <n v="9"/>
    <x v="2"/>
    <s v="Phaneendra Pagadala"/>
    <s v="Senior Data Analyst "/>
    <s v="Crate&amp;Barrel"/>
    <x v="0"/>
    <s v="America"/>
    <s v="Illinois"/>
    <s v="Ramla's"/>
    <s v="No inmail sent"/>
    <x v="1"/>
    <m/>
    <m/>
    <n v="0"/>
    <m/>
    <m/>
    <m/>
    <m/>
    <m/>
    <m/>
    <m/>
    <m/>
    <m/>
  </r>
  <r>
    <n v="11414"/>
    <d v="2021-09-29T00:00:00"/>
    <n v="9"/>
    <x v="2"/>
    <s v="Mark Fruin"/>
    <s v="Lead Data Scientist "/>
    <s v="84.51˚"/>
    <x v="2"/>
    <s v="America"/>
    <s v="Illinois"/>
    <s v="Ramla's"/>
    <s v="No inmail sent"/>
    <x v="1"/>
    <m/>
    <m/>
    <n v="0"/>
    <m/>
    <m/>
    <m/>
    <m/>
    <m/>
    <m/>
    <m/>
    <m/>
    <m/>
  </r>
  <r>
    <n v="11415"/>
    <d v="2021-09-29T00:00:00"/>
    <n v="9"/>
    <x v="2"/>
    <s v="Elliot Henry"/>
    <s v="Manager, Data Science at SPINS"/>
    <s v="Spins"/>
    <x v="5"/>
    <s v="America"/>
    <s v="Illinois"/>
    <s v="Ramla's"/>
    <s v="No inmail sent"/>
    <x v="1"/>
    <m/>
    <m/>
    <n v="0"/>
    <m/>
    <m/>
    <m/>
    <m/>
    <m/>
    <m/>
    <m/>
    <m/>
    <m/>
  </r>
  <r>
    <n v="11416"/>
    <d v="2021-09-29T00:00:00"/>
    <n v="9"/>
    <x v="2"/>
    <s v="Christopher Kung"/>
    <s v="Consultant, Digital &amp; Technology "/>
    <s v="Dollar General  "/>
    <x v="0"/>
    <s v="America"/>
    <s v="California"/>
    <s v="Ramla's"/>
    <s v="No inmail sent"/>
    <x v="1"/>
    <m/>
    <m/>
    <n v="0"/>
    <m/>
    <m/>
    <m/>
    <m/>
    <m/>
    <m/>
    <m/>
    <m/>
    <m/>
  </r>
  <r>
    <n v="11417"/>
    <d v="2021-09-29T00:00:00"/>
    <n v="9"/>
    <x v="2"/>
    <s v="Raeling Kirk"/>
    <s v="Senior Market Researcher "/>
    <s v=" Affirm, Inc. "/>
    <x v="10"/>
    <s v="America"/>
    <s v="California"/>
    <s v="Ramla's"/>
    <s v="No inmail sent"/>
    <x v="0"/>
    <d v="2021-10-07T00:00:00"/>
    <d v="2021-10-12T00:00:00"/>
    <n v="10"/>
    <m/>
    <m/>
    <m/>
    <m/>
    <m/>
    <m/>
    <m/>
    <m/>
    <m/>
  </r>
  <r>
    <n v="11418"/>
    <d v="2021-09-29T00:00:00"/>
    <n v="9"/>
    <x v="2"/>
    <s v="RJ Jimenez"/>
    <s v="Manager, Marketing Effectiveness"/>
    <s v="SEPHORA "/>
    <x v="0"/>
    <s v="America"/>
    <s v="California"/>
    <s v="Ramla's"/>
    <s v="9/20/21"/>
    <x v="1"/>
    <m/>
    <m/>
    <n v="0"/>
    <m/>
    <m/>
    <m/>
    <m/>
    <m/>
    <m/>
    <m/>
    <m/>
    <m/>
  </r>
  <r>
    <n v="11419"/>
    <d v="2021-09-29T00:00:00"/>
    <n v="9"/>
    <x v="2"/>
    <s v="Eleonore Prevost"/>
    <s v="Manager, Business Analytics - Category &amp; Brand Insights"/>
    <s v=" SEPHORA"/>
    <x v="0"/>
    <s v="America"/>
    <s v="California"/>
    <s v="Ramla's"/>
    <s v="No inmail sent"/>
    <x v="1"/>
    <m/>
    <m/>
    <n v="0"/>
    <m/>
    <m/>
    <m/>
    <m/>
    <m/>
    <m/>
    <m/>
    <m/>
    <m/>
  </r>
  <r>
    <n v="11420"/>
    <d v="2021-09-29T00:00:00"/>
    <n v="9"/>
    <x v="2"/>
    <s v="Shannon Weiner"/>
    <s v="Director, Data &amp; Insights, North America Retail &amp; Foodservice"/>
    <s v="High Liner Foods"/>
    <x v="3"/>
    <s v="America"/>
    <s v="Illinois"/>
    <s v="Ramla's"/>
    <s v="No inmail sent"/>
    <x v="1"/>
    <m/>
    <m/>
    <n v="0"/>
    <m/>
    <m/>
    <m/>
    <m/>
    <m/>
    <m/>
    <m/>
    <m/>
    <m/>
  </r>
  <r>
    <n v="11421"/>
    <d v="2021-09-29T00:00:00"/>
    <m/>
    <x v="2"/>
    <s v="Jenna (Millemann) Brennan"/>
    <s v="Director of Performance Marketing"/>
    <s v="Ding.com"/>
    <x v="16"/>
    <s v="America"/>
    <s v="California"/>
    <s v="Ramla's"/>
    <s v="No inmail sent"/>
    <x v="1"/>
    <m/>
    <m/>
    <m/>
    <m/>
    <m/>
    <m/>
    <m/>
    <m/>
    <m/>
    <m/>
    <m/>
    <m/>
  </r>
  <r>
    <n v="11422"/>
    <d v="2021-09-29T00:00:00"/>
    <m/>
    <x v="2"/>
    <s v="Sal Maiorano"/>
    <s v="Digital Marketing Partner"/>
    <s v="Avis Budget Group"/>
    <x v="11"/>
    <s v="Europe"/>
    <s v="United Kingdom"/>
    <s v="Ramla's"/>
    <s v="No inmail sent"/>
    <x v="0"/>
    <d v="2021-09-30T00:00:00"/>
    <m/>
    <m/>
    <m/>
    <m/>
    <s v="Neutral"/>
    <m/>
    <m/>
    <m/>
    <m/>
    <m/>
    <m/>
  </r>
  <r>
    <n v="11423"/>
    <d v="2021-09-29T00:00:00"/>
    <m/>
    <x v="2"/>
    <s v="Raul Lima"/>
    <s v="Senior Marketing Analyst"/>
    <s v="Carrefour"/>
    <x v="0"/>
    <s v="America"/>
    <s v="Brazil"/>
    <s v="Ramla's"/>
    <s v="No inmail sent"/>
    <x v="0"/>
    <d v="2021-09-30T00:00:00"/>
    <m/>
    <m/>
    <m/>
    <m/>
    <m/>
    <m/>
    <m/>
    <m/>
    <m/>
    <m/>
    <m/>
  </r>
  <r>
    <n v="11424"/>
    <d v="2021-09-29T00:00:00"/>
    <m/>
    <x v="2"/>
    <s v="James Fennessy"/>
    <s v="Global CEO"/>
    <s v="Standard Media Index"/>
    <x v="1"/>
    <s v="Europe"/>
    <s v="United Kingdom"/>
    <s v="Ramla's"/>
    <s v="No inmail sent"/>
    <x v="0"/>
    <m/>
    <m/>
    <m/>
    <m/>
    <m/>
    <m/>
    <m/>
    <m/>
    <m/>
    <m/>
    <m/>
    <m/>
  </r>
  <r>
    <n v="11425"/>
    <d v="2021-09-29T00:00:00"/>
    <m/>
    <x v="2"/>
    <s v="Tom Peters"/>
    <s v="Chief Revenue Officer"/>
    <s v="PiinPoint"/>
    <x v="5"/>
    <s v="America"/>
    <s v="Canada "/>
    <s v="Ramla's"/>
    <s v="No inmail sent"/>
    <x v="0"/>
    <m/>
    <m/>
    <m/>
    <m/>
    <m/>
    <m/>
    <m/>
    <m/>
    <m/>
    <m/>
    <m/>
    <m/>
  </r>
  <r>
    <n v="11426"/>
    <d v="2021-09-29T00:00:00"/>
    <m/>
    <x v="2"/>
    <s v="Zubin Khalfay"/>
    <s v="Modeling &amp; Project Analyst"/>
    <s v="Miix Analytics Inc."/>
    <x v="5"/>
    <s v="America"/>
    <s v="Canada "/>
    <s v="Ramla's"/>
    <s v="No inmail sent"/>
    <x v="0"/>
    <m/>
    <m/>
    <m/>
    <m/>
    <m/>
    <m/>
    <m/>
    <m/>
    <m/>
    <m/>
    <m/>
    <m/>
  </r>
  <r>
    <n v="11427"/>
    <d v="2021-09-29T00:00:00"/>
    <m/>
    <x v="2"/>
    <s v="Dmitry Kharchenko"/>
    <s v="Chief Technology Officer &amp; Chief Data Officer"/>
    <s v="Friendsurance"/>
    <x v="10"/>
    <s v="Europe"/>
    <s v="Germany"/>
    <s v="Ramla's"/>
    <s v="No inmail sent"/>
    <x v="0"/>
    <m/>
    <m/>
    <m/>
    <m/>
    <m/>
    <m/>
    <m/>
    <m/>
    <m/>
    <m/>
    <m/>
    <m/>
  </r>
  <r>
    <n v="11428"/>
    <d v="2021-09-29T00:00:00"/>
    <m/>
    <x v="2"/>
    <s v="Keith J. Romer"/>
    <s v="Director, Consumer &amp; Market Insights "/>
    <s v=" Petco"/>
    <x v="3"/>
    <s v="America"/>
    <s v="California"/>
    <s v="Ramla's"/>
    <s v="No inmail sent"/>
    <x v="1"/>
    <m/>
    <m/>
    <m/>
    <m/>
    <m/>
    <m/>
    <m/>
    <m/>
    <m/>
    <m/>
    <m/>
    <m/>
  </r>
  <r>
    <n v="11429"/>
    <d v="2021-09-29T00:00:00"/>
    <m/>
    <x v="2"/>
    <s v="Daniel Stradtman"/>
    <s v="VP, Global Insights &amp; Data Intelligence / Chief Data Officer (CDO)"/>
    <s v="The Lubrizol Corporation"/>
    <x v="15"/>
    <s v="America"/>
    <s v="Ohio"/>
    <s v="Ramla's"/>
    <s v="No inmail sent"/>
    <x v="1"/>
    <m/>
    <m/>
    <m/>
    <m/>
    <m/>
    <m/>
    <m/>
    <m/>
    <m/>
    <m/>
    <m/>
    <m/>
  </r>
  <r>
    <n v="11430"/>
    <d v="2021-09-29T00:00:00"/>
    <m/>
    <x v="2"/>
    <s v="Ben Proctor"/>
    <s v="Director, Consumer Insights"/>
    <s v="Netflix "/>
    <x v="12"/>
    <s v="America"/>
    <s v="New York"/>
    <s v="Ramla's"/>
    <s v="No inmail sent"/>
    <x v="1"/>
    <m/>
    <m/>
    <m/>
    <m/>
    <m/>
    <m/>
    <m/>
    <m/>
    <m/>
    <m/>
    <m/>
    <m/>
  </r>
  <r>
    <n v="11431"/>
    <d v="2021-09-30T00:00:00"/>
    <n v="9"/>
    <x v="2"/>
    <s v="Gus Weber"/>
    <s v="Senior Vice President -- Customer Data, Marketing and Analytics Technology "/>
    <s v="Fidelity Investments"/>
    <x v="10"/>
    <s v="America"/>
    <s v="Massachusetts"/>
    <s v="Ramla's"/>
    <s v="No inmail sent"/>
    <x v="0"/>
    <d v="2021-10-04T00:00:00"/>
    <d v="2021-10-12T00:00:00"/>
    <m/>
    <m/>
    <m/>
    <m/>
    <m/>
    <m/>
    <m/>
    <m/>
    <m/>
    <m/>
  </r>
  <r>
    <n v="11432"/>
    <d v="2021-09-30T00:00:00"/>
    <m/>
    <x v="3"/>
    <s v="Stefano Danelli"/>
    <s v="Marketing Manager, FXTM Brand Campaigns "/>
    <s v="Exinity"/>
    <x v="10"/>
    <s v="Europe"/>
    <s v="United Kingdom"/>
    <s v="Ramla's"/>
    <s v="No inmail sent"/>
    <x v="2"/>
    <m/>
    <m/>
    <m/>
    <m/>
    <m/>
    <m/>
    <m/>
    <m/>
    <m/>
    <m/>
    <m/>
    <m/>
  </r>
  <r>
    <n v="11433"/>
    <d v="2021-09-30T00:00:00"/>
    <m/>
    <x v="3"/>
    <s v="Kae Labayen"/>
    <s v="Marketing Manager"/>
    <s v="TruGreen"/>
    <x v="0"/>
    <s v="America"/>
    <s v="Illinois"/>
    <s v="Ramla's"/>
    <s v="No inmail sent"/>
    <x v="1"/>
    <m/>
    <m/>
    <m/>
    <m/>
    <m/>
    <m/>
    <m/>
    <m/>
    <m/>
    <m/>
    <m/>
    <m/>
  </r>
  <r>
    <n v="11434"/>
    <d v="2021-09-30T00:00:00"/>
    <m/>
    <x v="3"/>
    <s v="Joseph V. Pulvirenti"/>
    <s v="Sr. Digital Marketing Manager"/>
    <s v="BJ's"/>
    <x v="0"/>
    <s v="America"/>
    <s v="Massachusetts"/>
    <s v="Ramla's"/>
    <s v="No inmail sent"/>
    <x v="1"/>
    <m/>
    <m/>
    <m/>
    <m/>
    <m/>
    <m/>
    <m/>
    <m/>
    <m/>
    <m/>
    <m/>
    <m/>
  </r>
  <r>
    <n v="11435"/>
    <d v="2021-09-30T00:00:00"/>
    <m/>
    <x v="3"/>
    <s v="Scott Von Rueden"/>
    <s v="Media Manager "/>
    <s v="American Family Insurance "/>
    <x v="10"/>
    <s v="America"/>
    <s v="Wisconsin"/>
    <s v="Ramla's"/>
    <s v="No inmail sent"/>
    <x v="1"/>
    <m/>
    <m/>
    <m/>
    <m/>
    <m/>
    <m/>
    <m/>
    <m/>
    <m/>
    <m/>
    <m/>
    <m/>
  </r>
  <r>
    <n v="11436"/>
    <d v="2021-09-30T00:00:00"/>
    <m/>
    <x v="3"/>
    <s v="Mallory Charpentier"/>
    <s v="Sr. Marketing Analyst"/>
    <s v="Simply Good Foods Company"/>
    <x v="3"/>
    <s v="America"/>
    <s v="Denver"/>
    <s v="Ramla's"/>
    <s v="No inmail sent"/>
    <x v="0"/>
    <d v="2021-10-01T00:00:00"/>
    <m/>
    <m/>
    <m/>
    <m/>
    <s v="Neutral"/>
    <d v="2021-10-01T00:00:00"/>
    <m/>
    <m/>
    <m/>
    <m/>
    <m/>
  </r>
  <r>
    <n v="11437"/>
    <d v="2021-09-30T00:00:00"/>
    <m/>
    <x v="3"/>
    <s v="Frank Lizza"/>
    <s v="Advanced Analytics Lead - Consumer Healthcare"/>
    <s v="Sanofi"/>
    <x v="6"/>
    <s v="America"/>
    <s v="New Jersey"/>
    <s v="Ramla's"/>
    <s v="No inmail sent"/>
    <x v="1"/>
    <m/>
    <m/>
    <m/>
    <m/>
    <m/>
    <m/>
    <m/>
    <m/>
    <m/>
    <m/>
    <m/>
    <m/>
  </r>
  <r>
    <n v="11438"/>
    <d v="2021-09-30T00:00:00"/>
    <m/>
    <x v="3"/>
    <s v="David Tourtlotte"/>
    <s v="Vehicle Marketing | Digital Manager"/>
    <s v="Lexus"/>
    <x v="8"/>
    <s v="America"/>
    <s v="California"/>
    <s v="Ramla's"/>
    <s v="No inmail sent"/>
    <x v="1"/>
    <m/>
    <m/>
    <m/>
    <m/>
    <m/>
    <m/>
    <m/>
    <m/>
    <m/>
    <m/>
    <m/>
    <m/>
  </r>
  <r>
    <n v="11439"/>
    <d v="2021-09-30T00:00:00"/>
    <m/>
    <x v="3"/>
    <s v="Stevie Benjamin"/>
    <s v="SVP Digital Marketing"/>
    <s v="Wingstop Restaurants"/>
    <x v="0"/>
    <s v="America"/>
    <s v="Illinois"/>
    <s v="Ramla's"/>
    <s v="No inmail sent"/>
    <x v="1"/>
    <m/>
    <m/>
    <m/>
    <m/>
    <m/>
    <m/>
    <m/>
    <m/>
    <m/>
    <m/>
    <m/>
    <m/>
  </r>
  <r>
    <n v="11440"/>
    <d v="2021-09-30T00:00:00"/>
    <m/>
    <x v="3"/>
    <s v="Denny Lin"/>
    <s v="Sr. Manager Growth Marketing"/>
    <s v="Verishop"/>
    <x v="0"/>
    <s v="America"/>
    <s v="New York"/>
    <s v="Ramla's"/>
    <s v="No inmail sent"/>
    <x v="0"/>
    <d v="2021-10-01T00:00:00"/>
    <d v="2022-01-24T00:00:00"/>
    <m/>
    <m/>
    <m/>
    <m/>
    <m/>
    <m/>
    <m/>
    <m/>
    <m/>
    <m/>
  </r>
  <r>
    <n v="11441"/>
    <d v="2021-09-30T00:00:00"/>
    <m/>
    <x v="1"/>
    <s v="Peter van de Lisdonk  "/>
    <m/>
    <m/>
    <x v="15"/>
    <m/>
    <m/>
    <m/>
    <s v="No inmail sent"/>
    <x v="4"/>
    <m/>
    <m/>
    <m/>
    <m/>
    <m/>
    <m/>
    <m/>
    <m/>
    <m/>
    <m/>
    <m/>
    <m/>
  </r>
  <r>
    <n v="11442"/>
    <d v="2021-09-30T00:00:00"/>
    <m/>
    <x v="2"/>
    <s v="Gayathri Linga"/>
    <s v="Media Budget Analyst"/>
    <s v="H&amp;L Partners"/>
    <x v="1"/>
    <s v="America"/>
    <s v="California"/>
    <s v="Personal"/>
    <s v="No inmail sent"/>
    <x v="1"/>
    <m/>
    <m/>
    <m/>
    <m/>
    <m/>
    <m/>
    <m/>
    <m/>
    <m/>
    <m/>
    <m/>
    <m/>
  </r>
  <r>
    <n v="11443"/>
    <d v="2021-09-30T00:00:00"/>
    <m/>
    <x v="2"/>
    <s v="Devvkanth M"/>
    <s v="Marketing Data Analyst "/>
    <s v="New Path"/>
    <x v="1"/>
    <s v="America"/>
    <s v="North Carolina"/>
    <s v="Ramla's"/>
    <s v="No inmail sent"/>
    <x v="0"/>
    <d v="2021-10-01T00:00:00"/>
    <d v="2021-10-28T00:00:00"/>
    <m/>
    <m/>
    <m/>
    <s v="Neutral"/>
    <m/>
    <m/>
    <m/>
    <m/>
    <m/>
    <m/>
  </r>
  <r>
    <n v="11444"/>
    <d v="2021-09-30T00:00:00"/>
    <m/>
    <x v="2"/>
    <s v="Wanyu (Crystal) Lee"/>
    <s v="Business Data Analyst "/>
    <s v="Acho"/>
    <x v="7"/>
    <s v="America"/>
    <s v="Illinois"/>
    <s v="Ramla's"/>
    <s v="No inmail sent"/>
    <x v="0"/>
    <d v="2021-10-04T00:00:00"/>
    <d v="2021-10-28T00:00:00"/>
    <m/>
    <m/>
    <m/>
    <m/>
    <m/>
    <m/>
    <m/>
    <m/>
    <m/>
    <m/>
  </r>
  <r>
    <n v="11445"/>
    <d v="2021-09-30T00:00:00"/>
    <n v="9"/>
    <x v="2"/>
    <s v="Brandon Parker"/>
    <s v="Director Media Effectiveness "/>
    <s v=" Target"/>
    <x v="12"/>
    <s v="America"/>
    <s v="Portland"/>
    <s v="Ramla's"/>
    <s v="No inmail sent"/>
    <x v="1"/>
    <m/>
    <m/>
    <m/>
    <m/>
    <m/>
    <m/>
    <m/>
    <m/>
    <m/>
    <m/>
    <m/>
    <s v="Connection to be sent from Ramla's account"/>
  </r>
  <r>
    <n v="11446"/>
    <d v="2021-09-30T00:00:00"/>
    <m/>
    <x v="2"/>
    <s v="James McCluskey"/>
    <s v="Brand Manager, Men's Performance North America"/>
    <s v="Nike"/>
    <x v="0"/>
    <s v="America"/>
    <s v="Portland"/>
    <s v="Ramla's"/>
    <s v="No inmail sent"/>
    <x v="1"/>
    <m/>
    <m/>
    <m/>
    <m/>
    <m/>
    <m/>
    <m/>
    <m/>
    <m/>
    <m/>
    <m/>
    <m/>
  </r>
  <r>
    <n v="11447"/>
    <d v="2021-09-30T00:00:00"/>
    <m/>
    <x v="2"/>
    <s v="Asif H."/>
    <s v="Technical Product Specialist - Measurement Solutions "/>
    <s v="TikTok"/>
    <x v="18"/>
    <s v="Europe"/>
    <s v="United Kingdom"/>
    <s v="Ramla's"/>
    <s v="No inmail sent"/>
    <x v="1"/>
    <m/>
    <m/>
    <m/>
    <m/>
    <m/>
    <m/>
    <m/>
    <m/>
    <m/>
    <m/>
    <m/>
    <m/>
  </r>
  <r>
    <n v="11448"/>
    <d v="2021-09-30T00:00:00"/>
    <m/>
    <x v="2"/>
    <s v="Joe Walsh"/>
    <s v="Director, Head of Measurement &amp; Attribution "/>
    <s v="Effectv"/>
    <x v="1"/>
    <s v="America"/>
    <s v="Massachusetts"/>
    <s v="Ramla's"/>
    <s v="No inmail sent"/>
    <x v="0"/>
    <d v="2021-10-04T00:00:00"/>
    <d v="2021-10-28T00:00:00"/>
    <m/>
    <m/>
    <m/>
    <s v="Negative"/>
    <m/>
    <m/>
    <m/>
    <m/>
    <m/>
    <m/>
  </r>
  <r>
    <n v="11449"/>
    <d v="2021-09-30T00:00:00"/>
    <m/>
    <x v="2"/>
    <s v="BJ Bell"/>
    <s v="Director, Performance Measurement and Attribution"/>
    <s v=" BlackRock"/>
    <x v="10"/>
    <s v="America"/>
    <s v="Washington"/>
    <s v="Ramla's"/>
    <s v="No inmail sent"/>
    <x v="1"/>
    <m/>
    <m/>
    <m/>
    <m/>
    <m/>
    <m/>
    <m/>
    <m/>
    <m/>
    <m/>
    <m/>
    <m/>
  </r>
  <r>
    <n v="11450"/>
    <d v="2021-09-30T00:00:00"/>
    <m/>
    <x v="2"/>
    <s v="Swapnil Sinha"/>
    <s v="Head of Growth and Transformation"/>
    <s v="Google"/>
    <x v="18"/>
    <s v="Asia"/>
    <s v="India"/>
    <s v="Ramla's"/>
    <s v="No inmail sent"/>
    <x v="1"/>
    <m/>
    <m/>
    <m/>
    <m/>
    <m/>
    <m/>
    <m/>
    <m/>
    <m/>
    <m/>
    <m/>
    <m/>
  </r>
  <r>
    <n v="11451"/>
    <d v="2021-09-30T00:00:00"/>
    <m/>
    <x v="2"/>
    <s v="Javier Lopez Aranguena"/>
    <s v="Head of Measurement &amp; Attribution and Advanced Data Projects"/>
    <s v=" Google"/>
    <x v="18"/>
    <s v="Europe"/>
    <s v="Spain"/>
    <s v="Ramla's"/>
    <s v="No inmail sent"/>
    <x v="1"/>
    <m/>
    <m/>
    <m/>
    <m/>
    <m/>
    <m/>
    <m/>
    <m/>
    <m/>
    <m/>
    <m/>
    <m/>
  </r>
  <r>
    <n v="11452"/>
    <d v="2021-09-30T00:00:00"/>
    <m/>
    <x v="2"/>
    <s v="Karl Sjogren"/>
    <s v="Measurement + Attribution Committee Member "/>
    <s v="IAB"/>
    <x v="1"/>
    <s v="America"/>
    <s v="California"/>
    <s v="Ramla's"/>
    <s v="No inmail sent"/>
    <x v="1"/>
    <m/>
    <m/>
    <m/>
    <m/>
    <m/>
    <m/>
    <m/>
    <m/>
    <m/>
    <m/>
    <m/>
    <m/>
  </r>
  <r>
    <n v="11453"/>
    <d v="2021-09-30T00:00:00"/>
    <m/>
    <x v="2"/>
    <s v="Paola Lopez"/>
    <s v="Head of Measurement &amp; Analytics, TMT"/>
    <s v="Google"/>
    <x v="18"/>
    <s v="Europe"/>
    <s v="United Kingdom"/>
    <s v="Ramla's"/>
    <s v="No inmail sent"/>
    <x v="1"/>
    <m/>
    <m/>
    <m/>
    <m/>
    <m/>
    <m/>
    <m/>
    <m/>
    <m/>
    <m/>
    <m/>
    <m/>
  </r>
  <r>
    <n v="11454"/>
    <d v="2021-09-30T00:00:00"/>
    <m/>
    <x v="2"/>
    <s v="Scott Collins"/>
    <s v="Senior Product Manager, Measurement &amp; Attribution at Wayfair"/>
    <s v="Wayfair"/>
    <x v="0"/>
    <s v="America"/>
    <s v="Massachusetts"/>
    <s v="Ramla's"/>
    <s v="No inmail sent"/>
    <x v="1"/>
    <m/>
    <m/>
    <m/>
    <m/>
    <m/>
    <m/>
    <m/>
    <m/>
    <m/>
    <m/>
    <m/>
    <m/>
  </r>
  <r>
    <n v="11455"/>
    <d v="2021-09-30T00:00:00"/>
    <m/>
    <x v="2"/>
    <s v="Trung Hoang Nguyen"/>
    <s v="Coordinator, Measurement &amp; Attribution at s360 "/>
    <s v="s360 "/>
    <x v="1"/>
    <s v="Europe"/>
    <s v="Denmark"/>
    <s v="Ramla's"/>
    <s v="No inmail sent"/>
    <x v="0"/>
    <d v="2021-10-04T00:00:00"/>
    <d v="2021-10-28T00:00:00"/>
    <m/>
    <m/>
    <m/>
    <m/>
    <m/>
    <m/>
    <m/>
    <m/>
    <m/>
    <m/>
  </r>
  <r>
    <n v="11456"/>
    <d v="2021-09-30T00:00:00"/>
    <m/>
    <x v="2"/>
    <s v="Davide Cis"/>
    <s v="VP of Product Management - Performance Measurement and Attribution"/>
    <s v="Charles River Development"/>
    <x v="7"/>
    <s v="America"/>
    <s v="Massachusetts"/>
    <s v="Ramla's"/>
    <s v="No inmail sent"/>
    <x v="1"/>
    <m/>
    <m/>
    <m/>
    <m/>
    <m/>
    <m/>
    <m/>
    <m/>
    <m/>
    <m/>
    <m/>
    <m/>
  </r>
  <r>
    <n v="11457"/>
    <d v="2021-09-30T00:00:00"/>
    <m/>
    <x v="2"/>
    <s v="Jos Meijerhof"/>
    <s v="Team Lead, EMEA Go-To-Market (Measurement, Attribution and Marketing Effectiveness) "/>
    <s v="Google"/>
    <x v="18"/>
    <s v="Europe"/>
    <s v="Germany"/>
    <s v="Ramla's"/>
    <s v="No inmail sent"/>
    <x v="1"/>
    <m/>
    <m/>
    <m/>
    <m/>
    <m/>
    <m/>
    <m/>
    <m/>
    <m/>
    <m/>
    <m/>
    <m/>
  </r>
  <r>
    <n v="11458"/>
    <d v="2021-09-30T00:00:00"/>
    <m/>
    <x v="2"/>
    <s v="Virginia Falcon"/>
    <s v="Head of Measurement &amp; Analytics, Consumer Retail"/>
    <s v=" Google"/>
    <x v="18"/>
    <s v="Europe"/>
    <s v="United Kingdom"/>
    <s v="Ramla's"/>
    <s v="No inmail sent"/>
    <x v="1"/>
    <m/>
    <m/>
    <m/>
    <m/>
    <m/>
    <m/>
    <m/>
    <m/>
    <m/>
    <m/>
    <m/>
    <m/>
  </r>
  <r>
    <n v="11459"/>
    <d v="2021-09-30T00:00:00"/>
    <m/>
    <x v="2"/>
    <s v="Vic Walia"/>
    <s v="Global Managing Director at Entain"/>
    <s v="Entain"/>
    <x v="12"/>
    <s v="Europe"/>
    <s v="United Kingdom"/>
    <s v="Ramla's"/>
    <s v="No inmail sent"/>
    <x v="1"/>
    <m/>
    <m/>
    <m/>
    <m/>
    <m/>
    <m/>
    <m/>
    <m/>
    <m/>
    <m/>
    <m/>
    <m/>
  </r>
  <r>
    <n v="11460"/>
    <d v="2021-09-30T00:00:00"/>
    <m/>
    <x v="2"/>
    <s v="Frank"/>
    <s v="Sr. Marketing Strategist"/>
    <s v="American eBook Writers "/>
    <x v="15"/>
    <s v="America"/>
    <s v="California"/>
    <s v="Ramla's"/>
    <s v="No inmail sent"/>
    <x v="0"/>
    <m/>
    <m/>
    <m/>
    <m/>
    <m/>
    <m/>
    <m/>
    <m/>
    <m/>
    <m/>
    <m/>
    <m/>
  </r>
  <r>
    <n v="11461"/>
    <d v="2021-09-30T00:00:00"/>
    <m/>
    <x v="2"/>
    <s v="Kirti Naik"/>
    <s v="Head Of Marketing &amp; Communications "/>
    <s v="BNY Mellon Wealth Management"/>
    <x v="10"/>
    <s v="America"/>
    <s v="New York"/>
    <s v="Ramla's"/>
    <s v="No inmail sent"/>
    <x v="1"/>
    <m/>
    <m/>
    <m/>
    <m/>
    <m/>
    <m/>
    <m/>
    <m/>
    <m/>
    <m/>
    <m/>
    <m/>
  </r>
  <r>
    <n v="11462"/>
    <d v="2021-10-19T00:00:00"/>
    <m/>
    <x v="4"/>
    <s v="Gautam Peri"/>
    <s v="Research, Analytics, and Insights Consultant"/>
    <s v="CMG Media Consulting"/>
    <x v="1"/>
    <s v="America"/>
    <s v="New York"/>
    <s v="Ramla's"/>
    <s v="No inmail sent"/>
    <x v="0"/>
    <d v="2021-11-01T00:00:00"/>
    <d v="2022-02-28T00:00:00"/>
    <m/>
    <m/>
    <m/>
    <m/>
    <m/>
    <m/>
    <m/>
    <m/>
    <m/>
    <m/>
  </r>
  <r>
    <n v="11463"/>
    <d v="2021-10-19T00:00:00"/>
    <m/>
    <x v="4"/>
    <s v="Joshua Witt"/>
    <s v="Director of Analytics"/>
    <s v="Accenture Interactive"/>
    <x v="5"/>
    <s v="America"/>
    <s v="New York"/>
    <s v="Ramla's"/>
    <s v="No inmail sent"/>
    <x v="0"/>
    <d v="2021-10-19T00:00:00"/>
    <d v="2021-11-02T00:00:00"/>
    <m/>
    <m/>
    <m/>
    <s v="Negative"/>
    <m/>
    <m/>
    <m/>
    <m/>
    <m/>
    <s v="not interested at this time."/>
  </r>
  <r>
    <n v="11464"/>
    <d v="2021-10-19T00:00:00"/>
    <m/>
    <x v="4"/>
    <s v="Abel Rajan"/>
    <s v="Director, Market Access Marketing"/>
    <s v="Novartis"/>
    <x v="13"/>
    <s v="America"/>
    <s v="New York"/>
    <s v="Ramla's"/>
    <s v="No inmail sent"/>
    <x v="0"/>
    <d v="2021-10-26T00:00:00"/>
    <d v="2021-12-10T00:00:00"/>
    <m/>
    <m/>
    <m/>
    <s v="Positive_FS"/>
    <m/>
    <m/>
    <m/>
    <m/>
    <m/>
    <s v="demo"/>
  </r>
  <r>
    <n v="11465"/>
    <d v="2021-10-19T00:00:00"/>
    <m/>
    <x v="4"/>
    <s v="Ari Wexler"/>
    <s v="Managing Director, Head of HCP Communication Design"/>
    <s v=" Initiative"/>
    <x v="1"/>
    <s v="America"/>
    <s v="New York"/>
    <s v="Ramla's"/>
    <s v="No inmail sent"/>
    <x v="1"/>
    <m/>
    <m/>
    <m/>
    <m/>
    <m/>
    <m/>
    <m/>
    <m/>
    <m/>
    <m/>
    <m/>
    <m/>
  </r>
  <r>
    <n v="11466"/>
    <d v="2021-10-19T00:00:00"/>
    <m/>
    <x v="4"/>
    <s v="Randy Malluk"/>
    <s v="VP, Analytics Director"/>
    <s v="22Squared"/>
    <x v="1"/>
    <s v="America"/>
    <s v="Greater Tampa Bay Area"/>
    <s v="Ramla's"/>
    <s v="19-oct-21"/>
    <x v="4"/>
    <m/>
    <m/>
    <m/>
    <m/>
    <m/>
    <m/>
    <m/>
    <m/>
    <m/>
    <m/>
    <m/>
    <m/>
  </r>
  <r>
    <n v="11467"/>
    <d v="2021-10-19T00:00:00"/>
    <m/>
    <x v="4"/>
    <s v="Jordan Barker"/>
    <s v="Senior Vice President Marketing"/>
    <s v="Clicklease"/>
    <x v="10"/>
    <s v="America"/>
    <s v="Utah"/>
    <s v="Ramla's"/>
    <s v="No inmail sent"/>
    <x v="1"/>
    <m/>
    <m/>
    <m/>
    <m/>
    <m/>
    <m/>
    <m/>
    <m/>
    <m/>
    <m/>
    <m/>
    <m/>
  </r>
  <r>
    <n v="11468"/>
    <d v="2021-10-04T00:00:00"/>
    <m/>
    <x v="3"/>
    <s v="Michael Ross"/>
    <s v="Director, eCommerce Analytics"/>
    <s v="DICK'S"/>
    <x v="0"/>
    <s v="America"/>
    <s v="Pennsylvania"/>
    <s v="Ramla's"/>
    <s v="No inmail sent"/>
    <x v="1"/>
    <m/>
    <m/>
    <m/>
    <m/>
    <m/>
    <m/>
    <m/>
    <m/>
    <m/>
    <m/>
    <m/>
    <m/>
  </r>
  <r>
    <n v="11469"/>
    <d v="2021-10-04T00:00:00"/>
    <m/>
    <x v="3"/>
    <s v="Kristin Boyle"/>
    <s v="VP Analytics"/>
    <s v="DICK'S"/>
    <x v="0"/>
    <s v="America"/>
    <s v="Pennsylvania"/>
    <s v="Ramla's"/>
    <s v="No inmail sent"/>
    <x v="1"/>
    <m/>
    <m/>
    <m/>
    <m/>
    <m/>
    <m/>
    <m/>
    <m/>
    <m/>
    <m/>
    <m/>
    <m/>
  </r>
  <r>
    <n v="11470"/>
    <d v="2021-10-04T00:00:00"/>
    <m/>
    <x v="3"/>
    <s v="Nicholas Wzientek"/>
    <s v="Director, Decision Science"/>
    <s v="IPP"/>
    <x v="0"/>
    <s v="America"/>
    <s v="Colorado"/>
    <s v="Ramla's"/>
    <s v="No inmail sent"/>
    <x v="0"/>
    <d v="2021-11-02T00:00:00"/>
    <d v="2022-01-24T00:00:00"/>
    <m/>
    <m/>
    <m/>
    <m/>
    <m/>
    <m/>
    <m/>
    <m/>
    <m/>
    <m/>
  </r>
  <r>
    <n v="11471"/>
    <d v="2021-10-04T00:00:00"/>
    <m/>
    <x v="3"/>
    <s v="Ziru Hu"/>
    <s v="Business Development Analyst"/>
    <s v="Townley"/>
    <x v="3"/>
    <s v="America"/>
    <s v="New York"/>
    <s v="Personal"/>
    <s v="No inmail sent"/>
    <x v="1"/>
    <m/>
    <m/>
    <m/>
    <m/>
    <m/>
    <m/>
    <m/>
    <m/>
    <m/>
    <m/>
    <m/>
    <m/>
  </r>
  <r>
    <n v="11472"/>
    <d v="2021-10-04T00:00:00"/>
    <m/>
    <x v="3"/>
    <s v="Steven Coker"/>
    <s v="Head of Commercial Finance - Retail"/>
    <s v="Greencross"/>
    <x v="0"/>
    <s v="Australia"/>
    <s v="Australia"/>
    <s v="Ramla's"/>
    <s v="No inmail sent"/>
    <x v="1"/>
    <m/>
    <m/>
    <m/>
    <m/>
    <m/>
    <m/>
    <m/>
    <m/>
    <m/>
    <m/>
    <m/>
    <m/>
  </r>
  <r>
    <n v="11473"/>
    <d v="2021-10-04T00:00:00"/>
    <m/>
    <x v="3"/>
    <s v="Gina Walsh"/>
    <s v="Senior Digital Marketing Manager"/>
    <s v="Credit Sesame"/>
    <x v="10"/>
    <s v="America"/>
    <s v="Maryland"/>
    <s v="Ramla's"/>
    <s v="No inmail sent"/>
    <x v="0"/>
    <d v="2022-01-21T00:00:00"/>
    <m/>
    <m/>
    <m/>
    <m/>
    <m/>
    <m/>
    <m/>
    <m/>
    <m/>
    <m/>
    <m/>
  </r>
  <r>
    <n v="11474"/>
    <d v="2021-10-04T00:00:00"/>
    <m/>
    <x v="3"/>
    <s v="Thomas Plummer"/>
    <s v="Director, Marketing Insights &amp; Technology"/>
    <s v="Raymond James"/>
    <x v="10"/>
    <s v="America"/>
    <s v="Florida"/>
    <s v="Ramla's"/>
    <s v="No inmail sent"/>
    <x v="1"/>
    <m/>
    <m/>
    <m/>
    <m/>
    <m/>
    <m/>
    <m/>
    <m/>
    <m/>
    <m/>
    <m/>
    <m/>
  </r>
  <r>
    <n v="11475"/>
    <d v="2021-10-04T00:00:00"/>
    <m/>
    <x v="3"/>
    <s v="Chris Wardlaw"/>
    <s v="Sr. Manager Consumer Insights"/>
    <s v="Caliber Home Loans"/>
    <x v="10"/>
    <s v="America"/>
    <s v="Texas"/>
    <s v="Ramla's"/>
    <s v="No inmail sent"/>
    <x v="0"/>
    <d v="2021-10-19T00:00:00"/>
    <d v="2022-01-24T00:00:00"/>
    <m/>
    <m/>
    <m/>
    <m/>
    <m/>
    <m/>
    <m/>
    <m/>
    <m/>
    <m/>
  </r>
  <r>
    <n v="11476"/>
    <d v="2021-10-04T00:00:00"/>
    <m/>
    <x v="3"/>
    <s v="Paula Pallares Navarro"/>
    <s v="Global Marketing Insights Manager"/>
    <s v="Charlotte Tilbury Beauty"/>
    <x v="3"/>
    <s v="Europe"/>
    <s v="United Kingdom"/>
    <s v="Ramla's"/>
    <s v="No inmail sent"/>
    <x v="1"/>
    <m/>
    <m/>
    <m/>
    <m/>
    <m/>
    <m/>
    <m/>
    <m/>
    <m/>
    <m/>
    <m/>
    <m/>
  </r>
  <r>
    <n v="11477"/>
    <d v="2021-10-04T00:00:00"/>
    <m/>
    <x v="3"/>
    <s v="Ronald S. Zarowitz"/>
    <s v="Senior Manager, Consumer Insights"/>
    <s v="Magna"/>
    <x v="8"/>
    <s v="America"/>
    <s v="Las Vegas"/>
    <s v="Ramla's"/>
    <s v="No inmail sent"/>
    <x v="1"/>
    <m/>
    <m/>
    <m/>
    <m/>
    <m/>
    <m/>
    <m/>
    <m/>
    <m/>
    <m/>
    <m/>
    <m/>
  </r>
  <r>
    <n v="11478"/>
    <d v="2021-10-04T00:00:00"/>
    <m/>
    <x v="3"/>
    <s v="Danielle Boeglin"/>
    <s v="Vice President of Data &amp; Analytics"/>
    <s v="TechStyle"/>
    <x v="0"/>
    <s v="America"/>
    <s v="California"/>
    <s v="Ramla's"/>
    <s v="No inmail sent"/>
    <x v="1"/>
    <m/>
    <m/>
    <m/>
    <m/>
    <m/>
    <m/>
    <m/>
    <m/>
    <m/>
    <m/>
    <m/>
    <m/>
  </r>
  <r>
    <n v="11479"/>
    <d v="2021-10-04T00:00:00"/>
    <m/>
    <x v="3"/>
    <s v="Daniel Karlsson"/>
    <s v="Head of Performance &amp; Data Insights"/>
    <s v="CoolStuff"/>
    <x v="0"/>
    <s v="Europe"/>
    <s v="Sweden"/>
    <s v="Ramla's"/>
    <s v="No inmail sent"/>
    <x v="1"/>
    <m/>
    <m/>
    <m/>
    <m/>
    <m/>
    <m/>
    <m/>
    <m/>
    <m/>
    <m/>
    <m/>
    <m/>
  </r>
  <r>
    <n v="11480"/>
    <d v="2021-10-04T00:00:00"/>
    <m/>
    <x v="3"/>
    <s v="Tusharadri Mukherjee"/>
    <s v="Director and Head of Analytics - Digital Insights &amp; Analytics Solutions"/>
    <s v="Lenovo"/>
    <x v="3"/>
    <s v="America"/>
    <s v="North Carolina"/>
    <s v="Ramla's"/>
    <s v="No inmail sent"/>
    <x v="1"/>
    <m/>
    <m/>
    <m/>
    <m/>
    <m/>
    <m/>
    <m/>
    <m/>
    <m/>
    <m/>
    <m/>
    <m/>
  </r>
  <r>
    <n v="11481"/>
    <d v="2021-10-04T00:00:00"/>
    <m/>
    <x v="3"/>
    <s v="Jinit Haria"/>
    <s v="Director - Data Science &amp; Analytics"/>
    <s v="L Brands"/>
    <x v="3"/>
    <s v="America"/>
    <s v="Ohio"/>
    <s v="Ramla's"/>
    <s v="No inmail sent"/>
    <x v="1"/>
    <m/>
    <m/>
    <m/>
    <m/>
    <m/>
    <m/>
    <m/>
    <m/>
    <m/>
    <m/>
    <m/>
    <m/>
  </r>
  <r>
    <n v="11482"/>
    <d v="2021-10-04T00:00:00"/>
    <m/>
    <x v="3"/>
    <s v="Anna Dmytriieva"/>
    <s v="Business Analyst"/>
    <s v="Monster"/>
    <x v="18"/>
    <s v="Australia"/>
    <s v="Australia"/>
    <s v="Personal"/>
    <s v="No inmail sent"/>
    <x v="1"/>
    <m/>
    <m/>
    <m/>
    <m/>
    <m/>
    <m/>
    <m/>
    <m/>
    <m/>
    <m/>
    <m/>
    <m/>
  </r>
  <r>
    <n v="11483"/>
    <d v="2021-10-04T00:00:00"/>
    <m/>
    <x v="3"/>
    <s v="Sijia Liu"/>
    <s v="Director of Data Science"/>
    <s v="SoFi"/>
    <x v="10"/>
    <s v="America"/>
    <s v="California"/>
    <s v="Ramla's"/>
    <s v="No inmail sent"/>
    <x v="1"/>
    <m/>
    <m/>
    <m/>
    <m/>
    <m/>
    <m/>
    <m/>
    <m/>
    <m/>
    <m/>
    <m/>
    <m/>
  </r>
  <r>
    <n v="11484"/>
    <d v="2021-10-04T00:00:00"/>
    <m/>
    <x v="3"/>
    <s v="John Hughes"/>
    <s v="Executive Director"/>
    <s v="JPMorgan"/>
    <x v="10"/>
    <s v="America"/>
    <s v="New Jersey"/>
    <s v="Ramla's"/>
    <s v="No inmail sent"/>
    <x v="1"/>
    <m/>
    <m/>
    <m/>
    <m/>
    <m/>
    <m/>
    <m/>
    <m/>
    <m/>
    <m/>
    <m/>
    <m/>
  </r>
  <r>
    <n v="11485"/>
    <d v="2021-10-04T00:00:00"/>
    <m/>
    <x v="3"/>
    <s v="Hima Samani"/>
    <s v="Consumer Insights Manager"/>
    <s v="Pernod Ricard"/>
    <x v="3"/>
    <s v="Europe"/>
    <s v="United Kingdom"/>
    <s v="Ramla's"/>
    <s v="No inmail sent"/>
    <x v="1"/>
    <m/>
    <m/>
    <m/>
    <m/>
    <m/>
    <m/>
    <m/>
    <m/>
    <m/>
    <m/>
    <m/>
    <m/>
  </r>
  <r>
    <n v="11486"/>
    <d v="2021-10-19T00:00:00"/>
    <m/>
    <x v="4"/>
    <s v="Bethany Davidson"/>
    <s v="Director Of Digital Media"/>
    <s v="Imaginuity"/>
    <x v="5"/>
    <s v="America"/>
    <s v="Texas"/>
    <s v="Ramla's"/>
    <s v="No inmail sent"/>
    <x v="1"/>
    <m/>
    <m/>
    <m/>
    <m/>
    <m/>
    <m/>
    <m/>
    <m/>
    <m/>
    <m/>
    <m/>
    <m/>
  </r>
  <r>
    <n v="11487"/>
    <d v="2021-10-04T00:00:00"/>
    <m/>
    <x v="3"/>
    <s v="Andrew Fuller 1"/>
    <s v="Customer Analytics Manager"/>
    <s v="Allianz"/>
    <x v="10"/>
    <s v="Australia"/>
    <s v="Australia"/>
    <s v="Personal"/>
    <s v="No inmail sent"/>
    <x v="0"/>
    <d v="2021-10-27T00:00:00"/>
    <d v="2021-12-07T00:00:00"/>
    <m/>
    <m/>
    <m/>
    <m/>
    <m/>
    <m/>
    <m/>
    <m/>
    <m/>
    <m/>
  </r>
  <r>
    <n v="11488"/>
    <d v="2021-10-05T00:00:00"/>
    <m/>
    <x v="3"/>
    <s v="Bin Zhang"/>
    <s v="Product Manager, Data Science, Analytics &amp; Modelling"/>
    <s v="Aviva"/>
    <x v="10"/>
    <s v="America"/>
    <s v="Canada "/>
    <s v="Ramla's"/>
    <s v="No inmail sent"/>
    <x v="0"/>
    <d v="2021-10-06T00:00:00"/>
    <d v="2022-01-24T00:00:00"/>
    <m/>
    <m/>
    <m/>
    <m/>
    <m/>
    <m/>
    <m/>
    <m/>
    <m/>
    <m/>
  </r>
  <r>
    <n v="11489"/>
    <d v="2021-10-05T00:00:00"/>
    <m/>
    <x v="3"/>
    <s v="Hélène Ledergerber"/>
    <s v="Senior Marketing Data Analyst"/>
    <s v="Travix"/>
    <x v="11"/>
    <s v="Europe"/>
    <s v="Netherlands"/>
    <s v="Personal"/>
    <s v="No inmail sent"/>
    <x v="0"/>
    <d v="2022-01-11T00:00:00"/>
    <m/>
    <m/>
    <m/>
    <m/>
    <m/>
    <m/>
    <m/>
    <m/>
    <m/>
    <m/>
    <m/>
  </r>
  <r>
    <n v="11490"/>
    <d v="2021-10-05T00:00:00"/>
    <m/>
    <x v="3"/>
    <s v="Marco Pomponi"/>
    <s v="Senior Data Scientist"/>
    <s v="Kantar"/>
    <x v="1"/>
    <s v="Europe"/>
    <s v="Italy"/>
    <s v="Personal"/>
    <s v="No inmail sent"/>
    <x v="1"/>
    <m/>
    <m/>
    <m/>
    <m/>
    <m/>
    <m/>
    <m/>
    <m/>
    <m/>
    <m/>
    <m/>
    <m/>
  </r>
  <r>
    <n v="11491"/>
    <d v="2021-10-05T00:00:00"/>
    <m/>
    <x v="3"/>
    <s v="Sree Madadi"/>
    <s v="Head of Data &amp; Analytics Infrastructure"/>
    <s v="Twilio"/>
    <x v="18"/>
    <s v="America"/>
    <s v="California"/>
    <s v="Ramla's"/>
    <s v="No inmail sent"/>
    <x v="0"/>
    <d v="2021-10-26T00:00:00"/>
    <d v="2022-01-24T00:00:00"/>
    <m/>
    <m/>
    <m/>
    <m/>
    <m/>
    <m/>
    <m/>
    <m/>
    <m/>
    <m/>
  </r>
  <r>
    <n v="11492"/>
    <d v="2021-10-05T00:00:00"/>
    <m/>
    <x v="3"/>
    <s v="Genevieve M. Bila"/>
    <s v="Global eCommerce Marketing Analyst-Health Care Business Group"/>
    <s v="3M"/>
    <x v="3"/>
    <s v="America"/>
    <s v="Illinois"/>
    <s v="Ramla's"/>
    <s v="No inmail sent"/>
    <x v="0"/>
    <d v="2021-10-18T00:00:00"/>
    <d v="2022-01-24T00:00:00"/>
    <m/>
    <m/>
    <m/>
    <m/>
    <m/>
    <m/>
    <m/>
    <m/>
    <m/>
    <m/>
  </r>
  <r>
    <n v="11493"/>
    <d v="2021-10-05T00:00:00"/>
    <m/>
    <x v="3"/>
    <s v="Clare Wittenberg"/>
    <s v="Digital Marketing Consultant"/>
    <s v="Accenture"/>
    <x v="1"/>
    <s v="America"/>
    <s v="Illinois"/>
    <s v="Ramla's"/>
    <s v="No inmail sent"/>
    <x v="1"/>
    <m/>
    <m/>
    <m/>
    <m/>
    <m/>
    <m/>
    <m/>
    <m/>
    <m/>
    <m/>
    <m/>
    <m/>
  </r>
  <r>
    <n v="11494"/>
    <d v="2021-10-05T00:00:00"/>
    <m/>
    <x v="3"/>
    <s v="Siyue Li"/>
    <s v="Sr. Business Analyst"/>
    <s v="Expedia"/>
    <x v="11"/>
    <s v="America"/>
    <s v="Washington"/>
    <s v="Personal"/>
    <s v="No inmail sent"/>
    <x v="1"/>
    <m/>
    <m/>
    <m/>
    <m/>
    <m/>
    <m/>
    <m/>
    <m/>
    <m/>
    <m/>
    <m/>
    <m/>
  </r>
  <r>
    <n v="11495"/>
    <d v="2021-10-05T00:00:00"/>
    <m/>
    <x v="3"/>
    <s v="Dionysis Varelas"/>
    <s v="Senior Data Scientist"/>
    <s v="Expedia"/>
    <x v="11"/>
    <s v="Europe"/>
    <s v="United Kingdom"/>
    <s v="Ramla's"/>
    <s v="No inmail sent"/>
    <x v="1"/>
    <m/>
    <m/>
    <m/>
    <m/>
    <m/>
    <m/>
    <m/>
    <m/>
    <m/>
    <m/>
    <m/>
    <m/>
  </r>
  <r>
    <n v="11496"/>
    <d v="2021-10-05T00:00:00"/>
    <m/>
    <x v="3"/>
    <s v="Cathy Hung"/>
    <s v="Senior Data Analyst"/>
    <s v="Thrive"/>
    <x v="3"/>
    <s v="America"/>
    <s v="California"/>
    <s v="Ramla's"/>
    <s v="No inmail sent"/>
    <x v="1"/>
    <m/>
    <m/>
    <m/>
    <m/>
    <m/>
    <m/>
    <m/>
    <m/>
    <m/>
    <m/>
    <m/>
    <m/>
  </r>
  <r>
    <n v="11497"/>
    <d v="2021-10-05T00:00:00"/>
    <m/>
    <x v="3"/>
    <s v="Syeda Hassan"/>
    <s v="Manager, Business Science and Analytics"/>
    <s v="MediaCom"/>
    <x v="1"/>
    <s v="America"/>
    <s v="New York"/>
    <s v="Ramla's"/>
    <s v="No inmail sent"/>
    <x v="0"/>
    <d v="2021-10-06T00:00:00"/>
    <d v="2022-01-24T00:00:00"/>
    <m/>
    <m/>
    <m/>
    <m/>
    <m/>
    <m/>
    <m/>
    <m/>
    <m/>
    <m/>
  </r>
  <r>
    <n v="11498"/>
    <d v="2021-10-05T00:00:00"/>
    <m/>
    <x v="3"/>
    <s v="Arun Bodapati"/>
    <s v="Applied Science Manager "/>
    <s v="Uber"/>
    <x v="18"/>
    <s v="America"/>
    <s v="California"/>
    <s v="Ramla's"/>
    <s v="No inmail sent"/>
    <x v="1"/>
    <m/>
    <m/>
    <m/>
    <m/>
    <m/>
    <m/>
    <m/>
    <m/>
    <m/>
    <m/>
    <m/>
    <m/>
  </r>
  <r>
    <n v="11499"/>
    <d v="2021-10-05T00:00:00"/>
    <m/>
    <x v="3"/>
    <s v="Manini M."/>
    <s v="Senior Data Scientist"/>
    <s v="Havas"/>
    <x v="1"/>
    <s v="America"/>
    <s v="Texas"/>
    <s v="Ramla's"/>
    <s v="No inmail sent"/>
    <x v="1"/>
    <m/>
    <m/>
    <m/>
    <m/>
    <m/>
    <m/>
    <m/>
    <m/>
    <m/>
    <m/>
    <m/>
    <m/>
  </r>
  <r>
    <n v="11500"/>
    <d v="2021-10-05T00:00:00"/>
    <m/>
    <x v="3"/>
    <s v="Rob Barnhart"/>
    <s v="Chief Risk and Analytics Officer"/>
    <s v="Snap"/>
    <x v="10"/>
    <s v="America"/>
    <s v="Utah"/>
    <s v="Ramla's"/>
    <s v="No inmail sent"/>
    <x v="1"/>
    <m/>
    <m/>
    <m/>
    <m/>
    <m/>
    <m/>
    <m/>
    <m/>
    <m/>
    <m/>
    <m/>
    <m/>
  </r>
  <r>
    <n v="11501"/>
    <d v="2021-10-05T00:00:00"/>
    <m/>
    <x v="3"/>
    <s v="Irina Zaffuto"/>
    <s v="SVP, Global Research Partner"/>
    <s v="UM "/>
    <x v="1"/>
    <s v="America"/>
    <s v="Denver"/>
    <s v="Ramla's"/>
    <s v="No inmail sent"/>
    <x v="0"/>
    <d v="2021-11-08T00:00:00"/>
    <d v="2022-01-24T00:00:00"/>
    <m/>
    <m/>
    <m/>
    <m/>
    <m/>
    <m/>
    <m/>
    <m/>
    <m/>
    <m/>
  </r>
  <r>
    <n v="11502"/>
    <d v="2021-10-05T00:00:00"/>
    <m/>
    <x v="3"/>
    <s v="Ayse Pekkelo"/>
    <s v="Data Planner"/>
    <s v="MediaCom"/>
    <x v="1"/>
    <s v="Europe"/>
    <s v="United Kingdom"/>
    <s v="Ramla's"/>
    <s v="No inmail sent"/>
    <x v="1"/>
    <m/>
    <m/>
    <m/>
    <m/>
    <m/>
    <m/>
    <m/>
    <m/>
    <m/>
    <m/>
    <m/>
    <m/>
  </r>
  <r>
    <n v="11503"/>
    <d v="2021-10-05T00:00:00"/>
    <m/>
    <x v="3"/>
    <s v="Garima Sood"/>
    <s v="Associate Director, Advanced Analytics"/>
    <s v="Astellas Pharma"/>
    <x v="6"/>
    <s v="America"/>
    <s v="Illinois"/>
    <s v="Ramla's"/>
    <s v="No inmail sent"/>
    <x v="0"/>
    <d v="2021-10-12T00:00:00"/>
    <d v="2021-10-21T00:00:00"/>
    <m/>
    <m/>
    <m/>
    <s v="Negative"/>
    <d v="2021-10-25T00:00:00"/>
    <m/>
    <m/>
    <m/>
    <m/>
    <m/>
  </r>
  <r>
    <n v="11504"/>
    <d v="2021-10-05T00:00:00"/>
    <m/>
    <x v="3"/>
    <s v="Ivan Pereira"/>
    <s v="Business Developer"/>
    <s v="XLASH"/>
    <x v="3"/>
    <s v="Europe"/>
    <s v="Sweden"/>
    <s v="Ramla's"/>
    <s v="No inmail sent"/>
    <x v="0"/>
    <d v="2021-10-06T00:00:00"/>
    <d v="2021-10-21T00:00:00"/>
    <m/>
    <m/>
    <m/>
    <s v="Neutral"/>
    <d v="2021-10-22T00:00:00"/>
    <m/>
    <m/>
    <m/>
    <m/>
    <m/>
  </r>
  <r>
    <n v="11505"/>
    <d v="2021-10-05T00:00:00"/>
    <m/>
    <x v="3"/>
    <s v="Jayendra Shiva Balagopal"/>
    <s v="Senior Marketing Analyst - Consumer Insights"/>
    <s v="Kraft Heinz"/>
    <x v="3"/>
    <s v="America"/>
    <s v="Illinois"/>
    <s v="Ramla's"/>
    <s v="No inmail sent"/>
    <x v="0"/>
    <d v="2021-10-06T00:00:00"/>
    <d v="2021-10-21T00:00:00"/>
    <m/>
    <m/>
    <m/>
    <s v="Neutral"/>
    <d v="2021-10-22T00:00:00"/>
    <m/>
    <m/>
    <m/>
    <m/>
    <m/>
  </r>
  <r>
    <n v="11506"/>
    <d v="2021-10-05T00:00:00"/>
    <m/>
    <x v="3"/>
    <s v="Jessica Horton"/>
    <s v="Senior Brand Manager"/>
    <s v="L'Oréal"/>
    <x v="3"/>
    <s v="Australia"/>
    <s v="Australia"/>
    <s v="Ramla's"/>
    <s v="No inmail sent"/>
    <x v="0"/>
    <d v="2021-10-06T00:00:00"/>
    <d v="2021-10-21T00:00:00"/>
    <m/>
    <m/>
    <m/>
    <m/>
    <m/>
    <m/>
    <m/>
    <m/>
    <m/>
    <m/>
  </r>
  <r>
    <n v="11507"/>
    <d v="2021-10-19T00:00:00"/>
    <m/>
    <x v="4"/>
    <s v="Paul Reiner"/>
    <s v="Interim President"/>
    <s v="Goodwill eCommerce (formally NewCo eCommerce, Inc.)"/>
    <x v="0"/>
    <s v="America"/>
    <s v="North America"/>
    <s v="Ramla's"/>
    <s v="No inmail sent"/>
    <x v="1"/>
    <m/>
    <m/>
    <m/>
    <m/>
    <m/>
    <m/>
    <m/>
    <m/>
    <m/>
    <m/>
    <m/>
    <m/>
  </r>
  <r>
    <n v="11508"/>
    <d v="2021-10-19T00:00:00"/>
    <m/>
    <x v="4"/>
    <s v="Michael Berelian"/>
    <s v="Vice President Ecommerce"/>
    <s v="Nourison"/>
    <x v="0"/>
    <s v="America"/>
    <s v="New York"/>
    <s v="Ramla's"/>
    <s v="No inmail sent"/>
    <x v="1"/>
    <m/>
    <m/>
    <m/>
    <m/>
    <m/>
    <m/>
    <m/>
    <m/>
    <m/>
    <m/>
    <m/>
    <m/>
  </r>
  <r>
    <n v="11509"/>
    <d v="2021-10-19T00:00:00"/>
    <m/>
    <x v="4"/>
    <s v="John Nardone"/>
    <s v="CEO"/>
    <s v="Flashtalking, Inc. "/>
    <x v="5"/>
    <s v="America"/>
    <s v="New York"/>
    <s v="Ramla's"/>
    <s v="No inmail sent"/>
    <x v="1"/>
    <m/>
    <m/>
    <m/>
    <m/>
    <m/>
    <m/>
    <m/>
    <m/>
    <m/>
    <m/>
    <m/>
    <m/>
  </r>
  <r>
    <n v="11510"/>
    <d v="2021-10-19T00:00:00"/>
    <m/>
    <x v="4"/>
    <s v="Moutaz Al Sheikha"/>
    <s v="Media Director"/>
    <s v="Performics"/>
    <x v="5"/>
    <s v="America"/>
    <s v="Illinois"/>
    <s v="Ramla's"/>
    <s v="No inmail sent"/>
    <x v="1"/>
    <m/>
    <m/>
    <m/>
    <m/>
    <m/>
    <m/>
    <m/>
    <m/>
    <m/>
    <m/>
    <m/>
    <m/>
  </r>
  <r>
    <n v="11511"/>
    <d v="2021-10-19T00:00:00"/>
    <m/>
    <x v="4"/>
    <s v="Navneet Gill"/>
    <s v="Founder, Chief Analytics Officer"/>
    <s v="Naavics"/>
    <x v="5"/>
    <s v="America"/>
    <s v="New York"/>
    <s v="Ramla's"/>
    <s v="No inmail sent"/>
    <x v="1"/>
    <m/>
    <m/>
    <m/>
    <m/>
    <m/>
    <m/>
    <m/>
    <m/>
    <m/>
    <m/>
    <m/>
    <m/>
  </r>
  <r>
    <n v="11512"/>
    <d v="2021-10-19T00:00:00"/>
    <m/>
    <x v="4"/>
    <s v="Beatriz Cuevas"/>
    <s v="Senior Analytics Manager"/>
    <s v="JPL"/>
    <x v="5"/>
    <s v="America"/>
    <s v="New York"/>
    <s v="Ramla's"/>
    <s v="No inmail sent"/>
    <x v="1"/>
    <m/>
    <m/>
    <m/>
    <m/>
    <m/>
    <m/>
    <m/>
    <m/>
    <m/>
    <m/>
    <m/>
    <m/>
  </r>
  <r>
    <n v="11513"/>
    <d v="2021-10-19T00:00:00"/>
    <m/>
    <x v="4"/>
    <s v="Sanj Nandy"/>
    <s v="Director, Corporate Strategy &amp; Analytics"/>
    <s v="Carrier Corporation"/>
    <x v="7"/>
    <s v="America"/>
    <s v="Florida"/>
    <s v="Ramla's"/>
    <s v="No inmail sent"/>
    <x v="1"/>
    <m/>
    <m/>
    <m/>
    <m/>
    <m/>
    <m/>
    <m/>
    <m/>
    <m/>
    <m/>
    <m/>
    <m/>
  </r>
  <r>
    <n v="11514"/>
    <d v="2021-10-19T00:00:00"/>
    <m/>
    <x v="4"/>
    <s v="Xinyu (Celine) Zhang"/>
    <s v="Direct to Consumer, Senior Analyst"/>
    <s v="Cubii"/>
    <x v="13"/>
    <s v="America"/>
    <s v="Illinois"/>
    <s v="Ramla's"/>
    <s v="No inmail sent"/>
    <x v="1"/>
    <m/>
    <m/>
    <m/>
    <m/>
    <m/>
    <m/>
    <m/>
    <m/>
    <m/>
    <m/>
    <m/>
    <m/>
  </r>
  <r>
    <n v="11515"/>
    <d v="2021-10-19T00:00:00"/>
    <m/>
    <x v="4"/>
    <s v="George Maynard"/>
    <s v="Head of Data Science EMEA &amp; Global Innovation Lead"/>
    <s v="Annalect"/>
    <x v="5"/>
    <s v="Europe"/>
    <s v="United Kingdom"/>
    <s v="Ramla's"/>
    <s v="No inmail sent"/>
    <x v="1"/>
    <m/>
    <m/>
    <m/>
    <m/>
    <m/>
    <m/>
    <m/>
    <m/>
    <m/>
    <m/>
    <m/>
    <m/>
  </r>
  <r>
    <n v="11516"/>
    <d v="2021-10-05T00:00:00"/>
    <m/>
    <x v="2"/>
    <s v="Siddharth Jain"/>
    <s v="Senior Manager"/>
    <s v="Walmart Global Tech India"/>
    <x v="0"/>
    <s v="Asia"/>
    <s v="India"/>
    <m/>
    <s v="No inmail sent"/>
    <x v="0"/>
    <m/>
    <m/>
    <m/>
    <m/>
    <m/>
    <m/>
    <m/>
    <m/>
    <m/>
    <m/>
    <m/>
    <m/>
  </r>
  <r>
    <n v="11517"/>
    <d v="2021-10-06T00:00:00"/>
    <m/>
    <x v="3"/>
    <s v="Akinola Akinyemi"/>
    <s v="Head of Data Science"/>
    <s v="IG"/>
    <x v="10"/>
    <s v="Europe"/>
    <s v="United Kingdom"/>
    <s v="Ramla's"/>
    <s v="No inmail sent"/>
    <x v="1"/>
    <m/>
    <m/>
    <m/>
    <m/>
    <m/>
    <m/>
    <m/>
    <m/>
    <m/>
    <m/>
    <m/>
    <m/>
  </r>
  <r>
    <n v="11518"/>
    <d v="2021-10-06T00:00:00"/>
    <m/>
    <x v="3"/>
    <s v="Nadeem Fazil"/>
    <s v="Senior Manager Data Science"/>
    <s v="Loblaw"/>
    <x v="0"/>
    <s v="America"/>
    <s v="Canada "/>
    <s v="Ramla's"/>
    <s v="No inmail sent"/>
    <x v="1"/>
    <m/>
    <m/>
    <m/>
    <m/>
    <m/>
    <m/>
    <m/>
    <m/>
    <m/>
    <m/>
    <m/>
    <m/>
  </r>
  <r>
    <n v="11519"/>
    <d v="2021-10-06T00:00:00"/>
    <m/>
    <x v="3"/>
    <s v="Beauden Gellard"/>
    <s v="Senior Data Scientist"/>
    <s v="HBF Health"/>
    <x v="10"/>
    <s v="Australia"/>
    <s v="Australia"/>
    <s v="Ramla's"/>
    <s v="No inmail sent"/>
    <x v="0"/>
    <d v="2021-10-07T00:00:00"/>
    <d v="2021-10-21T00:00:00"/>
    <m/>
    <m/>
    <m/>
    <m/>
    <m/>
    <m/>
    <m/>
    <m/>
    <m/>
    <m/>
  </r>
  <r>
    <n v="11520"/>
    <d v="2021-10-06T00:00:00"/>
    <m/>
    <x v="3"/>
    <s v="Martijn Jegerings"/>
    <s v="Head of Brand Strategy &amp; Data Intelligence"/>
    <s v="MAMMUT"/>
    <x v="3"/>
    <s v="Europe"/>
    <s v="Switzerland"/>
    <s v="Ramla's"/>
    <s v="No inmail sent"/>
    <x v="1"/>
    <m/>
    <m/>
    <m/>
    <m/>
    <m/>
    <m/>
    <m/>
    <m/>
    <m/>
    <m/>
    <m/>
    <m/>
  </r>
  <r>
    <n v="11521"/>
    <d v="2021-10-06T00:00:00"/>
    <m/>
    <x v="3"/>
    <s v="Daniel Swint"/>
    <s v="Program Manager"/>
    <s v="H&amp;R"/>
    <x v="10"/>
    <s v="America"/>
    <s v="Missouri"/>
    <s v="Ramla's"/>
    <s v="No inmail sent"/>
    <x v="1"/>
    <m/>
    <m/>
    <m/>
    <m/>
    <m/>
    <m/>
    <m/>
    <m/>
    <m/>
    <m/>
    <m/>
    <s v="email is required to connect / sent an inmail instead"/>
  </r>
  <r>
    <n v="11522"/>
    <d v="2021-10-06T00:00:00"/>
    <m/>
    <x v="3"/>
    <s v="Javier Valera Díaz"/>
    <s v="Director of Commercial Data"/>
    <s v="RISI"/>
    <x v="0"/>
    <s v="Europe"/>
    <s v="Spain"/>
    <s v="Ramla's"/>
    <s v="No inmail sent"/>
    <x v="1"/>
    <m/>
    <m/>
    <m/>
    <m/>
    <m/>
    <m/>
    <m/>
    <m/>
    <m/>
    <m/>
    <m/>
    <m/>
  </r>
  <r>
    <n v="11523"/>
    <d v="2021-10-06T00:00:00"/>
    <m/>
    <x v="3"/>
    <s v="Prash Mashari"/>
    <s v="Business Analyst"/>
    <s v="Scotiabank"/>
    <x v="10"/>
    <s v="America"/>
    <s v="Canada "/>
    <s v="Ramla's"/>
    <s v="No inmail sent"/>
    <x v="1"/>
    <m/>
    <m/>
    <m/>
    <m/>
    <m/>
    <m/>
    <m/>
    <m/>
    <m/>
    <m/>
    <m/>
    <m/>
  </r>
  <r>
    <n v="11524"/>
    <d v="2021-10-06T00:00:00"/>
    <m/>
    <x v="3"/>
    <s v="Terry Farchione Perales"/>
    <s v="Manager, Consumer Insights"/>
    <s v="Kohl's"/>
    <x v="0"/>
    <s v="America"/>
    <s v="Wisconsin"/>
    <s v="Ramla's"/>
    <s v="No inmail sent"/>
    <x v="1"/>
    <m/>
    <m/>
    <m/>
    <m/>
    <m/>
    <m/>
    <m/>
    <m/>
    <m/>
    <m/>
    <m/>
    <m/>
  </r>
  <r>
    <n v="11525"/>
    <d v="2021-10-06T00:00:00"/>
    <m/>
    <x v="3"/>
    <s v="Namit Narain"/>
    <s v="Head of Enterprise Marketing Analytics and Decision Science"/>
    <s v="PayPal"/>
    <x v="10"/>
    <s v="America"/>
    <s v="New York"/>
    <s v="Ramla's"/>
    <s v="No inmail sent"/>
    <x v="0"/>
    <d v="2021-10-07T00:00:00"/>
    <d v="2021-10-21T00:00:00"/>
    <m/>
    <m/>
    <m/>
    <m/>
    <m/>
    <m/>
    <m/>
    <m/>
    <m/>
    <m/>
  </r>
  <r>
    <n v="11526"/>
    <d v="2021-10-06T00:00:00"/>
    <m/>
    <x v="3"/>
    <s v="Kelly Z."/>
    <s v="Sr. Vice President, Global Consumer Research and Insights"/>
    <s v="Pearson"/>
    <x v="0"/>
    <s v="America"/>
    <s v="United States"/>
    <s v="Ramla's"/>
    <s v="No inmail sent"/>
    <x v="1"/>
    <m/>
    <m/>
    <m/>
    <m/>
    <m/>
    <m/>
    <m/>
    <m/>
    <m/>
    <m/>
    <m/>
    <m/>
  </r>
  <r>
    <n v="11527"/>
    <d v="2021-10-06T00:00:00"/>
    <m/>
    <x v="3"/>
    <s v="Mike Henry"/>
    <s v="Director of Commercial &amp; Consumer Insights"/>
    <s v="Manitoba Harvest Hemp Foods"/>
    <x v="3"/>
    <s v="America"/>
    <s v="Canada "/>
    <s v="Ramla's"/>
    <s v="No inmail sent"/>
    <x v="1"/>
    <m/>
    <m/>
    <m/>
    <m/>
    <m/>
    <m/>
    <m/>
    <m/>
    <m/>
    <m/>
    <m/>
    <m/>
  </r>
  <r>
    <n v="11528"/>
    <d v="2021-10-06T00:00:00"/>
    <m/>
    <x v="3"/>
    <s v="Lily Chen"/>
    <s v="Senior Manager - Data Solutions"/>
    <s v="Commonwealth Bank"/>
    <x v="10"/>
    <s v="Australia"/>
    <s v="Australia"/>
    <s v="Ramla's"/>
    <s v="No inmail sent"/>
    <x v="0"/>
    <d v="2021-10-07T00:00:00"/>
    <d v="2021-10-21T00:00:00"/>
    <m/>
    <m/>
    <m/>
    <s v="Negative"/>
    <d v="2021-11-18T00:00:00"/>
    <m/>
    <m/>
    <m/>
    <m/>
    <m/>
  </r>
  <r>
    <n v="11529"/>
    <d v="2021-10-06T00:00:00"/>
    <m/>
    <x v="3"/>
    <s v="Liza Stehman"/>
    <s v="Customer Experience Strategy Lead - Cafe &amp; Branch"/>
    <s v="Capital One"/>
    <x v="10"/>
    <s v="America"/>
    <s v="Washington"/>
    <s v="Ramla's"/>
    <s v="No inmail sent"/>
    <x v="1"/>
    <m/>
    <m/>
    <m/>
    <m/>
    <m/>
    <m/>
    <m/>
    <m/>
    <m/>
    <m/>
    <m/>
    <m/>
  </r>
  <r>
    <n v="11530"/>
    <d v="2021-10-06T00:00:00"/>
    <m/>
    <x v="3"/>
    <s v="Randy S."/>
    <s v="Director, Business Intelligence (Data Science &amp; Econometrics)"/>
    <s v="Cisco"/>
    <x v="7"/>
    <s v="America"/>
    <s v="California"/>
    <s v="Ramla's"/>
    <s v="No inmail sent"/>
    <x v="1"/>
    <m/>
    <m/>
    <m/>
    <m/>
    <m/>
    <m/>
    <m/>
    <m/>
    <m/>
    <m/>
    <m/>
    <m/>
  </r>
  <r>
    <n v="11531"/>
    <d v="2021-10-06T00:00:00"/>
    <m/>
    <x v="3"/>
    <s v="Garth E. Warner"/>
    <s v="Senior Vice President Of Sales Operations"/>
    <s v="Rodan + Fields"/>
    <x v="0"/>
    <s v="America"/>
    <s v="California"/>
    <s v="Ramla's"/>
    <s v="No inmail sent"/>
    <x v="0"/>
    <d v="2021-10-25T00:00:00"/>
    <d v="2021-11-02T00:00:00"/>
    <m/>
    <m/>
    <m/>
    <s v="Neutral"/>
    <d v="2021-11-03T00:00:00"/>
    <m/>
    <m/>
    <m/>
    <m/>
    <m/>
  </r>
  <r>
    <n v="11532"/>
    <d v="2021-10-06T00:00:00"/>
    <m/>
    <x v="3"/>
    <s v="Dianne Owen"/>
    <s v="EVP Marketing"/>
    <s v="Fairwinds Credit Union"/>
    <x v="10"/>
    <s v="America"/>
    <s v="Florida"/>
    <s v="Ramla's"/>
    <s v="No inmail sent"/>
    <x v="1"/>
    <m/>
    <m/>
    <m/>
    <m/>
    <m/>
    <m/>
    <m/>
    <m/>
    <m/>
    <m/>
    <m/>
    <m/>
  </r>
  <r>
    <n v="11533"/>
    <d v="2021-10-06T00:00:00"/>
    <m/>
    <x v="3"/>
    <s v="Anthony Zepeda"/>
    <s v="Marketing Campaign Manager"/>
    <s v="American Medical Association"/>
    <x v="13"/>
    <s v="America"/>
    <s v="Illinois"/>
    <s v="Ramla's"/>
    <s v="No inmail sent"/>
    <x v="1"/>
    <m/>
    <m/>
    <m/>
    <m/>
    <m/>
    <m/>
    <m/>
    <m/>
    <m/>
    <m/>
    <m/>
    <m/>
  </r>
  <r>
    <n v="11534"/>
    <d v="2021-10-06T00:00:00"/>
    <m/>
    <x v="1"/>
    <s v="Lee Beale"/>
    <s v="Managing Partner"/>
    <s v="Crossmedia "/>
    <x v="1"/>
    <s v="America"/>
    <s v="California"/>
    <s v="Ramla's"/>
    <s v="No inmail sent"/>
    <x v="1"/>
    <m/>
    <m/>
    <m/>
    <m/>
    <m/>
    <m/>
    <m/>
    <m/>
    <m/>
    <m/>
    <m/>
    <m/>
  </r>
  <r>
    <n v="11535"/>
    <d v="2021-10-19T00:00:00"/>
    <m/>
    <x v="4"/>
    <s v="Sonni Carr"/>
    <s v="Integrated Media Planning - Wells Fargo"/>
    <s v="OMD USA"/>
    <x v="5"/>
    <s v="America"/>
    <s v="Los Angeles"/>
    <s v="Ramla's"/>
    <s v="No inmail sent"/>
    <x v="1"/>
    <m/>
    <m/>
    <m/>
    <m/>
    <m/>
    <m/>
    <m/>
    <m/>
    <m/>
    <m/>
    <m/>
    <m/>
  </r>
  <r>
    <n v="11536"/>
    <d v="2021-10-19T00:00:00"/>
    <m/>
    <x v="4"/>
    <s v="Gary Mazzone"/>
    <s v="Director, Analytics &amp; Predictive Modeling"/>
    <s v="Flashtalking, Inc."/>
    <x v="5"/>
    <s v="America"/>
    <s v="New York"/>
    <s v="Ramla's"/>
    <s v="No inmail sent"/>
    <x v="1"/>
    <m/>
    <m/>
    <m/>
    <m/>
    <m/>
    <m/>
    <m/>
    <m/>
    <m/>
    <m/>
    <m/>
    <m/>
  </r>
  <r>
    <n v="11537"/>
    <d v="2021-10-19T00:00:00"/>
    <m/>
    <x v="4"/>
    <s v="Tom Pierson"/>
    <s v="Performance Marketing Manager"/>
    <s v="Blu Dot"/>
    <x v="17"/>
    <s v="America"/>
    <s v="Minnesota"/>
    <s v="Ramla's"/>
    <s v="No inmail sent"/>
    <x v="1"/>
    <m/>
    <m/>
    <m/>
    <m/>
    <m/>
    <m/>
    <m/>
    <m/>
    <m/>
    <m/>
    <m/>
    <m/>
  </r>
  <r>
    <n v="11538"/>
    <d v="2021-10-19T00:00:00"/>
    <m/>
    <x v="4"/>
    <s v="Eileen Dawson"/>
    <s v="Senior Director, Global e-Commerce"/>
    <s v="VitalSource"/>
    <x v="18"/>
    <s v="America"/>
    <s v="North Carolina"/>
    <s v="Ramla's"/>
    <s v="No inmail sent"/>
    <x v="1"/>
    <m/>
    <m/>
    <m/>
    <m/>
    <m/>
    <m/>
    <m/>
    <m/>
    <m/>
    <m/>
    <m/>
    <m/>
  </r>
  <r>
    <n v="11539"/>
    <d v="2021-10-19T00:00:00"/>
    <m/>
    <x v="4"/>
    <s v="Nita Saint-Hilaire"/>
    <s v="Head of Product"/>
    <s v="EMTECH"/>
    <x v="10"/>
    <s v="America"/>
    <s v="New York"/>
    <s v="Personal"/>
    <s v="No inmail sent"/>
    <x v="1"/>
    <m/>
    <m/>
    <m/>
    <m/>
    <m/>
    <m/>
    <m/>
    <m/>
    <m/>
    <m/>
    <m/>
    <m/>
  </r>
  <r>
    <n v="11540"/>
    <d v="2021-10-19T00:00:00"/>
    <m/>
    <x v="4"/>
    <s v="Candace Suh"/>
    <s v="Manager, Cultural Insights &amp; Analytics"/>
    <s v="Initiative"/>
    <x v="5"/>
    <s v="America"/>
    <s v="New York"/>
    <s v="Personal"/>
    <s v="No inmail sent"/>
    <x v="2"/>
    <d v="2021-10-19T00:00:00"/>
    <d v="2021-11-19T00:00:00"/>
    <m/>
    <m/>
    <m/>
    <m/>
    <m/>
    <m/>
    <m/>
    <m/>
    <m/>
    <s v="do not fwp"/>
  </r>
  <r>
    <n v="11541"/>
    <d v="2021-10-19T00:00:00"/>
    <m/>
    <x v="4"/>
    <s v="Cindy Neumann"/>
    <s v="Research &amp; Insights Director, Americas"/>
    <s v="Ogury"/>
    <x v="5"/>
    <s v="America"/>
    <s v="Illinois"/>
    <s v="Personal"/>
    <s v="No inmail sent"/>
    <x v="1"/>
    <m/>
    <m/>
    <m/>
    <m/>
    <m/>
    <m/>
    <m/>
    <m/>
    <m/>
    <m/>
    <m/>
    <s v=" "/>
  </r>
  <r>
    <n v="11542"/>
    <d v="2021-10-19T00:00:00"/>
    <m/>
    <x v="4"/>
    <s v="Robert Jones"/>
    <s v="VP, Research &amp; Insights"/>
    <s v="Hybrid Theory"/>
    <x v="5"/>
    <s v="Europe"/>
    <s v="United Kingdom"/>
    <s v="Ramla's"/>
    <s v="No inmail sent"/>
    <x v="1"/>
    <m/>
    <m/>
    <m/>
    <m/>
    <m/>
    <m/>
    <m/>
    <m/>
    <m/>
    <m/>
    <m/>
    <m/>
  </r>
  <r>
    <n v="11543"/>
    <d v="2021-10-07T00:00:00"/>
    <m/>
    <x v="2"/>
    <s v="Evan Dorosheff"/>
    <s v="Founder "/>
    <s v="Oh 1 Media"/>
    <x v="1"/>
    <s v="America"/>
    <s v="Illinois"/>
    <s v="Ramla's"/>
    <s v="No inmail sent"/>
    <x v="1"/>
    <m/>
    <m/>
    <m/>
    <m/>
    <m/>
    <m/>
    <m/>
    <m/>
    <m/>
    <m/>
    <m/>
    <m/>
  </r>
  <r>
    <n v="11544"/>
    <d v="2021-10-07T00:00:00"/>
    <m/>
    <x v="2"/>
    <s v="Sven Nakotte"/>
    <s v="Account Director"/>
    <s v="MediaPath Network"/>
    <x v="1"/>
    <s v="Europe"/>
    <s v="Denmark"/>
    <s v="Ramla's"/>
    <s v="No inmail sent"/>
    <x v="0"/>
    <d v="2021-10-07T00:00:00"/>
    <d v="2021-10-28T00:00:00"/>
    <m/>
    <m/>
    <m/>
    <m/>
    <m/>
    <m/>
    <m/>
    <m/>
    <m/>
    <m/>
  </r>
  <r>
    <n v="11545"/>
    <d v="2021-10-07T00:00:00"/>
    <m/>
    <x v="2"/>
    <s v="Vaibhav Ahlawat"/>
    <s v="Manager"/>
    <s v="Tiger Analytics"/>
    <x v="5"/>
    <s v="Europe"/>
    <s v="United Kingdom"/>
    <s v="Ramla's"/>
    <s v="No inmail sent"/>
    <x v="1"/>
    <m/>
    <m/>
    <m/>
    <m/>
    <m/>
    <m/>
    <m/>
    <m/>
    <m/>
    <m/>
    <m/>
    <m/>
  </r>
  <r>
    <n v="11546"/>
    <d v="2021-10-07T00:00:00"/>
    <m/>
    <x v="2"/>
    <s v="Jinal Parekh"/>
    <s v="Senior Paid Search Account Manager "/>
    <s v="GroupM "/>
    <x v="1"/>
    <s v="Europe"/>
    <s v="Ireland"/>
    <s v="Ramla's"/>
    <s v="No inmail sent"/>
    <x v="0"/>
    <d v="2021-10-14T00:00:00"/>
    <d v="2021-10-28T00:00:00"/>
    <m/>
    <m/>
    <m/>
    <m/>
    <m/>
    <m/>
    <m/>
    <m/>
    <m/>
    <m/>
  </r>
  <r>
    <n v="11547"/>
    <d v="2021-10-07T00:00:00"/>
    <m/>
    <x v="2"/>
    <s v="Manuel Del Aguila Barbero"/>
    <s v="Global Head of Media  - Advertising"/>
    <s v="IG"/>
    <x v="10"/>
    <s v="Europe"/>
    <s v="United Kingdom"/>
    <s v="Ramla's"/>
    <s v="No inmail sent"/>
    <x v="1"/>
    <m/>
    <m/>
    <m/>
    <m/>
    <m/>
    <m/>
    <m/>
    <m/>
    <m/>
    <m/>
    <m/>
    <m/>
  </r>
  <r>
    <n v="11548"/>
    <d v="2021-10-07T00:00:00"/>
    <m/>
    <x v="2"/>
    <s v="Jordi Puigcorbé Semis"/>
    <s v="Marketing Specialist UK, Ireland &amp; Spain "/>
    <s v=" Icelandair"/>
    <x v="11"/>
    <s v="Europe"/>
    <s v="Ireland"/>
    <s v="Ramla's"/>
    <s v="No inmail sent"/>
    <x v="0"/>
    <d v="2021-10-26T00:00:00"/>
    <d v="2021-10-26T00:00:00"/>
    <m/>
    <m/>
    <m/>
    <m/>
    <m/>
    <m/>
    <m/>
    <m/>
    <m/>
    <m/>
  </r>
  <r>
    <n v="11549"/>
    <d v="2021-10-07T00:00:00"/>
    <m/>
    <x v="2"/>
    <s v="David Housden"/>
    <s v="Media Planning Data &amp; MarTech Strategy"/>
    <s v=" BBC"/>
    <x v="12"/>
    <s v="Europe"/>
    <s v="United Kingdom"/>
    <s v="Ramla's"/>
    <s v="No inmail sent"/>
    <x v="0"/>
    <d v="2021-10-26T00:00:00"/>
    <d v="2021-10-26T00:00:00"/>
    <m/>
    <m/>
    <m/>
    <m/>
    <m/>
    <m/>
    <m/>
    <m/>
    <m/>
    <m/>
  </r>
  <r>
    <n v="11550"/>
    <d v="2021-10-07T00:00:00"/>
    <m/>
    <x v="2"/>
    <s v="Gilles Argivier"/>
    <s v="Marketing and Business Development Consultant "/>
    <s v="Gilles Argivier LLC"/>
    <x v="2"/>
    <s v="America"/>
    <s v="Florida"/>
    <s v="Ramla's"/>
    <s v="No inmail sent"/>
    <x v="0"/>
    <d v="2021-10-14T00:00:00"/>
    <d v="2021-11-08T00:00:00"/>
    <m/>
    <m/>
    <m/>
    <m/>
    <m/>
    <m/>
    <m/>
    <m/>
    <m/>
    <m/>
  </r>
  <r>
    <n v="11551"/>
    <d v="2021-10-07T00:00:00"/>
    <m/>
    <x v="2"/>
    <s v="Diogo Valente"/>
    <s v="Senior Global Biddable Media Manager "/>
    <s v=" Kaspersky"/>
    <x v="18"/>
    <s v="Europe"/>
    <s v="United Kingdom"/>
    <s v="Ramla's"/>
    <s v="No inmail sent"/>
    <x v="1"/>
    <m/>
    <m/>
    <m/>
    <m/>
    <m/>
    <m/>
    <m/>
    <m/>
    <m/>
    <m/>
    <m/>
    <m/>
  </r>
  <r>
    <n v="11552"/>
    <d v="2021-10-07T00:00:00"/>
    <m/>
    <x v="2"/>
    <s v="Alexandra Watts"/>
    <s v="Senior Marketing Manager - UKI + CE Media Strategy and Planning "/>
    <s v="Cognizant"/>
    <x v="18"/>
    <s v="Europe"/>
    <s v="United Kingdom"/>
    <s v="Ramla's"/>
    <s v="No inmail sent"/>
    <x v="0"/>
    <d v="2021-10-14T00:00:00"/>
    <d v="2021-11-08T00:00:00"/>
    <m/>
    <m/>
    <m/>
    <m/>
    <m/>
    <m/>
    <m/>
    <m/>
    <m/>
    <m/>
  </r>
  <r>
    <n v="11553"/>
    <d v="2021-10-07T00:00:00"/>
    <m/>
    <x v="2"/>
    <s v="Alexandre Valladon"/>
    <s v="Conseiller Principal - Optimisation &amp; Performance Média"/>
    <s v="Desjardins"/>
    <x v="10"/>
    <s v="America"/>
    <s v="Canada "/>
    <s v="Ramla's"/>
    <s v="No inmail sent"/>
    <x v="0"/>
    <d v="2021-10-07T00:00:00"/>
    <d v="2021-10-28T00:00:00"/>
    <m/>
    <m/>
    <m/>
    <s v="Negative"/>
    <m/>
    <m/>
    <m/>
    <m/>
    <m/>
    <m/>
  </r>
  <r>
    <n v="11554"/>
    <d v="2021-10-07T00:00:00"/>
    <m/>
    <x v="2"/>
    <s v="Xenia Olajosova"/>
    <s v="Global Head of Integrated Media"/>
    <s v="Galderma"/>
    <x v="6"/>
    <s v="Europe"/>
    <s v="Switzerland"/>
    <s v="Ramla's"/>
    <s v="No inmail sent"/>
    <x v="1"/>
    <m/>
    <m/>
    <m/>
    <m/>
    <m/>
    <m/>
    <m/>
    <m/>
    <m/>
    <m/>
    <m/>
    <m/>
  </r>
  <r>
    <n v="11555"/>
    <d v="2021-10-07T00:00:00"/>
    <m/>
    <x v="2"/>
    <s v="Lee Howard"/>
    <s v="Freelance Analytics &amp; Optimisation Consultant"/>
    <s v="Freelance"/>
    <x v="2"/>
    <s v="Europe"/>
    <s v="United Kingdom"/>
    <s v="Ramla's"/>
    <s v="No inmail sent"/>
    <x v="0"/>
    <d v="2021-10-14T00:00:00"/>
    <d v="2021-10-28T00:00:00"/>
    <m/>
    <m/>
    <m/>
    <s v="Negative"/>
    <m/>
    <m/>
    <m/>
    <m/>
    <m/>
    <m/>
  </r>
  <r>
    <n v="11556"/>
    <d v="2021-10-07T00:00:00"/>
    <m/>
    <x v="2"/>
    <s v="Thomas Lin"/>
    <s v="Director - Digital Marketing Analytics"/>
    <s v="Bankers Healthcare Group"/>
    <x v="10"/>
    <s v="America"/>
    <s v="Georgia"/>
    <s v="Ramla's"/>
    <s v="No inmail sent"/>
    <x v="1"/>
    <m/>
    <m/>
    <m/>
    <m/>
    <m/>
    <m/>
    <m/>
    <m/>
    <m/>
    <m/>
    <m/>
    <m/>
  </r>
  <r>
    <n v="11557"/>
    <d v="2021-10-07T00:00:00"/>
    <m/>
    <x v="2"/>
    <s v="Tom Deahl"/>
    <s v="Manager, Performance Media"/>
    <s v="CrowdStrike"/>
    <x v="18"/>
    <s v="America"/>
    <s v="Washington"/>
    <s v="Ramla's"/>
    <s v="No inmail sent"/>
    <x v="1"/>
    <m/>
    <m/>
    <m/>
    <m/>
    <m/>
    <m/>
    <m/>
    <m/>
    <m/>
    <m/>
    <m/>
    <m/>
  </r>
  <r>
    <n v="11558"/>
    <d v="2021-10-07T00:00:00"/>
    <m/>
    <x v="2"/>
    <s v="Michael Yang"/>
    <s v="Digital Marketing Manager "/>
    <s v="Pindrop"/>
    <x v="18"/>
    <s v="America"/>
    <s v="Georgia"/>
    <s v="Ramla's"/>
    <s v="No inmail sent"/>
    <x v="1"/>
    <m/>
    <m/>
    <m/>
    <m/>
    <m/>
    <m/>
    <m/>
    <m/>
    <m/>
    <m/>
    <m/>
    <m/>
  </r>
  <r>
    <n v="11559"/>
    <d v="2021-10-07T00:00:00"/>
    <m/>
    <x v="2"/>
    <s v="Chuyan (Renee) Liu"/>
    <s v="Digital Marketing Manager (Demand Gen)"/>
    <s v="Verkada "/>
    <x v="7"/>
    <s v="America"/>
    <s v="California"/>
    <s v="Ramla's"/>
    <s v="No inmail sent"/>
    <x v="1"/>
    <m/>
    <m/>
    <m/>
    <m/>
    <m/>
    <m/>
    <m/>
    <m/>
    <m/>
    <m/>
    <m/>
    <m/>
  </r>
  <r>
    <n v="11560"/>
    <d v="2021-10-07T00:00:00"/>
    <m/>
    <x v="2"/>
    <s v="Domingo Mendez"/>
    <s v="Business Development Director - EUROPE - Programmatic and Mobile media solutions"/>
    <s v="Airnow"/>
    <x v="7"/>
    <s v="Europe"/>
    <s v="United Kingdom"/>
    <s v="Ramla's"/>
    <s v="No inmail sent"/>
    <x v="1"/>
    <m/>
    <m/>
    <m/>
    <m/>
    <m/>
    <m/>
    <m/>
    <m/>
    <m/>
    <m/>
    <m/>
    <m/>
  </r>
  <r>
    <n v="11561"/>
    <d v="2021-10-07T00:00:00"/>
    <m/>
    <x v="2"/>
    <s v="Simmi Walia"/>
    <s v="Assistant Marketing Manager "/>
    <s v="TCL Electronics India"/>
    <x v="7"/>
    <s v="Asia"/>
    <s v="India"/>
    <s v="Ramla's"/>
    <s v="No inmail sent"/>
    <x v="0"/>
    <d v="2021-10-14T00:00:00"/>
    <d v="2021-10-25T00:00:00"/>
    <m/>
    <m/>
    <m/>
    <s v="Negative"/>
    <m/>
    <m/>
    <m/>
    <m/>
    <m/>
    <m/>
  </r>
  <r>
    <n v="11562"/>
    <d v="2021-10-07T00:00:00"/>
    <m/>
    <x v="2"/>
    <s v="Tomas Seliokas"/>
    <s v="Solution Business Manager | Strategic Marketing Consultant "/>
    <s v="SimilarWeb"/>
    <x v="5"/>
    <s v="Europe"/>
    <s v="United Kingdom"/>
    <s v="Ramla's"/>
    <s v="No inmail sent"/>
    <x v="0"/>
    <d v="2021-10-14T00:00:00"/>
    <d v="2021-11-08T00:00:00"/>
    <m/>
    <m/>
    <m/>
    <m/>
    <m/>
    <m/>
    <m/>
    <m/>
    <m/>
    <m/>
  </r>
  <r>
    <n v="11563"/>
    <d v="2021-10-07T00:00:00"/>
    <m/>
    <x v="2"/>
    <s v="Anaïs Guiraud"/>
    <s v="Digital Media Performance Manager"/>
    <s v=" Louis Vuitton"/>
    <x v="0"/>
    <s v="Europe"/>
    <s v="France"/>
    <s v="Ramla's"/>
    <s v="No inmail sent"/>
    <x v="1"/>
    <m/>
    <m/>
    <m/>
    <m/>
    <m/>
    <m/>
    <m/>
    <m/>
    <m/>
    <m/>
    <m/>
    <m/>
  </r>
  <r>
    <n v="11564"/>
    <d v="2021-10-07T00:00:00"/>
    <m/>
    <x v="2"/>
    <s v="Jessie Kraish"/>
    <s v="Executive Director Global Performance Metrics (Marketing Intelligence &amp; Social Media Metrics)"/>
    <s v="The Estée Lauder Companies Inc"/>
    <x v="3"/>
    <s v="America"/>
    <s v="New York"/>
    <s v="Ramla's"/>
    <s v="No inmail sent"/>
    <x v="1"/>
    <m/>
    <m/>
    <m/>
    <m/>
    <m/>
    <m/>
    <m/>
    <m/>
    <m/>
    <m/>
    <m/>
    <m/>
  </r>
  <r>
    <n v="11565"/>
    <d v="2021-10-07T00:00:00"/>
    <m/>
    <x v="2"/>
    <s v="Paolo Vacca"/>
    <s v="Digital Research Consultant "/>
    <s v="Media Measurement Limited "/>
    <x v="5"/>
    <s v="Europe"/>
    <s v="United Kingdom"/>
    <s v="Ramla's"/>
    <s v="No inmail sent"/>
    <x v="1"/>
    <m/>
    <m/>
    <m/>
    <m/>
    <m/>
    <m/>
    <m/>
    <m/>
    <m/>
    <m/>
    <m/>
    <m/>
  </r>
  <r>
    <n v="11566"/>
    <d v="2021-10-07T00:00:00"/>
    <m/>
    <x v="2"/>
    <s v="Ingrid Guo"/>
    <s v="VP - Retrospective Analytics"/>
    <s v="Citi"/>
    <x v="10"/>
    <s v="America"/>
    <s v="Texas"/>
    <s v="Ramla's"/>
    <s v="No inmail sent"/>
    <x v="4"/>
    <m/>
    <m/>
    <m/>
    <m/>
    <m/>
    <m/>
    <m/>
    <m/>
    <m/>
    <m/>
    <m/>
    <m/>
  </r>
  <r>
    <n v="11567"/>
    <d v="2021-10-07T00:00:00"/>
    <m/>
    <x v="3"/>
    <s v="Shashank Varma"/>
    <s v="Lead Gen.Med. Data Science - Commercial Analytics"/>
    <s v="Amgen"/>
    <x v="6"/>
    <s v="America"/>
    <s v="California"/>
    <s v="Ramla's"/>
    <s v="No inmail sent"/>
    <x v="0"/>
    <d v="2021-10-12T00:00:00"/>
    <d v="2021-11-10T00:00:00"/>
    <m/>
    <m/>
    <m/>
    <s v="Negative"/>
    <d v="2021-11-10T00:00:00"/>
    <m/>
    <m/>
    <m/>
    <m/>
    <m/>
  </r>
  <r>
    <n v="11568"/>
    <d v="2021-10-07T00:00:00"/>
    <m/>
    <x v="3"/>
    <s v="Manjari Srivastava"/>
    <s v="Senior Manager ,Data Science "/>
    <s v="BMO Financial Group"/>
    <x v="10"/>
    <s v="America"/>
    <s v="Illinois"/>
    <s v="Ramla's"/>
    <s v="No inmail sent"/>
    <x v="1"/>
    <m/>
    <m/>
    <m/>
    <m/>
    <m/>
    <m/>
    <m/>
    <m/>
    <m/>
    <m/>
    <m/>
    <m/>
  </r>
  <r>
    <n v="11569"/>
    <d v="2021-10-07T00:00:00"/>
    <m/>
    <x v="3"/>
    <s v="Karen Saba"/>
    <s v="Head of Consumer Insights EMEA"/>
    <s v="Amazon Studios"/>
    <x v="12"/>
    <s v="Europe"/>
    <s v="United Kingdom"/>
    <s v="Ramla's"/>
    <s v="No inmail sent"/>
    <x v="1"/>
    <m/>
    <m/>
    <m/>
    <m/>
    <m/>
    <m/>
    <m/>
    <m/>
    <m/>
    <m/>
    <m/>
    <m/>
  </r>
  <r>
    <n v="11570"/>
    <d v="2021-10-07T00:00:00"/>
    <m/>
    <x v="3"/>
    <s v="Christy Roberts"/>
    <s v="Marketing Director"/>
    <s v="Natural Balance Pet Foods"/>
    <x v="3"/>
    <s v="America"/>
    <s v="California"/>
    <s v="Ramla's"/>
    <s v="No inmail sent"/>
    <x v="1"/>
    <m/>
    <m/>
    <m/>
    <m/>
    <m/>
    <m/>
    <m/>
    <m/>
    <m/>
    <m/>
    <m/>
    <m/>
  </r>
  <r>
    <n v="11571"/>
    <d v="2021-10-07T00:00:00"/>
    <m/>
    <x v="3"/>
    <s v="Uriel Lopez"/>
    <s v="Marketing Director"/>
    <s v="Isagenix"/>
    <x v="13"/>
    <s v="Australia"/>
    <s v="Australia"/>
    <s v="Ramla's"/>
    <s v="No inmail sent"/>
    <x v="1"/>
    <m/>
    <m/>
    <m/>
    <m/>
    <m/>
    <m/>
    <m/>
    <m/>
    <m/>
    <m/>
    <m/>
    <m/>
  </r>
  <r>
    <n v="11572"/>
    <d v="2021-10-07T00:00:00"/>
    <m/>
    <x v="3"/>
    <s v="Sonia Sethi"/>
    <s v="Director, eCommerce &amp; Omnichannel"/>
    <s v="Mars"/>
    <x v="3"/>
    <s v="America"/>
    <s v="New York"/>
    <s v="Ramla's"/>
    <s v="No inmail sent"/>
    <x v="1"/>
    <m/>
    <m/>
    <m/>
    <m/>
    <m/>
    <m/>
    <m/>
    <m/>
    <m/>
    <m/>
    <m/>
    <m/>
  </r>
  <r>
    <n v="11573"/>
    <d v="2021-10-07T00:00:00"/>
    <m/>
    <x v="3"/>
    <s v="Daniel de la Traba"/>
    <s v="Manager Strategic Pricing"/>
    <s v="DRiV Incorporated"/>
    <x v="8"/>
    <s v="Europe"/>
    <s v="Spain"/>
    <s v="Ramla's"/>
    <s v="No inmail sent"/>
    <x v="0"/>
    <d v="2021-10-08T00:00:00"/>
    <m/>
    <m/>
    <m/>
    <m/>
    <s v="Negative"/>
    <d v="2021-10-08T00:00:00"/>
    <m/>
    <m/>
    <m/>
    <m/>
    <m/>
  </r>
  <r>
    <n v="11574"/>
    <d v="2021-10-07T00:00:00"/>
    <m/>
    <x v="3"/>
    <s v="Michael Lin"/>
    <s v="Ads Measurement Lead"/>
    <s v="Pinterest"/>
    <x v="18"/>
    <s v="America"/>
    <s v="California"/>
    <s v="Personal"/>
    <s v="No inmail sent"/>
    <x v="1"/>
    <m/>
    <m/>
    <m/>
    <m/>
    <m/>
    <m/>
    <m/>
    <m/>
    <m/>
    <m/>
    <m/>
    <m/>
  </r>
  <r>
    <n v="11575"/>
    <d v="2021-10-07T00:00:00"/>
    <m/>
    <x v="3"/>
    <s v="Alex Co"/>
    <s v="Consultant"/>
    <s v="GameChanger Products"/>
    <x v="3"/>
    <s v="America"/>
    <s v="California"/>
    <s v="Personal"/>
    <s v="No inmail sent"/>
    <x v="0"/>
    <d v="2022-02-15T00:00:00"/>
    <m/>
    <m/>
    <m/>
    <m/>
    <m/>
    <m/>
    <m/>
    <m/>
    <m/>
    <m/>
    <m/>
  </r>
  <r>
    <n v="11576"/>
    <d v="2021-10-19T00:00:00"/>
    <m/>
    <x v="4"/>
    <s v="Gabriel Chapman"/>
    <s v="Director, Foodservice Insights"/>
    <s v="PepsiCo"/>
    <x v="29"/>
    <s v="America"/>
    <s v="New York"/>
    <s v="Ramla's"/>
    <s v="No inmail sent"/>
    <x v="1"/>
    <m/>
    <m/>
    <m/>
    <m/>
    <m/>
    <m/>
    <m/>
    <m/>
    <m/>
    <m/>
    <m/>
    <m/>
  </r>
  <r>
    <n v="11577"/>
    <d v="2021-10-19T00:00:00"/>
    <m/>
    <x v="4"/>
    <s v="Erkan Bozkurt"/>
    <s v="Director of Data Strategy and Operations"/>
    <s v="AbbVie"/>
    <x v="6"/>
    <s v="America"/>
    <s v="Illinois"/>
    <s v="Ramla's"/>
    <s v="No inmail sent"/>
    <x v="1"/>
    <m/>
    <m/>
    <m/>
    <m/>
    <m/>
    <m/>
    <m/>
    <m/>
    <m/>
    <m/>
    <m/>
    <m/>
  </r>
  <r>
    <n v="11578"/>
    <d v="2021-10-19T00:00:00"/>
    <m/>
    <x v="4"/>
    <s v="Jill Benedict"/>
    <s v="Chief Operations Officer &amp; Chief Marketing Officer"/>
    <s v="Faith Popcorn's BrainReserve"/>
    <x v="5"/>
    <s v="America"/>
    <s v="New York"/>
    <s v="Ramla's"/>
    <s v="No inmail sent"/>
    <x v="1"/>
    <m/>
    <m/>
    <m/>
    <m/>
    <m/>
    <m/>
    <m/>
    <m/>
    <m/>
    <m/>
    <m/>
    <m/>
  </r>
  <r>
    <n v="11579"/>
    <d v="2021-10-19T00:00:00"/>
    <m/>
    <x v="4"/>
    <s v="Zachary Tangeman"/>
    <s v="Director, Client Information &amp; Insights"/>
    <s v="Wells Fargo Advisors"/>
    <x v="10"/>
    <s v="America"/>
    <s v="Missouri"/>
    <s v="Ramla's"/>
    <s v="No inmail sent"/>
    <x v="1"/>
    <m/>
    <m/>
    <m/>
    <m/>
    <m/>
    <m/>
    <m/>
    <m/>
    <m/>
    <m/>
    <m/>
    <m/>
  </r>
  <r>
    <n v="11580"/>
    <d v="2021-10-19T00:00:00"/>
    <m/>
    <x v="4"/>
    <s v="Roger Y."/>
    <s v="Sr. Manager, Data Science"/>
    <s v="INNOCEAN USA"/>
    <x v="5"/>
    <s v="America"/>
    <s v="California"/>
    <s v="Personal"/>
    <s v="No inmail sent"/>
    <x v="1"/>
    <m/>
    <m/>
    <m/>
    <m/>
    <m/>
    <m/>
    <m/>
    <m/>
    <m/>
    <m/>
    <m/>
    <m/>
  </r>
  <r>
    <n v="11581"/>
    <d v="2021-10-19T00:00:00"/>
    <m/>
    <x v="4"/>
    <s v="Alberto Botero"/>
    <s v="SVP Data Intelligence"/>
    <s v="Rauxa"/>
    <x v="5"/>
    <s v="America"/>
    <s v="New York"/>
    <s v="Personal"/>
    <s v="No inmail sent"/>
    <x v="1"/>
    <m/>
    <m/>
    <m/>
    <m/>
    <m/>
    <m/>
    <m/>
    <m/>
    <m/>
    <m/>
    <m/>
    <m/>
  </r>
  <r>
    <n v="11582"/>
    <d v="2021-10-19T00:00:00"/>
    <m/>
    <x v="4"/>
    <s v="K I."/>
    <s v="Sr. Manager, Marketing Analytics"/>
    <s v="Prosper Marketplace"/>
    <x v="10"/>
    <s v="America"/>
    <s v="California"/>
    <s v="Personal"/>
    <s v="No inmail sent"/>
    <x v="1"/>
    <m/>
    <m/>
    <m/>
    <m/>
    <m/>
    <m/>
    <m/>
    <m/>
    <m/>
    <m/>
    <m/>
    <m/>
  </r>
  <r>
    <n v="11583"/>
    <d v="2021-10-19T00:00:00"/>
    <m/>
    <x v="4"/>
    <s v="Helen Rogers"/>
    <s v="Executive Director-Retail Analytics"/>
    <s v="Catalina USA"/>
    <x v="5"/>
    <s v="America"/>
    <s v="Florida"/>
    <s v="Personal"/>
    <s v="No inmail sent"/>
    <x v="1"/>
    <m/>
    <m/>
    <m/>
    <m/>
    <m/>
    <m/>
    <m/>
    <m/>
    <m/>
    <m/>
    <m/>
    <m/>
  </r>
  <r>
    <n v="11584"/>
    <d v="2021-10-11T00:00:00"/>
    <m/>
    <x v="3"/>
    <s v="Anna Michela Campaniello"/>
    <s v="Head of marketing"/>
    <s v="Noritex"/>
    <x v="0"/>
    <s v="America"/>
    <s v="Panama"/>
    <s v="Ramla's"/>
    <s v="No inmail sent"/>
    <x v="1"/>
    <m/>
    <m/>
    <m/>
    <m/>
    <m/>
    <m/>
    <m/>
    <m/>
    <m/>
    <m/>
    <m/>
    <m/>
  </r>
  <r>
    <n v="11585"/>
    <d v="2021-10-11T00:00:00"/>
    <m/>
    <x v="3"/>
    <s v="Kory Upton"/>
    <s v="AVP, Experience Analytics for Property &amp; Casualty"/>
    <s v="USAA"/>
    <x v="10"/>
    <s v="America"/>
    <s v="Texas"/>
    <s v="Ramla's"/>
    <s v="No inmail sent"/>
    <x v="1"/>
    <m/>
    <m/>
    <m/>
    <m/>
    <m/>
    <m/>
    <m/>
    <m/>
    <m/>
    <m/>
    <m/>
    <m/>
  </r>
  <r>
    <n v="11586"/>
    <d v="2021-10-11T00:00:00"/>
    <m/>
    <x v="3"/>
    <s v="Simon Hill"/>
    <s v="Associate Director, Market Research"/>
    <s v="Bristol Myers Squibb"/>
    <x v="6"/>
    <s v="Europe"/>
    <s v="Switzerland"/>
    <s v="Ramla's"/>
    <s v="No inmail sent"/>
    <x v="1"/>
    <m/>
    <m/>
    <m/>
    <m/>
    <m/>
    <m/>
    <m/>
    <m/>
    <m/>
    <m/>
    <m/>
    <m/>
  </r>
  <r>
    <n v="11587"/>
    <d v="2021-10-11T00:00:00"/>
    <m/>
    <x v="3"/>
    <s v="Jiunn Tan"/>
    <s v="Senior Director, Advanced Analytics"/>
    <s v="Strategic Education"/>
    <x v="18"/>
    <s v="America"/>
    <s v="Maryland"/>
    <s v="Ramla's"/>
    <s v="No inmail sent"/>
    <x v="1"/>
    <m/>
    <m/>
    <m/>
    <m/>
    <m/>
    <m/>
    <m/>
    <m/>
    <m/>
    <m/>
    <m/>
    <m/>
  </r>
  <r>
    <n v="11588"/>
    <d v="2021-10-11T00:00:00"/>
    <m/>
    <x v="3"/>
    <s v="Miquel Pedrós Shatarski"/>
    <s v="Sales Force Effectiveness Associate Director"/>
    <s v="Coca-Cola"/>
    <x v="3"/>
    <s v="Europe"/>
    <s v="Spain"/>
    <s v="Ramla's"/>
    <s v="No inmail sent"/>
    <x v="1"/>
    <m/>
    <m/>
    <m/>
    <m/>
    <m/>
    <m/>
    <m/>
    <m/>
    <m/>
    <m/>
    <m/>
    <m/>
  </r>
  <r>
    <n v="11589"/>
    <d v="2021-10-11T00:00:00"/>
    <m/>
    <x v="3"/>
    <s v="Dilbag Singh Sokhi"/>
    <s v="Senior Financial Risk Analyst"/>
    <s v="Hitachi Capital"/>
    <x v="10"/>
    <s v="Europe"/>
    <s v="United Kingdom"/>
    <s v="Ramla's"/>
    <s v="No inmail sent"/>
    <x v="0"/>
    <d v="2021-10-12T00:00:00"/>
    <d v="2021-10-21T00:00:00"/>
    <m/>
    <m/>
    <m/>
    <s v="Negative"/>
    <d v="2021-10-22T00:00:00"/>
    <m/>
    <m/>
    <m/>
    <m/>
    <m/>
  </r>
  <r>
    <n v="11590"/>
    <d v="2021-10-11T00:00:00"/>
    <m/>
    <x v="3"/>
    <s v="Megan Draughn"/>
    <s v="Digital Operations Manager"/>
    <s v="Samsung"/>
    <x v="3"/>
    <s v="America"/>
    <s v="Florida"/>
    <s v="Ramla's"/>
    <s v="No inmail sent"/>
    <x v="0"/>
    <d v="2022-03-07T00:00:00"/>
    <m/>
    <m/>
    <m/>
    <m/>
    <m/>
    <m/>
    <m/>
    <m/>
    <m/>
    <m/>
    <m/>
  </r>
  <r>
    <n v="11591"/>
    <d v="2021-10-11T00:00:00"/>
    <m/>
    <x v="3"/>
    <s v="Simon Lago"/>
    <s v="MI Lead"/>
    <s v="IG"/>
    <x v="10"/>
    <s v="Europe"/>
    <s v="United Kingdom"/>
    <s v="Ramla's"/>
    <s v="No inmail sent"/>
    <x v="0"/>
    <d v="2021-10-12T00:00:00"/>
    <d v="2022-01-27T00:00:00"/>
    <m/>
    <m/>
    <m/>
    <m/>
    <m/>
    <m/>
    <m/>
    <m/>
    <m/>
    <m/>
  </r>
  <r>
    <n v="11592"/>
    <d v="2021-10-11T00:00:00"/>
    <m/>
    <x v="3"/>
    <s v="Roxanne (Ruoxi) Liu"/>
    <s v="Product Analyst"/>
    <s v="Twitch"/>
    <x v="18"/>
    <s v="America"/>
    <s v="New York"/>
    <s v="Personal"/>
    <s v="No inmail sent"/>
    <x v="1"/>
    <m/>
    <m/>
    <m/>
    <m/>
    <m/>
    <m/>
    <m/>
    <m/>
    <m/>
    <m/>
    <m/>
    <m/>
  </r>
  <r>
    <n v="11593"/>
    <d v="2021-10-11T00:00:00"/>
    <m/>
    <x v="3"/>
    <s v="Salme Tanus"/>
    <s v="Insights &amp; Analytics Lead"/>
    <s v="Mondelēz"/>
    <x v="3"/>
    <s v="America"/>
    <s v="Mexico"/>
    <s v="Ramla's"/>
    <s v="No inmail sent"/>
    <x v="1"/>
    <m/>
    <m/>
    <m/>
    <m/>
    <m/>
    <m/>
    <m/>
    <m/>
    <m/>
    <m/>
    <m/>
    <m/>
  </r>
  <r>
    <n v="11594"/>
    <d v="2021-10-11T00:00:00"/>
    <m/>
    <x v="3"/>
    <s v="Roelof De Vilder"/>
    <s v="Pricing Manager"/>
    <s v="Emerald Kalama Chemical"/>
    <x v="6"/>
    <s v="Europe"/>
    <s v="Netherlands"/>
    <s v="Personal"/>
    <s v="No inmail sent"/>
    <x v="1"/>
    <m/>
    <m/>
    <m/>
    <m/>
    <m/>
    <m/>
    <m/>
    <m/>
    <m/>
    <m/>
    <m/>
    <m/>
  </r>
  <r>
    <n v="11595"/>
    <d v="2021-10-11T00:00:00"/>
    <m/>
    <x v="3"/>
    <s v="Chloe Collis"/>
    <s v="Digital Personalisation Manager"/>
    <s v="Westpac"/>
    <x v="10"/>
    <s v="Australia"/>
    <s v="Australia"/>
    <s v="Personal"/>
    <s v="No inmail sent"/>
    <x v="1"/>
    <m/>
    <m/>
    <m/>
    <m/>
    <m/>
    <m/>
    <m/>
    <m/>
    <m/>
    <m/>
    <m/>
    <m/>
  </r>
  <r>
    <n v="11596"/>
    <d v="2021-10-11T00:00:00"/>
    <m/>
    <x v="3"/>
    <s v="Giulia Rosso"/>
    <s v="Key Account Sales Manager"/>
    <s v="GSK"/>
    <x v="6"/>
    <s v="Europe"/>
    <s v="Italy"/>
    <s v="Ramla's"/>
    <s v="No inmail sent"/>
    <x v="1"/>
    <m/>
    <m/>
    <m/>
    <m/>
    <m/>
    <m/>
    <m/>
    <m/>
    <m/>
    <m/>
    <m/>
    <m/>
  </r>
  <r>
    <n v="11597"/>
    <d v="2021-10-11T00:00:00"/>
    <m/>
    <x v="3"/>
    <s v="Brian Petner"/>
    <s v="AVP, Digital Acquisition"/>
    <s v="Barclays"/>
    <x v="10"/>
    <s v="America"/>
    <s v="Pennsylvania"/>
    <s v="Ramla's"/>
    <s v="No inmail sent"/>
    <x v="1"/>
    <m/>
    <m/>
    <m/>
    <m/>
    <m/>
    <m/>
    <m/>
    <m/>
    <m/>
    <m/>
    <m/>
    <m/>
  </r>
  <r>
    <n v="11598"/>
    <d v="2021-10-11T00:00:00"/>
    <m/>
    <x v="3"/>
    <s v="Callum Littler"/>
    <s v="Senior Analyst"/>
    <s v="MediaCom"/>
    <x v="1"/>
    <s v="Europe"/>
    <s v="United Kingdom"/>
    <s v="Personal"/>
    <s v="No inmail sent"/>
    <x v="1"/>
    <m/>
    <m/>
    <m/>
    <m/>
    <m/>
    <m/>
    <m/>
    <m/>
    <m/>
    <m/>
    <m/>
    <m/>
  </r>
  <r>
    <n v="11599"/>
    <d v="2021-10-11T00:00:00"/>
    <m/>
    <x v="3"/>
    <s v="Shaina Qureshi"/>
    <s v="Sr. Analyst"/>
    <s v="LPL Financial"/>
    <x v="10"/>
    <s v="America"/>
    <s v="California"/>
    <s v="Personal"/>
    <s v="No inmail sent"/>
    <x v="0"/>
    <d v="2021-10-12T00:00:00"/>
    <m/>
    <m/>
    <m/>
    <m/>
    <s v="Neutral"/>
    <d v="2021-10-11T00:00:00"/>
    <m/>
    <m/>
    <m/>
    <m/>
    <m/>
  </r>
  <r>
    <n v="11600"/>
    <d v="2021-10-11T00:00:00"/>
    <m/>
    <x v="3"/>
    <s v="Andreas Madum"/>
    <s v="Global Head of Sales Operations"/>
    <s v="Uber"/>
    <x v="18"/>
    <s v="America"/>
    <s v="New York"/>
    <s v="Ramla's"/>
    <s v="No inmail sent"/>
    <x v="0"/>
    <d v="2021-11-08T00:00:00"/>
    <d v="2021-11-24T00:00:00"/>
    <m/>
    <m/>
    <m/>
    <m/>
    <m/>
    <m/>
    <m/>
    <m/>
    <m/>
    <m/>
  </r>
  <r>
    <n v="11601"/>
    <d v="2021-10-11T00:00:00"/>
    <m/>
    <x v="3"/>
    <s v="Panagiotis Spanos"/>
    <s v="CVM senior product manager"/>
    <s v="Vodafone"/>
    <x v="16"/>
    <s v="Europe"/>
    <s v="Greece"/>
    <s v="Personal"/>
    <s v="No inmail sent"/>
    <x v="1"/>
    <m/>
    <m/>
    <m/>
    <m/>
    <m/>
    <m/>
    <m/>
    <m/>
    <m/>
    <m/>
    <m/>
    <m/>
  </r>
  <r>
    <n v="11602"/>
    <d v="2021-10-11T00:00:00"/>
    <m/>
    <x v="3"/>
    <s v="Peter Starski"/>
    <s v="National Finance Director"/>
    <s v="Bacardi"/>
    <x v="3"/>
    <s v="America"/>
    <s v="Canada "/>
    <s v="Ramla's"/>
    <s v="No inmail sent"/>
    <x v="1"/>
    <m/>
    <m/>
    <m/>
    <m/>
    <m/>
    <m/>
    <m/>
    <m/>
    <m/>
    <m/>
    <m/>
    <m/>
  </r>
  <r>
    <n v="11603"/>
    <d v="2021-10-11T00:00:00"/>
    <m/>
    <x v="3"/>
    <s v="Tim Sibley"/>
    <s v="Treasury Manager / Senior Financial Analyst"/>
    <s v="Red Lobster"/>
    <x v="0"/>
    <s v="America"/>
    <s v="Florida"/>
    <s v="Ramla's"/>
    <s v="No inmail sent"/>
    <x v="1"/>
    <m/>
    <m/>
    <m/>
    <m/>
    <m/>
    <m/>
    <m/>
    <m/>
    <m/>
    <m/>
    <m/>
    <m/>
  </r>
  <r>
    <n v="11604"/>
    <d v="2021-10-11T00:00:00"/>
    <m/>
    <x v="3"/>
    <s v="Shilpa Aradhya"/>
    <s v="Business Analyst"/>
    <s v="2U"/>
    <x v="18"/>
    <s v="America"/>
    <s v="New York"/>
    <s v="Personal"/>
    <s v="No inmail sent"/>
    <x v="1"/>
    <m/>
    <m/>
    <m/>
    <m/>
    <m/>
    <m/>
    <m/>
    <m/>
    <m/>
    <m/>
    <m/>
    <m/>
  </r>
  <r>
    <n v="11605"/>
    <d v="2021-10-11T00:00:00"/>
    <m/>
    <x v="3"/>
    <s v="Randy Smith"/>
    <s v="Technical Program Manager - Data Delivery"/>
    <s v="Disney"/>
    <x v="12"/>
    <s v="America"/>
    <s v="Washington"/>
    <s v="Ramla's"/>
    <s v="No inmail sent"/>
    <x v="1"/>
    <m/>
    <m/>
    <m/>
    <m/>
    <m/>
    <m/>
    <m/>
    <m/>
    <m/>
    <m/>
    <m/>
    <m/>
  </r>
  <r>
    <n v="11606"/>
    <d v="2021-10-11T00:00:00"/>
    <m/>
    <x v="3"/>
    <s v="Adrien STRAUMANN"/>
    <s v="Senior Brand Manager"/>
    <s v="Red Bull"/>
    <x v="3"/>
    <s v="Europe"/>
    <s v="France"/>
    <s v="Ramla's"/>
    <s v="No inmail sent"/>
    <x v="1"/>
    <m/>
    <m/>
    <m/>
    <m/>
    <m/>
    <m/>
    <m/>
    <m/>
    <m/>
    <m/>
    <m/>
    <m/>
  </r>
  <r>
    <n v="11607"/>
    <d v="2021-10-11T00:00:00"/>
    <m/>
    <x v="3"/>
    <s v="Ran Wei"/>
    <s v="Manager"/>
    <s v="UM Worldwide"/>
    <x v="1"/>
    <s v="America"/>
    <s v="New York"/>
    <s v="Ramla's"/>
    <s v="No inmail sent"/>
    <x v="1"/>
    <m/>
    <m/>
    <m/>
    <m/>
    <m/>
    <m/>
    <m/>
    <m/>
    <m/>
    <m/>
    <m/>
    <m/>
  </r>
  <r>
    <n v="11608"/>
    <d v="2021-10-11T00:00:00"/>
    <m/>
    <x v="3"/>
    <s v="Richard S."/>
    <s v="Senior Modeler"/>
    <s v="BMO Harris Bank"/>
    <x v="10"/>
    <s v="America"/>
    <s v="Illinois"/>
    <s v="Personal"/>
    <s v="No inmail sent"/>
    <x v="1"/>
    <m/>
    <m/>
    <m/>
    <m/>
    <m/>
    <m/>
    <m/>
    <m/>
    <m/>
    <m/>
    <m/>
    <m/>
  </r>
  <r>
    <n v="11609"/>
    <d v="2021-10-11T00:00:00"/>
    <m/>
    <x v="3"/>
    <s v="Danilo Cesari"/>
    <s v="Business Analyst"/>
    <s v="FederFARMA.CO"/>
    <x v="6"/>
    <s v="Europe"/>
    <s v="Italy"/>
    <s v="Personal"/>
    <s v="No inmail sent"/>
    <x v="0"/>
    <d v="2021-10-13T00:00:00"/>
    <d v="2021-10-27T00:00:00"/>
    <m/>
    <m/>
    <m/>
    <s v="Positive_FS"/>
    <d v="2021-10-13T00:00:00"/>
    <m/>
    <m/>
    <m/>
    <m/>
    <m/>
  </r>
  <r>
    <n v="11610"/>
    <d v="2021-10-11T00:00:00"/>
    <m/>
    <x v="3"/>
    <s v="Akshay Almelkar"/>
    <s v="Senior Director"/>
    <s v="SoFi"/>
    <x v="10"/>
    <s v="America"/>
    <s v="California"/>
    <s v="Ramla's"/>
    <s v="No inmail sent"/>
    <x v="1"/>
    <m/>
    <m/>
    <m/>
    <m/>
    <m/>
    <m/>
    <m/>
    <m/>
    <m/>
    <m/>
    <m/>
    <m/>
  </r>
  <r>
    <n v="11611"/>
    <d v="2021-10-11T00:00:00"/>
    <m/>
    <x v="3"/>
    <s v="Heley Patel"/>
    <s v="Analyst, Revenue Growth Management"/>
    <s v="L'Oréal"/>
    <x v="3"/>
    <s v="America"/>
    <s v="New York"/>
    <s v="Personal"/>
    <s v="No inmail sent"/>
    <x v="1"/>
    <m/>
    <m/>
    <m/>
    <m/>
    <m/>
    <m/>
    <m/>
    <m/>
    <m/>
    <m/>
    <m/>
    <m/>
  </r>
  <r>
    <n v="11612"/>
    <d v="2021-10-11T00:00:00"/>
    <m/>
    <x v="3"/>
    <s v="Nathan Langman"/>
    <s v="Senior Data Scientist"/>
    <s v="Deliveroo"/>
    <x v="18"/>
    <s v="Europe"/>
    <s v="United Kingdom"/>
    <s v="Ramla's"/>
    <s v="No inmail sent"/>
    <x v="1"/>
    <m/>
    <m/>
    <m/>
    <m/>
    <m/>
    <m/>
    <m/>
    <m/>
    <m/>
    <m/>
    <m/>
    <m/>
  </r>
  <r>
    <n v="11613"/>
    <d v="2021-10-11T00:00:00"/>
    <m/>
    <x v="3"/>
    <s v="Valentin Periot"/>
    <s v="Junior Data Analyst in Data Science &amp; Business Analytics - FinTech"/>
    <s v="Booking.com"/>
    <x v="18"/>
    <s v="Europe"/>
    <s v="Netherlands"/>
    <s v="Personal"/>
    <s v="No inmail sent"/>
    <x v="1"/>
    <m/>
    <m/>
    <m/>
    <m/>
    <m/>
    <m/>
    <m/>
    <m/>
    <m/>
    <m/>
    <m/>
    <m/>
  </r>
  <r>
    <n v="11614"/>
    <d v="2021-10-11T00:00:00"/>
    <m/>
    <x v="3"/>
    <s v="Jenny Wang"/>
    <s v="Project Analyst"/>
    <s v="Qantas"/>
    <x v="11"/>
    <s v="Australia"/>
    <s v="Australia"/>
    <s v="Personal"/>
    <s v="No inmail sent"/>
    <x v="1"/>
    <m/>
    <m/>
    <m/>
    <m/>
    <m/>
    <m/>
    <m/>
    <m/>
    <m/>
    <m/>
    <m/>
    <m/>
  </r>
  <r>
    <n v="11615"/>
    <d v="2021-10-11T00:00:00"/>
    <m/>
    <x v="3"/>
    <s v="Ram Harish"/>
    <s v="Senior Pricing Analyst"/>
    <s v="FedEx Services"/>
    <x v="0"/>
    <s v="America"/>
    <s v="Tennessee"/>
    <s v="Ramla's"/>
    <s v="No inmail sent"/>
    <x v="1"/>
    <m/>
    <m/>
    <m/>
    <m/>
    <m/>
    <m/>
    <m/>
    <m/>
    <m/>
    <m/>
    <m/>
    <m/>
  </r>
  <r>
    <n v="11616"/>
    <d v="2021-10-11T00:00:00"/>
    <m/>
    <x v="3"/>
    <s v="Jonathan Stoke-Williams"/>
    <s v="General Manager"/>
    <s v="Accenture"/>
    <x v="1"/>
    <s v="America"/>
    <s v="New York"/>
    <s v="Ramla's"/>
    <s v="No inmail sent"/>
    <x v="1"/>
    <m/>
    <m/>
    <m/>
    <m/>
    <m/>
    <m/>
    <m/>
    <m/>
    <m/>
    <m/>
    <m/>
    <m/>
  </r>
  <r>
    <n v="11617"/>
    <d v="2021-10-11T00:00:00"/>
    <m/>
    <x v="3"/>
    <s v="Grant Torrie"/>
    <s v="Director | Marketing - NZ"/>
    <s v="Colliers"/>
    <x v="9"/>
    <s v="Australia"/>
    <s v="New Zealand"/>
    <s v="Ramla's"/>
    <s v="No inmail sent"/>
    <x v="1"/>
    <m/>
    <m/>
    <m/>
    <m/>
    <m/>
    <m/>
    <m/>
    <m/>
    <m/>
    <m/>
    <m/>
    <m/>
  </r>
  <r>
    <n v="11618"/>
    <d v="2021-10-11T00:00:00"/>
    <m/>
    <x v="3"/>
    <s v="Jingjing Wei"/>
    <s v="Quantitative analytics consultant"/>
    <s v="Wells Fargo"/>
    <x v="10"/>
    <s v="America"/>
    <s v="California"/>
    <s v="Ramla's"/>
    <s v="No inmail sent"/>
    <x v="1"/>
    <m/>
    <m/>
    <m/>
    <m/>
    <m/>
    <m/>
    <m/>
    <m/>
    <m/>
    <m/>
    <m/>
    <m/>
  </r>
  <r>
    <n v="11619"/>
    <d v="2021-10-11T00:00:00"/>
    <m/>
    <x v="3"/>
    <s v="Jason Vanderlinden"/>
    <s v="Sr. Sales Compensation Analyst"/>
    <s v="Medline"/>
    <x v="13"/>
    <s v="America"/>
    <s v="Illinois"/>
    <s v="Ramla's"/>
    <s v="No inmail sent"/>
    <x v="1"/>
    <m/>
    <m/>
    <m/>
    <m/>
    <m/>
    <m/>
    <m/>
    <m/>
    <m/>
    <m/>
    <m/>
    <m/>
  </r>
  <r>
    <n v="11620"/>
    <d v="2021-10-11T00:00:00"/>
    <m/>
    <x v="3"/>
    <s v="Jacob Kurdziel"/>
    <s v="Global Analytics Lead"/>
    <s v="UCB"/>
    <x v="6"/>
    <s v="Europe"/>
    <s v="Belgium"/>
    <s v="Ramla's"/>
    <s v="No inmail sent"/>
    <x v="1"/>
    <m/>
    <m/>
    <m/>
    <m/>
    <m/>
    <m/>
    <m/>
    <m/>
    <m/>
    <m/>
    <m/>
    <m/>
  </r>
  <r>
    <n v="11621"/>
    <d v="2021-10-11T00:00:00"/>
    <m/>
    <x v="3"/>
    <s v="Jack Brust"/>
    <s v="Account Strategist"/>
    <s v="Criteo"/>
    <x v="1"/>
    <s v="America"/>
    <s v="New York"/>
    <s v="Ramla's"/>
    <s v="No inmail sent"/>
    <x v="0"/>
    <d v="2021-10-18T00:00:00"/>
    <d v="2022-01-28T00:00:00"/>
    <m/>
    <m/>
    <m/>
    <m/>
    <m/>
    <m/>
    <m/>
    <m/>
    <m/>
    <m/>
  </r>
  <r>
    <n v="11622"/>
    <d v="2021-10-11T00:00:00"/>
    <m/>
    <x v="3"/>
    <s v="Mengjia Zhao"/>
    <s v="Quantitative Model Analyst"/>
    <s v="U.S. Bank"/>
    <x v="10"/>
    <s v="America"/>
    <s v="New York"/>
    <s v="Personal"/>
    <s v="No inmail sent"/>
    <x v="1"/>
    <m/>
    <m/>
    <m/>
    <m/>
    <m/>
    <m/>
    <m/>
    <m/>
    <m/>
    <m/>
    <m/>
    <m/>
  </r>
  <r>
    <n v="11623"/>
    <d v="2021-10-11T00:00:00"/>
    <m/>
    <x v="3"/>
    <s v="Trisha Mitra-Nedic"/>
    <s v="VP, Sr. Director | Research, Analytics, and Insights"/>
    <s v="RPA"/>
    <x v="5"/>
    <s v="America"/>
    <s v="California"/>
    <s v="Ramla's"/>
    <s v="No inmail sent"/>
    <x v="1"/>
    <m/>
    <m/>
    <m/>
    <m/>
    <m/>
    <m/>
    <m/>
    <m/>
    <m/>
    <m/>
    <m/>
    <m/>
  </r>
  <r>
    <n v="11624"/>
    <d v="2021-10-11T00:00:00"/>
    <m/>
    <x v="3"/>
    <s v="Christos Kagiannas"/>
    <s v="Digital Analytics Manager"/>
    <s v="GSK"/>
    <x v="6"/>
    <s v="Europe"/>
    <s v="United Kingdom"/>
    <s v="Ramla's"/>
    <s v="No inmail sent"/>
    <x v="0"/>
    <d v="2021-10-12T00:00:00"/>
    <d v="2022-01-27T00:00:00"/>
    <m/>
    <m/>
    <m/>
    <m/>
    <m/>
    <m/>
    <m/>
    <m/>
    <m/>
    <m/>
  </r>
  <r>
    <n v="11625"/>
    <d v="2021-10-11T00:00:00"/>
    <m/>
    <x v="3"/>
    <s v="Jose Domingo B."/>
    <s v="Lead Data Analyst"/>
    <s v="GSK"/>
    <x v="6"/>
    <s v="Europe"/>
    <s v="Spain"/>
    <s v="Ramla's"/>
    <s v="No inmail sent"/>
    <x v="1"/>
    <m/>
    <m/>
    <m/>
    <m/>
    <m/>
    <m/>
    <m/>
    <m/>
    <m/>
    <m/>
    <m/>
    <m/>
  </r>
  <r>
    <n v="11626"/>
    <d v="2021-10-11T00:00:00"/>
    <m/>
    <x v="3"/>
    <s v="Azalea Kononova"/>
    <s v="Growth Analytics Senior Analyst"/>
    <s v="Mondelēz"/>
    <x v="3"/>
    <s v="Europe"/>
    <s v="Netherlands"/>
    <s v="Ramla's"/>
    <s v="No inmail sent"/>
    <x v="0"/>
    <d v="2021-11-04T00:00:00"/>
    <d v="2022-01-27T00:00:00"/>
    <m/>
    <m/>
    <m/>
    <m/>
    <m/>
    <m/>
    <m/>
    <m/>
    <m/>
    <m/>
  </r>
  <r>
    <n v="11627"/>
    <d v="2021-10-11T00:00:00"/>
    <m/>
    <x v="3"/>
    <s v="Mirella Mardakis"/>
    <s v="Senior Revenue Management Analyst"/>
    <s v="Signature Flight Support"/>
    <x v="0"/>
    <s v="America"/>
    <s v="Florida"/>
    <s v="Ramla's"/>
    <s v="No inmail sent"/>
    <x v="0"/>
    <d v="2021-11-02T00:00:00"/>
    <d v="2021-11-24T00:00:00"/>
    <m/>
    <m/>
    <m/>
    <m/>
    <m/>
    <m/>
    <m/>
    <m/>
    <m/>
    <m/>
  </r>
  <r>
    <n v="11628"/>
    <d v="2021-10-11T00:00:00"/>
    <m/>
    <x v="3"/>
    <s v="Shiraz Latif"/>
    <s v="Sr BI professional"/>
    <s v="Economical Insurance"/>
    <x v="10"/>
    <s v="America"/>
    <s v="Canada "/>
    <s v="Ramla's"/>
    <s v="No inmail sent"/>
    <x v="0"/>
    <d v="2021-10-12T00:00:00"/>
    <m/>
    <m/>
    <m/>
    <m/>
    <s v="Negative"/>
    <d v="2021-10-11T00:00:00"/>
    <m/>
    <m/>
    <m/>
    <m/>
    <m/>
  </r>
  <r>
    <n v="11629"/>
    <d v="2021-10-11T00:00:00"/>
    <m/>
    <x v="3"/>
    <s v="Gurkreet Sodhi"/>
    <s v="Senior Revenue Science Analyst/Data Scientist"/>
    <s v="FedEx Services"/>
    <x v="0"/>
    <s v="America"/>
    <s v="Tennessee"/>
    <s v="Ramla's"/>
    <s v="No inmail sent"/>
    <x v="0"/>
    <d v="2021-10-12T00:00:00"/>
    <m/>
    <m/>
    <m/>
    <m/>
    <s v="Neutral"/>
    <d v="2021-10-12T00:00:00"/>
    <m/>
    <m/>
    <m/>
    <m/>
    <m/>
  </r>
  <r>
    <n v="11630"/>
    <d v="2021-10-11T00:00:00"/>
    <m/>
    <x v="3"/>
    <s v="Yuanyuan Jiang"/>
    <s v="GTM Manager Europe"/>
    <s v="TCL Communication"/>
    <x v="16"/>
    <s v="Europe"/>
    <s v="Germany"/>
    <s v="Ramla's"/>
    <s v="No inmail sent"/>
    <x v="0"/>
    <d v="2021-11-24T00:00:00"/>
    <d v="2022-01-18T00:00:00"/>
    <m/>
    <m/>
    <m/>
    <m/>
    <m/>
    <m/>
    <m/>
    <m/>
    <m/>
    <m/>
  </r>
  <r>
    <n v="11631"/>
    <d v="2021-10-11T00:00:00"/>
    <m/>
    <x v="3"/>
    <s v="Makena Pezzuto"/>
    <s v="Senior Sales Manager"/>
    <s v="Vespera Resort"/>
    <x v="11"/>
    <s v="America"/>
    <s v="California"/>
    <s v="Ramla's"/>
    <s v="No inmail sent"/>
    <x v="1"/>
    <m/>
    <m/>
    <m/>
    <m/>
    <m/>
    <m/>
    <m/>
    <m/>
    <m/>
    <m/>
    <m/>
    <m/>
  </r>
  <r>
    <n v="11632"/>
    <d v="2021-10-11T00:00:00"/>
    <m/>
    <x v="3"/>
    <s v="Prajwal Kuchangi"/>
    <s v="CCB Advanced Analytics Analyst"/>
    <s v="U.S. Bank"/>
    <x v="10"/>
    <s v="America"/>
    <s v="Atlanta"/>
    <s v="Ramla's"/>
    <s v="No inmail sent"/>
    <x v="0"/>
    <d v="2021-10-12T00:00:00"/>
    <m/>
    <m/>
    <m/>
    <m/>
    <s v="Neutral"/>
    <d v="2021-10-12T00:00:00"/>
    <m/>
    <m/>
    <m/>
    <m/>
    <m/>
  </r>
  <r>
    <n v="11633"/>
    <d v="2021-10-11T00:00:00"/>
    <m/>
    <x v="3"/>
    <s v="Anthony Patrone"/>
    <s v="Senior Vice President Marketing"/>
    <s v="Atlantis Bahamas"/>
    <x v="11"/>
    <s v="America"/>
    <s v="Florida"/>
    <s v="Ramla's"/>
    <s v="No inmail sent"/>
    <x v="1"/>
    <m/>
    <m/>
    <m/>
    <m/>
    <m/>
    <m/>
    <m/>
    <m/>
    <m/>
    <m/>
    <m/>
    <m/>
  </r>
  <r>
    <n v="11634"/>
    <d v="2021-10-11T00:00:00"/>
    <m/>
    <x v="3"/>
    <s v="Matthew Denker"/>
    <s v="Analytics Manager"/>
    <s v="Expedia"/>
    <x v="18"/>
    <s v="America"/>
    <s v="Washington"/>
    <s v="Ramla's"/>
    <s v="No inmail sent"/>
    <x v="1"/>
    <m/>
    <m/>
    <m/>
    <m/>
    <m/>
    <m/>
    <m/>
    <m/>
    <m/>
    <m/>
    <m/>
    <m/>
  </r>
  <r>
    <n v="11635"/>
    <d v="2021-10-11T00:00:00"/>
    <m/>
    <x v="3"/>
    <s v="Patrick Mead"/>
    <s v="Product Analyst"/>
    <s v="The Zebra"/>
    <x v="10"/>
    <s v="America"/>
    <s v="Texas"/>
    <s v="Personal"/>
    <s v="No inmail sent"/>
    <x v="0"/>
    <d v="2021-10-12T00:00:00"/>
    <m/>
    <m/>
    <m/>
    <m/>
    <s v="Negative"/>
    <d v="2021-10-12T00:00:00"/>
    <m/>
    <m/>
    <m/>
    <m/>
    <m/>
  </r>
  <r>
    <n v="11636"/>
    <d v="2021-10-11T00:00:00"/>
    <m/>
    <x v="3"/>
    <s v="Grace Liu"/>
    <s v="Business Economist"/>
    <s v="Schneider Electric"/>
    <x v="3"/>
    <s v="America"/>
    <s v="Texas"/>
    <s v="Ramla's"/>
    <s v="No inmail sent"/>
    <x v="0"/>
    <d v="2021-10-12T00:00:00"/>
    <d v="2021-10-21T00:00:00"/>
    <m/>
    <m/>
    <m/>
    <m/>
    <m/>
    <m/>
    <m/>
    <m/>
    <m/>
    <m/>
  </r>
  <r>
    <n v="11637"/>
    <d v="2021-10-11T00:00:00"/>
    <m/>
    <x v="3"/>
    <s v="Brian C."/>
    <s v="Director, Vaccines Commercial Analytics"/>
    <s v="Pfizer"/>
    <x v="6"/>
    <s v="America"/>
    <s v="Pennsylvania"/>
    <s v="Ramla's"/>
    <s v="No inmail sent"/>
    <x v="1"/>
    <m/>
    <m/>
    <m/>
    <m/>
    <m/>
    <m/>
    <m/>
    <m/>
    <m/>
    <m/>
    <m/>
    <m/>
  </r>
  <r>
    <n v="11638"/>
    <d v="2021-10-11T00:00:00"/>
    <m/>
    <x v="3"/>
    <s v="Harsha Ingle"/>
    <s v="Global Commercial Analytics Manager"/>
    <s v="ViiV Healthcare"/>
    <x v="6"/>
    <s v="America"/>
    <s v="North Carolina"/>
    <s v="Ramla's"/>
    <s v="No inmail sent"/>
    <x v="1"/>
    <m/>
    <m/>
    <m/>
    <m/>
    <m/>
    <m/>
    <m/>
    <m/>
    <m/>
    <m/>
    <m/>
    <m/>
  </r>
  <r>
    <n v="11639"/>
    <d v="2021-10-11T00:00:00"/>
    <m/>
    <x v="3"/>
    <s v="Cem Bilge"/>
    <s v="Senior Data Scientist"/>
    <s v="Booking.com"/>
    <x v="11"/>
    <s v="Europe"/>
    <s v="Netherlands"/>
    <s v="Ramla's"/>
    <s v="No inmail sent"/>
    <x v="1"/>
    <m/>
    <m/>
    <m/>
    <m/>
    <m/>
    <m/>
    <m/>
    <m/>
    <m/>
    <m/>
    <m/>
    <m/>
  </r>
  <r>
    <n v="11640"/>
    <d v="2021-10-11T00:00:00"/>
    <m/>
    <x v="3"/>
    <s v="Gopal &quot;Sharath&quot; Sharathchandra"/>
    <s v="Senior Vice President, Analytics, Data &amp; Technology Strategy, Operations"/>
    <s v="PNC"/>
    <x v="10"/>
    <s v="America"/>
    <s v="Pennsylvania"/>
    <s v="Ramla's"/>
    <s v="No inmail sent"/>
    <x v="1"/>
    <m/>
    <m/>
    <m/>
    <m/>
    <m/>
    <m/>
    <m/>
    <m/>
    <m/>
    <m/>
    <m/>
    <m/>
  </r>
  <r>
    <n v="11641"/>
    <d v="2021-10-11T00:00:00"/>
    <m/>
    <x v="3"/>
    <s v="Michelle Deng-Rao"/>
    <s v="Scientist/Data Scientist/Statistician- Advanced Analytics Commercial"/>
    <s v="Eli Lilly and Company"/>
    <x v="6"/>
    <s v="America"/>
    <s v="Indiana"/>
    <s v="Ramla's"/>
    <s v="No inmail sent"/>
    <x v="1"/>
    <m/>
    <m/>
    <m/>
    <m/>
    <m/>
    <m/>
    <m/>
    <m/>
    <m/>
    <m/>
    <m/>
    <m/>
  </r>
  <r>
    <n v="11642"/>
    <d v="2021-10-11T00:00:00"/>
    <m/>
    <x v="3"/>
    <s v="Abhishek Bishoyi"/>
    <s v="Consultant, Senior Predictive Modeler"/>
    <s v="Nationwide"/>
    <x v="10"/>
    <s v="America"/>
    <s v="Ohio"/>
    <s v="Ramla's"/>
    <s v="No inmail sent"/>
    <x v="1"/>
    <m/>
    <m/>
    <m/>
    <m/>
    <m/>
    <m/>
    <m/>
    <m/>
    <m/>
    <m/>
    <m/>
    <m/>
  </r>
  <r>
    <n v="11643"/>
    <d v="2021-10-11T00:00:00"/>
    <m/>
    <x v="3"/>
    <s v="Šarūnas Merkliopas"/>
    <s v="Senior Data Scientist"/>
    <s v="Stokex Financial Technologies "/>
    <x v="10"/>
    <s v="Europe"/>
    <s v="Lithuania"/>
    <s v="Ramla's"/>
    <s v="No inmail sent"/>
    <x v="1"/>
    <m/>
    <m/>
    <m/>
    <m/>
    <m/>
    <m/>
    <m/>
    <m/>
    <m/>
    <m/>
    <m/>
    <m/>
  </r>
  <r>
    <n v="11644"/>
    <d v="2021-10-11T00:00:00"/>
    <m/>
    <x v="3"/>
    <s v="Nazanin Haseli"/>
    <s v="Lead Statistician"/>
    <s v="Bayer Pharmaceuticals "/>
    <x v="6"/>
    <s v="Europe"/>
    <s v="United Kingdom"/>
    <s v="Ramla's"/>
    <s v="No inmail sent"/>
    <x v="1"/>
    <m/>
    <m/>
    <m/>
    <m/>
    <m/>
    <m/>
    <m/>
    <m/>
    <m/>
    <m/>
    <m/>
    <m/>
  </r>
  <r>
    <n v="11645"/>
    <d v="2021-10-11T00:00:00"/>
    <m/>
    <x v="3"/>
    <s v="Bappaditya M."/>
    <s v="Manager Analytics"/>
    <s v="GlaxoSmithKline"/>
    <x v="6"/>
    <s v="America"/>
    <s v="Pennsylvania"/>
    <s v="Ramla's"/>
    <s v="No inmail sent"/>
    <x v="1"/>
    <m/>
    <m/>
    <m/>
    <m/>
    <m/>
    <m/>
    <m/>
    <m/>
    <m/>
    <m/>
    <m/>
    <m/>
  </r>
  <r>
    <n v="11646"/>
    <d v="2021-10-11T00:00:00"/>
    <m/>
    <x v="3"/>
    <s v="Katherine Grimes-Williams"/>
    <s v="Manager, Advanced Analytics"/>
    <s v="Abbott"/>
    <x v="13"/>
    <s v="America"/>
    <s v="Ohio"/>
    <s v="Ramla's"/>
    <s v="No inmail sent"/>
    <x v="1"/>
    <m/>
    <m/>
    <m/>
    <m/>
    <m/>
    <m/>
    <m/>
    <m/>
    <m/>
    <m/>
    <m/>
    <m/>
  </r>
  <r>
    <n v="11647"/>
    <d v="2021-10-11T00:00:00"/>
    <m/>
    <x v="3"/>
    <s v="Gloria Collado Serra Rojas"/>
    <s v="Consumer &amp; Market Insights"/>
    <s v="Beiersdorf"/>
    <x v="3"/>
    <s v="America"/>
    <s v="Mexico"/>
    <s v="Ramla's"/>
    <s v="No inmail sent"/>
    <x v="1"/>
    <m/>
    <m/>
    <m/>
    <m/>
    <m/>
    <m/>
    <m/>
    <m/>
    <m/>
    <m/>
    <m/>
    <m/>
  </r>
  <r>
    <n v="11648"/>
    <d v="2021-10-11T00:00:00"/>
    <m/>
    <x v="3"/>
    <s v="Sabrina Wang"/>
    <s v="Director, Media Sciences"/>
    <s v="Comcast"/>
    <x v="16"/>
    <s v="America"/>
    <s v="Pennsylvania"/>
    <s v="Ramla's"/>
    <s v="No inmail sent"/>
    <x v="1"/>
    <m/>
    <m/>
    <m/>
    <m/>
    <m/>
    <m/>
    <m/>
    <m/>
    <m/>
    <m/>
    <m/>
    <m/>
  </r>
  <r>
    <n v="11649"/>
    <d v="2021-10-11T00:00:00"/>
    <m/>
    <x v="3"/>
    <s v="Gareth Austen"/>
    <s v="Technical Lead, Machine Learning"/>
    <s v="HubSpot"/>
    <x v="7"/>
    <s v="Europe"/>
    <s v="Ireland"/>
    <s v="Ramla's"/>
    <s v="No inmail sent"/>
    <x v="1"/>
    <m/>
    <m/>
    <m/>
    <m/>
    <m/>
    <m/>
    <m/>
    <m/>
    <m/>
    <m/>
    <m/>
    <m/>
  </r>
  <r>
    <n v="11650"/>
    <d v="2021-10-11T00:00:00"/>
    <m/>
    <x v="3"/>
    <s v="Meredith Freeland"/>
    <s v="Senior Business Analyst"/>
    <s v="Capital One"/>
    <x v="10"/>
    <s v="America"/>
    <s v="Columbia"/>
    <s v="Ramla's"/>
    <s v="No inmail sent"/>
    <x v="0"/>
    <d v="2021-10-12T00:00:00"/>
    <d v="2021-10-21T00:00:00"/>
    <m/>
    <m/>
    <m/>
    <m/>
    <m/>
    <m/>
    <m/>
    <m/>
    <m/>
    <m/>
  </r>
  <r>
    <n v="11651"/>
    <d v="2021-10-11T00:00:00"/>
    <m/>
    <x v="3"/>
    <s v="Lara van Hees"/>
    <s v="Category Manager"/>
    <s v="Perfetti Van Melle"/>
    <x v="3"/>
    <s v="Europe"/>
    <s v="Netherlands"/>
    <s v="Ramla's"/>
    <s v="No inmail sent"/>
    <x v="1"/>
    <m/>
    <m/>
    <m/>
    <m/>
    <m/>
    <m/>
    <m/>
    <m/>
    <m/>
    <m/>
    <m/>
    <m/>
  </r>
  <r>
    <n v="11652"/>
    <d v="2021-10-11T00:00:00"/>
    <m/>
    <x v="3"/>
    <s v="Jingjing Qu"/>
    <s v="Director of Data Sciences"/>
    <s v="Comcast "/>
    <x v="16"/>
    <s v="America"/>
    <s v="Pennsylvania"/>
    <s v="Ramla's"/>
    <s v="No inmail sent"/>
    <x v="1"/>
    <m/>
    <m/>
    <m/>
    <m/>
    <m/>
    <m/>
    <m/>
    <m/>
    <m/>
    <m/>
    <m/>
    <m/>
  </r>
  <r>
    <n v="11653"/>
    <d v="2021-10-11T00:00:00"/>
    <m/>
    <x v="3"/>
    <s v="Brooke Horan"/>
    <s v="Senior Business Information Analyst"/>
    <s v="Anthem"/>
    <x v="10"/>
    <s v="America"/>
    <s v="Colorado"/>
    <s v="Ramla's"/>
    <s v="No inmail sent"/>
    <x v="0"/>
    <d v="2021-10-25T00:00:00"/>
    <d v="2021-11-02T00:00:00"/>
    <m/>
    <m/>
    <m/>
    <m/>
    <m/>
    <m/>
    <m/>
    <m/>
    <m/>
    <m/>
  </r>
  <r>
    <n v="11654"/>
    <d v="2021-10-11T00:00:00"/>
    <m/>
    <x v="3"/>
    <s v="Xiaochuan(Fred) Gao"/>
    <s v="Senior Manager, Advanced Analytics | Analytics &amp; Insights Solutions"/>
    <s v="Coca-Cola"/>
    <x v="3"/>
    <s v="America"/>
    <s v="Atlanta"/>
    <s v="Ramla's"/>
    <s v="No inmail sent"/>
    <x v="0"/>
    <d v="2021-10-12T00:00:00"/>
    <d v="2021-10-21T00:00:00"/>
    <m/>
    <m/>
    <m/>
    <m/>
    <m/>
    <m/>
    <m/>
    <m/>
    <m/>
    <m/>
  </r>
  <r>
    <n v="11655"/>
    <d v="2021-10-11T00:00:00"/>
    <m/>
    <x v="3"/>
    <s v="Michael Schneider"/>
    <s v="Program Activation Lead - Marketing Growth"/>
    <s v="Shopify"/>
    <x v="18"/>
    <s v="America"/>
    <s v="Canada "/>
    <s v="Ramla's"/>
    <s v="No inmail sent"/>
    <x v="0"/>
    <d v="2021-10-25T00:00:00"/>
    <d v="2021-11-02T00:00:00"/>
    <m/>
    <m/>
    <m/>
    <m/>
    <m/>
    <m/>
    <m/>
    <m/>
    <m/>
    <m/>
  </r>
  <r>
    <n v="11656"/>
    <d v="2021-10-11T00:00:00"/>
    <m/>
    <x v="3"/>
    <s v="Andrew Holbrook"/>
    <s v="SVP, Analytics Manager"/>
    <s v="Wells Fargo"/>
    <x v="10"/>
    <s v="America"/>
    <s v="California"/>
    <s v="Ramla's"/>
    <s v="No inmail sent"/>
    <x v="1"/>
    <m/>
    <m/>
    <m/>
    <m/>
    <m/>
    <m/>
    <m/>
    <m/>
    <m/>
    <m/>
    <m/>
    <m/>
  </r>
  <r>
    <n v="11657"/>
    <d v="2021-10-11T00:00:00"/>
    <m/>
    <x v="3"/>
    <s v="Chris Colombo"/>
    <s v="Senior Director - Integrated Marketing, Content, and Digital Analytics (Global Business Insights)"/>
    <s v="Mattel"/>
    <x v="3"/>
    <s v="America"/>
    <s v="California"/>
    <s v="Ramla's"/>
    <s v="No inmail sent"/>
    <x v="0"/>
    <d v="2021-10-12T00:00:00"/>
    <d v="2021-10-21T00:00:00"/>
    <m/>
    <m/>
    <m/>
    <m/>
    <m/>
    <m/>
    <m/>
    <m/>
    <m/>
    <m/>
  </r>
  <r>
    <n v="11658"/>
    <d v="2021-10-11T00:00:00"/>
    <m/>
    <x v="3"/>
    <s v="Matthieu BELLION"/>
    <s v="Director of Data Science"/>
    <s v="Tereos"/>
    <x v="3"/>
    <s v="Europe"/>
    <s v="France"/>
    <s v="Ramla's"/>
    <s v="No inmail sent"/>
    <x v="1"/>
    <m/>
    <m/>
    <m/>
    <m/>
    <m/>
    <m/>
    <m/>
    <m/>
    <m/>
    <m/>
    <m/>
    <m/>
  </r>
  <r>
    <n v="11659"/>
    <d v="2021-10-11T00:00:00"/>
    <m/>
    <x v="3"/>
    <s v="Swati Bothra"/>
    <s v="Sr. Director, Digital Marketing "/>
    <s v="BJ's Wholesale Club"/>
    <x v="0"/>
    <s v="America"/>
    <s v="New York"/>
    <s v="Ramla's"/>
    <s v="No inmail sent"/>
    <x v="1"/>
    <m/>
    <m/>
    <m/>
    <m/>
    <m/>
    <m/>
    <m/>
    <m/>
    <m/>
    <m/>
    <m/>
    <m/>
  </r>
  <r>
    <n v="11660"/>
    <d v="2021-10-11T00:00:00"/>
    <m/>
    <x v="3"/>
    <s v="Bettina Grabher"/>
    <s v="Director of Global Marketing"/>
    <s v="Indeed.com"/>
    <x v="18"/>
    <s v="Europe"/>
    <s v="Switzerland"/>
    <s v="Ramla's"/>
    <s v="No inmail sent"/>
    <x v="1"/>
    <m/>
    <m/>
    <m/>
    <m/>
    <m/>
    <m/>
    <m/>
    <m/>
    <m/>
    <m/>
    <m/>
    <m/>
  </r>
  <r>
    <n v="11661"/>
    <d v="2021-10-11T00:00:00"/>
    <m/>
    <x v="3"/>
    <s v="Susie O'Sullivan"/>
    <s v="Senior Marketing Manager"/>
    <s v="Vocus "/>
    <x v="16"/>
    <s v="Australia"/>
    <s v="Australia"/>
    <s v="Ramla's"/>
    <s v="No inmail sent"/>
    <x v="1"/>
    <m/>
    <m/>
    <m/>
    <m/>
    <m/>
    <m/>
    <m/>
    <m/>
    <m/>
    <m/>
    <m/>
    <m/>
  </r>
  <r>
    <n v="11662"/>
    <d v="2021-10-11T00:00:00"/>
    <m/>
    <x v="3"/>
    <s v="Jennifer J. Stephens"/>
    <s v="Director of Marketing"/>
    <s v="Fiberstar"/>
    <x v="3"/>
    <s v="America"/>
    <s v="California"/>
    <s v="Ramla's"/>
    <s v="No inmail sent"/>
    <x v="1"/>
    <m/>
    <m/>
    <m/>
    <m/>
    <m/>
    <m/>
    <m/>
    <m/>
    <m/>
    <m/>
    <m/>
    <m/>
  </r>
  <r>
    <n v="11663"/>
    <d v="2021-10-11T00:00:00"/>
    <m/>
    <x v="3"/>
    <s v="Tomassoni L."/>
    <s v="Chief Marketing Officer"/>
    <s v="Geidea"/>
    <x v="10"/>
    <s v="Europe"/>
    <s v="United Kingdom"/>
    <s v="Ramla's"/>
    <s v="No inmail sent"/>
    <x v="1"/>
    <m/>
    <m/>
    <m/>
    <m/>
    <m/>
    <m/>
    <m/>
    <m/>
    <m/>
    <m/>
    <m/>
    <m/>
  </r>
  <r>
    <n v="11664"/>
    <d v="2021-10-11T00:00:00"/>
    <m/>
    <x v="3"/>
    <s v="Michael Baughman"/>
    <s v="Senior Director Of Marketing"/>
    <s v="McCain Foods"/>
    <x v="3"/>
    <s v="America"/>
    <s v="Illinois"/>
    <s v="Ramla's"/>
    <s v="No inmail sent"/>
    <x v="1"/>
    <m/>
    <m/>
    <m/>
    <m/>
    <m/>
    <m/>
    <m/>
    <m/>
    <m/>
    <m/>
    <m/>
    <m/>
  </r>
  <r>
    <n v="11665"/>
    <d v="2021-10-11T00:00:00"/>
    <m/>
    <x v="3"/>
    <s v="Dustin Porter"/>
    <s v="Vice President Marketing"/>
    <s v="Green Dot Corporation"/>
    <x v="10"/>
    <s v="America"/>
    <s v="Utah"/>
    <s v="Ramla's"/>
    <s v="No inmail sent"/>
    <x v="0"/>
    <d v="2021-10-12T00:00:00"/>
    <d v="2021-10-21T00:00:00"/>
    <m/>
    <m/>
    <m/>
    <m/>
    <m/>
    <m/>
    <m/>
    <m/>
    <m/>
    <m/>
  </r>
  <r>
    <n v="11666"/>
    <d v="2021-10-11T00:00:00"/>
    <m/>
    <x v="3"/>
    <s v="John Lazowski"/>
    <s v="Vice President of Marketing"/>
    <s v="Ingredion Incorporated"/>
    <x v="3"/>
    <s v="America"/>
    <s v="Illinois"/>
    <s v="Ramla's"/>
    <s v="No inmail sent"/>
    <x v="1"/>
    <m/>
    <m/>
    <m/>
    <m/>
    <m/>
    <m/>
    <m/>
    <m/>
    <m/>
    <m/>
    <m/>
    <m/>
  </r>
  <r>
    <n v="11667"/>
    <d v="2021-10-11T00:00:00"/>
    <m/>
    <x v="3"/>
    <s v="Todd McMurtrey"/>
    <s v="Director Of Marketing Technology"/>
    <s v="Healthgrades"/>
    <x v="13"/>
    <s v="America"/>
    <s v="Colorado"/>
    <s v="Ramla's"/>
    <s v="No inmail sent"/>
    <x v="0"/>
    <d v="2021-10-12T00:00:00"/>
    <d v="2021-10-21T00:00:00"/>
    <m/>
    <m/>
    <m/>
    <m/>
    <m/>
    <m/>
    <m/>
    <m/>
    <m/>
    <m/>
  </r>
  <r>
    <n v="11668"/>
    <d v="2021-10-11T00:00:00"/>
    <m/>
    <x v="3"/>
    <s v="Silvia Grottola"/>
    <s v="Head of Marketing"/>
    <s v="Barilla"/>
    <x v="3"/>
    <s v="America"/>
    <s v="California"/>
    <s v="Ramla's"/>
    <s v="No inmail sent"/>
    <x v="1"/>
    <m/>
    <m/>
    <m/>
    <m/>
    <m/>
    <m/>
    <m/>
    <m/>
    <m/>
    <m/>
    <m/>
    <m/>
  </r>
  <r>
    <n v="11669"/>
    <d v="2021-10-11T00:00:00"/>
    <m/>
    <x v="3"/>
    <s v="Roberto Ciampa"/>
    <s v="Senior Director Marketing"/>
    <s v="SC Johnson"/>
    <x v="3"/>
    <s v="America"/>
    <s v="Illinois"/>
    <s v="Ramla's"/>
    <s v="No inmail sent"/>
    <x v="1"/>
    <m/>
    <m/>
    <m/>
    <m/>
    <m/>
    <m/>
    <m/>
    <m/>
    <m/>
    <m/>
    <m/>
    <m/>
  </r>
  <r>
    <n v="11670"/>
    <d v="2021-10-11T00:00:00"/>
    <m/>
    <x v="3"/>
    <s v="Lucy Nicol-Lints"/>
    <s v="Lucy Nicol-Lints"/>
    <s v="Gogo Business Aviation "/>
    <x v="18"/>
    <s v="America"/>
    <s v="Colorado"/>
    <s v="Ramla's"/>
    <s v="No inmail sent"/>
    <x v="1"/>
    <m/>
    <m/>
    <m/>
    <m/>
    <m/>
    <m/>
    <m/>
    <m/>
    <m/>
    <m/>
    <m/>
    <m/>
  </r>
  <r>
    <n v="11671"/>
    <d v="2021-10-11T00:00:00"/>
    <m/>
    <x v="3"/>
    <s v="Leyan Cao"/>
    <s v="Analyst, Marketing Strategy and Analytics"/>
    <s v="Grubhub"/>
    <x v="18"/>
    <s v="America"/>
    <s v="Illinois"/>
    <s v="Personal"/>
    <s v="No inmail sent"/>
    <x v="1"/>
    <m/>
    <m/>
    <m/>
    <m/>
    <m/>
    <m/>
    <m/>
    <m/>
    <m/>
    <m/>
    <m/>
    <m/>
  </r>
  <r>
    <n v="11672"/>
    <d v="2021-10-11T00:00:00"/>
    <m/>
    <x v="3"/>
    <s v="Mary Wu"/>
    <s v="VP of Marketing"/>
    <s v="CREDO Mobile"/>
    <x v="16"/>
    <s v="America"/>
    <s v="California"/>
    <s v="Ramla's"/>
    <s v="No inmail sent"/>
    <x v="1"/>
    <m/>
    <m/>
    <m/>
    <m/>
    <m/>
    <m/>
    <m/>
    <m/>
    <m/>
    <m/>
    <m/>
    <m/>
  </r>
  <r>
    <n v="11673"/>
    <d v="2021-10-11T00:00:00"/>
    <m/>
    <x v="3"/>
    <s v="Kimberley Sweet Gardiner"/>
    <s v="Senior Vice President Marketing"/>
    <s v="Volkswagen"/>
    <x v="8"/>
    <s v="America"/>
    <s v="California"/>
    <s v="Ramla's"/>
    <s v="No inmail sent"/>
    <x v="1"/>
    <m/>
    <m/>
    <m/>
    <m/>
    <m/>
    <m/>
    <m/>
    <m/>
    <m/>
    <m/>
    <m/>
    <m/>
  </r>
  <r>
    <n v="11674"/>
    <d v="2021-10-11T00:00:00"/>
    <m/>
    <x v="3"/>
    <s v="Gee Lilwall"/>
    <s v="Head Of Marketing"/>
    <s v="Ellers Farm Distillery"/>
    <x v="3"/>
    <s v="Europe"/>
    <s v="United Kingdom"/>
    <s v="Ramla's"/>
    <s v="No inmail sent"/>
    <x v="1"/>
    <m/>
    <m/>
    <m/>
    <m/>
    <m/>
    <m/>
    <m/>
    <m/>
    <m/>
    <m/>
    <m/>
    <m/>
  </r>
  <r>
    <n v="11675"/>
    <d v="2021-10-11T00:00:00"/>
    <m/>
    <x v="3"/>
    <s v="Giovanna Mele"/>
    <s v="Marketing Manager"/>
    <s v="Bizfella"/>
    <x v="10"/>
    <s v="Europe"/>
    <s v="United Kingdom"/>
    <s v="Ramla's"/>
    <s v="No inmail sent"/>
    <x v="0"/>
    <d v="2021-11-12T00:00:00"/>
    <d v="2022-01-27T00:00:00"/>
    <m/>
    <m/>
    <m/>
    <s v="Negative"/>
    <d v="2022-01-27T00:00:00"/>
    <m/>
    <m/>
    <m/>
    <m/>
    <m/>
  </r>
  <r>
    <n v="11676"/>
    <d v="2021-10-11T00:00:00"/>
    <m/>
    <x v="3"/>
    <s v="Marian Felsen"/>
    <s v="Marketing Analytics Lead, Strategic Analytics"/>
    <s v="Barclaycard"/>
    <x v="10"/>
    <s v="America"/>
    <s v="Maryland"/>
    <s v="Ramla's"/>
    <s v="No inmail sent"/>
    <x v="0"/>
    <d v="2021-10-14T00:00:00"/>
    <d v="2021-10-21T00:00:00"/>
    <m/>
    <m/>
    <m/>
    <m/>
    <m/>
    <m/>
    <m/>
    <m/>
    <m/>
    <m/>
  </r>
  <r>
    <n v="11677"/>
    <d v="2021-10-11T00:00:00"/>
    <m/>
    <x v="3"/>
    <s v="Pia Rieppo"/>
    <s v="Sr Digital Analytics Manager"/>
    <s v="Intuitive"/>
    <x v="13"/>
    <s v="America"/>
    <s v="California"/>
    <s v="Ramla's"/>
    <s v="No inmail sent"/>
    <x v="1"/>
    <m/>
    <m/>
    <m/>
    <m/>
    <m/>
    <m/>
    <m/>
    <m/>
    <m/>
    <m/>
    <m/>
    <m/>
  </r>
  <r>
    <n v="11678"/>
    <d v="2021-10-11T00:00:00"/>
    <m/>
    <x v="3"/>
    <s v="Natalie Reichert"/>
    <s v="Director of Bank Marketing Analytics"/>
    <s v="USAA"/>
    <x v="10"/>
    <s v="America"/>
    <s v="Texas"/>
    <s v="Ramla's"/>
    <s v="No inmail sent"/>
    <x v="0"/>
    <d v="2021-10-14T00:00:00"/>
    <d v="2021-10-21T00:00:00"/>
    <m/>
    <m/>
    <m/>
    <m/>
    <m/>
    <m/>
    <m/>
    <m/>
    <m/>
    <m/>
  </r>
  <r>
    <n v="11679"/>
    <d v="2021-10-11T00:00:00"/>
    <m/>
    <x v="3"/>
    <s v="Catherine Zhang"/>
    <s v="Senior Manager, Data Science &amp; Advanced Analytics"/>
    <s v="Horizon Therapeutics"/>
    <x v="6"/>
    <s v="America"/>
    <s v="Illinois"/>
    <s v="Ramla's"/>
    <s v="No inmail sent"/>
    <x v="0"/>
    <d v="2021-10-13T00:00:00"/>
    <d v="2021-10-21T00:00:00"/>
    <m/>
    <m/>
    <m/>
    <m/>
    <m/>
    <m/>
    <m/>
    <m/>
    <m/>
    <m/>
  </r>
  <r>
    <n v="11680"/>
    <d v="2021-10-11T00:00:00"/>
    <m/>
    <x v="3"/>
    <s v="Frank Tingley"/>
    <s v="Director Of Analytics "/>
    <s v="North Face"/>
    <x v="3"/>
    <s v="America"/>
    <s v="Colorado"/>
    <s v="Ramla's"/>
    <s v="No inmail sent"/>
    <x v="0"/>
    <d v="2021-10-18T00:00:00"/>
    <d v="2021-11-02T00:00:00"/>
    <m/>
    <m/>
    <m/>
    <m/>
    <m/>
    <m/>
    <m/>
    <m/>
    <m/>
    <m/>
  </r>
  <r>
    <n v="11681"/>
    <d v="2021-10-11T00:00:00"/>
    <m/>
    <x v="3"/>
    <s v="Jay Nadboralski"/>
    <s v="Director, Channel and Customer Analytics"/>
    <s v="CUNA Mutual Group"/>
    <x v="10"/>
    <s v="America"/>
    <s v="Wisconsin"/>
    <s v="Ramla's"/>
    <s v="No inmail sent"/>
    <x v="1"/>
    <m/>
    <m/>
    <m/>
    <m/>
    <m/>
    <m/>
    <m/>
    <m/>
    <m/>
    <m/>
    <m/>
    <m/>
  </r>
  <r>
    <n v="11682"/>
    <d v="2021-10-19T00:00:00"/>
    <m/>
    <x v="4"/>
    <s v="Richard Cran"/>
    <s v="EVP Managing Director"/>
    <s v="The Integer Group"/>
    <x v="5"/>
    <s v="America"/>
    <s v="Colorado"/>
    <s v="Ramla's"/>
    <s v="No inmail sent"/>
    <x v="1"/>
    <m/>
    <m/>
    <m/>
    <m/>
    <m/>
    <m/>
    <m/>
    <m/>
    <m/>
    <m/>
    <m/>
    <m/>
  </r>
  <r>
    <n v="11683"/>
    <d v="2021-10-19T00:00:00"/>
    <m/>
    <x v="4"/>
    <s v="Yongmei Meng"/>
    <s v="Assistant Director, Business Analytics"/>
    <s v="Astellas Pharma US"/>
    <x v="6"/>
    <s v="America"/>
    <s v="Illinois"/>
    <s v="Ramla's"/>
    <s v="No inmail sent"/>
    <x v="1"/>
    <m/>
    <m/>
    <m/>
    <m/>
    <m/>
    <m/>
    <m/>
    <m/>
    <m/>
    <m/>
    <m/>
    <m/>
  </r>
  <r>
    <n v="11684"/>
    <d v="2021-10-19T00:00:00"/>
    <m/>
    <x v="4"/>
    <s v="Roger Yeh"/>
    <s v="Sr. Manager, Advance Analytics"/>
    <s v="INNOCEAN USA"/>
    <x v="1"/>
    <s v="America"/>
    <s v="California"/>
    <s v="Personal"/>
    <s v="No inmail sent"/>
    <x v="2"/>
    <d v="2021-10-20T00:00:00"/>
    <d v="2021-10-25T00:00:00"/>
    <m/>
    <m/>
    <m/>
    <m/>
    <m/>
    <m/>
    <m/>
    <m/>
    <m/>
    <m/>
  </r>
  <r>
    <n v="11685"/>
    <d v="2021-10-20T00:00:00"/>
    <m/>
    <x v="4"/>
    <s v="Garrett Bain"/>
    <s v="President"/>
    <s v="EcoGen BioSciences"/>
    <x v="0"/>
    <s v="America"/>
    <s v="Colorado"/>
    <s v="Ramla's"/>
    <s v="No inmail sent"/>
    <x v="0"/>
    <d v="2021-10-22T00:00:00"/>
    <d v="2022-02-28T00:00:00"/>
    <m/>
    <m/>
    <m/>
    <m/>
    <m/>
    <m/>
    <m/>
    <m/>
    <m/>
    <m/>
  </r>
  <r>
    <n v="11686"/>
    <d v="2021-10-20T00:00:00"/>
    <m/>
    <x v="4"/>
    <s v="Amber Sappington"/>
    <s v="Head of Data and Analytics"/>
    <s v="Finastra"/>
    <x v="10"/>
    <s v="America"/>
    <s v="Georgia"/>
    <s v="Ramla's"/>
    <s v="No inmail sent"/>
    <x v="0"/>
    <d v="2021-10-22T00:00:00"/>
    <d v="2022-02-28T00:00:00"/>
    <m/>
    <m/>
    <m/>
    <m/>
    <m/>
    <m/>
    <m/>
    <m/>
    <m/>
    <m/>
  </r>
  <r>
    <n v="11687"/>
    <d v="2021-10-20T00:00:00"/>
    <m/>
    <x v="4"/>
    <s v="Callie Murray"/>
    <s v="Director of Marketing"/>
    <s v="Mac's Hospitality Group, LLC "/>
    <x v="0"/>
    <s v="America"/>
    <s v="North Carolina"/>
    <s v="Ramla's"/>
    <s v="No inmail sent"/>
    <x v="0"/>
    <d v="2021-10-28T00:00:00"/>
    <d v="2022-02-28T00:00:00"/>
    <m/>
    <m/>
    <m/>
    <m/>
    <m/>
    <m/>
    <m/>
    <m/>
    <m/>
    <m/>
  </r>
  <r>
    <n v="11688"/>
    <d v="2021-10-20T00:00:00"/>
    <m/>
    <x v="4"/>
    <s v="Yunfan Gong"/>
    <s v="Marketing Analytics Manager"/>
    <s v="OneMain Financial"/>
    <x v="10"/>
    <s v="America"/>
    <s v="Delaware"/>
    <s v="Ramla's"/>
    <s v="No inmail sent"/>
    <x v="0"/>
    <d v="2021-10-21T00:00:00"/>
    <d v="2022-02-28T00:00:00"/>
    <m/>
    <m/>
    <m/>
    <m/>
    <m/>
    <m/>
    <m/>
    <m/>
    <m/>
    <m/>
  </r>
  <r>
    <n v="11689"/>
    <d v="2021-10-20T00:00:00"/>
    <m/>
    <x v="4"/>
    <s v="Fran Richards"/>
    <s v="Vice President of Global Partnerships"/>
    <s v="Hookit | AI-Powered Sponsorship"/>
    <x v="5"/>
    <s v="America"/>
    <s v="California"/>
    <s v="Personal"/>
    <s v="No inmail sent"/>
    <x v="0"/>
    <d v="2021-10-20T00:00:00"/>
    <m/>
    <m/>
    <m/>
    <m/>
    <s v="Negative"/>
    <m/>
    <m/>
    <m/>
    <m/>
    <m/>
    <s v="will reach out when there is a need."/>
  </r>
  <r>
    <n v="11690"/>
    <d v="2021-10-20T00:00:00"/>
    <m/>
    <x v="4"/>
    <s v="Melissa Kitchen"/>
    <s v="Vice President of Marketing Services"/>
    <s v="Equine Network, LLC"/>
    <x v="1"/>
    <s v="America"/>
    <s v="Colorado"/>
    <s v="Ramla's"/>
    <s v="No inmail sent"/>
    <x v="1"/>
    <m/>
    <m/>
    <m/>
    <m/>
    <m/>
    <m/>
    <m/>
    <m/>
    <m/>
    <m/>
    <m/>
    <m/>
  </r>
  <r>
    <n v="11691"/>
    <d v="2021-10-20T00:00:00"/>
    <m/>
    <x v="4"/>
    <s v="Harjeet Singh"/>
    <s v="Global Marketing Operations Director"/>
    <s v="Finastra"/>
    <x v="10"/>
    <s v="America"/>
    <s v="Georgia"/>
    <s v="Ramla's"/>
    <s v="No inmail sent"/>
    <x v="1"/>
    <m/>
    <m/>
    <m/>
    <m/>
    <m/>
    <m/>
    <m/>
    <m/>
    <m/>
    <m/>
    <m/>
    <m/>
  </r>
  <r>
    <n v="11692"/>
    <d v="2021-10-20T00:00:00"/>
    <m/>
    <x v="4"/>
    <s v="Pourya Sadeghi"/>
    <s v="Business Intelligence Manager"/>
    <s v="Fox Rent-A-Car"/>
    <x v="8"/>
    <s v="America"/>
    <s v="California"/>
    <s v="Ramla's"/>
    <s v="No inmail sent"/>
    <x v="1"/>
    <m/>
    <m/>
    <m/>
    <m/>
    <m/>
    <m/>
    <m/>
    <m/>
    <m/>
    <m/>
    <m/>
    <m/>
  </r>
  <r>
    <n v="11693"/>
    <d v="2021-10-20T00:00:00"/>
    <m/>
    <x v="4"/>
    <s v="Victoria Grodzki"/>
    <s v="Regional VP of Marketing"/>
    <s v="Highgate Hotels"/>
    <x v="11"/>
    <s v="America"/>
    <s v="New York"/>
    <s v="Ramla's"/>
    <s v="No inmail sent"/>
    <x v="1"/>
    <m/>
    <m/>
    <m/>
    <m/>
    <m/>
    <m/>
    <m/>
    <m/>
    <m/>
    <m/>
    <m/>
    <m/>
  </r>
  <r>
    <n v="11694"/>
    <d v="2021-10-20T00:00:00"/>
    <m/>
    <x v="4"/>
    <s v="Jennifer Benkarski"/>
    <s v="Director, Marketing Performance and Insights"/>
    <s v="Hilton"/>
    <x v="11"/>
    <s v="America"/>
    <s v="Virginia"/>
    <s v="Ramla's"/>
    <s v="No inmail sent"/>
    <x v="1"/>
    <m/>
    <m/>
    <m/>
    <m/>
    <m/>
    <m/>
    <m/>
    <m/>
    <m/>
    <m/>
    <m/>
    <m/>
  </r>
  <r>
    <n v="11695"/>
    <d v="2021-10-20T00:00:00"/>
    <m/>
    <x v="4"/>
    <s v="Jessica Jensen"/>
    <s v="Chief Marketing Officer"/>
    <s v="Indeed.com"/>
    <x v="18"/>
    <s v="America"/>
    <s v="Texas"/>
    <s v="Ramla's"/>
    <s v="No inmail sent"/>
    <x v="1"/>
    <m/>
    <m/>
    <m/>
    <m/>
    <m/>
    <m/>
    <m/>
    <m/>
    <m/>
    <m/>
    <m/>
    <m/>
  </r>
  <r>
    <n v="11696"/>
    <d v="2021-10-20T00:00:00"/>
    <m/>
    <x v="4"/>
    <s v="Meegan Siegwarth"/>
    <s v="Vice President of Marketing, CUDE"/>
    <s v="Interra Credit Union"/>
    <x v="10"/>
    <s v="America"/>
    <s v="Indiana"/>
    <s v="Ramla's"/>
    <s v="No inmail sent"/>
    <x v="1"/>
    <m/>
    <m/>
    <m/>
    <m/>
    <m/>
    <m/>
    <m/>
    <m/>
    <m/>
    <m/>
    <m/>
    <m/>
  </r>
  <r>
    <n v="11697"/>
    <d v="2021-10-20T00:00:00"/>
    <m/>
    <x v="4"/>
    <s v="Hannah Reinke"/>
    <s v="Advertising Director"/>
    <s v="J2 Marketing"/>
    <x v="17"/>
    <s v="America"/>
    <s v="Indiana"/>
    <s v="Ramla's"/>
    <s v="No inmail sent"/>
    <x v="1"/>
    <m/>
    <m/>
    <m/>
    <m/>
    <m/>
    <m/>
    <m/>
    <m/>
    <m/>
    <m/>
    <m/>
    <m/>
  </r>
  <r>
    <n v="11698"/>
    <d v="2021-10-20T00:00:00"/>
    <m/>
    <x v="4"/>
    <s v="John Quante"/>
    <s v="Vice President of Marketing, Bedding Group"/>
    <s v="Leggett &amp; Platt"/>
    <x v="0"/>
    <s v="America"/>
    <s v="Missouri"/>
    <s v="Ramla's"/>
    <s v="No inmail sent"/>
    <x v="1"/>
    <m/>
    <m/>
    <m/>
    <m/>
    <m/>
    <m/>
    <m/>
    <m/>
    <m/>
    <m/>
    <m/>
    <m/>
  </r>
  <r>
    <n v="11699"/>
    <d v="2021-10-12T00:00:00"/>
    <m/>
    <x v="3"/>
    <s v="Xin(Nina) Zou"/>
    <s v="Analyst, Merchant Growth Analytics and Insights, Uber Eats"/>
    <s v="Uber"/>
    <x v="18"/>
    <s v="America"/>
    <s v="California"/>
    <s v="Personal"/>
    <s v="No inmail sent"/>
    <x v="1"/>
    <m/>
    <m/>
    <m/>
    <m/>
    <m/>
    <m/>
    <m/>
    <m/>
    <m/>
    <m/>
    <m/>
    <m/>
  </r>
  <r>
    <n v="11700"/>
    <d v="2021-10-12T00:00:00"/>
    <m/>
    <x v="3"/>
    <s v="Chakshu Talwar"/>
    <s v="Marketing Data Analyst"/>
    <s v="Endy"/>
    <x v="0"/>
    <s v="America"/>
    <s v="Canada "/>
    <s v="Personal"/>
    <s v="No inmail sent"/>
    <x v="1"/>
    <m/>
    <m/>
    <m/>
    <m/>
    <m/>
    <m/>
    <m/>
    <m/>
    <m/>
    <m/>
    <m/>
    <m/>
  </r>
  <r>
    <n v="11701"/>
    <d v="2021-10-12T00:00:00"/>
    <m/>
    <x v="3"/>
    <s v="Eva Hong"/>
    <s v="Senior Data Scientist"/>
    <s v="Atlassian"/>
    <x v="18"/>
    <s v="Australia"/>
    <s v="Australia"/>
    <s v="Personal"/>
    <s v="No inmail sent"/>
    <x v="1"/>
    <m/>
    <m/>
    <m/>
    <m/>
    <m/>
    <m/>
    <m/>
    <m/>
    <m/>
    <m/>
    <m/>
    <m/>
  </r>
  <r>
    <n v="11702"/>
    <d v="2021-10-12T00:00:00"/>
    <m/>
    <x v="3"/>
    <s v="Steven Tanner"/>
    <s v="Senior Data Analyst"/>
    <s v="FedEx Services"/>
    <x v="0"/>
    <s v="America"/>
    <s v="Florida"/>
    <s v="Personal"/>
    <s v="No inmail sent"/>
    <x v="1"/>
    <m/>
    <m/>
    <m/>
    <m/>
    <m/>
    <m/>
    <m/>
    <m/>
    <m/>
    <m/>
    <m/>
    <m/>
  </r>
  <r>
    <n v="11703"/>
    <d v="2021-10-12T00:00:00"/>
    <m/>
    <x v="3"/>
    <s v="Gurtej Singh Grewal"/>
    <s v="Sr. Data Scientist"/>
    <s v="Abbott"/>
    <x v="13"/>
    <s v="America"/>
    <s v="Illinois"/>
    <s v="Personal"/>
    <s v="No inmail sent"/>
    <x v="0"/>
    <d v="2022-03-04T00:00:00"/>
    <m/>
    <m/>
    <m/>
    <m/>
    <m/>
    <m/>
    <m/>
    <m/>
    <m/>
    <m/>
    <m/>
  </r>
  <r>
    <n v="11704"/>
    <d v="2021-10-12T00:00:00"/>
    <m/>
    <x v="3"/>
    <s v="Ritu Chopra"/>
    <s v="Senior Data Scientist"/>
    <s v="Charles Schwab"/>
    <x v="10"/>
    <s v="America"/>
    <s v="California"/>
    <s v="Personal"/>
    <s v="No inmail sent"/>
    <x v="1"/>
    <m/>
    <m/>
    <m/>
    <m/>
    <m/>
    <m/>
    <m/>
    <m/>
    <m/>
    <m/>
    <m/>
    <m/>
  </r>
  <r>
    <n v="11705"/>
    <d v="2021-10-12T00:00:00"/>
    <m/>
    <x v="3"/>
    <s v="Kenza Dieye"/>
    <s v="Data Analyst Consultant"/>
    <s v="Converteo"/>
    <x v="18"/>
    <s v="Europe"/>
    <s v="United Kingdom"/>
    <s v="Personal"/>
    <s v="No inmail sent"/>
    <x v="0"/>
    <d v="2022-01-19T00:00:00"/>
    <m/>
    <m/>
    <m/>
    <m/>
    <m/>
    <m/>
    <m/>
    <m/>
    <m/>
    <m/>
    <m/>
  </r>
  <r>
    <n v="11706"/>
    <d v="2021-10-12T00:00:00"/>
    <m/>
    <x v="3"/>
    <s v="Sam Abouzeid"/>
    <s v="Insight &amp; Reporting Analyst (Digital/Campaign) "/>
    <s v="Qantas"/>
    <x v="11"/>
    <s v="Australia"/>
    <s v="Australia"/>
    <s v="Personal"/>
    <s v="No inmail sent"/>
    <x v="1"/>
    <m/>
    <m/>
    <m/>
    <m/>
    <m/>
    <m/>
    <m/>
    <m/>
    <m/>
    <m/>
    <m/>
    <m/>
  </r>
  <r>
    <n v="11707"/>
    <d v="2021-10-12T00:00:00"/>
    <m/>
    <x v="3"/>
    <s v="Rebecca Sullivan"/>
    <s v="Marketing Data Analyst II"/>
    <s v="AAA"/>
    <x v="0"/>
    <s v="America"/>
    <s v="Delaware"/>
    <s v="Personal"/>
    <s v="No inmail sent"/>
    <x v="1"/>
    <m/>
    <m/>
    <m/>
    <m/>
    <m/>
    <m/>
    <m/>
    <m/>
    <m/>
    <m/>
    <m/>
    <m/>
  </r>
  <r>
    <n v="11708"/>
    <d v="2021-10-12T00:00:00"/>
    <m/>
    <x v="1"/>
    <s v="Lander Bijnens"/>
    <s v="Head of ESDG data and analytics"/>
    <s v="Belfius"/>
    <x v="10"/>
    <s v="Europe"/>
    <s v="Belgium"/>
    <s v="Ramla's"/>
    <s v="No inmail sent"/>
    <x v="0"/>
    <d v="2022-01-19T00:00:00"/>
    <d v="2022-02-22T00:00:00"/>
    <m/>
    <m/>
    <m/>
    <m/>
    <m/>
    <m/>
    <m/>
    <m/>
    <m/>
    <m/>
  </r>
  <r>
    <n v="11709"/>
    <d v="2021-10-13T00:00:00"/>
    <m/>
    <x v="3"/>
    <s v="Brian Bartolo"/>
    <s v="Director of Sales and Marketing"/>
    <s v="Grand Hotel Excelsior Malta "/>
    <x v="11"/>
    <s v="Europe"/>
    <s v="Malta"/>
    <s v="Ramla's"/>
    <s v="No inmail sent"/>
    <x v="0"/>
    <d v="2021-10-13T00:00:00"/>
    <d v="2022-01-27T00:00:00"/>
    <m/>
    <m/>
    <m/>
    <m/>
    <m/>
    <m/>
    <m/>
    <m/>
    <m/>
    <m/>
  </r>
  <r>
    <n v="11710"/>
    <d v="2021-10-13T00:00:00"/>
    <m/>
    <x v="2"/>
    <s v="Emily W."/>
    <s v="Digital &amp; Social Media Insights, Analytics and Strategy Consultant "/>
    <s v="Freelance"/>
    <x v="1"/>
    <s v="America"/>
    <s v="Pennsylvania"/>
    <s v="Personal"/>
    <s v="No inmail sent"/>
    <x v="1"/>
    <m/>
    <m/>
    <m/>
    <m/>
    <m/>
    <m/>
    <m/>
    <m/>
    <m/>
    <m/>
    <m/>
    <m/>
  </r>
  <r>
    <n v="11711"/>
    <d v="2021-10-13T00:00:00"/>
    <m/>
    <x v="2"/>
    <s v="Albert Klyachko"/>
    <s v="VP, Paid Media Analytics "/>
    <s v="JPMorgan Chase &amp; Co."/>
    <x v="10"/>
    <s v="America"/>
    <s v="New York"/>
    <s v="Personal"/>
    <s v="No inmail sent"/>
    <x v="1"/>
    <m/>
    <m/>
    <m/>
    <m/>
    <m/>
    <m/>
    <m/>
    <m/>
    <m/>
    <m/>
    <m/>
    <m/>
  </r>
  <r>
    <n v="11712"/>
    <d v="2021-10-13T00:00:00"/>
    <m/>
    <x v="2"/>
    <s v="Annette Rowson"/>
    <s v="Digital and Media Analytics Manager"/>
    <s v="  Brown Group"/>
    <x v="0"/>
    <s v="Europe"/>
    <s v="United Kingdom"/>
    <s v="Personal"/>
    <s v="No inmail sent"/>
    <x v="1"/>
    <m/>
    <m/>
    <m/>
    <m/>
    <m/>
    <m/>
    <m/>
    <m/>
    <m/>
    <m/>
    <m/>
    <m/>
  </r>
  <r>
    <n v="11713"/>
    <d v="2021-10-20T00:00:00"/>
    <m/>
    <x v="4"/>
    <s v="Kate Bloomfield"/>
    <s v="Marketing Director"/>
    <s v="Madison Property Management Inc. "/>
    <x v="9"/>
    <s v="America"/>
    <s v="Wisconsin"/>
    <s v="Ramla's"/>
    <s v="No inmail sent"/>
    <x v="1"/>
    <m/>
    <m/>
    <m/>
    <m/>
    <m/>
    <m/>
    <m/>
    <m/>
    <m/>
    <m/>
    <m/>
    <m/>
  </r>
  <r>
    <n v="11714"/>
    <d v="2021-10-20T00:00:00"/>
    <m/>
    <x v="4"/>
    <s v="Michelle Shinn"/>
    <s v="Corporate Director of Marketing"/>
    <s v="MBK Senior Living "/>
    <x v="13"/>
    <s v="America"/>
    <s v="California"/>
    <s v="Ramla's"/>
    <s v="20-oct-21"/>
    <x v="1"/>
    <m/>
    <m/>
    <m/>
    <m/>
    <m/>
    <m/>
    <m/>
    <m/>
    <m/>
    <m/>
    <m/>
    <m/>
  </r>
  <r>
    <n v="11715"/>
    <d v="2021-10-20T00:00:00"/>
    <m/>
    <x v="4"/>
    <s v="Sarah Cooley, DBA"/>
    <s v="Vice President-Marketing, eCommerce &amp; Corporate Social Responsibility"/>
    <s v="Orchard &amp; Vineyard Supply "/>
    <x v="0"/>
    <s v="America"/>
    <s v="Oregon"/>
    <s v="Ramla's"/>
    <s v="No inmail sent"/>
    <x v="1"/>
    <m/>
    <m/>
    <m/>
    <m/>
    <m/>
    <m/>
    <m/>
    <m/>
    <m/>
    <m/>
    <m/>
    <m/>
  </r>
  <r>
    <n v="11716"/>
    <d v="2021-10-20T00:00:00"/>
    <m/>
    <x v="4"/>
    <s v="Daniel Christian, MBA"/>
    <s v="Vice President Marketing &amp; Product Management"/>
    <s v="Overhead Door Corporation"/>
    <x v="0"/>
    <s v="America"/>
    <s v="Texas"/>
    <s v="Ramla's"/>
    <s v="No inmail sent"/>
    <x v="1"/>
    <m/>
    <m/>
    <m/>
    <m/>
    <m/>
    <m/>
    <m/>
    <m/>
    <m/>
    <m/>
    <m/>
    <m/>
  </r>
  <r>
    <n v="11717"/>
    <d v="2021-10-20T00:00:00"/>
    <m/>
    <x v="4"/>
    <s v="Tom Murphy"/>
    <s v="Vice President - Head of Marketing &amp; Digital Products"/>
    <s v="Patriot Bank, N.A. "/>
    <x v="10"/>
    <s v="America"/>
    <s v="Connecticut"/>
    <s v="Ramla's"/>
    <s v="No inmail sent"/>
    <x v="1"/>
    <m/>
    <m/>
    <m/>
    <m/>
    <m/>
    <m/>
    <m/>
    <m/>
    <m/>
    <m/>
    <m/>
    <m/>
  </r>
  <r>
    <n v="11718"/>
    <d v="2021-10-20T00:00:00"/>
    <m/>
    <x v="4"/>
    <s v="Jacqueline Collard"/>
    <s v="Vice President Marketing"/>
    <s v="PayForward"/>
    <x v="10"/>
    <s v="America"/>
    <s v="California"/>
    <s v="Ramla's"/>
    <s v="No inmail sent"/>
    <x v="1"/>
    <m/>
    <m/>
    <m/>
    <m/>
    <m/>
    <m/>
    <m/>
    <m/>
    <m/>
    <m/>
    <m/>
    <m/>
  </r>
  <r>
    <n v="11719"/>
    <d v="2021-10-20T00:00:00"/>
    <m/>
    <x v="4"/>
    <s v="Loretta Yang"/>
    <s v="Product Marketing Lead, Monetization"/>
    <s v="Instagram"/>
    <x v="18"/>
    <s v="America"/>
    <s v="San Francisco"/>
    <s v="Personal"/>
    <s v="No inmail sent"/>
    <x v="1"/>
    <m/>
    <m/>
    <m/>
    <m/>
    <m/>
    <m/>
    <m/>
    <m/>
    <m/>
    <m/>
    <m/>
    <m/>
  </r>
  <r>
    <n v="11720"/>
    <d v="2021-10-20T00:00:00"/>
    <m/>
    <x v="4"/>
    <s v="Rick Watrall"/>
    <s v="Chief Analytics Officer"/>
    <s v="Horizon Media"/>
    <x v="1"/>
    <s v="America"/>
    <s v="New York"/>
    <s v="Ramla's"/>
    <s v="No inmail sent"/>
    <x v="1"/>
    <m/>
    <m/>
    <m/>
    <m/>
    <m/>
    <m/>
    <m/>
    <m/>
    <m/>
    <m/>
    <m/>
    <m/>
  </r>
  <r>
    <n v="11721"/>
    <d v="2021-10-20T00:00:00"/>
    <m/>
    <x v="4"/>
    <s v="Tami McBrady"/>
    <s v="Director Of Digital Media"/>
    <s v="The LOOMIS Agency"/>
    <x v="1"/>
    <s v="America"/>
    <s v="Texas"/>
    <s v="Ramla's"/>
    <s v="No inmail sent"/>
    <x v="1"/>
    <m/>
    <m/>
    <m/>
    <m/>
    <m/>
    <m/>
    <m/>
    <m/>
    <m/>
    <m/>
    <m/>
    <m/>
  </r>
  <r>
    <n v="11722"/>
    <d v="2021-10-20T00:00:00"/>
    <m/>
    <x v="4"/>
    <s v="Monica Cepak, MBA"/>
    <s v="Head of Growth"/>
    <s v="SimpleHealth"/>
    <x v="13"/>
    <s v="America"/>
    <s v=" New York"/>
    <s v="Personal"/>
    <s v="No inmail sent"/>
    <x v="1"/>
    <m/>
    <m/>
    <m/>
    <m/>
    <m/>
    <m/>
    <m/>
    <m/>
    <m/>
    <m/>
    <m/>
    <m/>
  </r>
  <r>
    <n v="11723"/>
    <d v="2021-10-20T00:00:00"/>
    <m/>
    <x v="4"/>
    <s v="Rahul Mehta"/>
    <s v="Analytics and Media Manager, Amazon Ads"/>
    <s v="Amazon"/>
    <x v="4"/>
    <s v="America"/>
    <s v="Washington"/>
    <m/>
    <s v="20-oct-21"/>
    <x v="4"/>
    <m/>
    <m/>
    <m/>
    <m/>
    <m/>
    <m/>
    <m/>
    <m/>
    <m/>
    <m/>
    <m/>
    <m/>
  </r>
  <r>
    <n v="11724"/>
    <d v="2021-10-21T00:00:00"/>
    <m/>
    <x v="4"/>
    <s v="Thomas Ives"/>
    <s v="Senior Director, Paid Media"/>
    <s v="Jellyfish "/>
    <x v="17"/>
    <s v="Europe"/>
    <s v="United Kingdom"/>
    <s v="Personal"/>
    <s v="No inmail sent"/>
    <x v="0"/>
    <d v="2022-01-14T00:00:00"/>
    <d v="2022-02-28T00:00:00"/>
    <m/>
    <m/>
    <m/>
    <m/>
    <m/>
    <m/>
    <m/>
    <m/>
    <m/>
    <m/>
  </r>
  <r>
    <n v="11725"/>
    <d v="2021-10-21T00:00:00"/>
    <m/>
    <x v="4"/>
    <s v="GAUTAM BOSE"/>
    <s v="Chief Marketing Officer"/>
    <s v="Caliber Home Loans, Inc."/>
    <x v="10"/>
    <s v="America"/>
    <s v="Texas"/>
    <s v="Ramla's"/>
    <s v="No inmail sent"/>
    <x v="0"/>
    <d v="2021-10-21T00:00:00"/>
    <d v="2022-02-08T00:00:00"/>
    <m/>
    <m/>
    <m/>
    <s v="Positive_FS"/>
    <m/>
    <m/>
    <m/>
    <m/>
    <m/>
    <s v="I sent him CMM factsheet, will reach out later."/>
  </r>
  <r>
    <n v="11726"/>
    <d v="2021-10-21T00:00:00"/>
    <m/>
    <x v="4"/>
    <s v="Michael Reddy"/>
    <s v="president"/>
    <s v="Digital Authority Partners "/>
    <x v="18"/>
    <s v="America"/>
    <s v="Illinois"/>
    <s v="Ramla's"/>
    <s v="No inmail sent"/>
    <x v="0"/>
    <d v="2021-12-13T00:00:00"/>
    <d v="2022-02-28T00:00:00"/>
    <m/>
    <m/>
    <m/>
    <m/>
    <m/>
    <m/>
    <m/>
    <m/>
    <m/>
    <m/>
  </r>
  <r>
    <n v="11727"/>
    <d v="2021-10-14T00:00:00"/>
    <m/>
    <x v="2"/>
    <s v="Francisco J. Rodríguez"/>
    <s v="elf-employed – Media / Market Research / Consumer Insight / Marketing Analytics "/>
    <s v="Initiative - Concentric - MediaCom - Consilient Group"/>
    <x v="2"/>
    <s v="America"/>
    <s v="New York"/>
    <s v="Ramla's"/>
    <s v="No inmail sent"/>
    <x v="0"/>
    <d v="2021-10-25T00:00:00"/>
    <m/>
    <m/>
    <m/>
    <m/>
    <m/>
    <m/>
    <m/>
    <m/>
    <m/>
    <m/>
    <m/>
  </r>
  <r>
    <n v="11728"/>
    <d v="2021-10-21T00:00:00"/>
    <m/>
    <x v="4"/>
    <s v="Richard Pierce"/>
    <s v="Media Supervisor"/>
    <s v="Garrison Hughes"/>
    <x v="1"/>
    <s v="America"/>
    <s v="Pennsylvania"/>
    <s v="Personal"/>
    <s v="No inmail sent"/>
    <x v="0"/>
    <d v="2021-11-05T00:00:00"/>
    <d v="2022-02-28T00:00:00"/>
    <m/>
    <m/>
    <m/>
    <m/>
    <m/>
    <m/>
    <m/>
    <m/>
    <m/>
    <m/>
  </r>
  <r>
    <n v="11729"/>
    <d v="2021-10-21T00:00:00"/>
    <m/>
    <x v="4"/>
    <s v="David Lee"/>
    <s v="Group Director, Digital"/>
    <s v="The Many"/>
    <x v="17"/>
    <s v="America"/>
    <s v="California"/>
    <s v="Ramla's"/>
    <s v="No inmail sent"/>
    <x v="1"/>
    <m/>
    <m/>
    <m/>
    <m/>
    <m/>
    <m/>
    <m/>
    <m/>
    <m/>
    <m/>
    <m/>
    <m/>
  </r>
  <r>
    <n v="11730"/>
    <d v="2021-10-21T00:00:00"/>
    <m/>
    <x v="4"/>
    <s v="Sizor Mohanty, MBA"/>
    <s v="Manager, Pricing &amp; Business Analytics"/>
    <s v="Oriental Trading Company, A Berkshire Hathaway Company"/>
    <x v="0"/>
    <s v="America"/>
    <s v="Nebraska"/>
    <m/>
    <s v="21-oct-21"/>
    <x v="4"/>
    <m/>
    <m/>
    <m/>
    <m/>
    <m/>
    <m/>
    <m/>
    <m/>
    <m/>
    <m/>
    <m/>
    <m/>
  </r>
  <r>
    <n v="11731"/>
    <d v="2021-10-21T00:00:00"/>
    <m/>
    <x v="4"/>
    <s v="Josh Rabin"/>
    <s v="VP of Analytics"/>
    <s v="Carat USA"/>
    <x v="5"/>
    <s v="America"/>
    <s v=" New York"/>
    <s v="Personal"/>
    <s v="No inmail sent"/>
    <x v="1"/>
    <m/>
    <m/>
    <m/>
    <m/>
    <m/>
    <m/>
    <m/>
    <m/>
    <m/>
    <m/>
    <m/>
    <m/>
  </r>
  <r>
    <n v="11732"/>
    <d v="2021-10-21T00:00:00"/>
    <m/>
    <x v="4"/>
    <s v="Brian Perry, MBA"/>
    <s v="Director, Media Activation – South Division and PBV"/>
    <s v="TracyLocke"/>
    <x v="5"/>
    <s v="America"/>
    <s v="Texas"/>
    <s v="Personal"/>
    <s v="No inmail sent"/>
    <x v="1"/>
    <m/>
    <m/>
    <m/>
    <m/>
    <m/>
    <m/>
    <m/>
    <m/>
    <m/>
    <m/>
    <m/>
    <m/>
  </r>
  <r>
    <n v="11733"/>
    <d v="2021-10-21T00:00:00"/>
    <m/>
    <x v="4"/>
    <s v="Michael Shear"/>
    <s v="Analytics Lead"/>
    <s v="Huge"/>
    <x v="17"/>
    <s v="America"/>
    <s v="New York"/>
    <s v="Personal"/>
    <s v="No inmail sent"/>
    <x v="1"/>
    <m/>
    <m/>
    <m/>
    <m/>
    <m/>
    <m/>
    <m/>
    <m/>
    <m/>
    <m/>
    <m/>
    <m/>
  </r>
  <r>
    <n v="11734"/>
    <d v="2021-10-21T00:00:00"/>
    <m/>
    <x v="4"/>
    <s v="Allison M. Engman"/>
    <s v="Sr. Director, Service Line Marketing"/>
    <s v="Aspen Dental Management, Inc. (ADMI)"/>
    <x v="13"/>
    <s v="America"/>
    <s v="Illinois"/>
    <s v="Personal"/>
    <s v="No inmail sent"/>
    <x v="1"/>
    <m/>
    <m/>
    <m/>
    <m/>
    <m/>
    <m/>
    <m/>
    <m/>
    <m/>
    <m/>
    <m/>
    <m/>
  </r>
  <r>
    <n v="11735"/>
    <d v="2021-10-18T00:00:00"/>
    <m/>
    <x v="3"/>
    <s v="Vaibhav Priyam"/>
    <s v="Associate Director, Data Science &amp; Advanced Analytics"/>
    <s v="Novartis"/>
    <x v="6"/>
    <s v="America"/>
    <s v="New York"/>
    <s v="Ramla's"/>
    <s v="No inmail sent"/>
    <x v="0"/>
    <d v="2021-10-20T00:00:00"/>
    <d v="2021-11-04T00:00:00"/>
    <m/>
    <m/>
    <m/>
    <s v="Neutral"/>
    <d v="2021-10-20T00:00:00"/>
    <m/>
    <m/>
    <m/>
    <m/>
    <m/>
  </r>
  <r>
    <n v="11736"/>
    <d v="2021-10-18T00:00:00"/>
    <m/>
    <x v="3"/>
    <s v="Lauren La Cascia"/>
    <s v="Head of Diverse Segment Insights, Analytics, &amp; Strategy"/>
    <s v="Wells Fargo"/>
    <x v="10"/>
    <s v="America"/>
    <s v="New York"/>
    <s v="Ramla's"/>
    <s v="No inmail sent"/>
    <x v="1"/>
    <m/>
    <m/>
    <m/>
    <m/>
    <m/>
    <m/>
    <m/>
    <m/>
    <m/>
    <m/>
    <m/>
    <m/>
  </r>
  <r>
    <n v="11737"/>
    <d v="2021-10-18T00:00:00"/>
    <m/>
    <x v="3"/>
    <s v="Vijay Wadhwa"/>
    <s v="Director Analytics &amp; Data science"/>
    <s v="Southwest Airlines"/>
    <x v="11"/>
    <s v="America"/>
    <s v="Texas"/>
    <s v="Ramla's"/>
    <s v="No inmail sent"/>
    <x v="1"/>
    <m/>
    <m/>
    <m/>
    <m/>
    <m/>
    <m/>
    <m/>
    <m/>
    <m/>
    <m/>
    <m/>
    <m/>
  </r>
  <r>
    <n v="11738"/>
    <d v="2021-10-18T00:00:00"/>
    <m/>
    <x v="3"/>
    <s v="Christina Engstran"/>
    <s v="Manager Global Insights and Analytics "/>
    <s v="General Mills"/>
    <x v="3"/>
    <s v="America"/>
    <s v="Minnesota"/>
    <s v="Ramla's"/>
    <s v="No inmail sent"/>
    <x v="1"/>
    <m/>
    <m/>
    <m/>
    <m/>
    <m/>
    <m/>
    <m/>
    <m/>
    <m/>
    <m/>
    <m/>
    <m/>
  </r>
  <r>
    <n v="11739"/>
    <d v="2021-10-18T00:00:00"/>
    <m/>
    <x v="3"/>
    <s v="Nadia Delnevo"/>
    <s v="France &amp; Iberia Analytics Manager"/>
    <s v="GSK"/>
    <x v="6"/>
    <s v="Europe"/>
    <s v="Italy"/>
    <s v="Personal"/>
    <s v="No inmail sent"/>
    <x v="1"/>
    <m/>
    <m/>
    <m/>
    <m/>
    <m/>
    <m/>
    <m/>
    <m/>
    <m/>
    <m/>
    <m/>
    <m/>
  </r>
  <r>
    <n v="11740"/>
    <d v="2021-10-18T00:00:00"/>
    <m/>
    <x v="3"/>
    <s v="Jeremy Zeng"/>
    <s v="Sr. Director - Customer Analytics and Insights Lead"/>
    <s v="Pfizer "/>
    <x v="6"/>
    <s v="Europe"/>
    <s v="Germany"/>
    <s v="Ramla's"/>
    <s v="No inmail sent"/>
    <x v="1"/>
    <m/>
    <m/>
    <m/>
    <m/>
    <m/>
    <m/>
    <m/>
    <m/>
    <m/>
    <m/>
    <m/>
    <m/>
  </r>
  <r>
    <n v="11741"/>
    <d v="2021-10-18T00:00:00"/>
    <m/>
    <x v="3"/>
    <s v="Rylynn Howell"/>
    <s v="Senior Director Analytics Innovation &amp; Integration"/>
    <s v="Southern Glazer's Wine &amp; Spirits"/>
    <x v="3"/>
    <s v="America"/>
    <s v="Florida"/>
    <s v="Ramla's"/>
    <s v="No inmail sent"/>
    <x v="1"/>
    <m/>
    <m/>
    <m/>
    <m/>
    <m/>
    <m/>
    <m/>
    <m/>
    <m/>
    <m/>
    <m/>
    <m/>
  </r>
  <r>
    <n v="11742"/>
    <d v="2021-10-18T00:00:00"/>
    <m/>
    <x v="3"/>
    <s v="Steven Hardgrove"/>
    <s v="Director, Strategic Analytics"/>
    <s v="Comcast "/>
    <x v="16"/>
    <s v="America"/>
    <s v="Pennsylvania"/>
    <s v="Ramla's"/>
    <s v="No inmail sent"/>
    <x v="1"/>
    <m/>
    <m/>
    <m/>
    <m/>
    <m/>
    <m/>
    <m/>
    <m/>
    <m/>
    <m/>
    <m/>
    <m/>
  </r>
  <r>
    <n v="11743"/>
    <d v="2021-10-18T00:00:00"/>
    <m/>
    <x v="3"/>
    <s v="Charles (Chuck) Buchanan"/>
    <s v="Director, Brand Analytics &amp; Customer Insights"/>
    <s v="Otsuka"/>
    <x v="6"/>
    <s v="America"/>
    <s v="Pennsylvania"/>
    <s v="Ramla's"/>
    <s v="No inmail sent"/>
    <x v="1"/>
    <m/>
    <m/>
    <m/>
    <m/>
    <m/>
    <m/>
    <m/>
    <m/>
    <m/>
    <m/>
    <m/>
    <m/>
  </r>
  <r>
    <n v="11744"/>
    <d v="2021-10-18T00:00:00"/>
    <m/>
    <x v="3"/>
    <s v="Tapan Kalia"/>
    <s v="Director, RGM Data and Analytics"/>
    <s v="Coca-Cola"/>
    <x v="3"/>
    <s v="America"/>
    <s v="Atlanta"/>
    <s v="Ramla's"/>
    <s v="No inmail sent"/>
    <x v="1"/>
    <m/>
    <m/>
    <m/>
    <m/>
    <m/>
    <m/>
    <m/>
    <m/>
    <m/>
    <m/>
    <m/>
    <m/>
  </r>
  <r>
    <n v="11745"/>
    <d v="2021-10-18T00:00:00"/>
    <m/>
    <x v="3"/>
    <s v="Grafton Robinson"/>
    <s v="Sr. Performance Marketing Manager"/>
    <s v="Zego"/>
    <x v="10"/>
    <s v="Europe"/>
    <s v="United Kingdom"/>
    <s v="Personal"/>
    <s v="No inmail sent"/>
    <x v="1"/>
    <m/>
    <m/>
    <m/>
    <m/>
    <m/>
    <m/>
    <m/>
    <m/>
    <m/>
    <m/>
    <m/>
    <m/>
  </r>
  <r>
    <n v="11746"/>
    <d v="2021-10-18T00:00:00"/>
    <m/>
    <x v="3"/>
    <s v="Hamida Derouiche"/>
    <s v="Chef de Projet Media digital/Data"/>
    <s v="Société Générale"/>
    <x v="10"/>
    <s v="Europe"/>
    <s v="France"/>
    <s v="Personal"/>
    <s v="No inmail sent"/>
    <x v="1"/>
    <m/>
    <m/>
    <m/>
    <m/>
    <m/>
    <m/>
    <m/>
    <m/>
    <m/>
    <m/>
    <m/>
    <m/>
  </r>
  <r>
    <n v="11747"/>
    <d v="2021-10-18T00:00:00"/>
    <m/>
    <x v="3"/>
    <s v="Lucía Grasa"/>
    <s v="Marketing Director"/>
    <s v="GAES"/>
    <x v="13"/>
    <s v="Europe"/>
    <s v="Spain"/>
    <s v="Personal"/>
    <s v="No inmail sent"/>
    <x v="1"/>
    <m/>
    <m/>
    <m/>
    <m/>
    <m/>
    <m/>
    <m/>
    <m/>
    <m/>
    <m/>
    <m/>
    <m/>
  </r>
  <r>
    <n v="11748"/>
    <d v="2021-10-18T00:00:00"/>
    <m/>
    <x v="3"/>
    <s v="Ryan Billings"/>
    <s v="Senior Global Marketing Director"/>
    <s v="GSK"/>
    <x v="6"/>
    <s v="America"/>
    <s v="North Carolina"/>
    <s v="Ramla's"/>
    <s v="No inmail sent"/>
    <x v="1"/>
    <m/>
    <m/>
    <m/>
    <m/>
    <m/>
    <m/>
    <m/>
    <m/>
    <m/>
    <m/>
    <m/>
    <m/>
  </r>
  <r>
    <n v="11749"/>
    <d v="2021-10-18T00:00:00"/>
    <m/>
    <x v="3"/>
    <s v="Arnaud LEFEBVRE"/>
    <s v="Group Marketing Director"/>
    <s v="RIANS"/>
    <x v="3"/>
    <s v="Europe"/>
    <s v="France"/>
    <s v="Ramla's"/>
    <s v="No inmail sent"/>
    <x v="1"/>
    <m/>
    <m/>
    <m/>
    <m/>
    <m/>
    <m/>
    <m/>
    <m/>
    <m/>
    <m/>
    <m/>
    <m/>
  </r>
  <r>
    <n v="11750"/>
    <d v="2021-10-18T00:00:00"/>
    <m/>
    <x v="3"/>
    <s v="Brantley Davidson"/>
    <s v="Vice President Marketing"/>
    <s v="Wellaco"/>
    <x v="3"/>
    <s v="America"/>
    <s v="Tennessee"/>
    <s v="Ramla's"/>
    <s v="No inmail sent"/>
    <x v="1"/>
    <m/>
    <m/>
    <m/>
    <m/>
    <m/>
    <m/>
    <m/>
    <m/>
    <m/>
    <m/>
    <m/>
    <m/>
  </r>
  <r>
    <n v="11751"/>
    <d v="2021-10-18T00:00:00"/>
    <m/>
    <x v="3"/>
    <s v="June Lin"/>
    <s v="Global Vice President of Marketing - Health &amp; Wellness"/>
    <s v="ADM"/>
    <x v="3"/>
    <s v="America"/>
    <s v="New Jersey"/>
    <s v="Ramla's"/>
    <s v="No inmail sent"/>
    <x v="1"/>
    <m/>
    <m/>
    <m/>
    <m/>
    <m/>
    <m/>
    <m/>
    <m/>
    <m/>
    <m/>
    <m/>
    <m/>
  </r>
  <r>
    <n v="11752"/>
    <d v="2021-10-18T00:00:00"/>
    <m/>
    <x v="3"/>
    <s v="Jeff Matray"/>
    <s v="Director of Marketing"/>
    <s v="Red Lobster"/>
    <x v="0"/>
    <s v="America"/>
    <s v="Florida"/>
    <s v="Ramla's"/>
    <s v="No inmail sent"/>
    <x v="1"/>
    <m/>
    <m/>
    <m/>
    <m/>
    <m/>
    <m/>
    <m/>
    <m/>
    <m/>
    <m/>
    <m/>
    <m/>
  </r>
  <r>
    <n v="11753"/>
    <d v="2021-10-18T00:00:00"/>
    <m/>
    <x v="3"/>
    <s v="David Crocker"/>
    <s v="Vice President Marketing"/>
    <s v="Dave's Hot Chicken"/>
    <x v="0"/>
    <s v="America"/>
    <s v="California"/>
    <s v="Ramla's"/>
    <s v="No inmail sent"/>
    <x v="0"/>
    <d v="2021-10-26T00:00:00"/>
    <d v="2021-11-02T00:00:00"/>
    <m/>
    <m/>
    <m/>
    <s v="Negative"/>
    <d v="2021-11-18T00:00:00"/>
    <m/>
    <m/>
    <m/>
    <m/>
    <m/>
  </r>
  <r>
    <n v="11754"/>
    <d v="2021-10-18T00:00:00"/>
    <m/>
    <x v="3"/>
    <s v="Kristen Mauricio"/>
    <s v="Senior Marketing Manager"/>
    <s v="AT&amp;T"/>
    <x v="16"/>
    <s v="America"/>
    <s v="California"/>
    <s v="Ramla's"/>
    <s v="No inmail sent"/>
    <x v="0"/>
    <d v="2021-10-20T00:00:00"/>
    <d v="2021-11-02T00:00:00"/>
    <m/>
    <m/>
    <m/>
    <m/>
    <m/>
    <m/>
    <m/>
    <m/>
    <m/>
    <m/>
  </r>
  <r>
    <n v="11755"/>
    <d v="2021-10-18T00:00:00"/>
    <m/>
    <x v="3"/>
    <s v="Rory O'Neill"/>
    <s v="Chief Strategy &amp; Marketing Officer"/>
    <s v="Planet"/>
    <x v="10"/>
    <s v="Europe"/>
    <s v="United Kingdom"/>
    <s v="Personal"/>
    <s v="No inmail sent"/>
    <x v="1"/>
    <m/>
    <m/>
    <m/>
    <m/>
    <m/>
    <m/>
    <m/>
    <m/>
    <m/>
    <m/>
    <m/>
    <m/>
  </r>
  <r>
    <n v="11756"/>
    <d v="2021-10-18T00:00:00"/>
    <m/>
    <x v="3"/>
    <s v="Artem Zyatkov"/>
    <s v="Head of Digital Marketing &amp; E-commerce"/>
    <s v="Henkel"/>
    <x v="3"/>
    <s v="Europe"/>
    <s v="Russia"/>
    <s v="Personal"/>
    <s v="No inmail sent"/>
    <x v="1"/>
    <m/>
    <m/>
    <m/>
    <m/>
    <m/>
    <m/>
    <m/>
    <m/>
    <m/>
    <m/>
    <m/>
    <m/>
  </r>
  <r>
    <n v="11757"/>
    <d v="2021-10-18T00:00:00"/>
    <m/>
    <x v="3"/>
    <s v="Yiannis Tziamtzis"/>
    <s v="Senior Director Of Marketing"/>
    <s v="SharkNinja"/>
    <x v="3"/>
    <s v="America"/>
    <s v="Massachusetts"/>
    <s v="Ramla's"/>
    <s v="No inmail sent"/>
    <x v="0"/>
    <d v="2021-10-19T00:00:00"/>
    <d v="2021-11-02T00:00:00"/>
    <m/>
    <m/>
    <m/>
    <m/>
    <m/>
    <m/>
    <m/>
    <m/>
    <m/>
    <m/>
  </r>
  <r>
    <n v="11758"/>
    <d v="2021-10-18T00:00:00"/>
    <m/>
    <x v="3"/>
    <s v="Aaron Stancik"/>
    <s v="Manager, Consumer Marketing"/>
    <s v="GSK"/>
    <x v="6"/>
    <s v="America"/>
    <s v="Pennsylvania"/>
    <s v="Ramla's"/>
    <s v="No inmail sent"/>
    <x v="0"/>
    <d v="2021-10-19T00:00:00"/>
    <d v="2021-11-02T00:00:00"/>
    <m/>
    <m/>
    <m/>
    <m/>
    <m/>
    <m/>
    <m/>
    <m/>
    <m/>
    <m/>
  </r>
  <r>
    <n v="11759"/>
    <d v="2021-10-18T00:00:00"/>
    <m/>
    <x v="3"/>
    <s v="John Leeman"/>
    <s v="VP Integrated Marketing"/>
    <s v="PetSmart"/>
    <x v="3"/>
    <s v="America"/>
    <s v="Arizona"/>
    <s v="Personal"/>
    <s v="No inmail sent"/>
    <x v="1"/>
    <m/>
    <m/>
    <m/>
    <m/>
    <m/>
    <m/>
    <m/>
    <m/>
    <m/>
    <m/>
    <m/>
    <m/>
  </r>
  <r>
    <n v="11760"/>
    <d v="2021-10-18T00:00:00"/>
    <m/>
    <x v="3"/>
    <s v="Mark Miller"/>
    <s v="Vice President of Marketing and Innovation"/>
    <s v="Land O'Frost"/>
    <x v="3"/>
    <s v="America"/>
    <s v="Illinois"/>
    <s v="Personal"/>
    <s v="No inmail sent"/>
    <x v="1"/>
    <m/>
    <m/>
    <m/>
    <m/>
    <m/>
    <m/>
    <m/>
    <m/>
    <m/>
    <m/>
    <m/>
    <m/>
  </r>
  <r>
    <n v="11761"/>
    <d v="2021-10-18T00:00:00"/>
    <m/>
    <x v="3"/>
    <s v="Thomas Larson"/>
    <s v="Sr. Director of Marketing"/>
    <s v="TBC Corporation"/>
    <x v="8"/>
    <s v="America"/>
    <s v="Florida"/>
    <s v="Personal"/>
    <s v="No inmail sent"/>
    <x v="0"/>
    <d v="2021-10-20T00:00:00"/>
    <m/>
    <m/>
    <m/>
    <m/>
    <s v="Negative"/>
    <d v="2021-10-21T00:00:00"/>
    <m/>
    <m/>
    <m/>
    <m/>
    <m/>
  </r>
  <r>
    <n v="11762"/>
    <d v="2021-10-18T00:00:00"/>
    <m/>
    <x v="3"/>
    <s v="Nina Binetti"/>
    <s v="Executive Director, Marketing"/>
    <s v="Zogenix"/>
    <x v="6"/>
    <s v="America"/>
    <s v="California"/>
    <s v="Ramla's"/>
    <s v="No inmail sent"/>
    <x v="1"/>
    <m/>
    <m/>
    <m/>
    <m/>
    <m/>
    <m/>
    <m/>
    <m/>
    <m/>
    <m/>
    <m/>
    <m/>
  </r>
  <r>
    <n v="11763"/>
    <d v="2021-10-18T00:00:00"/>
    <m/>
    <x v="3"/>
    <s v="Julien Leblond"/>
    <s v="Marketing and Communication Director"/>
    <s v="Groupe Grimaud"/>
    <x v="3"/>
    <s v="Europe"/>
    <s v="France"/>
    <s v="Ramla's"/>
    <s v="No inmail sent"/>
    <x v="1"/>
    <m/>
    <m/>
    <m/>
    <m/>
    <m/>
    <m/>
    <m/>
    <m/>
    <m/>
    <m/>
    <m/>
    <m/>
  </r>
  <r>
    <n v="11764"/>
    <d v="2021-10-18T00:00:00"/>
    <m/>
    <x v="3"/>
    <s v="David Tornel"/>
    <s v="Director of Strategic Marketing &amp; Business Development"/>
    <s v="Belfius"/>
    <x v="10"/>
    <s v="Europe"/>
    <s v="Belgium"/>
    <s v="Ramla's"/>
    <s v="No inmail sent"/>
    <x v="1"/>
    <m/>
    <m/>
    <m/>
    <m/>
    <m/>
    <m/>
    <m/>
    <m/>
    <m/>
    <m/>
    <m/>
    <m/>
  </r>
  <r>
    <n v="11765"/>
    <d v="2021-10-18T00:00:00"/>
    <m/>
    <x v="3"/>
    <s v="Kathy Yoder"/>
    <s v="Marketing Strategy &amp; Insights Director, Product &amp; Digital Marketing"/>
    <s v="Anthem"/>
    <x v="13"/>
    <s v="America"/>
    <s v="California"/>
    <s v="Personal"/>
    <s v="No inmail sent"/>
    <x v="1"/>
    <m/>
    <m/>
    <m/>
    <m/>
    <m/>
    <m/>
    <m/>
    <m/>
    <m/>
    <m/>
    <m/>
    <m/>
  </r>
  <r>
    <n v="11766"/>
    <d v="2021-10-18T00:00:00"/>
    <m/>
    <x v="3"/>
    <s v="Piotr Winiarski"/>
    <s v="Senior Director, Consumer and Shopper Insights, Group Commercial"/>
    <s v="Carlsberg Group"/>
    <x v="3"/>
    <s v="Europe"/>
    <s v="Denmark"/>
    <s v="Personal"/>
    <s v="No inmail sent"/>
    <x v="1"/>
    <m/>
    <m/>
    <m/>
    <m/>
    <m/>
    <m/>
    <m/>
    <m/>
    <m/>
    <m/>
    <m/>
    <m/>
  </r>
  <r>
    <n v="11767"/>
    <d v="2021-10-18T00:00:00"/>
    <m/>
    <x v="3"/>
    <s v="Brian Dawson"/>
    <s v="Senior Director, Market Insights and Analytics"/>
    <s v="AbbVie"/>
    <x v="6"/>
    <s v="America"/>
    <s v="Illinois"/>
    <s v="Ramla's"/>
    <s v="No inmail sent"/>
    <x v="0"/>
    <d v="2021-10-19T00:00:00"/>
    <d v="2021-11-02T00:00:00"/>
    <m/>
    <m/>
    <m/>
    <m/>
    <m/>
    <m/>
    <m/>
    <m/>
    <m/>
    <m/>
  </r>
  <r>
    <n v="11768"/>
    <d v="2021-10-18T00:00:00"/>
    <m/>
    <x v="3"/>
    <s v="Tywana Johnson"/>
    <s v="Sr. Director, Global Digital &amp; Consumer Marketing"/>
    <s v="Novartis"/>
    <x v="13"/>
    <s v="America"/>
    <s v="Illinois"/>
    <s v="Personal"/>
    <s v="No inmail sent"/>
    <x v="1"/>
    <m/>
    <m/>
    <m/>
    <m/>
    <m/>
    <m/>
    <m/>
    <m/>
    <m/>
    <m/>
    <m/>
    <m/>
  </r>
  <r>
    <n v="11769"/>
    <d v="2021-10-18T00:00:00"/>
    <m/>
    <x v="3"/>
    <s v="Mark Putaski"/>
    <s v="VP Digital Portfolio and Analytics"/>
    <s v="UnitedHealth Group"/>
    <x v="13"/>
    <s v="America"/>
    <s v="Minnesota"/>
    <s v="Personal"/>
    <s v="No inmail sent"/>
    <x v="1"/>
    <m/>
    <m/>
    <m/>
    <m/>
    <m/>
    <m/>
    <m/>
    <m/>
    <m/>
    <m/>
    <m/>
    <m/>
  </r>
  <r>
    <n v="11770"/>
    <d v="2021-10-18T00:00:00"/>
    <m/>
    <x v="3"/>
    <s v="Lenneke Schils"/>
    <s v="Global Insights Director"/>
    <s v="GfK"/>
    <x v="7"/>
    <s v="Europe"/>
    <s v="Netherlands"/>
    <s v="Ramla's"/>
    <s v="No inmail sent"/>
    <x v="1"/>
    <m/>
    <m/>
    <m/>
    <m/>
    <m/>
    <m/>
    <m/>
    <m/>
    <m/>
    <m/>
    <m/>
    <m/>
  </r>
  <r>
    <n v="11771"/>
    <d v="2021-10-18T00:00:00"/>
    <m/>
    <x v="3"/>
    <s v="Robert Kolatschek"/>
    <s v="Director of Customer and Consumer Insights"/>
    <s v="Bimbo"/>
    <x v="3"/>
    <s v="America"/>
    <s v="Canada "/>
    <s v="Ramla's"/>
    <s v="No inmail sent"/>
    <x v="1"/>
    <m/>
    <m/>
    <m/>
    <m/>
    <m/>
    <m/>
    <m/>
    <m/>
    <m/>
    <m/>
    <m/>
    <m/>
  </r>
  <r>
    <n v="11772"/>
    <d v="2021-10-18T00:00:00"/>
    <m/>
    <x v="3"/>
    <s v="Katie Meissner"/>
    <s v="Director, Enterprise Experience Data"/>
    <s v="CUNA"/>
    <x v="10"/>
    <s v="America"/>
    <s v="Wisconsin"/>
    <s v="Ramla's"/>
    <s v="No inmail sent"/>
    <x v="1"/>
    <m/>
    <m/>
    <m/>
    <m/>
    <m/>
    <m/>
    <m/>
    <m/>
    <m/>
    <m/>
    <m/>
    <m/>
  </r>
  <r>
    <n v="11773"/>
    <d v="2021-10-18T00:00:00"/>
    <m/>
    <x v="3"/>
    <s v="Robyn Demuth"/>
    <s v="Retail Regional Marketing Manager"/>
    <s v="Pella Corporation"/>
    <x v="0"/>
    <s v="America"/>
    <s v="Iowa"/>
    <s v="Personal"/>
    <s v="No inmail sent"/>
    <x v="1"/>
    <m/>
    <m/>
    <m/>
    <m/>
    <m/>
    <m/>
    <m/>
    <m/>
    <m/>
    <m/>
    <m/>
    <m/>
  </r>
  <r>
    <n v="11774"/>
    <d v="2021-10-18T00:00:00"/>
    <m/>
    <x v="3"/>
    <s v="John Jackson"/>
    <s v="Manager, Marketing and Revenue Forecasting"/>
    <s v="Charter Communications"/>
    <x v="16"/>
    <s v="America"/>
    <s v="Connecticut"/>
    <s v="Personal"/>
    <s v="No inmail sent"/>
    <x v="1"/>
    <m/>
    <m/>
    <m/>
    <m/>
    <m/>
    <m/>
    <m/>
    <m/>
    <m/>
    <m/>
    <m/>
    <m/>
  </r>
  <r>
    <n v="11775"/>
    <d v="2021-10-18T00:00:00"/>
    <m/>
    <x v="3"/>
    <s v="Jordan W."/>
    <s v="Senior Director, Commercial Data &amp; Information Management"/>
    <s v="GSK"/>
    <x v="6"/>
    <s v="America"/>
    <s v="Pennsylvania"/>
    <s v="Ramla's"/>
    <s v="No inmail sent"/>
    <x v="1"/>
    <m/>
    <m/>
    <m/>
    <m/>
    <m/>
    <m/>
    <m/>
    <m/>
    <m/>
    <m/>
    <m/>
    <m/>
  </r>
  <r>
    <n v="11776"/>
    <d v="2021-10-18T00:00:00"/>
    <m/>
    <x v="3"/>
    <s v="Peter Brunnbauer"/>
    <s v="Global Lead Communications Insights &amp; Analytics"/>
    <s v="Philips"/>
    <x v="3"/>
    <s v="Europe"/>
    <s v="Netherlands"/>
    <s v="Ramla's"/>
    <s v="No inmail sent"/>
    <x v="1"/>
    <m/>
    <m/>
    <m/>
    <m/>
    <m/>
    <m/>
    <m/>
    <m/>
    <m/>
    <m/>
    <m/>
    <m/>
  </r>
  <r>
    <n v="11777"/>
    <d v="2021-10-18T00:00:00"/>
    <m/>
    <x v="3"/>
    <s v="Armando de Jesús Carmona Muñoz"/>
    <s v="Sr. Manager Insights - Home Care Innovation"/>
    <s v="Colgate-Palmolive"/>
    <x v="3"/>
    <s v="America"/>
    <s v="Mexico"/>
    <s v="Personal"/>
    <s v="No inmail sent"/>
    <x v="1"/>
    <m/>
    <m/>
    <m/>
    <m/>
    <m/>
    <m/>
    <m/>
    <m/>
    <m/>
    <m/>
    <m/>
    <m/>
  </r>
  <r>
    <n v="11778"/>
    <d v="2021-10-18T00:00:00"/>
    <m/>
    <x v="3"/>
    <s v="Skylab Gupta"/>
    <s v="Sr. Director, Data Science &amp; AI"/>
    <s v="AmeriSave Mortgage"/>
    <x v="10"/>
    <s v="America"/>
    <s v="Atlanta"/>
    <s v="Personal"/>
    <s v="No inmail sent"/>
    <x v="1"/>
    <m/>
    <m/>
    <m/>
    <m/>
    <m/>
    <m/>
    <m/>
    <m/>
    <m/>
    <m/>
    <m/>
    <m/>
  </r>
  <r>
    <n v="11779"/>
    <d v="2021-10-18T00:00:00"/>
    <m/>
    <x v="3"/>
    <s v="John Welk"/>
    <s v="Senior Director, Consumer Insights"/>
    <s v="method products"/>
    <x v="3"/>
    <s v="America"/>
    <s v="California"/>
    <s v="Ramla's"/>
    <s v="No inmail sent"/>
    <x v="1"/>
    <m/>
    <m/>
    <m/>
    <m/>
    <m/>
    <m/>
    <m/>
    <m/>
    <m/>
    <m/>
    <m/>
    <m/>
  </r>
  <r>
    <n v="11780"/>
    <d v="2021-10-18T00:00:00"/>
    <m/>
    <x v="3"/>
    <s v="Tyler England"/>
    <s v="Vice President of Customer Strategy, Insights, &amp; Brand"/>
    <s v="Overstock.com"/>
    <x v="18"/>
    <s v="America"/>
    <s v="Utah"/>
    <s v="Personal"/>
    <s v="No inmail sent"/>
    <x v="1"/>
    <m/>
    <m/>
    <m/>
    <m/>
    <m/>
    <m/>
    <m/>
    <m/>
    <m/>
    <m/>
    <m/>
    <m/>
  </r>
  <r>
    <n v="11781"/>
    <d v="2021-10-18T00:00:00"/>
    <m/>
    <x v="3"/>
    <s v="Paula Brant"/>
    <s v="Marketing Analytics &amp; Business Insights"/>
    <s v="AbbVie"/>
    <x v="6"/>
    <s v="America"/>
    <s v="New Jersey"/>
    <s v="Personal"/>
    <s v="No inmail sent"/>
    <x v="1"/>
    <m/>
    <m/>
    <m/>
    <m/>
    <m/>
    <m/>
    <m/>
    <m/>
    <m/>
    <m/>
    <m/>
    <m/>
  </r>
  <r>
    <n v="11782"/>
    <d v="2021-10-18T00:00:00"/>
    <m/>
    <x v="3"/>
    <s v="Daniel Grillo"/>
    <s v="Business Development Manager"/>
    <s v="Admiral Group"/>
    <x v="10"/>
    <s v="Europe"/>
    <s v="Spain"/>
    <s v="Personal"/>
    <s v="No inmail sent"/>
    <x v="1"/>
    <m/>
    <m/>
    <m/>
    <m/>
    <m/>
    <m/>
    <m/>
    <m/>
    <m/>
    <m/>
    <m/>
    <m/>
  </r>
  <r>
    <n v="11783"/>
    <d v="2021-10-18T00:00:00"/>
    <m/>
    <x v="3"/>
    <s v="Thomas Rubenstein"/>
    <s v="Director, Decision Sciences"/>
    <s v="First National Bank of Omaha"/>
    <x v="10"/>
    <s v="America"/>
    <s v="Nebraska"/>
    <s v="Ramla's"/>
    <s v="No inmail sent"/>
    <x v="0"/>
    <d v="2021-12-22T00:00:00"/>
    <d v="2022-01-18T00:00:00"/>
    <m/>
    <m/>
    <m/>
    <m/>
    <m/>
    <m/>
    <m/>
    <m/>
    <m/>
    <m/>
  </r>
  <r>
    <n v="11784"/>
    <d v="2021-10-18T00:00:00"/>
    <m/>
    <x v="3"/>
    <s v="Mariam Chatti"/>
    <s v="Head of Strategic Marketing Projects"/>
    <s v="Pernod Ricard"/>
    <x v="3"/>
    <s v="Europe"/>
    <s v="Germany"/>
    <s v="Ramla's"/>
    <s v="No inmail sent"/>
    <x v="1"/>
    <m/>
    <m/>
    <m/>
    <m/>
    <m/>
    <m/>
    <m/>
    <m/>
    <m/>
    <m/>
    <m/>
    <m/>
  </r>
  <r>
    <n v="11785"/>
    <d v="2021-10-18T00:00:00"/>
    <m/>
    <x v="3"/>
    <s v="Cecile Troquart"/>
    <s v="Customer &amp; Market Intelligence Director"/>
    <s v="Kingfisher"/>
    <x v="0"/>
    <s v="Europe"/>
    <s v="France"/>
    <s v="Personal"/>
    <s v="No inmail sent"/>
    <x v="1"/>
    <m/>
    <m/>
    <m/>
    <m/>
    <m/>
    <m/>
    <m/>
    <m/>
    <m/>
    <m/>
    <m/>
    <m/>
  </r>
  <r>
    <n v="11786"/>
    <d v="2021-10-18T00:00:00"/>
    <m/>
    <x v="3"/>
    <s v="Evan Cross"/>
    <s v="Senior Manager Customer Marketing"/>
    <s v="Coca-Cola"/>
    <x v="3"/>
    <s v="America"/>
    <s v="Texas"/>
    <s v="Personal"/>
    <s v="No inmail sent"/>
    <x v="1"/>
    <m/>
    <m/>
    <m/>
    <m/>
    <m/>
    <m/>
    <m/>
    <m/>
    <m/>
    <m/>
    <m/>
    <m/>
  </r>
  <r>
    <n v="11787"/>
    <d v="2021-10-18T00:00:00"/>
    <m/>
    <x v="3"/>
    <s v="Cipi Cao"/>
    <s v="Senior International Brand Manager"/>
    <s v="Goodman Fielder"/>
    <x v="3"/>
    <s v="Australia"/>
    <s v="Australia"/>
    <s v="Personal"/>
    <s v="No inmail sent"/>
    <x v="1"/>
    <m/>
    <m/>
    <m/>
    <m/>
    <m/>
    <m/>
    <m/>
    <m/>
    <m/>
    <m/>
    <m/>
    <m/>
  </r>
  <r>
    <n v="11788"/>
    <d v="2021-10-18T00:00:00"/>
    <m/>
    <x v="3"/>
    <s v="Andresa Andrade"/>
    <s v="Data Science and Analytics Manager"/>
    <s v="Affirm"/>
    <x v="10"/>
    <s v="America"/>
    <s v="Canada "/>
    <s v="Personal"/>
    <s v="No inmail sent"/>
    <x v="1"/>
    <m/>
    <m/>
    <m/>
    <m/>
    <m/>
    <m/>
    <m/>
    <m/>
    <m/>
    <m/>
    <m/>
    <m/>
  </r>
  <r>
    <n v="11789"/>
    <d v="2021-10-18T00:00:00"/>
    <m/>
    <x v="3"/>
    <s v="Mandeep Singh Pannu"/>
    <s v="Senior Manager, Advanced Analytics and Data Science"/>
    <s v="Abbott"/>
    <x v="13"/>
    <s v="America"/>
    <s v="Abbott"/>
    <s v="Personal"/>
    <s v="No inmail sent"/>
    <x v="1"/>
    <m/>
    <m/>
    <m/>
    <m/>
    <m/>
    <m/>
    <m/>
    <m/>
    <m/>
    <m/>
    <m/>
    <m/>
  </r>
  <r>
    <n v="11790"/>
    <d v="2021-10-18T00:00:00"/>
    <m/>
    <x v="3"/>
    <s v="Zac Garland"/>
    <s v="Manager, Econometrics &amp; Data Science"/>
    <s v="Mastercard"/>
    <x v="7"/>
    <s v="America"/>
    <s v="Colorado"/>
    <s v="Personal"/>
    <s v="No inmail sent"/>
    <x v="1"/>
    <m/>
    <m/>
    <m/>
    <m/>
    <m/>
    <m/>
    <m/>
    <m/>
    <m/>
    <m/>
    <m/>
    <m/>
  </r>
  <r>
    <n v="11791"/>
    <d v="2021-10-18T00:00:00"/>
    <m/>
    <x v="3"/>
    <s v="Irfan Kazi"/>
    <s v="Director, Advanced Analytics &amp; Data Management"/>
    <s v="CIBC"/>
    <x v="10"/>
    <s v="America"/>
    <s v="Canada "/>
    <s v="Ramla's"/>
    <s v="No inmail sent"/>
    <x v="1"/>
    <m/>
    <m/>
    <m/>
    <m/>
    <m/>
    <m/>
    <m/>
    <m/>
    <m/>
    <m/>
    <m/>
    <m/>
  </r>
  <r>
    <n v="11792"/>
    <d v="2021-10-18T00:00:00"/>
    <m/>
    <x v="3"/>
    <s v="Frank Selvaggi"/>
    <s v="Sr Director, Analytics and Audience Strategy"/>
    <s v="Merkle"/>
    <x v="1"/>
    <s v="America"/>
    <s v="Florida"/>
    <s v="Ramla's"/>
    <s v="No inmail sent"/>
    <x v="0"/>
    <d v="2021-10-19T00:00:00"/>
    <m/>
    <m/>
    <m/>
    <m/>
    <s v="Neutral"/>
    <d v="2021-10-22T00:00:00"/>
    <m/>
    <m/>
    <m/>
    <m/>
    <m/>
  </r>
  <r>
    <n v="11793"/>
    <d v="2021-10-18T00:00:00"/>
    <m/>
    <x v="3"/>
    <s v="Stephanie Bouzar"/>
    <s v="Senior Manager, Customer Data Intelligence "/>
    <s v="Air Canada"/>
    <x v="11"/>
    <s v="America"/>
    <s v="Canada "/>
    <s v="Ramla's"/>
    <s v="No inmail sent"/>
    <x v="1"/>
    <m/>
    <m/>
    <m/>
    <m/>
    <m/>
    <m/>
    <m/>
    <m/>
    <m/>
    <m/>
    <m/>
    <m/>
  </r>
  <r>
    <n v="11794"/>
    <d v="2021-10-18T00:00:00"/>
    <m/>
    <x v="3"/>
    <s v="Amit Roy"/>
    <s v="Manager - Analytics Data Platform and Engineering"/>
    <s v="Allstate"/>
    <x v="10"/>
    <s v="America"/>
    <s v="Texas"/>
    <s v="Personal"/>
    <s v="No inmail sent"/>
    <x v="1"/>
    <m/>
    <m/>
    <m/>
    <m/>
    <m/>
    <m/>
    <m/>
    <m/>
    <m/>
    <m/>
    <m/>
    <m/>
  </r>
  <r>
    <n v="11795"/>
    <d v="2021-10-18T00:00:00"/>
    <m/>
    <x v="3"/>
    <s v="Dwitiya Sawant"/>
    <s v="Senior Data Science Manager - Global Analytics Hub"/>
    <s v="McDonald's"/>
    <x v="0"/>
    <s v="America"/>
    <s v="Pennsylvania"/>
    <s v="Ramla's"/>
    <s v="No inmail sent"/>
    <x v="0"/>
    <d v="2021-10-20T00:00:00"/>
    <d v="2022-01-24T00:00:00"/>
    <m/>
    <m/>
    <m/>
    <s v="Neutral"/>
    <d v="2021-11-10T00:00:00"/>
    <m/>
    <m/>
    <m/>
    <m/>
    <m/>
  </r>
  <r>
    <n v="11796"/>
    <d v="2021-10-18T00:00:00"/>
    <m/>
    <x v="3"/>
    <s v="Harold Hegg"/>
    <s v="Vice President - Research and Business Insights"/>
    <s v="Thrivent "/>
    <x v="10"/>
    <s v="America"/>
    <s v="Minnesota"/>
    <s v="Ramla's"/>
    <s v="No inmail sent"/>
    <x v="1"/>
    <m/>
    <m/>
    <m/>
    <m/>
    <m/>
    <m/>
    <m/>
    <m/>
    <m/>
    <m/>
    <m/>
    <m/>
  </r>
  <r>
    <n v="11797"/>
    <d v="2021-10-18T00:00:00"/>
    <m/>
    <x v="3"/>
    <s v="Brendan Mathias"/>
    <s v="Head of Business Insights"/>
    <s v="Gumtree"/>
    <x v="18"/>
    <s v="Australia"/>
    <s v="Australia"/>
    <s v="Personal"/>
    <s v="No inmail sent"/>
    <x v="0"/>
    <d v="2021-11-15T00:00:00"/>
    <d v="2021-11-24T00:00:00"/>
    <m/>
    <m/>
    <m/>
    <m/>
    <m/>
    <m/>
    <m/>
    <m/>
    <m/>
    <m/>
  </r>
  <r>
    <n v="11798"/>
    <d v="2021-10-18T00:00:00"/>
    <m/>
    <x v="3"/>
    <s v="Sandra Disse"/>
    <s v="Vice President Global Obesity Marketing"/>
    <s v="Novo Nordisk"/>
    <x v="6"/>
    <s v="Europe"/>
    <s v="Denmark"/>
    <s v="Personal"/>
    <s v="No inmail sent"/>
    <x v="1"/>
    <m/>
    <m/>
    <m/>
    <m/>
    <m/>
    <m/>
    <m/>
    <m/>
    <m/>
    <m/>
    <m/>
    <m/>
  </r>
  <r>
    <n v="11799"/>
    <d v="2021-10-18T00:00:00"/>
    <m/>
    <x v="3"/>
    <s v="Libby Coe"/>
    <s v="Head of Marketing Campaigns and Analytics"/>
    <s v="Octopus Investments"/>
    <x v="10"/>
    <s v="Europe"/>
    <s v="United Kingdom"/>
    <s v="Personal"/>
    <s v="No inmail sent"/>
    <x v="1"/>
    <m/>
    <m/>
    <m/>
    <m/>
    <m/>
    <m/>
    <m/>
    <m/>
    <m/>
    <m/>
    <m/>
    <m/>
  </r>
  <r>
    <n v="11800"/>
    <d v="2021-10-18T00:00:00"/>
    <m/>
    <x v="3"/>
    <s v="Robin Potter"/>
    <s v="Global Marketing &amp; Platforms Director"/>
    <s v="Annalect"/>
    <x v="1"/>
    <s v="Europe"/>
    <s v="United Kingdom"/>
    <s v="Ramla's"/>
    <s v="No inmail sent"/>
    <x v="0"/>
    <d v="2021-10-27T00:00:00"/>
    <m/>
    <m/>
    <m/>
    <m/>
    <s v="Negative"/>
    <d v="2021-10-27T00:00:00"/>
    <m/>
    <m/>
    <m/>
    <m/>
    <m/>
  </r>
  <r>
    <n v="11801"/>
    <d v="2021-10-18T00:00:00"/>
    <m/>
    <x v="3"/>
    <s v="Lauren A. Gregory"/>
    <s v="Associate Director, Marketing Science"/>
    <s v="PHD"/>
    <x v="1"/>
    <s v="America"/>
    <s v="New York"/>
    <s v="Ramla's"/>
    <s v="No inmail sent"/>
    <x v="1"/>
    <m/>
    <m/>
    <m/>
    <m/>
    <m/>
    <m/>
    <m/>
    <m/>
    <m/>
    <m/>
    <m/>
    <m/>
  </r>
  <r>
    <n v="11802"/>
    <d v="2021-10-18T00:00:00"/>
    <m/>
    <x v="3"/>
    <s v="Candace Whye-Jacobs"/>
    <s v="VP, Global Marketing, Research, Analytics and Data"/>
    <s v="BlackRock"/>
    <x v="10"/>
    <s v="America"/>
    <s v="California"/>
    <s v="Ramla's"/>
    <s v="No inmail sent"/>
    <x v="0"/>
    <d v="2021-10-19T00:00:00"/>
    <d v="2021-11-02T00:00:00"/>
    <m/>
    <m/>
    <m/>
    <m/>
    <m/>
    <m/>
    <m/>
    <m/>
    <m/>
    <m/>
  </r>
  <r>
    <n v="11803"/>
    <d v="2021-10-18T00:00:00"/>
    <m/>
    <x v="3"/>
    <s v="Achour Ouabdesselam"/>
    <s v="Sr. BI Analyst, IT CIO - Data Services"/>
    <s v="WestJet"/>
    <x v="11"/>
    <s v="America"/>
    <s v="Canada "/>
    <s v="Personal"/>
    <s v="No inmail sent"/>
    <x v="1"/>
    <m/>
    <m/>
    <m/>
    <m/>
    <m/>
    <m/>
    <m/>
    <m/>
    <m/>
    <m/>
    <m/>
    <m/>
  </r>
  <r>
    <n v="11804"/>
    <d v="2021-10-18T00:00:00"/>
    <m/>
    <x v="3"/>
    <s v="Alfredo Cateriano"/>
    <s v="VP Data and Analytics"/>
    <s v="Southeast Toyota Finance"/>
    <x v="10"/>
    <s v="America"/>
    <s v="Michigan"/>
    <s v="Ramla's"/>
    <s v="No inmail sent"/>
    <x v="1"/>
    <m/>
    <m/>
    <m/>
    <m/>
    <m/>
    <m/>
    <m/>
    <m/>
    <m/>
    <m/>
    <m/>
    <m/>
  </r>
  <r>
    <n v="11805"/>
    <d v="2021-10-18T00:00:00"/>
    <m/>
    <x v="3"/>
    <s v="Emilio Isom"/>
    <s v="Global Data Analytics Leader"/>
    <s v="Global Data Analytics Leader"/>
    <x v="3"/>
    <s v="America"/>
    <s v="Atlanta"/>
    <s v="Ramla's"/>
    <s v="No inmail sent"/>
    <x v="0"/>
    <d v="2021-10-19T00:00:00"/>
    <d v="2021-11-03T00:00:00"/>
    <m/>
    <m/>
    <m/>
    <s v="Negative"/>
    <d v="2021-11-03T00:00:00"/>
    <m/>
    <m/>
    <m/>
    <m/>
    <m/>
  </r>
  <r>
    <n v="11806"/>
    <d v="2021-10-18T00:00:00"/>
    <m/>
    <x v="3"/>
    <s v="Serena Arosio"/>
    <s v="Global Performance Marketing Manager"/>
    <s v="Loro Piana"/>
    <x v="0"/>
    <s v="Europe"/>
    <s v="Italy"/>
    <s v="Personal"/>
    <s v="No inmail sent"/>
    <x v="1"/>
    <m/>
    <m/>
    <m/>
    <m/>
    <m/>
    <m/>
    <m/>
    <m/>
    <m/>
    <m/>
    <m/>
    <m/>
  </r>
  <r>
    <n v="11807"/>
    <d v="2021-10-18T00:00:00"/>
    <m/>
    <x v="3"/>
    <s v="Ishani Ghosh"/>
    <s v="Sr. Data Scientist"/>
    <s v="Amazon"/>
    <x v="0"/>
    <s v="America"/>
    <s v="Washington"/>
    <s v="Personal"/>
    <s v="No inmail sent"/>
    <x v="0"/>
    <d v="2021-10-28T00:00:00"/>
    <d v="2021-11-08T00:00:00"/>
    <m/>
    <m/>
    <m/>
    <m/>
    <m/>
    <m/>
    <m/>
    <m/>
    <m/>
    <m/>
  </r>
  <r>
    <n v="11808"/>
    <d v="2021-10-21T00:00:00"/>
    <m/>
    <x v="4"/>
    <s v="Helen Johnson"/>
    <s v="Director"/>
    <s v="Remix Marketing Limited"/>
    <x v="17"/>
    <s v="Europe"/>
    <s v="United Kingdom"/>
    <s v="Personal"/>
    <s v="No inmail sent"/>
    <x v="1"/>
    <m/>
    <m/>
    <m/>
    <m/>
    <m/>
    <m/>
    <m/>
    <m/>
    <m/>
    <m/>
    <m/>
    <m/>
  </r>
  <r>
    <n v="11809"/>
    <d v="2021-10-21T00:00:00"/>
    <m/>
    <x v="4"/>
    <s v="Tom Smith"/>
    <s v="General Manager, USA"/>
    <s v="Hashting"/>
    <x v="17"/>
    <s v="America"/>
    <m/>
    <s v="Personal"/>
    <s v="No inmail sent"/>
    <x v="1"/>
    <m/>
    <m/>
    <m/>
    <m/>
    <m/>
    <m/>
    <m/>
    <m/>
    <m/>
    <m/>
    <m/>
    <m/>
  </r>
  <r>
    <n v="11810"/>
    <d v="2021-10-21T00:00:00"/>
    <m/>
    <x v="4"/>
    <s v="Joni B."/>
    <s v="Director of Digital Media"/>
    <s v="Acima "/>
    <x v="10"/>
    <s v="America"/>
    <s v="Utah"/>
    <s v="Ramla's"/>
    <s v="No inmail sent"/>
    <x v="1"/>
    <m/>
    <m/>
    <m/>
    <m/>
    <m/>
    <m/>
    <m/>
    <m/>
    <m/>
    <m/>
    <m/>
    <m/>
  </r>
  <r>
    <n v="11811"/>
    <d v="2021-10-21T00:00:00"/>
    <m/>
    <x v="4"/>
    <s v="Megan Byrnes"/>
    <s v="Manager, Media Strategy &amp; Analytics"/>
    <s v="Discovery Inc "/>
    <x v="12"/>
    <s v="America"/>
    <s v="New York"/>
    <s v="Personal"/>
    <s v="No inmail sent"/>
    <x v="1"/>
    <m/>
    <m/>
    <m/>
    <m/>
    <m/>
    <m/>
    <m/>
    <m/>
    <m/>
    <m/>
    <m/>
    <m/>
  </r>
  <r>
    <n v="11812"/>
    <d v="2021-10-21T00:00:00"/>
    <m/>
    <x v="4"/>
    <s v="Jonathan Keane"/>
    <s v="Growth Marketing Lead"/>
    <s v="Lucid Motors "/>
    <x v="8"/>
    <s v="America"/>
    <s v="San Francisco"/>
    <s v="Personal"/>
    <s v="No inmail sent"/>
    <x v="1"/>
    <m/>
    <m/>
    <m/>
    <m/>
    <m/>
    <m/>
    <m/>
    <m/>
    <m/>
    <m/>
    <m/>
    <m/>
  </r>
  <r>
    <n v="11813"/>
    <d v="2021-10-21T00:00:00"/>
    <m/>
    <x v="4"/>
    <s v="Paul Elliott"/>
    <s v="Chief Executive Officer"/>
    <s v="Tiger Pistol"/>
    <x v="1"/>
    <s v="America"/>
    <s v="Ohio"/>
    <s v="Ramla's"/>
    <s v="No inmail sent"/>
    <x v="1"/>
    <m/>
    <m/>
    <m/>
    <m/>
    <m/>
    <m/>
    <m/>
    <m/>
    <m/>
    <m/>
    <m/>
    <m/>
  </r>
  <r>
    <n v="11814"/>
    <d v="2021-10-21T00:00:00"/>
    <m/>
    <x v="4"/>
    <s v="Derek Wong"/>
    <s v="Director, Digital Media &amp; Platforms"/>
    <s v="Pubtegic"/>
    <x v="18"/>
    <s v="America"/>
    <s v="San Francisco"/>
    <s v="Ramla's"/>
    <s v="No inmail sent"/>
    <x v="1"/>
    <m/>
    <m/>
    <m/>
    <m/>
    <m/>
    <m/>
    <m/>
    <m/>
    <m/>
    <m/>
    <m/>
    <m/>
  </r>
  <r>
    <n v="11815"/>
    <d v="2021-10-21T00:00:00"/>
    <m/>
    <x v="4"/>
    <s v="Kevin Geraghty"/>
    <s v="VP, Data Analytics"/>
    <s v="AvalonBay Communities"/>
    <x v="9"/>
    <s v="America"/>
    <s v="Virginia"/>
    <s v="Personal"/>
    <s v="No inmail sent"/>
    <x v="1"/>
    <m/>
    <m/>
    <m/>
    <m/>
    <m/>
    <m/>
    <m/>
    <m/>
    <m/>
    <m/>
    <m/>
    <m/>
  </r>
  <r>
    <n v="11816"/>
    <d v="2021-10-21T00:00:00"/>
    <m/>
    <x v="4"/>
    <s v="Nasifeh Ahmad"/>
    <s v="Associate Director, Strategy &amp; Planning"/>
    <s v="PHD"/>
    <x v="5"/>
    <s v="America"/>
    <s v="New York"/>
    <s v="Ramla's"/>
    <s v="No inmail sent"/>
    <x v="2"/>
    <d v="2021-10-22T00:00:00"/>
    <d v="2021-12-16T00:00:00"/>
    <m/>
    <m/>
    <m/>
    <m/>
    <m/>
    <m/>
    <m/>
    <m/>
    <m/>
    <m/>
  </r>
  <r>
    <n v="11817"/>
    <d v="2021-10-21T00:00:00"/>
    <m/>
    <x v="4"/>
    <s v="Mourad BEN ALI"/>
    <s v="Chief Operating Officer - Sales, Marketing, Customer Success &amp; Support, Data"/>
    <s v="quickSign "/>
    <x v="10"/>
    <s v="Europe"/>
    <s v="France"/>
    <s v="Personal"/>
    <s v="No inmail sent"/>
    <x v="1"/>
    <m/>
    <m/>
    <m/>
    <m/>
    <m/>
    <m/>
    <m/>
    <m/>
    <m/>
    <m/>
    <m/>
    <m/>
  </r>
  <r>
    <n v="11818"/>
    <d v="2021-10-21T00:00:00"/>
    <m/>
    <x v="4"/>
    <s v="Jacqueline Zolowicz"/>
    <s v="VP, Group Media Director"/>
    <s v="H&amp;L Partners"/>
    <x v="1"/>
    <s v="America"/>
    <s v="California"/>
    <s v="Personal"/>
    <s v="No inmail sent"/>
    <x v="1"/>
    <m/>
    <m/>
    <m/>
    <m/>
    <m/>
    <m/>
    <m/>
    <m/>
    <m/>
    <m/>
    <m/>
    <m/>
  </r>
  <r>
    <n v="11819"/>
    <d v="2021-10-21T00:00:00"/>
    <m/>
    <x v="4"/>
    <s v="Urvashi Pitre"/>
    <s v="President"/>
    <s v="Tasseologic Inc. "/>
    <x v="1"/>
    <s v="America"/>
    <s v="Texas"/>
    <m/>
    <s v="22-oct-21"/>
    <x v="4"/>
    <m/>
    <m/>
    <m/>
    <m/>
    <m/>
    <m/>
    <m/>
    <m/>
    <m/>
    <m/>
    <m/>
    <m/>
  </r>
  <r>
    <n v="11820"/>
    <d v="2021-10-21T00:00:00"/>
    <m/>
    <x v="4"/>
    <s v="Graham Nelson"/>
    <s v="SVP, Strategy &amp; Development, Digital Commerce"/>
    <s v="Advantage Solutions: Sales, Marketing, Technology"/>
    <x v="3"/>
    <s v="America"/>
    <s v="California"/>
    <s v="Personal"/>
    <s v="No inmail sent"/>
    <x v="1"/>
    <m/>
    <m/>
    <m/>
    <m/>
    <m/>
    <m/>
    <m/>
    <m/>
    <m/>
    <m/>
    <m/>
    <m/>
  </r>
  <r>
    <n v="11821"/>
    <d v="2021-10-21T00:00:00"/>
    <m/>
    <x v="4"/>
    <s v="Ian Brown"/>
    <s v="Executive Director, Marketing Director"/>
    <s v=" JPMorgan Chase &amp; Co."/>
    <x v="10"/>
    <s v="America"/>
    <s v="New York"/>
    <s v="Personal"/>
    <s v="No inmail sent"/>
    <x v="1"/>
    <m/>
    <m/>
    <m/>
    <m/>
    <m/>
    <m/>
    <m/>
    <m/>
    <m/>
    <m/>
    <m/>
    <m/>
  </r>
  <r>
    <n v="11822"/>
    <d v="2021-10-21T00:00:00"/>
    <m/>
    <x v="4"/>
    <s v="Mike Leavitt"/>
    <s v="Senior Vice President Technology"/>
    <s v="ADARA, Inc. "/>
    <x v="18"/>
    <s v="America"/>
    <s v="California"/>
    <s v="Personal"/>
    <s v="No inmail sent"/>
    <x v="1"/>
    <m/>
    <m/>
    <m/>
    <m/>
    <m/>
    <m/>
    <m/>
    <m/>
    <m/>
    <m/>
    <m/>
    <m/>
  </r>
  <r>
    <n v="11823"/>
    <d v="2021-10-21T00:00:00"/>
    <m/>
    <x v="4"/>
    <s v="Benjamin Aguirre Jr"/>
    <s v="Vice President Strategy"/>
    <s v="Zenith"/>
    <x v="5"/>
    <s v="America"/>
    <s v="Illinois"/>
    <s v="Personal"/>
    <s v="No inmail sent"/>
    <x v="1"/>
    <m/>
    <m/>
    <m/>
    <m/>
    <m/>
    <m/>
    <m/>
    <m/>
    <m/>
    <m/>
    <m/>
    <m/>
  </r>
  <r>
    <n v="11824"/>
    <d v="2021-10-21T00:00:00"/>
    <m/>
    <x v="4"/>
    <s v="Colby Bair"/>
    <s v="Director - Direct To Consumer"/>
    <s v="Malouf Home"/>
    <x v="3"/>
    <s v="America"/>
    <s v="Utah"/>
    <s v="Personal"/>
    <s v="No inmail sent"/>
    <x v="1"/>
    <m/>
    <m/>
    <m/>
    <m/>
    <m/>
    <m/>
    <m/>
    <m/>
    <m/>
    <m/>
    <m/>
    <m/>
  </r>
  <r>
    <n v="11825"/>
    <d v="2021-10-22T00:00:00"/>
    <m/>
    <x v="4"/>
    <s v="Nicholas Delgado"/>
    <s v="Marketing Data Analyst"/>
    <s v="Media Realm LLC"/>
    <x v="1"/>
    <s v="America"/>
    <s v="Florida"/>
    <s v="Personal"/>
    <s v="No inmail sent"/>
    <x v="0"/>
    <d v="2021-10-22T00:00:00"/>
    <d v="2022-02-28T00:00:00"/>
    <m/>
    <m/>
    <m/>
    <s v="Positive_FS"/>
    <m/>
    <m/>
    <m/>
    <m/>
    <m/>
    <m/>
  </r>
  <r>
    <n v="11826"/>
    <d v="2021-10-22T00:00:00"/>
    <m/>
    <x v="4"/>
    <s v="Aleksej Koscejev"/>
    <s v="Head of TV"/>
    <s v="Kilo Health "/>
    <x v="13"/>
    <s v="Europe"/>
    <s v="Germany"/>
    <s v="Personal"/>
    <s v="No inmail sent"/>
    <x v="1"/>
    <m/>
    <m/>
    <m/>
    <m/>
    <m/>
    <m/>
    <m/>
    <m/>
    <m/>
    <m/>
    <m/>
    <m/>
  </r>
  <r>
    <n v="11827"/>
    <d v="2021-10-22T00:00:00"/>
    <m/>
    <x v="4"/>
    <s v="Kendall Krieg"/>
    <s v="Vice President of Digital Marketing"/>
    <s v="JPMorgan Chase &amp; Co. "/>
    <x v="10"/>
    <s v="America"/>
    <s v="New York"/>
    <s v="Personal"/>
    <s v="No inmail sent"/>
    <x v="1"/>
    <m/>
    <m/>
    <m/>
    <m/>
    <m/>
    <m/>
    <m/>
    <m/>
    <m/>
    <m/>
    <m/>
    <m/>
  </r>
  <r>
    <n v="11828"/>
    <d v="2021-10-22T00:00:00"/>
    <m/>
    <x v="4"/>
    <s v="Henry Daly"/>
    <s v="Head of Marketing"/>
    <s v="Glandore"/>
    <x v="9"/>
    <s v="Europe"/>
    <s v="Ireland"/>
    <s v="Personal"/>
    <s v="No inmail sent"/>
    <x v="1"/>
    <m/>
    <m/>
    <m/>
    <m/>
    <m/>
    <m/>
    <m/>
    <m/>
    <m/>
    <m/>
    <m/>
    <m/>
  </r>
  <r>
    <n v="11829"/>
    <d v="2021-10-22T00:00:00"/>
    <m/>
    <x v="4"/>
    <s v="Valerie Steinbeck"/>
    <s v="Group Head of Marketing, Revenue &amp; eCommerce"/>
    <s v="The Gleneagle Group "/>
    <x v="11"/>
    <s v="Europe"/>
    <s v="Ireland"/>
    <s v="Personal"/>
    <s v="No inmail sent"/>
    <x v="1"/>
    <m/>
    <m/>
    <m/>
    <m/>
    <m/>
    <m/>
    <m/>
    <m/>
    <m/>
    <m/>
    <m/>
    <m/>
  </r>
  <r>
    <n v="11830"/>
    <d v="2021-10-22T00:00:00"/>
    <m/>
    <x v="4"/>
    <s v="Janne Kilpeläinen"/>
    <s v="Vice President, Sales &amp; Marketing"/>
    <s v="Haltian"/>
    <x v="7"/>
    <s v="Europe"/>
    <s v="Finland"/>
    <s v="Personal"/>
    <s v="No inmail sent"/>
    <x v="1"/>
    <m/>
    <m/>
    <m/>
    <m/>
    <m/>
    <m/>
    <m/>
    <m/>
    <m/>
    <m/>
    <m/>
    <m/>
  </r>
  <r>
    <n v="11831"/>
    <d v="2021-10-22T00:00:00"/>
    <m/>
    <x v="4"/>
    <s v="Adam Less"/>
    <s v="VP Sales and Marketing"/>
    <s v="Hoya"/>
    <x v="13"/>
    <s v="America"/>
    <s v="Minnesota"/>
    <s v="Personal"/>
    <s v="No inmail sent"/>
    <x v="1"/>
    <m/>
    <m/>
    <m/>
    <m/>
    <m/>
    <m/>
    <m/>
    <m/>
    <m/>
    <m/>
    <m/>
    <m/>
  </r>
  <r>
    <n v="11832"/>
    <d v="2021-10-22T00:00:00"/>
    <m/>
    <x v="4"/>
    <s v="George Kwan"/>
    <s v="Managing Director"/>
    <s v="Hoya"/>
    <x v="13"/>
    <s v="Asia"/>
    <s v="Hong Kong"/>
    <s v="Personal"/>
    <s v="No inmail sent"/>
    <x v="1"/>
    <m/>
    <m/>
    <m/>
    <m/>
    <m/>
    <m/>
    <m/>
    <m/>
    <m/>
    <m/>
    <m/>
    <m/>
  </r>
  <r>
    <n v="11833"/>
    <d v="2021-10-22T00:00:00"/>
    <m/>
    <x v="4"/>
    <s v="Frida Nilsson"/>
    <s v="Head of Data &amp; Analytics Solutions Commercial"/>
    <s v="If Insurance"/>
    <x v="10"/>
    <s v="Europe"/>
    <s v="Sweden"/>
    <s v="Personal"/>
    <s v="No inmail sent"/>
    <x v="1"/>
    <m/>
    <m/>
    <m/>
    <m/>
    <m/>
    <m/>
    <m/>
    <m/>
    <m/>
    <m/>
    <m/>
    <m/>
  </r>
  <r>
    <n v="11834"/>
    <d v="2021-10-22T00:00:00"/>
    <m/>
    <x v="4"/>
    <s v="Jarkko Kantoluoto"/>
    <s v="Head of Marketing, Private business area"/>
    <s v="If Insurance"/>
    <x v="10"/>
    <s v="Europe"/>
    <s v="Sweden"/>
    <s v="Personal"/>
    <s v="No inmail sent"/>
    <x v="1"/>
    <m/>
    <m/>
    <m/>
    <m/>
    <m/>
    <m/>
    <m/>
    <m/>
    <m/>
    <m/>
    <m/>
    <m/>
  </r>
  <r>
    <n v="11835"/>
    <d v="2021-10-22T00:00:00"/>
    <m/>
    <x v="4"/>
    <s v="Lisa Anderson"/>
    <s v="Marketing Director"/>
    <s v="JTI (Japan Tobacco International) "/>
    <x v="0"/>
    <s v="Europe"/>
    <s v="Spain"/>
    <s v="Personal"/>
    <s v="No inmail sent"/>
    <x v="1"/>
    <m/>
    <m/>
    <m/>
    <m/>
    <m/>
    <m/>
    <m/>
    <m/>
    <m/>
    <m/>
    <m/>
    <m/>
  </r>
  <r>
    <n v="11836"/>
    <d v="2021-10-22T00:00:00"/>
    <m/>
    <x v="4"/>
    <s v="Maik Walther"/>
    <s v="President"/>
    <s v=" Kulzer North America"/>
    <x v="13"/>
    <s v="Europe"/>
    <s v="Germany"/>
    <s v="Personal"/>
    <s v="No inmail sent"/>
    <x v="1"/>
    <m/>
    <m/>
    <m/>
    <m/>
    <m/>
    <m/>
    <m/>
    <m/>
    <m/>
    <m/>
    <m/>
    <m/>
  </r>
  <r>
    <n v="11837"/>
    <d v="2021-10-25T00:00:00"/>
    <m/>
    <x v="4"/>
    <s v="Nathan Brophy"/>
    <s v="Online Marketing Manager"/>
    <s v="Leica Camera AG"/>
    <x v="7"/>
    <s v="Europe"/>
    <s v="Germany"/>
    <s v="Personal"/>
    <s v="No inmail sent"/>
    <x v="0"/>
    <d v="2021-11-22T00:00:00"/>
    <d v="2021-12-16T00:00:00"/>
    <m/>
    <m/>
    <m/>
    <s v="Negative"/>
    <m/>
    <m/>
    <m/>
    <m/>
    <m/>
    <m/>
  </r>
  <r>
    <n v="11838"/>
    <d v="2021-10-25T00:00:00"/>
    <m/>
    <x v="4"/>
    <s v="David Broxmeyer"/>
    <s v="Manager, Marketing Science"/>
    <s v="Resolution Agency"/>
    <x v="1"/>
    <s v="America"/>
    <s v="New York"/>
    <s v="Personal"/>
    <s v="No inmail sent"/>
    <x v="0"/>
    <d v="2021-10-28T00:00:00"/>
    <d v="2021-11-02T00:00:00"/>
    <m/>
    <m/>
    <m/>
    <s v="Negative"/>
    <m/>
    <m/>
    <m/>
    <m/>
    <m/>
    <s v="he is not in charge of MMM."/>
  </r>
  <r>
    <n v="11839"/>
    <d v="2021-10-25T00:00:00"/>
    <m/>
    <x v="4"/>
    <s v="Mark Ody"/>
    <s v="Chief Customer and Marketing Officer"/>
    <s v="Mediahuis IRL"/>
    <x v="1"/>
    <s v="Europe"/>
    <s v="Ireland"/>
    <s v="Ramla's"/>
    <s v="No inmail sent"/>
    <x v="2"/>
    <d v="2021-10-25T00:00:00"/>
    <m/>
    <m/>
    <m/>
    <m/>
    <m/>
    <m/>
    <m/>
    <m/>
    <m/>
    <m/>
    <m/>
  </r>
  <r>
    <n v="11840"/>
    <d v="2021-10-25T00:00:00"/>
    <m/>
    <x v="4"/>
    <s v="Alberto Gerin"/>
    <s v="Head of Marketing &amp; Communications"/>
    <s v="modefinance "/>
    <x v="10"/>
    <s v="Europe"/>
    <s v="Italy"/>
    <s v="Ramla's"/>
    <s v="No inmail sent"/>
    <x v="2"/>
    <d v="2021-10-28T00:00:00"/>
    <d v="2021-11-19T00:00:00"/>
    <m/>
    <m/>
    <m/>
    <m/>
    <m/>
    <m/>
    <m/>
    <m/>
    <m/>
    <m/>
  </r>
  <r>
    <n v="11841"/>
    <d v="2021-10-25T00:00:00"/>
    <m/>
    <x v="4"/>
    <s v="Alessandro Onano"/>
    <s v="Chief Marketing Officer"/>
    <s v="Moneyfarm "/>
    <x v="10"/>
    <s v="Europe"/>
    <s v="United Kingdom"/>
    <s v="Ramla's"/>
    <s v="No inmail sent"/>
    <x v="1"/>
    <m/>
    <m/>
    <m/>
    <m/>
    <m/>
    <m/>
    <m/>
    <m/>
    <m/>
    <m/>
    <m/>
    <m/>
  </r>
  <r>
    <n v="11842"/>
    <d v="2021-10-25T00:00:00"/>
    <m/>
    <x v="4"/>
    <s v="Irene de Ruijter"/>
    <s v="Global Head of Performance Marketing"/>
    <s v="NCC Group"/>
    <x v="18"/>
    <s v="Europe"/>
    <s v="United Kingdom"/>
    <s v="Ramla's"/>
    <s v="No inmail sent"/>
    <x v="1"/>
    <m/>
    <m/>
    <m/>
    <m/>
    <m/>
    <m/>
    <m/>
    <m/>
    <m/>
    <m/>
    <m/>
    <m/>
  </r>
  <r>
    <n v="11843"/>
    <d v="2021-10-25T00:00:00"/>
    <m/>
    <x v="4"/>
    <s v="Karsten Franke"/>
    <s v="Senior Performance Marketing Manager"/>
    <s v="Nordnet Bank AB "/>
    <x v="10"/>
    <s v="Europe"/>
    <s v="Sweden"/>
    <s v="Personal"/>
    <s v="No inmail sent"/>
    <x v="1"/>
    <m/>
    <m/>
    <m/>
    <m/>
    <m/>
    <m/>
    <m/>
    <m/>
    <m/>
    <m/>
    <m/>
    <m/>
  </r>
  <r>
    <n v="11844"/>
    <d v="2021-10-25T00:00:00"/>
    <m/>
    <x v="4"/>
    <s v="Sanna Valasmo-Lunkka"/>
    <s v="Marketing Director"/>
    <s v=" Orion Pharma Orion Oyj"/>
    <x v="6"/>
    <s v="Europe"/>
    <s v="Finland"/>
    <s v="Personal"/>
    <s v="No inmail sent"/>
    <x v="1"/>
    <m/>
    <m/>
    <m/>
    <m/>
    <m/>
    <m/>
    <m/>
    <m/>
    <m/>
    <m/>
    <m/>
    <m/>
  </r>
  <r>
    <n v="11845"/>
    <d v="2021-10-25T00:00:00"/>
    <m/>
    <x v="4"/>
    <s v="Verena Kunz-Gehrmann"/>
    <s v="Chief Marketing Officer"/>
    <s v="Ouriginal"/>
    <x v="18"/>
    <s v="Europe"/>
    <s v="Germany"/>
    <s v="Personal"/>
    <s v="No inmail sent"/>
    <x v="2"/>
    <d v="2021-10-25T00:00:00"/>
    <d v="2021-12-16T00:00:00"/>
    <m/>
    <m/>
    <m/>
    <m/>
    <m/>
    <m/>
    <m/>
    <m/>
    <m/>
    <m/>
  </r>
  <r>
    <n v="11846"/>
    <d v="2021-10-25T00:00:00"/>
    <m/>
    <x v="4"/>
    <s v="Amy Spaniardi"/>
    <s v="SVP, Media"/>
    <s v="DWA"/>
    <x v="1"/>
    <s v="America"/>
    <s v="San Francisco"/>
    <s v="Ramla's"/>
    <s v="No inmail sent"/>
    <x v="1"/>
    <m/>
    <m/>
    <m/>
    <m/>
    <m/>
    <m/>
    <m/>
    <m/>
    <m/>
    <m/>
    <m/>
    <m/>
  </r>
  <r>
    <n v="11847"/>
    <d v="2021-10-25T00:00:00"/>
    <m/>
    <x v="4"/>
    <s v="Shravya Kaparthi"/>
    <s v="Director, Experience Analytics &amp; Marketing Sciences"/>
    <s v="RAPP (A part of the Omnicom-DAS Group of companies) "/>
    <x v="1"/>
    <s v="America"/>
    <s v="Washington"/>
    <s v="Ramla's"/>
    <s v="No inmail sent"/>
    <x v="1"/>
    <m/>
    <m/>
    <m/>
    <m/>
    <m/>
    <m/>
    <m/>
    <m/>
    <m/>
    <m/>
    <m/>
    <m/>
  </r>
  <r>
    <n v="11848"/>
    <d v="2021-10-19T00:00:00"/>
    <m/>
    <x v="3"/>
    <s v="Julia Cohen"/>
    <s v="Head of Commercial Product &amp; Innovation"/>
    <s v="Bowery Farming"/>
    <x v="3"/>
    <s v="America"/>
    <s v="New York"/>
    <s v="Ramla's"/>
    <s v="No inmail sent"/>
    <x v="1"/>
    <m/>
    <m/>
    <m/>
    <m/>
    <m/>
    <m/>
    <m/>
    <m/>
    <m/>
    <m/>
    <m/>
    <m/>
  </r>
  <r>
    <n v="11849"/>
    <d v="2021-10-19T00:00:00"/>
    <m/>
    <x v="3"/>
    <s v="Colleen Murphy"/>
    <s v="Marketing Effectiveness Manager"/>
    <s v="Ford Motor"/>
    <x v="8"/>
    <s v="America"/>
    <s v="Michigan"/>
    <s v="Ramla's"/>
    <s v="No inmail sent"/>
    <x v="1"/>
    <m/>
    <m/>
    <m/>
    <m/>
    <m/>
    <m/>
    <m/>
    <m/>
    <m/>
    <m/>
    <m/>
    <m/>
  </r>
  <r>
    <n v="11850"/>
    <d v="2021-10-19T00:00:00"/>
    <m/>
    <x v="3"/>
    <s v="Devin H."/>
    <s v="Senior Data Scientist "/>
    <s v="Pollen"/>
    <x v="0"/>
    <s v="America"/>
    <s v="California"/>
    <s v="Personal"/>
    <s v="No inmail sent"/>
    <x v="1"/>
    <m/>
    <m/>
    <m/>
    <m/>
    <m/>
    <m/>
    <m/>
    <m/>
    <m/>
    <m/>
    <m/>
    <m/>
  </r>
  <r>
    <n v="11851"/>
    <d v="2021-10-19T00:00:00"/>
    <m/>
    <x v="3"/>
    <s v="Dave Smith"/>
    <s v="Director, Forecasting"/>
    <s v="LEO Pharma"/>
    <x v="6"/>
    <s v="America"/>
    <s v="New Jersey"/>
    <s v="Ramla's"/>
    <s v="No inmail sent"/>
    <x v="1"/>
    <m/>
    <m/>
    <m/>
    <m/>
    <m/>
    <m/>
    <m/>
    <m/>
    <m/>
    <m/>
    <m/>
    <m/>
  </r>
  <r>
    <n v="11852"/>
    <d v="2021-10-19T00:00:00"/>
    <m/>
    <x v="3"/>
    <s v="Ana Maria Castro"/>
    <s v="Director of Special Operations"/>
    <s v="Magic Spoon"/>
    <x v="3"/>
    <s v="America"/>
    <s v="New York"/>
    <s v="Ramla's"/>
    <s v="No inmail sent"/>
    <x v="1"/>
    <m/>
    <m/>
    <m/>
    <m/>
    <m/>
    <m/>
    <m/>
    <m/>
    <m/>
    <m/>
    <m/>
    <m/>
  </r>
  <r>
    <n v="11853"/>
    <d v="2021-10-19T00:00:00"/>
    <m/>
    <x v="3"/>
    <s v="Karolina Witkowska-Kaszuba"/>
    <s v="Senior People Data Scientist"/>
    <s v="Allegro.pl"/>
    <x v="18"/>
    <s v="Europe"/>
    <s v="Poland"/>
    <s v="Ramla's"/>
    <s v="No inmail sent"/>
    <x v="1"/>
    <m/>
    <m/>
    <m/>
    <m/>
    <m/>
    <m/>
    <m/>
    <m/>
    <m/>
    <m/>
    <m/>
    <m/>
  </r>
  <r>
    <n v="11854"/>
    <d v="2021-10-19T00:00:00"/>
    <m/>
    <x v="3"/>
    <s v="David Terebessy"/>
    <s v="Sr. Manager, Americas Market Intelligence"/>
    <s v="Nissan"/>
    <x v="8"/>
    <s v="America"/>
    <s v="Tennessee"/>
    <s v="Ramla's"/>
    <s v="No inmail sent"/>
    <x v="1"/>
    <m/>
    <m/>
    <m/>
    <m/>
    <m/>
    <m/>
    <m/>
    <m/>
    <m/>
    <m/>
    <m/>
    <m/>
  </r>
  <r>
    <n v="11855"/>
    <d v="2021-10-19T00:00:00"/>
    <m/>
    <x v="3"/>
    <s v="Rahul Gupta"/>
    <s v="Head Of Digital Analytics "/>
    <s v="LG Electronics"/>
    <x v="3"/>
    <s v="America"/>
    <s v="Minnesota"/>
    <s v="Ramla's"/>
    <s v="No inmail sent"/>
    <x v="0"/>
    <d v="2021-10-20T00:00:00"/>
    <d v="2021-11-02T00:00:00"/>
    <m/>
    <m/>
    <m/>
    <m/>
    <m/>
    <m/>
    <m/>
    <m/>
    <m/>
    <m/>
  </r>
  <r>
    <n v="11856"/>
    <d v="2021-10-19T00:00:00"/>
    <m/>
    <x v="3"/>
    <s v="Lisa Fulks"/>
    <s v="Digital Marketing Director"/>
    <s v="Ally"/>
    <x v="10"/>
    <s v="America"/>
    <s v="North Carolina"/>
    <s v="Ramla's"/>
    <s v="No inmail sent"/>
    <x v="1"/>
    <m/>
    <m/>
    <m/>
    <m/>
    <m/>
    <m/>
    <m/>
    <m/>
    <m/>
    <m/>
    <m/>
    <m/>
  </r>
  <r>
    <n v="11857"/>
    <d v="2021-10-19T00:00:00"/>
    <m/>
    <x v="3"/>
    <s v="Madhumitha S."/>
    <s v="Senior Product Analyst"/>
    <s v="Pleo"/>
    <x v="10"/>
    <s v="Europe"/>
    <s v="Denmark"/>
    <s v="Personal"/>
    <s v="No inmail sent"/>
    <x v="1"/>
    <m/>
    <m/>
    <m/>
    <m/>
    <m/>
    <m/>
    <m/>
    <m/>
    <m/>
    <m/>
    <m/>
    <m/>
  </r>
  <r>
    <n v="11858"/>
    <d v="2021-10-19T00:00:00"/>
    <m/>
    <x v="3"/>
    <s v="Mary Kuramoto"/>
    <s v="Director Marketing Analytics"/>
    <s v="Medpace"/>
    <x v="6"/>
    <s v="America"/>
    <s v="Ohio"/>
    <s v="Personal"/>
    <s v="No inmail sent"/>
    <x v="1"/>
    <m/>
    <m/>
    <m/>
    <m/>
    <m/>
    <m/>
    <m/>
    <m/>
    <m/>
    <m/>
    <m/>
    <m/>
  </r>
  <r>
    <n v="11859"/>
    <d v="2021-10-19T00:00:00"/>
    <m/>
    <x v="3"/>
    <s v="Naved Siddiqui"/>
    <s v="Associate Director, Marketing Analytics and Business Insights "/>
    <s v="AbbVie"/>
    <x v="6"/>
    <s v="America"/>
    <s v="Illinois"/>
    <s v="Personal"/>
    <s v="No inmail sent"/>
    <x v="1"/>
    <m/>
    <m/>
    <m/>
    <m/>
    <m/>
    <m/>
    <m/>
    <m/>
    <m/>
    <m/>
    <m/>
    <m/>
  </r>
  <r>
    <n v="11860"/>
    <d v="2021-10-19T00:00:00"/>
    <m/>
    <x v="3"/>
    <s v="Genevieve Bonadonna"/>
    <s v="Senior Manager Consumer Insights"/>
    <s v="Lovesac"/>
    <x v="0"/>
    <s v="America"/>
    <s v="New York"/>
    <s v="Ramla's"/>
    <s v="No inmail sent"/>
    <x v="1"/>
    <m/>
    <m/>
    <m/>
    <m/>
    <m/>
    <m/>
    <m/>
    <m/>
    <m/>
    <m/>
    <m/>
    <m/>
  </r>
  <r>
    <n v="11861"/>
    <d v="2021-10-19T00:00:00"/>
    <m/>
    <x v="3"/>
    <s v="Vince Fehrenbach"/>
    <s v="Leader of Consumer, Shopper, Category Insights "/>
    <s v="TreeHouse Foods"/>
    <x v="3"/>
    <s v="America"/>
    <s v="Ohio"/>
    <s v="Ramla's"/>
    <s v="No inmail sent"/>
    <x v="1"/>
    <m/>
    <m/>
    <m/>
    <m/>
    <m/>
    <m/>
    <m/>
    <m/>
    <m/>
    <m/>
    <m/>
    <m/>
  </r>
  <r>
    <n v="11862"/>
    <d v="2021-10-19T00:00:00"/>
    <m/>
    <x v="3"/>
    <s v="Claudia Martinho"/>
    <s v="Senior Consumer Insights Manager"/>
    <s v="Coty"/>
    <x v="3"/>
    <s v="Europe"/>
    <s v="United Kingdom"/>
    <s v="Personal"/>
    <s v="No inmail sent"/>
    <x v="1"/>
    <m/>
    <m/>
    <m/>
    <m/>
    <m/>
    <m/>
    <m/>
    <m/>
    <m/>
    <m/>
    <m/>
    <m/>
  </r>
  <r>
    <n v="11863"/>
    <d v="2021-10-19T00:00:00"/>
    <m/>
    <x v="3"/>
    <s v="Sara Loewel"/>
    <s v="Performance Marketing &amp; Growth - Consultant"/>
    <s v="Milk Bar"/>
    <x v="3"/>
    <s v="America"/>
    <s v="California"/>
    <s v="Personal"/>
    <s v="No inmail sent"/>
    <x v="1"/>
    <m/>
    <m/>
    <m/>
    <m/>
    <m/>
    <m/>
    <m/>
    <m/>
    <m/>
    <m/>
    <m/>
    <m/>
  </r>
  <r>
    <n v="11864"/>
    <d v="2021-10-20T00:00:00"/>
    <m/>
    <x v="3"/>
    <s v="Tom Johnson"/>
    <s v="Director of Consumer Insights – Strategic Leadership"/>
    <s v="Del Taco"/>
    <x v="0"/>
    <s v="America"/>
    <s v="California"/>
    <s v="Ramla's"/>
    <s v="No inmail sent"/>
    <x v="1"/>
    <m/>
    <m/>
    <m/>
    <m/>
    <m/>
    <m/>
    <m/>
    <m/>
    <m/>
    <m/>
    <m/>
    <m/>
  </r>
  <r>
    <n v="11865"/>
    <d v="2021-10-20T00:00:00"/>
    <m/>
    <x v="3"/>
    <s v="Stephen Wang"/>
    <s v="Director of Marketing"/>
    <s v="Salix Pharmaceuticals"/>
    <x v="6"/>
    <s v="America"/>
    <s v="New Jersey"/>
    <s v="Ramla's"/>
    <s v="No inmail sent"/>
    <x v="1"/>
    <m/>
    <m/>
    <m/>
    <m/>
    <m/>
    <m/>
    <m/>
    <m/>
    <m/>
    <m/>
    <m/>
    <m/>
  </r>
  <r>
    <n v="11866"/>
    <d v="2021-10-20T00:00:00"/>
    <m/>
    <x v="3"/>
    <s v="Matthew Papa"/>
    <s v="Director, Strategy &amp; Business Development"/>
    <s v="Salix Pharmaceuticals"/>
    <x v="6"/>
    <s v="America"/>
    <s v="New York"/>
    <s v="Ramla's"/>
    <s v="No inmail sent"/>
    <x v="1"/>
    <m/>
    <m/>
    <m/>
    <m/>
    <m/>
    <m/>
    <m/>
    <m/>
    <m/>
    <m/>
    <m/>
    <m/>
  </r>
  <r>
    <n v="11867"/>
    <d v="2021-10-20T00:00:00"/>
    <m/>
    <x v="3"/>
    <s v="Jessica Egyhazi"/>
    <s v="Director of Branding, Marketing &amp; Member Experience"/>
    <s v="Scientific Societies"/>
    <x v="1"/>
    <s v="America"/>
    <s v="Minnesota"/>
    <s v="Ramla's"/>
    <s v="No inmail sent"/>
    <x v="1"/>
    <m/>
    <m/>
    <m/>
    <m/>
    <m/>
    <m/>
    <m/>
    <m/>
    <m/>
    <m/>
    <m/>
    <m/>
  </r>
  <r>
    <n v="11868"/>
    <d v="2021-10-25T00:00:00"/>
    <m/>
    <x v="4"/>
    <s v="Moulaye Traore"/>
    <s v="Principal Director - Analytics &amp; Data Science"/>
    <s v="Adviso"/>
    <x v="5"/>
    <s v="America"/>
    <s v="Canada"/>
    <s v="Ramla's"/>
    <s v="No inmail sent"/>
    <x v="2"/>
    <d v="2021-10-26T00:00:00"/>
    <d v="2021-12-16T00:00:00"/>
    <m/>
    <m/>
    <m/>
    <m/>
    <m/>
    <m/>
    <m/>
    <m/>
    <m/>
    <m/>
  </r>
  <r>
    <n v="11869"/>
    <d v="2021-10-25T00:00:00"/>
    <m/>
    <x v="4"/>
    <s v="Gafitanu Dorin Stefan"/>
    <s v="Manager"/>
    <s v="Customedia"/>
    <x v="5"/>
    <s v="Australia"/>
    <s v="New South Wales"/>
    <s v="Personal"/>
    <s v="No inmail sent"/>
    <x v="1"/>
    <m/>
    <m/>
    <m/>
    <m/>
    <m/>
    <m/>
    <m/>
    <m/>
    <m/>
    <m/>
    <m/>
    <m/>
  </r>
  <r>
    <n v="11870"/>
    <d v="2021-10-25T00:00:00"/>
    <m/>
    <x v="4"/>
    <s v="Jennifer Routhier Isabella"/>
    <s v="Vice President, Brand and Communications"/>
    <s v="Forrester"/>
    <x v="2"/>
    <s v="America"/>
    <s v="Massachusetts"/>
    <s v="Personal"/>
    <s v="No inmail sent"/>
    <x v="1"/>
    <m/>
    <m/>
    <m/>
    <m/>
    <m/>
    <m/>
    <m/>
    <m/>
    <m/>
    <m/>
    <m/>
    <m/>
  </r>
  <r>
    <n v="11871"/>
    <d v="2021-10-25T00:00:00"/>
    <m/>
    <x v="4"/>
    <s v="Deniz Oncu"/>
    <s v="Growth Marketing Strategist"/>
    <s v="Bespoke Post"/>
    <x v="3"/>
    <s v="America"/>
    <s v="New York"/>
    <s v="Ramla's"/>
    <s v="No inmail sent"/>
    <x v="1"/>
    <m/>
    <m/>
    <m/>
    <m/>
    <m/>
    <m/>
    <m/>
    <m/>
    <m/>
    <m/>
    <m/>
    <m/>
  </r>
  <r>
    <n v="11872"/>
    <d v="2021-10-25T00:00:00"/>
    <m/>
    <x v="4"/>
    <s v="Aaron M Welch, MBA"/>
    <s v="Managing Partner"/>
    <s v=" Digital Marketing"/>
    <x v="5"/>
    <s v="America"/>
    <s v="Texas"/>
    <s v="Ramla's"/>
    <s v="No inmail sent"/>
    <x v="1"/>
    <m/>
    <m/>
    <m/>
    <m/>
    <m/>
    <m/>
    <m/>
    <m/>
    <m/>
    <m/>
    <m/>
    <m/>
  </r>
  <r>
    <n v="11873"/>
    <d v="2021-10-25T00:00:00"/>
    <m/>
    <x v="4"/>
    <s v="Kate Ferrara"/>
    <s v="Digital Marketing Manager"/>
    <s v="Engine"/>
    <x v="1"/>
    <s v="America"/>
    <s v="Illinois"/>
    <s v="Personal"/>
    <s v="No inmail sent"/>
    <x v="1"/>
    <m/>
    <m/>
    <m/>
    <m/>
    <m/>
    <m/>
    <m/>
    <m/>
    <m/>
    <m/>
    <m/>
    <m/>
  </r>
  <r>
    <n v="11874"/>
    <d v="2021-10-25T00:00:00"/>
    <m/>
    <x v="4"/>
    <s v="Todd Adest"/>
    <s v="Vice President of Global Sales &amp; Client Services"/>
    <s v="adMarketplace"/>
    <x v="18"/>
    <s v="America"/>
    <s v="New York"/>
    <s v="Personal"/>
    <s v="No inmail sent"/>
    <x v="1"/>
    <m/>
    <m/>
    <m/>
    <m/>
    <m/>
    <m/>
    <m/>
    <m/>
    <m/>
    <m/>
    <m/>
    <m/>
  </r>
  <r>
    <n v="11875"/>
    <d v="2021-10-26T00:00:00"/>
    <m/>
    <x v="4"/>
    <s v="Stephanie Vandenberg - Smith"/>
    <s v="SVP of Revenue"/>
    <s v="Verve Group"/>
    <x v="1"/>
    <s v="America"/>
    <s v="New York"/>
    <s v="Ramla's"/>
    <s v="No inmail sent"/>
    <x v="0"/>
    <d v="2021-10-28T00:00:00"/>
    <d v="2022-01-11T00:00:00"/>
    <m/>
    <m/>
    <m/>
    <s v="Negative"/>
    <m/>
    <m/>
    <m/>
    <m/>
    <m/>
    <s v="not interested at this time"/>
  </r>
  <r>
    <n v="11876"/>
    <d v="2021-10-26T00:00:00"/>
    <m/>
    <x v="4"/>
    <s v="Jeff Selig"/>
    <s v="VP, Director of Earned Media, and Analytics"/>
    <s v="Overdrive Interactive"/>
    <x v="1"/>
    <s v="America"/>
    <s v="Massachusetts"/>
    <s v="Ramla's"/>
    <s v="No inmail sent"/>
    <x v="0"/>
    <d v="2021-10-28T00:00:00"/>
    <d v="2022-02-28T00:00:00"/>
    <m/>
    <m/>
    <m/>
    <m/>
    <m/>
    <m/>
    <m/>
    <m/>
    <m/>
    <m/>
  </r>
  <r>
    <n v="11877"/>
    <d v="2021-10-26T00:00:00"/>
    <m/>
    <x v="4"/>
    <s v="Pawel Godlewski"/>
    <s v="Director Of Analytics"/>
    <s v="Digitas North America"/>
    <x v="1"/>
    <s v="America"/>
    <s v="Atlanta"/>
    <s v="Ramla's"/>
    <s v="No inmail sent"/>
    <x v="0"/>
    <d v="2021-12-01T00:00:00"/>
    <d v="2022-01-11T00:00:00"/>
    <m/>
    <m/>
    <m/>
    <s v="Negative"/>
    <m/>
    <m/>
    <m/>
    <m/>
    <m/>
    <s v="not interested at this time"/>
  </r>
  <r>
    <n v="11878"/>
    <d v="2021-10-26T00:00:00"/>
    <m/>
    <x v="4"/>
    <s v="Scott Osmond"/>
    <s v="VP, Marketing Strategy and Intelligence"/>
    <s v=" 1-800 CONTACTS"/>
    <x v="3"/>
    <s v="America"/>
    <s v="Utah"/>
    <s v="Ramla's"/>
    <s v="No inmail sent"/>
    <x v="1"/>
    <m/>
    <m/>
    <m/>
    <m/>
    <m/>
    <m/>
    <m/>
    <m/>
    <m/>
    <m/>
    <m/>
    <m/>
  </r>
  <r>
    <n v="11879"/>
    <d v="2021-10-26T00:00:00"/>
    <m/>
    <x v="4"/>
    <s v="Blaine Rourick"/>
    <s v="Brand Marketing Manager"/>
    <s v="Kum &amp; Go"/>
    <x v="0"/>
    <s v="America"/>
    <s v="Iowa"/>
    <s v="Personal"/>
    <s v="No inmail sent"/>
    <x v="1"/>
    <m/>
    <m/>
    <m/>
    <m/>
    <m/>
    <m/>
    <m/>
    <m/>
    <m/>
    <m/>
    <m/>
    <m/>
  </r>
  <r>
    <n v="11880"/>
    <d v="2021-10-26T00:00:00"/>
    <m/>
    <x v="4"/>
    <s v="Montana Day"/>
    <s v="Category Marketing Lead"/>
    <s v="Best Buy"/>
    <x v="0"/>
    <s v="America"/>
    <s v="Minnesota"/>
    <s v="Personal"/>
    <s v="No inmail sent"/>
    <x v="1"/>
    <m/>
    <m/>
    <m/>
    <m/>
    <m/>
    <m/>
    <m/>
    <m/>
    <m/>
    <m/>
    <m/>
    <m/>
  </r>
  <r>
    <n v="11881"/>
    <d v="2021-10-26T00:00:00"/>
    <m/>
    <x v="4"/>
    <s v="Robert Hoover"/>
    <s v="Vice President Marketing, Premium Chocolate at Ferrero"/>
    <s v="Ferrero"/>
    <x v="3"/>
    <s v="Europe"/>
    <s v="Luxembourg"/>
    <s v="Personal"/>
    <s v="No inmail sent"/>
    <x v="1"/>
    <m/>
    <m/>
    <m/>
    <m/>
    <m/>
    <m/>
    <m/>
    <m/>
    <m/>
    <m/>
    <m/>
    <m/>
  </r>
  <r>
    <n v="11882"/>
    <d v="2021-10-26T00:00:00"/>
    <m/>
    <x v="4"/>
    <s v="Elizabeth (McGaha) O’Brien"/>
    <s v="Head of Value Proposition, Marketing Strategy / Head of Insights, Strategy &amp; Insights"/>
    <s v="Fannie Mae"/>
    <x v="10"/>
    <s v="America"/>
    <s v=" District Of Columbia"/>
    <s v="Ramla's"/>
    <s v="No inmail sent"/>
    <x v="1"/>
    <m/>
    <m/>
    <m/>
    <m/>
    <m/>
    <m/>
    <m/>
    <m/>
    <m/>
    <m/>
    <m/>
    <m/>
  </r>
  <r>
    <n v="11883"/>
    <d v="2021-10-26T00:00:00"/>
    <m/>
    <x v="4"/>
    <s v="Kelley Coykendall"/>
    <s v="Growth Marketing Lead"/>
    <s v=" Ampush"/>
    <x v="1"/>
    <s v="America"/>
    <s v="San Francisco"/>
    <s v="Personal"/>
    <s v="No inmail sent"/>
    <x v="1"/>
    <m/>
    <m/>
    <m/>
    <m/>
    <m/>
    <m/>
    <m/>
    <m/>
    <m/>
    <m/>
    <m/>
    <m/>
  </r>
  <r>
    <n v="11884"/>
    <d v="2021-10-26T00:00:00"/>
    <m/>
    <x v="4"/>
    <s v="Ali Ladak"/>
    <s v="Marketing Science Partner"/>
    <s v="Facebook"/>
    <x v="18"/>
    <s v="America"/>
    <s v="California"/>
    <s v="Personal"/>
    <s v="No inmail sent"/>
    <x v="1"/>
    <m/>
    <m/>
    <m/>
    <m/>
    <m/>
    <m/>
    <m/>
    <m/>
    <m/>
    <m/>
    <m/>
    <m/>
  </r>
  <r>
    <n v="11885"/>
    <d v="2021-10-26T00:00:00"/>
    <m/>
    <x v="4"/>
    <s v="Jessica S."/>
    <s v="Senior Analyst, Marketing Science"/>
    <s v="PHD"/>
    <x v="5"/>
    <s v="Europe"/>
    <s v="United Kingdom"/>
    <s v="Personal"/>
    <s v="No inmail sent"/>
    <x v="1"/>
    <m/>
    <m/>
    <m/>
    <m/>
    <m/>
    <m/>
    <m/>
    <m/>
    <m/>
    <m/>
    <m/>
    <m/>
  </r>
  <r>
    <n v="11886"/>
    <d v="2021-10-26T00:00:00"/>
    <m/>
    <x v="4"/>
    <s v="Richard D. Hong"/>
    <s v="Chief Marketing Officer"/>
    <s v="NYSIF"/>
    <x v="10"/>
    <s v="America"/>
    <s v="New York"/>
    <s v="Ramla's"/>
    <s v="No inmail sent"/>
    <x v="1"/>
    <m/>
    <m/>
    <m/>
    <m/>
    <m/>
    <m/>
    <m/>
    <m/>
    <m/>
    <m/>
    <m/>
    <m/>
  </r>
  <r>
    <n v="11887"/>
    <d v="2021-10-26T00:00:00"/>
    <m/>
    <x v="4"/>
    <s v="Mike Klein"/>
    <s v="Vice President, CI Data and Analytics"/>
    <s v="Neptune Retail Solutions"/>
    <x v="1"/>
    <s v="America"/>
    <s v="New Jersey"/>
    <s v="Ramla's"/>
    <s v="No inmail sent"/>
    <x v="1"/>
    <m/>
    <m/>
    <m/>
    <m/>
    <m/>
    <m/>
    <m/>
    <m/>
    <m/>
    <m/>
    <m/>
    <m/>
  </r>
  <r>
    <n v="11888"/>
    <d v="2021-10-26T00:00:00"/>
    <m/>
    <x v="4"/>
    <s v="Maria Brown"/>
    <s v="Senior Director, Global Analytics Center of Excellence"/>
    <s v="McCormick &amp; Company "/>
    <x v="3"/>
    <s v="America"/>
    <s v="Maryland"/>
    <s v="Ramla's"/>
    <s v="No inmail sent"/>
    <x v="1"/>
    <m/>
    <m/>
    <m/>
    <m/>
    <m/>
    <m/>
    <m/>
    <m/>
    <m/>
    <m/>
    <m/>
    <m/>
  </r>
  <r>
    <n v="11889"/>
    <d v="2021-10-26T00:00:00"/>
    <m/>
    <x v="4"/>
    <s v="Sung Min Lee"/>
    <s v="Analytics Manager"/>
    <s v="UM Worldwide "/>
    <x v="1"/>
    <s v="America"/>
    <s v="San Francisco"/>
    <s v="Personal"/>
    <s v="No inmail sent"/>
    <x v="1"/>
    <m/>
    <m/>
    <m/>
    <m/>
    <m/>
    <m/>
    <m/>
    <m/>
    <m/>
    <m/>
    <m/>
    <m/>
  </r>
  <r>
    <n v="11890"/>
    <d v="2021-10-20T00:00:00"/>
    <m/>
    <x v="3"/>
    <s v="Tania Villegas"/>
    <s v="Director Research &amp; Insights"/>
    <s v="Cavendish Farms"/>
    <x v="3"/>
    <s v="America"/>
    <s v="Canada"/>
    <s v="Personal"/>
    <s v="No inmail sent"/>
    <x v="1"/>
    <m/>
    <m/>
    <m/>
    <m/>
    <m/>
    <m/>
    <m/>
    <m/>
    <m/>
    <m/>
    <m/>
    <m/>
  </r>
  <r>
    <n v="11891"/>
    <d v="2021-10-21T00:00:00"/>
    <m/>
    <x v="3"/>
    <s v="Bo Rønsgaard Vibenskiold"/>
    <s v="Digital Acquisition &amp; Optimization Manager"/>
    <s v="Georg Jensen"/>
    <x v="17"/>
    <s v="Europe"/>
    <s v="Denmark"/>
    <s v="Ramla's"/>
    <s v="No inmail sent"/>
    <x v="1"/>
    <m/>
    <m/>
    <m/>
    <m/>
    <m/>
    <m/>
    <m/>
    <m/>
    <m/>
    <m/>
    <m/>
    <m/>
  </r>
  <r>
    <n v="11892"/>
    <d v="2021-10-21T00:00:00"/>
    <m/>
    <x v="3"/>
    <s v="Derek Mellencamp"/>
    <s v="Chief Marketing Officer &amp; General Manager "/>
    <s v="Aquasana"/>
    <x v="13"/>
    <s v="America"/>
    <s v="Texas"/>
    <s v="Ramla's"/>
    <s v="No inmail sent"/>
    <x v="1"/>
    <m/>
    <m/>
    <m/>
    <m/>
    <m/>
    <m/>
    <m/>
    <m/>
    <m/>
    <m/>
    <m/>
    <m/>
  </r>
  <r>
    <n v="11893"/>
    <d v="2021-10-21T00:00:00"/>
    <m/>
    <x v="3"/>
    <s v="Brian York"/>
    <s v="Director, Business Line Marketing"/>
    <s v="Sentara Healthcare"/>
    <x v="13"/>
    <s v="America"/>
    <s v="Virginia"/>
    <s v="Ramla's"/>
    <s v="No inmail sent"/>
    <x v="0"/>
    <d v="2021-10-26T00:00:00"/>
    <d v="2021-11-02T00:00:00"/>
    <m/>
    <m/>
    <m/>
    <s v="Positive"/>
    <d v="2021-11-08T00:00:00"/>
    <m/>
    <m/>
    <m/>
    <m/>
    <m/>
  </r>
  <r>
    <n v="11894"/>
    <d v="2021-10-21T00:00:00"/>
    <m/>
    <x v="3"/>
    <s v="Adam Collett"/>
    <s v="Marketing Director "/>
    <s v="Brakes"/>
    <x v="3"/>
    <s v="Europe"/>
    <s v="United Kingdom"/>
    <m/>
    <m/>
    <x v="4"/>
    <m/>
    <m/>
    <m/>
    <m/>
    <m/>
    <m/>
    <m/>
    <m/>
    <m/>
    <m/>
    <m/>
    <m/>
  </r>
  <r>
    <n v="11895"/>
    <d v="2021-10-21T00:00:00"/>
    <m/>
    <x v="3"/>
    <s v="Jason Forbes"/>
    <s v="President, Online Brands"/>
    <s v="Hilding Anders International"/>
    <x v="0"/>
    <s v="Europe"/>
    <s v="United Kingdom"/>
    <m/>
    <m/>
    <x v="4"/>
    <m/>
    <m/>
    <m/>
    <m/>
    <m/>
    <m/>
    <m/>
    <m/>
    <m/>
    <m/>
    <m/>
    <m/>
  </r>
  <r>
    <n v="11896"/>
    <d v="2021-10-21T00:00:00"/>
    <m/>
    <x v="3"/>
    <s v="Alexandre MURAT"/>
    <s v="Digital &amp; Communication Brand Director, Fashion &amp; Beauty"/>
    <s v="Paco Rabanne"/>
    <x v="3"/>
    <s v="Europe"/>
    <s v="France"/>
    <m/>
    <m/>
    <x v="4"/>
    <m/>
    <m/>
    <m/>
    <m/>
    <m/>
    <m/>
    <m/>
    <m/>
    <m/>
    <m/>
    <m/>
    <m/>
  </r>
  <r>
    <n v="11897"/>
    <d v="2021-10-21T00:00:00"/>
    <m/>
    <x v="3"/>
    <s v="Theo de Vries"/>
    <s v="Unit Manager Non Food &amp; E-commerce"/>
    <s v="Hoogvliet BV"/>
    <x v="0"/>
    <s v="Europe"/>
    <s v="Netherlands"/>
    <m/>
    <m/>
    <x v="4"/>
    <m/>
    <m/>
    <m/>
    <m/>
    <m/>
    <m/>
    <m/>
    <m/>
    <m/>
    <m/>
    <m/>
    <m/>
  </r>
  <r>
    <n v="11898"/>
    <d v="2021-10-21T00:00:00"/>
    <m/>
    <x v="3"/>
    <s v="Jill Crimm"/>
    <s v="Head of Global Marketing Campaigns"/>
    <s v="Roche Diabetes Care"/>
    <x v="6"/>
    <s v="America"/>
    <s v="Indiana"/>
    <m/>
    <m/>
    <x v="4"/>
    <m/>
    <m/>
    <m/>
    <m/>
    <m/>
    <m/>
    <m/>
    <m/>
    <m/>
    <m/>
    <m/>
    <m/>
  </r>
  <r>
    <n v="11899"/>
    <d v="2021-10-21T00:00:00"/>
    <m/>
    <x v="3"/>
    <s v="Kristin Anderson"/>
    <s v="Business Development Manager"/>
    <s v="Cargill"/>
    <x v="3"/>
    <s v="America"/>
    <s v="Minnesota"/>
    <m/>
    <m/>
    <x v="4"/>
    <m/>
    <m/>
    <m/>
    <m/>
    <m/>
    <m/>
    <m/>
    <m/>
    <m/>
    <m/>
    <m/>
    <m/>
  </r>
  <r>
    <n v="11900"/>
    <d v="2021-10-21T00:00:00"/>
    <m/>
    <x v="3"/>
    <s v="Melvina Sarfati El Grably"/>
    <s v="General Manager"/>
    <s v="Deliveroo"/>
    <x v="18"/>
    <s v="Europe"/>
    <s v="France"/>
    <m/>
    <m/>
    <x v="4"/>
    <m/>
    <m/>
    <m/>
    <m/>
    <m/>
    <m/>
    <m/>
    <m/>
    <m/>
    <m/>
    <m/>
    <m/>
  </r>
  <r>
    <n v="11901"/>
    <d v="2021-10-21T00:00:00"/>
    <m/>
    <x v="3"/>
    <s v="Brent Christenson"/>
    <s v="Global Director- Marketing Capability"/>
    <s v="Alcon"/>
    <x v="13"/>
    <s v="America"/>
    <s v="Texas"/>
    <m/>
    <m/>
    <x v="4"/>
    <m/>
    <m/>
    <m/>
    <m/>
    <m/>
    <m/>
    <m/>
    <m/>
    <m/>
    <m/>
    <m/>
    <m/>
  </r>
  <r>
    <n v="11902"/>
    <d v="2021-10-21T00:00:00"/>
    <m/>
    <x v="3"/>
    <s v="Matteo Tranfaglia"/>
    <s v="Senior Brand Manager"/>
    <s v="Ferrero Rocher"/>
    <x v="3"/>
    <s v="Europe"/>
    <s v="Italy"/>
    <m/>
    <m/>
    <x v="4"/>
    <m/>
    <m/>
    <m/>
    <m/>
    <m/>
    <m/>
    <m/>
    <m/>
    <m/>
    <m/>
    <m/>
    <m/>
  </r>
  <r>
    <n v="11903"/>
    <d v="2021-10-21T00:00:00"/>
    <m/>
    <x v="3"/>
    <s v="Eduardo Hernandez"/>
    <s v="Senior Director Of Marketing"/>
    <s v="Domino's"/>
    <x v="0"/>
    <s v="America"/>
    <s v="Panama"/>
    <s v="Ramla's"/>
    <s v="No inmail sent"/>
    <x v="1"/>
    <m/>
    <m/>
    <m/>
    <m/>
    <m/>
    <m/>
    <m/>
    <m/>
    <m/>
    <m/>
    <m/>
    <m/>
  </r>
  <r>
    <n v="11904"/>
    <d v="2021-10-26T00:00:00"/>
    <m/>
    <x v="4"/>
    <s v="Brendon O'Connor"/>
    <s v="Director, Advanced Analytics"/>
    <s v="Altria"/>
    <x v="3"/>
    <s v="America"/>
    <s v="Virginia"/>
    <s v="Personal"/>
    <s v="No inmail sent"/>
    <x v="1"/>
    <m/>
    <m/>
    <m/>
    <m/>
    <m/>
    <m/>
    <m/>
    <m/>
    <m/>
    <m/>
    <m/>
    <m/>
  </r>
  <r>
    <n v="11905"/>
    <d v="2021-10-26T00:00:00"/>
    <m/>
    <x v="4"/>
    <s v="Molly Feiss"/>
    <s v="Manager, Measurement Solutions"/>
    <s v="Ovative Group"/>
    <x v="1"/>
    <s v="America"/>
    <s v="Colorado"/>
    <s v="Personal"/>
    <s v="No inmail sent"/>
    <x v="1"/>
    <m/>
    <m/>
    <m/>
    <m/>
    <m/>
    <m/>
    <m/>
    <m/>
    <m/>
    <m/>
    <m/>
    <m/>
  </r>
  <r>
    <n v="11906"/>
    <d v="2021-10-26T00:00:00"/>
    <m/>
    <x v="4"/>
    <s v="Bret Lawson"/>
    <s v="Sr. Manager, Web Analytics"/>
    <s v="Mattress Firm"/>
    <x v="0"/>
    <s v="America"/>
    <s v="Texas"/>
    <s v="Personal"/>
    <s v="No inmail sent"/>
    <x v="1"/>
    <m/>
    <m/>
    <m/>
    <m/>
    <m/>
    <m/>
    <m/>
    <m/>
    <m/>
    <m/>
    <m/>
    <m/>
  </r>
  <r>
    <n v="11907"/>
    <d v="2021-10-26T00:00:00"/>
    <m/>
    <x v="4"/>
    <s v="Rachel Hazelwood"/>
    <s v="Director, Measurement Strategy &amp; Partnerships"/>
    <s v="MERGE"/>
    <x v="1"/>
    <s v="America"/>
    <s v="Colorado"/>
    <s v="Personal"/>
    <s v="No inmail sent"/>
    <x v="1"/>
    <m/>
    <m/>
    <m/>
    <m/>
    <m/>
    <m/>
    <m/>
    <m/>
    <m/>
    <m/>
    <m/>
    <m/>
  </r>
  <r>
    <n v="11908"/>
    <d v="2021-10-26T00:00:00"/>
    <m/>
    <x v="4"/>
    <s v="Jeffrey Berest"/>
    <s v="Manager, Data &amp; Analytics"/>
    <s v="Entercom"/>
    <x v="1"/>
    <s v="America"/>
    <s v="Philadelphia"/>
    <s v="Personal"/>
    <s v="No inmail sent"/>
    <x v="1"/>
    <m/>
    <m/>
    <m/>
    <m/>
    <m/>
    <m/>
    <m/>
    <m/>
    <m/>
    <m/>
    <m/>
    <m/>
  </r>
  <r>
    <n v="11909"/>
    <d v="2021-10-26T00:00:00"/>
    <m/>
    <x v="4"/>
    <s v="Shannon Garrett"/>
    <s v="Executive Director, Performance Media"/>
    <s v="Comcast"/>
    <x v="16"/>
    <s v="America"/>
    <s v="Pennsylvania"/>
    <s v="Both (Ramla's &amp; Personal)"/>
    <s v="No inmail sent"/>
    <x v="1"/>
    <m/>
    <m/>
    <m/>
    <m/>
    <m/>
    <m/>
    <m/>
    <m/>
    <m/>
    <m/>
    <m/>
    <m/>
  </r>
  <r>
    <n v="11910"/>
    <d v="2021-10-26T00:00:00"/>
    <m/>
    <x v="4"/>
    <s v="James Yoon"/>
    <s v="Partner Measurement &amp; Insights - Head of CPG, Autos, QSR, M&amp;E Sector"/>
    <s v="Pinterest"/>
    <x v="18"/>
    <s v="America"/>
    <s v="New York"/>
    <s v="Personal"/>
    <s v="No inmail sent"/>
    <x v="1"/>
    <m/>
    <m/>
    <m/>
    <m/>
    <m/>
    <m/>
    <m/>
    <m/>
    <m/>
    <m/>
    <m/>
    <m/>
  </r>
  <r>
    <n v="11911"/>
    <d v="2021-10-27T00:00:00"/>
    <m/>
    <x v="4"/>
    <s v="Priya Patel"/>
    <s v="Business Director"/>
    <s v="Ebiquity plc"/>
    <x v="5"/>
    <s v="Europe"/>
    <s v=" United Kingdom"/>
    <s v="Personal"/>
    <s v="No inmail sent"/>
    <x v="0"/>
    <d v="2021-11-19T00:00:00"/>
    <d v="2022-02-28T00:00:00"/>
    <m/>
    <m/>
    <m/>
    <m/>
    <m/>
    <m/>
    <m/>
    <m/>
    <m/>
    <m/>
  </r>
  <r>
    <n v="11912"/>
    <d v="2021-10-27T00:00:00"/>
    <m/>
    <x v="4"/>
    <s v="Carey Thompson"/>
    <s v="Marketing Analytics Consultant 5 Digital Ads Measurement / Attribution"/>
    <s v="Wells Fargo "/>
    <x v="10"/>
    <s v="America"/>
    <s v="California"/>
    <s v="Personal"/>
    <s v="No inmail sent"/>
    <x v="1"/>
    <m/>
    <m/>
    <m/>
    <m/>
    <m/>
    <m/>
    <m/>
    <m/>
    <m/>
    <m/>
    <m/>
    <m/>
  </r>
  <r>
    <n v="11913"/>
    <d v="2021-10-27T00:00:00"/>
    <m/>
    <x v="4"/>
    <s v="William Keller"/>
    <s v="Chief Data Scientist/Strategy Officer"/>
    <s v="DataTech Concepts"/>
    <x v="1"/>
    <s v="America"/>
    <s v="New York"/>
    <s v="Personal"/>
    <s v="No inmail sent"/>
    <x v="1"/>
    <m/>
    <m/>
    <m/>
    <m/>
    <m/>
    <m/>
    <m/>
    <m/>
    <m/>
    <m/>
    <m/>
    <m/>
  </r>
  <r>
    <n v="11914"/>
    <d v="2021-10-27T00:00:00"/>
    <m/>
    <x v="4"/>
    <s v="Laura Ansell"/>
    <s v="Founder and CEO"/>
    <s v="Brand Alloy"/>
    <x v="1"/>
    <s v="America"/>
    <s v="New York"/>
    <s v="Personal"/>
    <s v="No inmail sent"/>
    <x v="1"/>
    <m/>
    <m/>
    <m/>
    <m/>
    <m/>
    <m/>
    <m/>
    <m/>
    <m/>
    <m/>
    <m/>
    <m/>
  </r>
  <r>
    <n v="11915"/>
    <d v="2021-10-27T00:00:00"/>
    <m/>
    <x v="4"/>
    <s v="Benjamin Jessee"/>
    <s v="Manager, Marketing Science"/>
    <s v=" Yum! Brands"/>
    <x v="0"/>
    <s v="America"/>
    <s v="Kentucky"/>
    <s v="Personal"/>
    <s v="No inmail sent"/>
    <x v="2"/>
    <d v="2021-10-28T00:00:00"/>
    <d v="2021-12-03T00:00:00"/>
    <m/>
    <m/>
    <m/>
    <m/>
    <m/>
    <m/>
    <m/>
    <m/>
    <m/>
    <m/>
  </r>
  <r>
    <n v="11916"/>
    <d v="2021-10-28T00:00:00"/>
    <m/>
    <x v="4"/>
    <s v="Akshay Ahuja"/>
    <s v="Analyst, Marketing Science"/>
    <s v="Solve(d) "/>
    <x v="5"/>
    <s v="America"/>
    <s v="New York"/>
    <s v="Personal"/>
    <s v="No inmail sent"/>
    <x v="0"/>
    <d v="2021-10-29T00:00:00"/>
    <d v="2022-02-28T00:00:00"/>
    <m/>
    <m/>
    <m/>
    <m/>
    <m/>
    <m/>
    <m/>
    <m/>
    <m/>
    <m/>
  </r>
  <r>
    <n v="11917"/>
    <d v="2021-10-28T00:00:00"/>
    <m/>
    <x v="4"/>
    <s v="Linda O."/>
    <s v="Marketing, Sales, Strategy, and Analytics Consultant"/>
    <s v="Orr Consulting"/>
    <x v="1"/>
    <s v="America"/>
    <s v="Ohio"/>
    <s v="Personal"/>
    <s v="No inmail sent"/>
    <x v="0"/>
    <d v="2021-10-28T00:00:00"/>
    <d v="2021-12-10T00:00:00"/>
    <m/>
    <m/>
    <m/>
    <s v="Negative"/>
    <m/>
    <m/>
    <m/>
    <m/>
    <m/>
    <m/>
  </r>
  <r>
    <n v="11918"/>
    <d v="2021-10-28T00:00:00"/>
    <m/>
    <x v="4"/>
    <s v="Jacob A. Norris"/>
    <s v="Director of Marketing"/>
    <s v="Indiana Packers Corporation "/>
    <x v="3"/>
    <s v="America"/>
    <s v="Indiana"/>
    <s v="Personal"/>
    <s v="No inmail sent"/>
    <x v="0"/>
    <d v="2021-10-28T00:00:00"/>
    <d v="2022-02-28T00:00:00"/>
    <m/>
    <m/>
    <m/>
    <m/>
    <m/>
    <m/>
    <m/>
    <m/>
    <m/>
    <m/>
  </r>
  <r>
    <n v="11919"/>
    <d v="2021-10-28T00:00:00"/>
    <m/>
    <x v="4"/>
    <s v="Patrick Winslow"/>
    <s v="Global Pricing Director (strategy, process, analytics, systems)"/>
    <s v="DRiV Incorporated "/>
    <x v="8"/>
    <s v="America"/>
    <s v="Illinois"/>
    <s v="Ramla's"/>
    <s v="No inmail sent"/>
    <x v="0"/>
    <d v="2021-12-06T00:00:00"/>
    <d v="2022-01-20T00:00:00"/>
    <m/>
    <m/>
    <m/>
    <s v="Negative"/>
    <m/>
    <m/>
    <m/>
    <m/>
    <m/>
    <s v="Irrelevant"/>
  </r>
  <r>
    <n v="11920"/>
    <d v="2021-10-28T00:00:00"/>
    <m/>
    <x v="4"/>
    <s v="Geoffrey Howell"/>
    <s v="Digital Marketing Manager"/>
    <s v="SPY"/>
    <x v="3"/>
    <s v="America"/>
    <s v="California"/>
    <s v="Personal"/>
    <s v="No inmail sent"/>
    <x v="0"/>
    <d v="2022-01-04T00:00:00"/>
    <d v="2022-02-28T00:00:00"/>
    <m/>
    <m/>
    <m/>
    <m/>
    <m/>
    <m/>
    <m/>
    <m/>
    <m/>
    <m/>
  </r>
  <r>
    <n v="11921"/>
    <d v="2021-10-28T00:00:00"/>
    <m/>
    <x v="4"/>
    <s v="Molly Hartney"/>
    <s v="Chief Marketing Officer"/>
    <s v="Rack Room Shoes"/>
    <x v="0"/>
    <s v="America"/>
    <s v="North Carolina"/>
    <s v="Personal"/>
    <s v="No inmail sent"/>
    <x v="1"/>
    <m/>
    <m/>
    <m/>
    <m/>
    <m/>
    <m/>
    <m/>
    <m/>
    <m/>
    <m/>
    <m/>
    <m/>
  </r>
  <r>
    <n v="11922"/>
    <d v="2021-10-28T00:00:00"/>
    <m/>
    <x v="4"/>
    <s v="Julie Moloy"/>
    <s v="Digital Marketing Manager"/>
    <s v="Sperry"/>
    <x v="3"/>
    <s v="America"/>
    <s v="Massachusetts"/>
    <s v="Personal"/>
    <s v="No inmail sent"/>
    <x v="1"/>
    <m/>
    <m/>
    <m/>
    <m/>
    <m/>
    <m/>
    <m/>
    <m/>
    <m/>
    <m/>
    <m/>
    <m/>
  </r>
  <r>
    <n v="11923"/>
    <d v="2021-10-28T00:00:00"/>
    <m/>
    <x v="4"/>
    <s v="Melissa Williamson"/>
    <s v="Director Marketing Analytics"/>
    <s v="SmileDirectClub"/>
    <x v="13"/>
    <s v="America"/>
    <s v="Tennessee"/>
    <s v="Personal"/>
    <s v="No inmail sent"/>
    <x v="1"/>
    <m/>
    <m/>
    <m/>
    <m/>
    <m/>
    <m/>
    <m/>
    <m/>
    <m/>
    <m/>
    <m/>
    <m/>
  </r>
  <r>
    <n v="11924"/>
    <d v="2021-10-28T00:00:00"/>
    <m/>
    <x v="4"/>
    <s v="Dan Barad"/>
    <s v="CEO"/>
    <s v="Barad Marketing Solutions"/>
    <x v="1"/>
    <s v="America"/>
    <s v="San Diego"/>
    <s v="Personal"/>
    <s v="No inmail sent"/>
    <x v="1"/>
    <m/>
    <m/>
    <m/>
    <m/>
    <m/>
    <m/>
    <m/>
    <m/>
    <m/>
    <m/>
    <m/>
    <m/>
  </r>
  <r>
    <n v="11925"/>
    <d v="2021-10-28T00:00:00"/>
    <m/>
    <x v="4"/>
    <s v="Trey Muhlhauser"/>
    <s v="Vice President, Director of Digital Marketing"/>
    <s v="FÁS "/>
    <x v="1"/>
    <s v="America"/>
    <s v="Illinois"/>
    <s v="Personal"/>
    <s v="No inmail sent"/>
    <x v="1"/>
    <m/>
    <m/>
    <m/>
    <m/>
    <m/>
    <m/>
    <m/>
    <m/>
    <m/>
    <m/>
    <m/>
    <m/>
  </r>
  <r>
    <n v="11926"/>
    <d v="2021-10-28T00:00:00"/>
    <m/>
    <x v="4"/>
    <s v="Patrick Mixdorf"/>
    <s v="Co-Owner"/>
    <s v="YogaSix"/>
    <x v="13"/>
    <s v="America"/>
    <s v="Washington"/>
    <s v="Personal"/>
    <s v="No inmail sent"/>
    <x v="1"/>
    <m/>
    <m/>
    <m/>
    <m/>
    <m/>
    <m/>
    <m/>
    <m/>
    <m/>
    <m/>
    <m/>
    <m/>
  </r>
  <r>
    <n v="11927"/>
    <d v="2021-10-28T00:00:00"/>
    <m/>
    <x v="4"/>
    <s v="Hui (Jean) Chen"/>
    <s v="Manager - Marketing Science"/>
    <s v=" OMD USA"/>
    <x v="5"/>
    <s v="America"/>
    <s v="New York"/>
    <s v="Personal"/>
    <s v="No inmail sent"/>
    <x v="1"/>
    <m/>
    <m/>
    <m/>
    <m/>
    <m/>
    <m/>
    <m/>
    <m/>
    <m/>
    <m/>
    <m/>
    <m/>
  </r>
  <r>
    <n v="11928"/>
    <d v="2021-10-28T00:00:00"/>
    <m/>
    <x v="4"/>
    <s v="Laura Baker"/>
    <s v="Head of Retention Marketing"/>
    <s v="Boost Mobile"/>
    <x v="16"/>
    <s v="America"/>
    <s v="Kansas"/>
    <s v="Personal"/>
    <s v="No inmail sent"/>
    <x v="1"/>
    <m/>
    <m/>
    <m/>
    <m/>
    <m/>
    <m/>
    <m/>
    <m/>
    <m/>
    <m/>
    <m/>
    <m/>
  </r>
  <r>
    <n v="11929"/>
    <d v="2021-10-28T00:00:00"/>
    <m/>
    <x v="4"/>
    <s v="John Davis"/>
    <s v="SVP Marketing"/>
    <s v="AmeriSave Mortgage Corporation"/>
    <x v="10"/>
    <s v="America"/>
    <s v="Texas"/>
    <s v="Personal"/>
    <s v="No inmail sent"/>
    <x v="1"/>
    <m/>
    <m/>
    <m/>
    <m/>
    <m/>
    <m/>
    <m/>
    <m/>
    <m/>
    <m/>
    <m/>
    <m/>
  </r>
  <r>
    <n v="11930"/>
    <d v="2021-10-28T00:00:00"/>
    <m/>
    <x v="4"/>
    <s v="Levi Liao"/>
    <s v="VP, Director of Media Data Sciences"/>
    <s v=" Mediahub Worldwide"/>
    <x v="1"/>
    <s v="America"/>
    <s v="New York"/>
    <s v="Personal"/>
    <s v="No inmail sent"/>
    <x v="1"/>
    <m/>
    <m/>
    <m/>
    <m/>
    <m/>
    <m/>
    <m/>
    <m/>
    <m/>
    <m/>
    <m/>
    <m/>
  </r>
  <r>
    <n v="11931"/>
    <d v="2021-10-21T00:00:00"/>
    <m/>
    <x v="3"/>
    <s v="Randal Moss"/>
    <s v="Director of Marketing - Enterprise"/>
    <s v="Scott Fetzer Consumer Brands"/>
    <x v="3"/>
    <s v="America"/>
    <s v="Ohio"/>
    <s v="Ramla's"/>
    <s v="No inmail sent"/>
    <x v="1"/>
    <m/>
    <m/>
    <m/>
    <m/>
    <m/>
    <m/>
    <m/>
    <m/>
    <m/>
    <m/>
    <m/>
    <m/>
  </r>
  <r>
    <n v="11932"/>
    <d v="2021-10-21T00:00:00"/>
    <m/>
    <x v="3"/>
    <s v="Allison Geist"/>
    <s v="Director of Marketing"/>
    <s v="Spectra"/>
    <x v="11"/>
    <s v="America"/>
    <s v="Kansas"/>
    <s v="Ramla's"/>
    <s v="No inmail sent"/>
    <x v="1"/>
    <m/>
    <m/>
    <m/>
    <m/>
    <m/>
    <m/>
    <m/>
    <m/>
    <m/>
    <m/>
    <m/>
    <m/>
  </r>
  <r>
    <n v="11933"/>
    <d v="2021-10-21T00:00:00"/>
    <m/>
    <x v="3"/>
    <s v="Nick Kagal"/>
    <s v="Vice President Of Marketing And Business Development"/>
    <s v="SpinSci "/>
    <x v="13"/>
    <s v="America"/>
    <s v="Texas"/>
    <s v="Ramla's"/>
    <s v="No inmail sent"/>
    <x v="1"/>
    <m/>
    <m/>
    <m/>
    <m/>
    <m/>
    <m/>
    <m/>
    <m/>
    <m/>
    <m/>
    <m/>
    <m/>
  </r>
  <r>
    <n v="11934"/>
    <d v="2021-10-21T00:00:00"/>
    <m/>
    <x v="3"/>
    <s v="Phil Risinger"/>
    <s v="Director, Commercial Marketing"/>
    <s v="Stop &amp; Shop"/>
    <x v="0"/>
    <s v="America"/>
    <s v="Massachusetts"/>
    <s v="Ramla's"/>
    <s v="No inmail sent"/>
    <x v="1"/>
    <m/>
    <m/>
    <m/>
    <m/>
    <m/>
    <m/>
    <m/>
    <m/>
    <m/>
    <m/>
    <m/>
    <m/>
  </r>
  <r>
    <n v="11935"/>
    <d v="2021-10-21T00:00:00"/>
    <m/>
    <x v="3"/>
    <s v="Meghan Rose Galligan"/>
    <s v="Digital Marketing Director"/>
    <s v="Stop &amp; Shop"/>
    <x v="0"/>
    <s v="America"/>
    <s v="Massachusetts"/>
    <s v="Ramla's"/>
    <s v="No inmail sent"/>
    <x v="1"/>
    <m/>
    <m/>
    <m/>
    <m/>
    <m/>
    <m/>
    <m/>
    <m/>
    <m/>
    <m/>
    <m/>
    <m/>
  </r>
  <r>
    <n v="11936"/>
    <d v="2021-10-21T00:00:00"/>
    <m/>
    <x v="3"/>
    <s v="Luke Williamson"/>
    <s v="Marketing Operations Specialist "/>
    <s v="Summit Therapeutics"/>
    <x v="6"/>
    <s v="Europe"/>
    <s v="United Kingdom"/>
    <s v="Ramla's"/>
    <s v="No inmail sent"/>
    <x v="0"/>
    <d v="2021-10-22T00:00:00"/>
    <d v="2022-01-27T00:00:00"/>
    <m/>
    <m/>
    <m/>
    <m/>
    <m/>
    <m/>
    <m/>
    <m/>
    <m/>
    <m/>
  </r>
  <r>
    <n v="11937"/>
    <d v="2021-10-21T00:00:00"/>
    <m/>
    <x v="3"/>
    <s v="Brian Nucci"/>
    <s v="Associate Director - Business Analyst"/>
    <s v="Synechron"/>
    <x v="2"/>
    <s v="America"/>
    <s v="North Carolina"/>
    <s v="Ramla's"/>
    <s v="No inmail sent"/>
    <x v="1"/>
    <m/>
    <m/>
    <m/>
    <m/>
    <m/>
    <m/>
    <m/>
    <m/>
    <m/>
    <m/>
    <m/>
    <m/>
  </r>
  <r>
    <n v="11938"/>
    <d v="2021-10-21T00:00:00"/>
    <m/>
    <x v="3"/>
    <s v="Kiley Skadburg"/>
    <s v="Chief Marketing Officer"/>
    <s v="The Iowa Clinic"/>
    <x v="13"/>
    <s v="America"/>
    <s v="Iowa"/>
    <s v="Ramla's"/>
    <s v="No inmail sent"/>
    <x v="1"/>
    <m/>
    <m/>
    <m/>
    <m/>
    <m/>
    <m/>
    <m/>
    <m/>
    <m/>
    <m/>
    <m/>
    <m/>
  </r>
  <r>
    <n v="11939"/>
    <d v="2021-10-21T00:00:00"/>
    <m/>
    <x v="3"/>
    <s v="Seth Spiro"/>
    <s v="SVP Chief Marketing Officer"/>
    <s v="Tyndall Federal Credit Union"/>
    <x v="10"/>
    <s v="America"/>
    <s v="Washington"/>
    <s v="Ramla's"/>
    <s v="No inmail sent"/>
    <x v="1"/>
    <m/>
    <m/>
    <m/>
    <m/>
    <m/>
    <m/>
    <m/>
    <m/>
    <m/>
    <m/>
    <m/>
    <m/>
  </r>
  <r>
    <n v="11940"/>
    <d v="2021-10-21T00:00:00"/>
    <m/>
    <x v="3"/>
    <s v="Jason Newman"/>
    <s v="Marketing Director"/>
    <s v="Tyndall Federal Credit Union"/>
    <x v="10"/>
    <s v="America"/>
    <s v="Panama"/>
    <s v="Ramla's"/>
    <s v="No inmail sent"/>
    <x v="0"/>
    <d v="2021-11-12T00:00:00"/>
    <d v="2021-11-24T00:00:00"/>
    <m/>
    <m/>
    <m/>
    <m/>
    <m/>
    <m/>
    <m/>
    <m/>
    <m/>
    <m/>
  </r>
  <r>
    <n v="11941"/>
    <d v="2021-10-21T00:00:00"/>
    <m/>
    <x v="3"/>
    <s v="Amy Sheridan"/>
    <s v="Director of Performance Marketing"/>
    <s v="ViacomCBS"/>
    <x v="12"/>
    <s v="America"/>
    <s v="New York"/>
    <s v="Ramla's"/>
    <s v="No inmail sent"/>
    <x v="0"/>
    <d v="2021-10-29T00:00:00"/>
    <d v="2021-11-08T00:00:00"/>
    <m/>
    <m/>
    <m/>
    <m/>
    <m/>
    <m/>
    <m/>
    <m/>
    <m/>
    <m/>
  </r>
  <r>
    <n v="11942"/>
    <d v="2021-10-21T00:00:00"/>
    <m/>
    <x v="3"/>
    <s v="Jordan Weinstock"/>
    <s v="Senior Marketing Manager, Media Strategy"/>
    <s v="ViacomCBS"/>
    <x v="12"/>
    <s v="America"/>
    <s v="California"/>
    <s v="Ramla's"/>
    <s v="No inmail sent"/>
    <x v="0"/>
    <d v="2021-10-22T00:00:00"/>
    <d v="2021-11-02T00:00:00"/>
    <m/>
    <m/>
    <m/>
    <m/>
    <m/>
    <m/>
    <m/>
    <m/>
    <m/>
    <m/>
  </r>
  <r>
    <n v="11943"/>
    <d v="2021-10-21T00:00:00"/>
    <m/>
    <x v="3"/>
    <s v="Tiffany Liu"/>
    <s v="Vice President, Media Strategy"/>
    <s v="ViacomCBS"/>
    <x v="12"/>
    <s v="America"/>
    <s v="New York"/>
    <m/>
    <s v="No inmail sent"/>
    <x v="4"/>
    <m/>
    <m/>
    <m/>
    <m/>
    <m/>
    <m/>
    <m/>
    <m/>
    <m/>
    <m/>
    <m/>
    <m/>
  </r>
  <r>
    <n v="11944"/>
    <d v="2021-10-21T00:00:00"/>
    <m/>
    <x v="3"/>
    <s v="William Nuñez"/>
    <s v="Manager, Data Strategy &amp; Analytics"/>
    <s v="West Monroe"/>
    <x v="2"/>
    <s v="America"/>
    <s v="Illinois"/>
    <s v="Ramla's"/>
    <s v="No inmail sent"/>
    <x v="2"/>
    <m/>
    <m/>
    <m/>
    <m/>
    <m/>
    <m/>
    <m/>
    <m/>
    <m/>
    <m/>
    <m/>
    <m/>
  </r>
  <r>
    <n v="11945"/>
    <d v="2021-10-21T00:00:00"/>
    <m/>
    <x v="3"/>
    <s v="James Daly"/>
    <s v="Sr Manager, Business &amp; Market Intelligence"/>
    <s v="West Monroe"/>
    <x v="2"/>
    <s v="America"/>
    <s v="Illinois"/>
    <m/>
    <s v="No inmail sent"/>
    <x v="4"/>
    <m/>
    <m/>
    <m/>
    <m/>
    <m/>
    <m/>
    <m/>
    <m/>
    <m/>
    <m/>
    <m/>
    <m/>
  </r>
  <r>
    <n v="11946"/>
    <d v="2021-10-21T00:00:00"/>
    <m/>
    <x v="3"/>
    <s v="Min Park"/>
    <s v="Global Head of Marketing"/>
    <s v="WuXi Advanced Therapies"/>
    <x v="6"/>
    <s v="America"/>
    <s v="Illinois"/>
    <s v="Ramla's"/>
    <s v="No inmail sent"/>
    <x v="0"/>
    <d v="2021-10-29T00:00:00"/>
    <d v="2021-11-08T00:00:00"/>
    <m/>
    <m/>
    <m/>
    <m/>
    <m/>
    <m/>
    <m/>
    <m/>
    <m/>
    <m/>
  </r>
  <r>
    <n v="11947"/>
    <d v="2021-10-21T00:00:00"/>
    <m/>
    <x v="3"/>
    <s v="Amy Kuebler"/>
    <s v="Sr. Manager Business Intelligence"/>
    <s v="TD Ameritrade"/>
    <x v="10"/>
    <s v="America"/>
    <s v="Iowa"/>
    <m/>
    <s v="No inmail sent"/>
    <x v="4"/>
    <m/>
    <m/>
    <m/>
    <m/>
    <m/>
    <m/>
    <m/>
    <m/>
    <m/>
    <m/>
    <m/>
    <m/>
  </r>
  <r>
    <n v="11948"/>
    <d v="2021-10-28T00:00:00"/>
    <m/>
    <x v="4"/>
    <s v="Inna Axentiev"/>
    <s v="Co-Founder"/>
    <s v="Gymnamo "/>
    <x v="0"/>
    <s v="Europe"/>
    <s v="United Kingdom"/>
    <s v="Personal"/>
    <s v="No inmail sent"/>
    <x v="1"/>
    <m/>
    <m/>
    <m/>
    <m/>
    <m/>
    <m/>
    <m/>
    <m/>
    <m/>
    <m/>
    <m/>
    <m/>
  </r>
  <r>
    <n v="11949"/>
    <d v="2021-10-28T00:00:00"/>
    <m/>
    <x v="4"/>
    <s v="Veronica Shopp-Dubon"/>
    <s v="Senior Manager, Digital Marketing"/>
    <s v="Braze"/>
    <x v="18"/>
    <s v="America"/>
    <s v="New York"/>
    <s v="Personal"/>
    <s v="No inmail sent"/>
    <x v="1"/>
    <m/>
    <m/>
    <m/>
    <m/>
    <m/>
    <m/>
    <m/>
    <m/>
    <m/>
    <m/>
    <m/>
    <m/>
  </r>
  <r>
    <n v="11950"/>
    <d v="2021-10-28T00:00:00"/>
    <m/>
    <x v="4"/>
    <s v="Anthony McLoughlin"/>
    <s v="Chief Marketing &amp; Growth Officer"/>
    <s v="Things Remembered"/>
    <x v="0"/>
    <s v="America"/>
    <s v="Ohio"/>
    <s v="Personal"/>
    <s v="No inmail sent"/>
    <x v="1"/>
    <m/>
    <m/>
    <m/>
    <m/>
    <m/>
    <m/>
    <m/>
    <m/>
    <m/>
    <m/>
    <m/>
    <m/>
  </r>
  <r>
    <n v="11951"/>
    <d v="2021-10-22T00:00:00"/>
    <m/>
    <x v="3"/>
    <s v="Amanda Rhodes"/>
    <s v="Consumer &amp; Category Insights "/>
    <s v="Coty"/>
    <x v="3"/>
    <s v="Europe"/>
    <s v="United Kingdom"/>
    <s v="Ramla's"/>
    <s v="No inmail sent"/>
    <x v="0"/>
    <d v="2021-11-17T00:00:00"/>
    <d v="2022-02-22T00:00:00"/>
    <m/>
    <m/>
    <m/>
    <m/>
    <m/>
    <m/>
    <m/>
    <m/>
    <m/>
    <m/>
  </r>
  <r>
    <n v="11952"/>
    <d v="2021-10-28T00:00:00"/>
    <m/>
    <x v="4"/>
    <s v="Jamie Driver"/>
    <s v="Co-Founder"/>
    <s v="Affiliate Marketing Dynamics"/>
    <x v="1"/>
    <s v="America"/>
    <s v="New York"/>
    <s v="Personal"/>
    <s v="No inmail sent"/>
    <x v="1"/>
    <m/>
    <m/>
    <m/>
    <m/>
    <m/>
    <m/>
    <m/>
    <m/>
    <m/>
    <m/>
    <m/>
    <m/>
  </r>
  <r>
    <n v="11953"/>
    <d v="2021-10-29T00:00:00"/>
    <m/>
    <x v="4"/>
    <s v="Tyler Kappen"/>
    <s v="Digital Strategy Manager"/>
    <s v="AUDIENCEX "/>
    <x v="1"/>
    <s v="America"/>
    <s v="California"/>
    <s v="Personal"/>
    <s v="No inmail sent"/>
    <x v="0"/>
    <d v="2021-11-01T00:00:00"/>
    <d v="2022-02-28T00:00:00"/>
    <m/>
    <m/>
    <m/>
    <m/>
    <m/>
    <m/>
    <m/>
    <m/>
    <m/>
    <m/>
  </r>
  <r>
    <n v="11954"/>
    <d v="2021-10-29T00:00:00"/>
    <m/>
    <x v="4"/>
    <s v="Thomas Bowden"/>
    <s v="Managing Partner"/>
    <s v="Elevated Consulting"/>
    <x v="2"/>
    <s v="America"/>
    <s v="Minnesota"/>
    <s v="Personal"/>
    <s v="No inmail sent"/>
    <x v="1"/>
    <m/>
    <m/>
    <m/>
    <m/>
    <m/>
    <m/>
    <m/>
    <m/>
    <m/>
    <m/>
    <m/>
    <m/>
  </r>
  <r>
    <n v="11955"/>
    <d v="2021-10-29T00:00:00"/>
    <m/>
    <x v="4"/>
    <s v="Scott Kane"/>
    <s v="Director of eBusiness"/>
    <s v="AAA-The Auto Club Group"/>
    <x v="10"/>
    <s v="America"/>
    <s v="Florida"/>
    <s v="Personal"/>
    <s v="No inmail sent"/>
    <x v="1"/>
    <m/>
    <m/>
    <m/>
    <m/>
    <m/>
    <m/>
    <m/>
    <m/>
    <m/>
    <m/>
    <m/>
    <m/>
  </r>
  <r>
    <n v="11956"/>
    <d v="2021-10-29T00:00:00"/>
    <m/>
    <x v="4"/>
    <s v="Diego Garcia"/>
    <s v="Manager, Customer Retention Marketing"/>
    <s v="J. Jill "/>
    <x v="0"/>
    <s v="America"/>
    <s v="Massachusetts"/>
    <s v="Personal"/>
    <s v="No inmail sent"/>
    <x v="1"/>
    <m/>
    <m/>
    <m/>
    <m/>
    <m/>
    <m/>
    <m/>
    <m/>
    <m/>
    <m/>
    <m/>
    <m/>
  </r>
  <r>
    <n v="11957"/>
    <d v="2021-10-29T00:00:00"/>
    <m/>
    <x v="4"/>
    <s v="David Baur-Ray"/>
    <s v="Marketing Director"/>
    <s v="NX: Neural Experience"/>
    <x v="1"/>
    <s v="America"/>
    <s v="Colorado"/>
    <s v="Personal"/>
    <s v="No inmail sent"/>
    <x v="1"/>
    <m/>
    <m/>
    <m/>
    <m/>
    <m/>
    <m/>
    <m/>
    <m/>
    <m/>
    <m/>
    <m/>
    <m/>
  </r>
  <r>
    <n v="11958"/>
    <d v="2021-10-29T00:00:00"/>
    <m/>
    <x v="4"/>
    <s v="Huajing Chloe Jiang"/>
    <s v="Business Intelligence Analyst"/>
    <s v="Wyndham Destinations "/>
    <x v="13"/>
    <s v="America"/>
    <s v="Florida"/>
    <s v="Personal"/>
    <s v="No inmail sent"/>
    <x v="1"/>
    <m/>
    <m/>
    <m/>
    <m/>
    <m/>
    <m/>
    <m/>
    <m/>
    <m/>
    <m/>
    <m/>
    <m/>
  </r>
  <r>
    <n v="11959"/>
    <d v="2021-10-29T00:00:00"/>
    <m/>
    <x v="4"/>
    <s v="Aurelien Dutrievoz"/>
    <s v="Growth Manager"/>
    <s v="Spark.do"/>
    <x v="1"/>
    <s v="Europe"/>
    <s v="France"/>
    <s v="Personal"/>
    <s v="No inmail sent"/>
    <x v="1"/>
    <m/>
    <m/>
    <m/>
    <m/>
    <m/>
    <m/>
    <m/>
    <m/>
    <m/>
    <m/>
    <m/>
    <m/>
  </r>
  <r>
    <n v="11960"/>
    <d v="2021-10-25T00:00:00"/>
    <m/>
    <x v="2"/>
    <s v="Melanie Exmann"/>
    <s v="Media Measurement Manager"/>
    <s v="adidas"/>
    <x v="3"/>
    <s v="Europe"/>
    <s v="Netherlands"/>
    <s v="Ramla's"/>
    <s v="No inmail sent"/>
    <x v="4"/>
    <m/>
    <m/>
    <m/>
    <m/>
    <m/>
    <m/>
    <m/>
    <m/>
    <m/>
    <m/>
    <m/>
    <m/>
  </r>
  <r>
    <n v="11961"/>
    <d v="2021-10-25T00:00:00"/>
    <m/>
    <x v="2"/>
    <s v="Benedetta Jewels"/>
    <s v="Senior Director Digital Marketing"/>
    <s v="adidas"/>
    <x v="3"/>
    <s v="Europe"/>
    <s v="Netherlands"/>
    <s v="Ramla's"/>
    <s v="No inmail sent"/>
    <x v="4"/>
    <m/>
    <m/>
    <m/>
    <m/>
    <m/>
    <m/>
    <m/>
    <m/>
    <m/>
    <m/>
    <m/>
    <m/>
  </r>
  <r>
    <n v="11962"/>
    <d v="2021-10-25T00:00:00"/>
    <m/>
    <x v="2"/>
    <s v="Kemal Cavusoglu"/>
    <s v="Media Director, Integrated Media EMEA - Football, Nike Sportswear, Basketball &amp; Jordan Brand"/>
    <s v="Nike "/>
    <x v="3"/>
    <s v="Europe"/>
    <s v="Netherlands"/>
    <s v="Ramla's"/>
    <s v="No inmail sent"/>
    <x v="0"/>
    <d v="2021-12-08T00:00:00"/>
    <d v="2022-01-13T00:00:00"/>
    <m/>
    <m/>
    <m/>
    <m/>
    <m/>
    <m/>
    <m/>
    <m/>
    <m/>
    <m/>
  </r>
  <r>
    <n v="11963"/>
    <d v="2021-10-25T00:00:00"/>
    <m/>
    <x v="2"/>
    <s v="Casper van der Waal"/>
    <s v="Media Director Benelux "/>
    <s v=" L'Oréal"/>
    <x v="3"/>
    <s v="Europe"/>
    <s v="Netherlands"/>
    <s v="Ramla's"/>
    <s v="No inmail sent"/>
    <x v="4"/>
    <m/>
    <m/>
    <m/>
    <m/>
    <m/>
    <m/>
    <m/>
    <m/>
    <m/>
    <m/>
    <m/>
    <m/>
  </r>
  <r>
    <n v="11964"/>
    <d v="2021-10-25T00:00:00"/>
    <m/>
    <x v="2"/>
    <s v="Debby Banning"/>
    <s v="Media Director"/>
    <s v="Publicis Groupe NL "/>
    <x v="1"/>
    <s v="Europe"/>
    <s v="Netherlands"/>
    <s v="Ramla's"/>
    <s v="No inmail sent"/>
    <x v="4"/>
    <m/>
    <m/>
    <m/>
    <m/>
    <m/>
    <m/>
    <m/>
    <m/>
    <m/>
    <m/>
    <m/>
    <m/>
  </r>
  <r>
    <n v="11965"/>
    <d v="2021-10-25T00:00:00"/>
    <m/>
    <x v="2"/>
    <s v="Neri Bastiancich"/>
    <s v="Senior Director Brand Media &amp; Growth Marketing "/>
    <s v="PVH Corp."/>
    <x v="3"/>
    <s v="Europe"/>
    <s v="Netherlands"/>
    <s v="Ramla's"/>
    <s v="No inmail sent"/>
    <x v="4"/>
    <m/>
    <m/>
    <m/>
    <m/>
    <m/>
    <m/>
    <m/>
    <m/>
    <m/>
    <m/>
    <m/>
    <m/>
  </r>
  <r>
    <n v="11966"/>
    <d v="2021-10-25T00:00:00"/>
    <m/>
    <x v="2"/>
    <s v="Marc Aurèle Foucart"/>
    <s v="Data &amp; Analytics Director "/>
    <s v="TBWA\G1"/>
    <x v="1"/>
    <s v="Europe"/>
    <s v="France"/>
    <s v="Ramla's"/>
    <s v="No inmail sent"/>
    <x v="0"/>
    <d v="2021-10-26T00:00:00"/>
    <d v="2021-11-08T00:00:00"/>
    <m/>
    <m/>
    <m/>
    <m/>
    <m/>
    <m/>
    <m/>
    <m/>
    <m/>
    <m/>
  </r>
  <r>
    <n v="11967"/>
    <d v="2021-10-25T00:00:00"/>
    <m/>
    <x v="2"/>
    <s v="Ashley Terpstra"/>
    <s v="Media Director "/>
    <s v="Collective Measures"/>
    <x v="1"/>
    <s v="America"/>
    <s v="Minnesota"/>
    <s v="Ramla's"/>
    <s v="No inmail sent"/>
    <x v="4"/>
    <m/>
    <m/>
    <m/>
    <m/>
    <m/>
    <m/>
    <m/>
    <m/>
    <m/>
    <m/>
    <m/>
    <m/>
  </r>
  <r>
    <n v="11968"/>
    <d v="2021-10-25T00:00:00"/>
    <m/>
    <x v="2"/>
    <s v="Harry Cole"/>
    <s v="Media Effectiveness Manager"/>
    <s v="NOW"/>
    <x v="12"/>
    <s v="Europe"/>
    <s v="United Kingdom"/>
    <s v="Ramla's"/>
    <s v="No inmail sent"/>
    <x v="0"/>
    <d v="2021-10-26T00:00:00"/>
    <d v="2021-11-08T00:00:00"/>
    <m/>
    <m/>
    <m/>
    <m/>
    <m/>
    <m/>
    <m/>
    <m/>
    <m/>
    <m/>
  </r>
  <r>
    <n v="11969"/>
    <d v="2021-10-25T00:00:00"/>
    <m/>
    <x v="2"/>
    <s v="Jennifer Carey"/>
    <s v="Head of Media and interim Marketing Departmental Lead "/>
    <s v="Channel 4"/>
    <x v="12"/>
    <s v="Europe"/>
    <s v="United Kingdom"/>
    <s v="Ramla's"/>
    <s v="No inmail sent"/>
    <x v="4"/>
    <m/>
    <m/>
    <m/>
    <m/>
    <m/>
    <m/>
    <m/>
    <m/>
    <m/>
    <m/>
    <m/>
    <m/>
  </r>
  <r>
    <n v="11970"/>
    <d v="2021-10-25T00:00:00"/>
    <m/>
    <x v="2"/>
    <s v="Chris Howett"/>
    <s v="Digital Marketing and Media Director"/>
    <s v="Huawei Consumer Business Group"/>
    <x v="7"/>
    <s v="Europe"/>
    <s v="United Kingdom"/>
    <s v="Ramla's"/>
    <s v="No inmail sent"/>
    <x v="4"/>
    <m/>
    <m/>
    <m/>
    <m/>
    <m/>
    <m/>
    <m/>
    <m/>
    <m/>
    <m/>
    <m/>
    <m/>
  </r>
  <r>
    <n v="11971"/>
    <d v="2021-10-25T00:00:00"/>
    <m/>
    <x v="2"/>
    <s v="Mingming Xia"/>
    <s v="Associate Director"/>
    <s v="Initiative"/>
    <x v="1"/>
    <s v="America"/>
    <s v="New York"/>
    <s v="Ramla's"/>
    <s v="No inmail sent"/>
    <x v="4"/>
    <m/>
    <m/>
    <m/>
    <m/>
    <m/>
    <m/>
    <m/>
    <m/>
    <m/>
    <m/>
    <m/>
    <m/>
  </r>
  <r>
    <n v="11972"/>
    <d v="2021-10-25T00:00:00"/>
    <m/>
    <x v="2"/>
    <s v="Jui Salunkhe (Zuee)"/>
    <s v="Senior Data Analyst - Digital Analytics (Target Plus) "/>
    <s v=" Target"/>
    <x v="0"/>
    <s v="America"/>
    <s v="Rhode Island"/>
    <s v="Ramla's"/>
    <s v="No inmail sent"/>
    <x v="0"/>
    <d v="2021-10-26T00:00:00"/>
    <d v="2021-11-08T00:00:00"/>
    <m/>
    <m/>
    <m/>
    <m/>
    <m/>
    <m/>
    <m/>
    <m/>
    <m/>
    <m/>
  </r>
  <r>
    <n v="11973"/>
    <d v="2021-10-25T00:00:00"/>
    <m/>
    <x v="2"/>
    <s v="Emiliano Mosca"/>
    <s v="Director LatAm - Media Measurement &amp; Programmatic Audience Partnerships "/>
    <s v="Worldpanel by Kantar"/>
    <x v="5"/>
    <s v="America"/>
    <s v="Brazil"/>
    <s v="Ramla's"/>
    <s v="No inmail sent"/>
    <x v="0"/>
    <d v="2021-10-29T00:00:00"/>
    <d v="2021-11-08T00:00:00"/>
    <m/>
    <m/>
    <m/>
    <m/>
    <m/>
    <m/>
    <m/>
    <m/>
    <m/>
    <m/>
  </r>
  <r>
    <n v="11974"/>
    <d v="2021-10-25T00:00:00"/>
    <m/>
    <x v="2"/>
    <s v="Sarah Wingrove"/>
    <s v="Associate Director (Principal Consultant) "/>
    <s v="Ebiquity plc"/>
    <x v="1"/>
    <m/>
    <m/>
    <s v="Ramla's"/>
    <s v="No inmail sent"/>
    <x v="4"/>
    <m/>
    <m/>
    <m/>
    <m/>
    <m/>
    <m/>
    <m/>
    <m/>
    <m/>
    <m/>
    <m/>
    <m/>
  </r>
  <r>
    <n v="11975"/>
    <d v="2021-10-25T00:00:00"/>
    <m/>
    <x v="2"/>
    <s v="Luke Kigel"/>
    <s v="Vice President, Integrated Media &amp; Head of Walgreens Advertising Group "/>
    <s v="Walgreen"/>
    <x v="0"/>
    <s v="America"/>
    <s v="Illinois"/>
    <s v="Ramla's"/>
    <s v="No inmail sent"/>
    <x v="4"/>
    <m/>
    <m/>
    <m/>
    <m/>
    <m/>
    <m/>
    <m/>
    <m/>
    <m/>
    <m/>
    <m/>
    <m/>
  </r>
  <r>
    <n v="11976"/>
    <d v="2021-10-25T00:00:00"/>
    <m/>
    <x v="2"/>
    <s v="Maneesha Khanna"/>
    <s v="Director-Marketing Analytics &amp; Tech."/>
    <s v=" PepsiCo Global Media COE"/>
    <x v="3"/>
    <s v="Asia"/>
    <s v="India"/>
    <s v="Ramla's"/>
    <s v="No inmail sent"/>
    <x v="4"/>
    <m/>
    <m/>
    <m/>
    <m/>
    <m/>
    <m/>
    <m/>
    <m/>
    <m/>
    <m/>
    <m/>
    <m/>
  </r>
  <r>
    <n v="11977"/>
    <d v="2021-10-25T00:00:00"/>
    <m/>
    <x v="2"/>
    <s v="Hannah Richardson"/>
    <s v="Effectiveness Business Director "/>
    <s v=" Manning Gottlieb OMD"/>
    <x v="1"/>
    <s v="Europe"/>
    <s v="United Kingdom"/>
    <s v="Ramla's"/>
    <s v="No inmail sent"/>
    <x v="4"/>
    <m/>
    <m/>
    <m/>
    <m/>
    <m/>
    <m/>
    <m/>
    <m/>
    <m/>
    <m/>
    <m/>
    <m/>
  </r>
  <r>
    <n v="11978"/>
    <d v="2021-10-25T00:00:00"/>
    <m/>
    <x v="2"/>
    <s v="Lynne Stephens"/>
    <s v="Audience Development Strategist "/>
    <s v="Washington International Horse Show"/>
    <x v="12"/>
    <s v="America"/>
    <s v="Virginia"/>
    <s v="Ramla's"/>
    <s v="No inmail sent"/>
    <x v="4"/>
    <m/>
    <m/>
    <m/>
    <m/>
    <m/>
    <m/>
    <m/>
    <m/>
    <m/>
    <m/>
    <m/>
    <m/>
  </r>
  <r>
    <n v="11979"/>
    <d v="2021-10-25T00:00:00"/>
    <m/>
    <x v="3"/>
    <s v="Shayla F."/>
    <s v="Senior Marketing Manager"/>
    <s v="Epic Games"/>
    <x v="3"/>
    <s v="America"/>
    <s v="California"/>
    <s v="Ramla's"/>
    <s v="No inmail sent"/>
    <x v="1"/>
    <m/>
    <m/>
    <m/>
    <m/>
    <m/>
    <m/>
    <m/>
    <m/>
    <m/>
    <m/>
    <m/>
    <m/>
  </r>
  <r>
    <n v="11980"/>
    <d v="2021-10-25T00:00:00"/>
    <m/>
    <x v="3"/>
    <s v="Federico Raoul Cucchi"/>
    <s v="Senior Programme Manager"/>
    <s v="Monster Energy"/>
    <x v="3"/>
    <s v="Europe"/>
    <s v="United Kingdom"/>
    <s v="Ramla's"/>
    <s v="No inmail sent"/>
    <x v="0"/>
    <d v="2021-10-26T00:00:00"/>
    <d v="2021-11-10T00:00:00"/>
    <m/>
    <m/>
    <m/>
    <s v="Negative"/>
    <d v="2021-10-26T00:00:00"/>
    <m/>
    <m/>
    <m/>
    <m/>
    <m/>
  </r>
  <r>
    <n v="11981"/>
    <d v="2021-10-25T00:00:00"/>
    <m/>
    <x v="3"/>
    <s v="Hind Sarhane"/>
    <s v="Category manager"/>
    <s v="Delpeyrat"/>
    <x v="3"/>
    <s v="Europe"/>
    <s v="France"/>
    <s v="Ramla's"/>
    <s v="No inmail sent"/>
    <x v="0"/>
    <d v="2022-03-01T00:00:00"/>
    <m/>
    <m/>
    <m/>
    <m/>
    <m/>
    <m/>
    <m/>
    <m/>
    <m/>
    <m/>
    <m/>
  </r>
  <r>
    <n v="11982"/>
    <d v="2021-10-25T00:00:00"/>
    <m/>
    <x v="3"/>
    <s v="Vanessa Bresky"/>
    <s v="Commercial Director"/>
    <s v="Abbott"/>
    <x v="13"/>
    <s v="Europe"/>
    <s v="Switzerland"/>
    <s v="Ramla's"/>
    <s v="No inmail sent"/>
    <x v="1"/>
    <m/>
    <m/>
    <m/>
    <m/>
    <m/>
    <m/>
    <m/>
    <m/>
    <m/>
    <m/>
    <m/>
    <m/>
  </r>
  <r>
    <n v="11983"/>
    <d v="2021-10-25T00:00:00"/>
    <m/>
    <x v="3"/>
    <s v="Ron Pasko"/>
    <s v="Senior Vice President"/>
    <s v="HCP Concierge  "/>
    <x v="6"/>
    <s v="America"/>
    <s v="New York"/>
    <s v="Ramla's"/>
    <s v="No inmail sent"/>
    <x v="1"/>
    <m/>
    <m/>
    <m/>
    <m/>
    <m/>
    <m/>
    <m/>
    <m/>
    <m/>
    <m/>
    <m/>
    <m/>
  </r>
  <r>
    <n v="11984"/>
    <d v="2021-10-25T00:00:00"/>
    <m/>
    <x v="3"/>
    <s v="Cristiana Cena"/>
    <s v="Business Development &amp; Sales Steering Manager"/>
    <s v="BSH Italia"/>
    <x v="3"/>
    <s v="Europe"/>
    <s v="Italy"/>
    <s v="Ramla's"/>
    <s v="No inmail sent"/>
    <x v="1"/>
    <m/>
    <m/>
    <m/>
    <m/>
    <m/>
    <m/>
    <m/>
    <m/>
    <m/>
    <m/>
    <m/>
    <m/>
  </r>
  <r>
    <n v="11985"/>
    <d v="2021-10-25T00:00:00"/>
    <m/>
    <x v="3"/>
    <s v="Erik Prinz Grunde"/>
    <s v="Team Manager, Data Science and Analytics"/>
    <s v="Swedbank"/>
    <x v="10"/>
    <s v="Europe"/>
    <s v="Sweden"/>
    <s v="Ramla's"/>
    <s v="No inmail sent"/>
    <x v="1"/>
    <m/>
    <m/>
    <m/>
    <m/>
    <m/>
    <m/>
    <m/>
    <m/>
    <m/>
    <m/>
    <m/>
    <m/>
  </r>
  <r>
    <n v="11986"/>
    <d v="2021-10-25T00:00:00"/>
    <m/>
    <x v="3"/>
    <s v="Michael Zoglio"/>
    <s v="Senior Director, Analytics "/>
    <s v="Tile "/>
    <x v="0"/>
    <s v="America"/>
    <s v="California"/>
    <s v="Ramla's"/>
    <s v="No inmail sent"/>
    <x v="1"/>
    <m/>
    <m/>
    <m/>
    <m/>
    <m/>
    <m/>
    <m/>
    <m/>
    <m/>
    <m/>
    <m/>
    <m/>
  </r>
  <r>
    <n v="11987"/>
    <d v="2021-10-25T00:00:00"/>
    <m/>
    <x v="3"/>
    <s v="Kelly Pietsch"/>
    <s v="Digital Marketing Manager"/>
    <s v="U.S. Bank"/>
    <x v="10"/>
    <s v="America"/>
    <s v="Minnesota"/>
    <s v="Ramla's"/>
    <s v="No inmail sent"/>
    <x v="1"/>
    <m/>
    <m/>
    <m/>
    <m/>
    <m/>
    <m/>
    <m/>
    <m/>
    <m/>
    <m/>
    <m/>
    <m/>
  </r>
  <r>
    <n v="11988"/>
    <d v="2021-10-25T00:00:00"/>
    <m/>
    <x v="3"/>
    <s v="Heather Rocchetta"/>
    <s v="Vice President, Data &amp; Modeling Sciences"/>
    <s v="Procter &amp; Gamble"/>
    <x v="3"/>
    <s v="America"/>
    <s v="Ohio"/>
    <s v="Ramla's"/>
    <s v="No inmail sent"/>
    <x v="1"/>
    <m/>
    <m/>
    <m/>
    <m/>
    <m/>
    <m/>
    <m/>
    <m/>
    <m/>
    <m/>
    <m/>
    <m/>
  </r>
  <r>
    <n v="11989"/>
    <d v="2021-10-25T00:00:00"/>
    <m/>
    <x v="3"/>
    <s v="Srinivas Relangi"/>
    <s v="Vice President - Data Mining and Analytics"/>
    <s v="BNY Mellon"/>
    <x v="10"/>
    <s v="America"/>
    <s v="Massachusetts"/>
    <s v="Ramla's"/>
    <s v="No inmail sent"/>
    <x v="1"/>
    <m/>
    <m/>
    <m/>
    <m/>
    <m/>
    <m/>
    <m/>
    <m/>
    <m/>
    <m/>
    <m/>
    <m/>
  </r>
  <r>
    <n v="11990"/>
    <d v="2021-10-25T00:00:00"/>
    <m/>
    <x v="3"/>
    <s v="Edward Willis"/>
    <s v="Data &amp; Analytics Director"/>
    <s v="Dignity"/>
    <x v="10"/>
    <s v="Europe"/>
    <s v="United Kingdom"/>
    <s v="Ramla's"/>
    <s v="No inmail sent"/>
    <x v="1"/>
    <m/>
    <m/>
    <m/>
    <m/>
    <m/>
    <m/>
    <m/>
    <m/>
    <m/>
    <m/>
    <m/>
    <m/>
  </r>
  <r>
    <n v="11991"/>
    <d v="2021-10-25T00:00:00"/>
    <m/>
    <x v="3"/>
    <s v="Fernando Monaco"/>
    <s v="Data Science Manager"/>
    <s v="Accenture "/>
    <x v="1"/>
    <s v="Europe"/>
    <s v="Italy"/>
    <s v="Ramla's"/>
    <s v="No inmail sent"/>
    <x v="0"/>
    <d v="2021-10-26T00:00:00"/>
    <d v="2022-01-27T00:00:00"/>
    <m/>
    <m/>
    <m/>
    <m/>
    <m/>
    <m/>
    <m/>
    <m/>
    <m/>
    <m/>
  </r>
  <r>
    <n v="11992"/>
    <d v="2021-10-25T00:00:00"/>
    <m/>
    <x v="3"/>
    <s v="Qi Yu"/>
    <s v="Director, Data Science"/>
    <s v="Capital One"/>
    <x v="10"/>
    <s v="America"/>
    <s v="Massachusetts"/>
    <s v="Ramla's"/>
    <s v="No inmail sent"/>
    <x v="1"/>
    <m/>
    <m/>
    <m/>
    <m/>
    <m/>
    <m/>
    <m/>
    <m/>
    <m/>
    <m/>
    <m/>
    <m/>
  </r>
  <r>
    <n v="11993"/>
    <d v="2021-10-25T00:00:00"/>
    <m/>
    <x v="3"/>
    <s v="Jessica Kelton"/>
    <s v="Sr. Manager - Data Scientist"/>
    <s v="CBRE"/>
    <x v="9"/>
    <s v="America"/>
    <s v="Texas"/>
    <s v="Ramla's"/>
    <s v="No inmail sent"/>
    <x v="0"/>
    <d v="2021-11-08T00:00:00"/>
    <d v="2021-11-24T00:00:00"/>
    <m/>
    <m/>
    <m/>
    <s v="Negative"/>
    <d v="2021-11-25T00:00:00"/>
    <m/>
    <m/>
    <m/>
    <m/>
    <m/>
  </r>
  <r>
    <n v="11994"/>
    <d v="2021-10-25T00:00:00"/>
    <m/>
    <x v="3"/>
    <s v="Edvinas S."/>
    <s v="Chief Data Officer "/>
    <s v="Rootz"/>
    <x v="12"/>
    <s v="Europe"/>
    <s v="Malta"/>
    <s v="Ramla's"/>
    <s v="No inmail sent"/>
    <x v="1"/>
    <m/>
    <m/>
    <m/>
    <m/>
    <m/>
    <m/>
    <m/>
    <m/>
    <m/>
    <m/>
    <m/>
    <m/>
  </r>
  <r>
    <n v="11995"/>
    <d v="2021-10-25T00:00:00"/>
    <m/>
    <x v="3"/>
    <s v="Christos Katsantonis"/>
    <s v="Finance Business Partner - Buying, Strategy &amp; Marketing"/>
    <s v="AB VASSILOPOULOS"/>
    <x v="0"/>
    <s v="Europe"/>
    <s v="Greece"/>
    <s v="Ramla's"/>
    <s v="No inmail sent"/>
    <x v="0"/>
    <d v="2021-10-26T00:00:00"/>
    <m/>
    <m/>
    <m/>
    <m/>
    <s v="Negative"/>
    <d v="2021-10-29T00:00:00"/>
    <m/>
    <m/>
    <m/>
    <m/>
    <m/>
  </r>
  <r>
    <n v="11996"/>
    <d v="2021-10-25T00:00:00"/>
    <m/>
    <x v="3"/>
    <s v="Christina Caruso Nevoso"/>
    <s v="Lead Brand Manager Afrin &amp; Coricidin "/>
    <s v="Bayer"/>
    <x v="6"/>
    <s v="America"/>
    <s v="New York"/>
    <s v="Ramla's"/>
    <s v="No inmail sent"/>
    <x v="1"/>
    <m/>
    <m/>
    <m/>
    <m/>
    <m/>
    <m/>
    <m/>
    <m/>
    <m/>
    <m/>
    <m/>
    <m/>
  </r>
  <r>
    <n v="11997"/>
    <d v="2021-10-25T00:00:00"/>
    <m/>
    <x v="3"/>
    <s v="Apoorva Sharma"/>
    <s v="Associate Manager, Brand Insights, Consumer &amp; Market Intelligence"/>
    <s v="General Mills"/>
    <x v="3"/>
    <s v="America"/>
    <s v="Texas"/>
    <s v="Ramla's"/>
    <s v="No inmail sent"/>
    <x v="0"/>
    <d v="2021-10-26T00:00:00"/>
    <d v="2022-02-22T00:00:00"/>
    <m/>
    <m/>
    <m/>
    <m/>
    <m/>
    <m/>
    <m/>
    <m/>
    <m/>
    <m/>
  </r>
  <r>
    <n v="11998"/>
    <d v="2021-10-25T00:00:00"/>
    <m/>
    <x v="3"/>
    <s v="Karin Haglund"/>
    <s v="Global Consumer Insights Manager"/>
    <s v="Klarna"/>
    <x v="10"/>
    <s v="Europe"/>
    <s v="Sweden"/>
    <s v="Personal"/>
    <s v="No inmail sent"/>
    <x v="1"/>
    <m/>
    <m/>
    <m/>
    <m/>
    <m/>
    <m/>
    <m/>
    <m/>
    <m/>
    <m/>
    <m/>
    <m/>
  </r>
  <r>
    <n v="11999"/>
    <d v="2021-10-25T00:00:00"/>
    <m/>
    <x v="3"/>
    <s v="Pam Pinnington"/>
    <s v="Manager - Advanced Analytics &amp; Modelling | Global Marketing Analytics"/>
    <s v="PlayStation"/>
    <x v="12"/>
    <s v="Europe"/>
    <s v="United Kingdom"/>
    <s v="Ramla's"/>
    <s v="No inmail sent"/>
    <x v="1"/>
    <m/>
    <m/>
    <m/>
    <m/>
    <m/>
    <m/>
    <m/>
    <m/>
    <m/>
    <m/>
    <m/>
    <m/>
  </r>
  <r>
    <n v="12000"/>
    <d v="2021-10-25T00:00:00"/>
    <m/>
    <x v="3"/>
    <s v="Patrick C."/>
    <s v="Consumer Insights Director"/>
    <s v="Netflix"/>
    <x v="12"/>
    <s v="Europe"/>
    <s v="United Kingdom"/>
    <s v="Ramla's"/>
    <s v="No inmail sent"/>
    <x v="1"/>
    <m/>
    <m/>
    <m/>
    <m/>
    <m/>
    <m/>
    <m/>
    <m/>
    <m/>
    <m/>
    <m/>
    <m/>
  </r>
  <r>
    <n v="12001"/>
    <d v="2021-10-25T00:00:00"/>
    <m/>
    <x v="3"/>
    <s v="Ashish K."/>
    <s v="Performance Marketing Manager"/>
    <s v="eBay"/>
    <x v="18"/>
    <s v="Europe"/>
    <s v="United Kingdom"/>
    <s v="Ramla's"/>
    <s v="No inmail sent"/>
    <x v="1"/>
    <m/>
    <m/>
    <m/>
    <m/>
    <m/>
    <m/>
    <m/>
    <m/>
    <m/>
    <m/>
    <m/>
    <m/>
  </r>
  <r>
    <n v="12002"/>
    <d v="2021-10-25T00:00:00"/>
    <m/>
    <x v="3"/>
    <s v="Arndt Claußen"/>
    <s v="Manager Data Science and Business Development"/>
    <s v="Bahlsen"/>
    <x v="0"/>
    <s v="Europe"/>
    <s v="Germany"/>
    <s v="Personal"/>
    <s v="No inmail sent"/>
    <x v="1"/>
    <m/>
    <m/>
    <m/>
    <m/>
    <m/>
    <m/>
    <m/>
    <m/>
    <m/>
    <m/>
    <m/>
    <m/>
  </r>
  <r>
    <n v="12003"/>
    <d v="2021-10-25T00:00:00"/>
    <m/>
    <x v="2"/>
    <s v="Kyle Akerman"/>
    <s v="Web Analyst and Measurement Marketer "/>
    <s v="Akerman Analytics"/>
    <x v="5"/>
    <s v="America"/>
    <s v="Illinois"/>
    <s v="Ramla's"/>
    <s v="No inmail sent"/>
    <x v="0"/>
    <d v="2021-11-03T00:00:00"/>
    <m/>
    <m/>
    <m/>
    <m/>
    <m/>
    <m/>
    <m/>
    <m/>
    <m/>
    <m/>
    <m/>
  </r>
  <r>
    <n v="12004"/>
    <d v="2021-10-25T00:00:00"/>
    <m/>
    <x v="2"/>
    <s v="Mahmoud Elgales"/>
    <s v="Sr. Performance Marketing Specialist "/>
    <s v="Business Factory"/>
    <x v="1"/>
    <s v="Europe"/>
    <s v="Czech Republic"/>
    <s v="Ramla's"/>
    <s v="No inmail sent"/>
    <x v="0"/>
    <d v="2021-10-26T00:00:00"/>
    <d v="2021-10-26T00:00:00"/>
    <m/>
    <m/>
    <m/>
    <s v="Negative"/>
    <m/>
    <m/>
    <m/>
    <m/>
    <m/>
    <m/>
  </r>
  <r>
    <n v="12005"/>
    <d v="2021-10-25T00:00:00"/>
    <m/>
    <x v="2"/>
    <s v="Osama Tariq"/>
    <s v="Senior Performance Manager"/>
    <s v="Wavemaker"/>
    <x v="1"/>
    <s v="Asia"/>
    <s v="UAE"/>
    <s v="Ramla's"/>
    <s v="No inmail sent"/>
    <x v="0"/>
    <d v="2021-10-26T00:00:00"/>
    <d v="2021-11-08T00:00:00"/>
    <m/>
    <m/>
    <m/>
    <s v="Negative"/>
    <m/>
    <m/>
    <m/>
    <m/>
    <m/>
    <m/>
  </r>
  <r>
    <n v="12006"/>
    <d v="2021-10-25T00:00:00"/>
    <m/>
    <x v="2"/>
    <s v="Joshua B. Moyer"/>
    <s v="VP/Partner: marketing, strategy, product management, analytics"/>
    <s v="Hillside Equity, Inc &amp; various"/>
    <x v="7"/>
    <s v="America"/>
    <s v="New York"/>
    <s v="Ramla's"/>
    <s v="No inmail sent"/>
    <x v="4"/>
    <m/>
    <m/>
    <m/>
    <m/>
    <m/>
    <m/>
    <m/>
    <m/>
    <m/>
    <m/>
    <m/>
    <m/>
  </r>
  <r>
    <n v="12007"/>
    <d v="2021-10-25T00:00:00"/>
    <m/>
    <x v="2"/>
    <s v="Derek Baker"/>
    <s v="Partner - Media, Data &amp; Technology'"/>
    <s v="PwC "/>
    <x v="15"/>
    <s v="America"/>
    <s v="California"/>
    <s v="Ramla's"/>
    <s v="No inmail sent"/>
    <x v="4"/>
    <m/>
    <m/>
    <m/>
    <m/>
    <m/>
    <m/>
    <m/>
    <m/>
    <m/>
    <m/>
    <m/>
    <m/>
  </r>
  <r>
    <n v="12008"/>
    <d v="2021-10-25T00:00:00"/>
    <m/>
    <x v="2"/>
    <s v="Celine Francois"/>
    <s v="Head Of Digital Media"/>
    <s v="Just Eat Takeaway.com"/>
    <x v="18"/>
    <s v="Europe"/>
    <s v="Netherlands"/>
    <s v="Ramla's"/>
    <s v="No inmail sent"/>
    <x v="0"/>
    <d v="2021-12-08T00:00:00"/>
    <d v="2022-01-13T00:00:00"/>
    <m/>
    <m/>
    <m/>
    <m/>
    <m/>
    <m/>
    <m/>
    <m/>
    <m/>
    <m/>
  </r>
  <r>
    <n v="12009"/>
    <d v="2021-10-25T00:00:00"/>
    <m/>
    <x v="2"/>
    <s v="Mónica Alejandra Ostos Navarro"/>
    <s v="Head Of Digital Marketing "/>
    <s v="L'Oréal"/>
    <x v="3"/>
    <s v="America"/>
    <s v="Mexico"/>
    <s v="Ramla's"/>
    <s v="No inmail sent"/>
    <x v="4"/>
    <m/>
    <m/>
    <m/>
    <m/>
    <m/>
    <m/>
    <m/>
    <m/>
    <m/>
    <m/>
    <m/>
    <m/>
  </r>
  <r>
    <n v="12010"/>
    <d v="2021-10-25T00:00:00"/>
    <m/>
    <x v="2"/>
    <s v="Bob Wyman"/>
    <s v="Founder"/>
    <s v="WholeStory, LLC"/>
    <x v="2"/>
    <s v="America"/>
    <s v="Connecticut"/>
    <s v="Ramla's"/>
    <s v="No inmail sent"/>
    <x v="0"/>
    <d v="2021-10-29T00:00:00"/>
    <d v="2021-11-03T00:00:00"/>
    <m/>
    <m/>
    <m/>
    <m/>
    <m/>
    <m/>
    <m/>
    <m/>
    <m/>
    <m/>
  </r>
  <r>
    <n v="12011"/>
    <d v="2021-10-25T00:00:00"/>
    <m/>
    <x v="2"/>
    <s v="Saba Faruqui"/>
    <s v="Director, Performance Marketing"/>
    <s v="Molekule"/>
    <x v="1"/>
    <s v="America"/>
    <s v="California"/>
    <s v="Ramla's"/>
    <s v="No inmail sent"/>
    <x v="4"/>
    <m/>
    <m/>
    <m/>
    <m/>
    <m/>
    <m/>
    <m/>
    <m/>
    <m/>
    <m/>
    <m/>
    <m/>
  </r>
  <r>
    <n v="12012"/>
    <d v="2021-10-25T00:00:00"/>
    <m/>
    <x v="2"/>
    <s v="Jochen Koedijk"/>
    <s v="SVP, Global Growth Marketing &amp; Media"/>
    <s v="Expedia Group"/>
    <x v="18"/>
    <s v="America"/>
    <s v="Seattle"/>
    <s v="Ramla's"/>
    <s v="No inmail sent"/>
    <x v="4"/>
    <m/>
    <m/>
    <m/>
    <m/>
    <m/>
    <m/>
    <m/>
    <m/>
    <m/>
    <m/>
    <m/>
    <m/>
  </r>
  <r>
    <n v="12013"/>
    <d v="2021-10-25T00:00:00"/>
    <m/>
    <x v="2"/>
    <s v="Mel Stonier"/>
    <s v="Head of Brand Marketing &amp; Communications"/>
    <s v="Moneysupermarket Group"/>
    <x v="18"/>
    <s v="Europe"/>
    <s v="United Kingdom"/>
    <s v="Ramla's"/>
    <s v="No inmail sent"/>
    <x v="0"/>
    <d v="2021-10-29T00:00:00"/>
    <d v="2021-11-03T00:00:00"/>
    <m/>
    <m/>
    <m/>
    <m/>
    <m/>
    <m/>
    <m/>
    <m/>
    <m/>
    <m/>
  </r>
  <r>
    <n v="12014"/>
    <d v="2021-10-25T00:00:00"/>
    <m/>
    <x v="2"/>
    <s v="Peter Hædersdal"/>
    <s v="Marketing Network Effectiveness Manager Nordic Region"/>
    <s v="The Coca-Cola Company"/>
    <x v="3"/>
    <s v="Europe"/>
    <s v="Denmark"/>
    <s v="Ramla's"/>
    <s v="No inmail sent"/>
    <x v="4"/>
    <m/>
    <m/>
    <m/>
    <m/>
    <m/>
    <m/>
    <m/>
    <m/>
    <m/>
    <m/>
    <m/>
    <m/>
  </r>
  <r>
    <n v="12015"/>
    <d v="2021-10-25T00:00:00"/>
    <m/>
    <x v="2"/>
    <s v="Fajar Hariyanto"/>
    <s v="VP Senior Marketing Manager Strategy Planning, Effectiveness and Research"/>
    <s v="HSBC"/>
    <x v="10"/>
    <s v="Asia"/>
    <s v="Indonesia"/>
    <s v="Ramla's"/>
    <s v="No inmail sent"/>
    <x v="0"/>
    <d v="2021-10-26T00:00:00"/>
    <d v="2021-11-08T00:00:00"/>
    <m/>
    <m/>
    <m/>
    <s v="Neutral"/>
    <m/>
    <m/>
    <m/>
    <m/>
    <m/>
    <m/>
  </r>
  <r>
    <n v="12016"/>
    <d v="2021-10-25T00:00:00"/>
    <m/>
    <x v="2"/>
    <s v="Vinod Subramanian"/>
    <s v="Director of Global Marketing Effectiveness, Brand Media and Agency Management "/>
    <s v="DiDi"/>
    <x v="18"/>
    <s v="Europe"/>
    <s v="United Kingdom"/>
    <s v="Ramla's"/>
    <s v="No inmail sent"/>
    <x v="0"/>
    <d v="2021-11-03T00:00:00"/>
    <d v="2021-12-08T00:00:00"/>
    <m/>
    <m/>
    <m/>
    <s v="Positive_FS"/>
    <m/>
    <m/>
    <m/>
    <m/>
    <m/>
    <m/>
  </r>
  <r>
    <n v="12017"/>
    <d v="2021-10-25T00:00:00"/>
    <m/>
    <x v="2"/>
    <s v="Scott Belt"/>
    <s v="Strategy &amp; Analytics Manager - CRM (Media, Consumer, Analytics)"/>
    <s v="Stellantis"/>
    <x v="8"/>
    <s v="America"/>
    <s v="Michigan"/>
    <s v="Ramla's"/>
    <s v="No inmail sent"/>
    <x v="0"/>
    <d v="2021-10-26T00:00:00"/>
    <d v="2021-11-08T00:00:00"/>
    <m/>
    <m/>
    <m/>
    <m/>
    <m/>
    <m/>
    <m/>
    <m/>
    <m/>
    <m/>
  </r>
  <r>
    <n v="12018"/>
    <d v="2022-02-01T00:00:00"/>
    <m/>
    <x v="3"/>
    <s v="Tianbi Men"/>
    <s v="Senior Manager, Data Science"/>
    <s v="Capital One"/>
    <x v="10"/>
    <s v="America"/>
    <s v="Virginia"/>
    <s v="Both (Ramla's &amp; Personal)"/>
    <s v="No inmail sent"/>
    <x v="1"/>
    <m/>
    <m/>
    <m/>
    <m/>
    <m/>
    <m/>
    <m/>
    <m/>
    <m/>
    <m/>
    <m/>
    <m/>
  </r>
  <r>
    <n v="12019"/>
    <d v="2021-10-25T00:00:00"/>
    <m/>
    <x v="2"/>
    <s v="Niclas Kullman"/>
    <s v="Global head of Digital Marketing, Media and Marketing Analytics "/>
    <s v="Polestar"/>
    <x v="8"/>
    <s v="Europe"/>
    <s v="Sweden"/>
    <s v="Ramla's"/>
    <s v="No inmail sent"/>
    <x v="4"/>
    <m/>
    <m/>
    <m/>
    <m/>
    <m/>
    <m/>
    <m/>
    <m/>
    <m/>
    <m/>
    <m/>
    <m/>
  </r>
  <r>
    <n v="12020"/>
    <d v="2021-10-25T00:00:00"/>
    <m/>
    <x v="2"/>
    <s v="Fredrik Thorsén"/>
    <s v="Global Head of Digital and E-commerce "/>
    <s v="Karo Pharma"/>
    <x v="6"/>
    <s v="Europe"/>
    <s v="Sweden"/>
    <s v="Ramla's"/>
    <s v="No inmail sent"/>
    <x v="4"/>
    <m/>
    <m/>
    <m/>
    <m/>
    <m/>
    <m/>
    <m/>
    <m/>
    <m/>
    <m/>
    <m/>
    <m/>
  </r>
  <r>
    <n v="12021"/>
    <d v="2021-10-25T00:00:00"/>
    <m/>
    <x v="2"/>
    <s v="Lyndon Wells"/>
    <s v="Global Head of Media at Volvo Cars"/>
    <s v="Volvo Cars"/>
    <x v="8"/>
    <s v="Europe"/>
    <s v="Sweden"/>
    <s v="Ramla's"/>
    <s v="No inmail sent"/>
    <x v="0"/>
    <d v="2021-12-08T00:00:00"/>
    <d v="2022-01-13T00:00:00"/>
    <m/>
    <m/>
    <m/>
    <m/>
    <m/>
    <m/>
    <m/>
    <m/>
    <m/>
    <m/>
  </r>
  <r>
    <n v="12022"/>
    <d v="2021-10-25T00:00:00"/>
    <m/>
    <x v="2"/>
    <s v="Rheya Rab"/>
    <s v="Sr Manager Digital Media and Customer Analytics"/>
    <s v=" MoneyGram International"/>
    <x v="10"/>
    <s v="America"/>
    <s v="Texas"/>
    <s v="Ramla's"/>
    <s v="No inmail sent"/>
    <x v="0"/>
    <d v="2021-10-29T00:00:00"/>
    <d v="2021-10-29T00:00:00"/>
    <m/>
    <m/>
    <m/>
    <m/>
    <m/>
    <m/>
    <m/>
    <m/>
    <m/>
    <m/>
  </r>
  <r>
    <n v="12023"/>
    <d v="2021-10-25T00:00:00"/>
    <m/>
    <x v="2"/>
    <s v="Fernando D’Onofrio"/>
    <s v="Media &amp; Country insights Analytics &amp; insights manager "/>
    <s v="Procter &amp; Gamble"/>
    <x v="3"/>
    <s v="America"/>
    <s v="Argentina"/>
    <s v="Ramla's"/>
    <s v="No inmail sent"/>
    <x v="4"/>
    <m/>
    <m/>
    <m/>
    <m/>
    <m/>
    <m/>
    <m/>
    <m/>
    <m/>
    <m/>
    <m/>
    <m/>
  </r>
  <r>
    <n v="12024"/>
    <d v="2021-10-25T00:00:00"/>
    <m/>
    <x v="2"/>
    <s v="Shreya Jalan Agarwal"/>
    <s v="Associate Director, Media Analytics &amp; Insights"/>
    <s v="Empower"/>
    <x v="1"/>
    <s v="America"/>
    <s v="Illinois"/>
    <s v="Ramla's"/>
    <s v="No inmail sent"/>
    <x v="0"/>
    <d v="2021-12-08T00:00:00"/>
    <d v="2022-01-13T00:00:00"/>
    <m/>
    <m/>
    <m/>
    <m/>
    <m/>
    <m/>
    <m/>
    <m/>
    <m/>
    <m/>
  </r>
  <r>
    <n v="12025"/>
    <d v="2021-10-25T00:00:00"/>
    <m/>
    <x v="2"/>
    <s v="John Larder"/>
    <s v="Head of Audience Data and Analytics, Future Media"/>
    <s v="BBC"/>
    <x v="12"/>
    <s v="Europe"/>
    <s v="United Kingdom"/>
    <s v="Ramla's"/>
    <s v="No inmail sent"/>
    <x v="4"/>
    <m/>
    <m/>
    <m/>
    <m/>
    <m/>
    <m/>
    <m/>
    <m/>
    <m/>
    <m/>
    <m/>
    <m/>
  </r>
  <r>
    <n v="12026"/>
    <d v="2021-10-25T00:00:00"/>
    <m/>
    <x v="2"/>
    <s v="Richard Marriott"/>
    <s v="Head of Zazzle Media "/>
    <s v="Zazzle Media "/>
    <x v="1"/>
    <s v="Europe"/>
    <s v="United Kingdom"/>
    <s v="Ramla's"/>
    <s v="No inmail sent"/>
    <x v="0"/>
    <d v="2021-10-26T00:00:00"/>
    <d v="2021-11-08T00:00:00"/>
    <m/>
    <m/>
    <m/>
    <m/>
    <m/>
    <m/>
    <m/>
    <m/>
    <m/>
    <m/>
  </r>
  <r>
    <n v="12027"/>
    <d v="2021-10-25T00:00:00"/>
    <m/>
    <x v="2"/>
    <s v="João Querido"/>
    <s v="Head of Digital Analytics - Viacom Int / My5 (Channel5) "/>
    <s v="ViacomCBS"/>
    <x v="12"/>
    <s v="Europe"/>
    <s v="United Kingdom"/>
    <s v="Ramla's"/>
    <s v="No inmail sent"/>
    <x v="4"/>
    <m/>
    <m/>
    <m/>
    <m/>
    <m/>
    <m/>
    <m/>
    <m/>
    <m/>
    <m/>
    <m/>
    <m/>
  </r>
  <r>
    <n v="12028"/>
    <d v="2021-10-25T00:00:00"/>
    <m/>
    <x v="2"/>
    <s v="Navin Rajaram"/>
    <s v="Global Head of Digital and Marketing Analytics "/>
    <s v="HSBC Retail Banking and Wealth Management"/>
    <x v="12"/>
    <s v="Europe"/>
    <s v="United Kingdom"/>
    <s v="Ramla's"/>
    <s v="No inmail sent"/>
    <x v="4"/>
    <m/>
    <m/>
    <m/>
    <m/>
    <m/>
    <m/>
    <m/>
    <m/>
    <m/>
    <m/>
    <m/>
    <m/>
  </r>
  <r>
    <n v="12029"/>
    <d v="2021-10-25T00:00:00"/>
    <m/>
    <x v="2"/>
    <s v="Gareth Turner"/>
    <s v="Head Of Marketing"/>
    <s v="Weetabix "/>
    <x v="3"/>
    <s v="Europe"/>
    <s v="United Kingdom"/>
    <s v="Ramla's"/>
    <s v="No inmail sent"/>
    <x v="0"/>
    <d v="2021-10-26T00:00:00"/>
    <d v="2021-11-08T00:00:00"/>
    <m/>
    <m/>
    <m/>
    <m/>
    <m/>
    <m/>
    <m/>
    <m/>
    <m/>
    <m/>
  </r>
  <r>
    <n v="12030"/>
    <d v="2021-10-25T00:00:00"/>
    <m/>
    <x v="2"/>
    <s v="CHAIDO ILIOPOULOU"/>
    <s v="Head of Brand, Marketing Communications, Media and Insights"/>
    <s v="Vodafone"/>
    <x v="16"/>
    <s v="Europe"/>
    <s v="Greece"/>
    <s v="Ramla's"/>
    <s v="No inmail sent"/>
    <x v="0"/>
    <d v="2021-10-26T00:00:00"/>
    <d v="2021-11-08T00:00:00"/>
    <m/>
    <m/>
    <m/>
    <m/>
    <m/>
    <m/>
    <m/>
    <m/>
    <m/>
    <m/>
  </r>
  <r>
    <n v="12031"/>
    <d v="2021-10-25T00:00:00"/>
    <m/>
    <x v="2"/>
    <s v="Aneesh Kumar'"/>
    <s v="Founder and CEO "/>
    <s v="Media Analytics Company"/>
    <x v="1"/>
    <s v="Europe"/>
    <s v="United Kingdom"/>
    <s v="Ramla's"/>
    <s v="No inmail sent"/>
    <x v="0"/>
    <d v="2021-10-26T00:00:00"/>
    <d v="2021-10-26T00:00:00"/>
    <m/>
    <m/>
    <m/>
    <m/>
    <m/>
    <m/>
    <m/>
    <m/>
    <m/>
    <m/>
  </r>
  <r>
    <n v="12032"/>
    <d v="2021-10-25T00:00:00"/>
    <m/>
    <x v="2"/>
    <s v="Amy Roe"/>
    <s v="Head of Media, Insights &amp; Analytics, and Consumer-Driven Strategy NA Feminine Care "/>
    <s v="Procter &amp; Gamble"/>
    <x v="3"/>
    <s v="America"/>
    <s v="Ohio"/>
    <s v="Ramla's"/>
    <s v="No inmail sent"/>
    <x v="4"/>
    <m/>
    <m/>
    <m/>
    <m/>
    <m/>
    <m/>
    <m/>
    <m/>
    <m/>
    <m/>
    <m/>
    <m/>
  </r>
  <r>
    <n v="12033"/>
    <d v="2021-10-25T00:00:00"/>
    <m/>
    <x v="2"/>
    <s v="Ryan Lindo"/>
    <s v="Head of Performance Media Analytics "/>
    <s v="Moneysupermarket Group "/>
    <x v="18"/>
    <s v="Europe"/>
    <s v="United Kingdom"/>
    <s v="Ramla's"/>
    <s v="No inmail sent"/>
    <x v="4"/>
    <m/>
    <m/>
    <m/>
    <m/>
    <m/>
    <m/>
    <m/>
    <m/>
    <m/>
    <m/>
    <m/>
    <m/>
  </r>
  <r>
    <n v="12034"/>
    <d v="2021-10-25T00:00:00"/>
    <m/>
    <x v="2"/>
    <s v="Vanessa Woon"/>
    <s v="Associate Manager, Media Effectiveness &amp; Insights"/>
    <s v="dentsu international"/>
    <x v="1"/>
    <s v="Asia"/>
    <s v="Singapore"/>
    <s v="Ramla's"/>
    <s v="No inmail sent"/>
    <x v="4"/>
    <m/>
    <m/>
    <m/>
    <m/>
    <m/>
    <m/>
    <m/>
    <m/>
    <m/>
    <m/>
    <m/>
    <m/>
  </r>
  <r>
    <n v="12035"/>
    <d v="2021-10-25T00:00:00"/>
    <m/>
    <x v="2"/>
    <s v="Francesco Bellomo"/>
    <s v="Media &amp; Consumer Insights Senior Manager "/>
    <s v="Haier Europe"/>
    <x v="3"/>
    <s v="Europe"/>
    <s v="Italy"/>
    <s v="Ramla's"/>
    <s v="No inmail sent"/>
    <x v="4"/>
    <m/>
    <m/>
    <m/>
    <m/>
    <m/>
    <m/>
    <m/>
    <m/>
    <m/>
    <m/>
    <m/>
    <m/>
  </r>
  <r>
    <n v="12036"/>
    <d v="2021-10-25T00:00:00"/>
    <m/>
    <x v="2"/>
    <s v="Simone Mahn"/>
    <s v="Head of Marketing"/>
    <s v="Wolters Kluwer"/>
    <x v="18"/>
    <s v="Europe"/>
    <s v="Germany"/>
    <s v="Ramla's"/>
    <s v="No inmail sent"/>
    <x v="4"/>
    <m/>
    <m/>
    <m/>
    <m/>
    <m/>
    <m/>
    <m/>
    <m/>
    <m/>
    <m/>
    <m/>
    <m/>
  </r>
  <r>
    <n v="12037"/>
    <d v="2021-10-25T00:00:00"/>
    <m/>
    <x v="2"/>
    <s v="Rafael Rivero"/>
    <s v="VP of Marketing Effectiveness and Transformation ► Strategy | Budgeting | Team Leadership"/>
    <s v="Verizon"/>
    <x v="16"/>
    <s v="America"/>
    <s v="New Jersey"/>
    <s v="Ramla's"/>
    <s v="No inmail sent"/>
    <x v="4"/>
    <m/>
    <m/>
    <m/>
    <m/>
    <m/>
    <m/>
    <m/>
    <m/>
    <m/>
    <m/>
    <m/>
    <m/>
  </r>
  <r>
    <n v="12038"/>
    <d v="2021-10-25T00:00:00"/>
    <m/>
    <x v="2"/>
    <s v="Nick Tran"/>
    <s v="VP Marketing and Growth"/>
    <s v="Backblaze "/>
    <x v="18"/>
    <s v="America"/>
    <s v="California"/>
    <s v="Ramla's"/>
    <s v="No inmail sent"/>
    <x v="1"/>
    <m/>
    <m/>
    <m/>
    <m/>
    <m/>
    <m/>
    <m/>
    <m/>
    <m/>
    <m/>
    <m/>
    <m/>
  </r>
  <r>
    <n v="12039"/>
    <d v="2021-10-25T00:00:00"/>
    <m/>
    <x v="2"/>
    <s v="Richard Metzger"/>
    <s v="Founder and CMO | Digital Marketing | eCommerce | Social Media | Analytics | Customer Experience at Cahoople LLC"/>
    <s v="Cahoople LLC"/>
    <x v="1"/>
    <s v="America"/>
    <s v="Georgia"/>
    <s v="Ramla's"/>
    <s v="No inmail sent"/>
    <x v="1"/>
    <m/>
    <m/>
    <m/>
    <m/>
    <m/>
    <m/>
    <m/>
    <m/>
    <m/>
    <m/>
    <m/>
    <m/>
  </r>
  <r>
    <n v="12040"/>
    <d v="2021-10-25T00:00:00"/>
    <m/>
    <x v="2"/>
    <s v="Jessica Weisenberger"/>
    <s v="Director, Analytics &amp; Insights across North America Pantene, Herbal Essences &amp; Hair Portfolio Media "/>
    <s v="Procter &amp; Gamble"/>
    <x v="3"/>
    <s v="America"/>
    <s v="Ohio"/>
    <s v="Ramla's"/>
    <s v="No inmail sent"/>
    <x v="1"/>
    <m/>
    <m/>
    <m/>
    <m/>
    <m/>
    <m/>
    <m/>
    <m/>
    <m/>
    <m/>
    <m/>
    <m/>
  </r>
  <r>
    <n v="12041"/>
    <d v="2021-10-25T00:00:00"/>
    <m/>
    <x v="2"/>
    <s v="Ryan Pancoast"/>
    <s v="Manager - Retail Media, Digital Insights and Analytics"/>
    <s v="Bayer"/>
    <x v="6"/>
    <s v="America"/>
    <s v="New York"/>
    <s v="Ramla's"/>
    <s v="No inmail sent"/>
    <x v="0"/>
    <d v="2021-10-26T00:00:00"/>
    <d v="2021-11-08T00:00:00"/>
    <m/>
    <m/>
    <m/>
    <m/>
    <m/>
    <m/>
    <m/>
    <m/>
    <m/>
    <m/>
  </r>
  <r>
    <n v="12042"/>
    <d v="2021-10-25T00:00:00"/>
    <m/>
    <x v="2"/>
    <s v="Remzi Tokuz"/>
    <s v="Consumer &amp; Media Insights Manager "/>
    <s v="PepsiCo"/>
    <x v="3"/>
    <s v="Asia"/>
    <s v="Turkey"/>
    <s v="Ramla's"/>
    <s v="No inmail sent"/>
    <x v="0"/>
    <d v="2021-10-26T00:00:00"/>
    <d v="2021-10-26T00:00:00"/>
    <m/>
    <m/>
    <m/>
    <s v="Neutral"/>
    <m/>
    <m/>
    <m/>
    <m/>
    <m/>
    <m/>
  </r>
  <r>
    <n v="12043"/>
    <d v="2021-10-25T00:00:00"/>
    <m/>
    <x v="2"/>
    <s v="Jéssica Lima"/>
    <s v="Media Specialist, Consumer Insights"/>
    <s v="PUMA Group"/>
    <x v="3"/>
    <s v="America"/>
    <s v="Brazil"/>
    <s v="Ramla's"/>
    <s v="No inmail sent"/>
    <x v="0"/>
    <d v="2021-10-26T00:00:00"/>
    <d v="2021-10-26T00:00:00"/>
    <m/>
    <m/>
    <m/>
    <s v="Positive_FS"/>
    <m/>
    <m/>
    <m/>
    <m/>
    <m/>
    <m/>
  </r>
  <r>
    <n v="12044"/>
    <d v="2021-10-25T00:00:00"/>
    <m/>
    <x v="2"/>
    <s v="Preeta Chandra"/>
    <s v="Head of Marketing and Effectiveness "/>
    <s v="Verizon"/>
    <x v="16"/>
    <s v="America"/>
    <s v="New York"/>
    <s v="Ramla's"/>
    <s v="No inmail sent"/>
    <x v="1"/>
    <m/>
    <m/>
    <m/>
    <m/>
    <m/>
    <m/>
    <m/>
    <m/>
    <m/>
    <m/>
    <m/>
    <m/>
  </r>
  <r>
    <n v="12045"/>
    <d v="2021-10-25T00:00:00"/>
    <m/>
    <x v="2"/>
    <s v="Xiaolin Zhong"/>
    <s v="Integrated Media Insights Manager"/>
    <s v="Nike"/>
    <x v="3"/>
    <s v="America"/>
    <s v="Portland"/>
    <s v="Ramla's"/>
    <s v="No inmail sent"/>
    <x v="1"/>
    <m/>
    <m/>
    <m/>
    <m/>
    <m/>
    <m/>
    <m/>
    <m/>
    <m/>
    <m/>
    <m/>
    <m/>
  </r>
  <r>
    <n v="12046"/>
    <d v="2021-10-25T00:00:00"/>
    <m/>
    <x v="2"/>
    <s v="Nicole Martin"/>
    <s v="VP of Strategy, Media &amp; Analytics"/>
    <s v="Pace Communications"/>
    <x v="1"/>
    <s v="America"/>
    <s v="North Carolona"/>
    <s v="Ramla's"/>
    <s v="No inmail sent"/>
    <x v="0"/>
    <d v="2021-10-26T00:00:00"/>
    <d v="2021-11-08T00:00:00"/>
    <m/>
    <m/>
    <m/>
    <m/>
    <m/>
    <m/>
    <m/>
    <m/>
    <m/>
    <m/>
  </r>
  <r>
    <n v="12047"/>
    <d v="2021-10-25T00:00:00"/>
    <m/>
    <x v="2"/>
    <s v="Jay Shino"/>
    <s v="Vice President, Digital Strategy and Analytics at Confideo"/>
    <s v="Confideo"/>
    <x v="1"/>
    <s v="America"/>
    <s v="New York"/>
    <s v="Ramla's"/>
    <s v="No inmail sent"/>
    <x v="1"/>
    <m/>
    <m/>
    <m/>
    <m/>
    <m/>
    <m/>
    <m/>
    <m/>
    <m/>
    <m/>
    <m/>
    <m/>
  </r>
  <r>
    <n v="12048"/>
    <d v="2021-10-25T00:00:00"/>
    <m/>
    <x v="2"/>
    <s v="Gretchen Curtis"/>
    <s v="Vice President of Marketing (Ecommerce, Customer Insights, Direct Marketing &amp; Media) "/>
    <s v="Weissman Theatrical Supplies"/>
    <x v="3"/>
    <s v="America"/>
    <s v="Missouri"/>
    <s v="Ramla's"/>
    <s v="No inmail sent"/>
    <x v="1"/>
    <m/>
    <m/>
    <m/>
    <m/>
    <m/>
    <m/>
    <m/>
    <m/>
    <m/>
    <m/>
    <m/>
    <m/>
  </r>
  <r>
    <n v="12049"/>
    <d v="2021-10-25T00:00:00"/>
    <m/>
    <x v="2"/>
    <s v="Erin Flynn"/>
    <s v="Vice President, Media, Marketing Strategy &amp; Insights"/>
    <s v="Showtime Networks Inc."/>
    <x v="12"/>
    <s v="America"/>
    <s v="New York"/>
    <s v="Ramla's"/>
    <s v="No inmail sent"/>
    <x v="1"/>
    <m/>
    <m/>
    <m/>
    <m/>
    <m/>
    <m/>
    <m/>
    <m/>
    <m/>
    <m/>
    <m/>
    <m/>
  </r>
  <r>
    <n v="12050"/>
    <d v="2021-10-25T00:00:00"/>
    <m/>
    <x v="2"/>
    <s v="Anders Uttrup"/>
    <s v="Chief Marketing &amp; Digital Officer - Turning media insights into great decisions"/>
    <s v="Infomedia"/>
    <x v="7"/>
    <s v="Europe"/>
    <s v="Denmark"/>
    <s v="Ramla's"/>
    <s v="No inmail sent"/>
    <x v="1"/>
    <m/>
    <m/>
    <m/>
    <m/>
    <m/>
    <m/>
    <m/>
    <m/>
    <m/>
    <m/>
    <m/>
    <m/>
  </r>
  <r>
    <n v="12051"/>
    <d v="2021-10-25T00:00:00"/>
    <m/>
    <x v="2"/>
    <s v="James Yardley"/>
    <s v="Head of Insight &amp; Analytics - Global Data Media "/>
    <s v="GlobalData Plc"/>
    <x v="7"/>
    <s v="Europe"/>
    <s v="United Kingdom"/>
    <s v="Ramla's"/>
    <s v="No inmail sent"/>
    <x v="0"/>
    <d v="2021-10-26T00:00:00"/>
    <d v="2021-10-26T00:00:00"/>
    <m/>
    <m/>
    <m/>
    <s v="Neutral"/>
    <m/>
    <m/>
    <m/>
    <m/>
    <m/>
    <m/>
  </r>
  <r>
    <n v="12052"/>
    <d v="2021-10-25T00:00:00"/>
    <m/>
    <x v="2"/>
    <s v="Greg Hamilton"/>
    <s v="Vice President of Media, Insights &amp; Content Strategy"/>
    <s v="Little Caesars Pizza"/>
    <x v="3"/>
    <s v="America"/>
    <s v="Michigan"/>
    <s v="Ramla's"/>
    <s v="No inmail sent"/>
    <x v="1"/>
    <m/>
    <m/>
    <m/>
    <m/>
    <m/>
    <m/>
    <m/>
    <m/>
    <m/>
    <m/>
    <m/>
    <m/>
  </r>
  <r>
    <n v="12053"/>
    <d v="2021-10-25T00:00:00"/>
    <m/>
    <x v="2"/>
    <s v="Gyan Harshvardhan"/>
    <s v="Senior Analytics and Media Manager"/>
    <s v="Amazon"/>
    <x v="18"/>
    <s v="America"/>
    <s v="Canada "/>
    <s v="Ramla's"/>
    <s v="No inmail sent"/>
    <x v="0"/>
    <d v="2021-10-26T00:00:00"/>
    <d v="2021-11-08T00:00:00"/>
    <m/>
    <m/>
    <m/>
    <m/>
    <m/>
    <m/>
    <m/>
    <m/>
    <m/>
    <m/>
  </r>
  <r>
    <n v="12054"/>
    <d v="2021-10-25T00:00:00"/>
    <m/>
    <x v="2"/>
    <s v="Timothy Kosuda"/>
    <s v="Assistant Vice President, Digital IT - Consumer and Media Data Platforms, BI and Analytics"/>
    <s v="L'Oréal"/>
    <x v="3"/>
    <s v="America"/>
    <s v="New York"/>
    <s v="Ramla's"/>
    <s v="No inmail sent"/>
    <x v="0"/>
    <s v="Fatma is in contact with L'Oreal"/>
    <m/>
    <m/>
    <m/>
    <m/>
    <m/>
    <m/>
    <m/>
    <m/>
    <m/>
    <m/>
    <m/>
  </r>
  <r>
    <n v="12055"/>
    <d v="2021-10-25T00:00:00"/>
    <m/>
    <x v="2"/>
    <s v="Anthony Bustos"/>
    <s v="Director, Marketing Strategy (Acquisition Marketing, Marketing Analytics and Media Strategy)"/>
    <s v="Healthfirst"/>
    <x v="13"/>
    <s v="America"/>
    <s v="New York"/>
    <s v="Ramla's"/>
    <s v="No inmail sent"/>
    <x v="1"/>
    <m/>
    <m/>
    <m/>
    <m/>
    <m/>
    <m/>
    <m/>
    <m/>
    <m/>
    <m/>
    <m/>
    <m/>
  </r>
  <r>
    <n v="12056"/>
    <d v="2021-10-25T00:00:00"/>
    <m/>
    <x v="2"/>
    <s v="Cristina Kimmel"/>
    <s v="SVP, Media Effectiveness "/>
    <s v="dentsu international"/>
    <x v="1"/>
    <s v="America"/>
    <s v="New York"/>
    <s v="Ramla's"/>
    <s v="No inmail sent"/>
    <x v="0"/>
    <d v="2021-10-26T00:00:00"/>
    <d v="2021-11-08T00:00:00"/>
    <m/>
    <m/>
    <m/>
    <m/>
    <m/>
    <m/>
    <m/>
    <m/>
    <m/>
    <m/>
  </r>
  <r>
    <n v="12057"/>
    <d v="2021-10-25T00:00:00"/>
    <m/>
    <x v="2"/>
    <s v="Adrian Horvat"/>
    <s v="Global Marketing Effectiveness Manager"/>
    <s v="ECCO Shoes"/>
    <x v="3"/>
    <s v="Europe"/>
    <s v="Netherlands"/>
    <s v="Ramla's"/>
    <s v="No inmail sent"/>
    <x v="0"/>
    <d v="2021-10-26T00:00:00"/>
    <d v="2021-10-26T00:00:00"/>
    <m/>
    <m/>
    <m/>
    <s v="Positive_FS"/>
    <m/>
    <m/>
    <m/>
    <m/>
    <m/>
    <m/>
  </r>
  <r>
    <n v="12058"/>
    <d v="2021-10-25T00:00:00"/>
    <m/>
    <x v="2"/>
    <s v="Mark Bowers"/>
    <s v="Head of Media and Content Analytics "/>
    <s v="Yahoo"/>
    <x v="18"/>
    <s v="America"/>
    <s v="Connecticut"/>
    <s v="Ramla's"/>
    <s v="No inmail sent"/>
    <x v="0"/>
    <d v="2021-10-26T00:00:00"/>
    <d v="2021-11-08T00:00:00"/>
    <m/>
    <m/>
    <m/>
    <m/>
    <m/>
    <m/>
    <m/>
    <m/>
    <m/>
    <m/>
  </r>
  <r>
    <n v="12059"/>
    <d v="2021-10-25T00:00:00"/>
    <m/>
    <x v="2"/>
    <s v="Stefan Kirkedal"/>
    <s v="Head of Customer Insights, Loyalty and Media Development "/>
    <s v="Matas A/S"/>
    <x v="0"/>
    <s v="Europe"/>
    <s v="Denmark"/>
    <s v="Ramla's"/>
    <s v="No inmail sent"/>
    <x v="0"/>
    <d v="2021-10-26T00:00:00"/>
    <d v="2021-11-08T00:00:00"/>
    <m/>
    <m/>
    <m/>
    <m/>
    <m/>
    <m/>
    <m/>
    <m/>
    <m/>
    <m/>
  </r>
  <r>
    <n v="12060"/>
    <d v="2021-10-25T00:00:00"/>
    <m/>
    <x v="2"/>
    <s v="Hannah Nguyen"/>
    <s v="Account Manager - Data Analytics &amp; Insights | Media &amp; Entertainment "/>
    <s v="TEKsystems"/>
    <x v="7"/>
    <s v="America"/>
    <s v="California"/>
    <s v="Ramla's"/>
    <s v="No inmail sent"/>
    <x v="1"/>
    <m/>
    <m/>
    <m/>
    <m/>
    <m/>
    <m/>
    <m/>
    <m/>
    <m/>
    <m/>
    <m/>
    <m/>
  </r>
  <r>
    <n v="12061"/>
    <d v="2021-10-25T00:00:00"/>
    <m/>
    <x v="2"/>
    <s v="Elisabeth Fernandes"/>
    <s v="Head of Analytics and Audience Insights (Media Sector)"/>
    <s v="Público"/>
    <x v="12"/>
    <s v="Europe"/>
    <s v="Portugal"/>
    <s v="Ramla's"/>
    <s v="No inmail sent"/>
    <x v="0"/>
    <d v="2021-10-26T00:00:00"/>
    <d v="2021-11-08T00:00:00"/>
    <m/>
    <m/>
    <m/>
    <m/>
    <m/>
    <m/>
    <m/>
    <m/>
    <m/>
    <m/>
  </r>
  <r>
    <n v="12062"/>
    <d v="2021-10-25T00:00:00"/>
    <m/>
    <x v="2"/>
    <s v="Christian Veysseyre"/>
    <s v="Director, Consumer Insights and Social Media Intelligence"/>
    <s v="Danone"/>
    <x v="3"/>
    <s v="Europe"/>
    <s v="France"/>
    <s v="Ramla's"/>
    <s v="No inmail sent"/>
    <x v="0"/>
    <d v="2021-10-29T00:00:00"/>
    <d v="2021-11-08T00:00:00"/>
    <m/>
    <m/>
    <m/>
    <m/>
    <m/>
    <m/>
    <m/>
    <m/>
    <m/>
    <m/>
  </r>
  <r>
    <n v="12063"/>
    <d v="2021-10-25T00:00:00"/>
    <m/>
    <x v="2"/>
    <s v="Christopher Lee"/>
    <s v="Head of Digital Media Strategy &amp; Insights"/>
    <s v="Supplyframe"/>
    <x v="0"/>
    <s v="America"/>
    <s v="Texas"/>
    <s v="Ramla's"/>
    <s v="No inmail sent"/>
    <x v="1"/>
    <m/>
    <m/>
    <m/>
    <m/>
    <m/>
    <m/>
    <m/>
    <m/>
    <m/>
    <m/>
    <m/>
    <m/>
  </r>
  <r>
    <n v="12064"/>
    <d v="2021-10-25T00:00:00"/>
    <m/>
    <x v="2"/>
    <s v="Mark Czerniuk"/>
    <s v="Sr. Manager, Performance Media - AMP &amp; Analytics"/>
    <s v="Recruitics"/>
    <x v="1"/>
    <s v="America"/>
    <s v="Illinois"/>
    <s v="Ramla's"/>
    <s v="No inmail sent"/>
    <x v="1"/>
    <m/>
    <m/>
    <m/>
    <m/>
    <m/>
    <m/>
    <m/>
    <m/>
    <m/>
    <m/>
    <m/>
    <m/>
  </r>
  <r>
    <n v="12065"/>
    <d v="2021-10-25T00:00:00"/>
    <m/>
    <x v="2"/>
    <s v="Bishwajeet Sama"/>
    <s v="Brand Strategy - Global Media Management &amp; Consumer Insights "/>
    <s v="Volkswagen AG"/>
    <x v="8"/>
    <s v="Europe"/>
    <s v="Germany"/>
    <s v="Ramla's"/>
    <s v="No inmail sent"/>
    <x v="1"/>
    <m/>
    <m/>
    <m/>
    <m/>
    <m/>
    <m/>
    <m/>
    <m/>
    <m/>
    <m/>
    <m/>
    <m/>
  </r>
  <r>
    <n v="12066"/>
    <d v="2021-10-25T00:00:00"/>
    <m/>
    <x v="2"/>
    <s v="Alison Au"/>
    <s v="Senior Manager, Digital Media Analytics "/>
    <s v="AT&amp;T"/>
    <x v="16"/>
    <s v="America"/>
    <s v="California"/>
    <s v="Ramla's"/>
    <s v="No inmail sent"/>
    <x v="1"/>
    <m/>
    <m/>
    <m/>
    <m/>
    <m/>
    <m/>
    <m/>
    <m/>
    <m/>
    <m/>
    <m/>
    <m/>
  </r>
  <r>
    <n v="12067"/>
    <d v="2021-10-25T00:00:00"/>
    <m/>
    <x v="2"/>
    <s v="Vinayak Nair"/>
    <s v="Manager, Analytics and Media Management"/>
    <s v="Amazon"/>
    <x v="18"/>
    <s v="America"/>
    <s v="Canada "/>
    <s v="Ramla's"/>
    <s v="No inmail sent"/>
    <x v="1"/>
    <m/>
    <m/>
    <m/>
    <m/>
    <m/>
    <m/>
    <m/>
    <m/>
    <m/>
    <m/>
    <m/>
    <m/>
  </r>
  <r>
    <n v="12068"/>
    <d v="2021-10-25T00:00:00"/>
    <m/>
    <x v="2"/>
    <s v="Maria Angélica Vianna"/>
    <s v="Marketing Analytics &amp; Media Manager "/>
    <s v="PlayStation"/>
    <x v="7"/>
    <s v="America"/>
    <s v="Brazil"/>
    <s v="Ramla's"/>
    <s v="No inmail sent"/>
    <x v="1"/>
    <m/>
    <m/>
    <m/>
    <m/>
    <m/>
    <m/>
    <m/>
    <m/>
    <m/>
    <m/>
    <m/>
    <m/>
  </r>
  <r>
    <n v="12069"/>
    <d v="2021-10-25T00:00:00"/>
    <m/>
    <x v="2"/>
    <s v="Benjamin Larkin"/>
    <s v="Media Analytics Director "/>
    <s v="Saatchi &amp; Saatchi (We Are Saatchi)"/>
    <x v="1"/>
    <s v="America"/>
    <s v="Texas"/>
    <s v="Ramla's"/>
    <s v="No inmail sent"/>
    <x v="1"/>
    <m/>
    <m/>
    <m/>
    <m/>
    <m/>
    <m/>
    <m/>
    <m/>
    <m/>
    <m/>
    <m/>
    <m/>
  </r>
  <r>
    <n v="12070"/>
    <d v="2021-10-25T00:00:00"/>
    <m/>
    <x v="2"/>
    <s v="Suresh Ganapathy"/>
    <s v="Vice President: Enterprise Data Analytics, Business Intelligence, Media &amp; Digital Transformation"/>
    <s v="Danone"/>
    <x v="3"/>
    <s v="America"/>
    <s v="New York"/>
    <s v="Ramla's"/>
    <s v="No inmail sent"/>
    <x v="1"/>
    <m/>
    <m/>
    <m/>
    <m/>
    <m/>
    <m/>
    <m/>
    <m/>
    <m/>
    <m/>
    <m/>
    <m/>
  </r>
  <r>
    <n v="12071"/>
    <d v="2021-10-25T00:00:00"/>
    <m/>
    <x v="2"/>
    <s v="Doug Hall"/>
    <s v="Senior Director of Analytics EMEA at Media.monks"/>
    <s v="Media.Monks "/>
    <x v="1"/>
    <s v="Europe"/>
    <s v="United Kingdom"/>
    <s v="Ramla's"/>
    <s v="No inmail sent"/>
    <x v="1"/>
    <m/>
    <m/>
    <m/>
    <m/>
    <m/>
    <m/>
    <m/>
    <m/>
    <m/>
    <m/>
    <m/>
    <m/>
  </r>
  <r>
    <n v="12072"/>
    <d v="2021-10-25T00:00:00"/>
    <m/>
    <x v="2"/>
    <s v="Julien Vancauwenberghe"/>
    <s v="Head of Marketing, Amazon Fresh Stores (Insights, Acquisition, Engagement, Media, Creative)"/>
    <s v="Amazon"/>
    <x v="18"/>
    <s v="America"/>
    <s v="Washington"/>
    <s v="Ramla's"/>
    <s v="No inmail sent"/>
    <x v="1"/>
    <m/>
    <m/>
    <m/>
    <m/>
    <m/>
    <m/>
    <m/>
    <m/>
    <m/>
    <m/>
    <m/>
    <m/>
  </r>
  <r>
    <n v="12073"/>
    <d v="2021-10-25T00:00:00"/>
    <m/>
    <x v="2"/>
    <s v="Kyle Fratini"/>
    <s v="EVP, Growth &amp; Strategy - Media Effectiveness"/>
    <s v="Kantar"/>
    <x v="5"/>
    <s v="America"/>
    <s v="New York"/>
    <s v="Ramla's"/>
    <s v="No inmail sent"/>
    <x v="0"/>
    <d v="2021-10-26T00:00:00"/>
    <d v="2021-10-26T00:00:00"/>
    <m/>
    <m/>
    <m/>
    <s v="Neutral"/>
    <m/>
    <m/>
    <m/>
    <m/>
    <m/>
    <m/>
  </r>
  <r>
    <n v="12074"/>
    <d v="2021-10-25T00:00:00"/>
    <m/>
    <x v="2"/>
    <s v="Scott Marsden"/>
    <s v="EVP, Media &amp; Analytics"/>
    <s v="Quigley-Simpson"/>
    <x v="1"/>
    <s v="America"/>
    <s v="California"/>
    <s v="Ramla's"/>
    <s v="No inmail sent"/>
    <x v="0"/>
    <d v="2021-12-08T00:00:00"/>
    <d v="2021-12-08T00:00:00"/>
    <m/>
    <m/>
    <m/>
    <m/>
    <m/>
    <m/>
    <m/>
    <m/>
    <m/>
    <m/>
  </r>
  <r>
    <n v="12075"/>
    <d v="2021-10-25T00:00:00"/>
    <m/>
    <x v="2"/>
    <s v="Rodrigo Sampera"/>
    <s v="Associate Director Digital &amp; Social Media Insights"/>
    <s v="ATCS Inc."/>
    <x v="2"/>
    <s v="America"/>
    <s v="New York"/>
    <s v="Ramla's"/>
    <s v="No inmail sent"/>
    <x v="0"/>
    <d v="2021-10-26T00:00:00"/>
    <d v="2021-11-03T00:00:00"/>
    <m/>
    <m/>
    <m/>
    <s v="Negative"/>
    <m/>
    <m/>
    <m/>
    <m/>
    <m/>
    <m/>
  </r>
  <r>
    <n v="12076"/>
    <d v="2021-10-25T00:00:00"/>
    <m/>
    <x v="2"/>
    <s v="Ann Peebles Rimkus"/>
    <s v="\Vice President, Media Strategy &amp; Consumer Insights "/>
    <s v="The Point Group"/>
    <x v="1"/>
    <s v="America"/>
    <s v="Texas"/>
    <s v="Ramla's"/>
    <s v="No inmail sent"/>
    <x v="0"/>
    <d v="2021-10-26T00:00:00"/>
    <d v="2021-11-08T00:00:00"/>
    <m/>
    <m/>
    <m/>
    <m/>
    <m/>
    <m/>
    <m/>
    <m/>
    <m/>
    <m/>
  </r>
  <r>
    <n v="12077"/>
    <d v="2021-10-25T00:00:00"/>
    <m/>
    <x v="2"/>
    <s v="Marcus Cho"/>
    <s v="Global Digital Innovation - Digital, Media &amp; Insights"/>
    <s v="Royal FrieslandCampina"/>
    <x v="3"/>
    <s v="Europe"/>
    <s v="Netherlands"/>
    <s v="Ramla's"/>
    <s v="No inmail sent"/>
    <x v="1"/>
    <m/>
    <m/>
    <m/>
    <m/>
    <m/>
    <m/>
    <m/>
    <m/>
    <m/>
    <m/>
    <m/>
    <m/>
  </r>
  <r>
    <n v="12078"/>
    <d v="2021-10-25T00:00:00"/>
    <m/>
    <x v="2"/>
    <s v="Anni Ling"/>
    <s v="Manager, Digital Media Analytics "/>
    <s v="The Walt Disney Company"/>
    <x v="12"/>
    <s v="America"/>
    <s v="California"/>
    <s v="Ramla's"/>
    <s v="No inmail sent"/>
    <x v="1"/>
    <m/>
    <m/>
    <m/>
    <m/>
    <m/>
    <m/>
    <m/>
    <m/>
    <m/>
    <m/>
    <m/>
    <m/>
  </r>
  <r>
    <n v="12079"/>
    <d v="2021-10-25T00:00:00"/>
    <m/>
    <x v="3"/>
    <s v="Ekaterina Gladnikova"/>
    <s v="Head of Consumer &amp; Market Insights"/>
    <s v="Samsung"/>
    <x v="3"/>
    <s v="Europe"/>
    <s v="Russia"/>
    <s v="Personal"/>
    <s v="No inmail sent"/>
    <x v="0"/>
    <d v="2022-02-08T00:00:00"/>
    <m/>
    <m/>
    <m/>
    <m/>
    <s v="Neutral"/>
    <d v="2022-08-02T00:00:00"/>
    <m/>
    <m/>
    <m/>
    <m/>
    <m/>
  </r>
  <r>
    <n v="12080"/>
    <d v="2021-10-25T00:00:00"/>
    <m/>
    <x v="3"/>
    <s v="Jose A."/>
    <s v="Senior Brand Manager"/>
    <s v="General Mills"/>
    <x v="3"/>
    <s v="Europe"/>
    <s v="United Kingdom"/>
    <s v="Ramla's"/>
    <s v="No inmail sent"/>
    <x v="1"/>
    <m/>
    <m/>
    <m/>
    <m/>
    <m/>
    <m/>
    <m/>
    <m/>
    <m/>
    <m/>
    <m/>
    <m/>
  </r>
  <r>
    <n v="12081"/>
    <d v="2021-10-25T00:00:00"/>
    <m/>
    <x v="3"/>
    <s v="Karan Chopra"/>
    <s v="Vice President"/>
    <s v="Barclays"/>
    <x v="10"/>
    <s v="Europe"/>
    <s v="United Kingdom"/>
    <s v="Ramla's"/>
    <s v="No inmail sent"/>
    <x v="0"/>
    <d v="2022-03-07T00:00:00"/>
    <m/>
    <m/>
    <m/>
    <m/>
    <s v="Negative"/>
    <d v="2022-02-22T00:00:00"/>
    <m/>
    <m/>
    <m/>
    <m/>
    <m/>
  </r>
  <r>
    <n v="12082"/>
    <d v="2021-10-25T00:00:00"/>
    <m/>
    <x v="3"/>
    <s v="Abdul Basit Qureshi"/>
    <s v="Global Marketing Director"/>
    <s v="Dovetail Games"/>
    <x v="12"/>
    <s v="Europe"/>
    <s v="United Kingdom"/>
    <s v="Ramla's"/>
    <s v="No inmail sent"/>
    <x v="1"/>
    <m/>
    <m/>
    <m/>
    <m/>
    <m/>
    <m/>
    <m/>
    <m/>
    <m/>
    <m/>
    <m/>
    <m/>
  </r>
  <r>
    <n v="12083"/>
    <d v="2021-10-25T00:00:00"/>
    <m/>
    <x v="3"/>
    <s v="Veerle Liebaut"/>
    <s v="Data, Insights and Analytics manager"/>
    <s v="D'Ieteren Auto"/>
    <x v="8"/>
    <s v="Europe"/>
    <s v="United Kingdom"/>
    <s v="Ramla's"/>
    <s v="No inmail sent"/>
    <x v="1"/>
    <m/>
    <m/>
    <m/>
    <m/>
    <m/>
    <m/>
    <m/>
    <m/>
    <m/>
    <m/>
    <m/>
    <m/>
  </r>
  <r>
    <n v="12084"/>
    <d v="2021-10-25T00:00:00"/>
    <m/>
    <x v="3"/>
    <s v="Marjolein van Baardwijk"/>
    <s v="Manager Business Analyst"/>
    <s v="Coolblue"/>
    <x v="3"/>
    <s v="Europe"/>
    <s v="Netherlands"/>
    <s v="Ramla's"/>
    <s v="No inmail sent"/>
    <x v="1"/>
    <m/>
    <m/>
    <m/>
    <m/>
    <m/>
    <m/>
    <m/>
    <m/>
    <m/>
    <m/>
    <m/>
    <m/>
  </r>
  <r>
    <n v="12085"/>
    <d v="2021-10-25T00:00:00"/>
    <m/>
    <x v="3"/>
    <s v="Marion Jonville"/>
    <s v="Insights Manager France"/>
    <s v="Bacardi"/>
    <x v="3"/>
    <s v="Europe"/>
    <s v="France"/>
    <s v="Ramla's"/>
    <s v="No inmail sent"/>
    <x v="1"/>
    <m/>
    <m/>
    <m/>
    <m/>
    <m/>
    <m/>
    <m/>
    <m/>
    <m/>
    <m/>
    <m/>
    <m/>
  </r>
  <r>
    <n v="12086"/>
    <d v="2021-10-25T00:00:00"/>
    <m/>
    <x v="3"/>
    <s v="Carole Azenkout"/>
    <s v="France Marketing Director "/>
    <s v="Accenture"/>
    <x v="1"/>
    <s v="Europe"/>
    <s v="France"/>
    <s v="Ramla's"/>
    <s v="No inmail sent"/>
    <x v="1"/>
    <m/>
    <m/>
    <m/>
    <m/>
    <m/>
    <m/>
    <m/>
    <m/>
    <m/>
    <m/>
    <m/>
    <m/>
  </r>
  <r>
    <n v="12087"/>
    <d v="2021-10-25T00:00:00"/>
    <m/>
    <x v="3"/>
    <s v="Kandathil Jacob"/>
    <s v="Associate Director of Analytics Strategy"/>
    <s v="Accenture"/>
    <x v="1"/>
    <s v="America"/>
    <s v="California"/>
    <s v="Ramla's"/>
    <s v="No inmail sent"/>
    <x v="1"/>
    <m/>
    <m/>
    <m/>
    <m/>
    <m/>
    <m/>
    <m/>
    <m/>
    <m/>
    <m/>
    <m/>
    <m/>
  </r>
  <r>
    <n v="12088"/>
    <d v="2021-10-25T00:00:00"/>
    <m/>
    <x v="3"/>
    <s v="Benjamin Noudelberg"/>
    <s v="Managing Director - Strategy Retail"/>
    <s v="Accenture"/>
    <x v="1"/>
    <s v="Europe"/>
    <s v="France"/>
    <s v="Ramla's"/>
    <s v="No inmail sent"/>
    <x v="1"/>
    <m/>
    <m/>
    <m/>
    <m/>
    <m/>
    <m/>
    <m/>
    <m/>
    <m/>
    <m/>
    <m/>
    <m/>
  </r>
  <r>
    <n v="12089"/>
    <d v="2021-10-25T00:00:00"/>
    <m/>
    <x v="3"/>
    <s v="Noleen Turner"/>
    <s v="Director of Marketing"/>
    <s v="Aspen Healthcare"/>
    <x v="13"/>
    <s v="Europe"/>
    <s v="United Kingdom"/>
    <s v="Ramla's"/>
    <s v="No inmail sent"/>
    <x v="1"/>
    <m/>
    <m/>
    <m/>
    <m/>
    <m/>
    <m/>
    <m/>
    <m/>
    <m/>
    <m/>
    <m/>
    <m/>
  </r>
  <r>
    <n v="12090"/>
    <d v="2021-10-25T00:00:00"/>
    <m/>
    <x v="2"/>
    <s v="Thomas Otto"/>
    <s v="Head of Customer Success Management (DACH) "/>
    <s v="Exasol"/>
    <x v="7"/>
    <s v="Europe"/>
    <s v="Germany"/>
    <s v="Ramla's"/>
    <m/>
    <x v="0"/>
    <d v="2021-11-03T00:00:00"/>
    <m/>
    <m/>
    <m/>
    <m/>
    <m/>
    <m/>
    <m/>
    <m/>
    <m/>
    <m/>
    <m/>
  </r>
  <r>
    <n v="12091"/>
    <d v="2021-10-25T00:00:00"/>
    <m/>
    <x v="2"/>
    <s v="Alyson G."/>
    <s v="Director Of Media, Planning &amp; Strategy "/>
    <s v="The Walt Disney Studios"/>
    <x v="12"/>
    <s v="America"/>
    <s v="California"/>
    <s v="Ramla's"/>
    <s v="No inmail sent"/>
    <x v="1"/>
    <m/>
    <m/>
    <m/>
    <m/>
    <m/>
    <m/>
    <m/>
    <m/>
    <m/>
    <m/>
    <m/>
    <m/>
  </r>
  <r>
    <n v="12092"/>
    <d v="2021-10-25T00:00:00"/>
    <m/>
    <x v="2"/>
    <s v="Tiffany Wang"/>
    <s v="Director, Advertising and Media "/>
    <s v="FX Networks"/>
    <x v="12"/>
    <s v="America"/>
    <s v="California"/>
    <s v="Ramla's"/>
    <s v="No inmail sent"/>
    <x v="1"/>
    <m/>
    <m/>
    <m/>
    <m/>
    <m/>
    <m/>
    <m/>
    <m/>
    <m/>
    <m/>
    <m/>
    <m/>
  </r>
  <r>
    <n v="12093"/>
    <d v="2021-10-25T00:00:00"/>
    <m/>
    <x v="2"/>
    <s v="Matt Lawler"/>
    <s v="Director of Digital Media, Global Partnerships"/>
    <s v="AEG"/>
    <x v="12"/>
    <s v="America"/>
    <s v="California"/>
    <s v="Ramla's"/>
    <s v="No inmail sent"/>
    <x v="1"/>
    <m/>
    <m/>
    <m/>
    <m/>
    <m/>
    <m/>
    <m/>
    <m/>
    <m/>
    <m/>
    <m/>
    <m/>
  </r>
  <r>
    <n v="12094"/>
    <d v="2021-10-25T00:00:00"/>
    <m/>
    <x v="2"/>
    <s v="Luiz Gustavo Fernandes Pinto"/>
    <s v="Director Digital Ad Ops, Digital Media International Networks"/>
    <s v="Sony Pictures Entertainment"/>
    <x v="12"/>
    <s v="America"/>
    <s v="California"/>
    <s v="Ramla's"/>
    <s v="No inmail sent"/>
    <x v="1"/>
    <m/>
    <m/>
    <m/>
    <m/>
    <m/>
    <m/>
    <m/>
    <m/>
    <m/>
    <m/>
    <m/>
    <m/>
  </r>
  <r>
    <n v="12095"/>
    <d v="2021-10-25T00:00:00"/>
    <m/>
    <x v="2"/>
    <s v="David Tomala"/>
    <s v="Director Of Analytics"/>
    <s v="Roku Inc"/>
    <x v="12"/>
    <s v="America"/>
    <s v="California"/>
    <s v="Ramla's"/>
    <s v="No inmail sent"/>
    <x v="0"/>
    <d v="2021-10-26T00:00:00"/>
    <d v="2021-11-08T00:00:00"/>
    <m/>
    <m/>
    <m/>
    <m/>
    <m/>
    <m/>
    <m/>
    <m/>
    <m/>
    <m/>
  </r>
  <r>
    <n v="12096"/>
    <d v="2021-10-25T00:00:00"/>
    <m/>
    <x v="2"/>
    <s v="Dan Benporat"/>
    <s v="Director, Analytics &amp; Digital Media "/>
    <s v="Wondery"/>
    <x v="1"/>
    <s v="America"/>
    <s v="California"/>
    <s v="Ramla's"/>
    <s v="No inmail sent"/>
    <x v="0"/>
    <d v="2021-10-29T00:00:00"/>
    <d v="2021-10-29T00:00:00"/>
    <m/>
    <m/>
    <m/>
    <s v="Positive"/>
    <m/>
    <m/>
    <m/>
    <m/>
    <m/>
    <m/>
  </r>
  <r>
    <n v="12097"/>
    <d v="2021-10-25T00:00:00"/>
    <m/>
    <x v="2"/>
    <s v="Alex Saab"/>
    <s v="Senior Client Partner - Data Enablement "/>
    <s v="Oracle"/>
    <x v="18"/>
    <s v="America"/>
    <s v="New York"/>
    <s v="Ramla's"/>
    <s v="No inmail sent"/>
    <x v="0"/>
    <m/>
    <d v="2021-10-25T00:00:00"/>
    <m/>
    <m/>
    <m/>
    <s v="Positive_FS"/>
    <m/>
    <m/>
    <m/>
    <m/>
    <m/>
    <m/>
  </r>
  <r>
    <n v="12098"/>
    <d v="2021-10-29T00:00:00"/>
    <m/>
    <x v="4"/>
    <s v="Evgeniia (Jane) Platonova"/>
    <s v="Senior Media Analyst"/>
    <s v="adQuadrant"/>
    <x v="1"/>
    <s v="America"/>
    <s v="California"/>
    <s v="Personal"/>
    <s v="No inmail sent"/>
    <x v="1"/>
    <m/>
    <m/>
    <m/>
    <m/>
    <m/>
    <m/>
    <m/>
    <m/>
    <m/>
    <m/>
    <m/>
    <m/>
  </r>
  <r>
    <n v="12099"/>
    <d v="2021-11-01T00:00:00"/>
    <m/>
    <x v="4"/>
    <s v="Annette Domnik"/>
    <s v="CMO"/>
    <s v="Zarbee's Naturals"/>
    <x v="3"/>
    <s v="America"/>
    <s v="Utah"/>
    <s v="Ramla's"/>
    <s v="No inmail sent"/>
    <x v="1"/>
    <m/>
    <m/>
    <m/>
    <m/>
    <m/>
    <m/>
    <m/>
    <m/>
    <m/>
    <m/>
    <m/>
    <m/>
  </r>
  <r>
    <n v="12100"/>
    <d v="2021-11-01T00:00:00"/>
    <m/>
    <x v="4"/>
    <s v="Marcie Winitt"/>
    <s v="Scrum Master, Bank Marketing"/>
    <s v="Capital One"/>
    <x v="10"/>
    <s v="America"/>
    <s v="Virginia"/>
    <s v="Ramla's"/>
    <s v="No inmail sent"/>
    <x v="1"/>
    <m/>
    <m/>
    <m/>
    <m/>
    <m/>
    <m/>
    <m/>
    <m/>
    <m/>
    <m/>
    <m/>
    <m/>
  </r>
  <r>
    <n v="12101"/>
    <d v="2020-02-01T00:00:00"/>
    <m/>
    <x v="3"/>
    <s v="Giancarlo Miluccio"/>
    <s v="Chief Data Officer / Head of Data"/>
    <s v="Unibail-Rodamco-Westfield"/>
    <x v="9"/>
    <s v="Europe"/>
    <s v="France"/>
    <s v="Ramla's"/>
    <s v="No inmail sent"/>
    <x v="0"/>
    <d v="2020-02-05T00:00:00"/>
    <d v="2022-02-22T00:00:00"/>
    <m/>
    <m/>
    <m/>
    <s v="Negative"/>
    <d v="2022-02-22T00:00:00"/>
    <m/>
    <m/>
    <m/>
    <m/>
    <m/>
  </r>
  <r>
    <n v="12102"/>
    <d v="2021-11-01T00:00:00"/>
    <m/>
    <x v="4"/>
    <s v="Kevin M."/>
    <s v="Digital Business Development Director"/>
    <s v="Marstudio, Inc. "/>
    <x v="1"/>
    <s v="America"/>
    <s v="Maryland"/>
    <s v="Ramla's"/>
    <s v="No inmail sent"/>
    <x v="4"/>
    <m/>
    <m/>
    <m/>
    <m/>
    <m/>
    <m/>
    <m/>
    <m/>
    <m/>
    <m/>
    <m/>
    <m/>
  </r>
  <r>
    <n v="12103"/>
    <d v="2021-11-01T00:00:00"/>
    <m/>
    <x v="4"/>
    <s v="Jenny Crosby"/>
    <s v="Director of Marketing"/>
    <s v=" Intuit "/>
    <x v="7"/>
    <s v="America"/>
    <s v="California"/>
    <m/>
    <s v="No inmail sent"/>
    <x v="1"/>
    <m/>
    <m/>
    <m/>
    <m/>
    <m/>
    <m/>
    <m/>
    <m/>
    <m/>
    <m/>
    <m/>
    <m/>
  </r>
  <r>
    <n v="12104"/>
    <d v="2021-11-01T00:00:00"/>
    <m/>
    <x v="4"/>
    <s v="Matthew Krueger"/>
    <s v="Head of Analytics"/>
    <s v="WhoSay Inc."/>
    <x v="1"/>
    <s v="America"/>
    <s v="New York "/>
    <m/>
    <s v="No inmail sent"/>
    <x v="1"/>
    <m/>
    <m/>
    <m/>
    <m/>
    <m/>
    <m/>
    <m/>
    <m/>
    <m/>
    <m/>
    <m/>
    <m/>
  </r>
  <r>
    <n v="12105"/>
    <d v="2021-11-01T00:00:00"/>
    <m/>
    <x v="4"/>
    <s v="Catherine Carleton"/>
    <s v="Director, Analytics"/>
    <s v="EPAM Systems"/>
    <x v="1"/>
    <s v="America"/>
    <s v="Pennsylvania"/>
    <m/>
    <s v="No inmail sent"/>
    <x v="1"/>
    <m/>
    <m/>
    <m/>
    <m/>
    <m/>
    <m/>
    <m/>
    <m/>
    <m/>
    <m/>
    <m/>
    <m/>
  </r>
  <r>
    <n v="12106"/>
    <d v="2021-11-01T00:00:00"/>
    <m/>
    <x v="4"/>
    <s v="Stephen Hilton"/>
    <s v="Director"/>
    <s v="Brightblue Consulting"/>
    <x v="5"/>
    <s v="Europe"/>
    <s v="United Kingdom"/>
    <s v="Ramla's"/>
    <s v="No inmail sent"/>
    <x v="1"/>
    <m/>
    <m/>
    <m/>
    <m/>
    <m/>
    <m/>
    <m/>
    <m/>
    <m/>
    <m/>
    <m/>
    <m/>
  </r>
  <r>
    <n v="12107"/>
    <d v="2021-11-01T00:00:00"/>
    <m/>
    <x v="4"/>
    <s v="Allison Reebie"/>
    <s v="Senior Director &amp; Practice Lead, Research"/>
    <s v="Empower"/>
    <x v="1"/>
    <s v="America"/>
    <s v="Ohio"/>
    <s v="Ramla's"/>
    <s v="No inmail sent"/>
    <x v="1"/>
    <m/>
    <m/>
    <m/>
    <m/>
    <m/>
    <m/>
    <m/>
    <m/>
    <m/>
    <m/>
    <m/>
    <m/>
  </r>
  <r>
    <n v="12108"/>
    <d v="2021-11-01T00:00:00"/>
    <m/>
    <x v="4"/>
    <s v="Abhishek B."/>
    <s v="Analyst, Business Intelligence &amp; Data Visualization"/>
    <s v="Wavemaker US "/>
    <x v="1"/>
    <s v="America"/>
    <s v="California"/>
    <s v="Personal"/>
    <s v="No inmail sent"/>
    <x v="1"/>
    <m/>
    <m/>
    <m/>
    <m/>
    <m/>
    <m/>
    <m/>
    <m/>
    <m/>
    <m/>
    <m/>
    <m/>
  </r>
  <r>
    <n v="12109"/>
    <d v="2021-11-01T00:00:00"/>
    <m/>
    <x v="4"/>
    <s v="Tom Mitchell"/>
    <s v="Senior Digital Marketing Manager"/>
    <s v="Goodlord"/>
    <x v="9"/>
    <s v="Europe"/>
    <s v="United Kingdom"/>
    <s v="Personal"/>
    <s v="No inmail sent"/>
    <x v="1"/>
    <d v="2021-11-01T00:00:00"/>
    <m/>
    <m/>
    <m/>
    <m/>
    <m/>
    <m/>
    <m/>
    <m/>
    <m/>
    <m/>
    <m/>
  </r>
  <r>
    <n v="12110"/>
    <d v="2022-02-01T00:00:00"/>
    <m/>
    <x v="3"/>
    <s v="Christina Omori"/>
    <s v="Senior Insights Manager, GTM Insights &amp; Analytics"/>
    <s v="Sonos"/>
    <x v="3"/>
    <s v="America"/>
    <s v="Washington"/>
    <s v="Ramla's"/>
    <s v="No inmail sent"/>
    <x v="1"/>
    <m/>
    <m/>
    <m/>
    <m/>
    <m/>
    <m/>
    <m/>
    <m/>
    <m/>
    <m/>
    <m/>
    <m/>
  </r>
  <r>
    <n v="12111"/>
    <d v="2021-11-01T00:00:00"/>
    <m/>
    <x v="4"/>
    <s v="Urangua M."/>
    <s v="Digital Marketing Manager"/>
    <s v="Stonepeak Ceramics "/>
    <x v="0"/>
    <s v="America"/>
    <s v="Illinois"/>
    <s v="Personal"/>
    <s v="No inmail sent"/>
    <x v="1"/>
    <m/>
    <m/>
    <m/>
    <m/>
    <m/>
    <m/>
    <m/>
    <m/>
    <m/>
    <m/>
    <m/>
    <m/>
  </r>
  <r>
    <n v="12112"/>
    <d v="2021-11-01T00:00:00"/>
    <m/>
    <x v="4"/>
    <s v="Tye DeGrange"/>
    <s v="CEO | Principal | Growth Marketer"/>
    <s v="Round Barn Labs"/>
    <x v="5"/>
    <s v="America"/>
    <s v="Greater Seattle"/>
    <s v="Ramla's"/>
    <s v="No inmail sent"/>
    <x v="1"/>
    <m/>
    <m/>
    <m/>
    <m/>
    <m/>
    <m/>
    <m/>
    <m/>
    <m/>
    <m/>
    <m/>
    <m/>
  </r>
  <r>
    <n v="12113"/>
    <d v="2021-11-01T00:00:00"/>
    <m/>
    <x v="4"/>
    <s v="David Barnes"/>
    <s v="Digital Marketing Manager"/>
    <s v="U.S. Bank"/>
    <x v="10"/>
    <s v="Europe"/>
    <s v="Géorgie"/>
    <s v="Personal"/>
    <s v="No inmail sent"/>
    <x v="1"/>
    <m/>
    <m/>
    <m/>
    <m/>
    <m/>
    <m/>
    <m/>
    <m/>
    <m/>
    <m/>
    <m/>
    <m/>
  </r>
  <r>
    <n v="12114"/>
    <d v="2021-11-01T00:00:00"/>
    <m/>
    <x v="4"/>
    <s v="Jennifer Huber"/>
    <s v="Director, Media Strategy and Planning at Rock Central"/>
    <s v="Rock Central "/>
    <x v="18"/>
    <s v="America"/>
    <s v="Michigan"/>
    <s v="Ramla's"/>
    <s v="No inmail sent"/>
    <x v="1"/>
    <m/>
    <m/>
    <m/>
    <m/>
    <m/>
    <m/>
    <m/>
    <m/>
    <m/>
    <m/>
    <m/>
    <m/>
  </r>
  <r>
    <n v="12115"/>
    <d v="2021-11-01T00:00:00"/>
    <m/>
    <x v="4"/>
    <s v="Emmanuela “Ela” Ebunilo"/>
    <s v="Strategist"/>
    <s v="WONGDOODY "/>
    <x v="1"/>
    <s v="America"/>
    <s v="Washington"/>
    <s v="Personal"/>
    <s v="No inmail sent"/>
    <x v="1"/>
    <m/>
    <m/>
    <m/>
    <m/>
    <m/>
    <m/>
    <m/>
    <m/>
    <m/>
    <m/>
    <m/>
    <m/>
  </r>
  <r>
    <n v="12116"/>
    <d v="2021-11-01T00:00:00"/>
    <m/>
    <x v="4"/>
    <s v="Cynthia Clotzman"/>
    <s v="Patient Marketing Manager, Brand and Channel Marketing, EP Therapies"/>
    <s v="Abbott"/>
    <x v="13"/>
    <s v="America"/>
    <s v="California"/>
    <s v="Personal"/>
    <s v="No inmail sent"/>
    <x v="1"/>
    <m/>
    <m/>
    <m/>
    <m/>
    <m/>
    <m/>
    <m/>
    <m/>
    <m/>
    <m/>
    <m/>
    <m/>
  </r>
  <r>
    <n v="12117"/>
    <d v="2022-01-31T00:00:00"/>
    <m/>
    <x v="3"/>
    <s v="Angelo Moncada"/>
    <s v="Category and Shopper Insights Manager"/>
    <s v="Weston Foods"/>
    <x v="3"/>
    <s v="America"/>
    <s v="Canada "/>
    <s v="Both (Ramla's &amp; Personal)"/>
    <s v="No inmail sent"/>
    <x v="1"/>
    <m/>
    <m/>
    <m/>
    <m/>
    <m/>
    <m/>
    <m/>
    <m/>
    <m/>
    <m/>
    <m/>
    <m/>
  </r>
  <r>
    <n v="12118"/>
    <d v="2021-10-25T00:00:00"/>
    <m/>
    <x v="3"/>
    <s v="Christy Lightley"/>
    <s v="Group Marketing Manager"/>
    <s v="Cashmaster"/>
    <x v="10"/>
    <s v="Europe"/>
    <s v="United Kingdom"/>
    <s v="Ramla's"/>
    <s v="No inmail sent"/>
    <x v="0"/>
    <d v="2021-10-26T00:00:00"/>
    <d v="2022-02-22T00:00:00"/>
    <m/>
    <m/>
    <m/>
    <m/>
    <m/>
    <m/>
    <m/>
    <m/>
    <m/>
    <m/>
  </r>
  <r>
    <n v="12119"/>
    <d v="2021-10-25T00:00:00"/>
    <m/>
    <x v="3"/>
    <s v="Karin Turki"/>
    <s v="Chief Marketing Officer"/>
    <s v="CONDA"/>
    <x v="10"/>
    <s v="Europe"/>
    <s v="Austria"/>
    <s v="Ramla's"/>
    <s v="No inmail sent"/>
    <x v="0"/>
    <d v="2021-10-28T00:00:00"/>
    <d v="2022-02-22T00:00:00"/>
    <m/>
    <m/>
    <m/>
    <m/>
    <m/>
    <m/>
    <m/>
    <m/>
    <m/>
    <m/>
  </r>
  <r>
    <n v="12120"/>
    <d v="2021-10-25T00:00:00"/>
    <m/>
    <x v="3"/>
    <s v="Kerstin Valet"/>
    <s v="Head of Marketing &amp; Communication"/>
    <s v="CRIF Bürgel"/>
    <x v="10"/>
    <s v="Europe"/>
    <s v="Germany"/>
    <s v="Ramla's"/>
    <s v="No inmail sent"/>
    <x v="1"/>
    <m/>
    <m/>
    <m/>
    <m/>
    <m/>
    <m/>
    <m/>
    <m/>
    <m/>
    <m/>
    <m/>
    <m/>
  </r>
  <r>
    <n v="12121"/>
    <d v="2021-10-25T00:00:00"/>
    <m/>
    <x v="3"/>
    <s v="Jasenaite Laura"/>
    <s v="Chief Product and Technology Officer"/>
    <s v="Debono"/>
    <x v="8"/>
    <s v="Europe"/>
    <s v="Malta"/>
    <s v="Personal"/>
    <s v="No inmail sent"/>
    <x v="1"/>
    <m/>
    <m/>
    <m/>
    <m/>
    <m/>
    <m/>
    <m/>
    <m/>
    <m/>
    <m/>
    <m/>
    <m/>
  </r>
  <r>
    <n v="12122"/>
    <d v="2021-10-25T00:00:00"/>
    <m/>
    <x v="3"/>
    <s v="Vincent de GIVRY"/>
    <s v="Marketing Director "/>
    <s v="Domo Chemicals"/>
    <x v="6"/>
    <s v="Europe"/>
    <s v="France"/>
    <s v="Ramla's"/>
    <s v="No inmail sent"/>
    <x v="1"/>
    <m/>
    <m/>
    <m/>
    <m/>
    <m/>
    <m/>
    <m/>
    <m/>
    <m/>
    <m/>
    <m/>
    <m/>
  </r>
  <r>
    <n v="12123"/>
    <d v="2021-10-25T00:00:00"/>
    <m/>
    <x v="3"/>
    <s v="Christina Grace"/>
    <s v="Head of Marketing and Sales"/>
    <s v="Fennies Nurseries"/>
    <x v="0"/>
    <s v="Europe"/>
    <s v="United Kingdom"/>
    <s v="Ramla's"/>
    <s v="No inmail sent"/>
    <x v="0"/>
    <d v="2021-10-26T00:00:00"/>
    <d v="2022-02-22T00:00:00"/>
    <m/>
    <m/>
    <m/>
    <m/>
    <m/>
    <m/>
    <m/>
    <m/>
    <m/>
    <m/>
  </r>
  <r>
    <n v="12124"/>
    <d v="2021-10-25T00:00:00"/>
    <m/>
    <x v="3"/>
    <s v="Olivier Raspin"/>
    <s v="Solution Marketing Specialist"/>
    <s v="Finastra"/>
    <x v="10"/>
    <s v="Europe"/>
    <s v="United Kingdom"/>
    <s v="Ramla's"/>
    <s v="No inmail sent"/>
    <x v="0"/>
    <d v="2021-10-29T00:00:00"/>
    <d v="2021-11-08T00:00:00"/>
    <m/>
    <m/>
    <m/>
    <s v="Negative"/>
    <d v="2021-11-09T00:00:00"/>
    <m/>
    <m/>
    <m/>
    <m/>
    <m/>
  </r>
  <r>
    <n v="12125"/>
    <d v="2021-10-25T00:00:00"/>
    <m/>
    <x v="3"/>
    <s v="Bram Verleur"/>
    <s v="Data Lead"/>
    <s v="Omoda"/>
    <x v="0"/>
    <s v="Europe"/>
    <s v="Netherlands"/>
    <s v="Ramla's"/>
    <s v="No inmail sent"/>
    <x v="1"/>
    <m/>
    <m/>
    <m/>
    <m/>
    <m/>
    <m/>
    <m/>
    <m/>
    <m/>
    <m/>
    <m/>
    <m/>
  </r>
  <r>
    <n v="12126"/>
    <d v="2021-10-25T00:00:00"/>
    <m/>
    <x v="3"/>
    <s v="Lini Cao"/>
    <s v="Senior Data Scientist"/>
    <s v="Chetwood"/>
    <x v="10"/>
    <s v="Europe"/>
    <s v="United Kingdom"/>
    <s v="Ramla's"/>
    <s v="No inmail sent"/>
    <x v="4"/>
    <m/>
    <m/>
    <m/>
    <m/>
    <m/>
    <m/>
    <m/>
    <m/>
    <m/>
    <m/>
    <m/>
    <m/>
  </r>
  <r>
    <n v="12127"/>
    <d v="2021-10-25T00:00:00"/>
    <m/>
    <x v="3"/>
    <s v="James Bradley"/>
    <s v="Head of Data Science"/>
    <s v="Geometrica Fund Advisors"/>
    <x v="10"/>
    <s v="Australia"/>
    <s v="Australia"/>
    <s v="Ramla's"/>
    <s v="No inmail sent"/>
    <x v="0"/>
    <d v="2021-10-26T00:00:00"/>
    <d v="2022-02-22T00:00:00"/>
    <m/>
    <m/>
    <m/>
    <m/>
    <m/>
    <m/>
    <m/>
    <m/>
    <m/>
    <m/>
  </r>
  <r>
    <n v="12128"/>
    <d v="2021-10-26T00:00:00"/>
    <n v="10"/>
    <x v="3"/>
    <s v="Dan Trimmer"/>
    <s v="Sr. Director, Enterprise Analytics &amp; Insights"/>
    <s v="Macy's"/>
    <x v="0"/>
    <s v="America"/>
    <s v="Ohio"/>
    <s v="Personal"/>
    <s v="No inmail sent"/>
    <x v="1"/>
    <m/>
    <m/>
    <m/>
    <m/>
    <m/>
    <m/>
    <m/>
    <m/>
    <m/>
    <m/>
    <m/>
    <m/>
  </r>
  <r>
    <n v="12129"/>
    <d v="2021-10-26T00:00:00"/>
    <n v="10"/>
    <x v="3"/>
    <s v="Sudesh Jog"/>
    <s v="Vice President, Data &amp; Analytics, UK &amp; North America"/>
    <s v="apetito UK"/>
    <x v="0"/>
    <s v="Europe"/>
    <s v="United Kingdom"/>
    <s v="Ramla's"/>
    <s v="No inmail sent"/>
    <x v="0"/>
    <d v="2021-10-26T00:00:00"/>
    <d v="2022-03-10T00:00:00"/>
    <m/>
    <m/>
    <m/>
    <s v="Positive_FS"/>
    <d v="2021-10-27T00:00:00"/>
    <m/>
    <m/>
    <m/>
    <m/>
    <m/>
  </r>
  <r>
    <n v="12130"/>
    <d v="2021-10-26T00:00:00"/>
    <m/>
    <x v="3"/>
    <s v="Robert Steidle"/>
    <s v="Analytics Vice President"/>
    <s v="Zimmer Biomet"/>
    <x v="13"/>
    <s v="America"/>
    <s v="Minnesota"/>
    <s v="Personal"/>
    <s v="No inmail sent"/>
    <x v="1"/>
    <m/>
    <m/>
    <m/>
    <m/>
    <m/>
    <m/>
    <m/>
    <m/>
    <m/>
    <m/>
    <m/>
    <m/>
  </r>
  <r>
    <n v="12131"/>
    <d v="2021-10-26T00:00:00"/>
    <m/>
    <x v="3"/>
    <s v="Vivek Prabhakar"/>
    <s v="Head, Marketing Planning &amp; Analysis"/>
    <s v="Hulu"/>
    <x v="12"/>
    <s v="America"/>
    <s v="California"/>
    <s v="Personal"/>
    <s v="No inmail sent"/>
    <x v="1"/>
    <m/>
    <m/>
    <m/>
    <m/>
    <m/>
    <m/>
    <m/>
    <m/>
    <m/>
    <m/>
    <m/>
    <m/>
  </r>
  <r>
    <n v="12132"/>
    <d v="2021-10-26T00:00:00"/>
    <m/>
    <x v="3"/>
    <s v="David Hill"/>
    <s v="VP, Product Marketing"/>
    <s v="Peloton Interactive"/>
    <x v="13"/>
    <s v="America"/>
    <s v="Illinois"/>
    <s v="Personal"/>
    <s v="No inmail sent"/>
    <x v="1"/>
    <m/>
    <m/>
    <m/>
    <m/>
    <m/>
    <m/>
    <m/>
    <m/>
    <m/>
    <m/>
    <m/>
    <m/>
  </r>
  <r>
    <n v="12133"/>
    <d v="2021-10-26T00:00:00"/>
    <m/>
    <x v="3"/>
    <s v="Parastoo Naghavi"/>
    <s v="Senior Manager of Advanced Analytics"/>
    <s v="Scotiabank "/>
    <x v="10"/>
    <s v="America"/>
    <s v="Canada "/>
    <s v="Personal"/>
    <s v="No inmail sent"/>
    <x v="0"/>
    <d v="2021-11-09T00:00:00"/>
    <d v="2021-11-24T00:00:00"/>
    <m/>
    <m/>
    <m/>
    <m/>
    <m/>
    <m/>
    <m/>
    <m/>
    <m/>
    <m/>
  </r>
  <r>
    <n v="12134"/>
    <d v="2021-10-26T00:00:00"/>
    <m/>
    <x v="3"/>
    <s v="Kate Dennis"/>
    <s v="Director, Marketing &amp; Sales Analytics"/>
    <s v="Guardant Health"/>
    <x v="13"/>
    <s v="America"/>
    <s v="California"/>
    <s v="Personal"/>
    <s v="No inmail sent"/>
    <x v="1"/>
    <m/>
    <m/>
    <m/>
    <m/>
    <m/>
    <m/>
    <m/>
    <m/>
    <m/>
    <m/>
    <m/>
    <m/>
  </r>
  <r>
    <n v="12135"/>
    <d v="2021-10-26T00:00:00"/>
    <m/>
    <x v="3"/>
    <s v="Chris Caniano"/>
    <s v="Executive Director of Advance Analytics and Loyalty Marketing"/>
    <s v="MGM Resorts International"/>
    <x v="11"/>
    <s v="America"/>
    <s v="Nevada"/>
    <s v="Personal"/>
    <s v="No inmail sent"/>
    <x v="1"/>
    <m/>
    <m/>
    <m/>
    <m/>
    <m/>
    <m/>
    <m/>
    <m/>
    <m/>
    <m/>
    <m/>
    <m/>
  </r>
  <r>
    <n v="12136"/>
    <d v="2021-10-26T00:00:00"/>
    <m/>
    <x v="1"/>
    <s v="william ngamou  "/>
    <s v="Data Scientist"/>
    <s v="Belfius Bank"/>
    <x v="10"/>
    <s v="Europe"/>
    <s v="Belgium"/>
    <s v="Personal"/>
    <s v="No inmail sent"/>
    <x v="1"/>
    <m/>
    <m/>
    <m/>
    <m/>
    <m/>
    <m/>
    <m/>
    <m/>
    <m/>
    <m/>
    <m/>
    <m/>
  </r>
  <r>
    <n v="12137"/>
    <d v="2021-10-26T00:00:00"/>
    <m/>
    <x v="1"/>
    <s v="Donato Carrieri"/>
    <s v="Head of Data &amp; Analytics"/>
    <s v="Belfius Bank"/>
    <x v="10"/>
    <s v="Europe"/>
    <s v="Belgium"/>
    <s v="Personal"/>
    <s v="No inmail sent"/>
    <x v="1"/>
    <m/>
    <m/>
    <m/>
    <m/>
    <m/>
    <m/>
    <m/>
    <m/>
    <m/>
    <m/>
    <m/>
    <m/>
  </r>
  <r>
    <n v="12138"/>
    <d v="2021-10-26T00:00:00"/>
    <m/>
    <x v="1"/>
    <s v="Anne-Marie Glineur"/>
    <s v="Chief Data Officer at Belfius"/>
    <s v="Belfius Bank"/>
    <x v="10"/>
    <s v="Europe"/>
    <s v="Belgium"/>
    <s v="Personal"/>
    <s v="No inmail sent"/>
    <x v="1"/>
    <m/>
    <m/>
    <m/>
    <m/>
    <m/>
    <m/>
    <m/>
    <m/>
    <m/>
    <m/>
    <m/>
    <m/>
  </r>
  <r>
    <n v="12139"/>
    <d v="2021-10-26T00:00:00"/>
    <m/>
    <x v="1"/>
    <s v="Hannes Heylen"/>
    <s v="Head of Data &amp; Analytics "/>
    <s v="Belfius Bank"/>
    <x v="10"/>
    <s v="Europe"/>
    <s v="Belgium"/>
    <s v="Ramla's"/>
    <s v="11/04/2021"/>
    <x v="0"/>
    <d v="2021-11-04T00:00:00"/>
    <d v="2022-02-22T00:00:00"/>
    <m/>
    <m/>
    <m/>
    <m/>
    <m/>
    <m/>
    <m/>
    <m/>
    <m/>
    <m/>
  </r>
  <r>
    <n v="12140"/>
    <d v="2021-10-26T00:00:00"/>
    <m/>
    <x v="1"/>
    <s v="Maxime Gramme"/>
    <s v="Project Manager - Customer Data Analytics - Analytics"/>
    <s v="Belfius Bank"/>
    <x v="10"/>
    <s v="Europe"/>
    <s v="Belgium"/>
    <s v="Both (Ramla's &amp; Personal)"/>
    <s v="11/04/2021"/>
    <x v="0"/>
    <m/>
    <m/>
    <m/>
    <m/>
    <m/>
    <m/>
    <m/>
    <m/>
    <m/>
    <m/>
    <m/>
    <m/>
  </r>
  <r>
    <n v="12141"/>
    <d v="2021-10-26T00:00:00"/>
    <m/>
    <x v="1"/>
    <s v="Christopher Strong"/>
    <s v="Lead, Machine Learning Data Science, 84.51°"/>
    <s v=" 84.51°"/>
    <x v="4"/>
    <s v="America"/>
    <s v="Chicago"/>
    <s v="Ramla's"/>
    <s v="No inmail sent"/>
    <x v="0"/>
    <s v="02/22/2022"/>
    <m/>
    <m/>
    <m/>
    <m/>
    <m/>
    <m/>
    <m/>
    <m/>
    <m/>
    <m/>
    <m/>
  </r>
  <r>
    <n v="12142"/>
    <d v="2021-10-26T00:00:00"/>
    <m/>
    <x v="1"/>
    <s v="Rosita Apostolico"/>
    <s v="_x000a_Head of Marketing Science &amp; Analytics,"/>
    <s v="Amazon"/>
    <x v="4"/>
    <s v="Europe"/>
    <s v="United Kingdom"/>
    <s v="Ramla's"/>
    <s v="No inmail sent"/>
    <x v="0"/>
    <s v="11/04/2021"/>
    <d v="2022-02-22T00:00:00"/>
    <m/>
    <m/>
    <m/>
    <m/>
    <m/>
    <m/>
    <m/>
    <m/>
    <m/>
    <m/>
  </r>
  <r>
    <n v="12143"/>
    <d v="2021-10-26T00:00:00"/>
    <m/>
    <x v="1"/>
    <s v="Amit Kumar"/>
    <s v="Manager, Data Science "/>
    <s v="Amazon"/>
    <x v="4"/>
    <s v="Asia"/>
    <s v="India"/>
    <s v="Personal"/>
    <s v="No inmail sent"/>
    <x v="0"/>
    <s v="11/04/2021"/>
    <d v="2022-02-22T00:00:00"/>
    <m/>
    <m/>
    <m/>
    <m/>
    <m/>
    <m/>
    <m/>
    <m/>
    <m/>
    <m/>
  </r>
  <r>
    <n v="12144"/>
    <d v="2021-10-26T00:00:00"/>
    <m/>
    <x v="1"/>
    <s v="Julie Sharrocks  "/>
    <s v="Head Of Science "/>
    <s v="dunnhumby"/>
    <x v="1"/>
    <s v="Europe"/>
    <s v="United Kingdom"/>
    <s v="Personal"/>
    <s v="No inmail sent"/>
    <x v="0"/>
    <d v="2021-11-25T00:00:00"/>
    <d v="2022-02-22T00:00:00"/>
    <m/>
    <m/>
    <m/>
    <m/>
    <m/>
    <m/>
    <m/>
    <m/>
    <m/>
    <m/>
  </r>
  <r>
    <n v="12145"/>
    <d v="2021-10-26T00:00:00"/>
    <m/>
    <x v="1"/>
    <s v="Tomasz Sasin"/>
    <s v="Applied Data Science Director EMEA "/>
    <s v="dunnhumby"/>
    <x v="1"/>
    <s v="Europe"/>
    <s v="Czech Republic"/>
    <m/>
    <s v="No inmail sent"/>
    <x v="4"/>
    <m/>
    <m/>
    <m/>
    <m/>
    <m/>
    <m/>
    <m/>
    <m/>
    <m/>
    <m/>
    <m/>
    <m/>
  </r>
  <r>
    <n v="12146"/>
    <d v="2021-10-26T00:00:00"/>
    <m/>
    <x v="1"/>
    <s v="Ankur Singh"/>
    <s v="SVP Analytics and Data Science"/>
    <s v="dunnhumby"/>
    <x v="1"/>
    <s v="America"/>
    <s v="Texas"/>
    <m/>
    <s v="No inmail sent"/>
    <x v="4"/>
    <m/>
    <m/>
    <m/>
    <m/>
    <m/>
    <m/>
    <m/>
    <m/>
    <m/>
    <m/>
    <m/>
    <m/>
  </r>
  <r>
    <n v="12147"/>
    <d v="2021-10-26T00:00:00"/>
    <m/>
    <x v="1"/>
    <s v="Jaewoo Lee  "/>
    <s v="Applied data science manager "/>
    <s v="dunnhumby"/>
    <x v="1"/>
    <s v="Asia"/>
    <s v="South Korea"/>
    <s v="Ramla's"/>
    <s v="No inmail sent"/>
    <x v="0"/>
    <s v="11/04/2021"/>
    <d v="2022-02-22T00:00:00"/>
    <m/>
    <m/>
    <m/>
    <m/>
    <m/>
    <m/>
    <m/>
    <m/>
    <m/>
    <m/>
  </r>
  <r>
    <n v="12148"/>
    <d v="2021-10-26T00:00:00"/>
    <m/>
    <x v="1"/>
    <s v="Sandra Stanley"/>
    <s v="Chief Data Science Officer "/>
    <s v="dunnhumby"/>
    <x v="1"/>
    <s v="Europe"/>
    <s v="United Kingdom"/>
    <m/>
    <s v="No inmail sent"/>
    <x v="4"/>
    <m/>
    <m/>
    <m/>
    <m/>
    <m/>
    <m/>
    <m/>
    <m/>
    <m/>
    <m/>
    <m/>
    <m/>
  </r>
  <r>
    <n v="12149"/>
    <d v="2021-10-26T00:00:00"/>
    <m/>
    <x v="1"/>
    <s v="John Froman"/>
    <s v="Vice President of Marketing, Americas "/>
    <s v="dunnhumby"/>
    <x v="1"/>
    <s v="America"/>
    <s v="Chicago"/>
    <m/>
    <s v="No inmail sent"/>
    <x v="1"/>
    <m/>
    <m/>
    <m/>
    <m/>
    <m/>
    <m/>
    <m/>
    <m/>
    <m/>
    <m/>
    <m/>
    <m/>
  </r>
  <r>
    <n v="12150"/>
    <d v="2021-10-26T00:00:00"/>
    <m/>
    <x v="1"/>
    <s v="Issac Mathew"/>
    <s v="Senior Director, Data Science a"/>
    <s v="Lowe's Companies, Inc."/>
    <x v="0"/>
    <s v="Asia"/>
    <s v="India"/>
    <m/>
    <s v="No inmail sent"/>
    <x v="1"/>
    <m/>
    <m/>
    <m/>
    <m/>
    <m/>
    <m/>
    <m/>
    <m/>
    <m/>
    <m/>
    <m/>
    <m/>
  </r>
  <r>
    <n v="12151"/>
    <d v="2021-10-26T00:00:00"/>
    <m/>
    <x v="1"/>
    <s v="Dan Harrington"/>
    <s v="Data Science and Advanced Analytics"/>
    <s v="Warner Bros. Entertainment"/>
    <x v="12"/>
    <s v="America"/>
    <s v="California"/>
    <s v="Ramla's"/>
    <s v="No inmail sent"/>
    <x v="4"/>
    <m/>
    <m/>
    <m/>
    <m/>
    <m/>
    <m/>
    <m/>
    <m/>
    <m/>
    <m/>
    <m/>
    <m/>
  </r>
  <r>
    <n v="12152"/>
    <d v="2021-10-26T00:00:00"/>
    <m/>
    <x v="1"/>
    <s v="Eric Kostello"/>
    <s v="Director Data Science "/>
    <s v="Warner Bros. Entertainment"/>
    <x v="12"/>
    <s v="America"/>
    <s v="California"/>
    <s v="Ramla's"/>
    <s v="No inmail sent"/>
    <x v="4"/>
    <m/>
    <m/>
    <m/>
    <m/>
    <m/>
    <m/>
    <m/>
    <m/>
    <m/>
    <m/>
    <m/>
    <m/>
  </r>
  <r>
    <n v="12153"/>
    <d v="2021-10-26T00:00:00"/>
    <m/>
    <x v="1"/>
    <s v="Melissa Ludack"/>
    <s v="Sr Director Data Science &amp; Analytics"/>
    <s v="Target"/>
    <x v="0"/>
    <s v="America"/>
    <s v="Minnesota"/>
    <s v="Ramla's"/>
    <s v="No inmail sent"/>
    <x v="4"/>
    <m/>
    <m/>
    <m/>
    <m/>
    <m/>
    <m/>
    <m/>
    <m/>
    <m/>
    <m/>
    <m/>
    <m/>
  </r>
  <r>
    <n v="12154"/>
    <d v="2021-10-26T00:00:00"/>
    <m/>
    <x v="1"/>
    <s v="Brad Thompson"/>
    <s v="Vice President, Data and Analytics "/>
    <s v="Target"/>
    <x v="0"/>
    <s v="America"/>
    <s v="Minnesota"/>
    <m/>
    <s v="No inmail sent"/>
    <x v="4"/>
    <m/>
    <m/>
    <m/>
    <m/>
    <m/>
    <m/>
    <m/>
    <m/>
    <m/>
    <m/>
    <m/>
    <m/>
  </r>
  <r>
    <n v="12155"/>
    <d v="2021-10-26T00:00:00"/>
    <m/>
    <x v="1"/>
    <s v="Colleen Theisen"/>
    <s v="Sr. Director Data Sciences &amp; Analytics "/>
    <s v="Target"/>
    <x v="0"/>
    <s v="America"/>
    <s v="Minnesota"/>
    <m/>
    <s v="No inmail sent"/>
    <x v="4"/>
    <m/>
    <m/>
    <m/>
    <m/>
    <m/>
    <m/>
    <m/>
    <m/>
    <m/>
    <m/>
    <m/>
    <m/>
  </r>
  <r>
    <n v="12156"/>
    <d v="2021-10-26T00:00:00"/>
    <m/>
    <x v="1"/>
    <s v="Reed Thunstrom"/>
    <s v="Director, Data Science"/>
    <s v="Target"/>
    <x v="0"/>
    <s v="America"/>
    <s v="Minnesota"/>
    <m/>
    <s v="No inmail sent"/>
    <x v="4"/>
    <m/>
    <m/>
    <m/>
    <m/>
    <m/>
    <m/>
    <m/>
    <m/>
    <m/>
    <m/>
    <m/>
    <m/>
  </r>
  <r>
    <n v="12157"/>
    <d v="2021-10-26T00:00:00"/>
    <m/>
    <x v="1"/>
    <s v="Kristina Coles"/>
    <s v="Director Data Science and Analytics"/>
    <s v="Target"/>
    <x v="0"/>
    <s v="America"/>
    <s v="Minnesota"/>
    <m/>
    <s v="No inmail sent"/>
    <x v="4"/>
    <m/>
    <m/>
    <m/>
    <m/>
    <m/>
    <m/>
    <m/>
    <m/>
    <m/>
    <m/>
    <m/>
    <m/>
  </r>
  <r>
    <n v="12158"/>
    <d v="2021-10-26T00:00:00"/>
    <m/>
    <x v="1"/>
    <s v="Zhenlei Wang"/>
    <s v="VP of Analytics "/>
    <s v=" Bankers Healthcare Group"/>
    <x v="10"/>
    <s v="America"/>
    <s v="Florida"/>
    <s v="Ramla's"/>
    <s v="No inmail sent"/>
    <x v="0"/>
    <d v="2022-01-19T00:00:00"/>
    <d v="2022-02-22T00:00:00"/>
    <m/>
    <m/>
    <m/>
    <m/>
    <m/>
    <m/>
    <m/>
    <m/>
    <m/>
    <m/>
  </r>
  <r>
    <n v="12159"/>
    <d v="2021-10-26T00:00:00"/>
    <m/>
    <x v="1"/>
    <s v="Dallas Munkus"/>
    <s v="Sr. Director, Data Science Capabilities "/>
    <s v=" Bankers Healthcare Group"/>
    <x v="10"/>
    <s v="America"/>
    <s v="Georgia"/>
    <m/>
    <s v="No inmail sent"/>
    <x v="4"/>
    <m/>
    <m/>
    <m/>
    <m/>
    <m/>
    <m/>
    <m/>
    <m/>
    <m/>
    <m/>
    <m/>
    <m/>
  </r>
  <r>
    <n v="12160"/>
    <d v="2021-10-26T00:00:00"/>
    <m/>
    <x v="1"/>
    <s v="Keshav Sud"/>
    <s v="Associate Director - Data Science and Analytics"/>
    <s v="Chewy"/>
    <x v="0"/>
    <s v="America"/>
    <s v="Boston"/>
    <s v="Ramla's"/>
    <s v="No inmail sent"/>
    <x v="0"/>
    <d v="2021-10-27T00:00:00"/>
    <d v="2022-02-22T00:00:00"/>
    <m/>
    <m/>
    <m/>
    <m/>
    <m/>
    <m/>
    <m/>
    <m/>
    <m/>
    <m/>
  </r>
  <r>
    <n v="12161"/>
    <d v="2021-10-26T00:00:00"/>
    <m/>
    <x v="3"/>
    <s v="Huishuai Li"/>
    <s v="Sr. Customer Intelligence Analyst"/>
    <s v="Just Eat Takeaway.com"/>
    <x v="18"/>
    <s v="Europe"/>
    <s v="Netherlands"/>
    <s v="Ramla's"/>
    <s v="No inmail sent"/>
    <x v="1"/>
    <m/>
    <m/>
    <m/>
    <m/>
    <m/>
    <m/>
    <m/>
    <m/>
    <m/>
    <m/>
    <m/>
    <m/>
  </r>
  <r>
    <n v="12162"/>
    <d v="2021-11-01T00:00:00"/>
    <m/>
    <x v="4"/>
    <s v="Vincent Martenot"/>
    <s v="Manager data scientist"/>
    <s v="Quinten"/>
    <x v="5"/>
    <s v="Europe"/>
    <s v="France"/>
    <s v="Personal"/>
    <s v="No inmail sent"/>
    <x v="1"/>
    <m/>
    <m/>
    <m/>
    <m/>
    <m/>
    <m/>
    <m/>
    <m/>
    <m/>
    <m/>
    <m/>
    <m/>
  </r>
  <r>
    <n v="12163"/>
    <d v="2021-11-01T00:00:00"/>
    <m/>
    <x v="4"/>
    <s v="Hema B."/>
    <s v="Director Of Digital Analytics"/>
    <s v="ALC "/>
    <x v="5"/>
    <s v="America"/>
    <s v="New Jersey"/>
    <s v="Ramla's"/>
    <s v="No inmail sent"/>
    <x v="1"/>
    <m/>
    <m/>
    <m/>
    <m/>
    <m/>
    <m/>
    <m/>
    <m/>
    <m/>
    <m/>
    <m/>
    <m/>
  </r>
  <r>
    <n v="12164"/>
    <d v="2021-11-01T00:00:00"/>
    <m/>
    <x v="4"/>
    <s v="Chris Beckett"/>
    <s v="Lead Data Scientist"/>
    <s v="Vivint"/>
    <x v="7"/>
    <s v="America"/>
    <s v="Utah"/>
    <s v="Personal"/>
    <s v="No inmail sent"/>
    <x v="1"/>
    <m/>
    <m/>
    <m/>
    <m/>
    <m/>
    <m/>
    <m/>
    <m/>
    <m/>
    <m/>
    <m/>
    <m/>
  </r>
  <r>
    <n v="12165"/>
    <d v="2021-11-01T00:00:00"/>
    <m/>
    <x v="4"/>
    <s v="Darshan Patel"/>
    <s v="Analytics Manager"/>
    <s v="Medicx Health"/>
    <x v="5"/>
    <s v="America"/>
    <s v="New York"/>
    <s v="Personal"/>
    <s v="No inmail sent"/>
    <x v="1"/>
    <m/>
    <m/>
    <m/>
    <m/>
    <m/>
    <m/>
    <m/>
    <m/>
    <m/>
    <m/>
    <m/>
    <m/>
  </r>
  <r>
    <n v="12166"/>
    <d v="2021-11-01T00:00:00"/>
    <m/>
    <x v="4"/>
    <s v="Owen Ridolfi"/>
    <s v="Vice President of Analytic Products"/>
    <s v="Flashtalking by Mediaocean"/>
    <x v="1"/>
    <s v="Europe"/>
    <s v=" United Kingdom"/>
    <s v="Ramla's"/>
    <s v="No inmail sent"/>
    <x v="0"/>
    <d v="2021-12-03T00:00:00"/>
    <d v="2022-02-28T00:00:00"/>
    <m/>
    <m/>
    <m/>
    <m/>
    <m/>
    <m/>
    <m/>
    <m/>
    <m/>
    <m/>
  </r>
  <r>
    <n v="12167"/>
    <d v="2021-11-01T00:00:00"/>
    <m/>
    <x v="4"/>
    <s v="Kent Stones"/>
    <s v="Founder"/>
    <s v="Dorothy's Power Foods "/>
    <x v="3"/>
    <s v="America"/>
    <s v="Missouri"/>
    <s v="Ramla's"/>
    <s v="No inmail sent"/>
    <x v="0"/>
    <d v="2021-11-02T00:00:00"/>
    <m/>
    <m/>
    <m/>
    <m/>
    <s v="Negative"/>
    <m/>
    <m/>
    <m/>
    <m/>
    <m/>
    <s v="not interested at this time."/>
  </r>
  <r>
    <n v="12168"/>
    <d v="2021-11-01T00:00:00"/>
    <m/>
    <x v="4"/>
    <s v="Shade Wilson"/>
    <s v="Vice President, Digital Strategy &amp; Analytics"/>
    <s v="KHJ Brand Activation"/>
    <x v="1"/>
    <s v="America"/>
    <s v="Massachusett"/>
    <s v="Ramla's"/>
    <s v="No inmail sent"/>
    <x v="0"/>
    <d v="2021-11-02T00:00:00"/>
    <d v="2022-02-28T00:00:00"/>
    <m/>
    <m/>
    <m/>
    <m/>
    <m/>
    <m/>
    <m/>
    <m/>
    <m/>
    <m/>
  </r>
  <r>
    <n v="12169"/>
    <d v="2021-11-01T00:00:00"/>
    <m/>
    <x v="4"/>
    <s v="Nadia Bellerophon"/>
    <s v="Fondatrice"/>
    <s v="Kids Star Box"/>
    <x v="0"/>
    <s v="Europe"/>
    <s v="Germany"/>
    <s v="Ramla's"/>
    <s v="No inmail sent"/>
    <x v="0"/>
    <d v="2021-11-02T00:00:00"/>
    <d v="2021-11-08T00:00:00"/>
    <m/>
    <m/>
    <m/>
    <s v="Negative"/>
    <m/>
    <m/>
    <m/>
    <m/>
    <m/>
    <s v="the company is still young, not interested at this time"/>
  </r>
  <r>
    <n v="12170"/>
    <d v="2021-11-01T00:00:00"/>
    <m/>
    <x v="4"/>
    <s v="Kanika Misra"/>
    <s v="Manager"/>
    <s v="Novartis Oncology"/>
    <x v="6"/>
    <s v="America"/>
    <s v="New Jersey"/>
    <s v="Personal"/>
    <s v="No inmail sent"/>
    <x v="0"/>
    <d v="2021-11-02T00:00:00"/>
    <d v="2021-12-10T00:00:00"/>
    <m/>
    <m/>
    <m/>
    <s v="Negative"/>
    <m/>
    <m/>
    <m/>
    <m/>
    <m/>
    <s v="not interested at this time."/>
  </r>
  <r>
    <n v="12171"/>
    <d v="2021-11-02T00:00:00"/>
    <m/>
    <x v="4"/>
    <s v="Erica Carestio"/>
    <s v="Associate Director, Commercial Excellence &amp; Business Development, Balkans"/>
    <s v="MSD"/>
    <x v="6"/>
    <s v="Europe"/>
    <s v="Switzerland"/>
    <s v="Ramla's"/>
    <s v="No inmail sent"/>
    <x v="0"/>
    <d v="2021-11-08T00:00:00"/>
    <d v="2022-02-28T00:00:00"/>
    <m/>
    <m/>
    <m/>
    <m/>
    <m/>
    <m/>
    <m/>
    <m/>
    <m/>
    <m/>
  </r>
  <r>
    <n v="12172"/>
    <d v="2021-11-02T00:00:00"/>
    <m/>
    <x v="4"/>
    <s v="Jamie Mawby"/>
    <s v="Senior Digital Strategist"/>
    <s v="SYZYGY "/>
    <x v="1"/>
    <s v="Europe"/>
    <s v="United Kindgom"/>
    <s v="Personal"/>
    <s v="No inmail sent"/>
    <x v="0"/>
    <d v="2021-11-10T00:00:00"/>
    <d v="2022-02-28T00:00:00"/>
    <m/>
    <m/>
    <m/>
    <m/>
    <m/>
    <m/>
    <m/>
    <m/>
    <m/>
    <m/>
  </r>
  <r>
    <n v="12173"/>
    <d v="2021-11-02T00:00:00"/>
    <m/>
    <x v="4"/>
    <s v="Hunter Phillips"/>
    <s v="Director, Partnerships &amp; Strategic Solutions"/>
    <s v="Choozle"/>
    <x v="5"/>
    <s v="America"/>
    <s v="Colorado"/>
    <s v="Personal"/>
    <s v="No inmail sent"/>
    <x v="2"/>
    <d v="2021-11-05T00:00:00"/>
    <d v="2022-02-28T00:00:00"/>
    <m/>
    <m/>
    <m/>
    <m/>
    <m/>
    <m/>
    <m/>
    <m/>
    <m/>
    <m/>
  </r>
  <r>
    <n v="12174"/>
    <d v="2021-11-02T00:00:00"/>
    <m/>
    <x v="4"/>
    <s v="Will Mitchell"/>
    <s v="Director of Strategic Planning"/>
    <s v="Compound"/>
    <x v="1"/>
    <s v="America"/>
    <s v="Minnesota"/>
    <s v="Personal"/>
    <s v="No inmail sent"/>
    <x v="0"/>
    <d v="2021-12-21T00:00:00"/>
    <d v="2022-03-11T00:00:00"/>
    <m/>
    <m/>
    <m/>
    <m/>
    <m/>
    <m/>
    <m/>
    <m/>
    <m/>
    <m/>
  </r>
  <r>
    <n v="12175"/>
    <d v="2021-11-02T00:00:00"/>
    <m/>
    <x v="4"/>
    <s v="Varun Dupuguntla"/>
    <s v="Tech Lead"/>
    <s v="Albertsons Companies "/>
    <x v="0"/>
    <s v="America"/>
    <s v="California"/>
    <s v="Personal"/>
    <s v="No inmail sent"/>
    <x v="1"/>
    <m/>
    <m/>
    <m/>
    <m/>
    <m/>
    <m/>
    <m/>
    <m/>
    <m/>
    <m/>
    <m/>
    <m/>
  </r>
  <r>
    <n v="12176"/>
    <d v="2021-11-02T00:00:00"/>
    <m/>
    <x v="4"/>
    <s v="Wangmei (Alexis) Zeng"/>
    <s v="Growth Marketing Analyst"/>
    <s v="Fitbod"/>
    <x v="13"/>
    <s v="America"/>
    <s v="California"/>
    <s v="Personal"/>
    <s v="No inmail sent"/>
    <x v="1"/>
    <m/>
    <m/>
    <m/>
    <m/>
    <m/>
    <m/>
    <m/>
    <m/>
    <m/>
    <m/>
    <m/>
    <m/>
  </r>
  <r>
    <n v="12177"/>
    <d v="2021-11-02T00:00:00"/>
    <m/>
    <x v="4"/>
    <s v="Nancy Slivoski"/>
    <s v="Manager, Demand Sciences"/>
    <s v="Conagra Brands "/>
    <x v="29"/>
    <s v="America"/>
    <s v="Chicago"/>
    <s v="Personal"/>
    <s v="No inmail sent"/>
    <x v="1"/>
    <m/>
    <m/>
    <m/>
    <m/>
    <m/>
    <m/>
    <m/>
    <m/>
    <m/>
    <m/>
    <m/>
    <m/>
  </r>
  <r>
    <n v="12178"/>
    <d v="2021-11-02T00:00:00"/>
    <m/>
    <x v="4"/>
    <s v="Nathan Herron"/>
    <s v="Director of Digital Media"/>
    <s v="Protect America "/>
    <x v="0"/>
    <s v="America"/>
    <s v="Texas"/>
    <s v="Ramla's"/>
    <s v="No inmail sent"/>
    <x v="1"/>
    <m/>
    <m/>
    <m/>
    <m/>
    <m/>
    <m/>
    <m/>
    <m/>
    <m/>
    <m/>
    <m/>
    <m/>
  </r>
  <r>
    <n v="12179"/>
    <d v="2021-11-02T00:00:00"/>
    <m/>
    <x v="4"/>
    <s v="Aaron Quinby"/>
    <s v="Marketing Communications Manager"/>
    <s v="Comcast "/>
    <x v="16"/>
    <s v="Europe"/>
    <s v="United Kindgom"/>
    <s v="Personal"/>
    <s v="No inmail sent"/>
    <x v="1"/>
    <m/>
    <m/>
    <m/>
    <m/>
    <m/>
    <m/>
    <m/>
    <m/>
    <m/>
    <m/>
    <m/>
    <m/>
  </r>
  <r>
    <n v="12180"/>
    <d v="2021-11-02T00:00:00"/>
    <m/>
    <x v="4"/>
    <s v="Katie Scott"/>
    <s v="Digital Strategy Director"/>
    <s v="Goodway Group"/>
    <x v="5"/>
    <s v="Europe"/>
    <s v="Georgia"/>
    <s v="Ramla's"/>
    <s v="No inmail sent"/>
    <x v="1"/>
    <m/>
    <m/>
    <m/>
    <m/>
    <m/>
    <m/>
    <m/>
    <m/>
    <m/>
    <m/>
    <m/>
    <m/>
  </r>
  <r>
    <n v="12181"/>
    <d v="2021-11-02T00:00:00"/>
    <m/>
    <x v="4"/>
    <s v="John (Jack) Buehler"/>
    <s v="Manager, Audience Solutions"/>
    <s v="Kinesso"/>
    <x v="5"/>
    <s v="America"/>
    <s v="New York"/>
    <s v="Personal"/>
    <s v="No inmail sent"/>
    <x v="1"/>
    <m/>
    <m/>
    <m/>
    <m/>
    <m/>
    <m/>
    <m/>
    <m/>
    <m/>
    <m/>
    <m/>
    <m/>
  </r>
  <r>
    <n v="12182"/>
    <d v="2021-11-02T00:00:00"/>
    <m/>
    <x v="4"/>
    <s v="Nora Yang"/>
    <s v="Manager, Data Sciences"/>
    <s v="SapientRazorfish"/>
    <x v="5"/>
    <s v="America"/>
    <s v="Seattle"/>
    <s v="Personal"/>
    <s v="No inmail sent"/>
    <x v="1"/>
    <m/>
    <m/>
    <m/>
    <m/>
    <m/>
    <m/>
    <m/>
    <m/>
    <m/>
    <m/>
    <m/>
    <m/>
  </r>
  <r>
    <n v="12183"/>
    <d v="2021-11-02T00:00:00"/>
    <m/>
    <x v="4"/>
    <s v="Joseph Unish"/>
    <s v="Director"/>
    <s v="National CineMedia (NCM)"/>
    <x v="1"/>
    <s v="America"/>
    <s v="New York"/>
    <s v="Ramla's"/>
    <s v="No inmail sent"/>
    <x v="1"/>
    <m/>
    <m/>
    <m/>
    <m/>
    <m/>
    <m/>
    <m/>
    <m/>
    <m/>
    <m/>
    <m/>
    <m/>
  </r>
  <r>
    <n v="12184"/>
    <d v="2021-11-02T00:00:00"/>
    <m/>
    <x v="4"/>
    <s v="Rachel Moody"/>
    <s v="Director of Marketing"/>
    <s v="Millennium Dental Technologies"/>
    <x v="13"/>
    <s v="America"/>
    <s v="California"/>
    <s v="Ramla's"/>
    <s v="No inmail sent"/>
    <x v="1"/>
    <m/>
    <m/>
    <m/>
    <m/>
    <m/>
    <m/>
    <m/>
    <m/>
    <m/>
    <m/>
    <m/>
    <m/>
  </r>
  <r>
    <n v="12185"/>
    <d v="2021-11-02T00:00:00"/>
    <m/>
    <x v="4"/>
    <s v="Emily Lee"/>
    <s v="Senior Manager, Marketing Strategy &amp; Operations of Digital Services"/>
    <s v="Indiegogo"/>
    <x v="18"/>
    <s v="America"/>
    <s v="California"/>
    <s v="Personal"/>
    <s v="No inmail sent"/>
    <x v="1"/>
    <m/>
    <m/>
    <m/>
    <m/>
    <m/>
    <m/>
    <m/>
    <m/>
    <m/>
    <m/>
    <m/>
    <m/>
  </r>
  <r>
    <n v="12186"/>
    <d v="2021-11-02T00:00:00"/>
    <m/>
    <x v="4"/>
    <s v="Anthony Vincent Russo"/>
    <s v="Director of Growth"/>
    <s v="Cage Point "/>
    <x v="5"/>
    <s v="America"/>
    <s v="New York"/>
    <s v="Personal"/>
    <s v="No inmail sent"/>
    <x v="1"/>
    <m/>
    <m/>
    <m/>
    <m/>
    <m/>
    <m/>
    <m/>
    <m/>
    <m/>
    <m/>
    <m/>
    <m/>
  </r>
  <r>
    <n v="12187"/>
    <d v="2021-10-26T00:00:00"/>
    <m/>
    <x v="3"/>
    <s v="Hanna Byczkowska"/>
    <s v="Finance Manager Global Creative Studio, Sales Support, Online, Strategy and Business Development"/>
    <s v="Oriflame"/>
    <x v="3"/>
    <s v="Europe"/>
    <s v="Netherlands"/>
    <s v="Ramla's"/>
    <s v="No inmail sent"/>
    <x v="1"/>
    <m/>
    <m/>
    <m/>
    <m/>
    <m/>
    <m/>
    <m/>
    <m/>
    <m/>
    <m/>
    <m/>
    <m/>
  </r>
  <r>
    <n v="12188"/>
    <d v="2021-10-26T00:00:00"/>
    <m/>
    <x v="3"/>
    <s v="Mark Hoogerbeets"/>
    <s v="Head of Digital Analytics, Online Marketing"/>
    <s v="Office Depot"/>
    <x v="0"/>
    <s v="Europe"/>
    <s v="Netherlands"/>
    <s v="Ramla's"/>
    <s v="No inmail sent"/>
    <x v="0"/>
    <d v="2021-10-26T00:00:00"/>
    <m/>
    <m/>
    <m/>
    <m/>
    <s v="Negative"/>
    <d v="2021-11-02T00:00:00"/>
    <m/>
    <m/>
    <m/>
    <m/>
    <m/>
  </r>
  <r>
    <n v="12189"/>
    <d v="2021-10-26T00:00:00"/>
    <m/>
    <x v="3"/>
    <s v="Chris Rowett"/>
    <s v="Performance Director"/>
    <s v="Journey Further"/>
    <x v="5"/>
    <s v="Europe"/>
    <s v="United Kingdom"/>
    <s v="Ramla's"/>
    <s v="No inmail sent"/>
    <x v="1"/>
    <m/>
    <m/>
    <m/>
    <m/>
    <m/>
    <m/>
    <m/>
    <m/>
    <m/>
    <m/>
    <m/>
    <m/>
  </r>
  <r>
    <n v="12190"/>
    <d v="2021-10-26T00:00:00"/>
    <m/>
    <x v="3"/>
    <s v="Chris Harris"/>
    <s v="Marketing Director"/>
    <s v="Vertu Motors"/>
    <x v="8"/>
    <s v="Europe"/>
    <s v="United Kingdom"/>
    <s v="Ramla's"/>
    <s v="No inmail sent"/>
    <x v="1"/>
    <m/>
    <m/>
    <m/>
    <m/>
    <m/>
    <m/>
    <m/>
    <m/>
    <m/>
    <m/>
    <m/>
    <m/>
  </r>
  <r>
    <n v="12191"/>
    <d v="2021-10-26T00:00:00"/>
    <m/>
    <x v="3"/>
    <s v="Dan Loos"/>
    <s v="Sr. Manager, Forecasting"/>
    <s v="Horizon"/>
    <x v="1"/>
    <s v="America"/>
    <s v="Illinois"/>
    <s v="Ramla's"/>
    <s v="No inmail sent"/>
    <x v="1"/>
    <m/>
    <m/>
    <m/>
    <m/>
    <m/>
    <m/>
    <m/>
    <m/>
    <m/>
    <m/>
    <m/>
    <m/>
  </r>
  <r>
    <n v="12192"/>
    <d v="2021-10-26T00:00:00"/>
    <m/>
    <x v="3"/>
    <s v="Asad Khan"/>
    <s v="Head of Analytics and Data Management"/>
    <s v="Telenor"/>
    <x v="16"/>
    <s v="Europe"/>
    <s v="Sweden"/>
    <s v="Ramla's"/>
    <s v="No inmail sent"/>
    <x v="0"/>
    <d v="2021-10-27T00:00:00"/>
    <d v="2021-11-08T00:00:00"/>
    <m/>
    <m/>
    <m/>
    <s v="Negative"/>
    <d v="2021-11-09T00:00:00"/>
    <m/>
    <m/>
    <m/>
    <m/>
    <m/>
  </r>
  <r>
    <n v="12193"/>
    <d v="2021-10-26T00:00:00"/>
    <m/>
    <x v="3"/>
    <s v="Marine Zacher"/>
    <s v="Media Planner"/>
    <s v="Volkswagen"/>
    <x v="8"/>
    <s v="Europe"/>
    <s v="France"/>
    <s v="Ramla's"/>
    <s v="No inmail sent"/>
    <x v="1"/>
    <m/>
    <m/>
    <m/>
    <m/>
    <m/>
    <m/>
    <m/>
    <m/>
    <m/>
    <m/>
    <m/>
    <m/>
  </r>
  <r>
    <n v="12194"/>
    <d v="2021-10-26T00:00:00"/>
    <m/>
    <x v="3"/>
    <s v="Michael Mayer"/>
    <s v="Head of Data Science"/>
    <s v="Delivery Hero"/>
    <x v="18"/>
    <s v="Europe"/>
    <s v="Germany"/>
    <s v="Ramla's"/>
    <s v="No inmail sent"/>
    <x v="1"/>
    <m/>
    <m/>
    <m/>
    <m/>
    <m/>
    <m/>
    <m/>
    <m/>
    <m/>
    <m/>
    <m/>
    <m/>
  </r>
  <r>
    <n v="12195"/>
    <d v="2021-10-26T00:00:00"/>
    <m/>
    <x v="1"/>
    <s v="Nabila Lothaire"/>
    <s v="Head of Visa Consulting &amp; Analytics FBL"/>
    <s v="VISA"/>
    <x v="10"/>
    <s v="Europe"/>
    <s v="France"/>
    <s v="Ramla's"/>
    <s v="No inmail sent"/>
    <x v="1"/>
    <m/>
    <m/>
    <m/>
    <m/>
    <m/>
    <m/>
    <m/>
    <m/>
    <m/>
    <m/>
    <m/>
    <m/>
  </r>
  <r>
    <n v="12196"/>
    <d v="2021-10-26T00:00:00"/>
    <m/>
    <x v="1"/>
    <s v="Soufiane Zaghmour"/>
    <s v="Director - Visa Consulting &amp; Analytics - France, Belgium &amp; Luxembourg"/>
    <s v="VISA"/>
    <x v="10"/>
    <s v="Europe"/>
    <s v="France"/>
    <s v="Ramla's"/>
    <s v="No inmail sent"/>
    <x v="1"/>
    <m/>
    <m/>
    <m/>
    <m/>
    <m/>
    <m/>
    <m/>
    <m/>
    <m/>
    <m/>
    <m/>
    <m/>
  </r>
  <r>
    <n v="12197"/>
    <d v="2021-10-26T00:00:00"/>
    <m/>
    <x v="1"/>
    <s v="Lindsey Azzaretti"/>
    <s v="Vice President, Data Strategy"/>
    <s v="Mastercard"/>
    <x v="10"/>
    <s v="America"/>
    <s v="New York"/>
    <s v="Ramla's"/>
    <s v="No inmail sent"/>
    <x v="1"/>
    <m/>
    <m/>
    <m/>
    <m/>
    <m/>
    <m/>
    <m/>
    <m/>
    <m/>
    <m/>
    <m/>
    <m/>
  </r>
  <r>
    <n v="12198"/>
    <d v="2021-10-26T00:00:00"/>
    <m/>
    <x v="1"/>
    <s v="Jeff Carey"/>
    <s v="VP/Director, Global Media"/>
    <s v="Mastercard"/>
    <x v="10"/>
    <s v="America"/>
    <s v="saint louis"/>
    <s v="Ramla's"/>
    <s v="No inmail sent"/>
    <x v="1"/>
    <m/>
    <m/>
    <m/>
    <m/>
    <m/>
    <m/>
    <m/>
    <m/>
    <m/>
    <m/>
    <m/>
    <m/>
  </r>
  <r>
    <n v="12199"/>
    <d v="2021-10-26T00:00:00"/>
    <m/>
    <x v="1"/>
    <s v="Young Ji P."/>
    <s v="Director, Advanced Analytics Products"/>
    <s v="Mastercard"/>
    <x v="10"/>
    <s v="America"/>
    <s v="New York"/>
    <s v="Ramla's"/>
    <s v="No inmail sent"/>
    <x v="1"/>
    <m/>
    <m/>
    <m/>
    <m/>
    <m/>
    <m/>
    <m/>
    <m/>
    <m/>
    <m/>
    <m/>
    <m/>
  </r>
  <r>
    <n v="12200"/>
    <d v="2021-10-26T00:00:00"/>
    <m/>
    <x v="1"/>
    <s v="Melinda Rolfs, CPA"/>
    <s v="Director, Data Science"/>
    <s v="Mastercard"/>
    <x v="10"/>
    <s v="America"/>
    <s v="New York"/>
    <s v="Ramla's"/>
    <s v="No inmail sent"/>
    <x v="1"/>
    <m/>
    <m/>
    <m/>
    <m/>
    <m/>
    <m/>
    <m/>
    <m/>
    <m/>
    <m/>
    <m/>
    <m/>
  </r>
  <r>
    <n v="12201"/>
    <d v="2021-10-26T00:00:00"/>
    <m/>
    <x v="1"/>
    <s v="Alan Christian  "/>
    <s v="Analytics Manager "/>
    <s v="O2 (Telefónica UK)"/>
    <x v="16"/>
    <s v="Europe"/>
    <s v="United Kingdom"/>
    <s v="Ramla's"/>
    <s v="No inmail sent"/>
    <x v="1"/>
    <m/>
    <m/>
    <m/>
    <m/>
    <m/>
    <m/>
    <m/>
    <m/>
    <m/>
    <m/>
    <m/>
    <m/>
  </r>
  <r>
    <n v="12202"/>
    <d v="2021-10-26T00:00:00"/>
    <m/>
    <x v="1"/>
    <s v="Ge Bin"/>
    <s v="Assistant Manager, Customer Analytics"/>
    <s v="Aviva"/>
    <x v="10"/>
    <s v="Asia"/>
    <s v="singapore"/>
    <s v="Ramla's"/>
    <s v="No inmail sent"/>
    <x v="1"/>
    <m/>
    <m/>
    <m/>
    <m/>
    <m/>
    <m/>
    <m/>
    <m/>
    <m/>
    <m/>
    <m/>
    <m/>
  </r>
  <r>
    <n v="12203"/>
    <d v="2021-10-26T00:00:00"/>
    <m/>
    <x v="2"/>
    <s v="Aengus Kühne"/>
    <s v="Business Development Consultant "/>
    <s v="Strategy Insights"/>
    <x v="2"/>
    <s v="Europe"/>
    <s v="United Kingdom"/>
    <s v="Ramla's"/>
    <s v="No inmail sent"/>
    <x v="0"/>
    <d v="2021-10-26T00:00:00"/>
    <d v="2021-10-26T00:00:00"/>
    <m/>
    <m/>
    <m/>
    <s v="Positive_FS"/>
    <m/>
    <m/>
    <m/>
    <m/>
    <m/>
    <s v="Inbound"/>
  </r>
  <r>
    <n v="12204"/>
    <d v="2021-10-26T00:00:00"/>
    <m/>
    <x v="2"/>
    <s v="Muhammad Haris Ansari "/>
    <s v="Performance Marketing Specialist"/>
    <s v="Bayut.com"/>
    <x v="9"/>
    <s v="Asia"/>
    <s v="Dubai"/>
    <s v="Ramla's"/>
    <s v="No inmail sent"/>
    <x v="0"/>
    <d v="2021-10-26T00:00:00"/>
    <d v="2021-11-08T00:00:00"/>
    <m/>
    <m/>
    <m/>
    <m/>
    <m/>
    <m/>
    <m/>
    <m/>
    <m/>
    <s v="Inbound"/>
  </r>
  <r>
    <n v="12205"/>
    <d v="2021-10-26T00:00:00"/>
    <m/>
    <x v="1"/>
    <s v="Ayrin Aziz  "/>
    <m/>
    <m/>
    <x v="15"/>
    <m/>
    <m/>
    <m/>
    <s v="No inmail sent"/>
    <x v="4"/>
    <m/>
    <m/>
    <m/>
    <m/>
    <m/>
    <m/>
    <m/>
    <m/>
    <m/>
    <m/>
    <m/>
    <m/>
  </r>
  <r>
    <n v="12206"/>
    <d v="2021-10-27T00:00:00"/>
    <m/>
    <x v="3"/>
    <s v="Timothy J. Harsh"/>
    <s v="Marketing Intelligence &amp; Analytics"/>
    <s v="UCLA Health"/>
    <x v="13"/>
    <s v="America"/>
    <s v="California"/>
    <s v="Personal"/>
    <s v="No inmail sent"/>
    <x v="1"/>
    <m/>
    <m/>
    <m/>
    <m/>
    <m/>
    <m/>
    <m/>
    <m/>
    <m/>
    <m/>
    <m/>
    <m/>
  </r>
  <r>
    <n v="12207"/>
    <d v="2021-10-27T00:00:00"/>
    <m/>
    <x v="3"/>
    <s v="Vince Venditti"/>
    <s v="Vice President of Marketing"/>
    <s v="Leaf Home"/>
    <x v="3"/>
    <s v="America"/>
    <s v="Ohio"/>
    <s v="Personal"/>
    <s v="No inmail sent"/>
    <x v="0"/>
    <d v="2021-10-29T00:00:00"/>
    <d v="2021-11-08T00:00:00"/>
    <m/>
    <m/>
    <m/>
    <m/>
    <m/>
    <m/>
    <m/>
    <m/>
    <m/>
    <m/>
  </r>
  <r>
    <n v="12208"/>
    <d v="2021-10-27T00:00:00"/>
    <m/>
    <x v="3"/>
    <s v="Carolyn Dawkins"/>
    <s v="Senior Vice President, Global Chief Marketing Officer at Clinique"/>
    <s v="Estée Lauder"/>
    <x v="3"/>
    <s v="America"/>
    <s v="New York"/>
    <s v="Personal"/>
    <s v="No inmail sent"/>
    <x v="1"/>
    <m/>
    <m/>
    <m/>
    <m/>
    <m/>
    <m/>
    <m/>
    <m/>
    <m/>
    <m/>
    <m/>
    <m/>
  </r>
  <r>
    <n v="12209"/>
    <d v="2021-10-27T00:00:00"/>
    <m/>
    <x v="3"/>
    <s v="Atul Savalia"/>
    <s v="Sr Manager - Marketing Analytics"/>
    <s v="ForwardLine Financial"/>
    <x v="10"/>
    <s v="America"/>
    <s v="California"/>
    <s v="Personal"/>
    <s v="No inmail sent"/>
    <x v="1"/>
    <m/>
    <m/>
    <m/>
    <m/>
    <m/>
    <m/>
    <m/>
    <m/>
    <m/>
    <m/>
    <m/>
    <m/>
  </r>
  <r>
    <n v="12210"/>
    <d v="2021-10-27T00:00:00"/>
    <m/>
    <x v="3"/>
    <s v="Nathaly P."/>
    <s v="Head of Product and Consumer Insights"/>
    <s v="The Farmer's Dog"/>
    <x v="3"/>
    <s v="America"/>
    <s v="New York"/>
    <s v="Personal"/>
    <s v="No inmail sent"/>
    <x v="1"/>
    <m/>
    <m/>
    <m/>
    <m/>
    <m/>
    <m/>
    <m/>
    <m/>
    <m/>
    <m/>
    <m/>
    <m/>
  </r>
  <r>
    <n v="12211"/>
    <d v="2021-10-27T00:00:00"/>
    <m/>
    <x v="3"/>
    <s v="Tony DiMiceli"/>
    <s v="Vice President, Global Marketing Insights"/>
    <s v="Pfizer"/>
    <x v="6"/>
    <s v="America"/>
    <s v="New Jersey"/>
    <s v="Personal"/>
    <s v="No inmail sent"/>
    <x v="1"/>
    <m/>
    <m/>
    <m/>
    <m/>
    <m/>
    <m/>
    <m/>
    <m/>
    <m/>
    <m/>
    <m/>
    <m/>
  </r>
  <r>
    <n v="12212"/>
    <d v="2021-10-27T00:00:00"/>
    <m/>
    <x v="3"/>
    <s v="Jenn Garbach"/>
    <s v="Vice President, Head of Upmarket Consumer Marketing &amp; Customer Analytics"/>
    <s v="Capital One"/>
    <x v="10"/>
    <s v="America"/>
    <s v="Washington"/>
    <s v="Personal"/>
    <s v="No inmail sent"/>
    <x v="1"/>
    <m/>
    <m/>
    <m/>
    <m/>
    <m/>
    <m/>
    <m/>
    <m/>
    <m/>
    <m/>
    <m/>
    <m/>
  </r>
  <r>
    <n v="12213"/>
    <d v="2021-10-27T00:00:00"/>
    <m/>
    <x v="3"/>
    <s v="Carolyn Bykowski"/>
    <s v="Manager, Consumer &amp; Market Insights"/>
    <s v="Unilever"/>
    <x v="3"/>
    <s v="America"/>
    <s v="United States"/>
    <s v="Personal"/>
    <s v="No inmail sent"/>
    <x v="1"/>
    <m/>
    <m/>
    <m/>
    <m/>
    <m/>
    <m/>
    <m/>
    <m/>
    <m/>
    <m/>
    <m/>
    <m/>
  </r>
  <r>
    <n v="12214"/>
    <d v="2021-10-27T00:00:00"/>
    <m/>
    <x v="3"/>
    <s v="Bonnie Hart"/>
    <s v="Director, Growth &amp; Performance Marketing"/>
    <s v="Herbivore Botanicals"/>
    <x v="6"/>
    <s v="America"/>
    <s v="California"/>
    <s v="Personal"/>
    <s v="No inmail sent"/>
    <x v="1"/>
    <m/>
    <m/>
    <m/>
    <m/>
    <m/>
    <m/>
    <m/>
    <m/>
    <m/>
    <m/>
    <m/>
    <m/>
  </r>
  <r>
    <n v="12215"/>
    <d v="2021-10-27T00:00:00"/>
    <m/>
    <x v="3"/>
    <s v="Andrei Utkin"/>
    <s v="Head of Marketing and Customer Analytics"/>
    <s v="OneMain Financial"/>
    <x v="10"/>
    <s v="America"/>
    <s v="Illinois"/>
    <s v="Personal"/>
    <s v="No inmail sent"/>
    <x v="1"/>
    <m/>
    <m/>
    <m/>
    <m/>
    <m/>
    <m/>
    <m/>
    <m/>
    <m/>
    <m/>
    <m/>
    <m/>
  </r>
  <r>
    <n v="12216"/>
    <d v="2021-10-27T00:00:00"/>
    <m/>
    <x v="3"/>
    <s v="Brittany (Vincent) Cappucci"/>
    <s v="Manager, Customer Analytics"/>
    <s v="Hair Cuttery"/>
    <x v="3"/>
    <s v="America"/>
    <s v="Florida"/>
    <s v="Personal"/>
    <s v="No inmail sent"/>
    <x v="1"/>
    <m/>
    <m/>
    <m/>
    <m/>
    <m/>
    <m/>
    <m/>
    <m/>
    <m/>
    <m/>
    <m/>
    <m/>
  </r>
  <r>
    <n v="12217"/>
    <d v="2021-10-27T00:00:00"/>
    <m/>
    <x v="3"/>
    <s v="Tony Archer"/>
    <s v="Marketing performance lead"/>
    <s v="ANZ"/>
    <x v="10"/>
    <s v="Australia"/>
    <s v="New Zealand"/>
    <s v="Personal"/>
    <s v="No inmail sent"/>
    <x v="1"/>
    <m/>
    <m/>
    <m/>
    <m/>
    <m/>
    <m/>
    <m/>
    <m/>
    <m/>
    <m/>
    <m/>
    <m/>
  </r>
  <r>
    <n v="12218"/>
    <d v="2021-10-27T00:00:00"/>
    <m/>
    <x v="3"/>
    <s v="Doug Sack"/>
    <s v="Manager, Marketing Planning &amp; Analytics"/>
    <s v="Netflix"/>
    <x v="12"/>
    <s v="America"/>
    <s v="California"/>
    <s v="Personal"/>
    <s v="No inmail sent"/>
    <x v="1"/>
    <m/>
    <m/>
    <m/>
    <m/>
    <m/>
    <m/>
    <m/>
    <m/>
    <m/>
    <m/>
    <m/>
    <m/>
  </r>
  <r>
    <n v="12219"/>
    <d v="2021-10-27T00:00:00"/>
    <m/>
    <x v="3"/>
    <s v="Dmitry Rashkeev"/>
    <s v="Director Business Analytics"/>
    <s v="Skillsoft"/>
    <x v="18"/>
    <s v="America"/>
    <s v="North Carolina"/>
    <s v="Personal"/>
    <s v="No inmail sent"/>
    <x v="1"/>
    <m/>
    <m/>
    <m/>
    <m/>
    <m/>
    <m/>
    <m/>
    <m/>
    <m/>
    <m/>
    <m/>
    <m/>
  </r>
  <r>
    <n v="12220"/>
    <d v="2021-10-27T00:00:00"/>
    <m/>
    <x v="3"/>
    <s v="Javier Pezzelatto"/>
    <s v="Manager Digital Analytics"/>
    <s v="Americatel"/>
    <x v="16"/>
    <s v="America"/>
    <s v="New York"/>
    <s v="Personal"/>
    <s v="No inmail sent"/>
    <x v="1"/>
    <m/>
    <m/>
    <m/>
    <m/>
    <m/>
    <m/>
    <m/>
    <m/>
    <m/>
    <m/>
    <m/>
    <m/>
  </r>
  <r>
    <n v="12221"/>
    <d v="2021-10-27T00:00:00"/>
    <m/>
    <x v="3"/>
    <s v="Elyse Bell"/>
    <s v="Director, Custom Insights"/>
    <s v="Condé Nast"/>
    <x v="0"/>
    <s v="America"/>
    <s v="New Jersey"/>
    <s v="Personal"/>
    <s v="No inmail sent"/>
    <x v="1"/>
    <m/>
    <m/>
    <m/>
    <m/>
    <m/>
    <m/>
    <m/>
    <m/>
    <m/>
    <m/>
    <m/>
    <m/>
  </r>
  <r>
    <n v="12222"/>
    <d v="2021-10-27T00:00:00"/>
    <m/>
    <x v="3"/>
    <s v="Justin Remsbottom"/>
    <s v="Insights &amp; Analytics Manager"/>
    <s v="Post Consumer Brands"/>
    <x v="3"/>
    <s v="America"/>
    <s v="Minnesota"/>
    <s v="Personal"/>
    <s v="No inmail sent"/>
    <x v="1"/>
    <m/>
    <m/>
    <m/>
    <m/>
    <m/>
    <m/>
    <m/>
    <m/>
    <m/>
    <m/>
    <m/>
    <m/>
  </r>
  <r>
    <n v="12223"/>
    <d v="2021-10-27T00:00:00"/>
    <m/>
    <x v="3"/>
    <s v="Sandi Michels"/>
    <s v="VP | Consumer Insights"/>
    <s v="Dress Barn"/>
    <x v="0"/>
    <s v="America"/>
    <s v="New Jersey"/>
    <s v="Personal"/>
    <s v="No inmail sent"/>
    <x v="1"/>
    <m/>
    <m/>
    <m/>
    <m/>
    <m/>
    <m/>
    <m/>
    <m/>
    <m/>
    <m/>
    <m/>
    <m/>
  </r>
  <r>
    <n v="12224"/>
    <d v="2021-10-27T00:00:00"/>
    <m/>
    <x v="3"/>
    <s v="Madeleine Salariosa"/>
    <s v="Sr. Analyst, Sales &amp; Marketing Analytics"/>
    <s v="Irwin Naturals"/>
    <x v="3"/>
    <s v="America"/>
    <s v="California"/>
    <s v="Personal"/>
    <s v="No inmail sent"/>
    <x v="1"/>
    <m/>
    <m/>
    <m/>
    <m/>
    <m/>
    <m/>
    <m/>
    <m/>
    <m/>
    <m/>
    <m/>
    <m/>
  </r>
  <r>
    <n v="12225"/>
    <d v="2021-10-27T00:00:00"/>
    <m/>
    <x v="3"/>
    <s v="Melissa Kowalke"/>
    <s v="VP, Marketing Analytics &amp; Operations"/>
    <s v="Blue Nile"/>
    <x v="0"/>
    <s v="America"/>
    <s v="Washington"/>
    <s v="Personal"/>
    <s v="No inmail sent"/>
    <x v="1"/>
    <m/>
    <m/>
    <m/>
    <m/>
    <m/>
    <m/>
    <m/>
    <m/>
    <m/>
    <m/>
    <m/>
    <m/>
  </r>
  <r>
    <n v="12226"/>
    <d v="2021-10-27T00:00:00"/>
    <m/>
    <x v="3"/>
    <s v="Dan Becker"/>
    <s v="Director - Insights, Analytics, &amp; Experience"/>
    <s v="Athene"/>
    <x v="10"/>
    <s v="America"/>
    <s v="Iowa"/>
    <s v="Personal"/>
    <s v="No inmail sent"/>
    <x v="1"/>
    <m/>
    <m/>
    <m/>
    <m/>
    <m/>
    <m/>
    <m/>
    <m/>
    <m/>
    <m/>
    <m/>
    <m/>
  </r>
  <r>
    <n v="12227"/>
    <d v="2021-10-27T00:00:00"/>
    <m/>
    <x v="3"/>
    <s v="Deepan Nithi"/>
    <s v="Head of Data and Analytics "/>
    <s v="Lotto"/>
    <x v="0"/>
    <s v="Australia"/>
    <s v="New Zealand"/>
    <s v="Personal"/>
    <s v="No inmail sent"/>
    <x v="0"/>
    <d v="2021-11-25T00:00:00"/>
    <m/>
    <m/>
    <m/>
    <m/>
    <m/>
    <m/>
    <m/>
    <m/>
    <m/>
    <m/>
    <m/>
  </r>
  <r>
    <n v="12228"/>
    <d v="2021-10-27T00:00:00"/>
    <m/>
    <x v="3"/>
    <s v="Kenya Lott"/>
    <s v="Senior Manager, Global Consumer Insights"/>
    <s v="Kids II"/>
    <x v="3"/>
    <s v="America"/>
    <s v="Atlanta"/>
    <s v="Personal"/>
    <s v="No inmail sent"/>
    <x v="1"/>
    <m/>
    <m/>
    <m/>
    <m/>
    <m/>
    <m/>
    <m/>
    <m/>
    <m/>
    <m/>
    <m/>
    <m/>
  </r>
  <r>
    <n v="12229"/>
    <d v="2021-10-27T00:00:00"/>
    <m/>
    <x v="3"/>
    <s v="Rob Vigneau"/>
    <s v="Senior Manager, Insights and Shopper Marketing"/>
    <s v="Storck"/>
    <x v="3"/>
    <s v="America"/>
    <s v="Illinois"/>
    <s v="Personal"/>
    <s v="No inmail sent"/>
    <x v="1"/>
    <m/>
    <m/>
    <m/>
    <m/>
    <m/>
    <m/>
    <m/>
    <m/>
    <m/>
    <m/>
    <m/>
    <m/>
  </r>
  <r>
    <n v="12230"/>
    <d v="2021-10-27T00:00:00"/>
    <m/>
    <x v="3"/>
    <s v="Adi Raz"/>
    <s v="Vice President, Data Sciences and Operations"/>
    <s v="Appriss"/>
    <x v="0"/>
    <s v="America"/>
    <s v="California"/>
    <s v="Personal"/>
    <s v="No inmail sent"/>
    <x v="0"/>
    <d v="2021-12-02T00:00:00"/>
    <m/>
    <m/>
    <m/>
    <m/>
    <m/>
    <m/>
    <m/>
    <m/>
    <m/>
    <m/>
    <m/>
  </r>
  <r>
    <n v="12231"/>
    <d v="2021-10-27T00:00:00"/>
    <m/>
    <x v="3"/>
    <s v="Joshua Buchanan"/>
    <s v="Director Network Optimization &amp; Data Science"/>
    <s v="7-Eleven"/>
    <x v="0"/>
    <s v="America"/>
    <s v="Arkansas"/>
    <s v="Personal"/>
    <s v="No inmail sent"/>
    <x v="1"/>
    <m/>
    <m/>
    <m/>
    <m/>
    <m/>
    <m/>
    <m/>
    <m/>
    <m/>
    <m/>
    <m/>
    <m/>
  </r>
  <r>
    <n v="12232"/>
    <d v="2021-10-27T00:00:00"/>
    <m/>
    <x v="3"/>
    <s v="Nina Lakhani"/>
    <s v="Director of Consumer Insights and Analytics"/>
    <s v="Shake Shack"/>
    <x v="0"/>
    <s v="America"/>
    <s v="New York"/>
    <s v="Personal"/>
    <s v="No inmail sent"/>
    <x v="1"/>
    <m/>
    <m/>
    <m/>
    <m/>
    <m/>
    <m/>
    <m/>
    <m/>
    <m/>
    <m/>
    <m/>
    <m/>
  </r>
  <r>
    <n v="12233"/>
    <d v="2021-10-27T00:00:00"/>
    <m/>
    <x v="3"/>
    <s v="Kevin Lu"/>
    <s v="Senior Manager, Quantitative Modeling"/>
    <s v="PenFed Credit Union"/>
    <x v="10"/>
    <s v="America"/>
    <s v="Texas"/>
    <s v="Personal"/>
    <s v="No inmail sent"/>
    <x v="0"/>
    <d v="2021-12-08T00:00:00"/>
    <m/>
    <m/>
    <m/>
    <m/>
    <m/>
    <m/>
    <m/>
    <m/>
    <m/>
    <m/>
    <m/>
  </r>
  <r>
    <n v="12234"/>
    <d v="2021-10-27T00:00:00"/>
    <m/>
    <x v="3"/>
    <s v="Alexandra Altieri"/>
    <s v="Associate Director, Data &amp; Analytics "/>
    <s v="Aon"/>
    <x v="10"/>
    <s v="America"/>
    <s v="New York"/>
    <s v="Personal"/>
    <s v="No inmail sent"/>
    <x v="1"/>
    <m/>
    <m/>
    <m/>
    <m/>
    <m/>
    <m/>
    <m/>
    <m/>
    <m/>
    <m/>
    <m/>
    <m/>
  </r>
  <r>
    <n v="12235"/>
    <d v="2021-10-27T00:00:00"/>
    <m/>
    <x v="3"/>
    <s v="Miriam Solomon"/>
    <s v="Managing Director, Global Marketing, M&amp;A and Transaction Solutions"/>
    <s v="Aon"/>
    <x v="10"/>
    <s v="America"/>
    <s v="New York"/>
    <s v="Personal"/>
    <s v="No inmail sent"/>
    <x v="1"/>
    <m/>
    <m/>
    <m/>
    <m/>
    <m/>
    <m/>
    <m/>
    <m/>
    <m/>
    <m/>
    <m/>
    <m/>
  </r>
  <r>
    <n v="12236"/>
    <d v="2021-10-27T00:00:00"/>
    <m/>
    <x v="3"/>
    <s v="Elena DeLiguori"/>
    <s v="Director, Marketing Effectiveness &amp; Operations - Research Division"/>
    <s v="Elsevier"/>
    <x v="7"/>
    <s v="America"/>
    <s v="New York"/>
    <s v="Personal"/>
    <s v="No inmail sent"/>
    <x v="1"/>
    <m/>
    <m/>
    <m/>
    <m/>
    <m/>
    <m/>
    <m/>
    <m/>
    <m/>
    <m/>
    <m/>
    <m/>
  </r>
  <r>
    <n v="12237"/>
    <d v="2021-10-27T00:00:00"/>
    <m/>
    <x v="3"/>
    <s v="James Connolly"/>
    <s v="Director, Global Insights"/>
    <s v="Wasserman"/>
    <x v="1"/>
    <s v="America"/>
    <s v="New York"/>
    <s v="Personal"/>
    <s v="No inmail sent"/>
    <x v="1"/>
    <m/>
    <m/>
    <m/>
    <m/>
    <m/>
    <m/>
    <m/>
    <m/>
    <m/>
    <m/>
    <m/>
    <m/>
  </r>
  <r>
    <n v="12238"/>
    <d v="2021-11-01T00:00:00"/>
    <m/>
    <x v="2"/>
    <s v="Kyle Sherwin"/>
    <s v="SVP, Media, Sony Music Entertainment "/>
    <s v="Sony Music Entertainment"/>
    <x v="12"/>
    <s v="America"/>
    <s v="New York"/>
    <s v="Ramla's"/>
    <s v="No inmail sent"/>
    <x v="0"/>
    <d v="2021-11-04T00:00:00"/>
    <d v="2021-12-02T00:00:00"/>
    <m/>
    <m/>
    <m/>
    <m/>
    <m/>
    <m/>
    <m/>
    <m/>
    <m/>
    <m/>
  </r>
  <r>
    <n v="12239"/>
    <d v="2021-10-27T00:00:00"/>
    <m/>
    <x v="3"/>
    <s v="Mark Lawson"/>
    <s v="Head of Performance"/>
    <s v="News Xtend"/>
    <x v="1"/>
    <s v="Australia"/>
    <s v="Australia"/>
    <s v="Personal"/>
    <s v="No inmail sent"/>
    <x v="1"/>
    <m/>
    <m/>
    <m/>
    <m/>
    <m/>
    <m/>
    <m/>
    <m/>
    <m/>
    <m/>
    <m/>
    <m/>
  </r>
  <r>
    <n v="12240"/>
    <d v="2021-11-01T00:00:00"/>
    <m/>
    <x v="2"/>
    <s v="Rick Malhotra"/>
    <s v="VP Data, Insights &amp; Analytics"/>
    <s v="Rogers Sports &amp; Media"/>
    <x v="1"/>
    <s v="America"/>
    <s v="Canada "/>
    <s v="Ramla's"/>
    <s v="No inmail sent"/>
    <x v="0"/>
    <d v="2021-11-04T00:00:00"/>
    <d v="2021-12-02T00:00:00"/>
    <m/>
    <m/>
    <m/>
    <m/>
    <m/>
    <m/>
    <m/>
    <m/>
    <m/>
    <m/>
  </r>
  <r>
    <n v="12241"/>
    <d v="2021-10-27T00:00:00"/>
    <m/>
    <x v="3"/>
    <s v="Amit Wanchoo"/>
    <s v="Director of Data Analytics"/>
    <s v="Hughes"/>
    <x v="10"/>
    <s v="America"/>
    <s v="Maryland"/>
    <s v="Personal"/>
    <s v="No inmail sent"/>
    <x v="1"/>
    <m/>
    <m/>
    <m/>
    <m/>
    <m/>
    <m/>
    <m/>
    <m/>
    <m/>
    <m/>
    <m/>
    <m/>
  </r>
  <r>
    <n v="12242"/>
    <d v="2021-11-02T00:00:00"/>
    <m/>
    <x v="4"/>
    <s v="Dorine Péchiodat"/>
    <s v="Manager Data Science"/>
    <s v="Sia Partners"/>
    <x v="2"/>
    <s v="Europe"/>
    <s v="France"/>
    <s v="Personal"/>
    <s v="No inmail sent"/>
    <x v="1"/>
    <m/>
    <m/>
    <m/>
    <m/>
    <m/>
    <m/>
    <m/>
    <m/>
    <m/>
    <m/>
    <m/>
    <m/>
  </r>
  <r>
    <n v="12243"/>
    <d v="2021-11-02T00:00:00"/>
    <m/>
    <x v="4"/>
    <s v="Amy Sharif"/>
    <s v="Head of Data Science Operations"/>
    <s v="Peak"/>
    <x v="5"/>
    <s v="Europe"/>
    <s v="United Kingdom"/>
    <s v="Personal"/>
    <s v="No inmail sent"/>
    <x v="1"/>
    <m/>
    <m/>
    <m/>
    <m/>
    <m/>
    <m/>
    <m/>
    <m/>
    <m/>
    <m/>
    <m/>
    <m/>
  </r>
  <r>
    <n v="12244"/>
    <d v="2021-11-03T00:00:00"/>
    <m/>
    <x v="4"/>
    <s v="Mahad Hassan"/>
    <s v="Marketing Data Analyst"/>
    <s v="Flock Associates"/>
    <x v="1"/>
    <s v="Europe"/>
    <s v=" United Kingdom"/>
    <s v="Personal"/>
    <s v="No inmail sent"/>
    <x v="0"/>
    <d v="2021-11-04T00:00:00"/>
    <d v="2021-11-08T00:00:00"/>
    <m/>
    <m/>
    <m/>
    <s v="Negative"/>
    <m/>
    <m/>
    <m/>
    <m/>
    <m/>
    <s v="Not interested at this time."/>
  </r>
  <r>
    <n v="12245"/>
    <d v="2021-11-03T00:00:00"/>
    <m/>
    <x v="4"/>
    <s v="Advait Agarwal"/>
    <s v="Senior Associate Director"/>
    <s v="Boehringer Ingelheim"/>
    <x v="6"/>
    <s v="Europe"/>
    <s v="Germany"/>
    <s v="Ramla's"/>
    <s v="No inmail sent"/>
    <x v="0"/>
    <d v="2021-11-12T00:00:00"/>
    <d v="2021-11-26T00:00:00"/>
    <m/>
    <m/>
    <m/>
    <s v="Negative"/>
    <m/>
    <m/>
    <m/>
    <m/>
    <m/>
    <s v="they do have their own MMM tool"/>
  </r>
  <r>
    <n v="12246"/>
    <d v="2021-11-03T00:00:00"/>
    <m/>
    <x v="4"/>
    <s v="Parinaz Aeinnejad"/>
    <s v="Associate Director, Market Research and Analytics"/>
    <s v="AMP Agency "/>
    <x v="5"/>
    <s v="America"/>
    <s v="Massachusetts"/>
    <s v="Ramla's"/>
    <s v="No inmail sent"/>
    <x v="0"/>
    <d v="2021-11-04T00:00:00"/>
    <m/>
    <m/>
    <m/>
    <m/>
    <s v="Negative"/>
    <m/>
    <m/>
    <m/>
    <m/>
    <m/>
    <s v="Not interested at this time."/>
  </r>
  <r>
    <n v="12247"/>
    <d v="2021-10-27T00:00:00"/>
    <m/>
    <x v="3"/>
    <s v="Chloe Marechal"/>
    <s v="Marketing Intelligence Analyst "/>
    <s v="CHANEL"/>
    <x v="3"/>
    <s v="Europe"/>
    <s v="France"/>
    <s v="Personal"/>
    <s v="No inmail sent"/>
    <x v="1"/>
    <m/>
    <m/>
    <m/>
    <m/>
    <m/>
    <m/>
    <m/>
    <m/>
    <m/>
    <m/>
    <m/>
    <m/>
  </r>
  <r>
    <n v="12248"/>
    <d v="2021-10-27T00:00:00"/>
    <m/>
    <x v="3"/>
    <s v="Tadas Bružikas"/>
    <s v="Marketing Data Science &amp; Analytics Team Lead"/>
    <s v="Vinted"/>
    <x v="18"/>
    <s v="Europe"/>
    <s v="Lithuania"/>
    <s v="Personal"/>
    <s v="No inmail sent"/>
    <x v="0"/>
    <d v="2021-11-12T00:00:00"/>
    <m/>
    <m/>
    <m/>
    <m/>
    <s v="Positive"/>
    <d v="2021-11-12T00:00:00"/>
    <m/>
    <m/>
    <m/>
    <m/>
    <m/>
  </r>
  <r>
    <n v="12249"/>
    <d v="2021-10-27T00:00:00"/>
    <m/>
    <x v="3"/>
    <s v="Madhumita Chakraborty"/>
    <s v="Global Head Marketing Performance &amp; Analytics"/>
    <s v="HP"/>
    <x v="7"/>
    <s v="Europe"/>
    <s v="Switzerland"/>
    <s v="Personal"/>
    <s v="No inmail sent"/>
    <x v="1"/>
    <m/>
    <m/>
    <m/>
    <m/>
    <m/>
    <m/>
    <m/>
    <m/>
    <m/>
    <m/>
    <m/>
    <m/>
  </r>
  <r>
    <n v="12250"/>
    <d v="2021-10-27T00:00:00"/>
    <m/>
    <x v="3"/>
    <s v="Matt Lovell"/>
    <s v="Global Director of Data, Insights &amp; Media"/>
    <s v="Pret A Manger"/>
    <x v="0"/>
    <s v="Europe"/>
    <s v="United Kingdom"/>
    <s v="Personal"/>
    <s v="No inmail sent"/>
    <x v="1"/>
    <m/>
    <m/>
    <m/>
    <m/>
    <m/>
    <m/>
    <m/>
    <m/>
    <m/>
    <m/>
    <m/>
    <m/>
  </r>
  <r>
    <n v="12251"/>
    <d v="2021-10-28T00:00:00"/>
    <m/>
    <x v="3"/>
    <s v="Elisabeth (Liz) Ricketson"/>
    <s v="Sr Marketing Manager II - Indirect Channel"/>
    <s v="Hughes"/>
    <x v="10"/>
    <s v="America"/>
    <s v="Maryland"/>
    <s v="Personal"/>
    <s v="No inmail sent"/>
    <x v="1"/>
    <m/>
    <m/>
    <m/>
    <m/>
    <m/>
    <m/>
    <m/>
    <m/>
    <m/>
    <m/>
    <m/>
    <m/>
  </r>
  <r>
    <n v="12252"/>
    <d v="2021-11-01T00:00:00"/>
    <m/>
    <x v="2"/>
    <s v="Richard Watson"/>
    <s v="VP, Media and Insights"/>
    <s v="Civis Analytics"/>
    <x v="7"/>
    <s v="America"/>
    <s v="Illinois"/>
    <s v="Ramla's"/>
    <s v="No inmail sent"/>
    <x v="1"/>
    <m/>
    <m/>
    <m/>
    <m/>
    <m/>
    <m/>
    <m/>
    <m/>
    <m/>
    <m/>
    <m/>
    <m/>
  </r>
  <r>
    <n v="12253"/>
    <d v="2021-11-01T00:00:00"/>
    <m/>
    <x v="2"/>
    <s v="Leanne Smith"/>
    <s v="SVP, Business Insights &amp; Data Analytics"/>
    <s v="CMI Media Group"/>
    <x v="1"/>
    <s v="America"/>
    <s v="Pennsylvania"/>
    <s v="Personal"/>
    <s v="No inmail sent"/>
    <x v="0"/>
    <d v="2021-11-03T00:00:00"/>
    <d v="2021-11-03T00:00:00"/>
    <m/>
    <m/>
    <m/>
    <m/>
    <m/>
    <m/>
    <m/>
    <m/>
    <m/>
    <m/>
  </r>
  <r>
    <n v="12254"/>
    <d v="2021-11-01T00:00:00"/>
    <m/>
    <x v="2"/>
    <s v="Lasse Nord"/>
    <s v="Vice President of Analytics &amp; Insights "/>
    <s v="Publicis Media"/>
    <x v="1"/>
    <s v="America"/>
    <s v="Washington"/>
    <s v="Ramla's"/>
    <s v="No inmail sent"/>
    <x v="1"/>
    <m/>
    <m/>
    <m/>
    <m/>
    <m/>
    <m/>
    <m/>
    <m/>
    <m/>
    <m/>
    <m/>
    <m/>
  </r>
  <r>
    <n v="12255"/>
    <d v="2021-11-01T00:00:00"/>
    <m/>
    <x v="2"/>
    <s v="wendy zeng"/>
    <s v="Director, Media Analytics &amp; Insights "/>
    <s v="Red Bull "/>
    <x v="3"/>
    <s v="America"/>
    <s v="California"/>
    <s v="Ramla's"/>
    <s v="No inmail sent"/>
    <x v="1"/>
    <m/>
    <m/>
    <m/>
    <m/>
    <m/>
    <m/>
    <m/>
    <m/>
    <m/>
    <m/>
    <m/>
    <m/>
  </r>
  <r>
    <n v="12256"/>
    <d v="2021-11-01T00:00:00"/>
    <m/>
    <x v="2"/>
    <s v="Matt Storer"/>
    <s v="Vice President, Analytics &amp; Insights and Strategy, Global Personal Health Care "/>
    <s v="Procter &amp; Gamble"/>
    <x v="3"/>
    <s v="America"/>
    <s v="Ohio"/>
    <s v="Ramla's"/>
    <s v="No inmail sent"/>
    <x v="1"/>
    <m/>
    <m/>
    <m/>
    <m/>
    <m/>
    <m/>
    <m/>
    <m/>
    <m/>
    <m/>
    <m/>
    <m/>
  </r>
  <r>
    <n v="12257"/>
    <d v="2021-10-28T00:00:00"/>
    <m/>
    <x v="3"/>
    <s v="Adya Sinha"/>
    <s v="Associate Director of Analytics"/>
    <s v="AKQA"/>
    <x v="1"/>
    <s v="America"/>
    <s v="New York"/>
    <s v="Personal"/>
    <s v="No inmail sent"/>
    <x v="1"/>
    <m/>
    <m/>
    <m/>
    <m/>
    <m/>
    <m/>
    <m/>
    <m/>
    <m/>
    <m/>
    <m/>
    <m/>
  </r>
  <r>
    <n v="12258"/>
    <d v="2021-10-28T00:00:00"/>
    <m/>
    <x v="3"/>
    <s v="Balaje Govindan"/>
    <s v="Director - Enterprise Information and Analytics"/>
    <s v="Cummins"/>
    <x v="8"/>
    <s v="America"/>
    <s v="Tennessee"/>
    <s v="Personal"/>
    <s v="No inmail sent"/>
    <x v="1"/>
    <m/>
    <m/>
    <m/>
    <m/>
    <m/>
    <m/>
    <m/>
    <m/>
    <m/>
    <m/>
    <m/>
    <m/>
  </r>
  <r>
    <n v="12259"/>
    <d v="2021-10-28T00:00:00"/>
    <m/>
    <x v="3"/>
    <s v="Ellis Williams"/>
    <s v="Senior Analyst"/>
    <s v="Clue"/>
    <x v="5"/>
    <s v="America"/>
    <s v="Canada"/>
    <s v="Personal"/>
    <s v="No inmail sent"/>
    <x v="0"/>
    <d v="2021-10-29T00:00:00"/>
    <d v="2021-11-08T00:00:00"/>
    <m/>
    <m/>
    <m/>
    <m/>
    <m/>
    <m/>
    <m/>
    <m/>
    <m/>
    <m/>
  </r>
  <r>
    <n v="12260"/>
    <d v="2021-10-28T00:00:00"/>
    <m/>
    <x v="3"/>
    <s v="Jorge Ruiz"/>
    <s v="Global Head of Marketing Science"/>
    <s v="TikTok"/>
    <x v="18"/>
    <s v="America"/>
    <s v="New York"/>
    <s v="Personal"/>
    <s v="No inmail sent"/>
    <x v="1"/>
    <m/>
    <m/>
    <m/>
    <m/>
    <m/>
    <m/>
    <m/>
    <m/>
    <m/>
    <m/>
    <m/>
    <m/>
  </r>
  <r>
    <n v="12261"/>
    <d v="2021-10-28T00:00:00"/>
    <m/>
    <x v="3"/>
    <s v="Anna Cornell Villierme"/>
    <s v="Vice President Brand Marketing"/>
    <s v="Pandora"/>
    <x v="18"/>
    <s v="America"/>
    <s v="California"/>
    <s v="Personal"/>
    <s v="No inmail sent"/>
    <x v="1"/>
    <m/>
    <m/>
    <m/>
    <m/>
    <m/>
    <m/>
    <m/>
    <m/>
    <m/>
    <m/>
    <m/>
    <m/>
  </r>
  <r>
    <n v="12262"/>
    <d v="2021-10-28T00:00:00"/>
    <m/>
    <x v="3"/>
    <s v="Itelina (Xiaoye) Ma"/>
    <s v="Group Manager, Analytics"/>
    <s v="Khan"/>
    <x v="18"/>
    <s v="America"/>
    <s v="California"/>
    <s v="Personal"/>
    <s v="No inmail sent"/>
    <x v="1"/>
    <m/>
    <m/>
    <m/>
    <m/>
    <m/>
    <m/>
    <m/>
    <m/>
    <m/>
    <m/>
    <m/>
    <m/>
  </r>
  <r>
    <n v="12263"/>
    <d v="2021-11-01T00:00:00"/>
    <m/>
    <x v="2"/>
    <s v="Cathy Li"/>
    <s v="Analyst | Senior Analyst | Analytics Project Manager | Senior Project Manager"/>
    <s v="Ipsos North America"/>
    <x v="5"/>
    <s v="America"/>
    <s v="Canada "/>
    <s v="Ramla's"/>
    <s v="No inmail sent"/>
    <x v="0"/>
    <d v="2021-12-02T00:00:00"/>
    <d v="2021-12-02T00:00:00"/>
    <m/>
    <m/>
    <m/>
    <m/>
    <m/>
    <m/>
    <m/>
    <m/>
    <m/>
    <m/>
  </r>
  <r>
    <n v="12264"/>
    <d v="2021-11-01T00:00:00"/>
    <m/>
    <x v="2"/>
    <s v="Andrew Knoop"/>
    <s v="Ads Measurement Vertical Lead"/>
    <s v="Pinterest"/>
    <x v="18"/>
    <s v="America"/>
    <s v="Illinois"/>
    <s v="Ramla's"/>
    <s v="No inmail sent"/>
    <x v="0"/>
    <d v="2021-11-09T00:00:00"/>
    <d v="2021-12-02T00:00:00"/>
    <m/>
    <m/>
    <m/>
    <m/>
    <m/>
    <m/>
    <m/>
    <m/>
    <m/>
    <m/>
  </r>
  <r>
    <n v="12265"/>
    <d v="2021-10-28T00:00:00"/>
    <m/>
    <x v="3"/>
    <s v="Steve Jones"/>
    <s v="Vice President, CMO, Small Commercial"/>
    <s v="The Hartford"/>
    <x v="10"/>
    <s v="America"/>
    <s v="Connecticut"/>
    <s v="Personal"/>
    <s v="No inmail sent"/>
    <x v="0"/>
    <d v="2021-11-04T00:00:00"/>
    <d v="2021-11-24T00:00:00"/>
    <m/>
    <m/>
    <m/>
    <m/>
    <m/>
    <m/>
    <m/>
    <m/>
    <m/>
    <m/>
  </r>
  <r>
    <n v="12266"/>
    <d v="2021-11-01T00:00:00"/>
    <m/>
    <x v="2"/>
    <s v="Frank A Rizzo Jr"/>
    <s v="Mathematician &amp; Tutor"/>
    <s v=" Self-employed"/>
    <x v="33"/>
    <s v="America"/>
    <s v="New York"/>
    <s v="Ramla's"/>
    <s v="No inmail sent"/>
    <x v="0"/>
    <m/>
    <m/>
    <m/>
    <m/>
    <m/>
    <s v="Negative"/>
    <m/>
    <m/>
    <m/>
    <m/>
    <m/>
    <m/>
  </r>
  <r>
    <n v="12267"/>
    <d v="2021-10-28T00:00:00"/>
    <m/>
    <x v="3"/>
    <s v="Mihaela Ugarcovici"/>
    <s v="Vice President, Business Analytics"/>
    <s v="Neurogene"/>
    <x v="6"/>
    <s v="America"/>
    <s v="Ilinois"/>
    <s v="Personal"/>
    <s v="No inmail sent"/>
    <x v="1"/>
    <m/>
    <m/>
    <m/>
    <m/>
    <m/>
    <m/>
    <m/>
    <m/>
    <m/>
    <m/>
    <m/>
    <m/>
  </r>
  <r>
    <n v="12268"/>
    <d v="2021-10-28T00:00:00"/>
    <m/>
    <x v="3"/>
    <s v="LeAnna Pierson"/>
    <s v="Senior Brand Marketing Manager"/>
    <s v="Target"/>
    <x v="0"/>
    <s v="America"/>
    <s v="Minnesota"/>
    <s v="Personal"/>
    <s v="No inmail sent"/>
    <x v="1"/>
    <m/>
    <m/>
    <m/>
    <m/>
    <m/>
    <m/>
    <m/>
    <m/>
    <m/>
    <m/>
    <m/>
    <m/>
  </r>
  <r>
    <n v="12269"/>
    <d v="2021-10-28T00:00:00"/>
    <m/>
    <x v="3"/>
    <s v="Gustavo Canton"/>
    <s v="Analytics Leader"/>
    <s v="Starbucks"/>
    <x v="0"/>
    <s v="America"/>
    <s v="Georgia"/>
    <s v="Personal"/>
    <s v="No inmail sent"/>
    <x v="0"/>
    <d v="2021-10-28T00:00:00"/>
    <d v="2021-11-08T00:00:00"/>
    <m/>
    <m/>
    <m/>
    <m/>
    <m/>
    <m/>
    <m/>
    <m/>
    <m/>
    <m/>
  </r>
  <r>
    <n v="12270"/>
    <d v="2021-10-28T00:00:00"/>
    <m/>
    <x v="3"/>
    <s v="Feila Zhang"/>
    <s v="VP, Quant Manager"/>
    <s v="Fifth Third Bank"/>
    <x v="10"/>
    <s v="America"/>
    <s v="Illinois"/>
    <s v="Personal"/>
    <s v="No inmail sent"/>
    <x v="1"/>
    <m/>
    <m/>
    <m/>
    <m/>
    <m/>
    <m/>
    <m/>
    <m/>
    <m/>
    <m/>
    <m/>
    <m/>
  </r>
  <r>
    <n v="12271"/>
    <d v="2021-10-28T00:00:00"/>
    <m/>
    <x v="3"/>
    <s v="Julie Hutchinson"/>
    <s v="Marketing Director"/>
    <s v="Volvo Cars"/>
    <x v="8"/>
    <s v="Australia"/>
    <s v="Australia"/>
    <s v="Personal"/>
    <s v="No inmail sent"/>
    <x v="1"/>
    <m/>
    <m/>
    <m/>
    <m/>
    <m/>
    <m/>
    <m/>
    <m/>
    <m/>
    <m/>
    <m/>
    <m/>
  </r>
  <r>
    <n v="12272"/>
    <d v="2021-11-03T00:00:00"/>
    <m/>
    <x v="4"/>
    <s v="Priya Singhal"/>
    <s v="Manager Insights and Analytics"/>
    <s v="Tinuiti"/>
    <x v="1"/>
    <s v="America"/>
    <s v="New York"/>
    <s v="Personal"/>
    <s v="No inmail sent"/>
    <x v="0"/>
    <d v="2022-02-01T00:00:00"/>
    <d v="2022-03-11T00:00:00"/>
    <m/>
    <m/>
    <m/>
    <m/>
    <m/>
    <m/>
    <m/>
    <m/>
    <m/>
    <m/>
  </r>
  <r>
    <n v="12273"/>
    <d v="2021-11-03T00:00:00"/>
    <m/>
    <x v="4"/>
    <s v="Mike Sacco"/>
    <s v="Director DTC Performance Marketing"/>
    <s v="Dermatologic Cosmetic Laboratories, DCL Skincare"/>
    <x v="0"/>
    <s v="America"/>
    <s v="Connecticut"/>
    <s v="Ramla's"/>
    <s v="No inmail sent"/>
    <x v="0"/>
    <d v="2021-11-04T00:00:00"/>
    <d v="2021-12-03T00:00:00"/>
    <m/>
    <m/>
    <m/>
    <s v="Negative"/>
    <m/>
    <m/>
    <m/>
    <m/>
    <m/>
    <s v="not interested at this time"/>
  </r>
  <r>
    <n v="12274"/>
    <d v="2021-11-03T00:00:00"/>
    <m/>
    <x v="4"/>
    <s v="Samantha Elliott, CDMP"/>
    <s v="Marketing Manager"/>
    <s v="Lendistry "/>
    <x v="10"/>
    <s v="America"/>
    <s v="Illinois"/>
    <s v="Ramla's"/>
    <s v="No inmail sent"/>
    <x v="0"/>
    <d v="2021-11-04T00:00:00"/>
    <d v="2021-11-19T00:00:00"/>
    <m/>
    <m/>
    <m/>
    <s v="Negative"/>
    <m/>
    <m/>
    <m/>
    <m/>
    <m/>
    <s v="not interested"/>
  </r>
  <r>
    <n v="12275"/>
    <d v="2021-11-03T00:00:00"/>
    <m/>
    <x v="4"/>
    <s v="Rachel Hu"/>
    <s v="Senior Marketing Analyst"/>
    <s v=" Customer Portfolios"/>
    <x v="1"/>
    <s v="America"/>
    <s v="Massachusetts"/>
    <s v="Ramla's"/>
    <s v="No inmail sent"/>
    <x v="0"/>
    <d v="2021-12-23T00:00:00"/>
    <d v="2022-01-20T00:00:00"/>
    <m/>
    <m/>
    <m/>
    <s v="Negative"/>
    <m/>
    <m/>
    <m/>
    <m/>
    <m/>
    <s v="not interested at this time"/>
  </r>
  <r>
    <n v="12276"/>
    <d v="2021-11-03T00:00:00"/>
    <m/>
    <x v="4"/>
    <s v="Josh Aston"/>
    <s v="Chief Marketing Officer &amp; Co-Founder"/>
    <s v="Above The Fold "/>
    <x v="1"/>
    <s v="America"/>
    <s v="Utah"/>
    <s v="Ramla's"/>
    <s v="No inmail sent"/>
    <x v="1"/>
    <m/>
    <m/>
    <m/>
    <m/>
    <m/>
    <m/>
    <m/>
    <m/>
    <m/>
    <m/>
    <m/>
    <m/>
  </r>
  <r>
    <n v="12277"/>
    <d v="2021-11-03T00:00:00"/>
    <m/>
    <x v="4"/>
    <s v="Alexander Theriault"/>
    <s v="Marketing Strategy Lead"/>
    <s v="Zalando"/>
    <x v="18"/>
    <s v="Europe"/>
    <s v="Germany"/>
    <s v="Personal"/>
    <s v="No inmail sent"/>
    <x v="1"/>
    <m/>
    <m/>
    <m/>
    <m/>
    <m/>
    <m/>
    <m/>
    <m/>
    <m/>
    <m/>
    <m/>
    <m/>
  </r>
  <r>
    <n v="12278"/>
    <d v="2021-11-03T00:00:00"/>
    <m/>
    <x v="4"/>
    <s v="LoriLee Sadler Bielski"/>
    <s v="Managing Director"/>
    <s v="PK"/>
    <x v="18"/>
    <s v="America"/>
    <s v="Illinois"/>
    <s v="Personal"/>
    <s v="No inmail sent"/>
    <x v="1"/>
    <m/>
    <m/>
    <m/>
    <m/>
    <m/>
    <m/>
    <m/>
    <m/>
    <m/>
    <m/>
    <m/>
    <m/>
  </r>
  <r>
    <n v="12279"/>
    <d v="2021-11-03T00:00:00"/>
    <m/>
    <x v="4"/>
    <s v="Faz K."/>
    <s v="Analytics and Operations Director"/>
    <s v="Pink Squid "/>
    <x v="1"/>
    <s v="Europe"/>
    <s v="United Kingdom"/>
    <s v="Ramla's"/>
    <s v="No inmail sent"/>
    <x v="1"/>
    <m/>
    <m/>
    <m/>
    <m/>
    <m/>
    <m/>
    <m/>
    <m/>
    <m/>
    <m/>
    <m/>
    <m/>
  </r>
  <r>
    <n v="12280"/>
    <d v="2021-11-03T00:00:00"/>
    <m/>
    <x v="4"/>
    <s v="Debbie Scott"/>
    <s v="Insights Manager"/>
    <s v="Relish Agency "/>
    <x v="1"/>
    <s v="Europe"/>
    <s v="United Kingdom"/>
    <s v="Personal"/>
    <s v="No inmail sent"/>
    <x v="1"/>
    <m/>
    <m/>
    <m/>
    <m/>
    <m/>
    <m/>
    <m/>
    <m/>
    <m/>
    <m/>
    <m/>
    <m/>
  </r>
  <r>
    <n v="12281"/>
    <d v="2021-11-03T00:00:00"/>
    <m/>
    <x v="4"/>
    <s v="Jaime Sikora"/>
    <s v="Senior Digital Marketing Manager"/>
    <s v="BitPay "/>
    <x v="10"/>
    <s v="America"/>
    <s v="Illinois"/>
    <s v="Personal"/>
    <s v="No inmail sent"/>
    <x v="1"/>
    <m/>
    <m/>
    <m/>
    <m/>
    <m/>
    <m/>
    <m/>
    <m/>
    <m/>
    <m/>
    <m/>
    <m/>
  </r>
  <r>
    <n v="12282"/>
    <d v="2021-11-03T00:00:00"/>
    <m/>
    <x v="4"/>
    <s v="Julie Leo"/>
    <s v="Marketing Operations Manager"/>
    <s v="Poly"/>
    <x v="16"/>
    <s v="America"/>
    <s v="California"/>
    <s v="Ramla's"/>
    <s v="No inmail sent"/>
    <x v="1"/>
    <m/>
    <m/>
    <m/>
    <m/>
    <m/>
    <m/>
    <m/>
    <m/>
    <m/>
    <m/>
    <m/>
    <m/>
  </r>
  <r>
    <n v="12283"/>
    <d v="2021-11-03T00:00:00"/>
    <m/>
    <x v="4"/>
    <s v="Mia Vieira"/>
    <s v="Media Director"/>
    <s v="MMI Agency"/>
    <x v="1"/>
    <s v="America"/>
    <s v="Texas"/>
    <s v="Personal"/>
    <s v="No inmail sent"/>
    <x v="1"/>
    <m/>
    <m/>
    <m/>
    <m/>
    <m/>
    <m/>
    <m/>
    <m/>
    <m/>
    <m/>
    <m/>
    <m/>
  </r>
  <r>
    <n v="12284"/>
    <d v="2021-11-03T00:00:00"/>
    <m/>
    <x v="4"/>
    <s v="Diana Hoskins Schildhouse"/>
    <s v="Chief Analytics and Insights Officer"/>
    <s v="Colgate-Palmolive "/>
    <x v="3"/>
    <s v="America"/>
    <s v="New York"/>
    <s v="Ramla's"/>
    <s v="No inmail sent"/>
    <x v="1"/>
    <m/>
    <m/>
    <m/>
    <m/>
    <m/>
    <m/>
    <m/>
    <m/>
    <m/>
    <m/>
    <m/>
    <m/>
  </r>
  <r>
    <n v="12285"/>
    <d v="2021-11-03T00:00:00"/>
    <m/>
    <x v="4"/>
    <s v="Joy Bo"/>
    <s v="Growth Marketing Analyst"/>
    <s v="RentRedi"/>
    <x v="18"/>
    <s v="America"/>
    <s v="New York"/>
    <s v="Personal"/>
    <s v="No inmail sent"/>
    <x v="1"/>
    <m/>
    <m/>
    <m/>
    <m/>
    <m/>
    <m/>
    <m/>
    <m/>
    <m/>
    <m/>
    <m/>
    <m/>
  </r>
  <r>
    <n v="12286"/>
    <d v="2021-11-03T00:00:00"/>
    <m/>
    <x v="4"/>
    <s v="Brent M. Matheny"/>
    <s v="Executive Director, Data &amp; Analytics"/>
    <s v="JPMorgan Chase &amp; Co."/>
    <x v="10"/>
    <s v="America"/>
    <s v="San Francisco"/>
    <s v="Personal"/>
    <s v="No inmail sent"/>
    <x v="1"/>
    <m/>
    <m/>
    <m/>
    <m/>
    <m/>
    <m/>
    <m/>
    <m/>
    <m/>
    <m/>
    <m/>
    <m/>
  </r>
  <r>
    <n v="12287"/>
    <d v="2021-11-03T00:00:00"/>
    <m/>
    <x v="4"/>
    <s v="Louise Stone"/>
    <s v="senior insight manager"/>
    <s v="The Silver Spoon Company"/>
    <x v="3"/>
    <s v="Europe"/>
    <s v="United Kingdom"/>
    <s v="Personal"/>
    <s v="No inmail sent"/>
    <x v="1"/>
    <m/>
    <m/>
    <m/>
    <m/>
    <m/>
    <m/>
    <m/>
    <m/>
    <m/>
    <m/>
    <m/>
    <m/>
  </r>
  <r>
    <n v="12288"/>
    <d v="2021-11-03T00:00:00"/>
    <m/>
    <x v="4"/>
    <s v="George Spowart"/>
    <s v="Chief Marketing Officer"/>
    <s v="Red Rover"/>
    <x v="3"/>
    <s v="America"/>
    <s v="Florida"/>
    <s v="Ramla's"/>
    <s v="No inmail sent"/>
    <x v="1"/>
    <m/>
    <m/>
    <m/>
    <m/>
    <m/>
    <m/>
    <m/>
    <m/>
    <m/>
    <m/>
    <m/>
    <m/>
  </r>
  <r>
    <n v="12289"/>
    <d v="2021-11-03T00:00:00"/>
    <m/>
    <x v="4"/>
    <s v="Logan Riley"/>
    <s v="Senior Marketing Analyst"/>
    <s v="R&amp;R Partners"/>
    <x v="1"/>
    <s v="America"/>
    <s v="Nevada"/>
    <s v="Ramla's"/>
    <s v="No inmail sent"/>
    <x v="1"/>
    <m/>
    <m/>
    <m/>
    <m/>
    <m/>
    <m/>
    <m/>
    <m/>
    <m/>
    <m/>
    <m/>
    <m/>
  </r>
  <r>
    <n v="12290"/>
    <d v="2021-11-04T00:00:00"/>
    <m/>
    <x v="4"/>
    <s v="Pooja Ranganathan"/>
    <s v="Senior Researcher, Media Insights"/>
    <s v="Vox Media, LLC."/>
    <x v="1"/>
    <s v="America"/>
    <s v=" District of Columbia"/>
    <s v="Ramla's"/>
    <s v="No inmail sent"/>
    <x v="0"/>
    <d v="2021-11-04T00:00:00"/>
    <d v="2021-11-08T00:00:00"/>
    <m/>
    <m/>
    <m/>
    <s v="Negative"/>
    <m/>
    <m/>
    <m/>
    <m/>
    <m/>
    <s v="she is still new in the company, will contact us if there is a need in the future"/>
  </r>
  <r>
    <n v="12291"/>
    <d v="2021-10-28T00:00:00"/>
    <m/>
    <x v="1"/>
    <s v="Georgy Vogel"/>
    <s v="Director, Data Scientist"/>
    <s v="Chewy"/>
    <x v="15"/>
    <s v="America"/>
    <m/>
    <s v="Ramla's"/>
    <s v="No inmail sent"/>
    <x v="0"/>
    <d v="2021-11-09T00:00:00"/>
    <d v="2022-01-19T00:00:00"/>
    <m/>
    <m/>
    <m/>
    <m/>
    <m/>
    <m/>
    <m/>
    <m/>
    <m/>
    <m/>
  </r>
  <r>
    <n v="12292"/>
    <d v="2021-11-04T00:00:00"/>
    <m/>
    <x v="4"/>
    <s v="Pedro Nadler"/>
    <s v="Lead Analytics - Marketing &amp; Media"/>
    <s v="REWE Group"/>
    <x v="0"/>
    <s v="Europe"/>
    <s v="Germany"/>
    <s v="Ramla's"/>
    <s v="No inmail sent"/>
    <x v="0"/>
    <d v="2021-11-05T00:00:00"/>
    <d v="2021-11-29T00:00:00"/>
    <m/>
    <m/>
    <m/>
    <s v="Negative"/>
    <m/>
    <s v="Pedro.nadler@rewe-group.com"/>
    <m/>
    <m/>
    <m/>
    <s v="not interested at this time"/>
  </r>
  <r>
    <n v="12293"/>
    <d v="2021-10-29T00:00:00"/>
    <m/>
    <x v="3"/>
    <s v="Don Holtz"/>
    <s v="Group President"/>
    <s v="Phoenix Marketing International"/>
    <x v="5"/>
    <s v="America"/>
    <s v="Connecticut"/>
    <s v="Ramla's"/>
    <s v="No inmail sent"/>
    <x v="0"/>
    <d v="2021-11-04T00:00:00"/>
    <s v="do not fwp"/>
    <m/>
    <m/>
    <m/>
    <m/>
    <m/>
    <m/>
    <m/>
    <m/>
    <m/>
    <m/>
  </r>
  <r>
    <n v="12294"/>
    <d v="2021-10-29T00:00:00"/>
    <m/>
    <x v="3"/>
    <s v="David Lerchbacher"/>
    <s v="Chief Data Officer"/>
    <s v="Digible"/>
    <x v="5"/>
    <s v="America"/>
    <s v="Denver"/>
    <s v="Ramla's"/>
    <s v="No inmail sent"/>
    <x v="0"/>
    <d v="2021-10-29T00:00:00"/>
    <m/>
    <m/>
    <m/>
    <m/>
    <s v="Positive"/>
    <m/>
    <m/>
    <m/>
    <m/>
    <m/>
    <m/>
  </r>
  <r>
    <n v="12295"/>
    <d v="2021-11-04T00:00:00"/>
    <m/>
    <x v="4"/>
    <s v="Jean-Michel Dubé"/>
    <s v="Digital marketing manager"/>
    <s v="Telus"/>
    <x v="16"/>
    <s v="America"/>
    <s v="Canada"/>
    <s v="Ramla's"/>
    <s v="No inmail sent"/>
    <x v="0"/>
    <d v="2021-11-04T00:00:00"/>
    <d v="2021-11-08T00:00:00"/>
    <m/>
    <m/>
    <m/>
    <s v="Negative"/>
    <m/>
    <m/>
    <m/>
    <m/>
    <m/>
    <s v="they already have their MMM partner"/>
  </r>
  <r>
    <n v="12296"/>
    <d v="2021-11-04T00:00:00"/>
    <m/>
    <x v="4"/>
    <s v="Shipra Manchanda"/>
    <s v="Media Analytics"/>
    <s v="Instacart"/>
    <x v="18"/>
    <s v="America"/>
    <s v="California"/>
    <s v="Ramla's"/>
    <s v="No inmail sent"/>
    <x v="1"/>
    <m/>
    <m/>
    <m/>
    <m/>
    <m/>
    <m/>
    <m/>
    <m/>
    <m/>
    <m/>
    <m/>
    <m/>
  </r>
  <r>
    <n v="12297"/>
    <d v="2021-11-04T00:00:00"/>
    <m/>
    <x v="4"/>
    <s v="Angelique Waker (Frost)"/>
    <s v="Director of Brand &amp; Marketing Effectiveness"/>
    <s v="Bupa "/>
    <x v="13"/>
    <s v="Europe"/>
    <s v="United Kingdom"/>
    <s v="Ramla's"/>
    <s v="No inmail sent"/>
    <x v="1"/>
    <m/>
    <m/>
    <m/>
    <m/>
    <m/>
    <m/>
    <m/>
    <m/>
    <m/>
    <m/>
    <m/>
    <m/>
  </r>
  <r>
    <n v="12298"/>
    <d v="2021-11-04T00:00:00"/>
    <m/>
    <x v="4"/>
    <s v="Julieta Martinez"/>
    <s v="Executive Director, Media Measurement &amp; Insights"/>
    <s v="Warner Bros. Entertainment "/>
    <x v="12"/>
    <s v="America"/>
    <s v="California"/>
    <s v="Ramla's"/>
    <s v="No inmail sent"/>
    <x v="1"/>
    <m/>
    <m/>
    <m/>
    <m/>
    <m/>
    <m/>
    <m/>
    <m/>
    <m/>
    <m/>
    <m/>
    <m/>
  </r>
  <r>
    <n v="12299"/>
    <d v="2021-11-04T00:00:00"/>
    <m/>
    <x v="4"/>
    <s v="Elias Eberhagen"/>
    <s v="Senior performance marketing manager"/>
    <s v="Duden Learnattack GmbH "/>
    <x v="18"/>
    <s v="Europe"/>
    <s v="Germany"/>
    <s v="Ramla's"/>
    <s v="No inmail sent"/>
    <x v="1"/>
    <m/>
    <m/>
    <m/>
    <m/>
    <m/>
    <m/>
    <m/>
    <m/>
    <m/>
    <m/>
    <m/>
    <m/>
  </r>
  <r>
    <n v="12300"/>
    <d v="2021-11-04T00:00:00"/>
    <m/>
    <x v="4"/>
    <s v="Cigdem Arslan"/>
    <s v="Marketing Insights / Data Analyst"/>
    <s v="ZIGGY"/>
    <x v="1"/>
    <s v="Europe"/>
    <s v="United Kingdom"/>
    <s v="Ramla's"/>
    <s v="No inmail sent"/>
    <x v="1"/>
    <m/>
    <m/>
    <m/>
    <m/>
    <m/>
    <m/>
    <m/>
    <m/>
    <m/>
    <m/>
    <m/>
    <m/>
  </r>
  <r>
    <n v="12301"/>
    <d v="2021-11-02T00:00:00"/>
    <m/>
    <x v="3"/>
    <s v="Don Mahtani"/>
    <s v="Marketing Analytics &amp; Personalization Lead"/>
    <s v="Accenture"/>
    <x v="5"/>
    <s v="America"/>
    <s v="Canada"/>
    <s v="Ramla's"/>
    <s v="No inmail sent"/>
    <x v="1"/>
    <m/>
    <m/>
    <m/>
    <m/>
    <m/>
    <m/>
    <m/>
    <m/>
    <m/>
    <m/>
    <m/>
    <m/>
  </r>
  <r>
    <n v="12302"/>
    <d v="2021-11-02T00:00:00"/>
    <m/>
    <x v="3"/>
    <s v="Kumar Latchman"/>
    <s v="Director, Marketing Science"/>
    <s v="Critical Mass"/>
    <x v="1"/>
    <s v="America"/>
    <s v="New York"/>
    <s v="Ramla's"/>
    <s v="No inmail sent"/>
    <x v="0"/>
    <d v="2021-11-03T00:00:00"/>
    <d v="2022-02-22T00:00:00"/>
    <m/>
    <m/>
    <m/>
    <m/>
    <m/>
    <m/>
    <m/>
    <m/>
    <m/>
    <m/>
  </r>
  <r>
    <n v="12303"/>
    <d v="2021-11-02T00:00:00"/>
    <m/>
    <x v="3"/>
    <s v="Gabriela Martins L. M. Costa"/>
    <s v="Senior Director, Marketing Brand Insights"/>
    <s v="Anheuser-Busch InBev  "/>
    <x v="3"/>
    <s v="America"/>
    <s v="New York"/>
    <s v="Personal"/>
    <s v="No inmail sent"/>
    <x v="1"/>
    <m/>
    <m/>
    <m/>
    <m/>
    <m/>
    <m/>
    <m/>
    <m/>
    <m/>
    <m/>
    <m/>
    <m/>
  </r>
  <r>
    <n v="12304"/>
    <d v="2021-11-02T00:00:00"/>
    <m/>
    <x v="3"/>
    <s v="Mark Del Grosso"/>
    <s v="Consumer Insights and Business Analytics Manager"/>
    <s v="SC Johnson"/>
    <x v="3"/>
    <s v="America"/>
    <s v="Illinois"/>
    <s v="Personal"/>
    <s v="No inmail sent"/>
    <x v="1"/>
    <m/>
    <m/>
    <m/>
    <m/>
    <m/>
    <m/>
    <m/>
    <m/>
    <m/>
    <m/>
    <m/>
    <m/>
  </r>
  <r>
    <n v="12305"/>
    <d v="2021-11-02T00:00:00"/>
    <m/>
    <x v="3"/>
    <s v="Kevin Huysentruyt"/>
    <s v="Group strategy advisor | data analytics"/>
    <s v="Colruyt Group"/>
    <x v="0"/>
    <s v="Europe"/>
    <s v="Belgium"/>
    <s v="Personal"/>
    <s v="No inmail sent"/>
    <x v="0"/>
    <d v="2021-11-03T00:00:00"/>
    <d v="2021-11-24T00:00:00"/>
    <m/>
    <m/>
    <m/>
    <m/>
    <m/>
    <m/>
    <m/>
    <m/>
    <m/>
    <m/>
  </r>
  <r>
    <n v="12306"/>
    <d v="2021-11-02T00:00:00"/>
    <m/>
    <x v="3"/>
    <s v="Vipin Gopal"/>
    <s v="Chief Data and Analytics Officer "/>
    <s v="Eli Lilly and Company"/>
    <x v="6"/>
    <s v="America"/>
    <s v="Indiana"/>
    <s v="Ramla's"/>
    <s v="No inmail sent"/>
    <x v="1"/>
    <m/>
    <m/>
    <m/>
    <m/>
    <m/>
    <m/>
    <m/>
    <m/>
    <m/>
    <m/>
    <m/>
    <m/>
  </r>
  <r>
    <n v="12307"/>
    <d v="2021-11-02T00:00:00"/>
    <m/>
    <x v="3"/>
    <s v="Sonya Rothkirch"/>
    <s v="Senior Data Scientist"/>
    <s v="Showtime Networks"/>
    <x v="12"/>
    <s v="America"/>
    <s v="New York"/>
    <s v="Personal"/>
    <s v="No inmail sent"/>
    <x v="1"/>
    <m/>
    <m/>
    <m/>
    <m/>
    <m/>
    <m/>
    <m/>
    <m/>
    <m/>
    <m/>
    <m/>
    <m/>
  </r>
  <r>
    <n v="12308"/>
    <d v="2021-11-02T00:00:00"/>
    <m/>
    <x v="3"/>
    <s v="Danilo Blagojevic"/>
    <s v="Senior Data Science Manager"/>
    <s v="Tesco Bank"/>
    <x v="10"/>
    <s v="Europe"/>
    <s v="United Kingdom"/>
    <s v="Ramla's"/>
    <s v="No inmail sent"/>
    <x v="1"/>
    <m/>
    <m/>
    <m/>
    <m/>
    <m/>
    <m/>
    <m/>
    <m/>
    <m/>
    <m/>
    <m/>
    <m/>
  </r>
  <r>
    <n v="12309"/>
    <d v="2021-11-02T00:00:00"/>
    <m/>
    <x v="3"/>
    <s v="Luba Weissmann"/>
    <s v="Lead Data Scientist"/>
    <s v="H&amp;M"/>
    <x v="3"/>
    <s v="Europe"/>
    <s v="Sweden"/>
    <s v="Personal"/>
    <s v="No inmail sent"/>
    <x v="0"/>
    <d v="2021-11-03T00:00:00"/>
    <d v="2022-01-24T00:00:00"/>
    <m/>
    <m/>
    <m/>
    <s v="Positive"/>
    <d v="2021-11-03T00:00:00"/>
    <m/>
    <m/>
    <m/>
    <m/>
    <m/>
  </r>
  <r>
    <n v="12310"/>
    <d v="2021-11-02T00:00:00"/>
    <m/>
    <x v="3"/>
    <s v="Martin Hepperger"/>
    <s v="Senior Digital Marketing Consultant"/>
    <s v="SWAROVSKI"/>
    <x v="3"/>
    <s v="Europe"/>
    <s v="Austria"/>
    <s v="Personal"/>
    <s v="No inmail sent"/>
    <x v="1"/>
    <m/>
    <m/>
    <m/>
    <m/>
    <m/>
    <m/>
    <m/>
    <m/>
    <m/>
    <m/>
    <m/>
    <m/>
  </r>
  <r>
    <n v="12311"/>
    <d v="2021-11-02T00:00:00"/>
    <m/>
    <x v="3"/>
    <s v="Alicia Leone"/>
    <s v="Manager, North America Site Experience"/>
    <s v="New Balance"/>
    <x v="3"/>
    <s v="America"/>
    <s v="Massacheusetts"/>
    <s v="Personal"/>
    <s v="No inmail sent"/>
    <x v="1"/>
    <m/>
    <m/>
    <m/>
    <m/>
    <m/>
    <m/>
    <m/>
    <m/>
    <m/>
    <m/>
    <m/>
    <m/>
  </r>
  <r>
    <n v="12312"/>
    <d v="2021-11-02T00:00:00"/>
    <m/>
    <x v="3"/>
    <s v="Sony Kalita"/>
    <s v="Digital Database Marketing Analyst"/>
    <s v="U.S. Bank"/>
    <x v="10"/>
    <s v="America"/>
    <s v="Minnesota"/>
    <s v="Personal"/>
    <s v="No inmail sent"/>
    <x v="1"/>
    <m/>
    <m/>
    <m/>
    <m/>
    <m/>
    <m/>
    <m/>
    <m/>
    <m/>
    <m/>
    <m/>
    <m/>
  </r>
  <r>
    <n v="12313"/>
    <d v="2021-11-02T00:00:00"/>
    <m/>
    <x v="3"/>
    <s v="Kiron Mathew"/>
    <s v="Director, Data Science &amp; Personalization"/>
    <s v="Santander Bank"/>
    <x v="10"/>
    <s v="America"/>
    <s v="Illinois"/>
    <s v="Ramla's"/>
    <s v="No inmail sent"/>
    <x v="1"/>
    <m/>
    <m/>
    <m/>
    <m/>
    <m/>
    <m/>
    <m/>
    <m/>
    <m/>
    <m/>
    <m/>
    <m/>
  </r>
  <r>
    <n v="12314"/>
    <d v="2021-11-02T00:00:00"/>
    <m/>
    <x v="3"/>
    <s v="Yu-Chen Chen"/>
    <s v="Senior Analytics Manager, Market Analysis &amp; Strategy"/>
    <s v="Genentech"/>
    <x v="6"/>
    <s v="America"/>
    <s v="California"/>
    <s v="Ramla's"/>
    <s v="No inmail sent"/>
    <x v="2"/>
    <m/>
    <m/>
    <m/>
    <m/>
    <m/>
    <m/>
    <m/>
    <m/>
    <m/>
    <m/>
    <m/>
    <m/>
  </r>
  <r>
    <n v="12315"/>
    <d v="2021-11-02T00:00:00"/>
    <m/>
    <x v="3"/>
    <s v="Maud PAYET"/>
    <s v="Consultante Media Omnicanal Europe"/>
    <s v="THE GOOD WILL"/>
    <x v="5"/>
    <s v="Europe"/>
    <s v="France"/>
    <s v="Personal"/>
    <s v="No inmail sent"/>
    <x v="0"/>
    <d v="2021-11-03T00:00:00"/>
    <d v="2021-11-24T00:00:00"/>
    <m/>
    <m/>
    <m/>
    <m/>
    <m/>
    <m/>
    <m/>
    <m/>
    <m/>
    <m/>
  </r>
  <r>
    <n v="12316"/>
    <d v="2021-11-02T00:00:00"/>
    <m/>
    <x v="3"/>
    <s v="Emre Erdem"/>
    <s v="Data Science Senior Manager"/>
    <s v="Accenture "/>
    <x v="5"/>
    <s v="Europe"/>
    <s v="United Kingdom"/>
    <s v="Ramla's"/>
    <s v="No inmail sent"/>
    <x v="1"/>
    <m/>
    <m/>
    <m/>
    <m/>
    <m/>
    <m/>
    <m/>
    <m/>
    <m/>
    <m/>
    <m/>
    <m/>
  </r>
  <r>
    <n v="12317"/>
    <d v="2021-11-02T00:00:00"/>
    <m/>
    <x v="3"/>
    <s v="Pallas J."/>
    <s v="Senior Manager, Digital Optimization and Analytics, Digital Experience"/>
    <s v="SiriusXM"/>
    <x v="12"/>
    <s v="America"/>
    <s v="New York"/>
    <s v="Personal"/>
    <s v="No inmail sent"/>
    <x v="1"/>
    <m/>
    <m/>
    <m/>
    <m/>
    <m/>
    <m/>
    <m/>
    <m/>
    <m/>
    <m/>
    <m/>
    <m/>
  </r>
  <r>
    <n v="12318"/>
    <d v="2021-11-02T00:00:00"/>
    <m/>
    <x v="3"/>
    <s v="Cynthia Wang"/>
    <s v="Senior Product Manager, MarTech"/>
    <s v="Etsy"/>
    <x v="18"/>
    <s v="America"/>
    <s v="New York"/>
    <s v="Personal"/>
    <s v="No inmail sent"/>
    <x v="1"/>
    <m/>
    <m/>
    <m/>
    <m/>
    <m/>
    <m/>
    <m/>
    <m/>
    <m/>
    <m/>
    <m/>
    <m/>
  </r>
  <r>
    <n v="12319"/>
    <d v="2021-11-02T00:00:00"/>
    <m/>
    <x v="3"/>
    <s v="Lillian Lo"/>
    <s v="Data Science Lead / Principal Data Scientist"/>
    <s v="AT&amp;T"/>
    <x v="16"/>
    <s v="America"/>
    <s v="Georgia"/>
    <s v="Ramla's"/>
    <s v="No inmail sent"/>
    <x v="1"/>
    <m/>
    <m/>
    <m/>
    <m/>
    <m/>
    <m/>
    <m/>
    <m/>
    <m/>
    <m/>
    <m/>
    <m/>
  </r>
  <r>
    <n v="12320"/>
    <d v="2021-11-02T00:00:00"/>
    <m/>
    <x v="3"/>
    <s v="Nathan Lekahal"/>
    <s v="Director, Business Analytics &amp; Insights "/>
    <s v="Theravance"/>
    <x v="6"/>
    <s v="America"/>
    <s v="California"/>
    <s v="Personal"/>
    <s v="No inmail sent"/>
    <x v="0"/>
    <d v="2021-11-08T00:00:00"/>
    <d v="2022-03-03T00:00:00"/>
    <m/>
    <m/>
    <m/>
    <s v="Positive"/>
    <d v="2021-11-09T00:00:00"/>
    <m/>
    <m/>
    <m/>
    <m/>
    <m/>
  </r>
  <r>
    <n v="12321"/>
    <d v="2021-11-02T00:00:00"/>
    <m/>
    <x v="3"/>
    <s v="Helen Ávila"/>
    <s v="Business Scientist"/>
    <s v="Heineken"/>
    <x v="3"/>
    <s v="America"/>
    <s v="Mexico"/>
    <s v="Personal"/>
    <s v="No inmail sent"/>
    <x v="1"/>
    <m/>
    <m/>
    <m/>
    <m/>
    <m/>
    <m/>
    <m/>
    <m/>
    <m/>
    <m/>
    <m/>
    <m/>
  </r>
  <r>
    <n v="12322"/>
    <d v="2021-11-02T00:00:00"/>
    <m/>
    <x v="3"/>
    <s v="Tripti Motwani"/>
    <s v="Sr. Data Analyst"/>
    <s v="Disney"/>
    <x v="12"/>
    <s v="America"/>
    <s v="California"/>
    <s v="Personal"/>
    <s v="No inmail sent"/>
    <x v="1"/>
    <m/>
    <m/>
    <m/>
    <m/>
    <m/>
    <m/>
    <m/>
    <m/>
    <m/>
    <m/>
    <m/>
    <m/>
  </r>
  <r>
    <n v="12323"/>
    <d v="2021-11-02T00:00:00"/>
    <m/>
    <x v="3"/>
    <s v="Jerry Han"/>
    <s v="Senior Manager - Decision Science"/>
    <s v="Disney"/>
    <x v="12"/>
    <s v="America"/>
    <s v="Florida"/>
    <s v="Ramla's"/>
    <s v="No inmail sent"/>
    <x v="0"/>
    <d v="2021-11-03T00:00:00"/>
    <d v="2022-02-22T00:00:00"/>
    <m/>
    <m/>
    <m/>
    <s v="Negative"/>
    <d v="2022-02-22T00:00:00"/>
    <m/>
    <m/>
    <m/>
    <m/>
    <m/>
  </r>
  <r>
    <n v="12324"/>
    <d v="2021-11-02T00:00:00"/>
    <m/>
    <x v="3"/>
    <s v="Suzanne Marzziotti"/>
    <s v="Director - Insights and Analytics"/>
    <s v="Novartis"/>
    <x v="6"/>
    <s v="America"/>
    <s v="Connecticut"/>
    <s v="Ramla's"/>
    <s v="No inmail sent"/>
    <x v="1"/>
    <m/>
    <m/>
    <m/>
    <m/>
    <m/>
    <m/>
    <m/>
    <m/>
    <m/>
    <m/>
    <m/>
    <m/>
  </r>
  <r>
    <n v="12325"/>
    <d v="2021-11-02T00:00:00"/>
    <m/>
    <x v="3"/>
    <s v="Mattias Mutso"/>
    <s v="Business Analyst"/>
    <s v="Swedbank  "/>
    <x v="10"/>
    <s v="Europe"/>
    <s v="Estonia"/>
    <s v="Personal"/>
    <s v="No inmail sent"/>
    <x v="0"/>
    <d v="2021-11-03T00:00:00"/>
    <d v="2021-11-24T00:00:00"/>
    <m/>
    <m/>
    <m/>
    <s v="Negative"/>
    <d v="2021-11-25T00:00:00"/>
    <m/>
    <m/>
    <m/>
    <m/>
    <m/>
  </r>
  <r>
    <n v="12326"/>
    <d v="2021-11-02T00:00:00"/>
    <m/>
    <x v="3"/>
    <s v="Isabel Diaz"/>
    <s v="New Categories Development Manager"/>
    <s v="British American Tobacco"/>
    <x v="3"/>
    <s v="Australia"/>
    <s v="Australia"/>
    <s v="Personal"/>
    <s v="No inmail sent"/>
    <x v="1"/>
    <m/>
    <m/>
    <m/>
    <m/>
    <m/>
    <m/>
    <m/>
    <m/>
    <m/>
    <m/>
    <m/>
    <m/>
  </r>
  <r>
    <n v="12327"/>
    <d v="2021-11-02T00:00:00"/>
    <m/>
    <x v="3"/>
    <s v="Alex Hambelton"/>
    <s v="Supervisor, Business Intelligence"/>
    <s v="Oregon Lottery"/>
    <x v="12"/>
    <s v="America"/>
    <s v="Oregon"/>
    <s v="Ramla's"/>
    <s v="No inmail sent"/>
    <x v="0"/>
    <d v="2021-11-03T00:00:00"/>
    <d v="2022-02-22T00:00:00"/>
    <m/>
    <m/>
    <m/>
    <m/>
    <m/>
    <m/>
    <m/>
    <m/>
    <m/>
    <m/>
  </r>
  <r>
    <n v="12328"/>
    <d v="2021-11-02T00:00:00"/>
    <m/>
    <x v="3"/>
    <s v="Andrew Chapman"/>
    <s v="Director of Financial Planning and Analysis"/>
    <s v="MGM Resorts International"/>
    <x v="11"/>
    <s v="America"/>
    <s v="Nevada"/>
    <s v="Personal"/>
    <s v="No inmail sent"/>
    <x v="1"/>
    <m/>
    <m/>
    <m/>
    <m/>
    <m/>
    <m/>
    <m/>
    <m/>
    <m/>
    <m/>
    <m/>
    <m/>
  </r>
  <r>
    <n v="12329"/>
    <d v="2021-11-02T00:00:00"/>
    <m/>
    <x v="3"/>
    <s v="Will Heins"/>
    <s v="Partner, Media"/>
    <s v="You &amp; Mr Jones"/>
    <x v="5"/>
    <s v="America"/>
    <s v="New York"/>
    <s v="Ramla's"/>
    <s v="No inmail sent"/>
    <x v="0"/>
    <d v="2021-11-02T00:00:00"/>
    <m/>
    <m/>
    <m/>
    <m/>
    <s v="Positive_FS"/>
    <d v="2021-11-12T00:00:00"/>
    <m/>
    <m/>
    <m/>
    <m/>
    <m/>
  </r>
  <r>
    <n v="12330"/>
    <m/>
    <m/>
    <x v="4"/>
    <s v="Sue W."/>
    <s v="Sr. Director, Global Analytics COE"/>
    <s v="Sanofi"/>
    <x v="6"/>
    <s v="America"/>
    <s v="New Jersey"/>
    <m/>
    <s v="11-1-21"/>
    <x v="4"/>
    <m/>
    <m/>
    <m/>
    <m/>
    <m/>
    <m/>
    <m/>
    <m/>
    <m/>
    <m/>
    <m/>
    <m/>
  </r>
  <r>
    <n v="12331"/>
    <d v="2021-11-02T00:00:00"/>
    <m/>
    <x v="3"/>
    <s v="Ian Mills"/>
    <s v="Director of Strategy"/>
    <s v="Perceptive"/>
    <x v="1"/>
    <s v="Australia"/>
    <s v="Australia"/>
    <s v="Personal"/>
    <s v="No inmail sent"/>
    <x v="0"/>
    <d v="2021-11-03T00:00:00"/>
    <m/>
    <m/>
    <m/>
    <m/>
    <m/>
    <m/>
    <m/>
    <m/>
    <m/>
    <m/>
    <m/>
  </r>
  <r>
    <n v="12332"/>
    <d v="2021-11-02T00:00:00"/>
    <m/>
    <x v="3"/>
    <s v="Kabir Joshi"/>
    <s v="Product Analytics"/>
    <s v="PayPal"/>
    <x v="18"/>
    <s v="America"/>
    <s v="California"/>
    <s v="Personal"/>
    <s v="No inmail sent"/>
    <x v="1"/>
    <m/>
    <m/>
    <m/>
    <m/>
    <m/>
    <m/>
    <m/>
    <m/>
    <m/>
    <m/>
    <m/>
    <m/>
  </r>
  <r>
    <n v="12333"/>
    <d v="2021-11-02T00:00:00"/>
    <m/>
    <x v="3"/>
    <s v="Smita Premkumar"/>
    <s v="VP, Customer Insights and Analytics Leader"/>
    <s v="Wells Fargo"/>
    <x v="10"/>
    <s v="America"/>
    <s v="gEORGIA"/>
    <s v="Ramla's"/>
    <s v="No inmail sent"/>
    <x v="1"/>
    <m/>
    <m/>
    <m/>
    <m/>
    <m/>
    <m/>
    <m/>
    <m/>
    <m/>
    <m/>
    <m/>
    <m/>
  </r>
  <r>
    <n v="12334"/>
    <d v="2021-11-04T00:00:00"/>
    <m/>
    <x v="4"/>
    <s v="Sivaram Sukumar"/>
    <s v="Senior Manager, Scalability, Media Analytics"/>
    <s v="Instacart "/>
    <x v="18"/>
    <s v="America"/>
    <s v="New York"/>
    <s v="Ramla's"/>
    <s v="No inmail sent"/>
    <x v="1"/>
    <m/>
    <m/>
    <m/>
    <m/>
    <m/>
    <m/>
    <m/>
    <m/>
    <m/>
    <m/>
    <m/>
    <m/>
  </r>
  <r>
    <n v="12335"/>
    <d v="2021-11-04T00:00:00"/>
    <m/>
    <x v="4"/>
    <s v="Robert Passanisi"/>
    <s v="SVP, Categories, Insights, Media, &amp; Strategy"/>
    <s v="Panera Bread"/>
    <x v="3"/>
    <s v="America"/>
    <s v="Massachusetts "/>
    <s v="Ramla's"/>
    <s v="No inmail sent"/>
    <x v="1"/>
    <m/>
    <m/>
    <m/>
    <m/>
    <m/>
    <m/>
    <m/>
    <m/>
    <m/>
    <m/>
    <m/>
    <m/>
  </r>
  <r>
    <n v="12336"/>
    <d v="2021-11-04T00:00:00"/>
    <m/>
    <x v="4"/>
    <s v="Michael Altamura"/>
    <s v="Digital Media Analytics Manager"/>
    <s v="T-Mobile "/>
    <x v="16"/>
    <s v="America"/>
    <s v="Washington"/>
    <s v="Ramla's"/>
    <s v="No inmail sent"/>
    <x v="1"/>
    <m/>
    <m/>
    <m/>
    <m/>
    <m/>
    <m/>
    <m/>
    <m/>
    <m/>
    <m/>
    <m/>
    <m/>
  </r>
  <r>
    <n v="12337"/>
    <d v="2021-11-04T00:00:00"/>
    <m/>
    <x v="4"/>
    <s v="Timothy Dindyal"/>
    <s v="Senior Manager, Insights &amp; Media"/>
    <s v="Team Whistle "/>
    <x v="12"/>
    <s v="America"/>
    <s v=" New York"/>
    <s v="Ramla's"/>
    <s v="No inmail sent"/>
    <x v="2"/>
    <d v="2021-11-04T00:00:00"/>
    <d v="2021-11-19T00:00:00"/>
    <m/>
    <m/>
    <m/>
    <s v="Negative"/>
    <m/>
    <m/>
    <m/>
    <m/>
    <m/>
    <m/>
  </r>
  <r>
    <n v="12338"/>
    <d v="2021-11-04T00:00:00"/>
    <m/>
    <x v="4"/>
    <s v="Sara Di Costanzo"/>
    <s v="Global Media, Analytics &amp; Marketing Performance Manager"/>
    <s v="Maserati "/>
    <x v="8"/>
    <s v="Europe"/>
    <s v="Italy"/>
    <s v="Ramla's"/>
    <s v="No inmail sent"/>
    <x v="1"/>
    <m/>
    <m/>
    <m/>
    <m/>
    <m/>
    <m/>
    <m/>
    <m/>
    <m/>
    <m/>
    <m/>
    <m/>
  </r>
  <r>
    <n v="12339"/>
    <d v="2021-11-04T00:00:00"/>
    <m/>
    <x v="4"/>
    <s v="Rock Shum"/>
    <s v="Senior Manager, Media Analytics"/>
    <s v="Charles Schwab"/>
    <x v="10"/>
    <s v="America"/>
    <s v="Texas"/>
    <s v="Ramla's"/>
    <s v="No inmail sent"/>
    <x v="2"/>
    <d v="2021-11-08T00:00:00"/>
    <d v="2021-12-03T00:00:00"/>
    <m/>
    <m/>
    <m/>
    <s v="Negative"/>
    <m/>
    <m/>
    <m/>
    <m/>
    <m/>
    <m/>
  </r>
  <r>
    <n v="12340"/>
    <d v="2021-11-04T00:00:00"/>
    <m/>
    <x v="4"/>
    <s v="Cara Dorfman"/>
    <s v="Sr. Director, Marketing and Media Insights (Primary Research)"/>
    <s v="ViacomCBS "/>
    <x v="12"/>
    <s v="America"/>
    <s v="New York"/>
    <s v="Ramla's"/>
    <s v="No inmail sent"/>
    <x v="1"/>
    <m/>
    <m/>
    <m/>
    <m/>
    <m/>
    <m/>
    <m/>
    <m/>
    <m/>
    <m/>
    <m/>
    <m/>
  </r>
  <r>
    <n v="12341"/>
    <d v="2021-11-04T00:00:00"/>
    <m/>
    <x v="4"/>
    <s v="Megan Kirby"/>
    <s v="Senior Manager, Marketing Planning &amp; Media Effectiveness"/>
    <s v="British Gas "/>
    <x v="15"/>
    <s v="Europe"/>
    <s v="United Kingdom"/>
    <s v="Ramla's"/>
    <s v="No inmail sent"/>
    <x v="1"/>
    <m/>
    <m/>
    <m/>
    <m/>
    <m/>
    <m/>
    <m/>
    <m/>
    <m/>
    <m/>
    <m/>
    <m/>
  </r>
  <r>
    <n v="12342"/>
    <d v="2021-11-05T00:00:00"/>
    <m/>
    <x v="4"/>
    <s v="Scott Nuernberger"/>
    <s v="SVP, Measurement Practice Leader"/>
    <s v="BLEND360"/>
    <x v="5"/>
    <s v="America"/>
    <s v="New York"/>
    <s v="Ramla's"/>
    <s v="No inmail sent"/>
    <x v="0"/>
    <d v="2021-11-05T00:00:00"/>
    <d v="2021-11-08T00:00:00"/>
    <m/>
    <m/>
    <m/>
    <s v="Positive_FS"/>
    <m/>
    <s v="scott.nuernberger@blend360.com"/>
    <m/>
    <m/>
    <m/>
    <s v="Trial "/>
  </r>
  <r>
    <n v="12343"/>
    <d v="2021-11-05T00:00:00"/>
    <m/>
    <x v="4"/>
    <s v="Ivan Stamenov"/>
    <s v="VP, Media, Analytics and MarTech"/>
    <s v="Cancer Treatment Centers of America "/>
    <x v="13"/>
    <s v="America"/>
    <s v="Florida"/>
    <s v="Ramla's"/>
    <s v="No inmail sent"/>
    <x v="0"/>
    <d v="2021-11-05T00:00:00"/>
    <d v="2022-01-20T00:00:00"/>
    <m/>
    <m/>
    <m/>
    <s v="Negative"/>
    <m/>
    <s v="they are using analytics partners solution "/>
    <m/>
    <m/>
    <m/>
    <m/>
  </r>
  <r>
    <n v="12344"/>
    <d v="2021-11-05T00:00:00"/>
    <m/>
    <x v="4"/>
    <s v="Dimitris Katsioulas"/>
    <s v="Co-Founder, Media &amp; Analytics Director "/>
    <s v="Catalytica"/>
    <x v="1"/>
    <s v="Europe"/>
    <s v="Greece"/>
    <s v="Ramla's"/>
    <s v="No inmail sent"/>
    <x v="2"/>
    <d v="2021-11-15T00:00:00"/>
    <d v="2022-02-08T00:00:00"/>
    <m/>
    <m/>
    <m/>
    <s v="Positive_FS"/>
    <m/>
    <s v="dimitris@catalytica.gr"/>
    <m/>
    <m/>
    <m/>
    <s v="email follow up sent"/>
  </r>
  <r>
    <n v="12345"/>
    <d v="2021-11-05T00:00:00"/>
    <m/>
    <x v="4"/>
    <s v="Sylvain Martel"/>
    <s v="Head Of Media &amp; Analytics"/>
    <s v="ressac"/>
    <x v="1"/>
    <s v="America"/>
    <s v="Canada"/>
    <s v="Ramla's"/>
    <s v="No inmail sent"/>
    <x v="0"/>
    <d v="2021-11-11T00:00:00"/>
    <d v="2022-03-11T00:00:00"/>
    <m/>
    <m/>
    <m/>
    <m/>
    <m/>
    <m/>
    <m/>
    <m/>
    <m/>
    <m/>
  </r>
  <r>
    <n v="12346"/>
    <d v="2021-11-05T00:00:00"/>
    <m/>
    <x v="4"/>
    <s v="Michael Brito"/>
    <s v="Global Head of Analytics"/>
    <s v="Zeno Group"/>
    <x v="1"/>
    <s v="America"/>
    <s v="California"/>
    <s v="Ramla's"/>
    <s v="No inmail sent"/>
    <x v="0"/>
    <d v="2021-11-05T00:00:00"/>
    <d v="2022-01-11T00:00:00"/>
    <m/>
    <m/>
    <m/>
    <s v="Negative"/>
    <m/>
    <m/>
    <m/>
    <m/>
    <m/>
    <s v="not interested"/>
  </r>
  <r>
    <n v="12347"/>
    <d v="2021-11-05T00:00:00"/>
    <m/>
    <x v="4"/>
    <s v="Adam Yansick"/>
    <s v="Senior VP, Director of Media Strategy and Analytics"/>
    <s v="MayoSeitz Media"/>
    <x v="5"/>
    <s v="America"/>
    <s v="Pennsylvania"/>
    <s v="Ramla's"/>
    <s v="No inmail sent"/>
    <x v="0"/>
    <d v="2021-11-05T00:00:00"/>
    <d v="2022-03-11T00:00:00"/>
    <m/>
    <m/>
    <m/>
    <m/>
    <m/>
    <m/>
    <m/>
    <m/>
    <m/>
    <m/>
  </r>
  <r>
    <n v="12348"/>
    <d v="2021-11-05T00:00:00"/>
    <m/>
    <x v="4"/>
    <s v="Will Roland"/>
    <s v="VP, Media, Consumers, and Analytics"/>
    <s v="Stellantis "/>
    <x v="8"/>
    <s v="America"/>
    <s v="United States"/>
    <s v="Ramla's"/>
    <s v="No inmail sent"/>
    <x v="0"/>
    <d v="2021-11-18T00:00:00"/>
    <d v="2022-03-11T00:00:00"/>
    <m/>
    <m/>
    <m/>
    <m/>
    <m/>
    <m/>
    <m/>
    <m/>
    <m/>
    <m/>
  </r>
  <r>
    <n v="12349"/>
    <d v="2021-11-05T00:00:00"/>
    <m/>
    <x v="4"/>
    <s v="Michael O'Rorke"/>
    <s v="Vice President, Digital Media &amp; Marketing Operations"/>
    <s v="Showtime Networks Inc."/>
    <x v="12"/>
    <s v="America"/>
    <s v="New York"/>
    <s v="Ramla's"/>
    <s v="No inmail sent"/>
    <x v="1"/>
    <m/>
    <m/>
    <m/>
    <m/>
    <m/>
    <m/>
    <m/>
    <m/>
    <m/>
    <m/>
    <m/>
    <m/>
  </r>
  <r>
    <n v="12350"/>
    <d v="2021-11-05T00:00:00"/>
    <m/>
    <x v="4"/>
    <s v="Luiz Moreira"/>
    <s v="Coordenador de Marketing - Performance Media | Data Analytics"/>
    <s v="Dafiti Group"/>
    <x v="0"/>
    <s v="America"/>
    <s v="Brazil"/>
    <s v="Ramla's"/>
    <s v="No inmail sent"/>
    <x v="1"/>
    <m/>
    <m/>
    <m/>
    <m/>
    <m/>
    <m/>
    <m/>
    <m/>
    <m/>
    <m/>
    <m/>
    <m/>
  </r>
  <r>
    <n v="12351"/>
    <d v="2021-11-05T00:00:00"/>
    <m/>
    <x v="4"/>
    <s v="Florence MORNAT"/>
    <s v="Head of Analytics, Media efficiency and Consumer Insights"/>
    <s v="Shiseido"/>
    <x v="0"/>
    <s v="Europe"/>
    <s v="United Kingdom"/>
    <s v="Ramla's"/>
    <s v="No inmail sent"/>
    <x v="1"/>
    <m/>
    <m/>
    <m/>
    <m/>
    <m/>
    <m/>
    <m/>
    <m/>
    <m/>
    <m/>
    <m/>
    <m/>
  </r>
  <r>
    <n v="12352"/>
    <d v="2021-11-03T00:00:00"/>
    <m/>
    <x v="3"/>
    <s v="Mark Silverberg"/>
    <s v="Manager, Mix Management "/>
    <s v="Nissan"/>
    <x v="8"/>
    <s v="America"/>
    <s v="Tennessee"/>
    <s v="Personal"/>
    <s v="No inmail sent"/>
    <x v="1"/>
    <m/>
    <m/>
    <m/>
    <m/>
    <m/>
    <m/>
    <m/>
    <m/>
    <m/>
    <m/>
    <m/>
    <m/>
  </r>
  <r>
    <n v="12353"/>
    <d v="2022-02-08T00:00:00"/>
    <m/>
    <x v="3"/>
    <s v="Lea Keller"/>
    <s v="Senior Manager, Category Analytics"/>
    <s v="The Goodyear Tire &amp; Rubber"/>
    <x v="8"/>
    <s v="America"/>
    <s v="Ohio"/>
    <s v="Both (Ramla's &amp; Personal)"/>
    <s v="No inmail sent"/>
    <x v="1"/>
    <m/>
    <m/>
    <m/>
    <m/>
    <m/>
    <m/>
    <m/>
    <m/>
    <m/>
    <m/>
    <m/>
    <m/>
  </r>
  <r>
    <n v="12354"/>
    <d v="2021-11-03T00:00:00"/>
    <m/>
    <x v="3"/>
    <s v="Emily Lesinski"/>
    <s v="Marketing Analytics Lead"/>
    <s v="DELVE"/>
    <x v="1"/>
    <s v="America"/>
    <s v="United States"/>
    <s v="Personal"/>
    <s v="No inmail sent"/>
    <x v="1"/>
    <m/>
    <m/>
    <m/>
    <m/>
    <m/>
    <m/>
    <m/>
    <m/>
    <m/>
    <m/>
    <m/>
    <m/>
  </r>
  <r>
    <n v="12355"/>
    <d v="2021-11-03T00:00:00"/>
    <m/>
    <x v="3"/>
    <s v="Kenita Johnson"/>
    <s v="Director, Marketing &amp; Digital Analytics"/>
    <s v="Cox"/>
    <x v="8"/>
    <s v="America"/>
    <s v="Atlanta"/>
    <s v="Personal"/>
    <s v="No inmail sent"/>
    <x v="1"/>
    <m/>
    <m/>
    <m/>
    <m/>
    <m/>
    <m/>
    <m/>
    <m/>
    <m/>
    <m/>
    <m/>
    <m/>
  </r>
  <r>
    <n v="12356"/>
    <d v="2021-11-03T00:00:00"/>
    <m/>
    <x v="3"/>
    <s v="Kaja Marmołowska"/>
    <s v="Head of Data Science"/>
    <s v="Empik"/>
    <x v="0"/>
    <s v="Europe"/>
    <s v="Poland"/>
    <s v="Personal"/>
    <s v="No inmail sent"/>
    <x v="1"/>
    <m/>
    <m/>
    <m/>
    <m/>
    <m/>
    <m/>
    <m/>
    <m/>
    <m/>
    <m/>
    <m/>
    <m/>
  </r>
  <r>
    <n v="12357"/>
    <d v="2021-11-03T00:00:00"/>
    <m/>
    <x v="2"/>
    <s v="Ali Dedei"/>
    <s v="Director of Customer Success"/>
    <s v="REM People"/>
    <x v="5"/>
    <s v="Asia"/>
    <s v="Turkey"/>
    <s v="Ramla's"/>
    <s v="No inmail sent"/>
    <x v="0"/>
    <m/>
    <m/>
    <m/>
    <m/>
    <m/>
    <s v="Positive_FS"/>
    <m/>
    <m/>
    <m/>
    <m/>
    <m/>
    <s v="He was recomended to us by Remzi Tokuz"/>
  </r>
  <r>
    <n v="12358"/>
    <d v="2021-11-03T00:00:00"/>
    <m/>
    <x v="3"/>
    <s v="Eve Jakubowski"/>
    <s v="Head of Performance Marketing"/>
    <s v="eBay "/>
    <x v="18"/>
    <s v="America"/>
    <s v="Washington"/>
    <s v="Ramla's"/>
    <s v="No inmail sent"/>
    <x v="1"/>
    <m/>
    <m/>
    <m/>
    <m/>
    <m/>
    <m/>
    <m/>
    <m/>
    <m/>
    <m/>
    <m/>
    <m/>
  </r>
  <r>
    <n v="12359"/>
    <d v="2021-11-03T00:00:00"/>
    <m/>
    <x v="3"/>
    <s v="Rebecca Tiplady"/>
    <s v="Consumer Insights Manager, UK"/>
    <s v="Nomad"/>
    <x v="3"/>
    <s v="Europe"/>
    <s v="United Kigdom"/>
    <s v="Personal"/>
    <s v="No inmail sent"/>
    <x v="1"/>
    <m/>
    <m/>
    <m/>
    <m/>
    <m/>
    <m/>
    <m/>
    <m/>
    <m/>
    <m/>
    <m/>
    <m/>
  </r>
  <r>
    <n v="12360"/>
    <d v="2021-11-03T00:00:00"/>
    <m/>
    <x v="3"/>
    <s v="Purun Kang"/>
    <s v="Performance Marketing Manager"/>
    <s v="East Side Games"/>
    <x v="12"/>
    <s v="America"/>
    <s v="Canada"/>
    <s v="Personal"/>
    <s v="No inmail sent"/>
    <x v="0"/>
    <d v="2021-11-04T00:00:00"/>
    <d v="2021-11-24T00:00:00"/>
    <m/>
    <m/>
    <m/>
    <m/>
    <m/>
    <m/>
    <m/>
    <m/>
    <m/>
    <m/>
  </r>
  <r>
    <n v="12361"/>
    <d v="2021-11-03T00:00:00"/>
    <m/>
    <x v="3"/>
    <s v="Lauren Kemp"/>
    <s v="Marketing Manager, Consumer Insights"/>
    <s v="McDonald's"/>
    <x v="0"/>
    <s v="America"/>
    <s v="Illinois"/>
    <s v="Personal"/>
    <s v="No inmail sent"/>
    <x v="1"/>
    <m/>
    <m/>
    <m/>
    <m/>
    <m/>
    <m/>
    <m/>
    <m/>
    <m/>
    <m/>
    <m/>
    <m/>
  </r>
  <r>
    <n v="12362"/>
    <d v="2021-11-03T00:00:00"/>
    <m/>
    <x v="3"/>
    <s v="Tommaso Buranelli"/>
    <s v="Head of Marketing Analytics and Business Intelligence"/>
    <s v="Westwing"/>
    <x v="0"/>
    <s v="Europe"/>
    <s v="Germany"/>
    <s v="Ramla's"/>
    <s v="No inmail sent"/>
    <x v="0"/>
    <d v="2021-11-04T00:00:00"/>
    <d v="2022-02-22T00:00:00"/>
    <m/>
    <m/>
    <m/>
    <m/>
    <m/>
    <m/>
    <m/>
    <m/>
    <m/>
    <m/>
  </r>
  <r>
    <n v="12363"/>
    <d v="2021-11-03T00:00:00"/>
    <m/>
    <x v="3"/>
    <s v="David W."/>
    <s v="Marketing Manager - Performance Foodservice Miami "/>
    <s v="Performance Food Group"/>
    <x v="3"/>
    <s v="America"/>
    <s v="Florida"/>
    <s v="Personal"/>
    <s v="No inmail sent"/>
    <x v="1"/>
    <m/>
    <m/>
    <m/>
    <m/>
    <m/>
    <m/>
    <m/>
    <m/>
    <m/>
    <m/>
    <m/>
    <m/>
  </r>
  <r>
    <n v="12364"/>
    <d v="2021-11-03T00:00:00"/>
    <m/>
    <x v="3"/>
    <s v="Naveen Vijayaraghavan"/>
    <s v="Sr. Director, Head of Marketing Insights and Analytics"/>
    <s v="Chipotle Mexican Grill"/>
    <x v="0"/>
    <s v="America"/>
    <s v="California"/>
    <s v="Ramla's"/>
    <s v="No inmail sent"/>
    <x v="1"/>
    <m/>
    <m/>
    <m/>
    <m/>
    <m/>
    <m/>
    <m/>
    <m/>
    <m/>
    <m/>
    <m/>
    <m/>
  </r>
  <r>
    <n v="12365"/>
    <d v="2021-11-03T00:00:00"/>
    <m/>
    <x v="3"/>
    <s v="Irina Klein"/>
    <s v="VP, Senior Managing Director, Head of Digital Marketing &amp; Partnerships"/>
    <s v="OneMain Financial"/>
    <x v="10"/>
    <s v="America"/>
    <s v="Pennsylvania"/>
    <s v="Ramla's"/>
    <s v="No inmail sent"/>
    <x v="0"/>
    <d v="2021-11-04T00:00:00"/>
    <d v="2022-02-22T00:00:00"/>
    <m/>
    <m/>
    <m/>
    <m/>
    <m/>
    <m/>
    <m/>
    <m/>
    <m/>
    <m/>
  </r>
  <r>
    <n v="12366"/>
    <d v="2021-11-03T00:00:00"/>
    <m/>
    <x v="3"/>
    <s v="Austin Lilley"/>
    <s v="Director of Analytics"/>
    <s v="Self Financial"/>
    <x v="10"/>
    <s v="America"/>
    <s v="Texas"/>
    <s v="Ramla's"/>
    <s v="No inmail sent"/>
    <x v="1"/>
    <m/>
    <m/>
    <m/>
    <m/>
    <m/>
    <m/>
    <m/>
    <m/>
    <m/>
    <m/>
    <m/>
    <m/>
  </r>
  <r>
    <n v="12367"/>
    <d v="2021-11-03T00:00:00"/>
    <m/>
    <x v="3"/>
    <s v="Leah Wainwright"/>
    <s v="Manager, Integrated Media"/>
    <s v="TAG"/>
    <x v="13"/>
    <s v="America"/>
    <s v="Illinois"/>
    <s v="Personal"/>
    <s v="No inmail sent"/>
    <x v="1"/>
    <m/>
    <m/>
    <m/>
    <m/>
    <m/>
    <m/>
    <m/>
    <m/>
    <m/>
    <m/>
    <m/>
    <m/>
  </r>
  <r>
    <n v="12368"/>
    <d v="2021-11-03T00:00:00"/>
    <m/>
    <x v="3"/>
    <s v="George Hurley"/>
    <s v="Chief Operating Officer"/>
    <s v="Quote Storm"/>
    <x v="5"/>
    <s v="America"/>
    <s v="Texas"/>
    <s v="Personal"/>
    <s v="No inmail sent"/>
    <x v="0"/>
    <d v="2021-11-05T00:00:00"/>
    <m/>
    <m/>
    <m/>
    <m/>
    <s v="Positive"/>
    <d v="2021-11-05T00:00:00"/>
    <m/>
    <m/>
    <m/>
    <m/>
    <m/>
  </r>
  <r>
    <n v="12369"/>
    <d v="2021-11-03T00:00:00"/>
    <m/>
    <x v="3"/>
    <s v="Ricky Weina"/>
    <s v="Director, Marketing Sciences"/>
    <s v="R/GA"/>
    <x v="5"/>
    <s v="America"/>
    <s v="Illinois"/>
    <s v="Ramla's"/>
    <s v="No inmail sent"/>
    <x v="1"/>
    <m/>
    <m/>
    <m/>
    <m/>
    <m/>
    <m/>
    <m/>
    <m/>
    <m/>
    <m/>
    <m/>
    <m/>
  </r>
  <r>
    <n v="12370"/>
    <d v="2021-11-03T00:00:00"/>
    <m/>
    <x v="3"/>
    <s v="Nienke van 't Hul-de Vries"/>
    <s v="Marketing Specialist"/>
    <s v="Pricewise"/>
    <x v="10"/>
    <s v="Europe"/>
    <s v="Netherlands"/>
    <s v="Personal"/>
    <s v="No inmail sent"/>
    <x v="1"/>
    <m/>
    <m/>
    <m/>
    <m/>
    <m/>
    <m/>
    <m/>
    <m/>
    <m/>
    <m/>
    <m/>
    <m/>
  </r>
  <r>
    <n v="12371"/>
    <d v="2021-11-03T00:00:00"/>
    <m/>
    <x v="3"/>
    <s v="Zuzanna S."/>
    <s v="Global Marketing Insights &amp; Analytics Specialist"/>
    <s v="Red Bull"/>
    <x v="3"/>
    <s v="Europe"/>
    <s v="Austria"/>
    <s v="Ramla's"/>
    <s v="No inmail sent"/>
    <x v="1"/>
    <m/>
    <m/>
    <m/>
    <m/>
    <m/>
    <m/>
    <m/>
    <m/>
    <m/>
    <m/>
    <m/>
    <m/>
  </r>
  <r>
    <n v="12372"/>
    <d v="2021-11-03T00:00:00"/>
    <m/>
    <x v="3"/>
    <s v="Amir Hossein Kazemi Nasab"/>
    <s v="Marketing Business Development Manager"/>
    <s v="TavanRoto"/>
    <x v="3"/>
    <s v="America"/>
    <s v="Canada"/>
    <s v="Personal"/>
    <s v="No inmail sent"/>
    <x v="0"/>
    <d v="2021-11-05T00:00:00"/>
    <d v="2021-11-30T00:00:00"/>
    <m/>
    <m/>
    <m/>
    <m/>
    <m/>
    <m/>
    <m/>
    <m/>
    <m/>
    <m/>
  </r>
  <r>
    <n v="12373"/>
    <d v="2021-11-03T00:00:00"/>
    <m/>
    <x v="3"/>
    <s v="Daniele Bragoni"/>
    <s v="Ecommerce &amp; Social Intelligence Specialist"/>
    <s v="L'Oréal"/>
    <x v="3"/>
    <s v="Europe"/>
    <s v="Italy"/>
    <s v="Ramla's"/>
    <s v="No inmail sent"/>
    <x v="0"/>
    <d v="2021-11-04T00:00:00"/>
    <d v="2022-02-22T00:00:00"/>
    <m/>
    <m/>
    <m/>
    <m/>
    <m/>
    <m/>
    <m/>
    <m/>
    <m/>
    <m/>
  </r>
  <r>
    <n v="12374"/>
    <d v="2021-11-03T00:00:00"/>
    <m/>
    <x v="3"/>
    <s v="Jerlijn Kasmani"/>
    <s v="Director Digital Innovation"/>
    <s v="FinancialLease.nl "/>
    <x v="10"/>
    <s v="Europe"/>
    <s v="Netherlands"/>
    <s v="Personal"/>
    <s v="No inmail sent"/>
    <x v="1"/>
    <m/>
    <m/>
    <m/>
    <m/>
    <m/>
    <m/>
    <m/>
    <m/>
    <m/>
    <m/>
    <m/>
    <m/>
  </r>
  <r>
    <n v="12375"/>
    <d v="2021-11-03T00:00:00"/>
    <m/>
    <x v="3"/>
    <s v="Selim Nowicki"/>
    <s v="Director of Data &amp; Analytics "/>
    <s v="VAHA "/>
    <x v="13"/>
    <s v="Europe"/>
    <s v="Germany"/>
    <s v="Ramla's"/>
    <s v="No inmail sent"/>
    <x v="0"/>
    <d v="2021-11-05T00:00:00"/>
    <m/>
    <m/>
    <m/>
    <m/>
    <s v="Positive"/>
    <d v="2021-11-08T00:00:00"/>
    <m/>
    <m/>
    <m/>
    <m/>
    <m/>
  </r>
  <r>
    <n v="12376"/>
    <d v="2021-11-03T00:00:00"/>
    <m/>
    <x v="3"/>
    <s v="Gaurav Shah"/>
    <s v="VP – Digital &amp; Customer Applications"/>
    <s v="Primo Water"/>
    <x v="3"/>
    <s v="America"/>
    <s v="Florida"/>
    <s v="Personal"/>
    <s v="No inmail sent"/>
    <x v="1"/>
    <m/>
    <m/>
    <m/>
    <m/>
    <m/>
    <m/>
    <m/>
    <m/>
    <m/>
    <m/>
    <m/>
    <m/>
  </r>
  <r>
    <n v="12377"/>
    <d v="2021-11-03T00:00:00"/>
    <m/>
    <x v="3"/>
    <s v="Justina Ivanauskaite"/>
    <s v="Data science lead, Associate director"/>
    <s v="MSD Czech Republic"/>
    <x v="6"/>
    <s v="Europe"/>
    <s v="Czech"/>
    <s v="Personal"/>
    <s v="No inmail sent"/>
    <x v="0"/>
    <d v="2021-12-09T00:00:00"/>
    <m/>
    <m/>
    <m/>
    <m/>
    <m/>
    <m/>
    <m/>
    <m/>
    <m/>
    <m/>
    <m/>
  </r>
  <r>
    <n v="12378"/>
    <d v="2021-11-03T00:00:00"/>
    <m/>
    <x v="3"/>
    <s v="Amit Singhal"/>
    <s v="Director - Global Customer Development"/>
    <s v="Hill's Pet Nutrition"/>
    <x v="3"/>
    <s v="America"/>
    <s v="New York"/>
    <s v="Personal"/>
    <s v="No inmail sent"/>
    <x v="1"/>
    <m/>
    <m/>
    <m/>
    <m/>
    <m/>
    <m/>
    <m/>
    <m/>
    <m/>
    <m/>
    <m/>
    <m/>
  </r>
  <r>
    <n v="12379"/>
    <d v="2021-11-03T00:00:00"/>
    <m/>
    <x v="3"/>
    <s v="Barbara Canni"/>
    <s v="Shopper Marketing Manager"/>
    <s v="Ferrero"/>
    <x v="3"/>
    <s v="Europe"/>
    <s v="Italy"/>
    <s v="Personal"/>
    <s v="No inmail sent"/>
    <x v="0"/>
    <d v="2021-11-04T00:00:00"/>
    <d v="2021-11-24T00:00:00"/>
    <m/>
    <m/>
    <m/>
    <m/>
    <m/>
    <m/>
    <m/>
    <m/>
    <m/>
    <m/>
  </r>
  <r>
    <n v="12380"/>
    <d v="2021-11-03T00:00:00"/>
    <m/>
    <x v="3"/>
    <s v="Jacob Barton"/>
    <s v="Senior Data Scientist"/>
    <s v="Humana"/>
    <x v="18"/>
    <s v="America"/>
    <s v="Kentucky"/>
    <s v="Personal"/>
    <s v="No inmail sent"/>
    <x v="1"/>
    <m/>
    <m/>
    <m/>
    <m/>
    <m/>
    <m/>
    <m/>
    <m/>
    <m/>
    <m/>
    <m/>
    <m/>
  </r>
  <r>
    <n v="12381"/>
    <d v="2021-11-03T00:00:00"/>
    <m/>
    <x v="3"/>
    <s v="Lisa McAlister"/>
    <s v="Global Myopia Lead"/>
    <s v="Johnson &amp; Johnson Vision"/>
    <x v="3"/>
    <s v="America"/>
    <s v="North Carolina"/>
    <s v="Ramla's"/>
    <s v="No inmail sent"/>
    <x v="0"/>
    <d v="2021-11-11T00:00:00"/>
    <d v="2021-11-30T00:00:00"/>
    <m/>
    <m/>
    <m/>
    <s v="Positive"/>
    <d v="2021-11-25T00:00:00"/>
    <m/>
    <m/>
    <m/>
    <m/>
    <m/>
  </r>
  <r>
    <n v="12382"/>
    <d v="2021-11-03T00:00:00"/>
    <m/>
    <x v="3"/>
    <s v="Stef van Hoek"/>
    <s v="Senior Data Analyst "/>
    <s v="de Bijenkorf"/>
    <x v="0"/>
    <s v="Europe"/>
    <s v="Netherlands"/>
    <s v="Personal"/>
    <s v="No inmail sent"/>
    <x v="0"/>
    <d v="2021-11-03T00:00:00"/>
    <m/>
    <m/>
    <m/>
    <m/>
    <s v="Negative"/>
    <d v="2021-11-03T00:00:00"/>
    <m/>
    <m/>
    <m/>
    <m/>
    <m/>
  </r>
  <r>
    <n v="12383"/>
    <d v="2021-11-05T00:00:00"/>
    <m/>
    <x v="4"/>
    <s v="Peter Louca"/>
    <s v="Digital Marketing Efficiency and Effectiveness"/>
    <s v="Tesco Mobile"/>
    <x v="16"/>
    <s v="Europe"/>
    <s v="United Kingdom"/>
    <s v="Ramla's"/>
    <s v="No inmail sent"/>
    <x v="1"/>
    <m/>
    <m/>
    <m/>
    <m/>
    <m/>
    <m/>
    <m/>
    <m/>
    <m/>
    <m/>
    <m/>
    <m/>
  </r>
  <r>
    <n v="12384"/>
    <d v="2021-11-05T00:00:00"/>
    <m/>
    <x v="4"/>
    <s v="Margo Arton"/>
    <s v="Executive Director, Media Insights"/>
    <s v="Vox Media, LLC. "/>
    <x v="1"/>
    <s v="America"/>
    <s v="New York"/>
    <s v="Ramla's"/>
    <s v="No inmail sent"/>
    <x v="1"/>
    <m/>
    <m/>
    <m/>
    <m/>
    <m/>
    <m/>
    <m/>
    <m/>
    <m/>
    <m/>
    <m/>
    <m/>
  </r>
  <r>
    <n v="12385"/>
    <d v="2021-11-05T00:00:00"/>
    <m/>
    <x v="4"/>
    <s v="Christian Tackett"/>
    <s v="Media Insights &amp; Analytics"/>
    <s v="Mindstream Media Group"/>
    <x v="1"/>
    <s v="America"/>
    <s v="Texas"/>
    <s v="Ramla's"/>
    <s v="No inmail sent"/>
    <x v="2"/>
    <d v="2021-11-08T00:00:00"/>
    <s v="DONT FWP"/>
    <m/>
    <m/>
    <m/>
    <m/>
    <m/>
    <m/>
    <m/>
    <m/>
    <m/>
    <m/>
  </r>
  <r>
    <n v="12386"/>
    <d v="2021-11-08T00:00:00"/>
    <m/>
    <x v="4"/>
    <s v="Onur Kara"/>
    <s v="Co-founder &amp; Head of Data Science"/>
    <s v="Hindsight Technology Solutions "/>
    <x v="1"/>
    <s v="America"/>
    <s v="New York"/>
    <s v="Ramla's"/>
    <s v="No inmail sent"/>
    <x v="0"/>
    <d v="2021-11-09T00:00:00"/>
    <d v="2021-11-19T00:00:00"/>
    <m/>
    <m/>
    <m/>
    <s v="Negative"/>
    <m/>
    <m/>
    <m/>
    <m/>
    <m/>
    <s v="not interested"/>
  </r>
  <r>
    <n v="12387"/>
    <d v="2021-11-08T00:00:00"/>
    <m/>
    <x v="4"/>
    <s v="Jenna Hoffman"/>
    <s v="Marketing Data Science Lead"/>
    <s v="Corteva Agriscience "/>
    <x v="3"/>
    <s v="America"/>
    <s v="Delaware"/>
    <s v="Ramla's"/>
    <s v="No inmail sent"/>
    <x v="0"/>
    <d v="2021-11-08T00:00:00"/>
    <d v="2022-03-11T00:00:00"/>
    <m/>
    <m/>
    <m/>
    <m/>
    <m/>
    <m/>
    <m/>
    <m/>
    <m/>
    <m/>
  </r>
  <r>
    <n v="12388"/>
    <d v="2021-11-08T00:00:00"/>
    <m/>
    <x v="4"/>
    <s v="Luke Hallman"/>
    <s v="Marketing Data Science Analyst / Data Engineer"/>
    <s v="Tractor Supply Company"/>
    <x v="0"/>
    <s v="America"/>
    <s v="Tennessee"/>
    <s v="Ramla's"/>
    <s v="No inmail sent"/>
    <x v="0"/>
    <d v="2022-01-04T00:00:00"/>
    <d v="2022-03-11T00:00:00"/>
    <m/>
    <m/>
    <m/>
    <m/>
    <m/>
    <m/>
    <m/>
    <m/>
    <m/>
    <m/>
  </r>
  <r>
    <n v="12389"/>
    <d v="2021-11-08T00:00:00"/>
    <m/>
    <x v="4"/>
    <s v="Ping Chen"/>
    <s v="Manager, Data Science - Digital Marketing"/>
    <s v="Sony Pictures Entertainment "/>
    <x v="12"/>
    <s v="America"/>
    <s v="California"/>
    <s v="Ramla's"/>
    <s v="No inmail sent"/>
    <x v="1"/>
    <m/>
    <m/>
    <m/>
    <m/>
    <m/>
    <m/>
    <m/>
    <m/>
    <m/>
    <m/>
    <m/>
    <m/>
  </r>
  <r>
    <n v="12390"/>
    <d v="2021-11-08T00:00:00"/>
    <m/>
    <x v="4"/>
    <s v="Krishnakumar Ramamoorthy"/>
    <s v="Director, Marketing Analytics and Data Science"/>
    <s v="Juniper Networks "/>
    <x v="18"/>
    <s v="America"/>
    <s v="California"/>
    <s v="Ramla's"/>
    <s v="No inmail sent"/>
    <x v="1"/>
    <m/>
    <m/>
    <m/>
    <m/>
    <m/>
    <m/>
    <m/>
    <m/>
    <m/>
    <m/>
    <m/>
    <m/>
  </r>
  <r>
    <n v="12391"/>
    <d v="2021-11-08T00:00:00"/>
    <m/>
    <x v="4"/>
    <s v="Jin Lim"/>
    <s v="Managing Director, Marketing Science"/>
    <s v="Annalect"/>
    <x v="1"/>
    <s v="America"/>
    <s v="New York"/>
    <s v="Ramla's"/>
    <s v="No inmail sent"/>
    <x v="1"/>
    <m/>
    <m/>
    <m/>
    <m/>
    <m/>
    <m/>
    <m/>
    <m/>
    <m/>
    <m/>
    <m/>
    <m/>
  </r>
  <r>
    <n v="12392"/>
    <d v="2021-11-08T00:00:00"/>
    <m/>
    <x v="4"/>
    <s v="Yidong Li"/>
    <s v="Data Science Manager, Growth Marketing"/>
    <s v="Uber"/>
    <x v="18"/>
    <s v="America"/>
    <s v="California"/>
    <s v="Ramla's"/>
    <s v="No inmail sent"/>
    <x v="1"/>
    <m/>
    <m/>
    <m/>
    <m/>
    <m/>
    <m/>
    <m/>
    <m/>
    <m/>
    <m/>
    <m/>
    <m/>
  </r>
  <r>
    <n v="12393"/>
    <d v="2021-11-08T00:00:00"/>
    <m/>
    <x v="4"/>
    <s v="Garrett Rea"/>
    <s v="Director of Marketing Analytics and Data Science at Happy Egg Co."/>
    <s v="Happy Egg Co. "/>
    <x v="0"/>
    <s v="America"/>
    <s v="Arkansas"/>
    <s v="Ramla's"/>
    <s v="No inmail sent"/>
    <x v="1"/>
    <m/>
    <m/>
    <m/>
    <m/>
    <m/>
    <m/>
    <m/>
    <m/>
    <m/>
    <m/>
    <m/>
    <m/>
  </r>
  <r>
    <n v="12394"/>
    <d v="2021-11-08T00:00:00"/>
    <m/>
    <x v="4"/>
    <s v="Lin Xie"/>
    <s v="Director of Marketing Data Science"/>
    <s v="Cleveland Clinic"/>
    <x v="13"/>
    <s v="America"/>
    <s v="Ohio"/>
    <s v="Ramla's"/>
    <s v="No inmail sent"/>
    <x v="1"/>
    <m/>
    <m/>
    <m/>
    <m/>
    <m/>
    <m/>
    <m/>
    <m/>
    <m/>
    <m/>
    <m/>
    <m/>
  </r>
  <r>
    <n v="12395"/>
    <d v="2021-11-08T00:00:00"/>
    <m/>
    <x v="4"/>
    <m/>
    <s v="Managing Director, Data Science - Digital / Omnichannel Marketing Analytics"/>
    <s v="Syneos Health"/>
    <x v="6"/>
    <s v="America"/>
    <s v="Boston"/>
    <s v="Ramla's"/>
    <s v="No inmail sent"/>
    <x v="1"/>
    <m/>
    <m/>
    <m/>
    <m/>
    <m/>
    <m/>
    <m/>
    <m/>
    <m/>
    <m/>
    <m/>
    <m/>
  </r>
  <r>
    <n v="12396"/>
    <d v="2021-11-08T00:00:00"/>
    <m/>
    <x v="4"/>
    <s v="Erik Eckern"/>
    <s v="Senior Director, Marketing Analytics and Data Science"/>
    <s v="thomasarts"/>
    <x v="1"/>
    <s v="America"/>
    <s v="Utah"/>
    <s v="Ramla's"/>
    <s v="No inmail sent"/>
    <x v="1"/>
    <m/>
    <m/>
    <m/>
    <m/>
    <m/>
    <m/>
    <m/>
    <m/>
    <m/>
    <m/>
    <m/>
    <m/>
  </r>
  <r>
    <n v="12397"/>
    <d v="2021-11-08T00:00:00"/>
    <m/>
    <x v="4"/>
    <s v="Ciaran M."/>
    <s v="Associate Director Data Science and Analytics"/>
    <s v="SapientRazorfish"/>
    <x v="5"/>
    <s v="Europe"/>
    <s v="United Kingdom "/>
    <s v="Ramla's"/>
    <s v="No inmail sent"/>
    <x v="1"/>
    <m/>
    <m/>
    <m/>
    <m/>
    <m/>
    <m/>
    <m/>
    <m/>
    <m/>
    <m/>
    <m/>
    <m/>
  </r>
  <r>
    <n v="12398"/>
    <d v="2021-11-08T00:00:00"/>
    <m/>
    <x v="4"/>
    <s v="Suzanne Ray"/>
    <s v="Director, Analytics &amp; Data Science"/>
    <s v="VMLY&amp;R"/>
    <x v="1"/>
    <s v="America"/>
    <s v="Tennessee"/>
    <s v="Ramla's"/>
    <s v="No inmail sent"/>
    <x v="1"/>
    <m/>
    <m/>
    <m/>
    <m/>
    <m/>
    <m/>
    <m/>
    <m/>
    <m/>
    <m/>
    <m/>
    <m/>
  </r>
  <r>
    <n v="12399"/>
    <d v="2021-11-08T00:00:00"/>
    <m/>
    <x v="4"/>
    <s v="Christian Kirkland"/>
    <s v="Group Manager, Marketing Business Analytics &amp; Data Science"/>
    <s v="Publix Super Markets"/>
    <x v="0"/>
    <s v="America"/>
    <s v="Florida"/>
    <s v="Ramla's"/>
    <s v="No inmail sent"/>
    <x v="1"/>
    <m/>
    <m/>
    <m/>
    <m/>
    <m/>
    <m/>
    <m/>
    <m/>
    <m/>
    <m/>
    <m/>
    <m/>
  </r>
  <r>
    <n v="12400"/>
    <d v="2021-11-08T00:00:00"/>
    <m/>
    <x v="4"/>
    <s v="Wouter Van Rijn"/>
    <s v="Senior Product Owner - Marketing Automation &amp; Effectiveness"/>
    <s v="bol.com "/>
    <x v="0"/>
    <s v="Europe"/>
    <s v="Netherlands"/>
    <s v="Ramla's"/>
    <s v="No inmail sent"/>
    <x v="1"/>
    <m/>
    <m/>
    <m/>
    <m/>
    <m/>
    <m/>
    <m/>
    <m/>
    <m/>
    <m/>
    <m/>
    <m/>
  </r>
  <r>
    <n v="12401"/>
    <d v="2021-11-09T00:00:00"/>
    <m/>
    <x v="4"/>
    <s v="Ben Buckwalter"/>
    <s v="Director of Paid Media &amp; Marketing Analytics"/>
    <s v="WebstaurantStore"/>
    <x v="0"/>
    <s v="America"/>
    <s v="pennsylvania"/>
    <s v="Ramla's"/>
    <s v="No inmail sent"/>
    <x v="0"/>
    <d v="2021-11-09T00:00:00"/>
    <d v="2022-03-11T00:00:00"/>
    <m/>
    <m/>
    <m/>
    <m/>
    <m/>
    <m/>
    <m/>
    <m/>
    <m/>
    <m/>
  </r>
  <r>
    <n v="12402"/>
    <d v="2021-11-09T00:00:00"/>
    <m/>
    <x v="4"/>
    <s v="Elise C."/>
    <s v="Marketing Analyst, Marketing Analytics and Channel Effectiveness"/>
    <s v="SEPHORA"/>
    <x v="0"/>
    <s v="Europe"/>
    <s v="France"/>
    <s v="Ramla's"/>
    <s v="No inmail sent"/>
    <x v="0"/>
    <d v="2021-11-10T00:00:00"/>
    <d v="2022-03-11T00:00:00"/>
    <m/>
    <m/>
    <m/>
    <m/>
    <m/>
    <m/>
    <m/>
    <m/>
    <m/>
    <s v="Fatma is already in contact with Sephora and will proceed to Demo"/>
  </r>
  <r>
    <n v="12403"/>
    <d v="2021-11-09T00:00:00"/>
    <m/>
    <x v="4"/>
    <s v="Sarah Rout"/>
    <s v="Senior Digital Media &amp; Marketing Analytics Manager"/>
    <s v="David Jones"/>
    <x v="0"/>
    <s v="Australia"/>
    <s v="Victoria"/>
    <s v="Ramla's"/>
    <s v="No inmail sent"/>
    <x v="0"/>
    <d v="2021-12-10T00:00:00"/>
    <d v="2021-12-03T00:00:00"/>
    <m/>
    <m/>
    <m/>
    <s v="Neutral"/>
    <m/>
    <m/>
    <m/>
    <m/>
    <m/>
    <s v="reach out next year / FS Task created"/>
  </r>
  <r>
    <n v="12404"/>
    <d v="2021-11-03T00:00:00"/>
    <m/>
    <x v="2"/>
    <s v="Jagmohandeep Singh"/>
    <s v="Marketing Coordinator MARCOM (Data, Measurement &amp; Insights)- Microsoft Japan"/>
    <s v="Wunderman Thompson"/>
    <x v="1"/>
    <s v="Asia"/>
    <s v="Indiana"/>
    <s v="Ramla's"/>
    <s v="No inmail sent"/>
    <x v="1"/>
    <m/>
    <m/>
    <m/>
    <m/>
    <m/>
    <m/>
    <m/>
    <m/>
    <m/>
    <m/>
    <m/>
    <m/>
  </r>
  <r>
    <n v="12405"/>
    <d v="2021-11-04T00:00:00"/>
    <m/>
    <x v="3"/>
    <s v="Sarah Nicolas"/>
    <s v="Transformation Project Manager - Marketing Mix Modeling"/>
    <s v="Pernod Ricard  "/>
    <x v="3"/>
    <s v="Europe"/>
    <s v="France"/>
    <s v="Ramla's"/>
    <s v="No inmail sent"/>
    <x v="1"/>
    <m/>
    <m/>
    <m/>
    <m/>
    <m/>
    <m/>
    <m/>
    <m/>
    <m/>
    <m/>
    <m/>
    <m/>
  </r>
  <r>
    <n v="12406"/>
    <d v="2021-11-04T00:00:00"/>
    <m/>
    <x v="3"/>
    <s v="Moritz Klämt"/>
    <s v="Corporate Vice President Global Digital Marketing &amp; eCommerce"/>
    <s v="Henkel"/>
    <x v="3"/>
    <s v="Europe"/>
    <s v="Germany"/>
    <s v="Ramla's"/>
    <s v="No inmail sent"/>
    <x v="1"/>
    <m/>
    <m/>
    <m/>
    <m/>
    <m/>
    <m/>
    <m/>
    <m/>
    <m/>
    <m/>
    <m/>
    <m/>
  </r>
  <r>
    <n v="12407"/>
    <d v="2021-11-04T00:00:00"/>
    <m/>
    <x v="3"/>
    <s v="Shilpi Talwar Harrold"/>
    <s v="VP Marketing, Brand and Communications"/>
    <s v="Elevations Credit Union"/>
    <x v="10"/>
    <s v="America"/>
    <s v="Denver"/>
    <s v="Personal"/>
    <s v="No inmail sent"/>
    <x v="1"/>
    <m/>
    <m/>
    <m/>
    <m/>
    <m/>
    <m/>
    <m/>
    <m/>
    <m/>
    <m/>
    <m/>
    <m/>
  </r>
  <r>
    <n v="12408"/>
    <d v="2021-11-04T00:00:00"/>
    <m/>
    <x v="3"/>
    <s v="Loubna Khalfi"/>
    <s v="Vice President Douglas Retail Brand - Global Marketing"/>
    <s v="Douglas"/>
    <x v="0"/>
    <s v="Europe"/>
    <s v="Spain"/>
    <s v="Personal"/>
    <s v="No inmail sent"/>
    <x v="1"/>
    <m/>
    <m/>
    <m/>
    <m/>
    <m/>
    <m/>
    <m/>
    <m/>
    <m/>
    <m/>
    <m/>
    <m/>
  </r>
  <r>
    <n v="12409"/>
    <d v="2021-11-04T00:00:00"/>
    <m/>
    <x v="3"/>
    <s v="Francis Perrin"/>
    <s v="Chief Marketing and Communication Officer"/>
    <s v="Michelle Wine"/>
    <x v="3"/>
    <s v="America"/>
    <s v="Washington"/>
    <s v="Ramla's"/>
    <s v="No inmail sent"/>
    <x v="1"/>
    <m/>
    <m/>
    <m/>
    <m/>
    <m/>
    <m/>
    <m/>
    <m/>
    <m/>
    <m/>
    <m/>
    <m/>
  </r>
  <r>
    <n v="12410"/>
    <d v="2021-11-04T00:00:00"/>
    <m/>
    <x v="3"/>
    <s v="Leine Sehee Kim"/>
    <s v="Senior Manager Marketing/PR/Digital"/>
    <s v="UNIQLO"/>
    <x v="0"/>
    <s v="America"/>
    <s v="Canada"/>
    <s v="Personal"/>
    <s v="No inmail sent"/>
    <x v="0"/>
    <d v="2021-11-05T00:00:00"/>
    <d v="2021-11-24T00:00:00"/>
    <m/>
    <m/>
    <m/>
    <m/>
    <m/>
    <m/>
    <m/>
    <m/>
    <m/>
    <m/>
  </r>
  <r>
    <n v="12411"/>
    <d v="2021-11-04T00:00:00"/>
    <m/>
    <x v="3"/>
    <s v="Joe Spirito"/>
    <s v="Vice President of Global Digital &amp; Marketing Operations "/>
    <s v="Preferred Hotels &amp; Resorts"/>
    <x v="11"/>
    <s v="America"/>
    <s v="California"/>
    <s v="Ramla's"/>
    <s v="No inmail sent"/>
    <x v="1"/>
    <m/>
    <m/>
    <m/>
    <m/>
    <m/>
    <m/>
    <m/>
    <m/>
    <m/>
    <m/>
    <m/>
    <m/>
  </r>
  <r>
    <n v="12412"/>
    <d v="2021-11-04T00:00:00"/>
    <m/>
    <x v="3"/>
    <s v="Brian K. Chang"/>
    <s v="Senior Director, Digital Marketing (Head of U.S. Digital Marketing)"/>
    <s v="Campari Group"/>
    <x v="3"/>
    <s v="America"/>
    <s v="New York"/>
    <s v="Ramla's"/>
    <s v="No inmail sent"/>
    <x v="1"/>
    <m/>
    <m/>
    <m/>
    <m/>
    <m/>
    <m/>
    <m/>
    <m/>
    <m/>
    <m/>
    <m/>
    <m/>
  </r>
  <r>
    <n v="12413"/>
    <d v="2021-11-04T00:00:00"/>
    <m/>
    <x v="3"/>
    <s v="Cesar Del Carpio"/>
    <s v="Head of Innovation and Marketing"/>
    <s v="Radienz Living"/>
    <x v="3"/>
    <s v="America"/>
    <s v="New York"/>
    <s v="Personal"/>
    <s v="No inmail sent"/>
    <x v="1"/>
    <m/>
    <m/>
    <m/>
    <m/>
    <m/>
    <m/>
    <m/>
    <m/>
    <m/>
    <m/>
    <m/>
    <m/>
  </r>
  <r>
    <n v="12414"/>
    <d v="2021-11-04T00:00:00"/>
    <m/>
    <x v="3"/>
    <s v="Eric Jorgensen"/>
    <s v="Marketing Manager"/>
    <s v="Aptiv"/>
    <x v="8"/>
    <s v="America"/>
    <s v="Michigan"/>
    <s v="Personal"/>
    <s v="No inmail sent"/>
    <x v="1"/>
    <m/>
    <m/>
    <m/>
    <m/>
    <m/>
    <m/>
    <m/>
    <m/>
    <m/>
    <m/>
    <m/>
    <m/>
  </r>
  <r>
    <n v="12415"/>
    <d v="2021-11-04T00:00:00"/>
    <m/>
    <x v="3"/>
    <s v="Audra Carson"/>
    <s v="Senior Director, Integrated Marketing Communications"/>
    <s v="Post Consumer Brands"/>
    <x v="3"/>
    <s v="America"/>
    <s v="Minnesota"/>
    <s v="Ramla's"/>
    <s v="No inmail sent"/>
    <x v="1"/>
    <m/>
    <m/>
    <m/>
    <m/>
    <m/>
    <m/>
    <m/>
    <m/>
    <m/>
    <m/>
    <m/>
    <m/>
  </r>
  <r>
    <n v="12416"/>
    <d v="2021-11-04T00:00:00"/>
    <m/>
    <x v="3"/>
    <s v="Marc Suszynski"/>
    <s v="Director of Marketing - Omnichannel Strategy, Growth &amp; Activation"/>
    <s v="NAPA AUTO PARTS"/>
    <x v="8"/>
    <s v="America"/>
    <s v="Georgia"/>
    <s v="Ramla's"/>
    <s v="No inmail sent"/>
    <x v="1"/>
    <m/>
    <m/>
    <m/>
    <m/>
    <m/>
    <m/>
    <m/>
    <m/>
    <m/>
    <m/>
    <m/>
    <m/>
  </r>
  <r>
    <n v="12417"/>
    <d v="2021-11-04T00:00:00"/>
    <m/>
    <x v="3"/>
    <s v="Andy Robb"/>
    <s v="Head of Group Marketing"/>
    <s v="Moneytech"/>
    <x v="10"/>
    <s v="Australia"/>
    <s v="Australia"/>
    <s v="Ramla's"/>
    <s v="No inmail sent"/>
    <x v="0"/>
    <d v="2021-11-05T00:00:00"/>
    <d v="2022-02-08T00:00:00"/>
    <m/>
    <m/>
    <m/>
    <s v="Neutral"/>
    <d v="2022-02-10T00:00:00"/>
    <m/>
    <m/>
    <m/>
    <m/>
    <m/>
  </r>
  <r>
    <n v="12418"/>
    <d v="2021-11-04T00:00:00"/>
    <m/>
    <x v="3"/>
    <s v="Andrew Carlill"/>
    <s v="Chief Marketing Officer"/>
    <s v="Big Table Group"/>
    <x v="11"/>
    <s v="Europe"/>
    <s v="United Kingdom"/>
    <s v="Ramla's"/>
    <s v="No inmail sent"/>
    <x v="1"/>
    <m/>
    <m/>
    <m/>
    <m/>
    <m/>
    <m/>
    <m/>
    <m/>
    <m/>
    <m/>
    <m/>
    <m/>
  </r>
  <r>
    <n v="12419"/>
    <d v="2021-11-04T00:00:00"/>
    <m/>
    <x v="3"/>
    <s v="Ricardo Matera"/>
    <s v="Global Marketing Director"/>
    <s v="GSK"/>
    <x v="6"/>
    <s v="Europe"/>
    <s v="Switzerland"/>
    <s v="Ramla's"/>
    <s v="No inmail sent"/>
    <x v="0"/>
    <d v="2021-11-05T00:00:00"/>
    <d v="2022-02-22T00:00:00"/>
    <m/>
    <m/>
    <m/>
    <m/>
    <m/>
    <m/>
    <m/>
    <m/>
    <m/>
    <m/>
  </r>
  <r>
    <n v="12420"/>
    <d v="2021-11-04T00:00:00"/>
    <m/>
    <x v="3"/>
    <s v="Mattias Hallgrim"/>
    <s v="Head Of Digital Marketing"/>
    <s v="LOOMIS PAY"/>
    <x v="10"/>
    <s v="Europe"/>
    <s v="Sweden"/>
    <s v="Personal"/>
    <s v="No inmail sent"/>
    <x v="1"/>
    <m/>
    <m/>
    <m/>
    <m/>
    <m/>
    <m/>
    <m/>
    <m/>
    <m/>
    <m/>
    <m/>
    <m/>
  </r>
  <r>
    <n v="12421"/>
    <d v="2021-11-04T00:00:00"/>
    <m/>
    <x v="3"/>
    <s v="Benjamin Durand-Servoingt"/>
    <s v="Chief Operating Officer "/>
    <s v="Groupe ETAM"/>
    <x v="3"/>
    <s v="Europe"/>
    <s v="France"/>
    <s v="Personal"/>
    <s v="No inmail sent"/>
    <x v="0"/>
    <d v="2021-11-05T00:00:00"/>
    <d v="2022-02-15T00:00:00"/>
    <m/>
    <m/>
    <m/>
    <m/>
    <m/>
    <m/>
    <m/>
    <m/>
    <m/>
    <m/>
  </r>
  <r>
    <n v="12422"/>
    <d v="2021-11-04T00:00:00"/>
    <m/>
    <x v="3"/>
    <s v="Tanguy de L'Hermite"/>
    <s v="Marketing Director"/>
    <s v="Lacoste "/>
    <x v="3"/>
    <s v="Europe"/>
    <s v="France"/>
    <s v="Personal"/>
    <s v="No inmail sent"/>
    <x v="0"/>
    <d v="2021-11-05T00:00:00"/>
    <d v="2021-11-24T00:00:00"/>
    <m/>
    <m/>
    <m/>
    <m/>
    <m/>
    <m/>
    <m/>
    <m/>
    <m/>
    <m/>
  </r>
  <r>
    <n v="12423"/>
    <d v="2021-11-04T00:00:00"/>
    <m/>
    <x v="3"/>
    <s v="Vivek Kumar"/>
    <s v="Director, Analytics &amp; Insights, P&amp;G ANZ"/>
    <s v="Procter &amp; Gamble"/>
    <x v="3"/>
    <s v="Australia"/>
    <s v="Australia"/>
    <s v="Ramla's"/>
    <s v="No inmail sent"/>
    <x v="1"/>
    <m/>
    <m/>
    <m/>
    <m/>
    <m/>
    <m/>
    <m/>
    <m/>
    <m/>
    <m/>
    <m/>
    <m/>
  </r>
  <r>
    <n v="12424"/>
    <d v="2021-11-04T00:00:00"/>
    <m/>
    <x v="3"/>
    <s v="Katherine Ruppert Leduc"/>
    <s v="Director Advanced Analytics and Data Science"/>
    <s v="J.Crew"/>
    <x v="3"/>
    <s v="America"/>
    <s v="New York"/>
    <s v="Ramla's"/>
    <s v="No inmail sent"/>
    <x v="0"/>
    <d v="2021-11-05T00:00:00"/>
    <d v="2022-02-22T00:00:00"/>
    <m/>
    <m/>
    <m/>
    <m/>
    <m/>
    <m/>
    <m/>
    <m/>
    <m/>
    <m/>
  </r>
  <r>
    <n v="12425"/>
    <d v="2021-11-04T00:00:00"/>
    <m/>
    <x v="3"/>
    <s v="Sonakshi Singh"/>
    <s v="Manager, Lead Data Scientist"/>
    <s v="Northwestern Mutual"/>
    <x v="10"/>
    <s v="America"/>
    <s v="Massacheusetts"/>
    <s v="Personal"/>
    <s v="No inmail sent"/>
    <x v="1"/>
    <m/>
    <m/>
    <m/>
    <m/>
    <m/>
    <m/>
    <m/>
    <m/>
    <m/>
    <m/>
    <m/>
    <m/>
  </r>
  <r>
    <n v="12426"/>
    <d v="2021-11-04T00:00:00"/>
    <m/>
    <x v="3"/>
    <s v="John Alexiou"/>
    <s v="Director Consumer Insights &amp; Analytics"/>
    <s v="M&amp;M Food Market"/>
    <x v="3"/>
    <s v="America"/>
    <s v="Canada"/>
    <s v="Ramla's"/>
    <s v="No inmail sent"/>
    <x v="1"/>
    <m/>
    <m/>
    <m/>
    <m/>
    <m/>
    <m/>
    <m/>
    <m/>
    <m/>
    <m/>
    <m/>
    <m/>
  </r>
  <r>
    <n v="12427"/>
    <d v="2021-11-04T00:00:00"/>
    <m/>
    <x v="3"/>
    <s v="Bo Chun"/>
    <s v="Global Data &amp; Analytics Manager"/>
    <s v="MediaCom  "/>
    <x v="5"/>
    <s v="Europe"/>
    <s v="United Kingdom"/>
    <s v="Ramla's"/>
    <s v="No inmail sent"/>
    <x v="0"/>
    <d v="2021-11-05T00:00:00"/>
    <d v="2022-02-22T00:00:00"/>
    <m/>
    <m/>
    <m/>
    <m/>
    <m/>
    <m/>
    <m/>
    <m/>
    <m/>
    <m/>
  </r>
  <r>
    <n v="12428"/>
    <d v="2021-11-04T00:00:00"/>
    <m/>
    <x v="3"/>
    <s v="Bryan Duffy"/>
    <s v="Director, Customer Analytics"/>
    <s v="Ulta Beauty"/>
    <x v="0"/>
    <s v="America"/>
    <s v="United States"/>
    <s v="Ramla's"/>
    <s v="No inmail sent"/>
    <x v="0"/>
    <d v="2021-11-11T00:00:00"/>
    <d v="2022-03-10T00:00:00"/>
    <m/>
    <m/>
    <m/>
    <s v="Positive"/>
    <d v="2021-12-06T00:00:00"/>
    <m/>
    <m/>
    <m/>
    <m/>
    <m/>
  </r>
  <r>
    <n v="12429"/>
    <d v="2021-11-04T00:00:00"/>
    <m/>
    <x v="3"/>
    <s v="Aaron Pratt"/>
    <s v="Head of Advanced Analytics"/>
    <s v="Country Road Group"/>
    <x v="0"/>
    <s v="Australia"/>
    <s v="Australia"/>
    <s v="Ramla's"/>
    <s v="No inmail sent"/>
    <x v="0"/>
    <d v="2021-11-05T00:00:00"/>
    <d v="2022-02-22T00:00:00"/>
    <m/>
    <m/>
    <m/>
    <m/>
    <m/>
    <m/>
    <m/>
    <m/>
    <m/>
    <m/>
  </r>
  <r>
    <n v="12430"/>
    <d v="2021-11-04T00:00:00"/>
    <m/>
    <x v="3"/>
    <s v="Chris Rohoman"/>
    <s v="Assistant Vice President, Client Analytics &amp; Data Science"/>
    <s v="Sun Life"/>
    <x v="10"/>
    <s v="America"/>
    <s v="Canada"/>
    <s v="Personal"/>
    <s v="No inmail sent"/>
    <x v="1"/>
    <m/>
    <m/>
    <m/>
    <m/>
    <m/>
    <m/>
    <m/>
    <m/>
    <m/>
    <m/>
    <m/>
    <m/>
  </r>
  <r>
    <n v="12431"/>
    <d v="2021-11-04T00:00:00"/>
    <m/>
    <x v="3"/>
    <s v="Ping F."/>
    <s v="Senior Analyst, Global E-commerce Digital Analytics"/>
    <s v="Michael Kors"/>
    <x v="3"/>
    <s v="America"/>
    <s v="New York"/>
    <s v="Personal"/>
    <s v="No inmail sent"/>
    <x v="1"/>
    <m/>
    <m/>
    <m/>
    <m/>
    <m/>
    <m/>
    <m/>
    <m/>
    <m/>
    <m/>
    <m/>
    <m/>
  </r>
  <r>
    <n v="12432"/>
    <d v="2021-11-04T00:00:00"/>
    <m/>
    <x v="3"/>
    <s v="Lucy Liu"/>
    <s v="Director, Data Analytics"/>
    <s v="dentsu"/>
    <x v="5"/>
    <s v="America"/>
    <s v="Canada"/>
    <s v="Ramla's"/>
    <s v="No inmail sent"/>
    <x v="1"/>
    <m/>
    <m/>
    <m/>
    <m/>
    <m/>
    <m/>
    <m/>
    <m/>
    <m/>
    <m/>
    <m/>
    <m/>
  </r>
  <r>
    <n v="12433"/>
    <d v="2021-11-04T00:00:00"/>
    <m/>
    <x v="3"/>
    <s v="Doris Wu"/>
    <s v="Senior Data Scientist"/>
    <s v="Interac Corp"/>
    <x v="10"/>
    <s v="America"/>
    <s v="Canada"/>
    <s v="Personal"/>
    <s v="No inmail sent"/>
    <x v="1"/>
    <m/>
    <m/>
    <m/>
    <m/>
    <m/>
    <m/>
    <m/>
    <m/>
    <m/>
    <m/>
    <m/>
    <m/>
  </r>
  <r>
    <n v="12434"/>
    <d v="2021-11-04T00:00:00"/>
    <m/>
    <x v="3"/>
    <s v="Lauren Luegers"/>
    <s v="Manager, Analytics &amp; Insights "/>
    <s v="Spark Foundry"/>
    <x v="5"/>
    <s v="America"/>
    <s v="New York"/>
    <s v="Ramla's"/>
    <s v="No inmail sent"/>
    <x v="1"/>
    <m/>
    <m/>
    <m/>
    <m/>
    <m/>
    <m/>
    <m/>
    <m/>
    <m/>
    <m/>
    <m/>
    <m/>
  </r>
  <r>
    <n v="12435"/>
    <d v="2021-11-04T00:00:00"/>
    <m/>
    <x v="3"/>
    <s v="Jana Uthayakumar"/>
    <s v="Sr Marketing &amp; Data Science Consultant"/>
    <s v="Ericsson"/>
    <x v="3"/>
    <s v="Europe"/>
    <s v="United Kingdom"/>
    <s v="Personal"/>
    <s v="No inmail sent"/>
    <x v="1"/>
    <m/>
    <m/>
    <m/>
    <m/>
    <m/>
    <m/>
    <m/>
    <m/>
    <m/>
    <m/>
    <m/>
    <m/>
  </r>
  <r>
    <n v="12436"/>
    <d v="2021-11-04T00:00:00"/>
    <m/>
    <x v="3"/>
    <s v="Maria Syed"/>
    <s v="Manager, Marketing Analytics "/>
    <s v="Kepler Group"/>
    <x v="5"/>
    <s v="America"/>
    <s v="New York"/>
    <s v="Personal"/>
    <s v="No inmail sent"/>
    <x v="0"/>
    <d v="2021-11-24T00:00:00"/>
    <m/>
    <m/>
    <m/>
    <m/>
    <s v="Positive_FS"/>
    <d v="2021-11-24T00:00:00"/>
    <m/>
    <m/>
    <m/>
    <m/>
    <m/>
  </r>
  <r>
    <n v="12437"/>
    <d v="2021-11-04T00:00:00"/>
    <m/>
    <x v="3"/>
    <s v="Matt Cosad"/>
    <s v="Analytics Lead"/>
    <s v="Kaft heinz"/>
    <x v="3"/>
    <s v="Europe"/>
    <s v="United Kingdom"/>
    <s v="Personal"/>
    <s v="No inmail sent"/>
    <x v="0"/>
    <d v="2021-11-23T00:00:00"/>
    <m/>
    <m/>
    <m/>
    <m/>
    <m/>
    <m/>
    <m/>
    <m/>
    <m/>
    <m/>
    <m/>
  </r>
  <r>
    <n v="12438"/>
    <d v="2021-11-09T00:00:00"/>
    <m/>
    <x v="4"/>
    <s v="Aydin Moghaddam"/>
    <s v="Head of Performance Marketing"/>
    <s v="Bulk™"/>
    <x v="13"/>
    <s v="Europe"/>
    <s v="United Kingdom"/>
    <s v="Ramla's"/>
    <s v="No inmail sent"/>
    <x v="0"/>
    <d v="2021-11-09T00:00:00"/>
    <d v="2022-03-11T00:00:00"/>
    <m/>
    <m/>
    <m/>
    <m/>
    <m/>
    <m/>
    <m/>
    <m/>
    <m/>
    <m/>
  </r>
  <r>
    <n v="12439"/>
    <d v="2021-11-09T00:00:00"/>
    <m/>
    <x v="4"/>
    <s v="Prateek Pandey"/>
    <s v="Head of Performance Marketing"/>
    <s v="MobiVisits "/>
    <x v="1"/>
    <s v="Europe"/>
    <s v="United Kingdom"/>
    <s v="Ramla's"/>
    <s v="No inmail sent"/>
    <x v="0"/>
    <d v="2021-12-03T00:00:00"/>
    <d v="2022-03-11T00:00:00"/>
    <m/>
    <m/>
    <m/>
    <m/>
    <m/>
    <m/>
    <m/>
    <m/>
    <m/>
    <m/>
  </r>
  <r>
    <n v="12440"/>
    <d v="2021-11-09T00:00:00"/>
    <m/>
    <x v="4"/>
    <s v="Mikko Mindanao"/>
    <s v="Direct Marketing and Data Science Manager"/>
    <s v="Brady Corporation "/>
    <x v="0"/>
    <s v="Europe"/>
    <s v="United Kingdom"/>
    <s v="Ramla's"/>
    <s v="No inmail sent"/>
    <x v="0"/>
    <d v="2021-11-09T00:00:00"/>
    <d v="2022-03-11T00:00:00"/>
    <m/>
    <m/>
    <m/>
    <m/>
    <m/>
    <m/>
    <m/>
    <m/>
    <m/>
    <m/>
  </r>
  <r>
    <n v="12441"/>
    <d v="2021-11-09T00:00:00"/>
    <m/>
    <x v="4"/>
    <s v="Paige Ogborne"/>
    <s v="Head of Digital and Performance Marketing"/>
    <s v="Financial Times "/>
    <x v="3"/>
    <s v="Europe"/>
    <s v="United Kingdom"/>
    <s v="Ramla's"/>
    <s v="No inmail sent"/>
    <x v="0"/>
    <d v="2021-11-09T00:00:00"/>
    <d v="2022-03-11T00:00:00"/>
    <m/>
    <m/>
    <m/>
    <m/>
    <m/>
    <m/>
    <m/>
    <m/>
    <m/>
    <m/>
  </r>
  <r>
    <n v="12442"/>
    <d v="2021-11-09T00:00:00"/>
    <m/>
    <x v="4"/>
    <s v="Joel Rispa"/>
    <s v="Performance Marketing Manager"/>
    <s v="Dropbox"/>
    <x v="18"/>
    <s v="America"/>
    <s v="United Kingdom"/>
    <s v="Ramla's"/>
    <s v="No inmail sent"/>
    <x v="0"/>
    <d v="2021-11-26T00:00:00"/>
    <d v="2022-03-11T00:00:00"/>
    <m/>
    <m/>
    <m/>
    <m/>
    <m/>
    <m/>
    <m/>
    <m/>
    <m/>
    <m/>
  </r>
  <r>
    <n v="12443"/>
    <d v="2021-11-09T00:00:00"/>
    <m/>
    <x v="4"/>
    <s v="Deepak R."/>
    <s v="Head of Web Growth &amp; SEO Data Science (Delivery)"/>
    <s v="Uber"/>
    <x v="18"/>
    <s v="America"/>
    <s v="California"/>
    <s v="Ramla's"/>
    <s v="No inmail sent"/>
    <x v="1"/>
    <m/>
    <m/>
    <m/>
    <m/>
    <m/>
    <m/>
    <m/>
    <m/>
    <m/>
    <m/>
    <m/>
    <m/>
  </r>
  <r>
    <n v="12444"/>
    <d v="2021-11-09T00:00:00"/>
    <m/>
    <x v="4"/>
    <s v="Ken F."/>
    <s v="Director, Data Science and Data Engineering"/>
    <s v="Dell Technologies "/>
    <x v="7"/>
    <s v="America"/>
    <s v="Texas"/>
    <s v="Ramla's"/>
    <s v="No inmail sent"/>
    <x v="1"/>
    <m/>
    <m/>
    <m/>
    <m/>
    <m/>
    <m/>
    <m/>
    <m/>
    <m/>
    <m/>
    <m/>
    <m/>
  </r>
  <r>
    <n v="12445"/>
    <d v="2021-11-09T00:00:00"/>
    <m/>
    <x v="4"/>
    <s v="Megan McGoldrick"/>
    <s v="Manager, Marketing Data Science &amp; Engineering"/>
    <s v="Squarespace"/>
    <x v="18"/>
    <s v="America"/>
    <s v="New York"/>
    <s v="Ramla's"/>
    <s v="No inmail sent"/>
    <x v="1"/>
    <m/>
    <m/>
    <m/>
    <m/>
    <m/>
    <m/>
    <m/>
    <m/>
    <m/>
    <m/>
    <m/>
    <m/>
  </r>
  <r>
    <n v="12446"/>
    <d v="2021-11-09T00:00:00"/>
    <m/>
    <x v="4"/>
    <s v="Linsha Chen"/>
    <s v="Head of Growth Data Science"/>
    <s v="Airbnb "/>
    <x v="18"/>
    <s v="America"/>
    <s v="California"/>
    <s v="Ramla's"/>
    <s v="No inmail sent"/>
    <x v="1"/>
    <m/>
    <m/>
    <m/>
    <m/>
    <m/>
    <m/>
    <m/>
    <m/>
    <m/>
    <m/>
    <m/>
    <m/>
  </r>
  <r>
    <n v="12447"/>
    <d v="2021-11-09T00:00:00"/>
    <m/>
    <x v="4"/>
    <s v="Riddhi Goradia"/>
    <s v="Performance Marketing"/>
    <s v="Wealthfront"/>
    <x v="10"/>
    <s v="America"/>
    <s v="California"/>
    <s v="Ramla's"/>
    <s v="No inmail sent"/>
    <x v="1"/>
    <m/>
    <m/>
    <m/>
    <m/>
    <m/>
    <m/>
    <m/>
    <m/>
    <m/>
    <m/>
    <m/>
    <m/>
  </r>
  <r>
    <n v="12448"/>
    <d v="2021-11-09T00:00:00"/>
    <m/>
    <x v="4"/>
    <s v="Jessica Stemper"/>
    <s v="Executive Director, Performance Marketing"/>
    <s v="Bader Rutter"/>
    <x v="1"/>
    <s v="America"/>
    <s v="Wisconsin"/>
    <s v="Ramla's"/>
    <s v="No inmail sent"/>
    <x v="1"/>
    <m/>
    <m/>
    <m/>
    <m/>
    <m/>
    <m/>
    <m/>
    <m/>
    <m/>
    <m/>
    <m/>
    <m/>
  </r>
  <r>
    <n v="12449"/>
    <d v="2021-11-09T00:00:00"/>
    <m/>
    <x v="4"/>
    <s v="Linus Antlov"/>
    <s v="Head of Performance, Organic &amp; Marketing Analytics (Regional)"/>
    <s v="HappyFresh "/>
    <x v="18"/>
    <s v="Asia"/>
    <s v="Indonesia"/>
    <s v="Ramla's"/>
    <s v="No inmail sent"/>
    <x v="1"/>
    <m/>
    <m/>
    <m/>
    <m/>
    <m/>
    <m/>
    <m/>
    <m/>
    <m/>
    <m/>
    <m/>
    <m/>
  </r>
  <r>
    <n v="12450"/>
    <d v="2021-11-09T00:00:00"/>
    <m/>
    <x v="4"/>
    <s v="Loveleen Modi"/>
    <s v="Director, Global Performance Marketing"/>
    <s v="Manulife"/>
    <x v="10"/>
    <s v="America"/>
    <s v="Canada"/>
    <s v="Ramla's"/>
    <s v="No inmail sent"/>
    <x v="1"/>
    <m/>
    <m/>
    <m/>
    <m/>
    <m/>
    <m/>
    <m/>
    <m/>
    <m/>
    <m/>
    <m/>
    <m/>
  </r>
  <r>
    <n v="12451"/>
    <d v="2021-11-09T00:00:00"/>
    <m/>
    <x v="4"/>
    <s v="Fabio Neurohr"/>
    <s v="Performance Marketing Director"/>
    <s v="Bodas.net"/>
    <x v="18"/>
    <s v="Europe"/>
    <s v="Spain"/>
    <s v="Personal"/>
    <s v="No inmail sent"/>
    <x v="0"/>
    <d v="2022-02-23T00:00:00"/>
    <d v="2022-03-11T00:00:00"/>
    <m/>
    <m/>
    <m/>
    <m/>
    <m/>
    <m/>
    <m/>
    <m/>
    <m/>
    <m/>
  </r>
  <r>
    <n v="12452"/>
    <d v="2021-11-09T00:00:00"/>
    <m/>
    <x v="4"/>
    <s v="Yong Guo"/>
    <s v="Senior Director Data Science, HBO Max"/>
    <s v="WarnerMedia "/>
    <x v="12"/>
    <s v="America"/>
    <s v="California"/>
    <s v="Personal"/>
    <s v="No inmail sent"/>
    <x v="1"/>
    <m/>
    <m/>
    <m/>
    <m/>
    <m/>
    <m/>
    <m/>
    <m/>
    <m/>
    <m/>
    <m/>
    <m/>
  </r>
  <r>
    <n v="12453"/>
    <d v="2021-11-09T00:00:00"/>
    <m/>
    <x v="4"/>
    <s v="Alex Bennett"/>
    <s v="Senior Director, Performance Marketing"/>
    <s v="Quest Diagnostics"/>
    <x v="13"/>
    <s v="America"/>
    <s v="New Jersey"/>
    <s v="Personal"/>
    <s v="No inmail sent"/>
    <x v="1"/>
    <m/>
    <m/>
    <m/>
    <m/>
    <m/>
    <m/>
    <m/>
    <m/>
    <m/>
    <m/>
    <m/>
    <m/>
  </r>
  <r>
    <n v="12454"/>
    <d v="2021-11-05T00:00:00"/>
    <n v="11"/>
    <x v="2"/>
    <s v="Drew Stoneman"/>
    <s v="VP, Global Marketing Solutions"/>
    <s v="The Wall Street Journal"/>
    <x v="0"/>
    <s v="America"/>
    <s v="New York"/>
    <s v="Ramla's"/>
    <s v="No inmail sent"/>
    <x v="1"/>
    <m/>
    <m/>
    <m/>
    <m/>
    <m/>
    <m/>
    <m/>
    <m/>
    <m/>
    <m/>
    <m/>
    <m/>
  </r>
  <r>
    <n v="12455"/>
    <d v="2021-11-05T00:00:00"/>
    <n v="11"/>
    <x v="2"/>
    <s v="Vishakha Singh"/>
    <s v="Senior Insights Analyst, Marketing Solutions"/>
    <s v="LinkedIn"/>
    <x v="18"/>
    <s v="America"/>
    <s v="Illinois"/>
    <s v="Ramla's"/>
    <s v="No inmail sent"/>
    <x v="1"/>
    <m/>
    <m/>
    <m/>
    <m/>
    <m/>
    <m/>
    <m/>
    <m/>
    <m/>
    <m/>
    <m/>
    <m/>
  </r>
  <r>
    <n v="12456"/>
    <d v="2021-11-09T00:00:00"/>
    <m/>
    <x v="4"/>
    <s v="Isma Shahid"/>
    <s v="Performance Marketing + Planning Associate"/>
    <s v="Disney Streaming Services"/>
    <x v="12"/>
    <s v="America"/>
    <s v="New York"/>
    <s v="Personal"/>
    <s v="No inmail sent"/>
    <x v="1"/>
    <m/>
    <m/>
    <m/>
    <m/>
    <m/>
    <m/>
    <m/>
    <m/>
    <m/>
    <m/>
    <m/>
    <m/>
  </r>
  <r>
    <n v="12457"/>
    <d v="2021-11-09T00:00:00"/>
    <m/>
    <x v="4"/>
    <s v="Tony Sun"/>
    <s v="Associate Director, Digital Performance Marketing"/>
    <s v="AT&amp;T"/>
    <x v="16"/>
    <s v="America"/>
    <s v="Texas"/>
    <s v="Personal"/>
    <s v="No inmail sent"/>
    <x v="1"/>
    <m/>
    <m/>
    <m/>
    <m/>
    <m/>
    <m/>
    <m/>
    <m/>
    <m/>
    <m/>
    <m/>
    <m/>
  </r>
  <r>
    <n v="12458"/>
    <d v="2021-11-10T00:00:00"/>
    <m/>
    <x v="4"/>
    <s v="Jason Dennis"/>
    <s v="Vice President Performance Marketing and Operations"/>
    <s v="USAA"/>
    <x v="10"/>
    <s v="America"/>
    <s v="Texas"/>
    <s v="Personal"/>
    <s v="No inmail sent"/>
    <x v="1"/>
    <m/>
    <m/>
    <m/>
    <m/>
    <m/>
    <m/>
    <m/>
    <m/>
    <m/>
    <m/>
    <m/>
    <m/>
  </r>
  <r>
    <n v="12459"/>
    <d v="2021-11-11T00:00:00"/>
    <m/>
    <x v="4"/>
    <s v="Matt Prater"/>
    <s v="Sr. Manager, Performance Marketing"/>
    <s v="PopSockets "/>
    <x v="3"/>
    <s v="America"/>
    <s v="Colorado"/>
    <s v="Personal"/>
    <s v="No inmail sent"/>
    <x v="0"/>
    <d v="2021-11-11T00:00:00"/>
    <d v="2021-12-16T00:00:00"/>
    <m/>
    <m/>
    <m/>
    <s v="Negative"/>
    <m/>
    <m/>
    <m/>
    <m/>
    <m/>
    <s v="he is no longer working at Popsockets"/>
  </r>
  <r>
    <n v="12460"/>
    <d v="2021-11-11T00:00:00"/>
    <m/>
    <x v="4"/>
    <s v="Michael Lorenzos"/>
    <s v="Head of Ecommerce Growth"/>
    <s v="Bleach London"/>
    <x v="0"/>
    <s v="Europe"/>
    <s v="United Kingdom"/>
    <s v="Personal"/>
    <s v="No inmail sent"/>
    <x v="0"/>
    <d v="2021-11-11T00:00:00"/>
    <d v="2021-12-10T00:00:00"/>
    <m/>
    <m/>
    <m/>
    <s v="Negative"/>
    <m/>
    <m/>
    <m/>
    <m/>
    <m/>
    <m/>
  </r>
  <r>
    <n v="12461"/>
    <d v="2021-11-11T00:00:00"/>
    <m/>
    <x v="4"/>
    <s v="Echo Yue YIN"/>
    <s v="Head of Performance Marketing | Spain &amp; Italy | Europe"/>
    <s v="Alibaba"/>
    <x v="0"/>
    <s v="Europe"/>
    <s v="Spain"/>
    <s v="Ramla's"/>
    <s v="No inmail sent"/>
    <x v="0"/>
    <d v="2021-11-12T00:00:00"/>
    <d v="2021-11-26T00:00:00"/>
    <m/>
    <m/>
    <m/>
    <s v="Negative"/>
    <m/>
    <m/>
    <m/>
    <m/>
    <m/>
    <m/>
  </r>
  <r>
    <n v="12462"/>
    <d v="2021-11-11T00:00:00"/>
    <m/>
    <x v="4"/>
    <s v="Darius McDougle"/>
    <s v="Chief Marketing Officer"/>
    <s v="Desert Rose Recovery"/>
    <x v="13"/>
    <s v="America"/>
    <s v="Florida"/>
    <s v="Personal"/>
    <s v="No inmail sent"/>
    <x v="0"/>
    <d v="2021-11-24T00:00:00"/>
    <d v="2021-12-16T00:00:00"/>
    <m/>
    <m/>
    <m/>
    <s v="Negative"/>
    <m/>
    <m/>
    <m/>
    <m/>
    <m/>
    <s v="not interested at this time"/>
  </r>
  <r>
    <n v="12463"/>
    <d v="2021-11-11T00:00:00"/>
    <m/>
    <x v="4"/>
    <s v="Jade Worobec"/>
    <s v="Head of Performance Marketing"/>
    <s v="The Meet Group "/>
    <x v="18"/>
    <s v="America"/>
    <s v="California"/>
    <s v="Personal"/>
    <s v="No inmail sent"/>
    <x v="1"/>
    <m/>
    <m/>
    <m/>
    <m/>
    <m/>
    <m/>
    <m/>
    <m/>
    <m/>
    <m/>
    <m/>
    <m/>
  </r>
  <r>
    <n v="12464"/>
    <d v="2021-11-11T00:00:00"/>
    <m/>
    <x v="4"/>
    <s v="Karolina J."/>
    <s v="Senior Performance Marketing Manager"/>
    <s v="Travian Games "/>
    <x v="12"/>
    <s v="Europe"/>
    <s v="Germany"/>
    <s v="Personal"/>
    <s v="No inmail sent"/>
    <x v="1"/>
    <m/>
    <m/>
    <m/>
    <m/>
    <m/>
    <m/>
    <m/>
    <m/>
    <m/>
    <m/>
    <m/>
    <m/>
  </r>
  <r>
    <n v="12465"/>
    <d v="2021-11-11T00:00:00"/>
    <m/>
    <x v="4"/>
    <s v="Phuong Nguyen"/>
    <s v="Senior Manager, Performance Marketing"/>
    <s v="Happy Money"/>
    <x v="10"/>
    <s v="America"/>
    <s v="California"/>
    <s v="Personal"/>
    <s v="No inmail sent"/>
    <x v="1"/>
    <m/>
    <m/>
    <m/>
    <m/>
    <m/>
    <m/>
    <m/>
    <m/>
    <m/>
    <m/>
    <m/>
    <m/>
  </r>
  <r>
    <n v="12466"/>
    <d v="2021-11-11T00:00:00"/>
    <m/>
    <x v="4"/>
    <s v="Sonja L."/>
    <s v="Performance Marketing &amp; Analytics Manager"/>
    <s v="Centili"/>
    <x v="18"/>
    <s v="Europe"/>
    <s v="United Kingdom"/>
    <s v="Personal"/>
    <s v="No inmail sent"/>
    <x v="1"/>
    <m/>
    <m/>
    <m/>
    <m/>
    <m/>
    <m/>
    <m/>
    <m/>
    <m/>
    <m/>
    <m/>
    <m/>
  </r>
  <r>
    <n v="12467"/>
    <d v="2021-11-11T00:00:00"/>
    <m/>
    <x v="4"/>
    <s v="Ian Kelley"/>
    <s v="Manager, Performance Digital Marketing"/>
    <s v="Timberland, a VF Company"/>
    <x v="0"/>
    <s v="America"/>
    <s v="New Hampshire"/>
    <s v="Personal"/>
    <s v="No inmail sent"/>
    <x v="1"/>
    <m/>
    <m/>
    <m/>
    <m/>
    <m/>
    <m/>
    <m/>
    <m/>
    <m/>
    <m/>
    <m/>
    <m/>
  </r>
  <r>
    <n v="12468"/>
    <d v="2021-11-11T00:00:00"/>
    <m/>
    <x v="4"/>
    <s v="Jeff LeBlanc"/>
    <s v="Co-Founder &amp; Digital Strategist"/>
    <s v="Luna Digital Studio "/>
    <x v="5"/>
    <s v="America"/>
    <s v="Texas"/>
    <s v="Personal"/>
    <s v="No inmail sent"/>
    <x v="1"/>
    <m/>
    <m/>
    <m/>
    <m/>
    <m/>
    <m/>
    <m/>
    <m/>
    <m/>
    <m/>
    <m/>
    <m/>
  </r>
  <r>
    <n v="12469"/>
    <d v="2021-11-05T00:00:00"/>
    <m/>
    <x v="2"/>
    <s v="William Santoso"/>
    <s v="VP, Marketing Analytics"/>
    <s v="Freedom Financial Network"/>
    <x v="10"/>
    <s v="America"/>
    <s v="California"/>
    <s v="Ramla's"/>
    <s v="No inmail sent"/>
    <x v="1"/>
    <m/>
    <m/>
    <m/>
    <m/>
    <m/>
    <m/>
    <m/>
    <m/>
    <m/>
    <m/>
    <m/>
    <m/>
  </r>
  <r>
    <n v="12470"/>
    <d v="2021-11-05T00:00:00"/>
    <m/>
    <x v="2"/>
    <s v="Susan Cardoza"/>
    <s v="Senior Director Growth &amp; Performance Marketing "/>
    <s v="Dodge Data &amp; Analytics"/>
    <x v="5"/>
    <s v="America"/>
    <s v="Illinois"/>
    <s v="Ramla's"/>
    <s v="No inmail sent"/>
    <x v="1"/>
    <m/>
    <m/>
    <m/>
    <m/>
    <m/>
    <m/>
    <m/>
    <m/>
    <m/>
    <m/>
    <m/>
    <m/>
  </r>
  <r>
    <n v="12471"/>
    <d v="2021-11-05T00:00:00"/>
    <m/>
    <x v="2"/>
    <s v="Rob Mascola"/>
    <s v="Director Marketing Analytics "/>
    <s v="CREDO Mobile"/>
    <x v="16"/>
    <s v="America"/>
    <s v="California"/>
    <s v="Ramla's"/>
    <s v="No inmail sent"/>
    <x v="1"/>
    <m/>
    <m/>
    <m/>
    <m/>
    <m/>
    <m/>
    <m/>
    <m/>
    <m/>
    <m/>
    <m/>
    <m/>
  </r>
  <r>
    <n v="12472"/>
    <d v="2021-11-05T00:00:00"/>
    <m/>
    <x v="2"/>
    <s v="Michelle Woodyear"/>
    <s v="Director of Digital Marketing "/>
    <s v="Covington &amp; Burling LLP "/>
    <x v="2"/>
    <s v="America"/>
    <s v="Washington"/>
    <s v="Ramla's"/>
    <s v="No inmail sent"/>
    <x v="0"/>
    <d v="2021-12-02T00:00:00"/>
    <d v="2021-12-02T00:00:00"/>
    <m/>
    <m/>
    <m/>
    <s v="Negative"/>
    <m/>
    <m/>
    <m/>
    <m/>
    <m/>
    <m/>
  </r>
  <r>
    <n v="12473"/>
    <d v="2021-11-05T00:00:00"/>
    <m/>
    <x v="2"/>
    <s v="Jessica Shrewsbury"/>
    <s v="Senior Marketing Director at The Cincinnati Insurance Companies"/>
    <m/>
    <x v="15"/>
    <m/>
    <m/>
    <m/>
    <s v="No inmail sent"/>
    <x v="0"/>
    <d v="2021-11-08T00:00:00"/>
    <d v="2021-12-02T00:00:00"/>
    <m/>
    <m/>
    <m/>
    <m/>
    <m/>
    <m/>
    <m/>
    <m/>
    <m/>
    <m/>
  </r>
  <r>
    <n v="12474"/>
    <d v="2021-11-08T00:00:00"/>
    <n v="11"/>
    <x v="2"/>
    <s v="Manaswini Rayappureddi"/>
    <s v="Senior Marketing Analyst"/>
    <s v="DataLab USA"/>
    <x v="21"/>
    <s v="America"/>
    <s v="California"/>
    <s v="Ramla's"/>
    <s v="No inmail sent"/>
    <x v="1"/>
    <m/>
    <m/>
    <n v="0"/>
    <m/>
    <m/>
    <m/>
    <m/>
    <m/>
    <m/>
    <m/>
    <m/>
    <m/>
  </r>
  <r>
    <n v="12475"/>
    <d v="2021-11-08T00:00:00"/>
    <n v="11"/>
    <x v="2"/>
    <s v="Jay Roth"/>
    <s v="Chief Marketing Officer"/>
    <s v="Dish Network"/>
    <x v="26"/>
    <s v="America"/>
    <s v="Colorado"/>
    <s v="Ramla's"/>
    <s v="No inmail sent"/>
    <x v="1"/>
    <m/>
    <m/>
    <n v="0"/>
    <m/>
    <m/>
    <m/>
    <m/>
    <m/>
    <m/>
    <m/>
    <m/>
    <m/>
  </r>
  <r>
    <n v="12476"/>
    <d v="2021-11-08T00:00:00"/>
    <n v="11"/>
    <x v="2"/>
    <s v="Christine Handi"/>
    <s v="Marketing Analytics &amp; Insight Manager"/>
    <s v="The Walt Disney Company"/>
    <x v="26"/>
    <s v="America"/>
    <s v="Florida"/>
    <s v="Ramla's"/>
    <s v="No inmail sent"/>
    <x v="1"/>
    <m/>
    <m/>
    <n v="0"/>
    <m/>
    <m/>
    <m/>
    <m/>
    <m/>
    <m/>
    <m/>
    <m/>
    <m/>
  </r>
  <r>
    <n v="12477"/>
    <d v="2021-11-08T00:00:00"/>
    <n v="11"/>
    <x v="2"/>
    <s v="Marty Lake"/>
    <s v="Manager Marketing Analytics"/>
    <s v="Newell Brands"/>
    <x v="26"/>
    <s v="America"/>
    <s v="Georgia"/>
    <s v="Ramla's"/>
    <s v="No inmail sent"/>
    <x v="1"/>
    <m/>
    <m/>
    <n v="0"/>
    <m/>
    <m/>
    <m/>
    <m/>
    <m/>
    <m/>
    <m/>
    <m/>
    <m/>
  </r>
  <r>
    <n v="12478"/>
    <d v="2021-11-08T00:00:00"/>
    <n v="11"/>
    <x v="2"/>
    <s v="Phil Wheaton"/>
    <s v="Senior Vice President Consumer Insights and Demand Generation "/>
    <s v=" ClubCorp"/>
    <x v="11"/>
    <s v="America"/>
    <s v="Georgia"/>
    <s v="Ramla's"/>
    <s v="No inmail sent"/>
    <x v="0"/>
    <d v="2021-11-09T00:00:00"/>
    <d v="2022-01-13T00:00:00"/>
    <n v="1"/>
    <m/>
    <m/>
    <m/>
    <m/>
    <m/>
    <m/>
    <m/>
    <m/>
    <m/>
  </r>
  <r>
    <n v="12479"/>
    <d v="2021-11-08T00:00:00"/>
    <n v="11"/>
    <x v="2"/>
    <s v="David Rolfs"/>
    <s v="Director - Business Intelligence and Analysis"/>
    <s v="Target"/>
    <x v="0"/>
    <s v="America"/>
    <s v="Minnesota"/>
    <s v="Ramla's"/>
    <s v="No inmail sent"/>
    <x v="1"/>
    <m/>
    <m/>
    <n v="0"/>
    <m/>
    <m/>
    <m/>
    <m/>
    <m/>
    <m/>
    <m/>
    <m/>
    <m/>
  </r>
  <r>
    <n v="12480"/>
    <d v="2021-11-08T00:00:00"/>
    <n v="11"/>
    <x v="2"/>
    <s v="Ryan Murphy"/>
    <s v="Senior Director, Media Analytics"/>
    <s v="Quad"/>
    <x v="1"/>
    <s v="America"/>
    <s v="New York"/>
    <s v="Ramla's"/>
    <s v="No inmail sent"/>
    <x v="0"/>
    <d v="2021-11-09T00:00:00"/>
    <d v="2022-01-13T00:00:00"/>
    <n v="1"/>
    <m/>
    <m/>
    <m/>
    <m/>
    <m/>
    <m/>
    <m/>
    <m/>
    <m/>
  </r>
  <r>
    <n v="12481"/>
    <d v="2021-11-08T00:00:00"/>
    <n v="11"/>
    <x v="2"/>
    <s v="Sunny Youn"/>
    <s v="Head of US Agency Analytics &amp; Insights"/>
    <s v="Amazon"/>
    <x v="4"/>
    <s v="America"/>
    <s v="New York"/>
    <s v="Ramla's"/>
    <s v="No inmail sent"/>
    <x v="1"/>
    <m/>
    <m/>
    <m/>
    <m/>
    <m/>
    <m/>
    <m/>
    <m/>
    <m/>
    <m/>
    <m/>
    <m/>
  </r>
  <r>
    <n v="12482"/>
    <d v="2021-11-08T00:00:00"/>
    <n v="11"/>
    <x v="2"/>
    <s v="Ozzie Liu"/>
    <s v="Senior Manager, Marketing Science"/>
    <s v="Peloton Interactive"/>
    <x v="13"/>
    <s v="America"/>
    <s v="New York"/>
    <s v="Both (Ramla's &amp; Personal)"/>
    <s v="No inmail sent"/>
    <x v="1"/>
    <m/>
    <m/>
    <m/>
    <m/>
    <m/>
    <m/>
    <m/>
    <m/>
    <m/>
    <m/>
    <m/>
    <m/>
  </r>
  <r>
    <n v="12483"/>
    <d v="2021-11-08T00:00:00"/>
    <n v="11"/>
    <x v="2"/>
    <s v="Brian Lee"/>
    <s v="SVP, Marketing &amp; Analytics "/>
    <s v=" TransUnion"/>
    <x v="7"/>
    <s v="America"/>
    <s v="California"/>
    <s v="Both (Ramla's &amp; Personal)"/>
    <s v="No inmail sent"/>
    <x v="1"/>
    <m/>
    <m/>
    <m/>
    <m/>
    <m/>
    <m/>
    <m/>
    <m/>
    <m/>
    <m/>
    <m/>
    <m/>
  </r>
  <r>
    <n v="12484"/>
    <d v="2021-11-08T00:00:00"/>
    <n v="11"/>
    <x v="2"/>
    <s v="Allison Barnes"/>
    <s v="Senior Director, Marketing Analytics"/>
    <s v=" Real Chemistry"/>
    <x v="13"/>
    <s v="America"/>
    <s v="Colorado"/>
    <s v="Both (Ramla's &amp; Personal)"/>
    <s v="No inmail sent"/>
    <x v="1"/>
    <m/>
    <m/>
    <m/>
    <m/>
    <m/>
    <m/>
    <m/>
    <m/>
    <m/>
    <m/>
    <m/>
    <m/>
  </r>
  <r>
    <n v="12485"/>
    <d v="2021-11-08T00:00:00"/>
    <n v="11"/>
    <x v="2"/>
    <s v="Deepa Patel"/>
    <s v="Global Performance Marketing Lead - Data Driven Marketing"/>
    <s v="Unilever"/>
    <x v="3"/>
    <s v="Europe"/>
    <s v="United Kingdom"/>
    <s v="Both (Ramla's &amp; Personal)"/>
    <s v="No inmail sent"/>
    <x v="1"/>
    <m/>
    <m/>
    <n v="0"/>
    <m/>
    <m/>
    <m/>
    <m/>
    <m/>
    <m/>
    <m/>
    <m/>
    <m/>
  </r>
  <r>
    <n v="12486"/>
    <d v="2021-11-08T00:00:00"/>
    <m/>
    <x v="2"/>
    <s v="Jim Lenskold"/>
    <s v="President"/>
    <s v="Lenskold Group, Inc."/>
    <x v="1"/>
    <s v="America"/>
    <s v="New Jersey"/>
    <s v="Ramla's"/>
    <s v="No inmail sent"/>
    <x v="1"/>
    <m/>
    <m/>
    <m/>
    <m/>
    <m/>
    <m/>
    <m/>
    <m/>
    <m/>
    <m/>
    <m/>
    <s v="To be sent"/>
  </r>
  <r>
    <n v="12487"/>
    <d v="2021-11-08T00:00:00"/>
    <m/>
    <x v="2"/>
    <s v="Kate Mercier"/>
    <s v="VP, Global Marketing "/>
    <s v="FORMA Brands"/>
    <x v="3"/>
    <s v="America"/>
    <s v="Califronia"/>
    <s v="Ramla's"/>
    <s v="No inmail sent"/>
    <x v="1"/>
    <m/>
    <m/>
    <m/>
    <m/>
    <m/>
    <m/>
    <m/>
    <m/>
    <m/>
    <m/>
    <m/>
    <m/>
  </r>
  <r>
    <n v="12488"/>
    <d v="2021-11-08T00:00:00"/>
    <m/>
    <x v="2"/>
    <s v="Hsiao-Ting (Mavis) Tseng"/>
    <s v="Digital Marketing Analyst"/>
    <s v="Mindful Market "/>
    <x v="18"/>
    <s v="America"/>
    <s v="New York"/>
    <s v="Ramla's"/>
    <s v="No inmail sent"/>
    <x v="1"/>
    <m/>
    <m/>
    <m/>
    <m/>
    <m/>
    <m/>
    <m/>
    <m/>
    <m/>
    <m/>
    <m/>
    <m/>
  </r>
  <r>
    <n v="12489"/>
    <d v="2021-11-08T00:00:00"/>
    <m/>
    <x v="2"/>
    <s v="Lisa Lin"/>
    <s v="Business Analytics Manager, Analytics Pricing &amp; Insights "/>
    <s v=" T-Mobile"/>
    <x v="16"/>
    <s v="America"/>
    <s v="Illinois"/>
    <s v="Ramla's"/>
    <s v="No inmail sent"/>
    <x v="1"/>
    <m/>
    <m/>
    <m/>
    <m/>
    <m/>
    <m/>
    <m/>
    <m/>
    <m/>
    <m/>
    <m/>
    <m/>
  </r>
  <r>
    <n v="12490"/>
    <d v="2021-11-08T00:00:00"/>
    <m/>
    <x v="2"/>
    <s v="David Kalmar"/>
    <s v="Data Scientist "/>
    <s v="Vision Group Holdings"/>
    <x v="13"/>
    <s v="America"/>
    <s v="Philadelphia"/>
    <s v="Ramla's"/>
    <s v="No inmail sent"/>
    <x v="1"/>
    <m/>
    <m/>
    <m/>
    <m/>
    <m/>
    <m/>
    <m/>
    <m/>
    <m/>
    <m/>
    <m/>
    <m/>
  </r>
  <r>
    <n v="12491"/>
    <d v="2021-11-11T00:00:00"/>
    <m/>
    <x v="4"/>
    <s v="Joanna Luu"/>
    <s v="VP, Digital Performance Marketing"/>
    <s v="BBVA in the USA"/>
    <x v="10"/>
    <s v="America"/>
    <s v="Texas"/>
    <s v="Personal"/>
    <s v="No inmail sent"/>
    <x v="1"/>
    <m/>
    <m/>
    <m/>
    <m/>
    <m/>
    <m/>
    <m/>
    <m/>
    <m/>
    <m/>
    <m/>
    <m/>
  </r>
  <r>
    <n v="12492"/>
    <d v="2021-11-11T00:00:00"/>
    <m/>
    <x v="4"/>
    <s v="Gregor Young"/>
    <s v="Marketing Performance &amp; Technology Director"/>
    <s v="Financial Times"/>
    <x v="3"/>
    <s v="Europe"/>
    <s v="United Kingdom"/>
    <s v="Ramla's"/>
    <s v="No inmail sent"/>
    <x v="1"/>
    <m/>
    <m/>
    <m/>
    <m/>
    <m/>
    <m/>
    <m/>
    <m/>
    <m/>
    <m/>
    <m/>
    <m/>
  </r>
  <r>
    <n v="12493"/>
    <d v="2021-11-11T00:00:00"/>
    <m/>
    <x v="4"/>
    <s v="Anthony Pietrini"/>
    <s v="Head of Marketing - Schick Women's &amp; Men's Hair Removal"/>
    <s v="Edgewell Personal Care"/>
    <x v="3"/>
    <s v="America"/>
    <s v="Connecticut"/>
    <s v="Ramla's"/>
    <s v="No inmail sent"/>
    <x v="1"/>
    <m/>
    <m/>
    <m/>
    <m/>
    <m/>
    <m/>
    <m/>
    <m/>
    <m/>
    <m/>
    <m/>
    <m/>
  </r>
  <r>
    <n v="12494"/>
    <d v="2021-11-11T00:00:00"/>
    <m/>
    <x v="4"/>
    <s v="Erik Wennerod"/>
    <s v="VP, Marketing Automation"/>
    <s v="HLK"/>
    <x v="17"/>
    <s v="America"/>
    <s v="New York"/>
    <s v="Ramla's"/>
    <s v="No inmail sent"/>
    <x v="1"/>
    <m/>
    <m/>
    <m/>
    <m/>
    <m/>
    <m/>
    <m/>
    <m/>
    <m/>
    <m/>
    <m/>
    <m/>
  </r>
  <r>
    <n v="12495"/>
    <d v="2021-11-11T00:00:00"/>
    <m/>
    <x v="4"/>
    <s v="Derrick Fournier"/>
    <s v="Vice President, Global Product Development and Supply Business Insights and Analytics"/>
    <s v="Bristol Myers Squibb"/>
    <x v="6"/>
    <s v="America"/>
    <s v="New Jersey"/>
    <s v="Ramla's"/>
    <s v="No inmail sent"/>
    <x v="1"/>
    <m/>
    <m/>
    <m/>
    <m/>
    <m/>
    <m/>
    <m/>
    <m/>
    <m/>
    <m/>
    <m/>
    <m/>
  </r>
  <r>
    <n v="12496"/>
    <d v="2021-11-11T00:00:00"/>
    <m/>
    <x v="4"/>
    <s v="Tushar K."/>
    <s v="Director, Data &amp; Analytics - Patient &amp; Specialty Services"/>
    <s v="Novartis"/>
    <x v="6"/>
    <s v="Europe"/>
    <s v="Switzerland"/>
    <s v="Personal"/>
    <s v="No inmail sent"/>
    <x v="1"/>
    <m/>
    <m/>
    <m/>
    <m/>
    <m/>
    <m/>
    <m/>
    <m/>
    <m/>
    <m/>
    <m/>
    <m/>
  </r>
  <r>
    <n v="12497"/>
    <d v="2021-11-11T00:00:00"/>
    <m/>
    <x v="4"/>
    <s v="Edward H. Chavis III"/>
    <s v="Practice Director, Big Data &amp; Advanced Analytics"/>
    <s v="Unisys"/>
    <x v="18"/>
    <s v="America"/>
    <s v="Washington"/>
    <s v="Ramla's"/>
    <s v="No inmail sent"/>
    <x v="1"/>
    <m/>
    <m/>
    <m/>
    <m/>
    <m/>
    <m/>
    <m/>
    <m/>
    <m/>
    <m/>
    <m/>
    <m/>
  </r>
  <r>
    <n v="12498"/>
    <d v="2021-11-11T00:00:00"/>
    <m/>
    <x v="4"/>
    <s v="Matthew Wakeman"/>
    <s v="Senior Director, Research &amp; Advisory - Marketing, Insights, Tech, Analytics"/>
    <s v="Gartner "/>
    <x v="7"/>
    <s v="America"/>
    <s v="Pennsylvania"/>
    <s v="Personal"/>
    <s v="No inmail sent"/>
    <x v="1"/>
    <m/>
    <m/>
    <m/>
    <m/>
    <m/>
    <m/>
    <m/>
    <m/>
    <m/>
    <m/>
    <m/>
    <m/>
  </r>
  <r>
    <n v="12499"/>
    <d v="2021-11-11T00:00:00"/>
    <m/>
    <x v="4"/>
    <s v="Sanjay Singh"/>
    <s v="Senior Manager - Marketing Analytics"/>
    <s v="Verizon"/>
    <x v="7"/>
    <s v="America"/>
    <s v="New York "/>
    <s v="Personal"/>
    <s v="No inmail sent"/>
    <x v="1"/>
    <m/>
    <m/>
    <m/>
    <m/>
    <m/>
    <m/>
    <m/>
    <m/>
    <m/>
    <m/>
    <m/>
    <m/>
  </r>
  <r>
    <n v="12500"/>
    <d v="2021-11-11T00:00:00"/>
    <m/>
    <x v="4"/>
    <s v="Nicholas Gallo"/>
    <s v="Vice President of Insights &amp; Analytics"/>
    <s v="Citi"/>
    <x v="10"/>
    <s v="America"/>
    <s v="New York"/>
    <s v="Personal"/>
    <s v="No inmail sent"/>
    <x v="1"/>
    <m/>
    <m/>
    <m/>
    <m/>
    <m/>
    <m/>
    <m/>
    <m/>
    <m/>
    <m/>
    <m/>
    <m/>
  </r>
  <r>
    <n v="12501"/>
    <d v="2021-11-12T00:00:00"/>
    <m/>
    <x v="4"/>
    <s v="Rodion Salakhutdinov"/>
    <s v="Associate Director, Analytics"/>
    <s v="Klick"/>
    <x v="13"/>
    <s v="America"/>
    <s v="Canada"/>
    <s v="Ramla's"/>
    <s v="No inmail sent"/>
    <x v="0"/>
    <d v="2021-11-12T00:00:00"/>
    <m/>
    <m/>
    <m/>
    <m/>
    <s v="Positive_FS"/>
    <m/>
    <s v="rsalakhutdinov@katalystadvantage.com"/>
    <m/>
    <m/>
    <m/>
    <s v="they are already a client and they asked for an extra training."/>
  </r>
  <r>
    <n v="12502"/>
    <d v="2021-11-12T00:00:00"/>
    <m/>
    <x v="4"/>
    <s v="Aditya Modak"/>
    <s v="Vice President Advanced Analytics, Risk Intelligence"/>
    <s v="BNP Paribas"/>
    <x v="10"/>
    <s v="America"/>
    <s v="Canada"/>
    <s v="Ramla's"/>
    <s v="No inmail sent"/>
    <x v="0"/>
    <d v="2021-11-12T00:00:00"/>
    <d v="2021-11-26T00:00:00"/>
    <m/>
    <m/>
    <m/>
    <s v="Positive_FS"/>
    <m/>
    <s v="aadi.modak@gmail.com"/>
    <m/>
    <m/>
    <m/>
    <s v="Demo on Friday , 3rd December"/>
  </r>
  <r>
    <n v="12503"/>
    <d v="2021-11-12T00:00:00"/>
    <m/>
    <x v="4"/>
    <s v="Patrick Hunter"/>
    <s v="Product Data and Performance Analyst"/>
    <s v="Liquid Interactive"/>
    <x v="17"/>
    <s v="Australia"/>
    <s v="Queensland"/>
    <s v="Ramla's"/>
    <s v="No inmail sent"/>
    <x v="0"/>
    <d v="2021-11-12T00:00:00"/>
    <d v="2021-11-19T00:00:00"/>
    <m/>
    <m/>
    <m/>
    <s v="Negative"/>
    <m/>
    <m/>
    <m/>
    <m/>
    <m/>
    <s v="not interested at this time"/>
  </r>
  <r>
    <n v="12504"/>
    <d v="2021-11-12T00:00:00"/>
    <m/>
    <x v="4"/>
    <s v="Hugues R."/>
    <s v="Consultant Data Scientist"/>
    <s v="Sia Partners"/>
    <x v="2"/>
    <s v="Europe"/>
    <s v="France"/>
    <s v="Ramla's"/>
    <s v="No inmail sent"/>
    <x v="0"/>
    <d v="2021-11-15T00:00:00"/>
    <d v="2021-11-19T00:00:00"/>
    <m/>
    <m/>
    <m/>
    <s v="Negative"/>
    <m/>
    <m/>
    <m/>
    <m/>
    <m/>
    <s v="he is not the right person for MMM"/>
  </r>
  <r>
    <n v="12505"/>
    <d v="2021-11-12T00:00:00"/>
    <m/>
    <x v="4"/>
    <s v="Kamal Chembath"/>
    <s v="Director - Marketing Analytics"/>
    <s v="Capgemini"/>
    <x v="5"/>
    <s v="America"/>
    <s v="California"/>
    <s v="Ramla's"/>
    <s v="No inmail sent"/>
    <x v="1"/>
    <m/>
    <m/>
    <m/>
    <m/>
    <m/>
    <m/>
    <m/>
    <m/>
    <m/>
    <m/>
    <m/>
    <m/>
  </r>
  <r>
    <n v="12506"/>
    <d v="2021-11-12T00:00:00"/>
    <m/>
    <x v="4"/>
    <s v="Tanya Nadkarni"/>
    <s v="Associate Manager - Advanced Analytics"/>
    <s v="AbbVie"/>
    <x v="6"/>
    <s v="America"/>
    <s v="Illinois"/>
    <s v="Ramla's"/>
    <s v="No inmail sent"/>
    <x v="1"/>
    <m/>
    <m/>
    <m/>
    <m/>
    <m/>
    <m/>
    <m/>
    <m/>
    <m/>
    <m/>
    <m/>
    <m/>
  </r>
  <r>
    <n v="12507"/>
    <d v="2021-11-12T00:00:00"/>
    <m/>
    <x v="4"/>
    <s v="Jaya Jha"/>
    <s v="Senior Advisor, Server Business Analytics and Operations"/>
    <s v="Dell Technologies "/>
    <x v="7"/>
    <s v="America"/>
    <s v="Texas"/>
    <s v="Ramla's"/>
    <s v="No inmail sent"/>
    <x v="1"/>
    <m/>
    <m/>
    <m/>
    <m/>
    <m/>
    <m/>
    <m/>
    <m/>
    <m/>
    <m/>
    <m/>
    <m/>
  </r>
  <r>
    <n v="12508"/>
    <d v="2021-11-08T00:00:00"/>
    <m/>
    <x v="2"/>
    <s v="Jason Pierce"/>
    <s v="VP Technology "/>
    <s v="The Marketing Science Department"/>
    <x v="5"/>
    <s v="America"/>
    <s v="Colorado"/>
    <s v="Ramla's"/>
    <s v="No inmail sent"/>
    <x v="1"/>
    <m/>
    <m/>
    <m/>
    <m/>
    <m/>
    <m/>
    <m/>
    <m/>
    <m/>
    <m/>
    <m/>
    <m/>
  </r>
  <r>
    <n v="12509"/>
    <d v="2021-11-08T00:00:00"/>
    <m/>
    <x v="2"/>
    <s v="Rob Mirabal"/>
    <s v="Associate Director, Marketing Science"/>
    <s v=" Annalect "/>
    <x v="1"/>
    <s v="America"/>
    <s v="Illinois"/>
    <s v="Ramla's"/>
    <s v="No inmail sent"/>
    <x v="0"/>
    <d v="2021-11-09T00:00:00"/>
    <d v="2021-12-02T00:00:00"/>
    <m/>
    <m/>
    <m/>
    <m/>
    <m/>
    <m/>
    <m/>
    <m/>
    <m/>
    <m/>
  </r>
  <r>
    <n v="12510"/>
    <d v="2021-11-08T00:00:00"/>
    <m/>
    <x v="2"/>
    <s v="Nicolas Loffreda"/>
    <s v="Engagement Manager "/>
    <s v="Fractal"/>
    <x v="2"/>
    <s v="America"/>
    <s v="California"/>
    <s v="Ramla's"/>
    <s v="No inmail sent"/>
    <x v="0"/>
    <d v="2021-11-09T00:00:00"/>
    <d v="2021-12-02T00:00:00"/>
    <m/>
    <m/>
    <m/>
    <m/>
    <m/>
    <m/>
    <m/>
    <m/>
    <m/>
    <m/>
  </r>
  <r>
    <n v="12511"/>
    <d v="2021-11-08T00:00:00"/>
    <m/>
    <x v="2"/>
    <s v="Dan Campbell"/>
    <s v="VP, Ad Measurement"/>
    <s v="DISQO"/>
    <x v="18"/>
    <s v="America"/>
    <s v="New York"/>
    <s v="Ramla's"/>
    <s v="No inmail sent"/>
    <x v="1"/>
    <m/>
    <m/>
    <m/>
    <m/>
    <m/>
    <m/>
    <m/>
    <m/>
    <m/>
    <m/>
    <m/>
    <m/>
  </r>
  <r>
    <n v="12512"/>
    <d v="2021-11-08T00:00:00"/>
    <m/>
    <x v="2"/>
    <s v="Ziggy Lin"/>
    <s v="Head of Product Management in TikTok Monetization - Ads Signals, Identity and Measurement Solutions"/>
    <s v="Tiktok"/>
    <x v="18"/>
    <s v="America"/>
    <s v="Washington"/>
    <s v="Ramla's"/>
    <s v="No inmail sent"/>
    <x v="1"/>
    <m/>
    <m/>
    <m/>
    <m/>
    <m/>
    <m/>
    <m/>
    <m/>
    <m/>
    <m/>
    <m/>
    <m/>
  </r>
  <r>
    <n v="12513"/>
    <d v="2021-11-08T00:00:00"/>
    <m/>
    <x v="2"/>
    <s v="Peter Brown"/>
    <s v="Vice President, Ad Measurement"/>
    <s v="DISQO"/>
    <x v="18"/>
    <s v="America"/>
    <s v="Michigan"/>
    <s v="Ramla's"/>
    <s v="No inmail sent"/>
    <x v="0"/>
    <m/>
    <m/>
    <m/>
    <m/>
    <m/>
    <m/>
    <m/>
    <m/>
    <m/>
    <m/>
    <m/>
    <m/>
  </r>
  <r>
    <n v="12514"/>
    <d v="2021-11-08T00:00:00"/>
    <m/>
    <x v="2"/>
    <s v="Joe McCabe"/>
    <s v="Vice President of Sales-Ad Measurement"/>
    <s v="DISQO"/>
    <x v="18"/>
    <s v="America"/>
    <s v="Illinois"/>
    <s v="Ramla's"/>
    <s v="No inmail sent"/>
    <x v="1"/>
    <m/>
    <m/>
    <m/>
    <m/>
    <m/>
    <m/>
    <m/>
    <m/>
    <m/>
    <m/>
    <m/>
    <m/>
  </r>
  <r>
    <n v="12515"/>
    <d v="2021-11-08T00:00:00"/>
    <m/>
    <x v="2"/>
    <s v="Sunil Sharma"/>
    <s v="Vice President of Sales - Ad Measurement"/>
    <s v="DISQO"/>
    <x v="18"/>
    <s v="America"/>
    <s v="New York"/>
    <s v="Ramla's"/>
    <s v="No inmail sent"/>
    <x v="1"/>
    <m/>
    <m/>
    <m/>
    <m/>
    <m/>
    <m/>
    <m/>
    <m/>
    <m/>
    <m/>
    <m/>
    <m/>
  </r>
  <r>
    <n v="12516"/>
    <d v="2021-11-08T00:00:00"/>
    <m/>
    <x v="2"/>
    <s v="Claire Langlotz"/>
    <s v="Ad Measurement Lead"/>
    <s v=" Pinterest"/>
    <x v="18"/>
    <s v="America"/>
    <s v="New York"/>
    <s v="Ramla's"/>
    <s v="No inmail sent"/>
    <x v="1"/>
    <m/>
    <m/>
    <m/>
    <m/>
    <m/>
    <m/>
    <m/>
    <m/>
    <m/>
    <m/>
    <m/>
    <m/>
  </r>
  <r>
    <n v="12517"/>
    <d v="2021-11-08T00:00:00"/>
    <m/>
    <x v="2"/>
    <s v="Adam Roslyn"/>
    <s v="TAM Director, Ad Measurement"/>
    <s v=" DISQO"/>
    <x v="18"/>
    <s v="America"/>
    <s v="New York"/>
    <s v="Ramla's"/>
    <s v="No inmail sent"/>
    <x v="0"/>
    <d v="2021-11-09T00:00:00"/>
    <d v="2021-11-09T00:00:00"/>
    <m/>
    <m/>
    <m/>
    <m/>
    <m/>
    <m/>
    <m/>
    <m/>
    <m/>
    <m/>
  </r>
  <r>
    <n v="12518"/>
    <d v="2021-11-08T00:00:00"/>
    <m/>
    <x v="2"/>
    <s v="Tatiana Kosheleva"/>
    <s v="Senior Manager Media Analytics/ROI Engine "/>
    <s v=" PepsiCo"/>
    <x v="3"/>
    <s v="America"/>
    <s v="Illinois"/>
    <s v="Ramla's"/>
    <s v="No inmail sent"/>
    <x v="1"/>
    <m/>
    <m/>
    <m/>
    <m/>
    <m/>
    <m/>
    <m/>
    <m/>
    <m/>
    <m/>
    <m/>
    <m/>
  </r>
  <r>
    <n v="12519"/>
    <d v="2021-11-08T00:00:00"/>
    <m/>
    <x v="2"/>
    <s v="Neil Pursey"/>
    <s v="Founder, Head of Measurement"/>
    <s v="Measurebyte"/>
    <x v="5"/>
    <s v="Africa"/>
    <s v="Cape Town"/>
    <s v="Ramla's"/>
    <s v="No inmail sent"/>
    <x v="0"/>
    <m/>
    <m/>
    <m/>
    <m/>
    <m/>
    <m/>
    <m/>
    <m/>
    <m/>
    <m/>
    <m/>
    <m/>
  </r>
  <r>
    <n v="12520"/>
    <d v="2021-11-08T00:00:00"/>
    <m/>
    <x v="2"/>
    <s v="Gavin Morgan"/>
    <s v="Global Senior Director, Marketing &amp; Consumer Intelligence"/>
    <s v="GfK"/>
    <x v="2"/>
    <s v="Europe"/>
    <s v="United Kingdom "/>
    <s v="Ramla's"/>
    <s v="No inmail sent"/>
    <x v="1"/>
    <m/>
    <m/>
    <m/>
    <m/>
    <m/>
    <m/>
    <m/>
    <m/>
    <m/>
    <m/>
    <m/>
    <m/>
  </r>
  <r>
    <n v="12521"/>
    <d v="2021-11-08T00:00:00"/>
    <m/>
    <x v="2"/>
    <s v="Frank Harrison"/>
    <s v="Director and Founder"/>
    <s v="Croft Analytics"/>
    <x v="5"/>
    <s v="Europe"/>
    <s v="United Kingdom "/>
    <s v="Ramla's"/>
    <s v="No inmail sent"/>
    <x v="0"/>
    <m/>
    <m/>
    <m/>
    <m/>
    <m/>
    <m/>
    <m/>
    <m/>
    <m/>
    <m/>
    <m/>
    <m/>
  </r>
  <r>
    <n v="12522"/>
    <d v="2021-11-08T00:00:00"/>
    <m/>
    <x v="2"/>
    <s v="Sean Bennington"/>
    <s v="Director, Marketing Analytics "/>
    <s v="Exact Sciences"/>
    <x v="7"/>
    <s v="America"/>
    <s v="California"/>
    <s v="Ramla's"/>
    <s v="No inmail sent"/>
    <x v="1"/>
    <m/>
    <m/>
    <m/>
    <m/>
    <m/>
    <m/>
    <m/>
    <m/>
    <m/>
    <m/>
    <m/>
    <m/>
  </r>
  <r>
    <n v="12523"/>
    <d v="2021-11-08T00:00:00"/>
    <m/>
    <x v="2"/>
    <s v="Jeff Rummer"/>
    <s v="Director Global Group Digital &amp; Marketing Operations "/>
    <s v="Edwards Lifesciences"/>
    <x v="13"/>
    <s v="America"/>
    <s v="Colorado"/>
    <s v="Ramla's"/>
    <s v="No inmail sent"/>
    <x v="0"/>
    <d v="2021-11-09T00:00:00"/>
    <d v="2021-12-02T00:00:00"/>
    <m/>
    <m/>
    <m/>
    <m/>
    <m/>
    <m/>
    <m/>
    <m/>
    <m/>
    <m/>
  </r>
  <r>
    <n v="12524"/>
    <d v="2021-11-08T00:00:00"/>
    <m/>
    <x v="2"/>
    <s v="Jared Del Prete"/>
    <s v="Sr. Director, Performance Marketing"/>
    <s v="SmartAsset"/>
    <x v="18"/>
    <s v="America"/>
    <s v="New York"/>
    <s v="Ramla's"/>
    <s v="No inmail sent"/>
    <x v="1"/>
    <m/>
    <m/>
    <m/>
    <m/>
    <m/>
    <m/>
    <m/>
    <m/>
    <m/>
    <m/>
    <m/>
    <m/>
  </r>
  <r>
    <n v="12525"/>
    <d v="2021-11-08T00:00:00"/>
    <m/>
    <x v="2"/>
    <s v="Ketul Shah"/>
    <s v="Sr Director, Strategy and Insights "/>
    <s v="Epsilon "/>
    <x v="1"/>
    <s v="America"/>
    <s v="Pennsylvania"/>
    <s v="Ramla's"/>
    <s v="No inmail sent"/>
    <x v="0"/>
    <d v="2021-11-09T00:00:00"/>
    <d v="2021-11-18T00:00:00"/>
    <m/>
    <m/>
    <m/>
    <m/>
    <m/>
    <m/>
    <m/>
    <m/>
    <m/>
    <m/>
  </r>
  <r>
    <n v="12526"/>
    <d v="2021-11-08T00:00:00"/>
    <m/>
    <x v="2"/>
    <s v="Adnan Shaikh"/>
    <s v="Digital Analytics Lead"/>
    <s v="Gluskin Sheff + Associates Inc."/>
    <x v="2"/>
    <s v="America"/>
    <s v="Canada"/>
    <s v="Ramla's"/>
    <s v="No inmail sent"/>
    <x v="0"/>
    <d v="2021-11-09T00:00:00"/>
    <d v="2021-12-02T00:00:00"/>
    <m/>
    <m/>
    <m/>
    <s v="Negative"/>
    <m/>
    <m/>
    <m/>
    <m/>
    <m/>
    <m/>
  </r>
  <r>
    <n v="12527"/>
    <d v="2021-11-08T00:00:00"/>
    <m/>
    <x v="2"/>
    <s v="Meet B."/>
    <s v="Director, Marketing &amp; Communications "/>
    <s v="Cruise"/>
    <x v="8"/>
    <s v="America"/>
    <s v="California"/>
    <s v="Ramla's"/>
    <s v="No inmail sent"/>
    <x v="1"/>
    <m/>
    <m/>
    <m/>
    <m/>
    <m/>
    <m/>
    <m/>
    <m/>
    <m/>
    <m/>
    <m/>
    <m/>
  </r>
  <r>
    <n v="12528"/>
    <d v="2021-11-08T00:00:00"/>
    <m/>
    <x v="2"/>
    <s v="Garrick Robinson"/>
    <s v="Retail Media "/>
    <s v="The Home Depot"/>
    <x v="0"/>
    <s v="America"/>
    <s v="Georgia"/>
    <s v="Ramla's"/>
    <s v="No inmail sent"/>
    <x v="0"/>
    <d v="2021-11-09T00:00:00"/>
    <d v="2021-12-02T00:00:00"/>
    <m/>
    <m/>
    <m/>
    <m/>
    <m/>
    <m/>
    <m/>
    <m/>
    <m/>
    <m/>
  </r>
  <r>
    <n v="12529"/>
    <d v="2021-11-08T00:00:00"/>
    <m/>
    <x v="2"/>
    <s v="Jason Cattach"/>
    <s v="Analytics and Measurement Lead "/>
    <s v="AKQA"/>
    <x v="1"/>
    <s v="Australia"/>
    <s v="Melbourne"/>
    <s v="Ramla's"/>
    <s v="No inmail sent"/>
    <x v="0"/>
    <d v="2021-11-09T00:00:00"/>
    <d v="2021-12-02T00:00:00"/>
    <m/>
    <m/>
    <m/>
    <m/>
    <m/>
    <m/>
    <m/>
    <m/>
    <m/>
    <m/>
  </r>
  <r>
    <n v="12530"/>
    <d v="2021-11-08T00:00:00"/>
    <m/>
    <x v="3"/>
    <s v="Michael Jung"/>
    <s v="Sr Director, Insights &amp; Analytics "/>
    <s v="Simple Mills "/>
    <x v="16"/>
    <s v="America"/>
    <s v="Canada"/>
    <s v="Personal"/>
    <s v="No inmail sent"/>
    <x v="1"/>
    <m/>
    <m/>
    <m/>
    <m/>
    <m/>
    <m/>
    <m/>
    <m/>
    <m/>
    <m/>
    <m/>
    <m/>
  </r>
  <r>
    <n v="12531"/>
    <d v="2021-11-08T00:00:00"/>
    <m/>
    <x v="3"/>
    <s v="Deirdre McFarland"/>
    <s v="SVP of Marketing "/>
    <s v="NCSolutions"/>
    <x v="10"/>
    <s v="America"/>
    <s v="Ohio"/>
    <s v="Personal"/>
    <s v="No inmail sent"/>
    <x v="1"/>
    <m/>
    <m/>
    <m/>
    <m/>
    <m/>
    <m/>
    <m/>
    <m/>
    <m/>
    <m/>
    <m/>
    <m/>
  </r>
  <r>
    <n v="12532"/>
    <d v="2021-11-08T00:00:00"/>
    <m/>
    <x v="3"/>
    <s v="Adrian Luczynski"/>
    <s v="SC Development &amp; Master Data Director"/>
    <s v="Castorama Polska"/>
    <x v="0"/>
    <s v="Europe"/>
    <s v="Poland"/>
    <s v="Personal"/>
    <s v="No inmail sent"/>
    <x v="1"/>
    <m/>
    <m/>
    <m/>
    <m/>
    <m/>
    <m/>
    <m/>
    <m/>
    <m/>
    <m/>
    <m/>
    <m/>
  </r>
  <r>
    <n v="12533"/>
    <d v="2021-11-08T00:00:00"/>
    <m/>
    <x v="3"/>
    <s v="Hazel Finlayson"/>
    <s v="Head of Data Insights"/>
    <s v="Bella &amp; Duke"/>
    <x v="3"/>
    <s v="Europe"/>
    <s v="United Kingdom"/>
    <s v="Personal"/>
    <s v="No inmail sent"/>
    <x v="1"/>
    <m/>
    <m/>
    <m/>
    <m/>
    <m/>
    <m/>
    <m/>
    <m/>
    <m/>
    <m/>
    <m/>
    <m/>
  </r>
  <r>
    <n v="12534"/>
    <d v="2021-11-08T00:00:00"/>
    <m/>
    <x v="3"/>
    <s v="Jay Williams"/>
    <s v="Director, Insights &amp; Analytics"/>
    <s v="Novant Health"/>
    <x v="13"/>
    <s v="America"/>
    <s v="North Carolina"/>
    <s v="Ramla's"/>
    <s v="No inmail sent"/>
    <x v="1"/>
    <m/>
    <m/>
    <m/>
    <m/>
    <m/>
    <m/>
    <m/>
    <m/>
    <m/>
    <m/>
    <m/>
    <m/>
  </r>
  <r>
    <n v="12535"/>
    <d v="2021-11-08T00:00:00"/>
    <m/>
    <x v="3"/>
    <s v="Edward Wang"/>
    <s v="Analytics &amp; Optimization Manager "/>
    <s v="Disney"/>
    <x v="12"/>
    <s v="America"/>
    <s v="Florida"/>
    <s v="Ramla's"/>
    <s v="No inmail sent"/>
    <x v="1"/>
    <m/>
    <m/>
    <m/>
    <m/>
    <m/>
    <m/>
    <m/>
    <m/>
    <m/>
    <m/>
    <m/>
    <m/>
  </r>
  <r>
    <n v="12536"/>
    <d v="2021-11-08T00:00:00"/>
    <m/>
    <x v="3"/>
    <s v="Prasad Vaidya"/>
    <s v="Data scientist, Manager"/>
    <s v="Rogers Communications"/>
    <x v="16"/>
    <s v="America"/>
    <s v="Canada"/>
    <s v="Personal"/>
    <s v="No inmail sent"/>
    <x v="1"/>
    <m/>
    <m/>
    <m/>
    <m/>
    <m/>
    <m/>
    <m/>
    <m/>
    <m/>
    <m/>
    <m/>
    <m/>
  </r>
  <r>
    <n v="12537"/>
    <d v="2021-11-08T00:00:00"/>
    <m/>
    <x v="3"/>
    <s v="Nivetha Agoramurthy"/>
    <s v="Manager - Digital Analytics &amp; Insights "/>
    <s v="Loblaw Digital"/>
    <x v="7"/>
    <s v="America"/>
    <s v="Canada"/>
    <s v="Personal"/>
    <s v="No inmail sent"/>
    <x v="1"/>
    <m/>
    <m/>
    <m/>
    <m/>
    <m/>
    <m/>
    <m/>
    <m/>
    <m/>
    <m/>
    <m/>
    <m/>
  </r>
  <r>
    <n v="12538"/>
    <d v="2021-11-08T00:00:00"/>
    <m/>
    <x v="3"/>
    <s v="Udaya Shyama Bhat"/>
    <s v="Principal Data Analyst "/>
    <s v="Capital One"/>
    <x v="10"/>
    <s v="America"/>
    <s v="Virginia"/>
    <s v="Personal"/>
    <s v="No inmail sent"/>
    <x v="1"/>
    <m/>
    <m/>
    <m/>
    <m/>
    <m/>
    <m/>
    <m/>
    <m/>
    <m/>
    <m/>
    <m/>
    <m/>
  </r>
  <r>
    <n v="12539"/>
    <d v="2021-11-08T00:00:00"/>
    <m/>
    <x v="3"/>
    <s v="Daniel Thull"/>
    <s v="Analytics &amp; Strategy Lead EMEA, Medical Devices"/>
    <s v="Johnson &amp; Johnson"/>
    <x v="3"/>
    <s v="Europe"/>
    <s v="Switzerland"/>
    <s v="Ramla's"/>
    <s v="No inmail sent"/>
    <x v="1"/>
    <m/>
    <m/>
    <m/>
    <m/>
    <m/>
    <m/>
    <m/>
    <m/>
    <m/>
    <m/>
    <m/>
    <m/>
  </r>
  <r>
    <n v="12540"/>
    <d v="2021-11-08T00:00:00"/>
    <m/>
    <x v="3"/>
    <s v="Sunny Yu"/>
    <s v="Senior Data Scientist"/>
    <s v="Stan"/>
    <x v="12"/>
    <s v="Australia"/>
    <s v="Australia"/>
    <s v="Personal"/>
    <s v="No inmail sent"/>
    <x v="1"/>
    <m/>
    <m/>
    <m/>
    <m/>
    <m/>
    <m/>
    <m/>
    <m/>
    <m/>
    <m/>
    <m/>
    <m/>
  </r>
  <r>
    <n v="12541"/>
    <d v="2021-11-08T00:00:00"/>
    <m/>
    <x v="3"/>
    <s v="Minkai Wu"/>
    <s v="Data Analysis Manager"/>
    <s v="Capital One"/>
    <x v="10"/>
    <s v="America"/>
    <s v="Texas"/>
    <s v="Ramla's"/>
    <s v="No inmail sent"/>
    <x v="0"/>
    <d v="2021-11-29T00:00:00"/>
    <d v="2022-02-22T00:00:00"/>
    <m/>
    <m/>
    <m/>
    <m/>
    <m/>
    <m/>
    <m/>
    <m/>
    <m/>
    <m/>
  </r>
  <r>
    <n v="12542"/>
    <d v="2021-11-08T00:00:00"/>
    <m/>
    <x v="3"/>
    <s v="Harris (Huancen) Liu"/>
    <s v="Manager, Data Science"/>
    <s v="Disney"/>
    <x v="12"/>
    <s v="America"/>
    <s v="New York"/>
    <s v="Ramla's"/>
    <s v="No inmail sent"/>
    <x v="0"/>
    <d v="2021-11-09T00:00:00"/>
    <d v="2022-02-22T00:00:00"/>
    <m/>
    <m/>
    <m/>
    <m/>
    <m/>
    <m/>
    <m/>
    <m/>
    <m/>
    <m/>
  </r>
  <r>
    <n v="12543"/>
    <d v="2021-11-08T00:00:00"/>
    <m/>
    <x v="3"/>
    <s v="Karen Cunningham"/>
    <s v="Market Analytics Manager"/>
    <s v="GSK"/>
    <x v="6"/>
    <s v="America"/>
    <s v="New Jersey"/>
    <s v="Ramla's"/>
    <s v="No inmail sent"/>
    <x v="1"/>
    <m/>
    <m/>
    <m/>
    <m/>
    <m/>
    <m/>
    <m/>
    <m/>
    <m/>
    <m/>
    <m/>
    <m/>
  </r>
  <r>
    <n v="12544"/>
    <d v="2021-11-08T00:00:00"/>
    <m/>
    <x v="3"/>
    <s v="Rubin Wei"/>
    <s v="Data Scientist/Senior Research Scientist"/>
    <s v="Eli Lilly and Company"/>
    <x v="6"/>
    <s v="America"/>
    <s v="Indiana"/>
    <s v="Ramla's"/>
    <s v="No inmail sent"/>
    <x v="1"/>
    <m/>
    <m/>
    <m/>
    <m/>
    <m/>
    <m/>
    <m/>
    <m/>
    <m/>
    <m/>
    <m/>
    <m/>
  </r>
  <r>
    <n v="12545"/>
    <d v="2021-11-08T00:00:00"/>
    <m/>
    <x v="3"/>
    <s v="Habib Adam"/>
    <s v="Senior Data Scientist"/>
    <s v="Wise"/>
    <x v="10"/>
    <s v="America"/>
    <s v="New York"/>
    <s v="Personal"/>
    <s v="No inmail sent"/>
    <x v="1"/>
    <m/>
    <m/>
    <m/>
    <m/>
    <m/>
    <m/>
    <m/>
    <m/>
    <m/>
    <m/>
    <m/>
    <m/>
  </r>
  <r>
    <n v="12546"/>
    <d v="2021-11-08T00:00:00"/>
    <m/>
    <x v="3"/>
    <s v="Sohail Shaikh"/>
    <s v="Advanced Marketing Analytics Manager"/>
    <s v="Philips"/>
    <x v="3"/>
    <s v="Europe"/>
    <s v="Netherlands"/>
    <s v="Ramla's"/>
    <s v="No inmail sent"/>
    <x v="0"/>
    <d v="2021-11-09T00:00:00"/>
    <d v="2021-11-24T00:00:00"/>
    <m/>
    <m/>
    <m/>
    <s v="Negative"/>
    <d v="2021-11-30T00:00:00"/>
    <m/>
    <m/>
    <m/>
    <m/>
    <m/>
  </r>
  <r>
    <n v="12547"/>
    <d v="2021-11-08T00:00:00"/>
    <m/>
    <x v="3"/>
    <s v="Mina Quon"/>
    <s v="Lead Data Scientist"/>
    <s v="Integra Credit"/>
    <x v="10"/>
    <s v="America"/>
    <s v="Illinois"/>
    <s v="Ramla's"/>
    <s v="No inmail sent"/>
    <x v="1"/>
    <m/>
    <m/>
    <m/>
    <m/>
    <m/>
    <m/>
    <m/>
    <m/>
    <m/>
    <m/>
    <m/>
    <m/>
  </r>
  <r>
    <n v="12548"/>
    <d v="2021-11-08T00:00:00"/>
    <m/>
    <x v="3"/>
    <s v="Jhonas Vasconcelos"/>
    <s v="Senior Data Analyst - Marketing Science"/>
    <s v="Hearts &amp; Science "/>
    <x v="5"/>
    <s v="America"/>
    <s v="Canada"/>
    <s v="Ramla's"/>
    <s v="No inmail sent"/>
    <x v="0"/>
    <d v="2021-11-09T00:00:00"/>
    <d v="2022-02-22T00:00:00"/>
    <m/>
    <m/>
    <m/>
    <m/>
    <m/>
    <m/>
    <m/>
    <m/>
    <m/>
    <m/>
  </r>
  <r>
    <n v="12549"/>
    <d v="2021-11-08T00:00:00"/>
    <m/>
    <x v="3"/>
    <s v="Michael Page"/>
    <s v="VP, Advanced Analytics"/>
    <s v="Essence"/>
    <x v="5"/>
    <s v="America"/>
    <s v="New York"/>
    <s v="Ramla's"/>
    <s v="No inmail sent"/>
    <x v="1"/>
    <m/>
    <m/>
    <m/>
    <m/>
    <m/>
    <m/>
    <m/>
    <m/>
    <m/>
    <m/>
    <m/>
    <m/>
  </r>
  <r>
    <n v="12550"/>
    <d v="2021-11-08T00:00:00"/>
    <m/>
    <x v="3"/>
    <s v="Aditi K."/>
    <s v="Senior Data Scientist"/>
    <s v="Target"/>
    <x v="0"/>
    <s v="America"/>
    <s v="New York"/>
    <s v="Ramla's"/>
    <s v="No inmail sent"/>
    <x v="1"/>
    <m/>
    <m/>
    <m/>
    <m/>
    <m/>
    <m/>
    <m/>
    <m/>
    <m/>
    <m/>
    <m/>
    <m/>
  </r>
  <r>
    <n v="12551"/>
    <d v="2021-11-08T00:00:00"/>
    <m/>
    <x v="1"/>
    <s v="Thomas Choi  "/>
    <s v="Head of Strategy &amp; Planning, Managing Director"/>
    <s v="Empower"/>
    <x v="1"/>
    <s v="America"/>
    <s v="Atlanta"/>
    <s v="Ramla's"/>
    <s v="No inmail sent"/>
    <x v="1"/>
    <m/>
    <m/>
    <m/>
    <m/>
    <m/>
    <m/>
    <m/>
    <m/>
    <m/>
    <m/>
    <m/>
    <m/>
  </r>
  <r>
    <n v="12552"/>
    <d v="2021-11-09T00:00:00"/>
    <m/>
    <x v="3"/>
    <s v="Tobias Hoff"/>
    <s v="Customer Analytics and Insights Leader, Global Marketing &amp; Communication"/>
    <s v="IKEA"/>
    <x v="0"/>
    <s v="America"/>
    <s v="New York"/>
    <s v="Ramla's"/>
    <s v="No inmail sent"/>
    <x v="1"/>
    <m/>
    <m/>
    <m/>
    <m/>
    <m/>
    <m/>
    <m/>
    <m/>
    <m/>
    <m/>
    <m/>
    <m/>
  </r>
  <r>
    <n v="12553"/>
    <d v="2021-11-09T00:00:00"/>
    <m/>
    <x v="3"/>
    <s v="Elina Babayan"/>
    <s v="Marketing Intelligence Manager"/>
    <s v="LG Electronics"/>
    <x v="3"/>
    <s v="America"/>
    <s v="New York"/>
    <s v="Ramla's"/>
    <s v="No inmail sent"/>
    <x v="1"/>
    <m/>
    <m/>
    <m/>
    <m/>
    <m/>
    <m/>
    <m/>
    <m/>
    <m/>
    <m/>
    <m/>
    <m/>
  </r>
  <r>
    <n v="12554"/>
    <d v="2021-11-09T00:00:00"/>
    <m/>
    <x v="3"/>
    <s v="Jialing Wang"/>
    <s v="Manager, Analytics"/>
    <s v="Spark Foundry "/>
    <x v="5"/>
    <s v="America"/>
    <s v="California"/>
    <s v="Personal"/>
    <s v="No inmail sent"/>
    <x v="1"/>
    <m/>
    <m/>
    <m/>
    <m/>
    <m/>
    <m/>
    <m/>
    <m/>
    <m/>
    <m/>
    <m/>
    <m/>
  </r>
  <r>
    <n v="12555"/>
    <d v="2021-11-09T00:00:00"/>
    <m/>
    <x v="3"/>
    <s v="Doug Rangel"/>
    <s v="Director, Data Science"/>
    <s v="Omnicom"/>
    <x v="5"/>
    <s v="America"/>
    <s v="Canada"/>
    <s v="Ramla's"/>
    <s v="No inmail sent"/>
    <x v="1"/>
    <m/>
    <m/>
    <m/>
    <m/>
    <m/>
    <m/>
    <m/>
    <m/>
    <m/>
    <m/>
    <m/>
    <m/>
  </r>
  <r>
    <n v="12556"/>
    <d v="2021-11-09T00:00:00"/>
    <m/>
    <x v="3"/>
    <s v="Jason Rogowski"/>
    <s v="Director of Data &amp; Analytics"/>
    <s v="Polaris Industries"/>
    <x v="3"/>
    <s v="America"/>
    <s v="Minnesota"/>
    <s v="Personal"/>
    <s v="No inmail sent"/>
    <x v="1"/>
    <m/>
    <m/>
    <m/>
    <m/>
    <m/>
    <m/>
    <m/>
    <m/>
    <m/>
    <m/>
    <m/>
    <m/>
  </r>
  <r>
    <n v="12557"/>
    <d v="2021-11-09T00:00:00"/>
    <m/>
    <x v="3"/>
    <s v="Sudaksh Singh"/>
    <s v="Senior Data Scientist"/>
    <s v="84.51˚"/>
    <x v="5"/>
    <s v="America"/>
    <s v="Ohio"/>
    <s v="Personal"/>
    <s v="No inmail sent"/>
    <x v="1"/>
    <m/>
    <m/>
    <m/>
    <m/>
    <m/>
    <m/>
    <m/>
    <m/>
    <m/>
    <m/>
    <m/>
    <m/>
  </r>
  <r>
    <n v="12558"/>
    <d v="2021-11-09T00:00:00"/>
    <m/>
    <x v="3"/>
    <s v="Renato Sebastiani"/>
    <s v="Head of Business Intelligence and Analytics"/>
    <s v="Ferrero"/>
    <x v="3"/>
    <s v="Europe"/>
    <s v="Italy"/>
    <s v="Ramla's"/>
    <s v="No inmail sent"/>
    <x v="0"/>
    <d v="2021-12-20T00:00:00"/>
    <d v="2022-02-22T00:00:00"/>
    <m/>
    <m/>
    <m/>
    <m/>
    <m/>
    <m/>
    <m/>
    <m/>
    <m/>
    <m/>
  </r>
  <r>
    <n v="12559"/>
    <d v="2021-11-09T00:00:00"/>
    <n v="11"/>
    <x v="3"/>
    <s v="Virginia Straus"/>
    <s v="Senior Manager, Marketing Effectiveness"/>
    <s v="Georgia-Pacific"/>
    <x v="0"/>
    <s v="America"/>
    <s v="Georgia"/>
    <s v="Ramla's"/>
    <s v="No inmail sent"/>
    <x v="1"/>
    <m/>
    <m/>
    <m/>
    <m/>
    <m/>
    <m/>
    <m/>
    <m/>
    <m/>
    <m/>
    <m/>
    <m/>
  </r>
  <r>
    <n v="12560"/>
    <d v="2021-11-09T00:00:00"/>
    <n v="11"/>
    <x v="3"/>
    <s v="Craig Nebeker"/>
    <s v="Head of Data Science, Marketing"/>
    <s v="Golden Hippo "/>
    <x v="1"/>
    <s v="America"/>
    <s v="California"/>
    <s v="Ramla's"/>
    <s v="No inmail sent"/>
    <x v="1"/>
    <m/>
    <m/>
    <m/>
    <m/>
    <m/>
    <m/>
    <m/>
    <m/>
    <m/>
    <m/>
    <m/>
    <m/>
  </r>
  <r>
    <n v="12561"/>
    <d v="2021-11-09T00:00:00"/>
    <n v="11"/>
    <x v="3"/>
    <s v="Lindsey Susick"/>
    <s v="Senior Manager, Media Planning"/>
    <s v="Walgreens "/>
    <x v="0"/>
    <s v="America"/>
    <s v="Illinois"/>
    <s v="Personal"/>
    <s v="No inmail sent"/>
    <x v="1"/>
    <m/>
    <m/>
    <m/>
    <m/>
    <m/>
    <m/>
    <m/>
    <m/>
    <m/>
    <m/>
    <m/>
    <m/>
  </r>
  <r>
    <n v="12562"/>
    <d v="2021-11-09T00:00:00"/>
    <n v="11"/>
    <x v="3"/>
    <s v="Deepti Tatini"/>
    <s v="Vice President, Head of U.S. Business Marketing Analytics"/>
    <s v="Prudential Financial"/>
    <x v="10"/>
    <s v="America"/>
    <s v="New York"/>
    <s v="Ramla's"/>
    <s v="No inmail sent"/>
    <x v="1"/>
    <m/>
    <m/>
    <m/>
    <m/>
    <m/>
    <m/>
    <m/>
    <m/>
    <m/>
    <m/>
    <m/>
    <m/>
  </r>
  <r>
    <n v="12563"/>
    <d v="2022-02-10T00:00:00"/>
    <n v="11"/>
    <x v="3"/>
    <s v="Melissa (King) Herrel"/>
    <s v="Global Director, Consumer Marketing Insights, Analytics"/>
    <s v="Newell Brands"/>
    <x v="3"/>
    <s v="America"/>
    <s v="Georgia"/>
    <s v="Ramla's"/>
    <s v="No inmail sent"/>
    <x v="1"/>
    <m/>
    <m/>
    <m/>
    <m/>
    <m/>
    <m/>
    <m/>
    <m/>
    <m/>
    <m/>
    <m/>
    <m/>
  </r>
  <r>
    <n v="12564"/>
    <d v="2021-11-09T00:00:00"/>
    <n v="11"/>
    <x v="3"/>
    <s v="Andy Gordon"/>
    <s v="Director, Marketing Analytics"/>
    <s v="PlayStation"/>
    <x v="7"/>
    <s v="Europe"/>
    <s v="United Kingdom"/>
    <s v="Personal"/>
    <s v="No inmail sent"/>
    <x v="1"/>
    <m/>
    <m/>
    <m/>
    <m/>
    <m/>
    <m/>
    <m/>
    <m/>
    <m/>
    <m/>
    <m/>
    <m/>
  </r>
  <r>
    <n v="12565"/>
    <d v="2021-11-09T00:00:00"/>
    <n v="11"/>
    <x v="3"/>
    <s v="Greg Czernik"/>
    <s v="Senior Director, Consumer Insights, Analytics &amp; Trade"/>
    <s v="Dairy Farmers"/>
    <x v="3"/>
    <s v="America"/>
    <s v="Illinois"/>
    <s v="Ramla's"/>
    <s v="No inmail sent"/>
    <x v="1"/>
    <m/>
    <m/>
    <m/>
    <m/>
    <m/>
    <m/>
    <m/>
    <m/>
    <m/>
    <m/>
    <m/>
    <m/>
  </r>
  <r>
    <n v="12566"/>
    <d v="2022-02-09T00:00:00"/>
    <n v="11"/>
    <x v="3"/>
    <s v="Jamie Byrum"/>
    <s v="Associate Vice President, Marketing Data, Analytics &amp; Research"/>
    <s v="Nationwide"/>
    <x v="10"/>
    <s v="America"/>
    <s v="Ohio"/>
    <s v="Both (Ramla's &amp; Personal)"/>
    <s v="No inmail sent"/>
    <x v="1"/>
    <m/>
    <m/>
    <m/>
    <m/>
    <m/>
    <m/>
    <m/>
    <m/>
    <m/>
    <m/>
    <m/>
    <m/>
  </r>
  <r>
    <n v="12567"/>
    <d v="2021-11-09T00:00:00"/>
    <n v="11"/>
    <x v="3"/>
    <s v="Vaiva Mikeleviciene"/>
    <s v="Head of Data&amp;Analytics IT"/>
    <s v="Telia"/>
    <x v="16"/>
    <s v="Europe"/>
    <s v="Lithuania"/>
    <s v="Personal"/>
    <s v="No inmail sent"/>
    <x v="1"/>
    <m/>
    <m/>
    <m/>
    <m/>
    <m/>
    <m/>
    <m/>
    <m/>
    <m/>
    <m/>
    <m/>
    <m/>
  </r>
  <r>
    <n v="12568"/>
    <d v="2021-11-09T00:00:00"/>
    <n v="11"/>
    <x v="3"/>
    <s v="Katja Popanda"/>
    <s v="Head of Market Research &amp; Insights"/>
    <s v="Stada Arzneimittel"/>
    <x v="6"/>
    <s v="Europe"/>
    <s v="Germany"/>
    <s v="Ramla's"/>
    <s v="No inmail sent"/>
    <x v="1"/>
    <m/>
    <m/>
    <m/>
    <m/>
    <m/>
    <m/>
    <m/>
    <m/>
    <m/>
    <m/>
    <m/>
    <m/>
  </r>
  <r>
    <n v="12569"/>
    <d v="2021-11-09T00:00:00"/>
    <n v="11"/>
    <x v="3"/>
    <s v="Jenna Owen"/>
    <s v="Marketing Analytics Lead"/>
    <s v="Dojo"/>
    <x v="10"/>
    <s v="Europe"/>
    <s v="United Kingdom"/>
    <s v="Ramla's"/>
    <s v="No inmail sent"/>
    <x v="1"/>
    <m/>
    <m/>
    <m/>
    <m/>
    <m/>
    <m/>
    <m/>
    <m/>
    <m/>
    <m/>
    <m/>
    <m/>
  </r>
  <r>
    <n v="12570"/>
    <d v="2021-11-09T00:00:00"/>
    <n v="11"/>
    <x v="3"/>
    <s v="Gavin Lockhart"/>
    <s v="Head of Marketing Technology and Analytics"/>
    <s v="Annalect"/>
    <x v="5"/>
    <s v="Australia"/>
    <s v="Australia"/>
    <s v="Ramla's"/>
    <s v="No inmail sent"/>
    <x v="1"/>
    <m/>
    <m/>
    <m/>
    <m/>
    <m/>
    <m/>
    <m/>
    <m/>
    <m/>
    <m/>
    <m/>
    <m/>
  </r>
  <r>
    <n v="12571"/>
    <d v="2021-11-12T00:00:00"/>
    <m/>
    <x v="4"/>
    <s v="Brett Lunde"/>
    <s v="Marketing Analytics, Lead"/>
    <s v="Humana"/>
    <x v="13"/>
    <s v="America"/>
    <s v="Kentucky"/>
    <s v="Ramla's"/>
    <s v="No inmail sent"/>
    <x v="1"/>
    <m/>
    <m/>
    <m/>
    <m/>
    <m/>
    <m/>
    <m/>
    <m/>
    <m/>
    <m/>
    <m/>
    <m/>
  </r>
  <r>
    <n v="12572"/>
    <d v="2021-11-12T00:00:00"/>
    <m/>
    <x v="4"/>
    <s v="Bharat Kathuria"/>
    <s v="Principal Consultant - Data Analytics"/>
    <s v="The Smart Cube "/>
    <x v="2"/>
    <s v="Europe"/>
    <s v="United kingdom"/>
    <s v="Ramla's"/>
    <s v="No inmail sent"/>
    <x v="1"/>
    <m/>
    <m/>
    <m/>
    <m/>
    <m/>
    <m/>
    <m/>
    <m/>
    <m/>
    <m/>
    <m/>
    <m/>
  </r>
  <r>
    <n v="12573"/>
    <d v="2021-11-12T00:00:00"/>
    <m/>
    <x v="4"/>
    <s v="Clare McNeely"/>
    <s v="Director"/>
    <s v="The New York Times"/>
    <x v="3"/>
    <s v="America"/>
    <s v="New York"/>
    <s v="Ramla's"/>
    <s v="No inmail sent"/>
    <x v="1"/>
    <m/>
    <m/>
    <m/>
    <m/>
    <m/>
    <m/>
    <m/>
    <m/>
    <m/>
    <m/>
    <m/>
    <m/>
  </r>
  <r>
    <n v="12574"/>
    <d v="2021-11-12T00:00:00"/>
    <m/>
    <x v="4"/>
    <s v="Kevin Weiler"/>
    <s v="Senior Manager of Advanced Analytics &amp; Data Science"/>
    <s v="SolarWinds"/>
    <x v="7"/>
    <s v="America"/>
    <s v="Texas"/>
    <s v="Ramla's"/>
    <s v="No inmail sent"/>
    <x v="1"/>
    <m/>
    <m/>
    <m/>
    <m/>
    <m/>
    <m/>
    <m/>
    <m/>
    <m/>
    <m/>
    <m/>
    <m/>
  </r>
  <r>
    <n v="12575"/>
    <d v="2021-11-12T00:00:00"/>
    <m/>
    <x v="4"/>
    <s v="Shyam Daraboina"/>
    <s v="Vice President, Director of Advanced Analytics"/>
    <s v="Methods+Mastery"/>
    <x v="2"/>
    <s v="America"/>
    <s v="California"/>
    <s v="Ramla's"/>
    <s v="No inmail sent"/>
    <x v="1"/>
    <m/>
    <m/>
    <m/>
    <m/>
    <m/>
    <m/>
    <m/>
    <m/>
    <m/>
    <m/>
    <m/>
    <m/>
  </r>
  <r>
    <n v="12576"/>
    <d v="2021-11-12T00:00:00"/>
    <m/>
    <x v="4"/>
    <s v="Stephanie Foye"/>
    <s v="Senior Vice President - Market Research"/>
    <s v="marketRx  / Cognizant"/>
    <x v="7"/>
    <s v="America"/>
    <s v="New Jersey"/>
    <s v="Ramla's"/>
    <s v="No inmail sent"/>
    <x v="1"/>
    <m/>
    <m/>
    <m/>
    <m/>
    <m/>
    <m/>
    <m/>
    <m/>
    <m/>
    <m/>
    <m/>
    <m/>
  </r>
  <r>
    <n v="12577"/>
    <d v="2021-11-12T00:00:00"/>
    <m/>
    <x v="4"/>
    <s v="Pey-Ran Che"/>
    <s v="Manager, Campaign Analytics and Measurement"/>
    <s v="BMO Financial Group "/>
    <x v="10"/>
    <s v="America"/>
    <s v="Illinois"/>
    <s v="Ramla's"/>
    <s v="No inmail sent"/>
    <x v="1"/>
    <m/>
    <m/>
    <m/>
    <m/>
    <m/>
    <m/>
    <m/>
    <m/>
    <m/>
    <m/>
    <m/>
    <m/>
  </r>
  <r>
    <n v="12578"/>
    <d v="2021-11-12T00:00:00"/>
    <m/>
    <x v="4"/>
    <s v="Yelena Kireev"/>
    <s v="Marketing Analytics Manager"/>
    <s v="TeamViewer"/>
    <x v="5"/>
    <s v="Europe"/>
    <s v="Germany"/>
    <s v="Ramla's"/>
    <s v="No inmail sent"/>
    <x v="1"/>
    <m/>
    <m/>
    <m/>
    <m/>
    <m/>
    <m/>
    <m/>
    <m/>
    <m/>
    <m/>
    <m/>
    <m/>
  </r>
  <r>
    <n v="12579"/>
    <d v="2021-11-15T00:00:00"/>
    <m/>
    <x v="4"/>
    <s v="Zhetao Zhao"/>
    <s v="Director, Analytics"/>
    <s v="Performics"/>
    <x v="5"/>
    <s v="America"/>
    <s v="Illinois"/>
    <s v="Ramla's"/>
    <s v="No inmail sent"/>
    <x v="0"/>
    <d v="2021-11-18T00:00:00"/>
    <d v="2022-03-11T00:00:00"/>
    <m/>
    <m/>
    <m/>
    <m/>
    <m/>
    <m/>
    <m/>
    <m/>
    <m/>
    <m/>
  </r>
  <r>
    <n v="12580"/>
    <d v="2021-11-15T00:00:00"/>
    <m/>
    <x v="4"/>
    <s v="Paul Issa"/>
    <s v="Director, Marketing Analytics &amp; Insights"/>
    <s v="Datasite "/>
    <x v="7"/>
    <s v="America"/>
    <s v="Minnesota"/>
    <s v="Ramla's"/>
    <s v="No inmail sent"/>
    <x v="0"/>
    <d v="2021-11-26T00:00:00"/>
    <d v="2022-03-11T00:00:00"/>
    <m/>
    <m/>
    <m/>
    <m/>
    <m/>
    <m/>
    <m/>
    <m/>
    <m/>
    <m/>
  </r>
  <r>
    <n v="12581"/>
    <d v="2021-11-15T00:00:00"/>
    <m/>
    <x v="4"/>
    <s v="Sania B."/>
    <s v="Director of Performance Marketing"/>
    <s v="Power Digital Marketing"/>
    <x v="1"/>
    <s v="America"/>
    <s v="California"/>
    <s v="Ramla's"/>
    <s v="No inmail sent"/>
    <x v="0"/>
    <d v="2021-11-18T00:00:00"/>
    <d v="2021-11-26T00:00:00"/>
    <m/>
    <m/>
    <m/>
    <s v="Negative"/>
    <d v="2021-11-26T00:00:00"/>
    <m/>
    <m/>
    <m/>
    <m/>
    <s v="not interested at this time"/>
  </r>
  <r>
    <n v="12582"/>
    <d v="2021-11-15T00:00:00"/>
    <m/>
    <x v="4"/>
    <s v="Maria Pirvu"/>
    <s v="Digital Performance Marketing Manager - B2B Tech Software"/>
    <s v="CloudSense"/>
    <x v="7"/>
    <s v="Europe"/>
    <s v="United Kingdom"/>
    <s v="Ramla's"/>
    <s v="No inmail sent"/>
    <x v="1"/>
    <m/>
    <m/>
    <m/>
    <m/>
    <m/>
    <m/>
    <m/>
    <m/>
    <m/>
    <m/>
    <m/>
    <m/>
  </r>
  <r>
    <n v="12583"/>
    <d v="2021-11-15T00:00:00"/>
    <m/>
    <x v="4"/>
    <s v="Renata Pecko"/>
    <s v="Director, Marketing Analytics and Insights"/>
    <s v="Kepler"/>
    <x v="5"/>
    <s v="America"/>
    <s v="New York"/>
    <s v="Ramla's"/>
    <s v="No inmail sent"/>
    <x v="1"/>
    <m/>
    <m/>
    <m/>
    <m/>
    <m/>
    <m/>
    <m/>
    <m/>
    <m/>
    <m/>
    <m/>
    <m/>
  </r>
  <r>
    <n v="12584"/>
    <d v="2021-11-15T00:00:00"/>
    <m/>
    <x v="4"/>
    <s v="Luke Carrino"/>
    <s v="Senior Manager, Performance Marketing"/>
    <s v="The Athletic "/>
    <x v="1"/>
    <s v="America"/>
    <s v="California"/>
    <s v="Personal"/>
    <s v="No inmail sent"/>
    <x v="1"/>
    <m/>
    <m/>
    <m/>
    <m/>
    <m/>
    <m/>
    <m/>
    <m/>
    <m/>
    <m/>
    <m/>
    <m/>
  </r>
  <r>
    <n v="12585"/>
    <d v="2021-11-15T00:00:00"/>
    <m/>
    <x v="4"/>
    <s v="Pelin Cingöz"/>
    <s v="Director Performance Marketing"/>
    <s v="oddity "/>
    <x v="18"/>
    <s v="Europe"/>
    <s v="Germany"/>
    <s v="Ramla's"/>
    <s v="No inmail sent"/>
    <x v="1"/>
    <m/>
    <m/>
    <m/>
    <m/>
    <m/>
    <m/>
    <m/>
    <m/>
    <m/>
    <m/>
    <m/>
    <m/>
  </r>
  <r>
    <n v="12586"/>
    <d v="2021-11-15T00:00:00"/>
    <m/>
    <x v="4"/>
    <s v="Jenna Bordy"/>
    <s v="Performance Marketing Manager - Beauty Brands, Perricone MD "/>
    <s v="THG"/>
    <x v="3"/>
    <s v="America"/>
    <s v="New York"/>
    <s v="Ramla's"/>
    <s v="No inmail sent"/>
    <x v="1"/>
    <m/>
    <m/>
    <m/>
    <m/>
    <m/>
    <m/>
    <m/>
    <m/>
    <m/>
    <m/>
    <m/>
    <m/>
  </r>
  <r>
    <n v="12587"/>
    <d v="2021-11-15T00:00:00"/>
    <m/>
    <x v="4"/>
    <s v="Anne-Sophie Forget"/>
    <s v="Head of Performance Marketing (Global)"/>
    <s v="Actegy Health"/>
    <x v="3"/>
    <s v="Europe"/>
    <s v="United Kingdom"/>
    <s v="Ramla's"/>
    <s v="No inmail sent"/>
    <x v="1"/>
    <m/>
    <m/>
    <m/>
    <m/>
    <m/>
    <m/>
    <m/>
    <m/>
    <m/>
    <m/>
    <m/>
    <m/>
  </r>
  <r>
    <n v="12588"/>
    <d v="2021-11-15T00:00:00"/>
    <m/>
    <x v="4"/>
    <s v="Simon Hall"/>
    <s v="Performance Marketing Manager"/>
    <s v="N3TWORK INC "/>
    <x v="12"/>
    <s v="Europe"/>
    <s v="United Kingdom"/>
    <s v="Personal"/>
    <s v="No inmail sent"/>
    <x v="1"/>
    <m/>
    <m/>
    <m/>
    <m/>
    <m/>
    <m/>
    <m/>
    <m/>
    <m/>
    <m/>
    <m/>
    <m/>
  </r>
  <r>
    <n v="12589"/>
    <d v="2021-11-18T00:00:00"/>
    <m/>
    <x v="4"/>
    <s v="Manoj Chandran"/>
    <s v="Senior Data Scientist"/>
    <s v="Fractal Analytics"/>
    <x v="5"/>
    <s v="America"/>
    <s v="New York"/>
    <s v="Personal"/>
    <s v="No inmail sent"/>
    <x v="0"/>
    <d v="2021-11-19T00:00:00"/>
    <d v="2021-12-03T00:00:00"/>
    <m/>
    <m/>
    <m/>
    <s v="Negative"/>
    <m/>
    <m/>
    <m/>
    <m/>
    <m/>
    <s v="not interested at this time"/>
  </r>
  <r>
    <n v="12590"/>
    <d v="2021-11-18T00:00:00"/>
    <m/>
    <x v="4"/>
    <s v="Siva Prasad Meenatchi Sundaram"/>
    <s v="Consultant - Data Science"/>
    <s v="Affine "/>
    <x v="2"/>
    <s v="America"/>
    <s v="California"/>
    <s v="Personal"/>
    <s v="No inmail sent"/>
    <x v="0"/>
    <d v="2021-11-18T00:00:00"/>
    <d v="2021-11-26T00:00:00"/>
    <m/>
    <m/>
    <m/>
    <s v="Negative"/>
    <d v="2021-11-26T00:00:00"/>
    <m/>
    <m/>
    <m/>
    <m/>
    <s v="not interested at this time"/>
  </r>
  <r>
    <n v="12591"/>
    <d v="2021-11-18T00:00:00"/>
    <m/>
    <x v="4"/>
    <s v="Marc Halatsis"/>
    <s v="Analytics Manager"/>
    <s v="Invesco Ltd."/>
    <x v="5"/>
    <s v="America"/>
    <s v="Canada"/>
    <s v="Ramla's"/>
    <s v="No inmail sent"/>
    <x v="0"/>
    <d v="2021-11-18T00:00:00"/>
    <d v="2022-03-11T00:00:00"/>
    <m/>
    <m/>
    <m/>
    <m/>
    <m/>
    <m/>
    <m/>
    <m/>
    <m/>
    <m/>
  </r>
  <r>
    <n v="12592"/>
    <d v="2021-11-09T00:00:00"/>
    <m/>
    <x v="3"/>
    <s v="Alissara (Belle) Kulchaipanich"/>
    <s v="Director, Global Marketing Performance and Analytics"/>
    <s v="The Estée Lauder Companies"/>
    <x v="3"/>
    <s v="America"/>
    <s v="New York"/>
    <s v="Ramla's"/>
    <s v="No inmail sent"/>
    <x v="0"/>
    <d v="2021-11-17T00:00:00"/>
    <d v="2022-02-22T00:00:00"/>
    <m/>
    <m/>
    <m/>
    <m/>
    <m/>
    <m/>
    <m/>
    <m/>
    <m/>
    <m/>
  </r>
  <r>
    <n v="12593"/>
    <d v="2021-11-09T00:00:00"/>
    <m/>
    <x v="3"/>
    <s v="Sumanth Pottim"/>
    <s v="Data Science Manager"/>
    <s v="Johnson &amp; Johnson"/>
    <x v="3"/>
    <s v="America"/>
    <s v="Pennsylvania"/>
    <s v="Ramla's"/>
    <s v="No inmail sent"/>
    <x v="1"/>
    <m/>
    <m/>
    <m/>
    <m/>
    <m/>
    <m/>
    <m/>
    <m/>
    <m/>
    <m/>
    <m/>
    <m/>
  </r>
  <r>
    <n v="12594"/>
    <d v="2021-11-09T00:00:00"/>
    <m/>
    <x v="3"/>
    <s v="Tushar Mehta"/>
    <s v="Head of Data &amp; Product"/>
    <s v="Otterfish"/>
    <x v="1"/>
    <s v="Australia"/>
    <s v="New Zealand"/>
    <s v="Ramla's"/>
    <s v="No inmail sent"/>
    <x v="0"/>
    <d v="2021-11-10T00:00:00"/>
    <d v="2022-02-22T00:00:00"/>
    <m/>
    <m/>
    <m/>
    <s v="Negative"/>
    <d v="2022-02-22T00:00:00"/>
    <m/>
    <m/>
    <m/>
    <m/>
    <m/>
  </r>
  <r>
    <n v="12595"/>
    <d v="2021-11-09T00:00:00"/>
    <m/>
    <x v="3"/>
    <s v="Joe Anderson"/>
    <s v="Data Science Manager"/>
    <s v="Stax"/>
    <x v="2"/>
    <s v="America"/>
    <s v="Wisconsin"/>
    <s v="Ramla's"/>
    <s v="No inmail sent"/>
    <x v="1"/>
    <m/>
    <m/>
    <m/>
    <m/>
    <m/>
    <m/>
    <m/>
    <m/>
    <m/>
    <m/>
    <m/>
    <m/>
  </r>
  <r>
    <n v="12596"/>
    <d v="2021-11-09T00:00:00"/>
    <m/>
    <x v="3"/>
    <s v="Rutu Trivedi"/>
    <s v="Sr. director, head of insights and analytics"/>
    <s v="Fresenius Medical Care"/>
    <x v="13"/>
    <s v="America"/>
    <s v="Masacheusetts"/>
    <s v="Ramla's"/>
    <s v="No inmail sent"/>
    <x v="1"/>
    <m/>
    <m/>
    <m/>
    <m/>
    <m/>
    <m/>
    <m/>
    <m/>
    <m/>
    <m/>
    <m/>
    <m/>
  </r>
  <r>
    <n v="12597"/>
    <d v="2021-11-09T00:00:00"/>
    <m/>
    <x v="3"/>
    <s v="Roman Ptaszynski"/>
    <s v="Head of Analytics"/>
    <s v="Kantar"/>
    <x v="5"/>
    <s v="Europe"/>
    <s v="France"/>
    <s v="Ramla's"/>
    <s v="No inmail sent"/>
    <x v="0"/>
    <d v="2022-02-08T00:00:00"/>
    <m/>
    <m/>
    <m/>
    <m/>
    <m/>
    <m/>
    <m/>
    <m/>
    <m/>
    <m/>
    <m/>
  </r>
  <r>
    <n v="12598"/>
    <d v="2021-11-10T00:00:00"/>
    <n v="11"/>
    <x v="3"/>
    <s v="Kátia Sarti"/>
    <s v="Marketing Manager"/>
    <s v="American Foods Group"/>
    <x v="3"/>
    <s v="America"/>
    <s v="Nebraska"/>
    <s v="Personal"/>
    <s v="No inmail sent"/>
    <x v="1"/>
    <m/>
    <m/>
    <m/>
    <m/>
    <m/>
    <m/>
    <m/>
    <m/>
    <m/>
    <m/>
    <m/>
    <m/>
  </r>
  <r>
    <n v="12599"/>
    <d v="2021-11-10T00:00:00"/>
    <n v="11"/>
    <x v="3"/>
    <s v="Jacqueline Cox"/>
    <s v="Director of Sales &amp; Marketing"/>
    <s v="Hard Rock International"/>
    <x v="11"/>
    <s v="America"/>
    <s v="New York"/>
    <s v="Personal"/>
    <s v="No inmail sent"/>
    <x v="1"/>
    <m/>
    <m/>
    <m/>
    <m/>
    <m/>
    <m/>
    <m/>
    <m/>
    <m/>
    <m/>
    <m/>
    <m/>
  </r>
  <r>
    <n v="12600"/>
    <d v="2021-11-10T00:00:00"/>
    <n v="11"/>
    <x v="3"/>
    <s v="Hitesh P."/>
    <s v="Senior Data Scientist"/>
    <s v="Mondi Group"/>
    <x v="3"/>
    <s v="Europe"/>
    <s v="Austria"/>
    <s v="Personal"/>
    <s v="No inmail sent"/>
    <x v="1"/>
    <m/>
    <m/>
    <m/>
    <m/>
    <m/>
    <m/>
    <m/>
    <m/>
    <m/>
    <m/>
    <m/>
    <m/>
  </r>
  <r>
    <n v="12601"/>
    <d v="2022-02-09T00:00:00"/>
    <n v="11"/>
    <x v="3"/>
    <s v="Alexander Angus Cassaniti"/>
    <s v="Marketing - Product Manager BSR Nutella"/>
    <s v="Ferrero"/>
    <x v="3"/>
    <s v="Europe"/>
    <s v="Luxemborg"/>
    <s v="Both (Ramla's &amp; Personal)"/>
    <s v="No inmail sent"/>
    <x v="1"/>
    <m/>
    <m/>
    <m/>
    <m/>
    <m/>
    <m/>
    <m/>
    <m/>
    <m/>
    <m/>
    <m/>
    <m/>
  </r>
  <r>
    <n v="12602"/>
    <d v="2021-11-10T00:00:00"/>
    <n v="11"/>
    <x v="3"/>
    <s v="Sarah Chapman"/>
    <s v="Sr. Retail Business Analyst"/>
    <s v="Royal Canin"/>
    <x v="3"/>
    <s v="America"/>
    <s v="Canada"/>
    <s v="Personal"/>
    <s v="No inmail sent"/>
    <x v="1"/>
    <m/>
    <m/>
    <m/>
    <m/>
    <m/>
    <m/>
    <m/>
    <m/>
    <m/>
    <m/>
    <m/>
    <m/>
  </r>
  <r>
    <n v="12603"/>
    <d v="2021-11-10T00:00:00"/>
    <n v="11"/>
    <x v="3"/>
    <s v="Alberto Fernandes"/>
    <s v="Director Finance - Online Strategy"/>
    <s v="The Home Depot  "/>
    <x v="0"/>
    <s v="America"/>
    <s v="Georgia"/>
    <s v="Personal"/>
    <s v="No inmail sent"/>
    <x v="1"/>
    <m/>
    <m/>
    <m/>
    <m/>
    <m/>
    <m/>
    <m/>
    <m/>
    <m/>
    <m/>
    <m/>
    <m/>
  </r>
  <r>
    <n v="12604"/>
    <d v="2021-11-10T00:00:00"/>
    <n v="11"/>
    <x v="3"/>
    <s v="Francine Kizner"/>
    <s v="Manager, Data Science and Insights"/>
    <s v="Mattel"/>
    <x v="3"/>
    <s v="America"/>
    <s v="California"/>
    <s v="Personal"/>
    <s v="No inmail sent"/>
    <x v="1"/>
    <m/>
    <m/>
    <m/>
    <m/>
    <m/>
    <m/>
    <m/>
    <m/>
    <m/>
    <m/>
    <m/>
    <m/>
  </r>
  <r>
    <n v="12605"/>
    <d v="2021-11-10T00:00:00"/>
    <n v="11"/>
    <x v="3"/>
    <s v="Shiva Trishul H M"/>
    <s v="Associate Director"/>
    <s v="Boehringer Ingelheim"/>
    <x v="6"/>
    <s v="America"/>
    <s v="New York"/>
    <s v="Personal"/>
    <s v="No inmail sent"/>
    <x v="0"/>
    <d v="2021-12-15T00:00:00"/>
    <m/>
    <m/>
    <m/>
    <m/>
    <m/>
    <m/>
    <m/>
    <m/>
    <m/>
    <m/>
    <m/>
  </r>
  <r>
    <n v="12606"/>
    <d v="2021-11-10T00:00:00"/>
    <n v="11"/>
    <x v="3"/>
    <s v="Robert Meyer Freeman"/>
    <s v="Manager of Marketing Analytics"/>
    <s v="Hagerty"/>
    <x v="8"/>
    <s v="America"/>
    <s v="Kansas"/>
    <s v="Personal"/>
    <s v="No inmail sent"/>
    <x v="1"/>
    <m/>
    <m/>
    <m/>
    <m/>
    <m/>
    <m/>
    <m/>
    <m/>
    <m/>
    <m/>
    <m/>
    <m/>
  </r>
  <r>
    <n v="12607"/>
    <d v="2021-11-10T00:00:00"/>
    <n v="11"/>
    <x v="3"/>
    <s v="Lydia Su"/>
    <s v="Manager, Database Marketing &amp; Analytics"/>
    <s v="Viking Cruises"/>
    <x v="11"/>
    <s v="America"/>
    <s v="California"/>
    <s v="Personal"/>
    <s v="No inmail sent"/>
    <x v="1"/>
    <m/>
    <m/>
    <m/>
    <m/>
    <m/>
    <m/>
    <m/>
    <m/>
    <m/>
    <m/>
    <m/>
    <m/>
  </r>
  <r>
    <n v="12608"/>
    <d v="2021-11-10T00:00:00"/>
    <n v="11"/>
    <x v="3"/>
    <s v="Ian Fraser"/>
    <s v="Consumer Insights Manager"/>
    <s v="Spectrum Brands"/>
    <x v="3"/>
    <s v="America"/>
    <s v="Arkansas"/>
    <s v="Personal"/>
    <s v="No inmail sent"/>
    <x v="1"/>
    <m/>
    <m/>
    <m/>
    <m/>
    <m/>
    <m/>
    <m/>
    <m/>
    <m/>
    <m/>
    <m/>
    <m/>
  </r>
  <r>
    <n v="12609"/>
    <d v="2021-11-10T00:00:00"/>
    <m/>
    <x v="2"/>
    <s v="David Kirkpatrick"/>
    <s v="Director of Media and Advertising, Europe "/>
    <s v="Circle K"/>
    <x v="15"/>
    <m/>
    <m/>
    <s v="Ramla's"/>
    <s v="No inmail sent"/>
    <x v="1"/>
    <m/>
    <m/>
    <m/>
    <m/>
    <m/>
    <m/>
    <m/>
    <m/>
    <m/>
    <m/>
    <m/>
    <m/>
  </r>
  <r>
    <n v="12610"/>
    <d v="2021-11-10T00:00:00"/>
    <m/>
    <x v="2"/>
    <s v="Raymond Pruett"/>
    <s v="Director Targeting Operations"/>
    <s v="Luxottica"/>
    <x v="0"/>
    <s v="America"/>
    <s v="Ohio"/>
    <s v="Ramla's"/>
    <s v="No inmail sent"/>
    <x v="0"/>
    <d v="2021-11-25T00:00:00"/>
    <d v="2021-11-25T00:00:00"/>
    <m/>
    <m/>
    <m/>
    <s v="Negative"/>
    <m/>
    <m/>
    <m/>
    <m/>
    <m/>
    <m/>
  </r>
  <r>
    <n v="12611"/>
    <d v="2021-11-10T00:00:00"/>
    <m/>
    <x v="2"/>
    <s v="Katerina Kechagia"/>
    <s v="VP Media Intelligence &amp; Marketing"/>
    <s v="Clip News"/>
    <x v="12"/>
    <s v="Europe"/>
    <s v="Greece"/>
    <s v="Ramla's"/>
    <s v="No inmail sent"/>
    <x v="0"/>
    <d v="2021-11-19T00:00:00"/>
    <d v="2021-12-02T00:00:00"/>
    <m/>
    <m/>
    <m/>
    <m/>
    <m/>
    <m/>
    <m/>
    <m/>
    <m/>
    <m/>
  </r>
  <r>
    <n v="12612"/>
    <d v="2021-11-10T00:00:00"/>
    <m/>
    <x v="2"/>
    <s v="Tanmay Saraykar"/>
    <s v="Director, Social Media Intelligence, Pharma and Consumer Health"/>
    <s v="IQVIA"/>
    <x v="13"/>
    <s v="America"/>
    <s v="New York"/>
    <s v="Ramla's"/>
    <s v="No inmail sent"/>
    <x v="0"/>
    <d v="2021-11-17T00:00:00"/>
    <d v="2021-12-02T00:00:00"/>
    <m/>
    <m/>
    <m/>
    <m/>
    <m/>
    <m/>
    <m/>
    <m/>
    <m/>
    <m/>
  </r>
  <r>
    <n v="12613"/>
    <d v="2021-11-10T00:00:00"/>
    <m/>
    <x v="2"/>
    <s v="Jason Aroussi"/>
    <s v="Media Intelligence Lead, Data + Analytics "/>
    <s v="Hill+Knowlton Strategies"/>
    <x v="17"/>
    <s v="America"/>
    <s v="Canada"/>
    <s v="Ramla's"/>
    <s v="No inmail sent"/>
    <x v="0"/>
    <d v="2021-11-17T00:00:00"/>
    <d v="2021-11-17T00:00:00"/>
    <m/>
    <m/>
    <m/>
    <s v="Negative"/>
    <m/>
    <m/>
    <m/>
    <m/>
    <m/>
    <m/>
  </r>
  <r>
    <n v="12614"/>
    <d v="2021-11-10T00:00:00"/>
    <m/>
    <x v="2"/>
    <s v="Leela Bozonelis"/>
    <s v="Global Marketing Director, Media Intelligence"/>
    <s v="LexisNexis"/>
    <x v="5"/>
    <s v="America"/>
    <s v="New York"/>
    <s v="Ramla's"/>
    <s v="No inmail sent"/>
    <x v="1"/>
    <m/>
    <m/>
    <m/>
    <m/>
    <m/>
    <m/>
    <m/>
    <m/>
    <m/>
    <m/>
    <m/>
    <m/>
  </r>
  <r>
    <n v="12615"/>
    <d v="2021-11-10T00:00:00"/>
    <m/>
    <x v="2"/>
    <s v="Harvey Rañola"/>
    <s v="Director, Demand Generation / Global Head of Media Intelligence"/>
    <s v="NetBase Quid"/>
    <x v="5"/>
    <s v="America"/>
    <s v="California"/>
    <s v="Ramla's"/>
    <s v="No inmail sent"/>
    <x v="1"/>
    <m/>
    <m/>
    <m/>
    <m/>
    <m/>
    <m/>
    <m/>
    <m/>
    <m/>
    <m/>
    <m/>
    <m/>
  </r>
  <r>
    <n v="12616"/>
    <d v="2021-11-10T00:00:00"/>
    <m/>
    <x v="2"/>
    <s v="Adam Gulyas"/>
    <s v="Head of Media Intelligence International Sales "/>
    <s v="Neticle"/>
    <x v="18"/>
    <s v="Europe"/>
    <s v="Hungary"/>
    <s v="Ramla's"/>
    <s v="No inmail sent"/>
    <x v="0"/>
    <d v="2021-11-17T00:00:00"/>
    <d v="2021-12-02T00:00:00"/>
    <m/>
    <m/>
    <m/>
    <m/>
    <m/>
    <m/>
    <m/>
    <m/>
    <m/>
    <m/>
  </r>
  <r>
    <n v="12617"/>
    <d v="2021-11-10T00:00:00"/>
    <m/>
    <x v="2"/>
    <s v="Mark Bull"/>
    <s v="Director, Insights &amp; Analytics"/>
    <s v="Media Intelligence Bureau"/>
    <x v="1"/>
    <s v="Europe"/>
    <s v="United Kingdom"/>
    <s v="Ramla's"/>
    <s v="No inmail sent"/>
    <x v="1"/>
    <m/>
    <m/>
    <m/>
    <m/>
    <m/>
    <m/>
    <m/>
    <m/>
    <m/>
    <m/>
    <m/>
    <m/>
  </r>
  <r>
    <n v="12618"/>
    <d v="2021-11-10T00:00:00"/>
    <m/>
    <x v="3"/>
    <s v="Bilal Farooq"/>
    <s v="Lead Data Scientist"/>
    <s v="WooliesX "/>
    <x v="0"/>
    <s v="Australia"/>
    <s v="Australia"/>
    <s v="Personal"/>
    <s v="No inmail sent"/>
    <x v="0"/>
    <d v="2021-11-12T00:00:00"/>
    <d v="2021-11-24T00:00:00"/>
    <m/>
    <m/>
    <m/>
    <m/>
    <m/>
    <m/>
    <m/>
    <m/>
    <m/>
    <m/>
  </r>
  <r>
    <n v="12619"/>
    <d v="2021-11-10T00:00:00"/>
    <m/>
    <x v="3"/>
    <s v="Xavier Gamito Garcia"/>
    <s v="Senior Data Scientist"/>
    <s v="Outfund"/>
    <x v="10"/>
    <s v="Europe"/>
    <s v="Spain"/>
    <s v="Personal"/>
    <s v="No inmail sent"/>
    <x v="1"/>
    <m/>
    <m/>
    <m/>
    <m/>
    <m/>
    <m/>
    <m/>
    <m/>
    <m/>
    <m/>
    <m/>
    <m/>
  </r>
  <r>
    <n v="12620"/>
    <d v="2021-11-10T00:00:00"/>
    <m/>
    <x v="3"/>
    <s v="Alok Ranchal"/>
    <s v="Senior Financial Analyst"/>
    <s v="The Home Depot Canada "/>
    <x v="0"/>
    <s v="America"/>
    <s v="Canada"/>
    <s v="Personal"/>
    <s v="No inmail sent"/>
    <x v="0"/>
    <d v="2021-11-11T00:00:00"/>
    <d v="2021-11-24T00:00:00"/>
    <m/>
    <m/>
    <m/>
    <m/>
    <m/>
    <m/>
    <m/>
    <m/>
    <m/>
    <m/>
  </r>
  <r>
    <n v="12621"/>
    <d v="2021-11-10T00:00:00"/>
    <m/>
    <x v="3"/>
    <s v="Rishi Gupta"/>
    <s v="Strategic Analytics Data Analyst "/>
    <s v="M&amp;T Bank"/>
    <x v="10"/>
    <s v="America"/>
    <s v="Tennessee"/>
    <s v="Personal"/>
    <s v="No inmail sent"/>
    <x v="0"/>
    <d v="2021-11-17T00:00:00"/>
    <d v="2021-12-02T00:00:00"/>
    <m/>
    <m/>
    <m/>
    <m/>
    <m/>
    <m/>
    <m/>
    <m/>
    <m/>
    <m/>
  </r>
  <r>
    <n v="12622"/>
    <d v="2021-11-10T00:00:00"/>
    <m/>
    <x v="3"/>
    <s v="Sean Grim"/>
    <s v="Business Analyst, Revenue Analytics"/>
    <s v="LendingTree "/>
    <x v="10"/>
    <s v="America"/>
    <s v="Washington"/>
    <s v="Personal"/>
    <s v="No inmail sent"/>
    <x v="1"/>
    <m/>
    <m/>
    <m/>
    <m/>
    <m/>
    <m/>
    <m/>
    <m/>
    <m/>
    <m/>
    <m/>
    <m/>
  </r>
  <r>
    <n v="12623"/>
    <d v="2021-11-10T00:00:00"/>
    <m/>
    <x v="3"/>
    <s v="Roger Grevatt"/>
    <s v="BI Analytics &amp; Database Manager"/>
    <s v="Vodafone"/>
    <x v="7"/>
    <s v="Australia"/>
    <s v="Australia"/>
    <s v="Personal"/>
    <s v="No inmail sent"/>
    <x v="1"/>
    <m/>
    <m/>
    <m/>
    <m/>
    <m/>
    <m/>
    <m/>
    <m/>
    <m/>
    <m/>
    <m/>
    <m/>
  </r>
  <r>
    <n v="12624"/>
    <d v="2021-11-10T00:00:00"/>
    <m/>
    <x v="3"/>
    <s v="Vincent Cestaro"/>
    <s v="Senior Merchandise Analytics Manager"/>
    <s v="Tailored Brands"/>
    <x v="3"/>
    <s v="America"/>
    <s v="Ohio"/>
    <s v="Personal"/>
    <s v="No inmail sent"/>
    <x v="0"/>
    <d v="2021-11-17T00:00:00"/>
    <d v="2021-11-24T00:00:00"/>
    <m/>
    <m/>
    <m/>
    <m/>
    <m/>
    <m/>
    <m/>
    <m/>
    <m/>
    <m/>
  </r>
  <r>
    <n v="12625"/>
    <d v="2021-11-10T00:00:00"/>
    <m/>
    <x v="3"/>
    <s v="Ismaïl Bernoussi"/>
    <s v="Marketing Data Analyst"/>
    <s v="FDJ"/>
    <x v="12"/>
    <s v="Europe"/>
    <s v="France"/>
    <s v="Personal"/>
    <s v="No inmail sent"/>
    <x v="1"/>
    <m/>
    <m/>
    <m/>
    <m/>
    <m/>
    <m/>
    <m/>
    <m/>
    <m/>
    <m/>
    <m/>
    <m/>
  </r>
  <r>
    <n v="12626"/>
    <d v="2021-11-10T00:00:00"/>
    <m/>
    <x v="2"/>
    <s v="Yessica Borny"/>
    <s v="Head of Media Intelligence &amp; Productivity"/>
    <s v="GroupM"/>
    <x v="1"/>
    <s v="Europe"/>
    <s v="Belgium"/>
    <s v="Ramla's"/>
    <s v="No inmail sent"/>
    <x v="1"/>
    <m/>
    <m/>
    <m/>
    <m/>
    <m/>
    <m/>
    <m/>
    <m/>
    <m/>
    <m/>
    <m/>
    <m/>
  </r>
  <r>
    <n v="12627"/>
    <d v="2021-11-10T00:00:00"/>
    <m/>
    <x v="2"/>
    <s v="Anders Hemphill"/>
    <s v="Vice President of Marketing and Brand Strategy "/>
    <s v="Superior Farms"/>
    <x v="3"/>
    <s v="America"/>
    <s v="California"/>
    <s v="Ramla's"/>
    <s v="No inmail sent"/>
    <x v="1"/>
    <m/>
    <m/>
    <m/>
    <m/>
    <m/>
    <m/>
    <m/>
    <m/>
    <m/>
    <m/>
    <m/>
    <m/>
  </r>
  <r>
    <n v="12628"/>
    <d v="2021-11-10T00:00:00"/>
    <m/>
    <x v="2"/>
    <s v="Piti Laulathaphol"/>
    <s v="Head Of Online Marketing"/>
    <s v="Shopee"/>
    <x v="18"/>
    <s v="Asia"/>
    <s v="Thailand"/>
    <s v="Ramla's"/>
    <s v="No inmail sent"/>
    <x v="1"/>
    <m/>
    <m/>
    <m/>
    <m/>
    <m/>
    <m/>
    <m/>
    <m/>
    <m/>
    <m/>
    <m/>
    <m/>
  </r>
  <r>
    <n v="12629"/>
    <d v="2021-11-10T00:00:00"/>
    <m/>
    <x v="2"/>
    <s v="Jill Steinberg"/>
    <s v="Director, Demand Generation, Media &amp; Marketing Metrics"/>
    <s v="Waste Management"/>
    <x v="13"/>
    <s v="America"/>
    <s v="California"/>
    <s v="Ramla's"/>
    <s v="No inmail sent"/>
    <x v="1"/>
    <m/>
    <m/>
    <m/>
    <m/>
    <m/>
    <m/>
    <m/>
    <m/>
    <m/>
    <m/>
    <m/>
    <m/>
  </r>
  <r>
    <n v="12630"/>
    <d v="2021-11-10T00:00:00"/>
    <m/>
    <x v="2"/>
    <s v="Enrique Dussan"/>
    <s v="Senior Solution Consultant"/>
    <s v="Norsan Media"/>
    <x v="12"/>
    <s v="America"/>
    <s v="Texas"/>
    <s v="Ramla's"/>
    <s v="No inmail sent"/>
    <x v="1"/>
    <m/>
    <m/>
    <m/>
    <m/>
    <m/>
    <m/>
    <m/>
    <m/>
    <m/>
    <m/>
    <m/>
    <m/>
  </r>
  <r>
    <n v="12631"/>
    <d v="2021-11-10T00:00:00"/>
    <m/>
    <x v="2"/>
    <s v="Patrick Gallagher"/>
    <s v="Media Consultant"/>
    <s v=" Meredith Corporation"/>
    <x v="1"/>
    <s v="America"/>
    <s v="Arizona"/>
    <s v="Ramla's"/>
    <s v="No inmail sent"/>
    <x v="1"/>
    <m/>
    <m/>
    <m/>
    <m/>
    <m/>
    <m/>
    <m/>
    <m/>
    <m/>
    <m/>
    <m/>
    <m/>
  </r>
  <r>
    <n v="12632"/>
    <d v="2021-11-10T00:00:00"/>
    <m/>
    <x v="2"/>
    <s v="Ed Kedzierski"/>
    <s v="Media Consultant "/>
    <s v="Cox Media"/>
    <x v="1"/>
    <s v="America"/>
    <s v="Rhode Island"/>
    <s v="Ramla's"/>
    <s v="No inmail sent"/>
    <x v="1"/>
    <m/>
    <m/>
    <m/>
    <m/>
    <m/>
    <m/>
    <m/>
    <m/>
    <m/>
    <m/>
    <m/>
    <m/>
  </r>
  <r>
    <n v="12633"/>
    <d v="2021-11-10T00:00:00"/>
    <m/>
    <x v="2"/>
    <s v="Jacob Bohle"/>
    <s v="Manager, Digital Marketing Analytics"/>
    <s v="Anheuser-Busch InBev"/>
    <x v="3"/>
    <s v="America"/>
    <s v="Minnesota"/>
    <s v="Ramla's"/>
    <s v="No inmail sent"/>
    <x v="1"/>
    <m/>
    <m/>
    <m/>
    <m/>
    <m/>
    <m/>
    <m/>
    <m/>
    <m/>
    <m/>
    <m/>
    <m/>
  </r>
  <r>
    <n v="12634"/>
    <d v="2021-11-10T00:00:00"/>
    <m/>
    <x v="2"/>
    <s v="Melissa Kim"/>
    <s v="Senior Data Scientist, Marketing Analytics"/>
    <s v="Etsy"/>
    <x v="18"/>
    <s v="America"/>
    <s v="New York"/>
    <s v="Ramla's"/>
    <s v="No inmail sent"/>
    <x v="1"/>
    <m/>
    <m/>
    <m/>
    <m/>
    <m/>
    <m/>
    <m/>
    <m/>
    <m/>
    <m/>
    <m/>
    <m/>
  </r>
  <r>
    <n v="12635"/>
    <d v="2021-11-10T00:00:00"/>
    <m/>
    <x v="2"/>
    <s v="Ryker Morgan"/>
    <s v="Director of Marketing Operations &amp; Analytics"/>
    <s v="Sprinklr"/>
    <x v="7"/>
    <s v="America"/>
    <s v="Utah"/>
    <s v="Ramla's"/>
    <s v="No inmail sent"/>
    <x v="1"/>
    <m/>
    <m/>
    <m/>
    <m/>
    <m/>
    <m/>
    <m/>
    <m/>
    <m/>
    <m/>
    <m/>
    <m/>
  </r>
  <r>
    <n v="12636"/>
    <d v="2021-11-10T00:00:00"/>
    <m/>
    <x v="2"/>
    <s v="Jiayi Liao"/>
    <s v="Marketing Analytics Manager "/>
    <s v="Dropbox"/>
    <x v="18"/>
    <s v="America"/>
    <s v="California"/>
    <s v="Ramla's"/>
    <s v="No inmail sent"/>
    <x v="1"/>
    <m/>
    <m/>
    <m/>
    <m/>
    <m/>
    <m/>
    <m/>
    <m/>
    <m/>
    <m/>
    <m/>
    <m/>
  </r>
  <r>
    <n v="12637"/>
    <d v="2021-11-10T00:00:00"/>
    <m/>
    <x v="2"/>
    <s v="Martin Reznick"/>
    <s v="Marketing Analytics Senior Director, Crossix Analytics "/>
    <s v="Veeva Systems"/>
    <x v="7"/>
    <s v="America"/>
    <s v="New York"/>
    <s v="Ramla's"/>
    <s v="No inmail sent"/>
    <x v="0"/>
    <d v="2021-11-25T00:00:00"/>
    <d v="2021-12-02T00:00:00"/>
    <m/>
    <m/>
    <m/>
    <m/>
    <m/>
    <m/>
    <m/>
    <m/>
    <m/>
    <m/>
  </r>
  <r>
    <n v="12638"/>
    <d v="2021-11-10T00:00:00"/>
    <m/>
    <x v="2"/>
    <s v="Christopher P. Albert"/>
    <s v="Senior Vice President, Director of Data Science, Engineering &amp; Analytics"/>
    <s v="MRM"/>
    <x v="1"/>
    <s v="America"/>
    <s v="New York"/>
    <s v="Ramla's"/>
    <s v="No inmail sent"/>
    <x v="0"/>
    <d v="2021-11-17T00:00:00"/>
    <d v="2021-12-02T00:00:00"/>
    <m/>
    <m/>
    <m/>
    <m/>
    <m/>
    <m/>
    <m/>
    <m/>
    <m/>
    <m/>
  </r>
  <r>
    <n v="12639"/>
    <d v="2021-11-10T00:00:00"/>
    <m/>
    <x v="2"/>
    <s v="Kris Crawford"/>
    <s v="V.P. Marketing"/>
    <s v=" The Media Trust "/>
    <x v="18"/>
    <s v="America"/>
    <s v="Virginia"/>
    <s v="Ramla's"/>
    <s v="No inmail sent"/>
    <x v="1"/>
    <m/>
    <m/>
    <m/>
    <m/>
    <m/>
    <m/>
    <m/>
    <m/>
    <m/>
    <m/>
    <m/>
    <m/>
  </r>
  <r>
    <n v="12640"/>
    <d v="2021-11-10T00:00:00"/>
    <m/>
    <x v="2"/>
    <s v="Tricia Vanderslice"/>
    <s v="VP of Marketing "/>
    <s v="Pistil Data"/>
    <x v="5"/>
    <s v="America"/>
    <s v="Florida"/>
    <s v="Ramla's"/>
    <s v="No inmail sent"/>
    <x v="0"/>
    <d v="2021-11-17T00:00:00"/>
    <d v="2021-12-02T00:00:00"/>
    <m/>
    <m/>
    <m/>
    <m/>
    <m/>
    <m/>
    <m/>
    <m/>
    <m/>
    <m/>
  </r>
  <r>
    <n v="12641"/>
    <d v="2021-11-10T00:00:00"/>
    <m/>
    <x v="2"/>
    <s v="Joshua Silva"/>
    <s v="Director of Marketing Analytics "/>
    <s v="The Advanced Business Metrics Agency"/>
    <x v="1"/>
    <s v="America"/>
    <s v="New York"/>
    <s v="Ramla's"/>
    <s v="No inmail sent"/>
    <x v="0"/>
    <d v="2021-11-17T00:00:00"/>
    <d v="2021-12-02T00:00:00"/>
    <m/>
    <m/>
    <m/>
    <m/>
    <m/>
    <m/>
    <m/>
    <m/>
    <m/>
    <m/>
  </r>
  <r>
    <n v="12642"/>
    <d v="2021-11-10T00:00:00"/>
    <m/>
    <x v="2"/>
    <s v="Panos Bassios"/>
    <s v="Digital, Data &amp; Analytics Director "/>
    <s v="MSD"/>
    <x v="6"/>
    <s v="Europe"/>
    <s v="Greece"/>
    <s v="Ramla's"/>
    <s v="No inmail sent"/>
    <x v="0"/>
    <d v="2021-11-17T00:00:00"/>
    <d v="2021-12-02T00:00:00"/>
    <m/>
    <m/>
    <m/>
    <m/>
    <m/>
    <m/>
    <m/>
    <m/>
    <m/>
    <m/>
  </r>
  <r>
    <n v="12643"/>
    <d v="2021-11-10T00:00:00"/>
    <m/>
    <x v="2"/>
    <s v="Scott van Eerden"/>
    <s v="Marketing Operations &amp; Data Analytics Manager | US, EMEA, APAC "/>
    <s v="Leaseweb"/>
    <x v="7"/>
    <s v="Europe"/>
    <s v="Netherlands"/>
    <s v="Ramla's"/>
    <s v="No inmail sent"/>
    <x v="1"/>
    <m/>
    <m/>
    <m/>
    <m/>
    <m/>
    <m/>
    <m/>
    <m/>
    <m/>
    <m/>
    <m/>
    <m/>
  </r>
  <r>
    <n v="12644"/>
    <d v="2021-11-10T00:00:00"/>
    <m/>
    <x v="2"/>
    <s v="Bill Lepler"/>
    <s v="Director, Marketing Analytics"/>
    <s v="City of Hope"/>
    <x v="13"/>
    <s v="America"/>
    <s v="California"/>
    <s v="Ramla's"/>
    <s v="No inmail sent"/>
    <x v="1"/>
    <m/>
    <m/>
    <m/>
    <m/>
    <m/>
    <m/>
    <m/>
    <m/>
    <m/>
    <m/>
    <m/>
    <m/>
  </r>
  <r>
    <n v="12645"/>
    <d v="2021-11-10T00:00:00"/>
    <m/>
    <x v="2"/>
    <s v="Derek Nesmith"/>
    <s v="Senior Director Innovation "/>
    <s v="Genesys"/>
    <x v="7"/>
    <s v="America"/>
    <s v="Texas"/>
    <s v="Ramla's"/>
    <s v="No inmail sent"/>
    <x v="1"/>
    <m/>
    <m/>
    <m/>
    <m/>
    <m/>
    <m/>
    <m/>
    <m/>
    <m/>
    <m/>
    <m/>
    <m/>
  </r>
  <r>
    <n v="12646"/>
    <d v="2021-11-10T00:00:00"/>
    <m/>
    <x v="2"/>
    <s v="Yi W."/>
    <s v="Manager, Marketing Science"/>
    <s v="Annalect"/>
    <x v="1"/>
    <s v="America"/>
    <s v="New York"/>
    <s v="Ramla's"/>
    <s v="No inmail sent"/>
    <x v="1"/>
    <m/>
    <m/>
    <m/>
    <m/>
    <m/>
    <m/>
    <m/>
    <m/>
    <m/>
    <m/>
    <m/>
    <m/>
  </r>
  <r>
    <n v="12647"/>
    <d v="2021-11-10T00:00:00"/>
    <m/>
    <x v="2"/>
    <s v="Uday Rajaram"/>
    <s v="Digital Marketing Consultant "/>
    <s v="Freelance"/>
    <x v="1"/>
    <s v="America"/>
    <s v="New York"/>
    <s v="Ramla's"/>
    <s v="No inmail sent"/>
    <x v="1"/>
    <m/>
    <m/>
    <m/>
    <m/>
    <m/>
    <m/>
    <m/>
    <m/>
    <m/>
    <m/>
    <m/>
    <m/>
  </r>
  <r>
    <n v="12648"/>
    <d v="2021-11-10T00:00:00"/>
    <m/>
    <x v="2"/>
    <s v="Erwin Keijzer"/>
    <s v="Co-Founder "/>
    <s v="Digiceptual "/>
    <x v="1"/>
    <s v="America"/>
    <s v="Nevada"/>
    <s v="Ramla's"/>
    <s v="No inmail sent"/>
    <x v="0"/>
    <d v="2021-11-17T00:00:00"/>
    <d v="2021-12-02T00:00:00"/>
    <m/>
    <m/>
    <m/>
    <m/>
    <m/>
    <m/>
    <m/>
    <m/>
    <m/>
    <m/>
  </r>
  <r>
    <n v="12649"/>
    <d v="2021-11-10T00:00:00"/>
    <m/>
    <x v="2"/>
    <s v="Alexander Golick"/>
    <s v="Founder &amp; CEO at Intensify"/>
    <s v="Intensify"/>
    <x v="1"/>
    <s v="America"/>
    <s v="California"/>
    <s v="Ramla's"/>
    <s v="No inmail sent"/>
    <x v="1"/>
    <m/>
    <m/>
    <m/>
    <m/>
    <m/>
    <m/>
    <m/>
    <m/>
    <m/>
    <m/>
    <m/>
    <m/>
  </r>
  <r>
    <n v="12650"/>
    <d v="2021-11-18T00:00:00"/>
    <m/>
    <x v="4"/>
    <s v="Riley Boeth"/>
    <s v="Analytics Director"/>
    <s v="Chadwick Martin Bailey (CMB) "/>
    <x v="2"/>
    <s v="America"/>
    <s v="Massachusetts"/>
    <s v="Ramla's"/>
    <s v="No inmail sent"/>
    <x v="0"/>
    <d v="2021-11-22T00:00:00"/>
    <d v="2021-11-26T00:00:00"/>
    <m/>
    <m/>
    <m/>
    <s v="Negative"/>
    <d v="2021-11-26T00:00:00"/>
    <m/>
    <m/>
    <m/>
    <m/>
    <s v="not interested at this time"/>
  </r>
  <r>
    <n v="12651"/>
    <d v="2021-11-11T00:00:00"/>
    <m/>
    <x v="3"/>
    <s v="Peijin X."/>
    <s v="Data Scientist Consultant"/>
    <s v="Takeda"/>
    <x v="6"/>
    <s v="America"/>
    <s v="North Carolina"/>
    <s v="Personal"/>
    <s v="No inmail sent"/>
    <x v="1"/>
    <m/>
    <m/>
    <m/>
    <m/>
    <m/>
    <m/>
    <m/>
    <m/>
    <m/>
    <m/>
    <m/>
    <m/>
  </r>
  <r>
    <n v="12652"/>
    <d v="2021-11-11T00:00:00"/>
    <m/>
    <x v="3"/>
    <s v="Philo Meerman"/>
    <s v="Manager Data Analytics"/>
    <s v="PwC Nederland"/>
    <x v="2"/>
    <s v="Europe"/>
    <s v="Netherlands"/>
    <s v="Personal"/>
    <s v="No inmail sent"/>
    <x v="1"/>
    <m/>
    <m/>
    <m/>
    <m/>
    <m/>
    <m/>
    <m/>
    <m/>
    <m/>
    <m/>
    <m/>
    <m/>
  </r>
  <r>
    <n v="12653"/>
    <d v="2021-11-11T00:00:00"/>
    <m/>
    <x v="3"/>
    <s v="Jeanette Simmelkjær"/>
    <s v="Project Manager, Data Science, Development "/>
    <s v="Novo Nordisk"/>
    <x v="6"/>
    <s v="Europe"/>
    <s v="Denmark"/>
    <s v="Personal"/>
    <s v="No inmail sent"/>
    <x v="1"/>
    <m/>
    <m/>
    <m/>
    <m/>
    <m/>
    <m/>
    <m/>
    <m/>
    <m/>
    <m/>
    <m/>
    <m/>
  </r>
  <r>
    <n v="12654"/>
    <d v="2021-11-11T00:00:00"/>
    <m/>
    <x v="3"/>
    <s v="Amy Robertson"/>
    <s v="Consumer Insights Manager"/>
    <s v="Tapestry"/>
    <x v="3"/>
    <s v="America"/>
    <s v="New York"/>
    <s v="Personal"/>
    <s v="No inmail sent"/>
    <x v="1"/>
    <m/>
    <m/>
    <m/>
    <m/>
    <m/>
    <m/>
    <m/>
    <m/>
    <m/>
    <m/>
    <m/>
    <m/>
  </r>
  <r>
    <n v="12655"/>
    <d v="2021-11-11T00:00:00"/>
    <m/>
    <x v="3"/>
    <s v="Manish Kaja"/>
    <s v="Manager Data Science 2"/>
    <s v="PayPal "/>
    <x v="10"/>
    <s v="America"/>
    <s v="California"/>
    <s v="Personal"/>
    <s v="No inmail sent"/>
    <x v="1"/>
    <m/>
    <m/>
    <m/>
    <m/>
    <m/>
    <m/>
    <m/>
    <m/>
    <m/>
    <m/>
    <m/>
    <m/>
  </r>
  <r>
    <n v="12656"/>
    <d v="2021-11-11T00:00:00"/>
    <m/>
    <x v="3"/>
    <s v="Mariana Castilho"/>
    <s v="Advanced Analytics Lead"/>
    <s v="Qonto"/>
    <x v="10"/>
    <s v="Europe"/>
    <s v="France"/>
    <s v="Ramla's"/>
    <s v="No inmail sent"/>
    <x v="0"/>
    <d v="2021-11-12T00:00:00"/>
    <d v="2022-02-22T00:00:00"/>
    <m/>
    <m/>
    <m/>
    <s v="Negative"/>
    <d v="2022-02-28T00:00:00"/>
    <m/>
    <m/>
    <m/>
    <m/>
    <m/>
  </r>
  <r>
    <n v="12657"/>
    <d v="2021-11-11T00:00:00"/>
    <m/>
    <x v="3"/>
    <s v="Vaishnavi Jala"/>
    <s v="Principal Data Analyst"/>
    <s v="Capital One "/>
    <x v="10"/>
    <s v="America"/>
    <s v="Virginia"/>
    <s v="Personal"/>
    <s v="No inmail sent"/>
    <x v="1"/>
    <m/>
    <m/>
    <m/>
    <m/>
    <m/>
    <m/>
    <m/>
    <m/>
    <m/>
    <m/>
    <m/>
    <m/>
  </r>
  <r>
    <n v="12658"/>
    <d v="2021-11-11T00:00:00"/>
    <m/>
    <x v="3"/>
    <s v="Minh Hieu Nguyen"/>
    <s v="Senior Data Analyst"/>
    <s v="Fitzco"/>
    <x v="17"/>
    <s v="America"/>
    <s v="Georgia"/>
    <s v="Personal"/>
    <s v="No inmail sent"/>
    <x v="0"/>
    <d v="2021-12-08T00:00:00"/>
    <m/>
    <m/>
    <m/>
    <m/>
    <m/>
    <m/>
    <m/>
    <m/>
    <m/>
    <m/>
    <m/>
  </r>
  <r>
    <n v="12659"/>
    <d v="2021-11-11T00:00:00"/>
    <m/>
    <x v="3"/>
    <s v="Alphonse Okossi"/>
    <s v="Sr Data Scientist"/>
    <s v="Air Liquide"/>
    <x v="3"/>
    <s v="America"/>
    <s v="New Jersey"/>
    <s v="Personal"/>
    <s v="No inmail sent"/>
    <x v="0"/>
    <d v="2022-01-25T00:00:00"/>
    <m/>
    <m/>
    <m/>
    <m/>
    <m/>
    <m/>
    <m/>
    <m/>
    <m/>
    <m/>
    <m/>
  </r>
  <r>
    <n v="12660"/>
    <d v="2021-11-11T00:00:00"/>
    <m/>
    <x v="3"/>
    <s v="Xiaofei &quot;Sophie&quot; Wang"/>
    <s v="Executive Director of Data Analytics"/>
    <s v="Paramount Pictures"/>
    <x v="12"/>
    <s v="America"/>
    <s v="Nevada"/>
    <s v="Ramla's"/>
    <s v="No inmail sent"/>
    <x v="1"/>
    <m/>
    <m/>
    <m/>
    <m/>
    <m/>
    <m/>
    <m/>
    <m/>
    <m/>
    <m/>
    <m/>
    <m/>
  </r>
  <r>
    <n v="12661"/>
    <d v="2021-11-11T00:00:00"/>
    <m/>
    <x v="3"/>
    <s v="Michelle Robbins"/>
    <s v="Senior Director, Data and Analytics "/>
    <s v="Clearlink "/>
    <x v="1"/>
    <s v="America"/>
    <s v="California"/>
    <s v="Ramla's"/>
    <s v="No inmail sent"/>
    <x v="0"/>
    <d v="2021-11-12T00:00:00"/>
    <d v="2022-01-28T00:00:00"/>
    <m/>
    <m/>
    <m/>
    <s v="Negative"/>
    <d v="2022-02-10T00:00:00"/>
    <m/>
    <m/>
    <m/>
    <m/>
    <m/>
  </r>
  <r>
    <n v="12662"/>
    <d v="2021-11-11T00:00:00"/>
    <m/>
    <x v="3"/>
    <s v="Taylor Henrie"/>
    <s v="Taylor Henrie"/>
    <s v="Clearlink "/>
    <x v="1"/>
    <s v="America"/>
    <s v="California"/>
    <s v="Personal"/>
    <s v="No inmail sent"/>
    <x v="1"/>
    <m/>
    <m/>
    <m/>
    <m/>
    <m/>
    <m/>
    <m/>
    <m/>
    <m/>
    <m/>
    <m/>
    <m/>
  </r>
  <r>
    <n v="12663"/>
    <d v="2021-11-11T00:00:00"/>
    <m/>
    <x v="3"/>
    <s v="Eric Tran"/>
    <s v="Product Manager, Data Enablement"/>
    <s v="Realtor.com"/>
    <x v="18"/>
    <s v="America"/>
    <s v="California"/>
    <s v="Personal"/>
    <s v="No inmail sent"/>
    <x v="1"/>
    <m/>
    <m/>
    <m/>
    <m/>
    <m/>
    <m/>
    <m/>
    <m/>
    <m/>
    <m/>
    <m/>
    <m/>
  </r>
  <r>
    <n v="12664"/>
    <d v="2021-11-11T00:00:00"/>
    <m/>
    <x v="3"/>
    <s v="nicolas busson"/>
    <s v="Data Management Senior Director"/>
    <s v="Procter &amp; Gamble "/>
    <x v="3"/>
    <s v="Europe"/>
    <s v="Switzerland"/>
    <s v="Ramla's"/>
    <s v="No inmail sent"/>
    <x v="1"/>
    <m/>
    <m/>
    <m/>
    <m/>
    <m/>
    <m/>
    <m/>
    <m/>
    <m/>
    <m/>
    <m/>
    <m/>
  </r>
  <r>
    <n v="12665"/>
    <d v="2021-11-11T00:00:00"/>
    <m/>
    <x v="3"/>
    <s v="Jianjun (JJ) Huang"/>
    <s v="Global Data Science Director"/>
    <s v="Johnson &amp; Johnson"/>
    <x v="3"/>
    <s v="America"/>
    <s v="Pennsylvania"/>
    <s v="Ramla's"/>
    <s v="No inmail sent"/>
    <x v="0"/>
    <d v="2021-12-08T00:00:00"/>
    <d v="2022-02-22T00:00:00"/>
    <m/>
    <m/>
    <m/>
    <m/>
    <m/>
    <m/>
    <m/>
    <m/>
    <m/>
    <m/>
  </r>
  <r>
    <n v="12666"/>
    <d v="2021-11-11T00:00:00"/>
    <m/>
    <x v="3"/>
    <s v="Danny Powerstorm"/>
    <s v="Senior Manager of Data Analytics"/>
    <s v="Merchology"/>
    <x v="0"/>
    <s v="America"/>
    <s v="Minnesota"/>
    <s v="Ramla's"/>
    <s v="No inmail sent"/>
    <x v="0"/>
    <d v="2021-11-15T00:00:00"/>
    <d v="2021-11-24T00:00:00"/>
    <m/>
    <m/>
    <m/>
    <s v="Negative"/>
    <d v="2021-11-25T00:00:00"/>
    <m/>
    <m/>
    <m/>
    <m/>
    <m/>
  </r>
  <r>
    <n v="12667"/>
    <d v="2021-11-11T00:00:00"/>
    <m/>
    <x v="3"/>
    <s v="Rohan Khatavkar"/>
    <s v="Senior Manager, Data Science"/>
    <s v="Charter Communications"/>
    <x v="1"/>
    <s v="America"/>
    <s v="Colorado"/>
    <s v="Ramla's"/>
    <s v="No inmail sent"/>
    <x v="0"/>
    <d v="2021-11-12T00:00:00"/>
    <d v="2022-01-28T00:00:00"/>
    <m/>
    <m/>
    <m/>
    <s v="Negative"/>
    <d v="2022-01-30T00:00:00"/>
    <m/>
    <m/>
    <m/>
    <m/>
    <m/>
  </r>
  <r>
    <n v="12668"/>
    <d v="2021-11-11T00:00:00"/>
    <m/>
    <x v="3"/>
    <s v="Michiel Kamp"/>
    <s v="Product Owner Advanced Analytics"/>
    <s v="Yolt"/>
    <x v="10"/>
    <s v="Europe"/>
    <s v="Netherlands"/>
    <s v="Personal"/>
    <s v="No inmail sent"/>
    <x v="1"/>
    <m/>
    <m/>
    <m/>
    <m/>
    <m/>
    <m/>
    <m/>
    <m/>
    <m/>
    <m/>
    <m/>
    <m/>
  </r>
  <r>
    <n v="12669"/>
    <d v="2021-11-11T00:00:00"/>
    <m/>
    <x v="3"/>
    <s v="Julian Hurtado"/>
    <s v="VP of Analytics"/>
    <s v="UM Worldwide"/>
    <x v="1"/>
    <s v="America"/>
    <s v="Connecticut"/>
    <s v="Ramla's"/>
    <s v="No inmail sent"/>
    <x v="1"/>
    <m/>
    <m/>
    <m/>
    <m/>
    <m/>
    <m/>
    <m/>
    <m/>
    <m/>
    <m/>
    <m/>
    <m/>
  </r>
  <r>
    <n v="12670"/>
    <d v="2021-11-11T00:00:00"/>
    <m/>
    <x v="3"/>
    <s v="Sowjanya mitra Nimmagadda"/>
    <s v="Sr.Data Scientist"/>
    <s v="FedEx"/>
    <x v="0"/>
    <s v="America"/>
    <s v="Tennessee"/>
    <s v="Personal"/>
    <s v="No inmail sent"/>
    <x v="1"/>
    <m/>
    <m/>
    <m/>
    <m/>
    <m/>
    <m/>
    <m/>
    <m/>
    <m/>
    <m/>
    <m/>
    <m/>
  </r>
  <r>
    <n v="12671"/>
    <d v="2021-11-11T00:00:00"/>
    <m/>
    <x v="3"/>
    <s v="Walter González"/>
    <s v="Head of Digital Strategy"/>
    <s v="Henkel"/>
    <x v="3"/>
    <s v="Europe"/>
    <s v="Netherlands"/>
    <s v="Ramla's"/>
    <s v="No inmail sent"/>
    <x v="0"/>
    <d v="2021-11-12T00:00:00"/>
    <d v="2021-11-24T00:00:00"/>
    <m/>
    <m/>
    <m/>
    <s v="Neutral"/>
    <d v="2021-12-06T00:00:00"/>
    <m/>
    <m/>
    <m/>
    <m/>
    <m/>
  </r>
  <r>
    <n v="12672"/>
    <d v="2021-11-11T00:00:00"/>
    <m/>
    <x v="3"/>
    <s v="Andrew Hunt"/>
    <s v="Global Market Data Lead"/>
    <s v="GSK"/>
    <x v="6"/>
    <s v="Europe"/>
    <s v="United Kingdom"/>
    <s v="Ramla's"/>
    <s v="No inmail sent"/>
    <x v="1"/>
    <m/>
    <m/>
    <m/>
    <m/>
    <m/>
    <m/>
    <m/>
    <m/>
    <m/>
    <m/>
    <m/>
    <m/>
  </r>
  <r>
    <n v="12673"/>
    <d v="2021-11-11T00:00:00"/>
    <m/>
    <x v="3"/>
    <s v="Divya Yadav"/>
    <s v="Analytics lead"/>
    <s v="Publishers Clearing House  "/>
    <x v="1"/>
    <s v="America"/>
    <s v="Canada"/>
    <s v="Ramla's"/>
    <s v="No inmail sent"/>
    <x v="2"/>
    <m/>
    <m/>
    <m/>
    <m/>
    <m/>
    <m/>
    <m/>
    <m/>
    <m/>
    <m/>
    <m/>
    <m/>
  </r>
  <r>
    <n v="12674"/>
    <d v="2021-11-11T00:00:00"/>
    <m/>
    <x v="3"/>
    <s v="James Burden"/>
    <s v="Senior Data Analyst"/>
    <s v="Annalect "/>
    <x v="5"/>
    <s v="America"/>
    <s v="Illinois"/>
    <s v="Personal"/>
    <s v="No inmail sent"/>
    <x v="1"/>
    <m/>
    <m/>
    <m/>
    <m/>
    <m/>
    <m/>
    <m/>
    <m/>
    <m/>
    <m/>
    <m/>
    <m/>
  </r>
  <r>
    <n v="12675"/>
    <d v="2021-11-11T00:00:00"/>
    <m/>
    <x v="3"/>
    <s v="Odjebga Emore"/>
    <s v="Senior Data, Analytics, &amp; Search Specialist"/>
    <s v="Barefoot Proximity"/>
    <x v="5"/>
    <s v="America"/>
    <s v="Texas"/>
    <s v="Ramla's"/>
    <s v="No inmail sent"/>
    <x v="0"/>
    <d v="2021-11-12T00:00:00"/>
    <d v="2021-12-06T00:00:00"/>
    <m/>
    <m/>
    <m/>
    <s v="Negative"/>
    <d v="2021-12-07T00:00:00"/>
    <m/>
    <m/>
    <m/>
    <m/>
    <m/>
  </r>
  <r>
    <n v="12676"/>
    <d v="2021-11-11T00:00:00"/>
    <m/>
    <x v="3"/>
    <s v="David Belton"/>
    <s v="Senior Data Scientist"/>
    <s v="Optum"/>
    <x v="13"/>
    <s v="Europe"/>
    <s v="Ireland"/>
    <s v="Personal"/>
    <s v="No inmail sent"/>
    <x v="1"/>
    <m/>
    <m/>
    <m/>
    <m/>
    <m/>
    <m/>
    <m/>
    <m/>
    <m/>
    <m/>
    <m/>
    <m/>
  </r>
  <r>
    <n v="12677"/>
    <d v="2021-11-11T00:00:00"/>
    <m/>
    <x v="3"/>
    <s v="Yurong Fan"/>
    <s v="Marketing Data Science Manager"/>
    <s v="Asana"/>
    <x v="18"/>
    <s v="America"/>
    <s v="California"/>
    <s v="Personal"/>
    <s v="No inmail sent"/>
    <x v="0"/>
    <d v="2021-11-12T00:00:00"/>
    <d v="2021-11-24T00:00:00"/>
    <m/>
    <m/>
    <m/>
    <s v="Positive"/>
    <d v="2021-12-01T00:00:00"/>
    <m/>
    <m/>
    <m/>
    <m/>
    <m/>
  </r>
  <r>
    <n v="12678"/>
    <d v="2021-11-11T00:00:00"/>
    <m/>
    <x v="3"/>
    <s v="Eric Lanser"/>
    <s v="Associate Director, Data Science"/>
    <s v="UnitedHealth Group"/>
    <x v="13"/>
    <s v="America"/>
    <s v="Minnesota"/>
    <s v="Ramla's"/>
    <s v="No inmail sent"/>
    <x v="1"/>
    <m/>
    <m/>
    <m/>
    <m/>
    <m/>
    <m/>
    <m/>
    <m/>
    <m/>
    <m/>
    <m/>
    <m/>
  </r>
  <r>
    <n v="12679"/>
    <d v="2021-11-11T00:00:00"/>
    <m/>
    <x v="3"/>
    <s v="Hangyu(Cedric) Liu"/>
    <s v="Senior Data Scientist"/>
    <s v="PPD"/>
    <x v="6"/>
    <s v="America"/>
    <s v="Massachusetts"/>
    <s v="Personal"/>
    <s v="No inmail sent"/>
    <x v="1"/>
    <m/>
    <m/>
    <m/>
    <m/>
    <m/>
    <m/>
    <m/>
    <m/>
    <m/>
    <m/>
    <m/>
    <m/>
  </r>
  <r>
    <n v="12680"/>
    <d v="2021-11-11T00:00:00"/>
    <m/>
    <x v="3"/>
    <s v="Alba Casero Mier"/>
    <s v="Media Intelligence &amp; Digital Media Manager"/>
    <s v="Orange"/>
    <x v="16"/>
    <s v="Europe"/>
    <s v="Spain"/>
    <s v="Personal"/>
    <s v="No inmail sent"/>
    <x v="0"/>
    <d v="2021-11-12T00:00:00"/>
    <d v="2021-11-30T00:00:00"/>
    <m/>
    <m/>
    <m/>
    <m/>
    <m/>
    <m/>
    <m/>
    <m/>
    <m/>
    <m/>
  </r>
  <r>
    <n v="12681"/>
    <d v="2021-11-11T00:00:00"/>
    <m/>
    <x v="3"/>
    <s v="Loren Boustead"/>
    <s v="Senior Data Analyst"/>
    <s v="Highmark Health"/>
    <x v="13"/>
    <s v="America"/>
    <s v="Pennsylvania"/>
    <s v="Personal"/>
    <s v="No inmail sent"/>
    <x v="1"/>
    <m/>
    <m/>
    <m/>
    <m/>
    <m/>
    <m/>
    <m/>
    <m/>
    <m/>
    <m/>
    <m/>
    <m/>
  </r>
  <r>
    <n v="12682"/>
    <d v="2021-11-11T00:00:00"/>
    <m/>
    <x v="3"/>
    <s v="Jainul Abedin"/>
    <s v="Senior Manager of Advanced Analytics"/>
    <s v="GroupM"/>
    <x v="1"/>
    <s v="Australia"/>
    <s v="Australia"/>
    <s v="Personal"/>
    <s v="No inmail sent"/>
    <x v="1"/>
    <m/>
    <m/>
    <m/>
    <m/>
    <m/>
    <m/>
    <m/>
    <m/>
    <m/>
    <m/>
    <m/>
    <m/>
  </r>
  <r>
    <n v="12683"/>
    <d v="2021-11-11T00:00:00"/>
    <m/>
    <x v="3"/>
    <s v="Abhishek Ravishankar"/>
    <s v="Senior Analytics Engineer"/>
    <s v="HBOMax"/>
    <x v="12"/>
    <s v="America"/>
    <s v="Washington"/>
    <s v="Personal"/>
    <s v="No inmail sent"/>
    <x v="1"/>
    <m/>
    <m/>
    <m/>
    <m/>
    <m/>
    <m/>
    <m/>
    <m/>
    <m/>
    <m/>
    <m/>
    <m/>
  </r>
  <r>
    <n v="12684"/>
    <d v="2021-11-11T00:00:00"/>
    <m/>
    <x v="3"/>
    <s v="Sidney Sau"/>
    <s v="Manager, Marketing Analytics &amp; Insights"/>
    <s v="TD"/>
    <x v="10"/>
    <s v="America"/>
    <s v="Canada"/>
    <s v="Personal"/>
    <s v="No inmail sent"/>
    <x v="1"/>
    <m/>
    <m/>
    <m/>
    <m/>
    <m/>
    <m/>
    <m/>
    <m/>
    <m/>
    <m/>
    <m/>
    <m/>
  </r>
  <r>
    <n v="12685"/>
    <d v="2021-11-11T00:00:00"/>
    <m/>
    <x v="3"/>
    <s v="Dan Guzman"/>
    <s v="Director of Performance Marketing"/>
    <s v="DealerPolicy"/>
    <x v="7"/>
    <s v="America"/>
    <s v="Colorado"/>
    <s v="Personal"/>
    <s v="No inmail sent"/>
    <x v="1"/>
    <m/>
    <m/>
    <m/>
    <m/>
    <m/>
    <m/>
    <m/>
    <m/>
    <m/>
    <m/>
    <m/>
    <m/>
  </r>
  <r>
    <n v="12686"/>
    <d v="2021-11-11T00:00:00"/>
    <m/>
    <x v="3"/>
    <s v="Daniel Krisik"/>
    <s v="VP, Marketing Analytics and Insights "/>
    <s v="Hagerty"/>
    <x v="8"/>
    <s v="America"/>
    <s v="Illinois"/>
    <s v="Ramla's"/>
    <s v="No inmail sent"/>
    <x v="0"/>
    <d v="2021-11-12T00:00:00"/>
    <d v="2022-02-22T00:00:00"/>
    <m/>
    <m/>
    <m/>
    <m/>
    <m/>
    <m/>
    <m/>
    <m/>
    <m/>
    <m/>
  </r>
  <r>
    <n v="12687"/>
    <d v="2021-11-18T00:00:00"/>
    <m/>
    <x v="4"/>
    <s v="Shivam Kumar"/>
    <s v="Management Consultant - Advanced Analytics"/>
    <s v="Kearney "/>
    <x v="2"/>
    <s v="America"/>
    <s v="Canada"/>
    <s v="Ramla's"/>
    <s v="No inmail sent"/>
    <x v="0"/>
    <d v="2021-11-19T00:00:00"/>
    <d v="2021-12-03T00:00:00"/>
    <m/>
    <m/>
    <m/>
    <s v="Negative"/>
    <m/>
    <m/>
    <m/>
    <m/>
    <m/>
    <s v="not interested at this time."/>
  </r>
  <r>
    <n v="12688"/>
    <d v="2021-11-18T00:00:00"/>
    <m/>
    <x v="4"/>
    <s v="Irene Casaburi"/>
    <s v="Performance Marketing Manager"/>
    <s v="YOOX NET-A-PORTER GROUP "/>
    <x v="18"/>
    <s v="Europe"/>
    <s v="United Kingdom"/>
    <s v="Personal"/>
    <s v="No inmail sent"/>
    <x v="1"/>
    <m/>
    <m/>
    <m/>
    <m/>
    <m/>
    <m/>
    <m/>
    <m/>
    <m/>
    <m/>
    <m/>
    <m/>
  </r>
  <r>
    <n v="12689"/>
    <d v="2021-11-18T00:00:00"/>
    <m/>
    <x v="4"/>
    <s v="Alessandro Canova"/>
    <s v="Performance Marketing Manager UK, IE, EMEA"/>
    <s v="The Walt Disney Company "/>
    <x v="12"/>
    <s v="Europe"/>
    <s v="United Kingdom"/>
    <s v="Ramla's"/>
    <s v="No inmail sent"/>
    <x v="1"/>
    <m/>
    <m/>
    <m/>
    <m/>
    <m/>
    <m/>
    <m/>
    <m/>
    <m/>
    <m/>
    <m/>
    <m/>
  </r>
  <r>
    <n v="12690"/>
    <d v="2021-11-18T00:00:00"/>
    <m/>
    <x v="4"/>
    <s v="Kristina Simickova"/>
    <s v="Senior B2B Performance Marketing Manager - Team Lead"/>
    <s v="BizMut Marketing GmbH "/>
    <x v="5"/>
    <s v="Europe"/>
    <s v="Germany"/>
    <s v="Ramla's"/>
    <s v="No inmail sent"/>
    <x v="1"/>
    <m/>
    <m/>
    <m/>
    <m/>
    <m/>
    <m/>
    <m/>
    <m/>
    <m/>
    <m/>
    <m/>
    <m/>
  </r>
  <r>
    <n v="12691"/>
    <d v="2021-11-18T00:00:00"/>
    <m/>
    <x v="4"/>
    <s v="Sobaan Shariff"/>
    <s v="Performance Marketing Manager"/>
    <s v="Selfridges"/>
    <x v="0"/>
    <s v="Europe"/>
    <s v="United Kingdom"/>
    <s v="Ramla's"/>
    <s v="No inmail sent"/>
    <x v="1"/>
    <m/>
    <m/>
    <m/>
    <m/>
    <m/>
    <m/>
    <m/>
    <m/>
    <m/>
    <m/>
    <m/>
    <m/>
  </r>
  <r>
    <n v="12692"/>
    <d v="2021-11-18T00:00:00"/>
    <m/>
    <x v="4"/>
    <s v="Annie Q."/>
    <s v="Associate Director Global Insights &amp; Analytics, Gum &amp; Candy"/>
    <s v="Mondelēz International "/>
    <x v="3"/>
    <s v="America"/>
    <s v="New Jersey"/>
    <s v="Ramla's"/>
    <s v="No inmail sent"/>
    <x v="1"/>
    <m/>
    <m/>
    <m/>
    <m/>
    <m/>
    <m/>
    <m/>
    <m/>
    <m/>
    <m/>
    <m/>
    <m/>
  </r>
  <r>
    <n v="12693"/>
    <d v="2021-11-18T00:00:00"/>
    <m/>
    <x v="4"/>
    <s v="Feifei Liu Crouch"/>
    <s v="Senior Manager, Growth Data Science, Instacart App"/>
    <s v="Instacart"/>
    <x v="18"/>
    <s v="America"/>
    <s v="California"/>
    <s v="Personal"/>
    <s v="No inmail sent"/>
    <x v="1"/>
    <m/>
    <m/>
    <m/>
    <m/>
    <m/>
    <m/>
    <m/>
    <m/>
    <m/>
    <m/>
    <m/>
    <m/>
  </r>
  <r>
    <n v="12694"/>
    <d v="2021-11-18T00:00:00"/>
    <m/>
    <x v="4"/>
    <s v="Nathan Roseberry"/>
    <s v="Senior Manager Consumer Insights and Web Analytics"/>
    <s v="TXU Energy"/>
    <x v="7"/>
    <s v="America"/>
    <s v="Texas"/>
    <s v="Personal"/>
    <s v="No inmail sent"/>
    <x v="1"/>
    <m/>
    <m/>
    <m/>
    <m/>
    <m/>
    <m/>
    <m/>
    <m/>
    <m/>
    <m/>
    <m/>
    <m/>
  </r>
  <r>
    <n v="12695"/>
    <d v="2021-11-18T00:00:00"/>
    <m/>
    <x v="4"/>
    <s v="Nitin Aggarwal"/>
    <s v="VP &amp; Business Head - Analytics and Data Science"/>
    <s v="The Smart Cube"/>
    <x v="2"/>
    <s v="America"/>
    <s v="United Kingdom"/>
    <s v="Ramla's"/>
    <s v="No inmail sent"/>
    <x v="1"/>
    <m/>
    <m/>
    <m/>
    <m/>
    <m/>
    <m/>
    <m/>
    <m/>
    <m/>
    <m/>
    <m/>
    <m/>
  </r>
  <r>
    <n v="12696"/>
    <d v="2021-11-18T00:00:00"/>
    <m/>
    <x v="4"/>
    <s v="Arun Balaji"/>
    <s v="Vice President, Risk Engineering &amp; Loss Forecasting Analytics"/>
    <s v="Goldman Sachs"/>
    <x v="10"/>
    <s v="America"/>
    <s v="New York"/>
    <s v="Ramla's"/>
    <s v="No inmail sent"/>
    <x v="1"/>
    <m/>
    <m/>
    <m/>
    <m/>
    <m/>
    <m/>
    <m/>
    <m/>
    <m/>
    <m/>
    <m/>
    <m/>
  </r>
  <r>
    <n v="12697"/>
    <d v="2021-11-18T00:00:00"/>
    <m/>
    <x v="4"/>
    <s v="Mohammed Aaser"/>
    <s v="Chief Data Officer"/>
    <s v="McKinsey &amp; Company"/>
    <x v="2"/>
    <s v="America"/>
    <s v="Minnesota"/>
    <s v="Ramla's"/>
    <s v="No inmail sent"/>
    <x v="1"/>
    <m/>
    <m/>
    <m/>
    <m/>
    <m/>
    <m/>
    <m/>
    <m/>
    <m/>
    <m/>
    <m/>
    <m/>
  </r>
  <r>
    <n v="12698"/>
    <d v="2021-11-18T00:00:00"/>
    <m/>
    <x v="4"/>
    <s v="Akhil Bhat"/>
    <s v="Data Science Manager"/>
    <s v="eClerx"/>
    <x v="5"/>
    <s v="America"/>
    <s v="Texas"/>
    <s v="Ramla's"/>
    <s v="No inmail sent"/>
    <x v="1"/>
    <m/>
    <m/>
    <m/>
    <m/>
    <m/>
    <m/>
    <m/>
    <m/>
    <m/>
    <m/>
    <m/>
    <m/>
  </r>
  <r>
    <n v="12699"/>
    <d v="2021-11-18T00:00:00"/>
    <m/>
    <x v="4"/>
    <s v="Sitki Gulten,Ph.D."/>
    <s v="Director of Data Science, Deal Advisory &amp; Strategy"/>
    <s v="KPMG US"/>
    <x v="10"/>
    <s v="America"/>
    <s v="New York"/>
    <s v="Ramla's"/>
    <s v="No inmail sent"/>
    <x v="1"/>
    <m/>
    <m/>
    <m/>
    <m/>
    <m/>
    <m/>
    <m/>
    <m/>
    <m/>
    <m/>
    <m/>
    <m/>
  </r>
  <r>
    <n v="12700"/>
    <d v="2021-11-18T00:00:00"/>
    <m/>
    <x v="4"/>
    <s v="Jordan Durham"/>
    <s v="Senior Data Scientist"/>
    <s v="Fractal"/>
    <x v="5"/>
    <s v="America"/>
    <s v="Carolina"/>
    <s v="Personal"/>
    <s v="No inmail sent"/>
    <x v="1"/>
    <m/>
    <m/>
    <m/>
    <m/>
    <m/>
    <m/>
    <m/>
    <m/>
    <m/>
    <m/>
    <m/>
    <m/>
  </r>
  <r>
    <n v="12701"/>
    <d v="2021-11-19T00:00:00"/>
    <m/>
    <x v="4"/>
    <s v="Jim Jenkins"/>
    <s v="Senior Data Analyst"/>
    <s v="ZIVVER"/>
    <x v="7"/>
    <s v="Europe"/>
    <s v="Netherlands"/>
    <s v="Personal"/>
    <s v="No inmail sent"/>
    <x v="1"/>
    <m/>
    <m/>
    <m/>
    <m/>
    <m/>
    <m/>
    <m/>
    <m/>
    <m/>
    <m/>
    <m/>
    <m/>
  </r>
  <r>
    <n v="12702"/>
    <d v="2021-11-19T00:00:00"/>
    <m/>
    <x v="4"/>
    <s v="Xiaoxiao Yu"/>
    <s v="Business Analytics Manager"/>
    <s v="Capital One"/>
    <x v="10"/>
    <s v="America"/>
    <s v="New York"/>
    <s v="Personal"/>
    <s v="No inmail sent"/>
    <x v="1"/>
    <m/>
    <m/>
    <m/>
    <m/>
    <m/>
    <m/>
    <m/>
    <m/>
    <m/>
    <m/>
    <m/>
    <m/>
  </r>
  <r>
    <n v="12703"/>
    <d v="2021-11-19T00:00:00"/>
    <m/>
    <x v="4"/>
    <s v="Nick Caldicott"/>
    <s v="Lead Data Scientist"/>
    <s v="Conagra Brands"/>
    <x v="3"/>
    <s v="America"/>
    <s v="Illinois"/>
    <s v="Personal"/>
    <s v="No inmail sent"/>
    <x v="1"/>
    <m/>
    <m/>
    <m/>
    <m/>
    <m/>
    <m/>
    <m/>
    <m/>
    <m/>
    <m/>
    <m/>
    <m/>
  </r>
  <r>
    <n v="12704"/>
    <d v="2021-11-19T00:00:00"/>
    <m/>
    <x v="4"/>
    <s v="Yash Mehta"/>
    <s v="Consultant (Data Science and Analytics)"/>
    <s v="Tredence Inc."/>
    <x v="2"/>
    <s v="America"/>
    <s v="California"/>
    <s v="Personal"/>
    <s v="No inmail sent"/>
    <x v="1"/>
    <m/>
    <m/>
    <m/>
    <m/>
    <m/>
    <m/>
    <m/>
    <m/>
    <m/>
    <m/>
    <m/>
    <m/>
  </r>
  <r>
    <n v="12705"/>
    <d v="2021-11-19T00:00:00"/>
    <m/>
    <x v="4"/>
    <s v="Matthew Polley"/>
    <s v="Senior Data Conversion Consultant"/>
    <s v="Invisors "/>
    <x v="5"/>
    <s v="America"/>
    <s v="Georgia"/>
    <s v="Personal"/>
    <s v="No inmail sent"/>
    <x v="1"/>
    <m/>
    <m/>
    <m/>
    <m/>
    <m/>
    <m/>
    <m/>
    <m/>
    <m/>
    <m/>
    <m/>
    <m/>
  </r>
  <r>
    <n v="12706"/>
    <d v="2021-11-19T00:00:00"/>
    <m/>
    <x v="4"/>
    <s v="Abimanyu Kumar"/>
    <s v="Senior Manager - Analytics"/>
    <s v="EXL"/>
    <x v="5"/>
    <s v="America"/>
    <s v="New York"/>
    <s v="Personal"/>
    <s v="No inmail sent"/>
    <x v="1"/>
    <m/>
    <m/>
    <m/>
    <m/>
    <m/>
    <m/>
    <m/>
    <m/>
    <m/>
    <m/>
    <m/>
    <m/>
  </r>
  <r>
    <n v="12707"/>
    <d v="2021-11-11T00:00:00"/>
    <m/>
    <x v="3"/>
    <s v="Florent Seine"/>
    <s v="Chief Data Officer"/>
    <s v="FONCIA"/>
    <x v="9"/>
    <s v="Europe"/>
    <s v="France"/>
    <s v="Ramla's"/>
    <s v="No inmail sent"/>
    <x v="1"/>
    <m/>
    <m/>
    <m/>
    <m/>
    <m/>
    <m/>
    <m/>
    <m/>
    <m/>
    <m/>
    <m/>
    <m/>
  </r>
  <r>
    <n v="12708"/>
    <d v="2021-11-11T00:00:00"/>
    <m/>
    <x v="3"/>
    <s v="Claire Sauvage"/>
    <s v="Data Analytics Manager "/>
    <s v="Saint Laurent"/>
    <x v="3"/>
    <s v="Europe"/>
    <s v="France"/>
    <s v="Personal"/>
    <s v="No inmail sent"/>
    <x v="1"/>
    <m/>
    <m/>
    <m/>
    <m/>
    <m/>
    <m/>
    <m/>
    <m/>
    <m/>
    <m/>
    <m/>
    <m/>
  </r>
  <r>
    <n v="12709"/>
    <d v="2021-11-11T00:00:00"/>
    <m/>
    <x v="3"/>
    <s v="Shelley Sanders"/>
    <s v="Senior Solution Manager - Loyalty, Consumer Data, and Analytics"/>
    <s v="General Mills"/>
    <x v="3"/>
    <s v="America"/>
    <s v="Minnesota"/>
    <s v="Personal"/>
    <s v="No inmail sent"/>
    <x v="1"/>
    <m/>
    <m/>
    <m/>
    <m/>
    <m/>
    <m/>
    <m/>
    <m/>
    <m/>
    <m/>
    <m/>
    <m/>
  </r>
  <r>
    <n v="12710"/>
    <d v="2021-11-11T00:00:00"/>
    <m/>
    <x v="3"/>
    <s v="Sophie Lerdrup Bourgois"/>
    <s v="Senior Campaign specialist"/>
    <s v="VisitDenmark"/>
    <x v="11"/>
    <s v="Europe"/>
    <s v="Denmark"/>
    <s v="Personal"/>
    <s v="No inmail sent"/>
    <x v="1"/>
    <m/>
    <m/>
    <m/>
    <m/>
    <m/>
    <m/>
    <m/>
    <m/>
    <m/>
    <m/>
    <m/>
    <m/>
  </r>
  <r>
    <n v="12711"/>
    <d v="2021-11-11T00:00:00"/>
    <m/>
    <x v="3"/>
    <s v="James Alexander"/>
    <s v="Director, Data Products &amp; Research"/>
    <s v="VIZIO"/>
    <x v="3"/>
    <s v="America"/>
    <s v="New York"/>
    <s v="Ramla's"/>
    <s v="No inmail sent"/>
    <x v="1"/>
    <m/>
    <m/>
    <m/>
    <m/>
    <m/>
    <m/>
    <m/>
    <m/>
    <m/>
    <m/>
    <m/>
    <m/>
  </r>
  <r>
    <n v="12712"/>
    <d v="2021-11-11T00:00:00"/>
    <m/>
    <x v="3"/>
    <s v="Ravichandra KSHIRSAGAR"/>
    <s v="Vice President Digital Buildings Services"/>
    <s v="Schneider Electric "/>
    <x v="3"/>
    <s v="Europe"/>
    <s v="France"/>
    <s v="Ramla's"/>
    <s v="No inmail sent"/>
    <x v="4"/>
    <m/>
    <m/>
    <m/>
    <m/>
    <m/>
    <m/>
    <m/>
    <m/>
    <m/>
    <m/>
    <m/>
    <m/>
  </r>
  <r>
    <n v="12713"/>
    <d v="2021-11-11T00:00:00"/>
    <m/>
    <x v="3"/>
    <s v="Brian Malek"/>
    <s v="Director Data &amp; Analytics"/>
    <s v="Dufresne Spencer Group"/>
    <x v="0"/>
    <s v="America"/>
    <s v="Florida"/>
    <s v="Ramla's"/>
    <s v="No inmail sent"/>
    <x v="1"/>
    <m/>
    <m/>
    <m/>
    <m/>
    <m/>
    <m/>
    <m/>
    <m/>
    <m/>
    <m/>
    <m/>
    <m/>
  </r>
  <r>
    <n v="12714"/>
    <d v="2021-11-11T00:00:00"/>
    <m/>
    <x v="3"/>
    <s v="Bassma Saissi Hassani"/>
    <s v="Business Intelligence / Data Analyst"/>
    <s v="Dr. BRANDT"/>
    <x v="3"/>
    <s v="Europe"/>
    <s v="France"/>
    <s v="Personal"/>
    <s v="No inmail sent"/>
    <x v="1"/>
    <m/>
    <m/>
    <m/>
    <m/>
    <m/>
    <m/>
    <m/>
    <m/>
    <m/>
    <m/>
    <m/>
    <m/>
  </r>
  <r>
    <n v="12715"/>
    <d v="2021-11-11T00:00:00"/>
    <m/>
    <x v="3"/>
    <s v="Vanessa Bowen"/>
    <s v="Head of UK Marketing, Executive Director"/>
    <s v="J.P. Morgan Asset Management"/>
    <x v="10"/>
    <s v="Europe"/>
    <s v="United Kingdom"/>
    <s v="Ramla's"/>
    <s v="No inmail sent"/>
    <x v="0"/>
    <d v="2021-11-22T00:00:00"/>
    <d v="2022-02-22T00:00:00"/>
    <m/>
    <m/>
    <m/>
    <m/>
    <m/>
    <m/>
    <m/>
    <m/>
    <m/>
    <m/>
  </r>
  <r>
    <n v="12716"/>
    <d v="2021-11-11T00:00:00"/>
    <m/>
    <x v="3"/>
    <s v="Joseph Chacko"/>
    <s v="Program Lead, CRM Activations"/>
    <s v="Samsung Electronics"/>
    <x v="3"/>
    <s v="America"/>
    <s v="New York"/>
    <s v="Personal"/>
    <s v="No inmail sent"/>
    <x v="1"/>
    <m/>
    <m/>
    <m/>
    <m/>
    <m/>
    <m/>
    <m/>
    <m/>
    <m/>
    <m/>
    <m/>
    <m/>
  </r>
  <r>
    <n v="12717"/>
    <d v="2021-11-11T00:00:00"/>
    <m/>
    <x v="3"/>
    <s v="Shashidhar Shenoy"/>
    <s v="Senior Data Scientist"/>
    <s v="Allianz"/>
    <x v="3"/>
    <s v="Europe"/>
    <s v="Brussels"/>
    <s v="Personal"/>
    <s v="No inmail sent"/>
    <x v="0"/>
    <d v="2021-11-17T00:00:00"/>
    <d v="2021-11-24T00:00:00"/>
    <m/>
    <m/>
    <m/>
    <m/>
    <m/>
    <m/>
    <m/>
    <m/>
    <m/>
    <m/>
  </r>
  <r>
    <n v="12718"/>
    <d v="2021-11-11T00:00:00"/>
    <m/>
    <x v="3"/>
    <s v="Sagar Sahoo"/>
    <s v="Data Scientist - Strategic Marketing"/>
    <s v="The Home Depot"/>
    <x v="0"/>
    <s v="America"/>
    <s v="Georgia"/>
    <s v="Personal"/>
    <s v="No inmail sent"/>
    <x v="1"/>
    <m/>
    <m/>
    <m/>
    <m/>
    <m/>
    <m/>
    <m/>
    <m/>
    <m/>
    <m/>
    <m/>
    <m/>
  </r>
  <r>
    <n v="12719"/>
    <d v="2021-11-11T00:00:00"/>
    <m/>
    <x v="3"/>
    <s v="Lawrence O'Donnell"/>
    <s v="Sr Mgr, Global Data Science &amp; Innovation"/>
    <s v="Carrier"/>
    <x v="3"/>
    <s v="America"/>
    <s v="Georgia"/>
    <s v="Personal"/>
    <s v="No inmail sent"/>
    <x v="1"/>
    <m/>
    <m/>
    <m/>
    <m/>
    <m/>
    <m/>
    <m/>
    <m/>
    <m/>
    <m/>
    <m/>
    <m/>
  </r>
  <r>
    <n v="12720"/>
    <d v="2021-11-11T00:00:00"/>
    <m/>
    <x v="3"/>
    <s v="Marie Helene Roy"/>
    <s v="Lead Data Scientist"/>
    <s v="HP"/>
    <x v="7"/>
    <s v="America"/>
    <s v="Texas"/>
    <s v="Ramla's"/>
    <s v="No inmail sent"/>
    <x v="1"/>
    <m/>
    <m/>
    <m/>
    <m/>
    <m/>
    <m/>
    <m/>
    <m/>
    <m/>
    <m/>
    <m/>
    <m/>
  </r>
  <r>
    <n v="12721"/>
    <d v="2021-11-22T00:00:00"/>
    <m/>
    <x v="4"/>
    <s v="Thomas Fowler"/>
    <s v="Manager, Performance Marketing Sales and Analytics"/>
    <s v="EXPRESS"/>
    <x v="0"/>
    <s v="America"/>
    <s v="Ohio"/>
    <s v="Ramla's"/>
    <s v="No inmail sent"/>
    <x v="2"/>
    <d v="2021-11-22T00:00:00"/>
    <d v="2022-02-08T00:00:00"/>
    <m/>
    <m/>
    <m/>
    <m/>
    <m/>
    <m/>
    <m/>
    <m/>
    <m/>
    <m/>
  </r>
  <r>
    <n v="12722"/>
    <d v="2021-11-22T00:00:00"/>
    <m/>
    <x v="4"/>
    <s v="Begüm Azak"/>
    <s v="Performance Marketing Manager"/>
    <s v="Revival"/>
    <x v="0"/>
    <s v="Europe"/>
    <s v="United Kingdom"/>
    <s v="Ramla's"/>
    <s v="No inmail sent"/>
    <x v="0"/>
    <d v="2021-11-23T00:00:00"/>
    <d v="2022-03-11T00:00:00"/>
    <m/>
    <m/>
    <m/>
    <m/>
    <m/>
    <m/>
    <m/>
    <m/>
    <m/>
    <m/>
  </r>
  <r>
    <n v="12723"/>
    <d v="2021-11-22T00:00:00"/>
    <m/>
    <x v="4"/>
    <s v="Karen Mendoza"/>
    <s v="Jr. Performance Marketing Manager"/>
    <s v="SNIPES"/>
    <x v="0"/>
    <s v="America"/>
    <s v="Pennsylvania"/>
    <s v="Ramla's"/>
    <s v="No inmail sent"/>
    <x v="0"/>
    <d v="2021-11-23T00:00:00"/>
    <d v="2021-11-26T00:00:00"/>
    <m/>
    <m/>
    <m/>
    <s v="Negative"/>
    <m/>
    <m/>
    <m/>
    <m/>
    <m/>
    <s v="not interested at this time"/>
  </r>
  <r>
    <n v="12724"/>
    <d v="2021-11-22T00:00:00"/>
    <m/>
    <x v="4"/>
    <s v="Federico Del Savio"/>
    <s v="Performance Marketing Manager"/>
    <s v="DrSmile"/>
    <x v="6"/>
    <s v="Europe"/>
    <s v="Germany"/>
    <s v="Ramla's"/>
    <s v="No inmail sent"/>
    <x v="1"/>
    <m/>
    <m/>
    <m/>
    <m/>
    <m/>
    <m/>
    <m/>
    <m/>
    <m/>
    <m/>
    <m/>
    <m/>
  </r>
  <r>
    <n v="12725"/>
    <d v="2021-11-22T00:00:00"/>
    <m/>
    <x v="4"/>
    <s v="Jessica Romaniuk"/>
    <s v="President, Chicago"/>
    <s v="Two by Four"/>
    <x v="1"/>
    <s v="America"/>
    <s v="Illinois"/>
    <s v="Ramla's"/>
    <s v="No inmail sent"/>
    <x v="1"/>
    <m/>
    <m/>
    <m/>
    <m/>
    <m/>
    <m/>
    <m/>
    <m/>
    <m/>
    <m/>
    <m/>
    <m/>
  </r>
  <r>
    <n v="12726"/>
    <d v="2021-11-22T00:00:00"/>
    <m/>
    <x v="4"/>
    <s v="Ariadni-Margarita Alexaki"/>
    <s v="Performance Marketing Manager"/>
    <s v="Blueground"/>
    <x v="9"/>
    <s v="America"/>
    <s v="New York"/>
    <s v="Ramla's"/>
    <s v="No inmail sent"/>
    <x v="1"/>
    <m/>
    <m/>
    <m/>
    <m/>
    <m/>
    <m/>
    <m/>
    <m/>
    <m/>
    <m/>
    <m/>
    <m/>
  </r>
  <r>
    <n v="12727"/>
    <d v="2021-11-22T00:00:00"/>
    <m/>
    <x v="4"/>
    <s v="Bogdan Iancu"/>
    <s v="Senior Performance Marketing Manager"/>
    <s v="Blueground"/>
    <x v="9"/>
    <s v="Europe"/>
    <s v="Greece"/>
    <s v="Ramla's"/>
    <s v="No inmail sent"/>
    <x v="1"/>
    <m/>
    <m/>
    <m/>
    <m/>
    <m/>
    <m/>
    <m/>
    <m/>
    <m/>
    <m/>
    <m/>
    <m/>
  </r>
  <r>
    <n v="12728"/>
    <d v="2021-11-22T00:00:00"/>
    <m/>
    <x v="4"/>
    <s v="Caitlyn M. Sell"/>
    <s v="Associate Director, GIBU Data Insights &amp; Analytics"/>
    <s v="Takeda"/>
    <x v="6"/>
    <s v="America"/>
    <s v="Massachusetts"/>
    <s v="Ramla's"/>
    <s v="No inmail sent"/>
    <x v="1"/>
    <m/>
    <m/>
    <m/>
    <m/>
    <m/>
    <m/>
    <m/>
    <m/>
    <m/>
    <m/>
    <m/>
    <m/>
  </r>
  <r>
    <n v="12729"/>
    <d v="2021-11-22T00:00:00"/>
    <m/>
    <x v="4"/>
    <s v="Taanya Sachdeva"/>
    <s v="Marketing Data Analyst"/>
    <s v="FREE NOW "/>
    <x v="18"/>
    <s v="Europe"/>
    <s v="Germany"/>
    <s v="Ramla's"/>
    <s v="No inmail sent"/>
    <x v="1"/>
    <m/>
    <m/>
    <m/>
    <m/>
    <m/>
    <m/>
    <m/>
    <m/>
    <m/>
    <m/>
    <m/>
    <m/>
  </r>
  <r>
    <n v="12730"/>
    <d v="2021-11-22T00:00:00"/>
    <m/>
    <x v="4"/>
    <s v="Jessica van Rooyen"/>
    <s v="Vice President Marketing"/>
    <s v="Properly "/>
    <x v="9"/>
    <s v="America"/>
    <s v="Canada"/>
    <s v="Ramla's"/>
    <s v="No inmail sent"/>
    <x v="1"/>
    <m/>
    <m/>
    <m/>
    <m/>
    <m/>
    <m/>
    <m/>
    <m/>
    <m/>
    <m/>
    <m/>
    <m/>
  </r>
  <r>
    <n v="12731"/>
    <d v="2021-11-22T00:00:00"/>
    <m/>
    <x v="4"/>
    <s v="Tim N."/>
    <s v="Growth Marketing Director"/>
    <s v="Zivver"/>
    <x v="7"/>
    <s v="Europe"/>
    <s v="Netherlands"/>
    <s v="Ramla's"/>
    <s v="No inmail sent"/>
    <x v="1"/>
    <m/>
    <m/>
    <m/>
    <m/>
    <m/>
    <m/>
    <m/>
    <m/>
    <m/>
    <m/>
    <m/>
    <m/>
  </r>
  <r>
    <n v="12732"/>
    <d v="2021-11-12T00:00:00"/>
    <m/>
    <x v="3"/>
    <s v="Mark Andersen"/>
    <s v="Senior Director, Data Science "/>
    <s v="Vista"/>
    <x v="18"/>
    <s v="America"/>
    <s v="Massacheusetts"/>
    <s v="Ramla's"/>
    <s v="No inmail sent"/>
    <x v="0"/>
    <m/>
    <m/>
    <m/>
    <m/>
    <m/>
    <m/>
    <m/>
    <m/>
    <m/>
    <m/>
    <m/>
    <s v="2022 msg"/>
  </r>
  <r>
    <n v="12733"/>
    <d v="2021-11-12T00:00:00"/>
    <m/>
    <x v="3"/>
    <s v="Annie Paar"/>
    <s v="Performance Marketing Analytics Manager"/>
    <s v="Philips"/>
    <x v="3"/>
    <s v="America"/>
    <s v="United States"/>
    <s v="Ramla's"/>
    <s v="No inmail sent"/>
    <x v="4"/>
    <m/>
    <m/>
    <m/>
    <m/>
    <m/>
    <m/>
    <m/>
    <m/>
    <m/>
    <m/>
    <m/>
    <m/>
  </r>
  <r>
    <n v="12734"/>
    <d v="2021-11-12T00:00:00"/>
    <m/>
    <x v="3"/>
    <s v="Binhui Deng"/>
    <s v="Senior Analyst, Media Analytics "/>
    <s v="Instacart"/>
    <x v="18"/>
    <s v="America"/>
    <s v="Illinois"/>
    <s v="Personal"/>
    <s v="No inmail sent"/>
    <x v="0"/>
    <d v="2021-12-02T00:00:00"/>
    <m/>
    <m/>
    <m/>
    <m/>
    <m/>
    <m/>
    <m/>
    <m/>
    <m/>
    <m/>
    <m/>
  </r>
  <r>
    <n v="12735"/>
    <d v="2021-11-12T00:00:00"/>
    <m/>
    <x v="3"/>
    <s v="Marc-Henry Noon"/>
    <s v="Senior Data Engineering Developer"/>
    <s v="National Bank of Canada"/>
    <x v="10"/>
    <s v="America"/>
    <s v="Canada"/>
    <s v="Ramla's"/>
    <s v="No inmail sent"/>
    <x v="4"/>
    <m/>
    <m/>
    <m/>
    <m/>
    <m/>
    <m/>
    <m/>
    <m/>
    <m/>
    <m/>
    <m/>
    <m/>
  </r>
  <r>
    <n v="12736"/>
    <d v="2021-11-12T00:00:00"/>
    <m/>
    <x v="3"/>
    <s v="Sean McLintock"/>
    <s v="Director Data &amp; Analytics"/>
    <s v="The Arnott's Group"/>
    <x v="3"/>
    <s v="Australia"/>
    <s v="Australia"/>
    <s v="Ramla's"/>
    <s v="No inmail sent"/>
    <x v="4"/>
    <m/>
    <m/>
    <m/>
    <m/>
    <m/>
    <m/>
    <m/>
    <m/>
    <m/>
    <m/>
    <m/>
    <m/>
  </r>
  <r>
    <n v="12737"/>
    <d v="2021-11-12T00:00:00"/>
    <m/>
    <x v="3"/>
    <s v="Martin Jonassen"/>
    <s v="Chief Data Officer"/>
    <s v="Podimo"/>
    <x v="18"/>
    <s v="Europe"/>
    <s v="Denmark"/>
    <s v="Ramla's"/>
    <s v="No inmail sent"/>
    <x v="4"/>
    <m/>
    <m/>
    <m/>
    <m/>
    <m/>
    <m/>
    <m/>
    <m/>
    <m/>
    <m/>
    <m/>
    <m/>
  </r>
  <r>
    <n v="12738"/>
    <d v="2021-11-12T00:00:00"/>
    <m/>
    <x v="3"/>
    <s v="Ondrej Slama"/>
    <s v="Head of Data Innovation"/>
    <s v="Alza"/>
    <x v="3"/>
    <s v="Europe"/>
    <s v="Czech"/>
    <s v="Ramla's"/>
    <s v="No inmail sent"/>
    <x v="4"/>
    <m/>
    <m/>
    <m/>
    <m/>
    <m/>
    <m/>
    <m/>
    <m/>
    <m/>
    <m/>
    <m/>
    <m/>
  </r>
  <r>
    <n v="12739"/>
    <d v="2021-11-12T00:00:00"/>
    <m/>
    <x v="3"/>
    <s v="Kan Wang"/>
    <s v="Senior Data Scientist"/>
    <s v="Blue Apron"/>
    <x v="3"/>
    <s v="America"/>
    <s v="New York"/>
    <s v="Personal"/>
    <s v="No inmail sent"/>
    <x v="1"/>
    <m/>
    <m/>
    <m/>
    <m/>
    <m/>
    <m/>
    <m/>
    <m/>
    <m/>
    <m/>
    <m/>
    <m/>
  </r>
  <r>
    <n v="12740"/>
    <d v="2021-11-12T00:00:00"/>
    <m/>
    <x v="2"/>
    <s v="Hadrien de Nijs"/>
    <s v="Analytics &amp; Data Science Director "/>
    <s v=" M13h"/>
    <x v="2"/>
    <s v="Europe"/>
    <s v="France"/>
    <s v="Ramla's"/>
    <s v="No inmail sent"/>
    <x v="1"/>
    <m/>
    <m/>
    <m/>
    <m/>
    <m/>
    <m/>
    <m/>
    <m/>
    <m/>
    <m/>
    <m/>
    <m/>
  </r>
  <r>
    <n v="12741"/>
    <d v="2021-11-12T00:00:00"/>
    <m/>
    <x v="2"/>
    <s v="Clara Quigley"/>
    <s v="Senior Manager, Strategic Analytics and Operations"/>
    <s v=" Coupa Software"/>
    <x v="7"/>
    <s v="America"/>
    <s v="Georgia"/>
    <s v="Ramla's"/>
    <s v="No inmail sent"/>
    <x v="1"/>
    <m/>
    <m/>
    <m/>
    <m/>
    <m/>
    <m/>
    <m/>
    <m/>
    <m/>
    <m/>
    <m/>
    <m/>
  </r>
  <r>
    <n v="12742"/>
    <d v="2021-11-12T00:00:00"/>
    <m/>
    <x v="2"/>
    <s v="Felipe Orozco Hernandez"/>
    <s v="Consumer Insights and Analytics Director"/>
    <s v="Initiative"/>
    <x v="1"/>
    <s v="America"/>
    <s v="Mexico"/>
    <s v="Ramla's"/>
    <s v="No inmail sent"/>
    <x v="1"/>
    <m/>
    <m/>
    <m/>
    <m/>
    <m/>
    <m/>
    <m/>
    <m/>
    <m/>
    <m/>
    <m/>
    <m/>
  </r>
  <r>
    <n v="12743"/>
    <d v="2021-11-12T00:00:00"/>
    <m/>
    <x v="2"/>
    <s v="Edouard Daou"/>
    <s v="Co-Founder, Strategy &amp; Data Science"/>
    <s v="Acquisit"/>
    <x v="1"/>
    <s v="Asia"/>
    <s v="UAE"/>
    <s v="Ramla's"/>
    <s v="No inmail sent"/>
    <x v="0"/>
    <d v="2021-11-17T00:00:00"/>
    <d v="2021-11-17T00:00:00"/>
    <m/>
    <m/>
    <m/>
    <s v="Neutral"/>
    <m/>
    <m/>
    <m/>
    <m/>
    <m/>
    <s v="Reach out in Feb 2022"/>
  </r>
  <r>
    <n v="12744"/>
    <d v="2021-11-12T00:00:00"/>
    <m/>
    <x v="2"/>
    <s v="France Le Floch"/>
    <s v="WEB ANALYSIS &amp; OPTIMIZATION "/>
    <s v="Kameleoon"/>
    <x v="7"/>
    <s v="Europe"/>
    <s v="France"/>
    <s v="Ramla's"/>
    <s v="No inmail sent"/>
    <x v="1"/>
    <m/>
    <m/>
    <m/>
    <m/>
    <m/>
    <m/>
    <m/>
    <m/>
    <m/>
    <m/>
    <m/>
    <m/>
  </r>
  <r>
    <n v="12745"/>
    <d v="2021-11-12T00:00:00"/>
    <m/>
    <x v="2"/>
    <s v="Andrew Fuchs"/>
    <s v="Director, Paid Media &amp; Analytics "/>
    <s v="Silverback Strategies"/>
    <x v="1"/>
    <s v="America"/>
    <s v="Virginia"/>
    <s v="Ramla's"/>
    <s v="No inmail sent"/>
    <x v="1"/>
    <m/>
    <m/>
    <m/>
    <m/>
    <m/>
    <m/>
    <m/>
    <m/>
    <m/>
    <m/>
    <m/>
    <m/>
  </r>
  <r>
    <n v="12746"/>
    <d v="2021-11-12T00:00:00"/>
    <m/>
    <x v="2"/>
    <s v="Cody Bryant"/>
    <s v="Sr. Manager, Digital Media and Analytics "/>
    <s v="Bridgestone Americas"/>
    <x v="8"/>
    <s v="America"/>
    <s v="Texas"/>
    <s v="Ramla's"/>
    <s v="No inmail sent"/>
    <x v="0"/>
    <d v="2021-11-17T00:00:00"/>
    <d v="2021-11-17T00:00:00"/>
    <m/>
    <m/>
    <m/>
    <s v="Neutral"/>
    <m/>
    <m/>
    <m/>
    <m/>
    <m/>
    <m/>
  </r>
  <r>
    <n v="12747"/>
    <d v="2021-11-12T00:00:00"/>
    <m/>
    <x v="2"/>
    <s v="Arjan Ackerman"/>
    <s v="Broadcast Director (Digital, Media, Insights) "/>
    <s v="Boucheron"/>
    <x v="3"/>
    <s v="Europe"/>
    <s v="France"/>
    <s v="Ramla's"/>
    <s v="No inmail sent"/>
    <x v="1"/>
    <m/>
    <m/>
    <m/>
    <m/>
    <m/>
    <m/>
    <m/>
    <m/>
    <m/>
    <m/>
    <m/>
    <m/>
  </r>
  <r>
    <n v="12748"/>
    <d v="2021-11-12T00:00:00"/>
    <m/>
    <x v="2"/>
    <s v="Marigale Walsh"/>
    <s v="Vice President - Omnichannel &amp; Marketing, USA "/>
    <s v="Sonova Group"/>
    <x v="13"/>
    <s v="America"/>
    <s v="Illinois"/>
    <s v="Ramla's"/>
    <s v="No inmail sent"/>
    <x v="1"/>
    <m/>
    <m/>
    <m/>
    <m/>
    <m/>
    <m/>
    <m/>
    <m/>
    <m/>
    <m/>
    <m/>
    <m/>
  </r>
  <r>
    <n v="12749"/>
    <d v="2021-11-12T00:00:00"/>
    <m/>
    <x v="2"/>
    <s v="Mike Dunsmore"/>
    <s v="Director, Media Analytics"/>
    <s v="Veritone, Inc."/>
    <x v="7"/>
    <s v="America"/>
    <s v="Massachusetts"/>
    <s v="Ramla's"/>
    <s v="No inmail sent"/>
    <x v="0"/>
    <d v="2021-11-17T00:00:00"/>
    <d v="2021-12-02T00:00:00"/>
    <m/>
    <m/>
    <m/>
    <m/>
    <m/>
    <m/>
    <m/>
    <m/>
    <m/>
    <m/>
  </r>
  <r>
    <n v="12750"/>
    <d v="2021-11-12T00:00:00"/>
    <m/>
    <x v="2"/>
    <s v="Koyel Das"/>
    <s v="Co-Founder"/>
    <s v="Matrixonics"/>
    <x v="1"/>
    <s v="America"/>
    <s v="California"/>
    <s v="Ramla's"/>
    <s v="No inmail sent"/>
    <x v="0"/>
    <d v="2021-11-15T00:00:00"/>
    <d v="2021-12-02T00:00:00"/>
    <m/>
    <m/>
    <m/>
    <m/>
    <m/>
    <m/>
    <m/>
    <m/>
    <m/>
    <m/>
  </r>
  <r>
    <n v="12751"/>
    <d v="2021-11-12T00:00:00"/>
    <m/>
    <x v="2"/>
    <s v="Benjamin Waters"/>
    <s v="Director, Analytics Services "/>
    <s v="Crossix"/>
    <x v="13"/>
    <s v="America"/>
    <s v="New York"/>
    <s v="Ramla's"/>
    <s v="No inmail sent"/>
    <x v="1"/>
    <m/>
    <m/>
    <m/>
    <m/>
    <m/>
    <m/>
    <m/>
    <m/>
    <m/>
    <m/>
    <m/>
    <m/>
  </r>
  <r>
    <n v="12752"/>
    <d v="2021-11-12T00:00:00"/>
    <m/>
    <x v="2"/>
    <s v="Chris Treacy"/>
    <s v="Head Of Performance Marketing and Operations "/>
    <s v="Health IQ"/>
    <x v="13"/>
    <s v="America"/>
    <s v="Florida"/>
    <s v="Ramla's"/>
    <s v="No inmail sent"/>
    <x v="0"/>
    <d v="2021-11-15T00:00:00"/>
    <d v="2021-11-15T00:00:00"/>
    <m/>
    <m/>
    <m/>
    <m/>
    <m/>
    <m/>
    <m/>
    <m/>
    <m/>
    <m/>
  </r>
  <r>
    <n v="12753"/>
    <d v="2021-11-22T00:00:00"/>
    <m/>
    <x v="4"/>
    <s v="Ashleen Narula"/>
    <s v="Performance Marketing Executive"/>
    <s v="OMD EMEA"/>
    <x v="1"/>
    <s v="Europe"/>
    <s v="United Kingdom"/>
    <s v="Ramla's"/>
    <s v="No inmail sent"/>
    <x v="2"/>
    <d v="2021-11-26T00:00:00"/>
    <d v="2021-11-26T00:00:00"/>
    <m/>
    <m/>
    <m/>
    <m/>
    <m/>
    <m/>
    <m/>
    <m/>
    <m/>
    <m/>
  </r>
  <r>
    <n v="12754"/>
    <d v="2021-11-22T00:00:00"/>
    <m/>
    <x v="4"/>
    <s v="Giulia Laregina"/>
    <s v="Performance Marketing Executive"/>
    <s v="Frasers Group"/>
    <x v="0"/>
    <s v="Europe"/>
    <s v=" United Kingdom"/>
    <s v="Ramla's"/>
    <s v="No inmail sent"/>
    <x v="1"/>
    <m/>
    <m/>
    <m/>
    <m/>
    <m/>
    <m/>
    <m/>
    <m/>
    <m/>
    <m/>
    <m/>
    <m/>
  </r>
  <r>
    <n v="12755"/>
    <d v="2021-11-22T00:00:00"/>
    <m/>
    <x v="4"/>
    <s v="Mark Blenkinsop"/>
    <s v="Head of Performance Marketing"/>
    <s v="The Dune Group "/>
    <x v="0"/>
    <s v="Europe"/>
    <s v="United Kindgom"/>
    <s v="Ramla's"/>
    <s v="No inmail sent"/>
    <x v="1"/>
    <m/>
    <m/>
    <m/>
    <m/>
    <m/>
    <m/>
    <m/>
    <m/>
    <m/>
    <m/>
    <m/>
    <m/>
  </r>
  <r>
    <n v="12756"/>
    <d v="2021-11-22T00:00:00"/>
    <m/>
    <x v="4"/>
    <s v="Daniel Sicular"/>
    <s v="Senior Analyst, Media Measurement &amp; Data Strategy"/>
    <s v="WW (formerly Weight Watchers) "/>
    <x v="13"/>
    <s v="America"/>
    <s v="New York"/>
    <s v="Ramla's"/>
    <s v="No inmail sent"/>
    <x v="1"/>
    <m/>
    <m/>
    <m/>
    <m/>
    <m/>
    <m/>
    <m/>
    <m/>
    <m/>
    <m/>
    <m/>
    <m/>
  </r>
  <r>
    <n v="12757"/>
    <d v="2021-11-12T00:00:00"/>
    <m/>
    <x v="2"/>
    <s v="Nadia Conti"/>
    <s v="Account Director, Data Insights and Customer Engagement "/>
    <s v="RR Donnelley"/>
    <x v="1"/>
    <s v="America"/>
    <s v="Indiana"/>
    <s v="Ramla's"/>
    <s v="No inmail sent"/>
    <x v="0"/>
    <d v="2021-11-15T00:00:00"/>
    <d v="2021-12-02T00:00:00"/>
    <m/>
    <m/>
    <m/>
    <m/>
    <m/>
    <m/>
    <m/>
    <m/>
    <m/>
    <m/>
  </r>
  <r>
    <n v="12758"/>
    <d v="2021-11-12T00:00:00"/>
    <m/>
    <x v="2"/>
    <s v="Sonika Chandra"/>
    <s v="Marketing Effectiveness Lead"/>
    <s v="Deloitte"/>
    <x v="2"/>
    <s v="America"/>
    <s v="Philadelphia"/>
    <s v="Ramla's"/>
    <s v="No inmail sent"/>
    <x v="1"/>
    <m/>
    <m/>
    <m/>
    <m/>
    <m/>
    <m/>
    <m/>
    <m/>
    <m/>
    <m/>
    <m/>
    <m/>
  </r>
  <r>
    <n v="12759"/>
    <d v="2021-11-12T00:00:00"/>
    <m/>
    <x v="2"/>
    <s v="Karen Schopp"/>
    <s v="Insights, Marketing &amp; Innovation Division | Senior Sales Manager, Media &amp; Events"/>
    <s v="Informa Connect"/>
    <x v="7"/>
    <s v="America"/>
    <s v="California"/>
    <s v="Ramla's"/>
    <s v="No inmail sent"/>
    <x v="0"/>
    <d v="2021-11-15T00:00:00"/>
    <d v="2021-11-15T00:00:00"/>
    <m/>
    <m/>
    <m/>
    <s v="Negative"/>
    <m/>
    <m/>
    <m/>
    <m/>
    <m/>
    <m/>
  </r>
  <r>
    <n v="12760"/>
    <d v="2021-11-12T00:00:00"/>
    <m/>
    <x v="2"/>
    <s v="Danny Abraha"/>
    <s v="Strategic Consultant - Paid Media &amp; Analytics "/>
    <s v="Lev"/>
    <x v="2"/>
    <s v="America"/>
    <s v="Texas"/>
    <s v="Ramla's"/>
    <s v="No inmail sent"/>
    <x v="0"/>
    <d v="2021-11-15T00:00:00"/>
    <d v="2021-12-02T00:00:00"/>
    <m/>
    <m/>
    <m/>
    <m/>
    <m/>
    <m/>
    <m/>
    <m/>
    <m/>
    <m/>
  </r>
  <r>
    <n v="12761"/>
    <d v="2021-11-12T00:00:00"/>
    <m/>
    <x v="2"/>
    <s v="Christine Stamm"/>
    <s v="Manager, Marketing Operations and Effectiveness"/>
    <s v="Viewpoint"/>
    <x v="7"/>
    <s v="America"/>
    <s v="Oregon"/>
    <s v="Ramla's"/>
    <s v="No inmail sent"/>
    <x v="0"/>
    <d v="2021-11-15T00:00:00"/>
    <d v="2021-12-02T00:00:00"/>
    <m/>
    <m/>
    <m/>
    <m/>
    <m/>
    <m/>
    <m/>
    <m/>
    <m/>
    <m/>
  </r>
  <r>
    <n v="12762"/>
    <d v="2021-11-12T00:00:00"/>
    <m/>
    <x v="2"/>
    <s v="Kenny Chen"/>
    <s v="Senior Integrated Media Analytics "/>
    <s v=" Adobe"/>
    <x v="7"/>
    <s v="America"/>
    <s v="California"/>
    <s v="Ramla's"/>
    <s v="No inmail sent"/>
    <x v="4"/>
    <m/>
    <m/>
    <m/>
    <m/>
    <m/>
    <m/>
    <m/>
    <m/>
    <m/>
    <m/>
    <m/>
    <m/>
  </r>
  <r>
    <n v="12763"/>
    <d v="2021-11-15T00:00:00"/>
    <n v="11"/>
    <x v="2"/>
    <s v="Daniel Schröder"/>
    <s v="Marketing Director - Sweden &amp; Denmark"/>
    <s v="Burger King®"/>
    <x v="3"/>
    <s v="Europe"/>
    <s v="Sweden"/>
    <s v="Ramla's"/>
    <s v="No inmail sent"/>
    <x v="0"/>
    <m/>
    <m/>
    <m/>
    <m/>
    <m/>
    <m/>
    <m/>
    <m/>
    <m/>
    <m/>
    <m/>
    <m/>
  </r>
  <r>
    <n v="12764"/>
    <d v="2021-11-22T00:00:00"/>
    <m/>
    <x v="4"/>
    <s v="Baylie Minney"/>
    <s v="Head of Media Measurement"/>
    <s v="TechStyle Fashion Group "/>
    <x v="0"/>
    <s v="America"/>
    <s v="California"/>
    <s v="Ramla's"/>
    <s v="No inmail sent"/>
    <x v="1"/>
    <m/>
    <m/>
    <m/>
    <m/>
    <m/>
    <m/>
    <m/>
    <m/>
    <m/>
    <m/>
    <m/>
    <m/>
  </r>
  <r>
    <n v="12765"/>
    <d v="2021-11-23T00:00:00"/>
    <m/>
    <x v="4"/>
    <s v="Alla Nikolus"/>
    <s v="Senior Digital Media Analyst-Paid Social, Marketing Effectiveness Team"/>
    <s v="Macy's"/>
    <x v="0"/>
    <s v="America"/>
    <s v="New York"/>
    <s v="Ramla's"/>
    <s v="No inmail sent"/>
    <x v="0"/>
    <d v="2021-11-23T00:00:00"/>
    <d v="2021-12-10T00:00:00"/>
    <m/>
    <m/>
    <m/>
    <s v="Negative"/>
    <m/>
    <m/>
    <m/>
    <m/>
    <m/>
    <s v="she's new at the company and she is not the right person to contact"/>
  </r>
  <r>
    <n v="12766"/>
    <d v="2021-11-23T00:00:00"/>
    <m/>
    <x v="4"/>
    <s v="Alexander V Breydburd"/>
    <s v="AVP, Digital Measurement and Reporting"/>
    <s v="Synchrony"/>
    <x v="10"/>
    <s v="America"/>
    <s v="Illinois"/>
    <s v="Ramla's"/>
    <s v="No inmail sent"/>
    <x v="0"/>
    <d v="2021-11-25T00:00:00"/>
    <d v="2021-12-03T00:00:00"/>
    <m/>
    <m/>
    <m/>
    <s v="Neutral"/>
    <m/>
    <m/>
    <m/>
    <m/>
    <m/>
    <s v="he is still onboarding"/>
  </r>
  <r>
    <n v="12767"/>
    <d v="2021-11-23T00:00:00"/>
    <m/>
    <x v="4"/>
    <s v="Daniel Hale"/>
    <s v="Marketing Manager - Fintech"/>
    <s v="VC Innovations"/>
    <x v="1"/>
    <s v="Europe"/>
    <s v="United Kindgom"/>
    <s v="Ramla's"/>
    <s v="No inmail sent"/>
    <x v="0"/>
    <d v="2021-11-23T00:00:00"/>
    <d v="2021-12-16T00:00:00"/>
    <m/>
    <m/>
    <m/>
    <s v="Negative"/>
    <m/>
    <m/>
    <m/>
    <m/>
    <m/>
    <s v="he is not interested at this time"/>
  </r>
  <r>
    <n v="12768"/>
    <d v="2021-11-23T00:00:00"/>
    <m/>
    <x v="4"/>
    <s v="Sarah Elliott"/>
    <s v="Director of Marketing Analytics"/>
    <s v="Peppermill Resort Spa Casino"/>
    <x v="11"/>
    <s v="America"/>
    <s v="Nevada"/>
    <s v="Ramla's"/>
    <s v="No inmail sent"/>
    <x v="0"/>
    <d v="2021-11-29T00:00:00"/>
    <d v="2021-12-16T00:00:00"/>
    <m/>
    <m/>
    <m/>
    <s v="Negative"/>
    <m/>
    <m/>
    <m/>
    <m/>
    <m/>
    <s v="they do not have the budget at this time"/>
  </r>
  <r>
    <n v="12769"/>
    <d v="2021-11-23T00:00:00"/>
    <m/>
    <x v="4"/>
    <s v="David Schiff"/>
    <s v="Manager, Paid Media Effectiveness"/>
    <s v="InterContinental Hotels Group (IHG®) "/>
    <x v="11"/>
    <s v="America"/>
    <s v="Georgia"/>
    <s v="Ramla's"/>
    <s v="No inmail sent"/>
    <x v="1"/>
    <m/>
    <m/>
    <m/>
    <m/>
    <m/>
    <m/>
    <m/>
    <m/>
    <m/>
    <m/>
    <m/>
    <m/>
  </r>
  <r>
    <n v="12770"/>
    <d v="2021-11-23T00:00:00"/>
    <m/>
    <x v="4"/>
    <s v="Matteo Rossetti"/>
    <s v="Associate Director - Media &amp; Measurement"/>
    <s v="Zwift "/>
    <x v="18"/>
    <s v="America"/>
    <s v="California"/>
    <s v="Ramla's"/>
    <s v="No inmail sent"/>
    <x v="1"/>
    <m/>
    <m/>
    <m/>
    <m/>
    <m/>
    <m/>
    <m/>
    <m/>
    <m/>
    <m/>
    <m/>
    <m/>
  </r>
  <r>
    <n v="12771"/>
    <d v="2021-11-23T00:00:00"/>
    <m/>
    <x v="4"/>
    <s v="Ishak Caner"/>
    <s v="Marketing Analytics Manager"/>
    <s v="Kepler"/>
    <x v="1"/>
    <s v="America"/>
    <s v="New York"/>
    <s v="Ramla's"/>
    <s v="No inmail sent"/>
    <x v="1"/>
    <m/>
    <m/>
    <m/>
    <m/>
    <m/>
    <m/>
    <m/>
    <m/>
    <m/>
    <m/>
    <m/>
    <s v="Fatma is already in contact with them"/>
  </r>
  <r>
    <n v="12772"/>
    <d v="2021-11-23T00:00:00"/>
    <m/>
    <x v="4"/>
    <s v="Wei Wei"/>
    <s v="Senior Analyst"/>
    <s v="First Look Media"/>
    <x v="12"/>
    <s v="America"/>
    <s v="New York"/>
    <s v="Ramla's"/>
    <s v="No inmail sent"/>
    <x v="1"/>
    <m/>
    <m/>
    <m/>
    <m/>
    <m/>
    <m/>
    <m/>
    <m/>
    <m/>
    <m/>
    <m/>
    <m/>
  </r>
  <r>
    <n v="12773"/>
    <d v="2021-11-23T00:00:00"/>
    <m/>
    <x v="4"/>
    <s v="Damien Duchaussoy"/>
    <s v="Chief Digital &amp; Marketing Officer"/>
    <s v="Gaz Européen, Groupe Butagaz "/>
    <x v="3"/>
    <s v="Europe"/>
    <s v="France"/>
    <s v="Ramla's"/>
    <s v="No inmail sent"/>
    <x v="1"/>
    <m/>
    <m/>
    <m/>
    <m/>
    <m/>
    <m/>
    <m/>
    <m/>
    <m/>
    <m/>
    <m/>
    <m/>
  </r>
  <r>
    <n v="12774"/>
    <d v="2021-11-15T00:00:00"/>
    <m/>
    <x v="2"/>
    <s v="Ross Howard"/>
    <s v="Head of Product "/>
    <s v="Inbox Insight "/>
    <x v="1"/>
    <s v="Europe"/>
    <s v="United Kingdom"/>
    <s v="Ramla's"/>
    <s v="No inmail sent"/>
    <x v="0"/>
    <d v="2021-11-18T00:00:00"/>
    <d v="2021-11-18T00:00:00"/>
    <m/>
    <m/>
    <m/>
    <m/>
    <m/>
    <m/>
    <m/>
    <m/>
    <m/>
    <m/>
  </r>
  <r>
    <n v="12775"/>
    <d v="2021-11-15T00:00:00"/>
    <m/>
    <x v="3"/>
    <s v="ERIKA REYNA FRONTANA"/>
    <s v="Analytics Insights Manager"/>
    <s v="Mondelēz"/>
    <x v="3"/>
    <s v="America"/>
    <s v="Mexico"/>
    <s v="Ramla's"/>
    <s v="No inmail sent"/>
    <x v="0"/>
    <d v="2021-11-22T00:00:00"/>
    <d v="2022-01-18T00:00:00"/>
    <m/>
    <m/>
    <m/>
    <s v="Neutral"/>
    <d v="2022-01-26T00:00:00"/>
    <m/>
    <m/>
    <m/>
    <m/>
    <m/>
  </r>
  <r>
    <n v="12776"/>
    <d v="2021-11-15T00:00:00"/>
    <m/>
    <x v="3"/>
    <s v="Maxime Lamagat"/>
    <s v="Marketing Effectiveness Lead"/>
    <s v="Pernod Ricard"/>
    <x v="3"/>
    <s v="Europe"/>
    <s v="France"/>
    <s v="Ramla's"/>
    <s v="No inmail sent"/>
    <x v="0"/>
    <d v="2021-11-22T00:00:00"/>
    <d v="2022-02-22T00:00:00"/>
    <m/>
    <m/>
    <m/>
    <m/>
    <m/>
    <m/>
    <m/>
    <m/>
    <m/>
    <s v="AAA 2021"/>
  </r>
  <r>
    <n v="12777"/>
    <d v="2021-11-15T00:00:00"/>
    <m/>
    <x v="3"/>
    <s v="Laura Mahoney"/>
    <s v="Food &amp; Refreshments Transformation Insights"/>
    <s v="Unilever"/>
    <x v="3"/>
    <s v="America"/>
    <s v="New York"/>
    <s v="Ramla's"/>
    <s v="No inmail sent"/>
    <x v="1"/>
    <m/>
    <m/>
    <m/>
    <m/>
    <m/>
    <m/>
    <m/>
    <m/>
    <m/>
    <m/>
    <m/>
    <s v="AAA 2021"/>
  </r>
  <r>
    <n v="12778"/>
    <d v="2021-11-15T00:00:00"/>
    <m/>
    <x v="3"/>
    <s v="Brian Manning"/>
    <s v="Associate Director, Online Video Marketing"/>
    <s v="Wayfair"/>
    <x v="5"/>
    <s v="America"/>
    <s v="Massachusetts"/>
    <s v="Ramla's"/>
    <s v="No inmail sent"/>
    <x v="1"/>
    <m/>
    <m/>
    <m/>
    <m/>
    <m/>
    <m/>
    <m/>
    <m/>
    <m/>
    <m/>
    <m/>
    <s v="AAA 2021"/>
  </r>
  <r>
    <n v="12779"/>
    <d v="2021-11-15T00:00:00"/>
    <m/>
    <x v="3"/>
    <s v="Catherine Marion"/>
    <s v="Content Marketing and Communication"/>
    <s v="NUMBERLY (1000MERCIS GROUP)"/>
    <x v="1"/>
    <s v="Europe"/>
    <s v="France"/>
    <s v="Ramla's"/>
    <s v="No inmail sent"/>
    <x v="1"/>
    <m/>
    <m/>
    <m/>
    <m/>
    <m/>
    <m/>
    <m/>
    <m/>
    <m/>
    <m/>
    <m/>
    <s v="AAA 2021"/>
  </r>
  <r>
    <n v="12780"/>
    <d v="2021-11-15T00:00:00"/>
    <m/>
    <x v="3"/>
    <s v="Ivan Martinez"/>
    <s v="Vice President, Strategic Insights, Brand and Govt Programs"/>
    <s v="UnitedHealth Group"/>
    <x v="6"/>
    <s v="America"/>
    <s v="Minnesota"/>
    <s v="Ramla's"/>
    <s v="No inmail sent"/>
    <x v="0"/>
    <d v="2021-01-06T00:00:00"/>
    <m/>
    <m/>
    <m/>
    <m/>
    <s v="Negative"/>
    <d v="2022-02-22T00:00:00"/>
    <m/>
    <m/>
    <m/>
    <m/>
    <s v="AAA 2021"/>
  </r>
  <r>
    <n v="12781"/>
    <d v="2021-11-15T00:00:00"/>
    <m/>
    <x v="3"/>
    <s v="Megan McCann"/>
    <s v="Media Manager | Digital Analyst"/>
    <s v="Genuine Media"/>
    <x v="1"/>
    <s v="America"/>
    <s v="Canada"/>
    <s v="Personal"/>
    <s v="No inmail sent"/>
    <x v="0"/>
    <d v="2021-11-30T00:00:00"/>
    <m/>
    <m/>
    <m/>
    <m/>
    <m/>
    <m/>
    <m/>
    <m/>
    <m/>
    <m/>
    <s v="AAA 2021"/>
  </r>
  <r>
    <n v="12782"/>
    <d v="2021-11-15T00:00:00"/>
    <m/>
    <x v="3"/>
    <s v="Brian McElroy"/>
    <s v="SVP / Marketing Strategist"/>
    <s v="Katz Media Group"/>
    <x v="1"/>
    <s v="America"/>
    <s v="New York"/>
    <s v="Personal"/>
    <s v="No inmail sent"/>
    <x v="1"/>
    <m/>
    <m/>
    <m/>
    <m/>
    <m/>
    <m/>
    <m/>
    <m/>
    <m/>
    <m/>
    <m/>
    <s v="AAA 2021"/>
  </r>
  <r>
    <n v="12783"/>
    <d v="2021-11-15T00:00:00"/>
    <m/>
    <x v="3"/>
    <s v="Tomomi Mimura"/>
    <s v="Media Insights Lead"/>
    <s v="Unilever"/>
    <x v="3"/>
    <s v="America"/>
    <s v="Pennyselvania"/>
    <s v="Ramla's"/>
    <s v="No inmail sent"/>
    <x v="1"/>
    <m/>
    <m/>
    <m/>
    <m/>
    <m/>
    <m/>
    <m/>
    <m/>
    <m/>
    <m/>
    <m/>
    <s v="AAA 2021"/>
  </r>
  <r>
    <n v="12784"/>
    <d v="2021-11-15T00:00:00"/>
    <m/>
    <x v="3"/>
    <s v="Katy Mitchell"/>
    <s v="Advertiser Experiment Advocate"/>
    <s v="Google"/>
    <x v="18"/>
    <s v="America"/>
    <s v="Texas"/>
    <s v="Ramla's"/>
    <s v="No inmail sent"/>
    <x v="1"/>
    <m/>
    <m/>
    <m/>
    <m/>
    <m/>
    <m/>
    <m/>
    <m/>
    <m/>
    <m/>
    <m/>
    <s v="AAA 2021"/>
  </r>
  <r>
    <n v="12785"/>
    <d v="2021-11-15T00:00:00"/>
    <m/>
    <x v="3"/>
    <s v="Andy Moore"/>
    <s v="Data Scientist"/>
    <s v="Noom"/>
    <x v="13"/>
    <s v="America"/>
    <s v="Texas"/>
    <s v="Ramla's"/>
    <s v="No inmail sent"/>
    <x v="0"/>
    <m/>
    <m/>
    <m/>
    <m/>
    <m/>
    <m/>
    <m/>
    <m/>
    <m/>
    <m/>
    <m/>
    <s v="AAA 2021"/>
  </r>
  <r>
    <n v="12786"/>
    <d v="2021-11-15T00:00:00"/>
    <m/>
    <x v="3"/>
    <s v="Corey Mull"/>
    <s v="Vice President, Data Science "/>
    <s v="Deep Root Analytics"/>
    <x v="5"/>
    <s v="America"/>
    <s v="Columbia"/>
    <s v="Ramla's"/>
    <s v="No inmail sent"/>
    <x v="0"/>
    <m/>
    <m/>
    <m/>
    <m/>
    <m/>
    <m/>
    <m/>
    <m/>
    <m/>
    <m/>
    <m/>
    <s v="AAA 2021"/>
  </r>
  <r>
    <n v="12787"/>
    <d v="2021-11-15T00:00:00"/>
    <m/>
    <x v="3"/>
    <s v="Ignas Namajunas"/>
    <s v="Machine Learning Engineer"/>
    <s v="Vinted"/>
    <x v="4"/>
    <s v="Europe"/>
    <s v="Lithuania"/>
    <s v="Ramla's"/>
    <s v="No inmail sent"/>
    <x v="1"/>
    <m/>
    <m/>
    <m/>
    <m/>
    <m/>
    <m/>
    <m/>
    <m/>
    <m/>
    <m/>
    <m/>
    <s v="AAA 2021"/>
  </r>
  <r>
    <n v="12788"/>
    <d v="2021-11-15T00:00:00"/>
    <m/>
    <x v="3"/>
    <s v="Laura Neely"/>
    <s v="Director, Product Management"/>
    <s v="Oracle"/>
    <x v="7"/>
    <s v="America"/>
    <s v="Denver"/>
    <s v="Ramla's"/>
    <s v="No inmail sent"/>
    <x v="1"/>
    <m/>
    <m/>
    <m/>
    <m/>
    <m/>
    <m/>
    <m/>
    <m/>
    <m/>
    <m/>
    <m/>
    <s v="AAA 2021"/>
  </r>
  <r>
    <n v="12789"/>
    <d v="2021-11-15T00:00:00"/>
    <m/>
    <x v="3"/>
    <s v="Mario Nunez"/>
    <s v="Senior Data Scientist"/>
    <s v="Oracle"/>
    <x v="7"/>
    <s v="America"/>
    <s v="Denver"/>
    <s v="Ramla's"/>
    <s v="No inmail sent"/>
    <x v="1"/>
    <m/>
    <m/>
    <m/>
    <m/>
    <m/>
    <m/>
    <m/>
    <m/>
    <m/>
    <m/>
    <m/>
    <s v="AAA 2021"/>
  </r>
  <r>
    <n v="12790"/>
    <d v="2021-11-15T00:00:00"/>
    <m/>
    <x v="3"/>
    <s v="Andrius Padriezas"/>
    <s v="TV Data Scientist"/>
    <s v="Vinted"/>
    <x v="4"/>
    <s v="Europe"/>
    <s v="Lithuania"/>
    <s v="Ramla's"/>
    <s v="No inmail sent"/>
    <x v="0"/>
    <m/>
    <m/>
    <m/>
    <m/>
    <m/>
    <m/>
    <m/>
    <m/>
    <m/>
    <m/>
    <m/>
    <s v="AAA 2021"/>
  </r>
  <r>
    <n v="12791"/>
    <d v="2021-11-15T00:00:00"/>
    <m/>
    <x v="3"/>
    <s v="Daphne Pan"/>
    <s v="Measurement Products R&amp;D Manager"/>
    <s v="Pinterest"/>
    <x v="18"/>
    <s v="America"/>
    <s v="California"/>
    <s v="Ramla's"/>
    <s v="No inmail sent"/>
    <x v="1"/>
    <m/>
    <m/>
    <m/>
    <m/>
    <m/>
    <m/>
    <m/>
    <m/>
    <m/>
    <m/>
    <m/>
    <s v="AAA 2021"/>
  </r>
  <r>
    <n v="12792"/>
    <d v="2021-11-15T00:00:00"/>
    <m/>
    <x v="3"/>
    <s v="Neha Pandey"/>
    <s v="Business Head"/>
    <s v="AdLift"/>
    <x v="5"/>
    <s v="Asia"/>
    <s v="India"/>
    <s v="Ramla's"/>
    <s v="No inmail sent"/>
    <x v="1"/>
    <m/>
    <m/>
    <m/>
    <m/>
    <m/>
    <m/>
    <m/>
    <m/>
    <m/>
    <m/>
    <m/>
    <s v="AAA 2021"/>
  </r>
  <r>
    <n v="12793"/>
    <d v="2021-11-15T00:00:00"/>
    <m/>
    <x v="3"/>
    <s v="Barrett Parker"/>
    <s v="Paid Media Manager"/>
    <s v="Indeed.Com"/>
    <x v="18"/>
    <s v="America"/>
    <s v="Texas"/>
    <s v="Ramla's"/>
    <s v="No inmail sent"/>
    <x v="0"/>
    <m/>
    <m/>
    <m/>
    <m/>
    <m/>
    <m/>
    <m/>
    <m/>
    <m/>
    <m/>
    <m/>
    <s v="AAA 2021"/>
  </r>
  <r>
    <n v="12794"/>
    <d v="2021-11-15T00:00:00"/>
    <m/>
    <x v="3"/>
    <s v="Tim Racine"/>
    <s v="Associate Analytics Director"/>
    <s v="22Squared"/>
    <x v="5"/>
    <s v="America"/>
    <s v="Florida"/>
    <s v="Ramla's"/>
    <s v="No inmail sent"/>
    <x v="1"/>
    <m/>
    <m/>
    <m/>
    <m/>
    <m/>
    <m/>
    <m/>
    <m/>
    <m/>
    <m/>
    <m/>
    <s v="AAA 2021"/>
  </r>
  <r>
    <n v="12795"/>
    <d v="2021-11-15T00:00:00"/>
    <m/>
    <x v="3"/>
    <s v="Kishan Rana"/>
    <s v="Senior Consumer Insights Analyst"/>
    <s v="Flowers Foods"/>
    <x v="0"/>
    <s v="America"/>
    <s v="Massacheusetts"/>
    <s v="Ramla's"/>
    <s v="No inmail sent"/>
    <x v="0"/>
    <m/>
    <m/>
    <m/>
    <m/>
    <m/>
    <m/>
    <m/>
    <m/>
    <m/>
    <m/>
    <m/>
    <s v="AAA 2021"/>
  </r>
  <r>
    <n v="12796"/>
    <d v="2021-11-15T00:00:00"/>
    <m/>
    <x v="3"/>
    <s v="Edward Rees"/>
    <s v="Manager, Digital Marketing Analytics "/>
    <s v="Publix"/>
    <x v="0"/>
    <s v="America"/>
    <s v="Florida"/>
    <s v="Ramla's"/>
    <s v="No inmail sent"/>
    <x v="1"/>
    <m/>
    <m/>
    <m/>
    <m/>
    <m/>
    <m/>
    <m/>
    <m/>
    <m/>
    <m/>
    <m/>
    <s v="AAA 2021"/>
  </r>
  <r>
    <n v="12797"/>
    <d v="2021-11-15T00:00:00"/>
    <m/>
    <x v="2"/>
    <s v="Molly Reisner"/>
    <s v="Account Executive, Emerging Accounts - Commerce "/>
    <s v="Snap Inc."/>
    <x v="18"/>
    <s v="America"/>
    <s v="Los Angeles"/>
    <s v="Ramla's"/>
    <s v="No inmail sent"/>
    <x v="1"/>
    <m/>
    <m/>
    <m/>
    <m/>
    <m/>
    <m/>
    <m/>
    <m/>
    <m/>
    <m/>
    <m/>
    <s v="AAA 2021"/>
  </r>
  <r>
    <n v="12798"/>
    <d v="2021-11-15T00:00:00"/>
    <m/>
    <x v="2"/>
    <s v="Laura Rekašiute"/>
    <s v="Marketing Data Scientist "/>
    <s v="Vinted / Kleiderkreisel"/>
    <x v="18"/>
    <s v="Europe"/>
    <s v="Lithuania"/>
    <s v="Ramla's"/>
    <s v="No inmail sent"/>
    <x v="1"/>
    <m/>
    <m/>
    <m/>
    <m/>
    <m/>
    <m/>
    <m/>
    <m/>
    <m/>
    <m/>
    <m/>
    <s v="AAA 2021"/>
  </r>
  <r>
    <n v="12799"/>
    <d v="2021-11-15T00:00:00"/>
    <m/>
    <x v="2"/>
    <s v="Adriana Reyes"/>
    <s v="Marketing Specialist "/>
    <s v="UnitedHealth Group"/>
    <x v="13"/>
    <s v="America"/>
    <s v="Minnesota"/>
    <s v="Ramla's"/>
    <s v="No inmail sent"/>
    <x v="0"/>
    <d v="2021-11-25T00:00:00"/>
    <d v="2021-11-25T00:00:00"/>
    <m/>
    <m/>
    <m/>
    <m/>
    <m/>
    <m/>
    <m/>
    <m/>
    <m/>
    <s v="AAA 2021"/>
  </r>
  <r>
    <n v="12800"/>
    <d v="2021-11-15T00:00:00"/>
    <m/>
    <x v="2"/>
    <s v="Mariely Rodriguez"/>
    <s v="Vice President, Marketing Sciences"/>
    <s v="Kinesso"/>
    <x v="1"/>
    <s v="America"/>
    <s v="Florida"/>
    <s v="Ramla's"/>
    <s v="No inmail sent"/>
    <x v="0"/>
    <d v="2021-11-15T00:00:00"/>
    <d v="2021-11-15T00:00:00"/>
    <m/>
    <m/>
    <m/>
    <m/>
    <m/>
    <m/>
    <m/>
    <m/>
    <m/>
    <s v="AAA 2021"/>
  </r>
  <r>
    <n v="12801"/>
    <d v="2021-11-15T00:00:00"/>
    <m/>
    <x v="2"/>
    <s v="Yasmin Rodriguez"/>
    <s v="Media Professional "/>
    <s v="NBCUniversal Media, LLC"/>
    <x v="12"/>
    <s v="America"/>
    <s v="New York"/>
    <s v="Ramla's"/>
    <s v="No inmail sent"/>
    <x v="1"/>
    <m/>
    <m/>
    <m/>
    <m/>
    <m/>
    <m/>
    <m/>
    <m/>
    <m/>
    <m/>
    <m/>
    <s v="AAA 2021"/>
  </r>
  <r>
    <n v="12802"/>
    <d v="2021-11-15T00:00:00"/>
    <m/>
    <x v="2"/>
    <s v="Greg Rogers"/>
    <s v="Assoc. Director Market Research"/>
    <s v="Procter &amp; Gamble"/>
    <x v="3"/>
    <s v="America"/>
    <s v="Canada"/>
    <s v="Ramla's"/>
    <s v="No inmail sent"/>
    <x v="1"/>
    <m/>
    <m/>
    <m/>
    <m/>
    <m/>
    <m/>
    <m/>
    <m/>
    <m/>
    <m/>
    <m/>
    <s v="AAA 2021"/>
  </r>
  <r>
    <n v="12803"/>
    <d v="2021-11-15T00:00:00"/>
    <m/>
    <x v="2"/>
    <s v="Matthew Ross"/>
    <s v="SVP, Research "/>
    <s v="NBCUniveral OTS"/>
    <x v="12"/>
    <s v="America"/>
    <s v="New York"/>
    <s v="Ramla's"/>
    <s v="No inmail sent"/>
    <x v="1"/>
    <m/>
    <m/>
    <m/>
    <m/>
    <m/>
    <m/>
    <m/>
    <m/>
    <m/>
    <m/>
    <m/>
    <s v="AAA 2021"/>
  </r>
  <r>
    <n v="12804"/>
    <d v="2021-11-15T00:00:00"/>
    <m/>
    <x v="2"/>
    <s v="Joel Rubinson"/>
    <s v="President"/>
    <s v=" Self-employed"/>
    <x v="2"/>
    <s v="America"/>
    <s v="New York"/>
    <s v="Ramla's"/>
    <s v="No inmail sent"/>
    <x v="0"/>
    <d v="2021-11-15T00:00:00"/>
    <m/>
    <m/>
    <m/>
    <m/>
    <m/>
    <m/>
    <m/>
    <m/>
    <m/>
    <m/>
    <s v="AAA 2021"/>
  </r>
  <r>
    <n v="12805"/>
    <d v="2021-11-15T00:00:00"/>
    <m/>
    <x v="2"/>
    <s v="Rokas Rutkauskas"/>
    <s v="Data Scientist"/>
    <s v="Vinted"/>
    <x v="18"/>
    <s v="Europe"/>
    <s v="Lithuania"/>
    <s v="Ramla's"/>
    <s v="No inmail sent"/>
    <x v="0"/>
    <d v="2021-11-15T00:00:00"/>
    <d v="2021-12-13T00:00:00"/>
    <m/>
    <m/>
    <m/>
    <m/>
    <m/>
    <m/>
    <m/>
    <m/>
    <m/>
    <s v="AAA 2021"/>
  </r>
  <r>
    <n v="12806"/>
    <d v="2021-11-15T00:00:00"/>
    <m/>
    <x v="2"/>
    <s v="Scott Sandler"/>
    <s v="Senior Marketing Manager - Events"/>
    <s v="DISQO"/>
    <x v="1"/>
    <s v="America"/>
    <s v="New York"/>
    <s v="Ramla's"/>
    <s v="No inmail sent"/>
    <x v="1"/>
    <m/>
    <m/>
    <m/>
    <m/>
    <m/>
    <m/>
    <m/>
    <m/>
    <m/>
    <m/>
    <m/>
    <s v="AAA 2021"/>
  </r>
  <r>
    <n v="12807"/>
    <d v="2021-11-15T00:00:00"/>
    <m/>
    <x v="2"/>
    <s v="Zachary Schroll"/>
    <s v="Consumer Analytics &amp; Strategy "/>
    <s v="Eli Lilly and Company "/>
    <x v="6"/>
    <s v="America"/>
    <s v="Indiana"/>
    <s v="Ramla's"/>
    <s v="No inmail sent"/>
    <x v="1"/>
    <m/>
    <m/>
    <m/>
    <m/>
    <m/>
    <m/>
    <m/>
    <m/>
    <m/>
    <m/>
    <m/>
    <s v="AAA 2021"/>
  </r>
  <r>
    <n v="12808"/>
    <d v="2021-11-15T00:00:00"/>
    <m/>
    <x v="2"/>
    <s v="Alexandra Selly-Asquiedge"/>
    <s v="Director Measurement Media Activation "/>
    <s v="adidas"/>
    <x v="0"/>
    <s v="Europe"/>
    <s v="Netherlands"/>
    <s v="Ramla's"/>
    <s v="No inmail sent"/>
    <x v="0"/>
    <d v="2021-11-15T00:00:00"/>
    <d v="2021-11-15T00:00:00"/>
    <m/>
    <m/>
    <m/>
    <m/>
    <m/>
    <m/>
    <m/>
    <m/>
    <m/>
    <s v="AAA 2021"/>
  </r>
  <r>
    <n v="12809"/>
    <d v="2021-11-15T00:00:00"/>
    <m/>
    <x v="2"/>
    <s v="Andrew Sewall"/>
    <s v="Director, Market Research &amp; Insights"/>
    <s v="Spectrum Reach"/>
    <x v="1"/>
    <s v="America"/>
    <s v="California"/>
    <s v="Ramla's"/>
    <s v="No inmail sent"/>
    <x v="1"/>
    <m/>
    <m/>
    <m/>
    <m/>
    <m/>
    <m/>
    <m/>
    <m/>
    <m/>
    <m/>
    <m/>
    <s v="AAA 2021"/>
  </r>
  <r>
    <n v="12810"/>
    <d v="2021-11-15T00:00:00"/>
    <m/>
    <x v="2"/>
    <s v="Jiani Shen"/>
    <s v="Ad measurement solution lead "/>
    <s v="Pinterest"/>
    <x v="18"/>
    <s v="America"/>
    <s v="California"/>
    <s v="Ramla's"/>
    <s v="No inmail sent"/>
    <x v="1"/>
    <m/>
    <m/>
    <m/>
    <m/>
    <m/>
    <m/>
    <m/>
    <m/>
    <m/>
    <m/>
    <m/>
    <s v="AAA 2021"/>
  </r>
  <r>
    <n v="12811"/>
    <d v="2021-11-15T00:00:00"/>
    <m/>
    <x v="2"/>
    <s v="Andy Smith"/>
    <s v="V. P. Consumer Insights"/>
    <s v="Flowers Foods &amp; Subsidiaries "/>
    <x v="3"/>
    <s v="America"/>
    <s v="Georgia"/>
    <s v="Ramla's"/>
    <s v="No inmail sent"/>
    <x v="1"/>
    <m/>
    <m/>
    <m/>
    <m/>
    <m/>
    <m/>
    <m/>
    <m/>
    <m/>
    <m/>
    <m/>
    <s v="AAA 2021"/>
  </r>
  <r>
    <n v="12812"/>
    <d v="2021-11-15T00:00:00"/>
    <m/>
    <x v="2"/>
    <s v="Holly Smith"/>
    <s v="Principal"/>
    <s v="HollySmith"/>
    <x v="2"/>
    <s v="America"/>
    <m/>
    <s v="Ramla's"/>
    <s v="No inmail sent"/>
    <x v="1"/>
    <m/>
    <m/>
    <m/>
    <m/>
    <m/>
    <m/>
    <m/>
    <m/>
    <m/>
    <m/>
    <m/>
    <s v="AAA 2021"/>
  </r>
  <r>
    <n v="12813"/>
    <d v="2021-11-15T00:00:00"/>
    <m/>
    <x v="2"/>
    <s v="Marilois Snowman"/>
    <s v="CEO, Founder"/>
    <s v="Mediastruction"/>
    <x v="1"/>
    <s v="America"/>
    <s v="Illinoid"/>
    <s v="Ramla's"/>
    <s v="No inmail sent"/>
    <x v="0"/>
    <d v="2021-11-15T00:00:00"/>
    <d v="2021-11-15T00:00:00"/>
    <m/>
    <m/>
    <m/>
    <m/>
    <m/>
    <m/>
    <m/>
    <m/>
    <m/>
    <s v="AAA 2021"/>
  </r>
  <r>
    <n v="12814"/>
    <d v="2021-11-15T00:00:00"/>
    <m/>
    <x v="2"/>
    <s v="Trevor Spranger"/>
    <s v="Strategic Insights"/>
    <s v="UnitedHealth Group"/>
    <x v="13"/>
    <s v="America"/>
    <s v="Minnesotta"/>
    <s v="Ramla's"/>
    <s v="No inmail sent"/>
    <x v="1"/>
    <m/>
    <m/>
    <m/>
    <m/>
    <m/>
    <m/>
    <m/>
    <m/>
    <m/>
    <m/>
    <m/>
    <s v="AAA 2021"/>
  </r>
  <r>
    <n v="12815"/>
    <d v="2021-11-15T00:00:00"/>
    <m/>
    <x v="2"/>
    <s v="Santi Strasser"/>
    <s v="Assistant Manager, Consumer &amp; Market Intelligence, Measurement "/>
    <s v="General Mills"/>
    <x v="3"/>
    <s v="America"/>
    <s v="Minnesotta"/>
    <s v="Ramla's"/>
    <s v="No inmail sent"/>
    <x v="1"/>
    <m/>
    <m/>
    <m/>
    <m/>
    <m/>
    <m/>
    <m/>
    <m/>
    <m/>
    <m/>
    <m/>
    <s v="AAA 2021"/>
  </r>
  <r>
    <n v="12816"/>
    <d v="2021-11-15T00:00:00"/>
    <m/>
    <x v="2"/>
    <s v="Lauren Sutkowski"/>
    <s v="Head of TV Marketing"/>
    <s v="Wayfair"/>
    <x v="0"/>
    <s v="America"/>
    <s v="Massachusetts"/>
    <s v="Ramla's"/>
    <s v="No inmail sent"/>
    <x v="0"/>
    <d v="2021-11-15T00:00:00"/>
    <m/>
    <m/>
    <m/>
    <m/>
    <m/>
    <m/>
    <m/>
    <m/>
    <m/>
    <m/>
    <s v="AAA 2021"/>
  </r>
  <r>
    <n v="12817"/>
    <d v="2021-11-15T00:00:00"/>
    <m/>
    <x v="2"/>
    <s v="Kyle_x0009_Swan"/>
    <s v="Senior Consultant, Manager Data Science"/>
    <s v="Burke, Inc."/>
    <x v="5"/>
    <s v="America"/>
    <s v="Kentucky"/>
    <s v="Ramla's"/>
    <s v="No inmail sent"/>
    <x v="1"/>
    <m/>
    <m/>
    <m/>
    <m/>
    <m/>
    <m/>
    <m/>
    <m/>
    <m/>
    <m/>
    <m/>
    <s v="AAA 2021"/>
  </r>
  <r>
    <n v="12818"/>
    <d v="2021-11-15T00:00:00"/>
    <m/>
    <x v="2"/>
    <s v="Kirk_x0009_Tatnall"/>
    <s v="Solution Specialist, Solution Team Organization"/>
    <s v="Equifax"/>
    <x v="7"/>
    <s v="America"/>
    <s v="New York"/>
    <s v="Ramla's"/>
    <s v="No inmail sent"/>
    <x v="1"/>
    <m/>
    <m/>
    <m/>
    <m/>
    <m/>
    <m/>
    <m/>
    <m/>
    <m/>
    <m/>
    <m/>
    <s v="AAA 2021"/>
  </r>
  <r>
    <n v="12819"/>
    <d v="2021-11-15T00:00:00"/>
    <m/>
    <x v="2"/>
    <s v="Takeshi Tawarada"/>
    <m/>
    <m/>
    <x v="15"/>
    <m/>
    <m/>
    <m/>
    <s v="No inmail sent"/>
    <x v="0"/>
    <m/>
    <m/>
    <m/>
    <m/>
    <m/>
    <m/>
    <m/>
    <m/>
    <m/>
    <m/>
    <m/>
    <s v="AAA 2021"/>
  </r>
  <r>
    <n v="12820"/>
    <d v="2021-11-15T00:00:00"/>
    <m/>
    <x v="2"/>
    <s v="Earl_x0009_Taylor"/>
    <m/>
    <m/>
    <x v="15"/>
    <m/>
    <m/>
    <m/>
    <s v="No inmail sent"/>
    <x v="0"/>
    <m/>
    <m/>
    <m/>
    <m/>
    <m/>
    <m/>
    <m/>
    <m/>
    <m/>
    <m/>
    <m/>
    <s v="AAA 2021"/>
  </r>
  <r>
    <n v="12821"/>
    <d v="2021-11-15T00:00:00"/>
    <m/>
    <x v="2"/>
    <s v="Michele_x0009_Thomas"/>
    <m/>
    <m/>
    <x v="15"/>
    <m/>
    <m/>
    <m/>
    <s v="No inmail sent"/>
    <x v="0"/>
    <m/>
    <m/>
    <m/>
    <m/>
    <m/>
    <m/>
    <m/>
    <m/>
    <m/>
    <m/>
    <m/>
    <s v="AAA 2021"/>
  </r>
  <r>
    <n v="12822"/>
    <d v="2021-11-15T00:00:00"/>
    <m/>
    <x v="2"/>
    <s v="Justin Toman"/>
    <m/>
    <m/>
    <x v="15"/>
    <m/>
    <m/>
    <m/>
    <s v="No inmail sent"/>
    <x v="1"/>
    <m/>
    <m/>
    <m/>
    <m/>
    <m/>
    <m/>
    <m/>
    <m/>
    <m/>
    <m/>
    <m/>
    <s v="AAA 2021"/>
  </r>
  <r>
    <n v="12823"/>
    <d v="2021-11-15T00:00:00"/>
    <m/>
    <x v="2"/>
    <s v="Scott Turner"/>
    <m/>
    <m/>
    <x v="15"/>
    <m/>
    <m/>
    <m/>
    <s v="No inmail sent"/>
    <x v="0"/>
    <m/>
    <m/>
    <m/>
    <m/>
    <m/>
    <m/>
    <m/>
    <m/>
    <m/>
    <m/>
    <m/>
    <s v="AAA 2021"/>
  </r>
  <r>
    <n v="12824"/>
    <d v="2021-11-15T00:00:00"/>
    <m/>
    <x v="2"/>
    <s v="Sheila Vedala"/>
    <m/>
    <m/>
    <x v="15"/>
    <m/>
    <m/>
    <m/>
    <s v="No inmail sent"/>
    <x v="1"/>
    <m/>
    <m/>
    <m/>
    <m/>
    <m/>
    <m/>
    <m/>
    <m/>
    <m/>
    <m/>
    <m/>
    <s v="AAA 2021"/>
  </r>
  <r>
    <n v="12825"/>
    <d v="2021-11-15T00:00:00"/>
    <m/>
    <x v="2"/>
    <s v="Johannes Waldstein"/>
    <m/>
    <m/>
    <x v="15"/>
    <m/>
    <m/>
    <m/>
    <s v="No inmail sent"/>
    <x v="1"/>
    <m/>
    <m/>
    <m/>
    <m/>
    <m/>
    <m/>
    <m/>
    <m/>
    <m/>
    <m/>
    <m/>
    <s v="AAA 2021"/>
  </r>
  <r>
    <n v="12826"/>
    <d v="2021-11-15T00:00:00"/>
    <m/>
    <x v="2"/>
    <s v="Robert Walker"/>
    <m/>
    <m/>
    <x v="15"/>
    <m/>
    <m/>
    <m/>
    <s v="No inmail sent"/>
    <x v="0"/>
    <m/>
    <m/>
    <m/>
    <m/>
    <m/>
    <m/>
    <m/>
    <m/>
    <m/>
    <m/>
    <m/>
    <s v="AAA 2021"/>
  </r>
  <r>
    <n v="12827"/>
    <d v="2021-11-15T00:00:00"/>
    <m/>
    <x v="2"/>
    <s v="Emily Weishaupt"/>
    <m/>
    <m/>
    <x v="15"/>
    <m/>
    <m/>
    <m/>
    <s v="No inmail sent"/>
    <x v="0"/>
    <m/>
    <m/>
    <m/>
    <m/>
    <m/>
    <m/>
    <m/>
    <m/>
    <m/>
    <m/>
    <m/>
    <s v="AAA 2021"/>
  </r>
  <r>
    <n v="12828"/>
    <d v="2021-11-15T00:00:00"/>
    <m/>
    <x v="2"/>
    <s v="Robert Weissberg"/>
    <m/>
    <m/>
    <x v="15"/>
    <m/>
    <m/>
    <m/>
    <s v="No inmail sent"/>
    <x v="1"/>
    <m/>
    <m/>
    <m/>
    <m/>
    <m/>
    <m/>
    <m/>
    <m/>
    <m/>
    <m/>
    <m/>
    <s v="AAA 2021"/>
  </r>
  <r>
    <n v="12829"/>
    <d v="2021-11-15T00:00:00"/>
    <m/>
    <x v="2"/>
    <s v="Mark Wells"/>
    <m/>
    <m/>
    <x v="15"/>
    <m/>
    <m/>
    <m/>
    <s v="No inmail sent"/>
    <x v="1"/>
    <m/>
    <m/>
    <m/>
    <m/>
    <m/>
    <m/>
    <m/>
    <m/>
    <m/>
    <m/>
    <m/>
    <s v="AAA 2021"/>
  </r>
  <r>
    <n v="12830"/>
    <d v="2021-11-15T00:00:00"/>
    <m/>
    <x v="2"/>
    <s v="Elin_x0009_Weng"/>
    <m/>
    <m/>
    <x v="15"/>
    <m/>
    <m/>
    <m/>
    <s v="No inmail sent"/>
    <x v="0"/>
    <m/>
    <m/>
    <m/>
    <m/>
    <m/>
    <m/>
    <m/>
    <m/>
    <m/>
    <m/>
    <m/>
    <s v="AAA 2021"/>
  </r>
  <r>
    <n v="12831"/>
    <d v="2021-11-15T00:00:00"/>
    <m/>
    <x v="2"/>
    <s v="Steve Whiteside"/>
    <m/>
    <m/>
    <x v="15"/>
    <m/>
    <m/>
    <m/>
    <s v="No inmail sent"/>
    <x v="1"/>
    <m/>
    <m/>
    <m/>
    <m/>
    <m/>
    <m/>
    <m/>
    <m/>
    <m/>
    <m/>
    <m/>
    <s v="AAA 2021"/>
  </r>
  <r>
    <n v="12832"/>
    <d v="2021-11-15T00:00:00"/>
    <m/>
    <x v="2"/>
    <s v="Michael Wiebe"/>
    <m/>
    <m/>
    <x v="15"/>
    <m/>
    <m/>
    <m/>
    <s v="No inmail sent"/>
    <x v="1"/>
    <m/>
    <m/>
    <m/>
    <m/>
    <m/>
    <m/>
    <m/>
    <m/>
    <m/>
    <m/>
    <m/>
    <s v="AAA 2021"/>
  </r>
  <r>
    <n v="12833"/>
    <d v="2021-11-15T00:00:00"/>
    <m/>
    <x v="2"/>
    <s v="Gary Wilcox"/>
    <m/>
    <m/>
    <x v="15"/>
    <m/>
    <m/>
    <m/>
    <s v="No inmail sent"/>
    <x v="1"/>
    <m/>
    <m/>
    <m/>
    <m/>
    <m/>
    <m/>
    <m/>
    <m/>
    <m/>
    <m/>
    <m/>
    <s v="AAA 2021"/>
  </r>
  <r>
    <n v="12834"/>
    <d v="2021-11-15T00:00:00"/>
    <m/>
    <x v="2"/>
    <s v="Marta Williams"/>
    <m/>
    <m/>
    <x v="15"/>
    <m/>
    <m/>
    <m/>
    <s v="No inmail sent"/>
    <x v="0"/>
    <m/>
    <m/>
    <m/>
    <m/>
    <m/>
    <m/>
    <m/>
    <m/>
    <m/>
    <m/>
    <m/>
    <s v="AAA 2021"/>
  </r>
  <r>
    <n v="12835"/>
    <d v="2021-11-15T00:00:00"/>
    <m/>
    <x v="2"/>
    <s v="Tina Wilson"/>
    <m/>
    <m/>
    <x v="15"/>
    <m/>
    <m/>
    <m/>
    <s v="No inmail sent"/>
    <x v="1"/>
    <m/>
    <m/>
    <m/>
    <m/>
    <m/>
    <m/>
    <m/>
    <m/>
    <m/>
    <m/>
    <m/>
    <s v="AAA 2021"/>
  </r>
  <r>
    <n v="12836"/>
    <d v="2021-11-16T00:00:00"/>
    <m/>
    <x v="2"/>
    <s v="Ozan Turgut"/>
    <s v="Digital Media &amp; Analytics Director "/>
    <s v="Response Digital Growth Agency"/>
    <x v="1"/>
    <s v="Asia"/>
    <s v="Turkey"/>
    <s v="Ramla's"/>
    <s v="No inmail sent"/>
    <x v="0"/>
    <d v="2021-11-17T00:00:00"/>
    <d v="2021-12-02T00:00:00"/>
    <m/>
    <m/>
    <m/>
    <m/>
    <m/>
    <m/>
    <m/>
    <m/>
    <m/>
    <m/>
  </r>
  <r>
    <n v="12837"/>
    <d v="2021-11-16T00:00:00"/>
    <m/>
    <x v="2"/>
    <s v="Joel Yuste"/>
    <s v="Marketing Analytics &amp; Media Manager "/>
    <s v="PlayStation"/>
    <x v="7"/>
    <s v="Europe"/>
    <s v="France"/>
    <s v="Ramla's"/>
    <s v="No inmail sent"/>
    <x v="4"/>
    <m/>
    <m/>
    <m/>
    <m/>
    <m/>
    <m/>
    <m/>
    <m/>
    <m/>
    <m/>
    <m/>
    <m/>
  </r>
  <r>
    <n v="12838"/>
    <d v="2021-11-16T00:00:00"/>
    <m/>
    <x v="2"/>
    <s v="Stacey Zryb"/>
    <s v="Engagement Manager, Digital, Media &amp; Customer Insights"/>
    <s v="IQVIA"/>
    <x v="13"/>
    <s v="America"/>
    <s v="New York"/>
    <s v="Ramla's"/>
    <s v="No inmail sent"/>
    <x v="0"/>
    <d v="2021-11-17T00:00:00"/>
    <d v="2021-11-17T00:00:00"/>
    <m/>
    <m/>
    <m/>
    <s v="Negative"/>
    <m/>
    <m/>
    <m/>
    <m/>
    <m/>
    <m/>
  </r>
  <r>
    <n v="12839"/>
    <d v="2021-11-16T00:00:00"/>
    <m/>
    <x v="2"/>
    <s v="Zeeshan Javed"/>
    <s v="Head of Media Performance and Analytics "/>
    <s v="Foxtel"/>
    <x v="12"/>
    <s v="Australia"/>
    <s v="Wales"/>
    <s v="Ramla's"/>
    <s v="No inmail sent"/>
    <x v="4"/>
    <m/>
    <m/>
    <m/>
    <m/>
    <m/>
    <m/>
    <m/>
    <m/>
    <m/>
    <m/>
    <m/>
    <m/>
  </r>
  <r>
    <n v="12840"/>
    <d v="2021-11-16T00:00:00"/>
    <m/>
    <x v="2"/>
    <s v="Kátia M."/>
    <s v="Head of Insights, Media &amp; Content Strategy "/>
    <s v="Flocks"/>
    <x v="12"/>
    <s v="America"/>
    <s v="Brazil"/>
    <s v="Ramla's"/>
    <s v="No inmail sent"/>
    <x v="4"/>
    <m/>
    <m/>
    <m/>
    <m/>
    <m/>
    <m/>
    <m/>
    <m/>
    <m/>
    <m/>
    <m/>
    <m/>
  </r>
  <r>
    <n v="12841"/>
    <d v="2021-11-16T00:00:00"/>
    <m/>
    <x v="2"/>
    <s v="Apoorva Mishra"/>
    <s v="Analytics and Media Manager "/>
    <s v="Amazon"/>
    <x v="18"/>
    <s v="America"/>
    <s v="California"/>
    <s v="Ramla's"/>
    <s v="No inmail sent"/>
    <x v="4"/>
    <m/>
    <m/>
    <m/>
    <m/>
    <m/>
    <m/>
    <m/>
    <m/>
    <m/>
    <m/>
    <m/>
    <m/>
  </r>
  <r>
    <n v="12842"/>
    <d v="2021-11-16T00:00:00"/>
    <m/>
    <x v="2"/>
    <s v="Sean Mills"/>
    <s v="Global Media Analytics &amp; Insights Senior Manager "/>
    <s v="Procter &amp; Gamble"/>
    <x v="3"/>
    <s v="America"/>
    <s v="Ohio"/>
    <s v="Ramla's"/>
    <s v="No inmail sent"/>
    <x v="4"/>
    <m/>
    <m/>
    <m/>
    <m/>
    <m/>
    <m/>
    <m/>
    <m/>
    <m/>
    <m/>
    <m/>
    <m/>
  </r>
  <r>
    <n v="12843"/>
    <d v="2021-11-16T00:00:00"/>
    <m/>
    <x v="2"/>
    <s v="Christopher Brown"/>
    <s v="Media Analytics "/>
    <s v="Apple"/>
    <x v="7"/>
    <s v="America"/>
    <s v="California"/>
    <s v="Ramla's"/>
    <s v="No inmail sent"/>
    <x v="4"/>
    <m/>
    <m/>
    <m/>
    <m/>
    <m/>
    <m/>
    <m/>
    <m/>
    <m/>
    <m/>
    <m/>
    <m/>
  </r>
  <r>
    <n v="12844"/>
    <d v="2021-11-16T00:00:00"/>
    <m/>
    <x v="2"/>
    <s v="Andreas Kristensen"/>
    <s v="Team Manager Digital Media Planning &amp; Insights"/>
    <s v="JYSK"/>
    <x v="0"/>
    <s v="Europe"/>
    <s v="Denmark"/>
    <s v="Ramla's"/>
    <s v="No inmail sent"/>
    <x v="4"/>
    <m/>
    <m/>
    <m/>
    <m/>
    <m/>
    <m/>
    <m/>
    <m/>
    <m/>
    <m/>
    <m/>
    <m/>
  </r>
  <r>
    <n v="12845"/>
    <d v="2021-11-16T00:00:00"/>
    <m/>
    <x v="2"/>
    <s v="Cassie Stox"/>
    <s v="Senior Director, Media Strategy &amp; Audience Insights "/>
    <s v="MedThink Inc."/>
    <x v="6"/>
    <s v="America"/>
    <s v="North Carolina"/>
    <s v="Ramla's"/>
    <s v="No inmail sent"/>
    <x v="4"/>
    <m/>
    <m/>
    <m/>
    <m/>
    <m/>
    <m/>
    <m/>
    <m/>
    <m/>
    <m/>
    <m/>
    <m/>
  </r>
  <r>
    <n v="12846"/>
    <d v="2021-11-16T00:00:00"/>
    <m/>
    <x v="2"/>
    <s v="Dan Salzman"/>
    <s v="Global Head of Media, Analytics and Insights and Market Sizing"/>
    <s v="HP "/>
    <x v="7"/>
    <s v="America"/>
    <s v="California"/>
    <s v="Ramla's"/>
    <s v="No inmail sent"/>
    <x v="4"/>
    <m/>
    <m/>
    <m/>
    <m/>
    <m/>
    <m/>
    <m/>
    <m/>
    <m/>
    <m/>
    <m/>
    <m/>
  </r>
  <r>
    <n v="12847"/>
    <d v="2021-11-16T00:00:00"/>
    <m/>
    <x v="2"/>
    <s v="Betsy Connors"/>
    <s v="Senior Director, Marketing &amp; Media Insights/Planning "/>
    <s v="Minute Media"/>
    <x v="1"/>
    <s v="America"/>
    <s v="New York"/>
    <s v="Ramla's"/>
    <s v="No inmail sent"/>
    <x v="4"/>
    <m/>
    <m/>
    <m/>
    <m/>
    <m/>
    <m/>
    <m/>
    <m/>
    <m/>
    <m/>
    <m/>
    <m/>
  </r>
  <r>
    <n v="12848"/>
    <d v="2021-11-16T00:00:00"/>
    <m/>
    <x v="2"/>
    <s v="Gabriel Jacobs"/>
    <s v="VP of Integrated Media Strategy &amp; Insights, Health &amp; Social Impact "/>
    <s v="Weber Shandwick"/>
    <x v="1"/>
    <s v="America"/>
    <s v="Washington"/>
    <s v="Ramla's"/>
    <s v="No inmail sent"/>
    <x v="0"/>
    <d v="2021-11-17T00:00:00"/>
    <d v="2021-12-02T00:00:00"/>
    <m/>
    <m/>
    <m/>
    <s v="Neutral"/>
    <m/>
    <m/>
    <m/>
    <m/>
    <m/>
    <s v="Not looking for any tools currently but will keep us in mind"/>
  </r>
  <r>
    <n v="12849"/>
    <d v="2021-11-16T00:00:00"/>
    <m/>
    <x v="2"/>
    <s v="Ayman Khalil"/>
    <s v="Director - Data Science &amp; Analytics, Apple Media Products "/>
    <s v="Apple"/>
    <x v="7"/>
    <s v="America"/>
    <s v="New York"/>
    <s v="Ramla's"/>
    <s v="No inmail sent"/>
    <x v="4"/>
    <m/>
    <m/>
    <m/>
    <m/>
    <m/>
    <m/>
    <m/>
    <m/>
    <m/>
    <m/>
    <m/>
    <m/>
  </r>
  <r>
    <n v="12850"/>
    <d v="2021-11-16T00:00:00"/>
    <m/>
    <x v="2"/>
    <s v="Alexander Barder"/>
    <s v="Head of Digital Media &amp; Data Insights - EMEA &amp; APAC (Hospitality) "/>
    <s v="Travelport"/>
    <x v="0"/>
    <s v="Europe"/>
    <s v="United Kingdom"/>
    <s v="Ramla's"/>
    <s v="No inmail sent"/>
    <x v="0"/>
    <d v="2021-11-17T00:00:00"/>
    <d v="2021-12-02T00:00:00"/>
    <m/>
    <m/>
    <m/>
    <m/>
    <m/>
    <m/>
    <m/>
    <m/>
    <m/>
    <m/>
  </r>
  <r>
    <n v="12851"/>
    <d v="2021-11-16T00:00:00"/>
    <m/>
    <x v="2"/>
    <s v="Rachel Evans"/>
    <s v="Senior Director, Innovation, Creative, Media &amp; Marketplace, Insights, UK "/>
    <s v="Kantar"/>
    <x v="5"/>
    <s v="Europe"/>
    <s v="United Kingdom"/>
    <s v="Ramla's"/>
    <s v="No inmail sent"/>
    <x v="0"/>
    <d v="2021-11-17T00:00:00"/>
    <d v="2021-11-17T00:00:00"/>
    <m/>
    <m/>
    <m/>
    <s v="Negative"/>
    <m/>
    <m/>
    <m/>
    <m/>
    <m/>
    <s v="She referred us to Daniel Singer"/>
  </r>
  <r>
    <n v="12852"/>
    <d v="2021-11-16T00:00:00"/>
    <m/>
    <x v="2"/>
    <s v="Urvashi Singh"/>
    <s v="AVP | Marketing Analytics &amp; Salesforce Effectiveness "/>
    <s v="Lincoln Financial Group"/>
    <x v="10"/>
    <s v="America"/>
    <s v="Connecticut"/>
    <s v="Ramla's"/>
    <s v="No inmail sent"/>
    <x v="4"/>
    <m/>
    <m/>
    <m/>
    <m/>
    <m/>
    <m/>
    <m/>
    <m/>
    <m/>
    <m/>
    <m/>
    <m/>
  </r>
  <r>
    <n v="12853"/>
    <d v="2021-11-16T00:00:00"/>
    <m/>
    <x v="2"/>
    <s v="Rodolfo Del Ricco"/>
    <s v="Marketing Effectiveness Manager - Southern Europe "/>
    <s v="Diageo"/>
    <x v="3"/>
    <s v="Europe"/>
    <s v="United Kingdom"/>
    <s v="Ramla's"/>
    <s v="No inmail sent"/>
    <x v="0"/>
    <s v="Client"/>
    <m/>
    <m/>
    <m/>
    <m/>
    <m/>
    <m/>
    <m/>
    <m/>
    <m/>
    <m/>
    <m/>
  </r>
  <r>
    <n v="12854"/>
    <d v="2021-11-16T00:00:00"/>
    <m/>
    <x v="2"/>
    <s v="Ronald den Dulk"/>
    <s v="Director of Media &amp; Analytics"/>
    <s v="Radancy"/>
    <x v="7"/>
    <s v="Europe"/>
    <s v="Netherlands"/>
    <s v="Ramla's"/>
    <s v="No inmail sent"/>
    <x v="0"/>
    <d v="2021-11-17T00:00:00"/>
    <d v="2021-12-02T00:00:00"/>
    <m/>
    <m/>
    <m/>
    <m/>
    <m/>
    <m/>
    <m/>
    <m/>
    <m/>
    <m/>
  </r>
  <r>
    <n v="12855"/>
    <d v="2021-11-16T00:00:00"/>
    <m/>
    <x v="2"/>
    <s v="Harry Ha"/>
    <s v="Media and Marketing Analytics Lead "/>
    <s v="Coles"/>
    <x v="0"/>
    <s v="Australia"/>
    <s v="Melbourne"/>
    <s v="Ramla's"/>
    <s v="No inmail sent"/>
    <x v="0"/>
    <d v="2021-11-17T00:00:00"/>
    <d v="2021-12-02T00:00:00"/>
    <m/>
    <m/>
    <m/>
    <m/>
    <m/>
    <m/>
    <m/>
    <m/>
    <m/>
    <m/>
  </r>
  <r>
    <n v="12856"/>
    <d v="2021-11-16T00:00:00"/>
    <m/>
    <x v="2"/>
    <s v="Marc-Antoine Arbour"/>
    <s v="Head of Performance Media and Analytics "/>
    <s v="Absolunet"/>
    <x v="18"/>
    <s v="America"/>
    <s v="Canada"/>
    <s v="Ramla's"/>
    <s v="No inmail sent"/>
    <x v="0"/>
    <d v="2021-11-18T00:00:00"/>
    <d v="2021-12-02T00:00:00"/>
    <m/>
    <m/>
    <m/>
    <m/>
    <m/>
    <m/>
    <m/>
    <m/>
    <m/>
    <m/>
  </r>
  <r>
    <n v="12857"/>
    <d v="2021-11-16T00:00:00"/>
    <m/>
    <x v="2"/>
    <s v="Cong (Chelsey) Lu"/>
    <s v="Director, Media Analytics "/>
    <s v="Liberty Mutual Insurance"/>
    <x v="13"/>
    <s v="America"/>
    <s v="Massachusetts"/>
    <s v="Ramla's"/>
    <s v="No inmail sent"/>
    <x v="0"/>
    <d v="2021-11-17T00:00:00"/>
    <d v="2021-11-17T00:00:00"/>
    <m/>
    <m/>
    <m/>
    <m/>
    <m/>
    <m/>
    <m/>
    <m/>
    <m/>
    <m/>
  </r>
  <r>
    <n v="12858"/>
    <d v="2021-11-16T00:00:00"/>
    <m/>
    <x v="2"/>
    <s v="Monique Claassen"/>
    <s v="Senior Director - Head of Media Insights at Insights"/>
    <s v="Kantar"/>
    <x v="5"/>
    <s v="Africa"/>
    <s v="South Africa"/>
    <s v="Ramla's"/>
    <s v="No inmail sent"/>
    <x v="0"/>
    <d v="2021-11-17T00:00:00"/>
    <d v="2021-11-17T00:00:00"/>
    <m/>
    <m/>
    <m/>
    <m/>
    <m/>
    <m/>
    <m/>
    <m/>
    <m/>
    <m/>
  </r>
  <r>
    <n v="12859"/>
    <d v="2021-11-16T00:00:00"/>
    <m/>
    <x v="2"/>
    <s v="Prashant Sinha"/>
    <s v="Sr Director, Digital Media Analytics"/>
    <s v=" HomeServe USA"/>
    <x v="3"/>
    <s v="America"/>
    <s v="New York"/>
    <s v="Ramla's"/>
    <s v="No inmail sent"/>
    <x v="4"/>
    <m/>
    <m/>
    <m/>
    <m/>
    <m/>
    <m/>
    <m/>
    <m/>
    <m/>
    <m/>
    <m/>
    <m/>
  </r>
  <r>
    <n v="12860"/>
    <d v="2021-11-16T00:00:00"/>
    <m/>
    <x v="2"/>
    <s v="Nora Vulaj"/>
    <s v="Research Manager, Media Insights "/>
    <s v="Samba TV"/>
    <x v="12"/>
    <s v="America"/>
    <s v="New York"/>
    <s v="Ramla's"/>
    <s v="No inmail sent"/>
    <x v="0"/>
    <d v="2021-11-17T00:00:00"/>
    <d v="2021-11-17T00:00:00"/>
    <m/>
    <m/>
    <m/>
    <m/>
    <m/>
    <m/>
    <m/>
    <m/>
    <m/>
    <m/>
  </r>
  <r>
    <n v="12861"/>
    <d v="2021-11-16T00:00:00"/>
    <m/>
    <x v="2"/>
    <s v="Raffaella Stevens"/>
    <s v="Head of Media and Marketing Effectiveness (SVP)"/>
    <s v="MG OMD"/>
    <x v="1"/>
    <s v="Europe"/>
    <s v="United Kingdom"/>
    <s v="Ramla's"/>
    <s v="No inmail sent"/>
    <x v="0"/>
    <d v="2021-11-17T00:00:00"/>
    <d v="2021-11-17T00:00:00"/>
    <m/>
    <m/>
    <m/>
    <m/>
    <m/>
    <m/>
    <m/>
    <m/>
    <m/>
    <m/>
  </r>
  <r>
    <n v="12862"/>
    <d v="2021-11-16T00:00:00"/>
    <m/>
    <x v="2"/>
    <s v="Tushar Subramaniam"/>
    <s v="Senior Analytics and Media Manager"/>
    <s v=" Amazon"/>
    <x v="18"/>
    <s v="Europe"/>
    <s v="Canada"/>
    <s v="Ramla's"/>
    <s v="No inmail sent"/>
    <x v="4"/>
    <m/>
    <m/>
    <m/>
    <m/>
    <m/>
    <m/>
    <m/>
    <m/>
    <m/>
    <m/>
    <m/>
    <m/>
  </r>
  <r>
    <n v="12863"/>
    <d v="2021-11-16T00:00:00"/>
    <m/>
    <x v="2"/>
    <s v="Aditya Negi"/>
    <s v="Manager, Marketing Effectiveness "/>
    <s v="Ferrara"/>
    <x v="3"/>
    <s v="America"/>
    <s v="Illinois"/>
    <s v="Ramla's"/>
    <s v="No inmail sent"/>
    <x v="0"/>
    <d v="2021-11-17T00:00:00"/>
    <d v="2021-11-17T00:00:00"/>
    <m/>
    <m/>
    <m/>
    <m/>
    <m/>
    <m/>
    <m/>
    <m/>
    <m/>
    <m/>
  </r>
  <r>
    <n v="12864"/>
    <d v="2021-11-16T00:00:00"/>
    <m/>
    <x v="2"/>
    <s v="Sam Jerez"/>
    <s v="Director, Marketing &amp; Media Insights (MTV Entertainment Group) "/>
    <s v="ViacomCBS"/>
    <x v="12"/>
    <s v="America"/>
    <s v="New York"/>
    <s v="Ramla's"/>
    <s v="No inmail sent"/>
    <x v="4"/>
    <m/>
    <m/>
    <m/>
    <m/>
    <m/>
    <m/>
    <m/>
    <m/>
    <m/>
    <m/>
    <m/>
    <m/>
  </r>
  <r>
    <n v="12865"/>
    <d v="2021-11-16T00:00:00"/>
    <m/>
    <x v="2"/>
    <s v="Rachel Tarelin"/>
    <s v="Media Analytics Manager"/>
    <s v="Instacart"/>
    <x v="18"/>
    <s v="America"/>
    <s v="Illinois"/>
    <s v="Ramla's"/>
    <s v="No inmail sent"/>
    <x v="4"/>
    <m/>
    <m/>
    <m/>
    <m/>
    <m/>
    <m/>
    <m/>
    <m/>
    <m/>
    <m/>
    <m/>
    <m/>
  </r>
  <r>
    <n v="12866"/>
    <d v="2021-11-16T00:00:00"/>
    <m/>
    <x v="2"/>
    <s v="Gareth Kleinman"/>
    <s v="Analytics &amp; Digital Media Lead"/>
    <s v="Danone "/>
    <x v="3"/>
    <s v="Australia"/>
    <s v="Sydney"/>
    <s v="Ramla's"/>
    <s v="No inmail sent"/>
    <x v="0"/>
    <d v="2021-11-17T00:00:00"/>
    <d v="2021-11-17T00:00:00"/>
    <m/>
    <m/>
    <m/>
    <m/>
    <m/>
    <m/>
    <m/>
    <m/>
    <m/>
    <m/>
  </r>
  <r>
    <n v="12867"/>
    <d v="2021-11-16T00:00:00"/>
    <m/>
    <x v="2"/>
    <s v="Aubrie Richey"/>
    <s v="Vice President, Media Intelligence &amp; Analytics"/>
    <s v="TechStyle Fashion Group"/>
    <x v="0"/>
    <s v="America"/>
    <s v="California"/>
    <s v="Ramla's"/>
    <s v="No inmail sent"/>
    <x v="4"/>
    <m/>
    <m/>
    <m/>
    <m/>
    <m/>
    <m/>
    <m/>
    <m/>
    <m/>
    <m/>
    <m/>
    <m/>
  </r>
  <r>
    <n v="12868"/>
    <d v="2021-11-16T00:00:00"/>
    <m/>
    <x v="2"/>
    <s v="David Pinto-Carpenter"/>
    <s v="Executive Director, Media Strategy &amp; Insights"/>
    <s v="JPMorgan Chase &amp; Co. "/>
    <x v="10"/>
    <s v="America"/>
    <s v="New York"/>
    <s v="Ramla's"/>
    <s v="No inmail sent"/>
    <x v="4"/>
    <m/>
    <m/>
    <m/>
    <m/>
    <m/>
    <m/>
    <m/>
    <m/>
    <m/>
    <m/>
    <m/>
    <m/>
  </r>
  <r>
    <n v="12869"/>
    <d v="2021-11-16T00:00:00"/>
    <m/>
    <x v="2"/>
    <s v="Haidy Leal"/>
    <s v="Media, Consumer Insights and Data &amp; Analytics Manager"/>
    <s v="Avocados From Mexico"/>
    <x v="1"/>
    <s v="America"/>
    <s v="Texas"/>
    <s v="Ramla's"/>
    <s v="No inmail sent"/>
    <x v="0"/>
    <d v="2021-11-29T00:00:00"/>
    <d v="2021-11-29T00:00:00"/>
    <m/>
    <m/>
    <m/>
    <m/>
    <m/>
    <m/>
    <m/>
    <m/>
    <m/>
    <m/>
  </r>
  <r>
    <n v="12870"/>
    <d v="2021-11-16T00:00:00"/>
    <m/>
    <x v="2"/>
    <s v="Xanthe van Schoonhoven"/>
    <s v="Marketing Analytics &amp; Media Manager "/>
    <s v="PlayStation"/>
    <x v="7"/>
    <s v="Europe"/>
    <s v="Netherlands"/>
    <s v="Ramla's"/>
    <s v="No inmail sent"/>
    <x v="4"/>
    <m/>
    <m/>
    <m/>
    <m/>
    <m/>
    <m/>
    <m/>
    <m/>
    <m/>
    <m/>
    <m/>
    <m/>
  </r>
  <r>
    <n v="12871"/>
    <d v="2021-11-16T00:00:00"/>
    <m/>
    <x v="2"/>
    <s v="Matthew Zogby"/>
    <s v="Executive Vice President of Media Effectiveness"/>
    <s v="Dentsu"/>
    <x v="5"/>
    <s v="America"/>
    <s v="New York"/>
    <s v="Ramla's"/>
    <s v="No inmail sent"/>
    <x v="4"/>
    <m/>
    <m/>
    <m/>
    <m/>
    <m/>
    <m/>
    <m/>
    <m/>
    <m/>
    <m/>
    <m/>
    <m/>
  </r>
  <r>
    <n v="12872"/>
    <d v="2021-11-16T00:00:00"/>
    <m/>
    <x v="2"/>
    <s v="Cecilia Carnemolla"/>
    <s v="Supervisor, Out of Home &amp; Media Analytics"/>
    <s v="The Walt Disney Company"/>
    <x v="12"/>
    <s v="America"/>
    <s v="Argentina"/>
    <s v="Ramla's"/>
    <s v="No inmail sent"/>
    <x v="0"/>
    <d v="2021-11-17T00:00:00"/>
    <d v="2021-11-17T00:00:00"/>
    <m/>
    <m/>
    <m/>
    <m/>
    <m/>
    <m/>
    <m/>
    <m/>
    <m/>
    <m/>
  </r>
  <r>
    <n v="12873"/>
    <d v="2021-11-16T00:00:00"/>
    <m/>
    <x v="2"/>
    <s v="Ron DeWert"/>
    <s v="Vice President - Consumer Insights &amp; Media Analytics "/>
    <s v=" Empire Today"/>
    <x v="0"/>
    <s v="America"/>
    <s v="Illinois"/>
    <s v="Ramla's"/>
    <s v="No inmail sent"/>
    <x v="4"/>
    <m/>
    <m/>
    <m/>
    <m/>
    <m/>
    <m/>
    <m/>
    <m/>
    <m/>
    <m/>
    <m/>
    <m/>
  </r>
  <r>
    <n v="12874"/>
    <d v="2021-11-16T00:00:00"/>
    <m/>
    <x v="2"/>
    <s v="Steve Robinson"/>
    <s v="Global Strategy &amp; Operations Director, Media Analytics &amp; Insights "/>
    <s v=" HP"/>
    <x v="7"/>
    <s v="Europe"/>
    <s v="United Kingdom"/>
    <s v="Ramla's"/>
    <s v="No inmail sent"/>
    <x v="4"/>
    <m/>
    <m/>
    <m/>
    <m/>
    <m/>
    <m/>
    <m/>
    <m/>
    <m/>
    <m/>
    <m/>
    <m/>
  </r>
  <r>
    <n v="12875"/>
    <d v="2021-11-16T00:00:00"/>
    <m/>
    <x v="2"/>
    <s v="Richard Pearce"/>
    <s v="Vice President Insights, Brand and Media "/>
    <s v="Southeastern Grocers "/>
    <x v="0"/>
    <s v="America"/>
    <s v="Florida"/>
    <s v="Ramla's"/>
    <s v="No inmail sent"/>
    <x v="4"/>
    <m/>
    <m/>
    <m/>
    <m/>
    <m/>
    <m/>
    <m/>
    <m/>
    <m/>
    <m/>
    <m/>
    <m/>
  </r>
  <r>
    <n v="12876"/>
    <d v="2021-11-16T00:00:00"/>
    <m/>
    <x v="2"/>
    <s v="Jen Kincaid"/>
    <s v="Associate Manager, Digital Insights | Social Media Center of Excellence "/>
    <s v="Allstate"/>
    <x v="13"/>
    <s v="America"/>
    <s v="North Carolina"/>
    <s v="Ramla's"/>
    <s v="No inmail sent"/>
    <x v="4"/>
    <m/>
    <m/>
    <m/>
    <m/>
    <m/>
    <m/>
    <m/>
    <m/>
    <m/>
    <m/>
    <m/>
    <m/>
  </r>
  <r>
    <n v="12877"/>
    <d v="2021-11-16T00:00:00"/>
    <m/>
    <x v="3"/>
    <s v="Ana Ivanovic Pique"/>
    <s v="Global Consumer Insights Manager"/>
    <s v="Cargill"/>
    <x v="3"/>
    <s v="Europe"/>
    <s v="Netherlands"/>
    <s v="Ramla's"/>
    <s v="No inmail sent"/>
    <x v="1"/>
    <m/>
    <m/>
    <m/>
    <m/>
    <m/>
    <m/>
    <m/>
    <m/>
    <m/>
    <m/>
    <m/>
    <m/>
  </r>
  <r>
    <n v="12878"/>
    <d v="2021-11-16T00:00:00"/>
    <m/>
    <x v="3"/>
    <s v="Hunter Simmons"/>
    <s v="Performance Lead"/>
    <s v="AustralianSuper"/>
    <x v="10"/>
    <s v="Australia"/>
    <s v="Australia"/>
    <s v="Personal"/>
    <s v="No inmail sent"/>
    <x v="1"/>
    <m/>
    <m/>
    <m/>
    <m/>
    <m/>
    <m/>
    <m/>
    <m/>
    <m/>
    <m/>
    <m/>
    <m/>
  </r>
  <r>
    <n v="12879"/>
    <d v="2021-11-16T00:00:00"/>
    <m/>
    <x v="3"/>
    <s v="Kiko Ferrer"/>
    <s v="Sr. Marketing Data Analytics Manager"/>
    <s v="Thermo Fisher Scientific"/>
    <x v="6"/>
    <s v="America"/>
    <s v="Pennsylvania"/>
    <s v="Ramla's"/>
    <s v="No inmail sent"/>
    <x v="0"/>
    <d v="2021-11-17T00:00:00"/>
    <d v="2022-02-22T00:00:00"/>
    <m/>
    <m/>
    <m/>
    <m/>
    <m/>
    <m/>
    <m/>
    <m/>
    <m/>
    <m/>
  </r>
  <r>
    <n v="12880"/>
    <d v="2021-11-16T00:00:00"/>
    <m/>
    <x v="3"/>
    <s v="Barry Bailey"/>
    <s v="Senior Performance Marketing Manager"/>
    <s v="Pearson"/>
    <x v="18"/>
    <s v="Europe"/>
    <s v="United Kingdom"/>
    <s v="Personal"/>
    <s v="No inmail sent"/>
    <x v="1"/>
    <m/>
    <m/>
    <m/>
    <m/>
    <m/>
    <m/>
    <m/>
    <m/>
    <m/>
    <m/>
    <m/>
    <m/>
  </r>
  <r>
    <n v="12881"/>
    <d v="2021-11-16T00:00:00"/>
    <m/>
    <x v="3"/>
    <s v="Gurps Dhillon"/>
    <s v="Head of Performance Marketing"/>
    <s v="Bally Interactive"/>
    <x v="12"/>
    <s v="Europe"/>
    <s v="United Kingdom"/>
    <s v="Ramla's"/>
    <s v="No inmail sent"/>
    <x v="0"/>
    <d v="2021-11-25T00:00:00"/>
    <d v="2022-02-22T00:00:00"/>
    <m/>
    <m/>
    <m/>
    <m/>
    <m/>
    <m/>
    <m/>
    <m/>
    <m/>
    <m/>
  </r>
  <r>
    <n v="12882"/>
    <d v="2021-11-16T00:00:00"/>
    <m/>
    <x v="3"/>
    <s v="Tracy Kitanovski"/>
    <s v="Global Consumer Insights Director"/>
    <s v="Whole Earth Brands"/>
    <x v="3"/>
    <s v="America"/>
    <s v="Illinois"/>
    <s v="Ramla's"/>
    <s v="No inmail sent"/>
    <x v="0"/>
    <d v="2021-11-17T00:00:00"/>
    <d v="2022-02-22T00:00:00"/>
    <m/>
    <m/>
    <m/>
    <m/>
    <m/>
    <m/>
    <m/>
    <m/>
    <m/>
    <m/>
  </r>
  <r>
    <n v="12883"/>
    <d v="2021-11-16T00:00:00"/>
    <m/>
    <x v="3"/>
    <s v="Sarah Kalk"/>
    <s v="Analytics and Reporting Manager"/>
    <s v="Element"/>
    <x v="1"/>
    <s v="America"/>
    <s v="Wisconsin"/>
    <s v="Personal"/>
    <s v="No inmail sent"/>
    <x v="1"/>
    <m/>
    <m/>
    <m/>
    <m/>
    <m/>
    <m/>
    <m/>
    <m/>
    <m/>
    <m/>
    <m/>
    <m/>
  </r>
  <r>
    <n v="12884"/>
    <d v="2021-11-16T00:00:00"/>
    <m/>
    <x v="3"/>
    <s v="Karthik Sakthikanesan"/>
    <s v="Senior Data Scientist"/>
    <s v="HouseCanary"/>
    <x v="9"/>
    <s v="America"/>
    <s v="Texas"/>
    <s v="Personal"/>
    <s v="No inmail sent"/>
    <x v="1"/>
    <m/>
    <m/>
    <m/>
    <m/>
    <m/>
    <m/>
    <m/>
    <m/>
    <m/>
    <m/>
    <m/>
    <m/>
  </r>
  <r>
    <n v="12885"/>
    <d v="2021-11-16T00:00:00"/>
    <m/>
    <x v="3"/>
    <s v="Vishruta Kulkarni"/>
    <s v="Senior Analytics Manager"/>
    <s v="Housecall Pro"/>
    <x v="18"/>
    <s v="America"/>
    <s v="California"/>
    <s v="Personal"/>
    <s v="No inmail sent"/>
    <x v="1"/>
    <m/>
    <m/>
    <m/>
    <m/>
    <m/>
    <m/>
    <m/>
    <m/>
    <m/>
    <m/>
    <m/>
    <m/>
  </r>
  <r>
    <n v="12886"/>
    <d v="2021-11-16T00:00:00"/>
    <m/>
    <x v="3"/>
    <s v="Paul Bierzychudek"/>
    <s v="Vice President"/>
    <s v="FCB Chicago"/>
    <x v="5"/>
    <s v="America"/>
    <s v="Illinois"/>
    <s v="Ramla's"/>
    <s v="No inmail sent"/>
    <x v="2"/>
    <m/>
    <m/>
    <m/>
    <m/>
    <m/>
    <m/>
    <m/>
    <m/>
    <m/>
    <m/>
    <m/>
    <m/>
  </r>
  <r>
    <n v="12887"/>
    <d v="2021-11-16T00:00:00"/>
    <m/>
    <x v="3"/>
    <s v="Anastasia Voulgaraki"/>
    <s v="AVP, Sr. Director II, Data Science - GRM US Insights &amp; Solutions"/>
    <s v="Liberty Mutual Insurance"/>
    <x v="10"/>
    <s v="America"/>
    <s v="Massachusetts"/>
    <s v="Ramla's"/>
    <s v="No inmail sent"/>
    <x v="1"/>
    <m/>
    <m/>
    <m/>
    <m/>
    <m/>
    <m/>
    <m/>
    <m/>
    <m/>
    <m/>
    <m/>
    <m/>
  </r>
  <r>
    <n v="12888"/>
    <d v="2021-11-16T00:00:00"/>
    <m/>
    <x v="3"/>
    <s v="Craig Louden"/>
    <s v="Sr. Staff Program Manager, Data Science"/>
    <s v="Thermo Fisher Scientific"/>
    <x v="6"/>
    <s v="America"/>
    <s v="California"/>
    <s v="Personal"/>
    <s v="No inmail sent"/>
    <x v="1"/>
    <m/>
    <m/>
    <m/>
    <m/>
    <m/>
    <m/>
    <m/>
    <m/>
    <m/>
    <m/>
    <m/>
    <m/>
  </r>
  <r>
    <n v="12889"/>
    <d v="2021-11-16T00:00:00"/>
    <m/>
    <x v="3"/>
    <s v="Tapesh Santra"/>
    <s v="Functional and Industry Analytics Manager, Accenture Applied Intelligence"/>
    <s v="Accenture"/>
    <x v="5"/>
    <s v="Europe"/>
    <s v="Ireland"/>
    <s v="Personal"/>
    <s v="No inmail sent"/>
    <x v="0"/>
    <d v="2021-11-17T00:00:00"/>
    <d v="2021-11-24T00:00:00"/>
    <m/>
    <m/>
    <m/>
    <m/>
    <m/>
    <m/>
    <m/>
    <m/>
    <m/>
    <m/>
  </r>
  <r>
    <n v="12890"/>
    <d v="2021-11-16T00:00:00"/>
    <m/>
    <x v="3"/>
    <s v="Romain Tailhades"/>
    <s v="Senior Data Scientist"/>
    <s v="Cdiscount"/>
    <x v="4"/>
    <s v="Europe"/>
    <s v="France"/>
    <s v="Personal"/>
    <s v="No inmail sent"/>
    <x v="1"/>
    <m/>
    <m/>
    <m/>
    <m/>
    <m/>
    <m/>
    <m/>
    <m/>
    <m/>
    <m/>
    <m/>
    <m/>
  </r>
  <r>
    <n v="12891"/>
    <d v="2021-11-16T00:00:00"/>
    <m/>
    <x v="3"/>
    <s v="Tatyana Bogdanova"/>
    <s v="Analytics &amp; Insights Director - P&amp;G Professional Europe"/>
    <s v="Procter &amp; Gamble"/>
    <x v="3"/>
    <s v="Europe"/>
    <s v="Switzerland"/>
    <s v="Ramla's"/>
    <s v="No inmail sent"/>
    <x v="1"/>
    <m/>
    <m/>
    <m/>
    <m/>
    <m/>
    <m/>
    <m/>
    <m/>
    <m/>
    <m/>
    <m/>
    <m/>
  </r>
  <r>
    <n v="12892"/>
    <d v="2021-11-16T00:00:00"/>
    <m/>
    <x v="3"/>
    <s v="Abhimanyu Malik"/>
    <s v="Senior Analyst, Data/Product Analytics"/>
    <s v="Capital One"/>
    <x v="10"/>
    <s v="America"/>
    <s v="United States"/>
    <s v="Personal"/>
    <s v="No inmail sent"/>
    <x v="1"/>
    <m/>
    <m/>
    <m/>
    <m/>
    <m/>
    <m/>
    <m/>
    <m/>
    <m/>
    <m/>
    <m/>
    <m/>
  </r>
  <r>
    <n v="12893"/>
    <d v="2021-11-16T00:00:00"/>
    <m/>
    <x v="3"/>
    <s v="Katarzyna Rembeza"/>
    <s v="Analytics Manager"/>
    <s v="Kinesso"/>
    <x v="5"/>
    <s v="Europe"/>
    <s v="Poland"/>
    <s v="Ramla's"/>
    <s v="No inmail sent"/>
    <x v="1"/>
    <m/>
    <m/>
    <m/>
    <m/>
    <m/>
    <m/>
    <m/>
    <m/>
    <m/>
    <m/>
    <m/>
    <m/>
  </r>
  <r>
    <n v="12894"/>
    <d v="2021-11-16T00:00:00"/>
    <m/>
    <x v="3"/>
    <s v="Riyola D'Souza"/>
    <s v="Senior Data Analyst"/>
    <s v="GroupM"/>
    <x v="5"/>
    <s v="Australia"/>
    <s v="Australia"/>
    <s v="Personal"/>
    <s v="No inmail sent"/>
    <x v="0"/>
    <d v="2021-11-22T00:00:00"/>
    <m/>
    <m/>
    <m/>
    <m/>
    <m/>
    <m/>
    <m/>
    <m/>
    <m/>
    <m/>
    <m/>
  </r>
  <r>
    <n v="12895"/>
    <d v="2021-11-16T00:00:00"/>
    <m/>
    <x v="3"/>
    <s v="Felipe Conejero Delgado"/>
    <s v="Marketing Manager"/>
    <s v="Keroppa "/>
    <x v="0"/>
    <s v="Europe"/>
    <s v="Spain"/>
    <s v="Personal"/>
    <s v="No inmail sent"/>
    <x v="0"/>
    <d v="2021-11-22T00:00:00"/>
    <m/>
    <m/>
    <m/>
    <m/>
    <m/>
    <m/>
    <m/>
    <m/>
    <m/>
    <m/>
    <m/>
  </r>
  <r>
    <n v="12896"/>
    <d v="2021-11-16T00:00:00"/>
    <m/>
    <x v="3"/>
    <s v="Santosh Vooturi"/>
    <s v="Sales Analytics &amp; Insights Lead"/>
    <s v="PayPal"/>
    <x v="18"/>
    <s v="America"/>
    <s v="Washington"/>
    <s v="Ramla's"/>
    <s v="No inmail sent"/>
    <x v="0"/>
    <d v="2021-11-17T00:00:00"/>
    <m/>
    <m/>
    <m/>
    <m/>
    <s v="Negative"/>
    <d v="2021-11-18T00:00:00"/>
    <m/>
    <m/>
    <m/>
    <m/>
    <m/>
  </r>
  <r>
    <n v="12897"/>
    <d v="2021-11-16T00:00:00"/>
    <m/>
    <x v="3"/>
    <s v="Saritha Ivaturi"/>
    <s v="Vice President of Data &amp; Platform Engineering"/>
    <s v="Guitar Center "/>
    <x v="0"/>
    <s v="America"/>
    <s v="California"/>
    <s v="Ramla's"/>
    <s v="No inmail sent"/>
    <x v="0"/>
    <d v="2021-11-22T00:00:00"/>
    <d v="2022-02-22T00:00:00"/>
    <m/>
    <m/>
    <m/>
    <m/>
    <m/>
    <m/>
    <m/>
    <m/>
    <m/>
    <m/>
  </r>
  <r>
    <n v="12898"/>
    <d v="2021-11-16T00:00:00"/>
    <m/>
    <x v="3"/>
    <s v="Edward Stepanyants"/>
    <s v="Senior Analyst "/>
    <s v="Dollar Shave Club"/>
    <x v="3"/>
    <s v="America"/>
    <s v="California"/>
    <s v="Personal"/>
    <s v="No inmail sent"/>
    <x v="1"/>
    <m/>
    <m/>
    <m/>
    <m/>
    <m/>
    <m/>
    <m/>
    <m/>
    <m/>
    <m/>
    <m/>
    <m/>
  </r>
  <r>
    <n v="12899"/>
    <d v="2021-11-16T00:00:00"/>
    <m/>
    <x v="3"/>
    <s v="Richard Quirke"/>
    <s v="Senior Strategy Manager"/>
    <s v="BBC"/>
    <x v="12"/>
    <s v="Europe"/>
    <s v="United Kingdom"/>
    <s v="Personal"/>
    <s v="No inmail sent"/>
    <x v="1"/>
    <m/>
    <m/>
    <m/>
    <m/>
    <m/>
    <m/>
    <m/>
    <m/>
    <m/>
    <m/>
    <m/>
    <m/>
  </r>
  <r>
    <n v="12900"/>
    <d v="2021-11-16T00:00:00"/>
    <m/>
    <x v="3"/>
    <s v="Léo Grosjean"/>
    <s v="Senior Data Scientist "/>
    <s v="Servier"/>
    <x v="6"/>
    <s v="Europe"/>
    <s v="France"/>
    <s v="Both (Ramla's &amp; Personal)"/>
    <s v="No inmail sent"/>
    <x v="1"/>
    <m/>
    <m/>
    <m/>
    <m/>
    <m/>
    <m/>
    <m/>
    <m/>
    <m/>
    <m/>
    <m/>
    <m/>
  </r>
  <r>
    <n v="12901"/>
    <d v="2021-11-16T00:00:00"/>
    <m/>
    <x v="3"/>
    <s v="William SO"/>
    <s v="Head of Data Science"/>
    <s v="Douugh"/>
    <x v="10"/>
    <s v="Australia"/>
    <s v="Australia"/>
    <s v="Both (Ramla's &amp; Personal)"/>
    <s v="No inmail sent"/>
    <x v="1"/>
    <m/>
    <m/>
    <m/>
    <m/>
    <m/>
    <m/>
    <m/>
    <m/>
    <m/>
    <m/>
    <m/>
    <m/>
  </r>
  <r>
    <n v="12902"/>
    <d v="2021-11-16T00:00:00"/>
    <m/>
    <x v="3"/>
    <s v="Agathe Lhopiteau"/>
    <s v="Data Scientist"/>
    <s v="Alpine"/>
    <x v="8"/>
    <s v="Europe"/>
    <s v="France"/>
    <s v="Personal"/>
    <s v="No inmail sent"/>
    <x v="1"/>
    <m/>
    <m/>
    <m/>
    <m/>
    <m/>
    <m/>
    <m/>
    <m/>
    <m/>
    <m/>
    <m/>
    <m/>
  </r>
  <r>
    <n v="12903"/>
    <d v="2021-11-16T00:00:00"/>
    <m/>
    <x v="3"/>
    <s v="Nasser Benabderrazik"/>
    <s v="Senior Machine Learning Scientist "/>
    <s v="Sonos"/>
    <x v="3"/>
    <s v="Europe"/>
    <s v="France"/>
    <s v="Personal"/>
    <s v="No inmail sent"/>
    <x v="1"/>
    <m/>
    <m/>
    <m/>
    <m/>
    <m/>
    <m/>
    <m/>
    <m/>
    <m/>
    <m/>
    <m/>
    <m/>
  </r>
  <r>
    <n v="12904"/>
    <d v="2021-11-16T00:00:00"/>
    <m/>
    <x v="3"/>
    <s v="Amine Erraqabi"/>
    <s v="Senior Data Scientist"/>
    <s v="Carrefour"/>
    <x v="0"/>
    <s v="Europe"/>
    <s v="France"/>
    <s v="Personal"/>
    <s v="No inmail sent"/>
    <x v="1"/>
    <m/>
    <m/>
    <m/>
    <m/>
    <m/>
    <m/>
    <m/>
    <m/>
    <m/>
    <m/>
    <m/>
    <m/>
  </r>
  <r>
    <n v="12905"/>
    <d v="2021-11-16T00:00:00"/>
    <m/>
    <x v="3"/>
    <s v="Ithai van Emmerik"/>
    <s v="Data Scientist / Economist"/>
    <s v="Deliveroo"/>
    <x v="18"/>
    <s v="Europe"/>
    <s v="United Kingdom"/>
    <s v="Personal"/>
    <s v="No inmail sent"/>
    <x v="1"/>
    <m/>
    <m/>
    <m/>
    <m/>
    <m/>
    <m/>
    <m/>
    <m/>
    <m/>
    <m/>
    <m/>
    <m/>
  </r>
  <r>
    <n v="12906"/>
    <d v="2021-11-16T00:00:00"/>
    <m/>
    <x v="3"/>
    <s v="Renee Fuller"/>
    <s v="Renee Fuller"/>
    <s v="Milk Bar"/>
    <x v="3"/>
    <s v="America"/>
    <s v="California"/>
    <s v="Ramla's"/>
    <s v="No inmail sent"/>
    <x v="0"/>
    <d v="2021-12-01T00:00:00"/>
    <d v="2022-02-22T00:00:00"/>
    <m/>
    <m/>
    <m/>
    <m/>
    <m/>
    <m/>
    <m/>
    <m/>
    <m/>
    <m/>
  </r>
  <r>
    <n v="12907"/>
    <d v="2021-11-16T00:00:00"/>
    <m/>
    <x v="3"/>
    <s v="Rebecca Snell"/>
    <s v="Vice President, Head of Global Marketing Core Brands"/>
    <s v="LEGO"/>
    <x v="3"/>
    <s v="Europe"/>
    <s v="United Kingdom"/>
    <s v="Ramla's"/>
    <s v="No inmail sent"/>
    <x v="1"/>
    <m/>
    <m/>
    <m/>
    <m/>
    <m/>
    <m/>
    <m/>
    <m/>
    <m/>
    <m/>
    <m/>
    <m/>
  </r>
  <r>
    <n v="12908"/>
    <d v="2021-11-16T00:00:00"/>
    <m/>
    <x v="3"/>
    <s v="Marthe Ruyssen"/>
    <s v="Senior Product Analyst"/>
    <s v="Back Market"/>
    <x v="18"/>
    <s v="Europe"/>
    <s v="Spain"/>
    <s v="Personal"/>
    <s v="No inmail sent"/>
    <x v="0"/>
    <d v="2021-12-02T00:00:00"/>
    <m/>
    <m/>
    <m/>
    <m/>
    <m/>
    <m/>
    <m/>
    <m/>
    <m/>
    <m/>
    <m/>
  </r>
  <r>
    <n v="12909"/>
    <d v="2021-11-16T00:00:00"/>
    <m/>
    <x v="2"/>
    <s v="Brian Meeks"/>
    <s v="Direct Insights Manager, Jordan Brand"/>
    <s v="Nike"/>
    <x v="0"/>
    <s v="America"/>
    <s v="Oregan"/>
    <s v="Ramla's"/>
    <s v="No inmail sent"/>
    <x v="0"/>
    <d v="2021-11-29T00:00:00"/>
    <d v="2021-12-09T00:00:00"/>
    <m/>
    <m/>
    <m/>
    <s v="Negative"/>
    <m/>
    <m/>
    <m/>
    <m/>
    <m/>
    <m/>
  </r>
  <r>
    <n v="12910"/>
    <d v="2021-11-17T00:00:00"/>
    <m/>
    <x v="2"/>
    <s v="Shane Alexander"/>
    <s v="Head of Analytics"/>
    <s v="Stuart"/>
    <x v="15"/>
    <s v="Europe"/>
    <s v="London"/>
    <s v="Ramla's"/>
    <s v="No inmail sent"/>
    <x v="0"/>
    <d v="2021-11-09T00:00:00"/>
    <d v="2021-12-02T00:00:00"/>
    <m/>
    <m/>
    <m/>
    <s v="Negative"/>
    <m/>
    <m/>
    <m/>
    <m/>
    <m/>
    <m/>
  </r>
  <r>
    <n v="12911"/>
    <d v="2021-11-17T00:00:00"/>
    <m/>
    <x v="2"/>
    <s v="Ben Murray"/>
    <s v="Director Marketing Analytics"/>
    <s v="Showtime Networks Inc."/>
    <x v="12"/>
    <s v="America"/>
    <s v="New York"/>
    <s v="Ramla's"/>
    <s v="No inmail sent"/>
    <x v="1"/>
    <m/>
    <m/>
    <m/>
    <m/>
    <m/>
    <m/>
    <m/>
    <m/>
    <m/>
    <m/>
    <m/>
    <m/>
  </r>
  <r>
    <n v="12912"/>
    <d v="2021-11-17T00:00:00"/>
    <m/>
    <x v="2"/>
    <s v="Katie Bloom"/>
    <s v="Director, Marketing &amp; Communications"/>
    <s v="PURE Group of Insurance Companies"/>
    <x v="13"/>
    <s v="America"/>
    <s v="Connecticut"/>
    <s v="Ramla's"/>
    <s v="No inmail sent"/>
    <x v="1"/>
    <m/>
    <m/>
    <m/>
    <m/>
    <m/>
    <m/>
    <m/>
    <m/>
    <m/>
    <m/>
    <m/>
    <m/>
  </r>
  <r>
    <n v="12913"/>
    <d v="2021-11-17T00:00:00"/>
    <m/>
    <x v="2"/>
    <s v="Allina Koutsoura"/>
    <s v="Marketing Effectiveness Econometrics Analyst"/>
    <s v="British Gas"/>
    <x v="15"/>
    <s v="Europe"/>
    <s v="London"/>
    <s v="Ramla's"/>
    <s v="No inmail sent"/>
    <x v="4"/>
    <m/>
    <m/>
    <m/>
    <m/>
    <m/>
    <m/>
    <m/>
    <m/>
    <m/>
    <m/>
    <m/>
    <m/>
  </r>
  <r>
    <n v="12914"/>
    <d v="2021-11-17T00:00:00"/>
    <m/>
    <x v="2"/>
    <s v="Frank Ludewig"/>
    <s v="Digital Media and Insights Lead "/>
    <s v="FrieslandCampina"/>
    <x v="3"/>
    <s v="Europe"/>
    <s v="Netherlands"/>
    <s v="Ramla's"/>
    <s v="No inmail sent"/>
    <x v="4"/>
    <m/>
    <m/>
    <m/>
    <m/>
    <m/>
    <m/>
    <m/>
    <m/>
    <m/>
    <m/>
    <m/>
    <m/>
  </r>
  <r>
    <n v="12915"/>
    <d v="2021-11-17T00:00:00"/>
    <m/>
    <x v="2"/>
    <s v="Doug OReilly"/>
    <s v="EVP, Media Effectiveness"/>
    <s v="dentsu international"/>
    <x v="1"/>
    <s v="America"/>
    <s v="New York"/>
    <s v="Ramla's"/>
    <s v="No inmail sent"/>
    <x v="4"/>
    <m/>
    <m/>
    <m/>
    <m/>
    <m/>
    <m/>
    <m/>
    <m/>
    <m/>
    <m/>
    <m/>
    <m/>
  </r>
  <r>
    <n v="12916"/>
    <d v="2021-11-17T00:00:00"/>
    <m/>
    <x v="2"/>
    <s v="Leon Barsoumian"/>
    <s v="SVP of Media and Marketing Analytics and Technology "/>
    <s v="Marketing Analytics Advisors"/>
    <x v="1"/>
    <s v="America"/>
    <s v="Boston"/>
    <s v="Ramla's"/>
    <s v="No inmail sent"/>
    <x v="1"/>
    <m/>
    <m/>
    <m/>
    <m/>
    <m/>
    <m/>
    <m/>
    <m/>
    <m/>
    <m/>
    <m/>
    <m/>
  </r>
  <r>
    <n v="12917"/>
    <d v="2021-11-17T00:00:00"/>
    <m/>
    <x v="2"/>
    <s v="Amanda Lobato"/>
    <s v="Head of Media, Insights and Digital Transformation"/>
    <s v="Reckitt"/>
    <x v="3"/>
    <s v="America"/>
    <s v="Brazil"/>
    <s v="Ramla's"/>
    <s v="No inmail sent"/>
    <x v="0"/>
    <d v="2021-11-18T00:00:00"/>
    <d v="2021-11-18T00:00:00"/>
    <m/>
    <m/>
    <m/>
    <m/>
    <m/>
    <m/>
    <m/>
    <m/>
    <m/>
    <m/>
  </r>
  <r>
    <n v="12918"/>
    <d v="2021-11-17T00:00:00"/>
    <m/>
    <x v="2"/>
    <s v="Caitlin Parrett"/>
    <s v="Director, Analytics - Diverse Owned Media "/>
    <s v="dentsu international "/>
    <x v="1"/>
    <s v="America"/>
    <s v="Michigan"/>
    <s v="Ramla's"/>
    <s v="No inmail sent"/>
    <x v="0"/>
    <d v="2021-11-30T00:00:00"/>
    <d v="2021-11-30T00:00:00"/>
    <m/>
    <m/>
    <m/>
    <m/>
    <m/>
    <m/>
    <m/>
    <m/>
    <m/>
    <m/>
  </r>
  <r>
    <n v="12919"/>
    <d v="2021-11-17T00:00:00"/>
    <m/>
    <x v="2"/>
    <s v="Sezin Seringel Coskun"/>
    <s v="Head of Media Strategy &amp; Marketing Analytics"/>
    <s v="Hyundai Motor Europe"/>
    <x v="8"/>
    <s v="Europe"/>
    <s v="Germany"/>
    <s v="Ramla's"/>
    <s v="No inmail sent"/>
    <x v="0"/>
    <d v="2021-12-02T00:00:00"/>
    <d v="2021-12-02T00:00:00"/>
    <m/>
    <m/>
    <m/>
    <m/>
    <m/>
    <m/>
    <m/>
    <m/>
    <m/>
    <m/>
  </r>
  <r>
    <n v="12920"/>
    <d v="2021-11-17T00:00:00"/>
    <m/>
    <x v="2"/>
    <s v="Yuji Okada"/>
    <s v="Manager, Media Analytics and Insights, Digital Transformation Office "/>
    <s v="Shiseido"/>
    <x v="3"/>
    <s v="Asia"/>
    <s v="Japan"/>
    <s v="Ramla's"/>
    <s v="No inmail sent"/>
    <x v="1"/>
    <m/>
    <m/>
    <m/>
    <m/>
    <m/>
    <m/>
    <m/>
    <m/>
    <m/>
    <m/>
    <m/>
    <m/>
  </r>
  <r>
    <n v="12921"/>
    <d v="2021-11-17T00:00:00"/>
    <m/>
    <x v="2"/>
    <s v="Tim Parsons"/>
    <s v="Marketing Effectiveness Senior Manager "/>
    <s v="Aviva"/>
    <x v="10"/>
    <s v="Europe"/>
    <s v="United Kingdom"/>
    <s v="Ramla's"/>
    <s v="No inmail sent"/>
    <x v="1"/>
    <m/>
    <m/>
    <m/>
    <m/>
    <m/>
    <m/>
    <m/>
    <m/>
    <m/>
    <m/>
    <m/>
    <m/>
  </r>
  <r>
    <n v="12922"/>
    <d v="2021-11-17T00:00:00"/>
    <m/>
    <x v="2"/>
    <s v="Ankur Jain"/>
    <s v="Principal AMM (Analytics &amp; Media Manager), International Expansion Lead"/>
    <s v="Amazon"/>
    <x v="18"/>
    <s v="America"/>
    <s v="Illinois"/>
    <s v="Ramla's"/>
    <s v="No inmail sent"/>
    <x v="1"/>
    <m/>
    <m/>
    <m/>
    <m/>
    <m/>
    <m/>
    <m/>
    <m/>
    <m/>
    <m/>
    <m/>
    <m/>
  </r>
  <r>
    <n v="12923"/>
    <d v="2021-11-17T00:00:00"/>
    <m/>
    <x v="2"/>
    <s v="Amit Chaturvedi"/>
    <s v="EVP, Product, Analytics &amp; Insights"/>
    <s v="WarnerMedia"/>
    <x v="12"/>
    <s v="America"/>
    <s v="New York"/>
    <s v="Ramla's"/>
    <s v="No inmail sent"/>
    <x v="1"/>
    <m/>
    <m/>
    <m/>
    <m/>
    <m/>
    <m/>
    <m/>
    <m/>
    <m/>
    <m/>
    <m/>
    <m/>
  </r>
  <r>
    <n v="12924"/>
    <d v="2021-11-17T00:00:00"/>
    <m/>
    <x v="2"/>
    <s v="Lynn Whitney"/>
    <s v="EVP Global Paid Media &amp; Analytics, Partnerships, Product Integration and Consumer Products "/>
    <s v="Lionsgate"/>
    <x v="12"/>
    <s v="America"/>
    <s v="California"/>
    <s v="Ramla's"/>
    <s v="No inmail sent"/>
    <x v="1"/>
    <m/>
    <m/>
    <m/>
    <m/>
    <m/>
    <m/>
    <m/>
    <m/>
    <m/>
    <m/>
    <m/>
    <m/>
  </r>
  <r>
    <n v="12925"/>
    <d v="2021-11-18T00:00:00"/>
    <m/>
    <x v="2"/>
    <s v="Amanda Davis"/>
    <s v="Manager, Analytics and Media Management "/>
    <s v="Amazon"/>
    <x v="18"/>
    <s v="America"/>
    <s v="New York"/>
    <s v="Ramla's"/>
    <s v="No inmail sent"/>
    <x v="1"/>
    <m/>
    <m/>
    <m/>
    <m/>
    <m/>
    <m/>
    <m/>
    <m/>
    <m/>
    <m/>
    <m/>
    <m/>
  </r>
  <r>
    <n v="12926"/>
    <d v="2021-11-18T00:00:00"/>
    <m/>
    <x v="2"/>
    <s v="Pauline Bergès"/>
    <s v="Global Digital Transformation - Marketing Effectiveness Manager"/>
    <s v="Pernod Ricard"/>
    <x v="3"/>
    <s v="Europe"/>
    <s v="France"/>
    <s v="Ramla's"/>
    <s v="No inmail sent"/>
    <x v="1"/>
    <m/>
    <m/>
    <m/>
    <m/>
    <m/>
    <m/>
    <m/>
    <m/>
    <m/>
    <m/>
    <m/>
    <m/>
  </r>
  <r>
    <n v="12927"/>
    <d v="2021-11-18T00:00:00"/>
    <m/>
    <x v="2"/>
    <s v="Alexia Raven"/>
    <s v="Vice President, Media Research &amp; Insights"/>
    <s v="Warner Bros. Entertainment Group of Companies "/>
    <x v="12"/>
    <s v="America"/>
    <s v="California"/>
    <s v="Ramla's"/>
    <s v="No inmail sent"/>
    <x v="1"/>
    <m/>
    <m/>
    <m/>
    <m/>
    <m/>
    <m/>
    <m/>
    <m/>
    <m/>
    <m/>
    <m/>
    <m/>
  </r>
  <r>
    <n v="12928"/>
    <d v="2021-11-18T00:00:00"/>
    <m/>
    <x v="2"/>
    <s v="Vishnu Sudarshan Rao"/>
    <s v="Associate Analytics and Media Manager "/>
    <s v="Amazon"/>
    <x v="18"/>
    <s v="America"/>
    <s v="Illinois"/>
    <s v="Ramla's"/>
    <s v="No inmail sent"/>
    <x v="1"/>
    <m/>
    <m/>
    <m/>
    <m/>
    <m/>
    <m/>
    <m/>
    <m/>
    <m/>
    <m/>
    <m/>
    <m/>
  </r>
  <r>
    <n v="12929"/>
    <d v="2021-11-18T00:00:00"/>
    <m/>
    <x v="2"/>
    <s v="Katja Sottmeier"/>
    <s v="Leiterin Digital, CRM, Media &amp; Analytics "/>
    <s v="Hornbach Baumarkt AG "/>
    <x v="0"/>
    <s v="Europe"/>
    <s v="Germany"/>
    <s v="Ramla's"/>
    <s v="No inmail sent"/>
    <x v="1"/>
    <m/>
    <m/>
    <m/>
    <m/>
    <m/>
    <m/>
    <m/>
    <m/>
    <m/>
    <m/>
    <m/>
    <m/>
  </r>
  <r>
    <n v="12930"/>
    <d v="2021-11-18T00:00:00"/>
    <m/>
    <x v="2"/>
    <s v="Peter Vandre"/>
    <s v="Chief Analytics Officer, Dentsu Media US "/>
    <s v="Dentsu Aegis Network"/>
    <x v="1"/>
    <s v="America"/>
    <s v="Maryland"/>
    <s v="Ramla's"/>
    <s v="No inmail sent"/>
    <x v="1"/>
    <m/>
    <m/>
    <m/>
    <m/>
    <m/>
    <m/>
    <m/>
    <m/>
    <m/>
    <m/>
    <m/>
    <m/>
  </r>
  <r>
    <n v="12931"/>
    <d v="2021-11-18T00:00:00"/>
    <m/>
    <x v="2"/>
    <s v="Tina Markowitz"/>
    <s v="VP, Digital Media &amp; Analytics "/>
    <s v="Cendyn"/>
    <x v="7"/>
    <s v="America"/>
    <s v="Florida"/>
    <s v="Ramla's"/>
    <s v="No inmail sent"/>
    <x v="1"/>
    <m/>
    <m/>
    <m/>
    <m/>
    <m/>
    <m/>
    <m/>
    <m/>
    <m/>
    <m/>
    <m/>
    <m/>
  </r>
  <r>
    <n v="12932"/>
    <d v="2021-11-18T00:00:00"/>
    <m/>
    <x v="2"/>
    <s v="Ulla Worringen"/>
    <s v="Senior Director, Marketing Effectiveness and Consumer Insights"/>
    <s v="GfK "/>
    <x v="5"/>
    <s v="Europe"/>
    <s v="Germany"/>
    <s v="Ramla's"/>
    <s v="No inmail sent"/>
    <x v="0"/>
    <d v="2021-11-19T00:00:00"/>
    <d v="2021-11-19T00:00:00"/>
    <m/>
    <m/>
    <m/>
    <m/>
    <m/>
    <m/>
    <m/>
    <m/>
    <m/>
    <m/>
  </r>
  <r>
    <n v="12933"/>
    <d v="2021-11-18T00:00:00"/>
    <m/>
    <x v="2"/>
    <s v="Julie DeTraglia"/>
    <s v="Head of Research, Insights &amp; Analytics, Hulu &amp; Disney Media Entertainment Distribution"/>
    <s v="Hulu"/>
    <x v="12"/>
    <s v="America"/>
    <s v="New York"/>
    <s v="Ramla's"/>
    <s v="No inmail sent"/>
    <x v="0"/>
    <d v="2021-11-19T00:00:00"/>
    <d v="2021-11-19T00:00:00"/>
    <m/>
    <m/>
    <m/>
    <m/>
    <m/>
    <m/>
    <m/>
    <m/>
    <m/>
    <m/>
  </r>
  <r>
    <n v="12934"/>
    <d v="2021-11-18T00:00:00"/>
    <m/>
    <x v="2"/>
    <s v="Han Moon"/>
    <s v="Director of Media Analytics "/>
    <s v="RAPP"/>
    <x v="1"/>
    <s v="America"/>
    <s v="California"/>
    <s v="Ramla's"/>
    <s v="No inmail sent"/>
    <x v="1"/>
    <m/>
    <m/>
    <m/>
    <m/>
    <m/>
    <m/>
    <m/>
    <m/>
    <m/>
    <m/>
    <m/>
    <m/>
  </r>
  <r>
    <n v="12935"/>
    <d v="2021-11-18T00:00:00"/>
    <m/>
    <x v="2"/>
    <s v="Arjen Hettinga"/>
    <s v="Managing Director Digital Media &amp; Analytics "/>
    <s v="Merkle"/>
    <x v="1"/>
    <s v="Europe"/>
    <s v="Netherlands"/>
    <s v="Ramla's"/>
    <s v="No inmail sent"/>
    <x v="1"/>
    <m/>
    <m/>
    <m/>
    <m/>
    <m/>
    <m/>
    <m/>
    <m/>
    <m/>
    <m/>
    <m/>
    <m/>
  </r>
  <r>
    <n v="12936"/>
    <d v="2021-11-18T00:00:00"/>
    <m/>
    <x v="2"/>
    <s v="Jodi Schwartz"/>
    <s v="Head of Americas CMC (consumer, media &amp; channel insights) "/>
    <s v="ekaterra"/>
    <x v="3"/>
    <s v="Europe"/>
    <m/>
    <s v="Ramla's"/>
    <s v="No inmail sent"/>
    <x v="1"/>
    <m/>
    <m/>
    <m/>
    <m/>
    <m/>
    <m/>
    <m/>
    <m/>
    <m/>
    <m/>
    <m/>
    <m/>
  </r>
  <r>
    <n v="12937"/>
    <d v="2021-11-18T00:00:00"/>
    <m/>
    <x v="2"/>
    <s v="Ian Ling"/>
    <s v="Associate Director, Media &amp; Insights "/>
    <s v="NOBODY"/>
    <x v="1"/>
    <s v="America"/>
    <s v="Washington"/>
    <s v="Ramla's"/>
    <s v="No inmail sent"/>
    <x v="0"/>
    <d v="2021-11-19T00:00:00"/>
    <d v="2021-11-19T00:00:00"/>
    <m/>
    <m/>
    <m/>
    <m/>
    <m/>
    <m/>
    <m/>
    <m/>
    <m/>
    <m/>
  </r>
  <r>
    <n v="12938"/>
    <d v="2021-11-18T00:00:00"/>
    <m/>
    <x v="2"/>
    <s v="Tashan Nicholas"/>
    <s v="Analytics Director (Marketing Effectiveness) "/>
    <s v=" the7stars"/>
    <x v="1"/>
    <s v="Europe"/>
    <s v="London"/>
    <s v="Ramla's"/>
    <s v="No inmail sent"/>
    <x v="0"/>
    <d v="2021-11-19T00:00:00"/>
    <d v="2021-11-19T00:00:00"/>
    <m/>
    <m/>
    <m/>
    <m/>
    <m/>
    <m/>
    <m/>
    <m/>
    <m/>
    <m/>
  </r>
  <r>
    <n v="12939"/>
    <d v="2021-11-18T00:00:00"/>
    <m/>
    <x v="2"/>
    <s v="Manish Kampani"/>
    <s v="Global Competency Head AI, Data &amp; Analytics - Communication Media and Entertainment"/>
    <s v="Tech Mahindra"/>
    <x v="7"/>
    <s v="America"/>
    <s v="New York"/>
    <s v="Ramla's"/>
    <s v="No inmail sent"/>
    <x v="0"/>
    <d v="2021-11-19T00:00:00"/>
    <d v="2021-11-19T00:00:00"/>
    <m/>
    <m/>
    <m/>
    <m/>
    <m/>
    <m/>
    <m/>
    <m/>
    <m/>
    <m/>
  </r>
  <r>
    <n v="12940"/>
    <d v="2021-11-18T00:00:00"/>
    <m/>
    <x v="2"/>
    <s v="Mindy Oliver"/>
    <s v="Marketing Director, Online Strategy, Media and Analytics "/>
    <s v="CORT"/>
    <x v="0"/>
    <s v="America"/>
    <s v="Texas"/>
    <s v="Ramla's"/>
    <s v="No inmail sent"/>
    <x v="1"/>
    <m/>
    <m/>
    <m/>
    <m/>
    <m/>
    <m/>
    <m/>
    <m/>
    <m/>
    <m/>
    <m/>
    <m/>
  </r>
  <r>
    <n v="12941"/>
    <d v="2021-11-18T00:00:00"/>
    <m/>
    <x v="2"/>
    <s v="Kira Clifton"/>
    <s v="Head of Media Strategy and Analytics "/>
    <s v="Hart"/>
    <x v="1"/>
    <s v="America"/>
    <s v="Illinois"/>
    <s v="Ramla's"/>
    <s v="No inmail sent"/>
    <x v="1"/>
    <m/>
    <m/>
    <m/>
    <m/>
    <m/>
    <m/>
    <m/>
    <m/>
    <m/>
    <m/>
    <m/>
    <m/>
  </r>
  <r>
    <n v="12942"/>
    <d v="2021-11-18T00:00:00"/>
    <m/>
    <x v="2"/>
    <s v="Bruno Gralpois"/>
    <s v="Co-Founder and Principal "/>
    <s v="Agency Mania Solutions"/>
    <x v="1"/>
    <s v="America"/>
    <s v="Washington"/>
    <s v="Ramla's"/>
    <s v="No inmail sent"/>
    <x v="0"/>
    <d v="2021-11-19T00:00:00"/>
    <d v="2021-11-19T00:00:00"/>
    <m/>
    <m/>
    <m/>
    <m/>
    <m/>
    <m/>
    <m/>
    <m/>
    <m/>
    <m/>
  </r>
  <r>
    <n v="12943"/>
    <d v="2021-11-18T00:00:00"/>
    <m/>
    <x v="2"/>
    <s v="Leslie McCrory"/>
    <s v="Director of Insights and Analytics "/>
    <s v="The Foresights Factory"/>
    <x v="2"/>
    <s v="Europe"/>
    <s v="London"/>
    <s v="Ramla's"/>
    <s v="No inmail sent"/>
    <x v="0"/>
    <d v="2021-11-19T00:00:00"/>
    <d v="2021-11-19T00:00:00"/>
    <m/>
    <m/>
    <m/>
    <m/>
    <m/>
    <m/>
    <m/>
    <m/>
    <m/>
    <m/>
  </r>
  <r>
    <n v="12944"/>
    <d v="2021-11-18T00:00:00"/>
    <m/>
    <x v="2"/>
    <s v="Loris Gordon Giaimis"/>
    <s v="Global digital insights Manager // Analytics and insights"/>
    <s v="Boehringer Ingelheim"/>
    <x v="6"/>
    <s v="Europe"/>
    <s v="Germany"/>
    <s v="Ramla's"/>
    <s v="No inmail sent"/>
    <x v="0"/>
    <d v="2021-11-25T00:00:00"/>
    <d v="2021-11-25T00:00:00"/>
    <m/>
    <m/>
    <m/>
    <m/>
    <m/>
    <m/>
    <m/>
    <m/>
    <m/>
    <m/>
  </r>
  <r>
    <n v="12945"/>
    <d v="2021-11-18T00:00:00"/>
    <m/>
    <x v="2"/>
    <s v="Lauren Bogacz"/>
    <s v="Manager, Insights &amp; Analytics"/>
    <s v="Kellogg Company"/>
    <x v="3"/>
    <s v="America"/>
    <s v="Illinois"/>
    <s v="Ramla's"/>
    <s v="No inmail sent"/>
    <x v="0"/>
    <d v="2021-11-30T00:00:00"/>
    <d v="2021-11-30T00:00:00"/>
    <m/>
    <m/>
    <m/>
    <m/>
    <m/>
    <m/>
    <m/>
    <m/>
    <m/>
    <m/>
  </r>
  <r>
    <n v="12946"/>
    <d v="2021-11-23T00:00:00"/>
    <m/>
    <x v="4"/>
    <s v="Roger Greene"/>
    <s v="Director of Growth &amp; Marketing Analytics"/>
    <s v="Ecwid by Lightspeed"/>
    <x v="18"/>
    <s v="America"/>
    <s v="California"/>
    <s v="Ramla's"/>
    <s v="No inmail sent"/>
    <x v="1"/>
    <m/>
    <m/>
    <m/>
    <m/>
    <m/>
    <m/>
    <m/>
    <m/>
    <m/>
    <m/>
    <m/>
    <m/>
  </r>
  <r>
    <n v="12947"/>
    <d v="2021-11-23T00:00:00"/>
    <m/>
    <x v="4"/>
    <s v="Erik Olson"/>
    <s v="Senior Manager, Marketing Analytics"/>
    <s v="Abbott"/>
    <x v="13"/>
    <s v="America"/>
    <s v="Ohio"/>
    <s v="Ramla's"/>
    <s v="No inmail sent"/>
    <x v="1"/>
    <m/>
    <m/>
    <m/>
    <m/>
    <m/>
    <m/>
    <m/>
    <m/>
    <m/>
    <m/>
    <m/>
    <m/>
  </r>
  <r>
    <n v="12948"/>
    <d v="2021-11-24T00:00:00"/>
    <m/>
    <x v="4"/>
    <s v="Cammi Srivastava"/>
    <s v="Senior Manager, Marketing Capabilities &amp; Effectiveness"/>
    <s v="Quest Diagnostics"/>
    <x v="13"/>
    <s v="America"/>
    <s v="New Jersey"/>
    <s v="Ramla's"/>
    <s v="No inmail sent"/>
    <x v="0"/>
    <d v="2021-11-25T00:00:00"/>
    <d v="2022-03-11T00:00:00"/>
    <m/>
    <m/>
    <m/>
    <m/>
    <m/>
    <m/>
    <m/>
    <m/>
    <m/>
    <m/>
  </r>
  <r>
    <n v="12949"/>
    <d v="2021-11-24T00:00:00"/>
    <m/>
    <x v="4"/>
    <s v="Nick Jezarian"/>
    <s v="Sr. Director, Connections Strategy &amp; Media Effectiveness"/>
    <s v="Target"/>
    <x v="0"/>
    <s v="America"/>
    <s v="Minnesota"/>
    <s v="Ramla's"/>
    <s v="No inmail sent"/>
    <x v="1"/>
    <m/>
    <m/>
    <m/>
    <m/>
    <m/>
    <m/>
    <m/>
    <m/>
    <m/>
    <m/>
    <m/>
    <m/>
  </r>
  <r>
    <n v="12950"/>
    <d v="2021-11-24T00:00:00"/>
    <m/>
    <x v="4"/>
    <s v="Jay Druba"/>
    <s v="Head of Growth"/>
    <s v="Moxie"/>
    <x v="13"/>
    <s v="America"/>
    <s v="Florida"/>
    <s v="Ramla's"/>
    <s v="No inmail sent"/>
    <x v="2"/>
    <d v="2021-11-21T00:00:00"/>
    <d v="2021-12-10T00:00:00"/>
    <m/>
    <m/>
    <m/>
    <m/>
    <m/>
    <m/>
    <m/>
    <m/>
    <m/>
    <m/>
  </r>
  <r>
    <n v="12951"/>
    <d v="2021-11-24T00:00:00"/>
    <m/>
    <x v="4"/>
    <s v="Sungjun Jang"/>
    <s v="Head of Marketing Effectiveness, NA"/>
    <s v="Media.Monks"/>
    <x v="1"/>
    <s v="Europe"/>
    <s v="United Kingdom"/>
    <s v="Ramla's"/>
    <s v="No inmail sent"/>
    <x v="1"/>
    <m/>
    <m/>
    <m/>
    <m/>
    <m/>
    <m/>
    <m/>
    <m/>
    <m/>
    <m/>
    <m/>
    <m/>
  </r>
  <r>
    <n v="12952"/>
    <d v="2021-11-24T00:00:00"/>
    <m/>
    <x v="4"/>
    <s v="Brian Moran"/>
    <s v="Senior Manager, Sales and Marketing Effectiveness"/>
    <s v="DePuy Synthes "/>
    <x v="13"/>
    <s v="America"/>
    <s v="Massachusetts"/>
    <s v="Ramla's"/>
    <s v="No inmail sent"/>
    <x v="1"/>
    <m/>
    <m/>
    <m/>
    <m/>
    <m/>
    <m/>
    <m/>
    <m/>
    <m/>
    <m/>
    <m/>
    <m/>
  </r>
  <r>
    <n v="12953"/>
    <d v="2021-11-25T00:00:00"/>
    <m/>
    <x v="4"/>
    <s v="Janine Brandt"/>
    <s v="Director, Marketing Measurement"/>
    <s v="Revive"/>
    <x v="1"/>
    <s v="America"/>
    <s v="Tennessee"/>
    <s v="Ramla's"/>
    <s v="No inmail sent"/>
    <x v="0"/>
    <d v="2021-11-30T00:00:00"/>
    <d v="2021-12-16T00:00:00"/>
    <m/>
    <m/>
    <m/>
    <s v="Negative"/>
    <m/>
    <m/>
    <m/>
    <m/>
    <m/>
    <s v="not interested at this time"/>
  </r>
  <r>
    <n v="12954"/>
    <d v="2021-11-25T00:00:00"/>
    <m/>
    <x v="4"/>
    <s v="Seb Mossop"/>
    <s v="Global Media Manager"/>
    <s v="LEGO Group"/>
    <x v="3"/>
    <s v="Europe"/>
    <s v="United Kingdom"/>
    <s v="Ramla's"/>
    <s v="No inmail sent"/>
    <x v="0"/>
    <d v="2021-11-30T00:00:00"/>
    <d v="2022-03-11T00:00:00"/>
    <m/>
    <m/>
    <m/>
    <m/>
    <m/>
    <m/>
    <m/>
    <m/>
    <m/>
    <m/>
  </r>
  <r>
    <n v="12955"/>
    <d v="2021-11-25T00:00:00"/>
    <m/>
    <x v="4"/>
    <s v="Mat Williams"/>
    <s v="Head of Paid Media"/>
    <s v="The Growth Foundation"/>
    <x v="2"/>
    <s v="Europe"/>
    <s v="United Kingdom"/>
    <s v="Ramla's"/>
    <s v="No inmail sent"/>
    <x v="0"/>
    <d v="2021-11-25T00:00:00"/>
    <d v="2021-12-10T00:00:00"/>
    <m/>
    <m/>
    <m/>
    <s v="Negative"/>
    <m/>
    <m/>
    <m/>
    <m/>
    <m/>
    <s v="not interested at this time"/>
  </r>
  <r>
    <n v="12956"/>
    <d v="2021-11-25T00:00:00"/>
    <m/>
    <x v="4"/>
    <s v="Stuart Smith"/>
    <s v="Chief Marketing &amp; Growth Officer"/>
    <s v="CAULIPOWER "/>
    <x v="3"/>
    <s v="Europe"/>
    <s v="United Kingdom"/>
    <s v="Ramla's"/>
    <s v="No inmail sent"/>
    <x v="0"/>
    <d v="2021-11-29T00:00:00"/>
    <d v="2021-12-10T00:00:00"/>
    <m/>
    <m/>
    <m/>
    <s v="Negative"/>
    <m/>
    <m/>
    <m/>
    <m/>
    <m/>
    <m/>
  </r>
  <r>
    <n v="12957"/>
    <d v="2021-11-25T00:00:00"/>
    <m/>
    <x v="4"/>
    <s v="Ben Lees"/>
    <s v="Effectiveness Director"/>
    <s v="MG OMD"/>
    <x v="5"/>
    <s v="Europe"/>
    <s v="United Kingdom"/>
    <s v="Ramla's"/>
    <s v="No inmail sent"/>
    <x v="0"/>
    <d v="2021-11-26T00:00:00"/>
    <d v="2022-03-11T00:00:00"/>
    <m/>
    <m/>
    <m/>
    <m/>
    <m/>
    <m/>
    <m/>
    <m/>
    <m/>
    <m/>
  </r>
  <r>
    <n v="12958"/>
    <d v="2021-11-25T00:00:00"/>
    <m/>
    <x v="4"/>
    <s v="Steve Wright"/>
    <s v="Measurement and Analytics Director"/>
    <s v="Starcom"/>
    <x v="5"/>
    <s v="America"/>
    <s v="Illinois"/>
    <s v="Ramla's"/>
    <s v="No inmail sent"/>
    <x v="0"/>
    <d v="2021-11-26T00:00:00"/>
    <d v="2022-03-11T00:00:00"/>
    <m/>
    <m/>
    <m/>
    <m/>
    <m/>
    <m/>
    <m/>
    <m/>
    <m/>
    <m/>
  </r>
  <r>
    <n v="12959"/>
    <d v="2021-11-25T00:00:00"/>
    <m/>
    <x v="4"/>
    <s v="David Bailey"/>
    <s v="Global Measurement Director"/>
    <s v="PHD"/>
    <x v="1"/>
    <s v="Europe"/>
    <s v="United Kingdom"/>
    <s v="Ramla's"/>
    <s v="No inmail sent"/>
    <x v="1"/>
    <m/>
    <m/>
    <m/>
    <m/>
    <m/>
    <m/>
    <m/>
    <m/>
    <m/>
    <m/>
    <m/>
    <m/>
  </r>
  <r>
    <n v="12960"/>
    <d v="2021-11-25T00:00:00"/>
    <m/>
    <x v="4"/>
    <s v="Sarah R."/>
    <s v="Media Director"/>
    <s v="WNP (What's Next Partners) "/>
    <x v="1"/>
    <s v="Europe"/>
    <s v="France"/>
    <s v="Ramla's"/>
    <s v="No inmail sent"/>
    <x v="1"/>
    <m/>
    <m/>
    <m/>
    <m/>
    <m/>
    <m/>
    <m/>
    <m/>
    <m/>
    <m/>
    <m/>
    <m/>
  </r>
  <r>
    <n v="12961"/>
    <d v="2021-11-25T00:00:00"/>
    <m/>
    <x v="4"/>
    <s v="Mario Kyriacou"/>
    <s v="Co-Founder"/>
    <s v="Ratio:FS "/>
    <x v="10"/>
    <s v="Europe"/>
    <s v="United Kingdom"/>
    <s v="Ramla's"/>
    <s v="No inmail sent"/>
    <x v="1"/>
    <m/>
    <m/>
    <m/>
    <m/>
    <m/>
    <m/>
    <m/>
    <m/>
    <m/>
    <m/>
    <m/>
    <m/>
  </r>
  <r>
    <n v="12962"/>
    <d v="2021-11-25T00:00:00"/>
    <m/>
    <x v="4"/>
    <s v="Andrea Bernhardt"/>
    <s v="Global Consumer Experience Director"/>
    <s v="BRITVIC PLC"/>
    <x v="3"/>
    <s v="America"/>
    <s v="United Kingdom"/>
    <s v="Ramla's"/>
    <s v="No inmail sent"/>
    <x v="1"/>
    <m/>
    <m/>
    <m/>
    <m/>
    <m/>
    <m/>
    <m/>
    <m/>
    <m/>
    <m/>
    <m/>
    <m/>
  </r>
  <r>
    <n v="12963"/>
    <d v="2021-11-25T00:00:00"/>
    <m/>
    <x v="4"/>
    <s v="Scott Moore"/>
    <s v="Director of Data Strategy"/>
    <s v="PS AI Labs"/>
    <x v="1"/>
    <s v="America"/>
    <s v="New York"/>
    <s v="Ramla's"/>
    <s v="No inmail sent"/>
    <x v="2"/>
    <d v="2021-11-25T00:00:00"/>
    <d v="2021-12-16T00:00:00"/>
    <m/>
    <m/>
    <m/>
    <s v="Negative"/>
    <m/>
    <m/>
    <m/>
    <m/>
    <m/>
    <m/>
  </r>
  <r>
    <n v="12964"/>
    <d v="2021-11-18T00:00:00"/>
    <m/>
    <x v="1"/>
    <s v="Shagufta Gupta"/>
    <s v="Associate Director"/>
    <s v="GroupM"/>
    <x v="1"/>
    <s v="America"/>
    <s v="Canada"/>
    <s v="Ramla's"/>
    <s v="11/18/2021"/>
    <x v="0"/>
    <m/>
    <m/>
    <m/>
    <m/>
    <m/>
    <m/>
    <m/>
    <m/>
    <m/>
    <m/>
    <m/>
    <m/>
  </r>
  <r>
    <n v="12965"/>
    <d v="2021-11-18T00:00:00"/>
    <m/>
    <x v="1"/>
    <s v="Reisa Krumin"/>
    <s v="Sr. Director, Nike Direct Analytics- Asia, Pacific and Latin America"/>
    <s v="Nike"/>
    <x v="3"/>
    <s v="America"/>
    <s v="Canada"/>
    <s v="Ramla's"/>
    <s v="No inmail sent"/>
    <x v="0"/>
    <d v="2021-11-25T00:00:00"/>
    <d v="2022-02-22T00:00:00"/>
    <m/>
    <m/>
    <m/>
    <m/>
    <m/>
    <m/>
    <m/>
    <m/>
    <m/>
    <m/>
  </r>
  <r>
    <n v="12966"/>
    <d v="2021-11-18T00:00:00"/>
    <m/>
    <x v="1"/>
    <s v="Marlene Holm"/>
    <s v="Data &amp; Analytics Insights Manager II"/>
    <s v="Nike"/>
    <x v="3"/>
    <s v="America"/>
    <s v="Oregon"/>
    <s v="Ramla's"/>
    <s v="No inmail sent"/>
    <x v="1"/>
    <m/>
    <m/>
    <m/>
    <m/>
    <m/>
    <m/>
    <m/>
    <m/>
    <m/>
    <m/>
    <m/>
    <m/>
  </r>
  <r>
    <n v="12967"/>
    <d v="2021-11-18T00:00:00"/>
    <m/>
    <x v="2"/>
    <s v="Robb Bennett"/>
    <s v="Sr Director, Insights &amp; Analytics "/>
    <s v="Simple Mills"/>
    <x v="3"/>
    <s v="America"/>
    <s v="Illinois"/>
    <s v="Ramla's"/>
    <s v="No inmail sent"/>
    <x v="1"/>
    <m/>
    <m/>
    <m/>
    <m/>
    <m/>
    <m/>
    <m/>
    <m/>
    <m/>
    <m/>
    <m/>
    <m/>
  </r>
  <r>
    <n v="12968"/>
    <d v="2021-11-19T00:00:00"/>
    <m/>
    <x v="3"/>
    <s v="Kamal Sharma"/>
    <s v="Sr. Manager - Consumer Insights"/>
    <s v="The Hershey Company"/>
    <x v="3"/>
    <s v="America"/>
    <s v="Ohio"/>
    <s v="Personal"/>
    <s v="No inmail sent"/>
    <x v="1"/>
    <m/>
    <m/>
    <m/>
    <m/>
    <m/>
    <m/>
    <m/>
    <m/>
    <m/>
    <m/>
    <m/>
    <m/>
  </r>
  <r>
    <n v="12969"/>
    <d v="2021-11-19T00:00:00"/>
    <m/>
    <x v="3"/>
    <s v="Chandni Somaiya"/>
    <s v="Lead, Customer &amp; Marketing Analytics"/>
    <s v="Nestlé Nespresso SA"/>
    <x v="3"/>
    <s v="America"/>
    <s v="New York"/>
    <s v="Personal"/>
    <s v="No inmail sent"/>
    <x v="1"/>
    <m/>
    <m/>
    <m/>
    <m/>
    <m/>
    <m/>
    <m/>
    <m/>
    <m/>
    <m/>
    <m/>
    <m/>
  </r>
  <r>
    <n v="12970"/>
    <d v="2021-11-19T00:00:00"/>
    <m/>
    <x v="3"/>
    <s v="Cindy O'Flanagan"/>
    <s v="Senior Manager, Global Consumer Insights"/>
    <s v="Edgewell Personal Care"/>
    <x v="3"/>
    <s v="America"/>
    <s v="New York"/>
    <s v="Personal"/>
    <s v="No inmail sent"/>
    <x v="1"/>
    <m/>
    <m/>
    <m/>
    <m/>
    <m/>
    <m/>
    <m/>
    <m/>
    <m/>
    <m/>
    <m/>
    <m/>
  </r>
  <r>
    <n v="12971"/>
    <d v="2021-11-19T00:00:00"/>
    <m/>
    <x v="3"/>
    <s v="Sherry Wang"/>
    <s v="Data Science Manager"/>
    <s v="Opendoor"/>
    <x v="9"/>
    <s v="America"/>
    <s v="Califonria"/>
    <s v="Personal"/>
    <s v="No inmail sent"/>
    <x v="1"/>
    <m/>
    <m/>
    <m/>
    <m/>
    <m/>
    <m/>
    <m/>
    <m/>
    <m/>
    <m/>
    <m/>
    <m/>
  </r>
  <r>
    <n v="12972"/>
    <d v="2021-11-19T00:00:00"/>
    <m/>
    <x v="3"/>
    <s v="Adrian Giovannetti"/>
    <s v="Group Director Analytics, Insights &amp; eCommerce Customer team"/>
    <s v="Procter &amp; Gamble"/>
    <x v="3"/>
    <s v="America"/>
    <s v="Iowa"/>
    <s v="Personal"/>
    <s v="No inmail sent"/>
    <x v="1"/>
    <m/>
    <m/>
    <m/>
    <m/>
    <m/>
    <m/>
    <m/>
    <m/>
    <m/>
    <m/>
    <m/>
    <m/>
  </r>
  <r>
    <n v="12973"/>
    <d v="2021-11-19T00:00:00"/>
    <m/>
    <x v="3"/>
    <s v="John Westberg"/>
    <s v="Senior Consultant, Data Science"/>
    <s v="NoA Connect"/>
    <x v="5"/>
    <s v="Europe"/>
    <s v="Denmark"/>
    <s v="Personal"/>
    <s v="No inmail sent"/>
    <x v="1"/>
    <m/>
    <m/>
    <m/>
    <m/>
    <m/>
    <m/>
    <m/>
    <m/>
    <m/>
    <m/>
    <m/>
    <m/>
  </r>
  <r>
    <n v="12974"/>
    <d v="2021-11-19T00:00:00"/>
    <m/>
    <x v="3"/>
    <s v="Michael Jones"/>
    <s v="Manager, Marketing Analytics &amp; Insights"/>
    <s v="Nutrafol"/>
    <x v="3"/>
    <s v="America"/>
    <s v="Virginia"/>
    <s v="Personal"/>
    <s v="No inmail sent"/>
    <x v="1"/>
    <m/>
    <m/>
    <m/>
    <m/>
    <m/>
    <m/>
    <m/>
    <m/>
    <m/>
    <m/>
    <m/>
    <m/>
  </r>
  <r>
    <n v="12975"/>
    <d v="2021-11-19T00:00:00"/>
    <m/>
    <x v="3"/>
    <s v="Matt Wright"/>
    <s v="Manager, Digital Analytics, Global Marketing"/>
    <s v="CWT"/>
    <x v="11"/>
    <s v="Europe"/>
    <s v="United Kingdom"/>
    <s v="Personal"/>
    <s v="No inmail sent"/>
    <x v="1"/>
    <m/>
    <m/>
    <m/>
    <m/>
    <m/>
    <m/>
    <m/>
    <m/>
    <m/>
    <m/>
    <m/>
    <m/>
  </r>
  <r>
    <n v="12976"/>
    <d v="2021-11-19T00:00:00"/>
    <m/>
    <x v="3"/>
    <s v="John Robert Whitaker"/>
    <s v="Director of Consumer Insights"/>
    <s v="Signet Jewelers"/>
    <x v="0"/>
    <s v="America"/>
    <s v="North Carolina"/>
    <s v="Personal"/>
    <s v="No inmail sent"/>
    <x v="1"/>
    <m/>
    <m/>
    <m/>
    <m/>
    <m/>
    <m/>
    <m/>
    <m/>
    <m/>
    <m/>
    <m/>
    <m/>
  </r>
  <r>
    <n v="12977"/>
    <d v="2021-11-19T00:00:00"/>
    <m/>
    <x v="3"/>
    <s v="Sagar Das"/>
    <s v="Director, Marketing Analytics"/>
    <s v="Stamps.com"/>
    <x v="18"/>
    <s v="America"/>
    <s v="California"/>
    <s v="Personal"/>
    <s v="No inmail sent"/>
    <x v="1"/>
    <m/>
    <m/>
    <m/>
    <m/>
    <m/>
    <m/>
    <m/>
    <m/>
    <m/>
    <m/>
    <m/>
    <m/>
  </r>
  <r>
    <n v="12978"/>
    <d v="2021-11-19T00:00:00"/>
    <m/>
    <x v="3"/>
    <s v="Steven Burton"/>
    <s v="Vice President of Digital Strategy (Growth, Digital Customer Experience and Marketing Analytics)"/>
    <s v="Legal &amp; General America"/>
    <x v="10"/>
    <s v="America"/>
    <s v="Maryland"/>
    <s v="Personal"/>
    <s v="No inmail sent"/>
    <x v="1"/>
    <m/>
    <m/>
    <m/>
    <m/>
    <m/>
    <m/>
    <m/>
    <m/>
    <m/>
    <m/>
    <m/>
    <m/>
  </r>
  <r>
    <n v="12979"/>
    <d v="2021-11-19T00:00:00"/>
    <m/>
    <x v="3"/>
    <s v="Vojtech Hrdinka"/>
    <s v="Manager, Insights &amp; Analytics"/>
    <s v="Astellas Pharma US"/>
    <x v="6"/>
    <s v="America"/>
    <s v="Illinois"/>
    <s v="Personal"/>
    <s v="No inmail sent"/>
    <x v="1"/>
    <m/>
    <m/>
    <m/>
    <m/>
    <m/>
    <m/>
    <m/>
    <m/>
    <m/>
    <m/>
    <m/>
    <m/>
  </r>
  <r>
    <n v="12980"/>
    <d v="2021-11-19T00:00:00"/>
    <m/>
    <x v="3"/>
    <s v="Saurabh Pal"/>
    <s v="Data Science Manager"/>
    <s v="Camelot"/>
    <x v="12"/>
    <s v="America"/>
    <s v="Illinois"/>
    <s v="Personal"/>
    <s v="No inmail sent"/>
    <x v="1"/>
    <m/>
    <m/>
    <m/>
    <m/>
    <m/>
    <m/>
    <m/>
    <m/>
    <m/>
    <m/>
    <m/>
    <m/>
  </r>
  <r>
    <n v="12981"/>
    <d v="2021-11-19T00:00:00"/>
    <m/>
    <x v="3"/>
    <s v="Viral Parikh"/>
    <s v="Head of AI/ML "/>
    <s v="Varo Bank"/>
    <x v="10"/>
    <s v="America"/>
    <s v="California"/>
    <s v="Personal"/>
    <s v="No inmail sent"/>
    <x v="1"/>
    <m/>
    <m/>
    <m/>
    <m/>
    <m/>
    <m/>
    <m/>
    <m/>
    <m/>
    <m/>
    <m/>
    <m/>
  </r>
  <r>
    <n v="12982"/>
    <d v="2021-11-19T00:00:00"/>
    <m/>
    <x v="3"/>
    <s v="Daisy Vera"/>
    <s v="Associate, Brand Development"/>
    <s v="Roxelana Designer Jewelry &amp; Fine Gifts "/>
    <x v="3"/>
    <s v="America"/>
    <s v="New York"/>
    <s v="Personal"/>
    <s v="No inmail sent"/>
    <x v="1"/>
    <m/>
    <m/>
    <m/>
    <m/>
    <m/>
    <m/>
    <m/>
    <m/>
    <m/>
    <m/>
    <m/>
    <m/>
  </r>
  <r>
    <n v="12983"/>
    <d v="2021-11-19T00:00:00"/>
    <m/>
    <x v="3"/>
    <s v="Sanne Verheij"/>
    <s v="Business Analyst"/>
    <s v="Etos"/>
    <x v="0"/>
    <s v="Europe"/>
    <s v="Netherlands"/>
    <s v="Personal"/>
    <s v="No inmail sent"/>
    <x v="1"/>
    <m/>
    <m/>
    <m/>
    <m/>
    <m/>
    <m/>
    <m/>
    <m/>
    <m/>
    <m/>
    <m/>
    <m/>
  </r>
  <r>
    <n v="12984"/>
    <d v="2021-11-19T00:00:00"/>
    <m/>
    <x v="3"/>
    <s v="Susan Goffee"/>
    <s v="Senior Director, Digital Marketing &amp; Analytics"/>
    <s v="PenFed"/>
    <x v="10"/>
    <s v="America"/>
    <s v="Washington"/>
    <s v="Personal"/>
    <s v="No inmail sent"/>
    <x v="1"/>
    <m/>
    <m/>
    <m/>
    <m/>
    <m/>
    <m/>
    <m/>
    <m/>
    <m/>
    <m/>
    <m/>
    <m/>
  </r>
  <r>
    <n v="12985"/>
    <d v="2021-11-19T00:00:00"/>
    <m/>
    <x v="3"/>
    <s v="Jonathan Bain"/>
    <s v="Senior Manager, Media Analytics"/>
    <s v="Hilton"/>
    <x v="11"/>
    <s v="America"/>
    <s v="Columbia"/>
    <s v="Personal"/>
    <s v="No inmail sent"/>
    <x v="0"/>
    <d v="2021-11-22T00:00:00"/>
    <m/>
    <m/>
    <m/>
    <m/>
    <m/>
    <m/>
    <m/>
    <m/>
    <m/>
    <m/>
    <m/>
  </r>
  <r>
    <n v="12986"/>
    <d v="2021-11-19T00:00:00"/>
    <m/>
    <x v="3"/>
    <s v="Dushyant Bhavsar"/>
    <s v="Assc. Data Science Manager"/>
    <s v="Accenture"/>
    <x v="5"/>
    <s v="Europe"/>
    <s v="United Kingdom"/>
    <s v="Personal"/>
    <s v="No inmail sent"/>
    <x v="0"/>
    <d v="2021-11-22T00:00:00"/>
    <m/>
    <m/>
    <m/>
    <m/>
    <m/>
    <m/>
    <m/>
    <m/>
    <m/>
    <m/>
    <m/>
  </r>
  <r>
    <n v="12987"/>
    <d v="2021-11-19T00:00:00"/>
    <m/>
    <x v="3"/>
    <s v="Marta Jasiewicz-Badowska"/>
    <s v="Head of Econometrics &amp; Data Mining"/>
    <s v="Annalect"/>
    <x v="5"/>
    <s v="Europe"/>
    <s v="Poland"/>
    <s v="Personal"/>
    <s v="No inmail sent"/>
    <x v="1"/>
    <m/>
    <m/>
    <m/>
    <m/>
    <m/>
    <m/>
    <m/>
    <m/>
    <m/>
    <m/>
    <m/>
    <m/>
  </r>
  <r>
    <n v="12988"/>
    <d v="2021-11-19T00:00:00"/>
    <m/>
    <x v="3"/>
    <s v="Tanel Rebane"/>
    <s v="Head Of Analytics "/>
    <s v="Initiative"/>
    <x v="5"/>
    <s v="Europe"/>
    <s v="Estonia"/>
    <s v="Personal"/>
    <s v="No inmail sent"/>
    <x v="0"/>
    <d v="2021-12-02T00:00:00"/>
    <m/>
    <m/>
    <m/>
    <m/>
    <m/>
    <m/>
    <m/>
    <m/>
    <m/>
    <m/>
    <m/>
  </r>
  <r>
    <n v="12989"/>
    <d v="2021-11-19T00:00:00"/>
    <m/>
    <x v="2"/>
    <s v="Daniel Singer"/>
    <s v="Managing Director, Analytics UK&amp;I "/>
    <s v="Kantar"/>
    <x v="1"/>
    <s v="Europe"/>
    <s v="London"/>
    <s v="Ramla's"/>
    <s v="No inmail sent"/>
    <x v="1"/>
    <m/>
    <m/>
    <m/>
    <m/>
    <m/>
    <m/>
    <m/>
    <m/>
    <m/>
    <m/>
    <m/>
    <m/>
  </r>
  <r>
    <n v="12990"/>
    <d v="2021-11-25T00:00:00"/>
    <m/>
    <x v="4"/>
    <s v="Tony Obregon"/>
    <s v="Global Lead, Social Media Marketing"/>
    <s v="Avanade"/>
    <x v="1"/>
    <s v="America"/>
    <s v="California"/>
    <s v="Ramla's"/>
    <s v="No inmail sent"/>
    <x v="1"/>
    <m/>
    <m/>
    <m/>
    <m/>
    <m/>
    <m/>
    <m/>
    <m/>
    <m/>
    <m/>
    <m/>
    <m/>
  </r>
  <r>
    <n v="12991"/>
    <d v="2021-11-25T00:00:00"/>
    <m/>
    <x v="4"/>
    <s v="Jeroen Verspeek"/>
    <s v="Head of Audience Measurement and Brand Insight at the BBC"/>
    <s v="BBC"/>
    <x v="1"/>
    <s v="Europe"/>
    <s v="United Kingdom"/>
    <s v="Ramla's"/>
    <s v="No inmail sent"/>
    <x v="1"/>
    <m/>
    <m/>
    <m/>
    <m/>
    <m/>
    <m/>
    <m/>
    <m/>
    <m/>
    <m/>
    <m/>
    <m/>
  </r>
  <r>
    <n v="12992"/>
    <d v="2021-11-25T00:00:00"/>
    <m/>
    <x v="4"/>
    <s v="Maria Malmquist"/>
    <s v="Senior Analyst- Measurements &amp; Insights"/>
    <s v="Effectv "/>
    <x v="1"/>
    <s v="America"/>
    <s v="Florida"/>
    <s v="Ramla's"/>
    <s v="No inmail sent"/>
    <x v="1"/>
    <m/>
    <m/>
    <m/>
    <m/>
    <m/>
    <m/>
    <m/>
    <m/>
    <m/>
    <m/>
    <m/>
    <m/>
  </r>
  <r>
    <n v="12993"/>
    <d v="2021-11-26T00:00:00"/>
    <m/>
    <x v="4"/>
    <s v="Jennifer Gill"/>
    <s v="Director, Measurement &amp; Insights"/>
    <s v="Effectv"/>
    <x v="1"/>
    <s v="America"/>
    <s v="Minnesota"/>
    <s v="Ramla's"/>
    <s v="No inmail sent"/>
    <x v="0"/>
    <d v="2021-11-29T00:00:00"/>
    <d v="2022-03-11T00:00:00"/>
    <m/>
    <m/>
    <m/>
    <m/>
    <m/>
    <m/>
    <m/>
    <m/>
    <m/>
    <m/>
  </r>
  <r>
    <n v="12994"/>
    <d v="2021-11-26T00:00:00"/>
    <m/>
    <x v="4"/>
    <s v="Tim Fairs"/>
    <s v="Director of Marketing"/>
    <s v="Bestway Retail "/>
    <x v="0"/>
    <s v="Europe"/>
    <s v="United Kingdom"/>
    <s v="Ramla's"/>
    <s v="No inmail sent"/>
    <x v="0"/>
    <d v="2021-11-29T00:00:00"/>
    <d v="2021-12-10T00:00:00"/>
    <m/>
    <m/>
    <m/>
    <s v="Negative"/>
    <m/>
    <m/>
    <m/>
    <m/>
    <m/>
    <m/>
  </r>
  <r>
    <n v="12995"/>
    <d v="2021-11-26T00:00:00"/>
    <m/>
    <x v="4"/>
    <s v="Linda Harrison"/>
    <s v="Senior Digital Data Strategist"/>
    <s v="Acxiom "/>
    <x v="1"/>
    <s v="America"/>
    <s v="Arkansas"/>
    <s v="Personal"/>
    <s v="No inmail sent"/>
    <x v="0"/>
    <d v="2021-12-01T00:00:00"/>
    <d v="2022-03-11T00:00:00"/>
    <s v=" "/>
    <m/>
    <m/>
    <m/>
    <m/>
    <m/>
    <m/>
    <m/>
    <m/>
    <m/>
  </r>
  <r>
    <n v="12996"/>
    <d v="2021-11-26T00:00:00"/>
    <m/>
    <x v="4"/>
    <s v="Martín Crebay"/>
    <s v="Consumer Market Insights &amp; Media Manager"/>
    <s v="CCU "/>
    <x v="3"/>
    <s v="America"/>
    <s v="Argentina"/>
    <s v="Personal"/>
    <s v="No inmail sent"/>
    <x v="0"/>
    <d v="2021-11-26T00:00:00"/>
    <d v="2021-12-10T00:00:00"/>
    <m/>
    <m/>
    <m/>
    <s v="Negative"/>
    <m/>
    <m/>
    <m/>
    <m/>
    <m/>
    <s v="not interested at this time"/>
  </r>
  <r>
    <n v="12997"/>
    <d v="2021-11-26T00:00:00"/>
    <m/>
    <x v="4"/>
    <s v="Emily Rosen"/>
    <s v="Director of Marketing "/>
    <s v="The Hain Celestial Group"/>
    <x v="3"/>
    <s v="America"/>
    <s v="New York"/>
    <s v="Ramla's"/>
    <s v="No inmail sent"/>
    <x v="1"/>
    <m/>
    <m/>
    <m/>
    <m/>
    <m/>
    <m/>
    <m/>
    <m/>
    <m/>
    <m/>
    <m/>
    <m/>
  </r>
  <r>
    <n v="12998"/>
    <d v="2021-11-26T00:00:00"/>
    <m/>
    <x v="4"/>
    <s v="Jamie Fay"/>
    <s v="Executive Director, Marketing Science &amp; Media Strategy (HBO Max, HBO)"/>
    <s v="Hearts &amp; Science "/>
    <x v="5"/>
    <s v="America"/>
    <s v="New York"/>
    <s v="Ramla's"/>
    <s v="No inmail sent"/>
    <x v="1"/>
    <m/>
    <m/>
    <m/>
    <m/>
    <m/>
    <m/>
    <m/>
    <m/>
    <m/>
    <m/>
    <m/>
    <m/>
  </r>
  <r>
    <n v="12999"/>
    <d v="2021-11-26T00:00:00"/>
    <m/>
    <x v="4"/>
    <s v="Michael E Moses"/>
    <s v="Americas Sales Director"/>
    <s v="Telmar "/>
    <x v="1"/>
    <s v="America"/>
    <s v="New York"/>
    <s v="Ramla's"/>
    <s v="No inmail sent"/>
    <x v="1"/>
    <m/>
    <m/>
    <m/>
    <m/>
    <m/>
    <m/>
    <m/>
    <m/>
    <m/>
    <m/>
    <m/>
    <m/>
  </r>
  <r>
    <n v="13000"/>
    <d v="2021-11-26T00:00:00"/>
    <m/>
    <x v="4"/>
    <s v="Mihkel Jäätma"/>
    <s v="CEO"/>
    <s v="Realeyes "/>
    <x v="7"/>
    <s v="Europe"/>
    <s v="United Kingdom"/>
    <s v="Ramla's"/>
    <s v="No inmail sent"/>
    <x v="1"/>
    <s v="Do not approach"/>
    <m/>
    <m/>
    <m/>
    <m/>
    <m/>
    <m/>
    <m/>
    <m/>
    <m/>
    <m/>
    <m/>
  </r>
  <r>
    <n v="13001"/>
    <d v="2021-11-26T00:00:00"/>
    <m/>
    <x v="4"/>
    <s v="Myralda Derks"/>
    <s v="Chief Customer &amp; Market Intelligence Officer"/>
    <s v="L'Oreal"/>
    <x v="0"/>
    <s v="Europe"/>
    <s v="Paris"/>
    <s v="Personal"/>
    <s v="No inmail sent"/>
    <x v="1"/>
    <m/>
    <m/>
    <m/>
    <m/>
    <m/>
    <m/>
    <m/>
    <m/>
    <m/>
    <m/>
    <m/>
    <m/>
  </r>
  <r>
    <n v="13002"/>
    <d v="2021-11-26T00:00:00"/>
    <m/>
    <x v="4"/>
    <s v="Pedro Caride "/>
    <s v="IT Director, Europe Marketing Technology"/>
    <s v="P&amp;G"/>
    <x v="3"/>
    <s v="Europe"/>
    <s v="Spain"/>
    <s v="Ramla's"/>
    <s v="No inmail sent"/>
    <x v="1"/>
    <m/>
    <m/>
    <m/>
    <m/>
    <m/>
    <m/>
    <m/>
    <m/>
    <m/>
    <m/>
    <m/>
    <m/>
  </r>
  <r>
    <n v="13003"/>
    <d v="2021-11-26T00:00:00"/>
    <m/>
    <x v="4"/>
    <s v="Valia Paschalidou"/>
    <s v="Brand Director - South East Europe- Direct to Consumer &amp; Data Strategy"/>
    <s v="Procter &amp; Gamble "/>
    <x v="3"/>
    <s v="Europe"/>
    <s v="Greece"/>
    <s v="Ramla's"/>
    <s v="No inmail sent"/>
    <x v="1"/>
    <m/>
    <m/>
    <m/>
    <m/>
    <m/>
    <m/>
    <m/>
    <m/>
    <m/>
    <m/>
    <m/>
    <m/>
  </r>
  <r>
    <n v="13004"/>
    <d v="2021-11-26T00:00:00"/>
    <m/>
    <x v="4"/>
    <s v="Joseph Meehan"/>
    <s v="EVP, Global General Manager"/>
    <s v="IPONWEB"/>
    <x v="7"/>
    <s v="America"/>
    <s v="New York"/>
    <s v="Personal"/>
    <s v="No inmail sent"/>
    <x v="1"/>
    <m/>
    <m/>
    <m/>
    <m/>
    <m/>
    <m/>
    <m/>
    <m/>
    <m/>
    <m/>
    <m/>
    <m/>
  </r>
  <r>
    <n v="13005"/>
    <d v="2021-11-26T00:00:00"/>
    <m/>
    <x v="4"/>
    <s v="Marcelo Rocha"/>
    <s v="Regional Manager, Data Insights &amp; Digital Media"/>
    <s v="Travelport "/>
    <x v="0"/>
    <s v="Europe"/>
    <s v="United Kingdom"/>
    <s v="Personal"/>
    <s v="No inmail sent"/>
    <x v="1"/>
    <m/>
    <m/>
    <m/>
    <m/>
    <m/>
    <m/>
    <m/>
    <m/>
    <m/>
    <m/>
    <m/>
    <m/>
  </r>
  <r>
    <n v="13006"/>
    <d v="2021-11-26T00:00:00"/>
    <m/>
    <x v="4"/>
    <s v="Sarah Evans"/>
    <s v="Managing Director"/>
    <s v="Think Seven"/>
    <x v="1"/>
    <s v="Europe"/>
    <s v="United Kingdom"/>
    <s v="Personal"/>
    <s v="No inmail sent"/>
    <x v="1"/>
    <m/>
    <m/>
    <m/>
    <m/>
    <m/>
    <m/>
    <m/>
    <m/>
    <m/>
    <m/>
    <m/>
    <m/>
  </r>
  <r>
    <n v="13007"/>
    <d v="2021-11-29T00:00:00"/>
    <m/>
    <x v="4"/>
    <s v="Valerie Lobas"/>
    <s v="Sr Shopper Marketing Analyst"/>
    <s v="American Greetings "/>
    <x v="3"/>
    <s v="America"/>
    <s v="Ohio"/>
    <s v="Personal"/>
    <s v="No inmail sent"/>
    <x v="1"/>
    <m/>
    <m/>
    <m/>
    <m/>
    <m/>
    <m/>
    <m/>
    <m/>
    <m/>
    <m/>
    <m/>
    <m/>
  </r>
  <r>
    <n v="13008"/>
    <d v="2021-11-29T00:00:00"/>
    <m/>
    <x v="4"/>
    <s v="Timothy Natal"/>
    <s v="Digital Analytics Leader, Insights &amp; Analytics"/>
    <s v="AstraZeneca"/>
    <x v="6"/>
    <s v="America"/>
    <s v="Pennsylvania"/>
    <s v="Personal"/>
    <s v="No inmail sent"/>
    <x v="1"/>
    <m/>
    <m/>
    <m/>
    <m/>
    <m/>
    <m/>
    <m/>
    <m/>
    <m/>
    <m/>
    <m/>
    <m/>
  </r>
  <r>
    <n v="13009"/>
    <d v="2021-11-29T00:00:00"/>
    <m/>
    <x v="4"/>
    <s v="Neelima Panuganti"/>
    <s v="Consumer &amp; Growth Insights Sr. Manager - North America Region"/>
    <s v="General Mills"/>
    <x v="3"/>
    <s v="America"/>
    <s v="Minnesota"/>
    <s v="Personal"/>
    <s v="No inmail sent"/>
    <x v="1"/>
    <m/>
    <m/>
    <m/>
    <m/>
    <m/>
    <m/>
    <m/>
    <m/>
    <m/>
    <m/>
    <m/>
    <m/>
  </r>
  <r>
    <n v="13010"/>
    <d v="2021-11-23T00:00:00"/>
    <m/>
    <x v="3"/>
    <s v="Katarzyna Czesak-Woytala"/>
    <s v="Head of Big Data Team"/>
    <s v="Vivid Games"/>
    <x v="12"/>
    <s v="Europe"/>
    <s v="Poland"/>
    <s v="Personal"/>
    <s v="No inmail sent"/>
    <x v="0"/>
    <d v="2021-12-09T00:00:00"/>
    <m/>
    <m/>
    <m/>
    <m/>
    <m/>
    <m/>
    <m/>
    <m/>
    <m/>
    <m/>
    <m/>
  </r>
  <r>
    <n v="13011"/>
    <d v="2021-11-23T00:00:00"/>
    <m/>
    <x v="3"/>
    <s v="Tahir Siddique Shaik"/>
    <s v="Analytics Manager II"/>
    <s v="IQVIA"/>
    <x v="6"/>
    <s v="America"/>
    <s v="Pennyselvania"/>
    <s v="Ramla's"/>
    <s v="No inmail sent"/>
    <x v="1"/>
    <m/>
    <m/>
    <m/>
    <m/>
    <m/>
    <m/>
    <m/>
    <m/>
    <m/>
    <m/>
    <m/>
    <m/>
  </r>
  <r>
    <n v="13012"/>
    <d v="2021-11-23T00:00:00"/>
    <m/>
    <x v="3"/>
    <s v="Blair Porter"/>
    <s v="Director - North America Consumer Data Privacy"/>
    <s v="Procter &amp; Gamble"/>
    <x v="3"/>
    <s v="America"/>
    <s v="Ohio"/>
    <s v="Personal"/>
    <s v="No inmail sent"/>
    <x v="1"/>
    <m/>
    <m/>
    <m/>
    <m/>
    <m/>
    <m/>
    <m/>
    <m/>
    <m/>
    <m/>
    <m/>
    <m/>
  </r>
  <r>
    <n v="13013"/>
    <d v="2021-11-23T00:00:00"/>
    <m/>
    <x v="3"/>
    <s v="Gaëtan DELORME-GUILLON"/>
    <s v="Directeur Marketing de l'Offre"/>
    <s v="Cdiscount"/>
    <x v="4"/>
    <s v="Europe"/>
    <s v="France"/>
    <s v="Ramla's"/>
    <s v="No inmail sent"/>
    <x v="0"/>
    <d v="2021-12-15T00:00:00"/>
    <d v="2022-02-22T00:00:00"/>
    <m/>
    <m/>
    <m/>
    <m/>
    <m/>
    <m/>
    <m/>
    <m/>
    <m/>
    <m/>
  </r>
  <r>
    <n v="13014"/>
    <d v="2021-11-23T00:00:00"/>
    <m/>
    <x v="3"/>
    <s v="Corentin Camous"/>
    <s v="Senior Manager | AI and Advanced Analytics"/>
    <s v="EY"/>
    <x v="5"/>
    <s v="Europe"/>
    <s v="France"/>
    <s v="Personal"/>
    <s v="No inmail sent"/>
    <x v="1"/>
    <m/>
    <m/>
    <m/>
    <m/>
    <m/>
    <m/>
    <m/>
    <m/>
    <m/>
    <m/>
    <m/>
    <m/>
  </r>
  <r>
    <n v="13015"/>
    <d v="2021-11-23T00:00:00"/>
    <m/>
    <x v="3"/>
    <s v="Kate Jordan"/>
    <s v="VP, Data Capabilities Lead"/>
    <s v="Zurich"/>
    <x v="10"/>
    <s v="America"/>
    <s v="Illinois"/>
    <s v="Ramla's"/>
    <s v="No inmail sent"/>
    <x v="1"/>
    <m/>
    <m/>
    <m/>
    <m/>
    <m/>
    <m/>
    <m/>
    <m/>
    <m/>
    <m/>
    <m/>
    <m/>
  </r>
  <r>
    <n v="13016"/>
    <d v="2021-11-23T00:00:00"/>
    <m/>
    <x v="3"/>
    <s v="Jonathan Whittington"/>
    <s v="Head of Data Science &amp; Bus. Analytics"/>
    <s v="Booking.com"/>
    <x v="18"/>
    <s v="Europe"/>
    <s v="Netherlands"/>
    <s v="Ramla's"/>
    <s v="No inmail sent"/>
    <x v="1"/>
    <m/>
    <m/>
    <m/>
    <m/>
    <m/>
    <m/>
    <m/>
    <m/>
    <m/>
    <m/>
    <m/>
    <m/>
  </r>
  <r>
    <n v="13017"/>
    <d v="2021-11-23T00:00:00"/>
    <m/>
    <x v="3"/>
    <s v="Romina Fratoni"/>
    <s v="Retail Data &amp; Modelling Manager"/>
    <s v="eir Ireland"/>
    <x v="16"/>
    <s v="Europe"/>
    <s v="Ireland"/>
    <s v="Ramla's"/>
    <s v="No inmail sent"/>
    <x v="0"/>
    <d v="2021-11-24T00:00:00"/>
    <d v="2022-02-22T00:00:00"/>
    <m/>
    <m/>
    <m/>
    <m/>
    <m/>
    <m/>
    <m/>
    <m/>
    <m/>
    <m/>
  </r>
  <r>
    <n v="13018"/>
    <d v="2021-11-23T00:00:00"/>
    <m/>
    <x v="3"/>
    <s v="Adam Bittner"/>
    <s v="Director - Kroger Precision Marketing"/>
    <s v="Kroger"/>
    <x v="3"/>
    <s v="America"/>
    <s v="Ohio"/>
    <s v="Ramla's"/>
    <s v="No inmail sent"/>
    <x v="1"/>
    <m/>
    <m/>
    <m/>
    <m/>
    <m/>
    <m/>
    <m/>
    <m/>
    <m/>
    <m/>
    <m/>
    <m/>
  </r>
  <r>
    <n v="13019"/>
    <d v="2021-11-23T00:00:00"/>
    <m/>
    <x v="3"/>
    <s v="Kosta Skoulikaris"/>
    <s v="Group Director"/>
    <s v="Omnicom"/>
    <x v="5"/>
    <s v="America"/>
    <s v="Illinois"/>
    <s v="Ramla's"/>
    <s v="No inmail sent"/>
    <x v="1"/>
    <m/>
    <m/>
    <m/>
    <m/>
    <m/>
    <m/>
    <m/>
    <m/>
    <m/>
    <m/>
    <m/>
    <m/>
  </r>
  <r>
    <n v="13020"/>
    <d v="2021-11-23T00:00:00"/>
    <m/>
    <x v="3"/>
    <s v="Baptiste PINEAU"/>
    <s v="Head of P&amp;C Innovation Lab"/>
    <s v="LVMH"/>
    <x v="3"/>
    <s v="Europe"/>
    <s v="France"/>
    <s v="Personal"/>
    <s v="No inmail sent"/>
    <x v="1"/>
    <m/>
    <m/>
    <m/>
    <m/>
    <m/>
    <m/>
    <m/>
    <m/>
    <m/>
    <m/>
    <m/>
    <m/>
  </r>
  <r>
    <n v="13021"/>
    <d v="2021-11-23T00:00:00"/>
    <m/>
    <x v="3"/>
    <s v="Tobias Reiland"/>
    <s v="Senior Director Business Development"/>
    <s v="Kantar"/>
    <x v="5"/>
    <s v="Europe"/>
    <s v="Germany"/>
    <s v="Personal"/>
    <s v="No inmail sent"/>
    <x v="0"/>
    <d v="2021-11-25T00:00:00"/>
    <m/>
    <m/>
    <m/>
    <m/>
    <m/>
    <m/>
    <m/>
    <m/>
    <m/>
    <m/>
    <m/>
  </r>
  <r>
    <n v="13022"/>
    <d v="2021-11-23T00:00:00"/>
    <m/>
    <x v="3"/>
    <s v="Scott Utke"/>
    <s v="Chief Marketing Officer"/>
    <s v="Welch's"/>
    <x v="3"/>
    <s v="America"/>
    <s v="Massacheusetts"/>
    <s v="Ramla's"/>
    <s v="No inmail sent"/>
    <x v="1"/>
    <m/>
    <m/>
    <m/>
    <m/>
    <m/>
    <m/>
    <m/>
    <m/>
    <m/>
    <m/>
    <m/>
    <m/>
  </r>
  <r>
    <n v="13023"/>
    <d v="2021-11-23T00:00:00"/>
    <m/>
    <x v="3"/>
    <s v="Andrea Sinisi"/>
    <s v="Chief Executive Officer"/>
    <s v="Initiative"/>
    <x v="5"/>
    <s v="Europe"/>
    <s v="Italy"/>
    <s v="Ramla's"/>
    <s v="No inmail sent"/>
    <x v="1"/>
    <m/>
    <m/>
    <m/>
    <m/>
    <m/>
    <m/>
    <m/>
    <m/>
    <m/>
    <m/>
    <m/>
    <m/>
  </r>
  <r>
    <n v="13024"/>
    <d v="2021-11-23T00:00:00"/>
    <m/>
    <x v="3"/>
    <s v="Jelle Dusseldorp"/>
    <s v="Data Scientist"/>
    <s v="KLM Royal Dutch Airlines"/>
    <x v="11"/>
    <s v="Europe"/>
    <s v="Netherlands"/>
    <s v="Personal"/>
    <s v="No inmail sent"/>
    <x v="1"/>
    <m/>
    <m/>
    <m/>
    <m/>
    <m/>
    <m/>
    <m/>
    <m/>
    <m/>
    <m/>
    <m/>
    <m/>
  </r>
  <r>
    <n v="13025"/>
    <d v="2021-11-23T00:00:00"/>
    <m/>
    <x v="3"/>
    <s v="Luigi Delli Colli"/>
    <s v="Head of Consumer Insights &amp; Analytics"/>
    <s v="Ferrara Candy Company"/>
    <x v="3"/>
    <s v="Europe"/>
    <s v="Luxembourg"/>
    <s v="Ramla's"/>
    <s v="No inmail sent"/>
    <x v="0"/>
    <d v="2021-11-24T00:00:00"/>
    <d v="2022-02-22T00:00:00"/>
    <m/>
    <m/>
    <m/>
    <m/>
    <m/>
    <m/>
    <m/>
    <m/>
    <m/>
    <m/>
  </r>
  <r>
    <n v="13026"/>
    <d v="2021-11-23T00:00:00"/>
    <m/>
    <x v="3"/>
    <s v="Moumita H"/>
    <s v="Manager, Data science"/>
    <s v="Genpact "/>
    <x v="6"/>
    <s v="America"/>
    <s v="Arizona"/>
    <s v="Personal"/>
    <s v="No inmail sent"/>
    <x v="1"/>
    <m/>
    <m/>
    <m/>
    <m/>
    <m/>
    <m/>
    <m/>
    <m/>
    <m/>
    <m/>
    <m/>
    <m/>
  </r>
  <r>
    <n v="13027"/>
    <d v="2021-11-23T00:00:00"/>
    <m/>
    <x v="3"/>
    <s v="Joost Kaart"/>
    <s v="Head of Online Marketing Innovation"/>
    <s v="Sunweb Group"/>
    <x v="11"/>
    <s v="Europe"/>
    <s v="Netherlands"/>
    <s v="Personal"/>
    <s v="No inmail sent"/>
    <x v="1"/>
    <m/>
    <m/>
    <m/>
    <m/>
    <m/>
    <m/>
    <m/>
    <m/>
    <m/>
    <m/>
    <m/>
    <m/>
  </r>
  <r>
    <n v="13028"/>
    <d v="2021-11-29T00:00:00"/>
    <m/>
    <x v="4"/>
    <s v="Sarah Peterworth"/>
    <s v="Vice President, Brand &amp; Marketing Insights, Enterprise Market Research"/>
    <s v="U.S. Bank "/>
    <x v="10"/>
    <s v="America"/>
    <s v="Minnesota"/>
    <s v="Personal"/>
    <s v="No inmail sent"/>
    <x v="1"/>
    <m/>
    <m/>
    <m/>
    <m/>
    <m/>
    <m/>
    <m/>
    <m/>
    <m/>
    <m/>
    <m/>
    <m/>
  </r>
  <r>
    <n v="13029"/>
    <d v="2021-11-29T00:00:00"/>
    <m/>
    <x v="4"/>
    <s v="Eric Z. Sherman"/>
    <s v="Executive Vice President, Insights &amp; Analytics"/>
    <s v="GSTV "/>
    <x v="1"/>
    <s v="America"/>
    <s v="New York"/>
    <s v="Personal"/>
    <s v="No inmail sent"/>
    <x v="1"/>
    <m/>
    <m/>
    <m/>
    <m/>
    <m/>
    <m/>
    <m/>
    <m/>
    <m/>
    <m/>
    <m/>
    <m/>
  </r>
  <r>
    <n v="13030"/>
    <d v="2021-11-29T00:00:00"/>
    <m/>
    <x v="4"/>
    <s v="Yushuang Zhou"/>
    <s v="Director"/>
    <s v="The Clorox Company "/>
    <x v="3"/>
    <s v="America"/>
    <s v="California"/>
    <s v="Personal"/>
    <s v="No inmail sent"/>
    <x v="1"/>
    <m/>
    <m/>
    <m/>
    <m/>
    <m/>
    <m/>
    <m/>
    <m/>
    <m/>
    <m/>
    <m/>
    <m/>
  </r>
  <r>
    <n v="13031"/>
    <d v="2021-11-29T00:00:00"/>
    <m/>
    <x v="4"/>
    <s v="Bill Cox"/>
    <s v="Director of Performance Marketing"/>
    <s v="ASSURANCE"/>
    <x v="10"/>
    <s v="America"/>
    <s v="Washington"/>
    <s v="Personal"/>
    <s v="No inmail sent"/>
    <x v="1"/>
    <m/>
    <m/>
    <m/>
    <m/>
    <m/>
    <m/>
    <m/>
    <m/>
    <m/>
    <m/>
    <m/>
    <m/>
  </r>
  <r>
    <n v="13032"/>
    <d v="2021-11-29T00:00:00"/>
    <m/>
    <x v="4"/>
    <s v="Sumitra Balakrishnan"/>
    <s v="Global Performance Marketing Director"/>
    <s v="KRY"/>
    <x v="13"/>
    <s v="America"/>
    <s v="United Kingdom"/>
    <s v="Personal"/>
    <s v="No inmail sent"/>
    <x v="1"/>
    <m/>
    <m/>
    <m/>
    <m/>
    <m/>
    <m/>
    <m/>
    <m/>
    <m/>
    <m/>
    <m/>
    <m/>
  </r>
  <r>
    <n v="13033"/>
    <d v="2021-11-29T00:00:00"/>
    <m/>
    <x v="4"/>
    <s v="Nick Caputi"/>
    <s v="Performance Marketing &amp; Analytics Manager"/>
    <s v="Nassau Candy Distributors, Inc. "/>
    <x v="3"/>
    <s v="America"/>
    <s v="New York"/>
    <s v="Personal"/>
    <s v="No inmail sent"/>
    <x v="1"/>
    <m/>
    <m/>
    <m/>
    <m/>
    <m/>
    <m/>
    <m/>
    <m/>
    <m/>
    <m/>
    <m/>
    <m/>
  </r>
  <r>
    <n v="13034"/>
    <d v="2021-11-29T00:00:00"/>
    <m/>
    <x v="4"/>
    <s v="Peter Grant"/>
    <s v="Media Effectiveness Manager"/>
    <s v="Boots UK"/>
    <x v="0"/>
    <s v="Europe"/>
    <s v="United Kingdom"/>
    <s v="Personal"/>
    <s v="No inmail sent"/>
    <x v="1"/>
    <m/>
    <m/>
    <m/>
    <m/>
    <m/>
    <m/>
    <m/>
    <m/>
    <m/>
    <m/>
    <m/>
    <m/>
  </r>
  <r>
    <n v="13035"/>
    <d v="2021-11-29T00:00:00"/>
    <m/>
    <x v="4"/>
    <s v="Amanda W."/>
    <s v="Performance Marketing Manager"/>
    <s v="APMEX, Inc. "/>
    <x v="0"/>
    <s v="America"/>
    <s v="Oklahoma"/>
    <s v="Ramla's"/>
    <s v="No inmail sent"/>
    <x v="1"/>
    <m/>
    <m/>
    <m/>
    <m/>
    <m/>
    <m/>
    <m/>
    <m/>
    <m/>
    <m/>
    <m/>
    <m/>
  </r>
  <r>
    <n v="13036"/>
    <d v="2021-11-29T00:00:00"/>
    <m/>
    <x v="4"/>
    <s v="Brandon Trautman"/>
    <s v="Senior Manager, Marketing Operations &amp; Performance Marketing"/>
    <s v="Storyblocks"/>
    <x v="1"/>
    <s v="America"/>
    <s v="Virginia"/>
    <s v="Ramla's"/>
    <s v="No inmail sent"/>
    <x v="1"/>
    <m/>
    <m/>
    <m/>
    <m/>
    <m/>
    <m/>
    <m/>
    <m/>
    <m/>
    <m/>
    <m/>
    <m/>
  </r>
  <r>
    <n v="13037"/>
    <d v="2021-11-29T00:00:00"/>
    <m/>
    <x v="4"/>
    <s v="Katrin Schaefer"/>
    <s v="Performance Marketing Managerin"/>
    <s v="FRIDAY Insurance "/>
    <x v="10"/>
    <s v="Europe"/>
    <s v="Germany"/>
    <s v="Ramla's"/>
    <s v="No inmail sent"/>
    <x v="1"/>
    <m/>
    <m/>
    <m/>
    <m/>
    <m/>
    <m/>
    <m/>
    <m/>
    <m/>
    <m/>
    <m/>
    <m/>
  </r>
  <r>
    <n v="13038"/>
    <d v="2021-11-29T00:00:00"/>
    <m/>
    <x v="4"/>
    <s v="Jane Ouano"/>
    <s v="Director, Performance Marketing"/>
    <s v="DiRx Health "/>
    <x v="13"/>
    <s v="America"/>
    <s v="New York"/>
    <s v="Ramla's"/>
    <s v="No inmail sent"/>
    <x v="1"/>
    <m/>
    <m/>
    <m/>
    <m/>
    <m/>
    <m/>
    <m/>
    <m/>
    <m/>
    <m/>
    <m/>
    <m/>
  </r>
  <r>
    <n v="13039"/>
    <d v="2021-11-23T00:00:00"/>
    <s v="Ahlem"/>
    <x v="1"/>
    <s v="Simon Foster"/>
    <s v="Global Head of Analytics "/>
    <s v="m/SIX"/>
    <x v="21"/>
    <s v="Europe"/>
    <s v="United Kingdom"/>
    <s v="Ramla's"/>
    <d v="2021-11-25T00:00:00"/>
    <x v="0"/>
    <d v="2021-11-25T00:00:00"/>
    <m/>
    <m/>
    <m/>
    <m/>
    <m/>
    <m/>
    <m/>
    <m/>
    <m/>
    <m/>
    <m/>
  </r>
  <r>
    <n v="13040"/>
    <d v="2021-11-23T00:00:00"/>
    <s v="Ahlem"/>
    <x v="1"/>
    <s v="Ashley Tsai"/>
    <s v="Group Director, Analytics "/>
    <s v="m/SIX"/>
    <x v="21"/>
    <s v="Europe"/>
    <s v="United Kingdom"/>
    <s v="Ramla's"/>
    <s v="No inmail sent"/>
    <x v="1"/>
    <m/>
    <m/>
    <m/>
    <m/>
    <m/>
    <m/>
    <m/>
    <m/>
    <m/>
    <m/>
    <m/>
    <m/>
  </r>
  <r>
    <n v="13041"/>
    <d v="2021-11-23T00:00:00"/>
    <s v="Ahlem"/>
    <x v="1"/>
    <s v="Michele Huang"/>
    <s v="Senior Associate, Analytics"/>
    <s v="m/SIX"/>
    <x v="21"/>
    <s v="America"/>
    <s v="New York"/>
    <s v="Ramla's"/>
    <s v="No inmail sent"/>
    <x v="1"/>
    <m/>
    <m/>
    <m/>
    <m/>
    <m/>
    <m/>
    <m/>
    <m/>
    <m/>
    <m/>
    <m/>
    <m/>
  </r>
  <r>
    <n v="13042"/>
    <d v="2021-11-23T00:00:00"/>
    <s v="Ahlem"/>
    <x v="1"/>
    <s v="Andreea Iovita"/>
    <s v="Analytics Manager"/>
    <s v="m/SIX"/>
    <x v="21"/>
    <s v="Europe"/>
    <s v="United Kingdom"/>
    <s v="Ramla's"/>
    <s v="No inmail sent"/>
    <x v="1"/>
    <m/>
    <m/>
    <m/>
    <m/>
    <m/>
    <m/>
    <m/>
    <m/>
    <m/>
    <m/>
    <m/>
    <m/>
  </r>
  <r>
    <n v="13043"/>
    <d v="2021-11-23T00:00:00"/>
    <s v="Ahlem"/>
    <x v="1"/>
    <s v="James DellaRocca"/>
    <s v="Senior Associate - Analytics "/>
    <s v="m/SIX"/>
    <x v="21"/>
    <s v="America"/>
    <s v="New York"/>
    <s v="Ramla's"/>
    <s v="No inmail sent"/>
    <x v="1"/>
    <m/>
    <m/>
    <m/>
    <m/>
    <m/>
    <m/>
    <m/>
    <m/>
    <m/>
    <m/>
    <m/>
    <m/>
  </r>
  <r>
    <n v="13044"/>
    <d v="2021-11-23T00:00:00"/>
    <s v="Ahlem"/>
    <x v="1"/>
    <s v="Tahnia Chowdhury  "/>
    <s v="Analytics Manager"/>
    <s v="m/SIX"/>
    <x v="21"/>
    <s v="Europe"/>
    <s v="United Kingdom"/>
    <s v="Ramla's"/>
    <s v="No inmail sent"/>
    <x v="0"/>
    <d v="2022-01-19T00:00:00"/>
    <d v="2022-02-22T00:00:00"/>
    <m/>
    <m/>
    <m/>
    <m/>
    <m/>
    <m/>
    <m/>
    <m/>
    <m/>
    <m/>
  </r>
  <r>
    <n v="13045"/>
    <d v="2021-11-23T00:00:00"/>
    <s v="Ahlem"/>
    <x v="1"/>
    <s v="Siritha Akula"/>
    <s v="Director, Data &amp; Analytics"/>
    <s v="ticketmaster"/>
    <x v="34"/>
    <s v="America"/>
    <s v="chicago"/>
    <s v="Ramla's"/>
    <s v="No inmail sent"/>
    <x v="1"/>
    <m/>
    <m/>
    <m/>
    <m/>
    <m/>
    <m/>
    <m/>
    <m/>
    <m/>
    <m/>
    <m/>
    <m/>
  </r>
  <r>
    <n v="13046"/>
    <d v="2021-11-23T00:00:00"/>
    <s v="Ahlem"/>
    <x v="1"/>
    <s v="Ray Yutuc"/>
    <s v="Manager, Advance Analytics"/>
    <s v="ticketmaster"/>
    <x v="34"/>
    <s v="America"/>
    <s v="California"/>
    <s v="Ramla's"/>
    <s v="No inmail sent"/>
    <x v="1"/>
    <m/>
    <m/>
    <m/>
    <m/>
    <m/>
    <m/>
    <m/>
    <m/>
    <m/>
    <m/>
    <m/>
    <m/>
  </r>
  <r>
    <n v="13047"/>
    <d v="2021-11-23T00:00:00"/>
    <s v="Ahlem"/>
    <x v="1"/>
    <s v="Rich T."/>
    <s v="VP Insights &amp; Analytics"/>
    <s v="ticketmaster"/>
    <x v="34"/>
    <s v="America"/>
    <s v="California"/>
    <s v="Ramla's"/>
    <s v="No inmail sent"/>
    <x v="1"/>
    <m/>
    <m/>
    <m/>
    <m/>
    <m/>
    <m/>
    <m/>
    <m/>
    <m/>
    <m/>
    <m/>
    <m/>
  </r>
  <r>
    <n v="13048"/>
    <d v="2021-11-23T00:00:00"/>
    <s v="Ahlem"/>
    <x v="1"/>
    <s v="Anuj Roy"/>
    <s v="Global Head of Strategy, Insights and Intelligence"/>
    <s v="Pernod Ricard"/>
    <x v="35"/>
    <s v="Europe"/>
    <s v="United Kingdom"/>
    <s v="Ramla's"/>
    <s v="No inmail sent"/>
    <x v="1"/>
    <m/>
    <m/>
    <m/>
    <m/>
    <m/>
    <m/>
    <m/>
    <m/>
    <m/>
    <m/>
    <m/>
    <m/>
  </r>
  <r>
    <n v="13049"/>
    <d v="2021-11-23T00:00:00"/>
    <s v="Ahlem"/>
    <x v="1"/>
    <s v="Emily Lane"/>
    <s v="Director, Integrated Marketing, Planning &amp; Capabilities"/>
    <s v="Pernod Ricard"/>
    <x v="35"/>
    <s v="America"/>
    <s v="New York"/>
    <s v="Ramla's"/>
    <s v="No inmail sent"/>
    <x v="1"/>
    <m/>
    <m/>
    <m/>
    <m/>
    <m/>
    <m/>
    <m/>
    <m/>
    <m/>
    <m/>
    <m/>
    <m/>
  </r>
  <r>
    <n v="13050"/>
    <d v="2021-11-23T00:00:00"/>
    <s v="Ahlem"/>
    <x v="1"/>
    <s v="Anna Śleszyńska-Połomska"/>
    <s v="Associate Director of Analytics - Advanced Analytics Global Modelling Uni"/>
    <s v="Ipsos"/>
    <x v="21"/>
    <s v="Europe"/>
    <s v="Poland"/>
    <s v="Ramla's"/>
    <s v="No inmail sent"/>
    <x v="1"/>
    <m/>
    <m/>
    <m/>
    <m/>
    <m/>
    <m/>
    <m/>
    <m/>
    <m/>
    <m/>
    <m/>
    <m/>
  </r>
  <r>
    <n v="13051"/>
    <d v="2021-11-23T00:00:00"/>
    <s v="Ahlem"/>
    <x v="1"/>
    <s v="William Duncan"/>
    <s v="Director - Global Modeling Unit (North American CRE)"/>
    <s v="Ipsos"/>
    <x v="21"/>
    <s v="America"/>
    <s v="Texas"/>
    <s v="Ramla's"/>
    <s v="No inmail sent"/>
    <x v="0"/>
    <d v="2022-01-19T00:00:00"/>
    <d v="2022-02-22T00:00:00"/>
    <m/>
    <m/>
    <m/>
    <m/>
    <m/>
    <m/>
    <m/>
    <m/>
    <m/>
    <m/>
  </r>
  <r>
    <n v="13052"/>
    <d v="2021-11-23T00:00:00"/>
    <s v="Ahlem"/>
    <x v="1"/>
    <s v="Bharath Vijayendra"/>
    <s v="Head of Analytical Services, Loyalty Group"/>
    <s v="Ipsos"/>
    <x v="21"/>
    <s v="America"/>
    <s v="Michigan"/>
    <s v="Ramla's"/>
    <s v="No inmail sent"/>
    <x v="0"/>
    <d v="2022-01-19T00:00:00"/>
    <m/>
    <m/>
    <m/>
    <m/>
    <s v="Negative"/>
    <m/>
    <m/>
    <m/>
    <m/>
    <m/>
    <m/>
  </r>
  <r>
    <n v="13053"/>
    <d v="2021-11-23T00:00:00"/>
    <s v="Ahlem"/>
    <x v="1"/>
    <s v="Claudia Meillat"/>
    <s v="Global Head of Analytics"/>
    <s v="Ipsos"/>
    <x v="21"/>
    <s v="Europe"/>
    <s v="France"/>
    <s v="Ramla's"/>
    <s v="No inmail sent"/>
    <x v="1"/>
    <m/>
    <m/>
    <m/>
    <m/>
    <m/>
    <m/>
    <m/>
    <m/>
    <m/>
    <m/>
    <m/>
    <m/>
  </r>
  <r>
    <n v="13054"/>
    <d v="2021-11-23T00:00:00"/>
    <s v="Ahlem"/>
    <x v="1"/>
    <s v="Stephen Sullivan"/>
    <s v="Director Product, Engineering &amp; Data Science"/>
    <s v="Ipsos"/>
    <x v="21"/>
    <s v="America"/>
    <s v="California"/>
    <s v="Ramla's"/>
    <s v="No inmail sent"/>
    <x v="1"/>
    <m/>
    <m/>
    <m/>
    <m/>
    <m/>
    <m/>
    <m/>
    <m/>
    <m/>
    <m/>
    <m/>
    <m/>
  </r>
  <r>
    <n v="13055"/>
    <d v="2021-11-23T00:00:00"/>
    <s v="Ahlem"/>
    <x v="1"/>
    <s v="Özlem Özekici Üsen"/>
    <s v="Director /Marketing Science &amp; Advanced Statistics"/>
    <s v="Ipsos"/>
    <x v="21"/>
    <s v="Europe"/>
    <s v="Turkey"/>
    <s v="Ramla's"/>
    <s v="No inmail sent"/>
    <x v="1"/>
    <m/>
    <m/>
    <m/>
    <m/>
    <m/>
    <m/>
    <m/>
    <m/>
    <m/>
    <m/>
    <m/>
    <m/>
  </r>
  <r>
    <n v="13056"/>
    <d v="2021-11-23T00:00:00"/>
    <s v="Ahlem"/>
    <x v="1"/>
    <s v="Miguel Lopez"/>
    <s v="Analytics Manager"/>
    <s v="Neo@Ogilvy"/>
    <x v="36"/>
    <s v="America"/>
    <s v="New York"/>
    <s v="Ramla's"/>
    <s v="No inmail sent"/>
    <x v="1"/>
    <m/>
    <m/>
    <m/>
    <m/>
    <m/>
    <m/>
    <m/>
    <m/>
    <m/>
    <m/>
    <m/>
    <m/>
  </r>
  <r>
    <n v="13057"/>
    <d v="2021-11-24T00:00:00"/>
    <n v="11"/>
    <x v="2"/>
    <s v="Laura Mansell"/>
    <s v="Marketing Effectiveness Lead"/>
    <s v="Virgin Media O2"/>
    <x v="16"/>
    <s v="Europe"/>
    <s v="United Kingdom"/>
    <s v="Ramla's"/>
    <s v="No inmail sent"/>
    <x v="0"/>
    <d v="2021-11-25T00:00:00"/>
    <d v="2021-12-02T00:00:00"/>
    <m/>
    <m/>
    <m/>
    <m/>
    <m/>
    <m/>
    <m/>
    <m/>
    <m/>
    <m/>
  </r>
  <r>
    <n v="13058"/>
    <d v="2021-11-24T00:00:00"/>
    <m/>
    <x v="2"/>
    <s v="Kay Lai"/>
    <s v="Global GTM Insights Manager"/>
    <s v="H&amp;H Group"/>
    <x v="15"/>
    <m/>
    <m/>
    <s v="Ramla's"/>
    <s v="No inmail sent"/>
    <x v="1"/>
    <m/>
    <m/>
    <m/>
    <m/>
    <m/>
    <m/>
    <m/>
    <m/>
    <m/>
    <m/>
    <m/>
    <m/>
  </r>
  <r>
    <n v="13059"/>
    <d v="2021-11-24T00:00:00"/>
    <m/>
    <x v="2"/>
    <s v="Iloba Nzekwu"/>
    <s v="Chief Operations Officer "/>
    <s v="Found Village "/>
    <x v="15"/>
    <s v="America"/>
    <s v="Kentucky"/>
    <s v="Ramla's"/>
    <s v="No inmail sent"/>
    <x v="0"/>
    <d v="2021-11-25T00:00:00"/>
    <d v="2021-11-25T00:00:00"/>
    <m/>
    <m/>
    <m/>
    <s v="Negative"/>
    <m/>
    <m/>
    <m/>
    <m/>
    <m/>
    <m/>
  </r>
  <r>
    <n v="13060"/>
    <d v="2021-11-24T00:00:00"/>
    <m/>
    <x v="2"/>
    <s v="Ben Lynch"/>
    <s v="Analytics &amp; Insights Business Director "/>
    <s v="MG OMD"/>
    <x v="1"/>
    <s v="Europe"/>
    <s v="London"/>
    <s v="Ramla's"/>
    <s v="No inmail sent"/>
    <x v="1"/>
    <m/>
    <m/>
    <m/>
    <m/>
    <m/>
    <m/>
    <m/>
    <m/>
    <m/>
    <m/>
    <m/>
    <m/>
  </r>
  <r>
    <n v="13061"/>
    <d v="2021-11-24T00:00:00"/>
    <m/>
    <x v="2"/>
    <s v="Christina Chew"/>
    <s v="Associate Director, Strategic Insights &amp; Analytics "/>
    <s v="Azurity Pharmaceuticals"/>
    <x v="6"/>
    <s v="America"/>
    <s v="Massachusetts"/>
    <s v="Ramla's"/>
    <s v="No inmail sent"/>
    <x v="1"/>
    <m/>
    <m/>
    <m/>
    <m/>
    <m/>
    <m/>
    <m/>
    <m/>
    <m/>
    <m/>
    <m/>
    <m/>
  </r>
  <r>
    <n v="13062"/>
    <d v="2021-11-24T00:00:00"/>
    <m/>
    <x v="2"/>
    <s v="Henry Downs"/>
    <s v="Manager, Strategic Insights and Analytics "/>
    <s v="BuzzFeed"/>
    <x v="18"/>
    <s v="America"/>
    <s v="New York"/>
    <s v="Ramla's"/>
    <s v="No inmail sent"/>
    <x v="1"/>
    <m/>
    <m/>
    <m/>
    <m/>
    <m/>
    <m/>
    <m/>
    <m/>
    <m/>
    <m/>
    <m/>
    <m/>
  </r>
  <r>
    <n v="13063"/>
    <d v="2021-11-24T00:00:00"/>
    <m/>
    <x v="2"/>
    <s v="Sanchita Dhara"/>
    <s v="Sr Manager Customer Insights and Analytics"/>
    <s v="Sysco"/>
    <x v="3"/>
    <s v="America"/>
    <s v="Texas"/>
    <s v="Ramla's"/>
    <s v="No inmail sent"/>
    <x v="1"/>
    <m/>
    <m/>
    <m/>
    <m/>
    <m/>
    <m/>
    <m/>
    <m/>
    <m/>
    <m/>
    <m/>
    <m/>
  </r>
  <r>
    <n v="13064"/>
    <d v="2021-11-24T00:00:00"/>
    <m/>
    <x v="2"/>
    <s v="Adam Graff"/>
    <s v="Associate Director Analytics &amp; Insights "/>
    <s v="Cardinal Path"/>
    <x v="1"/>
    <s v="America"/>
    <s v="Illinois"/>
    <s v="Ramla's"/>
    <s v="No inmail sent"/>
    <x v="1"/>
    <m/>
    <m/>
    <m/>
    <m/>
    <m/>
    <m/>
    <m/>
    <m/>
    <m/>
    <m/>
    <m/>
    <m/>
  </r>
  <r>
    <n v="13065"/>
    <d v="2021-11-24T00:00:00"/>
    <m/>
    <x v="2"/>
    <s v="Jennifer Schippert"/>
    <s v="Director, Media Strategy &amp; Analytics"/>
    <s v=" Discovery Inc"/>
    <x v="12"/>
    <s v="America"/>
    <s v="New York"/>
    <s v="Ramla's"/>
    <s v="No inmail sent"/>
    <x v="1"/>
    <m/>
    <m/>
    <m/>
    <m/>
    <m/>
    <m/>
    <m/>
    <m/>
    <m/>
    <m/>
    <m/>
    <m/>
  </r>
  <r>
    <n v="13066"/>
    <d v="2021-11-24T00:00:00"/>
    <m/>
    <x v="2"/>
    <s v="Kanmi Falade"/>
    <s v="Director, North America Grooming Media Analytics &amp; Human Insights "/>
    <s v="Procter &amp; Gamble"/>
    <x v="3"/>
    <s v="America"/>
    <s v="Boston"/>
    <s v="Ramla's"/>
    <s v="No inmail sent"/>
    <x v="1"/>
    <m/>
    <m/>
    <m/>
    <m/>
    <m/>
    <m/>
    <m/>
    <m/>
    <m/>
    <m/>
    <m/>
    <m/>
  </r>
  <r>
    <n v="13067"/>
    <d v="2021-11-24T00:00:00"/>
    <m/>
    <x v="2"/>
    <s v="Ewerton Barbosa"/>
    <s v="Omnichannel Insights and Analytics Head "/>
    <s v="Nike"/>
    <x v="0"/>
    <s v="Europe"/>
    <s v="Netherlands"/>
    <s v="Ramla's"/>
    <s v="No inmail sent"/>
    <x v="1"/>
    <m/>
    <m/>
    <m/>
    <m/>
    <m/>
    <m/>
    <m/>
    <m/>
    <m/>
    <m/>
    <m/>
    <m/>
  </r>
  <r>
    <n v="13068"/>
    <d v="2021-11-24T00:00:00"/>
    <m/>
    <x v="2"/>
    <s v="Kyra Hicks"/>
    <s v="Sr. Director, Marketing Insights and Analytics"/>
    <s v="National Retail Federation "/>
    <x v="0"/>
    <s v="America"/>
    <s v="Virginia"/>
    <s v="Ramla's"/>
    <s v="No inmail sent"/>
    <x v="0"/>
    <d v="2021-11-29T00:00:00"/>
    <d v="2021-11-29T00:00:00"/>
    <m/>
    <m/>
    <m/>
    <m/>
    <m/>
    <m/>
    <m/>
    <m/>
    <m/>
    <m/>
  </r>
  <r>
    <n v="13069"/>
    <d v="2021-11-24T00:00:00"/>
    <m/>
    <x v="2"/>
    <s v="Allison Ebert"/>
    <s v="Vice President, Marketing Insights &amp; Analytics "/>
    <s v="Instant Brands "/>
    <x v="3"/>
    <s v="America"/>
    <s v="Illinois"/>
    <s v="Ramla's"/>
    <s v="No inmail sent"/>
    <x v="1"/>
    <m/>
    <m/>
    <m/>
    <m/>
    <m/>
    <m/>
    <m/>
    <m/>
    <m/>
    <m/>
    <m/>
    <m/>
  </r>
  <r>
    <n v="13070"/>
    <d v="2021-11-24T00:00:00"/>
    <m/>
    <x v="2"/>
    <s v="Aisha Jufri"/>
    <s v="Manager, Marketing Insights &amp; Analytics"/>
    <s v="Singtel"/>
    <x v="16"/>
    <s v="Asia"/>
    <s v="Singapore"/>
    <s v="Ramla's"/>
    <s v="No inmail sent"/>
    <x v="1"/>
    <m/>
    <m/>
    <m/>
    <m/>
    <m/>
    <m/>
    <m/>
    <m/>
    <m/>
    <m/>
    <m/>
    <m/>
  </r>
  <r>
    <n v="13071"/>
    <d v="2021-11-24T00:00:00"/>
    <m/>
    <x v="2"/>
    <s v="Aaron Katz"/>
    <s v="Director, Insights Analytics &amp; Media "/>
    <s v="The Boston Beer Company"/>
    <x v="3"/>
    <s v="America"/>
    <s v="Massachusetts"/>
    <s v="Ramla's"/>
    <s v="No inmail sent"/>
    <x v="1"/>
    <m/>
    <m/>
    <m/>
    <m/>
    <m/>
    <m/>
    <m/>
    <m/>
    <m/>
    <m/>
    <m/>
    <m/>
  </r>
  <r>
    <n v="13072"/>
    <d v="2021-11-24T00:00:00"/>
    <m/>
    <x v="2"/>
    <s v="Can Ozcer"/>
    <s v="Head of Analytics &amp; Insights, UK "/>
    <s v="fifty-five"/>
    <x v="18"/>
    <s v="Europe"/>
    <s v="London"/>
    <s v="Ramla's"/>
    <s v="No inmail sent"/>
    <x v="1"/>
    <m/>
    <m/>
    <m/>
    <m/>
    <m/>
    <m/>
    <m/>
    <m/>
    <m/>
    <m/>
    <m/>
    <m/>
  </r>
  <r>
    <n v="13073"/>
    <d v="2021-11-24T00:00:00"/>
    <m/>
    <x v="2"/>
    <s v="Shi (Flora) Tang,MBA"/>
    <s v="Manager, Global Consumer Insights &amp; Analytics"/>
    <s v="The Estée Lauder Companies Inc."/>
    <x v="3"/>
    <s v="America"/>
    <s v="New York"/>
    <s v="Ramla's"/>
    <s v="No inmail sent"/>
    <x v="0"/>
    <d v="2021-11-25T00:00:00"/>
    <d v="2021-11-25T00:00:00"/>
    <m/>
    <m/>
    <m/>
    <m/>
    <m/>
    <m/>
    <m/>
    <m/>
    <m/>
    <m/>
  </r>
  <r>
    <n v="13074"/>
    <d v="2021-11-24T00:00:00"/>
    <m/>
    <x v="2"/>
    <s v="Keith Binkly"/>
    <s v="Manager, BI Analytics and Insights "/>
    <s v="Green Dot Corporation "/>
    <x v="10"/>
    <s v="America"/>
    <s v="California"/>
    <s v="Ramla's"/>
    <s v="No inmail sent"/>
    <x v="1"/>
    <m/>
    <m/>
    <m/>
    <m/>
    <m/>
    <m/>
    <m/>
    <m/>
    <m/>
    <m/>
    <m/>
    <m/>
  </r>
  <r>
    <n v="13075"/>
    <d v="2021-11-24T00:00:00"/>
    <m/>
    <x v="2"/>
    <s v="Juliette Terrazas-James"/>
    <s v="Executive Vice President, Global Analytics &amp; Product Innovation"/>
    <s v="Ketchum"/>
    <x v="1"/>
    <s v="America"/>
    <s v="New York"/>
    <s v="Ramla's"/>
    <s v="No inmail sent"/>
    <x v="1"/>
    <m/>
    <m/>
    <m/>
    <m/>
    <m/>
    <m/>
    <m/>
    <m/>
    <m/>
    <m/>
    <m/>
    <m/>
  </r>
  <r>
    <n v="13076"/>
    <d v="2021-11-24T00:00:00"/>
    <m/>
    <x v="2"/>
    <s v="Tanuj Manoharan"/>
    <s v="Head Of Analytics"/>
    <s v="Neo Media World"/>
    <x v="1"/>
    <s v="Europe"/>
    <s v="London"/>
    <s v="Ramla's"/>
    <s v="No inmail sent"/>
    <x v="0"/>
    <d v="2021-11-25T00:00:00"/>
    <d v="2021-11-25T00:00:00"/>
    <m/>
    <m/>
    <m/>
    <m/>
    <m/>
    <m/>
    <m/>
    <m/>
    <m/>
    <m/>
  </r>
  <r>
    <n v="13077"/>
    <d v="2021-11-24T00:00:00"/>
    <m/>
    <x v="2"/>
    <s v="Dan Herrick"/>
    <s v="VP, Insights &amp; Analytics "/>
    <s v="VICE Media"/>
    <x v="1"/>
    <s v="America"/>
    <s v="New York"/>
    <s v="Ramla's"/>
    <s v="No inmail sent"/>
    <x v="1"/>
    <m/>
    <m/>
    <m/>
    <m/>
    <m/>
    <m/>
    <m/>
    <m/>
    <m/>
    <m/>
    <m/>
    <m/>
  </r>
  <r>
    <n v="13078"/>
    <d v="2021-11-24T00:00:00"/>
    <m/>
    <x v="2"/>
    <s v="Amber Weakley"/>
    <s v="Sr. Manager, Media &amp; Analytics "/>
    <s v="Smile Doctors"/>
    <x v="13"/>
    <s v="America"/>
    <s v="Florida"/>
    <s v="Ramla's"/>
    <s v="No inmail sent"/>
    <x v="1"/>
    <m/>
    <m/>
    <m/>
    <m/>
    <m/>
    <m/>
    <m/>
    <m/>
    <m/>
    <m/>
    <m/>
    <m/>
  </r>
  <r>
    <n v="13079"/>
    <d v="2021-11-24T00:00:00"/>
    <m/>
    <x v="2"/>
    <s v="Sydney Alexander"/>
    <s v="Senior Analyst, Consumer Insights &amp; Analytics "/>
    <s v="Choice Hotels International"/>
    <x v="11"/>
    <s v="America"/>
    <s v="Washington"/>
    <s v="Ramla's"/>
    <s v="No inmail sent"/>
    <x v="1"/>
    <m/>
    <m/>
    <m/>
    <m/>
    <m/>
    <m/>
    <m/>
    <m/>
    <m/>
    <m/>
    <m/>
    <m/>
  </r>
  <r>
    <n v="13080"/>
    <d v="2021-11-24T00:00:00"/>
    <m/>
    <x v="2"/>
    <s v="Ekaterina Eby"/>
    <s v="Manager, Digital Analytics &amp; Insights "/>
    <s v="Pearson"/>
    <x v="18"/>
    <s v="America"/>
    <s v="Maryland"/>
    <s v="Ramla's"/>
    <s v="No inmail sent"/>
    <x v="0"/>
    <d v="2021-11-25T00:00:00"/>
    <d v="2021-11-25T00:00:00"/>
    <m/>
    <m/>
    <m/>
    <m/>
    <m/>
    <m/>
    <m/>
    <m/>
    <m/>
    <m/>
  </r>
  <r>
    <n v="13081"/>
    <d v="2021-11-24T00:00:00"/>
    <m/>
    <x v="2"/>
    <s v="Katherine Schaffer"/>
    <s v="Sr. Manager Audience Insights "/>
    <s v="Edelman DXI"/>
    <x v="15"/>
    <m/>
    <m/>
    <m/>
    <s v="No inmail sent"/>
    <x v="1"/>
    <m/>
    <m/>
    <m/>
    <m/>
    <m/>
    <m/>
    <m/>
    <m/>
    <m/>
    <m/>
    <m/>
    <m/>
  </r>
  <r>
    <n v="13082"/>
    <d v="2021-11-29T00:00:00"/>
    <m/>
    <x v="4"/>
    <s v="Valentina C."/>
    <s v="Lead, Performance Marketing, Americas"/>
    <s v="Under Armour "/>
    <x v="3"/>
    <s v="America"/>
    <s v="Washington"/>
    <s v="Ramla's"/>
    <s v="No inmail sent"/>
    <x v="1"/>
    <m/>
    <m/>
    <m/>
    <m/>
    <m/>
    <m/>
    <m/>
    <m/>
    <m/>
    <m/>
    <m/>
    <m/>
  </r>
  <r>
    <n v="13083"/>
    <d v="2021-11-29T00:00:00"/>
    <m/>
    <x v="4"/>
    <s v="Cassie Hauser"/>
    <s v="Senior Manager Performance Marketing"/>
    <s v="Stio® "/>
    <x v="3"/>
    <s v="America"/>
    <s v="Wyoming"/>
    <s v="Ramla's"/>
    <s v="No inmail sent"/>
    <x v="1"/>
    <m/>
    <m/>
    <m/>
    <m/>
    <m/>
    <m/>
    <m/>
    <m/>
    <m/>
    <m/>
    <m/>
    <m/>
  </r>
  <r>
    <n v="13084"/>
    <d v="2021-11-29T00:00:00"/>
    <m/>
    <x v="4"/>
    <s v="Ellen Stevens"/>
    <s v="Director, Performance Marketing"/>
    <s v="NerdWallet "/>
    <x v="10"/>
    <s v="America"/>
    <s v="California"/>
    <s v="Ramla's"/>
    <s v="No inmail sent"/>
    <x v="1"/>
    <m/>
    <m/>
    <m/>
    <m/>
    <m/>
    <m/>
    <m/>
    <m/>
    <m/>
    <m/>
    <m/>
    <m/>
  </r>
  <r>
    <n v="13085"/>
    <d v="2021-11-29T00:00:00"/>
    <m/>
    <x v="4"/>
    <s v="Alex Vargas"/>
    <s v="Performance Marketing Manager"/>
    <s v="Luke's Lobster "/>
    <x v="3"/>
    <s v="America"/>
    <s v="Maine"/>
    <s v="Ramla's"/>
    <s v="No inmail sent"/>
    <x v="1"/>
    <m/>
    <m/>
    <m/>
    <m/>
    <m/>
    <m/>
    <m/>
    <m/>
    <m/>
    <m/>
    <m/>
    <m/>
  </r>
  <r>
    <n v="13086"/>
    <d v="2021-11-29T00:00:00"/>
    <m/>
    <x v="4"/>
    <s v="Megan Gallagher"/>
    <s v="Senior Performance Marketing Manager"/>
    <s v="Wild Alaskan Company"/>
    <x v="3"/>
    <s v="America"/>
    <s v="Alaska"/>
    <s v="Ramla's"/>
    <s v="No inmail sent"/>
    <x v="1"/>
    <m/>
    <m/>
    <m/>
    <m/>
    <m/>
    <m/>
    <m/>
    <m/>
    <m/>
    <m/>
    <m/>
    <m/>
  </r>
  <r>
    <n v="13087"/>
    <d v="2021-11-24T00:00:00"/>
    <m/>
    <x v="2"/>
    <s v="Garvin L. Roos"/>
    <s v="Manager, Quantitative Ad Measurement "/>
    <s v="Snap Inc."/>
    <x v="18"/>
    <s v="America"/>
    <s v="Connecticut"/>
    <s v="Ramla's"/>
    <s v="No inmail sent"/>
    <x v="1"/>
    <m/>
    <m/>
    <m/>
    <m/>
    <m/>
    <m/>
    <m/>
    <m/>
    <m/>
    <m/>
    <m/>
    <m/>
  </r>
  <r>
    <n v="13088"/>
    <d v="2021-11-24T00:00:00"/>
    <m/>
    <x v="2"/>
    <s v="Laura Barry"/>
    <s v="Head, Market Analytics and Business Insights"/>
    <s v="AbbVie"/>
    <x v="6"/>
    <s v="America"/>
    <s v="Illinois"/>
    <s v="Ramla's"/>
    <s v="No inmail sent"/>
    <x v="1"/>
    <m/>
    <m/>
    <m/>
    <m/>
    <m/>
    <m/>
    <m/>
    <m/>
    <m/>
    <m/>
    <m/>
    <m/>
  </r>
  <r>
    <n v="13089"/>
    <d v="2021-11-24T00:00:00"/>
    <m/>
    <x v="2"/>
    <s v="Seth Butler"/>
    <s v="Director, Consumer Insights and Business Analytics "/>
    <s v="SC Johnson "/>
    <x v="3"/>
    <s v="America"/>
    <s v="Illinois"/>
    <s v="Ramla's"/>
    <s v="No inmail sent"/>
    <x v="1"/>
    <m/>
    <m/>
    <m/>
    <m/>
    <m/>
    <m/>
    <m/>
    <m/>
    <m/>
    <m/>
    <m/>
    <m/>
  </r>
  <r>
    <n v="13090"/>
    <d v="2021-11-24T00:00:00"/>
    <m/>
    <x v="2"/>
    <s v="Ulla Felden"/>
    <s v="eCommerce Analytics Insights Manager "/>
    <s v=" ghd"/>
    <x v="0"/>
    <s v="Europe"/>
    <s v="United Kingdom"/>
    <s v="Ramla's"/>
    <s v="No inmail sent"/>
    <x v="1"/>
    <m/>
    <m/>
    <m/>
    <m/>
    <m/>
    <m/>
    <m/>
    <m/>
    <m/>
    <m/>
    <m/>
    <m/>
  </r>
  <r>
    <n v="13091"/>
    <d v="2021-11-24T00:00:00"/>
    <m/>
    <x v="2"/>
    <s v="Richard Arsenault"/>
    <s v="Manager, Consumer Insights &amp; Analytics "/>
    <s v="New Balance"/>
    <x v="0"/>
    <s v="America"/>
    <s v="Massachusetts"/>
    <s v="Ramla's"/>
    <s v="No inmail sent"/>
    <x v="1"/>
    <m/>
    <m/>
    <m/>
    <m/>
    <m/>
    <m/>
    <m/>
    <m/>
    <m/>
    <m/>
    <m/>
    <m/>
  </r>
  <r>
    <n v="13092"/>
    <d v="2021-11-24T00:00:00"/>
    <m/>
    <x v="2"/>
    <s v="Fabio Rodrigues"/>
    <s v="Managing Director Management Insights and Analytics"/>
    <s v="CPP Investments"/>
    <x v="2"/>
    <s v="America"/>
    <s v="Canada"/>
    <s v="Ramla's"/>
    <s v="No inmail sent"/>
    <x v="1"/>
    <m/>
    <m/>
    <m/>
    <m/>
    <m/>
    <m/>
    <m/>
    <m/>
    <m/>
    <m/>
    <m/>
    <m/>
  </r>
  <r>
    <n v="13093"/>
    <d v="2021-11-24T00:00:00"/>
    <m/>
    <x v="2"/>
    <s v="Kim Bronold"/>
    <s v="Assistant Director Data Analytics &amp; Insights "/>
    <s v="Northwestern Mutual"/>
    <x v="10"/>
    <s v="America"/>
    <s v="Wisconson"/>
    <s v="Ramla's"/>
    <s v="No inmail sent"/>
    <x v="1"/>
    <m/>
    <m/>
    <m/>
    <m/>
    <m/>
    <m/>
    <m/>
    <m/>
    <m/>
    <m/>
    <m/>
    <m/>
  </r>
  <r>
    <n v="13094"/>
    <d v="2021-11-24T00:00:00"/>
    <m/>
    <x v="2"/>
    <s v="Vera Chien"/>
    <s v="Executive Director, Global Research Insights &amp; Analytics "/>
    <s v="Warner Bros. Entertainment"/>
    <x v="12"/>
    <s v="America"/>
    <s v="California"/>
    <s v="Ramla's"/>
    <s v="No inmail sent"/>
    <x v="1"/>
    <m/>
    <m/>
    <m/>
    <m/>
    <m/>
    <m/>
    <m/>
    <m/>
    <m/>
    <m/>
    <m/>
    <m/>
  </r>
  <r>
    <n v="13095"/>
    <d v="2021-11-24T00:00:00"/>
    <m/>
    <x v="2"/>
    <s v="Matthew McGwire"/>
    <s v="Analytics &amp; Insights Manager "/>
    <s v="Surfline\Wavetrak, Inc."/>
    <x v="18"/>
    <s v="America"/>
    <s v="California"/>
    <s v="Ramla's"/>
    <s v="No inmail sent"/>
    <x v="1"/>
    <m/>
    <m/>
    <m/>
    <m/>
    <m/>
    <m/>
    <m/>
    <m/>
    <m/>
    <m/>
    <m/>
    <m/>
  </r>
  <r>
    <n v="13096"/>
    <d v="2021-11-24T00:00:00"/>
    <m/>
    <x v="2"/>
    <s v="Abhishek Prasad"/>
    <s v="Head of Insights / AI &amp; Innovations (for HT Group's 15+ digital properties) "/>
    <s v="HT Media Ltd"/>
    <x v="1"/>
    <s v="Asia"/>
    <s v="India"/>
    <s v="Ramla's"/>
    <s v="No inmail sent"/>
    <x v="0"/>
    <d v="2021-11-25T00:00:00"/>
    <d v="2021-12-09T00:00:00"/>
    <m/>
    <m/>
    <m/>
    <m/>
    <m/>
    <m/>
    <m/>
    <m/>
    <m/>
    <m/>
  </r>
  <r>
    <n v="13097"/>
    <d v="2021-11-24T00:00:00"/>
    <m/>
    <x v="2"/>
    <s v="Bhavik Davda"/>
    <s v="Director, Enterprise Data Governance, Insights &amp; Analytics"/>
    <s v="Delta Dental Ins."/>
    <x v="13"/>
    <s v="America"/>
    <s v="California"/>
    <s v="Ramla's"/>
    <s v="No inmail sent"/>
    <x v="1"/>
    <m/>
    <m/>
    <m/>
    <m/>
    <m/>
    <m/>
    <m/>
    <m/>
    <m/>
    <m/>
    <m/>
    <m/>
  </r>
  <r>
    <n v="13098"/>
    <d v="2021-11-24T00:00:00"/>
    <m/>
    <x v="2"/>
    <s v="Hunter Cook"/>
    <s v="Shopper Insights Manager, Omnichannel "/>
    <s v="Nestlé"/>
    <x v="3"/>
    <s v="America"/>
    <s v="Washington"/>
    <s v="Ramla's"/>
    <s v="No inmail sent"/>
    <x v="1"/>
    <m/>
    <m/>
    <m/>
    <m/>
    <m/>
    <m/>
    <m/>
    <m/>
    <m/>
    <m/>
    <m/>
    <m/>
  </r>
  <r>
    <n v="13099"/>
    <d v="2021-11-24T00:00:00"/>
    <m/>
    <x v="2"/>
    <s v="Drew Smith"/>
    <s v="Vice President of Global Data and Analytics "/>
    <s v="Little Caesar Enterprises"/>
    <x v="3"/>
    <s v="America"/>
    <s v="Oregan"/>
    <s v="Ramla's"/>
    <s v="No inmail sent"/>
    <x v="0"/>
    <d v="2021-11-29T00:00:00"/>
    <d v="2021-12-09T00:00:00"/>
    <m/>
    <m/>
    <m/>
    <m/>
    <m/>
    <m/>
    <m/>
    <m/>
    <m/>
    <m/>
  </r>
  <r>
    <n v="13100"/>
    <d v="2021-11-24T00:00:00"/>
    <m/>
    <x v="2"/>
    <s v="Natalia Tomaszewska- Lumpkin"/>
    <s v="VP, Insights &amp; Analytics "/>
    <s v="Central Garden &amp; Pet"/>
    <x v="3"/>
    <s v="America"/>
    <s v="Tennessee"/>
    <s v="Ramla's"/>
    <s v="No inmail sent"/>
    <x v="1"/>
    <m/>
    <m/>
    <m/>
    <m/>
    <m/>
    <m/>
    <m/>
    <m/>
    <m/>
    <m/>
    <m/>
    <m/>
  </r>
  <r>
    <n v="13101"/>
    <d v="2021-11-24T00:00:00"/>
    <m/>
    <x v="2"/>
    <s v="Kathy Risch"/>
    <s v="Vice President, Consumer Insights &amp; Analytics "/>
    <s v="Premium Retail Services"/>
    <x v="0"/>
    <s v="America"/>
    <s v="Missouri"/>
    <s v="Ramla's"/>
    <s v="No inmail sent"/>
    <x v="1"/>
    <m/>
    <m/>
    <m/>
    <m/>
    <m/>
    <m/>
    <m/>
    <m/>
    <m/>
    <m/>
    <m/>
    <m/>
  </r>
  <r>
    <n v="13102"/>
    <d v="2021-11-24T00:00:00"/>
    <m/>
    <x v="2"/>
    <s v="David Eisendrath"/>
    <s v="Vice President, Global Analytics &amp; Insights "/>
    <s v="Alimentation Couche-Tard "/>
    <x v="0"/>
    <s v="America"/>
    <s v="Canada"/>
    <s v="Ramla's"/>
    <s v="No inmail sent"/>
    <x v="0"/>
    <d v="2021-11-30T00:00:00"/>
    <d v="2021-12-09T00:00:00"/>
    <m/>
    <m/>
    <m/>
    <m/>
    <m/>
    <m/>
    <m/>
    <m/>
    <m/>
    <m/>
  </r>
  <r>
    <n v="13103"/>
    <d v="2021-11-24T00:00:00"/>
    <m/>
    <x v="2"/>
    <s v="Chris Kempster"/>
    <s v="Head of Data Insights &amp; Analytics"/>
    <s v="Boux Avenue"/>
    <x v="0"/>
    <s v="Europe"/>
    <s v="United Kingdom"/>
    <s v="Ramla's"/>
    <s v="No inmail sent"/>
    <x v="1"/>
    <m/>
    <m/>
    <m/>
    <m/>
    <m/>
    <m/>
    <m/>
    <m/>
    <m/>
    <m/>
    <m/>
    <m/>
  </r>
  <r>
    <n v="13104"/>
    <d v="2021-11-24T00:00:00"/>
    <m/>
    <x v="2"/>
    <s v="Tania Missad"/>
    <s v="Senior Vice President - Global Research, Insights &amp; Analytics "/>
    <s v="WarnerMedia"/>
    <x v="12"/>
    <s v="America"/>
    <s v="California"/>
    <s v="Ramla's"/>
    <s v="No inmail sent"/>
    <x v="0"/>
    <d v="2021-12-02T00:00:00"/>
    <d v="2021-12-09T00:00:00"/>
    <m/>
    <m/>
    <m/>
    <m/>
    <m/>
    <m/>
    <m/>
    <m/>
    <m/>
    <m/>
  </r>
  <r>
    <n v="13105"/>
    <d v="2021-11-24T00:00:00"/>
    <m/>
    <x v="2"/>
    <s v="Dino Delic"/>
    <s v="Director of Insights and Analytics "/>
    <s v="Meltwater"/>
    <x v="7"/>
    <s v="America"/>
    <s v="California"/>
    <s v="Ramla's"/>
    <s v="No inmail sent"/>
    <x v="1"/>
    <m/>
    <m/>
    <m/>
    <m/>
    <m/>
    <m/>
    <m/>
    <m/>
    <m/>
    <m/>
    <m/>
    <m/>
  </r>
  <r>
    <n v="13106"/>
    <d v="2021-11-24T00:00:00"/>
    <m/>
    <x v="2"/>
    <s v="Amanda Mcvay"/>
    <s v="Group Vice President, Marketing &amp; Customer Strategy: Retail Media, E-Comm, Own Brand, Data Insights "/>
    <s v="Meijer"/>
    <x v="0"/>
    <s v="America"/>
    <s v="Michigan"/>
    <s v="Ramla's"/>
    <s v="No inmail sent"/>
    <x v="1"/>
    <m/>
    <m/>
    <m/>
    <m/>
    <m/>
    <m/>
    <m/>
    <m/>
    <m/>
    <m/>
    <m/>
    <m/>
  </r>
  <r>
    <n v="13107"/>
    <d v="2021-11-24T00:00:00"/>
    <m/>
    <x v="2"/>
    <s v="Jadon Wellman"/>
    <s v="Digital Analytics &amp; Insights Leader "/>
    <s v="LPL Financial "/>
    <x v="10"/>
    <s v="America"/>
    <s v="California"/>
    <s v="Ramla's"/>
    <s v="No inmail sent"/>
    <x v="1"/>
    <m/>
    <m/>
    <m/>
    <m/>
    <m/>
    <m/>
    <m/>
    <m/>
    <m/>
    <m/>
    <m/>
    <m/>
  </r>
  <r>
    <n v="13108"/>
    <d v="2021-11-24T00:00:00"/>
    <m/>
    <x v="2"/>
    <s v="Raj Raina"/>
    <s v="Sr. Director, Analytics and Insights "/>
    <s v="Abbott"/>
    <x v="13"/>
    <s v="America"/>
    <s v="Illinois"/>
    <s v="Ramla's"/>
    <s v="No inmail sent"/>
    <x v="1"/>
    <m/>
    <m/>
    <m/>
    <m/>
    <m/>
    <m/>
    <m/>
    <m/>
    <m/>
    <m/>
    <m/>
    <m/>
  </r>
  <r>
    <n v="13109"/>
    <d v="2021-11-24T00:00:00"/>
    <m/>
    <x v="3"/>
    <s v="Brian Chesnick"/>
    <s v="Vice President, Digital Acquisition"/>
    <s v="A Place for Mom"/>
    <x v="13"/>
    <s v="America"/>
    <s v="New York"/>
    <s v="Personal"/>
    <s v="No inmail sent"/>
    <x v="1"/>
    <m/>
    <m/>
    <m/>
    <m/>
    <m/>
    <m/>
    <m/>
    <m/>
    <m/>
    <m/>
    <m/>
    <m/>
  </r>
  <r>
    <n v="13110"/>
    <d v="2021-11-24T00:00:00"/>
    <m/>
    <x v="3"/>
    <s v="Peter Tromholt-Qwist"/>
    <s v="Head of Digital and Insights"/>
    <s v="Danske Bank"/>
    <x v="10"/>
    <s v="Europe"/>
    <s v="Denmark"/>
    <s v="Personal"/>
    <s v="No inmail sent"/>
    <x v="1"/>
    <m/>
    <m/>
    <m/>
    <m/>
    <m/>
    <m/>
    <m/>
    <m/>
    <m/>
    <m/>
    <m/>
    <m/>
  </r>
  <r>
    <n v="13111"/>
    <d v="2021-11-24T00:00:00"/>
    <m/>
    <x v="3"/>
    <s v="Larissa Bryan"/>
    <s v="Vice President, Global Marketing"/>
    <s v="ESSILOR"/>
    <x v="13"/>
    <s v="America"/>
    <s v="Texas"/>
    <s v="Ramla's"/>
    <s v="No inmail sent"/>
    <x v="1"/>
    <m/>
    <m/>
    <m/>
    <m/>
    <m/>
    <m/>
    <m/>
    <m/>
    <m/>
    <m/>
    <m/>
    <m/>
  </r>
  <r>
    <n v="13112"/>
    <d v="2021-11-24T00:00:00"/>
    <m/>
    <x v="3"/>
    <s v="Xi Chen"/>
    <s v="Business Analyst"/>
    <s v="WFG"/>
    <x v="10"/>
    <s v="America"/>
    <s v="United States"/>
    <s v="Personal"/>
    <s v="No inmail sent"/>
    <x v="1"/>
    <m/>
    <m/>
    <m/>
    <m/>
    <m/>
    <m/>
    <m/>
    <m/>
    <m/>
    <m/>
    <m/>
    <m/>
  </r>
  <r>
    <n v="13113"/>
    <d v="2021-11-24T00:00:00"/>
    <m/>
    <x v="3"/>
    <s v="Maria Berkovich"/>
    <s v="Global Customer Insights and Analytics Head"/>
    <s v="Puma Energy"/>
    <x v="0"/>
    <s v="Europe"/>
    <s v="Switzerland"/>
    <s v="Ramla's"/>
    <s v="No inmail sent"/>
    <x v="0"/>
    <d v="2021-11-25T00:00:00"/>
    <d v="2022-01-18T00:00:00"/>
    <m/>
    <m/>
    <m/>
    <s v="Negative"/>
    <d v="2022-02-22T00:00:00"/>
    <m/>
    <m/>
    <m/>
    <m/>
    <m/>
  </r>
  <r>
    <n v="13114"/>
    <d v="2021-11-24T00:00:00"/>
    <m/>
    <x v="3"/>
    <s v="Nancy Samuel"/>
    <s v="Business Intelligence Analyst/Consultant"/>
    <s v="Keurig Dr Pepper"/>
    <x v="3"/>
    <s v="America"/>
    <s v="Canada"/>
    <s v="Personal"/>
    <s v="No inmail sent"/>
    <x v="1"/>
    <m/>
    <m/>
    <m/>
    <m/>
    <m/>
    <m/>
    <m/>
    <m/>
    <m/>
    <m/>
    <m/>
    <m/>
  </r>
  <r>
    <n v="13115"/>
    <d v="2021-11-24T00:00:00"/>
    <m/>
    <x v="3"/>
    <s v="Yeseul Song"/>
    <s v="Business Intelligence Analyst"/>
    <s v="IKEA"/>
    <x v="0"/>
    <s v="Europe"/>
    <s v="Sweden"/>
    <s v="Personal"/>
    <s v="No inmail sent"/>
    <x v="1"/>
    <m/>
    <m/>
    <m/>
    <m/>
    <m/>
    <m/>
    <m/>
    <m/>
    <m/>
    <m/>
    <m/>
    <m/>
  </r>
  <r>
    <n v="13116"/>
    <d v="2021-11-24T00:00:00"/>
    <m/>
    <x v="3"/>
    <s v="Asena Derin Cengiz"/>
    <s v="Ads Measurement Lead"/>
    <s v="Pinterest"/>
    <x v="18"/>
    <s v="America"/>
    <s v="New York"/>
    <s v="Personal"/>
    <s v="No inmail sent"/>
    <x v="1"/>
    <m/>
    <m/>
    <m/>
    <m/>
    <m/>
    <m/>
    <m/>
    <m/>
    <m/>
    <m/>
    <m/>
    <m/>
  </r>
  <r>
    <n v="13117"/>
    <d v="2021-11-24T00:00:00"/>
    <m/>
    <x v="3"/>
    <s v="Roslyn Brent"/>
    <s v="Senior Manager, Marketing"/>
    <s v="goeasy"/>
    <x v="0"/>
    <s v="America"/>
    <s v="Canada"/>
    <s v="Personal"/>
    <s v="No inmail sent"/>
    <x v="1"/>
    <m/>
    <m/>
    <m/>
    <m/>
    <m/>
    <m/>
    <m/>
    <m/>
    <m/>
    <m/>
    <m/>
    <m/>
  </r>
  <r>
    <n v="13118"/>
    <d v="2021-11-24T00:00:00"/>
    <m/>
    <x v="3"/>
    <s v="Luis Guillermo Cardona"/>
    <s v="Director of Product"/>
    <s v="Guaranteed Rate"/>
    <x v="10"/>
    <s v="America"/>
    <s v="Illinois"/>
    <s v="Ramla's"/>
    <s v="No inmail sent"/>
    <x v="0"/>
    <d v="2021-11-25T00:00:00"/>
    <m/>
    <m/>
    <m/>
    <m/>
    <s v="Neutral"/>
    <d v="2021-11-26T00:00:00"/>
    <m/>
    <m/>
    <m/>
    <m/>
    <m/>
  </r>
  <r>
    <n v="13119"/>
    <d v="2021-11-24T00:00:00"/>
    <m/>
    <x v="3"/>
    <s v="Tari Pendleton"/>
    <s v="Manager Consumer Insights"/>
    <s v="L.L.Bean"/>
    <x v="0"/>
    <s v="America"/>
    <s v="Maine"/>
    <s v="Ramla's"/>
    <s v="No inmail sent"/>
    <x v="1"/>
    <m/>
    <m/>
    <m/>
    <m/>
    <m/>
    <m/>
    <m/>
    <m/>
    <m/>
    <m/>
    <m/>
    <m/>
  </r>
  <r>
    <n v="13120"/>
    <d v="2021-11-24T00:00:00"/>
    <m/>
    <x v="3"/>
    <s v="Simon Coomes"/>
    <s v="Head of Marketing and Commercial Performance"/>
    <s v="Hargreaves Lansdown "/>
    <x v="10"/>
    <s v="Europe"/>
    <s v="United Kingdom"/>
    <s v="Ramla's"/>
    <s v="No inmail sent"/>
    <x v="1"/>
    <m/>
    <m/>
    <m/>
    <m/>
    <m/>
    <m/>
    <m/>
    <m/>
    <m/>
    <m/>
    <m/>
    <m/>
  </r>
  <r>
    <n v="13121"/>
    <d v="2021-11-24T00:00:00"/>
    <m/>
    <x v="3"/>
    <s v="Ana Machado"/>
    <s v="Head of Marketing &amp; Market Data Insights"/>
    <s v="Grünenthal"/>
    <x v="6"/>
    <s v="Europe"/>
    <s v="Portugal"/>
    <s v="Ramla's"/>
    <s v="No inmail sent"/>
    <x v="1"/>
    <m/>
    <m/>
    <m/>
    <m/>
    <m/>
    <m/>
    <m/>
    <m/>
    <m/>
    <m/>
    <m/>
    <m/>
  </r>
  <r>
    <n v="13122"/>
    <d v="2021-11-24T00:00:00"/>
    <m/>
    <x v="3"/>
    <s v="Suzanna Roemer"/>
    <s v="Lead Manager, Consumer Marketing Analytics &amp; Insights"/>
    <s v="Reynolds American"/>
    <x v="3"/>
    <s v="America"/>
    <s v="Carolina"/>
    <s v="Ramla's"/>
    <s v="No inmail sent"/>
    <x v="0"/>
    <d v="2022-01-10T00:00:00"/>
    <d v="2022-03-08T00:00:00"/>
    <m/>
    <m/>
    <m/>
    <m/>
    <m/>
    <m/>
    <m/>
    <m/>
    <m/>
    <m/>
  </r>
  <r>
    <n v="13123"/>
    <d v="2021-11-24T00:00:00"/>
    <m/>
    <x v="3"/>
    <s v="Krystelle Rolling"/>
    <s v="Consumer Insights Analyst"/>
    <s v="UNFI"/>
    <x v="3"/>
    <s v="America"/>
    <s v="Rhode Island"/>
    <s v="Personal"/>
    <s v="No inmail sent"/>
    <x v="1"/>
    <m/>
    <m/>
    <m/>
    <m/>
    <m/>
    <m/>
    <m/>
    <m/>
    <m/>
    <m/>
    <m/>
    <m/>
  </r>
  <r>
    <n v="13124"/>
    <d v="2021-11-24T00:00:00"/>
    <m/>
    <x v="3"/>
    <s v="Alexander Margerison-Smith"/>
    <s v="Marketing &amp; Insights Manager"/>
    <s v="Keelings"/>
    <x v="3"/>
    <s v="Europe"/>
    <s v="United Kingdom"/>
    <s v="Personal"/>
    <s v="No inmail sent"/>
    <x v="1"/>
    <m/>
    <m/>
    <m/>
    <m/>
    <m/>
    <m/>
    <m/>
    <m/>
    <m/>
    <m/>
    <m/>
    <m/>
  </r>
  <r>
    <n v="13125"/>
    <d v="2021-11-24T00:00:00"/>
    <m/>
    <x v="3"/>
    <s v="Bridget Svenson"/>
    <s v="Consumer Insights Manager"/>
    <s v="Curology"/>
    <x v="6"/>
    <s v="America"/>
    <s v="Tennesee"/>
    <s v="Personal"/>
    <s v="No inmail sent"/>
    <x v="1"/>
    <m/>
    <m/>
    <m/>
    <m/>
    <m/>
    <m/>
    <m/>
    <m/>
    <m/>
    <m/>
    <m/>
    <m/>
  </r>
  <r>
    <n v="13126"/>
    <d v="2021-11-24T00:00:00"/>
    <m/>
    <x v="3"/>
    <s v="Gill McFarlane"/>
    <s v="Manager, Performance Marketing"/>
    <s v="adidas"/>
    <x v="3"/>
    <s v="America"/>
    <s v="Canada"/>
    <s v="Personal"/>
    <s v="No inmail sent"/>
    <x v="1"/>
    <m/>
    <m/>
    <m/>
    <m/>
    <m/>
    <m/>
    <m/>
    <m/>
    <m/>
    <m/>
    <m/>
    <m/>
  </r>
  <r>
    <n v="13127"/>
    <d v="2021-11-24T00:00:00"/>
    <m/>
    <x v="3"/>
    <s v="Risa Duesing (Schwartz)"/>
    <s v="Vice President, Consumer Insights, Analytics, and Sensory"/>
    <s v="Tyson Foods"/>
    <x v="3"/>
    <s v="America"/>
    <s v="Illinois"/>
    <s v="Ramla's"/>
    <s v="No inmail sent"/>
    <x v="1"/>
    <m/>
    <m/>
    <m/>
    <m/>
    <m/>
    <m/>
    <m/>
    <m/>
    <m/>
    <m/>
    <m/>
    <m/>
  </r>
  <r>
    <n v="13128"/>
    <d v="2021-11-24T00:00:00"/>
    <m/>
    <x v="3"/>
    <s v="Joanna Chytopoulou"/>
    <s v="Sales Support &amp; Insights Manager"/>
    <s v="FrieslandCampina"/>
    <x v="3"/>
    <s v="Europe"/>
    <s v="Greece "/>
    <s v="Personal"/>
    <s v="No inmail sent"/>
    <x v="1"/>
    <m/>
    <m/>
    <m/>
    <m/>
    <m/>
    <m/>
    <m/>
    <m/>
    <m/>
    <m/>
    <m/>
    <m/>
  </r>
  <r>
    <n v="13129"/>
    <d v="2021-11-24T00:00:00"/>
    <m/>
    <x v="3"/>
    <s v="Grace He"/>
    <s v="SVP, Head of Data and Insights "/>
    <s v="Wells Fargo"/>
    <x v="10"/>
    <s v="America"/>
    <s v="California"/>
    <s v="Ramla's"/>
    <s v="No inmail sent"/>
    <x v="1"/>
    <m/>
    <m/>
    <m/>
    <m/>
    <m/>
    <m/>
    <m/>
    <m/>
    <m/>
    <m/>
    <m/>
    <m/>
  </r>
  <r>
    <n v="13130"/>
    <d v="2021-11-24T00:00:00"/>
    <m/>
    <x v="3"/>
    <s v="Ryan Schumann"/>
    <s v="Global Marketing &amp; Analytics Manager"/>
    <s v="Lindt &amp; Sprüngli"/>
    <x v="3"/>
    <s v="Europe"/>
    <s v="Switzerland"/>
    <s v="Ramla's"/>
    <s v="No inmail sent"/>
    <x v="0"/>
    <d v="2021-11-25T00:00:00"/>
    <d v="2022-01-18T00:00:00"/>
    <m/>
    <m/>
    <m/>
    <s v="Positive"/>
    <d v="2022-01-24T00:00:00"/>
    <m/>
    <m/>
    <m/>
    <m/>
    <m/>
  </r>
  <r>
    <n v="13131"/>
    <d v="2021-11-24T00:00:00"/>
    <m/>
    <x v="3"/>
    <s v="Chi-Shiang &quot;Calvin&quot; Jan"/>
    <s v="Senior Data Scientist"/>
    <s v="Uber"/>
    <x v="18"/>
    <s v="America"/>
    <s v="California"/>
    <s v="Personal"/>
    <s v="No inmail sent"/>
    <x v="1"/>
    <m/>
    <m/>
    <m/>
    <m/>
    <m/>
    <m/>
    <m/>
    <m/>
    <m/>
    <m/>
    <m/>
    <m/>
  </r>
  <r>
    <n v="13132"/>
    <d v="2021-11-24T00:00:00"/>
    <m/>
    <x v="3"/>
    <s v="Rasika Vuppala"/>
    <s v="Senior Analyst, Decision Sciences"/>
    <s v="UM"/>
    <x v="1"/>
    <s v="America"/>
    <s v="Georgia"/>
    <s v="Personal"/>
    <s v="No inmail sent"/>
    <x v="1"/>
    <m/>
    <m/>
    <m/>
    <m/>
    <m/>
    <m/>
    <m/>
    <m/>
    <m/>
    <m/>
    <m/>
    <m/>
  </r>
  <r>
    <n v="13133"/>
    <d v="2021-11-24T00:00:00"/>
    <m/>
    <x v="3"/>
    <s v="Timo O."/>
    <s v="Junior Data Scientist "/>
    <s v="Dagmar "/>
    <x v="1"/>
    <s v="Europe"/>
    <s v="Finland"/>
    <s v="Personal"/>
    <s v="No inmail sent"/>
    <x v="1"/>
    <m/>
    <m/>
    <m/>
    <m/>
    <m/>
    <m/>
    <m/>
    <m/>
    <m/>
    <m/>
    <m/>
    <m/>
  </r>
  <r>
    <n v="13134"/>
    <d v="2021-11-24T00:00:00"/>
    <m/>
    <x v="3"/>
    <s v="Aleksandra Izert"/>
    <s v="Senior Statistician Advanced Analytics"/>
    <s v="IQVIA"/>
    <x v="5"/>
    <s v="Europe"/>
    <s v="Poland"/>
    <s v="Personal"/>
    <s v="No inmail sent"/>
    <x v="1"/>
    <m/>
    <m/>
    <m/>
    <m/>
    <m/>
    <m/>
    <m/>
    <m/>
    <m/>
    <m/>
    <m/>
    <m/>
  </r>
  <r>
    <n v="13135"/>
    <d v="2021-11-24T00:00:00"/>
    <m/>
    <x v="3"/>
    <s v="Marton Kovacs"/>
    <s v="VP, Head of Data and Analytics"/>
    <s v="Hilding Anders International AB"/>
    <x v="0"/>
    <s v="Europe"/>
    <s v="Denmark"/>
    <s v="Ramla's"/>
    <s v="No inmail sent"/>
    <x v="1"/>
    <m/>
    <m/>
    <m/>
    <m/>
    <m/>
    <m/>
    <m/>
    <m/>
    <m/>
    <m/>
    <m/>
    <m/>
  </r>
  <r>
    <n v="13136"/>
    <d v="2021-11-24T00:00:00"/>
    <m/>
    <x v="3"/>
    <s v="Hanna K."/>
    <s v="Associate Director (Advanced Analytics) "/>
    <s v="Mindshare"/>
    <x v="5"/>
    <s v="America"/>
    <s v="New York"/>
    <s v="Ramla's"/>
    <s v="No inmail sent"/>
    <x v="1"/>
    <m/>
    <m/>
    <m/>
    <m/>
    <m/>
    <m/>
    <m/>
    <m/>
    <m/>
    <m/>
    <m/>
    <m/>
  </r>
  <r>
    <n v="13137"/>
    <d v="2021-11-24T00:00:00"/>
    <m/>
    <x v="3"/>
    <s v="Stephen Concannon"/>
    <s v="Customer Planning &amp; Analytics Manager"/>
    <s v="Aer Lingus"/>
    <x v="11"/>
    <s v="Europe"/>
    <s v="Ireland"/>
    <s v="Personal"/>
    <s v="No inmail sent"/>
    <x v="0"/>
    <d v="2021-11-25T00:00:00"/>
    <m/>
    <m/>
    <m/>
    <m/>
    <s v="Neutral"/>
    <d v="2021-11-25T00:00:00"/>
    <m/>
    <m/>
    <m/>
    <m/>
    <m/>
  </r>
  <r>
    <n v="13138"/>
    <d v="2021-11-24T00:00:00"/>
    <m/>
    <x v="2"/>
    <s v="Abel Perez"/>
    <s v="Senior Manager, International Insights and Analytics"/>
    <s v="Starz"/>
    <x v="12"/>
    <s v="America"/>
    <s v="California"/>
    <s v="Personal"/>
    <s v="No inmail sent"/>
    <x v="1"/>
    <m/>
    <m/>
    <m/>
    <m/>
    <m/>
    <m/>
    <m/>
    <m/>
    <m/>
    <m/>
    <m/>
    <m/>
  </r>
  <r>
    <n v="13139"/>
    <d v="2021-11-24T00:00:00"/>
    <m/>
    <x v="2"/>
    <s v="Geoff Wappett"/>
    <s v="Head of Data &amp; Insights - O2 Motion "/>
    <s v="Virgin Media O2"/>
    <x v="1"/>
    <s v="Europe"/>
    <s v="United Kingdom"/>
    <s v="Ramla's"/>
    <s v="No inmail sent"/>
    <x v="1"/>
    <m/>
    <m/>
    <m/>
    <m/>
    <m/>
    <m/>
    <m/>
    <m/>
    <m/>
    <m/>
    <m/>
    <m/>
  </r>
  <r>
    <n v="13140"/>
    <d v="2021-11-24T00:00:00"/>
    <m/>
    <x v="2"/>
    <s v="Nikolaos Lampropoulos"/>
    <s v="Global Director of Data, Insights &amp; Analytics "/>
    <s v="Hogarth Worldwide"/>
    <x v="1"/>
    <s v="Europe"/>
    <s v="United Kingdom"/>
    <s v="Ramla's"/>
    <s v="No inmail sent"/>
    <x v="0"/>
    <d v="2021-11-25T00:00:00"/>
    <d v="2021-11-25T00:00:00"/>
    <m/>
    <m/>
    <m/>
    <s v="Positive_FS"/>
    <m/>
    <m/>
    <m/>
    <m/>
    <m/>
    <m/>
  </r>
  <r>
    <n v="13141"/>
    <d v="2021-11-24T00:00:00"/>
    <m/>
    <x v="2"/>
    <s v="Alicia Gaynor"/>
    <s v="Director, Customer Insights, Analytics &amp; Strategy (CIAS)"/>
    <s v="Kohl's "/>
    <x v="0"/>
    <s v="America"/>
    <s v="Wisconson"/>
    <s v="Ramla's"/>
    <s v="No inmail sent"/>
    <x v="1"/>
    <m/>
    <m/>
    <m/>
    <m/>
    <m/>
    <m/>
    <m/>
    <m/>
    <m/>
    <m/>
    <m/>
    <m/>
  </r>
  <r>
    <n v="13142"/>
    <d v="2021-11-24T00:00:00"/>
    <m/>
    <x v="2"/>
    <s v="Wadim Schreiner"/>
    <s v="Head of Customer First &amp; Customer Insights "/>
    <s v="Woolworths NZ"/>
    <x v="3"/>
    <s v="Europe"/>
    <s v="New Zeland"/>
    <s v="Ramla's"/>
    <s v="No inmail sent"/>
    <x v="0"/>
    <d v="2021-11-25T00:00:00"/>
    <d v="2021-12-09T00:00:00"/>
    <m/>
    <m/>
    <m/>
    <s v="Negative"/>
    <m/>
    <m/>
    <m/>
    <m/>
    <m/>
    <m/>
  </r>
  <r>
    <n v="13143"/>
    <d v="2021-11-24T00:00:00"/>
    <m/>
    <x v="2"/>
    <s v="Brad Dancer"/>
    <s v="SVP, Insights &amp; Data Analytics "/>
    <s v="WWE "/>
    <x v="12"/>
    <s v="America"/>
    <s v="Connecticut"/>
    <s v="Ramla's"/>
    <s v="No inmail sent"/>
    <x v="0"/>
    <d v="2021-11-29T00:00:00"/>
    <d v="2021-12-09T00:00:00"/>
    <m/>
    <m/>
    <m/>
    <m/>
    <m/>
    <m/>
    <m/>
    <m/>
    <m/>
    <m/>
  </r>
  <r>
    <n v="13144"/>
    <d v="2021-11-24T00:00:00"/>
    <m/>
    <x v="2"/>
    <s v="Jill Marchick"/>
    <s v="Vice President, Consumer Insights &amp; Business Analytics "/>
    <s v="Applebee's Neighborhood Grill + Bar"/>
    <x v="3"/>
    <s v="America"/>
    <s v="California"/>
    <s v="Ramla's"/>
    <s v="No inmail sent"/>
    <x v="1"/>
    <m/>
    <m/>
    <m/>
    <m/>
    <m/>
    <m/>
    <m/>
    <m/>
    <m/>
    <m/>
    <m/>
    <m/>
  </r>
  <r>
    <n v="13145"/>
    <d v="2021-11-24T00:00:00"/>
    <m/>
    <x v="2"/>
    <s v="Emily Andersen"/>
    <s v="Senior Manager, Customer Insights"/>
    <s v="Hilton"/>
    <x v="11"/>
    <s v="America"/>
    <s v="Texas"/>
    <s v="Ramla's"/>
    <s v="No inmail sent"/>
    <x v="0"/>
    <d v="2021-12-02T00:00:00"/>
    <d v="2021-12-09T00:00:00"/>
    <m/>
    <m/>
    <m/>
    <m/>
    <m/>
    <m/>
    <m/>
    <m/>
    <m/>
    <m/>
  </r>
  <r>
    <n v="13146"/>
    <d v="2021-11-24T00:00:00"/>
    <m/>
    <x v="2"/>
    <s v="Kristina D."/>
    <s v="Digital Analytics Manager, Club Monaco "/>
    <s v="Ralph Lauren"/>
    <x v="0"/>
    <s v="America"/>
    <s v="New York"/>
    <s v="Personal"/>
    <s v="No inmail sent"/>
    <x v="0"/>
    <d v="2021-11-29T00:00:00"/>
    <d v="2021-11-29T00:00:00"/>
    <m/>
    <m/>
    <m/>
    <m/>
    <m/>
    <m/>
    <m/>
    <m/>
    <m/>
    <m/>
  </r>
  <r>
    <n v="13147"/>
    <d v="2021-11-24T00:00:00"/>
    <m/>
    <x v="2"/>
    <s v="Stefania Gvillo"/>
    <s v="Senior Vice President, Chief Analytics and Insights Officer "/>
    <s v="Domino's"/>
    <x v="3"/>
    <s v="America"/>
    <s v="New York"/>
    <s v="Ramla's"/>
    <s v="No inmail sent"/>
    <x v="1"/>
    <m/>
    <m/>
    <m/>
    <m/>
    <m/>
    <m/>
    <m/>
    <m/>
    <m/>
    <m/>
    <m/>
    <m/>
  </r>
  <r>
    <n v="13148"/>
    <d v="2021-11-25T00:00:00"/>
    <n v="11"/>
    <x v="2"/>
    <s v="Jerome Shimizu"/>
    <s v="Founder, Chief Data and Analytics Officer"/>
    <s v="ABC'S Insights"/>
    <x v="5"/>
    <s v="America"/>
    <s v="Connecticut"/>
    <s v="Ramla's"/>
    <s v="No inmail sent"/>
    <x v="1"/>
    <m/>
    <m/>
    <m/>
    <m/>
    <m/>
    <m/>
    <m/>
    <m/>
    <m/>
    <m/>
    <m/>
    <m/>
  </r>
  <r>
    <n v="13149"/>
    <d v="2021-11-25T00:00:00"/>
    <m/>
    <x v="2"/>
    <s v="Kelsey Salmen Hussey"/>
    <s v="Marketing Director, Insights &amp; Analytics, PepsiCo Foods North America "/>
    <s v="PepsiCo"/>
    <x v="3"/>
    <s v="America"/>
    <s v="Illinois"/>
    <s v="Ramla's"/>
    <s v="No inmail sent"/>
    <x v="1"/>
    <m/>
    <m/>
    <m/>
    <m/>
    <m/>
    <m/>
    <m/>
    <m/>
    <m/>
    <m/>
    <m/>
    <m/>
  </r>
  <r>
    <n v="13150"/>
    <d v="2021-11-25T00:00:00"/>
    <m/>
    <x v="2"/>
    <s v="Keith Buschmann"/>
    <s v="Vice President, Marketing, Strategy &amp; Insights"/>
    <s v="Split Nutrition"/>
    <x v="3"/>
    <s v="America"/>
    <s v="Colorado"/>
    <s v="Ramla's"/>
    <s v="No inmail sent"/>
    <x v="1"/>
    <m/>
    <m/>
    <m/>
    <m/>
    <m/>
    <m/>
    <m/>
    <m/>
    <m/>
    <m/>
    <m/>
    <m/>
  </r>
  <r>
    <n v="13151"/>
    <d v="2021-11-25T00:00:00"/>
    <m/>
    <x v="2"/>
    <s v="Brendan Leece"/>
    <s v="Associate Director Analytics Consulting (EMEA)"/>
    <s v=" Concentrix"/>
    <x v="7"/>
    <s v="Europe"/>
    <s v="United Kingdom"/>
    <s v="Ramla's"/>
    <s v="No inmail sent"/>
    <x v="0"/>
    <d v="2021-11-29T00:00:00"/>
    <d v="2021-12-09T00:00:00"/>
    <m/>
    <m/>
    <m/>
    <s v="Negative"/>
    <m/>
    <m/>
    <m/>
    <m/>
    <m/>
    <m/>
  </r>
  <r>
    <n v="13152"/>
    <d v="2021-11-25T00:00:00"/>
    <m/>
    <x v="2"/>
    <s v="John Grace"/>
    <s v="Marketing Insights manager "/>
    <s v="General Motors"/>
    <x v="8"/>
    <s v="America"/>
    <s v="Michigan"/>
    <s v="Ramla's"/>
    <s v="No inmail sent"/>
    <x v="1"/>
    <m/>
    <m/>
    <m/>
    <m/>
    <m/>
    <m/>
    <m/>
    <m/>
    <m/>
    <m/>
    <m/>
    <m/>
  </r>
  <r>
    <n v="13153"/>
    <d v="2021-11-25T00:00:00"/>
    <m/>
    <x v="2"/>
    <s v="Jeff Amlin"/>
    <s v="Head of Insights "/>
    <s v="Airtable"/>
    <x v="7"/>
    <s v="America"/>
    <s v="California"/>
    <s v="Ramla's"/>
    <s v="No inmail sent"/>
    <x v="1"/>
    <m/>
    <m/>
    <m/>
    <m/>
    <m/>
    <m/>
    <m/>
    <m/>
    <m/>
    <m/>
    <m/>
    <m/>
  </r>
  <r>
    <n v="13154"/>
    <d v="2021-11-25T00:00:00"/>
    <m/>
    <x v="2"/>
    <s v="Larry Berg"/>
    <s v="Founder &amp; CEO"/>
    <s v="CBD Marketing Hub"/>
    <x v="1"/>
    <s v="America"/>
    <s v="Michigan"/>
    <s v="Ramla's"/>
    <s v="No inmail sent"/>
    <x v="0"/>
    <d v="2021-11-29T00:00:00"/>
    <d v="2021-11-29T00:00:00"/>
    <m/>
    <m/>
    <m/>
    <s v="Positive_FS"/>
    <m/>
    <m/>
    <m/>
    <m/>
    <m/>
    <m/>
  </r>
  <r>
    <n v="13155"/>
    <d v="2021-11-25T00:00:00"/>
    <m/>
    <x v="2"/>
    <s v="James H."/>
    <s v="Owner"/>
    <s v="Robineau Media, LLC"/>
    <x v="1"/>
    <s v="America"/>
    <s v="New York"/>
    <s v="Ramla's"/>
    <s v="No inmail sent"/>
    <x v="1"/>
    <m/>
    <m/>
    <m/>
    <m/>
    <m/>
    <m/>
    <m/>
    <m/>
    <m/>
    <m/>
    <m/>
    <m/>
  </r>
  <r>
    <n v="13156"/>
    <d v="2021-11-25T00:00:00"/>
    <m/>
    <x v="2"/>
    <s v="Jim Jakala"/>
    <s v="Vice President of Sales, North America "/>
    <s v="Tulfa Inc."/>
    <x v="7"/>
    <s v="America"/>
    <s v="Illinois"/>
    <s v="Ramla's"/>
    <s v="No inmail sent"/>
    <x v="0"/>
    <d v="2021-12-08T00:00:00"/>
    <d v="2021-12-09T00:00:00"/>
    <m/>
    <m/>
    <m/>
    <m/>
    <m/>
    <m/>
    <m/>
    <m/>
    <m/>
    <m/>
  </r>
  <r>
    <n v="13157"/>
    <d v="2021-11-25T00:00:00"/>
    <m/>
    <x v="2"/>
    <s v="Jonnice Slaughter"/>
    <s v="Principal Consultant "/>
    <s v="Growth Hack Strategists, LLC"/>
    <x v="2"/>
    <s v="America"/>
    <s v="New York"/>
    <s v="Ramla's"/>
    <s v="No inmail sent"/>
    <x v="1"/>
    <m/>
    <m/>
    <m/>
    <m/>
    <m/>
    <m/>
    <m/>
    <m/>
    <m/>
    <m/>
    <m/>
    <m/>
  </r>
  <r>
    <n v="13158"/>
    <d v="2021-11-25T00:00:00"/>
    <m/>
    <x v="2"/>
    <s v="Tarun Kshetrapal"/>
    <s v="Marketing Strategy - Verizon Consumer Group"/>
    <s v=" Verizon"/>
    <x v="16"/>
    <s v="America"/>
    <s v="New Jersey"/>
    <s v="Ramla's"/>
    <s v="No inmail sent"/>
    <x v="0"/>
    <d v="2021-11-29T00:00:00"/>
    <d v="2021-12-09T00:00:00"/>
    <m/>
    <m/>
    <m/>
    <m/>
    <m/>
    <m/>
    <m/>
    <m/>
    <m/>
    <m/>
  </r>
  <r>
    <n v="13159"/>
    <d v="2021-11-25T00:00:00"/>
    <m/>
    <x v="2"/>
    <s v="Leandro Margulis"/>
    <s v="Head of Product "/>
    <s v="Prove"/>
    <x v="7"/>
    <s v="America"/>
    <s v="California"/>
    <s v="Ramla's"/>
    <s v="No inmail sent"/>
    <x v="0"/>
    <d v="2021-11-29T00:00:00"/>
    <d v="2021-12-09T00:00:00"/>
    <m/>
    <m/>
    <m/>
    <s v="Negative"/>
    <m/>
    <m/>
    <m/>
    <m/>
    <m/>
    <m/>
  </r>
  <r>
    <n v="13160"/>
    <d v="2021-11-25T00:00:00"/>
    <m/>
    <x v="2"/>
    <s v="Frank Caristo"/>
    <s v="Director of Customer Insights "/>
    <s v="NSW Department of Customer Service"/>
    <x v="15"/>
    <s v="Australia"/>
    <s v="Australia"/>
    <s v="Ramla's"/>
    <s v="No inmail sent"/>
    <x v="1"/>
    <m/>
    <m/>
    <m/>
    <m/>
    <m/>
    <m/>
    <m/>
    <m/>
    <m/>
    <m/>
    <m/>
    <m/>
  </r>
  <r>
    <n v="13161"/>
    <d v="2021-11-25T00:00:00"/>
    <m/>
    <x v="2"/>
    <s v="Grant Franklin Totten"/>
    <s v="Head of Cloud, Analytics &amp; Insights"/>
    <s v="Al Jazeera Media Network"/>
    <x v="12"/>
    <s v="America"/>
    <s v="New Jersey"/>
    <s v="Ramla's"/>
    <s v="No inmail sent"/>
    <x v="1"/>
    <m/>
    <m/>
    <m/>
    <m/>
    <m/>
    <m/>
    <m/>
    <m/>
    <m/>
    <m/>
    <m/>
    <m/>
  </r>
  <r>
    <n v="13162"/>
    <d v="2021-11-25T00:00:00"/>
    <m/>
    <x v="2"/>
    <s v="Mi Guo"/>
    <s v="Analytics Lead, Data Science "/>
    <s v="CB Insights "/>
    <x v="18"/>
    <s v="America"/>
    <s v="New York"/>
    <s v="Ramla's"/>
    <s v="No inmail sent"/>
    <x v="0"/>
    <d v="2021-12-02T00:00:00"/>
    <d v="2021-12-02T00:00:00"/>
    <m/>
    <m/>
    <m/>
    <m/>
    <m/>
    <m/>
    <m/>
    <m/>
    <m/>
    <m/>
  </r>
  <r>
    <n v="13163"/>
    <d v="2021-11-25T00:00:00"/>
    <m/>
    <x v="2"/>
    <s v="Susanne Wehde"/>
    <s v="Strategic Customer &amp; Market Insights and Analytics Manager Consumer &amp; Craftsmen Division"/>
    <s v="tesa"/>
    <x v="13"/>
    <s v="Europe"/>
    <s v="Germany"/>
    <s v="Ramla's"/>
    <s v="No inmail sent"/>
    <x v="1"/>
    <m/>
    <m/>
    <m/>
    <m/>
    <m/>
    <m/>
    <m/>
    <m/>
    <m/>
    <m/>
    <m/>
    <m/>
  </r>
  <r>
    <n v="13164"/>
    <d v="2021-11-25T00:00:00"/>
    <m/>
    <x v="2"/>
    <s v="Michael Watton"/>
    <s v="Head of Analytics &amp; Insights"/>
    <s v="Gaming Innovation Group"/>
    <x v="12"/>
    <s v="Asia"/>
    <s v="UAE"/>
    <s v="Ramla's"/>
    <s v="No inmail sent"/>
    <x v="0"/>
    <d v="2021-11-29T00:00:00"/>
    <d v="2021-12-09T00:00:00"/>
    <m/>
    <m/>
    <m/>
    <m/>
    <m/>
    <m/>
    <m/>
    <m/>
    <m/>
    <m/>
  </r>
  <r>
    <n v="13165"/>
    <d v="2021-11-25T00:00:00"/>
    <m/>
    <x v="2"/>
    <s v="Chrystian Ramírez Dávi"/>
    <s v="Global Insights &amp; Analytics Lead - Hygiene, Pest Control "/>
    <s v="Reckitt "/>
    <x v="3"/>
    <s v="Europe"/>
    <s v="Netherlands"/>
    <s v="Ramla's"/>
    <s v="No inmail sent"/>
    <x v="1"/>
    <s v="Do not approach"/>
    <m/>
    <m/>
    <m/>
    <m/>
    <m/>
    <m/>
    <m/>
    <m/>
    <m/>
    <m/>
    <m/>
  </r>
  <r>
    <n v="13166"/>
    <d v="2021-11-25T00:00:00"/>
    <m/>
    <x v="2"/>
    <s v="Anthony A. S."/>
    <s v="Vice President, Strategy &amp; Insights"/>
    <s v="Townsquare Media"/>
    <x v="1"/>
    <s v="America"/>
    <s v="New York"/>
    <s v="Ramla's"/>
    <s v="No inmail sent"/>
    <x v="0"/>
    <d v="2021-11-29T00:00:00"/>
    <d v="2021-12-09T00:00:00"/>
    <m/>
    <m/>
    <m/>
    <m/>
    <m/>
    <m/>
    <m/>
    <m/>
    <m/>
    <m/>
  </r>
  <r>
    <n v="13167"/>
    <d v="2021-11-25T00:00:00"/>
    <m/>
    <x v="3"/>
    <s v="Nick Brougham"/>
    <s v="Business Intelligence &amp; Analytics"/>
    <s v="Aflac"/>
    <x v="10"/>
    <s v="America"/>
    <s v="Ohio"/>
    <s v="Personal"/>
    <s v="No inmail sent"/>
    <x v="1"/>
    <m/>
    <m/>
    <m/>
    <m/>
    <m/>
    <m/>
    <m/>
    <m/>
    <m/>
    <m/>
    <m/>
    <m/>
  </r>
  <r>
    <n v="13168"/>
    <d v="2021-11-25T00:00:00"/>
    <m/>
    <x v="3"/>
    <s v="Diego Infante"/>
    <s v="Marketing Effectiveness Manager"/>
    <s v="Diageo "/>
    <x v="3"/>
    <s v="America"/>
    <s v="Colombia"/>
    <s v="Ramla's"/>
    <s v="No inmail sent"/>
    <x v="0"/>
    <d v="2021-11-25T00:00:00"/>
    <m/>
    <m/>
    <m/>
    <m/>
    <s v="Positive"/>
    <d v="2021-11-29T00:00:00"/>
    <m/>
    <m/>
    <m/>
    <m/>
    <m/>
  </r>
  <r>
    <n v="13169"/>
    <d v="2021-11-25T00:00:00"/>
    <m/>
    <x v="3"/>
    <s v="Leanne Terpak"/>
    <s v="Marketing Analytics &amp; Customer Insights Manager"/>
    <s v="Fulton Financial"/>
    <x v="10"/>
    <s v="America"/>
    <s v="Pennsylvania"/>
    <s v="Personal"/>
    <s v="No inmail sent"/>
    <x v="1"/>
    <m/>
    <m/>
    <m/>
    <m/>
    <m/>
    <m/>
    <m/>
    <m/>
    <m/>
    <m/>
    <m/>
    <m/>
  </r>
  <r>
    <n v="13170"/>
    <d v="2021-11-25T00:00:00"/>
    <m/>
    <x v="3"/>
    <s v="Brendan O'Hare"/>
    <s v="Consumer Insights Manager"/>
    <s v="GoPro"/>
    <x v="7"/>
    <s v="America"/>
    <s v="New York"/>
    <s v="Personal"/>
    <s v="No inmail sent"/>
    <x v="1"/>
    <m/>
    <m/>
    <m/>
    <m/>
    <m/>
    <m/>
    <m/>
    <m/>
    <m/>
    <m/>
    <m/>
    <m/>
  </r>
  <r>
    <n v="13171"/>
    <d v="2021-11-29T00:00:00"/>
    <m/>
    <x v="4"/>
    <s v="Ryan Bundo"/>
    <s v="Performance Marketing Manager "/>
    <s v="Kion"/>
    <x v="13"/>
    <s v="America"/>
    <s v="Colorado"/>
    <s v="Personal"/>
    <s v="No inmail sent"/>
    <x v="1"/>
    <m/>
    <m/>
    <m/>
    <m/>
    <m/>
    <m/>
    <m/>
    <m/>
    <m/>
    <m/>
    <m/>
    <m/>
  </r>
  <r>
    <n v="13172"/>
    <d v="2021-08-31T00:00:00"/>
    <m/>
    <x v="2"/>
    <s v="Edgardo Rossetti"/>
    <s v="Director, Social Media Marketing"/>
    <s v="Adams &amp; Knight"/>
    <x v="1"/>
    <s v="America"/>
    <s v="Connecticut"/>
    <s v="Ramla's"/>
    <s v="No inmail sent"/>
    <x v="1"/>
    <m/>
    <m/>
    <m/>
    <m/>
    <m/>
    <m/>
    <m/>
    <m/>
    <m/>
    <m/>
    <m/>
    <m/>
  </r>
  <r>
    <n v="13173"/>
    <d v="2021-08-31T00:00:00"/>
    <m/>
    <x v="2"/>
    <s v="Ryan Voloshin"/>
    <s v="Vice President, Digital Marketing Measurement"/>
    <s v="Wells Fargo"/>
    <x v="10"/>
    <s v="America"/>
    <s v="New York"/>
    <s v="Personal"/>
    <s v="No inmail sent"/>
    <x v="1"/>
    <m/>
    <m/>
    <m/>
    <m/>
    <m/>
    <m/>
    <m/>
    <m/>
    <m/>
    <m/>
    <m/>
    <m/>
  </r>
  <r>
    <n v="13174"/>
    <d v="2021-08-31T00:00:00"/>
    <m/>
    <x v="2"/>
    <s v="Vinay Thakur"/>
    <s v="Director, Head of Marketing Measurement &amp; Solutions "/>
    <s v="Visa"/>
    <x v="10"/>
    <s v="Asia"/>
    <s v="Singapore"/>
    <s v="Ramla's"/>
    <s v="No inmail sent"/>
    <x v="0"/>
    <d v="2021-09-10T00:00:00"/>
    <d v="2021-09-10T00:00:00"/>
    <m/>
    <m/>
    <m/>
    <m/>
    <m/>
    <m/>
    <m/>
    <m/>
    <m/>
    <m/>
  </r>
  <r>
    <n v="13175"/>
    <d v="2021-08-31T00:00:00"/>
    <m/>
    <x v="2"/>
    <s v="Ali Kulunyar"/>
    <s v="Measurement Partner, Marketing Science"/>
    <s v=" TikTok"/>
    <x v="18"/>
    <s v="Asia"/>
    <s v="UAE "/>
    <s v="Personal"/>
    <s v="No inmail sent"/>
    <x v="0"/>
    <d v="2021-09-29T00:00:00"/>
    <d v="2021-09-29T00:00:00"/>
    <m/>
    <m/>
    <m/>
    <m/>
    <m/>
    <m/>
    <m/>
    <m/>
    <m/>
    <m/>
  </r>
  <r>
    <n v="13176"/>
    <d v="2021-08-31T00:00:00"/>
    <m/>
    <x v="2"/>
    <s v="Maggie Zhang"/>
    <s v="Head of Measurement Success"/>
    <s v="Amazon"/>
    <x v="15"/>
    <s v="America"/>
    <s v="New York"/>
    <s v="Ramla's"/>
    <s v="No inmail sent"/>
    <x v="0"/>
    <d v="2021-09-02T00:00:00"/>
    <d v="2021-09-02T00:00:00"/>
    <m/>
    <m/>
    <m/>
    <m/>
    <m/>
    <m/>
    <m/>
    <m/>
    <m/>
    <m/>
  </r>
  <r>
    <n v="13177"/>
    <d v="2021-11-29T00:00:00"/>
    <m/>
    <x v="4"/>
    <s v="Veronica Tjioe"/>
    <s v="Performance Marketing Manager, Offline"/>
    <s v="Warby Parker "/>
    <x v="0"/>
    <s v="America"/>
    <s v="New York"/>
    <s v="Personal"/>
    <s v="No inmail sent"/>
    <x v="1"/>
    <m/>
    <m/>
    <m/>
    <m/>
    <m/>
    <m/>
    <m/>
    <m/>
    <m/>
    <m/>
    <m/>
    <m/>
  </r>
  <r>
    <n v="13178"/>
    <d v="2021-11-29T00:00:00"/>
    <m/>
    <x v="4"/>
    <s v="Ricardo Felice"/>
    <s v="Franchise Owner"/>
    <s v="Real Property Management "/>
    <x v="9"/>
    <s v="America"/>
    <s v="Florida"/>
    <s v="Ramla's"/>
    <s v="No inmail sent"/>
    <x v="1"/>
    <m/>
    <m/>
    <m/>
    <m/>
    <m/>
    <m/>
    <m/>
    <m/>
    <m/>
    <m/>
    <m/>
    <m/>
  </r>
  <r>
    <n v="13179"/>
    <d v="2021-11-29T00:00:00"/>
    <m/>
    <x v="4"/>
    <s v="Michael Bragg"/>
    <s v="Sr. Performance Marketing Specialist"/>
    <s v="recteq"/>
    <x v="3"/>
    <s v="America"/>
    <s v="Georgia"/>
    <s v="Ramla's"/>
    <s v="No inmail sent"/>
    <x v="1"/>
    <m/>
    <m/>
    <m/>
    <m/>
    <m/>
    <m/>
    <m/>
    <m/>
    <m/>
    <m/>
    <m/>
    <m/>
  </r>
  <r>
    <n v="13180"/>
    <d v="2021-11-29T00:00:00"/>
    <m/>
    <x v="4"/>
    <s v="Richard Cotton"/>
    <s v="Digital Performance Marketing Manager"/>
    <s v="Flagstone "/>
    <x v="10"/>
    <s v="Europe"/>
    <s v="United Kingdom"/>
    <s v="Ramla's"/>
    <s v="No inmail sent"/>
    <x v="1"/>
    <m/>
    <m/>
    <m/>
    <m/>
    <m/>
    <m/>
    <m/>
    <m/>
    <m/>
    <m/>
    <m/>
    <m/>
  </r>
  <r>
    <n v="13181"/>
    <d v="2021-11-29T00:00:00"/>
    <m/>
    <x v="4"/>
    <s v="Xiaomeng (Penny) Peng"/>
    <s v="Growth Manager, Performance Marketing"/>
    <s v="Stella "/>
    <x v="13"/>
    <s v="America"/>
    <s v="Illinois"/>
    <s v="Personal"/>
    <s v="No inmail sent"/>
    <x v="1"/>
    <m/>
    <m/>
    <m/>
    <m/>
    <m/>
    <m/>
    <m/>
    <m/>
    <m/>
    <m/>
    <m/>
    <m/>
  </r>
  <r>
    <n v="13182"/>
    <d v="2021-11-30T00:00:00"/>
    <m/>
    <x v="4"/>
    <s v="Oliver Morley"/>
    <s v="Marketing Effectiveness Lead"/>
    <s v="Studio Retail Limited "/>
    <x v="0"/>
    <s v="Europe"/>
    <s v="United Kingdom"/>
    <s v="Ramla's"/>
    <s v="No inmail sent"/>
    <x v="0"/>
    <d v="2021-11-30T00:00:00"/>
    <d v="2022-01-20T00:00:00"/>
    <m/>
    <m/>
    <m/>
    <s v="Negative"/>
    <m/>
    <m/>
    <m/>
    <m/>
    <m/>
    <s v="already connected, sent approach message"/>
  </r>
  <r>
    <n v="13183"/>
    <d v="2021-11-30T00:00:00"/>
    <m/>
    <x v="4"/>
    <s v="Jenifer Dsouza"/>
    <s v="Marketing Effectiveness Analyst"/>
    <s v="Bupa"/>
    <x v="10"/>
    <s v="Europe"/>
    <s v="United Kingdom"/>
    <s v="Ramla's"/>
    <s v="No inmail sent"/>
    <x v="2"/>
    <d v="2021-11-30T00:00:00"/>
    <d v="2022-01-27T00:00:00"/>
    <m/>
    <m/>
    <m/>
    <m/>
    <m/>
    <m/>
    <m/>
    <m/>
    <m/>
    <m/>
  </r>
  <r>
    <n v="13184"/>
    <d v="2021-11-30T00:00:00"/>
    <m/>
    <x v="4"/>
    <s v="Clodagh O Driscoll"/>
    <s v="Analyst - Marketing Effectiveness"/>
    <s v="PokerStars"/>
    <x v="12"/>
    <s v="Europe"/>
    <s v="United Kingdom"/>
    <s v="Ramla's"/>
    <s v="No inmail sent"/>
    <x v="0"/>
    <d v="2021-12-01T00:00:00"/>
    <d v="2022-01-27T00:00:00"/>
    <m/>
    <m/>
    <m/>
    <s v="Negative"/>
    <m/>
    <m/>
    <m/>
    <m/>
    <m/>
    <m/>
  </r>
  <r>
    <n v="13185"/>
    <d v="2021-11-30T00:00:00"/>
    <m/>
    <x v="4"/>
    <s v="Marc Grün"/>
    <s v="Senior Data Scientist"/>
    <s v="acceleration "/>
    <x v="5"/>
    <s v="Europe"/>
    <s v="Denmark"/>
    <s v="Personal"/>
    <s v="No inmail sent"/>
    <x v="0"/>
    <d v="2021-11-30T00:00:00"/>
    <d v="2022-03-11T00:00:00"/>
    <m/>
    <m/>
    <m/>
    <s v="Positive_FS"/>
    <m/>
    <m/>
    <m/>
    <m/>
    <m/>
    <m/>
  </r>
  <r>
    <n v="13186"/>
    <d v="2021-11-30T00:00:00"/>
    <m/>
    <x v="4"/>
    <s v="Danielle Summers"/>
    <s v="Senior Performance Marketing Manager"/>
    <s v="Black Diamond Equipment"/>
    <x v="0"/>
    <s v="America"/>
    <s v="Utah"/>
    <s v="Personal"/>
    <s v="No inmail sent"/>
    <x v="1"/>
    <m/>
    <m/>
    <m/>
    <m/>
    <m/>
    <m/>
    <m/>
    <m/>
    <m/>
    <m/>
    <m/>
    <m/>
  </r>
  <r>
    <n v="13187"/>
    <d v="2021-11-30T00:00:00"/>
    <m/>
    <x v="4"/>
    <s v="Ulker Guluzadeh"/>
    <s v="Manager, Performance Marketing"/>
    <s v="Pernod Ricard "/>
    <x v="3"/>
    <s v="America"/>
    <s v="New York"/>
    <s v="Ramla's"/>
    <s v="No inmail sent"/>
    <x v="1"/>
    <m/>
    <m/>
    <m/>
    <m/>
    <m/>
    <m/>
    <m/>
    <m/>
    <m/>
    <m/>
    <m/>
    <m/>
  </r>
  <r>
    <n v="13188"/>
    <d v="2021-11-30T00:00:00"/>
    <m/>
    <x v="4"/>
    <s v="Keith F."/>
    <s v="Director Of Performance Marketing"/>
    <s v="Paula's Choice Skincare "/>
    <x v="3"/>
    <s v="America"/>
    <s v="Washington"/>
    <s v="Ramla's"/>
    <s v="No inmail sent"/>
    <x v="1"/>
    <m/>
    <m/>
    <m/>
    <m/>
    <m/>
    <m/>
    <m/>
    <m/>
    <m/>
    <m/>
    <m/>
    <m/>
  </r>
  <r>
    <n v="13189"/>
    <d v="2021-11-25T00:00:00"/>
    <m/>
    <x v="3"/>
    <s v="Anna Bongiorno"/>
    <s v="Head of Consumer &amp; Market Insights"/>
    <s v="Moncler"/>
    <x v="3"/>
    <s v="Europe"/>
    <s v="Italy"/>
    <s v="Personal"/>
    <s v="No inmail sent"/>
    <x v="1"/>
    <m/>
    <m/>
    <m/>
    <m/>
    <m/>
    <m/>
    <m/>
    <m/>
    <m/>
    <m/>
    <m/>
    <m/>
  </r>
  <r>
    <n v="13190"/>
    <d v="2021-11-25T00:00:00"/>
    <m/>
    <x v="3"/>
    <s v="Désiré DAWANG"/>
    <s v="Data and reporting analyst"/>
    <s v="CREDAL"/>
    <x v="10"/>
    <s v="Europe"/>
    <s v="Belhium"/>
    <s v="Personal"/>
    <s v="No inmail sent"/>
    <x v="0"/>
    <d v="2021-12-10T00:00:00"/>
    <m/>
    <m/>
    <m/>
    <m/>
    <m/>
    <m/>
    <m/>
    <m/>
    <m/>
    <m/>
    <m/>
  </r>
  <r>
    <n v="13191"/>
    <d v="2021-11-25T00:00:00"/>
    <s v="Ahlem"/>
    <x v="1"/>
    <s v="Andrea Fernández Fonseca"/>
    <s v="Ranking Data Science and Analytics "/>
    <m/>
    <x v="15"/>
    <m/>
    <m/>
    <s v="Ramla's"/>
    <s v="No inmail sent"/>
    <x v="1"/>
    <m/>
    <m/>
    <m/>
    <m/>
    <m/>
    <m/>
    <m/>
    <m/>
    <m/>
    <m/>
    <m/>
    <m/>
  </r>
  <r>
    <n v="13192"/>
    <d v="2021-11-25T00:00:00"/>
    <s v="Ahlem"/>
    <x v="1"/>
    <s v="Kevin Shea"/>
    <m/>
    <m/>
    <x v="15"/>
    <m/>
    <m/>
    <s v="Ramla's"/>
    <s v="No inmail sent"/>
    <x v="1"/>
    <m/>
    <m/>
    <m/>
    <m/>
    <m/>
    <m/>
    <m/>
    <m/>
    <m/>
    <m/>
    <m/>
    <m/>
  </r>
  <r>
    <n v="13193"/>
    <d v="2021-11-25T00:00:00"/>
    <m/>
    <x v="2"/>
    <s v="Emily Nebuloni Weishaupt"/>
    <s v="Communications Insights Manager"/>
    <s v="Nestlé Purina North America"/>
    <x v="3"/>
    <s v="America"/>
    <s v="Missouri"/>
    <s v="Ramla's"/>
    <s v="No inmail sent"/>
    <x v="0"/>
    <d v="2021-11-15T00:00:00"/>
    <m/>
    <m/>
    <m/>
    <m/>
    <m/>
    <m/>
    <m/>
    <m/>
    <m/>
    <m/>
    <m/>
  </r>
  <r>
    <n v="13194"/>
    <d v="2021-11-25T00:00:00"/>
    <m/>
    <x v="2"/>
    <s v="Maggie Piasecki"/>
    <s v="Senior Vice President "/>
    <s v="Anvil Analytics + Insights"/>
    <x v="1"/>
    <s v="America"/>
    <s v="Missouri"/>
    <s v="Ramla's"/>
    <s v="No inmail sent"/>
    <x v="1"/>
    <m/>
    <m/>
    <m/>
    <m/>
    <m/>
    <m/>
    <m/>
    <m/>
    <m/>
    <m/>
    <m/>
    <m/>
  </r>
  <r>
    <n v="13195"/>
    <d v="2021-11-25T00:00:00"/>
    <m/>
    <x v="2"/>
    <s v="Stewart A."/>
    <s v="Manager, Channel Analytics - Customer Insights &amp; Analytics"/>
    <s v="GoDaddy "/>
    <x v="18"/>
    <s v="America"/>
    <s v="California"/>
    <s v="Ramla's"/>
    <s v="No inmail sent"/>
    <x v="1"/>
    <m/>
    <m/>
    <m/>
    <m/>
    <m/>
    <m/>
    <m/>
    <m/>
    <m/>
    <m/>
    <m/>
    <m/>
  </r>
  <r>
    <n v="13196"/>
    <d v="2021-11-25T00:00:00"/>
    <m/>
    <x v="3"/>
    <s v="Mikko Venhuis"/>
    <s v="Senior Data Scientist"/>
    <s v="Coolblue"/>
    <x v="3"/>
    <s v="Europe"/>
    <s v="Netherlands"/>
    <s v="Personal"/>
    <s v="No inmail sent"/>
    <x v="1"/>
    <m/>
    <m/>
    <m/>
    <m/>
    <m/>
    <m/>
    <m/>
    <m/>
    <m/>
    <m/>
    <m/>
    <m/>
  </r>
  <r>
    <n v="13197"/>
    <d v="2021-11-25T00:00:00"/>
    <m/>
    <x v="3"/>
    <s v="yunus salman"/>
    <s v="Senior Data Analyst"/>
    <s v="Verizon"/>
    <x v="7"/>
    <s v="Europe"/>
    <s v="Ireland"/>
    <s v="Personal"/>
    <s v="No inmail sent"/>
    <x v="0"/>
    <d v="2021-11-29T00:00:00"/>
    <m/>
    <m/>
    <m/>
    <m/>
    <m/>
    <m/>
    <m/>
    <m/>
    <m/>
    <m/>
    <m/>
  </r>
  <r>
    <n v="13198"/>
    <d v="2021-11-25T00:00:00"/>
    <m/>
    <x v="3"/>
    <s v="Rebecca Keable"/>
    <s v="Senior Data Scientist"/>
    <s v="Quizlet"/>
    <x v="18"/>
    <s v="America"/>
    <s v="California"/>
    <s v="Personal"/>
    <s v="No inmail sent"/>
    <x v="1"/>
    <m/>
    <m/>
    <m/>
    <m/>
    <m/>
    <m/>
    <m/>
    <m/>
    <m/>
    <m/>
    <m/>
    <m/>
  </r>
  <r>
    <n v="13199"/>
    <d v="2021-11-25T00:00:00"/>
    <m/>
    <x v="2"/>
    <s v="Stephanie Williams"/>
    <s v="Global Senior Director, Audience Development, Social Media and Analytics"/>
    <s v="Condé Nast"/>
    <x v="12"/>
    <s v="America"/>
    <s v="Washington"/>
    <s v="Personal"/>
    <s v="No inmail sent"/>
    <x v="1"/>
    <m/>
    <m/>
    <m/>
    <m/>
    <m/>
    <m/>
    <m/>
    <m/>
    <m/>
    <m/>
    <m/>
    <m/>
  </r>
  <r>
    <n v="13200"/>
    <d v="2021-11-25T00:00:00"/>
    <m/>
    <x v="2"/>
    <s v="Marie Dupré Slioussarenko"/>
    <s v="Global Consumer &amp; Market Insights Skincare Manager at L'Oreal Research &amp; Innovation"/>
    <s v="L'Oréal"/>
    <x v="3"/>
    <s v="Europe"/>
    <s v="France"/>
    <s v="Ramla's"/>
    <s v="No inmail sent"/>
    <x v="0"/>
    <d v="2021-11-29T00:00:00"/>
    <d v="2021-12-09T00:00:00"/>
    <m/>
    <m/>
    <m/>
    <m/>
    <m/>
    <m/>
    <m/>
    <m/>
    <m/>
    <m/>
  </r>
  <r>
    <n v="13201"/>
    <d v="2021-11-25T00:00:00"/>
    <m/>
    <x v="2"/>
    <s v="Megan C. Brown"/>
    <s v="Director, Knowledge Management &amp; Data Literacy in Analytics &amp; Insights"/>
    <s v=" Starbucks"/>
    <x v="3"/>
    <s v="America"/>
    <s v="Washington"/>
    <s v="Ramla's"/>
    <s v="No inmail sent"/>
    <x v="1"/>
    <m/>
    <m/>
    <m/>
    <m/>
    <m/>
    <m/>
    <m/>
    <m/>
    <m/>
    <m/>
    <m/>
    <m/>
  </r>
  <r>
    <n v="13202"/>
    <d v="2021-11-25T00:00:00"/>
    <m/>
    <x v="2"/>
    <s v="Jason Hornberger"/>
    <s v="Director, BI &amp; Analytics - Media Solutions"/>
    <s v="Expedia Group"/>
    <x v="18"/>
    <s v="America"/>
    <s v="Washington"/>
    <s v="Ramla's"/>
    <s v="No inmail sent"/>
    <x v="1"/>
    <m/>
    <m/>
    <m/>
    <m/>
    <m/>
    <m/>
    <m/>
    <m/>
    <m/>
    <m/>
    <m/>
    <m/>
  </r>
  <r>
    <n v="13203"/>
    <d v="2021-11-25T00:00:00"/>
    <m/>
    <x v="2"/>
    <s v="Bruno Barreto Lino"/>
    <s v="Head of KoLab - Connections and Digital Culture Insights Sr. Director"/>
    <s v="WMcCann"/>
    <x v="1"/>
    <s v="America"/>
    <s v="Brazil"/>
    <s v="Ramla's"/>
    <s v="No inmail sent"/>
    <x v="0"/>
    <d v="2021-11-29T00:00:00"/>
    <d v="2021-12-09T00:00:00"/>
    <m/>
    <m/>
    <m/>
    <m/>
    <m/>
    <m/>
    <m/>
    <m/>
    <m/>
    <m/>
  </r>
  <r>
    <n v="13204"/>
    <d v="2021-11-25T00:00:00"/>
    <m/>
    <x v="2"/>
    <s v="Cynthia Pflaum"/>
    <s v="Group Marketing Manager, Social Media Planning &amp; Insights"/>
    <s v="Starbucks"/>
    <x v="3"/>
    <s v="America"/>
    <s v="Washington"/>
    <s v="Ramla's"/>
    <s v="No inmail sent"/>
    <x v="1"/>
    <m/>
    <m/>
    <m/>
    <m/>
    <m/>
    <m/>
    <m/>
    <m/>
    <m/>
    <m/>
    <m/>
    <m/>
  </r>
  <r>
    <n v="13205"/>
    <d v="2021-11-25T00:00:00"/>
    <m/>
    <x v="2"/>
    <s v="Angelina Iturrian"/>
    <s v="Sr. Director of Consumer Insights &amp; Analytics "/>
    <s v="Self Esteem Brands, LLC"/>
    <x v="13"/>
    <s v="America"/>
    <s v="Wisconsin"/>
    <s v="Ramla's"/>
    <s v="No inmail sent"/>
    <x v="0"/>
    <d v="2021-12-02T00:00:00"/>
    <d v="2021-12-09T00:00:00"/>
    <m/>
    <m/>
    <m/>
    <m/>
    <m/>
    <m/>
    <m/>
    <m/>
    <m/>
    <m/>
  </r>
  <r>
    <n v="13206"/>
    <d v="2021-11-25T00:00:00"/>
    <m/>
    <x v="2"/>
    <s v="Marci Burns"/>
    <s v="Manager, Digital Marketing, Analytics and Social Media Strategy, Corporate Brand Strategy"/>
    <s v="Mary Kay Global"/>
    <x v="0"/>
    <s v="America"/>
    <s v="Texas"/>
    <s v="Ramla's"/>
    <s v="No inmail sent"/>
    <x v="1"/>
    <m/>
    <m/>
    <m/>
    <m/>
    <m/>
    <m/>
    <m/>
    <m/>
    <m/>
    <m/>
    <m/>
    <m/>
  </r>
  <r>
    <n v="13207"/>
    <d v="2021-11-25T00:00:00"/>
    <m/>
    <x v="2"/>
    <s v="Stephen Smith"/>
    <s v="Marketing Insights &amp; Analytics Team Lead "/>
    <s v="Paycom"/>
    <x v="7"/>
    <s v="America"/>
    <s v="Oklahoma"/>
    <s v="Ramla's"/>
    <s v="No inmail sent"/>
    <x v="1"/>
    <m/>
    <m/>
    <m/>
    <m/>
    <m/>
    <m/>
    <m/>
    <m/>
    <m/>
    <m/>
    <m/>
    <m/>
  </r>
  <r>
    <n v="13208"/>
    <d v="2021-11-25T00:00:00"/>
    <m/>
    <x v="2"/>
    <s v="Madhavi Ramakrishna"/>
    <s v="Global Vice President - Pharma Commercial Data Analytics &amp; Insights"/>
    <s v="GSK"/>
    <x v="13"/>
    <s v="America"/>
    <s v="New York"/>
    <s v="Ramla's"/>
    <s v="No inmail sent"/>
    <x v="1"/>
    <m/>
    <m/>
    <m/>
    <m/>
    <m/>
    <m/>
    <m/>
    <m/>
    <m/>
    <m/>
    <m/>
    <m/>
  </r>
  <r>
    <n v="13209"/>
    <d v="2021-11-25T00:00:00"/>
    <m/>
    <x v="2"/>
    <s v="Siva Nallusamy"/>
    <s v="Director, Data Insights &amp; Analytics "/>
    <s v="TE Connectivity"/>
    <x v="7"/>
    <s v="America"/>
    <s v="Pennsylvania"/>
    <s v="Ramla's"/>
    <s v="No inmail sent"/>
    <x v="1"/>
    <m/>
    <m/>
    <m/>
    <m/>
    <m/>
    <m/>
    <m/>
    <m/>
    <m/>
    <m/>
    <m/>
    <m/>
  </r>
  <r>
    <n v="13210"/>
    <d v="2021-11-25T00:00:00"/>
    <m/>
    <x v="2"/>
    <s v="Kyle Msawbah"/>
    <s v="Director | Commercial Analytics"/>
    <s v="Beautycounter"/>
    <x v="3"/>
    <s v="America"/>
    <s v="California"/>
    <s v="Ramla's"/>
    <s v="No inmail sent"/>
    <x v="1"/>
    <m/>
    <m/>
    <m/>
    <m/>
    <m/>
    <m/>
    <m/>
    <m/>
    <m/>
    <m/>
    <m/>
    <m/>
  </r>
  <r>
    <n v="13211"/>
    <d v="2021-11-25T00:00:00"/>
    <m/>
    <x v="2"/>
    <s v="Louise Cooper (Barber)"/>
    <s v="Head of Data Analytics, Insights &amp; AI "/>
    <s v="News Corp Australia"/>
    <x v="1"/>
    <s v="Australia"/>
    <s v="Australia"/>
    <s v="Ramla's"/>
    <s v="No inmail sent"/>
    <x v="1"/>
    <m/>
    <m/>
    <m/>
    <m/>
    <m/>
    <m/>
    <m/>
    <m/>
    <m/>
    <m/>
    <m/>
    <m/>
  </r>
  <r>
    <n v="13212"/>
    <d v="2021-11-30T00:00:00"/>
    <m/>
    <x v="4"/>
    <s v="Daniel Svikis"/>
    <s v="Director, Marketing Integration &amp; Effectiveness"/>
    <s v="HOME Agency "/>
    <x v="1"/>
    <s v="Europe"/>
    <s v="United Kingdom"/>
    <s v="Ramla's"/>
    <s v="No inmail sent"/>
    <x v="1"/>
    <m/>
    <m/>
    <m/>
    <m/>
    <m/>
    <m/>
    <m/>
    <m/>
    <m/>
    <m/>
    <m/>
    <m/>
  </r>
  <r>
    <n v="13213"/>
    <d v="2021-11-25T00:00:00"/>
    <m/>
    <x v="2"/>
    <s v="David Walsh"/>
    <s v="Head of Customer Insights for EMEA &amp; LATAM"/>
    <s v="LinkedIn"/>
    <x v="18"/>
    <s v="Europe"/>
    <s v="United Kingdom"/>
    <s v="Ramla's"/>
    <s v="No inmail sent"/>
    <x v="0"/>
    <d v="2021-11-29T00:00:00"/>
    <d v="2021-12-09T00:00:00"/>
    <m/>
    <m/>
    <m/>
    <m/>
    <m/>
    <m/>
    <m/>
    <m/>
    <m/>
    <m/>
  </r>
  <r>
    <n v="13214"/>
    <d v="2021-11-25T00:00:00"/>
    <m/>
    <x v="2"/>
    <s v="Jerlyn Lim"/>
    <s v="Strategic Insights and Analytics"/>
    <s v="The Coca-Cola Company"/>
    <x v="3"/>
    <s v="Asia"/>
    <s v="Singapore"/>
    <s v="Ramla's"/>
    <s v="No inmail sent"/>
    <x v="0"/>
    <d v="2021-11-29T00:00:00"/>
    <d v="2021-12-09T00:00:00"/>
    <m/>
    <m/>
    <m/>
    <m/>
    <m/>
    <m/>
    <m/>
    <m/>
    <m/>
    <m/>
  </r>
  <r>
    <n v="13215"/>
    <d v="2021-11-25T00:00:00"/>
    <m/>
    <x v="2"/>
    <s v="Anna Estlund"/>
    <s v="Insights Director "/>
    <s v="Pernod Ricard"/>
    <x v="3"/>
    <s v="America"/>
    <s v="New York"/>
    <s v="Ramla's"/>
    <s v="No inmail sent"/>
    <x v="1"/>
    <m/>
    <m/>
    <m/>
    <m/>
    <m/>
    <m/>
    <m/>
    <m/>
    <m/>
    <m/>
    <m/>
    <m/>
  </r>
  <r>
    <n v="13216"/>
    <d v="2021-11-25T00:00:00"/>
    <m/>
    <x v="2"/>
    <s v="Peggy F."/>
    <s v="Director of Category Insights and Analytics"/>
    <s v="Chosen Foods LLC"/>
    <x v="3"/>
    <s v="America"/>
    <s v="California"/>
    <s v="Ramla's"/>
    <s v="No inmail sent"/>
    <x v="1"/>
    <m/>
    <m/>
    <m/>
    <m/>
    <m/>
    <m/>
    <m/>
    <m/>
    <m/>
    <m/>
    <m/>
    <m/>
  </r>
  <r>
    <n v="13217"/>
    <d v="2021-11-25T00:00:00"/>
    <m/>
    <x v="2"/>
    <s v="Caitlin Malone"/>
    <s v="Senior VP, Group Director, Insights &amp; Analytics"/>
    <s v="Initiative"/>
    <x v="1"/>
    <s v="America"/>
    <s v="Illinois"/>
    <s v="Ramla's"/>
    <s v="No inmail sent"/>
    <x v="1"/>
    <m/>
    <m/>
    <m/>
    <m/>
    <m/>
    <m/>
    <m/>
    <m/>
    <m/>
    <m/>
    <m/>
    <m/>
  </r>
  <r>
    <n v="13218"/>
    <d v="2021-11-26T00:00:00"/>
    <m/>
    <x v="3"/>
    <s v="Kapil Tayal"/>
    <s v="Analytics Executive"/>
    <s v="Accenture"/>
    <x v="5"/>
    <s v="America"/>
    <s v="Illinois"/>
    <s v="Ramla's"/>
    <s v="No inmail sent"/>
    <x v="0"/>
    <d v="2021-11-29T00:00:00"/>
    <d v="2021-12-06T00:00:00"/>
    <m/>
    <m/>
    <m/>
    <s v="Positive"/>
    <d v="2021-12-06T00:00:00"/>
    <m/>
    <m/>
    <m/>
    <m/>
    <m/>
  </r>
  <r>
    <n v="13219"/>
    <d v="2021-11-30T00:00:00"/>
    <m/>
    <x v="4"/>
    <s v="Julie Thornley"/>
    <s v="Marketing Effectiveness Manager "/>
    <s v="AO"/>
    <x v="0"/>
    <s v="Europe"/>
    <s v="United Kingdom"/>
    <s v="Ramla's"/>
    <s v="No inmail sent"/>
    <x v="1"/>
    <m/>
    <m/>
    <m/>
    <m/>
    <m/>
    <m/>
    <m/>
    <m/>
    <m/>
    <m/>
    <m/>
    <m/>
  </r>
  <r>
    <n v="13220"/>
    <d v="2021-11-30T00:00:00"/>
    <m/>
    <x v="4"/>
    <s v="Manpreet Singh"/>
    <s v="Senior Analyst - Marketing Effectiveness and Strategy"/>
    <s v="Athleta"/>
    <x v="0"/>
    <s v="America"/>
    <s v="California"/>
    <s v="Ramla's"/>
    <s v="No inmail sent"/>
    <x v="1"/>
    <m/>
    <m/>
    <m/>
    <m/>
    <m/>
    <m/>
    <m/>
    <m/>
    <m/>
    <m/>
    <m/>
    <m/>
  </r>
  <r>
    <n v="13221"/>
    <d v="2021-11-30T00:00:00"/>
    <m/>
    <x v="4"/>
    <s v="Ombeline Marcus (nee Wallon)"/>
    <s v="Senior Manager, Marketing Intelligence and Effectiveness"/>
    <s v="the LEGO Group "/>
    <x v="3"/>
    <s v="Europe"/>
    <s v="United Kingdom"/>
    <s v="Ramla's"/>
    <s v="No inmail sent"/>
    <x v="1"/>
    <m/>
    <m/>
    <m/>
    <m/>
    <m/>
    <m/>
    <m/>
    <m/>
    <m/>
    <m/>
    <m/>
    <m/>
  </r>
  <r>
    <n v="13222"/>
    <d v="2021-11-30T00:00:00"/>
    <m/>
    <x v="4"/>
    <s v="Jenna Schaetz"/>
    <s v="Manager, Marketing Effectiveness"/>
    <s v="Target"/>
    <x v="0"/>
    <s v="America"/>
    <s v="Minnesota"/>
    <s v="Ramla's"/>
    <s v="No inmail sent"/>
    <x v="1"/>
    <m/>
    <m/>
    <m/>
    <m/>
    <m/>
    <m/>
    <m/>
    <m/>
    <m/>
    <m/>
    <m/>
    <m/>
  </r>
  <r>
    <n v="13223"/>
    <d v="2021-08-31T00:00:00"/>
    <m/>
    <x v="2"/>
    <s v="Nate Holmes"/>
    <s v="Director, Marketing Measurement and Analytics "/>
    <s v="Fidelity Investments"/>
    <x v="10"/>
    <s v="America"/>
    <s v="Illinois"/>
    <s v="Ramla's"/>
    <s v="No inmail sent"/>
    <x v="0"/>
    <d v="2021-09-02T00:00:00"/>
    <d v="2021-09-02T00:00:00"/>
    <m/>
    <m/>
    <m/>
    <m/>
    <m/>
    <m/>
    <m/>
    <m/>
    <m/>
    <m/>
  </r>
  <r>
    <n v="13224"/>
    <d v="2021-11-30T00:00:00"/>
    <m/>
    <x v="4"/>
    <s v="Kimberly Day"/>
    <s v="Senior Marketing Analyst - Marketing Effectiveness and Brand Health"/>
    <s v="Target"/>
    <x v="0"/>
    <s v="America"/>
    <s v="Minnesota"/>
    <s v="Ramla's"/>
    <s v="No inmail sent"/>
    <x v="1"/>
    <m/>
    <m/>
    <m/>
    <m/>
    <m/>
    <m/>
    <m/>
    <m/>
    <m/>
    <m/>
    <m/>
    <m/>
  </r>
  <r>
    <n v="13225"/>
    <d v="2021-11-30T00:00:00"/>
    <m/>
    <x v="4"/>
    <s v="Sara Kropf"/>
    <s v="Manager (17), Marketing Business Intelligence - Marketing Effectiveness"/>
    <s v="Target"/>
    <x v="0"/>
    <s v="America"/>
    <s v="Minnesota"/>
    <s v="Ramla's"/>
    <s v="No inmail sent"/>
    <x v="1"/>
    <m/>
    <m/>
    <m/>
    <m/>
    <m/>
    <m/>
    <m/>
    <m/>
    <m/>
    <m/>
    <m/>
    <m/>
  </r>
  <r>
    <n v="13226"/>
    <d v="2021-11-30T00:00:00"/>
    <m/>
    <x v="4"/>
    <s v="Kerrie Brown-Williams"/>
    <s v="Manager, Marketing Effectiveness Reporting and Analysis"/>
    <s v="Bloomingdale's"/>
    <x v="0"/>
    <s v="America"/>
    <s v="New York"/>
    <s v="Ramla's"/>
    <s v="No inmail sent"/>
    <x v="1"/>
    <m/>
    <m/>
    <m/>
    <m/>
    <m/>
    <m/>
    <m/>
    <m/>
    <m/>
    <m/>
    <m/>
    <m/>
  </r>
  <r>
    <n v="13227"/>
    <d v="2021-11-30T00:00:00"/>
    <m/>
    <x v="4"/>
    <s v="Stephane Hourdin"/>
    <s v="Director Finance / Sales and Marketing Effectiveness"/>
    <s v="Amgen"/>
    <x v="6"/>
    <s v="Europe"/>
    <s v="France"/>
    <s v="Ramla's"/>
    <s v="No inmail sent"/>
    <x v="1"/>
    <m/>
    <m/>
    <m/>
    <m/>
    <m/>
    <m/>
    <m/>
    <m/>
    <m/>
    <m/>
    <m/>
    <m/>
  </r>
  <r>
    <n v="13228"/>
    <d v="2021-11-30T00:00:00"/>
    <m/>
    <x v="4"/>
    <s v="Kathy Juhn"/>
    <s v="Director, Field Marketing Effectiveness"/>
    <s v="US Foods "/>
    <x v="3"/>
    <s v="America"/>
    <s v="Illinois"/>
    <s v="Ramla's"/>
    <s v="No inmail sent"/>
    <x v="1"/>
    <m/>
    <m/>
    <m/>
    <m/>
    <m/>
    <m/>
    <m/>
    <m/>
    <m/>
    <m/>
    <m/>
    <m/>
  </r>
  <r>
    <n v="13229"/>
    <d v="2021-11-30T00:00:00"/>
    <m/>
    <x v="4"/>
    <s v="Yemi Daji"/>
    <s v="Marketing Effectiveness Manager"/>
    <s v="Christie's "/>
    <x v="0"/>
    <s v="Europe"/>
    <s v="United Kingdom"/>
    <s v="Ramla's"/>
    <s v="No inmail sent"/>
    <x v="1"/>
    <m/>
    <m/>
    <m/>
    <m/>
    <m/>
    <m/>
    <m/>
    <m/>
    <m/>
    <m/>
    <m/>
    <m/>
  </r>
  <r>
    <n v="13230"/>
    <d v="2021-11-30T00:00:00"/>
    <m/>
    <x v="4"/>
    <s v="Mimi Doherty"/>
    <s v="Director, Global Sales &amp; Marketing Effectiveness"/>
    <s v="Sanofi Pasteur"/>
    <x v="0"/>
    <s v="America"/>
    <s v="New Jersey"/>
    <s v="Ramla's"/>
    <s v="No inmail sent"/>
    <x v="1"/>
    <m/>
    <m/>
    <m/>
    <m/>
    <m/>
    <m/>
    <m/>
    <m/>
    <m/>
    <m/>
    <m/>
    <m/>
  </r>
  <r>
    <n v="13231"/>
    <d v="2021-11-30T00:00:00"/>
    <m/>
    <x v="4"/>
    <s v="Joe Caminiti"/>
    <s v="VP, Sales and Marketing Operations and effectiveness"/>
    <s v="Cephalon "/>
    <x v="6"/>
    <s v="America"/>
    <s v="US"/>
    <s v="Ramla's"/>
    <s v="No inmail sent"/>
    <x v="1"/>
    <m/>
    <m/>
    <m/>
    <m/>
    <m/>
    <m/>
    <m/>
    <m/>
    <m/>
    <m/>
    <m/>
    <m/>
  </r>
  <r>
    <n v="13232"/>
    <d v="2021-11-30T00:00:00"/>
    <m/>
    <x v="4"/>
    <s v="Dinshaw Karanjia"/>
    <s v="Director, Market Access Marketing and Pull-through Effectiveness"/>
    <s v="Jazz Pharmaceuticals"/>
    <x v="6"/>
    <s v="America"/>
    <s v="Pennsylvania"/>
    <s v="Ramla's"/>
    <s v="No inmail sent"/>
    <x v="1"/>
    <m/>
    <m/>
    <m/>
    <m/>
    <m/>
    <m/>
    <m/>
    <m/>
    <m/>
    <m/>
    <m/>
    <m/>
  </r>
  <r>
    <n v="13233"/>
    <d v="2021-11-30T00:00:00"/>
    <m/>
    <x v="4"/>
    <s v="Nancy Hayes"/>
    <s v="Digital Project Mananger | DBS Marketing, Digital Marketing Effectiveness"/>
    <s v="Diageo"/>
    <x v="3"/>
    <s v="America"/>
    <s v="New York"/>
    <s v="Ramla's"/>
    <s v="No inmail sent"/>
    <x v="1"/>
    <m/>
    <m/>
    <m/>
    <m/>
    <m/>
    <m/>
    <m/>
    <m/>
    <m/>
    <m/>
    <m/>
    <m/>
  </r>
  <r>
    <n v="13234"/>
    <d v="2021-11-30T00:00:00"/>
    <m/>
    <x v="4"/>
    <s v="Tathagata Ghosh"/>
    <s v="Analytics Manager"/>
    <s v="HSBC"/>
    <x v="10"/>
    <s v="Europe"/>
    <s v="United Kingdom"/>
    <s v="Ramla's"/>
    <s v="No inmail sent"/>
    <x v="1"/>
    <m/>
    <m/>
    <m/>
    <m/>
    <m/>
    <m/>
    <m/>
    <m/>
    <m/>
    <m/>
    <m/>
    <m/>
  </r>
  <r>
    <n v="13235"/>
    <d v="2021-11-30T00:00:00"/>
    <m/>
    <x v="4"/>
    <s v="Viraj Bhambri"/>
    <s v="Senior Data Analyst"/>
    <s v="Capital One"/>
    <x v="10"/>
    <s v="America"/>
    <s v="Washington"/>
    <s v="Ramla's"/>
    <s v="No inmail sent"/>
    <x v="1"/>
    <m/>
    <m/>
    <m/>
    <m/>
    <m/>
    <m/>
    <m/>
    <m/>
    <m/>
    <m/>
    <m/>
    <m/>
  </r>
  <r>
    <n v="13236"/>
    <d v="2021-11-26T00:00:00"/>
    <m/>
    <x v="1"/>
    <s v="Jon Williams"/>
    <s v="Lead Data Scientist, WB Data Intelligence_x000a_"/>
    <s v="Warner Bros. Entertainment Group of Companies"/>
    <x v="12"/>
    <s v="America"/>
    <s v="California"/>
    <s v="Ramla's"/>
    <s v="No inmail sent"/>
    <x v="1"/>
    <m/>
    <m/>
    <m/>
    <m/>
    <m/>
    <m/>
    <m/>
    <m/>
    <m/>
    <m/>
    <m/>
    <m/>
  </r>
  <r>
    <n v="13237"/>
    <d v="2021-11-26T00:00:00"/>
    <m/>
    <x v="2"/>
    <s v="Michael Brooks"/>
    <s v="Senior Audience Development &amp; Performance Marketing Data Manager"/>
    <s v="Unilever"/>
    <x v="3"/>
    <s v="Europe"/>
    <s v="London"/>
    <s v="Ramla's"/>
    <s v="No inmail sent"/>
    <x v="0"/>
    <d v="2021-11-26T00:00:00"/>
    <d v="2021-12-09T00:00:00"/>
    <m/>
    <m/>
    <m/>
    <m/>
    <m/>
    <m/>
    <m/>
    <m/>
    <m/>
    <m/>
  </r>
  <r>
    <n v="13238"/>
    <d v="2021-11-26T00:00:00"/>
    <m/>
    <x v="2"/>
    <s v="Bridge Einicke"/>
    <s v="Brand Director Consumer Privacy Global and Europe "/>
    <s v="Procter &amp; Gamble"/>
    <x v="3"/>
    <s v="Europe"/>
    <s v="Germany"/>
    <s v="Ramla's"/>
    <s v="No inmail sent"/>
    <x v="1"/>
    <m/>
    <m/>
    <m/>
    <m/>
    <m/>
    <m/>
    <m/>
    <m/>
    <m/>
    <m/>
    <m/>
    <m/>
  </r>
  <r>
    <n v="13239"/>
    <d v="2021-11-26T00:00:00"/>
    <m/>
    <x v="2"/>
    <s v="Cedar Milazzo"/>
    <s v="Founder"/>
    <s v="Nobl Media"/>
    <x v="1"/>
    <s v="America"/>
    <s v="California"/>
    <s v="Ramla's"/>
    <s v="No inmail sent"/>
    <x v="0"/>
    <d v="2021-11-29T00:00:00"/>
    <d v="2021-12-09T00:00:00"/>
    <m/>
    <m/>
    <m/>
    <s v="Negative"/>
    <m/>
    <m/>
    <m/>
    <m/>
    <m/>
    <m/>
  </r>
  <r>
    <n v="13240"/>
    <d v="2021-11-26T00:00:00"/>
    <m/>
    <x v="2"/>
    <s v="Alexander Pavelka"/>
    <s v="Head of Data and Analytics"/>
    <s v="Red Bull (Global EVP)"/>
    <x v="3"/>
    <s v="Europe"/>
    <s v="Austria"/>
    <s v="Ramla's"/>
    <s v="No inmail sent"/>
    <x v="1"/>
    <m/>
    <m/>
    <m/>
    <m/>
    <m/>
    <m/>
    <m/>
    <m/>
    <m/>
    <m/>
    <m/>
    <m/>
  </r>
  <r>
    <n v="13241"/>
    <d v="2021-11-26T00:00:00"/>
    <m/>
    <x v="2"/>
    <s v="Guilhem Chalancon"/>
    <s v="VP of Product &amp; Lead Data Scientist "/>
    <s v="Realeyes"/>
    <x v="5"/>
    <s v="America"/>
    <s v="Canada"/>
    <s v="Ramla's"/>
    <s v="No inmail sent"/>
    <x v="0"/>
    <d v="2021-12-02T00:00:00"/>
    <d v="2021-12-02T00:00:00"/>
    <m/>
    <m/>
    <m/>
    <m/>
    <m/>
    <m/>
    <m/>
    <m/>
    <m/>
    <m/>
  </r>
  <r>
    <n v="13242"/>
    <d v="2021-11-26T00:00:00"/>
    <m/>
    <x v="2"/>
    <s v="Blake Cahill"/>
    <s v="SVP Head of Digital Marketing &amp; E-Commerce "/>
    <s v="Philips"/>
    <x v="7"/>
    <s v="Europe"/>
    <s v="Netherlands"/>
    <s v="Ramla's"/>
    <s v="No inmail sent"/>
    <x v="0"/>
    <m/>
    <d v="2022-03-09T00:00:00"/>
    <m/>
    <m/>
    <m/>
    <m/>
    <m/>
    <m/>
    <m/>
    <m/>
    <m/>
    <m/>
  </r>
  <r>
    <n v="13243"/>
    <d v="2021-11-29T00:00:00"/>
    <n v="11"/>
    <x v="3"/>
    <s v="Nicole Nowakowski"/>
    <s v="Senior Media Manager"/>
    <s v="PetSmart"/>
    <x v="0"/>
    <s v="America"/>
    <s v="United States"/>
    <s v="Ramla's"/>
    <s v="No inmail sent"/>
    <x v="4"/>
    <m/>
    <m/>
    <n v="0"/>
    <m/>
    <m/>
    <m/>
    <m/>
    <m/>
    <m/>
    <m/>
    <m/>
    <m/>
  </r>
  <r>
    <n v="13244"/>
    <d v="2021-11-29T00:00:00"/>
    <n v="11"/>
    <x v="3"/>
    <s v="Kevin Kim"/>
    <s v="Analytics Manager"/>
    <s v="Woolworths Group"/>
    <x v="0"/>
    <s v="Australia"/>
    <s v="Australia"/>
    <s v="Ramla's"/>
    <s v="No inmail sent"/>
    <x v="4"/>
    <m/>
    <m/>
    <n v="0"/>
    <m/>
    <m/>
    <m/>
    <m/>
    <m/>
    <m/>
    <m/>
    <m/>
    <m/>
  </r>
  <r>
    <n v="13245"/>
    <d v="2021-11-29T00:00:00"/>
    <n v="11"/>
    <x v="3"/>
    <s v="Jaladeepan Kamaraju"/>
    <s v="Senior Data Scientist"/>
    <s v="lululemon"/>
    <x v="0"/>
    <s v="America"/>
    <s v="Canada "/>
    <s v="Personal"/>
    <s v="No inmail sent"/>
    <x v="1"/>
    <m/>
    <m/>
    <n v="0"/>
    <m/>
    <m/>
    <m/>
    <m/>
    <m/>
    <m/>
    <m/>
    <m/>
    <m/>
  </r>
  <r>
    <n v="13246"/>
    <d v="2021-11-29T00:00:00"/>
    <n v="11"/>
    <x v="3"/>
    <s v="Britton Goetze"/>
    <s v="Sr. Manager, Marketing Measurement"/>
    <s v="Target"/>
    <x v="0"/>
    <s v="America"/>
    <s v="Minnesota"/>
    <s v="Ramla's"/>
    <s v="No inmail sent"/>
    <x v="0"/>
    <d v="2021-11-30T00:00:00"/>
    <d v="2022-03-08T00:00:00"/>
    <n v="3"/>
    <m/>
    <m/>
    <m/>
    <m/>
    <m/>
    <m/>
    <m/>
    <m/>
    <m/>
  </r>
  <r>
    <n v="13247"/>
    <d v="2021-11-29T00:00:00"/>
    <n v="11"/>
    <x v="3"/>
    <s v="Austin Franzoni"/>
    <s v="Manager Marketing Analytics"/>
    <s v="The Hershey Company"/>
    <x v="3"/>
    <s v="America"/>
    <s v="Pennsylvania"/>
    <s v="Ramla's"/>
    <s v="No inmail sent"/>
    <x v="4"/>
    <m/>
    <m/>
    <n v="0"/>
    <m/>
    <m/>
    <m/>
    <m/>
    <m/>
    <m/>
    <m/>
    <m/>
    <m/>
  </r>
  <r>
    <n v="13248"/>
    <d v="2021-11-29T00:00:00"/>
    <n v="11"/>
    <x v="3"/>
    <s v="Michael Plunkett"/>
    <s v="Director, Marketing &amp; Analytics"/>
    <s v="Shop Your Way"/>
    <x v="3"/>
    <s v="America"/>
    <s v="Illinois"/>
    <s v="Ramla's"/>
    <s v="No inmail sent"/>
    <x v="1"/>
    <m/>
    <m/>
    <m/>
    <m/>
    <m/>
    <m/>
    <m/>
    <m/>
    <m/>
    <m/>
    <m/>
    <m/>
  </r>
  <r>
    <n v="13249"/>
    <d v="2021-11-29T00:00:00"/>
    <n v="11"/>
    <x v="3"/>
    <s v="Khari Motayne"/>
    <s v="Associate Director, Inclusive Marketing"/>
    <s v="Direct Agents "/>
    <x v="1"/>
    <s v="America"/>
    <s v="New York"/>
    <s v="Ramla's"/>
    <s v="No inmail sent"/>
    <x v="0"/>
    <d v="2021-11-30T00:00:00"/>
    <d v="2022-03-08T00:00:00"/>
    <m/>
    <m/>
    <m/>
    <m/>
    <m/>
    <m/>
    <m/>
    <m/>
    <m/>
    <m/>
  </r>
  <r>
    <n v="13250"/>
    <d v="2021-11-29T00:00:00"/>
    <n v="11"/>
    <x v="3"/>
    <s v="Karthik Ganapathi"/>
    <s v="Data Science"/>
    <s v="Coinbase"/>
    <x v="18"/>
    <s v="America"/>
    <s v="California"/>
    <s v="Ramla's"/>
    <s v="No inmail sent"/>
    <x v="1"/>
    <m/>
    <m/>
    <m/>
    <m/>
    <m/>
    <m/>
    <m/>
    <m/>
    <m/>
    <m/>
    <m/>
    <m/>
  </r>
  <r>
    <n v="13251"/>
    <d v="2021-11-29T00:00:00"/>
    <m/>
    <x v="3"/>
    <s v="Jenny Oh"/>
    <s v="Executive Director, Corporate Marketing Analytics"/>
    <s v="Estee Lauder"/>
    <x v="3"/>
    <s v="America"/>
    <s v="New York"/>
    <s v="Personal"/>
    <s v="No inmail sent"/>
    <x v="1"/>
    <m/>
    <m/>
    <m/>
    <m/>
    <m/>
    <m/>
    <m/>
    <m/>
    <m/>
    <m/>
    <m/>
    <s v="AAA 2021"/>
  </r>
  <r>
    <n v="13252"/>
    <d v="2021-11-29T00:00:00"/>
    <m/>
    <x v="3"/>
    <s v="Souleymane BOUARE"/>
    <s v="Marketing Data Analyst"/>
    <s v="Gexel"/>
    <x v="16"/>
    <s v="America"/>
    <s v="Canada"/>
    <s v="Personal"/>
    <s v="No inmail sent"/>
    <x v="0"/>
    <d v="2021-11-30T00:00:00"/>
    <d v="2021-12-06T00:00:00"/>
    <m/>
    <m/>
    <m/>
    <m/>
    <m/>
    <m/>
    <m/>
    <m/>
    <m/>
    <m/>
  </r>
  <r>
    <n v="13253"/>
    <d v="2021-11-29T00:00:00"/>
    <m/>
    <x v="3"/>
    <s v="Alex Kimura"/>
    <s v="Global Marketing Manager"/>
    <s v="ASICS"/>
    <x v="3"/>
    <s v="America"/>
    <s v="California"/>
    <s v="Ramla's"/>
    <s v="No inmail sent"/>
    <x v="0"/>
    <d v="2021-11-30T00:00:00"/>
    <d v="2022-03-08T00:00:00"/>
    <m/>
    <m/>
    <m/>
    <m/>
    <m/>
    <m/>
    <m/>
    <m/>
    <m/>
    <m/>
  </r>
  <r>
    <n v="13254"/>
    <d v="2021-11-29T00:00:00"/>
    <m/>
    <x v="3"/>
    <s v="Yu Mao"/>
    <s v="Manager, Data Analytic"/>
    <s v="VaynerMedia"/>
    <x v="1"/>
    <s v="America"/>
    <s v="New York"/>
    <s v="Personal"/>
    <s v="No inmail sent"/>
    <x v="1"/>
    <m/>
    <m/>
    <m/>
    <m/>
    <m/>
    <m/>
    <m/>
    <m/>
    <m/>
    <m/>
    <m/>
    <m/>
  </r>
  <r>
    <n v="13255"/>
    <d v="2021-11-29T00:00:00"/>
    <m/>
    <x v="3"/>
    <s v="Clémence Côme"/>
    <s v="Client Insight Manager"/>
    <s v="Van Cleef &amp; Arpels"/>
    <x v="3"/>
    <s v="Europe"/>
    <s v="France"/>
    <s v="Ramla's"/>
    <s v="No inmail sent"/>
    <x v="1"/>
    <m/>
    <m/>
    <m/>
    <m/>
    <m/>
    <m/>
    <m/>
    <m/>
    <m/>
    <m/>
    <m/>
    <m/>
  </r>
  <r>
    <n v="13256"/>
    <d v="2021-11-29T00:00:00"/>
    <m/>
    <x v="3"/>
    <s v="Risa Seu"/>
    <s v="Strategy &amp; Operations"/>
    <s v="Gopuff  "/>
    <x v="18"/>
    <s v="America"/>
    <s v="United States"/>
    <s v="Ramla's"/>
    <s v="No inmail sent"/>
    <x v="4"/>
    <m/>
    <m/>
    <m/>
    <m/>
    <m/>
    <m/>
    <m/>
    <m/>
    <m/>
    <m/>
    <m/>
    <m/>
  </r>
  <r>
    <n v="13257"/>
    <d v="2021-11-29T00:00:00"/>
    <m/>
    <x v="3"/>
    <s v="Matthieu SOUDAN"/>
    <s v="Sales Manager"/>
    <s v="TAG Heuer"/>
    <x v="3"/>
    <s v="Europe"/>
    <s v="France"/>
    <s v="Personal"/>
    <s v="No inmail sent"/>
    <x v="1"/>
    <m/>
    <m/>
    <m/>
    <m/>
    <m/>
    <m/>
    <m/>
    <m/>
    <m/>
    <m/>
    <m/>
    <m/>
  </r>
  <r>
    <n v="13258"/>
    <d v="2021-11-29T00:00:00"/>
    <m/>
    <x v="3"/>
    <s v="Marame Zouhir"/>
    <s v="Head of Data"/>
    <s v="ENTORIA"/>
    <x v="10"/>
    <s v="Europe"/>
    <s v="France"/>
    <s v="Ramla's"/>
    <s v="No inmail sent"/>
    <x v="0"/>
    <d v="2021-11-30T00:00:00"/>
    <d v="2022-03-08T00:00:00"/>
    <m/>
    <m/>
    <m/>
    <m/>
    <m/>
    <m/>
    <m/>
    <m/>
    <m/>
    <m/>
  </r>
  <r>
    <n v="13259"/>
    <d v="2021-11-29T00:00:00"/>
    <m/>
    <x v="3"/>
    <s v="Antoine THORIN"/>
    <s v="Data Scientist"/>
    <s v="BRED Banque"/>
    <x v="10"/>
    <s v="Europe"/>
    <s v="France"/>
    <s v="Personal"/>
    <s v="No inmail sent"/>
    <x v="0"/>
    <d v="2021-12-07T00:00:00"/>
    <m/>
    <m/>
    <m/>
    <m/>
    <m/>
    <m/>
    <m/>
    <m/>
    <m/>
    <m/>
    <m/>
  </r>
  <r>
    <n v="13260"/>
    <d v="2021-11-29T00:00:00"/>
    <m/>
    <x v="3"/>
    <s v="Paul-Henri Castets"/>
    <s v="Data Analyst"/>
    <s v="Dejbox"/>
    <x v="3"/>
    <s v="Europe"/>
    <s v="France"/>
    <s v="Personal"/>
    <s v="No inmail sent"/>
    <x v="1"/>
    <m/>
    <m/>
    <m/>
    <m/>
    <m/>
    <m/>
    <m/>
    <m/>
    <m/>
    <m/>
    <m/>
    <m/>
  </r>
  <r>
    <n v="13261"/>
    <d v="2021-11-29T00:00:00"/>
    <m/>
    <x v="3"/>
    <s v="Joel Palmer"/>
    <s v="Assistant Director, Statistics"/>
    <s v="IQVIA"/>
    <x v="6"/>
    <s v="America"/>
    <s v="Illinois"/>
    <s v="Ramla's"/>
    <s v="No inmail sent"/>
    <x v="4"/>
    <m/>
    <m/>
    <m/>
    <m/>
    <m/>
    <m/>
    <m/>
    <m/>
    <m/>
    <m/>
    <m/>
    <m/>
  </r>
  <r>
    <n v="13262"/>
    <d v="2021-11-29T00:00:00"/>
    <m/>
    <x v="3"/>
    <s v="Kelley Ward"/>
    <s v="General Manager"/>
    <s v="Weed Man Lawn Care"/>
    <x v="0"/>
    <s v="America"/>
    <s v="Ohio"/>
    <s v="Personal"/>
    <s v="No inmail sent"/>
    <x v="1"/>
    <m/>
    <m/>
    <m/>
    <m/>
    <m/>
    <m/>
    <m/>
    <m/>
    <m/>
    <m/>
    <m/>
    <m/>
  </r>
  <r>
    <n v="13263"/>
    <d v="2021-11-29T00:00:00"/>
    <m/>
    <x v="2"/>
    <s v="Parul Garg"/>
    <s v="Senior Associate - data analytics"/>
    <s v="Omnicom Media Group"/>
    <x v="1"/>
    <s v="Asia"/>
    <s v="India"/>
    <s v="Personal"/>
    <s v="No inmail sent"/>
    <x v="0"/>
    <d v="2021-11-29T00:00:00"/>
    <d v="2021-11-29T00:00:00"/>
    <m/>
    <m/>
    <m/>
    <m/>
    <m/>
    <m/>
    <m/>
    <m/>
    <m/>
    <m/>
  </r>
  <r>
    <n v="13264"/>
    <d v="2021-11-29T00:00:00"/>
    <m/>
    <x v="2"/>
    <s v="Harry Lin"/>
    <s v="Global Lead of Media Insights, AWS Data Exchange "/>
    <s v="Amazon Web Services (AWS)"/>
    <x v="18"/>
    <s v="America"/>
    <s v="California"/>
    <s v="Ramla's"/>
    <s v="No inmail sent"/>
    <x v="1"/>
    <m/>
    <m/>
    <m/>
    <m/>
    <m/>
    <m/>
    <m/>
    <m/>
    <m/>
    <m/>
    <m/>
    <m/>
  </r>
  <r>
    <n v="13265"/>
    <d v="2021-11-29T00:00:00"/>
    <m/>
    <x v="2"/>
    <s v="Rina M."/>
    <s v="Marketing Analytics &amp; Media Manager "/>
    <s v="Sony Interactive Entertainment"/>
    <x v="12"/>
    <s v="Asia"/>
    <s v="Japan"/>
    <s v="Ramla's"/>
    <s v="No inmail sent"/>
    <x v="1"/>
    <m/>
    <m/>
    <m/>
    <m/>
    <m/>
    <m/>
    <m/>
    <m/>
    <m/>
    <m/>
    <m/>
    <m/>
  </r>
  <r>
    <n v="13266"/>
    <d v="2021-11-29T00:00:00"/>
    <m/>
    <x v="2"/>
    <s v="Nakul Pornpiriyakulchai"/>
    <s v="Head of Digital, Media, and Insights "/>
    <s v="FrieslandCampina"/>
    <x v="3"/>
    <s v="Europe"/>
    <s v="Netherlands"/>
    <s v="Ramla's"/>
    <s v="No inmail sent"/>
    <x v="1"/>
    <m/>
    <m/>
    <m/>
    <m/>
    <m/>
    <m/>
    <m/>
    <m/>
    <m/>
    <m/>
    <m/>
    <m/>
  </r>
  <r>
    <n v="13267"/>
    <d v="2021-11-29T00:00:00"/>
    <m/>
    <x v="2"/>
    <s v="Cong (Tina) Ruan"/>
    <s v="Analytics and Media Manager"/>
    <s v="Amazon"/>
    <x v="18"/>
    <s v="America"/>
    <s v="New York"/>
    <s v="Ramla's"/>
    <s v="No inmail sent"/>
    <x v="1"/>
    <m/>
    <m/>
    <m/>
    <m/>
    <m/>
    <m/>
    <m/>
    <m/>
    <m/>
    <m/>
    <m/>
    <m/>
  </r>
  <r>
    <n v="13268"/>
    <d v="2021-11-29T00:00:00"/>
    <m/>
    <x v="2"/>
    <s v="Silvina El Baba"/>
    <s v="VP, Marketing Technology and Effectiveness"/>
    <s v="Gainsight"/>
    <x v="7"/>
    <s v="America"/>
    <s v="California"/>
    <s v="Ramla's"/>
    <s v="No inmail sent"/>
    <x v="1"/>
    <m/>
    <m/>
    <m/>
    <m/>
    <m/>
    <m/>
    <m/>
    <m/>
    <m/>
    <m/>
    <m/>
    <m/>
  </r>
  <r>
    <n v="13269"/>
    <d v="2021-11-29T00:00:00"/>
    <m/>
    <x v="2"/>
    <s v="Rachel Bowen"/>
    <s v="Global Digital Marketing Effectiveness Acceleration Manager "/>
    <s v="GSK"/>
    <x v="6"/>
    <s v="Europe"/>
    <s v="United Kingdom"/>
    <s v="Ramla's"/>
    <s v="No inmail sent"/>
    <x v="0"/>
    <d v="2021-12-08T00:00:00"/>
    <d v="2021-12-09T00:00:00"/>
    <m/>
    <m/>
    <m/>
    <m/>
    <m/>
    <m/>
    <m/>
    <m/>
    <m/>
    <m/>
  </r>
  <r>
    <n v="13270"/>
    <d v="2021-11-29T00:00:00"/>
    <m/>
    <x v="2"/>
    <s v="Christian McGill"/>
    <s v="CMK Commercial Analytics - Media Innovation Manager"/>
    <s v="Procter &amp; Gamble"/>
    <x v="3"/>
    <s v="America"/>
    <s v="Ohio"/>
    <s v="Ramla's"/>
    <s v="No inmail sent"/>
    <x v="0"/>
    <d v="2021-11-29T00:00:00"/>
    <d v="2021-12-09T00:00:00"/>
    <m/>
    <m/>
    <m/>
    <m/>
    <m/>
    <m/>
    <m/>
    <m/>
    <m/>
    <m/>
  </r>
  <r>
    <n v="13271"/>
    <d v="2021-11-29T00:00:00"/>
    <m/>
    <x v="2"/>
    <s v="Jeanne M."/>
    <s v="Senior Vice President, Paid Media &amp; Analytics "/>
    <s v=" Edelman"/>
    <x v="1"/>
    <s v="America"/>
    <s v="Illinois"/>
    <s v="Ramla's"/>
    <s v="No inmail sent"/>
    <x v="1"/>
    <m/>
    <m/>
    <m/>
    <m/>
    <m/>
    <m/>
    <m/>
    <m/>
    <m/>
    <m/>
    <m/>
    <m/>
  </r>
  <r>
    <n v="13272"/>
    <d v="2021-11-29T00:00:00"/>
    <m/>
    <x v="2"/>
    <s v="Zachary Gordon"/>
    <s v="Manager, Media &amp; Analytics Strategy"/>
    <s v=" SJR"/>
    <x v="1"/>
    <s v="America"/>
    <s v="New York"/>
    <s v="Ramla's"/>
    <s v="No inmail sent"/>
    <x v="0"/>
    <d v="2021-11-29T00:00:00"/>
    <d v="2021-12-09T00:00:00"/>
    <m/>
    <m/>
    <m/>
    <m/>
    <m/>
    <m/>
    <m/>
    <m/>
    <m/>
    <m/>
  </r>
  <r>
    <n v="13273"/>
    <d v="2021-11-29T00:00:00"/>
    <m/>
    <x v="2"/>
    <s v="Brian Henderson"/>
    <s v="Marketing Director - Global Digital Experience and Marketing Effectiveness "/>
    <s v="Arrow Electronics"/>
    <x v="7"/>
    <s v="America"/>
    <s v="Kenntucky"/>
    <s v="Ramla's"/>
    <s v="No inmail sent"/>
    <x v="1"/>
    <m/>
    <m/>
    <m/>
    <m/>
    <m/>
    <m/>
    <m/>
    <m/>
    <m/>
    <m/>
    <m/>
    <m/>
  </r>
  <r>
    <n v="13274"/>
    <d v="2021-11-29T00:00:00"/>
    <m/>
    <x v="2"/>
    <s v="Alexandra (Lexi) Finger"/>
    <s v="Director, Media Buying and Insights"/>
    <s v=" Gallery Media Group "/>
    <x v="1"/>
    <s v="America"/>
    <s v="New York"/>
    <s v="Ramla's"/>
    <s v="No inmail sent"/>
    <x v="1"/>
    <m/>
    <m/>
    <m/>
    <m/>
    <m/>
    <m/>
    <m/>
    <m/>
    <m/>
    <m/>
    <m/>
    <m/>
  </r>
  <r>
    <n v="13275"/>
    <d v="2021-11-29T00:00:00"/>
    <m/>
    <x v="2"/>
    <s v="Richard Kocher"/>
    <s v="Global Director, Media Insights &amp; Planning at Expedia, Inc. "/>
    <s v="Expedia, Inc."/>
    <x v="18"/>
    <s v="Europe"/>
    <s v="United Kingdom"/>
    <s v="Ramla's"/>
    <s v="No inmail sent"/>
    <x v="0"/>
    <d v="2021-11-29T00:00:00"/>
    <d v="2021-12-09T00:00:00"/>
    <m/>
    <m/>
    <m/>
    <m/>
    <m/>
    <m/>
    <m/>
    <m/>
    <m/>
    <m/>
  </r>
  <r>
    <n v="13276"/>
    <d v="2021-11-30T00:00:00"/>
    <m/>
    <x v="4"/>
    <s v="Abhishek Chaurasiya"/>
    <s v="Senior Data Scientist"/>
    <s v="DoorDash "/>
    <x v="4"/>
    <s v="America"/>
    <s v="California"/>
    <s v="Personal"/>
    <s v="No inmail sent"/>
    <x v="1"/>
    <m/>
    <m/>
    <m/>
    <m/>
    <m/>
    <m/>
    <m/>
    <m/>
    <m/>
    <m/>
    <m/>
    <m/>
  </r>
  <r>
    <n v="13277"/>
    <d v="2021-12-01T00:00:00"/>
    <m/>
    <x v="4"/>
    <s v="Jason Jansari"/>
    <s v="Marketing/BNA Effectiveness Analyst (Campaign Decisioning - Insight)"/>
    <s v="British Gas "/>
    <x v="0"/>
    <s v="Europe"/>
    <s v="United Kindgom"/>
    <s v="Personal"/>
    <s v="No inmail sent"/>
    <x v="1"/>
    <m/>
    <m/>
    <m/>
    <m/>
    <m/>
    <m/>
    <m/>
    <m/>
    <m/>
    <m/>
    <m/>
    <m/>
  </r>
  <r>
    <n v="13278"/>
    <d v="2021-12-01T00:00:00"/>
    <m/>
    <x v="4"/>
    <s v="Mark Peters"/>
    <s v="Affinity Marketing Strategic Planning &amp; Performance Effectiveness"/>
    <s v="Johnson Insurance "/>
    <x v="10"/>
    <s v="America"/>
    <s v="Canada"/>
    <s v="Ramla's"/>
    <s v="No inmail sent"/>
    <x v="1"/>
    <m/>
    <m/>
    <m/>
    <m/>
    <m/>
    <m/>
    <m/>
    <m/>
    <m/>
    <m/>
    <m/>
    <m/>
  </r>
  <r>
    <n v="13279"/>
    <d v="2021-12-01T00:00:00"/>
    <m/>
    <x v="4"/>
    <s v="Adel Zamarani"/>
    <s v="Marketing Effectiveness Manager"/>
    <s v="sanofi-aventis "/>
    <x v="6"/>
    <s v="Europe"/>
    <s v="France"/>
    <s v="Personal"/>
    <s v="No inmail sent"/>
    <x v="1"/>
    <m/>
    <m/>
    <m/>
    <m/>
    <m/>
    <m/>
    <m/>
    <m/>
    <m/>
    <m/>
    <m/>
    <m/>
  </r>
  <r>
    <n v="13280"/>
    <d v="2021-12-01T00:00:00"/>
    <m/>
    <x v="4"/>
    <s v="Ina Franzke-Schuerfeld"/>
    <s v="Teamlead Performance Display, Brand Media &amp; Analytics"/>
    <s v="Tchibo"/>
    <x v="3"/>
    <s v="Europe"/>
    <s v="Germany"/>
    <s v="Ramla's"/>
    <s v="No inmail sent"/>
    <x v="1"/>
    <m/>
    <m/>
    <m/>
    <m/>
    <m/>
    <m/>
    <m/>
    <m/>
    <m/>
    <m/>
    <m/>
    <m/>
  </r>
  <r>
    <n v="13281"/>
    <d v="2021-12-01T00:00:00"/>
    <m/>
    <x v="4"/>
    <s v="Vsevolod Pischalnikov"/>
    <s v="Marketing effectiveness manager"/>
    <s v="STADA CIS"/>
    <x v="6"/>
    <s v="Europe"/>
    <s v="Russia"/>
    <s v="Ramla's"/>
    <s v="No inmail sent"/>
    <x v="1"/>
    <m/>
    <m/>
    <m/>
    <m/>
    <m/>
    <m/>
    <m/>
    <m/>
    <m/>
    <m/>
    <m/>
    <m/>
  </r>
  <r>
    <n v="13282"/>
    <d v="2021-12-01T00:00:00"/>
    <m/>
    <x v="4"/>
    <s v="Kristian Ayre"/>
    <s v="Senior Manager, Media Effectiveness"/>
    <s v="Rogers Sports &amp; Media"/>
    <x v="1"/>
    <s v="America"/>
    <s v="Canada"/>
    <s v="Ramla's"/>
    <s v="No inmail sent"/>
    <x v="1"/>
    <m/>
    <m/>
    <m/>
    <m/>
    <m/>
    <m/>
    <m/>
    <m/>
    <m/>
    <m/>
    <m/>
    <m/>
  </r>
  <r>
    <n v="13283"/>
    <d v="2021-12-01T00:00:00"/>
    <m/>
    <x v="4"/>
    <s v="Alexander-James Backhouse (AJ)"/>
    <s v="Marketing Manager, Marketing Effectiveness &amp; Operations"/>
    <s v="Springer Nature Group"/>
    <x v="17"/>
    <s v="Europe"/>
    <s v="United Kingdom"/>
    <s v="Ramla's"/>
    <s v="No inmail sent"/>
    <x v="1"/>
    <m/>
    <m/>
    <m/>
    <m/>
    <m/>
    <m/>
    <m/>
    <m/>
    <m/>
    <m/>
    <m/>
    <m/>
  </r>
  <r>
    <n v="13284"/>
    <d v="2021-12-01T00:00:00"/>
    <m/>
    <x v="4"/>
    <s v="Mingming He"/>
    <s v="Marketing Effectiveness Analyst"/>
    <s v="Arrow Electronics"/>
    <x v="7"/>
    <s v="America"/>
    <s v="Texas"/>
    <s v="Ramla's"/>
    <s v="No inmail sent"/>
    <x v="1"/>
    <m/>
    <m/>
    <m/>
    <m/>
    <m/>
    <m/>
    <m/>
    <m/>
    <m/>
    <m/>
    <m/>
    <m/>
  </r>
  <r>
    <n v="13285"/>
    <d v="2021-12-01T00:00:00"/>
    <m/>
    <x v="4"/>
    <s v="Nadine Walkembach"/>
    <s v="Marketing Effectiveness Manager"/>
    <s v="AO "/>
    <x v="0"/>
    <s v="Europe"/>
    <s v="United Kingdom"/>
    <s v="Ramla's"/>
    <s v="No inmail sent"/>
    <x v="1"/>
    <m/>
    <m/>
    <m/>
    <m/>
    <m/>
    <m/>
    <m/>
    <m/>
    <m/>
    <m/>
    <m/>
    <m/>
  </r>
  <r>
    <n v="13286"/>
    <d v="2021-12-01T00:00:00"/>
    <m/>
    <x v="4"/>
    <s v="Emilie Bresteau"/>
    <s v="Marketing planning &amp; effectiveness manager"/>
    <s v="HSBC"/>
    <x v="10"/>
    <s v="Europe"/>
    <s v="France"/>
    <s v="Ramla's"/>
    <s v="No inmail sent"/>
    <x v="1"/>
    <m/>
    <m/>
    <m/>
    <m/>
    <m/>
    <m/>
    <m/>
    <m/>
    <m/>
    <m/>
    <m/>
    <m/>
  </r>
  <r>
    <n v="13287"/>
    <d v="2021-12-01T00:00:00"/>
    <m/>
    <x v="4"/>
    <s v="Jessica da Rocha"/>
    <s v="Media Effectiveness Manager"/>
    <s v="IHG Hotels &amp; Resorts"/>
    <x v="11"/>
    <s v="Europe"/>
    <s v="United Kingdom"/>
    <s v="Ramla's"/>
    <s v="No inmail sent"/>
    <x v="1"/>
    <m/>
    <m/>
    <m/>
    <m/>
    <m/>
    <m/>
    <m/>
    <m/>
    <m/>
    <m/>
    <m/>
    <m/>
  </r>
  <r>
    <n v="13288"/>
    <d v="2021-12-01T00:00:00"/>
    <m/>
    <x v="4"/>
    <s v="Supathi Panchal"/>
    <s v="Senior Specialist Data and Marketing Effectiveness"/>
    <s v="NewDay"/>
    <x v="10"/>
    <s v="Europe"/>
    <s v="United Kingdom"/>
    <s v="Ramla's"/>
    <s v="No inmail sent"/>
    <x v="1"/>
    <m/>
    <m/>
    <m/>
    <m/>
    <m/>
    <m/>
    <m/>
    <m/>
    <m/>
    <m/>
    <m/>
    <m/>
  </r>
  <r>
    <n v="13289"/>
    <d v="2021-12-01T00:00:00"/>
    <m/>
    <x v="4"/>
    <s v="Tobias P."/>
    <s v="Senior Manager of Marketing Effectiveness"/>
    <s v="Charles Schwab "/>
    <x v="10"/>
    <s v="America"/>
    <s v="Texas"/>
    <s v="Ramla's"/>
    <s v="No inmail sent"/>
    <x v="1"/>
    <m/>
    <m/>
    <m/>
    <m/>
    <m/>
    <m/>
    <m/>
    <m/>
    <m/>
    <m/>
    <m/>
    <m/>
  </r>
  <r>
    <n v="13290"/>
    <d v="2021-12-01T00:00:00"/>
    <m/>
    <x v="4"/>
    <s v="Darren Au"/>
    <s v="Managing Director, Marketing Effectiveness"/>
    <s v="Charles Schwab "/>
    <x v="10"/>
    <s v="America"/>
    <s v="Texas"/>
    <s v="Ramla's"/>
    <s v="No inmail sent"/>
    <x v="1"/>
    <m/>
    <m/>
    <m/>
    <m/>
    <m/>
    <m/>
    <m/>
    <m/>
    <m/>
    <m/>
    <m/>
    <m/>
  </r>
  <r>
    <n v="13291"/>
    <d v="2021-12-01T00:00:00"/>
    <m/>
    <x v="4"/>
    <s v="Gill Marsden"/>
    <s v="Marketing Effectiveness Manager"/>
    <s v="Lloyds Banking Group"/>
    <x v="10"/>
    <s v="Europe"/>
    <s v="United Kingdom"/>
    <s v="Ramla's"/>
    <s v="No inmail sent"/>
    <x v="1"/>
    <m/>
    <m/>
    <m/>
    <m/>
    <m/>
    <m/>
    <m/>
    <m/>
    <m/>
    <m/>
    <m/>
    <m/>
  </r>
  <r>
    <n v="13292"/>
    <d v="2021-12-01T00:00:00"/>
    <m/>
    <x v="4"/>
    <s v="Pamela Wong"/>
    <s v="VP, Marketing Planning and Effectiveness at HSBC"/>
    <s v="HSBC"/>
    <x v="10"/>
    <s v="Asia"/>
    <s v="Singapore"/>
    <s v="Ramla's"/>
    <s v="No inmail sent"/>
    <x v="1"/>
    <m/>
    <m/>
    <m/>
    <m/>
    <m/>
    <m/>
    <m/>
    <m/>
    <m/>
    <m/>
    <m/>
    <m/>
  </r>
  <r>
    <n v="13293"/>
    <d v="2021-12-01T00:00:00"/>
    <m/>
    <x v="4"/>
    <s v="Jaye Casciano"/>
    <s v="Senior Analyst, Marketing Effectiveness"/>
    <s v="Canada Life"/>
    <x v="10"/>
    <s v="America"/>
    <s v="Canada"/>
    <s v="Ramla's"/>
    <s v="No inmail sent"/>
    <x v="1"/>
    <m/>
    <m/>
    <m/>
    <m/>
    <m/>
    <m/>
    <m/>
    <m/>
    <m/>
    <m/>
    <m/>
    <m/>
  </r>
  <r>
    <n v="13294"/>
    <d v="2021-12-01T00:00:00"/>
    <m/>
    <x v="4"/>
    <s v="Laura Reynolds-Talbot"/>
    <s v="Marketing Effectiveness Manager"/>
    <s v="HSBC"/>
    <x v="10"/>
    <s v="Europe"/>
    <s v="United Kingdom"/>
    <s v="Ramla's"/>
    <s v="No inmail sent"/>
    <x v="1"/>
    <m/>
    <m/>
    <m/>
    <m/>
    <m/>
    <m/>
    <m/>
    <m/>
    <m/>
    <m/>
    <m/>
    <m/>
  </r>
  <r>
    <n v="13295"/>
    <d v="2021-12-01T00:00:00"/>
    <m/>
    <x v="4"/>
    <s v="Jennifer Boydon"/>
    <s v="Marketing Effectiveness Analyst"/>
    <s v="In-Shape Health Clubs"/>
    <x v="13"/>
    <s v="America"/>
    <s v="California"/>
    <s v="Ramla's"/>
    <s v="No inmail sent"/>
    <x v="1"/>
    <m/>
    <m/>
    <m/>
    <m/>
    <m/>
    <m/>
    <m/>
    <m/>
    <m/>
    <m/>
    <m/>
    <m/>
  </r>
  <r>
    <n v="13296"/>
    <d v="2021-12-01T00:00:00"/>
    <m/>
    <x v="4"/>
    <s v="Rakhee Parmar"/>
    <s v="Marketing Effectiveness Manager at HSBC, First Direct &amp; M&amp;S Bank"/>
    <s v="HSBC "/>
    <x v="10"/>
    <s v="Europe"/>
    <s v="United Kingdom"/>
    <s v="Ramla's"/>
    <s v="No inmail sent"/>
    <x v="1"/>
    <m/>
    <m/>
    <m/>
    <m/>
    <m/>
    <m/>
    <m/>
    <m/>
    <m/>
    <m/>
    <m/>
    <m/>
  </r>
  <r>
    <n v="13297"/>
    <d v="2021-12-01T00:00:00"/>
    <m/>
    <x v="4"/>
    <s v="Steve Brierley"/>
    <s v="Global Marketing Manager, Markeing Operations &amp; Effectiveness"/>
    <s v="HSBC "/>
    <x v="10"/>
    <s v="Europe"/>
    <s v="United Kingdom"/>
    <s v="Ramla's"/>
    <s v="No inmail sent"/>
    <x v="1"/>
    <m/>
    <m/>
    <m/>
    <m/>
    <m/>
    <m/>
    <m/>
    <m/>
    <m/>
    <m/>
    <m/>
    <m/>
  </r>
  <r>
    <n v="13298"/>
    <d v="2021-12-01T00:00:00"/>
    <m/>
    <x v="4"/>
    <s v="Ariana D'Avanzo"/>
    <s v="Manager, Media, Marketing Strategy &amp; Insights"/>
    <s v="Showtime Networks Inc."/>
    <x v="12"/>
    <s v="America"/>
    <s v="New York"/>
    <s v="Ramla's"/>
    <s v="No inmail sent"/>
    <x v="1"/>
    <m/>
    <m/>
    <m/>
    <m/>
    <m/>
    <m/>
    <m/>
    <m/>
    <m/>
    <m/>
    <m/>
    <m/>
  </r>
  <r>
    <n v="13299"/>
    <d v="2021-12-01T00:00:00"/>
    <m/>
    <x v="4"/>
    <s v="Andrzej Zydlewski"/>
    <s v="Sales and Marketing Effectiveness Manager"/>
    <s v="Polpharma"/>
    <x v="6"/>
    <s v="Europe"/>
    <s v="Poland"/>
    <s v="Ramla's"/>
    <s v="No inmail sent"/>
    <x v="1"/>
    <m/>
    <m/>
    <m/>
    <m/>
    <m/>
    <m/>
    <m/>
    <m/>
    <m/>
    <m/>
    <m/>
    <m/>
  </r>
  <r>
    <n v="13300"/>
    <d v="2021-12-01T00:00:00"/>
    <m/>
    <x v="4"/>
    <s v="Maria Ogando"/>
    <s v="Director, Revenue Management and Marketing Effectiveness"/>
    <s v="Silvercar"/>
    <x v="11"/>
    <s v="America"/>
    <s v="Texas"/>
    <s v="Ramla's"/>
    <s v="No inmail sent"/>
    <x v="1"/>
    <m/>
    <m/>
    <m/>
    <m/>
    <m/>
    <m/>
    <m/>
    <m/>
    <m/>
    <m/>
    <m/>
    <m/>
  </r>
  <r>
    <n v="13301"/>
    <d v="2021-11-29T00:00:00"/>
    <m/>
    <x v="2"/>
    <s v="Matt Luba"/>
    <s v="Executive Vice President, Digital Media &amp; Analytics "/>
    <s v="Bayard Advertising"/>
    <x v="1"/>
    <s v="America"/>
    <s v="New York"/>
    <s v="Ramla's"/>
    <s v="No inmail sent"/>
    <x v="1"/>
    <m/>
    <m/>
    <m/>
    <m/>
    <m/>
    <m/>
    <m/>
    <m/>
    <m/>
    <m/>
    <m/>
    <m/>
  </r>
  <r>
    <n v="13302"/>
    <d v="2021-11-29T00:00:00"/>
    <m/>
    <x v="2"/>
    <s v="Faisal Wasswa"/>
    <s v="Senior Marketing Data Scientis"/>
    <s v="NatWest Group"/>
    <x v="10"/>
    <s v="Europe"/>
    <s v="United Kingdom"/>
    <s v="Ramla's"/>
    <s v="No inmail sent"/>
    <x v="0"/>
    <d v="2021-11-29T00:00:00"/>
    <d v="2021-12-09T00:00:00"/>
    <m/>
    <m/>
    <m/>
    <m/>
    <m/>
    <m/>
    <m/>
    <m/>
    <m/>
    <m/>
  </r>
  <r>
    <n v="13303"/>
    <d v="2021-11-29T00:00:00"/>
    <m/>
    <x v="2"/>
    <s v="Aaron Mathew"/>
    <s v="Assistant Manager, Consumer Market Insights"/>
    <s v="L’Oréal"/>
    <x v="3"/>
    <s v="Asia"/>
    <s v="India"/>
    <s v="Ramla's"/>
    <s v="No inmail sent"/>
    <x v="1"/>
    <m/>
    <m/>
    <m/>
    <m/>
    <m/>
    <m/>
    <m/>
    <m/>
    <m/>
    <m/>
    <m/>
    <m/>
  </r>
  <r>
    <n v="13304"/>
    <d v="2021-11-29T00:00:00"/>
    <m/>
    <x v="2"/>
    <s v="Biswajit Bhattacharjee"/>
    <s v="Associate Director - Data Science "/>
    <s v="Optum"/>
    <x v="13"/>
    <s v="Asia"/>
    <s v="India"/>
    <s v="Ramla's"/>
    <s v="No inmail sent"/>
    <x v="1"/>
    <m/>
    <m/>
    <m/>
    <m/>
    <m/>
    <m/>
    <m/>
    <m/>
    <m/>
    <m/>
    <m/>
    <m/>
  </r>
  <r>
    <n v="13305"/>
    <d v="2021-11-29T00:00:00"/>
    <m/>
    <x v="2"/>
    <s v="Raam Nayakar"/>
    <s v="Head of Marketing Measurement "/>
    <s v="BYJU'S "/>
    <x v="18"/>
    <s v="Asia"/>
    <s v="India"/>
    <s v="Ramla's"/>
    <s v="No inmail sent"/>
    <x v="0"/>
    <d v="2021-11-30T00:00:00"/>
    <d v="2021-12-09T00:00:00"/>
    <m/>
    <m/>
    <m/>
    <m/>
    <m/>
    <m/>
    <m/>
    <m/>
    <m/>
    <m/>
  </r>
  <r>
    <n v="13306"/>
    <d v="2021-11-30T00:00:00"/>
    <n v="11"/>
    <x v="3"/>
    <s v="Andrew Bugg"/>
    <s v="Director of Analytics"/>
    <s v="Retail Alchemy"/>
    <x v="1"/>
    <s v="Europe"/>
    <m/>
    <s v="Ramla's"/>
    <s v="No inmail sent"/>
    <x v="0"/>
    <d v="2021-12-01T00:00:00"/>
    <d v="2022-01-17T00:00:00"/>
    <n v="1"/>
    <m/>
    <m/>
    <m/>
    <m/>
    <s v="andrew.bugg@retailalchemy.co.uk"/>
    <s v="Skrapp"/>
    <s v="Delivered"/>
    <d v="2020-09-30T00:00:00"/>
    <m/>
  </r>
  <r>
    <n v="13307"/>
    <d v="2021-11-30T00:00:00"/>
    <n v="11"/>
    <x v="1"/>
    <s v="Japtej Singh Arneja"/>
    <m/>
    <m/>
    <x v="15"/>
    <m/>
    <m/>
    <m/>
    <s v="No inmail sent"/>
    <x v="1"/>
    <m/>
    <m/>
    <n v="0"/>
    <m/>
    <m/>
    <m/>
    <m/>
    <m/>
    <m/>
    <m/>
    <m/>
    <s v="not relevant"/>
  </r>
  <r>
    <n v="13308"/>
    <d v="2021-11-30T00:00:00"/>
    <n v="11"/>
    <x v="1"/>
    <s v="Claus Sandvei"/>
    <s v="global Insights Director"/>
    <s v="MediaCom"/>
    <x v="1"/>
    <s v="Europe"/>
    <s v="Europe"/>
    <s v="Ramla's"/>
    <s v="No inmail sent"/>
    <x v="1"/>
    <m/>
    <m/>
    <n v="0"/>
    <m/>
    <m/>
    <m/>
    <m/>
    <m/>
    <m/>
    <m/>
    <m/>
    <m/>
  </r>
  <r>
    <n v="13309"/>
    <d v="2021-11-30T00:00:00"/>
    <n v="11"/>
    <x v="1"/>
    <s v="Judit Homonnai"/>
    <s v="Sr. Strategy and Insight Manager_x000a_"/>
    <s v="DANONE group"/>
    <x v="3"/>
    <s v="Europe"/>
    <m/>
    <s v="Personal"/>
    <s v="No inmail sent"/>
    <x v="1"/>
    <m/>
    <m/>
    <n v="0"/>
    <m/>
    <m/>
    <m/>
    <m/>
    <m/>
    <m/>
    <m/>
    <m/>
    <m/>
  </r>
  <r>
    <n v="13310"/>
    <d v="2021-11-30T00:00:00"/>
    <n v="11"/>
    <x v="1"/>
    <s v="Lucie Fromenté Claquin"/>
    <s v="Strategy &amp; Insights Manager, Trends &amp; Innovations "/>
    <s v="DANONE group"/>
    <x v="15"/>
    <m/>
    <m/>
    <s v="Ramla's"/>
    <s v="No inmail sent"/>
    <x v="1"/>
    <m/>
    <m/>
    <n v="0"/>
    <m/>
    <m/>
    <m/>
    <m/>
    <m/>
    <m/>
    <m/>
    <m/>
    <m/>
  </r>
  <r>
    <n v="13311"/>
    <d v="2021-11-30T00:00:00"/>
    <n v="11"/>
    <x v="3"/>
    <s v="Yong Lu"/>
    <s v="Director of Model Development"/>
    <s v="Santander Consumer America"/>
    <x v="3"/>
    <s v="America"/>
    <s v="Louisiana"/>
    <s v="Ramla's"/>
    <s v="No inmail sent"/>
    <x v="3"/>
    <m/>
    <m/>
    <n v="0"/>
    <m/>
    <m/>
    <m/>
    <m/>
    <m/>
    <m/>
    <m/>
    <m/>
    <s v="Relevant + sent invite"/>
  </r>
  <r>
    <n v="13312"/>
    <d v="2021-11-30T00:00:00"/>
    <n v="11"/>
    <x v="1"/>
    <s v="Nargol Majin"/>
    <s v="Director, Data &amp; Analytics"/>
    <s v="Royal Bank of Canada"/>
    <x v="15"/>
    <s v="America"/>
    <s v="Toronto"/>
    <m/>
    <s v="No inmail sent"/>
    <x v="1"/>
    <m/>
    <m/>
    <n v="0"/>
    <m/>
    <m/>
    <m/>
    <m/>
    <m/>
    <m/>
    <m/>
    <m/>
    <m/>
  </r>
  <r>
    <n v="13313"/>
    <d v="2021-11-30T00:00:00"/>
    <n v="11"/>
    <x v="3"/>
    <s v="Dave Rodrigues"/>
    <s v="Vice President Global Marketing Strategy &amp; Sciences"/>
    <s v="MetLife"/>
    <x v="14"/>
    <s v="America"/>
    <s v="New York"/>
    <s v="Ramla's"/>
    <s v="No inmail sent"/>
    <x v="3"/>
    <m/>
    <m/>
    <n v="0"/>
    <m/>
    <m/>
    <m/>
    <m/>
    <m/>
    <m/>
    <m/>
    <m/>
    <m/>
  </r>
  <r>
    <n v="13314"/>
    <d v="2021-11-30T00:00:00"/>
    <n v="11"/>
    <x v="3"/>
    <s v="Max MK. Bae"/>
    <s v="Digital Marketing Director"/>
    <s v="Samsung Electronics"/>
    <x v="7"/>
    <s v="Asia"/>
    <s v="South Korea"/>
    <s v="Ramla's"/>
    <s v="No inmail sent"/>
    <x v="3"/>
    <m/>
    <m/>
    <n v="0"/>
    <m/>
    <m/>
    <m/>
    <m/>
    <m/>
    <m/>
    <m/>
    <m/>
    <m/>
  </r>
  <r>
    <n v="13315"/>
    <d v="2021-11-30T00:00:00"/>
    <n v="11"/>
    <x v="3"/>
    <s v="Hiek Van der Scheer"/>
    <s v="Chief Analytics Officer"/>
    <s v="Aegon"/>
    <x v="10"/>
    <s v="Europe"/>
    <s v="Netherlands"/>
    <s v="Ramla's"/>
    <s v="No inmail sent"/>
    <x v="3"/>
    <m/>
    <m/>
    <n v="0"/>
    <m/>
    <m/>
    <m/>
    <m/>
    <m/>
    <m/>
    <m/>
    <m/>
    <m/>
  </r>
  <r>
    <n v="13316"/>
    <d v="2021-11-30T00:00:00"/>
    <n v="11"/>
    <x v="3"/>
    <s v="John Schmidtke"/>
    <s v="Director, Marketing"/>
    <s v="O'Reilly Auto Parts"/>
    <x v="0"/>
    <s v="America"/>
    <s v="Missouri"/>
    <s v="Ramla's"/>
    <s v="No inmail sent"/>
    <x v="3"/>
    <m/>
    <m/>
    <n v="0"/>
    <m/>
    <m/>
    <m/>
    <m/>
    <m/>
    <m/>
    <m/>
    <m/>
    <m/>
  </r>
  <r>
    <n v="13317"/>
    <d v="2021-11-30T00:00:00"/>
    <n v="11"/>
    <x v="3"/>
    <s v="Robin Pellaton"/>
    <s v="Global Consumer and Market Insights Director"/>
    <s v="Royal Canin"/>
    <x v="3"/>
    <s v="Europe"/>
    <s v="France"/>
    <s v="Ramla's"/>
    <s v="No inmail sent"/>
    <x v="3"/>
    <m/>
    <m/>
    <m/>
    <m/>
    <m/>
    <m/>
    <m/>
    <m/>
    <m/>
    <m/>
    <m/>
    <m/>
  </r>
  <r>
    <n v="13318"/>
    <d v="2021-11-30T00:00:00"/>
    <n v="11"/>
    <x v="2"/>
    <s v="John &quot;Jack&quot; Docal"/>
    <s v="Senior Acquisition Marketing Manager"/>
    <s v="Petal"/>
    <x v="10"/>
    <s v="America"/>
    <s v="New York"/>
    <s v="Both (Ramla's &amp; Personal)"/>
    <s v="No inmail sent"/>
    <x v="1"/>
    <m/>
    <m/>
    <m/>
    <m/>
    <m/>
    <m/>
    <m/>
    <m/>
    <m/>
    <m/>
    <m/>
    <s v="He is already on FS, however he is unresponsive via email"/>
  </r>
  <r>
    <n v="13319"/>
    <d v="2021-11-30T00:00:00"/>
    <m/>
    <x v="1"/>
    <s v="Tim Wise"/>
    <s v="Director, Business Analytics &amp; Insights - Europe"/>
    <s v="The Coca-Cola Company"/>
    <x v="15"/>
    <m/>
    <m/>
    <m/>
    <s v="No inmail sent"/>
    <x v="4"/>
    <m/>
    <m/>
    <m/>
    <m/>
    <m/>
    <m/>
    <m/>
    <m/>
    <m/>
    <m/>
    <m/>
    <m/>
  </r>
  <r>
    <n v="13320"/>
    <d v="2021-11-30T00:00:00"/>
    <m/>
    <x v="1"/>
    <s v="Laurie-Anne Wright  "/>
    <s v="Global Data and Tools Manager "/>
    <s v="Unilever"/>
    <x v="3"/>
    <s v="Europe"/>
    <s v="united Kingdom"/>
    <s v="Ramla's"/>
    <s v="No inmail sent"/>
    <x v="1"/>
    <m/>
    <m/>
    <m/>
    <m/>
    <m/>
    <m/>
    <m/>
    <m/>
    <m/>
    <m/>
    <m/>
    <m/>
  </r>
  <r>
    <n v="13321"/>
    <d v="2021-12-03T00:00:00"/>
    <m/>
    <x v="2"/>
    <s v="Emily White"/>
    <s v="Vice President Enterprise Data &amp; Analytics "/>
    <s v="Nike "/>
    <x v="0"/>
    <s v="America"/>
    <s v="Illinois"/>
    <s v="Ramla's"/>
    <s v="No inmail sent"/>
    <x v="1"/>
    <m/>
    <m/>
    <m/>
    <m/>
    <m/>
    <m/>
    <m/>
    <m/>
    <m/>
    <m/>
    <m/>
    <m/>
  </r>
  <r>
    <n v="13322"/>
    <d v="2021-12-01T00:00:00"/>
    <m/>
    <x v="4"/>
    <s v="Anna Keevil"/>
    <s v="Marketing Effectiveness Analyst"/>
    <s v="Santander UK"/>
    <x v="10"/>
    <s v="Europe"/>
    <s v="United Kingdom"/>
    <s v="Ramla's"/>
    <s v="No inmail sent"/>
    <x v="0"/>
    <d v="2021-12-06T00:00:00"/>
    <d v="2022-03-11T00:00:00"/>
    <m/>
    <m/>
    <m/>
    <m/>
    <m/>
    <m/>
    <m/>
    <m/>
    <m/>
    <m/>
  </r>
  <r>
    <n v="13323"/>
    <d v="2021-12-02T00:00:00"/>
    <m/>
    <x v="4"/>
    <s v="Janelle Zurek"/>
    <s v="Sr. Consultant &amp; Analytics Practice Leader"/>
    <s v="Simpactful "/>
    <x v="2"/>
    <s v="America"/>
    <s v="California"/>
    <s v="Ramla's"/>
    <s v="No inmail sent"/>
    <x v="1"/>
    <m/>
    <m/>
    <m/>
    <m/>
    <m/>
    <m/>
    <m/>
    <m/>
    <m/>
    <m/>
    <m/>
    <m/>
  </r>
  <r>
    <n v="13324"/>
    <d v="2021-12-02T00:00:00"/>
    <m/>
    <x v="4"/>
    <s v="Qi Feng"/>
    <s v="Director, Real World Evidence &amp; Analytics"/>
    <s v="Astellas Pharma US"/>
    <x v="6"/>
    <s v="America"/>
    <s v="Illinois"/>
    <s v="Ramla's"/>
    <s v="No inmail sent"/>
    <x v="1"/>
    <m/>
    <m/>
    <m/>
    <m/>
    <m/>
    <m/>
    <m/>
    <m/>
    <m/>
    <m/>
    <m/>
    <m/>
  </r>
  <r>
    <n v="13325"/>
    <d v="2021-12-02T00:00:00"/>
    <m/>
    <x v="4"/>
    <s v="Nicholas Freeman"/>
    <s v="Category Analytics Manager"/>
    <s v="Philips"/>
    <x v="13"/>
    <s v="America"/>
    <s v="Connecticut"/>
    <s v="Ramla's"/>
    <s v="No inmail sent"/>
    <x v="1"/>
    <m/>
    <m/>
    <m/>
    <m/>
    <m/>
    <m/>
    <m/>
    <m/>
    <m/>
    <m/>
    <m/>
    <m/>
  </r>
  <r>
    <n v="13326"/>
    <d v="2021-12-02T00:00:00"/>
    <m/>
    <x v="4"/>
    <s v="Niki Xu"/>
    <s v="Decision Analytics Associate Consultant"/>
    <s v="ZS"/>
    <x v="2"/>
    <s v="America"/>
    <s v="New York"/>
    <s v="Ramla's"/>
    <s v="No inmail sent"/>
    <x v="1"/>
    <m/>
    <m/>
    <m/>
    <m/>
    <m/>
    <m/>
    <m/>
    <m/>
    <m/>
    <m/>
    <m/>
    <m/>
  </r>
  <r>
    <n v="13327"/>
    <d v="2021-12-02T00:00:00"/>
    <m/>
    <x v="4"/>
    <s v="Daniel Breyer"/>
    <s v="Data Science Advisor"/>
    <s v="Express Scripts Pharmacy"/>
    <x v="6"/>
    <s v="America"/>
    <s v="Missouri"/>
    <s v="Ramla's"/>
    <s v="No inmail sent"/>
    <x v="1"/>
    <m/>
    <m/>
    <m/>
    <m/>
    <m/>
    <m/>
    <m/>
    <m/>
    <m/>
    <m/>
    <m/>
    <m/>
  </r>
  <r>
    <n v="13328"/>
    <d v="2021-12-02T00:00:00"/>
    <m/>
    <x v="4"/>
    <s v="Sumit Jain"/>
    <s v="Analytics Manager"/>
    <s v="Manthan "/>
    <x v="7"/>
    <s v="America"/>
    <s v="California"/>
    <s v="Ramla's"/>
    <s v="No inmail sent"/>
    <x v="1"/>
    <m/>
    <m/>
    <m/>
    <m/>
    <m/>
    <m/>
    <m/>
    <m/>
    <m/>
    <m/>
    <m/>
    <m/>
  </r>
  <r>
    <n v="13329"/>
    <d v="2021-12-02T00:00:00"/>
    <m/>
    <x v="4"/>
    <s v="Dafni Poula"/>
    <s v="Data Science Manager "/>
    <s v="Accenture Greece"/>
    <x v="5"/>
    <s v="Europe"/>
    <s v="Greece"/>
    <s v="Ramla's"/>
    <s v="No inmail sent"/>
    <x v="1"/>
    <m/>
    <m/>
    <m/>
    <m/>
    <m/>
    <m/>
    <m/>
    <m/>
    <m/>
    <m/>
    <m/>
    <m/>
  </r>
  <r>
    <n v="13330"/>
    <d v="2021-12-02T00:00:00"/>
    <m/>
    <x v="4"/>
    <s v="Yogi Shukla"/>
    <s v="Analytics Manager (AVP)"/>
    <s v="EXL"/>
    <x v="5"/>
    <s v="America"/>
    <s v="Pennsylvania"/>
    <s v="Ramla's"/>
    <s v="No inmail sent"/>
    <x v="2"/>
    <d v="2021-12-02T00:00:00"/>
    <m/>
    <m/>
    <m/>
    <m/>
    <m/>
    <m/>
    <m/>
    <m/>
    <m/>
    <m/>
    <m/>
  </r>
  <r>
    <n v="13331"/>
    <d v="2021-12-02T00:00:00"/>
    <m/>
    <x v="4"/>
    <s v="Marco Meyer"/>
    <s v="Advanced Analytics"/>
    <s v="Bain &amp; Company"/>
    <x v="2"/>
    <s v="Europe"/>
    <s v="Germany"/>
    <s v="Ramla's"/>
    <s v="No inmail sent"/>
    <x v="0"/>
    <d v="2021-12-02T00:00:00"/>
    <d v="2022-01-13T00:00:00"/>
    <m/>
    <m/>
    <m/>
    <s v="Positive_FS"/>
    <m/>
    <m/>
    <m/>
    <m/>
    <m/>
    <s v="reach out the 2nd week of Jan"/>
  </r>
  <r>
    <n v="13332"/>
    <d v="2021-12-02T00:00:00"/>
    <m/>
    <x v="4"/>
    <s v="Francesco Sguanci"/>
    <s v="Predictive Analytics Practice Lead"/>
    <s v="Dunn Solutions Group"/>
    <x v="7"/>
    <s v="America"/>
    <s v="Illinois"/>
    <s v="Ramla's"/>
    <s v="No inmail sent"/>
    <x v="0"/>
    <d v="2021-12-08T00:00:00"/>
    <d v="2021-12-16T00:00:00"/>
    <m/>
    <m/>
    <m/>
    <s v="Negative"/>
    <m/>
    <m/>
    <m/>
    <m/>
    <m/>
    <s v="not interested at this time"/>
  </r>
  <r>
    <n v="13333"/>
    <d v="2021-12-03T00:00:00"/>
    <m/>
    <x v="4"/>
    <s v="Aude Dassier"/>
    <s v="Director, Customer Segmentation &amp; Resource Allocation, Global Sales &amp; Marketing Effectiveness"/>
    <s v="Sanofi Pasteur "/>
    <x v="6"/>
    <s v="America"/>
    <s v="New Jersey"/>
    <s v="Ramla's"/>
    <s v="No inmail sent"/>
    <x v="1"/>
    <m/>
    <m/>
    <m/>
    <m/>
    <m/>
    <m/>
    <m/>
    <m/>
    <m/>
    <m/>
    <m/>
    <m/>
  </r>
  <r>
    <n v="13334"/>
    <d v="2021-12-03T00:00:00"/>
    <m/>
    <x v="4"/>
    <s v="Shawn Rajan"/>
    <s v="Advanced Analytics"/>
    <s v="UCB"/>
    <x v="6"/>
    <s v="America"/>
    <s v="Georgia"/>
    <s v="Ramla's"/>
    <s v="No inmail sent"/>
    <x v="1"/>
    <m/>
    <m/>
    <m/>
    <m/>
    <m/>
    <m/>
    <m/>
    <m/>
    <m/>
    <m/>
    <m/>
    <m/>
  </r>
  <r>
    <n v="13335"/>
    <d v="2021-12-03T00:00:00"/>
    <m/>
    <x v="4"/>
    <s v="Jeffrey Ekblad"/>
    <s v="Senior Director of Performance Marketing"/>
    <s v="Sweetwater"/>
    <x v="0"/>
    <s v="America"/>
    <s v="Indiana"/>
    <s v="Ramla's"/>
    <s v="No inmail sent"/>
    <x v="1"/>
    <m/>
    <m/>
    <m/>
    <m/>
    <m/>
    <m/>
    <m/>
    <m/>
    <m/>
    <m/>
    <m/>
    <m/>
  </r>
  <r>
    <n v="13336"/>
    <d v="2021-12-03T00:00:00"/>
    <m/>
    <x v="4"/>
    <s v="Ishai Amit"/>
    <s v="Performance Marketing Director"/>
    <s v="The Stars Group"/>
    <x v="12"/>
    <s v="Europe"/>
    <s v="United Kingdom"/>
    <s v="Ramla's"/>
    <s v="No inmail sent"/>
    <x v="1"/>
    <m/>
    <m/>
    <m/>
    <m/>
    <m/>
    <m/>
    <m/>
    <m/>
    <m/>
    <m/>
    <m/>
    <m/>
  </r>
  <r>
    <n v="13337"/>
    <d v="2021-12-03T00:00:00"/>
    <m/>
    <x v="4"/>
    <s v="Nate Parman"/>
    <s v="Manager, Performance Marketing &amp; Analytics"/>
    <s v="Lemonaid Health "/>
    <x v="13"/>
    <s v="America"/>
    <s v="California"/>
    <s v="Ramla's"/>
    <s v="No inmail sent"/>
    <x v="1"/>
    <m/>
    <m/>
    <m/>
    <m/>
    <m/>
    <m/>
    <m/>
    <m/>
    <m/>
    <m/>
    <m/>
    <m/>
  </r>
  <r>
    <n v="13338"/>
    <d v="2021-12-03T00:00:00"/>
    <m/>
    <x v="4"/>
    <s v="Oliver Cheng"/>
    <s v="Director of Performance Marketing"/>
    <s v="Lovevery "/>
    <x v="3"/>
    <s v="America"/>
    <s v="Idaho"/>
    <s v="Ramla's"/>
    <s v="No inmail sent"/>
    <x v="1"/>
    <m/>
    <m/>
    <m/>
    <m/>
    <m/>
    <m/>
    <m/>
    <m/>
    <m/>
    <m/>
    <m/>
    <m/>
  </r>
  <r>
    <n v="13339"/>
    <d v="2021-12-03T00:00:00"/>
    <m/>
    <x v="4"/>
    <s v="Jamal Bara"/>
    <s v="VP of Performance Marketing"/>
    <s v="Recurrent Ventures"/>
    <x v="1"/>
    <s v="America"/>
    <s v="California"/>
    <s v="Ramla's"/>
    <s v="No inmail sent"/>
    <x v="1"/>
    <m/>
    <m/>
    <m/>
    <m/>
    <m/>
    <m/>
    <m/>
    <m/>
    <m/>
    <m/>
    <m/>
    <m/>
  </r>
  <r>
    <n v="13340"/>
    <d v="2021-12-03T00:00:00"/>
    <m/>
    <x v="4"/>
    <s v="Michael Courtney"/>
    <s v="Director, Performance Marketing"/>
    <s v="Rōti "/>
    <x v="3"/>
    <s v="America"/>
    <s v="Illinois"/>
    <s v="Ramla's"/>
    <s v="No inmail sent"/>
    <x v="1"/>
    <m/>
    <m/>
    <m/>
    <m/>
    <m/>
    <m/>
    <m/>
    <m/>
    <m/>
    <m/>
    <m/>
    <m/>
  </r>
  <r>
    <n v="13341"/>
    <d v="2021-12-03T00:00:00"/>
    <m/>
    <x v="4"/>
    <s v="Joseph MacLean"/>
    <s v="Manager, Performance Marketing"/>
    <s v="KEH Camera"/>
    <x v="0"/>
    <s v="America"/>
    <s v="Georgia"/>
    <s v="Ramla's"/>
    <s v="No inmail sent"/>
    <x v="1"/>
    <m/>
    <m/>
    <m/>
    <m/>
    <m/>
    <m/>
    <m/>
    <m/>
    <m/>
    <m/>
    <m/>
    <m/>
  </r>
  <r>
    <n v="13342"/>
    <d v="2021-12-03T00:00:00"/>
    <m/>
    <x v="4"/>
    <s v="Marco Bustamante Nadeau"/>
    <s v="Performance Marketing Manager"/>
    <s v="Young Alfred"/>
    <x v="10"/>
    <s v="America"/>
    <s v="New York"/>
    <s v="Ramla's"/>
    <s v="No inmail sent"/>
    <x v="4"/>
    <m/>
    <m/>
    <m/>
    <m/>
    <m/>
    <m/>
    <m/>
    <m/>
    <m/>
    <m/>
    <m/>
    <m/>
  </r>
  <r>
    <n v="13343"/>
    <d v="2021-12-03T00:00:00"/>
    <m/>
    <x v="4"/>
    <s v="Frederic Bartholdi"/>
    <s v="Marketing Effectiveness Manager"/>
    <s v="Pernod Ricard"/>
    <x v="3"/>
    <s v="Europe"/>
    <s v="Germany"/>
    <s v="Ramla's"/>
    <s v="No inmail sent"/>
    <x v="0"/>
    <d v="2021-12-09T00:00:00"/>
    <d v="2022-03-11T00:00:00"/>
    <m/>
    <m/>
    <m/>
    <m/>
    <m/>
    <m/>
    <m/>
    <m/>
    <m/>
    <m/>
  </r>
  <r>
    <n v="13344"/>
    <d v="2021-12-03T00:00:00"/>
    <m/>
    <x v="4"/>
    <s v="Steve Brockbank"/>
    <s v="Global Marketing Effectiveness Manager"/>
    <s v="General Mills"/>
    <x v="3"/>
    <s v="Europe"/>
    <s v="United Kingdom"/>
    <s v="Ramla's"/>
    <s v="No inmail sent"/>
    <x v="0"/>
    <d v="2021-12-03T00:00:00"/>
    <d v="2022-03-11T00:00:00"/>
    <m/>
    <m/>
    <m/>
    <m/>
    <m/>
    <m/>
    <m/>
    <m/>
    <m/>
    <m/>
  </r>
  <r>
    <n v="13345"/>
    <d v="2021-12-03T00:00:00"/>
    <m/>
    <x v="4"/>
    <s v="Lorena Piccinni"/>
    <s v="Performance Marketing Manager"/>
    <s v="Mediaplus Group"/>
    <x v="1"/>
    <s v="America"/>
    <s v="Germany"/>
    <s v="Ramla's"/>
    <s v="No inmail sent"/>
    <x v="0"/>
    <d v="2021-12-03T00:00:00"/>
    <m/>
    <m/>
    <m/>
    <m/>
    <s v="Negative"/>
    <m/>
    <m/>
    <m/>
    <m/>
    <m/>
    <s v="not interested at this time"/>
  </r>
  <r>
    <n v="13346"/>
    <d v="2021-12-03T00:00:00"/>
    <m/>
    <x v="4"/>
    <s v="Sean Xie"/>
    <s v="Head of Performance Marketing"/>
    <s v="Portify "/>
    <x v="10"/>
    <s v="Europe"/>
    <s v="United Kingdom"/>
    <s v="Ramla's"/>
    <s v="No inmail sent"/>
    <x v="0"/>
    <d v="2021-12-03T00:00:00"/>
    <d v="2022-02-28T00:00:00"/>
    <m/>
    <m/>
    <m/>
    <s v="Negative"/>
    <m/>
    <m/>
    <m/>
    <m/>
    <m/>
    <m/>
  </r>
  <r>
    <n v="13347"/>
    <d v="2021-11-30T00:00:00"/>
    <m/>
    <x v="1"/>
    <s v="Huzaifa Noman"/>
    <s v="Senior Vice President, Data Science &amp; Analytics"/>
    <s v="DDB"/>
    <x v="1"/>
    <s v="America"/>
    <s v="Canada"/>
    <s v="Ramla's"/>
    <s v="No inmail sent"/>
    <x v="1"/>
    <m/>
    <m/>
    <m/>
    <m/>
    <m/>
    <m/>
    <m/>
    <m/>
    <m/>
    <m/>
    <m/>
    <m/>
  </r>
  <r>
    <n v="13348"/>
    <d v="2021-11-30T00:00:00"/>
    <m/>
    <x v="1"/>
    <s v="Madhur Kalra  "/>
    <s v="Analytics Program Manager | Insights &amp; Analytics Lead"/>
    <s v="DDB"/>
    <x v="1"/>
    <s v="America"/>
    <s v="Canada"/>
    <s v="Personal"/>
    <s v="No inmail sent"/>
    <x v="1"/>
    <m/>
    <m/>
    <m/>
    <m/>
    <m/>
    <m/>
    <m/>
    <m/>
    <m/>
    <m/>
    <m/>
    <m/>
  </r>
  <r>
    <n v="13349"/>
    <d v="2021-11-30T00:00:00"/>
    <m/>
    <x v="1"/>
    <s v="Patrick Durham"/>
    <s v="Analytics Lead"/>
    <s v="Initiative"/>
    <x v="1"/>
    <s v="America"/>
    <s v="chicago"/>
    <s v="Ramla's"/>
    <s v="No inmail sent"/>
    <x v="1"/>
    <m/>
    <m/>
    <m/>
    <m/>
    <m/>
    <m/>
    <m/>
    <m/>
    <m/>
    <m/>
    <m/>
    <m/>
  </r>
  <r>
    <n v="13350"/>
    <d v="2021-11-30T00:00:00"/>
    <m/>
    <x v="1"/>
    <s v="Marcin Pietrzak  "/>
    <s v="Head Of Analytics"/>
    <s v="Kinesso"/>
    <x v="1"/>
    <s v="Europe"/>
    <s v="Poland"/>
    <s v="Personal"/>
    <s v="No inmail sent"/>
    <x v="1"/>
    <m/>
    <m/>
    <m/>
    <m/>
    <m/>
    <m/>
    <m/>
    <m/>
    <m/>
    <m/>
    <m/>
    <m/>
  </r>
  <r>
    <n v="13351"/>
    <d v="2021-11-30T00:00:00"/>
    <m/>
    <x v="1"/>
    <s v="Lukasz Taborski"/>
    <s v="Global Head of Analytics,"/>
    <s v=" Avon International"/>
    <x v="3"/>
    <s v="Europe"/>
    <s v="Poland"/>
    <s v="Ramla's"/>
    <s v="No inmail sent"/>
    <x v="1"/>
    <m/>
    <m/>
    <m/>
    <m/>
    <m/>
    <m/>
    <m/>
    <m/>
    <m/>
    <m/>
    <m/>
    <m/>
  </r>
  <r>
    <n v="13352"/>
    <d v="2021-11-30T00:00:00"/>
    <m/>
    <x v="1"/>
    <s v="Steven P."/>
    <s v="Head of Data and Analytics, Western Europe"/>
    <s v=" Avon"/>
    <x v="3"/>
    <s v="Europe"/>
    <s v="united kingdom"/>
    <s v="Ramla's"/>
    <s v="No inmail sent"/>
    <x v="1"/>
    <m/>
    <m/>
    <m/>
    <m/>
    <m/>
    <m/>
    <m/>
    <m/>
    <m/>
    <m/>
    <m/>
    <m/>
  </r>
  <r>
    <n v="13353"/>
    <d v="2021-11-30T00:00:00"/>
    <m/>
    <x v="1"/>
    <s v="Jerry Sanchez"/>
    <s v="Data Analytics and Insights Manager"/>
    <s v="Avon"/>
    <x v="3"/>
    <s v="Asia"/>
    <s v="Philippines"/>
    <s v="Ramla's"/>
    <s v="No inmail sent"/>
    <x v="1"/>
    <m/>
    <m/>
    <m/>
    <m/>
    <m/>
    <m/>
    <m/>
    <m/>
    <m/>
    <m/>
    <m/>
    <m/>
  </r>
  <r>
    <n v="13354"/>
    <d v="2021-11-30T00:00:00"/>
    <m/>
    <x v="1"/>
    <s v="Anna Mae M."/>
    <s v="Data Science Manager, Marketing Services Hub "/>
    <s v=" Globe Telecom"/>
    <x v="16"/>
    <s v="Asia"/>
    <s v="Philippines"/>
    <s v="Ramla's"/>
    <s v="No inmail sent"/>
    <x v="1"/>
    <m/>
    <m/>
    <m/>
    <m/>
    <m/>
    <m/>
    <m/>
    <m/>
    <m/>
    <m/>
    <m/>
    <m/>
  </r>
  <r>
    <n v="13355"/>
    <d v="2021-11-30T00:00:00"/>
    <m/>
    <x v="1"/>
    <s v="Kenrick Nocom"/>
    <s v="Customer Analytics Manager, Data Visualization and Storytelling"/>
    <s v=" Globe Telecom"/>
    <x v="16"/>
    <s v="Asia"/>
    <s v="Philippines"/>
    <s v="Ramla's"/>
    <s v="No inmail sent"/>
    <x v="0"/>
    <d v="2022-02-22T00:00:00"/>
    <m/>
    <m/>
    <m/>
    <m/>
    <m/>
    <m/>
    <m/>
    <m/>
    <m/>
    <m/>
    <m/>
  </r>
  <r>
    <n v="13356"/>
    <d v="2021-11-30T00:00:00"/>
    <m/>
    <x v="1"/>
    <s v="Benjamin Frye"/>
    <s v="Manager, Analytics &amp; Insights "/>
    <s v="Kinesso"/>
    <x v="1"/>
    <s v="America"/>
    <s v="New York"/>
    <s v="Ramla's"/>
    <s v="No inmail sent"/>
    <x v="0"/>
    <d v="2022-01-19T00:00:00"/>
    <d v="2022-02-22T00:00:00"/>
    <m/>
    <m/>
    <m/>
    <m/>
    <m/>
    <m/>
    <m/>
    <m/>
    <m/>
    <m/>
  </r>
  <r>
    <n v="13357"/>
    <d v="2021-11-30T00:00:00"/>
    <m/>
    <x v="1"/>
    <s v="Major Singh Bhatti"/>
    <s v="Head of Analytics (UM)"/>
    <s v="Kinesso"/>
    <x v="1"/>
    <s v="Asia"/>
    <s v="India"/>
    <s v="Ramla's"/>
    <s v="No inmail sent"/>
    <x v="0"/>
    <d v="2022-01-19T00:00:00"/>
    <d v="2022-02-22T00:00:00"/>
    <m/>
    <m/>
    <m/>
    <m/>
    <m/>
    <m/>
    <m/>
    <m/>
    <m/>
    <m/>
  </r>
  <r>
    <n v="13358"/>
    <d v="2021-11-30T00:00:00"/>
    <m/>
    <x v="1"/>
    <s v="Nikki Ann De Mesa"/>
    <s v="Analytics Manager"/>
    <s v="Kinesso"/>
    <x v="1"/>
    <s v="Asia"/>
    <s v="Philippines"/>
    <s v="Ramla's"/>
    <s v="No inmail sent"/>
    <x v="1"/>
    <m/>
    <m/>
    <m/>
    <m/>
    <m/>
    <m/>
    <m/>
    <m/>
    <m/>
    <m/>
    <m/>
    <m/>
  </r>
  <r>
    <n v="13359"/>
    <d v="2021-11-30T00:00:00"/>
    <m/>
    <x v="1"/>
    <s v="Frank Erchick"/>
    <s v="Associate Director, Global Reporting &amp; Analytics "/>
    <s v="Kinesso"/>
    <x v="1"/>
    <s v="America"/>
    <s v="New York"/>
    <s v="Ramla's"/>
    <s v="No inmail sent"/>
    <x v="1"/>
    <m/>
    <m/>
    <m/>
    <m/>
    <m/>
    <m/>
    <m/>
    <m/>
    <m/>
    <m/>
    <m/>
    <m/>
  </r>
  <r>
    <n v="13360"/>
    <d v="2021-12-03T00:00:00"/>
    <m/>
    <x v="2"/>
    <s v="Abhi Seth"/>
    <s v="Vice President, Data Analytics"/>
    <s v=" TE Connectivity"/>
    <x v="7"/>
    <s v="America"/>
    <s v="Arizona"/>
    <s v="Ramla's"/>
    <s v="No inmail sent"/>
    <x v="1"/>
    <m/>
    <m/>
    <m/>
    <m/>
    <m/>
    <m/>
    <m/>
    <m/>
    <m/>
    <m/>
    <m/>
    <m/>
  </r>
  <r>
    <n v="13361"/>
    <d v="2021-12-03T00:00:00"/>
    <m/>
    <x v="2"/>
    <s v="Louise Blake"/>
    <s v="Vice President - Data "/>
    <s v="Seera Group"/>
    <x v="11"/>
    <s v="Asia"/>
    <s v="UAE"/>
    <s v="Ramla's"/>
    <s v="No inmail sent"/>
    <x v="0"/>
    <d v="2021-12-03T00:00:00"/>
    <d v="2021-12-03T00:00:00"/>
    <m/>
    <m/>
    <m/>
    <m/>
    <m/>
    <m/>
    <m/>
    <m/>
    <m/>
    <m/>
  </r>
  <r>
    <n v="13362"/>
    <d v="2021-12-03T00:00:00"/>
    <m/>
    <x v="2"/>
    <s v="Carlos Chung"/>
    <s v="VP, Data Services, Global Data Analytics"/>
    <s v="Assurant"/>
    <x v="10"/>
    <s v="America"/>
    <s v="Florida"/>
    <s v="Ramla's"/>
    <s v="No inmail sent"/>
    <x v="1"/>
    <m/>
    <m/>
    <m/>
    <m/>
    <m/>
    <m/>
    <m/>
    <m/>
    <m/>
    <m/>
    <m/>
    <m/>
  </r>
  <r>
    <n v="13363"/>
    <d v="2021-12-03T00:00:00"/>
    <m/>
    <x v="2"/>
    <s v="Akbarali Ladhani"/>
    <s v="Chief Global Data Officer "/>
    <s v="Voyager"/>
    <x v="10"/>
    <s v="America"/>
    <s v="California"/>
    <s v="Ramla's"/>
    <s v="No inmail sent"/>
    <x v="1"/>
    <m/>
    <m/>
    <m/>
    <m/>
    <m/>
    <m/>
    <m/>
    <m/>
    <m/>
    <m/>
    <m/>
    <m/>
  </r>
  <r>
    <n v="13364"/>
    <d v="2021-12-03T00:00:00"/>
    <m/>
    <x v="2"/>
    <s v="David Williams"/>
    <s v="VP, Data Strategy "/>
    <s v="Analytics8"/>
    <x v="2"/>
    <s v="America"/>
    <s v="Utah"/>
    <s v="Ramla's"/>
    <s v="No inmail sent"/>
    <x v="0"/>
    <d v="2021-12-07T00:00:00"/>
    <d v="2021-12-07T00:00:00"/>
    <m/>
    <m/>
    <m/>
    <m/>
    <m/>
    <m/>
    <m/>
    <m/>
    <m/>
    <m/>
  </r>
  <r>
    <n v="13365"/>
    <d v="2021-12-03T00:00:00"/>
    <m/>
    <x v="2"/>
    <s v="Michael Oppenheim"/>
    <s v="VP, Data and Analytics"/>
    <s v="Discover Financial Services"/>
    <x v="10"/>
    <s v="America"/>
    <s v="Illinois"/>
    <s v="Ramla's"/>
    <s v="No inmail sent"/>
    <x v="1"/>
    <m/>
    <m/>
    <m/>
    <m/>
    <m/>
    <m/>
    <m/>
    <m/>
    <m/>
    <m/>
    <m/>
    <m/>
  </r>
  <r>
    <n v="13366"/>
    <d v="2021-12-03T00:00:00"/>
    <m/>
    <x v="2"/>
    <s v="Allen Thompson"/>
    <s v="VP Data &amp; Analytics "/>
    <s v="The Hanover Insurance Group"/>
    <x v="10"/>
    <s v="America"/>
    <s v="Massachusetts"/>
    <s v="Ramla's"/>
    <s v="No inmail sent"/>
    <x v="1"/>
    <m/>
    <m/>
    <m/>
    <m/>
    <m/>
    <m/>
    <m/>
    <m/>
    <m/>
    <m/>
    <m/>
    <m/>
  </r>
  <r>
    <n v="13367"/>
    <d v="2021-12-03T00:00:00"/>
    <m/>
    <x v="2"/>
    <s v="Ken Calhoon"/>
    <s v="VP of Data Analytics"/>
    <s v="Ritchie Bros."/>
    <x v="7"/>
    <s v="America"/>
    <s v="California"/>
    <s v="Ramla's"/>
    <s v="No inmail sent"/>
    <x v="1"/>
    <m/>
    <m/>
    <m/>
    <m/>
    <m/>
    <m/>
    <m/>
    <m/>
    <m/>
    <m/>
    <m/>
    <m/>
  </r>
  <r>
    <n v="13368"/>
    <d v="2021-12-03T00:00:00"/>
    <m/>
    <x v="2"/>
    <s v="John Fritch"/>
    <s v="VP, Data, Analytics &amp; Insights"/>
    <s v="Alkermes"/>
    <x v="7"/>
    <m/>
    <m/>
    <s v="Ramla's"/>
    <s v="No inmail sent"/>
    <x v="1"/>
    <m/>
    <m/>
    <m/>
    <m/>
    <m/>
    <m/>
    <m/>
    <m/>
    <m/>
    <m/>
    <m/>
    <m/>
  </r>
  <r>
    <n v="13369"/>
    <d v="2021-12-03T00:00:00"/>
    <m/>
    <x v="2"/>
    <s v="Zee Shah"/>
    <s v="Senior Manager - Analytics &amp; Media"/>
    <s v="Amazon"/>
    <x v="18"/>
    <s v="Europe"/>
    <s v="United Kingdom"/>
    <s v="Ramla's"/>
    <s v="No inmail sent"/>
    <x v="1"/>
    <m/>
    <m/>
    <m/>
    <m/>
    <m/>
    <m/>
    <m/>
    <m/>
    <m/>
    <m/>
    <m/>
    <m/>
  </r>
  <r>
    <n v="13370"/>
    <d v="2021-12-03T00:00:00"/>
    <m/>
    <x v="4"/>
    <s v="Vincent Adorian"/>
    <s v="Head of Performance Marketing"/>
    <s v="TIER Mobility "/>
    <x v="8"/>
    <s v="Europe"/>
    <s v="Germany"/>
    <s v="Ramla's"/>
    <s v="No inmail sent"/>
    <x v="0"/>
    <d v="2021-12-08T00:00:00"/>
    <d v="2022-03-11T00:00:00"/>
    <m/>
    <m/>
    <m/>
    <m/>
    <m/>
    <m/>
    <m/>
    <m/>
    <m/>
    <m/>
  </r>
  <r>
    <n v="13371"/>
    <d v="2021-12-03T00:00:00"/>
    <m/>
    <x v="4"/>
    <s v="Allyssa Kaiser"/>
    <s v="Head of Performance Marketing"/>
    <s v="NEST New York"/>
    <x v="0"/>
    <s v="America"/>
    <s v="New York"/>
    <s v="Ramla's"/>
    <s v="No inmail sent"/>
    <x v="1"/>
    <m/>
    <m/>
    <m/>
    <m/>
    <m/>
    <m/>
    <m/>
    <m/>
    <m/>
    <m/>
    <m/>
    <m/>
  </r>
  <r>
    <n v="13372"/>
    <d v="2021-12-03T00:00:00"/>
    <m/>
    <x v="4"/>
    <s v="Connor Hatten"/>
    <s v="Director, Marketing Measurement"/>
    <s v="Santander Bank, N.A."/>
    <x v="10"/>
    <s v="America"/>
    <s v="Massachusetts"/>
    <s v="Ramla's"/>
    <s v="No inmail sent"/>
    <x v="2"/>
    <d v="2021-12-06T00:00:00"/>
    <d v="2022-01-27T00:00:00"/>
    <m/>
    <m/>
    <m/>
    <m/>
    <m/>
    <m/>
    <m/>
    <m/>
    <m/>
    <m/>
  </r>
  <r>
    <n v="13373"/>
    <d v="2021-12-03T00:00:00"/>
    <m/>
    <x v="4"/>
    <s v="Rhys Tong-Jones"/>
    <s v="Head of Marketing Operations and Measurement"/>
    <s v="William Hill "/>
    <x v="12"/>
    <s v="Europe"/>
    <s v="United Kingdom"/>
    <s v="Ramla's"/>
    <s v="No inmail sent"/>
    <x v="0"/>
    <d v="2021-12-07T00:00:00"/>
    <d v="2022-01-20T00:00:00"/>
    <m/>
    <m/>
    <m/>
    <s v="Negative"/>
    <m/>
    <m/>
    <m/>
    <m/>
    <m/>
    <s v="not interested at this time"/>
  </r>
  <r>
    <n v="13374"/>
    <d v="2021-12-03T00:00:00"/>
    <m/>
    <x v="4"/>
    <s v="Gabrielle White"/>
    <s v="Sr. Product Manager, New Business &amp; Marketing Measurement"/>
    <s v="Audible"/>
    <x v="18"/>
    <s v="America"/>
    <s v="New York"/>
    <s v="Ramla's"/>
    <s v="No inmail sent"/>
    <x v="0"/>
    <d v="2021-12-03T00:00:00"/>
    <d v="2022-01-20T00:00:00"/>
    <m/>
    <m/>
    <m/>
    <s v="Negative"/>
    <m/>
    <m/>
    <m/>
    <m/>
    <m/>
    <s v="not interested at this time"/>
  </r>
  <r>
    <n v="13375"/>
    <d v="2021-12-03T00:00:00"/>
    <m/>
    <x v="4"/>
    <s v="Luba Smulka"/>
    <s v="Global Consumer Insights Sr. Manager - Marketing Analytics &amp; Measurement"/>
    <s v="General Mills "/>
    <x v="3"/>
    <s v="America"/>
    <s v="Minnesota"/>
    <s v="Ramla's"/>
    <s v="No inmail sent"/>
    <x v="1"/>
    <m/>
    <m/>
    <m/>
    <m/>
    <m/>
    <m/>
    <m/>
    <m/>
    <m/>
    <m/>
    <m/>
    <m/>
  </r>
  <r>
    <n v="13376"/>
    <d v="2021-12-03T00:00:00"/>
    <m/>
    <x v="4"/>
    <s v="Jennifer D'Amato"/>
    <s v="Sr. Manager, Unified Marketing Measurement"/>
    <s v="Saks Fifth Avenue"/>
    <x v="0"/>
    <s v="America"/>
    <s v="New York"/>
    <s v="Ramla's"/>
    <s v="No inmail sent"/>
    <x v="1"/>
    <m/>
    <m/>
    <m/>
    <m/>
    <m/>
    <m/>
    <m/>
    <m/>
    <m/>
    <m/>
    <m/>
    <m/>
  </r>
  <r>
    <n v="13377"/>
    <d v="2021-12-03T00:00:00"/>
    <m/>
    <x v="4"/>
    <s v="Tyler Neace"/>
    <s v="Manager, Measurement &amp; Attribution"/>
    <s v="HBO"/>
    <x v="12"/>
    <s v="America"/>
    <s v="New York"/>
    <s v="Ramla's"/>
    <s v="No inmail sent"/>
    <x v="1"/>
    <m/>
    <m/>
    <m/>
    <m/>
    <m/>
    <m/>
    <m/>
    <m/>
    <m/>
    <m/>
    <m/>
    <m/>
  </r>
  <r>
    <n v="13378"/>
    <d v="2021-12-03T00:00:00"/>
    <m/>
    <x v="4"/>
    <s v="Jeff Gordon"/>
    <s v="Director of Performance Marketing"/>
    <s v="Teleflora"/>
    <x v="3"/>
    <s v="America"/>
    <s v="California"/>
    <s v="Ramla's"/>
    <s v="No inmail sent"/>
    <x v="1"/>
    <m/>
    <m/>
    <m/>
    <m/>
    <m/>
    <m/>
    <m/>
    <m/>
    <m/>
    <m/>
    <m/>
    <m/>
  </r>
  <r>
    <n v="13379"/>
    <d v="2021-12-06T00:00:00"/>
    <m/>
    <x v="2"/>
    <s v="Essie Yang"/>
    <s v="Senior Data Analyst, Performance Media Analytics"/>
    <s v="Horizon Media"/>
    <x v="1"/>
    <s v="America"/>
    <s v="New York"/>
    <s v="Ramla's"/>
    <s v="No inmail sent"/>
    <x v="0"/>
    <d v="2022-01-06T00:00:00"/>
    <d v="2022-01-06T00:00:00"/>
    <m/>
    <m/>
    <m/>
    <m/>
    <m/>
    <m/>
    <m/>
    <m/>
    <m/>
    <m/>
  </r>
  <r>
    <n v="13380"/>
    <d v="2021-12-06T00:00:00"/>
    <m/>
    <x v="2"/>
    <s v="Alice Kamara"/>
    <s v="Specialist Director - Marketing Effectiveness "/>
    <s v="Zenith UK"/>
    <x v="1"/>
    <s v="Europe"/>
    <s v="United Kingdom"/>
    <s v="Ramla's"/>
    <s v="No inmail sent"/>
    <x v="1"/>
    <m/>
    <m/>
    <m/>
    <m/>
    <m/>
    <m/>
    <m/>
    <m/>
    <m/>
    <m/>
    <m/>
    <m/>
  </r>
  <r>
    <n v="13381"/>
    <d v="2021-12-06T00:00:00"/>
    <m/>
    <x v="2"/>
    <s v="Cesare Zavalloni"/>
    <s v="Head of Global Marketing, Industrial Printing"/>
    <s v="HP"/>
    <x v="7"/>
    <s v="Europe"/>
    <s v="Switzerland"/>
    <s v="Ramla's"/>
    <s v="No inmail sent"/>
    <x v="1"/>
    <m/>
    <m/>
    <m/>
    <m/>
    <m/>
    <m/>
    <m/>
    <m/>
    <m/>
    <m/>
    <m/>
    <m/>
  </r>
  <r>
    <n v="13382"/>
    <d v="2021-12-06T00:00:00"/>
    <m/>
    <x v="2"/>
    <s v="Nick Zanetis"/>
    <s v="Director, Product Research &amp; Innovation "/>
    <s v="VidMob"/>
    <x v="7"/>
    <s v="America"/>
    <s v="New York"/>
    <s v="Ramla's"/>
    <s v="No inmail sent"/>
    <x v="0"/>
    <d v="2021-12-13T00:00:00"/>
    <d v="2021-12-13T00:00:00"/>
    <m/>
    <m/>
    <m/>
    <m/>
    <m/>
    <m/>
    <m/>
    <m/>
    <m/>
    <m/>
  </r>
  <r>
    <n v="13383"/>
    <d v="2021-12-06T00:00:00"/>
    <m/>
    <x v="2"/>
    <s v="Marta (Radcliffe) Williams"/>
    <s v="Director, Brand Insights &amp; Analytics "/>
    <s v="UnitedHealth Group"/>
    <x v="13"/>
    <s v="America"/>
    <s v="Minnesota"/>
    <s v="Ramla's"/>
    <s v="No inmail sent"/>
    <x v="1"/>
    <m/>
    <m/>
    <m/>
    <m/>
    <m/>
    <m/>
    <m/>
    <m/>
    <m/>
    <m/>
    <m/>
    <m/>
  </r>
  <r>
    <n v="13384"/>
    <d v="2021-12-06T00:00:00"/>
    <m/>
    <x v="2"/>
    <s v="Amelia Tran"/>
    <s v="Head Of Digital "/>
    <s v=" iSpot.tv"/>
    <x v="1"/>
    <s v="America"/>
    <s v="New York"/>
    <s v="Ramla's"/>
    <s v="No inmail sent"/>
    <x v="1"/>
    <m/>
    <m/>
    <m/>
    <m/>
    <m/>
    <m/>
    <m/>
    <m/>
    <m/>
    <m/>
    <m/>
    <m/>
  </r>
  <r>
    <n v="13385"/>
    <d v="2021-12-06T00:00:00"/>
    <m/>
    <x v="2"/>
    <s v="Laura Chaibi"/>
    <s v="International Consultant - Global Marketing Effectiveness Training "/>
    <s v="IPA"/>
    <x v="1"/>
    <s v="Europe"/>
    <s v="United Kingdom"/>
    <s v="Ramla's"/>
    <s v="No inmail sent"/>
    <x v="0"/>
    <d v="2021-12-07T00:00:00"/>
    <d v="2021-12-07T00:00:00"/>
    <m/>
    <m/>
    <m/>
    <m/>
    <m/>
    <m/>
    <m/>
    <m/>
    <m/>
    <m/>
  </r>
  <r>
    <n v="13386"/>
    <d v="2021-12-06T00:00:00"/>
    <m/>
    <x v="2"/>
    <s v="Alessio Sanfilippo"/>
    <s v="SVP of Data and Analytics"/>
    <s v="Intuit"/>
    <x v="7"/>
    <s v="America"/>
    <s v="California"/>
    <s v="Ramla's"/>
    <s v="No inmail sent"/>
    <x v="1"/>
    <m/>
    <m/>
    <m/>
    <m/>
    <m/>
    <m/>
    <m/>
    <m/>
    <m/>
    <m/>
    <m/>
    <m/>
  </r>
  <r>
    <n v="13387"/>
    <d v="2021-12-06T00:00:00"/>
    <m/>
    <x v="2"/>
    <s v="Fethullah Ertugrul"/>
    <s v="VP Data &amp; Analytics "/>
    <s v="JOKR"/>
    <x v="0"/>
    <s v="Europe"/>
    <s v="Germany"/>
    <s v="Ramla's"/>
    <s v="No inmail sent"/>
    <x v="1"/>
    <m/>
    <m/>
    <m/>
    <m/>
    <m/>
    <m/>
    <m/>
    <m/>
    <m/>
    <m/>
    <m/>
    <m/>
  </r>
  <r>
    <n v="13388"/>
    <d v="2021-12-06T00:00:00"/>
    <m/>
    <x v="2"/>
    <s v="Thomas Oddie"/>
    <s v="Vice President, Data and Analytics, Canadian Retail Banking"/>
    <s v="TD"/>
    <x v="10"/>
    <s v="America"/>
    <s v="Canada"/>
    <s v="Ramla's"/>
    <s v="No inmail sent"/>
    <x v="1"/>
    <m/>
    <m/>
    <m/>
    <m/>
    <m/>
    <m/>
    <m/>
    <m/>
    <m/>
    <m/>
    <m/>
    <m/>
  </r>
  <r>
    <n v="13389"/>
    <d v="2021-12-06T00:00:00"/>
    <m/>
    <x v="2"/>
    <s v="James Cummings"/>
    <s v="Global VP Data, Analytics &amp; Insights"/>
    <s v="Mars"/>
    <x v="3"/>
    <s v="America"/>
    <s v="Connecticut"/>
    <s v="Ramla's"/>
    <s v="No inmail sent"/>
    <x v="1"/>
    <m/>
    <m/>
    <m/>
    <m/>
    <m/>
    <m/>
    <m/>
    <m/>
    <m/>
    <m/>
    <m/>
    <m/>
  </r>
  <r>
    <n v="13390"/>
    <d v="2021-12-06T00:00:00"/>
    <m/>
    <x v="2"/>
    <s v="Amit S. 2"/>
    <s v="Vice President, Data "/>
    <s v="Momentive-AI "/>
    <x v="18"/>
    <s v="America"/>
    <s v="California"/>
    <s v="Ramla's"/>
    <s v="No inmail sent"/>
    <x v="1"/>
    <m/>
    <m/>
    <m/>
    <m/>
    <m/>
    <m/>
    <m/>
    <m/>
    <m/>
    <m/>
    <m/>
    <m/>
  </r>
  <r>
    <n v="13391"/>
    <d v="2021-12-06T00:00:00"/>
    <m/>
    <x v="2"/>
    <s v="Matthew Fryer"/>
    <s v="VP, AI &amp; Data Science (VP Technology) "/>
    <s v="Expedia Group"/>
    <x v="18"/>
    <s v="Europe"/>
    <s v="United Kingdom"/>
    <s v="Ramla's"/>
    <s v="No inmail sent"/>
    <x v="1"/>
    <m/>
    <m/>
    <m/>
    <m/>
    <m/>
    <m/>
    <m/>
    <m/>
    <m/>
    <m/>
    <m/>
    <m/>
  </r>
  <r>
    <n v="13392"/>
    <d v="2021-12-06T00:00:00"/>
    <m/>
    <x v="2"/>
    <s v="Adam Husein "/>
    <s v="Vice President, Data Science &amp; Advanced Analytics"/>
    <s v="WarnerMedia"/>
    <x v="12"/>
    <s v="America"/>
    <s v="California"/>
    <s v="Ramla's"/>
    <s v="No inmail sent"/>
    <x v="1"/>
    <m/>
    <m/>
    <m/>
    <m/>
    <m/>
    <m/>
    <m/>
    <m/>
    <m/>
    <m/>
    <m/>
    <m/>
  </r>
  <r>
    <n v="13393"/>
    <d v="2021-12-06T00:00:00"/>
    <m/>
    <x v="2"/>
    <s v="Mark Dunning"/>
    <s v="VP of Analytics, Data Science, and Business Operations"/>
    <s v="Square"/>
    <x v="18"/>
    <s v="America"/>
    <s v="California"/>
    <s v="Ramla's"/>
    <s v="No inmail sent"/>
    <x v="1"/>
    <m/>
    <m/>
    <m/>
    <m/>
    <m/>
    <m/>
    <m/>
    <m/>
    <m/>
    <m/>
    <m/>
    <m/>
  </r>
  <r>
    <n v="13394"/>
    <d v="2021-12-06T00:00:00"/>
    <m/>
    <x v="2"/>
    <s v="Dani Solà Lagares"/>
    <s v="VP of Data &amp; Analytics "/>
    <s v="CLARK"/>
    <x v="10"/>
    <s v="Europe"/>
    <s v="Germany"/>
    <s v="Ramla's"/>
    <s v="No inmail sent"/>
    <x v="0"/>
    <d v="2021-12-13T00:00:00"/>
    <d v="2021-12-13T00:00:00"/>
    <m/>
    <m/>
    <m/>
    <m/>
    <m/>
    <m/>
    <m/>
    <m/>
    <m/>
    <m/>
  </r>
  <r>
    <n v="13395"/>
    <d v="2021-12-06T00:00:00"/>
    <m/>
    <x v="2"/>
    <s v="Richard Fox"/>
    <s v="VP, Head of Analytics"/>
    <s v="Qdoba Restaurant Corporation"/>
    <x v="3"/>
    <s v="America"/>
    <s v="California"/>
    <s v="Ramla's"/>
    <s v="No inmail sent"/>
    <x v="1"/>
    <m/>
    <m/>
    <m/>
    <m/>
    <m/>
    <m/>
    <m/>
    <m/>
    <m/>
    <m/>
    <m/>
    <m/>
  </r>
  <r>
    <n v="13396"/>
    <d v="2021-12-06T00:00:00"/>
    <m/>
    <x v="2"/>
    <s v="Antonio Marques"/>
    <s v="Senior Manager, Research Data Analytics"/>
    <s v=" University of Waterloo"/>
    <x v="33"/>
    <s v="America"/>
    <s v="Canada"/>
    <s v="Ramla's"/>
    <s v="No inmail sent"/>
    <x v="0"/>
    <d v="2021-12-07T00:00:00"/>
    <d v="2021-12-07T00:00:00"/>
    <m/>
    <m/>
    <m/>
    <m/>
    <m/>
    <m/>
    <m/>
    <m/>
    <m/>
    <m/>
  </r>
  <r>
    <n v="13397"/>
    <d v="2021-12-06T00:00:00"/>
    <m/>
    <x v="2"/>
    <s v="Lopa Vadgama"/>
    <s v="Senior Insight Manager "/>
    <s v="Reiss"/>
    <x v="0"/>
    <s v="Europe"/>
    <s v="United Kingdom"/>
    <s v="Ramla's"/>
    <s v="No inmail sent"/>
    <x v="0"/>
    <d v="2021-12-07T00:00:00"/>
    <d v="2021-12-07T00:00:00"/>
    <m/>
    <m/>
    <m/>
    <m/>
    <m/>
    <m/>
    <m/>
    <m/>
    <m/>
    <m/>
  </r>
  <r>
    <n v="13398"/>
    <d v="2021-12-06T00:00:00"/>
    <m/>
    <x v="2"/>
    <s v="Anna Zaikina"/>
    <s v="Head of Social Media Insights"/>
    <s v="DMS"/>
    <x v="12"/>
    <s v="Europe"/>
    <s v="United Kingdom"/>
    <s v="Ramla's"/>
    <s v="No inmail sent"/>
    <x v="1"/>
    <m/>
    <m/>
    <m/>
    <m/>
    <m/>
    <m/>
    <m/>
    <m/>
    <m/>
    <m/>
    <m/>
    <m/>
  </r>
  <r>
    <n v="13399"/>
    <d v="2021-12-06T00:00:00"/>
    <m/>
    <x v="2"/>
    <s v="Brian Archey"/>
    <s v="Senior Director, Data Science &amp; Analytics "/>
    <s v="Conagra Brands"/>
    <x v="3"/>
    <s v="America"/>
    <s v="Illinois"/>
    <s v="Ramla's"/>
    <s v="No inmail sent"/>
    <x v="1"/>
    <m/>
    <m/>
    <m/>
    <m/>
    <m/>
    <m/>
    <m/>
    <m/>
    <m/>
    <m/>
    <m/>
    <m/>
  </r>
  <r>
    <n v="13400"/>
    <d v="2021-12-06T00:00:00"/>
    <m/>
    <x v="2"/>
    <s v="Will Corbett"/>
    <s v="Director, Data Analytics (Media) "/>
    <s v="TechStyle Fashion Group"/>
    <x v="0"/>
    <s v="America"/>
    <s v="California"/>
    <s v="Ramla's"/>
    <s v="No inmail sent"/>
    <x v="1"/>
    <m/>
    <m/>
    <m/>
    <m/>
    <m/>
    <m/>
    <m/>
    <m/>
    <m/>
    <m/>
    <m/>
    <m/>
  </r>
  <r>
    <n v="13401"/>
    <d v="2021-12-06T00:00:00"/>
    <m/>
    <x v="2"/>
    <s v="Kanzbra Rashid"/>
    <s v="Senior Associate of Analytics "/>
    <s v="Neo Media World"/>
    <x v="1"/>
    <s v="America"/>
    <s v="New York"/>
    <s v="Ramla's"/>
    <s v="No inmail sent"/>
    <x v="1"/>
    <m/>
    <m/>
    <m/>
    <m/>
    <m/>
    <m/>
    <m/>
    <m/>
    <m/>
    <m/>
    <m/>
    <m/>
  </r>
  <r>
    <n v="13402"/>
    <d v="2021-12-06T00:00:00"/>
    <m/>
    <x v="2"/>
    <s v="Siddartha Jain"/>
    <s v="Senior Data Analyst, Growth Analytics "/>
    <s v="PayPal"/>
    <x v="10"/>
    <s v="America"/>
    <s v="New York"/>
    <s v="Ramla's"/>
    <s v="No inmail sent"/>
    <x v="0"/>
    <d v="2021-12-07T00:00:00"/>
    <d v="2021-12-07T00:00:00"/>
    <m/>
    <m/>
    <m/>
    <m/>
    <m/>
    <m/>
    <m/>
    <m/>
    <m/>
    <m/>
  </r>
  <r>
    <n v="13403"/>
    <d v="2021-12-06T00:00:00"/>
    <m/>
    <x v="2"/>
    <s v="Rebecca O'Haeri"/>
    <s v="Analytics Manager "/>
    <s v="Condé Nast "/>
    <x v="1"/>
    <s v="America"/>
    <s v="New York"/>
    <s v="Ramla's"/>
    <s v="No inmail sent"/>
    <x v="1"/>
    <m/>
    <m/>
    <m/>
    <m/>
    <m/>
    <m/>
    <m/>
    <m/>
    <m/>
    <m/>
    <m/>
    <m/>
  </r>
  <r>
    <n v="13404"/>
    <d v="2021-12-06T00:00:00"/>
    <m/>
    <x v="2"/>
    <s v="Rollin Lee"/>
    <s v="Senior Analyst, Digital Analytics"/>
    <s v="Horizon Media"/>
    <x v="1"/>
    <s v="America"/>
    <s v="New York"/>
    <s v="Ramla's"/>
    <s v="No inmail sent"/>
    <x v="1"/>
    <m/>
    <m/>
    <m/>
    <m/>
    <m/>
    <m/>
    <m/>
    <m/>
    <m/>
    <m/>
    <m/>
    <m/>
  </r>
  <r>
    <n v="13405"/>
    <d v="2021-12-06T00:00:00"/>
    <m/>
    <x v="3"/>
    <s v="Shane O Leary"/>
    <s v="Head Of Media &amp; Performance"/>
    <s v="Accenture"/>
    <x v="5"/>
    <s v="Europe"/>
    <s v="Ireand"/>
    <s v="Ramla's"/>
    <s v="No inmail sent"/>
    <x v="0"/>
    <d v="2021-12-07T00:00:00"/>
    <d v="2022-03-08T00:00:00"/>
    <m/>
    <m/>
    <m/>
    <m/>
    <m/>
    <m/>
    <m/>
    <m/>
    <m/>
    <m/>
  </r>
  <r>
    <n v="13406"/>
    <d v="2021-12-06T00:00:00"/>
    <m/>
    <x v="3"/>
    <s v="Tom Crawford"/>
    <s v="Global Head of Insights"/>
    <s v="BAT"/>
    <x v="3"/>
    <s v="Europe"/>
    <s v="United Kingdom"/>
    <s v="Ramla's"/>
    <s v="No inmail sent"/>
    <x v="0"/>
    <d v="2022-03-10T00:00:00"/>
    <m/>
    <m/>
    <m/>
    <m/>
    <m/>
    <m/>
    <m/>
    <m/>
    <m/>
    <m/>
    <m/>
  </r>
  <r>
    <n v="13407"/>
    <d v="2021-12-06T00:00:00"/>
    <m/>
    <x v="3"/>
    <s v="Senne Aerts"/>
    <s v="Data &amp; Insights Analyst"/>
    <s v="Telenet"/>
    <x v="16"/>
    <s v="Europe"/>
    <s v="Belgium"/>
    <s v="Personal"/>
    <s v="No inmail sent"/>
    <x v="1"/>
    <m/>
    <m/>
    <m/>
    <m/>
    <m/>
    <m/>
    <m/>
    <m/>
    <m/>
    <m/>
    <m/>
    <m/>
  </r>
  <r>
    <n v="13408"/>
    <d v="2021-12-06T00:00:00"/>
    <m/>
    <x v="3"/>
    <s v="Marta Nogell"/>
    <s v="Head of Marketing"/>
    <s v="IKEA"/>
    <x v="0"/>
    <s v="Europe"/>
    <s v="Hungary"/>
    <s v="Personal"/>
    <s v="No inmail sent"/>
    <x v="1"/>
    <m/>
    <m/>
    <m/>
    <m/>
    <m/>
    <m/>
    <m/>
    <m/>
    <m/>
    <m/>
    <m/>
    <m/>
  </r>
  <r>
    <n v="13409"/>
    <d v="2021-12-06T00:00:00"/>
    <m/>
    <x v="1"/>
    <s v="Nathan Brixius"/>
    <s v="Director Of Data Science, Sponsored Brands"/>
    <s v="Amazon"/>
    <x v="7"/>
    <s v="America"/>
    <s v="Portland"/>
    <s v="Ramla's"/>
    <s v="No inmail sent"/>
    <x v="1"/>
    <m/>
    <m/>
    <m/>
    <m/>
    <m/>
    <m/>
    <m/>
    <m/>
    <m/>
    <m/>
    <m/>
    <m/>
  </r>
  <r>
    <n v="13410"/>
    <d v="2021-12-03T00:00:00"/>
    <m/>
    <x v="4"/>
    <s v="Molly Kellogg"/>
    <s v="Senior Marketing Measurement Analyst"/>
    <s v="Vanguard "/>
    <x v="10"/>
    <s v="America"/>
    <s v="Pennsylvania"/>
    <s v="Ramla's"/>
    <s v="No inmail sent"/>
    <x v="1"/>
    <m/>
    <m/>
    <m/>
    <m/>
    <m/>
    <m/>
    <m/>
    <m/>
    <m/>
    <m/>
    <m/>
    <m/>
  </r>
  <r>
    <n v="13411"/>
    <d v="2021-12-06T00:00:00"/>
    <m/>
    <x v="4"/>
    <s v="Stephanie Ho"/>
    <s v="Vice President, Performance Marketing &amp; Analytics"/>
    <s v="The Walt Disney Studios "/>
    <x v="12"/>
    <s v="America"/>
    <s v="California"/>
    <s v="Ramla's"/>
    <s v="No inmail sent"/>
    <x v="1"/>
    <m/>
    <m/>
    <m/>
    <m/>
    <m/>
    <m/>
    <m/>
    <m/>
    <m/>
    <m/>
    <m/>
    <m/>
  </r>
  <r>
    <n v="13412"/>
    <d v="2021-12-06T00:00:00"/>
    <m/>
    <x v="4"/>
    <s v="Aymee Good"/>
    <s v="Digital Marketing Analytics Manager"/>
    <s v="Publix Super Markets "/>
    <x v="0"/>
    <s v="America"/>
    <s v="Florida"/>
    <s v="Ramla's"/>
    <s v="No inmail sent"/>
    <x v="1"/>
    <m/>
    <m/>
    <m/>
    <m/>
    <m/>
    <m/>
    <m/>
    <m/>
    <m/>
    <m/>
    <m/>
    <m/>
  </r>
  <r>
    <n v="13413"/>
    <d v="2021-12-06T00:00:00"/>
    <m/>
    <x v="4"/>
    <s v="Chris Hannaford"/>
    <s v="Research Manager"/>
    <s v="Procter &amp; Gamble "/>
    <x v="3"/>
    <s v="America"/>
    <s v="Canada"/>
    <s v="Personal"/>
    <s v="No inmail sent"/>
    <x v="1"/>
    <m/>
    <m/>
    <m/>
    <m/>
    <m/>
    <m/>
    <m/>
    <m/>
    <m/>
    <m/>
    <m/>
    <m/>
  </r>
  <r>
    <n v="13414"/>
    <d v="2021-12-06T00:00:00"/>
    <m/>
    <x v="4"/>
    <s v="Kristan Hannigan"/>
    <s v="Sr. Manager, Marketing Strategy"/>
    <s v="Taco Bell"/>
    <x v="3"/>
    <s v="America"/>
    <s v="California"/>
    <s v="Ramla's"/>
    <s v="No inmail sent"/>
    <x v="1"/>
    <m/>
    <m/>
    <m/>
    <m/>
    <m/>
    <m/>
    <m/>
    <m/>
    <m/>
    <m/>
    <m/>
    <m/>
  </r>
  <r>
    <n v="13415"/>
    <d v="2021-12-06T00:00:00"/>
    <m/>
    <x v="4"/>
    <s v="Leith Higdon"/>
    <s v="Director, Analytics &amp; Modeling"/>
    <s v="Export Development Canada | Exportation et développement Canada - EDC "/>
    <x v="10"/>
    <s v="America"/>
    <s v="Canada"/>
    <s v="Ramla's"/>
    <s v="No inmail sent"/>
    <x v="1"/>
    <m/>
    <m/>
    <m/>
    <m/>
    <m/>
    <m/>
    <m/>
    <m/>
    <m/>
    <m/>
    <m/>
    <m/>
  </r>
  <r>
    <n v="13416"/>
    <d v="2021-12-06T00:00:00"/>
    <m/>
    <x v="4"/>
    <s v="Daniel Metz"/>
    <s v="Director, Programmatic &amp; Performance Media"/>
    <s v="Condé Nast "/>
    <x v="1"/>
    <s v="America"/>
    <s v="California"/>
    <s v="Ramla's"/>
    <s v="No inmail sent"/>
    <x v="1"/>
    <m/>
    <m/>
    <m/>
    <m/>
    <m/>
    <m/>
    <m/>
    <m/>
    <m/>
    <m/>
    <m/>
    <m/>
  </r>
  <r>
    <n v="13417"/>
    <d v="2021-12-06T00:00:00"/>
    <m/>
    <x v="4"/>
    <s v="Simeon Kovachki"/>
    <s v="Performance Media Strategist (Insurance)"/>
    <s v="Moneysupermarket Group "/>
    <x v="10"/>
    <s v="Europe"/>
    <s v="United Kingdom"/>
    <s v="Ramla's"/>
    <s v="No inmail sent"/>
    <x v="0"/>
    <d v="2021-12-07T00:00:00"/>
    <m/>
    <m/>
    <m/>
    <m/>
    <s v="Neutral"/>
    <m/>
    <m/>
    <m/>
    <m/>
    <m/>
    <s v="there is no currrent need at the moment, will reach out later in 2022"/>
  </r>
  <r>
    <n v="13418"/>
    <d v="2021-12-06T00:00:00"/>
    <m/>
    <x v="4"/>
    <s v="Kevin Sung"/>
    <s v="Performance Media Director"/>
    <s v="Bonded Agency "/>
    <x v="1"/>
    <s v="Europe"/>
    <s v="United Kingdom"/>
    <s v="Ramla's"/>
    <s v="No inmail sent"/>
    <x v="1"/>
    <m/>
    <m/>
    <m/>
    <m/>
    <m/>
    <m/>
    <m/>
    <m/>
    <m/>
    <m/>
    <m/>
    <m/>
  </r>
  <r>
    <n v="13419"/>
    <d v="2021-12-06T00:00:00"/>
    <m/>
    <x v="4"/>
    <s v="Thibaut Daviaud"/>
    <s v="Digital marketing and attribution manager"/>
    <s v="Entain"/>
    <x v="12"/>
    <s v="Europe"/>
    <s v="United Kingdom"/>
    <s v="Ramla's"/>
    <s v="No inmail sent"/>
    <x v="1"/>
    <m/>
    <m/>
    <m/>
    <m/>
    <m/>
    <m/>
    <m/>
    <m/>
    <m/>
    <m/>
    <m/>
    <m/>
  </r>
  <r>
    <n v="13420"/>
    <d v="2021-11-30T00:00:00"/>
    <m/>
    <x v="1"/>
    <s v="Dave Lenz"/>
    <s v="Consultant - Consumer and Shopper Marketing - Analytics "/>
    <s v="Nestle"/>
    <x v="3"/>
    <s v="America"/>
    <m/>
    <s v="Ramla's"/>
    <s v="No inmail sent"/>
    <x v="1"/>
    <m/>
    <m/>
    <m/>
    <m/>
    <m/>
    <m/>
    <m/>
    <m/>
    <m/>
    <m/>
    <m/>
    <m/>
  </r>
  <r>
    <n v="13421"/>
    <d v="2021-11-30T00:00:00"/>
    <m/>
    <x v="1"/>
    <s v="Prasanthi Lingamallu"/>
    <s v="Director Marketing Analytics "/>
    <s v="Travelers"/>
    <x v="10"/>
    <s v="America"/>
    <m/>
    <s v="Ramla's"/>
    <s v="No inmail sent"/>
    <x v="1"/>
    <m/>
    <m/>
    <m/>
    <m/>
    <m/>
    <m/>
    <m/>
    <m/>
    <m/>
    <m/>
    <m/>
    <m/>
  </r>
  <r>
    <n v="13422"/>
    <d v="2021-11-30T00:00:00"/>
    <m/>
    <x v="1"/>
    <s v="Alex Fujisaki"/>
    <s v="Gerente Marketing Data Science &amp; Analytics"/>
    <s v="Banco Santander "/>
    <x v="10"/>
    <s v="America"/>
    <m/>
    <s v="Ramla's"/>
    <s v="No inmail sent"/>
    <x v="1"/>
    <m/>
    <m/>
    <m/>
    <m/>
    <m/>
    <m/>
    <m/>
    <m/>
    <m/>
    <m/>
    <m/>
    <m/>
  </r>
  <r>
    <n v="13423"/>
    <d v="2021-11-30T00:00:00"/>
    <m/>
    <x v="1"/>
    <s v="Sree Pyne"/>
    <s v="Head of Marketing Analytics, Reporting and Visualization"/>
    <s v="TD"/>
    <x v="10"/>
    <s v="America"/>
    <s v="New jersey"/>
    <s v="Ramla's"/>
    <s v="No inmail sent"/>
    <x v="1"/>
    <m/>
    <m/>
    <m/>
    <m/>
    <m/>
    <m/>
    <m/>
    <m/>
    <m/>
    <m/>
    <m/>
    <m/>
  </r>
  <r>
    <n v="13424"/>
    <d v="2021-12-06T00:00:00"/>
    <m/>
    <x v="4"/>
    <s v="Madeline Gryczman"/>
    <s v="Senior Digital Marketing Measurement Analyst"/>
    <s v="General Mills "/>
    <x v="3"/>
    <s v="America"/>
    <s v="Minnesota"/>
    <s v="Ramla's"/>
    <s v="No inmail sent"/>
    <x v="1"/>
    <m/>
    <m/>
    <m/>
    <m/>
    <m/>
    <m/>
    <m/>
    <m/>
    <m/>
    <m/>
    <m/>
    <m/>
  </r>
  <r>
    <n v="13425"/>
    <d v="2021-12-06T00:00:00"/>
    <m/>
    <x v="4"/>
    <s v="Andrew Cruez"/>
    <s v="Senior Analyst, Marketing Science"/>
    <s v="Critical Mass"/>
    <x v="17"/>
    <s v="America"/>
    <s v="Indiana"/>
    <s v="Ramla's"/>
    <s v="No inmail sent"/>
    <x v="0"/>
    <d v="2021-12-07T00:00:00"/>
    <m/>
    <m/>
    <m/>
    <m/>
    <s v="Neutral"/>
    <m/>
    <m/>
    <m/>
    <m/>
    <m/>
    <s v="still new at the company, will reach out when he advances"/>
  </r>
  <r>
    <n v="13426"/>
    <d v="2021-12-06T00:00:00"/>
    <m/>
    <x v="4"/>
    <s v="William Burghes"/>
    <s v="Head of Marketing Science"/>
    <s v="ARGONAUT "/>
    <x v="1"/>
    <s v="America"/>
    <s v="New York"/>
    <s v="Ramla's"/>
    <s v="No inmail sent"/>
    <x v="1"/>
    <m/>
    <m/>
    <m/>
    <m/>
    <m/>
    <m/>
    <m/>
    <m/>
    <m/>
    <m/>
    <m/>
    <m/>
  </r>
  <r>
    <n v="13427"/>
    <d v="2021-12-06T00:00:00"/>
    <m/>
    <x v="4"/>
    <s v="Adassa Richardson"/>
    <s v="Manager, Marketing Science"/>
    <s v="Condé Nast "/>
    <x v="17"/>
    <s v="America"/>
    <s v="New York "/>
    <s v="Ramla's"/>
    <s v="No inmail sent"/>
    <x v="1"/>
    <m/>
    <m/>
    <m/>
    <m/>
    <m/>
    <m/>
    <m/>
    <m/>
    <m/>
    <m/>
    <m/>
    <m/>
  </r>
  <r>
    <n v="13428"/>
    <d v="2021-12-06T00:00:00"/>
    <m/>
    <x v="4"/>
    <s v="Rashmi Ravi"/>
    <s v="Analyst, Marketing Science"/>
    <s v="Condé Nast "/>
    <x v="17"/>
    <s v="America"/>
    <s v="New York "/>
    <s v="Ramla's"/>
    <s v="No inmail sent"/>
    <x v="1"/>
    <m/>
    <m/>
    <m/>
    <m/>
    <m/>
    <m/>
    <m/>
    <m/>
    <m/>
    <m/>
    <m/>
    <m/>
  </r>
  <r>
    <n v="13429"/>
    <d v="2021-12-06T00:00:00"/>
    <m/>
    <x v="2"/>
    <s v="Trishnika Gogoi"/>
    <s v="Senior Data Analyst, Reporting and Data Analytics "/>
    <s v="Merck Group"/>
    <x v="6"/>
    <s v="Asia"/>
    <s v="India"/>
    <s v="Ramla's"/>
    <s v="No inmail sent"/>
    <x v="0"/>
    <d v="2021-12-13T00:00:00"/>
    <d v="2021-12-13T00:00:00"/>
    <m/>
    <m/>
    <m/>
    <m/>
    <m/>
    <m/>
    <m/>
    <m/>
    <m/>
    <m/>
  </r>
  <r>
    <n v="13430"/>
    <d v="2021-12-06T00:00:00"/>
    <m/>
    <x v="2"/>
    <s v="Scott Pflugler"/>
    <s v="Manager, Data Analytics "/>
    <s v="CMI Media Group"/>
    <x v="1"/>
    <s v="America"/>
    <s v="New York"/>
    <s v="Ramla's"/>
    <s v="No inmail sent"/>
    <x v="1"/>
    <m/>
    <m/>
    <m/>
    <m/>
    <m/>
    <m/>
    <m/>
    <m/>
    <m/>
    <m/>
    <m/>
    <m/>
  </r>
  <r>
    <n v="13431"/>
    <d v="2021-12-06T00:00:00"/>
    <m/>
    <x v="2"/>
    <s v="Mujahid Siraj"/>
    <s v="Senior Data Analyst "/>
    <s v="CMI Media Group"/>
    <x v="1"/>
    <s v="America"/>
    <s v="Pennsylvania"/>
    <s v="Ramla's"/>
    <s v="No inmail sent"/>
    <x v="0"/>
    <d v="2021-12-07T00:00:00"/>
    <d v="2021-12-07T00:00:00"/>
    <m/>
    <m/>
    <m/>
    <m/>
    <m/>
    <m/>
    <m/>
    <m/>
    <m/>
    <m/>
  </r>
  <r>
    <n v="13432"/>
    <d v="2021-12-06T00:00:00"/>
    <m/>
    <x v="2"/>
    <s v="Marwa Jalili "/>
    <s v="Manager Data Marketing at Elevate"/>
    <s v="Agence Data &amp; Technologies Marketing"/>
    <x v="18"/>
    <s v="Europe"/>
    <s v="France"/>
    <s v="Ramla's"/>
    <s v="No inmail sent"/>
    <x v="0"/>
    <d v="2021-12-13T00:00:00"/>
    <d v="2021-12-13T00:00:00"/>
    <m/>
    <m/>
    <m/>
    <m/>
    <m/>
    <m/>
    <m/>
    <m/>
    <m/>
    <m/>
  </r>
  <r>
    <n v="13433"/>
    <d v="2021-12-06T00:00:00"/>
    <m/>
    <x v="1"/>
    <s v="Laura Beaudin"/>
    <m/>
    <s v="bain"/>
    <x v="15"/>
    <m/>
    <m/>
    <m/>
    <s v="No inmail sent"/>
    <x v="4"/>
    <m/>
    <m/>
    <m/>
    <m/>
    <m/>
    <m/>
    <m/>
    <m/>
    <m/>
    <m/>
    <m/>
    <m/>
  </r>
  <r>
    <n v="13434"/>
    <d v="2021-12-06T00:00:00"/>
    <m/>
    <x v="1"/>
    <s v="Cesar Brea"/>
    <m/>
    <s v="bain"/>
    <x v="15"/>
    <m/>
    <m/>
    <m/>
    <s v="No inmail sent"/>
    <x v="4"/>
    <m/>
    <m/>
    <m/>
    <m/>
    <m/>
    <m/>
    <m/>
    <m/>
    <m/>
    <m/>
    <m/>
    <m/>
  </r>
  <r>
    <n v="13435"/>
    <d v="2021-12-06T00:00:00"/>
    <m/>
    <x v="1"/>
    <s v="Macey Darlington"/>
    <m/>
    <s v="kellogg"/>
    <x v="15"/>
    <m/>
    <m/>
    <m/>
    <s v="No inmail sent"/>
    <x v="4"/>
    <m/>
    <m/>
    <m/>
    <m/>
    <m/>
    <m/>
    <m/>
    <m/>
    <m/>
    <m/>
    <m/>
    <m/>
  </r>
  <r>
    <n v="13436"/>
    <d v="2021-12-06T00:00:00"/>
    <m/>
    <x v="1"/>
    <s v="William Daddi  "/>
    <m/>
    <m/>
    <x v="15"/>
    <m/>
    <m/>
    <m/>
    <s v="No inmail sent"/>
    <x v="4"/>
    <m/>
    <m/>
    <m/>
    <m/>
    <m/>
    <m/>
    <m/>
    <m/>
    <m/>
    <m/>
    <m/>
    <m/>
  </r>
  <r>
    <n v="13437"/>
    <d v="2021-12-06T00:00:00"/>
    <m/>
    <x v="1"/>
    <s v="Abraham G.  "/>
    <s v="Director Data Science"/>
    <s v="VIZIO"/>
    <x v="3"/>
    <s v="America"/>
    <s v="New York"/>
    <s v="Ramla's"/>
    <s v="No inmail sent"/>
    <x v="1"/>
    <m/>
    <m/>
    <m/>
    <m/>
    <m/>
    <m/>
    <m/>
    <m/>
    <m/>
    <m/>
    <m/>
    <m/>
  </r>
  <r>
    <n v="13438"/>
    <d v="2021-12-06T00:00:00"/>
    <m/>
    <x v="2"/>
    <s v="Timothy McCormack"/>
    <s v="Vice President of Media and Analytics "/>
    <s v="Bigeye"/>
    <x v="1"/>
    <s v="America"/>
    <s v="Florida"/>
    <s v="Ramla's"/>
    <s v="No inmail sent"/>
    <x v="1"/>
    <m/>
    <m/>
    <m/>
    <m/>
    <m/>
    <m/>
    <m/>
    <m/>
    <m/>
    <m/>
    <m/>
    <m/>
  </r>
  <r>
    <n v="13439"/>
    <d v="2021-12-06T00:00:00"/>
    <m/>
    <x v="2"/>
    <s v="Antonella De Cristo"/>
    <s v="Global Brand, Media &amp; Communications Insights Manager"/>
    <s v="Avon"/>
    <x v="3"/>
    <s v="America"/>
    <s v="Argentina"/>
    <s v="Ramla's"/>
    <s v="No inmail sent"/>
    <x v="0"/>
    <d v="2022-01-06T00:00:00"/>
    <d v="2022-01-06T00:00:00"/>
    <m/>
    <m/>
    <m/>
    <m/>
    <m/>
    <m/>
    <m/>
    <m/>
    <m/>
    <m/>
  </r>
  <r>
    <n v="13440"/>
    <d v="2021-12-06T00:00:00"/>
    <m/>
    <x v="2"/>
    <s v="Christine Wall"/>
    <s v="Senior Analytics and Media Manager "/>
    <s v="Amazon"/>
    <x v="18"/>
    <s v="Australia"/>
    <s v="Australia"/>
    <s v="Ramla's"/>
    <s v="No inmail sent"/>
    <x v="1"/>
    <m/>
    <m/>
    <m/>
    <m/>
    <m/>
    <m/>
    <m/>
    <m/>
    <m/>
    <m/>
    <m/>
    <m/>
  </r>
  <r>
    <n v="13441"/>
    <d v="2021-12-06T00:00:00"/>
    <m/>
    <x v="2"/>
    <s v="Michael Ferguson"/>
    <s v="Manager Media Analytics"/>
    <s v="Bimbo Bakeries USA"/>
    <x v="3"/>
    <s v="America"/>
    <s v="Illinois"/>
    <s v="Ramla's"/>
    <s v="No inmail sent"/>
    <x v="1"/>
    <m/>
    <m/>
    <m/>
    <m/>
    <m/>
    <m/>
    <m/>
    <m/>
    <m/>
    <m/>
    <m/>
    <m/>
  </r>
  <r>
    <n v="13442"/>
    <d v="2021-12-06T00:00:00"/>
    <m/>
    <x v="2"/>
    <s v="Caroline Broler"/>
    <s v="Consumer &amp; Market Intelligence Associate Manager, Applied Analytics"/>
    <s v="General Mills"/>
    <x v="3"/>
    <s v="America"/>
    <s v="Minnesota"/>
    <s v="Ramla's"/>
    <s v="No inmail sent"/>
    <x v="0"/>
    <d v="2021-12-13T00:00:00"/>
    <d v="2021-12-13T00:00:00"/>
    <m/>
    <m/>
    <m/>
    <m/>
    <m/>
    <m/>
    <m/>
    <m/>
    <m/>
    <m/>
  </r>
  <r>
    <n v="13443"/>
    <d v="2021-12-06T00:00:00"/>
    <m/>
    <x v="2"/>
    <s v="Megan O Riordan"/>
    <s v="Head of Marketing Operations | Accenture Interactive Ireland at ROTHCO"/>
    <s v="Accenture Interactive"/>
    <x v="1"/>
    <s v="Europe"/>
    <s v="Ireland"/>
    <s v="Ramla's"/>
    <s v="No inmail sent"/>
    <x v="1"/>
    <m/>
    <m/>
    <m/>
    <m/>
    <m/>
    <m/>
    <m/>
    <m/>
    <m/>
    <m/>
    <m/>
    <m/>
  </r>
  <r>
    <n v="13444"/>
    <d v="2021-12-06T00:00:00"/>
    <m/>
    <x v="2"/>
    <s v="Gavin Duff"/>
    <s v="Head of Digital Performance"/>
    <s v="Friday Agency"/>
    <x v="1"/>
    <s v="Europe"/>
    <s v="Ireland"/>
    <s v="Ramla's"/>
    <s v="No inmail sent"/>
    <x v="0"/>
    <d v="2021-12-13T00:00:00"/>
    <d v="2021-12-13T00:00:00"/>
    <m/>
    <m/>
    <m/>
    <m/>
    <m/>
    <m/>
    <m/>
    <m/>
    <m/>
    <m/>
  </r>
  <r>
    <n v="13445"/>
    <d v="2021-12-06T00:00:00"/>
    <m/>
    <x v="2"/>
    <s v="ELI SALGADO"/>
    <s v="Head of Performance Media &amp; Analytics"/>
    <s v="In the Company of Huskies"/>
    <x v="1"/>
    <s v="Europe"/>
    <s v="Ireland"/>
    <s v="Ramla's"/>
    <s v="No inmail sent"/>
    <x v="1"/>
    <m/>
    <m/>
    <m/>
    <m/>
    <m/>
    <m/>
    <m/>
    <m/>
    <m/>
    <m/>
    <m/>
    <m/>
  </r>
  <r>
    <n v="13446"/>
    <d v="2021-12-06T00:00:00"/>
    <m/>
    <x v="2"/>
    <s v="Christian Hughes"/>
    <s v="Digital Performance Account Director "/>
    <s v="iProspect"/>
    <x v="1"/>
    <s v="Europe"/>
    <s v="Ireland"/>
    <s v="Ramla's"/>
    <s v="No inmail sent"/>
    <x v="0"/>
    <d v="2021-12-13T00:00:00"/>
    <d v="2021-12-13T00:00:00"/>
    <m/>
    <m/>
    <m/>
    <m/>
    <m/>
    <m/>
    <m/>
    <m/>
    <m/>
    <m/>
  </r>
  <r>
    <n v="13447"/>
    <d v="2021-12-06T00:00:00"/>
    <m/>
    <x v="2"/>
    <s v="Jose Manuel Hdz. Albiñana"/>
    <s v="Growth Marketer"/>
    <s v="iCabbi"/>
    <x v="1"/>
    <s v="Europe"/>
    <s v="Ireland"/>
    <s v="Ramla's"/>
    <s v="No inmail sent"/>
    <x v="1"/>
    <m/>
    <m/>
    <m/>
    <m/>
    <m/>
    <m/>
    <m/>
    <m/>
    <m/>
    <m/>
    <m/>
    <m/>
  </r>
  <r>
    <n v="13448"/>
    <d v="2021-12-06T00:00:00"/>
    <m/>
    <x v="2"/>
    <s v="David Hayes"/>
    <s v="Director of Social, Search &amp; Performance Media"/>
    <s v="In the Company of Huskies"/>
    <x v="1"/>
    <s v="Europe"/>
    <s v="Ireland"/>
    <s v="Ramla's"/>
    <s v="No inmail sent"/>
    <x v="0"/>
    <d v="2021-12-13T00:00:00"/>
    <d v="2021-12-13T00:00:00"/>
    <m/>
    <m/>
    <m/>
    <m/>
    <m/>
    <m/>
    <m/>
    <m/>
    <m/>
    <m/>
  </r>
  <r>
    <n v="13449"/>
    <d v="2021-12-06T00:00:00"/>
    <m/>
    <x v="2"/>
    <s v="Amanda Farrell"/>
    <s v="Head of Marketing Communications "/>
    <s v="Tesco Ireland"/>
    <x v="0"/>
    <s v="Europe"/>
    <s v="Ireland"/>
    <s v="Ramla's"/>
    <s v="No inmail sent"/>
    <x v="1"/>
    <m/>
    <m/>
    <m/>
    <m/>
    <m/>
    <m/>
    <m/>
    <m/>
    <m/>
    <m/>
    <m/>
    <m/>
  </r>
  <r>
    <n v="13450"/>
    <d v="2021-12-06T00:00:00"/>
    <m/>
    <x v="2"/>
    <s v="Lorcán Kinsella"/>
    <s v="Managing Director"/>
    <s v="Brand Nova Digital"/>
    <x v="1"/>
    <s v="Europe"/>
    <s v="Ireland"/>
    <s v="Ramla's"/>
    <s v="No inmail sent"/>
    <x v="1"/>
    <m/>
    <m/>
    <m/>
    <m/>
    <m/>
    <m/>
    <m/>
    <m/>
    <m/>
    <m/>
    <m/>
    <m/>
  </r>
  <r>
    <n v="13451"/>
    <d v="2021-12-06T00:00:00"/>
    <m/>
    <x v="2"/>
    <s v="Jakub Drobec"/>
    <s v="Agency Lead (Hungary, Czechia &amp; Slovakia)"/>
    <s v="Google"/>
    <x v="18"/>
    <s v="Europe"/>
    <s v="Ireland"/>
    <s v="Ramla's"/>
    <s v="No inmail sent"/>
    <x v="1"/>
    <m/>
    <m/>
    <m/>
    <m/>
    <m/>
    <m/>
    <m/>
    <m/>
    <m/>
    <m/>
    <m/>
    <m/>
  </r>
  <r>
    <n v="13452"/>
    <d v="2021-12-06T00:00:00"/>
    <m/>
    <x v="2"/>
    <s v="Clodagh Hynes"/>
    <s v="Marketing Strategy Lead, Global Innovation "/>
    <s v="Accenture"/>
    <x v="1"/>
    <s v="Europe"/>
    <s v="Ireland"/>
    <s v="Ramla's"/>
    <s v="No inmail sent"/>
    <x v="1"/>
    <m/>
    <m/>
    <m/>
    <m/>
    <m/>
    <m/>
    <m/>
    <m/>
    <m/>
    <m/>
    <m/>
    <m/>
  </r>
  <r>
    <n v="13453"/>
    <d v="2021-12-07T00:00:00"/>
    <m/>
    <x v="3"/>
    <s v="Gerald Logor"/>
    <s v="Head of Marketing Analytics"/>
    <s v="JD.ID"/>
    <x v="4"/>
    <s v="Asia"/>
    <s v="Indonesia"/>
    <s v="Ramla's"/>
    <s v="No inmail sent"/>
    <x v="1"/>
    <m/>
    <m/>
    <m/>
    <m/>
    <m/>
    <m/>
    <m/>
    <m/>
    <m/>
    <m/>
    <m/>
    <m/>
  </r>
  <r>
    <n v="13454"/>
    <d v="2021-12-07T00:00:00"/>
    <m/>
    <x v="3"/>
    <s v="Kris Zhang"/>
    <s v="Growth Analytics Manager"/>
    <s v="Yara"/>
    <x v="3"/>
    <s v="Asia"/>
    <s v="Sinagpore"/>
    <s v="Ramla's"/>
    <s v="No inmail sent"/>
    <x v="0"/>
    <d v="2021-12-08T00:00:00"/>
    <d v="2022-03-08T00:00:00"/>
    <m/>
    <m/>
    <m/>
    <m/>
    <m/>
    <m/>
    <m/>
    <m/>
    <m/>
    <m/>
  </r>
  <r>
    <n v="13455"/>
    <d v="2021-12-07T00:00:00"/>
    <m/>
    <x v="3"/>
    <s v="Nizar Nashed"/>
    <s v="Marketing, E-Commerce &amp; Analytics Director"/>
    <s v="Pharmapal"/>
    <x v="6"/>
    <s v="Asia"/>
    <s v="UAE"/>
    <s v="Personal"/>
    <s v="No inmail sent"/>
    <x v="1"/>
    <m/>
    <m/>
    <m/>
    <m/>
    <m/>
    <m/>
    <m/>
    <m/>
    <m/>
    <m/>
    <m/>
    <m/>
  </r>
  <r>
    <n v="13456"/>
    <d v="2021-12-07T00:00:00"/>
    <m/>
    <x v="3"/>
    <s v="Ronak Trivedi"/>
    <s v="Head of Analytics &amp; Insights"/>
    <s v="Johnson &amp; Johnson"/>
    <x v="3"/>
    <s v="Asia"/>
    <s v="Indonesia"/>
    <s v="Personal"/>
    <s v="No inmail sent"/>
    <x v="0"/>
    <d v="2021-12-21T00:00:00"/>
    <m/>
    <m/>
    <m/>
    <m/>
    <m/>
    <m/>
    <m/>
    <m/>
    <m/>
    <m/>
    <m/>
  </r>
  <r>
    <n v="13457"/>
    <d v="2021-12-07T00:00:00"/>
    <m/>
    <x v="3"/>
    <s v="Nitin Goel"/>
    <s v="APAC Lead, Consumer and Business Insights &amp; Analytics"/>
    <s v="GSK"/>
    <x v="6"/>
    <s v="Asia"/>
    <s v="Singapore"/>
    <s v="Personal"/>
    <s v="No inmail sent"/>
    <x v="1"/>
    <m/>
    <m/>
    <m/>
    <m/>
    <m/>
    <m/>
    <m/>
    <m/>
    <m/>
    <m/>
    <m/>
    <m/>
  </r>
  <r>
    <n v="13458"/>
    <d v="2021-12-07T00:00:00"/>
    <m/>
    <x v="3"/>
    <s v="Krishna Chaitanya"/>
    <s v="Senior Data Scientist- Advanced Analytics"/>
    <s v="Dyson"/>
    <x v="3"/>
    <s v="Asia"/>
    <s v="Singapore"/>
    <s v="Personal"/>
    <s v="No inmail sent"/>
    <x v="0"/>
    <d v="2021-12-09T00:00:00"/>
    <m/>
    <m/>
    <m/>
    <m/>
    <m/>
    <m/>
    <m/>
    <m/>
    <m/>
    <m/>
    <m/>
  </r>
  <r>
    <n v="13459"/>
    <d v="2021-12-07T00:00:00"/>
    <m/>
    <x v="3"/>
    <s v="Manoranjan Bisoi"/>
    <s v="Global Data Science Lead- Marketing"/>
    <s v="BAT"/>
    <x v="3"/>
    <s v="Asia"/>
    <s v="Malaysia"/>
    <s v="Personal"/>
    <s v="No inmail sent"/>
    <x v="1"/>
    <m/>
    <m/>
    <m/>
    <m/>
    <m/>
    <m/>
    <m/>
    <m/>
    <m/>
    <m/>
    <m/>
    <m/>
  </r>
  <r>
    <n v="13460"/>
    <d v="2021-12-07T00:00:00"/>
    <m/>
    <x v="3"/>
    <s v="Sourav Bose"/>
    <s v="Vice President (Data Science, ML &amp; AI)"/>
    <s v="UOB"/>
    <x v="10"/>
    <s v="Asia"/>
    <s v="Singapore"/>
    <s v="Personal"/>
    <s v="No inmail sent"/>
    <x v="1"/>
    <m/>
    <m/>
    <m/>
    <m/>
    <m/>
    <m/>
    <m/>
    <m/>
    <m/>
    <m/>
    <m/>
    <m/>
  </r>
  <r>
    <n v="13461"/>
    <d v="2021-12-07T00:00:00"/>
    <m/>
    <x v="3"/>
    <s v="Suyashi Shrivastava"/>
    <s v="Head of data"/>
    <s v="Traveloka"/>
    <x v="18"/>
    <s v="Asia"/>
    <s v="Indonesia"/>
    <s v="Personal"/>
    <s v="No inmail sent"/>
    <x v="1"/>
    <m/>
    <m/>
    <m/>
    <m/>
    <m/>
    <m/>
    <m/>
    <m/>
    <m/>
    <m/>
    <m/>
    <m/>
  </r>
  <r>
    <n v="13462"/>
    <d v="2021-12-07T00:00:00"/>
    <m/>
    <x v="3"/>
    <s v="Özge Gülerman"/>
    <s v="Data &amp; Analytics Manager"/>
    <s v="Havas"/>
    <x v="1"/>
    <s v="Asia"/>
    <s v="UAE"/>
    <s v="Personal"/>
    <s v="No inmail sent"/>
    <x v="0"/>
    <d v="2021-12-08T00:00:00"/>
    <m/>
    <m/>
    <m/>
    <m/>
    <m/>
    <m/>
    <m/>
    <m/>
    <m/>
    <m/>
    <m/>
  </r>
  <r>
    <n v="13463"/>
    <d v="2021-12-07T00:00:00"/>
    <m/>
    <x v="3"/>
    <s v="Victor Challier"/>
    <s v="Data Engineer Freelance"/>
    <s v="Richemont"/>
    <x v="3"/>
    <s v="Europe"/>
    <s v="France"/>
    <s v="Personal"/>
    <s v="No inmail sent"/>
    <x v="0"/>
    <d v="2021-12-08T00:00:00"/>
    <m/>
    <m/>
    <m/>
    <m/>
    <m/>
    <m/>
    <m/>
    <m/>
    <m/>
    <m/>
    <m/>
  </r>
  <r>
    <n v="13464"/>
    <d v="2021-12-07T00:00:00"/>
    <m/>
    <x v="3"/>
    <s v="Victor Yeh"/>
    <s v="AFP Business Intelligence &amp; Analytics Manager, Global Foodservice"/>
    <s v="Fonterra"/>
    <x v="3"/>
    <s v="Asia"/>
    <s v="Singapore"/>
    <s v="Personal"/>
    <s v="No inmail sent"/>
    <x v="1"/>
    <m/>
    <m/>
    <m/>
    <m/>
    <m/>
    <m/>
    <m/>
    <m/>
    <m/>
    <m/>
    <m/>
    <m/>
  </r>
  <r>
    <n v="13465"/>
    <d v="2021-12-07T00:00:00"/>
    <m/>
    <x v="3"/>
    <s v="Mirage Frida"/>
    <s v="Mar-Tech Data Analyst"/>
    <s v="Gauselmann Group"/>
    <x v="12"/>
    <s v="Europe"/>
    <s v="Germany"/>
    <s v="Personal"/>
    <s v="No inmail sent"/>
    <x v="1"/>
    <m/>
    <m/>
    <m/>
    <m/>
    <m/>
    <m/>
    <m/>
    <m/>
    <m/>
    <m/>
    <m/>
    <m/>
  </r>
  <r>
    <n v="13466"/>
    <d v="2021-12-07T00:00:00"/>
    <m/>
    <x v="3"/>
    <s v="Alexander Oude Elferink"/>
    <s v="EMEA Senior Data Scientist"/>
    <s v="Annalect"/>
    <x v="5"/>
    <s v="Europe"/>
    <s v="Netherlands"/>
    <s v="Personal"/>
    <s v="No inmail sent"/>
    <x v="1"/>
    <m/>
    <m/>
    <m/>
    <m/>
    <m/>
    <m/>
    <m/>
    <m/>
    <m/>
    <m/>
    <m/>
    <m/>
  </r>
  <r>
    <n v="13467"/>
    <d v="2021-12-07T00:00:00"/>
    <m/>
    <x v="3"/>
    <s v="Utkarsh Chaturvedi"/>
    <s v="Senior Analyst - Advanced Analytics"/>
    <s v="Johnson &amp; Johnson"/>
    <x v="3"/>
    <s v="Asia"/>
    <s v="Singapore"/>
    <s v="Personal"/>
    <s v="No inmail sent"/>
    <x v="4"/>
    <m/>
    <m/>
    <m/>
    <m/>
    <m/>
    <m/>
    <m/>
    <m/>
    <m/>
    <m/>
    <m/>
    <m/>
  </r>
  <r>
    <n v="13468"/>
    <d v="2021-12-07T00:00:00"/>
    <m/>
    <x v="3"/>
    <s v="Dustin Yang"/>
    <s v="Senior Data Scientist"/>
    <s v="Tyme"/>
    <x v="10"/>
    <s v="Asia"/>
    <s v="Singapore"/>
    <s v="Personal"/>
    <s v="No inmail sent"/>
    <x v="4"/>
    <m/>
    <m/>
    <m/>
    <m/>
    <m/>
    <m/>
    <m/>
    <m/>
    <m/>
    <m/>
    <m/>
    <m/>
  </r>
  <r>
    <n v="13469"/>
    <d v="2021-12-07T00:00:00"/>
    <m/>
    <x v="2"/>
    <s v="Tony Huynh"/>
    <s v="Head of Marketing Analytics &amp; Data science "/>
    <s v="M&amp;T Bank"/>
    <x v="10"/>
    <s v="America"/>
    <s v="Maryland"/>
    <s v="Ramla's"/>
    <s v="No inmail sent"/>
    <x v="1"/>
    <m/>
    <m/>
    <m/>
    <m/>
    <m/>
    <m/>
    <m/>
    <m/>
    <m/>
    <m/>
    <m/>
    <m/>
  </r>
  <r>
    <n v="13470"/>
    <d v="2021-12-07T00:00:00"/>
    <m/>
    <x v="2"/>
    <s v="Rohit Prabhakar"/>
    <s v="Chief Growth Officer"/>
    <s v="EQ Holdings"/>
    <x v="7"/>
    <s v="America"/>
    <s v="Minnesota"/>
    <s v="Ramla's"/>
    <s v="No inmail sent"/>
    <x v="0"/>
    <d v="2021-12-13T00:00:00"/>
    <d v="2021-12-13T00:00:00"/>
    <m/>
    <m/>
    <m/>
    <m/>
    <m/>
    <m/>
    <m/>
    <m/>
    <m/>
    <m/>
  </r>
  <r>
    <n v="13471"/>
    <d v="2021-12-07T00:00:00"/>
    <m/>
    <x v="2"/>
    <s v="Freddie Liversidge"/>
    <s v="Senior Director of Global Digital Media Activation"/>
    <s v="HP"/>
    <x v="7"/>
    <s v="America"/>
    <s v="Colorado"/>
    <s v="Ramla's"/>
    <s v="No inmail sent"/>
    <x v="0"/>
    <d v="2021-12-13T00:00:00"/>
    <d v="2021-12-13T00:00:00"/>
    <m/>
    <m/>
    <m/>
    <m/>
    <m/>
    <m/>
    <m/>
    <m/>
    <m/>
    <m/>
  </r>
  <r>
    <n v="13472"/>
    <d v="2021-12-07T00:00:00"/>
    <m/>
    <x v="2"/>
    <s v="Sophie Greenyer"/>
    <s v="Senior Director, EMEA Communications and Global Media Insights"/>
    <s v="Hilton"/>
    <x v="11"/>
    <s v="Europe"/>
    <s v="United Kingdom"/>
    <s v="Ramla's"/>
    <s v="No inmail sent"/>
    <x v="1"/>
    <m/>
    <m/>
    <m/>
    <m/>
    <m/>
    <m/>
    <m/>
    <m/>
    <m/>
    <m/>
    <m/>
    <m/>
  </r>
  <r>
    <n v="13473"/>
    <d v="2021-12-07T00:00:00"/>
    <m/>
    <x v="2"/>
    <s v="Julie Staker"/>
    <s v="Vice President for Enrollment, Marketing &amp; Institutional Effectiveness "/>
    <s v="Coe College"/>
    <x v="33"/>
    <s v="America"/>
    <s v="Iowa"/>
    <s v="Ramla's"/>
    <s v="No inmail sent"/>
    <x v="0"/>
    <d v="2021-12-13T00:00:00"/>
    <d v="2021-12-13T00:00:00"/>
    <m/>
    <m/>
    <m/>
    <m/>
    <m/>
    <m/>
    <m/>
    <m/>
    <m/>
    <m/>
  </r>
  <r>
    <n v="13474"/>
    <d v="2021-12-07T00:00:00"/>
    <m/>
    <x v="2"/>
    <s v="Ty K."/>
    <s v="Director, Marketing Effectiveness-Financial Institutions Marketing "/>
    <s v="Fidelity Investments "/>
    <x v="10"/>
    <s v="America"/>
    <s v="Illinois"/>
    <s v="Ramla's"/>
    <s v="No inmail sent"/>
    <x v="1"/>
    <m/>
    <m/>
    <m/>
    <m/>
    <m/>
    <m/>
    <m/>
    <m/>
    <m/>
    <m/>
    <m/>
    <m/>
  </r>
  <r>
    <n v="13475"/>
    <d v="2021-12-06T00:00:00"/>
    <m/>
    <x v="4"/>
    <s v="Chelsea Coral"/>
    <s v="Jr, Marketing Statistics Analyst"/>
    <s v="Life Extension "/>
    <x v="13"/>
    <s v="America"/>
    <s v="Florida"/>
    <s v="Ramla's"/>
    <s v="No inmail sent"/>
    <x v="1"/>
    <m/>
    <m/>
    <m/>
    <m/>
    <m/>
    <m/>
    <m/>
    <m/>
    <m/>
    <m/>
    <m/>
    <m/>
  </r>
  <r>
    <n v="13476"/>
    <d v="2021-12-07T00:00:00"/>
    <m/>
    <x v="4"/>
    <s v="Manuela Blaylock-Villota"/>
    <s v="Marketing Science"/>
    <s v="Critical Mass "/>
    <x v="1"/>
    <s v="America"/>
    <s v="Michigan"/>
    <s v="Ramla's"/>
    <s v="No inmail sent"/>
    <x v="0"/>
    <d v="2021-12-08T00:00:00"/>
    <d v="2021-12-16T00:00:00"/>
    <m/>
    <m/>
    <m/>
    <s v="Negative"/>
    <m/>
    <m/>
    <m/>
    <m/>
    <m/>
    <s v="not interested at this time"/>
  </r>
  <r>
    <n v="13477"/>
    <d v="2021-12-07T00:00:00"/>
    <m/>
    <x v="4"/>
    <s v="Salman Ahmed"/>
    <s v="Data Science Manager"/>
    <s v="Optum"/>
    <x v="13"/>
    <s v="Asia"/>
    <s v="India"/>
    <s v="Personal"/>
    <s v="No inmail sent"/>
    <x v="0"/>
    <s v="Inbound"/>
    <m/>
    <m/>
    <m/>
    <m/>
    <s v="Positive_FS"/>
    <m/>
    <m/>
    <m/>
    <m/>
    <m/>
    <s v="Inbound"/>
  </r>
  <r>
    <n v="13478"/>
    <d v="2021-12-07T00:00:00"/>
    <m/>
    <x v="4"/>
    <s v="Eric Jung"/>
    <s v="Associate Marketing Science Analyst"/>
    <s v="Critical Mass "/>
    <x v="1"/>
    <s v="America"/>
    <s v="New York"/>
    <s v="Ramla's"/>
    <s v="No inmail sent"/>
    <x v="1"/>
    <m/>
    <m/>
    <m/>
    <m/>
    <m/>
    <m/>
    <m/>
    <m/>
    <m/>
    <m/>
    <m/>
    <m/>
  </r>
  <r>
    <n v="13479"/>
    <d v="2021-12-07T00:00:00"/>
    <m/>
    <x v="4"/>
    <s v="Raj Mehta"/>
    <s v="Senior Marketing Science Analyst"/>
    <s v="Omnicom Media Group "/>
    <x v="1"/>
    <s v="America"/>
    <s v="New York"/>
    <s v="Ramla's"/>
    <s v="No inmail sent"/>
    <x v="1"/>
    <m/>
    <m/>
    <m/>
    <m/>
    <m/>
    <m/>
    <m/>
    <m/>
    <m/>
    <m/>
    <m/>
    <m/>
  </r>
  <r>
    <n v="13480"/>
    <d v="2021-12-07T00:00:00"/>
    <m/>
    <x v="4"/>
    <s v="Derick Tripp"/>
    <s v="Marketing Science Analyst"/>
    <s v="Critical Mass "/>
    <x v="1"/>
    <s v="America"/>
    <s v="New York"/>
    <s v="Ramla's"/>
    <s v="No inmail sent"/>
    <x v="1"/>
    <m/>
    <m/>
    <m/>
    <m/>
    <m/>
    <m/>
    <m/>
    <m/>
    <m/>
    <m/>
    <m/>
    <m/>
  </r>
  <r>
    <n v="13481"/>
    <d v="2021-12-07T00:00:00"/>
    <m/>
    <x v="4"/>
    <s v="Susan Doss"/>
    <s v="SVP of Marketing Strategy, Measurement &amp; Analysis"/>
    <s v="MRM Worldwide Ad Agency "/>
    <x v="1"/>
    <s v="America"/>
    <s v="New York"/>
    <s v="Ramla's"/>
    <s v="No inmail sent"/>
    <x v="1"/>
    <m/>
    <m/>
    <m/>
    <m/>
    <m/>
    <m/>
    <m/>
    <m/>
    <m/>
    <m/>
    <m/>
    <m/>
  </r>
  <r>
    <n v="13482"/>
    <d v="2021-12-07T00:00:00"/>
    <m/>
    <x v="4"/>
    <s v="Ashley Mahler"/>
    <s v="Marketing Science Senior Analyst"/>
    <s v="Critical Mass "/>
    <x v="1"/>
    <s v="America"/>
    <s v="Illinois"/>
    <s v="Ramla's"/>
    <s v="No inmail sent"/>
    <x v="0"/>
    <d v="2021-12-08T00:00:00"/>
    <d v="2021-12-21T00:00:00"/>
    <m/>
    <m/>
    <m/>
    <s v="Negative"/>
    <m/>
    <m/>
    <m/>
    <m/>
    <m/>
    <s v="they partner with OMD for media. not the right person to contact"/>
  </r>
  <r>
    <n v="13483"/>
    <d v="2021-12-07T00:00:00"/>
    <m/>
    <x v="4"/>
    <s v="Kelsey Evans"/>
    <s v="Marketing Science Lead"/>
    <s v="Critical Mass "/>
    <x v="1"/>
    <s v="America"/>
    <s v="Illinois"/>
    <s v="Ramla's"/>
    <s v="No inmail sent"/>
    <x v="1"/>
    <m/>
    <m/>
    <m/>
    <m/>
    <m/>
    <m/>
    <m/>
    <m/>
    <m/>
    <m/>
    <m/>
    <m/>
  </r>
  <r>
    <n v="13484"/>
    <d v="2021-12-07T00:00:00"/>
    <m/>
    <x v="4"/>
    <s v="Nadae Faradji"/>
    <s v="Digital Marketing Associate Manager"/>
    <s v="Accenture Interactive"/>
    <x v="1"/>
    <s v="Europe"/>
    <s v="France"/>
    <s v="Ramla's"/>
    <s v="No inmail sent"/>
    <x v="1"/>
    <m/>
    <m/>
    <m/>
    <m/>
    <m/>
    <m/>
    <m/>
    <m/>
    <m/>
    <m/>
    <m/>
    <m/>
  </r>
  <r>
    <n v="13485"/>
    <d v="2021-12-07T00:00:00"/>
    <m/>
    <x v="4"/>
    <s v="Ryan Seickel"/>
    <s v="Attribution Manager"/>
    <s v="TEGNA "/>
    <x v="1"/>
    <s v="America"/>
    <s v="Gerogia"/>
    <s v="Ramla's"/>
    <s v="No inmail sent"/>
    <x v="1"/>
    <m/>
    <m/>
    <m/>
    <m/>
    <m/>
    <m/>
    <m/>
    <m/>
    <m/>
    <m/>
    <m/>
    <m/>
  </r>
  <r>
    <n v="13486"/>
    <d v="2021-12-07T00:00:00"/>
    <m/>
    <x v="4"/>
    <s v="Tara De Jong"/>
    <s v="Analyst: Product Attribution"/>
    <s v="General Mills "/>
    <x v="0"/>
    <s v="America"/>
    <s v="Minnesota"/>
    <s v="Ramla's"/>
    <s v="No inmail sent"/>
    <x v="1"/>
    <m/>
    <m/>
    <m/>
    <m/>
    <m/>
    <m/>
    <m/>
    <m/>
    <m/>
    <m/>
    <m/>
    <m/>
  </r>
  <r>
    <n v="13487"/>
    <d v="2021-12-07T00:00:00"/>
    <m/>
    <x v="4"/>
    <s v="Emily Burke"/>
    <s v="Marketing Planning &amp; Media Effectiveness Manager"/>
    <s v="British Gas"/>
    <x v="0"/>
    <s v="America"/>
    <s v="United Kingdom"/>
    <s v="Ramla's"/>
    <s v="No inmail sent"/>
    <x v="2"/>
    <d v="2021-12-16T00:00:00"/>
    <d v="2022-01-27T00:00:00"/>
    <m/>
    <m/>
    <m/>
    <s v="Negative"/>
    <m/>
    <m/>
    <m/>
    <m/>
    <m/>
    <m/>
  </r>
  <r>
    <n v="13488"/>
    <d v="2021-12-07T00:00:00"/>
    <m/>
    <x v="4"/>
    <s v="Ankita Padwal"/>
    <s v="Social Media Insights Manager"/>
    <s v="Audible "/>
    <x v="18"/>
    <s v="America"/>
    <s v="New Jersey"/>
    <s v="Personal"/>
    <s v="No inmail sent"/>
    <x v="1"/>
    <m/>
    <m/>
    <m/>
    <m/>
    <m/>
    <m/>
    <m/>
    <m/>
    <m/>
    <m/>
    <m/>
    <m/>
  </r>
  <r>
    <n v="13489"/>
    <d v="2021-12-07T00:00:00"/>
    <m/>
    <x v="4"/>
    <s v="João Lopes Marcelo"/>
    <s v="Marketing Effectiveness - Europe"/>
    <s v="Entain"/>
    <x v="12"/>
    <s v="Europe"/>
    <s v="Austria"/>
    <s v="Personal"/>
    <s v="No inmail sent"/>
    <x v="1"/>
    <m/>
    <m/>
    <m/>
    <m/>
    <m/>
    <m/>
    <m/>
    <m/>
    <m/>
    <m/>
    <m/>
    <m/>
  </r>
  <r>
    <n v="13490"/>
    <d v="2021-12-07T00:00:00"/>
    <m/>
    <x v="4"/>
    <s v="Harriet W."/>
    <s v="Media Effectiveness Manager"/>
    <s v="L'Oréal "/>
    <x v="0"/>
    <s v="Europe"/>
    <s v="United Kingdom"/>
    <s v="Personal"/>
    <s v="No inmail sent"/>
    <x v="0"/>
    <d v="2022-02-01T00:00:00"/>
    <d v="2022-02-28T00:00:00"/>
    <m/>
    <m/>
    <m/>
    <m/>
    <m/>
    <m/>
    <m/>
    <m/>
    <m/>
    <m/>
  </r>
  <r>
    <n v="13491"/>
    <m/>
    <m/>
    <x v="1"/>
    <s v="Al Sherbin"/>
    <s v="Marketing and Analytics Consultant"/>
    <s v="quad"/>
    <x v="1"/>
    <s v="America"/>
    <s v="chicago"/>
    <s v="Ramla's"/>
    <s v="No inmail sent"/>
    <x v="4"/>
    <m/>
    <m/>
    <m/>
    <m/>
    <m/>
    <m/>
    <m/>
    <m/>
    <m/>
    <m/>
    <m/>
    <m/>
  </r>
  <r>
    <n v="13492"/>
    <m/>
    <m/>
    <x v="1"/>
    <s v="Becky Lasswell"/>
    <s v="Director, Analytics"/>
    <s v="quad"/>
    <x v="1"/>
    <s v="America"/>
    <s v="Chicago"/>
    <s v="Ramla's"/>
    <s v="No inmail sent"/>
    <x v="4"/>
    <m/>
    <m/>
    <m/>
    <m/>
    <m/>
    <m/>
    <m/>
    <m/>
    <m/>
    <m/>
    <m/>
    <m/>
  </r>
  <r>
    <n v="13493"/>
    <m/>
    <m/>
    <x v="1"/>
    <s v="Samuel Hamilton"/>
    <s v="Director, Media Effectiveness"/>
    <s v="quad"/>
    <x v="1"/>
    <s v="America"/>
    <s v="Wisconsin"/>
    <s v="Ramla's"/>
    <s v="No inmail sent"/>
    <x v="4"/>
    <m/>
    <m/>
    <m/>
    <m/>
    <m/>
    <m/>
    <m/>
    <m/>
    <m/>
    <m/>
    <m/>
    <m/>
  </r>
  <r>
    <n v="13494"/>
    <m/>
    <m/>
    <x v="1"/>
    <s v="Alex Greenwald"/>
    <s v="Senior Manager, Analytics"/>
    <s v="quad"/>
    <x v="1"/>
    <s v="America"/>
    <m/>
    <s v="Personal"/>
    <s v="No inmail sent"/>
    <x v="1"/>
    <m/>
    <m/>
    <m/>
    <m/>
    <m/>
    <m/>
    <m/>
    <m/>
    <m/>
    <m/>
    <m/>
    <m/>
  </r>
  <r>
    <n v="13495"/>
    <d v="2021-12-07T00:00:00"/>
    <m/>
    <x v="4"/>
    <s v="Pauline Baltaian"/>
    <s v="Marketing Effectiveness, Personalization &amp; New Customer Acquisition"/>
    <s v="Macy's"/>
    <x v="0"/>
    <s v="America"/>
    <s v="New York"/>
    <s v="Ramla's"/>
    <s v="No inmail sent"/>
    <x v="2"/>
    <d v="2021-12-08T00:00:00"/>
    <d v="2022-02-08T00:00:00"/>
    <m/>
    <m/>
    <m/>
    <m/>
    <m/>
    <m/>
    <m/>
    <m/>
    <m/>
    <m/>
  </r>
  <r>
    <n v="13496"/>
    <d v="2021-12-08T00:00:00"/>
    <m/>
    <x v="4"/>
    <s v="Anne-Laure PAOLI"/>
    <s v="Head of Consumer Insights &amp; Marketing Effectiveness - Cognac"/>
    <s v="Martell Mumm Perrier-Jouët"/>
    <x v="3"/>
    <s v="Europe"/>
    <s v="France"/>
    <s v="Ramla's"/>
    <s v="No inmail sent"/>
    <x v="1"/>
    <m/>
    <m/>
    <m/>
    <m/>
    <m/>
    <m/>
    <m/>
    <m/>
    <m/>
    <m/>
    <m/>
    <m/>
  </r>
  <r>
    <n v="13497"/>
    <d v="2021-12-08T00:00:00"/>
    <m/>
    <x v="4"/>
    <s v="Dejan Mitkovski"/>
    <s v="Vice President of Analytics"/>
    <s v="FanDuel "/>
    <x v="7"/>
    <s v="America"/>
    <s v="Michigan"/>
    <s v="Ramla's"/>
    <s v="No inmail sent"/>
    <x v="0"/>
    <d v="2021-12-09T00:00:00"/>
    <d v="2022-01-20T00:00:00"/>
    <m/>
    <m/>
    <m/>
    <s v="Negative"/>
    <m/>
    <m/>
    <m/>
    <m/>
    <m/>
    <s v="they build their own tools"/>
  </r>
  <r>
    <n v="13498"/>
    <d v="2021-12-08T00:00:00"/>
    <m/>
    <x v="4"/>
    <s v="Matthew Fleischman"/>
    <s v="Global Chief Data &amp; Analytics Officer"/>
    <s v="Initiative"/>
    <x v="1"/>
    <s v="America"/>
    <s v="New York"/>
    <s v="Ramla's"/>
    <s v="No inmail sent"/>
    <x v="1"/>
    <m/>
    <m/>
    <m/>
    <m/>
    <m/>
    <m/>
    <m/>
    <m/>
    <m/>
    <m/>
    <m/>
    <m/>
  </r>
  <r>
    <n v="13499"/>
    <d v="2021-12-08T00:00:00"/>
    <m/>
    <x v="4"/>
    <s v="Gary Wong"/>
    <s v="Associate Director, Business Analytics (APAC Region)"/>
    <s v="Abbott "/>
    <x v="13"/>
    <s v="Asia"/>
    <s v="Singapore"/>
    <s v="Personal"/>
    <s v="No inmail sent"/>
    <x v="1"/>
    <m/>
    <m/>
    <m/>
    <m/>
    <m/>
    <m/>
    <m/>
    <m/>
    <m/>
    <m/>
    <m/>
    <m/>
  </r>
  <r>
    <n v="13500"/>
    <d v="2021-12-08T00:00:00"/>
    <m/>
    <x v="4"/>
    <s v="Renato de Barros Pereira"/>
    <s v="Data Science Manager - Pricing"/>
    <s v="BRF"/>
    <x v="3"/>
    <s v="Asia"/>
    <s v="Brazil"/>
    <s v="Personal"/>
    <s v="No inmail sent"/>
    <x v="1"/>
    <m/>
    <m/>
    <m/>
    <m/>
    <m/>
    <m/>
    <m/>
    <m/>
    <m/>
    <m/>
    <m/>
    <m/>
  </r>
  <r>
    <n v="13501"/>
    <d v="2021-12-08T00:00:00"/>
    <m/>
    <x v="4"/>
    <s v="Rohit Arora"/>
    <s v="Performance Insights &amp; Analytics Director, Global"/>
    <s v="GSK "/>
    <x v="6"/>
    <s v="Asia"/>
    <s v="Singapore"/>
    <s v="Ramla's"/>
    <s v="No inmail sent"/>
    <x v="1"/>
    <m/>
    <m/>
    <m/>
    <m/>
    <m/>
    <m/>
    <m/>
    <m/>
    <m/>
    <m/>
    <m/>
    <m/>
  </r>
  <r>
    <n v="13502"/>
    <d v="2021-12-08T00:00:00"/>
    <m/>
    <x v="4"/>
    <s v="Manjunatha C"/>
    <s v="Data Science Manager"/>
    <s v="ZS"/>
    <x v="2"/>
    <s v="Asia"/>
    <s v="Japan"/>
    <s v="Ramla's"/>
    <s v="No inmail sent"/>
    <x v="1"/>
    <m/>
    <m/>
    <m/>
    <m/>
    <m/>
    <m/>
    <m/>
    <m/>
    <m/>
    <m/>
    <m/>
    <m/>
  </r>
  <r>
    <n v="13503"/>
    <d v="2021-12-08T00:00:00"/>
    <m/>
    <x v="2"/>
    <s v="Caitlin West"/>
    <s v="Senior Media and Insights Manager"/>
    <s v="Red Havas AU"/>
    <x v="1"/>
    <s v="Australia"/>
    <s v="Sydney"/>
    <s v="Ramla's"/>
    <s v="No inmail sent"/>
    <x v="1"/>
    <m/>
    <m/>
    <m/>
    <m/>
    <m/>
    <m/>
    <m/>
    <m/>
    <m/>
    <m/>
    <m/>
    <m/>
  </r>
  <r>
    <n v="13504"/>
    <d v="2021-12-08T00:00:00"/>
    <m/>
    <x v="2"/>
    <s v="Karolina Albala"/>
    <s v="media specialist &amp;consumer insights manager "/>
    <s v="FrieslandCampina Hellas"/>
    <x v="3"/>
    <s v="Europe"/>
    <s v="Greece"/>
    <s v="Ramla's"/>
    <s v="No inmail sent"/>
    <x v="1"/>
    <m/>
    <m/>
    <m/>
    <m/>
    <m/>
    <m/>
    <m/>
    <m/>
    <m/>
    <m/>
    <m/>
    <m/>
  </r>
  <r>
    <n v="13505"/>
    <d v="2021-12-08T00:00:00"/>
    <m/>
    <x v="2"/>
    <s v="Eric Steinberg"/>
    <s v="Media Research and Insights Lead"/>
    <s v="Whip Media"/>
    <x v="12"/>
    <s v="America"/>
    <s v="California"/>
    <s v="Ramla's"/>
    <s v="No inmail sent"/>
    <x v="1"/>
    <m/>
    <m/>
    <m/>
    <m/>
    <m/>
    <m/>
    <m/>
    <m/>
    <m/>
    <m/>
    <m/>
    <m/>
  </r>
  <r>
    <n v="13506"/>
    <d v="2021-12-08T00:00:00"/>
    <m/>
    <x v="2"/>
    <s v="Eliza Mills"/>
    <s v="Manager - NA Media Analytics &amp; Insights"/>
    <s v="Procter &amp; Gamble"/>
    <x v="3"/>
    <s v="America"/>
    <s v="Ohio"/>
    <s v="Ramla's"/>
    <s v="No inmail sent"/>
    <x v="0"/>
    <d v="2021-12-13T00:00:00"/>
    <d v="2021-12-13T00:00:00"/>
    <m/>
    <m/>
    <m/>
    <m/>
    <m/>
    <m/>
    <m/>
    <m/>
    <m/>
    <m/>
  </r>
  <r>
    <n v="13507"/>
    <d v="2021-12-08T00:00:00"/>
    <m/>
    <x v="2"/>
    <s v="Leonard Hunt, Jr."/>
    <s v="Senior Analyst, Social Media Analytics "/>
    <s v="ViacomCBS Networks International"/>
    <x v="12"/>
    <s v="America"/>
    <s v="New York"/>
    <s v="Ramla's"/>
    <s v="No inmail sent"/>
    <x v="1"/>
    <m/>
    <m/>
    <m/>
    <m/>
    <m/>
    <m/>
    <m/>
    <m/>
    <m/>
    <m/>
    <m/>
    <m/>
  </r>
  <r>
    <n v="13508"/>
    <d v="2021-12-09T00:00:00"/>
    <n v="12"/>
    <x v="3"/>
    <s v="Sharon Abbott"/>
    <s v="Market Insights Manager"/>
    <s v="Woolworths Group"/>
    <x v="0"/>
    <s v="Australia"/>
    <s v="Australia"/>
    <s v="Personal"/>
    <s v="No inmail sent"/>
    <x v="1"/>
    <m/>
    <m/>
    <n v="0"/>
    <m/>
    <m/>
    <m/>
    <m/>
    <s v="sabbott@woolworths.com.au"/>
    <s v="reply.io"/>
    <s v="Delivered"/>
    <d v="2020-09-30T00:00:00"/>
    <m/>
  </r>
  <r>
    <n v="13509"/>
    <d v="2021-12-09T00:00:00"/>
    <n v="12"/>
    <x v="3"/>
    <s v="Sae Hee Shin"/>
    <s v="Data Scientist"/>
    <s v="P&amp;G"/>
    <x v="3"/>
    <s v="Asia"/>
    <s v="Asia"/>
    <s v="Personal"/>
    <s v="No inmail sent"/>
    <x v="1"/>
    <m/>
    <m/>
    <n v="0"/>
    <m/>
    <m/>
    <m/>
    <m/>
    <m/>
    <m/>
    <m/>
    <m/>
    <m/>
  </r>
  <r>
    <n v="13510"/>
    <d v="2021-12-09T00:00:00"/>
    <n v="12"/>
    <x v="3"/>
    <s v="David Eddy"/>
    <s v="Director, Marketing Performance &amp; Insights"/>
    <s v="Citi"/>
    <x v="10"/>
    <s v="America"/>
    <s v="New York"/>
    <s v="Personal"/>
    <s v="No inmail sent"/>
    <x v="1"/>
    <m/>
    <m/>
    <n v="0"/>
    <m/>
    <m/>
    <m/>
    <m/>
    <m/>
    <m/>
    <m/>
    <m/>
    <m/>
  </r>
  <r>
    <n v="13511"/>
    <d v="2021-12-09T00:00:00"/>
    <n v="12"/>
    <x v="3"/>
    <s v="Mark Single"/>
    <s v="Global Head of Marketing"/>
    <s v="Triumph International "/>
    <x v="26"/>
    <s v="Europe"/>
    <s v="Switzerland"/>
    <s v="Ramla's"/>
    <s v="No inmail sent"/>
    <x v="1"/>
    <m/>
    <m/>
    <n v="0"/>
    <m/>
    <m/>
    <m/>
    <m/>
    <m/>
    <m/>
    <m/>
    <m/>
    <m/>
  </r>
  <r>
    <n v="13512"/>
    <d v="2021-12-09T00:00:00"/>
    <n v="12"/>
    <x v="3"/>
    <s v="Christina Jones"/>
    <s v="Data and Analytics Manager"/>
    <s v="NatWest"/>
    <x v="10"/>
    <s v="Europe"/>
    <s v="United Kingdom"/>
    <s v="Personal"/>
    <s v="No inmail sent"/>
    <x v="1"/>
    <m/>
    <m/>
    <m/>
    <m/>
    <m/>
    <m/>
    <m/>
    <m/>
    <m/>
    <m/>
    <m/>
    <m/>
  </r>
  <r>
    <n v="13513"/>
    <d v="2021-12-09T00:00:00"/>
    <m/>
    <x v="3"/>
    <s v="Celine Gude Kierkegaard"/>
    <s v="Marketing Analyst &amp; Coordinator, Insights &amp; Performance"/>
    <s v="Alm. Brand"/>
    <x v="10"/>
    <s v="Europe"/>
    <s v="Denmark"/>
    <s v="Personal"/>
    <s v="No inmail sent"/>
    <x v="1"/>
    <m/>
    <m/>
    <m/>
    <m/>
    <m/>
    <m/>
    <m/>
    <m/>
    <m/>
    <m/>
    <m/>
    <m/>
  </r>
  <r>
    <n v="13514"/>
    <d v="2021-12-09T00:00:00"/>
    <m/>
    <x v="3"/>
    <s v="Jarmo Lipiäinen"/>
    <s v="Director, Insight &amp; Marketing Science"/>
    <s v="ToinenPHD"/>
    <x v="1"/>
    <s v="Europe"/>
    <s v="Finland"/>
    <s v="Ramla's"/>
    <s v="No inmail sent"/>
    <x v="0"/>
    <d v="2021-12-10T00:00:00"/>
    <m/>
    <m/>
    <m/>
    <m/>
    <s v="Negative"/>
    <d v="2021-12-11T00:00:00"/>
    <m/>
    <m/>
    <m/>
    <m/>
    <m/>
  </r>
  <r>
    <n v="13515"/>
    <d v="2021-12-09T00:00:00"/>
    <m/>
    <x v="3"/>
    <s v="Michael Paulk"/>
    <s v="Sr. Manager, Analytics and Insights"/>
    <s v="HD Supply"/>
    <x v="0"/>
    <s v="America"/>
    <s v="Michigan"/>
    <s v="Personal"/>
    <s v="No inmail sent"/>
    <x v="1"/>
    <m/>
    <m/>
    <m/>
    <m/>
    <m/>
    <m/>
    <m/>
    <m/>
    <m/>
    <m/>
    <m/>
    <m/>
  </r>
  <r>
    <n v="13516"/>
    <d v="2021-12-09T00:00:00"/>
    <m/>
    <x v="3"/>
    <s v="Jasmine Fritsch"/>
    <s v="Sr. Associate, Consumer Insights"/>
    <s v="Harry's"/>
    <x v="3"/>
    <s v="America"/>
    <s v="New York"/>
    <s v="Personal"/>
    <s v="No inmail sent"/>
    <x v="1"/>
    <m/>
    <m/>
    <m/>
    <m/>
    <m/>
    <m/>
    <m/>
    <m/>
    <m/>
    <m/>
    <m/>
    <m/>
  </r>
  <r>
    <n v="13517"/>
    <d v="2021-12-09T00:00:00"/>
    <m/>
    <x v="3"/>
    <s v="Andrew White"/>
    <s v="Digital &amp; Data Performance"/>
    <s v="St. James’s Place Wealth Management "/>
    <x v="10"/>
    <s v="Europe"/>
    <s v="United Kindgom"/>
    <s v="Personal"/>
    <s v="No inmail sent"/>
    <x v="1"/>
    <m/>
    <m/>
    <m/>
    <m/>
    <m/>
    <m/>
    <m/>
    <m/>
    <m/>
    <m/>
    <m/>
    <m/>
  </r>
  <r>
    <n v="13518"/>
    <d v="2021-12-09T00:00:00"/>
    <m/>
    <x v="3"/>
    <s v="Kristiina Siljander"/>
    <s v="Performance Marketing Manager"/>
    <s v="Marimekko"/>
    <x v="3"/>
    <s v="Europe"/>
    <s v="Finland"/>
    <s v="Personal"/>
    <s v="No inmail sent"/>
    <x v="1"/>
    <m/>
    <m/>
    <m/>
    <m/>
    <m/>
    <m/>
    <m/>
    <m/>
    <m/>
    <m/>
    <m/>
    <m/>
  </r>
  <r>
    <n v="13519"/>
    <d v="2021-12-09T00:00:00"/>
    <m/>
    <x v="3"/>
    <s v="Rinse Balk"/>
    <s v="Portfolio Manager IT, Data &amp; Modelling"/>
    <s v="Rabobank"/>
    <x v="10"/>
    <s v="Europe"/>
    <s v="Netherlands"/>
    <s v="Ramla's"/>
    <s v="No inmail sent"/>
    <x v="1"/>
    <m/>
    <m/>
    <m/>
    <m/>
    <m/>
    <m/>
    <m/>
    <m/>
    <m/>
    <m/>
    <m/>
    <m/>
  </r>
  <r>
    <n v="13520"/>
    <d v="2021-12-09T00:00:00"/>
    <m/>
    <x v="3"/>
    <s v="Natalie Thompson"/>
    <s v="Marketing Manager - Data, Technology &amp; Retail"/>
    <s v="Mercedes-Benz"/>
    <x v="8"/>
    <s v="Asia"/>
    <s v="UAE"/>
    <s v="Personal"/>
    <s v="No inmail sent"/>
    <x v="1"/>
    <m/>
    <m/>
    <m/>
    <m/>
    <m/>
    <m/>
    <m/>
    <m/>
    <m/>
    <m/>
    <m/>
    <m/>
  </r>
  <r>
    <n v="13521"/>
    <d v="2021-12-09T00:00:00"/>
    <m/>
    <x v="3"/>
    <s v="Eduardo Gomez"/>
    <s v="Analytics Manager"/>
    <s v="Johnson &amp; Johnson  "/>
    <x v="3"/>
    <s v="America"/>
    <s v="Brazil"/>
    <s v="Personal"/>
    <s v="No inmail sent"/>
    <x v="1"/>
    <m/>
    <m/>
    <m/>
    <m/>
    <m/>
    <m/>
    <m/>
    <m/>
    <m/>
    <m/>
    <m/>
    <m/>
  </r>
  <r>
    <n v="13522"/>
    <d v="2021-12-09T00:00:00"/>
    <m/>
    <x v="3"/>
    <s v="Arijit Mitra"/>
    <s v="Analytics Lead"/>
    <s v="QBE"/>
    <x v="10"/>
    <s v="America"/>
    <s v="New York"/>
    <s v="Ramla's"/>
    <s v="No inmail sent"/>
    <x v="1"/>
    <m/>
    <m/>
    <m/>
    <m/>
    <m/>
    <m/>
    <m/>
    <m/>
    <m/>
    <m/>
    <m/>
    <m/>
  </r>
  <r>
    <n v="13523"/>
    <d v="2021-12-09T00:00:00"/>
    <m/>
    <x v="3"/>
    <s v="Anna Siwińska"/>
    <s v="Analytics Manager"/>
    <s v="Wavemaker"/>
    <x v="1"/>
    <s v="Europe"/>
    <s v="Sweden"/>
    <s v="Personal"/>
    <s v="No inmail sent"/>
    <x v="0"/>
    <d v="2021-12-20T00:00:00"/>
    <m/>
    <m/>
    <m/>
    <m/>
    <m/>
    <m/>
    <m/>
    <m/>
    <m/>
    <m/>
    <m/>
  </r>
  <r>
    <n v="13524"/>
    <d v="2021-12-09T00:00:00"/>
    <m/>
    <x v="3"/>
    <s v="Bijoy Chacko"/>
    <s v="Senior Director Enterprise Analytics"/>
    <s v="JLL"/>
    <x v="9"/>
    <s v="America"/>
    <s v="Illinois"/>
    <s v="Ramla's"/>
    <s v="No inmail sent"/>
    <x v="0"/>
    <d v="2021-12-10T00:00:00"/>
    <d v="2022-01-18T00:00:00"/>
    <m/>
    <m/>
    <m/>
    <s v="Neutral"/>
    <d v="2022-01-24T00:00:00"/>
    <m/>
    <m/>
    <m/>
    <m/>
    <m/>
  </r>
  <r>
    <n v="13525"/>
    <d v="2021-12-09T00:00:00"/>
    <m/>
    <x v="3"/>
    <s v="Piotr Urbanski"/>
    <s v="Senior Data Scientist"/>
    <s v="Movable Ink"/>
    <x v="5"/>
    <s v="America"/>
    <s v="Portland"/>
    <s v="Personal"/>
    <s v="No inmail sent"/>
    <x v="0"/>
    <d v="2022-02-08T00:00:00"/>
    <m/>
    <m/>
    <m/>
    <m/>
    <m/>
    <m/>
    <m/>
    <m/>
    <m/>
    <m/>
    <m/>
  </r>
  <r>
    <n v="13526"/>
    <d v="2021-12-09T00:00:00"/>
    <m/>
    <x v="3"/>
    <s v="Yujun Wang"/>
    <s v="Senior Data Analyst"/>
    <s v="BIGO"/>
    <x v="7"/>
    <s v="America"/>
    <s v="California"/>
    <s v="Personal"/>
    <s v="No inmail sent"/>
    <x v="1"/>
    <m/>
    <m/>
    <m/>
    <m/>
    <m/>
    <m/>
    <m/>
    <m/>
    <m/>
    <m/>
    <m/>
    <m/>
  </r>
  <r>
    <n v="13527"/>
    <d v="2021-12-09T00:00:00"/>
    <m/>
    <x v="3"/>
    <s v="Sreenath Gopalakrishnan"/>
    <s v="Senior Data Scientist"/>
    <s v="GoDaddy"/>
    <x v="18"/>
    <s v="America"/>
    <s v="United States"/>
    <s v="Personal"/>
    <s v="No inmail sent"/>
    <x v="1"/>
    <m/>
    <m/>
    <m/>
    <m/>
    <m/>
    <m/>
    <m/>
    <m/>
    <m/>
    <m/>
    <m/>
    <m/>
  </r>
  <r>
    <n v="13528"/>
    <d v="2021-12-09T00:00:00"/>
    <m/>
    <x v="3"/>
    <s v="Shi (Shirley) Xu"/>
    <s v="Senior Data Scientist"/>
    <s v="Circle"/>
    <x v="10"/>
    <s v="America"/>
    <s v="California"/>
    <s v="Personal"/>
    <s v="No inmail sent"/>
    <x v="1"/>
    <m/>
    <m/>
    <m/>
    <m/>
    <m/>
    <m/>
    <m/>
    <m/>
    <m/>
    <m/>
    <m/>
    <m/>
  </r>
  <r>
    <n v="13529"/>
    <d v="2021-12-09T00:00:00"/>
    <m/>
    <x v="3"/>
    <s v="Jeremy Joslove"/>
    <s v="Senior Data Scientist"/>
    <s v="Sia Partners"/>
    <x v="2"/>
    <s v="Europe"/>
    <s v="France"/>
    <s v="Personal"/>
    <s v="No inmail sent"/>
    <x v="1"/>
    <m/>
    <m/>
    <m/>
    <m/>
    <m/>
    <m/>
    <m/>
    <m/>
    <m/>
    <m/>
    <m/>
    <m/>
  </r>
  <r>
    <n v="13530"/>
    <d v="2021-12-09T00:00:00"/>
    <m/>
    <x v="3"/>
    <s v="Qian Xu"/>
    <s v="Senior Data Scientist"/>
    <s v="Digitas North America"/>
    <x v="5"/>
    <s v="America"/>
    <s v="Massacheusetts"/>
    <s v="Personal"/>
    <s v="No inmail sent"/>
    <x v="1"/>
    <m/>
    <m/>
    <m/>
    <m/>
    <m/>
    <m/>
    <m/>
    <m/>
    <m/>
    <m/>
    <m/>
    <m/>
  </r>
  <r>
    <n v="13531"/>
    <d v="2021-12-09T00:00:00"/>
    <m/>
    <x v="3"/>
    <s v="Arkaparna Mandal"/>
    <s v="Senior Data Scientist"/>
    <s v="Big Chalk Analytics"/>
    <x v="2"/>
    <s v="America"/>
    <s v="Illinois"/>
    <s v="Personal"/>
    <s v="No inmail sent"/>
    <x v="1"/>
    <m/>
    <m/>
    <m/>
    <m/>
    <m/>
    <m/>
    <m/>
    <m/>
    <m/>
    <m/>
    <m/>
    <m/>
  </r>
  <r>
    <n v="13532"/>
    <d v="2021-12-09T00:00:00"/>
    <m/>
    <x v="3"/>
    <s v="Xiomara Martin"/>
    <s v="Vice president Marketing"/>
    <s v="Aeromexico"/>
    <x v="11"/>
    <s v="America"/>
    <s v="Mexico"/>
    <s v="Ramla's"/>
    <s v="No inmail sent"/>
    <x v="1"/>
    <m/>
    <m/>
    <m/>
    <m/>
    <m/>
    <m/>
    <m/>
    <m/>
    <m/>
    <m/>
    <m/>
    <m/>
  </r>
  <r>
    <n v="13533"/>
    <d v="2021-12-09T00:00:00"/>
    <m/>
    <x v="3"/>
    <s v="Jonathan Carter"/>
    <s v="Global Consumer Revenue Director"/>
    <s v="Condé Nast"/>
    <x v="3"/>
    <s v="America"/>
    <s v="New York"/>
    <s v="Ramla's"/>
    <s v="No inmail sent"/>
    <x v="1"/>
    <m/>
    <m/>
    <m/>
    <m/>
    <m/>
    <m/>
    <m/>
    <m/>
    <m/>
    <m/>
    <m/>
    <m/>
  </r>
  <r>
    <n v="13534"/>
    <d v="2021-12-09T00:00:00"/>
    <m/>
    <x v="3"/>
    <s v="Shelby Greeley"/>
    <s v="Manager, Analytics &amp; Insights, Wholesale Ecommerce"/>
    <s v="Levi Strauss &amp; Co."/>
    <x v="3"/>
    <s v="America"/>
    <s v="California"/>
    <s v="Personal"/>
    <s v="No inmail sent"/>
    <x v="1"/>
    <m/>
    <m/>
    <m/>
    <m/>
    <m/>
    <m/>
    <m/>
    <m/>
    <m/>
    <m/>
    <m/>
    <m/>
  </r>
  <r>
    <n v="13535"/>
    <d v="2021-12-09T00:00:00"/>
    <m/>
    <x v="3"/>
    <s v="Lara Manuel"/>
    <s v="Director, Consumer Marketing Research &amp; Insights"/>
    <s v="Prudential Financial"/>
    <x v="10"/>
    <s v="America"/>
    <s v="New Jersey"/>
    <s v="Personal"/>
    <s v="No inmail sent"/>
    <x v="1"/>
    <m/>
    <m/>
    <m/>
    <m/>
    <m/>
    <m/>
    <m/>
    <m/>
    <m/>
    <m/>
    <m/>
    <m/>
  </r>
  <r>
    <n v="13536"/>
    <d v="2021-12-09T00:00:00"/>
    <m/>
    <x v="3"/>
    <s v="Glenna Haug"/>
    <s v="Global Marketing Director"/>
    <s v="TOBE"/>
    <x v="3"/>
    <s v="America"/>
    <s v="Colorado"/>
    <s v="Ramla's"/>
    <s v="No inmail sent"/>
    <x v="0"/>
    <d v="2021-12-10T00:00:00"/>
    <d v="2022-03-08T00:00:00"/>
    <m/>
    <m/>
    <m/>
    <m/>
    <m/>
    <m/>
    <m/>
    <m/>
    <m/>
    <m/>
  </r>
  <r>
    <n v="13537"/>
    <d v="2021-12-09T00:00:00"/>
    <m/>
    <x v="3"/>
    <s v="Michael Breed"/>
    <s v="SVP of Marketing"/>
    <s v="Brinker International "/>
    <x v="0"/>
    <s v="America"/>
    <s v="Texas"/>
    <s v="Ramla's"/>
    <s v="No inmail sent"/>
    <x v="1"/>
    <m/>
    <m/>
    <m/>
    <m/>
    <m/>
    <m/>
    <m/>
    <m/>
    <m/>
    <m/>
    <m/>
    <m/>
  </r>
  <r>
    <n v="13538"/>
    <d v="2021-12-09T00:00:00"/>
    <m/>
    <x v="3"/>
    <s v="Lu Liu"/>
    <s v="Manager, Media Strategy and Insights"/>
    <s v="Biogen"/>
    <x v="6"/>
    <s v="America"/>
    <s v="Massacheusetts"/>
    <s v="Personal"/>
    <s v="No inmail sent"/>
    <x v="1"/>
    <m/>
    <m/>
    <m/>
    <m/>
    <m/>
    <m/>
    <m/>
    <m/>
    <m/>
    <m/>
    <m/>
    <m/>
  </r>
  <r>
    <n v="13539"/>
    <d v="2021-12-09T00:00:00"/>
    <m/>
    <x v="3"/>
    <s v="June Schwank"/>
    <s v="Pricing and Marketing Analytics Analyst"/>
    <s v="Church and Dwight "/>
    <x v="3"/>
    <s v="America"/>
    <s v="New York"/>
    <s v="Personal"/>
    <s v="No inmail sent"/>
    <x v="1"/>
    <m/>
    <m/>
    <m/>
    <m/>
    <m/>
    <m/>
    <m/>
    <m/>
    <m/>
    <m/>
    <m/>
    <m/>
  </r>
  <r>
    <n v="13540"/>
    <d v="2021-12-09T00:00:00"/>
    <m/>
    <x v="3"/>
    <s v="Janice Tang"/>
    <s v="Manager, Data Strategy, Digital Marketing and Ecommerce "/>
    <s v="Scotiabank"/>
    <x v="10"/>
    <s v="America"/>
    <s v="Canada"/>
    <s v="Personal"/>
    <s v="No inmail sent"/>
    <x v="1"/>
    <m/>
    <m/>
    <m/>
    <m/>
    <m/>
    <m/>
    <m/>
    <m/>
    <m/>
    <m/>
    <m/>
    <m/>
  </r>
  <r>
    <n v="13541"/>
    <d v="2021-12-09T00:00:00"/>
    <m/>
    <x v="3"/>
    <s v="Sumit Madan"/>
    <s v="Senior Manager, Analytics Consulting"/>
    <s v="Tiger Analytics"/>
    <x v="2"/>
    <s v="America"/>
    <s v="Washington"/>
    <s v="Personal"/>
    <s v="No inmail sent"/>
    <x v="1"/>
    <m/>
    <m/>
    <m/>
    <m/>
    <m/>
    <m/>
    <m/>
    <m/>
    <m/>
    <m/>
    <m/>
    <m/>
  </r>
  <r>
    <n v="13542"/>
    <d v="2021-12-09T00:00:00"/>
    <m/>
    <x v="3"/>
    <s v="Freddie Hua"/>
    <s v="Manager, Business Intelligence &amp; Data Visualization "/>
    <s v="GroupM"/>
    <x v="5"/>
    <s v="America"/>
    <s v="New York"/>
    <s v="Personal"/>
    <s v="No inmail sent"/>
    <x v="1"/>
    <m/>
    <m/>
    <m/>
    <m/>
    <m/>
    <m/>
    <m/>
    <m/>
    <m/>
    <m/>
    <m/>
    <m/>
  </r>
  <r>
    <n v="13543"/>
    <d v="2021-12-09T00:00:00"/>
    <m/>
    <x v="3"/>
    <s v="Janet Ziffer"/>
    <s v="Director, Consumer Insights"/>
    <s v="Focus Brands"/>
    <x v="3"/>
    <s v="America"/>
    <s v="Atlanta"/>
    <s v="Ramla's"/>
    <s v="No inmail sent"/>
    <x v="1"/>
    <m/>
    <m/>
    <m/>
    <m/>
    <m/>
    <m/>
    <m/>
    <m/>
    <m/>
    <m/>
    <m/>
    <m/>
  </r>
  <r>
    <n v="13544"/>
    <d v="2021-12-09T00:00:00"/>
    <m/>
    <x v="3"/>
    <s v="Rachel Noble Squire"/>
    <s v="Director, Marketing Analytics"/>
    <s v="PowerSchool "/>
    <x v="33"/>
    <s v="America"/>
    <s v="Portland"/>
    <s v="Ramla's"/>
    <s v="No inmail sent"/>
    <x v="0"/>
    <d v="2021-12-10T00:00:00"/>
    <d v="2022-03-08T00:00:00"/>
    <m/>
    <m/>
    <m/>
    <m/>
    <m/>
    <m/>
    <m/>
    <m/>
    <m/>
    <m/>
  </r>
  <r>
    <n v="13545"/>
    <d v="2021-12-09T00:00:00"/>
    <m/>
    <x v="3"/>
    <s v="Terence Metuge Mekongcho"/>
    <s v="Data Analyst Fellow"/>
    <s v="Springboard"/>
    <x v="33"/>
    <s v="America"/>
    <s v="Texas"/>
    <s v="Personal"/>
    <s v="No inmail sent"/>
    <x v="0"/>
    <d v="2021-12-10T00:00:00"/>
    <m/>
    <m/>
    <m/>
    <m/>
    <m/>
    <m/>
    <m/>
    <m/>
    <m/>
    <m/>
    <m/>
  </r>
  <r>
    <n v="13546"/>
    <d v="2021-12-09T00:00:00"/>
    <m/>
    <x v="3"/>
    <s v="Bruno Curtarelli"/>
    <s v="Head of Data Science"/>
    <s v="Petlove&amp;Co"/>
    <x v="0"/>
    <s v="America"/>
    <s v="Brazil"/>
    <s v="Ramla's"/>
    <s v="No inmail sent"/>
    <x v="0"/>
    <d v="2021-12-15T00:00:00"/>
    <d v="2022-03-08T00:00:00"/>
    <m/>
    <m/>
    <m/>
    <m/>
    <m/>
    <m/>
    <m/>
    <m/>
    <m/>
    <m/>
  </r>
  <r>
    <n v="13547"/>
    <d v="2021-12-09T00:00:00"/>
    <m/>
    <x v="3"/>
    <s v="Luis Pérez Vertti"/>
    <s v="Manager Sr, Market Insights &amp; Business Analytics"/>
    <s v="Colgate-Palmolive"/>
    <x v="3"/>
    <s v="America"/>
    <s v="Colombia"/>
    <s v="Personal"/>
    <s v="No inmail sent"/>
    <x v="0"/>
    <d v="2021-12-15T00:00:00"/>
    <m/>
    <m/>
    <m/>
    <m/>
    <m/>
    <m/>
    <m/>
    <m/>
    <m/>
    <m/>
    <m/>
  </r>
  <r>
    <n v="13548"/>
    <d v="2021-12-09T00:00:00"/>
    <m/>
    <x v="3"/>
    <s v="Edward Hu"/>
    <s v="Senior Manager of Business Intelligence and Data Science"/>
    <s v="Amgen"/>
    <x v="6"/>
    <s v="America"/>
    <s v="California"/>
    <s v="Ramla's"/>
    <s v="No inmail sent"/>
    <x v="0"/>
    <d v="2022-01-03T00:00:00"/>
    <d v="2022-03-02T00:00:00"/>
    <m/>
    <m/>
    <m/>
    <s v="Neutral"/>
    <d v="2022-01-24T00:00:00"/>
    <m/>
    <m/>
    <m/>
    <m/>
    <s v="2022 msg"/>
  </r>
  <r>
    <n v="13549"/>
    <d v="2021-12-09T00:00:00"/>
    <m/>
    <x v="3"/>
    <s v="Natália Zaniboni"/>
    <s v="Data Scientist"/>
    <s v="Grupo Boticário"/>
    <x v="0"/>
    <s v="America"/>
    <s v="Brazil"/>
    <s v="Personal"/>
    <s v="No inmail sent"/>
    <x v="0"/>
    <d v="2021-12-09T00:00:00"/>
    <m/>
    <m/>
    <m/>
    <m/>
    <m/>
    <m/>
    <m/>
    <m/>
    <m/>
    <m/>
    <m/>
  </r>
  <r>
    <n v="13550"/>
    <d v="2021-12-09T00:00:00"/>
    <m/>
    <x v="3"/>
    <s v="Michael Church Carson"/>
    <s v="Lead Analytics Consultant"/>
    <s v="Air Transat"/>
    <x v="11"/>
    <s v="America"/>
    <s v="Canada"/>
    <s v="Ramla's"/>
    <s v="No inmail sent"/>
    <x v="0"/>
    <d v="2021-12-10T00:00:00"/>
    <m/>
    <m/>
    <m/>
    <m/>
    <s v="Neutral"/>
    <d v="2021-12-15T00:00:00"/>
    <m/>
    <m/>
    <m/>
    <m/>
    <m/>
  </r>
  <r>
    <n v="13551"/>
    <d v="2021-12-08T00:00:00"/>
    <m/>
    <x v="4"/>
    <s v="Deepshikha Raghuwanshi"/>
    <s v="Data Analytics, Manager"/>
    <s v="ConvaTec "/>
    <x v="13"/>
    <s v="Asia"/>
    <s v="Singapore"/>
    <s v="Personal"/>
    <s v="No inmail sent"/>
    <x v="1"/>
    <m/>
    <m/>
    <m/>
    <m/>
    <m/>
    <m/>
    <m/>
    <m/>
    <m/>
    <m/>
    <m/>
    <m/>
  </r>
  <r>
    <n v="13552"/>
    <d v="2021-12-09T00:00:00"/>
    <m/>
    <x v="4"/>
    <s v="Nick Onan-Read"/>
    <s v="Revenue Analytics Manager "/>
    <s v="Rightmove"/>
    <x v="9"/>
    <s v="Europe"/>
    <s v="United Kingdom"/>
    <s v="Ramla's"/>
    <s v="No inmail sent"/>
    <x v="1"/>
    <m/>
    <m/>
    <m/>
    <m/>
    <m/>
    <m/>
    <m/>
    <m/>
    <m/>
    <m/>
    <m/>
    <m/>
  </r>
  <r>
    <n v="13553"/>
    <d v="2021-12-09T00:00:00"/>
    <m/>
    <x v="4"/>
    <s v="Olrik van Dam"/>
    <s v="Head of Marketing Data &amp; Insights"/>
    <s v="Coolblue "/>
    <x v="3"/>
    <s v="Europe"/>
    <s v="Netherlands"/>
    <s v="Personal"/>
    <s v="No inmail sent"/>
    <x v="1"/>
    <m/>
    <m/>
    <m/>
    <m/>
    <m/>
    <m/>
    <m/>
    <m/>
    <m/>
    <m/>
    <m/>
    <m/>
  </r>
  <r>
    <n v="13554"/>
    <d v="2021-12-09T00:00:00"/>
    <m/>
    <x v="4"/>
    <s v="Randy Schwartz"/>
    <s v="Global Data Design Practice Lead"/>
    <s v="WONGDOODY"/>
    <x v="17"/>
    <s v="America"/>
    <s v="New York"/>
    <s v="Ramla's"/>
    <s v="No inmail sent"/>
    <x v="1"/>
    <m/>
    <m/>
    <m/>
    <m/>
    <m/>
    <m/>
    <m/>
    <m/>
    <m/>
    <m/>
    <m/>
    <m/>
  </r>
  <r>
    <n v="13555"/>
    <d v="2021-12-09T00:00:00"/>
    <m/>
    <x v="4"/>
    <s v="Aditya Rai"/>
    <s v="Analytics Consultant"/>
    <s v="McKinsey &amp; Company"/>
    <x v="2"/>
    <s v="America"/>
    <s v="Massachusetts"/>
    <s v="Ramla's"/>
    <s v="No inmail sent"/>
    <x v="1"/>
    <m/>
    <m/>
    <m/>
    <m/>
    <m/>
    <m/>
    <m/>
    <m/>
    <m/>
    <m/>
    <m/>
    <m/>
  </r>
  <r>
    <n v="13556"/>
    <d v="2021-12-09T00:00:00"/>
    <m/>
    <x v="4"/>
    <s v="Eleni Valanti"/>
    <s v="Senior Manager Analytics"/>
    <s v="Pfizer "/>
    <x v="6"/>
    <s v="Europe"/>
    <s v="Greece"/>
    <s v="Ramla's"/>
    <s v="No inmail sent"/>
    <x v="0"/>
    <d v="2021-12-14T00:00:00"/>
    <d v="2022-01-27T00:00:00"/>
    <m/>
    <m/>
    <m/>
    <s v="Negative"/>
    <m/>
    <m/>
    <m/>
    <m/>
    <m/>
    <s v="not interested at this time"/>
  </r>
  <r>
    <n v="13557"/>
    <d v="2021-12-09T00:00:00"/>
    <m/>
    <x v="4"/>
    <s v="Ma. Angelie Suyu"/>
    <s v="Associate Analytics Manager"/>
    <s v="Kinesso"/>
    <x v="1"/>
    <s v="Asia"/>
    <s v="Philippines"/>
    <s v="Ramla's"/>
    <s v="No inmail sent"/>
    <x v="1"/>
    <m/>
    <m/>
    <m/>
    <m/>
    <m/>
    <m/>
    <m/>
    <m/>
    <m/>
    <m/>
    <m/>
    <m/>
  </r>
  <r>
    <n v="13558"/>
    <d v="2021-12-09T00:00:00"/>
    <m/>
    <x v="4"/>
    <s v="Tom Van Orman"/>
    <s v="VP, Performance Optimization - Operations"/>
    <s v="US Foods "/>
    <x v="3"/>
    <s v="America"/>
    <s v="Illinois"/>
    <s v="Ramla's"/>
    <s v="No inmail sent"/>
    <x v="1"/>
    <m/>
    <m/>
    <m/>
    <m/>
    <m/>
    <m/>
    <m/>
    <m/>
    <m/>
    <m/>
    <m/>
    <m/>
  </r>
  <r>
    <n v="13559"/>
    <m/>
    <m/>
    <x v="1"/>
    <s v="Griffin Gold "/>
    <s v="Director, Insights &amp; Analytics _x000a_"/>
    <s v="GSTV"/>
    <x v="1"/>
    <s v="America"/>
    <s v="new york"/>
    <s v="Ramla's"/>
    <s v="No inmail sent"/>
    <x v="1"/>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EFF8A1-0EF4-4A62-9F8C-7B17635E734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M40" firstHeaderRow="1" firstDataRow="2" firstDataCol="1" rowPageCount="1" colPageCount="1"/>
  <pivotFields count="25">
    <pivotField showAll="0"/>
    <pivotField dataField="1" showAll="0">
      <items count="255">
        <item x="0"/>
        <item x="10"/>
        <item x="108"/>
        <item x="82"/>
        <item x="170"/>
        <item x="16"/>
        <item x="24"/>
        <item x="20"/>
        <item x="17"/>
        <item x="25"/>
        <item x="21"/>
        <item x="18"/>
        <item x="14"/>
        <item x="22"/>
        <item x="19"/>
        <item x="15"/>
        <item x="23"/>
        <item x="13"/>
        <item x="88"/>
        <item x="212"/>
        <item x="207"/>
        <item x="75"/>
        <item x="70"/>
        <item x="73"/>
        <item x="76"/>
        <item x="218"/>
        <item x="84"/>
        <item x="89"/>
        <item x="176"/>
        <item x="234"/>
        <item x="101"/>
        <item x="210"/>
        <item x="209"/>
        <item x="165"/>
        <item x="105"/>
        <item x="26"/>
        <item x="27"/>
        <item x="28"/>
        <item x="111"/>
        <item x="106"/>
        <item x="36"/>
        <item x="112"/>
        <item x="37"/>
        <item x="38"/>
        <item x="39"/>
        <item x="40"/>
        <item x="77"/>
        <item x="41"/>
        <item x="42"/>
        <item x="43"/>
        <item x="44"/>
        <item x="45"/>
        <item x="46"/>
        <item x="47"/>
        <item x="110"/>
        <item x="81"/>
        <item x="113"/>
        <item x="104"/>
        <item x="85"/>
        <item x="86"/>
        <item x="79"/>
        <item x="71"/>
        <item x="72"/>
        <item x="74"/>
        <item x="48"/>
        <item x="49"/>
        <item x="50"/>
        <item x="87"/>
        <item x="109"/>
        <item x="51"/>
        <item x="52"/>
        <item x="53"/>
        <item x="54"/>
        <item x="115"/>
        <item x="55"/>
        <item x="56"/>
        <item x="57"/>
        <item x="58"/>
        <item x="59"/>
        <item x="61"/>
        <item x="60"/>
        <item x="107"/>
        <item x="62"/>
        <item x="30"/>
        <item x="63"/>
        <item x="64"/>
        <item x="65"/>
        <item x="66"/>
        <item x="67"/>
        <item x="116"/>
        <item x="68"/>
        <item x="117"/>
        <item x="69"/>
        <item x="118"/>
        <item x="119"/>
        <item x="120"/>
        <item x="121"/>
        <item x="134"/>
        <item x="5"/>
        <item x="6"/>
        <item x="7"/>
        <item x="8"/>
        <item x="9"/>
        <item x="122"/>
        <item x="123"/>
        <item x="124"/>
        <item x="125"/>
        <item x="93"/>
        <item x="126"/>
        <item x="3"/>
        <item x="130"/>
        <item x="131"/>
        <item x="127"/>
        <item x="132"/>
        <item x="133"/>
        <item x="35"/>
        <item x="128"/>
        <item x="129"/>
        <item x="135"/>
        <item x="136"/>
        <item x="90"/>
        <item x="94"/>
        <item x="92"/>
        <item x="96"/>
        <item x="97"/>
        <item x="98"/>
        <item x="99"/>
        <item x="140"/>
        <item x="100"/>
        <item x="29"/>
        <item x="33"/>
        <item x="32"/>
        <item x="34"/>
        <item x="102"/>
        <item x="95"/>
        <item x="2"/>
        <item x="12"/>
        <item x="141"/>
        <item x="137"/>
        <item x="11"/>
        <item x="142"/>
        <item x="138"/>
        <item x="139"/>
        <item x="143"/>
        <item x="144"/>
        <item x="159"/>
        <item x="145"/>
        <item x="31"/>
        <item x="146"/>
        <item x="147"/>
        <item x="164"/>
        <item x="148"/>
        <item x="149"/>
        <item x="114"/>
        <item x="83"/>
        <item x="78"/>
        <item x="177"/>
        <item x="150"/>
        <item x="178"/>
        <item x="151"/>
        <item x="152"/>
        <item x="186"/>
        <item x="179"/>
        <item x="91"/>
        <item x="153"/>
        <item x="154"/>
        <item x="155"/>
        <item x="180"/>
        <item x="156"/>
        <item x="187"/>
        <item x="181"/>
        <item x="157"/>
        <item x="158"/>
        <item x="182"/>
        <item x="183"/>
        <item x="184"/>
        <item x="160"/>
        <item x="161"/>
        <item x="185"/>
        <item x="162"/>
        <item x="163"/>
        <item x="166"/>
        <item x="167"/>
        <item x="188"/>
        <item x="168"/>
        <item x="169"/>
        <item x="171"/>
        <item x="172"/>
        <item x="173"/>
        <item x="174"/>
        <item x="175"/>
        <item x="190"/>
        <item x="191"/>
        <item x="192"/>
        <item x="193"/>
        <item x="194"/>
        <item x="195"/>
        <item x="196"/>
        <item x="197"/>
        <item x="198"/>
        <item x="103"/>
        <item x="199"/>
        <item x="200"/>
        <item x="201"/>
        <item x="202"/>
        <item x="189"/>
        <item x="203"/>
        <item x="204"/>
        <item x="205"/>
        <item x="206"/>
        <item x="208"/>
        <item x="211"/>
        <item x="213"/>
        <item x="214"/>
        <item x="215"/>
        <item x="216"/>
        <item x="217"/>
        <item x="219"/>
        <item x="80"/>
        <item x="220"/>
        <item x="221"/>
        <item x="222"/>
        <item x="223"/>
        <item x="224"/>
        <item x="225"/>
        <item x="226"/>
        <item x="227"/>
        <item x="228"/>
        <item x="229"/>
        <item x="1"/>
        <item x="230"/>
        <item x="231"/>
        <item x="232"/>
        <item x="233"/>
        <item x="235"/>
        <item x="236"/>
        <item x="237"/>
        <item x="238"/>
        <item x="239"/>
        <item x="240"/>
        <item x="241"/>
        <item x="242"/>
        <item x="243"/>
        <item x="244"/>
        <item x="245"/>
        <item x="246"/>
        <item x="247"/>
        <item x="251"/>
        <item x="248"/>
        <item x="249"/>
        <item x="250"/>
        <item x="252"/>
        <item x="253"/>
        <item x="4"/>
        <item t="default"/>
      </items>
    </pivotField>
    <pivotField showAll="0"/>
    <pivotField showAll="0">
      <items count="8">
        <item x="1"/>
        <item x="0"/>
        <item x="3"/>
        <item x="5"/>
        <item x="2"/>
        <item x="6"/>
        <item x="4"/>
        <item t="default"/>
      </items>
    </pivotField>
    <pivotField showAll="0"/>
    <pivotField showAll="0"/>
    <pivotField showAll="0"/>
    <pivotField axis="axisRow" showAll="0">
      <items count="35">
        <item x="22"/>
        <item x="7"/>
        <item x="26"/>
        <item x="3"/>
        <item x="4"/>
        <item x="11"/>
        <item x="20"/>
        <item x="5"/>
        <item x="33"/>
        <item x="25"/>
        <item x="12"/>
        <item x="15"/>
        <item x="18"/>
        <item x="23"/>
        <item x="32"/>
        <item x="24"/>
        <item x="8"/>
        <item x="9"/>
        <item x="0"/>
        <item x="6"/>
        <item x="13"/>
        <item x="10"/>
        <item x="21"/>
        <item x="31"/>
        <item x="14"/>
        <item x="19"/>
        <item x="2"/>
        <item x="17"/>
        <item x="1"/>
        <item x="28"/>
        <item x="30"/>
        <item x="29"/>
        <item x="27"/>
        <item x="16"/>
        <item t="default"/>
      </items>
    </pivotField>
    <pivotField showAll="0"/>
    <pivotField showAll="0"/>
    <pivotField showAll="0"/>
    <pivotField showAll="0"/>
    <pivotField showAll="0"/>
    <pivotField axis="axisPage" showAll="0">
      <items count="456">
        <item x="19"/>
        <item x="449"/>
        <item x="410"/>
        <item x="272"/>
        <item x="54"/>
        <item x="235"/>
        <item x="259"/>
        <item x="375"/>
        <item x="227"/>
        <item x="236"/>
        <item x="327"/>
        <item x="268"/>
        <item x="379"/>
        <item x="376"/>
        <item x="46"/>
        <item x="296"/>
        <item x="47"/>
        <item x="260"/>
        <item x="30"/>
        <item x="257"/>
        <item x="365"/>
        <item x="29"/>
        <item x="237"/>
        <item x="281"/>
        <item x="258"/>
        <item x="446"/>
        <item x="262"/>
        <item x="276"/>
        <item x="261"/>
        <item x="442"/>
        <item x="283"/>
        <item x="294"/>
        <item x="101"/>
        <item x="28"/>
        <item x="282"/>
        <item x="263"/>
        <item x="284"/>
        <item x="25"/>
        <item x="75"/>
        <item x="242"/>
        <item x="288"/>
        <item x="252"/>
        <item x="35"/>
        <item x="285"/>
        <item x="32"/>
        <item x="135"/>
        <item x="1"/>
        <item x="18"/>
        <item x="7"/>
        <item x="9"/>
        <item x="17"/>
        <item x="16"/>
        <item x="10"/>
        <item x="254"/>
        <item x="14"/>
        <item x="26"/>
        <item x="27"/>
        <item x="34"/>
        <item x="249"/>
        <item x="38"/>
        <item x="37"/>
        <item x="33"/>
        <item x="266"/>
        <item x="248"/>
        <item x="44"/>
        <item x="42"/>
        <item x="51"/>
        <item x="5"/>
        <item x="52"/>
        <item x="270"/>
        <item x="251"/>
        <item x="56"/>
        <item x="15"/>
        <item x="57"/>
        <item x="412"/>
        <item x="39"/>
        <item x="45"/>
        <item x="278"/>
        <item x="279"/>
        <item x="48"/>
        <item x="50"/>
        <item x="61"/>
        <item x="63"/>
        <item x="60"/>
        <item x="64"/>
        <item x="24"/>
        <item x="49"/>
        <item x="286"/>
        <item x="79"/>
        <item x="81"/>
        <item x="82"/>
        <item x="121"/>
        <item x="66"/>
        <item x="69"/>
        <item x="72"/>
        <item x="68"/>
        <item x="74"/>
        <item x="65"/>
        <item x="84"/>
        <item x="36"/>
        <item x="71"/>
        <item x="86"/>
        <item x="275"/>
        <item x="89"/>
        <item x="94"/>
        <item x="90"/>
        <item x="76"/>
        <item x="292"/>
        <item x="255"/>
        <item x="98"/>
        <item x="100"/>
        <item x="264"/>
        <item x="104"/>
        <item x="103"/>
        <item x="298"/>
        <item x="105"/>
        <item x="107"/>
        <item x="108"/>
        <item x="334"/>
        <item x="333"/>
        <item x="109"/>
        <item x="112"/>
        <item x="116"/>
        <item x="117"/>
        <item x="114"/>
        <item x="250"/>
        <item x="118"/>
        <item x="21"/>
        <item x="265"/>
        <item x="120"/>
        <item x="280"/>
        <item x="92"/>
        <item x="124"/>
        <item x="70"/>
        <item x="128"/>
        <item x="131"/>
        <item x="126"/>
        <item x="336"/>
        <item x="338"/>
        <item x="113"/>
        <item x="111"/>
        <item x="335"/>
        <item x="134"/>
        <item x="132"/>
        <item x="329"/>
        <item x="137"/>
        <item x="136"/>
        <item x="139"/>
        <item x="342"/>
        <item x="303"/>
        <item x="343"/>
        <item x="340"/>
        <item x="341"/>
        <item x="337"/>
        <item x="184"/>
        <item x="339"/>
        <item x="267"/>
        <item x="299"/>
        <item x="300"/>
        <item x="140"/>
        <item x="183"/>
        <item x="301"/>
        <item x="53"/>
        <item x="187"/>
        <item x="186"/>
        <item x="188"/>
        <item x="143"/>
        <item x="290"/>
        <item x="145"/>
        <item x="189"/>
        <item x="191"/>
        <item x="192"/>
        <item x="190"/>
        <item x="195"/>
        <item x="194"/>
        <item x="144"/>
        <item x="148"/>
        <item x="302"/>
        <item x="305"/>
        <item x="178"/>
        <item x="147"/>
        <item x="141"/>
        <item x="151"/>
        <item x="142"/>
        <item x="150"/>
        <item x="73"/>
        <item x="153"/>
        <item x="152"/>
        <item x="8"/>
        <item x="309"/>
        <item x="67"/>
        <item x="157"/>
        <item x="20"/>
        <item x="149"/>
        <item x="156"/>
        <item x="158"/>
        <item x="159"/>
        <item x="146"/>
        <item x="155"/>
        <item x="179"/>
        <item x="253"/>
        <item x="88"/>
        <item x="85"/>
        <item x="180"/>
        <item x="106"/>
        <item x="271"/>
        <item x="273"/>
        <item x="200"/>
        <item x="304"/>
        <item x="307"/>
        <item x="310"/>
        <item x="269"/>
        <item x="313"/>
        <item x="199"/>
        <item x="256"/>
        <item x="181"/>
        <item x="160"/>
        <item x="162"/>
        <item x="161"/>
        <item x="163"/>
        <item x="165"/>
        <item x="315"/>
        <item x="164"/>
        <item x="166"/>
        <item x="167"/>
        <item x="202"/>
        <item x="170"/>
        <item x="175"/>
        <item x="169"/>
        <item x="172"/>
        <item x="176"/>
        <item x="177"/>
        <item x="173"/>
        <item x="168"/>
        <item x="171"/>
        <item x="205"/>
        <item x="2"/>
        <item x="317"/>
        <item x="318"/>
        <item x="185"/>
        <item x="201"/>
        <item x="0"/>
        <item x="277"/>
        <item x="208"/>
        <item x="322"/>
        <item x="23"/>
        <item x="31"/>
        <item x="59"/>
        <item x="83"/>
        <item x="93"/>
        <item x="193"/>
        <item x="291"/>
        <item x="212"/>
        <item x="198"/>
        <item x="196"/>
        <item x="204"/>
        <item x="213"/>
        <item x="203"/>
        <item x="214"/>
        <item x="13"/>
        <item x="320"/>
        <item x="197"/>
        <item x="319"/>
        <item x="321"/>
        <item x="274"/>
        <item x="314"/>
        <item x="211"/>
        <item x="220"/>
        <item x="3"/>
        <item x="215"/>
        <item x="221"/>
        <item x="11"/>
        <item x="224"/>
        <item x="78"/>
        <item x="40"/>
        <item x="80"/>
        <item x="328"/>
        <item x="228"/>
        <item x="223"/>
        <item x="234"/>
        <item x="210"/>
        <item x="238"/>
        <item x="226"/>
        <item x="239"/>
        <item x="232"/>
        <item x="233"/>
        <item x="217"/>
        <item x="22"/>
        <item x="231"/>
        <item x="229"/>
        <item x="219"/>
        <item x="243"/>
        <item x="247"/>
        <item x="330"/>
        <item x="434"/>
        <item x="332"/>
        <item x="244"/>
        <item x="331"/>
        <item x="206"/>
        <item x="222"/>
        <item x="218"/>
        <item x="443"/>
        <item x="432"/>
        <item x="241"/>
        <item x="414"/>
        <item x="62"/>
        <item x="41"/>
        <item x="43"/>
        <item x="55"/>
        <item x="289"/>
        <item x="130"/>
        <item x="138"/>
        <item x="295"/>
        <item x="348"/>
        <item x="324"/>
        <item x="4"/>
        <item x="345"/>
        <item x="344"/>
        <item x="154"/>
        <item x="58"/>
        <item x="350"/>
        <item x="245"/>
        <item x="352"/>
        <item x="225"/>
        <item x="102"/>
        <item x="96"/>
        <item x="133"/>
        <item x="95"/>
        <item x="354"/>
        <item x="91"/>
        <item x="77"/>
        <item x="355"/>
        <item x="357"/>
        <item x="360"/>
        <item x="370"/>
        <item x="363"/>
        <item x="87"/>
        <item x="240"/>
        <item x="347"/>
        <item x="377"/>
        <item x="287"/>
        <item x="129"/>
        <item x="306"/>
        <item x="122"/>
        <item x="110"/>
        <item x="384"/>
        <item x="389"/>
        <item x="115"/>
        <item x="119"/>
        <item x="346"/>
        <item x="369"/>
        <item x="182"/>
        <item x="392"/>
        <item x="308"/>
        <item x="391"/>
        <item x="393"/>
        <item x="297"/>
        <item x="97"/>
        <item x="406"/>
        <item x="349"/>
        <item x="246"/>
        <item x="12"/>
        <item x="361"/>
        <item x="395"/>
        <item x="366"/>
        <item x="411"/>
        <item x="381"/>
        <item x="323"/>
        <item x="403"/>
        <item x="362"/>
        <item x="293"/>
        <item x="397"/>
        <item x="401"/>
        <item x="230"/>
        <item x="207"/>
        <item x="372"/>
        <item x="404"/>
        <item x="422"/>
        <item x="368"/>
        <item x="385"/>
        <item x="356"/>
        <item x="396"/>
        <item x="419"/>
        <item x="380"/>
        <item x="418"/>
        <item x="409"/>
        <item x="425"/>
        <item x="390"/>
        <item x="378"/>
        <item x="398"/>
        <item x="312"/>
        <item x="311"/>
        <item x="416"/>
        <item x="424"/>
        <item x="426"/>
        <item x="427"/>
        <item x="423"/>
        <item x="417"/>
        <item x="407"/>
        <item x="429"/>
        <item x="430"/>
        <item x="99"/>
        <item x="351"/>
        <item x="353"/>
        <item x="435"/>
        <item x="436"/>
        <item x="359"/>
        <item x="374"/>
        <item x="373"/>
        <item x="382"/>
        <item x="438"/>
        <item x="394"/>
        <item x="405"/>
        <item x="358"/>
        <item x="127"/>
        <item x="399"/>
        <item x="437"/>
        <item x="400"/>
        <item x="388"/>
        <item x="440"/>
        <item x="387"/>
        <item x="325"/>
        <item x="408"/>
        <item x="447"/>
        <item x="420"/>
        <item x="174"/>
        <item x="123"/>
        <item x="383"/>
        <item x="448"/>
        <item x="316"/>
        <item x="209"/>
        <item x="413"/>
        <item x="364"/>
        <item x="428"/>
        <item x="367"/>
        <item x="433"/>
        <item x="451"/>
        <item x="444"/>
        <item x="445"/>
        <item x="439"/>
        <item x="450"/>
        <item x="441"/>
        <item x="386"/>
        <item x="125"/>
        <item x="371"/>
        <item x="402"/>
        <item x="326"/>
        <item x="431"/>
        <item x="452"/>
        <item x="421"/>
        <item x="454"/>
        <item x="216"/>
        <item x="415"/>
        <item x="453"/>
        <item x="6"/>
        <item t="default"/>
      </items>
    </pivotField>
    <pivotField showAll="0"/>
    <pivotField showAll="0"/>
    <pivotField axis="axisCol" showAll="0">
      <items count="12">
        <item x="4"/>
        <item x="5"/>
        <item x="3"/>
        <item x="0"/>
        <item x="2"/>
        <item x="7"/>
        <item x="6"/>
        <item x="8"/>
        <item x="10"/>
        <item x="9"/>
        <item x="1"/>
        <item t="default"/>
      </items>
    </pivotField>
    <pivotField showAll="0"/>
    <pivotField showAll="0"/>
    <pivotField showAll="0"/>
    <pivotField showAll="0"/>
    <pivotField showAll="0"/>
    <pivotField showAll="0"/>
    <pivotField showAll="0"/>
    <pivotField showAll="0"/>
  </pivotFields>
  <rowFields count="1">
    <field x="7"/>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16"/>
  </colFields>
  <colItems count="12">
    <i>
      <x/>
    </i>
    <i>
      <x v="1"/>
    </i>
    <i>
      <x v="2"/>
    </i>
    <i>
      <x v="3"/>
    </i>
    <i>
      <x v="4"/>
    </i>
    <i>
      <x v="5"/>
    </i>
    <i>
      <x v="6"/>
    </i>
    <i>
      <x v="7"/>
    </i>
    <i>
      <x v="8"/>
    </i>
    <i>
      <x v="9"/>
    </i>
    <i>
      <x v="10"/>
    </i>
    <i t="grand">
      <x/>
    </i>
  </colItems>
  <pageFields count="1">
    <pageField fld="13" hier="-1"/>
  </pageFields>
  <dataFields count="1">
    <dataField name="Count of Invitation Sent Date" fld="1"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6053E4-4532-43A2-B25A-1ED215240A10}" name="PivotTable2" cacheId="1"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A3:H42" firstHeaderRow="1" firstDataRow="2" firstDataCol="1" rowPageCount="1" colPageCount="1"/>
  <pivotFields count="25">
    <pivotField compact="0" outline="0" showAll="0"/>
    <pivotField compact="0" outline="0" showAll="0"/>
    <pivotField compact="0" outline="0" showAll="0"/>
    <pivotField axis="axisPage" compact="0" outline="0" showAll="0">
      <items count="9">
        <item x="1"/>
        <item x="0"/>
        <item x="3"/>
        <item x="4"/>
        <item x="6"/>
        <item x="2"/>
        <item x="7"/>
        <item x="5"/>
        <item t="default"/>
      </items>
    </pivotField>
    <pivotField dataField="1" compact="0" outline="0" showAll="0"/>
    <pivotField compact="0" outline="0" showAll="0"/>
    <pivotField compact="0" outline="0" showAll="0"/>
    <pivotField axis="axisRow" compact="0" outline="0" showAll="0" sortType="descending">
      <items count="38">
        <item x="26"/>
        <item x="8"/>
        <item x="25"/>
        <item x="3"/>
        <item x="4"/>
        <item x="33"/>
        <item x="12"/>
        <item x="20"/>
        <item x="10"/>
        <item x="29"/>
        <item x="24"/>
        <item x="13"/>
        <item x="14"/>
        <item x="18"/>
        <item x="22"/>
        <item x="32"/>
        <item x="23"/>
        <item x="6"/>
        <item x="9"/>
        <item x="0"/>
        <item x="7"/>
        <item x="16"/>
        <item x="11"/>
        <item x="34"/>
        <item x="21"/>
        <item x="31"/>
        <item x="5"/>
        <item x="19"/>
        <item x="2"/>
        <item x="17"/>
        <item x="1"/>
        <item x="28"/>
        <item x="30"/>
        <item x="35"/>
        <item x="36"/>
        <item x="27"/>
        <item x="15"/>
        <item t="default"/>
      </items>
      <autoSortScope>
        <pivotArea dataOnly="0" outline="0" fieldPosition="0">
          <references count="2">
            <reference field="4294967294" count="1" selected="0">
              <x v="0"/>
            </reference>
            <reference field="12" count="1" selected="0">
              <x v="5"/>
            </reference>
          </references>
        </pivotArea>
      </autoSortScope>
    </pivotField>
    <pivotField compact="0" outline="0" showAll="0"/>
    <pivotField compact="0" outline="0" showAll="0"/>
    <pivotField compact="0" outline="0" showAll="0"/>
    <pivotField compact="0" outline="0" showAll="0"/>
    <pivotField axis="axisCol" compact="0" outline="0" showAll="0" sortType="descending">
      <items count="7">
        <item x="4"/>
        <item x="3"/>
        <item x="1"/>
        <item x="2"/>
        <item x="5"/>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8">
    <i>
      <x v="36"/>
    </i>
    <i>
      <x v="3"/>
    </i>
    <i>
      <x v="30"/>
    </i>
    <i>
      <x v="19"/>
    </i>
    <i>
      <x v="8"/>
    </i>
    <i>
      <x v="20"/>
    </i>
    <i>
      <x/>
    </i>
    <i>
      <x v="26"/>
    </i>
    <i>
      <x v="28"/>
    </i>
    <i>
      <x v="17"/>
    </i>
    <i>
      <x v="6"/>
    </i>
    <i>
      <x v="11"/>
    </i>
    <i>
      <x v="13"/>
    </i>
    <i>
      <x v="21"/>
    </i>
    <i>
      <x v="24"/>
    </i>
    <i>
      <x v="1"/>
    </i>
    <i>
      <x v="22"/>
    </i>
    <i>
      <x v="4"/>
    </i>
    <i>
      <x v="35"/>
    </i>
    <i>
      <x v="12"/>
    </i>
    <i>
      <x v="29"/>
    </i>
    <i>
      <x v="18"/>
    </i>
    <i>
      <x v="7"/>
    </i>
    <i>
      <x v="9"/>
    </i>
    <i>
      <x v="31"/>
    </i>
    <i>
      <x v="5"/>
    </i>
    <i>
      <x v="16"/>
    </i>
    <i>
      <x v="27"/>
    </i>
    <i>
      <x v="15"/>
    </i>
    <i>
      <x v="32"/>
    </i>
    <i>
      <x v="2"/>
    </i>
    <i>
      <x v="25"/>
    </i>
    <i>
      <x v="10"/>
    </i>
    <i>
      <x v="23"/>
    </i>
    <i>
      <x v="14"/>
    </i>
    <i>
      <x v="33"/>
    </i>
    <i>
      <x v="34"/>
    </i>
    <i t="grand">
      <x/>
    </i>
  </rowItems>
  <colFields count="1">
    <field x="12"/>
  </colFields>
  <colItems count="7">
    <i>
      <x/>
    </i>
    <i>
      <x v="1"/>
    </i>
    <i>
      <x v="2"/>
    </i>
    <i>
      <x v="3"/>
    </i>
    <i>
      <x v="4"/>
    </i>
    <i>
      <x v="5"/>
    </i>
    <i t="grand">
      <x/>
    </i>
  </colItems>
  <pageFields count="1">
    <pageField fld="3" hier="-1"/>
  </pageFields>
  <dataFields count="1">
    <dataField name="Count of Lead_Full Name" fld="4" subtotal="count" baseField="0" baseItem="0"/>
  </dataFields>
  <chartFormats count="8">
    <chartFormat chart="1" format="1" series="1">
      <pivotArea type="data" outline="0" fieldPosition="0">
        <references count="2">
          <reference field="4294967294" count="1" selected="0">
            <x v="0"/>
          </reference>
          <reference field="12" count="1" selected="0">
            <x v="5"/>
          </reference>
        </references>
      </pivotArea>
    </chartFormat>
    <chartFormat chart="2" format="2"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0"/>
          </reference>
        </references>
      </pivotArea>
    </chartFormat>
    <chartFormat chart="0" format="7" series="1">
      <pivotArea type="data" outline="0" fieldPosition="0">
        <references count="2">
          <reference field="4294967294" count="1" selected="0">
            <x v="0"/>
          </reference>
          <reference field="12" count="1" selected="0">
            <x v="1"/>
          </reference>
        </references>
      </pivotArea>
    </chartFormat>
    <chartFormat chart="0" format="8" series="1">
      <pivotArea type="data" outline="0" fieldPosition="0">
        <references count="2">
          <reference field="4294967294" count="1" selected="0">
            <x v="0"/>
          </reference>
          <reference field="12" count="1" selected="0">
            <x v="2"/>
          </reference>
        </references>
      </pivotArea>
    </chartFormat>
    <chartFormat chart="0" format="9" series="1">
      <pivotArea type="data" outline="0" fieldPosition="0">
        <references count="2">
          <reference field="4294967294" count="1" selected="0">
            <x v="0"/>
          </reference>
          <reference field="12" count="1" selected="0">
            <x v="3"/>
          </reference>
        </references>
      </pivotArea>
    </chartFormat>
    <chartFormat chart="0" format="10" series="1">
      <pivotArea type="data" outline="0" fieldPosition="0">
        <references count="2">
          <reference field="4294967294" count="1" selected="0">
            <x v="0"/>
          </reference>
          <reference field="12" count="1" selected="0">
            <x v="4"/>
          </reference>
        </references>
      </pivotArea>
    </chartFormat>
    <chartFormat chart="0" format="11"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F42CFC-4E07-41BA-AC4E-E704B4B17009}" name="Tableau1" displayName="Tableau1" ref="A1:L698" headerRowDxfId="25" dataDxfId="24">
  <autoFilter ref="A1:L698" xr:uid="{11DDD9FE-9056-4036-B9BB-6E888D128F63}"/>
  <tableColumns count="12">
    <tableColumn id="1" xr3:uid="{332EA866-6DA3-4B8B-8CBB-0828CA15EB9D}" name="N°" totalsRowLabel="Total" dataDxfId="23" totalsRowDxfId="22"/>
    <tableColumn id="2" xr3:uid="{8904214B-D3B5-4ACF-99E6-3A03FF72FB68}" name="Person" dataDxfId="21" totalsRowDxfId="20"/>
    <tableColumn id="13" xr3:uid="{0889C4CB-3243-43E2-AEE7-DAFCA4836B46}" name="Job Position" dataDxfId="19" totalsRowDxfId="18"/>
    <tableColumn id="3" xr3:uid="{42324689-E2BE-4B9E-9479-63F8E931E9A3}" name="  Account" dataDxfId="17" totalsRowDxfId="16"/>
    <tableColumn id="4" xr3:uid="{15AC32D5-01F5-43D9-A42C-61FF6E45C37C}" name="Region" dataDxfId="15" totalsRowDxfId="14"/>
    <tableColumn id="5" xr3:uid="{96CABF7D-CAA0-4EDC-AFC4-D804EEB456F4}" name="LinkedIn connection" dataDxfId="13" totalsRowDxfId="12"/>
    <tableColumn id="6" xr3:uid="{FA8CD907-C238-45AA-A84E-983795632B29}" name="Message Date" dataDxfId="11" totalsRowDxfId="10"/>
    <tableColumn id="7" xr3:uid="{8E89DCC0-EFA8-443F-AE6A-B3BF0F145695}" name="Response" dataDxfId="9" totalsRowDxfId="8"/>
    <tableColumn id="12" xr3:uid="{FE9B9CFA-A81C-4A0D-9107-88CDBE0307A6}" name="Days Until Follow Up" dataDxfId="7" totalsRowDxfId="6">
      <calculatedColumnFormula>TODAY()-Tableau1[[#This Row],[Message Date]]</calculatedColumnFormula>
    </tableColumn>
    <tableColumn id="11" xr3:uid="{0AD8E4A8-9C69-41B8-8BDE-A94D1999F477}" name="Follow Up 1" dataDxfId="5" totalsRowDxfId="4"/>
    <tableColumn id="8" xr3:uid="{6E3909BA-EA29-46ED-9964-ABB00E6E059B}" name="Follow Up 2" dataDxfId="3" totalsRowDxfId="2"/>
    <tableColumn id="10" xr3:uid="{9B7ABF9B-D522-411C-9375-2856502AB29E}" name="Follow Up 3" totalsRowFunction="count" dataDxfId="1" totalsRow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M8084" dT="2022-03-22T14:53:20.25" personId="{00000000-0000-0000-0000-000000000000}" id="{EF1A7474-D444-4F5B-BB52-38DA2E53523F}">
    <text>invite has been deleted</text>
  </threadedComment>
  <threadedComment ref="E8815" dT="2022-03-22T14:22:49.73" personId="{00000000-0000-0000-0000-000000000000}" id="{B64BDBE0-BC52-44C3-9CC1-287B101C4678}">
    <text>the invite was deleted</text>
  </threadedComment>
  <threadedComment ref="E8853" dT="2022-03-22T14:10:09.05" personId="{00000000-0000-0000-0000-000000000000}" id="{A3014F5E-4FC1-4D8E-91CE-F793B3BB514B}">
    <text>When prospecting I was able to connect again, your invite has been deleted,</text>
  </threadedComment>
  <threadedComment ref="E9059" dT="2021-11-26T09:22:10.19" personId="{00000000-0000-0000-0000-000000000000}" id="{8EC7DFA5-D61E-4B04-A354-F9FDC1058A9B}">
    <text>was previously Amal's</text>
  </threadedComment>
  <threadedComment ref="M13585" dT="2022-01-11T15:42:07.28" personId="{00000000-0000-0000-0000-000000000000}" id="{358400B9-D97B-4673-9E5E-B7612273B7BA}">
    <text xml:space="preserve">[Mention was removed] </text>
  </threadedComment>
  <threadedComment ref="O14139" dT="2022-03-11T10:01:40.15" personId="{00000000-0000-0000-0000-000000000000}" id="{B92070F4-B642-4FF6-A3B5-DF404B141509}">
    <text xml:space="preserve">FS Task : to follow up by April </text>
  </threadedComment>
  <threadedComment ref="O14440" dT="2022-02-28T10:05:36.87" personId="{00000000-0000-0000-0000-000000000000}" id="{AB03B1BF-9383-47E9-B1DC-6DF953E8A6DF}">
    <text xml:space="preserve">Follow up via email. </text>
  </threadedComment>
  <threadedComment ref="O14507" dT="2022-02-28T10:04:05.94" personId="{00000000-0000-0000-0000-000000000000}" id="{D26466DD-029E-4F2C-AEFE-ACFCB764CC7F}">
    <text xml:space="preserve">Follow up via email. </text>
  </threadedComment>
  <threadedComment ref="E15205" dT="2022-02-08T10:26:37.44" personId="{00000000-0000-0000-0000-000000000000}" id="{431AB83D-F332-409B-A514-869A9AF66E93}">
    <text>Inbound</text>
  </threadedComment>
  <threadedComment ref="O15385" dT="2022-02-28T09:16:14.67" personId="{00000000-0000-0000-0000-000000000000}" id="{EB94796A-362E-48AB-8890-0BB4B3846FE9}">
    <text>follow up via email.</text>
  </threadedComment>
  <threadedComment ref="E15662" dT="2022-02-21T10:51:13.43" personId="{00000000-0000-0000-0000-000000000000}" id="{87BE4AD5-5106-4F4D-805D-70B10BB3032B}">
    <text>From Newsletter's list</text>
  </threadedComment>
  <threadedComment ref="E15850" dT="2022-02-21T11:13:56.82" personId="{00000000-0000-0000-0000-000000000000}" id="{4C39855B-C9DA-4DCB-BE5D-4387A1B92C2F}">
    <text>From Newsletter's list</text>
  </threadedComment>
  <threadedComment ref="E16040" dT="2022-02-28T13:40:39.32" personId="{00000000-0000-0000-0000-000000000000}" id="{8C0B484A-D804-44E1-A876-E4C28AAB410D}">
    <text>reffered by Yash Shah</text>
  </threadedComment>
  <threadedComment ref="E16687" dT="2022-03-11T11:02:03.37" personId="{00000000-0000-0000-0000-000000000000}" id="{3C5DBCF3-B8DF-4D08-9644-D15B282D9D24}">
    <text>asset dwld</text>
  </threadedComment>
  <threadedComment ref="E16688" dT="2022-03-11T11:05:07.44" personId="{00000000-0000-0000-0000-000000000000}" id="{30B15A9F-E42E-48C6-A3F2-AB34972DBA96}">
    <text>asset dwlds</text>
  </threadedComment>
  <threadedComment ref="E16738" dT="2022-03-17T08:54:17.52" personId="{00000000-0000-0000-0000-000000000000}" id="{762B8592-B017-46C8-9B03-43CF9B9D3B26}">
    <text>Inbound</text>
  </threadedComment>
  <threadedComment ref="E16829" dT="2022-03-22T08:59:38.71" personId="{00000000-0000-0000-0000-000000000000}" id="{BF3A8DA8-E2F8-499F-BD93-EA7B1D065CB0}">
    <text>Inbound</text>
  </threadedComment>
  <threadedComment ref="E17283" dT="2022-04-01T15:21:55.94" personId="{00000000-0000-0000-0000-000000000000}" id="{E571AB1D-DB33-4BFB-8973-BCFCBFFB4A10}">
    <text>NL List</text>
  </threadedComment>
  <threadedComment ref="E17284" dT="2022-04-01T15:25:25.91" personId="{00000000-0000-0000-0000-000000000000}" id="{33F949E4-FA34-4825-A2E7-E5A2EB028ED9}">
    <text>NL List</text>
  </threadedComment>
  <threadedComment ref="E17285" dT="2022-04-01T15:46:44.98" personId="{00000000-0000-0000-0000-000000000000}" id="{642A6FA9-027C-49AA-AB22-C1B43A5BE293}">
    <text>NL List</text>
  </threadedComment>
  <threadedComment ref="E17441" dT="2022-04-05T12:16:16.62" personId="{00000000-0000-0000-0000-000000000000}" id="{3398CCC3-B483-4BB9-85CA-F6EF2502C1A0}">
    <text>NL List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namedSheetView" Target="../namedSheetViews/namedSheetView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7"/>
  <dimension ref="A1:AD1048475"/>
  <sheetViews>
    <sheetView tabSelected="1" zoomScaleNormal="100" workbookViewId="0">
      <pane ySplit="1" topLeftCell="A13274" activePane="bottomLeft" state="frozen"/>
      <selection pane="bottomLeft" activeCell="I13280" sqref="I13280"/>
    </sheetView>
  </sheetViews>
  <sheetFormatPr defaultColWidth="11.44140625" defaultRowHeight="13.8"/>
  <cols>
    <col min="1" max="1" width="6.6640625" style="116" customWidth="1"/>
    <col min="2" max="2" width="9.109375" style="129" customWidth="1"/>
    <col min="3" max="3" width="9.33203125" style="129" customWidth="1"/>
    <col min="4" max="4" width="11.44140625" style="120" customWidth="1"/>
    <col min="5" max="5" width="27" style="120" customWidth="1"/>
    <col min="6" max="6" width="39.88671875" style="209" customWidth="1"/>
    <col min="7" max="7" width="21" style="119" customWidth="1"/>
    <col min="8" max="8" width="18.88671875" style="121" customWidth="1"/>
    <col min="9" max="10" width="16.33203125" style="121" customWidth="1"/>
    <col min="11" max="11" width="20.109375" style="121" bestFit="1" customWidth="1"/>
    <col min="12" max="12" width="20.109375" style="157" customWidth="1"/>
    <col min="13" max="13" width="24.5546875" style="120" bestFit="1" customWidth="1"/>
    <col min="14" max="14" width="23.5546875" style="131" bestFit="1" customWidth="1"/>
    <col min="15" max="15" width="30.6640625" style="131" bestFit="1" customWidth="1"/>
    <col min="16" max="16" width="0.33203125" style="126" customWidth="1"/>
    <col min="17" max="17" width="29.44140625" style="118" bestFit="1" customWidth="1"/>
    <col min="18" max="18" width="27.6640625" style="118" bestFit="1" customWidth="1"/>
    <col min="19" max="19" width="26.33203125" style="120" bestFit="1" customWidth="1"/>
    <col min="20" max="20" width="18.33203125" style="126" bestFit="1" customWidth="1"/>
    <col min="21" max="21" width="45.6640625" style="126" bestFit="1" customWidth="1"/>
    <col min="22" max="22" width="21" style="126" bestFit="1" customWidth="1"/>
    <col min="23" max="23" width="18.6640625" style="126" bestFit="1" customWidth="1"/>
    <col min="24" max="24" width="19.33203125" style="126" bestFit="1" customWidth="1"/>
    <col min="25" max="25" width="51.44140625" style="116" customWidth="1"/>
    <col min="26" max="16384" width="11.44140625" style="116"/>
  </cols>
  <sheetData>
    <row r="1" spans="1:25" ht="17.25" customHeight="1">
      <c r="A1" s="111" t="s">
        <v>0</v>
      </c>
      <c r="B1" s="110" t="s">
        <v>1</v>
      </c>
      <c r="C1" s="110" t="s">
        <v>2</v>
      </c>
      <c r="D1" s="111" t="s">
        <v>3</v>
      </c>
      <c r="E1" s="112" t="s">
        <v>4</v>
      </c>
      <c r="F1" s="210" t="s">
        <v>5</v>
      </c>
      <c r="G1" s="112" t="s">
        <v>6</v>
      </c>
      <c r="H1" s="112" t="s">
        <v>7</v>
      </c>
      <c r="I1" s="112" t="s">
        <v>8</v>
      </c>
      <c r="J1" s="112" t="s">
        <v>9</v>
      </c>
      <c r="K1" s="112" t="s">
        <v>10</v>
      </c>
      <c r="L1" s="113" t="s">
        <v>11</v>
      </c>
      <c r="M1" s="112" t="s">
        <v>12</v>
      </c>
      <c r="N1" s="113" t="s">
        <v>13</v>
      </c>
      <c r="O1" s="113" t="s">
        <v>14</v>
      </c>
      <c r="P1" s="114" t="s">
        <v>15</v>
      </c>
      <c r="Q1" s="115" t="s">
        <v>16</v>
      </c>
      <c r="R1" s="109" t="s">
        <v>17</v>
      </c>
      <c r="S1" s="112" t="s">
        <v>18</v>
      </c>
      <c r="T1" s="114" t="s">
        <v>19</v>
      </c>
      <c r="U1" s="114" t="s">
        <v>20</v>
      </c>
      <c r="V1" s="114" t="s">
        <v>21</v>
      </c>
      <c r="W1" s="114" t="s">
        <v>22</v>
      </c>
      <c r="X1" s="114" t="s">
        <v>23</v>
      </c>
      <c r="Y1" s="109" t="s">
        <v>24</v>
      </c>
    </row>
    <row r="2" spans="1:25" ht="27.6">
      <c r="A2" s="116">
        <v>2</v>
      </c>
      <c r="B2" s="117">
        <v>43466</v>
      </c>
      <c r="C2" s="118">
        <f t="shared" ref="C2:C33" si="0">IF(B2&lt;&gt;0,MONTH(B2),0)</f>
        <v>1</v>
      </c>
      <c r="D2" s="119" t="s">
        <v>25</v>
      </c>
      <c r="E2" s="120" t="s">
        <v>26</v>
      </c>
      <c r="F2" s="211" t="s">
        <v>27</v>
      </c>
      <c r="G2" s="119" t="s">
        <v>28</v>
      </c>
      <c r="H2" s="119" t="s">
        <v>29</v>
      </c>
      <c r="I2" s="119" t="s">
        <v>30</v>
      </c>
      <c r="J2" s="121" t="s">
        <v>31</v>
      </c>
      <c r="K2" s="120"/>
      <c r="L2" s="120" t="s">
        <v>32</v>
      </c>
      <c r="M2" s="119" t="s">
        <v>33</v>
      </c>
      <c r="N2" s="232">
        <v>44013</v>
      </c>
      <c r="O2" s="157">
        <v>44342</v>
      </c>
      <c r="P2" s="124">
        <f t="shared" ref="P2:P7" si="1">IF(O2&lt;&gt;0,MONTH(O2),0)</f>
        <v>5</v>
      </c>
      <c r="Q2" s="125">
        <v>4</v>
      </c>
      <c r="R2" s="124"/>
      <c r="S2" s="119" t="s">
        <v>34</v>
      </c>
      <c r="T2" s="126">
        <v>44279</v>
      </c>
      <c r="U2" s="116" t="s">
        <v>35</v>
      </c>
      <c r="V2" s="116" t="s">
        <v>36</v>
      </c>
      <c r="W2" s="116"/>
      <c r="X2" s="127"/>
      <c r="Y2" s="127"/>
    </row>
    <row r="3" spans="1:25" ht="27.6">
      <c r="A3" s="116">
        <v>3</v>
      </c>
      <c r="B3" s="117">
        <v>43466</v>
      </c>
      <c r="C3" s="118">
        <f t="shared" si="0"/>
        <v>1</v>
      </c>
      <c r="D3" s="119" t="s">
        <v>37</v>
      </c>
      <c r="E3" s="119" t="s">
        <v>38</v>
      </c>
      <c r="F3" s="211" t="s">
        <v>39</v>
      </c>
      <c r="G3" s="119" t="s">
        <v>40</v>
      </c>
      <c r="H3" s="119" t="s">
        <v>41</v>
      </c>
      <c r="I3" s="119" t="s">
        <v>42</v>
      </c>
      <c r="J3" s="121" t="s">
        <v>43</v>
      </c>
      <c r="K3" s="120"/>
      <c r="L3" s="120" t="s">
        <v>32</v>
      </c>
      <c r="M3" s="119" t="s">
        <v>33</v>
      </c>
      <c r="N3" s="232">
        <v>43632</v>
      </c>
      <c r="O3" s="157">
        <v>44005</v>
      </c>
      <c r="P3" s="124">
        <f t="shared" si="1"/>
        <v>6</v>
      </c>
      <c r="Q3" s="127">
        <v>4</v>
      </c>
      <c r="R3" s="124">
        <f ca="1">TODAY()-O3</f>
        <v>673</v>
      </c>
      <c r="S3" s="126" t="s">
        <v>44</v>
      </c>
      <c r="U3" s="116"/>
      <c r="V3" s="116"/>
      <c r="W3" s="116"/>
      <c r="X3" s="127"/>
      <c r="Y3" s="127" t="s">
        <v>44</v>
      </c>
    </row>
    <row r="4" spans="1:25" ht="41.4">
      <c r="A4" s="116">
        <v>4</v>
      </c>
      <c r="B4" s="117">
        <v>43466</v>
      </c>
      <c r="C4" s="118">
        <f t="shared" si="0"/>
        <v>1</v>
      </c>
      <c r="D4" s="119" t="s">
        <v>37</v>
      </c>
      <c r="E4" s="119" t="s">
        <v>45</v>
      </c>
      <c r="F4" s="211" t="s">
        <v>46</v>
      </c>
      <c r="G4" s="119" t="s">
        <v>47</v>
      </c>
      <c r="H4" s="119" t="s">
        <v>48</v>
      </c>
      <c r="I4" s="119" t="s">
        <v>42</v>
      </c>
      <c r="J4" s="121" t="s">
        <v>49</v>
      </c>
      <c r="K4" s="120"/>
      <c r="L4" s="120" t="s">
        <v>32</v>
      </c>
      <c r="M4" s="119" t="s">
        <v>33</v>
      </c>
      <c r="N4" s="157">
        <v>44005</v>
      </c>
      <c r="O4" s="157">
        <v>44105</v>
      </c>
      <c r="P4" s="124">
        <f t="shared" si="1"/>
        <v>10</v>
      </c>
      <c r="Q4" s="127">
        <v>4</v>
      </c>
      <c r="R4" s="124">
        <f ca="1">TODAY()-O4</f>
        <v>573</v>
      </c>
      <c r="S4" s="126" t="s">
        <v>44</v>
      </c>
      <c r="U4" s="116"/>
      <c r="V4" s="116"/>
      <c r="W4" s="116"/>
      <c r="X4" s="127"/>
      <c r="Y4" s="127" t="s">
        <v>44</v>
      </c>
    </row>
    <row r="5" spans="1:25" ht="14.4">
      <c r="A5" s="116">
        <v>5</v>
      </c>
      <c r="B5" s="117">
        <v>43466</v>
      </c>
      <c r="C5" s="118">
        <f t="shared" si="0"/>
        <v>1</v>
      </c>
      <c r="D5" s="119" t="s">
        <v>25</v>
      </c>
      <c r="E5" s="119" t="s">
        <v>50</v>
      </c>
      <c r="F5" s="211" t="s">
        <v>51</v>
      </c>
      <c r="G5" s="119" t="s">
        <v>52</v>
      </c>
      <c r="H5" s="119" t="s">
        <v>53</v>
      </c>
      <c r="I5" s="119" t="s">
        <v>42</v>
      </c>
      <c r="J5" s="121" t="s">
        <v>54</v>
      </c>
      <c r="K5" s="120"/>
      <c r="L5" s="120" t="s">
        <v>32</v>
      </c>
      <c r="M5" s="119" t="s">
        <v>33</v>
      </c>
      <c r="N5" s="232">
        <v>44102</v>
      </c>
      <c r="O5" s="232">
        <v>44421</v>
      </c>
      <c r="P5" s="124">
        <f t="shared" si="1"/>
        <v>8</v>
      </c>
      <c r="Q5" s="127"/>
      <c r="R5" s="124">
        <f ca="1">TODAY()-O5</f>
        <v>257</v>
      </c>
      <c r="S5" s="119" t="s">
        <v>55</v>
      </c>
      <c r="U5" t="s">
        <v>56</v>
      </c>
      <c r="V5" s="116" t="s">
        <v>57</v>
      </c>
      <c r="W5" s="116" t="s">
        <v>58</v>
      </c>
      <c r="X5" s="122">
        <v>44054</v>
      </c>
      <c r="Y5" s="127" t="s">
        <v>59</v>
      </c>
    </row>
    <row r="6" spans="1:25">
      <c r="A6" s="116">
        <v>6</v>
      </c>
      <c r="B6" s="117">
        <v>43466</v>
      </c>
      <c r="C6" s="118">
        <f t="shared" si="0"/>
        <v>1</v>
      </c>
      <c r="D6" s="119" t="s">
        <v>25</v>
      </c>
      <c r="E6" s="119" t="s">
        <v>60</v>
      </c>
      <c r="F6" s="211" t="s">
        <v>61</v>
      </c>
      <c r="G6" s="119" t="s">
        <v>62</v>
      </c>
      <c r="H6" s="119" t="s">
        <v>29</v>
      </c>
      <c r="I6" s="119" t="s">
        <v>63</v>
      </c>
      <c r="J6" s="121" t="s">
        <v>64</v>
      </c>
      <c r="K6" s="120" t="s">
        <v>65</v>
      </c>
      <c r="L6" s="120" t="s">
        <v>32</v>
      </c>
      <c r="M6" s="119" t="s">
        <v>33</v>
      </c>
      <c r="N6" s="232">
        <v>44238</v>
      </c>
      <c r="O6" s="232">
        <v>44321</v>
      </c>
      <c r="P6" s="124">
        <f t="shared" si="1"/>
        <v>5</v>
      </c>
      <c r="Q6" s="127">
        <v>4</v>
      </c>
      <c r="R6" s="124">
        <f ca="1">TODAY()-O6</f>
        <v>357</v>
      </c>
      <c r="S6" s="119"/>
      <c r="U6" s="116" t="s">
        <v>66</v>
      </c>
      <c r="V6" s="116" t="s">
        <v>67</v>
      </c>
      <c r="W6" s="116" t="s">
        <v>58</v>
      </c>
      <c r="X6" s="122">
        <v>44054</v>
      </c>
      <c r="Y6" s="127"/>
    </row>
    <row r="7" spans="1:25" ht="27.6">
      <c r="A7" s="116">
        <v>7</v>
      </c>
      <c r="B7" s="117">
        <v>43466</v>
      </c>
      <c r="C7" s="118">
        <f t="shared" si="0"/>
        <v>1</v>
      </c>
      <c r="D7" s="119" t="s">
        <v>25</v>
      </c>
      <c r="E7" s="119" t="s">
        <v>68</v>
      </c>
      <c r="F7" s="211" t="s">
        <v>69</v>
      </c>
      <c r="G7" s="119" t="s">
        <v>70</v>
      </c>
      <c r="H7" s="119" t="s">
        <v>71</v>
      </c>
      <c r="I7" s="119" t="s">
        <v>42</v>
      </c>
      <c r="J7" s="121" t="s">
        <v>72</v>
      </c>
      <c r="K7" s="120"/>
      <c r="L7" s="120" t="s">
        <v>32</v>
      </c>
      <c r="M7" s="119" t="s">
        <v>33</v>
      </c>
      <c r="N7" s="232">
        <v>43699</v>
      </c>
      <c r="O7" s="157">
        <v>44391</v>
      </c>
      <c r="P7" s="124">
        <f t="shared" si="1"/>
        <v>7</v>
      </c>
      <c r="Q7" s="127">
        <v>5</v>
      </c>
      <c r="R7" s="124">
        <f ca="1">TODAY()-O7</f>
        <v>287</v>
      </c>
      <c r="S7" s="119" t="s">
        <v>55</v>
      </c>
      <c r="U7" s="116"/>
      <c r="V7" s="116"/>
      <c r="W7" s="116"/>
      <c r="X7" s="127"/>
      <c r="Y7" s="127" t="s">
        <v>59</v>
      </c>
    </row>
    <row r="8" spans="1:25">
      <c r="A8" s="116">
        <v>8</v>
      </c>
      <c r="B8" s="129">
        <v>44410</v>
      </c>
      <c r="C8" s="118">
        <f t="shared" si="0"/>
        <v>8</v>
      </c>
      <c r="D8" s="130" t="s">
        <v>25</v>
      </c>
      <c r="E8" s="130" t="s">
        <v>73</v>
      </c>
      <c r="F8" s="212" t="s">
        <v>74</v>
      </c>
      <c r="G8" s="119" t="s">
        <v>75</v>
      </c>
      <c r="H8" s="119" t="s">
        <v>76</v>
      </c>
      <c r="I8" s="119" t="s">
        <v>30</v>
      </c>
      <c r="J8" s="121" t="s">
        <v>77</v>
      </c>
      <c r="K8" s="121" t="s">
        <v>65</v>
      </c>
      <c r="L8" s="131" t="s">
        <v>32</v>
      </c>
      <c r="M8" s="130" t="s">
        <v>78</v>
      </c>
      <c r="N8" s="233"/>
      <c r="O8" s="233"/>
      <c r="Q8" s="133"/>
      <c r="S8" s="130"/>
      <c r="X8" s="132"/>
      <c r="Y8" s="134"/>
    </row>
    <row r="9" spans="1:25">
      <c r="A9" s="116">
        <v>9</v>
      </c>
      <c r="B9" s="117">
        <v>43466</v>
      </c>
      <c r="C9" s="118">
        <f t="shared" si="0"/>
        <v>1</v>
      </c>
      <c r="D9" s="119" t="s">
        <v>37</v>
      </c>
      <c r="E9" s="119" t="s">
        <v>79</v>
      </c>
      <c r="F9" s="211" t="s">
        <v>80</v>
      </c>
      <c r="G9" s="119" t="s">
        <v>81</v>
      </c>
      <c r="H9" s="119" t="s">
        <v>29</v>
      </c>
      <c r="I9" s="119" t="s">
        <v>42</v>
      </c>
      <c r="J9" s="121" t="s">
        <v>82</v>
      </c>
      <c r="K9" s="120" t="s">
        <v>65</v>
      </c>
      <c r="L9" s="120" t="s">
        <v>32</v>
      </c>
      <c r="M9" s="119" t="s">
        <v>33</v>
      </c>
      <c r="N9" s="232">
        <v>44461</v>
      </c>
      <c r="O9" s="232"/>
      <c r="P9" s="124">
        <f>IF(O9&lt;&gt;0,MONTH(O9),0)</f>
        <v>0</v>
      </c>
      <c r="Q9" s="125"/>
      <c r="R9" s="124">
        <f ca="1">TODAY()-O9</f>
        <v>44678</v>
      </c>
      <c r="S9" s="126" t="s">
        <v>44</v>
      </c>
      <c r="U9" s="116"/>
      <c r="V9" s="116"/>
      <c r="W9" s="116"/>
      <c r="X9" s="127"/>
      <c r="Y9" s="127" t="s">
        <v>44</v>
      </c>
    </row>
    <row r="10" spans="1:25">
      <c r="A10" s="116">
        <v>10</v>
      </c>
      <c r="B10" s="129">
        <v>44410</v>
      </c>
      <c r="C10" s="118">
        <f t="shared" si="0"/>
        <v>8</v>
      </c>
      <c r="D10" s="130" t="s">
        <v>25</v>
      </c>
      <c r="E10" s="130" t="s">
        <v>83</v>
      </c>
      <c r="F10" s="212" t="s">
        <v>84</v>
      </c>
      <c r="G10" s="119" t="s">
        <v>85</v>
      </c>
      <c r="H10" s="119" t="s">
        <v>86</v>
      </c>
      <c r="I10" s="119" t="s">
        <v>30</v>
      </c>
      <c r="J10" s="121" t="s">
        <v>87</v>
      </c>
      <c r="K10" s="121" t="s">
        <v>65</v>
      </c>
      <c r="L10" s="131" t="s">
        <v>32</v>
      </c>
      <c r="M10" s="130" t="s">
        <v>78</v>
      </c>
      <c r="N10" s="233"/>
      <c r="O10" s="233"/>
      <c r="Q10" s="133"/>
      <c r="S10" s="130"/>
      <c r="X10" s="132"/>
      <c r="Y10" s="134"/>
    </row>
    <row r="11" spans="1:25">
      <c r="A11" s="116">
        <v>11</v>
      </c>
      <c r="B11" s="117">
        <v>43466</v>
      </c>
      <c r="C11" s="118">
        <f t="shared" si="0"/>
        <v>1</v>
      </c>
      <c r="D11" s="119" t="s">
        <v>37</v>
      </c>
      <c r="E11" s="119" t="s">
        <v>88</v>
      </c>
      <c r="F11" s="211" t="s">
        <v>89</v>
      </c>
      <c r="G11" s="119" t="s">
        <v>90</v>
      </c>
      <c r="H11" s="119" t="s">
        <v>53</v>
      </c>
      <c r="I11" s="119" t="s">
        <v>42</v>
      </c>
      <c r="J11" s="121" t="s">
        <v>91</v>
      </c>
      <c r="K11" s="120"/>
      <c r="L11" s="120" t="s">
        <v>32</v>
      </c>
      <c r="M11" s="119" t="s">
        <v>33</v>
      </c>
      <c r="N11" s="232">
        <v>43662</v>
      </c>
      <c r="O11" s="232">
        <v>44013</v>
      </c>
      <c r="P11" s="124">
        <f>IF(O11&lt;&gt;0,MONTH(O11),0)</f>
        <v>7</v>
      </c>
      <c r="Q11" s="125">
        <v>4</v>
      </c>
      <c r="R11" s="124">
        <f ca="1">TODAY()-O11</f>
        <v>665</v>
      </c>
      <c r="S11" s="119" t="s">
        <v>92</v>
      </c>
      <c r="T11" s="126">
        <v>44015</v>
      </c>
      <c r="U11" s="116"/>
      <c r="V11" s="116"/>
      <c r="W11" s="116"/>
      <c r="X11" s="127"/>
      <c r="Y11" s="127" t="s">
        <v>93</v>
      </c>
    </row>
    <row r="12" spans="1:25">
      <c r="A12" s="116">
        <v>12</v>
      </c>
      <c r="B12" s="117">
        <v>43466</v>
      </c>
      <c r="C12" s="118">
        <f t="shared" si="0"/>
        <v>1</v>
      </c>
      <c r="D12" s="119" t="s">
        <v>37</v>
      </c>
      <c r="E12" s="119" t="s">
        <v>94</v>
      </c>
      <c r="F12" s="211" t="s">
        <v>95</v>
      </c>
      <c r="G12" s="119" t="s">
        <v>96</v>
      </c>
      <c r="H12" s="119" t="s">
        <v>97</v>
      </c>
      <c r="I12" s="119" t="s">
        <v>42</v>
      </c>
      <c r="J12" s="121" t="s">
        <v>82</v>
      </c>
      <c r="K12" s="120"/>
      <c r="L12" s="120" t="s">
        <v>32</v>
      </c>
      <c r="M12" s="119" t="s">
        <v>33</v>
      </c>
      <c r="N12" s="232">
        <v>43882</v>
      </c>
      <c r="O12" s="232"/>
      <c r="P12" s="124">
        <f>IF(O12&lt;&gt;0,MONTH(O12),0)</f>
        <v>0</v>
      </c>
      <c r="Q12" s="125"/>
      <c r="R12" s="124">
        <f ca="1">TODAY()-O12</f>
        <v>44678</v>
      </c>
      <c r="S12" s="126" t="s">
        <v>44</v>
      </c>
      <c r="U12" s="116"/>
      <c r="V12" s="116"/>
      <c r="W12" s="116"/>
      <c r="X12" s="127"/>
      <c r="Y12" s="127" t="s">
        <v>44</v>
      </c>
    </row>
    <row r="13" spans="1:25">
      <c r="A13" s="116">
        <v>13</v>
      </c>
      <c r="B13" s="117">
        <v>43466</v>
      </c>
      <c r="C13" s="118">
        <f t="shared" si="0"/>
        <v>1</v>
      </c>
      <c r="D13" s="119" t="s">
        <v>37</v>
      </c>
      <c r="E13" s="119" t="s">
        <v>98</v>
      </c>
      <c r="F13" s="211" t="s">
        <v>99</v>
      </c>
      <c r="G13" s="119" t="s">
        <v>100</v>
      </c>
      <c r="H13" s="119" t="s">
        <v>101</v>
      </c>
      <c r="I13" s="119" t="s">
        <v>42</v>
      </c>
      <c r="J13" s="121" t="s">
        <v>82</v>
      </c>
      <c r="K13" s="120"/>
      <c r="L13" s="120" t="s">
        <v>32</v>
      </c>
      <c r="M13" s="119" t="s">
        <v>33</v>
      </c>
      <c r="N13" s="232">
        <v>43662</v>
      </c>
      <c r="O13" s="232">
        <v>44013</v>
      </c>
      <c r="P13" s="124">
        <f>IF(O13&lt;&gt;0,MONTH(O13),0)</f>
        <v>7</v>
      </c>
      <c r="Q13" s="125">
        <v>4</v>
      </c>
      <c r="R13" s="124">
        <f ca="1">TODAY()-O13</f>
        <v>665</v>
      </c>
      <c r="S13" s="119" t="s">
        <v>92</v>
      </c>
      <c r="T13" s="126">
        <v>44029</v>
      </c>
      <c r="U13" s="116"/>
      <c r="V13" s="116"/>
      <c r="W13" s="116"/>
      <c r="X13" s="127"/>
      <c r="Y13" s="127" t="s">
        <v>102</v>
      </c>
    </row>
    <row r="14" spans="1:25">
      <c r="A14" s="116">
        <v>14</v>
      </c>
      <c r="B14" s="129">
        <v>44410</v>
      </c>
      <c r="C14" s="118">
        <f t="shared" si="0"/>
        <v>8</v>
      </c>
      <c r="D14" s="130" t="s">
        <v>25</v>
      </c>
      <c r="E14" s="130" t="s">
        <v>103</v>
      </c>
      <c r="F14" s="212" t="s">
        <v>104</v>
      </c>
      <c r="G14" s="119" t="s">
        <v>105</v>
      </c>
      <c r="H14" s="119" t="s">
        <v>41</v>
      </c>
      <c r="I14" s="119" t="s">
        <v>30</v>
      </c>
      <c r="J14" s="121" t="s">
        <v>87</v>
      </c>
      <c r="K14" s="121" t="s">
        <v>65</v>
      </c>
      <c r="L14" s="131" t="s">
        <v>32</v>
      </c>
      <c r="M14" s="130" t="s">
        <v>78</v>
      </c>
      <c r="N14" s="233"/>
      <c r="O14" s="233"/>
      <c r="Q14" s="133"/>
      <c r="S14" s="130"/>
      <c r="X14" s="132"/>
      <c r="Y14" s="134"/>
    </row>
    <row r="15" spans="1:25">
      <c r="A15" s="116">
        <v>15</v>
      </c>
      <c r="B15" s="117">
        <v>43466</v>
      </c>
      <c r="C15" s="118">
        <f t="shared" si="0"/>
        <v>1</v>
      </c>
      <c r="D15" s="119" t="s">
        <v>25</v>
      </c>
      <c r="E15" s="119" t="s">
        <v>106</v>
      </c>
      <c r="F15" s="211" t="s">
        <v>107</v>
      </c>
      <c r="G15" s="119" t="s">
        <v>85</v>
      </c>
      <c r="H15" s="119" t="s">
        <v>86</v>
      </c>
      <c r="I15" s="119" t="s">
        <v>63</v>
      </c>
      <c r="J15" s="121" t="s">
        <v>108</v>
      </c>
      <c r="K15" s="120"/>
      <c r="L15" s="120" t="s">
        <v>32</v>
      </c>
      <c r="M15" s="119" t="s">
        <v>33</v>
      </c>
      <c r="N15" s="232">
        <v>44102</v>
      </c>
      <c r="O15" s="232">
        <v>44406</v>
      </c>
      <c r="P15" s="124">
        <f t="shared" ref="P15:P35" si="2">IF(O15&lt;&gt;0,MONTH(O15),0)</f>
        <v>7</v>
      </c>
      <c r="Q15" s="125"/>
      <c r="R15" s="124">
        <f ca="1">TODAY()-O15</f>
        <v>272</v>
      </c>
      <c r="S15" s="119" t="s">
        <v>92</v>
      </c>
      <c r="U15" s="116" t="s">
        <v>109</v>
      </c>
      <c r="V15" s="116" t="s">
        <v>110</v>
      </c>
      <c r="W15" s="116" t="s">
        <v>58</v>
      </c>
      <c r="X15" s="122">
        <v>44054</v>
      </c>
      <c r="Y15" s="127" t="s">
        <v>59</v>
      </c>
    </row>
    <row r="16" spans="1:25" ht="27.6">
      <c r="A16" s="116">
        <v>16</v>
      </c>
      <c r="B16" s="129">
        <v>44256</v>
      </c>
      <c r="C16" s="118">
        <f t="shared" si="0"/>
        <v>3</v>
      </c>
      <c r="D16" s="119" t="s">
        <v>25</v>
      </c>
      <c r="E16" s="119" t="s">
        <v>111</v>
      </c>
      <c r="F16" s="211" t="s">
        <v>112</v>
      </c>
      <c r="G16" s="119" t="s">
        <v>113</v>
      </c>
      <c r="H16" s="119" t="s">
        <v>53</v>
      </c>
      <c r="I16" s="119" t="s">
        <v>42</v>
      </c>
      <c r="J16" s="121" t="s">
        <v>91</v>
      </c>
      <c r="K16" s="120" t="s">
        <v>65</v>
      </c>
      <c r="L16" s="131" t="s">
        <v>32</v>
      </c>
      <c r="M16" s="119" t="s">
        <v>78</v>
      </c>
      <c r="N16" s="232"/>
      <c r="O16" s="232"/>
      <c r="P16" s="124">
        <f t="shared" si="2"/>
        <v>0</v>
      </c>
      <c r="Q16" s="125"/>
      <c r="R16" s="124"/>
      <c r="S16" s="119"/>
      <c r="U16" s="116" t="s">
        <v>114</v>
      </c>
      <c r="V16" s="116" t="s">
        <v>110</v>
      </c>
      <c r="W16" s="116" t="s">
        <v>58</v>
      </c>
      <c r="X16" s="122">
        <v>44054</v>
      </c>
      <c r="Y16" s="127"/>
    </row>
    <row r="17" spans="1:25">
      <c r="A17" s="116">
        <v>17</v>
      </c>
      <c r="B17" s="117">
        <v>43466</v>
      </c>
      <c r="C17" s="118">
        <f t="shared" si="0"/>
        <v>1</v>
      </c>
      <c r="D17" s="119" t="s">
        <v>25</v>
      </c>
      <c r="E17" s="119" t="s">
        <v>115</v>
      </c>
      <c r="F17" s="211" t="s">
        <v>116</v>
      </c>
      <c r="G17" s="119" t="s">
        <v>117</v>
      </c>
      <c r="H17" s="119" t="s">
        <v>118</v>
      </c>
      <c r="I17" s="119" t="s">
        <v>42</v>
      </c>
      <c r="J17" s="121" t="s">
        <v>72</v>
      </c>
      <c r="K17" s="120"/>
      <c r="L17" s="120" t="s">
        <v>32</v>
      </c>
      <c r="M17" s="119" t="s">
        <v>78</v>
      </c>
      <c r="N17" s="232"/>
      <c r="O17" s="232"/>
      <c r="P17" s="124">
        <f t="shared" si="2"/>
        <v>0</v>
      </c>
      <c r="Q17" s="125"/>
      <c r="R17" s="124">
        <f t="shared" ref="R17:R35" ca="1" si="3">TODAY()-O17</f>
        <v>44678</v>
      </c>
      <c r="S17" s="119"/>
      <c r="U17" s="116" t="s">
        <v>119</v>
      </c>
      <c r="V17" s="116" t="s">
        <v>120</v>
      </c>
      <c r="W17" s="116" t="s">
        <v>58</v>
      </c>
      <c r="X17" s="122">
        <v>44054</v>
      </c>
      <c r="Y17" s="127"/>
    </row>
    <row r="18" spans="1:25" ht="14.4">
      <c r="A18" s="116">
        <v>18</v>
      </c>
      <c r="B18" s="117">
        <v>43466</v>
      </c>
      <c r="C18" s="118">
        <f t="shared" si="0"/>
        <v>1</v>
      </c>
      <c r="D18" s="119" t="s">
        <v>25</v>
      </c>
      <c r="E18" s="119" t="s">
        <v>121</v>
      </c>
      <c r="F18" s="211" t="s">
        <v>122</v>
      </c>
      <c r="G18" s="119" t="s">
        <v>123</v>
      </c>
      <c r="H18" s="119" t="s">
        <v>29</v>
      </c>
      <c r="I18" s="119" t="s">
        <v>42</v>
      </c>
      <c r="J18" s="121" t="s">
        <v>72</v>
      </c>
      <c r="K18" s="120"/>
      <c r="L18" s="120" t="s">
        <v>32</v>
      </c>
      <c r="M18" s="119" t="s">
        <v>78</v>
      </c>
      <c r="N18" s="232"/>
      <c r="O18" s="232"/>
      <c r="P18" s="124">
        <f t="shared" si="2"/>
        <v>0</v>
      </c>
      <c r="Q18" s="122"/>
      <c r="R18" s="124">
        <f t="shared" ca="1" si="3"/>
        <v>44678</v>
      </c>
      <c r="S18" s="119"/>
      <c r="U18" t="s">
        <v>124</v>
      </c>
      <c r="V18" s="116" t="s">
        <v>120</v>
      </c>
      <c r="W18" s="116" t="s">
        <v>125</v>
      </c>
      <c r="X18" s="122">
        <v>44054</v>
      </c>
      <c r="Y18" s="127"/>
    </row>
    <row r="19" spans="1:25">
      <c r="A19" s="116">
        <v>19</v>
      </c>
      <c r="B19" s="117">
        <v>43466</v>
      </c>
      <c r="C19" s="118">
        <f t="shared" si="0"/>
        <v>1</v>
      </c>
      <c r="D19" s="119" t="s">
        <v>25</v>
      </c>
      <c r="E19" s="119" t="s">
        <v>126</v>
      </c>
      <c r="F19" s="211" t="s">
        <v>127</v>
      </c>
      <c r="G19" s="119" t="s">
        <v>128</v>
      </c>
      <c r="H19" s="119" t="s">
        <v>29</v>
      </c>
      <c r="I19" s="119" t="s">
        <v>42</v>
      </c>
      <c r="J19" s="121" t="s">
        <v>72</v>
      </c>
      <c r="K19" s="120"/>
      <c r="L19" s="120" t="s">
        <v>32</v>
      </c>
      <c r="M19" s="119" t="s">
        <v>33</v>
      </c>
      <c r="N19" s="232">
        <v>43664</v>
      </c>
      <c r="O19" s="232">
        <v>44421</v>
      </c>
      <c r="P19" s="124">
        <f t="shared" si="2"/>
        <v>8</v>
      </c>
      <c r="Q19" s="125">
        <v>3</v>
      </c>
      <c r="R19" s="124">
        <f t="shared" ca="1" si="3"/>
        <v>257</v>
      </c>
      <c r="S19" s="119" t="s">
        <v>55</v>
      </c>
      <c r="U19" s="116"/>
      <c r="V19" s="116"/>
      <c r="W19" s="116"/>
      <c r="X19" s="127"/>
      <c r="Y19" s="127" t="s">
        <v>59</v>
      </c>
    </row>
    <row r="20" spans="1:25">
      <c r="A20" s="116">
        <v>20</v>
      </c>
      <c r="B20" s="117">
        <v>43466</v>
      </c>
      <c r="C20" s="118">
        <f t="shared" si="0"/>
        <v>1</v>
      </c>
      <c r="D20" s="119" t="s">
        <v>37</v>
      </c>
      <c r="E20" s="119" t="s">
        <v>129</v>
      </c>
      <c r="F20" s="211" t="s">
        <v>130</v>
      </c>
      <c r="G20" s="119" t="s">
        <v>131</v>
      </c>
      <c r="H20" s="119" t="s">
        <v>53</v>
      </c>
      <c r="I20" s="119" t="s">
        <v>42</v>
      </c>
      <c r="J20" s="121" t="s">
        <v>72</v>
      </c>
      <c r="K20" s="120"/>
      <c r="L20" s="120" t="s">
        <v>32</v>
      </c>
      <c r="M20" s="119" t="s">
        <v>33</v>
      </c>
      <c r="N20" s="232">
        <v>43664</v>
      </c>
      <c r="O20" s="232">
        <v>44013</v>
      </c>
      <c r="P20" s="124">
        <f t="shared" si="2"/>
        <v>7</v>
      </c>
      <c r="Q20" s="125">
        <v>3</v>
      </c>
      <c r="R20" s="124">
        <f t="shared" ca="1" si="3"/>
        <v>665</v>
      </c>
      <c r="S20" s="119" t="s">
        <v>92</v>
      </c>
      <c r="T20" s="126">
        <v>44015</v>
      </c>
      <c r="U20" s="116"/>
      <c r="V20" s="116"/>
      <c r="W20" s="116"/>
      <c r="X20" s="127"/>
      <c r="Y20" s="127" t="s">
        <v>93</v>
      </c>
    </row>
    <row r="21" spans="1:25">
      <c r="A21" s="116">
        <v>21</v>
      </c>
      <c r="B21" s="117">
        <v>43466</v>
      </c>
      <c r="C21" s="118">
        <f t="shared" si="0"/>
        <v>1</v>
      </c>
      <c r="D21" s="119" t="s">
        <v>37</v>
      </c>
      <c r="E21" s="119" t="s">
        <v>132</v>
      </c>
      <c r="F21" s="211" t="s">
        <v>133</v>
      </c>
      <c r="G21" s="119" t="s">
        <v>134</v>
      </c>
      <c r="H21" s="119" t="s">
        <v>53</v>
      </c>
      <c r="I21" s="121" t="s">
        <v>42</v>
      </c>
      <c r="J21" s="121" t="s">
        <v>72</v>
      </c>
      <c r="K21" s="120"/>
      <c r="L21" s="120" t="s">
        <v>32</v>
      </c>
      <c r="M21" s="119" t="s">
        <v>33</v>
      </c>
      <c r="N21" s="232">
        <v>43664</v>
      </c>
      <c r="O21" s="232"/>
      <c r="P21" s="124">
        <f t="shared" si="2"/>
        <v>0</v>
      </c>
      <c r="Q21" s="125"/>
      <c r="R21" s="124">
        <f t="shared" ca="1" si="3"/>
        <v>44678</v>
      </c>
      <c r="S21" s="119" t="s">
        <v>135</v>
      </c>
      <c r="T21" s="126">
        <v>43724</v>
      </c>
      <c r="U21" s="116"/>
      <c r="V21" s="116"/>
      <c r="W21" s="116"/>
      <c r="X21" s="127"/>
      <c r="Y21" s="127" t="s">
        <v>136</v>
      </c>
    </row>
    <row r="22" spans="1:25">
      <c r="A22" s="116">
        <v>22</v>
      </c>
      <c r="B22" s="117">
        <v>43466</v>
      </c>
      <c r="C22" s="118">
        <f t="shared" si="0"/>
        <v>1</v>
      </c>
      <c r="D22" s="119" t="s">
        <v>25</v>
      </c>
      <c r="E22" s="119" t="s">
        <v>137</v>
      </c>
      <c r="F22" s="211" t="s">
        <v>138</v>
      </c>
      <c r="G22" s="119" t="s">
        <v>139</v>
      </c>
      <c r="H22" s="119" t="s">
        <v>140</v>
      </c>
      <c r="I22" s="121" t="s">
        <v>42</v>
      </c>
      <c r="J22" s="121" t="s">
        <v>72</v>
      </c>
      <c r="K22" s="120"/>
      <c r="L22" s="120" t="s">
        <v>32</v>
      </c>
      <c r="M22" s="119" t="s">
        <v>33</v>
      </c>
      <c r="N22" s="232">
        <v>43671</v>
      </c>
      <c r="O22" s="232">
        <v>44390</v>
      </c>
      <c r="P22" s="124">
        <f t="shared" si="2"/>
        <v>7</v>
      </c>
      <c r="Q22" s="125">
        <v>3</v>
      </c>
      <c r="R22" s="124">
        <f t="shared" ca="1" si="3"/>
        <v>288</v>
      </c>
      <c r="S22" s="119" t="s">
        <v>55</v>
      </c>
      <c r="U22" s="116"/>
      <c r="V22" s="116"/>
      <c r="W22" s="116"/>
      <c r="X22" s="127"/>
      <c r="Y22" s="127" t="s">
        <v>141</v>
      </c>
    </row>
    <row r="23" spans="1:25" ht="27.6">
      <c r="A23" s="116">
        <v>23</v>
      </c>
      <c r="B23" s="117">
        <v>43466</v>
      </c>
      <c r="C23" s="118">
        <f t="shared" si="0"/>
        <v>1</v>
      </c>
      <c r="D23" s="119" t="s">
        <v>25</v>
      </c>
      <c r="E23" s="119" t="s">
        <v>142</v>
      </c>
      <c r="F23" s="211" t="s">
        <v>143</v>
      </c>
      <c r="G23" s="119" t="s">
        <v>139</v>
      </c>
      <c r="H23" s="119" t="s">
        <v>140</v>
      </c>
      <c r="I23" s="121" t="s">
        <v>42</v>
      </c>
      <c r="J23" s="121" t="s">
        <v>72</v>
      </c>
      <c r="K23" s="120"/>
      <c r="L23" s="120" t="s">
        <v>144</v>
      </c>
      <c r="M23" s="119" t="s">
        <v>78</v>
      </c>
      <c r="N23" s="234">
        <v>44105</v>
      </c>
      <c r="O23" s="232"/>
      <c r="P23" s="124">
        <f t="shared" si="2"/>
        <v>0</v>
      </c>
      <c r="Q23" s="125"/>
      <c r="R23" s="124">
        <f t="shared" ca="1" si="3"/>
        <v>44678</v>
      </c>
      <c r="S23" s="119"/>
      <c r="U23" s="116" t="s">
        <v>145</v>
      </c>
      <c r="V23" s="116" t="s">
        <v>36</v>
      </c>
      <c r="W23" s="116" t="s">
        <v>125</v>
      </c>
      <c r="X23" s="122">
        <v>44106</v>
      </c>
      <c r="Y23" s="127"/>
    </row>
    <row r="24" spans="1:25" ht="14.4">
      <c r="A24" s="116">
        <v>24</v>
      </c>
      <c r="B24" s="117">
        <v>43466</v>
      </c>
      <c r="C24" s="118">
        <f t="shared" si="0"/>
        <v>1</v>
      </c>
      <c r="D24" s="119" t="s">
        <v>25</v>
      </c>
      <c r="E24" s="119" t="s">
        <v>146</v>
      </c>
      <c r="F24" s="211" t="s">
        <v>147</v>
      </c>
      <c r="G24" s="119" t="s">
        <v>139</v>
      </c>
      <c r="H24" s="119" t="s">
        <v>140</v>
      </c>
      <c r="I24" s="121" t="s">
        <v>42</v>
      </c>
      <c r="J24" s="121" t="s">
        <v>72</v>
      </c>
      <c r="K24" s="120"/>
      <c r="L24" s="120" t="s">
        <v>32</v>
      </c>
      <c r="M24" s="119" t="s">
        <v>78</v>
      </c>
      <c r="N24" s="234">
        <v>44105</v>
      </c>
      <c r="O24" s="232"/>
      <c r="P24" s="124">
        <f t="shared" si="2"/>
        <v>0</v>
      </c>
      <c r="Q24" s="125"/>
      <c r="R24" s="124">
        <f t="shared" ca="1" si="3"/>
        <v>44678</v>
      </c>
      <c r="S24" s="119"/>
      <c r="U24" t="s">
        <v>148</v>
      </c>
      <c r="V24" s="116" t="s">
        <v>36</v>
      </c>
      <c r="W24" s="116" t="s">
        <v>125</v>
      </c>
      <c r="X24" s="122">
        <v>44106</v>
      </c>
      <c r="Y24" s="127"/>
    </row>
    <row r="25" spans="1:25">
      <c r="A25" s="116">
        <v>25</v>
      </c>
      <c r="B25" s="117">
        <v>43466</v>
      </c>
      <c r="C25" s="118">
        <f t="shared" si="0"/>
        <v>1</v>
      </c>
      <c r="D25" s="119" t="s">
        <v>37</v>
      </c>
      <c r="E25" s="119" t="s">
        <v>149</v>
      </c>
      <c r="F25" s="211" t="s">
        <v>150</v>
      </c>
      <c r="G25" s="119" t="s">
        <v>151</v>
      </c>
      <c r="H25" s="119" t="s">
        <v>140</v>
      </c>
      <c r="I25" s="121" t="s">
        <v>42</v>
      </c>
      <c r="J25" s="121" t="s">
        <v>72</v>
      </c>
      <c r="K25" s="120"/>
      <c r="L25" s="120" t="s">
        <v>32</v>
      </c>
      <c r="M25" s="119" t="s">
        <v>33</v>
      </c>
      <c r="N25" s="232">
        <v>43882</v>
      </c>
      <c r="O25" s="232">
        <v>44013</v>
      </c>
      <c r="P25" s="124">
        <f t="shared" si="2"/>
        <v>7</v>
      </c>
      <c r="Q25" s="125">
        <v>1</v>
      </c>
      <c r="R25" s="124">
        <f t="shared" ca="1" si="3"/>
        <v>665</v>
      </c>
      <c r="S25" s="126" t="s">
        <v>44</v>
      </c>
      <c r="U25" s="116"/>
      <c r="V25" s="116"/>
      <c r="W25" s="116"/>
      <c r="X25" s="127"/>
      <c r="Y25" s="127" t="s">
        <v>44</v>
      </c>
    </row>
    <row r="26" spans="1:25">
      <c r="A26" s="116">
        <v>26</v>
      </c>
      <c r="B26" s="117">
        <v>43466</v>
      </c>
      <c r="C26" s="118">
        <f t="shared" si="0"/>
        <v>1</v>
      </c>
      <c r="D26" s="119" t="s">
        <v>25</v>
      </c>
      <c r="E26" s="119" t="s">
        <v>152</v>
      </c>
      <c r="F26" s="211" t="s">
        <v>153</v>
      </c>
      <c r="G26" s="119" t="s">
        <v>154</v>
      </c>
      <c r="H26" s="119" t="s">
        <v>140</v>
      </c>
      <c r="I26" s="121" t="s">
        <v>42</v>
      </c>
      <c r="J26" s="121" t="s">
        <v>72</v>
      </c>
      <c r="K26" s="120"/>
      <c r="L26" s="120" t="s">
        <v>32</v>
      </c>
      <c r="M26" s="119" t="s">
        <v>78</v>
      </c>
      <c r="N26" s="232"/>
      <c r="O26" s="232"/>
      <c r="P26" s="124">
        <f t="shared" si="2"/>
        <v>0</v>
      </c>
      <c r="Q26" s="125"/>
      <c r="R26" s="124">
        <f t="shared" ca="1" si="3"/>
        <v>44678</v>
      </c>
      <c r="S26" s="119"/>
      <c r="U26" s="116" t="s">
        <v>155</v>
      </c>
      <c r="V26" s="116" t="s">
        <v>156</v>
      </c>
      <c r="W26" s="116" t="s">
        <v>58</v>
      </c>
      <c r="X26" s="122">
        <v>44054</v>
      </c>
      <c r="Y26" s="127"/>
    </row>
    <row r="27" spans="1:25">
      <c r="A27" s="116">
        <v>27</v>
      </c>
      <c r="B27" s="117">
        <v>43466</v>
      </c>
      <c r="C27" s="118">
        <f t="shared" si="0"/>
        <v>1</v>
      </c>
      <c r="D27" s="119" t="s">
        <v>25</v>
      </c>
      <c r="E27" s="119" t="s">
        <v>157</v>
      </c>
      <c r="F27" s="211" t="s">
        <v>158</v>
      </c>
      <c r="G27" s="119" t="s">
        <v>159</v>
      </c>
      <c r="H27" s="119" t="s">
        <v>160</v>
      </c>
      <c r="I27" s="121" t="s">
        <v>42</v>
      </c>
      <c r="J27" s="121" t="s">
        <v>72</v>
      </c>
      <c r="K27" s="120"/>
      <c r="L27" s="120" t="s">
        <v>32</v>
      </c>
      <c r="M27" s="119" t="s">
        <v>33</v>
      </c>
      <c r="N27" s="232">
        <v>44306</v>
      </c>
      <c r="O27" s="232">
        <v>44391</v>
      </c>
      <c r="P27" s="124">
        <f t="shared" si="2"/>
        <v>7</v>
      </c>
      <c r="Q27" s="125"/>
      <c r="R27" s="124">
        <f t="shared" ca="1" si="3"/>
        <v>287</v>
      </c>
      <c r="S27" s="119" t="s">
        <v>55</v>
      </c>
      <c r="U27" s="116" t="s">
        <v>161</v>
      </c>
      <c r="V27" s="116" t="s">
        <v>110</v>
      </c>
      <c r="W27" s="116" t="s">
        <v>58</v>
      </c>
      <c r="X27" s="122">
        <v>44054</v>
      </c>
      <c r="Y27" s="127" t="s">
        <v>162</v>
      </c>
    </row>
    <row r="28" spans="1:25" ht="27.6">
      <c r="A28" s="116">
        <v>28</v>
      </c>
      <c r="B28" s="117">
        <v>43466</v>
      </c>
      <c r="C28" s="118">
        <f t="shared" si="0"/>
        <v>1</v>
      </c>
      <c r="D28" s="119" t="s">
        <v>25</v>
      </c>
      <c r="E28" s="119" t="s">
        <v>163</v>
      </c>
      <c r="F28" s="211" t="s">
        <v>164</v>
      </c>
      <c r="G28" s="119" t="s">
        <v>165</v>
      </c>
      <c r="H28" s="119" t="s">
        <v>53</v>
      </c>
      <c r="I28" s="119" t="s">
        <v>42</v>
      </c>
      <c r="J28" s="121" t="s">
        <v>91</v>
      </c>
      <c r="K28" s="120"/>
      <c r="L28" s="120" t="s">
        <v>32</v>
      </c>
      <c r="M28" s="119" t="s">
        <v>33</v>
      </c>
      <c r="N28" s="232">
        <v>43882</v>
      </c>
      <c r="O28" s="232">
        <v>44421</v>
      </c>
      <c r="P28" s="124">
        <f t="shared" si="2"/>
        <v>8</v>
      </c>
      <c r="Q28" s="125">
        <v>3</v>
      </c>
      <c r="R28" s="124">
        <f t="shared" ca="1" si="3"/>
        <v>257</v>
      </c>
      <c r="S28" s="119" t="s">
        <v>55</v>
      </c>
      <c r="U28" s="116"/>
      <c r="V28" s="116"/>
      <c r="W28" s="116"/>
      <c r="X28" s="127"/>
      <c r="Y28" s="127" t="s">
        <v>59</v>
      </c>
    </row>
    <row r="29" spans="1:25" ht="27.6">
      <c r="A29" s="116">
        <v>29</v>
      </c>
      <c r="B29" s="117">
        <v>43466</v>
      </c>
      <c r="C29" s="118">
        <f t="shared" si="0"/>
        <v>1</v>
      </c>
      <c r="D29" s="119" t="s">
        <v>25</v>
      </c>
      <c r="E29" s="119" t="s">
        <v>166</v>
      </c>
      <c r="F29" s="211" t="s">
        <v>167</v>
      </c>
      <c r="G29" s="119" t="s">
        <v>168</v>
      </c>
      <c r="H29" s="119" t="s">
        <v>97</v>
      </c>
      <c r="I29" s="121" t="s">
        <v>42</v>
      </c>
      <c r="J29" s="121" t="s">
        <v>72</v>
      </c>
      <c r="K29" s="120"/>
      <c r="L29" s="120" t="s">
        <v>32</v>
      </c>
      <c r="M29" s="119" t="s">
        <v>78</v>
      </c>
      <c r="N29" s="232"/>
      <c r="O29" s="232"/>
      <c r="P29" s="124">
        <f t="shared" si="2"/>
        <v>0</v>
      </c>
      <c r="Q29" s="125"/>
      <c r="R29" s="124">
        <f t="shared" ca="1" si="3"/>
        <v>44678</v>
      </c>
      <c r="S29" s="119"/>
      <c r="U29" s="116" t="s">
        <v>169</v>
      </c>
      <c r="V29" s="116" t="s">
        <v>110</v>
      </c>
      <c r="W29" s="116" t="s">
        <v>58</v>
      </c>
      <c r="X29" s="122">
        <v>44054</v>
      </c>
      <c r="Y29" s="127"/>
    </row>
    <row r="30" spans="1:25" ht="27.6">
      <c r="A30" s="116">
        <v>30</v>
      </c>
      <c r="B30" s="117">
        <v>43466</v>
      </c>
      <c r="C30" s="118">
        <f t="shared" si="0"/>
        <v>1</v>
      </c>
      <c r="D30" s="119" t="s">
        <v>37</v>
      </c>
      <c r="E30" s="119" t="s">
        <v>170</v>
      </c>
      <c r="F30" s="211" t="s">
        <v>171</v>
      </c>
      <c r="G30" s="119" t="s">
        <v>172</v>
      </c>
      <c r="H30" s="119" t="s">
        <v>48</v>
      </c>
      <c r="I30" s="121" t="s">
        <v>42</v>
      </c>
      <c r="J30" s="121" t="s">
        <v>72</v>
      </c>
      <c r="K30" s="120"/>
      <c r="L30" s="120" t="s">
        <v>32</v>
      </c>
      <c r="M30" s="119" t="s">
        <v>33</v>
      </c>
      <c r="N30" s="232">
        <v>44054</v>
      </c>
      <c r="O30" s="232"/>
      <c r="P30" s="124">
        <f t="shared" si="2"/>
        <v>0</v>
      </c>
      <c r="Q30" s="125"/>
      <c r="R30" s="124">
        <f t="shared" ca="1" si="3"/>
        <v>44678</v>
      </c>
      <c r="S30" s="126" t="s">
        <v>44</v>
      </c>
      <c r="U30" s="116" t="s">
        <v>173</v>
      </c>
      <c r="V30" s="116" t="s">
        <v>110</v>
      </c>
      <c r="W30" s="116" t="s">
        <v>58</v>
      </c>
      <c r="X30" s="122">
        <v>44054</v>
      </c>
      <c r="Y30" s="127" t="s">
        <v>44</v>
      </c>
    </row>
    <row r="31" spans="1:25">
      <c r="A31" s="116">
        <v>31</v>
      </c>
      <c r="B31" s="117">
        <v>43466</v>
      </c>
      <c r="C31" s="118">
        <f t="shared" si="0"/>
        <v>1</v>
      </c>
      <c r="D31" s="119" t="s">
        <v>25</v>
      </c>
      <c r="E31" s="119" t="s">
        <v>174</v>
      </c>
      <c r="F31" s="211" t="s">
        <v>175</v>
      </c>
      <c r="G31" s="119" t="s">
        <v>176</v>
      </c>
      <c r="H31" s="119" t="s">
        <v>177</v>
      </c>
      <c r="I31" s="121" t="s">
        <v>42</v>
      </c>
      <c r="J31" s="121" t="s">
        <v>72</v>
      </c>
      <c r="K31" s="120"/>
      <c r="L31" s="120" t="s">
        <v>32</v>
      </c>
      <c r="M31" s="119" t="s">
        <v>78</v>
      </c>
      <c r="N31" s="232"/>
      <c r="O31" s="232"/>
      <c r="P31" s="124">
        <f t="shared" si="2"/>
        <v>0</v>
      </c>
      <c r="Q31" s="122"/>
      <c r="R31" s="124">
        <f t="shared" ca="1" si="3"/>
        <v>44678</v>
      </c>
      <c r="S31" s="119"/>
      <c r="U31" s="116" t="s">
        <v>178</v>
      </c>
      <c r="V31" s="116" t="s">
        <v>110</v>
      </c>
      <c r="W31" s="116" t="s">
        <v>58</v>
      </c>
      <c r="X31" s="122">
        <v>44054</v>
      </c>
      <c r="Y31" s="127"/>
    </row>
    <row r="32" spans="1:25" ht="27.6">
      <c r="A32" s="116">
        <v>32</v>
      </c>
      <c r="B32" s="117">
        <v>43466</v>
      </c>
      <c r="C32" s="118">
        <f t="shared" si="0"/>
        <v>1</v>
      </c>
      <c r="D32" s="119" t="s">
        <v>25</v>
      </c>
      <c r="E32" s="119" t="s">
        <v>179</v>
      </c>
      <c r="F32" s="211" t="s">
        <v>180</v>
      </c>
      <c r="G32" s="119" t="s">
        <v>181</v>
      </c>
      <c r="H32" s="119" t="s">
        <v>140</v>
      </c>
      <c r="I32" s="121" t="s">
        <v>42</v>
      </c>
      <c r="J32" s="121" t="s">
        <v>72</v>
      </c>
      <c r="K32" s="120"/>
      <c r="L32" s="120" t="s">
        <v>32</v>
      </c>
      <c r="M32" s="119" t="s">
        <v>33</v>
      </c>
      <c r="N32" s="232">
        <v>43882</v>
      </c>
      <c r="O32" s="232">
        <v>44399</v>
      </c>
      <c r="P32" s="124">
        <f t="shared" si="2"/>
        <v>7</v>
      </c>
      <c r="Q32" s="125"/>
      <c r="R32" s="124">
        <f t="shared" ca="1" si="3"/>
        <v>279</v>
      </c>
      <c r="S32" s="119" t="s">
        <v>55</v>
      </c>
      <c r="U32" s="116"/>
      <c r="V32" s="116"/>
      <c r="W32" s="116"/>
      <c r="X32" s="127"/>
      <c r="Y32" s="127" t="s">
        <v>141</v>
      </c>
    </row>
    <row r="33" spans="1:25" ht="27.6">
      <c r="A33" s="116">
        <v>33</v>
      </c>
      <c r="B33" s="117">
        <v>43466</v>
      </c>
      <c r="C33" s="118">
        <f t="shared" si="0"/>
        <v>1</v>
      </c>
      <c r="D33" s="119" t="s">
        <v>25</v>
      </c>
      <c r="E33" s="119" t="s">
        <v>182</v>
      </c>
      <c r="F33" s="211" t="s">
        <v>183</v>
      </c>
      <c r="G33" s="119" t="s">
        <v>113</v>
      </c>
      <c r="H33" s="119" t="s">
        <v>53</v>
      </c>
      <c r="I33" s="121" t="s">
        <v>42</v>
      </c>
      <c r="J33" s="121" t="s">
        <v>72</v>
      </c>
      <c r="K33" s="120"/>
      <c r="L33" s="120" t="s">
        <v>32</v>
      </c>
      <c r="M33" s="119" t="s">
        <v>184</v>
      </c>
      <c r="N33" s="232"/>
      <c r="O33" s="232"/>
      <c r="P33" s="124">
        <f t="shared" si="2"/>
        <v>0</v>
      </c>
      <c r="Q33" s="127"/>
      <c r="R33" s="124">
        <f t="shared" ca="1" si="3"/>
        <v>44678</v>
      </c>
      <c r="S33" s="119"/>
      <c r="U33" s="116" t="s">
        <v>185</v>
      </c>
      <c r="V33" s="116" t="s">
        <v>110</v>
      </c>
      <c r="W33" s="116" t="s">
        <v>58</v>
      </c>
      <c r="X33" s="122">
        <v>44054</v>
      </c>
      <c r="Y33" s="127"/>
    </row>
    <row r="34" spans="1:25" ht="27.6">
      <c r="A34" s="116">
        <v>34</v>
      </c>
      <c r="B34" s="117">
        <v>43466</v>
      </c>
      <c r="C34" s="118">
        <f t="shared" ref="C34:C65" si="4">IF(B34&lt;&gt;0,MONTH(B34),0)</f>
        <v>1</v>
      </c>
      <c r="D34" s="119" t="s">
        <v>37</v>
      </c>
      <c r="E34" s="119" t="s">
        <v>186</v>
      </c>
      <c r="F34" s="211" t="s">
        <v>187</v>
      </c>
      <c r="G34" s="119" t="s">
        <v>113</v>
      </c>
      <c r="H34" s="119" t="s">
        <v>53</v>
      </c>
      <c r="I34" s="121" t="s">
        <v>42</v>
      </c>
      <c r="J34" s="121" t="s">
        <v>72</v>
      </c>
      <c r="K34" s="120"/>
      <c r="L34" s="120" t="s">
        <v>32</v>
      </c>
      <c r="M34" s="119" t="s">
        <v>33</v>
      </c>
      <c r="N34" s="232">
        <v>43882</v>
      </c>
      <c r="O34" s="232">
        <v>43882</v>
      </c>
      <c r="P34" s="124">
        <f t="shared" si="2"/>
        <v>2</v>
      </c>
      <c r="Q34" s="125">
        <v>1</v>
      </c>
      <c r="R34" s="136">
        <f t="shared" ca="1" si="3"/>
        <v>796</v>
      </c>
      <c r="S34" s="119" t="s">
        <v>34</v>
      </c>
      <c r="U34" s="116"/>
      <c r="V34" s="116"/>
      <c r="W34" s="116"/>
      <c r="X34" s="127"/>
      <c r="Y34" s="127" t="s">
        <v>188</v>
      </c>
    </row>
    <row r="35" spans="1:25">
      <c r="A35" s="116">
        <v>35</v>
      </c>
      <c r="B35" s="117">
        <v>43466</v>
      </c>
      <c r="C35" s="118">
        <f t="shared" si="4"/>
        <v>1</v>
      </c>
      <c r="D35" s="119" t="s">
        <v>25</v>
      </c>
      <c r="E35" s="119" t="s">
        <v>189</v>
      </c>
      <c r="F35" s="211" t="s">
        <v>190</v>
      </c>
      <c r="G35" s="119" t="s">
        <v>191</v>
      </c>
      <c r="H35" s="119" t="s">
        <v>192</v>
      </c>
      <c r="I35" s="121" t="s">
        <v>42</v>
      </c>
      <c r="J35" s="121" t="s">
        <v>72</v>
      </c>
      <c r="K35" s="120"/>
      <c r="L35" s="120" t="s">
        <v>32</v>
      </c>
      <c r="M35" s="119" t="s">
        <v>78</v>
      </c>
      <c r="N35" s="232"/>
      <c r="O35" s="232"/>
      <c r="P35" s="124">
        <f t="shared" si="2"/>
        <v>0</v>
      </c>
      <c r="Q35" s="122"/>
      <c r="R35" s="124">
        <f t="shared" ca="1" si="3"/>
        <v>44678</v>
      </c>
      <c r="S35" s="119"/>
      <c r="U35" s="116" t="s">
        <v>193</v>
      </c>
      <c r="V35" s="116" t="s">
        <v>110</v>
      </c>
      <c r="W35" s="116" t="s">
        <v>58</v>
      </c>
      <c r="X35" s="122">
        <v>44054</v>
      </c>
      <c r="Y35" s="127"/>
    </row>
    <row r="36" spans="1:25">
      <c r="A36" s="116">
        <v>36</v>
      </c>
      <c r="B36" s="129">
        <v>44410</v>
      </c>
      <c r="C36" s="118">
        <f t="shared" si="4"/>
        <v>8</v>
      </c>
      <c r="D36" s="130" t="s">
        <v>25</v>
      </c>
      <c r="E36" s="130" t="s">
        <v>194</v>
      </c>
      <c r="F36" s="212" t="s">
        <v>195</v>
      </c>
      <c r="G36" s="119" t="s">
        <v>195</v>
      </c>
      <c r="H36" s="119" t="s">
        <v>76</v>
      </c>
      <c r="I36" s="121" t="s">
        <v>196</v>
      </c>
      <c r="J36" s="121" t="s">
        <v>196</v>
      </c>
      <c r="K36" s="121" t="s">
        <v>65</v>
      </c>
      <c r="L36" s="131" t="s">
        <v>32</v>
      </c>
      <c r="M36" s="130" t="s">
        <v>33</v>
      </c>
      <c r="N36" s="233">
        <v>44413</v>
      </c>
      <c r="O36" s="233">
        <v>44446</v>
      </c>
      <c r="Q36" s="133"/>
      <c r="S36" s="130"/>
      <c r="X36" s="132"/>
      <c r="Y36" s="134"/>
    </row>
    <row r="37" spans="1:25">
      <c r="A37" s="116">
        <v>37</v>
      </c>
      <c r="B37" s="129">
        <v>44257</v>
      </c>
      <c r="C37" s="118">
        <f t="shared" si="4"/>
        <v>3</v>
      </c>
      <c r="D37" s="119" t="s">
        <v>25</v>
      </c>
      <c r="E37" s="119" t="s">
        <v>197</v>
      </c>
      <c r="F37" s="211" t="s">
        <v>122</v>
      </c>
      <c r="G37" s="119" t="s">
        <v>198</v>
      </c>
      <c r="H37" s="119" t="s">
        <v>53</v>
      </c>
      <c r="I37" s="119" t="s">
        <v>42</v>
      </c>
      <c r="J37" s="121" t="s">
        <v>199</v>
      </c>
      <c r="K37" s="120" t="s">
        <v>65</v>
      </c>
      <c r="L37" s="131" t="s">
        <v>32</v>
      </c>
      <c r="M37" s="119" t="s">
        <v>78</v>
      </c>
      <c r="N37" s="232"/>
      <c r="O37" s="232"/>
      <c r="P37" s="124">
        <f t="shared" ref="P37:P68" si="5">IF(O37&lt;&gt;0,MONTH(O37),0)</f>
        <v>0</v>
      </c>
      <c r="Q37" s="127"/>
      <c r="R37" s="124"/>
      <c r="S37" s="119"/>
      <c r="U37" s="116" t="s">
        <v>200</v>
      </c>
      <c r="V37" s="116" t="s">
        <v>57</v>
      </c>
      <c r="W37" s="116" t="s">
        <v>58</v>
      </c>
      <c r="X37" s="122">
        <v>44054</v>
      </c>
      <c r="Y37" s="127"/>
    </row>
    <row r="38" spans="1:25">
      <c r="A38" s="116">
        <v>38</v>
      </c>
      <c r="B38" s="129">
        <v>44257</v>
      </c>
      <c r="C38" s="118">
        <f t="shared" si="4"/>
        <v>3</v>
      </c>
      <c r="D38" s="119" t="s">
        <v>25</v>
      </c>
      <c r="E38" s="119" t="s">
        <v>201</v>
      </c>
      <c r="F38" s="211" t="s">
        <v>202</v>
      </c>
      <c r="G38" s="119" t="s">
        <v>113</v>
      </c>
      <c r="H38" s="119" t="s">
        <v>53</v>
      </c>
      <c r="I38" s="121" t="s">
        <v>42</v>
      </c>
      <c r="J38" s="121" t="s">
        <v>72</v>
      </c>
      <c r="K38" s="120" t="s">
        <v>65</v>
      </c>
      <c r="L38" s="131" t="s">
        <v>32</v>
      </c>
      <c r="M38" s="119" t="s">
        <v>78</v>
      </c>
      <c r="N38" s="232"/>
      <c r="O38" s="232"/>
      <c r="P38" s="124">
        <f t="shared" si="5"/>
        <v>0</v>
      </c>
      <c r="Q38" s="122"/>
      <c r="R38" s="124"/>
      <c r="S38" s="119"/>
      <c r="U38" s="116" t="s">
        <v>203</v>
      </c>
      <c r="V38" s="116" t="s">
        <v>110</v>
      </c>
      <c r="W38" s="116" t="s">
        <v>58</v>
      </c>
      <c r="X38" s="122">
        <v>44054</v>
      </c>
      <c r="Y38" s="126" t="s">
        <v>204</v>
      </c>
    </row>
    <row r="39" spans="1:25" ht="27.6">
      <c r="A39" s="116">
        <v>39</v>
      </c>
      <c r="B39" s="117">
        <v>43466</v>
      </c>
      <c r="C39" s="118">
        <f t="shared" si="4"/>
        <v>1</v>
      </c>
      <c r="D39" s="119" t="s">
        <v>37</v>
      </c>
      <c r="E39" s="119" t="s">
        <v>205</v>
      </c>
      <c r="F39" s="211" t="s">
        <v>206</v>
      </c>
      <c r="G39" s="119" t="s">
        <v>207</v>
      </c>
      <c r="H39" s="119" t="s">
        <v>71</v>
      </c>
      <c r="I39" s="119" t="s">
        <v>42</v>
      </c>
      <c r="J39" s="121" t="s">
        <v>82</v>
      </c>
      <c r="K39" s="120"/>
      <c r="L39" s="120" t="s">
        <v>32</v>
      </c>
      <c r="M39" s="119" t="s">
        <v>33</v>
      </c>
      <c r="N39" s="232">
        <v>43676</v>
      </c>
      <c r="O39" s="232">
        <v>44105</v>
      </c>
      <c r="P39" s="124">
        <f t="shared" si="5"/>
        <v>10</v>
      </c>
      <c r="Q39" s="125">
        <v>4</v>
      </c>
      <c r="R39" s="124">
        <f t="shared" ref="R39:R44" ca="1" si="6">TODAY()-O39</f>
        <v>573</v>
      </c>
      <c r="S39" s="119" t="s">
        <v>55</v>
      </c>
      <c r="U39" s="116"/>
      <c r="V39" s="116"/>
      <c r="W39" s="116"/>
      <c r="X39" s="127"/>
      <c r="Y39" s="127" t="s">
        <v>136</v>
      </c>
    </row>
    <row r="40" spans="1:25">
      <c r="A40" s="116">
        <v>40</v>
      </c>
      <c r="B40" s="117">
        <v>43466</v>
      </c>
      <c r="C40" s="118">
        <f t="shared" si="4"/>
        <v>1</v>
      </c>
      <c r="D40" s="119" t="s">
        <v>37</v>
      </c>
      <c r="E40" s="119" t="s">
        <v>208</v>
      </c>
      <c r="F40" s="211" t="s">
        <v>209</v>
      </c>
      <c r="G40" s="119" t="s">
        <v>210</v>
      </c>
      <c r="H40" s="119" t="s">
        <v>86</v>
      </c>
      <c r="I40" s="119" t="s">
        <v>42</v>
      </c>
      <c r="J40" s="121" t="s">
        <v>211</v>
      </c>
      <c r="K40" s="120"/>
      <c r="L40" s="120" t="s">
        <v>32</v>
      </c>
      <c r="M40" s="119" t="s">
        <v>33</v>
      </c>
      <c r="N40" s="232">
        <v>43706</v>
      </c>
      <c r="O40" s="232">
        <v>44105</v>
      </c>
      <c r="P40" s="124">
        <f t="shared" si="5"/>
        <v>10</v>
      </c>
      <c r="Q40" s="125">
        <v>3</v>
      </c>
      <c r="R40" s="124">
        <f t="shared" ca="1" si="6"/>
        <v>573</v>
      </c>
      <c r="S40" s="126" t="s">
        <v>44</v>
      </c>
      <c r="U40" s="116"/>
      <c r="V40" s="116"/>
      <c r="W40" s="116"/>
      <c r="X40" s="127"/>
      <c r="Y40" s="127" t="s">
        <v>44</v>
      </c>
    </row>
    <row r="41" spans="1:25">
      <c r="A41" s="116">
        <v>41</v>
      </c>
      <c r="B41" s="117">
        <v>43466</v>
      </c>
      <c r="C41" s="118">
        <f t="shared" si="4"/>
        <v>1</v>
      </c>
      <c r="D41" s="119" t="s">
        <v>37</v>
      </c>
      <c r="E41" s="119" t="s">
        <v>212</v>
      </c>
      <c r="F41" s="211" t="s">
        <v>213</v>
      </c>
      <c r="G41" s="119" t="s">
        <v>214</v>
      </c>
      <c r="H41" s="119" t="s">
        <v>53</v>
      </c>
      <c r="I41" s="121" t="s">
        <v>42</v>
      </c>
      <c r="J41" s="121" t="s">
        <v>72</v>
      </c>
      <c r="K41" s="120"/>
      <c r="L41" s="120" t="s">
        <v>32</v>
      </c>
      <c r="M41" s="119" t="s">
        <v>33</v>
      </c>
      <c r="N41" s="232">
        <v>43669</v>
      </c>
      <c r="O41" s="232"/>
      <c r="P41" s="124">
        <f t="shared" si="5"/>
        <v>0</v>
      </c>
      <c r="Q41" s="125"/>
      <c r="R41" s="124">
        <f t="shared" ca="1" si="6"/>
        <v>44678</v>
      </c>
      <c r="S41" s="126" t="s">
        <v>44</v>
      </c>
      <c r="U41" s="116"/>
      <c r="V41" s="116"/>
      <c r="W41" s="116"/>
      <c r="X41" s="127"/>
      <c r="Y41" s="127" t="s">
        <v>44</v>
      </c>
    </row>
    <row r="42" spans="1:25">
      <c r="A42" s="116">
        <v>42</v>
      </c>
      <c r="B42" s="117">
        <v>43466</v>
      </c>
      <c r="C42" s="118">
        <f t="shared" si="4"/>
        <v>1</v>
      </c>
      <c r="D42" s="119" t="s">
        <v>25</v>
      </c>
      <c r="E42" s="119" t="s">
        <v>215</v>
      </c>
      <c r="F42" s="211" t="s">
        <v>216</v>
      </c>
      <c r="G42" s="119" t="s">
        <v>217</v>
      </c>
      <c r="H42" s="119" t="s">
        <v>76</v>
      </c>
      <c r="I42" s="119" t="s">
        <v>42</v>
      </c>
      <c r="J42" s="121" t="s">
        <v>43</v>
      </c>
      <c r="K42" s="120"/>
      <c r="L42" s="120" t="s">
        <v>32</v>
      </c>
      <c r="M42" s="119" t="s">
        <v>184</v>
      </c>
      <c r="N42" s="232">
        <v>43882</v>
      </c>
      <c r="O42" s="157">
        <v>44105</v>
      </c>
      <c r="P42" s="124">
        <f t="shared" si="5"/>
        <v>10</v>
      </c>
      <c r="Q42" s="127">
        <v>4</v>
      </c>
      <c r="R42" s="124">
        <f t="shared" ca="1" si="6"/>
        <v>573</v>
      </c>
      <c r="S42" s="119"/>
      <c r="U42" s="116"/>
      <c r="V42" s="116"/>
      <c r="W42" s="116"/>
      <c r="X42" s="127"/>
      <c r="Y42" s="127"/>
    </row>
    <row r="43" spans="1:25">
      <c r="A43" s="116">
        <v>43</v>
      </c>
      <c r="B43" s="117">
        <v>43466</v>
      </c>
      <c r="C43" s="118">
        <f t="shared" si="4"/>
        <v>1</v>
      </c>
      <c r="D43" s="119" t="s">
        <v>37</v>
      </c>
      <c r="E43" s="119" t="s">
        <v>218</v>
      </c>
      <c r="F43" s="211" t="s">
        <v>219</v>
      </c>
      <c r="G43" s="119" t="s">
        <v>220</v>
      </c>
      <c r="H43" s="119" t="s">
        <v>53</v>
      </c>
      <c r="I43" s="119" t="s">
        <v>42</v>
      </c>
      <c r="J43" s="121" t="s">
        <v>43</v>
      </c>
      <c r="K43" s="120"/>
      <c r="L43" s="120" t="s">
        <v>32</v>
      </c>
      <c r="M43" s="119" t="s">
        <v>33</v>
      </c>
      <c r="N43" s="232"/>
      <c r="O43" s="232"/>
      <c r="P43" s="124">
        <f t="shared" si="5"/>
        <v>0</v>
      </c>
      <c r="Q43" s="125"/>
      <c r="R43" s="124">
        <f t="shared" ca="1" si="6"/>
        <v>44678</v>
      </c>
      <c r="S43" s="126" t="s">
        <v>44</v>
      </c>
      <c r="U43" s="116"/>
      <c r="V43" s="116"/>
      <c r="W43" s="116"/>
      <c r="X43" s="127"/>
      <c r="Y43" s="127" t="s">
        <v>44</v>
      </c>
    </row>
    <row r="44" spans="1:25">
      <c r="A44" s="116">
        <v>44</v>
      </c>
      <c r="B44" s="117">
        <v>43466</v>
      </c>
      <c r="C44" s="118">
        <f t="shared" si="4"/>
        <v>1</v>
      </c>
      <c r="D44" s="119" t="s">
        <v>37</v>
      </c>
      <c r="E44" s="119" t="s">
        <v>221</v>
      </c>
      <c r="F44" s="211" t="s">
        <v>222</v>
      </c>
      <c r="G44" s="119" t="s">
        <v>223</v>
      </c>
      <c r="H44" s="119" t="s">
        <v>48</v>
      </c>
      <c r="I44" s="119" t="s">
        <v>42</v>
      </c>
      <c r="J44" s="121" t="s">
        <v>82</v>
      </c>
      <c r="K44" s="120"/>
      <c r="L44" s="120" t="s">
        <v>32</v>
      </c>
      <c r="M44" s="119" t="s">
        <v>33</v>
      </c>
      <c r="N44" s="232">
        <v>43669</v>
      </c>
      <c r="O44" s="232">
        <v>44105</v>
      </c>
      <c r="P44" s="124">
        <f t="shared" si="5"/>
        <v>10</v>
      </c>
      <c r="Q44" s="125">
        <v>3</v>
      </c>
      <c r="R44" s="124">
        <f t="shared" ca="1" si="6"/>
        <v>573</v>
      </c>
      <c r="S44" s="126" t="s">
        <v>44</v>
      </c>
      <c r="U44" s="116"/>
      <c r="V44" s="116"/>
      <c r="W44" s="116"/>
      <c r="X44" s="127"/>
      <c r="Y44" s="127" t="s">
        <v>44</v>
      </c>
    </row>
    <row r="45" spans="1:25">
      <c r="A45" s="116">
        <v>45</v>
      </c>
      <c r="B45" s="117">
        <v>43466</v>
      </c>
      <c r="C45" s="118">
        <f t="shared" si="4"/>
        <v>1</v>
      </c>
      <c r="D45" s="119" t="s">
        <v>37</v>
      </c>
      <c r="E45" s="119" t="s">
        <v>224</v>
      </c>
      <c r="F45" s="211" t="s">
        <v>225</v>
      </c>
      <c r="G45" s="119" t="s">
        <v>226</v>
      </c>
      <c r="H45" s="119" t="s">
        <v>41</v>
      </c>
      <c r="I45" s="119" t="s">
        <v>42</v>
      </c>
      <c r="J45" s="121" t="s">
        <v>82</v>
      </c>
      <c r="K45" s="120"/>
      <c r="L45" s="120" t="s">
        <v>32</v>
      </c>
      <c r="M45" s="119" t="s">
        <v>33</v>
      </c>
      <c r="N45" s="232">
        <v>43669</v>
      </c>
      <c r="O45" s="232">
        <v>43669</v>
      </c>
      <c r="P45" s="124">
        <f t="shared" si="5"/>
        <v>7</v>
      </c>
      <c r="Q45" s="125">
        <v>2</v>
      </c>
      <c r="R45" s="124"/>
      <c r="S45" s="126" t="s">
        <v>44</v>
      </c>
      <c r="T45" s="126">
        <v>43669</v>
      </c>
      <c r="U45" s="116"/>
      <c r="V45" s="116"/>
      <c r="W45" s="116"/>
      <c r="X45" s="127"/>
      <c r="Y45" s="127" t="s">
        <v>44</v>
      </c>
    </row>
    <row r="46" spans="1:25">
      <c r="A46" s="116">
        <v>46</v>
      </c>
      <c r="B46" s="117">
        <v>43466</v>
      </c>
      <c r="C46" s="118">
        <f t="shared" si="4"/>
        <v>1</v>
      </c>
      <c r="D46" s="119" t="s">
        <v>25</v>
      </c>
      <c r="E46" s="119" t="s">
        <v>227</v>
      </c>
      <c r="F46" s="211" t="s">
        <v>228</v>
      </c>
      <c r="G46" s="119" t="s">
        <v>229</v>
      </c>
      <c r="H46" s="119" t="s">
        <v>48</v>
      </c>
      <c r="I46" s="121" t="s">
        <v>42</v>
      </c>
      <c r="J46" s="121" t="s">
        <v>72</v>
      </c>
      <c r="K46" s="120"/>
      <c r="L46" s="120" t="s">
        <v>32</v>
      </c>
      <c r="M46" s="119" t="s">
        <v>33</v>
      </c>
      <c r="N46" s="232">
        <v>43669</v>
      </c>
      <c r="O46" s="232">
        <v>44391</v>
      </c>
      <c r="P46" s="124">
        <f t="shared" si="5"/>
        <v>7</v>
      </c>
      <c r="Q46" s="125">
        <v>2</v>
      </c>
      <c r="R46" s="124">
        <f ca="1">TODAY()-O46</f>
        <v>287</v>
      </c>
      <c r="S46" s="119" t="s">
        <v>55</v>
      </c>
      <c r="U46" s="116"/>
      <c r="V46" s="116"/>
      <c r="W46" s="116"/>
      <c r="X46" s="127"/>
      <c r="Y46" s="136"/>
    </row>
    <row r="47" spans="1:25">
      <c r="A47" s="116">
        <v>47</v>
      </c>
      <c r="B47" s="117">
        <v>43466</v>
      </c>
      <c r="C47" s="118">
        <f t="shared" si="4"/>
        <v>1</v>
      </c>
      <c r="D47" s="119" t="s">
        <v>25</v>
      </c>
      <c r="E47" s="119" t="s">
        <v>230</v>
      </c>
      <c r="F47" s="211" t="s">
        <v>231</v>
      </c>
      <c r="G47" s="119" t="s">
        <v>232</v>
      </c>
      <c r="H47" s="119" t="s">
        <v>48</v>
      </c>
      <c r="I47" s="121" t="s">
        <v>42</v>
      </c>
      <c r="J47" s="121" t="s">
        <v>72</v>
      </c>
      <c r="K47" s="120"/>
      <c r="L47" s="120" t="s">
        <v>32</v>
      </c>
      <c r="M47" s="119" t="s">
        <v>33</v>
      </c>
      <c r="N47" s="232">
        <v>43669</v>
      </c>
      <c r="O47" s="232"/>
      <c r="P47" s="124">
        <f t="shared" si="5"/>
        <v>0</v>
      </c>
      <c r="Q47" s="125"/>
      <c r="R47" s="124">
        <f ca="1">TODAY()-O47</f>
        <v>44678</v>
      </c>
      <c r="S47" s="119" t="s">
        <v>55</v>
      </c>
      <c r="U47" s="116"/>
      <c r="V47" s="116"/>
      <c r="W47" s="116"/>
      <c r="X47" s="127"/>
      <c r="Y47" s="127" t="s">
        <v>233</v>
      </c>
    </row>
    <row r="48" spans="1:25">
      <c r="A48" s="116">
        <v>48</v>
      </c>
      <c r="B48" s="117">
        <v>43466</v>
      </c>
      <c r="C48" s="118">
        <f t="shared" si="4"/>
        <v>1</v>
      </c>
      <c r="D48" s="119" t="s">
        <v>37</v>
      </c>
      <c r="E48" s="119" t="s">
        <v>234</v>
      </c>
      <c r="F48" s="211" t="s">
        <v>235</v>
      </c>
      <c r="G48" s="119" t="s">
        <v>236</v>
      </c>
      <c r="H48" s="119" t="s">
        <v>41</v>
      </c>
      <c r="I48" s="121" t="s">
        <v>42</v>
      </c>
      <c r="J48" s="121" t="s">
        <v>72</v>
      </c>
      <c r="K48" s="120"/>
      <c r="L48" s="120" t="s">
        <v>32</v>
      </c>
      <c r="M48" s="119" t="s">
        <v>33</v>
      </c>
      <c r="N48" s="232">
        <v>43668</v>
      </c>
      <c r="O48" s="232">
        <v>43669</v>
      </c>
      <c r="P48" s="124">
        <f t="shared" si="5"/>
        <v>7</v>
      </c>
      <c r="Q48" s="125"/>
      <c r="R48" s="124"/>
      <c r="S48" s="119" t="s">
        <v>237</v>
      </c>
      <c r="T48" s="126">
        <v>43669</v>
      </c>
      <c r="U48" s="116"/>
      <c r="V48" s="116"/>
      <c r="W48" s="116"/>
      <c r="X48" s="127"/>
      <c r="Y48" s="127" t="s">
        <v>238</v>
      </c>
    </row>
    <row r="49" spans="1:25">
      <c r="A49" s="116">
        <v>49</v>
      </c>
      <c r="B49" s="117">
        <v>43466</v>
      </c>
      <c r="C49" s="118">
        <f t="shared" si="4"/>
        <v>1</v>
      </c>
      <c r="D49" s="119" t="s">
        <v>25</v>
      </c>
      <c r="E49" s="119" t="s">
        <v>239</v>
      </c>
      <c r="F49" s="211" t="s">
        <v>240</v>
      </c>
      <c r="G49" s="119" t="s">
        <v>241</v>
      </c>
      <c r="H49" s="119" t="s">
        <v>97</v>
      </c>
      <c r="I49" s="119" t="s">
        <v>42</v>
      </c>
      <c r="J49" s="121" t="s">
        <v>49</v>
      </c>
      <c r="K49" s="120"/>
      <c r="L49" s="120" t="s">
        <v>32</v>
      </c>
      <c r="M49" s="119" t="s">
        <v>33</v>
      </c>
      <c r="N49" s="232">
        <v>43669</v>
      </c>
      <c r="O49" s="232">
        <v>43718</v>
      </c>
      <c r="P49" s="124">
        <f t="shared" si="5"/>
        <v>9</v>
      </c>
      <c r="Q49" s="125"/>
      <c r="R49" s="124">
        <f t="shared" ref="R49:R85" ca="1" si="7">TODAY()-O49</f>
        <v>960</v>
      </c>
      <c r="S49" s="126" t="s">
        <v>44</v>
      </c>
      <c r="U49" s="116"/>
      <c r="V49" s="116"/>
      <c r="W49" s="116"/>
      <c r="X49" s="127"/>
      <c r="Y49" s="127" t="s">
        <v>242</v>
      </c>
    </row>
    <row r="50" spans="1:25">
      <c r="A50" s="116">
        <v>50</v>
      </c>
      <c r="B50" s="117">
        <v>43466</v>
      </c>
      <c r="C50" s="118">
        <f t="shared" si="4"/>
        <v>1</v>
      </c>
      <c r="D50" s="119" t="s">
        <v>25</v>
      </c>
      <c r="E50" s="119" t="s">
        <v>243</v>
      </c>
      <c r="F50" s="211" t="s">
        <v>244</v>
      </c>
      <c r="G50" s="119" t="s">
        <v>245</v>
      </c>
      <c r="H50" s="119" t="s">
        <v>41</v>
      </c>
      <c r="I50" s="119" t="s">
        <v>42</v>
      </c>
      <c r="J50" s="121" t="s">
        <v>246</v>
      </c>
      <c r="K50" s="120"/>
      <c r="L50" s="120" t="s">
        <v>32</v>
      </c>
      <c r="M50" s="119" t="s">
        <v>33</v>
      </c>
      <c r="N50" s="232"/>
      <c r="O50" s="232"/>
      <c r="P50" s="124">
        <f t="shared" si="5"/>
        <v>0</v>
      </c>
      <c r="Q50" s="125"/>
      <c r="R50" s="124">
        <f t="shared" ca="1" si="7"/>
        <v>44678</v>
      </c>
      <c r="S50" s="126" t="s">
        <v>44</v>
      </c>
      <c r="U50" s="116"/>
      <c r="V50" s="116"/>
      <c r="W50" s="116"/>
      <c r="X50" s="127"/>
      <c r="Y50" s="127" t="s">
        <v>247</v>
      </c>
    </row>
    <row r="51" spans="1:25">
      <c r="A51" s="116">
        <v>51</v>
      </c>
      <c r="B51" s="117">
        <v>43466</v>
      </c>
      <c r="C51" s="118">
        <f t="shared" si="4"/>
        <v>1</v>
      </c>
      <c r="D51" s="119" t="s">
        <v>25</v>
      </c>
      <c r="E51" s="119" t="s">
        <v>248</v>
      </c>
      <c r="F51" s="211" t="s">
        <v>249</v>
      </c>
      <c r="G51" s="119" t="s">
        <v>250</v>
      </c>
      <c r="H51" s="119" t="s">
        <v>48</v>
      </c>
      <c r="I51" s="119"/>
      <c r="K51" s="120"/>
      <c r="L51" s="120" t="s">
        <v>32</v>
      </c>
      <c r="M51" s="119" t="s">
        <v>33</v>
      </c>
      <c r="N51" s="232">
        <v>43882</v>
      </c>
      <c r="O51" s="233">
        <v>44251</v>
      </c>
      <c r="P51" s="124">
        <f t="shared" si="5"/>
        <v>2</v>
      </c>
      <c r="Q51" s="125"/>
      <c r="R51" s="124">
        <f t="shared" ca="1" si="7"/>
        <v>427</v>
      </c>
      <c r="S51" s="119" t="s">
        <v>55</v>
      </c>
      <c r="U51" s="116"/>
      <c r="V51" s="116"/>
      <c r="W51" s="116"/>
      <c r="X51" s="127"/>
      <c r="Y51" s="127" t="s">
        <v>251</v>
      </c>
    </row>
    <row r="52" spans="1:25">
      <c r="A52" s="116">
        <v>52</v>
      </c>
      <c r="B52" s="117">
        <v>43466</v>
      </c>
      <c r="C52" s="118">
        <f t="shared" si="4"/>
        <v>1</v>
      </c>
      <c r="D52" s="119" t="s">
        <v>252</v>
      </c>
      <c r="E52" s="119" t="s">
        <v>253</v>
      </c>
      <c r="F52" s="211" t="s">
        <v>254</v>
      </c>
      <c r="G52" s="119" t="s">
        <v>255</v>
      </c>
      <c r="H52" s="119" t="s">
        <v>256</v>
      </c>
      <c r="I52" s="119" t="s">
        <v>42</v>
      </c>
      <c r="J52" s="121" t="s">
        <v>82</v>
      </c>
      <c r="K52" s="120" t="s">
        <v>65</v>
      </c>
      <c r="L52" s="120" t="s">
        <v>32</v>
      </c>
      <c r="M52" s="119" t="s">
        <v>33</v>
      </c>
      <c r="N52" s="232">
        <v>43669</v>
      </c>
      <c r="O52" s="232">
        <v>44348</v>
      </c>
      <c r="P52" s="124">
        <f t="shared" si="5"/>
        <v>6</v>
      </c>
      <c r="Q52" s="125">
        <v>3</v>
      </c>
      <c r="R52" s="124">
        <f t="shared" ca="1" si="7"/>
        <v>330</v>
      </c>
      <c r="S52" s="119" t="s">
        <v>34</v>
      </c>
      <c r="T52" s="126">
        <v>44351</v>
      </c>
      <c r="U52" s="116"/>
      <c r="V52" s="116"/>
      <c r="W52" s="116"/>
      <c r="X52" s="127"/>
      <c r="Y52" s="127" t="s">
        <v>257</v>
      </c>
    </row>
    <row r="53" spans="1:25">
      <c r="A53" s="116">
        <v>53</v>
      </c>
      <c r="B53" s="117">
        <v>43466</v>
      </c>
      <c r="C53" s="118">
        <f t="shared" si="4"/>
        <v>1</v>
      </c>
      <c r="D53" s="119" t="s">
        <v>37</v>
      </c>
      <c r="E53" s="119" t="s">
        <v>258</v>
      </c>
      <c r="F53" s="211" t="s">
        <v>259</v>
      </c>
      <c r="G53" s="119" t="s">
        <v>260</v>
      </c>
      <c r="H53" s="119" t="s">
        <v>41</v>
      </c>
      <c r="I53" s="119" t="s">
        <v>42</v>
      </c>
      <c r="J53" s="121" t="s">
        <v>82</v>
      </c>
      <c r="K53" s="120"/>
      <c r="L53" s="120" t="s">
        <v>32</v>
      </c>
      <c r="M53" s="119" t="s">
        <v>33</v>
      </c>
      <c r="N53" s="232">
        <v>43635</v>
      </c>
      <c r="O53" s="232">
        <v>43669</v>
      </c>
      <c r="P53" s="124">
        <f t="shared" si="5"/>
        <v>7</v>
      </c>
      <c r="Q53" s="125"/>
      <c r="R53" s="124">
        <f t="shared" ca="1" si="7"/>
        <v>1009</v>
      </c>
      <c r="S53" s="126" t="s">
        <v>44</v>
      </c>
      <c r="U53" s="116"/>
      <c r="V53" s="116"/>
      <c r="W53" s="116"/>
      <c r="X53" s="127"/>
      <c r="Y53" s="127" t="s">
        <v>261</v>
      </c>
    </row>
    <row r="54" spans="1:25">
      <c r="A54" s="116">
        <v>54</v>
      </c>
      <c r="B54" s="117">
        <v>43466</v>
      </c>
      <c r="C54" s="118">
        <f t="shared" si="4"/>
        <v>1</v>
      </c>
      <c r="D54" s="119" t="s">
        <v>37</v>
      </c>
      <c r="E54" s="119" t="s">
        <v>262</v>
      </c>
      <c r="F54" s="211" t="s">
        <v>263</v>
      </c>
      <c r="G54" s="119" t="s">
        <v>264</v>
      </c>
      <c r="H54" s="119" t="s">
        <v>41</v>
      </c>
      <c r="I54" s="119" t="s">
        <v>42</v>
      </c>
      <c r="J54" s="121" t="s">
        <v>82</v>
      </c>
      <c r="K54" s="120"/>
      <c r="L54" s="120" t="s">
        <v>32</v>
      </c>
      <c r="M54" s="119" t="s">
        <v>33</v>
      </c>
      <c r="N54" s="232">
        <v>43669</v>
      </c>
      <c r="O54" s="232">
        <v>44006</v>
      </c>
      <c r="P54" s="124">
        <f t="shared" si="5"/>
        <v>6</v>
      </c>
      <c r="Q54" s="125">
        <v>1</v>
      </c>
      <c r="R54" s="124">
        <f t="shared" ca="1" si="7"/>
        <v>672</v>
      </c>
      <c r="S54" s="119" t="s">
        <v>237</v>
      </c>
      <c r="U54" s="116"/>
      <c r="V54" s="116"/>
      <c r="W54" s="116"/>
      <c r="X54" s="127"/>
      <c r="Y54" s="127" t="s">
        <v>265</v>
      </c>
    </row>
    <row r="55" spans="1:25">
      <c r="A55" s="116">
        <v>55</v>
      </c>
      <c r="B55" s="117">
        <v>43466</v>
      </c>
      <c r="C55" s="118">
        <f t="shared" si="4"/>
        <v>1</v>
      </c>
      <c r="D55" s="119" t="s">
        <v>37</v>
      </c>
      <c r="E55" s="119" t="s">
        <v>266</v>
      </c>
      <c r="F55" s="211" t="s">
        <v>267</v>
      </c>
      <c r="G55" s="119" t="s">
        <v>268</v>
      </c>
      <c r="H55" s="119" t="s">
        <v>97</v>
      </c>
      <c r="I55" s="121" t="s">
        <v>42</v>
      </c>
      <c r="J55" s="121" t="s">
        <v>72</v>
      </c>
      <c r="K55" s="120"/>
      <c r="L55" s="120" t="s">
        <v>32</v>
      </c>
      <c r="M55" s="119" t="s">
        <v>33</v>
      </c>
      <c r="N55" s="232">
        <v>43669</v>
      </c>
      <c r="O55" s="232">
        <v>44006</v>
      </c>
      <c r="P55" s="124">
        <f t="shared" si="5"/>
        <v>6</v>
      </c>
      <c r="Q55" s="125">
        <v>1</v>
      </c>
      <c r="R55" s="124">
        <f t="shared" ca="1" si="7"/>
        <v>672</v>
      </c>
      <c r="S55" s="119" t="s">
        <v>237</v>
      </c>
      <c r="U55" s="116"/>
      <c r="V55" s="116"/>
      <c r="W55" s="116"/>
      <c r="X55" s="127"/>
      <c r="Y55" s="127" t="s">
        <v>136</v>
      </c>
    </row>
    <row r="56" spans="1:25" ht="27.6">
      <c r="A56" s="116">
        <v>56</v>
      </c>
      <c r="B56" s="117">
        <v>43466</v>
      </c>
      <c r="C56" s="118">
        <f t="shared" si="4"/>
        <v>1</v>
      </c>
      <c r="D56" s="119" t="s">
        <v>25</v>
      </c>
      <c r="E56" s="119" t="s">
        <v>269</v>
      </c>
      <c r="F56" s="211" t="s">
        <v>270</v>
      </c>
      <c r="G56" s="119" t="s">
        <v>214</v>
      </c>
      <c r="H56" s="119" t="s">
        <v>53</v>
      </c>
      <c r="I56" s="119" t="s">
        <v>42</v>
      </c>
      <c r="J56" s="121" t="s">
        <v>91</v>
      </c>
      <c r="K56" s="120"/>
      <c r="L56" s="120" t="s">
        <v>32</v>
      </c>
      <c r="M56" s="119" t="s">
        <v>33</v>
      </c>
      <c r="N56" s="232">
        <v>43882</v>
      </c>
      <c r="O56" s="232">
        <v>44105</v>
      </c>
      <c r="P56" s="124">
        <f t="shared" si="5"/>
        <v>10</v>
      </c>
      <c r="Q56" s="125">
        <v>4</v>
      </c>
      <c r="R56" s="124">
        <f t="shared" ca="1" si="7"/>
        <v>573</v>
      </c>
      <c r="S56" s="119" t="s">
        <v>55</v>
      </c>
      <c r="U56" s="116"/>
      <c r="V56" s="116"/>
      <c r="W56" s="116"/>
      <c r="X56" s="127"/>
      <c r="Y56" s="127" t="s">
        <v>271</v>
      </c>
    </row>
    <row r="57" spans="1:25">
      <c r="A57" s="116">
        <v>57</v>
      </c>
      <c r="B57" s="117">
        <v>43466</v>
      </c>
      <c r="C57" s="118">
        <f t="shared" si="4"/>
        <v>1</v>
      </c>
      <c r="D57" s="119" t="s">
        <v>37</v>
      </c>
      <c r="E57" s="119" t="s">
        <v>272</v>
      </c>
      <c r="F57" s="211" t="s">
        <v>273</v>
      </c>
      <c r="G57" s="119" t="s">
        <v>274</v>
      </c>
      <c r="H57" s="119" t="s">
        <v>41</v>
      </c>
      <c r="I57" s="119" t="s">
        <v>42</v>
      </c>
      <c r="J57" s="121" t="s">
        <v>82</v>
      </c>
      <c r="K57" s="120"/>
      <c r="L57" s="120" t="s">
        <v>32</v>
      </c>
      <c r="M57" s="119" t="s">
        <v>33</v>
      </c>
      <c r="N57" s="232">
        <v>44102</v>
      </c>
      <c r="O57" s="232"/>
      <c r="P57" s="124">
        <f t="shared" si="5"/>
        <v>0</v>
      </c>
      <c r="Q57" s="125"/>
      <c r="R57" s="124">
        <f t="shared" ca="1" si="7"/>
        <v>44678</v>
      </c>
      <c r="S57" s="119" t="s">
        <v>92</v>
      </c>
      <c r="T57" s="126">
        <v>44112</v>
      </c>
      <c r="U57" s="116" t="s">
        <v>275</v>
      </c>
      <c r="V57" s="116" t="s">
        <v>110</v>
      </c>
      <c r="W57" s="116" t="s">
        <v>58</v>
      </c>
      <c r="X57" s="122">
        <v>44054</v>
      </c>
      <c r="Y57" s="127" t="s">
        <v>276</v>
      </c>
    </row>
    <row r="58" spans="1:25">
      <c r="A58" s="116">
        <v>58</v>
      </c>
      <c r="B58" s="117">
        <v>43466</v>
      </c>
      <c r="C58" s="118">
        <f t="shared" si="4"/>
        <v>1</v>
      </c>
      <c r="D58" s="119" t="s">
        <v>25</v>
      </c>
      <c r="E58" s="119" t="s">
        <v>277</v>
      </c>
      <c r="F58" s="211" t="s">
        <v>278</v>
      </c>
      <c r="G58" s="119" t="s">
        <v>279</v>
      </c>
      <c r="H58" s="119" t="s">
        <v>97</v>
      </c>
      <c r="I58" s="119"/>
      <c r="K58" s="120"/>
      <c r="L58" s="120" t="s">
        <v>32</v>
      </c>
      <c r="M58" s="119" t="s">
        <v>33</v>
      </c>
      <c r="N58" s="232" t="s">
        <v>280</v>
      </c>
      <c r="O58" s="233">
        <v>44251</v>
      </c>
      <c r="P58" s="124">
        <f t="shared" si="5"/>
        <v>2</v>
      </c>
      <c r="Q58" s="125">
        <v>1</v>
      </c>
      <c r="R58" s="124">
        <f t="shared" ca="1" si="7"/>
        <v>427</v>
      </c>
      <c r="S58" s="119" t="s">
        <v>237</v>
      </c>
      <c r="U58" s="116"/>
      <c r="V58" s="116"/>
      <c r="W58" s="116"/>
      <c r="X58" s="127"/>
      <c r="Y58" s="127" t="s">
        <v>281</v>
      </c>
    </row>
    <row r="59" spans="1:25">
      <c r="A59" s="116">
        <v>59</v>
      </c>
      <c r="B59" s="117">
        <v>43466</v>
      </c>
      <c r="C59" s="118">
        <f t="shared" si="4"/>
        <v>1</v>
      </c>
      <c r="D59" s="119" t="s">
        <v>25</v>
      </c>
      <c r="E59" s="119" t="s">
        <v>282</v>
      </c>
      <c r="F59" s="211" t="s">
        <v>283</v>
      </c>
      <c r="G59" s="119" t="s">
        <v>284</v>
      </c>
      <c r="H59" s="119" t="s">
        <v>53</v>
      </c>
      <c r="I59" s="119" t="s">
        <v>42</v>
      </c>
      <c r="J59" s="121" t="s">
        <v>246</v>
      </c>
      <c r="K59" s="120"/>
      <c r="L59" s="120" t="s">
        <v>32</v>
      </c>
      <c r="M59" s="119" t="s">
        <v>33</v>
      </c>
      <c r="N59" s="232">
        <v>43882</v>
      </c>
      <c r="O59" s="233">
        <v>44389</v>
      </c>
      <c r="P59" s="124">
        <f t="shared" si="5"/>
        <v>7</v>
      </c>
      <c r="Q59" s="125">
        <v>4</v>
      </c>
      <c r="R59" s="124">
        <f t="shared" ca="1" si="7"/>
        <v>289</v>
      </c>
      <c r="S59" s="119" t="s">
        <v>135</v>
      </c>
      <c r="U59" s="116"/>
      <c r="V59" s="116"/>
      <c r="W59" s="116"/>
      <c r="X59" s="127"/>
      <c r="Y59" s="127" t="s">
        <v>285</v>
      </c>
    </row>
    <row r="60" spans="1:25">
      <c r="A60" s="116">
        <v>60</v>
      </c>
      <c r="B60" s="117">
        <v>43466</v>
      </c>
      <c r="C60" s="118">
        <f t="shared" si="4"/>
        <v>1</v>
      </c>
      <c r="D60" s="119" t="s">
        <v>25</v>
      </c>
      <c r="E60" s="119" t="s">
        <v>286</v>
      </c>
      <c r="F60" s="211" t="s">
        <v>287</v>
      </c>
      <c r="G60" s="119" t="s">
        <v>288</v>
      </c>
      <c r="H60" s="119" t="s">
        <v>97</v>
      </c>
      <c r="I60" s="121" t="s">
        <v>42</v>
      </c>
      <c r="J60" s="121" t="s">
        <v>72</v>
      </c>
      <c r="K60" s="120"/>
      <c r="L60" s="120" t="s">
        <v>32</v>
      </c>
      <c r="M60" s="119" t="s">
        <v>33</v>
      </c>
      <c r="N60" s="232">
        <v>43887</v>
      </c>
      <c r="O60" s="233">
        <v>44251</v>
      </c>
      <c r="P60" s="124">
        <f t="shared" si="5"/>
        <v>2</v>
      </c>
      <c r="Q60" s="125">
        <v>4</v>
      </c>
      <c r="R60" s="124">
        <f t="shared" ca="1" si="7"/>
        <v>427</v>
      </c>
      <c r="S60" s="126" t="s">
        <v>44</v>
      </c>
      <c r="U60" s="116"/>
      <c r="V60" s="116"/>
      <c r="W60" s="116"/>
      <c r="X60" s="127"/>
      <c r="Y60" s="127" t="s">
        <v>289</v>
      </c>
    </row>
    <row r="61" spans="1:25" ht="27.6">
      <c r="A61" s="116">
        <v>61</v>
      </c>
      <c r="B61" s="117">
        <v>43466</v>
      </c>
      <c r="C61" s="118">
        <f t="shared" si="4"/>
        <v>1</v>
      </c>
      <c r="D61" s="119" t="s">
        <v>25</v>
      </c>
      <c r="E61" s="119" t="s">
        <v>290</v>
      </c>
      <c r="F61" s="211" t="s">
        <v>291</v>
      </c>
      <c r="G61" s="119" t="s">
        <v>292</v>
      </c>
      <c r="H61" s="119" t="s">
        <v>48</v>
      </c>
      <c r="I61" s="121" t="s">
        <v>42</v>
      </c>
      <c r="J61" s="121" t="s">
        <v>72</v>
      </c>
      <c r="K61" s="120"/>
      <c r="L61" s="120" t="s">
        <v>32</v>
      </c>
      <c r="M61" s="119" t="s">
        <v>33</v>
      </c>
      <c r="N61" s="232">
        <v>43887</v>
      </c>
      <c r="O61" s="233">
        <v>44251</v>
      </c>
      <c r="P61" s="124">
        <f t="shared" si="5"/>
        <v>2</v>
      </c>
      <c r="Q61" s="125">
        <v>4</v>
      </c>
      <c r="R61" s="124">
        <f t="shared" ca="1" si="7"/>
        <v>427</v>
      </c>
      <c r="S61" s="119" t="s">
        <v>55</v>
      </c>
      <c r="U61" s="116"/>
      <c r="V61" s="116"/>
      <c r="W61" s="116"/>
      <c r="X61" s="127"/>
      <c r="Y61" s="127" t="s">
        <v>293</v>
      </c>
    </row>
    <row r="62" spans="1:25">
      <c r="A62" s="116">
        <v>62</v>
      </c>
      <c r="B62" s="117">
        <v>43466</v>
      </c>
      <c r="C62" s="118">
        <f t="shared" si="4"/>
        <v>1</v>
      </c>
      <c r="D62" s="119" t="s">
        <v>37</v>
      </c>
      <c r="E62" s="119" t="s">
        <v>294</v>
      </c>
      <c r="F62" s="211"/>
      <c r="G62" s="119" t="s">
        <v>295</v>
      </c>
      <c r="H62" s="119" t="s">
        <v>41</v>
      </c>
      <c r="I62" s="119"/>
      <c r="K62" s="120"/>
      <c r="L62" s="120" t="s">
        <v>32</v>
      </c>
      <c r="M62" s="119" t="s">
        <v>33</v>
      </c>
      <c r="N62" s="232"/>
      <c r="O62" s="232"/>
      <c r="P62" s="124">
        <f t="shared" si="5"/>
        <v>0</v>
      </c>
      <c r="Q62" s="127"/>
      <c r="R62" s="124">
        <f t="shared" ca="1" si="7"/>
        <v>44678</v>
      </c>
      <c r="S62" s="119"/>
      <c r="U62" s="116" t="s">
        <v>296</v>
      </c>
      <c r="V62" s="116" t="s">
        <v>156</v>
      </c>
      <c r="W62" s="116" t="s">
        <v>58</v>
      </c>
      <c r="X62" s="122">
        <v>44054</v>
      </c>
      <c r="Y62" s="127" t="s">
        <v>297</v>
      </c>
    </row>
    <row r="63" spans="1:25">
      <c r="A63" s="116">
        <v>63</v>
      </c>
      <c r="B63" s="117">
        <v>43466</v>
      </c>
      <c r="C63" s="118">
        <f t="shared" si="4"/>
        <v>1</v>
      </c>
      <c r="D63" s="119" t="s">
        <v>37</v>
      </c>
      <c r="E63" s="119" t="s">
        <v>298</v>
      </c>
      <c r="F63" s="211"/>
      <c r="G63" s="119" t="s">
        <v>299</v>
      </c>
      <c r="H63" s="119" t="s">
        <v>41</v>
      </c>
      <c r="I63" s="119"/>
      <c r="K63" s="120"/>
      <c r="L63" s="120" t="s">
        <v>32</v>
      </c>
      <c r="M63" s="119" t="s">
        <v>33</v>
      </c>
      <c r="N63" s="232">
        <v>43887</v>
      </c>
      <c r="O63" s="232"/>
      <c r="P63" s="124">
        <f t="shared" si="5"/>
        <v>0</v>
      </c>
      <c r="Q63" s="125"/>
      <c r="R63" s="124">
        <f t="shared" ca="1" si="7"/>
        <v>44678</v>
      </c>
      <c r="S63" s="126" t="s">
        <v>44</v>
      </c>
      <c r="U63" s="116"/>
      <c r="V63" s="116"/>
      <c r="W63" s="116"/>
      <c r="X63" s="127"/>
      <c r="Y63" s="127" t="s">
        <v>44</v>
      </c>
    </row>
    <row r="64" spans="1:25">
      <c r="A64" s="116">
        <v>64</v>
      </c>
      <c r="B64" s="117">
        <v>43466</v>
      </c>
      <c r="C64" s="118">
        <f t="shared" si="4"/>
        <v>1</v>
      </c>
      <c r="D64" s="119" t="s">
        <v>37</v>
      </c>
      <c r="E64" s="119" t="s">
        <v>300</v>
      </c>
      <c r="F64" s="211"/>
      <c r="G64" s="119" t="s">
        <v>301</v>
      </c>
      <c r="H64" s="119" t="s">
        <v>48</v>
      </c>
      <c r="I64" s="119" t="s">
        <v>42</v>
      </c>
      <c r="J64" s="121" t="s">
        <v>82</v>
      </c>
      <c r="K64" s="120"/>
      <c r="L64" s="120" t="s">
        <v>32</v>
      </c>
      <c r="M64" s="119" t="s">
        <v>33</v>
      </c>
      <c r="N64" s="232">
        <v>43887</v>
      </c>
      <c r="O64" s="232"/>
      <c r="P64" s="124">
        <f t="shared" si="5"/>
        <v>0</v>
      </c>
      <c r="Q64" s="125"/>
      <c r="R64" s="124">
        <f t="shared" ca="1" si="7"/>
        <v>44678</v>
      </c>
      <c r="S64" s="126" t="s">
        <v>44</v>
      </c>
      <c r="U64" s="116"/>
      <c r="V64" s="116"/>
      <c r="W64" s="116"/>
      <c r="X64" s="127"/>
      <c r="Y64" s="127" t="s">
        <v>44</v>
      </c>
    </row>
    <row r="65" spans="1:30">
      <c r="A65" s="116">
        <v>65</v>
      </c>
      <c r="B65" s="117">
        <v>43466</v>
      </c>
      <c r="C65" s="118">
        <f t="shared" si="4"/>
        <v>1</v>
      </c>
      <c r="D65" s="119" t="s">
        <v>37</v>
      </c>
      <c r="E65" s="119" t="s">
        <v>302</v>
      </c>
      <c r="F65" s="211" t="s">
        <v>303</v>
      </c>
      <c r="G65" s="119" t="s">
        <v>304</v>
      </c>
      <c r="H65" s="119" t="s">
        <v>97</v>
      </c>
      <c r="I65" s="119" t="s">
        <v>42</v>
      </c>
      <c r="J65" s="121" t="s">
        <v>43</v>
      </c>
      <c r="K65" s="120"/>
      <c r="L65" s="120" t="s">
        <v>32</v>
      </c>
      <c r="M65" s="119" t="s">
        <v>33</v>
      </c>
      <c r="N65" s="232">
        <v>43887</v>
      </c>
      <c r="O65" s="232">
        <v>44047</v>
      </c>
      <c r="P65" s="124">
        <f t="shared" si="5"/>
        <v>8</v>
      </c>
      <c r="Q65" s="125">
        <v>4</v>
      </c>
      <c r="R65" s="124">
        <f t="shared" ca="1" si="7"/>
        <v>631</v>
      </c>
      <c r="S65" s="119" t="s">
        <v>92</v>
      </c>
      <c r="T65" s="126">
        <v>44047</v>
      </c>
      <c r="U65" s="116"/>
      <c r="V65" s="116"/>
      <c r="W65" s="116"/>
      <c r="X65" s="127"/>
      <c r="Y65" s="127" t="s">
        <v>305</v>
      </c>
    </row>
    <row r="66" spans="1:30">
      <c r="A66" s="116">
        <v>66</v>
      </c>
      <c r="B66" s="117">
        <v>43466</v>
      </c>
      <c r="C66" s="118">
        <f t="shared" ref="C66:C97" si="8">IF(B66&lt;&gt;0,MONTH(B66),0)</f>
        <v>1</v>
      </c>
      <c r="D66" s="119" t="s">
        <v>37</v>
      </c>
      <c r="E66" s="119" t="s">
        <v>306</v>
      </c>
      <c r="F66" s="211"/>
      <c r="G66" s="119" t="s">
        <v>307</v>
      </c>
      <c r="H66" s="119" t="s">
        <v>140</v>
      </c>
      <c r="I66" s="119" t="s">
        <v>42</v>
      </c>
      <c r="J66" s="121" t="s">
        <v>43</v>
      </c>
      <c r="K66" s="120"/>
      <c r="L66" s="120" t="s">
        <v>32</v>
      </c>
      <c r="M66" s="119" t="s">
        <v>33</v>
      </c>
      <c r="N66" s="232">
        <v>43669</v>
      </c>
      <c r="O66" s="232"/>
      <c r="P66" s="124">
        <f t="shared" si="5"/>
        <v>0</v>
      </c>
      <c r="Q66" s="125"/>
      <c r="R66" s="124">
        <f t="shared" ca="1" si="7"/>
        <v>44678</v>
      </c>
      <c r="S66" s="126" t="s">
        <v>44</v>
      </c>
      <c r="U66" s="116"/>
      <c r="V66" s="116"/>
      <c r="W66" s="116"/>
      <c r="X66" s="127"/>
      <c r="Y66" s="127" t="s">
        <v>44</v>
      </c>
    </row>
    <row r="67" spans="1:30">
      <c r="A67" s="116">
        <v>67</v>
      </c>
      <c r="B67" s="117">
        <v>43466</v>
      </c>
      <c r="C67" s="118">
        <f t="shared" si="8"/>
        <v>1</v>
      </c>
      <c r="D67" s="119" t="s">
        <v>25</v>
      </c>
      <c r="E67" s="119" t="s">
        <v>308</v>
      </c>
      <c r="F67" s="211" t="s">
        <v>309</v>
      </c>
      <c r="G67" s="119" t="s">
        <v>310</v>
      </c>
      <c r="H67" s="119" t="s">
        <v>41</v>
      </c>
      <c r="I67" s="119"/>
      <c r="K67" s="120"/>
      <c r="L67" s="120" t="s">
        <v>32</v>
      </c>
      <c r="M67" s="119" t="s">
        <v>33</v>
      </c>
      <c r="N67" s="232">
        <v>43887</v>
      </c>
      <c r="O67" s="232">
        <v>44406</v>
      </c>
      <c r="P67" s="124">
        <f t="shared" si="5"/>
        <v>7</v>
      </c>
      <c r="Q67" s="125"/>
      <c r="R67" s="124">
        <f t="shared" ca="1" si="7"/>
        <v>272</v>
      </c>
      <c r="S67" s="119"/>
      <c r="U67" s="116"/>
      <c r="V67" s="116"/>
      <c r="W67" s="116"/>
      <c r="X67" s="127"/>
      <c r="Y67" s="127" t="s">
        <v>311</v>
      </c>
    </row>
    <row r="68" spans="1:30">
      <c r="A68" s="116">
        <v>68</v>
      </c>
      <c r="B68" s="117">
        <v>43466</v>
      </c>
      <c r="C68" s="118">
        <f t="shared" si="8"/>
        <v>1</v>
      </c>
      <c r="D68" s="119" t="s">
        <v>25</v>
      </c>
      <c r="E68" s="119" t="s">
        <v>312</v>
      </c>
      <c r="F68" s="211" t="s">
        <v>313</v>
      </c>
      <c r="G68" s="119" t="s">
        <v>314</v>
      </c>
      <c r="H68" s="119" t="s">
        <v>41</v>
      </c>
      <c r="I68" s="119" t="s">
        <v>42</v>
      </c>
      <c r="J68" s="121" t="s">
        <v>82</v>
      </c>
      <c r="K68" s="120"/>
      <c r="L68" s="120" t="s">
        <v>32</v>
      </c>
      <c r="M68" s="119" t="s">
        <v>33</v>
      </c>
      <c r="N68" s="232">
        <v>43887</v>
      </c>
      <c r="O68" s="232">
        <v>44105</v>
      </c>
      <c r="P68" s="124">
        <f t="shared" si="5"/>
        <v>10</v>
      </c>
      <c r="Q68" s="125">
        <v>3</v>
      </c>
      <c r="R68" s="124">
        <f t="shared" ca="1" si="7"/>
        <v>573</v>
      </c>
      <c r="S68" s="119" t="s">
        <v>55</v>
      </c>
      <c r="U68" s="116"/>
      <c r="V68" s="116"/>
      <c r="W68" s="116"/>
      <c r="X68" s="127"/>
      <c r="Y68" s="127" t="s">
        <v>315</v>
      </c>
    </row>
    <row r="69" spans="1:30">
      <c r="A69" s="116">
        <v>69</v>
      </c>
      <c r="B69" s="117">
        <v>43466</v>
      </c>
      <c r="C69" s="118">
        <f t="shared" si="8"/>
        <v>1</v>
      </c>
      <c r="D69" s="119" t="s">
        <v>25</v>
      </c>
      <c r="E69" s="119" t="s">
        <v>316</v>
      </c>
      <c r="F69" s="211" t="s">
        <v>317</v>
      </c>
      <c r="G69" s="119" t="s">
        <v>318</v>
      </c>
      <c r="H69" s="119" t="s">
        <v>177</v>
      </c>
      <c r="I69" s="119" t="s">
        <v>42</v>
      </c>
      <c r="J69" s="121" t="s">
        <v>319</v>
      </c>
      <c r="K69" s="120"/>
      <c r="L69" s="120" t="s">
        <v>32</v>
      </c>
      <c r="M69" s="119" t="s">
        <v>33</v>
      </c>
      <c r="N69" s="232">
        <v>43781</v>
      </c>
      <c r="O69" s="232">
        <v>44105</v>
      </c>
      <c r="P69" s="124">
        <f t="shared" ref="P69:P100" si="9">IF(O69&lt;&gt;0,MONTH(O69),0)</f>
        <v>10</v>
      </c>
      <c r="Q69" s="125">
        <v>3</v>
      </c>
      <c r="R69" s="124">
        <f t="shared" ca="1" si="7"/>
        <v>573</v>
      </c>
      <c r="S69" s="126" t="s">
        <v>44</v>
      </c>
      <c r="U69" s="116"/>
      <c r="V69" s="116"/>
      <c r="W69" s="116"/>
      <c r="X69" s="127"/>
      <c r="Y69" s="127" t="s">
        <v>247</v>
      </c>
    </row>
    <row r="70" spans="1:30">
      <c r="A70" s="116">
        <v>70</v>
      </c>
      <c r="B70" s="117">
        <v>43466</v>
      </c>
      <c r="C70" s="118">
        <f t="shared" si="8"/>
        <v>1</v>
      </c>
      <c r="D70" s="119" t="s">
        <v>25</v>
      </c>
      <c r="E70" s="119" t="s">
        <v>320</v>
      </c>
      <c r="F70" s="211" t="s">
        <v>321</v>
      </c>
      <c r="G70" s="119" t="s">
        <v>322</v>
      </c>
      <c r="H70" s="119" t="s">
        <v>177</v>
      </c>
      <c r="I70" s="119" t="s">
        <v>63</v>
      </c>
      <c r="J70" s="121" t="s">
        <v>323</v>
      </c>
      <c r="K70" s="120"/>
      <c r="L70" s="120" t="s">
        <v>32</v>
      </c>
      <c r="M70" s="119" t="s">
        <v>33</v>
      </c>
      <c r="N70" s="232" t="s">
        <v>280</v>
      </c>
      <c r="O70" s="232"/>
      <c r="P70" s="124">
        <f t="shared" si="9"/>
        <v>0</v>
      </c>
      <c r="Q70" s="125"/>
      <c r="R70" s="124">
        <f t="shared" ca="1" si="7"/>
        <v>44678</v>
      </c>
      <c r="S70" s="119" t="s">
        <v>55</v>
      </c>
      <c r="U70" s="116"/>
      <c r="V70" s="116"/>
      <c r="W70" s="116"/>
      <c r="X70" s="127"/>
      <c r="Y70" s="127" t="s">
        <v>324</v>
      </c>
    </row>
    <row r="71" spans="1:30">
      <c r="A71" s="116">
        <v>71</v>
      </c>
      <c r="B71" s="117">
        <v>43466</v>
      </c>
      <c r="C71" s="118">
        <f t="shared" si="8"/>
        <v>1</v>
      </c>
      <c r="D71" s="119" t="s">
        <v>25</v>
      </c>
      <c r="E71" s="119" t="s">
        <v>325</v>
      </c>
      <c r="F71" s="211" t="s">
        <v>326</v>
      </c>
      <c r="G71" s="119" t="s">
        <v>327</v>
      </c>
      <c r="H71" s="119"/>
      <c r="I71" s="119" t="s">
        <v>63</v>
      </c>
      <c r="J71" s="121" t="s">
        <v>328</v>
      </c>
      <c r="K71" s="120"/>
      <c r="L71" s="120" t="s">
        <v>32</v>
      </c>
      <c r="M71" s="119" t="s">
        <v>33</v>
      </c>
      <c r="N71" s="232" t="s">
        <v>280</v>
      </c>
      <c r="O71" s="232"/>
      <c r="P71" s="124">
        <f t="shared" si="9"/>
        <v>0</v>
      </c>
      <c r="Q71" s="125"/>
      <c r="R71" s="124">
        <f t="shared" ca="1" si="7"/>
        <v>44678</v>
      </c>
      <c r="S71" s="126" t="s">
        <v>44</v>
      </c>
      <c r="U71" s="116"/>
      <c r="V71" s="116"/>
      <c r="W71" s="116"/>
      <c r="X71" s="127"/>
      <c r="Y71" s="127" t="s">
        <v>44</v>
      </c>
    </row>
    <row r="72" spans="1:30">
      <c r="A72" s="116">
        <v>72</v>
      </c>
      <c r="B72" s="117">
        <v>43466</v>
      </c>
      <c r="C72" s="118">
        <f t="shared" si="8"/>
        <v>1</v>
      </c>
      <c r="D72" s="119" t="s">
        <v>37</v>
      </c>
      <c r="E72" s="119" t="s">
        <v>329</v>
      </c>
      <c r="F72" s="211" t="s">
        <v>330</v>
      </c>
      <c r="G72" s="119" t="s">
        <v>331</v>
      </c>
      <c r="H72" s="119" t="s">
        <v>48</v>
      </c>
      <c r="I72" s="119" t="s">
        <v>63</v>
      </c>
      <c r="J72" s="121" t="s">
        <v>328</v>
      </c>
      <c r="K72" s="120"/>
      <c r="L72" s="120" t="s">
        <v>32</v>
      </c>
      <c r="M72" s="119" t="s">
        <v>33</v>
      </c>
      <c r="N72" s="232">
        <v>43669</v>
      </c>
      <c r="O72" s="232"/>
      <c r="P72" s="124">
        <f t="shared" si="9"/>
        <v>0</v>
      </c>
      <c r="Q72" s="125"/>
      <c r="R72" s="124">
        <f t="shared" ca="1" si="7"/>
        <v>44678</v>
      </c>
      <c r="S72" s="119" t="s">
        <v>237</v>
      </c>
      <c r="T72" s="126" t="s">
        <v>332</v>
      </c>
      <c r="U72" s="116"/>
      <c r="V72" s="116"/>
      <c r="W72" s="116"/>
      <c r="X72" s="127"/>
      <c r="Y72" s="127" t="s">
        <v>333</v>
      </c>
    </row>
    <row r="73" spans="1:30">
      <c r="A73" s="116">
        <v>73</v>
      </c>
      <c r="B73" s="117">
        <v>43466</v>
      </c>
      <c r="C73" s="118">
        <f t="shared" si="8"/>
        <v>1</v>
      </c>
      <c r="D73" s="119" t="s">
        <v>37</v>
      </c>
      <c r="E73" s="119" t="s">
        <v>334</v>
      </c>
      <c r="F73" s="211" t="s">
        <v>335</v>
      </c>
      <c r="G73" s="119" t="s">
        <v>336</v>
      </c>
      <c r="H73" s="119" t="s">
        <v>97</v>
      </c>
      <c r="I73" s="121" t="s">
        <v>42</v>
      </c>
      <c r="J73" s="121" t="s">
        <v>72</v>
      </c>
      <c r="K73" s="120"/>
      <c r="L73" s="120" t="s">
        <v>32</v>
      </c>
      <c r="M73" s="119" t="s">
        <v>33</v>
      </c>
      <c r="N73" s="232">
        <v>43669</v>
      </c>
      <c r="O73" s="232"/>
      <c r="P73" s="124">
        <f t="shared" si="9"/>
        <v>0</v>
      </c>
      <c r="Q73" s="125"/>
      <c r="R73" s="124">
        <f t="shared" ca="1" si="7"/>
        <v>44678</v>
      </c>
      <c r="S73" s="119" t="s">
        <v>237</v>
      </c>
      <c r="U73" s="116"/>
      <c r="V73" s="116"/>
      <c r="W73" s="116"/>
      <c r="X73" s="127"/>
      <c r="Y73" s="127" t="s">
        <v>337</v>
      </c>
    </row>
    <row r="74" spans="1:30">
      <c r="A74" s="116">
        <v>74</v>
      </c>
      <c r="B74" s="117">
        <v>43466</v>
      </c>
      <c r="C74" s="118">
        <f t="shared" si="8"/>
        <v>1</v>
      </c>
      <c r="D74" s="119" t="s">
        <v>25</v>
      </c>
      <c r="E74" s="119" t="s">
        <v>338</v>
      </c>
      <c r="F74" s="211" t="s">
        <v>339</v>
      </c>
      <c r="G74" s="119" t="s">
        <v>340</v>
      </c>
      <c r="H74" s="119" t="s">
        <v>71</v>
      </c>
      <c r="I74" s="121" t="s">
        <v>42</v>
      </c>
      <c r="J74" s="121" t="s">
        <v>72</v>
      </c>
      <c r="K74" s="120"/>
      <c r="L74" s="120" t="s">
        <v>32</v>
      </c>
      <c r="M74" s="119" t="s">
        <v>33</v>
      </c>
      <c r="N74" s="232">
        <v>43669</v>
      </c>
      <c r="O74" s="232">
        <v>44306</v>
      </c>
      <c r="P74" s="124">
        <f t="shared" si="9"/>
        <v>4</v>
      </c>
      <c r="Q74" s="125"/>
      <c r="R74" s="124">
        <f t="shared" ca="1" si="7"/>
        <v>372</v>
      </c>
      <c r="S74" s="119" t="s">
        <v>92</v>
      </c>
      <c r="U74" s="116"/>
      <c r="V74" s="116"/>
      <c r="W74" s="116"/>
      <c r="X74" s="127"/>
      <c r="Y74" s="127"/>
    </row>
    <row r="75" spans="1:30" s="137" customFormat="1">
      <c r="A75" s="116">
        <v>75</v>
      </c>
      <c r="B75" s="117">
        <v>43466</v>
      </c>
      <c r="C75" s="118">
        <f t="shared" si="8"/>
        <v>1</v>
      </c>
      <c r="D75" s="119" t="s">
        <v>37</v>
      </c>
      <c r="E75" s="119" t="s">
        <v>341</v>
      </c>
      <c r="F75" s="211" t="s">
        <v>342</v>
      </c>
      <c r="G75" s="119" t="s">
        <v>343</v>
      </c>
      <c r="H75" s="119" t="s">
        <v>344</v>
      </c>
      <c r="I75" s="119" t="s">
        <v>42</v>
      </c>
      <c r="J75" s="121" t="s">
        <v>246</v>
      </c>
      <c r="K75" s="120"/>
      <c r="L75" s="120" t="s">
        <v>32</v>
      </c>
      <c r="M75" s="119" t="s">
        <v>33</v>
      </c>
      <c r="N75" s="232">
        <v>43669</v>
      </c>
      <c r="O75" s="232">
        <v>44461</v>
      </c>
      <c r="P75" s="124">
        <f t="shared" si="9"/>
        <v>9</v>
      </c>
      <c r="Q75" s="125"/>
      <c r="R75" s="124">
        <f t="shared" ca="1" si="7"/>
        <v>217</v>
      </c>
      <c r="S75" s="126" t="s">
        <v>44</v>
      </c>
      <c r="T75" s="126"/>
      <c r="U75" s="116"/>
      <c r="V75" s="116"/>
      <c r="W75" s="116"/>
      <c r="X75" s="127"/>
      <c r="Y75" s="127" t="s">
        <v>44</v>
      </c>
      <c r="Z75" s="116"/>
      <c r="AA75" s="116"/>
      <c r="AB75" s="116"/>
      <c r="AC75" s="116"/>
      <c r="AD75" s="116"/>
    </row>
    <row r="76" spans="1:30">
      <c r="A76" s="116">
        <v>76</v>
      </c>
      <c r="B76" s="117">
        <v>43466</v>
      </c>
      <c r="C76" s="118">
        <f t="shared" si="8"/>
        <v>1</v>
      </c>
      <c r="D76" s="119" t="s">
        <v>37</v>
      </c>
      <c r="E76" s="119" t="s">
        <v>345</v>
      </c>
      <c r="F76" s="211" t="s">
        <v>346</v>
      </c>
      <c r="G76" s="119" t="s">
        <v>292</v>
      </c>
      <c r="H76" s="119" t="s">
        <v>41</v>
      </c>
      <c r="I76" s="119" t="s">
        <v>63</v>
      </c>
      <c r="J76" s="121" t="s">
        <v>328</v>
      </c>
      <c r="K76" s="120"/>
      <c r="L76" s="120" t="s">
        <v>32</v>
      </c>
      <c r="M76" s="119" t="s">
        <v>33</v>
      </c>
      <c r="N76" s="232"/>
      <c r="O76" s="232"/>
      <c r="P76" s="124">
        <f t="shared" si="9"/>
        <v>0</v>
      </c>
      <c r="Q76" s="125"/>
      <c r="R76" s="124">
        <f t="shared" ca="1" si="7"/>
        <v>44678</v>
      </c>
      <c r="S76" s="119" t="s">
        <v>55</v>
      </c>
      <c r="U76" s="116"/>
      <c r="V76" s="116"/>
      <c r="W76" s="116"/>
      <c r="X76" s="127"/>
      <c r="Y76" s="127" t="s">
        <v>347</v>
      </c>
    </row>
    <row r="77" spans="1:30">
      <c r="A77" s="116">
        <v>77</v>
      </c>
      <c r="B77" s="117">
        <v>43466</v>
      </c>
      <c r="C77" s="118">
        <f t="shared" si="8"/>
        <v>1</v>
      </c>
      <c r="D77" s="119" t="s">
        <v>37</v>
      </c>
      <c r="E77" s="119" t="s">
        <v>348</v>
      </c>
      <c r="F77" s="211" t="s">
        <v>349</v>
      </c>
      <c r="G77" s="119" t="s">
        <v>226</v>
      </c>
      <c r="H77" s="119" t="s">
        <v>41</v>
      </c>
      <c r="I77" s="119" t="s">
        <v>42</v>
      </c>
      <c r="J77" s="121" t="s">
        <v>82</v>
      </c>
      <c r="K77" s="120"/>
      <c r="L77" s="120" t="s">
        <v>32</v>
      </c>
      <c r="M77" s="119" t="s">
        <v>33</v>
      </c>
      <c r="N77" s="232">
        <v>43669</v>
      </c>
      <c r="O77" s="232"/>
      <c r="P77" s="124">
        <f t="shared" si="9"/>
        <v>0</v>
      </c>
      <c r="Q77" s="125"/>
      <c r="R77" s="124">
        <f t="shared" ca="1" si="7"/>
        <v>44678</v>
      </c>
      <c r="S77" s="126" t="s">
        <v>44</v>
      </c>
      <c r="U77" s="116"/>
      <c r="V77" s="116"/>
      <c r="W77" s="116"/>
      <c r="X77" s="127"/>
      <c r="Y77" s="127" t="s">
        <v>44</v>
      </c>
    </row>
    <row r="78" spans="1:30">
      <c r="A78" s="116">
        <v>78</v>
      </c>
      <c r="B78" s="117">
        <v>43466</v>
      </c>
      <c r="C78" s="118">
        <f t="shared" si="8"/>
        <v>1</v>
      </c>
      <c r="D78" s="119" t="s">
        <v>37</v>
      </c>
      <c r="E78" s="119" t="s">
        <v>350</v>
      </c>
      <c r="F78" s="211" t="s">
        <v>351</v>
      </c>
      <c r="G78" s="119" t="s">
        <v>352</v>
      </c>
      <c r="H78" s="119" t="s">
        <v>140</v>
      </c>
      <c r="I78" s="119" t="s">
        <v>42</v>
      </c>
      <c r="J78" s="121" t="s">
        <v>43</v>
      </c>
      <c r="K78" s="120"/>
      <c r="L78" s="120" t="s">
        <v>32</v>
      </c>
      <c r="M78" s="119" t="s">
        <v>33</v>
      </c>
      <c r="N78" s="232">
        <v>43669</v>
      </c>
      <c r="O78" s="232"/>
      <c r="P78" s="124">
        <f t="shared" si="9"/>
        <v>0</v>
      </c>
      <c r="Q78" s="125"/>
      <c r="R78" s="124">
        <f t="shared" ca="1" si="7"/>
        <v>44678</v>
      </c>
      <c r="S78" s="126" t="s">
        <v>44</v>
      </c>
      <c r="U78" s="116"/>
      <c r="V78" s="116"/>
      <c r="W78" s="116"/>
      <c r="X78" s="127"/>
      <c r="Y78" s="127" t="s">
        <v>44</v>
      </c>
    </row>
    <row r="79" spans="1:30">
      <c r="A79" s="116">
        <v>79</v>
      </c>
      <c r="B79" s="117">
        <v>43466</v>
      </c>
      <c r="C79" s="118">
        <f t="shared" si="8"/>
        <v>1</v>
      </c>
      <c r="D79" s="119" t="s">
        <v>252</v>
      </c>
      <c r="E79" s="119" t="s">
        <v>353</v>
      </c>
      <c r="F79" s="211" t="s">
        <v>354</v>
      </c>
      <c r="G79" s="119" t="s">
        <v>355</v>
      </c>
      <c r="H79" s="119" t="s">
        <v>48</v>
      </c>
      <c r="I79" s="121" t="s">
        <v>42</v>
      </c>
      <c r="J79" s="121" t="s">
        <v>72</v>
      </c>
      <c r="K79" s="120"/>
      <c r="L79" s="120" t="s">
        <v>32</v>
      </c>
      <c r="M79" s="119" t="s">
        <v>33</v>
      </c>
      <c r="N79" s="232">
        <v>43669</v>
      </c>
      <c r="O79" s="232"/>
      <c r="P79" s="124">
        <f t="shared" si="9"/>
        <v>0</v>
      </c>
      <c r="Q79" s="125"/>
      <c r="R79" s="124">
        <f t="shared" ca="1" si="7"/>
        <v>44678</v>
      </c>
      <c r="S79" s="119" t="s">
        <v>92</v>
      </c>
      <c r="T79" s="126">
        <v>43669</v>
      </c>
      <c r="U79" s="116"/>
      <c r="V79" s="116"/>
      <c r="W79" s="116"/>
      <c r="X79" s="127"/>
      <c r="Y79" s="127" t="s">
        <v>356</v>
      </c>
    </row>
    <row r="80" spans="1:30">
      <c r="A80" s="116">
        <v>80</v>
      </c>
      <c r="B80" s="117">
        <v>43466</v>
      </c>
      <c r="C80" s="118">
        <f t="shared" si="8"/>
        <v>1</v>
      </c>
      <c r="D80" s="119" t="s">
        <v>252</v>
      </c>
      <c r="E80" s="119" t="s">
        <v>357</v>
      </c>
      <c r="F80" s="211" t="s">
        <v>358</v>
      </c>
      <c r="G80" s="119" t="s">
        <v>220</v>
      </c>
      <c r="H80" s="119" t="s">
        <v>53</v>
      </c>
      <c r="I80" s="119" t="s">
        <v>42</v>
      </c>
      <c r="J80" s="121" t="s">
        <v>43</v>
      </c>
      <c r="K80" s="120"/>
      <c r="L80" s="120" t="s">
        <v>32</v>
      </c>
      <c r="M80" s="119" t="s">
        <v>33</v>
      </c>
      <c r="N80" s="232">
        <v>44131</v>
      </c>
      <c r="O80" s="232">
        <v>44265</v>
      </c>
      <c r="P80" s="124">
        <f t="shared" si="9"/>
        <v>3</v>
      </c>
      <c r="Q80" s="125">
        <v>3</v>
      </c>
      <c r="R80" s="124">
        <f t="shared" ca="1" si="7"/>
        <v>413</v>
      </c>
      <c r="S80" s="126" t="s">
        <v>44</v>
      </c>
      <c r="U80" s="116"/>
      <c r="V80" s="116"/>
      <c r="W80" s="116"/>
      <c r="X80" s="127"/>
      <c r="Y80" s="127" t="s">
        <v>44</v>
      </c>
    </row>
    <row r="81" spans="1:30">
      <c r="A81" s="116">
        <v>81</v>
      </c>
      <c r="B81" s="117">
        <v>43466</v>
      </c>
      <c r="C81" s="118">
        <f t="shared" si="8"/>
        <v>1</v>
      </c>
      <c r="D81" s="119" t="s">
        <v>25</v>
      </c>
      <c r="E81" s="119" t="s">
        <v>359</v>
      </c>
      <c r="F81" s="211" t="s">
        <v>360</v>
      </c>
      <c r="G81" s="119" t="s">
        <v>361</v>
      </c>
      <c r="H81" s="119" t="s">
        <v>48</v>
      </c>
      <c r="I81" s="119" t="s">
        <v>42</v>
      </c>
      <c r="J81" s="121" t="s">
        <v>82</v>
      </c>
      <c r="K81" s="120"/>
      <c r="L81" s="120" t="s">
        <v>32</v>
      </c>
      <c r="M81" s="119" t="s">
        <v>33</v>
      </c>
      <c r="N81" s="232" t="s">
        <v>280</v>
      </c>
      <c r="O81" s="232">
        <v>44006</v>
      </c>
      <c r="P81" s="124">
        <f t="shared" si="9"/>
        <v>6</v>
      </c>
      <c r="Q81" s="127">
        <v>1</v>
      </c>
      <c r="R81" s="124">
        <f t="shared" ca="1" si="7"/>
        <v>672</v>
      </c>
      <c r="S81" s="119" t="s">
        <v>237</v>
      </c>
      <c r="U81" s="116"/>
      <c r="V81" s="116"/>
      <c r="W81" s="116"/>
      <c r="X81" s="127"/>
      <c r="Y81" s="127" t="s">
        <v>362</v>
      </c>
    </row>
    <row r="82" spans="1:30">
      <c r="A82" s="116">
        <v>82</v>
      </c>
      <c r="B82" s="117">
        <v>43466</v>
      </c>
      <c r="C82" s="118">
        <f t="shared" si="8"/>
        <v>1</v>
      </c>
      <c r="D82" s="119" t="s">
        <v>37</v>
      </c>
      <c r="E82" s="119" t="s">
        <v>363</v>
      </c>
      <c r="F82" s="211" t="s">
        <v>364</v>
      </c>
      <c r="G82" s="119" t="s">
        <v>365</v>
      </c>
      <c r="H82" s="119" t="s">
        <v>48</v>
      </c>
      <c r="I82" s="119" t="s">
        <v>30</v>
      </c>
      <c r="J82" s="121" t="s">
        <v>87</v>
      </c>
      <c r="K82" s="120"/>
      <c r="L82" s="120" t="s">
        <v>32</v>
      </c>
      <c r="M82" s="119" t="s">
        <v>33</v>
      </c>
      <c r="N82" s="232">
        <v>43669</v>
      </c>
      <c r="O82" s="232"/>
      <c r="P82" s="124">
        <f t="shared" si="9"/>
        <v>0</v>
      </c>
      <c r="Q82" s="125"/>
      <c r="R82" s="124">
        <f t="shared" ca="1" si="7"/>
        <v>44678</v>
      </c>
      <c r="S82" s="126" t="s">
        <v>44</v>
      </c>
      <c r="U82" s="116"/>
      <c r="V82" s="116"/>
      <c r="W82" s="116"/>
      <c r="X82" s="127"/>
      <c r="Y82" s="127" t="s">
        <v>44</v>
      </c>
    </row>
    <row r="83" spans="1:30" s="137" customFormat="1">
      <c r="A83" s="116">
        <v>83</v>
      </c>
      <c r="B83" s="117">
        <v>43466</v>
      </c>
      <c r="C83" s="118">
        <f t="shared" si="8"/>
        <v>1</v>
      </c>
      <c r="D83" s="119" t="s">
        <v>37</v>
      </c>
      <c r="E83" s="119" t="s">
        <v>366</v>
      </c>
      <c r="F83" s="211" t="s">
        <v>367</v>
      </c>
      <c r="G83" s="119" t="s">
        <v>368</v>
      </c>
      <c r="H83" s="119" t="s">
        <v>71</v>
      </c>
      <c r="I83" s="121" t="s">
        <v>42</v>
      </c>
      <c r="J83" s="121" t="s">
        <v>72</v>
      </c>
      <c r="K83" s="120"/>
      <c r="L83" s="120" t="s">
        <v>32</v>
      </c>
      <c r="M83" s="119" t="s">
        <v>33</v>
      </c>
      <c r="N83" s="232">
        <v>43669</v>
      </c>
      <c r="O83" s="232">
        <v>44105</v>
      </c>
      <c r="P83" s="124">
        <f t="shared" si="9"/>
        <v>10</v>
      </c>
      <c r="Q83" s="125">
        <v>3</v>
      </c>
      <c r="R83" s="124">
        <f t="shared" ca="1" si="7"/>
        <v>573</v>
      </c>
      <c r="S83" s="126" t="s">
        <v>44</v>
      </c>
      <c r="T83" s="126"/>
      <c r="U83" s="116"/>
      <c r="V83" s="116"/>
      <c r="W83" s="116"/>
      <c r="X83" s="127"/>
      <c r="Y83" s="127" t="s">
        <v>44</v>
      </c>
      <c r="Z83" s="116"/>
      <c r="AA83" s="116"/>
      <c r="AB83" s="116"/>
      <c r="AC83" s="116"/>
      <c r="AD83" s="116"/>
    </row>
    <row r="84" spans="1:30" ht="41.4">
      <c r="A84" s="116">
        <v>84</v>
      </c>
      <c r="B84" s="117">
        <v>43466</v>
      </c>
      <c r="C84" s="118">
        <f t="shared" si="8"/>
        <v>1</v>
      </c>
      <c r="D84" s="119" t="s">
        <v>25</v>
      </c>
      <c r="E84" s="119" t="s">
        <v>369</v>
      </c>
      <c r="F84" s="211" t="s">
        <v>370</v>
      </c>
      <c r="G84" s="119" t="s">
        <v>371</v>
      </c>
      <c r="H84" s="119" t="s">
        <v>53</v>
      </c>
      <c r="I84" s="121" t="s">
        <v>42</v>
      </c>
      <c r="J84" s="121" t="s">
        <v>72</v>
      </c>
      <c r="K84" s="120"/>
      <c r="L84" s="120" t="s">
        <v>32</v>
      </c>
      <c r="M84" s="119" t="s">
        <v>33</v>
      </c>
      <c r="N84" s="232">
        <v>43669</v>
      </c>
      <c r="O84" s="232">
        <v>44421</v>
      </c>
      <c r="P84" s="124">
        <f t="shared" si="9"/>
        <v>8</v>
      </c>
      <c r="Q84" s="125">
        <v>5</v>
      </c>
      <c r="R84" s="125">
        <f t="shared" ca="1" si="7"/>
        <v>257</v>
      </c>
      <c r="S84" s="119" t="s">
        <v>55</v>
      </c>
      <c r="U84" s="116"/>
      <c r="V84" s="116"/>
      <c r="W84" s="116"/>
      <c r="X84" s="127"/>
      <c r="Y84" s="127" t="s">
        <v>59</v>
      </c>
    </row>
    <row r="85" spans="1:30">
      <c r="A85" s="116">
        <v>85</v>
      </c>
      <c r="B85" s="117">
        <v>43466</v>
      </c>
      <c r="C85" s="118">
        <f t="shared" si="8"/>
        <v>1</v>
      </c>
      <c r="D85" s="119" t="s">
        <v>37</v>
      </c>
      <c r="E85" s="119" t="s">
        <v>372</v>
      </c>
      <c r="F85" s="211" t="s">
        <v>373</v>
      </c>
      <c r="G85" s="119" t="s">
        <v>374</v>
      </c>
      <c r="H85" s="119" t="s">
        <v>41</v>
      </c>
      <c r="I85" s="119" t="s">
        <v>196</v>
      </c>
      <c r="J85" s="121" t="s">
        <v>375</v>
      </c>
      <c r="K85" s="120"/>
      <c r="L85" s="120" t="s">
        <v>32</v>
      </c>
      <c r="M85" s="119" t="s">
        <v>33</v>
      </c>
      <c r="N85" s="232">
        <v>44019</v>
      </c>
      <c r="O85" s="232">
        <v>44105</v>
      </c>
      <c r="P85" s="124">
        <f t="shared" si="9"/>
        <v>10</v>
      </c>
      <c r="Q85" s="125">
        <v>3</v>
      </c>
      <c r="R85" s="125">
        <f t="shared" ca="1" si="7"/>
        <v>573</v>
      </c>
      <c r="S85" s="119" t="s">
        <v>237</v>
      </c>
      <c r="T85" s="126">
        <v>44020</v>
      </c>
      <c r="U85" s="116"/>
      <c r="V85" s="116"/>
      <c r="W85" s="116"/>
      <c r="X85" s="127"/>
      <c r="Y85" s="127" t="s">
        <v>337</v>
      </c>
    </row>
    <row r="86" spans="1:30" ht="27.6">
      <c r="A86" s="116">
        <v>86</v>
      </c>
      <c r="B86" s="117">
        <v>43466</v>
      </c>
      <c r="C86" s="118">
        <f t="shared" si="8"/>
        <v>1</v>
      </c>
      <c r="D86" s="119" t="s">
        <v>25</v>
      </c>
      <c r="E86" s="119" t="s">
        <v>376</v>
      </c>
      <c r="F86" s="211" t="s">
        <v>377</v>
      </c>
      <c r="G86" s="119" t="s">
        <v>378</v>
      </c>
      <c r="H86" s="119" t="s">
        <v>177</v>
      </c>
      <c r="I86" s="121" t="s">
        <v>42</v>
      </c>
      <c r="J86" s="121" t="s">
        <v>72</v>
      </c>
      <c r="K86" s="120"/>
      <c r="L86" s="120" t="s">
        <v>32</v>
      </c>
      <c r="M86" s="119" t="s">
        <v>33</v>
      </c>
      <c r="N86" s="232">
        <v>43669</v>
      </c>
      <c r="O86" s="232">
        <v>44399</v>
      </c>
      <c r="P86" s="124">
        <f t="shared" si="9"/>
        <v>7</v>
      </c>
      <c r="Q86" s="125"/>
      <c r="R86" s="125"/>
      <c r="S86" s="119" t="s">
        <v>55</v>
      </c>
      <c r="U86" s="116"/>
      <c r="V86" s="116"/>
      <c r="W86" s="116"/>
      <c r="X86" s="127"/>
      <c r="Y86" s="127" t="s">
        <v>59</v>
      </c>
    </row>
    <row r="87" spans="1:30" ht="27.6">
      <c r="A87" s="116">
        <v>87</v>
      </c>
      <c r="B87" s="117">
        <v>43466</v>
      </c>
      <c r="C87" s="118">
        <f t="shared" si="8"/>
        <v>1</v>
      </c>
      <c r="D87" s="119" t="s">
        <v>37</v>
      </c>
      <c r="E87" s="119" t="s">
        <v>379</v>
      </c>
      <c r="F87" s="211" t="s">
        <v>380</v>
      </c>
      <c r="G87" s="119" t="s">
        <v>381</v>
      </c>
      <c r="H87" s="119" t="s">
        <v>41</v>
      </c>
      <c r="I87" s="121" t="s">
        <v>42</v>
      </c>
      <c r="J87" s="121" t="s">
        <v>72</v>
      </c>
      <c r="K87" s="120" t="s">
        <v>65</v>
      </c>
      <c r="L87" s="120" t="s">
        <v>32</v>
      </c>
      <c r="M87" s="119" t="s">
        <v>33</v>
      </c>
      <c r="N87" s="232">
        <v>43669</v>
      </c>
      <c r="O87" s="232"/>
      <c r="P87" s="124">
        <f t="shared" si="9"/>
        <v>0</v>
      </c>
      <c r="Q87" s="125"/>
      <c r="R87" s="124"/>
      <c r="S87" s="119" t="s">
        <v>237</v>
      </c>
      <c r="T87" s="126" t="s">
        <v>382</v>
      </c>
      <c r="U87" s="116"/>
      <c r="V87" s="116"/>
      <c r="W87" s="116"/>
      <c r="X87" s="127"/>
      <c r="Y87" s="126" t="s">
        <v>383</v>
      </c>
    </row>
    <row r="88" spans="1:30">
      <c r="A88" s="116">
        <v>88</v>
      </c>
      <c r="B88" s="117">
        <v>43466</v>
      </c>
      <c r="C88" s="118">
        <f t="shared" si="8"/>
        <v>1</v>
      </c>
      <c r="D88" s="119" t="s">
        <v>37</v>
      </c>
      <c r="E88" s="119" t="s">
        <v>384</v>
      </c>
      <c r="F88" s="211" t="s">
        <v>385</v>
      </c>
      <c r="G88" s="119" t="s">
        <v>386</v>
      </c>
      <c r="H88" s="119" t="s">
        <v>97</v>
      </c>
      <c r="I88" s="121" t="s">
        <v>42</v>
      </c>
      <c r="J88" s="121" t="s">
        <v>72</v>
      </c>
      <c r="K88" s="120"/>
      <c r="L88" s="120" t="s">
        <v>32</v>
      </c>
      <c r="M88" s="119" t="s">
        <v>33</v>
      </c>
      <c r="N88" s="232">
        <v>43722</v>
      </c>
      <c r="O88" s="232"/>
      <c r="P88" s="124">
        <f t="shared" si="9"/>
        <v>0</v>
      </c>
      <c r="Q88" s="125"/>
      <c r="R88" s="124"/>
      <c r="S88" s="119" t="s">
        <v>237</v>
      </c>
      <c r="T88" s="126" t="s">
        <v>387</v>
      </c>
      <c r="U88" s="116"/>
      <c r="V88" s="116"/>
      <c r="W88" s="116"/>
      <c r="X88" s="127"/>
      <c r="Y88" s="127" t="s">
        <v>337</v>
      </c>
    </row>
    <row r="89" spans="1:30">
      <c r="A89" s="116">
        <v>89</v>
      </c>
      <c r="B89" s="117">
        <v>43466</v>
      </c>
      <c r="C89" s="118">
        <f t="shared" si="8"/>
        <v>1</v>
      </c>
      <c r="D89" s="119" t="s">
        <v>37</v>
      </c>
      <c r="E89" s="119" t="s">
        <v>388</v>
      </c>
      <c r="F89" s="211" t="s">
        <v>389</v>
      </c>
      <c r="G89" s="119" t="s">
        <v>390</v>
      </c>
      <c r="H89" s="119" t="s">
        <v>177</v>
      </c>
      <c r="I89" s="119" t="s">
        <v>42</v>
      </c>
      <c r="J89" s="121" t="s">
        <v>82</v>
      </c>
      <c r="K89" s="120"/>
      <c r="L89" s="120" t="s">
        <v>32</v>
      </c>
      <c r="M89" s="119" t="s">
        <v>33</v>
      </c>
      <c r="N89" s="232">
        <v>43669</v>
      </c>
      <c r="O89" s="232"/>
      <c r="P89" s="124">
        <f t="shared" si="9"/>
        <v>0</v>
      </c>
      <c r="Q89" s="125"/>
      <c r="R89" s="124"/>
      <c r="S89" s="126" t="s">
        <v>44</v>
      </c>
      <c r="U89" s="116"/>
      <c r="V89" s="116"/>
      <c r="W89" s="116"/>
      <c r="X89" s="127"/>
      <c r="Y89" s="127" t="s">
        <v>44</v>
      </c>
    </row>
    <row r="90" spans="1:30">
      <c r="A90" s="116">
        <v>90</v>
      </c>
      <c r="B90" s="117">
        <v>43466</v>
      </c>
      <c r="C90" s="118">
        <f t="shared" si="8"/>
        <v>1</v>
      </c>
      <c r="D90" s="119" t="s">
        <v>37</v>
      </c>
      <c r="E90" s="119" t="s">
        <v>391</v>
      </c>
      <c r="F90" s="211" t="s">
        <v>392</v>
      </c>
      <c r="G90" s="119" t="s">
        <v>393</v>
      </c>
      <c r="H90" s="119" t="s">
        <v>41</v>
      </c>
      <c r="I90" s="119" t="s">
        <v>42</v>
      </c>
      <c r="J90" s="121" t="s">
        <v>49</v>
      </c>
      <c r="K90" s="120"/>
      <c r="L90" s="120" t="s">
        <v>32</v>
      </c>
      <c r="M90" s="119" t="s">
        <v>33</v>
      </c>
      <c r="N90" s="232">
        <v>43722</v>
      </c>
      <c r="O90" s="232">
        <v>43930</v>
      </c>
      <c r="P90" s="124">
        <f t="shared" si="9"/>
        <v>4</v>
      </c>
      <c r="Q90" s="125">
        <v>5</v>
      </c>
      <c r="R90" s="125"/>
      <c r="S90" s="119" t="s">
        <v>237</v>
      </c>
      <c r="U90" s="116"/>
      <c r="V90" s="116"/>
      <c r="W90" s="116"/>
      <c r="X90" s="127"/>
      <c r="Y90" s="127" t="s">
        <v>136</v>
      </c>
    </row>
    <row r="91" spans="1:30" ht="27.6">
      <c r="A91" s="116">
        <v>91</v>
      </c>
      <c r="B91" s="117">
        <v>43466</v>
      </c>
      <c r="C91" s="118">
        <f t="shared" si="8"/>
        <v>1</v>
      </c>
      <c r="D91" s="119" t="s">
        <v>37</v>
      </c>
      <c r="E91" s="119" t="s">
        <v>394</v>
      </c>
      <c r="F91" s="211" t="s">
        <v>395</v>
      </c>
      <c r="G91" s="119" t="s">
        <v>396</v>
      </c>
      <c r="H91" s="119" t="s">
        <v>160</v>
      </c>
      <c r="I91" s="119" t="s">
        <v>42</v>
      </c>
      <c r="J91" s="121" t="s">
        <v>43</v>
      </c>
      <c r="K91" s="120"/>
      <c r="L91" s="120" t="s">
        <v>32</v>
      </c>
      <c r="M91" s="119" t="s">
        <v>33</v>
      </c>
      <c r="N91" s="232">
        <v>43552</v>
      </c>
      <c r="O91" s="232">
        <v>44176</v>
      </c>
      <c r="P91" s="124">
        <f t="shared" si="9"/>
        <v>12</v>
      </c>
      <c r="Q91" s="125">
        <v>5</v>
      </c>
      <c r="R91" s="125"/>
      <c r="S91" s="119" t="s">
        <v>92</v>
      </c>
      <c r="T91" s="126">
        <v>44050</v>
      </c>
      <c r="U91" s="116"/>
      <c r="V91" s="116"/>
      <c r="W91" s="116"/>
      <c r="X91" s="127"/>
      <c r="Y91" s="127" t="s">
        <v>397</v>
      </c>
    </row>
    <row r="92" spans="1:30">
      <c r="A92" s="116">
        <v>92</v>
      </c>
      <c r="B92" s="117">
        <v>43466</v>
      </c>
      <c r="C92" s="118">
        <f t="shared" si="8"/>
        <v>1</v>
      </c>
      <c r="D92" s="119" t="s">
        <v>25</v>
      </c>
      <c r="E92" s="119" t="s">
        <v>398</v>
      </c>
      <c r="F92" s="211" t="s">
        <v>399</v>
      </c>
      <c r="G92" s="119" t="s">
        <v>400</v>
      </c>
      <c r="H92" s="119" t="s">
        <v>71</v>
      </c>
      <c r="I92" s="121" t="s">
        <v>42</v>
      </c>
      <c r="J92" s="121" t="s">
        <v>72</v>
      </c>
      <c r="K92" s="120"/>
      <c r="L92" s="120" t="s">
        <v>32</v>
      </c>
      <c r="M92" s="119" t="s">
        <v>33</v>
      </c>
      <c r="N92" s="232">
        <v>43669</v>
      </c>
      <c r="O92" s="232">
        <v>44399</v>
      </c>
      <c r="P92" s="124">
        <f t="shared" si="9"/>
        <v>7</v>
      </c>
      <c r="Q92" s="125"/>
      <c r="R92" s="125">
        <f ca="1">TODAY()-O92</f>
        <v>279</v>
      </c>
      <c r="S92" s="119" t="s">
        <v>92</v>
      </c>
      <c r="T92" s="126">
        <v>44315</v>
      </c>
      <c r="U92" s="116"/>
      <c r="V92" s="116"/>
      <c r="W92" s="116"/>
      <c r="X92" s="127"/>
      <c r="Y92" s="127" t="s">
        <v>59</v>
      </c>
    </row>
    <row r="93" spans="1:30">
      <c r="A93" s="116">
        <v>93</v>
      </c>
      <c r="B93" s="117">
        <v>43466</v>
      </c>
      <c r="C93" s="118">
        <f t="shared" si="8"/>
        <v>1</v>
      </c>
      <c r="D93" s="119" t="s">
        <v>25</v>
      </c>
      <c r="E93" s="119" t="s">
        <v>401</v>
      </c>
      <c r="F93" s="211" t="s">
        <v>402</v>
      </c>
      <c r="G93" s="119" t="s">
        <v>403</v>
      </c>
      <c r="H93" s="119" t="s">
        <v>48</v>
      </c>
      <c r="I93" s="121" t="s">
        <v>42</v>
      </c>
      <c r="J93" s="121" t="s">
        <v>72</v>
      </c>
      <c r="K93" s="120"/>
      <c r="L93" s="120" t="s">
        <v>32</v>
      </c>
      <c r="M93" s="119" t="s">
        <v>33</v>
      </c>
      <c r="N93" s="232">
        <v>43669</v>
      </c>
      <c r="O93" s="232">
        <v>44399</v>
      </c>
      <c r="P93" s="124">
        <f t="shared" si="9"/>
        <v>7</v>
      </c>
      <c r="Q93" s="125"/>
      <c r="R93" s="125">
        <f ca="1">TODAY()-O93</f>
        <v>279</v>
      </c>
      <c r="S93" s="119" t="s">
        <v>55</v>
      </c>
      <c r="U93" s="116"/>
      <c r="V93" s="116"/>
      <c r="W93" s="116"/>
      <c r="X93" s="127"/>
      <c r="Y93" s="127" t="s">
        <v>59</v>
      </c>
    </row>
    <row r="94" spans="1:30" ht="27.6">
      <c r="A94" s="116">
        <v>94</v>
      </c>
      <c r="B94" s="117">
        <v>43466</v>
      </c>
      <c r="C94" s="118">
        <f t="shared" si="8"/>
        <v>1</v>
      </c>
      <c r="D94" s="119" t="s">
        <v>37</v>
      </c>
      <c r="E94" s="119" t="s">
        <v>404</v>
      </c>
      <c r="F94" s="211" t="s">
        <v>405</v>
      </c>
      <c r="G94" s="119" t="s">
        <v>406</v>
      </c>
      <c r="H94" s="119" t="s">
        <v>41</v>
      </c>
      <c r="I94" s="121" t="s">
        <v>42</v>
      </c>
      <c r="J94" s="121" t="s">
        <v>72</v>
      </c>
      <c r="K94" s="120"/>
      <c r="L94" s="120" t="s">
        <v>32</v>
      </c>
      <c r="M94" s="119" t="s">
        <v>33</v>
      </c>
      <c r="N94" s="232">
        <v>43669</v>
      </c>
      <c r="O94" s="232"/>
      <c r="P94" s="124">
        <f t="shared" si="9"/>
        <v>0</v>
      </c>
      <c r="Q94" s="125"/>
      <c r="R94" s="125"/>
      <c r="S94" s="126" t="s">
        <v>44</v>
      </c>
      <c r="U94" s="116"/>
      <c r="V94" s="116"/>
      <c r="W94" s="116"/>
      <c r="X94" s="127"/>
      <c r="Y94" s="127" t="s">
        <v>44</v>
      </c>
    </row>
    <row r="95" spans="1:30">
      <c r="A95" s="116">
        <v>95</v>
      </c>
      <c r="B95" s="117">
        <v>43466</v>
      </c>
      <c r="C95" s="118">
        <f t="shared" si="8"/>
        <v>1</v>
      </c>
      <c r="D95" s="119" t="s">
        <v>25</v>
      </c>
      <c r="E95" s="119" t="s">
        <v>407</v>
      </c>
      <c r="F95" s="211" t="s">
        <v>408</v>
      </c>
      <c r="G95" s="119" t="s">
        <v>409</v>
      </c>
      <c r="H95" s="119" t="s">
        <v>41</v>
      </c>
      <c r="I95" s="121" t="s">
        <v>42</v>
      </c>
      <c r="J95" s="121" t="s">
        <v>72</v>
      </c>
      <c r="K95" s="120"/>
      <c r="L95" s="120" t="s">
        <v>32</v>
      </c>
      <c r="M95" s="119" t="s">
        <v>33</v>
      </c>
      <c r="N95" s="232">
        <v>44306</v>
      </c>
      <c r="O95" s="232"/>
      <c r="P95" s="124">
        <f t="shared" si="9"/>
        <v>0</v>
      </c>
      <c r="Q95" s="127"/>
      <c r="R95" s="125"/>
      <c r="S95" s="119" t="s">
        <v>55</v>
      </c>
      <c r="U95" s="116" t="s">
        <v>410</v>
      </c>
      <c r="V95" s="116" t="s">
        <v>110</v>
      </c>
      <c r="W95" s="116" t="s">
        <v>58</v>
      </c>
      <c r="X95" s="122">
        <v>44054</v>
      </c>
      <c r="Y95" s="127" t="s">
        <v>162</v>
      </c>
    </row>
    <row r="96" spans="1:30">
      <c r="A96" s="116">
        <v>96</v>
      </c>
      <c r="B96" s="117">
        <v>43466</v>
      </c>
      <c r="C96" s="118">
        <f t="shared" si="8"/>
        <v>1</v>
      </c>
      <c r="D96" s="119" t="s">
        <v>25</v>
      </c>
      <c r="E96" s="119" t="s">
        <v>411</v>
      </c>
      <c r="F96" s="211" t="s">
        <v>412</v>
      </c>
      <c r="G96" s="119" t="s">
        <v>413</v>
      </c>
      <c r="H96" s="119" t="s">
        <v>41</v>
      </c>
      <c r="I96" s="121" t="s">
        <v>42</v>
      </c>
      <c r="J96" s="121" t="s">
        <v>72</v>
      </c>
      <c r="K96" s="120"/>
      <c r="L96" s="120" t="s">
        <v>32</v>
      </c>
      <c r="M96" s="119" t="s">
        <v>33</v>
      </c>
      <c r="N96" s="232">
        <v>43678</v>
      </c>
      <c r="O96" s="232">
        <v>44399</v>
      </c>
      <c r="P96" s="124">
        <f t="shared" si="9"/>
        <v>7</v>
      </c>
      <c r="Q96" s="125">
        <v>4</v>
      </c>
      <c r="R96" s="125">
        <f ca="1">TODAY()-O96</f>
        <v>279</v>
      </c>
      <c r="S96" s="119" t="s">
        <v>55</v>
      </c>
      <c r="U96" s="116"/>
      <c r="V96" s="116"/>
      <c r="W96" s="116"/>
      <c r="X96" s="127"/>
      <c r="Y96" s="127" t="s">
        <v>59</v>
      </c>
    </row>
    <row r="97" spans="1:25">
      <c r="A97" s="116">
        <v>97</v>
      </c>
      <c r="B97" s="117">
        <v>43466</v>
      </c>
      <c r="C97" s="118">
        <f t="shared" si="8"/>
        <v>1</v>
      </c>
      <c r="D97" s="119" t="s">
        <v>25</v>
      </c>
      <c r="E97" s="119" t="s">
        <v>414</v>
      </c>
      <c r="F97" s="211" t="s">
        <v>415</v>
      </c>
      <c r="G97" s="119" t="s">
        <v>416</v>
      </c>
      <c r="H97" s="119" t="s">
        <v>160</v>
      </c>
      <c r="I97" s="119" t="s">
        <v>42</v>
      </c>
      <c r="J97" s="121" t="s">
        <v>417</v>
      </c>
      <c r="K97" s="120"/>
      <c r="L97" s="120" t="s">
        <v>32</v>
      </c>
      <c r="M97" s="119" t="s">
        <v>78</v>
      </c>
      <c r="N97" s="232"/>
      <c r="O97" s="232"/>
      <c r="P97" s="124">
        <f t="shared" si="9"/>
        <v>0</v>
      </c>
      <c r="Q97" s="122"/>
      <c r="R97" s="125"/>
      <c r="S97" s="119"/>
      <c r="U97" s="116" t="s">
        <v>418</v>
      </c>
      <c r="V97" s="116" t="s">
        <v>110</v>
      </c>
      <c r="W97" s="116" t="s">
        <v>58</v>
      </c>
      <c r="X97" s="122">
        <v>44061</v>
      </c>
      <c r="Y97" s="127"/>
    </row>
    <row r="98" spans="1:25">
      <c r="A98" s="116">
        <v>98</v>
      </c>
      <c r="B98" s="117">
        <v>43466</v>
      </c>
      <c r="C98" s="118">
        <f t="shared" ref="C98:C129" si="10">IF(B98&lt;&gt;0,MONTH(B98),0)</f>
        <v>1</v>
      </c>
      <c r="D98" s="119" t="s">
        <v>25</v>
      </c>
      <c r="E98" s="119" t="s">
        <v>419</v>
      </c>
      <c r="F98" s="211" t="s">
        <v>420</v>
      </c>
      <c r="G98" s="119" t="s">
        <v>421</v>
      </c>
      <c r="H98" s="119" t="s">
        <v>41</v>
      </c>
      <c r="I98" s="121" t="s">
        <v>42</v>
      </c>
      <c r="J98" s="121" t="s">
        <v>72</v>
      </c>
      <c r="K98" s="120"/>
      <c r="L98" s="120" t="s">
        <v>32</v>
      </c>
      <c r="M98" s="119" t="s">
        <v>33</v>
      </c>
      <c r="N98" s="232" t="s">
        <v>280</v>
      </c>
      <c r="O98" s="232"/>
      <c r="P98" s="124">
        <f t="shared" si="9"/>
        <v>0</v>
      </c>
      <c r="Q98" s="125"/>
      <c r="R98" s="125"/>
      <c r="S98" s="119" t="s">
        <v>55</v>
      </c>
      <c r="U98" s="116"/>
      <c r="V98" s="116"/>
      <c r="W98" s="116"/>
      <c r="X98" s="127"/>
      <c r="Y98" s="127" t="s">
        <v>422</v>
      </c>
    </row>
    <row r="99" spans="1:25">
      <c r="A99" s="116">
        <v>99</v>
      </c>
      <c r="B99" s="117">
        <v>43466</v>
      </c>
      <c r="C99" s="118">
        <f t="shared" si="10"/>
        <v>1</v>
      </c>
      <c r="D99" s="119" t="s">
        <v>25</v>
      </c>
      <c r="E99" s="119" t="s">
        <v>423</v>
      </c>
      <c r="F99" s="211" t="s">
        <v>424</v>
      </c>
      <c r="G99" s="119" t="s">
        <v>425</v>
      </c>
      <c r="H99" s="119" t="s">
        <v>41</v>
      </c>
      <c r="I99" s="121" t="s">
        <v>42</v>
      </c>
      <c r="J99" s="121" t="s">
        <v>72</v>
      </c>
      <c r="K99" s="120"/>
      <c r="L99" s="120" t="s">
        <v>32</v>
      </c>
      <c r="M99" s="119" t="s">
        <v>33</v>
      </c>
      <c r="N99" s="232">
        <v>43678</v>
      </c>
      <c r="O99" s="232" t="s">
        <v>426</v>
      </c>
      <c r="P99" s="124" t="e">
        <f t="shared" si="9"/>
        <v>#VALUE!</v>
      </c>
      <c r="Q99" s="125"/>
      <c r="R99" s="125"/>
      <c r="S99" s="126" t="s">
        <v>44</v>
      </c>
      <c r="U99" s="116"/>
      <c r="V99" s="116"/>
      <c r="W99" s="116"/>
      <c r="X99" s="127"/>
      <c r="Y99" s="127" t="s">
        <v>427</v>
      </c>
    </row>
    <row r="100" spans="1:25">
      <c r="A100" s="116">
        <v>100</v>
      </c>
      <c r="B100" s="117">
        <v>43466</v>
      </c>
      <c r="C100" s="118">
        <f t="shared" si="10"/>
        <v>1</v>
      </c>
      <c r="D100" s="119" t="s">
        <v>25</v>
      </c>
      <c r="E100" s="119" t="s">
        <v>428</v>
      </c>
      <c r="F100" s="211" t="s">
        <v>429</v>
      </c>
      <c r="G100" s="119" t="s">
        <v>430</v>
      </c>
      <c r="H100" s="119" t="s">
        <v>41</v>
      </c>
      <c r="I100" s="121" t="s">
        <v>42</v>
      </c>
      <c r="J100" s="121" t="s">
        <v>72</v>
      </c>
      <c r="K100" s="120"/>
      <c r="L100" s="120" t="s">
        <v>32</v>
      </c>
      <c r="M100" s="119" t="s">
        <v>78</v>
      </c>
      <c r="N100" s="232"/>
      <c r="O100" s="232"/>
      <c r="P100" s="124">
        <f t="shared" si="9"/>
        <v>0</v>
      </c>
      <c r="Q100" s="127"/>
      <c r="R100" s="125"/>
      <c r="S100" s="119"/>
      <c r="U100" s="116" t="s">
        <v>431</v>
      </c>
      <c r="V100" s="116" t="s">
        <v>110</v>
      </c>
      <c r="W100" s="116" t="s">
        <v>58</v>
      </c>
      <c r="X100" s="122">
        <v>44061</v>
      </c>
      <c r="Y100" s="127"/>
    </row>
    <row r="101" spans="1:25">
      <c r="A101" s="116">
        <v>101</v>
      </c>
      <c r="B101" s="117">
        <v>43466</v>
      </c>
      <c r="C101" s="118">
        <f t="shared" si="10"/>
        <v>1</v>
      </c>
      <c r="D101" s="119" t="s">
        <v>25</v>
      </c>
      <c r="E101" s="119" t="s">
        <v>432</v>
      </c>
      <c r="F101" s="211" t="s">
        <v>433</v>
      </c>
      <c r="G101" s="119" t="s">
        <v>434</v>
      </c>
      <c r="H101" s="119" t="s">
        <v>41</v>
      </c>
      <c r="I101" s="119" t="s">
        <v>30</v>
      </c>
      <c r="J101" s="121" t="s">
        <v>435</v>
      </c>
      <c r="K101" s="120"/>
      <c r="L101" s="120" t="s">
        <v>32</v>
      </c>
      <c r="M101" s="119" t="s">
        <v>184</v>
      </c>
      <c r="N101" s="232" t="s">
        <v>280</v>
      </c>
      <c r="O101" s="232"/>
      <c r="P101" s="124">
        <f t="shared" ref="P101:P132" si="11">IF(O101&lt;&gt;0,MONTH(O101),0)</f>
        <v>0</v>
      </c>
      <c r="Q101" s="125"/>
      <c r="R101" s="125"/>
      <c r="S101" s="126" t="s">
        <v>44</v>
      </c>
      <c r="U101" s="116"/>
      <c r="V101" s="116"/>
      <c r="W101" s="116"/>
      <c r="X101" s="127"/>
      <c r="Y101" s="127" t="s">
        <v>44</v>
      </c>
    </row>
    <row r="102" spans="1:25">
      <c r="A102" s="116">
        <v>102</v>
      </c>
      <c r="B102" s="117">
        <v>43466</v>
      </c>
      <c r="C102" s="118">
        <f t="shared" si="10"/>
        <v>1</v>
      </c>
      <c r="D102" s="119" t="s">
        <v>37</v>
      </c>
      <c r="E102" s="119" t="s">
        <v>436</v>
      </c>
      <c r="F102" s="211" t="s">
        <v>437</v>
      </c>
      <c r="G102" s="119" t="s">
        <v>438</v>
      </c>
      <c r="H102" s="119" t="s">
        <v>97</v>
      </c>
      <c r="I102" s="121" t="s">
        <v>42</v>
      </c>
      <c r="J102" s="121" t="s">
        <v>72</v>
      </c>
      <c r="K102" s="120"/>
      <c r="L102" s="120" t="s">
        <v>32</v>
      </c>
      <c r="M102" s="119" t="s">
        <v>33</v>
      </c>
      <c r="N102" s="232">
        <v>43678</v>
      </c>
      <c r="O102" s="232">
        <v>44019</v>
      </c>
      <c r="P102" s="124">
        <f t="shared" si="11"/>
        <v>7</v>
      </c>
      <c r="Q102" s="125">
        <v>2</v>
      </c>
      <c r="R102" s="125"/>
      <c r="S102" s="119" t="s">
        <v>92</v>
      </c>
      <c r="U102" s="116"/>
      <c r="V102" s="116"/>
      <c r="W102" s="116"/>
      <c r="X102" s="127"/>
      <c r="Y102" s="127" t="s">
        <v>439</v>
      </c>
    </row>
    <row r="103" spans="1:25">
      <c r="A103" s="116">
        <v>103</v>
      </c>
      <c r="B103" s="117">
        <v>43466</v>
      </c>
      <c r="C103" s="118">
        <f t="shared" si="10"/>
        <v>1</v>
      </c>
      <c r="D103" s="119" t="s">
        <v>37</v>
      </c>
      <c r="E103" s="119" t="s">
        <v>440</v>
      </c>
      <c r="F103" s="211" t="s">
        <v>441</v>
      </c>
      <c r="G103" s="119" t="s">
        <v>442</v>
      </c>
      <c r="H103" s="119" t="s">
        <v>41</v>
      </c>
      <c r="I103" s="121" t="s">
        <v>42</v>
      </c>
      <c r="J103" s="121" t="s">
        <v>72</v>
      </c>
      <c r="K103" s="120"/>
      <c r="L103" s="120" t="s">
        <v>32</v>
      </c>
      <c r="M103" s="119" t="s">
        <v>33</v>
      </c>
      <c r="N103" s="232">
        <v>43679</v>
      </c>
      <c r="O103" s="232">
        <v>44105</v>
      </c>
      <c r="P103" s="124">
        <f t="shared" si="11"/>
        <v>10</v>
      </c>
      <c r="Q103" s="125">
        <v>4</v>
      </c>
      <c r="R103" s="125">
        <f ca="1">TODAY()-O103</f>
        <v>573</v>
      </c>
      <c r="S103" s="126" t="s">
        <v>44</v>
      </c>
      <c r="U103" s="116"/>
      <c r="V103" s="116"/>
      <c r="W103" s="116"/>
      <c r="X103" s="127"/>
      <c r="Y103" s="127" t="s">
        <v>44</v>
      </c>
    </row>
    <row r="104" spans="1:25">
      <c r="A104" s="116">
        <v>104</v>
      </c>
      <c r="B104" s="117">
        <v>43466</v>
      </c>
      <c r="C104" s="118">
        <f t="shared" si="10"/>
        <v>1</v>
      </c>
      <c r="D104" s="119" t="s">
        <v>37</v>
      </c>
      <c r="E104" s="119" t="s">
        <v>443</v>
      </c>
      <c r="F104" s="211" t="s">
        <v>444</v>
      </c>
      <c r="G104" s="119" t="s">
        <v>445</v>
      </c>
      <c r="H104" s="119" t="s">
        <v>97</v>
      </c>
      <c r="I104" s="119" t="s">
        <v>42</v>
      </c>
      <c r="J104" s="121" t="s">
        <v>82</v>
      </c>
      <c r="K104" s="120"/>
      <c r="L104" s="120" t="s">
        <v>32</v>
      </c>
      <c r="M104" s="119" t="s">
        <v>33</v>
      </c>
      <c r="N104" s="232">
        <v>43489</v>
      </c>
      <c r="O104" s="232">
        <v>44153</v>
      </c>
      <c r="P104" s="124">
        <f t="shared" si="11"/>
        <v>11</v>
      </c>
      <c r="Q104" s="125"/>
      <c r="R104" s="118">
        <f ca="1">TODAY()-O104</f>
        <v>525</v>
      </c>
      <c r="S104" s="119" t="s">
        <v>92</v>
      </c>
      <c r="U104" s="116"/>
      <c r="V104" s="116"/>
      <c r="W104" s="116"/>
      <c r="X104" s="127"/>
      <c r="Y104" s="127" t="s">
        <v>446</v>
      </c>
    </row>
    <row r="105" spans="1:25">
      <c r="A105" s="116">
        <v>105</v>
      </c>
      <c r="B105" s="117">
        <v>43466</v>
      </c>
      <c r="C105" s="118">
        <f t="shared" si="10"/>
        <v>1</v>
      </c>
      <c r="D105" s="119" t="s">
        <v>252</v>
      </c>
      <c r="E105" s="138" t="s">
        <v>447</v>
      </c>
      <c r="F105" s="211" t="s">
        <v>448</v>
      </c>
      <c r="G105" s="139" t="s">
        <v>449</v>
      </c>
      <c r="H105" s="139" t="s">
        <v>41</v>
      </c>
      <c r="I105" s="119" t="s">
        <v>42</v>
      </c>
      <c r="J105" s="140" t="s">
        <v>43</v>
      </c>
      <c r="K105" s="120" t="s">
        <v>65</v>
      </c>
      <c r="L105" s="120" t="s">
        <v>32</v>
      </c>
      <c r="M105" s="138" t="s">
        <v>33</v>
      </c>
      <c r="N105" s="235">
        <v>43430</v>
      </c>
      <c r="O105" s="232">
        <v>44390</v>
      </c>
      <c r="P105" s="124">
        <f t="shared" si="11"/>
        <v>7</v>
      </c>
      <c r="Q105" s="141">
        <v>7</v>
      </c>
      <c r="R105" s="118">
        <f ca="1">TODAY()-O105</f>
        <v>288</v>
      </c>
      <c r="S105" s="139" t="s">
        <v>55</v>
      </c>
      <c r="T105" s="142"/>
      <c r="U105" s="142"/>
      <c r="V105" s="142"/>
      <c r="W105" s="142"/>
      <c r="X105" s="143" t="s">
        <v>450</v>
      </c>
      <c r="Y105" s="141" t="s">
        <v>451</v>
      </c>
    </row>
    <row r="106" spans="1:25">
      <c r="A106" s="116">
        <v>106</v>
      </c>
      <c r="B106" s="129">
        <v>44199</v>
      </c>
      <c r="C106" s="118">
        <f t="shared" si="10"/>
        <v>1</v>
      </c>
      <c r="D106" s="119" t="s">
        <v>252</v>
      </c>
      <c r="E106" s="144" t="s">
        <v>452</v>
      </c>
      <c r="F106" s="211" t="s">
        <v>453</v>
      </c>
      <c r="G106" s="145" t="s">
        <v>454</v>
      </c>
      <c r="H106" s="145" t="s">
        <v>41</v>
      </c>
      <c r="I106" s="119" t="s">
        <v>42</v>
      </c>
      <c r="J106" s="121" t="s">
        <v>82</v>
      </c>
      <c r="K106" s="120" t="s">
        <v>65</v>
      </c>
      <c r="L106" s="131" t="s">
        <v>32</v>
      </c>
      <c r="M106" s="144" t="s">
        <v>33</v>
      </c>
      <c r="N106" s="236">
        <v>44020</v>
      </c>
      <c r="O106" s="237">
        <v>44106</v>
      </c>
      <c r="P106" s="124">
        <f t="shared" si="11"/>
        <v>10</v>
      </c>
      <c r="Q106" s="146"/>
      <c r="R106" s="124"/>
      <c r="S106" s="145" t="s">
        <v>92</v>
      </c>
      <c r="U106" s="116"/>
      <c r="V106" s="116"/>
      <c r="W106" s="116"/>
      <c r="X106" s="147"/>
      <c r="Y106" s="148" t="s">
        <v>455</v>
      </c>
    </row>
    <row r="107" spans="1:25">
      <c r="A107" s="116">
        <v>107</v>
      </c>
      <c r="B107" s="117">
        <v>43466</v>
      </c>
      <c r="C107" s="118">
        <f t="shared" si="10"/>
        <v>1</v>
      </c>
      <c r="D107" s="119" t="s">
        <v>37</v>
      </c>
      <c r="E107" s="149" t="s">
        <v>456</v>
      </c>
      <c r="F107" s="211" t="s">
        <v>457</v>
      </c>
      <c r="G107" s="150" t="s">
        <v>442</v>
      </c>
      <c r="H107" s="150" t="s">
        <v>41</v>
      </c>
      <c r="I107" s="121" t="s">
        <v>42</v>
      </c>
      <c r="J107" s="121" t="s">
        <v>72</v>
      </c>
      <c r="K107" s="120"/>
      <c r="L107" s="120" t="s">
        <v>32</v>
      </c>
      <c r="M107" s="149" t="s">
        <v>33</v>
      </c>
      <c r="N107" s="237">
        <v>43678</v>
      </c>
      <c r="O107" s="237">
        <v>44106</v>
      </c>
      <c r="P107" s="124">
        <f t="shared" si="11"/>
        <v>10</v>
      </c>
      <c r="Q107" s="151">
        <v>4</v>
      </c>
      <c r="R107" s="118">
        <f ca="1">TODAY()-O107</f>
        <v>572</v>
      </c>
      <c r="S107" s="150" t="s">
        <v>55</v>
      </c>
      <c r="T107" s="142"/>
      <c r="U107" s="142"/>
      <c r="V107" s="142"/>
      <c r="W107" s="142"/>
      <c r="X107" s="152" t="s">
        <v>450</v>
      </c>
      <c r="Y107" s="151" t="s">
        <v>451</v>
      </c>
    </row>
    <row r="108" spans="1:25">
      <c r="A108" s="116">
        <v>108</v>
      </c>
      <c r="B108" s="117">
        <v>43466</v>
      </c>
      <c r="C108" s="118">
        <f t="shared" si="10"/>
        <v>1</v>
      </c>
      <c r="D108" s="119" t="s">
        <v>37</v>
      </c>
      <c r="E108" s="149" t="s">
        <v>458</v>
      </c>
      <c r="F108" s="211" t="s">
        <v>459</v>
      </c>
      <c r="G108" s="150" t="s">
        <v>460</v>
      </c>
      <c r="H108" s="150" t="s">
        <v>461</v>
      </c>
      <c r="I108" s="121" t="s">
        <v>42</v>
      </c>
      <c r="J108" s="121" t="s">
        <v>72</v>
      </c>
      <c r="K108" s="120"/>
      <c r="L108" s="120" t="s">
        <v>32</v>
      </c>
      <c r="M108" s="149" t="s">
        <v>33</v>
      </c>
      <c r="N108" s="237">
        <v>44020</v>
      </c>
      <c r="O108" s="237">
        <v>44021</v>
      </c>
      <c r="P108" s="124">
        <f t="shared" si="11"/>
        <v>7</v>
      </c>
      <c r="Q108" s="151" t="s">
        <v>450</v>
      </c>
      <c r="R108" s="118">
        <f ca="1">TODAY()-O108</f>
        <v>657</v>
      </c>
      <c r="S108" s="150" t="s">
        <v>92</v>
      </c>
      <c r="T108" s="153">
        <v>44021</v>
      </c>
      <c r="U108" s="142"/>
      <c r="V108" s="142"/>
      <c r="W108" s="142"/>
      <c r="X108" s="152" t="s">
        <v>450</v>
      </c>
      <c r="Y108" s="151" t="s">
        <v>462</v>
      </c>
    </row>
    <row r="109" spans="1:25" ht="27.6">
      <c r="A109" s="116">
        <v>109</v>
      </c>
      <c r="B109" s="129">
        <v>44199</v>
      </c>
      <c r="C109" s="118">
        <f t="shared" si="10"/>
        <v>1</v>
      </c>
      <c r="D109" s="119" t="s">
        <v>252</v>
      </c>
      <c r="E109" s="144" t="s">
        <v>463</v>
      </c>
      <c r="F109" s="211" t="s">
        <v>464</v>
      </c>
      <c r="G109" s="145" t="s">
        <v>465</v>
      </c>
      <c r="H109" s="145" t="s">
        <v>41</v>
      </c>
      <c r="I109" s="121" t="s">
        <v>42</v>
      </c>
      <c r="J109" s="121" t="s">
        <v>82</v>
      </c>
      <c r="K109" s="120" t="s">
        <v>65</v>
      </c>
      <c r="L109" s="131" t="s">
        <v>32</v>
      </c>
      <c r="M109" s="144" t="s">
        <v>466</v>
      </c>
      <c r="N109" s="236"/>
      <c r="O109" s="237">
        <v>43625</v>
      </c>
      <c r="P109" s="124">
        <f t="shared" si="11"/>
        <v>6</v>
      </c>
      <c r="Q109" s="146"/>
      <c r="R109" s="124"/>
      <c r="S109" s="145"/>
      <c r="U109" s="116" t="s">
        <v>467</v>
      </c>
      <c r="V109" s="116" t="s">
        <v>110</v>
      </c>
      <c r="W109" s="116" t="s">
        <v>58</v>
      </c>
      <c r="X109" s="154">
        <v>44104</v>
      </c>
      <c r="Y109" s="148"/>
    </row>
    <row r="110" spans="1:25">
      <c r="A110" s="116">
        <v>110</v>
      </c>
      <c r="B110" s="129">
        <v>44199</v>
      </c>
      <c r="C110" s="118">
        <f t="shared" si="10"/>
        <v>1</v>
      </c>
      <c r="D110" s="119" t="s">
        <v>252</v>
      </c>
      <c r="E110" s="144" t="s">
        <v>468</v>
      </c>
      <c r="F110" s="211" t="s">
        <v>469</v>
      </c>
      <c r="G110" s="145" t="s">
        <v>470</v>
      </c>
      <c r="H110" s="145" t="s">
        <v>41</v>
      </c>
      <c r="I110" s="121" t="s">
        <v>42</v>
      </c>
      <c r="J110" s="121" t="s">
        <v>72</v>
      </c>
      <c r="K110" s="120" t="s">
        <v>65</v>
      </c>
      <c r="L110" s="131" t="s">
        <v>32</v>
      </c>
      <c r="M110" s="144" t="s">
        <v>466</v>
      </c>
      <c r="N110" s="236"/>
      <c r="O110" s="236"/>
      <c r="P110" s="124">
        <f t="shared" si="11"/>
        <v>0</v>
      </c>
      <c r="Q110" s="146"/>
      <c r="R110" s="124"/>
      <c r="S110" s="145"/>
      <c r="U110" s="116" t="s">
        <v>471</v>
      </c>
      <c r="V110" s="116" t="s">
        <v>57</v>
      </c>
      <c r="W110" s="116" t="s">
        <v>58</v>
      </c>
      <c r="X110" s="154">
        <v>44104</v>
      </c>
      <c r="Y110" s="127"/>
    </row>
    <row r="111" spans="1:25">
      <c r="A111" s="116">
        <v>111</v>
      </c>
      <c r="B111" s="117">
        <v>43466</v>
      </c>
      <c r="C111" s="118">
        <f t="shared" si="10"/>
        <v>1</v>
      </c>
      <c r="D111" s="119" t="s">
        <v>37</v>
      </c>
      <c r="E111" s="149" t="s">
        <v>472</v>
      </c>
      <c r="F111" s="211" t="s">
        <v>473</v>
      </c>
      <c r="G111" s="150" t="s">
        <v>474</v>
      </c>
      <c r="H111" s="150" t="s">
        <v>177</v>
      </c>
      <c r="I111" s="121" t="s">
        <v>42</v>
      </c>
      <c r="J111" s="121" t="s">
        <v>72</v>
      </c>
      <c r="K111" s="120"/>
      <c r="L111" s="120" t="s">
        <v>32</v>
      </c>
      <c r="M111" s="149" t="s">
        <v>33</v>
      </c>
      <c r="N111" s="237">
        <v>43683</v>
      </c>
      <c r="O111" s="237">
        <v>44106</v>
      </c>
      <c r="P111" s="124">
        <f t="shared" si="11"/>
        <v>10</v>
      </c>
      <c r="Q111" s="151">
        <v>3</v>
      </c>
      <c r="R111" s="118">
        <f ca="1">TODAY()-O111</f>
        <v>572</v>
      </c>
      <c r="S111" s="126" t="s">
        <v>44</v>
      </c>
      <c r="T111" s="142"/>
      <c r="U111" s="142"/>
      <c r="V111" s="142"/>
      <c r="W111" s="142"/>
      <c r="X111" s="152" t="s">
        <v>450</v>
      </c>
      <c r="Y111" s="127" t="s">
        <v>44</v>
      </c>
    </row>
    <row r="112" spans="1:25">
      <c r="A112" s="116">
        <v>112</v>
      </c>
      <c r="B112" s="117">
        <v>43466</v>
      </c>
      <c r="C112" s="118">
        <f t="shared" si="10"/>
        <v>1</v>
      </c>
      <c r="D112" s="119" t="s">
        <v>37</v>
      </c>
      <c r="E112" s="149" t="s">
        <v>475</v>
      </c>
      <c r="F112" s="211" t="s">
        <v>476</v>
      </c>
      <c r="G112" s="150" t="s">
        <v>477</v>
      </c>
      <c r="H112" s="150" t="s">
        <v>86</v>
      </c>
      <c r="I112" s="150" t="s">
        <v>42</v>
      </c>
      <c r="J112" s="140" t="s">
        <v>478</v>
      </c>
      <c r="K112" s="120"/>
      <c r="L112" s="120" t="s">
        <v>32</v>
      </c>
      <c r="M112" s="149" t="s">
        <v>33</v>
      </c>
      <c r="N112" s="237">
        <v>43624</v>
      </c>
      <c r="O112" s="237">
        <v>43625</v>
      </c>
      <c r="P112" s="124">
        <f t="shared" si="11"/>
        <v>6</v>
      </c>
      <c r="Q112" s="151" t="s">
        <v>450</v>
      </c>
      <c r="S112" s="126" t="s">
        <v>44</v>
      </c>
      <c r="T112" s="142"/>
      <c r="U112" s="142"/>
      <c r="V112" s="142"/>
      <c r="W112" s="142"/>
      <c r="X112" s="152" t="s">
        <v>450</v>
      </c>
      <c r="Y112" s="127" t="s">
        <v>44</v>
      </c>
    </row>
    <row r="113" spans="1:25">
      <c r="A113" s="116">
        <v>113</v>
      </c>
      <c r="B113" s="117">
        <v>43466</v>
      </c>
      <c r="C113" s="118">
        <f t="shared" si="10"/>
        <v>1</v>
      </c>
      <c r="D113" s="119" t="s">
        <v>25</v>
      </c>
      <c r="E113" s="149" t="s">
        <v>479</v>
      </c>
      <c r="F113" s="211" t="s">
        <v>480</v>
      </c>
      <c r="G113" s="150" t="s">
        <v>481</v>
      </c>
      <c r="H113" s="150" t="s">
        <v>140</v>
      </c>
      <c r="I113" s="121" t="s">
        <v>42</v>
      </c>
      <c r="J113" s="121" t="s">
        <v>72</v>
      </c>
      <c r="K113" s="120"/>
      <c r="L113" s="120" t="s">
        <v>32</v>
      </c>
      <c r="M113" s="149" t="s">
        <v>33</v>
      </c>
      <c r="N113" s="237">
        <v>43581</v>
      </c>
      <c r="O113" s="237">
        <v>43947</v>
      </c>
      <c r="P113" s="124">
        <f t="shared" si="11"/>
        <v>4</v>
      </c>
      <c r="Q113" s="151" t="s">
        <v>450</v>
      </c>
      <c r="R113" s="118">
        <f ca="1">TODAY()-O113</f>
        <v>731</v>
      </c>
      <c r="S113" s="126" t="s">
        <v>44</v>
      </c>
      <c r="T113" s="142"/>
      <c r="U113" s="142"/>
      <c r="V113" s="142"/>
      <c r="W113" s="142"/>
      <c r="X113" s="152" t="s">
        <v>450</v>
      </c>
      <c r="Y113" s="127" t="s">
        <v>44</v>
      </c>
    </row>
    <row r="114" spans="1:25" ht="27.6">
      <c r="A114" s="116">
        <v>114</v>
      </c>
      <c r="B114" s="117">
        <v>43466</v>
      </c>
      <c r="C114" s="118">
        <f t="shared" si="10"/>
        <v>1</v>
      </c>
      <c r="D114" s="119" t="s">
        <v>252</v>
      </c>
      <c r="E114" s="149" t="s">
        <v>482</v>
      </c>
      <c r="F114" s="211" t="s">
        <v>483</v>
      </c>
      <c r="G114" s="150" t="s">
        <v>484</v>
      </c>
      <c r="H114" s="150" t="s">
        <v>53</v>
      </c>
      <c r="I114" s="150" t="s">
        <v>30</v>
      </c>
      <c r="J114" s="140" t="s">
        <v>485</v>
      </c>
      <c r="K114" s="120"/>
      <c r="L114" s="120" t="s">
        <v>32</v>
      </c>
      <c r="M114" s="149" t="s">
        <v>33</v>
      </c>
      <c r="N114" s="237">
        <v>43740</v>
      </c>
      <c r="O114" s="237">
        <v>44389</v>
      </c>
      <c r="P114" s="124">
        <f t="shared" si="11"/>
        <v>7</v>
      </c>
      <c r="Q114" s="151">
        <v>1</v>
      </c>
      <c r="R114" s="118">
        <f ca="1">TODAY()-O114</f>
        <v>289</v>
      </c>
      <c r="S114" s="150" t="s">
        <v>486</v>
      </c>
      <c r="T114" s="142"/>
      <c r="U114" s="142"/>
      <c r="V114" s="142"/>
      <c r="W114" s="142"/>
      <c r="X114" s="152" t="s">
        <v>450</v>
      </c>
      <c r="Y114" s="151"/>
    </row>
    <row r="115" spans="1:25">
      <c r="A115" s="116">
        <v>115</v>
      </c>
      <c r="B115" s="117">
        <v>43466</v>
      </c>
      <c r="C115" s="118">
        <f t="shared" si="10"/>
        <v>1</v>
      </c>
      <c r="D115" s="119" t="s">
        <v>252</v>
      </c>
      <c r="E115" s="149" t="s">
        <v>487</v>
      </c>
      <c r="F115" s="211" t="s">
        <v>488</v>
      </c>
      <c r="G115" s="150" t="s">
        <v>489</v>
      </c>
      <c r="H115" s="150" t="s">
        <v>41</v>
      </c>
      <c r="I115" s="121" t="s">
        <v>42</v>
      </c>
      <c r="J115" s="121" t="s">
        <v>72</v>
      </c>
      <c r="K115" s="120" t="s">
        <v>65</v>
      </c>
      <c r="L115" s="120" t="s">
        <v>32</v>
      </c>
      <c r="M115" s="149" t="s">
        <v>33</v>
      </c>
      <c r="N115" s="237">
        <v>44020</v>
      </c>
      <c r="O115" s="232">
        <v>44390</v>
      </c>
      <c r="P115" s="124">
        <f t="shared" si="11"/>
        <v>7</v>
      </c>
      <c r="Q115" s="151">
        <v>6</v>
      </c>
      <c r="R115" s="118">
        <f ca="1">TODAY()-O115</f>
        <v>288</v>
      </c>
      <c r="S115" s="150" t="s">
        <v>55</v>
      </c>
      <c r="T115" s="142"/>
      <c r="U115" s="142"/>
      <c r="V115" s="142"/>
      <c r="W115" s="142"/>
      <c r="X115" s="152" t="s">
        <v>450</v>
      </c>
      <c r="Y115" s="151" t="s">
        <v>451</v>
      </c>
    </row>
    <row r="116" spans="1:25">
      <c r="A116" s="116">
        <v>116</v>
      </c>
      <c r="B116" s="117">
        <v>43466</v>
      </c>
      <c r="C116" s="118">
        <f t="shared" si="10"/>
        <v>1</v>
      </c>
      <c r="D116" s="119" t="s">
        <v>37</v>
      </c>
      <c r="E116" s="149" t="s">
        <v>490</v>
      </c>
      <c r="F116" s="211" t="s">
        <v>491</v>
      </c>
      <c r="G116" s="150" t="s">
        <v>492</v>
      </c>
      <c r="H116" s="150" t="s">
        <v>41</v>
      </c>
      <c r="I116" s="119" t="s">
        <v>196</v>
      </c>
      <c r="J116" s="140" t="s">
        <v>196</v>
      </c>
      <c r="K116" s="120"/>
      <c r="L116" s="120" t="s">
        <v>32</v>
      </c>
      <c r="M116" s="149" t="s">
        <v>33</v>
      </c>
      <c r="N116" s="237">
        <v>43686</v>
      </c>
      <c r="O116" s="235">
        <v>44335</v>
      </c>
      <c r="P116" s="124">
        <f t="shared" si="11"/>
        <v>5</v>
      </c>
      <c r="Q116" s="151">
        <v>1</v>
      </c>
      <c r="S116" s="150" t="s">
        <v>92</v>
      </c>
      <c r="T116" s="153">
        <v>43743</v>
      </c>
      <c r="U116" s="142"/>
      <c r="V116" s="142"/>
      <c r="W116" s="142"/>
      <c r="X116" s="152" t="s">
        <v>450</v>
      </c>
      <c r="Y116" s="151" t="s">
        <v>462</v>
      </c>
    </row>
    <row r="117" spans="1:25">
      <c r="A117" s="116">
        <v>117</v>
      </c>
      <c r="B117" s="117">
        <v>43466</v>
      </c>
      <c r="C117" s="118">
        <f t="shared" si="10"/>
        <v>1</v>
      </c>
      <c r="D117" s="119" t="s">
        <v>37</v>
      </c>
      <c r="E117" s="149" t="s">
        <v>493</v>
      </c>
      <c r="F117" s="211" t="s">
        <v>488</v>
      </c>
      <c r="G117" s="150" t="s">
        <v>494</v>
      </c>
      <c r="H117" s="150" t="s">
        <v>344</v>
      </c>
      <c r="I117" s="119" t="s">
        <v>196</v>
      </c>
      <c r="J117" s="139" t="s">
        <v>196</v>
      </c>
      <c r="K117" s="120"/>
      <c r="L117" s="120" t="s">
        <v>32</v>
      </c>
      <c r="M117" s="149" t="s">
        <v>33</v>
      </c>
      <c r="N117" s="237">
        <v>44020</v>
      </c>
      <c r="O117" s="237">
        <v>44321</v>
      </c>
      <c r="P117" s="124">
        <f t="shared" si="11"/>
        <v>5</v>
      </c>
      <c r="Q117" s="151">
        <v>1</v>
      </c>
      <c r="R117" s="118">
        <f ca="1">TODAY()-O117</f>
        <v>357</v>
      </c>
      <c r="S117" s="150" t="s">
        <v>135</v>
      </c>
      <c r="T117" s="153">
        <v>44047</v>
      </c>
      <c r="U117" s="142" t="s">
        <v>495</v>
      </c>
      <c r="V117" s="142" t="s">
        <v>156</v>
      </c>
      <c r="W117" s="142" t="s">
        <v>58</v>
      </c>
      <c r="X117" s="155">
        <v>44104</v>
      </c>
      <c r="Y117" s="151" t="s">
        <v>496</v>
      </c>
    </row>
    <row r="118" spans="1:25">
      <c r="A118" s="116">
        <v>118</v>
      </c>
      <c r="B118" s="117">
        <v>43466</v>
      </c>
      <c r="C118" s="118">
        <f t="shared" si="10"/>
        <v>1</v>
      </c>
      <c r="D118" s="119" t="s">
        <v>25</v>
      </c>
      <c r="E118" s="149" t="s">
        <v>497</v>
      </c>
      <c r="F118" s="211" t="s">
        <v>488</v>
      </c>
      <c r="G118" s="150" t="s">
        <v>498</v>
      </c>
      <c r="H118" s="150" t="s">
        <v>97</v>
      </c>
      <c r="I118" s="121" t="s">
        <v>42</v>
      </c>
      <c r="J118" s="121" t="s">
        <v>72</v>
      </c>
      <c r="K118" s="120"/>
      <c r="L118" s="120" t="s">
        <v>32</v>
      </c>
      <c r="M118" s="156" t="s">
        <v>33</v>
      </c>
      <c r="N118" s="237">
        <v>43691</v>
      </c>
      <c r="O118" s="237">
        <v>44106</v>
      </c>
      <c r="P118" s="124">
        <f t="shared" si="11"/>
        <v>10</v>
      </c>
      <c r="Q118" s="151">
        <v>2</v>
      </c>
      <c r="R118" s="118">
        <f ca="1">TODAY()-O118</f>
        <v>572</v>
      </c>
      <c r="S118" s="149" t="s">
        <v>34</v>
      </c>
      <c r="T118" s="153">
        <v>43725</v>
      </c>
      <c r="U118" s="142"/>
      <c r="V118" s="142"/>
      <c r="W118" s="142"/>
      <c r="X118" s="152" t="s">
        <v>450</v>
      </c>
      <c r="Y118" s="151" t="s">
        <v>499</v>
      </c>
    </row>
    <row r="119" spans="1:25" ht="27.6">
      <c r="A119" s="116">
        <v>119</v>
      </c>
      <c r="B119" s="117">
        <v>43466</v>
      </c>
      <c r="C119" s="118">
        <f t="shared" si="10"/>
        <v>1</v>
      </c>
      <c r="D119" s="119" t="s">
        <v>25</v>
      </c>
      <c r="E119" s="149" t="s">
        <v>500</v>
      </c>
      <c r="F119" s="211" t="s">
        <v>501</v>
      </c>
      <c r="G119" s="150" t="s">
        <v>502</v>
      </c>
      <c r="H119" s="150" t="s">
        <v>97</v>
      </c>
      <c r="I119" s="150" t="s">
        <v>42</v>
      </c>
      <c r="J119" s="140" t="s">
        <v>82</v>
      </c>
      <c r="K119" s="120"/>
      <c r="L119" s="120" t="s">
        <v>32</v>
      </c>
      <c r="M119" s="156" t="s">
        <v>184</v>
      </c>
      <c r="N119" s="237">
        <v>43685</v>
      </c>
      <c r="O119" s="237">
        <v>44021</v>
      </c>
      <c r="P119" s="124">
        <f t="shared" si="11"/>
        <v>7</v>
      </c>
      <c r="Q119" s="151" t="s">
        <v>450</v>
      </c>
      <c r="S119" s="150" t="s">
        <v>55</v>
      </c>
      <c r="T119" s="142"/>
      <c r="U119" s="142"/>
      <c r="V119" s="142"/>
      <c r="W119" s="142"/>
      <c r="X119" s="152" t="s">
        <v>450</v>
      </c>
      <c r="Y119" s="151" t="s">
        <v>503</v>
      </c>
    </row>
    <row r="120" spans="1:25">
      <c r="A120" s="116">
        <v>120</v>
      </c>
      <c r="B120" s="117">
        <v>43466</v>
      </c>
      <c r="C120" s="118">
        <f t="shared" si="10"/>
        <v>1</v>
      </c>
      <c r="D120" s="119" t="s">
        <v>25</v>
      </c>
      <c r="E120" s="149" t="s">
        <v>504</v>
      </c>
      <c r="F120" s="211" t="s">
        <v>505</v>
      </c>
      <c r="G120" s="150" t="s">
        <v>506</v>
      </c>
      <c r="H120" s="150" t="s">
        <v>140</v>
      </c>
      <c r="I120" s="119" t="s">
        <v>196</v>
      </c>
      <c r="J120" s="140" t="s">
        <v>196</v>
      </c>
      <c r="K120" s="120"/>
      <c r="L120" s="120" t="s">
        <v>32</v>
      </c>
      <c r="M120" s="149" t="s">
        <v>33</v>
      </c>
      <c r="N120" s="237">
        <v>43710</v>
      </c>
      <c r="O120" s="131">
        <v>44483</v>
      </c>
      <c r="P120" s="124">
        <f t="shared" si="11"/>
        <v>10</v>
      </c>
      <c r="Q120" s="151">
        <v>4</v>
      </c>
      <c r="R120" s="118">
        <f ca="1">TODAY()-O120</f>
        <v>195</v>
      </c>
      <c r="S120" s="126" t="s">
        <v>44</v>
      </c>
      <c r="T120" s="142"/>
      <c r="U120" s="142"/>
      <c r="V120" s="142"/>
      <c r="W120" s="142"/>
      <c r="X120" s="152" t="s">
        <v>450</v>
      </c>
      <c r="Y120" s="151" t="s">
        <v>44</v>
      </c>
    </row>
    <row r="121" spans="1:25" ht="27.6">
      <c r="A121" s="116">
        <v>121</v>
      </c>
      <c r="B121" s="117">
        <v>43466</v>
      </c>
      <c r="C121" s="118">
        <f t="shared" si="10"/>
        <v>1</v>
      </c>
      <c r="D121" s="119" t="s">
        <v>25</v>
      </c>
      <c r="E121" s="119" t="s">
        <v>507</v>
      </c>
      <c r="F121" s="211" t="s">
        <v>508</v>
      </c>
      <c r="G121" s="119" t="s">
        <v>509</v>
      </c>
      <c r="H121" s="119" t="s">
        <v>140</v>
      </c>
      <c r="I121" s="119" t="s">
        <v>196</v>
      </c>
      <c r="J121" s="119" t="s">
        <v>196</v>
      </c>
      <c r="K121" s="120"/>
      <c r="L121" s="120" t="s">
        <v>32</v>
      </c>
      <c r="M121" s="119" t="s">
        <v>78</v>
      </c>
      <c r="N121" s="232"/>
      <c r="O121" s="237">
        <v>44321</v>
      </c>
      <c r="P121" s="124">
        <f t="shared" si="11"/>
        <v>5</v>
      </c>
      <c r="Q121" s="125"/>
      <c r="R121" s="125"/>
      <c r="S121" s="119"/>
      <c r="U121" s="116" t="s">
        <v>510</v>
      </c>
      <c r="V121" s="116" t="s">
        <v>156</v>
      </c>
      <c r="W121" s="116" t="s">
        <v>58</v>
      </c>
      <c r="X121" s="122">
        <v>44104</v>
      </c>
      <c r="Y121" s="127"/>
    </row>
    <row r="122" spans="1:25">
      <c r="A122" s="116">
        <v>122</v>
      </c>
      <c r="B122" s="117">
        <v>43466</v>
      </c>
      <c r="C122" s="118">
        <f t="shared" si="10"/>
        <v>1</v>
      </c>
      <c r="D122" s="119" t="s">
        <v>25</v>
      </c>
      <c r="E122" s="119" t="s">
        <v>511</v>
      </c>
      <c r="F122" s="211" t="s">
        <v>512</v>
      </c>
      <c r="G122" s="119" t="s">
        <v>442</v>
      </c>
      <c r="H122" s="119"/>
      <c r="I122" s="121" t="s">
        <v>42</v>
      </c>
      <c r="J122" s="121" t="s">
        <v>72</v>
      </c>
      <c r="K122" s="120"/>
      <c r="L122" s="120" t="s">
        <v>32</v>
      </c>
      <c r="M122" s="119" t="s">
        <v>184</v>
      </c>
      <c r="N122" s="232" t="s">
        <v>280</v>
      </c>
      <c r="O122" s="237">
        <v>44106</v>
      </c>
      <c r="P122" s="124">
        <f t="shared" si="11"/>
        <v>10</v>
      </c>
      <c r="Q122" s="125"/>
      <c r="R122" s="125"/>
      <c r="S122" s="119" t="s">
        <v>55</v>
      </c>
      <c r="U122" s="116"/>
      <c r="V122" s="116"/>
      <c r="W122" s="116"/>
      <c r="X122" s="127"/>
      <c r="Y122" s="127" t="s">
        <v>513</v>
      </c>
    </row>
    <row r="123" spans="1:25">
      <c r="A123" s="116">
        <v>123</v>
      </c>
      <c r="B123" s="117">
        <v>43466</v>
      </c>
      <c r="C123" s="118">
        <f t="shared" si="10"/>
        <v>1</v>
      </c>
      <c r="D123" s="119" t="s">
        <v>25</v>
      </c>
      <c r="E123" s="119" t="s">
        <v>514</v>
      </c>
      <c r="F123" s="211" t="s">
        <v>515</v>
      </c>
      <c r="G123" s="119" t="s">
        <v>516</v>
      </c>
      <c r="H123" s="119"/>
      <c r="I123" s="119"/>
      <c r="K123" s="120"/>
      <c r="L123" s="120" t="s">
        <v>32</v>
      </c>
      <c r="M123" s="119" t="s">
        <v>33</v>
      </c>
      <c r="N123" s="232"/>
      <c r="O123" s="237">
        <v>43625</v>
      </c>
      <c r="P123" s="124">
        <f t="shared" si="11"/>
        <v>6</v>
      </c>
      <c r="Q123" s="125"/>
      <c r="R123" s="125"/>
      <c r="S123" s="119" t="s">
        <v>55</v>
      </c>
      <c r="U123" s="116"/>
      <c r="V123" s="116"/>
      <c r="W123" s="116"/>
      <c r="X123" s="127"/>
      <c r="Y123" s="127" t="s">
        <v>517</v>
      </c>
    </row>
    <row r="124" spans="1:25">
      <c r="A124" s="116">
        <v>124</v>
      </c>
      <c r="B124" s="117">
        <v>43466</v>
      </c>
      <c r="C124" s="118">
        <f t="shared" si="10"/>
        <v>1</v>
      </c>
      <c r="D124" s="119" t="s">
        <v>25</v>
      </c>
      <c r="E124" s="119" t="s">
        <v>518</v>
      </c>
      <c r="F124" s="211" t="s">
        <v>519</v>
      </c>
      <c r="G124" s="119" t="s">
        <v>371</v>
      </c>
      <c r="H124" s="119"/>
      <c r="I124" s="119"/>
      <c r="K124" s="120"/>
      <c r="L124" s="120" t="s">
        <v>32</v>
      </c>
      <c r="M124" s="119" t="s">
        <v>33</v>
      </c>
      <c r="N124" s="232" t="s">
        <v>280</v>
      </c>
      <c r="O124" s="237">
        <v>43947</v>
      </c>
      <c r="P124" s="124">
        <f t="shared" si="11"/>
        <v>4</v>
      </c>
      <c r="Q124" s="125"/>
      <c r="R124" s="125"/>
      <c r="S124" s="119" t="s">
        <v>55</v>
      </c>
      <c r="U124" s="116"/>
      <c r="V124" s="116"/>
      <c r="W124" s="116"/>
      <c r="X124" s="127"/>
      <c r="Y124" s="127" t="s">
        <v>520</v>
      </c>
    </row>
    <row r="125" spans="1:25" ht="27.6">
      <c r="A125" s="116">
        <v>125</v>
      </c>
      <c r="B125" s="117">
        <v>43466</v>
      </c>
      <c r="C125" s="118">
        <f t="shared" si="10"/>
        <v>1</v>
      </c>
      <c r="D125" s="119" t="s">
        <v>37</v>
      </c>
      <c r="E125" s="119" t="s">
        <v>521</v>
      </c>
      <c r="F125" s="211" t="s">
        <v>522</v>
      </c>
      <c r="G125" s="119" t="s">
        <v>523</v>
      </c>
      <c r="H125" s="119" t="s">
        <v>53</v>
      </c>
      <c r="I125" s="119" t="s">
        <v>63</v>
      </c>
      <c r="J125" s="121" t="s">
        <v>524</v>
      </c>
      <c r="K125" s="120"/>
      <c r="L125" s="120" t="s">
        <v>32</v>
      </c>
      <c r="M125" s="119" t="s">
        <v>33</v>
      </c>
      <c r="N125" s="232">
        <v>43685</v>
      </c>
      <c r="O125" s="237">
        <v>44251</v>
      </c>
      <c r="P125" s="124">
        <f t="shared" si="11"/>
        <v>2</v>
      </c>
      <c r="Q125" s="125">
        <v>3</v>
      </c>
      <c r="R125" s="118">
        <f t="shared" ref="R125:R132" ca="1" si="12">TODAY()-O125</f>
        <v>427</v>
      </c>
      <c r="S125" s="119" t="s">
        <v>34</v>
      </c>
      <c r="T125" s="126">
        <v>44067</v>
      </c>
      <c r="U125" s="116" t="s">
        <v>525</v>
      </c>
      <c r="V125" s="116"/>
      <c r="W125" s="116"/>
      <c r="X125" s="127"/>
      <c r="Y125" s="127" t="s">
        <v>337</v>
      </c>
    </row>
    <row r="126" spans="1:25">
      <c r="A126" s="116">
        <v>126</v>
      </c>
      <c r="B126" s="117">
        <v>43466</v>
      </c>
      <c r="C126" s="118">
        <f t="shared" si="10"/>
        <v>1</v>
      </c>
      <c r="D126" s="119" t="s">
        <v>37</v>
      </c>
      <c r="E126" s="119" t="s">
        <v>526</v>
      </c>
      <c r="F126" s="211" t="s">
        <v>527</v>
      </c>
      <c r="G126" s="119" t="s">
        <v>528</v>
      </c>
      <c r="H126" s="119" t="s">
        <v>53</v>
      </c>
      <c r="I126" s="119" t="s">
        <v>30</v>
      </c>
      <c r="J126" s="121" t="s">
        <v>529</v>
      </c>
      <c r="K126" s="120"/>
      <c r="L126" s="120" t="s">
        <v>32</v>
      </c>
      <c r="M126" s="119" t="s">
        <v>33</v>
      </c>
      <c r="N126" s="232">
        <v>43691</v>
      </c>
      <c r="O126" s="237">
        <v>44335</v>
      </c>
      <c r="P126" s="124">
        <f t="shared" si="11"/>
        <v>5</v>
      </c>
      <c r="Q126" s="125">
        <v>2</v>
      </c>
      <c r="R126" s="118">
        <f t="shared" ca="1" si="12"/>
        <v>343</v>
      </c>
      <c r="S126" s="119" t="s">
        <v>92</v>
      </c>
      <c r="T126" s="126">
        <v>43739</v>
      </c>
      <c r="U126" s="116"/>
      <c r="V126" s="116"/>
      <c r="W126" s="116"/>
      <c r="X126" s="127"/>
      <c r="Y126" s="127" t="s">
        <v>530</v>
      </c>
    </row>
    <row r="127" spans="1:25" ht="27.6">
      <c r="A127" s="116">
        <v>127</v>
      </c>
      <c r="B127" s="117">
        <v>43466</v>
      </c>
      <c r="C127" s="118">
        <f t="shared" si="10"/>
        <v>1</v>
      </c>
      <c r="D127" s="119" t="s">
        <v>25</v>
      </c>
      <c r="E127" s="119" t="s">
        <v>531</v>
      </c>
      <c r="F127" s="211" t="s">
        <v>532</v>
      </c>
      <c r="G127" s="119" t="s">
        <v>533</v>
      </c>
      <c r="H127" s="119"/>
      <c r="I127" s="119"/>
      <c r="K127" s="120"/>
      <c r="L127" s="120" t="s">
        <v>32</v>
      </c>
      <c r="M127" s="119" t="s">
        <v>33</v>
      </c>
      <c r="N127" s="232">
        <v>43686</v>
      </c>
      <c r="O127" s="235">
        <v>44406</v>
      </c>
      <c r="P127" s="124">
        <f t="shared" si="11"/>
        <v>7</v>
      </c>
      <c r="Q127" s="125"/>
      <c r="R127" s="118">
        <f t="shared" ca="1" si="12"/>
        <v>272</v>
      </c>
      <c r="S127" s="119" t="s">
        <v>55</v>
      </c>
      <c r="U127" s="116"/>
      <c r="V127" s="116"/>
      <c r="W127" s="116"/>
      <c r="X127" s="127"/>
      <c r="Y127" s="127" t="s">
        <v>534</v>
      </c>
    </row>
    <row r="128" spans="1:25">
      <c r="A128" s="116">
        <v>128</v>
      </c>
      <c r="B128" s="117">
        <v>43466</v>
      </c>
      <c r="C128" s="118">
        <f t="shared" si="10"/>
        <v>1</v>
      </c>
      <c r="D128" s="119" t="s">
        <v>37</v>
      </c>
      <c r="E128" s="119" t="s">
        <v>535</v>
      </c>
      <c r="F128" s="211" t="s">
        <v>536</v>
      </c>
      <c r="G128" s="119" t="s">
        <v>537</v>
      </c>
      <c r="H128" s="119" t="s">
        <v>140</v>
      </c>
      <c r="I128" s="119" t="s">
        <v>196</v>
      </c>
      <c r="J128" s="121" t="s">
        <v>196</v>
      </c>
      <c r="K128" s="120"/>
      <c r="L128" s="120" t="s">
        <v>32</v>
      </c>
      <c r="M128" s="119" t="s">
        <v>33</v>
      </c>
      <c r="N128" s="232">
        <v>44111</v>
      </c>
      <c r="O128" s="237">
        <v>44321</v>
      </c>
      <c r="P128" s="124">
        <f t="shared" si="11"/>
        <v>5</v>
      </c>
      <c r="Q128" s="125"/>
      <c r="R128" s="118">
        <f t="shared" ca="1" si="12"/>
        <v>357</v>
      </c>
      <c r="S128" s="126" t="s">
        <v>44</v>
      </c>
      <c r="U128" s="116" t="s">
        <v>538</v>
      </c>
      <c r="V128" s="116" t="s">
        <v>156</v>
      </c>
      <c r="W128" s="116" t="s">
        <v>58</v>
      </c>
      <c r="X128" s="122">
        <v>44104</v>
      </c>
      <c r="Y128" s="127" t="s">
        <v>44</v>
      </c>
    </row>
    <row r="129" spans="1:25">
      <c r="A129" s="116">
        <v>129</v>
      </c>
      <c r="B129" s="117">
        <v>43466</v>
      </c>
      <c r="C129" s="118">
        <f t="shared" si="10"/>
        <v>1</v>
      </c>
      <c r="D129" s="119" t="s">
        <v>252</v>
      </c>
      <c r="E129" s="119" t="s">
        <v>539</v>
      </c>
      <c r="F129" s="211" t="s">
        <v>540</v>
      </c>
      <c r="G129" s="119" t="s">
        <v>541</v>
      </c>
      <c r="H129" s="119" t="s">
        <v>160</v>
      </c>
      <c r="I129" s="121" t="s">
        <v>42</v>
      </c>
      <c r="J129" s="121" t="s">
        <v>72</v>
      </c>
      <c r="K129" s="120" t="s">
        <v>65</v>
      </c>
      <c r="L129" s="120" t="s">
        <v>32</v>
      </c>
      <c r="M129" s="119" t="s">
        <v>33</v>
      </c>
      <c r="N129" s="232">
        <v>43685</v>
      </c>
      <c r="O129" s="232">
        <v>44412</v>
      </c>
      <c r="P129" s="124">
        <f t="shared" si="11"/>
        <v>8</v>
      </c>
      <c r="Q129" s="125"/>
      <c r="R129" s="118">
        <f t="shared" ca="1" si="12"/>
        <v>266</v>
      </c>
      <c r="S129" s="119" t="s">
        <v>92</v>
      </c>
      <c r="T129" s="126">
        <v>44413</v>
      </c>
      <c r="U129" s="116"/>
      <c r="V129" s="116"/>
      <c r="W129" s="116"/>
      <c r="X129" s="127"/>
      <c r="Y129" s="127" t="s">
        <v>542</v>
      </c>
    </row>
    <row r="130" spans="1:25">
      <c r="A130" s="116">
        <v>130</v>
      </c>
      <c r="B130" s="117">
        <v>43466</v>
      </c>
      <c r="C130" s="118">
        <f t="shared" ref="C130:C141" si="13">IF(B130&lt;&gt;0,MONTH(B130),0)</f>
        <v>1</v>
      </c>
      <c r="D130" s="119" t="s">
        <v>252</v>
      </c>
      <c r="E130" s="119" t="s">
        <v>543</v>
      </c>
      <c r="F130" s="211" t="s">
        <v>544</v>
      </c>
      <c r="G130" s="119" t="s">
        <v>545</v>
      </c>
      <c r="H130" s="119" t="s">
        <v>76</v>
      </c>
      <c r="I130" s="121" t="s">
        <v>42</v>
      </c>
      <c r="J130" s="121" t="s">
        <v>72</v>
      </c>
      <c r="K130" s="120" t="s">
        <v>65</v>
      </c>
      <c r="L130" s="120" t="s">
        <v>32</v>
      </c>
      <c r="M130" s="119" t="s">
        <v>33</v>
      </c>
      <c r="N130" s="232">
        <v>43685</v>
      </c>
      <c r="O130" s="232">
        <v>44469</v>
      </c>
      <c r="P130" s="124">
        <f t="shared" si="11"/>
        <v>9</v>
      </c>
      <c r="Q130" s="125"/>
      <c r="R130" s="118">
        <f t="shared" ca="1" si="12"/>
        <v>209</v>
      </c>
      <c r="S130" s="119" t="s">
        <v>92</v>
      </c>
      <c r="T130" s="126">
        <v>44473</v>
      </c>
      <c r="U130" s="116"/>
      <c r="V130" s="116"/>
      <c r="W130" s="116"/>
      <c r="X130" s="127"/>
      <c r="Y130" s="127" t="s">
        <v>542</v>
      </c>
    </row>
    <row r="131" spans="1:25">
      <c r="A131" s="116">
        <v>131</v>
      </c>
      <c r="B131" s="117">
        <v>43466</v>
      </c>
      <c r="C131" s="118">
        <f t="shared" si="13"/>
        <v>1</v>
      </c>
      <c r="D131" s="119" t="s">
        <v>252</v>
      </c>
      <c r="E131" s="119" t="s">
        <v>546</v>
      </c>
      <c r="F131" s="211" t="s">
        <v>547</v>
      </c>
      <c r="G131" s="119" t="s">
        <v>548</v>
      </c>
      <c r="H131" s="119" t="s">
        <v>41</v>
      </c>
      <c r="I131" s="119" t="s">
        <v>42</v>
      </c>
      <c r="J131" s="121" t="s">
        <v>549</v>
      </c>
      <c r="K131" s="120" t="s">
        <v>65</v>
      </c>
      <c r="L131" s="120" t="s">
        <v>32</v>
      </c>
      <c r="M131" s="119" t="s">
        <v>33</v>
      </c>
      <c r="N131" s="232">
        <v>43706</v>
      </c>
      <c r="O131" s="232">
        <v>44602</v>
      </c>
      <c r="P131" s="124">
        <f t="shared" si="11"/>
        <v>2</v>
      </c>
      <c r="Q131" s="125"/>
      <c r="R131" s="118">
        <f t="shared" ca="1" si="12"/>
        <v>76</v>
      </c>
      <c r="S131" s="119"/>
      <c r="U131" s="116"/>
      <c r="V131" s="116"/>
      <c r="W131" s="116"/>
      <c r="X131" s="127"/>
      <c r="Y131" s="127" t="s">
        <v>542</v>
      </c>
    </row>
    <row r="132" spans="1:25">
      <c r="A132" s="116">
        <v>132</v>
      </c>
      <c r="B132" s="117">
        <v>43466</v>
      </c>
      <c r="C132" s="118">
        <f t="shared" si="13"/>
        <v>1</v>
      </c>
      <c r="D132" s="119" t="s">
        <v>252</v>
      </c>
      <c r="E132" s="119" t="s">
        <v>550</v>
      </c>
      <c r="F132" s="211" t="s">
        <v>551</v>
      </c>
      <c r="G132" s="119" t="s">
        <v>552</v>
      </c>
      <c r="H132" s="119" t="s">
        <v>140</v>
      </c>
      <c r="I132" s="119" t="s">
        <v>42</v>
      </c>
      <c r="J132" s="121" t="s">
        <v>549</v>
      </c>
      <c r="K132" s="120" t="s">
        <v>65</v>
      </c>
      <c r="L132" s="120" t="s">
        <v>32</v>
      </c>
      <c r="M132" s="119" t="s">
        <v>33</v>
      </c>
      <c r="N132" s="232">
        <v>44216</v>
      </c>
      <c r="O132" s="131">
        <v>44610</v>
      </c>
      <c r="P132" s="124">
        <f t="shared" si="11"/>
        <v>2</v>
      </c>
      <c r="Q132" s="125"/>
      <c r="R132" s="118">
        <f t="shared" ca="1" si="12"/>
        <v>68</v>
      </c>
      <c r="S132" s="119"/>
      <c r="U132" s="116" t="s">
        <v>553</v>
      </c>
      <c r="V132" s="116" t="s">
        <v>110</v>
      </c>
      <c r="W132" s="116"/>
      <c r="X132" s="122">
        <v>44104</v>
      </c>
      <c r="Y132" s="127"/>
    </row>
    <row r="133" spans="1:25">
      <c r="A133" s="116">
        <v>133</v>
      </c>
      <c r="B133" s="129">
        <v>44199</v>
      </c>
      <c r="C133" s="118">
        <f t="shared" si="13"/>
        <v>1</v>
      </c>
      <c r="D133" s="119" t="s">
        <v>252</v>
      </c>
      <c r="E133" s="119" t="s">
        <v>554</v>
      </c>
      <c r="F133" s="211" t="s">
        <v>351</v>
      </c>
      <c r="G133" s="119" t="s">
        <v>555</v>
      </c>
      <c r="H133" s="119" t="s">
        <v>41</v>
      </c>
      <c r="I133" s="119" t="s">
        <v>42</v>
      </c>
      <c r="J133" s="121" t="s">
        <v>43</v>
      </c>
      <c r="K133" s="120" t="s">
        <v>65</v>
      </c>
      <c r="L133" s="131" t="s">
        <v>32</v>
      </c>
      <c r="M133" s="119" t="s">
        <v>33</v>
      </c>
      <c r="N133" s="232">
        <v>44228</v>
      </c>
      <c r="O133" s="236"/>
      <c r="P133" s="124">
        <f t="shared" ref="P133:P141" si="14">IF(O133&lt;&gt;0,MONTH(O133),0)</f>
        <v>0</v>
      </c>
      <c r="Q133" s="127"/>
      <c r="S133" s="119" t="s">
        <v>92</v>
      </c>
      <c r="U133" s="116" t="s">
        <v>556</v>
      </c>
      <c r="V133" s="116" t="s">
        <v>57</v>
      </c>
      <c r="W133" s="116" t="s">
        <v>58</v>
      </c>
      <c r="X133" s="122">
        <v>44104</v>
      </c>
      <c r="Y133" s="127"/>
    </row>
    <row r="134" spans="1:25">
      <c r="A134" s="116">
        <v>134</v>
      </c>
      <c r="B134" s="129">
        <v>44199</v>
      </c>
      <c r="C134" s="118">
        <f t="shared" si="13"/>
        <v>1</v>
      </c>
      <c r="D134" s="119" t="s">
        <v>252</v>
      </c>
      <c r="E134" s="119" t="s">
        <v>557</v>
      </c>
      <c r="F134" s="211" t="s">
        <v>558</v>
      </c>
      <c r="G134" s="119" t="s">
        <v>292</v>
      </c>
      <c r="H134" s="119" t="s">
        <v>41</v>
      </c>
      <c r="I134" s="119" t="s">
        <v>42</v>
      </c>
      <c r="K134" s="120" t="s">
        <v>65</v>
      </c>
      <c r="L134" s="131" t="s">
        <v>32</v>
      </c>
      <c r="M134" s="119" t="s">
        <v>33</v>
      </c>
      <c r="N134" s="232">
        <v>44228</v>
      </c>
      <c r="O134" s="236">
        <v>44392</v>
      </c>
      <c r="P134" s="124">
        <f t="shared" si="14"/>
        <v>7</v>
      </c>
      <c r="Q134" s="127"/>
      <c r="R134" s="133"/>
      <c r="S134" s="119" t="s">
        <v>237</v>
      </c>
      <c r="U134" s="116" t="s">
        <v>559</v>
      </c>
      <c r="V134" s="116" t="s">
        <v>110</v>
      </c>
      <c r="W134" s="116" t="s">
        <v>58</v>
      </c>
      <c r="X134" s="122">
        <v>44104</v>
      </c>
      <c r="Y134" s="127"/>
    </row>
    <row r="135" spans="1:25">
      <c r="A135" s="116">
        <v>135</v>
      </c>
      <c r="B135" s="117">
        <v>43466</v>
      </c>
      <c r="C135" s="118">
        <f t="shared" si="13"/>
        <v>1</v>
      </c>
      <c r="D135" s="119" t="s">
        <v>252</v>
      </c>
      <c r="E135" s="119" t="s">
        <v>560</v>
      </c>
      <c r="F135" s="211" t="s">
        <v>561</v>
      </c>
      <c r="G135" s="119" t="s">
        <v>314</v>
      </c>
      <c r="H135" s="119" t="s">
        <v>41</v>
      </c>
      <c r="I135" s="119" t="s">
        <v>42</v>
      </c>
      <c r="J135" s="121" t="s">
        <v>82</v>
      </c>
      <c r="K135" s="120" t="s">
        <v>65</v>
      </c>
      <c r="L135" s="120" t="s">
        <v>32</v>
      </c>
      <c r="M135" s="119" t="s">
        <v>33</v>
      </c>
      <c r="N135" s="232">
        <v>43686</v>
      </c>
      <c r="O135" s="232">
        <v>44602</v>
      </c>
      <c r="P135" s="124">
        <f t="shared" si="14"/>
        <v>2</v>
      </c>
      <c r="Q135" s="125"/>
      <c r="R135" s="118">
        <f ca="1">TODAY()-O135</f>
        <v>76</v>
      </c>
      <c r="S135" s="119"/>
      <c r="U135" s="116"/>
      <c r="V135" s="116"/>
      <c r="W135" s="116"/>
      <c r="X135" s="127"/>
      <c r="Y135" s="127" t="s">
        <v>542</v>
      </c>
    </row>
    <row r="136" spans="1:25">
      <c r="A136" s="116">
        <v>136</v>
      </c>
      <c r="B136" s="117">
        <v>43466</v>
      </c>
      <c r="C136" s="118">
        <f t="shared" si="13"/>
        <v>1</v>
      </c>
      <c r="D136" s="119" t="s">
        <v>252</v>
      </c>
      <c r="E136" s="119" t="s">
        <v>562</v>
      </c>
      <c r="F136" s="211" t="s">
        <v>480</v>
      </c>
      <c r="G136" s="119" t="s">
        <v>563</v>
      </c>
      <c r="H136" s="119" t="s">
        <v>29</v>
      </c>
      <c r="I136" s="121" t="s">
        <v>42</v>
      </c>
      <c r="J136" s="121" t="s">
        <v>72</v>
      </c>
      <c r="K136" s="120"/>
      <c r="L136" s="120" t="s">
        <v>32</v>
      </c>
      <c r="M136" s="119" t="s">
        <v>78</v>
      </c>
      <c r="N136" s="232"/>
      <c r="O136" s="237">
        <v>44251</v>
      </c>
      <c r="P136" s="124">
        <f t="shared" si="14"/>
        <v>2</v>
      </c>
      <c r="Q136" s="125"/>
      <c r="R136" s="125"/>
      <c r="S136" s="119"/>
      <c r="U136" s="116" t="s">
        <v>564</v>
      </c>
      <c r="V136" s="116" t="s">
        <v>110</v>
      </c>
      <c r="W136" s="122" t="s">
        <v>58</v>
      </c>
      <c r="X136" s="122">
        <v>44104</v>
      </c>
      <c r="Y136" s="127"/>
    </row>
    <row r="137" spans="1:25">
      <c r="A137" s="116">
        <v>137</v>
      </c>
      <c r="B137" s="117">
        <v>43466</v>
      </c>
      <c r="C137" s="118">
        <f t="shared" si="13"/>
        <v>1</v>
      </c>
      <c r="D137" s="119" t="s">
        <v>252</v>
      </c>
      <c r="E137" s="119" t="s">
        <v>565</v>
      </c>
      <c r="F137" s="211" t="s">
        <v>566</v>
      </c>
      <c r="G137" s="119" t="s">
        <v>567</v>
      </c>
      <c r="H137" s="119" t="s">
        <v>41</v>
      </c>
      <c r="I137" s="121" t="s">
        <v>42</v>
      </c>
      <c r="J137" s="121" t="s">
        <v>72</v>
      </c>
      <c r="K137" s="120" t="s">
        <v>65</v>
      </c>
      <c r="L137" s="120" t="s">
        <v>32</v>
      </c>
      <c r="M137" s="119" t="s">
        <v>33</v>
      </c>
      <c r="N137" s="232">
        <v>44020</v>
      </c>
      <c r="O137" s="232">
        <v>44602</v>
      </c>
      <c r="P137" s="124">
        <f t="shared" si="14"/>
        <v>2</v>
      </c>
      <c r="Q137" s="125">
        <v>2</v>
      </c>
      <c r="R137" s="124">
        <f ca="1">TODAY()-O137</f>
        <v>76</v>
      </c>
      <c r="S137" s="119"/>
      <c r="U137" s="116"/>
      <c r="V137" s="116"/>
      <c r="W137" s="116"/>
      <c r="X137" s="127"/>
      <c r="Y137" s="127"/>
    </row>
    <row r="138" spans="1:25">
      <c r="A138" s="116">
        <v>138</v>
      </c>
      <c r="B138" s="117">
        <v>43466</v>
      </c>
      <c r="C138" s="118">
        <f t="shared" si="13"/>
        <v>1</v>
      </c>
      <c r="D138" s="119" t="s">
        <v>252</v>
      </c>
      <c r="E138" s="119" t="s">
        <v>568</v>
      </c>
      <c r="F138" s="211" t="s">
        <v>569</v>
      </c>
      <c r="G138" s="119" t="s">
        <v>570</v>
      </c>
      <c r="H138" s="119" t="s">
        <v>41</v>
      </c>
      <c r="I138" s="121" t="s">
        <v>42</v>
      </c>
      <c r="J138" s="121" t="s">
        <v>72</v>
      </c>
      <c r="K138" s="120" t="s">
        <v>65</v>
      </c>
      <c r="L138" s="120" t="s">
        <v>32</v>
      </c>
      <c r="M138" s="119" t="s">
        <v>33</v>
      </c>
      <c r="N138" s="232">
        <v>43686</v>
      </c>
      <c r="O138" s="232">
        <v>44390</v>
      </c>
      <c r="P138" s="124">
        <f t="shared" si="14"/>
        <v>7</v>
      </c>
      <c r="Q138" s="125"/>
      <c r="R138" s="125">
        <f ca="1">TODAY()-O138</f>
        <v>288</v>
      </c>
      <c r="S138" s="119" t="s">
        <v>55</v>
      </c>
      <c r="U138" s="116"/>
      <c r="V138" s="116"/>
      <c r="W138" s="116"/>
      <c r="X138" s="127"/>
      <c r="Y138" s="127" t="s">
        <v>451</v>
      </c>
    </row>
    <row r="139" spans="1:25">
      <c r="A139" s="116">
        <v>139</v>
      </c>
      <c r="B139" s="117">
        <v>43466</v>
      </c>
      <c r="C139" s="118">
        <f t="shared" si="13"/>
        <v>1</v>
      </c>
      <c r="D139" s="119" t="s">
        <v>252</v>
      </c>
      <c r="E139" s="119" t="s">
        <v>571</v>
      </c>
      <c r="F139" s="211" t="s">
        <v>572</v>
      </c>
      <c r="G139" s="119" t="s">
        <v>573</v>
      </c>
      <c r="H139" s="119" t="s">
        <v>41</v>
      </c>
      <c r="I139" s="121" t="s">
        <v>42</v>
      </c>
      <c r="J139" s="121" t="s">
        <v>72</v>
      </c>
      <c r="K139" s="120"/>
      <c r="L139" s="120" t="s">
        <v>32</v>
      </c>
      <c r="M139" s="119" t="s">
        <v>33</v>
      </c>
      <c r="N139" s="232" t="s">
        <v>280</v>
      </c>
      <c r="O139" s="232">
        <v>44238</v>
      </c>
      <c r="P139" s="124">
        <f t="shared" si="14"/>
        <v>2</v>
      </c>
      <c r="Q139" s="125"/>
      <c r="R139" s="125">
        <f ca="1">TODAY()-O139</f>
        <v>440</v>
      </c>
      <c r="S139" s="119" t="s">
        <v>92</v>
      </c>
      <c r="U139" s="116"/>
      <c r="V139" s="116"/>
      <c r="W139" s="116"/>
      <c r="X139" s="127"/>
      <c r="Y139" s="127" t="s">
        <v>574</v>
      </c>
    </row>
    <row r="140" spans="1:25" ht="27.6">
      <c r="A140" s="116">
        <v>140</v>
      </c>
      <c r="B140" s="117">
        <v>43466</v>
      </c>
      <c r="C140" s="118">
        <f t="shared" si="13"/>
        <v>1</v>
      </c>
      <c r="D140" s="119" t="s">
        <v>252</v>
      </c>
      <c r="E140" s="119" t="s">
        <v>575</v>
      </c>
      <c r="F140" s="211" t="s">
        <v>576</v>
      </c>
      <c r="G140" s="119" t="s">
        <v>577</v>
      </c>
      <c r="H140" s="121" t="s">
        <v>41</v>
      </c>
      <c r="I140" s="119" t="s">
        <v>42</v>
      </c>
      <c r="J140" s="121" t="s">
        <v>43</v>
      </c>
      <c r="K140" s="120" t="s">
        <v>65</v>
      </c>
      <c r="L140" s="120" t="s">
        <v>32</v>
      </c>
      <c r="M140" s="119" t="s">
        <v>33</v>
      </c>
      <c r="N140" s="232">
        <v>43686</v>
      </c>
      <c r="O140" s="232">
        <v>44403</v>
      </c>
      <c r="P140" s="124">
        <f t="shared" si="14"/>
        <v>7</v>
      </c>
      <c r="Q140" s="125"/>
      <c r="R140" s="125">
        <f ca="1">TODAY()-O140</f>
        <v>275</v>
      </c>
      <c r="S140" s="119" t="s">
        <v>237</v>
      </c>
      <c r="U140" s="116"/>
      <c r="V140" s="116"/>
      <c r="W140" s="116"/>
      <c r="X140" s="127"/>
      <c r="Y140" s="127" t="s">
        <v>542</v>
      </c>
    </row>
    <row r="141" spans="1:25">
      <c r="A141" s="116">
        <v>141</v>
      </c>
      <c r="B141" s="117">
        <v>43466</v>
      </c>
      <c r="C141" s="118">
        <f t="shared" si="13"/>
        <v>1</v>
      </c>
      <c r="D141" s="119" t="s">
        <v>252</v>
      </c>
      <c r="E141" s="119" t="s">
        <v>578</v>
      </c>
      <c r="F141" s="211" t="s">
        <v>579</v>
      </c>
      <c r="G141" s="119" t="s">
        <v>577</v>
      </c>
      <c r="H141" s="121" t="s">
        <v>41</v>
      </c>
      <c r="I141" s="119" t="s">
        <v>42</v>
      </c>
      <c r="J141" s="121" t="s">
        <v>43</v>
      </c>
      <c r="K141" s="120" t="s">
        <v>65</v>
      </c>
      <c r="L141" s="120" t="s">
        <v>32</v>
      </c>
      <c r="M141" s="119" t="s">
        <v>33</v>
      </c>
      <c r="N141" s="232">
        <v>44217</v>
      </c>
      <c r="O141" s="232">
        <v>44439</v>
      </c>
      <c r="P141" s="124">
        <f t="shared" si="14"/>
        <v>8</v>
      </c>
      <c r="Q141" s="125"/>
      <c r="R141" s="125">
        <f ca="1">TODAY()-O141</f>
        <v>239</v>
      </c>
      <c r="S141" s="126" t="s">
        <v>44</v>
      </c>
      <c r="T141" s="126">
        <v>44452</v>
      </c>
      <c r="U141" s="116"/>
      <c r="V141" s="116"/>
      <c r="W141" s="116"/>
      <c r="X141" s="127"/>
      <c r="Y141" s="127" t="s">
        <v>44</v>
      </c>
    </row>
    <row r="142" spans="1:25" ht="27.6">
      <c r="A142" s="116">
        <v>142</v>
      </c>
      <c r="B142" s="129">
        <v>43990</v>
      </c>
      <c r="C142" s="118">
        <f t="shared" ref="C142:C205" si="15">IF(B142&lt;&gt;0,MONTH(B142),0)</f>
        <v>6</v>
      </c>
      <c r="D142" s="130" t="s">
        <v>580</v>
      </c>
      <c r="E142" s="130" t="s">
        <v>581</v>
      </c>
      <c r="F142" s="211" t="s">
        <v>582</v>
      </c>
      <c r="G142" s="119" t="s">
        <v>583</v>
      </c>
      <c r="H142" s="119" t="s">
        <v>29</v>
      </c>
      <c r="I142" s="119" t="s">
        <v>30</v>
      </c>
      <c r="J142" s="121" t="s">
        <v>529</v>
      </c>
      <c r="K142" s="120" t="s">
        <v>584</v>
      </c>
      <c r="L142" s="120" t="s">
        <v>32</v>
      </c>
      <c r="M142" s="130" t="s">
        <v>78</v>
      </c>
      <c r="N142" s="233"/>
      <c r="O142" s="233"/>
      <c r="P142" s="124">
        <f t="shared" ref="P142:P205" si="16">IF(O142&lt;&gt;0,MONTH(O142),0)</f>
        <v>0</v>
      </c>
      <c r="Q142" s="133"/>
      <c r="R142" s="133"/>
      <c r="S142" s="130"/>
      <c r="X142" s="132"/>
      <c r="Y142" s="134" t="s">
        <v>585</v>
      </c>
    </row>
    <row r="143" spans="1:25">
      <c r="A143" s="116">
        <v>143</v>
      </c>
      <c r="B143" s="117">
        <v>43466</v>
      </c>
      <c r="C143" s="118">
        <f t="shared" si="15"/>
        <v>1</v>
      </c>
      <c r="D143" s="119" t="s">
        <v>252</v>
      </c>
      <c r="E143" s="119" t="s">
        <v>586</v>
      </c>
      <c r="F143" s="211" t="s">
        <v>587</v>
      </c>
      <c r="G143" s="119" t="s">
        <v>588</v>
      </c>
      <c r="H143" s="119" t="s">
        <v>41</v>
      </c>
      <c r="I143" s="119" t="s">
        <v>42</v>
      </c>
      <c r="J143" s="121" t="s">
        <v>43</v>
      </c>
      <c r="K143" s="120" t="s">
        <v>65</v>
      </c>
      <c r="L143" s="120" t="s">
        <v>32</v>
      </c>
      <c r="M143" s="119" t="s">
        <v>33</v>
      </c>
      <c r="N143" s="232">
        <v>43686</v>
      </c>
      <c r="O143" s="131">
        <v>44602</v>
      </c>
      <c r="P143" s="124">
        <f t="shared" si="16"/>
        <v>2</v>
      </c>
      <c r="Q143" s="125"/>
      <c r="R143" s="125">
        <f ca="1">TODAY()-O143</f>
        <v>76</v>
      </c>
      <c r="S143" s="119"/>
      <c r="U143" s="116"/>
      <c r="V143" s="116"/>
      <c r="W143" s="116"/>
      <c r="X143" s="127"/>
      <c r="Y143" s="127" t="s">
        <v>589</v>
      </c>
    </row>
    <row r="144" spans="1:25">
      <c r="A144" s="116">
        <v>144</v>
      </c>
      <c r="B144" s="117">
        <v>43466</v>
      </c>
      <c r="C144" s="118">
        <f t="shared" si="15"/>
        <v>1</v>
      </c>
      <c r="D144" s="119" t="s">
        <v>252</v>
      </c>
      <c r="E144" s="119" t="s">
        <v>590</v>
      </c>
      <c r="F144" s="211" t="s">
        <v>392</v>
      </c>
      <c r="G144" s="119" t="s">
        <v>393</v>
      </c>
      <c r="H144" s="119" t="s">
        <v>41</v>
      </c>
      <c r="I144" s="119" t="s">
        <v>42</v>
      </c>
      <c r="J144" s="121" t="s">
        <v>49</v>
      </c>
      <c r="K144" s="120"/>
      <c r="L144" s="120" t="s">
        <v>32</v>
      </c>
      <c r="M144" s="119" t="s">
        <v>33</v>
      </c>
      <c r="N144" s="232">
        <v>43691</v>
      </c>
      <c r="O144" s="233">
        <v>44250</v>
      </c>
      <c r="P144" s="124">
        <f t="shared" si="16"/>
        <v>2</v>
      </c>
      <c r="Q144" s="133">
        <v>1</v>
      </c>
      <c r="R144" s="125">
        <f ca="1">TODAY()-O144</f>
        <v>428</v>
      </c>
      <c r="S144" s="119" t="s">
        <v>92</v>
      </c>
      <c r="T144" s="126">
        <v>44047</v>
      </c>
      <c r="U144" s="116"/>
      <c r="V144" s="116"/>
      <c r="W144" s="116"/>
      <c r="X144" s="127"/>
      <c r="Y144" s="127" t="s">
        <v>356</v>
      </c>
    </row>
    <row r="145" spans="1:30">
      <c r="A145" s="116">
        <v>145</v>
      </c>
      <c r="B145" s="117">
        <v>43466</v>
      </c>
      <c r="C145" s="118">
        <f t="shared" si="15"/>
        <v>1</v>
      </c>
      <c r="D145" s="119" t="s">
        <v>252</v>
      </c>
      <c r="E145" s="119" t="s">
        <v>591</v>
      </c>
      <c r="F145" s="211" t="s">
        <v>592</v>
      </c>
      <c r="G145" s="119" t="s">
        <v>593</v>
      </c>
      <c r="H145" s="119" t="s">
        <v>344</v>
      </c>
      <c r="I145" s="119" t="s">
        <v>42</v>
      </c>
      <c r="J145" s="121" t="s">
        <v>91</v>
      </c>
      <c r="K145" s="120"/>
      <c r="L145" s="120" t="s">
        <v>32</v>
      </c>
      <c r="M145" s="119" t="s">
        <v>33</v>
      </c>
      <c r="N145" s="232" t="s">
        <v>280</v>
      </c>
      <c r="O145" s="233">
        <v>44217</v>
      </c>
      <c r="P145" s="124">
        <f t="shared" si="16"/>
        <v>1</v>
      </c>
      <c r="Q145" s="133"/>
      <c r="R145" s="125">
        <f ca="1">TODAY()-O145</f>
        <v>461</v>
      </c>
      <c r="S145" s="126" t="s">
        <v>44</v>
      </c>
      <c r="U145" s="116"/>
      <c r="V145" s="116"/>
      <c r="W145" s="116"/>
      <c r="X145" s="127"/>
      <c r="Y145" s="127" t="s">
        <v>44</v>
      </c>
    </row>
    <row r="146" spans="1:30">
      <c r="A146" s="116">
        <v>146</v>
      </c>
      <c r="B146" s="117">
        <v>43466</v>
      </c>
      <c r="C146" s="118">
        <f t="shared" si="15"/>
        <v>1</v>
      </c>
      <c r="D146" s="119" t="s">
        <v>37</v>
      </c>
      <c r="E146" s="119" t="s">
        <v>594</v>
      </c>
      <c r="F146" s="211" t="s">
        <v>595</v>
      </c>
      <c r="G146" s="119" t="s">
        <v>596</v>
      </c>
      <c r="H146" s="119" t="s">
        <v>97</v>
      </c>
      <c r="I146" s="119" t="s">
        <v>63</v>
      </c>
      <c r="J146" s="121" t="s">
        <v>328</v>
      </c>
      <c r="K146" s="120"/>
      <c r="L146" s="120" t="s">
        <v>32</v>
      </c>
      <c r="M146" s="119" t="s">
        <v>33</v>
      </c>
      <c r="N146" s="232">
        <v>43691</v>
      </c>
      <c r="O146" s="233">
        <v>43691</v>
      </c>
      <c r="P146" s="124">
        <f t="shared" si="16"/>
        <v>8</v>
      </c>
      <c r="Q146" s="133">
        <v>1</v>
      </c>
      <c r="R146" s="125"/>
      <c r="S146" s="126" t="s">
        <v>44</v>
      </c>
      <c r="T146" s="126">
        <v>43696</v>
      </c>
      <c r="U146" s="116"/>
      <c r="V146" s="116"/>
      <c r="W146" s="116"/>
      <c r="X146" s="127"/>
      <c r="Y146" s="127" t="s">
        <v>597</v>
      </c>
    </row>
    <row r="147" spans="1:30">
      <c r="A147" s="116">
        <v>147</v>
      </c>
      <c r="B147" s="117">
        <v>43466</v>
      </c>
      <c r="C147" s="118">
        <f t="shared" si="15"/>
        <v>1</v>
      </c>
      <c r="D147" s="119" t="s">
        <v>252</v>
      </c>
      <c r="E147" s="119" t="s">
        <v>598</v>
      </c>
      <c r="F147" s="211" t="s">
        <v>599</v>
      </c>
      <c r="G147" s="119" t="s">
        <v>600</v>
      </c>
      <c r="H147" s="119" t="s">
        <v>41</v>
      </c>
      <c r="I147" s="119" t="s">
        <v>63</v>
      </c>
      <c r="J147" s="121" t="s">
        <v>601</v>
      </c>
      <c r="K147" s="120"/>
      <c r="L147" s="120" t="s">
        <v>32</v>
      </c>
      <c r="M147" s="119" t="s">
        <v>33</v>
      </c>
      <c r="N147" s="232">
        <v>43696</v>
      </c>
      <c r="O147" s="131">
        <v>44610</v>
      </c>
      <c r="P147" s="124">
        <f t="shared" si="16"/>
        <v>2</v>
      </c>
      <c r="Q147" s="133"/>
      <c r="R147" s="125">
        <f t="shared" ref="R147:R155" ca="1" si="17">TODAY()-O147</f>
        <v>68</v>
      </c>
      <c r="S147" s="119"/>
      <c r="U147" s="116"/>
      <c r="V147" s="116"/>
      <c r="W147" s="116"/>
      <c r="X147" s="127"/>
      <c r="Y147" s="127" t="s">
        <v>542</v>
      </c>
    </row>
    <row r="148" spans="1:30">
      <c r="A148" s="116">
        <v>148</v>
      </c>
      <c r="B148" s="117">
        <v>43466</v>
      </c>
      <c r="C148" s="118">
        <f t="shared" si="15"/>
        <v>1</v>
      </c>
      <c r="D148" s="119" t="s">
        <v>252</v>
      </c>
      <c r="E148" s="119" t="s">
        <v>602</v>
      </c>
      <c r="F148" s="211"/>
      <c r="G148" s="119" t="s">
        <v>603</v>
      </c>
      <c r="H148" s="119" t="s">
        <v>53</v>
      </c>
      <c r="I148" s="119" t="s">
        <v>63</v>
      </c>
      <c r="J148" s="121" t="s">
        <v>328</v>
      </c>
      <c r="K148" s="120"/>
      <c r="L148" s="120" t="s">
        <v>32</v>
      </c>
      <c r="M148" s="119" t="s">
        <v>33</v>
      </c>
      <c r="N148" s="232" t="s">
        <v>280</v>
      </c>
      <c r="O148" s="131">
        <v>44610</v>
      </c>
      <c r="P148" s="124">
        <f t="shared" si="16"/>
        <v>2</v>
      </c>
      <c r="Q148" s="133"/>
      <c r="R148" s="125">
        <f t="shared" ca="1" si="17"/>
        <v>68</v>
      </c>
      <c r="S148" s="119"/>
      <c r="U148" s="116"/>
      <c r="V148" s="116"/>
      <c r="W148" s="116"/>
      <c r="X148" s="127"/>
      <c r="Y148" s="127"/>
    </row>
    <row r="149" spans="1:30">
      <c r="A149" s="116">
        <v>149</v>
      </c>
      <c r="B149" s="117">
        <v>43466</v>
      </c>
      <c r="C149" s="118">
        <f t="shared" si="15"/>
        <v>1</v>
      </c>
      <c r="D149" s="119" t="s">
        <v>252</v>
      </c>
      <c r="E149" s="119" t="s">
        <v>604</v>
      </c>
      <c r="F149" s="211" t="s">
        <v>605</v>
      </c>
      <c r="G149" s="119" t="s">
        <v>606</v>
      </c>
      <c r="H149" s="119" t="s">
        <v>97</v>
      </c>
      <c r="I149" s="121" t="s">
        <v>42</v>
      </c>
      <c r="J149" s="121" t="s">
        <v>72</v>
      </c>
      <c r="K149" s="120"/>
      <c r="L149" s="120" t="s">
        <v>32</v>
      </c>
      <c r="M149" s="119" t="s">
        <v>33</v>
      </c>
      <c r="N149" s="232">
        <v>44020</v>
      </c>
      <c r="O149" s="233">
        <v>44251</v>
      </c>
      <c r="P149" s="124">
        <f t="shared" si="16"/>
        <v>2</v>
      </c>
      <c r="Q149" s="133">
        <v>1</v>
      </c>
      <c r="R149" s="125">
        <f t="shared" ca="1" si="17"/>
        <v>427</v>
      </c>
      <c r="S149" s="119" t="s">
        <v>92</v>
      </c>
      <c r="T149" s="126">
        <v>44025</v>
      </c>
      <c r="U149" s="116"/>
      <c r="V149" s="116"/>
      <c r="W149" s="116"/>
      <c r="X149" s="127"/>
      <c r="Y149" s="127" t="s">
        <v>607</v>
      </c>
    </row>
    <row r="150" spans="1:30">
      <c r="A150" s="116">
        <v>150</v>
      </c>
      <c r="B150" s="117">
        <v>43466</v>
      </c>
      <c r="C150" s="118">
        <f t="shared" si="15"/>
        <v>1</v>
      </c>
      <c r="D150" s="119" t="s">
        <v>25</v>
      </c>
      <c r="E150" s="119" t="s">
        <v>608</v>
      </c>
      <c r="F150" s="211" t="s">
        <v>609</v>
      </c>
      <c r="G150" s="119" t="s">
        <v>610</v>
      </c>
      <c r="H150" s="119" t="s">
        <v>41</v>
      </c>
      <c r="I150" s="121" t="s">
        <v>42</v>
      </c>
      <c r="J150" s="121" t="s">
        <v>72</v>
      </c>
      <c r="K150" s="120"/>
      <c r="L150" s="120" t="s">
        <v>32</v>
      </c>
      <c r="M150" s="119" t="s">
        <v>184</v>
      </c>
      <c r="N150" s="232">
        <v>44020</v>
      </c>
      <c r="O150" s="232">
        <v>44110</v>
      </c>
      <c r="P150" s="124">
        <f t="shared" si="16"/>
        <v>10</v>
      </c>
      <c r="Q150" s="125">
        <v>2</v>
      </c>
      <c r="R150" s="125">
        <f t="shared" ca="1" si="17"/>
        <v>568</v>
      </c>
      <c r="S150" s="119"/>
      <c r="U150" s="116"/>
      <c r="V150" s="116"/>
      <c r="W150" s="116"/>
      <c r="X150" s="127"/>
      <c r="Y150" s="127"/>
    </row>
    <row r="151" spans="1:30">
      <c r="A151" s="116">
        <v>151</v>
      </c>
      <c r="B151" s="117">
        <v>43466</v>
      </c>
      <c r="C151" s="118">
        <f t="shared" si="15"/>
        <v>1</v>
      </c>
      <c r="D151" s="119" t="s">
        <v>252</v>
      </c>
      <c r="E151" s="119" t="s">
        <v>611</v>
      </c>
      <c r="F151" s="211" t="s">
        <v>612</v>
      </c>
      <c r="G151" s="119" t="s">
        <v>613</v>
      </c>
      <c r="H151" s="119" t="s">
        <v>256</v>
      </c>
      <c r="I151" s="121" t="s">
        <v>42</v>
      </c>
      <c r="J151" s="121" t="s">
        <v>72</v>
      </c>
      <c r="K151" s="120" t="s">
        <v>65</v>
      </c>
      <c r="L151" s="120" t="s">
        <v>32</v>
      </c>
      <c r="M151" s="119" t="s">
        <v>184</v>
      </c>
      <c r="N151" s="232">
        <v>43711</v>
      </c>
      <c r="O151" s="232">
        <v>44390</v>
      </c>
      <c r="P151" s="124">
        <f t="shared" si="16"/>
        <v>7</v>
      </c>
      <c r="Q151" s="133">
        <v>3</v>
      </c>
      <c r="R151" s="125">
        <f t="shared" ca="1" si="17"/>
        <v>288</v>
      </c>
      <c r="S151" s="119"/>
      <c r="U151" s="116"/>
      <c r="V151" s="116"/>
      <c r="W151" s="116"/>
      <c r="X151" s="127"/>
      <c r="Y151" s="127"/>
    </row>
    <row r="152" spans="1:30" ht="27.6">
      <c r="A152" s="116">
        <v>152</v>
      </c>
      <c r="B152" s="117">
        <v>43466</v>
      </c>
      <c r="C152" s="118">
        <f t="shared" si="15"/>
        <v>1</v>
      </c>
      <c r="D152" s="119" t="s">
        <v>252</v>
      </c>
      <c r="E152" s="119" t="s">
        <v>614</v>
      </c>
      <c r="F152" s="211" t="s">
        <v>615</v>
      </c>
      <c r="G152" s="119" t="s">
        <v>616</v>
      </c>
      <c r="H152" s="119" t="s">
        <v>29</v>
      </c>
      <c r="I152" s="121" t="s">
        <v>42</v>
      </c>
      <c r="J152" s="121" t="s">
        <v>72</v>
      </c>
      <c r="K152" s="120" t="s">
        <v>65</v>
      </c>
      <c r="L152" s="120" t="s">
        <v>32</v>
      </c>
      <c r="M152" s="119" t="s">
        <v>33</v>
      </c>
      <c r="N152" s="232">
        <v>43711</v>
      </c>
      <c r="O152" s="131">
        <v>44602</v>
      </c>
      <c r="P152" s="124">
        <f t="shared" si="16"/>
        <v>2</v>
      </c>
      <c r="Q152" s="133"/>
      <c r="R152" s="125">
        <f t="shared" ca="1" si="17"/>
        <v>76</v>
      </c>
      <c r="S152" s="119"/>
      <c r="U152" s="116"/>
      <c r="V152" s="116"/>
      <c r="W152" s="116"/>
      <c r="X152" s="127"/>
      <c r="Y152" s="127" t="s">
        <v>542</v>
      </c>
    </row>
    <row r="153" spans="1:30">
      <c r="A153" s="116">
        <v>153</v>
      </c>
      <c r="B153" s="117">
        <v>43466</v>
      </c>
      <c r="C153" s="118">
        <f t="shared" si="15"/>
        <v>1</v>
      </c>
      <c r="D153" s="119" t="s">
        <v>25</v>
      </c>
      <c r="E153" s="119" t="s">
        <v>617</v>
      </c>
      <c r="F153" s="211" t="s">
        <v>618</v>
      </c>
      <c r="G153" s="119" t="s">
        <v>619</v>
      </c>
      <c r="H153" s="119"/>
      <c r="I153" s="119"/>
      <c r="K153" s="120"/>
      <c r="L153" s="120" t="s">
        <v>32</v>
      </c>
      <c r="M153" s="119" t="s">
        <v>33</v>
      </c>
      <c r="N153" s="232">
        <v>42742</v>
      </c>
      <c r="O153" s="233">
        <v>44406</v>
      </c>
      <c r="P153" s="124">
        <f t="shared" si="16"/>
        <v>7</v>
      </c>
      <c r="Q153" s="133"/>
      <c r="R153" s="125">
        <f t="shared" ca="1" si="17"/>
        <v>272</v>
      </c>
      <c r="S153" s="119" t="s">
        <v>55</v>
      </c>
      <c r="U153" s="116"/>
      <c r="V153" s="116"/>
      <c r="W153" s="116"/>
      <c r="X153" s="127"/>
      <c r="Y153" s="127" t="s">
        <v>136</v>
      </c>
    </row>
    <row r="154" spans="1:30">
      <c r="A154" s="116">
        <v>154</v>
      </c>
      <c r="B154" s="117">
        <v>43466</v>
      </c>
      <c r="C154" s="118">
        <f t="shared" si="15"/>
        <v>1</v>
      </c>
      <c r="D154" s="119" t="s">
        <v>37</v>
      </c>
      <c r="E154" s="119" t="s">
        <v>620</v>
      </c>
      <c r="F154" s="211" t="s">
        <v>175</v>
      </c>
      <c r="G154" s="119" t="s">
        <v>621</v>
      </c>
      <c r="H154" s="119" t="s">
        <v>41</v>
      </c>
      <c r="I154" s="121" t="s">
        <v>42</v>
      </c>
      <c r="J154" s="121" t="s">
        <v>72</v>
      </c>
      <c r="K154" s="120"/>
      <c r="L154" s="120" t="s">
        <v>32</v>
      </c>
      <c r="M154" s="119" t="s">
        <v>33</v>
      </c>
      <c r="N154" s="232">
        <v>43245</v>
      </c>
      <c r="O154" s="232">
        <v>44006</v>
      </c>
      <c r="P154" s="124">
        <f t="shared" si="16"/>
        <v>6</v>
      </c>
      <c r="Q154" s="127">
        <v>1</v>
      </c>
      <c r="R154" s="125">
        <f t="shared" ca="1" si="17"/>
        <v>672</v>
      </c>
      <c r="S154" s="119" t="s">
        <v>34</v>
      </c>
      <c r="T154" s="126">
        <v>44032</v>
      </c>
      <c r="U154" s="116"/>
      <c r="V154" s="116"/>
      <c r="W154" s="116"/>
      <c r="X154" s="127"/>
      <c r="Y154" s="127" t="s">
        <v>622</v>
      </c>
    </row>
    <row r="155" spans="1:30">
      <c r="A155" s="116">
        <v>155</v>
      </c>
      <c r="B155" s="117">
        <v>43466</v>
      </c>
      <c r="C155" s="118">
        <f t="shared" si="15"/>
        <v>1</v>
      </c>
      <c r="D155" s="119" t="s">
        <v>25</v>
      </c>
      <c r="E155" s="119" t="s">
        <v>623</v>
      </c>
      <c r="F155" s="211" t="s">
        <v>624</v>
      </c>
      <c r="G155" s="119" t="s">
        <v>625</v>
      </c>
      <c r="H155" s="119"/>
      <c r="I155" s="119"/>
      <c r="K155" s="120"/>
      <c r="L155" s="120" t="s">
        <v>32</v>
      </c>
      <c r="M155" s="119" t="s">
        <v>33</v>
      </c>
      <c r="N155" s="232">
        <v>43714</v>
      </c>
      <c r="O155" s="233">
        <v>44406</v>
      </c>
      <c r="P155" s="124">
        <f t="shared" si="16"/>
        <v>7</v>
      </c>
      <c r="Q155" s="133"/>
      <c r="R155" s="125">
        <f t="shared" ca="1" si="17"/>
        <v>272</v>
      </c>
      <c r="S155" s="119" t="s">
        <v>55</v>
      </c>
      <c r="U155" s="116"/>
      <c r="V155" s="116"/>
      <c r="W155" s="116"/>
      <c r="X155" s="127"/>
      <c r="Y155" s="127" t="s">
        <v>136</v>
      </c>
    </row>
    <row r="156" spans="1:30">
      <c r="A156" s="116">
        <v>156</v>
      </c>
      <c r="B156" s="117">
        <v>43466</v>
      </c>
      <c r="C156" s="118">
        <f t="shared" si="15"/>
        <v>1</v>
      </c>
      <c r="D156" s="119" t="s">
        <v>25</v>
      </c>
      <c r="E156" s="119" t="s">
        <v>626</v>
      </c>
      <c r="F156" s="211" t="s">
        <v>627</v>
      </c>
      <c r="G156" s="119" t="s">
        <v>628</v>
      </c>
      <c r="K156" s="120"/>
      <c r="L156" s="120" t="s">
        <v>32</v>
      </c>
      <c r="M156" s="119" t="s">
        <v>33</v>
      </c>
      <c r="N156" s="232">
        <v>43714</v>
      </c>
      <c r="O156" s="233"/>
      <c r="P156" s="124">
        <f t="shared" si="16"/>
        <v>0</v>
      </c>
      <c r="Q156" s="133"/>
      <c r="R156" s="125"/>
      <c r="S156" s="119" t="s">
        <v>135</v>
      </c>
      <c r="U156" s="116"/>
      <c r="V156" s="116"/>
      <c r="W156" s="116"/>
      <c r="X156" s="127"/>
      <c r="Y156" s="127" t="s">
        <v>629</v>
      </c>
    </row>
    <row r="157" spans="1:30">
      <c r="A157" s="116">
        <v>157</v>
      </c>
      <c r="B157" s="117">
        <v>43466</v>
      </c>
      <c r="C157" s="118">
        <f t="shared" si="15"/>
        <v>1</v>
      </c>
      <c r="D157" s="119" t="s">
        <v>252</v>
      </c>
      <c r="E157" s="119" t="s">
        <v>630</v>
      </c>
      <c r="F157" s="211" t="s">
        <v>631</v>
      </c>
      <c r="G157" s="119" t="s">
        <v>632</v>
      </c>
      <c r="H157" s="119" t="s">
        <v>29</v>
      </c>
      <c r="I157" s="121" t="s">
        <v>42</v>
      </c>
      <c r="J157" s="121" t="s">
        <v>72</v>
      </c>
      <c r="K157" s="120"/>
      <c r="L157" s="120" t="s">
        <v>32</v>
      </c>
      <c r="M157" s="119" t="s">
        <v>33</v>
      </c>
      <c r="N157" s="232" t="s">
        <v>280</v>
      </c>
      <c r="O157" s="131">
        <v>44603</v>
      </c>
      <c r="P157" s="124">
        <f t="shared" si="16"/>
        <v>2</v>
      </c>
      <c r="Q157" s="133"/>
      <c r="R157" s="125">
        <f ca="1">TODAY()-O157</f>
        <v>75</v>
      </c>
      <c r="S157" s="119"/>
      <c r="U157" s="116"/>
      <c r="V157" s="116"/>
      <c r="W157" s="116"/>
      <c r="X157" s="127"/>
      <c r="Y157" s="127" t="s">
        <v>542</v>
      </c>
    </row>
    <row r="158" spans="1:30" s="137" customFormat="1">
      <c r="A158" s="116">
        <v>158</v>
      </c>
      <c r="B158" s="117">
        <v>43466</v>
      </c>
      <c r="C158" s="118">
        <f t="shared" si="15"/>
        <v>1</v>
      </c>
      <c r="D158" s="119" t="s">
        <v>37</v>
      </c>
      <c r="E158" s="119" t="s">
        <v>633</v>
      </c>
      <c r="F158" s="211" t="s">
        <v>429</v>
      </c>
      <c r="G158" s="119" t="s">
        <v>634</v>
      </c>
      <c r="H158" s="119" t="s">
        <v>97</v>
      </c>
      <c r="I158" s="121" t="s">
        <v>42</v>
      </c>
      <c r="J158" s="121" t="s">
        <v>72</v>
      </c>
      <c r="K158" s="120"/>
      <c r="L158" s="120" t="s">
        <v>32</v>
      </c>
      <c r="M158" s="119" t="s">
        <v>33</v>
      </c>
      <c r="N158" s="232">
        <v>43714</v>
      </c>
      <c r="O158" s="233">
        <v>43714</v>
      </c>
      <c r="P158" s="124">
        <f t="shared" si="16"/>
        <v>9</v>
      </c>
      <c r="Q158" s="133"/>
      <c r="R158" s="125"/>
      <c r="S158" s="126" t="s">
        <v>44</v>
      </c>
      <c r="T158" s="126">
        <v>43714</v>
      </c>
      <c r="U158" s="116"/>
      <c r="V158" s="116"/>
      <c r="W158" s="116"/>
      <c r="X158" s="127"/>
      <c r="Y158" s="127" t="s">
        <v>44</v>
      </c>
      <c r="Z158" s="116"/>
      <c r="AA158" s="116"/>
      <c r="AB158" s="116"/>
      <c r="AC158" s="116"/>
      <c r="AD158" s="116"/>
    </row>
    <row r="159" spans="1:30">
      <c r="A159" s="116">
        <v>159</v>
      </c>
      <c r="B159" s="117">
        <v>43466</v>
      </c>
      <c r="C159" s="118">
        <f t="shared" si="15"/>
        <v>1</v>
      </c>
      <c r="D159" s="119" t="s">
        <v>25</v>
      </c>
      <c r="E159" s="119" t="s">
        <v>635</v>
      </c>
      <c r="F159" s="211" t="s">
        <v>636</v>
      </c>
      <c r="G159" s="119" t="s">
        <v>637</v>
      </c>
      <c r="H159" s="119"/>
      <c r="I159" s="119"/>
      <c r="K159" s="120"/>
      <c r="L159" s="120" t="s">
        <v>32</v>
      </c>
      <c r="M159" s="119" t="s">
        <v>33</v>
      </c>
      <c r="N159" s="232"/>
      <c r="O159" s="232">
        <v>44399</v>
      </c>
      <c r="P159" s="124">
        <f t="shared" si="16"/>
        <v>7</v>
      </c>
      <c r="Q159" s="133"/>
      <c r="R159" s="125">
        <f ca="1">TODAY()-O159</f>
        <v>279</v>
      </c>
      <c r="S159" s="119" t="s">
        <v>55</v>
      </c>
      <c r="U159" s="116"/>
      <c r="V159" s="116"/>
      <c r="W159" s="116"/>
      <c r="X159" s="127"/>
      <c r="Y159" s="127" t="s">
        <v>59</v>
      </c>
    </row>
    <row r="160" spans="1:30">
      <c r="A160" s="116">
        <v>160</v>
      </c>
      <c r="B160" s="117">
        <v>43466</v>
      </c>
      <c r="C160" s="118">
        <f t="shared" si="15"/>
        <v>1</v>
      </c>
      <c r="D160" s="119" t="s">
        <v>252</v>
      </c>
      <c r="E160" s="119" t="s">
        <v>638</v>
      </c>
      <c r="F160" s="211" t="s">
        <v>469</v>
      </c>
      <c r="G160" s="119" t="s">
        <v>639</v>
      </c>
      <c r="H160" s="119"/>
      <c r="I160" s="119"/>
      <c r="K160" s="120"/>
      <c r="L160" s="120" t="s">
        <v>32</v>
      </c>
      <c r="M160" s="119" t="s">
        <v>33</v>
      </c>
      <c r="N160" s="232" t="s">
        <v>280</v>
      </c>
      <c r="O160" s="131">
        <v>44610</v>
      </c>
      <c r="P160" s="124">
        <f t="shared" si="16"/>
        <v>2</v>
      </c>
      <c r="Q160" s="133"/>
      <c r="R160" s="125">
        <f ca="1">TODAY()-O160</f>
        <v>68</v>
      </c>
      <c r="S160" s="119"/>
      <c r="U160" s="116"/>
      <c r="V160" s="116"/>
      <c r="W160" s="116"/>
      <c r="X160" s="127"/>
      <c r="Y160" s="127" t="s">
        <v>542</v>
      </c>
    </row>
    <row r="161" spans="1:30">
      <c r="A161" s="116">
        <v>161</v>
      </c>
      <c r="B161" s="117">
        <v>43466</v>
      </c>
      <c r="C161" s="118">
        <f t="shared" si="15"/>
        <v>1</v>
      </c>
      <c r="D161" s="119" t="s">
        <v>25</v>
      </c>
      <c r="E161" s="119" t="s">
        <v>640</v>
      </c>
      <c r="F161" s="211" t="s">
        <v>641</v>
      </c>
      <c r="G161" s="119" t="s">
        <v>642</v>
      </c>
      <c r="H161" s="119"/>
      <c r="I161" s="119"/>
      <c r="K161" s="120"/>
      <c r="L161" s="120" t="s">
        <v>32</v>
      </c>
      <c r="M161" s="119" t="s">
        <v>33</v>
      </c>
      <c r="N161" s="232" t="s">
        <v>280</v>
      </c>
      <c r="O161" s="233"/>
      <c r="P161" s="124">
        <f t="shared" si="16"/>
        <v>0</v>
      </c>
      <c r="Q161" s="133"/>
      <c r="R161" s="125"/>
      <c r="S161" s="119"/>
      <c r="U161" s="116"/>
      <c r="V161" s="116"/>
      <c r="W161" s="116"/>
      <c r="X161" s="127"/>
      <c r="Y161" s="127" t="s">
        <v>643</v>
      </c>
    </row>
    <row r="162" spans="1:30">
      <c r="A162" s="116">
        <v>162</v>
      </c>
      <c r="B162" s="117">
        <v>43466</v>
      </c>
      <c r="C162" s="118">
        <f t="shared" si="15"/>
        <v>1</v>
      </c>
      <c r="D162" s="119" t="s">
        <v>37</v>
      </c>
      <c r="E162" s="119" t="s">
        <v>644</v>
      </c>
      <c r="F162" s="211" t="s">
        <v>473</v>
      </c>
      <c r="G162" s="119" t="s">
        <v>645</v>
      </c>
      <c r="H162" s="119" t="s">
        <v>48</v>
      </c>
      <c r="I162" s="119" t="s">
        <v>42</v>
      </c>
      <c r="J162" s="121" t="s">
        <v>646</v>
      </c>
      <c r="K162" s="120"/>
      <c r="L162" s="120" t="s">
        <v>32</v>
      </c>
      <c r="M162" s="119" t="s">
        <v>33</v>
      </c>
      <c r="N162" s="232">
        <v>43714</v>
      </c>
      <c r="O162" s="233">
        <v>43727</v>
      </c>
      <c r="P162" s="124">
        <f t="shared" si="16"/>
        <v>9</v>
      </c>
      <c r="Q162" s="133">
        <v>1</v>
      </c>
      <c r="R162" s="125"/>
      <c r="S162" s="119" t="s">
        <v>92</v>
      </c>
      <c r="T162" s="126">
        <v>43727</v>
      </c>
      <c r="U162" s="116"/>
      <c r="V162" s="116"/>
      <c r="W162" s="116"/>
      <c r="X162" s="127"/>
      <c r="Y162" s="127" t="s">
        <v>647</v>
      </c>
    </row>
    <row r="163" spans="1:30">
      <c r="A163" s="116">
        <v>163</v>
      </c>
      <c r="B163" s="117">
        <v>43466</v>
      </c>
      <c r="C163" s="118">
        <f t="shared" si="15"/>
        <v>1</v>
      </c>
      <c r="D163" s="119" t="s">
        <v>252</v>
      </c>
      <c r="E163" s="119" t="s">
        <v>648</v>
      </c>
      <c r="F163" s="211" t="s">
        <v>649</v>
      </c>
      <c r="G163" s="119" t="s">
        <v>650</v>
      </c>
      <c r="H163" s="119" t="s">
        <v>177</v>
      </c>
      <c r="I163" s="121" t="s">
        <v>42</v>
      </c>
      <c r="J163" s="121" t="s">
        <v>72</v>
      </c>
      <c r="K163" s="120"/>
      <c r="L163" s="120" t="s">
        <v>32</v>
      </c>
      <c r="M163" s="119" t="s">
        <v>33</v>
      </c>
      <c r="N163" s="232">
        <v>44020</v>
      </c>
      <c r="O163" s="232">
        <v>44251</v>
      </c>
      <c r="P163" s="124">
        <f t="shared" si="16"/>
        <v>2</v>
      </c>
      <c r="Q163" s="125">
        <v>1</v>
      </c>
      <c r="R163" s="125">
        <f ca="1">TODAY()-O163</f>
        <v>427</v>
      </c>
      <c r="S163" s="119" t="s">
        <v>92</v>
      </c>
      <c r="T163" s="126">
        <v>44029</v>
      </c>
      <c r="U163" s="116"/>
      <c r="V163" s="116"/>
      <c r="W163" s="116"/>
      <c r="X163" s="127"/>
      <c r="Y163" s="127" t="s">
        <v>651</v>
      </c>
    </row>
    <row r="164" spans="1:30">
      <c r="A164" s="116">
        <v>164</v>
      </c>
      <c r="B164" s="117">
        <v>43466</v>
      </c>
      <c r="C164" s="118">
        <f t="shared" si="15"/>
        <v>1</v>
      </c>
      <c r="D164" s="119" t="s">
        <v>25</v>
      </c>
      <c r="E164" s="119" t="s">
        <v>652</v>
      </c>
      <c r="F164" s="211" t="s">
        <v>653</v>
      </c>
      <c r="G164" s="119" t="s">
        <v>654</v>
      </c>
      <c r="H164" s="119" t="s">
        <v>41</v>
      </c>
      <c r="I164" s="121" t="s">
        <v>42</v>
      </c>
      <c r="J164" s="121" t="s">
        <v>72</v>
      </c>
      <c r="K164" s="120"/>
      <c r="L164" s="120" t="s">
        <v>32</v>
      </c>
      <c r="M164" s="119" t="s">
        <v>78</v>
      </c>
      <c r="N164" s="232"/>
      <c r="O164" s="232"/>
      <c r="P164" s="124">
        <f t="shared" si="16"/>
        <v>0</v>
      </c>
      <c r="Q164" s="125"/>
      <c r="R164" s="125"/>
      <c r="S164" s="119"/>
      <c r="U164" s="116" t="s">
        <v>655</v>
      </c>
      <c r="V164" s="116" t="s">
        <v>110</v>
      </c>
      <c r="W164" s="116" t="s">
        <v>58</v>
      </c>
      <c r="X164" s="122">
        <v>44104</v>
      </c>
      <c r="Y164" s="127"/>
    </row>
    <row r="165" spans="1:30">
      <c r="A165" s="116">
        <v>165</v>
      </c>
      <c r="B165" s="117">
        <v>43466</v>
      </c>
      <c r="C165" s="118">
        <f t="shared" si="15"/>
        <v>1</v>
      </c>
      <c r="D165" s="119" t="s">
        <v>25</v>
      </c>
      <c r="E165" s="119" t="s">
        <v>656</v>
      </c>
      <c r="F165" s="211" t="s">
        <v>147</v>
      </c>
      <c r="G165" s="119" t="s">
        <v>619</v>
      </c>
      <c r="H165" s="119" t="s">
        <v>140</v>
      </c>
      <c r="I165" s="121" t="s">
        <v>42</v>
      </c>
      <c r="J165" s="121" t="s">
        <v>72</v>
      </c>
      <c r="K165" s="120" t="s">
        <v>65</v>
      </c>
      <c r="L165" s="120" t="s">
        <v>32</v>
      </c>
      <c r="M165" s="119" t="s">
        <v>33</v>
      </c>
      <c r="N165" s="232">
        <v>44020</v>
      </c>
      <c r="O165" s="233">
        <v>44356</v>
      </c>
      <c r="P165" s="124">
        <f t="shared" si="16"/>
        <v>6</v>
      </c>
      <c r="Q165" s="133">
        <v>4</v>
      </c>
      <c r="R165" s="125">
        <f ca="1">TODAY()-O165</f>
        <v>322</v>
      </c>
      <c r="S165" s="119"/>
      <c r="U165" s="116"/>
      <c r="V165" s="116"/>
      <c r="W165" s="116"/>
      <c r="X165" s="127"/>
      <c r="Y165" s="127"/>
    </row>
    <row r="166" spans="1:30">
      <c r="A166" s="116">
        <v>166</v>
      </c>
      <c r="B166" s="129">
        <v>44199</v>
      </c>
      <c r="C166" s="118">
        <f t="shared" si="15"/>
        <v>1</v>
      </c>
      <c r="D166" s="119" t="s">
        <v>252</v>
      </c>
      <c r="E166" s="119" t="s">
        <v>657</v>
      </c>
      <c r="F166" s="211" t="s">
        <v>579</v>
      </c>
      <c r="G166" s="119" t="s">
        <v>658</v>
      </c>
      <c r="H166" s="119" t="s">
        <v>41</v>
      </c>
      <c r="I166" s="140" t="s">
        <v>42</v>
      </c>
      <c r="J166" s="121" t="s">
        <v>478</v>
      </c>
      <c r="K166" s="120" t="s">
        <v>65</v>
      </c>
      <c r="L166" s="131" t="s">
        <v>32</v>
      </c>
      <c r="M166" s="119" t="s">
        <v>78</v>
      </c>
      <c r="N166" s="232"/>
      <c r="O166" s="232"/>
      <c r="P166" s="124">
        <f t="shared" si="16"/>
        <v>0</v>
      </c>
      <c r="Q166" s="127"/>
      <c r="R166" s="125"/>
      <c r="S166" s="119"/>
      <c r="U166" s="116" t="s">
        <v>659</v>
      </c>
      <c r="V166" s="116" t="s">
        <v>110</v>
      </c>
      <c r="W166" s="116" t="s">
        <v>58</v>
      </c>
      <c r="X166" s="122">
        <v>44105</v>
      </c>
      <c r="Y166" s="127"/>
    </row>
    <row r="167" spans="1:30">
      <c r="A167" s="116">
        <v>167</v>
      </c>
      <c r="B167" s="117">
        <v>43466</v>
      </c>
      <c r="C167" s="118">
        <f t="shared" si="15"/>
        <v>1</v>
      </c>
      <c r="D167" s="119" t="s">
        <v>252</v>
      </c>
      <c r="E167" s="119" t="s">
        <v>660</v>
      </c>
      <c r="F167" s="211" t="s">
        <v>661</v>
      </c>
      <c r="G167" s="119" t="s">
        <v>662</v>
      </c>
      <c r="H167" s="119" t="s">
        <v>53</v>
      </c>
      <c r="I167" s="119" t="s">
        <v>63</v>
      </c>
      <c r="J167" s="121" t="s">
        <v>328</v>
      </c>
      <c r="K167" s="120"/>
      <c r="L167" s="120" t="s">
        <v>32</v>
      </c>
      <c r="M167" s="119" t="s">
        <v>33</v>
      </c>
      <c r="N167" s="232">
        <v>43724</v>
      </c>
      <c r="O167" s="233">
        <v>44302</v>
      </c>
      <c r="P167" s="124">
        <f t="shared" si="16"/>
        <v>4</v>
      </c>
      <c r="Q167" s="133">
        <v>1</v>
      </c>
      <c r="R167" s="125">
        <f t="shared" ref="R167:R174" ca="1" si="18">TODAY()-O167</f>
        <v>376</v>
      </c>
      <c r="S167" s="119" t="s">
        <v>135</v>
      </c>
      <c r="T167" s="126">
        <v>43752</v>
      </c>
      <c r="U167" s="116"/>
      <c r="V167" s="116"/>
      <c r="W167" s="116"/>
      <c r="X167" s="127"/>
      <c r="Y167" s="127" t="s">
        <v>356</v>
      </c>
    </row>
    <row r="168" spans="1:30">
      <c r="A168" s="116">
        <v>168</v>
      </c>
      <c r="B168" s="117">
        <v>43466</v>
      </c>
      <c r="C168" s="118">
        <f t="shared" si="15"/>
        <v>1</v>
      </c>
      <c r="D168" s="119" t="s">
        <v>37</v>
      </c>
      <c r="E168" s="119" t="s">
        <v>663</v>
      </c>
      <c r="F168" s="211" t="s">
        <v>664</v>
      </c>
      <c r="G168" s="119" t="s">
        <v>665</v>
      </c>
      <c r="H168" s="119" t="s">
        <v>140</v>
      </c>
      <c r="I168" s="119" t="s">
        <v>30</v>
      </c>
      <c r="J168" s="121" t="s">
        <v>77</v>
      </c>
      <c r="K168" s="120"/>
      <c r="L168" s="120" t="s">
        <v>32</v>
      </c>
      <c r="M168" s="119" t="s">
        <v>33</v>
      </c>
      <c r="N168" s="232">
        <v>43697</v>
      </c>
      <c r="O168" s="232"/>
      <c r="P168" s="124">
        <f t="shared" si="16"/>
        <v>0</v>
      </c>
      <c r="Q168" s="125"/>
      <c r="R168" s="125">
        <f t="shared" ca="1" si="18"/>
        <v>44678</v>
      </c>
      <c r="S168" s="119" t="s">
        <v>92</v>
      </c>
      <c r="U168" s="116"/>
      <c r="V168" s="116"/>
      <c r="W168" s="116"/>
      <c r="X168" s="127"/>
      <c r="Y168" s="127" t="s">
        <v>666</v>
      </c>
    </row>
    <row r="169" spans="1:30">
      <c r="A169" s="116">
        <v>169</v>
      </c>
      <c r="B169" s="117">
        <v>43466</v>
      </c>
      <c r="C169" s="118">
        <f t="shared" si="15"/>
        <v>1</v>
      </c>
      <c r="D169" s="119" t="s">
        <v>37</v>
      </c>
      <c r="E169" s="119" t="s">
        <v>667</v>
      </c>
      <c r="F169" s="211" t="s">
        <v>668</v>
      </c>
      <c r="G169" s="119" t="s">
        <v>669</v>
      </c>
      <c r="H169" s="119" t="s">
        <v>41</v>
      </c>
      <c r="I169" s="119" t="s">
        <v>196</v>
      </c>
      <c r="J169" s="121" t="s">
        <v>196</v>
      </c>
      <c r="K169" s="120"/>
      <c r="L169" s="120" t="s">
        <v>32</v>
      </c>
      <c r="M169" s="119" t="s">
        <v>33</v>
      </c>
      <c r="N169" s="232"/>
      <c r="O169" s="232"/>
      <c r="P169" s="124">
        <f t="shared" si="16"/>
        <v>0</v>
      </c>
      <c r="Q169" s="125"/>
      <c r="R169" s="125">
        <f t="shared" ca="1" si="18"/>
        <v>44678</v>
      </c>
      <c r="S169" s="119" t="s">
        <v>55</v>
      </c>
      <c r="U169" s="116"/>
      <c r="V169" s="116"/>
      <c r="W169" s="116"/>
      <c r="X169" s="127"/>
      <c r="Y169" s="127" t="s">
        <v>670</v>
      </c>
    </row>
    <row r="170" spans="1:30">
      <c r="A170" s="116">
        <v>170</v>
      </c>
      <c r="B170" s="117">
        <v>43466</v>
      </c>
      <c r="C170" s="118">
        <f t="shared" si="15"/>
        <v>1</v>
      </c>
      <c r="D170" s="119" t="s">
        <v>25</v>
      </c>
      <c r="E170" s="119" t="s">
        <v>671</v>
      </c>
      <c r="F170" s="211" t="s">
        <v>672</v>
      </c>
      <c r="G170" s="119" t="s">
        <v>673</v>
      </c>
      <c r="H170" s="119" t="s">
        <v>101</v>
      </c>
      <c r="I170" s="119" t="s">
        <v>42</v>
      </c>
      <c r="J170" s="121" t="s">
        <v>49</v>
      </c>
      <c r="K170" s="120"/>
      <c r="L170" s="120" t="s">
        <v>32</v>
      </c>
      <c r="M170" s="119" t="s">
        <v>33</v>
      </c>
      <c r="N170" s="232">
        <v>43717</v>
      </c>
      <c r="O170" s="233">
        <v>44306</v>
      </c>
      <c r="P170" s="124">
        <f t="shared" si="16"/>
        <v>4</v>
      </c>
      <c r="Q170" s="133"/>
      <c r="R170" s="125">
        <f t="shared" ca="1" si="18"/>
        <v>372</v>
      </c>
      <c r="S170" s="119" t="s">
        <v>135</v>
      </c>
      <c r="T170" s="126">
        <v>44076</v>
      </c>
      <c r="U170" s="116"/>
      <c r="V170" s="116"/>
      <c r="W170" s="116"/>
      <c r="X170" s="127"/>
      <c r="Y170" s="127" t="s">
        <v>674</v>
      </c>
    </row>
    <row r="171" spans="1:30">
      <c r="A171" s="116">
        <v>171</v>
      </c>
      <c r="B171" s="117">
        <v>43466</v>
      </c>
      <c r="C171" s="118">
        <f t="shared" si="15"/>
        <v>1</v>
      </c>
      <c r="D171" s="119" t="s">
        <v>252</v>
      </c>
      <c r="E171" s="119" t="s">
        <v>675</v>
      </c>
      <c r="F171" s="211" t="s">
        <v>676</v>
      </c>
      <c r="G171" s="119" t="s">
        <v>677</v>
      </c>
      <c r="H171" s="119" t="s">
        <v>97</v>
      </c>
      <c r="I171" s="119" t="s">
        <v>63</v>
      </c>
      <c r="J171" s="121" t="s">
        <v>323</v>
      </c>
      <c r="K171" s="120"/>
      <c r="L171" s="120" t="s">
        <v>32</v>
      </c>
      <c r="M171" s="119" t="s">
        <v>33</v>
      </c>
      <c r="N171" s="232">
        <v>43698</v>
      </c>
      <c r="O171" s="232">
        <v>44396</v>
      </c>
      <c r="P171" s="124">
        <f t="shared" si="16"/>
        <v>7</v>
      </c>
      <c r="Q171" s="125">
        <v>2</v>
      </c>
      <c r="R171" s="125">
        <f t="shared" ca="1" si="18"/>
        <v>282</v>
      </c>
      <c r="S171" s="119" t="s">
        <v>55</v>
      </c>
      <c r="U171" s="116"/>
      <c r="V171" s="116"/>
      <c r="W171" s="116"/>
      <c r="X171" s="127"/>
      <c r="Y171" s="127" t="s">
        <v>356</v>
      </c>
    </row>
    <row r="172" spans="1:30" ht="14.4">
      <c r="A172" s="116">
        <v>172</v>
      </c>
      <c r="B172" s="117">
        <v>43466</v>
      </c>
      <c r="C172" s="118">
        <f t="shared" si="15"/>
        <v>1</v>
      </c>
      <c r="D172" s="119" t="s">
        <v>25</v>
      </c>
      <c r="E172" s="119" t="s">
        <v>678</v>
      </c>
      <c r="F172" s="211" t="s">
        <v>679</v>
      </c>
      <c r="G172" s="119" t="s">
        <v>680</v>
      </c>
      <c r="H172" s="119" t="s">
        <v>97</v>
      </c>
      <c r="I172" s="119" t="s">
        <v>42</v>
      </c>
      <c r="J172" s="121" t="s">
        <v>211</v>
      </c>
      <c r="K172" s="120"/>
      <c r="L172" s="120" t="s">
        <v>32</v>
      </c>
      <c r="M172" s="119" t="s">
        <v>33</v>
      </c>
      <c r="N172" s="232">
        <v>44020</v>
      </c>
      <c r="O172" s="232">
        <v>44306</v>
      </c>
      <c r="P172" s="124">
        <f t="shared" si="16"/>
        <v>4</v>
      </c>
      <c r="Q172" s="125">
        <v>1</v>
      </c>
      <c r="R172" s="125">
        <f t="shared" ca="1" si="18"/>
        <v>372</v>
      </c>
      <c r="S172" s="119" t="s">
        <v>135</v>
      </c>
      <c r="T172" s="126">
        <v>44021</v>
      </c>
      <c r="U172" t="s">
        <v>681</v>
      </c>
      <c r="V172" s="116" t="s">
        <v>156</v>
      </c>
      <c r="W172" s="122" t="s">
        <v>58</v>
      </c>
      <c r="X172" s="122">
        <v>44104</v>
      </c>
      <c r="Y172" s="127" t="s">
        <v>682</v>
      </c>
    </row>
    <row r="173" spans="1:30">
      <c r="A173" s="116">
        <v>173</v>
      </c>
      <c r="B173" s="117">
        <v>43466</v>
      </c>
      <c r="C173" s="118">
        <f t="shared" si="15"/>
        <v>1</v>
      </c>
      <c r="D173" s="119" t="s">
        <v>25</v>
      </c>
      <c r="E173" s="119" t="s">
        <v>683</v>
      </c>
      <c r="F173" s="211" t="s">
        <v>684</v>
      </c>
      <c r="G173" s="119" t="s">
        <v>685</v>
      </c>
      <c r="H173" s="119" t="s">
        <v>41</v>
      </c>
      <c r="I173" s="119" t="s">
        <v>42</v>
      </c>
      <c r="J173" s="121" t="s">
        <v>211</v>
      </c>
      <c r="K173" s="120" t="s">
        <v>65</v>
      </c>
      <c r="L173" s="120" t="s">
        <v>32</v>
      </c>
      <c r="M173" s="119" t="s">
        <v>33</v>
      </c>
      <c r="N173" s="232" t="s">
        <v>280</v>
      </c>
      <c r="O173" s="232">
        <v>44574</v>
      </c>
      <c r="P173" s="124">
        <f t="shared" si="16"/>
        <v>1</v>
      </c>
      <c r="Q173" s="133"/>
      <c r="R173" s="125">
        <f t="shared" ca="1" si="18"/>
        <v>104</v>
      </c>
      <c r="S173" s="119"/>
      <c r="U173" s="116"/>
      <c r="V173" s="116"/>
      <c r="W173" s="116"/>
      <c r="X173" s="127"/>
      <c r="Y173" s="127"/>
    </row>
    <row r="174" spans="1:30">
      <c r="A174" s="116">
        <v>174</v>
      </c>
      <c r="B174" s="117">
        <v>43466</v>
      </c>
      <c r="C174" s="118">
        <f t="shared" si="15"/>
        <v>1</v>
      </c>
      <c r="D174" s="119" t="s">
        <v>252</v>
      </c>
      <c r="E174" s="119" t="s">
        <v>686</v>
      </c>
      <c r="F174" s="211" t="s">
        <v>579</v>
      </c>
      <c r="G174" s="119" t="s">
        <v>506</v>
      </c>
      <c r="H174" s="119" t="s">
        <v>140</v>
      </c>
      <c r="I174" s="119" t="s">
        <v>42</v>
      </c>
      <c r="J174" s="121" t="s">
        <v>319</v>
      </c>
      <c r="K174" s="120" t="s">
        <v>65</v>
      </c>
      <c r="L174" s="120" t="s">
        <v>32</v>
      </c>
      <c r="M174" s="119" t="s">
        <v>33</v>
      </c>
      <c r="N174" s="232">
        <v>43700</v>
      </c>
      <c r="O174" s="232">
        <v>44469</v>
      </c>
      <c r="P174" s="124">
        <f t="shared" si="16"/>
        <v>9</v>
      </c>
      <c r="Q174" s="125"/>
      <c r="R174" s="125">
        <f t="shared" ca="1" si="18"/>
        <v>209</v>
      </c>
      <c r="S174" s="119" t="s">
        <v>92</v>
      </c>
      <c r="T174" s="126">
        <v>44495</v>
      </c>
      <c r="U174" s="116"/>
      <c r="V174" s="116"/>
      <c r="W174" s="116"/>
      <c r="X174" s="127"/>
      <c r="Y174" s="127" t="s">
        <v>542</v>
      </c>
    </row>
    <row r="175" spans="1:30" s="137" customFormat="1">
      <c r="A175" s="116">
        <v>175</v>
      </c>
      <c r="B175" s="117">
        <v>43466</v>
      </c>
      <c r="C175" s="118">
        <f t="shared" si="15"/>
        <v>1</v>
      </c>
      <c r="D175" s="119" t="s">
        <v>37</v>
      </c>
      <c r="E175" s="119" t="s">
        <v>687</v>
      </c>
      <c r="F175" s="211" t="s">
        <v>688</v>
      </c>
      <c r="G175" s="119" t="s">
        <v>689</v>
      </c>
      <c r="H175" s="119" t="s">
        <v>97</v>
      </c>
      <c r="I175" s="119" t="s">
        <v>196</v>
      </c>
      <c r="J175" s="121" t="s">
        <v>196</v>
      </c>
      <c r="K175" s="120"/>
      <c r="L175" s="120" t="s">
        <v>32</v>
      </c>
      <c r="M175" s="119" t="s">
        <v>33</v>
      </c>
      <c r="N175" s="232">
        <v>43698</v>
      </c>
      <c r="O175" s="232">
        <v>43739</v>
      </c>
      <c r="P175" s="124">
        <f t="shared" si="16"/>
        <v>10</v>
      </c>
      <c r="Q175" s="125">
        <v>1</v>
      </c>
      <c r="R175" s="125"/>
      <c r="S175" s="126" t="s">
        <v>44</v>
      </c>
      <c r="T175" s="126">
        <v>43506</v>
      </c>
      <c r="U175" s="116"/>
      <c r="V175" s="116"/>
      <c r="W175" s="116"/>
      <c r="X175" s="127"/>
      <c r="Y175" s="127" t="s">
        <v>44</v>
      </c>
      <c r="Z175" s="116"/>
      <c r="AA175" s="116"/>
      <c r="AB175" s="116"/>
      <c r="AC175" s="116"/>
      <c r="AD175" s="116"/>
    </row>
    <row r="176" spans="1:30">
      <c r="A176" s="116">
        <v>176</v>
      </c>
      <c r="B176" s="117">
        <v>43466</v>
      </c>
      <c r="C176" s="118">
        <f t="shared" si="15"/>
        <v>1</v>
      </c>
      <c r="D176" s="119" t="s">
        <v>25</v>
      </c>
      <c r="E176" s="119" t="s">
        <v>690</v>
      </c>
      <c r="F176" s="211" t="s">
        <v>691</v>
      </c>
      <c r="G176" s="119" t="s">
        <v>692</v>
      </c>
      <c r="H176" s="119"/>
      <c r="I176" s="119" t="s">
        <v>42</v>
      </c>
      <c r="K176" s="120"/>
      <c r="L176" s="120" t="s">
        <v>32</v>
      </c>
      <c r="M176" s="119" t="s">
        <v>33</v>
      </c>
      <c r="N176" s="232">
        <v>43850</v>
      </c>
      <c r="O176" s="232">
        <v>44110</v>
      </c>
      <c r="P176" s="124">
        <f t="shared" si="16"/>
        <v>10</v>
      </c>
      <c r="Q176" s="125">
        <v>2</v>
      </c>
      <c r="R176" s="125">
        <f ca="1">TODAY()-O176</f>
        <v>568</v>
      </c>
      <c r="S176" s="119" t="s">
        <v>92</v>
      </c>
      <c r="T176" s="126">
        <v>44112</v>
      </c>
      <c r="U176" s="116"/>
      <c r="V176" s="116"/>
      <c r="W176" s="116"/>
      <c r="X176" s="127"/>
      <c r="Y176" s="127"/>
    </row>
    <row r="177" spans="1:25">
      <c r="A177" s="116">
        <v>177</v>
      </c>
      <c r="B177" s="117">
        <v>43466</v>
      </c>
      <c r="C177" s="118">
        <f t="shared" si="15"/>
        <v>1</v>
      </c>
      <c r="D177" s="119" t="s">
        <v>252</v>
      </c>
      <c r="E177" s="119" t="s">
        <v>693</v>
      </c>
      <c r="F177" s="211" t="s">
        <v>676</v>
      </c>
      <c r="G177" s="119" t="s">
        <v>694</v>
      </c>
      <c r="H177" s="119" t="s">
        <v>41</v>
      </c>
      <c r="I177" s="119" t="s">
        <v>42</v>
      </c>
      <c r="J177" s="121" t="s">
        <v>211</v>
      </c>
      <c r="K177" s="120" t="s">
        <v>65</v>
      </c>
      <c r="L177" s="120" t="s">
        <v>32</v>
      </c>
      <c r="M177" s="119" t="s">
        <v>33</v>
      </c>
      <c r="N177" s="232">
        <v>43698</v>
      </c>
      <c r="O177" s="232">
        <v>44602</v>
      </c>
      <c r="P177" s="124">
        <f t="shared" si="16"/>
        <v>2</v>
      </c>
      <c r="Q177" s="133"/>
      <c r="R177" s="125">
        <f ca="1">TODAY()-O177</f>
        <v>76</v>
      </c>
      <c r="S177" s="119"/>
      <c r="U177" s="116"/>
      <c r="V177" s="116"/>
      <c r="W177" s="116"/>
      <c r="X177" s="127"/>
      <c r="Y177" s="127" t="s">
        <v>542</v>
      </c>
    </row>
    <row r="178" spans="1:25">
      <c r="A178" s="116">
        <v>178</v>
      </c>
      <c r="B178" s="117">
        <v>43466</v>
      </c>
      <c r="C178" s="118">
        <f t="shared" si="15"/>
        <v>1</v>
      </c>
      <c r="D178" s="119" t="s">
        <v>252</v>
      </c>
      <c r="E178" s="119" t="s">
        <v>695</v>
      </c>
      <c r="F178" s="211" t="s">
        <v>696</v>
      </c>
      <c r="G178" s="119" t="s">
        <v>697</v>
      </c>
      <c r="H178" s="119" t="s">
        <v>76</v>
      </c>
      <c r="I178" s="119" t="s">
        <v>42</v>
      </c>
      <c r="J178" s="121" t="s">
        <v>211</v>
      </c>
      <c r="K178" s="120"/>
      <c r="L178" s="120" t="s">
        <v>32</v>
      </c>
      <c r="M178" s="119" t="s">
        <v>33</v>
      </c>
      <c r="N178" s="232" t="s">
        <v>280</v>
      </c>
      <c r="O178" s="232">
        <v>44238</v>
      </c>
      <c r="P178" s="124">
        <f t="shared" si="16"/>
        <v>2</v>
      </c>
      <c r="Q178" s="125"/>
      <c r="R178" s="125">
        <f ca="1">TODAY()-O178</f>
        <v>440</v>
      </c>
      <c r="S178" s="119" t="s">
        <v>92</v>
      </c>
      <c r="U178" s="116"/>
      <c r="V178" s="116"/>
      <c r="W178" s="116"/>
      <c r="X178" s="127"/>
      <c r="Y178" s="127" t="s">
        <v>698</v>
      </c>
    </row>
    <row r="179" spans="1:25">
      <c r="A179" s="116">
        <v>179</v>
      </c>
      <c r="B179" s="117">
        <v>43466</v>
      </c>
      <c r="C179" s="118">
        <f t="shared" si="15"/>
        <v>1</v>
      </c>
      <c r="D179" s="119" t="s">
        <v>252</v>
      </c>
      <c r="E179" s="119" t="s">
        <v>699</v>
      </c>
      <c r="F179" s="211" t="s">
        <v>700</v>
      </c>
      <c r="G179" s="119" t="s">
        <v>172</v>
      </c>
      <c r="H179" s="119" t="s">
        <v>76</v>
      </c>
      <c r="I179" s="119" t="s">
        <v>63</v>
      </c>
      <c r="J179" s="121" t="s">
        <v>323</v>
      </c>
      <c r="K179" s="120"/>
      <c r="L179" s="120" t="s">
        <v>32</v>
      </c>
      <c r="M179" s="119" t="s">
        <v>33</v>
      </c>
      <c r="N179" s="232" t="s">
        <v>280</v>
      </c>
      <c r="O179" s="131">
        <v>44610</v>
      </c>
      <c r="P179" s="124">
        <f t="shared" si="16"/>
        <v>2</v>
      </c>
      <c r="Q179" s="125"/>
      <c r="R179" s="125">
        <f ca="1">TODAY()-O179</f>
        <v>68</v>
      </c>
      <c r="S179" s="119"/>
      <c r="U179" s="116"/>
      <c r="V179" s="116"/>
      <c r="W179" s="116"/>
      <c r="X179" s="127"/>
      <c r="Y179" s="127"/>
    </row>
    <row r="180" spans="1:25">
      <c r="A180" s="116">
        <v>180</v>
      </c>
      <c r="B180" s="117">
        <v>43466</v>
      </c>
      <c r="C180" s="118">
        <f t="shared" si="15"/>
        <v>1</v>
      </c>
      <c r="D180" s="119" t="s">
        <v>252</v>
      </c>
      <c r="E180" s="119" t="s">
        <v>701</v>
      </c>
      <c r="F180" s="211" t="s">
        <v>702</v>
      </c>
      <c r="G180" s="119" t="s">
        <v>610</v>
      </c>
      <c r="H180" s="119" t="s">
        <v>41</v>
      </c>
      <c r="I180" s="121" t="s">
        <v>42</v>
      </c>
      <c r="J180" s="121" t="s">
        <v>72</v>
      </c>
      <c r="K180" s="120"/>
      <c r="L180" s="120" t="s">
        <v>32</v>
      </c>
      <c r="M180" s="119" t="s">
        <v>33</v>
      </c>
      <c r="N180" s="232">
        <v>44020</v>
      </c>
      <c r="O180" s="232">
        <v>44238</v>
      </c>
      <c r="P180" s="124">
        <f t="shared" si="16"/>
        <v>2</v>
      </c>
      <c r="Q180" s="125"/>
      <c r="R180" s="125">
        <f ca="1">TODAY()-O180</f>
        <v>440</v>
      </c>
      <c r="S180" s="119" t="s">
        <v>92</v>
      </c>
      <c r="T180" s="126">
        <v>44021</v>
      </c>
      <c r="U180" s="116"/>
      <c r="V180" s="116"/>
      <c r="W180" s="116"/>
      <c r="X180" s="127"/>
      <c r="Y180" s="127"/>
    </row>
    <row r="181" spans="1:25" ht="14.4">
      <c r="A181" s="116">
        <v>181</v>
      </c>
      <c r="B181" s="129">
        <v>43991</v>
      </c>
      <c r="C181" s="118">
        <f t="shared" si="15"/>
        <v>6</v>
      </c>
      <c r="D181" s="130" t="s">
        <v>580</v>
      </c>
      <c r="E181" s="130" t="s">
        <v>703</v>
      </c>
      <c r="F181" s="211" t="s">
        <v>704</v>
      </c>
      <c r="G181" s="119" t="s">
        <v>705</v>
      </c>
      <c r="H181" s="119" t="s">
        <v>29</v>
      </c>
      <c r="I181" s="119" t="s">
        <v>42</v>
      </c>
      <c r="K181" s="120" t="s">
        <v>584</v>
      </c>
      <c r="L181" s="120" t="s">
        <v>32</v>
      </c>
      <c r="M181" s="130" t="s">
        <v>466</v>
      </c>
      <c r="N181" s="233"/>
      <c r="O181" s="233">
        <v>44462</v>
      </c>
      <c r="P181" s="124">
        <f t="shared" si="16"/>
        <v>9</v>
      </c>
      <c r="Q181" s="133"/>
      <c r="R181" s="133"/>
      <c r="S181" s="130"/>
      <c r="U181" t="s">
        <v>706</v>
      </c>
      <c r="V181" s="126" t="s">
        <v>156</v>
      </c>
      <c r="W181" s="132"/>
      <c r="X181" s="132">
        <v>44140</v>
      </c>
      <c r="Y181" s="134" t="s">
        <v>356</v>
      </c>
    </row>
    <row r="182" spans="1:25" ht="27.6">
      <c r="A182" s="116">
        <v>182</v>
      </c>
      <c r="B182" s="117">
        <v>43466</v>
      </c>
      <c r="C182" s="118">
        <f t="shared" si="15"/>
        <v>1</v>
      </c>
      <c r="D182" s="119" t="s">
        <v>25</v>
      </c>
      <c r="E182" s="119" t="s">
        <v>707</v>
      </c>
      <c r="F182" s="211" t="s">
        <v>708</v>
      </c>
      <c r="G182" s="119" t="s">
        <v>709</v>
      </c>
      <c r="H182" s="119" t="s">
        <v>29</v>
      </c>
      <c r="I182" s="119" t="s">
        <v>63</v>
      </c>
      <c r="J182" s="121" t="s">
        <v>323</v>
      </c>
      <c r="K182" s="120"/>
      <c r="L182" s="120" t="s">
        <v>32</v>
      </c>
      <c r="M182" s="119" t="s">
        <v>78</v>
      </c>
      <c r="N182" s="232"/>
      <c r="O182" s="232"/>
      <c r="P182" s="124">
        <f t="shared" si="16"/>
        <v>0</v>
      </c>
      <c r="Q182" s="127"/>
      <c r="R182" s="125"/>
      <c r="S182" s="119"/>
      <c r="U182" s="116" t="s">
        <v>710</v>
      </c>
      <c r="V182" s="116" t="s">
        <v>156</v>
      </c>
      <c r="W182" s="122" t="s">
        <v>58</v>
      </c>
      <c r="X182" s="122">
        <v>44104</v>
      </c>
      <c r="Y182" s="127"/>
    </row>
    <row r="183" spans="1:25">
      <c r="A183" s="116">
        <v>183</v>
      </c>
      <c r="B183" s="117">
        <v>43466</v>
      </c>
      <c r="C183" s="118">
        <f t="shared" si="15"/>
        <v>1</v>
      </c>
      <c r="D183" s="119" t="s">
        <v>37</v>
      </c>
      <c r="E183" s="119" t="s">
        <v>711</v>
      </c>
      <c r="F183" s="211" t="s">
        <v>228</v>
      </c>
      <c r="G183" s="119" t="s">
        <v>712</v>
      </c>
      <c r="H183" s="119" t="s">
        <v>48</v>
      </c>
      <c r="I183" s="119" t="s">
        <v>42</v>
      </c>
      <c r="J183" s="121" t="s">
        <v>211</v>
      </c>
      <c r="K183" s="120"/>
      <c r="L183" s="120" t="s">
        <v>32</v>
      </c>
      <c r="M183" s="119" t="s">
        <v>33</v>
      </c>
      <c r="N183" s="232">
        <v>43698</v>
      </c>
      <c r="O183" s="232"/>
      <c r="P183" s="124">
        <f t="shared" si="16"/>
        <v>0</v>
      </c>
      <c r="Q183" s="125"/>
      <c r="R183" s="125">
        <f ca="1">TODAY()-O183</f>
        <v>44678</v>
      </c>
      <c r="S183" s="119" t="s">
        <v>237</v>
      </c>
      <c r="T183" s="126">
        <v>43698</v>
      </c>
      <c r="U183" s="116"/>
      <c r="V183" s="116"/>
      <c r="W183" s="116"/>
      <c r="X183" s="127"/>
      <c r="Y183" s="127" t="s">
        <v>713</v>
      </c>
    </row>
    <row r="184" spans="1:25">
      <c r="A184" s="116">
        <v>184</v>
      </c>
      <c r="B184" s="117">
        <v>43466</v>
      </c>
      <c r="C184" s="118">
        <f t="shared" si="15"/>
        <v>1</v>
      </c>
      <c r="D184" s="119" t="s">
        <v>252</v>
      </c>
      <c r="E184" s="119" t="s">
        <v>714</v>
      </c>
      <c r="F184" s="211" t="s">
        <v>715</v>
      </c>
      <c r="G184" s="119" t="s">
        <v>716</v>
      </c>
      <c r="H184" s="119" t="s">
        <v>101</v>
      </c>
      <c r="I184" s="119" t="s">
        <v>196</v>
      </c>
      <c r="J184" s="121" t="s">
        <v>375</v>
      </c>
      <c r="K184" s="120"/>
      <c r="L184" s="120" t="s">
        <v>32</v>
      </c>
      <c r="M184" s="119" t="s">
        <v>33</v>
      </c>
      <c r="N184" s="232" t="s">
        <v>280</v>
      </c>
      <c r="O184" s="232">
        <v>44238</v>
      </c>
      <c r="P184" s="124">
        <f t="shared" si="16"/>
        <v>2</v>
      </c>
      <c r="Q184" s="125"/>
      <c r="R184" s="125">
        <f ca="1">TODAY()-O184</f>
        <v>440</v>
      </c>
      <c r="S184" s="119" t="s">
        <v>92</v>
      </c>
      <c r="U184" s="116"/>
      <c r="V184" s="116"/>
      <c r="W184" s="116"/>
      <c r="X184" s="127"/>
      <c r="Y184" s="127" t="s">
        <v>717</v>
      </c>
    </row>
    <row r="185" spans="1:25">
      <c r="A185" s="116">
        <v>185</v>
      </c>
      <c r="B185" s="117">
        <v>43466</v>
      </c>
      <c r="C185" s="118">
        <f t="shared" si="15"/>
        <v>1</v>
      </c>
      <c r="D185" s="119" t="s">
        <v>252</v>
      </c>
      <c r="E185" s="119" t="s">
        <v>718</v>
      </c>
      <c r="F185" s="211" t="s">
        <v>719</v>
      </c>
      <c r="G185" s="119" t="s">
        <v>720</v>
      </c>
      <c r="H185" s="119" t="s">
        <v>48</v>
      </c>
      <c r="I185" s="119" t="s">
        <v>42</v>
      </c>
      <c r="J185" s="121" t="s">
        <v>43</v>
      </c>
      <c r="K185" s="120" t="s">
        <v>65</v>
      </c>
      <c r="L185" s="120" t="s">
        <v>32</v>
      </c>
      <c r="M185" s="119" t="s">
        <v>33</v>
      </c>
      <c r="N185" s="232">
        <v>43699</v>
      </c>
      <c r="O185" s="232">
        <v>44602</v>
      </c>
      <c r="P185" s="124">
        <f t="shared" si="16"/>
        <v>2</v>
      </c>
      <c r="Q185" s="125"/>
      <c r="R185" s="125">
        <f ca="1">TODAY()-O185</f>
        <v>76</v>
      </c>
      <c r="S185" s="119"/>
      <c r="U185" s="116"/>
      <c r="V185" s="116"/>
      <c r="W185" s="116"/>
      <c r="X185" s="127"/>
      <c r="Y185" s="127" t="s">
        <v>542</v>
      </c>
    </row>
    <row r="186" spans="1:25">
      <c r="A186" s="116">
        <v>186</v>
      </c>
      <c r="B186" s="117">
        <v>43466</v>
      </c>
      <c r="C186" s="118">
        <f t="shared" si="15"/>
        <v>1</v>
      </c>
      <c r="D186" s="119" t="s">
        <v>252</v>
      </c>
      <c r="E186" s="119" t="s">
        <v>721</v>
      </c>
      <c r="F186" s="211" t="s">
        <v>722</v>
      </c>
      <c r="G186" s="119" t="s">
        <v>449</v>
      </c>
      <c r="H186" s="119" t="s">
        <v>41</v>
      </c>
      <c r="I186" s="119" t="s">
        <v>42</v>
      </c>
      <c r="J186" s="119" t="s">
        <v>43</v>
      </c>
      <c r="K186" s="120" t="s">
        <v>65</v>
      </c>
      <c r="L186" s="120" t="s">
        <v>32</v>
      </c>
      <c r="M186" s="119" t="s">
        <v>33</v>
      </c>
      <c r="N186" s="232" t="s">
        <v>723</v>
      </c>
      <c r="O186" s="232"/>
      <c r="P186" s="124">
        <f t="shared" si="16"/>
        <v>0</v>
      </c>
      <c r="Q186" s="127"/>
      <c r="R186" s="125"/>
      <c r="S186" s="119" t="s">
        <v>724</v>
      </c>
      <c r="T186" s="126">
        <v>44396</v>
      </c>
      <c r="U186" s="116" t="s">
        <v>725</v>
      </c>
      <c r="V186" s="116" t="s">
        <v>156</v>
      </c>
      <c r="W186" s="116" t="s">
        <v>58</v>
      </c>
      <c r="X186" s="122">
        <v>44104</v>
      </c>
      <c r="Y186" s="127"/>
    </row>
    <row r="187" spans="1:25" ht="27.6">
      <c r="A187" s="116">
        <v>187</v>
      </c>
      <c r="B187" s="129">
        <v>44216</v>
      </c>
      <c r="C187" s="118">
        <f t="shared" si="15"/>
        <v>1</v>
      </c>
      <c r="D187" s="119" t="s">
        <v>252</v>
      </c>
      <c r="E187" s="119" t="s">
        <v>726</v>
      </c>
      <c r="F187" s="211" t="s">
        <v>727</v>
      </c>
      <c r="G187" s="119" t="s">
        <v>728</v>
      </c>
      <c r="H187" s="119"/>
      <c r="I187" s="119"/>
      <c r="J187" s="119"/>
      <c r="K187" s="120" t="s">
        <v>65</v>
      </c>
      <c r="L187" s="131" t="s">
        <v>32</v>
      </c>
      <c r="M187" s="119" t="s">
        <v>466</v>
      </c>
      <c r="N187" s="232"/>
      <c r="O187" s="232"/>
      <c r="P187" s="124">
        <f t="shared" si="16"/>
        <v>0</v>
      </c>
      <c r="Q187" s="125"/>
      <c r="R187" s="124"/>
      <c r="S187" s="119"/>
      <c r="U187" s="116" t="s">
        <v>729</v>
      </c>
      <c r="V187" s="116" t="s">
        <v>110</v>
      </c>
      <c r="W187" s="116" t="s">
        <v>58</v>
      </c>
      <c r="X187" s="122">
        <v>44105</v>
      </c>
      <c r="Y187" s="127"/>
    </row>
    <row r="188" spans="1:25" ht="27.6">
      <c r="A188" s="116">
        <v>188</v>
      </c>
      <c r="B188" s="129">
        <v>44501</v>
      </c>
      <c r="C188" s="118">
        <f t="shared" si="15"/>
        <v>11</v>
      </c>
      <c r="D188" s="130" t="s">
        <v>25</v>
      </c>
      <c r="E188" s="130" t="s">
        <v>730</v>
      </c>
      <c r="F188" s="211" t="s">
        <v>731</v>
      </c>
      <c r="G188" s="119" t="s">
        <v>732</v>
      </c>
      <c r="H188" s="119" t="s">
        <v>53</v>
      </c>
      <c r="I188" s="119"/>
      <c r="K188" s="120" t="s">
        <v>65</v>
      </c>
      <c r="L188" s="131" t="s">
        <v>32</v>
      </c>
      <c r="M188" s="130" t="s">
        <v>78</v>
      </c>
      <c r="N188" s="233"/>
      <c r="O188" s="233"/>
      <c r="P188" s="124">
        <f t="shared" si="16"/>
        <v>0</v>
      </c>
      <c r="Q188" s="133"/>
      <c r="R188" s="133"/>
      <c r="S188" s="130"/>
      <c r="X188" s="132"/>
      <c r="Y188" s="134"/>
    </row>
    <row r="189" spans="1:25">
      <c r="A189" s="116">
        <v>189</v>
      </c>
      <c r="B189" s="129">
        <v>44216</v>
      </c>
      <c r="C189" s="118">
        <f t="shared" si="15"/>
        <v>1</v>
      </c>
      <c r="D189" s="119" t="s">
        <v>252</v>
      </c>
      <c r="E189" s="119" t="s">
        <v>733</v>
      </c>
      <c r="F189" s="211" t="s">
        <v>734</v>
      </c>
      <c r="G189" s="119" t="s">
        <v>735</v>
      </c>
      <c r="H189" s="119" t="s">
        <v>29</v>
      </c>
      <c r="I189" s="119"/>
      <c r="K189" s="120" t="s">
        <v>65</v>
      </c>
      <c r="L189" s="131" t="s">
        <v>32</v>
      </c>
      <c r="M189" s="119" t="s">
        <v>466</v>
      </c>
      <c r="N189" s="232"/>
      <c r="O189" s="232"/>
      <c r="P189" s="124">
        <f t="shared" si="16"/>
        <v>0</v>
      </c>
      <c r="Q189" s="125"/>
      <c r="R189" s="124"/>
      <c r="S189" s="130"/>
      <c r="U189" s="116"/>
      <c r="V189" s="116"/>
      <c r="W189" s="116"/>
      <c r="X189" s="134"/>
      <c r="Y189" s="122"/>
    </row>
    <row r="190" spans="1:25">
      <c r="A190" s="116">
        <v>190</v>
      </c>
      <c r="B190" s="117">
        <v>43466</v>
      </c>
      <c r="C190" s="118">
        <f t="shared" si="15"/>
        <v>1</v>
      </c>
      <c r="D190" s="119" t="s">
        <v>25</v>
      </c>
      <c r="E190" s="119" t="s">
        <v>736</v>
      </c>
      <c r="F190" s="211" t="s">
        <v>737</v>
      </c>
      <c r="G190" s="119" t="s">
        <v>738</v>
      </c>
      <c r="H190" s="119" t="s">
        <v>41</v>
      </c>
      <c r="I190" s="119" t="s">
        <v>42</v>
      </c>
      <c r="K190" s="120" t="s">
        <v>65</v>
      </c>
      <c r="L190" s="120" t="s">
        <v>32</v>
      </c>
      <c r="M190" s="119" t="s">
        <v>33</v>
      </c>
      <c r="N190" s="232">
        <v>44020</v>
      </c>
      <c r="O190" s="232">
        <v>44356</v>
      </c>
      <c r="P190" s="124">
        <f t="shared" si="16"/>
        <v>6</v>
      </c>
      <c r="Q190" s="125">
        <v>4</v>
      </c>
      <c r="R190" s="125">
        <f ca="1">TODAY()-O190</f>
        <v>322</v>
      </c>
      <c r="S190" s="119"/>
      <c r="U190" s="116"/>
      <c r="V190" s="116"/>
      <c r="W190" s="116"/>
      <c r="X190" s="127"/>
      <c r="Y190" s="127"/>
    </row>
    <row r="191" spans="1:25">
      <c r="A191" s="116">
        <v>191</v>
      </c>
      <c r="B191" s="129">
        <v>43991</v>
      </c>
      <c r="C191" s="118">
        <f t="shared" si="15"/>
        <v>6</v>
      </c>
      <c r="D191" s="130" t="s">
        <v>580</v>
      </c>
      <c r="E191" s="130" t="s">
        <v>739</v>
      </c>
      <c r="F191" s="211" t="s">
        <v>740</v>
      </c>
      <c r="G191" s="130" t="s">
        <v>741</v>
      </c>
      <c r="H191" s="119" t="s">
        <v>742</v>
      </c>
      <c r="I191" s="119"/>
      <c r="J191" s="119"/>
      <c r="K191" s="120" t="s">
        <v>584</v>
      </c>
      <c r="L191" s="120" t="s">
        <v>32</v>
      </c>
      <c r="M191" s="130"/>
      <c r="N191" s="233"/>
      <c r="O191" s="233">
        <v>44463</v>
      </c>
      <c r="P191" s="124">
        <f t="shared" si="16"/>
        <v>9</v>
      </c>
      <c r="Q191" s="133"/>
      <c r="R191" s="133"/>
      <c r="S191" s="130"/>
      <c r="X191" s="132"/>
      <c r="Y191" s="134" t="s">
        <v>743</v>
      </c>
    </row>
    <row r="192" spans="1:25">
      <c r="A192" s="116">
        <v>192</v>
      </c>
      <c r="B192" s="129">
        <v>43991</v>
      </c>
      <c r="C192" s="118">
        <f t="shared" si="15"/>
        <v>6</v>
      </c>
      <c r="D192" s="130" t="s">
        <v>580</v>
      </c>
      <c r="E192" s="130" t="s">
        <v>744</v>
      </c>
      <c r="F192" s="211" t="s">
        <v>745</v>
      </c>
      <c r="G192" s="119" t="s">
        <v>746</v>
      </c>
      <c r="H192" s="119" t="s">
        <v>97</v>
      </c>
      <c r="I192" s="223"/>
      <c r="J192" s="119"/>
      <c r="K192" s="120" t="s">
        <v>584</v>
      </c>
      <c r="L192" s="120" t="s">
        <v>32</v>
      </c>
      <c r="M192" s="130"/>
      <c r="N192" s="233"/>
      <c r="O192" s="233">
        <v>44462</v>
      </c>
      <c r="P192" s="124">
        <f t="shared" si="16"/>
        <v>9</v>
      </c>
      <c r="Q192" s="133"/>
      <c r="R192" s="133"/>
      <c r="S192" s="130"/>
      <c r="X192" s="132"/>
      <c r="Y192" s="134" t="s">
        <v>356</v>
      </c>
    </row>
    <row r="193" spans="1:30">
      <c r="A193" s="116">
        <v>193</v>
      </c>
      <c r="B193" s="117">
        <v>43466</v>
      </c>
      <c r="C193" s="118">
        <f t="shared" si="15"/>
        <v>1</v>
      </c>
      <c r="D193" s="119" t="s">
        <v>252</v>
      </c>
      <c r="E193" s="119" t="s">
        <v>747</v>
      </c>
      <c r="F193" s="211"/>
      <c r="G193" s="119" t="s">
        <v>748</v>
      </c>
      <c r="H193" s="119"/>
      <c r="I193" s="116"/>
      <c r="K193" s="120"/>
      <c r="L193" s="120" t="s">
        <v>32</v>
      </c>
      <c r="M193" s="119" t="s">
        <v>78</v>
      </c>
      <c r="N193" s="232"/>
      <c r="O193" s="232"/>
      <c r="P193" s="124">
        <f t="shared" si="16"/>
        <v>0</v>
      </c>
      <c r="Q193" s="127"/>
      <c r="R193" s="125"/>
      <c r="S193" s="119"/>
      <c r="U193" s="116"/>
      <c r="V193" s="116"/>
      <c r="W193" s="116"/>
      <c r="X193" s="127"/>
      <c r="Y193" s="127"/>
    </row>
    <row r="194" spans="1:30">
      <c r="A194" s="116">
        <v>194</v>
      </c>
      <c r="B194" s="117">
        <v>43466</v>
      </c>
      <c r="C194" s="118">
        <f t="shared" si="15"/>
        <v>1</v>
      </c>
      <c r="D194" s="119" t="s">
        <v>252</v>
      </c>
      <c r="E194" s="119" t="s">
        <v>749</v>
      </c>
      <c r="F194" s="211" t="s">
        <v>750</v>
      </c>
      <c r="G194" s="119" t="s">
        <v>751</v>
      </c>
      <c r="H194" s="119" t="s">
        <v>53</v>
      </c>
      <c r="I194" s="119" t="s">
        <v>63</v>
      </c>
      <c r="J194" s="119" t="s">
        <v>63</v>
      </c>
      <c r="K194" s="120"/>
      <c r="L194" s="120" t="s">
        <v>32</v>
      </c>
      <c r="M194" s="119" t="s">
        <v>33</v>
      </c>
      <c r="N194" s="232" t="s">
        <v>280</v>
      </c>
      <c r="O194" s="131">
        <v>44610</v>
      </c>
      <c r="P194" s="124">
        <f t="shared" si="16"/>
        <v>2</v>
      </c>
      <c r="Q194" s="125"/>
      <c r="R194" s="125">
        <f ca="1">TODAY()-O194</f>
        <v>68</v>
      </c>
      <c r="S194" s="119"/>
      <c r="U194" s="116"/>
      <c r="V194" s="116"/>
      <c r="W194" s="116"/>
      <c r="X194" s="127"/>
      <c r="Y194" s="127" t="s">
        <v>542</v>
      </c>
    </row>
    <row r="195" spans="1:30">
      <c r="A195" s="116">
        <v>195</v>
      </c>
      <c r="B195" s="117">
        <v>43466</v>
      </c>
      <c r="C195" s="118">
        <f t="shared" si="15"/>
        <v>1</v>
      </c>
      <c r="D195" s="119" t="s">
        <v>252</v>
      </c>
      <c r="E195" s="119" t="s">
        <v>752</v>
      </c>
      <c r="F195" s="211" t="s">
        <v>753</v>
      </c>
      <c r="G195" s="119" t="s">
        <v>754</v>
      </c>
      <c r="H195" s="119" t="s">
        <v>256</v>
      </c>
      <c r="I195" s="119" t="s">
        <v>196</v>
      </c>
      <c r="J195" s="119" t="s">
        <v>196</v>
      </c>
      <c r="K195" s="120"/>
      <c r="L195" s="120" t="s">
        <v>32</v>
      </c>
      <c r="M195" s="119" t="s">
        <v>78</v>
      </c>
      <c r="N195" s="232"/>
      <c r="O195" s="232"/>
      <c r="P195" s="124">
        <f t="shared" si="16"/>
        <v>0</v>
      </c>
      <c r="Q195" s="125"/>
      <c r="R195" s="125"/>
      <c r="S195" s="119"/>
      <c r="U195" s="116" t="s">
        <v>755</v>
      </c>
      <c r="V195" s="116" t="s">
        <v>156</v>
      </c>
      <c r="W195" s="116" t="s">
        <v>125</v>
      </c>
      <c r="X195" s="122">
        <v>44104</v>
      </c>
      <c r="Y195" s="127"/>
    </row>
    <row r="196" spans="1:30" ht="27.6">
      <c r="A196" s="116">
        <v>196</v>
      </c>
      <c r="B196" s="117">
        <v>43466</v>
      </c>
      <c r="C196" s="118">
        <f t="shared" si="15"/>
        <v>1</v>
      </c>
      <c r="D196" s="119" t="s">
        <v>252</v>
      </c>
      <c r="E196" s="119" t="s">
        <v>756</v>
      </c>
      <c r="F196" s="211" t="s">
        <v>757</v>
      </c>
      <c r="G196" s="119" t="s">
        <v>758</v>
      </c>
      <c r="H196" s="119" t="s">
        <v>192</v>
      </c>
      <c r="I196" s="119" t="s">
        <v>42</v>
      </c>
      <c r="K196" s="120" t="s">
        <v>65</v>
      </c>
      <c r="L196" s="120" t="s">
        <v>32</v>
      </c>
      <c r="M196" s="119" t="s">
        <v>33</v>
      </c>
      <c r="N196" s="232">
        <v>43705</v>
      </c>
      <c r="O196" s="232">
        <v>44396</v>
      </c>
      <c r="P196" s="124">
        <f t="shared" si="16"/>
        <v>7</v>
      </c>
      <c r="Q196" s="125">
        <v>1</v>
      </c>
      <c r="R196" s="125">
        <f ca="1">TODAY()-O196</f>
        <v>282</v>
      </c>
      <c r="S196" s="119" t="s">
        <v>55</v>
      </c>
      <c r="U196" s="116"/>
      <c r="V196" s="116"/>
      <c r="W196" s="116"/>
      <c r="X196" s="127"/>
      <c r="Y196" s="158" t="s">
        <v>759</v>
      </c>
    </row>
    <row r="197" spans="1:30" s="137" customFormat="1">
      <c r="A197" s="116">
        <v>197</v>
      </c>
      <c r="B197" s="117">
        <v>43466</v>
      </c>
      <c r="C197" s="118">
        <f t="shared" si="15"/>
        <v>1</v>
      </c>
      <c r="D197" s="119" t="s">
        <v>37</v>
      </c>
      <c r="E197" s="119" t="s">
        <v>760</v>
      </c>
      <c r="F197" s="211" t="s">
        <v>761</v>
      </c>
      <c r="G197" s="119" t="s">
        <v>762</v>
      </c>
      <c r="H197" s="119" t="s">
        <v>53</v>
      </c>
      <c r="I197" s="119" t="s">
        <v>42</v>
      </c>
      <c r="J197" s="121"/>
      <c r="K197" s="120"/>
      <c r="L197" s="120" t="s">
        <v>32</v>
      </c>
      <c r="M197" s="119" t="s">
        <v>33</v>
      </c>
      <c r="N197" s="232">
        <v>43707</v>
      </c>
      <c r="O197" s="232"/>
      <c r="P197" s="124">
        <f t="shared" si="16"/>
        <v>0</v>
      </c>
      <c r="Q197" s="125"/>
      <c r="R197" s="125">
        <f ca="1">TODAY()-O197</f>
        <v>44678</v>
      </c>
      <c r="S197" s="126" t="s">
        <v>44</v>
      </c>
      <c r="T197" s="126"/>
      <c r="U197" s="116"/>
      <c r="V197" s="116"/>
      <c r="W197" s="116"/>
      <c r="X197" s="127"/>
      <c r="Y197" s="127" t="s">
        <v>44</v>
      </c>
      <c r="Z197" s="116"/>
      <c r="AA197" s="116"/>
      <c r="AB197" s="116"/>
      <c r="AC197" s="116"/>
      <c r="AD197" s="116"/>
    </row>
    <row r="198" spans="1:30" s="137" customFormat="1">
      <c r="A198" s="116">
        <v>198</v>
      </c>
      <c r="B198" s="117">
        <v>43466</v>
      </c>
      <c r="C198" s="118">
        <f t="shared" si="15"/>
        <v>1</v>
      </c>
      <c r="D198" s="119" t="s">
        <v>37</v>
      </c>
      <c r="E198" s="119" t="s">
        <v>763</v>
      </c>
      <c r="F198" s="211" t="s">
        <v>764</v>
      </c>
      <c r="G198" s="119" t="s">
        <v>765</v>
      </c>
      <c r="H198" s="119" t="s">
        <v>97</v>
      </c>
      <c r="I198" s="119" t="s">
        <v>42</v>
      </c>
      <c r="J198" s="121"/>
      <c r="K198" s="120"/>
      <c r="L198" s="120" t="s">
        <v>32</v>
      </c>
      <c r="M198" s="119" t="s">
        <v>33</v>
      </c>
      <c r="N198" s="232">
        <v>43707</v>
      </c>
      <c r="O198" s="232"/>
      <c r="P198" s="124">
        <f t="shared" si="16"/>
        <v>0</v>
      </c>
      <c r="Q198" s="125"/>
      <c r="R198" s="125">
        <f ca="1">TODAY()-O198</f>
        <v>44678</v>
      </c>
      <c r="S198" s="126" t="s">
        <v>44</v>
      </c>
      <c r="T198" s="126">
        <v>43707</v>
      </c>
      <c r="U198" s="116"/>
      <c r="V198" s="116"/>
      <c r="W198" s="116"/>
      <c r="X198" s="127"/>
      <c r="Y198" s="127" t="s">
        <v>44</v>
      </c>
      <c r="Z198" s="116"/>
      <c r="AA198" s="116"/>
      <c r="AB198" s="116"/>
      <c r="AC198" s="116"/>
      <c r="AD198" s="116"/>
    </row>
    <row r="199" spans="1:30">
      <c r="A199" s="116">
        <v>199</v>
      </c>
      <c r="B199" s="117">
        <v>43466</v>
      </c>
      <c r="C199" s="118">
        <f t="shared" si="15"/>
        <v>1</v>
      </c>
      <c r="D199" s="119" t="s">
        <v>252</v>
      </c>
      <c r="E199" s="119" t="s">
        <v>766</v>
      </c>
      <c r="F199" s="211"/>
      <c r="G199" s="119" t="s">
        <v>767</v>
      </c>
      <c r="H199" s="119"/>
      <c r="I199" s="116"/>
      <c r="K199" s="120"/>
      <c r="L199" s="120" t="s">
        <v>32</v>
      </c>
      <c r="M199" s="119" t="s">
        <v>78</v>
      </c>
      <c r="N199" s="232"/>
      <c r="O199" s="232"/>
      <c r="P199" s="124">
        <f t="shared" si="16"/>
        <v>0</v>
      </c>
      <c r="Q199" s="127"/>
      <c r="R199" s="125"/>
      <c r="S199" s="119"/>
      <c r="U199" s="116"/>
      <c r="V199" s="116"/>
      <c r="W199" s="116"/>
      <c r="X199" s="127"/>
      <c r="Y199" s="127"/>
    </row>
    <row r="200" spans="1:30">
      <c r="A200" s="116">
        <v>200</v>
      </c>
      <c r="B200" s="117">
        <v>43466</v>
      </c>
      <c r="C200" s="118">
        <f t="shared" si="15"/>
        <v>1</v>
      </c>
      <c r="D200" s="119" t="s">
        <v>25</v>
      </c>
      <c r="E200" s="119" t="s">
        <v>768</v>
      </c>
      <c r="F200" s="211" t="s">
        <v>627</v>
      </c>
      <c r="G200" s="119" t="s">
        <v>769</v>
      </c>
      <c r="H200" s="119" t="s">
        <v>48</v>
      </c>
      <c r="I200" s="119" t="s">
        <v>42</v>
      </c>
      <c r="K200" s="120"/>
      <c r="L200" s="120" t="s">
        <v>32</v>
      </c>
      <c r="M200" s="119" t="s">
        <v>33</v>
      </c>
      <c r="N200" s="232">
        <v>44020</v>
      </c>
      <c r="O200" s="232">
        <v>44273</v>
      </c>
      <c r="P200" s="124">
        <f t="shared" si="16"/>
        <v>3</v>
      </c>
      <c r="Q200" s="125">
        <v>2</v>
      </c>
      <c r="R200" s="125">
        <f ca="1">TODAY()-O200</f>
        <v>405</v>
      </c>
      <c r="S200" s="119"/>
      <c r="U200" s="116"/>
      <c r="V200" s="116"/>
      <c r="W200" s="116"/>
      <c r="X200" s="127"/>
      <c r="Y200" s="127"/>
    </row>
    <row r="201" spans="1:30" ht="14.4">
      <c r="A201" s="116">
        <v>201</v>
      </c>
      <c r="B201" s="117">
        <v>43466</v>
      </c>
      <c r="C201" s="118">
        <f t="shared" si="15"/>
        <v>1</v>
      </c>
      <c r="D201" s="119" t="s">
        <v>252</v>
      </c>
      <c r="E201" s="119" t="s">
        <v>770</v>
      </c>
      <c r="F201" s="211" t="s">
        <v>676</v>
      </c>
      <c r="G201" s="119" t="s">
        <v>771</v>
      </c>
      <c r="H201" s="119" t="s">
        <v>76</v>
      </c>
      <c r="I201" s="119" t="s">
        <v>42</v>
      </c>
      <c r="K201" s="120" t="s">
        <v>65</v>
      </c>
      <c r="L201" s="120" t="s">
        <v>32</v>
      </c>
      <c r="M201" s="119" t="s">
        <v>33</v>
      </c>
      <c r="N201" s="232">
        <v>44246</v>
      </c>
      <c r="O201" s="131">
        <v>44610</v>
      </c>
      <c r="P201" s="124">
        <f t="shared" si="16"/>
        <v>2</v>
      </c>
      <c r="Q201" s="125"/>
      <c r="R201" s="125"/>
      <c r="S201" s="119"/>
      <c r="U201" t="s">
        <v>772</v>
      </c>
      <c r="V201" s="116" t="s">
        <v>110</v>
      </c>
      <c r="W201" s="116" t="s">
        <v>58</v>
      </c>
      <c r="X201" s="122">
        <v>44105</v>
      </c>
      <c r="Y201" s="127"/>
    </row>
    <row r="202" spans="1:30">
      <c r="A202" s="116">
        <v>202</v>
      </c>
      <c r="B202" s="117">
        <v>43466</v>
      </c>
      <c r="C202" s="118">
        <f t="shared" si="15"/>
        <v>1</v>
      </c>
      <c r="D202" s="119" t="s">
        <v>252</v>
      </c>
      <c r="E202" s="119" t="s">
        <v>773</v>
      </c>
      <c r="F202" s="211" t="s">
        <v>774</v>
      </c>
      <c r="G202" s="119" t="s">
        <v>775</v>
      </c>
      <c r="H202" s="119" t="s">
        <v>41</v>
      </c>
      <c r="I202" s="119" t="s">
        <v>42</v>
      </c>
      <c r="K202" s="120" t="s">
        <v>65</v>
      </c>
      <c r="L202" s="120" t="s">
        <v>32</v>
      </c>
      <c r="M202" s="119" t="s">
        <v>33</v>
      </c>
      <c r="N202" s="232" t="s">
        <v>280</v>
      </c>
      <c r="O202" s="232">
        <v>44602</v>
      </c>
      <c r="P202" s="124">
        <f t="shared" si="16"/>
        <v>2</v>
      </c>
      <c r="Q202" s="125"/>
      <c r="R202" s="125">
        <f t="shared" ref="R202:R207" ca="1" si="19">TODAY()-O202</f>
        <v>76</v>
      </c>
      <c r="S202" s="119"/>
      <c r="U202" s="116"/>
      <c r="V202" s="116"/>
      <c r="W202" s="116"/>
      <c r="X202" s="127"/>
      <c r="Y202" s="127" t="s">
        <v>542</v>
      </c>
    </row>
    <row r="203" spans="1:30">
      <c r="A203" s="116">
        <v>203</v>
      </c>
      <c r="B203" s="117">
        <v>43466</v>
      </c>
      <c r="C203" s="118">
        <f t="shared" si="15"/>
        <v>1</v>
      </c>
      <c r="D203" s="119" t="s">
        <v>252</v>
      </c>
      <c r="E203" s="119" t="s">
        <v>776</v>
      </c>
      <c r="F203" s="211" t="s">
        <v>777</v>
      </c>
      <c r="G203" s="119" t="s">
        <v>778</v>
      </c>
      <c r="H203" s="119" t="s">
        <v>140</v>
      </c>
      <c r="I203" s="119" t="s">
        <v>42</v>
      </c>
      <c r="K203" s="120" t="s">
        <v>65</v>
      </c>
      <c r="L203" s="120" t="s">
        <v>32</v>
      </c>
      <c r="M203" s="119" t="s">
        <v>33</v>
      </c>
      <c r="N203" s="232" t="s">
        <v>280</v>
      </c>
      <c r="O203" s="131">
        <v>44602</v>
      </c>
      <c r="P203" s="124">
        <f t="shared" si="16"/>
        <v>2</v>
      </c>
      <c r="Q203" s="125"/>
      <c r="R203" s="125">
        <f t="shared" ca="1" si="19"/>
        <v>76</v>
      </c>
      <c r="S203" s="119"/>
      <c r="U203" s="116"/>
      <c r="V203" s="116"/>
      <c r="W203" s="116"/>
      <c r="X203" s="127"/>
      <c r="Y203" s="127" t="s">
        <v>542</v>
      </c>
    </row>
    <row r="204" spans="1:30" ht="27.6">
      <c r="A204" s="116">
        <v>204</v>
      </c>
      <c r="B204" s="117">
        <v>43466</v>
      </c>
      <c r="C204" s="118">
        <f t="shared" si="15"/>
        <v>1</v>
      </c>
      <c r="D204" s="119" t="s">
        <v>252</v>
      </c>
      <c r="E204" s="119" t="s">
        <v>779</v>
      </c>
      <c r="F204" s="211" t="s">
        <v>780</v>
      </c>
      <c r="G204" s="119" t="s">
        <v>781</v>
      </c>
      <c r="H204" s="119" t="s">
        <v>41</v>
      </c>
      <c r="I204" s="119" t="s">
        <v>42</v>
      </c>
      <c r="K204" s="120" t="s">
        <v>65</v>
      </c>
      <c r="L204" s="120" t="s">
        <v>32</v>
      </c>
      <c r="M204" s="119" t="s">
        <v>33</v>
      </c>
      <c r="N204" s="232" t="s">
        <v>280</v>
      </c>
      <c r="O204" s="232">
        <v>44602</v>
      </c>
      <c r="P204" s="124">
        <f t="shared" si="16"/>
        <v>2</v>
      </c>
      <c r="Q204" s="125"/>
      <c r="R204" s="125">
        <f t="shared" ca="1" si="19"/>
        <v>76</v>
      </c>
      <c r="S204" s="119"/>
      <c r="U204" s="116"/>
      <c r="V204" s="116"/>
      <c r="W204" s="116"/>
      <c r="X204" s="127"/>
      <c r="Y204" s="127" t="s">
        <v>542</v>
      </c>
    </row>
    <row r="205" spans="1:30">
      <c r="A205" s="116">
        <v>205</v>
      </c>
      <c r="B205" s="117">
        <v>43466</v>
      </c>
      <c r="C205" s="118">
        <f t="shared" si="15"/>
        <v>1</v>
      </c>
      <c r="D205" s="119" t="s">
        <v>37</v>
      </c>
      <c r="E205" s="119" t="s">
        <v>782</v>
      </c>
      <c r="F205" s="211" t="s">
        <v>783</v>
      </c>
      <c r="G205" s="119" t="s">
        <v>784</v>
      </c>
      <c r="H205" s="119" t="s">
        <v>29</v>
      </c>
      <c r="I205" s="119" t="s">
        <v>42</v>
      </c>
      <c r="K205" s="120"/>
      <c r="L205" s="120" t="s">
        <v>32</v>
      </c>
      <c r="M205" s="119" t="s">
        <v>33</v>
      </c>
      <c r="N205" s="232">
        <v>43711</v>
      </c>
      <c r="O205" s="232">
        <v>44006</v>
      </c>
      <c r="P205" s="124">
        <f t="shared" si="16"/>
        <v>6</v>
      </c>
      <c r="Q205" s="127">
        <v>1</v>
      </c>
      <c r="R205" s="125">
        <f t="shared" ca="1" si="19"/>
        <v>672</v>
      </c>
      <c r="S205" s="119" t="s">
        <v>237</v>
      </c>
      <c r="T205" s="126">
        <v>43712</v>
      </c>
      <c r="U205" s="116"/>
      <c r="V205" s="116"/>
      <c r="W205" s="116"/>
      <c r="X205" s="127"/>
      <c r="Y205" s="127" t="s">
        <v>785</v>
      </c>
    </row>
    <row r="206" spans="1:30">
      <c r="A206" s="116">
        <v>206</v>
      </c>
      <c r="B206" s="117">
        <v>43466</v>
      </c>
      <c r="C206" s="118">
        <f t="shared" ref="C206:C269" si="20">IF(B206&lt;&gt;0,MONTH(B206),0)</f>
        <v>1</v>
      </c>
      <c r="D206" s="119" t="s">
        <v>252</v>
      </c>
      <c r="E206" s="119" t="s">
        <v>786</v>
      </c>
      <c r="F206" s="211" t="s">
        <v>787</v>
      </c>
      <c r="G206" s="119" t="s">
        <v>788</v>
      </c>
      <c r="H206" s="119" t="s">
        <v>76</v>
      </c>
      <c r="I206" s="119" t="s">
        <v>42</v>
      </c>
      <c r="K206" s="120" t="s">
        <v>65</v>
      </c>
      <c r="L206" s="120" t="s">
        <v>32</v>
      </c>
      <c r="M206" s="119" t="s">
        <v>33</v>
      </c>
      <c r="N206" s="232" t="s">
        <v>280</v>
      </c>
      <c r="O206" s="232">
        <v>44602</v>
      </c>
      <c r="P206" s="124">
        <f t="shared" ref="P206:P269" si="21">IF(O206&lt;&gt;0,MONTH(O206),0)</f>
        <v>2</v>
      </c>
      <c r="Q206" s="125"/>
      <c r="R206" s="125">
        <f t="shared" ca="1" si="19"/>
        <v>76</v>
      </c>
      <c r="S206" s="119"/>
      <c r="U206" s="116"/>
      <c r="V206" s="116"/>
      <c r="W206" s="116"/>
      <c r="X206" s="127"/>
      <c r="Y206" s="127" t="s">
        <v>542</v>
      </c>
    </row>
    <row r="207" spans="1:30">
      <c r="A207" s="116">
        <v>207</v>
      </c>
      <c r="B207" s="117">
        <v>43466</v>
      </c>
      <c r="C207" s="118">
        <f t="shared" si="20"/>
        <v>1</v>
      </c>
      <c r="D207" s="119" t="s">
        <v>252</v>
      </c>
      <c r="E207" s="119" t="s">
        <v>789</v>
      </c>
      <c r="F207" s="211" t="s">
        <v>790</v>
      </c>
      <c r="G207" s="119" t="s">
        <v>791</v>
      </c>
      <c r="H207" s="119" t="s">
        <v>41</v>
      </c>
      <c r="K207" s="120"/>
      <c r="L207" s="120" t="s">
        <v>32</v>
      </c>
      <c r="M207" s="119" t="s">
        <v>33</v>
      </c>
      <c r="N207" s="232" t="s">
        <v>280</v>
      </c>
      <c r="O207" s="131">
        <v>44610</v>
      </c>
      <c r="P207" s="124">
        <f t="shared" si="21"/>
        <v>2</v>
      </c>
      <c r="Q207" s="125"/>
      <c r="R207" s="125">
        <f t="shared" ca="1" si="19"/>
        <v>68</v>
      </c>
      <c r="S207" s="119"/>
      <c r="U207" s="116"/>
      <c r="V207" s="116"/>
      <c r="W207" s="116"/>
      <c r="X207" s="127"/>
      <c r="Y207" s="127" t="s">
        <v>542</v>
      </c>
    </row>
    <row r="208" spans="1:30" ht="14.4">
      <c r="A208" s="116">
        <v>208</v>
      </c>
      <c r="B208" s="117">
        <v>43466</v>
      </c>
      <c r="C208" s="118">
        <f t="shared" si="20"/>
        <v>1</v>
      </c>
      <c r="D208" s="119" t="s">
        <v>252</v>
      </c>
      <c r="E208" s="119" t="s">
        <v>792</v>
      </c>
      <c r="F208" s="211" t="s">
        <v>793</v>
      </c>
      <c r="G208" s="119" t="s">
        <v>794</v>
      </c>
      <c r="H208" s="119" t="s">
        <v>97</v>
      </c>
      <c r="I208" s="119" t="s">
        <v>42</v>
      </c>
      <c r="J208" s="119" t="s">
        <v>319</v>
      </c>
      <c r="K208" s="120" t="s">
        <v>65</v>
      </c>
      <c r="L208" s="120" t="s">
        <v>32</v>
      </c>
      <c r="M208" s="119" t="s">
        <v>78</v>
      </c>
      <c r="N208" s="232"/>
      <c r="O208" s="232"/>
      <c r="P208" s="124">
        <f t="shared" si="21"/>
        <v>0</v>
      </c>
      <c r="Q208" s="125"/>
      <c r="R208" s="125"/>
      <c r="S208" s="119"/>
      <c r="U208" s="128" t="s">
        <v>795</v>
      </c>
      <c r="V208" s="116" t="s">
        <v>57</v>
      </c>
      <c r="W208" s="116" t="s">
        <v>58</v>
      </c>
      <c r="X208" s="122">
        <v>44105</v>
      </c>
      <c r="Y208" s="127"/>
    </row>
    <row r="209" spans="1:25">
      <c r="A209" s="116">
        <v>209</v>
      </c>
      <c r="B209" s="117">
        <v>43466</v>
      </c>
      <c r="C209" s="118">
        <f t="shared" si="20"/>
        <v>1</v>
      </c>
      <c r="D209" s="119" t="s">
        <v>37</v>
      </c>
      <c r="E209" s="119" t="s">
        <v>796</v>
      </c>
      <c r="F209" s="211" t="s">
        <v>480</v>
      </c>
      <c r="G209" s="119" t="s">
        <v>797</v>
      </c>
      <c r="H209" s="119" t="s">
        <v>53</v>
      </c>
      <c r="I209" s="119" t="s">
        <v>42</v>
      </c>
      <c r="K209" s="120"/>
      <c r="L209" s="120" t="s">
        <v>32</v>
      </c>
      <c r="M209" s="119" t="s">
        <v>33</v>
      </c>
      <c r="N209" s="232">
        <v>43707</v>
      </c>
      <c r="O209" s="232">
        <v>44028</v>
      </c>
      <c r="P209" s="124">
        <f t="shared" si="21"/>
        <v>7</v>
      </c>
      <c r="Q209" s="127">
        <v>2</v>
      </c>
      <c r="R209" s="125">
        <f ca="1">TODAY()-O209</f>
        <v>650</v>
      </c>
      <c r="S209" s="119" t="s">
        <v>34</v>
      </c>
      <c r="T209" s="126">
        <v>43707</v>
      </c>
      <c r="U209" s="116"/>
      <c r="V209" s="116"/>
      <c r="W209" s="116"/>
      <c r="X209" s="127"/>
      <c r="Y209" s="127" t="s">
        <v>798</v>
      </c>
    </row>
    <row r="210" spans="1:25" ht="14.4">
      <c r="A210" s="116">
        <v>210</v>
      </c>
      <c r="B210" s="117">
        <v>43466</v>
      </c>
      <c r="C210" s="118">
        <f t="shared" si="20"/>
        <v>1</v>
      </c>
      <c r="D210" s="119" t="s">
        <v>252</v>
      </c>
      <c r="E210" s="119" t="s">
        <v>799</v>
      </c>
      <c r="F210" s="211" t="s">
        <v>800</v>
      </c>
      <c r="G210" s="119" t="s">
        <v>801</v>
      </c>
      <c r="H210" s="119" t="s">
        <v>41</v>
      </c>
      <c r="I210" s="119" t="s">
        <v>42</v>
      </c>
      <c r="K210" s="120"/>
      <c r="L210" s="120" t="s">
        <v>32</v>
      </c>
      <c r="M210" s="119" t="s">
        <v>466</v>
      </c>
      <c r="N210" s="232"/>
      <c r="O210" s="232"/>
      <c r="P210" s="124">
        <f t="shared" si="21"/>
        <v>0</v>
      </c>
      <c r="Q210" s="127"/>
      <c r="R210" s="125"/>
      <c r="S210" s="119"/>
      <c r="U210" t="s">
        <v>802</v>
      </c>
      <c r="V210" s="116" t="s">
        <v>110</v>
      </c>
      <c r="W210" s="116" t="s">
        <v>58</v>
      </c>
      <c r="X210" s="122">
        <v>44105</v>
      </c>
      <c r="Y210" s="127"/>
    </row>
    <row r="211" spans="1:25" ht="14.4">
      <c r="A211" s="116">
        <v>211</v>
      </c>
      <c r="B211" s="117">
        <v>43466</v>
      </c>
      <c r="C211" s="118">
        <f t="shared" si="20"/>
        <v>1</v>
      </c>
      <c r="D211" s="119" t="s">
        <v>252</v>
      </c>
      <c r="E211" s="119" t="s">
        <v>803</v>
      </c>
      <c r="F211" s="211" t="s">
        <v>804</v>
      </c>
      <c r="G211" s="119" t="s">
        <v>805</v>
      </c>
      <c r="H211" s="119" t="s">
        <v>41</v>
      </c>
      <c r="I211" s="119" t="s">
        <v>42</v>
      </c>
      <c r="J211" s="119" t="s">
        <v>319</v>
      </c>
      <c r="K211" s="120" t="s">
        <v>65</v>
      </c>
      <c r="L211" s="120" t="s">
        <v>32</v>
      </c>
      <c r="M211" s="119" t="s">
        <v>78</v>
      </c>
      <c r="N211" s="232"/>
      <c r="O211" s="232"/>
      <c r="P211" s="124">
        <f t="shared" si="21"/>
        <v>0</v>
      </c>
      <c r="Q211" s="127"/>
      <c r="R211" s="125"/>
      <c r="S211" s="119"/>
      <c r="U211" t="s">
        <v>806</v>
      </c>
      <c r="V211" s="116" t="s">
        <v>110</v>
      </c>
      <c r="W211" s="116" t="s">
        <v>58</v>
      </c>
      <c r="X211" s="122">
        <v>44105</v>
      </c>
      <c r="Y211" s="127"/>
    </row>
    <row r="212" spans="1:25">
      <c r="A212" s="116">
        <v>212</v>
      </c>
      <c r="B212" s="117">
        <v>43466</v>
      </c>
      <c r="C212" s="118">
        <f t="shared" si="20"/>
        <v>1</v>
      </c>
      <c r="D212" s="119" t="s">
        <v>37</v>
      </c>
      <c r="E212" s="119" t="s">
        <v>807</v>
      </c>
      <c r="F212" s="211" t="s">
        <v>473</v>
      </c>
      <c r="G212" s="119" t="s">
        <v>808</v>
      </c>
      <c r="H212" s="119"/>
      <c r="I212" s="119" t="s">
        <v>42</v>
      </c>
      <c r="K212" s="120"/>
      <c r="L212" s="120" t="s">
        <v>32</v>
      </c>
      <c r="M212" s="119" t="s">
        <v>33</v>
      </c>
      <c r="N212" s="232">
        <v>43710</v>
      </c>
      <c r="O212" s="232">
        <v>43713</v>
      </c>
      <c r="P212" s="124">
        <f t="shared" si="21"/>
        <v>9</v>
      </c>
      <c r="Q212" s="125"/>
      <c r="R212" s="125"/>
      <c r="S212" s="119" t="s">
        <v>237</v>
      </c>
      <c r="T212" s="126">
        <v>43713</v>
      </c>
      <c r="U212" s="116"/>
      <c r="V212" s="116"/>
      <c r="W212" s="116"/>
      <c r="X212" s="127"/>
      <c r="Y212" s="127" t="s">
        <v>809</v>
      </c>
    </row>
    <row r="213" spans="1:25">
      <c r="A213" s="116">
        <v>213</v>
      </c>
      <c r="B213" s="117">
        <v>43466</v>
      </c>
      <c r="C213" s="118">
        <f t="shared" si="20"/>
        <v>1</v>
      </c>
      <c r="D213" s="119" t="s">
        <v>37</v>
      </c>
      <c r="E213" s="119" t="s">
        <v>810</v>
      </c>
      <c r="F213" s="211" t="s">
        <v>811</v>
      </c>
      <c r="G213" s="119" t="s">
        <v>812</v>
      </c>
      <c r="H213" s="119" t="s">
        <v>97</v>
      </c>
      <c r="I213" s="119" t="s">
        <v>42</v>
      </c>
      <c r="K213" s="120"/>
      <c r="L213" s="120" t="s">
        <v>32</v>
      </c>
      <c r="M213" s="119" t="s">
        <v>33</v>
      </c>
      <c r="N213" s="232">
        <v>43706</v>
      </c>
      <c r="O213" s="232">
        <v>43728</v>
      </c>
      <c r="P213" s="124">
        <f t="shared" si="21"/>
        <v>9</v>
      </c>
      <c r="Q213" s="125">
        <v>1</v>
      </c>
      <c r="R213" s="125"/>
      <c r="S213" s="126" t="s">
        <v>44</v>
      </c>
      <c r="T213" s="126">
        <v>43728</v>
      </c>
      <c r="U213" s="116"/>
      <c r="V213" s="116"/>
      <c r="W213" s="116"/>
      <c r="X213" s="127"/>
      <c r="Y213" s="127" t="s">
        <v>813</v>
      </c>
    </row>
    <row r="214" spans="1:25" ht="27.6">
      <c r="A214" s="116">
        <v>214</v>
      </c>
      <c r="B214" s="117">
        <v>43466</v>
      </c>
      <c r="C214" s="118">
        <f t="shared" si="20"/>
        <v>1</v>
      </c>
      <c r="D214" s="119" t="s">
        <v>252</v>
      </c>
      <c r="E214" s="119" t="s">
        <v>814</v>
      </c>
      <c r="F214" s="211" t="s">
        <v>815</v>
      </c>
      <c r="G214" s="119" t="s">
        <v>816</v>
      </c>
      <c r="H214" s="119" t="s">
        <v>97</v>
      </c>
      <c r="I214" s="150" t="s">
        <v>42</v>
      </c>
      <c r="J214" s="119" t="s">
        <v>478</v>
      </c>
      <c r="K214" s="120" t="s">
        <v>65</v>
      </c>
      <c r="L214" s="120" t="s">
        <v>32</v>
      </c>
      <c r="M214" s="119" t="s">
        <v>78</v>
      </c>
      <c r="N214" s="232"/>
      <c r="O214" s="232"/>
      <c r="P214" s="124">
        <f t="shared" si="21"/>
        <v>0</v>
      </c>
      <c r="Q214" s="122"/>
      <c r="R214" s="125"/>
      <c r="S214" s="119"/>
      <c r="U214" s="128" t="s">
        <v>817</v>
      </c>
      <c r="V214" s="116" t="s">
        <v>156</v>
      </c>
      <c r="W214" s="116" t="s">
        <v>58</v>
      </c>
      <c r="X214" s="122">
        <v>44105</v>
      </c>
      <c r="Y214" s="127"/>
    </row>
    <row r="215" spans="1:25" ht="27.6">
      <c r="A215" s="116">
        <v>215</v>
      </c>
      <c r="B215" s="117">
        <v>43466</v>
      </c>
      <c r="C215" s="118">
        <f t="shared" si="20"/>
        <v>1</v>
      </c>
      <c r="D215" s="119" t="s">
        <v>37</v>
      </c>
      <c r="E215" s="119" t="s">
        <v>818</v>
      </c>
      <c r="F215" s="211" t="s">
        <v>819</v>
      </c>
      <c r="G215" s="119" t="s">
        <v>820</v>
      </c>
      <c r="H215" s="119"/>
      <c r="I215" s="119" t="s">
        <v>42</v>
      </c>
      <c r="K215" s="120"/>
      <c r="L215" s="120" t="s">
        <v>32</v>
      </c>
      <c r="M215" s="119" t="s">
        <v>33</v>
      </c>
      <c r="N215" s="232">
        <v>44020</v>
      </c>
      <c r="O215" s="232"/>
      <c r="P215" s="124">
        <f t="shared" si="21"/>
        <v>0</v>
      </c>
      <c r="Q215" s="125"/>
      <c r="R215" s="124">
        <f ca="1">TODAY()-N215</f>
        <v>658</v>
      </c>
      <c r="S215" s="119" t="s">
        <v>92</v>
      </c>
      <c r="T215" s="126">
        <v>44021</v>
      </c>
      <c r="U215" s="116"/>
      <c r="V215" s="116"/>
      <c r="W215" s="116"/>
      <c r="X215" s="127"/>
      <c r="Y215" s="127" t="s">
        <v>821</v>
      </c>
    </row>
    <row r="216" spans="1:25" ht="14.4">
      <c r="A216" s="116">
        <v>216</v>
      </c>
      <c r="B216" s="117">
        <v>43466</v>
      </c>
      <c r="C216" s="118">
        <f t="shared" si="20"/>
        <v>1</v>
      </c>
      <c r="D216" s="119" t="s">
        <v>252</v>
      </c>
      <c r="E216" s="119" t="s">
        <v>822</v>
      </c>
      <c r="F216" s="211" t="s">
        <v>473</v>
      </c>
      <c r="G216" s="119" t="s">
        <v>823</v>
      </c>
      <c r="H216" s="119" t="s">
        <v>29</v>
      </c>
      <c r="I216" s="119" t="s">
        <v>42</v>
      </c>
      <c r="K216" s="120"/>
      <c r="L216" s="120" t="s">
        <v>32</v>
      </c>
      <c r="M216" s="119" t="s">
        <v>78</v>
      </c>
      <c r="N216" s="232"/>
      <c r="O216" s="232"/>
      <c r="P216" s="124">
        <f t="shared" si="21"/>
        <v>0</v>
      </c>
      <c r="Q216" s="127"/>
      <c r="R216" s="125"/>
      <c r="S216" s="119"/>
      <c r="U216" s="128" t="s">
        <v>824</v>
      </c>
      <c r="V216" s="116" t="s">
        <v>110</v>
      </c>
      <c r="W216" s="116" t="s">
        <v>125</v>
      </c>
      <c r="X216" s="122">
        <v>44105</v>
      </c>
      <c r="Y216" s="127"/>
    </row>
    <row r="217" spans="1:25">
      <c r="A217" s="116">
        <v>217</v>
      </c>
      <c r="B217" s="117">
        <v>43466</v>
      </c>
      <c r="C217" s="118">
        <f t="shared" si="20"/>
        <v>1</v>
      </c>
      <c r="D217" s="119" t="s">
        <v>252</v>
      </c>
      <c r="E217" s="119" t="s">
        <v>825</v>
      </c>
      <c r="F217" s="211" t="s">
        <v>826</v>
      </c>
      <c r="G217" s="119" t="s">
        <v>827</v>
      </c>
      <c r="H217" s="119" t="s">
        <v>76</v>
      </c>
      <c r="I217" s="119" t="s">
        <v>42</v>
      </c>
      <c r="K217" s="120" t="s">
        <v>65</v>
      </c>
      <c r="L217" s="120" t="s">
        <v>32</v>
      </c>
      <c r="M217" s="119" t="s">
        <v>33</v>
      </c>
      <c r="N217" s="232" t="s">
        <v>280</v>
      </c>
      <c r="O217" s="232">
        <v>44602</v>
      </c>
      <c r="P217" s="124">
        <f t="shared" si="21"/>
        <v>2</v>
      </c>
      <c r="Q217" s="125"/>
      <c r="R217" s="125">
        <f ca="1">TODAY()-O217</f>
        <v>76</v>
      </c>
      <c r="S217" s="119"/>
      <c r="U217" s="116"/>
      <c r="V217" s="116"/>
      <c r="W217" s="116"/>
      <c r="X217" s="127"/>
      <c r="Y217" s="127" t="s">
        <v>542</v>
      </c>
    </row>
    <row r="218" spans="1:25">
      <c r="A218" s="116">
        <v>218</v>
      </c>
      <c r="B218" s="117">
        <v>43466</v>
      </c>
      <c r="C218" s="118">
        <f t="shared" si="20"/>
        <v>1</v>
      </c>
      <c r="D218" s="119" t="s">
        <v>252</v>
      </c>
      <c r="E218" s="119" t="s">
        <v>828</v>
      </c>
      <c r="F218" s="211" t="s">
        <v>579</v>
      </c>
      <c r="G218" s="119" t="s">
        <v>829</v>
      </c>
      <c r="H218" s="119" t="s">
        <v>41</v>
      </c>
      <c r="I218" s="119" t="s">
        <v>42</v>
      </c>
      <c r="K218" s="120" t="s">
        <v>65</v>
      </c>
      <c r="L218" s="120" t="s">
        <v>32</v>
      </c>
      <c r="M218" s="119" t="s">
        <v>33</v>
      </c>
      <c r="N218" s="232" t="s">
        <v>280</v>
      </c>
      <c r="O218" s="232">
        <v>44603</v>
      </c>
      <c r="P218" s="124">
        <f t="shared" si="21"/>
        <v>2</v>
      </c>
      <c r="Q218" s="125"/>
      <c r="R218" s="125">
        <f ca="1">TODAY()-O218</f>
        <v>75</v>
      </c>
      <c r="S218" s="119"/>
      <c r="U218" s="116"/>
      <c r="V218" s="116"/>
      <c r="W218" s="116"/>
      <c r="X218" s="127"/>
      <c r="Y218" s="127" t="s">
        <v>542</v>
      </c>
    </row>
    <row r="219" spans="1:25">
      <c r="A219" s="116">
        <v>219</v>
      </c>
      <c r="B219" s="129">
        <v>44216</v>
      </c>
      <c r="C219" s="118">
        <f t="shared" si="20"/>
        <v>1</v>
      </c>
      <c r="D219" s="119" t="s">
        <v>252</v>
      </c>
      <c r="E219" s="119" t="s">
        <v>830</v>
      </c>
      <c r="F219" s="211" t="s">
        <v>831</v>
      </c>
      <c r="G219" s="119" t="s">
        <v>832</v>
      </c>
      <c r="H219" s="119" t="s">
        <v>41</v>
      </c>
      <c r="I219" s="145" t="s">
        <v>42</v>
      </c>
      <c r="J219" s="119"/>
      <c r="K219" s="120" t="s">
        <v>65</v>
      </c>
      <c r="L219" s="131" t="s">
        <v>32</v>
      </c>
      <c r="M219" s="119" t="s">
        <v>466</v>
      </c>
      <c r="N219" s="232"/>
      <c r="O219" s="232"/>
      <c r="P219" s="124">
        <f t="shared" si="21"/>
        <v>0</v>
      </c>
      <c r="Q219" s="125"/>
      <c r="R219" s="125"/>
      <c r="S219" s="130"/>
      <c r="U219" s="116"/>
      <c r="V219" s="116"/>
      <c r="W219" s="116"/>
      <c r="X219" s="134"/>
      <c r="Y219" s="122"/>
    </row>
    <row r="220" spans="1:25">
      <c r="A220" s="116">
        <v>220</v>
      </c>
      <c r="B220" s="117">
        <v>43466</v>
      </c>
      <c r="C220" s="118">
        <f t="shared" si="20"/>
        <v>1</v>
      </c>
      <c r="D220" s="119" t="s">
        <v>252</v>
      </c>
      <c r="E220" s="119" t="s">
        <v>833</v>
      </c>
      <c r="F220" s="211" t="s">
        <v>153</v>
      </c>
      <c r="G220" s="119" t="s">
        <v>834</v>
      </c>
      <c r="H220" s="119" t="s">
        <v>53</v>
      </c>
      <c r="I220" s="119" t="s">
        <v>63</v>
      </c>
      <c r="J220" s="119" t="s">
        <v>63</v>
      </c>
      <c r="K220" s="120"/>
      <c r="L220" s="120" t="s">
        <v>32</v>
      </c>
      <c r="M220" s="119" t="s">
        <v>33</v>
      </c>
      <c r="N220" s="232" t="s">
        <v>280</v>
      </c>
      <c r="O220" s="131">
        <v>44610</v>
      </c>
      <c r="P220" s="124">
        <f t="shared" si="21"/>
        <v>2</v>
      </c>
      <c r="Q220" s="125"/>
      <c r="R220" s="125">
        <f ca="1">TODAY()-O220</f>
        <v>68</v>
      </c>
      <c r="S220" s="119"/>
      <c r="U220" s="116"/>
      <c r="V220" s="116"/>
      <c r="W220" s="116"/>
      <c r="X220" s="127"/>
      <c r="Y220" s="127" t="s">
        <v>542</v>
      </c>
    </row>
    <row r="221" spans="1:25">
      <c r="A221" s="116">
        <v>221</v>
      </c>
      <c r="B221" s="117">
        <v>43466</v>
      </c>
      <c r="C221" s="118">
        <f t="shared" si="20"/>
        <v>1</v>
      </c>
      <c r="D221" s="119" t="s">
        <v>252</v>
      </c>
      <c r="E221" s="119" t="s">
        <v>835</v>
      </c>
      <c r="F221" s="211" t="s">
        <v>836</v>
      </c>
      <c r="G221" s="119" t="s">
        <v>837</v>
      </c>
      <c r="H221" s="119" t="s">
        <v>140</v>
      </c>
      <c r="I221" s="121" t="s">
        <v>30</v>
      </c>
      <c r="J221" s="119" t="s">
        <v>838</v>
      </c>
      <c r="K221" s="120"/>
      <c r="L221" s="120" t="s">
        <v>32</v>
      </c>
      <c r="M221" s="119" t="s">
        <v>184</v>
      </c>
      <c r="N221" s="232"/>
      <c r="P221" s="124">
        <f t="shared" si="21"/>
        <v>0</v>
      </c>
      <c r="Q221" s="125"/>
      <c r="R221" s="125">
        <f ca="1">TODAY()-O221</f>
        <v>44678</v>
      </c>
      <c r="S221" s="119"/>
      <c r="U221" s="116"/>
      <c r="V221" s="116"/>
      <c r="W221" s="116"/>
      <c r="X221" s="127"/>
      <c r="Y221" s="127" t="s">
        <v>542</v>
      </c>
    </row>
    <row r="222" spans="1:25">
      <c r="A222" s="116">
        <v>222</v>
      </c>
      <c r="B222" s="117">
        <v>43466</v>
      </c>
      <c r="C222" s="118">
        <f t="shared" si="20"/>
        <v>1</v>
      </c>
      <c r="D222" s="119" t="s">
        <v>252</v>
      </c>
      <c r="E222" s="119" t="s">
        <v>839</v>
      </c>
      <c r="F222" s="211" t="s">
        <v>840</v>
      </c>
      <c r="G222" s="119" t="s">
        <v>841</v>
      </c>
      <c r="H222" s="119" t="s">
        <v>48</v>
      </c>
      <c r="I222" s="119" t="s">
        <v>63</v>
      </c>
      <c r="J222" s="119" t="s">
        <v>63</v>
      </c>
      <c r="K222" s="120"/>
      <c r="L222" s="120" t="s">
        <v>32</v>
      </c>
      <c r="M222" s="119" t="s">
        <v>33</v>
      </c>
      <c r="N222" s="232" t="s">
        <v>280</v>
      </c>
      <c r="O222" s="232">
        <v>44224</v>
      </c>
      <c r="P222" s="124">
        <f t="shared" si="21"/>
        <v>1</v>
      </c>
      <c r="Q222" s="125"/>
      <c r="R222" s="125">
        <f ca="1">TODAY()-O222</f>
        <v>454</v>
      </c>
      <c r="S222" s="126" t="s">
        <v>44</v>
      </c>
      <c r="U222" s="116"/>
      <c r="V222" s="116"/>
      <c r="W222" s="116"/>
      <c r="X222" s="127"/>
      <c r="Y222" s="127" t="s">
        <v>44</v>
      </c>
    </row>
    <row r="223" spans="1:25">
      <c r="A223" s="116">
        <v>223</v>
      </c>
      <c r="B223" s="117">
        <v>43466</v>
      </c>
      <c r="C223" s="118">
        <f t="shared" si="20"/>
        <v>1</v>
      </c>
      <c r="D223" s="119" t="s">
        <v>37</v>
      </c>
      <c r="E223" s="119" t="s">
        <v>842</v>
      </c>
      <c r="F223" s="211" t="s">
        <v>843</v>
      </c>
      <c r="G223" s="119" t="s">
        <v>844</v>
      </c>
      <c r="H223" s="119" t="s">
        <v>140</v>
      </c>
      <c r="I223" s="119" t="s">
        <v>42</v>
      </c>
      <c r="K223" s="120"/>
      <c r="L223" s="120" t="s">
        <v>32</v>
      </c>
      <c r="M223" s="119" t="s">
        <v>33</v>
      </c>
      <c r="N223" s="232">
        <v>43714</v>
      </c>
      <c r="O223" s="232">
        <v>43894</v>
      </c>
      <c r="P223" s="124">
        <f t="shared" si="21"/>
        <v>3</v>
      </c>
      <c r="Q223" s="125">
        <v>3</v>
      </c>
      <c r="R223" s="125">
        <f ca="1">TODAY()-O223</f>
        <v>784</v>
      </c>
      <c r="S223" s="126" t="s">
        <v>44</v>
      </c>
      <c r="T223" s="126">
        <v>43726</v>
      </c>
      <c r="U223" s="116"/>
      <c r="V223" s="116"/>
      <c r="W223" s="116"/>
      <c r="X223" s="127"/>
      <c r="Y223" s="127" t="s">
        <v>845</v>
      </c>
    </row>
    <row r="224" spans="1:25">
      <c r="A224" s="116">
        <v>224</v>
      </c>
      <c r="B224" s="117">
        <v>43466</v>
      </c>
      <c r="C224" s="118">
        <f t="shared" si="20"/>
        <v>1</v>
      </c>
      <c r="D224" s="119" t="s">
        <v>252</v>
      </c>
      <c r="E224" s="119" t="s">
        <v>846</v>
      </c>
      <c r="F224" s="211" t="s">
        <v>783</v>
      </c>
      <c r="G224" s="119" t="s">
        <v>847</v>
      </c>
      <c r="H224" s="119"/>
      <c r="K224" s="120"/>
      <c r="L224" s="120" t="s">
        <v>32</v>
      </c>
      <c r="M224" s="119" t="s">
        <v>78</v>
      </c>
      <c r="N224" s="232"/>
      <c r="O224" s="232"/>
      <c r="P224" s="124">
        <f t="shared" si="21"/>
        <v>0</v>
      </c>
      <c r="Q224" s="125"/>
      <c r="R224" s="125"/>
      <c r="S224" s="119"/>
      <c r="U224" s="116" t="s">
        <v>848</v>
      </c>
      <c r="V224" s="116" t="s">
        <v>57</v>
      </c>
      <c r="W224" s="116" t="s">
        <v>125</v>
      </c>
      <c r="X224" s="122">
        <v>44105</v>
      </c>
      <c r="Y224" s="127"/>
    </row>
    <row r="225" spans="1:25">
      <c r="A225" s="116">
        <v>225</v>
      </c>
      <c r="B225" s="117">
        <v>43466</v>
      </c>
      <c r="C225" s="118">
        <f t="shared" si="20"/>
        <v>1</v>
      </c>
      <c r="D225" s="119" t="s">
        <v>252</v>
      </c>
      <c r="E225" s="119" t="s">
        <v>849</v>
      </c>
      <c r="F225" s="211" t="s">
        <v>850</v>
      </c>
      <c r="G225" s="119" t="s">
        <v>847</v>
      </c>
      <c r="H225" s="119"/>
      <c r="K225" s="120"/>
      <c r="L225" s="120" t="s">
        <v>32</v>
      </c>
      <c r="M225" s="119" t="s">
        <v>78</v>
      </c>
      <c r="N225" s="232"/>
      <c r="O225" s="232"/>
      <c r="P225" s="124">
        <f t="shared" si="21"/>
        <v>0</v>
      </c>
      <c r="Q225" s="125"/>
      <c r="R225" s="125"/>
      <c r="S225" s="119"/>
      <c r="U225" s="116" t="s">
        <v>851</v>
      </c>
      <c r="V225" s="116" t="s">
        <v>57</v>
      </c>
      <c r="W225" s="116" t="s">
        <v>58</v>
      </c>
      <c r="X225" s="122">
        <v>44105</v>
      </c>
      <c r="Y225" s="127"/>
    </row>
    <row r="226" spans="1:25">
      <c r="A226" s="116">
        <v>226</v>
      </c>
      <c r="B226" s="117">
        <v>43466</v>
      </c>
      <c r="C226" s="118">
        <f t="shared" si="20"/>
        <v>1</v>
      </c>
      <c r="D226" s="119" t="s">
        <v>252</v>
      </c>
      <c r="E226" s="119" t="s">
        <v>852</v>
      </c>
      <c r="F226" s="211" t="s">
        <v>783</v>
      </c>
      <c r="G226" s="119" t="s">
        <v>853</v>
      </c>
      <c r="H226" s="119"/>
      <c r="K226" s="120"/>
      <c r="L226" s="120" t="s">
        <v>32</v>
      </c>
      <c r="M226" s="119" t="s">
        <v>78</v>
      </c>
      <c r="N226" s="232"/>
      <c r="O226" s="232"/>
      <c r="P226" s="124">
        <f t="shared" si="21"/>
        <v>0</v>
      </c>
      <c r="Q226" s="125"/>
      <c r="R226" s="125"/>
      <c r="S226" s="119"/>
      <c r="U226" s="116" t="s">
        <v>854</v>
      </c>
      <c r="V226" s="116" t="s">
        <v>110</v>
      </c>
      <c r="W226" s="116" t="s">
        <v>58</v>
      </c>
      <c r="X226" s="122">
        <v>44105</v>
      </c>
      <c r="Y226" s="127"/>
    </row>
    <row r="227" spans="1:25">
      <c r="A227" s="116">
        <v>227</v>
      </c>
      <c r="B227" s="117">
        <v>43466</v>
      </c>
      <c r="C227" s="118">
        <f t="shared" si="20"/>
        <v>1</v>
      </c>
      <c r="D227" s="119" t="s">
        <v>25</v>
      </c>
      <c r="E227" s="119" t="s">
        <v>855</v>
      </c>
      <c r="F227" s="211" t="s">
        <v>856</v>
      </c>
      <c r="G227" s="119" t="s">
        <v>857</v>
      </c>
      <c r="H227" s="119" t="s">
        <v>29</v>
      </c>
      <c r="I227" s="119" t="s">
        <v>196</v>
      </c>
      <c r="J227" s="119" t="s">
        <v>196</v>
      </c>
      <c r="K227" s="120"/>
      <c r="L227" s="120" t="s">
        <v>32</v>
      </c>
      <c r="M227" s="119" t="s">
        <v>33</v>
      </c>
      <c r="N227" s="232">
        <v>44021</v>
      </c>
      <c r="O227" s="232">
        <v>44299</v>
      </c>
      <c r="P227" s="124">
        <f t="shared" si="21"/>
        <v>4</v>
      </c>
      <c r="Q227" s="125">
        <v>3</v>
      </c>
      <c r="R227" s="125"/>
      <c r="S227" s="119" t="s">
        <v>135</v>
      </c>
      <c r="T227" s="126">
        <v>44300</v>
      </c>
      <c r="U227" s="116"/>
      <c r="V227" s="116"/>
      <c r="W227" s="116"/>
      <c r="X227" s="127"/>
      <c r="Y227" s="127"/>
    </row>
    <row r="228" spans="1:25">
      <c r="A228" s="116">
        <v>228</v>
      </c>
      <c r="B228" s="117">
        <v>43466</v>
      </c>
      <c r="C228" s="118">
        <f t="shared" si="20"/>
        <v>1</v>
      </c>
      <c r="D228" s="119" t="s">
        <v>25</v>
      </c>
      <c r="E228" s="119" t="s">
        <v>858</v>
      </c>
      <c r="F228" s="211" t="s">
        <v>859</v>
      </c>
      <c r="G228" s="119" t="s">
        <v>805</v>
      </c>
      <c r="H228" s="119" t="s">
        <v>48</v>
      </c>
      <c r="I228" s="119" t="s">
        <v>63</v>
      </c>
      <c r="J228" s="119" t="s">
        <v>63</v>
      </c>
      <c r="K228" s="120"/>
      <c r="L228" s="120" t="s">
        <v>32</v>
      </c>
      <c r="M228" s="119" t="s">
        <v>33</v>
      </c>
      <c r="N228" s="232">
        <v>43720</v>
      </c>
      <c r="O228" s="233">
        <v>44251</v>
      </c>
      <c r="P228" s="124">
        <f t="shared" si="21"/>
        <v>2</v>
      </c>
      <c r="Q228" s="133"/>
      <c r="R228" s="125">
        <f ca="1">TODAY()-O228</f>
        <v>427</v>
      </c>
      <c r="S228" s="119"/>
      <c r="U228" s="116"/>
      <c r="V228" s="116"/>
      <c r="W228" s="116"/>
      <c r="X228" s="127"/>
      <c r="Y228" s="127" t="s">
        <v>860</v>
      </c>
    </row>
    <row r="229" spans="1:25">
      <c r="A229" s="116">
        <v>229</v>
      </c>
      <c r="B229" s="117">
        <v>43466</v>
      </c>
      <c r="C229" s="118">
        <f t="shared" si="20"/>
        <v>1</v>
      </c>
      <c r="D229" s="119" t="s">
        <v>25</v>
      </c>
      <c r="E229" s="119" t="s">
        <v>861</v>
      </c>
      <c r="F229" s="211" t="s">
        <v>544</v>
      </c>
      <c r="G229" s="119" t="s">
        <v>805</v>
      </c>
      <c r="H229" s="119" t="s">
        <v>76</v>
      </c>
      <c r="I229" s="119" t="s">
        <v>42</v>
      </c>
      <c r="K229" s="120"/>
      <c r="L229" s="120" t="s">
        <v>32</v>
      </c>
      <c r="M229" s="119" t="s">
        <v>33</v>
      </c>
      <c r="N229" s="232">
        <v>44021</v>
      </c>
      <c r="O229" s="232">
        <v>44273</v>
      </c>
      <c r="P229" s="124">
        <f t="shared" si="21"/>
        <v>3</v>
      </c>
      <c r="Q229" s="125">
        <v>2</v>
      </c>
      <c r="R229" s="125">
        <f ca="1">TODAY()-O229</f>
        <v>405</v>
      </c>
      <c r="S229" s="119"/>
      <c r="U229" s="116"/>
      <c r="V229" s="116"/>
      <c r="W229" s="116"/>
      <c r="X229" s="127"/>
      <c r="Y229" s="127"/>
    </row>
    <row r="230" spans="1:25">
      <c r="A230" s="116">
        <v>230</v>
      </c>
      <c r="B230" s="117">
        <v>43466</v>
      </c>
      <c r="C230" s="118">
        <f t="shared" si="20"/>
        <v>1</v>
      </c>
      <c r="D230" s="119" t="s">
        <v>25</v>
      </c>
      <c r="E230" s="119" t="s">
        <v>862</v>
      </c>
      <c r="F230" s="211" t="s">
        <v>863</v>
      </c>
      <c r="G230" s="119" t="s">
        <v>864</v>
      </c>
      <c r="H230" s="119" t="s">
        <v>41</v>
      </c>
      <c r="I230" s="119" t="s">
        <v>42</v>
      </c>
      <c r="J230" s="119" t="s">
        <v>82</v>
      </c>
      <c r="K230" s="120"/>
      <c r="L230" s="120" t="s">
        <v>32</v>
      </c>
      <c r="M230" s="119" t="s">
        <v>33</v>
      </c>
      <c r="N230" s="232">
        <v>44021</v>
      </c>
      <c r="O230" s="232"/>
      <c r="P230" s="124">
        <f t="shared" si="21"/>
        <v>0</v>
      </c>
      <c r="Q230" s="125"/>
      <c r="R230" s="125"/>
      <c r="S230" s="119" t="s">
        <v>92</v>
      </c>
      <c r="T230" s="126">
        <v>44021</v>
      </c>
      <c r="U230" s="116"/>
      <c r="V230" s="116"/>
      <c r="W230" s="116"/>
      <c r="X230" s="127"/>
      <c r="Y230" s="127"/>
    </row>
    <row r="231" spans="1:25">
      <c r="A231" s="116">
        <v>231</v>
      </c>
      <c r="B231" s="117">
        <v>43466</v>
      </c>
      <c r="C231" s="118">
        <f t="shared" si="20"/>
        <v>1</v>
      </c>
      <c r="D231" s="119" t="s">
        <v>252</v>
      </c>
      <c r="E231" s="119" t="s">
        <v>865</v>
      </c>
      <c r="F231" s="211" t="s">
        <v>866</v>
      </c>
      <c r="G231" s="119" t="s">
        <v>867</v>
      </c>
      <c r="H231" s="119"/>
      <c r="K231" s="120"/>
      <c r="L231" s="120" t="s">
        <v>32</v>
      </c>
      <c r="M231" s="119" t="s">
        <v>78</v>
      </c>
      <c r="N231" s="232"/>
      <c r="O231" s="232"/>
      <c r="P231" s="124">
        <f t="shared" si="21"/>
        <v>0</v>
      </c>
      <c r="Q231" s="125"/>
      <c r="R231" s="125"/>
      <c r="S231" s="119"/>
      <c r="U231" s="116" t="s">
        <v>868</v>
      </c>
      <c r="V231" s="116" t="s">
        <v>110</v>
      </c>
      <c r="W231" s="116" t="s">
        <v>58</v>
      </c>
      <c r="X231" s="122">
        <v>44105</v>
      </c>
      <c r="Y231" s="127"/>
    </row>
    <row r="232" spans="1:25" ht="27.6">
      <c r="A232" s="116">
        <v>232</v>
      </c>
      <c r="B232" s="117">
        <v>43466</v>
      </c>
      <c r="C232" s="118">
        <f t="shared" si="20"/>
        <v>1</v>
      </c>
      <c r="D232" s="119" t="s">
        <v>252</v>
      </c>
      <c r="E232" s="119" t="s">
        <v>869</v>
      </c>
      <c r="F232" s="211" t="s">
        <v>870</v>
      </c>
      <c r="G232" s="119" t="s">
        <v>871</v>
      </c>
      <c r="H232" s="119"/>
      <c r="K232" s="120"/>
      <c r="L232" s="120" t="s">
        <v>32</v>
      </c>
      <c r="M232" s="119" t="s">
        <v>78</v>
      </c>
      <c r="N232" s="232"/>
      <c r="O232" s="232"/>
      <c r="P232" s="124">
        <f t="shared" si="21"/>
        <v>0</v>
      </c>
      <c r="Q232" s="125"/>
      <c r="R232" s="125"/>
      <c r="S232" s="119"/>
      <c r="U232" s="116" t="s">
        <v>872</v>
      </c>
      <c r="V232" s="116" t="s">
        <v>110</v>
      </c>
      <c r="W232" s="116" t="s">
        <v>58</v>
      </c>
      <c r="X232" s="122">
        <v>44105</v>
      </c>
      <c r="Y232" s="127"/>
    </row>
    <row r="233" spans="1:25" ht="27.6">
      <c r="A233" s="116">
        <v>233</v>
      </c>
      <c r="B233" s="117">
        <v>43466</v>
      </c>
      <c r="C233" s="118">
        <f t="shared" si="20"/>
        <v>1</v>
      </c>
      <c r="D233" s="119" t="s">
        <v>252</v>
      </c>
      <c r="E233" s="119" t="s">
        <v>873</v>
      </c>
      <c r="F233" s="211" t="s">
        <v>874</v>
      </c>
      <c r="G233" s="119" t="s">
        <v>875</v>
      </c>
      <c r="H233" s="119"/>
      <c r="K233" s="120"/>
      <c r="L233" s="120" t="s">
        <v>32</v>
      </c>
      <c r="M233" s="119" t="s">
        <v>78</v>
      </c>
      <c r="N233" s="232"/>
      <c r="O233" s="232"/>
      <c r="P233" s="124">
        <f t="shared" si="21"/>
        <v>0</v>
      </c>
      <c r="Q233" s="125"/>
      <c r="R233" s="125"/>
      <c r="S233" s="119"/>
      <c r="U233" s="116" t="s">
        <v>876</v>
      </c>
      <c r="V233" s="116" t="s">
        <v>156</v>
      </c>
      <c r="W233" s="116" t="s">
        <v>58</v>
      </c>
      <c r="X233" s="122">
        <v>44105</v>
      </c>
      <c r="Y233" s="127"/>
    </row>
    <row r="234" spans="1:25">
      <c r="A234" s="116">
        <v>234</v>
      </c>
      <c r="B234" s="117">
        <v>43466</v>
      </c>
      <c r="C234" s="118">
        <f t="shared" si="20"/>
        <v>1</v>
      </c>
      <c r="D234" s="119" t="s">
        <v>37</v>
      </c>
      <c r="E234" s="119" t="s">
        <v>877</v>
      </c>
      <c r="F234" s="211" t="s">
        <v>878</v>
      </c>
      <c r="G234" s="119" t="s">
        <v>541</v>
      </c>
      <c r="H234" s="119" t="s">
        <v>160</v>
      </c>
      <c r="I234" s="119" t="s">
        <v>63</v>
      </c>
      <c r="J234" s="119" t="s">
        <v>63</v>
      </c>
      <c r="K234" s="120"/>
      <c r="L234" s="120" t="s">
        <v>32</v>
      </c>
      <c r="M234" s="119" t="s">
        <v>33</v>
      </c>
      <c r="N234" s="232">
        <v>43718</v>
      </c>
      <c r="O234" s="232"/>
      <c r="P234" s="124">
        <f t="shared" si="21"/>
        <v>0</v>
      </c>
      <c r="Q234" s="125"/>
      <c r="R234" s="125"/>
      <c r="S234" s="119" t="s">
        <v>135</v>
      </c>
      <c r="T234" s="126">
        <v>43721</v>
      </c>
      <c r="U234" s="116"/>
      <c r="V234" s="116"/>
      <c r="W234" s="116"/>
      <c r="X234" s="127"/>
      <c r="Y234" s="127" t="s">
        <v>879</v>
      </c>
    </row>
    <row r="235" spans="1:25">
      <c r="A235" s="116">
        <v>235</v>
      </c>
      <c r="B235" s="117">
        <v>43466</v>
      </c>
      <c r="C235" s="118">
        <f t="shared" si="20"/>
        <v>1</v>
      </c>
      <c r="D235" s="119" t="s">
        <v>25</v>
      </c>
      <c r="E235" s="119" t="s">
        <v>880</v>
      </c>
      <c r="F235" s="211" t="s">
        <v>881</v>
      </c>
      <c r="G235" s="119" t="s">
        <v>882</v>
      </c>
      <c r="H235" s="119" t="s">
        <v>48</v>
      </c>
      <c r="I235" s="119" t="s">
        <v>63</v>
      </c>
      <c r="J235" s="119" t="s">
        <v>63</v>
      </c>
      <c r="K235" s="120"/>
      <c r="L235" s="120" t="s">
        <v>32</v>
      </c>
      <c r="M235" s="119" t="s">
        <v>33</v>
      </c>
      <c r="N235" s="232">
        <v>43718</v>
      </c>
      <c r="O235" s="232">
        <v>44251</v>
      </c>
      <c r="P235" s="124">
        <f t="shared" si="21"/>
        <v>2</v>
      </c>
      <c r="Q235" s="125"/>
      <c r="R235" s="125">
        <f ca="1">TODAY()-O235</f>
        <v>427</v>
      </c>
      <c r="S235" s="126" t="s">
        <v>44</v>
      </c>
      <c r="U235" s="116"/>
      <c r="V235" s="116"/>
      <c r="W235" s="116"/>
      <c r="X235" s="127"/>
      <c r="Y235" s="127" t="s">
        <v>883</v>
      </c>
    </row>
    <row r="236" spans="1:25">
      <c r="A236" s="116">
        <v>236</v>
      </c>
      <c r="B236" s="117">
        <v>43466</v>
      </c>
      <c r="C236" s="118">
        <f t="shared" si="20"/>
        <v>1</v>
      </c>
      <c r="D236" s="119" t="s">
        <v>25</v>
      </c>
      <c r="E236" s="119" t="s">
        <v>884</v>
      </c>
      <c r="F236" s="211" t="s">
        <v>429</v>
      </c>
      <c r="G236" s="119" t="s">
        <v>885</v>
      </c>
      <c r="H236" s="119" t="s">
        <v>48</v>
      </c>
      <c r="I236" s="119" t="s">
        <v>63</v>
      </c>
      <c r="J236" s="119" t="s">
        <v>63</v>
      </c>
      <c r="K236" s="120"/>
      <c r="L236" s="120" t="s">
        <v>32</v>
      </c>
      <c r="M236" s="119" t="s">
        <v>33</v>
      </c>
      <c r="N236" s="232">
        <v>44215</v>
      </c>
      <c r="O236" s="232">
        <v>44251</v>
      </c>
      <c r="P236" s="124">
        <f t="shared" si="21"/>
        <v>2</v>
      </c>
      <c r="Q236" s="125"/>
      <c r="R236" s="125">
        <f ca="1">TODAY()-O236</f>
        <v>427</v>
      </c>
      <c r="S236" s="119"/>
      <c r="U236" s="116"/>
      <c r="V236" s="116"/>
      <c r="W236" s="116"/>
      <c r="X236" s="127"/>
      <c r="Y236" s="127" t="s">
        <v>251</v>
      </c>
    </row>
    <row r="237" spans="1:25" ht="27.6">
      <c r="A237" s="116">
        <v>237</v>
      </c>
      <c r="B237" s="117">
        <v>43466</v>
      </c>
      <c r="C237" s="118">
        <f t="shared" si="20"/>
        <v>1</v>
      </c>
      <c r="D237" s="119" t="s">
        <v>37</v>
      </c>
      <c r="E237" s="119" t="s">
        <v>886</v>
      </c>
      <c r="F237" s="211" t="s">
        <v>887</v>
      </c>
      <c r="G237" s="119" t="s">
        <v>888</v>
      </c>
      <c r="H237" s="119" t="s">
        <v>41</v>
      </c>
      <c r="I237" s="119" t="s">
        <v>63</v>
      </c>
      <c r="J237" s="119" t="s">
        <v>63</v>
      </c>
      <c r="K237" s="120"/>
      <c r="L237" s="120" t="s">
        <v>32</v>
      </c>
      <c r="M237" s="119" t="s">
        <v>33</v>
      </c>
      <c r="N237" s="232">
        <v>43718</v>
      </c>
      <c r="O237" s="232"/>
      <c r="P237" s="124">
        <f t="shared" si="21"/>
        <v>0</v>
      </c>
      <c r="Q237" s="125"/>
      <c r="R237" s="124"/>
      <c r="S237" s="119" t="s">
        <v>237</v>
      </c>
      <c r="T237" s="126">
        <v>43816</v>
      </c>
      <c r="U237" s="116"/>
      <c r="V237" s="116"/>
      <c r="W237" s="116"/>
      <c r="X237" s="127"/>
      <c r="Y237" s="127" t="s">
        <v>889</v>
      </c>
    </row>
    <row r="238" spans="1:25">
      <c r="A238" s="116">
        <v>238</v>
      </c>
      <c r="B238" s="117">
        <v>43466</v>
      </c>
      <c r="C238" s="118">
        <f t="shared" si="20"/>
        <v>1</v>
      </c>
      <c r="D238" s="119" t="s">
        <v>25</v>
      </c>
      <c r="E238" s="119" t="s">
        <v>890</v>
      </c>
      <c r="F238" s="211" t="s">
        <v>424</v>
      </c>
      <c r="G238" s="119" t="s">
        <v>888</v>
      </c>
      <c r="H238" s="119" t="s">
        <v>48</v>
      </c>
      <c r="I238" s="119" t="s">
        <v>63</v>
      </c>
      <c r="J238" s="119" t="s">
        <v>63</v>
      </c>
      <c r="K238" s="120"/>
      <c r="L238" s="120" t="s">
        <v>32</v>
      </c>
      <c r="M238" s="119" t="s">
        <v>33</v>
      </c>
      <c r="N238" s="232" t="s">
        <v>280</v>
      </c>
      <c r="O238" s="232"/>
      <c r="P238" s="124">
        <f t="shared" si="21"/>
        <v>0</v>
      </c>
      <c r="Q238" s="125"/>
      <c r="R238" s="125"/>
      <c r="S238" s="126" t="s">
        <v>44</v>
      </c>
      <c r="U238" s="116"/>
      <c r="V238" s="116"/>
      <c r="W238" s="116"/>
      <c r="X238" s="127"/>
      <c r="Y238" s="127" t="s">
        <v>44</v>
      </c>
    </row>
    <row r="239" spans="1:25">
      <c r="A239" s="116">
        <v>239</v>
      </c>
      <c r="B239" s="117">
        <v>43466</v>
      </c>
      <c r="C239" s="118">
        <f t="shared" si="20"/>
        <v>1</v>
      </c>
      <c r="D239" s="119" t="s">
        <v>25</v>
      </c>
      <c r="E239" s="119" t="s">
        <v>891</v>
      </c>
      <c r="F239" s="211" t="s">
        <v>892</v>
      </c>
      <c r="G239" s="119" t="s">
        <v>888</v>
      </c>
      <c r="H239" s="119" t="s">
        <v>48</v>
      </c>
      <c r="I239" s="119" t="s">
        <v>63</v>
      </c>
      <c r="J239" s="119" t="s">
        <v>63</v>
      </c>
      <c r="K239" s="120"/>
      <c r="L239" s="120" t="s">
        <v>32</v>
      </c>
      <c r="M239" s="119" t="s">
        <v>33</v>
      </c>
      <c r="N239" s="232" t="s">
        <v>280</v>
      </c>
      <c r="O239" s="232"/>
      <c r="P239" s="124">
        <f t="shared" si="21"/>
        <v>0</v>
      </c>
      <c r="Q239" s="125"/>
      <c r="R239" s="125"/>
      <c r="S239" s="126" t="s">
        <v>44</v>
      </c>
      <c r="U239" s="116"/>
      <c r="V239" s="116"/>
      <c r="W239" s="116"/>
      <c r="X239" s="127"/>
      <c r="Y239" s="127" t="s">
        <v>44</v>
      </c>
    </row>
    <row r="240" spans="1:25">
      <c r="A240" s="116">
        <v>240</v>
      </c>
      <c r="B240" s="117">
        <v>43466</v>
      </c>
      <c r="C240" s="118">
        <f t="shared" si="20"/>
        <v>1</v>
      </c>
      <c r="D240" s="119" t="s">
        <v>25</v>
      </c>
      <c r="E240" s="119" t="s">
        <v>893</v>
      </c>
      <c r="F240" s="211" t="s">
        <v>894</v>
      </c>
      <c r="G240" s="119" t="s">
        <v>888</v>
      </c>
      <c r="H240" s="119" t="s">
        <v>48</v>
      </c>
      <c r="I240" s="119" t="s">
        <v>63</v>
      </c>
      <c r="J240" s="119" t="s">
        <v>63</v>
      </c>
      <c r="K240" s="120"/>
      <c r="L240" s="120" t="s">
        <v>32</v>
      </c>
      <c r="M240" s="119" t="s">
        <v>33</v>
      </c>
      <c r="N240" s="232">
        <v>43718</v>
      </c>
      <c r="O240" s="232">
        <v>44251</v>
      </c>
      <c r="P240" s="124">
        <f t="shared" si="21"/>
        <v>2</v>
      </c>
      <c r="Q240" s="125"/>
      <c r="R240" s="125">
        <f ca="1">TODAY()-O240</f>
        <v>427</v>
      </c>
      <c r="S240" s="119"/>
      <c r="U240" s="116"/>
      <c r="V240" s="116"/>
      <c r="W240" s="116"/>
      <c r="X240" s="127"/>
      <c r="Y240" s="127" t="s">
        <v>895</v>
      </c>
    </row>
    <row r="241" spans="1:25">
      <c r="A241" s="116">
        <v>241</v>
      </c>
      <c r="B241" s="117">
        <v>43466</v>
      </c>
      <c r="C241" s="118">
        <f t="shared" si="20"/>
        <v>1</v>
      </c>
      <c r="D241" s="119" t="s">
        <v>25</v>
      </c>
      <c r="E241" s="119" t="s">
        <v>896</v>
      </c>
      <c r="F241" s="211" t="s">
        <v>321</v>
      </c>
      <c r="G241" s="119" t="s">
        <v>897</v>
      </c>
      <c r="H241" s="119" t="s">
        <v>53</v>
      </c>
      <c r="I241" s="119" t="s">
        <v>63</v>
      </c>
      <c r="J241" s="119" t="s">
        <v>63</v>
      </c>
      <c r="K241" s="120"/>
      <c r="L241" s="120" t="s">
        <v>32</v>
      </c>
      <c r="M241" s="119" t="s">
        <v>33</v>
      </c>
      <c r="N241" s="131">
        <v>43718</v>
      </c>
      <c r="O241" s="232">
        <v>44251</v>
      </c>
      <c r="P241" s="124">
        <f t="shared" si="21"/>
        <v>2</v>
      </c>
      <c r="Q241" s="125"/>
      <c r="R241" s="125">
        <f ca="1">TODAY()-O241</f>
        <v>427</v>
      </c>
      <c r="S241" s="119"/>
      <c r="U241" s="116"/>
      <c r="V241" s="116"/>
      <c r="W241" s="116"/>
      <c r="X241" s="127"/>
      <c r="Y241" s="127" t="s">
        <v>898</v>
      </c>
    </row>
    <row r="242" spans="1:25">
      <c r="A242" s="116">
        <v>242</v>
      </c>
      <c r="B242" s="117">
        <v>43466</v>
      </c>
      <c r="C242" s="118">
        <f t="shared" si="20"/>
        <v>1</v>
      </c>
      <c r="D242" s="119" t="s">
        <v>25</v>
      </c>
      <c r="E242" s="119" t="s">
        <v>899</v>
      </c>
      <c r="F242" s="211" t="s">
        <v>900</v>
      </c>
      <c r="G242" s="119" t="s">
        <v>445</v>
      </c>
      <c r="H242" s="119" t="s">
        <v>97</v>
      </c>
      <c r="I242" s="119" t="s">
        <v>63</v>
      </c>
      <c r="J242" s="119" t="s">
        <v>63</v>
      </c>
      <c r="K242" s="120"/>
      <c r="L242" s="120" t="s">
        <v>32</v>
      </c>
      <c r="M242" s="119" t="s">
        <v>33</v>
      </c>
      <c r="N242" s="232">
        <v>43718</v>
      </c>
      <c r="O242" s="232">
        <v>44110</v>
      </c>
      <c r="P242" s="124">
        <f t="shared" si="21"/>
        <v>10</v>
      </c>
      <c r="Q242" s="125">
        <v>4</v>
      </c>
      <c r="R242" s="125">
        <f ca="1">TODAY()-O242</f>
        <v>568</v>
      </c>
      <c r="S242" s="119"/>
      <c r="U242" s="116"/>
      <c r="V242" s="116"/>
      <c r="W242" s="116"/>
      <c r="X242" s="127"/>
      <c r="Y242" s="127"/>
    </row>
    <row r="243" spans="1:25" ht="27.6">
      <c r="A243" s="116">
        <v>243</v>
      </c>
      <c r="B243" s="117">
        <v>43466</v>
      </c>
      <c r="C243" s="118">
        <f t="shared" si="20"/>
        <v>1</v>
      </c>
      <c r="D243" s="119" t="s">
        <v>25</v>
      </c>
      <c r="E243" s="119" t="s">
        <v>901</v>
      </c>
      <c r="F243" s="211" t="s">
        <v>902</v>
      </c>
      <c r="G243" s="119" t="s">
        <v>903</v>
      </c>
      <c r="H243" s="119" t="s">
        <v>97</v>
      </c>
      <c r="I243" s="119" t="s">
        <v>63</v>
      </c>
      <c r="J243" s="119" t="s">
        <v>63</v>
      </c>
      <c r="K243" s="120"/>
      <c r="L243" s="120" t="s">
        <v>32</v>
      </c>
      <c r="M243" s="119" t="s">
        <v>33</v>
      </c>
      <c r="N243" s="232">
        <v>43718</v>
      </c>
      <c r="O243" s="232">
        <v>44251</v>
      </c>
      <c r="P243" s="124">
        <f t="shared" si="21"/>
        <v>2</v>
      </c>
      <c r="Q243" s="125"/>
      <c r="R243" s="125">
        <f ca="1">TODAY()-O243</f>
        <v>427</v>
      </c>
      <c r="S243" s="126" t="s">
        <v>44</v>
      </c>
      <c r="U243" s="116"/>
      <c r="V243" s="116"/>
      <c r="W243" s="116"/>
      <c r="X243" s="127"/>
      <c r="Y243" s="127" t="s">
        <v>904</v>
      </c>
    </row>
    <row r="244" spans="1:25">
      <c r="A244" s="116">
        <v>244</v>
      </c>
      <c r="B244" s="117">
        <v>43466</v>
      </c>
      <c r="C244" s="118">
        <f t="shared" si="20"/>
        <v>1</v>
      </c>
      <c r="D244" s="119" t="s">
        <v>37</v>
      </c>
      <c r="E244" s="119" t="s">
        <v>905</v>
      </c>
      <c r="F244" s="211" t="s">
        <v>906</v>
      </c>
      <c r="G244" s="119" t="s">
        <v>907</v>
      </c>
      <c r="H244" s="119" t="s">
        <v>41</v>
      </c>
      <c r="I244" s="119" t="s">
        <v>63</v>
      </c>
      <c r="J244" s="119" t="s">
        <v>63</v>
      </c>
      <c r="K244" s="120"/>
      <c r="L244" s="120" t="s">
        <v>32</v>
      </c>
      <c r="M244" s="119" t="s">
        <v>33</v>
      </c>
      <c r="N244" s="232">
        <v>43724</v>
      </c>
      <c r="O244" s="232">
        <v>43725</v>
      </c>
      <c r="P244" s="124">
        <f t="shared" si="21"/>
        <v>9</v>
      </c>
      <c r="Q244" s="125"/>
      <c r="R244" s="125"/>
      <c r="S244" s="126" t="s">
        <v>44</v>
      </c>
      <c r="T244" s="126">
        <v>43725</v>
      </c>
      <c r="U244" s="116"/>
      <c r="V244" s="116"/>
      <c r="W244" s="116"/>
      <c r="X244" s="127"/>
      <c r="Y244" s="127" t="s">
        <v>44</v>
      </c>
    </row>
    <row r="245" spans="1:25">
      <c r="A245" s="116">
        <v>245</v>
      </c>
      <c r="B245" s="117">
        <v>43466</v>
      </c>
      <c r="C245" s="118">
        <f t="shared" si="20"/>
        <v>1</v>
      </c>
      <c r="D245" s="119" t="s">
        <v>37</v>
      </c>
      <c r="E245" s="119" t="s">
        <v>908</v>
      </c>
      <c r="F245" s="211" t="s">
        <v>909</v>
      </c>
      <c r="G245" s="119" t="s">
        <v>897</v>
      </c>
      <c r="H245" s="119" t="s">
        <v>97</v>
      </c>
      <c r="I245" s="119" t="s">
        <v>42</v>
      </c>
      <c r="K245" s="120"/>
      <c r="L245" s="120" t="s">
        <v>32</v>
      </c>
      <c r="M245" s="119" t="s">
        <v>33</v>
      </c>
      <c r="N245" s="232">
        <v>43719</v>
      </c>
      <c r="O245" s="232">
        <v>43843</v>
      </c>
      <c r="P245" s="124">
        <f t="shared" si="21"/>
        <v>1</v>
      </c>
      <c r="Q245" s="125">
        <v>2</v>
      </c>
      <c r="R245" s="125">
        <f ca="1">TODAY()-O245</f>
        <v>835</v>
      </c>
      <c r="S245" s="126" t="s">
        <v>44</v>
      </c>
      <c r="T245" s="126">
        <v>43794</v>
      </c>
      <c r="U245" s="116"/>
      <c r="V245" s="116"/>
      <c r="W245" s="116"/>
      <c r="X245" s="127"/>
      <c r="Y245" s="127" t="s">
        <v>44</v>
      </c>
    </row>
    <row r="246" spans="1:25">
      <c r="A246" s="116">
        <v>246</v>
      </c>
      <c r="B246" s="117">
        <v>43466</v>
      </c>
      <c r="C246" s="118">
        <f t="shared" si="20"/>
        <v>1</v>
      </c>
      <c r="D246" s="119" t="s">
        <v>37</v>
      </c>
      <c r="E246" s="119" t="s">
        <v>910</v>
      </c>
      <c r="F246" s="211" t="s">
        <v>911</v>
      </c>
      <c r="G246" s="119" t="s">
        <v>912</v>
      </c>
      <c r="H246" s="119" t="s">
        <v>97</v>
      </c>
      <c r="I246" s="119" t="s">
        <v>63</v>
      </c>
      <c r="J246" s="119" t="s">
        <v>63</v>
      </c>
      <c r="K246" s="120"/>
      <c r="L246" s="120" t="s">
        <v>32</v>
      </c>
      <c r="M246" s="119" t="s">
        <v>33</v>
      </c>
      <c r="N246" s="232">
        <v>43719</v>
      </c>
      <c r="O246" s="232"/>
      <c r="P246" s="124">
        <f t="shared" si="21"/>
        <v>0</v>
      </c>
      <c r="Q246" s="125"/>
      <c r="R246" s="125"/>
      <c r="S246" s="119" t="s">
        <v>92</v>
      </c>
      <c r="T246" s="126">
        <v>43719</v>
      </c>
      <c r="U246" s="116"/>
      <c r="V246" s="116"/>
      <c r="W246" s="116"/>
      <c r="X246" s="127"/>
      <c r="Y246" s="127" t="s">
        <v>913</v>
      </c>
    </row>
    <row r="247" spans="1:25">
      <c r="A247" s="116">
        <v>247</v>
      </c>
      <c r="B247" s="117">
        <v>43466</v>
      </c>
      <c r="C247" s="118">
        <f t="shared" si="20"/>
        <v>1</v>
      </c>
      <c r="D247" s="119" t="s">
        <v>25</v>
      </c>
      <c r="E247" s="119" t="s">
        <v>914</v>
      </c>
      <c r="F247" s="211" t="s">
        <v>153</v>
      </c>
      <c r="G247" s="119" t="s">
        <v>915</v>
      </c>
      <c r="H247" s="119"/>
      <c r="I247" s="119" t="s">
        <v>42</v>
      </c>
      <c r="K247" s="120"/>
      <c r="L247" s="120" t="s">
        <v>32</v>
      </c>
      <c r="M247" s="119" t="s">
        <v>33</v>
      </c>
      <c r="N247" s="232">
        <v>44021</v>
      </c>
      <c r="O247" s="232">
        <v>44110</v>
      </c>
      <c r="P247" s="124">
        <f t="shared" si="21"/>
        <v>10</v>
      </c>
      <c r="Q247" s="125">
        <v>1</v>
      </c>
      <c r="R247" s="125">
        <f ca="1">TODAY()-O247</f>
        <v>568</v>
      </c>
      <c r="S247" s="119" t="s">
        <v>92</v>
      </c>
      <c r="U247" s="116"/>
      <c r="V247" s="116"/>
      <c r="W247" s="116"/>
      <c r="X247" s="127"/>
    </row>
    <row r="248" spans="1:25" ht="27.6">
      <c r="A248" s="116">
        <v>248</v>
      </c>
      <c r="B248" s="129">
        <v>44218</v>
      </c>
      <c r="C248" s="118">
        <f t="shared" si="20"/>
        <v>1</v>
      </c>
      <c r="D248" s="119" t="s">
        <v>252</v>
      </c>
      <c r="E248" s="119" t="s">
        <v>916</v>
      </c>
      <c r="F248" s="211" t="s">
        <v>917</v>
      </c>
      <c r="G248" s="119" t="s">
        <v>918</v>
      </c>
      <c r="H248" s="119" t="s">
        <v>256</v>
      </c>
      <c r="I248" s="119" t="s">
        <v>42</v>
      </c>
      <c r="K248" s="120" t="s">
        <v>65</v>
      </c>
      <c r="L248" s="131" t="s">
        <v>32</v>
      </c>
      <c r="M248" s="119" t="s">
        <v>466</v>
      </c>
      <c r="N248" s="232"/>
      <c r="O248" s="232"/>
      <c r="P248" s="124">
        <f t="shared" si="21"/>
        <v>0</v>
      </c>
      <c r="Q248" s="125"/>
      <c r="R248" s="124"/>
      <c r="S248" s="130"/>
      <c r="U248" s="116"/>
      <c r="V248" s="116"/>
      <c r="W248" s="116"/>
      <c r="X248" s="134"/>
      <c r="Y248" s="134"/>
    </row>
    <row r="249" spans="1:25">
      <c r="A249" s="116">
        <v>249</v>
      </c>
      <c r="B249" s="129">
        <v>44220</v>
      </c>
      <c r="C249" s="118">
        <f t="shared" si="20"/>
        <v>1</v>
      </c>
      <c r="D249" s="119" t="s">
        <v>252</v>
      </c>
      <c r="E249" s="119" t="s">
        <v>919</v>
      </c>
      <c r="F249" s="211" t="s">
        <v>920</v>
      </c>
      <c r="G249" s="119" t="s">
        <v>921</v>
      </c>
      <c r="H249" s="119" t="s">
        <v>101</v>
      </c>
      <c r="I249" s="121" t="s">
        <v>42</v>
      </c>
      <c r="K249" s="120" t="s">
        <v>65</v>
      </c>
      <c r="L249" s="131" t="s">
        <v>32</v>
      </c>
      <c r="M249" s="119" t="s">
        <v>33</v>
      </c>
      <c r="N249" s="232">
        <v>44228</v>
      </c>
      <c r="O249" s="232">
        <v>44379</v>
      </c>
      <c r="P249" s="124">
        <f t="shared" si="21"/>
        <v>7</v>
      </c>
      <c r="Q249" s="125"/>
      <c r="R249" s="133">
        <f ca="1">TODAY()-N249</f>
        <v>450</v>
      </c>
      <c r="S249" s="130" t="s">
        <v>922</v>
      </c>
      <c r="U249" s="116"/>
      <c r="V249" s="116"/>
      <c r="W249" s="116"/>
      <c r="X249" s="134"/>
      <c r="Y249" s="134"/>
    </row>
    <row r="250" spans="1:25">
      <c r="A250" s="116">
        <v>250</v>
      </c>
      <c r="B250" s="117">
        <v>43466</v>
      </c>
      <c r="C250" s="118">
        <f t="shared" si="20"/>
        <v>1</v>
      </c>
      <c r="D250" s="119" t="s">
        <v>37</v>
      </c>
      <c r="E250" s="119" t="s">
        <v>923</v>
      </c>
      <c r="F250" s="211" t="s">
        <v>676</v>
      </c>
      <c r="G250" s="119" t="s">
        <v>924</v>
      </c>
      <c r="H250" s="119"/>
      <c r="I250" s="119" t="s">
        <v>42</v>
      </c>
      <c r="K250" s="120"/>
      <c r="L250" s="120" t="s">
        <v>32</v>
      </c>
      <c r="M250" s="119" t="s">
        <v>33</v>
      </c>
      <c r="N250" s="232">
        <v>43719</v>
      </c>
      <c r="O250" s="232">
        <v>43725</v>
      </c>
      <c r="P250" s="124">
        <f t="shared" si="21"/>
        <v>9</v>
      </c>
      <c r="Q250" s="125"/>
      <c r="R250" s="125"/>
      <c r="S250" s="119" t="s">
        <v>135</v>
      </c>
      <c r="T250" s="126">
        <v>43725</v>
      </c>
      <c r="U250" s="116"/>
      <c r="V250" s="116"/>
      <c r="W250" s="116"/>
      <c r="X250" s="127"/>
      <c r="Y250" s="127" t="s">
        <v>925</v>
      </c>
    </row>
    <row r="251" spans="1:25">
      <c r="A251" s="116">
        <v>251</v>
      </c>
      <c r="B251" s="117">
        <v>43466</v>
      </c>
      <c r="C251" s="118">
        <f t="shared" si="20"/>
        <v>1</v>
      </c>
      <c r="D251" s="119" t="s">
        <v>252</v>
      </c>
      <c r="E251" s="119" t="s">
        <v>926</v>
      </c>
      <c r="F251" s="211" t="s">
        <v>927</v>
      </c>
      <c r="G251" s="119" t="s">
        <v>442</v>
      </c>
      <c r="H251" s="119"/>
      <c r="K251" s="120"/>
      <c r="L251" s="120" t="s">
        <v>32</v>
      </c>
      <c r="M251" s="119" t="s">
        <v>78</v>
      </c>
      <c r="N251" s="232"/>
      <c r="O251" s="232"/>
      <c r="P251" s="124">
        <f t="shared" si="21"/>
        <v>0</v>
      </c>
      <c r="Q251" s="125"/>
      <c r="R251" s="125"/>
      <c r="S251" s="119"/>
      <c r="U251" s="116" t="s">
        <v>928</v>
      </c>
      <c r="V251" s="116" t="s">
        <v>156</v>
      </c>
      <c r="W251" s="116" t="s">
        <v>58</v>
      </c>
      <c r="X251" s="122">
        <v>44105</v>
      </c>
      <c r="Y251" s="127"/>
    </row>
    <row r="252" spans="1:25">
      <c r="A252" s="116">
        <v>252</v>
      </c>
      <c r="B252" s="117">
        <v>43466</v>
      </c>
      <c r="C252" s="118">
        <f t="shared" si="20"/>
        <v>1</v>
      </c>
      <c r="D252" s="119" t="s">
        <v>37</v>
      </c>
      <c r="E252" s="119" t="s">
        <v>929</v>
      </c>
      <c r="F252" s="211" t="s">
        <v>488</v>
      </c>
      <c r="G252" s="119" t="s">
        <v>930</v>
      </c>
      <c r="H252" s="119" t="s">
        <v>177</v>
      </c>
      <c r="I252" s="119" t="s">
        <v>42</v>
      </c>
      <c r="K252" s="120"/>
      <c r="L252" s="120" t="s">
        <v>32</v>
      </c>
      <c r="M252" s="119" t="s">
        <v>33</v>
      </c>
      <c r="N252" s="232">
        <v>43719</v>
      </c>
      <c r="O252" s="232"/>
      <c r="P252" s="124">
        <f t="shared" si="21"/>
        <v>0</v>
      </c>
      <c r="Q252" s="125"/>
      <c r="R252" s="124"/>
      <c r="S252" s="119" t="s">
        <v>237</v>
      </c>
      <c r="T252" s="126">
        <v>43745</v>
      </c>
      <c r="U252" s="116"/>
      <c r="V252" s="116"/>
      <c r="W252" s="116"/>
      <c r="X252" s="127"/>
      <c r="Y252" s="127" t="s">
        <v>931</v>
      </c>
    </row>
    <row r="253" spans="1:25">
      <c r="A253" s="116">
        <v>253</v>
      </c>
      <c r="B253" s="117">
        <v>43466</v>
      </c>
      <c r="C253" s="118">
        <f t="shared" si="20"/>
        <v>1</v>
      </c>
      <c r="D253" s="119" t="s">
        <v>37</v>
      </c>
      <c r="E253" s="119" t="s">
        <v>932</v>
      </c>
      <c r="F253" s="211" t="s">
        <v>933</v>
      </c>
      <c r="G253" s="119" t="s">
        <v>934</v>
      </c>
      <c r="H253" s="119" t="s">
        <v>41</v>
      </c>
      <c r="I253" s="119" t="s">
        <v>42</v>
      </c>
      <c r="K253" s="120"/>
      <c r="L253" s="120" t="s">
        <v>32</v>
      </c>
      <c r="M253" s="119" t="s">
        <v>33</v>
      </c>
      <c r="N253" s="232">
        <v>43717</v>
      </c>
      <c r="O253" s="232">
        <v>43759</v>
      </c>
      <c r="P253" s="124">
        <f t="shared" si="21"/>
        <v>10</v>
      </c>
      <c r="Q253" s="125">
        <v>2</v>
      </c>
      <c r="R253" s="125"/>
      <c r="S253" s="119" t="s">
        <v>92</v>
      </c>
      <c r="T253" s="126">
        <v>43759</v>
      </c>
      <c r="U253" s="116"/>
      <c r="V253" s="116"/>
      <c r="W253" s="116"/>
      <c r="X253" s="127"/>
      <c r="Y253" s="127" t="s">
        <v>935</v>
      </c>
    </row>
    <row r="254" spans="1:25">
      <c r="A254" s="116">
        <v>254</v>
      </c>
      <c r="B254" s="117">
        <v>43466</v>
      </c>
      <c r="C254" s="118">
        <f t="shared" si="20"/>
        <v>1</v>
      </c>
      <c r="D254" s="119" t="s">
        <v>25</v>
      </c>
      <c r="E254" s="119" t="s">
        <v>936</v>
      </c>
      <c r="F254" s="211" t="s">
        <v>937</v>
      </c>
      <c r="G254" s="119" t="s">
        <v>938</v>
      </c>
      <c r="H254" s="119" t="s">
        <v>177</v>
      </c>
      <c r="I254" s="119" t="s">
        <v>42</v>
      </c>
      <c r="K254" s="120"/>
      <c r="L254" s="120" t="s">
        <v>32</v>
      </c>
      <c r="M254" s="119" t="s">
        <v>33</v>
      </c>
      <c r="N254" s="232">
        <v>43719</v>
      </c>
      <c r="O254" s="232">
        <v>44334</v>
      </c>
      <c r="P254" s="124">
        <f t="shared" si="21"/>
        <v>5</v>
      </c>
      <c r="Q254" s="125">
        <v>1</v>
      </c>
      <c r="R254" s="124"/>
      <c r="S254" s="119" t="s">
        <v>34</v>
      </c>
      <c r="T254" s="126">
        <v>44335</v>
      </c>
      <c r="U254" s="116"/>
      <c r="V254" s="116"/>
      <c r="W254" s="116"/>
      <c r="X254" s="127"/>
      <c r="Y254" s="127" t="s">
        <v>939</v>
      </c>
    </row>
    <row r="255" spans="1:25">
      <c r="A255" s="116">
        <v>255</v>
      </c>
      <c r="B255" s="117">
        <v>43466</v>
      </c>
      <c r="C255" s="118">
        <f t="shared" si="20"/>
        <v>1</v>
      </c>
      <c r="D255" s="119" t="s">
        <v>37</v>
      </c>
      <c r="E255" s="119" t="s">
        <v>940</v>
      </c>
      <c r="F255" s="211" t="s">
        <v>676</v>
      </c>
      <c r="G255" s="119" t="s">
        <v>941</v>
      </c>
      <c r="H255" s="119" t="s">
        <v>41</v>
      </c>
      <c r="I255" s="119" t="s">
        <v>42</v>
      </c>
      <c r="K255" s="120"/>
      <c r="L255" s="120" t="s">
        <v>32</v>
      </c>
      <c r="M255" s="119" t="s">
        <v>33</v>
      </c>
      <c r="N255" s="232"/>
      <c r="O255" s="232"/>
      <c r="P255" s="124">
        <f t="shared" si="21"/>
        <v>0</v>
      </c>
      <c r="Q255" s="125"/>
      <c r="R255" s="125"/>
      <c r="S255" s="119" t="s">
        <v>55</v>
      </c>
      <c r="U255" s="116"/>
      <c r="V255" s="116"/>
      <c r="W255" s="116"/>
      <c r="X255" s="127"/>
      <c r="Y255" s="127" t="s">
        <v>942</v>
      </c>
    </row>
    <row r="256" spans="1:25">
      <c r="A256" s="116">
        <v>256</v>
      </c>
      <c r="B256" s="117">
        <v>43466</v>
      </c>
      <c r="C256" s="118">
        <f t="shared" si="20"/>
        <v>1</v>
      </c>
      <c r="D256" s="119" t="s">
        <v>252</v>
      </c>
      <c r="E256" s="119" t="s">
        <v>943</v>
      </c>
      <c r="F256" s="211" t="s">
        <v>944</v>
      </c>
      <c r="G256" s="119" t="s">
        <v>945</v>
      </c>
      <c r="H256" s="119"/>
      <c r="K256" s="120"/>
      <c r="L256" s="120" t="s">
        <v>32</v>
      </c>
      <c r="M256" s="119" t="s">
        <v>78</v>
      </c>
      <c r="N256" s="232"/>
      <c r="O256" s="232"/>
      <c r="P256" s="124">
        <f t="shared" si="21"/>
        <v>0</v>
      </c>
      <c r="Q256" s="125"/>
      <c r="R256" s="125"/>
      <c r="S256" s="119"/>
      <c r="U256" s="116" t="s">
        <v>946</v>
      </c>
      <c r="V256" s="116" t="s">
        <v>57</v>
      </c>
      <c r="W256" s="116" t="s">
        <v>125</v>
      </c>
      <c r="X256" s="122">
        <v>44105</v>
      </c>
      <c r="Y256" s="127"/>
    </row>
    <row r="257" spans="1:25">
      <c r="A257" s="116">
        <v>257</v>
      </c>
      <c r="B257" s="117">
        <v>43466</v>
      </c>
      <c r="C257" s="118">
        <f t="shared" si="20"/>
        <v>1</v>
      </c>
      <c r="D257" s="119" t="s">
        <v>252</v>
      </c>
      <c r="E257" s="119" t="s">
        <v>947</v>
      </c>
      <c r="F257" s="211" t="s">
        <v>948</v>
      </c>
      <c r="G257" s="119" t="s">
        <v>949</v>
      </c>
      <c r="H257" s="119"/>
      <c r="K257" s="120"/>
      <c r="L257" s="120" t="s">
        <v>32</v>
      </c>
      <c r="M257" s="119" t="s">
        <v>78</v>
      </c>
      <c r="N257" s="232"/>
      <c r="O257" s="232"/>
      <c r="P257" s="124">
        <f t="shared" si="21"/>
        <v>0</v>
      </c>
      <c r="Q257" s="125"/>
      <c r="R257" s="125"/>
      <c r="S257" s="119"/>
      <c r="U257" s="116" t="s">
        <v>950</v>
      </c>
      <c r="V257" s="116" t="s">
        <v>110</v>
      </c>
      <c r="W257" s="116" t="s">
        <v>58</v>
      </c>
      <c r="X257" s="122">
        <v>44105</v>
      </c>
      <c r="Y257" s="127"/>
    </row>
    <row r="258" spans="1:25">
      <c r="A258" s="116">
        <v>258</v>
      </c>
      <c r="B258" s="117">
        <v>43466</v>
      </c>
      <c r="C258" s="118">
        <f t="shared" si="20"/>
        <v>1</v>
      </c>
      <c r="D258" s="119" t="s">
        <v>37</v>
      </c>
      <c r="E258" s="119" t="s">
        <v>951</v>
      </c>
      <c r="F258" s="211" t="s">
        <v>952</v>
      </c>
      <c r="G258" s="119" t="s">
        <v>953</v>
      </c>
      <c r="H258" s="119" t="s">
        <v>29</v>
      </c>
      <c r="I258" s="119" t="s">
        <v>42</v>
      </c>
      <c r="K258" s="120"/>
      <c r="L258" s="120" t="s">
        <v>32</v>
      </c>
      <c r="M258" s="119" t="s">
        <v>33</v>
      </c>
      <c r="N258" s="232">
        <v>43719</v>
      </c>
      <c r="O258" s="232"/>
      <c r="P258" s="124">
        <f t="shared" si="21"/>
        <v>0</v>
      </c>
      <c r="Q258" s="125"/>
      <c r="R258" s="125"/>
      <c r="S258" s="119" t="s">
        <v>92</v>
      </c>
      <c r="T258" s="126">
        <v>43719</v>
      </c>
      <c r="U258" s="116"/>
      <c r="V258" s="116"/>
      <c r="W258" s="116"/>
      <c r="X258" s="127"/>
      <c r="Y258" s="127" t="s">
        <v>954</v>
      </c>
    </row>
    <row r="259" spans="1:25">
      <c r="A259" s="116">
        <v>259</v>
      </c>
      <c r="B259" s="117">
        <v>43466</v>
      </c>
      <c r="C259" s="118">
        <f t="shared" si="20"/>
        <v>1</v>
      </c>
      <c r="D259" s="119" t="s">
        <v>37</v>
      </c>
      <c r="E259" s="119" t="s">
        <v>955</v>
      </c>
      <c r="F259" s="211" t="s">
        <v>235</v>
      </c>
      <c r="G259" s="119" t="s">
        <v>956</v>
      </c>
      <c r="H259" s="119" t="s">
        <v>48</v>
      </c>
      <c r="I259" s="119" t="s">
        <v>42</v>
      </c>
      <c r="K259" s="120"/>
      <c r="L259" s="120" t="s">
        <v>32</v>
      </c>
      <c r="M259" s="119" t="s">
        <v>33</v>
      </c>
      <c r="N259" s="232">
        <v>43719</v>
      </c>
      <c r="O259" s="232">
        <v>44019</v>
      </c>
      <c r="P259" s="124">
        <f t="shared" si="21"/>
        <v>7</v>
      </c>
      <c r="Q259" s="125">
        <v>1</v>
      </c>
      <c r="R259" s="125">
        <f ca="1">TODAY()-O259</f>
        <v>659</v>
      </c>
      <c r="S259" s="119" t="s">
        <v>92</v>
      </c>
      <c r="T259" s="126">
        <v>44019</v>
      </c>
      <c r="U259" s="116"/>
      <c r="V259" s="116"/>
      <c r="W259" s="116"/>
      <c r="X259" s="127"/>
      <c r="Y259" s="127" t="s">
        <v>957</v>
      </c>
    </row>
    <row r="260" spans="1:25">
      <c r="A260" s="116">
        <v>260</v>
      </c>
      <c r="B260" s="117">
        <v>43466</v>
      </c>
      <c r="C260" s="118">
        <f t="shared" si="20"/>
        <v>1</v>
      </c>
      <c r="D260" s="119" t="s">
        <v>25</v>
      </c>
      <c r="E260" s="119" t="s">
        <v>958</v>
      </c>
      <c r="F260" s="211" t="s">
        <v>959</v>
      </c>
      <c r="G260" s="119" t="s">
        <v>960</v>
      </c>
      <c r="H260" s="119" t="s">
        <v>48</v>
      </c>
      <c r="I260" s="119" t="s">
        <v>42</v>
      </c>
      <c r="K260" s="120"/>
      <c r="L260" s="120" t="s">
        <v>32</v>
      </c>
      <c r="M260" s="119" t="s">
        <v>33</v>
      </c>
      <c r="N260" s="232">
        <v>43719</v>
      </c>
      <c r="O260" s="232">
        <v>44251</v>
      </c>
      <c r="P260" s="124">
        <f t="shared" si="21"/>
        <v>2</v>
      </c>
      <c r="Q260" s="125"/>
      <c r="R260" s="125">
        <f ca="1">TODAY()-O260</f>
        <v>427</v>
      </c>
      <c r="S260" s="119" t="s">
        <v>92</v>
      </c>
      <c r="U260" s="116"/>
      <c r="V260" s="116"/>
      <c r="W260" s="116"/>
      <c r="X260" s="127"/>
      <c r="Y260" s="127" t="s">
        <v>293</v>
      </c>
    </row>
    <row r="261" spans="1:25" ht="27.6">
      <c r="A261" s="116">
        <v>261</v>
      </c>
      <c r="B261" s="117">
        <v>43466</v>
      </c>
      <c r="C261" s="118">
        <f t="shared" si="20"/>
        <v>1</v>
      </c>
      <c r="D261" s="119" t="s">
        <v>25</v>
      </c>
      <c r="E261" s="119" t="s">
        <v>961</v>
      </c>
      <c r="F261" s="211" t="s">
        <v>962</v>
      </c>
      <c r="G261" s="119" t="s">
        <v>963</v>
      </c>
      <c r="H261" s="119"/>
      <c r="I261" s="119" t="s">
        <v>63</v>
      </c>
      <c r="J261" s="119" t="s">
        <v>63</v>
      </c>
      <c r="K261" s="120"/>
      <c r="L261" s="120" t="s">
        <v>32</v>
      </c>
      <c r="M261" s="119" t="s">
        <v>33</v>
      </c>
      <c r="N261" s="232"/>
      <c r="O261" s="232"/>
      <c r="P261" s="124">
        <f t="shared" si="21"/>
        <v>0</v>
      </c>
      <c r="Q261" s="125"/>
      <c r="R261" s="125"/>
      <c r="S261" s="119"/>
      <c r="U261" s="116"/>
      <c r="V261" s="116"/>
      <c r="W261" s="116"/>
      <c r="X261" s="127"/>
      <c r="Y261" s="127" t="s">
        <v>964</v>
      </c>
    </row>
    <row r="262" spans="1:25">
      <c r="A262" s="116">
        <v>262</v>
      </c>
      <c r="B262" s="117">
        <v>43466</v>
      </c>
      <c r="C262" s="118">
        <f t="shared" si="20"/>
        <v>1</v>
      </c>
      <c r="D262" s="119" t="s">
        <v>37</v>
      </c>
      <c r="E262" s="119" t="s">
        <v>965</v>
      </c>
      <c r="F262" s="211" t="s">
        <v>228</v>
      </c>
      <c r="G262" s="119" t="s">
        <v>966</v>
      </c>
      <c r="H262" s="119" t="s">
        <v>41</v>
      </c>
      <c r="I262" s="121" t="s">
        <v>30</v>
      </c>
      <c r="J262" s="119" t="s">
        <v>838</v>
      </c>
      <c r="K262" s="120"/>
      <c r="L262" s="120" t="s">
        <v>32</v>
      </c>
      <c r="M262" s="119" t="s">
        <v>33</v>
      </c>
      <c r="N262" s="232">
        <v>43489</v>
      </c>
      <c r="O262" s="232">
        <v>44097</v>
      </c>
      <c r="P262" s="124">
        <f t="shared" si="21"/>
        <v>9</v>
      </c>
      <c r="Q262" s="125">
        <v>2</v>
      </c>
      <c r="R262" s="125">
        <f ca="1">TODAY()-O262</f>
        <v>581</v>
      </c>
      <c r="S262" s="119" t="s">
        <v>55</v>
      </c>
      <c r="U262" s="116"/>
      <c r="V262" s="116"/>
      <c r="W262" s="116"/>
      <c r="X262" s="127"/>
      <c r="Y262" s="158" t="s">
        <v>967</v>
      </c>
    </row>
    <row r="263" spans="1:25">
      <c r="A263" s="116">
        <v>263</v>
      </c>
      <c r="B263" s="117">
        <v>43466</v>
      </c>
      <c r="C263" s="118">
        <f t="shared" si="20"/>
        <v>1</v>
      </c>
      <c r="D263" s="119" t="s">
        <v>37</v>
      </c>
      <c r="E263" s="119" t="s">
        <v>968</v>
      </c>
      <c r="F263" s="211" t="s">
        <v>969</v>
      </c>
      <c r="G263" s="119" t="s">
        <v>970</v>
      </c>
      <c r="H263" s="119" t="s">
        <v>97</v>
      </c>
      <c r="I263" s="119" t="s">
        <v>63</v>
      </c>
      <c r="J263" s="119" t="s">
        <v>63</v>
      </c>
      <c r="K263" s="120"/>
      <c r="L263" s="120" t="s">
        <v>32</v>
      </c>
      <c r="M263" s="119" t="s">
        <v>33</v>
      </c>
      <c r="N263" s="232">
        <v>43721</v>
      </c>
      <c r="O263" s="232">
        <v>43725</v>
      </c>
      <c r="P263" s="124">
        <f t="shared" si="21"/>
        <v>9</v>
      </c>
      <c r="Q263" s="125"/>
      <c r="R263" s="125"/>
      <c r="S263" s="119" t="s">
        <v>92</v>
      </c>
      <c r="T263" s="126">
        <v>43725</v>
      </c>
      <c r="U263" s="116"/>
      <c r="V263" s="116"/>
      <c r="W263" s="116"/>
      <c r="X263" s="127"/>
      <c r="Y263" s="158" t="s">
        <v>971</v>
      </c>
    </row>
    <row r="264" spans="1:25">
      <c r="A264" s="116">
        <v>264</v>
      </c>
      <c r="B264" s="117">
        <v>43466</v>
      </c>
      <c r="C264" s="118">
        <f t="shared" si="20"/>
        <v>1</v>
      </c>
      <c r="D264" s="119" t="s">
        <v>37</v>
      </c>
      <c r="E264" s="119" t="s">
        <v>972</v>
      </c>
      <c r="F264" s="211" t="s">
        <v>973</v>
      </c>
      <c r="G264" s="119" t="s">
        <v>974</v>
      </c>
      <c r="H264" s="119" t="s">
        <v>29</v>
      </c>
      <c r="I264" s="119" t="s">
        <v>63</v>
      </c>
      <c r="J264" s="119" t="s">
        <v>63</v>
      </c>
      <c r="K264" s="120"/>
      <c r="L264" s="120" t="s">
        <v>32</v>
      </c>
      <c r="M264" s="119" t="s">
        <v>33</v>
      </c>
      <c r="N264" s="232"/>
      <c r="O264" s="232"/>
      <c r="P264" s="124">
        <f t="shared" si="21"/>
        <v>0</v>
      </c>
      <c r="Q264" s="125"/>
      <c r="R264" s="125"/>
      <c r="S264" s="126" t="s">
        <v>44</v>
      </c>
      <c r="U264" s="116"/>
      <c r="V264" s="116"/>
      <c r="W264" s="116"/>
      <c r="X264" s="127"/>
      <c r="Y264" s="127" t="s">
        <v>44</v>
      </c>
    </row>
    <row r="265" spans="1:25">
      <c r="A265" s="116">
        <v>265</v>
      </c>
      <c r="B265" s="117">
        <v>43466</v>
      </c>
      <c r="C265" s="118">
        <f t="shared" si="20"/>
        <v>1</v>
      </c>
      <c r="D265" s="119" t="s">
        <v>37</v>
      </c>
      <c r="E265" s="119" t="s">
        <v>975</v>
      </c>
      <c r="F265" s="211" t="s">
        <v>976</v>
      </c>
      <c r="G265" s="119" t="s">
        <v>977</v>
      </c>
      <c r="H265" s="119" t="s">
        <v>48</v>
      </c>
      <c r="I265" s="119" t="s">
        <v>63</v>
      </c>
      <c r="J265" s="119" t="s">
        <v>63</v>
      </c>
      <c r="K265" s="120"/>
      <c r="L265" s="120" t="s">
        <v>32</v>
      </c>
      <c r="M265" s="119" t="s">
        <v>33</v>
      </c>
      <c r="N265" s="232">
        <v>43738</v>
      </c>
      <c r="O265" s="232"/>
      <c r="P265" s="124">
        <f t="shared" si="21"/>
        <v>0</v>
      </c>
      <c r="Q265" s="125"/>
      <c r="R265" s="125"/>
      <c r="S265" s="126" t="s">
        <v>44</v>
      </c>
      <c r="U265" s="116"/>
      <c r="V265" s="116"/>
      <c r="W265" s="116"/>
      <c r="X265" s="127"/>
      <c r="Y265" s="127" t="s">
        <v>44</v>
      </c>
    </row>
    <row r="266" spans="1:25">
      <c r="A266" s="116">
        <v>266</v>
      </c>
      <c r="B266" s="117">
        <v>43466</v>
      </c>
      <c r="C266" s="118">
        <f t="shared" si="20"/>
        <v>1</v>
      </c>
      <c r="D266" s="119" t="s">
        <v>37</v>
      </c>
      <c r="E266" s="119" t="s">
        <v>978</v>
      </c>
      <c r="F266" s="211" t="s">
        <v>979</v>
      </c>
      <c r="G266" s="119" t="s">
        <v>980</v>
      </c>
      <c r="H266" s="119" t="s">
        <v>41</v>
      </c>
      <c r="I266" s="119" t="s">
        <v>42</v>
      </c>
      <c r="K266" s="120"/>
      <c r="L266" s="120" t="s">
        <v>32</v>
      </c>
      <c r="M266" s="119" t="s">
        <v>33</v>
      </c>
      <c r="N266" s="232">
        <v>43724</v>
      </c>
      <c r="O266" s="232"/>
      <c r="P266" s="124">
        <f t="shared" si="21"/>
        <v>0</v>
      </c>
      <c r="Q266" s="125"/>
      <c r="R266" s="125"/>
      <c r="S266" s="119" t="s">
        <v>92</v>
      </c>
      <c r="T266" s="126">
        <v>43732</v>
      </c>
      <c r="U266" s="116"/>
      <c r="V266" s="116"/>
      <c r="W266" s="116"/>
      <c r="X266" s="127"/>
      <c r="Y266" s="127" t="s">
        <v>981</v>
      </c>
    </row>
    <row r="267" spans="1:25">
      <c r="A267" s="116">
        <v>267</v>
      </c>
      <c r="B267" s="117">
        <v>43466</v>
      </c>
      <c r="C267" s="118">
        <f t="shared" si="20"/>
        <v>1</v>
      </c>
      <c r="D267" s="119" t="s">
        <v>25</v>
      </c>
      <c r="E267" s="119" t="s">
        <v>982</v>
      </c>
      <c r="F267" s="211" t="s">
        <v>983</v>
      </c>
      <c r="G267" s="119" t="s">
        <v>984</v>
      </c>
      <c r="H267" s="119"/>
      <c r="I267" s="119" t="s">
        <v>42</v>
      </c>
      <c r="K267" s="120"/>
      <c r="L267" s="120" t="s">
        <v>32</v>
      </c>
      <c r="M267" s="119" t="s">
        <v>33</v>
      </c>
      <c r="N267" s="232">
        <v>44021</v>
      </c>
      <c r="O267" s="232">
        <v>44110</v>
      </c>
      <c r="P267" s="124">
        <f t="shared" si="21"/>
        <v>10</v>
      </c>
      <c r="Q267" s="125">
        <v>1</v>
      </c>
      <c r="R267" s="125">
        <f ca="1">TODAY()-O267</f>
        <v>568</v>
      </c>
      <c r="S267" s="119"/>
      <c r="U267" s="116"/>
      <c r="V267" s="116"/>
      <c r="W267" s="116"/>
      <c r="X267" s="127"/>
      <c r="Y267" s="127"/>
    </row>
    <row r="268" spans="1:25">
      <c r="A268" s="116">
        <v>268</v>
      </c>
      <c r="B268" s="117">
        <v>43466</v>
      </c>
      <c r="C268" s="118">
        <f t="shared" si="20"/>
        <v>1</v>
      </c>
      <c r="D268" s="119" t="s">
        <v>37</v>
      </c>
      <c r="E268" s="119" t="s">
        <v>985</v>
      </c>
      <c r="F268" s="211" t="s">
        <v>986</v>
      </c>
      <c r="G268" s="119" t="s">
        <v>987</v>
      </c>
      <c r="H268" s="119" t="s">
        <v>97</v>
      </c>
      <c r="I268" s="119" t="s">
        <v>42</v>
      </c>
      <c r="K268" s="120"/>
      <c r="L268" s="120" t="s">
        <v>32</v>
      </c>
      <c r="M268" s="119" t="s">
        <v>33</v>
      </c>
      <c r="N268" s="232">
        <v>43721</v>
      </c>
      <c r="O268" s="232">
        <v>43759</v>
      </c>
      <c r="P268" s="124">
        <f t="shared" si="21"/>
        <v>10</v>
      </c>
      <c r="Q268" s="125"/>
      <c r="R268" s="125"/>
      <c r="S268" s="119" t="s">
        <v>34</v>
      </c>
      <c r="T268" s="126">
        <v>43759</v>
      </c>
      <c r="U268" s="116"/>
      <c r="V268" s="116"/>
      <c r="W268" s="116"/>
      <c r="X268" s="127"/>
      <c r="Y268" s="127" t="s">
        <v>988</v>
      </c>
    </row>
    <row r="269" spans="1:25">
      <c r="A269" s="116">
        <v>269</v>
      </c>
      <c r="B269" s="117">
        <v>43466</v>
      </c>
      <c r="C269" s="118">
        <f t="shared" si="20"/>
        <v>1</v>
      </c>
      <c r="D269" s="119" t="s">
        <v>252</v>
      </c>
      <c r="E269" s="119" t="s">
        <v>989</v>
      </c>
      <c r="F269" s="211" t="s">
        <v>990</v>
      </c>
      <c r="G269" s="119" t="s">
        <v>991</v>
      </c>
      <c r="H269" s="119" t="s">
        <v>992</v>
      </c>
      <c r="I269" s="119" t="s">
        <v>196</v>
      </c>
      <c r="J269" s="119" t="s">
        <v>196</v>
      </c>
      <c r="K269" s="120"/>
      <c r="L269" s="120" t="s">
        <v>32</v>
      </c>
      <c r="M269" s="119" t="s">
        <v>466</v>
      </c>
      <c r="N269" s="232"/>
      <c r="O269" s="232"/>
      <c r="P269" s="124">
        <f t="shared" si="21"/>
        <v>0</v>
      </c>
      <c r="Q269" s="125"/>
      <c r="R269" s="125"/>
      <c r="S269" s="119"/>
      <c r="U269" s="116"/>
      <c r="V269" s="116"/>
      <c r="W269" s="116"/>
      <c r="X269" s="134"/>
      <c r="Y269" s="134" t="s">
        <v>993</v>
      </c>
    </row>
    <row r="270" spans="1:25">
      <c r="A270" s="116">
        <v>270</v>
      </c>
      <c r="B270" s="117">
        <v>43466</v>
      </c>
      <c r="C270" s="118">
        <f t="shared" ref="C270:C333" si="22">IF(B270&lt;&gt;0,MONTH(B270),0)</f>
        <v>1</v>
      </c>
      <c r="D270" s="119" t="s">
        <v>37</v>
      </c>
      <c r="E270" s="119" t="s">
        <v>994</v>
      </c>
      <c r="F270" s="211" t="s">
        <v>676</v>
      </c>
      <c r="G270" s="119" t="s">
        <v>995</v>
      </c>
      <c r="H270" s="119" t="s">
        <v>48</v>
      </c>
      <c r="I270" s="119" t="s">
        <v>42</v>
      </c>
      <c r="K270" s="120"/>
      <c r="L270" s="120" t="s">
        <v>32</v>
      </c>
      <c r="M270" s="119" t="s">
        <v>33</v>
      </c>
      <c r="N270" s="232">
        <v>43724</v>
      </c>
      <c r="O270" s="232"/>
      <c r="P270" s="124">
        <f t="shared" ref="P270:P333" si="23">IF(O270&lt;&gt;0,MONTH(O270),0)</f>
        <v>0</v>
      </c>
      <c r="Q270" s="125"/>
      <c r="R270" s="125"/>
      <c r="S270" s="119" t="s">
        <v>55</v>
      </c>
      <c r="U270" s="116"/>
      <c r="V270" s="116"/>
      <c r="W270" s="116"/>
      <c r="X270" s="127"/>
      <c r="Y270" s="127" t="s">
        <v>503</v>
      </c>
    </row>
    <row r="271" spans="1:25">
      <c r="A271" s="116">
        <v>271</v>
      </c>
      <c r="B271" s="117">
        <v>43466</v>
      </c>
      <c r="C271" s="118">
        <f t="shared" si="22"/>
        <v>1</v>
      </c>
      <c r="D271" s="119" t="s">
        <v>37</v>
      </c>
      <c r="E271" s="119" t="s">
        <v>996</v>
      </c>
      <c r="F271" s="211" t="s">
        <v>997</v>
      </c>
      <c r="G271" s="119" t="s">
        <v>996</v>
      </c>
      <c r="H271" s="119" t="s">
        <v>41</v>
      </c>
      <c r="I271" s="119" t="s">
        <v>42</v>
      </c>
      <c r="K271" s="120"/>
      <c r="L271" s="120" t="s">
        <v>32</v>
      </c>
      <c r="M271" s="119" t="s">
        <v>33</v>
      </c>
      <c r="N271" s="131">
        <v>43721</v>
      </c>
      <c r="P271" s="124">
        <f t="shared" si="23"/>
        <v>0</v>
      </c>
      <c r="Q271" s="124"/>
      <c r="R271" s="127"/>
      <c r="S271" s="120" t="s">
        <v>34</v>
      </c>
      <c r="T271" s="126">
        <v>43725</v>
      </c>
      <c r="U271" s="116"/>
      <c r="V271" s="116"/>
      <c r="W271" s="116"/>
      <c r="X271" s="116"/>
      <c r="Y271" s="116" t="s">
        <v>998</v>
      </c>
    </row>
    <row r="272" spans="1:25">
      <c r="A272" s="116">
        <v>272</v>
      </c>
      <c r="B272" s="117">
        <v>43466</v>
      </c>
      <c r="C272" s="118">
        <f t="shared" si="22"/>
        <v>1</v>
      </c>
      <c r="D272" s="119" t="s">
        <v>252</v>
      </c>
      <c r="E272" s="119" t="s">
        <v>999</v>
      </c>
      <c r="F272" s="211" t="s">
        <v>1000</v>
      </c>
      <c r="G272" s="119" t="s">
        <v>918</v>
      </c>
      <c r="H272" s="119"/>
      <c r="K272" s="120"/>
      <c r="L272" s="120" t="s">
        <v>32</v>
      </c>
      <c r="M272" s="119" t="s">
        <v>78</v>
      </c>
      <c r="N272" s="232"/>
      <c r="O272" s="232"/>
      <c r="P272" s="124">
        <f t="shared" si="23"/>
        <v>0</v>
      </c>
      <c r="Q272" s="125"/>
      <c r="R272" s="125"/>
      <c r="S272" s="119"/>
      <c r="U272" s="116" t="s">
        <v>1001</v>
      </c>
      <c r="V272" s="116" t="s">
        <v>110</v>
      </c>
      <c r="W272" s="116" t="s">
        <v>125</v>
      </c>
      <c r="X272" s="122">
        <v>44105</v>
      </c>
      <c r="Y272" s="127"/>
    </row>
    <row r="273" spans="1:25">
      <c r="A273" s="116">
        <v>273</v>
      </c>
      <c r="B273" s="117">
        <v>43466</v>
      </c>
      <c r="C273" s="118">
        <f t="shared" si="22"/>
        <v>1</v>
      </c>
      <c r="D273" s="119" t="s">
        <v>37</v>
      </c>
      <c r="E273" s="119" t="s">
        <v>1002</v>
      </c>
      <c r="F273" s="211" t="s">
        <v>1003</v>
      </c>
      <c r="G273" s="119" t="s">
        <v>1004</v>
      </c>
      <c r="H273" s="119" t="s">
        <v>97</v>
      </c>
      <c r="I273" s="119" t="s">
        <v>42</v>
      </c>
      <c r="K273" s="120"/>
      <c r="L273" s="120" t="s">
        <v>32</v>
      </c>
      <c r="M273" s="119" t="s">
        <v>33</v>
      </c>
      <c r="N273" s="232">
        <v>43724</v>
      </c>
      <c r="O273" s="232">
        <v>43731</v>
      </c>
      <c r="P273" s="124">
        <f t="shared" si="23"/>
        <v>9</v>
      </c>
      <c r="Q273" s="125"/>
      <c r="R273" s="125"/>
      <c r="S273" s="119" t="s">
        <v>92</v>
      </c>
      <c r="T273" s="126">
        <v>43733</v>
      </c>
      <c r="U273" s="116"/>
      <c r="V273" s="116"/>
      <c r="W273" s="116"/>
      <c r="X273" s="127"/>
      <c r="Y273" s="158" t="s">
        <v>1005</v>
      </c>
    </row>
    <row r="274" spans="1:25">
      <c r="A274" s="116">
        <v>274</v>
      </c>
      <c r="B274" s="117">
        <v>43466</v>
      </c>
      <c r="C274" s="118">
        <f t="shared" si="22"/>
        <v>1</v>
      </c>
      <c r="D274" s="119" t="s">
        <v>25</v>
      </c>
      <c r="E274" s="119" t="s">
        <v>1006</v>
      </c>
      <c r="F274" s="211" t="s">
        <v>1007</v>
      </c>
      <c r="G274" s="119" t="s">
        <v>728</v>
      </c>
      <c r="H274" s="119" t="s">
        <v>177</v>
      </c>
      <c r="I274" s="119" t="s">
        <v>42</v>
      </c>
      <c r="K274" s="120"/>
      <c r="L274" s="120" t="s">
        <v>32</v>
      </c>
      <c r="M274" s="119" t="s">
        <v>33</v>
      </c>
      <c r="N274" s="232">
        <v>43721</v>
      </c>
      <c r="O274" s="232">
        <v>44483</v>
      </c>
      <c r="P274" s="124">
        <f t="shared" si="23"/>
        <v>10</v>
      </c>
      <c r="Q274" s="125"/>
      <c r="R274" s="125">
        <f ca="1">TODAY()-O274</f>
        <v>195</v>
      </c>
      <c r="S274" s="119" t="s">
        <v>55</v>
      </c>
      <c r="U274" s="116"/>
      <c r="V274" s="116"/>
      <c r="W274" s="116"/>
      <c r="X274" s="127"/>
      <c r="Y274" s="127" t="s">
        <v>1008</v>
      </c>
    </row>
    <row r="275" spans="1:25">
      <c r="A275" s="116">
        <v>275</v>
      </c>
      <c r="B275" s="117">
        <v>43466</v>
      </c>
      <c r="C275" s="118">
        <f t="shared" si="22"/>
        <v>1</v>
      </c>
      <c r="D275" s="119" t="s">
        <v>25</v>
      </c>
      <c r="E275" s="119" t="s">
        <v>1009</v>
      </c>
      <c r="F275" s="211" t="s">
        <v>228</v>
      </c>
      <c r="G275" s="119" t="s">
        <v>1010</v>
      </c>
      <c r="H275" s="119"/>
      <c r="I275" s="119" t="s">
        <v>42</v>
      </c>
      <c r="K275" s="120"/>
      <c r="L275" s="120" t="s">
        <v>32</v>
      </c>
      <c r="M275" s="119" t="s">
        <v>33</v>
      </c>
      <c r="N275" s="232">
        <v>43731</v>
      </c>
      <c r="O275" s="232">
        <v>44141</v>
      </c>
      <c r="P275" s="124">
        <f t="shared" si="23"/>
        <v>11</v>
      </c>
      <c r="Q275" s="125">
        <v>3</v>
      </c>
      <c r="R275" s="125">
        <f ca="1">TODAY()-O275</f>
        <v>537</v>
      </c>
      <c r="S275" s="119" t="s">
        <v>237</v>
      </c>
      <c r="U275" s="116"/>
      <c r="V275" s="116"/>
      <c r="W275" s="116"/>
      <c r="X275" s="127"/>
      <c r="Y275" s="127"/>
    </row>
    <row r="276" spans="1:25">
      <c r="A276" s="116">
        <v>276</v>
      </c>
      <c r="B276" s="117">
        <v>43466</v>
      </c>
      <c r="C276" s="118">
        <f t="shared" si="22"/>
        <v>1</v>
      </c>
      <c r="D276" s="119" t="s">
        <v>252</v>
      </c>
      <c r="E276" s="119" t="s">
        <v>1011</v>
      </c>
      <c r="F276" s="211" t="s">
        <v>1012</v>
      </c>
      <c r="G276" s="119" t="s">
        <v>470</v>
      </c>
      <c r="H276" s="119" t="s">
        <v>41</v>
      </c>
      <c r="I276" s="119" t="s">
        <v>42</v>
      </c>
      <c r="K276" s="120" t="s">
        <v>65</v>
      </c>
      <c r="L276" s="120" t="s">
        <v>32</v>
      </c>
      <c r="M276" s="119" t="s">
        <v>33</v>
      </c>
      <c r="N276" s="232">
        <v>43885</v>
      </c>
      <c r="O276" s="232">
        <v>44396</v>
      </c>
      <c r="P276" s="124">
        <f t="shared" si="23"/>
        <v>7</v>
      </c>
      <c r="Q276" s="125">
        <v>5</v>
      </c>
      <c r="R276" s="125">
        <f ca="1">TODAY()-O276</f>
        <v>282</v>
      </c>
      <c r="S276" s="119" t="s">
        <v>55</v>
      </c>
      <c r="U276" s="116"/>
      <c r="V276" s="116"/>
      <c r="W276" s="116"/>
      <c r="X276" s="127"/>
      <c r="Y276" s="127" t="s">
        <v>136</v>
      </c>
    </row>
    <row r="277" spans="1:25">
      <c r="A277" s="116">
        <v>277</v>
      </c>
      <c r="B277" s="117">
        <v>43466</v>
      </c>
      <c r="C277" s="118">
        <f t="shared" si="22"/>
        <v>1</v>
      </c>
      <c r="D277" s="119" t="s">
        <v>37</v>
      </c>
      <c r="E277" s="119" t="s">
        <v>1013</v>
      </c>
      <c r="F277" s="211" t="s">
        <v>676</v>
      </c>
      <c r="G277" s="119" t="s">
        <v>1014</v>
      </c>
      <c r="H277" s="119" t="s">
        <v>48</v>
      </c>
      <c r="I277" s="119" t="s">
        <v>42</v>
      </c>
      <c r="K277" s="120"/>
      <c r="L277" s="120" t="s">
        <v>32</v>
      </c>
      <c r="M277" s="119" t="s">
        <v>33</v>
      </c>
      <c r="N277" s="232">
        <v>43721</v>
      </c>
      <c r="O277" s="232">
        <v>44032</v>
      </c>
      <c r="P277" s="124">
        <f t="shared" si="23"/>
        <v>7</v>
      </c>
      <c r="Q277" s="125">
        <v>3</v>
      </c>
      <c r="R277" s="125">
        <f ca="1">TODAY()-O277</f>
        <v>646</v>
      </c>
      <c r="S277" s="119" t="s">
        <v>34</v>
      </c>
      <c r="T277" s="126">
        <v>44032</v>
      </c>
      <c r="U277" s="116"/>
      <c r="V277" s="116"/>
      <c r="W277" s="116"/>
      <c r="X277" s="127"/>
      <c r="Y277" s="127"/>
    </row>
    <row r="278" spans="1:25">
      <c r="A278" s="116">
        <v>278</v>
      </c>
      <c r="B278" s="117">
        <v>43466</v>
      </c>
      <c r="C278" s="118">
        <f t="shared" si="22"/>
        <v>1</v>
      </c>
      <c r="D278" s="119" t="s">
        <v>25</v>
      </c>
      <c r="E278" s="119" t="s">
        <v>1015</v>
      </c>
      <c r="F278" s="211" t="s">
        <v>1016</v>
      </c>
      <c r="G278" s="119" t="s">
        <v>1017</v>
      </c>
      <c r="H278" s="119"/>
      <c r="I278" s="119" t="s">
        <v>42</v>
      </c>
      <c r="K278" s="120"/>
      <c r="L278" s="120" t="s">
        <v>32</v>
      </c>
      <c r="M278" s="119" t="s">
        <v>33</v>
      </c>
      <c r="N278" s="232">
        <v>43721</v>
      </c>
      <c r="O278" s="232">
        <v>44141</v>
      </c>
      <c r="P278" s="124">
        <f t="shared" si="23"/>
        <v>11</v>
      </c>
      <c r="Q278" s="125">
        <v>3</v>
      </c>
      <c r="R278" s="125">
        <f ca="1">TODAY()-O278</f>
        <v>537</v>
      </c>
      <c r="S278" s="119" t="s">
        <v>237</v>
      </c>
      <c r="U278" s="116"/>
      <c r="V278" s="116"/>
      <c r="W278" s="116"/>
      <c r="X278" s="127"/>
      <c r="Y278" s="127" t="s">
        <v>542</v>
      </c>
    </row>
    <row r="279" spans="1:25">
      <c r="A279" s="116">
        <v>279</v>
      </c>
      <c r="B279" s="117">
        <v>43466</v>
      </c>
      <c r="C279" s="118">
        <f t="shared" si="22"/>
        <v>1</v>
      </c>
      <c r="D279" s="119" t="s">
        <v>252</v>
      </c>
      <c r="E279" s="119" t="s">
        <v>1018</v>
      </c>
      <c r="F279" s="211" t="s">
        <v>1019</v>
      </c>
      <c r="G279" s="119" t="s">
        <v>1020</v>
      </c>
      <c r="H279" s="119"/>
      <c r="K279" s="120"/>
      <c r="L279" s="120" t="s">
        <v>32</v>
      </c>
      <c r="M279" s="119" t="s">
        <v>466</v>
      </c>
      <c r="N279" s="232"/>
      <c r="O279" s="232"/>
      <c r="P279" s="124">
        <f t="shared" si="23"/>
        <v>0</v>
      </c>
      <c r="Q279" s="125"/>
      <c r="R279" s="125"/>
      <c r="S279" s="119"/>
      <c r="U279" s="116" t="s">
        <v>1021</v>
      </c>
      <c r="V279" s="116" t="s">
        <v>110</v>
      </c>
      <c r="W279" s="116" t="s">
        <v>58</v>
      </c>
      <c r="X279" s="122">
        <v>44105</v>
      </c>
      <c r="Y279" s="127"/>
    </row>
    <row r="280" spans="1:25">
      <c r="A280" s="116">
        <v>280</v>
      </c>
      <c r="B280" s="117">
        <v>44637</v>
      </c>
      <c r="C280" s="118">
        <f t="shared" si="22"/>
        <v>3</v>
      </c>
      <c r="D280" s="119" t="s">
        <v>25</v>
      </c>
      <c r="E280" s="119" t="s">
        <v>1022</v>
      </c>
      <c r="F280" s="211" t="s">
        <v>1023</v>
      </c>
      <c r="G280" s="119" t="s">
        <v>1024</v>
      </c>
      <c r="H280" s="119" t="s">
        <v>76</v>
      </c>
      <c r="I280" s="121" t="s">
        <v>42</v>
      </c>
      <c r="J280" s="121" t="s">
        <v>72</v>
      </c>
      <c r="K280" s="120" t="s">
        <v>65</v>
      </c>
      <c r="L280" s="120" t="s">
        <v>32</v>
      </c>
      <c r="M280" s="119" t="s">
        <v>78</v>
      </c>
      <c r="N280" s="232"/>
      <c r="O280" s="232"/>
      <c r="P280" s="124">
        <f t="shared" si="23"/>
        <v>0</v>
      </c>
      <c r="Q280" s="125"/>
      <c r="R280" s="125"/>
      <c r="S280" s="119"/>
      <c r="U280" s="116" t="s">
        <v>1025</v>
      </c>
      <c r="V280" s="116" t="s">
        <v>110</v>
      </c>
      <c r="W280" s="116" t="s">
        <v>58</v>
      </c>
      <c r="X280" s="122">
        <v>44112</v>
      </c>
      <c r="Y280" s="127"/>
    </row>
    <row r="281" spans="1:25">
      <c r="A281" s="116">
        <v>281</v>
      </c>
      <c r="B281" s="117">
        <v>43466</v>
      </c>
      <c r="C281" s="118">
        <f t="shared" si="22"/>
        <v>1</v>
      </c>
      <c r="D281" s="119" t="s">
        <v>25</v>
      </c>
      <c r="E281" s="119" t="s">
        <v>1026</v>
      </c>
      <c r="F281" s="211" t="s">
        <v>627</v>
      </c>
      <c r="G281" s="119" t="s">
        <v>1027</v>
      </c>
      <c r="H281" s="119" t="s">
        <v>76</v>
      </c>
      <c r="I281" s="119" t="s">
        <v>42</v>
      </c>
      <c r="K281" s="120"/>
      <c r="L281" s="120" t="s">
        <v>32</v>
      </c>
      <c r="M281" s="119" t="s">
        <v>33</v>
      </c>
      <c r="N281" s="232">
        <v>43734</v>
      </c>
      <c r="O281" s="232">
        <v>44141</v>
      </c>
      <c r="P281" s="124">
        <f t="shared" si="23"/>
        <v>11</v>
      </c>
      <c r="Q281" s="125">
        <v>1</v>
      </c>
      <c r="R281" s="125">
        <f t="shared" ref="R281:R286" ca="1" si="24">TODAY()-O281</f>
        <v>537</v>
      </c>
      <c r="S281" s="119" t="s">
        <v>92</v>
      </c>
      <c r="T281" s="126">
        <v>44144</v>
      </c>
      <c r="U281" s="116"/>
      <c r="V281" s="116"/>
      <c r="W281" s="116"/>
      <c r="X281" s="127"/>
      <c r="Y281" s="127" t="s">
        <v>542</v>
      </c>
    </row>
    <row r="282" spans="1:25">
      <c r="A282" s="116">
        <v>282</v>
      </c>
      <c r="B282" s="129">
        <v>43831</v>
      </c>
      <c r="C282" s="118">
        <f t="shared" si="22"/>
        <v>1</v>
      </c>
      <c r="D282" s="119" t="s">
        <v>252</v>
      </c>
      <c r="E282" s="119" t="s">
        <v>1028</v>
      </c>
      <c r="F282" s="211" t="s">
        <v>1029</v>
      </c>
      <c r="G282" s="119" t="s">
        <v>1030</v>
      </c>
      <c r="H282" s="119" t="s">
        <v>48</v>
      </c>
      <c r="I282" s="119" t="s">
        <v>42</v>
      </c>
      <c r="K282" s="120"/>
      <c r="L282" s="120" t="s">
        <v>32</v>
      </c>
      <c r="M282" s="119" t="s">
        <v>33</v>
      </c>
      <c r="N282" s="232">
        <v>44021</v>
      </c>
      <c r="O282" s="232">
        <v>44284</v>
      </c>
      <c r="P282" s="124">
        <f t="shared" si="23"/>
        <v>3</v>
      </c>
      <c r="Q282" s="125">
        <v>3</v>
      </c>
      <c r="R282" s="125">
        <f t="shared" ca="1" si="24"/>
        <v>394</v>
      </c>
      <c r="S282" s="119" t="s">
        <v>34</v>
      </c>
      <c r="T282" s="126">
        <v>44284</v>
      </c>
      <c r="U282" s="116"/>
      <c r="V282" s="116"/>
      <c r="W282" s="116"/>
      <c r="X282" s="127"/>
      <c r="Y282" s="127" t="s">
        <v>136</v>
      </c>
    </row>
    <row r="283" spans="1:25">
      <c r="A283" s="116">
        <v>283</v>
      </c>
      <c r="B283" s="117">
        <v>43466</v>
      </c>
      <c r="C283" s="118">
        <f t="shared" si="22"/>
        <v>1</v>
      </c>
      <c r="D283" s="119" t="s">
        <v>37</v>
      </c>
      <c r="E283" s="119" t="s">
        <v>1031</v>
      </c>
      <c r="F283" s="211" t="s">
        <v>1032</v>
      </c>
      <c r="G283" s="119" t="s">
        <v>1033</v>
      </c>
      <c r="H283" s="119" t="s">
        <v>29</v>
      </c>
      <c r="I283" s="119" t="s">
        <v>42</v>
      </c>
      <c r="K283" s="120"/>
      <c r="L283" s="120" t="s">
        <v>32</v>
      </c>
      <c r="M283" s="119" t="s">
        <v>33</v>
      </c>
      <c r="N283" s="232">
        <v>44021</v>
      </c>
      <c r="O283" s="232">
        <v>44111</v>
      </c>
      <c r="P283" s="124">
        <f t="shared" si="23"/>
        <v>10</v>
      </c>
      <c r="Q283" s="125">
        <v>1</v>
      </c>
      <c r="R283" s="125">
        <f t="shared" ca="1" si="24"/>
        <v>567</v>
      </c>
      <c r="S283" s="119" t="s">
        <v>92</v>
      </c>
      <c r="T283" s="126">
        <v>44111</v>
      </c>
      <c r="U283" s="116"/>
      <c r="V283" s="116"/>
      <c r="W283" s="116"/>
      <c r="X283" s="127"/>
      <c r="Y283" s="127" t="s">
        <v>1034</v>
      </c>
    </row>
    <row r="284" spans="1:25">
      <c r="A284" s="116">
        <v>284</v>
      </c>
      <c r="B284" s="117">
        <v>43466</v>
      </c>
      <c r="C284" s="118">
        <f t="shared" si="22"/>
        <v>1</v>
      </c>
      <c r="D284" s="119" t="s">
        <v>25</v>
      </c>
      <c r="E284" s="119" t="s">
        <v>1035</v>
      </c>
      <c r="F284" s="211" t="s">
        <v>969</v>
      </c>
      <c r="G284" s="119" t="s">
        <v>1036</v>
      </c>
      <c r="H284" s="119" t="s">
        <v>48</v>
      </c>
      <c r="I284" s="119" t="s">
        <v>42</v>
      </c>
      <c r="K284" s="120"/>
      <c r="L284" s="120" t="s">
        <v>32</v>
      </c>
      <c r="M284" s="119" t="s">
        <v>33</v>
      </c>
      <c r="N284" s="232">
        <v>43731</v>
      </c>
      <c r="O284" s="232">
        <v>44285</v>
      </c>
      <c r="P284" s="124">
        <f t="shared" si="23"/>
        <v>3</v>
      </c>
      <c r="Q284" s="125">
        <v>4</v>
      </c>
      <c r="R284" s="125">
        <f t="shared" ca="1" si="24"/>
        <v>393</v>
      </c>
      <c r="S284" s="119"/>
      <c r="U284" s="116"/>
      <c r="V284" s="116"/>
      <c r="W284" s="116"/>
      <c r="X284" s="127"/>
      <c r="Y284" s="127" t="s">
        <v>542</v>
      </c>
    </row>
    <row r="285" spans="1:25">
      <c r="A285" s="116">
        <v>285</v>
      </c>
      <c r="B285" s="117">
        <v>43466</v>
      </c>
      <c r="C285" s="118">
        <f t="shared" si="22"/>
        <v>1</v>
      </c>
      <c r="D285" s="119" t="s">
        <v>25</v>
      </c>
      <c r="E285" s="119" t="s">
        <v>1037</v>
      </c>
      <c r="F285" s="211" t="s">
        <v>1038</v>
      </c>
      <c r="G285" s="119" t="s">
        <v>1039</v>
      </c>
      <c r="H285" s="119" t="s">
        <v>41</v>
      </c>
      <c r="I285" s="119" t="s">
        <v>42</v>
      </c>
      <c r="K285" s="120"/>
      <c r="L285" s="120" t="s">
        <v>32</v>
      </c>
      <c r="M285" s="119" t="s">
        <v>33</v>
      </c>
      <c r="N285" s="232">
        <v>43721</v>
      </c>
      <c r="O285" s="232">
        <v>44271</v>
      </c>
      <c r="P285" s="124">
        <f t="shared" si="23"/>
        <v>3</v>
      </c>
      <c r="Q285" s="125">
        <v>3</v>
      </c>
      <c r="R285" s="125">
        <f t="shared" ca="1" si="24"/>
        <v>407</v>
      </c>
      <c r="S285" s="119" t="s">
        <v>92</v>
      </c>
      <c r="T285" s="126">
        <v>44273</v>
      </c>
      <c r="U285" s="116"/>
      <c r="V285" s="116"/>
      <c r="W285" s="116"/>
      <c r="X285" s="127"/>
      <c r="Y285" s="127" t="s">
        <v>542</v>
      </c>
    </row>
    <row r="286" spans="1:25">
      <c r="A286" s="116">
        <v>286</v>
      </c>
      <c r="B286" s="117">
        <v>43466</v>
      </c>
      <c r="C286" s="118">
        <f t="shared" si="22"/>
        <v>1</v>
      </c>
      <c r="D286" s="119" t="s">
        <v>25</v>
      </c>
      <c r="E286" s="119" t="s">
        <v>1040</v>
      </c>
      <c r="F286" s="211" t="s">
        <v>1041</v>
      </c>
      <c r="G286" s="119" t="s">
        <v>1042</v>
      </c>
      <c r="H286" s="119"/>
      <c r="I286" s="119" t="s">
        <v>42</v>
      </c>
      <c r="K286" s="120"/>
      <c r="L286" s="120" t="s">
        <v>32</v>
      </c>
      <c r="M286" s="119" t="s">
        <v>33</v>
      </c>
      <c r="N286" s="232">
        <v>43691</v>
      </c>
      <c r="O286" s="232">
        <v>44141</v>
      </c>
      <c r="P286" s="124">
        <f t="shared" si="23"/>
        <v>11</v>
      </c>
      <c r="Q286" s="125">
        <v>2</v>
      </c>
      <c r="R286" s="125">
        <f t="shared" ca="1" si="24"/>
        <v>537</v>
      </c>
      <c r="S286" s="119" t="s">
        <v>92</v>
      </c>
      <c r="T286" s="126">
        <v>44141</v>
      </c>
      <c r="U286" s="116"/>
      <c r="V286" s="116"/>
      <c r="W286" s="116"/>
      <c r="X286" s="127"/>
      <c r="Y286" s="127" t="s">
        <v>542</v>
      </c>
    </row>
    <row r="287" spans="1:25">
      <c r="A287" s="116">
        <v>287</v>
      </c>
      <c r="B287" s="117">
        <v>43466</v>
      </c>
      <c r="C287" s="118">
        <f t="shared" si="22"/>
        <v>1</v>
      </c>
      <c r="D287" s="119" t="s">
        <v>37</v>
      </c>
      <c r="E287" s="119" t="s">
        <v>1043</v>
      </c>
      <c r="F287" s="211" t="s">
        <v>1044</v>
      </c>
      <c r="G287" s="119" t="s">
        <v>1045</v>
      </c>
      <c r="H287" s="119" t="s">
        <v>97</v>
      </c>
      <c r="I287" s="119" t="s">
        <v>42</v>
      </c>
      <c r="K287" s="120"/>
      <c r="L287" s="120" t="s">
        <v>32</v>
      </c>
      <c r="M287" s="119" t="s">
        <v>33</v>
      </c>
      <c r="N287" s="232">
        <v>43731</v>
      </c>
      <c r="O287" s="232"/>
      <c r="P287" s="124">
        <f t="shared" si="23"/>
        <v>0</v>
      </c>
      <c r="Q287" s="125"/>
      <c r="R287" s="125"/>
      <c r="S287" s="119"/>
      <c r="U287" s="116"/>
      <c r="V287" s="116"/>
      <c r="W287" s="116"/>
      <c r="X287" s="127"/>
      <c r="Y287" s="127" t="s">
        <v>356</v>
      </c>
    </row>
    <row r="288" spans="1:25">
      <c r="A288" s="116">
        <v>288</v>
      </c>
      <c r="B288" s="117">
        <v>43466</v>
      </c>
      <c r="C288" s="118">
        <f t="shared" si="22"/>
        <v>1</v>
      </c>
      <c r="D288" s="119" t="s">
        <v>25</v>
      </c>
      <c r="E288" s="119" t="s">
        <v>1046</v>
      </c>
      <c r="F288" s="211" t="s">
        <v>1047</v>
      </c>
      <c r="G288" s="119" t="s">
        <v>1048</v>
      </c>
      <c r="H288" s="119" t="s">
        <v>101</v>
      </c>
      <c r="I288" s="119" t="s">
        <v>196</v>
      </c>
      <c r="J288" s="119" t="s">
        <v>196</v>
      </c>
      <c r="K288" s="120" t="s">
        <v>65</v>
      </c>
      <c r="L288" s="120" t="s">
        <v>32</v>
      </c>
      <c r="M288" s="119" t="s">
        <v>33</v>
      </c>
      <c r="N288" s="232">
        <v>43734</v>
      </c>
      <c r="O288" s="232">
        <v>44356</v>
      </c>
      <c r="P288" s="124">
        <f t="shared" si="23"/>
        <v>6</v>
      </c>
      <c r="Q288" s="125">
        <v>6</v>
      </c>
      <c r="R288" s="125"/>
      <c r="S288" s="119"/>
      <c r="U288" s="116"/>
      <c r="V288" s="116"/>
      <c r="W288" s="116"/>
      <c r="X288" s="127"/>
      <c r="Y288" s="127" t="s">
        <v>542</v>
      </c>
    </row>
    <row r="289" spans="1:25" ht="27.6">
      <c r="A289" s="116">
        <v>289</v>
      </c>
      <c r="B289" s="117">
        <v>43466</v>
      </c>
      <c r="C289" s="118">
        <f t="shared" si="22"/>
        <v>1</v>
      </c>
      <c r="D289" s="119" t="s">
        <v>25</v>
      </c>
      <c r="E289" s="119" t="s">
        <v>1049</v>
      </c>
      <c r="F289" s="211" t="s">
        <v>1050</v>
      </c>
      <c r="G289" s="119" t="s">
        <v>1051</v>
      </c>
      <c r="H289" s="119" t="s">
        <v>97</v>
      </c>
      <c r="I289" s="119" t="s">
        <v>196</v>
      </c>
      <c r="J289" s="119" t="s">
        <v>196</v>
      </c>
      <c r="K289" s="120"/>
      <c r="L289" s="120" t="s">
        <v>32</v>
      </c>
      <c r="M289" s="119" t="s">
        <v>33</v>
      </c>
      <c r="N289" s="232">
        <v>43732</v>
      </c>
      <c r="O289" s="232">
        <v>44253</v>
      </c>
      <c r="P289" s="124">
        <f t="shared" si="23"/>
        <v>2</v>
      </c>
      <c r="Q289" s="125">
        <v>2</v>
      </c>
      <c r="R289" s="125">
        <f ca="1">TODAY()-O289</f>
        <v>425</v>
      </c>
      <c r="S289" s="119" t="s">
        <v>237</v>
      </c>
      <c r="T289" s="126">
        <v>44021</v>
      </c>
      <c r="U289" s="116"/>
      <c r="V289" s="116"/>
      <c r="W289" s="116"/>
      <c r="X289" s="127"/>
      <c r="Y289" s="127" t="s">
        <v>1052</v>
      </c>
    </row>
    <row r="290" spans="1:25">
      <c r="A290" s="116">
        <v>290</v>
      </c>
      <c r="B290" s="117">
        <v>43466</v>
      </c>
      <c r="C290" s="118">
        <f t="shared" si="22"/>
        <v>1</v>
      </c>
      <c r="D290" s="119" t="s">
        <v>37</v>
      </c>
      <c r="E290" s="119" t="s">
        <v>1053</v>
      </c>
      <c r="F290" s="211" t="s">
        <v>1054</v>
      </c>
      <c r="G290" s="119" t="s">
        <v>1051</v>
      </c>
      <c r="H290" s="119" t="s">
        <v>97</v>
      </c>
      <c r="I290" s="119" t="s">
        <v>63</v>
      </c>
      <c r="J290" s="119" t="s">
        <v>63</v>
      </c>
      <c r="K290" s="120"/>
      <c r="L290" s="120" t="s">
        <v>32</v>
      </c>
      <c r="M290" s="119" t="s">
        <v>33</v>
      </c>
      <c r="N290" s="232">
        <v>43732</v>
      </c>
      <c r="O290" s="232"/>
      <c r="P290" s="124">
        <f t="shared" si="23"/>
        <v>0</v>
      </c>
      <c r="Q290" s="125"/>
      <c r="R290" s="125"/>
      <c r="S290" s="126" t="s">
        <v>44</v>
      </c>
      <c r="T290" s="126">
        <v>43732</v>
      </c>
      <c r="U290" s="116"/>
      <c r="V290" s="116"/>
      <c r="W290" s="116"/>
      <c r="X290" s="127"/>
      <c r="Y290" s="127" t="s">
        <v>1055</v>
      </c>
    </row>
    <row r="291" spans="1:25">
      <c r="A291" s="116">
        <v>291</v>
      </c>
      <c r="B291" s="117">
        <v>43466</v>
      </c>
      <c r="C291" s="118">
        <f t="shared" si="22"/>
        <v>1</v>
      </c>
      <c r="D291" s="119" t="s">
        <v>37</v>
      </c>
      <c r="E291" s="119" t="s">
        <v>1056</v>
      </c>
      <c r="F291" s="211" t="s">
        <v>636</v>
      </c>
      <c r="G291" s="119" t="s">
        <v>1051</v>
      </c>
      <c r="H291" s="119" t="s">
        <v>97</v>
      </c>
      <c r="I291" s="119" t="s">
        <v>63</v>
      </c>
      <c r="J291" s="119" t="s">
        <v>63</v>
      </c>
      <c r="K291" s="120"/>
      <c r="L291" s="120" t="s">
        <v>32</v>
      </c>
      <c r="M291" s="119" t="s">
        <v>33</v>
      </c>
      <c r="N291" s="232">
        <v>43732</v>
      </c>
      <c r="O291" s="232"/>
      <c r="P291" s="124">
        <f t="shared" si="23"/>
        <v>0</v>
      </c>
      <c r="Q291" s="125"/>
      <c r="R291" s="125"/>
      <c r="S291" s="119" t="s">
        <v>55</v>
      </c>
      <c r="U291" s="116"/>
      <c r="V291" s="116"/>
      <c r="W291" s="116"/>
      <c r="X291" s="127"/>
      <c r="Y291" s="127" t="s">
        <v>356</v>
      </c>
    </row>
    <row r="292" spans="1:25">
      <c r="A292" s="116">
        <v>292</v>
      </c>
      <c r="B292" s="117">
        <v>43466</v>
      </c>
      <c r="C292" s="118">
        <f t="shared" si="22"/>
        <v>1</v>
      </c>
      <c r="D292" s="119" t="s">
        <v>25</v>
      </c>
      <c r="E292" s="119" t="s">
        <v>1057</v>
      </c>
      <c r="F292" s="211"/>
      <c r="G292" s="119" t="s">
        <v>1058</v>
      </c>
      <c r="H292" s="119"/>
      <c r="I292" s="119" t="s">
        <v>42</v>
      </c>
      <c r="J292" s="119" t="s">
        <v>82</v>
      </c>
      <c r="K292" s="120"/>
      <c r="L292" s="120" t="s">
        <v>32</v>
      </c>
      <c r="M292" s="119" t="s">
        <v>33</v>
      </c>
      <c r="N292" s="232">
        <v>43734</v>
      </c>
      <c r="O292" s="232">
        <v>44141</v>
      </c>
      <c r="P292" s="124">
        <f t="shared" si="23"/>
        <v>11</v>
      </c>
      <c r="Q292" s="125">
        <v>1</v>
      </c>
      <c r="R292" s="125">
        <f ca="1">TODAY()-O292</f>
        <v>537</v>
      </c>
      <c r="S292" s="119" t="s">
        <v>92</v>
      </c>
      <c r="T292" s="126">
        <v>44141</v>
      </c>
      <c r="U292" s="116"/>
      <c r="V292" s="116"/>
      <c r="W292" s="116"/>
      <c r="X292" s="127"/>
      <c r="Y292" s="127" t="s">
        <v>542</v>
      </c>
    </row>
    <row r="293" spans="1:25">
      <c r="A293" s="116">
        <v>293</v>
      </c>
      <c r="B293" s="117">
        <v>43466</v>
      </c>
      <c r="C293" s="118">
        <f t="shared" si="22"/>
        <v>1</v>
      </c>
      <c r="D293" s="119" t="s">
        <v>25</v>
      </c>
      <c r="E293" s="119" t="s">
        <v>1059</v>
      </c>
      <c r="F293" s="211"/>
      <c r="G293" s="119" t="s">
        <v>1058</v>
      </c>
      <c r="H293" s="119"/>
      <c r="I293" s="119" t="s">
        <v>42</v>
      </c>
      <c r="J293" s="119" t="s">
        <v>82</v>
      </c>
      <c r="K293" s="120"/>
      <c r="L293" s="120" t="s">
        <v>32</v>
      </c>
      <c r="M293" s="119" t="s">
        <v>33</v>
      </c>
      <c r="N293" s="232">
        <v>43734</v>
      </c>
      <c r="O293" s="232">
        <v>44141</v>
      </c>
      <c r="P293" s="124">
        <f t="shared" si="23"/>
        <v>11</v>
      </c>
      <c r="Q293" s="125">
        <v>1</v>
      </c>
      <c r="R293" s="125">
        <f ca="1">TODAY()-O293</f>
        <v>537</v>
      </c>
      <c r="S293" s="119" t="s">
        <v>92</v>
      </c>
      <c r="T293" s="126">
        <v>44141</v>
      </c>
      <c r="U293" s="116"/>
      <c r="V293" s="116"/>
      <c r="W293" s="116"/>
      <c r="X293" s="127"/>
      <c r="Y293" s="127" t="s">
        <v>542</v>
      </c>
    </row>
    <row r="294" spans="1:25">
      <c r="A294" s="116">
        <v>294</v>
      </c>
      <c r="B294" s="117">
        <v>43466</v>
      </c>
      <c r="C294" s="118">
        <f t="shared" si="22"/>
        <v>1</v>
      </c>
      <c r="D294" s="119" t="s">
        <v>37</v>
      </c>
      <c r="E294" s="119" t="s">
        <v>1060</v>
      </c>
      <c r="F294" s="211" t="s">
        <v>228</v>
      </c>
      <c r="G294" s="119" t="s">
        <v>1061</v>
      </c>
      <c r="H294" s="119" t="s">
        <v>97</v>
      </c>
      <c r="I294" s="119" t="s">
        <v>63</v>
      </c>
      <c r="J294" s="119" t="s">
        <v>63</v>
      </c>
      <c r="K294" s="120"/>
      <c r="L294" s="120" t="s">
        <v>32</v>
      </c>
      <c r="M294" s="119" t="s">
        <v>33</v>
      </c>
      <c r="N294" s="232">
        <v>43734</v>
      </c>
      <c r="O294" s="232">
        <v>44257</v>
      </c>
      <c r="P294" s="124">
        <f t="shared" si="23"/>
        <v>3</v>
      </c>
      <c r="Q294" s="125">
        <v>1</v>
      </c>
      <c r="R294" s="125">
        <f ca="1">TODAY()-O294</f>
        <v>421</v>
      </c>
      <c r="S294" s="119" t="s">
        <v>237</v>
      </c>
      <c r="T294" s="126">
        <v>43743</v>
      </c>
      <c r="U294" s="116"/>
      <c r="V294" s="116"/>
      <c r="W294" s="116"/>
      <c r="X294" s="127"/>
      <c r="Y294" s="127" t="s">
        <v>1062</v>
      </c>
    </row>
    <row r="295" spans="1:25">
      <c r="A295" s="116">
        <v>295</v>
      </c>
      <c r="B295" s="117">
        <v>43466</v>
      </c>
      <c r="C295" s="118">
        <f t="shared" si="22"/>
        <v>1</v>
      </c>
      <c r="D295" s="119" t="s">
        <v>252</v>
      </c>
      <c r="E295" s="119" t="s">
        <v>1063</v>
      </c>
      <c r="F295" s="211" t="s">
        <v>1064</v>
      </c>
      <c r="G295" s="119" t="s">
        <v>528</v>
      </c>
      <c r="H295" s="119"/>
      <c r="K295" s="120"/>
      <c r="L295" s="120" t="s">
        <v>32</v>
      </c>
      <c r="M295" s="119" t="s">
        <v>78</v>
      </c>
      <c r="N295" s="232"/>
      <c r="O295" s="232"/>
      <c r="P295" s="124">
        <f t="shared" si="23"/>
        <v>0</v>
      </c>
      <c r="Q295" s="125"/>
      <c r="R295" s="125"/>
      <c r="S295" s="119"/>
      <c r="U295" s="116" t="s">
        <v>1065</v>
      </c>
      <c r="V295" s="116" t="s">
        <v>110</v>
      </c>
      <c r="W295" s="116" t="s">
        <v>125</v>
      </c>
      <c r="X295" s="122">
        <v>44105</v>
      </c>
      <c r="Y295" s="127"/>
    </row>
    <row r="296" spans="1:25" ht="27.6">
      <c r="A296" s="116">
        <v>296</v>
      </c>
      <c r="B296" s="117">
        <v>43466</v>
      </c>
      <c r="C296" s="118">
        <f t="shared" si="22"/>
        <v>1</v>
      </c>
      <c r="D296" s="119" t="s">
        <v>252</v>
      </c>
      <c r="E296" s="119" t="s">
        <v>1066</v>
      </c>
      <c r="F296" s="211" t="s">
        <v>1067</v>
      </c>
      <c r="G296" s="119" t="s">
        <v>528</v>
      </c>
      <c r="H296" s="119"/>
      <c r="K296" s="120"/>
      <c r="L296" s="120" t="s">
        <v>32</v>
      </c>
      <c r="M296" s="119" t="s">
        <v>78</v>
      </c>
      <c r="N296" s="232"/>
      <c r="O296" s="232"/>
      <c r="P296" s="124">
        <f t="shared" si="23"/>
        <v>0</v>
      </c>
      <c r="Q296" s="125"/>
      <c r="R296" s="125"/>
      <c r="S296" s="119"/>
      <c r="U296" s="116" t="s">
        <v>1068</v>
      </c>
      <c r="V296" s="116" t="s">
        <v>110</v>
      </c>
      <c r="W296" s="116" t="s">
        <v>58</v>
      </c>
      <c r="X296" s="122">
        <v>44105</v>
      </c>
      <c r="Y296" s="127"/>
    </row>
    <row r="297" spans="1:25">
      <c r="A297" s="116">
        <v>297</v>
      </c>
      <c r="B297" s="117">
        <v>43466</v>
      </c>
      <c r="C297" s="118">
        <f t="shared" si="22"/>
        <v>1</v>
      </c>
      <c r="D297" s="119" t="s">
        <v>252</v>
      </c>
      <c r="E297" s="119" t="s">
        <v>1069</v>
      </c>
      <c r="F297" s="211" t="s">
        <v>1070</v>
      </c>
      <c r="G297" s="119" t="s">
        <v>1071</v>
      </c>
      <c r="H297" s="119" t="s">
        <v>256</v>
      </c>
      <c r="I297" s="119" t="s">
        <v>42</v>
      </c>
      <c r="K297" s="120"/>
      <c r="L297" s="120" t="s">
        <v>32</v>
      </c>
      <c r="M297" s="119" t="s">
        <v>33</v>
      </c>
      <c r="N297" s="232">
        <v>43790</v>
      </c>
      <c r="O297" s="232">
        <v>44306</v>
      </c>
      <c r="P297" s="124">
        <f t="shared" si="23"/>
        <v>4</v>
      </c>
      <c r="Q297" s="125">
        <v>3</v>
      </c>
      <c r="R297" s="125">
        <f ca="1">TODAY()-O297</f>
        <v>372</v>
      </c>
      <c r="S297" s="119" t="s">
        <v>135</v>
      </c>
      <c r="T297" s="126">
        <v>43791</v>
      </c>
      <c r="U297" s="116"/>
      <c r="V297" s="116"/>
      <c r="W297" s="116"/>
      <c r="X297" s="127"/>
      <c r="Y297" s="127" t="s">
        <v>356</v>
      </c>
    </row>
    <row r="298" spans="1:25">
      <c r="A298" s="116">
        <v>298</v>
      </c>
      <c r="B298" s="117">
        <v>43466</v>
      </c>
      <c r="C298" s="118">
        <f t="shared" si="22"/>
        <v>1</v>
      </c>
      <c r="D298" s="119" t="s">
        <v>25</v>
      </c>
      <c r="E298" s="119" t="s">
        <v>1072</v>
      </c>
      <c r="F298" s="211" t="s">
        <v>800</v>
      </c>
      <c r="G298" s="119" t="s">
        <v>442</v>
      </c>
      <c r="H298" s="119"/>
      <c r="I298" s="119" t="s">
        <v>42</v>
      </c>
      <c r="J298" s="119" t="s">
        <v>246</v>
      </c>
      <c r="K298" s="120"/>
      <c r="L298" s="120" t="s">
        <v>32</v>
      </c>
      <c r="M298" s="119" t="s">
        <v>33</v>
      </c>
      <c r="N298" s="232">
        <v>43732</v>
      </c>
      <c r="O298" s="232">
        <v>44141</v>
      </c>
      <c r="P298" s="124">
        <f t="shared" si="23"/>
        <v>11</v>
      </c>
      <c r="Q298" s="125">
        <v>1</v>
      </c>
      <c r="R298" s="125">
        <f ca="1">TODAY()-O298</f>
        <v>537</v>
      </c>
      <c r="S298" s="119" t="s">
        <v>92</v>
      </c>
      <c r="T298" s="126">
        <v>44141</v>
      </c>
      <c r="U298" s="116"/>
      <c r="V298" s="116"/>
      <c r="W298" s="116"/>
      <c r="X298" s="127"/>
      <c r="Y298" s="127" t="s">
        <v>542</v>
      </c>
    </row>
    <row r="299" spans="1:25">
      <c r="A299" s="116">
        <v>299</v>
      </c>
      <c r="B299" s="117">
        <v>43466</v>
      </c>
      <c r="C299" s="118">
        <f t="shared" si="22"/>
        <v>1</v>
      </c>
      <c r="D299" s="119" t="s">
        <v>25</v>
      </c>
      <c r="E299" s="119" t="s">
        <v>1073</v>
      </c>
      <c r="F299" s="211" t="s">
        <v>1074</v>
      </c>
      <c r="G299" s="119" t="s">
        <v>1075</v>
      </c>
      <c r="H299" s="119" t="s">
        <v>97</v>
      </c>
      <c r="I299" s="119" t="s">
        <v>42</v>
      </c>
      <c r="K299" s="120"/>
      <c r="L299" s="120" t="s">
        <v>32</v>
      </c>
      <c r="M299" s="119" t="s">
        <v>33</v>
      </c>
      <c r="N299" s="232">
        <v>43732</v>
      </c>
      <c r="O299" s="232">
        <v>44285</v>
      </c>
      <c r="P299" s="124">
        <f t="shared" si="23"/>
        <v>3</v>
      </c>
      <c r="Q299" s="125">
        <v>4</v>
      </c>
      <c r="R299" s="125">
        <f ca="1">TODAY()-O299</f>
        <v>393</v>
      </c>
      <c r="S299" s="119"/>
      <c r="U299" s="116"/>
      <c r="V299" s="116"/>
      <c r="W299" s="116"/>
      <c r="X299" s="127"/>
      <c r="Y299" s="127" t="s">
        <v>542</v>
      </c>
    </row>
    <row r="300" spans="1:25">
      <c r="A300" s="116">
        <v>300</v>
      </c>
      <c r="B300" s="117">
        <v>43466</v>
      </c>
      <c r="C300" s="118">
        <f t="shared" si="22"/>
        <v>1</v>
      </c>
      <c r="D300" s="119" t="s">
        <v>252</v>
      </c>
      <c r="E300" s="119" t="s">
        <v>1076</v>
      </c>
      <c r="F300" s="211" t="s">
        <v>469</v>
      </c>
      <c r="G300" s="119" t="s">
        <v>1077</v>
      </c>
      <c r="H300" s="119" t="s">
        <v>29</v>
      </c>
      <c r="I300" s="119" t="s">
        <v>63</v>
      </c>
      <c r="J300" s="119" t="s">
        <v>63</v>
      </c>
      <c r="K300" s="120"/>
      <c r="L300" s="120" t="s">
        <v>32</v>
      </c>
      <c r="M300" s="119" t="s">
        <v>33</v>
      </c>
      <c r="N300" s="232">
        <v>43738</v>
      </c>
      <c r="O300" s="232">
        <v>44431</v>
      </c>
      <c r="P300" s="124">
        <f t="shared" si="23"/>
        <v>8</v>
      </c>
      <c r="Q300" s="125">
        <v>5</v>
      </c>
      <c r="R300" s="125">
        <f ca="1">TODAY()-O300</f>
        <v>247</v>
      </c>
      <c r="S300" s="119" t="s">
        <v>237</v>
      </c>
      <c r="T300" s="126">
        <v>44284</v>
      </c>
      <c r="U300" s="116"/>
      <c r="V300" s="116"/>
      <c r="W300" s="116"/>
      <c r="X300" s="127"/>
      <c r="Y300" s="127" t="s">
        <v>1078</v>
      </c>
    </row>
    <row r="301" spans="1:25">
      <c r="A301" s="116">
        <v>301</v>
      </c>
      <c r="B301" s="117">
        <v>43466</v>
      </c>
      <c r="C301" s="118">
        <f t="shared" si="22"/>
        <v>1</v>
      </c>
      <c r="D301" s="119" t="s">
        <v>25</v>
      </c>
      <c r="E301" s="119" t="s">
        <v>1079</v>
      </c>
      <c r="F301" s="211"/>
      <c r="G301" s="119" t="s">
        <v>1080</v>
      </c>
      <c r="H301" s="119"/>
      <c r="K301" s="120"/>
      <c r="L301" s="120" t="s">
        <v>32</v>
      </c>
      <c r="M301" s="119" t="s">
        <v>33</v>
      </c>
      <c r="N301" s="232">
        <v>43741</v>
      </c>
      <c r="O301" s="232">
        <v>44141</v>
      </c>
      <c r="P301" s="124">
        <f t="shared" si="23"/>
        <v>11</v>
      </c>
      <c r="Q301" s="125">
        <v>1</v>
      </c>
      <c r="R301" s="125">
        <f ca="1">TODAY()-O301</f>
        <v>537</v>
      </c>
      <c r="S301" s="119"/>
      <c r="U301" s="116"/>
      <c r="V301" s="116"/>
      <c r="W301" s="116"/>
      <c r="X301" s="127"/>
      <c r="Y301" s="127" t="s">
        <v>542</v>
      </c>
    </row>
    <row r="302" spans="1:25">
      <c r="A302" s="116">
        <v>302</v>
      </c>
      <c r="B302" s="117">
        <v>43466</v>
      </c>
      <c r="C302" s="118">
        <f t="shared" si="22"/>
        <v>1</v>
      </c>
      <c r="D302" s="119" t="s">
        <v>37</v>
      </c>
      <c r="E302" s="119" t="s">
        <v>1081</v>
      </c>
      <c r="F302" s="211" t="s">
        <v>1082</v>
      </c>
      <c r="G302" s="119" t="s">
        <v>1083</v>
      </c>
      <c r="H302" s="119"/>
      <c r="I302" s="119" t="s">
        <v>63</v>
      </c>
      <c r="J302" s="119" t="s">
        <v>63</v>
      </c>
      <c r="K302" s="120"/>
      <c r="L302" s="120" t="s">
        <v>32</v>
      </c>
      <c r="M302" s="119" t="s">
        <v>33</v>
      </c>
      <c r="N302" s="232">
        <v>43734</v>
      </c>
      <c r="O302" s="232">
        <v>43755</v>
      </c>
      <c r="P302" s="124">
        <f t="shared" si="23"/>
        <v>10</v>
      </c>
      <c r="Q302" s="125">
        <v>1</v>
      </c>
      <c r="R302" s="125"/>
      <c r="S302" s="126" t="s">
        <v>44</v>
      </c>
      <c r="T302" s="126">
        <v>43755</v>
      </c>
      <c r="U302" s="116"/>
      <c r="V302" s="116"/>
      <c r="W302" s="116"/>
      <c r="X302" s="127"/>
      <c r="Y302" s="127" t="s">
        <v>44</v>
      </c>
    </row>
    <row r="303" spans="1:25">
      <c r="A303" s="116">
        <v>303</v>
      </c>
      <c r="B303" s="117">
        <v>43466</v>
      </c>
      <c r="C303" s="118">
        <f t="shared" si="22"/>
        <v>1</v>
      </c>
      <c r="D303" s="119" t="s">
        <v>37</v>
      </c>
      <c r="E303" s="119" t="s">
        <v>1084</v>
      </c>
      <c r="F303" s="211" t="s">
        <v>1085</v>
      </c>
      <c r="G303" s="119" t="s">
        <v>1086</v>
      </c>
      <c r="H303" s="119" t="s">
        <v>71</v>
      </c>
      <c r="I303" s="119" t="s">
        <v>63</v>
      </c>
      <c r="J303" s="119" t="s">
        <v>63</v>
      </c>
      <c r="K303" s="120"/>
      <c r="L303" s="120" t="s">
        <v>32</v>
      </c>
      <c r="M303" s="119" t="s">
        <v>33</v>
      </c>
      <c r="N303" s="232">
        <v>43734</v>
      </c>
      <c r="O303" s="232"/>
      <c r="P303" s="124">
        <f t="shared" si="23"/>
        <v>0</v>
      </c>
      <c r="Q303" s="125"/>
      <c r="R303" s="125"/>
      <c r="S303" s="126" t="s">
        <v>44</v>
      </c>
      <c r="U303" s="116"/>
      <c r="V303" s="116"/>
      <c r="W303" s="116"/>
      <c r="X303" s="127"/>
      <c r="Y303" s="127" t="s">
        <v>44</v>
      </c>
    </row>
    <row r="304" spans="1:25">
      <c r="A304" s="116">
        <v>304</v>
      </c>
      <c r="B304" s="117">
        <v>43466</v>
      </c>
      <c r="C304" s="118">
        <f t="shared" si="22"/>
        <v>1</v>
      </c>
      <c r="D304" s="119" t="s">
        <v>37</v>
      </c>
      <c r="E304" s="119" t="s">
        <v>1087</v>
      </c>
      <c r="F304" s="211" t="s">
        <v>1088</v>
      </c>
      <c r="G304" s="119" t="s">
        <v>1089</v>
      </c>
      <c r="H304" s="119" t="s">
        <v>140</v>
      </c>
      <c r="I304" s="119" t="s">
        <v>63</v>
      </c>
      <c r="J304" s="119" t="s">
        <v>63</v>
      </c>
      <c r="K304" s="120"/>
      <c r="L304" s="120" t="s">
        <v>32</v>
      </c>
      <c r="M304" s="119" t="s">
        <v>33</v>
      </c>
      <c r="N304" s="232">
        <v>43733</v>
      </c>
      <c r="O304" s="232">
        <v>43738</v>
      </c>
      <c r="P304" s="124">
        <f t="shared" si="23"/>
        <v>9</v>
      </c>
      <c r="Q304" s="125">
        <v>1</v>
      </c>
      <c r="R304" s="125"/>
      <c r="S304" s="126" t="s">
        <v>44</v>
      </c>
      <c r="T304" s="126">
        <v>43738</v>
      </c>
      <c r="U304" s="116"/>
      <c r="V304" s="116"/>
      <c r="W304" s="116"/>
      <c r="X304" s="127"/>
      <c r="Y304" s="127" t="s">
        <v>1090</v>
      </c>
    </row>
    <row r="305" spans="1:25">
      <c r="A305" s="116">
        <v>305</v>
      </c>
      <c r="B305" s="117">
        <v>43466</v>
      </c>
      <c r="C305" s="118">
        <f t="shared" si="22"/>
        <v>1</v>
      </c>
      <c r="D305" s="119" t="s">
        <v>252</v>
      </c>
      <c r="E305" s="119" t="s">
        <v>1091</v>
      </c>
      <c r="F305" s="211" t="s">
        <v>1092</v>
      </c>
      <c r="G305" s="119" t="s">
        <v>528</v>
      </c>
      <c r="H305" s="119"/>
      <c r="K305" s="120"/>
      <c r="L305" s="120" t="s">
        <v>32</v>
      </c>
      <c r="M305" s="119" t="s">
        <v>78</v>
      </c>
      <c r="N305" s="232"/>
      <c r="O305" s="232"/>
      <c r="P305" s="124">
        <f t="shared" si="23"/>
        <v>0</v>
      </c>
      <c r="Q305" s="125"/>
      <c r="R305" s="125"/>
      <c r="S305" s="119"/>
      <c r="U305" s="116" t="s">
        <v>1093</v>
      </c>
      <c r="V305" s="116" t="s">
        <v>156</v>
      </c>
      <c r="W305" s="116" t="s">
        <v>58</v>
      </c>
      <c r="X305" s="122">
        <v>44106</v>
      </c>
      <c r="Y305" s="127"/>
    </row>
    <row r="306" spans="1:25">
      <c r="A306" s="116">
        <v>306</v>
      </c>
      <c r="B306" s="117">
        <v>43466</v>
      </c>
      <c r="C306" s="118">
        <f t="shared" si="22"/>
        <v>1</v>
      </c>
      <c r="D306" s="119" t="s">
        <v>37</v>
      </c>
      <c r="E306" s="119" t="s">
        <v>1094</v>
      </c>
      <c r="F306" s="211" t="s">
        <v>1095</v>
      </c>
      <c r="G306" s="119" t="s">
        <v>1096</v>
      </c>
      <c r="H306" s="119" t="s">
        <v>118</v>
      </c>
      <c r="I306" s="119" t="s">
        <v>63</v>
      </c>
      <c r="J306" s="119" t="s">
        <v>63</v>
      </c>
      <c r="K306" s="120"/>
      <c r="L306" s="120" t="s">
        <v>32</v>
      </c>
      <c r="M306" s="119" t="s">
        <v>33</v>
      </c>
      <c r="N306" s="232">
        <v>43734</v>
      </c>
      <c r="O306" s="232"/>
      <c r="P306" s="124">
        <f t="shared" si="23"/>
        <v>0</v>
      </c>
      <c r="Q306" s="125"/>
      <c r="R306" s="125"/>
      <c r="S306" s="119" t="s">
        <v>92</v>
      </c>
      <c r="T306" s="126">
        <v>43734</v>
      </c>
      <c r="U306" s="116"/>
      <c r="V306" s="116"/>
      <c r="W306" s="116"/>
      <c r="X306" s="127"/>
      <c r="Y306" s="127" t="s">
        <v>1097</v>
      </c>
    </row>
    <row r="307" spans="1:25" ht="27.6">
      <c r="A307" s="116">
        <v>307</v>
      </c>
      <c r="B307" s="117">
        <v>43466</v>
      </c>
      <c r="C307" s="118">
        <f t="shared" si="22"/>
        <v>1</v>
      </c>
      <c r="D307" s="119" t="s">
        <v>252</v>
      </c>
      <c r="E307" s="119" t="s">
        <v>1098</v>
      </c>
      <c r="F307" s="211" t="s">
        <v>1099</v>
      </c>
      <c r="G307" s="119" t="s">
        <v>1100</v>
      </c>
      <c r="H307" s="119" t="s">
        <v>53</v>
      </c>
      <c r="I307" s="119" t="s">
        <v>63</v>
      </c>
      <c r="J307" s="119" t="s">
        <v>63</v>
      </c>
      <c r="K307" s="120"/>
      <c r="L307" s="120" t="s">
        <v>32</v>
      </c>
      <c r="M307" s="119" t="s">
        <v>33</v>
      </c>
      <c r="N307" s="232">
        <v>43733</v>
      </c>
      <c r="O307" s="232">
        <v>44256</v>
      </c>
      <c r="P307" s="124">
        <f t="shared" si="23"/>
        <v>3</v>
      </c>
      <c r="Q307" s="125">
        <v>1</v>
      </c>
      <c r="R307" s="125">
        <f ca="1">TODAY()-O307</f>
        <v>422</v>
      </c>
      <c r="S307" s="119" t="s">
        <v>92</v>
      </c>
      <c r="T307" s="126">
        <v>43767</v>
      </c>
      <c r="U307" s="116"/>
      <c r="V307" s="116"/>
      <c r="W307" s="116"/>
      <c r="X307" s="127"/>
      <c r="Y307" s="127" t="s">
        <v>356</v>
      </c>
    </row>
    <row r="308" spans="1:25">
      <c r="A308" s="116">
        <v>308</v>
      </c>
      <c r="B308" s="117">
        <v>43466</v>
      </c>
      <c r="C308" s="118">
        <f t="shared" si="22"/>
        <v>1</v>
      </c>
      <c r="D308" s="119" t="s">
        <v>37</v>
      </c>
      <c r="E308" s="119" t="s">
        <v>1101</v>
      </c>
      <c r="F308" s="211" t="s">
        <v>676</v>
      </c>
      <c r="G308" s="119" t="s">
        <v>1102</v>
      </c>
      <c r="H308" s="119" t="s">
        <v>97</v>
      </c>
      <c r="I308" s="119" t="s">
        <v>63</v>
      </c>
      <c r="J308" s="119" t="s">
        <v>63</v>
      </c>
      <c r="K308" s="120"/>
      <c r="L308" s="120" t="s">
        <v>32</v>
      </c>
      <c r="M308" s="119" t="s">
        <v>33</v>
      </c>
      <c r="N308" s="232">
        <v>43738</v>
      </c>
      <c r="O308" s="232"/>
      <c r="P308" s="124">
        <f t="shared" si="23"/>
        <v>0</v>
      </c>
      <c r="Q308" s="125"/>
      <c r="R308" s="125"/>
      <c r="S308" s="126" t="s">
        <v>44</v>
      </c>
      <c r="U308" s="116"/>
      <c r="V308" s="116"/>
      <c r="W308" s="116"/>
      <c r="X308" s="127"/>
      <c r="Y308" s="127" t="s">
        <v>44</v>
      </c>
    </row>
    <row r="309" spans="1:25" ht="27.6">
      <c r="A309" s="116">
        <v>309</v>
      </c>
      <c r="B309" s="117">
        <v>43466</v>
      </c>
      <c r="C309" s="118">
        <f t="shared" si="22"/>
        <v>1</v>
      </c>
      <c r="D309" s="119" t="s">
        <v>25</v>
      </c>
      <c r="E309" s="119" t="s">
        <v>1103</v>
      </c>
      <c r="F309" s="211" t="s">
        <v>1104</v>
      </c>
      <c r="G309" s="119" t="s">
        <v>1105</v>
      </c>
      <c r="H309" s="119" t="s">
        <v>53</v>
      </c>
      <c r="I309" s="119" t="s">
        <v>42</v>
      </c>
      <c r="K309" s="120"/>
      <c r="L309" s="120" t="s">
        <v>32</v>
      </c>
      <c r="M309" s="119" t="s">
        <v>33</v>
      </c>
      <c r="N309" s="232">
        <v>43879</v>
      </c>
      <c r="O309" s="232">
        <v>44421</v>
      </c>
      <c r="P309" s="124">
        <f t="shared" si="23"/>
        <v>8</v>
      </c>
      <c r="Q309" s="125">
        <v>2</v>
      </c>
      <c r="R309" s="125">
        <f ca="1">TODAY()-O309</f>
        <v>257</v>
      </c>
      <c r="S309" s="119" t="s">
        <v>55</v>
      </c>
      <c r="U309" s="116"/>
      <c r="V309" s="116"/>
      <c r="W309" s="116"/>
      <c r="X309" s="127"/>
      <c r="Y309" s="127"/>
    </row>
    <row r="310" spans="1:25" ht="14.4">
      <c r="A310" s="116">
        <v>310</v>
      </c>
      <c r="B310" s="117">
        <v>43466</v>
      </c>
      <c r="C310" s="118">
        <f t="shared" si="22"/>
        <v>1</v>
      </c>
      <c r="D310" s="119" t="s">
        <v>252</v>
      </c>
      <c r="E310" s="119" t="s">
        <v>1106</v>
      </c>
      <c r="F310" s="211" t="s">
        <v>1107</v>
      </c>
      <c r="G310" s="119" t="s">
        <v>1108</v>
      </c>
      <c r="H310" s="119" t="s">
        <v>41</v>
      </c>
      <c r="I310" s="119" t="s">
        <v>42</v>
      </c>
      <c r="K310" s="120"/>
      <c r="L310" s="120" t="s">
        <v>32</v>
      </c>
      <c r="M310" s="119" t="s">
        <v>33</v>
      </c>
      <c r="N310" s="232">
        <v>43735</v>
      </c>
      <c r="O310" s="232">
        <v>44111</v>
      </c>
      <c r="P310" s="124">
        <f t="shared" si="23"/>
        <v>10</v>
      </c>
      <c r="Q310" s="125">
        <v>2</v>
      </c>
      <c r="R310" s="125">
        <f ca="1">TODAY()-O310</f>
        <v>567</v>
      </c>
      <c r="S310" s="119" t="s">
        <v>34</v>
      </c>
      <c r="T310" s="126">
        <v>44309</v>
      </c>
      <c r="U310" t="s">
        <v>1109</v>
      </c>
      <c r="V310" s="116"/>
      <c r="W310" s="116"/>
      <c r="X310" s="127"/>
      <c r="Y310" s="127"/>
    </row>
    <row r="311" spans="1:25">
      <c r="A311" s="116">
        <v>311</v>
      </c>
      <c r="B311" s="117">
        <v>43466</v>
      </c>
      <c r="C311" s="118">
        <f t="shared" si="22"/>
        <v>1</v>
      </c>
      <c r="D311" s="119" t="s">
        <v>37</v>
      </c>
      <c r="E311" s="119" t="s">
        <v>1110</v>
      </c>
      <c r="F311" s="211" t="s">
        <v>1111</v>
      </c>
      <c r="G311" s="119" t="s">
        <v>1112</v>
      </c>
      <c r="H311" s="119" t="s">
        <v>41</v>
      </c>
      <c r="I311" s="119" t="s">
        <v>42</v>
      </c>
      <c r="K311" s="120"/>
      <c r="L311" s="120" t="s">
        <v>32</v>
      </c>
      <c r="M311" s="119" t="s">
        <v>33</v>
      </c>
      <c r="N311" s="232">
        <v>43735</v>
      </c>
      <c r="O311" s="232"/>
      <c r="P311" s="124">
        <f t="shared" si="23"/>
        <v>0</v>
      </c>
      <c r="Q311" s="125"/>
      <c r="R311" s="125"/>
      <c r="S311" s="126" t="s">
        <v>44</v>
      </c>
      <c r="T311" s="126">
        <v>43735</v>
      </c>
      <c r="U311" s="116"/>
      <c r="V311" s="116"/>
      <c r="W311" s="116"/>
      <c r="X311" s="127"/>
      <c r="Y311" s="127" t="s">
        <v>44</v>
      </c>
    </row>
    <row r="312" spans="1:25">
      <c r="A312" s="116">
        <v>312</v>
      </c>
      <c r="B312" s="117">
        <v>43466</v>
      </c>
      <c r="C312" s="118">
        <f t="shared" si="22"/>
        <v>1</v>
      </c>
      <c r="D312" s="119" t="s">
        <v>25</v>
      </c>
      <c r="E312" s="119" t="s">
        <v>1113</v>
      </c>
      <c r="F312" s="211" t="s">
        <v>1114</v>
      </c>
      <c r="G312" s="119" t="s">
        <v>1115</v>
      </c>
      <c r="H312" s="119" t="s">
        <v>101</v>
      </c>
      <c r="I312" s="119" t="s">
        <v>42</v>
      </c>
      <c r="K312" s="120"/>
      <c r="L312" s="120" t="s">
        <v>32</v>
      </c>
      <c r="M312" s="119" t="s">
        <v>33</v>
      </c>
      <c r="N312" s="232">
        <v>43554</v>
      </c>
      <c r="O312" s="232">
        <v>44018</v>
      </c>
      <c r="P312" s="124">
        <f t="shared" si="23"/>
        <v>7</v>
      </c>
      <c r="Q312" s="125">
        <v>2</v>
      </c>
      <c r="R312" s="125">
        <f ca="1">TODAY()-O312</f>
        <v>660</v>
      </c>
      <c r="S312" s="119" t="s">
        <v>34</v>
      </c>
      <c r="T312" s="126">
        <v>43742</v>
      </c>
      <c r="U312" s="116" t="s">
        <v>1116</v>
      </c>
      <c r="V312" s="116" t="s">
        <v>57</v>
      </c>
      <c r="W312" s="116"/>
      <c r="X312" s="127"/>
      <c r="Y312" s="127" t="s">
        <v>1117</v>
      </c>
    </row>
    <row r="313" spans="1:25">
      <c r="A313" s="116">
        <v>313</v>
      </c>
      <c r="B313" s="117">
        <v>43466</v>
      </c>
      <c r="C313" s="118">
        <f t="shared" si="22"/>
        <v>1</v>
      </c>
      <c r="D313" s="119" t="s">
        <v>252</v>
      </c>
      <c r="E313" s="119" t="s">
        <v>1118</v>
      </c>
      <c r="F313" s="211" t="s">
        <v>1119</v>
      </c>
      <c r="G313" s="119" t="s">
        <v>1120</v>
      </c>
      <c r="H313" s="119" t="s">
        <v>177</v>
      </c>
      <c r="I313" s="119" t="s">
        <v>42</v>
      </c>
      <c r="K313" s="120"/>
      <c r="L313" s="120" t="s">
        <v>32</v>
      </c>
      <c r="M313" s="119" t="s">
        <v>33</v>
      </c>
      <c r="N313" s="232">
        <v>43735</v>
      </c>
      <c r="O313" s="232">
        <v>44396</v>
      </c>
      <c r="P313" s="124">
        <f t="shared" si="23"/>
        <v>7</v>
      </c>
      <c r="Q313" s="125"/>
      <c r="R313" s="125">
        <f ca="1">TODAY()-O313</f>
        <v>282</v>
      </c>
      <c r="S313" s="119" t="s">
        <v>55</v>
      </c>
      <c r="U313" s="116"/>
      <c r="V313" s="116"/>
      <c r="W313" s="116"/>
      <c r="X313" s="116"/>
      <c r="Y313" s="127" t="s">
        <v>356</v>
      </c>
    </row>
    <row r="314" spans="1:25">
      <c r="A314" s="116">
        <v>314</v>
      </c>
      <c r="B314" s="117">
        <v>44637</v>
      </c>
      <c r="C314" s="118">
        <f t="shared" si="22"/>
        <v>3</v>
      </c>
      <c r="D314" s="119" t="s">
        <v>25</v>
      </c>
      <c r="E314" s="119" t="s">
        <v>1121</v>
      </c>
      <c r="F314" s="211" t="s">
        <v>1122</v>
      </c>
      <c r="G314" s="119" t="s">
        <v>1123</v>
      </c>
      <c r="H314" s="119" t="s">
        <v>101</v>
      </c>
      <c r="I314" s="121" t="s">
        <v>42</v>
      </c>
      <c r="J314" s="121" t="s">
        <v>82</v>
      </c>
      <c r="K314" s="120" t="s">
        <v>65</v>
      </c>
      <c r="L314" s="120" t="s">
        <v>32</v>
      </c>
      <c r="M314" s="119" t="s">
        <v>78</v>
      </c>
      <c r="N314" s="232"/>
      <c r="O314" s="232"/>
      <c r="P314" s="124">
        <f t="shared" si="23"/>
        <v>0</v>
      </c>
      <c r="Q314" s="125"/>
      <c r="R314" s="125"/>
      <c r="S314" s="119"/>
      <c r="U314" s="127" t="s">
        <v>1124</v>
      </c>
      <c r="V314" s="116" t="s">
        <v>110</v>
      </c>
      <c r="W314" s="116" t="s">
        <v>58</v>
      </c>
      <c r="X314" s="122">
        <v>44110</v>
      </c>
      <c r="Y314" s="127"/>
    </row>
    <row r="315" spans="1:25">
      <c r="A315" s="116">
        <v>315</v>
      </c>
      <c r="B315" s="117">
        <v>43466</v>
      </c>
      <c r="C315" s="118">
        <f t="shared" si="22"/>
        <v>1</v>
      </c>
      <c r="D315" s="119" t="s">
        <v>25</v>
      </c>
      <c r="E315" s="119" t="s">
        <v>1125</v>
      </c>
      <c r="F315" s="211" t="s">
        <v>579</v>
      </c>
      <c r="G315" s="119" t="s">
        <v>1126</v>
      </c>
      <c r="H315" s="119" t="s">
        <v>29</v>
      </c>
      <c r="I315" s="119" t="s">
        <v>42</v>
      </c>
      <c r="K315" s="120"/>
      <c r="L315" s="120" t="s">
        <v>32</v>
      </c>
      <c r="M315" s="119" t="s">
        <v>33</v>
      </c>
      <c r="N315" s="232">
        <v>43735</v>
      </c>
      <c r="O315" s="232">
        <v>44328</v>
      </c>
      <c r="P315" s="124">
        <f t="shared" si="23"/>
        <v>5</v>
      </c>
      <c r="Q315" s="125"/>
      <c r="R315" s="125"/>
      <c r="S315" s="119" t="s">
        <v>92</v>
      </c>
      <c r="T315" s="126">
        <v>43738</v>
      </c>
      <c r="U315" s="116"/>
      <c r="V315" s="116"/>
      <c r="W315" s="116"/>
      <c r="X315" s="116"/>
      <c r="Y315" s="127"/>
    </row>
    <row r="316" spans="1:25">
      <c r="A316" s="116">
        <v>316</v>
      </c>
      <c r="B316" s="117">
        <v>43466</v>
      </c>
      <c r="C316" s="118">
        <f t="shared" si="22"/>
        <v>1</v>
      </c>
      <c r="D316" s="119" t="s">
        <v>25</v>
      </c>
      <c r="E316" s="119" t="s">
        <v>1127</v>
      </c>
      <c r="F316" s="211" t="s">
        <v>1128</v>
      </c>
      <c r="G316" s="119" t="s">
        <v>1129</v>
      </c>
      <c r="H316" s="119"/>
      <c r="I316" s="119" t="s">
        <v>42</v>
      </c>
      <c r="J316" s="119" t="s">
        <v>43</v>
      </c>
      <c r="K316" s="120"/>
      <c r="L316" s="120" t="s">
        <v>32</v>
      </c>
      <c r="M316" s="119" t="s">
        <v>33</v>
      </c>
      <c r="N316" s="232">
        <v>43735</v>
      </c>
      <c r="O316" s="232">
        <v>44141</v>
      </c>
      <c r="P316" s="124">
        <f t="shared" si="23"/>
        <v>11</v>
      </c>
      <c r="Q316" s="125">
        <v>1</v>
      </c>
      <c r="R316" s="125">
        <f ca="1">TODAY()-O316</f>
        <v>537</v>
      </c>
      <c r="S316" s="119" t="s">
        <v>92</v>
      </c>
      <c r="T316" s="126">
        <v>44141</v>
      </c>
      <c r="U316" s="116"/>
      <c r="V316" s="116"/>
      <c r="W316" s="116"/>
      <c r="X316" s="116"/>
      <c r="Y316" s="127" t="s">
        <v>542</v>
      </c>
    </row>
    <row r="317" spans="1:25">
      <c r="A317" s="116">
        <v>317</v>
      </c>
      <c r="B317" s="117">
        <v>43466</v>
      </c>
      <c r="C317" s="118">
        <f t="shared" si="22"/>
        <v>1</v>
      </c>
      <c r="D317" s="119" t="s">
        <v>37</v>
      </c>
      <c r="E317" s="119" t="s">
        <v>1130</v>
      </c>
      <c r="F317" s="211" t="s">
        <v>1131</v>
      </c>
      <c r="G317" s="119" t="s">
        <v>1132</v>
      </c>
      <c r="H317" s="119" t="s">
        <v>29</v>
      </c>
      <c r="I317" s="119" t="s">
        <v>42</v>
      </c>
      <c r="K317" s="120"/>
      <c r="L317" s="120" t="s">
        <v>32</v>
      </c>
      <c r="M317" s="119" t="s">
        <v>33</v>
      </c>
      <c r="N317" s="232">
        <v>43735</v>
      </c>
      <c r="O317" s="232"/>
      <c r="P317" s="124">
        <f t="shared" si="23"/>
        <v>0</v>
      </c>
      <c r="Q317" s="125"/>
      <c r="R317" s="124"/>
      <c r="S317" s="126" t="s">
        <v>44</v>
      </c>
      <c r="T317" s="126">
        <v>43736</v>
      </c>
      <c r="U317" s="116"/>
      <c r="V317" s="116"/>
      <c r="W317" s="116"/>
      <c r="X317" s="116"/>
      <c r="Y317" s="127" t="s">
        <v>44</v>
      </c>
    </row>
    <row r="318" spans="1:25" ht="27.6">
      <c r="A318" s="116">
        <v>318</v>
      </c>
      <c r="B318" s="117">
        <v>44637</v>
      </c>
      <c r="C318" s="118">
        <f t="shared" si="22"/>
        <v>3</v>
      </c>
      <c r="D318" s="119" t="s">
        <v>25</v>
      </c>
      <c r="E318" s="119" t="s">
        <v>1133</v>
      </c>
      <c r="F318" s="211" t="s">
        <v>1134</v>
      </c>
      <c r="G318" s="119" t="s">
        <v>1135</v>
      </c>
      <c r="H318" s="119" t="s">
        <v>160</v>
      </c>
      <c r="I318" s="121" t="s">
        <v>42</v>
      </c>
      <c r="J318" s="121" t="s">
        <v>82</v>
      </c>
      <c r="K318" s="120" t="s">
        <v>65</v>
      </c>
      <c r="L318" s="120" t="s">
        <v>32</v>
      </c>
      <c r="M318" s="119" t="s">
        <v>78</v>
      </c>
      <c r="N318" s="232"/>
      <c r="O318" s="232"/>
      <c r="P318" s="124">
        <f t="shared" si="23"/>
        <v>0</v>
      </c>
      <c r="Q318" s="125"/>
      <c r="R318" s="125"/>
      <c r="S318" s="119"/>
      <c r="U318" s="116" t="s">
        <v>1136</v>
      </c>
      <c r="V318" s="116" t="s">
        <v>156</v>
      </c>
      <c r="W318" s="116" t="s">
        <v>58</v>
      </c>
      <c r="X318" s="122">
        <v>44110</v>
      </c>
      <c r="Y318" s="127"/>
    </row>
    <row r="319" spans="1:25">
      <c r="A319" s="116">
        <v>319</v>
      </c>
      <c r="B319" s="117">
        <v>44637</v>
      </c>
      <c r="C319" s="118">
        <f t="shared" si="22"/>
        <v>3</v>
      </c>
      <c r="D319" s="119" t="s">
        <v>25</v>
      </c>
      <c r="E319" s="119" t="s">
        <v>1137</v>
      </c>
      <c r="F319" s="211" t="s">
        <v>1138</v>
      </c>
      <c r="G319" s="119" t="s">
        <v>1139</v>
      </c>
      <c r="H319" s="119" t="s">
        <v>53</v>
      </c>
      <c r="I319" s="121" t="s">
        <v>42</v>
      </c>
      <c r="J319" s="121" t="s">
        <v>72</v>
      </c>
      <c r="K319" s="120" t="s">
        <v>65</v>
      </c>
      <c r="L319" s="120" t="s">
        <v>32</v>
      </c>
      <c r="M319" s="119" t="s">
        <v>78</v>
      </c>
      <c r="N319" s="232"/>
      <c r="O319" s="232"/>
      <c r="P319" s="124">
        <f t="shared" si="23"/>
        <v>0</v>
      </c>
      <c r="Q319" s="125"/>
      <c r="R319" s="125"/>
      <c r="S319" s="119"/>
      <c r="U319" s="116" t="s">
        <v>1140</v>
      </c>
      <c r="V319" s="116" t="s">
        <v>156</v>
      </c>
      <c r="W319" s="116" t="s">
        <v>58</v>
      </c>
      <c r="X319" s="122">
        <v>44110</v>
      </c>
      <c r="Y319" s="127"/>
    </row>
    <row r="320" spans="1:25">
      <c r="A320" s="116">
        <v>320</v>
      </c>
      <c r="B320" s="117">
        <v>43466</v>
      </c>
      <c r="C320" s="118">
        <f t="shared" si="22"/>
        <v>1</v>
      </c>
      <c r="D320" s="119" t="s">
        <v>25</v>
      </c>
      <c r="E320" s="119" t="s">
        <v>1141</v>
      </c>
      <c r="F320" s="211" t="s">
        <v>133</v>
      </c>
      <c r="G320" s="119" t="s">
        <v>1142</v>
      </c>
      <c r="H320" s="119"/>
      <c r="I320" s="119" t="s">
        <v>42</v>
      </c>
      <c r="J320" s="119" t="s">
        <v>82</v>
      </c>
      <c r="K320" s="120"/>
      <c r="L320" s="120" t="s">
        <v>32</v>
      </c>
      <c r="M320" s="119" t="s">
        <v>33</v>
      </c>
      <c r="N320" s="232">
        <v>43749</v>
      </c>
      <c r="O320" s="232">
        <v>44141</v>
      </c>
      <c r="P320" s="124">
        <f t="shared" si="23"/>
        <v>11</v>
      </c>
      <c r="Q320" s="125">
        <v>2</v>
      </c>
      <c r="R320" s="125">
        <f ca="1">TODAY()-O320</f>
        <v>537</v>
      </c>
      <c r="S320" s="119"/>
      <c r="U320" s="116"/>
      <c r="V320" s="116"/>
      <c r="W320" s="116"/>
      <c r="X320" s="116"/>
      <c r="Y320" s="127" t="s">
        <v>542</v>
      </c>
    </row>
    <row r="321" spans="1:25">
      <c r="A321" s="116">
        <v>321</v>
      </c>
      <c r="B321" s="117">
        <v>44637</v>
      </c>
      <c r="C321" s="118">
        <f t="shared" si="22"/>
        <v>3</v>
      </c>
      <c r="D321" s="119" t="s">
        <v>25</v>
      </c>
      <c r="E321" s="119" t="s">
        <v>1143</v>
      </c>
      <c r="F321" s="211" t="s">
        <v>1144</v>
      </c>
      <c r="G321" s="119" t="s">
        <v>1145</v>
      </c>
      <c r="H321" s="119" t="s">
        <v>97</v>
      </c>
      <c r="I321" s="121" t="s">
        <v>42</v>
      </c>
      <c r="J321" s="121" t="s">
        <v>72</v>
      </c>
      <c r="K321" s="120" t="s">
        <v>65</v>
      </c>
      <c r="L321" s="120" t="s">
        <v>32</v>
      </c>
      <c r="M321" s="119" t="s">
        <v>78</v>
      </c>
      <c r="N321" s="232"/>
      <c r="O321" s="232"/>
      <c r="P321" s="124">
        <f t="shared" si="23"/>
        <v>0</v>
      </c>
      <c r="Q321" s="125"/>
      <c r="R321" s="125"/>
      <c r="S321" s="119"/>
      <c r="U321" s="116" t="s">
        <v>1146</v>
      </c>
      <c r="V321" s="116" t="s">
        <v>120</v>
      </c>
      <c r="W321" s="116" t="s">
        <v>1147</v>
      </c>
      <c r="X321" s="122"/>
      <c r="Y321" s="127"/>
    </row>
    <row r="322" spans="1:25">
      <c r="A322" s="116">
        <v>322</v>
      </c>
      <c r="B322" s="117">
        <v>44637</v>
      </c>
      <c r="C322" s="118">
        <f t="shared" si="22"/>
        <v>3</v>
      </c>
      <c r="D322" s="119" t="s">
        <v>25</v>
      </c>
      <c r="E322" s="119" t="s">
        <v>1148</v>
      </c>
      <c r="F322" s="211" t="s">
        <v>1149</v>
      </c>
      <c r="G322" s="119" t="s">
        <v>1150</v>
      </c>
      <c r="H322" s="119" t="s">
        <v>97</v>
      </c>
      <c r="I322" s="121" t="s">
        <v>42</v>
      </c>
      <c r="J322" s="121" t="s">
        <v>72</v>
      </c>
      <c r="K322" s="120" t="s">
        <v>65</v>
      </c>
      <c r="L322" s="120" t="s">
        <v>32</v>
      </c>
      <c r="M322" s="119" t="s">
        <v>78</v>
      </c>
      <c r="N322" s="232"/>
      <c r="O322" s="232"/>
      <c r="P322" s="124">
        <f t="shared" si="23"/>
        <v>0</v>
      </c>
      <c r="Q322" s="125"/>
      <c r="R322" s="125"/>
      <c r="S322" s="119"/>
      <c r="U322" s="116" t="s">
        <v>1151</v>
      </c>
      <c r="V322" s="116" t="s">
        <v>110</v>
      </c>
      <c r="W322" s="116" t="s">
        <v>58</v>
      </c>
      <c r="X322" s="122">
        <v>44110</v>
      </c>
      <c r="Y322" s="127"/>
    </row>
    <row r="323" spans="1:25">
      <c r="A323" s="116">
        <v>323</v>
      </c>
      <c r="B323" s="117">
        <v>44637</v>
      </c>
      <c r="C323" s="118">
        <f t="shared" si="22"/>
        <v>3</v>
      </c>
      <c r="D323" s="119" t="s">
        <v>25</v>
      </c>
      <c r="E323" s="119" t="s">
        <v>1152</v>
      </c>
      <c r="F323" s="211" t="s">
        <v>133</v>
      </c>
      <c r="G323" s="119" t="s">
        <v>1153</v>
      </c>
      <c r="H323" s="119" t="s">
        <v>97</v>
      </c>
      <c r="I323" s="121" t="s">
        <v>42</v>
      </c>
      <c r="J323" s="121" t="s">
        <v>43</v>
      </c>
      <c r="K323" s="120" t="s">
        <v>65</v>
      </c>
      <c r="L323" s="120" t="s">
        <v>32</v>
      </c>
      <c r="M323" s="119" t="s">
        <v>78</v>
      </c>
      <c r="N323" s="232"/>
      <c r="O323" s="232"/>
      <c r="P323" s="124">
        <f t="shared" si="23"/>
        <v>0</v>
      </c>
      <c r="Q323" s="125"/>
      <c r="R323" s="125"/>
      <c r="S323" s="119"/>
      <c r="U323" s="116" t="s">
        <v>1154</v>
      </c>
      <c r="V323" s="116" t="s">
        <v>110</v>
      </c>
      <c r="W323" s="116" t="s">
        <v>58</v>
      </c>
      <c r="X323" s="122">
        <v>44110</v>
      </c>
      <c r="Y323" s="127"/>
    </row>
    <row r="324" spans="1:25">
      <c r="A324" s="116">
        <v>324</v>
      </c>
      <c r="B324" s="117">
        <v>43466</v>
      </c>
      <c r="C324" s="118">
        <f t="shared" si="22"/>
        <v>1</v>
      </c>
      <c r="D324" s="119" t="s">
        <v>37</v>
      </c>
      <c r="E324" s="119" t="s">
        <v>1155</v>
      </c>
      <c r="F324" s="211" t="s">
        <v>1156</v>
      </c>
      <c r="G324" s="119" t="s">
        <v>1157</v>
      </c>
      <c r="H324" s="119" t="s">
        <v>76</v>
      </c>
      <c r="I324" s="119" t="s">
        <v>42</v>
      </c>
      <c r="K324" s="120"/>
      <c r="L324" s="120" t="s">
        <v>32</v>
      </c>
      <c r="M324" s="119" t="s">
        <v>33</v>
      </c>
      <c r="N324" s="232">
        <v>44264</v>
      </c>
      <c r="O324" s="232"/>
      <c r="P324" s="124">
        <f t="shared" si="23"/>
        <v>0</v>
      </c>
      <c r="Q324" s="125"/>
      <c r="R324" s="125">
        <f ca="1">TODAY()-N324</f>
        <v>414</v>
      </c>
      <c r="S324" s="119" t="s">
        <v>92</v>
      </c>
      <c r="T324" s="126">
        <v>44264</v>
      </c>
      <c r="U324" s="116" t="s">
        <v>1158</v>
      </c>
      <c r="V324" s="116" t="s">
        <v>156</v>
      </c>
      <c r="W324" s="116" t="s">
        <v>58</v>
      </c>
      <c r="X324" s="122">
        <v>44110</v>
      </c>
      <c r="Y324" s="127"/>
    </row>
    <row r="325" spans="1:25" ht="27.6">
      <c r="A325" s="116">
        <v>325</v>
      </c>
      <c r="B325" s="117">
        <v>43466</v>
      </c>
      <c r="C325" s="118">
        <f t="shared" si="22"/>
        <v>1</v>
      </c>
      <c r="D325" s="119" t="s">
        <v>37</v>
      </c>
      <c r="E325" s="119" t="s">
        <v>1159</v>
      </c>
      <c r="F325" s="211" t="s">
        <v>1160</v>
      </c>
      <c r="G325" s="119" t="s">
        <v>1161</v>
      </c>
      <c r="H325" s="119" t="s">
        <v>344</v>
      </c>
      <c r="I325" s="119" t="s">
        <v>42</v>
      </c>
      <c r="K325" s="120"/>
      <c r="L325" s="120" t="s">
        <v>32</v>
      </c>
      <c r="M325" s="119" t="s">
        <v>33</v>
      </c>
      <c r="N325" s="232">
        <v>43749</v>
      </c>
      <c r="O325" s="232">
        <v>44141</v>
      </c>
      <c r="P325" s="124">
        <f t="shared" si="23"/>
        <v>11</v>
      </c>
      <c r="Q325" s="125"/>
      <c r="R325" s="125">
        <f ca="1">TODAY()-O325</f>
        <v>537</v>
      </c>
      <c r="S325" s="126" t="s">
        <v>44</v>
      </c>
      <c r="U325" s="116"/>
      <c r="V325" s="116"/>
      <c r="W325" s="116"/>
      <c r="X325" s="116"/>
      <c r="Y325" s="127" t="s">
        <v>44</v>
      </c>
    </row>
    <row r="326" spans="1:25" ht="27.6">
      <c r="A326" s="116">
        <v>326</v>
      </c>
      <c r="B326" s="117">
        <v>43466</v>
      </c>
      <c r="C326" s="118">
        <f t="shared" si="22"/>
        <v>1</v>
      </c>
      <c r="D326" s="119" t="s">
        <v>37</v>
      </c>
      <c r="E326" s="119" t="s">
        <v>1162</v>
      </c>
      <c r="F326" s="211" t="s">
        <v>1163</v>
      </c>
      <c r="G326" s="119" t="s">
        <v>1164</v>
      </c>
      <c r="H326" s="119" t="s">
        <v>41</v>
      </c>
      <c r="I326" s="119" t="s">
        <v>42</v>
      </c>
      <c r="K326" s="120"/>
      <c r="L326" s="120" t="s">
        <v>32</v>
      </c>
      <c r="M326" s="119" t="s">
        <v>33</v>
      </c>
      <c r="N326" s="232">
        <v>43735</v>
      </c>
      <c r="O326" s="232">
        <v>43761</v>
      </c>
      <c r="P326" s="124">
        <f t="shared" si="23"/>
        <v>10</v>
      </c>
      <c r="Q326" s="125"/>
      <c r="R326" s="125"/>
      <c r="S326" s="126" t="s">
        <v>44</v>
      </c>
      <c r="T326" s="126">
        <v>43752</v>
      </c>
      <c r="U326" s="116"/>
      <c r="V326" s="116"/>
      <c r="W326" s="116"/>
      <c r="X326" s="116"/>
      <c r="Y326" s="127" t="s">
        <v>44</v>
      </c>
    </row>
    <row r="327" spans="1:25" ht="27.6">
      <c r="A327" s="116">
        <v>327</v>
      </c>
      <c r="B327" s="117">
        <v>43466</v>
      </c>
      <c r="C327" s="118">
        <f t="shared" si="22"/>
        <v>1</v>
      </c>
      <c r="D327" s="119" t="s">
        <v>37</v>
      </c>
      <c r="E327" s="119" t="s">
        <v>1165</v>
      </c>
      <c r="F327" s="211" t="s">
        <v>1166</v>
      </c>
      <c r="G327" s="119" t="s">
        <v>1167</v>
      </c>
      <c r="H327" s="119" t="s">
        <v>48</v>
      </c>
      <c r="I327" s="119" t="s">
        <v>42</v>
      </c>
      <c r="K327" s="120"/>
      <c r="L327" s="120" t="s">
        <v>32</v>
      </c>
      <c r="M327" s="119" t="s">
        <v>33</v>
      </c>
      <c r="N327" s="232">
        <v>43738</v>
      </c>
      <c r="O327" s="232"/>
      <c r="P327" s="124">
        <f t="shared" si="23"/>
        <v>0</v>
      </c>
      <c r="Q327" s="125"/>
      <c r="R327" s="125"/>
      <c r="S327" s="126" t="s">
        <v>44</v>
      </c>
      <c r="U327" s="116"/>
      <c r="V327" s="116"/>
      <c r="W327" s="116"/>
      <c r="X327" s="116"/>
      <c r="Y327" s="127" t="s">
        <v>44</v>
      </c>
    </row>
    <row r="328" spans="1:25" ht="27.6">
      <c r="A328" s="116">
        <v>328</v>
      </c>
      <c r="B328" s="117">
        <v>43466</v>
      </c>
      <c r="C328" s="118">
        <f t="shared" si="22"/>
        <v>1</v>
      </c>
      <c r="D328" s="119" t="s">
        <v>25</v>
      </c>
      <c r="E328" s="119" t="s">
        <v>1168</v>
      </c>
      <c r="F328" s="211" t="s">
        <v>1169</v>
      </c>
      <c r="G328" s="119" t="s">
        <v>1170</v>
      </c>
      <c r="H328" s="119" t="s">
        <v>97</v>
      </c>
      <c r="I328" s="121" t="s">
        <v>42</v>
      </c>
      <c r="J328" s="121" t="s">
        <v>72</v>
      </c>
      <c r="K328" s="120" t="s">
        <v>65</v>
      </c>
      <c r="L328" s="120" t="s">
        <v>32</v>
      </c>
      <c r="M328" s="119" t="s">
        <v>33</v>
      </c>
      <c r="N328" s="232">
        <v>44110</v>
      </c>
      <c r="O328" s="232">
        <v>44424</v>
      </c>
      <c r="P328" s="124">
        <f t="shared" si="23"/>
        <v>8</v>
      </c>
      <c r="Q328" s="125">
        <v>1</v>
      </c>
      <c r="R328" s="125">
        <f ca="1">TODAY()-O328</f>
        <v>254</v>
      </c>
      <c r="S328" s="119" t="s">
        <v>55</v>
      </c>
      <c r="U328" s="116"/>
      <c r="V328" s="116"/>
      <c r="W328" s="116"/>
      <c r="X328" s="116"/>
      <c r="Y328" s="127"/>
    </row>
    <row r="329" spans="1:25">
      <c r="A329" s="116">
        <v>329</v>
      </c>
      <c r="B329" s="117">
        <v>44637</v>
      </c>
      <c r="C329" s="118">
        <f t="shared" si="22"/>
        <v>3</v>
      </c>
      <c r="D329" s="119" t="s">
        <v>25</v>
      </c>
      <c r="E329" s="119" t="s">
        <v>1171</v>
      </c>
      <c r="F329" s="211" t="s">
        <v>1172</v>
      </c>
      <c r="G329" s="119" t="s">
        <v>1033</v>
      </c>
      <c r="H329" s="119" t="s">
        <v>1173</v>
      </c>
      <c r="I329" s="121" t="s">
        <v>42</v>
      </c>
      <c r="J329" s="121" t="s">
        <v>72</v>
      </c>
      <c r="K329" s="120" t="s">
        <v>65</v>
      </c>
      <c r="L329" s="120" t="s">
        <v>32</v>
      </c>
      <c r="M329" s="119" t="s">
        <v>78</v>
      </c>
      <c r="N329" s="232"/>
      <c r="O329" s="232"/>
      <c r="P329" s="124">
        <f t="shared" si="23"/>
        <v>0</v>
      </c>
      <c r="Q329" s="125"/>
      <c r="R329" s="125"/>
      <c r="S329" s="119"/>
      <c r="U329" s="116" t="s">
        <v>1174</v>
      </c>
      <c r="V329" s="116" t="s">
        <v>156</v>
      </c>
      <c r="W329" s="116" t="s">
        <v>125</v>
      </c>
      <c r="X329" s="122">
        <v>44110</v>
      </c>
      <c r="Y329" s="127"/>
    </row>
    <row r="330" spans="1:25">
      <c r="A330" s="116">
        <v>330</v>
      </c>
      <c r="B330" s="117">
        <v>43466</v>
      </c>
      <c r="C330" s="118">
        <f t="shared" si="22"/>
        <v>1</v>
      </c>
      <c r="D330" s="119" t="s">
        <v>37</v>
      </c>
      <c r="E330" s="119" t="s">
        <v>1175</v>
      </c>
      <c r="F330" s="211" t="s">
        <v>1176</v>
      </c>
      <c r="G330" s="119" t="s">
        <v>1177</v>
      </c>
      <c r="H330" s="119"/>
      <c r="I330" s="119" t="s">
        <v>42</v>
      </c>
      <c r="K330" s="120"/>
      <c r="L330" s="120" t="s">
        <v>32</v>
      </c>
      <c r="M330" s="119" t="s">
        <v>33</v>
      </c>
      <c r="N330" s="232">
        <v>43726</v>
      </c>
      <c r="O330" s="232"/>
      <c r="P330" s="124">
        <f t="shared" si="23"/>
        <v>0</v>
      </c>
      <c r="Q330" s="125"/>
      <c r="R330" s="124"/>
      <c r="S330" s="126" t="s">
        <v>44</v>
      </c>
      <c r="T330" s="126">
        <v>43726</v>
      </c>
      <c r="U330" s="116"/>
      <c r="V330" s="116"/>
      <c r="W330" s="116"/>
      <c r="X330" s="116"/>
      <c r="Y330" s="127" t="s">
        <v>44</v>
      </c>
    </row>
    <row r="331" spans="1:25">
      <c r="A331" s="116">
        <v>331</v>
      </c>
      <c r="B331" s="117">
        <v>44637</v>
      </c>
      <c r="C331" s="118">
        <f t="shared" si="22"/>
        <v>3</v>
      </c>
      <c r="D331" s="119" t="s">
        <v>25</v>
      </c>
      <c r="E331" s="119" t="s">
        <v>1178</v>
      </c>
      <c r="F331" s="211" t="s">
        <v>1179</v>
      </c>
      <c r="G331" s="119" t="s">
        <v>1180</v>
      </c>
      <c r="H331" s="119" t="s">
        <v>41</v>
      </c>
      <c r="I331" s="121" t="s">
        <v>42</v>
      </c>
      <c r="J331" s="121" t="s">
        <v>72</v>
      </c>
      <c r="K331" s="120" t="s">
        <v>65</v>
      </c>
      <c r="L331" s="120" t="s">
        <v>32</v>
      </c>
      <c r="M331" s="119" t="s">
        <v>78</v>
      </c>
      <c r="N331" s="232"/>
      <c r="O331" s="232"/>
      <c r="P331" s="124">
        <f t="shared" si="23"/>
        <v>0</v>
      </c>
      <c r="Q331" s="125"/>
      <c r="R331" s="125"/>
      <c r="S331" s="119"/>
      <c r="U331" s="116" t="s">
        <v>1181</v>
      </c>
      <c r="V331" s="116" t="s">
        <v>110</v>
      </c>
      <c r="W331" s="116" t="s">
        <v>58</v>
      </c>
      <c r="X331" s="122">
        <v>44110</v>
      </c>
      <c r="Y331" s="127"/>
    </row>
    <row r="332" spans="1:25">
      <c r="A332" s="116">
        <v>332</v>
      </c>
      <c r="B332" s="117">
        <v>43466</v>
      </c>
      <c r="C332" s="118">
        <f t="shared" si="22"/>
        <v>1</v>
      </c>
      <c r="D332" s="119" t="s">
        <v>25</v>
      </c>
      <c r="E332" s="119" t="s">
        <v>1182</v>
      </c>
      <c r="F332" s="211"/>
      <c r="G332" s="119" t="s">
        <v>1183</v>
      </c>
      <c r="H332" s="119"/>
      <c r="K332" s="120"/>
      <c r="L332" s="120" t="s">
        <v>32</v>
      </c>
      <c r="M332" s="119" t="s">
        <v>466</v>
      </c>
      <c r="N332" s="232"/>
      <c r="O332" s="232"/>
      <c r="P332" s="124">
        <f t="shared" si="23"/>
        <v>0</v>
      </c>
      <c r="Q332" s="125"/>
      <c r="R332" s="125"/>
      <c r="S332" s="119"/>
      <c r="U332" s="116" t="s">
        <v>1184</v>
      </c>
      <c r="V332" s="116" t="s">
        <v>110</v>
      </c>
      <c r="W332" s="116" t="s">
        <v>58</v>
      </c>
      <c r="X332" s="126">
        <v>44111</v>
      </c>
      <c r="Y332" s="127"/>
    </row>
    <row r="333" spans="1:25">
      <c r="A333" s="116">
        <v>333</v>
      </c>
      <c r="B333" s="117">
        <v>43466</v>
      </c>
      <c r="C333" s="118">
        <f t="shared" si="22"/>
        <v>1</v>
      </c>
      <c r="D333" s="119" t="s">
        <v>37</v>
      </c>
      <c r="E333" s="119" t="s">
        <v>1185</v>
      </c>
      <c r="F333" s="211" t="s">
        <v>1186</v>
      </c>
      <c r="G333" s="119" t="s">
        <v>1187</v>
      </c>
      <c r="H333" s="119" t="s">
        <v>48</v>
      </c>
      <c r="I333" s="119" t="s">
        <v>42</v>
      </c>
      <c r="K333" s="120"/>
      <c r="L333" s="120" t="s">
        <v>32</v>
      </c>
      <c r="M333" s="119" t="s">
        <v>33</v>
      </c>
      <c r="N333" s="232">
        <v>43726</v>
      </c>
      <c r="O333" s="232">
        <v>43759</v>
      </c>
      <c r="P333" s="124">
        <f t="shared" si="23"/>
        <v>10</v>
      </c>
      <c r="Q333" s="125">
        <v>1</v>
      </c>
      <c r="R333" s="125">
        <f ca="1">TODAY()-O333</f>
        <v>919</v>
      </c>
      <c r="S333" s="126" t="s">
        <v>44</v>
      </c>
      <c r="U333" s="116"/>
      <c r="V333" s="116"/>
      <c r="W333" s="116"/>
      <c r="X333" s="116"/>
      <c r="Y333" s="127" t="s">
        <v>44</v>
      </c>
    </row>
    <row r="334" spans="1:25">
      <c r="A334" s="116">
        <v>334</v>
      </c>
      <c r="B334" s="117">
        <v>43466</v>
      </c>
      <c r="C334" s="118">
        <f t="shared" ref="C334:C397" si="25">IF(B334&lt;&gt;0,MONTH(B334),0)</f>
        <v>1</v>
      </c>
      <c r="D334" s="119" t="s">
        <v>37</v>
      </c>
      <c r="E334" s="119" t="s">
        <v>1188</v>
      </c>
      <c r="F334" s="211" t="s">
        <v>1189</v>
      </c>
      <c r="G334" s="119" t="s">
        <v>1190</v>
      </c>
      <c r="H334" s="119" t="s">
        <v>48</v>
      </c>
      <c r="I334" s="119" t="s">
        <v>42</v>
      </c>
      <c r="K334" s="120"/>
      <c r="L334" s="120" t="s">
        <v>32</v>
      </c>
      <c r="M334" s="119" t="s">
        <v>33</v>
      </c>
      <c r="N334" s="232">
        <v>43726</v>
      </c>
      <c r="O334" s="232">
        <v>43794</v>
      </c>
      <c r="P334" s="124">
        <f t="shared" ref="P334:P397" si="26">IF(O334&lt;&gt;0,MONTH(O334),0)</f>
        <v>11</v>
      </c>
      <c r="Q334" s="125">
        <v>2</v>
      </c>
      <c r="R334" s="125">
        <f ca="1">TODAY()-O334</f>
        <v>884</v>
      </c>
      <c r="S334" s="126" t="s">
        <v>44</v>
      </c>
      <c r="U334" s="116"/>
      <c r="V334" s="116"/>
      <c r="W334" s="116"/>
      <c r="X334" s="116"/>
      <c r="Y334" s="127" t="s">
        <v>44</v>
      </c>
    </row>
    <row r="335" spans="1:25">
      <c r="A335" s="116">
        <v>335</v>
      </c>
      <c r="B335" s="117">
        <v>43466</v>
      </c>
      <c r="C335" s="118">
        <f t="shared" si="25"/>
        <v>1</v>
      </c>
      <c r="D335" s="119" t="s">
        <v>37</v>
      </c>
      <c r="E335" s="119" t="s">
        <v>1191</v>
      </c>
      <c r="F335" s="211" t="s">
        <v>1192</v>
      </c>
      <c r="G335" s="119" t="s">
        <v>1193</v>
      </c>
      <c r="H335" s="119" t="s">
        <v>41</v>
      </c>
      <c r="I335" s="119" t="s">
        <v>42</v>
      </c>
      <c r="K335" s="120"/>
      <c r="L335" s="120" t="s">
        <v>32</v>
      </c>
      <c r="M335" s="119" t="s">
        <v>33</v>
      </c>
      <c r="N335" s="232">
        <v>43726</v>
      </c>
      <c r="O335" s="232">
        <v>43794</v>
      </c>
      <c r="P335" s="124">
        <f t="shared" si="26"/>
        <v>11</v>
      </c>
      <c r="Q335" s="125">
        <v>2</v>
      </c>
      <c r="R335" s="125">
        <f ca="1">TODAY()-O335</f>
        <v>884</v>
      </c>
      <c r="S335" s="119" t="s">
        <v>92</v>
      </c>
      <c r="T335" s="126">
        <v>43794</v>
      </c>
      <c r="U335" s="116"/>
      <c r="V335" s="116"/>
      <c r="W335" s="116"/>
      <c r="X335" s="116"/>
      <c r="Y335" s="127" t="s">
        <v>1034</v>
      </c>
    </row>
    <row r="336" spans="1:25">
      <c r="A336" s="116">
        <v>336</v>
      </c>
      <c r="B336" s="117">
        <v>44637</v>
      </c>
      <c r="C336" s="118">
        <f t="shared" si="25"/>
        <v>3</v>
      </c>
      <c r="D336" s="119" t="s">
        <v>25</v>
      </c>
      <c r="E336" s="119" t="s">
        <v>1194</v>
      </c>
      <c r="F336" s="211" t="s">
        <v>235</v>
      </c>
      <c r="G336" s="119" t="s">
        <v>1195</v>
      </c>
      <c r="H336" s="119" t="s">
        <v>41</v>
      </c>
      <c r="I336" s="121" t="s">
        <v>42</v>
      </c>
      <c r="J336" s="121" t="s">
        <v>72</v>
      </c>
      <c r="K336" s="120" t="s">
        <v>65</v>
      </c>
      <c r="L336" s="120" t="s">
        <v>32</v>
      </c>
      <c r="M336" s="119" t="s">
        <v>78</v>
      </c>
      <c r="N336" s="232"/>
      <c r="O336" s="232"/>
      <c r="P336" s="124">
        <f t="shared" si="26"/>
        <v>0</v>
      </c>
      <c r="Q336" s="125"/>
      <c r="R336" s="125"/>
      <c r="S336" s="119" t="s">
        <v>135</v>
      </c>
      <c r="T336" s="126">
        <v>44116</v>
      </c>
      <c r="U336" s="116" t="s">
        <v>1196</v>
      </c>
      <c r="V336" s="116" t="s">
        <v>156</v>
      </c>
      <c r="W336" s="116" t="s">
        <v>58</v>
      </c>
      <c r="X336" s="126">
        <v>44111</v>
      </c>
      <c r="Y336" s="127"/>
    </row>
    <row r="337" spans="1:25">
      <c r="A337" s="116">
        <v>337</v>
      </c>
      <c r="B337" s="117">
        <v>43466</v>
      </c>
      <c r="C337" s="118">
        <f t="shared" si="25"/>
        <v>1</v>
      </c>
      <c r="D337" s="119" t="s">
        <v>25</v>
      </c>
      <c r="E337" s="119" t="s">
        <v>1197</v>
      </c>
      <c r="F337" s="211" t="s">
        <v>351</v>
      </c>
      <c r="G337" s="119" t="s">
        <v>1198</v>
      </c>
      <c r="H337" s="119" t="s">
        <v>48</v>
      </c>
      <c r="I337" s="121" t="s">
        <v>42</v>
      </c>
      <c r="J337" s="121" t="s">
        <v>72</v>
      </c>
      <c r="K337" s="120" t="s">
        <v>65</v>
      </c>
      <c r="L337" s="120" t="s">
        <v>32</v>
      </c>
      <c r="M337" s="119" t="s">
        <v>33</v>
      </c>
      <c r="N337" s="232">
        <v>44112</v>
      </c>
      <c r="O337" s="131" t="s">
        <v>1199</v>
      </c>
      <c r="P337" s="124" t="e">
        <f t="shared" si="26"/>
        <v>#VALUE!</v>
      </c>
      <c r="Q337" s="125"/>
      <c r="R337" s="125"/>
      <c r="S337" s="119"/>
      <c r="U337" s="116" t="s">
        <v>1200</v>
      </c>
      <c r="V337" s="116" t="s">
        <v>110</v>
      </c>
      <c r="W337" s="116" t="s">
        <v>58</v>
      </c>
      <c r="X337" s="126">
        <v>44111</v>
      </c>
      <c r="Y337" s="127"/>
    </row>
    <row r="338" spans="1:25">
      <c r="A338" s="116">
        <v>338</v>
      </c>
      <c r="B338" s="117">
        <v>43466</v>
      </c>
      <c r="C338" s="118">
        <f t="shared" si="25"/>
        <v>1</v>
      </c>
      <c r="D338" s="119" t="s">
        <v>37</v>
      </c>
      <c r="E338" s="119" t="s">
        <v>1201</v>
      </c>
      <c r="F338" s="211" t="s">
        <v>627</v>
      </c>
      <c r="G338" s="119" t="s">
        <v>1202</v>
      </c>
      <c r="H338" s="119"/>
      <c r="I338" s="119" t="s">
        <v>42</v>
      </c>
      <c r="K338" s="120"/>
      <c r="L338" s="120" t="s">
        <v>32</v>
      </c>
      <c r="M338" s="119" t="s">
        <v>33</v>
      </c>
      <c r="N338" s="232">
        <v>44021</v>
      </c>
      <c r="O338" s="232">
        <v>43656</v>
      </c>
      <c r="P338" s="124">
        <f t="shared" si="26"/>
        <v>7</v>
      </c>
      <c r="Q338" s="125"/>
      <c r="R338" s="125"/>
      <c r="S338" s="119" t="s">
        <v>92</v>
      </c>
      <c r="T338" s="126">
        <v>44025</v>
      </c>
      <c r="U338" s="116"/>
      <c r="V338" s="116"/>
      <c r="W338" s="116"/>
      <c r="X338" s="116"/>
      <c r="Y338" s="127" t="s">
        <v>1034</v>
      </c>
    </row>
    <row r="339" spans="1:25">
      <c r="A339" s="116">
        <v>339</v>
      </c>
      <c r="B339" s="117">
        <v>44637</v>
      </c>
      <c r="C339" s="118">
        <f t="shared" si="25"/>
        <v>3</v>
      </c>
      <c r="D339" s="119" t="s">
        <v>25</v>
      </c>
      <c r="E339" s="119" t="s">
        <v>1203</v>
      </c>
      <c r="F339" s="211" t="s">
        <v>676</v>
      </c>
      <c r="G339" s="119" t="s">
        <v>1204</v>
      </c>
      <c r="H339" s="119" t="s">
        <v>41</v>
      </c>
      <c r="I339" s="121" t="s">
        <v>42</v>
      </c>
      <c r="J339" s="121" t="s">
        <v>72</v>
      </c>
      <c r="K339" s="120" t="s">
        <v>65</v>
      </c>
      <c r="L339" s="120" t="s">
        <v>32</v>
      </c>
      <c r="M339" s="119" t="s">
        <v>78</v>
      </c>
      <c r="N339" s="232"/>
      <c r="O339" s="232"/>
      <c r="P339" s="124">
        <f t="shared" si="26"/>
        <v>0</v>
      </c>
      <c r="Q339" s="125"/>
      <c r="R339" s="125"/>
      <c r="S339" s="119"/>
      <c r="U339" s="116" t="s">
        <v>1205</v>
      </c>
      <c r="V339" s="116" t="s">
        <v>110</v>
      </c>
      <c r="W339" s="116" t="s">
        <v>58</v>
      </c>
      <c r="X339" s="126">
        <v>44111</v>
      </c>
      <c r="Y339" s="127"/>
    </row>
    <row r="340" spans="1:25">
      <c r="A340" s="116">
        <v>340</v>
      </c>
      <c r="B340" s="117">
        <v>43466</v>
      </c>
      <c r="C340" s="118">
        <f t="shared" si="25"/>
        <v>1</v>
      </c>
      <c r="D340" s="119" t="s">
        <v>25</v>
      </c>
      <c r="E340" s="119" t="s">
        <v>1206</v>
      </c>
      <c r="F340" s="211"/>
      <c r="G340" s="119" t="s">
        <v>1207</v>
      </c>
      <c r="H340" s="119"/>
      <c r="K340" s="120"/>
      <c r="L340" s="120" t="s">
        <v>32</v>
      </c>
      <c r="M340" s="119" t="s">
        <v>466</v>
      </c>
      <c r="N340" s="232"/>
      <c r="O340" s="232"/>
      <c r="P340" s="124">
        <f t="shared" si="26"/>
        <v>0</v>
      </c>
      <c r="Q340" s="125"/>
      <c r="R340" s="125"/>
      <c r="S340" s="119"/>
      <c r="U340" s="116" t="s">
        <v>1208</v>
      </c>
      <c r="V340" s="116" t="s">
        <v>156</v>
      </c>
      <c r="W340" s="116" t="s">
        <v>58</v>
      </c>
      <c r="X340" s="126">
        <v>44111</v>
      </c>
      <c r="Y340" s="127"/>
    </row>
    <row r="341" spans="1:25">
      <c r="A341" s="116">
        <v>341</v>
      </c>
      <c r="B341" s="117">
        <v>43466</v>
      </c>
      <c r="C341" s="118">
        <f t="shared" si="25"/>
        <v>1</v>
      </c>
      <c r="D341" s="119" t="s">
        <v>252</v>
      </c>
      <c r="E341" s="119" t="s">
        <v>1209</v>
      </c>
      <c r="F341" s="211" t="s">
        <v>158</v>
      </c>
      <c r="G341" s="119" t="s">
        <v>1210</v>
      </c>
      <c r="H341" s="119" t="s">
        <v>177</v>
      </c>
      <c r="I341" s="119" t="s">
        <v>42</v>
      </c>
      <c r="K341" s="120" t="s">
        <v>65</v>
      </c>
      <c r="L341" s="120" t="s">
        <v>32</v>
      </c>
      <c r="M341" s="119" t="s">
        <v>33</v>
      </c>
      <c r="N341" s="232">
        <v>43726</v>
      </c>
      <c r="O341" s="157">
        <v>44391</v>
      </c>
      <c r="P341" s="124">
        <f t="shared" si="26"/>
        <v>7</v>
      </c>
      <c r="Q341" s="125">
        <v>3</v>
      </c>
      <c r="R341" s="125">
        <f ca="1">TODAY()-O341</f>
        <v>287</v>
      </c>
      <c r="S341" s="119" t="s">
        <v>55</v>
      </c>
      <c r="U341" s="116"/>
      <c r="V341" s="116"/>
      <c r="W341" s="116"/>
      <c r="X341" s="116"/>
      <c r="Y341" s="127" t="s">
        <v>1211</v>
      </c>
    </row>
    <row r="342" spans="1:25">
      <c r="A342" s="116">
        <v>342</v>
      </c>
      <c r="B342" s="117">
        <v>44637</v>
      </c>
      <c r="C342" s="118">
        <f t="shared" si="25"/>
        <v>3</v>
      </c>
      <c r="D342" s="119" t="s">
        <v>25</v>
      </c>
      <c r="E342" s="119" t="s">
        <v>1212</v>
      </c>
      <c r="F342" s="211" t="s">
        <v>1213</v>
      </c>
      <c r="G342" s="119" t="s">
        <v>1214</v>
      </c>
      <c r="H342" s="119" t="s">
        <v>76</v>
      </c>
      <c r="I342" s="121" t="s">
        <v>42</v>
      </c>
      <c r="J342" s="121" t="s">
        <v>72</v>
      </c>
      <c r="K342" s="120" t="s">
        <v>65</v>
      </c>
      <c r="L342" s="120" t="s">
        <v>32</v>
      </c>
      <c r="M342" s="119" t="s">
        <v>78</v>
      </c>
      <c r="N342" s="232"/>
      <c r="O342" s="232"/>
      <c r="P342" s="124">
        <f t="shared" si="26"/>
        <v>0</v>
      </c>
      <c r="Q342" s="125"/>
      <c r="R342" s="125"/>
      <c r="S342" s="119"/>
      <c r="U342" s="116" t="s">
        <v>1215</v>
      </c>
      <c r="V342" s="116" t="s">
        <v>110</v>
      </c>
      <c r="W342" s="116" t="s">
        <v>58</v>
      </c>
      <c r="X342" s="126">
        <v>44111</v>
      </c>
      <c r="Y342" s="127"/>
    </row>
    <row r="343" spans="1:25" ht="27.6">
      <c r="A343" s="116">
        <v>343</v>
      </c>
      <c r="B343" s="117">
        <v>43466</v>
      </c>
      <c r="C343" s="118">
        <f t="shared" si="25"/>
        <v>1</v>
      </c>
      <c r="D343" s="119" t="s">
        <v>25</v>
      </c>
      <c r="E343" s="119" t="s">
        <v>1216</v>
      </c>
      <c r="F343" s="211" t="s">
        <v>1217</v>
      </c>
      <c r="G343" s="119" t="s">
        <v>1218</v>
      </c>
      <c r="H343" s="119" t="s">
        <v>76</v>
      </c>
      <c r="I343" s="121" t="s">
        <v>42</v>
      </c>
      <c r="J343" s="121" t="s">
        <v>72</v>
      </c>
      <c r="K343" s="120" t="s">
        <v>65</v>
      </c>
      <c r="L343" s="120" t="s">
        <v>32</v>
      </c>
      <c r="M343" s="119" t="s">
        <v>33</v>
      </c>
      <c r="N343" s="232">
        <v>44112</v>
      </c>
      <c r="O343" s="232">
        <v>44362</v>
      </c>
      <c r="P343" s="124">
        <f t="shared" si="26"/>
        <v>6</v>
      </c>
      <c r="Q343" s="125">
        <v>5</v>
      </c>
      <c r="R343" s="124"/>
      <c r="S343" s="119" t="s">
        <v>135</v>
      </c>
      <c r="T343" s="126">
        <v>44112</v>
      </c>
      <c r="U343" s="116" t="s">
        <v>1219</v>
      </c>
      <c r="V343" s="116" t="s">
        <v>156</v>
      </c>
      <c r="W343" s="116" t="s">
        <v>58</v>
      </c>
      <c r="X343" s="126">
        <v>44111</v>
      </c>
      <c r="Y343" s="127"/>
    </row>
    <row r="344" spans="1:25" ht="27.6">
      <c r="A344" s="116">
        <v>344</v>
      </c>
      <c r="B344" s="117">
        <v>43466</v>
      </c>
      <c r="C344" s="118">
        <f t="shared" si="25"/>
        <v>1</v>
      </c>
      <c r="D344" s="119" t="s">
        <v>37</v>
      </c>
      <c r="E344" s="119" t="s">
        <v>1220</v>
      </c>
      <c r="F344" s="211" t="s">
        <v>1221</v>
      </c>
      <c r="G344" s="119" t="s">
        <v>1222</v>
      </c>
      <c r="H344" s="119" t="s">
        <v>97</v>
      </c>
      <c r="I344" s="119" t="s">
        <v>42</v>
      </c>
      <c r="K344" s="120"/>
      <c r="L344" s="120" t="s">
        <v>32</v>
      </c>
      <c r="M344" s="119" t="s">
        <v>33</v>
      </c>
      <c r="N344" s="232">
        <v>43850</v>
      </c>
      <c r="O344" s="232">
        <v>44111</v>
      </c>
      <c r="P344" s="124">
        <f t="shared" si="26"/>
        <v>10</v>
      </c>
      <c r="Q344" s="125">
        <v>2</v>
      </c>
      <c r="R344" s="125">
        <f ca="1">TODAY()-O344</f>
        <v>567</v>
      </c>
      <c r="S344" s="126" t="s">
        <v>44</v>
      </c>
      <c r="U344" s="116"/>
      <c r="V344" s="116"/>
      <c r="W344" s="116"/>
      <c r="X344" s="116"/>
      <c r="Y344" s="127" t="s">
        <v>44</v>
      </c>
    </row>
    <row r="345" spans="1:25">
      <c r="A345" s="116">
        <v>345</v>
      </c>
      <c r="B345" s="117">
        <v>43466</v>
      </c>
      <c r="C345" s="118">
        <f t="shared" si="25"/>
        <v>1</v>
      </c>
      <c r="D345" s="119" t="s">
        <v>37</v>
      </c>
      <c r="E345" s="119" t="s">
        <v>1223</v>
      </c>
      <c r="F345" s="211" t="s">
        <v>1224</v>
      </c>
      <c r="G345" s="119" t="s">
        <v>1225</v>
      </c>
      <c r="H345" s="119" t="s">
        <v>48</v>
      </c>
      <c r="I345" s="119" t="s">
        <v>42</v>
      </c>
      <c r="K345" s="120"/>
      <c r="L345" s="120" t="s">
        <v>32</v>
      </c>
      <c r="M345" s="119" t="s">
        <v>33</v>
      </c>
      <c r="N345" s="232">
        <v>43726</v>
      </c>
      <c r="O345" s="232">
        <v>43794</v>
      </c>
      <c r="P345" s="124">
        <f t="shared" si="26"/>
        <v>11</v>
      </c>
      <c r="Q345" s="125">
        <v>2</v>
      </c>
      <c r="R345" s="125">
        <f ca="1">TODAY()-O345</f>
        <v>884</v>
      </c>
      <c r="S345" s="126" t="s">
        <v>44</v>
      </c>
      <c r="U345" s="116"/>
      <c r="V345" s="116"/>
      <c r="W345" s="116"/>
      <c r="X345" s="116"/>
      <c r="Y345" s="127" t="s">
        <v>44</v>
      </c>
    </row>
    <row r="346" spans="1:25" ht="41.4">
      <c r="A346" s="116">
        <v>346</v>
      </c>
      <c r="B346" s="117">
        <v>43466</v>
      </c>
      <c r="C346" s="118">
        <f t="shared" si="25"/>
        <v>1</v>
      </c>
      <c r="D346" s="119" t="s">
        <v>37</v>
      </c>
      <c r="E346" s="119" t="s">
        <v>1226</v>
      </c>
      <c r="F346" s="211" t="s">
        <v>1227</v>
      </c>
      <c r="G346" s="119" t="s">
        <v>1228</v>
      </c>
      <c r="H346" s="119" t="s">
        <v>41</v>
      </c>
      <c r="I346" s="119" t="s">
        <v>42</v>
      </c>
      <c r="K346" s="120"/>
      <c r="L346" s="120" t="s">
        <v>32</v>
      </c>
      <c r="M346" s="119" t="s">
        <v>33</v>
      </c>
      <c r="N346" s="232">
        <v>43727</v>
      </c>
      <c r="O346" s="232">
        <v>43794</v>
      </c>
      <c r="P346" s="124">
        <f t="shared" si="26"/>
        <v>11</v>
      </c>
      <c r="Q346" s="125">
        <v>2</v>
      </c>
      <c r="R346" s="125">
        <f ca="1">TODAY()-O346</f>
        <v>884</v>
      </c>
      <c r="S346" s="126" t="s">
        <v>44</v>
      </c>
      <c r="U346" s="116"/>
      <c r="V346" s="116"/>
      <c r="W346" s="116"/>
      <c r="X346" s="116"/>
      <c r="Y346" s="127" t="s">
        <v>44</v>
      </c>
    </row>
    <row r="347" spans="1:25">
      <c r="A347" s="116">
        <v>347</v>
      </c>
      <c r="B347" s="117">
        <v>43466</v>
      </c>
      <c r="C347" s="118">
        <f t="shared" si="25"/>
        <v>1</v>
      </c>
      <c r="D347" s="119" t="s">
        <v>37</v>
      </c>
      <c r="E347" s="119" t="s">
        <v>1229</v>
      </c>
      <c r="F347" s="211" t="s">
        <v>1230</v>
      </c>
      <c r="G347" s="119" t="s">
        <v>1231</v>
      </c>
      <c r="H347" s="119" t="s">
        <v>97</v>
      </c>
      <c r="I347" s="119" t="s">
        <v>42</v>
      </c>
      <c r="K347" s="120"/>
      <c r="L347" s="120" t="s">
        <v>32</v>
      </c>
      <c r="M347" s="119" t="s">
        <v>33</v>
      </c>
      <c r="N347" s="232">
        <v>43726</v>
      </c>
      <c r="O347" s="232">
        <v>43794</v>
      </c>
      <c r="P347" s="124">
        <f t="shared" si="26"/>
        <v>11</v>
      </c>
      <c r="Q347" s="125">
        <v>1</v>
      </c>
      <c r="R347" s="125">
        <f ca="1">TODAY()-O347</f>
        <v>884</v>
      </c>
      <c r="S347" s="126" t="s">
        <v>44</v>
      </c>
      <c r="T347" s="126">
        <v>43794</v>
      </c>
      <c r="U347" s="116"/>
      <c r="V347" s="116"/>
      <c r="W347" s="116"/>
      <c r="X347" s="116"/>
      <c r="Y347" s="127" t="s">
        <v>44</v>
      </c>
    </row>
    <row r="348" spans="1:25">
      <c r="A348" s="116">
        <v>348</v>
      </c>
      <c r="B348" s="117">
        <v>43466</v>
      </c>
      <c r="C348" s="118">
        <f t="shared" si="25"/>
        <v>1</v>
      </c>
      <c r="D348" s="119" t="s">
        <v>37</v>
      </c>
      <c r="E348" s="119" t="s">
        <v>1232</v>
      </c>
      <c r="F348" s="211" t="s">
        <v>228</v>
      </c>
      <c r="G348" s="119" t="s">
        <v>1233</v>
      </c>
      <c r="H348" s="119" t="s">
        <v>76</v>
      </c>
      <c r="I348" s="119" t="s">
        <v>42</v>
      </c>
      <c r="K348" s="120"/>
      <c r="L348" s="120" t="s">
        <v>32</v>
      </c>
      <c r="M348" s="119" t="s">
        <v>33</v>
      </c>
      <c r="N348" s="232">
        <v>43726</v>
      </c>
      <c r="O348" s="232"/>
      <c r="P348" s="124">
        <f t="shared" si="26"/>
        <v>0</v>
      </c>
      <c r="Q348" s="125"/>
      <c r="R348" s="124"/>
      <c r="S348" s="126" t="s">
        <v>44</v>
      </c>
      <c r="T348" s="126">
        <v>43726</v>
      </c>
      <c r="U348" s="116"/>
      <c r="V348" s="116"/>
      <c r="W348" s="116"/>
      <c r="X348" s="116"/>
      <c r="Y348" s="127" t="s">
        <v>44</v>
      </c>
    </row>
    <row r="349" spans="1:25">
      <c r="A349" s="116">
        <v>349</v>
      </c>
      <c r="B349" s="117">
        <v>43466</v>
      </c>
      <c r="C349" s="118">
        <f t="shared" si="25"/>
        <v>1</v>
      </c>
      <c r="D349" s="119" t="s">
        <v>37</v>
      </c>
      <c r="E349" s="119" t="s">
        <v>1234</v>
      </c>
      <c r="F349" s="211" t="s">
        <v>1235</v>
      </c>
      <c r="G349" s="119" t="s">
        <v>1236</v>
      </c>
      <c r="H349" s="119" t="s">
        <v>29</v>
      </c>
      <c r="I349" s="119" t="s">
        <v>42</v>
      </c>
      <c r="K349" s="120"/>
      <c r="L349" s="120" t="s">
        <v>32</v>
      </c>
      <c r="M349" s="119" t="s">
        <v>33</v>
      </c>
      <c r="N349" s="232">
        <v>43726</v>
      </c>
      <c r="O349" s="232"/>
      <c r="P349" s="124">
        <f t="shared" si="26"/>
        <v>0</v>
      </c>
      <c r="Q349" s="125"/>
      <c r="R349" s="124"/>
      <c r="S349" s="119" t="s">
        <v>237</v>
      </c>
      <c r="T349" s="126">
        <v>43726</v>
      </c>
      <c r="U349" s="116"/>
      <c r="V349" s="116"/>
      <c r="W349" s="116"/>
      <c r="X349" s="116"/>
      <c r="Y349" s="127" t="s">
        <v>1237</v>
      </c>
    </row>
    <row r="350" spans="1:25">
      <c r="A350" s="116">
        <v>350</v>
      </c>
      <c r="B350" s="117">
        <v>44637</v>
      </c>
      <c r="C350" s="118">
        <f t="shared" si="25"/>
        <v>3</v>
      </c>
      <c r="D350" s="119" t="s">
        <v>25</v>
      </c>
      <c r="E350" s="119" t="s">
        <v>1238</v>
      </c>
      <c r="F350" s="211" t="s">
        <v>1239</v>
      </c>
      <c r="G350" s="119" t="s">
        <v>1120</v>
      </c>
      <c r="H350" s="119" t="s">
        <v>177</v>
      </c>
      <c r="I350" s="121" t="s">
        <v>42</v>
      </c>
      <c r="J350" s="121" t="s">
        <v>72</v>
      </c>
      <c r="K350" s="120" t="s">
        <v>65</v>
      </c>
      <c r="L350" s="120" t="s">
        <v>32</v>
      </c>
      <c r="M350" s="119" t="s">
        <v>78</v>
      </c>
      <c r="N350" s="232"/>
      <c r="O350" s="232"/>
      <c r="P350" s="124">
        <f t="shared" si="26"/>
        <v>0</v>
      </c>
      <c r="Q350" s="125"/>
      <c r="R350" s="125"/>
      <c r="S350" s="119"/>
      <c r="U350" s="116" t="s">
        <v>1240</v>
      </c>
      <c r="V350" s="116" t="s">
        <v>110</v>
      </c>
      <c r="W350" s="116" t="s">
        <v>58</v>
      </c>
      <c r="X350" s="126">
        <v>44111</v>
      </c>
      <c r="Y350" s="127"/>
    </row>
    <row r="351" spans="1:25">
      <c r="A351" s="116">
        <v>351</v>
      </c>
      <c r="B351" s="117">
        <v>44637</v>
      </c>
      <c r="C351" s="118">
        <f t="shared" si="25"/>
        <v>3</v>
      </c>
      <c r="D351" s="119" t="s">
        <v>25</v>
      </c>
      <c r="E351" s="119" t="s">
        <v>1241</v>
      </c>
      <c r="F351" s="211" t="s">
        <v>1242</v>
      </c>
      <c r="G351" s="119" t="s">
        <v>1243</v>
      </c>
      <c r="H351" s="119" t="s">
        <v>48</v>
      </c>
      <c r="I351" s="121" t="s">
        <v>42</v>
      </c>
      <c r="J351" s="121" t="s">
        <v>72</v>
      </c>
      <c r="K351" s="120" t="s">
        <v>65</v>
      </c>
      <c r="L351" s="120" t="s">
        <v>32</v>
      </c>
      <c r="M351" s="119" t="s">
        <v>33</v>
      </c>
      <c r="N351" s="232">
        <v>44651</v>
      </c>
      <c r="O351" s="232">
        <v>44651</v>
      </c>
      <c r="P351" s="124">
        <f t="shared" si="26"/>
        <v>3</v>
      </c>
      <c r="Q351" s="125"/>
      <c r="R351" s="125"/>
      <c r="S351" s="119"/>
      <c r="U351" s="116" t="s">
        <v>1244</v>
      </c>
      <c r="V351" s="116" t="s">
        <v>120</v>
      </c>
      <c r="W351" s="116" t="s">
        <v>58</v>
      </c>
      <c r="X351" s="126">
        <v>44111</v>
      </c>
      <c r="Y351" s="127"/>
    </row>
    <row r="352" spans="1:25">
      <c r="A352" s="116">
        <v>352</v>
      </c>
      <c r="B352" s="117">
        <v>43466</v>
      </c>
      <c r="C352" s="118">
        <f t="shared" si="25"/>
        <v>1</v>
      </c>
      <c r="D352" s="119" t="s">
        <v>37</v>
      </c>
      <c r="E352" s="119" t="s">
        <v>1245</v>
      </c>
      <c r="F352" s="211" t="s">
        <v>1246</v>
      </c>
      <c r="G352" s="119" t="s">
        <v>1120</v>
      </c>
      <c r="H352" s="119" t="s">
        <v>177</v>
      </c>
      <c r="I352" s="119" t="s">
        <v>42</v>
      </c>
      <c r="K352" s="120"/>
      <c r="L352" s="120" t="s">
        <v>32</v>
      </c>
      <c r="M352" s="119" t="s">
        <v>33</v>
      </c>
      <c r="N352" s="232">
        <v>43728</v>
      </c>
      <c r="O352" s="232"/>
      <c r="P352" s="124">
        <f t="shared" si="26"/>
        <v>0</v>
      </c>
      <c r="Q352" s="125"/>
      <c r="R352" s="125"/>
      <c r="S352" s="126" t="s">
        <v>44</v>
      </c>
      <c r="U352" s="116"/>
      <c r="V352" s="116"/>
      <c r="W352" s="116"/>
      <c r="X352" s="116"/>
      <c r="Y352" s="127" t="s">
        <v>44</v>
      </c>
    </row>
    <row r="353" spans="1:25">
      <c r="A353" s="116">
        <v>353</v>
      </c>
      <c r="B353" s="117">
        <v>43466</v>
      </c>
      <c r="C353" s="118">
        <f t="shared" si="25"/>
        <v>1</v>
      </c>
      <c r="D353" s="119" t="s">
        <v>25</v>
      </c>
      <c r="E353" s="119" t="s">
        <v>1247</v>
      </c>
      <c r="F353" s="211" t="s">
        <v>429</v>
      </c>
      <c r="G353" s="119" t="s">
        <v>1248</v>
      </c>
      <c r="H353" s="119" t="s">
        <v>140</v>
      </c>
      <c r="I353" s="119" t="s">
        <v>42</v>
      </c>
      <c r="K353" s="120"/>
      <c r="L353" s="120" t="s">
        <v>32</v>
      </c>
      <c r="M353" s="119" t="s">
        <v>33</v>
      </c>
      <c r="N353" s="232">
        <v>43728</v>
      </c>
      <c r="O353" s="232">
        <v>44399</v>
      </c>
      <c r="P353" s="124">
        <f t="shared" si="26"/>
        <v>7</v>
      </c>
      <c r="Q353" s="125"/>
      <c r="R353" s="125"/>
      <c r="S353" s="119" t="s">
        <v>55</v>
      </c>
      <c r="U353" s="116"/>
      <c r="V353" s="116"/>
      <c r="W353" s="116"/>
      <c r="X353" s="116"/>
      <c r="Y353" s="127" t="s">
        <v>141</v>
      </c>
    </row>
    <row r="354" spans="1:25">
      <c r="A354" s="116">
        <v>354</v>
      </c>
      <c r="B354" s="117">
        <v>43466</v>
      </c>
      <c r="C354" s="118">
        <f t="shared" si="25"/>
        <v>1</v>
      </c>
      <c r="D354" s="119" t="s">
        <v>252</v>
      </c>
      <c r="E354" s="119" t="s">
        <v>1249</v>
      </c>
      <c r="F354" s="211" t="s">
        <v>1250</v>
      </c>
      <c r="G354" s="119" t="s">
        <v>1251</v>
      </c>
      <c r="H354" s="119" t="s">
        <v>177</v>
      </c>
      <c r="I354" s="119" t="s">
        <v>42</v>
      </c>
      <c r="K354" s="120"/>
      <c r="L354" s="120" t="s">
        <v>32</v>
      </c>
      <c r="M354" s="119" t="s">
        <v>33</v>
      </c>
      <c r="N354" s="232">
        <v>43731</v>
      </c>
      <c r="O354" s="232">
        <v>44257</v>
      </c>
      <c r="P354" s="124">
        <f t="shared" si="26"/>
        <v>3</v>
      </c>
      <c r="Q354" s="125">
        <v>3</v>
      </c>
      <c r="R354" s="125">
        <f ca="1">TODAY()-O354</f>
        <v>421</v>
      </c>
      <c r="S354" s="119" t="s">
        <v>92</v>
      </c>
      <c r="T354" s="126">
        <v>43731</v>
      </c>
      <c r="U354" s="116"/>
      <c r="V354" s="116"/>
      <c r="W354" s="116"/>
      <c r="X354" s="116"/>
      <c r="Y354" s="127" t="s">
        <v>1252</v>
      </c>
    </row>
    <row r="355" spans="1:25">
      <c r="A355" s="116">
        <v>355</v>
      </c>
      <c r="B355" s="117">
        <v>44637</v>
      </c>
      <c r="C355" s="118">
        <f t="shared" si="25"/>
        <v>3</v>
      </c>
      <c r="D355" s="119" t="s">
        <v>25</v>
      </c>
      <c r="E355" s="119" t="s">
        <v>1253</v>
      </c>
      <c r="F355" s="211" t="s">
        <v>1254</v>
      </c>
      <c r="G355" s="119" t="s">
        <v>1120</v>
      </c>
      <c r="H355" s="119" t="s">
        <v>177</v>
      </c>
      <c r="I355" s="121" t="s">
        <v>42</v>
      </c>
      <c r="J355" s="121" t="s">
        <v>72</v>
      </c>
      <c r="K355" s="120" t="s">
        <v>65</v>
      </c>
      <c r="L355" s="120" t="s">
        <v>32</v>
      </c>
      <c r="M355" s="119" t="s">
        <v>78</v>
      </c>
      <c r="N355" s="232"/>
      <c r="O355" s="232"/>
      <c r="P355" s="124">
        <f t="shared" si="26"/>
        <v>0</v>
      </c>
      <c r="Q355" s="125"/>
      <c r="R355" s="125"/>
      <c r="S355" s="119"/>
      <c r="U355" s="116" t="s">
        <v>1255</v>
      </c>
      <c r="V355" s="116" t="s">
        <v>110</v>
      </c>
      <c r="W355" s="116" t="s">
        <v>58</v>
      </c>
      <c r="X355" s="126">
        <v>44111</v>
      </c>
      <c r="Y355" s="127"/>
    </row>
    <row r="356" spans="1:25">
      <c r="A356" s="116">
        <v>356</v>
      </c>
      <c r="B356" s="117">
        <v>43466</v>
      </c>
      <c r="C356" s="118">
        <f t="shared" si="25"/>
        <v>1</v>
      </c>
      <c r="D356" s="119" t="s">
        <v>37</v>
      </c>
      <c r="E356" s="119" t="s">
        <v>1256</v>
      </c>
      <c r="F356" s="211" t="s">
        <v>351</v>
      </c>
      <c r="G356" s="119" t="s">
        <v>1257</v>
      </c>
      <c r="H356" s="119" t="s">
        <v>41</v>
      </c>
      <c r="I356" s="119" t="s">
        <v>42</v>
      </c>
      <c r="K356" s="120"/>
      <c r="L356" s="120" t="s">
        <v>32</v>
      </c>
      <c r="M356" s="119" t="s">
        <v>33</v>
      </c>
      <c r="N356" s="232">
        <v>43728</v>
      </c>
      <c r="O356" s="232"/>
      <c r="P356" s="124">
        <f t="shared" si="26"/>
        <v>0</v>
      </c>
      <c r="Q356" s="125"/>
      <c r="R356" s="125"/>
      <c r="S356" s="126" t="s">
        <v>44</v>
      </c>
      <c r="U356" s="116"/>
      <c r="V356" s="116"/>
      <c r="W356" s="116"/>
      <c r="X356" s="116"/>
      <c r="Y356" s="127" t="s">
        <v>44</v>
      </c>
    </row>
    <row r="357" spans="1:25">
      <c r="A357" s="116">
        <v>357</v>
      </c>
      <c r="B357" s="117">
        <v>43466</v>
      </c>
      <c r="C357" s="118">
        <f t="shared" si="25"/>
        <v>1</v>
      </c>
      <c r="D357" s="119" t="s">
        <v>37</v>
      </c>
      <c r="E357" s="119" t="s">
        <v>1258</v>
      </c>
      <c r="F357" s="211" t="s">
        <v>1259</v>
      </c>
      <c r="G357" s="119" t="s">
        <v>100</v>
      </c>
      <c r="H357" s="119" t="s">
        <v>101</v>
      </c>
      <c r="I357" s="119" t="s">
        <v>63</v>
      </c>
      <c r="J357" s="119" t="s">
        <v>63</v>
      </c>
      <c r="K357" s="120"/>
      <c r="L357" s="120" t="s">
        <v>32</v>
      </c>
      <c r="M357" s="119" t="s">
        <v>33</v>
      </c>
      <c r="N357" s="232">
        <v>43728</v>
      </c>
      <c r="O357" s="232"/>
      <c r="P357" s="124">
        <f t="shared" si="26"/>
        <v>0</v>
      </c>
      <c r="Q357" s="125"/>
      <c r="R357" s="125"/>
      <c r="S357" s="126" t="s">
        <v>44</v>
      </c>
      <c r="T357" s="126">
        <v>43729</v>
      </c>
      <c r="U357" s="116"/>
      <c r="V357" s="116"/>
      <c r="W357" s="116"/>
      <c r="X357" s="116"/>
      <c r="Y357" s="127" t="s">
        <v>44</v>
      </c>
    </row>
    <row r="358" spans="1:25">
      <c r="A358" s="116">
        <v>358</v>
      </c>
      <c r="B358" s="117">
        <v>43466</v>
      </c>
      <c r="C358" s="118">
        <f t="shared" si="25"/>
        <v>1</v>
      </c>
      <c r="D358" s="119" t="s">
        <v>37</v>
      </c>
      <c r="E358" s="119" t="s">
        <v>1260</v>
      </c>
      <c r="F358" s="211" t="s">
        <v>480</v>
      </c>
      <c r="G358" s="119" t="s">
        <v>100</v>
      </c>
      <c r="H358" s="119" t="s">
        <v>101</v>
      </c>
      <c r="I358" s="119" t="s">
        <v>63</v>
      </c>
      <c r="J358" s="119" t="s">
        <v>63</v>
      </c>
      <c r="K358" s="120"/>
      <c r="L358" s="120" t="s">
        <v>32</v>
      </c>
      <c r="M358" s="119" t="s">
        <v>33</v>
      </c>
      <c r="N358" s="232">
        <v>43728</v>
      </c>
      <c r="O358" s="232"/>
      <c r="P358" s="124">
        <f t="shared" si="26"/>
        <v>0</v>
      </c>
      <c r="Q358" s="125"/>
      <c r="R358" s="124"/>
      <c r="S358" s="126" t="s">
        <v>44</v>
      </c>
      <c r="T358" s="126">
        <v>43731</v>
      </c>
      <c r="U358" s="116"/>
      <c r="V358" s="116"/>
      <c r="W358" s="116"/>
      <c r="X358" s="116"/>
      <c r="Y358" s="127" t="s">
        <v>44</v>
      </c>
    </row>
    <row r="359" spans="1:25">
      <c r="A359" s="116">
        <v>359</v>
      </c>
      <c r="B359" s="117">
        <v>43466</v>
      </c>
      <c r="C359" s="118">
        <f t="shared" si="25"/>
        <v>1</v>
      </c>
      <c r="D359" s="119" t="s">
        <v>25</v>
      </c>
      <c r="E359" s="119" t="s">
        <v>1261</v>
      </c>
      <c r="F359" s="211" t="s">
        <v>1262</v>
      </c>
      <c r="G359" s="119" t="s">
        <v>1033</v>
      </c>
      <c r="H359" s="119" t="s">
        <v>29</v>
      </c>
      <c r="I359" s="119" t="s">
        <v>42</v>
      </c>
      <c r="K359" s="120"/>
      <c r="L359" s="120" t="s">
        <v>32</v>
      </c>
      <c r="M359" s="119" t="s">
        <v>33</v>
      </c>
      <c r="N359" s="232">
        <v>44112</v>
      </c>
      <c r="O359" s="232">
        <v>44265</v>
      </c>
      <c r="P359" s="124">
        <f t="shared" si="26"/>
        <v>3</v>
      </c>
      <c r="Q359" s="125">
        <v>1</v>
      </c>
      <c r="R359" s="125">
        <f ca="1">TODAY()-O359</f>
        <v>413</v>
      </c>
      <c r="S359" s="119" t="s">
        <v>92</v>
      </c>
      <c r="T359" s="126">
        <v>44265</v>
      </c>
      <c r="U359" s="116" t="s">
        <v>1263</v>
      </c>
      <c r="V359" s="116" t="s">
        <v>110</v>
      </c>
      <c r="W359" s="116" t="s">
        <v>58</v>
      </c>
      <c r="X359" s="126">
        <v>44111</v>
      </c>
      <c r="Y359" s="127"/>
    </row>
    <row r="360" spans="1:25">
      <c r="A360" s="116">
        <v>360</v>
      </c>
      <c r="B360" s="117">
        <v>43466</v>
      </c>
      <c r="C360" s="118">
        <f t="shared" si="25"/>
        <v>1</v>
      </c>
      <c r="D360" s="119" t="s">
        <v>37</v>
      </c>
      <c r="E360" s="119" t="s">
        <v>1264</v>
      </c>
      <c r="F360" s="211" t="s">
        <v>1265</v>
      </c>
      <c r="G360" s="119" t="s">
        <v>1266</v>
      </c>
      <c r="H360" s="119" t="s">
        <v>86</v>
      </c>
      <c r="I360" s="119" t="s">
        <v>42</v>
      </c>
      <c r="K360" s="120"/>
      <c r="L360" s="120" t="s">
        <v>32</v>
      </c>
      <c r="M360" s="119" t="s">
        <v>33</v>
      </c>
      <c r="N360" s="232">
        <v>43727</v>
      </c>
      <c r="O360" s="232">
        <v>43728</v>
      </c>
      <c r="P360" s="124">
        <f t="shared" si="26"/>
        <v>9</v>
      </c>
      <c r="Q360" s="125"/>
      <c r="R360" s="125"/>
      <c r="S360" s="126" t="s">
        <v>44</v>
      </c>
      <c r="T360" s="126">
        <v>43728</v>
      </c>
      <c r="U360" s="116"/>
      <c r="V360" s="116"/>
      <c r="W360" s="116"/>
      <c r="X360" s="116"/>
      <c r="Y360" s="127" t="s">
        <v>44</v>
      </c>
    </row>
    <row r="361" spans="1:25">
      <c r="A361" s="116">
        <v>361</v>
      </c>
      <c r="B361" s="117">
        <v>43466</v>
      </c>
      <c r="C361" s="118">
        <f t="shared" si="25"/>
        <v>1</v>
      </c>
      <c r="D361" s="119" t="s">
        <v>37</v>
      </c>
      <c r="E361" s="119" t="s">
        <v>1267</v>
      </c>
      <c r="F361" s="211" t="s">
        <v>1259</v>
      </c>
      <c r="G361" s="119" t="s">
        <v>1268</v>
      </c>
      <c r="H361" s="119" t="s">
        <v>97</v>
      </c>
      <c r="I361" s="119" t="s">
        <v>42</v>
      </c>
      <c r="K361" s="120"/>
      <c r="L361" s="120" t="s">
        <v>32</v>
      </c>
      <c r="M361" s="119" t="s">
        <v>33</v>
      </c>
      <c r="N361" s="232">
        <v>43731</v>
      </c>
      <c r="O361" s="232"/>
      <c r="P361" s="124">
        <f t="shared" si="26"/>
        <v>0</v>
      </c>
      <c r="Q361" s="125"/>
      <c r="R361" s="124"/>
      <c r="S361" s="119" t="s">
        <v>237</v>
      </c>
      <c r="T361" s="126">
        <v>43736</v>
      </c>
      <c r="U361" s="116"/>
      <c r="V361" s="116"/>
      <c r="W361" s="116"/>
      <c r="X361" s="116"/>
      <c r="Y361" s="158" t="s">
        <v>503</v>
      </c>
    </row>
    <row r="362" spans="1:25">
      <c r="A362" s="116">
        <v>362</v>
      </c>
      <c r="B362" s="117">
        <v>43466</v>
      </c>
      <c r="C362" s="118">
        <f t="shared" si="25"/>
        <v>1</v>
      </c>
      <c r="D362" s="119" t="s">
        <v>37</v>
      </c>
      <c r="E362" s="119" t="s">
        <v>1269</v>
      </c>
      <c r="F362" s="211" t="s">
        <v>544</v>
      </c>
      <c r="G362" s="119" t="s">
        <v>1270</v>
      </c>
      <c r="H362" s="119" t="s">
        <v>344</v>
      </c>
      <c r="I362" s="119" t="s">
        <v>42</v>
      </c>
      <c r="K362" s="120"/>
      <c r="L362" s="120" t="s">
        <v>32</v>
      </c>
      <c r="M362" s="119" t="s">
        <v>33</v>
      </c>
      <c r="N362" s="232">
        <v>43879</v>
      </c>
      <c r="O362" s="232"/>
      <c r="P362" s="124">
        <f t="shared" si="26"/>
        <v>0</v>
      </c>
      <c r="Q362" s="125"/>
      <c r="R362" s="125"/>
      <c r="S362" s="126" t="s">
        <v>44</v>
      </c>
      <c r="U362" s="116"/>
      <c r="V362" s="116"/>
      <c r="W362" s="116"/>
      <c r="X362" s="116"/>
      <c r="Y362" s="127" t="s">
        <v>44</v>
      </c>
    </row>
    <row r="363" spans="1:25">
      <c r="A363" s="116">
        <v>363</v>
      </c>
      <c r="B363" s="117">
        <v>44637</v>
      </c>
      <c r="C363" s="118">
        <f t="shared" si="25"/>
        <v>3</v>
      </c>
      <c r="D363" s="119" t="s">
        <v>25</v>
      </c>
      <c r="E363" s="119" t="s">
        <v>1271</v>
      </c>
      <c r="F363" s="211" t="s">
        <v>1272</v>
      </c>
      <c r="G363" s="119" t="s">
        <v>1273</v>
      </c>
      <c r="H363" s="119" t="s">
        <v>1173</v>
      </c>
      <c r="I363" s="121" t="s">
        <v>42</v>
      </c>
      <c r="J363" s="121" t="s">
        <v>72</v>
      </c>
      <c r="K363" s="120" t="s">
        <v>65</v>
      </c>
      <c r="L363" s="120" t="s">
        <v>32</v>
      </c>
      <c r="M363" s="119" t="s">
        <v>78</v>
      </c>
      <c r="N363" s="232"/>
      <c r="O363" s="232"/>
      <c r="P363" s="124">
        <f t="shared" si="26"/>
        <v>0</v>
      </c>
      <c r="Q363" s="125"/>
      <c r="R363" s="125"/>
      <c r="S363" s="119"/>
      <c r="U363" s="116" t="s">
        <v>1274</v>
      </c>
      <c r="V363" s="116" t="s">
        <v>110</v>
      </c>
      <c r="W363" s="116" t="s">
        <v>58</v>
      </c>
      <c r="X363" s="126">
        <v>44111</v>
      </c>
      <c r="Y363" s="127"/>
    </row>
    <row r="364" spans="1:25">
      <c r="A364" s="116">
        <v>364</v>
      </c>
      <c r="B364" s="117">
        <v>43466</v>
      </c>
      <c r="C364" s="118">
        <f t="shared" si="25"/>
        <v>1</v>
      </c>
      <c r="D364" s="119" t="s">
        <v>25</v>
      </c>
      <c r="E364" s="119" t="s">
        <v>1275</v>
      </c>
      <c r="F364" s="211" t="s">
        <v>544</v>
      </c>
      <c r="G364" s="119" t="s">
        <v>1273</v>
      </c>
      <c r="H364" s="119" t="s">
        <v>41</v>
      </c>
      <c r="I364" s="119" t="s">
        <v>42</v>
      </c>
      <c r="K364" s="120"/>
      <c r="L364" s="120" t="s">
        <v>32</v>
      </c>
      <c r="M364" s="119" t="s">
        <v>33</v>
      </c>
      <c r="N364" s="232">
        <v>43728</v>
      </c>
      <c r="O364" s="232">
        <v>44251</v>
      </c>
      <c r="P364" s="124">
        <f t="shared" si="26"/>
        <v>2</v>
      </c>
      <c r="Q364" s="125"/>
      <c r="R364" s="125">
        <f ca="1">TODAY()-O364</f>
        <v>427</v>
      </c>
      <c r="S364" s="119" t="s">
        <v>55</v>
      </c>
      <c r="U364" s="116"/>
      <c r="V364" s="116"/>
      <c r="W364" s="116"/>
      <c r="X364" s="116"/>
      <c r="Y364" s="127" t="s">
        <v>251</v>
      </c>
    </row>
    <row r="365" spans="1:25">
      <c r="A365" s="116">
        <v>365</v>
      </c>
      <c r="B365" s="117">
        <v>43466</v>
      </c>
      <c r="C365" s="118">
        <f t="shared" si="25"/>
        <v>1</v>
      </c>
      <c r="D365" s="119" t="s">
        <v>25</v>
      </c>
      <c r="E365" s="119" t="s">
        <v>1276</v>
      </c>
      <c r="F365" s="211" t="s">
        <v>1277</v>
      </c>
      <c r="G365" s="119" t="s">
        <v>1278</v>
      </c>
      <c r="H365" s="119" t="s">
        <v>160</v>
      </c>
      <c r="I365" s="121" t="s">
        <v>42</v>
      </c>
      <c r="J365" s="121" t="s">
        <v>72</v>
      </c>
      <c r="K365" s="120" t="s">
        <v>65</v>
      </c>
      <c r="L365" s="120" t="s">
        <v>32</v>
      </c>
      <c r="M365" s="119" t="s">
        <v>33</v>
      </c>
      <c r="N365" s="232">
        <v>44637</v>
      </c>
      <c r="O365" s="232">
        <v>44637</v>
      </c>
      <c r="P365" s="124">
        <f t="shared" si="26"/>
        <v>3</v>
      </c>
      <c r="Q365" s="125"/>
      <c r="R365" s="125"/>
      <c r="S365" s="119"/>
      <c r="U365" s="116" t="s">
        <v>1279</v>
      </c>
      <c r="V365" s="116" t="s">
        <v>156</v>
      </c>
      <c r="W365" s="116" t="s">
        <v>58</v>
      </c>
      <c r="X365" s="126">
        <v>44111</v>
      </c>
      <c r="Y365" s="127"/>
    </row>
    <row r="366" spans="1:25">
      <c r="A366" s="116">
        <v>366</v>
      </c>
      <c r="B366" s="117">
        <v>43466</v>
      </c>
      <c r="C366" s="118">
        <f t="shared" si="25"/>
        <v>1</v>
      </c>
      <c r="D366" s="119" t="s">
        <v>25</v>
      </c>
      <c r="E366" s="119" t="s">
        <v>1280</v>
      </c>
      <c r="F366" s="211"/>
      <c r="G366" s="119" t="s">
        <v>1281</v>
      </c>
      <c r="H366" s="119"/>
      <c r="K366" s="120"/>
      <c r="L366" s="120" t="s">
        <v>32</v>
      </c>
      <c r="M366" s="119" t="s">
        <v>33</v>
      </c>
      <c r="N366" s="232">
        <v>44112</v>
      </c>
      <c r="O366" s="232"/>
      <c r="P366" s="124">
        <f t="shared" si="26"/>
        <v>0</v>
      </c>
      <c r="Q366" s="125"/>
      <c r="R366" s="125">
        <f ca="1">TODAY()-N366</f>
        <v>566</v>
      </c>
      <c r="S366" s="119" t="s">
        <v>92</v>
      </c>
      <c r="T366" s="126">
        <v>44112</v>
      </c>
      <c r="U366" s="116" t="s">
        <v>1282</v>
      </c>
      <c r="V366" s="116" t="s">
        <v>110</v>
      </c>
      <c r="W366" s="116" t="s">
        <v>125</v>
      </c>
      <c r="X366" s="126">
        <v>44111</v>
      </c>
    </row>
    <row r="367" spans="1:25">
      <c r="A367" s="116">
        <v>367</v>
      </c>
      <c r="B367" s="117">
        <v>43466</v>
      </c>
      <c r="C367" s="118">
        <f t="shared" si="25"/>
        <v>1</v>
      </c>
      <c r="D367" s="119" t="s">
        <v>25</v>
      </c>
      <c r="E367" s="119" t="s">
        <v>1283</v>
      </c>
      <c r="F367" s="211" t="s">
        <v>1284</v>
      </c>
      <c r="G367" s="119" t="s">
        <v>1285</v>
      </c>
      <c r="H367" s="119" t="s">
        <v>48</v>
      </c>
      <c r="I367" s="119" t="s">
        <v>42</v>
      </c>
      <c r="K367" s="120"/>
      <c r="L367" s="120" t="s">
        <v>32</v>
      </c>
      <c r="M367" s="119" t="s">
        <v>33</v>
      </c>
      <c r="N367" s="232">
        <v>43728</v>
      </c>
      <c r="O367" s="232">
        <v>44251</v>
      </c>
      <c r="P367" s="124">
        <f t="shared" si="26"/>
        <v>2</v>
      </c>
      <c r="Q367" s="125"/>
      <c r="R367" s="125">
        <f ca="1">TODAY()-O367</f>
        <v>427</v>
      </c>
      <c r="S367" s="126" t="s">
        <v>44</v>
      </c>
      <c r="U367" s="116"/>
      <c r="V367" s="116"/>
      <c r="W367" s="116"/>
      <c r="X367" s="116"/>
      <c r="Y367" s="127" t="s">
        <v>289</v>
      </c>
    </row>
    <row r="368" spans="1:25" ht="27.6">
      <c r="A368" s="116">
        <v>368</v>
      </c>
      <c r="B368" s="117">
        <v>44637</v>
      </c>
      <c r="C368" s="118">
        <f t="shared" si="25"/>
        <v>3</v>
      </c>
      <c r="D368" s="119" t="s">
        <v>25</v>
      </c>
      <c r="E368" s="119" t="s">
        <v>1286</v>
      </c>
      <c r="F368" s="211" t="s">
        <v>1287</v>
      </c>
      <c r="G368" s="119" t="s">
        <v>1288</v>
      </c>
      <c r="H368" s="119" t="s">
        <v>53</v>
      </c>
      <c r="I368" s="121" t="s">
        <v>42</v>
      </c>
      <c r="J368" s="121" t="s">
        <v>72</v>
      </c>
      <c r="K368" s="120" t="s">
        <v>65</v>
      </c>
      <c r="L368" s="120" t="s">
        <v>32</v>
      </c>
      <c r="M368" s="119" t="s">
        <v>78</v>
      </c>
      <c r="N368" s="232"/>
      <c r="O368" s="232"/>
      <c r="P368" s="124">
        <f t="shared" si="26"/>
        <v>0</v>
      </c>
      <c r="Q368" s="125"/>
      <c r="R368" s="125"/>
      <c r="S368" s="119"/>
      <c r="U368" s="116" t="s">
        <v>1289</v>
      </c>
      <c r="V368" s="116" t="s">
        <v>156</v>
      </c>
      <c r="W368" s="116" t="s">
        <v>58</v>
      </c>
      <c r="X368" s="126">
        <v>44112</v>
      </c>
    </row>
    <row r="369" spans="1:25">
      <c r="A369" s="116">
        <v>369</v>
      </c>
      <c r="B369" s="117">
        <v>43466</v>
      </c>
      <c r="C369" s="118">
        <f t="shared" si="25"/>
        <v>1</v>
      </c>
      <c r="D369" s="119" t="s">
        <v>25</v>
      </c>
      <c r="E369" s="119" t="s">
        <v>1290</v>
      </c>
      <c r="F369" s="211" t="s">
        <v>1291</v>
      </c>
      <c r="G369" s="119" t="s">
        <v>1292</v>
      </c>
      <c r="H369" s="119"/>
      <c r="K369" s="120"/>
      <c r="L369" s="120" t="s">
        <v>32</v>
      </c>
      <c r="M369" s="119" t="s">
        <v>33</v>
      </c>
      <c r="N369" s="232" t="s">
        <v>280</v>
      </c>
      <c r="O369" s="232"/>
      <c r="P369" s="124">
        <f t="shared" si="26"/>
        <v>0</v>
      </c>
      <c r="Q369" s="125"/>
      <c r="R369" s="125"/>
      <c r="S369" s="126" t="s">
        <v>44</v>
      </c>
      <c r="U369" s="116"/>
      <c r="V369" s="116"/>
      <c r="W369" s="116"/>
      <c r="X369" s="116"/>
      <c r="Y369" s="116" t="s">
        <v>44</v>
      </c>
    </row>
    <row r="370" spans="1:25">
      <c r="A370" s="116">
        <v>370</v>
      </c>
      <c r="B370" s="117">
        <v>43466</v>
      </c>
      <c r="C370" s="118">
        <f t="shared" si="25"/>
        <v>1</v>
      </c>
      <c r="D370" s="119" t="s">
        <v>25</v>
      </c>
      <c r="E370" s="119" t="s">
        <v>1293</v>
      </c>
      <c r="F370" s="211" t="s">
        <v>783</v>
      </c>
      <c r="G370" s="119" t="s">
        <v>1292</v>
      </c>
      <c r="H370" s="119"/>
      <c r="K370" s="120"/>
      <c r="L370" s="120" t="s">
        <v>32</v>
      </c>
      <c r="M370" s="119" t="s">
        <v>33</v>
      </c>
      <c r="N370" s="232" t="s">
        <v>280</v>
      </c>
      <c r="O370" s="232"/>
      <c r="P370" s="124">
        <f t="shared" si="26"/>
        <v>0</v>
      </c>
      <c r="Q370" s="125"/>
      <c r="R370" s="125"/>
      <c r="S370" s="126" t="s">
        <v>44</v>
      </c>
      <c r="U370" s="116"/>
      <c r="V370" s="116"/>
      <c r="W370" s="116"/>
      <c r="X370" s="116"/>
      <c r="Y370" s="127" t="s">
        <v>44</v>
      </c>
    </row>
    <row r="371" spans="1:25">
      <c r="A371" s="116">
        <v>371</v>
      </c>
      <c r="B371" s="117">
        <v>43466</v>
      </c>
      <c r="C371" s="118">
        <f t="shared" si="25"/>
        <v>1</v>
      </c>
      <c r="D371" s="119" t="s">
        <v>25</v>
      </c>
      <c r="E371" s="119" t="s">
        <v>1294</v>
      </c>
      <c r="F371" s="211" t="s">
        <v>133</v>
      </c>
      <c r="G371" s="119" t="s">
        <v>1295</v>
      </c>
      <c r="H371" s="119"/>
      <c r="K371" s="120"/>
      <c r="L371" s="120" t="s">
        <v>32</v>
      </c>
      <c r="M371" s="119" t="s">
        <v>33</v>
      </c>
      <c r="N371" s="232" t="s">
        <v>280</v>
      </c>
      <c r="O371" s="232"/>
      <c r="P371" s="124">
        <f t="shared" si="26"/>
        <v>0</v>
      </c>
      <c r="Q371" s="125"/>
      <c r="R371" s="125"/>
      <c r="S371" s="126" t="s">
        <v>44</v>
      </c>
      <c r="U371" s="116"/>
      <c r="V371" s="116"/>
      <c r="W371" s="116"/>
      <c r="X371" s="116"/>
      <c r="Y371" s="127" t="s">
        <v>44</v>
      </c>
    </row>
    <row r="372" spans="1:25">
      <c r="A372" s="116">
        <v>372</v>
      </c>
      <c r="B372" s="117">
        <v>43466</v>
      </c>
      <c r="C372" s="118">
        <f t="shared" si="25"/>
        <v>1</v>
      </c>
      <c r="D372" s="119" t="s">
        <v>25</v>
      </c>
      <c r="E372" s="119" t="s">
        <v>1296</v>
      </c>
      <c r="F372" s="211" t="s">
        <v>1297</v>
      </c>
      <c r="G372" s="119" t="s">
        <v>1298</v>
      </c>
      <c r="H372" s="119"/>
      <c r="I372" s="119" t="s">
        <v>42</v>
      </c>
      <c r="K372" s="120"/>
      <c r="L372" s="120" t="s">
        <v>32</v>
      </c>
      <c r="M372" s="119" t="s">
        <v>33</v>
      </c>
      <c r="N372" s="232" t="s">
        <v>280</v>
      </c>
      <c r="O372" s="232"/>
      <c r="P372" s="124">
        <f t="shared" si="26"/>
        <v>0</v>
      </c>
      <c r="Q372" s="125"/>
      <c r="R372" s="125"/>
      <c r="S372" s="126" t="s">
        <v>44</v>
      </c>
      <c r="U372" s="116"/>
      <c r="V372" s="116"/>
      <c r="W372" s="116"/>
      <c r="X372" s="116"/>
      <c r="Y372" s="127" t="s">
        <v>1299</v>
      </c>
    </row>
    <row r="373" spans="1:25">
      <c r="A373" s="116">
        <v>373</v>
      </c>
      <c r="B373" s="117">
        <v>43466</v>
      </c>
      <c r="C373" s="118">
        <f t="shared" si="25"/>
        <v>1</v>
      </c>
      <c r="D373" s="119" t="s">
        <v>25</v>
      </c>
      <c r="E373" s="119" t="s">
        <v>1300</v>
      </c>
      <c r="F373" s="211" t="s">
        <v>579</v>
      </c>
      <c r="G373" s="119" t="s">
        <v>593</v>
      </c>
      <c r="H373" s="119"/>
      <c r="I373" s="119" t="s">
        <v>196</v>
      </c>
      <c r="J373" s="119" t="s">
        <v>196</v>
      </c>
      <c r="K373" s="120"/>
      <c r="L373" s="120" t="s">
        <v>32</v>
      </c>
      <c r="M373" s="119" t="s">
        <v>33</v>
      </c>
      <c r="N373" s="232">
        <v>43728</v>
      </c>
      <c r="O373" s="232">
        <v>44022</v>
      </c>
      <c r="P373" s="124">
        <f t="shared" si="26"/>
        <v>7</v>
      </c>
      <c r="Q373" s="125"/>
      <c r="R373" s="125">
        <f ca="1">TODAY()-O373</f>
        <v>656</v>
      </c>
      <c r="S373" s="126" t="s">
        <v>44</v>
      </c>
      <c r="U373" s="116"/>
      <c r="V373" s="116"/>
      <c r="W373" s="116"/>
      <c r="X373" s="116"/>
      <c r="Y373" s="116" t="s">
        <v>44</v>
      </c>
    </row>
    <row r="374" spans="1:25">
      <c r="A374" s="116">
        <v>374</v>
      </c>
      <c r="B374" s="117">
        <v>43466</v>
      </c>
      <c r="C374" s="118">
        <f t="shared" si="25"/>
        <v>1</v>
      </c>
      <c r="D374" s="119" t="s">
        <v>25</v>
      </c>
      <c r="E374" s="119" t="s">
        <v>1301</v>
      </c>
      <c r="F374" s="211" t="s">
        <v>469</v>
      </c>
      <c r="G374" s="119" t="s">
        <v>593</v>
      </c>
      <c r="H374" s="119" t="s">
        <v>344</v>
      </c>
      <c r="I374" s="119" t="s">
        <v>42</v>
      </c>
      <c r="K374" s="120"/>
      <c r="L374" s="120" t="s">
        <v>32</v>
      </c>
      <c r="M374" s="119" t="s">
        <v>33</v>
      </c>
      <c r="N374" s="232">
        <v>43731</v>
      </c>
      <c r="O374" s="232">
        <v>44251</v>
      </c>
      <c r="P374" s="124">
        <f t="shared" si="26"/>
        <v>2</v>
      </c>
      <c r="Q374" s="125"/>
      <c r="R374" s="125">
        <f ca="1">TODAY()-O374</f>
        <v>427</v>
      </c>
      <c r="S374" s="119"/>
      <c r="U374" s="116"/>
      <c r="V374" s="116"/>
      <c r="W374" s="116"/>
      <c r="X374" s="116"/>
      <c r="Y374" s="127" t="s">
        <v>1302</v>
      </c>
    </row>
    <row r="375" spans="1:25">
      <c r="A375" s="116">
        <v>375</v>
      </c>
      <c r="B375" s="117">
        <v>43466</v>
      </c>
      <c r="C375" s="118">
        <f t="shared" si="25"/>
        <v>1</v>
      </c>
      <c r="D375" s="119" t="s">
        <v>25</v>
      </c>
      <c r="E375" s="119" t="s">
        <v>1303</v>
      </c>
      <c r="F375" s="211" t="s">
        <v>1304</v>
      </c>
      <c r="G375" s="119" t="s">
        <v>1305</v>
      </c>
      <c r="H375" s="119" t="s">
        <v>97</v>
      </c>
      <c r="I375" s="121" t="s">
        <v>42</v>
      </c>
      <c r="J375" s="121" t="s">
        <v>43</v>
      </c>
      <c r="K375" s="120" t="s">
        <v>65</v>
      </c>
      <c r="L375" s="120" t="s">
        <v>32</v>
      </c>
      <c r="M375" s="119" t="s">
        <v>78</v>
      </c>
      <c r="N375" s="232"/>
      <c r="O375" s="232"/>
      <c r="P375" s="124">
        <f t="shared" si="26"/>
        <v>0</v>
      </c>
      <c r="Q375" s="122"/>
      <c r="R375" s="125"/>
      <c r="S375" s="119"/>
      <c r="U375" s="116" t="s">
        <v>1306</v>
      </c>
      <c r="V375" s="116" t="s">
        <v>156</v>
      </c>
      <c r="W375" s="116" t="s">
        <v>58</v>
      </c>
      <c r="X375" s="126">
        <v>44112</v>
      </c>
    </row>
    <row r="376" spans="1:25">
      <c r="A376" s="116">
        <v>376</v>
      </c>
      <c r="B376" s="117">
        <v>43466</v>
      </c>
      <c r="C376" s="118">
        <f t="shared" si="25"/>
        <v>1</v>
      </c>
      <c r="D376" s="119" t="s">
        <v>37</v>
      </c>
      <c r="E376" s="119" t="s">
        <v>1307</v>
      </c>
      <c r="F376" s="211" t="s">
        <v>1308</v>
      </c>
      <c r="G376" s="119" t="s">
        <v>1309</v>
      </c>
      <c r="H376" s="119" t="s">
        <v>192</v>
      </c>
      <c r="I376" s="119" t="s">
        <v>42</v>
      </c>
      <c r="K376" s="120"/>
      <c r="L376" s="120" t="s">
        <v>32</v>
      </c>
      <c r="M376" s="119" t="s">
        <v>33</v>
      </c>
      <c r="N376" s="232">
        <v>43728</v>
      </c>
      <c r="O376" s="232"/>
      <c r="P376" s="124">
        <f t="shared" si="26"/>
        <v>0</v>
      </c>
      <c r="Q376" s="125"/>
      <c r="R376" s="124"/>
      <c r="S376" s="119" t="s">
        <v>237</v>
      </c>
      <c r="T376" s="126">
        <v>43749</v>
      </c>
      <c r="U376" s="116"/>
      <c r="V376" s="116"/>
      <c r="W376" s="116"/>
      <c r="X376" s="116"/>
      <c r="Y376" s="127" t="s">
        <v>988</v>
      </c>
    </row>
    <row r="377" spans="1:25">
      <c r="A377" s="116">
        <v>377</v>
      </c>
      <c r="B377" s="117">
        <v>43466</v>
      </c>
      <c r="C377" s="118">
        <f t="shared" si="25"/>
        <v>1</v>
      </c>
      <c r="D377" s="119" t="s">
        <v>37</v>
      </c>
      <c r="E377" s="119" t="s">
        <v>1310</v>
      </c>
      <c r="F377" s="211" t="s">
        <v>1311</v>
      </c>
      <c r="G377" s="119" t="s">
        <v>1312</v>
      </c>
      <c r="H377" s="119" t="s">
        <v>41</v>
      </c>
      <c r="I377" s="119" t="s">
        <v>63</v>
      </c>
      <c r="J377" s="119" t="s">
        <v>63</v>
      </c>
      <c r="K377" s="120"/>
      <c r="L377" s="120" t="s">
        <v>32</v>
      </c>
      <c r="M377" s="119" t="s">
        <v>33</v>
      </c>
      <c r="N377" s="232">
        <v>43731</v>
      </c>
      <c r="O377" s="232">
        <v>43761</v>
      </c>
      <c r="P377" s="124">
        <f t="shared" si="26"/>
        <v>10</v>
      </c>
      <c r="Q377" s="125"/>
      <c r="R377" s="125"/>
      <c r="S377" s="119" t="s">
        <v>237</v>
      </c>
      <c r="T377" s="126">
        <v>43732</v>
      </c>
      <c r="U377" s="116"/>
      <c r="V377" s="116"/>
      <c r="W377" s="116"/>
      <c r="X377" s="116"/>
      <c r="Y377" s="127" t="s">
        <v>988</v>
      </c>
    </row>
    <row r="378" spans="1:25">
      <c r="A378" s="116">
        <v>378</v>
      </c>
      <c r="B378" s="117">
        <v>43466</v>
      </c>
      <c r="C378" s="118">
        <f t="shared" si="25"/>
        <v>1</v>
      </c>
      <c r="D378" s="119" t="s">
        <v>37</v>
      </c>
      <c r="E378" s="119" t="s">
        <v>1313</v>
      </c>
      <c r="F378" s="211" t="s">
        <v>228</v>
      </c>
      <c r="G378" s="119" t="s">
        <v>1314</v>
      </c>
      <c r="H378" s="119" t="s">
        <v>48</v>
      </c>
      <c r="I378" s="119" t="s">
        <v>42</v>
      </c>
      <c r="K378" s="120"/>
      <c r="L378" s="120" t="s">
        <v>32</v>
      </c>
      <c r="M378" s="119" t="s">
        <v>33</v>
      </c>
      <c r="N378" s="232">
        <v>43728</v>
      </c>
      <c r="O378" s="232"/>
      <c r="P378" s="124">
        <f t="shared" si="26"/>
        <v>0</v>
      </c>
      <c r="Q378" s="125"/>
      <c r="R378" s="125"/>
      <c r="S378" s="126" t="s">
        <v>44</v>
      </c>
      <c r="U378" s="116"/>
      <c r="V378" s="116"/>
      <c r="W378" s="116"/>
      <c r="X378" s="116"/>
      <c r="Y378" s="127" t="s">
        <v>44</v>
      </c>
    </row>
    <row r="379" spans="1:25">
      <c r="A379" s="116">
        <v>379</v>
      </c>
      <c r="B379" s="117">
        <v>43466</v>
      </c>
      <c r="C379" s="118">
        <f t="shared" si="25"/>
        <v>1</v>
      </c>
      <c r="D379" s="119" t="s">
        <v>37</v>
      </c>
      <c r="E379" s="119" t="s">
        <v>1315</v>
      </c>
      <c r="F379" s="211" t="s">
        <v>473</v>
      </c>
      <c r="G379" s="119" t="s">
        <v>812</v>
      </c>
      <c r="H379" s="119" t="s">
        <v>97</v>
      </c>
      <c r="I379" s="119" t="s">
        <v>42</v>
      </c>
      <c r="K379" s="120"/>
      <c r="L379" s="120" t="s">
        <v>32</v>
      </c>
      <c r="M379" s="119" t="s">
        <v>33</v>
      </c>
      <c r="N379" s="232">
        <v>43728</v>
      </c>
      <c r="O379" s="232"/>
      <c r="P379" s="124">
        <f t="shared" si="26"/>
        <v>0</v>
      </c>
      <c r="Q379" s="125"/>
      <c r="R379" s="125"/>
      <c r="S379" s="126" t="s">
        <v>44</v>
      </c>
      <c r="U379" s="116"/>
      <c r="V379" s="116"/>
      <c r="W379" s="116"/>
      <c r="X379" s="116"/>
      <c r="Y379" s="127" t="s">
        <v>44</v>
      </c>
    </row>
    <row r="380" spans="1:25">
      <c r="A380" s="116">
        <v>380</v>
      </c>
      <c r="B380" s="117">
        <v>43466</v>
      </c>
      <c r="C380" s="118">
        <f t="shared" si="25"/>
        <v>1</v>
      </c>
      <c r="D380" s="119" t="s">
        <v>252</v>
      </c>
      <c r="E380" s="119" t="s">
        <v>1316</v>
      </c>
      <c r="F380" s="211" t="s">
        <v>1317</v>
      </c>
      <c r="G380" s="119" t="s">
        <v>677</v>
      </c>
      <c r="H380" s="119" t="s">
        <v>48</v>
      </c>
      <c r="I380" s="119" t="s">
        <v>42</v>
      </c>
      <c r="J380" s="119" t="s">
        <v>43</v>
      </c>
      <c r="K380" s="120" t="s">
        <v>65</v>
      </c>
      <c r="L380" s="120" t="s">
        <v>32</v>
      </c>
      <c r="M380" s="119" t="s">
        <v>33</v>
      </c>
      <c r="N380" s="232">
        <v>44022</v>
      </c>
      <c r="O380" s="232">
        <v>44602</v>
      </c>
      <c r="P380" s="124">
        <f t="shared" si="26"/>
        <v>2</v>
      </c>
      <c r="Q380" s="125"/>
      <c r="R380" s="125">
        <f ca="1">TODAY()-O380</f>
        <v>76</v>
      </c>
      <c r="S380" s="119"/>
      <c r="U380" s="116"/>
      <c r="V380" s="116"/>
      <c r="W380" s="116"/>
      <c r="X380" s="116"/>
      <c r="Y380" s="116" t="s">
        <v>1318</v>
      </c>
    </row>
    <row r="381" spans="1:25" ht="27.6">
      <c r="A381" s="116">
        <v>381</v>
      </c>
      <c r="B381" s="117">
        <v>43466</v>
      </c>
      <c r="C381" s="118">
        <f t="shared" si="25"/>
        <v>1</v>
      </c>
      <c r="D381" s="119" t="s">
        <v>37</v>
      </c>
      <c r="E381" s="119" t="s">
        <v>1319</v>
      </c>
      <c r="F381" s="211" t="s">
        <v>1320</v>
      </c>
      <c r="G381" s="119" t="s">
        <v>677</v>
      </c>
      <c r="H381" s="119" t="s">
        <v>97</v>
      </c>
      <c r="I381" s="119" t="s">
        <v>42</v>
      </c>
      <c r="K381" s="120"/>
      <c r="L381" s="120" t="s">
        <v>32</v>
      </c>
      <c r="M381" s="119" t="s">
        <v>33</v>
      </c>
      <c r="N381" s="232"/>
      <c r="O381" s="232"/>
      <c r="P381" s="124">
        <f t="shared" si="26"/>
        <v>0</v>
      </c>
      <c r="Q381" s="125"/>
      <c r="R381" s="125"/>
      <c r="S381" s="119"/>
      <c r="U381" s="116"/>
      <c r="V381" s="116"/>
      <c r="W381" s="116"/>
      <c r="X381" s="116"/>
      <c r="Y381" s="116" t="s">
        <v>1321</v>
      </c>
    </row>
    <row r="382" spans="1:25">
      <c r="A382" s="116">
        <v>382</v>
      </c>
      <c r="B382" s="117">
        <v>43466</v>
      </c>
      <c r="C382" s="118">
        <f t="shared" si="25"/>
        <v>1</v>
      </c>
      <c r="D382" s="119" t="s">
        <v>252</v>
      </c>
      <c r="E382" s="119" t="s">
        <v>1322</v>
      </c>
      <c r="F382" s="211" t="s">
        <v>1323</v>
      </c>
      <c r="G382" s="119" t="s">
        <v>677</v>
      </c>
      <c r="H382" s="119" t="s">
        <v>97</v>
      </c>
      <c r="I382" s="119" t="s">
        <v>42</v>
      </c>
      <c r="K382" s="120"/>
      <c r="L382" s="120" t="s">
        <v>32</v>
      </c>
      <c r="M382" s="119" t="s">
        <v>33</v>
      </c>
      <c r="N382" s="232">
        <v>44022</v>
      </c>
      <c r="O382" s="232">
        <v>44284</v>
      </c>
      <c r="P382" s="124">
        <f t="shared" si="26"/>
        <v>3</v>
      </c>
      <c r="Q382" s="125">
        <v>1</v>
      </c>
      <c r="R382" s="125">
        <f ca="1">TODAY()-O382</f>
        <v>394</v>
      </c>
      <c r="S382" s="119" t="s">
        <v>92</v>
      </c>
      <c r="T382" s="126">
        <v>44284</v>
      </c>
      <c r="U382" s="116"/>
      <c r="V382" s="116"/>
      <c r="W382" s="116"/>
      <c r="X382" s="116"/>
      <c r="Y382" s="116" t="s">
        <v>1324</v>
      </c>
    </row>
    <row r="383" spans="1:25">
      <c r="A383" s="116">
        <v>383</v>
      </c>
      <c r="B383" s="117">
        <v>43466</v>
      </c>
      <c r="C383" s="118">
        <f t="shared" si="25"/>
        <v>1</v>
      </c>
      <c r="D383" s="119" t="s">
        <v>25</v>
      </c>
      <c r="E383" s="119" t="s">
        <v>1325</v>
      </c>
      <c r="F383" s="211"/>
      <c r="G383" s="119" t="s">
        <v>677</v>
      </c>
      <c r="H383" s="119"/>
      <c r="K383" s="120"/>
      <c r="L383" s="120" t="s">
        <v>32</v>
      </c>
      <c r="M383" s="119" t="s">
        <v>33</v>
      </c>
      <c r="N383" s="232">
        <v>43731</v>
      </c>
      <c r="O383" s="232">
        <v>44112</v>
      </c>
      <c r="P383" s="124">
        <f t="shared" si="26"/>
        <v>10</v>
      </c>
      <c r="Q383" s="125">
        <v>1</v>
      </c>
      <c r="R383" s="125">
        <f ca="1">TODAY()-O383</f>
        <v>566</v>
      </c>
      <c r="S383" s="119"/>
      <c r="U383" s="116"/>
      <c r="V383" s="116"/>
      <c r="W383" s="116"/>
      <c r="X383" s="116"/>
    </row>
    <row r="384" spans="1:25">
      <c r="A384" s="116">
        <v>384</v>
      </c>
      <c r="B384" s="117">
        <v>43466</v>
      </c>
      <c r="C384" s="118">
        <f t="shared" si="25"/>
        <v>1</v>
      </c>
      <c r="D384" s="119" t="s">
        <v>25</v>
      </c>
      <c r="E384" s="119" t="s">
        <v>1326</v>
      </c>
      <c r="F384" s="211"/>
      <c r="G384" s="119" t="s">
        <v>1327</v>
      </c>
      <c r="H384" s="119"/>
      <c r="K384" s="120"/>
      <c r="L384" s="120" t="s">
        <v>32</v>
      </c>
      <c r="M384" s="119" t="s">
        <v>78</v>
      </c>
      <c r="N384" s="232"/>
      <c r="O384" s="232"/>
      <c r="P384" s="124">
        <f t="shared" si="26"/>
        <v>0</v>
      </c>
      <c r="Q384" s="125"/>
      <c r="R384" s="125"/>
      <c r="S384" s="119"/>
      <c r="U384" s="116" t="s">
        <v>1328</v>
      </c>
      <c r="V384" s="116" t="s">
        <v>57</v>
      </c>
      <c r="W384" s="116" t="s">
        <v>58</v>
      </c>
      <c r="X384" s="126">
        <v>44112</v>
      </c>
    </row>
    <row r="385" spans="1:25">
      <c r="A385" s="116">
        <v>385</v>
      </c>
      <c r="B385" s="117">
        <v>43466</v>
      </c>
      <c r="C385" s="118">
        <f t="shared" si="25"/>
        <v>1</v>
      </c>
      <c r="D385" s="119" t="s">
        <v>37</v>
      </c>
      <c r="E385" s="119" t="s">
        <v>1329</v>
      </c>
      <c r="F385" s="211" t="s">
        <v>1330</v>
      </c>
      <c r="G385" s="119" t="s">
        <v>1331</v>
      </c>
      <c r="H385" s="119" t="s">
        <v>53</v>
      </c>
      <c r="I385" s="119" t="s">
        <v>42</v>
      </c>
      <c r="K385" s="120"/>
      <c r="L385" s="120" t="s">
        <v>32</v>
      </c>
      <c r="M385" s="119" t="s">
        <v>33</v>
      </c>
      <c r="N385" s="232">
        <v>44022</v>
      </c>
      <c r="O385" s="232">
        <v>44111</v>
      </c>
      <c r="P385" s="124">
        <f t="shared" si="26"/>
        <v>10</v>
      </c>
      <c r="Q385" s="125">
        <v>1</v>
      </c>
      <c r="R385" s="125">
        <f ca="1">TODAY()-O385</f>
        <v>567</v>
      </c>
      <c r="S385" s="126" t="s">
        <v>44</v>
      </c>
      <c r="U385" s="116"/>
      <c r="V385" s="116"/>
      <c r="W385" s="116"/>
      <c r="X385" s="116"/>
      <c r="Y385" s="127" t="s">
        <v>44</v>
      </c>
    </row>
    <row r="386" spans="1:25">
      <c r="A386" s="116">
        <v>386</v>
      </c>
      <c r="B386" s="117">
        <v>43466</v>
      </c>
      <c r="C386" s="118">
        <f t="shared" si="25"/>
        <v>1</v>
      </c>
      <c r="D386" s="119" t="s">
        <v>37</v>
      </c>
      <c r="E386" s="119" t="s">
        <v>1332</v>
      </c>
      <c r="F386" s="211" t="s">
        <v>1333</v>
      </c>
      <c r="G386" s="119" t="s">
        <v>1334</v>
      </c>
      <c r="H386" s="119" t="s">
        <v>48</v>
      </c>
      <c r="I386" s="119" t="s">
        <v>42</v>
      </c>
      <c r="K386" s="120"/>
      <c r="L386" s="120" t="s">
        <v>32</v>
      </c>
      <c r="M386" s="119" t="s">
        <v>33</v>
      </c>
      <c r="N386" s="232">
        <v>44022</v>
      </c>
      <c r="O386" s="232"/>
      <c r="P386" s="124">
        <f t="shared" si="26"/>
        <v>0</v>
      </c>
      <c r="Q386" s="125"/>
      <c r="R386" s="125">
        <f ca="1">TODAY()-N386</f>
        <v>656</v>
      </c>
      <c r="S386" s="126" t="s">
        <v>44</v>
      </c>
      <c r="T386" s="126">
        <v>44025</v>
      </c>
      <c r="U386" s="116"/>
      <c r="V386" s="116"/>
      <c r="W386" s="116"/>
      <c r="X386" s="116"/>
      <c r="Y386" s="127" t="s">
        <v>44</v>
      </c>
    </row>
    <row r="387" spans="1:25">
      <c r="A387" s="116">
        <v>387</v>
      </c>
      <c r="B387" s="117">
        <v>43466</v>
      </c>
      <c r="C387" s="118">
        <f t="shared" si="25"/>
        <v>1</v>
      </c>
      <c r="D387" s="119" t="s">
        <v>25</v>
      </c>
      <c r="E387" s="119" t="s">
        <v>1335</v>
      </c>
      <c r="F387" s="211"/>
      <c r="G387" s="119" t="s">
        <v>1336</v>
      </c>
      <c r="H387" s="119"/>
      <c r="K387" s="120"/>
      <c r="L387" s="120" t="s">
        <v>32</v>
      </c>
      <c r="M387" s="119" t="s">
        <v>78</v>
      </c>
      <c r="N387" s="232"/>
      <c r="O387" s="232"/>
      <c r="P387" s="124">
        <f t="shared" si="26"/>
        <v>0</v>
      </c>
      <c r="Q387" s="125"/>
      <c r="R387" s="125"/>
      <c r="S387" s="119"/>
      <c r="U387" s="116" t="s">
        <v>1337</v>
      </c>
      <c r="V387" s="116" t="s">
        <v>110</v>
      </c>
      <c r="W387" s="116" t="s">
        <v>58</v>
      </c>
      <c r="X387" s="126">
        <v>44112</v>
      </c>
    </row>
    <row r="388" spans="1:25" ht="27.6">
      <c r="A388" s="116">
        <v>388</v>
      </c>
      <c r="B388" s="117">
        <v>43466</v>
      </c>
      <c r="C388" s="118">
        <f t="shared" si="25"/>
        <v>1</v>
      </c>
      <c r="D388" s="119" t="s">
        <v>37</v>
      </c>
      <c r="E388" s="119" t="s">
        <v>1338</v>
      </c>
      <c r="F388" s="211" t="s">
        <v>1339</v>
      </c>
      <c r="G388" s="119" t="s">
        <v>1340</v>
      </c>
      <c r="H388" s="119" t="s">
        <v>177</v>
      </c>
      <c r="I388" s="119" t="s">
        <v>42</v>
      </c>
      <c r="K388" s="120"/>
      <c r="L388" s="120" t="s">
        <v>32</v>
      </c>
      <c r="M388" s="119" t="s">
        <v>33</v>
      </c>
      <c r="N388" s="232">
        <v>43740</v>
      </c>
      <c r="O388" s="232"/>
      <c r="P388" s="124">
        <f t="shared" si="26"/>
        <v>0</v>
      </c>
      <c r="Q388" s="125"/>
      <c r="R388" s="125"/>
      <c r="S388" s="126" t="s">
        <v>44</v>
      </c>
      <c r="U388" s="116"/>
      <c r="V388" s="116"/>
      <c r="W388" s="116"/>
      <c r="X388" s="116"/>
      <c r="Y388" s="127" t="s">
        <v>44</v>
      </c>
    </row>
    <row r="389" spans="1:25">
      <c r="A389" s="116">
        <v>389</v>
      </c>
      <c r="B389" s="117">
        <v>43466</v>
      </c>
      <c r="C389" s="118">
        <f t="shared" si="25"/>
        <v>1</v>
      </c>
      <c r="D389" s="119" t="s">
        <v>25</v>
      </c>
      <c r="E389" s="119" t="s">
        <v>1341</v>
      </c>
      <c r="F389" s="211"/>
      <c r="G389" s="119" t="s">
        <v>1342</v>
      </c>
      <c r="H389" s="119"/>
      <c r="K389" s="120"/>
      <c r="L389" s="120" t="s">
        <v>32</v>
      </c>
      <c r="M389" s="119" t="s">
        <v>78</v>
      </c>
      <c r="N389" s="232"/>
      <c r="O389" s="232"/>
      <c r="P389" s="124">
        <f t="shared" si="26"/>
        <v>0</v>
      </c>
      <c r="Q389" s="125"/>
      <c r="R389" s="125"/>
      <c r="U389" s="116" t="s">
        <v>1343</v>
      </c>
      <c r="V389" s="116" t="s">
        <v>110</v>
      </c>
      <c r="W389" s="116" t="s">
        <v>58</v>
      </c>
      <c r="X389" s="126">
        <v>44112</v>
      </c>
    </row>
    <row r="390" spans="1:25" ht="27.6">
      <c r="A390" s="116">
        <v>390</v>
      </c>
      <c r="B390" s="117">
        <v>43466</v>
      </c>
      <c r="C390" s="118">
        <f t="shared" si="25"/>
        <v>1</v>
      </c>
      <c r="D390" s="119" t="s">
        <v>37</v>
      </c>
      <c r="E390" s="119" t="s">
        <v>1344</v>
      </c>
      <c r="F390" s="211" t="s">
        <v>1345</v>
      </c>
      <c r="G390" s="119" t="s">
        <v>1346</v>
      </c>
      <c r="H390" s="119" t="s">
        <v>41</v>
      </c>
      <c r="I390" s="119" t="s">
        <v>42</v>
      </c>
      <c r="K390" s="120"/>
      <c r="L390" s="120" t="s">
        <v>32</v>
      </c>
      <c r="M390" s="119" t="s">
        <v>33</v>
      </c>
      <c r="N390" s="232">
        <v>43739</v>
      </c>
      <c r="O390" s="232"/>
      <c r="P390" s="124">
        <f t="shared" si="26"/>
        <v>0</v>
      </c>
      <c r="Q390" s="125"/>
      <c r="R390" s="124"/>
      <c r="S390" s="119" t="s">
        <v>237</v>
      </c>
      <c r="T390" s="126">
        <v>43506</v>
      </c>
      <c r="U390" s="116"/>
      <c r="V390" s="116"/>
      <c r="W390" s="116"/>
      <c r="X390" s="116"/>
      <c r="Y390" s="127" t="s">
        <v>1347</v>
      </c>
    </row>
    <row r="391" spans="1:25">
      <c r="A391" s="116">
        <v>391</v>
      </c>
      <c r="B391" s="117">
        <v>43466</v>
      </c>
      <c r="C391" s="118">
        <f t="shared" si="25"/>
        <v>1</v>
      </c>
      <c r="D391" s="119" t="s">
        <v>25</v>
      </c>
      <c r="E391" s="119" t="s">
        <v>1348</v>
      </c>
      <c r="F391" s="211"/>
      <c r="G391" s="119" t="s">
        <v>1349</v>
      </c>
      <c r="H391" s="119"/>
      <c r="K391" s="120"/>
      <c r="L391" s="120" t="s">
        <v>32</v>
      </c>
      <c r="M391" s="119" t="s">
        <v>78</v>
      </c>
      <c r="N391" s="232"/>
      <c r="O391" s="232"/>
      <c r="P391" s="124">
        <f t="shared" si="26"/>
        <v>0</v>
      </c>
      <c r="Q391" s="125"/>
      <c r="R391" s="125"/>
      <c r="U391" s="116" t="s">
        <v>1350</v>
      </c>
      <c r="V391" s="116" t="s">
        <v>156</v>
      </c>
      <c r="W391" s="116" t="s">
        <v>58</v>
      </c>
      <c r="X391" s="126">
        <v>44112</v>
      </c>
    </row>
    <row r="392" spans="1:25">
      <c r="A392" s="116">
        <v>392</v>
      </c>
      <c r="B392" s="117">
        <v>43466</v>
      </c>
      <c r="C392" s="118">
        <f t="shared" si="25"/>
        <v>1</v>
      </c>
      <c r="D392" s="119" t="s">
        <v>25</v>
      </c>
      <c r="E392" s="119" t="s">
        <v>1351</v>
      </c>
      <c r="F392" s="211" t="s">
        <v>1352</v>
      </c>
      <c r="G392" s="119" t="s">
        <v>1353</v>
      </c>
      <c r="H392" s="119"/>
      <c r="K392" s="120"/>
      <c r="L392" s="120" t="s">
        <v>32</v>
      </c>
      <c r="M392" s="119" t="s">
        <v>33</v>
      </c>
      <c r="N392" s="232" t="s">
        <v>280</v>
      </c>
      <c r="O392" s="232">
        <v>44420</v>
      </c>
      <c r="P392" s="124">
        <f t="shared" si="26"/>
        <v>8</v>
      </c>
      <c r="Q392" s="125"/>
      <c r="R392" s="125"/>
      <c r="S392" s="120" t="s">
        <v>55</v>
      </c>
      <c r="U392" s="116"/>
      <c r="V392" s="116"/>
      <c r="W392" s="116"/>
      <c r="X392" s="116"/>
      <c r="Y392" s="127"/>
    </row>
    <row r="393" spans="1:25">
      <c r="A393" s="116">
        <v>393</v>
      </c>
      <c r="B393" s="117">
        <v>43466</v>
      </c>
      <c r="C393" s="118">
        <f t="shared" si="25"/>
        <v>1</v>
      </c>
      <c r="D393" s="119" t="s">
        <v>25</v>
      </c>
      <c r="E393" s="119" t="s">
        <v>1354</v>
      </c>
      <c r="F393" s="211" t="s">
        <v>473</v>
      </c>
      <c r="G393" s="119" t="s">
        <v>1355</v>
      </c>
      <c r="H393" s="119" t="s">
        <v>48</v>
      </c>
      <c r="I393" s="119" t="s">
        <v>42</v>
      </c>
      <c r="K393" s="120"/>
      <c r="L393" s="120" t="s">
        <v>32</v>
      </c>
      <c r="M393" s="119" t="s">
        <v>33</v>
      </c>
      <c r="N393" s="232">
        <v>43739</v>
      </c>
      <c r="O393" s="232">
        <v>44420</v>
      </c>
      <c r="P393" s="124">
        <f t="shared" si="26"/>
        <v>8</v>
      </c>
      <c r="Q393" s="125">
        <v>2</v>
      </c>
      <c r="R393" s="125">
        <f ca="1">TODAY()-O393</f>
        <v>258</v>
      </c>
      <c r="S393" s="120" t="s">
        <v>55</v>
      </c>
      <c r="U393" s="116"/>
      <c r="V393" s="116"/>
      <c r="W393" s="116"/>
      <c r="X393" s="116"/>
      <c r="Y393" s="127"/>
    </row>
    <row r="394" spans="1:25">
      <c r="A394" s="116">
        <v>394</v>
      </c>
      <c r="B394" s="117">
        <v>43466</v>
      </c>
      <c r="C394" s="118">
        <f t="shared" si="25"/>
        <v>1</v>
      </c>
      <c r="D394" s="119" t="s">
        <v>25</v>
      </c>
      <c r="E394" s="119" t="s">
        <v>1356</v>
      </c>
      <c r="F394" s="211"/>
      <c r="G394" s="119" t="s">
        <v>1357</v>
      </c>
      <c r="H394" s="119"/>
      <c r="K394" s="120"/>
      <c r="L394" s="120" t="s">
        <v>32</v>
      </c>
      <c r="M394" s="119" t="s">
        <v>33</v>
      </c>
      <c r="N394" s="232" t="s">
        <v>280</v>
      </c>
      <c r="O394" s="232">
        <v>44112</v>
      </c>
      <c r="P394" s="124">
        <f t="shared" si="26"/>
        <v>10</v>
      </c>
      <c r="Q394" s="125">
        <v>4</v>
      </c>
      <c r="R394" s="125">
        <f ca="1">TODAY()-O394</f>
        <v>566</v>
      </c>
      <c r="S394" s="119" t="s">
        <v>237</v>
      </c>
      <c r="T394" s="126" t="s">
        <v>1358</v>
      </c>
      <c r="U394" s="116" t="s">
        <v>1359</v>
      </c>
      <c r="V394" s="116" t="s">
        <v>156</v>
      </c>
      <c r="W394" s="116"/>
      <c r="X394" s="116"/>
      <c r="Y394" s="127" t="s">
        <v>542</v>
      </c>
    </row>
    <row r="395" spans="1:25">
      <c r="A395" s="116">
        <v>395</v>
      </c>
      <c r="B395" s="117">
        <v>43466</v>
      </c>
      <c r="C395" s="118">
        <f t="shared" si="25"/>
        <v>1</v>
      </c>
      <c r="D395" s="119" t="s">
        <v>25</v>
      </c>
      <c r="E395" s="119" t="s">
        <v>1360</v>
      </c>
      <c r="F395" s="211"/>
      <c r="G395" s="119" t="s">
        <v>1361</v>
      </c>
      <c r="H395" s="119"/>
      <c r="K395" s="120"/>
      <c r="L395" s="120" t="s">
        <v>32</v>
      </c>
      <c r="M395" s="119" t="s">
        <v>78</v>
      </c>
      <c r="N395" s="232"/>
      <c r="O395" s="232"/>
      <c r="P395" s="124">
        <f t="shared" si="26"/>
        <v>0</v>
      </c>
      <c r="Q395" s="125"/>
      <c r="R395" s="125"/>
      <c r="U395" s="116" t="s">
        <v>1362</v>
      </c>
      <c r="V395" s="116" t="s">
        <v>120</v>
      </c>
      <c r="W395" s="116" t="s">
        <v>58</v>
      </c>
      <c r="X395" s="126">
        <v>44112</v>
      </c>
    </row>
    <row r="396" spans="1:25">
      <c r="A396" s="116">
        <v>396</v>
      </c>
      <c r="B396" s="117">
        <v>43466</v>
      </c>
      <c r="C396" s="118">
        <f t="shared" si="25"/>
        <v>1</v>
      </c>
      <c r="D396" s="119" t="s">
        <v>25</v>
      </c>
      <c r="E396" s="119" t="s">
        <v>1363</v>
      </c>
      <c r="F396" s="211"/>
      <c r="G396" s="119" t="s">
        <v>762</v>
      </c>
      <c r="H396" s="119"/>
      <c r="K396" s="120"/>
      <c r="L396" s="120" t="s">
        <v>32</v>
      </c>
      <c r="M396" s="119" t="s">
        <v>78</v>
      </c>
      <c r="N396" s="232"/>
      <c r="O396" s="232"/>
      <c r="P396" s="124">
        <f t="shared" si="26"/>
        <v>0</v>
      </c>
      <c r="Q396" s="125"/>
      <c r="R396" s="125"/>
      <c r="U396" s="116" t="s">
        <v>1364</v>
      </c>
      <c r="V396" s="116" t="s">
        <v>120</v>
      </c>
      <c r="W396" s="116" t="s">
        <v>58</v>
      </c>
      <c r="X396" s="126">
        <v>44112</v>
      </c>
    </row>
    <row r="397" spans="1:25">
      <c r="A397" s="116">
        <v>397</v>
      </c>
      <c r="B397" s="117">
        <v>43466</v>
      </c>
      <c r="C397" s="118">
        <f t="shared" si="25"/>
        <v>1</v>
      </c>
      <c r="D397" s="119" t="s">
        <v>25</v>
      </c>
      <c r="E397" s="119" t="s">
        <v>1365</v>
      </c>
      <c r="F397" s="211"/>
      <c r="G397" s="119" t="s">
        <v>1366</v>
      </c>
      <c r="H397" s="119"/>
      <c r="K397" s="120"/>
      <c r="L397" s="120" t="s">
        <v>32</v>
      </c>
      <c r="M397" s="119" t="s">
        <v>78</v>
      </c>
      <c r="N397" s="232"/>
      <c r="O397" s="232"/>
      <c r="P397" s="124">
        <f t="shared" si="26"/>
        <v>0</v>
      </c>
      <c r="Q397" s="125"/>
      <c r="R397" s="125"/>
      <c r="U397" s="116" t="s">
        <v>1367</v>
      </c>
      <c r="V397" s="116" t="s">
        <v>57</v>
      </c>
      <c r="W397" s="116" t="s">
        <v>58</v>
      </c>
      <c r="X397" s="126">
        <v>44112</v>
      </c>
    </row>
    <row r="398" spans="1:25">
      <c r="A398" s="116">
        <v>398</v>
      </c>
      <c r="B398" s="117">
        <v>43466</v>
      </c>
      <c r="C398" s="118">
        <f t="shared" ref="C398:C461" si="27">IF(B398&lt;&gt;0,MONTH(B398),0)</f>
        <v>1</v>
      </c>
      <c r="D398" s="119" t="s">
        <v>25</v>
      </c>
      <c r="E398" s="119" t="s">
        <v>1368</v>
      </c>
      <c r="F398" s="211" t="s">
        <v>1369</v>
      </c>
      <c r="G398" s="119" t="s">
        <v>1370</v>
      </c>
      <c r="H398" s="119" t="s">
        <v>97</v>
      </c>
      <c r="I398" s="119" t="s">
        <v>42</v>
      </c>
      <c r="K398" s="120"/>
      <c r="L398" s="120" t="s">
        <v>32</v>
      </c>
      <c r="M398" s="119" t="s">
        <v>33</v>
      </c>
      <c r="N398" s="232">
        <v>43739</v>
      </c>
      <c r="O398" s="232">
        <v>44420</v>
      </c>
      <c r="P398" s="124">
        <f t="shared" ref="P398:P435" si="28">IF(O398&lt;&gt;0,MONTH(O398),0)</f>
        <v>8</v>
      </c>
      <c r="Q398" s="125"/>
      <c r="R398" s="125">
        <f ca="1">TODAY()-O398</f>
        <v>258</v>
      </c>
      <c r="S398" s="120" t="s">
        <v>92</v>
      </c>
      <c r="T398" s="126">
        <v>44420</v>
      </c>
      <c r="U398" s="116"/>
      <c r="V398" s="116"/>
      <c r="W398" s="116"/>
      <c r="X398" s="116"/>
      <c r="Y398" s="127" t="s">
        <v>1302</v>
      </c>
    </row>
    <row r="399" spans="1:25">
      <c r="A399" s="116">
        <v>399</v>
      </c>
      <c r="B399" s="117">
        <v>43466</v>
      </c>
      <c r="C399" s="118">
        <f t="shared" si="27"/>
        <v>1</v>
      </c>
      <c r="D399" s="119" t="s">
        <v>25</v>
      </c>
      <c r="E399" s="119" t="s">
        <v>1371</v>
      </c>
      <c r="F399" s="211" t="s">
        <v>1372</v>
      </c>
      <c r="G399" s="119" t="s">
        <v>1373</v>
      </c>
      <c r="H399" s="119"/>
      <c r="K399" s="120"/>
      <c r="L399" s="120" t="s">
        <v>32</v>
      </c>
      <c r="M399" s="119" t="s">
        <v>33</v>
      </c>
      <c r="N399" s="232" t="s">
        <v>280</v>
      </c>
      <c r="O399" s="232"/>
      <c r="P399" s="124">
        <f t="shared" si="28"/>
        <v>0</v>
      </c>
      <c r="Q399" s="125"/>
      <c r="R399" s="125"/>
      <c r="U399" s="116"/>
      <c r="V399" s="116"/>
      <c r="W399" s="116"/>
      <c r="X399" s="116"/>
      <c r="Y399" s="127"/>
    </row>
    <row r="400" spans="1:25">
      <c r="A400" s="116">
        <v>400</v>
      </c>
      <c r="B400" s="117">
        <v>43466</v>
      </c>
      <c r="C400" s="118">
        <f t="shared" si="27"/>
        <v>1</v>
      </c>
      <c r="D400" s="119" t="s">
        <v>25</v>
      </c>
      <c r="E400" s="119" t="s">
        <v>1374</v>
      </c>
      <c r="F400" s="211" t="s">
        <v>122</v>
      </c>
      <c r="G400" s="119" t="s">
        <v>1375</v>
      </c>
      <c r="H400" s="119"/>
      <c r="I400" s="119" t="s">
        <v>42</v>
      </c>
      <c r="J400" s="119" t="s">
        <v>246</v>
      </c>
      <c r="K400" s="120"/>
      <c r="L400" s="120" t="s">
        <v>32</v>
      </c>
      <c r="M400" s="119" t="s">
        <v>33</v>
      </c>
      <c r="N400" s="232">
        <v>43900</v>
      </c>
      <c r="O400" s="232">
        <v>44112</v>
      </c>
      <c r="P400" s="124">
        <f t="shared" si="28"/>
        <v>10</v>
      </c>
      <c r="Q400" s="125">
        <v>2</v>
      </c>
      <c r="R400" s="125">
        <f ca="1">TODAY()-O400</f>
        <v>566</v>
      </c>
      <c r="S400" s="120" t="s">
        <v>92</v>
      </c>
      <c r="U400" s="116"/>
      <c r="V400" s="116"/>
      <c r="W400" s="116"/>
      <c r="X400" s="116"/>
    </row>
    <row r="401" spans="1:25">
      <c r="A401" s="116">
        <v>401</v>
      </c>
      <c r="B401" s="117">
        <v>43466</v>
      </c>
      <c r="C401" s="118">
        <f t="shared" si="27"/>
        <v>1</v>
      </c>
      <c r="D401" s="119" t="s">
        <v>25</v>
      </c>
      <c r="E401" s="119" t="s">
        <v>1376</v>
      </c>
      <c r="F401" s="211" t="s">
        <v>783</v>
      </c>
      <c r="G401" s="119" t="s">
        <v>754</v>
      </c>
      <c r="H401" s="119" t="s">
        <v>256</v>
      </c>
      <c r="I401" s="119" t="s">
        <v>196</v>
      </c>
      <c r="J401" s="119" t="s">
        <v>196</v>
      </c>
      <c r="K401" s="120"/>
      <c r="L401" s="120" t="s">
        <v>32</v>
      </c>
      <c r="M401" s="119" t="s">
        <v>33</v>
      </c>
      <c r="N401" s="232">
        <v>43739</v>
      </c>
      <c r="O401" s="232">
        <v>44032</v>
      </c>
      <c r="P401" s="124">
        <f t="shared" si="28"/>
        <v>7</v>
      </c>
      <c r="Q401" s="125">
        <v>2</v>
      </c>
      <c r="R401" s="125">
        <f ca="1">TODAY()-O401</f>
        <v>646</v>
      </c>
      <c r="S401" s="119" t="s">
        <v>237</v>
      </c>
      <c r="U401" s="116"/>
      <c r="V401" s="116"/>
      <c r="W401" s="116"/>
      <c r="X401" s="116"/>
      <c r="Y401" s="122" t="s">
        <v>1377</v>
      </c>
    </row>
    <row r="402" spans="1:25">
      <c r="A402" s="116">
        <v>402</v>
      </c>
      <c r="B402" s="117">
        <v>43466</v>
      </c>
      <c r="C402" s="118">
        <f t="shared" si="27"/>
        <v>1</v>
      </c>
      <c r="D402" s="119" t="s">
        <v>25</v>
      </c>
      <c r="E402" s="119" t="s">
        <v>1378</v>
      </c>
      <c r="F402" s="211" t="s">
        <v>1379</v>
      </c>
      <c r="G402" s="119" t="s">
        <v>1380</v>
      </c>
      <c r="H402" s="119" t="s">
        <v>344</v>
      </c>
      <c r="I402" s="119" t="s">
        <v>42</v>
      </c>
      <c r="J402" s="121" t="s">
        <v>82</v>
      </c>
      <c r="K402" s="120" t="s">
        <v>65</v>
      </c>
      <c r="L402" s="120" t="s">
        <v>32</v>
      </c>
      <c r="M402" s="119" t="s">
        <v>33</v>
      </c>
      <c r="N402" s="232">
        <v>44112</v>
      </c>
      <c r="O402" s="131">
        <v>44413</v>
      </c>
      <c r="P402" s="124">
        <f t="shared" si="28"/>
        <v>8</v>
      </c>
      <c r="Q402" s="125">
        <v>1</v>
      </c>
      <c r="R402" s="125">
        <f ca="1">TODAY()-O402</f>
        <v>265</v>
      </c>
      <c r="U402" s="116" t="s">
        <v>1381</v>
      </c>
      <c r="V402" s="116" t="s">
        <v>156</v>
      </c>
      <c r="W402" s="116"/>
      <c r="X402" s="126">
        <v>44112</v>
      </c>
      <c r="Y402" s="122"/>
    </row>
    <row r="403" spans="1:25">
      <c r="A403" s="116">
        <v>403</v>
      </c>
      <c r="B403" s="117">
        <v>43466</v>
      </c>
      <c r="C403" s="118">
        <f t="shared" si="27"/>
        <v>1</v>
      </c>
      <c r="D403" s="119" t="s">
        <v>25</v>
      </c>
      <c r="E403" s="119" t="s">
        <v>1382</v>
      </c>
      <c r="F403" s="211"/>
      <c r="G403" s="119" t="s">
        <v>1383</v>
      </c>
      <c r="H403" s="119"/>
      <c r="K403" s="120"/>
      <c r="L403" s="120" t="s">
        <v>32</v>
      </c>
      <c r="M403" s="119" t="s">
        <v>78</v>
      </c>
      <c r="N403" s="232"/>
      <c r="O403" s="232"/>
      <c r="P403" s="124">
        <f t="shared" si="28"/>
        <v>0</v>
      </c>
      <c r="Q403" s="125"/>
      <c r="R403" s="125"/>
      <c r="U403" s="116" t="s">
        <v>1384</v>
      </c>
      <c r="V403" s="116" t="s">
        <v>156</v>
      </c>
      <c r="W403" s="116" t="s">
        <v>58</v>
      </c>
      <c r="X403" s="126">
        <v>44113</v>
      </c>
      <c r="Y403" s="122"/>
    </row>
    <row r="404" spans="1:25">
      <c r="A404" s="116">
        <v>404</v>
      </c>
      <c r="B404" s="117">
        <v>43466</v>
      </c>
      <c r="C404" s="118">
        <f t="shared" si="27"/>
        <v>1</v>
      </c>
      <c r="D404" s="119" t="s">
        <v>37</v>
      </c>
      <c r="E404" s="119" t="s">
        <v>1385</v>
      </c>
      <c r="F404" s="211" t="s">
        <v>1386</v>
      </c>
      <c r="G404" s="119" t="s">
        <v>1387</v>
      </c>
      <c r="H404" s="119"/>
      <c r="I404" s="121" t="s">
        <v>30</v>
      </c>
      <c r="J404" s="119" t="s">
        <v>838</v>
      </c>
      <c r="K404" s="120"/>
      <c r="L404" s="120" t="s">
        <v>32</v>
      </c>
      <c r="M404" s="119" t="s">
        <v>33</v>
      </c>
      <c r="N404" s="232"/>
      <c r="O404" s="232"/>
      <c r="P404" s="124">
        <f t="shared" si="28"/>
        <v>0</v>
      </c>
      <c r="Q404" s="125"/>
      <c r="R404" s="125"/>
      <c r="U404" s="116"/>
      <c r="V404" s="116"/>
      <c r="W404" s="116"/>
      <c r="X404" s="116"/>
      <c r="Y404" s="122" t="s">
        <v>356</v>
      </c>
    </row>
    <row r="405" spans="1:25">
      <c r="A405" s="116">
        <v>405</v>
      </c>
      <c r="B405" s="117">
        <v>43466</v>
      </c>
      <c r="C405" s="118">
        <f t="shared" si="27"/>
        <v>1</v>
      </c>
      <c r="D405" s="119" t="s">
        <v>37</v>
      </c>
      <c r="E405" s="119" t="s">
        <v>1388</v>
      </c>
      <c r="F405" s="211" t="s">
        <v>1389</v>
      </c>
      <c r="G405" s="119" t="s">
        <v>1390</v>
      </c>
      <c r="H405" s="119" t="s">
        <v>177</v>
      </c>
      <c r="I405" s="119" t="s">
        <v>42</v>
      </c>
      <c r="K405" s="120"/>
      <c r="L405" s="120" t="s">
        <v>32</v>
      </c>
      <c r="M405" s="119" t="s">
        <v>33</v>
      </c>
      <c r="N405" s="232">
        <v>43739</v>
      </c>
      <c r="O405" s="232"/>
      <c r="P405" s="124">
        <f t="shared" si="28"/>
        <v>0</v>
      </c>
      <c r="Q405" s="125"/>
      <c r="R405" s="125"/>
      <c r="S405" s="120" t="s">
        <v>55</v>
      </c>
      <c r="U405" s="116"/>
      <c r="V405" s="116"/>
      <c r="W405" s="116"/>
      <c r="X405" s="116"/>
      <c r="Y405" s="127" t="s">
        <v>356</v>
      </c>
    </row>
    <row r="406" spans="1:25">
      <c r="A406" s="116">
        <v>406</v>
      </c>
      <c r="B406" s="117">
        <v>43466</v>
      </c>
      <c r="C406" s="118">
        <f t="shared" si="27"/>
        <v>1</v>
      </c>
      <c r="D406" s="119" t="s">
        <v>25</v>
      </c>
      <c r="E406" s="119" t="s">
        <v>1391</v>
      </c>
      <c r="F406" s="211" t="s">
        <v>1392</v>
      </c>
      <c r="G406" s="119" t="s">
        <v>1393</v>
      </c>
      <c r="H406" s="119"/>
      <c r="I406" s="119" t="s">
        <v>196</v>
      </c>
      <c r="J406" s="119" t="s">
        <v>196</v>
      </c>
      <c r="K406" s="120"/>
      <c r="L406" s="120" t="s">
        <v>32</v>
      </c>
      <c r="M406" s="119" t="s">
        <v>33</v>
      </c>
      <c r="N406" s="232">
        <v>44022</v>
      </c>
      <c r="O406" s="232">
        <v>44112</v>
      </c>
      <c r="P406" s="124">
        <f t="shared" si="28"/>
        <v>10</v>
      </c>
      <c r="Q406" s="125">
        <v>1</v>
      </c>
      <c r="R406" s="125">
        <f ca="1">TODAY()-O406</f>
        <v>566</v>
      </c>
      <c r="S406" s="120" t="s">
        <v>92</v>
      </c>
      <c r="T406" s="126">
        <v>44113</v>
      </c>
      <c r="U406" s="116"/>
      <c r="V406" s="116"/>
      <c r="W406" s="116"/>
      <c r="X406" s="116"/>
      <c r="Y406" s="122"/>
    </row>
    <row r="407" spans="1:25">
      <c r="A407" s="116">
        <v>407</v>
      </c>
      <c r="B407" s="117">
        <v>43466</v>
      </c>
      <c r="C407" s="118">
        <f t="shared" si="27"/>
        <v>1</v>
      </c>
      <c r="D407" s="119" t="s">
        <v>25</v>
      </c>
      <c r="E407" s="119" t="s">
        <v>1394</v>
      </c>
      <c r="F407" s="211"/>
      <c r="G407" s="119" t="s">
        <v>1393</v>
      </c>
      <c r="H407" s="119"/>
      <c r="K407" s="120"/>
      <c r="L407" s="120" t="s">
        <v>32</v>
      </c>
      <c r="M407" s="119" t="s">
        <v>466</v>
      </c>
      <c r="N407" s="232"/>
      <c r="O407" s="232"/>
      <c r="P407" s="124">
        <f t="shared" si="28"/>
        <v>0</v>
      </c>
      <c r="Q407" s="125"/>
      <c r="R407" s="125"/>
      <c r="U407" s="116" t="s">
        <v>1395</v>
      </c>
      <c r="V407" s="116" t="s">
        <v>156</v>
      </c>
      <c r="W407" s="116" t="s">
        <v>58</v>
      </c>
      <c r="X407" s="126">
        <v>44113</v>
      </c>
      <c r="Y407" s="122"/>
    </row>
    <row r="408" spans="1:25">
      <c r="A408" s="116">
        <v>408</v>
      </c>
      <c r="B408" s="117">
        <v>43466</v>
      </c>
      <c r="C408" s="118">
        <f t="shared" si="27"/>
        <v>1</v>
      </c>
      <c r="D408" s="119" t="s">
        <v>37</v>
      </c>
      <c r="E408" s="119" t="s">
        <v>1396</v>
      </c>
      <c r="F408" s="211" t="s">
        <v>1397</v>
      </c>
      <c r="G408" s="119" t="s">
        <v>1398</v>
      </c>
      <c r="H408" s="119" t="s">
        <v>192</v>
      </c>
      <c r="I408" s="119" t="s">
        <v>63</v>
      </c>
      <c r="J408" s="119" t="s">
        <v>63</v>
      </c>
      <c r="K408" s="120"/>
      <c r="L408" s="120" t="s">
        <v>32</v>
      </c>
      <c r="M408" s="119" t="s">
        <v>33</v>
      </c>
      <c r="N408" s="232">
        <v>43781</v>
      </c>
      <c r="O408" s="232"/>
      <c r="P408" s="124">
        <f t="shared" si="28"/>
        <v>0</v>
      </c>
      <c r="Q408" s="125"/>
      <c r="R408" s="125"/>
      <c r="S408" s="120" t="s">
        <v>55</v>
      </c>
      <c r="U408" s="116"/>
      <c r="V408" s="116"/>
      <c r="W408" s="116"/>
      <c r="X408" s="116"/>
      <c r="Y408" s="127" t="s">
        <v>356</v>
      </c>
    </row>
    <row r="409" spans="1:25">
      <c r="A409" s="116">
        <v>409</v>
      </c>
      <c r="B409" s="117">
        <v>43466</v>
      </c>
      <c r="C409" s="118">
        <f t="shared" si="27"/>
        <v>1</v>
      </c>
      <c r="D409" s="119" t="s">
        <v>37</v>
      </c>
      <c r="E409" s="119" t="s">
        <v>1399</v>
      </c>
      <c r="F409" s="211" t="s">
        <v>1400</v>
      </c>
      <c r="G409" s="119" t="s">
        <v>1401</v>
      </c>
      <c r="H409" s="119" t="s">
        <v>41</v>
      </c>
      <c r="I409" s="119" t="s">
        <v>63</v>
      </c>
      <c r="J409" s="119" t="s">
        <v>63</v>
      </c>
      <c r="K409" s="120"/>
      <c r="L409" s="120" t="s">
        <v>32</v>
      </c>
      <c r="M409" s="119" t="s">
        <v>33</v>
      </c>
      <c r="N409" s="232">
        <v>43739</v>
      </c>
      <c r="O409" s="232"/>
      <c r="P409" s="124">
        <f t="shared" si="28"/>
        <v>0</v>
      </c>
      <c r="Q409" s="125"/>
      <c r="R409" s="124"/>
      <c r="S409" s="119" t="s">
        <v>237</v>
      </c>
      <c r="T409" s="126">
        <v>43740</v>
      </c>
      <c r="U409" s="116"/>
      <c r="V409" s="116"/>
      <c r="W409" s="116"/>
      <c r="X409" s="116"/>
      <c r="Y409" s="127" t="s">
        <v>356</v>
      </c>
    </row>
    <row r="410" spans="1:25">
      <c r="A410" s="116">
        <v>410</v>
      </c>
      <c r="B410" s="117">
        <v>43466</v>
      </c>
      <c r="C410" s="118">
        <f t="shared" si="27"/>
        <v>1</v>
      </c>
      <c r="D410" s="119" t="s">
        <v>37</v>
      </c>
      <c r="E410" s="119" t="s">
        <v>1402</v>
      </c>
      <c r="F410" s="211" t="s">
        <v>1403</v>
      </c>
      <c r="G410" s="119" t="s">
        <v>1404</v>
      </c>
      <c r="H410" s="119" t="s">
        <v>41</v>
      </c>
      <c r="I410" s="119" t="s">
        <v>42</v>
      </c>
      <c r="K410" s="120"/>
      <c r="L410" s="120" t="s">
        <v>32</v>
      </c>
      <c r="M410" s="119" t="s">
        <v>33</v>
      </c>
      <c r="N410" s="232">
        <v>43740</v>
      </c>
      <c r="O410" s="232">
        <v>43894</v>
      </c>
      <c r="P410" s="124">
        <f t="shared" si="28"/>
        <v>3</v>
      </c>
      <c r="Q410" s="125"/>
      <c r="R410" s="125">
        <f ca="1">TODAY()-O410</f>
        <v>784</v>
      </c>
      <c r="S410" s="120" t="s">
        <v>92</v>
      </c>
      <c r="T410" s="126">
        <v>43894</v>
      </c>
      <c r="U410" s="116"/>
      <c r="V410" s="116"/>
      <c r="W410" s="116"/>
      <c r="X410" s="116"/>
      <c r="Y410" s="127" t="s">
        <v>356</v>
      </c>
    </row>
    <row r="411" spans="1:25">
      <c r="A411" s="116">
        <v>411</v>
      </c>
      <c r="B411" s="117">
        <v>43466</v>
      </c>
      <c r="C411" s="118">
        <f t="shared" si="27"/>
        <v>1</v>
      </c>
      <c r="D411" s="119" t="s">
        <v>25</v>
      </c>
      <c r="E411" s="119" t="s">
        <v>1405</v>
      </c>
      <c r="F411" s="211"/>
      <c r="G411" s="119" t="s">
        <v>1406</v>
      </c>
      <c r="H411" s="119"/>
      <c r="K411" s="120"/>
      <c r="L411" s="120" t="s">
        <v>32</v>
      </c>
      <c r="M411" s="119" t="s">
        <v>78</v>
      </c>
      <c r="N411" s="232"/>
      <c r="O411" s="232"/>
      <c r="P411" s="124">
        <f t="shared" si="28"/>
        <v>0</v>
      </c>
      <c r="Q411" s="125"/>
      <c r="R411" s="125"/>
      <c r="U411" s="116" t="s">
        <v>1407</v>
      </c>
      <c r="V411" s="116" t="s">
        <v>110</v>
      </c>
      <c r="W411" s="116" t="s">
        <v>58</v>
      </c>
      <c r="X411" s="126">
        <v>44113</v>
      </c>
      <c r="Y411" s="122"/>
    </row>
    <row r="412" spans="1:25">
      <c r="A412" s="116">
        <v>412</v>
      </c>
      <c r="B412" s="117">
        <v>43466</v>
      </c>
      <c r="C412" s="118">
        <f t="shared" si="27"/>
        <v>1</v>
      </c>
      <c r="D412" s="119" t="s">
        <v>25</v>
      </c>
      <c r="E412" s="119" t="s">
        <v>1408</v>
      </c>
      <c r="F412" s="211" t="s">
        <v>1409</v>
      </c>
      <c r="G412" s="119" t="s">
        <v>1410</v>
      </c>
      <c r="H412" s="119"/>
      <c r="I412" s="119" t="s">
        <v>42</v>
      </c>
      <c r="K412" s="120"/>
      <c r="L412" s="120" t="s">
        <v>32</v>
      </c>
      <c r="M412" s="119" t="s">
        <v>33</v>
      </c>
      <c r="N412" s="232">
        <v>44022</v>
      </c>
      <c r="O412" s="232">
        <v>44112</v>
      </c>
      <c r="P412" s="124">
        <f t="shared" si="28"/>
        <v>10</v>
      </c>
      <c r="Q412" s="125">
        <v>1</v>
      </c>
      <c r="R412" s="125">
        <f ca="1">TODAY()-O412</f>
        <v>566</v>
      </c>
      <c r="U412" s="116"/>
      <c r="V412" s="116"/>
      <c r="W412" s="116"/>
      <c r="X412" s="116"/>
      <c r="Y412" s="122"/>
    </row>
    <row r="413" spans="1:25">
      <c r="A413" s="116">
        <v>413</v>
      </c>
      <c r="B413" s="117">
        <v>43466</v>
      </c>
      <c r="C413" s="118">
        <f t="shared" si="27"/>
        <v>1</v>
      </c>
      <c r="D413" s="119" t="s">
        <v>252</v>
      </c>
      <c r="E413" s="119" t="s">
        <v>1411</v>
      </c>
      <c r="F413" s="211" t="s">
        <v>1412</v>
      </c>
      <c r="G413" s="119" t="s">
        <v>1413</v>
      </c>
      <c r="H413" s="119" t="s">
        <v>86</v>
      </c>
      <c r="I413" s="119" t="s">
        <v>42</v>
      </c>
      <c r="J413" s="119" t="s">
        <v>43</v>
      </c>
      <c r="K413" s="120" t="s">
        <v>65</v>
      </c>
      <c r="L413" s="120" t="s">
        <v>32</v>
      </c>
      <c r="M413" s="119" t="s">
        <v>33</v>
      </c>
      <c r="N413" s="232">
        <v>44022</v>
      </c>
      <c r="O413" s="232">
        <v>44251</v>
      </c>
      <c r="P413" s="124">
        <f t="shared" si="28"/>
        <v>2</v>
      </c>
      <c r="Q413" s="125"/>
      <c r="R413" s="125">
        <f ca="1">TODAY()-O413</f>
        <v>427</v>
      </c>
      <c r="S413" s="120" t="s">
        <v>92</v>
      </c>
      <c r="T413" s="126">
        <v>44025</v>
      </c>
      <c r="U413" s="116"/>
      <c r="V413" s="116"/>
      <c r="W413" s="116"/>
      <c r="X413" s="116"/>
      <c r="Y413" s="122"/>
    </row>
    <row r="414" spans="1:25" ht="27.6">
      <c r="A414" s="116">
        <v>414</v>
      </c>
      <c r="B414" s="129">
        <v>43991</v>
      </c>
      <c r="C414" s="118">
        <f t="shared" si="27"/>
        <v>6</v>
      </c>
      <c r="D414" s="130" t="s">
        <v>580</v>
      </c>
      <c r="E414" s="130" t="s">
        <v>1414</v>
      </c>
      <c r="F414" s="211" t="s">
        <v>1415</v>
      </c>
      <c r="G414" s="119" t="s">
        <v>1416</v>
      </c>
      <c r="H414" s="119" t="s">
        <v>29</v>
      </c>
      <c r="I414" s="119"/>
      <c r="J414" s="119"/>
      <c r="K414" s="120" t="s">
        <v>584</v>
      </c>
      <c r="L414" s="120" t="s">
        <v>32</v>
      </c>
      <c r="N414" s="233"/>
      <c r="O414" s="233">
        <v>44462</v>
      </c>
      <c r="P414" s="124">
        <f t="shared" si="28"/>
        <v>9</v>
      </c>
      <c r="Q414" s="133"/>
      <c r="R414" s="133"/>
      <c r="Y414" s="134" t="s">
        <v>356</v>
      </c>
    </row>
    <row r="415" spans="1:25">
      <c r="A415" s="116">
        <v>415</v>
      </c>
      <c r="B415" s="117">
        <v>43466</v>
      </c>
      <c r="C415" s="118">
        <f t="shared" si="27"/>
        <v>1</v>
      </c>
      <c r="D415" s="119" t="s">
        <v>37</v>
      </c>
      <c r="E415" s="119" t="s">
        <v>1417</v>
      </c>
      <c r="F415" s="211" t="s">
        <v>1418</v>
      </c>
      <c r="G415" s="119" t="s">
        <v>1419</v>
      </c>
      <c r="H415" s="119" t="s">
        <v>140</v>
      </c>
      <c r="I415" s="119" t="s">
        <v>63</v>
      </c>
      <c r="J415" s="119" t="s">
        <v>63</v>
      </c>
      <c r="K415" s="120"/>
      <c r="L415" s="120" t="s">
        <v>32</v>
      </c>
      <c r="M415" s="119" t="s">
        <v>33</v>
      </c>
      <c r="N415" s="232">
        <v>43742</v>
      </c>
      <c r="O415" s="232">
        <v>43789</v>
      </c>
      <c r="P415" s="124">
        <f t="shared" si="28"/>
        <v>11</v>
      </c>
      <c r="Q415" s="125"/>
      <c r="R415" s="125">
        <f ca="1">TODAY()-O415</f>
        <v>889</v>
      </c>
      <c r="S415" s="119" t="s">
        <v>92</v>
      </c>
      <c r="T415" s="126">
        <v>43742</v>
      </c>
      <c r="U415" s="116"/>
      <c r="V415" s="116"/>
      <c r="W415" s="116"/>
      <c r="X415" s="116"/>
      <c r="Y415" s="122" t="s">
        <v>356</v>
      </c>
    </row>
    <row r="416" spans="1:25">
      <c r="A416" s="116">
        <v>416</v>
      </c>
      <c r="B416" s="117">
        <v>43466</v>
      </c>
      <c r="C416" s="118">
        <f t="shared" si="27"/>
        <v>1</v>
      </c>
      <c r="D416" s="119" t="s">
        <v>25</v>
      </c>
      <c r="E416" s="119" t="s">
        <v>1420</v>
      </c>
      <c r="F416" s="211"/>
      <c r="G416" s="119" t="s">
        <v>1421</v>
      </c>
      <c r="H416" s="119"/>
      <c r="K416" s="120"/>
      <c r="L416" s="120" t="s">
        <v>32</v>
      </c>
      <c r="M416" s="119" t="s">
        <v>78</v>
      </c>
      <c r="N416" s="232"/>
      <c r="O416" s="232"/>
      <c r="P416" s="124">
        <f t="shared" si="28"/>
        <v>0</v>
      </c>
      <c r="Q416" s="125"/>
      <c r="R416" s="125"/>
      <c r="U416" s="116" t="s">
        <v>1422</v>
      </c>
      <c r="V416" s="116" t="s">
        <v>156</v>
      </c>
      <c r="W416" s="116" t="s">
        <v>58</v>
      </c>
      <c r="X416" s="116"/>
      <c r="Y416" s="122"/>
    </row>
    <row r="417" spans="1:25">
      <c r="A417" s="116">
        <v>417</v>
      </c>
      <c r="B417" s="117">
        <v>43466</v>
      </c>
      <c r="C417" s="118">
        <f t="shared" si="27"/>
        <v>1</v>
      </c>
      <c r="D417" s="119" t="s">
        <v>37</v>
      </c>
      <c r="E417" s="119" t="s">
        <v>1423</v>
      </c>
      <c r="F417" s="211" t="s">
        <v>1424</v>
      </c>
      <c r="G417" s="119" t="s">
        <v>1425</v>
      </c>
      <c r="H417" s="119" t="s">
        <v>41</v>
      </c>
      <c r="I417" s="119" t="s">
        <v>42</v>
      </c>
      <c r="K417" s="120"/>
      <c r="L417" s="120" t="s">
        <v>32</v>
      </c>
      <c r="M417" s="119" t="s">
        <v>78</v>
      </c>
      <c r="N417" s="232"/>
      <c r="O417" s="232"/>
      <c r="P417" s="124">
        <f t="shared" si="28"/>
        <v>0</v>
      </c>
      <c r="Q417" s="125"/>
      <c r="R417" s="125"/>
      <c r="U417" s="116"/>
      <c r="V417" s="116"/>
      <c r="W417" s="116"/>
      <c r="X417" s="116"/>
      <c r="Y417" s="122" t="s">
        <v>1426</v>
      </c>
    </row>
    <row r="418" spans="1:25">
      <c r="A418" s="116">
        <v>418</v>
      </c>
      <c r="B418" s="117">
        <v>43466</v>
      </c>
      <c r="C418" s="118">
        <f t="shared" si="27"/>
        <v>1</v>
      </c>
      <c r="D418" s="119" t="s">
        <v>25</v>
      </c>
      <c r="E418" s="119" t="s">
        <v>1427</v>
      </c>
      <c r="F418" s="211" t="s">
        <v>1428</v>
      </c>
      <c r="G418" s="119" t="s">
        <v>1429</v>
      </c>
      <c r="H418" s="119"/>
      <c r="K418" s="120"/>
      <c r="L418" s="120" t="s">
        <v>32</v>
      </c>
      <c r="M418" s="119" t="s">
        <v>33</v>
      </c>
      <c r="N418" s="232" t="s">
        <v>280</v>
      </c>
      <c r="O418" s="232">
        <v>44032</v>
      </c>
      <c r="P418" s="124">
        <f t="shared" si="28"/>
        <v>7</v>
      </c>
      <c r="Q418" s="125">
        <v>2</v>
      </c>
      <c r="R418" s="125">
        <f ca="1">TODAY()-O418</f>
        <v>646</v>
      </c>
      <c r="S418" s="126" t="s">
        <v>44</v>
      </c>
      <c r="U418" s="116" t="s">
        <v>1430</v>
      </c>
      <c r="V418" s="116" t="s">
        <v>156</v>
      </c>
      <c r="W418" s="122" t="s">
        <v>58</v>
      </c>
      <c r="X418" s="122">
        <v>44104</v>
      </c>
      <c r="Y418" s="116" t="s">
        <v>44</v>
      </c>
    </row>
    <row r="419" spans="1:25">
      <c r="A419" s="116">
        <v>419</v>
      </c>
      <c r="B419" s="117">
        <v>43466</v>
      </c>
      <c r="C419" s="118">
        <f t="shared" si="27"/>
        <v>1</v>
      </c>
      <c r="D419" s="119" t="s">
        <v>37</v>
      </c>
      <c r="E419" s="119" t="s">
        <v>1431</v>
      </c>
      <c r="F419" s="211" t="s">
        <v>1432</v>
      </c>
      <c r="G419" s="119" t="s">
        <v>1433</v>
      </c>
      <c r="H419" s="119" t="s">
        <v>48</v>
      </c>
      <c r="I419" s="119" t="s">
        <v>196</v>
      </c>
      <c r="J419" s="119" t="s">
        <v>196</v>
      </c>
      <c r="K419" s="120"/>
      <c r="L419" s="120" t="s">
        <v>32</v>
      </c>
      <c r="M419" s="119" t="s">
        <v>33</v>
      </c>
      <c r="N419" s="232">
        <v>43742</v>
      </c>
      <c r="O419" s="232"/>
      <c r="P419" s="124">
        <f t="shared" si="28"/>
        <v>0</v>
      </c>
      <c r="Q419" s="125"/>
      <c r="R419" s="125"/>
      <c r="S419" s="120" t="s">
        <v>34</v>
      </c>
      <c r="T419" s="126">
        <v>44006</v>
      </c>
      <c r="U419" s="116"/>
      <c r="V419" s="116"/>
      <c r="W419" s="116"/>
      <c r="X419" s="116"/>
      <c r="Y419" s="127" t="s">
        <v>1062</v>
      </c>
    </row>
    <row r="420" spans="1:25">
      <c r="A420" s="116">
        <v>420</v>
      </c>
      <c r="B420" s="117">
        <v>43466</v>
      </c>
      <c r="C420" s="118">
        <f t="shared" si="27"/>
        <v>1</v>
      </c>
      <c r="D420" s="119" t="s">
        <v>37</v>
      </c>
      <c r="E420" s="119" t="s">
        <v>1434</v>
      </c>
      <c r="F420" s="211" t="s">
        <v>1435</v>
      </c>
      <c r="G420" s="119" t="s">
        <v>1436</v>
      </c>
      <c r="H420" s="119" t="s">
        <v>29</v>
      </c>
      <c r="I420" s="119" t="s">
        <v>63</v>
      </c>
      <c r="J420" s="119" t="s">
        <v>63</v>
      </c>
      <c r="K420" s="120"/>
      <c r="L420" s="120" t="s">
        <v>32</v>
      </c>
      <c r="M420" s="119" t="s">
        <v>33</v>
      </c>
      <c r="N420" s="232"/>
      <c r="O420" s="232"/>
      <c r="P420" s="124">
        <f t="shared" si="28"/>
        <v>0</v>
      </c>
      <c r="Q420" s="125"/>
      <c r="R420" s="124"/>
      <c r="S420" s="119" t="s">
        <v>237</v>
      </c>
      <c r="U420" s="116"/>
      <c r="V420" s="116"/>
      <c r="W420" s="116"/>
      <c r="X420" s="116"/>
      <c r="Y420" s="127" t="s">
        <v>356</v>
      </c>
    </row>
    <row r="421" spans="1:25">
      <c r="A421" s="116">
        <v>421</v>
      </c>
      <c r="B421" s="117">
        <v>43466</v>
      </c>
      <c r="C421" s="118">
        <f t="shared" si="27"/>
        <v>1</v>
      </c>
      <c r="D421" s="119" t="s">
        <v>37</v>
      </c>
      <c r="E421" s="119" t="s">
        <v>1437</v>
      </c>
      <c r="F421" s="211" t="s">
        <v>1438</v>
      </c>
      <c r="G421" s="119" t="s">
        <v>1439</v>
      </c>
      <c r="H421" s="119"/>
      <c r="I421" s="119" t="s">
        <v>42</v>
      </c>
      <c r="K421" s="120"/>
      <c r="L421" s="120" t="s">
        <v>32</v>
      </c>
      <c r="M421" s="119" t="s">
        <v>33</v>
      </c>
      <c r="N421" s="232">
        <v>43749</v>
      </c>
      <c r="O421" s="232">
        <v>43794</v>
      </c>
      <c r="P421" s="124">
        <f t="shared" si="28"/>
        <v>11</v>
      </c>
      <c r="Q421" s="125"/>
      <c r="R421" s="125">
        <f ca="1">TODAY()-O421</f>
        <v>884</v>
      </c>
      <c r="S421" s="120" t="s">
        <v>55</v>
      </c>
      <c r="U421" s="116"/>
      <c r="V421" s="116"/>
      <c r="W421" s="116"/>
      <c r="X421" s="116"/>
      <c r="Y421" s="127" t="s">
        <v>356</v>
      </c>
    </row>
    <row r="422" spans="1:25" ht="27.6">
      <c r="A422" s="116">
        <v>422</v>
      </c>
      <c r="B422" s="117">
        <v>44603</v>
      </c>
      <c r="C422" s="118">
        <f t="shared" si="27"/>
        <v>2</v>
      </c>
      <c r="D422" s="119" t="s">
        <v>252</v>
      </c>
      <c r="E422" s="119" t="s">
        <v>1440</v>
      </c>
      <c r="F422" s="211" t="s">
        <v>1441</v>
      </c>
      <c r="G422" s="119" t="s">
        <v>1442</v>
      </c>
      <c r="H422" s="119" t="s">
        <v>53</v>
      </c>
      <c r="I422" s="119" t="s">
        <v>63</v>
      </c>
      <c r="J422" s="119" t="s">
        <v>63</v>
      </c>
      <c r="K422" s="120" t="s">
        <v>584</v>
      </c>
      <c r="L422" s="120" t="s">
        <v>32</v>
      </c>
      <c r="M422" s="119" t="s">
        <v>78</v>
      </c>
      <c r="N422" s="232"/>
      <c r="O422" s="232"/>
      <c r="P422" s="124">
        <f t="shared" si="28"/>
        <v>0</v>
      </c>
      <c r="Q422" s="125"/>
      <c r="R422" s="125"/>
      <c r="U422" s="116"/>
      <c r="V422" s="116"/>
      <c r="W422" s="116"/>
      <c r="X422" s="116"/>
      <c r="Y422" s="122" t="s">
        <v>136</v>
      </c>
    </row>
    <row r="423" spans="1:25">
      <c r="A423" s="116">
        <v>423</v>
      </c>
      <c r="B423" s="117">
        <v>43466</v>
      </c>
      <c r="C423" s="118">
        <f t="shared" si="27"/>
        <v>1</v>
      </c>
      <c r="D423" s="119" t="s">
        <v>37</v>
      </c>
      <c r="E423" s="119" t="s">
        <v>1443</v>
      </c>
      <c r="F423" s="211"/>
      <c r="G423" s="119" t="s">
        <v>1444</v>
      </c>
      <c r="H423" s="119"/>
      <c r="K423" s="120"/>
      <c r="L423" s="120" t="s">
        <v>32</v>
      </c>
      <c r="M423" s="119" t="s">
        <v>184</v>
      </c>
      <c r="N423" s="232"/>
      <c r="O423" s="232"/>
      <c r="P423" s="124">
        <f t="shared" si="28"/>
        <v>0</v>
      </c>
      <c r="Q423" s="125"/>
      <c r="R423" s="125"/>
      <c r="U423" s="116"/>
      <c r="V423" s="116"/>
      <c r="W423" s="116"/>
      <c r="X423" s="116"/>
      <c r="Y423" s="122"/>
    </row>
    <row r="424" spans="1:25">
      <c r="A424" s="116">
        <v>424</v>
      </c>
      <c r="B424" s="117">
        <v>43466</v>
      </c>
      <c r="C424" s="118">
        <f t="shared" si="27"/>
        <v>1</v>
      </c>
      <c r="D424" s="119" t="s">
        <v>252</v>
      </c>
      <c r="E424" s="119" t="s">
        <v>1445</v>
      </c>
      <c r="F424" s="211" t="s">
        <v>1446</v>
      </c>
      <c r="G424" s="119" t="s">
        <v>1447</v>
      </c>
      <c r="H424" s="119" t="s">
        <v>41</v>
      </c>
      <c r="I424" s="119" t="s">
        <v>63</v>
      </c>
      <c r="J424" s="119" t="s">
        <v>63</v>
      </c>
      <c r="K424" s="120"/>
      <c r="L424" s="120" t="s">
        <v>32</v>
      </c>
      <c r="M424" s="119" t="s">
        <v>33</v>
      </c>
      <c r="N424" s="232">
        <v>43742</v>
      </c>
      <c r="O424" s="157">
        <v>44391</v>
      </c>
      <c r="P424" s="124">
        <f t="shared" si="28"/>
        <v>7</v>
      </c>
      <c r="Q424" s="125"/>
      <c r="R424" s="125">
        <f ca="1">TODAY()-O424</f>
        <v>287</v>
      </c>
      <c r="S424" s="120" t="s">
        <v>55</v>
      </c>
      <c r="U424" s="116"/>
      <c r="V424" s="116"/>
      <c r="W424" s="116"/>
      <c r="X424" s="116"/>
      <c r="Y424" s="127" t="s">
        <v>1211</v>
      </c>
    </row>
    <row r="425" spans="1:25">
      <c r="A425" s="116">
        <v>425</v>
      </c>
      <c r="B425" s="117">
        <v>43466</v>
      </c>
      <c r="C425" s="118">
        <f t="shared" si="27"/>
        <v>1</v>
      </c>
      <c r="D425" s="119" t="s">
        <v>25</v>
      </c>
      <c r="E425" s="119" t="s">
        <v>1448</v>
      </c>
      <c r="F425" s="211" t="s">
        <v>1449</v>
      </c>
      <c r="G425" s="119" t="s">
        <v>1450</v>
      </c>
      <c r="H425" s="119" t="s">
        <v>41</v>
      </c>
      <c r="I425" s="119" t="s">
        <v>63</v>
      </c>
      <c r="J425" s="119" t="s">
        <v>63</v>
      </c>
      <c r="K425" s="120"/>
      <c r="L425" s="120" t="s">
        <v>32</v>
      </c>
      <c r="M425" s="119" t="s">
        <v>33</v>
      </c>
      <c r="N425" s="232">
        <v>44271</v>
      </c>
      <c r="O425" s="232"/>
      <c r="P425" s="124">
        <f t="shared" si="28"/>
        <v>0</v>
      </c>
      <c r="Q425" s="125"/>
      <c r="R425" s="125"/>
      <c r="U425" s="116"/>
      <c r="V425" s="116"/>
      <c r="W425" s="116"/>
      <c r="X425" s="116"/>
      <c r="Y425" s="122" t="s">
        <v>162</v>
      </c>
    </row>
    <row r="426" spans="1:25">
      <c r="A426" s="116">
        <v>426</v>
      </c>
      <c r="B426" s="117">
        <v>43466</v>
      </c>
      <c r="C426" s="118">
        <f t="shared" si="27"/>
        <v>1</v>
      </c>
      <c r="D426" s="119" t="s">
        <v>37</v>
      </c>
      <c r="E426" s="119" t="s">
        <v>1451</v>
      </c>
      <c r="F426" s="211"/>
      <c r="G426" s="119" t="s">
        <v>1452</v>
      </c>
      <c r="H426" s="119"/>
      <c r="K426" s="120"/>
      <c r="L426" s="120" t="s">
        <v>32</v>
      </c>
      <c r="M426" s="119" t="s">
        <v>184</v>
      </c>
      <c r="N426" s="232"/>
      <c r="O426" s="232"/>
      <c r="P426" s="124">
        <f t="shared" si="28"/>
        <v>0</v>
      </c>
      <c r="Q426" s="125"/>
      <c r="R426" s="125"/>
      <c r="U426" s="116"/>
      <c r="V426" s="116"/>
      <c r="W426" s="116"/>
      <c r="X426" s="116"/>
      <c r="Y426" s="127" t="s">
        <v>136</v>
      </c>
    </row>
    <row r="427" spans="1:25">
      <c r="A427" s="116">
        <v>427</v>
      </c>
      <c r="B427" s="117">
        <v>43466</v>
      </c>
      <c r="C427" s="118">
        <f t="shared" si="27"/>
        <v>1</v>
      </c>
      <c r="D427" s="119" t="s">
        <v>37</v>
      </c>
      <c r="E427" s="119" t="s">
        <v>1453</v>
      </c>
      <c r="F427" s="211"/>
      <c r="G427" s="119" t="s">
        <v>1454</v>
      </c>
      <c r="H427" s="119"/>
      <c r="K427" s="120"/>
      <c r="L427" s="120" t="s">
        <v>32</v>
      </c>
      <c r="M427" s="119" t="s">
        <v>184</v>
      </c>
      <c r="N427" s="232"/>
      <c r="O427" s="232"/>
      <c r="P427" s="124">
        <f t="shared" si="28"/>
        <v>0</v>
      </c>
      <c r="Q427" s="125"/>
      <c r="R427" s="125"/>
      <c r="U427" s="116"/>
      <c r="V427" s="116"/>
      <c r="W427" s="116"/>
      <c r="X427" s="116"/>
      <c r="Y427" s="127" t="s">
        <v>136</v>
      </c>
    </row>
    <row r="428" spans="1:25">
      <c r="A428" s="116">
        <v>428</v>
      </c>
      <c r="B428" s="117">
        <v>43466</v>
      </c>
      <c r="C428" s="118">
        <f t="shared" si="27"/>
        <v>1</v>
      </c>
      <c r="D428" s="119" t="s">
        <v>37</v>
      </c>
      <c r="E428" s="119" t="s">
        <v>1455</v>
      </c>
      <c r="F428" s="211" t="s">
        <v>1456</v>
      </c>
      <c r="G428" s="119" t="s">
        <v>1457</v>
      </c>
      <c r="H428" s="119" t="s">
        <v>97</v>
      </c>
      <c r="I428" s="119" t="s">
        <v>42</v>
      </c>
      <c r="K428" s="120"/>
      <c r="L428" s="120" t="s">
        <v>32</v>
      </c>
      <c r="M428" s="119" t="s">
        <v>33</v>
      </c>
      <c r="N428" s="232">
        <v>43742</v>
      </c>
      <c r="O428" s="232"/>
      <c r="P428" s="124">
        <f t="shared" si="28"/>
        <v>0</v>
      </c>
      <c r="Q428" s="125"/>
      <c r="R428" s="125"/>
      <c r="S428" s="120" t="s">
        <v>55</v>
      </c>
      <c r="U428" s="116"/>
      <c r="V428" s="116"/>
      <c r="W428" s="116"/>
      <c r="X428" s="116"/>
      <c r="Y428" s="127" t="s">
        <v>356</v>
      </c>
    </row>
    <row r="429" spans="1:25" ht="27.6">
      <c r="A429" s="116">
        <v>429</v>
      </c>
      <c r="B429" s="117">
        <v>43466</v>
      </c>
      <c r="C429" s="118">
        <f t="shared" si="27"/>
        <v>1</v>
      </c>
      <c r="D429" s="119" t="s">
        <v>25</v>
      </c>
      <c r="E429" s="119" t="s">
        <v>1458</v>
      </c>
      <c r="F429" s="211" t="s">
        <v>1459</v>
      </c>
      <c r="G429" s="119" t="s">
        <v>1460</v>
      </c>
      <c r="H429" s="119" t="s">
        <v>29</v>
      </c>
      <c r="I429" s="119" t="s">
        <v>196</v>
      </c>
      <c r="J429" s="119" t="s">
        <v>196</v>
      </c>
      <c r="K429" s="120"/>
      <c r="L429" s="120" t="s">
        <v>32</v>
      </c>
      <c r="M429" s="119" t="s">
        <v>33</v>
      </c>
      <c r="N429" s="232">
        <v>43742</v>
      </c>
      <c r="O429" s="232">
        <v>44393</v>
      </c>
      <c r="P429" s="124">
        <f t="shared" si="28"/>
        <v>7</v>
      </c>
      <c r="Q429" s="125"/>
      <c r="R429" s="125">
        <f t="shared" ref="R429:R434" ca="1" si="29">TODAY()-O429</f>
        <v>285</v>
      </c>
      <c r="U429" s="116"/>
      <c r="V429" s="116"/>
      <c r="W429" s="116"/>
      <c r="X429" s="116"/>
      <c r="Y429" s="127" t="s">
        <v>1052</v>
      </c>
    </row>
    <row r="430" spans="1:25">
      <c r="A430" s="116">
        <v>430</v>
      </c>
      <c r="B430" s="117">
        <v>43466</v>
      </c>
      <c r="C430" s="118">
        <f t="shared" si="27"/>
        <v>1</v>
      </c>
      <c r="D430" s="119" t="s">
        <v>25</v>
      </c>
      <c r="E430" s="119" t="s">
        <v>1461</v>
      </c>
      <c r="F430" s="211" t="s">
        <v>1462</v>
      </c>
      <c r="G430" s="119" t="s">
        <v>1463</v>
      </c>
      <c r="H430" s="119" t="s">
        <v>256</v>
      </c>
      <c r="I430" s="119" t="s">
        <v>63</v>
      </c>
      <c r="J430" s="119" t="s">
        <v>63</v>
      </c>
      <c r="K430" s="120"/>
      <c r="L430" s="120" t="s">
        <v>32</v>
      </c>
      <c r="M430" s="119" t="s">
        <v>33</v>
      </c>
      <c r="N430" s="232" t="s">
        <v>280</v>
      </c>
      <c r="O430" s="232">
        <v>44406</v>
      </c>
      <c r="P430" s="124">
        <f t="shared" si="28"/>
        <v>7</v>
      </c>
      <c r="Q430" s="125"/>
      <c r="R430" s="125">
        <f t="shared" ca="1" si="29"/>
        <v>272</v>
      </c>
      <c r="S430" s="126" t="s">
        <v>44</v>
      </c>
      <c r="U430" s="116"/>
      <c r="V430" s="116"/>
      <c r="W430" s="116"/>
      <c r="X430" s="116"/>
      <c r="Y430" s="127" t="s">
        <v>44</v>
      </c>
    </row>
    <row r="431" spans="1:25">
      <c r="A431" s="116">
        <v>431</v>
      </c>
      <c r="B431" s="117">
        <v>43466</v>
      </c>
      <c r="C431" s="118">
        <f t="shared" si="27"/>
        <v>1</v>
      </c>
      <c r="D431" s="119" t="s">
        <v>25</v>
      </c>
      <c r="E431" s="119" t="s">
        <v>1464</v>
      </c>
      <c r="F431" s="211" t="s">
        <v>1465</v>
      </c>
      <c r="G431" s="119" t="s">
        <v>1466</v>
      </c>
      <c r="H431" s="119" t="s">
        <v>71</v>
      </c>
      <c r="I431" s="119" t="s">
        <v>63</v>
      </c>
      <c r="J431" s="119" t="s">
        <v>63</v>
      </c>
      <c r="K431" s="120"/>
      <c r="L431" s="120" t="s">
        <v>32</v>
      </c>
      <c r="M431" s="119" t="s">
        <v>33</v>
      </c>
      <c r="N431" s="232">
        <v>43742</v>
      </c>
      <c r="O431" s="232">
        <v>44421</v>
      </c>
      <c r="P431" s="124">
        <f t="shared" si="28"/>
        <v>8</v>
      </c>
      <c r="Q431" s="125"/>
      <c r="R431" s="125">
        <f t="shared" ca="1" si="29"/>
        <v>257</v>
      </c>
      <c r="S431" s="120" t="s">
        <v>135</v>
      </c>
      <c r="U431" s="116"/>
      <c r="V431" s="116"/>
      <c r="W431" s="116"/>
      <c r="X431" s="116"/>
      <c r="Y431" s="127" t="s">
        <v>141</v>
      </c>
    </row>
    <row r="432" spans="1:25">
      <c r="A432" s="116">
        <v>432</v>
      </c>
      <c r="B432" s="117">
        <v>43466</v>
      </c>
      <c r="C432" s="118">
        <f t="shared" si="27"/>
        <v>1</v>
      </c>
      <c r="D432" s="119" t="s">
        <v>25</v>
      </c>
      <c r="E432" s="119" t="s">
        <v>1467</v>
      </c>
      <c r="F432" s="211" t="s">
        <v>1468</v>
      </c>
      <c r="G432" s="119" t="s">
        <v>1469</v>
      </c>
      <c r="H432" s="119" t="s">
        <v>76</v>
      </c>
      <c r="I432" s="119" t="s">
        <v>196</v>
      </c>
      <c r="J432" s="119" t="s">
        <v>196</v>
      </c>
      <c r="K432" s="120"/>
      <c r="L432" s="120" t="s">
        <v>32</v>
      </c>
      <c r="M432" s="119" t="s">
        <v>33</v>
      </c>
      <c r="N432" s="232">
        <v>43742</v>
      </c>
      <c r="O432" s="232">
        <v>44399</v>
      </c>
      <c r="P432" s="124">
        <f t="shared" si="28"/>
        <v>7</v>
      </c>
      <c r="Q432" s="125"/>
      <c r="R432" s="125">
        <f t="shared" ca="1" si="29"/>
        <v>279</v>
      </c>
      <c r="U432" s="116"/>
      <c r="V432" s="116"/>
      <c r="W432" s="116"/>
      <c r="X432" s="116"/>
      <c r="Y432" s="127" t="s">
        <v>141</v>
      </c>
    </row>
    <row r="433" spans="1:25">
      <c r="A433" s="116">
        <v>433</v>
      </c>
      <c r="B433" s="117">
        <v>43466</v>
      </c>
      <c r="C433" s="118">
        <f t="shared" si="27"/>
        <v>1</v>
      </c>
      <c r="D433" s="119" t="s">
        <v>25</v>
      </c>
      <c r="E433" s="119" t="s">
        <v>1470</v>
      </c>
      <c r="F433" s="211" t="s">
        <v>1156</v>
      </c>
      <c r="G433" s="119" t="s">
        <v>1471</v>
      </c>
      <c r="H433" s="119" t="s">
        <v>177</v>
      </c>
      <c r="I433" s="119" t="s">
        <v>42</v>
      </c>
      <c r="K433" s="120"/>
      <c r="L433" s="120" t="s">
        <v>32</v>
      </c>
      <c r="M433" s="119" t="s">
        <v>33</v>
      </c>
      <c r="N433" s="232">
        <v>43742</v>
      </c>
      <c r="O433" s="232">
        <v>44399</v>
      </c>
      <c r="P433" s="124">
        <f t="shared" si="28"/>
        <v>7</v>
      </c>
      <c r="Q433" s="125"/>
      <c r="R433" s="125">
        <f t="shared" ca="1" si="29"/>
        <v>279</v>
      </c>
      <c r="U433" s="116"/>
      <c r="V433" s="116"/>
      <c r="W433" s="116"/>
      <c r="X433" s="116"/>
      <c r="Y433" s="127" t="s">
        <v>141</v>
      </c>
    </row>
    <row r="434" spans="1:25">
      <c r="A434" s="116">
        <v>434</v>
      </c>
      <c r="B434" s="117">
        <v>43466</v>
      </c>
      <c r="C434" s="118">
        <f t="shared" si="27"/>
        <v>1</v>
      </c>
      <c r="D434" s="119" t="s">
        <v>25</v>
      </c>
      <c r="E434" s="119" t="s">
        <v>1472</v>
      </c>
      <c r="F434" s="211" t="s">
        <v>1473</v>
      </c>
      <c r="G434" s="119" t="s">
        <v>1474</v>
      </c>
      <c r="H434" s="119"/>
      <c r="I434" s="119" t="s">
        <v>42</v>
      </c>
      <c r="J434" s="119" t="s">
        <v>82</v>
      </c>
      <c r="K434" s="120"/>
      <c r="L434" s="120" t="s">
        <v>32</v>
      </c>
      <c r="M434" s="119" t="s">
        <v>33</v>
      </c>
      <c r="N434" s="232">
        <v>44022</v>
      </c>
      <c r="O434" s="232">
        <v>44134</v>
      </c>
      <c r="P434" s="124">
        <f t="shared" si="28"/>
        <v>10</v>
      </c>
      <c r="Q434" s="125">
        <v>2</v>
      </c>
      <c r="R434" s="125">
        <f t="shared" ca="1" si="29"/>
        <v>544</v>
      </c>
      <c r="U434" s="116"/>
      <c r="V434" s="116"/>
      <c r="W434" s="116"/>
      <c r="X434" s="116"/>
      <c r="Y434" s="122"/>
    </row>
    <row r="435" spans="1:25">
      <c r="A435" s="116">
        <v>435</v>
      </c>
      <c r="B435" s="117">
        <v>43466</v>
      </c>
      <c r="C435" s="118">
        <f t="shared" si="27"/>
        <v>1</v>
      </c>
      <c r="D435" s="119" t="s">
        <v>25</v>
      </c>
      <c r="E435" s="119" t="s">
        <v>1475</v>
      </c>
      <c r="F435" s="211" t="s">
        <v>1476</v>
      </c>
      <c r="G435" s="119" t="s">
        <v>1477</v>
      </c>
      <c r="H435" s="119" t="s">
        <v>29</v>
      </c>
      <c r="I435" s="119" t="s">
        <v>42</v>
      </c>
      <c r="K435" s="120"/>
      <c r="L435" s="120" t="s">
        <v>32</v>
      </c>
      <c r="M435" s="119" t="s">
        <v>33</v>
      </c>
      <c r="N435" s="232">
        <v>43742</v>
      </c>
      <c r="O435" s="232"/>
      <c r="P435" s="124">
        <f t="shared" si="28"/>
        <v>0</v>
      </c>
      <c r="Q435" s="125"/>
      <c r="R435" s="125"/>
      <c r="S435" s="126" t="s">
        <v>44</v>
      </c>
      <c r="U435" s="116"/>
      <c r="V435" s="116"/>
      <c r="W435" s="116"/>
      <c r="X435" s="116"/>
      <c r="Y435" s="127" t="s">
        <v>1299</v>
      </c>
    </row>
    <row r="436" spans="1:25" ht="27.6">
      <c r="A436" s="116">
        <v>436</v>
      </c>
      <c r="B436" s="129">
        <v>43991</v>
      </c>
      <c r="C436" s="118">
        <f t="shared" si="27"/>
        <v>6</v>
      </c>
      <c r="D436" s="130" t="s">
        <v>580</v>
      </c>
      <c r="E436" s="130" t="s">
        <v>1478</v>
      </c>
      <c r="F436" s="211" t="s">
        <v>1479</v>
      </c>
      <c r="G436" s="119" t="s">
        <v>1480</v>
      </c>
      <c r="H436" s="119" t="s">
        <v>97</v>
      </c>
      <c r="K436" s="120" t="s">
        <v>65</v>
      </c>
      <c r="L436" s="120" t="s">
        <v>32</v>
      </c>
      <c r="M436" s="130" t="s">
        <v>33</v>
      </c>
      <c r="N436" s="233">
        <v>44466</v>
      </c>
      <c r="O436" s="233">
        <v>44620</v>
      </c>
      <c r="P436" s="124"/>
      <c r="Q436" s="133"/>
      <c r="R436" s="133"/>
      <c r="Y436" s="134"/>
    </row>
    <row r="437" spans="1:25" ht="27.6">
      <c r="A437" s="116">
        <v>437</v>
      </c>
      <c r="B437" s="117">
        <v>43466</v>
      </c>
      <c r="C437" s="118">
        <f t="shared" si="27"/>
        <v>1</v>
      </c>
      <c r="D437" s="119" t="s">
        <v>25</v>
      </c>
      <c r="E437" s="119" t="s">
        <v>1481</v>
      </c>
      <c r="F437" s="211" t="s">
        <v>1482</v>
      </c>
      <c r="G437" s="119" t="s">
        <v>1483</v>
      </c>
      <c r="H437" s="119" t="s">
        <v>53</v>
      </c>
      <c r="I437" s="119" t="s">
        <v>196</v>
      </c>
      <c r="J437" s="119" t="s">
        <v>196</v>
      </c>
      <c r="K437" s="120"/>
      <c r="L437" s="120" t="s">
        <v>32</v>
      </c>
      <c r="M437" s="119" t="s">
        <v>184</v>
      </c>
      <c r="N437" s="232">
        <v>43742</v>
      </c>
      <c r="O437" s="232">
        <v>44399</v>
      </c>
      <c r="P437" s="124">
        <f t="shared" ref="P437:P500" si="30">IF(O437&lt;&gt;0,MONTH(O437),0)</f>
        <v>7</v>
      </c>
      <c r="Q437" s="125"/>
      <c r="R437" s="125"/>
      <c r="S437" s="120" t="s">
        <v>922</v>
      </c>
      <c r="T437" s="126">
        <v>44258</v>
      </c>
      <c r="U437" s="116"/>
      <c r="V437" s="116"/>
      <c r="W437" s="116"/>
      <c r="X437" s="116"/>
      <c r="Y437" s="127" t="s">
        <v>141</v>
      </c>
    </row>
    <row r="438" spans="1:25">
      <c r="A438" s="116">
        <v>438</v>
      </c>
      <c r="B438" s="117">
        <v>43466</v>
      </c>
      <c r="C438" s="118">
        <f t="shared" si="27"/>
        <v>1</v>
      </c>
      <c r="D438" s="119" t="s">
        <v>37</v>
      </c>
      <c r="E438" s="119" t="s">
        <v>1484</v>
      </c>
      <c r="F438" s="211"/>
      <c r="G438" s="119" t="s">
        <v>1485</v>
      </c>
      <c r="H438" s="119"/>
      <c r="K438" s="120"/>
      <c r="L438" s="120" t="s">
        <v>32</v>
      </c>
      <c r="M438" s="119" t="s">
        <v>33</v>
      </c>
      <c r="N438" s="232" t="s">
        <v>280</v>
      </c>
      <c r="O438" s="232"/>
      <c r="P438" s="124">
        <f t="shared" si="30"/>
        <v>0</v>
      </c>
      <c r="Q438" s="125"/>
      <c r="R438" s="125"/>
      <c r="U438" s="116"/>
      <c r="V438" s="116"/>
      <c r="W438" s="116"/>
      <c r="X438" s="116"/>
      <c r="Y438" s="127" t="s">
        <v>356</v>
      </c>
    </row>
    <row r="439" spans="1:25">
      <c r="A439" s="116">
        <v>439</v>
      </c>
      <c r="B439" s="117">
        <v>43466</v>
      </c>
      <c r="C439" s="118">
        <f t="shared" si="27"/>
        <v>1</v>
      </c>
      <c r="D439" s="119" t="s">
        <v>25</v>
      </c>
      <c r="E439" s="119" t="s">
        <v>1486</v>
      </c>
      <c r="F439" s="211" t="s">
        <v>1487</v>
      </c>
      <c r="G439" s="119" t="s">
        <v>621</v>
      </c>
      <c r="H439" s="119"/>
      <c r="I439" s="119" t="s">
        <v>42</v>
      </c>
      <c r="K439" s="120"/>
      <c r="L439" s="120" t="s">
        <v>32</v>
      </c>
      <c r="M439" s="119" t="s">
        <v>33</v>
      </c>
      <c r="N439" s="232">
        <v>44022</v>
      </c>
      <c r="O439" s="232">
        <v>44112</v>
      </c>
      <c r="P439" s="124">
        <f t="shared" si="30"/>
        <v>10</v>
      </c>
      <c r="Q439" s="125">
        <v>1</v>
      </c>
      <c r="R439" s="125">
        <f ca="1">TODAY()-O439</f>
        <v>566</v>
      </c>
      <c r="S439" s="120" t="s">
        <v>34</v>
      </c>
      <c r="U439" s="116" t="s">
        <v>1488</v>
      </c>
      <c r="V439" s="116"/>
      <c r="W439" s="116"/>
      <c r="X439" s="116"/>
      <c r="Y439" s="122"/>
    </row>
    <row r="440" spans="1:25">
      <c r="A440" s="116">
        <v>440</v>
      </c>
      <c r="B440" s="129">
        <v>44221</v>
      </c>
      <c r="C440" s="118">
        <f t="shared" si="27"/>
        <v>1</v>
      </c>
      <c r="D440" s="119" t="s">
        <v>252</v>
      </c>
      <c r="E440" s="119" t="s">
        <v>1489</v>
      </c>
      <c r="F440" s="211" t="s">
        <v>1490</v>
      </c>
      <c r="G440" s="119" t="s">
        <v>1491</v>
      </c>
      <c r="H440" s="119" t="s">
        <v>71</v>
      </c>
      <c r="I440" s="121" t="s">
        <v>42</v>
      </c>
      <c r="K440" s="120" t="s">
        <v>65</v>
      </c>
      <c r="L440" s="131" t="s">
        <v>32</v>
      </c>
      <c r="M440" s="119" t="s">
        <v>466</v>
      </c>
      <c r="N440" s="232"/>
      <c r="O440" s="232"/>
      <c r="P440" s="124">
        <f t="shared" si="30"/>
        <v>0</v>
      </c>
      <c r="Q440" s="125"/>
      <c r="R440" s="125"/>
      <c r="U440" s="116"/>
      <c r="V440" s="116"/>
      <c r="W440" s="116"/>
      <c r="X440" s="116"/>
      <c r="Y440" s="134"/>
    </row>
    <row r="441" spans="1:25">
      <c r="A441" s="116">
        <v>441</v>
      </c>
      <c r="B441" s="129">
        <v>44221</v>
      </c>
      <c r="C441" s="118">
        <f t="shared" si="27"/>
        <v>1</v>
      </c>
      <c r="D441" s="119" t="s">
        <v>252</v>
      </c>
      <c r="E441" s="119" t="s">
        <v>1492</v>
      </c>
      <c r="F441" s="211" t="s">
        <v>1493</v>
      </c>
      <c r="G441" s="119" t="s">
        <v>1494</v>
      </c>
      <c r="H441" s="119" t="s">
        <v>41</v>
      </c>
      <c r="I441" s="119" t="s">
        <v>42</v>
      </c>
      <c r="K441" s="120" t="s">
        <v>65</v>
      </c>
      <c r="L441" s="131" t="s">
        <v>32</v>
      </c>
      <c r="M441" s="119" t="s">
        <v>33</v>
      </c>
      <c r="N441" s="232">
        <v>44228</v>
      </c>
      <c r="O441" s="232">
        <v>44412</v>
      </c>
      <c r="P441" s="124">
        <f t="shared" si="30"/>
        <v>8</v>
      </c>
      <c r="Q441" s="125"/>
      <c r="R441" s="133">
        <f ca="1">TODAY()-N441</f>
        <v>450</v>
      </c>
      <c r="S441" s="121" t="s">
        <v>724</v>
      </c>
      <c r="T441" s="126">
        <v>44412</v>
      </c>
      <c r="U441" s="116"/>
      <c r="V441" s="116"/>
      <c r="W441" s="116"/>
      <c r="X441" s="116"/>
      <c r="Y441" s="134"/>
    </row>
    <row r="442" spans="1:25" ht="27.6">
      <c r="A442" s="116">
        <v>442</v>
      </c>
      <c r="B442" s="117">
        <v>43466</v>
      </c>
      <c r="C442" s="118">
        <f t="shared" si="27"/>
        <v>1</v>
      </c>
      <c r="D442" s="119" t="s">
        <v>37</v>
      </c>
      <c r="E442" s="119" t="s">
        <v>1495</v>
      </c>
      <c r="F442" s="211" t="s">
        <v>1496</v>
      </c>
      <c r="G442" s="119" t="s">
        <v>1497</v>
      </c>
      <c r="H442" s="119" t="s">
        <v>76</v>
      </c>
      <c r="I442" s="119" t="s">
        <v>196</v>
      </c>
      <c r="J442" s="119" t="s">
        <v>196</v>
      </c>
      <c r="K442" s="120"/>
      <c r="L442" s="120" t="s">
        <v>32</v>
      </c>
      <c r="M442" s="119" t="s">
        <v>33</v>
      </c>
      <c r="N442" s="232">
        <v>44022</v>
      </c>
      <c r="O442" s="232"/>
      <c r="P442" s="124">
        <f t="shared" si="30"/>
        <v>0</v>
      </c>
      <c r="Q442" s="125"/>
      <c r="R442" s="125">
        <f ca="1">TODAY()-N442</f>
        <v>656</v>
      </c>
      <c r="S442" s="120" t="s">
        <v>92</v>
      </c>
      <c r="T442" s="126">
        <v>44025</v>
      </c>
      <c r="U442" s="116"/>
      <c r="V442" s="116"/>
      <c r="W442" s="116"/>
      <c r="X442" s="116"/>
      <c r="Y442" s="116" t="s">
        <v>356</v>
      </c>
    </row>
    <row r="443" spans="1:25" ht="27.6">
      <c r="A443" s="116">
        <v>443</v>
      </c>
      <c r="B443" s="129">
        <v>44222</v>
      </c>
      <c r="C443" s="118">
        <f t="shared" si="27"/>
        <v>1</v>
      </c>
      <c r="D443" s="119" t="s">
        <v>252</v>
      </c>
      <c r="E443" s="119" t="s">
        <v>1498</v>
      </c>
      <c r="F443" s="211" t="s">
        <v>1499</v>
      </c>
      <c r="G443" s="119" t="s">
        <v>1500</v>
      </c>
      <c r="H443" s="119" t="s">
        <v>41</v>
      </c>
      <c r="I443" s="119"/>
      <c r="K443" s="120" t="s">
        <v>65</v>
      </c>
      <c r="L443" s="131" t="s">
        <v>32</v>
      </c>
      <c r="M443" s="119" t="s">
        <v>466</v>
      </c>
      <c r="N443" s="232"/>
      <c r="O443" s="232"/>
      <c r="P443" s="124">
        <f t="shared" si="30"/>
        <v>0</v>
      </c>
      <c r="Q443" s="125"/>
      <c r="R443" s="125"/>
      <c r="S443" s="121"/>
      <c r="U443" s="116"/>
      <c r="V443" s="116"/>
      <c r="W443" s="116"/>
      <c r="X443" s="116"/>
    </row>
    <row r="444" spans="1:25">
      <c r="A444" s="116">
        <v>444</v>
      </c>
      <c r="B444" s="117">
        <v>43466</v>
      </c>
      <c r="C444" s="118">
        <f t="shared" si="27"/>
        <v>1</v>
      </c>
      <c r="D444" s="119" t="s">
        <v>37</v>
      </c>
      <c r="E444" s="119" t="s">
        <v>1501</v>
      </c>
      <c r="F444" s="211"/>
      <c r="G444" s="119" t="s">
        <v>1502</v>
      </c>
      <c r="H444" s="119"/>
      <c r="K444" s="120"/>
      <c r="L444" s="120" t="s">
        <v>32</v>
      </c>
      <c r="M444" s="119" t="s">
        <v>33</v>
      </c>
      <c r="N444" s="232" t="s">
        <v>280</v>
      </c>
      <c r="O444" s="232"/>
      <c r="P444" s="124">
        <f t="shared" si="30"/>
        <v>0</v>
      </c>
      <c r="Q444" s="125"/>
      <c r="R444" s="125"/>
      <c r="U444" s="116"/>
      <c r="V444" s="116"/>
      <c r="W444" s="116"/>
      <c r="X444" s="116"/>
      <c r="Y444" s="127" t="s">
        <v>356</v>
      </c>
    </row>
    <row r="445" spans="1:25" ht="41.4">
      <c r="A445" s="116">
        <v>445</v>
      </c>
      <c r="B445" s="117">
        <v>43466</v>
      </c>
      <c r="C445" s="118">
        <f t="shared" si="27"/>
        <v>1</v>
      </c>
      <c r="D445" s="119" t="s">
        <v>252</v>
      </c>
      <c r="E445" s="119" t="s">
        <v>1503</v>
      </c>
      <c r="F445" s="211" t="s">
        <v>1504</v>
      </c>
      <c r="G445" s="119" t="s">
        <v>1505</v>
      </c>
      <c r="H445" s="119" t="s">
        <v>140</v>
      </c>
      <c r="I445" s="119" t="s">
        <v>63</v>
      </c>
      <c r="J445" s="119" t="s">
        <v>63</v>
      </c>
      <c r="K445" s="120"/>
      <c r="L445" s="120" t="s">
        <v>32</v>
      </c>
      <c r="M445" s="119" t="s">
        <v>33</v>
      </c>
      <c r="N445" s="232">
        <v>43742</v>
      </c>
      <c r="O445" s="232">
        <v>44257</v>
      </c>
      <c r="P445" s="124">
        <f t="shared" si="30"/>
        <v>3</v>
      </c>
      <c r="Q445" s="125"/>
      <c r="R445" s="125">
        <f ca="1">TODAY()-O445</f>
        <v>421</v>
      </c>
      <c r="S445" s="119" t="s">
        <v>34</v>
      </c>
      <c r="T445" s="126">
        <v>43742</v>
      </c>
      <c r="U445" s="116"/>
      <c r="V445" s="116"/>
      <c r="W445" s="116"/>
      <c r="X445" s="116"/>
      <c r="Y445" s="127" t="s">
        <v>1506</v>
      </c>
    </row>
    <row r="446" spans="1:25">
      <c r="A446" s="116">
        <v>446</v>
      </c>
      <c r="B446" s="117">
        <v>43466</v>
      </c>
      <c r="C446" s="118">
        <f t="shared" si="27"/>
        <v>1</v>
      </c>
      <c r="D446" s="119" t="s">
        <v>252</v>
      </c>
      <c r="E446" s="119" t="s">
        <v>1507</v>
      </c>
      <c r="F446" s="211" t="s">
        <v>676</v>
      </c>
      <c r="G446" s="119" t="s">
        <v>1508</v>
      </c>
      <c r="H446" s="119" t="s">
        <v>48</v>
      </c>
      <c r="I446" s="119" t="s">
        <v>42</v>
      </c>
      <c r="K446" s="120"/>
      <c r="L446" s="120" t="s">
        <v>32</v>
      </c>
      <c r="M446" s="119" t="s">
        <v>184</v>
      </c>
      <c r="N446" s="232">
        <v>43885</v>
      </c>
      <c r="O446" s="232">
        <v>44257</v>
      </c>
      <c r="P446" s="124">
        <f t="shared" si="30"/>
        <v>3</v>
      </c>
      <c r="Q446" s="125"/>
      <c r="R446" s="125">
        <f ca="1">TODAY()-O446</f>
        <v>421</v>
      </c>
      <c r="S446" s="120" t="s">
        <v>92</v>
      </c>
      <c r="T446" s="126">
        <v>44257</v>
      </c>
      <c r="U446" s="116"/>
      <c r="V446" s="116"/>
      <c r="W446" s="116"/>
      <c r="X446" s="116"/>
      <c r="Y446" s="116" t="s">
        <v>356</v>
      </c>
    </row>
    <row r="447" spans="1:25">
      <c r="A447" s="116">
        <v>447</v>
      </c>
      <c r="B447" s="129">
        <v>44222</v>
      </c>
      <c r="C447" s="118">
        <f t="shared" si="27"/>
        <v>1</v>
      </c>
      <c r="D447" s="119" t="s">
        <v>252</v>
      </c>
      <c r="E447" s="119" t="s">
        <v>1509</v>
      </c>
      <c r="F447" s="211" t="s">
        <v>1510</v>
      </c>
      <c r="G447" s="119" t="s">
        <v>1511</v>
      </c>
      <c r="H447" s="119" t="s">
        <v>29</v>
      </c>
      <c r="I447" s="119"/>
      <c r="K447" s="120" t="s">
        <v>65</v>
      </c>
      <c r="L447" s="131" t="s">
        <v>32</v>
      </c>
      <c r="M447" s="119" t="s">
        <v>78</v>
      </c>
      <c r="N447" s="232"/>
      <c r="O447" s="232"/>
      <c r="P447" s="124">
        <f t="shared" si="30"/>
        <v>0</v>
      </c>
      <c r="Q447" s="125"/>
      <c r="R447" s="124"/>
      <c r="S447" s="121"/>
      <c r="U447" s="116"/>
      <c r="V447" s="116"/>
      <c r="W447" s="116"/>
      <c r="X447" s="116"/>
    </row>
    <row r="448" spans="1:25">
      <c r="A448" s="116">
        <v>448</v>
      </c>
      <c r="B448" s="117">
        <v>43466</v>
      </c>
      <c r="C448" s="118">
        <f t="shared" si="27"/>
        <v>1</v>
      </c>
      <c r="D448" s="119" t="s">
        <v>37</v>
      </c>
      <c r="E448" s="119" t="s">
        <v>1512</v>
      </c>
      <c r="F448" s="211"/>
      <c r="G448" s="119" t="s">
        <v>1513</v>
      </c>
      <c r="H448" s="119"/>
      <c r="K448" s="120"/>
      <c r="L448" s="120" t="s">
        <v>32</v>
      </c>
      <c r="M448" s="119" t="s">
        <v>78</v>
      </c>
      <c r="N448" s="232"/>
      <c r="O448" s="232"/>
      <c r="P448" s="124">
        <f t="shared" si="30"/>
        <v>0</v>
      </c>
      <c r="Q448" s="125"/>
      <c r="R448" s="125"/>
      <c r="U448" s="116"/>
      <c r="V448" s="116"/>
      <c r="W448" s="116"/>
      <c r="X448" s="116"/>
      <c r="Y448" s="116" t="s">
        <v>356</v>
      </c>
    </row>
    <row r="449" spans="1:25">
      <c r="A449" s="116">
        <v>449</v>
      </c>
      <c r="B449" s="117">
        <v>43466</v>
      </c>
      <c r="C449" s="118">
        <f t="shared" si="27"/>
        <v>1</v>
      </c>
      <c r="D449" s="119" t="s">
        <v>37</v>
      </c>
      <c r="E449" s="119" t="s">
        <v>1514</v>
      </c>
      <c r="F449" s="211" t="s">
        <v>1515</v>
      </c>
      <c r="G449" s="119" t="s">
        <v>1516</v>
      </c>
      <c r="H449" s="119" t="s">
        <v>53</v>
      </c>
      <c r="I449" s="119" t="s">
        <v>42</v>
      </c>
      <c r="K449" s="120"/>
      <c r="L449" s="120" t="s">
        <v>32</v>
      </c>
      <c r="M449" s="119" t="s">
        <v>33</v>
      </c>
      <c r="N449" s="232">
        <v>43899</v>
      </c>
      <c r="O449" s="232">
        <v>44018</v>
      </c>
      <c r="P449" s="124">
        <f t="shared" si="30"/>
        <v>7</v>
      </c>
      <c r="Q449" s="125">
        <v>1</v>
      </c>
      <c r="R449" s="125">
        <f ca="1">TODAY()-O449</f>
        <v>660</v>
      </c>
      <c r="S449" s="120" t="s">
        <v>34</v>
      </c>
      <c r="U449" s="116"/>
      <c r="V449" s="116"/>
      <c r="W449" s="116"/>
      <c r="X449" s="116"/>
      <c r="Y449" s="116" t="s">
        <v>988</v>
      </c>
    </row>
    <row r="450" spans="1:25" ht="27.6">
      <c r="A450" s="116">
        <v>450</v>
      </c>
      <c r="B450" s="129">
        <v>44222</v>
      </c>
      <c r="C450" s="118">
        <f t="shared" si="27"/>
        <v>1</v>
      </c>
      <c r="D450" s="130" t="s">
        <v>252</v>
      </c>
      <c r="E450" s="130" t="s">
        <v>1517</v>
      </c>
      <c r="F450" s="211" t="s">
        <v>1518</v>
      </c>
      <c r="G450" s="119" t="s">
        <v>1519</v>
      </c>
      <c r="H450" s="119" t="s">
        <v>192</v>
      </c>
      <c r="I450" s="119" t="s">
        <v>42</v>
      </c>
      <c r="K450" s="120" t="s">
        <v>65</v>
      </c>
      <c r="L450" s="131" t="s">
        <v>32</v>
      </c>
      <c r="M450" s="130" t="s">
        <v>33</v>
      </c>
      <c r="N450" s="233">
        <v>44281</v>
      </c>
      <c r="O450" s="233">
        <v>44494</v>
      </c>
      <c r="P450" s="124">
        <f t="shared" si="30"/>
        <v>10</v>
      </c>
      <c r="Q450" s="133"/>
      <c r="R450" s="133">
        <f ca="1">TODAY()-O450</f>
        <v>184</v>
      </c>
      <c r="S450" s="120" t="s">
        <v>92</v>
      </c>
      <c r="T450" s="126">
        <v>44495</v>
      </c>
      <c r="Y450" s="116" t="s">
        <v>1520</v>
      </c>
    </row>
    <row r="451" spans="1:25">
      <c r="A451" s="116">
        <v>451</v>
      </c>
      <c r="B451" s="117">
        <v>43466</v>
      </c>
      <c r="C451" s="118">
        <f t="shared" si="27"/>
        <v>1</v>
      </c>
      <c r="D451" s="119" t="s">
        <v>37</v>
      </c>
      <c r="E451" s="119" t="s">
        <v>1521</v>
      </c>
      <c r="F451" s="211"/>
      <c r="G451" s="119" t="s">
        <v>1522</v>
      </c>
      <c r="H451" s="119"/>
      <c r="K451" s="120"/>
      <c r="L451" s="120" t="s">
        <v>32</v>
      </c>
      <c r="M451" s="119" t="s">
        <v>33</v>
      </c>
      <c r="N451" s="232" t="s">
        <v>280</v>
      </c>
      <c r="O451" s="232"/>
      <c r="P451" s="124">
        <f t="shared" si="30"/>
        <v>0</v>
      </c>
      <c r="Q451" s="125"/>
      <c r="R451" s="125"/>
      <c r="U451" s="116"/>
      <c r="V451" s="116"/>
      <c r="W451" s="116"/>
      <c r="X451" s="116"/>
      <c r="Y451" s="127" t="s">
        <v>356</v>
      </c>
    </row>
    <row r="452" spans="1:25">
      <c r="A452" s="116">
        <v>452</v>
      </c>
      <c r="B452" s="129">
        <v>44222</v>
      </c>
      <c r="C452" s="118">
        <f t="shared" si="27"/>
        <v>1</v>
      </c>
      <c r="D452" s="119" t="s">
        <v>25</v>
      </c>
      <c r="E452" s="130" t="s">
        <v>1523</v>
      </c>
      <c r="F452" s="211" t="s">
        <v>1007</v>
      </c>
      <c r="G452" s="119" t="s">
        <v>1524</v>
      </c>
      <c r="H452" s="119" t="s">
        <v>160</v>
      </c>
      <c r="I452" s="119" t="s">
        <v>30</v>
      </c>
      <c r="J452" s="121" t="s">
        <v>529</v>
      </c>
      <c r="K452" s="120" t="s">
        <v>65</v>
      </c>
      <c r="L452" s="131" t="s">
        <v>32</v>
      </c>
      <c r="M452" s="130" t="s">
        <v>33</v>
      </c>
      <c r="N452" s="233">
        <v>44228</v>
      </c>
      <c r="O452" s="233">
        <v>44244</v>
      </c>
      <c r="P452" s="124">
        <f t="shared" si="30"/>
        <v>2</v>
      </c>
      <c r="Q452" s="133">
        <v>1</v>
      </c>
      <c r="R452" s="124">
        <f ca="1">TODAY()-O452</f>
        <v>434</v>
      </c>
      <c r="S452" s="130" t="s">
        <v>55</v>
      </c>
    </row>
    <row r="453" spans="1:25">
      <c r="A453" s="116">
        <v>453</v>
      </c>
      <c r="B453" s="117">
        <v>43466</v>
      </c>
      <c r="C453" s="118">
        <f t="shared" si="27"/>
        <v>1</v>
      </c>
      <c r="D453" s="119" t="s">
        <v>37</v>
      </c>
      <c r="E453" s="119" t="s">
        <v>1525</v>
      </c>
      <c r="F453" s="211"/>
      <c r="G453" s="119" t="s">
        <v>1526</v>
      </c>
      <c r="H453" s="119"/>
      <c r="K453" s="120"/>
      <c r="L453" s="120" t="s">
        <v>32</v>
      </c>
      <c r="M453" s="119" t="s">
        <v>78</v>
      </c>
      <c r="N453" s="232"/>
      <c r="O453" s="232"/>
      <c r="P453" s="124">
        <f t="shared" si="30"/>
        <v>0</v>
      </c>
      <c r="Q453" s="125"/>
      <c r="R453" s="125"/>
      <c r="S453" s="119"/>
      <c r="U453" s="116"/>
      <c r="V453" s="116"/>
      <c r="W453" s="116"/>
      <c r="X453" s="116"/>
      <c r="Y453" s="116" t="s">
        <v>136</v>
      </c>
    </row>
    <row r="454" spans="1:25" ht="27.6">
      <c r="A454" s="116">
        <v>454</v>
      </c>
      <c r="B454" s="117">
        <v>43466</v>
      </c>
      <c r="C454" s="118">
        <f t="shared" si="27"/>
        <v>1</v>
      </c>
      <c r="D454" s="119" t="s">
        <v>252</v>
      </c>
      <c r="E454" s="119" t="s">
        <v>1527</v>
      </c>
      <c r="F454" s="211" t="s">
        <v>1528</v>
      </c>
      <c r="G454" s="119" t="s">
        <v>1529</v>
      </c>
      <c r="H454" s="119" t="s">
        <v>97</v>
      </c>
      <c r="I454" s="119" t="s">
        <v>42</v>
      </c>
      <c r="K454" s="120"/>
      <c r="L454" s="120" t="s">
        <v>32</v>
      </c>
      <c r="M454" s="119" t="s">
        <v>184</v>
      </c>
      <c r="N454" s="232">
        <v>43746</v>
      </c>
      <c r="O454" s="232">
        <v>44281</v>
      </c>
      <c r="P454" s="124">
        <f t="shared" si="30"/>
        <v>3</v>
      </c>
      <c r="Q454" s="124">
        <v>3</v>
      </c>
      <c r="R454" s="125">
        <f ca="1">TODAY()-O454</f>
        <v>397</v>
      </c>
      <c r="S454" s="119" t="s">
        <v>92</v>
      </c>
      <c r="T454" s="126">
        <v>44281</v>
      </c>
      <c r="U454" s="116"/>
      <c r="V454" s="116"/>
      <c r="W454" s="116"/>
      <c r="X454" s="116"/>
      <c r="Y454" s="127" t="s">
        <v>356</v>
      </c>
    </row>
    <row r="455" spans="1:25" ht="27.6">
      <c r="A455" s="116">
        <v>455</v>
      </c>
      <c r="B455" s="117">
        <v>43466</v>
      </c>
      <c r="C455" s="118">
        <f t="shared" si="27"/>
        <v>1</v>
      </c>
      <c r="D455" s="119" t="s">
        <v>37</v>
      </c>
      <c r="E455" s="159" t="s">
        <v>1530</v>
      </c>
      <c r="F455" s="211" t="s">
        <v>1531</v>
      </c>
      <c r="G455" s="119" t="s">
        <v>1532</v>
      </c>
      <c r="H455" s="119" t="s">
        <v>53</v>
      </c>
      <c r="I455" s="119" t="s">
        <v>42</v>
      </c>
      <c r="K455" s="120"/>
      <c r="L455" s="120" t="s">
        <v>32</v>
      </c>
      <c r="M455" s="119" t="s">
        <v>33</v>
      </c>
      <c r="N455" s="232">
        <v>43746</v>
      </c>
      <c r="O455" s="232"/>
      <c r="P455" s="124">
        <f t="shared" si="30"/>
        <v>0</v>
      </c>
      <c r="Q455" s="125"/>
      <c r="R455" s="125"/>
      <c r="S455" s="119" t="s">
        <v>92</v>
      </c>
      <c r="U455" s="116"/>
      <c r="V455" s="116"/>
      <c r="W455" s="116"/>
      <c r="X455" s="116"/>
      <c r="Y455" s="116" t="s">
        <v>670</v>
      </c>
    </row>
    <row r="456" spans="1:25">
      <c r="A456" s="116">
        <v>456</v>
      </c>
      <c r="B456" s="117">
        <v>43466</v>
      </c>
      <c r="C456" s="118">
        <f t="shared" si="27"/>
        <v>1</v>
      </c>
      <c r="D456" s="119" t="s">
        <v>37</v>
      </c>
      <c r="E456" s="159" t="s">
        <v>1533</v>
      </c>
      <c r="F456" s="211"/>
      <c r="G456" s="119" t="s">
        <v>1534</v>
      </c>
      <c r="H456" s="119"/>
      <c r="K456" s="120"/>
      <c r="L456" s="120" t="s">
        <v>32</v>
      </c>
      <c r="M456" s="119" t="s">
        <v>33</v>
      </c>
      <c r="N456" s="232" t="s">
        <v>280</v>
      </c>
      <c r="O456" s="232"/>
      <c r="P456" s="124">
        <f t="shared" si="30"/>
        <v>0</v>
      </c>
      <c r="Q456" s="125"/>
      <c r="R456" s="124"/>
      <c r="S456" s="119" t="s">
        <v>237</v>
      </c>
      <c r="U456" s="116"/>
      <c r="V456" s="116"/>
      <c r="W456" s="116"/>
      <c r="X456" s="116"/>
      <c r="Y456" s="127" t="s">
        <v>356</v>
      </c>
    </row>
    <row r="457" spans="1:25">
      <c r="A457" s="116">
        <v>457</v>
      </c>
      <c r="B457" s="117">
        <v>43466</v>
      </c>
      <c r="C457" s="118">
        <f t="shared" si="27"/>
        <v>1</v>
      </c>
      <c r="D457" s="119" t="s">
        <v>252</v>
      </c>
      <c r="E457" s="119" t="s">
        <v>1535</v>
      </c>
      <c r="F457" s="211" t="s">
        <v>1536</v>
      </c>
      <c r="G457" s="119" t="s">
        <v>1537</v>
      </c>
      <c r="H457" s="119" t="s">
        <v>71</v>
      </c>
      <c r="I457" s="119" t="s">
        <v>42</v>
      </c>
      <c r="K457" s="120"/>
      <c r="L457" s="120" t="s">
        <v>32</v>
      </c>
      <c r="M457" s="119" t="s">
        <v>184</v>
      </c>
      <c r="N457" s="232">
        <v>43748</v>
      </c>
      <c r="O457" s="232">
        <v>44256</v>
      </c>
      <c r="P457" s="124">
        <f t="shared" si="30"/>
        <v>3</v>
      </c>
      <c r="Q457" s="125">
        <v>2</v>
      </c>
      <c r="R457" s="125">
        <f ca="1">TODAY()-O457</f>
        <v>422</v>
      </c>
      <c r="S457" s="119" t="s">
        <v>92</v>
      </c>
      <c r="T457" s="126">
        <v>44256</v>
      </c>
      <c r="U457" s="116"/>
      <c r="V457" s="116"/>
      <c r="W457" s="116"/>
      <c r="X457" s="116"/>
      <c r="Y457" s="127" t="s">
        <v>356</v>
      </c>
    </row>
    <row r="458" spans="1:25">
      <c r="A458" s="116">
        <v>458</v>
      </c>
      <c r="B458" s="129">
        <v>44222</v>
      </c>
      <c r="C458" s="118">
        <f t="shared" si="27"/>
        <v>1</v>
      </c>
      <c r="D458" s="119" t="s">
        <v>25</v>
      </c>
      <c r="E458" s="130" t="s">
        <v>1538</v>
      </c>
      <c r="F458" s="211" t="s">
        <v>753</v>
      </c>
      <c r="G458" s="119" t="s">
        <v>1539</v>
      </c>
      <c r="H458" s="119" t="s">
        <v>53</v>
      </c>
      <c r="I458" s="121" t="s">
        <v>30</v>
      </c>
      <c r="J458" s="121" t="s">
        <v>1540</v>
      </c>
      <c r="K458" s="120" t="s">
        <v>65</v>
      </c>
      <c r="L458" s="131" t="s">
        <v>32</v>
      </c>
      <c r="M458" s="130" t="s">
        <v>466</v>
      </c>
      <c r="N458" s="233"/>
      <c r="O458" s="233"/>
      <c r="P458" s="124">
        <f t="shared" si="30"/>
        <v>0</v>
      </c>
      <c r="Q458" s="133"/>
      <c r="R458" s="133"/>
      <c r="S458" s="130"/>
    </row>
    <row r="459" spans="1:25">
      <c r="A459" s="116">
        <v>459</v>
      </c>
      <c r="B459" s="129">
        <v>44222</v>
      </c>
      <c r="C459" s="118">
        <f t="shared" si="27"/>
        <v>1</v>
      </c>
      <c r="D459" s="119" t="s">
        <v>25</v>
      </c>
      <c r="E459" s="130" t="s">
        <v>1541</v>
      </c>
      <c r="F459" s="211" t="s">
        <v>1542</v>
      </c>
      <c r="G459" s="119" t="s">
        <v>1543</v>
      </c>
      <c r="H459" s="119" t="s">
        <v>192</v>
      </c>
      <c r="I459" s="121" t="s">
        <v>30</v>
      </c>
      <c r="J459" s="121" t="s">
        <v>1544</v>
      </c>
      <c r="K459" s="120" t="s">
        <v>65</v>
      </c>
      <c r="L459" s="131" t="s">
        <v>32</v>
      </c>
      <c r="M459" s="130" t="s">
        <v>33</v>
      </c>
      <c r="N459" s="233">
        <v>44228</v>
      </c>
      <c r="O459" s="233">
        <v>44244</v>
      </c>
      <c r="P459" s="124">
        <f t="shared" si="30"/>
        <v>2</v>
      </c>
      <c r="Q459" s="133">
        <v>1</v>
      </c>
      <c r="R459" s="125">
        <f ca="1">TODAY()-O459</f>
        <v>434</v>
      </c>
      <c r="S459" s="130" t="s">
        <v>92</v>
      </c>
      <c r="T459" s="126">
        <v>44244</v>
      </c>
    </row>
    <row r="460" spans="1:25">
      <c r="A460" s="116">
        <v>460</v>
      </c>
      <c r="B460" s="117">
        <v>43466</v>
      </c>
      <c r="C460" s="118">
        <f t="shared" si="27"/>
        <v>1</v>
      </c>
      <c r="D460" s="119" t="s">
        <v>37</v>
      </c>
      <c r="E460" s="119" t="s">
        <v>1545</v>
      </c>
      <c r="F460" s="211"/>
      <c r="G460" s="119" t="s">
        <v>593</v>
      </c>
      <c r="H460" s="119"/>
      <c r="K460" s="120"/>
      <c r="L460" s="120" t="s">
        <v>32</v>
      </c>
      <c r="M460" s="119" t="s">
        <v>33</v>
      </c>
      <c r="N460" s="232" t="s">
        <v>280</v>
      </c>
      <c r="O460" s="232"/>
      <c r="P460" s="124">
        <f t="shared" si="30"/>
        <v>0</v>
      </c>
      <c r="Q460" s="125"/>
      <c r="R460" s="125"/>
      <c r="S460" s="119"/>
      <c r="U460" s="116"/>
      <c r="V460" s="116"/>
      <c r="W460" s="116"/>
      <c r="X460" s="116"/>
      <c r="Y460" s="127" t="s">
        <v>356</v>
      </c>
    </row>
    <row r="461" spans="1:25">
      <c r="A461" s="116">
        <v>461</v>
      </c>
      <c r="B461" s="117">
        <v>43466</v>
      </c>
      <c r="C461" s="118">
        <f t="shared" si="27"/>
        <v>1</v>
      </c>
      <c r="D461" s="119" t="s">
        <v>37</v>
      </c>
      <c r="E461" s="119" t="s">
        <v>1546</v>
      </c>
      <c r="F461" s="211"/>
      <c r="G461" s="119" t="s">
        <v>1547</v>
      </c>
      <c r="H461" s="119"/>
      <c r="K461" s="120"/>
      <c r="L461" s="120" t="s">
        <v>32</v>
      </c>
      <c r="M461" s="119" t="s">
        <v>78</v>
      </c>
      <c r="N461" s="232"/>
      <c r="O461" s="232"/>
      <c r="P461" s="124">
        <f t="shared" si="30"/>
        <v>0</v>
      </c>
      <c r="Q461" s="125"/>
      <c r="R461" s="125"/>
      <c r="S461" s="119"/>
      <c r="U461" s="116"/>
      <c r="V461" s="116"/>
      <c r="W461" s="116"/>
      <c r="X461" s="116"/>
      <c r="Y461" s="127" t="s">
        <v>356</v>
      </c>
    </row>
    <row r="462" spans="1:25">
      <c r="A462" s="116">
        <v>462</v>
      </c>
      <c r="B462" s="117">
        <v>43466</v>
      </c>
      <c r="C462" s="118">
        <f t="shared" ref="C462:C525" si="31">IF(B462&lt;&gt;0,MONTH(B462),0)</f>
        <v>1</v>
      </c>
      <c r="D462" s="119" t="s">
        <v>37</v>
      </c>
      <c r="E462" s="119" t="s">
        <v>1548</v>
      </c>
      <c r="F462" s="211"/>
      <c r="G462" s="119" t="s">
        <v>1549</v>
      </c>
      <c r="H462" s="119"/>
      <c r="K462" s="120"/>
      <c r="L462" s="120" t="s">
        <v>32</v>
      </c>
      <c r="M462" s="119" t="s">
        <v>78</v>
      </c>
      <c r="N462" s="232"/>
      <c r="O462" s="232"/>
      <c r="P462" s="124">
        <f t="shared" si="30"/>
        <v>0</v>
      </c>
      <c r="Q462" s="125"/>
      <c r="R462" s="125"/>
      <c r="S462" s="119"/>
      <c r="U462" s="116"/>
      <c r="V462" s="116"/>
      <c r="W462" s="116"/>
      <c r="X462" s="116"/>
      <c r="Y462" s="127" t="s">
        <v>356</v>
      </c>
    </row>
    <row r="463" spans="1:25">
      <c r="A463" s="116">
        <v>463</v>
      </c>
      <c r="B463" s="117">
        <v>43466</v>
      </c>
      <c r="C463" s="118">
        <f t="shared" si="31"/>
        <v>1</v>
      </c>
      <c r="D463" s="119" t="s">
        <v>252</v>
      </c>
      <c r="E463" s="119" t="s">
        <v>1550</v>
      </c>
      <c r="F463" s="211" t="s">
        <v>1551</v>
      </c>
      <c r="G463" s="119" t="s">
        <v>1552</v>
      </c>
      <c r="H463" s="119" t="s">
        <v>177</v>
      </c>
      <c r="I463" s="119" t="s">
        <v>42</v>
      </c>
      <c r="K463" s="120"/>
      <c r="L463" s="120" t="s">
        <v>32</v>
      </c>
      <c r="M463" s="119" t="s">
        <v>33</v>
      </c>
      <c r="N463" s="232">
        <v>43749</v>
      </c>
      <c r="O463" s="157">
        <v>44391</v>
      </c>
      <c r="P463" s="124">
        <f t="shared" si="30"/>
        <v>7</v>
      </c>
      <c r="Q463" s="125">
        <v>3</v>
      </c>
      <c r="R463" s="125">
        <f ca="1">TODAY()-O463</f>
        <v>287</v>
      </c>
      <c r="S463" s="119" t="s">
        <v>55</v>
      </c>
      <c r="U463" s="116"/>
      <c r="V463" s="116"/>
      <c r="W463" s="116"/>
      <c r="X463" s="116"/>
      <c r="Y463" s="127" t="s">
        <v>1211</v>
      </c>
    </row>
    <row r="464" spans="1:25">
      <c r="A464" s="116">
        <v>464</v>
      </c>
      <c r="B464" s="117">
        <v>43466</v>
      </c>
      <c r="C464" s="118">
        <f t="shared" si="31"/>
        <v>1</v>
      </c>
      <c r="D464" s="119" t="s">
        <v>37</v>
      </c>
      <c r="E464" s="119" t="s">
        <v>1553</v>
      </c>
      <c r="F464" s="211"/>
      <c r="G464" s="119" t="s">
        <v>1554</v>
      </c>
      <c r="H464" s="119"/>
      <c r="J464" s="119"/>
      <c r="K464" s="120"/>
      <c r="L464" s="120" t="s">
        <v>32</v>
      </c>
      <c r="M464" s="119" t="s">
        <v>33</v>
      </c>
      <c r="N464" s="232" t="s">
        <v>280</v>
      </c>
      <c r="O464" s="232">
        <v>44018</v>
      </c>
      <c r="P464" s="124">
        <f t="shared" si="30"/>
        <v>7</v>
      </c>
      <c r="Q464" s="125"/>
      <c r="R464" s="125">
        <f ca="1">TODAY()-O464</f>
        <v>660</v>
      </c>
      <c r="S464" s="119" t="s">
        <v>237</v>
      </c>
      <c r="T464" s="126">
        <v>44018</v>
      </c>
      <c r="U464" s="116"/>
      <c r="V464" s="116"/>
      <c r="W464" s="116"/>
      <c r="X464" s="116"/>
      <c r="Y464" s="127" t="s">
        <v>356</v>
      </c>
    </row>
    <row r="465" spans="1:25">
      <c r="A465" s="116">
        <v>465</v>
      </c>
      <c r="B465" s="117">
        <v>43466</v>
      </c>
      <c r="C465" s="118">
        <f t="shared" si="31"/>
        <v>1</v>
      </c>
      <c r="D465" s="119" t="s">
        <v>37</v>
      </c>
      <c r="E465" s="119" t="s">
        <v>1555</v>
      </c>
      <c r="F465" s="211"/>
      <c r="G465" s="119" t="s">
        <v>1556</v>
      </c>
      <c r="H465" s="119"/>
      <c r="J465" s="119"/>
      <c r="K465" s="120"/>
      <c r="L465" s="120" t="s">
        <v>32</v>
      </c>
      <c r="M465" s="119" t="s">
        <v>78</v>
      </c>
      <c r="N465" s="232"/>
      <c r="O465" s="232"/>
      <c r="P465" s="124">
        <f t="shared" si="30"/>
        <v>0</v>
      </c>
      <c r="Q465" s="125"/>
      <c r="R465" s="125"/>
      <c r="S465" s="119"/>
      <c r="U465" s="116"/>
      <c r="V465" s="116"/>
      <c r="W465" s="116"/>
      <c r="X465" s="116"/>
      <c r="Y465" s="127" t="s">
        <v>356</v>
      </c>
    </row>
    <row r="466" spans="1:25">
      <c r="A466" s="116">
        <v>466</v>
      </c>
      <c r="B466" s="117">
        <v>43466</v>
      </c>
      <c r="C466" s="118">
        <f t="shared" si="31"/>
        <v>1</v>
      </c>
      <c r="D466" s="119" t="s">
        <v>37</v>
      </c>
      <c r="E466" s="119" t="s">
        <v>1557</v>
      </c>
      <c r="F466" s="211"/>
      <c r="G466" s="119" t="s">
        <v>1558</v>
      </c>
      <c r="H466" s="119"/>
      <c r="J466" s="119"/>
      <c r="K466" s="120"/>
      <c r="L466" s="120" t="s">
        <v>32</v>
      </c>
      <c r="M466" s="119" t="s">
        <v>78</v>
      </c>
      <c r="N466" s="232"/>
      <c r="O466" s="232"/>
      <c r="P466" s="124">
        <f t="shared" si="30"/>
        <v>0</v>
      </c>
      <c r="Q466" s="125"/>
      <c r="R466" s="125"/>
      <c r="S466" s="119"/>
      <c r="U466" s="116"/>
      <c r="V466" s="116"/>
      <c r="W466" s="116"/>
      <c r="X466" s="116"/>
      <c r="Y466" s="127" t="s">
        <v>356</v>
      </c>
    </row>
    <row r="467" spans="1:25">
      <c r="A467" s="116">
        <v>467</v>
      </c>
      <c r="B467" s="117">
        <v>43466</v>
      </c>
      <c r="C467" s="118">
        <f t="shared" si="31"/>
        <v>1</v>
      </c>
      <c r="D467" s="119" t="s">
        <v>37</v>
      </c>
      <c r="E467" s="119" t="s">
        <v>1559</v>
      </c>
      <c r="F467" s="211"/>
      <c r="G467" s="119" t="s">
        <v>1560</v>
      </c>
      <c r="H467" s="119"/>
      <c r="J467" s="119"/>
      <c r="K467" s="120"/>
      <c r="L467" s="120" t="s">
        <v>32</v>
      </c>
      <c r="M467" s="119" t="s">
        <v>33</v>
      </c>
      <c r="N467" s="232" t="s">
        <v>280</v>
      </c>
      <c r="O467" s="232"/>
      <c r="P467" s="124">
        <f t="shared" si="30"/>
        <v>0</v>
      </c>
      <c r="Q467" s="125"/>
      <c r="R467" s="124"/>
      <c r="S467" s="119" t="s">
        <v>237</v>
      </c>
      <c r="U467" s="116"/>
      <c r="V467" s="116"/>
      <c r="W467" s="116"/>
      <c r="X467" s="116"/>
      <c r="Y467" s="127" t="s">
        <v>356</v>
      </c>
    </row>
    <row r="468" spans="1:25">
      <c r="A468" s="116">
        <v>468</v>
      </c>
      <c r="B468" s="117">
        <v>43466</v>
      </c>
      <c r="C468" s="118">
        <f t="shared" si="31"/>
        <v>1</v>
      </c>
      <c r="D468" s="119" t="s">
        <v>37</v>
      </c>
      <c r="E468" s="119" t="s">
        <v>1561</v>
      </c>
      <c r="F468" s="211"/>
      <c r="G468" s="119" t="s">
        <v>1562</v>
      </c>
      <c r="H468" s="119"/>
      <c r="J468" s="119"/>
      <c r="K468" s="120"/>
      <c r="L468" s="120" t="s">
        <v>32</v>
      </c>
      <c r="M468" s="119" t="s">
        <v>78</v>
      </c>
      <c r="N468" s="232"/>
      <c r="O468" s="232"/>
      <c r="P468" s="124">
        <f t="shared" si="30"/>
        <v>0</v>
      </c>
      <c r="Q468" s="125"/>
      <c r="R468" s="125"/>
      <c r="S468" s="119"/>
      <c r="U468" s="116"/>
      <c r="V468" s="116"/>
      <c r="W468" s="116"/>
      <c r="X468" s="116"/>
      <c r="Y468" s="127" t="s">
        <v>356</v>
      </c>
    </row>
    <row r="469" spans="1:25">
      <c r="A469" s="116">
        <v>469</v>
      </c>
      <c r="B469" s="117">
        <v>43466</v>
      </c>
      <c r="C469" s="118">
        <f t="shared" si="31"/>
        <v>1</v>
      </c>
      <c r="D469" s="119" t="s">
        <v>37</v>
      </c>
      <c r="E469" s="119" t="s">
        <v>1563</v>
      </c>
      <c r="F469" s="211"/>
      <c r="G469" s="119" t="s">
        <v>1564</v>
      </c>
      <c r="H469" s="119"/>
      <c r="J469" s="119"/>
      <c r="K469" s="120"/>
      <c r="L469" s="120" t="s">
        <v>32</v>
      </c>
      <c r="M469" s="119" t="s">
        <v>78</v>
      </c>
      <c r="N469" s="232"/>
      <c r="O469" s="232"/>
      <c r="P469" s="124">
        <f t="shared" si="30"/>
        <v>0</v>
      </c>
      <c r="Q469" s="125"/>
      <c r="R469" s="125"/>
      <c r="S469" s="119"/>
      <c r="U469" s="116"/>
      <c r="V469" s="116"/>
      <c r="W469" s="116"/>
      <c r="X469" s="116"/>
      <c r="Y469" s="127" t="s">
        <v>356</v>
      </c>
    </row>
    <row r="470" spans="1:25" ht="27.6">
      <c r="A470" s="116">
        <v>470</v>
      </c>
      <c r="B470" s="117">
        <v>43466</v>
      </c>
      <c r="C470" s="118">
        <f t="shared" si="31"/>
        <v>1</v>
      </c>
      <c r="D470" s="119" t="s">
        <v>252</v>
      </c>
      <c r="E470" s="119" t="s">
        <v>1565</v>
      </c>
      <c r="F470" s="211" t="s">
        <v>1566</v>
      </c>
      <c r="G470" s="119" t="s">
        <v>1567</v>
      </c>
      <c r="H470" s="119" t="s">
        <v>29</v>
      </c>
      <c r="I470" s="119" t="s">
        <v>63</v>
      </c>
      <c r="J470" s="119" t="s">
        <v>63</v>
      </c>
      <c r="K470" s="120"/>
      <c r="L470" s="120" t="s">
        <v>32</v>
      </c>
      <c r="M470" s="119" t="s">
        <v>33</v>
      </c>
      <c r="N470" s="232">
        <v>44263</v>
      </c>
      <c r="O470" s="131">
        <v>44483</v>
      </c>
      <c r="P470" s="124">
        <f t="shared" si="30"/>
        <v>10</v>
      </c>
      <c r="Q470" s="125">
        <v>1</v>
      </c>
      <c r="R470" s="125"/>
      <c r="S470" s="119" t="s">
        <v>55</v>
      </c>
      <c r="U470" s="116"/>
      <c r="V470" s="116"/>
      <c r="W470" s="116"/>
      <c r="X470" s="116"/>
      <c r="Y470" s="116" t="s">
        <v>356</v>
      </c>
    </row>
    <row r="471" spans="1:25">
      <c r="A471" s="116">
        <v>471</v>
      </c>
      <c r="B471" s="117">
        <v>43466</v>
      </c>
      <c r="C471" s="118">
        <f t="shared" si="31"/>
        <v>1</v>
      </c>
      <c r="D471" s="119" t="s">
        <v>37</v>
      </c>
      <c r="E471" s="119" t="s">
        <v>1568</v>
      </c>
      <c r="F471" s="211"/>
      <c r="G471" s="119" t="s">
        <v>1569</v>
      </c>
      <c r="H471" s="119"/>
      <c r="J471" s="119"/>
      <c r="K471" s="120"/>
      <c r="L471" s="120" t="s">
        <v>32</v>
      </c>
      <c r="M471" s="119" t="s">
        <v>78</v>
      </c>
      <c r="N471" s="232"/>
      <c r="O471" s="232"/>
      <c r="P471" s="124">
        <f t="shared" si="30"/>
        <v>0</v>
      </c>
      <c r="Q471" s="125"/>
      <c r="R471" s="125"/>
      <c r="S471" s="119"/>
      <c r="U471" s="116"/>
      <c r="V471" s="116"/>
      <c r="W471" s="116"/>
      <c r="X471" s="116"/>
      <c r="Y471" s="127" t="s">
        <v>356</v>
      </c>
    </row>
    <row r="472" spans="1:25">
      <c r="A472" s="116">
        <v>472</v>
      </c>
      <c r="B472" s="117">
        <v>43466</v>
      </c>
      <c r="C472" s="118">
        <f t="shared" si="31"/>
        <v>1</v>
      </c>
      <c r="D472" s="119" t="s">
        <v>37</v>
      </c>
      <c r="E472" s="119" t="s">
        <v>1570</v>
      </c>
      <c r="F472" s="211"/>
      <c r="G472" s="119" t="s">
        <v>1571</v>
      </c>
      <c r="H472" s="119"/>
      <c r="J472" s="119"/>
      <c r="K472" s="120"/>
      <c r="L472" s="120" t="s">
        <v>32</v>
      </c>
      <c r="M472" s="119" t="s">
        <v>78</v>
      </c>
      <c r="N472" s="232"/>
      <c r="O472" s="232"/>
      <c r="P472" s="124">
        <f t="shared" si="30"/>
        <v>0</v>
      </c>
      <c r="Q472" s="125"/>
      <c r="R472" s="125"/>
      <c r="S472" s="119"/>
      <c r="U472" s="116"/>
      <c r="V472" s="116"/>
      <c r="W472" s="116"/>
      <c r="X472" s="116"/>
      <c r="Y472" s="127" t="s">
        <v>356</v>
      </c>
    </row>
    <row r="473" spans="1:25">
      <c r="A473" s="116">
        <v>473</v>
      </c>
      <c r="B473" s="117">
        <v>43466</v>
      </c>
      <c r="C473" s="118">
        <f t="shared" si="31"/>
        <v>1</v>
      </c>
      <c r="D473" s="119" t="s">
        <v>252</v>
      </c>
      <c r="E473" s="119" t="s">
        <v>1572</v>
      </c>
      <c r="F473" s="211" t="s">
        <v>1573</v>
      </c>
      <c r="G473" s="119" t="s">
        <v>1574</v>
      </c>
      <c r="H473" s="119" t="s">
        <v>97</v>
      </c>
      <c r="I473" s="119" t="s">
        <v>42</v>
      </c>
      <c r="K473" s="120"/>
      <c r="L473" s="120" t="s">
        <v>32</v>
      </c>
      <c r="M473" s="119" t="s">
        <v>33</v>
      </c>
      <c r="N473" s="232">
        <v>43788</v>
      </c>
      <c r="O473" s="157">
        <v>44391</v>
      </c>
      <c r="P473" s="124">
        <f t="shared" si="30"/>
        <v>7</v>
      </c>
      <c r="Q473" s="125"/>
      <c r="R473" s="125">
        <f ca="1">TODAY()-O473</f>
        <v>287</v>
      </c>
      <c r="S473" s="119" t="s">
        <v>55</v>
      </c>
      <c r="U473" s="116"/>
      <c r="V473" s="116"/>
      <c r="W473" s="116"/>
      <c r="X473" s="116"/>
      <c r="Y473" s="127" t="s">
        <v>1211</v>
      </c>
    </row>
    <row r="474" spans="1:25">
      <c r="A474" s="116">
        <v>474</v>
      </c>
      <c r="B474" s="117">
        <v>43466</v>
      </c>
      <c r="C474" s="118">
        <f t="shared" si="31"/>
        <v>1</v>
      </c>
      <c r="D474" s="119" t="s">
        <v>25</v>
      </c>
      <c r="E474" s="119" t="s">
        <v>1575</v>
      </c>
      <c r="F474" s="211"/>
      <c r="G474" s="119" t="s">
        <v>1576</v>
      </c>
      <c r="H474" s="119"/>
      <c r="J474" s="119"/>
      <c r="K474" s="120"/>
      <c r="L474" s="120" t="s">
        <v>32</v>
      </c>
      <c r="M474" s="119" t="s">
        <v>33</v>
      </c>
      <c r="N474" s="232">
        <v>44026</v>
      </c>
      <c r="O474" s="232">
        <v>44134</v>
      </c>
      <c r="P474" s="124">
        <f t="shared" si="30"/>
        <v>10</v>
      </c>
      <c r="Q474" s="125">
        <v>4</v>
      </c>
      <c r="R474" s="125">
        <f ca="1">TODAY()-O474</f>
        <v>544</v>
      </c>
      <c r="S474" s="119"/>
      <c r="U474" s="116"/>
      <c r="V474" s="116"/>
      <c r="W474" s="116"/>
      <c r="X474" s="116"/>
    </row>
    <row r="475" spans="1:25">
      <c r="A475" s="116">
        <v>475</v>
      </c>
      <c r="B475" s="117">
        <v>43466</v>
      </c>
      <c r="C475" s="118">
        <f t="shared" si="31"/>
        <v>1</v>
      </c>
      <c r="D475" s="119" t="s">
        <v>37</v>
      </c>
      <c r="E475" s="159" t="s">
        <v>1577</v>
      </c>
      <c r="F475" s="211"/>
      <c r="G475" s="119" t="s">
        <v>1578</v>
      </c>
      <c r="H475" s="119"/>
      <c r="J475" s="119"/>
      <c r="K475" s="120"/>
      <c r="L475" s="120" t="s">
        <v>32</v>
      </c>
      <c r="M475" s="119" t="s">
        <v>78</v>
      </c>
      <c r="N475" s="232"/>
      <c r="O475" s="232"/>
      <c r="P475" s="124">
        <f t="shared" si="30"/>
        <v>0</v>
      </c>
      <c r="Q475" s="125"/>
      <c r="R475" s="125"/>
      <c r="S475" s="119"/>
      <c r="U475" s="116"/>
      <c r="V475" s="116"/>
      <c r="W475" s="116"/>
      <c r="X475" s="116"/>
      <c r="Y475" s="127" t="s">
        <v>356</v>
      </c>
    </row>
    <row r="476" spans="1:25">
      <c r="A476" s="116">
        <v>476</v>
      </c>
      <c r="B476" s="117">
        <v>43466</v>
      </c>
      <c r="C476" s="118">
        <f t="shared" si="31"/>
        <v>1</v>
      </c>
      <c r="D476" s="119" t="s">
        <v>37</v>
      </c>
      <c r="E476" s="119" t="s">
        <v>1579</v>
      </c>
      <c r="F476" s="211"/>
      <c r="G476" s="119" t="s">
        <v>1580</v>
      </c>
      <c r="H476" s="119"/>
      <c r="J476" s="119"/>
      <c r="K476" s="120"/>
      <c r="L476" s="120" t="s">
        <v>32</v>
      </c>
      <c r="M476" s="119" t="s">
        <v>78</v>
      </c>
      <c r="N476" s="232"/>
      <c r="O476" s="232"/>
      <c r="P476" s="124">
        <f t="shared" si="30"/>
        <v>0</v>
      </c>
      <c r="Q476" s="125"/>
      <c r="R476" s="125"/>
      <c r="S476" s="119"/>
      <c r="U476" s="116"/>
      <c r="V476" s="116"/>
      <c r="W476" s="116"/>
      <c r="X476" s="116"/>
      <c r="Y476" s="127" t="s">
        <v>356</v>
      </c>
    </row>
    <row r="477" spans="1:25">
      <c r="A477" s="116">
        <v>477</v>
      </c>
      <c r="B477" s="117">
        <v>43466</v>
      </c>
      <c r="C477" s="118">
        <f t="shared" si="31"/>
        <v>1</v>
      </c>
      <c r="D477" s="119" t="s">
        <v>37</v>
      </c>
      <c r="E477" s="119" t="s">
        <v>1581</v>
      </c>
      <c r="F477" s="211" t="s">
        <v>1582</v>
      </c>
      <c r="G477" s="119" t="s">
        <v>371</v>
      </c>
      <c r="H477" s="119" t="s">
        <v>53</v>
      </c>
      <c r="I477" s="119" t="s">
        <v>196</v>
      </c>
      <c r="J477" s="119" t="s">
        <v>196</v>
      </c>
      <c r="K477" s="120"/>
      <c r="L477" s="120" t="s">
        <v>32</v>
      </c>
      <c r="M477" s="119" t="s">
        <v>33</v>
      </c>
      <c r="N477" s="232">
        <v>43747</v>
      </c>
      <c r="O477" s="232">
        <v>43784</v>
      </c>
      <c r="P477" s="124">
        <f t="shared" si="30"/>
        <v>11</v>
      </c>
      <c r="Q477" s="125">
        <v>1</v>
      </c>
      <c r="R477" s="125">
        <f ca="1">TODAY()-O477</f>
        <v>894</v>
      </c>
      <c r="S477" s="119" t="s">
        <v>92</v>
      </c>
      <c r="T477" s="126">
        <v>43794</v>
      </c>
      <c r="U477" s="116"/>
      <c r="V477" s="116"/>
      <c r="W477" s="116"/>
      <c r="X477" s="116"/>
      <c r="Y477" s="116" t="s">
        <v>356</v>
      </c>
    </row>
    <row r="478" spans="1:25">
      <c r="A478" s="116">
        <v>478</v>
      </c>
      <c r="B478" s="117">
        <v>43466</v>
      </c>
      <c r="C478" s="118">
        <f t="shared" si="31"/>
        <v>1</v>
      </c>
      <c r="D478" s="119" t="s">
        <v>37</v>
      </c>
      <c r="E478" s="119" t="s">
        <v>1583</v>
      </c>
      <c r="F478" s="211"/>
      <c r="G478" s="119" t="s">
        <v>355</v>
      </c>
      <c r="H478" s="119"/>
      <c r="J478" s="119"/>
      <c r="K478" s="120"/>
      <c r="L478" s="120" t="s">
        <v>32</v>
      </c>
      <c r="M478" s="119" t="s">
        <v>78</v>
      </c>
      <c r="N478" s="232"/>
      <c r="O478" s="232"/>
      <c r="P478" s="124">
        <f t="shared" si="30"/>
        <v>0</v>
      </c>
      <c r="Q478" s="125"/>
      <c r="R478" s="125"/>
      <c r="S478" s="119"/>
      <c r="U478" s="116"/>
      <c r="V478" s="116"/>
      <c r="W478" s="116"/>
      <c r="X478" s="116"/>
      <c r="Y478" s="116" t="s">
        <v>503</v>
      </c>
    </row>
    <row r="479" spans="1:25">
      <c r="A479" s="116">
        <v>479</v>
      </c>
      <c r="B479" s="117">
        <v>43466</v>
      </c>
      <c r="C479" s="118">
        <f t="shared" si="31"/>
        <v>1</v>
      </c>
      <c r="D479" s="119" t="s">
        <v>37</v>
      </c>
      <c r="E479" s="119" t="s">
        <v>1584</v>
      </c>
      <c r="F479" s="211"/>
      <c r="G479" s="119" t="s">
        <v>1585</v>
      </c>
      <c r="H479" s="119"/>
      <c r="J479" s="119"/>
      <c r="K479" s="120"/>
      <c r="L479" s="120" t="s">
        <v>32</v>
      </c>
      <c r="M479" s="119" t="s">
        <v>78</v>
      </c>
      <c r="N479" s="232"/>
      <c r="O479" s="232"/>
      <c r="P479" s="124">
        <f t="shared" si="30"/>
        <v>0</v>
      </c>
      <c r="Q479" s="125"/>
      <c r="R479" s="125"/>
      <c r="S479" s="119"/>
      <c r="U479" s="116"/>
      <c r="V479" s="116"/>
      <c r="W479" s="116"/>
      <c r="X479" s="116"/>
      <c r="Y479" s="116" t="s">
        <v>356</v>
      </c>
    </row>
    <row r="480" spans="1:25" ht="27.6">
      <c r="A480" s="116">
        <v>480</v>
      </c>
      <c r="B480" s="117">
        <v>43466</v>
      </c>
      <c r="C480" s="118">
        <f t="shared" si="31"/>
        <v>1</v>
      </c>
      <c r="D480" s="119" t="s">
        <v>252</v>
      </c>
      <c r="E480" s="119" t="s">
        <v>1586</v>
      </c>
      <c r="F480" s="211" t="s">
        <v>1587</v>
      </c>
      <c r="G480" s="119" t="s">
        <v>1588</v>
      </c>
      <c r="H480" s="119" t="s">
        <v>177</v>
      </c>
      <c r="I480" s="119" t="s">
        <v>63</v>
      </c>
      <c r="J480" s="119" t="s">
        <v>63</v>
      </c>
      <c r="K480" s="120"/>
      <c r="L480" s="120" t="s">
        <v>32</v>
      </c>
      <c r="M480" s="119" t="s">
        <v>33</v>
      </c>
      <c r="N480" s="232">
        <v>44259</v>
      </c>
      <c r="O480" s="131">
        <v>44630</v>
      </c>
      <c r="P480" s="124">
        <f t="shared" si="30"/>
        <v>3</v>
      </c>
      <c r="Q480" s="125"/>
      <c r="R480" s="125"/>
      <c r="S480" s="119" t="s">
        <v>34</v>
      </c>
      <c r="T480" s="126">
        <v>44488</v>
      </c>
      <c r="U480" s="116"/>
      <c r="V480" s="116"/>
      <c r="W480" s="116"/>
      <c r="X480" s="116"/>
      <c r="Y480" s="116" t="s">
        <v>1589</v>
      </c>
    </row>
    <row r="481" spans="1:25">
      <c r="A481" s="116">
        <v>481</v>
      </c>
      <c r="B481" s="117">
        <v>43466</v>
      </c>
      <c r="C481" s="118">
        <f t="shared" si="31"/>
        <v>1</v>
      </c>
      <c r="D481" s="119" t="s">
        <v>252</v>
      </c>
      <c r="E481" s="119" t="s">
        <v>1590</v>
      </c>
      <c r="F481" s="211" t="s">
        <v>1591</v>
      </c>
      <c r="G481" s="119" t="s">
        <v>1592</v>
      </c>
      <c r="H481" s="119" t="s">
        <v>53</v>
      </c>
      <c r="I481" s="119" t="s">
        <v>42</v>
      </c>
      <c r="K481" s="120"/>
      <c r="L481" s="120" t="s">
        <v>32</v>
      </c>
      <c r="M481" s="119" t="s">
        <v>33</v>
      </c>
      <c r="N481" s="232">
        <v>43747</v>
      </c>
      <c r="O481" s="232">
        <v>44257</v>
      </c>
      <c r="P481" s="124">
        <f t="shared" si="30"/>
        <v>3</v>
      </c>
      <c r="Q481" s="125">
        <v>2</v>
      </c>
      <c r="R481" s="125">
        <f ca="1">TODAY()-O481</f>
        <v>421</v>
      </c>
      <c r="S481" s="119" t="s">
        <v>92</v>
      </c>
      <c r="T481" s="126" t="s">
        <v>1593</v>
      </c>
      <c r="U481" s="116"/>
      <c r="V481" s="116"/>
      <c r="W481" s="116"/>
      <c r="X481" s="116"/>
      <c r="Y481" s="127" t="s">
        <v>1594</v>
      </c>
    </row>
    <row r="482" spans="1:25">
      <c r="A482" s="116">
        <v>482</v>
      </c>
      <c r="B482" s="117">
        <v>43466</v>
      </c>
      <c r="C482" s="118">
        <f t="shared" si="31"/>
        <v>1</v>
      </c>
      <c r="D482" s="119" t="s">
        <v>37</v>
      </c>
      <c r="E482" s="119" t="s">
        <v>1595</v>
      </c>
      <c r="F482" s="211"/>
      <c r="G482" s="119" t="s">
        <v>1596</v>
      </c>
      <c r="H482" s="119"/>
      <c r="J482" s="119"/>
      <c r="K482" s="120"/>
      <c r="L482" s="120" t="s">
        <v>32</v>
      </c>
      <c r="M482" s="119" t="s">
        <v>78</v>
      </c>
      <c r="N482" s="232"/>
      <c r="O482" s="232"/>
      <c r="P482" s="124">
        <f t="shared" si="30"/>
        <v>0</v>
      </c>
      <c r="Q482" s="125"/>
      <c r="R482" s="125"/>
      <c r="S482" s="119"/>
      <c r="U482" s="116"/>
      <c r="V482" s="116"/>
      <c r="W482" s="116"/>
      <c r="X482" s="116"/>
      <c r="Y482" s="116" t="s">
        <v>356</v>
      </c>
    </row>
    <row r="483" spans="1:25">
      <c r="A483" s="116">
        <v>483</v>
      </c>
      <c r="B483" s="117">
        <v>43466</v>
      </c>
      <c r="C483" s="118">
        <f t="shared" si="31"/>
        <v>1</v>
      </c>
      <c r="D483" s="119" t="s">
        <v>37</v>
      </c>
      <c r="E483" s="119" t="s">
        <v>1597</v>
      </c>
      <c r="F483" s="211"/>
      <c r="G483" s="119" t="s">
        <v>1598</v>
      </c>
      <c r="H483" s="119"/>
      <c r="J483" s="119"/>
      <c r="K483" s="120"/>
      <c r="L483" s="120" t="s">
        <v>32</v>
      </c>
      <c r="M483" s="119" t="s">
        <v>78</v>
      </c>
      <c r="N483" s="232"/>
      <c r="O483" s="232"/>
      <c r="P483" s="124">
        <f t="shared" si="30"/>
        <v>0</v>
      </c>
      <c r="Q483" s="125"/>
      <c r="R483" s="125"/>
      <c r="S483" s="119"/>
      <c r="U483" s="116"/>
      <c r="V483" s="116"/>
      <c r="W483" s="116"/>
      <c r="X483" s="116"/>
      <c r="Y483" s="116" t="s">
        <v>356</v>
      </c>
    </row>
    <row r="484" spans="1:25">
      <c r="A484" s="116">
        <v>484</v>
      </c>
      <c r="B484" s="117">
        <v>43466</v>
      </c>
      <c r="C484" s="118">
        <f t="shared" si="31"/>
        <v>1</v>
      </c>
      <c r="D484" s="119" t="s">
        <v>252</v>
      </c>
      <c r="E484" s="119" t="s">
        <v>1599</v>
      </c>
      <c r="F484" s="211" t="s">
        <v>1600</v>
      </c>
      <c r="G484" s="119" t="s">
        <v>1601</v>
      </c>
      <c r="H484" s="119" t="s">
        <v>177</v>
      </c>
      <c r="I484" s="119" t="s">
        <v>42</v>
      </c>
      <c r="K484" s="120" t="s">
        <v>65</v>
      </c>
      <c r="L484" s="120" t="s">
        <v>32</v>
      </c>
      <c r="M484" s="119" t="s">
        <v>33</v>
      </c>
      <c r="N484" s="232">
        <v>44257</v>
      </c>
      <c r="O484" s="131">
        <v>44483</v>
      </c>
      <c r="P484" s="124">
        <f t="shared" si="30"/>
        <v>10</v>
      </c>
      <c r="Q484" s="125"/>
      <c r="R484" s="125"/>
      <c r="S484" s="119" t="s">
        <v>55</v>
      </c>
      <c r="U484" s="116"/>
      <c r="V484" s="116"/>
      <c r="W484" s="116"/>
      <c r="X484" s="116"/>
      <c r="Y484" s="116" t="s">
        <v>356</v>
      </c>
    </row>
    <row r="485" spans="1:25">
      <c r="A485" s="116">
        <v>485</v>
      </c>
      <c r="B485" s="117">
        <v>44603</v>
      </c>
      <c r="C485" s="118">
        <f t="shared" si="31"/>
        <v>2</v>
      </c>
      <c r="D485" s="119" t="s">
        <v>252</v>
      </c>
      <c r="E485" s="119" t="s">
        <v>1602</v>
      </c>
      <c r="F485" s="211" t="s">
        <v>1603</v>
      </c>
      <c r="G485" s="119" t="s">
        <v>1604</v>
      </c>
      <c r="H485" s="119" t="s">
        <v>76</v>
      </c>
      <c r="I485" s="119" t="s">
        <v>196</v>
      </c>
      <c r="J485" s="121" t="s">
        <v>196</v>
      </c>
      <c r="K485" s="120" t="s">
        <v>584</v>
      </c>
      <c r="L485" s="120" t="s">
        <v>32</v>
      </c>
      <c r="M485" s="119" t="s">
        <v>78</v>
      </c>
      <c r="N485" s="232"/>
      <c r="O485" s="232"/>
      <c r="P485" s="124">
        <f t="shared" si="30"/>
        <v>0</v>
      </c>
      <c r="Q485" s="125"/>
      <c r="R485" s="125"/>
      <c r="S485" s="119"/>
      <c r="U485" s="116"/>
      <c r="V485" s="116"/>
      <c r="W485" s="116"/>
      <c r="X485" s="116"/>
      <c r="Y485" s="116" t="s">
        <v>136</v>
      </c>
    </row>
    <row r="486" spans="1:25">
      <c r="A486" s="116">
        <v>486</v>
      </c>
      <c r="B486" s="117">
        <v>43466</v>
      </c>
      <c r="C486" s="118">
        <f t="shared" si="31"/>
        <v>1</v>
      </c>
      <c r="D486" s="119" t="s">
        <v>37</v>
      </c>
      <c r="E486" s="119" t="s">
        <v>1605</v>
      </c>
      <c r="F486" s="211" t="s">
        <v>1606</v>
      </c>
      <c r="G486" s="119" t="s">
        <v>1033</v>
      </c>
      <c r="H486" s="119" t="s">
        <v>29</v>
      </c>
      <c r="I486" s="119" t="s">
        <v>196</v>
      </c>
      <c r="J486" s="119" t="s">
        <v>196</v>
      </c>
      <c r="K486" s="120"/>
      <c r="L486" s="120" t="s">
        <v>32</v>
      </c>
      <c r="M486" s="119" t="s">
        <v>78</v>
      </c>
      <c r="N486" s="232"/>
      <c r="O486" s="232"/>
      <c r="P486" s="124">
        <f t="shared" si="30"/>
        <v>0</v>
      </c>
      <c r="Q486" s="125"/>
      <c r="R486" s="125"/>
      <c r="S486" s="119"/>
      <c r="U486" s="116"/>
      <c r="V486" s="116"/>
      <c r="W486" s="116"/>
      <c r="X486" s="116"/>
      <c r="Y486" s="116" t="s">
        <v>136</v>
      </c>
    </row>
    <row r="487" spans="1:25">
      <c r="A487" s="116">
        <v>487</v>
      </c>
      <c r="B487" s="117">
        <v>43466</v>
      </c>
      <c r="C487" s="118">
        <f t="shared" si="31"/>
        <v>1</v>
      </c>
      <c r="D487" s="119" t="s">
        <v>252</v>
      </c>
      <c r="E487" s="119" t="s">
        <v>1607</v>
      </c>
      <c r="F487" s="211" t="s">
        <v>1608</v>
      </c>
      <c r="G487" s="119" t="s">
        <v>1609</v>
      </c>
      <c r="H487" s="119" t="s">
        <v>53</v>
      </c>
      <c r="I487" s="119" t="s">
        <v>42</v>
      </c>
      <c r="K487" s="120"/>
      <c r="L487" s="120" t="s">
        <v>32</v>
      </c>
      <c r="M487" s="119" t="s">
        <v>33</v>
      </c>
      <c r="N487" s="232">
        <v>43747</v>
      </c>
      <c r="O487" s="232">
        <v>44389</v>
      </c>
      <c r="P487" s="124">
        <f t="shared" si="30"/>
        <v>7</v>
      </c>
      <c r="Q487" s="125"/>
      <c r="R487" s="125">
        <f ca="1">TODAY()-O487</f>
        <v>289</v>
      </c>
      <c r="S487" s="119" t="s">
        <v>55</v>
      </c>
      <c r="U487" s="116"/>
      <c r="V487" s="116"/>
      <c r="W487" s="116"/>
      <c r="X487" s="116"/>
      <c r="Y487" s="116" t="s">
        <v>1211</v>
      </c>
    </row>
    <row r="488" spans="1:25">
      <c r="A488" s="116">
        <v>488</v>
      </c>
      <c r="B488" s="117">
        <v>43466</v>
      </c>
      <c r="C488" s="118">
        <f t="shared" si="31"/>
        <v>1</v>
      </c>
      <c r="D488" s="119" t="s">
        <v>37</v>
      </c>
      <c r="E488" s="119" t="s">
        <v>1610</v>
      </c>
      <c r="F488" s="211"/>
      <c r="G488" s="119" t="s">
        <v>1611</v>
      </c>
      <c r="H488" s="119"/>
      <c r="J488" s="119"/>
      <c r="K488" s="120"/>
      <c r="L488" s="120" t="s">
        <v>32</v>
      </c>
      <c r="M488" s="119" t="s">
        <v>78</v>
      </c>
      <c r="N488" s="232"/>
      <c r="O488" s="232"/>
      <c r="P488" s="124">
        <f t="shared" si="30"/>
        <v>0</v>
      </c>
      <c r="Q488" s="125"/>
      <c r="R488" s="125"/>
      <c r="S488" s="119" t="s">
        <v>55</v>
      </c>
      <c r="U488" s="116"/>
      <c r="V488" s="116"/>
      <c r="W488" s="116"/>
      <c r="X488" s="116"/>
      <c r="Y488" s="116" t="s">
        <v>356</v>
      </c>
    </row>
    <row r="489" spans="1:25">
      <c r="A489" s="116">
        <v>489</v>
      </c>
      <c r="B489" s="117">
        <v>43466</v>
      </c>
      <c r="C489" s="118">
        <f t="shared" si="31"/>
        <v>1</v>
      </c>
      <c r="D489" s="119" t="s">
        <v>37</v>
      </c>
      <c r="E489" s="119" t="s">
        <v>1612</v>
      </c>
      <c r="F489" s="211"/>
      <c r="G489" s="119" t="s">
        <v>1613</v>
      </c>
      <c r="H489" s="119"/>
      <c r="J489" s="119"/>
      <c r="K489" s="120"/>
      <c r="L489" s="120" t="s">
        <v>32</v>
      </c>
      <c r="M489" s="119" t="s">
        <v>78</v>
      </c>
      <c r="N489" s="232"/>
      <c r="O489" s="232"/>
      <c r="P489" s="124">
        <f t="shared" si="30"/>
        <v>0</v>
      </c>
      <c r="Q489" s="125"/>
      <c r="R489" s="125"/>
      <c r="S489" s="119"/>
      <c r="U489" s="116"/>
      <c r="V489" s="116"/>
      <c r="W489" s="116"/>
      <c r="X489" s="116"/>
      <c r="Y489" s="116" t="s">
        <v>356</v>
      </c>
    </row>
    <row r="490" spans="1:25">
      <c r="A490" s="116">
        <v>490</v>
      </c>
      <c r="B490" s="117">
        <v>43466</v>
      </c>
      <c r="C490" s="118">
        <f t="shared" si="31"/>
        <v>1</v>
      </c>
      <c r="D490" s="119" t="s">
        <v>37</v>
      </c>
      <c r="E490" s="119" t="s">
        <v>1614</v>
      </c>
      <c r="F490" s="211"/>
      <c r="G490" s="119" t="s">
        <v>1615</v>
      </c>
      <c r="H490" s="119"/>
      <c r="J490" s="119"/>
      <c r="K490" s="120"/>
      <c r="L490" s="120" t="s">
        <v>32</v>
      </c>
      <c r="M490" s="119" t="s">
        <v>78</v>
      </c>
      <c r="N490" s="232"/>
      <c r="O490" s="232"/>
      <c r="P490" s="124">
        <f t="shared" si="30"/>
        <v>0</v>
      </c>
      <c r="Q490" s="125"/>
      <c r="R490" s="125"/>
      <c r="S490" s="119"/>
      <c r="U490" s="116"/>
      <c r="V490" s="116"/>
      <c r="W490" s="116"/>
      <c r="X490" s="116"/>
      <c r="Y490" s="116" t="s">
        <v>356</v>
      </c>
    </row>
    <row r="491" spans="1:25" ht="27.6">
      <c r="A491" s="116">
        <v>491</v>
      </c>
      <c r="B491" s="117">
        <v>43466</v>
      </c>
      <c r="C491" s="118">
        <f t="shared" si="31"/>
        <v>1</v>
      </c>
      <c r="D491" s="119" t="s">
        <v>252</v>
      </c>
      <c r="E491" s="119" t="s">
        <v>1616</v>
      </c>
      <c r="F491" s="211" t="s">
        <v>1617</v>
      </c>
      <c r="G491" s="119" t="s">
        <v>593</v>
      </c>
      <c r="H491" s="119" t="s">
        <v>344</v>
      </c>
      <c r="I491" s="119" t="s">
        <v>196</v>
      </c>
      <c r="J491" s="119" t="s">
        <v>196</v>
      </c>
      <c r="K491" s="120"/>
      <c r="L491" s="120" t="s">
        <v>32</v>
      </c>
      <c r="M491" s="119" t="s">
        <v>33</v>
      </c>
      <c r="N491" s="232">
        <v>43749</v>
      </c>
      <c r="O491" s="232">
        <v>44281</v>
      </c>
      <c r="P491" s="124">
        <f t="shared" si="30"/>
        <v>3</v>
      </c>
      <c r="Q491" s="125"/>
      <c r="R491" s="125">
        <f ca="1">TODAY()-O491</f>
        <v>397</v>
      </c>
      <c r="S491" s="119" t="s">
        <v>135</v>
      </c>
      <c r="T491" s="126">
        <v>44257</v>
      </c>
      <c r="U491" s="116"/>
      <c r="V491" s="116"/>
      <c r="W491" s="116"/>
      <c r="X491" s="116"/>
      <c r="Y491" s="116" t="s">
        <v>356</v>
      </c>
    </row>
    <row r="492" spans="1:25">
      <c r="A492" s="116">
        <v>492</v>
      </c>
      <c r="B492" s="117">
        <v>43466</v>
      </c>
      <c r="C492" s="118">
        <f t="shared" si="31"/>
        <v>1</v>
      </c>
      <c r="D492" s="119" t="s">
        <v>37</v>
      </c>
      <c r="E492" s="119" t="s">
        <v>1618</v>
      </c>
      <c r="F492" s="211"/>
      <c r="G492" s="119" t="s">
        <v>1619</v>
      </c>
      <c r="H492" s="119"/>
      <c r="J492" s="119"/>
      <c r="K492" s="120"/>
      <c r="L492" s="120" t="s">
        <v>32</v>
      </c>
      <c r="M492" s="119" t="s">
        <v>78</v>
      </c>
      <c r="N492" s="232"/>
      <c r="O492" s="232"/>
      <c r="P492" s="124">
        <f t="shared" si="30"/>
        <v>0</v>
      </c>
      <c r="Q492" s="125"/>
      <c r="R492" s="125"/>
      <c r="S492" s="119"/>
      <c r="U492" s="116"/>
      <c r="V492" s="116"/>
      <c r="W492" s="116"/>
      <c r="X492" s="116"/>
      <c r="Y492" s="116" t="s">
        <v>356</v>
      </c>
    </row>
    <row r="493" spans="1:25">
      <c r="A493" s="116">
        <v>493</v>
      </c>
      <c r="B493" s="117">
        <v>43466</v>
      </c>
      <c r="C493" s="118">
        <f t="shared" si="31"/>
        <v>1</v>
      </c>
      <c r="D493" s="119" t="s">
        <v>37</v>
      </c>
      <c r="E493" s="119" t="s">
        <v>1620</v>
      </c>
      <c r="F493" s="211"/>
      <c r="G493" s="119" t="s">
        <v>381</v>
      </c>
      <c r="H493" s="119"/>
      <c r="J493" s="119"/>
      <c r="K493" s="120"/>
      <c r="L493" s="120" t="s">
        <v>32</v>
      </c>
      <c r="M493" s="119"/>
      <c r="N493" s="232"/>
      <c r="O493" s="232"/>
      <c r="P493" s="124">
        <f t="shared" si="30"/>
        <v>0</v>
      </c>
      <c r="Q493" s="125"/>
      <c r="R493" s="125"/>
      <c r="S493" s="119"/>
      <c r="U493" s="116"/>
      <c r="V493" s="116"/>
      <c r="W493" s="116"/>
      <c r="X493" s="116"/>
      <c r="Y493" s="127" t="s">
        <v>1621</v>
      </c>
    </row>
    <row r="494" spans="1:25">
      <c r="A494" s="116">
        <v>494</v>
      </c>
      <c r="B494" s="117">
        <v>44603</v>
      </c>
      <c r="C494" s="118">
        <f t="shared" si="31"/>
        <v>2</v>
      </c>
      <c r="D494" s="119" t="s">
        <v>252</v>
      </c>
      <c r="E494" s="119" t="s">
        <v>1622</v>
      </c>
      <c r="F494" s="211" t="s">
        <v>1623</v>
      </c>
      <c r="G494" s="119" t="s">
        <v>1624</v>
      </c>
      <c r="H494" s="119" t="s">
        <v>29</v>
      </c>
      <c r="I494" s="121" t="s">
        <v>42</v>
      </c>
      <c r="J494" s="119" t="s">
        <v>42</v>
      </c>
      <c r="K494" s="120" t="s">
        <v>584</v>
      </c>
      <c r="L494" s="120" t="s">
        <v>32</v>
      </c>
      <c r="M494" s="119" t="s">
        <v>78</v>
      </c>
      <c r="N494" s="232"/>
      <c r="O494" s="232"/>
      <c r="P494" s="124">
        <f t="shared" si="30"/>
        <v>0</v>
      </c>
      <c r="Q494" s="125"/>
      <c r="R494" s="125"/>
      <c r="S494" s="119"/>
      <c r="U494" s="116"/>
      <c r="V494" s="116"/>
      <c r="W494" s="116"/>
      <c r="X494" s="116"/>
      <c r="Y494" s="116" t="s">
        <v>136</v>
      </c>
    </row>
    <row r="495" spans="1:25">
      <c r="A495" s="116">
        <v>495</v>
      </c>
      <c r="B495" s="117">
        <v>43466</v>
      </c>
      <c r="C495" s="118">
        <f t="shared" si="31"/>
        <v>1</v>
      </c>
      <c r="D495" s="119" t="s">
        <v>37</v>
      </c>
      <c r="E495" s="119" t="s">
        <v>1625</v>
      </c>
      <c r="F495" s="211"/>
      <c r="G495" s="119" t="s">
        <v>1626</v>
      </c>
      <c r="H495" s="119"/>
      <c r="J495" s="119"/>
      <c r="K495" s="120"/>
      <c r="L495" s="120" t="s">
        <v>32</v>
      </c>
      <c r="M495" s="119" t="s">
        <v>78</v>
      </c>
      <c r="N495" s="232"/>
      <c r="O495" s="232"/>
      <c r="P495" s="124">
        <f t="shared" si="30"/>
        <v>0</v>
      </c>
      <c r="Q495" s="125"/>
      <c r="R495" s="125"/>
      <c r="S495" s="119"/>
      <c r="U495" s="116"/>
      <c r="V495" s="116"/>
      <c r="W495" s="116"/>
      <c r="X495" s="116"/>
      <c r="Y495" s="116" t="s">
        <v>356</v>
      </c>
    </row>
    <row r="496" spans="1:25">
      <c r="A496" s="116">
        <v>496</v>
      </c>
      <c r="B496" s="117">
        <v>43466</v>
      </c>
      <c r="C496" s="118">
        <f t="shared" si="31"/>
        <v>1</v>
      </c>
      <c r="D496" s="119" t="s">
        <v>37</v>
      </c>
      <c r="E496" s="119" t="s">
        <v>1627</v>
      </c>
      <c r="F496" s="211"/>
      <c r="G496" s="119" t="s">
        <v>1447</v>
      </c>
      <c r="H496" s="119"/>
      <c r="J496" s="119"/>
      <c r="K496" s="120"/>
      <c r="L496" s="120" t="s">
        <v>32</v>
      </c>
      <c r="M496" s="119" t="s">
        <v>78</v>
      </c>
      <c r="N496" s="232"/>
      <c r="O496" s="232"/>
      <c r="P496" s="124">
        <f t="shared" si="30"/>
        <v>0</v>
      </c>
      <c r="Q496" s="125"/>
      <c r="R496" s="125"/>
      <c r="S496" s="119"/>
      <c r="U496" s="116"/>
      <c r="V496" s="116"/>
      <c r="W496" s="116"/>
      <c r="X496" s="116"/>
      <c r="Y496" s="116" t="s">
        <v>356</v>
      </c>
    </row>
    <row r="497" spans="1:25">
      <c r="A497" s="116">
        <v>497</v>
      </c>
      <c r="B497" s="117">
        <v>43466</v>
      </c>
      <c r="C497" s="118">
        <f t="shared" si="31"/>
        <v>1</v>
      </c>
      <c r="D497" s="119" t="s">
        <v>252</v>
      </c>
      <c r="E497" s="119" t="s">
        <v>1628</v>
      </c>
      <c r="F497" s="211"/>
      <c r="G497" s="119" t="s">
        <v>1629</v>
      </c>
      <c r="H497" s="119"/>
      <c r="J497" s="119"/>
      <c r="K497" s="120"/>
      <c r="L497" s="120" t="s">
        <v>32</v>
      </c>
      <c r="M497" s="119" t="s">
        <v>33</v>
      </c>
      <c r="N497" s="232" t="s">
        <v>280</v>
      </c>
      <c r="O497" s="232">
        <v>44610</v>
      </c>
      <c r="P497" s="124">
        <f t="shared" si="30"/>
        <v>2</v>
      </c>
      <c r="Q497" s="125"/>
      <c r="R497" s="125">
        <f ca="1">TODAY()-O497</f>
        <v>68</v>
      </c>
      <c r="S497" s="119"/>
      <c r="U497" s="116"/>
      <c r="V497" s="116"/>
      <c r="W497" s="116"/>
      <c r="X497" s="116"/>
      <c r="Y497" s="127" t="s">
        <v>1630</v>
      </c>
    </row>
    <row r="498" spans="1:25">
      <c r="A498" s="116">
        <v>498</v>
      </c>
      <c r="B498" s="117">
        <v>43466</v>
      </c>
      <c r="C498" s="118">
        <f t="shared" si="31"/>
        <v>1</v>
      </c>
      <c r="D498" s="119" t="s">
        <v>25</v>
      </c>
      <c r="E498" s="119" t="s">
        <v>1631</v>
      </c>
      <c r="F498" s="211"/>
      <c r="G498" s="119" t="s">
        <v>1632</v>
      </c>
      <c r="H498" s="119"/>
      <c r="J498" s="119"/>
      <c r="K498" s="120"/>
      <c r="L498" s="120" t="s">
        <v>32</v>
      </c>
      <c r="M498" s="119" t="s">
        <v>33</v>
      </c>
      <c r="N498" s="232">
        <v>44026</v>
      </c>
      <c r="O498" s="232">
        <v>44134</v>
      </c>
      <c r="P498" s="124">
        <f t="shared" si="30"/>
        <v>10</v>
      </c>
      <c r="Q498" s="125">
        <v>2</v>
      </c>
      <c r="R498" s="125">
        <f ca="1">TODAY()-O498</f>
        <v>544</v>
      </c>
      <c r="S498" s="119"/>
      <c r="U498" s="116"/>
      <c r="V498" s="116"/>
      <c r="W498" s="116"/>
      <c r="X498" s="116"/>
    </row>
    <row r="499" spans="1:25">
      <c r="A499" s="116">
        <v>499</v>
      </c>
      <c r="B499" s="117">
        <v>43466</v>
      </c>
      <c r="C499" s="118">
        <f t="shared" si="31"/>
        <v>1</v>
      </c>
      <c r="D499" s="119" t="s">
        <v>252</v>
      </c>
      <c r="E499" s="119" t="s">
        <v>1633</v>
      </c>
      <c r="F499" s="211" t="s">
        <v>1634</v>
      </c>
      <c r="G499" s="119" t="s">
        <v>1635</v>
      </c>
      <c r="H499" s="119" t="s">
        <v>86</v>
      </c>
      <c r="I499" s="119" t="s">
        <v>42</v>
      </c>
      <c r="K499" s="120" t="s">
        <v>65</v>
      </c>
      <c r="L499" s="120" t="s">
        <v>32</v>
      </c>
      <c r="M499" s="119" t="s">
        <v>33</v>
      </c>
      <c r="N499" s="232">
        <v>44257</v>
      </c>
      <c r="O499" s="232">
        <v>44327</v>
      </c>
      <c r="P499" s="124">
        <f t="shared" si="30"/>
        <v>5</v>
      </c>
      <c r="Q499" s="125"/>
      <c r="R499" s="125">
        <f ca="1">TODAY()-O499</f>
        <v>351</v>
      </c>
      <c r="S499" s="119" t="s">
        <v>135</v>
      </c>
      <c r="T499" s="126">
        <v>44327</v>
      </c>
      <c r="U499" s="116"/>
      <c r="V499" s="116"/>
      <c r="W499" s="116"/>
      <c r="X499" s="116"/>
      <c r="Y499" s="116" t="s">
        <v>1636</v>
      </c>
    </row>
    <row r="500" spans="1:25">
      <c r="A500" s="116">
        <v>500</v>
      </c>
      <c r="B500" s="117">
        <v>43466</v>
      </c>
      <c r="C500" s="118">
        <f t="shared" si="31"/>
        <v>1</v>
      </c>
      <c r="D500" s="119" t="s">
        <v>252</v>
      </c>
      <c r="E500" s="119" t="s">
        <v>1637</v>
      </c>
      <c r="F500" s="211" t="s">
        <v>1638</v>
      </c>
      <c r="G500" s="119" t="s">
        <v>1639</v>
      </c>
      <c r="H500" s="119" t="s">
        <v>1640</v>
      </c>
      <c r="I500" s="119" t="s">
        <v>42</v>
      </c>
      <c r="K500" s="120" t="s">
        <v>65</v>
      </c>
      <c r="L500" s="120" t="s">
        <v>32</v>
      </c>
      <c r="M500" s="119" t="s">
        <v>33</v>
      </c>
      <c r="N500" s="232">
        <v>44263</v>
      </c>
      <c r="O500" s="131">
        <v>44483</v>
      </c>
      <c r="P500" s="124">
        <f t="shared" si="30"/>
        <v>10</v>
      </c>
      <c r="Q500" s="125"/>
      <c r="R500" s="125"/>
      <c r="S500" s="119" t="s">
        <v>55</v>
      </c>
      <c r="U500" s="116"/>
      <c r="V500" s="116"/>
      <c r="W500" s="116"/>
      <c r="X500" s="116"/>
      <c r="Y500" s="116" t="s">
        <v>356</v>
      </c>
    </row>
    <row r="501" spans="1:25">
      <c r="A501" s="116">
        <v>501</v>
      </c>
      <c r="B501" s="117">
        <v>43466</v>
      </c>
      <c r="C501" s="118">
        <f t="shared" si="31"/>
        <v>1</v>
      </c>
      <c r="D501" s="119" t="s">
        <v>252</v>
      </c>
      <c r="E501" s="119" t="s">
        <v>1641</v>
      </c>
      <c r="F501" s="211" t="s">
        <v>1642</v>
      </c>
      <c r="G501" s="119" t="s">
        <v>1643</v>
      </c>
      <c r="H501" s="119" t="s">
        <v>97</v>
      </c>
      <c r="I501" s="119" t="s">
        <v>42</v>
      </c>
      <c r="K501" s="120"/>
      <c r="L501" s="120" t="s">
        <v>32</v>
      </c>
      <c r="M501" s="119" t="s">
        <v>78</v>
      </c>
      <c r="N501" s="232"/>
      <c r="O501" s="232"/>
      <c r="P501" s="124">
        <f t="shared" ref="P501:P564" si="32">IF(O501&lt;&gt;0,MONTH(O501),0)</f>
        <v>0</v>
      </c>
      <c r="Q501" s="125"/>
      <c r="R501" s="125"/>
      <c r="S501" s="119"/>
      <c r="U501" s="116"/>
      <c r="V501" s="116"/>
      <c r="W501" s="116"/>
      <c r="X501" s="116"/>
      <c r="Y501" s="116" t="s">
        <v>356</v>
      </c>
    </row>
    <row r="502" spans="1:25">
      <c r="A502" s="116">
        <v>502</v>
      </c>
      <c r="B502" s="117">
        <v>43466</v>
      </c>
      <c r="C502" s="118">
        <f t="shared" si="31"/>
        <v>1</v>
      </c>
      <c r="D502" s="119" t="s">
        <v>252</v>
      </c>
      <c r="E502" s="119" t="s">
        <v>1644</v>
      </c>
      <c r="F502" s="211" t="s">
        <v>429</v>
      </c>
      <c r="G502" s="119" t="s">
        <v>1645</v>
      </c>
      <c r="H502" s="119" t="s">
        <v>97</v>
      </c>
      <c r="I502" s="119" t="s">
        <v>42</v>
      </c>
      <c r="K502" s="120"/>
      <c r="L502" s="120" t="s">
        <v>32</v>
      </c>
      <c r="M502" s="119" t="s">
        <v>33</v>
      </c>
      <c r="N502" s="232">
        <v>43749</v>
      </c>
      <c r="O502" s="232">
        <v>44396</v>
      </c>
      <c r="P502" s="124">
        <f t="shared" si="32"/>
        <v>7</v>
      </c>
      <c r="Q502" s="125"/>
      <c r="R502" s="125">
        <f ca="1">TODAY()-O502</f>
        <v>282</v>
      </c>
      <c r="S502" s="119" t="s">
        <v>55</v>
      </c>
      <c r="U502" s="116"/>
      <c r="V502" s="116"/>
      <c r="W502" s="116"/>
      <c r="X502" s="116"/>
      <c r="Y502" s="127" t="s">
        <v>1211</v>
      </c>
    </row>
    <row r="503" spans="1:25">
      <c r="A503" s="116">
        <v>503</v>
      </c>
      <c r="B503" s="117">
        <v>43466</v>
      </c>
      <c r="C503" s="118">
        <f t="shared" si="31"/>
        <v>1</v>
      </c>
      <c r="D503" s="119" t="s">
        <v>37</v>
      </c>
      <c r="E503" s="119" t="s">
        <v>1646</v>
      </c>
      <c r="F503" s="211"/>
      <c r="G503" s="119" t="s">
        <v>1647</v>
      </c>
      <c r="H503" s="119"/>
      <c r="J503" s="119"/>
      <c r="K503" s="120"/>
      <c r="L503" s="120" t="s">
        <v>32</v>
      </c>
      <c r="M503" s="119" t="s">
        <v>78</v>
      </c>
      <c r="N503" s="232"/>
      <c r="O503" s="232"/>
      <c r="P503" s="124">
        <f t="shared" si="32"/>
        <v>0</v>
      </c>
      <c r="Q503" s="125"/>
      <c r="R503" s="125"/>
      <c r="S503" s="119"/>
      <c r="U503" s="116"/>
      <c r="V503" s="116"/>
      <c r="W503" s="116"/>
      <c r="X503" s="116"/>
      <c r="Y503" s="116" t="s">
        <v>356</v>
      </c>
    </row>
    <row r="504" spans="1:25">
      <c r="A504" s="116">
        <v>504</v>
      </c>
      <c r="B504" s="117">
        <v>43466</v>
      </c>
      <c r="C504" s="118">
        <f t="shared" si="31"/>
        <v>1</v>
      </c>
      <c r="D504" s="119" t="s">
        <v>37</v>
      </c>
      <c r="E504" s="119" t="s">
        <v>1648</v>
      </c>
      <c r="F504" s="211"/>
      <c r="G504" s="119" t="s">
        <v>1649</v>
      </c>
      <c r="H504" s="119"/>
      <c r="J504" s="119"/>
      <c r="K504" s="120"/>
      <c r="L504" s="120" t="s">
        <v>32</v>
      </c>
      <c r="M504" s="119" t="s">
        <v>78</v>
      </c>
      <c r="N504" s="232"/>
      <c r="O504" s="232"/>
      <c r="P504" s="124">
        <f t="shared" si="32"/>
        <v>0</v>
      </c>
      <c r="Q504" s="125"/>
      <c r="R504" s="125"/>
      <c r="S504" s="119"/>
      <c r="U504" s="116"/>
      <c r="V504" s="116"/>
      <c r="W504" s="116"/>
      <c r="X504" s="116"/>
      <c r="Y504" s="116" t="s">
        <v>356</v>
      </c>
    </row>
    <row r="505" spans="1:25">
      <c r="A505" s="116">
        <v>505</v>
      </c>
      <c r="B505" s="117">
        <v>43466</v>
      </c>
      <c r="C505" s="118">
        <f t="shared" si="31"/>
        <v>1</v>
      </c>
      <c r="D505" s="119" t="s">
        <v>252</v>
      </c>
      <c r="E505" s="119" t="s">
        <v>1650</v>
      </c>
      <c r="F505" s="211" t="s">
        <v>1651</v>
      </c>
      <c r="G505" s="119" t="s">
        <v>1652</v>
      </c>
      <c r="H505" s="119" t="s">
        <v>29</v>
      </c>
      <c r="I505" s="119" t="s">
        <v>196</v>
      </c>
      <c r="J505" s="119" t="s">
        <v>196</v>
      </c>
      <c r="K505" s="120"/>
      <c r="L505" s="120" t="s">
        <v>32</v>
      </c>
      <c r="M505" s="119" t="s">
        <v>33</v>
      </c>
      <c r="N505" s="232">
        <v>43749</v>
      </c>
      <c r="O505" s="232">
        <v>44389</v>
      </c>
      <c r="P505" s="124">
        <f t="shared" si="32"/>
        <v>7</v>
      </c>
      <c r="Q505" s="125"/>
      <c r="R505" s="125">
        <f ca="1">TODAY()-O505</f>
        <v>289</v>
      </c>
      <c r="S505" s="119" t="s">
        <v>55</v>
      </c>
      <c r="U505" s="116"/>
      <c r="V505" s="116"/>
      <c r="W505" s="116"/>
      <c r="X505" s="116"/>
      <c r="Y505" s="127" t="s">
        <v>356</v>
      </c>
    </row>
    <row r="506" spans="1:25">
      <c r="A506" s="116">
        <v>506</v>
      </c>
      <c r="B506" s="117">
        <v>43466</v>
      </c>
      <c r="C506" s="118">
        <f t="shared" si="31"/>
        <v>1</v>
      </c>
      <c r="D506" s="119" t="s">
        <v>37</v>
      </c>
      <c r="E506" s="119" t="s">
        <v>1653</v>
      </c>
      <c r="F506" s="211" t="s">
        <v>273</v>
      </c>
      <c r="G506" s="119" t="s">
        <v>1654</v>
      </c>
      <c r="H506" s="119" t="s">
        <v>48</v>
      </c>
      <c r="I506" s="119" t="s">
        <v>42</v>
      </c>
      <c r="K506" s="120"/>
      <c r="L506" s="120" t="s">
        <v>32</v>
      </c>
      <c r="M506" s="119" t="s">
        <v>33</v>
      </c>
      <c r="N506" s="232"/>
      <c r="O506" s="232"/>
      <c r="P506" s="124">
        <f t="shared" si="32"/>
        <v>0</v>
      </c>
      <c r="Q506" s="125"/>
      <c r="R506" s="125"/>
      <c r="S506" s="119"/>
      <c r="U506" s="116"/>
      <c r="V506" s="116"/>
      <c r="W506" s="116"/>
      <c r="X506" s="116"/>
      <c r="Y506" s="116" t="s">
        <v>356</v>
      </c>
    </row>
    <row r="507" spans="1:25" ht="27.6">
      <c r="A507" s="116">
        <v>507</v>
      </c>
      <c r="B507" s="117">
        <v>43466</v>
      </c>
      <c r="C507" s="118">
        <f t="shared" si="31"/>
        <v>1</v>
      </c>
      <c r="D507" s="119" t="s">
        <v>252</v>
      </c>
      <c r="E507" s="119" t="s">
        <v>1655</v>
      </c>
      <c r="F507" s="211" t="s">
        <v>1656</v>
      </c>
      <c r="G507" s="119" t="s">
        <v>1657</v>
      </c>
      <c r="H507" s="119" t="s">
        <v>29</v>
      </c>
      <c r="I507" s="119" t="s">
        <v>63</v>
      </c>
      <c r="J507" s="119" t="s">
        <v>63</v>
      </c>
      <c r="K507" s="120"/>
      <c r="L507" s="120" t="s">
        <v>32</v>
      </c>
      <c r="M507" s="119" t="s">
        <v>33</v>
      </c>
      <c r="N507" s="232">
        <v>43749</v>
      </c>
      <c r="O507" s="232">
        <v>44257</v>
      </c>
      <c r="P507" s="124">
        <f t="shared" si="32"/>
        <v>3</v>
      </c>
      <c r="Q507" s="125"/>
      <c r="R507" s="125">
        <f ca="1">TODAY()-O507</f>
        <v>421</v>
      </c>
      <c r="S507" s="119" t="s">
        <v>92</v>
      </c>
      <c r="T507" s="126">
        <v>44257</v>
      </c>
      <c r="U507" s="116"/>
      <c r="V507" s="116"/>
      <c r="W507" s="116"/>
      <c r="X507" s="116"/>
      <c r="Y507" s="116" t="s">
        <v>1658</v>
      </c>
    </row>
    <row r="508" spans="1:25">
      <c r="A508" s="116">
        <v>508</v>
      </c>
      <c r="B508" s="117">
        <v>43466</v>
      </c>
      <c r="C508" s="118">
        <f t="shared" si="31"/>
        <v>1</v>
      </c>
      <c r="D508" s="119" t="s">
        <v>25</v>
      </c>
      <c r="E508" s="119" t="s">
        <v>1659</v>
      </c>
      <c r="F508" s="211" t="s">
        <v>1660</v>
      </c>
      <c r="G508" s="119" t="s">
        <v>938</v>
      </c>
      <c r="H508" s="119" t="s">
        <v>41</v>
      </c>
      <c r="I508" s="119" t="s">
        <v>42</v>
      </c>
      <c r="K508" s="120"/>
      <c r="L508" s="120" t="s">
        <v>32</v>
      </c>
      <c r="M508" s="119" t="s">
        <v>33</v>
      </c>
      <c r="N508" s="232">
        <v>44026</v>
      </c>
      <c r="O508" s="232">
        <v>44327</v>
      </c>
      <c r="P508" s="124">
        <f t="shared" si="32"/>
        <v>5</v>
      </c>
      <c r="Q508" s="125">
        <v>2</v>
      </c>
      <c r="R508" s="125"/>
      <c r="S508" s="119" t="s">
        <v>135</v>
      </c>
      <c r="T508" s="126">
        <v>44329</v>
      </c>
      <c r="U508" s="116"/>
      <c r="V508" s="116"/>
      <c r="W508" s="116"/>
      <c r="X508" s="116"/>
    </row>
    <row r="509" spans="1:25">
      <c r="A509" s="116">
        <v>509</v>
      </c>
      <c r="B509" s="117">
        <v>43466</v>
      </c>
      <c r="C509" s="118">
        <f t="shared" si="31"/>
        <v>1</v>
      </c>
      <c r="D509" s="119" t="s">
        <v>37</v>
      </c>
      <c r="E509" s="119" t="s">
        <v>1661</v>
      </c>
      <c r="F509" s="211"/>
      <c r="G509" s="119" t="s">
        <v>1662</v>
      </c>
      <c r="H509" s="119"/>
      <c r="J509" s="119"/>
      <c r="K509" s="120"/>
      <c r="L509" s="120" t="s">
        <v>32</v>
      </c>
      <c r="M509" s="119" t="s">
        <v>33</v>
      </c>
      <c r="N509" s="232"/>
      <c r="O509" s="232"/>
      <c r="P509" s="124">
        <f t="shared" si="32"/>
        <v>0</v>
      </c>
      <c r="Q509" s="125"/>
      <c r="R509" s="125"/>
      <c r="S509" s="119"/>
      <c r="U509" s="116"/>
      <c r="V509" s="116"/>
      <c r="W509" s="116"/>
      <c r="X509" s="116"/>
      <c r="Y509" s="116" t="s">
        <v>356</v>
      </c>
    </row>
    <row r="510" spans="1:25">
      <c r="A510" s="116">
        <v>510</v>
      </c>
      <c r="B510" s="117">
        <v>43466</v>
      </c>
      <c r="C510" s="118">
        <f t="shared" si="31"/>
        <v>1</v>
      </c>
      <c r="D510" s="119" t="s">
        <v>37</v>
      </c>
      <c r="E510" s="119" t="s">
        <v>1663</v>
      </c>
      <c r="F510" s="211"/>
      <c r="G510" s="119" t="s">
        <v>1664</v>
      </c>
      <c r="H510" s="119"/>
      <c r="J510" s="119"/>
      <c r="K510" s="120"/>
      <c r="L510" s="120" t="s">
        <v>32</v>
      </c>
      <c r="M510" s="119" t="s">
        <v>78</v>
      </c>
      <c r="N510" s="232"/>
      <c r="O510" s="232"/>
      <c r="P510" s="124">
        <f t="shared" si="32"/>
        <v>0</v>
      </c>
      <c r="Q510" s="125"/>
      <c r="R510" s="125"/>
      <c r="S510" s="119"/>
      <c r="U510" s="116"/>
      <c r="V510" s="116"/>
      <c r="W510" s="116"/>
      <c r="X510" s="116"/>
      <c r="Y510" s="116" t="s">
        <v>356</v>
      </c>
    </row>
    <row r="511" spans="1:25">
      <c r="A511" s="116">
        <v>511</v>
      </c>
      <c r="B511" s="117">
        <v>43466</v>
      </c>
      <c r="C511" s="118">
        <f t="shared" si="31"/>
        <v>1</v>
      </c>
      <c r="D511" s="119" t="s">
        <v>37</v>
      </c>
      <c r="E511" s="119" t="s">
        <v>1665</v>
      </c>
      <c r="F511" s="211"/>
      <c r="G511" s="119" t="s">
        <v>1666</v>
      </c>
      <c r="H511" s="119"/>
      <c r="J511" s="119"/>
      <c r="K511" s="120"/>
      <c r="L511" s="120" t="s">
        <v>32</v>
      </c>
      <c r="M511" s="119" t="s">
        <v>78</v>
      </c>
      <c r="N511" s="232"/>
      <c r="O511" s="232"/>
      <c r="P511" s="124">
        <f t="shared" si="32"/>
        <v>0</v>
      </c>
      <c r="Q511" s="125"/>
      <c r="R511" s="125"/>
      <c r="S511" s="119"/>
      <c r="U511" s="116"/>
      <c r="V511" s="116"/>
      <c r="W511" s="116"/>
      <c r="X511" s="116"/>
      <c r="Y511" s="116" t="s">
        <v>356</v>
      </c>
    </row>
    <row r="512" spans="1:25">
      <c r="A512" s="116">
        <v>512</v>
      </c>
      <c r="B512" s="117">
        <v>43466</v>
      </c>
      <c r="C512" s="118">
        <f t="shared" si="31"/>
        <v>1</v>
      </c>
      <c r="D512" s="119" t="s">
        <v>37</v>
      </c>
      <c r="E512" s="119" t="s">
        <v>1667</v>
      </c>
      <c r="F512" s="211"/>
      <c r="G512" s="119" t="s">
        <v>1668</v>
      </c>
      <c r="H512" s="119"/>
      <c r="J512" s="119"/>
      <c r="K512" s="120"/>
      <c r="L512" s="120" t="s">
        <v>32</v>
      </c>
      <c r="M512" s="119" t="s">
        <v>78</v>
      </c>
      <c r="N512" s="232"/>
      <c r="O512" s="232"/>
      <c r="P512" s="124">
        <f t="shared" si="32"/>
        <v>0</v>
      </c>
      <c r="Q512" s="125"/>
      <c r="R512" s="125"/>
      <c r="S512" s="119"/>
      <c r="U512" s="116"/>
      <c r="V512" s="116"/>
      <c r="W512" s="116"/>
      <c r="X512" s="116"/>
      <c r="Y512" s="116" t="s">
        <v>356</v>
      </c>
    </row>
    <row r="513" spans="1:25">
      <c r="A513" s="116">
        <v>513</v>
      </c>
      <c r="B513" s="117">
        <v>43466</v>
      </c>
      <c r="C513" s="118">
        <f t="shared" si="31"/>
        <v>1</v>
      </c>
      <c r="D513" s="119" t="s">
        <v>37</v>
      </c>
      <c r="E513" s="119" t="s">
        <v>1669</v>
      </c>
      <c r="F513" s="211"/>
      <c r="H513" s="119"/>
      <c r="J513" s="119"/>
      <c r="K513" s="120"/>
      <c r="L513" s="120" t="s">
        <v>32</v>
      </c>
      <c r="M513" s="119" t="s">
        <v>33</v>
      </c>
      <c r="N513" s="232" t="s">
        <v>280</v>
      </c>
      <c r="O513" s="232"/>
      <c r="P513" s="124">
        <f t="shared" si="32"/>
        <v>0</v>
      </c>
      <c r="Q513" s="125"/>
      <c r="R513" s="124"/>
      <c r="S513" s="119" t="s">
        <v>280</v>
      </c>
      <c r="U513" s="116"/>
      <c r="V513" s="116"/>
      <c r="W513" s="116"/>
      <c r="X513" s="116"/>
      <c r="Y513" s="116" t="s">
        <v>356</v>
      </c>
    </row>
    <row r="514" spans="1:25">
      <c r="A514" s="116">
        <v>514</v>
      </c>
      <c r="B514" s="117">
        <v>43466</v>
      </c>
      <c r="C514" s="118">
        <f t="shared" si="31"/>
        <v>1</v>
      </c>
      <c r="D514" s="119" t="s">
        <v>37</v>
      </c>
      <c r="E514" s="119" t="s">
        <v>1670</v>
      </c>
      <c r="F514" s="211"/>
      <c r="J514" s="119"/>
      <c r="K514" s="120"/>
      <c r="L514" s="120" t="s">
        <v>32</v>
      </c>
      <c r="M514" s="119" t="s">
        <v>78</v>
      </c>
      <c r="N514" s="232"/>
      <c r="O514" s="232"/>
      <c r="P514" s="124">
        <f t="shared" si="32"/>
        <v>0</v>
      </c>
      <c r="Q514" s="125"/>
      <c r="R514" s="125"/>
      <c r="S514" s="119"/>
      <c r="U514" s="116"/>
      <c r="V514" s="116"/>
      <c r="W514" s="116"/>
      <c r="X514" s="116"/>
      <c r="Y514" s="116" t="s">
        <v>356</v>
      </c>
    </row>
    <row r="515" spans="1:25">
      <c r="A515" s="116">
        <v>515</v>
      </c>
      <c r="B515" s="117">
        <v>43466</v>
      </c>
      <c r="C515" s="118">
        <f t="shared" si="31"/>
        <v>1</v>
      </c>
      <c r="D515" s="119" t="s">
        <v>25</v>
      </c>
      <c r="E515" s="119" t="s">
        <v>1671</v>
      </c>
      <c r="F515" s="211" t="s">
        <v>1672</v>
      </c>
      <c r="G515" s="119" t="s">
        <v>1673</v>
      </c>
      <c r="H515" s="119" t="s">
        <v>140</v>
      </c>
      <c r="I515" s="119" t="s">
        <v>196</v>
      </c>
      <c r="J515" s="119" t="s">
        <v>196</v>
      </c>
      <c r="K515" s="120" t="s">
        <v>65</v>
      </c>
      <c r="L515" s="120" t="s">
        <v>32</v>
      </c>
      <c r="M515" s="119" t="s">
        <v>33</v>
      </c>
      <c r="N515" s="232">
        <v>44459</v>
      </c>
      <c r="O515" s="232"/>
      <c r="P515" s="124">
        <f t="shared" si="32"/>
        <v>0</v>
      </c>
      <c r="Q515" s="125"/>
      <c r="R515" s="125"/>
      <c r="S515" s="119"/>
      <c r="U515" s="116"/>
      <c r="V515" s="116"/>
      <c r="W515" s="116"/>
      <c r="X515" s="116"/>
      <c r="Y515" s="116" t="s">
        <v>356</v>
      </c>
    </row>
    <row r="516" spans="1:25" ht="27.6">
      <c r="A516" s="116">
        <v>516</v>
      </c>
      <c r="B516" s="117">
        <v>43466</v>
      </c>
      <c r="C516" s="118">
        <f t="shared" si="31"/>
        <v>1</v>
      </c>
      <c r="D516" s="119" t="s">
        <v>252</v>
      </c>
      <c r="E516" s="119" t="s">
        <v>1674</v>
      </c>
      <c r="F516" s="211" t="s">
        <v>1675</v>
      </c>
      <c r="G516" s="119" t="s">
        <v>1676</v>
      </c>
      <c r="H516" s="119" t="s">
        <v>97</v>
      </c>
      <c r="I516" s="119" t="s">
        <v>42</v>
      </c>
      <c r="K516" s="120"/>
      <c r="L516" s="120" t="s">
        <v>32</v>
      </c>
      <c r="M516" s="119" t="s">
        <v>78</v>
      </c>
      <c r="N516" s="232"/>
      <c r="O516" s="232"/>
      <c r="P516" s="124">
        <f t="shared" si="32"/>
        <v>0</v>
      </c>
      <c r="Q516" s="125"/>
      <c r="R516" s="125"/>
      <c r="S516" s="119"/>
      <c r="U516" s="116"/>
      <c r="V516" s="116"/>
      <c r="W516" s="116"/>
      <c r="X516" s="116"/>
      <c r="Y516" s="116" t="s">
        <v>356</v>
      </c>
    </row>
    <row r="517" spans="1:25">
      <c r="A517" s="116">
        <v>517</v>
      </c>
      <c r="B517" s="117">
        <v>43466</v>
      </c>
      <c r="C517" s="118">
        <f t="shared" si="31"/>
        <v>1</v>
      </c>
      <c r="D517" s="119" t="s">
        <v>37</v>
      </c>
      <c r="E517" s="119" t="s">
        <v>1677</v>
      </c>
      <c r="F517" s="211"/>
      <c r="H517" s="119"/>
      <c r="J517" s="119"/>
      <c r="K517" s="120"/>
      <c r="L517" s="120" t="s">
        <v>32</v>
      </c>
      <c r="M517" s="119" t="s">
        <v>78</v>
      </c>
      <c r="N517" s="232"/>
      <c r="O517" s="232"/>
      <c r="P517" s="124">
        <f t="shared" si="32"/>
        <v>0</v>
      </c>
      <c r="Q517" s="125"/>
      <c r="R517" s="125"/>
      <c r="S517" s="119"/>
      <c r="U517" s="116"/>
      <c r="V517" s="116"/>
      <c r="W517" s="116"/>
      <c r="X517" s="116"/>
      <c r="Y517" s="116" t="s">
        <v>356</v>
      </c>
    </row>
    <row r="518" spans="1:25">
      <c r="A518" s="116">
        <v>518</v>
      </c>
      <c r="B518" s="117">
        <v>43466</v>
      </c>
      <c r="C518" s="118">
        <f t="shared" si="31"/>
        <v>1</v>
      </c>
      <c r="D518" s="119" t="s">
        <v>37</v>
      </c>
      <c r="E518" s="119" t="s">
        <v>1678</v>
      </c>
      <c r="F518" s="211"/>
      <c r="H518" s="119"/>
      <c r="J518" s="119"/>
      <c r="K518" s="120"/>
      <c r="L518" s="120" t="s">
        <v>32</v>
      </c>
      <c r="M518" s="119" t="s">
        <v>78</v>
      </c>
      <c r="N518" s="232"/>
      <c r="O518" s="232"/>
      <c r="P518" s="124">
        <f t="shared" si="32"/>
        <v>0</v>
      </c>
      <c r="Q518" s="125"/>
      <c r="R518" s="125"/>
      <c r="S518" s="119"/>
      <c r="U518" s="116"/>
      <c r="V518" s="116"/>
      <c r="W518" s="116"/>
      <c r="X518" s="116"/>
      <c r="Y518" s="116" t="s">
        <v>356</v>
      </c>
    </row>
    <row r="519" spans="1:25">
      <c r="A519" s="116">
        <v>519</v>
      </c>
      <c r="B519" s="117">
        <v>43466</v>
      </c>
      <c r="C519" s="118">
        <f t="shared" si="31"/>
        <v>1</v>
      </c>
      <c r="D519" s="119" t="s">
        <v>37</v>
      </c>
      <c r="E519" s="119" t="s">
        <v>1679</v>
      </c>
      <c r="F519" s="211"/>
      <c r="H519" s="119"/>
      <c r="J519" s="119"/>
      <c r="K519" s="120"/>
      <c r="L519" s="120" t="s">
        <v>32</v>
      </c>
      <c r="M519" s="119" t="s">
        <v>78</v>
      </c>
      <c r="N519" s="232"/>
      <c r="O519" s="232"/>
      <c r="P519" s="124">
        <f t="shared" si="32"/>
        <v>0</v>
      </c>
      <c r="Q519" s="125"/>
      <c r="R519" s="125"/>
      <c r="S519" s="119"/>
      <c r="U519" s="116"/>
      <c r="V519" s="116"/>
      <c r="W519" s="116"/>
      <c r="X519" s="116"/>
      <c r="Y519" s="116" t="s">
        <v>356</v>
      </c>
    </row>
    <row r="520" spans="1:25">
      <c r="A520" s="116">
        <v>520</v>
      </c>
      <c r="B520" s="117">
        <v>43466</v>
      </c>
      <c r="C520" s="118">
        <f t="shared" si="31"/>
        <v>1</v>
      </c>
      <c r="D520" s="119" t="s">
        <v>37</v>
      </c>
      <c r="E520" s="119" t="s">
        <v>1680</v>
      </c>
      <c r="F520" s="211"/>
      <c r="H520" s="119"/>
      <c r="J520" s="119"/>
      <c r="K520" s="120"/>
      <c r="L520" s="120" t="s">
        <v>32</v>
      </c>
      <c r="M520" s="119" t="s">
        <v>78</v>
      </c>
      <c r="N520" s="232"/>
      <c r="O520" s="232"/>
      <c r="P520" s="124">
        <f t="shared" si="32"/>
        <v>0</v>
      </c>
      <c r="Q520" s="125"/>
      <c r="R520" s="125"/>
      <c r="S520" s="119"/>
      <c r="U520" s="116"/>
      <c r="V520" s="116"/>
      <c r="W520" s="116"/>
      <c r="X520" s="116"/>
      <c r="Y520" s="116" t="s">
        <v>356</v>
      </c>
    </row>
    <row r="521" spans="1:25">
      <c r="A521" s="116">
        <v>521</v>
      </c>
      <c r="B521" s="117">
        <v>43466</v>
      </c>
      <c r="C521" s="118">
        <f t="shared" si="31"/>
        <v>1</v>
      </c>
      <c r="D521" s="119" t="s">
        <v>37</v>
      </c>
      <c r="E521" s="119" t="s">
        <v>1681</v>
      </c>
      <c r="F521" s="211"/>
      <c r="H521" s="119"/>
      <c r="J521" s="119"/>
      <c r="K521" s="120"/>
      <c r="L521" s="120" t="s">
        <v>32</v>
      </c>
      <c r="M521" s="119" t="s">
        <v>78</v>
      </c>
      <c r="N521" s="232"/>
      <c r="O521" s="232"/>
      <c r="P521" s="124">
        <f t="shared" si="32"/>
        <v>0</v>
      </c>
      <c r="Q521" s="125"/>
      <c r="R521" s="125"/>
      <c r="S521" s="119"/>
      <c r="U521" s="116"/>
      <c r="V521" s="116"/>
      <c r="W521" s="116"/>
      <c r="X521" s="116"/>
      <c r="Y521" s="116" t="s">
        <v>356</v>
      </c>
    </row>
    <row r="522" spans="1:25">
      <c r="A522" s="116">
        <v>522</v>
      </c>
      <c r="B522" s="117">
        <v>43466</v>
      </c>
      <c r="C522" s="118">
        <f t="shared" si="31"/>
        <v>1</v>
      </c>
      <c r="D522" s="119" t="s">
        <v>37</v>
      </c>
      <c r="E522" s="119" t="s">
        <v>1682</v>
      </c>
      <c r="F522" s="211"/>
      <c r="H522" s="119"/>
      <c r="J522" s="119"/>
      <c r="K522" s="120"/>
      <c r="L522" s="120" t="s">
        <v>32</v>
      </c>
      <c r="M522" s="119" t="s">
        <v>78</v>
      </c>
      <c r="N522" s="232"/>
      <c r="O522" s="232"/>
      <c r="P522" s="124">
        <f t="shared" si="32"/>
        <v>0</v>
      </c>
      <c r="Q522" s="125"/>
      <c r="R522" s="125"/>
      <c r="S522" s="119"/>
      <c r="U522" s="116"/>
      <c r="V522" s="116"/>
      <c r="W522" s="116"/>
      <c r="X522" s="116"/>
      <c r="Y522" s="116" t="s">
        <v>356</v>
      </c>
    </row>
    <row r="523" spans="1:25">
      <c r="A523" s="116">
        <v>523</v>
      </c>
      <c r="B523" s="117">
        <v>43466</v>
      </c>
      <c r="C523" s="118">
        <f t="shared" si="31"/>
        <v>1</v>
      </c>
      <c r="D523" s="119" t="s">
        <v>37</v>
      </c>
      <c r="E523" s="119" t="s">
        <v>1683</v>
      </c>
      <c r="F523" s="211"/>
      <c r="H523" s="119"/>
      <c r="J523" s="119"/>
      <c r="K523" s="120"/>
      <c r="L523" s="120" t="s">
        <v>32</v>
      </c>
      <c r="M523" s="119" t="s">
        <v>33</v>
      </c>
      <c r="N523" s="232" t="s">
        <v>280</v>
      </c>
      <c r="O523" s="232"/>
      <c r="P523" s="124">
        <f t="shared" si="32"/>
        <v>0</v>
      </c>
      <c r="Q523" s="125"/>
      <c r="R523" s="124"/>
      <c r="S523" s="119" t="s">
        <v>280</v>
      </c>
      <c r="U523" s="116"/>
      <c r="V523" s="116"/>
      <c r="W523" s="116"/>
      <c r="X523" s="116"/>
      <c r="Y523" s="116" t="s">
        <v>1062</v>
      </c>
    </row>
    <row r="524" spans="1:25">
      <c r="A524" s="116">
        <v>524</v>
      </c>
      <c r="B524" s="117">
        <v>43466</v>
      </c>
      <c r="C524" s="118">
        <f t="shared" si="31"/>
        <v>1</v>
      </c>
      <c r="D524" s="119" t="s">
        <v>37</v>
      </c>
      <c r="E524" s="119" t="s">
        <v>1684</v>
      </c>
      <c r="F524" s="211"/>
      <c r="H524" s="119"/>
      <c r="J524" s="119"/>
      <c r="K524" s="120"/>
      <c r="L524" s="120" t="s">
        <v>32</v>
      </c>
      <c r="M524" s="119" t="s">
        <v>33</v>
      </c>
      <c r="N524" s="232" t="s">
        <v>280</v>
      </c>
      <c r="O524" s="232"/>
      <c r="P524" s="124">
        <f t="shared" si="32"/>
        <v>0</v>
      </c>
      <c r="Q524" s="125"/>
      <c r="R524" s="124"/>
      <c r="S524" s="119" t="s">
        <v>280</v>
      </c>
      <c r="U524" s="116"/>
      <c r="V524" s="116"/>
      <c r="W524" s="116"/>
      <c r="X524" s="116"/>
      <c r="Y524" s="116" t="s">
        <v>356</v>
      </c>
    </row>
    <row r="525" spans="1:25">
      <c r="A525" s="116">
        <v>525</v>
      </c>
      <c r="B525" s="117">
        <v>43466</v>
      </c>
      <c r="C525" s="118">
        <f t="shared" si="31"/>
        <v>1</v>
      </c>
      <c r="D525" s="119" t="s">
        <v>37</v>
      </c>
      <c r="E525" s="119" t="s">
        <v>1685</v>
      </c>
      <c r="F525" s="211"/>
      <c r="H525" s="119"/>
      <c r="J525" s="119"/>
      <c r="K525" s="120"/>
      <c r="L525" s="120" t="s">
        <v>32</v>
      </c>
      <c r="M525" s="119" t="s">
        <v>78</v>
      </c>
      <c r="N525" s="232"/>
      <c r="O525" s="232"/>
      <c r="P525" s="124">
        <f t="shared" si="32"/>
        <v>0</v>
      </c>
      <c r="Q525" s="125"/>
      <c r="R525" s="125"/>
      <c r="S525" s="119"/>
      <c r="U525" s="116"/>
      <c r="V525" s="116"/>
      <c r="W525" s="116"/>
      <c r="X525" s="116"/>
      <c r="Y525" s="116" t="s">
        <v>356</v>
      </c>
    </row>
    <row r="526" spans="1:25">
      <c r="A526" s="116">
        <v>526</v>
      </c>
      <c r="B526" s="117">
        <v>43466</v>
      </c>
      <c r="C526" s="118">
        <f t="shared" ref="C526:C589" si="33">IF(B526&lt;&gt;0,MONTH(B526),0)</f>
        <v>1</v>
      </c>
      <c r="D526" s="119" t="s">
        <v>25</v>
      </c>
      <c r="E526" s="119" t="s">
        <v>1686</v>
      </c>
      <c r="F526" s="211"/>
      <c r="G526" s="119" t="s">
        <v>1687</v>
      </c>
      <c r="H526" s="119"/>
      <c r="I526" s="119" t="s">
        <v>42</v>
      </c>
      <c r="J526" s="119" t="s">
        <v>43</v>
      </c>
      <c r="K526" s="120"/>
      <c r="L526" s="120" t="s">
        <v>32</v>
      </c>
      <c r="M526" s="119" t="s">
        <v>33</v>
      </c>
      <c r="N526" s="232">
        <v>44026</v>
      </c>
      <c r="O526" s="232">
        <v>44112</v>
      </c>
      <c r="P526" s="124">
        <f t="shared" si="32"/>
        <v>10</v>
      </c>
      <c r="Q526" s="125">
        <v>3</v>
      </c>
      <c r="R526" s="125">
        <f ca="1">TODAY()-O526</f>
        <v>566</v>
      </c>
      <c r="S526" s="119"/>
      <c r="U526" s="116"/>
      <c r="V526" s="116"/>
      <c r="W526" s="116"/>
      <c r="X526" s="116"/>
    </row>
    <row r="527" spans="1:25">
      <c r="A527" s="116">
        <v>527</v>
      </c>
      <c r="B527" s="117">
        <v>43466</v>
      </c>
      <c r="C527" s="118">
        <f t="shared" si="33"/>
        <v>1</v>
      </c>
      <c r="D527" s="119" t="s">
        <v>37</v>
      </c>
      <c r="E527" s="119" t="s">
        <v>1688</v>
      </c>
      <c r="F527" s="211"/>
      <c r="H527" s="119"/>
      <c r="J527" s="119"/>
      <c r="K527" s="120"/>
      <c r="L527" s="120" t="s">
        <v>32</v>
      </c>
      <c r="M527" s="119" t="s">
        <v>78</v>
      </c>
      <c r="N527" s="232"/>
      <c r="O527" s="232"/>
      <c r="P527" s="124">
        <f t="shared" si="32"/>
        <v>0</v>
      </c>
      <c r="Q527" s="125"/>
      <c r="R527" s="125"/>
      <c r="S527" s="119"/>
      <c r="U527" s="116"/>
      <c r="V527" s="116"/>
      <c r="W527" s="116"/>
      <c r="X527" s="116"/>
      <c r="Y527" s="116" t="s">
        <v>356</v>
      </c>
    </row>
    <row r="528" spans="1:25">
      <c r="A528" s="116">
        <v>528</v>
      </c>
      <c r="B528" s="117">
        <v>43466</v>
      </c>
      <c r="C528" s="118">
        <f t="shared" si="33"/>
        <v>1</v>
      </c>
      <c r="D528" s="119" t="s">
        <v>37</v>
      </c>
      <c r="E528" s="119" t="s">
        <v>1689</v>
      </c>
      <c r="F528" s="211"/>
      <c r="H528" s="119"/>
      <c r="J528" s="119"/>
      <c r="K528" s="120"/>
      <c r="L528" s="120" t="s">
        <v>32</v>
      </c>
      <c r="M528" s="119" t="s">
        <v>78</v>
      </c>
      <c r="N528" s="232"/>
      <c r="O528" s="232"/>
      <c r="P528" s="124">
        <f t="shared" si="32"/>
        <v>0</v>
      </c>
      <c r="Q528" s="125"/>
      <c r="R528" s="125"/>
      <c r="S528" s="119"/>
      <c r="U528" s="116"/>
      <c r="V528" s="116"/>
      <c r="W528" s="116"/>
      <c r="X528" s="116"/>
      <c r="Y528" s="116" t="s">
        <v>356</v>
      </c>
    </row>
    <row r="529" spans="1:25">
      <c r="A529" s="116">
        <v>529</v>
      </c>
      <c r="B529" s="117">
        <v>43466</v>
      </c>
      <c r="C529" s="118">
        <f t="shared" si="33"/>
        <v>1</v>
      </c>
      <c r="D529" s="119" t="s">
        <v>37</v>
      </c>
      <c r="E529" s="119" t="s">
        <v>1690</v>
      </c>
      <c r="F529" s="211"/>
      <c r="H529" s="119"/>
      <c r="J529" s="119"/>
      <c r="K529" s="120"/>
      <c r="L529" s="120" t="s">
        <v>32</v>
      </c>
      <c r="M529" s="119" t="s">
        <v>78</v>
      </c>
      <c r="N529" s="232"/>
      <c r="O529" s="232"/>
      <c r="P529" s="124">
        <f t="shared" si="32"/>
        <v>0</v>
      </c>
      <c r="Q529" s="125"/>
      <c r="R529" s="125"/>
      <c r="S529" s="119"/>
      <c r="U529" s="116"/>
      <c r="V529" s="116"/>
      <c r="W529" s="116"/>
      <c r="X529" s="116"/>
      <c r="Y529" s="116" t="s">
        <v>356</v>
      </c>
    </row>
    <row r="530" spans="1:25">
      <c r="A530" s="116">
        <v>530</v>
      </c>
      <c r="B530" s="117">
        <v>43466</v>
      </c>
      <c r="C530" s="118">
        <f t="shared" si="33"/>
        <v>1</v>
      </c>
      <c r="D530" s="119" t="s">
        <v>37</v>
      </c>
      <c r="E530" s="119" t="s">
        <v>1691</v>
      </c>
      <c r="F530" s="211"/>
      <c r="H530" s="119"/>
      <c r="J530" s="119"/>
      <c r="K530" s="120"/>
      <c r="L530" s="120" t="s">
        <v>32</v>
      </c>
      <c r="M530" s="119" t="s">
        <v>78</v>
      </c>
      <c r="N530" s="232"/>
      <c r="O530" s="232"/>
      <c r="P530" s="124">
        <f t="shared" si="32"/>
        <v>0</v>
      </c>
      <c r="Q530" s="125"/>
      <c r="R530" s="125"/>
      <c r="S530" s="119"/>
      <c r="U530" s="116"/>
      <c r="V530" s="116"/>
      <c r="W530" s="116"/>
      <c r="X530" s="116"/>
      <c r="Y530" s="116" t="s">
        <v>356</v>
      </c>
    </row>
    <row r="531" spans="1:25">
      <c r="A531" s="116">
        <v>531</v>
      </c>
      <c r="B531" s="117">
        <v>43466</v>
      </c>
      <c r="C531" s="118">
        <f t="shared" si="33"/>
        <v>1</v>
      </c>
      <c r="D531" s="119" t="s">
        <v>37</v>
      </c>
      <c r="E531" s="119" t="s">
        <v>1692</v>
      </c>
      <c r="F531" s="211"/>
      <c r="H531" s="119"/>
      <c r="J531" s="119"/>
      <c r="K531" s="120"/>
      <c r="L531" s="120" t="s">
        <v>32</v>
      </c>
      <c r="M531" s="119" t="s">
        <v>78</v>
      </c>
      <c r="N531" s="232"/>
      <c r="O531" s="232"/>
      <c r="P531" s="124">
        <f t="shared" si="32"/>
        <v>0</v>
      </c>
      <c r="Q531" s="125"/>
      <c r="R531" s="125"/>
      <c r="S531" s="119"/>
      <c r="U531" s="116"/>
      <c r="V531" s="116"/>
      <c r="W531" s="116"/>
      <c r="X531" s="116"/>
      <c r="Y531" s="116" t="s">
        <v>356</v>
      </c>
    </row>
    <row r="532" spans="1:25">
      <c r="A532" s="116">
        <v>532</v>
      </c>
      <c r="B532" s="117">
        <v>43466</v>
      </c>
      <c r="C532" s="118">
        <f t="shared" si="33"/>
        <v>1</v>
      </c>
      <c r="D532" s="119" t="s">
        <v>37</v>
      </c>
      <c r="E532" s="119" t="s">
        <v>1693</v>
      </c>
      <c r="F532" s="211"/>
      <c r="H532" s="119"/>
      <c r="J532" s="119"/>
      <c r="K532" s="120"/>
      <c r="L532" s="120" t="s">
        <v>32</v>
      </c>
      <c r="M532" s="119" t="s">
        <v>78</v>
      </c>
      <c r="N532" s="232"/>
      <c r="O532" s="232"/>
      <c r="P532" s="124">
        <f t="shared" si="32"/>
        <v>0</v>
      </c>
      <c r="Q532" s="125"/>
      <c r="R532" s="125"/>
      <c r="S532" s="119"/>
      <c r="U532" s="116"/>
      <c r="V532" s="116"/>
      <c r="W532" s="116"/>
      <c r="X532" s="116"/>
      <c r="Y532" s="116" t="s">
        <v>356</v>
      </c>
    </row>
    <row r="533" spans="1:25">
      <c r="A533" s="116">
        <v>533</v>
      </c>
      <c r="B533" s="117">
        <v>43466</v>
      </c>
      <c r="C533" s="118">
        <f t="shared" si="33"/>
        <v>1</v>
      </c>
      <c r="D533" s="119" t="s">
        <v>37</v>
      </c>
      <c r="E533" s="119" t="s">
        <v>1694</v>
      </c>
      <c r="F533" s="211"/>
      <c r="H533" s="119"/>
      <c r="J533" s="119"/>
      <c r="K533" s="120"/>
      <c r="L533" s="120" t="s">
        <v>32</v>
      </c>
      <c r="M533" s="119" t="s">
        <v>78</v>
      </c>
      <c r="N533" s="232"/>
      <c r="O533" s="232"/>
      <c r="P533" s="124">
        <f t="shared" si="32"/>
        <v>0</v>
      </c>
      <c r="Q533" s="125"/>
      <c r="R533" s="125"/>
      <c r="S533" s="119"/>
      <c r="U533" s="116"/>
      <c r="V533" s="116"/>
      <c r="W533" s="116"/>
      <c r="X533" s="116"/>
      <c r="Y533" s="116" t="s">
        <v>356</v>
      </c>
    </row>
    <row r="534" spans="1:25">
      <c r="A534" s="116">
        <v>534</v>
      </c>
      <c r="B534" s="117">
        <v>43466</v>
      </c>
      <c r="C534" s="118">
        <f t="shared" si="33"/>
        <v>1</v>
      </c>
      <c r="D534" s="119" t="s">
        <v>252</v>
      </c>
      <c r="E534" s="119" t="s">
        <v>1695</v>
      </c>
      <c r="F534" s="211" t="s">
        <v>480</v>
      </c>
      <c r="G534" s="119" t="s">
        <v>1696</v>
      </c>
      <c r="H534" s="119" t="s">
        <v>97</v>
      </c>
      <c r="I534" s="119" t="s">
        <v>63</v>
      </c>
      <c r="J534" s="119" t="s">
        <v>63</v>
      </c>
      <c r="K534" s="120"/>
      <c r="L534" s="120" t="s">
        <v>32</v>
      </c>
      <c r="M534" s="119" t="s">
        <v>78</v>
      </c>
      <c r="N534" s="232"/>
      <c r="O534" s="232"/>
      <c r="P534" s="124">
        <f t="shared" si="32"/>
        <v>0</v>
      </c>
      <c r="Q534" s="125"/>
      <c r="R534" s="125"/>
      <c r="S534" s="119"/>
      <c r="U534" s="116"/>
      <c r="V534" s="116"/>
      <c r="W534" s="116"/>
      <c r="X534" s="116"/>
      <c r="Y534" s="116" t="s">
        <v>356</v>
      </c>
    </row>
    <row r="535" spans="1:25">
      <c r="A535" s="116">
        <v>535</v>
      </c>
      <c r="B535" s="117">
        <v>43466</v>
      </c>
      <c r="C535" s="118">
        <f t="shared" si="33"/>
        <v>1</v>
      </c>
      <c r="D535" s="119" t="s">
        <v>37</v>
      </c>
      <c r="E535" s="119" t="s">
        <v>1697</v>
      </c>
      <c r="F535" s="211"/>
      <c r="H535" s="119"/>
      <c r="J535" s="119"/>
      <c r="K535" s="120"/>
      <c r="L535" s="120" t="s">
        <v>32</v>
      </c>
      <c r="M535" s="119" t="s">
        <v>78</v>
      </c>
      <c r="N535" s="232"/>
      <c r="O535" s="232"/>
      <c r="P535" s="124">
        <f t="shared" si="32"/>
        <v>0</v>
      </c>
      <c r="Q535" s="125"/>
      <c r="R535" s="125"/>
      <c r="S535" s="119"/>
      <c r="U535" s="116"/>
      <c r="V535" s="116"/>
      <c r="W535" s="116"/>
      <c r="X535" s="116"/>
      <c r="Y535" s="116" t="s">
        <v>356</v>
      </c>
    </row>
    <row r="536" spans="1:25">
      <c r="A536" s="116">
        <v>536</v>
      </c>
      <c r="B536" s="117">
        <v>43466</v>
      </c>
      <c r="C536" s="118">
        <f t="shared" si="33"/>
        <v>1</v>
      </c>
      <c r="D536" s="119" t="s">
        <v>37</v>
      </c>
      <c r="E536" s="119" t="s">
        <v>1698</v>
      </c>
      <c r="F536" s="211"/>
      <c r="H536" s="119"/>
      <c r="J536" s="119"/>
      <c r="K536" s="120"/>
      <c r="L536" s="120" t="s">
        <v>32</v>
      </c>
      <c r="M536" s="119" t="s">
        <v>78</v>
      </c>
      <c r="N536" s="232"/>
      <c r="O536" s="232"/>
      <c r="P536" s="124">
        <f t="shared" si="32"/>
        <v>0</v>
      </c>
      <c r="Q536" s="125"/>
      <c r="R536" s="125"/>
      <c r="S536" s="119"/>
      <c r="U536" s="116"/>
      <c r="V536" s="116"/>
      <c r="W536" s="116"/>
      <c r="X536" s="116"/>
      <c r="Y536" s="116" t="s">
        <v>356</v>
      </c>
    </row>
    <row r="537" spans="1:25">
      <c r="A537" s="116">
        <v>537</v>
      </c>
      <c r="B537" s="117">
        <v>43466</v>
      </c>
      <c r="C537" s="118">
        <f t="shared" si="33"/>
        <v>1</v>
      </c>
      <c r="D537" s="119" t="s">
        <v>37</v>
      </c>
      <c r="E537" s="119" t="s">
        <v>1699</v>
      </c>
      <c r="F537" s="211"/>
      <c r="H537" s="119"/>
      <c r="J537" s="119"/>
      <c r="K537" s="120"/>
      <c r="L537" s="120" t="s">
        <v>32</v>
      </c>
      <c r="M537" s="119" t="s">
        <v>78</v>
      </c>
      <c r="N537" s="232"/>
      <c r="O537" s="232"/>
      <c r="P537" s="124">
        <f t="shared" si="32"/>
        <v>0</v>
      </c>
      <c r="Q537" s="125"/>
      <c r="R537" s="125"/>
      <c r="S537" s="119"/>
      <c r="U537" s="116"/>
      <c r="V537" s="116"/>
      <c r="W537" s="116"/>
      <c r="X537" s="116"/>
      <c r="Y537" s="116" t="s">
        <v>356</v>
      </c>
    </row>
    <row r="538" spans="1:25">
      <c r="A538" s="116">
        <v>538</v>
      </c>
      <c r="B538" s="117">
        <v>43466</v>
      </c>
      <c r="C538" s="118">
        <f t="shared" si="33"/>
        <v>1</v>
      </c>
      <c r="D538" s="119" t="s">
        <v>37</v>
      </c>
      <c r="E538" s="119" t="s">
        <v>1700</v>
      </c>
      <c r="F538" s="211"/>
      <c r="H538" s="119"/>
      <c r="J538" s="119"/>
      <c r="K538" s="120"/>
      <c r="L538" s="120" t="s">
        <v>32</v>
      </c>
      <c r="M538" s="119" t="s">
        <v>78</v>
      </c>
      <c r="N538" s="232"/>
      <c r="O538" s="232"/>
      <c r="P538" s="124">
        <f t="shared" si="32"/>
        <v>0</v>
      </c>
      <c r="Q538" s="125"/>
      <c r="R538" s="125"/>
      <c r="S538" s="119"/>
      <c r="U538" s="116"/>
      <c r="V538" s="116"/>
      <c r="W538" s="116"/>
      <c r="X538" s="116"/>
      <c r="Y538" s="116" t="s">
        <v>356</v>
      </c>
    </row>
    <row r="539" spans="1:25">
      <c r="A539" s="116">
        <v>539</v>
      </c>
      <c r="B539" s="117">
        <v>43466</v>
      </c>
      <c r="C539" s="118">
        <f t="shared" si="33"/>
        <v>1</v>
      </c>
      <c r="D539" s="119" t="s">
        <v>37</v>
      </c>
      <c r="E539" s="119" t="s">
        <v>1701</v>
      </c>
      <c r="F539" s="211"/>
      <c r="H539" s="119"/>
      <c r="J539" s="119"/>
      <c r="K539" s="120"/>
      <c r="L539" s="120" t="s">
        <v>32</v>
      </c>
      <c r="M539" s="119" t="s">
        <v>78</v>
      </c>
      <c r="N539" s="232"/>
      <c r="O539" s="232"/>
      <c r="P539" s="124">
        <f t="shared" si="32"/>
        <v>0</v>
      </c>
      <c r="Q539" s="125"/>
      <c r="R539" s="125"/>
      <c r="S539" s="119"/>
      <c r="U539" s="116"/>
      <c r="V539" s="116"/>
      <c r="W539" s="116"/>
      <c r="X539" s="116"/>
      <c r="Y539" s="116" t="s">
        <v>356</v>
      </c>
    </row>
    <row r="540" spans="1:25">
      <c r="A540" s="116">
        <v>540</v>
      </c>
      <c r="B540" s="117">
        <v>43466</v>
      </c>
      <c r="C540" s="118">
        <f t="shared" si="33"/>
        <v>1</v>
      </c>
      <c r="D540" s="119" t="s">
        <v>37</v>
      </c>
      <c r="E540" s="119" t="s">
        <v>1702</v>
      </c>
      <c r="F540" s="211"/>
      <c r="H540" s="119"/>
      <c r="J540" s="119"/>
      <c r="K540" s="120"/>
      <c r="L540" s="120" t="s">
        <v>32</v>
      </c>
      <c r="M540" s="119" t="s">
        <v>184</v>
      </c>
      <c r="N540" s="232" t="s">
        <v>280</v>
      </c>
      <c r="O540" s="232"/>
      <c r="P540" s="124">
        <f t="shared" si="32"/>
        <v>0</v>
      </c>
      <c r="Q540" s="125"/>
      <c r="R540" s="125"/>
      <c r="S540" s="119"/>
      <c r="U540" s="116"/>
      <c r="V540" s="116"/>
      <c r="W540" s="116"/>
      <c r="X540" s="116"/>
      <c r="Y540" s="116" t="s">
        <v>356</v>
      </c>
    </row>
    <row r="541" spans="1:25">
      <c r="A541" s="116">
        <v>541</v>
      </c>
      <c r="B541" s="117">
        <v>43466</v>
      </c>
      <c r="C541" s="118">
        <f t="shared" si="33"/>
        <v>1</v>
      </c>
      <c r="D541" s="119" t="s">
        <v>37</v>
      </c>
      <c r="E541" s="119" t="s">
        <v>1703</v>
      </c>
      <c r="F541" s="211"/>
      <c r="H541" s="119"/>
      <c r="J541" s="119"/>
      <c r="K541" s="120"/>
      <c r="L541" s="120" t="s">
        <v>32</v>
      </c>
      <c r="M541" s="119" t="s">
        <v>78</v>
      </c>
      <c r="N541" s="232"/>
      <c r="O541" s="232"/>
      <c r="P541" s="124">
        <f t="shared" si="32"/>
        <v>0</v>
      </c>
      <c r="Q541" s="125"/>
      <c r="R541" s="125"/>
      <c r="S541" s="119"/>
      <c r="U541" s="116"/>
      <c r="V541" s="116"/>
      <c r="W541" s="116"/>
      <c r="X541" s="116"/>
      <c r="Y541" s="116" t="s">
        <v>1704</v>
      </c>
    </row>
    <row r="542" spans="1:25">
      <c r="A542" s="116">
        <v>542</v>
      </c>
      <c r="B542" s="117">
        <v>43466</v>
      </c>
      <c r="C542" s="118">
        <f t="shared" si="33"/>
        <v>1</v>
      </c>
      <c r="D542" s="119" t="s">
        <v>37</v>
      </c>
      <c r="E542" s="119" t="s">
        <v>1705</v>
      </c>
      <c r="F542" s="211"/>
      <c r="H542" s="119"/>
      <c r="J542" s="119"/>
      <c r="K542" s="120"/>
      <c r="L542" s="120" t="s">
        <v>32</v>
      </c>
      <c r="M542" s="119" t="s">
        <v>33</v>
      </c>
      <c r="N542" s="232" t="s">
        <v>280</v>
      </c>
      <c r="O542" s="232"/>
      <c r="P542" s="124">
        <f t="shared" si="32"/>
        <v>0</v>
      </c>
      <c r="Q542" s="125"/>
      <c r="R542" s="124"/>
      <c r="S542" s="119" t="s">
        <v>280</v>
      </c>
      <c r="U542" s="116"/>
      <c r="V542" s="116"/>
      <c r="W542" s="116"/>
      <c r="X542" s="116"/>
      <c r="Y542" s="127" t="s">
        <v>356</v>
      </c>
    </row>
    <row r="543" spans="1:25">
      <c r="A543" s="116">
        <v>543</v>
      </c>
      <c r="B543" s="117">
        <v>43466</v>
      </c>
      <c r="C543" s="118">
        <f t="shared" si="33"/>
        <v>1</v>
      </c>
      <c r="D543" s="119" t="s">
        <v>37</v>
      </c>
      <c r="E543" s="119" t="s">
        <v>1706</v>
      </c>
      <c r="F543" s="211"/>
      <c r="H543" s="119"/>
      <c r="J543" s="119"/>
      <c r="K543" s="120"/>
      <c r="L543" s="120" t="s">
        <v>32</v>
      </c>
      <c r="M543" s="119" t="s">
        <v>78</v>
      </c>
      <c r="N543" s="232"/>
      <c r="O543" s="232"/>
      <c r="P543" s="124">
        <f t="shared" si="32"/>
        <v>0</v>
      </c>
      <c r="Q543" s="125"/>
      <c r="R543" s="125"/>
      <c r="S543" s="119"/>
      <c r="U543" s="116"/>
      <c r="V543" s="116"/>
      <c r="W543" s="116"/>
      <c r="X543" s="116"/>
      <c r="Y543" s="127" t="s">
        <v>356</v>
      </c>
    </row>
    <row r="544" spans="1:25">
      <c r="A544" s="116">
        <v>544</v>
      </c>
      <c r="B544" s="117">
        <v>43466</v>
      </c>
      <c r="C544" s="118">
        <f t="shared" si="33"/>
        <v>1</v>
      </c>
      <c r="D544" s="119" t="s">
        <v>25</v>
      </c>
      <c r="E544" s="119" t="s">
        <v>1707</v>
      </c>
      <c r="F544" s="211"/>
      <c r="G544" s="119" t="s">
        <v>1494</v>
      </c>
      <c r="H544" s="119"/>
      <c r="I544" s="119" t="s">
        <v>196</v>
      </c>
      <c r="J544" s="119" t="s">
        <v>196</v>
      </c>
      <c r="K544" s="120"/>
      <c r="L544" s="120" t="s">
        <v>32</v>
      </c>
      <c r="M544" s="119" t="s">
        <v>33</v>
      </c>
      <c r="N544" s="232">
        <v>44026</v>
      </c>
      <c r="O544" s="232">
        <v>44112</v>
      </c>
      <c r="P544" s="124">
        <f t="shared" si="32"/>
        <v>10</v>
      </c>
      <c r="Q544" s="125">
        <v>3</v>
      </c>
      <c r="R544" s="125">
        <f ca="1">TODAY()-O544</f>
        <v>566</v>
      </c>
      <c r="S544" s="119"/>
      <c r="U544" s="116"/>
      <c r="V544" s="116"/>
      <c r="W544" s="116"/>
      <c r="X544" s="116"/>
    </row>
    <row r="545" spans="1:25">
      <c r="A545" s="116">
        <v>545</v>
      </c>
      <c r="B545" s="117">
        <v>43466</v>
      </c>
      <c r="C545" s="118">
        <f t="shared" si="33"/>
        <v>1</v>
      </c>
      <c r="D545" s="119" t="s">
        <v>37</v>
      </c>
      <c r="E545" s="119" t="s">
        <v>1708</v>
      </c>
      <c r="F545" s="211"/>
      <c r="H545" s="119"/>
      <c r="J545" s="119"/>
      <c r="K545" s="120"/>
      <c r="L545" s="120" t="s">
        <v>32</v>
      </c>
      <c r="M545" s="119" t="s">
        <v>78</v>
      </c>
      <c r="N545" s="232"/>
      <c r="O545" s="232"/>
      <c r="P545" s="124">
        <f t="shared" si="32"/>
        <v>0</v>
      </c>
      <c r="Q545" s="125"/>
      <c r="R545" s="125"/>
      <c r="S545" s="119"/>
      <c r="U545" s="116"/>
      <c r="V545" s="116"/>
      <c r="W545" s="116"/>
      <c r="X545" s="116"/>
      <c r="Y545" s="127" t="s">
        <v>356</v>
      </c>
    </row>
    <row r="546" spans="1:25">
      <c r="A546" s="116">
        <v>546</v>
      </c>
      <c r="B546" s="117">
        <v>43466</v>
      </c>
      <c r="C546" s="118">
        <f t="shared" si="33"/>
        <v>1</v>
      </c>
      <c r="D546" s="119" t="s">
        <v>37</v>
      </c>
      <c r="E546" s="119" t="s">
        <v>1709</v>
      </c>
      <c r="F546" s="211"/>
      <c r="H546" s="119"/>
      <c r="J546" s="119"/>
      <c r="K546" s="120"/>
      <c r="L546" s="120" t="s">
        <v>32</v>
      </c>
      <c r="M546" s="119" t="s">
        <v>78</v>
      </c>
      <c r="N546" s="232"/>
      <c r="O546" s="232"/>
      <c r="P546" s="124">
        <f t="shared" si="32"/>
        <v>0</v>
      </c>
      <c r="Q546" s="125"/>
      <c r="R546" s="125"/>
      <c r="S546" s="119"/>
      <c r="U546" s="116"/>
      <c r="V546" s="116"/>
      <c r="W546" s="116"/>
      <c r="X546" s="116"/>
      <c r="Y546" s="127" t="s">
        <v>356</v>
      </c>
    </row>
    <row r="547" spans="1:25">
      <c r="A547" s="116">
        <v>547</v>
      </c>
      <c r="B547" s="117">
        <v>43466</v>
      </c>
      <c r="C547" s="118">
        <f t="shared" si="33"/>
        <v>1</v>
      </c>
      <c r="D547" s="119" t="s">
        <v>252</v>
      </c>
      <c r="E547" s="119" t="s">
        <v>1710</v>
      </c>
      <c r="F547" s="211" t="s">
        <v>1711</v>
      </c>
      <c r="G547" s="119" t="s">
        <v>1712</v>
      </c>
      <c r="H547" s="119" t="s">
        <v>41</v>
      </c>
      <c r="I547" s="119" t="s">
        <v>63</v>
      </c>
      <c r="J547" s="119" t="s">
        <v>63</v>
      </c>
      <c r="K547" s="120"/>
      <c r="L547" s="120" t="s">
        <v>32</v>
      </c>
      <c r="M547" s="119" t="s">
        <v>78</v>
      </c>
      <c r="N547" s="232"/>
      <c r="O547" s="232"/>
      <c r="P547" s="124">
        <f t="shared" si="32"/>
        <v>0</v>
      </c>
      <c r="Q547" s="125"/>
      <c r="R547" s="125"/>
      <c r="S547" s="130"/>
      <c r="U547" s="116"/>
      <c r="V547" s="116"/>
      <c r="W547" s="116"/>
      <c r="X547" s="116"/>
      <c r="Y547" s="134" t="s">
        <v>1713</v>
      </c>
    </row>
    <row r="548" spans="1:25">
      <c r="A548" s="116">
        <v>548</v>
      </c>
      <c r="B548" s="117">
        <v>43466</v>
      </c>
      <c r="C548" s="118">
        <f t="shared" si="33"/>
        <v>1</v>
      </c>
      <c r="D548" s="119" t="s">
        <v>37</v>
      </c>
      <c r="E548" s="119" t="s">
        <v>1714</v>
      </c>
      <c r="F548" s="211"/>
      <c r="H548" s="119"/>
      <c r="J548" s="119"/>
      <c r="K548" s="120"/>
      <c r="L548" s="120" t="s">
        <v>32</v>
      </c>
      <c r="M548" s="119" t="s">
        <v>78</v>
      </c>
      <c r="N548" s="232"/>
      <c r="O548" s="232"/>
      <c r="P548" s="124">
        <f t="shared" si="32"/>
        <v>0</v>
      </c>
      <c r="Q548" s="125"/>
      <c r="R548" s="125"/>
      <c r="S548" s="119"/>
      <c r="U548" s="116"/>
      <c r="V548" s="116"/>
      <c r="W548" s="116"/>
      <c r="X548" s="116"/>
      <c r="Y548" s="127" t="s">
        <v>356</v>
      </c>
    </row>
    <row r="549" spans="1:25" ht="27.6">
      <c r="A549" s="116">
        <v>549</v>
      </c>
      <c r="B549" s="117">
        <v>43466</v>
      </c>
      <c r="C549" s="118">
        <f t="shared" si="33"/>
        <v>1</v>
      </c>
      <c r="D549" s="119" t="s">
        <v>25</v>
      </c>
      <c r="E549" s="119" t="s">
        <v>1715</v>
      </c>
      <c r="F549" s="211" t="s">
        <v>1716</v>
      </c>
      <c r="G549" s="119" t="s">
        <v>1717</v>
      </c>
      <c r="H549" s="119" t="s">
        <v>29</v>
      </c>
      <c r="I549" s="119" t="s">
        <v>196</v>
      </c>
      <c r="J549" s="119" t="s">
        <v>196</v>
      </c>
      <c r="K549" s="120"/>
      <c r="L549" s="120" t="s">
        <v>32</v>
      </c>
      <c r="M549" s="119" t="s">
        <v>33</v>
      </c>
      <c r="N549" s="232">
        <v>44300</v>
      </c>
      <c r="O549" s="232"/>
      <c r="P549" s="124">
        <f t="shared" si="32"/>
        <v>0</v>
      </c>
      <c r="Q549" s="125"/>
      <c r="R549" s="125"/>
      <c r="S549" s="119"/>
      <c r="U549" s="116"/>
      <c r="V549" s="116"/>
      <c r="W549" s="116"/>
      <c r="X549" s="116"/>
      <c r="Y549" s="127" t="s">
        <v>162</v>
      </c>
    </row>
    <row r="550" spans="1:25">
      <c r="A550" s="116">
        <v>550</v>
      </c>
      <c r="B550" s="117">
        <v>43466</v>
      </c>
      <c r="C550" s="118">
        <f t="shared" si="33"/>
        <v>1</v>
      </c>
      <c r="D550" s="119" t="s">
        <v>25</v>
      </c>
      <c r="E550" s="119" t="s">
        <v>1718</v>
      </c>
      <c r="F550" s="211"/>
      <c r="G550" s="119" t="s">
        <v>1719</v>
      </c>
      <c r="H550" s="119"/>
      <c r="I550" s="121" t="s">
        <v>42</v>
      </c>
      <c r="J550" s="119" t="s">
        <v>1720</v>
      </c>
      <c r="K550" s="120"/>
      <c r="L550" s="120" t="s">
        <v>32</v>
      </c>
      <c r="M550" s="119" t="s">
        <v>33</v>
      </c>
      <c r="N550" s="232">
        <v>43754</v>
      </c>
      <c r="O550" s="232">
        <v>44112</v>
      </c>
      <c r="P550" s="124">
        <f t="shared" si="32"/>
        <v>10</v>
      </c>
      <c r="Q550" s="125">
        <v>3</v>
      </c>
      <c r="R550" s="125">
        <f ca="1">TODAY()-O550</f>
        <v>566</v>
      </c>
      <c r="S550" s="119"/>
      <c r="U550" s="116"/>
      <c r="V550" s="116"/>
      <c r="W550" s="116"/>
      <c r="X550" s="116"/>
    </row>
    <row r="551" spans="1:25">
      <c r="A551" s="116">
        <v>551</v>
      </c>
      <c r="B551" s="117">
        <v>43466</v>
      </c>
      <c r="C551" s="118">
        <f t="shared" si="33"/>
        <v>1</v>
      </c>
      <c r="D551" s="119" t="s">
        <v>25</v>
      </c>
      <c r="E551" s="119" t="s">
        <v>1721</v>
      </c>
      <c r="F551" s="211"/>
      <c r="G551" s="119" t="s">
        <v>1722</v>
      </c>
      <c r="H551" s="119"/>
      <c r="I551" s="119" t="s">
        <v>42</v>
      </c>
      <c r="J551" s="119" t="s">
        <v>246</v>
      </c>
      <c r="K551" s="120"/>
      <c r="L551" s="120" t="s">
        <v>32</v>
      </c>
      <c r="M551" s="119" t="s">
        <v>33</v>
      </c>
      <c r="N551" s="232">
        <v>43754</v>
      </c>
      <c r="O551" s="232">
        <v>44112</v>
      </c>
      <c r="P551" s="124">
        <f t="shared" si="32"/>
        <v>10</v>
      </c>
      <c r="Q551" s="125">
        <v>3</v>
      </c>
      <c r="R551" s="125">
        <f ca="1">TODAY()-O551</f>
        <v>566</v>
      </c>
      <c r="S551" s="119"/>
      <c r="U551" s="116"/>
      <c r="V551" s="116"/>
      <c r="W551" s="116"/>
      <c r="X551" s="116"/>
    </row>
    <row r="552" spans="1:25">
      <c r="A552" s="116">
        <v>552</v>
      </c>
      <c r="B552" s="117">
        <v>43466</v>
      </c>
      <c r="C552" s="118">
        <f t="shared" si="33"/>
        <v>1</v>
      </c>
      <c r="D552" s="119" t="s">
        <v>37</v>
      </c>
      <c r="E552" s="119" t="s">
        <v>1723</v>
      </c>
      <c r="F552" s="211"/>
      <c r="H552" s="119"/>
      <c r="J552" s="119"/>
      <c r="K552" s="120"/>
      <c r="L552" s="120" t="s">
        <v>32</v>
      </c>
      <c r="M552" s="119" t="s">
        <v>33</v>
      </c>
      <c r="N552" s="232" t="s">
        <v>280</v>
      </c>
      <c r="O552" s="232"/>
      <c r="P552" s="124">
        <f t="shared" si="32"/>
        <v>0</v>
      </c>
      <c r="Q552" s="125"/>
      <c r="R552" s="124"/>
      <c r="S552" s="119" t="s">
        <v>280</v>
      </c>
      <c r="U552" s="116"/>
      <c r="V552" s="116"/>
      <c r="W552" s="116"/>
      <c r="X552" s="116"/>
      <c r="Y552" s="127" t="s">
        <v>356</v>
      </c>
    </row>
    <row r="553" spans="1:25">
      <c r="A553" s="116">
        <v>553</v>
      </c>
      <c r="B553" s="117">
        <v>43466</v>
      </c>
      <c r="C553" s="118">
        <f t="shared" si="33"/>
        <v>1</v>
      </c>
      <c r="D553" s="119" t="s">
        <v>37</v>
      </c>
      <c r="E553" s="119" t="s">
        <v>1724</v>
      </c>
      <c r="F553" s="211"/>
      <c r="H553" s="119"/>
      <c r="J553" s="119"/>
      <c r="K553" s="120"/>
      <c r="L553" s="120" t="s">
        <v>32</v>
      </c>
      <c r="M553" s="119" t="s">
        <v>78</v>
      </c>
      <c r="N553" s="232"/>
      <c r="O553" s="232"/>
      <c r="P553" s="124">
        <f t="shared" si="32"/>
        <v>0</v>
      </c>
      <c r="Q553" s="125"/>
      <c r="R553" s="125"/>
      <c r="S553" s="119"/>
      <c r="U553" s="116"/>
      <c r="V553" s="116"/>
      <c r="W553" s="116"/>
      <c r="X553" s="116"/>
      <c r="Y553" s="127" t="s">
        <v>356</v>
      </c>
    </row>
    <row r="554" spans="1:25">
      <c r="A554" s="116">
        <v>554</v>
      </c>
      <c r="B554" s="117">
        <v>43466</v>
      </c>
      <c r="C554" s="118">
        <f t="shared" si="33"/>
        <v>1</v>
      </c>
      <c r="D554" s="119" t="s">
        <v>37</v>
      </c>
      <c r="E554" s="119" t="s">
        <v>1725</v>
      </c>
      <c r="F554" s="211"/>
      <c r="H554" s="119"/>
      <c r="J554" s="119"/>
      <c r="K554" s="120"/>
      <c r="L554" s="120" t="s">
        <v>32</v>
      </c>
      <c r="M554" s="119" t="s">
        <v>33</v>
      </c>
      <c r="N554" s="232" t="s">
        <v>280</v>
      </c>
      <c r="O554" s="232"/>
      <c r="P554" s="124">
        <f t="shared" si="32"/>
        <v>0</v>
      </c>
      <c r="Q554" s="125"/>
      <c r="R554" s="124"/>
      <c r="S554" s="119" t="s">
        <v>280</v>
      </c>
      <c r="U554" s="116"/>
      <c r="V554" s="116"/>
      <c r="W554" s="116"/>
      <c r="X554" s="116"/>
      <c r="Y554" s="127" t="s">
        <v>356</v>
      </c>
    </row>
    <row r="555" spans="1:25">
      <c r="A555" s="116">
        <v>555</v>
      </c>
      <c r="B555" s="117">
        <v>43466</v>
      </c>
      <c r="C555" s="118">
        <f t="shared" si="33"/>
        <v>1</v>
      </c>
      <c r="D555" s="119" t="s">
        <v>37</v>
      </c>
      <c r="E555" s="119" t="s">
        <v>1726</v>
      </c>
      <c r="F555" s="211"/>
      <c r="H555" s="119"/>
      <c r="J555" s="119"/>
      <c r="K555" s="120"/>
      <c r="L555" s="120" t="s">
        <v>32</v>
      </c>
      <c r="M555" s="119" t="s">
        <v>78</v>
      </c>
      <c r="N555" s="232"/>
      <c r="O555" s="232"/>
      <c r="P555" s="124">
        <f t="shared" si="32"/>
        <v>0</v>
      </c>
      <c r="Q555" s="125"/>
      <c r="R555" s="125"/>
      <c r="S555" s="119"/>
      <c r="U555" s="116"/>
      <c r="V555" s="116"/>
      <c r="W555" s="116"/>
      <c r="X555" s="116"/>
      <c r="Y555" s="127" t="s">
        <v>356</v>
      </c>
    </row>
    <row r="556" spans="1:25">
      <c r="A556" s="116">
        <v>556</v>
      </c>
      <c r="B556" s="117">
        <v>43466</v>
      </c>
      <c r="C556" s="118">
        <f t="shared" si="33"/>
        <v>1</v>
      </c>
      <c r="D556" s="119" t="s">
        <v>252</v>
      </c>
      <c r="E556" s="119" t="s">
        <v>1727</v>
      </c>
      <c r="F556" s="211" t="s">
        <v>1728</v>
      </c>
      <c r="G556" s="119" t="s">
        <v>1729</v>
      </c>
      <c r="H556" s="119" t="s">
        <v>53</v>
      </c>
      <c r="I556" s="119" t="s">
        <v>42</v>
      </c>
      <c r="K556" s="120"/>
      <c r="L556" s="120" t="s">
        <v>32</v>
      </c>
      <c r="M556" s="119" t="s">
        <v>33</v>
      </c>
      <c r="N556" s="232">
        <v>43754</v>
      </c>
      <c r="O556" s="232"/>
      <c r="P556" s="124">
        <f t="shared" si="32"/>
        <v>0</v>
      </c>
      <c r="Q556" s="125"/>
      <c r="R556" s="125"/>
      <c r="S556" s="119" t="s">
        <v>92</v>
      </c>
      <c r="T556" s="126">
        <v>43796</v>
      </c>
      <c r="U556" s="116"/>
      <c r="V556" s="116"/>
      <c r="W556" s="116"/>
      <c r="X556" s="116"/>
      <c r="Y556" s="116" t="s">
        <v>356</v>
      </c>
    </row>
    <row r="557" spans="1:25">
      <c r="A557" s="116">
        <v>557</v>
      </c>
      <c r="B557" s="117">
        <v>43466</v>
      </c>
      <c r="C557" s="118">
        <f t="shared" si="33"/>
        <v>1</v>
      </c>
      <c r="D557" s="119" t="s">
        <v>37</v>
      </c>
      <c r="E557" s="119" t="s">
        <v>1730</v>
      </c>
      <c r="F557" s="211"/>
      <c r="H557" s="119"/>
      <c r="J557" s="119"/>
      <c r="K557" s="120"/>
      <c r="L557" s="120" t="s">
        <v>32</v>
      </c>
      <c r="M557" s="119" t="s">
        <v>33</v>
      </c>
      <c r="N557" s="232" t="s">
        <v>280</v>
      </c>
      <c r="O557" s="232"/>
      <c r="P557" s="124">
        <f t="shared" si="32"/>
        <v>0</v>
      </c>
      <c r="Q557" s="125"/>
      <c r="R557" s="124"/>
      <c r="S557" s="119" t="s">
        <v>280</v>
      </c>
      <c r="U557" s="116"/>
      <c r="V557" s="116"/>
      <c r="W557" s="116"/>
      <c r="X557" s="116"/>
      <c r="Y557" s="127" t="s">
        <v>356</v>
      </c>
    </row>
    <row r="558" spans="1:25">
      <c r="A558" s="116">
        <v>558</v>
      </c>
      <c r="B558" s="117">
        <v>43466</v>
      </c>
      <c r="C558" s="118">
        <f t="shared" si="33"/>
        <v>1</v>
      </c>
      <c r="D558" s="119" t="s">
        <v>37</v>
      </c>
      <c r="E558" s="119" t="s">
        <v>1731</v>
      </c>
      <c r="F558" s="211"/>
      <c r="H558" s="119"/>
      <c r="J558" s="119"/>
      <c r="K558" s="120"/>
      <c r="L558" s="120" t="s">
        <v>32</v>
      </c>
      <c r="M558" s="119" t="s">
        <v>78</v>
      </c>
      <c r="N558" s="232"/>
      <c r="O558" s="232"/>
      <c r="P558" s="124">
        <f t="shared" si="32"/>
        <v>0</v>
      </c>
      <c r="Q558" s="125"/>
      <c r="R558" s="125"/>
      <c r="S558" s="119"/>
      <c r="U558" s="116"/>
      <c r="V558" s="116"/>
      <c r="W558" s="116"/>
      <c r="X558" s="116"/>
      <c r="Y558" s="127" t="s">
        <v>356</v>
      </c>
    </row>
    <row r="559" spans="1:25">
      <c r="A559" s="116">
        <v>559</v>
      </c>
      <c r="B559" s="117">
        <v>43466</v>
      </c>
      <c r="C559" s="118">
        <f t="shared" si="33"/>
        <v>1</v>
      </c>
      <c r="D559" s="119" t="s">
        <v>37</v>
      </c>
      <c r="E559" s="119" t="s">
        <v>1732</v>
      </c>
      <c r="F559" s="211"/>
      <c r="H559" s="119"/>
      <c r="J559" s="119"/>
      <c r="K559" s="120"/>
      <c r="L559" s="120" t="s">
        <v>32</v>
      </c>
      <c r="M559" s="119" t="s">
        <v>33</v>
      </c>
      <c r="N559" s="232" t="s">
        <v>280</v>
      </c>
      <c r="O559" s="232"/>
      <c r="P559" s="124">
        <f t="shared" si="32"/>
        <v>0</v>
      </c>
      <c r="Q559" s="125"/>
      <c r="R559" s="124"/>
      <c r="S559" s="119" t="s">
        <v>280</v>
      </c>
      <c r="U559" s="116"/>
      <c r="V559" s="116"/>
      <c r="W559" s="116"/>
      <c r="X559" s="116"/>
      <c r="Y559" s="127" t="s">
        <v>356</v>
      </c>
    </row>
    <row r="560" spans="1:25" ht="27.6">
      <c r="A560" s="116">
        <v>560</v>
      </c>
      <c r="B560" s="117">
        <v>43466</v>
      </c>
      <c r="C560" s="118">
        <f t="shared" si="33"/>
        <v>1</v>
      </c>
      <c r="D560" s="119" t="s">
        <v>25</v>
      </c>
      <c r="E560" s="119" t="s">
        <v>1733</v>
      </c>
      <c r="F560" s="211" t="s">
        <v>1734</v>
      </c>
      <c r="G560" s="119" t="s">
        <v>1735</v>
      </c>
      <c r="H560" s="119" t="s">
        <v>76</v>
      </c>
      <c r="I560" s="121" t="s">
        <v>42</v>
      </c>
      <c r="J560" s="121" t="s">
        <v>72</v>
      </c>
      <c r="K560" s="120" t="s">
        <v>65</v>
      </c>
      <c r="L560" s="120" t="s">
        <v>32</v>
      </c>
      <c r="M560" s="119" t="s">
        <v>33</v>
      </c>
      <c r="N560" s="232">
        <v>44365</v>
      </c>
      <c r="O560" s="232">
        <v>44406</v>
      </c>
      <c r="P560" s="124">
        <f t="shared" si="32"/>
        <v>7</v>
      </c>
      <c r="Q560" s="125">
        <v>2</v>
      </c>
      <c r="R560" s="125">
        <f ca="1">TODAY()-O560</f>
        <v>272</v>
      </c>
      <c r="S560" s="119"/>
      <c r="U560" s="116"/>
      <c r="V560" s="116"/>
      <c r="W560" s="116"/>
      <c r="X560" s="116"/>
      <c r="Y560" s="126" t="s">
        <v>204</v>
      </c>
    </row>
    <row r="561" spans="1:25">
      <c r="A561" s="116">
        <v>561</v>
      </c>
      <c r="B561" s="117">
        <v>43466</v>
      </c>
      <c r="C561" s="118">
        <f t="shared" si="33"/>
        <v>1</v>
      </c>
      <c r="D561" s="119" t="s">
        <v>25</v>
      </c>
      <c r="E561" s="119" t="s">
        <v>1736</v>
      </c>
      <c r="F561" s="211"/>
      <c r="G561" s="119" t="s">
        <v>1737</v>
      </c>
      <c r="H561" s="119"/>
      <c r="I561" s="119" t="s">
        <v>42</v>
      </c>
      <c r="J561" s="121" t="s">
        <v>91</v>
      </c>
      <c r="K561" s="120"/>
      <c r="L561" s="120" t="s">
        <v>32</v>
      </c>
      <c r="M561" s="119" t="s">
        <v>33</v>
      </c>
      <c r="N561" s="232">
        <v>43754</v>
      </c>
      <c r="O561" s="232">
        <v>44112</v>
      </c>
      <c r="P561" s="124">
        <f t="shared" si="32"/>
        <v>10</v>
      </c>
      <c r="Q561" s="125">
        <v>3</v>
      </c>
      <c r="R561" s="125">
        <f ca="1">TODAY()-O561</f>
        <v>566</v>
      </c>
      <c r="S561" s="119"/>
      <c r="U561" s="116"/>
      <c r="V561" s="116"/>
      <c r="W561" s="116"/>
      <c r="X561" s="116"/>
    </row>
    <row r="562" spans="1:25">
      <c r="A562" s="116">
        <v>562</v>
      </c>
      <c r="B562" s="117">
        <v>43466</v>
      </c>
      <c r="C562" s="118">
        <f t="shared" si="33"/>
        <v>1</v>
      </c>
      <c r="D562" s="119" t="s">
        <v>37</v>
      </c>
      <c r="E562" s="119" t="s">
        <v>1738</v>
      </c>
      <c r="F562" s="211"/>
      <c r="H562" s="119"/>
      <c r="J562" s="119"/>
      <c r="K562" s="120"/>
      <c r="L562" s="120" t="s">
        <v>32</v>
      </c>
      <c r="M562" s="119" t="s">
        <v>78</v>
      </c>
      <c r="N562" s="232"/>
      <c r="O562" s="232"/>
      <c r="P562" s="124">
        <f t="shared" si="32"/>
        <v>0</v>
      </c>
      <c r="Q562" s="125"/>
      <c r="R562" s="125"/>
      <c r="S562" s="119"/>
      <c r="U562" s="116"/>
      <c r="V562" s="116"/>
      <c r="W562" s="116"/>
      <c r="X562" s="116"/>
      <c r="Y562" s="116" t="s">
        <v>356</v>
      </c>
    </row>
    <row r="563" spans="1:25" ht="27.6">
      <c r="A563" s="116">
        <v>563</v>
      </c>
      <c r="B563" s="117">
        <v>43466</v>
      </c>
      <c r="C563" s="118">
        <f t="shared" si="33"/>
        <v>1</v>
      </c>
      <c r="D563" s="119" t="s">
        <v>25</v>
      </c>
      <c r="E563" s="119" t="s">
        <v>1739</v>
      </c>
      <c r="F563" s="211" t="s">
        <v>1740</v>
      </c>
      <c r="G563" s="119" t="s">
        <v>1741</v>
      </c>
      <c r="H563" s="119" t="s">
        <v>48</v>
      </c>
      <c r="I563" s="119" t="s">
        <v>42</v>
      </c>
      <c r="K563" s="120"/>
      <c r="L563" s="120" t="s">
        <v>32</v>
      </c>
      <c r="M563" s="119" t="s">
        <v>33</v>
      </c>
      <c r="N563" s="232">
        <v>43754</v>
      </c>
      <c r="O563" s="232">
        <v>44378</v>
      </c>
      <c r="P563" s="124">
        <f t="shared" si="32"/>
        <v>7</v>
      </c>
      <c r="Q563" s="125">
        <v>4</v>
      </c>
      <c r="R563" s="125">
        <f ca="1">TODAY()-O563</f>
        <v>300</v>
      </c>
      <c r="S563" s="119" t="s">
        <v>92</v>
      </c>
      <c r="U563" s="116"/>
      <c r="V563" s="116"/>
      <c r="W563" s="116"/>
      <c r="X563" s="116"/>
      <c r="Y563" s="116" t="s">
        <v>1742</v>
      </c>
    </row>
    <row r="564" spans="1:25">
      <c r="A564" s="116">
        <v>564</v>
      </c>
      <c r="B564" s="117">
        <v>43466</v>
      </c>
      <c r="C564" s="118">
        <f t="shared" si="33"/>
        <v>1</v>
      </c>
      <c r="D564" s="119" t="s">
        <v>37</v>
      </c>
      <c r="E564" s="119" t="s">
        <v>1743</v>
      </c>
      <c r="F564" s="211"/>
      <c r="H564" s="119"/>
      <c r="J564" s="119"/>
      <c r="K564" s="120"/>
      <c r="L564" s="120" t="s">
        <v>32</v>
      </c>
      <c r="M564" s="119" t="s">
        <v>33</v>
      </c>
      <c r="N564" s="232" t="s">
        <v>280</v>
      </c>
      <c r="O564" s="232">
        <v>44018</v>
      </c>
      <c r="P564" s="124">
        <f t="shared" si="32"/>
        <v>7</v>
      </c>
      <c r="Q564" s="125">
        <v>1</v>
      </c>
      <c r="R564" s="125">
        <f ca="1">TODAY()-O564</f>
        <v>660</v>
      </c>
      <c r="S564" s="119" t="s">
        <v>34</v>
      </c>
      <c r="U564" s="116"/>
      <c r="V564" s="116"/>
      <c r="W564" s="116"/>
      <c r="X564" s="116"/>
      <c r="Y564" s="116" t="s">
        <v>356</v>
      </c>
    </row>
    <row r="565" spans="1:25">
      <c r="A565" s="116">
        <v>565</v>
      </c>
      <c r="B565" s="117">
        <v>43466</v>
      </c>
      <c r="C565" s="118">
        <f t="shared" si="33"/>
        <v>1</v>
      </c>
      <c r="D565" s="119" t="s">
        <v>37</v>
      </c>
      <c r="E565" s="119" t="s">
        <v>1744</v>
      </c>
      <c r="F565" s="211"/>
      <c r="H565" s="119"/>
      <c r="J565" s="119"/>
      <c r="K565" s="120"/>
      <c r="L565" s="120" t="s">
        <v>32</v>
      </c>
      <c r="M565" s="119" t="s">
        <v>78</v>
      </c>
      <c r="N565" s="232"/>
      <c r="O565" s="232"/>
      <c r="P565" s="124">
        <f t="shared" ref="P565:P628" si="34">IF(O565&lt;&gt;0,MONTH(O565),0)</f>
        <v>0</v>
      </c>
      <c r="Q565" s="125"/>
      <c r="R565" s="125"/>
      <c r="S565" s="119"/>
      <c r="U565" s="116"/>
      <c r="V565" s="116"/>
      <c r="W565" s="116"/>
      <c r="X565" s="116"/>
      <c r="Y565" s="116" t="s">
        <v>356</v>
      </c>
    </row>
    <row r="566" spans="1:25">
      <c r="A566" s="116">
        <v>566</v>
      </c>
      <c r="B566" s="117">
        <v>43466</v>
      </c>
      <c r="C566" s="118">
        <f t="shared" si="33"/>
        <v>1</v>
      </c>
      <c r="D566" s="119" t="s">
        <v>37</v>
      </c>
      <c r="E566" s="119" t="s">
        <v>1745</v>
      </c>
      <c r="F566" s="211"/>
      <c r="H566" s="119"/>
      <c r="J566" s="119"/>
      <c r="K566" s="120"/>
      <c r="L566" s="120" t="s">
        <v>32</v>
      </c>
      <c r="M566" s="119" t="s">
        <v>78</v>
      </c>
      <c r="N566" s="232"/>
      <c r="O566" s="232"/>
      <c r="P566" s="124">
        <f t="shared" si="34"/>
        <v>0</v>
      </c>
      <c r="Q566" s="125"/>
      <c r="R566" s="125"/>
      <c r="S566" s="119"/>
      <c r="U566" s="116"/>
      <c r="V566" s="116"/>
      <c r="W566" s="116"/>
      <c r="X566" s="116"/>
      <c r="Y566" s="116" t="s">
        <v>356</v>
      </c>
    </row>
    <row r="567" spans="1:25">
      <c r="A567" s="116">
        <v>567</v>
      </c>
      <c r="B567" s="117">
        <v>43466</v>
      </c>
      <c r="C567" s="118">
        <f t="shared" si="33"/>
        <v>1</v>
      </c>
      <c r="D567" s="119" t="s">
        <v>37</v>
      </c>
      <c r="E567" s="119" t="s">
        <v>1746</v>
      </c>
      <c r="F567" s="211"/>
      <c r="H567" s="119"/>
      <c r="J567" s="119"/>
      <c r="K567" s="120"/>
      <c r="L567" s="120" t="s">
        <v>32</v>
      </c>
      <c r="M567" s="119" t="s">
        <v>33</v>
      </c>
      <c r="N567" s="232" t="s">
        <v>280</v>
      </c>
      <c r="O567" s="232"/>
      <c r="P567" s="124">
        <f t="shared" si="34"/>
        <v>0</v>
      </c>
      <c r="Q567" s="125"/>
      <c r="R567" s="125"/>
      <c r="S567" s="119"/>
      <c r="U567" s="116"/>
      <c r="V567" s="116"/>
      <c r="W567" s="116"/>
      <c r="X567" s="116"/>
      <c r="Y567" s="116" t="s">
        <v>356</v>
      </c>
    </row>
    <row r="568" spans="1:25">
      <c r="A568" s="116">
        <v>568</v>
      </c>
      <c r="B568" s="117">
        <v>43466</v>
      </c>
      <c r="C568" s="118">
        <f t="shared" si="33"/>
        <v>1</v>
      </c>
      <c r="D568" s="119" t="s">
        <v>37</v>
      </c>
      <c r="E568" s="119" t="s">
        <v>1747</v>
      </c>
      <c r="F568" s="211"/>
      <c r="H568" s="119"/>
      <c r="J568" s="119"/>
      <c r="K568" s="120"/>
      <c r="L568" s="120" t="s">
        <v>32</v>
      </c>
      <c r="M568" s="119" t="s">
        <v>78</v>
      </c>
      <c r="N568" s="232"/>
      <c r="O568" s="232"/>
      <c r="P568" s="124">
        <f t="shared" si="34"/>
        <v>0</v>
      </c>
      <c r="Q568" s="125"/>
      <c r="R568" s="125"/>
      <c r="S568" s="119"/>
      <c r="U568" s="116"/>
      <c r="V568" s="116"/>
      <c r="W568" s="116"/>
      <c r="X568" s="116"/>
      <c r="Y568" s="116" t="s">
        <v>356</v>
      </c>
    </row>
    <row r="569" spans="1:25">
      <c r="A569" s="116">
        <v>569</v>
      </c>
      <c r="B569" s="117">
        <v>43466</v>
      </c>
      <c r="C569" s="118">
        <f t="shared" si="33"/>
        <v>1</v>
      </c>
      <c r="D569" s="119" t="s">
        <v>37</v>
      </c>
      <c r="E569" s="119" t="s">
        <v>1748</v>
      </c>
      <c r="F569" s="211"/>
      <c r="H569" s="119"/>
      <c r="J569" s="119"/>
      <c r="K569" s="120"/>
      <c r="L569" s="120" t="s">
        <v>32</v>
      </c>
      <c r="M569" s="119" t="s">
        <v>78</v>
      </c>
      <c r="N569" s="232"/>
      <c r="O569" s="232"/>
      <c r="P569" s="124">
        <f t="shared" si="34"/>
        <v>0</v>
      </c>
      <c r="Q569" s="125"/>
      <c r="R569" s="125"/>
      <c r="S569" s="119"/>
      <c r="U569" s="116"/>
      <c r="V569" s="116"/>
      <c r="W569" s="116"/>
      <c r="X569" s="116"/>
      <c r="Y569" s="116" t="s">
        <v>356</v>
      </c>
    </row>
    <row r="570" spans="1:25" ht="27.6">
      <c r="A570" s="116">
        <v>570</v>
      </c>
      <c r="B570" s="117">
        <v>43466</v>
      </c>
      <c r="C570" s="118">
        <f t="shared" si="33"/>
        <v>1</v>
      </c>
      <c r="D570" s="119" t="s">
        <v>252</v>
      </c>
      <c r="E570" s="119" t="s">
        <v>1749</v>
      </c>
      <c r="F570" s="211" t="s">
        <v>1750</v>
      </c>
      <c r="G570" s="119" t="s">
        <v>1751</v>
      </c>
      <c r="H570" s="119" t="s">
        <v>140</v>
      </c>
      <c r="I570" s="121" t="s">
        <v>30</v>
      </c>
      <c r="J570" s="119" t="s">
        <v>838</v>
      </c>
      <c r="K570" s="120" t="s">
        <v>65</v>
      </c>
      <c r="L570" s="120" t="s">
        <v>32</v>
      </c>
      <c r="M570" s="119" t="s">
        <v>33</v>
      </c>
      <c r="N570" s="232">
        <v>44259</v>
      </c>
      <c r="O570" s="131">
        <v>44399</v>
      </c>
      <c r="P570" s="124">
        <f t="shared" si="34"/>
        <v>7</v>
      </c>
      <c r="Q570" s="125"/>
      <c r="R570" s="125"/>
      <c r="S570" s="119" t="s">
        <v>922</v>
      </c>
      <c r="T570" s="126">
        <v>44403</v>
      </c>
      <c r="U570" s="116"/>
      <c r="V570" s="116"/>
      <c r="W570" s="116"/>
      <c r="X570" s="116"/>
      <c r="Y570" s="116" t="s">
        <v>1636</v>
      </c>
    </row>
    <row r="571" spans="1:25">
      <c r="A571" s="116">
        <v>571</v>
      </c>
      <c r="B571" s="117">
        <v>43466</v>
      </c>
      <c r="C571" s="118">
        <f t="shared" si="33"/>
        <v>1</v>
      </c>
      <c r="D571" s="119" t="s">
        <v>37</v>
      </c>
      <c r="E571" s="119" t="s">
        <v>1752</v>
      </c>
      <c r="F571" s="211"/>
      <c r="H571" s="119"/>
      <c r="J571" s="119"/>
      <c r="K571" s="120"/>
      <c r="L571" s="120" t="s">
        <v>32</v>
      </c>
      <c r="M571" s="119" t="s">
        <v>33</v>
      </c>
      <c r="N571" s="232" t="s">
        <v>280</v>
      </c>
      <c r="O571" s="232"/>
      <c r="P571" s="124">
        <f t="shared" si="34"/>
        <v>0</v>
      </c>
      <c r="Q571" s="125"/>
      <c r="R571" s="124"/>
      <c r="S571" s="119" t="s">
        <v>280</v>
      </c>
      <c r="U571" s="116"/>
      <c r="V571" s="116"/>
      <c r="W571" s="116"/>
      <c r="X571" s="116"/>
      <c r="Y571" s="127" t="s">
        <v>356</v>
      </c>
    </row>
    <row r="572" spans="1:25">
      <c r="A572" s="116">
        <v>572</v>
      </c>
      <c r="B572" s="117">
        <v>43466</v>
      </c>
      <c r="C572" s="118">
        <f t="shared" si="33"/>
        <v>1</v>
      </c>
      <c r="D572" s="119" t="s">
        <v>37</v>
      </c>
      <c r="E572" s="119" t="s">
        <v>1753</v>
      </c>
      <c r="F572" s="211"/>
      <c r="H572" s="119"/>
      <c r="J572" s="119"/>
      <c r="K572" s="120"/>
      <c r="L572" s="120" t="s">
        <v>32</v>
      </c>
      <c r="M572" s="119" t="s">
        <v>33</v>
      </c>
      <c r="N572" s="232" t="s">
        <v>280</v>
      </c>
      <c r="O572" s="232"/>
      <c r="P572" s="124">
        <f t="shared" si="34"/>
        <v>0</v>
      </c>
      <c r="Q572" s="125"/>
      <c r="R572" s="124"/>
      <c r="S572" s="119" t="s">
        <v>280</v>
      </c>
      <c r="U572" s="116"/>
      <c r="V572" s="116"/>
      <c r="W572" s="116"/>
      <c r="X572" s="116"/>
      <c r="Y572" s="116" t="s">
        <v>1754</v>
      </c>
    </row>
    <row r="573" spans="1:25">
      <c r="A573" s="116">
        <v>573</v>
      </c>
      <c r="B573" s="117">
        <v>43466</v>
      </c>
      <c r="C573" s="118">
        <f t="shared" si="33"/>
        <v>1</v>
      </c>
      <c r="D573" s="119" t="s">
        <v>37</v>
      </c>
      <c r="E573" s="119" t="s">
        <v>1755</v>
      </c>
      <c r="F573" s="211"/>
      <c r="H573" s="119"/>
      <c r="J573" s="119"/>
      <c r="K573" s="120"/>
      <c r="L573" s="120" t="s">
        <v>32</v>
      </c>
      <c r="M573" s="119" t="s">
        <v>78</v>
      </c>
      <c r="N573" s="232"/>
      <c r="O573" s="232"/>
      <c r="P573" s="124">
        <f t="shared" si="34"/>
        <v>0</v>
      </c>
      <c r="Q573" s="125"/>
      <c r="R573" s="125"/>
      <c r="S573" s="119"/>
      <c r="U573" s="116"/>
      <c r="V573" s="116"/>
      <c r="W573" s="116"/>
      <c r="X573" s="116"/>
      <c r="Y573" s="127" t="s">
        <v>356</v>
      </c>
    </row>
    <row r="574" spans="1:25">
      <c r="A574" s="116">
        <v>574</v>
      </c>
      <c r="B574" s="117">
        <v>43466</v>
      </c>
      <c r="C574" s="118">
        <f t="shared" si="33"/>
        <v>1</v>
      </c>
      <c r="D574" s="119" t="s">
        <v>37</v>
      </c>
      <c r="E574" s="119" t="s">
        <v>1756</v>
      </c>
      <c r="F574" s="211"/>
      <c r="H574" s="119"/>
      <c r="J574" s="119"/>
      <c r="K574" s="120"/>
      <c r="L574" s="120" t="s">
        <v>32</v>
      </c>
      <c r="M574" s="119" t="s">
        <v>78</v>
      </c>
      <c r="N574" s="232"/>
      <c r="O574" s="232"/>
      <c r="P574" s="124">
        <f t="shared" si="34"/>
        <v>0</v>
      </c>
      <c r="Q574" s="125"/>
      <c r="R574" s="125"/>
      <c r="S574" s="119"/>
      <c r="U574" s="116"/>
      <c r="V574" s="116"/>
      <c r="W574" s="116"/>
      <c r="X574" s="116"/>
      <c r="Y574" s="127" t="s">
        <v>356</v>
      </c>
    </row>
    <row r="575" spans="1:25">
      <c r="A575" s="116">
        <v>575</v>
      </c>
      <c r="B575" s="117">
        <v>43466</v>
      </c>
      <c r="C575" s="118">
        <f t="shared" si="33"/>
        <v>1</v>
      </c>
      <c r="D575" s="119" t="s">
        <v>37</v>
      </c>
      <c r="E575" s="119" t="s">
        <v>1757</v>
      </c>
      <c r="F575" s="211"/>
      <c r="H575" s="119"/>
      <c r="J575" s="119"/>
      <c r="K575" s="120"/>
      <c r="L575" s="120" t="s">
        <v>32</v>
      </c>
      <c r="M575" s="119" t="s">
        <v>78</v>
      </c>
      <c r="N575" s="232"/>
      <c r="O575" s="232"/>
      <c r="P575" s="124">
        <f t="shared" si="34"/>
        <v>0</v>
      </c>
      <c r="Q575" s="125"/>
      <c r="R575" s="125"/>
      <c r="S575" s="119"/>
      <c r="U575" s="116"/>
      <c r="V575" s="116"/>
      <c r="W575" s="116"/>
      <c r="X575" s="116"/>
      <c r="Y575" s="127" t="s">
        <v>356</v>
      </c>
    </row>
    <row r="576" spans="1:25">
      <c r="A576" s="116">
        <v>576</v>
      </c>
      <c r="B576" s="117">
        <v>43466</v>
      </c>
      <c r="C576" s="118">
        <f t="shared" si="33"/>
        <v>1</v>
      </c>
      <c r="D576" s="119" t="s">
        <v>37</v>
      </c>
      <c r="E576" s="119" t="s">
        <v>1758</v>
      </c>
      <c r="F576" s="211"/>
      <c r="H576" s="119"/>
      <c r="J576" s="119"/>
      <c r="K576" s="120"/>
      <c r="L576" s="120" t="s">
        <v>32</v>
      </c>
      <c r="M576" s="119" t="s">
        <v>33</v>
      </c>
      <c r="N576" s="232" t="s">
        <v>280</v>
      </c>
      <c r="O576" s="232"/>
      <c r="P576" s="124">
        <f t="shared" si="34"/>
        <v>0</v>
      </c>
      <c r="Q576" s="125"/>
      <c r="R576" s="124"/>
      <c r="S576" s="119" t="s">
        <v>280</v>
      </c>
      <c r="U576" s="116"/>
      <c r="V576" s="116"/>
      <c r="W576" s="116"/>
      <c r="X576" s="116"/>
      <c r="Y576" s="127" t="s">
        <v>356</v>
      </c>
    </row>
    <row r="577" spans="1:25">
      <c r="A577" s="116">
        <v>577</v>
      </c>
      <c r="B577" s="117">
        <v>43466</v>
      </c>
      <c r="C577" s="118">
        <f t="shared" si="33"/>
        <v>1</v>
      </c>
      <c r="D577" s="119" t="s">
        <v>37</v>
      </c>
      <c r="E577" s="119" t="s">
        <v>1759</v>
      </c>
      <c r="F577" s="211"/>
      <c r="H577" s="119"/>
      <c r="J577" s="119"/>
      <c r="K577" s="120"/>
      <c r="L577" s="120" t="s">
        <v>32</v>
      </c>
      <c r="M577" s="119" t="s">
        <v>78</v>
      </c>
      <c r="N577" s="232"/>
      <c r="O577" s="232"/>
      <c r="P577" s="124">
        <f t="shared" si="34"/>
        <v>0</v>
      </c>
      <c r="Q577" s="125"/>
      <c r="R577" s="125"/>
      <c r="S577" s="119"/>
      <c r="U577" s="116"/>
      <c r="V577" s="116"/>
      <c r="W577" s="116"/>
      <c r="X577" s="116"/>
      <c r="Y577" s="127" t="s">
        <v>356</v>
      </c>
    </row>
    <row r="578" spans="1:25">
      <c r="A578" s="116">
        <v>578</v>
      </c>
      <c r="B578" s="117">
        <v>43466</v>
      </c>
      <c r="C578" s="118">
        <f t="shared" si="33"/>
        <v>1</v>
      </c>
      <c r="D578" s="119" t="s">
        <v>37</v>
      </c>
      <c r="E578" s="119" t="s">
        <v>1760</v>
      </c>
      <c r="F578" s="211"/>
      <c r="H578" s="119"/>
      <c r="J578" s="119"/>
      <c r="K578" s="120"/>
      <c r="L578" s="120" t="s">
        <v>32</v>
      </c>
      <c r="M578" s="119" t="s">
        <v>33</v>
      </c>
      <c r="N578" s="232" t="s">
        <v>280</v>
      </c>
      <c r="O578" s="232"/>
      <c r="P578" s="124">
        <f t="shared" si="34"/>
        <v>0</v>
      </c>
      <c r="Q578" s="125"/>
      <c r="R578" s="125"/>
      <c r="S578" s="119" t="s">
        <v>92</v>
      </c>
      <c r="U578" s="116"/>
      <c r="V578" s="116"/>
      <c r="W578" s="116"/>
      <c r="X578" s="116"/>
      <c r="Y578" s="127" t="s">
        <v>356</v>
      </c>
    </row>
    <row r="579" spans="1:25">
      <c r="A579" s="116">
        <v>579</v>
      </c>
      <c r="B579" s="117">
        <v>43466</v>
      </c>
      <c r="C579" s="118">
        <f t="shared" si="33"/>
        <v>1</v>
      </c>
      <c r="D579" s="119" t="s">
        <v>25</v>
      </c>
      <c r="E579" s="119" t="s">
        <v>1761</v>
      </c>
      <c r="F579" s="211" t="s">
        <v>153</v>
      </c>
      <c r="G579" s="119" t="s">
        <v>1762</v>
      </c>
      <c r="H579" s="119" t="s">
        <v>76</v>
      </c>
      <c r="I579" s="119" t="s">
        <v>63</v>
      </c>
      <c r="J579" s="119" t="s">
        <v>63</v>
      </c>
      <c r="K579" s="120"/>
      <c r="L579" s="120" t="s">
        <v>32</v>
      </c>
      <c r="M579" s="119" t="s">
        <v>33</v>
      </c>
      <c r="N579" s="232">
        <v>43754</v>
      </c>
      <c r="O579" s="232"/>
      <c r="P579" s="124">
        <f t="shared" si="34"/>
        <v>0</v>
      </c>
      <c r="Q579" s="125"/>
      <c r="R579" s="124"/>
      <c r="S579" s="119" t="s">
        <v>92</v>
      </c>
      <c r="U579" s="116"/>
      <c r="V579" s="116"/>
      <c r="W579" s="116"/>
      <c r="X579" s="116"/>
      <c r="Y579" s="127" t="s">
        <v>1763</v>
      </c>
    </row>
    <row r="580" spans="1:25">
      <c r="A580" s="116">
        <v>580</v>
      </c>
      <c r="B580" s="117">
        <v>43466</v>
      </c>
      <c r="C580" s="118">
        <f t="shared" si="33"/>
        <v>1</v>
      </c>
      <c r="D580" s="119" t="s">
        <v>25</v>
      </c>
      <c r="E580" s="119" t="s">
        <v>1764</v>
      </c>
      <c r="F580" s="211"/>
      <c r="G580" s="119" t="s">
        <v>1765</v>
      </c>
      <c r="H580" s="119"/>
      <c r="I580" s="119" t="s">
        <v>42</v>
      </c>
      <c r="K580" s="120"/>
      <c r="L580" s="120" t="s">
        <v>32</v>
      </c>
      <c r="M580" s="119" t="s">
        <v>33</v>
      </c>
      <c r="N580" s="232">
        <v>43755</v>
      </c>
      <c r="O580" s="232">
        <v>44112</v>
      </c>
      <c r="P580" s="124">
        <f t="shared" si="34"/>
        <v>10</v>
      </c>
      <c r="Q580" s="125">
        <v>2</v>
      </c>
      <c r="R580" s="125">
        <f ca="1">TODAY()-O580</f>
        <v>566</v>
      </c>
      <c r="S580" s="119"/>
      <c r="U580" s="116"/>
      <c r="V580" s="116"/>
      <c r="W580" s="116"/>
      <c r="X580" s="116"/>
    </row>
    <row r="581" spans="1:25">
      <c r="A581" s="116">
        <v>581</v>
      </c>
      <c r="B581" s="117">
        <v>43466</v>
      </c>
      <c r="C581" s="118">
        <f t="shared" si="33"/>
        <v>1</v>
      </c>
      <c r="D581" s="119" t="s">
        <v>252</v>
      </c>
      <c r="E581" s="119" t="s">
        <v>1766</v>
      </c>
      <c r="F581" s="211" t="s">
        <v>1767</v>
      </c>
      <c r="G581" s="119" t="s">
        <v>1768</v>
      </c>
      <c r="H581" s="119" t="s">
        <v>41</v>
      </c>
      <c r="I581" s="119" t="s">
        <v>42</v>
      </c>
      <c r="K581" s="120"/>
      <c r="L581" s="120" t="s">
        <v>32</v>
      </c>
      <c r="M581" s="119" t="s">
        <v>78</v>
      </c>
      <c r="N581" s="232"/>
      <c r="O581" s="232"/>
      <c r="P581" s="124">
        <f t="shared" si="34"/>
        <v>0</v>
      </c>
      <c r="Q581" s="125"/>
      <c r="R581" s="125"/>
      <c r="S581" s="130"/>
      <c r="U581" s="116"/>
      <c r="V581" s="116"/>
      <c r="W581" s="116"/>
      <c r="X581" s="116"/>
      <c r="Y581" s="116" t="s">
        <v>1713</v>
      </c>
    </row>
    <row r="582" spans="1:25">
      <c r="A582" s="116">
        <v>582</v>
      </c>
      <c r="B582" s="117">
        <v>43466</v>
      </c>
      <c r="C582" s="118">
        <f t="shared" si="33"/>
        <v>1</v>
      </c>
      <c r="D582" s="119" t="s">
        <v>37</v>
      </c>
      <c r="E582" s="119" t="s">
        <v>1769</v>
      </c>
      <c r="F582" s="211"/>
      <c r="H582" s="119"/>
      <c r="J582" s="119"/>
      <c r="K582" s="120"/>
      <c r="L582" s="120" t="s">
        <v>32</v>
      </c>
      <c r="M582" s="119" t="s">
        <v>466</v>
      </c>
      <c r="N582" s="232"/>
      <c r="O582" s="232"/>
      <c r="P582" s="124">
        <f t="shared" si="34"/>
        <v>0</v>
      </c>
      <c r="Q582" s="125"/>
      <c r="R582" s="125"/>
      <c r="S582" s="119"/>
      <c r="U582" s="116"/>
      <c r="V582" s="116"/>
      <c r="W582" s="116"/>
      <c r="X582" s="116"/>
      <c r="Y582" s="116" t="s">
        <v>1770</v>
      </c>
    </row>
    <row r="583" spans="1:25">
      <c r="A583" s="116">
        <v>583</v>
      </c>
      <c r="B583" s="117">
        <v>43466</v>
      </c>
      <c r="C583" s="118">
        <f t="shared" si="33"/>
        <v>1</v>
      </c>
      <c r="D583" s="119" t="s">
        <v>37</v>
      </c>
      <c r="E583" s="119" t="s">
        <v>1771</v>
      </c>
      <c r="F583" s="211"/>
      <c r="H583" s="119"/>
      <c r="J583" s="119"/>
      <c r="K583" s="120"/>
      <c r="L583" s="120" t="s">
        <v>32</v>
      </c>
      <c r="M583" s="119" t="s">
        <v>78</v>
      </c>
      <c r="N583" s="232"/>
      <c r="O583" s="232"/>
      <c r="P583" s="124">
        <f t="shared" si="34"/>
        <v>0</v>
      </c>
      <c r="Q583" s="125"/>
      <c r="R583" s="125"/>
      <c r="S583" s="119"/>
      <c r="U583" s="116"/>
      <c r="V583" s="116"/>
      <c r="W583" s="116"/>
      <c r="X583" s="116"/>
      <c r="Y583" s="116" t="s">
        <v>1770</v>
      </c>
    </row>
    <row r="584" spans="1:25">
      <c r="A584" s="116">
        <v>584</v>
      </c>
      <c r="B584" s="117">
        <v>43466</v>
      </c>
      <c r="C584" s="118">
        <f t="shared" si="33"/>
        <v>1</v>
      </c>
      <c r="D584" s="119" t="s">
        <v>37</v>
      </c>
      <c r="E584" s="119" t="s">
        <v>1772</v>
      </c>
      <c r="F584" s="211"/>
      <c r="H584" s="119"/>
      <c r="J584" s="119"/>
      <c r="K584" s="120"/>
      <c r="L584" s="120" t="s">
        <v>32</v>
      </c>
      <c r="M584" s="119" t="s">
        <v>78</v>
      </c>
      <c r="N584" s="232"/>
      <c r="O584" s="232"/>
      <c r="P584" s="124">
        <f t="shared" si="34"/>
        <v>0</v>
      </c>
      <c r="Q584" s="125"/>
      <c r="R584" s="125"/>
      <c r="S584" s="119"/>
      <c r="U584" s="116"/>
      <c r="V584" s="116"/>
      <c r="W584" s="116"/>
      <c r="X584" s="116"/>
      <c r="Y584" s="116" t="s">
        <v>1770</v>
      </c>
    </row>
    <row r="585" spans="1:25">
      <c r="A585" s="116">
        <v>585</v>
      </c>
      <c r="B585" s="117">
        <v>43466</v>
      </c>
      <c r="C585" s="118">
        <f t="shared" si="33"/>
        <v>1</v>
      </c>
      <c r="D585" s="119" t="s">
        <v>25</v>
      </c>
      <c r="E585" s="119" t="s">
        <v>1773</v>
      </c>
      <c r="F585" s="211" t="s">
        <v>1774</v>
      </c>
      <c r="G585" s="119" t="s">
        <v>1775</v>
      </c>
      <c r="H585" s="119" t="s">
        <v>140</v>
      </c>
      <c r="I585" s="119" t="s">
        <v>63</v>
      </c>
      <c r="J585" s="119" t="s">
        <v>63</v>
      </c>
      <c r="K585" s="120"/>
      <c r="L585" s="120" t="s">
        <v>32</v>
      </c>
      <c r="M585" s="119" t="s">
        <v>33</v>
      </c>
      <c r="N585" s="232">
        <v>43755</v>
      </c>
      <c r="O585" s="232"/>
      <c r="P585" s="124">
        <f t="shared" si="34"/>
        <v>0</v>
      </c>
      <c r="Q585" s="125"/>
      <c r="R585" s="125"/>
      <c r="S585" s="119"/>
      <c r="T585" s="126" t="s">
        <v>1776</v>
      </c>
      <c r="U585" s="116"/>
      <c r="V585" s="116"/>
      <c r="W585" s="116"/>
      <c r="X585" s="116"/>
      <c r="Y585" s="116" t="s">
        <v>1777</v>
      </c>
    </row>
    <row r="586" spans="1:25">
      <c r="A586" s="116">
        <v>586</v>
      </c>
      <c r="B586" s="117">
        <v>43466</v>
      </c>
      <c r="C586" s="118">
        <f t="shared" si="33"/>
        <v>1</v>
      </c>
      <c r="D586" s="119" t="s">
        <v>37</v>
      </c>
      <c r="E586" s="119" t="s">
        <v>1778</v>
      </c>
      <c r="F586" s="211"/>
      <c r="H586" s="119"/>
      <c r="J586" s="119"/>
      <c r="K586" s="120"/>
      <c r="L586" s="120" t="s">
        <v>32</v>
      </c>
      <c r="M586" s="119" t="s">
        <v>78</v>
      </c>
      <c r="N586" s="232"/>
      <c r="O586" s="232"/>
      <c r="P586" s="124">
        <f t="shared" si="34"/>
        <v>0</v>
      </c>
      <c r="Q586" s="125"/>
      <c r="R586" s="125"/>
      <c r="S586" s="119"/>
      <c r="U586" s="116"/>
      <c r="V586" s="116"/>
      <c r="W586" s="116"/>
      <c r="X586" s="116"/>
      <c r="Y586" s="116" t="s">
        <v>1770</v>
      </c>
    </row>
    <row r="587" spans="1:25">
      <c r="A587" s="116">
        <v>587</v>
      </c>
      <c r="B587" s="117">
        <v>43466</v>
      </c>
      <c r="C587" s="118">
        <f t="shared" si="33"/>
        <v>1</v>
      </c>
      <c r="D587" s="119" t="s">
        <v>252</v>
      </c>
      <c r="E587" s="119" t="s">
        <v>1779</v>
      </c>
      <c r="F587" s="211" t="s">
        <v>1023</v>
      </c>
      <c r="G587" s="119" t="s">
        <v>805</v>
      </c>
      <c r="H587" s="119" t="s">
        <v>41</v>
      </c>
      <c r="I587" s="119" t="s">
        <v>42</v>
      </c>
      <c r="K587" s="120"/>
      <c r="L587" s="120" t="s">
        <v>32</v>
      </c>
      <c r="M587" s="119" t="s">
        <v>33</v>
      </c>
      <c r="N587" s="232">
        <v>43480</v>
      </c>
      <c r="O587" s="232">
        <v>44396</v>
      </c>
      <c r="P587" s="124">
        <f t="shared" si="34"/>
        <v>7</v>
      </c>
      <c r="Q587" s="125"/>
      <c r="R587" s="125">
        <f ca="1">TODAY()-O587</f>
        <v>282</v>
      </c>
      <c r="S587" s="119" t="s">
        <v>724</v>
      </c>
      <c r="T587" s="126">
        <v>44396</v>
      </c>
      <c r="V587" s="116"/>
      <c r="W587" s="116"/>
      <c r="X587" s="116"/>
      <c r="Y587" s="116" t="s">
        <v>1780</v>
      </c>
    </row>
    <row r="588" spans="1:25">
      <c r="A588" s="116">
        <v>588</v>
      </c>
      <c r="B588" s="117">
        <v>43466</v>
      </c>
      <c r="C588" s="118">
        <f t="shared" si="33"/>
        <v>1</v>
      </c>
      <c r="D588" s="119" t="s">
        <v>37</v>
      </c>
      <c r="E588" s="119" t="s">
        <v>1781</v>
      </c>
      <c r="F588" s="211"/>
      <c r="H588" s="119"/>
      <c r="J588" s="119"/>
      <c r="K588" s="120"/>
      <c r="L588" s="120" t="s">
        <v>32</v>
      </c>
      <c r="M588" s="119" t="s">
        <v>78</v>
      </c>
      <c r="N588" s="232"/>
      <c r="O588" s="232"/>
      <c r="P588" s="124">
        <f t="shared" si="34"/>
        <v>0</v>
      </c>
      <c r="Q588" s="125"/>
      <c r="R588" s="125"/>
      <c r="S588" s="119"/>
      <c r="U588" s="116"/>
      <c r="V588" s="116"/>
      <c r="W588" s="116"/>
      <c r="X588" s="116"/>
      <c r="Y588" s="116" t="s">
        <v>1770</v>
      </c>
    </row>
    <row r="589" spans="1:25">
      <c r="A589" s="116">
        <v>589</v>
      </c>
      <c r="B589" s="117">
        <v>43466</v>
      </c>
      <c r="C589" s="118">
        <f t="shared" si="33"/>
        <v>1</v>
      </c>
      <c r="D589" s="119" t="s">
        <v>37</v>
      </c>
      <c r="E589" s="119" t="s">
        <v>1782</v>
      </c>
      <c r="F589" s="211"/>
      <c r="H589" s="119"/>
      <c r="J589" s="119"/>
      <c r="K589" s="120"/>
      <c r="L589" s="120" t="s">
        <v>32</v>
      </c>
      <c r="M589" s="119" t="s">
        <v>78</v>
      </c>
      <c r="N589" s="232" t="s">
        <v>280</v>
      </c>
      <c r="O589" s="232"/>
      <c r="P589" s="124">
        <f t="shared" si="34"/>
        <v>0</v>
      </c>
      <c r="Q589" s="125"/>
      <c r="R589" s="125"/>
      <c r="S589" s="119"/>
      <c r="U589" s="116"/>
      <c r="V589" s="116"/>
      <c r="W589" s="116"/>
      <c r="X589" s="116"/>
      <c r="Y589" s="116" t="s">
        <v>1770</v>
      </c>
    </row>
    <row r="590" spans="1:25">
      <c r="A590" s="116">
        <v>590</v>
      </c>
      <c r="B590" s="117">
        <v>43466</v>
      </c>
      <c r="C590" s="118">
        <f t="shared" ref="C590:C653" si="35">IF(B590&lt;&gt;0,MONTH(B590),0)</f>
        <v>1</v>
      </c>
      <c r="D590" s="119" t="s">
        <v>37</v>
      </c>
      <c r="E590" s="119" t="s">
        <v>1783</v>
      </c>
      <c r="F590" s="211"/>
      <c r="H590" s="119"/>
      <c r="J590" s="119"/>
      <c r="K590" s="120"/>
      <c r="L590" s="120" t="s">
        <v>32</v>
      </c>
      <c r="M590" s="119" t="s">
        <v>78</v>
      </c>
      <c r="N590" s="232"/>
      <c r="O590" s="232"/>
      <c r="P590" s="124">
        <f t="shared" si="34"/>
        <v>0</v>
      </c>
      <c r="Q590" s="125"/>
      <c r="R590" s="125"/>
      <c r="S590" s="119"/>
      <c r="U590" s="116"/>
      <c r="V590" s="116"/>
      <c r="W590" s="116"/>
      <c r="X590" s="116"/>
      <c r="Y590" s="116" t="s">
        <v>1770</v>
      </c>
    </row>
    <row r="591" spans="1:25">
      <c r="A591" s="116">
        <v>591</v>
      </c>
      <c r="B591" s="129">
        <v>44257</v>
      </c>
      <c r="C591" s="118">
        <f t="shared" si="35"/>
        <v>3</v>
      </c>
      <c r="D591" s="119" t="s">
        <v>252</v>
      </c>
      <c r="E591" s="119" t="s">
        <v>1784</v>
      </c>
      <c r="F591" s="211" t="s">
        <v>1785</v>
      </c>
      <c r="G591" s="119" t="s">
        <v>1786</v>
      </c>
      <c r="H591" s="119" t="s">
        <v>97</v>
      </c>
      <c r="I591" s="119" t="s">
        <v>42</v>
      </c>
      <c r="K591" s="120" t="s">
        <v>65</v>
      </c>
      <c r="L591" s="131" t="s">
        <v>32</v>
      </c>
      <c r="M591" s="119" t="s">
        <v>78</v>
      </c>
      <c r="N591" s="232"/>
      <c r="O591" s="233"/>
      <c r="P591" s="124">
        <f t="shared" si="34"/>
        <v>0</v>
      </c>
      <c r="Q591" s="133"/>
      <c r="R591" s="133"/>
      <c r="S591" s="130"/>
      <c r="U591" s="116"/>
      <c r="V591" s="116"/>
      <c r="W591" s="116"/>
      <c r="X591" s="116"/>
      <c r="Y591" s="116" t="s">
        <v>1713</v>
      </c>
    </row>
    <row r="592" spans="1:25">
      <c r="A592" s="116">
        <v>592</v>
      </c>
      <c r="B592" s="117">
        <v>43466</v>
      </c>
      <c r="C592" s="118">
        <f t="shared" si="35"/>
        <v>1</v>
      </c>
      <c r="D592" s="119" t="s">
        <v>37</v>
      </c>
      <c r="E592" s="119" t="s">
        <v>1787</v>
      </c>
      <c r="F592" s="211"/>
      <c r="H592" s="119"/>
      <c r="J592" s="119"/>
      <c r="K592" s="120"/>
      <c r="L592" s="120" t="s">
        <v>32</v>
      </c>
      <c r="M592" s="119" t="s">
        <v>78</v>
      </c>
      <c r="N592" s="232"/>
      <c r="O592" s="232"/>
      <c r="P592" s="124">
        <f t="shared" si="34"/>
        <v>0</v>
      </c>
      <c r="Q592" s="125"/>
      <c r="R592" s="125"/>
      <c r="S592" s="119"/>
      <c r="U592" s="116"/>
      <c r="V592" s="116"/>
      <c r="W592" s="116"/>
      <c r="X592" s="116"/>
      <c r="Y592" s="116" t="s">
        <v>1770</v>
      </c>
    </row>
    <row r="593" spans="1:25">
      <c r="A593" s="116">
        <v>593</v>
      </c>
      <c r="B593" s="117">
        <v>43466</v>
      </c>
      <c r="C593" s="118">
        <f t="shared" si="35"/>
        <v>1</v>
      </c>
      <c r="D593" s="119" t="s">
        <v>37</v>
      </c>
      <c r="E593" s="119" t="s">
        <v>1788</v>
      </c>
      <c r="F593" s="211"/>
      <c r="H593" s="119"/>
      <c r="J593" s="119"/>
      <c r="K593" s="120"/>
      <c r="L593" s="120" t="s">
        <v>32</v>
      </c>
      <c r="M593" s="119" t="s">
        <v>78</v>
      </c>
      <c r="N593" s="232"/>
      <c r="O593" s="232"/>
      <c r="P593" s="124">
        <f t="shared" si="34"/>
        <v>0</v>
      </c>
      <c r="Q593" s="125"/>
      <c r="R593" s="125"/>
      <c r="S593" s="119"/>
      <c r="U593" s="116"/>
      <c r="V593" s="116"/>
      <c r="W593" s="116"/>
      <c r="X593" s="116"/>
      <c r="Y593" s="116" t="s">
        <v>1770</v>
      </c>
    </row>
    <row r="594" spans="1:25">
      <c r="A594" s="116">
        <v>594</v>
      </c>
      <c r="B594" s="117">
        <v>43466</v>
      </c>
      <c r="C594" s="118">
        <f t="shared" si="35"/>
        <v>1</v>
      </c>
      <c r="D594" s="119" t="s">
        <v>37</v>
      </c>
      <c r="E594" s="119" t="s">
        <v>1789</v>
      </c>
      <c r="F594" s="211"/>
      <c r="H594" s="119"/>
      <c r="J594" s="119"/>
      <c r="K594" s="120"/>
      <c r="L594" s="120" t="s">
        <v>32</v>
      </c>
      <c r="M594" s="119" t="s">
        <v>78</v>
      </c>
      <c r="N594" s="232"/>
      <c r="O594" s="232"/>
      <c r="P594" s="124">
        <f t="shared" si="34"/>
        <v>0</v>
      </c>
      <c r="Q594" s="125"/>
      <c r="R594" s="125"/>
      <c r="S594" s="119"/>
      <c r="U594" s="116"/>
      <c r="V594" s="116"/>
      <c r="W594" s="116"/>
      <c r="X594" s="116"/>
      <c r="Y594" s="116" t="s">
        <v>1770</v>
      </c>
    </row>
    <row r="595" spans="1:25">
      <c r="A595" s="116">
        <v>595</v>
      </c>
      <c r="B595" s="117">
        <v>43466</v>
      </c>
      <c r="C595" s="118">
        <f t="shared" si="35"/>
        <v>1</v>
      </c>
      <c r="D595" s="119" t="s">
        <v>25</v>
      </c>
      <c r="E595" s="119" t="s">
        <v>1790</v>
      </c>
      <c r="F595" s="211" t="s">
        <v>1791</v>
      </c>
      <c r="G595" s="119" t="s">
        <v>1792</v>
      </c>
      <c r="H595" s="119" t="s">
        <v>29</v>
      </c>
      <c r="I595" s="119" t="s">
        <v>42</v>
      </c>
      <c r="K595" s="120"/>
      <c r="L595" s="120" t="s">
        <v>32</v>
      </c>
      <c r="M595" s="119" t="s">
        <v>33</v>
      </c>
      <c r="N595" s="232">
        <v>44256</v>
      </c>
      <c r="O595" s="232"/>
      <c r="P595" s="124">
        <f t="shared" si="34"/>
        <v>0</v>
      </c>
      <c r="Q595" s="125"/>
      <c r="R595" s="125"/>
      <c r="U595" s="116"/>
      <c r="V595" s="116"/>
      <c r="W595" s="116"/>
      <c r="X595" s="116"/>
      <c r="Y595" s="116" t="s">
        <v>1793</v>
      </c>
    </row>
    <row r="596" spans="1:25">
      <c r="A596" s="116">
        <v>596</v>
      </c>
      <c r="B596" s="117">
        <v>43466</v>
      </c>
      <c r="C596" s="118">
        <f t="shared" si="35"/>
        <v>1</v>
      </c>
      <c r="D596" s="119" t="s">
        <v>37</v>
      </c>
      <c r="E596" s="119" t="s">
        <v>1794</v>
      </c>
      <c r="F596" s="211"/>
      <c r="H596" s="119"/>
      <c r="J596" s="119"/>
      <c r="K596" s="120"/>
      <c r="L596" s="120" t="s">
        <v>32</v>
      </c>
      <c r="M596" s="119" t="s">
        <v>78</v>
      </c>
      <c r="N596" s="232"/>
      <c r="O596" s="232"/>
      <c r="P596" s="124">
        <f t="shared" si="34"/>
        <v>0</v>
      </c>
      <c r="Q596" s="125"/>
      <c r="R596" s="125"/>
      <c r="U596" s="116"/>
      <c r="V596" s="116"/>
      <c r="W596" s="116"/>
      <c r="X596" s="116"/>
      <c r="Y596" s="116" t="s">
        <v>1770</v>
      </c>
    </row>
    <row r="597" spans="1:25">
      <c r="A597" s="116">
        <v>597</v>
      </c>
      <c r="B597" s="117">
        <v>43466</v>
      </c>
      <c r="C597" s="118">
        <f t="shared" si="35"/>
        <v>1</v>
      </c>
      <c r="D597" s="119" t="s">
        <v>37</v>
      </c>
      <c r="E597" s="119" t="s">
        <v>1795</v>
      </c>
      <c r="F597" s="211"/>
      <c r="H597" s="119"/>
      <c r="J597" s="119"/>
      <c r="K597" s="120"/>
      <c r="L597" s="120" t="s">
        <v>32</v>
      </c>
      <c r="M597" s="119" t="s">
        <v>78</v>
      </c>
      <c r="N597" s="232"/>
      <c r="O597" s="232"/>
      <c r="P597" s="124">
        <f t="shared" si="34"/>
        <v>0</v>
      </c>
      <c r="Q597" s="125"/>
      <c r="R597" s="125"/>
      <c r="U597" s="116"/>
      <c r="V597" s="116"/>
      <c r="W597" s="116"/>
      <c r="X597" s="116"/>
      <c r="Y597" s="116" t="s">
        <v>1770</v>
      </c>
    </row>
    <row r="598" spans="1:25">
      <c r="A598" s="116">
        <v>598</v>
      </c>
      <c r="B598" s="117">
        <v>43466</v>
      </c>
      <c r="C598" s="118">
        <f t="shared" si="35"/>
        <v>1</v>
      </c>
      <c r="D598" s="119" t="s">
        <v>37</v>
      </c>
      <c r="E598" s="119" t="s">
        <v>1796</v>
      </c>
      <c r="F598" s="211"/>
      <c r="H598" s="119"/>
      <c r="J598" s="119"/>
      <c r="K598" s="120"/>
      <c r="L598" s="120" t="s">
        <v>32</v>
      </c>
      <c r="M598" s="119" t="s">
        <v>78</v>
      </c>
      <c r="N598" s="232"/>
      <c r="O598" s="232"/>
      <c r="P598" s="124">
        <f t="shared" si="34"/>
        <v>0</v>
      </c>
      <c r="Q598" s="125"/>
      <c r="R598" s="125"/>
      <c r="U598" s="116"/>
      <c r="V598" s="116"/>
      <c r="W598" s="116"/>
      <c r="X598" s="116"/>
      <c r="Y598" s="116" t="s">
        <v>1770</v>
      </c>
    </row>
    <row r="599" spans="1:25">
      <c r="A599" s="116">
        <v>599</v>
      </c>
      <c r="B599" s="117">
        <v>43466</v>
      </c>
      <c r="C599" s="118">
        <f t="shared" si="35"/>
        <v>1</v>
      </c>
      <c r="D599" s="119" t="s">
        <v>37</v>
      </c>
      <c r="E599" s="119" t="s">
        <v>1797</v>
      </c>
      <c r="F599" s="211"/>
      <c r="H599" s="119"/>
      <c r="J599" s="119"/>
      <c r="K599" s="120"/>
      <c r="L599" s="120" t="s">
        <v>32</v>
      </c>
      <c r="M599" s="119" t="s">
        <v>78</v>
      </c>
      <c r="N599" s="232"/>
      <c r="O599" s="232"/>
      <c r="P599" s="124">
        <f t="shared" si="34"/>
        <v>0</v>
      </c>
      <c r="Q599" s="125"/>
      <c r="R599" s="125"/>
      <c r="U599" s="116"/>
      <c r="V599" s="116"/>
      <c r="W599" s="116"/>
      <c r="X599" s="116"/>
      <c r="Y599" s="116" t="s">
        <v>1770</v>
      </c>
    </row>
    <row r="600" spans="1:25" ht="27.6">
      <c r="A600" s="116">
        <v>600</v>
      </c>
      <c r="B600" s="117">
        <v>43466</v>
      </c>
      <c r="C600" s="118">
        <f t="shared" si="35"/>
        <v>1</v>
      </c>
      <c r="D600" s="119" t="s">
        <v>252</v>
      </c>
      <c r="E600" s="119" t="s">
        <v>1798</v>
      </c>
      <c r="F600" s="211" t="s">
        <v>1799</v>
      </c>
      <c r="G600" s="119" t="s">
        <v>1800</v>
      </c>
      <c r="H600" s="160" t="s">
        <v>160</v>
      </c>
      <c r="I600" s="119" t="s">
        <v>63</v>
      </c>
      <c r="J600" s="119" t="s">
        <v>63</v>
      </c>
      <c r="K600" s="120"/>
      <c r="L600" s="120" t="s">
        <v>32</v>
      </c>
      <c r="M600" s="119" t="s">
        <v>33</v>
      </c>
      <c r="N600" s="232">
        <v>43760</v>
      </c>
      <c r="O600" s="232">
        <v>44281</v>
      </c>
      <c r="P600" s="124">
        <f t="shared" si="34"/>
        <v>3</v>
      </c>
      <c r="Q600" s="125"/>
      <c r="R600" s="125">
        <f ca="1">TODAY()-O600</f>
        <v>397</v>
      </c>
      <c r="S600" s="119" t="s">
        <v>237</v>
      </c>
      <c r="T600" s="126">
        <v>43760</v>
      </c>
      <c r="U600" s="116"/>
      <c r="V600" s="116"/>
      <c r="W600" s="116"/>
      <c r="X600" s="116"/>
      <c r="Y600" s="127" t="s">
        <v>1801</v>
      </c>
    </row>
    <row r="601" spans="1:25">
      <c r="A601" s="116">
        <v>601</v>
      </c>
      <c r="B601" s="117">
        <v>43466</v>
      </c>
      <c r="C601" s="118">
        <f t="shared" si="35"/>
        <v>1</v>
      </c>
      <c r="D601" s="119" t="s">
        <v>37</v>
      </c>
      <c r="E601" s="119" t="s">
        <v>1802</v>
      </c>
      <c r="F601" s="211"/>
      <c r="G601" s="119" t="s">
        <v>1803</v>
      </c>
      <c r="H601" s="119" t="s">
        <v>1804</v>
      </c>
      <c r="I601" s="121" t="s">
        <v>42</v>
      </c>
      <c r="J601" s="119"/>
      <c r="K601" s="120"/>
      <c r="L601" s="120" t="s">
        <v>32</v>
      </c>
      <c r="M601" s="119" t="s">
        <v>33</v>
      </c>
      <c r="N601" s="232" t="s">
        <v>280</v>
      </c>
      <c r="O601" s="232">
        <v>44530</v>
      </c>
      <c r="P601" s="124">
        <f t="shared" si="34"/>
        <v>11</v>
      </c>
      <c r="Q601" s="125"/>
      <c r="R601" s="125">
        <f ca="1">TODAY()-O601</f>
        <v>148</v>
      </c>
      <c r="S601" s="119" t="s">
        <v>92</v>
      </c>
      <c r="U601" s="116"/>
      <c r="V601" s="116"/>
      <c r="W601" s="116"/>
      <c r="X601" s="116"/>
      <c r="Y601" s="116" t="s">
        <v>1770</v>
      </c>
    </row>
    <row r="602" spans="1:25">
      <c r="A602" s="116">
        <v>602</v>
      </c>
      <c r="B602" s="117">
        <v>43466</v>
      </c>
      <c r="C602" s="118">
        <f t="shared" si="35"/>
        <v>1</v>
      </c>
      <c r="D602" s="119" t="s">
        <v>25</v>
      </c>
      <c r="E602" s="119" t="s">
        <v>1805</v>
      </c>
      <c r="F602" s="211"/>
      <c r="G602" s="119" t="s">
        <v>1806</v>
      </c>
      <c r="H602" s="119"/>
      <c r="I602" s="119" t="s">
        <v>42</v>
      </c>
      <c r="K602" s="120"/>
      <c r="L602" s="120" t="s">
        <v>32</v>
      </c>
      <c r="M602" s="119" t="s">
        <v>33</v>
      </c>
      <c r="N602" s="232">
        <v>43761</v>
      </c>
      <c r="O602" s="232">
        <v>44112</v>
      </c>
      <c r="P602" s="124">
        <f t="shared" si="34"/>
        <v>10</v>
      </c>
      <c r="Q602" s="125">
        <v>2</v>
      </c>
      <c r="R602" s="125">
        <f ca="1">TODAY()-O602</f>
        <v>566</v>
      </c>
      <c r="S602" s="120" t="s">
        <v>135</v>
      </c>
      <c r="T602" s="126">
        <v>44115</v>
      </c>
      <c r="U602" s="116"/>
      <c r="V602" s="116"/>
      <c r="W602" s="116"/>
      <c r="X602" s="116"/>
    </row>
    <row r="603" spans="1:25">
      <c r="A603" s="116">
        <v>603</v>
      </c>
      <c r="B603" s="117">
        <v>43466</v>
      </c>
      <c r="C603" s="118">
        <f t="shared" si="35"/>
        <v>1</v>
      </c>
      <c r="D603" s="119" t="s">
        <v>37</v>
      </c>
      <c r="E603" s="119" t="s">
        <v>1807</v>
      </c>
      <c r="F603" s="211"/>
      <c r="H603" s="119"/>
      <c r="J603" s="119"/>
      <c r="K603" s="120"/>
      <c r="L603" s="120" t="s">
        <v>32</v>
      </c>
      <c r="M603" s="119" t="s">
        <v>78</v>
      </c>
      <c r="N603" s="232"/>
      <c r="O603" s="232"/>
      <c r="P603" s="124">
        <f t="shared" si="34"/>
        <v>0</v>
      </c>
      <c r="Q603" s="125"/>
      <c r="R603" s="125"/>
      <c r="U603" s="116"/>
      <c r="V603" s="116"/>
      <c r="W603" s="116"/>
      <c r="X603" s="116"/>
      <c r="Y603" s="116" t="s">
        <v>1770</v>
      </c>
    </row>
    <row r="604" spans="1:25">
      <c r="A604" s="116">
        <v>604</v>
      </c>
      <c r="B604" s="117">
        <v>43466</v>
      </c>
      <c r="C604" s="118">
        <f t="shared" si="35"/>
        <v>1</v>
      </c>
      <c r="D604" s="119" t="s">
        <v>25</v>
      </c>
      <c r="E604" s="119" t="s">
        <v>1808</v>
      </c>
      <c r="F604" s="211" t="s">
        <v>1809</v>
      </c>
      <c r="G604" s="119" t="s">
        <v>1810</v>
      </c>
      <c r="H604" s="119" t="s">
        <v>140</v>
      </c>
      <c r="I604" s="119" t="s">
        <v>42</v>
      </c>
      <c r="J604" s="121" t="s">
        <v>1811</v>
      </c>
      <c r="K604" s="120" t="s">
        <v>65</v>
      </c>
      <c r="L604" s="120" t="s">
        <v>32</v>
      </c>
      <c r="M604" s="119" t="s">
        <v>33</v>
      </c>
      <c r="N604" s="232">
        <v>44461</v>
      </c>
      <c r="O604" s="232">
        <v>44483</v>
      </c>
      <c r="P604" s="124">
        <f t="shared" si="34"/>
        <v>10</v>
      </c>
      <c r="Q604" s="125"/>
      <c r="R604" s="125"/>
      <c r="U604" s="116"/>
      <c r="V604" s="116"/>
      <c r="W604" s="116"/>
      <c r="X604" s="116"/>
      <c r="Y604" s="116" t="s">
        <v>1770</v>
      </c>
    </row>
    <row r="605" spans="1:25">
      <c r="A605" s="116">
        <v>605</v>
      </c>
      <c r="B605" s="117">
        <v>43466</v>
      </c>
      <c r="C605" s="118">
        <f t="shared" si="35"/>
        <v>1</v>
      </c>
      <c r="D605" s="119" t="s">
        <v>37</v>
      </c>
      <c r="E605" s="119" t="s">
        <v>1812</v>
      </c>
      <c r="F605" s="211"/>
      <c r="H605" s="119"/>
      <c r="J605" s="119"/>
      <c r="K605" s="120"/>
      <c r="L605" s="120" t="s">
        <v>32</v>
      </c>
      <c r="M605" s="119" t="s">
        <v>78</v>
      </c>
      <c r="N605" s="232"/>
      <c r="O605" s="232"/>
      <c r="P605" s="124">
        <f t="shared" si="34"/>
        <v>0</v>
      </c>
      <c r="Q605" s="125"/>
      <c r="R605" s="125"/>
      <c r="U605" s="116"/>
      <c r="V605" s="116"/>
      <c r="W605" s="116"/>
      <c r="X605" s="116"/>
      <c r="Y605" s="116" t="s">
        <v>1770</v>
      </c>
    </row>
    <row r="606" spans="1:25">
      <c r="A606" s="116">
        <v>606</v>
      </c>
      <c r="B606" s="117">
        <v>43466</v>
      </c>
      <c r="C606" s="118">
        <f t="shared" si="35"/>
        <v>1</v>
      </c>
      <c r="D606" s="119" t="s">
        <v>252</v>
      </c>
      <c r="E606" s="119" t="s">
        <v>1813</v>
      </c>
      <c r="F606" s="211" t="s">
        <v>579</v>
      </c>
      <c r="G606" s="119" t="s">
        <v>1814</v>
      </c>
      <c r="H606" s="119" t="s">
        <v>86</v>
      </c>
      <c r="I606" s="119" t="s">
        <v>63</v>
      </c>
      <c r="J606" s="119" t="s">
        <v>63</v>
      </c>
      <c r="K606" s="120"/>
      <c r="L606" s="120" t="s">
        <v>32</v>
      </c>
      <c r="M606" s="119" t="s">
        <v>33</v>
      </c>
      <c r="N606" s="232">
        <v>43790</v>
      </c>
      <c r="O606" s="232">
        <v>44281</v>
      </c>
      <c r="P606" s="124">
        <f t="shared" si="34"/>
        <v>3</v>
      </c>
      <c r="Q606" s="125">
        <v>1</v>
      </c>
      <c r="R606" s="125">
        <f ca="1">TODAY()-O606</f>
        <v>397</v>
      </c>
      <c r="S606" s="120" t="s">
        <v>237</v>
      </c>
      <c r="T606" s="126">
        <v>43790</v>
      </c>
      <c r="U606" s="116"/>
      <c r="V606" s="116"/>
      <c r="W606" s="116"/>
      <c r="X606" s="116"/>
      <c r="Y606" s="116" t="s">
        <v>1801</v>
      </c>
    </row>
    <row r="607" spans="1:25">
      <c r="A607" s="116">
        <v>607</v>
      </c>
      <c r="B607" s="117">
        <v>43466</v>
      </c>
      <c r="C607" s="118">
        <f t="shared" si="35"/>
        <v>1</v>
      </c>
      <c r="D607" s="119" t="s">
        <v>37</v>
      </c>
      <c r="E607" s="119" t="s">
        <v>1815</v>
      </c>
      <c r="F607" s="211"/>
      <c r="H607" s="119"/>
      <c r="J607" s="119"/>
      <c r="K607" s="120"/>
      <c r="L607" s="120" t="s">
        <v>32</v>
      </c>
      <c r="M607" s="119" t="s">
        <v>78</v>
      </c>
      <c r="N607" s="232"/>
      <c r="O607" s="232">
        <v>44026</v>
      </c>
      <c r="P607" s="124">
        <f t="shared" si="34"/>
        <v>7</v>
      </c>
      <c r="Q607" s="125"/>
      <c r="R607" s="125">
        <f ca="1">TODAY()-O607</f>
        <v>652</v>
      </c>
      <c r="U607" s="116"/>
      <c r="V607" s="116"/>
      <c r="W607" s="116"/>
      <c r="X607" s="116"/>
      <c r="Y607" s="116" t="s">
        <v>1770</v>
      </c>
    </row>
    <row r="608" spans="1:25">
      <c r="A608" s="116">
        <v>608</v>
      </c>
      <c r="B608" s="117">
        <v>43466</v>
      </c>
      <c r="C608" s="118">
        <f t="shared" si="35"/>
        <v>1</v>
      </c>
      <c r="D608" s="119" t="s">
        <v>37</v>
      </c>
      <c r="E608" s="119" t="s">
        <v>1816</v>
      </c>
      <c r="F608" s="211"/>
      <c r="H608" s="119"/>
      <c r="J608" s="119"/>
      <c r="K608" s="120"/>
      <c r="L608" s="120" t="s">
        <v>32</v>
      </c>
      <c r="M608" s="119" t="s">
        <v>184</v>
      </c>
      <c r="N608" s="232" t="s">
        <v>280</v>
      </c>
      <c r="O608" s="232"/>
      <c r="P608" s="124">
        <f t="shared" si="34"/>
        <v>0</v>
      </c>
      <c r="Q608" s="125"/>
      <c r="R608" s="125"/>
      <c r="U608" s="116"/>
      <c r="V608" s="116"/>
      <c r="W608" s="116"/>
      <c r="X608" s="116"/>
      <c r="Y608" s="116" t="s">
        <v>1770</v>
      </c>
    </row>
    <row r="609" spans="1:25">
      <c r="A609" s="116">
        <v>609</v>
      </c>
      <c r="B609" s="117">
        <v>43466</v>
      </c>
      <c r="C609" s="118">
        <f t="shared" si="35"/>
        <v>1</v>
      </c>
      <c r="D609" s="119" t="s">
        <v>37</v>
      </c>
      <c r="E609" s="119" t="s">
        <v>1817</v>
      </c>
      <c r="F609" s="211"/>
      <c r="H609" s="119"/>
      <c r="J609" s="119"/>
      <c r="K609" s="120"/>
      <c r="L609" s="120" t="s">
        <v>32</v>
      </c>
      <c r="M609" s="119" t="s">
        <v>33</v>
      </c>
      <c r="N609" s="232"/>
      <c r="O609" s="232">
        <v>44026</v>
      </c>
      <c r="P609" s="124">
        <f t="shared" si="34"/>
        <v>7</v>
      </c>
      <c r="Q609" s="125">
        <v>1</v>
      </c>
      <c r="R609" s="125">
        <f ca="1">TODAY()-O609</f>
        <v>652</v>
      </c>
      <c r="S609" s="120" t="s">
        <v>92</v>
      </c>
      <c r="U609" s="116"/>
      <c r="V609" s="116"/>
      <c r="W609" s="116"/>
      <c r="X609" s="116"/>
      <c r="Y609" s="116" t="s">
        <v>1770</v>
      </c>
    </row>
    <row r="610" spans="1:25">
      <c r="A610" s="116">
        <v>610</v>
      </c>
      <c r="B610" s="117">
        <v>43466</v>
      </c>
      <c r="C610" s="118">
        <f t="shared" si="35"/>
        <v>1</v>
      </c>
      <c r="D610" s="119" t="s">
        <v>37</v>
      </c>
      <c r="E610" s="119" t="s">
        <v>1818</v>
      </c>
      <c r="F610" s="211"/>
      <c r="H610" s="119"/>
      <c r="J610" s="119"/>
      <c r="K610" s="120"/>
      <c r="L610" s="120" t="s">
        <v>32</v>
      </c>
      <c r="M610" s="119" t="s">
        <v>78</v>
      </c>
      <c r="N610" s="232"/>
      <c r="O610" s="232"/>
      <c r="P610" s="124">
        <f t="shared" si="34"/>
        <v>0</v>
      </c>
      <c r="Q610" s="125"/>
      <c r="R610" s="125"/>
      <c r="U610" s="116"/>
      <c r="V610" s="116"/>
      <c r="W610" s="116"/>
      <c r="X610" s="116"/>
      <c r="Y610" s="116" t="s">
        <v>1770</v>
      </c>
    </row>
    <row r="611" spans="1:25">
      <c r="A611" s="116">
        <v>611</v>
      </c>
      <c r="B611" s="117">
        <v>43466</v>
      </c>
      <c r="C611" s="118">
        <f t="shared" si="35"/>
        <v>1</v>
      </c>
      <c r="D611" s="119" t="s">
        <v>37</v>
      </c>
      <c r="E611" s="119" t="s">
        <v>1819</v>
      </c>
      <c r="F611" s="211"/>
      <c r="H611" s="119"/>
      <c r="J611" s="119"/>
      <c r="K611" s="120"/>
      <c r="L611" s="120" t="s">
        <v>32</v>
      </c>
      <c r="M611" s="119" t="s">
        <v>78</v>
      </c>
      <c r="N611" s="232"/>
      <c r="O611" s="232"/>
      <c r="P611" s="124">
        <f t="shared" si="34"/>
        <v>0</v>
      </c>
      <c r="Q611" s="125"/>
      <c r="R611" s="125"/>
      <c r="U611" s="116"/>
      <c r="V611" s="116"/>
      <c r="W611" s="116"/>
      <c r="X611" s="116"/>
      <c r="Y611" s="116" t="s">
        <v>1770</v>
      </c>
    </row>
    <row r="612" spans="1:25">
      <c r="A612" s="116">
        <v>612</v>
      </c>
      <c r="B612" s="117">
        <v>43466</v>
      </c>
      <c r="C612" s="118">
        <f t="shared" si="35"/>
        <v>1</v>
      </c>
      <c r="D612" s="119" t="s">
        <v>37</v>
      </c>
      <c r="E612" s="119" t="s">
        <v>1820</v>
      </c>
      <c r="F612" s="211"/>
      <c r="H612" s="119"/>
      <c r="J612" s="119"/>
      <c r="K612" s="120"/>
      <c r="L612" s="120" t="s">
        <v>32</v>
      </c>
      <c r="M612" s="119" t="s">
        <v>78</v>
      </c>
      <c r="N612" s="232"/>
      <c r="O612" s="232"/>
      <c r="P612" s="124">
        <f t="shared" si="34"/>
        <v>0</v>
      </c>
      <c r="Q612" s="125"/>
      <c r="R612" s="125"/>
      <c r="U612" s="116"/>
      <c r="V612" s="116"/>
      <c r="W612" s="116"/>
      <c r="X612" s="116"/>
      <c r="Y612" s="116" t="s">
        <v>1770</v>
      </c>
    </row>
    <row r="613" spans="1:25">
      <c r="A613" s="116">
        <v>613</v>
      </c>
      <c r="B613" s="117">
        <v>43466</v>
      </c>
      <c r="C613" s="118">
        <f t="shared" si="35"/>
        <v>1</v>
      </c>
      <c r="D613" s="119" t="s">
        <v>37</v>
      </c>
      <c r="E613" s="119" t="s">
        <v>1821</v>
      </c>
      <c r="F613" s="211"/>
      <c r="H613" s="119"/>
      <c r="J613" s="119"/>
      <c r="K613" s="120"/>
      <c r="L613" s="120" t="s">
        <v>32</v>
      </c>
      <c r="M613" s="119" t="s">
        <v>33</v>
      </c>
      <c r="N613" s="232" t="s">
        <v>280</v>
      </c>
      <c r="O613" s="232"/>
      <c r="P613" s="124">
        <f t="shared" si="34"/>
        <v>0</v>
      </c>
      <c r="Q613" s="125"/>
      <c r="R613" s="124"/>
      <c r="S613" s="119" t="s">
        <v>280</v>
      </c>
      <c r="U613" s="116"/>
      <c r="V613" s="116"/>
      <c r="W613" s="116"/>
      <c r="X613" s="116"/>
      <c r="Y613" s="116" t="s">
        <v>1770</v>
      </c>
    </row>
    <row r="614" spans="1:25">
      <c r="A614" s="116">
        <v>614</v>
      </c>
      <c r="B614" s="117">
        <v>43466</v>
      </c>
      <c r="C614" s="118">
        <f t="shared" si="35"/>
        <v>1</v>
      </c>
      <c r="D614" s="119" t="s">
        <v>37</v>
      </c>
      <c r="E614" s="119" t="s">
        <v>1822</v>
      </c>
      <c r="F614" s="211"/>
      <c r="H614" s="119"/>
      <c r="J614" s="119"/>
      <c r="K614" s="120"/>
      <c r="L614" s="120" t="s">
        <v>32</v>
      </c>
      <c r="M614" s="119" t="s">
        <v>78</v>
      </c>
      <c r="N614" s="232"/>
      <c r="O614" s="232"/>
      <c r="P614" s="124">
        <f t="shared" si="34"/>
        <v>0</v>
      </c>
      <c r="Q614" s="125"/>
      <c r="R614" s="125"/>
      <c r="U614" s="116"/>
      <c r="V614" s="116"/>
      <c r="W614" s="116"/>
      <c r="X614" s="116"/>
      <c r="Y614" s="116" t="s">
        <v>1770</v>
      </c>
    </row>
    <row r="615" spans="1:25">
      <c r="A615" s="116">
        <v>615</v>
      </c>
      <c r="B615" s="117">
        <v>43466</v>
      </c>
      <c r="C615" s="118">
        <f t="shared" si="35"/>
        <v>1</v>
      </c>
      <c r="D615" s="119" t="s">
        <v>37</v>
      </c>
      <c r="E615" s="119" t="s">
        <v>1823</v>
      </c>
      <c r="F615" s="211" t="s">
        <v>1824</v>
      </c>
      <c r="G615" s="119" t="s">
        <v>1825</v>
      </c>
      <c r="H615" s="119" t="s">
        <v>97</v>
      </c>
      <c r="I615" s="121" t="s">
        <v>42</v>
      </c>
      <c r="J615" s="121" t="s">
        <v>72</v>
      </c>
      <c r="K615" s="120" t="s">
        <v>65</v>
      </c>
      <c r="L615" s="120" t="s">
        <v>32</v>
      </c>
      <c r="M615" s="119" t="s">
        <v>33</v>
      </c>
      <c r="N615" s="232">
        <v>43761</v>
      </c>
      <c r="O615" s="232">
        <v>44581</v>
      </c>
      <c r="P615" s="124">
        <f t="shared" si="34"/>
        <v>1</v>
      </c>
      <c r="Q615" s="125">
        <v>4</v>
      </c>
      <c r="R615" s="125">
        <f ca="1">TODAY()-O615</f>
        <v>97</v>
      </c>
      <c r="U615" s="116"/>
      <c r="V615" s="116"/>
      <c r="W615" s="116"/>
      <c r="X615" s="116"/>
    </row>
    <row r="616" spans="1:25">
      <c r="A616" s="116">
        <v>616</v>
      </c>
      <c r="B616" s="117">
        <v>43466</v>
      </c>
      <c r="C616" s="118">
        <f t="shared" si="35"/>
        <v>1</v>
      </c>
      <c r="D616" s="119" t="s">
        <v>37</v>
      </c>
      <c r="E616" s="119" t="s">
        <v>1826</v>
      </c>
      <c r="F616" s="211"/>
      <c r="H616" s="119"/>
      <c r="J616" s="119"/>
      <c r="K616" s="120"/>
      <c r="L616" s="120" t="s">
        <v>32</v>
      </c>
      <c r="M616" s="119" t="s">
        <v>78</v>
      </c>
      <c r="N616" s="232"/>
      <c r="O616" s="232"/>
      <c r="P616" s="124">
        <f t="shared" si="34"/>
        <v>0</v>
      </c>
      <c r="Q616" s="125"/>
      <c r="R616" s="125"/>
      <c r="U616" s="116"/>
      <c r="V616" s="116"/>
      <c r="W616" s="116"/>
      <c r="X616" s="116"/>
      <c r="Y616" s="116" t="s">
        <v>1770</v>
      </c>
    </row>
    <row r="617" spans="1:25">
      <c r="A617" s="116">
        <v>617</v>
      </c>
      <c r="B617" s="117">
        <v>43466</v>
      </c>
      <c r="C617" s="118">
        <f t="shared" si="35"/>
        <v>1</v>
      </c>
      <c r="D617" s="119" t="s">
        <v>37</v>
      </c>
      <c r="E617" s="119" t="s">
        <v>1827</v>
      </c>
      <c r="F617" s="211"/>
      <c r="H617" s="119"/>
      <c r="J617" s="119"/>
      <c r="K617" s="120"/>
      <c r="L617" s="120" t="s">
        <v>32</v>
      </c>
      <c r="M617" s="119" t="s">
        <v>78</v>
      </c>
      <c r="N617" s="232"/>
      <c r="O617" s="232"/>
      <c r="P617" s="124">
        <f t="shared" si="34"/>
        <v>0</v>
      </c>
      <c r="Q617" s="125"/>
      <c r="R617" s="125"/>
      <c r="U617" s="116"/>
      <c r="V617" s="116"/>
      <c r="W617" s="116"/>
      <c r="X617" s="116"/>
      <c r="Y617" s="116" t="s">
        <v>1770</v>
      </c>
    </row>
    <row r="618" spans="1:25">
      <c r="A618" s="116">
        <v>618</v>
      </c>
      <c r="B618" s="117">
        <v>43466</v>
      </c>
      <c r="C618" s="118">
        <f t="shared" si="35"/>
        <v>1</v>
      </c>
      <c r="D618" s="119" t="s">
        <v>25</v>
      </c>
      <c r="E618" s="119" t="s">
        <v>1828</v>
      </c>
      <c r="F618" s="211" t="s">
        <v>1829</v>
      </c>
      <c r="G618" s="119" t="s">
        <v>1830</v>
      </c>
      <c r="H618" s="119" t="s">
        <v>48</v>
      </c>
      <c r="I618" s="119" t="s">
        <v>42</v>
      </c>
      <c r="K618" s="120"/>
      <c r="L618" s="120" t="s">
        <v>32</v>
      </c>
      <c r="M618" s="119" t="s">
        <v>33</v>
      </c>
      <c r="N618" s="232">
        <v>43761</v>
      </c>
      <c r="O618" s="232"/>
      <c r="P618" s="124">
        <f t="shared" si="34"/>
        <v>0</v>
      </c>
      <c r="Q618" s="125"/>
      <c r="R618" s="124"/>
      <c r="S618" s="119" t="s">
        <v>237</v>
      </c>
      <c r="U618" s="116"/>
      <c r="V618" s="116"/>
      <c r="W618" s="116"/>
      <c r="X618" s="116"/>
      <c r="Y618" s="116" t="s">
        <v>1831</v>
      </c>
    </row>
    <row r="619" spans="1:25">
      <c r="A619" s="116">
        <v>619</v>
      </c>
      <c r="B619" s="117">
        <v>43466</v>
      </c>
      <c r="C619" s="118">
        <f t="shared" si="35"/>
        <v>1</v>
      </c>
      <c r="D619" s="119" t="s">
        <v>25</v>
      </c>
      <c r="E619" s="119" t="s">
        <v>1832</v>
      </c>
      <c r="F619" s="211"/>
      <c r="G619" s="119" t="s">
        <v>492</v>
      </c>
      <c r="H619" s="119"/>
      <c r="I619" s="119" t="s">
        <v>196</v>
      </c>
      <c r="J619" s="119" t="s">
        <v>196</v>
      </c>
      <c r="K619" s="120"/>
      <c r="L619" s="120" t="s">
        <v>32</v>
      </c>
      <c r="M619" s="119" t="s">
        <v>33</v>
      </c>
      <c r="N619" s="232">
        <v>43763</v>
      </c>
      <c r="O619" s="232">
        <v>44112</v>
      </c>
      <c r="P619" s="124">
        <f t="shared" si="34"/>
        <v>10</v>
      </c>
      <c r="Q619" s="125">
        <v>3</v>
      </c>
      <c r="R619" s="125">
        <f ca="1">TODAY()-O619</f>
        <v>566</v>
      </c>
      <c r="U619" s="116"/>
      <c r="V619" s="116"/>
      <c r="W619" s="116"/>
      <c r="X619" s="116"/>
    </row>
    <row r="620" spans="1:25">
      <c r="A620" s="116">
        <v>620</v>
      </c>
      <c r="B620" s="117">
        <v>43466</v>
      </c>
      <c r="C620" s="118">
        <f t="shared" si="35"/>
        <v>1</v>
      </c>
      <c r="D620" s="119" t="s">
        <v>37</v>
      </c>
      <c r="E620" s="119" t="s">
        <v>1833</v>
      </c>
      <c r="F620" s="211"/>
      <c r="H620" s="119"/>
      <c r="J620" s="119"/>
      <c r="K620" s="120"/>
      <c r="L620" s="120" t="s">
        <v>32</v>
      </c>
      <c r="M620" s="119" t="s">
        <v>78</v>
      </c>
      <c r="N620" s="232"/>
      <c r="O620" s="232"/>
      <c r="P620" s="124">
        <f t="shared" si="34"/>
        <v>0</v>
      </c>
      <c r="Q620" s="125"/>
      <c r="R620" s="125"/>
      <c r="U620" s="116"/>
      <c r="V620" s="116"/>
      <c r="W620" s="116"/>
      <c r="X620" s="116"/>
      <c r="Y620" s="116" t="s">
        <v>1770</v>
      </c>
    </row>
    <row r="621" spans="1:25">
      <c r="A621" s="116">
        <v>621</v>
      </c>
      <c r="B621" s="117">
        <v>43466</v>
      </c>
      <c r="C621" s="118">
        <f t="shared" si="35"/>
        <v>1</v>
      </c>
      <c r="D621" s="119" t="s">
        <v>25</v>
      </c>
      <c r="E621" s="119" t="s">
        <v>1834</v>
      </c>
      <c r="F621" s="211" t="s">
        <v>1835</v>
      </c>
      <c r="G621" s="119" t="s">
        <v>794</v>
      </c>
      <c r="H621" s="119" t="s">
        <v>41</v>
      </c>
      <c r="I621" s="119" t="s">
        <v>42</v>
      </c>
      <c r="K621" s="120"/>
      <c r="L621" s="120" t="s">
        <v>32</v>
      </c>
      <c r="M621" s="119" t="s">
        <v>33</v>
      </c>
      <c r="N621" s="232">
        <v>43763</v>
      </c>
      <c r="O621" s="232">
        <v>44399</v>
      </c>
      <c r="P621" s="124">
        <f t="shared" si="34"/>
        <v>7</v>
      </c>
      <c r="Q621" s="125">
        <v>2</v>
      </c>
      <c r="R621" s="125">
        <f ca="1">TODAY()-O621</f>
        <v>279</v>
      </c>
      <c r="S621" s="120" t="s">
        <v>55</v>
      </c>
      <c r="U621" s="116"/>
      <c r="V621" s="116"/>
      <c r="W621" s="116"/>
      <c r="X621" s="116"/>
      <c r="Y621" s="116" t="s">
        <v>141</v>
      </c>
    </row>
    <row r="622" spans="1:25">
      <c r="A622" s="116">
        <v>622</v>
      </c>
      <c r="B622" s="117">
        <v>43466</v>
      </c>
      <c r="C622" s="118">
        <f t="shared" si="35"/>
        <v>1</v>
      </c>
      <c r="D622" s="119" t="s">
        <v>37</v>
      </c>
      <c r="E622" s="119" t="s">
        <v>1836</v>
      </c>
      <c r="F622" s="211"/>
      <c r="H622" s="119"/>
      <c r="J622" s="119"/>
      <c r="K622" s="120"/>
      <c r="L622" s="120" t="s">
        <v>32</v>
      </c>
      <c r="M622" s="119" t="s">
        <v>78</v>
      </c>
      <c r="N622" s="232"/>
      <c r="O622" s="232"/>
      <c r="P622" s="124">
        <f t="shared" si="34"/>
        <v>0</v>
      </c>
      <c r="Q622" s="125"/>
      <c r="R622" s="125"/>
      <c r="U622" s="116"/>
      <c r="V622" s="116"/>
      <c r="W622" s="116"/>
      <c r="X622" s="116"/>
      <c r="Y622" s="116" t="s">
        <v>1770</v>
      </c>
    </row>
    <row r="623" spans="1:25">
      <c r="A623" s="116">
        <v>623</v>
      </c>
      <c r="B623" s="117">
        <v>43466</v>
      </c>
      <c r="C623" s="118">
        <f t="shared" si="35"/>
        <v>1</v>
      </c>
      <c r="D623" s="119" t="s">
        <v>37</v>
      </c>
      <c r="E623" s="119" t="s">
        <v>1837</v>
      </c>
      <c r="F623" s="211"/>
      <c r="H623" s="119"/>
      <c r="J623" s="119"/>
      <c r="K623" s="120"/>
      <c r="L623" s="120" t="s">
        <v>32</v>
      </c>
      <c r="M623" s="119" t="s">
        <v>78</v>
      </c>
      <c r="N623" s="232"/>
      <c r="O623" s="232"/>
      <c r="P623" s="124">
        <f t="shared" si="34"/>
        <v>0</v>
      </c>
      <c r="Q623" s="125"/>
      <c r="R623" s="125"/>
      <c r="U623" s="116"/>
      <c r="V623" s="116"/>
      <c r="W623" s="116"/>
      <c r="X623" s="116"/>
      <c r="Y623" s="116" t="s">
        <v>1770</v>
      </c>
    </row>
    <row r="624" spans="1:25">
      <c r="A624" s="116">
        <v>624</v>
      </c>
      <c r="B624" s="117">
        <v>43466</v>
      </c>
      <c r="C624" s="118">
        <f t="shared" si="35"/>
        <v>1</v>
      </c>
      <c r="D624" s="119" t="s">
        <v>37</v>
      </c>
      <c r="E624" s="119" t="s">
        <v>1838</v>
      </c>
      <c r="F624" s="211"/>
      <c r="H624" s="119"/>
      <c r="J624" s="119"/>
      <c r="K624" s="120"/>
      <c r="L624" s="120" t="s">
        <v>32</v>
      </c>
      <c r="M624" s="119" t="s">
        <v>78</v>
      </c>
      <c r="N624" s="232"/>
      <c r="O624" s="232"/>
      <c r="P624" s="124">
        <f t="shared" si="34"/>
        <v>0</v>
      </c>
      <c r="Q624" s="125"/>
      <c r="R624" s="125"/>
      <c r="U624" s="116"/>
      <c r="V624" s="116"/>
      <c r="W624" s="116"/>
      <c r="X624" s="116"/>
      <c r="Y624" s="116" t="s">
        <v>1770</v>
      </c>
    </row>
    <row r="625" spans="1:25">
      <c r="A625" s="116">
        <v>625</v>
      </c>
      <c r="B625" s="117">
        <v>43466</v>
      </c>
      <c r="C625" s="118">
        <f t="shared" si="35"/>
        <v>1</v>
      </c>
      <c r="D625" s="119" t="s">
        <v>37</v>
      </c>
      <c r="E625" s="119" t="s">
        <v>1839</v>
      </c>
      <c r="F625" s="211"/>
      <c r="H625" s="119"/>
      <c r="J625" s="119"/>
      <c r="K625" s="120"/>
      <c r="L625" s="120" t="s">
        <v>32</v>
      </c>
      <c r="M625" s="119" t="s">
        <v>78</v>
      </c>
      <c r="N625" s="232"/>
      <c r="O625" s="232"/>
      <c r="P625" s="124">
        <f t="shared" si="34"/>
        <v>0</v>
      </c>
      <c r="Q625" s="125"/>
      <c r="R625" s="125"/>
      <c r="U625" s="116"/>
      <c r="V625" s="116"/>
      <c r="W625" s="116"/>
      <c r="X625" s="116"/>
      <c r="Y625" s="116" t="s">
        <v>1770</v>
      </c>
    </row>
    <row r="626" spans="1:25">
      <c r="A626" s="116">
        <v>626</v>
      </c>
      <c r="B626" s="117">
        <v>43466</v>
      </c>
      <c r="C626" s="118">
        <f t="shared" si="35"/>
        <v>1</v>
      </c>
      <c r="D626" s="119" t="s">
        <v>37</v>
      </c>
      <c r="E626" s="119" t="s">
        <v>1840</v>
      </c>
      <c r="F626" s="211"/>
      <c r="H626" s="119"/>
      <c r="J626" s="119"/>
      <c r="K626" s="120"/>
      <c r="L626" s="120" t="s">
        <v>32</v>
      </c>
      <c r="M626" s="119" t="s">
        <v>78</v>
      </c>
      <c r="N626" s="232"/>
      <c r="O626" s="232"/>
      <c r="P626" s="124">
        <f t="shared" si="34"/>
        <v>0</v>
      </c>
      <c r="Q626" s="125"/>
      <c r="R626" s="125"/>
      <c r="U626" s="116"/>
      <c r="V626" s="116"/>
      <c r="W626" s="116"/>
      <c r="X626" s="116"/>
      <c r="Y626" s="116" t="s">
        <v>1770</v>
      </c>
    </row>
    <row r="627" spans="1:25">
      <c r="A627" s="116">
        <v>627</v>
      </c>
      <c r="B627" s="117">
        <v>43466</v>
      </c>
      <c r="C627" s="118">
        <f t="shared" si="35"/>
        <v>1</v>
      </c>
      <c r="D627" s="119" t="s">
        <v>37</v>
      </c>
      <c r="E627" s="119" t="s">
        <v>1841</v>
      </c>
      <c r="F627" s="211"/>
      <c r="H627" s="119"/>
      <c r="J627" s="119"/>
      <c r="K627" s="120"/>
      <c r="L627" s="120" t="s">
        <v>32</v>
      </c>
      <c r="M627" s="119" t="s">
        <v>78</v>
      </c>
      <c r="N627" s="232"/>
      <c r="O627" s="232"/>
      <c r="P627" s="124">
        <f t="shared" si="34"/>
        <v>0</v>
      </c>
      <c r="Q627" s="125"/>
      <c r="R627" s="125"/>
      <c r="U627" s="116"/>
      <c r="V627" s="116"/>
      <c r="W627" s="116"/>
      <c r="X627" s="116"/>
      <c r="Y627" s="116" t="s">
        <v>1770</v>
      </c>
    </row>
    <row r="628" spans="1:25">
      <c r="A628" s="116">
        <v>628</v>
      </c>
      <c r="B628" s="117">
        <v>43466</v>
      </c>
      <c r="C628" s="118">
        <f t="shared" si="35"/>
        <v>1</v>
      </c>
      <c r="D628" s="119" t="s">
        <v>37</v>
      </c>
      <c r="E628" s="119" t="s">
        <v>1842</v>
      </c>
      <c r="F628" s="211"/>
      <c r="H628" s="119"/>
      <c r="J628" s="119"/>
      <c r="K628" s="120"/>
      <c r="L628" s="120" t="s">
        <v>32</v>
      </c>
      <c r="M628" s="119" t="s">
        <v>78</v>
      </c>
      <c r="N628" s="232"/>
      <c r="O628" s="232"/>
      <c r="P628" s="124">
        <f t="shared" si="34"/>
        <v>0</v>
      </c>
      <c r="Q628" s="125"/>
      <c r="R628" s="125"/>
      <c r="U628" s="116"/>
      <c r="V628" s="116"/>
      <c r="W628" s="116"/>
      <c r="X628" s="116"/>
      <c r="Y628" s="116" t="s">
        <v>1770</v>
      </c>
    </row>
    <row r="629" spans="1:25">
      <c r="A629" s="116">
        <v>629</v>
      </c>
      <c r="B629" s="117">
        <v>43466</v>
      </c>
      <c r="C629" s="118">
        <f t="shared" si="35"/>
        <v>1</v>
      </c>
      <c r="D629" s="119" t="s">
        <v>37</v>
      </c>
      <c r="E629" s="119" t="s">
        <v>1843</v>
      </c>
      <c r="F629" s="211"/>
      <c r="H629" s="119"/>
      <c r="J629" s="119"/>
      <c r="K629" s="120"/>
      <c r="L629" s="120" t="s">
        <v>32</v>
      </c>
      <c r="M629" s="119" t="s">
        <v>78</v>
      </c>
      <c r="N629" s="232"/>
      <c r="O629" s="232"/>
      <c r="P629" s="124">
        <f t="shared" ref="P629:P692" si="36">IF(O629&lt;&gt;0,MONTH(O629),0)</f>
        <v>0</v>
      </c>
      <c r="Q629" s="125"/>
      <c r="R629" s="125"/>
      <c r="U629" s="116"/>
      <c r="V629" s="116"/>
      <c r="W629" s="116"/>
      <c r="X629" s="116"/>
      <c r="Y629" s="116" t="s">
        <v>1770</v>
      </c>
    </row>
    <row r="630" spans="1:25">
      <c r="A630" s="116">
        <v>630</v>
      </c>
      <c r="B630" s="117">
        <v>43466</v>
      </c>
      <c r="C630" s="118">
        <f t="shared" si="35"/>
        <v>1</v>
      </c>
      <c r="D630" s="119" t="s">
        <v>37</v>
      </c>
      <c r="E630" s="119" t="s">
        <v>1844</v>
      </c>
      <c r="F630" s="211"/>
      <c r="H630" s="119"/>
      <c r="J630" s="119"/>
      <c r="K630" s="120"/>
      <c r="L630" s="120" t="s">
        <v>32</v>
      </c>
      <c r="M630" s="119" t="s">
        <v>78</v>
      </c>
      <c r="N630" s="232"/>
      <c r="O630" s="232"/>
      <c r="P630" s="124">
        <f t="shared" si="36"/>
        <v>0</v>
      </c>
      <c r="Q630" s="125"/>
      <c r="R630" s="125"/>
      <c r="U630" s="116"/>
      <c r="V630" s="116"/>
      <c r="W630" s="116"/>
      <c r="X630" s="116"/>
      <c r="Y630" s="116" t="s">
        <v>1770</v>
      </c>
    </row>
    <row r="631" spans="1:25">
      <c r="A631" s="116">
        <v>631</v>
      </c>
      <c r="B631" s="117">
        <v>43466</v>
      </c>
      <c r="C631" s="118">
        <f t="shared" si="35"/>
        <v>1</v>
      </c>
      <c r="D631" s="119" t="s">
        <v>37</v>
      </c>
      <c r="E631" s="119" t="s">
        <v>1845</v>
      </c>
      <c r="F631" s="211"/>
      <c r="H631" s="119"/>
      <c r="J631" s="119"/>
      <c r="K631" s="120"/>
      <c r="L631" s="120" t="s">
        <v>32</v>
      </c>
      <c r="M631" s="119" t="s">
        <v>78</v>
      </c>
      <c r="N631" s="232"/>
      <c r="O631" s="232"/>
      <c r="P631" s="124">
        <f t="shared" si="36"/>
        <v>0</v>
      </c>
      <c r="Q631" s="125"/>
      <c r="R631" s="125"/>
      <c r="U631" s="116"/>
      <c r="V631" s="116"/>
      <c r="W631" s="116"/>
      <c r="X631" s="116"/>
      <c r="Y631" s="116" t="s">
        <v>1770</v>
      </c>
    </row>
    <row r="632" spans="1:25">
      <c r="A632" s="116">
        <v>632</v>
      </c>
      <c r="B632" s="117">
        <v>43466</v>
      </c>
      <c r="C632" s="118">
        <f t="shared" si="35"/>
        <v>1</v>
      </c>
      <c r="D632" s="119" t="s">
        <v>37</v>
      </c>
      <c r="E632" s="119" t="s">
        <v>1846</v>
      </c>
      <c r="F632" s="211"/>
      <c r="H632" s="119"/>
      <c r="J632" s="119"/>
      <c r="K632" s="120"/>
      <c r="L632" s="120" t="s">
        <v>32</v>
      </c>
      <c r="M632" s="119" t="s">
        <v>78</v>
      </c>
      <c r="N632" s="232"/>
      <c r="O632" s="232"/>
      <c r="P632" s="124">
        <f t="shared" si="36"/>
        <v>0</v>
      </c>
      <c r="Q632" s="125"/>
      <c r="R632" s="125"/>
      <c r="U632" s="116"/>
      <c r="V632" s="116"/>
      <c r="W632" s="116"/>
      <c r="X632" s="116"/>
      <c r="Y632" s="116" t="s">
        <v>1770</v>
      </c>
    </row>
    <row r="633" spans="1:25">
      <c r="A633" s="116">
        <v>633</v>
      </c>
      <c r="B633" s="117">
        <v>43466</v>
      </c>
      <c r="C633" s="118">
        <f t="shared" si="35"/>
        <v>1</v>
      </c>
      <c r="D633" s="119" t="s">
        <v>37</v>
      </c>
      <c r="E633" s="119" t="s">
        <v>1847</v>
      </c>
      <c r="F633" s="211"/>
      <c r="G633" s="119" t="s">
        <v>746</v>
      </c>
      <c r="H633" s="119"/>
      <c r="I633" s="119" t="s">
        <v>63</v>
      </c>
      <c r="J633" s="119" t="s">
        <v>63</v>
      </c>
      <c r="K633" s="120"/>
      <c r="L633" s="120" t="s">
        <v>32</v>
      </c>
      <c r="M633" s="119" t="s">
        <v>78</v>
      </c>
      <c r="N633" s="232"/>
      <c r="O633" s="232"/>
      <c r="P633" s="124">
        <f t="shared" si="36"/>
        <v>0</v>
      </c>
      <c r="Q633" s="125"/>
      <c r="R633" s="125"/>
      <c r="U633" s="116"/>
      <c r="V633" s="116"/>
      <c r="W633" s="116"/>
      <c r="X633" s="116"/>
      <c r="Y633" s="116" t="s">
        <v>1770</v>
      </c>
    </row>
    <row r="634" spans="1:25">
      <c r="A634" s="116">
        <v>634</v>
      </c>
      <c r="B634" s="117">
        <v>43466</v>
      </c>
      <c r="C634" s="118">
        <f t="shared" si="35"/>
        <v>1</v>
      </c>
      <c r="D634" s="119" t="s">
        <v>37</v>
      </c>
      <c r="E634" s="119" t="s">
        <v>1848</v>
      </c>
      <c r="F634" s="211"/>
      <c r="H634" s="119"/>
      <c r="J634" s="119"/>
      <c r="K634" s="120"/>
      <c r="L634" s="120" t="s">
        <v>32</v>
      </c>
      <c r="M634" s="119" t="s">
        <v>78</v>
      </c>
      <c r="N634" s="232"/>
      <c r="O634" s="232"/>
      <c r="P634" s="124">
        <f t="shared" si="36"/>
        <v>0</v>
      </c>
      <c r="Q634" s="125"/>
      <c r="R634" s="125"/>
      <c r="U634" s="116"/>
      <c r="V634" s="116"/>
      <c r="W634" s="116"/>
      <c r="X634" s="116"/>
      <c r="Y634" s="116" t="s">
        <v>1770</v>
      </c>
    </row>
    <row r="635" spans="1:25">
      <c r="A635" s="116">
        <v>635</v>
      </c>
      <c r="B635" s="117">
        <v>43466</v>
      </c>
      <c r="C635" s="118">
        <f t="shared" si="35"/>
        <v>1</v>
      </c>
      <c r="D635" s="119" t="s">
        <v>37</v>
      </c>
      <c r="E635" s="119" t="s">
        <v>1849</v>
      </c>
      <c r="F635" s="211"/>
      <c r="H635" s="119"/>
      <c r="J635" s="119"/>
      <c r="K635" s="120"/>
      <c r="L635" s="120" t="s">
        <v>32</v>
      </c>
      <c r="M635" s="119" t="s">
        <v>78</v>
      </c>
      <c r="N635" s="232"/>
      <c r="O635" s="232"/>
      <c r="P635" s="124">
        <f t="shared" si="36"/>
        <v>0</v>
      </c>
      <c r="Q635" s="125"/>
      <c r="R635" s="125"/>
      <c r="U635" s="116"/>
      <c r="V635" s="116"/>
      <c r="W635" s="116"/>
      <c r="X635" s="116"/>
      <c r="Y635" s="116" t="s">
        <v>1770</v>
      </c>
    </row>
    <row r="636" spans="1:25">
      <c r="A636" s="116">
        <v>636</v>
      </c>
      <c r="B636" s="117">
        <v>43466</v>
      </c>
      <c r="C636" s="118">
        <f t="shared" si="35"/>
        <v>1</v>
      </c>
      <c r="D636" s="119" t="s">
        <v>37</v>
      </c>
      <c r="E636" s="119" t="s">
        <v>1850</v>
      </c>
      <c r="F636" s="211"/>
      <c r="H636" s="119"/>
      <c r="J636" s="119"/>
      <c r="K636" s="120"/>
      <c r="L636" s="120" t="s">
        <v>32</v>
      </c>
      <c r="M636" s="119" t="s">
        <v>184</v>
      </c>
      <c r="N636" s="232" t="s">
        <v>280</v>
      </c>
      <c r="O636" s="232"/>
      <c r="P636" s="124">
        <f t="shared" si="36"/>
        <v>0</v>
      </c>
      <c r="Q636" s="125"/>
      <c r="R636" s="125"/>
      <c r="U636" s="116"/>
      <c r="V636" s="116"/>
      <c r="W636" s="116"/>
      <c r="X636" s="116"/>
      <c r="Y636" s="116" t="s">
        <v>1770</v>
      </c>
    </row>
    <row r="637" spans="1:25">
      <c r="A637" s="116">
        <v>637</v>
      </c>
      <c r="B637" s="117">
        <v>43466</v>
      </c>
      <c r="C637" s="118">
        <f t="shared" si="35"/>
        <v>1</v>
      </c>
      <c r="D637" s="119" t="s">
        <v>37</v>
      </c>
      <c r="E637" s="119" t="s">
        <v>1851</v>
      </c>
      <c r="F637" s="211"/>
      <c r="H637" s="119"/>
      <c r="J637" s="119"/>
      <c r="K637" s="120"/>
      <c r="L637" s="120" t="s">
        <v>32</v>
      </c>
      <c r="M637" s="119" t="s">
        <v>78</v>
      </c>
      <c r="N637" s="232"/>
      <c r="O637" s="232"/>
      <c r="P637" s="124">
        <f t="shared" si="36"/>
        <v>0</v>
      </c>
      <c r="Q637" s="125"/>
      <c r="R637" s="125"/>
      <c r="U637" s="116"/>
      <c r="V637" s="116"/>
      <c r="W637" s="116"/>
      <c r="X637" s="116"/>
      <c r="Y637" s="116" t="s">
        <v>1770</v>
      </c>
    </row>
    <row r="638" spans="1:25">
      <c r="A638" s="116">
        <v>638</v>
      </c>
      <c r="B638" s="117">
        <v>43466</v>
      </c>
      <c r="C638" s="118">
        <f t="shared" si="35"/>
        <v>1</v>
      </c>
      <c r="D638" s="119" t="s">
        <v>37</v>
      </c>
      <c r="E638" s="119" t="s">
        <v>1852</v>
      </c>
      <c r="F638" s="211"/>
      <c r="H638" s="119"/>
      <c r="J638" s="119"/>
      <c r="K638" s="120"/>
      <c r="L638" s="120" t="s">
        <v>32</v>
      </c>
      <c r="M638" s="119" t="s">
        <v>78</v>
      </c>
      <c r="N638" s="232"/>
      <c r="O638" s="232"/>
      <c r="P638" s="124">
        <f t="shared" si="36"/>
        <v>0</v>
      </c>
      <c r="Q638" s="125"/>
      <c r="R638" s="125"/>
      <c r="U638" s="116"/>
      <c r="V638" s="116"/>
      <c r="W638" s="116"/>
      <c r="X638" s="116"/>
      <c r="Y638" s="116" t="s">
        <v>1770</v>
      </c>
    </row>
    <row r="639" spans="1:25">
      <c r="A639" s="116">
        <v>639</v>
      </c>
      <c r="B639" s="117">
        <v>43466</v>
      </c>
      <c r="C639" s="118">
        <f t="shared" si="35"/>
        <v>1</v>
      </c>
      <c r="D639" s="119" t="s">
        <v>37</v>
      </c>
      <c r="E639" s="119" t="s">
        <v>1853</v>
      </c>
      <c r="F639" s="211"/>
      <c r="H639" s="119"/>
      <c r="J639" s="119"/>
      <c r="K639" s="120"/>
      <c r="L639" s="120" t="s">
        <v>32</v>
      </c>
      <c r="M639" s="119" t="s">
        <v>78</v>
      </c>
      <c r="N639" s="232"/>
      <c r="O639" s="232"/>
      <c r="P639" s="124">
        <f t="shared" si="36"/>
        <v>0</v>
      </c>
      <c r="Q639" s="125"/>
      <c r="R639" s="125"/>
      <c r="U639" s="116"/>
      <c r="V639" s="116"/>
      <c r="W639" s="116"/>
      <c r="X639" s="116"/>
      <c r="Y639" s="116" t="s">
        <v>1770</v>
      </c>
    </row>
    <row r="640" spans="1:25">
      <c r="A640" s="116">
        <v>640</v>
      </c>
      <c r="B640" s="117">
        <v>43466</v>
      </c>
      <c r="C640" s="118">
        <f t="shared" si="35"/>
        <v>1</v>
      </c>
      <c r="D640" s="119" t="s">
        <v>37</v>
      </c>
      <c r="E640" s="119" t="s">
        <v>1854</v>
      </c>
      <c r="F640" s="211"/>
      <c r="H640" s="119"/>
      <c r="J640" s="119"/>
      <c r="K640" s="120"/>
      <c r="L640" s="120" t="s">
        <v>32</v>
      </c>
      <c r="M640" s="119" t="s">
        <v>78</v>
      </c>
      <c r="N640" s="232"/>
      <c r="O640" s="232"/>
      <c r="P640" s="124">
        <f t="shared" si="36"/>
        <v>0</v>
      </c>
      <c r="Q640" s="125"/>
      <c r="R640" s="125"/>
      <c r="U640" s="116"/>
      <c r="V640" s="116"/>
      <c r="W640" s="116"/>
      <c r="X640" s="116"/>
      <c r="Y640" s="116" t="s">
        <v>1770</v>
      </c>
    </row>
    <row r="641" spans="1:25">
      <c r="A641" s="116">
        <v>641</v>
      </c>
      <c r="B641" s="117">
        <v>43466</v>
      </c>
      <c r="C641" s="118">
        <f t="shared" si="35"/>
        <v>1</v>
      </c>
      <c r="D641" s="119" t="s">
        <v>37</v>
      </c>
      <c r="E641" s="119" t="s">
        <v>1855</v>
      </c>
      <c r="F641" s="211"/>
      <c r="H641" s="119"/>
      <c r="J641" s="119"/>
      <c r="K641" s="120"/>
      <c r="L641" s="120" t="s">
        <v>32</v>
      </c>
      <c r="M641" s="119" t="s">
        <v>33</v>
      </c>
      <c r="N641" s="232" t="s">
        <v>280</v>
      </c>
      <c r="O641" s="232"/>
      <c r="P641" s="124">
        <f t="shared" si="36"/>
        <v>0</v>
      </c>
      <c r="Q641" s="125"/>
      <c r="R641" s="124"/>
      <c r="S641" s="119" t="s">
        <v>280</v>
      </c>
      <c r="U641" s="116"/>
      <c r="V641" s="116"/>
      <c r="W641" s="116"/>
      <c r="X641" s="116"/>
      <c r="Y641" s="116" t="s">
        <v>1770</v>
      </c>
    </row>
    <row r="642" spans="1:25">
      <c r="A642" s="116">
        <v>642</v>
      </c>
      <c r="B642" s="117">
        <v>43466</v>
      </c>
      <c r="C642" s="118">
        <f t="shared" si="35"/>
        <v>1</v>
      </c>
      <c r="D642" s="119" t="s">
        <v>37</v>
      </c>
      <c r="E642" s="119" t="s">
        <v>1856</v>
      </c>
      <c r="F642" s="211"/>
      <c r="H642" s="119"/>
      <c r="J642" s="119"/>
      <c r="K642" s="120"/>
      <c r="L642" s="120" t="s">
        <v>32</v>
      </c>
      <c r="M642" s="119" t="s">
        <v>78</v>
      </c>
      <c r="N642" s="232"/>
      <c r="O642" s="232"/>
      <c r="P642" s="124">
        <f t="shared" si="36"/>
        <v>0</v>
      </c>
      <c r="Q642" s="125"/>
      <c r="R642" s="125"/>
      <c r="U642" s="116"/>
      <c r="V642" s="116"/>
      <c r="W642" s="116"/>
      <c r="X642" s="116"/>
      <c r="Y642" s="116" t="s">
        <v>1770</v>
      </c>
    </row>
    <row r="643" spans="1:25">
      <c r="A643" s="116">
        <v>643</v>
      </c>
      <c r="B643" s="117">
        <v>43466</v>
      </c>
      <c r="C643" s="118">
        <f t="shared" si="35"/>
        <v>1</v>
      </c>
      <c r="D643" s="119" t="s">
        <v>37</v>
      </c>
      <c r="E643" s="119" t="s">
        <v>1857</v>
      </c>
      <c r="F643" s="211"/>
      <c r="H643" s="119"/>
      <c r="J643" s="119"/>
      <c r="K643" s="120"/>
      <c r="L643" s="120" t="s">
        <v>32</v>
      </c>
      <c r="M643" s="119" t="s">
        <v>78</v>
      </c>
      <c r="N643" s="232"/>
      <c r="O643" s="232"/>
      <c r="P643" s="124">
        <f t="shared" si="36"/>
        <v>0</v>
      </c>
      <c r="Q643" s="125"/>
      <c r="R643" s="125"/>
      <c r="U643" s="116"/>
      <c r="V643" s="116"/>
      <c r="W643" s="116"/>
      <c r="X643" s="116"/>
      <c r="Y643" s="116" t="s">
        <v>1770</v>
      </c>
    </row>
    <row r="644" spans="1:25">
      <c r="A644" s="116">
        <v>644</v>
      </c>
      <c r="B644" s="117">
        <v>43466</v>
      </c>
      <c r="C644" s="118">
        <f t="shared" si="35"/>
        <v>1</v>
      </c>
      <c r="D644" s="119" t="s">
        <v>37</v>
      </c>
      <c r="E644" s="119" t="s">
        <v>1858</v>
      </c>
      <c r="F644" s="211"/>
      <c r="H644" s="119"/>
      <c r="J644" s="119"/>
      <c r="K644" s="120"/>
      <c r="L644" s="120" t="s">
        <v>32</v>
      </c>
      <c r="M644" s="119" t="s">
        <v>78</v>
      </c>
      <c r="N644" s="232"/>
      <c r="O644" s="232"/>
      <c r="P644" s="124">
        <f t="shared" si="36"/>
        <v>0</v>
      </c>
      <c r="Q644" s="125"/>
      <c r="R644" s="125"/>
      <c r="U644" s="116"/>
      <c r="V644" s="116"/>
      <c r="W644" s="116"/>
      <c r="X644" s="116"/>
      <c r="Y644" s="116" t="s">
        <v>1770</v>
      </c>
    </row>
    <row r="645" spans="1:25">
      <c r="A645" s="116">
        <v>645</v>
      </c>
      <c r="B645" s="117">
        <v>43466</v>
      </c>
      <c r="C645" s="118">
        <f t="shared" si="35"/>
        <v>1</v>
      </c>
      <c r="D645" s="119" t="s">
        <v>37</v>
      </c>
      <c r="E645" s="119" t="s">
        <v>1859</v>
      </c>
      <c r="F645" s="211"/>
      <c r="H645" s="119"/>
      <c r="J645" s="119"/>
      <c r="K645" s="120"/>
      <c r="L645" s="120" t="s">
        <v>32</v>
      </c>
      <c r="M645" s="119" t="s">
        <v>78</v>
      </c>
      <c r="N645" s="232"/>
      <c r="O645" s="232"/>
      <c r="P645" s="124">
        <f t="shared" si="36"/>
        <v>0</v>
      </c>
      <c r="Q645" s="125"/>
      <c r="R645" s="125"/>
      <c r="U645" s="116"/>
      <c r="V645" s="116"/>
      <c r="W645" s="116"/>
      <c r="X645" s="116"/>
      <c r="Y645" s="116" t="s">
        <v>1770</v>
      </c>
    </row>
    <row r="646" spans="1:25">
      <c r="A646" s="116">
        <v>646</v>
      </c>
      <c r="B646" s="117">
        <v>43466</v>
      </c>
      <c r="C646" s="118">
        <f t="shared" si="35"/>
        <v>1</v>
      </c>
      <c r="D646" s="119" t="s">
        <v>37</v>
      </c>
      <c r="E646" s="119" t="s">
        <v>1860</v>
      </c>
      <c r="F646" s="211"/>
      <c r="H646" s="119"/>
      <c r="J646" s="119"/>
      <c r="K646" s="120"/>
      <c r="L646" s="120" t="s">
        <v>32</v>
      </c>
      <c r="M646" s="119" t="s">
        <v>78</v>
      </c>
      <c r="N646" s="232"/>
      <c r="O646" s="232"/>
      <c r="P646" s="124">
        <f t="shared" si="36"/>
        <v>0</v>
      </c>
      <c r="Q646" s="125"/>
      <c r="R646" s="125"/>
      <c r="U646" s="116"/>
      <c r="V646" s="116"/>
      <c r="W646" s="116"/>
      <c r="X646" s="116"/>
      <c r="Y646" s="116" t="s">
        <v>1770</v>
      </c>
    </row>
    <row r="647" spans="1:25">
      <c r="A647" s="116">
        <v>647</v>
      </c>
      <c r="B647" s="117">
        <v>43466</v>
      </c>
      <c r="C647" s="118">
        <f t="shared" si="35"/>
        <v>1</v>
      </c>
      <c r="D647" s="119" t="s">
        <v>37</v>
      </c>
      <c r="E647" s="119" t="s">
        <v>1861</v>
      </c>
      <c r="F647" s="211"/>
      <c r="H647" s="119"/>
      <c r="J647" s="119"/>
      <c r="K647" s="120"/>
      <c r="L647" s="120" t="s">
        <v>32</v>
      </c>
      <c r="M647" s="119" t="s">
        <v>78</v>
      </c>
      <c r="N647" s="232"/>
      <c r="O647" s="232"/>
      <c r="P647" s="124">
        <f t="shared" si="36"/>
        <v>0</v>
      </c>
      <c r="Q647" s="125"/>
      <c r="R647" s="125"/>
      <c r="U647" s="116"/>
      <c r="V647" s="116"/>
      <c r="W647" s="116"/>
      <c r="X647" s="116"/>
      <c r="Y647" s="116" t="s">
        <v>1770</v>
      </c>
    </row>
    <row r="648" spans="1:25">
      <c r="A648" s="116">
        <v>648</v>
      </c>
      <c r="B648" s="117">
        <v>43466</v>
      </c>
      <c r="C648" s="118">
        <f t="shared" si="35"/>
        <v>1</v>
      </c>
      <c r="D648" s="119" t="s">
        <v>37</v>
      </c>
      <c r="E648" s="119" t="s">
        <v>1862</v>
      </c>
      <c r="F648" s="211"/>
      <c r="H648" s="119"/>
      <c r="J648" s="119"/>
      <c r="K648" s="120"/>
      <c r="L648" s="120" t="s">
        <v>32</v>
      </c>
      <c r="M648" s="119" t="s">
        <v>78</v>
      </c>
      <c r="N648" s="232"/>
      <c r="O648" s="232"/>
      <c r="P648" s="124">
        <f t="shared" si="36"/>
        <v>0</v>
      </c>
      <c r="Q648" s="125"/>
      <c r="R648" s="125"/>
      <c r="U648" s="116"/>
      <c r="V648" s="116"/>
      <c r="W648" s="116"/>
      <c r="X648" s="116"/>
      <c r="Y648" s="116" t="s">
        <v>1770</v>
      </c>
    </row>
    <row r="649" spans="1:25">
      <c r="A649" s="116">
        <v>649</v>
      </c>
      <c r="B649" s="117">
        <v>43466</v>
      </c>
      <c r="C649" s="118">
        <f t="shared" si="35"/>
        <v>1</v>
      </c>
      <c r="D649" s="119" t="s">
        <v>37</v>
      </c>
      <c r="E649" s="119" t="s">
        <v>1863</v>
      </c>
      <c r="F649" s="211"/>
      <c r="H649" s="119"/>
      <c r="J649" s="119"/>
      <c r="K649" s="120"/>
      <c r="L649" s="120" t="s">
        <v>32</v>
      </c>
      <c r="M649" s="119" t="s">
        <v>78</v>
      </c>
      <c r="N649" s="232"/>
      <c r="O649" s="232"/>
      <c r="P649" s="124">
        <f t="shared" si="36"/>
        <v>0</v>
      </c>
      <c r="Q649" s="125"/>
      <c r="R649" s="125"/>
      <c r="U649" s="116"/>
      <c r="V649" s="116"/>
      <c r="W649" s="116"/>
      <c r="X649" s="116"/>
      <c r="Y649" s="116" t="s">
        <v>1770</v>
      </c>
    </row>
    <row r="650" spans="1:25">
      <c r="A650" s="116">
        <v>650</v>
      </c>
      <c r="B650" s="117">
        <v>43466</v>
      </c>
      <c r="C650" s="118">
        <f t="shared" si="35"/>
        <v>1</v>
      </c>
      <c r="D650" s="119" t="s">
        <v>37</v>
      </c>
      <c r="E650" s="119" t="s">
        <v>1864</v>
      </c>
      <c r="F650" s="211"/>
      <c r="H650" s="119"/>
      <c r="J650" s="119"/>
      <c r="K650" s="120"/>
      <c r="L650" s="120" t="s">
        <v>32</v>
      </c>
      <c r="M650" s="119" t="s">
        <v>78</v>
      </c>
      <c r="N650" s="232"/>
      <c r="O650" s="232"/>
      <c r="P650" s="124">
        <f t="shared" si="36"/>
        <v>0</v>
      </c>
      <c r="Q650" s="125"/>
      <c r="R650" s="125"/>
      <c r="U650" s="116"/>
      <c r="V650" s="116"/>
      <c r="W650" s="116"/>
      <c r="X650" s="116"/>
      <c r="Y650" s="116" t="s">
        <v>1770</v>
      </c>
    </row>
    <row r="651" spans="1:25">
      <c r="A651" s="116">
        <v>651</v>
      </c>
      <c r="B651" s="117">
        <v>43466</v>
      </c>
      <c r="C651" s="118">
        <f t="shared" si="35"/>
        <v>1</v>
      </c>
      <c r="D651" s="119" t="s">
        <v>37</v>
      </c>
      <c r="E651" s="119" t="s">
        <v>1865</v>
      </c>
      <c r="F651" s="211"/>
      <c r="H651" s="119"/>
      <c r="J651" s="119"/>
      <c r="K651" s="120"/>
      <c r="L651" s="120" t="s">
        <v>32</v>
      </c>
      <c r="M651" s="119" t="s">
        <v>78</v>
      </c>
      <c r="N651" s="232"/>
      <c r="O651" s="232"/>
      <c r="P651" s="124">
        <f t="shared" si="36"/>
        <v>0</v>
      </c>
      <c r="Q651" s="125"/>
      <c r="R651" s="125"/>
      <c r="U651" s="116"/>
      <c r="V651" s="116"/>
      <c r="W651" s="116"/>
      <c r="X651" s="116"/>
      <c r="Y651" s="116" t="s">
        <v>1770</v>
      </c>
    </row>
    <row r="652" spans="1:25">
      <c r="A652" s="116">
        <v>652</v>
      </c>
      <c r="B652" s="117">
        <v>43466</v>
      </c>
      <c r="C652" s="118">
        <f t="shared" si="35"/>
        <v>1</v>
      </c>
      <c r="D652" s="119" t="s">
        <v>37</v>
      </c>
      <c r="E652" s="119" t="s">
        <v>1866</v>
      </c>
      <c r="F652" s="211"/>
      <c r="H652" s="119"/>
      <c r="J652" s="119"/>
      <c r="K652" s="120"/>
      <c r="L652" s="120" t="s">
        <v>32</v>
      </c>
      <c r="M652" s="119" t="s">
        <v>78</v>
      </c>
      <c r="N652" s="232"/>
      <c r="O652" s="232"/>
      <c r="P652" s="124">
        <f t="shared" si="36"/>
        <v>0</v>
      </c>
      <c r="Q652" s="125"/>
      <c r="R652" s="125"/>
      <c r="U652" s="116"/>
      <c r="V652" s="116"/>
      <c r="W652" s="116"/>
      <c r="X652" s="116"/>
      <c r="Y652" s="116" t="s">
        <v>1770</v>
      </c>
    </row>
    <row r="653" spans="1:25">
      <c r="A653" s="116">
        <v>653</v>
      </c>
      <c r="B653" s="117">
        <v>43466</v>
      </c>
      <c r="C653" s="118">
        <f t="shared" si="35"/>
        <v>1</v>
      </c>
      <c r="D653" s="119" t="s">
        <v>37</v>
      </c>
      <c r="E653" s="119" t="s">
        <v>1867</v>
      </c>
      <c r="F653" s="211"/>
      <c r="H653" s="119"/>
      <c r="J653" s="119"/>
      <c r="K653" s="120"/>
      <c r="L653" s="120" t="s">
        <v>32</v>
      </c>
      <c r="M653" s="119" t="s">
        <v>78</v>
      </c>
      <c r="N653" s="232"/>
      <c r="O653" s="232"/>
      <c r="P653" s="124">
        <f t="shared" si="36"/>
        <v>0</v>
      </c>
      <c r="Q653" s="125"/>
      <c r="R653" s="125"/>
      <c r="U653" s="116"/>
      <c r="V653" s="116"/>
      <c r="W653" s="116"/>
      <c r="X653" s="116"/>
      <c r="Y653" s="116" t="s">
        <v>1770</v>
      </c>
    </row>
    <row r="654" spans="1:25">
      <c r="A654" s="116">
        <v>654</v>
      </c>
      <c r="B654" s="117">
        <v>43466</v>
      </c>
      <c r="C654" s="118">
        <f t="shared" ref="C654:C717" si="37">IF(B654&lt;&gt;0,MONTH(B654),0)</f>
        <v>1</v>
      </c>
      <c r="D654" s="119" t="s">
        <v>37</v>
      </c>
      <c r="E654" s="119" t="s">
        <v>1868</v>
      </c>
      <c r="F654" s="211"/>
      <c r="H654" s="119"/>
      <c r="J654" s="119"/>
      <c r="K654" s="120"/>
      <c r="L654" s="120" t="s">
        <v>32</v>
      </c>
      <c r="M654" s="119" t="s">
        <v>78</v>
      </c>
      <c r="N654" s="232"/>
      <c r="O654" s="232"/>
      <c r="P654" s="124">
        <f t="shared" si="36"/>
        <v>0</v>
      </c>
      <c r="Q654" s="125"/>
      <c r="R654" s="125"/>
      <c r="U654" s="116"/>
      <c r="V654" s="116"/>
      <c r="W654" s="116"/>
      <c r="X654" s="116"/>
      <c r="Y654" s="116" t="s">
        <v>1770</v>
      </c>
    </row>
    <row r="655" spans="1:25">
      <c r="A655" s="116">
        <v>655</v>
      </c>
      <c r="B655" s="117">
        <v>43466</v>
      </c>
      <c r="C655" s="118">
        <f t="shared" si="37"/>
        <v>1</v>
      </c>
      <c r="D655" s="119" t="s">
        <v>37</v>
      </c>
      <c r="E655" s="119" t="s">
        <v>1869</v>
      </c>
      <c r="F655" s="211"/>
      <c r="H655" s="119"/>
      <c r="J655" s="119"/>
      <c r="K655" s="120"/>
      <c r="L655" s="120" t="s">
        <v>32</v>
      </c>
      <c r="M655" s="119" t="s">
        <v>78</v>
      </c>
      <c r="N655" s="232"/>
      <c r="O655" s="232"/>
      <c r="P655" s="124">
        <f t="shared" si="36"/>
        <v>0</v>
      </c>
      <c r="Q655" s="125"/>
      <c r="R655" s="125"/>
      <c r="U655" s="116"/>
      <c r="V655" s="116"/>
      <c r="W655" s="116"/>
      <c r="X655" s="116"/>
      <c r="Y655" s="116" t="s">
        <v>1770</v>
      </c>
    </row>
    <row r="656" spans="1:25">
      <c r="A656" s="116">
        <v>656</v>
      </c>
      <c r="B656" s="117">
        <v>43466</v>
      </c>
      <c r="C656" s="118">
        <f t="shared" si="37"/>
        <v>1</v>
      </c>
      <c r="D656" s="119" t="s">
        <v>37</v>
      </c>
      <c r="E656" s="119" t="s">
        <v>1870</v>
      </c>
      <c r="F656" s="211"/>
      <c r="H656" s="119"/>
      <c r="J656" s="119"/>
      <c r="K656" s="120"/>
      <c r="L656" s="120" t="s">
        <v>32</v>
      </c>
      <c r="M656" s="119" t="s">
        <v>78</v>
      </c>
      <c r="N656" s="232"/>
      <c r="O656" s="232"/>
      <c r="P656" s="124">
        <f t="shared" si="36"/>
        <v>0</v>
      </c>
      <c r="Q656" s="125"/>
      <c r="R656" s="125"/>
      <c r="U656" s="116"/>
      <c r="V656" s="116"/>
      <c r="W656" s="116"/>
      <c r="X656" s="116"/>
      <c r="Y656" s="116" t="s">
        <v>1770</v>
      </c>
    </row>
    <row r="657" spans="1:25">
      <c r="A657" s="116">
        <v>657</v>
      </c>
      <c r="B657" s="117">
        <v>43466</v>
      </c>
      <c r="C657" s="118">
        <f t="shared" si="37"/>
        <v>1</v>
      </c>
      <c r="D657" s="119" t="s">
        <v>37</v>
      </c>
      <c r="E657" s="119" t="s">
        <v>1871</v>
      </c>
      <c r="F657" s="211"/>
      <c r="H657" s="119"/>
      <c r="J657" s="119"/>
      <c r="K657" s="120"/>
      <c r="L657" s="120" t="s">
        <v>32</v>
      </c>
      <c r="M657" s="119" t="s">
        <v>78</v>
      </c>
      <c r="N657" s="232"/>
      <c r="O657" s="232"/>
      <c r="P657" s="124">
        <f t="shared" si="36"/>
        <v>0</v>
      </c>
      <c r="Q657" s="125"/>
      <c r="R657" s="125"/>
      <c r="U657" s="116"/>
      <c r="V657" s="116"/>
      <c r="W657" s="116"/>
      <c r="X657" s="116"/>
      <c r="Y657" s="116" t="s">
        <v>1770</v>
      </c>
    </row>
    <row r="658" spans="1:25">
      <c r="A658" s="116">
        <v>658</v>
      </c>
      <c r="B658" s="117">
        <v>43466</v>
      </c>
      <c r="C658" s="118">
        <f t="shared" si="37"/>
        <v>1</v>
      </c>
      <c r="D658" s="119" t="s">
        <v>25</v>
      </c>
      <c r="E658" s="119" t="s">
        <v>1872</v>
      </c>
      <c r="F658" s="211" t="s">
        <v>800</v>
      </c>
      <c r="G658" s="119" t="s">
        <v>1873</v>
      </c>
      <c r="H658" s="119" t="s">
        <v>97</v>
      </c>
      <c r="I658" s="121" t="s">
        <v>42</v>
      </c>
      <c r="J658" s="121" t="s">
        <v>1874</v>
      </c>
      <c r="K658" s="120"/>
      <c r="L658" s="120" t="s">
        <v>32</v>
      </c>
      <c r="M658" s="119" t="s">
        <v>33</v>
      </c>
      <c r="N658" s="232" t="s">
        <v>280</v>
      </c>
      <c r="O658" s="232">
        <v>44032</v>
      </c>
      <c r="P658" s="124">
        <f t="shared" si="36"/>
        <v>7</v>
      </c>
      <c r="Q658" s="125">
        <v>3</v>
      </c>
      <c r="R658" s="125">
        <f ca="1">TODAY()-O658</f>
        <v>646</v>
      </c>
      <c r="S658" s="119" t="s">
        <v>135</v>
      </c>
      <c r="U658" s="116" t="s">
        <v>1875</v>
      </c>
      <c r="V658" s="116" t="s">
        <v>156</v>
      </c>
      <c r="W658" s="122" t="s">
        <v>58</v>
      </c>
      <c r="X658" s="122">
        <v>44104</v>
      </c>
      <c r="Y658" s="116" t="s">
        <v>1876</v>
      </c>
    </row>
    <row r="659" spans="1:25">
      <c r="A659" s="116">
        <v>659</v>
      </c>
      <c r="B659" s="117">
        <v>43466</v>
      </c>
      <c r="C659" s="118">
        <f t="shared" si="37"/>
        <v>1</v>
      </c>
      <c r="D659" s="119" t="s">
        <v>25</v>
      </c>
      <c r="E659" s="119" t="s">
        <v>1877</v>
      </c>
      <c r="F659" s="211" t="s">
        <v>1156</v>
      </c>
      <c r="G659" s="119" t="s">
        <v>1878</v>
      </c>
      <c r="H659" s="119" t="s">
        <v>41</v>
      </c>
      <c r="I659" s="119" t="s">
        <v>42</v>
      </c>
      <c r="K659" s="120" t="s">
        <v>65</v>
      </c>
      <c r="L659" s="120" t="s">
        <v>32</v>
      </c>
      <c r="M659" s="119" t="s">
        <v>33</v>
      </c>
      <c r="N659" s="232">
        <v>43902</v>
      </c>
      <c r="O659" s="232">
        <v>44356</v>
      </c>
      <c r="P659" s="124">
        <f t="shared" si="36"/>
        <v>6</v>
      </c>
      <c r="Q659" s="125">
        <v>5</v>
      </c>
      <c r="R659" s="125">
        <f ca="1">TODAY()-O659</f>
        <v>322</v>
      </c>
      <c r="U659" s="116"/>
      <c r="V659" s="116"/>
      <c r="W659" s="116"/>
      <c r="X659" s="116"/>
    </row>
    <row r="660" spans="1:25">
      <c r="A660" s="116">
        <v>660</v>
      </c>
      <c r="B660" s="117">
        <v>43466</v>
      </c>
      <c r="C660" s="118">
        <f t="shared" si="37"/>
        <v>1</v>
      </c>
      <c r="D660" s="119" t="s">
        <v>37</v>
      </c>
      <c r="E660" s="119" t="s">
        <v>1879</v>
      </c>
      <c r="F660" s="211"/>
      <c r="H660" s="119"/>
      <c r="J660" s="119"/>
      <c r="K660" s="120"/>
      <c r="L660" s="120" t="s">
        <v>32</v>
      </c>
      <c r="M660" s="119" t="s">
        <v>78</v>
      </c>
      <c r="N660" s="232"/>
      <c r="O660" s="232"/>
      <c r="P660" s="124">
        <f t="shared" si="36"/>
        <v>0</v>
      </c>
      <c r="Q660" s="125"/>
      <c r="R660" s="125"/>
      <c r="U660" s="116"/>
      <c r="V660" s="116"/>
      <c r="W660" s="116"/>
      <c r="X660" s="116"/>
      <c r="Y660" s="116" t="s">
        <v>1770</v>
      </c>
    </row>
    <row r="661" spans="1:25">
      <c r="A661" s="116">
        <v>661</v>
      </c>
      <c r="B661" s="117">
        <v>43466</v>
      </c>
      <c r="C661" s="118">
        <f t="shared" si="37"/>
        <v>1</v>
      </c>
      <c r="D661" s="119" t="s">
        <v>37</v>
      </c>
      <c r="E661" s="119" t="s">
        <v>1880</v>
      </c>
      <c r="F661" s="211"/>
      <c r="H661" s="119"/>
      <c r="J661" s="119"/>
      <c r="K661" s="120"/>
      <c r="L661" s="120" t="s">
        <v>32</v>
      </c>
      <c r="M661" s="119" t="s">
        <v>33</v>
      </c>
      <c r="N661" s="232" t="s">
        <v>280</v>
      </c>
      <c r="O661" s="232"/>
      <c r="P661" s="124">
        <f t="shared" si="36"/>
        <v>0</v>
      </c>
      <c r="Q661" s="125"/>
      <c r="R661" s="124"/>
      <c r="S661" s="119" t="s">
        <v>280</v>
      </c>
      <c r="U661" s="116"/>
      <c r="V661" s="116"/>
      <c r="W661" s="116"/>
      <c r="X661" s="116"/>
      <c r="Y661" s="116" t="s">
        <v>1770</v>
      </c>
    </row>
    <row r="662" spans="1:25">
      <c r="A662" s="116">
        <v>662</v>
      </c>
      <c r="B662" s="117">
        <v>43466</v>
      </c>
      <c r="C662" s="118">
        <f t="shared" si="37"/>
        <v>1</v>
      </c>
      <c r="D662" s="119" t="s">
        <v>37</v>
      </c>
      <c r="E662" s="119" t="s">
        <v>1881</v>
      </c>
      <c r="F662" s="211"/>
      <c r="H662" s="119"/>
      <c r="J662" s="119"/>
      <c r="K662" s="120"/>
      <c r="L662" s="120" t="s">
        <v>32</v>
      </c>
      <c r="M662" s="119" t="s">
        <v>78</v>
      </c>
      <c r="N662" s="232"/>
      <c r="O662" s="232"/>
      <c r="P662" s="124">
        <f t="shared" si="36"/>
        <v>0</v>
      </c>
      <c r="Q662" s="125"/>
      <c r="R662" s="125"/>
      <c r="U662" s="116"/>
      <c r="V662" s="116"/>
      <c r="W662" s="116"/>
      <c r="X662" s="116"/>
      <c r="Y662" s="116" t="s">
        <v>1770</v>
      </c>
    </row>
    <row r="663" spans="1:25">
      <c r="A663" s="116">
        <v>663</v>
      </c>
      <c r="B663" s="117">
        <v>43466</v>
      </c>
      <c r="C663" s="118">
        <f t="shared" si="37"/>
        <v>1</v>
      </c>
      <c r="D663" s="119" t="s">
        <v>37</v>
      </c>
      <c r="E663" s="119" t="s">
        <v>1882</v>
      </c>
      <c r="F663" s="211"/>
      <c r="G663" s="119" t="s">
        <v>1883</v>
      </c>
      <c r="H663" s="119"/>
      <c r="I663" s="119" t="s">
        <v>63</v>
      </c>
      <c r="J663" s="121" t="s">
        <v>328</v>
      </c>
      <c r="K663" s="120"/>
      <c r="L663" s="120" t="s">
        <v>32</v>
      </c>
      <c r="M663" s="119" t="s">
        <v>33</v>
      </c>
      <c r="N663" s="232" t="s">
        <v>280</v>
      </c>
      <c r="O663" s="232"/>
      <c r="P663" s="124">
        <f t="shared" si="36"/>
        <v>0</v>
      </c>
      <c r="Q663" s="125"/>
      <c r="R663" s="125"/>
      <c r="U663" s="116"/>
      <c r="V663" s="116"/>
      <c r="W663" s="116"/>
      <c r="X663" s="116"/>
      <c r="Y663" s="116" t="s">
        <v>1770</v>
      </c>
    </row>
    <row r="664" spans="1:25">
      <c r="A664" s="116">
        <v>664</v>
      </c>
      <c r="B664" s="117">
        <v>43466</v>
      </c>
      <c r="C664" s="118">
        <f t="shared" si="37"/>
        <v>1</v>
      </c>
      <c r="D664" s="119" t="s">
        <v>37</v>
      </c>
      <c r="E664" s="119" t="s">
        <v>1884</v>
      </c>
      <c r="F664" s="211"/>
      <c r="H664" s="119"/>
      <c r="J664" s="119"/>
      <c r="K664" s="120"/>
      <c r="L664" s="120" t="s">
        <v>32</v>
      </c>
      <c r="M664" s="119" t="s">
        <v>78</v>
      </c>
      <c r="N664" s="232"/>
      <c r="O664" s="232"/>
      <c r="P664" s="124">
        <f t="shared" si="36"/>
        <v>0</v>
      </c>
      <c r="Q664" s="125"/>
      <c r="R664" s="125"/>
      <c r="U664" s="116"/>
      <c r="V664" s="116"/>
      <c r="W664" s="116"/>
      <c r="X664" s="116"/>
      <c r="Y664" s="116" t="s">
        <v>1770</v>
      </c>
    </row>
    <row r="665" spans="1:25">
      <c r="A665" s="116">
        <v>665</v>
      </c>
      <c r="B665" s="117">
        <v>43466</v>
      </c>
      <c r="C665" s="118">
        <f t="shared" si="37"/>
        <v>1</v>
      </c>
      <c r="D665" s="119" t="s">
        <v>37</v>
      </c>
      <c r="E665" s="119" t="s">
        <v>1885</v>
      </c>
      <c r="F665" s="211"/>
      <c r="H665" s="119"/>
      <c r="J665" s="119"/>
      <c r="K665" s="120"/>
      <c r="L665" s="120" t="s">
        <v>32</v>
      </c>
      <c r="M665" s="119" t="s">
        <v>33</v>
      </c>
      <c r="N665" s="232" t="s">
        <v>280</v>
      </c>
      <c r="O665" s="232"/>
      <c r="P665" s="124">
        <f t="shared" si="36"/>
        <v>0</v>
      </c>
      <c r="Q665" s="125"/>
      <c r="R665" s="124"/>
      <c r="S665" s="119" t="s">
        <v>280</v>
      </c>
      <c r="U665" s="116"/>
      <c r="V665" s="116"/>
      <c r="W665" s="116"/>
      <c r="X665" s="116"/>
      <c r="Y665" s="116" t="s">
        <v>1770</v>
      </c>
    </row>
    <row r="666" spans="1:25">
      <c r="A666" s="116">
        <v>666</v>
      </c>
      <c r="B666" s="117">
        <v>43466</v>
      </c>
      <c r="C666" s="118">
        <f t="shared" si="37"/>
        <v>1</v>
      </c>
      <c r="D666" s="119" t="s">
        <v>25</v>
      </c>
      <c r="E666" s="119" t="s">
        <v>1886</v>
      </c>
      <c r="F666" s="211" t="s">
        <v>1887</v>
      </c>
      <c r="G666" s="119" t="s">
        <v>1888</v>
      </c>
      <c r="H666" s="119" t="s">
        <v>29</v>
      </c>
      <c r="I666" s="119" t="s">
        <v>63</v>
      </c>
      <c r="J666" s="121" t="s">
        <v>601</v>
      </c>
      <c r="K666" s="120"/>
      <c r="L666" s="120" t="s">
        <v>32</v>
      </c>
      <c r="M666" s="119" t="s">
        <v>33</v>
      </c>
      <c r="N666" s="232">
        <v>43766</v>
      </c>
      <c r="O666" s="232">
        <v>44399</v>
      </c>
      <c r="P666" s="124">
        <f t="shared" si="36"/>
        <v>7</v>
      </c>
      <c r="Q666" s="125"/>
      <c r="R666" s="125">
        <f ca="1">TODAY()-O666</f>
        <v>279</v>
      </c>
      <c r="U666" s="116"/>
      <c r="V666" s="116"/>
      <c r="W666" s="116"/>
      <c r="X666" s="116"/>
      <c r="Y666" s="116" t="s">
        <v>141</v>
      </c>
    </row>
    <row r="667" spans="1:25">
      <c r="A667" s="116">
        <v>667</v>
      </c>
      <c r="B667" s="117">
        <v>43466</v>
      </c>
      <c r="C667" s="118">
        <f t="shared" si="37"/>
        <v>1</v>
      </c>
      <c r="D667" s="119" t="s">
        <v>37</v>
      </c>
      <c r="E667" s="119" t="s">
        <v>1889</v>
      </c>
      <c r="F667" s="211"/>
      <c r="H667" s="119"/>
      <c r="J667" s="119"/>
      <c r="K667" s="120"/>
      <c r="L667" s="120" t="s">
        <v>32</v>
      </c>
      <c r="M667" s="119" t="s">
        <v>78</v>
      </c>
      <c r="N667" s="232"/>
      <c r="O667" s="232"/>
      <c r="P667" s="124">
        <f t="shared" si="36"/>
        <v>0</v>
      </c>
      <c r="Q667" s="125"/>
      <c r="R667" s="125"/>
      <c r="U667" s="116"/>
      <c r="V667" s="116"/>
      <c r="W667" s="116"/>
      <c r="X667" s="116"/>
      <c r="Y667" s="116" t="s">
        <v>1770</v>
      </c>
    </row>
    <row r="668" spans="1:25">
      <c r="A668" s="116">
        <v>668</v>
      </c>
      <c r="B668" s="117">
        <v>43466</v>
      </c>
      <c r="C668" s="118">
        <f t="shared" si="37"/>
        <v>1</v>
      </c>
      <c r="D668" s="119" t="s">
        <v>37</v>
      </c>
      <c r="E668" s="119" t="s">
        <v>1890</v>
      </c>
      <c r="F668" s="211"/>
      <c r="G668" s="119" t="s">
        <v>1891</v>
      </c>
      <c r="H668" s="119"/>
      <c r="I668" s="119" t="s">
        <v>63</v>
      </c>
      <c r="J668" s="121" t="s">
        <v>328</v>
      </c>
      <c r="K668" s="120"/>
      <c r="L668" s="120" t="s">
        <v>32</v>
      </c>
      <c r="M668" s="119" t="s">
        <v>33</v>
      </c>
      <c r="N668" s="232" t="s">
        <v>280</v>
      </c>
      <c r="O668" s="232"/>
      <c r="P668" s="124">
        <f t="shared" si="36"/>
        <v>0</v>
      </c>
      <c r="Q668" s="125"/>
      <c r="R668" s="125"/>
      <c r="U668" s="116"/>
      <c r="V668" s="116"/>
      <c r="W668" s="116"/>
      <c r="X668" s="116"/>
      <c r="Y668" s="116" t="s">
        <v>1770</v>
      </c>
    </row>
    <row r="669" spans="1:25">
      <c r="A669" s="116">
        <v>669</v>
      </c>
      <c r="B669" s="117">
        <v>43466</v>
      </c>
      <c r="C669" s="118">
        <f t="shared" si="37"/>
        <v>1</v>
      </c>
      <c r="D669" s="119" t="s">
        <v>37</v>
      </c>
      <c r="E669" s="119" t="s">
        <v>1892</v>
      </c>
      <c r="F669" s="211"/>
      <c r="H669" s="119"/>
      <c r="J669" s="119"/>
      <c r="K669" s="120"/>
      <c r="L669" s="120" t="s">
        <v>32</v>
      </c>
      <c r="M669" s="119" t="s">
        <v>78</v>
      </c>
      <c r="N669" s="232"/>
      <c r="O669" s="232"/>
      <c r="P669" s="124">
        <f t="shared" si="36"/>
        <v>0</v>
      </c>
      <c r="Q669" s="125"/>
      <c r="R669" s="125"/>
      <c r="U669" s="116"/>
      <c r="V669" s="116"/>
      <c r="W669" s="116"/>
      <c r="X669" s="116"/>
      <c r="Y669" s="116" t="s">
        <v>1770</v>
      </c>
    </row>
    <row r="670" spans="1:25">
      <c r="A670" s="116">
        <v>670</v>
      </c>
      <c r="B670" s="117">
        <v>43466</v>
      </c>
      <c r="C670" s="118">
        <f t="shared" si="37"/>
        <v>1</v>
      </c>
      <c r="D670" s="119" t="s">
        <v>25</v>
      </c>
      <c r="E670" s="119" t="s">
        <v>1893</v>
      </c>
      <c r="F670" s="211"/>
      <c r="G670" s="119" t="s">
        <v>1894</v>
      </c>
      <c r="H670" s="119"/>
      <c r="I670" s="121" t="s">
        <v>42</v>
      </c>
      <c r="J670" s="119" t="s">
        <v>1895</v>
      </c>
      <c r="K670" s="120"/>
      <c r="L670" s="120" t="s">
        <v>32</v>
      </c>
      <c r="M670" s="119" t="s">
        <v>33</v>
      </c>
      <c r="N670" s="232">
        <v>43767</v>
      </c>
      <c r="O670" s="232">
        <v>44126</v>
      </c>
      <c r="P670" s="124">
        <f t="shared" si="36"/>
        <v>10</v>
      </c>
      <c r="Q670" s="125">
        <v>4</v>
      </c>
      <c r="R670" s="125">
        <f ca="1">TODAY()-O670</f>
        <v>552</v>
      </c>
      <c r="S670" s="120" t="s">
        <v>92</v>
      </c>
      <c r="T670" s="126">
        <v>44127</v>
      </c>
      <c r="U670" s="116"/>
      <c r="V670" s="116"/>
      <c r="W670" s="116"/>
      <c r="X670" s="116"/>
    </row>
    <row r="671" spans="1:25">
      <c r="A671" s="116">
        <v>671</v>
      </c>
      <c r="B671" s="117">
        <v>43466</v>
      </c>
      <c r="C671" s="118">
        <f t="shared" si="37"/>
        <v>1</v>
      </c>
      <c r="D671" s="119" t="s">
        <v>25</v>
      </c>
      <c r="E671" s="119" t="s">
        <v>1896</v>
      </c>
      <c r="F671" s="211"/>
      <c r="H671" s="119"/>
      <c r="J671" s="119"/>
      <c r="K671" s="120"/>
      <c r="L671" s="120" t="s">
        <v>32</v>
      </c>
      <c r="M671" s="119" t="s">
        <v>33</v>
      </c>
      <c r="N671" s="232" t="s">
        <v>280</v>
      </c>
      <c r="O671" s="232"/>
      <c r="P671" s="124">
        <f t="shared" si="36"/>
        <v>0</v>
      </c>
      <c r="Q671" s="125"/>
      <c r="R671" s="124"/>
      <c r="S671" s="119" t="s">
        <v>280</v>
      </c>
      <c r="U671" s="116"/>
      <c r="V671" s="116"/>
      <c r="W671" s="116"/>
      <c r="X671" s="116"/>
      <c r="Y671" s="116" t="s">
        <v>1770</v>
      </c>
    </row>
    <row r="672" spans="1:25">
      <c r="A672" s="116">
        <v>672</v>
      </c>
      <c r="B672" s="117">
        <v>43466</v>
      </c>
      <c r="C672" s="118">
        <f t="shared" si="37"/>
        <v>1</v>
      </c>
      <c r="D672" s="119" t="s">
        <v>37</v>
      </c>
      <c r="E672" s="119" t="s">
        <v>1897</v>
      </c>
      <c r="F672" s="211"/>
      <c r="H672" s="119"/>
      <c r="J672" s="119"/>
      <c r="K672" s="120"/>
      <c r="L672" s="120" t="s">
        <v>32</v>
      </c>
      <c r="M672" s="119" t="s">
        <v>78</v>
      </c>
      <c r="N672" s="232"/>
      <c r="O672" s="232"/>
      <c r="P672" s="124">
        <f t="shared" si="36"/>
        <v>0</v>
      </c>
      <c r="Q672" s="125"/>
      <c r="R672" s="125"/>
      <c r="U672" s="116"/>
      <c r="V672" s="116"/>
      <c r="W672" s="116"/>
      <c r="X672" s="116"/>
      <c r="Y672" s="116" t="s">
        <v>1770</v>
      </c>
    </row>
    <row r="673" spans="1:25">
      <c r="A673" s="116">
        <v>673</v>
      </c>
      <c r="B673" s="117">
        <v>43466</v>
      </c>
      <c r="C673" s="118">
        <f t="shared" si="37"/>
        <v>1</v>
      </c>
      <c r="D673" s="119" t="s">
        <v>37</v>
      </c>
      <c r="E673" s="119" t="s">
        <v>1898</v>
      </c>
      <c r="F673" s="211"/>
      <c r="H673" s="119"/>
      <c r="J673" s="119"/>
      <c r="K673" s="120"/>
      <c r="L673" s="120" t="s">
        <v>32</v>
      </c>
      <c r="M673" s="119" t="s">
        <v>33</v>
      </c>
      <c r="N673" s="232" t="s">
        <v>280</v>
      </c>
      <c r="O673" s="232"/>
      <c r="P673" s="124">
        <f t="shared" si="36"/>
        <v>0</v>
      </c>
      <c r="Q673" s="125"/>
      <c r="R673" s="124"/>
      <c r="S673" s="119" t="s">
        <v>280</v>
      </c>
      <c r="U673" s="116"/>
      <c r="V673" s="116"/>
      <c r="W673" s="116"/>
      <c r="X673" s="116"/>
      <c r="Y673" s="116" t="s">
        <v>1770</v>
      </c>
    </row>
    <row r="674" spans="1:25">
      <c r="A674" s="116">
        <v>674</v>
      </c>
      <c r="B674" s="117">
        <v>43466</v>
      </c>
      <c r="C674" s="118">
        <f t="shared" si="37"/>
        <v>1</v>
      </c>
      <c r="D674" s="119" t="s">
        <v>37</v>
      </c>
      <c r="E674" s="119" t="s">
        <v>1899</v>
      </c>
      <c r="F674" s="211"/>
      <c r="G674" s="119" t="s">
        <v>1900</v>
      </c>
      <c r="H674" s="119"/>
      <c r="I674" s="119" t="s">
        <v>42</v>
      </c>
      <c r="J674" s="119" t="s">
        <v>417</v>
      </c>
      <c r="K674" s="120"/>
      <c r="L674" s="120" t="s">
        <v>32</v>
      </c>
      <c r="M674" s="119" t="s">
        <v>33</v>
      </c>
      <c r="N674" s="232" t="s">
        <v>280</v>
      </c>
      <c r="O674" s="232"/>
      <c r="P674" s="124">
        <f t="shared" si="36"/>
        <v>0</v>
      </c>
      <c r="Q674" s="125"/>
      <c r="R674" s="125"/>
      <c r="S674" s="120" t="s">
        <v>92</v>
      </c>
      <c r="U674" s="116"/>
      <c r="V674" s="116"/>
      <c r="W674" s="116"/>
      <c r="X674" s="116"/>
      <c r="Y674" s="116" t="s">
        <v>1770</v>
      </c>
    </row>
    <row r="675" spans="1:25">
      <c r="A675" s="116">
        <v>675</v>
      </c>
      <c r="B675" s="117">
        <v>43466</v>
      </c>
      <c r="C675" s="118">
        <f t="shared" si="37"/>
        <v>1</v>
      </c>
      <c r="D675" s="119" t="s">
        <v>25</v>
      </c>
      <c r="E675" s="119" t="s">
        <v>1901</v>
      </c>
      <c r="F675" s="211" t="s">
        <v>1902</v>
      </c>
      <c r="G675" s="119" t="s">
        <v>1903</v>
      </c>
      <c r="H675" s="119" t="s">
        <v>41</v>
      </c>
      <c r="I675" s="119" t="s">
        <v>42</v>
      </c>
      <c r="K675" s="120"/>
      <c r="L675" s="120" t="s">
        <v>32</v>
      </c>
      <c r="M675" s="119" t="s">
        <v>33</v>
      </c>
      <c r="N675" s="232">
        <v>43767</v>
      </c>
      <c r="O675" s="232">
        <v>44327</v>
      </c>
      <c r="P675" s="124">
        <f t="shared" si="36"/>
        <v>5</v>
      </c>
      <c r="Q675" s="125">
        <v>4</v>
      </c>
      <c r="R675" s="125"/>
      <c r="S675" s="120" t="s">
        <v>92</v>
      </c>
      <c r="T675" s="126">
        <v>44336</v>
      </c>
      <c r="U675" s="116"/>
      <c r="V675" s="116"/>
      <c r="W675" s="116"/>
      <c r="X675" s="116"/>
    </row>
    <row r="676" spans="1:25">
      <c r="A676" s="116">
        <v>676</v>
      </c>
      <c r="B676" s="117">
        <v>43466</v>
      </c>
      <c r="C676" s="118">
        <f t="shared" si="37"/>
        <v>1</v>
      </c>
      <c r="D676" s="119" t="s">
        <v>37</v>
      </c>
      <c r="E676" s="119" t="s">
        <v>1904</v>
      </c>
      <c r="F676" s="211"/>
      <c r="H676" s="119"/>
      <c r="J676" s="119"/>
      <c r="K676" s="120"/>
      <c r="L676" s="120" t="s">
        <v>32</v>
      </c>
      <c r="M676" s="119" t="s">
        <v>78</v>
      </c>
      <c r="N676" s="232"/>
      <c r="O676" s="232"/>
      <c r="P676" s="124">
        <f t="shared" si="36"/>
        <v>0</v>
      </c>
      <c r="Q676" s="125"/>
      <c r="R676" s="125"/>
      <c r="U676" s="116"/>
      <c r="V676" s="116"/>
      <c r="W676" s="116"/>
      <c r="X676" s="116"/>
      <c r="Y676" s="116" t="s">
        <v>1770</v>
      </c>
    </row>
    <row r="677" spans="1:25">
      <c r="A677" s="116">
        <v>677</v>
      </c>
      <c r="B677" s="117">
        <v>43466</v>
      </c>
      <c r="C677" s="118">
        <f t="shared" si="37"/>
        <v>1</v>
      </c>
      <c r="D677" s="119" t="s">
        <v>37</v>
      </c>
      <c r="E677" s="119" t="s">
        <v>1905</v>
      </c>
      <c r="F677" s="211"/>
      <c r="G677" s="119" t="s">
        <v>1906</v>
      </c>
      <c r="H677" s="119"/>
      <c r="I677" s="119" t="s">
        <v>63</v>
      </c>
      <c r="J677" s="121" t="s">
        <v>328</v>
      </c>
      <c r="K677" s="120"/>
      <c r="L677" s="120" t="s">
        <v>32</v>
      </c>
      <c r="M677" s="119" t="s">
        <v>33</v>
      </c>
      <c r="N677" s="232" t="s">
        <v>280</v>
      </c>
      <c r="O677" s="232"/>
      <c r="P677" s="124">
        <f t="shared" si="36"/>
        <v>0</v>
      </c>
      <c r="Q677" s="125"/>
      <c r="R677" s="125"/>
      <c r="U677" s="116"/>
      <c r="V677" s="116"/>
      <c r="W677" s="116"/>
      <c r="X677" s="116"/>
      <c r="Y677" s="116" t="s">
        <v>1770</v>
      </c>
    </row>
    <row r="678" spans="1:25">
      <c r="A678" s="116">
        <v>678</v>
      </c>
      <c r="B678" s="117">
        <v>43466</v>
      </c>
      <c r="C678" s="118">
        <f t="shared" si="37"/>
        <v>1</v>
      </c>
      <c r="D678" s="119" t="s">
        <v>37</v>
      </c>
      <c r="E678" s="119" t="s">
        <v>1907</v>
      </c>
      <c r="F678" s="211"/>
      <c r="H678" s="119"/>
      <c r="J678" s="119"/>
      <c r="K678" s="120"/>
      <c r="L678" s="120" t="s">
        <v>32</v>
      </c>
      <c r="M678" s="119" t="s">
        <v>33</v>
      </c>
      <c r="N678" s="232" t="s">
        <v>280</v>
      </c>
      <c r="O678" s="232"/>
      <c r="P678" s="124">
        <f t="shared" si="36"/>
        <v>0</v>
      </c>
      <c r="Q678" s="125"/>
      <c r="R678" s="124"/>
      <c r="S678" s="119" t="s">
        <v>280</v>
      </c>
      <c r="U678" s="116"/>
      <c r="V678" s="116"/>
      <c r="W678" s="116"/>
      <c r="X678" s="116"/>
      <c r="Y678" s="116" t="s">
        <v>1770</v>
      </c>
    </row>
    <row r="679" spans="1:25">
      <c r="A679" s="116">
        <v>679</v>
      </c>
      <c r="B679" s="117">
        <v>43466</v>
      </c>
      <c r="C679" s="118">
        <f t="shared" si="37"/>
        <v>1</v>
      </c>
      <c r="D679" s="119" t="s">
        <v>37</v>
      </c>
      <c r="E679" s="119" t="s">
        <v>1908</v>
      </c>
      <c r="F679" s="211"/>
      <c r="H679" s="119"/>
      <c r="J679" s="119"/>
      <c r="K679" s="120"/>
      <c r="L679" s="120" t="s">
        <v>32</v>
      </c>
      <c r="M679" s="119" t="s">
        <v>78</v>
      </c>
      <c r="N679" s="232"/>
      <c r="O679" s="232"/>
      <c r="P679" s="124">
        <f t="shared" si="36"/>
        <v>0</v>
      </c>
      <c r="Q679" s="125"/>
      <c r="R679" s="125"/>
      <c r="U679" s="116"/>
      <c r="V679" s="116"/>
      <c r="W679" s="116"/>
      <c r="X679" s="116"/>
      <c r="Y679" s="116" t="s">
        <v>1770</v>
      </c>
    </row>
    <row r="680" spans="1:25">
      <c r="A680" s="116">
        <v>680</v>
      </c>
      <c r="B680" s="117">
        <v>43466</v>
      </c>
      <c r="C680" s="118">
        <f t="shared" si="37"/>
        <v>1</v>
      </c>
      <c r="D680" s="119" t="s">
        <v>37</v>
      </c>
      <c r="E680" s="119" t="s">
        <v>1909</v>
      </c>
      <c r="F680" s="211"/>
      <c r="H680" s="119"/>
      <c r="J680" s="119"/>
      <c r="K680" s="120"/>
      <c r="L680" s="120" t="s">
        <v>32</v>
      </c>
      <c r="M680" s="119" t="s">
        <v>33</v>
      </c>
      <c r="N680" s="232" t="s">
        <v>280</v>
      </c>
      <c r="O680" s="232"/>
      <c r="P680" s="124">
        <f t="shared" si="36"/>
        <v>0</v>
      </c>
      <c r="Q680" s="125"/>
      <c r="R680" s="124"/>
      <c r="S680" s="119" t="s">
        <v>280</v>
      </c>
      <c r="U680" s="116"/>
      <c r="V680" s="116"/>
      <c r="W680" s="116"/>
      <c r="X680" s="116"/>
      <c r="Y680" s="116" t="s">
        <v>1770</v>
      </c>
    </row>
    <row r="681" spans="1:25">
      <c r="A681" s="116">
        <v>681</v>
      </c>
      <c r="B681" s="117">
        <v>43466</v>
      </c>
      <c r="C681" s="118">
        <f t="shared" si="37"/>
        <v>1</v>
      </c>
      <c r="D681" s="119" t="s">
        <v>37</v>
      </c>
      <c r="E681" s="119" t="s">
        <v>1910</v>
      </c>
      <c r="F681" s="211"/>
      <c r="H681" s="119"/>
      <c r="J681" s="119"/>
      <c r="K681" s="120"/>
      <c r="L681" s="120" t="s">
        <v>32</v>
      </c>
      <c r="M681" s="119" t="s">
        <v>33</v>
      </c>
      <c r="N681" s="232" t="s">
        <v>280</v>
      </c>
      <c r="O681" s="232"/>
      <c r="P681" s="124">
        <f t="shared" si="36"/>
        <v>0</v>
      </c>
      <c r="Q681" s="125"/>
      <c r="R681" s="124"/>
      <c r="S681" s="119" t="s">
        <v>280</v>
      </c>
      <c r="U681" s="116"/>
      <c r="V681" s="116"/>
      <c r="W681" s="116"/>
      <c r="X681" s="116"/>
      <c r="Y681" s="116" t="s">
        <v>1770</v>
      </c>
    </row>
    <row r="682" spans="1:25">
      <c r="A682" s="116">
        <v>682</v>
      </c>
      <c r="B682" s="117">
        <v>43466</v>
      </c>
      <c r="C682" s="118">
        <f t="shared" si="37"/>
        <v>1</v>
      </c>
      <c r="D682" s="119" t="s">
        <v>37</v>
      </c>
      <c r="E682" s="119" t="s">
        <v>1911</v>
      </c>
      <c r="F682" s="211"/>
      <c r="H682" s="119"/>
      <c r="J682" s="119"/>
      <c r="K682" s="120"/>
      <c r="L682" s="120" t="s">
        <v>32</v>
      </c>
      <c r="M682" s="119" t="s">
        <v>33</v>
      </c>
      <c r="N682" s="232" t="s">
        <v>280</v>
      </c>
      <c r="O682" s="232"/>
      <c r="P682" s="124">
        <f t="shared" si="36"/>
        <v>0</v>
      </c>
      <c r="Q682" s="125"/>
      <c r="R682" s="124"/>
      <c r="S682" s="119" t="s">
        <v>280</v>
      </c>
      <c r="U682" s="116"/>
      <c r="V682" s="116"/>
      <c r="W682" s="116"/>
      <c r="X682" s="116"/>
      <c r="Y682" s="116" t="s">
        <v>1770</v>
      </c>
    </row>
    <row r="683" spans="1:25">
      <c r="A683" s="116">
        <v>683</v>
      </c>
      <c r="B683" s="117">
        <v>43466</v>
      </c>
      <c r="C683" s="118">
        <f t="shared" si="37"/>
        <v>1</v>
      </c>
      <c r="D683" s="119" t="s">
        <v>37</v>
      </c>
      <c r="E683" s="119" t="s">
        <v>1912</v>
      </c>
      <c r="F683" s="211"/>
      <c r="H683" s="119"/>
      <c r="J683" s="119"/>
      <c r="K683" s="120"/>
      <c r="L683" s="120" t="s">
        <v>32</v>
      </c>
      <c r="M683" s="119" t="s">
        <v>78</v>
      </c>
      <c r="N683" s="232"/>
      <c r="O683" s="232"/>
      <c r="P683" s="124">
        <f t="shared" si="36"/>
        <v>0</v>
      </c>
      <c r="Q683" s="125"/>
      <c r="R683" s="125"/>
      <c r="U683" s="116"/>
      <c r="V683" s="116"/>
      <c r="W683" s="116"/>
      <c r="X683" s="116"/>
      <c r="Y683" s="116" t="s">
        <v>1770</v>
      </c>
    </row>
    <row r="684" spans="1:25">
      <c r="A684" s="116">
        <v>684</v>
      </c>
      <c r="B684" s="117">
        <v>43466</v>
      </c>
      <c r="C684" s="118">
        <f t="shared" si="37"/>
        <v>1</v>
      </c>
      <c r="D684" s="119" t="s">
        <v>37</v>
      </c>
      <c r="E684" s="119" t="s">
        <v>1913</v>
      </c>
      <c r="F684" s="211"/>
      <c r="H684" s="119"/>
      <c r="I684" s="119" t="s">
        <v>196</v>
      </c>
      <c r="J684" s="121" t="s">
        <v>375</v>
      </c>
      <c r="K684" s="120"/>
      <c r="L684" s="120" t="s">
        <v>32</v>
      </c>
      <c r="M684" s="119" t="s">
        <v>33</v>
      </c>
      <c r="N684" s="232" t="s">
        <v>280</v>
      </c>
      <c r="O684" s="232"/>
      <c r="P684" s="124">
        <f t="shared" si="36"/>
        <v>0</v>
      </c>
      <c r="Q684" s="125"/>
      <c r="R684" s="125"/>
      <c r="S684" s="119" t="s">
        <v>92</v>
      </c>
      <c r="U684" s="116"/>
      <c r="V684" s="116"/>
      <c r="W684" s="116"/>
      <c r="X684" s="116"/>
      <c r="Y684" s="116" t="s">
        <v>1770</v>
      </c>
    </row>
    <row r="685" spans="1:25">
      <c r="A685" s="116">
        <v>685</v>
      </c>
      <c r="B685" s="117">
        <v>43466</v>
      </c>
      <c r="C685" s="118">
        <f t="shared" si="37"/>
        <v>1</v>
      </c>
      <c r="D685" s="119" t="s">
        <v>37</v>
      </c>
      <c r="E685" s="119" t="s">
        <v>1914</v>
      </c>
      <c r="F685" s="211"/>
      <c r="G685" s="119" t="s">
        <v>1915</v>
      </c>
      <c r="H685" s="119"/>
      <c r="I685" s="119" t="s">
        <v>42</v>
      </c>
      <c r="J685" s="119" t="s">
        <v>82</v>
      </c>
      <c r="K685" s="120"/>
      <c r="L685" s="120" t="s">
        <v>32</v>
      </c>
      <c r="M685" s="119" t="s">
        <v>33</v>
      </c>
      <c r="N685" s="232" t="s">
        <v>280</v>
      </c>
      <c r="O685" s="232"/>
      <c r="P685" s="124">
        <f t="shared" si="36"/>
        <v>0</v>
      </c>
      <c r="Q685" s="125"/>
      <c r="R685" s="125"/>
      <c r="S685" s="120" t="s">
        <v>92</v>
      </c>
      <c r="U685" s="116"/>
      <c r="V685" s="116"/>
      <c r="W685" s="116"/>
      <c r="X685" s="116"/>
      <c r="Y685" s="116" t="s">
        <v>1770</v>
      </c>
    </row>
    <row r="686" spans="1:25">
      <c r="A686" s="116">
        <v>686</v>
      </c>
      <c r="B686" s="117">
        <v>43466</v>
      </c>
      <c r="C686" s="118">
        <f t="shared" si="37"/>
        <v>1</v>
      </c>
      <c r="D686" s="119" t="s">
        <v>37</v>
      </c>
      <c r="E686" s="119" t="s">
        <v>1916</v>
      </c>
      <c r="F686" s="211"/>
      <c r="H686" s="119"/>
      <c r="J686" s="119"/>
      <c r="K686" s="120"/>
      <c r="L686" s="120" t="s">
        <v>32</v>
      </c>
      <c r="M686" s="119" t="s">
        <v>78</v>
      </c>
      <c r="N686" s="232"/>
      <c r="O686" s="232"/>
      <c r="P686" s="124">
        <f t="shared" si="36"/>
        <v>0</v>
      </c>
      <c r="Q686" s="125"/>
      <c r="R686" s="125"/>
      <c r="U686" s="116"/>
      <c r="V686" s="116"/>
      <c r="W686" s="116"/>
      <c r="X686" s="116"/>
      <c r="Y686" s="116" t="s">
        <v>1770</v>
      </c>
    </row>
    <row r="687" spans="1:25">
      <c r="A687" s="116">
        <v>687</v>
      </c>
      <c r="B687" s="117">
        <v>43466</v>
      </c>
      <c r="C687" s="118">
        <f t="shared" si="37"/>
        <v>1</v>
      </c>
      <c r="D687" s="119" t="s">
        <v>37</v>
      </c>
      <c r="E687" s="119" t="s">
        <v>1917</v>
      </c>
      <c r="F687" s="211"/>
      <c r="H687" s="119"/>
      <c r="I687" s="119" t="s">
        <v>63</v>
      </c>
      <c r="J687" s="121" t="s">
        <v>328</v>
      </c>
      <c r="K687" s="120"/>
      <c r="L687" s="120" t="s">
        <v>32</v>
      </c>
      <c r="M687" s="119" t="s">
        <v>33</v>
      </c>
      <c r="N687" s="232" t="s">
        <v>280</v>
      </c>
      <c r="O687" s="232"/>
      <c r="P687" s="124">
        <f t="shared" si="36"/>
        <v>0</v>
      </c>
      <c r="Q687" s="125"/>
      <c r="R687" s="125"/>
      <c r="U687" s="116"/>
      <c r="V687" s="116"/>
      <c r="W687" s="116"/>
      <c r="X687" s="116"/>
      <c r="Y687" s="116" t="s">
        <v>1770</v>
      </c>
    </row>
    <row r="688" spans="1:25">
      <c r="A688" s="116">
        <v>688</v>
      </c>
      <c r="B688" s="117">
        <v>43466</v>
      </c>
      <c r="C688" s="118">
        <f t="shared" si="37"/>
        <v>1</v>
      </c>
      <c r="D688" s="119" t="s">
        <v>37</v>
      </c>
      <c r="E688" s="119" t="s">
        <v>1918</v>
      </c>
      <c r="F688" s="211"/>
      <c r="H688" s="119"/>
      <c r="I688" s="119" t="s">
        <v>63</v>
      </c>
      <c r="J688" s="121" t="s">
        <v>328</v>
      </c>
      <c r="K688" s="120"/>
      <c r="L688" s="120" t="s">
        <v>32</v>
      </c>
      <c r="M688" s="119" t="s">
        <v>33</v>
      </c>
      <c r="N688" s="232" t="s">
        <v>280</v>
      </c>
      <c r="O688" s="232"/>
      <c r="P688" s="124">
        <f t="shared" si="36"/>
        <v>0</v>
      </c>
      <c r="Q688" s="125"/>
      <c r="R688" s="125"/>
      <c r="U688" s="116"/>
      <c r="V688" s="116"/>
      <c r="W688" s="116"/>
      <c r="X688" s="116"/>
      <c r="Y688" s="116" t="s">
        <v>1770</v>
      </c>
    </row>
    <row r="689" spans="1:25">
      <c r="A689" s="116">
        <v>689</v>
      </c>
      <c r="B689" s="117">
        <v>43466</v>
      </c>
      <c r="C689" s="118">
        <f t="shared" si="37"/>
        <v>1</v>
      </c>
      <c r="D689" s="119" t="s">
        <v>37</v>
      </c>
      <c r="E689" s="119" t="s">
        <v>1919</v>
      </c>
      <c r="F689" s="211"/>
      <c r="H689" s="119"/>
      <c r="J689" s="119"/>
      <c r="K689" s="120"/>
      <c r="L689" s="120" t="s">
        <v>32</v>
      </c>
      <c r="M689" s="119" t="s">
        <v>78</v>
      </c>
      <c r="N689" s="232"/>
      <c r="O689" s="232"/>
      <c r="P689" s="124">
        <f t="shared" si="36"/>
        <v>0</v>
      </c>
      <c r="Q689" s="125"/>
      <c r="R689" s="125"/>
      <c r="U689" s="116"/>
      <c r="V689" s="116"/>
      <c r="W689" s="116"/>
      <c r="X689" s="116"/>
      <c r="Y689" s="116" t="s">
        <v>1770</v>
      </c>
    </row>
    <row r="690" spans="1:25">
      <c r="A690" s="116">
        <v>690</v>
      </c>
      <c r="B690" s="117">
        <v>43466</v>
      </c>
      <c r="C690" s="118">
        <f t="shared" si="37"/>
        <v>1</v>
      </c>
      <c r="D690" s="119" t="s">
        <v>37</v>
      </c>
      <c r="E690" s="119" t="s">
        <v>1920</v>
      </c>
      <c r="F690" s="211"/>
      <c r="H690" s="119"/>
      <c r="J690" s="119"/>
      <c r="K690" s="120"/>
      <c r="L690" s="120" t="s">
        <v>32</v>
      </c>
      <c r="M690" s="119" t="s">
        <v>33</v>
      </c>
      <c r="N690" s="232" t="s">
        <v>280</v>
      </c>
      <c r="O690" s="232"/>
      <c r="P690" s="124">
        <f t="shared" si="36"/>
        <v>0</v>
      </c>
      <c r="Q690" s="125"/>
      <c r="R690" s="124"/>
      <c r="S690" s="119" t="s">
        <v>280</v>
      </c>
      <c r="U690" s="116"/>
      <c r="V690" s="116"/>
      <c r="W690" s="116"/>
      <c r="X690" s="116"/>
      <c r="Y690" s="116" t="s">
        <v>1770</v>
      </c>
    </row>
    <row r="691" spans="1:25">
      <c r="A691" s="116">
        <v>691</v>
      </c>
      <c r="B691" s="117">
        <v>43466</v>
      </c>
      <c r="C691" s="118">
        <f t="shared" si="37"/>
        <v>1</v>
      </c>
      <c r="D691" s="119" t="s">
        <v>37</v>
      </c>
      <c r="E691" s="119" t="s">
        <v>1921</v>
      </c>
      <c r="F691" s="211"/>
      <c r="H691" s="119"/>
      <c r="J691" s="119"/>
      <c r="K691" s="120"/>
      <c r="L691" s="120" t="s">
        <v>32</v>
      </c>
      <c r="M691" s="119" t="s">
        <v>78</v>
      </c>
      <c r="N691" s="232"/>
      <c r="O691" s="232"/>
      <c r="P691" s="124">
        <f t="shared" si="36"/>
        <v>0</v>
      </c>
      <c r="Q691" s="125"/>
      <c r="R691" s="125"/>
      <c r="U691" s="116"/>
      <c r="V691" s="116"/>
      <c r="W691" s="116"/>
      <c r="X691" s="116"/>
      <c r="Y691" s="116" t="s">
        <v>1770</v>
      </c>
    </row>
    <row r="692" spans="1:25">
      <c r="A692" s="116">
        <v>692</v>
      </c>
      <c r="B692" s="117">
        <v>43466</v>
      </c>
      <c r="C692" s="118">
        <f t="shared" si="37"/>
        <v>1</v>
      </c>
      <c r="D692" s="119" t="s">
        <v>37</v>
      </c>
      <c r="E692" s="119" t="s">
        <v>1922</v>
      </c>
      <c r="F692" s="211" t="s">
        <v>1923</v>
      </c>
      <c r="G692" s="119" t="s">
        <v>1924</v>
      </c>
      <c r="H692" s="119" t="s">
        <v>86</v>
      </c>
      <c r="I692" s="121" t="s">
        <v>30</v>
      </c>
      <c r="J692" s="119" t="s">
        <v>838</v>
      </c>
      <c r="K692" s="120" t="s">
        <v>65</v>
      </c>
      <c r="L692" s="120" t="s">
        <v>32</v>
      </c>
      <c r="M692" s="119" t="s">
        <v>33</v>
      </c>
      <c r="N692" s="232">
        <v>43770</v>
      </c>
      <c r="O692" s="232">
        <v>44581</v>
      </c>
      <c r="P692" s="124">
        <f t="shared" si="36"/>
        <v>1</v>
      </c>
      <c r="Q692" s="125">
        <v>5</v>
      </c>
      <c r="R692" s="125">
        <f ca="1">TODAY()-O692</f>
        <v>97</v>
      </c>
      <c r="U692" s="116"/>
      <c r="V692" s="116"/>
      <c r="W692" s="116"/>
      <c r="X692" s="116"/>
    </row>
    <row r="693" spans="1:25">
      <c r="A693" s="116">
        <v>693</v>
      </c>
      <c r="B693" s="117">
        <v>43466</v>
      </c>
      <c r="C693" s="118">
        <f t="shared" si="37"/>
        <v>1</v>
      </c>
      <c r="D693" s="119" t="s">
        <v>37</v>
      </c>
      <c r="E693" s="119" t="s">
        <v>1925</v>
      </c>
      <c r="F693" s="211"/>
      <c r="G693" s="119" t="s">
        <v>1926</v>
      </c>
      <c r="H693" s="119"/>
      <c r="I693" s="119" t="s">
        <v>63</v>
      </c>
      <c r="J693" s="121" t="s">
        <v>601</v>
      </c>
      <c r="K693" s="120"/>
      <c r="L693" s="120" t="s">
        <v>32</v>
      </c>
      <c r="M693" s="119" t="s">
        <v>33</v>
      </c>
      <c r="N693" s="232" t="s">
        <v>280</v>
      </c>
      <c r="O693" s="232"/>
      <c r="P693" s="124">
        <f t="shared" ref="P693:P714" si="38">IF(O693&lt;&gt;0,MONTH(O693),0)</f>
        <v>0</v>
      </c>
      <c r="Q693" s="125"/>
      <c r="R693" s="125"/>
      <c r="S693" s="119" t="s">
        <v>280</v>
      </c>
      <c r="U693" s="116"/>
      <c r="V693" s="116"/>
      <c r="W693" s="116"/>
      <c r="X693" s="116"/>
      <c r="Y693" s="116" t="s">
        <v>1770</v>
      </c>
    </row>
    <row r="694" spans="1:25">
      <c r="A694" s="116">
        <v>694</v>
      </c>
      <c r="B694" s="117">
        <v>43466</v>
      </c>
      <c r="C694" s="118">
        <f t="shared" si="37"/>
        <v>1</v>
      </c>
      <c r="D694" s="119" t="s">
        <v>37</v>
      </c>
      <c r="E694" s="119" t="s">
        <v>1927</v>
      </c>
      <c r="F694" s="211"/>
      <c r="H694" s="119"/>
      <c r="J694" s="119"/>
      <c r="K694" s="120"/>
      <c r="L694" s="120" t="s">
        <v>32</v>
      </c>
      <c r="M694" s="119" t="s">
        <v>78</v>
      </c>
      <c r="N694" s="232"/>
      <c r="O694" s="232"/>
      <c r="P694" s="124">
        <f t="shared" si="38"/>
        <v>0</v>
      </c>
      <c r="Q694" s="125"/>
      <c r="R694" s="125"/>
      <c r="U694" s="116"/>
      <c r="V694" s="116"/>
      <c r="W694" s="116"/>
      <c r="X694" s="116"/>
      <c r="Y694" s="116" t="s">
        <v>1770</v>
      </c>
    </row>
    <row r="695" spans="1:25">
      <c r="A695" s="116">
        <v>695</v>
      </c>
      <c r="B695" s="117">
        <v>43466</v>
      </c>
      <c r="C695" s="118">
        <f t="shared" si="37"/>
        <v>1</v>
      </c>
      <c r="D695" s="119" t="s">
        <v>37</v>
      </c>
      <c r="E695" s="119" t="s">
        <v>1928</v>
      </c>
      <c r="F695" s="211"/>
      <c r="H695" s="119"/>
      <c r="J695" s="119"/>
      <c r="K695" s="120"/>
      <c r="L695" s="120" t="s">
        <v>32</v>
      </c>
      <c r="M695" s="119" t="s">
        <v>78</v>
      </c>
      <c r="N695" s="232"/>
      <c r="O695" s="232"/>
      <c r="P695" s="124">
        <f t="shared" si="38"/>
        <v>0</v>
      </c>
      <c r="Q695" s="125"/>
      <c r="R695" s="125"/>
      <c r="U695" s="116"/>
      <c r="V695" s="116"/>
      <c r="W695" s="116"/>
      <c r="X695" s="116"/>
      <c r="Y695" s="116" t="s">
        <v>1770</v>
      </c>
    </row>
    <row r="696" spans="1:25">
      <c r="A696" s="116">
        <v>696</v>
      </c>
      <c r="B696" s="117">
        <v>43466</v>
      </c>
      <c r="C696" s="118">
        <f t="shared" si="37"/>
        <v>1</v>
      </c>
      <c r="D696" s="119" t="s">
        <v>37</v>
      </c>
      <c r="E696" s="119" t="s">
        <v>1929</v>
      </c>
      <c r="F696" s="211"/>
      <c r="G696" s="119" t="s">
        <v>1930</v>
      </c>
      <c r="H696" s="119"/>
      <c r="I696" s="119" t="s">
        <v>42</v>
      </c>
      <c r="J696" s="119" t="s">
        <v>246</v>
      </c>
      <c r="K696" s="120"/>
      <c r="L696" s="120" t="s">
        <v>32</v>
      </c>
      <c r="M696" s="119" t="s">
        <v>33</v>
      </c>
      <c r="N696" s="232" t="s">
        <v>280</v>
      </c>
      <c r="O696" s="232"/>
      <c r="P696" s="124">
        <f t="shared" si="38"/>
        <v>0</v>
      </c>
      <c r="Q696" s="125"/>
      <c r="R696" s="124"/>
      <c r="S696" s="119" t="s">
        <v>280</v>
      </c>
      <c r="U696" s="116"/>
      <c r="V696" s="116"/>
      <c r="W696" s="116"/>
      <c r="X696" s="116"/>
      <c r="Y696" s="116" t="s">
        <v>1770</v>
      </c>
    </row>
    <row r="697" spans="1:25">
      <c r="A697" s="116">
        <v>697</v>
      </c>
      <c r="B697" s="117">
        <v>43466</v>
      </c>
      <c r="C697" s="118">
        <f t="shared" si="37"/>
        <v>1</v>
      </c>
      <c r="D697" s="119" t="s">
        <v>25</v>
      </c>
      <c r="E697" s="119" t="s">
        <v>1931</v>
      </c>
      <c r="F697" s="211"/>
      <c r="G697" s="119" t="s">
        <v>1932</v>
      </c>
      <c r="H697" s="119"/>
      <c r="I697" s="119" t="s">
        <v>42</v>
      </c>
      <c r="J697" s="119" t="s">
        <v>82</v>
      </c>
      <c r="K697" s="120"/>
      <c r="L697" s="120" t="s">
        <v>32</v>
      </c>
      <c r="M697" s="119" t="s">
        <v>33</v>
      </c>
      <c r="N697" s="232">
        <v>43767</v>
      </c>
      <c r="O697" s="232">
        <v>44126</v>
      </c>
      <c r="P697" s="124">
        <f t="shared" si="38"/>
        <v>10</v>
      </c>
      <c r="Q697" s="125">
        <v>3</v>
      </c>
      <c r="R697" s="125">
        <f ca="1">TODAY()-O697</f>
        <v>552</v>
      </c>
      <c r="U697" s="116"/>
      <c r="V697" s="116"/>
      <c r="W697" s="116"/>
      <c r="X697" s="116"/>
    </row>
    <row r="698" spans="1:25">
      <c r="A698" s="116">
        <v>698</v>
      </c>
      <c r="B698" s="117">
        <v>43466</v>
      </c>
      <c r="C698" s="118">
        <f t="shared" si="37"/>
        <v>1</v>
      </c>
      <c r="D698" s="119"/>
      <c r="E698" s="119" t="s">
        <v>1933</v>
      </c>
      <c r="F698" s="211"/>
      <c r="H698" s="119"/>
      <c r="J698" s="119"/>
      <c r="K698" s="120"/>
      <c r="L698" s="120" t="s">
        <v>32</v>
      </c>
      <c r="M698" s="119" t="s">
        <v>78</v>
      </c>
      <c r="N698" s="232"/>
      <c r="O698" s="232"/>
      <c r="P698" s="124">
        <f t="shared" si="38"/>
        <v>0</v>
      </c>
      <c r="Q698" s="125"/>
      <c r="R698" s="125"/>
      <c r="U698" s="116"/>
      <c r="V698" s="116"/>
      <c r="W698" s="116"/>
      <c r="X698" s="116"/>
      <c r="Y698" s="116" t="s">
        <v>1770</v>
      </c>
    </row>
    <row r="699" spans="1:25">
      <c r="A699" s="116">
        <v>699</v>
      </c>
      <c r="B699" s="117">
        <v>43466</v>
      </c>
      <c r="C699" s="118">
        <f t="shared" si="37"/>
        <v>1</v>
      </c>
      <c r="D699" s="119" t="s">
        <v>25</v>
      </c>
      <c r="E699" s="119" t="s">
        <v>1934</v>
      </c>
      <c r="F699" s="211" t="s">
        <v>1935</v>
      </c>
      <c r="G699" s="119" t="s">
        <v>85</v>
      </c>
      <c r="H699" s="119" t="s">
        <v>29</v>
      </c>
      <c r="I699" s="119" t="s">
        <v>42</v>
      </c>
      <c r="K699" s="120"/>
      <c r="L699" s="120" t="s">
        <v>32</v>
      </c>
      <c r="M699" s="119" t="s">
        <v>33</v>
      </c>
      <c r="N699" s="232">
        <v>43767</v>
      </c>
      <c r="O699" s="232">
        <v>44399</v>
      </c>
      <c r="P699" s="124">
        <f t="shared" si="38"/>
        <v>7</v>
      </c>
      <c r="Q699" s="125">
        <v>3</v>
      </c>
      <c r="R699" s="125">
        <f ca="1">TODAY()-O699</f>
        <v>279</v>
      </c>
      <c r="S699" s="119" t="s">
        <v>135</v>
      </c>
      <c r="T699" s="126">
        <v>43769</v>
      </c>
      <c r="U699" s="116" t="s">
        <v>1936</v>
      </c>
      <c r="V699" s="116" t="s">
        <v>57</v>
      </c>
      <c r="W699" s="122" t="s">
        <v>58</v>
      </c>
      <c r="X699" s="122">
        <v>44104</v>
      </c>
      <c r="Y699" s="116" t="s">
        <v>1937</v>
      </c>
    </row>
    <row r="700" spans="1:25">
      <c r="A700" s="116">
        <v>700</v>
      </c>
      <c r="B700" s="117">
        <v>43466</v>
      </c>
      <c r="C700" s="118">
        <f t="shared" si="37"/>
        <v>1</v>
      </c>
      <c r="D700" s="119"/>
      <c r="E700" s="119" t="s">
        <v>1938</v>
      </c>
      <c r="F700" s="211"/>
      <c r="H700" s="119"/>
      <c r="J700" s="119"/>
      <c r="K700" s="120"/>
      <c r="L700" s="120" t="s">
        <v>32</v>
      </c>
      <c r="M700" s="119" t="s">
        <v>78</v>
      </c>
      <c r="N700" s="232"/>
      <c r="O700" s="232"/>
      <c r="P700" s="124">
        <f t="shared" si="38"/>
        <v>0</v>
      </c>
      <c r="Q700" s="125"/>
      <c r="R700" s="125"/>
      <c r="U700" s="116"/>
      <c r="V700" s="116"/>
      <c r="W700" s="116"/>
      <c r="X700" s="116"/>
      <c r="Y700" s="116" t="s">
        <v>1770</v>
      </c>
    </row>
    <row r="701" spans="1:25">
      <c r="A701" s="116">
        <v>701</v>
      </c>
      <c r="B701" s="117">
        <v>43466</v>
      </c>
      <c r="C701" s="118">
        <f t="shared" si="37"/>
        <v>1</v>
      </c>
      <c r="D701" s="119"/>
      <c r="E701" s="119" t="s">
        <v>1939</v>
      </c>
      <c r="F701" s="211"/>
      <c r="H701" s="119"/>
      <c r="J701" s="119"/>
      <c r="K701" s="120"/>
      <c r="L701" s="120" t="s">
        <v>32</v>
      </c>
      <c r="M701" s="119" t="s">
        <v>78</v>
      </c>
      <c r="N701" s="232"/>
      <c r="O701" s="232"/>
      <c r="P701" s="124">
        <f t="shared" si="38"/>
        <v>0</v>
      </c>
      <c r="Q701" s="125"/>
      <c r="R701" s="125"/>
      <c r="U701" s="116"/>
      <c r="V701" s="116"/>
      <c r="W701" s="116"/>
      <c r="X701" s="116"/>
      <c r="Y701" s="116" t="s">
        <v>1770</v>
      </c>
    </row>
    <row r="702" spans="1:25" ht="27.6">
      <c r="A702" s="116">
        <v>702</v>
      </c>
      <c r="B702" s="117">
        <v>43466</v>
      </c>
      <c r="C702" s="118">
        <f t="shared" si="37"/>
        <v>1</v>
      </c>
      <c r="D702" s="119" t="s">
        <v>37</v>
      </c>
      <c r="E702" s="119" t="s">
        <v>1940</v>
      </c>
      <c r="F702" s="211" t="s">
        <v>1941</v>
      </c>
      <c r="G702" s="119" t="s">
        <v>1942</v>
      </c>
      <c r="H702" s="119"/>
      <c r="J702" s="119"/>
      <c r="K702" s="120" t="s">
        <v>65</v>
      </c>
      <c r="L702" s="120" t="s">
        <v>32</v>
      </c>
      <c r="M702" s="119" t="s">
        <v>33</v>
      </c>
      <c r="N702" s="232">
        <v>43767</v>
      </c>
      <c r="O702" s="232">
        <v>44530</v>
      </c>
      <c r="P702" s="124">
        <f t="shared" si="38"/>
        <v>11</v>
      </c>
      <c r="Q702" s="125"/>
      <c r="R702" s="124"/>
      <c r="S702" s="119" t="s">
        <v>92</v>
      </c>
      <c r="T702" s="126">
        <v>43767</v>
      </c>
      <c r="U702" s="116"/>
      <c r="V702" s="116"/>
      <c r="W702" s="116"/>
      <c r="X702" s="116"/>
      <c r="Y702" s="116" t="s">
        <v>1770</v>
      </c>
    </row>
    <row r="703" spans="1:25">
      <c r="A703" s="116">
        <v>703</v>
      </c>
      <c r="B703" s="129">
        <v>44501</v>
      </c>
      <c r="C703" s="118">
        <f t="shared" si="37"/>
        <v>11</v>
      </c>
      <c r="D703" s="130" t="s">
        <v>25</v>
      </c>
      <c r="E703" s="130" t="s">
        <v>1943</v>
      </c>
      <c r="F703" s="211" t="s">
        <v>1944</v>
      </c>
      <c r="G703" s="119" t="s">
        <v>1945</v>
      </c>
      <c r="H703" s="119" t="s">
        <v>53</v>
      </c>
      <c r="J703" s="119"/>
      <c r="K703" s="120" t="s">
        <v>65</v>
      </c>
      <c r="L703" s="131" t="s">
        <v>32</v>
      </c>
      <c r="M703" s="130" t="s">
        <v>78</v>
      </c>
      <c r="N703" s="233"/>
      <c r="O703" s="233"/>
      <c r="P703" s="124">
        <f t="shared" si="38"/>
        <v>0</v>
      </c>
      <c r="Q703" s="133"/>
      <c r="R703" s="133"/>
    </row>
    <row r="704" spans="1:25">
      <c r="A704" s="116">
        <v>704</v>
      </c>
      <c r="B704" s="117">
        <v>43466</v>
      </c>
      <c r="C704" s="118">
        <f t="shared" si="37"/>
        <v>1</v>
      </c>
      <c r="D704" s="119"/>
      <c r="E704" s="119" t="s">
        <v>1946</v>
      </c>
      <c r="F704" s="211"/>
      <c r="H704" s="119"/>
      <c r="I704" s="119" t="s">
        <v>63</v>
      </c>
      <c r="J704" s="121" t="s">
        <v>328</v>
      </c>
      <c r="K704" s="120"/>
      <c r="L704" s="120" t="s">
        <v>32</v>
      </c>
      <c r="M704" s="119" t="s">
        <v>33</v>
      </c>
      <c r="N704" s="232" t="s">
        <v>280</v>
      </c>
      <c r="O704" s="232"/>
      <c r="P704" s="124">
        <f t="shared" si="38"/>
        <v>0</v>
      </c>
      <c r="Q704" s="125"/>
      <c r="R704" s="125"/>
      <c r="S704" s="119" t="s">
        <v>92</v>
      </c>
      <c r="U704" s="116"/>
      <c r="V704" s="116"/>
      <c r="W704" s="116"/>
      <c r="X704" s="116"/>
      <c r="Y704" s="116" t="s">
        <v>1770</v>
      </c>
    </row>
    <row r="705" spans="1:25">
      <c r="A705" s="116">
        <v>705</v>
      </c>
      <c r="B705" s="117">
        <v>43466</v>
      </c>
      <c r="C705" s="118">
        <f t="shared" si="37"/>
        <v>1</v>
      </c>
      <c r="D705" s="119" t="s">
        <v>25</v>
      </c>
      <c r="E705" s="161" t="s">
        <v>1947</v>
      </c>
      <c r="F705" s="211" t="s">
        <v>1948</v>
      </c>
      <c r="G705" s="119" t="s">
        <v>1949</v>
      </c>
      <c r="H705" s="119"/>
      <c r="I705" s="119" t="s">
        <v>63</v>
      </c>
      <c r="J705" s="121" t="s">
        <v>328</v>
      </c>
      <c r="K705" s="120" t="s">
        <v>65</v>
      </c>
      <c r="L705" s="120" t="s">
        <v>32</v>
      </c>
      <c r="M705" s="119" t="s">
        <v>33</v>
      </c>
      <c r="N705" s="232">
        <v>43767</v>
      </c>
      <c r="O705" s="232">
        <v>43794</v>
      </c>
      <c r="P705" s="124">
        <f t="shared" si="38"/>
        <v>11</v>
      </c>
      <c r="Q705" s="125">
        <v>1</v>
      </c>
      <c r="R705" s="125"/>
      <c r="S705" s="120" t="s">
        <v>55</v>
      </c>
      <c r="U705" s="116"/>
      <c r="V705" s="116"/>
      <c r="W705" s="116"/>
      <c r="X705" s="116"/>
      <c r="Y705" s="116" t="s">
        <v>1770</v>
      </c>
    </row>
    <row r="706" spans="1:25">
      <c r="A706" s="116">
        <v>706</v>
      </c>
      <c r="B706" s="117">
        <v>43466</v>
      </c>
      <c r="C706" s="118">
        <f t="shared" si="37"/>
        <v>1</v>
      </c>
      <c r="D706" s="162" t="s">
        <v>252</v>
      </c>
      <c r="E706" s="121" t="s">
        <v>1950</v>
      </c>
      <c r="F706" s="211" t="s">
        <v>1951</v>
      </c>
      <c r="G706" s="119" t="s">
        <v>1952</v>
      </c>
      <c r="H706" s="119" t="s">
        <v>41</v>
      </c>
      <c r="I706" s="119" t="s">
        <v>42</v>
      </c>
      <c r="K706" s="120"/>
      <c r="L706" s="120" t="s">
        <v>32</v>
      </c>
      <c r="M706" s="119" t="s">
        <v>33</v>
      </c>
      <c r="N706" s="232">
        <v>43770</v>
      </c>
      <c r="O706" s="232">
        <v>44396</v>
      </c>
      <c r="P706" s="124">
        <f t="shared" si="38"/>
        <v>7</v>
      </c>
      <c r="Q706" s="125"/>
      <c r="R706" s="125">
        <f ca="1">TODAY()-O706</f>
        <v>282</v>
      </c>
      <c r="S706" s="120" t="s">
        <v>55</v>
      </c>
      <c r="U706" s="116"/>
      <c r="V706" s="116"/>
      <c r="W706" s="116"/>
      <c r="X706" s="116"/>
      <c r="Y706" s="127" t="s">
        <v>1211</v>
      </c>
    </row>
    <row r="707" spans="1:25">
      <c r="A707" s="116">
        <v>707</v>
      </c>
      <c r="B707" s="117">
        <v>43466</v>
      </c>
      <c r="C707" s="118">
        <f t="shared" si="37"/>
        <v>1</v>
      </c>
      <c r="D707" s="119" t="s">
        <v>25</v>
      </c>
      <c r="E707" s="163" t="s">
        <v>1953</v>
      </c>
      <c r="F707" s="211" t="s">
        <v>1954</v>
      </c>
      <c r="G707" s="119" t="s">
        <v>1955</v>
      </c>
      <c r="H707" s="119" t="s">
        <v>48</v>
      </c>
      <c r="I707" s="119" t="s">
        <v>196</v>
      </c>
      <c r="J707" s="121" t="s">
        <v>196</v>
      </c>
      <c r="K707" s="120" t="s">
        <v>65</v>
      </c>
      <c r="L707" s="120" t="s">
        <v>32</v>
      </c>
      <c r="M707" s="119" t="s">
        <v>33</v>
      </c>
      <c r="N707" s="232">
        <v>43767</v>
      </c>
      <c r="O707" s="232"/>
      <c r="P707" s="124">
        <f t="shared" si="38"/>
        <v>0</v>
      </c>
      <c r="Q707" s="125"/>
      <c r="R707" s="124"/>
      <c r="S707" s="119" t="s">
        <v>92</v>
      </c>
      <c r="T707" s="126">
        <v>408981</v>
      </c>
      <c r="U707" s="116"/>
      <c r="V707" s="116"/>
      <c r="W707" s="116"/>
      <c r="X707" s="116"/>
      <c r="Y707" s="116" t="s">
        <v>1770</v>
      </c>
    </row>
    <row r="708" spans="1:25" ht="27.6">
      <c r="A708" s="116">
        <v>708</v>
      </c>
      <c r="B708" s="117">
        <v>43466</v>
      </c>
      <c r="C708" s="118">
        <f t="shared" si="37"/>
        <v>1</v>
      </c>
      <c r="D708" s="119" t="s">
        <v>25</v>
      </c>
      <c r="E708" s="119" t="s">
        <v>1956</v>
      </c>
      <c r="F708" s="211" t="s">
        <v>1957</v>
      </c>
      <c r="G708" s="119" t="s">
        <v>1958</v>
      </c>
      <c r="H708" s="119" t="s">
        <v>1173</v>
      </c>
      <c r="I708" s="119" t="s">
        <v>63</v>
      </c>
      <c r="J708" s="119" t="s">
        <v>63</v>
      </c>
      <c r="K708" s="120"/>
      <c r="L708" s="120" t="s">
        <v>32</v>
      </c>
      <c r="M708" s="119" t="s">
        <v>33</v>
      </c>
      <c r="N708" s="232">
        <v>43767</v>
      </c>
      <c r="O708" s="232">
        <v>44399</v>
      </c>
      <c r="P708" s="124">
        <f t="shared" si="38"/>
        <v>7</v>
      </c>
      <c r="Q708" s="125"/>
      <c r="R708" s="124"/>
      <c r="S708" s="119" t="s">
        <v>92</v>
      </c>
      <c r="U708" s="116"/>
      <c r="V708" s="116"/>
      <c r="W708" s="116"/>
      <c r="X708" s="116"/>
      <c r="Y708" s="116" t="s">
        <v>59</v>
      </c>
    </row>
    <row r="709" spans="1:25">
      <c r="A709" s="116">
        <v>709</v>
      </c>
      <c r="B709" s="117">
        <v>43466</v>
      </c>
      <c r="C709" s="118">
        <f t="shared" si="37"/>
        <v>1</v>
      </c>
      <c r="D709" s="119" t="s">
        <v>1959</v>
      </c>
      <c r="E709" s="119" t="s">
        <v>1960</v>
      </c>
      <c r="F709" s="211"/>
      <c r="H709" s="119"/>
      <c r="J709" s="119"/>
      <c r="K709" s="120"/>
      <c r="L709" s="120" t="s">
        <v>32</v>
      </c>
      <c r="M709" s="119" t="s">
        <v>33</v>
      </c>
      <c r="N709" s="232">
        <v>43767</v>
      </c>
      <c r="O709" s="232"/>
      <c r="P709" s="124">
        <f t="shared" si="38"/>
        <v>0</v>
      </c>
      <c r="Q709" s="125"/>
      <c r="R709" s="124"/>
      <c r="S709" s="119" t="s">
        <v>92</v>
      </c>
      <c r="U709" s="116"/>
      <c r="V709" s="116"/>
      <c r="W709" s="116"/>
      <c r="X709" s="116"/>
      <c r="Y709" s="116" t="s">
        <v>674</v>
      </c>
    </row>
    <row r="710" spans="1:25">
      <c r="A710" s="116">
        <v>710</v>
      </c>
      <c r="B710" s="117">
        <v>43466</v>
      </c>
      <c r="C710" s="118">
        <f t="shared" si="37"/>
        <v>1</v>
      </c>
      <c r="D710" s="119" t="s">
        <v>25</v>
      </c>
      <c r="E710" s="119" t="s">
        <v>1961</v>
      </c>
      <c r="F710" s="211" t="s">
        <v>579</v>
      </c>
      <c r="G710" s="119" t="s">
        <v>1962</v>
      </c>
      <c r="H710" s="119" t="s">
        <v>97</v>
      </c>
      <c r="I710" s="119" t="s">
        <v>63</v>
      </c>
      <c r="J710" s="121" t="s">
        <v>328</v>
      </c>
      <c r="K710" s="120" t="s">
        <v>65</v>
      </c>
      <c r="L710" s="120" t="s">
        <v>32</v>
      </c>
      <c r="M710" s="119" t="s">
        <v>33</v>
      </c>
      <c r="N710" s="232">
        <v>43770</v>
      </c>
      <c r="O710" s="232">
        <v>43794</v>
      </c>
      <c r="P710" s="124">
        <f t="shared" si="38"/>
        <v>11</v>
      </c>
      <c r="Q710" s="125">
        <v>1</v>
      </c>
      <c r="R710" s="125"/>
      <c r="S710" s="120" t="s">
        <v>92</v>
      </c>
      <c r="T710" s="126">
        <v>43796</v>
      </c>
      <c r="U710" s="116"/>
      <c r="V710" s="116"/>
      <c r="W710" s="116"/>
      <c r="X710" s="116"/>
      <c r="Y710" s="127" t="s">
        <v>356</v>
      </c>
    </row>
    <row r="711" spans="1:25">
      <c r="A711" s="116">
        <v>711</v>
      </c>
      <c r="B711" s="117">
        <v>43466</v>
      </c>
      <c r="C711" s="118">
        <f t="shared" si="37"/>
        <v>1</v>
      </c>
      <c r="D711" s="119"/>
      <c r="E711" s="119" t="s">
        <v>1963</v>
      </c>
      <c r="F711" s="211"/>
      <c r="H711" s="119"/>
      <c r="J711" s="119"/>
      <c r="K711" s="120"/>
      <c r="L711" s="120" t="s">
        <v>32</v>
      </c>
      <c r="M711" s="119" t="s">
        <v>78</v>
      </c>
      <c r="N711" s="232"/>
      <c r="O711" s="232"/>
      <c r="P711" s="124">
        <f t="shared" si="38"/>
        <v>0</v>
      </c>
      <c r="Q711" s="125"/>
      <c r="R711" s="125"/>
      <c r="U711" s="116"/>
      <c r="V711" s="116"/>
      <c r="W711" s="116"/>
      <c r="X711" s="116"/>
      <c r="Y711" s="116" t="s">
        <v>1426</v>
      </c>
    </row>
    <row r="712" spans="1:25">
      <c r="A712" s="116">
        <v>712</v>
      </c>
      <c r="B712" s="117">
        <v>43466</v>
      </c>
      <c r="C712" s="118">
        <f t="shared" si="37"/>
        <v>1</v>
      </c>
      <c r="D712" s="119" t="s">
        <v>25</v>
      </c>
      <c r="E712" s="119" t="s">
        <v>1964</v>
      </c>
      <c r="F712" s="211" t="s">
        <v>1965</v>
      </c>
      <c r="G712" s="119" t="s">
        <v>1966</v>
      </c>
      <c r="H712" s="119"/>
      <c r="I712" s="119" t="s">
        <v>63</v>
      </c>
      <c r="J712" s="121" t="s">
        <v>328</v>
      </c>
      <c r="K712" s="120" t="s">
        <v>65</v>
      </c>
      <c r="L712" s="120" t="s">
        <v>32</v>
      </c>
      <c r="M712" s="119" t="s">
        <v>33</v>
      </c>
      <c r="N712" s="232">
        <v>43767</v>
      </c>
      <c r="O712" s="232"/>
      <c r="P712" s="124">
        <f t="shared" si="38"/>
        <v>0</v>
      </c>
      <c r="Q712" s="125"/>
      <c r="R712" s="125"/>
      <c r="S712" s="120" t="s">
        <v>55</v>
      </c>
      <c r="U712" s="116"/>
      <c r="V712" s="116"/>
      <c r="W712" s="116"/>
      <c r="X712" s="116"/>
      <c r="Y712" s="127" t="s">
        <v>356</v>
      </c>
    </row>
    <row r="713" spans="1:25">
      <c r="A713" s="116">
        <v>713</v>
      </c>
      <c r="B713" s="117">
        <v>43466</v>
      </c>
      <c r="C713" s="118">
        <f t="shared" si="37"/>
        <v>1</v>
      </c>
      <c r="D713" s="119"/>
      <c r="E713" s="119" t="s">
        <v>1967</v>
      </c>
      <c r="F713" s="211"/>
      <c r="H713" s="119"/>
      <c r="J713" s="119"/>
      <c r="K713" s="120"/>
      <c r="L713" s="120" t="s">
        <v>32</v>
      </c>
      <c r="M713" s="119" t="s">
        <v>78</v>
      </c>
      <c r="N713" s="232"/>
      <c r="O713" s="232"/>
      <c r="P713" s="124">
        <f t="shared" si="38"/>
        <v>0</v>
      </c>
      <c r="Q713" s="125"/>
      <c r="R713" s="125"/>
      <c r="U713" s="116"/>
      <c r="V713" s="116"/>
      <c r="W713" s="116"/>
      <c r="X713" s="116"/>
      <c r="Y713" s="116" t="s">
        <v>1426</v>
      </c>
    </row>
    <row r="714" spans="1:25">
      <c r="A714" s="116">
        <v>714</v>
      </c>
      <c r="B714" s="117">
        <v>43466</v>
      </c>
      <c r="C714" s="118">
        <f t="shared" si="37"/>
        <v>1</v>
      </c>
      <c r="D714" s="119"/>
      <c r="E714" s="119" t="s">
        <v>1968</v>
      </c>
      <c r="F714" s="211"/>
      <c r="H714" s="119"/>
      <c r="J714" s="119"/>
      <c r="K714" s="120"/>
      <c r="L714" s="120" t="s">
        <v>32</v>
      </c>
      <c r="M714" s="119" t="s">
        <v>78</v>
      </c>
      <c r="N714" s="232"/>
      <c r="O714" s="232"/>
      <c r="P714" s="124">
        <f t="shared" si="38"/>
        <v>0</v>
      </c>
      <c r="Q714" s="125"/>
      <c r="R714" s="125"/>
      <c r="U714" s="116"/>
      <c r="V714" s="116"/>
      <c r="W714" s="116"/>
      <c r="X714" s="116"/>
      <c r="Y714" s="116" t="s">
        <v>1426</v>
      </c>
    </row>
    <row r="715" spans="1:25">
      <c r="A715" s="116">
        <v>715</v>
      </c>
      <c r="B715" s="117">
        <v>43466</v>
      </c>
      <c r="C715" s="118">
        <f t="shared" si="37"/>
        <v>1</v>
      </c>
      <c r="D715" s="119" t="s">
        <v>25</v>
      </c>
      <c r="E715" s="119" t="s">
        <v>1969</v>
      </c>
      <c r="F715" s="211" t="s">
        <v>1948</v>
      </c>
      <c r="G715" s="119" t="s">
        <v>1970</v>
      </c>
      <c r="H715" s="119"/>
      <c r="I715" s="119" t="s">
        <v>63</v>
      </c>
      <c r="J715" s="121" t="s">
        <v>328</v>
      </c>
      <c r="K715" s="120" t="s">
        <v>65</v>
      </c>
      <c r="L715" s="120" t="s">
        <v>32</v>
      </c>
      <c r="M715" s="119" t="s">
        <v>33</v>
      </c>
      <c r="N715" s="232">
        <v>43767</v>
      </c>
      <c r="P715" s="124">
        <f>IF(T715&lt;&gt;0,MONTH(T715),0)</f>
        <v>11</v>
      </c>
      <c r="Q715" s="125"/>
      <c r="R715" s="125"/>
      <c r="S715" s="120" t="s">
        <v>92</v>
      </c>
      <c r="T715" s="122">
        <v>43774</v>
      </c>
      <c r="U715" s="116"/>
      <c r="V715" s="116"/>
      <c r="W715" s="116"/>
      <c r="X715" s="116"/>
      <c r="Y715" s="127" t="s">
        <v>356</v>
      </c>
    </row>
    <row r="716" spans="1:25">
      <c r="A716" s="116">
        <v>716</v>
      </c>
      <c r="B716" s="117">
        <v>43466</v>
      </c>
      <c r="C716" s="118">
        <f t="shared" si="37"/>
        <v>1</v>
      </c>
      <c r="D716" s="119"/>
      <c r="E716" s="119" t="s">
        <v>1971</v>
      </c>
      <c r="F716" s="211"/>
      <c r="H716" s="119"/>
      <c r="J716" s="119"/>
      <c r="K716" s="120"/>
      <c r="L716" s="120" t="s">
        <v>32</v>
      </c>
      <c r="M716" s="119" t="s">
        <v>78</v>
      </c>
      <c r="N716" s="232"/>
      <c r="O716" s="232"/>
      <c r="P716" s="124">
        <f t="shared" ref="P716:P746" si="39">IF(O716&lt;&gt;0,MONTH(O716),0)</f>
        <v>0</v>
      </c>
      <c r="Q716" s="125"/>
      <c r="R716" s="125"/>
      <c r="U716" s="116"/>
      <c r="V716" s="116"/>
      <c r="W716" s="116"/>
      <c r="X716" s="116"/>
      <c r="Y716" s="116" t="s">
        <v>1426</v>
      </c>
    </row>
    <row r="717" spans="1:25">
      <c r="A717" s="116">
        <v>717</v>
      </c>
      <c r="B717" s="117">
        <v>43466</v>
      </c>
      <c r="C717" s="118">
        <f t="shared" si="37"/>
        <v>1</v>
      </c>
      <c r="D717" s="119" t="s">
        <v>252</v>
      </c>
      <c r="E717" s="119" t="s">
        <v>1972</v>
      </c>
      <c r="F717" s="211" t="s">
        <v>469</v>
      </c>
      <c r="G717" s="119" t="s">
        <v>1973</v>
      </c>
      <c r="H717" s="119" t="s">
        <v>29</v>
      </c>
      <c r="I717" s="119" t="s">
        <v>63</v>
      </c>
      <c r="J717" s="119" t="s">
        <v>63</v>
      </c>
      <c r="K717" s="120"/>
      <c r="L717" s="120" t="s">
        <v>32</v>
      </c>
      <c r="M717" s="119" t="s">
        <v>33</v>
      </c>
      <c r="N717" s="232">
        <v>43767</v>
      </c>
      <c r="O717" s="232">
        <v>44260</v>
      </c>
      <c r="P717" s="124">
        <f t="shared" si="39"/>
        <v>3</v>
      </c>
      <c r="Q717" s="125">
        <v>3</v>
      </c>
      <c r="R717" s="125">
        <f ca="1">TODAY()-O717</f>
        <v>418</v>
      </c>
      <c r="S717" s="119" t="s">
        <v>92</v>
      </c>
      <c r="T717" s="126">
        <v>44260</v>
      </c>
      <c r="U717" s="116"/>
      <c r="V717" s="116"/>
      <c r="W717" s="116"/>
      <c r="X717" s="116"/>
      <c r="Y717" s="127" t="s">
        <v>1974</v>
      </c>
    </row>
    <row r="718" spans="1:25">
      <c r="A718" s="116">
        <v>718</v>
      </c>
      <c r="B718" s="117">
        <v>43466</v>
      </c>
      <c r="C718" s="118">
        <f t="shared" ref="C718:C781" si="40">IF(B718&lt;&gt;0,MONTH(B718),0)</f>
        <v>1</v>
      </c>
      <c r="D718" s="119" t="s">
        <v>252</v>
      </c>
      <c r="E718" s="119" t="s">
        <v>1975</v>
      </c>
      <c r="F718" s="211" t="s">
        <v>1259</v>
      </c>
      <c r="G718" s="119" t="s">
        <v>1976</v>
      </c>
      <c r="H718" s="119" t="s">
        <v>101</v>
      </c>
      <c r="I718" s="119" t="s">
        <v>63</v>
      </c>
      <c r="J718" s="119" t="s">
        <v>63</v>
      </c>
      <c r="K718" s="120"/>
      <c r="L718" s="120" t="s">
        <v>32</v>
      </c>
      <c r="M718" s="119" t="s">
        <v>33</v>
      </c>
      <c r="N718" s="232">
        <v>44281</v>
      </c>
      <c r="O718" s="232"/>
      <c r="P718" s="124">
        <f t="shared" si="39"/>
        <v>0</v>
      </c>
      <c r="Q718" s="125"/>
      <c r="R718" s="125"/>
      <c r="S718" s="120" t="s">
        <v>135</v>
      </c>
      <c r="T718" s="126">
        <v>44281</v>
      </c>
      <c r="U718" s="116"/>
      <c r="V718" s="116"/>
      <c r="W718" s="116"/>
      <c r="X718" s="116"/>
      <c r="Y718" s="116" t="s">
        <v>1034</v>
      </c>
    </row>
    <row r="719" spans="1:25">
      <c r="A719" s="116">
        <v>719</v>
      </c>
      <c r="B719" s="117">
        <v>43466</v>
      </c>
      <c r="C719" s="118">
        <f t="shared" si="40"/>
        <v>1</v>
      </c>
      <c r="D719" s="119"/>
      <c r="E719" s="119" t="s">
        <v>1977</v>
      </c>
      <c r="F719" s="211"/>
      <c r="H719" s="119"/>
      <c r="J719" s="119"/>
      <c r="K719" s="120"/>
      <c r="L719" s="120" t="s">
        <v>32</v>
      </c>
      <c r="M719" s="119" t="s">
        <v>78</v>
      </c>
      <c r="N719" s="232"/>
      <c r="O719" s="232"/>
      <c r="P719" s="124">
        <f t="shared" si="39"/>
        <v>0</v>
      </c>
      <c r="Q719" s="125"/>
      <c r="R719" s="125"/>
      <c r="U719" s="116"/>
      <c r="V719" s="116"/>
      <c r="W719" s="116"/>
      <c r="X719" s="116"/>
      <c r="Y719" s="116" t="s">
        <v>1426</v>
      </c>
    </row>
    <row r="720" spans="1:25">
      <c r="A720" s="116">
        <v>720</v>
      </c>
      <c r="B720" s="117">
        <v>43466</v>
      </c>
      <c r="C720" s="118">
        <f t="shared" si="40"/>
        <v>1</v>
      </c>
      <c r="D720" s="119"/>
      <c r="E720" s="119" t="s">
        <v>1978</v>
      </c>
      <c r="F720" s="211"/>
      <c r="H720" s="119"/>
      <c r="J720" s="119"/>
      <c r="K720" s="120"/>
      <c r="L720" s="120" t="s">
        <v>32</v>
      </c>
      <c r="M720" s="119" t="s">
        <v>78</v>
      </c>
      <c r="N720" s="232"/>
      <c r="O720" s="232"/>
      <c r="P720" s="124">
        <f t="shared" si="39"/>
        <v>0</v>
      </c>
      <c r="Q720" s="125"/>
      <c r="R720" s="125"/>
      <c r="U720" s="116"/>
      <c r="V720" s="116"/>
      <c r="W720" s="116"/>
      <c r="X720" s="116"/>
      <c r="Y720" s="116" t="s">
        <v>1426</v>
      </c>
    </row>
    <row r="721" spans="1:25">
      <c r="A721" s="116">
        <v>721</v>
      </c>
      <c r="B721" s="117">
        <v>43466</v>
      </c>
      <c r="C721" s="118">
        <f t="shared" si="40"/>
        <v>1</v>
      </c>
      <c r="D721" s="119"/>
      <c r="E721" s="119" t="s">
        <v>1979</v>
      </c>
      <c r="F721" s="211"/>
      <c r="H721" s="119"/>
      <c r="J721" s="119"/>
      <c r="K721" s="120"/>
      <c r="L721" s="120" t="s">
        <v>32</v>
      </c>
      <c r="M721" s="119" t="s">
        <v>78</v>
      </c>
      <c r="N721" s="232"/>
      <c r="O721" s="232"/>
      <c r="P721" s="124">
        <f t="shared" si="39"/>
        <v>0</v>
      </c>
      <c r="Q721" s="125"/>
      <c r="R721" s="125"/>
      <c r="U721" s="116"/>
      <c r="V721" s="116"/>
      <c r="W721" s="116"/>
      <c r="X721" s="116"/>
      <c r="Y721" s="116" t="s">
        <v>1426</v>
      </c>
    </row>
    <row r="722" spans="1:25" ht="14.4">
      <c r="A722" s="116">
        <v>722</v>
      </c>
      <c r="B722" s="117">
        <v>43466</v>
      </c>
      <c r="C722" s="118">
        <f t="shared" si="40"/>
        <v>1</v>
      </c>
      <c r="D722" s="119" t="s">
        <v>25</v>
      </c>
      <c r="E722" s="119" t="s">
        <v>1980</v>
      </c>
      <c r="F722" s="211" t="s">
        <v>1156</v>
      </c>
      <c r="G722" s="119" t="s">
        <v>1981</v>
      </c>
      <c r="H722" s="119" t="s">
        <v>76</v>
      </c>
      <c r="I722" s="119" t="s">
        <v>63</v>
      </c>
      <c r="J722" s="119" t="s">
        <v>63</v>
      </c>
      <c r="K722" s="120"/>
      <c r="L722" s="120" t="s">
        <v>32</v>
      </c>
      <c r="M722" s="119" t="s">
        <v>33</v>
      </c>
      <c r="N722" s="232">
        <v>43767</v>
      </c>
      <c r="O722" s="232"/>
      <c r="P722" s="124">
        <f t="shared" si="39"/>
        <v>0</v>
      </c>
      <c r="Q722" s="125"/>
      <c r="R722" s="124"/>
      <c r="S722" s="119" t="s">
        <v>135</v>
      </c>
      <c r="T722" s="126">
        <v>43767</v>
      </c>
      <c r="U722" t="s">
        <v>1982</v>
      </c>
      <c r="V722" s="116" t="s">
        <v>156</v>
      </c>
      <c r="W722" s="116"/>
      <c r="X722" s="126">
        <v>44131</v>
      </c>
      <c r="Y722" s="116" t="s">
        <v>674</v>
      </c>
    </row>
    <row r="723" spans="1:25">
      <c r="A723" s="116">
        <v>723</v>
      </c>
      <c r="B723" s="117">
        <v>43466</v>
      </c>
      <c r="C723" s="118">
        <f t="shared" si="40"/>
        <v>1</v>
      </c>
      <c r="D723" s="119" t="s">
        <v>252</v>
      </c>
      <c r="E723" s="119" t="s">
        <v>1983</v>
      </c>
      <c r="F723" s="211" t="s">
        <v>1984</v>
      </c>
      <c r="G723" s="119" t="s">
        <v>1985</v>
      </c>
      <c r="H723" s="119" t="s">
        <v>41</v>
      </c>
      <c r="I723" s="119" t="s">
        <v>63</v>
      </c>
      <c r="J723" s="119" t="s">
        <v>63</v>
      </c>
      <c r="K723" s="120"/>
      <c r="L723" s="120" t="s">
        <v>32</v>
      </c>
      <c r="M723" s="119" t="s">
        <v>78</v>
      </c>
      <c r="N723" s="232"/>
      <c r="O723" s="233"/>
      <c r="P723" s="124">
        <f t="shared" si="39"/>
        <v>0</v>
      </c>
      <c r="Q723" s="133"/>
      <c r="R723" s="133"/>
      <c r="U723" s="116"/>
      <c r="V723" s="116"/>
      <c r="W723" s="116"/>
      <c r="X723" s="116"/>
    </row>
    <row r="724" spans="1:25">
      <c r="A724" s="116">
        <v>724</v>
      </c>
      <c r="B724" s="117">
        <v>43466</v>
      </c>
      <c r="C724" s="118">
        <f t="shared" si="40"/>
        <v>1</v>
      </c>
      <c r="D724" s="119" t="s">
        <v>25</v>
      </c>
      <c r="E724" s="119" t="s">
        <v>1986</v>
      </c>
      <c r="F724" s="211" t="s">
        <v>1987</v>
      </c>
      <c r="G724" s="119" t="s">
        <v>1988</v>
      </c>
      <c r="H724" s="120" t="s">
        <v>48</v>
      </c>
      <c r="I724" s="121" t="s">
        <v>30</v>
      </c>
      <c r="J724" s="121" t="s">
        <v>838</v>
      </c>
      <c r="K724" s="120"/>
      <c r="L724" s="120" t="s">
        <v>32</v>
      </c>
      <c r="M724" s="121" t="s">
        <v>33</v>
      </c>
      <c r="N724" s="232">
        <v>43767</v>
      </c>
      <c r="O724" s="157"/>
      <c r="P724" s="124">
        <f t="shared" si="39"/>
        <v>0</v>
      </c>
      <c r="Q724" s="127"/>
      <c r="R724" s="126"/>
      <c r="S724" s="120" t="s">
        <v>34</v>
      </c>
      <c r="T724" s="116"/>
      <c r="U724" s="116"/>
      <c r="V724" s="116"/>
      <c r="W724" s="127"/>
      <c r="X724" s="116"/>
      <c r="Y724" s="116" t="s">
        <v>1989</v>
      </c>
    </row>
    <row r="725" spans="1:25">
      <c r="A725" s="116">
        <v>725</v>
      </c>
      <c r="B725" s="117">
        <v>43466</v>
      </c>
      <c r="C725" s="118">
        <f t="shared" si="40"/>
        <v>1</v>
      </c>
      <c r="D725" s="119" t="s">
        <v>25</v>
      </c>
      <c r="E725" s="119" t="s">
        <v>1990</v>
      </c>
      <c r="F725" s="211"/>
      <c r="G725" s="119" t="s">
        <v>1991</v>
      </c>
      <c r="H725" s="119"/>
      <c r="I725" s="121" t="s">
        <v>42</v>
      </c>
      <c r="J725" s="121" t="s">
        <v>72</v>
      </c>
      <c r="K725" s="120" t="s">
        <v>65</v>
      </c>
      <c r="L725" s="120" t="s">
        <v>32</v>
      </c>
      <c r="M725" s="119" t="s">
        <v>33</v>
      </c>
      <c r="N725" s="232">
        <v>43767</v>
      </c>
      <c r="O725" s="232" t="s">
        <v>44</v>
      </c>
      <c r="P725" s="124" t="e">
        <f t="shared" si="39"/>
        <v>#VALUE!</v>
      </c>
      <c r="Q725" s="125">
        <v>3</v>
      </c>
      <c r="R725" s="125"/>
      <c r="S725" s="120" t="s">
        <v>55</v>
      </c>
      <c r="U725" s="116"/>
      <c r="V725" s="116"/>
      <c r="W725" s="116"/>
      <c r="X725" s="116"/>
      <c r="Y725" s="127" t="s">
        <v>356</v>
      </c>
    </row>
    <row r="726" spans="1:25">
      <c r="A726" s="116">
        <v>726</v>
      </c>
      <c r="B726" s="117">
        <v>43466</v>
      </c>
      <c r="C726" s="118">
        <f t="shared" si="40"/>
        <v>1</v>
      </c>
      <c r="D726" s="119"/>
      <c r="E726" s="119" t="s">
        <v>1992</v>
      </c>
      <c r="F726" s="211"/>
      <c r="H726" s="119"/>
      <c r="J726" s="119"/>
      <c r="K726" s="120"/>
      <c r="L726" s="120" t="s">
        <v>32</v>
      </c>
      <c r="M726" s="119" t="s">
        <v>78</v>
      </c>
      <c r="N726" s="232"/>
      <c r="O726" s="232"/>
      <c r="P726" s="124">
        <f t="shared" si="39"/>
        <v>0</v>
      </c>
      <c r="Q726" s="125"/>
      <c r="R726" s="125"/>
      <c r="U726" s="116"/>
      <c r="V726" s="116"/>
      <c r="W726" s="116"/>
      <c r="X726" s="116"/>
      <c r="Y726" s="116" t="s">
        <v>1426</v>
      </c>
    </row>
    <row r="727" spans="1:25">
      <c r="A727" s="116">
        <v>727</v>
      </c>
      <c r="B727" s="117">
        <v>43466</v>
      </c>
      <c r="C727" s="118">
        <f t="shared" si="40"/>
        <v>1</v>
      </c>
      <c r="D727" s="119"/>
      <c r="E727" s="119" t="s">
        <v>1993</v>
      </c>
      <c r="F727" s="211"/>
      <c r="G727" s="119" t="s">
        <v>1994</v>
      </c>
      <c r="H727" s="119"/>
      <c r="I727" s="119" t="s">
        <v>63</v>
      </c>
      <c r="J727" s="121" t="s">
        <v>64</v>
      </c>
      <c r="K727" s="120"/>
      <c r="L727" s="120" t="s">
        <v>32</v>
      </c>
      <c r="M727" s="119" t="s">
        <v>33</v>
      </c>
      <c r="N727" s="232" t="s">
        <v>280</v>
      </c>
      <c r="O727" s="232"/>
      <c r="P727" s="124">
        <f t="shared" si="39"/>
        <v>0</v>
      </c>
      <c r="Q727" s="125"/>
      <c r="R727" s="125"/>
      <c r="S727" s="120" t="s">
        <v>92</v>
      </c>
      <c r="U727" s="116"/>
      <c r="V727" s="116"/>
      <c r="W727" s="116"/>
      <c r="X727" s="116"/>
    </row>
    <row r="728" spans="1:25">
      <c r="A728" s="116">
        <v>728</v>
      </c>
      <c r="B728" s="117">
        <v>43466</v>
      </c>
      <c r="C728" s="118">
        <f t="shared" si="40"/>
        <v>1</v>
      </c>
      <c r="D728" s="119" t="s">
        <v>25</v>
      </c>
      <c r="E728" s="119" t="s">
        <v>1995</v>
      </c>
      <c r="F728" s="211" t="s">
        <v>1996</v>
      </c>
      <c r="G728" s="119" t="s">
        <v>1997</v>
      </c>
      <c r="H728" s="119" t="s">
        <v>97</v>
      </c>
      <c r="I728" s="119" t="s">
        <v>63</v>
      </c>
      <c r="J728" s="119" t="s">
        <v>63</v>
      </c>
      <c r="K728" s="120"/>
      <c r="L728" s="120" t="s">
        <v>32</v>
      </c>
      <c r="M728" s="119" t="s">
        <v>33</v>
      </c>
      <c r="N728" s="232">
        <v>43767</v>
      </c>
      <c r="O728" s="232"/>
      <c r="P728" s="124">
        <f t="shared" si="39"/>
        <v>0</v>
      </c>
      <c r="Q728" s="125"/>
      <c r="R728" s="124"/>
      <c r="S728" s="119" t="s">
        <v>34</v>
      </c>
      <c r="U728" s="116"/>
      <c r="V728" s="116"/>
      <c r="W728" s="116"/>
      <c r="X728" s="116"/>
      <c r="Y728" s="116" t="s">
        <v>1989</v>
      </c>
    </row>
    <row r="729" spans="1:25">
      <c r="A729" s="116">
        <v>729</v>
      </c>
      <c r="B729" s="117">
        <v>43466</v>
      </c>
      <c r="C729" s="118">
        <f t="shared" si="40"/>
        <v>1</v>
      </c>
      <c r="D729" s="119" t="s">
        <v>25</v>
      </c>
      <c r="E729" s="119" t="s">
        <v>1998</v>
      </c>
      <c r="F729" s="211"/>
      <c r="G729" s="119" t="s">
        <v>1999</v>
      </c>
      <c r="H729" s="119"/>
      <c r="J729" s="120"/>
      <c r="K729" s="120"/>
      <c r="L729" s="120" t="s">
        <v>32</v>
      </c>
      <c r="M729" s="119" t="s">
        <v>33</v>
      </c>
      <c r="N729" s="232">
        <v>43767</v>
      </c>
      <c r="O729" s="232">
        <v>44126</v>
      </c>
      <c r="P729" s="124">
        <f t="shared" si="39"/>
        <v>10</v>
      </c>
      <c r="Q729" s="125">
        <v>3</v>
      </c>
      <c r="R729" s="125">
        <f ca="1">TODAY()-O729</f>
        <v>552</v>
      </c>
      <c r="U729" s="116"/>
      <c r="V729" s="116"/>
      <c r="W729" s="116"/>
      <c r="X729" s="116"/>
    </row>
    <row r="730" spans="1:25" ht="27.6">
      <c r="A730" s="116">
        <v>730</v>
      </c>
      <c r="B730" s="117">
        <v>43466</v>
      </c>
      <c r="C730" s="118">
        <f t="shared" si="40"/>
        <v>1</v>
      </c>
      <c r="D730" s="119" t="s">
        <v>25</v>
      </c>
      <c r="E730" s="119" t="s">
        <v>2000</v>
      </c>
      <c r="F730" s="211" t="s">
        <v>2001</v>
      </c>
      <c r="G730" s="119" t="s">
        <v>2002</v>
      </c>
      <c r="H730" s="119"/>
      <c r="I730" s="119" t="s">
        <v>63</v>
      </c>
      <c r="J730" s="121" t="s">
        <v>328</v>
      </c>
      <c r="K730" s="120" t="s">
        <v>65</v>
      </c>
      <c r="L730" s="120" t="s">
        <v>32</v>
      </c>
      <c r="M730" s="119" t="s">
        <v>33</v>
      </c>
      <c r="N730" s="232">
        <v>43770</v>
      </c>
      <c r="O730" s="232" t="s">
        <v>44</v>
      </c>
      <c r="P730" s="124" t="e">
        <f t="shared" si="39"/>
        <v>#VALUE!</v>
      </c>
      <c r="Q730" s="125">
        <v>1</v>
      </c>
      <c r="R730" s="125"/>
      <c r="S730" s="120" t="s">
        <v>55</v>
      </c>
      <c r="U730" s="116"/>
      <c r="V730" s="116"/>
      <c r="W730" s="116"/>
      <c r="X730" s="116"/>
      <c r="Y730" s="127" t="s">
        <v>356</v>
      </c>
    </row>
    <row r="731" spans="1:25">
      <c r="A731" s="116">
        <v>731</v>
      </c>
      <c r="B731" s="117">
        <v>43466</v>
      </c>
      <c r="C731" s="118">
        <f t="shared" si="40"/>
        <v>1</v>
      </c>
      <c r="D731" s="119" t="s">
        <v>25</v>
      </c>
      <c r="E731" s="119" t="s">
        <v>2003</v>
      </c>
      <c r="F731" s="211" t="s">
        <v>2003</v>
      </c>
      <c r="G731" s="119" t="s">
        <v>2004</v>
      </c>
      <c r="H731" s="119" t="s">
        <v>29</v>
      </c>
      <c r="I731" s="119" t="s">
        <v>42</v>
      </c>
      <c r="K731" s="120"/>
      <c r="L731" s="120" t="s">
        <v>32</v>
      </c>
      <c r="M731" s="119" t="s">
        <v>33</v>
      </c>
      <c r="N731" s="232">
        <v>43767</v>
      </c>
      <c r="O731" s="232"/>
      <c r="P731" s="124">
        <f t="shared" si="39"/>
        <v>0</v>
      </c>
      <c r="Q731" s="125"/>
      <c r="R731" s="124"/>
      <c r="S731" s="119" t="s">
        <v>34</v>
      </c>
      <c r="U731" s="116"/>
      <c r="V731" s="116"/>
      <c r="W731" s="116"/>
      <c r="X731" s="116"/>
      <c r="Y731" s="116" t="s">
        <v>2005</v>
      </c>
    </row>
    <row r="732" spans="1:25">
      <c r="A732" s="116">
        <v>732</v>
      </c>
      <c r="B732" s="117">
        <v>43466</v>
      </c>
      <c r="C732" s="118">
        <f t="shared" si="40"/>
        <v>1</v>
      </c>
      <c r="D732" s="119" t="s">
        <v>252</v>
      </c>
      <c r="E732" s="119" t="s">
        <v>2006</v>
      </c>
      <c r="F732" s="211" t="s">
        <v>2007</v>
      </c>
      <c r="G732" s="119" t="s">
        <v>2008</v>
      </c>
      <c r="H732" s="119" t="s">
        <v>97</v>
      </c>
      <c r="I732" s="119" t="s">
        <v>63</v>
      </c>
      <c r="J732" s="119" t="s">
        <v>63</v>
      </c>
      <c r="K732" s="120"/>
      <c r="L732" s="120" t="s">
        <v>32</v>
      </c>
      <c r="M732" s="119" t="s">
        <v>33</v>
      </c>
      <c r="N732" s="232">
        <v>44281</v>
      </c>
      <c r="O732" s="232"/>
      <c r="P732" s="124">
        <f t="shared" si="39"/>
        <v>0</v>
      </c>
      <c r="Q732" s="125"/>
      <c r="R732" s="125"/>
      <c r="S732" s="120" t="s">
        <v>92</v>
      </c>
      <c r="T732" s="126">
        <v>44298</v>
      </c>
      <c r="U732" s="116"/>
      <c r="V732" s="116"/>
      <c r="W732" s="116"/>
      <c r="X732" s="116"/>
      <c r="Y732" s="116" t="s">
        <v>2009</v>
      </c>
    </row>
    <row r="733" spans="1:25">
      <c r="A733" s="116">
        <v>733</v>
      </c>
      <c r="B733" s="117">
        <v>43466</v>
      </c>
      <c r="C733" s="118">
        <f t="shared" si="40"/>
        <v>1</v>
      </c>
      <c r="D733" s="119"/>
      <c r="E733" s="119" t="s">
        <v>2010</v>
      </c>
      <c r="F733" s="211"/>
      <c r="H733" s="119"/>
      <c r="J733" s="119"/>
      <c r="K733" s="120"/>
      <c r="L733" s="120" t="s">
        <v>32</v>
      </c>
      <c r="M733" s="119" t="s">
        <v>78</v>
      </c>
      <c r="N733" s="232"/>
      <c r="O733" s="232"/>
      <c r="P733" s="124">
        <f t="shared" si="39"/>
        <v>0</v>
      </c>
      <c r="Q733" s="125"/>
      <c r="R733" s="125"/>
      <c r="U733" s="116"/>
      <c r="V733" s="116"/>
      <c r="W733" s="116"/>
      <c r="X733" s="116"/>
      <c r="Y733" s="116" t="s">
        <v>1426</v>
      </c>
    </row>
    <row r="734" spans="1:25">
      <c r="A734" s="116">
        <v>734</v>
      </c>
      <c r="B734" s="117">
        <v>43466</v>
      </c>
      <c r="C734" s="118">
        <f t="shared" si="40"/>
        <v>1</v>
      </c>
      <c r="D734" s="119" t="s">
        <v>252</v>
      </c>
      <c r="E734" s="119" t="s">
        <v>2011</v>
      </c>
      <c r="F734" s="211" t="s">
        <v>2012</v>
      </c>
      <c r="G734" s="119" t="s">
        <v>1988</v>
      </c>
      <c r="H734" s="119" t="s">
        <v>76</v>
      </c>
      <c r="I734" s="119" t="s">
        <v>63</v>
      </c>
      <c r="J734" s="119" t="s">
        <v>63</v>
      </c>
      <c r="K734" s="120"/>
      <c r="L734" s="120" t="s">
        <v>32</v>
      </c>
      <c r="M734" s="119" t="s">
        <v>33</v>
      </c>
      <c r="N734" s="232">
        <v>44281</v>
      </c>
      <c r="O734" s="232"/>
      <c r="P734" s="124">
        <f t="shared" si="39"/>
        <v>0</v>
      </c>
      <c r="Q734" s="125"/>
      <c r="R734" s="125"/>
      <c r="S734" s="120" t="s">
        <v>92</v>
      </c>
      <c r="T734" s="126">
        <v>44285</v>
      </c>
      <c r="U734" s="116"/>
      <c r="V734" s="116"/>
      <c r="W734" s="116"/>
      <c r="X734" s="116"/>
      <c r="Y734" s="116" t="s">
        <v>2013</v>
      </c>
    </row>
    <row r="735" spans="1:25">
      <c r="A735" s="116">
        <v>735</v>
      </c>
      <c r="B735" s="117">
        <v>43466</v>
      </c>
      <c r="C735" s="118">
        <f t="shared" si="40"/>
        <v>1</v>
      </c>
      <c r="D735" s="119"/>
      <c r="E735" s="119" t="s">
        <v>2014</v>
      </c>
      <c r="F735" s="211"/>
      <c r="H735" s="119"/>
      <c r="J735" s="119"/>
      <c r="K735" s="120"/>
      <c r="L735" s="120" t="s">
        <v>32</v>
      </c>
      <c r="M735" s="119" t="s">
        <v>78</v>
      </c>
      <c r="N735" s="232"/>
      <c r="O735" s="232"/>
      <c r="P735" s="124">
        <f t="shared" si="39"/>
        <v>0</v>
      </c>
      <c r="Q735" s="125"/>
      <c r="R735" s="125"/>
      <c r="U735" s="116"/>
      <c r="V735" s="116"/>
      <c r="W735" s="116"/>
      <c r="X735" s="116"/>
      <c r="Y735" s="116" t="s">
        <v>1426</v>
      </c>
    </row>
    <row r="736" spans="1:25">
      <c r="A736" s="116">
        <v>736</v>
      </c>
      <c r="B736" s="117">
        <v>43466</v>
      </c>
      <c r="C736" s="118">
        <f t="shared" si="40"/>
        <v>1</v>
      </c>
      <c r="D736" s="119"/>
      <c r="E736" s="119" t="s">
        <v>2015</v>
      </c>
      <c r="F736" s="211"/>
      <c r="H736" s="119"/>
      <c r="J736" s="119"/>
      <c r="K736" s="120"/>
      <c r="L736" s="120" t="s">
        <v>32</v>
      </c>
      <c r="M736" s="119" t="s">
        <v>78</v>
      </c>
      <c r="N736" s="232"/>
      <c r="O736" s="232"/>
      <c r="P736" s="124">
        <f t="shared" si="39"/>
        <v>0</v>
      </c>
      <c r="Q736" s="125"/>
      <c r="R736" s="125"/>
      <c r="U736" s="116"/>
      <c r="V736" s="116"/>
      <c r="W736" s="116"/>
      <c r="X736" s="116"/>
      <c r="Y736" s="116" t="s">
        <v>1426</v>
      </c>
    </row>
    <row r="737" spans="1:25">
      <c r="A737" s="116">
        <v>737</v>
      </c>
      <c r="B737" s="117">
        <v>43466</v>
      </c>
      <c r="C737" s="118">
        <f t="shared" si="40"/>
        <v>1</v>
      </c>
      <c r="D737" s="119"/>
      <c r="E737" s="119" t="s">
        <v>2016</v>
      </c>
      <c r="F737" s="211"/>
      <c r="H737" s="119"/>
      <c r="J737" s="119"/>
      <c r="K737" s="120"/>
      <c r="L737" s="120" t="s">
        <v>32</v>
      </c>
      <c r="M737" s="119" t="s">
        <v>78</v>
      </c>
      <c r="N737" s="232"/>
      <c r="O737" s="232"/>
      <c r="P737" s="124">
        <f t="shared" si="39"/>
        <v>0</v>
      </c>
      <c r="Q737" s="125"/>
      <c r="R737" s="125"/>
      <c r="U737" s="116"/>
      <c r="V737" s="116"/>
      <c r="W737" s="116"/>
      <c r="X737" s="116"/>
      <c r="Y737" s="116" t="s">
        <v>1426</v>
      </c>
    </row>
    <row r="738" spans="1:25">
      <c r="A738" s="116">
        <v>738</v>
      </c>
      <c r="B738" s="117">
        <v>43466</v>
      </c>
      <c r="C738" s="118">
        <f t="shared" si="40"/>
        <v>1</v>
      </c>
      <c r="D738" s="119"/>
      <c r="E738" s="119" t="s">
        <v>2017</v>
      </c>
      <c r="F738" s="211"/>
      <c r="H738" s="119"/>
      <c r="J738" s="119"/>
      <c r="K738" s="120"/>
      <c r="L738" s="120" t="s">
        <v>32</v>
      </c>
      <c r="M738" s="119" t="s">
        <v>78</v>
      </c>
      <c r="N738" s="232"/>
      <c r="O738" s="232"/>
      <c r="P738" s="124">
        <f t="shared" si="39"/>
        <v>0</v>
      </c>
      <c r="Q738" s="125"/>
      <c r="R738" s="125"/>
      <c r="U738" s="116"/>
      <c r="V738" s="116"/>
      <c r="W738" s="116"/>
      <c r="X738" s="116"/>
      <c r="Y738" s="116" t="s">
        <v>1426</v>
      </c>
    </row>
    <row r="739" spans="1:25">
      <c r="A739" s="116">
        <v>739</v>
      </c>
      <c r="B739" s="117">
        <v>43466</v>
      </c>
      <c r="C739" s="118">
        <f t="shared" si="40"/>
        <v>1</v>
      </c>
      <c r="D739" s="119"/>
      <c r="E739" s="119" t="s">
        <v>2018</v>
      </c>
      <c r="F739" s="211"/>
      <c r="H739" s="119"/>
      <c r="J739" s="119"/>
      <c r="K739" s="120"/>
      <c r="L739" s="120" t="s">
        <v>32</v>
      </c>
      <c r="M739" s="119" t="s">
        <v>78</v>
      </c>
      <c r="N739" s="232"/>
      <c r="O739" s="232"/>
      <c r="P739" s="124">
        <f t="shared" si="39"/>
        <v>0</v>
      </c>
      <c r="Q739" s="125"/>
      <c r="R739" s="125"/>
      <c r="U739" s="116"/>
      <c r="V739" s="116"/>
      <c r="W739" s="116"/>
      <c r="X739" s="116"/>
      <c r="Y739" s="116" t="s">
        <v>1426</v>
      </c>
    </row>
    <row r="740" spans="1:25">
      <c r="A740" s="116">
        <v>740</v>
      </c>
      <c r="B740" s="117">
        <v>43466</v>
      </c>
      <c r="C740" s="118">
        <f t="shared" si="40"/>
        <v>1</v>
      </c>
      <c r="D740" s="119"/>
      <c r="E740" s="119" t="s">
        <v>2019</v>
      </c>
      <c r="F740" s="211"/>
      <c r="H740" s="119"/>
      <c r="J740" s="119"/>
      <c r="K740" s="120"/>
      <c r="L740" s="120" t="s">
        <v>32</v>
      </c>
      <c r="M740" s="119" t="s">
        <v>78</v>
      </c>
      <c r="N740" s="232"/>
      <c r="O740" s="232"/>
      <c r="P740" s="124">
        <f t="shared" si="39"/>
        <v>0</v>
      </c>
      <c r="Q740" s="125"/>
      <c r="R740" s="125"/>
      <c r="U740" s="116"/>
      <c r="V740" s="116"/>
      <c r="W740" s="116"/>
      <c r="X740" s="116"/>
      <c r="Y740" s="116" t="s">
        <v>1426</v>
      </c>
    </row>
    <row r="741" spans="1:25">
      <c r="A741" s="116">
        <v>741</v>
      </c>
      <c r="B741" s="117">
        <v>43466</v>
      </c>
      <c r="C741" s="118">
        <f t="shared" si="40"/>
        <v>1</v>
      </c>
      <c r="D741" s="119" t="s">
        <v>252</v>
      </c>
      <c r="E741" s="119" t="s">
        <v>2020</v>
      </c>
      <c r="F741" s="211" t="s">
        <v>636</v>
      </c>
      <c r="G741" s="119" t="s">
        <v>2021</v>
      </c>
      <c r="H741" s="119" t="s">
        <v>29</v>
      </c>
      <c r="I741" s="119" t="s">
        <v>42</v>
      </c>
      <c r="K741" s="120"/>
      <c r="L741" s="120" t="s">
        <v>32</v>
      </c>
      <c r="M741" s="119" t="s">
        <v>33</v>
      </c>
      <c r="N741" s="232">
        <v>43801</v>
      </c>
      <c r="O741" s="232">
        <v>44389</v>
      </c>
      <c r="P741" s="124">
        <f t="shared" si="39"/>
        <v>7</v>
      </c>
      <c r="Q741" s="125">
        <v>1</v>
      </c>
      <c r="R741" s="125">
        <f ca="1">TODAY()-O741</f>
        <v>289</v>
      </c>
      <c r="S741" s="120" t="s">
        <v>55</v>
      </c>
      <c r="U741" s="116"/>
      <c r="V741" s="116"/>
      <c r="W741" s="116"/>
      <c r="X741" s="116"/>
      <c r="Y741" s="116" t="s">
        <v>1211</v>
      </c>
    </row>
    <row r="742" spans="1:25">
      <c r="A742" s="116">
        <v>742</v>
      </c>
      <c r="B742" s="117">
        <v>43466</v>
      </c>
      <c r="C742" s="118">
        <f t="shared" si="40"/>
        <v>1</v>
      </c>
      <c r="D742" s="119" t="s">
        <v>252</v>
      </c>
      <c r="E742" s="119" t="s">
        <v>2022</v>
      </c>
      <c r="F742" s="211" t="s">
        <v>2023</v>
      </c>
      <c r="G742" s="119" t="s">
        <v>1765</v>
      </c>
      <c r="H742" s="119" t="s">
        <v>97</v>
      </c>
      <c r="I742" s="119" t="s">
        <v>42</v>
      </c>
      <c r="K742" s="120" t="s">
        <v>65</v>
      </c>
      <c r="L742" s="120" t="s">
        <v>32</v>
      </c>
      <c r="M742" s="119" t="s">
        <v>33</v>
      </c>
      <c r="N742" s="232">
        <v>43774</v>
      </c>
      <c r="O742" s="232">
        <v>44259</v>
      </c>
      <c r="P742" s="124">
        <f t="shared" si="39"/>
        <v>3</v>
      </c>
      <c r="Q742" s="125">
        <v>3</v>
      </c>
      <c r="R742" s="125">
        <f ca="1">TODAY()-O742</f>
        <v>419</v>
      </c>
      <c r="S742" s="119" t="s">
        <v>237</v>
      </c>
      <c r="T742" s="126">
        <v>43774</v>
      </c>
      <c r="U742" s="116"/>
      <c r="V742" s="116"/>
      <c r="W742" s="116"/>
      <c r="X742" s="116"/>
      <c r="Y742" s="127" t="s">
        <v>136</v>
      </c>
    </row>
    <row r="743" spans="1:25">
      <c r="A743" s="116">
        <v>743</v>
      </c>
      <c r="B743" s="117">
        <v>43466</v>
      </c>
      <c r="C743" s="118">
        <f t="shared" si="40"/>
        <v>1</v>
      </c>
      <c r="D743" s="119"/>
      <c r="E743" s="119" t="s">
        <v>2024</v>
      </c>
      <c r="F743" s="211"/>
      <c r="H743" s="119"/>
      <c r="J743" s="119"/>
      <c r="K743" s="120"/>
      <c r="L743" s="120" t="s">
        <v>32</v>
      </c>
      <c r="M743" s="119" t="s">
        <v>78</v>
      </c>
      <c r="N743" s="232"/>
      <c r="O743" s="232"/>
      <c r="P743" s="124">
        <f t="shared" si="39"/>
        <v>0</v>
      </c>
      <c r="Q743" s="125"/>
      <c r="R743" s="125"/>
      <c r="U743" s="116"/>
      <c r="V743" s="116"/>
      <c r="W743" s="116"/>
      <c r="X743" s="116"/>
      <c r="Y743" s="116" t="s">
        <v>1426</v>
      </c>
    </row>
    <row r="744" spans="1:25">
      <c r="A744" s="116">
        <v>744</v>
      </c>
      <c r="B744" s="117">
        <v>43466</v>
      </c>
      <c r="C744" s="118">
        <f t="shared" si="40"/>
        <v>1</v>
      </c>
      <c r="D744" s="119"/>
      <c r="E744" s="119" t="s">
        <v>2025</v>
      </c>
      <c r="F744" s="211"/>
      <c r="H744" s="119"/>
      <c r="J744" s="119"/>
      <c r="K744" s="120"/>
      <c r="L744" s="120" t="s">
        <v>32</v>
      </c>
      <c r="M744" s="119" t="s">
        <v>78</v>
      </c>
      <c r="N744" s="232"/>
      <c r="O744" s="232"/>
      <c r="P744" s="124">
        <f t="shared" si="39"/>
        <v>0</v>
      </c>
      <c r="Q744" s="125"/>
      <c r="R744" s="125"/>
      <c r="U744" s="116"/>
      <c r="V744" s="116"/>
      <c r="W744" s="116"/>
      <c r="X744" s="116"/>
      <c r="Y744" s="116" t="s">
        <v>1426</v>
      </c>
    </row>
    <row r="745" spans="1:25">
      <c r="A745" s="116">
        <v>745</v>
      </c>
      <c r="B745" s="117">
        <v>43466</v>
      </c>
      <c r="C745" s="118">
        <f t="shared" si="40"/>
        <v>1</v>
      </c>
      <c r="D745" s="119"/>
      <c r="E745" s="119" t="s">
        <v>2026</v>
      </c>
      <c r="F745" s="211"/>
      <c r="H745" s="119"/>
      <c r="J745" s="119"/>
      <c r="K745" s="120"/>
      <c r="L745" s="120" t="s">
        <v>32</v>
      </c>
      <c r="M745" s="119" t="s">
        <v>78</v>
      </c>
      <c r="N745" s="232"/>
      <c r="O745" s="232"/>
      <c r="P745" s="124">
        <f t="shared" si="39"/>
        <v>0</v>
      </c>
      <c r="Q745" s="125"/>
      <c r="R745" s="125"/>
      <c r="U745" s="116"/>
      <c r="V745" s="116"/>
      <c r="W745" s="116"/>
      <c r="X745" s="116"/>
      <c r="Y745" s="116" t="s">
        <v>1426</v>
      </c>
    </row>
    <row r="746" spans="1:25">
      <c r="A746" s="116">
        <v>746</v>
      </c>
      <c r="B746" s="117">
        <v>43466</v>
      </c>
      <c r="C746" s="118">
        <f t="shared" si="40"/>
        <v>1</v>
      </c>
      <c r="D746" s="119"/>
      <c r="E746" s="119" t="s">
        <v>2027</v>
      </c>
      <c r="F746" s="211"/>
      <c r="H746" s="119"/>
      <c r="J746" s="119"/>
      <c r="K746" s="120"/>
      <c r="L746" s="120" t="s">
        <v>32</v>
      </c>
      <c r="M746" s="119" t="s">
        <v>33</v>
      </c>
      <c r="N746" s="232">
        <v>43799</v>
      </c>
      <c r="O746" s="232"/>
      <c r="P746" s="124">
        <f t="shared" si="39"/>
        <v>0</v>
      </c>
      <c r="Q746" s="125"/>
      <c r="R746" s="124"/>
      <c r="S746" s="119" t="s">
        <v>92</v>
      </c>
      <c r="U746" s="116"/>
      <c r="V746" s="116"/>
      <c r="W746" s="116"/>
      <c r="X746" s="116"/>
    </row>
    <row r="747" spans="1:25">
      <c r="A747" s="116">
        <v>747</v>
      </c>
      <c r="B747" s="117">
        <v>43466</v>
      </c>
      <c r="C747" s="118">
        <f t="shared" si="40"/>
        <v>1</v>
      </c>
      <c r="D747" s="119" t="s">
        <v>25</v>
      </c>
      <c r="E747" s="119" t="s">
        <v>2028</v>
      </c>
      <c r="F747" s="211" t="s">
        <v>2029</v>
      </c>
      <c r="G747" s="119" t="s">
        <v>2030</v>
      </c>
      <c r="H747" s="119" t="s">
        <v>53</v>
      </c>
      <c r="I747" s="121" t="s">
        <v>42</v>
      </c>
      <c r="J747" s="121" t="s">
        <v>72</v>
      </c>
      <c r="K747" s="120" t="s">
        <v>65</v>
      </c>
      <c r="L747" s="120" t="s">
        <v>32</v>
      </c>
      <c r="M747" s="119" t="s">
        <v>33</v>
      </c>
      <c r="N747" s="232">
        <v>43774</v>
      </c>
      <c r="O747" s="232">
        <v>44424</v>
      </c>
      <c r="P747" s="124"/>
      <c r="Q747" s="125">
        <v>2</v>
      </c>
      <c r="R747" s="125">
        <f ca="1">TODAY()-O747</f>
        <v>254</v>
      </c>
      <c r="S747" s="120" t="s">
        <v>55</v>
      </c>
      <c r="U747" s="116"/>
      <c r="V747" s="116"/>
      <c r="W747" s="116"/>
      <c r="X747" s="116"/>
      <c r="Y747" s="127" t="s">
        <v>356</v>
      </c>
    </row>
    <row r="748" spans="1:25">
      <c r="A748" s="116">
        <v>748</v>
      </c>
      <c r="B748" s="117">
        <v>43466</v>
      </c>
      <c r="C748" s="118">
        <f t="shared" si="40"/>
        <v>1</v>
      </c>
      <c r="D748" s="119" t="s">
        <v>37</v>
      </c>
      <c r="E748" s="119" t="s">
        <v>2031</v>
      </c>
      <c r="F748" s="211"/>
      <c r="G748" s="119" t="s">
        <v>2032</v>
      </c>
      <c r="H748" s="119"/>
      <c r="J748" s="119"/>
      <c r="K748" s="120"/>
      <c r="L748" s="120" t="s">
        <v>32</v>
      </c>
      <c r="M748" s="119" t="s">
        <v>33</v>
      </c>
      <c r="N748" s="232">
        <v>43774</v>
      </c>
      <c r="O748" s="232">
        <v>43881</v>
      </c>
      <c r="P748" s="124">
        <f t="shared" ref="P748:P761" si="41">IF(O748&lt;&gt;0,MONTH(O748),0)</f>
        <v>2</v>
      </c>
      <c r="Q748" s="125">
        <v>1</v>
      </c>
      <c r="R748" s="125">
        <f ca="1">TODAY()-O748</f>
        <v>797</v>
      </c>
      <c r="S748" s="119" t="s">
        <v>92</v>
      </c>
      <c r="T748" s="126">
        <v>43881</v>
      </c>
      <c r="U748" s="116"/>
      <c r="V748" s="116"/>
      <c r="W748" s="116"/>
      <c r="X748" s="116"/>
      <c r="Y748" s="116" t="s">
        <v>356</v>
      </c>
    </row>
    <row r="749" spans="1:25">
      <c r="A749" s="116">
        <v>749</v>
      </c>
      <c r="B749" s="117">
        <v>43466</v>
      </c>
      <c r="C749" s="118">
        <f t="shared" si="40"/>
        <v>1</v>
      </c>
      <c r="D749" s="119"/>
      <c r="E749" s="119" t="s">
        <v>2033</v>
      </c>
      <c r="F749" s="211"/>
      <c r="H749" s="119"/>
      <c r="J749" s="119"/>
      <c r="K749" s="120"/>
      <c r="L749" s="120" t="s">
        <v>32</v>
      </c>
      <c r="M749" s="119" t="s">
        <v>78</v>
      </c>
      <c r="N749" s="232"/>
      <c r="O749" s="232"/>
      <c r="P749" s="124">
        <f t="shared" si="41"/>
        <v>0</v>
      </c>
      <c r="Q749" s="125"/>
      <c r="R749" s="125"/>
      <c r="U749" s="116"/>
      <c r="V749" s="116"/>
      <c r="W749" s="116"/>
      <c r="X749" s="116"/>
      <c r="Y749" s="116" t="s">
        <v>1426</v>
      </c>
    </row>
    <row r="750" spans="1:25">
      <c r="A750" s="116">
        <v>750</v>
      </c>
      <c r="B750" s="117">
        <v>43466</v>
      </c>
      <c r="C750" s="118">
        <f t="shared" si="40"/>
        <v>1</v>
      </c>
      <c r="D750" s="119" t="s">
        <v>25</v>
      </c>
      <c r="E750" s="119" t="s">
        <v>2034</v>
      </c>
      <c r="F750" s="211" t="s">
        <v>2035</v>
      </c>
      <c r="G750" s="119" t="s">
        <v>2036</v>
      </c>
      <c r="H750" s="119" t="s">
        <v>48</v>
      </c>
      <c r="I750" s="121" t="s">
        <v>42</v>
      </c>
      <c r="J750" s="121" t="s">
        <v>72</v>
      </c>
      <c r="K750" s="120" t="s">
        <v>65</v>
      </c>
      <c r="L750" s="120" t="s">
        <v>32</v>
      </c>
      <c r="M750" s="119" t="s">
        <v>33</v>
      </c>
      <c r="N750" s="232">
        <v>43774</v>
      </c>
      <c r="O750" s="232">
        <v>44424</v>
      </c>
      <c r="P750" s="124">
        <f t="shared" si="41"/>
        <v>8</v>
      </c>
      <c r="Q750" s="125">
        <v>2</v>
      </c>
      <c r="R750" s="125">
        <f ca="1">TODAY()-O750</f>
        <v>254</v>
      </c>
      <c r="S750" s="120" t="s">
        <v>55</v>
      </c>
      <c r="U750" s="116"/>
      <c r="V750" s="116"/>
      <c r="W750" s="116"/>
      <c r="X750" s="116"/>
      <c r="Y750" s="127" t="s">
        <v>356</v>
      </c>
    </row>
    <row r="751" spans="1:25">
      <c r="A751" s="116">
        <v>751</v>
      </c>
      <c r="B751" s="117">
        <v>43466</v>
      </c>
      <c r="C751" s="118">
        <f t="shared" si="40"/>
        <v>1</v>
      </c>
      <c r="D751" s="119"/>
      <c r="E751" s="119" t="s">
        <v>2037</v>
      </c>
      <c r="F751" s="211"/>
      <c r="H751" s="119"/>
      <c r="J751" s="119"/>
      <c r="K751" s="120"/>
      <c r="L751" s="120" t="s">
        <v>32</v>
      </c>
      <c r="M751" s="119" t="s">
        <v>78</v>
      </c>
      <c r="N751" s="232"/>
      <c r="O751" s="232"/>
      <c r="P751" s="124">
        <f t="shared" si="41"/>
        <v>0</v>
      </c>
      <c r="Q751" s="125"/>
      <c r="R751" s="125"/>
      <c r="U751" s="116"/>
      <c r="V751" s="116"/>
      <c r="W751" s="116"/>
      <c r="X751" s="116"/>
      <c r="Y751" s="116" t="s">
        <v>1426</v>
      </c>
    </row>
    <row r="752" spans="1:25">
      <c r="A752" s="116">
        <v>752</v>
      </c>
      <c r="B752" s="117">
        <v>43466</v>
      </c>
      <c r="C752" s="118">
        <f t="shared" si="40"/>
        <v>1</v>
      </c>
      <c r="D752" s="119" t="s">
        <v>25</v>
      </c>
      <c r="E752" s="119" t="s">
        <v>2038</v>
      </c>
      <c r="F752" s="211" t="s">
        <v>2039</v>
      </c>
      <c r="G752" s="119" t="s">
        <v>2040</v>
      </c>
      <c r="H752" s="119" t="s">
        <v>76</v>
      </c>
      <c r="I752" s="119" t="s">
        <v>42</v>
      </c>
      <c r="K752" s="120"/>
      <c r="L752" s="120" t="s">
        <v>32</v>
      </c>
      <c r="M752" s="119" t="s">
        <v>33</v>
      </c>
      <c r="N752" s="232">
        <v>43774</v>
      </c>
      <c r="O752" s="232">
        <v>44399</v>
      </c>
      <c r="P752" s="124">
        <f t="shared" si="41"/>
        <v>7</v>
      </c>
      <c r="Q752" s="125"/>
      <c r="R752" s="125">
        <f ca="1">TODAY()-O752</f>
        <v>279</v>
      </c>
      <c r="U752" s="116"/>
      <c r="V752" s="116"/>
      <c r="W752" s="116"/>
      <c r="X752" s="116"/>
      <c r="Y752" s="116" t="s">
        <v>141</v>
      </c>
    </row>
    <row r="753" spans="1:25">
      <c r="A753" s="116">
        <v>753</v>
      </c>
      <c r="B753" s="117">
        <v>43466</v>
      </c>
      <c r="C753" s="118">
        <f t="shared" si="40"/>
        <v>1</v>
      </c>
      <c r="D753" s="119"/>
      <c r="E753" s="119" t="s">
        <v>2041</v>
      </c>
      <c r="F753" s="211"/>
      <c r="H753" s="119"/>
      <c r="J753" s="119"/>
      <c r="K753" s="120"/>
      <c r="L753" s="120" t="s">
        <v>32</v>
      </c>
      <c r="M753" s="119" t="s">
        <v>78</v>
      </c>
      <c r="N753" s="232"/>
      <c r="O753" s="232"/>
      <c r="P753" s="124">
        <f t="shared" si="41"/>
        <v>0</v>
      </c>
      <c r="Q753" s="125"/>
      <c r="R753" s="125"/>
      <c r="U753" s="116"/>
      <c r="V753" s="116"/>
      <c r="W753" s="116"/>
      <c r="X753" s="116"/>
      <c r="Y753" s="116" t="s">
        <v>1426</v>
      </c>
    </row>
    <row r="754" spans="1:25">
      <c r="A754" s="116">
        <v>754</v>
      </c>
      <c r="B754" s="117">
        <v>43466</v>
      </c>
      <c r="C754" s="118">
        <f t="shared" si="40"/>
        <v>1</v>
      </c>
      <c r="D754" s="119"/>
      <c r="E754" s="119" t="s">
        <v>2042</v>
      </c>
      <c r="F754" s="211"/>
      <c r="H754" s="119"/>
      <c r="J754" s="119"/>
      <c r="K754" s="120"/>
      <c r="L754" s="120" t="s">
        <v>32</v>
      </c>
      <c r="M754" s="119" t="s">
        <v>78</v>
      </c>
      <c r="N754" s="232"/>
      <c r="O754" s="232"/>
      <c r="P754" s="124">
        <f t="shared" si="41"/>
        <v>0</v>
      </c>
      <c r="Q754" s="125"/>
      <c r="R754" s="125"/>
      <c r="U754" s="116"/>
      <c r="V754" s="116"/>
      <c r="W754" s="116"/>
      <c r="X754" s="116"/>
      <c r="Y754" s="116" t="s">
        <v>1426</v>
      </c>
    </row>
    <row r="755" spans="1:25">
      <c r="A755" s="116">
        <v>755</v>
      </c>
      <c r="B755" s="117">
        <v>43466</v>
      </c>
      <c r="C755" s="118">
        <f t="shared" si="40"/>
        <v>1</v>
      </c>
      <c r="D755" s="119"/>
      <c r="E755" s="119" t="s">
        <v>2043</v>
      </c>
      <c r="F755" s="211"/>
      <c r="H755" s="119"/>
      <c r="J755" s="119"/>
      <c r="K755" s="120"/>
      <c r="L755" s="120" t="s">
        <v>32</v>
      </c>
      <c r="M755" s="119" t="s">
        <v>78</v>
      </c>
      <c r="N755" s="232"/>
      <c r="O755" s="232"/>
      <c r="P755" s="124">
        <f t="shared" si="41"/>
        <v>0</v>
      </c>
      <c r="Q755" s="125"/>
      <c r="R755" s="125"/>
      <c r="U755" s="116"/>
      <c r="V755" s="116"/>
      <c r="W755" s="116"/>
      <c r="X755" s="116"/>
      <c r="Y755" s="116" t="s">
        <v>1426</v>
      </c>
    </row>
    <row r="756" spans="1:25">
      <c r="A756" s="116">
        <v>756</v>
      </c>
      <c r="B756" s="117">
        <v>43466</v>
      </c>
      <c r="C756" s="118">
        <f t="shared" si="40"/>
        <v>1</v>
      </c>
      <c r="D756" s="119"/>
      <c r="E756" s="119" t="s">
        <v>2044</v>
      </c>
      <c r="F756" s="211"/>
      <c r="H756" s="119"/>
      <c r="J756" s="119"/>
      <c r="K756" s="120"/>
      <c r="L756" s="120" t="s">
        <v>32</v>
      </c>
      <c r="M756" s="119" t="s">
        <v>78</v>
      </c>
      <c r="N756" s="232"/>
      <c r="O756" s="232"/>
      <c r="P756" s="124">
        <f t="shared" si="41"/>
        <v>0</v>
      </c>
      <c r="Q756" s="125"/>
      <c r="R756" s="125"/>
      <c r="U756" s="116"/>
      <c r="V756" s="116"/>
      <c r="W756" s="116"/>
      <c r="X756" s="116"/>
      <c r="Y756" s="116" t="s">
        <v>1426</v>
      </c>
    </row>
    <row r="757" spans="1:25">
      <c r="A757" s="116">
        <v>757</v>
      </c>
      <c r="B757" s="117">
        <v>43466</v>
      </c>
      <c r="C757" s="118">
        <f t="shared" si="40"/>
        <v>1</v>
      </c>
      <c r="D757" s="119" t="s">
        <v>25</v>
      </c>
      <c r="E757" s="119" t="s">
        <v>2045</v>
      </c>
      <c r="F757" s="211"/>
      <c r="G757" s="119" t="s">
        <v>2046</v>
      </c>
      <c r="H757" s="119"/>
      <c r="J757" s="119"/>
      <c r="K757" s="120"/>
      <c r="L757" s="120" t="s">
        <v>32</v>
      </c>
      <c r="M757" s="119" t="s">
        <v>33</v>
      </c>
      <c r="N757" s="232">
        <v>43774</v>
      </c>
      <c r="O757" s="232">
        <v>44126</v>
      </c>
      <c r="P757" s="124">
        <f t="shared" si="41"/>
        <v>10</v>
      </c>
      <c r="Q757" s="125">
        <v>3</v>
      </c>
      <c r="R757" s="125">
        <f ca="1">TODAY()-O757</f>
        <v>552</v>
      </c>
      <c r="U757" s="116"/>
      <c r="V757" s="116"/>
      <c r="W757" s="116"/>
      <c r="X757" s="116"/>
    </row>
    <row r="758" spans="1:25">
      <c r="A758" s="116">
        <v>758</v>
      </c>
      <c r="B758" s="117">
        <v>43466</v>
      </c>
      <c r="C758" s="118">
        <f t="shared" si="40"/>
        <v>1</v>
      </c>
      <c r="D758" s="119"/>
      <c r="E758" s="119" t="s">
        <v>2047</v>
      </c>
      <c r="F758" s="211"/>
      <c r="H758" s="119"/>
      <c r="J758" s="119"/>
      <c r="K758" s="120"/>
      <c r="L758" s="120" t="s">
        <v>32</v>
      </c>
      <c r="M758" s="119" t="s">
        <v>33</v>
      </c>
      <c r="N758" s="232" t="s">
        <v>280</v>
      </c>
      <c r="O758" s="232"/>
      <c r="P758" s="124">
        <f t="shared" si="41"/>
        <v>0</v>
      </c>
      <c r="Q758" s="125"/>
      <c r="R758" s="125"/>
      <c r="S758" s="119" t="s">
        <v>92</v>
      </c>
      <c r="U758" s="116"/>
      <c r="V758" s="116"/>
      <c r="W758" s="116"/>
      <c r="X758" s="116"/>
    </row>
    <row r="759" spans="1:25">
      <c r="A759" s="116">
        <v>759</v>
      </c>
      <c r="B759" s="117">
        <v>43466</v>
      </c>
      <c r="C759" s="118">
        <f t="shared" si="40"/>
        <v>1</v>
      </c>
      <c r="D759" s="119"/>
      <c r="E759" s="119" t="s">
        <v>2048</v>
      </c>
      <c r="F759" s="211"/>
      <c r="H759" s="119"/>
      <c r="J759" s="119"/>
      <c r="K759" s="120"/>
      <c r="L759" s="120" t="s">
        <v>32</v>
      </c>
      <c r="M759" s="119" t="s">
        <v>78</v>
      </c>
      <c r="N759" s="232"/>
      <c r="O759" s="232"/>
      <c r="P759" s="124">
        <f t="shared" si="41"/>
        <v>0</v>
      </c>
      <c r="Q759" s="125"/>
      <c r="R759" s="125"/>
      <c r="U759" s="116"/>
      <c r="V759" s="116"/>
      <c r="W759" s="116"/>
      <c r="X759" s="116"/>
      <c r="Y759" s="116" t="s">
        <v>1426</v>
      </c>
    </row>
    <row r="760" spans="1:25">
      <c r="A760" s="116">
        <v>760</v>
      </c>
      <c r="B760" s="117">
        <v>43466</v>
      </c>
      <c r="C760" s="118">
        <f t="shared" si="40"/>
        <v>1</v>
      </c>
      <c r="D760" s="119"/>
      <c r="E760" s="119" t="s">
        <v>2049</v>
      </c>
      <c r="F760" s="211"/>
      <c r="H760" s="119"/>
      <c r="J760" s="119"/>
      <c r="K760" s="120"/>
      <c r="L760" s="120" t="s">
        <v>32</v>
      </c>
      <c r="M760" s="119" t="s">
        <v>78</v>
      </c>
      <c r="N760" s="232"/>
      <c r="O760" s="232"/>
      <c r="P760" s="124">
        <f t="shared" si="41"/>
        <v>0</v>
      </c>
      <c r="Q760" s="125"/>
      <c r="R760" s="125"/>
      <c r="U760" s="116"/>
      <c r="V760" s="116"/>
      <c r="W760" s="116"/>
      <c r="X760" s="116"/>
      <c r="Y760" s="116" t="s">
        <v>1426</v>
      </c>
    </row>
    <row r="761" spans="1:25">
      <c r="A761" s="116">
        <v>761</v>
      </c>
      <c r="B761" s="117">
        <v>43466</v>
      </c>
      <c r="C761" s="118">
        <f t="shared" si="40"/>
        <v>1</v>
      </c>
      <c r="D761" s="119"/>
      <c r="E761" s="119" t="s">
        <v>2050</v>
      </c>
      <c r="F761" s="211"/>
      <c r="H761" s="119"/>
      <c r="J761" s="119"/>
      <c r="K761" s="120"/>
      <c r="L761" s="120" t="s">
        <v>32</v>
      </c>
      <c r="M761" s="119" t="s">
        <v>78</v>
      </c>
      <c r="N761" s="232"/>
      <c r="O761" s="232"/>
      <c r="P761" s="124">
        <f t="shared" si="41"/>
        <v>0</v>
      </c>
      <c r="Q761" s="125"/>
      <c r="R761" s="125"/>
      <c r="U761" s="116"/>
      <c r="V761" s="116"/>
      <c r="W761" s="116"/>
      <c r="X761" s="116"/>
      <c r="Y761" s="116" t="s">
        <v>1426</v>
      </c>
    </row>
    <row r="762" spans="1:25">
      <c r="A762" s="116">
        <v>762</v>
      </c>
      <c r="B762" s="117">
        <v>43466</v>
      </c>
      <c r="C762" s="118">
        <f t="shared" si="40"/>
        <v>1</v>
      </c>
      <c r="D762" s="119" t="s">
        <v>25</v>
      </c>
      <c r="E762" s="119" t="s">
        <v>2051</v>
      </c>
      <c r="F762" s="211" t="s">
        <v>2052</v>
      </c>
      <c r="G762" s="119" t="s">
        <v>741</v>
      </c>
      <c r="H762" s="119" t="s">
        <v>41</v>
      </c>
      <c r="I762" s="119" t="s">
        <v>63</v>
      </c>
      <c r="J762" s="121" t="s">
        <v>328</v>
      </c>
      <c r="K762" s="120" t="s">
        <v>65</v>
      </c>
      <c r="L762" s="120" t="s">
        <v>32</v>
      </c>
      <c r="M762" s="119" t="s">
        <v>33</v>
      </c>
      <c r="N762" s="232">
        <v>43774</v>
      </c>
      <c r="O762" s="232">
        <v>44424</v>
      </c>
      <c r="P762" s="124"/>
      <c r="Q762" s="125">
        <v>1</v>
      </c>
      <c r="R762" s="125">
        <f ca="1">TODAY()-O762</f>
        <v>254</v>
      </c>
      <c r="S762" s="120" t="s">
        <v>55</v>
      </c>
      <c r="U762" s="116"/>
      <c r="V762" s="116"/>
      <c r="W762" s="116"/>
      <c r="X762" s="116"/>
      <c r="Y762" s="127" t="s">
        <v>356</v>
      </c>
    </row>
    <row r="763" spans="1:25">
      <c r="A763" s="116">
        <v>763</v>
      </c>
      <c r="B763" s="117">
        <v>43466</v>
      </c>
      <c r="C763" s="118">
        <f t="shared" si="40"/>
        <v>1</v>
      </c>
      <c r="D763" s="119" t="s">
        <v>25</v>
      </c>
      <c r="E763" s="119" t="s">
        <v>2053</v>
      </c>
      <c r="F763" s="211" t="s">
        <v>2054</v>
      </c>
      <c r="G763" s="119" t="s">
        <v>2055</v>
      </c>
      <c r="H763" s="119" t="s">
        <v>97</v>
      </c>
      <c r="I763" s="119" t="s">
        <v>63</v>
      </c>
      <c r="J763" s="121" t="s">
        <v>328</v>
      </c>
      <c r="K763" s="120" t="s">
        <v>65</v>
      </c>
      <c r="L763" s="120" t="s">
        <v>32</v>
      </c>
      <c r="M763" s="119" t="s">
        <v>33</v>
      </c>
      <c r="N763" s="232">
        <v>43774</v>
      </c>
      <c r="O763" s="232" t="s">
        <v>44</v>
      </c>
      <c r="P763" s="124" t="e">
        <f t="shared" ref="P763:P794" si="42">IF(O763&lt;&gt;0,MONTH(O763),0)</f>
        <v>#VALUE!</v>
      </c>
      <c r="Q763" s="125"/>
      <c r="R763" s="125"/>
      <c r="S763" s="120" t="s">
        <v>55</v>
      </c>
      <c r="U763" s="116"/>
      <c r="V763" s="116"/>
      <c r="W763" s="116"/>
      <c r="X763" s="116"/>
      <c r="Y763" s="127" t="s">
        <v>356</v>
      </c>
    </row>
    <row r="764" spans="1:25">
      <c r="A764" s="116">
        <v>764</v>
      </c>
      <c r="B764" s="117">
        <v>43466</v>
      </c>
      <c r="C764" s="118">
        <f t="shared" si="40"/>
        <v>1</v>
      </c>
      <c r="D764" s="119"/>
      <c r="E764" s="119" t="s">
        <v>2056</v>
      </c>
      <c r="F764" s="211"/>
      <c r="H764" s="119"/>
      <c r="J764" s="119"/>
      <c r="K764" s="120"/>
      <c r="L764" s="120" t="s">
        <v>32</v>
      </c>
      <c r="M764" s="119" t="s">
        <v>78</v>
      </c>
      <c r="N764" s="232"/>
      <c r="O764" s="232"/>
      <c r="P764" s="124">
        <f t="shared" si="42"/>
        <v>0</v>
      </c>
      <c r="Q764" s="125"/>
      <c r="R764" s="125"/>
      <c r="U764" s="116"/>
      <c r="V764" s="116"/>
      <c r="W764" s="116"/>
      <c r="X764" s="116"/>
      <c r="Y764" s="116" t="s">
        <v>1426</v>
      </c>
    </row>
    <row r="765" spans="1:25">
      <c r="A765" s="116">
        <v>765</v>
      </c>
      <c r="B765" s="117">
        <v>43466</v>
      </c>
      <c r="C765" s="118">
        <f t="shared" si="40"/>
        <v>1</v>
      </c>
      <c r="D765" s="119" t="s">
        <v>25</v>
      </c>
      <c r="E765" s="119" t="s">
        <v>2057</v>
      </c>
      <c r="F765" s="211" t="s">
        <v>1948</v>
      </c>
      <c r="G765" s="119" t="s">
        <v>165</v>
      </c>
      <c r="H765" s="119" t="s">
        <v>53</v>
      </c>
      <c r="I765" s="119" t="s">
        <v>63</v>
      </c>
      <c r="J765" s="121" t="s">
        <v>328</v>
      </c>
      <c r="K765" s="120" t="s">
        <v>65</v>
      </c>
      <c r="L765" s="120" t="s">
        <v>32</v>
      </c>
      <c r="M765" s="119" t="s">
        <v>33</v>
      </c>
      <c r="N765" s="232">
        <v>43774</v>
      </c>
      <c r="O765" s="232">
        <v>44424</v>
      </c>
      <c r="P765" s="124">
        <f t="shared" si="42"/>
        <v>8</v>
      </c>
      <c r="Q765" s="125">
        <v>1</v>
      </c>
      <c r="R765" s="125">
        <f ca="1">TODAY()-O765</f>
        <v>254</v>
      </c>
      <c r="S765" s="120" t="s">
        <v>55</v>
      </c>
      <c r="U765" s="116"/>
      <c r="V765" s="116"/>
      <c r="W765" s="116"/>
      <c r="X765" s="116"/>
      <c r="Y765" s="127" t="s">
        <v>356</v>
      </c>
    </row>
    <row r="766" spans="1:25" ht="27.6">
      <c r="A766" s="116">
        <v>766</v>
      </c>
      <c r="B766" s="117">
        <v>43466</v>
      </c>
      <c r="C766" s="118">
        <f t="shared" si="40"/>
        <v>1</v>
      </c>
      <c r="D766" s="119" t="s">
        <v>25</v>
      </c>
      <c r="E766" s="119" t="s">
        <v>2058</v>
      </c>
      <c r="F766" s="211" t="s">
        <v>2059</v>
      </c>
      <c r="G766" s="119" t="s">
        <v>181</v>
      </c>
      <c r="H766" s="119" t="s">
        <v>140</v>
      </c>
      <c r="I766" s="119" t="s">
        <v>63</v>
      </c>
      <c r="J766" s="121" t="s">
        <v>328</v>
      </c>
      <c r="K766" s="120" t="s">
        <v>65</v>
      </c>
      <c r="L766" s="120" t="s">
        <v>32</v>
      </c>
      <c r="M766" s="119" t="s">
        <v>33</v>
      </c>
      <c r="N766" s="232">
        <v>43777</v>
      </c>
      <c r="O766" s="232" t="s">
        <v>44</v>
      </c>
      <c r="P766" s="124" t="e">
        <f t="shared" si="42"/>
        <v>#VALUE!</v>
      </c>
      <c r="Q766" s="125"/>
      <c r="R766" s="125"/>
      <c r="S766" s="120" t="s">
        <v>92</v>
      </c>
      <c r="T766" s="126">
        <v>43779</v>
      </c>
      <c r="U766" s="116"/>
      <c r="V766" s="116"/>
      <c r="W766" s="116"/>
      <c r="X766" s="116"/>
      <c r="Y766" s="127" t="s">
        <v>356</v>
      </c>
    </row>
    <row r="767" spans="1:25">
      <c r="A767" s="116">
        <v>767</v>
      </c>
      <c r="B767" s="117">
        <v>43466</v>
      </c>
      <c r="C767" s="118">
        <f t="shared" si="40"/>
        <v>1</v>
      </c>
      <c r="D767" s="119"/>
      <c r="E767" s="119" t="s">
        <v>2060</v>
      </c>
      <c r="F767" s="211"/>
      <c r="H767" s="119"/>
      <c r="J767" s="119"/>
      <c r="K767" s="120"/>
      <c r="L767" s="120" t="s">
        <v>32</v>
      </c>
      <c r="M767" s="119" t="s">
        <v>33</v>
      </c>
      <c r="N767" s="232"/>
      <c r="O767" s="232"/>
      <c r="P767" s="124">
        <f t="shared" si="42"/>
        <v>0</v>
      </c>
      <c r="Q767" s="125"/>
      <c r="R767" s="125"/>
      <c r="S767" s="120" t="s">
        <v>92</v>
      </c>
      <c r="U767" s="116"/>
      <c r="V767" s="116"/>
      <c r="W767" s="116"/>
      <c r="X767" s="116"/>
    </row>
    <row r="768" spans="1:25" ht="27.6">
      <c r="A768" s="116">
        <v>768</v>
      </c>
      <c r="B768" s="117">
        <v>43466</v>
      </c>
      <c r="C768" s="118">
        <f t="shared" si="40"/>
        <v>1</v>
      </c>
      <c r="D768" s="119" t="s">
        <v>25</v>
      </c>
      <c r="E768" s="119" t="s">
        <v>2061</v>
      </c>
      <c r="F768" s="211" t="s">
        <v>2062</v>
      </c>
      <c r="G768" s="119" t="s">
        <v>2063</v>
      </c>
      <c r="H768" s="119" t="s">
        <v>76</v>
      </c>
      <c r="I768" s="119" t="s">
        <v>63</v>
      </c>
      <c r="J768" s="121" t="s">
        <v>328</v>
      </c>
      <c r="K768" s="120" t="s">
        <v>65</v>
      </c>
      <c r="L768" s="120" t="s">
        <v>32</v>
      </c>
      <c r="M768" s="119" t="s">
        <v>33</v>
      </c>
      <c r="N768" s="232">
        <v>43774</v>
      </c>
      <c r="O768" s="232" t="s">
        <v>44</v>
      </c>
      <c r="P768" s="124" t="e">
        <f t="shared" si="42"/>
        <v>#VALUE!</v>
      </c>
      <c r="Q768" s="125"/>
      <c r="R768" s="125"/>
      <c r="U768" s="116"/>
      <c r="V768" s="116"/>
      <c r="W768" s="116"/>
      <c r="X768" s="116"/>
      <c r="Y768" s="127" t="s">
        <v>356</v>
      </c>
    </row>
    <row r="769" spans="1:25">
      <c r="A769" s="116">
        <v>769</v>
      </c>
      <c r="B769" s="117">
        <v>43466</v>
      </c>
      <c r="C769" s="118">
        <f t="shared" si="40"/>
        <v>1</v>
      </c>
      <c r="D769" s="119" t="s">
        <v>25</v>
      </c>
      <c r="E769" s="119" t="s">
        <v>2064</v>
      </c>
      <c r="F769" s="211" t="s">
        <v>2065</v>
      </c>
      <c r="G769" s="119" t="s">
        <v>2066</v>
      </c>
      <c r="H769" s="119" t="s">
        <v>140</v>
      </c>
      <c r="I769" s="119" t="s">
        <v>196</v>
      </c>
      <c r="J769" s="121" t="s">
        <v>196</v>
      </c>
      <c r="K769" s="120" t="s">
        <v>65</v>
      </c>
      <c r="L769" s="120" t="s">
        <v>32</v>
      </c>
      <c r="M769" s="119" t="s">
        <v>33</v>
      </c>
      <c r="N769" s="232">
        <v>43774</v>
      </c>
      <c r="O769" s="232" t="s">
        <v>2067</v>
      </c>
      <c r="P769" s="124" t="e">
        <f t="shared" si="42"/>
        <v>#VALUE!</v>
      </c>
      <c r="Q769" s="125"/>
      <c r="R769" s="124"/>
      <c r="S769" s="126" t="s">
        <v>44</v>
      </c>
      <c r="T769" s="126">
        <v>43774</v>
      </c>
      <c r="U769" s="116"/>
      <c r="V769" s="116"/>
      <c r="W769" s="116"/>
      <c r="X769" s="116"/>
      <c r="Y769" s="116" t="s">
        <v>2068</v>
      </c>
    </row>
    <row r="770" spans="1:25">
      <c r="A770" s="116">
        <v>770</v>
      </c>
      <c r="B770" s="117">
        <v>43466</v>
      </c>
      <c r="C770" s="118">
        <f t="shared" si="40"/>
        <v>1</v>
      </c>
      <c r="D770" s="119" t="s">
        <v>25</v>
      </c>
      <c r="E770" s="119" t="s">
        <v>2069</v>
      </c>
      <c r="F770" s="211" t="s">
        <v>2070</v>
      </c>
      <c r="G770" s="119" t="s">
        <v>506</v>
      </c>
      <c r="H770" s="119" t="s">
        <v>140</v>
      </c>
      <c r="I770" s="119" t="s">
        <v>63</v>
      </c>
      <c r="J770" s="121" t="s">
        <v>328</v>
      </c>
      <c r="K770" s="120" t="s">
        <v>65</v>
      </c>
      <c r="L770" s="120" t="s">
        <v>32</v>
      </c>
      <c r="M770" s="119" t="s">
        <v>33</v>
      </c>
      <c r="N770" s="232">
        <v>43774</v>
      </c>
      <c r="O770" s="232" t="s">
        <v>44</v>
      </c>
      <c r="P770" s="124" t="e">
        <f t="shared" si="42"/>
        <v>#VALUE!</v>
      </c>
      <c r="Q770" s="125"/>
      <c r="R770" s="125"/>
      <c r="S770" s="120" t="s">
        <v>486</v>
      </c>
      <c r="U770" s="116"/>
      <c r="V770" s="116"/>
      <c r="W770" s="116"/>
      <c r="X770" s="116"/>
      <c r="Y770" s="127" t="s">
        <v>356</v>
      </c>
    </row>
    <row r="771" spans="1:25">
      <c r="A771" s="116">
        <v>771</v>
      </c>
      <c r="B771" s="117">
        <v>43466</v>
      </c>
      <c r="C771" s="118">
        <f t="shared" si="40"/>
        <v>1</v>
      </c>
      <c r="D771" s="119"/>
      <c r="E771" s="119" t="s">
        <v>2071</v>
      </c>
      <c r="F771" s="211"/>
      <c r="H771" s="119"/>
      <c r="J771" s="119"/>
      <c r="K771" s="120"/>
      <c r="L771" s="120" t="s">
        <v>32</v>
      </c>
      <c r="M771" s="119" t="s">
        <v>78</v>
      </c>
      <c r="N771" s="232"/>
      <c r="O771" s="232"/>
      <c r="P771" s="124">
        <f t="shared" si="42"/>
        <v>0</v>
      </c>
      <c r="Q771" s="125"/>
      <c r="R771" s="125"/>
      <c r="U771" s="116"/>
      <c r="V771" s="116"/>
      <c r="W771" s="116"/>
      <c r="X771" s="116"/>
      <c r="Y771" s="116" t="s">
        <v>1426</v>
      </c>
    </row>
    <row r="772" spans="1:25">
      <c r="A772" s="116">
        <v>772</v>
      </c>
      <c r="B772" s="117">
        <v>43466</v>
      </c>
      <c r="C772" s="118">
        <f t="shared" si="40"/>
        <v>1</v>
      </c>
      <c r="D772" s="119" t="s">
        <v>252</v>
      </c>
      <c r="E772" s="119" t="s">
        <v>2072</v>
      </c>
      <c r="F772" s="211" t="s">
        <v>2073</v>
      </c>
      <c r="G772" s="119" t="s">
        <v>2074</v>
      </c>
      <c r="H772" s="119" t="s">
        <v>53</v>
      </c>
      <c r="I772" s="119" t="s">
        <v>63</v>
      </c>
      <c r="J772" s="119" t="s">
        <v>63</v>
      </c>
      <c r="K772" s="120" t="s">
        <v>65</v>
      </c>
      <c r="L772" s="120" t="s">
        <v>32</v>
      </c>
      <c r="M772" s="119" t="s">
        <v>33</v>
      </c>
      <c r="N772" s="232">
        <v>44284</v>
      </c>
      <c r="O772" s="232">
        <v>44602</v>
      </c>
      <c r="P772" s="124">
        <f t="shared" si="42"/>
        <v>2</v>
      </c>
      <c r="Q772" s="125"/>
      <c r="R772" s="125"/>
      <c r="U772" s="116"/>
      <c r="V772" s="116"/>
      <c r="W772" s="116"/>
      <c r="X772" s="116"/>
      <c r="Y772" s="116" t="s">
        <v>1713</v>
      </c>
    </row>
    <row r="773" spans="1:25">
      <c r="A773" s="116">
        <v>773</v>
      </c>
      <c r="B773" s="117">
        <v>43466</v>
      </c>
      <c r="C773" s="118">
        <f t="shared" si="40"/>
        <v>1</v>
      </c>
      <c r="D773" s="119"/>
      <c r="E773" s="119" t="s">
        <v>2075</v>
      </c>
      <c r="F773" s="211"/>
      <c r="H773" s="119"/>
      <c r="J773" s="119"/>
      <c r="K773" s="120"/>
      <c r="L773" s="120" t="s">
        <v>32</v>
      </c>
      <c r="M773" s="119" t="s">
        <v>78</v>
      </c>
      <c r="N773" s="232"/>
      <c r="O773" s="232"/>
      <c r="P773" s="124">
        <f t="shared" si="42"/>
        <v>0</v>
      </c>
      <c r="Q773" s="125"/>
      <c r="R773" s="125"/>
      <c r="U773" s="116"/>
      <c r="V773" s="116"/>
      <c r="W773" s="116"/>
      <c r="X773" s="116"/>
      <c r="Y773" s="116" t="s">
        <v>1426</v>
      </c>
    </row>
    <row r="774" spans="1:25">
      <c r="A774" s="116">
        <v>774</v>
      </c>
      <c r="B774" s="117">
        <v>43466</v>
      </c>
      <c r="C774" s="118">
        <f t="shared" si="40"/>
        <v>1</v>
      </c>
      <c r="D774" s="119" t="s">
        <v>25</v>
      </c>
      <c r="E774" s="119" t="s">
        <v>2076</v>
      </c>
      <c r="F774" s="211" t="s">
        <v>473</v>
      </c>
      <c r="G774" s="119" t="s">
        <v>2077</v>
      </c>
      <c r="H774" s="119" t="s">
        <v>140</v>
      </c>
      <c r="I774" s="119" t="s">
        <v>63</v>
      </c>
      <c r="J774" s="121" t="s">
        <v>328</v>
      </c>
      <c r="K774" s="120" t="s">
        <v>65</v>
      </c>
      <c r="L774" s="120" t="s">
        <v>32</v>
      </c>
      <c r="M774" s="119" t="s">
        <v>33</v>
      </c>
      <c r="N774" s="232">
        <v>43777</v>
      </c>
      <c r="O774" s="232" t="s">
        <v>44</v>
      </c>
      <c r="P774" s="124" t="e">
        <f t="shared" si="42"/>
        <v>#VALUE!</v>
      </c>
      <c r="Q774" s="125"/>
      <c r="R774" s="125"/>
      <c r="U774" s="116"/>
      <c r="V774" s="116"/>
      <c r="W774" s="116"/>
      <c r="X774" s="116"/>
      <c r="Y774" s="127" t="s">
        <v>356</v>
      </c>
    </row>
    <row r="775" spans="1:25">
      <c r="A775" s="116">
        <v>775</v>
      </c>
      <c r="B775" s="117">
        <v>43466</v>
      </c>
      <c r="C775" s="118">
        <f t="shared" si="40"/>
        <v>1</v>
      </c>
      <c r="D775" s="119" t="s">
        <v>25</v>
      </c>
      <c r="E775" s="119" t="s">
        <v>2078</v>
      </c>
      <c r="F775" s="211" t="s">
        <v>2079</v>
      </c>
      <c r="G775" s="119" t="s">
        <v>2080</v>
      </c>
      <c r="H775" s="119" t="s">
        <v>41</v>
      </c>
      <c r="J775" s="119"/>
      <c r="K775" s="120"/>
      <c r="L775" s="120" t="s">
        <v>32</v>
      </c>
      <c r="M775" s="119" t="s">
        <v>33</v>
      </c>
      <c r="N775" s="232">
        <v>43774</v>
      </c>
      <c r="O775" s="232">
        <v>44018</v>
      </c>
      <c r="P775" s="124">
        <f t="shared" si="42"/>
        <v>7</v>
      </c>
      <c r="Q775" s="125">
        <v>2</v>
      </c>
      <c r="R775" s="125">
        <f ca="1">TODAY()-O775</f>
        <v>660</v>
      </c>
      <c r="S775" s="119" t="s">
        <v>237</v>
      </c>
      <c r="T775" s="126">
        <v>43777</v>
      </c>
      <c r="U775" s="116"/>
      <c r="V775" s="116"/>
      <c r="W775" s="116"/>
      <c r="X775" s="116"/>
      <c r="Y775" s="116" t="s">
        <v>2081</v>
      </c>
    </row>
    <row r="776" spans="1:25">
      <c r="A776" s="116">
        <v>776</v>
      </c>
      <c r="B776" s="117">
        <v>43466</v>
      </c>
      <c r="C776" s="118">
        <f t="shared" si="40"/>
        <v>1</v>
      </c>
      <c r="D776" s="119" t="s">
        <v>25</v>
      </c>
      <c r="E776" s="119" t="s">
        <v>2082</v>
      </c>
      <c r="F776" s="211" t="s">
        <v>2083</v>
      </c>
      <c r="G776" s="119" t="s">
        <v>1997</v>
      </c>
      <c r="H776" s="119" t="s">
        <v>97</v>
      </c>
      <c r="I776" s="119" t="s">
        <v>63</v>
      </c>
      <c r="J776" s="121" t="s">
        <v>328</v>
      </c>
      <c r="K776" s="120" t="s">
        <v>65</v>
      </c>
      <c r="L776" s="120" t="s">
        <v>32</v>
      </c>
      <c r="M776" s="119" t="s">
        <v>33</v>
      </c>
      <c r="N776" s="232">
        <v>43774</v>
      </c>
      <c r="O776" s="232">
        <v>44424</v>
      </c>
      <c r="P776" s="124">
        <f t="shared" si="42"/>
        <v>8</v>
      </c>
      <c r="Q776" s="125"/>
      <c r="R776" s="125">
        <f ca="1">TODAY()-O776</f>
        <v>254</v>
      </c>
      <c r="S776" s="120" t="s">
        <v>55</v>
      </c>
      <c r="U776" s="116"/>
      <c r="V776" s="116"/>
      <c r="W776" s="116"/>
      <c r="X776" s="116"/>
      <c r="Y776" s="127" t="s">
        <v>356</v>
      </c>
    </row>
    <row r="777" spans="1:25">
      <c r="A777" s="116">
        <v>777</v>
      </c>
      <c r="B777" s="117">
        <v>43466</v>
      </c>
      <c r="C777" s="118">
        <f t="shared" si="40"/>
        <v>1</v>
      </c>
      <c r="D777" s="119" t="s">
        <v>25</v>
      </c>
      <c r="E777" s="119" t="s">
        <v>2084</v>
      </c>
      <c r="F777" s="211" t="s">
        <v>2085</v>
      </c>
      <c r="G777" s="119" t="s">
        <v>2086</v>
      </c>
      <c r="H777" s="119" t="s">
        <v>97</v>
      </c>
      <c r="I777" s="119" t="s">
        <v>63</v>
      </c>
      <c r="J777" s="121" t="s">
        <v>328</v>
      </c>
      <c r="K777" s="120" t="s">
        <v>65</v>
      </c>
      <c r="L777" s="120" t="s">
        <v>32</v>
      </c>
      <c r="M777" s="119" t="s">
        <v>33</v>
      </c>
      <c r="N777" s="232">
        <v>43774</v>
      </c>
      <c r="O777" s="232" t="s">
        <v>44</v>
      </c>
      <c r="P777" s="124" t="e">
        <f t="shared" si="42"/>
        <v>#VALUE!</v>
      </c>
      <c r="Q777" s="125">
        <v>1</v>
      </c>
      <c r="R777" s="125"/>
      <c r="S777" s="120" t="s">
        <v>55</v>
      </c>
      <c r="U777" s="116"/>
      <c r="V777" s="116"/>
      <c r="W777" s="116"/>
      <c r="X777" s="116"/>
      <c r="Y777" s="127" t="s">
        <v>356</v>
      </c>
    </row>
    <row r="778" spans="1:25">
      <c r="A778" s="116">
        <v>778</v>
      </c>
      <c r="B778" s="117">
        <v>43466</v>
      </c>
      <c r="C778" s="118">
        <f t="shared" si="40"/>
        <v>1</v>
      </c>
      <c r="D778" s="119"/>
      <c r="E778" s="119" t="s">
        <v>2087</v>
      </c>
      <c r="F778" s="211"/>
      <c r="H778" s="119"/>
      <c r="J778" s="119"/>
      <c r="K778" s="120"/>
      <c r="L778" s="120" t="s">
        <v>32</v>
      </c>
      <c r="M778" s="119" t="s">
        <v>33</v>
      </c>
      <c r="N778" s="232">
        <v>43774</v>
      </c>
      <c r="O778" s="232"/>
      <c r="P778" s="124">
        <f t="shared" si="42"/>
        <v>0</v>
      </c>
      <c r="Q778" s="125"/>
      <c r="R778" s="124"/>
      <c r="S778" s="119" t="s">
        <v>92</v>
      </c>
      <c r="T778" s="126">
        <v>43775</v>
      </c>
      <c r="U778" s="116"/>
      <c r="V778" s="116"/>
      <c r="W778" s="116"/>
      <c r="X778" s="116"/>
      <c r="Y778" s="116" t="s">
        <v>2088</v>
      </c>
    </row>
    <row r="779" spans="1:25">
      <c r="A779" s="116">
        <v>779</v>
      </c>
      <c r="B779" s="117">
        <v>43466</v>
      </c>
      <c r="C779" s="118">
        <f t="shared" si="40"/>
        <v>1</v>
      </c>
      <c r="D779" s="119"/>
      <c r="E779" s="119" t="s">
        <v>2089</v>
      </c>
      <c r="F779" s="211"/>
      <c r="H779" s="119"/>
      <c r="J779" s="119"/>
      <c r="K779" s="120"/>
      <c r="L779" s="120" t="s">
        <v>32</v>
      </c>
      <c r="M779" s="119" t="s">
        <v>78</v>
      </c>
      <c r="N779" s="232"/>
      <c r="O779" s="232"/>
      <c r="P779" s="124">
        <f t="shared" si="42"/>
        <v>0</v>
      </c>
      <c r="Q779" s="125"/>
      <c r="R779" s="125"/>
      <c r="U779" s="116"/>
      <c r="V779" s="116"/>
      <c r="W779" s="116"/>
      <c r="X779" s="116"/>
      <c r="Y779" s="116" t="s">
        <v>1426</v>
      </c>
    </row>
    <row r="780" spans="1:25">
      <c r="A780" s="116">
        <v>780</v>
      </c>
      <c r="B780" s="117">
        <v>43466</v>
      </c>
      <c r="C780" s="118">
        <f t="shared" si="40"/>
        <v>1</v>
      </c>
      <c r="D780" s="119"/>
      <c r="E780" s="119" t="s">
        <v>2090</v>
      </c>
      <c r="F780" s="211"/>
      <c r="G780" s="119" t="s">
        <v>2091</v>
      </c>
      <c r="H780" s="119"/>
      <c r="J780" s="119"/>
      <c r="K780" s="120"/>
      <c r="L780" s="120" t="s">
        <v>32</v>
      </c>
      <c r="M780" s="119" t="s">
        <v>33</v>
      </c>
      <c r="N780" s="232">
        <v>43774</v>
      </c>
      <c r="O780" s="157"/>
      <c r="P780" s="124">
        <f t="shared" si="42"/>
        <v>0</v>
      </c>
      <c r="Q780" s="124"/>
      <c r="R780" s="124"/>
      <c r="S780" s="119" t="s">
        <v>34</v>
      </c>
      <c r="T780" s="126">
        <v>43774</v>
      </c>
      <c r="U780" s="116"/>
      <c r="V780" s="116"/>
      <c r="W780" s="116"/>
      <c r="X780" s="116"/>
      <c r="Y780" s="127" t="s">
        <v>356</v>
      </c>
    </row>
    <row r="781" spans="1:25">
      <c r="A781" s="116">
        <v>781</v>
      </c>
      <c r="B781" s="117">
        <v>43466</v>
      </c>
      <c r="C781" s="118">
        <f t="shared" si="40"/>
        <v>1</v>
      </c>
      <c r="D781" s="119" t="s">
        <v>37</v>
      </c>
      <c r="E781" s="119" t="s">
        <v>2092</v>
      </c>
      <c r="F781" s="211"/>
      <c r="G781" s="119" t="s">
        <v>2093</v>
      </c>
      <c r="H781" s="119"/>
      <c r="J781" s="119"/>
      <c r="K781" s="120"/>
      <c r="L781" s="120" t="s">
        <v>32</v>
      </c>
      <c r="M781" s="119" t="s">
        <v>33</v>
      </c>
      <c r="N781" s="232" t="s">
        <v>280</v>
      </c>
      <c r="O781" s="157"/>
      <c r="P781" s="124">
        <f t="shared" si="42"/>
        <v>0</v>
      </c>
      <c r="Q781" s="124"/>
      <c r="R781" s="124"/>
      <c r="U781" s="116"/>
      <c r="V781" s="116"/>
      <c r="W781" s="116"/>
      <c r="X781" s="116"/>
      <c r="Y781" s="127" t="s">
        <v>356</v>
      </c>
    </row>
    <row r="782" spans="1:25">
      <c r="A782" s="116">
        <v>782</v>
      </c>
      <c r="B782" s="117">
        <v>43466</v>
      </c>
      <c r="C782" s="118">
        <f t="shared" ref="C782:C845" si="43">IF(B782&lt;&gt;0,MONTH(B782),0)</f>
        <v>1</v>
      </c>
      <c r="D782" s="119"/>
      <c r="E782" s="119" t="s">
        <v>2094</v>
      </c>
      <c r="F782" s="211"/>
      <c r="H782" s="119"/>
      <c r="J782" s="119"/>
      <c r="K782" s="120"/>
      <c r="L782" s="120" t="s">
        <v>32</v>
      </c>
      <c r="M782" s="119" t="s">
        <v>78</v>
      </c>
      <c r="N782" s="232"/>
      <c r="O782" s="157"/>
      <c r="P782" s="124">
        <f t="shared" si="42"/>
        <v>0</v>
      </c>
      <c r="Q782" s="124"/>
      <c r="R782" s="124"/>
      <c r="U782" s="116"/>
      <c r="V782" s="116"/>
      <c r="W782" s="116"/>
      <c r="X782" s="116"/>
      <c r="Y782" s="116" t="s">
        <v>1426</v>
      </c>
    </row>
    <row r="783" spans="1:25">
      <c r="A783" s="116">
        <v>783</v>
      </c>
      <c r="B783" s="117">
        <v>43466</v>
      </c>
      <c r="C783" s="118">
        <f t="shared" si="43"/>
        <v>1</v>
      </c>
      <c r="D783" s="119"/>
      <c r="E783" s="119" t="s">
        <v>2095</v>
      </c>
      <c r="F783" s="211"/>
      <c r="H783" s="119"/>
      <c r="J783" s="119"/>
      <c r="K783" s="120"/>
      <c r="L783" s="120" t="s">
        <v>32</v>
      </c>
      <c r="M783" s="119" t="s">
        <v>78</v>
      </c>
      <c r="N783" s="232"/>
      <c r="O783" s="157"/>
      <c r="P783" s="124">
        <f t="shared" si="42"/>
        <v>0</v>
      </c>
      <c r="Q783" s="124"/>
      <c r="R783" s="124"/>
      <c r="U783" s="116"/>
      <c r="V783" s="116"/>
      <c r="W783" s="116"/>
      <c r="X783" s="116"/>
      <c r="Y783" s="116" t="s">
        <v>1426</v>
      </c>
    </row>
    <row r="784" spans="1:25">
      <c r="A784" s="116">
        <v>784</v>
      </c>
      <c r="B784" s="117">
        <v>43466</v>
      </c>
      <c r="C784" s="118">
        <f t="shared" si="43"/>
        <v>1</v>
      </c>
      <c r="D784" s="119"/>
      <c r="E784" s="119" t="s">
        <v>2096</v>
      </c>
      <c r="F784" s="211"/>
      <c r="H784" s="119"/>
      <c r="J784" s="119"/>
      <c r="K784" s="120"/>
      <c r="L784" s="120" t="s">
        <v>32</v>
      </c>
      <c r="M784" s="119" t="s">
        <v>78</v>
      </c>
      <c r="N784" s="232"/>
      <c r="O784" s="157"/>
      <c r="P784" s="124">
        <f t="shared" si="42"/>
        <v>0</v>
      </c>
      <c r="Q784" s="124"/>
      <c r="R784" s="124"/>
      <c r="U784" s="116"/>
      <c r="V784" s="116"/>
      <c r="W784" s="116"/>
      <c r="X784" s="116"/>
      <c r="Y784" s="116" t="s">
        <v>1426</v>
      </c>
    </row>
    <row r="785" spans="1:25">
      <c r="A785" s="116">
        <v>785</v>
      </c>
      <c r="B785" s="117">
        <v>43466</v>
      </c>
      <c r="C785" s="118">
        <f t="shared" si="43"/>
        <v>1</v>
      </c>
      <c r="D785" s="119" t="s">
        <v>252</v>
      </c>
      <c r="E785" s="119" t="s">
        <v>2097</v>
      </c>
      <c r="F785" s="211" t="s">
        <v>2098</v>
      </c>
      <c r="G785" s="119" t="s">
        <v>1100</v>
      </c>
      <c r="H785" s="119" t="s">
        <v>53</v>
      </c>
      <c r="I785" s="119" t="s">
        <v>63</v>
      </c>
      <c r="J785" s="119" t="s">
        <v>63</v>
      </c>
      <c r="K785" s="120"/>
      <c r="L785" s="120" t="s">
        <v>32</v>
      </c>
      <c r="M785" s="119" t="s">
        <v>33</v>
      </c>
      <c r="N785" s="232">
        <v>43781</v>
      </c>
      <c r="O785" s="157">
        <v>44276</v>
      </c>
      <c r="P785" s="124">
        <f t="shared" si="42"/>
        <v>3</v>
      </c>
      <c r="Q785" s="124">
        <v>1</v>
      </c>
      <c r="R785" s="125">
        <f ca="1">TODAY()-O785</f>
        <v>402</v>
      </c>
      <c r="S785" s="120" t="s">
        <v>237</v>
      </c>
      <c r="T785" s="126">
        <v>44276</v>
      </c>
      <c r="U785" s="116"/>
      <c r="V785" s="116"/>
      <c r="W785" s="116"/>
      <c r="X785" s="116"/>
      <c r="Y785" s="116" t="s">
        <v>2099</v>
      </c>
    </row>
    <row r="786" spans="1:25">
      <c r="A786" s="116">
        <v>786</v>
      </c>
      <c r="B786" s="117">
        <v>43466</v>
      </c>
      <c r="C786" s="118">
        <f t="shared" si="43"/>
        <v>1</v>
      </c>
      <c r="D786" s="119" t="s">
        <v>37</v>
      </c>
      <c r="E786" s="119" t="s">
        <v>2100</v>
      </c>
      <c r="F786" s="211"/>
      <c r="G786" s="119" t="s">
        <v>2093</v>
      </c>
      <c r="H786" s="119"/>
      <c r="J786" s="119"/>
      <c r="K786" s="120"/>
      <c r="L786" s="120" t="s">
        <v>32</v>
      </c>
      <c r="M786" s="119" t="s">
        <v>33</v>
      </c>
      <c r="N786" s="232" t="s">
        <v>280</v>
      </c>
      <c r="O786" s="157"/>
      <c r="P786" s="124">
        <f t="shared" si="42"/>
        <v>0</v>
      </c>
      <c r="Q786" s="124"/>
      <c r="R786" s="124"/>
      <c r="U786" s="116"/>
      <c r="V786" s="116"/>
      <c r="W786" s="116"/>
      <c r="X786" s="116"/>
      <c r="Y786" s="127" t="s">
        <v>356</v>
      </c>
    </row>
    <row r="787" spans="1:25">
      <c r="A787" s="116">
        <v>787</v>
      </c>
      <c r="B787" s="117">
        <v>43466</v>
      </c>
      <c r="C787" s="118">
        <f t="shared" si="43"/>
        <v>1</v>
      </c>
      <c r="D787" s="119"/>
      <c r="E787" s="119" t="s">
        <v>2101</v>
      </c>
      <c r="F787" s="211"/>
      <c r="H787" s="119"/>
      <c r="J787" s="119"/>
      <c r="K787" s="120"/>
      <c r="L787" s="120" t="s">
        <v>32</v>
      </c>
      <c r="M787" s="119" t="s">
        <v>78</v>
      </c>
      <c r="N787" s="232"/>
      <c r="O787" s="157"/>
      <c r="P787" s="124">
        <f t="shared" si="42"/>
        <v>0</v>
      </c>
      <c r="Q787" s="124"/>
      <c r="R787" s="125"/>
      <c r="U787" s="116"/>
      <c r="V787" s="116"/>
      <c r="W787" s="116"/>
      <c r="X787" s="116"/>
      <c r="Y787" s="116" t="s">
        <v>1426</v>
      </c>
    </row>
    <row r="788" spans="1:25">
      <c r="A788" s="116">
        <v>788</v>
      </c>
      <c r="B788" s="117">
        <v>43466</v>
      </c>
      <c r="C788" s="118">
        <f t="shared" si="43"/>
        <v>1</v>
      </c>
      <c r="D788" s="119"/>
      <c r="E788" s="119" t="s">
        <v>2102</v>
      </c>
      <c r="F788" s="211"/>
      <c r="H788" s="119"/>
      <c r="J788" s="119"/>
      <c r="K788" s="120"/>
      <c r="L788" s="120" t="s">
        <v>32</v>
      </c>
      <c r="M788" s="119" t="s">
        <v>78</v>
      </c>
      <c r="N788" s="232"/>
      <c r="O788" s="157"/>
      <c r="P788" s="124">
        <f t="shared" si="42"/>
        <v>0</v>
      </c>
      <c r="Q788" s="124"/>
      <c r="R788" s="124"/>
      <c r="U788" s="116"/>
      <c r="V788" s="116"/>
      <c r="W788" s="116"/>
      <c r="X788" s="116"/>
      <c r="Y788" s="116" t="s">
        <v>1426</v>
      </c>
    </row>
    <row r="789" spans="1:25">
      <c r="A789" s="116">
        <v>789</v>
      </c>
      <c r="B789" s="117">
        <v>43466</v>
      </c>
      <c r="C789" s="118">
        <f t="shared" si="43"/>
        <v>1</v>
      </c>
      <c r="D789" s="119"/>
      <c r="E789" s="119" t="s">
        <v>2103</v>
      </c>
      <c r="F789" s="211"/>
      <c r="H789" s="119"/>
      <c r="J789" s="119"/>
      <c r="K789" s="120"/>
      <c r="L789" s="120" t="s">
        <v>32</v>
      </c>
      <c r="M789" s="119" t="s">
        <v>78</v>
      </c>
      <c r="N789" s="232"/>
      <c r="O789" s="157"/>
      <c r="P789" s="124">
        <f t="shared" si="42"/>
        <v>0</v>
      </c>
      <c r="Q789" s="124"/>
      <c r="R789" s="124"/>
      <c r="U789" s="116"/>
      <c r="V789" s="116"/>
      <c r="W789" s="116"/>
      <c r="X789" s="116"/>
      <c r="Y789" s="116" t="s">
        <v>1426</v>
      </c>
    </row>
    <row r="790" spans="1:25">
      <c r="A790" s="116">
        <v>790</v>
      </c>
      <c r="B790" s="117">
        <v>43466</v>
      </c>
      <c r="C790" s="118">
        <f t="shared" si="43"/>
        <v>1</v>
      </c>
      <c r="D790" s="119"/>
      <c r="E790" s="119" t="s">
        <v>2104</v>
      </c>
      <c r="F790" s="211"/>
      <c r="H790" s="119"/>
      <c r="J790" s="119"/>
      <c r="K790" s="120"/>
      <c r="L790" s="120" t="s">
        <v>32</v>
      </c>
      <c r="M790" s="119" t="s">
        <v>78</v>
      </c>
      <c r="N790" s="232"/>
      <c r="O790" s="232"/>
      <c r="P790" s="124">
        <f t="shared" si="42"/>
        <v>0</v>
      </c>
      <c r="Q790" s="125"/>
      <c r="R790" s="125"/>
      <c r="U790" s="116"/>
      <c r="V790" s="116"/>
      <c r="W790" s="116"/>
      <c r="X790" s="116"/>
      <c r="Y790" s="116" t="s">
        <v>1426</v>
      </c>
    </row>
    <row r="791" spans="1:25">
      <c r="A791" s="116">
        <v>791</v>
      </c>
      <c r="B791" s="117">
        <v>43466</v>
      </c>
      <c r="C791" s="118">
        <f t="shared" si="43"/>
        <v>1</v>
      </c>
      <c r="D791" s="119"/>
      <c r="E791" s="119" t="s">
        <v>2105</v>
      </c>
      <c r="F791" s="211"/>
      <c r="G791" s="119" t="s">
        <v>2106</v>
      </c>
      <c r="H791" s="119"/>
      <c r="J791" s="119"/>
      <c r="K791" s="120"/>
      <c r="L791" s="120" t="s">
        <v>32</v>
      </c>
      <c r="M791" s="119" t="s">
        <v>33</v>
      </c>
      <c r="N791" s="232" t="s">
        <v>280</v>
      </c>
      <c r="O791" s="157"/>
      <c r="P791" s="124">
        <f t="shared" si="42"/>
        <v>0</v>
      </c>
      <c r="Q791" s="124"/>
      <c r="R791" s="124"/>
      <c r="S791" s="119" t="s">
        <v>92</v>
      </c>
      <c r="U791" s="116"/>
      <c r="V791" s="116"/>
      <c r="W791" s="116"/>
      <c r="X791" s="116"/>
    </row>
    <row r="792" spans="1:25">
      <c r="A792" s="116">
        <v>792</v>
      </c>
      <c r="B792" s="117">
        <v>43466</v>
      </c>
      <c r="C792" s="118">
        <f t="shared" si="43"/>
        <v>1</v>
      </c>
      <c r="D792" s="119"/>
      <c r="E792" s="119" t="s">
        <v>2107</v>
      </c>
      <c r="F792" s="211"/>
      <c r="H792" s="119"/>
      <c r="J792" s="119"/>
      <c r="K792" s="120"/>
      <c r="L792" s="120" t="s">
        <v>32</v>
      </c>
      <c r="M792" s="119" t="s">
        <v>78</v>
      </c>
      <c r="N792" s="232"/>
      <c r="O792" s="157"/>
      <c r="P792" s="124">
        <f t="shared" si="42"/>
        <v>0</v>
      </c>
      <c r="Q792" s="124"/>
      <c r="R792" s="125"/>
      <c r="U792" s="116"/>
      <c r="V792" s="116"/>
      <c r="W792" s="116"/>
      <c r="X792" s="116"/>
      <c r="Y792" s="116" t="s">
        <v>1426</v>
      </c>
    </row>
    <row r="793" spans="1:25">
      <c r="A793" s="116">
        <v>793</v>
      </c>
      <c r="B793" s="117">
        <v>43466</v>
      </c>
      <c r="C793" s="118">
        <f t="shared" si="43"/>
        <v>1</v>
      </c>
      <c r="D793" s="119"/>
      <c r="E793" s="119" t="s">
        <v>2108</v>
      </c>
      <c r="F793" s="211"/>
      <c r="G793" s="119" t="s">
        <v>2109</v>
      </c>
      <c r="H793" s="119"/>
      <c r="J793" s="119"/>
      <c r="K793" s="120"/>
      <c r="L793" s="120" t="s">
        <v>32</v>
      </c>
      <c r="M793" s="119" t="s">
        <v>33</v>
      </c>
      <c r="N793" s="232">
        <v>43775</v>
      </c>
      <c r="O793" s="157"/>
      <c r="P793" s="124">
        <f t="shared" si="42"/>
        <v>0</v>
      </c>
      <c r="Q793" s="124"/>
      <c r="R793" s="124"/>
      <c r="S793" s="119" t="s">
        <v>92</v>
      </c>
      <c r="T793" s="126">
        <v>43775</v>
      </c>
      <c r="U793" s="116"/>
      <c r="V793" s="116"/>
      <c r="W793" s="116"/>
      <c r="X793" s="116"/>
    </row>
    <row r="794" spans="1:25">
      <c r="A794" s="116">
        <v>794</v>
      </c>
      <c r="B794" s="117">
        <v>43466</v>
      </c>
      <c r="C794" s="118">
        <f t="shared" si="43"/>
        <v>1</v>
      </c>
      <c r="D794" s="119"/>
      <c r="E794" s="119" t="s">
        <v>2110</v>
      </c>
      <c r="F794" s="211"/>
      <c r="G794" s="119" t="s">
        <v>2109</v>
      </c>
      <c r="H794" s="119"/>
      <c r="J794" s="119"/>
      <c r="K794" s="120"/>
      <c r="L794" s="120" t="s">
        <v>32</v>
      </c>
      <c r="M794" s="119" t="s">
        <v>33</v>
      </c>
      <c r="N794" s="232">
        <v>43775</v>
      </c>
      <c r="O794" s="157"/>
      <c r="P794" s="124">
        <f t="shared" si="42"/>
        <v>0</v>
      </c>
      <c r="Q794" s="124"/>
      <c r="R794" s="124"/>
      <c r="S794" s="119" t="s">
        <v>92</v>
      </c>
      <c r="T794" s="126">
        <v>43775</v>
      </c>
      <c r="U794" s="116"/>
      <c r="V794" s="116"/>
      <c r="W794" s="116"/>
      <c r="X794" s="116"/>
    </row>
    <row r="795" spans="1:25">
      <c r="A795" s="116">
        <v>795</v>
      </c>
      <c r="B795" s="117">
        <v>43466</v>
      </c>
      <c r="C795" s="118">
        <f t="shared" si="43"/>
        <v>1</v>
      </c>
      <c r="D795" s="119"/>
      <c r="E795" s="119" t="s">
        <v>2111</v>
      </c>
      <c r="F795" s="211"/>
      <c r="H795" s="119"/>
      <c r="J795" s="119"/>
      <c r="K795" s="120"/>
      <c r="L795" s="120" t="s">
        <v>32</v>
      </c>
      <c r="M795" s="119" t="s">
        <v>78</v>
      </c>
      <c r="N795" s="232"/>
      <c r="O795" s="157"/>
      <c r="P795" s="124">
        <f t="shared" ref="P795:P826" si="44">IF(O795&lt;&gt;0,MONTH(O795),0)</f>
        <v>0</v>
      </c>
      <c r="Q795" s="124"/>
      <c r="R795" s="124"/>
      <c r="U795" s="116"/>
      <c r="V795" s="116"/>
      <c r="W795" s="116"/>
      <c r="X795" s="116"/>
      <c r="Y795" s="116" t="s">
        <v>1426</v>
      </c>
    </row>
    <row r="796" spans="1:25">
      <c r="A796" s="116">
        <v>796</v>
      </c>
      <c r="B796" s="117">
        <v>43466</v>
      </c>
      <c r="C796" s="118">
        <f t="shared" si="43"/>
        <v>1</v>
      </c>
      <c r="D796" s="119"/>
      <c r="E796" s="119" t="s">
        <v>2112</v>
      </c>
      <c r="F796" s="211"/>
      <c r="G796" s="119" t="s">
        <v>2113</v>
      </c>
      <c r="H796" s="119"/>
      <c r="J796" s="119"/>
      <c r="K796" s="120"/>
      <c r="L796" s="120" t="s">
        <v>32</v>
      </c>
      <c r="M796" s="119" t="s">
        <v>33</v>
      </c>
      <c r="N796" s="232" t="s">
        <v>280</v>
      </c>
      <c r="O796" s="157"/>
      <c r="P796" s="124">
        <f t="shared" si="44"/>
        <v>0</v>
      </c>
      <c r="Q796" s="124"/>
      <c r="R796" s="124"/>
      <c r="U796" s="116"/>
      <c r="V796" s="116"/>
      <c r="W796" s="116"/>
      <c r="X796" s="116"/>
      <c r="Y796" s="127" t="s">
        <v>356</v>
      </c>
    </row>
    <row r="797" spans="1:25">
      <c r="A797" s="116">
        <v>797</v>
      </c>
      <c r="B797" s="117">
        <v>43466</v>
      </c>
      <c r="C797" s="118">
        <f t="shared" si="43"/>
        <v>1</v>
      </c>
      <c r="D797" s="119"/>
      <c r="E797" s="119" t="s">
        <v>2114</v>
      </c>
      <c r="F797" s="211"/>
      <c r="G797" s="119" t="s">
        <v>2113</v>
      </c>
      <c r="H797" s="119"/>
      <c r="J797" s="119"/>
      <c r="K797" s="120"/>
      <c r="L797" s="120" t="s">
        <v>32</v>
      </c>
      <c r="M797" s="119" t="s">
        <v>33</v>
      </c>
      <c r="N797" s="232" t="s">
        <v>280</v>
      </c>
      <c r="O797" s="157"/>
      <c r="P797" s="124">
        <f t="shared" si="44"/>
        <v>0</v>
      </c>
      <c r="Q797" s="124"/>
      <c r="R797" s="124"/>
      <c r="U797" s="116"/>
      <c r="V797" s="116"/>
      <c r="W797" s="116"/>
      <c r="X797" s="116"/>
      <c r="Y797" s="127" t="s">
        <v>356</v>
      </c>
    </row>
    <row r="798" spans="1:25">
      <c r="A798" s="116">
        <v>798</v>
      </c>
      <c r="B798" s="117">
        <v>43466</v>
      </c>
      <c r="C798" s="118">
        <f t="shared" si="43"/>
        <v>1</v>
      </c>
      <c r="D798" s="119"/>
      <c r="E798" s="119" t="s">
        <v>2115</v>
      </c>
      <c r="F798" s="211"/>
      <c r="G798" s="119" t="s">
        <v>2113</v>
      </c>
      <c r="H798" s="119"/>
      <c r="J798" s="119"/>
      <c r="K798" s="120"/>
      <c r="L798" s="120" t="s">
        <v>32</v>
      </c>
      <c r="M798" s="119" t="s">
        <v>33</v>
      </c>
      <c r="N798" s="232">
        <v>43774</v>
      </c>
      <c r="O798" s="157"/>
      <c r="P798" s="124">
        <f t="shared" si="44"/>
        <v>0</v>
      </c>
      <c r="Q798" s="124"/>
      <c r="R798" s="124"/>
      <c r="S798" s="119" t="s">
        <v>34</v>
      </c>
      <c r="T798" s="126">
        <v>43775</v>
      </c>
      <c r="U798" s="116"/>
      <c r="V798" s="116"/>
      <c r="W798" s="116"/>
      <c r="X798" s="116"/>
      <c r="Y798" s="127" t="s">
        <v>356</v>
      </c>
    </row>
    <row r="799" spans="1:25">
      <c r="A799" s="116">
        <v>799</v>
      </c>
      <c r="B799" s="117">
        <v>43466</v>
      </c>
      <c r="C799" s="118">
        <f t="shared" si="43"/>
        <v>1</v>
      </c>
      <c r="D799" s="119"/>
      <c r="E799" s="119" t="s">
        <v>2116</v>
      </c>
      <c r="F799" s="211"/>
      <c r="H799" s="119"/>
      <c r="J799" s="119"/>
      <c r="K799" s="120"/>
      <c r="L799" s="120" t="s">
        <v>32</v>
      </c>
      <c r="M799" s="119" t="s">
        <v>78</v>
      </c>
      <c r="N799" s="232"/>
      <c r="O799" s="157"/>
      <c r="P799" s="124">
        <f t="shared" si="44"/>
        <v>0</v>
      </c>
      <c r="Q799" s="124"/>
      <c r="R799" s="124"/>
      <c r="U799" s="116"/>
      <c r="V799" s="116"/>
      <c r="W799" s="116"/>
      <c r="X799" s="116"/>
      <c r="Y799" s="116" t="s">
        <v>1426</v>
      </c>
    </row>
    <row r="800" spans="1:25">
      <c r="A800" s="116">
        <v>800</v>
      </c>
      <c r="B800" s="117">
        <v>43466</v>
      </c>
      <c r="C800" s="118">
        <f t="shared" si="43"/>
        <v>1</v>
      </c>
      <c r="D800" s="119"/>
      <c r="E800" s="119" t="s">
        <v>2117</v>
      </c>
      <c r="F800" s="211"/>
      <c r="G800" s="119" t="s">
        <v>2113</v>
      </c>
      <c r="H800" s="119"/>
      <c r="J800" s="119"/>
      <c r="K800" s="120"/>
      <c r="L800" s="120" t="s">
        <v>32</v>
      </c>
      <c r="M800" s="119" t="s">
        <v>33</v>
      </c>
      <c r="N800" s="232" t="s">
        <v>280</v>
      </c>
      <c r="O800" s="157"/>
      <c r="P800" s="124">
        <f t="shared" si="44"/>
        <v>0</v>
      </c>
      <c r="Q800" s="124"/>
      <c r="R800" s="125"/>
      <c r="U800" s="116"/>
      <c r="V800" s="116"/>
      <c r="W800" s="116"/>
      <c r="X800" s="116"/>
      <c r="Y800" s="127" t="s">
        <v>356</v>
      </c>
    </row>
    <row r="801" spans="1:25">
      <c r="A801" s="116">
        <v>801</v>
      </c>
      <c r="B801" s="117">
        <v>43466</v>
      </c>
      <c r="C801" s="118">
        <f t="shared" si="43"/>
        <v>1</v>
      </c>
      <c r="D801" s="119"/>
      <c r="E801" s="119" t="s">
        <v>2118</v>
      </c>
      <c r="F801" s="211"/>
      <c r="G801" s="119" t="s">
        <v>2113</v>
      </c>
      <c r="H801" s="119"/>
      <c r="J801" s="119"/>
      <c r="K801" s="120"/>
      <c r="L801" s="120" t="s">
        <v>32</v>
      </c>
      <c r="M801" s="119" t="s">
        <v>33</v>
      </c>
      <c r="N801" s="232" t="s">
        <v>280</v>
      </c>
      <c r="O801" s="157"/>
      <c r="P801" s="124">
        <f t="shared" si="44"/>
        <v>0</v>
      </c>
      <c r="Q801" s="124"/>
      <c r="R801" s="124"/>
      <c r="U801" s="116"/>
      <c r="V801" s="116"/>
      <c r="W801" s="116"/>
      <c r="X801" s="116"/>
      <c r="Y801" s="127" t="s">
        <v>356</v>
      </c>
    </row>
    <row r="802" spans="1:25">
      <c r="A802" s="116">
        <v>802</v>
      </c>
      <c r="B802" s="117">
        <v>43466</v>
      </c>
      <c r="C802" s="118">
        <f t="shared" si="43"/>
        <v>1</v>
      </c>
      <c r="D802" s="119"/>
      <c r="E802" s="119" t="s">
        <v>2119</v>
      </c>
      <c r="F802" s="211"/>
      <c r="H802" s="119"/>
      <c r="J802" s="119"/>
      <c r="K802" s="120"/>
      <c r="L802" s="120" t="s">
        <v>32</v>
      </c>
      <c r="M802" s="119" t="s">
        <v>78</v>
      </c>
      <c r="N802" s="232"/>
      <c r="O802" s="157"/>
      <c r="P802" s="124">
        <f t="shared" si="44"/>
        <v>0</v>
      </c>
      <c r="Q802" s="124"/>
      <c r="R802" s="124"/>
      <c r="U802" s="116"/>
      <c r="V802" s="116"/>
      <c r="W802" s="116"/>
      <c r="X802" s="116"/>
      <c r="Y802" s="116" t="s">
        <v>1426</v>
      </c>
    </row>
    <row r="803" spans="1:25">
      <c r="A803" s="116">
        <v>803</v>
      </c>
      <c r="B803" s="129">
        <v>44257</v>
      </c>
      <c r="C803" s="118">
        <f t="shared" si="43"/>
        <v>3</v>
      </c>
      <c r="D803" s="119" t="s">
        <v>252</v>
      </c>
      <c r="E803" s="119" t="s">
        <v>2120</v>
      </c>
      <c r="F803" s="211" t="s">
        <v>2121</v>
      </c>
      <c r="G803" s="119" t="s">
        <v>2122</v>
      </c>
      <c r="H803" s="119" t="s">
        <v>86</v>
      </c>
      <c r="I803" s="119" t="s">
        <v>42</v>
      </c>
      <c r="K803" s="120" t="s">
        <v>65</v>
      </c>
      <c r="L803" s="131" t="s">
        <v>32</v>
      </c>
      <c r="M803" s="119" t="s">
        <v>78</v>
      </c>
      <c r="N803" s="232"/>
      <c r="P803" s="124">
        <f t="shared" si="44"/>
        <v>0</v>
      </c>
      <c r="R803" s="124"/>
      <c r="U803" s="116"/>
      <c r="V803" s="116"/>
      <c r="W803" s="116"/>
      <c r="X803" s="116"/>
      <c r="Y803" s="116" t="s">
        <v>1713</v>
      </c>
    </row>
    <row r="804" spans="1:25" ht="41.4">
      <c r="A804" s="116">
        <v>804</v>
      </c>
      <c r="B804" s="117">
        <v>43466</v>
      </c>
      <c r="C804" s="118">
        <f t="shared" si="43"/>
        <v>1</v>
      </c>
      <c r="D804" s="119" t="s">
        <v>37</v>
      </c>
      <c r="E804" s="119" t="s">
        <v>2123</v>
      </c>
      <c r="F804" s="211" t="s">
        <v>2124</v>
      </c>
      <c r="G804" s="119" t="s">
        <v>2125</v>
      </c>
      <c r="H804" s="119"/>
      <c r="J804" s="119"/>
      <c r="K804" s="120"/>
      <c r="L804" s="120" t="s">
        <v>32</v>
      </c>
      <c r="M804" s="119" t="s">
        <v>33</v>
      </c>
      <c r="N804" s="232" t="s">
        <v>280</v>
      </c>
      <c r="O804" s="157">
        <v>44530</v>
      </c>
      <c r="P804" s="124">
        <f t="shared" si="44"/>
        <v>11</v>
      </c>
      <c r="Q804" s="124"/>
      <c r="R804" s="124"/>
      <c r="S804" s="119" t="s">
        <v>92</v>
      </c>
      <c r="U804" s="116"/>
      <c r="V804" s="116"/>
      <c r="W804" s="116"/>
      <c r="X804" s="116"/>
    </row>
    <row r="805" spans="1:25">
      <c r="A805" s="116">
        <v>805</v>
      </c>
      <c r="B805" s="117">
        <v>43466</v>
      </c>
      <c r="C805" s="118">
        <f t="shared" si="43"/>
        <v>1</v>
      </c>
      <c r="D805" s="119"/>
      <c r="E805" s="119" t="s">
        <v>2126</v>
      </c>
      <c r="F805" s="211"/>
      <c r="H805" s="119"/>
      <c r="J805" s="119"/>
      <c r="K805" s="120"/>
      <c r="L805" s="120" t="s">
        <v>32</v>
      </c>
      <c r="M805" s="119" t="s">
        <v>78</v>
      </c>
      <c r="N805" s="232"/>
      <c r="O805" s="157"/>
      <c r="P805" s="124">
        <f t="shared" si="44"/>
        <v>0</v>
      </c>
      <c r="Q805" s="124"/>
      <c r="R805" s="124"/>
      <c r="U805" s="116"/>
      <c r="V805" s="116"/>
      <c r="W805" s="116"/>
      <c r="X805" s="116"/>
      <c r="Y805" s="116" t="s">
        <v>1426</v>
      </c>
    </row>
    <row r="806" spans="1:25">
      <c r="A806" s="116">
        <v>806</v>
      </c>
      <c r="B806" s="117">
        <v>43466</v>
      </c>
      <c r="C806" s="118">
        <f t="shared" si="43"/>
        <v>1</v>
      </c>
      <c r="D806" s="119"/>
      <c r="E806" s="119" t="s">
        <v>2127</v>
      </c>
      <c r="F806" s="211"/>
      <c r="H806" s="119"/>
      <c r="J806" s="119"/>
      <c r="K806" s="120"/>
      <c r="L806" s="120" t="s">
        <v>32</v>
      </c>
      <c r="M806" s="119" t="s">
        <v>78</v>
      </c>
      <c r="N806" s="232"/>
      <c r="O806" s="157"/>
      <c r="P806" s="124">
        <f t="shared" si="44"/>
        <v>0</v>
      </c>
      <c r="Q806" s="124"/>
      <c r="R806" s="125"/>
      <c r="U806" s="116"/>
      <c r="V806" s="116"/>
      <c r="W806" s="116"/>
      <c r="X806" s="116"/>
      <c r="Y806" s="116" t="s">
        <v>1426</v>
      </c>
    </row>
    <row r="807" spans="1:25">
      <c r="A807" s="116">
        <v>807</v>
      </c>
      <c r="B807" s="117">
        <v>43466</v>
      </c>
      <c r="C807" s="118">
        <f t="shared" si="43"/>
        <v>1</v>
      </c>
      <c r="D807" s="119"/>
      <c r="E807" s="119" t="s">
        <v>2128</v>
      </c>
      <c r="F807" s="211"/>
      <c r="H807" s="119"/>
      <c r="J807" s="119"/>
      <c r="K807" s="120"/>
      <c r="L807" s="120" t="s">
        <v>32</v>
      </c>
      <c r="M807" s="119" t="s">
        <v>78</v>
      </c>
      <c r="N807" s="232"/>
      <c r="O807" s="157"/>
      <c r="P807" s="124">
        <f t="shared" si="44"/>
        <v>0</v>
      </c>
      <c r="Q807" s="124"/>
      <c r="R807" s="124"/>
      <c r="U807" s="116"/>
      <c r="V807" s="116"/>
      <c r="W807" s="116"/>
      <c r="X807" s="116"/>
      <c r="Y807" s="116" t="s">
        <v>1426</v>
      </c>
    </row>
    <row r="808" spans="1:25">
      <c r="A808" s="116">
        <v>808</v>
      </c>
      <c r="B808" s="117">
        <v>43466</v>
      </c>
      <c r="C808" s="118">
        <f t="shared" si="43"/>
        <v>1</v>
      </c>
      <c r="D808" s="119" t="s">
        <v>25</v>
      </c>
      <c r="E808" s="119" t="s">
        <v>2129</v>
      </c>
      <c r="F808" s="211"/>
      <c r="G808" s="119" t="s">
        <v>1129</v>
      </c>
      <c r="H808" s="119"/>
      <c r="J808" s="119"/>
      <c r="K808" s="120"/>
      <c r="L808" s="120" t="s">
        <v>32</v>
      </c>
      <c r="M808" s="119" t="s">
        <v>33</v>
      </c>
      <c r="N808" s="232">
        <v>43776</v>
      </c>
      <c r="O808" s="232">
        <v>44126</v>
      </c>
      <c r="P808" s="124">
        <f t="shared" si="44"/>
        <v>10</v>
      </c>
      <c r="Q808" s="125">
        <v>3</v>
      </c>
      <c r="R808" s="125">
        <f ca="1">TODAY()-O808</f>
        <v>552</v>
      </c>
      <c r="U808" s="116"/>
      <c r="V808" s="116"/>
      <c r="W808" s="116"/>
      <c r="X808" s="116"/>
    </row>
    <row r="809" spans="1:25">
      <c r="A809" s="116">
        <v>809</v>
      </c>
      <c r="B809" s="117">
        <v>43466</v>
      </c>
      <c r="C809" s="118">
        <f t="shared" si="43"/>
        <v>1</v>
      </c>
      <c r="D809" s="119"/>
      <c r="E809" s="119" t="s">
        <v>2130</v>
      </c>
      <c r="F809" s="211"/>
      <c r="H809" s="119"/>
      <c r="J809" s="119"/>
      <c r="K809" s="120"/>
      <c r="L809" s="120" t="s">
        <v>32</v>
      </c>
      <c r="M809" s="119" t="s">
        <v>78</v>
      </c>
      <c r="N809" s="232"/>
      <c r="O809" s="157"/>
      <c r="P809" s="124">
        <f t="shared" si="44"/>
        <v>0</v>
      </c>
      <c r="Q809" s="124"/>
      <c r="R809" s="125"/>
      <c r="U809" s="116"/>
      <c r="V809" s="116"/>
      <c r="W809" s="116"/>
      <c r="X809" s="116"/>
      <c r="Y809" s="116" t="s">
        <v>1426</v>
      </c>
    </row>
    <row r="810" spans="1:25">
      <c r="A810" s="116">
        <v>810</v>
      </c>
      <c r="B810" s="117">
        <v>43466</v>
      </c>
      <c r="C810" s="118">
        <f t="shared" si="43"/>
        <v>1</v>
      </c>
      <c r="D810" s="119" t="s">
        <v>25</v>
      </c>
      <c r="E810" s="119" t="s">
        <v>2131</v>
      </c>
      <c r="F810" s="211" t="s">
        <v>2132</v>
      </c>
      <c r="G810" s="119" t="s">
        <v>2133</v>
      </c>
      <c r="H810" s="119" t="s">
        <v>76</v>
      </c>
      <c r="J810" s="119"/>
      <c r="K810" s="120"/>
      <c r="L810" s="120" t="s">
        <v>32</v>
      </c>
      <c r="M810" s="119" t="s">
        <v>33</v>
      </c>
      <c r="N810" s="232">
        <v>43776</v>
      </c>
      <c r="O810" s="232">
        <v>44399</v>
      </c>
      <c r="P810" s="124">
        <f t="shared" si="44"/>
        <v>7</v>
      </c>
      <c r="Q810" s="125">
        <v>3</v>
      </c>
      <c r="R810" s="125">
        <f ca="1">TODAY()-O810</f>
        <v>279</v>
      </c>
      <c r="U810" s="116"/>
      <c r="V810" s="116"/>
      <c r="W810" s="116"/>
      <c r="X810" s="116"/>
      <c r="Y810" s="116" t="s">
        <v>141</v>
      </c>
    </row>
    <row r="811" spans="1:25">
      <c r="A811" s="116">
        <v>811</v>
      </c>
      <c r="B811" s="117">
        <v>43466</v>
      </c>
      <c r="C811" s="118">
        <f t="shared" si="43"/>
        <v>1</v>
      </c>
      <c r="D811" s="119"/>
      <c r="E811" s="119" t="s">
        <v>2134</v>
      </c>
      <c r="F811" s="211"/>
      <c r="H811" s="119"/>
      <c r="J811" s="119"/>
      <c r="K811" s="120"/>
      <c r="L811" s="120" t="s">
        <v>32</v>
      </c>
      <c r="M811" s="119" t="s">
        <v>78</v>
      </c>
      <c r="N811" s="232"/>
      <c r="O811" s="157"/>
      <c r="P811" s="124">
        <f t="shared" si="44"/>
        <v>0</v>
      </c>
      <c r="Q811" s="124"/>
      <c r="R811" s="124"/>
      <c r="U811" s="116"/>
      <c r="V811" s="116"/>
      <c r="W811" s="116"/>
      <c r="X811" s="116"/>
      <c r="Y811" s="116" t="s">
        <v>1426</v>
      </c>
    </row>
    <row r="812" spans="1:25">
      <c r="A812" s="116">
        <v>812</v>
      </c>
      <c r="B812" s="117">
        <v>43466</v>
      </c>
      <c r="C812" s="118">
        <f t="shared" si="43"/>
        <v>1</v>
      </c>
      <c r="D812" s="119"/>
      <c r="E812" s="119" t="s">
        <v>2135</v>
      </c>
      <c r="F812" s="211"/>
      <c r="H812" s="119"/>
      <c r="J812" s="119"/>
      <c r="K812" s="120"/>
      <c r="L812" s="120" t="s">
        <v>32</v>
      </c>
      <c r="M812" s="119" t="s">
        <v>78</v>
      </c>
      <c r="N812" s="232"/>
      <c r="O812" s="157"/>
      <c r="P812" s="124">
        <f t="shared" si="44"/>
        <v>0</v>
      </c>
      <c r="Q812" s="124"/>
      <c r="R812" s="124"/>
      <c r="U812" s="116"/>
      <c r="V812" s="116"/>
      <c r="W812" s="116"/>
      <c r="X812" s="116"/>
      <c r="Y812" s="116" t="s">
        <v>1426</v>
      </c>
    </row>
    <row r="813" spans="1:25">
      <c r="A813" s="116">
        <v>813</v>
      </c>
      <c r="B813" s="117">
        <v>43466</v>
      </c>
      <c r="C813" s="118">
        <f t="shared" si="43"/>
        <v>1</v>
      </c>
      <c r="D813" s="119" t="s">
        <v>25</v>
      </c>
      <c r="E813" s="119" t="s">
        <v>2136</v>
      </c>
      <c r="F813" s="211" t="s">
        <v>2137</v>
      </c>
      <c r="G813" s="119" t="s">
        <v>1129</v>
      </c>
      <c r="H813" s="119" t="s">
        <v>29</v>
      </c>
      <c r="I813" s="119" t="s">
        <v>42</v>
      </c>
      <c r="J813" s="121" t="s">
        <v>91</v>
      </c>
      <c r="K813" s="120"/>
      <c r="L813" s="120" t="s">
        <v>32</v>
      </c>
      <c r="M813" s="119" t="s">
        <v>33</v>
      </c>
      <c r="N813" s="232">
        <v>43776</v>
      </c>
      <c r="O813" s="157">
        <v>44018</v>
      </c>
      <c r="P813" s="124">
        <f t="shared" si="44"/>
        <v>7</v>
      </c>
      <c r="Q813" s="124"/>
      <c r="R813" s="125">
        <f ca="1">TODAY()-O813</f>
        <v>660</v>
      </c>
      <c r="S813" s="120" t="s">
        <v>34</v>
      </c>
      <c r="T813" s="126">
        <v>43776</v>
      </c>
      <c r="U813" s="116"/>
      <c r="V813" s="116"/>
      <c r="W813" s="116"/>
      <c r="X813" s="116"/>
      <c r="Y813" s="116" t="s">
        <v>2138</v>
      </c>
    </row>
    <row r="814" spans="1:25">
      <c r="A814" s="116">
        <v>814</v>
      </c>
      <c r="B814" s="117">
        <v>43466</v>
      </c>
      <c r="C814" s="118">
        <f t="shared" si="43"/>
        <v>1</v>
      </c>
      <c r="D814" s="119"/>
      <c r="E814" s="119" t="s">
        <v>2139</v>
      </c>
      <c r="F814" s="211"/>
      <c r="H814" s="119"/>
      <c r="J814" s="119"/>
      <c r="K814" s="120"/>
      <c r="L814" s="120" t="s">
        <v>32</v>
      </c>
      <c r="M814" s="119" t="s">
        <v>78</v>
      </c>
      <c r="N814" s="232"/>
      <c r="O814" s="157"/>
      <c r="P814" s="124">
        <f t="shared" si="44"/>
        <v>0</v>
      </c>
      <c r="Q814" s="124"/>
      <c r="R814" s="124"/>
      <c r="U814" s="116"/>
      <c r="V814" s="116"/>
      <c r="W814" s="116"/>
      <c r="X814" s="116"/>
      <c r="Y814" s="116" t="s">
        <v>1426</v>
      </c>
    </row>
    <row r="815" spans="1:25">
      <c r="A815" s="116">
        <v>815</v>
      </c>
      <c r="B815" s="117">
        <v>43466</v>
      </c>
      <c r="C815" s="118">
        <f t="shared" si="43"/>
        <v>1</v>
      </c>
      <c r="D815" s="119"/>
      <c r="E815" s="119" t="s">
        <v>2140</v>
      </c>
      <c r="F815" s="211"/>
      <c r="H815" s="119"/>
      <c r="J815" s="119"/>
      <c r="K815" s="120"/>
      <c r="L815" s="120" t="s">
        <v>32</v>
      </c>
      <c r="M815" s="119" t="s">
        <v>78</v>
      </c>
      <c r="N815" s="232"/>
      <c r="O815" s="157"/>
      <c r="P815" s="124">
        <f t="shared" si="44"/>
        <v>0</v>
      </c>
      <c r="Q815" s="124"/>
      <c r="R815" s="124"/>
      <c r="U815" s="116"/>
      <c r="V815" s="116"/>
      <c r="W815" s="116"/>
      <c r="X815" s="116"/>
      <c r="Y815" s="116" t="s">
        <v>1426</v>
      </c>
    </row>
    <row r="816" spans="1:25">
      <c r="A816" s="116">
        <v>816</v>
      </c>
      <c r="B816" s="117">
        <v>43466</v>
      </c>
      <c r="C816" s="118">
        <f t="shared" si="43"/>
        <v>1</v>
      </c>
      <c r="D816" s="119"/>
      <c r="E816" s="119" t="s">
        <v>2141</v>
      </c>
      <c r="F816" s="211"/>
      <c r="H816" s="119"/>
      <c r="J816" s="119"/>
      <c r="K816" s="120"/>
      <c r="L816" s="120" t="s">
        <v>32</v>
      </c>
      <c r="M816" s="119" t="s">
        <v>78</v>
      </c>
      <c r="N816" s="232"/>
      <c r="O816" s="157"/>
      <c r="P816" s="124">
        <f t="shared" si="44"/>
        <v>0</v>
      </c>
      <c r="Q816" s="124"/>
      <c r="R816" s="124"/>
      <c r="U816" s="116"/>
      <c r="V816" s="116"/>
      <c r="W816" s="116"/>
      <c r="X816" s="116"/>
      <c r="Y816" s="116" t="s">
        <v>1426</v>
      </c>
    </row>
    <row r="817" spans="1:25">
      <c r="A817" s="116">
        <v>817</v>
      </c>
      <c r="B817" s="117">
        <v>43466</v>
      </c>
      <c r="C817" s="118">
        <f t="shared" si="43"/>
        <v>1</v>
      </c>
      <c r="D817" s="119"/>
      <c r="E817" s="119" t="s">
        <v>2142</v>
      </c>
      <c r="F817" s="211"/>
      <c r="H817" s="119"/>
      <c r="J817" s="119"/>
      <c r="K817" s="120"/>
      <c r="L817" s="120" t="s">
        <v>32</v>
      </c>
      <c r="M817" s="119" t="s">
        <v>78</v>
      </c>
      <c r="N817" s="232"/>
      <c r="O817" s="157"/>
      <c r="P817" s="124">
        <f t="shared" si="44"/>
        <v>0</v>
      </c>
      <c r="Q817" s="124"/>
      <c r="R817" s="125"/>
      <c r="U817" s="116"/>
      <c r="V817" s="116"/>
      <c r="W817" s="116"/>
      <c r="X817" s="116"/>
      <c r="Y817" s="116" t="s">
        <v>1426</v>
      </c>
    </row>
    <row r="818" spans="1:25">
      <c r="A818" s="116">
        <v>818</v>
      </c>
      <c r="B818" s="117">
        <v>43466</v>
      </c>
      <c r="C818" s="118">
        <f t="shared" si="43"/>
        <v>1</v>
      </c>
      <c r="D818" s="119" t="s">
        <v>37</v>
      </c>
      <c r="E818" s="119" t="s">
        <v>2143</v>
      </c>
      <c r="F818" s="211"/>
      <c r="G818" s="119" t="s">
        <v>2144</v>
      </c>
      <c r="H818" s="119"/>
      <c r="I818" s="121" t="s">
        <v>63</v>
      </c>
      <c r="J818" s="121" t="s">
        <v>2145</v>
      </c>
      <c r="K818" s="120"/>
      <c r="L818" s="120" t="s">
        <v>32</v>
      </c>
      <c r="M818" s="119" t="s">
        <v>33</v>
      </c>
      <c r="N818" s="232" t="s">
        <v>280</v>
      </c>
      <c r="O818" s="157"/>
      <c r="P818" s="124">
        <f t="shared" si="44"/>
        <v>0</v>
      </c>
      <c r="Q818" s="124"/>
      <c r="R818" s="125"/>
      <c r="U818" s="116"/>
      <c r="V818" s="116"/>
      <c r="W818" s="116"/>
      <c r="X818" s="116"/>
      <c r="Y818" s="127" t="s">
        <v>356</v>
      </c>
    </row>
    <row r="819" spans="1:25" ht="27.6">
      <c r="A819" s="116">
        <v>819</v>
      </c>
      <c r="B819" s="117">
        <v>43466</v>
      </c>
      <c r="C819" s="118">
        <f t="shared" si="43"/>
        <v>1</v>
      </c>
      <c r="D819" s="119" t="s">
        <v>25</v>
      </c>
      <c r="E819" s="119" t="s">
        <v>2146</v>
      </c>
      <c r="F819" s="211" t="s">
        <v>2147</v>
      </c>
      <c r="G819" s="119" t="s">
        <v>2148</v>
      </c>
      <c r="H819" s="119" t="s">
        <v>41</v>
      </c>
      <c r="I819" s="119" t="s">
        <v>63</v>
      </c>
      <c r="J819" s="121" t="s">
        <v>108</v>
      </c>
      <c r="K819" s="120"/>
      <c r="L819" s="120" t="s">
        <v>32</v>
      </c>
      <c r="M819" s="119" t="s">
        <v>33</v>
      </c>
      <c r="N819" s="232">
        <v>43781</v>
      </c>
      <c r="O819" s="232">
        <v>44399</v>
      </c>
      <c r="P819" s="124">
        <f t="shared" si="44"/>
        <v>7</v>
      </c>
      <c r="Q819" s="125">
        <v>2</v>
      </c>
      <c r="R819" s="125">
        <f ca="1">TODAY()-O819</f>
        <v>279</v>
      </c>
      <c r="U819" s="116"/>
      <c r="V819" s="116"/>
      <c r="W819" s="116"/>
      <c r="X819" s="116"/>
      <c r="Y819" s="116" t="s">
        <v>141</v>
      </c>
    </row>
    <row r="820" spans="1:25">
      <c r="A820" s="116">
        <v>820</v>
      </c>
      <c r="B820" s="117">
        <v>43466</v>
      </c>
      <c r="C820" s="118">
        <f t="shared" si="43"/>
        <v>1</v>
      </c>
      <c r="D820" s="119"/>
      <c r="E820" s="119" t="s">
        <v>2149</v>
      </c>
      <c r="F820" s="211"/>
      <c r="H820" s="119"/>
      <c r="J820" s="119"/>
      <c r="K820" s="120"/>
      <c r="L820" s="120" t="s">
        <v>32</v>
      </c>
      <c r="M820" s="119" t="s">
        <v>78</v>
      </c>
      <c r="N820" s="232"/>
      <c r="O820" s="157"/>
      <c r="P820" s="124">
        <f t="shared" si="44"/>
        <v>0</v>
      </c>
      <c r="Q820" s="124"/>
      <c r="R820" s="124"/>
      <c r="U820" s="116"/>
      <c r="V820" s="116"/>
      <c r="W820" s="116"/>
      <c r="X820" s="116"/>
      <c r="Y820" s="116" t="s">
        <v>1426</v>
      </c>
    </row>
    <row r="821" spans="1:25">
      <c r="A821" s="116">
        <v>821</v>
      </c>
      <c r="B821" s="117">
        <v>43466</v>
      </c>
      <c r="C821" s="118">
        <f t="shared" si="43"/>
        <v>1</v>
      </c>
      <c r="D821" s="119"/>
      <c r="E821" s="119" t="s">
        <v>2150</v>
      </c>
      <c r="F821" s="211"/>
      <c r="H821" s="119"/>
      <c r="J821" s="119"/>
      <c r="K821" s="120"/>
      <c r="L821" s="120" t="s">
        <v>32</v>
      </c>
      <c r="M821" s="119" t="s">
        <v>78</v>
      </c>
      <c r="N821" s="232"/>
      <c r="O821" s="157"/>
      <c r="P821" s="124">
        <f t="shared" si="44"/>
        <v>0</v>
      </c>
      <c r="Q821" s="124"/>
      <c r="R821" s="125"/>
      <c r="U821" s="116"/>
      <c r="V821" s="116"/>
      <c r="W821" s="116"/>
      <c r="X821" s="116"/>
      <c r="Y821" s="116" t="s">
        <v>1426</v>
      </c>
    </row>
    <row r="822" spans="1:25">
      <c r="A822" s="116">
        <v>822</v>
      </c>
      <c r="B822" s="117">
        <v>43466</v>
      </c>
      <c r="C822" s="118">
        <f t="shared" si="43"/>
        <v>1</v>
      </c>
      <c r="D822" s="119"/>
      <c r="E822" s="119" t="s">
        <v>2151</v>
      </c>
      <c r="F822" s="211"/>
      <c r="H822" s="119"/>
      <c r="J822" s="119"/>
      <c r="K822" s="120"/>
      <c r="L822" s="120" t="s">
        <v>32</v>
      </c>
      <c r="M822" s="119" t="s">
        <v>78</v>
      </c>
      <c r="N822" s="232"/>
      <c r="O822" s="157"/>
      <c r="P822" s="124">
        <f t="shared" si="44"/>
        <v>0</v>
      </c>
      <c r="Q822" s="124"/>
      <c r="R822" s="124"/>
      <c r="U822" s="116"/>
      <c r="V822" s="116"/>
      <c r="W822" s="116"/>
      <c r="X822" s="116"/>
      <c r="Y822" s="116" t="s">
        <v>1426</v>
      </c>
    </row>
    <row r="823" spans="1:25">
      <c r="A823" s="116">
        <v>823</v>
      </c>
      <c r="B823" s="117">
        <v>43466</v>
      </c>
      <c r="C823" s="118">
        <f t="shared" si="43"/>
        <v>1</v>
      </c>
      <c r="D823" s="119" t="s">
        <v>25</v>
      </c>
      <c r="E823" s="119" t="s">
        <v>2152</v>
      </c>
      <c r="F823" s="211"/>
      <c r="G823" s="119" t="s">
        <v>2153</v>
      </c>
      <c r="H823" s="119"/>
      <c r="I823" s="119" t="s">
        <v>63</v>
      </c>
      <c r="J823" s="119" t="s">
        <v>63</v>
      </c>
      <c r="K823" s="120"/>
      <c r="L823" s="120" t="s">
        <v>32</v>
      </c>
      <c r="M823" s="119" t="s">
        <v>33</v>
      </c>
      <c r="N823" s="232">
        <v>43781</v>
      </c>
      <c r="O823" s="232">
        <v>44126</v>
      </c>
      <c r="P823" s="124">
        <f t="shared" si="44"/>
        <v>10</v>
      </c>
      <c r="Q823" s="125">
        <v>3</v>
      </c>
      <c r="R823" s="125">
        <f ca="1">TODAY()-O823</f>
        <v>552</v>
      </c>
      <c r="U823" s="116"/>
      <c r="V823" s="116"/>
      <c r="W823" s="116"/>
      <c r="X823" s="116"/>
    </row>
    <row r="824" spans="1:25">
      <c r="A824" s="116">
        <v>824</v>
      </c>
      <c r="B824" s="117">
        <v>43466</v>
      </c>
      <c r="C824" s="118">
        <f t="shared" si="43"/>
        <v>1</v>
      </c>
      <c r="D824" s="119" t="s">
        <v>25</v>
      </c>
      <c r="E824" s="119" t="s">
        <v>2154</v>
      </c>
      <c r="F824" s="211"/>
      <c r="G824" s="120" t="s">
        <v>2155</v>
      </c>
      <c r="H824" s="120"/>
      <c r="I824" s="121" t="s">
        <v>42</v>
      </c>
      <c r="J824" s="121" t="s">
        <v>1874</v>
      </c>
      <c r="K824" s="120"/>
      <c r="L824" s="120" t="s">
        <v>32</v>
      </c>
      <c r="M824" s="119" t="s">
        <v>33</v>
      </c>
      <c r="N824" s="232">
        <v>43780</v>
      </c>
      <c r="O824" s="232">
        <v>44126</v>
      </c>
      <c r="P824" s="124">
        <f t="shared" si="44"/>
        <v>10</v>
      </c>
      <c r="Q824" s="125">
        <v>3</v>
      </c>
      <c r="R824" s="125">
        <f ca="1">TODAY()-O824</f>
        <v>552</v>
      </c>
      <c r="S824" s="120" t="s">
        <v>34</v>
      </c>
      <c r="T824" s="126">
        <v>44126</v>
      </c>
      <c r="U824" s="116"/>
      <c r="V824" s="116"/>
      <c r="W824" s="116"/>
      <c r="X824" s="116"/>
    </row>
    <row r="825" spans="1:25">
      <c r="A825" s="116">
        <v>825</v>
      </c>
      <c r="B825" s="117">
        <v>43466</v>
      </c>
      <c r="C825" s="118">
        <f t="shared" si="43"/>
        <v>1</v>
      </c>
      <c r="D825" s="119"/>
      <c r="E825" s="119" t="s">
        <v>2156</v>
      </c>
      <c r="F825" s="211"/>
      <c r="H825" s="119"/>
      <c r="J825" s="119"/>
      <c r="K825" s="120"/>
      <c r="L825" s="120" t="s">
        <v>32</v>
      </c>
      <c r="M825" s="119" t="s">
        <v>78</v>
      </c>
      <c r="N825" s="232"/>
      <c r="P825" s="124">
        <f t="shared" si="44"/>
        <v>0</v>
      </c>
      <c r="R825" s="133"/>
      <c r="U825" s="116"/>
      <c r="V825" s="116"/>
      <c r="W825" s="116"/>
      <c r="X825" s="116"/>
      <c r="Y825" s="116" t="s">
        <v>1426</v>
      </c>
    </row>
    <row r="826" spans="1:25">
      <c r="A826" s="116">
        <v>826</v>
      </c>
      <c r="B826" s="117">
        <v>43466</v>
      </c>
      <c r="C826" s="118">
        <f t="shared" si="43"/>
        <v>1</v>
      </c>
      <c r="D826" s="119"/>
      <c r="E826" s="119" t="s">
        <v>2157</v>
      </c>
      <c r="F826" s="211"/>
      <c r="H826" s="119"/>
      <c r="J826" s="119"/>
      <c r="K826" s="120"/>
      <c r="L826" s="120" t="s">
        <v>32</v>
      </c>
      <c r="M826" s="119" t="s">
        <v>78</v>
      </c>
      <c r="N826" s="232"/>
      <c r="P826" s="124">
        <f t="shared" si="44"/>
        <v>0</v>
      </c>
      <c r="U826" s="116"/>
      <c r="V826" s="116"/>
      <c r="W826" s="116"/>
      <c r="X826" s="116"/>
      <c r="Y826" s="116" t="s">
        <v>1426</v>
      </c>
    </row>
    <row r="827" spans="1:25">
      <c r="A827" s="116">
        <v>827</v>
      </c>
      <c r="B827" s="117">
        <v>43466</v>
      </c>
      <c r="C827" s="118">
        <f t="shared" si="43"/>
        <v>1</v>
      </c>
      <c r="D827" s="119"/>
      <c r="E827" s="119" t="s">
        <v>2158</v>
      </c>
      <c r="F827" s="211"/>
      <c r="G827" s="119" t="s">
        <v>2159</v>
      </c>
      <c r="H827" s="119"/>
      <c r="I827" s="119" t="s">
        <v>63</v>
      </c>
      <c r="J827" s="121" t="s">
        <v>328</v>
      </c>
      <c r="K827" s="120"/>
      <c r="L827" s="120" t="s">
        <v>32</v>
      </c>
      <c r="M827" s="119" t="s">
        <v>33</v>
      </c>
      <c r="N827" s="232" t="s">
        <v>280</v>
      </c>
      <c r="P827" s="124">
        <f t="shared" ref="P827:P846" si="45">IF(O827&lt;&gt;0,MONTH(O827),0)</f>
        <v>0</v>
      </c>
      <c r="U827" s="116"/>
      <c r="V827" s="116"/>
      <c r="W827" s="116"/>
      <c r="X827" s="116"/>
      <c r="Y827" s="127" t="s">
        <v>356</v>
      </c>
    </row>
    <row r="828" spans="1:25">
      <c r="A828" s="116">
        <v>828</v>
      </c>
      <c r="B828" s="117">
        <v>43466</v>
      </c>
      <c r="C828" s="118">
        <f t="shared" si="43"/>
        <v>1</v>
      </c>
      <c r="D828" s="119" t="s">
        <v>252</v>
      </c>
      <c r="E828" s="119" t="s">
        <v>2160</v>
      </c>
      <c r="F828" s="211" t="s">
        <v>2160</v>
      </c>
      <c r="G828" s="119" t="s">
        <v>2161</v>
      </c>
      <c r="H828" s="119" t="s">
        <v>41</v>
      </c>
      <c r="I828" s="119" t="s">
        <v>42</v>
      </c>
      <c r="K828" s="120"/>
      <c r="L828" s="120" t="s">
        <v>32</v>
      </c>
      <c r="M828" s="119" t="s">
        <v>33</v>
      </c>
      <c r="N828" s="232">
        <v>43788</v>
      </c>
      <c r="O828" s="131">
        <v>44306</v>
      </c>
      <c r="P828" s="124">
        <f t="shared" si="45"/>
        <v>4</v>
      </c>
      <c r="Q828" s="118">
        <v>1</v>
      </c>
      <c r="R828" s="125">
        <f ca="1">TODAY()-O828</f>
        <v>372</v>
      </c>
      <c r="S828" s="120" t="s">
        <v>92</v>
      </c>
      <c r="T828" s="126">
        <v>44306</v>
      </c>
      <c r="U828" s="116"/>
      <c r="V828" s="116"/>
      <c r="W828" s="116"/>
      <c r="X828" s="116"/>
      <c r="Y828" s="116" t="s">
        <v>1211</v>
      </c>
    </row>
    <row r="829" spans="1:25">
      <c r="A829" s="116">
        <v>829</v>
      </c>
      <c r="B829" s="117">
        <v>43466</v>
      </c>
      <c r="C829" s="118">
        <f t="shared" si="43"/>
        <v>1</v>
      </c>
      <c r="D829" s="119" t="s">
        <v>25</v>
      </c>
      <c r="E829" s="119" t="s">
        <v>2162</v>
      </c>
      <c r="F829" s="211" t="s">
        <v>2163</v>
      </c>
      <c r="G829" s="119" t="s">
        <v>2164</v>
      </c>
      <c r="H829" s="119" t="s">
        <v>53</v>
      </c>
      <c r="I829" s="121" t="s">
        <v>42</v>
      </c>
      <c r="J829" s="121" t="s">
        <v>2165</v>
      </c>
      <c r="K829" s="120"/>
      <c r="L829" s="120" t="s">
        <v>32</v>
      </c>
      <c r="M829" s="119" t="s">
        <v>33</v>
      </c>
      <c r="N829" s="232">
        <v>43781</v>
      </c>
      <c r="O829" s="232">
        <v>44399</v>
      </c>
      <c r="P829" s="124">
        <f t="shared" si="45"/>
        <v>7</v>
      </c>
      <c r="Q829" s="125">
        <v>2</v>
      </c>
      <c r="R829" s="125">
        <f ca="1">TODAY()-O829</f>
        <v>279</v>
      </c>
      <c r="S829" s="120" t="s">
        <v>55</v>
      </c>
      <c r="U829" s="116"/>
      <c r="V829" s="116"/>
      <c r="W829" s="116"/>
      <c r="X829" s="116"/>
      <c r="Y829" s="116" t="s">
        <v>141</v>
      </c>
    </row>
    <row r="830" spans="1:25">
      <c r="A830" s="116">
        <v>830</v>
      </c>
      <c r="B830" s="117">
        <v>43466</v>
      </c>
      <c r="C830" s="118">
        <f t="shared" si="43"/>
        <v>1</v>
      </c>
      <c r="D830" s="119"/>
      <c r="E830" s="119" t="s">
        <v>2166</v>
      </c>
      <c r="F830" s="211"/>
      <c r="G830" s="119" t="s">
        <v>2167</v>
      </c>
      <c r="H830" s="119"/>
      <c r="J830" s="119"/>
      <c r="K830" s="120"/>
      <c r="L830" s="120" t="s">
        <v>32</v>
      </c>
      <c r="M830" s="119" t="s">
        <v>78</v>
      </c>
      <c r="N830" s="232"/>
      <c r="P830" s="124">
        <f t="shared" si="45"/>
        <v>0</v>
      </c>
      <c r="R830" s="133"/>
      <c r="U830" s="116"/>
      <c r="V830" s="116"/>
      <c r="W830" s="116"/>
      <c r="X830" s="116"/>
      <c r="Y830" s="116" t="s">
        <v>1426</v>
      </c>
    </row>
    <row r="831" spans="1:25">
      <c r="A831" s="116">
        <v>831</v>
      </c>
      <c r="B831" s="117">
        <v>43466</v>
      </c>
      <c r="C831" s="118">
        <f t="shared" si="43"/>
        <v>1</v>
      </c>
      <c r="D831" s="119"/>
      <c r="E831" s="119" t="s">
        <v>2168</v>
      </c>
      <c r="F831" s="211"/>
      <c r="H831" s="119"/>
      <c r="I831" s="119" t="s">
        <v>42</v>
      </c>
      <c r="J831" s="119" t="s">
        <v>549</v>
      </c>
      <c r="K831" s="120"/>
      <c r="L831" s="120" t="s">
        <v>32</v>
      </c>
      <c r="M831" s="119" t="s">
        <v>33</v>
      </c>
      <c r="N831" s="232" t="s">
        <v>280</v>
      </c>
      <c r="P831" s="124">
        <f t="shared" si="45"/>
        <v>0</v>
      </c>
      <c r="R831" s="133"/>
      <c r="S831" s="119" t="s">
        <v>92</v>
      </c>
      <c r="U831" s="116"/>
      <c r="V831" s="116"/>
      <c r="W831" s="116"/>
      <c r="X831" s="116"/>
    </row>
    <row r="832" spans="1:25">
      <c r="A832" s="116">
        <v>832</v>
      </c>
      <c r="B832" s="117">
        <v>43466</v>
      </c>
      <c r="C832" s="118">
        <f t="shared" si="43"/>
        <v>1</v>
      </c>
      <c r="D832" s="119" t="s">
        <v>252</v>
      </c>
      <c r="E832" s="119" t="s">
        <v>2169</v>
      </c>
      <c r="F832" s="211" t="s">
        <v>2170</v>
      </c>
      <c r="G832" s="119" t="s">
        <v>2171</v>
      </c>
      <c r="H832" s="119" t="s">
        <v>97</v>
      </c>
      <c r="I832" s="119" t="s">
        <v>63</v>
      </c>
      <c r="J832" s="119" t="s">
        <v>63</v>
      </c>
      <c r="K832" s="120"/>
      <c r="L832" s="120" t="s">
        <v>32</v>
      </c>
      <c r="M832" s="119" t="s">
        <v>33</v>
      </c>
      <c r="N832" s="232">
        <v>43801</v>
      </c>
      <c r="O832" s="232">
        <v>44396</v>
      </c>
      <c r="P832" s="124">
        <f t="shared" si="45"/>
        <v>7</v>
      </c>
      <c r="Q832" s="118">
        <v>3</v>
      </c>
      <c r="R832" s="125">
        <f ca="1">TODAY()-O832</f>
        <v>282</v>
      </c>
      <c r="S832" s="120" t="s">
        <v>55</v>
      </c>
      <c r="U832" s="116"/>
      <c r="V832" s="116"/>
      <c r="W832" s="116"/>
      <c r="X832" s="116"/>
      <c r="Y832" s="116" t="s">
        <v>1211</v>
      </c>
    </row>
    <row r="833" spans="1:25">
      <c r="A833" s="116">
        <v>833</v>
      </c>
      <c r="B833" s="117">
        <v>43466</v>
      </c>
      <c r="C833" s="118">
        <f t="shared" si="43"/>
        <v>1</v>
      </c>
      <c r="D833" s="119" t="s">
        <v>37</v>
      </c>
      <c r="E833" s="119" t="s">
        <v>2172</v>
      </c>
      <c r="F833" s="211"/>
      <c r="G833" s="119" t="s">
        <v>2173</v>
      </c>
      <c r="H833" s="119"/>
      <c r="I833" s="119" t="s">
        <v>63</v>
      </c>
      <c r="J833" s="121" t="s">
        <v>328</v>
      </c>
      <c r="K833" s="120"/>
      <c r="L833" s="120" t="s">
        <v>32</v>
      </c>
      <c r="M833" s="119" t="s">
        <v>33</v>
      </c>
      <c r="N833" s="232" t="s">
        <v>280</v>
      </c>
      <c r="P833" s="124">
        <f t="shared" si="45"/>
        <v>0</v>
      </c>
      <c r="R833" s="133"/>
      <c r="U833" s="116"/>
      <c r="V833" s="116"/>
      <c r="W833" s="116"/>
      <c r="X833" s="116"/>
      <c r="Y833" s="127" t="s">
        <v>356</v>
      </c>
    </row>
    <row r="834" spans="1:25">
      <c r="A834" s="116">
        <v>834</v>
      </c>
      <c r="B834" s="117">
        <v>43466</v>
      </c>
      <c r="C834" s="118">
        <f t="shared" si="43"/>
        <v>1</v>
      </c>
      <c r="D834" s="119"/>
      <c r="E834" s="119" t="s">
        <v>2174</v>
      </c>
      <c r="F834" s="211"/>
      <c r="G834" s="119" t="s">
        <v>2175</v>
      </c>
      <c r="H834" s="119"/>
      <c r="I834" s="119" t="s">
        <v>63</v>
      </c>
      <c r="J834" s="121" t="s">
        <v>328</v>
      </c>
      <c r="K834" s="120"/>
      <c r="L834" s="120" t="s">
        <v>32</v>
      </c>
      <c r="M834" s="119" t="s">
        <v>33</v>
      </c>
      <c r="N834" s="232" t="s">
        <v>280</v>
      </c>
      <c r="P834" s="124">
        <f t="shared" si="45"/>
        <v>0</v>
      </c>
      <c r="R834" s="124"/>
      <c r="S834" s="119"/>
      <c r="U834" s="116"/>
      <c r="V834" s="116"/>
      <c r="W834" s="116"/>
      <c r="X834" s="116"/>
      <c r="Y834" s="127" t="s">
        <v>356</v>
      </c>
    </row>
    <row r="835" spans="1:25">
      <c r="A835" s="116">
        <v>835</v>
      </c>
      <c r="B835" s="117">
        <v>43466</v>
      </c>
      <c r="C835" s="118">
        <f t="shared" si="43"/>
        <v>1</v>
      </c>
      <c r="D835" s="119" t="s">
        <v>25</v>
      </c>
      <c r="E835" s="119" t="s">
        <v>2176</v>
      </c>
      <c r="F835" s="211" t="s">
        <v>1948</v>
      </c>
      <c r="G835" s="119" t="s">
        <v>2177</v>
      </c>
      <c r="H835" s="119" t="s">
        <v>97</v>
      </c>
      <c r="I835" s="119" t="s">
        <v>42</v>
      </c>
      <c r="J835" s="121" t="s">
        <v>211</v>
      </c>
      <c r="K835" s="120"/>
      <c r="L835" s="120" t="s">
        <v>32</v>
      </c>
      <c r="M835" s="119" t="s">
        <v>33</v>
      </c>
      <c r="N835" s="131">
        <v>43788</v>
      </c>
      <c r="O835" s="232">
        <v>44399</v>
      </c>
      <c r="P835" s="124">
        <f t="shared" si="45"/>
        <v>7</v>
      </c>
      <c r="Q835" s="125">
        <v>2</v>
      </c>
      <c r="R835" s="125">
        <f ca="1">TODAY()-O835</f>
        <v>279</v>
      </c>
      <c r="S835" s="119" t="s">
        <v>135</v>
      </c>
      <c r="T835" s="126">
        <v>43781</v>
      </c>
      <c r="U835" s="116" t="s">
        <v>2178</v>
      </c>
      <c r="V835" s="116" t="s">
        <v>110</v>
      </c>
      <c r="W835" s="122" t="s">
        <v>58</v>
      </c>
      <c r="X835" s="122">
        <v>44104</v>
      </c>
      <c r="Y835" s="116" t="s">
        <v>141</v>
      </c>
    </row>
    <row r="836" spans="1:25">
      <c r="A836" s="116">
        <v>836</v>
      </c>
      <c r="B836" s="117">
        <v>43466</v>
      </c>
      <c r="C836" s="118">
        <f t="shared" si="43"/>
        <v>1</v>
      </c>
      <c r="D836" s="119" t="s">
        <v>25</v>
      </c>
      <c r="E836" s="119" t="s">
        <v>2179</v>
      </c>
      <c r="F836" s="211" t="s">
        <v>2180</v>
      </c>
      <c r="G836" s="119" t="s">
        <v>2181</v>
      </c>
      <c r="H836" s="119" t="s">
        <v>140</v>
      </c>
      <c r="I836" s="119" t="s">
        <v>63</v>
      </c>
      <c r="J836" s="119" t="s">
        <v>63</v>
      </c>
      <c r="K836" s="120"/>
      <c r="L836" s="120" t="s">
        <v>32</v>
      </c>
      <c r="M836" s="119" t="s">
        <v>33</v>
      </c>
      <c r="N836" s="232" t="s">
        <v>280</v>
      </c>
      <c r="O836" s="131">
        <v>44337</v>
      </c>
      <c r="P836" s="124">
        <f t="shared" si="45"/>
        <v>5</v>
      </c>
      <c r="R836" s="133"/>
      <c r="U836" s="116"/>
      <c r="V836" s="116"/>
      <c r="W836" s="116"/>
      <c r="X836" s="116"/>
      <c r="Y836" s="127"/>
    </row>
    <row r="837" spans="1:25">
      <c r="A837" s="116">
        <v>837</v>
      </c>
      <c r="B837" s="117">
        <v>43466</v>
      </c>
      <c r="C837" s="118">
        <f t="shared" si="43"/>
        <v>1</v>
      </c>
      <c r="D837" s="119" t="s">
        <v>25</v>
      </c>
      <c r="E837" s="119" t="s">
        <v>2182</v>
      </c>
      <c r="F837" s="211" t="s">
        <v>2183</v>
      </c>
      <c r="G837" s="119" t="s">
        <v>1033</v>
      </c>
      <c r="H837" s="119" t="s">
        <v>71</v>
      </c>
      <c r="I837" s="119" t="s">
        <v>42</v>
      </c>
      <c r="K837" s="120"/>
      <c r="L837" s="120" t="s">
        <v>32</v>
      </c>
      <c r="M837" s="119" t="s">
        <v>33</v>
      </c>
      <c r="N837" s="232" t="s">
        <v>280</v>
      </c>
      <c r="O837" s="131">
        <v>44337</v>
      </c>
      <c r="P837" s="124">
        <f t="shared" si="45"/>
        <v>5</v>
      </c>
      <c r="S837" s="119" t="s">
        <v>92</v>
      </c>
      <c r="U837" s="116"/>
      <c r="V837" s="116"/>
      <c r="W837" s="116"/>
      <c r="X837" s="116"/>
    </row>
    <row r="838" spans="1:25">
      <c r="A838" s="116">
        <v>838</v>
      </c>
      <c r="B838" s="117">
        <v>43466</v>
      </c>
      <c r="C838" s="118">
        <f t="shared" si="43"/>
        <v>1</v>
      </c>
      <c r="D838" s="119"/>
      <c r="E838" s="119" t="s">
        <v>2184</v>
      </c>
      <c r="F838" s="211"/>
      <c r="H838" s="119"/>
      <c r="J838" s="119"/>
      <c r="K838" s="120"/>
      <c r="L838" s="120" t="s">
        <v>32</v>
      </c>
      <c r="M838" s="119" t="s">
        <v>78</v>
      </c>
      <c r="N838" s="232"/>
      <c r="P838" s="124">
        <f t="shared" si="45"/>
        <v>0</v>
      </c>
      <c r="R838" s="133"/>
      <c r="U838" s="116"/>
      <c r="V838" s="116"/>
      <c r="W838" s="116"/>
      <c r="X838" s="116"/>
      <c r="Y838" s="116" t="s">
        <v>1426</v>
      </c>
    </row>
    <row r="839" spans="1:25">
      <c r="A839" s="116">
        <v>839</v>
      </c>
      <c r="B839" s="117">
        <v>43466</v>
      </c>
      <c r="C839" s="118">
        <f t="shared" si="43"/>
        <v>1</v>
      </c>
      <c r="D839" s="119"/>
      <c r="E839" s="119" t="s">
        <v>2185</v>
      </c>
      <c r="F839" s="211"/>
      <c r="H839" s="119"/>
      <c r="J839" s="119"/>
      <c r="K839" s="120"/>
      <c r="L839" s="120" t="s">
        <v>32</v>
      </c>
      <c r="M839" s="119" t="s">
        <v>33</v>
      </c>
      <c r="N839" s="232">
        <v>43781</v>
      </c>
      <c r="P839" s="124">
        <f t="shared" si="45"/>
        <v>0</v>
      </c>
      <c r="R839" s="124"/>
      <c r="S839" s="119" t="s">
        <v>92</v>
      </c>
      <c r="T839" s="126">
        <v>43781</v>
      </c>
      <c r="U839" s="116"/>
      <c r="V839" s="116"/>
      <c r="W839" s="116"/>
      <c r="X839" s="116"/>
      <c r="Y839" s="116" t="s">
        <v>2186</v>
      </c>
    </row>
    <row r="840" spans="1:25">
      <c r="A840" s="116">
        <v>840</v>
      </c>
      <c r="B840" s="117">
        <v>43466</v>
      </c>
      <c r="C840" s="118">
        <f t="shared" si="43"/>
        <v>1</v>
      </c>
      <c r="D840" s="119" t="s">
        <v>25</v>
      </c>
      <c r="E840" s="119" t="s">
        <v>2187</v>
      </c>
      <c r="F840" s="211"/>
      <c r="H840" s="119"/>
      <c r="J840" s="119"/>
      <c r="K840" s="120"/>
      <c r="L840" s="120" t="s">
        <v>32</v>
      </c>
      <c r="M840" s="119" t="s">
        <v>33</v>
      </c>
      <c r="N840" s="232">
        <v>43781</v>
      </c>
      <c r="O840" s="131">
        <v>44337</v>
      </c>
      <c r="P840" s="124">
        <f t="shared" si="45"/>
        <v>5</v>
      </c>
      <c r="R840" s="124"/>
      <c r="S840" s="119" t="s">
        <v>92</v>
      </c>
      <c r="T840" s="126">
        <v>43781</v>
      </c>
      <c r="U840" s="116"/>
      <c r="V840" s="116"/>
      <c r="W840" s="116"/>
      <c r="X840" s="116"/>
    </row>
    <row r="841" spans="1:25">
      <c r="A841" s="116">
        <v>841</v>
      </c>
      <c r="B841" s="129">
        <v>44257</v>
      </c>
      <c r="C841" s="118">
        <f t="shared" si="43"/>
        <v>3</v>
      </c>
      <c r="D841" s="119" t="s">
        <v>252</v>
      </c>
      <c r="E841" s="119" t="s">
        <v>2188</v>
      </c>
      <c r="F841" s="211" t="s">
        <v>473</v>
      </c>
      <c r="G841" s="119" t="s">
        <v>2189</v>
      </c>
      <c r="H841" s="119" t="s">
        <v>53</v>
      </c>
      <c r="I841" s="119" t="s">
        <v>63</v>
      </c>
      <c r="J841" s="119" t="s">
        <v>63</v>
      </c>
      <c r="K841" s="120" t="s">
        <v>65</v>
      </c>
      <c r="L841" s="131" t="s">
        <v>32</v>
      </c>
      <c r="M841" s="119" t="s">
        <v>33</v>
      </c>
      <c r="N841" s="232">
        <v>44285</v>
      </c>
      <c r="P841" s="124">
        <f t="shared" si="45"/>
        <v>0</v>
      </c>
      <c r="S841" s="120" t="s">
        <v>92</v>
      </c>
      <c r="T841" s="126">
        <v>44286</v>
      </c>
      <c r="U841" s="116"/>
      <c r="V841" s="116"/>
      <c r="W841" s="116"/>
      <c r="X841" s="116"/>
      <c r="Y841" s="116" t="s">
        <v>2190</v>
      </c>
    </row>
    <row r="842" spans="1:25">
      <c r="A842" s="116">
        <v>842</v>
      </c>
      <c r="B842" s="117">
        <v>43466</v>
      </c>
      <c r="C842" s="118">
        <f t="shared" si="43"/>
        <v>1</v>
      </c>
      <c r="D842" s="119"/>
      <c r="E842" s="119" t="s">
        <v>2191</v>
      </c>
      <c r="F842" s="211"/>
      <c r="H842" s="119"/>
      <c r="J842" s="119"/>
      <c r="K842" s="120"/>
      <c r="L842" s="120" t="s">
        <v>32</v>
      </c>
      <c r="M842" s="119" t="s">
        <v>33</v>
      </c>
      <c r="N842" s="232">
        <v>43781</v>
      </c>
      <c r="P842" s="124">
        <f t="shared" si="45"/>
        <v>0</v>
      </c>
      <c r="R842" s="124"/>
      <c r="S842" s="119" t="s">
        <v>92</v>
      </c>
      <c r="T842" s="126">
        <v>43781</v>
      </c>
      <c r="U842" s="116"/>
      <c r="V842" s="116"/>
      <c r="W842" s="116"/>
      <c r="X842" s="116"/>
    </row>
    <row r="843" spans="1:25">
      <c r="A843" s="116">
        <v>843</v>
      </c>
      <c r="B843" s="117">
        <v>43466</v>
      </c>
      <c r="C843" s="118">
        <f t="shared" si="43"/>
        <v>1</v>
      </c>
      <c r="D843" s="119"/>
      <c r="E843" s="119" t="s">
        <v>2192</v>
      </c>
      <c r="F843" s="211"/>
      <c r="H843" s="119"/>
      <c r="J843" s="119"/>
      <c r="K843" s="120"/>
      <c r="L843" s="120" t="s">
        <v>32</v>
      </c>
      <c r="M843" s="119" t="s">
        <v>78</v>
      </c>
      <c r="N843" s="232"/>
      <c r="P843" s="124">
        <f t="shared" si="45"/>
        <v>0</v>
      </c>
      <c r="U843" s="116"/>
      <c r="V843" s="116"/>
      <c r="W843" s="116"/>
      <c r="X843" s="116"/>
      <c r="Y843" s="116" t="s">
        <v>1426</v>
      </c>
    </row>
    <row r="844" spans="1:25">
      <c r="A844" s="116">
        <v>844</v>
      </c>
      <c r="B844" s="117">
        <v>43466</v>
      </c>
      <c r="C844" s="118">
        <f t="shared" si="43"/>
        <v>1</v>
      </c>
      <c r="D844" s="119"/>
      <c r="E844" s="119" t="s">
        <v>2193</v>
      </c>
      <c r="F844" s="211"/>
      <c r="H844" s="119"/>
      <c r="J844" s="119"/>
      <c r="K844" s="120"/>
      <c r="L844" s="120" t="s">
        <v>32</v>
      </c>
      <c r="M844" s="119" t="s">
        <v>78</v>
      </c>
      <c r="N844" s="232"/>
      <c r="P844" s="124">
        <f t="shared" si="45"/>
        <v>0</v>
      </c>
      <c r="U844" s="116"/>
      <c r="V844" s="116"/>
      <c r="W844" s="116"/>
      <c r="X844" s="116"/>
      <c r="Y844" s="116" t="s">
        <v>1426</v>
      </c>
    </row>
    <row r="845" spans="1:25">
      <c r="A845" s="116">
        <v>845</v>
      </c>
      <c r="B845" s="117">
        <v>43466</v>
      </c>
      <c r="C845" s="118">
        <f t="shared" si="43"/>
        <v>1</v>
      </c>
      <c r="D845" s="119"/>
      <c r="E845" s="119" t="s">
        <v>2194</v>
      </c>
      <c r="F845" s="211"/>
      <c r="H845" s="119"/>
      <c r="J845" s="119"/>
      <c r="K845" s="120"/>
      <c r="L845" s="120" t="s">
        <v>32</v>
      </c>
      <c r="M845" s="119" t="s">
        <v>78</v>
      </c>
      <c r="N845" s="232"/>
      <c r="P845" s="124">
        <f t="shared" si="45"/>
        <v>0</v>
      </c>
      <c r="U845" s="116"/>
      <c r="V845" s="116"/>
      <c r="W845" s="116"/>
      <c r="X845" s="116"/>
      <c r="Y845" s="116" t="s">
        <v>1426</v>
      </c>
    </row>
    <row r="846" spans="1:25">
      <c r="A846" s="116">
        <v>846</v>
      </c>
      <c r="B846" s="129">
        <v>44257</v>
      </c>
      <c r="C846" s="118">
        <f t="shared" ref="C846:C908" si="46">IF(B846&lt;&gt;0,MONTH(B846),0)</f>
        <v>3</v>
      </c>
      <c r="D846" s="119" t="s">
        <v>252</v>
      </c>
      <c r="E846" s="119" t="s">
        <v>2195</v>
      </c>
      <c r="F846" s="211" t="s">
        <v>2196</v>
      </c>
      <c r="G846" s="119" t="s">
        <v>2197</v>
      </c>
      <c r="H846" s="119" t="s">
        <v>86</v>
      </c>
      <c r="I846" s="119" t="s">
        <v>63</v>
      </c>
      <c r="J846" s="119" t="s">
        <v>63</v>
      </c>
      <c r="K846" s="120" t="s">
        <v>65</v>
      </c>
      <c r="L846" s="131" t="s">
        <v>32</v>
      </c>
      <c r="M846" s="119" t="s">
        <v>78</v>
      </c>
      <c r="N846" s="232"/>
      <c r="P846" s="124">
        <f t="shared" si="45"/>
        <v>0</v>
      </c>
      <c r="U846" s="116"/>
      <c r="V846" s="116"/>
      <c r="W846" s="116"/>
      <c r="X846" s="116"/>
      <c r="Y846" s="116" t="s">
        <v>1713</v>
      </c>
    </row>
    <row r="847" spans="1:25" ht="27.6">
      <c r="A847" s="116">
        <v>847</v>
      </c>
      <c r="B847" s="117">
        <v>43466</v>
      </c>
      <c r="C847" s="118">
        <f t="shared" si="46"/>
        <v>1</v>
      </c>
      <c r="D847" s="119" t="s">
        <v>25</v>
      </c>
      <c r="E847" s="119" t="s">
        <v>2198</v>
      </c>
      <c r="F847" s="211" t="s">
        <v>2199</v>
      </c>
      <c r="G847" s="119" t="s">
        <v>2200</v>
      </c>
      <c r="H847" s="119" t="s">
        <v>101</v>
      </c>
      <c r="I847" s="121" t="s">
        <v>42</v>
      </c>
      <c r="J847" s="121" t="s">
        <v>82</v>
      </c>
      <c r="K847" s="120" t="s">
        <v>65</v>
      </c>
      <c r="L847" s="120" t="s">
        <v>32</v>
      </c>
      <c r="M847" s="119" t="s">
        <v>33</v>
      </c>
      <c r="N847" s="232">
        <v>43783</v>
      </c>
      <c r="O847" s="131">
        <v>44413</v>
      </c>
      <c r="P847" s="124"/>
      <c r="Q847" s="118">
        <v>4</v>
      </c>
      <c r="R847" s="125">
        <f ca="1">TODAY()-O847</f>
        <v>265</v>
      </c>
      <c r="S847" s="119" t="s">
        <v>135</v>
      </c>
      <c r="U847" s="116"/>
      <c r="V847" s="116"/>
      <c r="W847" s="116"/>
      <c r="X847" s="116"/>
    </row>
    <row r="848" spans="1:25">
      <c r="A848" s="116">
        <v>848</v>
      </c>
      <c r="B848" s="117">
        <v>43466</v>
      </c>
      <c r="C848" s="118">
        <f t="shared" si="46"/>
        <v>1</v>
      </c>
      <c r="D848" s="119"/>
      <c r="E848" s="119" t="s">
        <v>2201</v>
      </c>
      <c r="F848" s="211"/>
      <c r="H848" s="119"/>
      <c r="J848" s="119"/>
      <c r="K848" s="120"/>
      <c r="L848" s="120" t="s">
        <v>32</v>
      </c>
      <c r="M848" s="119" t="s">
        <v>78</v>
      </c>
      <c r="N848" s="232"/>
      <c r="P848" s="124">
        <f t="shared" ref="P848:P910" si="47">IF(O848&lt;&gt;0,MONTH(O848),0)</f>
        <v>0</v>
      </c>
      <c r="U848" s="116"/>
      <c r="V848" s="116"/>
      <c r="W848" s="116"/>
      <c r="X848" s="116"/>
      <c r="Y848" s="116" t="s">
        <v>136</v>
      </c>
    </row>
    <row r="849" spans="1:25">
      <c r="A849" s="116">
        <v>849</v>
      </c>
      <c r="B849" s="117">
        <v>43466</v>
      </c>
      <c r="C849" s="118">
        <f t="shared" si="46"/>
        <v>1</v>
      </c>
      <c r="D849" s="119" t="s">
        <v>25</v>
      </c>
      <c r="E849" s="119" t="s">
        <v>2202</v>
      </c>
      <c r="F849" s="211"/>
      <c r="G849" s="120" t="s">
        <v>2203</v>
      </c>
      <c r="H849" s="120"/>
      <c r="I849" s="119" t="s">
        <v>42</v>
      </c>
      <c r="K849" s="120"/>
      <c r="L849" s="120" t="s">
        <v>32</v>
      </c>
      <c r="M849" s="119" t="s">
        <v>33</v>
      </c>
      <c r="N849" s="232">
        <v>43783</v>
      </c>
      <c r="O849" s="232">
        <v>44126</v>
      </c>
      <c r="P849" s="124">
        <f t="shared" si="47"/>
        <v>10</v>
      </c>
      <c r="Q849" s="125">
        <v>3</v>
      </c>
      <c r="R849" s="125">
        <f ca="1">TODAY()-O849</f>
        <v>552</v>
      </c>
      <c r="U849" s="116"/>
      <c r="V849" s="116"/>
      <c r="W849" s="116"/>
      <c r="X849" s="116"/>
    </row>
    <row r="850" spans="1:25">
      <c r="A850" s="116">
        <v>850</v>
      </c>
      <c r="B850" s="117">
        <v>43466</v>
      </c>
      <c r="C850" s="118">
        <f t="shared" si="46"/>
        <v>1</v>
      </c>
      <c r="D850" s="119" t="s">
        <v>25</v>
      </c>
      <c r="E850" s="119" t="s">
        <v>2204</v>
      </c>
      <c r="F850" s="211" t="s">
        <v>2205</v>
      </c>
      <c r="G850" s="119" t="s">
        <v>2206</v>
      </c>
      <c r="H850" s="119" t="s">
        <v>1173</v>
      </c>
      <c r="I850" s="119" t="s">
        <v>42</v>
      </c>
      <c r="J850" s="120" t="s">
        <v>42</v>
      </c>
      <c r="K850" s="120" t="s">
        <v>65</v>
      </c>
      <c r="L850" s="120" t="s">
        <v>32</v>
      </c>
      <c r="M850" s="119" t="s">
        <v>33</v>
      </c>
      <c r="N850" s="157">
        <v>43783</v>
      </c>
      <c r="O850" s="157">
        <v>44029</v>
      </c>
      <c r="P850" s="124">
        <f t="shared" si="47"/>
        <v>7</v>
      </c>
      <c r="Q850" s="124">
        <v>2</v>
      </c>
      <c r="R850" s="125">
        <f ca="1">TODAY()-O850</f>
        <v>649</v>
      </c>
      <c r="S850" s="126" t="s">
        <v>2207</v>
      </c>
      <c r="T850" s="126">
        <v>44029</v>
      </c>
      <c r="U850" s="116"/>
      <c r="V850" s="116"/>
      <c r="W850" s="116"/>
      <c r="X850" s="127"/>
    </row>
    <row r="851" spans="1:25">
      <c r="A851" s="116">
        <v>851</v>
      </c>
      <c r="B851" s="117">
        <v>43466</v>
      </c>
      <c r="C851" s="118">
        <f t="shared" si="46"/>
        <v>1</v>
      </c>
      <c r="D851" s="119"/>
      <c r="E851" s="119" t="s">
        <v>2208</v>
      </c>
      <c r="F851" s="211"/>
      <c r="H851" s="119"/>
      <c r="J851" s="119"/>
      <c r="K851" s="120"/>
      <c r="L851" s="120" t="s">
        <v>32</v>
      </c>
      <c r="M851" s="119" t="s">
        <v>33</v>
      </c>
      <c r="N851" s="232" t="s">
        <v>280</v>
      </c>
      <c r="P851" s="124">
        <f t="shared" si="47"/>
        <v>0</v>
      </c>
      <c r="R851" s="124"/>
      <c r="S851" s="119" t="s">
        <v>280</v>
      </c>
      <c r="U851" s="116"/>
      <c r="V851" s="116"/>
      <c r="W851" s="116"/>
      <c r="X851" s="116"/>
      <c r="Y851" s="116" t="s">
        <v>356</v>
      </c>
    </row>
    <row r="852" spans="1:25">
      <c r="A852" s="116">
        <v>852</v>
      </c>
      <c r="B852" s="117">
        <v>43466</v>
      </c>
      <c r="C852" s="118">
        <f t="shared" si="46"/>
        <v>1</v>
      </c>
      <c r="D852" s="119"/>
      <c r="E852" s="119" t="s">
        <v>2209</v>
      </c>
      <c r="F852" s="211"/>
      <c r="H852" s="119"/>
      <c r="J852" s="119"/>
      <c r="K852" s="120"/>
      <c r="L852" s="120" t="s">
        <v>32</v>
      </c>
      <c r="M852" s="119" t="s">
        <v>33</v>
      </c>
      <c r="N852" s="232" t="s">
        <v>280</v>
      </c>
      <c r="P852" s="124">
        <f t="shared" si="47"/>
        <v>0</v>
      </c>
      <c r="R852" s="124"/>
      <c r="S852" s="119" t="s">
        <v>280</v>
      </c>
      <c r="U852" s="116"/>
      <c r="V852" s="116"/>
      <c r="W852" s="116"/>
      <c r="X852" s="116"/>
      <c r="Y852" s="116" t="s">
        <v>356</v>
      </c>
    </row>
    <row r="853" spans="1:25">
      <c r="A853" s="116">
        <v>853</v>
      </c>
      <c r="B853" s="117">
        <v>43466</v>
      </c>
      <c r="C853" s="118">
        <f t="shared" si="46"/>
        <v>1</v>
      </c>
      <c r="D853" s="119" t="s">
        <v>25</v>
      </c>
      <c r="E853" s="119" t="s">
        <v>2210</v>
      </c>
      <c r="F853" s="211" t="s">
        <v>2211</v>
      </c>
      <c r="G853" s="119" t="s">
        <v>2212</v>
      </c>
      <c r="H853" s="119" t="s">
        <v>97</v>
      </c>
      <c r="J853" s="119"/>
      <c r="K853" s="120"/>
      <c r="L853" s="120" t="s">
        <v>32</v>
      </c>
      <c r="M853" s="119" t="s">
        <v>33</v>
      </c>
      <c r="N853" s="232" t="s">
        <v>280</v>
      </c>
      <c r="O853" s="131">
        <v>44019</v>
      </c>
      <c r="P853" s="124">
        <f t="shared" si="47"/>
        <v>7</v>
      </c>
      <c r="Q853" s="118">
        <v>2</v>
      </c>
      <c r="R853" s="125">
        <f ca="1">TODAY()-O853</f>
        <v>659</v>
      </c>
      <c r="S853" s="119" t="s">
        <v>34</v>
      </c>
      <c r="T853" s="126">
        <v>44020</v>
      </c>
      <c r="U853" s="116"/>
      <c r="V853" s="116"/>
      <c r="W853" s="116"/>
      <c r="X853" s="116"/>
      <c r="Y853" s="116" t="s">
        <v>2213</v>
      </c>
    </row>
    <row r="854" spans="1:25">
      <c r="A854" s="116">
        <v>854</v>
      </c>
      <c r="B854" s="117">
        <v>43466</v>
      </c>
      <c r="C854" s="118">
        <f t="shared" si="46"/>
        <v>1</v>
      </c>
      <c r="D854" s="119" t="s">
        <v>25</v>
      </c>
      <c r="E854" s="119" t="s">
        <v>2214</v>
      </c>
      <c r="F854" s="211"/>
      <c r="G854" s="119" t="s">
        <v>2215</v>
      </c>
      <c r="H854" s="119"/>
      <c r="I854" s="121" t="s">
        <v>42</v>
      </c>
      <c r="J854" s="121" t="s">
        <v>2165</v>
      </c>
      <c r="K854" s="120"/>
      <c r="L854" s="120" t="s">
        <v>32</v>
      </c>
      <c r="M854" s="119" t="s">
        <v>33</v>
      </c>
      <c r="N854" s="232">
        <v>43783</v>
      </c>
      <c r="O854" s="232">
        <v>44130</v>
      </c>
      <c r="P854" s="124">
        <f t="shared" si="47"/>
        <v>10</v>
      </c>
      <c r="Q854" s="125">
        <v>5</v>
      </c>
      <c r="R854" s="125">
        <f ca="1">TODAY()-O854</f>
        <v>548</v>
      </c>
      <c r="S854" s="120" t="s">
        <v>92</v>
      </c>
      <c r="T854" s="126">
        <v>44130</v>
      </c>
      <c r="U854" s="116"/>
      <c r="V854" s="116"/>
      <c r="W854" s="116"/>
      <c r="X854" s="116"/>
    </row>
    <row r="855" spans="1:25">
      <c r="A855" s="116">
        <v>855</v>
      </c>
      <c r="B855" s="117">
        <v>43466</v>
      </c>
      <c r="C855" s="118">
        <f t="shared" si="46"/>
        <v>1</v>
      </c>
      <c r="D855" s="119"/>
      <c r="E855" s="119" t="s">
        <v>2216</v>
      </c>
      <c r="F855" s="211"/>
      <c r="H855" s="119"/>
      <c r="J855" s="119"/>
      <c r="K855" s="120"/>
      <c r="L855" s="120" t="s">
        <v>32</v>
      </c>
      <c r="M855" s="119" t="s">
        <v>78</v>
      </c>
      <c r="N855" s="232"/>
      <c r="P855" s="124">
        <f t="shared" si="47"/>
        <v>0</v>
      </c>
      <c r="R855" s="133"/>
      <c r="U855" s="116"/>
      <c r="V855" s="116"/>
      <c r="W855" s="116"/>
      <c r="X855" s="116"/>
      <c r="Y855" s="116" t="s">
        <v>1426</v>
      </c>
    </row>
    <row r="856" spans="1:25">
      <c r="A856" s="116">
        <v>856</v>
      </c>
      <c r="B856" s="117">
        <v>43466</v>
      </c>
      <c r="C856" s="118">
        <f t="shared" si="46"/>
        <v>1</v>
      </c>
      <c r="D856" s="119"/>
      <c r="E856" s="119" t="s">
        <v>2217</v>
      </c>
      <c r="F856" s="211"/>
      <c r="H856" s="119"/>
      <c r="J856" s="119"/>
      <c r="K856" s="120"/>
      <c r="L856" s="120" t="s">
        <v>32</v>
      </c>
      <c r="M856" s="119" t="s">
        <v>78</v>
      </c>
      <c r="N856" s="232"/>
      <c r="P856" s="124">
        <f t="shared" si="47"/>
        <v>0</v>
      </c>
      <c r="U856" s="116"/>
      <c r="V856" s="116"/>
      <c r="W856" s="116"/>
      <c r="X856" s="116"/>
      <c r="Y856" s="116" t="s">
        <v>1426</v>
      </c>
    </row>
    <row r="857" spans="1:25">
      <c r="A857" s="116">
        <v>857</v>
      </c>
      <c r="B857" s="117">
        <v>43466</v>
      </c>
      <c r="C857" s="118">
        <f t="shared" si="46"/>
        <v>1</v>
      </c>
      <c r="D857" s="119"/>
      <c r="E857" s="119" t="s">
        <v>2218</v>
      </c>
      <c r="F857" s="211"/>
      <c r="H857" s="119"/>
      <c r="I857" s="121" t="s">
        <v>63</v>
      </c>
      <c r="J857" s="121" t="s">
        <v>2219</v>
      </c>
      <c r="K857" s="120"/>
      <c r="L857" s="120" t="s">
        <v>32</v>
      </c>
      <c r="M857" s="119" t="s">
        <v>33</v>
      </c>
      <c r="N857" s="232" t="s">
        <v>280</v>
      </c>
      <c r="P857" s="124">
        <f t="shared" si="47"/>
        <v>0</v>
      </c>
      <c r="U857" s="116"/>
      <c r="V857" s="116"/>
      <c r="W857" s="116"/>
      <c r="X857" s="116"/>
      <c r="Y857" s="127" t="s">
        <v>356</v>
      </c>
    </row>
    <row r="858" spans="1:25">
      <c r="A858" s="116">
        <v>858</v>
      </c>
      <c r="B858" s="117">
        <v>43466</v>
      </c>
      <c r="C858" s="118">
        <f t="shared" si="46"/>
        <v>1</v>
      </c>
      <c r="D858" s="119"/>
      <c r="E858" s="119" t="s">
        <v>2220</v>
      </c>
      <c r="F858" s="211"/>
      <c r="H858" s="119"/>
      <c r="J858" s="119"/>
      <c r="K858" s="120"/>
      <c r="L858" s="120" t="s">
        <v>32</v>
      </c>
      <c r="M858" s="119" t="s">
        <v>33</v>
      </c>
      <c r="N858" s="232" t="s">
        <v>280</v>
      </c>
      <c r="P858" s="124">
        <f t="shared" si="47"/>
        <v>0</v>
      </c>
      <c r="S858" s="119" t="s">
        <v>92</v>
      </c>
      <c r="U858" s="116"/>
      <c r="V858" s="116"/>
      <c r="W858" s="116"/>
      <c r="X858" s="116"/>
    </row>
    <row r="859" spans="1:25">
      <c r="A859" s="116">
        <v>859</v>
      </c>
      <c r="B859" s="117">
        <v>43466</v>
      </c>
      <c r="C859" s="118">
        <f t="shared" si="46"/>
        <v>1</v>
      </c>
      <c r="D859" s="119"/>
      <c r="E859" s="119" t="s">
        <v>2221</v>
      </c>
      <c r="F859" s="211"/>
      <c r="H859" s="119"/>
      <c r="J859" s="119"/>
      <c r="K859" s="120"/>
      <c r="L859" s="120" t="s">
        <v>32</v>
      </c>
      <c r="M859" s="119" t="s">
        <v>78</v>
      </c>
      <c r="N859" s="232"/>
      <c r="P859" s="124">
        <f t="shared" si="47"/>
        <v>0</v>
      </c>
      <c r="U859" s="116"/>
      <c r="V859" s="116"/>
      <c r="W859" s="116"/>
      <c r="X859" s="116"/>
      <c r="Y859" s="116" t="s">
        <v>136</v>
      </c>
    </row>
    <row r="860" spans="1:25">
      <c r="A860" s="116">
        <v>860</v>
      </c>
      <c r="B860" s="117">
        <v>43466</v>
      </c>
      <c r="C860" s="118">
        <f t="shared" si="46"/>
        <v>1</v>
      </c>
      <c r="D860" s="119" t="s">
        <v>252</v>
      </c>
      <c r="E860" s="119" t="s">
        <v>2222</v>
      </c>
      <c r="F860" s="211" t="s">
        <v>2223</v>
      </c>
      <c r="G860" s="119" t="s">
        <v>2093</v>
      </c>
      <c r="H860" s="119" t="s">
        <v>53</v>
      </c>
      <c r="I860" s="119" t="s">
        <v>63</v>
      </c>
      <c r="J860" s="119" t="s">
        <v>63</v>
      </c>
      <c r="K860" s="120"/>
      <c r="L860" s="120" t="s">
        <v>32</v>
      </c>
      <c r="M860" s="119" t="s">
        <v>33</v>
      </c>
      <c r="N860" s="232">
        <v>44259</v>
      </c>
      <c r="O860" s="131">
        <v>44483</v>
      </c>
      <c r="P860" s="124">
        <f t="shared" si="47"/>
        <v>10</v>
      </c>
      <c r="S860" s="120" t="s">
        <v>55</v>
      </c>
      <c r="U860" s="116"/>
      <c r="V860" s="116"/>
      <c r="W860" s="116"/>
      <c r="X860" s="116"/>
      <c r="Y860" s="116" t="s">
        <v>1636</v>
      </c>
    </row>
    <row r="861" spans="1:25" ht="27.6">
      <c r="A861" s="116">
        <v>861</v>
      </c>
      <c r="B861" s="117">
        <v>43466</v>
      </c>
      <c r="C861" s="118">
        <f t="shared" si="46"/>
        <v>1</v>
      </c>
      <c r="D861" s="119" t="s">
        <v>252</v>
      </c>
      <c r="E861" s="119" t="s">
        <v>2224</v>
      </c>
      <c r="F861" s="211" t="s">
        <v>2225</v>
      </c>
      <c r="G861" s="119" t="s">
        <v>2226</v>
      </c>
      <c r="H861" s="119" t="s">
        <v>53</v>
      </c>
      <c r="I861" s="119" t="s">
        <v>42</v>
      </c>
      <c r="K861" s="120"/>
      <c r="L861" s="120" t="s">
        <v>32</v>
      </c>
      <c r="M861" s="119" t="s">
        <v>33</v>
      </c>
      <c r="N861" s="232">
        <v>44259</v>
      </c>
      <c r="O861" s="131">
        <v>44483</v>
      </c>
      <c r="P861" s="124">
        <f t="shared" si="47"/>
        <v>10</v>
      </c>
      <c r="R861" s="133"/>
      <c r="S861" s="120" t="s">
        <v>55</v>
      </c>
      <c r="U861" s="116"/>
      <c r="V861" s="116"/>
      <c r="W861" s="116"/>
      <c r="X861" s="116"/>
      <c r="Y861" s="116" t="s">
        <v>1636</v>
      </c>
    </row>
    <row r="862" spans="1:25">
      <c r="A862" s="116">
        <v>862</v>
      </c>
      <c r="B862" s="117">
        <v>43466</v>
      </c>
      <c r="C862" s="118">
        <f t="shared" si="46"/>
        <v>1</v>
      </c>
      <c r="D862" s="119"/>
      <c r="E862" s="119" t="s">
        <v>2227</v>
      </c>
      <c r="F862" s="211"/>
      <c r="G862" s="119" t="s">
        <v>2228</v>
      </c>
      <c r="H862" s="119"/>
      <c r="I862" s="119" t="s">
        <v>42</v>
      </c>
      <c r="K862" s="120"/>
      <c r="L862" s="120" t="s">
        <v>32</v>
      </c>
      <c r="M862" s="119" t="s">
        <v>33</v>
      </c>
      <c r="N862" s="232" t="s">
        <v>280</v>
      </c>
      <c r="P862" s="124">
        <f t="shared" si="47"/>
        <v>0</v>
      </c>
      <c r="R862" s="124"/>
      <c r="S862" s="119" t="s">
        <v>280</v>
      </c>
      <c r="U862" s="116"/>
      <c r="V862" s="116"/>
      <c r="W862" s="116"/>
      <c r="X862" s="116"/>
      <c r="Y862" s="127" t="s">
        <v>356</v>
      </c>
    </row>
    <row r="863" spans="1:25">
      <c r="A863" s="116">
        <v>863</v>
      </c>
      <c r="B863" s="117">
        <v>43466</v>
      </c>
      <c r="C863" s="118">
        <f t="shared" si="46"/>
        <v>1</v>
      </c>
      <c r="D863" s="119"/>
      <c r="E863" s="119" t="s">
        <v>2229</v>
      </c>
      <c r="F863" s="211"/>
      <c r="G863" s="119" t="s">
        <v>2230</v>
      </c>
      <c r="H863" s="119"/>
      <c r="J863" s="119"/>
      <c r="K863" s="120"/>
      <c r="L863" s="120" t="s">
        <v>32</v>
      </c>
      <c r="M863" s="119" t="s">
        <v>33</v>
      </c>
      <c r="N863" s="232" t="s">
        <v>280</v>
      </c>
      <c r="P863" s="124">
        <f t="shared" si="47"/>
        <v>0</v>
      </c>
      <c r="R863" s="124"/>
      <c r="S863" s="119" t="s">
        <v>280</v>
      </c>
      <c r="U863" s="116"/>
      <c r="V863" s="116"/>
      <c r="W863" s="116"/>
      <c r="X863" s="116"/>
      <c r="Y863" s="116" t="s">
        <v>1754</v>
      </c>
    </row>
    <row r="864" spans="1:25">
      <c r="A864" s="116">
        <v>864</v>
      </c>
      <c r="B864" s="117">
        <v>43466</v>
      </c>
      <c r="C864" s="118">
        <f t="shared" si="46"/>
        <v>1</v>
      </c>
      <c r="D864" s="119" t="s">
        <v>25</v>
      </c>
      <c r="E864" s="119" t="s">
        <v>2231</v>
      </c>
      <c r="F864" s="211" t="s">
        <v>2232</v>
      </c>
      <c r="G864" s="119" t="s">
        <v>2233</v>
      </c>
      <c r="H864" s="119" t="s">
        <v>76</v>
      </c>
      <c r="I864" s="119" t="s">
        <v>42</v>
      </c>
      <c r="K864" s="120"/>
      <c r="L864" s="120" t="s">
        <v>32</v>
      </c>
      <c r="M864" s="119" t="s">
        <v>33</v>
      </c>
      <c r="N864" s="232">
        <v>43728</v>
      </c>
      <c r="P864" s="124">
        <f t="shared" si="47"/>
        <v>0</v>
      </c>
      <c r="S864" s="120" t="s">
        <v>237</v>
      </c>
      <c r="U864" s="116"/>
      <c r="V864" s="116"/>
      <c r="W864" s="116"/>
      <c r="X864" s="116"/>
      <c r="Y864" s="116" t="s">
        <v>2234</v>
      </c>
    </row>
    <row r="865" spans="1:25">
      <c r="A865" s="116">
        <v>865</v>
      </c>
      <c r="B865" s="117">
        <v>43466</v>
      </c>
      <c r="C865" s="118">
        <f t="shared" si="46"/>
        <v>1</v>
      </c>
      <c r="D865" s="119" t="s">
        <v>25</v>
      </c>
      <c r="E865" s="119" t="s">
        <v>2235</v>
      </c>
      <c r="F865" s="211" t="s">
        <v>127</v>
      </c>
      <c r="G865" s="119" t="s">
        <v>2236</v>
      </c>
      <c r="H865" s="119" t="s">
        <v>76</v>
      </c>
      <c r="I865" s="119" t="s">
        <v>42</v>
      </c>
      <c r="K865" s="120"/>
      <c r="L865" s="120" t="s">
        <v>32</v>
      </c>
      <c r="M865" s="119" t="s">
        <v>33</v>
      </c>
      <c r="N865" s="232">
        <v>43727</v>
      </c>
      <c r="O865" s="131">
        <v>44230</v>
      </c>
      <c r="P865" s="124">
        <f t="shared" si="47"/>
        <v>2</v>
      </c>
      <c r="R865" s="125">
        <f ca="1">TODAY()-O865</f>
        <v>448</v>
      </c>
      <c r="S865" s="120" t="s">
        <v>92</v>
      </c>
      <c r="U865" s="116"/>
      <c r="V865" s="116"/>
      <c r="W865" s="116"/>
      <c r="X865" s="116"/>
      <c r="Y865" s="116" t="s">
        <v>2237</v>
      </c>
    </row>
    <row r="866" spans="1:25">
      <c r="A866" s="116">
        <v>866</v>
      </c>
      <c r="B866" s="117">
        <v>43466</v>
      </c>
      <c r="C866" s="118">
        <f t="shared" si="46"/>
        <v>1</v>
      </c>
      <c r="D866" s="119" t="s">
        <v>37</v>
      </c>
      <c r="E866" s="119" t="s">
        <v>2238</v>
      </c>
      <c r="F866" s="211"/>
      <c r="G866" s="119" t="s">
        <v>2239</v>
      </c>
      <c r="H866" s="119"/>
      <c r="J866" s="119"/>
      <c r="K866" s="120"/>
      <c r="L866" s="120" t="s">
        <v>32</v>
      </c>
      <c r="M866" s="119" t="s">
        <v>33</v>
      </c>
      <c r="N866" s="232" t="s">
        <v>280</v>
      </c>
      <c r="P866" s="124">
        <f t="shared" si="47"/>
        <v>0</v>
      </c>
      <c r="R866" s="124"/>
      <c r="S866" s="119" t="s">
        <v>34</v>
      </c>
      <c r="U866" s="116"/>
      <c r="V866" s="116"/>
      <c r="W866" s="116"/>
      <c r="X866" s="116"/>
      <c r="Y866" s="116" t="s">
        <v>2240</v>
      </c>
    </row>
    <row r="867" spans="1:25">
      <c r="A867" s="116">
        <v>867</v>
      </c>
      <c r="B867" s="117">
        <v>43466</v>
      </c>
      <c r="C867" s="118">
        <f t="shared" si="46"/>
        <v>1</v>
      </c>
      <c r="D867" s="119" t="s">
        <v>252</v>
      </c>
      <c r="E867" s="119" t="s">
        <v>2241</v>
      </c>
      <c r="F867" s="211" t="s">
        <v>2242</v>
      </c>
      <c r="G867" s="119" t="s">
        <v>2243</v>
      </c>
      <c r="H867" s="119" t="s">
        <v>86</v>
      </c>
      <c r="I867" s="119" t="s">
        <v>42</v>
      </c>
      <c r="K867" s="120" t="s">
        <v>65</v>
      </c>
      <c r="L867" s="120" t="s">
        <v>32</v>
      </c>
      <c r="M867" s="119" t="s">
        <v>2244</v>
      </c>
      <c r="N867" s="232"/>
      <c r="P867" s="124">
        <f t="shared" si="47"/>
        <v>0</v>
      </c>
      <c r="U867" s="116"/>
      <c r="V867" s="116"/>
      <c r="W867" s="116"/>
      <c r="X867" s="116"/>
      <c r="Y867" s="116" t="s">
        <v>1713</v>
      </c>
    </row>
    <row r="868" spans="1:25" ht="27.6">
      <c r="A868" s="116">
        <v>868</v>
      </c>
      <c r="B868" s="117">
        <v>43466</v>
      </c>
      <c r="C868" s="118">
        <f t="shared" si="46"/>
        <v>1</v>
      </c>
      <c r="D868" s="119" t="s">
        <v>25</v>
      </c>
      <c r="E868" s="119" t="s">
        <v>2245</v>
      </c>
      <c r="F868" s="211" t="s">
        <v>2246</v>
      </c>
      <c r="G868" s="119" t="s">
        <v>2247</v>
      </c>
      <c r="H868" s="119" t="s">
        <v>76</v>
      </c>
      <c r="I868" s="119" t="s">
        <v>63</v>
      </c>
      <c r="J868" s="119" t="s">
        <v>63</v>
      </c>
      <c r="K868" s="120"/>
      <c r="L868" s="120" t="s">
        <v>32</v>
      </c>
      <c r="M868" s="119" t="s">
        <v>33</v>
      </c>
      <c r="N868" s="232">
        <v>43730</v>
      </c>
      <c r="O868" s="131">
        <v>44230</v>
      </c>
      <c r="P868" s="124">
        <f t="shared" si="47"/>
        <v>2</v>
      </c>
      <c r="R868" s="125">
        <f ca="1">TODAY()-O868</f>
        <v>448</v>
      </c>
      <c r="S868" s="120" t="s">
        <v>92</v>
      </c>
      <c r="U868" s="116"/>
      <c r="V868" s="116"/>
      <c r="W868" s="116"/>
      <c r="X868" s="116"/>
      <c r="Y868" s="116" t="s">
        <v>2248</v>
      </c>
    </row>
    <row r="869" spans="1:25">
      <c r="A869" s="116">
        <v>869</v>
      </c>
      <c r="B869" s="117">
        <v>43466</v>
      </c>
      <c r="C869" s="118">
        <f t="shared" si="46"/>
        <v>1</v>
      </c>
      <c r="D869" s="119" t="s">
        <v>37</v>
      </c>
      <c r="E869" s="119" t="s">
        <v>2249</v>
      </c>
      <c r="F869" s="211" t="s">
        <v>2250</v>
      </c>
      <c r="G869" s="119" t="s">
        <v>2251</v>
      </c>
      <c r="H869" s="119" t="s">
        <v>86</v>
      </c>
      <c r="I869" s="119" t="s">
        <v>63</v>
      </c>
      <c r="J869" s="119" t="s">
        <v>63</v>
      </c>
      <c r="K869" s="120"/>
      <c r="L869" s="120" t="s">
        <v>32</v>
      </c>
      <c r="M869" s="119" t="s">
        <v>2244</v>
      </c>
      <c r="N869" s="232">
        <v>44259</v>
      </c>
      <c r="P869" s="124">
        <f t="shared" si="47"/>
        <v>0</v>
      </c>
      <c r="U869" s="116"/>
      <c r="V869" s="116"/>
      <c r="W869" s="116"/>
      <c r="X869" s="116"/>
      <c r="Y869" s="127" t="s">
        <v>356</v>
      </c>
    </row>
    <row r="870" spans="1:25">
      <c r="A870" s="116">
        <v>870</v>
      </c>
      <c r="B870" s="129">
        <v>44257</v>
      </c>
      <c r="C870" s="118">
        <f t="shared" si="46"/>
        <v>3</v>
      </c>
      <c r="D870" s="119" t="s">
        <v>252</v>
      </c>
      <c r="E870" s="119" t="s">
        <v>2252</v>
      </c>
      <c r="F870" s="211" t="s">
        <v>800</v>
      </c>
      <c r="G870" s="119" t="s">
        <v>2253</v>
      </c>
      <c r="H870" s="119" t="s">
        <v>76</v>
      </c>
      <c r="I870" s="119" t="s">
        <v>42</v>
      </c>
      <c r="K870" s="120" t="s">
        <v>65</v>
      </c>
      <c r="L870" s="131" t="s">
        <v>32</v>
      </c>
      <c r="M870" s="119" t="s">
        <v>33</v>
      </c>
      <c r="N870" s="232">
        <v>44280</v>
      </c>
      <c r="O870" s="131">
        <v>44392</v>
      </c>
      <c r="P870" s="124">
        <f t="shared" si="47"/>
        <v>7</v>
      </c>
      <c r="S870" s="120" t="s">
        <v>237</v>
      </c>
      <c r="T870" s="126">
        <v>44280</v>
      </c>
      <c r="U870" s="116"/>
      <c r="V870" s="116"/>
      <c r="W870" s="116"/>
      <c r="X870" s="116"/>
      <c r="Y870" s="116" t="s">
        <v>1713</v>
      </c>
    </row>
    <row r="871" spans="1:25" ht="27.6">
      <c r="A871" s="116">
        <v>871</v>
      </c>
      <c r="B871" s="117">
        <v>43466</v>
      </c>
      <c r="C871" s="118">
        <f t="shared" si="46"/>
        <v>1</v>
      </c>
      <c r="D871" s="119" t="s">
        <v>25</v>
      </c>
      <c r="E871" s="119" t="s">
        <v>2254</v>
      </c>
      <c r="F871" s="211" t="s">
        <v>2255</v>
      </c>
      <c r="G871" s="119" t="s">
        <v>2256</v>
      </c>
      <c r="H871" s="119" t="s">
        <v>41</v>
      </c>
      <c r="I871" s="119" t="s">
        <v>42</v>
      </c>
      <c r="K871" s="120" t="s">
        <v>65</v>
      </c>
      <c r="L871" s="120" t="s">
        <v>32</v>
      </c>
      <c r="M871" s="119" t="s">
        <v>33</v>
      </c>
      <c r="N871" s="232">
        <v>43788</v>
      </c>
      <c r="O871" s="232">
        <v>44356</v>
      </c>
      <c r="P871" s="124">
        <f t="shared" si="47"/>
        <v>6</v>
      </c>
      <c r="Q871" s="125">
        <v>5</v>
      </c>
      <c r="R871" s="125">
        <f ca="1">TODAY()-O871</f>
        <v>322</v>
      </c>
      <c r="U871" s="116"/>
      <c r="V871" s="116"/>
      <c r="W871" s="116"/>
      <c r="X871" s="116"/>
    </row>
    <row r="872" spans="1:25">
      <c r="A872" s="116">
        <v>872</v>
      </c>
      <c r="B872" s="117">
        <v>43466</v>
      </c>
      <c r="C872" s="118">
        <f t="shared" si="46"/>
        <v>1</v>
      </c>
      <c r="D872" s="119" t="s">
        <v>25</v>
      </c>
      <c r="E872" s="119" t="s">
        <v>2257</v>
      </c>
      <c r="F872" s="211" t="s">
        <v>2258</v>
      </c>
      <c r="G872" s="119" t="s">
        <v>2259</v>
      </c>
      <c r="H872" s="119" t="s">
        <v>140</v>
      </c>
      <c r="J872" s="119"/>
      <c r="K872" s="120"/>
      <c r="L872" s="120" t="s">
        <v>32</v>
      </c>
      <c r="M872" s="119" t="s">
        <v>33</v>
      </c>
      <c r="N872" s="232">
        <v>43730</v>
      </c>
      <c r="O872" s="131">
        <v>44230</v>
      </c>
      <c r="P872" s="124">
        <f t="shared" si="47"/>
        <v>2</v>
      </c>
      <c r="Q872" s="125">
        <v>1</v>
      </c>
      <c r="R872" s="125">
        <f ca="1">TODAY()-O872</f>
        <v>448</v>
      </c>
      <c r="S872" s="120" t="s">
        <v>55</v>
      </c>
      <c r="U872" s="116"/>
      <c r="V872" s="116"/>
      <c r="W872" s="116"/>
      <c r="X872" s="116"/>
      <c r="Y872" s="116" t="s">
        <v>141</v>
      </c>
    </row>
    <row r="873" spans="1:25">
      <c r="A873" s="116">
        <v>873</v>
      </c>
      <c r="B873" s="117">
        <v>43466</v>
      </c>
      <c r="C873" s="118">
        <f t="shared" si="46"/>
        <v>1</v>
      </c>
      <c r="D873" s="119"/>
      <c r="E873" s="119" t="s">
        <v>2260</v>
      </c>
      <c r="F873" s="211"/>
      <c r="G873" s="119" t="s">
        <v>2261</v>
      </c>
      <c r="H873" s="119"/>
      <c r="J873" s="119"/>
      <c r="K873" s="120"/>
      <c r="L873" s="120" t="s">
        <v>32</v>
      </c>
      <c r="M873" s="119" t="s">
        <v>33</v>
      </c>
      <c r="N873" s="232" t="s">
        <v>280</v>
      </c>
      <c r="P873" s="124">
        <f t="shared" si="47"/>
        <v>0</v>
      </c>
      <c r="R873" s="124"/>
      <c r="S873" s="119" t="s">
        <v>280</v>
      </c>
      <c r="U873" s="116"/>
      <c r="V873" s="116"/>
      <c r="W873" s="116"/>
      <c r="X873" s="116"/>
      <c r="Y873" s="116" t="s">
        <v>356</v>
      </c>
    </row>
    <row r="874" spans="1:25" ht="27.6">
      <c r="A874" s="116">
        <v>874</v>
      </c>
      <c r="B874" s="117">
        <v>43466</v>
      </c>
      <c r="C874" s="118">
        <f t="shared" si="46"/>
        <v>1</v>
      </c>
      <c r="D874" s="119" t="s">
        <v>37</v>
      </c>
      <c r="E874" s="119" t="s">
        <v>2262</v>
      </c>
      <c r="F874" s="211" t="s">
        <v>2263</v>
      </c>
      <c r="G874" s="119" t="s">
        <v>2264</v>
      </c>
      <c r="H874" s="119" t="s">
        <v>41</v>
      </c>
      <c r="I874" s="119" t="s">
        <v>42</v>
      </c>
      <c r="K874" s="120"/>
      <c r="L874" s="120" t="s">
        <v>32</v>
      </c>
      <c r="M874" s="119" t="s">
        <v>78</v>
      </c>
      <c r="N874" s="232">
        <v>44259</v>
      </c>
      <c r="P874" s="124">
        <f t="shared" si="47"/>
        <v>0</v>
      </c>
      <c r="U874" s="116"/>
      <c r="V874" s="116"/>
      <c r="W874" s="116"/>
      <c r="X874" s="116"/>
      <c r="Y874" s="127" t="s">
        <v>356</v>
      </c>
    </row>
    <row r="875" spans="1:25">
      <c r="A875" s="116">
        <v>875</v>
      </c>
      <c r="B875" s="117">
        <v>43466</v>
      </c>
      <c r="C875" s="118">
        <f t="shared" si="46"/>
        <v>1</v>
      </c>
      <c r="D875" s="119" t="s">
        <v>25</v>
      </c>
      <c r="E875" s="119" t="s">
        <v>2265</v>
      </c>
      <c r="F875" s="211" t="s">
        <v>2266</v>
      </c>
      <c r="G875" s="119" t="s">
        <v>2267</v>
      </c>
      <c r="H875" s="119" t="s">
        <v>48</v>
      </c>
      <c r="I875" s="121" t="s">
        <v>42</v>
      </c>
      <c r="J875" s="121" t="s">
        <v>2268</v>
      </c>
      <c r="K875" s="120"/>
      <c r="L875" s="120" t="s">
        <v>32</v>
      </c>
      <c r="M875" s="119" t="s">
        <v>33</v>
      </c>
      <c r="N875" s="232">
        <v>43731</v>
      </c>
      <c r="O875" s="131">
        <v>44230</v>
      </c>
      <c r="P875" s="124">
        <f t="shared" si="47"/>
        <v>2</v>
      </c>
      <c r="Q875" s="125">
        <v>1</v>
      </c>
      <c r="R875" s="125">
        <f ca="1">TODAY()-O875</f>
        <v>448</v>
      </c>
      <c r="S875" s="120" t="s">
        <v>55</v>
      </c>
      <c r="U875" s="116"/>
      <c r="V875" s="116"/>
      <c r="W875" s="116"/>
      <c r="X875" s="116"/>
      <c r="Y875" s="116" t="s">
        <v>141</v>
      </c>
    </row>
    <row r="876" spans="1:25">
      <c r="A876" s="116">
        <v>876</v>
      </c>
      <c r="B876" s="117">
        <v>43466</v>
      </c>
      <c r="C876" s="118">
        <f t="shared" si="46"/>
        <v>1</v>
      </c>
      <c r="D876" s="119"/>
      <c r="E876" s="119" t="s">
        <v>2269</v>
      </c>
      <c r="F876" s="211"/>
      <c r="G876" s="119" t="s">
        <v>2261</v>
      </c>
      <c r="H876" s="119"/>
      <c r="J876" s="119"/>
      <c r="K876" s="120"/>
      <c r="L876" s="120" t="s">
        <v>32</v>
      </c>
      <c r="M876" s="119" t="s">
        <v>33</v>
      </c>
      <c r="N876" s="232" t="s">
        <v>280</v>
      </c>
      <c r="P876" s="124">
        <f t="shared" si="47"/>
        <v>0</v>
      </c>
      <c r="R876" s="124"/>
      <c r="S876" s="119" t="s">
        <v>280</v>
      </c>
      <c r="U876" s="116"/>
      <c r="V876" s="116"/>
      <c r="W876" s="116"/>
      <c r="X876" s="116"/>
      <c r="Y876" s="116" t="s">
        <v>356</v>
      </c>
    </row>
    <row r="877" spans="1:25">
      <c r="A877" s="116">
        <v>877</v>
      </c>
      <c r="B877" s="117">
        <v>43466</v>
      </c>
      <c r="C877" s="118">
        <f t="shared" si="46"/>
        <v>1</v>
      </c>
      <c r="D877" s="119" t="s">
        <v>37</v>
      </c>
      <c r="E877" s="119" t="s">
        <v>2270</v>
      </c>
      <c r="F877" s="211"/>
      <c r="G877" s="119" t="s">
        <v>2271</v>
      </c>
      <c r="H877" s="119"/>
      <c r="J877" s="119"/>
      <c r="K877" s="120"/>
      <c r="L877" s="120" t="s">
        <v>32</v>
      </c>
      <c r="M877" s="119" t="s">
        <v>78</v>
      </c>
      <c r="N877" s="232"/>
      <c r="O877" s="232"/>
      <c r="P877" s="124">
        <f t="shared" si="47"/>
        <v>0</v>
      </c>
      <c r="Q877" s="125"/>
      <c r="R877" s="125"/>
      <c r="U877" s="116"/>
      <c r="V877" s="116"/>
      <c r="W877" s="116"/>
      <c r="X877" s="116"/>
      <c r="Y877" s="127" t="s">
        <v>356</v>
      </c>
    </row>
    <row r="878" spans="1:25">
      <c r="A878" s="116">
        <v>878</v>
      </c>
      <c r="B878" s="117">
        <v>43466</v>
      </c>
      <c r="C878" s="118">
        <f t="shared" si="46"/>
        <v>1</v>
      </c>
      <c r="D878" s="119" t="s">
        <v>252</v>
      </c>
      <c r="E878" s="119" t="s">
        <v>2272</v>
      </c>
      <c r="F878" s="211" t="s">
        <v>2273</v>
      </c>
      <c r="G878" s="119" t="s">
        <v>2274</v>
      </c>
      <c r="H878" s="119" t="s">
        <v>41</v>
      </c>
      <c r="I878" s="119" t="s">
        <v>63</v>
      </c>
      <c r="J878" s="119" t="s">
        <v>63</v>
      </c>
      <c r="K878" s="120"/>
      <c r="L878" s="120" t="s">
        <v>32</v>
      </c>
      <c r="M878" s="119" t="s">
        <v>2244</v>
      </c>
      <c r="N878" s="232">
        <v>44259</v>
      </c>
      <c r="P878" s="124">
        <f t="shared" si="47"/>
        <v>0</v>
      </c>
      <c r="U878" s="116"/>
      <c r="V878" s="116"/>
      <c r="W878" s="116"/>
      <c r="X878" s="116"/>
      <c r="Y878" s="116" t="s">
        <v>1713</v>
      </c>
    </row>
    <row r="879" spans="1:25">
      <c r="A879" s="116">
        <v>879</v>
      </c>
      <c r="B879" s="117">
        <v>43466</v>
      </c>
      <c r="C879" s="118">
        <f t="shared" si="46"/>
        <v>1</v>
      </c>
      <c r="D879" s="119" t="s">
        <v>25</v>
      </c>
      <c r="E879" s="119" t="s">
        <v>2275</v>
      </c>
      <c r="F879" s="211" t="s">
        <v>2276</v>
      </c>
      <c r="G879" s="119" t="s">
        <v>292</v>
      </c>
      <c r="H879" s="119" t="s">
        <v>41</v>
      </c>
      <c r="I879" s="119" t="s">
        <v>42</v>
      </c>
      <c r="K879" s="120" t="s">
        <v>65</v>
      </c>
      <c r="L879" s="120" t="s">
        <v>32</v>
      </c>
      <c r="M879" s="119" t="s">
        <v>33</v>
      </c>
      <c r="N879" s="232">
        <v>43790</v>
      </c>
      <c r="O879" s="232">
        <v>44356</v>
      </c>
      <c r="P879" s="124">
        <f t="shared" si="47"/>
        <v>6</v>
      </c>
      <c r="Q879" s="125">
        <v>5</v>
      </c>
      <c r="R879" s="125">
        <f ca="1">TODAY()-O879</f>
        <v>322</v>
      </c>
      <c r="U879" s="116"/>
      <c r="V879" s="116"/>
      <c r="W879" s="116"/>
      <c r="X879" s="116"/>
    </row>
    <row r="880" spans="1:25">
      <c r="A880" s="116">
        <v>880</v>
      </c>
      <c r="B880" s="117">
        <v>43466</v>
      </c>
      <c r="C880" s="118">
        <f t="shared" si="46"/>
        <v>1</v>
      </c>
      <c r="D880" s="119"/>
      <c r="E880" s="119" t="s">
        <v>2277</v>
      </c>
      <c r="F880" s="211"/>
      <c r="G880" s="119" t="s">
        <v>2278</v>
      </c>
      <c r="H880" s="119"/>
      <c r="J880" s="119"/>
      <c r="K880" s="120"/>
      <c r="L880" s="120" t="s">
        <v>32</v>
      </c>
      <c r="M880" s="119" t="s">
        <v>33</v>
      </c>
      <c r="N880" s="232" t="s">
        <v>280</v>
      </c>
      <c r="P880" s="124">
        <f t="shared" si="47"/>
        <v>0</v>
      </c>
      <c r="R880" s="124"/>
      <c r="S880" s="119" t="s">
        <v>280</v>
      </c>
      <c r="U880" s="116"/>
      <c r="V880" s="116"/>
      <c r="W880" s="116"/>
      <c r="X880" s="116"/>
      <c r="Y880" s="116" t="s">
        <v>356</v>
      </c>
    </row>
    <row r="881" spans="1:25" ht="27.6">
      <c r="A881" s="116">
        <v>881</v>
      </c>
      <c r="B881" s="129">
        <v>44257</v>
      </c>
      <c r="C881" s="118">
        <f t="shared" si="46"/>
        <v>3</v>
      </c>
      <c r="D881" s="119" t="s">
        <v>252</v>
      </c>
      <c r="E881" s="119" t="s">
        <v>2279</v>
      </c>
      <c r="F881" s="211" t="s">
        <v>2280</v>
      </c>
      <c r="G881" s="119" t="s">
        <v>2281</v>
      </c>
      <c r="H881" s="119" t="s">
        <v>86</v>
      </c>
      <c r="I881" s="119" t="s">
        <v>63</v>
      </c>
      <c r="J881" s="119" t="s">
        <v>63</v>
      </c>
      <c r="K881" s="120" t="s">
        <v>65</v>
      </c>
      <c r="L881" s="131" t="s">
        <v>32</v>
      </c>
      <c r="M881" s="119" t="s">
        <v>33</v>
      </c>
      <c r="N881" s="232">
        <v>44407</v>
      </c>
      <c r="O881" s="232">
        <v>44439</v>
      </c>
      <c r="P881" s="124">
        <f t="shared" si="47"/>
        <v>8</v>
      </c>
      <c r="S881" s="120" t="s">
        <v>135</v>
      </c>
      <c r="T881" s="126">
        <v>44440</v>
      </c>
      <c r="U881" s="116"/>
      <c r="V881" s="116"/>
      <c r="W881" s="116"/>
      <c r="X881" s="116"/>
      <c r="Y881" s="116" t="s">
        <v>1713</v>
      </c>
    </row>
    <row r="882" spans="1:25">
      <c r="A882" s="116">
        <v>882</v>
      </c>
      <c r="B882" s="117">
        <v>43466</v>
      </c>
      <c r="C882" s="118">
        <f t="shared" si="46"/>
        <v>1</v>
      </c>
      <c r="D882" s="119" t="s">
        <v>25</v>
      </c>
      <c r="E882" s="119" t="s">
        <v>2282</v>
      </c>
      <c r="F882" s="211" t="s">
        <v>2283</v>
      </c>
      <c r="G882" s="119" t="s">
        <v>2284</v>
      </c>
      <c r="H882" s="119" t="s">
        <v>41</v>
      </c>
      <c r="I882" s="119" t="s">
        <v>42</v>
      </c>
      <c r="K882" s="120" t="s">
        <v>65</v>
      </c>
      <c r="L882" s="120" t="s">
        <v>32</v>
      </c>
      <c r="M882" s="119" t="s">
        <v>33</v>
      </c>
      <c r="N882" s="232">
        <v>43788</v>
      </c>
      <c r="O882" s="232">
        <v>44356</v>
      </c>
      <c r="P882" s="124">
        <f t="shared" si="47"/>
        <v>6</v>
      </c>
      <c r="Q882" s="125">
        <v>4</v>
      </c>
      <c r="R882" s="125">
        <f ca="1">TODAY()-O882</f>
        <v>322</v>
      </c>
      <c r="U882" s="116"/>
      <c r="V882" s="116"/>
      <c r="W882" s="116"/>
      <c r="X882" s="116"/>
    </row>
    <row r="883" spans="1:25">
      <c r="A883" s="116">
        <v>883</v>
      </c>
      <c r="B883" s="117">
        <v>43466</v>
      </c>
      <c r="C883" s="118">
        <f t="shared" si="46"/>
        <v>1</v>
      </c>
      <c r="D883" s="119" t="s">
        <v>25</v>
      </c>
      <c r="E883" s="119" t="s">
        <v>2285</v>
      </c>
      <c r="F883" s="211"/>
      <c r="G883" s="119" t="s">
        <v>2286</v>
      </c>
      <c r="H883" s="119"/>
      <c r="J883" s="119"/>
      <c r="K883" s="120"/>
      <c r="L883" s="120" t="s">
        <v>32</v>
      </c>
      <c r="M883" s="119" t="s">
        <v>33</v>
      </c>
      <c r="N883" s="232" t="s">
        <v>280</v>
      </c>
      <c r="O883" s="131">
        <v>44495</v>
      </c>
      <c r="P883" s="124">
        <f t="shared" si="47"/>
        <v>10</v>
      </c>
      <c r="R883" s="124"/>
      <c r="S883" s="119" t="s">
        <v>34</v>
      </c>
      <c r="U883" s="116"/>
      <c r="V883" s="116"/>
      <c r="W883" s="116"/>
      <c r="X883" s="116"/>
      <c r="Y883" s="116" t="s">
        <v>2240</v>
      </c>
    </row>
    <row r="884" spans="1:25">
      <c r="A884" s="116">
        <v>884</v>
      </c>
      <c r="B884" s="117">
        <v>43466</v>
      </c>
      <c r="C884" s="118">
        <f t="shared" si="46"/>
        <v>1</v>
      </c>
      <c r="D884" s="119"/>
      <c r="E884" s="119" t="s">
        <v>2287</v>
      </c>
      <c r="F884" s="211"/>
      <c r="G884" s="119" t="s">
        <v>2288</v>
      </c>
      <c r="H884" s="119"/>
      <c r="J884" s="119"/>
      <c r="K884" s="120"/>
      <c r="L884" s="120" t="s">
        <v>32</v>
      </c>
      <c r="M884" s="119" t="s">
        <v>33</v>
      </c>
      <c r="N884" s="232" t="s">
        <v>280</v>
      </c>
      <c r="P884" s="124">
        <f t="shared" si="47"/>
        <v>0</v>
      </c>
      <c r="R884" s="124"/>
      <c r="S884" s="119" t="s">
        <v>34</v>
      </c>
      <c r="U884" s="116"/>
      <c r="V884" s="116"/>
      <c r="W884" s="116"/>
      <c r="X884" s="116"/>
      <c r="Y884" s="116" t="s">
        <v>2240</v>
      </c>
    </row>
    <row r="885" spans="1:25">
      <c r="A885" s="116">
        <v>885</v>
      </c>
      <c r="B885" s="117">
        <v>43466</v>
      </c>
      <c r="C885" s="118">
        <f t="shared" si="46"/>
        <v>1</v>
      </c>
      <c r="D885" s="119" t="s">
        <v>25</v>
      </c>
      <c r="E885" s="119" t="s">
        <v>2289</v>
      </c>
      <c r="F885" s="211"/>
      <c r="G885" s="119" t="s">
        <v>2290</v>
      </c>
      <c r="H885" s="119"/>
      <c r="J885" s="119" t="s">
        <v>2291</v>
      </c>
      <c r="K885" s="120"/>
      <c r="L885" s="120" t="s">
        <v>32</v>
      </c>
      <c r="M885" s="119" t="s">
        <v>33</v>
      </c>
      <c r="N885" s="232">
        <v>43788</v>
      </c>
      <c r="O885" s="232">
        <v>44027</v>
      </c>
      <c r="P885" s="124">
        <f t="shared" si="47"/>
        <v>7</v>
      </c>
      <c r="Q885" s="125">
        <v>3</v>
      </c>
      <c r="R885" s="125">
        <f ca="1">TODAY()-O885</f>
        <v>651</v>
      </c>
      <c r="S885" s="120" t="s">
        <v>92</v>
      </c>
      <c r="U885" s="116"/>
      <c r="V885" s="116"/>
      <c r="W885" s="116"/>
      <c r="X885" s="116"/>
    </row>
    <row r="886" spans="1:25">
      <c r="A886" s="116">
        <v>886</v>
      </c>
      <c r="B886" s="117">
        <v>43466</v>
      </c>
      <c r="C886" s="118">
        <f t="shared" si="46"/>
        <v>1</v>
      </c>
      <c r="D886" s="119" t="s">
        <v>37</v>
      </c>
      <c r="E886" s="119" t="s">
        <v>2292</v>
      </c>
      <c r="F886" s="211"/>
      <c r="G886" s="119" t="s">
        <v>2293</v>
      </c>
      <c r="H886" s="119"/>
      <c r="J886" s="119"/>
      <c r="K886" s="120"/>
      <c r="L886" s="120" t="s">
        <v>32</v>
      </c>
      <c r="M886" s="119" t="s">
        <v>78</v>
      </c>
      <c r="N886" s="232"/>
      <c r="P886" s="124">
        <f t="shared" si="47"/>
        <v>0</v>
      </c>
      <c r="U886" s="116"/>
      <c r="V886" s="116"/>
      <c r="W886" s="116"/>
      <c r="X886" s="116"/>
      <c r="Y886" s="127" t="s">
        <v>356</v>
      </c>
    </row>
    <row r="887" spans="1:25">
      <c r="A887" s="116">
        <v>887</v>
      </c>
      <c r="B887" s="117">
        <v>43466</v>
      </c>
      <c r="C887" s="118">
        <f t="shared" si="46"/>
        <v>1</v>
      </c>
      <c r="D887" s="119" t="s">
        <v>252</v>
      </c>
      <c r="E887" s="119" t="s">
        <v>2294</v>
      </c>
      <c r="F887" s="211" t="s">
        <v>2295</v>
      </c>
      <c r="G887" s="119" t="s">
        <v>2296</v>
      </c>
      <c r="H887" s="119" t="s">
        <v>140</v>
      </c>
      <c r="I887" s="119" t="s">
        <v>63</v>
      </c>
      <c r="J887" s="119" t="s">
        <v>63</v>
      </c>
      <c r="K887" s="120"/>
      <c r="L887" s="120" t="s">
        <v>32</v>
      </c>
      <c r="M887" s="119" t="s">
        <v>2244</v>
      </c>
      <c r="N887" s="232">
        <v>44259</v>
      </c>
      <c r="P887" s="124">
        <f t="shared" si="47"/>
        <v>0</v>
      </c>
      <c r="U887" s="116"/>
      <c r="V887" s="116"/>
      <c r="W887" s="116"/>
      <c r="X887" s="116"/>
      <c r="Y887" s="116" t="s">
        <v>1713</v>
      </c>
    </row>
    <row r="888" spans="1:25">
      <c r="A888" s="116">
        <v>888</v>
      </c>
      <c r="B888" s="117">
        <v>43466</v>
      </c>
      <c r="C888" s="118">
        <f t="shared" si="46"/>
        <v>1</v>
      </c>
      <c r="D888" s="119" t="s">
        <v>37</v>
      </c>
      <c r="E888" s="119" t="s">
        <v>2297</v>
      </c>
      <c r="F888" s="211"/>
      <c r="G888" s="119" t="s">
        <v>2296</v>
      </c>
      <c r="H888" s="119"/>
      <c r="J888" s="119"/>
      <c r="K888" s="120"/>
      <c r="L888" s="120" t="s">
        <v>32</v>
      </c>
      <c r="M888" s="119" t="s">
        <v>33</v>
      </c>
      <c r="N888" s="232" t="s">
        <v>280</v>
      </c>
      <c r="P888" s="124">
        <f t="shared" si="47"/>
        <v>0</v>
      </c>
      <c r="R888" s="124"/>
      <c r="S888" s="119" t="s">
        <v>280</v>
      </c>
      <c r="U888" s="116"/>
      <c r="V888" s="116"/>
      <c r="W888" s="116"/>
      <c r="X888" s="116"/>
      <c r="Y888" s="116" t="s">
        <v>356</v>
      </c>
    </row>
    <row r="889" spans="1:25">
      <c r="A889" s="116">
        <v>889</v>
      </c>
      <c r="B889" s="117">
        <v>43466</v>
      </c>
      <c r="C889" s="118">
        <f t="shared" si="46"/>
        <v>1</v>
      </c>
      <c r="D889" s="119" t="s">
        <v>25</v>
      </c>
      <c r="E889" s="119" t="s">
        <v>2298</v>
      </c>
      <c r="F889" s="211" t="s">
        <v>2299</v>
      </c>
      <c r="G889" s="119" t="s">
        <v>1413</v>
      </c>
      <c r="H889" s="119" t="s">
        <v>53</v>
      </c>
      <c r="I889" s="119" t="s">
        <v>42</v>
      </c>
      <c r="K889" s="120" t="s">
        <v>65</v>
      </c>
      <c r="L889" s="120" t="s">
        <v>32</v>
      </c>
      <c r="M889" s="119" t="s">
        <v>33</v>
      </c>
      <c r="N889" s="232">
        <v>43902</v>
      </c>
      <c r="O889" s="232">
        <v>44356</v>
      </c>
      <c r="P889" s="124">
        <f t="shared" si="47"/>
        <v>6</v>
      </c>
      <c r="Q889" s="125">
        <v>5</v>
      </c>
      <c r="R889" s="125"/>
      <c r="U889" s="116"/>
      <c r="V889" s="116"/>
      <c r="W889" s="116"/>
      <c r="X889" s="116"/>
      <c r="Y889" s="116" t="s">
        <v>2300</v>
      </c>
    </row>
    <row r="890" spans="1:25">
      <c r="A890" s="116">
        <v>890</v>
      </c>
      <c r="B890" s="117">
        <v>43466</v>
      </c>
      <c r="C890" s="118">
        <f t="shared" si="46"/>
        <v>1</v>
      </c>
      <c r="D890" s="119"/>
      <c r="E890" s="119" t="s">
        <v>2301</v>
      </c>
      <c r="F890" s="211"/>
      <c r="G890" s="119" t="s">
        <v>2302</v>
      </c>
      <c r="H890" s="119"/>
      <c r="J890" s="119"/>
      <c r="K890" s="120"/>
      <c r="L890" s="120" t="s">
        <v>32</v>
      </c>
      <c r="M890" s="119" t="s">
        <v>78</v>
      </c>
      <c r="N890" s="232"/>
      <c r="P890" s="124">
        <f t="shared" si="47"/>
        <v>0</v>
      </c>
      <c r="R890" s="124"/>
      <c r="U890" s="116"/>
      <c r="V890" s="116"/>
      <c r="W890" s="116"/>
      <c r="X890" s="116"/>
      <c r="Y890" s="116" t="s">
        <v>1426</v>
      </c>
    </row>
    <row r="891" spans="1:25">
      <c r="A891" s="116">
        <v>891</v>
      </c>
      <c r="B891" s="117">
        <v>43466</v>
      </c>
      <c r="C891" s="118">
        <f t="shared" si="46"/>
        <v>1</v>
      </c>
      <c r="D891" s="119" t="s">
        <v>25</v>
      </c>
      <c r="E891" s="119" t="s">
        <v>2303</v>
      </c>
      <c r="F891" s="211" t="s">
        <v>2304</v>
      </c>
      <c r="G891" s="119" t="s">
        <v>2305</v>
      </c>
      <c r="H891" s="119" t="s">
        <v>86</v>
      </c>
      <c r="I891" s="121" t="s">
        <v>42</v>
      </c>
      <c r="J891" s="121" t="s">
        <v>2165</v>
      </c>
      <c r="K891" s="120" t="s">
        <v>65</v>
      </c>
      <c r="L891" s="120" t="s">
        <v>32</v>
      </c>
      <c r="M891" s="119" t="s">
        <v>33</v>
      </c>
      <c r="N891" s="232">
        <v>43790</v>
      </c>
      <c r="O891" s="232">
        <v>44413</v>
      </c>
      <c r="P891" s="124">
        <f t="shared" si="47"/>
        <v>8</v>
      </c>
      <c r="Q891" s="125">
        <v>3</v>
      </c>
      <c r="R891" s="125">
        <f ca="1">TODAY()-O891</f>
        <v>265</v>
      </c>
      <c r="U891" s="116"/>
      <c r="V891" s="116"/>
      <c r="W891" s="116"/>
      <c r="X891" s="116"/>
    </row>
    <row r="892" spans="1:25">
      <c r="A892" s="116">
        <v>892</v>
      </c>
      <c r="B892" s="129">
        <v>44257</v>
      </c>
      <c r="C892" s="118">
        <f t="shared" si="46"/>
        <v>3</v>
      </c>
      <c r="D892" s="119" t="s">
        <v>252</v>
      </c>
      <c r="E892" s="119" t="s">
        <v>2306</v>
      </c>
      <c r="F892" s="211" t="s">
        <v>2307</v>
      </c>
      <c r="G892" s="119" t="s">
        <v>214</v>
      </c>
      <c r="H892" s="119" t="s">
        <v>53</v>
      </c>
      <c r="I892" s="119" t="s">
        <v>42</v>
      </c>
      <c r="K892" s="120" t="s">
        <v>65</v>
      </c>
      <c r="L892" s="131" t="s">
        <v>32</v>
      </c>
      <c r="M892" s="119" t="s">
        <v>78</v>
      </c>
      <c r="N892" s="232"/>
      <c r="P892" s="124">
        <f t="shared" si="47"/>
        <v>0</v>
      </c>
      <c r="R892" s="133"/>
      <c r="U892" s="116"/>
      <c r="V892" s="116"/>
      <c r="W892" s="116"/>
      <c r="X892" s="116"/>
      <c r="Y892" s="116" t="s">
        <v>1713</v>
      </c>
    </row>
    <row r="893" spans="1:25">
      <c r="A893" s="116">
        <v>893</v>
      </c>
      <c r="B893" s="129">
        <v>44257</v>
      </c>
      <c r="C893" s="118">
        <f t="shared" si="46"/>
        <v>3</v>
      </c>
      <c r="D893" s="119" t="s">
        <v>252</v>
      </c>
      <c r="E893" s="119" t="s">
        <v>2308</v>
      </c>
      <c r="F893" s="211" t="s">
        <v>2309</v>
      </c>
      <c r="G893" s="119" t="s">
        <v>2310</v>
      </c>
      <c r="H893" s="119" t="s">
        <v>97</v>
      </c>
      <c r="I893" s="119" t="s">
        <v>63</v>
      </c>
      <c r="J893" s="119" t="s">
        <v>63</v>
      </c>
      <c r="K893" s="120" t="s">
        <v>65</v>
      </c>
      <c r="L893" s="131" t="s">
        <v>32</v>
      </c>
      <c r="M893" s="119" t="s">
        <v>78</v>
      </c>
      <c r="N893" s="232"/>
      <c r="P893" s="124">
        <f t="shared" si="47"/>
        <v>0</v>
      </c>
      <c r="U893" s="116"/>
      <c r="V893" s="116"/>
      <c r="W893" s="116"/>
      <c r="X893" s="116"/>
      <c r="Y893" s="116" t="s">
        <v>1713</v>
      </c>
    </row>
    <row r="894" spans="1:25" ht="14.25" customHeight="1">
      <c r="A894" s="116">
        <v>894</v>
      </c>
      <c r="B894" s="117">
        <v>43466</v>
      </c>
      <c r="C894" s="118">
        <f t="shared" si="46"/>
        <v>1</v>
      </c>
      <c r="D894" s="119" t="s">
        <v>25</v>
      </c>
      <c r="E894" s="119" t="s">
        <v>2311</v>
      </c>
      <c r="F894" s="211" t="s">
        <v>2312</v>
      </c>
      <c r="G894" s="119" t="s">
        <v>2313</v>
      </c>
      <c r="H894" s="119" t="s">
        <v>192</v>
      </c>
      <c r="I894" s="119" t="s">
        <v>63</v>
      </c>
      <c r="J894" s="121" t="s">
        <v>601</v>
      </c>
      <c r="K894" s="120"/>
      <c r="L894" s="120" t="s">
        <v>32</v>
      </c>
      <c r="M894" s="119" t="s">
        <v>33</v>
      </c>
      <c r="N894" s="232">
        <v>43728</v>
      </c>
      <c r="P894" s="124">
        <f t="shared" si="47"/>
        <v>0</v>
      </c>
      <c r="R894" s="133"/>
      <c r="S894" s="120" t="s">
        <v>237</v>
      </c>
      <c r="U894" s="116"/>
      <c r="V894" s="116"/>
      <c r="W894" s="116"/>
      <c r="X894" s="116"/>
      <c r="Y894" s="116" t="s">
        <v>2314</v>
      </c>
    </row>
    <row r="895" spans="1:25">
      <c r="A895" s="116">
        <v>895</v>
      </c>
      <c r="B895" s="117">
        <v>43466</v>
      </c>
      <c r="C895" s="118">
        <f t="shared" si="46"/>
        <v>1</v>
      </c>
      <c r="D895" s="119"/>
      <c r="E895" s="119" t="s">
        <v>2315</v>
      </c>
      <c r="F895" s="211"/>
      <c r="G895" s="119" t="s">
        <v>2316</v>
      </c>
      <c r="H895" s="119"/>
      <c r="J895" s="119"/>
      <c r="K895" s="120"/>
      <c r="L895" s="120" t="s">
        <v>32</v>
      </c>
      <c r="M895" s="119" t="s">
        <v>78</v>
      </c>
      <c r="N895" s="232"/>
      <c r="P895" s="124">
        <f t="shared" si="47"/>
        <v>0</v>
      </c>
      <c r="U895" s="116"/>
      <c r="V895" s="116"/>
      <c r="W895" s="116"/>
      <c r="X895" s="116"/>
      <c r="Y895" s="116" t="s">
        <v>1426</v>
      </c>
    </row>
    <row r="896" spans="1:25">
      <c r="A896" s="116">
        <v>896</v>
      </c>
      <c r="B896" s="117">
        <v>43466</v>
      </c>
      <c r="C896" s="118">
        <f t="shared" si="46"/>
        <v>1</v>
      </c>
      <c r="D896" s="119"/>
      <c r="E896" s="119" t="s">
        <v>2317</v>
      </c>
      <c r="F896" s="211"/>
      <c r="G896" s="119" t="s">
        <v>1924</v>
      </c>
      <c r="H896" s="119"/>
      <c r="J896" s="119"/>
      <c r="K896" s="120"/>
      <c r="L896" s="120" t="s">
        <v>32</v>
      </c>
      <c r="M896" s="119" t="s">
        <v>78</v>
      </c>
      <c r="N896" s="232"/>
      <c r="P896" s="124">
        <f t="shared" si="47"/>
        <v>0</v>
      </c>
      <c r="U896" s="116"/>
      <c r="V896" s="116"/>
      <c r="W896" s="116"/>
      <c r="X896" s="116"/>
      <c r="Y896" s="116" t="s">
        <v>1426</v>
      </c>
    </row>
    <row r="897" spans="1:25">
      <c r="A897" s="116">
        <v>897</v>
      </c>
      <c r="B897" s="117">
        <v>43466</v>
      </c>
      <c r="C897" s="118">
        <f t="shared" si="46"/>
        <v>1</v>
      </c>
      <c r="D897" s="119"/>
      <c r="E897" s="119" t="s">
        <v>2318</v>
      </c>
      <c r="F897" s="211"/>
      <c r="G897" s="119" t="s">
        <v>1924</v>
      </c>
      <c r="H897" s="119"/>
      <c r="J897" s="119"/>
      <c r="K897" s="120"/>
      <c r="L897" s="120" t="s">
        <v>32</v>
      </c>
      <c r="M897" s="119" t="s">
        <v>78</v>
      </c>
      <c r="N897" s="232"/>
      <c r="P897" s="124">
        <f t="shared" si="47"/>
        <v>0</v>
      </c>
      <c r="U897" s="116"/>
      <c r="V897" s="116"/>
      <c r="W897" s="116"/>
      <c r="X897" s="116"/>
      <c r="Y897" s="116" t="s">
        <v>1426</v>
      </c>
    </row>
    <row r="898" spans="1:25">
      <c r="A898" s="116">
        <v>898</v>
      </c>
      <c r="B898" s="129">
        <v>44257</v>
      </c>
      <c r="C898" s="118">
        <f t="shared" si="46"/>
        <v>3</v>
      </c>
      <c r="D898" s="119" t="s">
        <v>252</v>
      </c>
      <c r="E898" s="119" t="s">
        <v>2319</v>
      </c>
      <c r="F898" s="211" t="s">
        <v>235</v>
      </c>
      <c r="G898" s="119" t="s">
        <v>2320</v>
      </c>
      <c r="H898" s="119" t="s">
        <v>41</v>
      </c>
      <c r="I898" s="119" t="s">
        <v>42</v>
      </c>
      <c r="K898" s="120" t="s">
        <v>65</v>
      </c>
      <c r="L898" s="131" t="s">
        <v>32</v>
      </c>
      <c r="M898" s="119" t="s">
        <v>78</v>
      </c>
      <c r="N898" s="232"/>
      <c r="P898" s="124">
        <f t="shared" si="47"/>
        <v>0</v>
      </c>
      <c r="U898" s="116"/>
      <c r="V898" s="116"/>
      <c r="W898" s="116"/>
      <c r="X898" s="116"/>
      <c r="Y898" s="116" t="s">
        <v>1713</v>
      </c>
    </row>
    <row r="899" spans="1:25">
      <c r="A899" s="116">
        <v>899</v>
      </c>
      <c r="B899" s="129">
        <v>44257</v>
      </c>
      <c r="C899" s="118">
        <f t="shared" si="46"/>
        <v>3</v>
      </c>
      <c r="D899" s="119" t="s">
        <v>252</v>
      </c>
      <c r="E899" s="119" t="s">
        <v>2321</v>
      </c>
      <c r="F899" s="211" t="s">
        <v>2322</v>
      </c>
      <c r="G899" s="119" t="s">
        <v>2323</v>
      </c>
      <c r="H899" s="119" t="s">
        <v>41</v>
      </c>
      <c r="I899" s="119" t="s">
        <v>42</v>
      </c>
      <c r="K899" s="120" t="s">
        <v>65</v>
      </c>
      <c r="L899" s="131" t="s">
        <v>32</v>
      </c>
      <c r="M899" s="119" t="s">
        <v>78</v>
      </c>
      <c r="N899" s="232"/>
      <c r="P899" s="124">
        <f t="shared" si="47"/>
        <v>0</v>
      </c>
      <c r="U899" s="116"/>
      <c r="V899" s="116"/>
      <c r="W899" s="116"/>
      <c r="X899" s="116"/>
      <c r="Y899" s="116" t="s">
        <v>1713</v>
      </c>
    </row>
    <row r="900" spans="1:25">
      <c r="A900" s="116">
        <v>900</v>
      </c>
      <c r="B900" s="117">
        <v>43466</v>
      </c>
      <c r="C900" s="118">
        <f t="shared" si="46"/>
        <v>1</v>
      </c>
      <c r="D900" s="119"/>
      <c r="E900" s="119" t="s">
        <v>2324</v>
      </c>
      <c r="F900" s="211"/>
      <c r="G900" s="119" t="s">
        <v>2325</v>
      </c>
      <c r="H900" s="119"/>
      <c r="J900" s="119"/>
      <c r="K900" s="120"/>
      <c r="L900" s="120" t="s">
        <v>32</v>
      </c>
      <c r="M900" s="119" t="s">
        <v>78</v>
      </c>
      <c r="N900" s="232"/>
      <c r="P900" s="124">
        <f t="shared" si="47"/>
        <v>0</v>
      </c>
      <c r="U900" s="116"/>
      <c r="V900" s="116"/>
      <c r="W900" s="116"/>
      <c r="X900" s="116"/>
      <c r="Y900" s="116" t="s">
        <v>1426</v>
      </c>
    </row>
    <row r="901" spans="1:25">
      <c r="A901" s="116">
        <v>901</v>
      </c>
      <c r="B901" s="117">
        <v>43466</v>
      </c>
      <c r="C901" s="118">
        <f t="shared" si="46"/>
        <v>1</v>
      </c>
      <c r="D901" s="119" t="s">
        <v>25</v>
      </c>
      <c r="E901" s="119" t="s">
        <v>2326</v>
      </c>
      <c r="F901" s="211"/>
      <c r="G901" s="119" t="s">
        <v>2325</v>
      </c>
      <c r="H901" s="119"/>
      <c r="I901" s="119" t="s">
        <v>42</v>
      </c>
      <c r="J901" s="119" t="s">
        <v>246</v>
      </c>
      <c r="K901" s="120"/>
      <c r="L901" s="120" t="s">
        <v>32</v>
      </c>
      <c r="M901" s="119" t="s">
        <v>33</v>
      </c>
      <c r="N901" s="232">
        <v>43788</v>
      </c>
      <c r="O901" s="232">
        <v>44126</v>
      </c>
      <c r="P901" s="124">
        <f t="shared" si="47"/>
        <v>10</v>
      </c>
      <c r="Q901" s="125">
        <v>3</v>
      </c>
      <c r="R901" s="125">
        <f ca="1">TODAY()-O901</f>
        <v>552</v>
      </c>
      <c r="U901" s="116"/>
      <c r="V901" s="116"/>
      <c r="W901" s="116"/>
      <c r="X901" s="116"/>
    </row>
    <row r="902" spans="1:25">
      <c r="A902" s="116">
        <v>902</v>
      </c>
      <c r="B902" s="117">
        <v>43466</v>
      </c>
      <c r="C902" s="118">
        <f t="shared" si="46"/>
        <v>1</v>
      </c>
      <c r="D902" s="119"/>
      <c r="E902" s="119" t="s">
        <v>2327</v>
      </c>
      <c r="F902" s="211"/>
      <c r="G902" s="119" t="s">
        <v>2328</v>
      </c>
      <c r="H902" s="119"/>
      <c r="J902" s="119"/>
      <c r="K902" s="120"/>
      <c r="L902" s="120" t="s">
        <v>32</v>
      </c>
      <c r="M902" s="119" t="s">
        <v>78</v>
      </c>
      <c r="N902" s="232"/>
      <c r="P902" s="124">
        <f t="shared" si="47"/>
        <v>0</v>
      </c>
      <c r="U902" s="116"/>
      <c r="V902" s="116"/>
      <c r="W902" s="116"/>
      <c r="X902" s="116"/>
      <c r="Y902" s="116" t="s">
        <v>1426</v>
      </c>
    </row>
    <row r="903" spans="1:25" ht="27.6">
      <c r="A903" s="116">
        <v>903</v>
      </c>
      <c r="B903" s="117">
        <v>43466</v>
      </c>
      <c r="C903" s="118">
        <f t="shared" si="46"/>
        <v>1</v>
      </c>
      <c r="D903" s="119" t="s">
        <v>252</v>
      </c>
      <c r="E903" s="119" t="s">
        <v>2329</v>
      </c>
      <c r="F903" s="211" t="s">
        <v>2330</v>
      </c>
      <c r="G903" s="119" t="s">
        <v>2331</v>
      </c>
      <c r="H903" s="119" t="s">
        <v>53</v>
      </c>
      <c r="I903" s="119" t="s">
        <v>63</v>
      </c>
      <c r="J903" s="119" t="s">
        <v>63</v>
      </c>
      <c r="K903" s="120"/>
      <c r="L903" s="120" t="s">
        <v>32</v>
      </c>
      <c r="M903" s="119" t="s">
        <v>33</v>
      </c>
      <c r="N903" s="232">
        <v>44259</v>
      </c>
      <c r="O903" s="131">
        <v>44327</v>
      </c>
      <c r="P903" s="124">
        <f t="shared" si="47"/>
        <v>5</v>
      </c>
      <c r="R903" s="125"/>
      <c r="S903" s="120" t="s">
        <v>135</v>
      </c>
      <c r="T903" s="126">
        <v>44327</v>
      </c>
      <c r="U903" s="116"/>
      <c r="V903" s="116"/>
      <c r="W903" s="116"/>
      <c r="X903" s="116"/>
      <c r="Y903" s="116" t="s">
        <v>1636</v>
      </c>
    </row>
    <row r="904" spans="1:25" ht="27.6">
      <c r="A904" s="116">
        <v>904</v>
      </c>
      <c r="B904" s="117">
        <v>43466</v>
      </c>
      <c r="C904" s="118">
        <f t="shared" si="46"/>
        <v>1</v>
      </c>
      <c r="D904" s="119" t="s">
        <v>252</v>
      </c>
      <c r="E904" s="119" t="s">
        <v>2332</v>
      </c>
      <c r="F904" s="211" t="s">
        <v>2333</v>
      </c>
      <c r="G904" s="119" t="s">
        <v>2334</v>
      </c>
      <c r="H904" s="119" t="s">
        <v>86</v>
      </c>
      <c r="I904" s="119" t="s">
        <v>63</v>
      </c>
      <c r="J904" s="119" t="s">
        <v>63</v>
      </c>
      <c r="K904" s="120"/>
      <c r="L904" s="120" t="s">
        <v>32</v>
      </c>
      <c r="M904" s="119" t="s">
        <v>33</v>
      </c>
      <c r="N904" s="232">
        <v>44281</v>
      </c>
      <c r="P904" s="124">
        <f t="shared" si="47"/>
        <v>0</v>
      </c>
      <c r="S904" s="120" t="s">
        <v>92</v>
      </c>
      <c r="T904" s="126">
        <v>44280</v>
      </c>
      <c r="U904" s="116"/>
      <c r="V904" s="116"/>
      <c r="W904" s="116"/>
      <c r="X904" s="116"/>
      <c r="Y904" s="116" t="s">
        <v>2335</v>
      </c>
    </row>
    <row r="905" spans="1:25">
      <c r="A905" s="116">
        <v>905</v>
      </c>
      <c r="B905" s="117">
        <v>43466</v>
      </c>
      <c r="C905" s="118">
        <f t="shared" si="46"/>
        <v>1</v>
      </c>
      <c r="D905" s="119" t="s">
        <v>25</v>
      </c>
      <c r="E905" s="119" t="s">
        <v>2336</v>
      </c>
      <c r="F905" s="211" t="s">
        <v>2337</v>
      </c>
      <c r="G905" s="119" t="s">
        <v>85</v>
      </c>
      <c r="H905" s="119" t="s">
        <v>192</v>
      </c>
      <c r="I905" s="119" t="s">
        <v>42</v>
      </c>
      <c r="J905" s="119" t="s">
        <v>43</v>
      </c>
      <c r="K905" s="120"/>
      <c r="L905" s="120" t="s">
        <v>32</v>
      </c>
      <c r="M905" s="119" t="s">
        <v>33</v>
      </c>
      <c r="N905" s="232">
        <v>43727</v>
      </c>
      <c r="O905" s="232">
        <v>44230</v>
      </c>
      <c r="P905" s="124">
        <f t="shared" si="47"/>
        <v>2</v>
      </c>
      <c r="Q905" s="125">
        <v>2</v>
      </c>
      <c r="R905" s="125">
        <f ca="1">TODAY()-O905</f>
        <v>448</v>
      </c>
      <c r="S905" s="120" t="s">
        <v>55</v>
      </c>
      <c r="U905" s="116"/>
      <c r="V905" s="116"/>
      <c r="W905" s="116"/>
      <c r="X905" s="116"/>
      <c r="Y905" s="116" t="s">
        <v>141</v>
      </c>
    </row>
    <row r="906" spans="1:25">
      <c r="A906" s="116">
        <v>906</v>
      </c>
      <c r="B906" s="117">
        <v>43466</v>
      </c>
      <c r="C906" s="118">
        <f t="shared" si="46"/>
        <v>1</v>
      </c>
      <c r="D906" s="119"/>
      <c r="E906" s="119" t="s">
        <v>2338</v>
      </c>
      <c r="F906" s="211"/>
      <c r="G906" s="119" t="s">
        <v>2316</v>
      </c>
      <c r="H906" s="119"/>
      <c r="J906" s="119"/>
      <c r="K906" s="120"/>
      <c r="L906" s="120" t="s">
        <v>32</v>
      </c>
      <c r="M906" s="119" t="s">
        <v>78</v>
      </c>
      <c r="N906" s="232"/>
      <c r="P906" s="124">
        <f t="shared" si="47"/>
        <v>0</v>
      </c>
      <c r="R906" s="133"/>
      <c r="U906" s="116"/>
      <c r="V906" s="116"/>
      <c r="W906" s="116"/>
      <c r="X906" s="116"/>
      <c r="Y906" s="116" t="s">
        <v>1426</v>
      </c>
    </row>
    <row r="907" spans="1:25">
      <c r="A907" s="116">
        <v>907</v>
      </c>
      <c r="B907" s="117">
        <v>43466</v>
      </c>
      <c r="C907" s="118">
        <f t="shared" si="46"/>
        <v>1</v>
      </c>
      <c r="D907" s="119" t="s">
        <v>25</v>
      </c>
      <c r="E907" s="119" t="s">
        <v>2339</v>
      </c>
      <c r="F907" s="211"/>
      <c r="G907" s="119" t="s">
        <v>2340</v>
      </c>
      <c r="H907" s="119"/>
      <c r="I907" s="119" t="s">
        <v>63</v>
      </c>
      <c r="J907" s="121" t="s">
        <v>64</v>
      </c>
      <c r="K907" s="120"/>
      <c r="L907" s="120" t="s">
        <v>32</v>
      </c>
      <c r="M907" s="119" t="s">
        <v>33</v>
      </c>
      <c r="N907" s="232">
        <v>43789</v>
      </c>
      <c r="O907" s="232">
        <v>44131</v>
      </c>
      <c r="P907" s="124">
        <f t="shared" si="47"/>
        <v>10</v>
      </c>
      <c r="Q907" s="125">
        <v>2</v>
      </c>
      <c r="R907" s="125">
        <f ca="1">TODAY()-O907</f>
        <v>547</v>
      </c>
      <c r="U907" s="116"/>
      <c r="V907" s="116"/>
      <c r="W907" s="116"/>
      <c r="X907" s="116"/>
    </row>
    <row r="908" spans="1:25">
      <c r="A908" s="116">
        <v>908</v>
      </c>
      <c r="B908" s="117">
        <v>43466</v>
      </c>
      <c r="C908" s="118">
        <f t="shared" si="46"/>
        <v>1</v>
      </c>
      <c r="D908" s="119" t="s">
        <v>252</v>
      </c>
      <c r="E908" s="119" t="s">
        <v>2341</v>
      </c>
      <c r="F908" s="211" t="s">
        <v>2342</v>
      </c>
      <c r="G908" s="119" t="s">
        <v>2343</v>
      </c>
      <c r="H908" s="119" t="s">
        <v>53</v>
      </c>
      <c r="I908" s="119" t="s">
        <v>42</v>
      </c>
      <c r="K908" s="120"/>
      <c r="L908" s="120" t="s">
        <v>32</v>
      </c>
      <c r="M908" s="119" t="s">
        <v>78</v>
      </c>
      <c r="N908" s="232"/>
      <c r="P908" s="124">
        <f t="shared" si="47"/>
        <v>0</v>
      </c>
      <c r="R908" s="133"/>
      <c r="U908" s="116"/>
      <c r="V908" s="116"/>
      <c r="W908" s="116"/>
      <c r="X908" s="116"/>
      <c r="Y908" s="116" t="s">
        <v>1713</v>
      </c>
    </row>
    <row r="909" spans="1:25">
      <c r="A909" s="116">
        <v>909</v>
      </c>
      <c r="B909" s="117">
        <v>43466</v>
      </c>
      <c r="C909" s="118">
        <f t="shared" ref="C909:C972" si="48">IF(B909&lt;&gt;0,MONTH(B909),0)</f>
        <v>1</v>
      </c>
      <c r="D909" s="119"/>
      <c r="E909" s="119" t="s">
        <v>2344</v>
      </c>
      <c r="F909" s="211"/>
      <c r="G909" s="119" t="s">
        <v>2310</v>
      </c>
      <c r="H909" s="119"/>
      <c r="I909" s="119" t="s">
        <v>63</v>
      </c>
      <c r="J909" s="121" t="s">
        <v>328</v>
      </c>
      <c r="K909" s="120"/>
      <c r="L909" s="120" t="s">
        <v>32</v>
      </c>
      <c r="M909" s="119" t="s">
        <v>33</v>
      </c>
      <c r="N909" s="232" t="s">
        <v>280</v>
      </c>
      <c r="P909" s="124">
        <f t="shared" si="47"/>
        <v>0</v>
      </c>
      <c r="U909" s="116"/>
      <c r="V909" s="116"/>
      <c r="W909" s="116"/>
      <c r="X909" s="116"/>
      <c r="Y909" s="127" t="s">
        <v>356</v>
      </c>
    </row>
    <row r="910" spans="1:25">
      <c r="A910" s="116">
        <v>910</v>
      </c>
      <c r="B910" s="129">
        <v>44257</v>
      </c>
      <c r="C910" s="118">
        <f t="shared" si="48"/>
        <v>3</v>
      </c>
      <c r="D910" s="119" t="s">
        <v>252</v>
      </c>
      <c r="E910" s="119" t="s">
        <v>2345</v>
      </c>
      <c r="F910" s="211" t="s">
        <v>1259</v>
      </c>
      <c r="G910" s="119" t="s">
        <v>2346</v>
      </c>
      <c r="H910" s="119" t="s">
        <v>29</v>
      </c>
      <c r="I910" s="119" t="s">
        <v>42</v>
      </c>
      <c r="K910" s="120" t="s">
        <v>65</v>
      </c>
      <c r="L910" s="131" t="s">
        <v>32</v>
      </c>
      <c r="M910" s="119" t="s">
        <v>33</v>
      </c>
      <c r="N910" s="232">
        <v>44438</v>
      </c>
      <c r="O910" s="131">
        <v>44530</v>
      </c>
      <c r="P910" s="124">
        <f t="shared" si="47"/>
        <v>11</v>
      </c>
      <c r="R910" s="133"/>
      <c r="S910" s="120" t="s">
        <v>135</v>
      </c>
      <c r="T910" s="126">
        <v>44540</v>
      </c>
      <c r="U910" s="116"/>
      <c r="V910" s="116"/>
      <c r="W910" s="116"/>
      <c r="X910" s="116"/>
      <c r="Y910" s="116" t="s">
        <v>1713</v>
      </c>
    </row>
    <row r="911" spans="1:25" ht="14.4">
      <c r="A911" s="116">
        <v>911</v>
      </c>
      <c r="B911" s="117">
        <v>43466</v>
      </c>
      <c r="C911" s="118">
        <f t="shared" si="48"/>
        <v>1</v>
      </c>
      <c r="D911" s="119"/>
      <c r="E911" s="119" t="s">
        <v>2347</v>
      </c>
      <c r="F911" s="211"/>
      <c r="G911" s="119" t="s">
        <v>2348</v>
      </c>
      <c r="H911" s="119"/>
      <c r="J911" s="120"/>
      <c r="K911" s="120"/>
      <c r="L911" s="120" t="s">
        <v>32</v>
      </c>
      <c r="M911" s="119" t="s">
        <v>33</v>
      </c>
      <c r="N911" s="232" t="s">
        <v>280</v>
      </c>
      <c r="P911" s="124">
        <f t="shared" ref="P911:P974" si="49">IF(O911&lt;&gt;0,MONTH(O911),0)</f>
        <v>0</v>
      </c>
      <c r="Q911" s="124"/>
      <c r="R911" s="127"/>
      <c r="S911" s="120" t="s">
        <v>34</v>
      </c>
      <c r="T911" s="116"/>
      <c r="U911" t="s">
        <v>2349</v>
      </c>
      <c r="V911" s="116"/>
      <c r="W911" s="116"/>
      <c r="X911" s="116"/>
      <c r="Y911" s="116" t="s">
        <v>2350</v>
      </c>
    </row>
    <row r="912" spans="1:25">
      <c r="A912" s="116">
        <v>912</v>
      </c>
      <c r="B912" s="129">
        <v>44257</v>
      </c>
      <c r="C912" s="118">
        <f t="shared" si="48"/>
        <v>3</v>
      </c>
      <c r="D912" s="119" t="s">
        <v>252</v>
      </c>
      <c r="E912" s="119" t="s">
        <v>2351</v>
      </c>
      <c r="F912" s="211" t="s">
        <v>2352</v>
      </c>
      <c r="G912" s="119" t="s">
        <v>593</v>
      </c>
      <c r="H912" s="119" t="s">
        <v>97</v>
      </c>
      <c r="I912" s="119" t="s">
        <v>42</v>
      </c>
      <c r="K912" s="120" t="s">
        <v>65</v>
      </c>
      <c r="L912" s="131" t="s">
        <v>32</v>
      </c>
      <c r="M912" s="119" t="s">
        <v>78</v>
      </c>
      <c r="N912" s="232"/>
      <c r="P912" s="124">
        <f t="shared" si="49"/>
        <v>0</v>
      </c>
      <c r="R912" s="124"/>
      <c r="U912" s="116"/>
      <c r="V912" s="116"/>
      <c r="W912" s="116"/>
      <c r="X912" s="116"/>
      <c r="Y912" s="116" t="s">
        <v>1713</v>
      </c>
    </row>
    <row r="913" spans="1:25">
      <c r="A913" s="116">
        <v>913</v>
      </c>
      <c r="B913" s="117">
        <v>43466</v>
      </c>
      <c r="C913" s="118">
        <f t="shared" si="48"/>
        <v>1</v>
      </c>
      <c r="D913" s="119" t="s">
        <v>252</v>
      </c>
      <c r="E913" s="119" t="s">
        <v>2353</v>
      </c>
      <c r="F913" s="211" t="s">
        <v>2354</v>
      </c>
      <c r="G913" s="119" t="s">
        <v>2355</v>
      </c>
      <c r="H913" s="119" t="s">
        <v>48</v>
      </c>
      <c r="I913" s="119" t="s">
        <v>42</v>
      </c>
      <c r="K913" s="120"/>
      <c r="L913" s="120" t="s">
        <v>32</v>
      </c>
      <c r="M913" s="119" t="s">
        <v>33</v>
      </c>
      <c r="N913" s="232">
        <v>44281</v>
      </c>
      <c r="O913" s="131">
        <v>44603</v>
      </c>
      <c r="P913" s="124">
        <f t="shared" si="49"/>
        <v>2</v>
      </c>
      <c r="Q913" s="126"/>
      <c r="R913" s="125"/>
      <c r="U913" s="116"/>
      <c r="V913" s="116"/>
      <c r="W913" s="116"/>
      <c r="X913" s="116"/>
      <c r="Y913" s="116" t="s">
        <v>2356</v>
      </c>
    </row>
    <row r="914" spans="1:25">
      <c r="A914" s="116">
        <v>914</v>
      </c>
      <c r="B914" s="117">
        <v>43466</v>
      </c>
      <c r="C914" s="118">
        <f t="shared" si="48"/>
        <v>1</v>
      </c>
      <c r="D914" s="119" t="s">
        <v>25</v>
      </c>
      <c r="E914" s="119" t="s">
        <v>2357</v>
      </c>
      <c r="F914" s="211"/>
      <c r="G914" s="119" t="s">
        <v>2358</v>
      </c>
      <c r="H914" s="119"/>
      <c r="I914" s="119" t="s">
        <v>42</v>
      </c>
      <c r="J914" s="119" t="s">
        <v>246</v>
      </c>
      <c r="K914" s="120"/>
      <c r="L914" s="120" t="s">
        <v>32</v>
      </c>
      <c r="M914" s="119" t="s">
        <v>33</v>
      </c>
      <c r="N914" s="232">
        <v>43788</v>
      </c>
      <c r="O914" s="232">
        <v>44126</v>
      </c>
      <c r="P914" s="124">
        <f t="shared" si="49"/>
        <v>10</v>
      </c>
      <c r="Q914" s="125">
        <v>3</v>
      </c>
      <c r="R914" s="125">
        <f ca="1">TODAY()-O914</f>
        <v>552</v>
      </c>
      <c r="U914" s="116"/>
      <c r="V914" s="116"/>
      <c r="W914" s="116"/>
      <c r="X914" s="116"/>
    </row>
    <row r="915" spans="1:25">
      <c r="A915" s="116">
        <v>915</v>
      </c>
      <c r="B915" s="129">
        <v>44257</v>
      </c>
      <c r="C915" s="118">
        <f t="shared" si="48"/>
        <v>3</v>
      </c>
      <c r="D915" s="119" t="s">
        <v>252</v>
      </c>
      <c r="E915" s="119" t="s">
        <v>2359</v>
      </c>
      <c r="F915" s="211" t="s">
        <v>2360</v>
      </c>
      <c r="G915" s="119" t="s">
        <v>2106</v>
      </c>
      <c r="H915" s="119" t="s">
        <v>53</v>
      </c>
      <c r="I915" s="119" t="s">
        <v>2361</v>
      </c>
      <c r="J915" s="119" t="s">
        <v>2361</v>
      </c>
      <c r="K915" s="120" t="s">
        <v>65</v>
      </c>
      <c r="L915" s="131" t="s">
        <v>32</v>
      </c>
      <c r="M915" s="119" t="s">
        <v>78</v>
      </c>
      <c r="N915" s="232"/>
      <c r="P915" s="124">
        <f t="shared" si="49"/>
        <v>0</v>
      </c>
      <c r="U915" s="116"/>
      <c r="V915" s="116"/>
      <c r="W915" s="116"/>
      <c r="X915" s="116"/>
      <c r="Y915" s="116" t="s">
        <v>1713</v>
      </c>
    </row>
    <row r="916" spans="1:25">
      <c r="A916" s="116">
        <v>916</v>
      </c>
      <c r="B916" s="117">
        <v>43466</v>
      </c>
      <c r="C916" s="118">
        <f t="shared" si="48"/>
        <v>1</v>
      </c>
      <c r="D916" s="119"/>
      <c r="E916" s="119" t="s">
        <v>2362</v>
      </c>
      <c r="F916" s="211"/>
      <c r="G916" s="119" t="s">
        <v>2363</v>
      </c>
      <c r="H916" s="119"/>
      <c r="I916" s="119" t="s">
        <v>196</v>
      </c>
      <c r="J916" s="119" t="s">
        <v>196</v>
      </c>
      <c r="K916" s="120"/>
      <c r="L916" s="120" t="s">
        <v>32</v>
      </c>
      <c r="M916" s="119" t="s">
        <v>33</v>
      </c>
      <c r="N916" s="232" t="s">
        <v>280</v>
      </c>
      <c r="P916" s="124">
        <f t="shared" si="49"/>
        <v>0</v>
      </c>
      <c r="R916" s="124"/>
      <c r="S916" s="120" t="s">
        <v>92</v>
      </c>
      <c r="U916" s="116"/>
      <c r="V916" s="116"/>
      <c r="W916" s="116"/>
      <c r="X916" s="116"/>
    </row>
    <row r="917" spans="1:25">
      <c r="A917" s="116">
        <v>917</v>
      </c>
      <c r="B917" s="117">
        <v>43466</v>
      </c>
      <c r="C917" s="118">
        <f t="shared" si="48"/>
        <v>1</v>
      </c>
      <c r="D917" s="119"/>
      <c r="E917" s="119" t="s">
        <v>2364</v>
      </c>
      <c r="F917" s="211"/>
      <c r="G917" s="119" t="s">
        <v>2365</v>
      </c>
      <c r="H917" s="119"/>
      <c r="J917" s="119"/>
      <c r="K917" s="120"/>
      <c r="L917" s="120" t="s">
        <v>32</v>
      </c>
      <c r="M917" s="119" t="s">
        <v>33</v>
      </c>
      <c r="N917" s="232" t="s">
        <v>280</v>
      </c>
      <c r="P917" s="124">
        <f t="shared" si="49"/>
        <v>0</v>
      </c>
      <c r="R917" s="124"/>
      <c r="S917" s="119" t="s">
        <v>280</v>
      </c>
      <c r="U917" s="116"/>
      <c r="V917" s="116"/>
      <c r="W917" s="116"/>
      <c r="X917" s="116"/>
      <c r="Y917" s="116" t="s">
        <v>1754</v>
      </c>
    </row>
    <row r="918" spans="1:25">
      <c r="A918" s="116">
        <v>918</v>
      </c>
      <c r="B918" s="117">
        <v>43466</v>
      </c>
      <c r="C918" s="118">
        <f t="shared" si="48"/>
        <v>1</v>
      </c>
      <c r="D918" s="119"/>
      <c r="E918" s="119" t="s">
        <v>2366</v>
      </c>
      <c r="F918" s="211"/>
      <c r="G918" s="119" t="s">
        <v>2367</v>
      </c>
      <c r="H918" s="119"/>
      <c r="J918" s="119"/>
      <c r="K918" s="120"/>
      <c r="L918" s="120" t="s">
        <v>32</v>
      </c>
      <c r="M918" s="119" t="s">
        <v>33</v>
      </c>
      <c r="N918" s="232" t="s">
        <v>280</v>
      </c>
      <c r="P918" s="124">
        <f t="shared" si="49"/>
        <v>0</v>
      </c>
      <c r="R918" s="124"/>
      <c r="S918" s="119" t="s">
        <v>280</v>
      </c>
      <c r="U918" s="116"/>
      <c r="V918" s="116"/>
      <c r="W918" s="116"/>
      <c r="X918" s="116"/>
      <c r="Y918" s="116" t="s">
        <v>1754</v>
      </c>
    </row>
    <row r="919" spans="1:25">
      <c r="A919" s="116">
        <v>919</v>
      </c>
      <c r="B919" s="117">
        <v>43466</v>
      </c>
      <c r="C919" s="118">
        <f t="shared" si="48"/>
        <v>1</v>
      </c>
      <c r="D919" s="119" t="s">
        <v>25</v>
      </c>
      <c r="E919" s="119" t="s">
        <v>2368</v>
      </c>
      <c r="F919" s="211" t="s">
        <v>2369</v>
      </c>
      <c r="G919" s="119" t="s">
        <v>2370</v>
      </c>
      <c r="H919" s="119" t="s">
        <v>29</v>
      </c>
      <c r="I919" s="119" t="s">
        <v>42</v>
      </c>
      <c r="J919" s="121" t="s">
        <v>199</v>
      </c>
      <c r="K919" s="120"/>
      <c r="L919" s="120" t="s">
        <v>32</v>
      </c>
      <c r="M919" s="119" t="s">
        <v>33</v>
      </c>
      <c r="N919" s="232">
        <v>43728</v>
      </c>
      <c r="O919" s="232">
        <v>44230</v>
      </c>
      <c r="P919" s="124">
        <f t="shared" si="49"/>
        <v>2</v>
      </c>
      <c r="Q919" s="125">
        <v>2</v>
      </c>
      <c r="R919" s="125">
        <f ca="1">TODAY()-O919</f>
        <v>448</v>
      </c>
      <c r="S919" s="120" t="s">
        <v>55</v>
      </c>
      <c r="U919" s="116"/>
      <c r="V919" s="116"/>
      <c r="W919" s="116"/>
      <c r="X919" s="116"/>
      <c r="Y919" s="116" t="s">
        <v>141</v>
      </c>
    </row>
    <row r="920" spans="1:25">
      <c r="A920" s="116">
        <v>920</v>
      </c>
      <c r="B920" s="117">
        <v>43466</v>
      </c>
      <c r="C920" s="118">
        <f t="shared" si="48"/>
        <v>1</v>
      </c>
      <c r="D920" s="119"/>
      <c r="E920" s="119" t="s">
        <v>2371</v>
      </c>
      <c r="F920" s="211"/>
      <c r="G920" s="119" t="s">
        <v>2372</v>
      </c>
      <c r="H920" s="119"/>
      <c r="J920" s="119"/>
      <c r="K920" s="120"/>
      <c r="L920" s="120" t="s">
        <v>32</v>
      </c>
      <c r="M920" s="119" t="s">
        <v>78</v>
      </c>
      <c r="N920" s="232"/>
      <c r="P920" s="124">
        <f t="shared" si="49"/>
        <v>0</v>
      </c>
      <c r="U920" s="116"/>
      <c r="V920" s="116"/>
      <c r="W920" s="116"/>
      <c r="X920" s="116"/>
      <c r="Y920" s="116" t="s">
        <v>1426</v>
      </c>
    </row>
    <row r="921" spans="1:25">
      <c r="A921" s="116">
        <v>921</v>
      </c>
      <c r="B921" s="117">
        <v>43466</v>
      </c>
      <c r="C921" s="118">
        <f t="shared" si="48"/>
        <v>1</v>
      </c>
      <c r="D921" s="119"/>
      <c r="E921" s="119" t="s">
        <v>2373</v>
      </c>
      <c r="F921" s="211"/>
      <c r="G921" s="119" t="s">
        <v>2374</v>
      </c>
      <c r="H921" s="119"/>
      <c r="I921" s="121" t="s">
        <v>42</v>
      </c>
      <c r="J921" s="119" t="s">
        <v>2165</v>
      </c>
      <c r="K921" s="120"/>
      <c r="L921" s="120" t="s">
        <v>32</v>
      </c>
      <c r="M921" s="119" t="s">
        <v>33</v>
      </c>
      <c r="N921" s="232" t="s">
        <v>280</v>
      </c>
      <c r="P921" s="124">
        <f t="shared" si="49"/>
        <v>0</v>
      </c>
      <c r="S921" s="120" t="s">
        <v>92</v>
      </c>
      <c r="U921" s="116"/>
      <c r="V921" s="116"/>
      <c r="W921" s="116"/>
      <c r="X921" s="116"/>
    </row>
    <row r="922" spans="1:25">
      <c r="A922" s="116">
        <v>922</v>
      </c>
      <c r="B922" s="164">
        <v>43857</v>
      </c>
      <c r="C922" s="118">
        <f t="shared" si="48"/>
        <v>1</v>
      </c>
      <c r="D922" s="130" t="s">
        <v>252</v>
      </c>
      <c r="E922" s="119" t="s">
        <v>2375</v>
      </c>
      <c r="F922" s="211" t="s">
        <v>2376</v>
      </c>
      <c r="G922" s="119" t="s">
        <v>1519</v>
      </c>
      <c r="H922" s="119" t="s">
        <v>192</v>
      </c>
      <c r="I922" s="119" t="s">
        <v>42</v>
      </c>
      <c r="K922" s="120"/>
      <c r="L922" s="120" t="s">
        <v>32</v>
      </c>
      <c r="M922" s="130" t="s">
        <v>2244</v>
      </c>
      <c r="N922" s="232"/>
      <c r="O922" s="157"/>
      <c r="P922" s="124">
        <f t="shared" si="49"/>
        <v>0</v>
      </c>
      <c r="Q922" s="124"/>
      <c r="R922" s="125"/>
      <c r="S922" s="121"/>
      <c r="T922" s="123"/>
      <c r="U922" s="123"/>
      <c r="V922" s="123"/>
      <c r="W922" s="123"/>
      <c r="X922" s="123"/>
      <c r="Y922" s="136" t="s">
        <v>1713</v>
      </c>
    </row>
    <row r="923" spans="1:25">
      <c r="A923" s="116">
        <v>923</v>
      </c>
      <c r="B923" s="117">
        <v>43466</v>
      </c>
      <c r="C923" s="118">
        <f t="shared" si="48"/>
        <v>1</v>
      </c>
      <c r="D923" s="119"/>
      <c r="E923" s="119" t="s">
        <v>2377</v>
      </c>
      <c r="F923" s="211"/>
      <c r="G923" s="119" t="s">
        <v>2378</v>
      </c>
      <c r="H923" s="119"/>
      <c r="J923" s="121" t="s">
        <v>49</v>
      </c>
      <c r="K923" s="120"/>
      <c r="L923" s="120" t="s">
        <v>32</v>
      </c>
      <c r="M923" s="119" t="s">
        <v>33</v>
      </c>
      <c r="N923" s="232" t="s">
        <v>280</v>
      </c>
      <c r="P923" s="124">
        <f t="shared" si="49"/>
        <v>0</v>
      </c>
      <c r="S923" s="120" t="s">
        <v>92</v>
      </c>
      <c r="U923" s="116"/>
      <c r="V923" s="116"/>
      <c r="W923" s="116"/>
      <c r="X923" s="116"/>
    </row>
    <row r="924" spans="1:25">
      <c r="A924" s="116">
        <v>924</v>
      </c>
      <c r="B924" s="117">
        <v>43466</v>
      </c>
      <c r="C924" s="118">
        <f t="shared" si="48"/>
        <v>1</v>
      </c>
      <c r="D924" s="119"/>
      <c r="E924" s="119" t="s">
        <v>2379</v>
      </c>
      <c r="F924" s="211"/>
      <c r="G924" s="119" t="s">
        <v>2380</v>
      </c>
      <c r="H924" s="119"/>
      <c r="J924" s="119"/>
      <c r="K924" s="120"/>
      <c r="L924" s="120" t="s">
        <v>32</v>
      </c>
      <c r="M924" s="119" t="s">
        <v>33</v>
      </c>
      <c r="N924" s="232" t="s">
        <v>280</v>
      </c>
      <c r="P924" s="124">
        <f t="shared" si="49"/>
        <v>0</v>
      </c>
      <c r="R924" s="124"/>
      <c r="S924" s="119" t="s">
        <v>280</v>
      </c>
      <c r="U924" s="116"/>
      <c r="V924" s="116"/>
      <c r="W924" s="116"/>
      <c r="X924" s="116"/>
      <c r="Y924" s="116" t="s">
        <v>356</v>
      </c>
    </row>
    <row r="925" spans="1:25">
      <c r="A925" s="116">
        <v>925</v>
      </c>
      <c r="B925" s="117">
        <v>43466</v>
      </c>
      <c r="C925" s="118">
        <f t="shared" si="48"/>
        <v>1</v>
      </c>
      <c r="D925" s="119"/>
      <c r="E925" s="119" t="s">
        <v>2381</v>
      </c>
      <c r="F925" s="211"/>
      <c r="G925" s="119" t="s">
        <v>2382</v>
      </c>
      <c r="H925" s="119"/>
      <c r="J925" s="119"/>
      <c r="K925" s="120"/>
      <c r="L925" s="120" t="s">
        <v>32</v>
      </c>
      <c r="M925" s="119" t="s">
        <v>33</v>
      </c>
      <c r="N925" s="232" t="s">
        <v>280</v>
      </c>
      <c r="P925" s="124">
        <f t="shared" si="49"/>
        <v>0</v>
      </c>
      <c r="R925" s="124"/>
      <c r="S925" s="119" t="s">
        <v>280</v>
      </c>
      <c r="U925" s="116"/>
      <c r="V925" s="116"/>
      <c r="W925" s="116"/>
      <c r="X925" s="116"/>
      <c r="Y925" s="116" t="s">
        <v>356</v>
      </c>
    </row>
    <row r="926" spans="1:25">
      <c r="A926" s="116">
        <v>926</v>
      </c>
      <c r="B926" s="117">
        <v>43466</v>
      </c>
      <c r="C926" s="118">
        <f t="shared" si="48"/>
        <v>1</v>
      </c>
      <c r="D926" s="119"/>
      <c r="E926" s="119" t="s">
        <v>2383</v>
      </c>
      <c r="F926" s="211"/>
      <c r="G926" s="119" t="s">
        <v>2384</v>
      </c>
      <c r="H926" s="119"/>
      <c r="J926" s="119"/>
      <c r="K926" s="120"/>
      <c r="L926" s="120" t="s">
        <v>32</v>
      </c>
      <c r="M926" s="119" t="s">
        <v>78</v>
      </c>
      <c r="N926" s="232"/>
      <c r="P926" s="124">
        <f t="shared" si="49"/>
        <v>0</v>
      </c>
      <c r="U926" s="116"/>
      <c r="V926" s="116"/>
      <c r="W926" s="116"/>
      <c r="X926" s="116"/>
      <c r="Y926" s="116" t="s">
        <v>1426</v>
      </c>
    </row>
    <row r="927" spans="1:25">
      <c r="A927" s="116">
        <v>927</v>
      </c>
      <c r="B927" s="117">
        <v>43466</v>
      </c>
      <c r="C927" s="118">
        <f t="shared" si="48"/>
        <v>1</v>
      </c>
      <c r="D927" s="119" t="s">
        <v>37</v>
      </c>
      <c r="E927" s="119" t="s">
        <v>2385</v>
      </c>
      <c r="F927" s="211"/>
      <c r="G927" s="119" t="s">
        <v>2386</v>
      </c>
      <c r="H927" s="119"/>
      <c r="J927" s="119"/>
      <c r="K927" s="120"/>
      <c r="L927" s="120" t="s">
        <v>32</v>
      </c>
      <c r="M927" s="119" t="s">
        <v>33</v>
      </c>
      <c r="N927" s="232" t="s">
        <v>280</v>
      </c>
      <c r="O927" s="232">
        <v>44027</v>
      </c>
      <c r="P927" s="124">
        <f t="shared" si="49"/>
        <v>7</v>
      </c>
      <c r="Q927" s="125">
        <v>1</v>
      </c>
      <c r="R927" s="125">
        <f ca="1">TODAY()-O927</f>
        <v>651</v>
      </c>
      <c r="S927" s="120" t="s">
        <v>92</v>
      </c>
      <c r="T927" s="126">
        <v>44028</v>
      </c>
      <c r="U927" s="116"/>
      <c r="V927" s="116"/>
      <c r="W927" s="116"/>
      <c r="X927" s="116"/>
      <c r="Y927" s="116" t="s">
        <v>356</v>
      </c>
    </row>
    <row r="928" spans="1:25">
      <c r="A928" s="116">
        <v>928</v>
      </c>
      <c r="B928" s="117">
        <v>43466</v>
      </c>
      <c r="C928" s="118">
        <f t="shared" si="48"/>
        <v>1</v>
      </c>
      <c r="D928" s="119" t="s">
        <v>252</v>
      </c>
      <c r="E928" s="119" t="s">
        <v>2387</v>
      </c>
      <c r="F928" s="211" t="s">
        <v>2388</v>
      </c>
      <c r="G928" s="119" t="s">
        <v>2389</v>
      </c>
      <c r="H928" s="119" t="s">
        <v>76</v>
      </c>
      <c r="I928" s="119" t="s">
        <v>42</v>
      </c>
      <c r="K928" s="120" t="s">
        <v>65</v>
      </c>
      <c r="L928" s="120" t="s">
        <v>32</v>
      </c>
      <c r="M928" s="119" t="s">
        <v>33</v>
      </c>
      <c r="N928" s="232">
        <v>44281</v>
      </c>
      <c r="O928" s="131">
        <v>44392</v>
      </c>
      <c r="P928" s="124">
        <f t="shared" si="49"/>
        <v>7</v>
      </c>
      <c r="S928" s="120" t="s">
        <v>237</v>
      </c>
      <c r="T928" s="126">
        <v>44302</v>
      </c>
      <c r="U928" s="116"/>
      <c r="V928" s="116"/>
      <c r="W928" s="116"/>
      <c r="X928" s="116"/>
      <c r="Y928" s="116" t="s">
        <v>2356</v>
      </c>
    </row>
    <row r="929" spans="1:25">
      <c r="A929" s="116">
        <v>929</v>
      </c>
      <c r="B929" s="117">
        <v>43466</v>
      </c>
      <c r="C929" s="118">
        <f t="shared" si="48"/>
        <v>1</v>
      </c>
      <c r="D929" s="119" t="s">
        <v>252</v>
      </c>
      <c r="E929" s="119" t="s">
        <v>2390</v>
      </c>
      <c r="F929" s="211" t="s">
        <v>2391</v>
      </c>
      <c r="G929" s="119" t="s">
        <v>2392</v>
      </c>
      <c r="H929" s="119" t="s">
        <v>41</v>
      </c>
      <c r="I929" s="119" t="s">
        <v>63</v>
      </c>
      <c r="J929" s="119" t="s">
        <v>63</v>
      </c>
      <c r="K929" s="120" t="s">
        <v>65</v>
      </c>
      <c r="L929" s="120" t="s">
        <v>32</v>
      </c>
      <c r="M929" s="119" t="s">
        <v>33</v>
      </c>
      <c r="N929" s="232">
        <v>44281</v>
      </c>
      <c r="O929" s="232">
        <v>44602</v>
      </c>
      <c r="P929" s="124">
        <f t="shared" si="49"/>
        <v>2</v>
      </c>
      <c r="Q929" s="125"/>
      <c r="R929" s="125"/>
      <c r="U929" s="116"/>
      <c r="V929" s="116"/>
      <c r="W929" s="116"/>
      <c r="X929" s="116"/>
      <c r="Y929" s="116" t="s">
        <v>2356</v>
      </c>
    </row>
    <row r="930" spans="1:25">
      <c r="A930" s="116">
        <v>930</v>
      </c>
      <c r="B930" s="117">
        <v>43466</v>
      </c>
      <c r="C930" s="118">
        <f t="shared" si="48"/>
        <v>1</v>
      </c>
      <c r="D930" s="119" t="s">
        <v>37</v>
      </c>
      <c r="E930" s="119" t="s">
        <v>2393</v>
      </c>
      <c r="F930" s="211"/>
      <c r="G930" s="119" t="s">
        <v>2394</v>
      </c>
      <c r="H930" s="119" t="s">
        <v>29</v>
      </c>
      <c r="J930" s="119"/>
      <c r="K930" s="120"/>
      <c r="L930" s="120" t="s">
        <v>32</v>
      </c>
      <c r="M930" s="119" t="s">
        <v>78</v>
      </c>
      <c r="N930" s="232">
        <v>44461</v>
      </c>
      <c r="P930" s="124">
        <f t="shared" si="49"/>
        <v>0</v>
      </c>
      <c r="U930" s="116"/>
      <c r="V930" s="116"/>
      <c r="W930" s="116"/>
      <c r="X930" s="116"/>
      <c r="Y930" s="116" t="s">
        <v>356</v>
      </c>
    </row>
    <row r="931" spans="1:25">
      <c r="A931" s="116">
        <v>931</v>
      </c>
      <c r="B931" s="117">
        <v>43466</v>
      </c>
      <c r="C931" s="118">
        <f t="shared" si="48"/>
        <v>1</v>
      </c>
      <c r="D931" s="119" t="s">
        <v>37</v>
      </c>
      <c r="E931" s="119" t="s">
        <v>2395</v>
      </c>
      <c r="F931" s="211" t="s">
        <v>2396</v>
      </c>
      <c r="G931" s="119" t="s">
        <v>2394</v>
      </c>
      <c r="H931" s="119" t="s">
        <v>29</v>
      </c>
      <c r="J931" s="119"/>
      <c r="K931" s="120"/>
      <c r="L931" s="120" t="s">
        <v>32</v>
      </c>
      <c r="M931" s="119" t="s">
        <v>33</v>
      </c>
      <c r="N931" s="232"/>
      <c r="P931" s="124">
        <f t="shared" si="49"/>
        <v>0</v>
      </c>
      <c r="U931" s="116"/>
      <c r="V931" s="116"/>
      <c r="W931" s="116"/>
      <c r="X931" s="116"/>
      <c r="Y931" s="116" t="s">
        <v>356</v>
      </c>
    </row>
    <row r="932" spans="1:25">
      <c r="A932" s="116">
        <v>932</v>
      </c>
      <c r="B932" s="117">
        <v>43466</v>
      </c>
      <c r="C932" s="118">
        <f t="shared" si="48"/>
        <v>1</v>
      </c>
      <c r="D932" s="119" t="s">
        <v>37</v>
      </c>
      <c r="E932" s="119" t="s">
        <v>2397</v>
      </c>
      <c r="F932" s="211"/>
      <c r="G932" s="119" t="s">
        <v>2394</v>
      </c>
      <c r="H932" s="119" t="s">
        <v>29</v>
      </c>
      <c r="J932" s="119"/>
      <c r="K932" s="120"/>
      <c r="L932" s="120" t="s">
        <v>32</v>
      </c>
      <c r="M932" s="119" t="s">
        <v>78</v>
      </c>
      <c r="N932" s="232"/>
      <c r="P932" s="124">
        <f t="shared" si="49"/>
        <v>0</v>
      </c>
      <c r="U932" s="116"/>
      <c r="V932" s="116"/>
      <c r="W932" s="116"/>
      <c r="X932" s="116"/>
      <c r="Y932" s="116" t="s">
        <v>356</v>
      </c>
    </row>
    <row r="933" spans="1:25">
      <c r="A933" s="116">
        <v>933</v>
      </c>
      <c r="B933" s="117">
        <v>43466</v>
      </c>
      <c r="C933" s="118">
        <f t="shared" si="48"/>
        <v>1</v>
      </c>
      <c r="D933" s="119"/>
      <c r="E933" s="119" t="s">
        <v>2398</v>
      </c>
      <c r="F933" s="211"/>
      <c r="G933" s="119" t="s">
        <v>2399</v>
      </c>
      <c r="H933" s="119"/>
      <c r="J933" s="119"/>
      <c r="K933" s="120"/>
      <c r="L933" s="120" t="s">
        <v>32</v>
      </c>
      <c r="M933" s="119" t="s">
        <v>78</v>
      </c>
      <c r="N933" s="232"/>
      <c r="P933" s="124">
        <f t="shared" si="49"/>
        <v>0</v>
      </c>
      <c r="U933" s="116"/>
      <c r="V933" s="116"/>
      <c r="W933" s="116"/>
      <c r="X933" s="116"/>
      <c r="Y933" s="116" t="s">
        <v>1426</v>
      </c>
    </row>
    <row r="934" spans="1:25">
      <c r="A934" s="116">
        <v>934</v>
      </c>
      <c r="B934" s="117">
        <v>43466</v>
      </c>
      <c r="C934" s="118">
        <f t="shared" si="48"/>
        <v>1</v>
      </c>
      <c r="D934" s="119"/>
      <c r="E934" s="119" t="s">
        <v>2400</v>
      </c>
      <c r="F934" s="211"/>
      <c r="G934" s="119" t="s">
        <v>2401</v>
      </c>
      <c r="H934" s="119"/>
      <c r="J934" s="119"/>
      <c r="K934" s="120"/>
      <c r="L934" s="120" t="s">
        <v>32</v>
      </c>
      <c r="M934" s="119" t="s">
        <v>78</v>
      </c>
      <c r="N934" s="232"/>
      <c r="P934" s="124">
        <f t="shared" si="49"/>
        <v>0</v>
      </c>
      <c r="U934" s="116"/>
      <c r="V934" s="116"/>
      <c r="W934" s="116"/>
      <c r="X934" s="116"/>
      <c r="Y934" s="116" t="s">
        <v>1426</v>
      </c>
    </row>
    <row r="935" spans="1:25" ht="27.6">
      <c r="A935" s="116">
        <v>935</v>
      </c>
      <c r="B935" s="117">
        <v>43466</v>
      </c>
      <c r="C935" s="118">
        <f t="shared" si="48"/>
        <v>1</v>
      </c>
      <c r="D935" s="119" t="s">
        <v>25</v>
      </c>
      <c r="E935" s="119" t="s">
        <v>2402</v>
      </c>
      <c r="F935" s="211" t="s">
        <v>2403</v>
      </c>
      <c r="G935" s="119" t="s">
        <v>2404</v>
      </c>
      <c r="H935" s="119" t="s">
        <v>29</v>
      </c>
      <c r="I935" s="119" t="s">
        <v>63</v>
      </c>
      <c r="J935" s="121" t="s">
        <v>601</v>
      </c>
      <c r="K935" s="120"/>
      <c r="L935" s="120" t="s">
        <v>32</v>
      </c>
      <c r="M935" s="119" t="s">
        <v>33</v>
      </c>
      <c r="N935" s="232">
        <v>43733</v>
      </c>
      <c r="O935" s="131">
        <v>44230</v>
      </c>
      <c r="P935" s="124">
        <f t="shared" si="49"/>
        <v>2</v>
      </c>
      <c r="R935" s="125">
        <f ca="1">TODAY()-O935</f>
        <v>448</v>
      </c>
      <c r="S935" s="120" t="s">
        <v>135</v>
      </c>
      <c r="U935" s="116"/>
      <c r="V935" s="116"/>
      <c r="W935" s="116"/>
      <c r="X935" s="116"/>
      <c r="Y935" s="116" t="s">
        <v>141</v>
      </c>
    </row>
    <row r="936" spans="1:25">
      <c r="A936" s="116">
        <v>936</v>
      </c>
      <c r="B936" s="117">
        <v>43466</v>
      </c>
      <c r="C936" s="118">
        <f t="shared" si="48"/>
        <v>1</v>
      </c>
      <c r="D936" s="119" t="s">
        <v>25</v>
      </c>
      <c r="E936" s="119" t="s">
        <v>2405</v>
      </c>
      <c r="F936" s="211"/>
      <c r="G936" s="119" t="s">
        <v>2406</v>
      </c>
      <c r="H936" s="119"/>
      <c r="J936" s="119"/>
      <c r="K936" s="120"/>
      <c r="L936" s="120" t="s">
        <v>32</v>
      </c>
      <c r="M936" s="119" t="s">
        <v>33</v>
      </c>
      <c r="N936" s="232">
        <v>43796</v>
      </c>
      <c r="O936" s="131">
        <v>44126</v>
      </c>
      <c r="P936" s="124">
        <f t="shared" si="49"/>
        <v>10</v>
      </c>
      <c r="Q936" s="118">
        <v>2</v>
      </c>
      <c r="R936" s="125">
        <f ca="1">TODAY()-O936</f>
        <v>552</v>
      </c>
      <c r="S936" s="119" t="s">
        <v>92</v>
      </c>
      <c r="T936" s="126">
        <v>44129</v>
      </c>
      <c r="U936" s="116"/>
      <c r="V936" s="116"/>
      <c r="W936" s="116"/>
      <c r="X936" s="116"/>
    </row>
    <row r="937" spans="1:25">
      <c r="A937" s="116">
        <v>937</v>
      </c>
      <c r="B937" s="117">
        <v>43466</v>
      </c>
      <c r="C937" s="118">
        <f t="shared" si="48"/>
        <v>1</v>
      </c>
      <c r="D937" s="119" t="s">
        <v>37</v>
      </c>
      <c r="E937" s="119" t="s">
        <v>2407</v>
      </c>
      <c r="F937" s="211"/>
      <c r="G937" s="119" t="s">
        <v>2408</v>
      </c>
      <c r="H937" s="119"/>
      <c r="J937" s="119"/>
      <c r="K937" s="120"/>
      <c r="L937" s="120" t="s">
        <v>32</v>
      </c>
      <c r="M937" s="119" t="s">
        <v>78</v>
      </c>
      <c r="N937" s="232"/>
      <c r="P937" s="124">
        <f t="shared" si="49"/>
        <v>0</v>
      </c>
      <c r="U937" s="116"/>
      <c r="V937" s="116"/>
      <c r="W937" s="116"/>
      <c r="X937" s="116"/>
      <c r="Y937" s="116" t="s">
        <v>356</v>
      </c>
    </row>
    <row r="938" spans="1:25">
      <c r="A938" s="116">
        <v>938</v>
      </c>
      <c r="B938" s="117">
        <v>43466</v>
      </c>
      <c r="C938" s="118">
        <f t="shared" si="48"/>
        <v>1</v>
      </c>
      <c r="D938" s="119" t="s">
        <v>25</v>
      </c>
      <c r="E938" s="119" t="s">
        <v>2409</v>
      </c>
      <c r="F938" s="211" t="s">
        <v>2410</v>
      </c>
      <c r="G938" s="119" t="s">
        <v>2394</v>
      </c>
      <c r="H938" s="119" t="s">
        <v>29</v>
      </c>
      <c r="I938" s="119" t="s">
        <v>63</v>
      </c>
      <c r="J938" s="119" t="s">
        <v>63</v>
      </c>
      <c r="K938" s="120"/>
      <c r="L938" s="120" t="s">
        <v>32</v>
      </c>
      <c r="M938" s="119" t="s">
        <v>33</v>
      </c>
      <c r="N938" s="232">
        <v>43733</v>
      </c>
      <c r="P938" s="124">
        <f t="shared" si="49"/>
        <v>0</v>
      </c>
      <c r="R938" s="124"/>
      <c r="S938" s="119" t="s">
        <v>92</v>
      </c>
      <c r="U938" s="116"/>
      <c r="V938" s="116"/>
      <c r="W938" s="116"/>
      <c r="X938" s="116"/>
      <c r="Y938" s="116" t="s">
        <v>2411</v>
      </c>
    </row>
    <row r="939" spans="1:25">
      <c r="A939" s="116">
        <v>939</v>
      </c>
      <c r="B939" s="117">
        <v>43466</v>
      </c>
      <c r="C939" s="118">
        <f t="shared" si="48"/>
        <v>1</v>
      </c>
      <c r="D939" s="119"/>
      <c r="E939" s="119" t="s">
        <v>2412</v>
      </c>
      <c r="F939" s="211"/>
      <c r="G939" s="119" t="s">
        <v>2413</v>
      </c>
      <c r="H939" s="119"/>
      <c r="I939" s="119" t="s">
        <v>63</v>
      </c>
      <c r="J939" s="121" t="s">
        <v>328</v>
      </c>
      <c r="K939" s="120"/>
      <c r="L939" s="120" t="s">
        <v>32</v>
      </c>
      <c r="M939" s="119" t="s">
        <v>33</v>
      </c>
      <c r="N939" s="232" t="s">
        <v>280</v>
      </c>
      <c r="P939" s="124">
        <f t="shared" si="49"/>
        <v>0</v>
      </c>
      <c r="U939" s="116"/>
      <c r="V939" s="116"/>
      <c r="W939" s="116"/>
      <c r="X939" s="116"/>
      <c r="Y939" s="127" t="s">
        <v>356</v>
      </c>
    </row>
    <row r="940" spans="1:25">
      <c r="A940" s="116">
        <v>940</v>
      </c>
      <c r="B940" s="117">
        <v>43466</v>
      </c>
      <c r="C940" s="118">
        <f t="shared" si="48"/>
        <v>1</v>
      </c>
      <c r="D940" s="119" t="s">
        <v>37</v>
      </c>
      <c r="E940" s="119" t="s">
        <v>2414</v>
      </c>
      <c r="F940" s="211"/>
      <c r="G940" s="119" t="s">
        <v>2415</v>
      </c>
      <c r="H940" s="119"/>
      <c r="J940" s="119"/>
      <c r="K940" s="120"/>
      <c r="L940" s="120" t="s">
        <v>32</v>
      </c>
      <c r="M940" s="119" t="s">
        <v>78</v>
      </c>
      <c r="N940" s="232"/>
      <c r="P940" s="124">
        <f t="shared" si="49"/>
        <v>0</v>
      </c>
      <c r="U940" s="116"/>
      <c r="V940" s="116"/>
      <c r="W940" s="116"/>
      <c r="X940" s="116"/>
      <c r="Y940" s="116" t="s">
        <v>356</v>
      </c>
    </row>
    <row r="941" spans="1:25">
      <c r="A941" s="116">
        <v>941</v>
      </c>
      <c r="B941" s="117">
        <v>43466</v>
      </c>
      <c r="C941" s="118">
        <f t="shared" si="48"/>
        <v>1</v>
      </c>
      <c r="D941" s="119"/>
      <c r="E941" s="119" t="s">
        <v>2416</v>
      </c>
      <c r="F941" s="211"/>
      <c r="G941" s="119" t="s">
        <v>2417</v>
      </c>
      <c r="H941" s="119"/>
      <c r="I941" s="119" t="s">
        <v>63</v>
      </c>
      <c r="J941" s="121" t="s">
        <v>328</v>
      </c>
      <c r="K941" s="120"/>
      <c r="L941" s="120" t="s">
        <v>32</v>
      </c>
      <c r="M941" s="119" t="s">
        <v>33</v>
      </c>
      <c r="N941" s="232" t="s">
        <v>280</v>
      </c>
      <c r="P941" s="124">
        <f t="shared" si="49"/>
        <v>0</v>
      </c>
      <c r="U941" s="116"/>
      <c r="V941" s="116"/>
      <c r="W941" s="116"/>
      <c r="X941" s="116"/>
      <c r="Y941" s="127" t="s">
        <v>356</v>
      </c>
    </row>
    <row r="942" spans="1:25">
      <c r="A942" s="116">
        <v>942</v>
      </c>
      <c r="B942" s="117">
        <v>43466</v>
      </c>
      <c r="C942" s="118">
        <f t="shared" si="48"/>
        <v>1</v>
      </c>
      <c r="D942" s="119" t="s">
        <v>37</v>
      </c>
      <c r="E942" s="119" t="s">
        <v>2418</v>
      </c>
      <c r="F942" s="211"/>
      <c r="G942" s="119" t="s">
        <v>2419</v>
      </c>
      <c r="H942" s="119"/>
      <c r="J942" s="119"/>
      <c r="K942" s="120"/>
      <c r="L942" s="120" t="s">
        <v>32</v>
      </c>
      <c r="M942" s="119" t="s">
        <v>33</v>
      </c>
      <c r="N942" s="232" t="s">
        <v>280</v>
      </c>
      <c r="P942" s="124">
        <f t="shared" si="49"/>
        <v>0</v>
      </c>
      <c r="S942" s="119" t="s">
        <v>92</v>
      </c>
      <c r="U942" s="116"/>
      <c r="V942" s="116"/>
      <c r="W942" s="116"/>
      <c r="X942" s="116"/>
      <c r="Y942" s="116" t="s">
        <v>356</v>
      </c>
    </row>
    <row r="943" spans="1:25" ht="27.6">
      <c r="A943" s="116">
        <v>943</v>
      </c>
      <c r="B943" s="117">
        <v>43466</v>
      </c>
      <c r="C943" s="118">
        <f t="shared" si="48"/>
        <v>1</v>
      </c>
      <c r="D943" s="119" t="s">
        <v>252</v>
      </c>
      <c r="E943" s="119" t="s">
        <v>2420</v>
      </c>
      <c r="F943" s="211" t="s">
        <v>2421</v>
      </c>
      <c r="G943" s="119" t="s">
        <v>2419</v>
      </c>
      <c r="H943" s="119" t="s">
        <v>48</v>
      </c>
      <c r="I943" s="119" t="s">
        <v>42</v>
      </c>
      <c r="K943" s="120" t="s">
        <v>65</v>
      </c>
      <c r="L943" s="120" t="s">
        <v>32</v>
      </c>
      <c r="M943" s="119" t="s">
        <v>33</v>
      </c>
      <c r="N943" s="232">
        <v>44389</v>
      </c>
      <c r="O943" s="232">
        <v>44412</v>
      </c>
      <c r="P943" s="124">
        <f t="shared" si="49"/>
        <v>8</v>
      </c>
      <c r="R943" s="125"/>
      <c r="S943" s="120" t="s">
        <v>922</v>
      </c>
      <c r="T943" s="126">
        <v>44412</v>
      </c>
      <c r="U943" s="116"/>
      <c r="V943" s="116"/>
      <c r="W943" s="116"/>
      <c r="X943" s="116"/>
      <c r="Y943" s="116" t="s">
        <v>1713</v>
      </c>
    </row>
    <row r="944" spans="1:25">
      <c r="A944" s="116">
        <v>944</v>
      </c>
      <c r="B944" s="117">
        <v>43466</v>
      </c>
      <c r="C944" s="118">
        <f t="shared" si="48"/>
        <v>1</v>
      </c>
      <c r="D944" s="119"/>
      <c r="E944" s="119" t="s">
        <v>2422</v>
      </c>
      <c r="F944" s="211"/>
      <c r="G944" s="119" t="s">
        <v>2423</v>
      </c>
      <c r="H944" s="119"/>
      <c r="I944" s="119" t="s">
        <v>63</v>
      </c>
      <c r="J944" s="121" t="s">
        <v>328</v>
      </c>
      <c r="K944" s="120"/>
      <c r="L944" s="120" t="s">
        <v>32</v>
      </c>
      <c r="M944" s="119" t="s">
        <v>33</v>
      </c>
      <c r="N944" s="232" t="s">
        <v>280</v>
      </c>
      <c r="P944" s="124">
        <f t="shared" si="49"/>
        <v>0</v>
      </c>
      <c r="U944" s="116"/>
      <c r="V944" s="116"/>
      <c r="W944" s="116"/>
      <c r="X944" s="116"/>
      <c r="Y944" s="127" t="s">
        <v>356</v>
      </c>
    </row>
    <row r="945" spans="1:25">
      <c r="A945" s="116">
        <v>945</v>
      </c>
      <c r="B945" s="117">
        <v>43466</v>
      </c>
      <c r="C945" s="118">
        <f t="shared" si="48"/>
        <v>1</v>
      </c>
      <c r="D945" s="119"/>
      <c r="E945" s="119" t="s">
        <v>2424</v>
      </c>
      <c r="F945" s="211"/>
      <c r="G945" s="119" t="s">
        <v>2316</v>
      </c>
      <c r="H945" s="119"/>
      <c r="J945" s="119"/>
      <c r="K945" s="120"/>
      <c r="L945" s="120" t="s">
        <v>32</v>
      </c>
      <c r="M945" s="119" t="s">
        <v>33</v>
      </c>
      <c r="N945" s="232" t="s">
        <v>280</v>
      </c>
      <c r="P945" s="124">
        <f t="shared" si="49"/>
        <v>0</v>
      </c>
      <c r="S945" s="119" t="s">
        <v>92</v>
      </c>
      <c r="U945" s="116"/>
      <c r="V945" s="116"/>
      <c r="W945" s="116"/>
      <c r="X945" s="116"/>
    </row>
    <row r="946" spans="1:25" ht="27.6">
      <c r="A946" s="116">
        <v>946</v>
      </c>
      <c r="B946" s="129">
        <v>44257</v>
      </c>
      <c r="C946" s="118">
        <f t="shared" si="48"/>
        <v>3</v>
      </c>
      <c r="D946" s="130" t="s">
        <v>252</v>
      </c>
      <c r="E946" s="130" t="s">
        <v>2425</v>
      </c>
      <c r="F946" s="211" t="s">
        <v>2426</v>
      </c>
      <c r="G946" s="119" t="s">
        <v>834</v>
      </c>
      <c r="H946" s="119" t="s">
        <v>53</v>
      </c>
      <c r="I946" s="119" t="s">
        <v>196</v>
      </c>
      <c r="J946" s="119" t="s">
        <v>196</v>
      </c>
      <c r="K946" s="120" t="s">
        <v>65</v>
      </c>
      <c r="L946" s="131" t="s">
        <v>32</v>
      </c>
      <c r="M946" s="130" t="s">
        <v>78</v>
      </c>
      <c r="N946" s="233"/>
      <c r="P946" s="124">
        <f t="shared" si="49"/>
        <v>0</v>
      </c>
      <c r="R946" s="133"/>
      <c r="Y946" s="116" t="s">
        <v>1713</v>
      </c>
    </row>
    <row r="947" spans="1:25">
      <c r="A947" s="116">
        <v>947</v>
      </c>
      <c r="B947" s="117">
        <v>43466</v>
      </c>
      <c r="C947" s="118">
        <f t="shared" si="48"/>
        <v>1</v>
      </c>
      <c r="D947" s="119" t="s">
        <v>37</v>
      </c>
      <c r="E947" s="119" t="s">
        <v>2427</v>
      </c>
      <c r="F947" s="211"/>
      <c r="G947" s="119" t="s">
        <v>2428</v>
      </c>
      <c r="H947" s="119"/>
      <c r="J947" s="119"/>
      <c r="K947" s="120"/>
      <c r="L947" s="120" t="s">
        <v>32</v>
      </c>
      <c r="M947" s="119" t="s">
        <v>33</v>
      </c>
      <c r="N947" s="232" t="s">
        <v>280</v>
      </c>
      <c r="P947" s="124">
        <f t="shared" si="49"/>
        <v>0</v>
      </c>
      <c r="R947" s="124"/>
      <c r="S947" s="119" t="s">
        <v>237</v>
      </c>
      <c r="U947" s="116"/>
      <c r="V947" s="116"/>
      <c r="W947" s="116"/>
      <c r="X947" s="116"/>
      <c r="Y947" s="116" t="s">
        <v>356</v>
      </c>
    </row>
    <row r="948" spans="1:25">
      <c r="A948" s="116">
        <v>948</v>
      </c>
      <c r="B948" s="117">
        <v>43466</v>
      </c>
      <c r="C948" s="118">
        <f t="shared" si="48"/>
        <v>1</v>
      </c>
      <c r="D948" s="119" t="s">
        <v>25</v>
      </c>
      <c r="E948" s="119" t="s">
        <v>2429</v>
      </c>
      <c r="F948" s="211"/>
      <c r="G948" s="119" t="s">
        <v>2430</v>
      </c>
      <c r="H948" s="119"/>
      <c r="I948" s="121" t="s">
        <v>42</v>
      </c>
      <c r="J948" s="119" t="s">
        <v>82</v>
      </c>
      <c r="K948" s="120"/>
      <c r="L948" s="120" t="s">
        <v>32</v>
      </c>
      <c r="M948" s="119" t="s">
        <v>33</v>
      </c>
      <c r="N948" s="232">
        <v>43794</v>
      </c>
      <c r="O948" s="131">
        <v>44126</v>
      </c>
      <c r="P948" s="124">
        <f t="shared" si="49"/>
        <v>10</v>
      </c>
      <c r="Q948" s="118">
        <v>3</v>
      </c>
      <c r="R948" s="125">
        <f ca="1">TODAY()-O948</f>
        <v>552</v>
      </c>
      <c r="S948" s="119" t="s">
        <v>237</v>
      </c>
      <c r="U948" s="116"/>
      <c r="V948" s="116"/>
      <c r="W948" s="116"/>
      <c r="X948" s="116"/>
      <c r="Y948" s="116" t="s">
        <v>2431</v>
      </c>
    </row>
    <row r="949" spans="1:25">
      <c r="A949" s="116">
        <v>949</v>
      </c>
      <c r="B949" s="117">
        <v>43466</v>
      </c>
      <c r="C949" s="118">
        <f t="shared" si="48"/>
        <v>1</v>
      </c>
      <c r="D949" s="119"/>
      <c r="E949" s="119" t="s">
        <v>2432</v>
      </c>
      <c r="F949" s="211"/>
      <c r="G949" s="119" t="s">
        <v>2316</v>
      </c>
      <c r="H949" s="119"/>
      <c r="J949" s="119"/>
      <c r="K949" s="120"/>
      <c r="L949" s="120" t="s">
        <v>32</v>
      </c>
      <c r="M949" s="119" t="s">
        <v>33</v>
      </c>
      <c r="N949" s="232" t="s">
        <v>280</v>
      </c>
      <c r="P949" s="124">
        <f t="shared" si="49"/>
        <v>0</v>
      </c>
      <c r="S949" s="119" t="s">
        <v>92</v>
      </c>
      <c r="U949" s="116"/>
      <c r="V949" s="116"/>
      <c r="W949" s="116"/>
      <c r="X949" s="116"/>
    </row>
    <row r="950" spans="1:25">
      <c r="A950" s="116">
        <v>950</v>
      </c>
      <c r="B950" s="117">
        <v>43466</v>
      </c>
      <c r="C950" s="118">
        <f t="shared" si="48"/>
        <v>1</v>
      </c>
      <c r="D950" s="119"/>
      <c r="E950" s="119" t="s">
        <v>2433</v>
      </c>
      <c r="F950" s="211"/>
      <c r="G950" s="119" t="s">
        <v>2434</v>
      </c>
      <c r="H950" s="119"/>
      <c r="J950" s="119"/>
      <c r="K950" s="120"/>
      <c r="L950" s="120" t="s">
        <v>32</v>
      </c>
      <c r="M950" s="119" t="s">
        <v>33</v>
      </c>
      <c r="N950" s="232" t="s">
        <v>280</v>
      </c>
      <c r="P950" s="124">
        <f t="shared" si="49"/>
        <v>0</v>
      </c>
      <c r="R950" s="125"/>
      <c r="S950" s="119" t="s">
        <v>92</v>
      </c>
      <c r="U950" s="116"/>
      <c r="V950" s="116"/>
      <c r="W950" s="116"/>
      <c r="X950" s="116"/>
    </row>
    <row r="951" spans="1:25">
      <c r="A951" s="116">
        <v>951</v>
      </c>
      <c r="B951" s="117">
        <v>43466</v>
      </c>
      <c r="C951" s="118">
        <f t="shared" si="48"/>
        <v>1</v>
      </c>
      <c r="D951" s="119" t="s">
        <v>252</v>
      </c>
      <c r="E951" s="119" t="s">
        <v>2435</v>
      </c>
      <c r="F951" s="211" t="s">
        <v>2436</v>
      </c>
      <c r="G951" s="119" t="s">
        <v>970</v>
      </c>
      <c r="H951" s="119" t="s">
        <v>97</v>
      </c>
      <c r="I951" s="119" t="s">
        <v>42</v>
      </c>
      <c r="K951" s="120"/>
      <c r="L951" s="120" t="s">
        <v>32</v>
      </c>
      <c r="M951" s="119" t="s">
        <v>33</v>
      </c>
      <c r="N951" s="232">
        <v>43794</v>
      </c>
      <c r="O951" s="131">
        <v>44259</v>
      </c>
      <c r="P951" s="124">
        <f t="shared" si="49"/>
        <v>3</v>
      </c>
      <c r="Q951" s="118">
        <v>3</v>
      </c>
      <c r="R951" s="125">
        <f ca="1">TODAY()-O951</f>
        <v>419</v>
      </c>
      <c r="S951" s="119" t="s">
        <v>34</v>
      </c>
      <c r="T951" s="126">
        <v>43794</v>
      </c>
      <c r="U951" s="116"/>
      <c r="V951" s="116"/>
      <c r="W951" s="116"/>
      <c r="X951" s="116"/>
      <c r="Y951" s="116" t="s">
        <v>2240</v>
      </c>
    </row>
    <row r="952" spans="1:25">
      <c r="A952" s="116">
        <v>952</v>
      </c>
      <c r="B952" s="117">
        <v>43466</v>
      </c>
      <c r="C952" s="118">
        <f t="shared" si="48"/>
        <v>1</v>
      </c>
      <c r="D952" s="119" t="s">
        <v>25</v>
      </c>
      <c r="E952" s="119" t="s">
        <v>2437</v>
      </c>
      <c r="F952" s="211"/>
      <c r="G952" s="119" t="s">
        <v>1662</v>
      </c>
      <c r="H952" s="119"/>
      <c r="I952" s="119" t="s">
        <v>42</v>
      </c>
      <c r="J952" s="121" t="s">
        <v>91</v>
      </c>
      <c r="K952" s="120"/>
      <c r="L952" s="120" t="s">
        <v>32</v>
      </c>
      <c r="M952" s="119" t="s">
        <v>33</v>
      </c>
      <c r="N952" s="232">
        <v>43794</v>
      </c>
      <c r="O952" s="131">
        <v>44131</v>
      </c>
      <c r="P952" s="124">
        <f t="shared" si="49"/>
        <v>10</v>
      </c>
      <c r="Q952" s="118">
        <v>3</v>
      </c>
      <c r="R952" s="125">
        <f ca="1">TODAY()-O952</f>
        <v>547</v>
      </c>
      <c r="S952" s="119" t="s">
        <v>92</v>
      </c>
      <c r="T952" s="126">
        <v>44134</v>
      </c>
      <c r="U952" s="116"/>
      <c r="V952" s="116"/>
      <c r="W952" s="116"/>
      <c r="X952" s="116"/>
      <c r="Y952" s="116" t="s">
        <v>2431</v>
      </c>
    </row>
    <row r="953" spans="1:25">
      <c r="A953" s="116">
        <v>953</v>
      </c>
      <c r="B953" s="129">
        <v>44257</v>
      </c>
      <c r="C953" s="118">
        <f t="shared" si="48"/>
        <v>3</v>
      </c>
      <c r="D953" s="130" t="s">
        <v>252</v>
      </c>
      <c r="E953" s="130" t="s">
        <v>2438</v>
      </c>
      <c r="F953" s="211" t="s">
        <v>2439</v>
      </c>
      <c r="G953" s="119" t="s">
        <v>214</v>
      </c>
      <c r="H953" s="119" t="s">
        <v>53</v>
      </c>
      <c r="I953" s="119" t="s">
        <v>63</v>
      </c>
      <c r="J953" s="119" t="s">
        <v>63</v>
      </c>
      <c r="K953" s="120" t="s">
        <v>65</v>
      </c>
      <c r="L953" s="131" t="s">
        <v>32</v>
      </c>
      <c r="M953" s="130" t="s">
        <v>78</v>
      </c>
      <c r="N953" s="233"/>
      <c r="P953" s="124">
        <f t="shared" si="49"/>
        <v>0</v>
      </c>
      <c r="Y953" s="116" t="s">
        <v>1713</v>
      </c>
    </row>
    <row r="954" spans="1:25">
      <c r="A954" s="116">
        <v>954</v>
      </c>
      <c r="B954" s="117">
        <v>43466</v>
      </c>
      <c r="C954" s="118">
        <f t="shared" si="48"/>
        <v>1</v>
      </c>
      <c r="D954" s="119"/>
      <c r="E954" s="119" t="s">
        <v>2440</v>
      </c>
      <c r="F954" s="211"/>
      <c r="G954" s="119" t="s">
        <v>2441</v>
      </c>
      <c r="H954" s="119"/>
      <c r="J954" s="119"/>
      <c r="K954" s="120"/>
      <c r="L954" s="120" t="s">
        <v>32</v>
      </c>
      <c r="M954" s="119" t="s">
        <v>33</v>
      </c>
      <c r="N954" s="232" t="s">
        <v>280</v>
      </c>
      <c r="P954" s="124">
        <f t="shared" si="49"/>
        <v>0</v>
      </c>
      <c r="S954" s="120" t="s">
        <v>92</v>
      </c>
      <c r="U954" s="116"/>
      <c r="V954" s="116"/>
      <c r="W954" s="116"/>
      <c r="X954" s="116"/>
    </row>
    <row r="955" spans="1:25" ht="27.6">
      <c r="A955" s="116">
        <v>955</v>
      </c>
      <c r="B955" s="129">
        <v>44257</v>
      </c>
      <c r="C955" s="118">
        <f t="shared" si="48"/>
        <v>3</v>
      </c>
      <c r="D955" s="119" t="s">
        <v>252</v>
      </c>
      <c r="E955" s="119" t="s">
        <v>2442</v>
      </c>
      <c r="F955" s="211" t="s">
        <v>2443</v>
      </c>
      <c r="G955" s="119" t="s">
        <v>2444</v>
      </c>
      <c r="H955" s="119" t="s">
        <v>53</v>
      </c>
      <c r="I955" s="119" t="s">
        <v>63</v>
      </c>
      <c r="J955" s="119" t="s">
        <v>63</v>
      </c>
      <c r="K955" s="120" t="s">
        <v>65</v>
      </c>
      <c r="L955" s="131" t="s">
        <v>32</v>
      </c>
      <c r="M955" s="119" t="s">
        <v>33</v>
      </c>
      <c r="N955" s="232">
        <v>44278</v>
      </c>
      <c r="O955" s="131" t="s">
        <v>2445</v>
      </c>
      <c r="P955" s="124" t="e">
        <f t="shared" si="49"/>
        <v>#VALUE!</v>
      </c>
      <c r="R955" s="118">
        <f ca="1">TODAY()-N955</f>
        <v>400</v>
      </c>
      <c r="U955" s="116"/>
      <c r="V955" s="116"/>
      <c r="W955" s="116"/>
      <c r="X955" s="116"/>
      <c r="Y955" s="116" t="s">
        <v>1713</v>
      </c>
    </row>
    <row r="956" spans="1:25">
      <c r="A956" s="116">
        <v>956</v>
      </c>
      <c r="B956" s="117">
        <v>43466</v>
      </c>
      <c r="C956" s="118">
        <f t="shared" si="48"/>
        <v>1</v>
      </c>
      <c r="D956" s="119"/>
      <c r="E956" s="119" t="s">
        <v>2446</v>
      </c>
      <c r="F956" s="211"/>
      <c r="G956" s="119" t="s">
        <v>2447</v>
      </c>
      <c r="H956" s="119"/>
      <c r="J956" s="119"/>
      <c r="K956" s="120"/>
      <c r="L956" s="120" t="s">
        <v>32</v>
      </c>
      <c r="M956" s="119" t="s">
        <v>78</v>
      </c>
      <c r="N956" s="232"/>
      <c r="P956" s="124">
        <f t="shared" si="49"/>
        <v>0</v>
      </c>
      <c r="U956" s="116"/>
      <c r="V956" s="116"/>
      <c r="W956" s="116"/>
      <c r="X956" s="116"/>
    </row>
    <row r="957" spans="1:25">
      <c r="A957" s="116">
        <v>957</v>
      </c>
      <c r="B957" s="117">
        <v>43466</v>
      </c>
      <c r="C957" s="118">
        <f t="shared" si="48"/>
        <v>1</v>
      </c>
      <c r="D957" s="119" t="s">
        <v>25</v>
      </c>
      <c r="E957" s="119" t="s">
        <v>2448</v>
      </c>
      <c r="F957" s="211" t="s">
        <v>2449</v>
      </c>
      <c r="G957" s="119" t="s">
        <v>2450</v>
      </c>
      <c r="H957" s="119" t="s">
        <v>29</v>
      </c>
      <c r="I957" s="121" t="s">
        <v>42</v>
      </c>
      <c r="J957" s="119" t="s">
        <v>417</v>
      </c>
      <c r="K957" s="120"/>
      <c r="L957" s="120" t="s">
        <v>32</v>
      </c>
      <c r="M957" s="119" t="s">
        <v>33</v>
      </c>
      <c r="N957" s="232">
        <v>43733</v>
      </c>
      <c r="O957" s="131">
        <v>44230</v>
      </c>
      <c r="P957" s="124">
        <f t="shared" si="49"/>
        <v>2</v>
      </c>
      <c r="Q957" s="125">
        <v>2</v>
      </c>
      <c r="R957" s="125">
        <f ca="1">TODAY()-O957</f>
        <v>448</v>
      </c>
      <c r="S957" s="120" t="s">
        <v>55</v>
      </c>
      <c r="U957" s="116"/>
      <c r="V957" s="116"/>
      <c r="W957" s="116"/>
      <c r="X957" s="116"/>
      <c r="Y957" s="116" t="s">
        <v>141</v>
      </c>
    </row>
    <row r="958" spans="1:25">
      <c r="A958" s="116">
        <v>958</v>
      </c>
      <c r="B958" s="117">
        <v>43466</v>
      </c>
      <c r="C958" s="118">
        <f t="shared" si="48"/>
        <v>1</v>
      </c>
      <c r="D958" s="119" t="s">
        <v>25</v>
      </c>
      <c r="E958" s="119" t="s">
        <v>2451</v>
      </c>
      <c r="F958" s="211"/>
      <c r="G958" s="119" t="s">
        <v>2452</v>
      </c>
      <c r="H958" s="119"/>
      <c r="I958" s="119" t="s">
        <v>30</v>
      </c>
      <c r="J958" s="121" t="s">
        <v>435</v>
      </c>
      <c r="K958" s="120"/>
      <c r="L958" s="120" t="s">
        <v>32</v>
      </c>
      <c r="M958" s="119" t="s">
        <v>33</v>
      </c>
      <c r="N958" s="232">
        <v>43794</v>
      </c>
      <c r="O958" s="232">
        <v>44131</v>
      </c>
      <c r="P958" s="124">
        <f t="shared" si="49"/>
        <v>10</v>
      </c>
      <c r="Q958" s="125">
        <v>2</v>
      </c>
      <c r="R958" s="125">
        <f ca="1">TODAY()-O958</f>
        <v>547</v>
      </c>
      <c r="S958" s="120" t="s">
        <v>237</v>
      </c>
      <c r="T958" s="126">
        <v>44029</v>
      </c>
      <c r="U958" s="116"/>
      <c r="V958" s="116"/>
      <c r="W958" s="116"/>
      <c r="X958" s="116"/>
    </row>
    <row r="959" spans="1:25">
      <c r="A959" s="116">
        <v>959</v>
      </c>
      <c r="B959" s="117">
        <v>43466</v>
      </c>
      <c r="C959" s="118">
        <f t="shared" si="48"/>
        <v>1</v>
      </c>
      <c r="D959" s="119"/>
      <c r="E959" s="119" t="s">
        <v>2453</v>
      </c>
      <c r="F959" s="211"/>
      <c r="G959" s="119" t="s">
        <v>2454</v>
      </c>
      <c r="H959" s="119"/>
      <c r="J959" s="119"/>
      <c r="K959" s="120"/>
      <c r="L959" s="120" t="s">
        <v>32</v>
      </c>
      <c r="M959" s="119" t="s">
        <v>78</v>
      </c>
      <c r="N959" s="232"/>
      <c r="P959" s="124">
        <f t="shared" si="49"/>
        <v>0</v>
      </c>
      <c r="U959" s="116"/>
      <c r="V959" s="116"/>
      <c r="W959" s="116"/>
      <c r="X959" s="116"/>
    </row>
    <row r="960" spans="1:25">
      <c r="A960" s="116">
        <v>960</v>
      </c>
      <c r="B960" s="117">
        <v>43466</v>
      </c>
      <c r="C960" s="118">
        <f t="shared" si="48"/>
        <v>1</v>
      </c>
      <c r="D960" s="119" t="s">
        <v>37</v>
      </c>
      <c r="E960" s="119" t="s">
        <v>2455</v>
      </c>
      <c r="F960" s="211"/>
      <c r="G960" s="119" t="s">
        <v>2419</v>
      </c>
      <c r="H960" s="119"/>
      <c r="J960" s="119"/>
      <c r="K960" s="120"/>
      <c r="L960" s="120" t="s">
        <v>32</v>
      </c>
      <c r="M960" s="119" t="s">
        <v>78</v>
      </c>
      <c r="N960" s="232"/>
      <c r="P960" s="124">
        <f t="shared" si="49"/>
        <v>0</v>
      </c>
      <c r="U960" s="116"/>
      <c r="V960" s="116"/>
      <c r="W960" s="116"/>
      <c r="X960" s="116"/>
      <c r="Y960" s="127" t="s">
        <v>356</v>
      </c>
    </row>
    <row r="961" spans="1:25">
      <c r="A961" s="116">
        <v>961</v>
      </c>
      <c r="B961" s="117">
        <v>43466</v>
      </c>
      <c r="C961" s="118">
        <f t="shared" si="48"/>
        <v>1</v>
      </c>
      <c r="D961" s="119" t="s">
        <v>25</v>
      </c>
      <c r="E961" s="119" t="s">
        <v>2456</v>
      </c>
      <c r="F961" s="211" t="s">
        <v>2457</v>
      </c>
      <c r="G961" s="119" t="s">
        <v>1129</v>
      </c>
      <c r="H961" s="119" t="s">
        <v>29</v>
      </c>
      <c r="I961" s="119" t="s">
        <v>42</v>
      </c>
      <c r="J961" s="119" t="s">
        <v>43</v>
      </c>
      <c r="K961" s="120"/>
      <c r="L961" s="120" t="s">
        <v>32</v>
      </c>
      <c r="M961" s="119" t="s">
        <v>33</v>
      </c>
      <c r="N961" s="232">
        <v>43733</v>
      </c>
      <c r="O961" s="232">
        <v>44328</v>
      </c>
      <c r="P961" s="124">
        <f t="shared" si="49"/>
        <v>5</v>
      </c>
      <c r="R961" s="125">
        <f ca="1">TODAY()-O961</f>
        <v>350</v>
      </c>
      <c r="S961" s="120" t="s">
        <v>55</v>
      </c>
      <c r="U961" s="116"/>
      <c r="V961" s="116"/>
      <c r="W961" s="116"/>
      <c r="X961" s="116"/>
      <c r="Y961" s="116" t="s">
        <v>141</v>
      </c>
    </row>
    <row r="962" spans="1:25">
      <c r="A962" s="116">
        <v>962</v>
      </c>
      <c r="B962" s="117">
        <v>43466</v>
      </c>
      <c r="C962" s="118">
        <f t="shared" si="48"/>
        <v>1</v>
      </c>
      <c r="D962" s="119"/>
      <c r="E962" s="119" t="s">
        <v>2458</v>
      </c>
      <c r="F962" s="211"/>
      <c r="G962" s="119" t="s">
        <v>2459</v>
      </c>
      <c r="H962" s="119"/>
      <c r="J962" s="119"/>
      <c r="K962" s="120"/>
      <c r="L962" s="120" t="s">
        <v>32</v>
      </c>
      <c r="M962" s="119" t="s">
        <v>78</v>
      </c>
      <c r="N962" s="232"/>
      <c r="P962" s="124">
        <f t="shared" si="49"/>
        <v>0</v>
      </c>
      <c r="U962" s="116"/>
      <c r="V962" s="116"/>
      <c r="W962" s="116"/>
      <c r="X962" s="116"/>
    </row>
    <row r="963" spans="1:25">
      <c r="A963" s="116">
        <v>963</v>
      </c>
      <c r="B963" s="117">
        <v>43466</v>
      </c>
      <c r="C963" s="118">
        <f t="shared" si="48"/>
        <v>1</v>
      </c>
      <c r="D963" s="119"/>
      <c r="E963" s="119" t="s">
        <v>2460</v>
      </c>
      <c r="F963" s="211"/>
      <c r="G963" s="119" t="s">
        <v>1662</v>
      </c>
      <c r="H963" s="119"/>
      <c r="J963" s="119"/>
      <c r="K963" s="120"/>
      <c r="L963" s="120" t="s">
        <v>32</v>
      </c>
      <c r="M963" s="119" t="s">
        <v>78</v>
      </c>
      <c r="N963" s="232"/>
      <c r="P963" s="124">
        <f t="shared" si="49"/>
        <v>0</v>
      </c>
      <c r="U963" s="116"/>
      <c r="V963" s="116"/>
      <c r="W963" s="116"/>
      <c r="X963" s="116"/>
    </row>
    <row r="964" spans="1:25" s="142" customFormat="1">
      <c r="A964" s="116">
        <v>964</v>
      </c>
      <c r="B964" s="117">
        <v>43466</v>
      </c>
      <c r="C964" s="118">
        <f t="shared" si="48"/>
        <v>1</v>
      </c>
      <c r="D964" s="159" t="s">
        <v>25</v>
      </c>
      <c r="E964" s="159" t="s">
        <v>2461</v>
      </c>
      <c r="F964" s="211" t="s">
        <v>2462</v>
      </c>
      <c r="G964" s="159" t="s">
        <v>2463</v>
      </c>
      <c r="H964" s="159" t="s">
        <v>41</v>
      </c>
      <c r="I964" s="119" t="s">
        <v>63</v>
      </c>
      <c r="J964" s="159" t="s">
        <v>63</v>
      </c>
      <c r="K964" s="120"/>
      <c r="L964" s="120" t="s">
        <v>32</v>
      </c>
      <c r="M964" s="159" t="s">
        <v>33</v>
      </c>
      <c r="N964" s="238">
        <v>44230</v>
      </c>
      <c r="O964" s="193" t="s">
        <v>280</v>
      </c>
      <c r="P964" s="124" t="e">
        <f t="shared" si="49"/>
        <v>#VALUE!</v>
      </c>
      <c r="Q964" s="165"/>
      <c r="R964" s="125"/>
      <c r="S964" s="140" t="s">
        <v>55</v>
      </c>
      <c r="T964" s="153"/>
      <c r="Y964" s="142" t="s">
        <v>162</v>
      </c>
    </row>
    <row r="965" spans="1:25" ht="27.6">
      <c r="A965" s="116">
        <v>965</v>
      </c>
      <c r="B965" s="117">
        <v>43466</v>
      </c>
      <c r="C965" s="118">
        <f t="shared" si="48"/>
        <v>1</v>
      </c>
      <c r="D965" s="119" t="s">
        <v>25</v>
      </c>
      <c r="E965" s="119" t="s">
        <v>2464</v>
      </c>
      <c r="F965" s="211" t="s">
        <v>2465</v>
      </c>
      <c r="G965" s="119" t="s">
        <v>2466</v>
      </c>
      <c r="H965" s="119" t="s">
        <v>29</v>
      </c>
      <c r="I965" s="119" t="s">
        <v>42</v>
      </c>
      <c r="K965" s="120"/>
      <c r="L965" s="120" t="s">
        <v>32</v>
      </c>
      <c r="M965" s="119" t="s">
        <v>33</v>
      </c>
      <c r="N965" s="232">
        <v>43733</v>
      </c>
      <c r="O965" s="232">
        <v>44230</v>
      </c>
      <c r="P965" s="124">
        <f t="shared" si="49"/>
        <v>2</v>
      </c>
      <c r="Q965" s="125">
        <v>1</v>
      </c>
      <c r="R965" s="125">
        <f ca="1">TODAY()-O965</f>
        <v>448</v>
      </c>
      <c r="S965" s="120" t="s">
        <v>55</v>
      </c>
      <c r="U965" s="116"/>
      <c r="V965" s="116"/>
      <c r="W965" s="116"/>
      <c r="X965" s="116"/>
      <c r="Y965" s="116" t="s">
        <v>141</v>
      </c>
    </row>
    <row r="966" spans="1:25">
      <c r="A966" s="116">
        <v>966</v>
      </c>
      <c r="B966" s="117">
        <v>43466</v>
      </c>
      <c r="C966" s="118">
        <f t="shared" si="48"/>
        <v>1</v>
      </c>
      <c r="D966" s="119"/>
      <c r="E966" s="119" t="s">
        <v>2467</v>
      </c>
      <c r="F966" s="211" t="s">
        <v>2468</v>
      </c>
      <c r="G966" s="119" t="s">
        <v>2469</v>
      </c>
      <c r="H966" s="119" t="s">
        <v>41</v>
      </c>
      <c r="J966" s="119"/>
      <c r="K966" s="120"/>
      <c r="L966" s="120" t="s">
        <v>32</v>
      </c>
      <c r="M966" s="119" t="s">
        <v>33</v>
      </c>
      <c r="N966" s="232"/>
      <c r="P966" s="124">
        <f t="shared" si="49"/>
        <v>0</v>
      </c>
      <c r="R966" s="124"/>
      <c r="S966" s="119" t="s">
        <v>237</v>
      </c>
      <c r="U966" s="116"/>
      <c r="V966" s="116"/>
      <c r="W966" s="116"/>
      <c r="X966" s="116"/>
      <c r="Y966" s="116" t="s">
        <v>2470</v>
      </c>
    </row>
    <row r="967" spans="1:25">
      <c r="A967" s="116">
        <v>967</v>
      </c>
      <c r="B967" s="117">
        <v>43466</v>
      </c>
      <c r="C967" s="118">
        <f t="shared" si="48"/>
        <v>1</v>
      </c>
      <c r="D967" s="119"/>
      <c r="E967" s="119" t="s">
        <v>2471</v>
      </c>
      <c r="F967" s="211"/>
      <c r="G967" s="119" t="s">
        <v>2472</v>
      </c>
      <c r="H967" s="119"/>
      <c r="J967" s="119"/>
      <c r="K967" s="120"/>
      <c r="L967" s="120" t="s">
        <v>32</v>
      </c>
      <c r="M967" s="119" t="s">
        <v>78</v>
      </c>
      <c r="N967" s="232"/>
      <c r="P967" s="124">
        <f t="shared" si="49"/>
        <v>0</v>
      </c>
      <c r="U967" s="116"/>
      <c r="V967" s="116"/>
      <c r="W967" s="116"/>
      <c r="X967" s="116"/>
    </row>
    <row r="968" spans="1:25">
      <c r="A968" s="116">
        <v>968</v>
      </c>
      <c r="B968" s="117">
        <v>43466</v>
      </c>
      <c r="C968" s="118">
        <f t="shared" si="48"/>
        <v>1</v>
      </c>
      <c r="D968" s="119" t="s">
        <v>25</v>
      </c>
      <c r="E968" s="119" t="s">
        <v>2473</v>
      </c>
      <c r="F968" s="211"/>
      <c r="G968" s="119" t="s">
        <v>1309</v>
      </c>
      <c r="H968" s="119"/>
      <c r="I968" s="121" t="s">
        <v>42</v>
      </c>
      <c r="J968" s="142" t="s">
        <v>2268</v>
      </c>
      <c r="K968" s="120"/>
      <c r="L968" s="120" t="s">
        <v>32</v>
      </c>
      <c r="M968" s="119" t="s">
        <v>33</v>
      </c>
      <c r="N968" s="232">
        <v>43794</v>
      </c>
      <c r="O968" s="232">
        <v>44131</v>
      </c>
      <c r="P968" s="124">
        <f t="shared" si="49"/>
        <v>10</v>
      </c>
      <c r="Q968" s="125">
        <v>5</v>
      </c>
      <c r="R968" s="125">
        <f ca="1">TODAY()-O968</f>
        <v>547</v>
      </c>
      <c r="S968" s="119" t="s">
        <v>237</v>
      </c>
      <c r="U968" s="116"/>
      <c r="V968" s="116"/>
      <c r="W968" s="116"/>
      <c r="X968" s="116"/>
      <c r="Y968" s="116" t="s">
        <v>2431</v>
      </c>
    </row>
    <row r="969" spans="1:25">
      <c r="A969" s="116">
        <v>969</v>
      </c>
      <c r="B969" s="117">
        <v>43466</v>
      </c>
      <c r="C969" s="118">
        <f t="shared" si="48"/>
        <v>1</v>
      </c>
      <c r="D969" s="119" t="s">
        <v>25</v>
      </c>
      <c r="E969" s="119" t="s">
        <v>2474</v>
      </c>
      <c r="F969" s="211"/>
      <c r="G969" s="119" t="s">
        <v>2475</v>
      </c>
      <c r="H969" s="119"/>
      <c r="I969" s="119" t="s">
        <v>42</v>
      </c>
      <c r="J969" s="119" t="s">
        <v>646</v>
      </c>
      <c r="K969" s="120"/>
      <c r="L969" s="120" t="s">
        <v>32</v>
      </c>
      <c r="M969" s="119" t="s">
        <v>33</v>
      </c>
      <c r="N969" s="232">
        <v>43795</v>
      </c>
      <c r="O969" s="232">
        <v>44131</v>
      </c>
      <c r="P969" s="124">
        <f t="shared" si="49"/>
        <v>10</v>
      </c>
      <c r="Q969" s="125">
        <v>2</v>
      </c>
      <c r="R969" s="125">
        <f ca="1">TODAY()-O969</f>
        <v>547</v>
      </c>
      <c r="S969" s="120" t="s">
        <v>92</v>
      </c>
      <c r="T969" s="126">
        <v>44134</v>
      </c>
      <c r="U969" s="116"/>
      <c r="V969" s="116"/>
      <c r="W969" s="116"/>
      <c r="X969" s="116"/>
    </row>
    <row r="970" spans="1:25">
      <c r="A970" s="116">
        <v>970</v>
      </c>
      <c r="B970" s="117">
        <v>43466</v>
      </c>
      <c r="C970" s="118">
        <f t="shared" si="48"/>
        <v>1</v>
      </c>
      <c r="D970" s="119" t="s">
        <v>25</v>
      </c>
      <c r="E970" s="119" t="s">
        <v>2476</v>
      </c>
      <c r="F970" s="211" t="s">
        <v>2477</v>
      </c>
      <c r="G970" s="119" t="s">
        <v>2478</v>
      </c>
      <c r="H970" s="119" t="s">
        <v>53</v>
      </c>
      <c r="I970" s="121" t="s">
        <v>42</v>
      </c>
      <c r="J970" s="142" t="s">
        <v>2268</v>
      </c>
      <c r="K970" s="120"/>
      <c r="L970" s="120" t="s">
        <v>32</v>
      </c>
      <c r="M970" s="119" t="s">
        <v>33</v>
      </c>
      <c r="N970" s="232">
        <v>43733</v>
      </c>
      <c r="O970" s="232">
        <v>44230</v>
      </c>
      <c r="P970" s="124">
        <f t="shared" si="49"/>
        <v>2</v>
      </c>
      <c r="Q970" s="125">
        <v>2</v>
      </c>
      <c r="R970" s="125">
        <f ca="1">TODAY()-O970</f>
        <v>448</v>
      </c>
      <c r="S970" s="120" t="s">
        <v>55</v>
      </c>
      <c r="U970" s="116"/>
      <c r="V970" s="116"/>
      <c r="W970" s="116"/>
      <c r="X970" s="116"/>
      <c r="Y970" s="116" t="s">
        <v>141</v>
      </c>
    </row>
    <row r="971" spans="1:25">
      <c r="A971" s="116">
        <v>971</v>
      </c>
      <c r="B971" s="117">
        <v>43466</v>
      </c>
      <c r="C971" s="118">
        <f t="shared" si="48"/>
        <v>1</v>
      </c>
      <c r="D971" s="119" t="s">
        <v>37</v>
      </c>
      <c r="E971" s="119" t="s">
        <v>2479</v>
      </c>
      <c r="F971" s="211"/>
      <c r="G971" s="119" t="s">
        <v>2480</v>
      </c>
      <c r="H971" s="119"/>
      <c r="J971" s="119"/>
      <c r="K971" s="120"/>
      <c r="L971" s="120" t="s">
        <v>32</v>
      </c>
      <c r="M971" s="119" t="s">
        <v>78</v>
      </c>
      <c r="N971" s="232"/>
      <c r="P971" s="124">
        <f t="shared" si="49"/>
        <v>0</v>
      </c>
      <c r="U971" s="116"/>
      <c r="V971" s="116"/>
      <c r="W971" s="116"/>
      <c r="X971" s="116"/>
      <c r="Y971" s="127" t="s">
        <v>356</v>
      </c>
    </row>
    <row r="972" spans="1:25">
      <c r="A972" s="116">
        <v>972</v>
      </c>
      <c r="B972" s="117">
        <v>43466</v>
      </c>
      <c r="C972" s="118">
        <f t="shared" si="48"/>
        <v>1</v>
      </c>
      <c r="D972" s="119"/>
      <c r="E972" s="119" t="s">
        <v>2481</v>
      </c>
      <c r="F972" s="211"/>
      <c r="G972" s="119" t="s">
        <v>2316</v>
      </c>
      <c r="H972" s="119"/>
      <c r="J972" s="119"/>
      <c r="K972" s="120"/>
      <c r="L972" s="120" t="s">
        <v>32</v>
      </c>
      <c r="M972" s="119" t="s">
        <v>78</v>
      </c>
      <c r="N972" s="232"/>
      <c r="P972" s="124">
        <f t="shared" si="49"/>
        <v>0</v>
      </c>
      <c r="U972" s="116"/>
      <c r="V972" s="116"/>
      <c r="W972" s="116"/>
      <c r="X972" s="116"/>
    </row>
    <row r="973" spans="1:25">
      <c r="A973" s="116">
        <v>973</v>
      </c>
      <c r="B973" s="117">
        <v>43466</v>
      </c>
      <c r="C973" s="118">
        <f t="shared" ref="C973:C1036" si="50">IF(B973&lt;&gt;0,MONTH(B973),0)</f>
        <v>1</v>
      </c>
      <c r="D973" s="119" t="s">
        <v>25</v>
      </c>
      <c r="E973" s="119" t="s">
        <v>2482</v>
      </c>
      <c r="F973" s="211" t="s">
        <v>2483</v>
      </c>
      <c r="G973" s="119" t="s">
        <v>2428</v>
      </c>
      <c r="H973" s="119" t="s">
        <v>41</v>
      </c>
      <c r="I973" s="119" t="s">
        <v>63</v>
      </c>
      <c r="J973" s="119" t="s">
        <v>63</v>
      </c>
      <c r="K973" s="120"/>
      <c r="L973" s="120" t="s">
        <v>32</v>
      </c>
      <c r="M973" s="119" t="s">
        <v>33</v>
      </c>
      <c r="N973" s="232" t="s">
        <v>280</v>
      </c>
      <c r="P973" s="124">
        <f t="shared" si="49"/>
        <v>0</v>
      </c>
      <c r="R973" s="124"/>
      <c r="S973" s="119" t="s">
        <v>237</v>
      </c>
      <c r="U973" s="116"/>
      <c r="V973" s="116"/>
      <c r="W973" s="116"/>
      <c r="X973" s="116"/>
      <c r="Y973" s="116" t="s">
        <v>2484</v>
      </c>
    </row>
    <row r="974" spans="1:25">
      <c r="A974" s="116">
        <v>974</v>
      </c>
      <c r="B974" s="117">
        <v>43466</v>
      </c>
      <c r="C974" s="118">
        <f t="shared" si="50"/>
        <v>1</v>
      </c>
      <c r="D974" s="119"/>
      <c r="E974" s="119" t="s">
        <v>2485</v>
      </c>
      <c r="F974" s="211"/>
      <c r="G974" s="119" t="s">
        <v>2486</v>
      </c>
      <c r="H974" s="119"/>
      <c r="J974" s="119"/>
      <c r="K974" s="120"/>
      <c r="L974" s="120" t="s">
        <v>32</v>
      </c>
      <c r="M974" s="119" t="s">
        <v>78</v>
      </c>
      <c r="N974" s="232"/>
      <c r="P974" s="124">
        <f t="shared" si="49"/>
        <v>0</v>
      </c>
      <c r="U974" s="116"/>
      <c r="V974" s="116"/>
      <c r="W974" s="116"/>
      <c r="X974" s="116"/>
    </row>
    <row r="975" spans="1:25" ht="14.4">
      <c r="A975" s="116">
        <v>975</v>
      </c>
      <c r="B975" s="117">
        <v>43466</v>
      </c>
      <c r="C975" s="118">
        <f t="shared" si="50"/>
        <v>1</v>
      </c>
      <c r="D975" s="119" t="s">
        <v>25</v>
      </c>
      <c r="E975" s="119" t="s">
        <v>2487</v>
      </c>
      <c r="F975" s="211" t="s">
        <v>2488</v>
      </c>
      <c r="G975" s="119" t="s">
        <v>2430</v>
      </c>
      <c r="H975" s="119" t="s">
        <v>41</v>
      </c>
      <c r="I975" s="119" t="s">
        <v>63</v>
      </c>
      <c r="J975" s="119" t="s">
        <v>63</v>
      </c>
      <c r="K975" s="120"/>
      <c r="L975" s="120" t="s">
        <v>32</v>
      </c>
      <c r="M975" s="119" t="s">
        <v>33</v>
      </c>
      <c r="N975" s="232">
        <v>43794</v>
      </c>
      <c r="O975" s="232">
        <v>44027</v>
      </c>
      <c r="P975" s="124">
        <f t="shared" ref="P975:P1038" si="51">IF(O975&lt;&gt;0,MONTH(O975),0)</f>
        <v>7</v>
      </c>
      <c r="Q975" s="125">
        <v>2</v>
      </c>
      <c r="R975" s="125">
        <f ca="1">TODAY()-O975</f>
        <v>651</v>
      </c>
      <c r="S975" s="120" t="s">
        <v>34</v>
      </c>
      <c r="T975" s="126">
        <v>44028</v>
      </c>
      <c r="U975" t="s">
        <v>2489</v>
      </c>
      <c r="V975" s="116"/>
      <c r="W975" s="116"/>
      <c r="X975" s="116"/>
      <c r="Y975" s="116" t="s">
        <v>2350</v>
      </c>
    </row>
    <row r="976" spans="1:25">
      <c r="A976" s="116">
        <v>976</v>
      </c>
      <c r="B976" s="117">
        <v>43466</v>
      </c>
      <c r="C976" s="118">
        <f t="shared" si="50"/>
        <v>1</v>
      </c>
      <c r="D976" s="119" t="s">
        <v>25</v>
      </c>
      <c r="E976" s="119" t="s">
        <v>2490</v>
      </c>
      <c r="F976" s="211" t="s">
        <v>2491</v>
      </c>
      <c r="G976" s="119" t="s">
        <v>2492</v>
      </c>
      <c r="H976" s="119" t="s">
        <v>192</v>
      </c>
      <c r="I976" s="119" t="s">
        <v>63</v>
      </c>
      <c r="J976" s="119" t="s">
        <v>63</v>
      </c>
      <c r="K976" s="120"/>
      <c r="L976" s="120" t="s">
        <v>32</v>
      </c>
      <c r="M976" s="119" t="s">
        <v>33</v>
      </c>
      <c r="N976" s="232">
        <v>43733</v>
      </c>
      <c r="O976" s="131">
        <v>44230</v>
      </c>
      <c r="P976" s="124">
        <f t="shared" si="51"/>
        <v>2</v>
      </c>
      <c r="R976" s="125">
        <f ca="1">TODAY()-O976</f>
        <v>448</v>
      </c>
      <c r="S976" s="119" t="s">
        <v>237</v>
      </c>
      <c r="U976" s="116"/>
      <c r="V976" s="116"/>
      <c r="W976" s="116"/>
      <c r="X976" s="116"/>
      <c r="Y976" s="116" t="s">
        <v>141</v>
      </c>
    </row>
    <row r="977" spans="1:25">
      <c r="A977" s="116">
        <v>977</v>
      </c>
      <c r="B977" s="117">
        <v>43466</v>
      </c>
      <c r="C977" s="118">
        <f t="shared" si="50"/>
        <v>1</v>
      </c>
      <c r="D977" s="119"/>
      <c r="E977" s="119" t="s">
        <v>2493</v>
      </c>
      <c r="F977" s="211"/>
      <c r="G977" s="119" t="s">
        <v>2494</v>
      </c>
      <c r="H977" s="119"/>
      <c r="J977" s="119"/>
      <c r="K977" s="120"/>
      <c r="L977" s="120" t="s">
        <v>32</v>
      </c>
      <c r="M977" s="119" t="s">
        <v>78</v>
      </c>
      <c r="N977" s="232"/>
      <c r="P977" s="124">
        <f t="shared" si="51"/>
        <v>0</v>
      </c>
      <c r="U977" s="116"/>
      <c r="V977" s="116"/>
      <c r="W977" s="116"/>
      <c r="X977" s="116"/>
    </row>
    <row r="978" spans="1:25">
      <c r="A978" s="116">
        <v>978</v>
      </c>
      <c r="B978" s="117">
        <v>43466</v>
      </c>
      <c r="C978" s="118">
        <f t="shared" si="50"/>
        <v>1</v>
      </c>
      <c r="D978" s="119"/>
      <c r="E978" s="119" t="s">
        <v>2495</v>
      </c>
      <c r="F978" s="211"/>
      <c r="G978" s="119" t="s">
        <v>2496</v>
      </c>
      <c r="H978" s="119"/>
      <c r="J978" s="119"/>
      <c r="K978" s="120"/>
      <c r="L978" s="120" t="s">
        <v>32</v>
      </c>
      <c r="M978" s="119" t="s">
        <v>78</v>
      </c>
      <c r="N978" s="232"/>
      <c r="P978" s="124">
        <f t="shared" si="51"/>
        <v>0</v>
      </c>
      <c r="U978" s="116"/>
      <c r="V978" s="116"/>
      <c r="W978" s="116"/>
      <c r="X978" s="116"/>
    </row>
    <row r="979" spans="1:25">
      <c r="A979" s="116">
        <v>979</v>
      </c>
      <c r="B979" s="117">
        <v>43466</v>
      </c>
      <c r="C979" s="118">
        <f t="shared" si="50"/>
        <v>1</v>
      </c>
      <c r="D979" s="119" t="s">
        <v>25</v>
      </c>
      <c r="E979" s="119" t="s">
        <v>2497</v>
      </c>
      <c r="F979" s="211"/>
      <c r="G979" s="119" t="s">
        <v>2498</v>
      </c>
      <c r="H979" s="119"/>
      <c r="I979" s="119" t="s">
        <v>42</v>
      </c>
      <c r="J979" s="119" t="s">
        <v>43</v>
      </c>
      <c r="K979" s="120"/>
      <c r="L979" s="120" t="s">
        <v>32</v>
      </c>
      <c r="M979" s="119" t="s">
        <v>33</v>
      </c>
      <c r="N979" s="232">
        <v>43794</v>
      </c>
      <c r="O979" s="232">
        <v>44131</v>
      </c>
      <c r="P979" s="124">
        <f t="shared" si="51"/>
        <v>10</v>
      </c>
      <c r="Q979" s="125">
        <v>3</v>
      </c>
      <c r="R979" s="125">
        <f ca="1">TODAY()-O979</f>
        <v>547</v>
      </c>
      <c r="S979" s="119" t="s">
        <v>237</v>
      </c>
      <c r="U979" s="116"/>
      <c r="V979" s="116"/>
      <c r="W979" s="116"/>
      <c r="X979" s="116"/>
      <c r="Y979" s="116" t="s">
        <v>2499</v>
      </c>
    </row>
    <row r="980" spans="1:25">
      <c r="A980" s="116">
        <v>980</v>
      </c>
      <c r="B980" s="117">
        <v>43466</v>
      </c>
      <c r="C980" s="118">
        <f t="shared" si="50"/>
        <v>1</v>
      </c>
      <c r="D980" s="119"/>
      <c r="E980" s="119" t="s">
        <v>2500</v>
      </c>
      <c r="F980" s="211"/>
      <c r="G980" s="119" t="s">
        <v>2501</v>
      </c>
      <c r="H980" s="119"/>
      <c r="J980" s="119"/>
      <c r="K980" s="120"/>
      <c r="L980" s="120" t="s">
        <v>32</v>
      </c>
      <c r="M980" s="119" t="s">
        <v>78</v>
      </c>
      <c r="N980" s="232"/>
      <c r="P980" s="124">
        <f t="shared" si="51"/>
        <v>0</v>
      </c>
      <c r="U980" s="116"/>
      <c r="V980" s="116"/>
      <c r="W980" s="116"/>
      <c r="X980" s="116"/>
    </row>
    <row r="981" spans="1:25">
      <c r="A981" s="116">
        <v>981</v>
      </c>
      <c r="B981" s="117">
        <v>43466</v>
      </c>
      <c r="C981" s="118">
        <f t="shared" si="50"/>
        <v>1</v>
      </c>
      <c r="D981" s="119"/>
      <c r="E981" s="119" t="s">
        <v>2502</v>
      </c>
      <c r="F981" s="211"/>
      <c r="G981" s="119" t="s">
        <v>2503</v>
      </c>
      <c r="H981" s="119"/>
      <c r="J981" s="119"/>
      <c r="K981" s="120"/>
      <c r="L981" s="120" t="s">
        <v>32</v>
      </c>
      <c r="M981" s="119" t="s">
        <v>78</v>
      </c>
      <c r="N981" s="232"/>
      <c r="P981" s="124">
        <f t="shared" si="51"/>
        <v>0</v>
      </c>
      <c r="U981" s="116"/>
      <c r="V981" s="116"/>
      <c r="W981" s="116"/>
      <c r="X981" s="116"/>
    </row>
    <row r="982" spans="1:25">
      <c r="A982" s="116">
        <v>982</v>
      </c>
      <c r="B982" s="117">
        <v>43466</v>
      </c>
      <c r="C982" s="118">
        <f t="shared" si="50"/>
        <v>1</v>
      </c>
      <c r="D982" s="119"/>
      <c r="E982" s="119" t="s">
        <v>2504</v>
      </c>
      <c r="F982" s="211"/>
      <c r="G982" s="119" t="s">
        <v>2505</v>
      </c>
      <c r="H982" s="119"/>
      <c r="J982" s="119"/>
      <c r="K982" s="120"/>
      <c r="L982" s="120" t="s">
        <v>32</v>
      </c>
      <c r="M982" s="119" t="s">
        <v>78</v>
      </c>
      <c r="N982" s="232"/>
      <c r="P982" s="124">
        <f t="shared" si="51"/>
        <v>0</v>
      </c>
      <c r="U982" s="116"/>
      <c r="V982" s="116"/>
      <c r="W982" s="116"/>
      <c r="X982" s="116"/>
    </row>
    <row r="983" spans="1:25">
      <c r="A983" s="116">
        <v>983</v>
      </c>
      <c r="B983" s="117">
        <v>43466</v>
      </c>
      <c r="C983" s="118">
        <f t="shared" si="50"/>
        <v>1</v>
      </c>
      <c r="D983" s="119"/>
      <c r="E983" s="119" t="s">
        <v>2506</v>
      </c>
      <c r="F983" s="211"/>
      <c r="G983" s="119" t="s">
        <v>2507</v>
      </c>
      <c r="H983" s="119"/>
      <c r="J983" s="119"/>
      <c r="K983" s="120"/>
      <c r="L983" s="120" t="s">
        <v>32</v>
      </c>
      <c r="M983" s="119" t="s">
        <v>33</v>
      </c>
      <c r="N983" s="232" t="s">
        <v>280</v>
      </c>
      <c r="P983" s="124">
        <f t="shared" si="51"/>
        <v>0</v>
      </c>
      <c r="S983" s="119" t="s">
        <v>92</v>
      </c>
      <c r="U983" s="116"/>
      <c r="V983" s="116"/>
      <c r="W983" s="116"/>
      <c r="X983" s="116"/>
    </row>
    <row r="984" spans="1:25">
      <c r="A984" s="116">
        <v>984</v>
      </c>
      <c r="B984" s="117">
        <v>43466</v>
      </c>
      <c r="C984" s="118">
        <f t="shared" si="50"/>
        <v>1</v>
      </c>
      <c r="D984" s="119"/>
      <c r="E984" s="119" t="s">
        <v>2508</v>
      </c>
      <c r="F984" s="211"/>
      <c r="G984" s="119" t="s">
        <v>2509</v>
      </c>
      <c r="H984" s="119"/>
      <c r="J984" s="119"/>
      <c r="K984" s="120"/>
      <c r="L984" s="120" t="s">
        <v>32</v>
      </c>
      <c r="M984" s="119" t="s">
        <v>78</v>
      </c>
      <c r="N984" s="232"/>
      <c r="P984" s="124">
        <f t="shared" si="51"/>
        <v>0</v>
      </c>
      <c r="U984" s="116"/>
      <c r="V984" s="116"/>
      <c r="W984" s="116"/>
      <c r="X984" s="116"/>
    </row>
    <row r="985" spans="1:25">
      <c r="A985" s="116">
        <v>985</v>
      </c>
      <c r="B985" s="117">
        <v>43466</v>
      </c>
      <c r="C985" s="118">
        <f t="shared" si="50"/>
        <v>1</v>
      </c>
      <c r="D985" s="119"/>
      <c r="E985" s="119" t="s">
        <v>2510</v>
      </c>
      <c r="F985" s="211"/>
      <c r="G985" s="119" t="s">
        <v>2511</v>
      </c>
      <c r="H985" s="119"/>
      <c r="J985" s="119"/>
      <c r="K985" s="120"/>
      <c r="L985" s="120" t="s">
        <v>32</v>
      </c>
      <c r="M985" s="119" t="s">
        <v>78</v>
      </c>
      <c r="N985" s="232"/>
      <c r="P985" s="124">
        <f t="shared" si="51"/>
        <v>0</v>
      </c>
      <c r="U985" s="116"/>
      <c r="V985" s="116"/>
      <c r="W985" s="116"/>
      <c r="X985" s="116"/>
    </row>
    <row r="986" spans="1:25">
      <c r="A986" s="116">
        <v>986</v>
      </c>
      <c r="B986" s="117">
        <v>43466</v>
      </c>
      <c r="C986" s="118">
        <f t="shared" si="50"/>
        <v>1</v>
      </c>
      <c r="D986" s="119" t="s">
        <v>25</v>
      </c>
      <c r="E986" s="119" t="s">
        <v>2512</v>
      </c>
      <c r="F986" s="211" t="s">
        <v>2513</v>
      </c>
      <c r="G986" s="119" t="s">
        <v>2507</v>
      </c>
      <c r="H986" s="119" t="s">
        <v>86</v>
      </c>
      <c r="I986" s="119" t="s">
        <v>63</v>
      </c>
      <c r="J986" s="119" t="s">
        <v>63</v>
      </c>
      <c r="K986" s="120"/>
      <c r="L986" s="120" t="s">
        <v>32</v>
      </c>
      <c r="M986" s="119" t="s">
        <v>33</v>
      </c>
      <c r="N986" s="232">
        <v>43734</v>
      </c>
      <c r="O986" s="131">
        <v>44230</v>
      </c>
      <c r="P986" s="124">
        <f t="shared" si="51"/>
        <v>2</v>
      </c>
      <c r="R986" s="125">
        <f ca="1">TODAY()-O986</f>
        <v>448</v>
      </c>
      <c r="S986" s="120" t="s">
        <v>55</v>
      </c>
      <c r="U986" s="116"/>
      <c r="V986" s="116"/>
      <c r="W986" s="116"/>
      <c r="X986" s="116"/>
      <c r="Y986" s="116" t="s">
        <v>141</v>
      </c>
    </row>
    <row r="987" spans="1:25">
      <c r="A987" s="116">
        <v>987</v>
      </c>
      <c r="B987" s="117">
        <v>43466</v>
      </c>
      <c r="C987" s="118">
        <f t="shared" si="50"/>
        <v>1</v>
      </c>
      <c r="D987" s="119" t="s">
        <v>25</v>
      </c>
      <c r="E987" s="119" t="s">
        <v>2514</v>
      </c>
      <c r="F987" s="211" t="s">
        <v>2515</v>
      </c>
      <c r="G987" s="119" t="s">
        <v>2167</v>
      </c>
      <c r="H987" s="119" t="s">
        <v>140</v>
      </c>
      <c r="I987" s="119" t="s">
        <v>63</v>
      </c>
      <c r="J987" s="119" t="s">
        <v>63</v>
      </c>
      <c r="K987" s="120"/>
      <c r="L987" s="120" t="s">
        <v>32</v>
      </c>
      <c r="M987" s="119" t="s">
        <v>33</v>
      </c>
      <c r="N987" s="232">
        <v>44230</v>
      </c>
      <c r="O987" s="131">
        <v>44270</v>
      </c>
      <c r="P987" s="124">
        <f t="shared" si="51"/>
        <v>3</v>
      </c>
      <c r="R987" s="125">
        <f ca="1">TODAY()-O987</f>
        <v>408</v>
      </c>
      <c r="S987" s="120" t="s">
        <v>135</v>
      </c>
      <c r="U987" s="116"/>
      <c r="V987" s="116"/>
      <c r="W987" s="116"/>
      <c r="X987" s="116"/>
      <c r="Y987" s="116" t="s">
        <v>162</v>
      </c>
    </row>
    <row r="988" spans="1:25">
      <c r="A988" s="116">
        <v>988</v>
      </c>
      <c r="B988" s="117">
        <v>43466</v>
      </c>
      <c r="C988" s="118">
        <f t="shared" si="50"/>
        <v>1</v>
      </c>
      <c r="D988" s="119" t="s">
        <v>37</v>
      </c>
      <c r="E988" s="119" t="s">
        <v>2516</v>
      </c>
      <c r="F988" s="211"/>
      <c r="G988" s="119" t="s">
        <v>2419</v>
      </c>
      <c r="H988" s="119"/>
      <c r="J988" s="119"/>
      <c r="K988" s="120"/>
      <c r="L988" s="120" t="s">
        <v>32</v>
      </c>
      <c r="M988" s="119" t="s">
        <v>78</v>
      </c>
      <c r="N988" s="232"/>
      <c r="P988" s="124">
        <f t="shared" si="51"/>
        <v>0</v>
      </c>
      <c r="U988" s="116"/>
      <c r="V988" s="116"/>
      <c r="W988" s="116"/>
      <c r="X988" s="116"/>
      <c r="Y988" s="127" t="s">
        <v>356</v>
      </c>
    </row>
    <row r="989" spans="1:25">
      <c r="A989" s="116">
        <v>989</v>
      </c>
      <c r="B989" s="117">
        <v>43466</v>
      </c>
      <c r="C989" s="118">
        <f t="shared" si="50"/>
        <v>1</v>
      </c>
      <c r="D989" s="119"/>
      <c r="E989" s="119" t="s">
        <v>2517</v>
      </c>
      <c r="F989" s="211"/>
      <c r="G989" s="119" t="s">
        <v>1444</v>
      </c>
      <c r="H989" s="119"/>
      <c r="J989" s="119"/>
      <c r="K989" s="120"/>
      <c r="L989" s="120" t="s">
        <v>32</v>
      </c>
      <c r="M989" s="119" t="s">
        <v>78</v>
      </c>
      <c r="N989" s="232"/>
      <c r="P989" s="124">
        <f t="shared" si="51"/>
        <v>0</v>
      </c>
      <c r="U989" s="116"/>
      <c r="V989" s="116"/>
      <c r="W989" s="116"/>
      <c r="X989" s="116"/>
    </row>
    <row r="990" spans="1:25">
      <c r="A990" s="116">
        <v>990</v>
      </c>
      <c r="B990" s="117">
        <v>43466</v>
      </c>
      <c r="C990" s="118">
        <f t="shared" si="50"/>
        <v>1</v>
      </c>
      <c r="D990" s="119" t="s">
        <v>25</v>
      </c>
      <c r="E990" s="119" t="s">
        <v>2518</v>
      </c>
      <c r="F990" s="211" t="s">
        <v>2519</v>
      </c>
      <c r="G990" s="119" t="s">
        <v>2520</v>
      </c>
      <c r="H990" s="119" t="s">
        <v>48</v>
      </c>
      <c r="I990" s="119" t="s">
        <v>63</v>
      </c>
      <c r="J990" s="119" t="s">
        <v>63</v>
      </c>
      <c r="K990" s="120"/>
      <c r="L990" s="120" t="s">
        <v>32</v>
      </c>
      <c r="M990" s="119" t="s">
        <v>33</v>
      </c>
      <c r="N990" s="232">
        <v>43795</v>
      </c>
      <c r="O990" s="131">
        <v>44258</v>
      </c>
      <c r="P990" s="124">
        <f t="shared" si="51"/>
        <v>3</v>
      </c>
      <c r="R990" s="125">
        <f ca="1">TODAY()-O990</f>
        <v>420</v>
      </c>
      <c r="U990" s="116"/>
      <c r="V990" s="116"/>
      <c r="W990" s="116"/>
      <c r="X990" s="116"/>
      <c r="Y990" s="116" t="s">
        <v>141</v>
      </c>
    </row>
    <row r="991" spans="1:25">
      <c r="A991" s="116">
        <v>991</v>
      </c>
      <c r="B991" s="117">
        <v>43466</v>
      </c>
      <c r="C991" s="118">
        <f t="shared" si="50"/>
        <v>1</v>
      </c>
      <c r="D991" s="119"/>
      <c r="E991" s="119" t="s">
        <v>2521</v>
      </c>
      <c r="F991" s="211"/>
      <c r="G991" s="119" t="s">
        <v>2522</v>
      </c>
      <c r="H991" s="119"/>
      <c r="J991" s="119"/>
      <c r="K991" s="120"/>
      <c r="L991" s="120" t="s">
        <v>32</v>
      </c>
      <c r="M991" s="119" t="s">
        <v>78</v>
      </c>
      <c r="N991" s="232"/>
      <c r="P991" s="124">
        <f t="shared" si="51"/>
        <v>0</v>
      </c>
      <c r="U991" s="116"/>
      <c r="V991" s="116"/>
      <c r="W991" s="116"/>
      <c r="X991" s="116"/>
    </row>
    <row r="992" spans="1:25">
      <c r="A992" s="116">
        <v>992</v>
      </c>
      <c r="B992" s="117">
        <v>43466</v>
      </c>
      <c r="C992" s="118">
        <f t="shared" si="50"/>
        <v>1</v>
      </c>
      <c r="D992" s="119" t="s">
        <v>37</v>
      </c>
      <c r="E992" s="119" t="s">
        <v>2523</v>
      </c>
      <c r="F992" s="211"/>
      <c r="G992" s="119" t="s">
        <v>970</v>
      </c>
      <c r="H992" s="119"/>
      <c r="J992" s="119"/>
      <c r="K992" s="120"/>
      <c r="L992" s="120" t="s">
        <v>32</v>
      </c>
      <c r="M992" s="119" t="s">
        <v>78</v>
      </c>
      <c r="N992" s="232"/>
      <c r="P992" s="124">
        <f t="shared" si="51"/>
        <v>0</v>
      </c>
      <c r="U992" s="116"/>
      <c r="V992" s="116"/>
      <c r="W992" s="116"/>
      <c r="X992" s="116"/>
      <c r="Y992" s="127" t="s">
        <v>356</v>
      </c>
    </row>
    <row r="993" spans="1:25">
      <c r="A993" s="116">
        <v>993</v>
      </c>
      <c r="B993" s="117">
        <v>43466</v>
      </c>
      <c r="C993" s="118">
        <f t="shared" si="50"/>
        <v>1</v>
      </c>
      <c r="D993" s="119"/>
      <c r="E993" s="119" t="s">
        <v>2524</v>
      </c>
      <c r="F993" s="211"/>
      <c r="G993" s="119" t="s">
        <v>2525</v>
      </c>
      <c r="H993" s="119"/>
      <c r="J993" s="119"/>
      <c r="K993" s="120"/>
      <c r="L993" s="120" t="s">
        <v>32</v>
      </c>
      <c r="M993" s="119" t="s">
        <v>33</v>
      </c>
      <c r="N993" s="232" t="s">
        <v>280</v>
      </c>
      <c r="P993" s="124">
        <f t="shared" si="51"/>
        <v>0</v>
      </c>
      <c r="S993" s="119" t="s">
        <v>92</v>
      </c>
      <c r="U993" s="116"/>
      <c r="V993" s="116"/>
      <c r="W993" s="116"/>
      <c r="X993" s="116"/>
    </row>
    <row r="994" spans="1:25">
      <c r="A994" s="116">
        <v>994</v>
      </c>
      <c r="B994" s="117">
        <v>43466</v>
      </c>
      <c r="C994" s="118">
        <f t="shared" si="50"/>
        <v>1</v>
      </c>
      <c r="D994" s="119" t="s">
        <v>25</v>
      </c>
      <c r="E994" s="119" t="s">
        <v>2526</v>
      </c>
      <c r="F994" s="211"/>
      <c r="G994" s="119" t="s">
        <v>2415</v>
      </c>
      <c r="H994" s="119"/>
      <c r="J994" s="119"/>
      <c r="K994" s="120"/>
      <c r="L994" s="120" t="s">
        <v>32</v>
      </c>
      <c r="M994" s="119" t="s">
        <v>33</v>
      </c>
      <c r="N994" s="232">
        <v>43795</v>
      </c>
      <c r="O994" s="232">
        <v>44131</v>
      </c>
      <c r="P994" s="124">
        <f t="shared" si="51"/>
        <v>10</v>
      </c>
      <c r="Q994" s="125">
        <v>2</v>
      </c>
      <c r="R994" s="125">
        <f ca="1">TODAY()-O994</f>
        <v>547</v>
      </c>
      <c r="S994" s="119" t="s">
        <v>237</v>
      </c>
      <c r="U994" s="116"/>
      <c r="V994" s="116"/>
      <c r="W994" s="116"/>
      <c r="X994" s="116"/>
    </row>
    <row r="995" spans="1:25">
      <c r="A995" s="116">
        <v>995</v>
      </c>
      <c r="B995" s="117">
        <v>43466</v>
      </c>
      <c r="C995" s="118">
        <f t="shared" si="50"/>
        <v>1</v>
      </c>
      <c r="D995" s="119"/>
      <c r="E995" s="119" t="s">
        <v>2527</v>
      </c>
      <c r="F995" s="211"/>
      <c r="G995" s="119" t="s">
        <v>2528</v>
      </c>
      <c r="H995" s="119"/>
      <c r="I995" s="119" t="s">
        <v>63</v>
      </c>
      <c r="J995" s="121" t="s">
        <v>328</v>
      </c>
      <c r="K995" s="120"/>
      <c r="L995" s="120" t="s">
        <v>32</v>
      </c>
      <c r="M995" s="119" t="s">
        <v>33</v>
      </c>
      <c r="N995" s="232" t="s">
        <v>280</v>
      </c>
      <c r="P995" s="124">
        <f t="shared" si="51"/>
        <v>0</v>
      </c>
      <c r="U995" s="116"/>
      <c r="V995" s="116"/>
      <c r="W995" s="116"/>
      <c r="X995" s="116"/>
      <c r="Y995" s="127" t="s">
        <v>356</v>
      </c>
    </row>
    <row r="996" spans="1:25">
      <c r="A996" s="116">
        <v>996</v>
      </c>
      <c r="B996" s="117">
        <v>43466</v>
      </c>
      <c r="C996" s="118">
        <f t="shared" si="50"/>
        <v>1</v>
      </c>
      <c r="D996" s="119"/>
      <c r="E996" s="119" t="s">
        <v>2529</v>
      </c>
      <c r="F996" s="211"/>
      <c r="G996" s="119" t="s">
        <v>2530</v>
      </c>
      <c r="H996" s="119"/>
      <c r="I996" s="119" t="s">
        <v>63</v>
      </c>
      <c r="J996" s="119" t="s">
        <v>323</v>
      </c>
      <c r="K996" s="120"/>
      <c r="L996" s="120" t="s">
        <v>32</v>
      </c>
      <c r="M996" s="119" t="s">
        <v>33</v>
      </c>
      <c r="N996" s="232" t="s">
        <v>280</v>
      </c>
      <c r="P996" s="124">
        <f t="shared" si="51"/>
        <v>0</v>
      </c>
      <c r="S996" s="119" t="s">
        <v>92</v>
      </c>
      <c r="U996" s="116"/>
      <c r="V996" s="116"/>
      <c r="W996" s="116"/>
      <c r="X996" s="116"/>
      <c r="Y996" s="116" t="s">
        <v>2531</v>
      </c>
    </row>
    <row r="997" spans="1:25">
      <c r="A997" s="116">
        <v>997</v>
      </c>
      <c r="B997" s="117">
        <v>43466</v>
      </c>
      <c r="C997" s="118">
        <f t="shared" si="50"/>
        <v>1</v>
      </c>
      <c r="D997" s="119"/>
      <c r="E997" s="119" t="s">
        <v>2532</v>
      </c>
      <c r="F997" s="211"/>
      <c r="G997" s="119" t="s">
        <v>2533</v>
      </c>
      <c r="H997" s="119"/>
      <c r="J997" s="119"/>
      <c r="K997" s="120"/>
      <c r="L997" s="120" t="s">
        <v>32</v>
      </c>
      <c r="M997" s="119" t="s">
        <v>33</v>
      </c>
      <c r="N997" s="232" t="s">
        <v>280</v>
      </c>
      <c r="O997" s="232">
        <v>44027</v>
      </c>
      <c r="P997" s="124">
        <f t="shared" si="51"/>
        <v>7</v>
      </c>
      <c r="Q997" s="125">
        <v>1</v>
      </c>
      <c r="R997" s="125">
        <f ca="1">TODAY()-O997</f>
        <v>651</v>
      </c>
      <c r="S997" s="119" t="s">
        <v>34</v>
      </c>
      <c r="U997" s="116"/>
      <c r="V997" s="116"/>
      <c r="W997" s="116"/>
      <c r="X997" s="116"/>
    </row>
    <row r="998" spans="1:25">
      <c r="A998" s="116">
        <v>998</v>
      </c>
      <c r="B998" s="117">
        <v>43466</v>
      </c>
      <c r="C998" s="118">
        <f t="shared" si="50"/>
        <v>1</v>
      </c>
      <c r="D998" s="119" t="s">
        <v>25</v>
      </c>
      <c r="E998" s="119" t="s">
        <v>2534</v>
      </c>
      <c r="F998" s="211" t="s">
        <v>2535</v>
      </c>
      <c r="G998" s="119" t="s">
        <v>2536</v>
      </c>
      <c r="H998" s="119" t="s">
        <v>118</v>
      </c>
      <c r="I998" s="119" t="s">
        <v>42</v>
      </c>
      <c r="K998" s="120"/>
      <c r="L998" s="120" t="s">
        <v>32</v>
      </c>
      <c r="M998" s="119" t="s">
        <v>33</v>
      </c>
      <c r="N998" s="232">
        <v>43796</v>
      </c>
      <c r="O998" s="232">
        <v>44258</v>
      </c>
      <c r="P998" s="124">
        <f t="shared" si="51"/>
        <v>3</v>
      </c>
      <c r="Q998" s="125">
        <v>2</v>
      </c>
      <c r="R998" s="125">
        <f ca="1">TODAY()-O998</f>
        <v>420</v>
      </c>
      <c r="S998" s="120" t="s">
        <v>55</v>
      </c>
      <c r="U998" s="116"/>
      <c r="V998" s="116"/>
      <c r="W998" s="116"/>
      <c r="X998" s="116"/>
      <c r="Y998" s="116" t="s">
        <v>162</v>
      </c>
    </row>
    <row r="999" spans="1:25">
      <c r="A999" s="116">
        <v>999</v>
      </c>
      <c r="B999" s="117">
        <v>43466</v>
      </c>
      <c r="C999" s="118">
        <f t="shared" si="50"/>
        <v>1</v>
      </c>
      <c r="D999" s="119"/>
      <c r="E999" s="119" t="s">
        <v>2537</v>
      </c>
      <c r="F999" s="211"/>
      <c r="G999" s="119" t="s">
        <v>2538</v>
      </c>
      <c r="H999" s="119"/>
      <c r="J999" s="119"/>
      <c r="K999" s="120"/>
      <c r="L999" s="120" t="s">
        <v>32</v>
      </c>
      <c r="M999" s="119" t="s">
        <v>78</v>
      </c>
      <c r="N999" s="232"/>
      <c r="P999" s="124">
        <f t="shared" si="51"/>
        <v>0</v>
      </c>
      <c r="U999" s="116"/>
      <c r="V999" s="116"/>
      <c r="W999" s="116"/>
      <c r="X999" s="116"/>
    </row>
    <row r="1000" spans="1:25">
      <c r="A1000" s="116">
        <v>1000</v>
      </c>
      <c r="B1000" s="117">
        <v>43466</v>
      </c>
      <c r="C1000" s="118">
        <f t="shared" si="50"/>
        <v>1</v>
      </c>
      <c r="D1000" s="119"/>
      <c r="E1000" s="119" t="s">
        <v>2539</v>
      </c>
      <c r="F1000" s="211"/>
      <c r="G1000" s="119" t="s">
        <v>2538</v>
      </c>
      <c r="H1000" s="119"/>
      <c r="J1000" s="119"/>
      <c r="K1000" s="120"/>
      <c r="L1000" s="120" t="s">
        <v>32</v>
      </c>
      <c r="M1000" s="119" t="s">
        <v>78</v>
      </c>
      <c r="N1000" s="232"/>
      <c r="P1000" s="124">
        <f t="shared" si="51"/>
        <v>0</v>
      </c>
      <c r="U1000" s="116"/>
      <c r="V1000" s="116"/>
      <c r="W1000" s="116"/>
      <c r="X1000" s="116"/>
    </row>
    <row r="1001" spans="1:25">
      <c r="A1001" s="116">
        <v>1001</v>
      </c>
      <c r="B1001" s="117">
        <v>43466</v>
      </c>
      <c r="C1001" s="118">
        <f t="shared" si="50"/>
        <v>1</v>
      </c>
      <c r="D1001" s="119"/>
      <c r="E1001" s="119" t="s">
        <v>2540</v>
      </c>
      <c r="F1001" s="211"/>
      <c r="G1001" s="119" t="s">
        <v>2538</v>
      </c>
      <c r="H1001" s="119"/>
      <c r="J1001" s="119"/>
      <c r="K1001" s="120"/>
      <c r="L1001" s="120" t="s">
        <v>32</v>
      </c>
      <c r="M1001" s="119" t="s">
        <v>78</v>
      </c>
      <c r="N1001" s="232"/>
      <c r="P1001" s="124">
        <f t="shared" si="51"/>
        <v>0</v>
      </c>
      <c r="U1001" s="116"/>
      <c r="V1001" s="116"/>
      <c r="W1001" s="116"/>
      <c r="X1001" s="116"/>
    </row>
    <row r="1002" spans="1:25">
      <c r="A1002" s="116">
        <v>1002</v>
      </c>
      <c r="B1002" s="117">
        <v>43466</v>
      </c>
      <c r="C1002" s="118">
        <f t="shared" si="50"/>
        <v>1</v>
      </c>
      <c r="D1002" s="119"/>
      <c r="E1002" s="119" t="s">
        <v>2541</v>
      </c>
      <c r="F1002" s="211"/>
      <c r="G1002" s="119" t="s">
        <v>1444</v>
      </c>
      <c r="H1002" s="119"/>
      <c r="J1002" s="119"/>
      <c r="K1002" s="120"/>
      <c r="L1002" s="120" t="s">
        <v>32</v>
      </c>
      <c r="M1002" s="119" t="s">
        <v>33</v>
      </c>
      <c r="N1002" s="232"/>
      <c r="P1002" s="124">
        <f t="shared" si="51"/>
        <v>0</v>
      </c>
      <c r="S1002" s="119"/>
      <c r="T1002" s="126">
        <v>43882</v>
      </c>
      <c r="U1002" s="116"/>
      <c r="V1002" s="116"/>
      <c r="W1002" s="116"/>
      <c r="X1002" s="116"/>
      <c r="Y1002" s="127" t="s">
        <v>670</v>
      </c>
    </row>
    <row r="1003" spans="1:25">
      <c r="A1003" s="116">
        <v>1003</v>
      </c>
      <c r="B1003" s="117">
        <v>43466</v>
      </c>
      <c r="C1003" s="118">
        <f t="shared" si="50"/>
        <v>1</v>
      </c>
      <c r="D1003" s="119"/>
      <c r="E1003" s="119" t="s">
        <v>2542</v>
      </c>
      <c r="F1003" s="211"/>
      <c r="G1003" s="119" t="s">
        <v>1712</v>
      </c>
      <c r="H1003" s="119"/>
      <c r="I1003" s="119" t="s">
        <v>63</v>
      </c>
      <c r="J1003" s="121" t="s">
        <v>328</v>
      </c>
      <c r="K1003" s="120"/>
      <c r="L1003" s="120" t="s">
        <v>32</v>
      </c>
      <c r="M1003" s="119" t="s">
        <v>33</v>
      </c>
      <c r="N1003" s="232" t="s">
        <v>280</v>
      </c>
      <c r="P1003" s="124">
        <f t="shared" si="51"/>
        <v>0</v>
      </c>
      <c r="S1003" s="119"/>
      <c r="U1003" s="116"/>
      <c r="V1003" s="116"/>
      <c r="W1003" s="116"/>
      <c r="X1003" s="116"/>
      <c r="Y1003" s="127" t="s">
        <v>356</v>
      </c>
    </row>
    <row r="1004" spans="1:25">
      <c r="A1004" s="116">
        <v>1004</v>
      </c>
      <c r="B1004" s="117">
        <v>43466</v>
      </c>
      <c r="C1004" s="118">
        <f t="shared" si="50"/>
        <v>1</v>
      </c>
      <c r="D1004" s="119"/>
      <c r="E1004" s="119" t="s">
        <v>2543</v>
      </c>
      <c r="F1004" s="211"/>
      <c r="G1004" s="119" t="s">
        <v>2544</v>
      </c>
      <c r="H1004" s="119"/>
      <c r="I1004" s="121" t="s">
        <v>42</v>
      </c>
      <c r="J1004" s="142" t="s">
        <v>2268</v>
      </c>
      <c r="K1004" s="120"/>
      <c r="L1004" s="120" t="s">
        <v>32</v>
      </c>
      <c r="M1004" s="119" t="s">
        <v>33</v>
      </c>
      <c r="N1004" s="131" t="s">
        <v>280</v>
      </c>
      <c r="P1004" s="124">
        <f t="shared" si="51"/>
        <v>0</v>
      </c>
      <c r="Q1004" s="124"/>
      <c r="R1004" s="127"/>
      <c r="S1004" s="120" t="s">
        <v>34</v>
      </c>
      <c r="T1004" s="116"/>
      <c r="U1004" s="116"/>
      <c r="V1004" s="116"/>
      <c r="W1004" s="116"/>
      <c r="X1004" s="116"/>
    </row>
    <row r="1005" spans="1:25">
      <c r="A1005" s="116">
        <v>1005</v>
      </c>
      <c r="B1005" s="117">
        <v>43466</v>
      </c>
      <c r="C1005" s="118">
        <f t="shared" si="50"/>
        <v>1</v>
      </c>
      <c r="D1005" s="119"/>
      <c r="E1005" s="119" t="s">
        <v>2545</v>
      </c>
      <c r="F1005" s="211"/>
      <c r="G1005" s="119" t="s">
        <v>2546</v>
      </c>
      <c r="H1005" s="119"/>
      <c r="J1005" s="119"/>
      <c r="K1005" s="120"/>
      <c r="L1005" s="120" t="s">
        <v>32</v>
      </c>
      <c r="M1005" s="119" t="s">
        <v>78</v>
      </c>
      <c r="N1005" s="232"/>
      <c r="P1005" s="124">
        <f t="shared" si="51"/>
        <v>0</v>
      </c>
      <c r="S1005" s="119"/>
      <c r="U1005" s="116"/>
      <c r="V1005" s="116"/>
      <c r="W1005" s="116"/>
      <c r="X1005" s="116"/>
      <c r="Y1005" s="127"/>
    </row>
    <row r="1006" spans="1:25">
      <c r="A1006" s="116">
        <v>1006</v>
      </c>
      <c r="B1006" s="117">
        <v>43466</v>
      </c>
      <c r="C1006" s="118">
        <f t="shared" si="50"/>
        <v>1</v>
      </c>
      <c r="D1006" s="119" t="s">
        <v>25</v>
      </c>
      <c r="E1006" s="119" t="s">
        <v>2547</v>
      </c>
      <c r="F1006" s="211"/>
      <c r="G1006" s="119" t="s">
        <v>2548</v>
      </c>
      <c r="H1006" s="119"/>
      <c r="I1006" s="119" t="s">
        <v>42</v>
      </c>
      <c r="J1006" s="121" t="s">
        <v>199</v>
      </c>
      <c r="K1006" s="120"/>
      <c r="L1006" s="120" t="s">
        <v>32</v>
      </c>
      <c r="M1006" s="119" t="s">
        <v>33</v>
      </c>
      <c r="N1006" s="232">
        <v>43805</v>
      </c>
      <c r="O1006" s="232">
        <v>44131</v>
      </c>
      <c r="P1006" s="124">
        <f t="shared" si="51"/>
        <v>10</v>
      </c>
      <c r="Q1006" s="125">
        <v>3</v>
      </c>
      <c r="R1006" s="125">
        <f ca="1">TODAY()-O1006</f>
        <v>547</v>
      </c>
      <c r="S1006" s="119" t="s">
        <v>92</v>
      </c>
      <c r="T1006" s="126">
        <v>44134</v>
      </c>
      <c r="U1006" s="116"/>
      <c r="V1006" s="116"/>
      <c r="W1006" s="116"/>
      <c r="X1006" s="116"/>
      <c r="Y1006" s="127"/>
    </row>
    <row r="1007" spans="1:25">
      <c r="A1007" s="116">
        <v>1007</v>
      </c>
      <c r="B1007" s="117">
        <v>43466</v>
      </c>
      <c r="C1007" s="118">
        <f t="shared" si="50"/>
        <v>1</v>
      </c>
      <c r="D1007" s="119"/>
      <c r="E1007" s="119" t="s">
        <v>2549</v>
      </c>
      <c r="F1007" s="211"/>
      <c r="G1007" s="119" t="s">
        <v>2550</v>
      </c>
      <c r="H1007" s="119"/>
      <c r="J1007" s="119"/>
      <c r="K1007" s="120"/>
      <c r="L1007" s="120" t="s">
        <v>32</v>
      </c>
      <c r="M1007" s="119" t="s">
        <v>78</v>
      </c>
      <c r="N1007" s="232"/>
      <c r="P1007" s="124">
        <f t="shared" si="51"/>
        <v>0</v>
      </c>
      <c r="S1007" s="119"/>
      <c r="U1007" s="116"/>
      <c r="V1007" s="116"/>
      <c r="W1007" s="116"/>
      <c r="X1007" s="116"/>
      <c r="Y1007" s="127"/>
    </row>
    <row r="1008" spans="1:25">
      <c r="A1008" s="116">
        <v>1008</v>
      </c>
      <c r="B1008" s="117">
        <v>43466</v>
      </c>
      <c r="C1008" s="118">
        <f t="shared" si="50"/>
        <v>1</v>
      </c>
      <c r="D1008" s="119" t="s">
        <v>25</v>
      </c>
      <c r="E1008" s="119" t="s">
        <v>2551</v>
      </c>
      <c r="F1008" s="211"/>
      <c r="G1008" s="119" t="s">
        <v>2552</v>
      </c>
      <c r="H1008" s="119"/>
      <c r="J1008" s="119"/>
      <c r="K1008" s="120"/>
      <c r="L1008" s="120" t="s">
        <v>32</v>
      </c>
      <c r="M1008" s="119" t="s">
        <v>33</v>
      </c>
      <c r="N1008" s="232">
        <v>43805</v>
      </c>
      <c r="O1008" s="232">
        <v>44131</v>
      </c>
      <c r="P1008" s="124">
        <f t="shared" si="51"/>
        <v>10</v>
      </c>
      <c r="Q1008" s="125">
        <v>2</v>
      </c>
      <c r="R1008" s="125">
        <f ca="1">TODAY()-O1008</f>
        <v>547</v>
      </c>
      <c r="S1008" s="119"/>
      <c r="U1008" s="116"/>
      <c r="V1008" s="116"/>
      <c r="W1008" s="116"/>
      <c r="X1008" s="116"/>
      <c r="Y1008" s="127"/>
    </row>
    <row r="1009" spans="1:25">
      <c r="A1009" s="116">
        <v>1009</v>
      </c>
      <c r="B1009" s="117">
        <v>43466</v>
      </c>
      <c r="C1009" s="118">
        <f t="shared" si="50"/>
        <v>1</v>
      </c>
      <c r="D1009" s="119"/>
      <c r="E1009" s="119" t="s">
        <v>2553</v>
      </c>
      <c r="F1009" s="211"/>
      <c r="G1009" s="119" t="s">
        <v>2554</v>
      </c>
      <c r="H1009" s="119"/>
      <c r="J1009" s="119"/>
      <c r="K1009" s="120"/>
      <c r="L1009" s="120" t="s">
        <v>32</v>
      </c>
      <c r="M1009" s="119" t="s">
        <v>78</v>
      </c>
      <c r="N1009" s="232"/>
      <c r="P1009" s="124">
        <f t="shared" si="51"/>
        <v>0</v>
      </c>
      <c r="S1009" s="119"/>
      <c r="U1009" s="116"/>
      <c r="V1009" s="116"/>
      <c r="W1009" s="116"/>
      <c r="X1009" s="116"/>
      <c r="Y1009" s="127"/>
    </row>
    <row r="1010" spans="1:25">
      <c r="A1010" s="116">
        <v>1010</v>
      </c>
      <c r="B1010" s="117">
        <v>43466</v>
      </c>
      <c r="C1010" s="118">
        <f t="shared" si="50"/>
        <v>1</v>
      </c>
      <c r="D1010" s="119"/>
      <c r="E1010" s="119" t="s">
        <v>2555</v>
      </c>
      <c r="F1010" s="211"/>
      <c r="G1010" s="119" t="s">
        <v>1309</v>
      </c>
      <c r="H1010" s="119"/>
      <c r="I1010" s="121" t="s">
        <v>42</v>
      </c>
      <c r="J1010" s="142" t="s">
        <v>2268</v>
      </c>
      <c r="K1010" s="120"/>
      <c r="L1010" s="120" t="s">
        <v>32</v>
      </c>
      <c r="M1010" s="119" t="s">
        <v>33</v>
      </c>
      <c r="N1010" s="232">
        <v>43805</v>
      </c>
      <c r="O1010" s="232">
        <v>44027</v>
      </c>
      <c r="P1010" s="124">
        <f t="shared" si="51"/>
        <v>7</v>
      </c>
      <c r="Q1010" s="125">
        <v>2</v>
      </c>
      <c r="R1010" s="125">
        <f ca="1">TODAY()-O1010</f>
        <v>651</v>
      </c>
      <c r="S1010" s="119" t="s">
        <v>34</v>
      </c>
      <c r="T1010" s="126">
        <v>44027</v>
      </c>
      <c r="U1010" s="116"/>
      <c r="V1010" s="116"/>
      <c r="W1010" s="116"/>
      <c r="X1010" s="116"/>
      <c r="Y1010" s="127" t="s">
        <v>2556</v>
      </c>
    </row>
    <row r="1011" spans="1:25">
      <c r="A1011" s="116">
        <v>1011</v>
      </c>
      <c r="B1011" s="117">
        <v>43466</v>
      </c>
      <c r="C1011" s="118">
        <f t="shared" si="50"/>
        <v>1</v>
      </c>
      <c r="D1011" s="119"/>
      <c r="E1011" s="119" t="s">
        <v>2557</v>
      </c>
      <c r="F1011" s="211"/>
      <c r="G1011" s="119" t="s">
        <v>2558</v>
      </c>
      <c r="H1011" s="119"/>
      <c r="I1011" s="119" t="s">
        <v>63</v>
      </c>
      <c r="J1011" s="121" t="s">
        <v>328</v>
      </c>
      <c r="K1011" s="120"/>
      <c r="L1011" s="120" t="s">
        <v>32</v>
      </c>
      <c r="M1011" s="119" t="s">
        <v>33</v>
      </c>
      <c r="N1011" s="232" t="s">
        <v>280</v>
      </c>
      <c r="P1011" s="124">
        <f t="shared" si="51"/>
        <v>0</v>
      </c>
      <c r="S1011" s="119"/>
      <c r="U1011" s="116"/>
      <c r="V1011" s="116"/>
      <c r="W1011" s="116"/>
      <c r="X1011" s="116"/>
      <c r="Y1011" s="127" t="s">
        <v>356</v>
      </c>
    </row>
    <row r="1012" spans="1:25">
      <c r="A1012" s="116">
        <v>1012</v>
      </c>
      <c r="B1012" s="117">
        <v>43466</v>
      </c>
      <c r="C1012" s="118">
        <f t="shared" si="50"/>
        <v>1</v>
      </c>
      <c r="D1012" s="119" t="s">
        <v>25</v>
      </c>
      <c r="E1012" s="119" t="s">
        <v>2559</v>
      </c>
      <c r="F1012" s="211"/>
      <c r="G1012" s="119" t="s">
        <v>2560</v>
      </c>
      <c r="H1012" s="119"/>
      <c r="J1012" s="119"/>
      <c r="K1012" s="120"/>
      <c r="L1012" s="120" t="s">
        <v>32</v>
      </c>
      <c r="M1012" s="119" t="s">
        <v>33</v>
      </c>
      <c r="N1012" s="232">
        <v>43805</v>
      </c>
      <c r="O1012" s="232">
        <v>44131</v>
      </c>
      <c r="P1012" s="124">
        <f t="shared" si="51"/>
        <v>10</v>
      </c>
      <c r="Q1012" s="125">
        <v>2</v>
      </c>
      <c r="R1012" s="125">
        <f ca="1">TODAY()-O1012</f>
        <v>547</v>
      </c>
      <c r="S1012" s="119" t="s">
        <v>92</v>
      </c>
      <c r="T1012" s="126">
        <v>44134</v>
      </c>
      <c r="U1012" s="116"/>
      <c r="V1012" s="116"/>
      <c r="W1012" s="116"/>
      <c r="X1012" s="116"/>
      <c r="Y1012" s="127"/>
    </row>
    <row r="1013" spans="1:25">
      <c r="A1013" s="116">
        <v>1013</v>
      </c>
      <c r="B1013" s="117">
        <v>43466</v>
      </c>
      <c r="C1013" s="118">
        <f t="shared" si="50"/>
        <v>1</v>
      </c>
      <c r="D1013" s="119" t="s">
        <v>25</v>
      </c>
      <c r="E1013" s="119" t="s">
        <v>2561</v>
      </c>
      <c r="F1013" s="211"/>
      <c r="G1013" s="119" t="s">
        <v>2562</v>
      </c>
      <c r="H1013" s="119"/>
      <c r="I1013" s="121" t="s">
        <v>42</v>
      </c>
      <c r="J1013" s="119" t="s">
        <v>82</v>
      </c>
      <c r="K1013" s="120"/>
      <c r="L1013" s="120" t="s">
        <v>32</v>
      </c>
      <c r="M1013" s="119" t="s">
        <v>33</v>
      </c>
      <c r="N1013" s="232">
        <v>43805</v>
      </c>
      <c r="O1013" s="232">
        <v>44131</v>
      </c>
      <c r="P1013" s="124">
        <f t="shared" si="51"/>
        <v>10</v>
      </c>
      <c r="Q1013" s="125">
        <v>3</v>
      </c>
      <c r="R1013" s="125">
        <f ca="1">TODAY()-O1013</f>
        <v>547</v>
      </c>
      <c r="S1013" s="119"/>
      <c r="U1013" s="116"/>
      <c r="V1013" s="116"/>
      <c r="W1013" s="116"/>
      <c r="X1013" s="116"/>
      <c r="Y1013" s="127"/>
    </row>
    <row r="1014" spans="1:25" ht="27.6">
      <c r="A1014" s="116">
        <v>1014</v>
      </c>
      <c r="B1014" s="117">
        <v>43466</v>
      </c>
      <c r="C1014" s="118">
        <f t="shared" si="50"/>
        <v>1</v>
      </c>
      <c r="D1014" s="119" t="s">
        <v>25</v>
      </c>
      <c r="E1014" s="119" t="s">
        <v>2563</v>
      </c>
      <c r="F1014" s="211" t="s">
        <v>2564</v>
      </c>
      <c r="G1014" s="119" t="s">
        <v>2565</v>
      </c>
      <c r="H1014" s="119" t="s">
        <v>53</v>
      </c>
      <c r="I1014" s="119" t="s">
        <v>63</v>
      </c>
      <c r="J1014" s="119" t="s">
        <v>63</v>
      </c>
      <c r="K1014" s="120"/>
      <c r="L1014" s="120" t="s">
        <v>32</v>
      </c>
      <c r="M1014" s="119" t="s">
        <v>33</v>
      </c>
      <c r="N1014" s="232">
        <v>44258</v>
      </c>
      <c r="O1014" s="232">
        <v>44483</v>
      </c>
      <c r="P1014" s="124">
        <f t="shared" si="51"/>
        <v>10</v>
      </c>
      <c r="S1014" s="119"/>
      <c r="U1014" s="116"/>
      <c r="V1014" s="116"/>
      <c r="W1014" s="116"/>
      <c r="X1014" s="116"/>
      <c r="Y1014" s="127" t="s">
        <v>162</v>
      </c>
    </row>
    <row r="1015" spans="1:25">
      <c r="A1015" s="116">
        <v>1015</v>
      </c>
      <c r="B1015" s="117">
        <v>43466</v>
      </c>
      <c r="C1015" s="118">
        <f t="shared" si="50"/>
        <v>1</v>
      </c>
      <c r="D1015" s="119" t="s">
        <v>37</v>
      </c>
      <c r="E1015" s="119" t="s">
        <v>2566</v>
      </c>
      <c r="F1015" s="211"/>
      <c r="G1015" s="119" t="s">
        <v>2567</v>
      </c>
      <c r="H1015" s="119"/>
      <c r="J1015" s="119"/>
      <c r="K1015" s="120"/>
      <c r="L1015" s="120" t="s">
        <v>32</v>
      </c>
      <c r="M1015" s="119" t="s">
        <v>78</v>
      </c>
      <c r="N1015" s="232"/>
      <c r="P1015" s="124">
        <f t="shared" si="51"/>
        <v>0</v>
      </c>
      <c r="S1015" s="119"/>
      <c r="U1015" s="116"/>
      <c r="V1015" s="116"/>
      <c r="W1015" s="116"/>
      <c r="X1015" s="116"/>
      <c r="Y1015" s="127" t="s">
        <v>356</v>
      </c>
    </row>
    <row r="1016" spans="1:25">
      <c r="A1016" s="116">
        <v>1016</v>
      </c>
      <c r="B1016" s="117">
        <v>43466</v>
      </c>
      <c r="C1016" s="118">
        <f t="shared" si="50"/>
        <v>1</v>
      </c>
      <c r="D1016" s="119"/>
      <c r="E1016" s="119" t="s">
        <v>2568</v>
      </c>
      <c r="F1016" s="211"/>
      <c r="G1016" s="119" t="s">
        <v>2569</v>
      </c>
      <c r="H1016" s="119"/>
      <c r="J1016" s="119"/>
      <c r="K1016" s="120"/>
      <c r="L1016" s="120" t="s">
        <v>32</v>
      </c>
      <c r="M1016" s="119" t="s">
        <v>78</v>
      </c>
      <c r="N1016" s="232"/>
      <c r="P1016" s="124">
        <f t="shared" si="51"/>
        <v>0</v>
      </c>
      <c r="S1016" s="119"/>
      <c r="U1016" s="116"/>
      <c r="V1016" s="116"/>
      <c r="W1016" s="116"/>
      <c r="X1016" s="116"/>
      <c r="Y1016" s="127"/>
    </row>
    <row r="1017" spans="1:25">
      <c r="A1017" s="116">
        <v>1017</v>
      </c>
      <c r="B1017" s="117">
        <v>43466</v>
      </c>
      <c r="C1017" s="118">
        <f t="shared" si="50"/>
        <v>1</v>
      </c>
      <c r="D1017" s="119"/>
      <c r="E1017" s="119" t="s">
        <v>2570</v>
      </c>
      <c r="F1017" s="211"/>
      <c r="G1017" s="119" t="s">
        <v>1314</v>
      </c>
      <c r="H1017" s="119"/>
      <c r="I1017" s="119" t="s">
        <v>42</v>
      </c>
      <c r="J1017" s="121" t="s">
        <v>91</v>
      </c>
      <c r="K1017" s="120"/>
      <c r="L1017" s="120" t="s">
        <v>32</v>
      </c>
      <c r="M1017" s="119" t="s">
        <v>33</v>
      </c>
      <c r="N1017" s="232" t="s">
        <v>280</v>
      </c>
      <c r="P1017" s="124">
        <f t="shared" si="51"/>
        <v>0</v>
      </c>
      <c r="S1017" s="119" t="s">
        <v>92</v>
      </c>
      <c r="U1017" s="116"/>
      <c r="V1017" s="116"/>
      <c r="W1017" s="116"/>
      <c r="X1017" s="116"/>
      <c r="Y1017" s="127"/>
    </row>
    <row r="1018" spans="1:25">
      <c r="A1018" s="116">
        <v>1018</v>
      </c>
      <c r="B1018" s="117">
        <v>43466</v>
      </c>
      <c r="C1018" s="118">
        <f t="shared" si="50"/>
        <v>1</v>
      </c>
      <c r="D1018" s="119" t="s">
        <v>37</v>
      </c>
      <c r="E1018" s="119" t="s">
        <v>2571</v>
      </c>
      <c r="F1018" s="211"/>
      <c r="G1018" s="119" t="s">
        <v>1429</v>
      </c>
      <c r="H1018" s="119"/>
      <c r="I1018" s="121" t="s">
        <v>42</v>
      </c>
      <c r="J1018" s="142" t="s">
        <v>2268</v>
      </c>
      <c r="K1018" s="120"/>
      <c r="L1018" s="120" t="s">
        <v>32</v>
      </c>
      <c r="M1018" s="119" t="s">
        <v>33</v>
      </c>
      <c r="N1018" s="232" t="s">
        <v>280</v>
      </c>
      <c r="O1018" s="232">
        <v>44027</v>
      </c>
      <c r="P1018" s="124">
        <f t="shared" si="51"/>
        <v>7</v>
      </c>
      <c r="Q1018" s="125">
        <v>2</v>
      </c>
      <c r="R1018" s="125">
        <f ca="1">TODAY()-O1018</f>
        <v>651</v>
      </c>
      <c r="S1018" s="119" t="s">
        <v>92</v>
      </c>
      <c r="T1018" s="126">
        <v>44034</v>
      </c>
      <c r="U1018" s="116"/>
      <c r="V1018" s="116"/>
      <c r="W1018" s="116"/>
      <c r="X1018" s="116"/>
      <c r="Y1018" s="127" t="s">
        <v>356</v>
      </c>
    </row>
    <row r="1019" spans="1:25">
      <c r="A1019" s="116">
        <v>1019</v>
      </c>
      <c r="B1019" s="117">
        <v>43466</v>
      </c>
      <c r="C1019" s="118">
        <f t="shared" si="50"/>
        <v>1</v>
      </c>
      <c r="D1019" s="119"/>
      <c r="E1019" s="119" t="s">
        <v>2572</v>
      </c>
      <c r="F1019" s="211"/>
      <c r="G1019" s="119" t="s">
        <v>2573</v>
      </c>
      <c r="H1019" s="119"/>
      <c r="J1019" s="119"/>
      <c r="K1019" s="120"/>
      <c r="L1019" s="120" t="s">
        <v>32</v>
      </c>
      <c r="M1019" s="119" t="s">
        <v>78</v>
      </c>
      <c r="N1019" s="232"/>
      <c r="P1019" s="124">
        <f t="shared" si="51"/>
        <v>0</v>
      </c>
      <c r="S1019" s="119"/>
      <c r="U1019" s="116"/>
      <c r="V1019" s="116"/>
      <c r="W1019" s="116"/>
      <c r="X1019" s="116"/>
      <c r="Y1019" s="127"/>
    </row>
    <row r="1020" spans="1:25">
      <c r="A1020" s="116">
        <v>1020</v>
      </c>
      <c r="B1020" s="117">
        <v>43466</v>
      </c>
      <c r="C1020" s="118">
        <f t="shared" si="50"/>
        <v>1</v>
      </c>
      <c r="D1020" s="119"/>
      <c r="E1020" s="119" t="s">
        <v>2574</v>
      </c>
      <c r="F1020" s="211"/>
      <c r="G1020" s="119" t="s">
        <v>2575</v>
      </c>
      <c r="H1020" s="119"/>
      <c r="I1020" s="119" t="s">
        <v>63</v>
      </c>
      <c r="J1020" s="121" t="s">
        <v>328</v>
      </c>
      <c r="K1020" s="120"/>
      <c r="L1020" s="120" t="s">
        <v>32</v>
      </c>
      <c r="M1020" s="119" t="s">
        <v>33</v>
      </c>
      <c r="N1020" s="232" t="s">
        <v>280</v>
      </c>
      <c r="P1020" s="124">
        <f t="shared" si="51"/>
        <v>0</v>
      </c>
      <c r="S1020" s="119"/>
      <c r="U1020" s="116"/>
      <c r="V1020" s="116"/>
      <c r="W1020" s="116"/>
      <c r="X1020" s="116"/>
      <c r="Y1020" s="127" t="s">
        <v>356</v>
      </c>
    </row>
    <row r="1021" spans="1:25">
      <c r="A1021" s="116">
        <v>1021</v>
      </c>
      <c r="B1021" s="117">
        <v>43466</v>
      </c>
      <c r="C1021" s="118">
        <f t="shared" si="50"/>
        <v>1</v>
      </c>
      <c r="E1021" s="119" t="s">
        <v>2576</v>
      </c>
      <c r="F1021" s="211"/>
      <c r="G1021" s="119" t="s">
        <v>2577</v>
      </c>
      <c r="H1021" s="119"/>
      <c r="J1021" s="119"/>
      <c r="K1021" s="120"/>
      <c r="L1021" s="120" t="s">
        <v>32</v>
      </c>
      <c r="M1021" s="119" t="s">
        <v>33</v>
      </c>
      <c r="N1021" s="232" t="s">
        <v>280</v>
      </c>
      <c r="P1021" s="124">
        <f t="shared" si="51"/>
        <v>0</v>
      </c>
      <c r="S1021" s="119" t="s">
        <v>34</v>
      </c>
      <c r="U1021" s="116"/>
      <c r="V1021" s="116"/>
      <c r="W1021" s="116"/>
      <c r="X1021" s="116"/>
      <c r="Y1021" s="127"/>
    </row>
    <row r="1022" spans="1:25">
      <c r="A1022" s="116">
        <v>1022</v>
      </c>
      <c r="B1022" s="117">
        <v>43466</v>
      </c>
      <c r="C1022" s="118">
        <f t="shared" si="50"/>
        <v>1</v>
      </c>
      <c r="D1022" s="119"/>
      <c r="E1022" s="119" t="s">
        <v>2578</v>
      </c>
      <c r="F1022" s="211"/>
      <c r="G1022" s="119" t="s">
        <v>610</v>
      </c>
      <c r="H1022" s="119"/>
      <c r="I1022" s="119" t="s">
        <v>63</v>
      </c>
      <c r="J1022" s="121" t="s">
        <v>328</v>
      </c>
      <c r="K1022" s="120"/>
      <c r="L1022" s="120" t="s">
        <v>32</v>
      </c>
      <c r="M1022" s="119" t="s">
        <v>33</v>
      </c>
      <c r="N1022" s="232" t="s">
        <v>280</v>
      </c>
      <c r="P1022" s="124">
        <f t="shared" si="51"/>
        <v>0</v>
      </c>
      <c r="S1022" s="119"/>
      <c r="U1022" s="116"/>
      <c r="V1022" s="116"/>
      <c r="W1022" s="116"/>
      <c r="X1022" s="116"/>
      <c r="Y1022" s="127" t="s">
        <v>356</v>
      </c>
    </row>
    <row r="1023" spans="1:25">
      <c r="A1023" s="116">
        <v>1023</v>
      </c>
      <c r="B1023" s="166">
        <v>44603</v>
      </c>
      <c r="C1023" s="118">
        <f t="shared" si="50"/>
        <v>2</v>
      </c>
      <c r="D1023" s="119" t="s">
        <v>252</v>
      </c>
      <c r="E1023" s="119" t="s">
        <v>2579</v>
      </c>
      <c r="F1023" s="211" t="s">
        <v>2580</v>
      </c>
      <c r="G1023" s="119" t="s">
        <v>610</v>
      </c>
      <c r="H1023" s="119" t="s">
        <v>41</v>
      </c>
      <c r="I1023" s="121" t="s">
        <v>2581</v>
      </c>
      <c r="J1023" s="119" t="s">
        <v>63</v>
      </c>
      <c r="K1023" s="120" t="s">
        <v>584</v>
      </c>
      <c r="L1023" s="120" t="s">
        <v>32</v>
      </c>
      <c r="M1023" s="119" t="s">
        <v>78</v>
      </c>
      <c r="N1023" s="232"/>
      <c r="P1023" s="124">
        <f t="shared" si="51"/>
        <v>0</v>
      </c>
      <c r="S1023" s="119"/>
      <c r="U1023" s="116"/>
      <c r="V1023" s="116"/>
      <c r="W1023" s="116"/>
      <c r="X1023" s="116"/>
      <c r="Y1023" s="127"/>
    </row>
    <row r="1024" spans="1:25">
      <c r="A1024" s="116">
        <v>1024</v>
      </c>
      <c r="B1024" s="118">
        <v>2019</v>
      </c>
      <c r="C1024" s="118">
        <f t="shared" si="50"/>
        <v>7</v>
      </c>
      <c r="D1024" s="119" t="s">
        <v>252</v>
      </c>
      <c r="E1024" s="119" t="s">
        <v>2582</v>
      </c>
      <c r="F1024" s="211" t="s">
        <v>2583</v>
      </c>
      <c r="G1024" s="119" t="s">
        <v>610</v>
      </c>
      <c r="H1024" s="119" t="s">
        <v>41</v>
      </c>
      <c r="I1024" s="119" t="s">
        <v>63</v>
      </c>
      <c r="J1024" s="119" t="s">
        <v>63</v>
      </c>
      <c r="K1024" s="120"/>
      <c r="L1024" s="120" t="s">
        <v>32</v>
      </c>
      <c r="M1024" s="119" t="s">
        <v>33</v>
      </c>
      <c r="N1024" s="232">
        <v>43803</v>
      </c>
      <c r="O1024" s="131">
        <v>44530</v>
      </c>
      <c r="P1024" s="124">
        <f t="shared" si="51"/>
        <v>11</v>
      </c>
      <c r="Q1024" s="118">
        <v>1</v>
      </c>
      <c r="R1024" s="125">
        <f ca="1">TODAY()-O1024</f>
        <v>148</v>
      </c>
      <c r="S1024" s="119"/>
      <c r="U1024" s="116"/>
      <c r="V1024" s="116"/>
      <c r="W1024" s="116"/>
      <c r="X1024" s="116"/>
      <c r="Y1024" s="127" t="s">
        <v>1211</v>
      </c>
    </row>
    <row r="1025" spans="1:25">
      <c r="A1025" s="116">
        <v>1025</v>
      </c>
      <c r="B1025" s="118">
        <v>2019</v>
      </c>
      <c r="C1025" s="118">
        <f t="shared" si="50"/>
        <v>7</v>
      </c>
      <c r="D1025" s="119" t="s">
        <v>252</v>
      </c>
      <c r="E1025" s="119" t="s">
        <v>2584</v>
      </c>
      <c r="F1025" s="211" t="s">
        <v>2585</v>
      </c>
      <c r="G1025" s="119" t="s">
        <v>610</v>
      </c>
      <c r="H1025" s="119" t="s">
        <v>41</v>
      </c>
      <c r="I1025" s="119" t="s">
        <v>63</v>
      </c>
      <c r="J1025" s="119" t="s">
        <v>63</v>
      </c>
      <c r="K1025" s="120"/>
      <c r="L1025" s="120" t="s">
        <v>32</v>
      </c>
      <c r="M1025" s="119" t="s">
        <v>33</v>
      </c>
      <c r="N1025" s="232">
        <v>43805</v>
      </c>
      <c r="O1025" s="232">
        <v>44610</v>
      </c>
      <c r="P1025" s="124">
        <f t="shared" si="51"/>
        <v>2</v>
      </c>
      <c r="Q1025" s="118">
        <v>1</v>
      </c>
      <c r="R1025" s="125">
        <f ca="1">TODAY()-O1025</f>
        <v>68</v>
      </c>
      <c r="S1025" s="119"/>
      <c r="U1025" s="116"/>
      <c r="V1025" s="116"/>
      <c r="W1025" s="116"/>
      <c r="X1025" s="116"/>
      <c r="Y1025" s="127" t="s">
        <v>1211</v>
      </c>
    </row>
    <row r="1026" spans="1:25">
      <c r="A1026" s="116">
        <v>1026</v>
      </c>
      <c r="B1026" s="118">
        <v>2019</v>
      </c>
      <c r="C1026" s="118">
        <f t="shared" si="50"/>
        <v>7</v>
      </c>
      <c r="D1026" s="119" t="s">
        <v>37</v>
      </c>
      <c r="E1026" s="119" t="s">
        <v>2586</v>
      </c>
      <c r="F1026" s="211"/>
      <c r="G1026" s="119" t="s">
        <v>610</v>
      </c>
      <c r="H1026" s="119"/>
      <c r="J1026" s="119"/>
      <c r="K1026" s="120"/>
      <c r="L1026" s="120" t="s">
        <v>32</v>
      </c>
      <c r="M1026" s="119" t="s">
        <v>33</v>
      </c>
      <c r="N1026" s="232">
        <v>43719</v>
      </c>
      <c r="O1026" s="232">
        <v>44266</v>
      </c>
      <c r="P1026" s="124">
        <f t="shared" si="51"/>
        <v>3</v>
      </c>
      <c r="Q1026" s="125">
        <v>2</v>
      </c>
      <c r="R1026" s="125">
        <f ca="1">TODAY()-O1026</f>
        <v>412</v>
      </c>
      <c r="S1026" s="119" t="s">
        <v>237</v>
      </c>
      <c r="U1026" s="116"/>
      <c r="V1026" s="116"/>
      <c r="W1026" s="116"/>
      <c r="X1026" s="116"/>
    </row>
    <row r="1027" spans="1:25">
      <c r="A1027" s="116">
        <v>1027</v>
      </c>
      <c r="B1027" s="118">
        <v>2019</v>
      </c>
      <c r="C1027" s="118">
        <f t="shared" si="50"/>
        <v>7</v>
      </c>
      <c r="D1027" s="119" t="s">
        <v>37</v>
      </c>
      <c r="E1027" s="119" t="s">
        <v>2587</v>
      </c>
      <c r="F1027" s="211"/>
      <c r="G1027" s="119" t="s">
        <v>381</v>
      </c>
      <c r="H1027" s="119"/>
      <c r="J1027" s="119"/>
      <c r="K1027" s="120"/>
      <c r="L1027" s="120" t="s">
        <v>32</v>
      </c>
      <c r="M1027" s="119" t="s">
        <v>78</v>
      </c>
      <c r="N1027" s="232"/>
      <c r="P1027" s="124">
        <f t="shared" si="51"/>
        <v>0</v>
      </c>
      <c r="S1027" s="119"/>
      <c r="U1027" s="116"/>
      <c r="V1027" s="116"/>
      <c r="W1027" s="116"/>
      <c r="X1027" s="116"/>
      <c r="Y1027" s="127" t="s">
        <v>356</v>
      </c>
    </row>
    <row r="1028" spans="1:25">
      <c r="A1028" s="116">
        <v>1028</v>
      </c>
      <c r="B1028" s="118">
        <v>2019</v>
      </c>
      <c r="C1028" s="118">
        <f t="shared" si="50"/>
        <v>7</v>
      </c>
      <c r="D1028" s="119" t="s">
        <v>37</v>
      </c>
      <c r="E1028" s="119" t="s">
        <v>2588</v>
      </c>
      <c r="F1028" s="211"/>
      <c r="G1028" s="119" t="s">
        <v>381</v>
      </c>
      <c r="H1028" s="119"/>
      <c r="J1028" s="119"/>
      <c r="K1028" s="120"/>
      <c r="L1028" s="120" t="s">
        <v>32</v>
      </c>
      <c r="M1028" s="119" t="s">
        <v>78</v>
      </c>
      <c r="N1028" s="232"/>
      <c r="P1028" s="124">
        <f t="shared" si="51"/>
        <v>0</v>
      </c>
      <c r="S1028" s="119"/>
      <c r="U1028" s="116"/>
      <c r="V1028" s="116"/>
      <c r="W1028" s="116"/>
      <c r="X1028" s="116"/>
      <c r="Y1028" s="127" t="s">
        <v>356</v>
      </c>
    </row>
    <row r="1029" spans="1:25">
      <c r="A1029" s="116">
        <v>1029</v>
      </c>
      <c r="B1029" s="118">
        <v>2019</v>
      </c>
      <c r="C1029" s="118">
        <f t="shared" si="50"/>
        <v>7</v>
      </c>
      <c r="D1029" s="119" t="s">
        <v>37</v>
      </c>
      <c r="E1029" s="119" t="s">
        <v>2589</v>
      </c>
      <c r="F1029" s="211"/>
      <c r="G1029" s="119" t="s">
        <v>381</v>
      </c>
      <c r="H1029" s="120"/>
      <c r="J1029" s="119"/>
      <c r="K1029" s="120"/>
      <c r="L1029" s="120" t="s">
        <v>32</v>
      </c>
      <c r="M1029" s="120" t="s">
        <v>33</v>
      </c>
      <c r="N1029" s="131" t="s">
        <v>280</v>
      </c>
      <c r="O1029" s="157"/>
      <c r="P1029" s="124">
        <f t="shared" si="51"/>
        <v>0</v>
      </c>
      <c r="Q1029" s="127"/>
      <c r="R1029" s="126"/>
      <c r="S1029" s="120" t="s">
        <v>34</v>
      </c>
      <c r="T1029" s="116"/>
      <c r="U1029" s="116"/>
      <c r="V1029" s="116"/>
      <c r="W1029" s="116"/>
      <c r="X1029" s="116"/>
      <c r="Y1029" s="127" t="s">
        <v>2590</v>
      </c>
    </row>
    <row r="1030" spans="1:25">
      <c r="A1030" s="116">
        <v>1030</v>
      </c>
      <c r="B1030" s="118">
        <v>2019</v>
      </c>
      <c r="C1030" s="118">
        <f t="shared" si="50"/>
        <v>7</v>
      </c>
      <c r="D1030" s="119"/>
      <c r="E1030" s="119" t="s">
        <v>2591</v>
      </c>
      <c r="F1030" s="211"/>
      <c r="G1030" s="119" t="s">
        <v>2592</v>
      </c>
      <c r="H1030" s="119"/>
      <c r="I1030" s="121" t="s">
        <v>63</v>
      </c>
      <c r="J1030" s="121" t="s">
        <v>2593</v>
      </c>
      <c r="K1030" s="120"/>
      <c r="L1030" s="120" t="s">
        <v>32</v>
      </c>
      <c r="M1030" s="119" t="s">
        <v>33</v>
      </c>
      <c r="N1030" s="232" t="s">
        <v>280</v>
      </c>
      <c r="P1030" s="124">
        <f t="shared" si="51"/>
        <v>0</v>
      </c>
      <c r="S1030" s="119"/>
      <c r="U1030" s="116"/>
      <c r="V1030" s="116"/>
      <c r="W1030" s="116"/>
      <c r="X1030" s="116"/>
      <c r="Y1030" s="127" t="s">
        <v>356</v>
      </c>
    </row>
    <row r="1031" spans="1:25">
      <c r="A1031" s="116">
        <v>1031</v>
      </c>
      <c r="B1031" s="118">
        <v>2019</v>
      </c>
      <c r="C1031" s="118">
        <f t="shared" si="50"/>
        <v>7</v>
      </c>
      <c r="D1031" s="119" t="s">
        <v>37</v>
      </c>
      <c r="E1031" s="119" t="s">
        <v>2594</v>
      </c>
      <c r="F1031" s="211"/>
      <c r="G1031" s="119" t="s">
        <v>381</v>
      </c>
      <c r="H1031" s="119"/>
      <c r="J1031" s="119"/>
      <c r="K1031" s="120"/>
      <c r="L1031" s="120" t="s">
        <v>32</v>
      </c>
      <c r="M1031" s="119" t="s">
        <v>78</v>
      </c>
      <c r="N1031" s="232"/>
      <c r="P1031" s="124">
        <f t="shared" si="51"/>
        <v>0</v>
      </c>
      <c r="S1031" s="119"/>
      <c r="U1031" s="116"/>
      <c r="V1031" s="116"/>
      <c r="W1031" s="116"/>
      <c r="X1031" s="116"/>
      <c r="Y1031" s="127" t="s">
        <v>356</v>
      </c>
    </row>
    <row r="1032" spans="1:25">
      <c r="A1032" s="116">
        <v>1032</v>
      </c>
      <c r="B1032" s="118">
        <v>2019</v>
      </c>
      <c r="C1032" s="118">
        <f t="shared" si="50"/>
        <v>7</v>
      </c>
      <c r="D1032" s="119" t="s">
        <v>37</v>
      </c>
      <c r="E1032" s="119" t="s">
        <v>2595</v>
      </c>
      <c r="F1032" s="211"/>
      <c r="G1032" s="119" t="s">
        <v>381</v>
      </c>
      <c r="H1032" s="119"/>
      <c r="I1032" s="121" t="s">
        <v>42</v>
      </c>
      <c r="J1032" s="119" t="s">
        <v>417</v>
      </c>
      <c r="K1032" s="120"/>
      <c r="L1032" s="120" t="s">
        <v>32</v>
      </c>
      <c r="M1032" s="119" t="s">
        <v>33</v>
      </c>
      <c r="N1032" s="232"/>
      <c r="O1032" s="232">
        <v>44027</v>
      </c>
      <c r="P1032" s="124">
        <f t="shared" si="51"/>
        <v>7</v>
      </c>
      <c r="Q1032" s="125">
        <v>2</v>
      </c>
      <c r="R1032" s="125">
        <f ca="1">TODAY()-O1032</f>
        <v>651</v>
      </c>
      <c r="S1032" s="119"/>
      <c r="U1032" s="116"/>
      <c r="V1032" s="116"/>
      <c r="W1032" s="116"/>
      <c r="X1032" s="116"/>
      <c r="Y1032" s="127" t="s">
        <v>356</v>
      </c>
    </row>
    <row r="1033" spans="1:25">
      <c r="A1033" s="116">
        <v>1033</v>
      </c>
      <c r="B1033" s="118">
        <v>2019</v>
      </c>
      <c r="C1033" s="118">
        <f t="shared" si="50"/>
        <v>7</v>
      </c>
      <c r="D1033" s="119" t="s">
        <v>37</v>
      </c>
      <c r="E1033" s="119" t="s">
        <v>2596</v>
      </c>
      <c r="F1033" s="211"/>
      <c r="G1033" s="119" t="s">
        <v>381</v>
      </c>
      <c r="H1033" s="119"/>
      <c r="J1033" s="119"/>
      <c r="K1033" s="120"/>
      <c r="L1033" s="120" t="s">
        <v>32</v>
      </c>
      <c r="M1033" s="119" t="s">
        <v>78</v>
      </c>
      <c r="N1033" s="232"/>
      <c r="P1033" s="124">
        <f t="shared" si="51"/>
        <v>0</v>
      </c>
      <c r="S1033" s="119"/>
      <c r="U1033" s="116"/>
      <c r="V1033" s="116"/>
      <c r="W1033" s="116"/>
      <c r="X1033" s="116"/>
      <c r="Y1033" s="127" t="s">
        <v>356</v>
      </c>
    </row>
    <row r="1034" spans="1:25">
      <c r="A1034" s="116">
        <v>1034</v>
      </c>
      <c r="B1034" s="118">
        <v>2019</v>
      </c>
      <c r="C1034" s="118">
        <f t="shared" si="50"/>
        <v>7</v>
      </c>
      <c r="D1034" s="119" t="s">
        <v>25</v>
      </c>
      <c r="E1034" s="119" t="s">
        <v>2597</v>
      </c>
      <c r="F1034" s="211" t="s">
        <v>627</v>
      </c>
      <c r="G1034" s="119" t="s">
        <v>2598</v>
      </c>
      <c r="H1034" s="119"/>
      <c r="I1034" s="121" t="s">
        <v>42</v>
      </c>
      <c r="J1034" s="119" t="s">
        <v>417</v>
      </c>
      <c r="K1034" s="120"/>
      <c r="L1034" s="120" t="s">
        <v>32</v>
      </c>
      <c r="M1034" s="119" t="s">
        <v>33</v>
      </c>
      <c r="N1034" s="232">
        <v>43803</v>
      </c>
      <c r="O1034" s="232">
        <v>44131</v>
      </c>
      <c r="P1034" s="124">
        <f t="shared" si="51"/>
        <v>10</v>
      </c>
      <c r="Q1034" s="125">
        <v>3</v>
      </c>
      <c r="R1034" s="125">
        <f ca="1">TODAY()-O1034</f>
        <v>547</v>
      </c>
      <c r="S1034" s="119"/>
      <c r="U1034" s="116"/>
      <c r="V1034" s="116"/>
      <c r="W1034" s="116"/>
      <c r="X1034" s="116"/>
      <c r="Y1034" s="127"/>
    </row>
    <row r="1035" spans="1:25">
      <c r="A1035" s="116">
        <v>1035</v>
      </c>
      <c r="B1035" s="118">
        <v>2019</v>
      </c>
      <c r="C1035" s="118">
        <f t="shared" si="50"/>
        <v>7</v>
      </c>
      <c r="D1035" s="119" t="s">
        <v>252</v>
      </c>
      <c r="E1035" s="119" t="s">
        <v>2599</v>
      </c>
      <c r="F1035" s="211" t="s">
        <v>2600</v>
      </c>
      <c r="G1035" s="119" t="s">
        <v>381</v>
      </c>
      <c r="H1035" s="119" t="s">
        <v>41</v>
      </c>
      <c r="I1035" s="119" t="s">
        <v>42</v>
      </c>
      <c r="K1035" s="120"/>
      <c r="L1035" s="120" t="s">
        <v>32</v>
      </c>
      <c r="M1035" s="119" t="s">
        <v>2244</v>
      </c>
      <c r="N1035" s="232">
        <v>44259</v>
      </c>
      <c r="P1035" s="124">
        <f t="shared" si="51"/>
        <v>0</v>
      </c>
      <c r="S1035" s="119"/>
      <c r="U1035" s="116"/>
      <c r="V1035" s="116"/>
      <c r="W1035" s="116"/>
      <c r="X1035" s="116"/>
      <c r="Y1035" s="127" t="s">
        <v>1713</v>
      </c>
    </row>
    <row r="1036" spans="1:25">
      <c r="A1036" s="116">
        <v>1036</v>
      </c>
      <c r="B1036" s="118">
        <v>2019</v>
      </c>
      <c r="C1036" s="118">
        <f t="shared" si="50"/>
        <v>7</v>
      </c>
      <c r="D1036" s="119" t="s">
        <v>25</v>
      </c>
      <c r="E1036" s="119" t="s">
        <v>2601</v>
      </c>
      <c r="F1036" s="211"/>
      <c r="G1036" s="119" t="s">
        <v>381</v>
      </c>
      <c r="H1036" s="119"/>
      <c r="I1036" s="119" t="s">
        <v>42</v>
      </c>
      <c r="J1036" s="121" t="s">
        <v>199</v>
      </c>
      <c r="K1036" s="120"/>
      <c r="L1036" s="120" t="s">
        <v>32</v>
      </c>
      <c r="M1036" s="119" t="s">
        <v>33</v>
      </c>
      <c r="N1036" s="232">
        <v>43803</v>
      </c>
      <c r="O1036" s="232">
        <v>44131</v>
      </c>
      <c r="P1036" s="124">
        <f t="shared" si="51"/>
        <v>10</v>
      </c>
      <c r="Q1036" s="125">
        <v>3</v>
      </c>
      <c r="R1036" s="125">
        <f ca="1">TODAY()-O1036</f>
        <v>547</v>
      </c>
      <c r="S1036" s="119"/>
      <c r="U1036" s="116"/>
      <c r="V1036" s="116"/>
      <c r="W1036" s="116"/>
      <c r="X1036" s="116"/>
      <c r="Y1036" s="127"/>
    </row>
    <row r="1037" spans="1:25">
      <c r="A1037" s="116">
        <v>1037</v>
      </c>
      <c r="B1037" s="118">
        <v>2019</v>
      </c>
      <c r="C1037" s="118">
        <f t="shared" ref="C1037:C1100" si="52">IF(B1037&lt;&gt;0,MONTH(B1037),0)</f>
        <v>7</v>
      </c>
      <c r="D1037" s="119" t="s">
        <v>37</v>
      </c>
      <c r="E1037" s="119" t="s">
        <v>2602</v>
      </c>
      <c r="F1037" s="211"/>
      <c r="G1037" s="119" t="s">
        <v>381</v>
      </c>
      <c r="H1037" s="119"/>
      <c r="J1037" s="119"/>
      <c r="K1037" s="120"/>
      <c r="L1037" s="120" t="s">
        <v>32</v>
      </c>
      <c r="M1037" s="119" t="s">
        <v>78</v>
      </c>
      <c r="N1037" s="232"/>
      <c r="P1037" s="124">
        <f t="shared" si="51"/>
        <v>0</v>
      </c>
      <c r="S1037" s="119"/>
      <c r="U1037" s="116"/>
      <c r="V1037" s="116"/>
      <c r="W1037" s="116"/>
      <c r="X1037" s="116"/>
      <c r="Y1037" s="127" t="s">
        <v>356</v>
      </c>
    </row>
    <row r="1038" spans="1:25">
      <c r="A1038" s="116">
        <v>1038</v>
      </c>
      <c r="B1038" s="118">
        <v>2019</v>
      </c>
      <c r="C1038" s="118">
        <f t="shared" si="52"/>
        <v>7</v>
      </c>
      <c r="D1038" s="119"/>
      <c r="E1038" s="119" t="s">
        <v>2603</v>
      </c>
      <c r="F1038" s="211"/>
      <c r="G1038" s="119" t="s">
        <v>2604</v>
      </c>
      <c r="H1038" s="119"/>
      <c r="J1038" s="119"/>
      <c r="K1038" s="120"/>
      <c r="L1038" s="120" t="s">
        <v>32</v>
      </c>
      <c r="M1038" s="119" t="s">
        <v>78</v>
      </c>
      <c r="N1038" s="232"/>
      <c r="P1038" s="124">
        <f t="shared" si="51"/>
        <v>0</v>
      </c>
      <c r="S1038" s="119"/>
      <c r="U1038" s="116"/>
      <c r="V1038" s="116"/>
      <c r="W1038" s="116"/>
      <c r="X1038" s="116"/>
      <c r="Y1038" s="127"/>
    </row>
    <row r="1039" spans="1:25">
      <c r="A1039" s="116">
        <v>1039</v>
      </c>
      <c r="B1039" s="118">
        <v>2019</v>
      </c>
      <c r="C1039" s="118">
        <f t="shared" si="52"/>
        <v>7</v>
      </c>
      <c r="D1039" s="119"/>
      <c r="E1039" s="119" t="s">
        <v>2605</v>
      </c>
      <c r="F1039" s="211"/>
      <c r="G1039" s="119" t="s">
        <v>2606</v>
      </c>
      <c r="H1039" s="119"/>
      <c r="J1039" s="119"/>
      <c r="K1039" s="120"/>
      <c r="L1039" s="120" t="s">
        <v>32</v>
      </c>
      <c r="M1039" s="119" t="s">
        <v>33</v>
      </c>
      <c r="N1039" s="232" t="s">
        <v>280</v>
      </c>
      <c r="P1039" s="124">
        <f t="shared" ref="P1039:P1102" si="53">IF(O1039&lt;&gt;0,MONTH(O1039),0)</f>
        <v>0</v>
      </c>
      <c r="R1039" s="124"/>
      <c r="S1039" s="119" t="s">
        <v>280</v>
      </c>
      <c r="U1039" s="116"/>
      <c r="V1039" s="116"/>
      <c r="W1039" s="116"/>
      <c r="X1039" s="116"/>
      <c r="Y1039" s="127"/>
    </row>
    <row r="1040" spans="1:25">
      <c r="A1040" s="116">
        <v>1040</v>
      </c>
      <c r="B1040" s="118">
        <v>2019</v>
      </c>
      <c r="C1040" s="118">
        <f t="shared" si="52"/>
        <v>7</v>
      </c>
      <c r="D1040" s="119"/>
      <c r="E1040" s="119" t="s">
        <v>2607</v>
      </c>
      <c r="F1040" s="211"/>
      <c r="G1040" s="119" t="s">
        <v>2608</v>
      </c>
      <c r="H1040" s="119"/>
      <c r="J1040" s="119"/>
      <c r="K1040" s="120"/>
      <c r="L1040" s="120" t="s">
        <v>32</v>
      </c>
      <c r="M1040" s="119" t="s">
        <v>78</v>
      </c>
      <c r="N1040" s="232"/>
      <c r="P1040" s="124">
        <f t="shared" si="53"/>
        <v>0</v>
      </c>
      <c r="S1040" s="119"/>
      <c r="U1040" s="116"/>
      <c r="V1040" s="116"/>
      <c r="W1040" s="116"/>
      <c r="X1040" s="116"/>
      <c r="Y1040" s="127"/>
    </row>
    <row r="1041" spans="1:25">
      <c r="A1041" s="116">
        <v>1041</v>
      </c>
      <c r="B1041" s="118">
        <v>2019</v>
      </c>
      <c r="C1041" s="118">
        <f t="shared" si="52"/>
        <v>7</v>
      </c>
      <c r="D1041" s="119"/>
      <c r="E1041" s="119" t="s">
        <v>2609</v>
      </c>
      <c r="F1041" s="211"/>
      <c r="G1041" s="119" t="s">
        <v>2610</v>
      </c>
      <c r="H1041" s="119"/>
      <c r="J1041" s="119"/>
      <c r="K1041" s="120"/>
      <c r="L1041" s="120" t="s">
        <v>32</v>
      </c>
      <c r="M1041" s="119" t="s">
        <v>78</v>
      </c>
      <c r="N1041" s="232"/>
      <c r="P1041" s="124">
        <f t="shared" si="53"/>
        <v>0</v>
      </c>
      <c r="S1041" s="119"/>
      <c r="U1041" s="116"/>
      <c r="V1041" s="116"/>
      <c r="W1041" s="116"/>
      <c r="X1041" s="116"/>
      <c r="Y1041" s="127"/>
    </row>
    <row r="1042" spans="1:25">
      <c r="A1042" s="116">
        <v>1042</v>
      </c>
      <c r="B1042" s="118">
        <v>2019</v>
      </c>
      <c r="C1042" s="118">
        <f t="shared" si="52"/>
        <v>7</v>
      </c>
      <c r="D1042" s="119" t="s">
        <v>37</v>
      </c>
      <c r="E1042" s="119" t="s">
        <v>2611</v>
      </c>
      <c r="F1042" s="211"/>
      <c r="G1042" s="119" t="s">
        <v>2612</v>
      </c>
      <c r="H1042" s="119"/>
      <c r="J1042" s="119"/>
      <c r="K1042" s="120"/>
      <c r="L1042" s="120" t="s">
        <v>32</v>
      </c>
      <c r="M1042" s="119" t="s">
        <v>78</v>
      </c>
      <c r="N1042" s="232"/>
      <c r="P1042" s="124">
        <f t="shared" si="53"/>
        <v>0</v>
      </c>
      <c r="Q1042" s="126"/>
      <c r="S1042" s="119"/>
      <c r="U1042" s="116"/>
      <c r="V1042" s="116"/>
      <c r="W1042" s="116"/>
      <c r="X1042" s="116"/>
      <c r="Y1042" s="127" t="s">
        <v>356</v>
      </c>
    </row>
    <row r="1043" spans="1:25">
      <c r="A1043" s="116">
        <v>1043</v>
      </c>
      <c r="B1043" s="118">
        <v>2019</v>
      </c>
      <c r="C1043" s="118">
        <f t="shared" si="52"/>
        <v>7</v>
      </c>
      <c r="D1043" s="119"/>
      <c r="E1043" s="119" t="s">
        <v>2613</v>
      </c>
      <c r="F1043" s="211"/>
      <c r="G1043" s="119" t="s">
        <v>2614</v>
      </c>
      <c r="H1043" s="119"/>
      <c r="J1043" s="119"/>
      <c r="K1043" s="120"/>
      <c r="L1043" s="120" t="s">
        <v>32</v>
      </c>
      <c r="M1043" s="119" t="s">
        <v>33</v>
      </c>
      <c r="N1043" s="232" t="s">
        <v>280</v>
      </c>
      <c r="P1043" s="124">
        <f t="shared" si="53"/>
        <v>0</v>
      </c>
      <c r="R1043" s="124"/>
      <c r="S1043" s="119" t="s">
        <v>280</v>
      </c>
      <c r="U1043" s="116"/>
      <c r="V1043" s="116"/>
      <c r="W1043" s="116"/>
      <c r="X1043" s="116"/>
      <c r="Y1043" s="127" t="s">
        <v>2615</v>
      </c>
    </row>
    <row r="1044" spans="1:25" ht="27.6">
      <c r="A1044" s="116">
        <v>1044</v>
      </c>
      <c r="B1044" s="118">
        <v>2019</v>
      </c>
      <c r="C1044" s="118">
        <f t="shared" si="52"/>
        <v>7</v>
      </c>
      <c r="D1044" s="119" t="s">
        <v>252</v>
      </c>
      <c r="E1044" s="119" t="s">
        <v>2616</v>
      </c>
      <c r="F1044" s="211" t="s">
        <v>2617</v>
      </c>
      <c r="G1044" s="119" t="s">
        <v>2331</v>
      </c>
      <c r="H1044" s="119" t="s">
        <v>53</v>
      </c>
      <c r="I1044" s="119" t="s">
        <v>196</v>
      </c>
      <c r="J1044" s="119" t="s">
        <v>196</v>
      </c>
      <c r="K1044" s="120"/>
      <c r="L1044" s="120" t="s">
        <v>32</v>
      </c>
      <c r="M1044" s="119" t="s">
        <v>33</v>
      </c>
      <c r="N1044" s="232">
        <v>44259</v>
      </c>
      <c r="O1044" s="131">
        <v>44396</v>
      </c>
      <c r="P1044" s="124">
        <f t="shared" si="53"/>
        <v>7</v>
      </c>
      <c r="Q1044" s="118">
        <v>2</v>
      </c>
      <c r="S1044" s="119" t="s">
        <v>237</v>
      </c>
      <c r="T1044" s="126">
        <v>44361</v>
      </c>
      <c r="U1044" s="116"/>
      <c r="V1044" s="116"/>
      <c r="W1044" s="116"/>
      <c r="X1044" s="116"/>
      <c r="Y1044" s="127" t="s">
        <v>1636</v>
      </c>
    </row>
    <row r="1045" spans="1:25">
      <c r="A1045" s="116">
        <v>1045</v>
      </c>
      <c r="B1045" s="118">
        <v>2019</v>
      </c>
      <c r="C1045" s="118">
        <f t="shared" si="52"/>
        <v>7</v>
      </c>
      <c r="D1045" s="119"/>
      <c r="E1045" s="119" t="s">
        <v>2618</v>
      </c>
      <c r="F1045" s="211"/>
      <c r="G1045" s="119" t="s">
        <v>2619</v>
      </c>
      <c r="H1045" s="119"/>
      <c r="J1045" s="119"/>
      <c r="K1045" s="120"/>
      <c r="L1045" s="120" t="s">
        <v>32</v>
      </c>
      <c r="M1045" s="119" t="s">
        <v>78</v>
      </c>
      <c r="N1045" s="232"/>
      <c r="P1045" s="124">
        <f t="shared" si="53"/>
        <v>0</v>
      </c>
      <c r="S1045" s="119"/>
      <c r="U1045" s="116"/>
      <c r="V1045" s="116"/>
      <c r="W1045" s="116"/>
      <c r="X1045" s="116"/>
      <c r="Y1045" s="127"/>
    </row>
    <row r="1046" spans="1:25">
      <c r="A1046" s="116">
        <v>1046</v>
      </c>
      <c r="B1046" s="118">
        <v>2019</v>
      </c>
      <c r="C1046" s="118">
        <f t="shared" si="52"/>
        <v>7</v>
      </c>
      <c r="D1046" s="119"/>
      <c r="E1046" s="119" t="s">
        <v>2620</v>
      </c>
      <c r="F1046" s="211"/>
      <c r="G1046" s="119" t="s">
        <v>2621</v>
      </c>
      <c r="H1046" s="119"/>
      <c r="J1046" s="119"/>
      <c r="K1046" s="120"/>
      <c r="L1046" s="120" t="s">
        <v>32</v>
      </c>
      <c r="M1046" s="119" t="s">
        <v>78</v>
      </c>
      <c r="N1046" s="232"/>
      <c r="P1046" s="124">
        <f t="shared" si="53"/>
        <v>0</v>
      </c>
      <c r="S1046" s="119"/>
      <c r="U1046" s="116"/>
      <c r="V1046" s="116"/>
      <c r="W1046" s="116"/>
      <c r="X1046" s="116"/>
      <c r="Y1046" s="127"/>
    </row>
    <row r="1047" spans="1:25">
      <c r="A1047" s="116">
        <v>1047</v>
      </c>
      <c r="B1047" s="118">
        <v>2019</v>
      </c>
      <c r="C1047" s="118">
        <f t="shared" si="52"/>
        <v>7</v>
      </c>
      <c r="D1047" s="119"/>
      <c r="E1047" s="119" t="s">
        <v>2622</v>
      </c>
      <c r="F1047" s="211"/>
      <c r="G1047" s="119" t="s">
        <v>2623</v>
      </c>
      <c r="H1047" s="119"/>
      <c r="J1047" s="119"/>
      <c r="K1047" s="120"/>
      <c r="L1047" s="120" t="s">
        <v>32</v>
      </c>
      <c r="M1047" s="119" t="s">
        <v>78</v>
      </c>
      <c r="N1047" s="232"/>
      <c r="P1047" s="124">
        <f t="shared" si="53"/>
        <v>0</v>
      </c>
      <c r="S1047" s="119"/>
      <c r="U1047" s="116"/>
      <c r="V1047" s="116"/>
      <c r="W1047" s="116"/>
      <c r="X1047" s="116"/>
      <c r="Y1047" s="127"/>
    </row>
    <row r="1048" spans="1:25">
      <c r="A1048" s="116">
        <v>1048</v>
      </c>
      <c r="B1048" s="118">
        <v>2019</v>
      </c>
      <c r="C1048" s="118">
        <f t="shared" si="52"/>
        <v>7</v>
      </c>
      <c r="D1048" s="119" t="s">
        <v>252</v>
      </c>
      <c r="E1048" s="119" t="s">
        <v>2624</v>
      </c>
      <c r="F1048" s="211" t="s">
        <v>2625</v>
      </c>
      <c r="G1048" s="119" t="s">
        <v>2626</v>
      </c>
      <c r="H1048" s="119" t="s">
        <v>48</v>
      </c>
      <c r="I1048" s="119" t="s">
        <v>63</v>
      </c>
      <c r="J1048" s="119" t="s">
        <v>63</v>
      </c>
      <c r="K1048" s="120"/>
      <c r="L1048" s="120" t="s">
        <v>32</v>
      </c>
      <c r="M1048" s="119" t="s">
        <v>33</v>
      </c>
      <c r="N1048" s="232">
        <v>44259</v>
      </c>
      <c r="P1048" s="124">
        <f t="shared" si="53"/>
        <v>0</v>
      </c>
      <c r="S1048" s="119" t="s">
        <v>135</v>
      </c>
      <c r="T1048" s="126">
        <v>44273</v>
      </c>
      <c r="U1048" s="116"/>
      <c r="V1048" s="116"/>
      <c r="W1048" s="116"/>
      <c r="X1048" s="116"/>
      <c r="Y1048" s="127" t="s">
        <v>1636</v>
      </c>
    </row>
    <row r="1049" spans="1:25">
      <c r="A1049" s="116">
        <v>1049</v>
      </c>
      <c r="B1049" s="118">
        <v>2019</v>
      </c>
      <c r="C1049" s="118">
        <f t="shared" si="52"/>
        <v>7</v>
      </c>
      <c r="D1049" s="119"/>
      <c r="E1049" s="119" t="s">
        <v>2627</v>
      </c>
      <c r="F1049" s="211"/>
      <c r="G1049" s="119" t="s">
        <v>2628</v>
      </c>
      <c r="H1049" s="119"/>
      <c r="J1049" s="119"/>
      <c r="K1049" s="120"/>
      <c r="L1049" s="120" t="s">
        <v>32</v>
      </c>
      <c r="M1049" s="119" t="s">
        <v>78</v>
      </c>
      <c r="N1049" s="232"/>
      <c r="P1049" s="124">
        <f t="shared" si="53"/>
        <v>0</v>
      </c>
      <c r="S1049" s="119"/>
      <c r="U1049" s="116"/>
      <c r="V1049" s="116"/>
      <c r="W1049" s="116"/>
      <c r="X1049" s="116"/>
      <c r="Y1049" s="127"/>
    </row>
    <row r="1050" spans="1:25">
      <c r="A1050" s="116">
        <v>1050</v>
      </c>
      <c r="B1050" s="118">
        <v>2019</v>
      </c>
      <c r="C1050" s="118">
        <f t="shared" si="52"/>
        <v>7</v>
      </c>
      <c r="D1050" s="119"/>
      <c r="E1050" s="119" t="s">
        <v>2629</v>
      </c>
      <c r="F1050" s="211"/>
      <c r="G1050" s="119" t="s">
        <v>2630</v>
      </c>
      <c r="H1050" s="119"/>
      <c r="J1050" s="119"/>
      <c r="K1050" s="120"/>
      <c r="L1050" s="120" t="s">
        <v>32</v>
      </c>
      <c r="M1050" s="119" t="s">
        <v>78</v>
      </c>
      <c r="N1050" s="232"/>
      <c r="P1050" s="124">
        <f t="shared" si="53"/>
        <v>0</v>
      </c>
      <c r="S1050" s="119"/>
      <c r="U1050" s="116"/>
      <c r="V1050" s="116"/>
      <c r="W1050" s="116"/>
      <c r="X1050" s="116"/>
      <c r="Y1050" s="127"/>
    </row>
    <row r="1051" spans="1:25">
      <c r="A1051" s="116">
        <v>1051</v>
      </c>
      <c r="B1051" s="118">
        <v>2019</v>
      </c>
      <c r="C1051" s="118">
        <f t="shared" si="52"/>
        <v>7</v>
      </c>
      <c r="D1051" s="119"/>
      <c r="E1051" s="119" t="s">
        <v>2631</v>
      </c>
      <c r="F1051" s="211"/>
      <c r="G1051" s="119" t="s">
        <v>2632</v>
      </c>
      <c r="H1051" s="119"/>
      <c r="J1051" s="119"/>
      <c r="K1051" s="120"/>
      <c r="L1051" s="120" t="s">
        <v>32</v>
      </c>
      <c r="M1051" s="119" t="s">
        <v>33</v>
      </c>
      <c r="N1051" s="232" t="s">
        <v>280</v>
      </c>
      <c r="P1051" s="124">
        <f t="shared" si="53"/>
        <v>0</v>
      </c>
      <c r="S1051" s="119" t="s">
        <v>92</v>
      </c>
      <c r="U1051" s="116"/>
      <c r="V1051" s="116"/>
      <c r="W1051" s="116"/>
      <c r="X1051" s="116"/>
      <c r="Y1051" s="127"/>
    </row>
    <row r="1052" spans="1:25">
      <c r="A1052" s="116">
        <v>1052</v>
      </c>
      <c r="B1052" s="118">
        <v>2019</v>
      </c>
      <c r="C1052" s="118">
        <f t="shared" si="52"/>
        <v>7</v>
      </c>
      <c r="D1052" s="119"/>
      <c r="E1052" s="119" t="s">
        <v>2633</v>
      </c>
      <c r="F1052" s="211"/>
      <c r="G1052" s="119" t="s">
        <v>2634</v>
      </c>
      <c r="H1052" s="119"/>
      <c r="J1052" s="119"/>
      <c r="K1052" s="120"/>
      <c r="L1052" s="120" t="s">
        <v>32</v>
      </c>
      <c r="M1052" s="119" t="s">
        <v>78</v>
      </c>
      <c r="N1052" s="232"/>
      <c r="P1052" s="124">
        <f t="shared" si="53"/>
        <v>0</v>
      </c>
      <c r="S1052" s="119"/>
      <c r="U1052" s="116"/>
      <c r="V1052" s="116"/>
      <c r="W1052" s="116"/>
      <c r="X1052" s="116"/>
      <c r="Y1052" s="127"/>
    </row>
    <row r="1053" spans="1:25">
      <c r="A1053" s="116">
        <v>1053</v>
      </c>
      <c r="B1053" s="118">
        <v>2019</v>
      </c>
      <c r="C1053" s="118">
        <f t="shared" si="52"/>
        <v>7</v>
      </c>
      <c r="D1053" s="119" t="s">
        <v>252</v>
      </c>
      <c r="E1053" s="119" t="s">
        <v>2635</v>
      </c>
      <c r="F1053" s="211" t="s">
        <v>2636</v>
      </c>
      <c r="G1053" s="119" t="s">
        <v>1988</v>
      </c>
      <c r="H1053" s="119" t="s">
        <v>48</v>
      </c>
      <c r="I1053" s="119" t="s">
        <v>63</v>
      </c>
      <c r="J1053" s="119" t="s">
        <v>63</v>
      </c>
      <c r="K1053" s="120"/>
      <c r="L1053" s="120" t="s">
        <v>32</v>
      </c>
      <c r="M1053" s="119" t="s">
        <v>33</v>
      </c>
      <c r="N1053" s="232">
        <v>43805</v>
      </c>
      <c r="O1053" s="131">
        <v>44284</v>
      </c>
      <c r="P1053" s="124">
        <f t="shared" si="53"/>
        <v>3</v>
      </c>
      <c r="Q1053" s="118">
        <v>2</v>
      </c>
      <c r="R1053" s="125">
        <f ca="1">TODAY()-O1053</f>
        <v>394</v>
      </c>
      <c r="S1053" s="119" t="s">
        <v>55</v>
      </c>
      <c r="U1053" s="116"/>
      <c r="V1053" s="116"/>
      <c r="W1053" s="116"/>
      <c r="X1053" s="116"/>
      <c r="Y1053" s="127" t="s">
        <v>1636</v>
      </c>
    </row>
    <row r="1054" spans="1:25">
      <c r="A1054" s="116">
        <v>1054</v>
      </c>
      <c r="B1054" s="118">
        <v>2019</v>
      </c>
      <c r="C1054" s="118">
        <f t="shared" si="52"/>
        <v>7</v>
      </c>
      <c r="D1054" s="119" t="s">
        <v>37</v>
      </c>
      <c r="E1054" s="119" t="s">
        <v>2637</v>
      </c>
      <c r="F1054" s="211"/>
      <c r="G1054" s="119" t="s">
        <v>1089</v>
      </c>
      <c r="H1054" s="119"/>
      <c r="J1054" s="119"/>
      <c r="K1054" s="120"/>
      <c r="L1054" s="120" t="s">
        <v>32</v>
      </c>
      <c r="M1054" s="119" t="s">
        <v>33</v>
      </c>
      <c r="N1054" s="232" t="s">
        <v>280</v>
      </c>
      <c r="P1054" s="124">
        <f t="shared" si="53"/>
        <v>0</v>
      </c>
      <c r="S1054" s="119" t="s">
        <v>92</v>
      </c>
      <c r="U1054" s="116"/>
      <c r="V1054" s="116"/>
      <c r="W1054" s="116"/>
      <c r="X1054" s="116"/>
      <c r="Y1054" s="127" t="s">
        <v>2638</v>
      </c>
    </row>
    <row r="1055" spans="1:25">
      <c r="A1055" s="116">
        <v>1055</v>
      </c>
      <c r="B1055" s="118">
        <v>2019</v>
      </c>
      <c r="C1055" s="118">
        <f t="shared" si="52"/>
        <v>7</v>
      </c>
      <c r="D1055" s="119"/>
      <c r="E1055" s="119" t="s">
        <v>2639</v>
      </c>
      <c r="F1055" s="211"/>
      <c r="G1055" s="119" t="s">
        <v>2598</v>
      </c>
      <c r="H1055" s="119"/>
      <c r="J1055" s="119"/>
      <c r="K1055" s="120"/>
      <c r="L1055" s="120" t="s">
        <v>32</v>
      </c>
      <c r="M1055" s="119" t="s">
        <v>78</v>
      </c>
      <c r="N1055" s="232"/>
      <c r="P1055" s="124">
        <f t="shared" si="53"/>
        <v>0</v>
      </c>
      <c r="S1055" s="119"/>
      <c r="U1055" s="116"/>
      <c r="V1055" s="116"/>
      <c r="W1055" s="116"/>
      <c r="X1055" s="116"/>
      <c r="Y1055" s="127"/>
    </row>
    <row r="1056" spans="1:25">
      <c r="A1056" s="116">
        <v>1056</v>
      </c>
      <c r="B1056" s="118">
        <v>2019</v>
      </c>
      <c r="C1056" s="118">
        <f t="shared" si="52"/>
        <v>7</v>
      </c>
      <c r="D1056" s="119"/>
      <c r="E1056" s="119" t="s">
        <v>2640</v>
      </c>
      <c r="F1056" s="211"/>
      <c r="G1056" s="119" t="s">
        <v>2634</v>
      </c>
      <c r="H1056" s="119"/>
      <c r="J1056" s="119"/>
      <c r="K1056" s="120"/>
      <c r="L1056" s="120" t="s">
        <v>32</v>
      </c>
      <c r="M1056" s="119" t="s">
        <v>78</v>
      </c>
      <c r="N1056" s="232"/>
      <c r="P1056" s="124">
        <f t="shared" si="53"/>
        <v>0</v>
      </c>
      <c r="S1056" s="119"/>
      <c r="U1056" s="116"/>
      <c r="V1056" s="116"/>
      <c r="W1056" s="116"/>
      <c r="X1056" s="116"/>
      <c r="Y1056" s="127"/>
    </row>
    <row r="1057" spans="1:25">
      <c r="A1057" s="116">
        <v>1057</v>
      </c>
      <c r="B1057" s="118">
        <v>2019</v>
      </c>
      <c r="C1057" s="118">
        <f t="shared" si="52"/>
        <v>7</v>
      </c>
      <c r="D1057" s="119" t="s">
        <v>37</v>
      </c>
      <c r="E1057" s="119" t="s">
        <v>2641</v>
      </c>
      <c r="F1057" s="211"/>
      <c r="G1057" s="119" t="s">
        <v>1988</v>
      </c>
      <c r="H1057" s="119"/>
      <c r="J1057" s="119"/>
      <c r="K1057" s="120"/>
      <c r="L1057" s="120" t="s">
        <v>32</v>
      </c>
      <c r="M1057" s="119" t="s">
        <v>78</v>
      </c>
      <c r="N1057" s="232"/>
      <c r="P1057" s="124">
        <f t="shared" si="53"/>
        <v>0</v>
      </c>
      <c r="S1057" s="119"/>
      <c r="U1057" s="116"/>
      <c r="V1057" s="116"/>
      <c r="W1057" s="116"/>
      <c r="X1057" s="116"/>
      <c r="Y1057" s="127" t="s">
        <v>356</v>
      </c>
    </row>
    <row r="1058" spans="1:25">
      <c r="A1058" s="116">
        <v>1058</v>
      </c>
      <c r="B1058" s="118">
        <v>2019</v>
      </c>
      <c r="C1058" s="118">
        <f t="shared" si="52"/>
        <v>7</v>
      </c>
      <c r="D1058" s="119"/>
      <c r="E1058" s="119" t="s">
        <v>2642</v>
      </c>
      <c r="F1058" s="211"/>
      <c r="G1058" s="119" t="s">
        <v>2643</v>
      </c>
      <c r="H1058" s="119"/>
      <c r="J1058" s="119"/>
      <c r="K1058" s="120"/>
      <c r="L1058" s="120" t="s">
        <v>32</v>
      </c>
      <c r="M1058" s="119" t="s">
        <v>33</v>
      </c>
      <c r="N1058" s="232" t="s">
        <v>280</v>
      </c>
      <c r="P1058" s="124">
        <f t="shared" si="53"/>
        <v>0</v>
      </c>
      <c r="S1058" s="119" t="s">
        <v>92</v>
      </c>
      <c r="U1058" s="116"/>
      <c r="V1058" s="116"/>
      <c r="W1058" s="116"/>
      <c r="X1058" s="116"/>
      <c r="Y1058" s="127"/>
    </row>
    <row r="1059" spans="1:25">
      <c r="A1059" s="116">
        <v>1059</v>
      </c>
      <c r="B1059" s="118">
        <v>2019</v>
      </c>
      <c r="C1059" s="118">
        <f t="shared" si="52"/>
        <v>7</v>
      </c>
      <c r="D1059" s="119"/>
      <c r="E1059" s="119" t="s">
        <v>2644</v>
      </c>
      <c r="F1059" s="211"/>
      <c r="G1059" s="119" t="s">
        <v>816</v>
      </c>
      <c r="H1059" s="119"/>
      <c r="I1059" s="119" t="s">
        <v>63</v>
      </c>
      <c r="J1059" s="121" t="s">
        <v>328</v>
      </c>
      <c r="K1059" s="120" t="s">
        <v>65</v>
      </c>
      <c r="L1059" s="120" t="s">
        <v>32</v>
      </c>
      <c r="M1059" s="119" t="s">
        <v>33</v>
      </c>
      <c r="N1059" s="232">
        <v>43628</v>
      </c>
      <c r="O1059" s="131" t="s">
        <v>44</v>
      </c>
      <c r="P1059" s="124" t="e">
        <f t="shared" si="53"/>
        <v>#VALUE!</v>
      </c>
      <c r="R1059" s="124"/>
      <c r="S1059" s="119"/>
      <c r="U1059" s="116"/>
      <c r="V1059" s="116"/>
      <c r="W1059" s="116"/>
      <c r="X1059" s="116"/>
      <c r="Y1059" s="127" t="s">
        <v>2645</v>
      </c>
    </row>
    <row r="1060" spans="1:25">
      <c r="A1060" s="116">
        <v>1060</v>
      </c>
      <c r="B1060" s="118">
        <v>2019</v>
      </c>
      <c r="C1060" s="118">
        <f t="shared" si="52"/>
        <v>7</v>
      </c>
      <c r="D1060" s="119"/>
      <c r="E1060" s="119" t="s">
        <v>2646</v>
      </c>
      <c r="F1060" s="211"/>
      <c r="G1060" s="119" t="s">
        <v>2647</v>
      </c>
      <c r="H1060" s="119"/>
      <c r="I1060" s="119" t="s">
        <v>63</v>
      </c>
      <c r="J1060" s="121" t="s">
        <v>328</v>
      </c>
      <c r="K1060" s="120"/>
      <c r="L1060" s="120" t="s">
        <v>32</v>
      </c>
      <c r="M1060" s="119" t="s">
        <v>33</v>
      </c>
      <c r="N1060" s="232" t="s">
        <v>280</v>
      </c>
      <c r="P1060" s="124">
        <f t="shared" si="53"/>
        <v>0</v>
      </c>
      <c r="S1060" s="119"/>
      <c r="U1060" s="116"/>
      <c r="V1060" s="116"/>
      <c r="W1060" s="116"/>
      <c r="X1060" s="116"/>
      <c r="Y1060" s="127" t="s">
        <v>356</v>
      </c>
    </row>
    <row r="1061" spans="1:25">
      <c r="A1061" s="116">
        <v>1061</v>
      </c>
      <c r="B1061" s="118">
        <v>2019</v>
      </c>
      <c r="C1061" s="118">
        <f t="shared" si="52"/>
        <v>7</v>
      </c>
      <c r="D1061" s="119"/>
      <c r="E1061" s="119" t="s">
        <v>2648</v>
      </c>
      <c r="F1061" s="211"/>
      <c r="G1061" s="119" t="s">
        <v>1924</v>
      </c>
      <c r="H1061" s="119"/>
      <c r="I1061" s="119" t="s">
        <v>63</v>
      </c>
      <c r="J1061" s="121" t="s">
        <v>328</v>
      </c>
      <c r="K1061" s="120"/>
      <c r="L1061" s="120" t="s">
        <v>32</v>
      </c>
      <c r="M1061" s="119" t="s">
        <v>33</v>
      </c>
      <c r="N1061" s="232" t="s">
        <v>280</v>
      </c>
      <c r="P1061" s="124">
        <f t="shared" si="53"/>
        <v>0</v>
      </c>
      <c r="S1061" s="119"/>
      <c r="U1061" s="116"/>
      <c r="V1061" s="116"/>
      <c r="W1061" s="116"/>
      <c r="X1061" s="116"/>
      <c r="Y1061" s="127" t="s">
        <v>356</v>
      </c>
    </row>
    <row r="1062" spans="1:25">
      <c r="A1062" s="116">
        <v>1062</v>
      </c>
      <c r="B1062" s="118">
        <v>2019</v>
      </c>
      <c r="C1062" s="118">
        <f t="shared" si="52"/>
        <v>7</v>
      </c>
      <c r="D1062" s="119" t="s">
        <v>37</v>
      </c>
      <c r="E1062" s="119" t="s">
        <v>2649</v>
      </c>
      <c r="F1062" s="211" t="s">
        <v>800</v>
      </c>
      <c r="G1062" s="119" t="s">
        <v>1516</v>
      </c>
      <c r="H1062" s="119"/>
      <c r="J1062" s="119"/>
      <c r="K1062" s="120"/>
      <c r="L1062" s="120" t="s">
        <v>32</v>
      </c>
      <c r="M1062" s="119" t="s">
        <v>78</v>
      </c>
      <c r="N1062" s="232"/>
      <c r="P1062" s="124">
        <f t="shared" si="53"/>
        <v>0</v>
      </c>
      <c r="S1062" s="119"/>
      <c r="U1062" s="116"/>
      <c r="V1062" s="116"/>
      <c r="W1062" s="116"/>
      <c r="X1062" s="116"/>
      <c r="Y1062" s="127" t="s">
        <v>356</v>
      </c>
    </row>
    <row r="1063" spans="1:25">
      <c r="A1063" s="116">
        <v>1063</v>
      </c>
      <c r="B1063" s="118">
        <v>2019</v>
      </c>
      <c r="C1063" s="118">
        <f t="shared" si="52"/>
        <v>7</v>
      </c>
      <c r="D1063" s="119"/>
      <c r="E1063" s="119" t="s">
        <v>2650</v>
      </c>
      <c r="F1063" s="211"/>
      <c r="G1063" s="119" t="s">
        <v>2651</v>
      </c>
      <c r="H1063" s="119"/>
      <c r="J1063" s="119"/>
      <c r="K1063" s="120"/>
      <c r="L1063" s="120" t="s">
        <v>32</v>
      </c>
      <c r="M1063" s="119" t="s">
        <v>78</v>
      </c>
      <c r="N1063" s="232"/>
      <c r="P1063" s="124">
        <f t="shared" si="53"/>
        <v>0</v>
      </c>
      <c r="S1063" s="119"/>
      <c r="U1063" s="116"/>
      <c r="V1063" s="116"/>
      <c r="W1063" s="116"/>
      <c r="X1063" s="116"/>
      <c r="Y1063" s="127"/>
    </row>
    <row r="1064" spans="1:25">
      <c r="A1064" s="116">
        <v>1064</v>
      </c>
      <c r="B1064" s="118">
        <v>2019</v>
      </c>
      <c r="C1064" s="118">
        <f t="shared" si="52"/>
        <v>7</v>
      </c>
      <c r="D1064" s="119"/>
      <c r="E1064" s="119" t="s">
        <v>2652</v>
      </c>
      <c r="F1064" s="211"/>
      <c r="G1064" s="119" t="s">
        <v>2653</v>
      </c>
      <c r="H1064" s="119"/>
      <c r="J1064" s="119"/>
      <c r="K1064" s="120"/>
      <c r="L1064" s="120" t="s">
        <v>32</v>
      </c>
      <c r="M1064" s="119" t="s">
        <v>33</v>
      </c>
      <c r="N1064" s="232" t="s">
        <v>280</v>
      </c>
      <c r="P1064" s="124">
        <f t="shared" si="53"/>
        <v>0</v>
      </c>
      <c r="S1064" s="119" t="s">
        <v>92</v>
      </c>
      <c r="U1064" s="116"/>
      <c r="V1064" s="116"/>
      <c r="W1064" s="116"/>
      <c r="X1064" s="116"/>
      <c r="Y1064" s="127"/>
    </row>
    <row r="1065" spans="1:25">
      <c r="A1065" s="116">
        <v>1065</v>
      </c>
      <c r="B1065" s="118">
        <v>2019</v>
      </c>
      <c r="C1065" s="118">
        <f t="shared" si="52"/>
        <v>7</v>
      </c>
      <c r="D1065" s="119" t="s">
        <v>37</v>
      </c>
      <c r="E1065" s="119" t="s">
        <v>2654</v>
      </c>
      <c r="F1065" s="211"/>
      <c r="G1065" s="119" t="s">
        <v>229</v>
      </c>
      <c r="H1065" s="119"/>
      <c r="J1065" s="119"/>
      <c r="K1065" s="120"/>
      <c r="L1065" s="120" t="s">
        <v>32</v>
      </c>
      <c r="M1065" s="119" t="s">
        <v>78</v>
      </c>
      <c r="N1065" s="232"/>
      <c r="P1065" s="124">
        <f t="shared" si="53"/>
        <v>0</v>
      </c>
      <c r="S1065" s="119"/>
      <c r="U1065" s="116"/>
      <c r="V1065" s="116"/>
      <c r="W1065" s="116"/>
      <c r="X1065" s="116"/>
      <c r="Y1065" s="127" t="s">
        <v>356</v>
      </c>
    </row>
    <row r="1066" spans="1:25" ht="27.6">
      <c r="A1066" s="116">
        <v>1066</v>
      </c>
      <c r="B1066" s="118">
        <v>2019</v>
      </c>
      <c r="C1066" s="118">
        <f t="shared" si="52"/>
        <v>7</v>
      </c>
      <c r="D1066" s="119" t="s">
        <v>25</v>
      </c>
      <c r="E1066" s="119" t="s">
        <v>2655</v>
      </c>
      <c r="F1066" s="211" t="s">
        <v>2656</v>
      </c>
      <c r="G1066" s="119" t="s">
        <v>2657</v>
      </c>
      <c r="H1066" s="119" t="s">
        <v>192</v>
      </c>
      <c r="I1066" s="119" t="s">
        <v>42</v>
      </c>
      <c r="K1066" s="120"/>
      <c r="L1066" s="120" t="s">
        <v>32</v>
      </c>
      <c r="M1066" s="119" t="s">
        <v>33</v>
      </c>
      <c r="N1066" s="232" t="s">
        <v>280</v>
      </c>
      <c r="P1066" s="124">
        <f t="shared" si="53"/>
        <v>0</v>
      </c>
      <c r="R1066" s="124">
        <f ca="1">TODAY()-O1066</f>
        <v>44678</v>
      </c>
      <c r="S1066" s="119" t="s">
        <v>237</v>
      </c>
      <c r="U1066" s="116"/>
      <c r="V1066" s="116"/>
      <c r="W1066" s="116"/>
      <c r="X1066" s="116"/>
      <c r="Y1066" s="127" t="s">
        <v>59</v>
      </c>
    </row>
    <row r="1067" spans="1:25">
      <c r="A1067" s="116">
        <v>1067</v>
      </c>
      <c r="B1067" s="118">
        <v>2019</v>
      </c>
      <c r="C1067" s="118">
        <f t="shared" si="52"/>
        <v>7</v>
      </c>
      <c r="D1067" s="119" t="s">
        <v>25</v>
      </c>
      <c r="E1067" s="119" t="s">
        <v>2658</v>
      </c>
      <c r="F1067" s="211"/>
      <c r="G1067" s="119" t="s">
        <v>2659</v>
      </c>
      <c r="H1067" s="119"/>
      <c r="I1067" s="119" t="s">
        <v>63</v>
      </c>
      <c r="J1067" s="121" t="s">
        <v>64</v>
      </c>
      <c r="K1067" s="120"/>
      <c r="L1067" s="120" t="s">
        <v>32</v>
      </c>
      <c r="M1067" s="119" t="s">
        <v>33</v>
      </c>
      <c r="N1067" s="232">
        <v>43809</v>
      </c>
      <c r="O1067" s="232">
        <v>44131</v>
      </c>
      <c r="P1067" s="124">
        <f t="shared" si="53"/>
        <v>10</v>
      </c>
      <c r="Q1067" s="125">
        <v>3</v>
      </c>
      <c r="R1067" s="125">
        <f ca="1">TODAY()-O1067</f>
        <v>547</v>
      </c>
      <c r="S1067" s="119"/>
      <c r="U1067" s="116"/>
      <c r="V1067" s="116"/>
      <c r="W1067" s="116"/>
      <c r="X1067" s="116"/>
      <c r="Y1067" s="127"/>
    </row>
    <row r="1068" spans="1:25">
      <c r="A1068" s="116">
        <v>1068</v>
      </c>
      <c r="B1068" s="118">
        <v>2019</v>
      </c>
      <c r="C1068" s="118">
        <f t="shared" si="52"/>
        <v>7</v>
      </c>
      <c r="D1068" s="119" t="s">
        <v>37</v>
      </c>
      <c r="E1068" s="119" t="s">
        <v>2660</v>
      </c>
      <c r="F1068" s="211"/>
      <c r="G1068" s="119" t="s">
        <v>2661</v>
      </c>
      <c r="H1068" s="119"/>
      <c r="J1068" s="119"/>
      <c r="K1068" s="120"/>
      <c r="L1068" s="120" t="s">
        <v>32</v>
      </c>
      <c r="M1068" s="119" t="s">
        <v>78</v>
      </c>
      <c r="N1068" s="232"/>
      <c r="P1068" s="124">
        <f t="shared" si="53"/>
        <v>0</v>
      </c>
      <c r="S1068" s="119"/>
      <c r="U1068" s="116"/>
      <c r="V1068" s="116"/>
      <c r="W1068" s="116"/>
      <c r="X1068" s="116"/>
      <c r="Y1068" s="127" t="s">
        <v>356</v>
      </c>
    </row>
    <row r="1069" spans="1:25">
      <c r="A1069" s="116">
        <v>1069</v>
      </c>
      <c r="B1069" s="118">
        <v>2019</v>
      </c>
      <c r="C1069" s="118">
        <f t="shared" si="52"/>
        <v>7</v>
      </c>
      <c r="D1069" s="119"/>
      <c r="E1069" s="119" t="s">
        <v>2662</v>
      </c>
      <c r="F1069" s="211"/>
      <c r="G1069" s="119" t="s">
        <v>2663</v>
      </c>
      <c r="H1069" s="119"/>
      <c r="J1069" s="119"/>
      <c r="K1069" s="120"/>
      <c r="L1069" s="120" t="s">
        <v>32</v>
      </c>
      <c r="M1069" s="119" t="s">
        <v>33</v>
      </c>
      <c r="N1069" s="232" t="s">
        <v>280</v>
      </c>
      <c r="P1069" s="124">
        <f t="shared" si="53"/>
        <v>0</v>
      </c>
      <c r="S1069" s="119" t="s">
        <v>92</v>
      </c>
      <c r="U1069" s="116"/>
      <c r="V1069" s="116"/>
      <c r="W1069" s="116"/>
      <c r="X1069" s="116"/>
      <c r="Y1069" s="127"/>
    </row>
    <row r="1070" spans="1:25">
      <c r="A1070" s="116">
        <v>1070</v>
      </c>
      <c r="B1070" s="118">
        <v>2019</v>
      </c>
      <c r="C1070" s="118">
        <f t="shared" si="52"/>
        <v>7</v>
      </c>
      <c r="D1070" s="119"/>
      <c r="E1070" s="119" t="s">
        <v>2664</v>
      </c>
      <c r="F1070" s="211"/>
      <c r="G1070" s="119" t="s">
        <v>2665</v>
      </c>
      <c r="H1070" s="119"/>
      <c r="J1070" s="119"/>
      <c r="K1070" s="120"/>
      <c r="L1070" s="120" t="s">
        <v>32</v>
      </c>
      <c r="M1070" s="119" t="s">
        <v>78</v>
      </c>
      <c r="N1070" s="232"/>
      <c r="P1070" s="124">
        <f t="shared" si="53"/>
        <v>0</v>
      </c>
      <c r="S1070" s="119"/>
      <c r="U1070" s="116"/>
      <c r="V1070" s="116"/>
      <c r="W1070" s="116"/>
      <c r="X1070" s="116"/>
      <c r="Y1070" s="127"/>
    </row>
    <row r="1071" spans="1:25">
      <c r="A1071" s="116">
        <v>1071</v>
      </c>
      <c r="B1071" s="118">
        <v>2019</v>
      </c>
      <c r="C1071" s="118">
        <f t="shared" si="52"/>
        <v>7</v>
      </c>
      <c r="D1071" s="119" t="s">
        <v>25</v>
      </c>
      <c r="E1071" s="119" t="s">
        <v>2666</v>
      </c>
      <c r="F1071" s="211" t="s">
        <v>2667</v>
      </c>
      <c r="G1071" s="119" t="s">
        <v>2668</v>
      </c>
      <c r="H1071" s="119" t="s">
        <v>41</v>
      </c>
      <c r="I1071" s="119" t="s">
        <v>42</v>
      </c>
      <c r="K1071" s="120" t="s">
        <v>65</v>
      </c>
      <c r="L1071" s="120" t="s">
        <v>32</v>
      </c>
      <c r="M1071" s="119" t="s">
        <v>33</v>
      </c>
      <c r="N1071" s="232">
        <v>43808</v>
      </c>
      <c r="O1071" s="232">
        <v>44356</v>
      </c>
      <c r="P1071" s="124">
        <f t="shared" si="53"/>
        <v>6</v>
      </c>
      <c r="Q1071" s="125">
        <v>5</v>
      </c>
      <c r="R1071" s="125">
        <f ca="1">TODAY()-O1071</f>
        <v>322</v>
      </c>
      <c r="S1071" s="119"/>
      <c r="U1071" s="116"/>
      <c r="V1071" s="116"/>
      <c r="W1071" s="116"/>
      <c r="X1071" s="116"/>
      <c r="Y1071" s="127"/>
    </row>
    <row r="1072" spans="1:25">
      <c r="A1072" s="116">
        <v>1072</v>
      </c>
      <c r="B1072" s="118">
        <v>2019</v>
      </c>
      <c r="C1072" s="118">
        <f t="shared" si="52"/>
        <v>7</v>
      </c>
      <c r="D1072" s="119" t="s">
        <v>252</v>
      </c>
      <c r="E1072" s="119" t="s">
        <v>2669</v>
      </c>
      <c r="F1072" s="211"/>
      <c r="G1072" s="119" t="s">
        <v>2670</v>
      </c>
      <c r="H1072" s="119"/>
      <c r="J1072" s="119"/>
      <c r="K1072" s="120"/>
      <c r="L1072" s="120" t="s">
        <v>32</v>
      </c>
      <c r="M1072" s="119" t="s">
        <v>33</v>
      </c>
      <c r="N1072" s="232" t="s">
        <v>280</v>
      </c>
      <c r="O1072" s="232">
        <v>44231</v>
      </c>
      <c r="P1072" s="124">
        <f t="shared" si="53"/>
        <v>2</v>
      </c>
      <c r="Q1072" s="125">
        <v>1</v>
      </c>
      <c r="R1072" s="125">
        <f ca="1">TODAY()-O1072</f>
        <v>447</v>
      </c>
      <c r="S1072" s="119" t="s">
        <v>237</v>
      </c>
      <c r="U1072" s="116"/>
      <c r="V1072" s="116"/>
      <c r="W1072" s="116"/>
      <c r="X1072" s="116"/>
      <c r="Y1072" s="127"/>
    </row>
    <row r="1073" spans="1:25">
      <c r="A1073" s="116">
        <v>1073</v>
      </c>
      <c r="B1073" s="118">
        <v>2019</v>
      </c>
      <c r="C1073" s="118">
        <f t="shared" si="52"/>
        <v>7</v>
      </c>
      <c r="D1073" s="119" t="s">
        <v>25</v>
      </c>
      <c r="E1073" s="119" t="s">
        <v>2671</v>
      </c>
      <c r="F1073" s="211" t="s">
        <v>959</v>
      </c>
      <c r="G1073" s="119" t="s">
        <v>2672</v>
      </c>
      <c r="H1073" s="119" t="s">
        <v>101</v>
      </c>
      <c r="I1073" s="119" t="s">
        <v>42</v>
      </c>
      <c r="K1073" s="120"/>
      <c r="L1073" s="120" t="s">
        <v>32</v>
      </c>
      <c r="M1073" s="119" t="s">
        <v>33</v>
      </c>
      <c r="N1073" s="232">
        <v>43808</v>
      </c>
      <c r="O1073" s="232">
        <v>44258</v>
      </c>
      <c r="P1073" s="124">
        <f t="shared" si="53"/>
        <v>3</v>
      </c>
      <c r="Q1073" s="125">
        <v>1</v>
      </c>
      <c r="R1073" s="125">
        <f ca="1">TODAY()-O1073</f>
        <v>420</v>
      </c>
      <c r="S1073" s="119" t="s">
        <v>55</v>
      </c>
      <c r="U1073" s="116"/>
      <c r="V1073" s="116"/>
      <c r="W1073" s="116"/>
      <c r="X1073" s="116"/>
      <c r="Y1073" s="127" t="s">
        <v>162</v>
      </c>
    </row>
    <row r="1074" spans="1:25" ht="27.6">
      <c r="A1074" s="116">
        <v>1074</v>
      </c>
      <c r="B1074" s="118">
        <v>2019</v>
      </c>
      <c r="C1074" s="118">
        <f t="shared" si="52"/>
        <v>7</v>
      </c>
      <c r="D1074" s="119" t="s">
        <v>252</v>
      </c>
      <c r="E1074" s="119" t="s">
        <v>2673</v>
      </c>
      <c r="F1074" s="211" t="s">
        <v>2674</v>
      </c>
      <c r="G1074" s="119" t="s">
        <v>2675</v>
      </c>
      <c r="H1074" s="119" t="s">
        <v>140</v>
      </c>
      <c r="I1074" s="119" t="s">
        <v>63</v>
      </c>
      <c r="J1074" s="119" t="s">
        <v>63</v>
      </c>
      <c r="K1074" s="120"/>
      <c r="L1074" s="120" t="s">
        <v>32</v>
      </c>
      <c r="M1074" s="119" t="s">
        <v>2244</v>
      </c>
      <c r="N1074" s="232">
        <v>44259</v>
      </c>
      <c r="P1074" s="124">
        <f t="shared" si="53"/>
        <v>0</v>
      </c>
      <c r="S1074" s="119" t="s">
        <v>55</v>
      </c>
      <c r="U1074" s="116"/>
      <c r="V1074" s="116"/>
      <c r="W1074" s="116"/>
      <c r="X1074" s="116"/>
      <c r="Y1074" s="127" t="s">
        <v>1713</v>
      </c>
    </row>
    <row r="1075" spans="1:25" ht="27.6">
      <c r="A1075" s="116">
        <v>1075</v>
      </c>
      <c r="B1075" s="118">
        <v>2019</v>
      </c>
      <c r="C1075" s="118">
        <f t="shared" si="52"/>
        <v>7</v>
      </c>
      <c r="D1075" s="119" t="s">
        <v>252</v>
      </c>
      <c r="E1075" s="119" t="s">
        <v>2676</v>
      </c>
      <c r="F1075" s="211" t="s">
        <v>2677</v>
      </c>
      <c r="G1075" s="119" t="s">
        <v>2678</v>
      </c>
      <c r="H1075" s="119" t="s">
        <v>97</v>
      </c>
      <c r="I1075" s="119" t="s">
        <v>63</v>
      </c>
      <c r="J1075" s="119" t="s">
        <v>63</v>
      </c>
      <c r="K1075" s="120"/>
      <c r="L1075" s="120" t="s">
        <v>32</v>
      </c>
      <c r="M1075" s="119" t="s">
        <v>33</v>
      </c>
      <c r="N1075" s="232">
        <v>43809</v>
      </c>
      <c r="O1075" s="131">
        <v>44281</v>
      </c>
      <c r="P1075" s="124">
        <f t="shared" si="53"/>
        <v>3</v>
      </c>
      <c r="R1075" s="125">
        <f ca="1">TODAY()-O1075</f>
        <v>397</v>
      </c>
      <c r="S1075" s="119" t="s">
        <v>237</v>
      </c>
      <c r="T1075" s="126">
        <v>44283</v>
      </c>
      <c r="U1075" s="116"/>
      <c r="V1075" s="116"/>
      <c r="W1075" s="116"/>
      <c r="X1075" s="116"/>
      <c r="Y1075" s="127" t="s">
        <v>1211</v>
      </c>
    </row>
    <row r="1076" spans="1:25">
      <c r="A1076" s="116">
        <v>1076</v>
      </c>
      <c r="B1076" s="118">
        <v>2019</v>
      </c>
      <c r="C1076" s="118">
        <f t="shared" si="52"/>
        <v>7</v>
      </c>
      <c r="D1076" s="119" t="s">
        <v>252</v>
      </c>
      <c r="E1076" s="119" t="s">
        <v>2679</v>
      </c>
      <c r="F1076" s="211" t="s">
        <v>2680</v>
      </c>
      <c r="G1076" s="119" t="s">
        <v>2681</v>
      </c>
      <c r="H1076" s="119" t="s">
        <v>2682</v>
      </c>
      <c r="I1076" s="119" t="s">
        <v>42</v>
      </c>
      <c r="K1076" s="120" t="s">
        <v>65</v>
      </c>
      <c r="L1076" s="120" t="s">
        <v>32</v>
      </c>
      <c r="M1076" s="119" t="s">
        <v>33</v>
      </c>
      <c r="N1076" s="232">
        <v>44231</v>
      </c>
      <c r="O1076" s="131">
        <v>44231</v>
      </c>
      <c r="P1076" s="124">
        <f t="shared" si="53"/>
        <v>2</v>
      </c>
      <c r="R1076" s="125">
        <f ca="1">TODAY()-O1076</f>
        <v>447</v>
      </c>
      <c r="S1076" s="119"/>
      <c r="U1076" s="116"/>
      <c r="V1076" s="116"/>
      <c r="W1076" s="116"/>
      <c r="X1076" s="116"/>
      <c r="Y1076" s="127"/>
    </row>
    <row r="1077" spans="1:25">
      <c r="A1077" s="116">
        <v>1077</v>
      </c>
      <c r="B1077" s="118">
        <v>2019</v>
      </c>
      <c r="C1077" s="118">
        <f t="shared" si="52"/>
        <v>7</v>
      </c>
      <c r="D1077" s="119"/>
      <c r="E1077" s="119" t="s">
        <v>2683</v>
      </c>
      <c r="F1077" s="211"/>
      <c r="G1077" s="119" t="s">
        <v>2684</v>
      </c>
      <c r="H1077" s="119"/>
      <c r="J1077" s="119"/>
      <c r="K1077" s="120"/>
      <c r="L1077" s="120" t="s">
        <v>32</v>
      </c>
      <c r="M1077" s="119" t="s">
        <v>78</v>
      </c>
      <c r="N1077" s="232"/>
      <c r="P1077" s="124">
        <f t="shared" si="53"/>
        <v>0</v>
      </c>
      <c r="S1077" s="119"/>
      <c r="U1077" s="116"/>
      <c r="V1077" s="116"/>
      <c r="W1077" s="116"/>
      <c r="X1077" s="116"/>
      <c r="Y1077" s="127"/>
    </row>
    <row r="1078" spans="1:25">
      <c r="A1078" s="116">
        <v>1078</v>
      </c>
      <c r="B1078" s="118">
        <v>2019</v>
      </c>
      <c r="C1078" s="118">
        <f t="shared" si="52"/>
        <v>7</v>
      </c>
      <c r="D1078" s="119" t="s">
        <v>25</v>
      </c>
      <c r="E1078" s="119" t="s">
        <v>2685</v>
      </c>
      <c r="F1078" s="211"/>
      <c r="G1078" s="119" t="s">
        <v>2686</v>
      </c>
      <c r="H1078" s="119"/>
      <c r="I1078" s="119" t="s">
        <v>42</v>
      </c>
      <c r="J1078" s="119" t="s">
        <v>646</v>
      </c>
      <c r="K1078" s="120"/>
      <c r="L1078" s="120" t="s">
        <v>32</v>
      </c>
      <c r="M1078" s="119" t="s">
        <v>33</v>
      </c>
      <c r="N1078" s="232">
        <v>43808</v>
      </c>
      <c r="O1078" s="232">
        <v>44134</v>
      </c>
      <c r="P1078" s="124">
        <f t="shared" si="53"/>
        <v>10</v>
      </c>
      <c r="Q1078" s="125">
        <v>3</v>
      </c>
      <c r="R1078" s="125">
        <f ca="1">TODAY()-O1078</f>
        <v>544</v>
      </c>
      <c r="S1078" s="119"/>
      <c r="U1078" s="116"/>
      <c r="V1078" s="116"/>
      <c r="W1078" s="116"/>
      <c r="X1078" s="116"/>
      <c r="Y1078" s="127"/>
    </row>
    <row r="1079" spans="1:25">
      <c r="A1079" s="116">
        <v>1079</v>
      </c>
      <c r="B1079" s="118">
        <v>2019</v>
      </c>
      <c r="C1079" s="118">
        <f t="shared" si="52"/>
        <v>7</v>
      </c>
      <c r="D1079" s="119" t="s">
        <v>25</v>
      </c>
      <c r="E1079" s="119" t="s">
        <v>2687</v>
      </c>
      <c r="F1079" s="211"/>
      <c r="G1079" s="119" t="s">
        <v>2688</v>
      </c>
      <c r="H1079" s="119"/>
      <c r="I1079" s="119" t="s">
        <v>63</v>
      </c>
      <c r="J1079" s="121" t="s">
        <v>108</v>
      </c>
      <c r="K1079" s="120"/>
      <c r="L1079" s="120" t="s">
        <v>32</v>
      </c>
      <c r="M1079" s="119" t="s">
        <v>33</v>
      </c>
      <c r="N1079" s="232">
        <v>43808</v>
      </c>
      <c r="O1079" s="232">
        <v>44134</v>
      </c>
      <c r="P1079" s="124">
        <f t="shared" si="53"/>
        <v>10</v>
      </c>
      <c r="Q1079" s="125">
        <v>3</v>
      </c>
      <c r="R1079" s="125">
        <f ca="1">TODAY()-O1079</f>
        <v>544</v>
      </c>
      <c r="S1079" s="119"/>
      <c r="U1079" s="116"/>
      <c r="V1079" s="116"/>
      <c r="W1079" s="116"/>
      <c r="X1079" s="116"/>
      <c r="Y1079" s="127"/>
    </row>
    <row r="1080" spans="1:25">
      <c r="A1080" s="116">
        <v>1080</v>
      </c>
      <c r="B1080" s="118">
        <v>2019</v>
      </c>
      <c r="C1080" s="118">
        <f t="shared" si="52"/>
        <v>7</v>
      </c>
      <c r="D1080" s="119" t="s">
        <v>25</v>
      </c>
      <c r="E1080" s="119" t="s">
        <v>2689</v>
      </c>
      <c r="F1080" s="211" t="s">
        <v>2690</v>
      </c>
      <c r="G1080" s="119" t="s">
        <v>360</v>
      </c>
      <c r="H1080" s="119" t="s">
        <v>48</v>
      </c>
      <c r="I1080" s="119" t="s">
        <v>42</v>
      </c>
      <c r="K1080" s="120"/>
      <c r="L1080" s="120" t="s">
        <v>32</v>
      </c>
      <c r="M1080" s="119" t="s">
        <v>33</v>
      </c>
      <c r="N1080" s="232">
        <v>43809</v>
      </c>
      <c r="P1080" s="124">
        <f t="shared" si="53"/>
        <v>0</v>
      </c>
      <c r="S1080" s="119" t="s">
        <v>135</v>
      </c>
      <c r="U1080" s="116"/>
      <c r="V1080" s="116"/>
      <c r="W1080" s="116"/>
      <c r="X1080" s="116"/>
      <c r="Y1080" s="127" t="s">
        <v>2691</v>
      </c>
    </row>
    <row r="1081" spans="1:25">
      <c r="A1081" s="116">
        <v>1081</v>
      </c>
      <c r="B1081" s="118">
        <v>2019</v>
      </c>
      <c r="C1081" s="118">
        <f t="shared" si="52"/>
        <v>7</v>
      </c>
      <c r="D1081" s="119"/>
      <c r="E1081" s="119" t="s">
        <v>2692</v>
      </c>
      <c r="F1081" s="211"/>
      <c r="G1081" s="119" t="s">
        <v>2693</v>
      </c>
      <c r="H1081" s="119"/>
      <c r="J1081" s="119"/>
      <c r="K1081" s="120"/>
      <c r="L1081" s="120" t="s">
        <v>32</v>
      </c>
      <c r="M1081" s="119" t="s">
        <v>33</v>
      </c>
      <c r="N1081" s="232" t="s">
        <v>280</v>
      </c>
      <c r="P1081" s="124">
        <f t="shared" si="53"/>
        <v>0</v>
      </c>
      <c r="S1081" s="119" t="s">
        <v>92</v>
      </c>
      <c r="U1081" s="116"/>
      <c r="V1081" s="116"/>
      <c r="W1081" s="116"/>
      <c r="X1081" s="116"/>
      <c r="Y1081" s="127" t="s">
        <v>2694</v>
      </c>
    </row>
    <row r="1082" spans="1:25">
      <c r="A1082" s="116">
        <v>1082</v>
      </c>
      <c r="B1082" s="118">
        <v>2019</v>
      </c>
      <c r="C1082" s="118">
        <f t="shared" si="52"/>
        <v>7</v>
      </c>
      <c r="D1082" s="119"/>
      <c r="E1082" s="119" t="s">
        <v>2695</v>
      </c>
      <c r="F1082" s="211"/>
      <c r="G1082" s="119" t="s">
        <v>816</v>
      </c>
      <c r="H1082" s="119"/>
      <c r="J1082" s="119"/>
      <c r="K1082" s="120"/>
      <c r="L1082" s="120" t="s">
        <v>32</v>
      </c>
      <c r="M1082" s="119" t="s">
        <v>78</v>
      </c>
      <c r="N1082" s="232"/>
      <c r="P1082" s="124">
        <f t="shared" si="53"/>
        <v>0</v>
      </c>
      <c r="S1082" s="119"/>
      <c r="U1082" s="116"/>
      <c r="V1082" s="116"/>
      <c r="W1082" s="116"/>
      <c r="X1082" s="116"/>
      <c r="Y1082" s="127"/>
    </row>
    <row r="1083" spans="1:25">
      <c r="A1083" s="116">
        <v>1083</v>
      </c>
      <c r="B1083" s="118">
        <v>2019</v>
      </c>
      <c r="C1083" s="118">
        <f t="shared" si="52"/>
        <v>7</v>
      </c>
      <c r="D1083" s="119" t="s">
        <v>25</v>
      </c>
      <c r="E1083" s="119" t="s">
        <v>2696</v>
      </c>
      <c r="F1083" s="211" t="s">
        <v>2697</v>
      </c>
      <c r="G1083" s="119" t="s">
        <v>2698</v>
      </c>
      <c r="H1083" s="119" t="s">
        <v>76</v>
      </c>
      <c r="I1083" s="119" t="s">
        <v>42</v>
      </c>
      <c r="K1083" s="120"/>
      <c r="L1083" s="120" t="s">
        <v>32</v>
      </c>
      <c r="M1083" s="119" t="s">
        <v>33</v>
      </c>
      <c r="N1083" s="232">
        <v>43808</v>
      </c>
      <c r="O1083" s="232">
        <v>44258</v>
      </c>
      <c r="P1083" s="124">
        <f t="shared" si="53"/>
        <v>3</v>
      </c>
      <c r="Q1083" s="125">
        <v>1</v>
      </c>
      <c r="R1083" s="125">
        <f ca="1">TODAY()-O1083</f>
        <v>420</v>
      </c>
      <c r="S1083" s="119" t="s">
        <v>237</v>
      </c>
      <c r="U1083" s="116"/>
      <c r="V1083" s="116"/>
      <c r="W1083" s="116"/>
      <c r="X1083" s="116"/>
      <c r="Y1083" s="127" t="s">
        <v>162</v>
      </c>
    </row>
    <row r="1084" spans="1:25">
      <c r="A1084" s="116">
        <v>1084</v>
      </c>
      <c r="B1084" s="118">
        <v>2019</v>
      </c>
      <c r="C1084" s="118">
        <f t="shared" si="52"/>
        <v>7</v>
      </c>
      <c r="D1084" s="119" t="s">
        <v>37</v>
      </c>
      <c r="E1084" s="119" t="s">
        <v>2699</v>
      </c>
      <c r="F1084" s="211"/>
      <c r="G1084" s="119" t="s">
        <v>2700</v>
      </c>
      <c r="H1084" s="119"/>
      <c r="J1084" s="119"/>
      <c r="K1084" s="120"/>
      <c r="L1084" s="120" t="s">
        <v>32</v>
      </c>
      <c r="M1084" s="119" t="s">
        <v>78</v>
      </c>
      <c r="N1084" s="232"/>
      <c r="P1084" s="124">
        <f t="shared" si="53"/>
        <v>0</v>
      </c>
      <c r="S1084" s="119"/>
      <c r="U1084" s="116"/>
      <c r="V1084" s="116"/>
      <c r="W1084" s="116"/>
      <c r="X1084" s="116"/>
      <c r="Y1084" s="127" t="s">
        <v>356</v>
      </c>
    </row>
    <row r="1085" spans="1:25">
      <c r="A1085" s="116">
        <v>1085</v>
      </c>
      <c r="B1085" s="118">
        <v>2019</v>
      </c>
      <c r="C1085" s="118">
        <f t="shared" si="52"/>
        <v>7</v>
      </c>
      <c r="D1085" s="119"/>
      <c r="E1085" s="119" t="s">
        <v>2701</v>
      </c>
      <c r="F1085" s="211"/>
      <c r="G1085" s="119" t="s">
        <v>2702</v>
      </c>
      <c r="H1085" s="119"/>
      <c r="J1085" s="119"/>
      <c r="K1085" s="120"/>
      <c r="L1085" s="120" t="s">
        <v>32</v>
      </c>
      <c r="M1085" s="119" t="s">
        <v>78</v>
      </c>
      <c r="N1085" s="232"/>
      <c r="P1085" s="124">
        <f t="shared" si="53"/>
        <v>0</v>
      </c>
      <c r="S1085" s="119"/>
      <c r="U1085" s="116"/>
      <c r="V1085" s="116"/>
      <c r="W1085" s="116"/>
      <c r="X1085" s="116"/>
      <c r="Y1085" s="127"/>
    </row>
    <row r="1086" spans="1:25">
      <c r="A1086" s="116">
        <v>1086</v>
      </c>
      <c r="B1086" s="118">
        <v>2019</v>
      </c>
      <c r="C1086" s="118">
        <f t="shared" si="52"/>
        <v>7</v>
      </c>
      <c r="D1086" s="119"/>
      <c r="E1086" s="119" t="s">
        <v>2703</v>
      </c>
      <c r="F1086" s="211"/>
      <c r="G1086" s="119" t="s">
        <v>816</v>
      </c>
      <c r="H1086" s="119"/>
      <c r="J1086" s="119"/>
      <c r="K1086" s="120"/>
      <c r="L1086" s="120" t="s">
        <v>32</v>
      </c>
      <c r="M1086" s="119" t="s">
        <v>78</v>
      </c>
      <c r="N1086" s="232"/>
      <c r="P1086" s="124">
        <f t="shared" si="53"/>
        <v>0</v>
      </c>
      <c r="S1086" s="119"/>
      <c r="U1086" s="116"/>
      <c r="V1086" s="116"/>
      <c r="W1086" s="116"/>
      <c r="X1086" s="116"/>
      <c r="Y1086" s="127"/>
    </row>
    <row r="1087" spans="1:25">
      <c r="A1087" s="116">
        <v>1087</v>
      </c>
      <c r="B1087" s="118">
        <v>2019</v>
      </c>
      <c r="C1087" s="118">
        <f t="shared" si="52"/>
        <v>7</v>
      </c>
      <c r="D1087" s="119"/>
      <c r="E1087" s="119" t="s">
        <v>2704</v>
      </c>
      <c r="F1087" s="211"/>
      <c r="G1087" s="119" t="s">
        <v>2705</v>
      </c>
      <c r="H1087" s="119"/>
      <c r="I1087" s="119" t="s">
        <v>42</v>
      </c>
      <c r="J1087" s="119" t="s">
        <v>646</v>
      </c>
      <c r="K1087" s="120"/>
      <c r="L1087" s="120" t="s">
        <v>32</v>
      </c>
      <c r="M1087" s="119" t="s">
        <v>33</v>
      </c>
      <c r="N1087" s="232" t="s">
        <v>280</v>
      </c>
      <c r="P1087" s="124">
        <f t="shared" si="53"/>
        <v>0</v>
      </c>
      <c r="S1087" s="119" t="s">
        <v>92</v>
      </c>
      <c r="U1087" s="116"/>
      <c r="V1087" s="116"/>
      <c r="W1087" s="116"/>
      <c r="X1087" s="116"/>
      <c r="Y1087" s="127"/>
    </row>
    <row r="1088" spans="1:25">
      <c r="A1088" s="116">
        <v>1088</v>
      </c>
      <c r="B1088" s="118">
        <v>2019</v>
      </c>
      <c r="C1088" s="118">
        <f t="shared" si="52"/>
        <v>7</v>
      </c>
      <c r="D1088" s="119"/>
      <c r="E1088" s="119" t="s">
        <v>2706</v>
      </c>
      <c r="F1088" s="211"/>
      <c r="G1088" s="119" t="s">
        <v>2598</v>
      </c>
      <c r="H1088" s="119"/>
      <c r="I1088" s="119" t="s">
        <v>63</v>
      </c>
      <c r="J1088" s="121" t="s">
        <v>328</v>
      </c>
      <c r="K1088" s="120"/>
      <c r="L1088" s="120" t="s">
        <v>32</v>
      </c>
      <c r="M1088" s="119" t="s">
        <v>33</v>
      </c>
      <c r="N1088" s="232" t="s">
        <v>280</v>
      </c>
      <c r="P1088" s="124">
        <f t="shared" si="53"/>
        <v>0</v>
      </c>
      <c r="S1088" s="119"/>
      <c r="U1088" s="116"/>
      <c r="V1088" s="116"/>
      <c r="W1088" s="116"/>
      <c r="X1088" s="116"/>
      <c r="Y1088" s="127" t="s">
        <v>356</v>
      </c>
    </row>
    <row r="1089" spans="1:25">
      <c r="A1089" s="116">
        <v>1089</v>
      </c>
      <c r="B1089" s="118">
        <v>2019</v>
      </c>
      <c r="C1089" s="118">
        <f t="shared" si="52"/>
        <v>7</v>
      </c>
      <c r="D1089" s="119"/>
      <c r="E1089" s="119" t="s">
        <v>2707</v>
      </c>
      <c r="F1089" s="211"/>
      <c r="G1089" s="119" t="s">
        <v>2708</v>
      </c>
      <c r="H1089" s="119"/>
      <c r="J1089" s="119"/>
      <c r="K1089" s="120"/>
      <c r="L1089" s="120" t="s">
        <v>32</v>
      </c>
      <c r="M1089" s="119" t="s">
        <v>78</v>
      </c>
      <c r="N1089" s="232"/>
      <c r="P1089" s="124">
        <f t="shared" si="53"/>
        <v>0</v>
      </c>
      <c r="Q1089" s="126"/>
      <c r="S1089" s="119"/>
      <c r="U1089" s="116"/>
      <c r="V1089" s="116"/>
      <c r="W1089" s="116"/>
      <c r="X1089" s="116"/>
      <c r="Y1089" s="127"/>
    </row>
    <row r="1090" spans="1:25">
      <c r="A1090" s="116">
        <v>1090</v>
      </c>
      <c r="B1090" s="118">
        <v>2019</v>
      </c>
      <c r="C1090" s="118">
        <f t="shared" si="52"/>
        <v>7</v>
      </c>
      <c r="D1090" s="119"/>
      <c r="E1090" s="119" t="s">
        <v>2709</v>
      </c>
      <c r="F1090" s="211"/>
      <c r="G1090" s="119" t="s">
        <v>2710</v>
      </c>
      <c r="H1090" s="119"/>
      <c r="J1090" s="119"/>
      <c r="K1090" s="120"/>
      <c r="L1090" s="120" t="s">
        <v>32</v>
      </c>
      <c r="M1090" s="119" t="s">
        <v>78</v>
      </c>
      <c r="N1090" s="232"/>
      <c r="P1090" s="124">
        <f t="shared" si="53"/>
        <v>0</v>
      </c>
      <c r="S1090" s="119"/>
      <c r="U1090" s="116"/>
      <c r="V1090" s="116"/>
      <c r="W1090" s="116"/>
      <c r="X1090" s="116"/>
      <c r="Y1090" s="127"/>
    </row>
    <row r="1091" spans="1:25">
      <c r="A1091" s="116">
        <v>1091</v>
      </c>
      <c r="B1091" s="118">
        <v>2019</v>
      </c>
      <c r="C1091" s="118">
        <f t="shared" si="52"/>
        <v>7</v>
      </c>
      <c r="D1091" s="119" t="s">
        <v>25</v>
      </c>
      <c r="E1091" s="119" t="s">
        <v>2711</v>
      </c>
      <c r="F1091" s="211"/>
      <c r="G1091" s="119" t="s">
        <v>2712</v>
      </c>
      <c r="H1091" s="119"/>
      <c r="J1091" s="119" t="s">
        <v>2291</v>
      </c>
      <c r="K1091" s="120"/>
      <c r="L1091" s="120" t="s">
        <v>32</v>
      </c>
      <c r="M1091" s="119" t="s">
        <v>33</v>
      </c>
      <c r="N1091" s="232">
        <v>43808</v>
      </c>
      <c r="O1091" s="232">
        <v>44134</v>
      </c>
      <c r="P1091" s="124">
        <f t="shared" si="53"/>
        <v>10</v>
      </c>
      <c r="Q1091" s="125">
        <v>3</v>
      </c>
      <c r="R1091" s="125">
        <f ca="1">TODAY()-O1091</f>
        <v>544</v>
      </c>
      <c r="S1091" s="119" t="s">
        <v>92</v>
      </c>
      <c r="T1091" s="126">
        <v>44134</v>
      </c>
      <c r="U1091" s="116"/>
      <c r="V1091" s="116"/>
      <c r="W1091" s="116"/>
      <c r="X1091" s="116"/>
      <c r="Y1091" s="127"/>
    </row>
    <row r="1092" spans="1:25">
      <c r="A1092" s="116">
        <v>1092</v>
      </c>
      <c r="B1092" s="118">
        <v>2019</v>
      </c>
      <c r="C1092" s="118">
        <f t="shared" si="52"/>
        <v>7</v>
      </c>
      <c r="D1092" s="119"/>
      <c r="E1092" s="119" t="s">
        <v>2713</v>
      </c>
      <c r="F1092" s="211"/>
      <c r="G1092" s="119" t="s">
        <v>2714</v>
      </c>
      <c r="H1092" s="119"/>
      <c r="J1092" s="119"/>
      <c r="K1092" s="120"/>
      <c r="L1092" s="120" t="s">
        <v>32</v>
      </c>
      <c r="M1092" s="119" t="s">
        <v>33</v>
      </c>
      <c r="N1092" s="232" t="s">
        <v>280</v>
      </c>
      <c r="O1092" s="232">
        <v>44027</v>
      </c>
      <c r="P1092" s="124">
        <f t="shared" si="53"/>
        <v>7</v>
      </c>
      <c r="Q1092" s="125">
        <v>1</v>
      </c>
      <c r="R1092" s="125">
        <f ca="1">TODAY()-O1092</f>
        <v>651</v>
      </c>
      <c r="S1092" s="119" t="s">
        <v>237</v>
      </c>
      <c r="U1092" s="116"/>
      <c r="V1092" s="116"/>
      <c r="W1092" s="116"/>
      <c r="X1092" s="116"/>
      <c r="Y1092" s="127" t="s">
        <v>2715</v>
      </c>
    </row>
    <row r="1093" spans="1:25">
      <c r="A1093" s="116">
        <v>1093</v>
      </c>
      <c r="B1093" s="118">
        <v>2019</v>
      </c>
      <c r="C1093" s="118">
        <f t="shared" si="52"/>
        <v>7</v>
      </c>
      <c r="D1093" s="119"/>
      <c r="E1093" s="119" t="s">
        <v>2716</v>
      </c>
      <c r="F1093" s="211" t="s">
        <v>2717</v>
      </c>
      <c r="G1093" s="119" t="s">
        <v>1033</v>
      </c>
      <c r="H1093" s="119" t="s">
        <v>29</v>
      </c>
      <c r="I1093" s="119" t="s">
        <v>42</v>
      </c>
      <c r="K1093" s="120"/>
      <c r="L1093" s="120" t="s">
        <v>32</v>
      </c>
      <c r="M1093" s="119" t="s">
        <v>33</v>
      </c>
      <c r="N1093" s="232" t="s">
        <v>280</v>
      </c>
      <c r="P1093" s="124">
        <f t="shared" si="53"/>
        <v>0</v>
      </c>
      <c r="S1093" s="119" t="s">
        <v>92</v>
      </c>
      <c r="U1093" s="116"/>
      <c r="V1093" s="116"/>
      <c r="W1093" s="116"/>
      <c r="X1093" s="116"/>
      <c r="Y1093" s="127" t="s">
        <v>1754</v>
      </c>
    </row>
    <row r="1094" spans="1:25">
      <c r="A1094" s="116">
        <v>1094</v>
      </c>
      <c r="B1094" s="164">
        <v>44470</v>
      </c>
      <c r="C1094" s="118">
        <f t="shared" si="52"/>
        <v>10</v>
      </c>
      <c r="D1094" s="119" t="s">
        <v>25</v>
      </c>
      <c r="E1094" s="119" t="s">
        <v>2718</v>
      </c>
      <c r="F1094" s="211"/>
      <c r="G1094" s="119" t="s">
        <v>1033</v>
      </c>
      <c r="H1094" s="119"/>
      <c r="J1094" s="119"/>
      <c r="K1094" s="120"/>
      <c r="L1094" s="131" t="s">
        <v>32</v>
      </c>
      <c r="M1094" s="119" t="s">
        <v>33</v>
      </c>
      <c r="N1094" s="232"/>
      <c r="P1094" s="124">
        <f t="shared" si="53"/>
        <v>0</v>
      </c>
      <c r="S1094" s="119" t="s">
        <v>34</v>
      </c>
      <c r="U1094" s="116"/>
      <c r="V1094" s="116"/>
      <c r="W1094" s="116"/>
      <c r="X1094" s="116"/>
      <c r="Y1094" s="127"/>
    </row>
    <row r="1095" spans="1:25">
      <c r="A1095" s="116">
        <v>1095</v>
      </c>
      <c r="B1095" s="118">
        <v>2019</v>
      </c>
      <c r="C1095" s="118">
        <f t="shared" si="52"/>
        <v>7</v>
      </c>
      <c r="D1095" s="119" t="s">
        <v>252</v>
      </c>
      <c r="E1095" s="119" t="s">
        <v>2719</v>
      </c>
      <c r="F1095" s="211" t="s">
        <v>2720</v>
      </c>
      <c r="G1095" s="119" t="s">
        <v>2721</v>
      </c>
      <c r="H1095" s="119" t="s">
        <v>41</v>
      </c>
      <c r="I1095" s="119" t="s">
        <v>63</v>
      </c>
      <c r="J1095" s="119" t="s">
        <v>63</v>
      </c>
      <c r="K1095" s="120" t="s">
        <v>65</v>
      </c>
      <c r="L1095" s="120" t="s">
        <v>32</v>
      </c>
      <c r="M1095" s="119" t="s">
        <v>33</v>
      </c>
      <c r="N1095" s="232">
        <v>44259</v>
      </c>
      <c r="O1095" s="131">
        <v>44483</v>
      </c>
      <c r="P1095" s="124">
        <f t="shared" si="53"/>
        <v>10</v>
      </c>
      <c r="S1095" s="119" t="s">
        <v>135</v>
      </c>
      <c r="T1095" s="126">
        <v>44486</v>
      </c>
      <c r="U1095" s="116"/>
      <c r="V1095" s="116"/>
      <c r="W1095" s="116"/>
      <c r="X1095" s="116"/>
      <c r="Y1095" s="127" t="s">
        <v>1636</v>
      </c>
    </row>
    <row r="1096" spans="1:25">
      <c r="A1096" s="116">
        <v>1096</v>
      </c>
      <c r="B1096" s="118">
        <v>2019</v>
      </c>
      <c r="C1096" s="118">
        <f t="shared" si="52"/>
        <v>7</v>
      </c>
      <c r="D1096" s="119"/>
      <c r="E1096" s="119" t="s">
        <v>2722</v>
      </c>
      <c r="F1096" s="211"/>
      <c r="G1096" s="119" t="s">
        <v>1924</v>
      </c>
      <c r="H1096" s="119"/>
      <c r="J1096" s="119"/>
      <c r="K1096" s="120"/>
      <c r="L1096" s="120" t="s">
        <v>32</v>
      </c>
      <c r="M1096" s="119" t="s">
        <v>33</v>
      </c>
      <c r="N1096" s="232" t="s">
        <v>280</v>
      </c>
      <c r="P1096" s="124">
        <f t="shared" si="53"/>
        <v>0</v>
      </c>
      <c r="S1096" s="119" t="s">
        <v>92</v>
      </c>
      <c r="U1096" s="116"/>
      <c r="V1096" s="116"/>
      <c r="W1096" s="116"/>
      <c r="X1096" s="116"/>
      <c r="Y1096" s="127" t="s">
        <v>2723</v>
      </c>
    </row>
    <row r="1097" spans="1:25">
      <c r="A1097" s="116">
        <v>1097</v>
      </c>
      <c r="B1097" s="118">
        <v>2019</v>
      </c>
      <c r="C1097" s="118">
        <f t="shared" si="52"/>
        <v>7</v>
      </c>
      <c r="D1097" s="119"/>
      <c r="E1097" s="119" t="s">
        <v>2724</v>
      </c>
      <c r="F1097" s="211"/>
      <c r="G1097" s="119" t="s">
        <v>2725</v>
      </c>
      <c r="H1097" s="119"/>
      <c r="I1097" s="121" t="s">
        <v>63</v>
      </c>
      <c r="J1097" s="121" t="s">
        <v>2593</v>
      </c>
      <c r="K1097" s="120"/>
      <c r="L1097" s="120" t="s">
        <v>32</v>
      </c>
      <c r="M1097" s="119" t="s">
        <v>33</v>
      </c>
      <c r="N1097" s="232" t="s">
        <v>280</v>
      </c>
      <c r="P1097" s="124">
        <f t="shared" si="53"/>
        <v>0</v>
      </c>
      <c r="R1097" s="124"/>
      <c r="S1097" s="119" t="s">
        <v>280</v>
      </c>
      <c r="U1097" s="116"/>
      <c r="V1097" s="116"/>
      <c r="W1097" s="116"/>
      <c r="X1097" s="116"/>
      <c r="Y1097" s="127" t="s">
        <v>356</v>
      </c>
    </row>
    <row r="1098" spans="1:25">
      <c r="A1098" s="116">
        <v>1098</v>
      </c>
      <c r="B1098" s="118">
        <v>2019</v>
      </c>
      <c r="C1098" s="118">
        <f t="shared" si="52"/>
        <v>7</v>
      </c>
      <c r="D1098" s="119"/>
      <c r="E1098" s="119" t="s">
        <v>2726</v>
      </c>
      <c r="F1098" s="211"/>
      <c r="G1098" s="119" t="s">
        <v>1712</v>
      </c>
      <c r="H1098" s="119"/>
      <c r="I1098" s="121" t="s">
        <v>42</v>
      </c>
      <c r="J1098" s="121" t="s">
        <v>1811</v>
      </c>
      <c r="K1098" s="120"/>
      <c r="L1098" s="120" t="s">
        <v>32</v>
      </c>
      <c r="M1098" s="119" t="s">
        <v>33</v>
      </c>
      <c r="N1098" s="232" t="s">
        <v>280</v>
      </c>
      <c r="P1098" s="124">
        <f t="shared" si="53"/>
        <v>0</v>
      </c>
      <c r="S1098" s="119" t="s">
        <v>92</v>
      </c>
      <c r="U1098" s="116"/>
      <c r="V1098" s="116"/>
      <c r="W1098" s="116"/>
      <c r="X1098" s="116"/>
      <c r="Y1098" s="127"/>
    </row>
    <row r="1099" spans="1:25">
      <c r="A1099" s="116">
        <v>1099</v>
      </c>
      <c r="B1099" s="118">
        <v>2019</v>
      </c>
      <c r="C1099" s="118">
        <f t="shared" si="52"/>
        <v>7</v>
      </c>
      <c r="D1099" s="119"/>
      <c r="E1099" s="119" t="s">
        <v>2727</v>
      </c>
      <c r="F1099" s="211"/>
      <c r="G1099" s="119" t="s">
        <v>642</v>
      </c>
      <c r="H1099" s="119"/>
      <c r="J1099" s="119"/>
      <c r="K1099" s="120"/>
      <c r="L1099" s="120" t="s">
        <v>32</v>
      </c>
      <c r="M1099" s="119" t="s">
        <v>78</v>
      </c>
      <c r="N1099" s="232"/>
      <c r="P1099" s="124">
        <f t="shared" si="53"/>
        <v>0</v>
      </c>
      <c r="S1099" s="119"/>
      <c r="U1099" s="116"/>
      <c r="V1099" s="116"/>
      <c r="W1099" s="116"/>
      <c r="X1099" s="116"/>
      <c r="Y1099" s="127"/>
    </row>
    <row r="1100" spans="1:25">
      <c r="A1100" s="116">
        <v>1100</v>
      </c>
      <c r="B1100" s="118">
        <v>2019</v>
      </c>
      <c r="C1100" s="118">
        <f t="shared" si="52"/>
        <v>7</v>
      </c>
      <c r="D1100" s="119"/>
      <c r="E1100" s="119" t="s">
        <v>2728</v>
      </c>
      <c r="F1100" s="211"/>
      <c r="G1100" s="119" t="s">
        <v>2729</v>
      </c>
      <c r="H1100" s="119"/>
      <c r="J1100" s="119"/>
      <c r="K1100" s="120"/>
      <c r="L1100" s="120" t="s">
        <v>32</v>
      </c>
      <c r="M1100" s="119" t="s">
        <v>78</v>
      </c>
      <c r="N1100" s="232"/>
      <c r="P1100" s="124">
        <f t="shared" si="53"/>
        <v>0</v>
      </c>
      <c r="S1100" s="119"/>
      <c r="U1100" s="116"/>
      <c r="V1100" s="116"/>
      <c r="W1100" s="116"/>
      <c r="X1100" s="116"/>
      <c r="Y1100" s="127"/>
    </row>
    <row r="1101" spans="1:25">
      <c r="A1101" s="116">
        <v>1101</v>
      </c>
      <c r="B1101" s="118">
        <v>2019</v>
      </c>
      <c r="C1101" s="118">
        <f t="shared" ref="C1101:C1164" si="54">IF(B1101&lt;&gt;0,MONTH(B1101),0)</f>
        <v>7</v>
      </c>
      <c r="D1101" s="119"/>
      <c r="E1101" s="119" t="s">
        <v>2730</v>
      </c>
      <c r="F1101" s="211"/>
      <c r="G1101" s="119" t="s">
        <v>2731</v>
      </c>
      <c r="H1101" s="119"/>
      <c r="J1101" s="119"/>
      <c r="K1101" s="120"/>
      <c r="L1101" s="120" t="s">
        <v>32</v>
      </c>
      <c r="M1101" s="119" t="s">
        <v>78</v>
      </c>
      <c r="N1101" s="232"/>
      <c r="P1101" s="124">
        <f t="shared" si="53"/>
        <v>0</v>
      </c>
      <c r="S1101" s="119"/>
      <c r="U1101" s="116"/>
      <c r="V1101" s="116"/>
      <c r="W1101" s="116"/>
      <c r="X1101" s="116"/>
      <c r="Y1101" s="127"/>
    </row>
    <row r="1102" spans="1:25">
      <c r="A1102" s="116">
        <v>1102</v>
      </c>
      <c r="B1102" s="118">
        <v>2019</v>
      </c>
      <c r="C1102" s="118">
        <f t="shared" si="54"/>
        <v>7</v>
      </c>
      <c r="D1102" s="119"/>
      <c r="E1102" s="119" t="s">
        <v>2732</v>
      </c>
      <c r="F1102" s="211"/>
      <c r="G1102" s="119" t="s">
        <v>2733</v>
      </c>
      <c r="H1102" s="119"/>
      <c r="J1102" s="119"/>
      <c r="K1102" s="120"/>
      <c r="L1102" s="120" t="s">
        <v>32</v>
      </c>
      <c r="M1102" s="119" t="s">
        <v>78</v>
      </c>
      <c r="N1102" s="232"/>
      <c r="P1102" s="124">
        <f t="shared" si="53"/>
        <v>0</v>
      </c>
      <c r="S1102" s="119"/>
      <c r="U1102" s="116"/>
      <c r="V1102" s="116"/>
      <c r="W1102" s="116"/>
      <c r="X1102" s="116"/>
      <c r="Y1102" s="127"/>
    </row>
    <row r="1103" spans="1:25">
      <c r="A1103" s="116">
        <v>1103</v>
      </c>
      <c r="B1103" s="118">
        <v>2019</v>
      </c>
      <c r="C1103" s="118">
        <f t="shared" si="54"/>
        <v>7</v>
      </c>
      <c r="D1103" s="119"/>
      <c r="E1103" s="119" t="s">
        <v>2734</v>
      </c>
      <c r="F1103" s="211"/>
      <c r="G1103" s="119" t="s">
        <v>2735</v>
      </c>
      <c r="H1103" s="119"/>
      <c r="I1103" s="119" t="s">
        <v>63</v>
      </c>
      <c r="J1103" s="121" t="s">
        <v>328</v>
      </c>
      <c r="K1103" s="120"/>
      <c r="L1103" s="120" t="s">
        <v>32</v>
      </c>
      <c r="M1103" s="119" t="s">
        <v>33</v>
      </c>
      <c r="N1103" s="232" t="s">
        <v>280</v>
      </c>
      <c r="P1103" s="124">
        <f t="shared" ref="P1103:P1166" si="55">IF(O1103&lt;&gt;0,MONTH(O1103),0)</f>
        <v>0</v>
      </c>
      <c r="S1103" s="119"/>
      <c r="U1103" s="116"/>
      <c r="V1103" s="116"/>
      <c r="W1103" s="116"/>
      <c r="X1103" s="116"/>
      <c r="Y1103" s="127" t="s">
        <v>356</v>
      </c>
    </row>
    <row r="1104" spans="1:25">
      <c r="A1104" s="116">
        <v>1104</v>
      </c>
      <c r="B1104" s="118">
        <v>2019</v>
      </c>
      <c r="C1104" s="118">
        <f t="shared" si="54"/>
        <v>7</v>
      </c>
      <c r="D1104" s="119"/>
      <c r="E1104" s="119" t="s">
        <v>2736</v>
      </c>
      <c r="F1104" s="211"/>
      <c r="G1104" s="119" t="s">
        <v>2737</v>
      </c>
      <c r="H1104" s="119"/>
      <c r="I1104" s="119" t="s">
        <v>63</v>
      </c>
      <c r="J1104" s="121" t="s">
        <v>328</v>
      </c>
      <c r="K1104" s="120"/>
      <c r="L1104" s="120" t="s">
        <v>32</v>
      </c>
      <c r="M1104" s="119" t="s">
        <v>33</v>
      </c>
      <c r="N1104" s="232" t="s">
        <v>280</v>
      </c>
      <c r="P1104" s="124">
        <f t="shared" si="55"/>
        <v>0</v>
      </c>
      <c r="S1104" s="119"/>
      <c r="U1104" s="116"/>
      <c r="V1104" s="116"/>
      <c r="W1104" s="116"/>
      <c r="X1104" s="116"/>
      <c r="Y1104" s="127" t="s">
        <v>356</v>
      </c>
    </row>
    <row r="1105" spans="1:25" ht="14.4">
      <c r="A1105" s="116">
        <v>1105</v>
      </c>
      <c r="B1105" s="118">
        <v>2019</v>
      </c>
      <c r="C1105" s="118">
        <f t="shared" si="54"/>
        <v>7</v>
      </c>
      <c r="D1105" s="119" t="s">
        <v>25</v>
      </c>
      <c r="E1105" s="119" t="s">
        <v>2738</v>
      </c>
      <c r="F1105" s="211" t="s">
        <v>235</v>
      </c>
      <c r="G1105" s="119" t="s">
        <v>2739</v>
      </c>
      <c r="H1105" s="119" t="s">
        <v>76</v>
      </c>
      <c r="I1105" s="119" t="s">
        <v>42</v>
      </c>
      <c r="K1105" s="120"/>
      <c r="L1105" s="120" t="s">
        <v>32</v>
      </c>
      <c r="M1105" s="119" t="s">
        <v>33</v>
      </c>
      <c r="N1105" s="232">
        <v>43810</v>
      </c>
      <c r="O1105" s="232">
        <v>44258</v>
      </c>
      <c r="P1105" s="124">
        <f t="shared" si="55"/>
        <v>3</v>
      </c>
      <c r="Q1105" s="125">
        <v>1</v>
      </c>
      <c r="R1105" s="125">
        <f ca="1">TODAY()-O1105</f>
        <v>420</v>
      </c>
      <c r="S1105" s="119" t="s">
        <v>34</v>
      </c>
      <c r="U1105" t="s">
        <v>2740</v>
      </c>
      <c r="V1105" s="116"/>
      <c r="W1105" s="116"/>
      <c r="X1105" s="116"/>
      <c r="Y1105" s="127" t="s">
        <v>2741</v>
      </c>
    </row>
    <row r="1106" spans="1:25">
      <c r="A1106" s="116">
        <v>1106</v>
      </c>
      <c r="B1106" s="118">
        <v>2019</v>
      </c>
      <c r="C1106" s="118">
        <f t="shared" si="54"/>
        <v>7</v>
      </c>
      <c r="D1106" s="119"/>
      <c r="E1106" s="119" t="s">
        <v>2742</v>
      </c>
      <c r="F1106" s="211"/>
      <c r="G1106" s="119" t="s">
        <v>2743</v>
      </c>
      <c r="H1106" s="119"/>
      <c r="J1106" s="119"/>
      <c r="K1106" s="120"/>
      <c r="L1106" s="120" t="s">
        <v>32</v>
      </c>
      <c r="M1106" s="119" t="s">
        <v>78</v>
      </c>
      <c r="N1106" s="232"/>
      <c r="P1106" s="124">
        <f t="shared" si="55"/>
        <v>0</v>
      </c>
      <c r="S1106" s="119"/>
      <c r="U1106" s="116"/>
      <c r="V1106" s="116"/>
      <c r="W1106" s="116"/>
      <c r="X1106" s="116"/>
      <c r="Y1106" s="127"/>
    </row>
    <row r="1107" spans="1:25">
      <c r="A1107" s="116">
        <v>1107</v>
      </c>
      <c r="B1107" s="118">
        <v>2019</v>
      </c>
      <c r="C1107" s="118">
        <f t="shared" si="54"/>
        <v>7</v>
      </c>
      <c r="D1107" s="119" t="s">
        <v>25</v>
      </c>
      <c r="E1107" s="119" t="s">
        <v>2744</v>
      </c>
      <c r="F1107" s="211" t="s">
        <v>2745</v>
      </c>
      <c r="G1107" s="119" t="s">
        <v>2746</v>
      </c>
      <c r="H1107" s="119" t="s">
        <v>76</v>
      </c>
      <c r="I1107" s="119" t="s">
        <v>63</v>
      </c>
      <c r="J1107" s="119" t="s">
        <v>63</v>
      </c>
      <c r="K1107" s="120" t="s">
        <v>65</v>
      </c>
      <c r="L1107" s="120" t="s">
        <v>32</v>
      </c>
      <c r="M1107" s="119" t="s">
        <v>33</v>
      </c>
      <c r="N1107" s="232" t="s">
        <v>280</v>
      </c>
      <c r="O1107" s="131">
        <v>44391</v>
      </c>
      <c r="P1107" s="124">
        <f t="shared" si="55"/>
        <v>7</v>
      </c>
      <c r="R1107" s="124"/>
      <c r="S1107" s="119" t="s">
        <v>34</v>
      </c>
      <c r="U1107" s="116"/>
      <c r="V1107" s="116"/>
      <c r="W1107" s="116"/>
      <c r="X1107" s="116"/>
      <c r="Y1107" s="127"/>
    </row>
    <row r="1108" spans="1:25">
      <c r="A1108" s="116">
        <v>1108</v>
      </c>
      <c r="B1108" s="118">
        <v>2019</v>
      </c>
      <c r="C1108" s="118">
        <f t="shared" si="54"/>
        <v>7</v>
      </c>
      <c r="D1108" s="119" t="s">
        <v>25</v>
      </c>
      <c r="E1108" s="119" t="s">
        <v>2747</v>
      </c>
      <c r="F1108" s="211" t="s">
        <v>579</v>
      </c>
      <c r="G1108" s="119" t="s">
        <v>2748</v>
      </c>
      <c r="H1108" s="119" t="s">
        <v>41</v>
      </c>
      <c r="I1108" s="119" t="s">
        <v>63</v>
      </c>
      <c r="J1108" s="119" t="s">
        <v>63</v>
      </c>
      <c r="K1108" s="120"/>
      <c r="L1108" s="120" t="s">
        <v>32</v>
      </c>
      <c r="M1108" s="119" t="s">
        <v>33</v>
      </c>
      <c r="N1108" s="232">
        <v>43781</v>
      </c>
      <c r="O1108" s="232">
        <v>44333</v>
      </c>
      <c r="P1108" s="124">
        <f t="shared" si="55"/>
        <v>5</v>
      </c>
      <c r="R1108" s="125">
        <f ca="1">TODAY()-O1108</f>
        <v>345</v>
      </c>
      <c r="S1108" s="119" t="s">
        <v>135</v>
      </c>
      <c r="U1108" s="116"/>
      <c r="V1108" s="116"/>
      <c r="W1108" s="116"/>
      <c r="X1108" s="116"/>
      <c r="Y1108" s="127" t="s">
        <v>2749</v>
      </c>
    </row>
    <row r="1109" spans="1:25" ht="27.6">
      <c r="A1109" s="116">
        <v>1109</v>
      </c>
      <c r="B1109" s="118">
        <v>2019</v>
      </c>
      <c r="C1109" s="118">
        <f t="shared" si="54"/>
        <v>7</v>
      </c>
      <c r="D1109" s="119" t="s">
        <v>252</v>
      </c>
      <c r="E1109" s="119" t="s">
        <v>2750</v>
      </c>
      <c r="F1109" s="211" t="s">
        <v>2751</v>
      </c>
      <c r="G1109" s="119" t="s">
        <v>797</v>
      </c>
      <c r="H1109" s="119" t="s">
        <v>29</v>
      </c>
      <c r="I1109" s="119" t="s">
        <v>63</v>
      </c>
      <c r="J1109" s="119" t="s">
        <v>63</v>
      </c>
      <c r="K1109" s="120"/>
      <c r="L1109" s="120" t="s">
        <v>32</v>
      </c>
      <c r="M1109" s="119" t="s">
        <v>33</v>
      </c>
      <c r="N1109" s="232">
        <v>44259</v>
      </c>
      <c r="O1109" s="131">
        <v>44483</v>
      </c>
      <c r="P1109" s="124">
        <f t="shared" si="55"/>
        <v>10</v>
      </c>
      <c r="Q1109" s="118">
        <v>1</v>
      </c>
      <c r="S1109" s="119" t="s">
        <v>55</v>
      </c>
      <c r="U1109" s="116"/>
      <c r="V1109" s="116"/>
      <c r="W1109" s="116"/>
      <c r="X1109" s="116"/>
      <c r="Y1109" s="127" t="s">
        <v>1636</v>
      </c>
    </row>
    <row r="1110" spans="1:25">
      <c r="A1110" s="116">
        <v>1110</v>
      </c>
      <c r="B1110" s="118">
        <v>2019</v>
      </c>
      <c r="C1110" s="118">
        <f t="shared" si="54"/>
        <v>7</v>
      </c>
      <c r="D1110" s="119"/>
      <c r="E1110" s="119" t="s">
        <v>2752</v>
      </c>
      <c r="F1110" s="211"/>
      <c r="G1110" s="119" t="s">
        <v>2753</v>
      </c>
      <c r="H1110" s="119"/>
      <c r="J1110" s="119"/>
      <c r="K1110" s="120"/>
      <c r="L1110" s="120" t="s">
        <v>32</v>
      </c>
      <c r="M1110" s="119" t="s">
        <v>33</v>
      </c>
      <c r="N1110" s="232" t="s">
        <v>280</v>
      </c>
      <c r="P1110" s="124">
        <f t="shared" si="55"/>
        <v>0</v>
      </c>
      <c r="S1110" s="119" t="s">
        <v>92</v>
      </c>
      <c r="U1110" s="116"/>
      <c r="V1110" s="116"/>
      <c r="W1110" s="116"/>
      <c r="X1110" s="116"/>
      <c r="Y1110" s="127"/>
    </row>
    <row r="1111" spans="1:25">
      <c r="A1111" s="116">
        <v>1111</v>
      </c>
      <c r="B1111" s="118">
        <v>2019</v>
      </c>
      <c r="C1111" s="118">
        <f t="shared" si="54"/>
        <v>7</v>
      </c>
      <c r="D1111" s="119"/>
      <c r="E1111" s="119" t="s">
        <v>2754</v>
      </c>
      <c r="F1111" s="211"/>
      <c r="G1111" s="119" t="s">
        <v>2755</v>
      </c>
      <c r="H1111" s="119"/>
      <c r="J1111" s="119"/>
      <c r="K1111" s="120"/>
      <c r="L1111" s="120" t="s">
        <v>32</v>
      </c>
      <c r="M1111" s="119" t="s">
        <v>78</v>
      </c>
      <c r="N1111" s="232"/>
      <c r="P1111" s="124">
        <f t="shared" si="55"/>
        <v>0</v>
      </c>
      <c r="S1111" s="119"/>
      <c r="U1111" s="116"/>
      <c r="V1111" s="116"/>
      <c r="W1111" s="116"/>
      <c r="X1111" s="116"/>
      <c r="Y1111" s="127"/>
    </row>
    <row r="1112" spans="1:25">
      <c r="A1112" s="116">
        <v>1112</v>
      </c>
      <c r="B1112" s="118">
        <v>2019</v>
      </c>
      <c r="C1112" s="118">
        <f t="shared" si="54"/>
        <v>7</v>
      </c>
      <c r="D1112" s="119" t="s">
        <v>37</v>
      </c>
      <c r="E1112" s="119" t="s">
        <v>2756</v>
      </c>
      <c r="F1112" s="211"/>
      <c r="G1112" s="119" t="s">
        <v>2757</v>
      </c>
      <c r="H1112" s="119"/>
      <c r="J1112" s="119"/>
      <c r="K1112" s="120"/>
      <c r="L1112" s="120" t="s">
        <v>32</v>
      </c>
      <c r="M1112" s="119" t="s">
        <v>33</v>
      </c>
      <c r="N1112" s="232" t="s">
        <v>280</v>
      </c>
      <c r="P1112" s="124">
        <f t="shared" si="55"/>
        <v>0</v>
      </c>
      <c r="S1112" s="119"/>
      <c r="U1112" s="116"/>
      <c r="V1112" s="116"/>
      <c r="W1112" s="116"/>
      <c r="X1112" s="116"/>
      <c r="Y1112" s="127" t="s">
        <v>356</v>
      </c>
    </row>
    <row r="1113" spans="1:25">
      <c r="A1113" s="116">
        <v>1113</v>
      </c>
      <c r="B1113" s="118">
        <v>2019</v>
      </c>
      <c r="C1113" s="118">
        <f t="shared" si="54"/>
        <v>7</v>
      </c>
      <c r="D1113" s="119"/>
      <c r="E1113" s="119" t="s">
        <v>2758</v>
      </c>
      <c r="F1113" s="211"/>
      <c r="G1113" s="119" t="s">
        <v>2759</v>
      </c>
      <c r="H1113" s="119"/>
      <c r="J1113" s="119"/>
      <c r="K1113" s="120"/>
      <c r="L1113" s="120" t="s">
        <v>32</v>
      </c>
      <c r="M1113" s="119" t="s">
        <v>78</v>
      </c>
      <c r="N1113" s="232"/>
      <c r="P1113" s="124">
        <f t="shared" si="55"/>
        <v>0</v>
      </c>
      <c r="S1113" s="119"/>
      <c r="U1113" s="116"/>
      <c r="V1113" s="116"/>
      <c r="W1113" s="116"/>
      <c r="X1113" s="116"/>
      <c r="Y1113" s="127"/>
    </row>
    <row r="1114" spans="1:25">
      <c r="A1114" s="116">
        <v>1114</v>
      </c>
      <c r="B1114" s="118">
        <v>2019</v>
      </c>
      <c r="C1114" s="118">
        <f t="shared" si="54"/>
        <v>7</v>
      </c>
      <c r="D1114" s="119" t="s">
        <v>25</v>
      </c>
      <c r="E1114" s="119" t="s">
        <v>2760</v>
      </c>
      <c r="F1114" s="211"/>
      <c r="G1114" s="119" t="s">
        <v>2761</v>
      </c>
      <c r="H1114" s="119"/>
      <c r="I1114" s="119" t="s">
        <v>63</v>
      </c>
      <c r="J1114" s="121" t="s">
        <v>524</v>
      </c>
      <c r="K1114" s="120"/>
      <c r="L1114" s="120" t="s">
        <v>32</v>
      </c>
      <c r="M1114" s="119" t="s">
        <v>33</v>
      </c>
      <c r="N1114" s="232">
        <v>43810</v>
      </c>
      <c r="O1114" s="232">
        <v>44134</v>
      </c>
      <c r="P1114" s="124">
        <f t="shared" si="55"/>
        <v>10</v>
      </c>
      <c r="Q1114" s="125">
        <v>3</v>
      </c>
      <c r="R1114" s="125">
        <f ca="1">TODAY()-O1114</f>
        <v>544</v>
      </c>
      <c r="S1114" s="119" t="s">
        <v>92</v>
      </c>
      <c r="T1114" s="126">
        <v>44134</v>
      </c>
      <c r="U1114" s="116"/>
      <c r="V1114" s="116"/>
      <c r="W1114" s="116"/>
      <c r="X1114" s="116"/>
      <c r="Y1114" s="127"/>
    </row>
    <row r="1115" spans="1:25">
      <c r="A1115" s="116">
        <v>1115</v>
      </c>
      <c r="B1115" s="118">
        <v>2019</v>
      </c>
      <c r="C1115" s="118">
        <f t="shared" si="54"/>
        <v>7</v>
      </c>
      <c r="D1115" s="119"/>
      <c r="E1115" s="119" t="s">
        <v>2762</v>
      </c>
      <c r="F1115" s="211"/>
      <c r="G1115" s="119" t="s">
        <v>2763</v>
      </c>
      <c r="H1115" s="119"/>
      <c r="I1115" s="119" t="s">
        <v>63</v>
      </c>
      <c r="J1115" s="121" t="s">
        <v>328</v>
      </c>
      <c r="K1115" s="120"/>
      <c r="L1115" s="120" t="s">
        <v>32</v>
      </c>
      <c r="M1115" s="119" t="s">
        <v>33</v>
      </c>
      <c r="N1115" s="232"/>
      <c r="P1115" s="124">
        <f t="shared" si="55"/>
        <v>0</v>
      </c>
      <c r="S1115" s="119"/>
      <c r="U1115" s="116"/>
      <c r="V1115" s="116"/>
      <c r="W1115" s="116"/>
      <c r="X1115" s="116"/>
      <c r="Y1115" s="127" t="s">
        <v>356</v>
      </c>
    </row>
    <row r="1116" spans="1:25">
      <c r="A1116" s="116">
        <v>1116</v>
      </c>
      <c r="B1116" s="118">
        <v>2019</v>
      </c>
      <c r="C1116" s="118">
        <f t="shared" si="54"/>
        <v>7</v>
      </c>
      <c r="D1116" s="120" t="s">
        <v>25</v>
      </c>
      <c r="E1116" s="120" t="s">
        <v>2764</v>
      </c>
      <c r="F1116" s="211" t="s">
        <v>473</v>
      </c>
      <c r="G1116" s="119" t="s">
        <v>794</v>
      </c>
      <c r="H1116" s="121" t="s">
        <v>41</v>
      </c>
      <c r="I1116" s="119" t="s">
        <v>63</v>
      </c>
      <c r="J1116" s="121" t="s">
        <v>63</v>
      </c>
      <c r="K1116" s="120"/>
      <c r="L1116" s="120" t="s">
        <v>32</v>
      </c>
      <c r="M1116" s="119" t="s">
        <v>33</v>
      </c>
      <c r="N1116" s="232">
        <v>43843</v>
      </c>
      <c r="O1116" s="232">
        <v>43893</v>
      </c>
      <c r="P1116" s="124">
        <f t="shared" si="55"/>
        <v>3</v>
      </c>
      <c r="Q1116" s="125">
        <v>1</v>
      </c>
      <c r="R1116" s="125">
        <f ca="1">TODAY()-O1116</f>
        <v>785</v>
      </c>
      <c r="S1116" s="120" t="s">
        <v>55</v>
      </c>
      <c r="U1116" s="116"/>
      <c r="V1116" s="116"/>
      <c r="W1116" s="116"/>
      <c r="X1116" s="116"/>
      <c r="Y1116" s="116" t="s">
        <v>2765</v>
      </c>
    </row>
    <row r="1117" spans="1:25" ht="27.6">
      <c r="A1117" s="116">
        <v>1117</v>
      </c>
      <c r="B1117" s="118">
        <v>2019</v>
      </c>
      <c r="C1117" s="118">
        <f t="shared" si="54"/>
        <v>7</v>
      </c>
      <c r="E1117" s="120" t="s">
        <v>2766</v>
      </c>
      <c r="F1117" s="211" t="s">
        <v>2767</v>
      </c>
      <c r="G1117" s="119" t="s">
        <v>2284</v>
      </c>
      <c r="K1117" s="120"/>
      <c r="L1117" s="120" t="s">
        <v>32</v>
      </c>
      <c r="M1117" s="119" t="s">
        <v>78</v>
      </c>
      <c r="P1117" s="124">
        <f t="shared" si="55"/>
        <v>0</v>
      </c>
      <c r="U1117" s="116"/>
      <c r="V1117" s="116"/>
      <c r="W1117" s="116"/>
      <c r="X1117" s="116"/>
    </row>
    <row r="1118" spans="1:25">
      <c r="A1118" s="116">
        <v>1118</v>
      </c>
      <c r="B1118" s="118">
        <v>2019</v>
      </c>
      <c r="C1118" s="118">
        <f t="shared" si="54"/>
        <v>7</v>
      </c>
      <c r="D1118" s="119" t="s">
        <v>37</v>
      </c>
      <c r="E1118" s="120" t="s">
        <v>2768</v>
      </c>
      <c r="F1118" s="211"/>
      <c r="G1118" s="119" t="s">
        <v>1033</v>
      </c>
      <c r="K1118" s="120"/>
      <c r="L1118" s="120" t="s">
        <v>32</v>
      </c>
      <c r="M1118" s="119" t="s">
        <v>33</v>
      </c>
      <c r="N1118" s="232">
        <v>43843</v>
      </c>
      <c r="O1118" s="232">
        <v>43893</v>
      </c>
      <c r="P1118" s="124">
        <f t="shared" si="55"/>
        <v>3</v>
      </c>
      <c r="Q1118" s="125">
        <v>1</v>
      </c>
      <c r="R1118" s="125">
        <f ca="1">TODAY()-O1118</f>
        <v>785</v>
      </c>
      <c r="U1118" s="116"/>
      <c r="V1118" s="116"/>
      <c r="W1118" s="116"/>
      <c r="X1118" s="116"/>
      <c r="Y1118" s="127" t="s">
        <v>356</v>
      </c>
    </row>
    <row r="1119" spans="1:25">
      <c r="A1119" s="116">
        <v>1119</v>
      </c>
      <c r="B1119" s="118">
        <v>2019</v>
      </c>
      <c r="C1119" s="118">
        <f t="shared" si="54"/>
        <v>7</v>
      </c>
      <c r="E1119" s="120" t="s">
        <v>2769</v>
      </c>
      <c r="F1119" s="211"/>
      <c r="G1119" s="119" t="s">
        <v>2284</v>
      </c>
      <c r="K1119" s="120"/>
      <c r="L1119" s="120" t="s">
        <v>32</v>
      </c>
      <c r="M1119" s="119" t="s">
        <v>33</v>
      </c>
      <c r="N1119" s="232">
        <v>43843</v>
      </c>
      <c r="O1119" s="232">
        <v>44013</v>
      </c>
      <c r="P1119" s="124">
        <f t="shared" si="55"/>
        <v>7</v>
      </c>
      <c r="Q1119" s="118">
        <v>2</v>
      </c>
      <c r="R1119" s="125">
        <f ca="1">TODAY()-O1119</f>
        <v>665</v>
      </c>
      <c r="S1119" s="120" t="s">
        <v>34</v>
      </c>
      <c r="T1119" s="126">
        <v>43852</v>
      </c>
      <c r="U1119" s="116"/>
      <c r="V1119" s="116"/>
      <c r="W1119" s="116"/>
      <c r="X1119" s="116"/>
      <c r="Y1119" s="116" t="s">
        <v>2770</v>
      </c>
    </row>
    <row r="1120" spans="1:25">
      <c r="A1120" s="116">
        <v>1120</v>
      </c>
      <c r="B1120" s="166">
        <v>43850</v>
      </c>
      <c r="C1120" s="118">
        <f t="shared" si="54"/>
        <v>1</v>
      </c>
      <c r="E1120" s="121" t="s">
        <v>2771</v>
      </c>
      <c r="F1120" s="211" t="s">
        <v>2772</v>
      </c>
      <c r="G1120" s="119" t="s">
        <v>2284</v>
      </c>
      <c r="K1120" s="120"/>
      <c r="L1120" s="120" t="s">
        <v>32</v>
      </c>
      <c r="M1120" s="120" t="s">
        <v>33</v>
      </c>
      <c r="N1120" s="157">
        <v>43872</v>
      </c>
      <c r="O1120" s="157"/>
      <c r="P1120" s="124">
        <f t="shared" si="55"/>
        <v>0</v>
      </c>
      <c r="Q1120" s="124"/>
      <c r="R1120" s="118">
        <f ca="1">TODAY()-N1120</f>
        <v>806</v>
      </c>
      <c r="S1120" s="121" t="s">
        <v>92</v>
      </c>
      <c r="T1120" s="123"/>
      <c r="U1120" s="123"/>
      <c r="V1120" s="123"/>
      <c r="W1120" s="123"/>
      <c r="X1120" s="123"/>
      <c r="Y1120" s="127" t="s">
        <v>356</v>
      </c>
    </row>
    <row r="1121" spans="1:25">
      <c r="A1121" s="116">
        <v>1121</v>
      </c>
      <c r="B1121" s="166">
        <v>43857</v>
      </c>
      <c r="C1121" s="118">
        <f t="shared" si="54"/>
        <v>1</v>
      </c>
      <c r="E1121" s="119" t="s">
        <v>2773</v>
      </c>
      <c r="F1121" s="211" t="s">
        <v>2774</v>
      </c>
      <c r="G1121" s="119" t="s">
        <v>610</v>
      </c>
      <c r="H1121" s="119"/>
      <c r="K1121" s="120"/>
      <c r="L1121" s="120" t="s">
        <v>32</v>
      </c>
      <c r="M1121" s="130" t="s">
        <v>33</v>
      </c>
      <c r="N1121" s="232">
        <v>43875</v>
      </c>
      <c r="O1121" s="232"/>
      <c r="P1121" s="124">
        <f t="shared" si="55"/>
        <v>0</v>
      </c>
      <c r="Q1121" s="125"/>
      <c r="R1121" s="125">
        <f ca="1">TODAY()-N1121</f>
        <v>803</v>
      </c>
      <c r="S1121" s="119" t="s">
        <v>92</v>
      </c>
      <c r="T1121" s="122"/>
      <c r="U1121" s="122"/>
      <c r="V1121" s="122"/>
      <c r="W1121" s="122"/>
      <c r="X1121" s="122"/>
      <c r="Y1121" s="127" t="s">
        <v>356</v>
      </c>
    </row>
    <row r="1122" spans="1:25">
      <c r="A1122" s="116">
        <v>1122</v>
      </c>
      <c r="B1122" s="166">
        <v>43857</v>
      </c>
      <c r="C1122" s="118">
        <f t="shared" si="54"/>
        <v>1</v>
      </c>
      <c r="E1122" s="119" t="s">
        <v>2775</v>
      </c>
      <c r="F1122" s="211"/>
      <c r="G1122" s="119" t="s">
        <v>2776</v>
      </c>
      <c r="H1122" s="119"/>
      <c r="K1122" s="120"/>
      <c r="L1122" s="120" t="s">
        <v>32</v>
      </c>
      <c r="M1122" s="120" t="s">
        <v>33</v>
      </c>
      <c r="N1122" s="157">
        <v>43854</v>
      </c>
      <c r="O1122" s="157"/>
      <c r="P1122" s="124">
        <f t="shared" si="55"/>
        <v>0</v>
      </c>
      <c r="Q1122" s="125"/>
      <c r="R1122" s="124">
        <f ca="1">TODAY()-N1122</f>
        <v>824</v>
      </c>
      <c r="S1122" s="119" t="s">
        <v>92</v>
      </c>
      <c r="T1122" s="122"/>
      <c r="U1122" s="122"/>
      <c r="V1122" s="122"/>
      <c r="W1122" s="122"/>
      <c r="X1122" s="122"/>
      <c r="Y1122" s="127" t="s">
        <v>356</v>
      </c>
    </row>
    <row r="1123" spans="1:25">
      <c r="A1123" s="116">
        <v>1123</v>
      </c>
      <c r="B1123" s="164">
        <v>43857</v>
      </c>
      <c r="C1123" s="118">
        <f t="shared" si="54"/>
        <v>1</v>
      </c>
      <c r="D1123" s="119" t="s">
        <v>37</v>
      </c>
      <c r="E1123" s="119" t="s">
        <v>2777</v>
      </c>
      <c r="F1123" s="211"/>
      <c r="G1123" s="119" t="s">
        <v>1519</v>
      </c>
      <c r="H1123" s="119"/>
      <c r="K1123" s="120"/>
      <c r="L1123" s="120" t="s">
        <v>32</v>
      </c>
      <c r="M1123" s="120" t="s">
        <v>33</v>
      </c>
      <c r="N1123" s="232">
        <v>43872</v>
      </c>
      <c r="O1123" s="157">
        <v>43893</v>
      </c>
      <c r="P1123" s="124">
        <f t="shared" si="55"/>
        <v>3</v>
      </c>
      <c r="Q1123" s="125">
        <v>1</v>
      </c>
      <c r="R1123" s="125">
        <f ca="1">TODAY()-O1123</f>
        <v>785</v>
      </c>
      <c r="S1123" s="119" t="s">
        <v>92</v>
      </c>
      <c r="T1123" s="122">
        <v>43893</v>
      </c>
      <c r="U1123" s="122"/>
      <c r="V1123" s="122"/>
      <c r="W1123" s="122"/>
      <c r="X1123" s="122"/>
      <c r="Y1123" s="127" t="s">
        <v>356</v>
      </c>
    </row>
    <row r="1124" spans="1:25">
      <c r="A1124" s="116">
        <v>1124</v>
      </c>
      <c r="B1124" s="164">
        <v>43857</v>
      </c>
      <c r="C1124" s="118">
        <f t="shared" si="54"/>
        <v>1</v>
      </c>
      <c r="D1124" s="119" t="s">
        <v>37</v>
      </c>
      <c r="E1124" s="119" t="s">
        <v>2778</v>
      </c>
      <c r="F1124" s="211"/>
      <c r="G1124" s="119" t="s">
        <v>2779</v>
      </c>
      <c r="H1124" s="119"/>
      <c r="K1124" s="120"/>
      <c r="L1124" s="120" t="s">
        <v>32</v>
      </c>
      <c r="M1124" s="130" t="s">
        <v>33</v>
      </c>
      <c r="N1124" s="232">
        <v>43866</v>
      </c>
      <c r="O1124" s="157"/>
      <c r="P1124" s="124">
        <f t="shared" si="55"/>
        <v>0</v>
      </c>
      <c r="Q1124" s="125"/>
      <c r="R1124" s="124">
        <f ca="1">TODAY()-N1124</f>
        <v>812</v>
      </c>
      <c r="S1124" s="119" t="s">
        <v>92</v>
      </c>
      <c r="T1124" s="122"/>
      <c r="U1124" s="122"/>
      <c r="V1124" s="122"/>
      <c r="W1124" s="122"/>
      <c r="X1124" s="122"/>
      <c r="Y1124" s="127" t="s">
        <v>356</v>
      </c>
    </row>
    <row r="1125" spans="1:25">
      <c r="A1125" s="116">
        <v>1125</v>
      </c>
      <c r="B1125" s="164">
        <v>43857</v>
      </c>
      <c r="C1125" s="118">
        <f t="shared" si="54"/>
        <v>1</v>
      </c>
      <c r="E1125" s="119" t="s">
        <v>2780</v>
      </c>
      <c r="F1125" s="211"/>
      <c r="G1125" s="119" t="s">
        <v>314</v>
      </c>
      <c r="H1125" s="119"/>
      <c r="K1125" s="120"/>
      <c r="L1125" s="120" t="s">
        <v>32</v>
      </c>
      <c r="M1125" s="120" t="s">
        <v>33</v>
      </c>
      <c r="N1125" s="232">
        <v>43858</v>
      </c>
      <c r="O1125" s="157"/>
      <c r="P1125" s="124">
        <f t="shared" si="55"/>
        <v>0</v>
      </c>
      <c r="Q1125" s="125"/>
      <c r="R1125" s="124">
        <f ca="1">TODAY()-N1125</f>
        <v>820</v>
      </c>
      <c r="S1125" s="119" t="s">
        <v>92</v>
      </c>
      <c r="T1125" s="122"/>
      <c r="U1125" s="122"/>
      <c r="V1125" s="122"/>
      <c r="W1125" s="122"/>
      <c r="X1125" s="122"/>
      <c r="Y1125" s="127" t="s">
        <v>356</v>
      </c>
    </row>
    <row r="1126" spans="1:25">
      <c r="A1126" s="116">
        <v>1126</v>
      </c>
      <c r="B1126" s="164">
        <v>43857</v>
      </c>
      <c r="C1126" s="118">
        <f t="shared" si="54"/>
        <v>1</v>
      </c>
      <c r="D1126" s="119" t="s">
        <v>37</v>
      </c>
      <c r="E1126" s="119" t="s">
        <v>2781</v>
      </c>
      <c r="F1126" s="211"/>
      <c r="G1126" s="119" t="s">
        <v>229</v>
      </c>
      <c r="H1126" s="119"/>
      <c r="K1126" s="120"/>
      <c r="L1126" s="120" t="s">
        <v>32</v>
      </c>
      <c r="M1126" s="130" t="s">
        <v>33</v>
      </c>
      <c r="N1126" s="232">
        <v>43894</v>
      </c>
      <c r="O1126" s="232"/>
      <c r="P1126" s="124">
        <f t="shared" si="55"/>
        <v>0</v>
      </c>
      <c r="Q1126" s="125"/>
      <c r="R1126" s="125">
        <f ca="1">TODAY()-N1126</f>
        <v>784</v>
      </c>
      <c r="S1126" s="119" t="s">
        <v>92</v>
      </c>
      <c r="T1126" s="122"/>
      <c r="U1126" s="122"/>
      <c r="V1126" s="122"/>
      <c r="W1126" s="122"/>
      <c r="X1126" s="122"/>
      <c r="Y1126" s="127" t="s">
        <v>356</v>
      </c>
    </row>
    <row r="1127" spans="1:25" ht="27.6">
      <c r="A1127" s="116">
        <v>1127</v>
      </c>
      <c r="B1127" s="164">
        <v>43857</v>
      </c>
      <c r="C1127" s="118">
        <f t="shared" si="54"/>
        <v>1</v>
      </c>
      <c r="D1127" s="119" t="s">
        <v>25</v>
      </c>
      <c r="E1127" s="119" t="s">
        <v>2782</v>
      </c>
      <c r="F1127" s="211" t="s">
        <v>2783</v>
      </c>
      <c r="G1127" s="119" t="s">
        <v>229</v>
      </c>
      <c r="H1127" s="119" t="s">
        <v>41</v>
      </c>
      <c r="I1127" s="119" t="s">
        <v>63</v>
      </c>
      <c r="J1127" s="121" t="s">
        <v>63</v>
      </c>
      <c r="K1127" s="120" t="s">
        <v>65</v>
      </c>
      <c r="L1127" s="120" t="s">
        <v>32</v>
      </c>
      <c r="M1127" s="120" t="s">
        <v>33</v>
      </c>
      <c r="N1127" s="232">
        <v>43871</v>
      </c>
      <c r="O1127" s="157">
        <v>44356</v>
      </c>
      <c r="P1127" s="124">
        <f t="shared" si="55"/>
        <v>6</v>
      </c>
      <c r="Q1127" s="127">
        <v>5</v>
      </c>
      <c r="R1127" s="125">
        <f ca="1">TODAY()-O1127</f>
        <v>322</v>
      </c>
      <c r="S1127" s="119"/>
      <c r="T1127" s="122"/>
      <c r="U1127" s="122"/>
      <c r="V1127" s="122"/>
      <c r="W1127" s="122"/>
      <c r="X1127" s="122"/>
      <c r="Y1127" s="127"/>
    </row>
    <row r="1128" spans="1:25">
      <c r="A1128" s="116">
        <v>1128</v>
      </c>
      <c r="B1128" s="166">
        <v>43864</v>
      </c>
      <c r="C1128" s="118">
        <f t="shared" si="54"/>
        <v>2</v>
      </c>
      <c r="D1128" s="120" t="s">
        <v>252</v>
      </c>
      <c r="E1128" s="119" t="s">
        <v>2784</v>
      </c>
      <c r="F1128" s="211" t="s">
        <v>2785</v>
      </c>
      <c r="G1128" s="119" t="s">
        <v>2786</v>
      </c>
      <c r="H1128" s="119" t="s">
        <v>160</v>
      </c>
      <c r="I1128" s="119" t="s">
        <v>42</v>
      </c>
      <c r="K1128" s="120"/>
      <c r="L1128" s="120" t="s">
        <v>32</v>
      </c>
      <c r="M1128" s="130" t="s">
        <v>33</v>
      </c>
      <c r="N1128" s="232">
        <v>43866</v>
      </c>
      <c r="O1128" s="232">
        <v>44264</v>
      </c>
      <c r="P1128" s="124">
        <f t="shared" si="55"/>
        <v>3</v>
      </c>
      <c r="Q1128" s="125">
        <v>1</v>
      </c>
      <c r="R1128" s="125">
        <f ca="1">TODAY()-O1128</f>
        <v>414</v>
      </c>
      <c r="S1128" s="119" t="s">
        <v>92</v>
      </c>
      <c r="T1128" s="122">
        <v>43866</v>
      </c>
      <c r="U1128" s="122"/>
      <c r="V1128" s="122"/>
      <c r="W1128" s="122"/>
      <c r="X1128" s="122"/>
      <c r="Y1128" s="127" t="s">
        <v>1211</v>
      </c>
    </row>
    <row r="1129" spans="1:25">
      <c r="A1129" s="116">
        <v>1129</v>
      </c>
      <c r="B1129" s="166">
        <v>43864</v>
      </c>
      <c r="C1129" s="118">
        <f t="shared" si="54"/>
        <v>2</v>
      </c>
      <c r="D1129" s="119" t="s">
        <v>37</v>
      </c>
      <c r="E1129" s="119" t="s">
        <v>2787</v>
      </c>
      <c r="F1129" s="211"/>
      <c r="G1129" s="119" t="s">
        <v>1327</v>
      </c>
      <c r="H1129" s="119"/>
      <c r="I1129" s="119" t="s">
        <v>42</v>
      </c>
      <c r="J1129" s="121" t="s">
        <v>199</v>
      </c>
      <c r="K1129" s="120"/>
      <c r="L1129" s="120" t="s">
        <v>32</v>
      </c>
      <c r="M1129" s="130" t="s">
        <v>33</v>
      </c>
      <c r="N1129" s="232">
        <v>43867</v>
      </c>
      <c r="O1129" s="157">
        <v>44027</v>
      </c>
      <c r="P1129" s="124">
        <f t="shared" si="55"/>
        <v>7</v>
      </c>
      <c r="Q1129" s="127">
        <v>2</v>
      </c>
      <c r="R1129" s="125">
        <f ca="1">TODAY()-O1129</f>
        <v>651</v>
      </c>
      <c r="S1129" s="119" t="s">
        <v>92</v>
      </c>
      <c r="T1129" s="122">
        <v>44027</v>
      </c>
      <c r="U1129" s="122"/>
      <c r="V1129" s="122"/>
      <c r="W1129" s="122"/>
      <c r="X1129" s="122"/>
      <c r="Y1129" s="127" t="s">
        <v>1754</v>
      </c>
    </row>
    <row r="1130" spans="1:25">
      <c r="A1130" s="116">
        <v>1130</v>
      </c>
      <c r="B1130" s="166">
        <v>43864</v>
      </c>
      <c r="C1130" s="118">
        <f t="shared" si="54"/>
        <v>2</v>
      </c>
      <c r="E1130" s="119" t="s">
        <v>2788</v>
      </c>
      <c r="F1130" s="211"/>
      <c r="G1130" s="119" t="s">
        <v>1327</v>
      </c>
      <c r="H1130" s="119"/>
      <c r="I1130" s="119" t="s">
        <v>63</v>
      </c>
      <c r="J1130" s="119" t="s">
        <v>323</v>
      </c>
      <c r="K1130" s="120"/>
      <c r="L1130" s="120" t="s">
        <v>32</v>
      </c>
      <c r="M1130" s="130" t="s">
        <v>33</v>
      </c>
      <c r="N1130" s="232">
        <v>43875</v>
      </c>
      <c r="O1130" s="232"/>
      <c r="P1130" s="124">
        <f t="shared" si="55"/>
        <v>0</v>
      </c>
      <c r="Q1130" s="125"/>
      <c r="R1130" s="125">
        <f ca="1">TODAY()-N1130</f>
        <v>803</v>
      </c>
      <c r="S1130" s="119" t="s">
        <v>92</v>
      </c>
      <c r="T1130" s="122"/>
      <c r="U1130" s="122"/>
      <c r="V1130" s="122"/>
      <c r="W1130" s="122"/>
      <c r="X1130" s="122"/>
      <c r="Y1130" s="127" t="s">
        <v>356</v>
      </c>
    </row>
    <row r="1131" spans="1:25">
      <c r="A1131" s="116">
        <v>1131</v>
      </c>
      <c r="B1131" s="166">
        <v>43864</v>
      </c>
      <c r="C1131" s="118">
        <f t="shared" si="54"/>
        <v>2</v>
      </c>
      <c r="D1131" s="119" t="s">
        <v>25</v>
      </c>
      <c r="E1131" s="119" t="s">
        <v>2789</v>
      </c>
      <c r="F1131" s="211"/>
      <c r="G1131" s="119" t="s">
        <v>1327</v>
      </c>
      <c r="H1131" s="119"/>
      <c r="I1131" s="119" t="s">
        <v>63</v>
      </c>
      <c r="J1131" s="121" t="s">
        <v>524</v>
      </c>
      <c r="K1131" s="120"/>
      <c r="L1131" s="120" t="s">
        <v>32</v>
      </c>
      <c r="M1131" s="120" t="s">
        <v>33</v>
      </c>
      <c r="N1131" s="232">
        <v>43885</v>
      </c>
      <c r="O1131" s="157">
        <v>44134</v>
      </c>
      <c r="P1131" s="124">
        <f t="shared" si="55"/>
        <v>10</v>
      </c>
      <c r="Q1131" s="127">
        <v>3</v>
      </c>
      <c r="R1131" s="125">
        <f ca="1">TODAY()-O1131</f>
        <v>544</v>
      </c>
      <c r="S1131" s="119"/>
      <c r="T1131" s="122"/>
      <c r="U1131" s="122"/>
      <c r="V1131" s="122"/>
      <c r="W1131" s="122"/>
      <c r="X1131" s="122"/>
      <c r="Y1131" s="127"/>
    </row>
    <row r="1132" spans="1:25">
      <c r="A1132" s="116">
        <v>1132</v>
      </c>
      <c r="B1132" s="166">
        <v>43869</v>
      </c>
      <c r="C1132" s="118">
        <f t="shared" si="54"/>
        <v>2</v>
      </c>
      <c r="D1132" s="119" t="s">
        <v>25</v>
      </c>
      <c r="E1132" s="119" t="s">
        <v>2790</v>
      </c>
      <c r="F1132" s="211"/>
      <c r="G1132" s="119" t="s">
        <v>214</v>
      </c>
      <c r="H1132" s="119"/>
      <c r="I1132" s="121" t="s">
        <v>42</v>
      </c>
      <c r="J1132" s="119" t="s">
        <v>2791</v>
      </c>
      <c r="K1132" s="120"/>
      <c r="L1132" s="120" t="s">
        <v>32</v>
      </c>
      <c r="M1132" s="130" t="s">
        <v>33</v>
      </c>
      <c r="N1132" s="232">
        <v>43872</v>
      </c>
      <c r="O1132" s="157">
        <v>44134</v>
      </c>
      <c r="P1132" s="124">
        <f t="shared" si="55"/>
        <v>10</v>
      </c>
      <c r="Q1132" s="127">
        <v>3</v>
      </c>
      <c r="R1132" s="125">
        <f ca="1">TODAY()-O1132</f>
        <v>544</v>
      </c>
      <c r="S1132" s="119"/>
      <c r="T1132" s="122"/>
      <c r="U1132" s="122"/>
      <c r="V1132" s="122"/>
      <c r="W1132" s="122"/>
      <c r="X1132" s="122"/>
      <c r="Y1132" s="127"/>
    </row>
    <row r="1133" spans="1:25">
      <c r="A1133" s="116">
        <v>1133</v>
      </c>
      <c r="B1133" s="166">
        <v>43869</v>
      </c>
      <c r="C1133" s="118">
        <f t="shared" si="54"/>
        <v>2</v>
      </c>
      <c r="D1133" s="119" t="s">
        <v>25</v>
      </c>
      <c r="E1133" s="119" t="s">
        <v>2792</v>
      </c>
      <c r="F1133" s="211"/>
      <c r="G1133" s="119" t="s">
        <v>214</v>
      </c>
      <c r="H1133" s="119"/>
      <c r="I1133" s="119" t="s">
        <v>42</v>
      </c>
      <c r="J1133" s="119" t="s">
        <v>549</v>
      </c>
      <c r="K1133" s="120"/>
      <c r="L1133" s="120" t="s">
        <v>32</v>
      </c>
      <c r="M1133" s="120" t="s">
        <v>33</v>
      </c>
      <c r="N1133" s="232">
        <v>43875</v>
      </c>
      <c r="O1133" s="157">
        <v>44134</v>
      </c>
      <c r="P1133" s="124">
        <f t="shared" si="55"/>
        <v>10</v>
      </c>
      <c r="Q1133" s="127">
        <v>3</v>
      </c>
      <c r="R1133" s="125">
        <f ca="1">TODAY()-O1133</f>
        <v>544</v>
      </c>
      <c r="S1133" s="119"/>
      <c r="T1133" s="122"/>
      <c r="U1133" s="122"/>
      <c r="V1133" s="122"/>
      <c r="W1133" s="122"/>
      <c r="X1133" s="122"/>
      <c r="Y1133" s="127"/>
    </row>
    <row r="1134" spans="1:25">
      <c r="A1134" s="116">
        <v>1134</v>
      </c>
      <c r="B1134" s="166">
        <v>43869</v>
      </c>
      <c r="C1134" s="118">
        <f t="shared" si="54"/>
        <v>2</v>
      </c>
      <c r="D1134" s="119" t="s">
        <v>25</v>
      </c>
      <c r="E1134" s="119" t="s">
        <v>2793</v>
      </c>
      <c r="F1134" s="211"/>
      <c r="G1134" s="119" t="s">
        <v>2794</v>
      </c>
      <c r="H1134" s="119"/>
      <c r="I1134" s="119" t="s">
        <v>42</v>
      </c>
      <c r="J1134" s="119" t="s">
        <v>43</v>
      </c>
      <c r="K1134" s="120"/>
      <c r="L1134" s="120" t="s">
        <v>32</v>
      </c>
      <c r="M1134" s="130" t="s">
        <v>33</v>
      </c>
      <c r="N1134" s="232">
        <v>43879</v>
      </c>
      <c r="O1134" s="157">
        <v>44134</v>
      </c>
      <c r="P1134" s="124">
        <f t="shared" si="55"/>
        <v>10</v>
      </c>
      <c r="Q1134" s="127">
        <v>3</v>
      </c>
      <c r="R1134" s="125">
        <f ca="1">TODAY()-O1134</f>
        <v>544</v>
      </c>
      <c r="S1134" s="119"/>
      <c r="T1134" s="122"/>
      <c r="U1134" s="122"/>
      <c r="V1134" s="122"/>
      <c r="W1134" s="122"/>
      <c r="X1134" s="122"/>
      <c r="Y1134" s="134"/>
    </row>
    <row r="1135" spans="1:25">
      <c r="A1135" s="116">
        <v>1135</v>
      </c>
      <c r="B1135" s="166">
        <v>43864</v>
      </c>
      <c r="C1135" s="118">
        <f t="shared" si="54"/>
        <v>2</v>
      </c>
      <c r="D1135" s="119" t="s">
        <v>37</v>
      </c>
      <c r="E1135" s="119" t="s">
        <v>2795</v>
      </c>
      <c r="F1135" s="211" t="s">
        <v>1023</v>
      </c>
      <c r="G1135" s="119" t="s">
        <v>2796</v>
      </c>
      <c r="H1135" s="119" t="s">
        <v>177</v>
      </c>
      <c r="I1135" s="119" t="s">
        <v>63</v>
      </c>
      <c r="J1135" s="119" t="s">
        <v>63</v>
      </c>
      <c r="K1135" s="120"/>
      <c r="L1135" s="120" t="s">
        <v>32</v>
      </c>
      <c r="M1135" s="120" t="s">
        <v>33</v>
      </c>
      <c r="N1135" s="232">
        <v>43871</v>
      </c>
      <c r="O1135" s="232"/>
      <c r="P1135" s="124">
        <f t="shared" si="55"/>
        <v>0</v>
      </c>
      <c r="Q1135" s="125"/>
      <c r="R1135" s="125"/>
      <c r="S1135" s="119" t="s">
        <v>34</v>
      </c>
      <c r="T1135" s="122"/>
      <c r="U1135" s="122"/>
      <c r="V1135" s="122"/>
      <c r="W1135" s="122"/>
      <c r="X1135" s="122"/>
      <c r="Y1135" s="127" t="s">
        <v>356</v>
      </c>
    </row>
    <row r="1136" spans="1:25">
      <c r="A1136" s="116">
        <v>1136</v>
      </c>
      <c r="B1136" s="166">
        <v>43864</v>
      </c>
      <c r="C1136" s="118">
        <f t="shared" si="54"/>
        <v>2</v>
      </c>
      <c r="D1136" s="119" t="s">
        <v>37</v>
      </c>
      <c r="E1136" s="119" t="s">
        <v>2797</v>
      </c>
      <c r="F1136" s="211"/>
      <c r="G1136" s="119" t="s">
        <v>2798</v>
      </c>
      <c r="H1136" s="119"/>
      <c r="I1136" s="119" t="s">
        <v>63</v>
      </c>
      <c r="J1136" s="119" t="s">
        <v>63</v>
      </c>
      <c r="K1136" s="120"/>
      <c r="L1136" s="120" t="s">
        <v>32</v>
      </c>
      <c r="M1136" s="130" t="s">
        <v>33</v>
      </c>
      <c r="N1136" s="232">
        <v>43871</v>
      </c>
      <c r="O1136" s="232"/>
      <c r="P1136" s="124">
        <f t="shared" si="55"/>
        <v>0</v>
      </c>
      <c r="Q1136" s="125"/>
      <c r="R1136" s="125"/>
      <c r="S1136" s="119" t="s">
        <v>34</v>
      </c>
      <c r="T1136" s="122"/>
      <c r="U1136" s="122"/>
      <c r="V1136" s="122"/>
      <c r="W1136" s="122"/>
      <c r="X1136" s="122"/>
      <c r="Y1136" s="127" t="s">
        <v>356</v>
      </c>
    </row>
    <row r="1137" spans="1:25">
      <c r="A1137" s="116">
        <v>1137</v>
      </c>
      <c r="B1137" s="166">
        <v>43864</v>
      </c>
      <c r="C1137" s="118">
        <f t="shared" si="54"/>
        <v>2</v>
      </c>
      <c r="D1137" s="119" t="s">
        <v>37</v>
      </c>
      <c r="E1137" s="119" t="s">
        <v>2799</v>
      </c>
      <c r="F1137" s="211"/>
      <c r="G1137" s="119" t="s">
        <v>2800</v>
      </c>
      <c r="H1137" s="119"/>
      <c r="I1137" s="119" t="s">
        <v>63</v>
      </c>
      <c r="J1137" s="119" t="s">
        <v>63</v>
      </c>
      <c r="K1137" s="120"/>
      <c r="L1137" s="120" t="s">
        <v>32</v>
      </c>
      <c r="M1137" s="120" t="s">
        <v>33</v>
      </c>
      <c r="N1137" s="232">
        <v>43871</v>
      </c>
      <c r="O1137" s="232"/>
      <c r="P1137" s="124">
        <f t="shared" si="55"/>
        <v>0</v>
      </c>
      <c r="Q1137" s="125"/>
      <c r="R1137" s="125">
        <f ca="1">TODAY()-N1137</f>
        <v>807</v>
      </c>
      <c r="S1137" s="119" t="s">
        <v>237</v>
      </c>
      <c r="T1137" s="122"/>
      <c r="U1137" s="122"/>
      <c r="V1137" s="122"/>
      <c r="W1137" s="122"/>
      <c r="X1137" s="122"/>
      <c r="Y1137" s="127" t="s">
        <v>356</v>
      </c>
    </row>
    <row r="1138" spans="1:25">
      <c r="A1138" s="116">
        <v>1138</v>
      </c>
      <c r="B1138" s="166">
        <v>43864</v>
      </c>
      <c r="C1138" s="118">
        <f t="shared" si="54"/>
        <v>2</v>
      </c>
      <c r="D1138" s="119" t="s">
        <v>37</v>
      </c>
      <c r="E1138" s="119" t="s">
        <v>2801</v>
      </c>
      <c r="F1138" s="211" t="s">
        <v>469</v>
      </c>
      <c r="G1138" s="119" t="s">
        <v>2800</v>
      </c>
      <c r="H1138" s="119" t="s">
        <v>29</v>
      </c>
      <c r="I1138" s="119" t="s">
        <v>63</v>
      </c>
      <c r="J1138" s="119" t="s">
        <v>63</v>
      </c>
      <c r="K1138" s="120"/>
      <c r="L1138" s="120" t="s">
        <v>32</v>
      </c>
      <c r="M1138" s="120" t="s">
        <v>33</v>
      </c>
      <c r="N1138" s="232">
        <v>43871</v>
      </c>
      <c r="O1138" s="232">
        <v>43999</v>
      </c>
      <c r="P1138" s="124">
        <f t="shared" si="55"/>
        <v>6</v>
      </c>
      <c r="Q1138" s="125">
        <v>1</v>
      </c>
      <c r="R1138" s="125">
        <f ca="1">TODAY()-O1138</f>
        <v>679</v>
      </c>
      <c r="S1138" s="119" t="s">
        <v>34</v>
      </c>
      <c r="T1138" s="122">
        <v>43871</v>
      </c>
      <c r="U1138" s="122" t="s">
        <v>2802</v>
      </c>
      <c r="V1138" s="122"/>
      <c r="W1138" s="122"/>
      <c r="X1138" s="122"/>
      <c r="Y1138" s="127" t="s">
        <v>1321</v>
      </c>
    </row>
    <row r="1139" spans="1:25">
      <c r="A1139" s="116">
        <v>1139</v>
      </c>
      <c r="B1139" s="166">
        <v>43864</v>
      </c>
      <c r="C1139" s="118">
        <f t="shared" si="54"/>
        <v>2</v>
      </c>
      <c r="D1139" s="120" t="s">
        <v>252</v>
      </c>
      <c r="E1139" s="119" t="s">
        <v>2803</v>
      </c>
      <c r="F1139" s="211" t="s">
        <v>2804</v>
      </c>
      <c r="G1139" s="119" t="s">
        <v>2520</v>
      </c>
      <c r="H1139" s="119" t="s">
        <v>48</v>
      </c>
      <c r="I1139" s="119" t="s">
        <v>63</v>
      </c>
      <c r="J1139" s="119" t="s">
        <v>63</v>
      </c>
      <c r="K1139" s="120"/>
      <c r="L1139" s="120" t="s">
        <v>32</v>
      </c>
      <c r="M1139" s="130" t="s">
        <v>33</v>
      </c>
      <c r="N1139" s="232">
        <v>43871</v>
      </c>
      <c r="O1139" s="232">
        <v>44336</v>
      </c>
      <c r="P1139" s="124">
        <f t="shared" si="55"/>
        <v>5</v>
      </c>
      <c r="Q1139" s="125"/>
      <c r="R1139" s="125">
        <f ca="1">TODAY()-O1139</f>
        <v>342</v>
      </c>
      <c r="S1139" s="119" t="s">
        <v>55</v>
      </c>
      <c r="T1139" s="122"/>
      <c r="U1139" s="122"/>
      <c r="V1139" s="122"/>
      <c r="W1139" s="122"/>
      <c r="X1139" s="122"/>
      <c r="Y1139" s="127" t="s">
        <v>1211</v>
      </c>
    </row>
    <row r="1140" spans="1:25" ht="14.4">
      <c r="A1140" s="116">
        <v>1140</v>
      </c>
      <c r="B1140" s="166">
        <v>43864</v>
      </c>
      <c r="C1140" s="118">
        <f t="shared" si="54"/>
        <v>2</v>
      </c>
      <c r="D1140" s="120" t="s">
        <v>25</v>
      </c>
      <c r="E1140" s="119" t="s">
        <v>2805</v>
      </c>
      <c r="F1140" s="211" t="s">
        <v>2806</v>
      </c>
      <c r="G1140" s="119" t="s">
        <v>2800</v>
      </c>
      <c r="H1140" s="119" t="s">
        <v>118</v>
      </c>
      <c r="I1140" s="119" t="s">
        <v>63</v>
      </c>
      <c r="J1140" s="119" t="s">
        <v>63</v>
      </c>
      <c r="K1140" s="120"/>
      <c r="L1140" s="120" t="s">
        <v>32</v>
      </c>
      <c r="M1140" s="130" t="s">
        <v>33</v>
      </c>
      <c r="N1140" s="232">
        <v>43871</v>
      </c>
      <c r="O1140" s="232">
        <v>44222</v>
      </c>
      <c r="P1140" s="124">
        <f t="shared" si="55"/>
        <v>1</v>
      </c>
      <c r="Q1140" s="125"/>
      <c r="R1140" s="125">
        <f ca="1">TODAY()-O1140</f>
        <v>456</v>
      </c>
      <c r="S1140" s="119" t="s">
        <v>135</v>
      </c>
      <c r="T1140" s="122"/>
      <c r="U1140" t="s">
        <v>2807</v>
      </c>
      <c r="V1140" s="122" t="s">
        <v>156</v>
      </c>
      <c r="W1140" s="122"/>
      <c r="X1140" s="122">
        <v>44131</v>
      </c>
      <c r="Y1140" s="127" t="s">
        <v>2808</v>
      </c>
    </row>
    <row r="1141" spans="1:25">
      <c r="A1141" s="116">
        <v>1141</v>
      </c>
      <c r="B1141" s="166">
        <v>43864</v>
      </c>
      <c r="C1141" s="118">
        <f t="shared" si="54"/>
        <v>2</v>
      </c>
      <c r="D1141" s="119" t="s">
        <v>37</v>
      </c>
      <c r="E1141" s="119" t="s">
        <v>2809</v>
      </c>
      <c r="F1141" s="211"/>
      <c r="G1141" s="119" t="s">
        <v>2810</v>
      </c>
      <c r="H1141" s="119"/>
      <c r="I1141" s="119" t="s">
        <v>63</v>
      </c>
      <c r="J1141" s="119" t="s">
        <v>63</v>
      </c>
      <c r="K1141" s="120"/>
      <c r="L1141" s="120" t="s">
        <v>32</v>
      </c>
      <c r="M1141" s="130" t="s">
        <v>33</v>
      </c>
      <c r="N1141" s="232">
        <v>43871</v>
      </c>
      <c r="O1141" s="232"/>
      <c r="P1141" s="124">
        <f t="shared" si="55"/>
        <v>0</v>
      </c>
      <c r="Q1141" s="125"/>
      <c r="R1141" s="125">
        <f ca="1">TODAY()-N1141</f>
        <v>807</v>
      </c>
      <c r="S1141" s="119" t="s">
        <v>92</v>
      </c>
      <c r="T1141" s="122"/>
      <c r="U1141" s="122"/>
      <c r="V1141" s="122"/>
      <c r="W1141" s="122"/>
      <c r="X1141" s="122"/>
      <c r="Y1141" s="127" t="s">
        <v>2811</v>
      </c>
    </row>
    <row r="1142" spans="1:25">
      <c r="A1142" s="116">
        <v>1142</v>
      </c>
      <c r="B1142" s="166">
        <v>43864</v>
      </c>
      <c r="C1142" s="118">
        <f t="shared" si="54"/>
        <v>2</v>
      </c>
      <c r="D1142" s="119" t="s">
        <v>37</v>
      </c>
      <c r="E1142" s="119" t="s">
        <v>2812</v>
      </c>
      <c r="F1142" s="211"/>
      <c r="G1142" s="119" t="s">
        <v>2800</v>
      </c>
      <c r="H1142" s="119"/>
      <c r="I1142" s="119" t="s">
        <v>63</v>
      </c>
      <c r="J1142" s="119" t="s">
        <v>63</v>
      </c>
      <c r="K1142" s="120"/>
      <c r="L1142" s="120" t="s">
        <v>32</v>
      </c>
      <c r="M1142" s="120" t="s">
        <v>33</v>
      </c>
      <c r="N1142" s="232">
        <v>43871</v>
      </c>
      <c r="O1142" s="232"/>
      <c r="P1142" s="124">
        <f t="shared" si="55"/>
        <v>0</v>
      </c>
      <c r="Q1142" s="125"/>
      <c r="R1142" s="125">
        <f ca="1">TODAY()-N1142</f>
        <v>807</v>
      </c>
      <c r="S1142" s="119"/>
      <c r="T1142" s="122"/>
      <c r="U1142" s="122"/>
      <c r="V1142" s="122"/>
      <c r="W1142" s="122"/>
      <c r="X1142" s="122"/>
      <c r="Y1142" s="127" t="s">
        <v>356</v>
      </c>
    </row>
    <row r="1143" spans="1:25">
      <c r="A1143" s="116">
        <v>1143</v>
      </c>
      <c r="B1143" s="166">
        <v>43864</v>
      </c>
      <c r="C1143" s="118">
        <f t="shared" si="54"/>
        <v>2</v>
      </c>
      <c r="D1143" s="120" t="s">
        <v>252</v>
      </c>
      <c r="E1143" s="119" t="s">
        <v>2813</v>
      </c>
      <c r="F1143" s="211" t="s">
        <v>399</v>
      </c>
      <c r="G1143" s="119" t="s">
        <v>2814</v>
      </c>
      <c r="H1143" s="119" t="s">
        <v>97</v>
      </c>
      <c r="I1143" s="119" t="s">
        <v>63</v>
      </c>
      <c r="J1143" s="119" t="s">
        <v>63</v>
      </c>
      <c r="K1143" s="120"/>
      <c r="L1143" s="120" t="s">
        <v>32</v>
      </c>
      <c r="M1143" s="130" t="s">
        <v>33</v>
      </c>
      <c r="N1143" s="232">
        <v>43872</v>
      </c>
      <c r="O1143" s="232">
        <v>44336</v>
      </c>
      <c r="P1143" s="124">
        <f t="shared" si="55"/>
        <v>5</v>
      </c>
      <c r="Q1143" s="125"/>
      <c r="R1143" s="125">
        <f ca="1">TODAY()-O1143</f>
        <v>342</v>
      </c>
      <c r="S1143" s="119" t="s">
        <v>55</v>
      </c>
      <c r="T1143" s="122"/>
      <c r="U1143" s="122"/>
      <c r="V1143" s="122"/>
      <c r="W1143" s="122"/>
      <c r="X1143" s="122"/>
      <c r="Y1143" s="127" t="s">
        <v>1211</v>
      </c>
    </row>
    <row r="1144" spans="1:25">
      <c r="A1144" s="116">
        <v>1144</v>
      </c>
      <c r="B1144" s="166">
        <v>43864</v>
      </c>
      <c r="C1144" s="118">
        <f t="shared" si="54"/>
        <v>2</v>
      </c>
      <c r="D1144" s="119" t="s">
        <v>37</v>
      </c>
      <c r="E1144" s="119" t="s">
        <v>2815</v>
      </c>
      <c r="F1144" s="211"/>
      <c r="G1144" s="119" t="s">
        <v>2816</v>
      </c>
      <c r="H1144" s="119"/>
      <c r="I1144" s="119" t="s">
        <v>63</v>
      </c>
      <c r="J1144" s="119" t="s">
        <v>63</v>
      </c>
      <c r="K1144" s="120"/>
      <c r="L1144" s="120" t="s">
        <v>32</v>
      </c>
      <c r="M1144" s="130" t="s">
        <v>33</v>
      </c>
      <c r="N1144" s="232">
        <v>43888</v>
      </c>
      <c r="O1144" s="232"/>
      <c r="P1144" s="124">
        <f t="shared" si="55"/>
        <v>0</v>
      </c>
      <c r="Q1144" s="125"/>
      <c r="R1144" s="125">
        <f ca="1">TODAY()-N1144</f>
        <v>790</v>
      </c>
      <c r="S1144" s="119"/>
      <c r="T1144" s="122"/>
      <c r="U1144" s="122"/>
      <c r="V1144" s="122"/>
      <c r="W1144" s="122"/>
      <c r="X1144" s="122"/>
      <c r="Y1144" s="127" t="s">
        <v>356</v>
      </c>
    </row>
    <row r="1145" spans="1:25">
      <c r="A1145" s="116">
        <v>1145</v>
      </c>
      <c r="B1145" s="166">
        <v>43864</v>
      </c>
      <c r="C1145" s="118">
        <f t="shared" si="54"/>
        <v>2</v>
      </c>
      <c r="D1145" s="120" t="s">
        <v>37</v>
      </c>
      <c r="E1145" s="119" t="s">
        <v>2817</v>
      </c>
      <c r="F1145" s="211"/>
      <c r="G1145" s="119" t="s">
        <v>2818</v>
      </c>
      <c r="H1145" s="119"/>
      <c r="I1145" s="119" t="s">
        <v>63</v>
      </c>
      <c r="J1145" s="119" t="s">
        <v>63</v>
      </c>
      <c r="K1145" s="120"/>
      <c r="L1145" s="120" t="s">
        <v>32</v>
      </c>
      <c r="M1145" s="121" t="s">
        <v>78</v>
      </c>
      <c r="N1145" s="232">
        <v>43888</v>
      </c>
      <c r="O1145" s="232"/>
      <c r="P1145" s="124">
        <f t="shared" si="55"/>
        <v>0</v>
      </c>
      <c r="Q1145" s="125"/>
      <c r="R1145" s="125">
        <f ca="1">TODAY()-N1145</f>
        <v>790</v>
      </c>
      <c r="S1145" s="119"/>
      <c r="T1145" s="122"/>
      <c r="U1145" s="122"/>
      <c r="V1145" s="122"/>
      <c r="W1145" s="122"/>
      <c r="X1145" s="122"/>
      <c r="Y1145" s="127" t="s">
        <v>356</v>
      </c>
    </row>
    <row r="1146" spans="1:25">
      <c r="A1146" s="116">
        <v>1146</v>
      </c>
      <c r="B1146" s="166">
        <v>43864</v>
      </c>
      <c r="C1146" s="118">
        <f t="shared" si="54"/>
        <v>2</v>
      </c>
      <c r="D1146" s="119" t="s">
        <v>37</v>
      </c>
      <c r="E1146" s="119" t="s">
        <v>2819</v>
      </c>
      <c r="F1146" s="211"/>
      <c r="G1146" s="119" t="s">
        <v>2820</v>
      </c>
      <c r="H1146" s="119"/>
      <c r="I1146" s="119" t="s">
        <v>63</v>
      </c>
      <c r="J1146" s="119" t="s">
        <v>63</v>
      </c>
      <c r="K1146" s="120"/>
      <c r="L1146" s="120" t="s">
        <v>32</v>
      </c>
      <c r="M1146" s="120" t="s">
        <v>33</v>
      </c>
      <c r="N1146" s="232">
        <v>43878</v>
      </c>
      <c r="O1146" s="232"/>
      <c r="P1146" s="124">
        <f t="shared" si="55"/>
        <v>0</v>
      </c>
      <c r="Q1146" s="125"/>
      <c r="R1146" s="125">
        <f ca="1">TODAY()-N1146</f>
        <v>800</v>
      </c>
      <c r="S1146" s="119"/>
      <c r="T1146" s="122"/>
      <c r="U1146" s="122"/>
      <c r="V1146" s="122"/>
      <c r="W1146" s="122"/>
      <c r="X1146" s="122"/>
      <c r="Y1146" s="127" t="s">
        <v>356</v>
      </c>
    </row>
    <row r="1147" spans="1:25">
      <c r="A1147" s="116">
        <v>1147</v>
      </c>
      <c r="B1147" s="166">
        <v>43864</v>
      </c>
      <c r="C1147" s="118">
        <f t="shared" si="54"/>
        <v>2</v>
      </c>
      <c r="D1147" s="119" t="s">
        <v>37</v>
      </c>
      <c r="E1147" s="119" t="s">
        <v>2821</v>
      </c>
      <c r="F1147" s="211"/>
      <c r="G1147" s="119" t="s">
        <v>2822</v>
      </c>
      <c r="H1147" s="119"/>
      <c r="I1147" s="119" t="s">
        <v>63</v>
      </c>
      <c r="J1147" s="119" t="s">
        <v>63</v>
      </c>
      <c r="K1147" s="120"/>
      <c r="L1147" s="120" t="s">
        <v>32</v>
      </c>
      <c r="M1147" s="130" t="s">
        <v>33</v>
      </c>
      <c r="N1147" s="232">
        <v>43871</v>
      </c>
      <c r="O1147" s="232"/>
      <c r="P1147" s="124">
        <f t="shared" si="55"/>
        <v>0</v>
      </c>
      <c r="Q1147" s="125"/>
      <c r="R1147" s="125">
        <f ca="1">TODAY()-N1147</f>
        <v>807</v>
      </c>
      <c r="S1147" s="119"/>
      <c r="T1147" s="122"/>
      <c r="U1147" s="122"/>
      <c r="V1147" s="122"/>
      <c r="W1147" s="122"/>
      <c r="X1147" s="122"/>
      <c r="Y1147" s="127" t="s">
        <v>356</v>
      </c>
    </row>
    <row r="1148" spans="1:25">
      <c r="A1148" s="116">
        <v>1148</v>
      </c>
      <c r="B1148" s="166">
        <v>43864</v>
      </c>
      <c r="C1148" s="118">
        <f t="shared" si="54"/>
        <v>2</v>
      </c>
      <c r="D1148" s="120" t="s">
        <v>25</v>
      </c>
      <c r="E1148" s="119" t="s">
        <v>2823</v>
      </c>
      <c r="F1148" s="211" t="s">
        <v>2824</v>
      </c>
      <c r="G1148" s="119" t="s">
        <v>2825</v>
      </c>
      <c r="H1148" s="119" t="s">
        <v>41</v>
      </c>
      <c r="I1148" s="119" t="s">
        <v>63</v>
      </c>
      <c r="J1148" s="119" t="s">
        <v>63</v>
      </c>
      <c r="K1148" s="120" t="s">
        <v>65</v>
      </c>
      <c r="L1148" s="120" t="s">
        <v>32</v>
      </c>
      <c r="M1148" s="120" t="s">
        <v>33</v>
      </c>
      <c r="N1148" s="232">
        <v>43871</v>
      </c>
      <c r="O1148" s="232">
        <v>44386</v>
      </c>
      <c r="P1148" s="124">
        <f t="shared" si="55"/>
        <v>7</v>
      </c>
      <c r="Q1148" s="125"/>
      <c r="R1148" s="125">
        <f ca="1">TODAY()-O1148</f>
        <v>292</v>
      </c>
      <c r="S1148" s="119" t="s">
        <v>55</v>
      </c>
      <c r="T1148" s="122"/>
      <c r="U1148" s="122"/>
      <c r="V1148" s="122"/>
      <c r="W1148" s="122"/>
      <c r="X1148" s="122"/>
      <c r="Y1148" s="127" t="s">
        <v>59</v>
      </c>
    </row>
    <row r="1149" spans="1:25" ht="14.4">
      <c r="A1149" s="116">
        <v>1149</v>
      </c>
      <c r="B1149" s="166">
        <v>43864</v>
      </c>
      <c r="C1149" s="118">
        <f t="shared" si="54"/>
        <v>2</v>
      </c>
      <c r="D1149" s="120" t="s">
        <v>25</v>
      </c>
      <c r="E1149" s="119" t="s">
        <v>2826</v>
      </c>
      <c r="F1149" s="211" t="s">
        <v>2827</v>
      </c>
      <c r="G1149" s="119" t="s">
        <v>2828</v>
      </c>
      <c r="H1149" s="119"/>
      <c r="I1149" s="119" t="s">
        <v>63</v>
      </c>
      <c r="J1149" s="119" t="s">
        <v>63</v>
      </c>
      <c r="K1149" s="120"/>
      <c r="L1149" s="120" t="s">
        <v>32</v>
      </c>
      <c r="M1149" s="130" t="s">
        <v>33</v>
      </c>
      <c r="N1149" s="232">
        <v>43871</v>
      </c>
      <c r="O1149" s="232">
        <v>44266</v>
      </c>
      <c r="P1149" s="124">
        <f t="shared" si="55"/>
        <v>3</v>
      </c>
      <c r="Q1149" s="125"/>
      <c r="R1149" s="125">
        <f ca="1">TODAY()-O1149</f>
        <v>412</v>
      </c>
      <c r="S1149" s="119" t="s">
        <v>34</v>
      </c>
      <c r="T1149" s="122"/>
      <c r="U1149" t="s">
        <v>2829</v>
      </c>
      <c r="V1149" s="122"/>
      <c r="W1149" s="122"/>
      <c r="X1149" s="122"/>
      <c r="Y1149" s="127" t="s">
        <v>2830</v>
      </c>
    </row>
    <row r="1150" spans="1:25">
      <c r="A1150" s="116">
        <v>1150</v>
      </c>
      <c r="B1150" s="166">
        <v>43864</v>
      </c>
      <c r="C1150" s="118">
        <f t="shared" si="54"/>
        <v>2</v>
      </c>
      <c r="D1150" s="120" t="s">
        <v>37</v>
      </c>
      <c r="E1150" s="119" t="s">
        <v>2831</v>
      </c>
      <c r="F1150" s="211"/>
      <c r="G1150" s="119" t="s">
        <v>1100</v>
      </c>
      <c r="H1150" s="119"/>
      <c r="I1150" s="119" t="s">
        <v>63</v>
      </c>
      <c r="J1150" s="119" t="s">
        <v>63</v>
      </c>
      <c r="K1150" s="120"/>
      <c r="L1150" s="120" t="s">
        <v>32</v>
      </c>
      <c r="M1150" s="130" t="s">
        <v>33</v>
      </c>
      <c r="N1150" s="232">
        <v>43871</v>
      </c>
      <c r="O1150" s="232"/>
      <c r="P1150" s="124">
        <f t="shared" si="55"/>
        <v>0</v>
      </c>
      <c r="Q1150" s="125"/>
      <c r="R1150" s="125">
        <f ca="1">TODAY()-N1150</f>
        <v>807</v>
      </c>
      <c r="S1150" s="119" t="s">
        <v>92</v>
      </c>
      <c r="T1150" s="122"/>
      <c r="U1150" s="122"/>
      <c r="V1150" s="122"/>
      <c r="W1150" s="122"/>
      <c r="X1150" s="122"/>
      <c r="Y1150" s="127" t="s">
        <v>2832</v>
      </c>
    </row>
    <row r="1151" spans="1:25">
      <c r="A1151" s="116">
        <v>1151</v>
      </c>
      <c r="B1151" s="166">
        <v>43869</v>
      </c>
      <c r="C1151" s="118">
        <f t="shared" si="54"/>
        <v>2</v>
      </c>
      <c r="D1151" s="119" t="s">
        <v>37</v>
      </c>
      <c r="E1151" s="119" t="s">
        <v>2833</v>
      </c>
      <c r="F1151" s="211" t="s">
        <v>1462</v>
      </c>
      <c r="G1151" s="119" t="s">
        <v>2834</v>
      </c>
      <c r="H1151" s="119" t="s">
        <v>71</v>
      </c>
      <c r="I1151" s="119" t="s">
        <v>42</v>
      </c>
      <c r="K1151" s="120"/>
      <c r="L1151" s="120" t="s">
        <v>32</v>
      </c>
      <c r="M1151" s="120" t="s">
        <v>33</v>
      </c>
      <c r="N1151" s="232">
        <v>43872</v>
      </c>
      <c r="O1151" s="232"/>
      <c r="P1151" s="124">
        <f t="shared" si="55"/>
        <v>0</v>
      </c>
      <c r="Q1151" s="125"/>
      <c r="R1151" s="125">
        <f ca="1">TODAY()-N1151</f>
        <v>806</v>
      </c>
      <c r="S1151" s="119" t="s">
        <v>92</v>
      </c>
      <c r="T1151" s="122">
        <v>43879</v>
      </c>
      <c r="U1151" s="122"/>
      <c r="V1151" s="122"/>
      <c r="W1151" s="122"/>
      <c r="X1151" s="122"/>
      <c r="Y1151" s="127" t="s">
        <v>2835</v>
      </c>
    </row>
    <row r="1152" spans="1:25">
      <c r="A1152" s="116">
        <v>1152</v>
      </c>
      <c r="B1152" s="166">
        <v>43869</v>
      </c>
      <c r="C1152" s="118">
        <f t="shared" si="54"/>
        <v>2</v>
      </c>
      <c r="D1152" s="119" t="s">
        <v>25</v>
      </c>
      <c r="E1152" s="119" t="s">
        <v>2836</v>
      </c>
      <c r="F1152" s="211"/>
      <c r="G1152" s="119" t="s">
        <v>2837</v>
      </c>
      <c r="H1152" s="119"/>
      <c r="I1152" s="119" t="s">
        <v>42</v>
      </c>
      <c r="K1152" s="120"/>
      <c r="L1152" s="120" t="s">
        <v>32</v>
      </c>
      <c r="M1152" s="130" t="s">
        <v>33</v>
      </c>
      <c r="N1152" s="232">
        <v>43875</v>
      </c>
      <c r="O1152" s="157">
        <v>44134</v>
      </c>
      <c r="P1152" s="124">
        <f t="shared" si="55"/>
        <v>10</v>
      </c>
      <c r="Q1152" s="127">
        <v>3</v>
      </c>
      <c r="R1152" s="125">
        <f ca="1">TODAY()-O1152</f>
        <v>544</v>
      </c>
      <c r="S1152" s="119"/>
      <c r="T1152" s="122"/>
      <c r="U1152" s="122"/>
      <c r="V1152" s="122"/>
      <c r="W1152" s="122"/>
      <c r="X1152" s="122"/>
      <c r="Y1152" s="127"/>
    </row>
    <row r="1153" spans="1:25">
      <c r="A1153" s="116">
        <v>1153</v>
      </c>
      <c r="B1153" s="166">
        <v>43869</v>
      </c>
      <c r="C1153" s="118">
        <f t="shared" si="54"/>
        <v>2</v>
      </c>
      <c r="D1153" s="119" t="s">
        <v>37</v>
      </c>
      <c r="E1153" s="119" t="s">
        <v>2838</v>
      </c>
      <c r="F1153" s="211" t="s">
        <v>2839</v>
      </c>
      <c r="G1153" s="119" t="s">
        <v>2840</v>
      </c>
      <c r="H1153" s="119" t="s">
        <v>41</v>
      </c>
      <c r="I1153" s="119" t="s">
        <v>42</v>
      </c>
      <c r="K1153" s="120"/>
      <c r="L1153" s="120" t="s">
        <v>32</v>
      </c>
      <c r="M1153" s="120" t="s">
        <v>33</v>
      </c>
      <c r="N1153" s="232">
        <v>43875</v>
      </c>
      <c r="O1153" s="232"/>
      <c r="P1153" s="124">
        <f t="shared" si="55"/>
        <v>0</v>
      </c>
      <c r="Q1153" s="125"/>
      <c r="R1153" s="125">
        <f ca="1">TODAY()-N1153</f>
        <v>803</v>
      </c>
      <c r="S1153" s="119" t="s">
        <v>92</v>
      </c>
      <c r="T1153" s="122">
        <v>43875</v>
      </c>
      <c r="U1153" s="122"/>
      <c r="V1153" s="122"/>
      <c r="W1153" s="122"/>
      <c r="X1153" s="122"/>
      <c r="Y1153" s="127" t="s">
        <v>2835</v>
      </c>
    </row>
    <row r="1154" spans="1:25">
      <c r="A1154" s="116">
        <v>1154</v>
      </c>
      <c r="B1154" s="166">
        <v>43864</v>
      </c>
      <c r="C1154" s="118">
        <f t="shared" si="54"/>
        <v>2</v>
      </c>
      <c r="D1154" s="120" t="s">
        <v>25</v>
      </c>
      <c r="E1154" s="119" t="s">
        <v>2841</v>
      </c>
      <c r="F1154" s="211" t="s">
        <v>2842</v>
      </c>
      <c r="G1154" s="119" t="s">
        <v>2843</v>
      </c>
      <c r="H1154" s="119" t="s">
        <v>97</v>
      </c>
      <c r="I1154" s="119" t="s">
        <v>63</v>
      </c>
      <c r="J1154" s="121" t="s">
        <v>601</v>
      </c>
      <c r="K1154" s="120" t="s">
        <v>65</v>
      </c>
      <c r="L1154" s="120" t="s">
        <v>32</v>
      </c>
      <c r="M1154" s="120" t="s">
        <v>33</v>
      </c>
      <c r="N1154" s="232">
        <v>43871</v>
      </c>
      <c r="O1154" s="232">
        <v>44386</v>
      </c>
      <c r="P1154" s="124">
        <f t="shared" si="55"/>
        <v>7</v>
      </c>
      <c r="Q1154" s="125"/>
      <c r="R1154" s="125">
        <f ca="1">TODAY()-O1154</f>
        <v>292</v>
      </c>
      <c r="S1154" s="119" t="s">
        <v>55</v>
      </c>
      <c r="T1154" s="122"/>
      <c r="U1154" s="122"/>
      <c r="V1154" s="122"/>
      <c r="W1154" s="122"/>
      <c r="X1154" s="122"/>
      <c r="Y1154" s="127" t="s">
        <v>59</v>
      </c>
    </row>
    <row r="1155" spans="1:25">
      <c r="A1155" s="116">
        <v>1155</v>
      </c>
      <c r="B1155" s="166">
        <v>43869</v>
      </c>
      <c r="C1155" s="118">
        <f t="shared" si="54"/>
        <v>2</v>
      </c>
      <c r="D1155" s="119" t="s">
        <v>37</v>
      </c>
      <c r="E1155" s="119" t="s">
        <v>2844</v>
      </c>
      <c r="F1155" s="211" t="s">
        <v>2845</v>
      </c>
      <c r="G1155" s="119" t="s">
        <v>229</v>
      </c>
      <c r="H1155" s="119" t="s">
        <v>41</v>
      </c>
      <c r="J1155" s="119"/>
      <c r="K1155" s="120"/>
      <c r="L1155" s="120" t="s">
        <v>32</v>
      </c>
      <c r="M1155" s="130" t="s">
        <v>33</v>
      </c>
      <c r="N1155" s="232">
        <v>43805</v>
      </c>
      <c r="O1155" s="232"/>
      <c r="P1155" s="124">
        <f t="shared" si="55"/>
        <v>0</v>
      </c>
      <c r="Q1155" s="125"/>
      <c r="R1155" s="125">
        <f ca="1">TODAY()-N1155</f>
        <v>873</v>
      </c>
      <c r="S1155" s="119" t="s">
        <v>92</v>
      </c>
      <c r="T1155" s="122"/>
      <c r="U1155" s="122"/>
      <c r="V1155" s="122"/>
      <c r="W1155" s="122"/>
      <c r="X1155" s="122"/>
      <c r="Y1155" s="127" t="s">
        <v>2846</v>
      </c>
    </row>
    <row r="1156" spans="1:25">
      <c r="A1156" s="116">
        <v>1156</v>
      </c>
      <c r="B1156" s="166">
        <v>43878</v>
      </c>
      <c r="C1156" s="118">
        <f t="shared" si="54"/>
        <v>2</v>
      </c>
      <c r="D1156" s="119" t="s">
        <v>37</v>
      </c>
      <c r="E1156" s="119" t="s">
        <v>2847</v>
      </c>
      <c r="F1156" s="211"/>
      <c r="G1156" s="119" t="s">
        <v>548</v>
      </c>
      <c r="H1156" s="119"/>
      <c r="J1156" s="119"/>
      <c r="K1156" s="120"/>
      <c r="L1156" s="120" t="s">
        <v>32</v>
      </c>
      <c r="M1156" s="120" t="s">
        <v>33</v>
      </c>
      <c r="N1156" s="232">
        <v>43879</v>
      </c>
      <c r="O1156" s="232"/>
      <c r="P1156" s="124">
        <f t="shared" si="55"/>
        <v>0</v>
      </c>
      <c r="Q1156" s="125"/>
      <c r="R1156" s="125">
        <f ca="1">TODAY()-N1156</f>
        <v>799</v>
      </c>
      <c r="S1156" s="119" t="s">
        <v>92</v>
      </c>
      <c r="T1156" s="122"/>
      <c r="U1156" s="122"/>
      <c r="V1156" s="122"/>
      <c r="W1156" s="122"/>
      <c r="X1156" s="122"/>
      <c r="Y1156" s="127" t="s">
        <v>356</v>
      </c>
    </row>
    <row r="1157" spans="1:25">
      <c r="A1157" s="116">
        <v>1157</v>
      </c>
      <c r="B1157" s="166">
        <v>43878</v>
      </c>
      <c r="C1157" s="118">
        <f t="shared" si="54"/>
        <v>2</v>
      </c>
      <c r="D1157" s="119" t="s">
        <v>37</v>
      </c>
      <c r="E1157" s="119" t="s">
        <v>2848</v>
      </c>
      <c r="F1157" s="211"/>
      <c r="G1157" s="119" t="s">
        <v>2849</v>
      </c>
      <c r="H1157" s="119"/>
      <c r="J1157" s="119"/>
      <c r="K1157" s="120"/>
      <c r="L1157" s="120" t="s">
        <v>32</v>
      </c>
      <c r="M1157" s="130" t="s">
        <v>33</v>
      </c>
      <c r="N1157" s="232">
        <v>43879</v>
      </c>
      <c r="O1157" s="232"/>
      <c r="P1157" s="124">
        <f t="shared" si="55"/>
        <v>0</v>
      </c>
      <c r="Q1157" s="125"/>
      <c r="R1157" s="125">
        <f ca="1">TODAY()-N1157</f>
        <v>799</v>
      </c>
      <c r="S1157" s="119" t="s">
        <v>92</v>
      </c>
      <c r="T1157" s="122"/>
      <c r="U1157" s="122"/>
      <c r="V1157" s="122"/>
      <c r="W1157" s="122"/>
      <c r="X1157" s="122"/>
      <c r="Y1157" s="127" t="s">
        <v>356</v>
      </c>
    </row>
    <row r="1158" spans="1:25" ht="27.6">
      <c r="A1158" s="116">
        <v>1158</v>
      </c>
      <c r="B1158" s="166">
        <v>43878</v>
      </c>
      <c r="C1158" s="118">
        <f t="shared" si="54"/>
        <v>2</v>
      </c>
      <c r="D1158" s="120" t="s">
        <v>252</v>
      </c>
      <c r="E1158" s="119" t="s">
        <v>2850</v>
      </c>
      <c r="F1158" s="211" t="s">
        <v>2851</v>
      </c>
      <c r="G1158" s="119" t="s">
        <v>2849</v>
      </c>
      <c r="H1158" s="119" t="s">
        <v>344</v>
      </c>
      <c r="I1158" s="119" t="s">
        <v>42</v>
      </c>
      <c r="J1158" s="120" t="s">
        <v>246</v>
      </c>
      <c r="K1158" s="120" t="s">
        <v>65</v>
      </c>
      <c r="L1158" s="120" t="s">
        <v>32</v>
      </c>
      <c r="M1158" s="119" t="s">
        <v>33</v>
      </c>
      <c r="N1158" s="131">
        <v>43879</v>
      </c>
      <c r="O1158" s="157">
        <v>44245</v>
      </c>
      <c r="P1158" s="124">
        <f t="shared" si="55"/>
        <v>2</v>
      </c>
      <c r="Q1158" s="118">
        <v>1</v>
      </c>
      <c r="R1158" s="125">
        <f ca="1">TODAY()-O1158</f>
        <v>433</v>
      </c>
      <c r="S1158" s="120" t="s">
        <v>34</v>
      </c>
      <c r="T1158" s="126">
        <v>44000</v>
      </c>
      <c r="U1158" s="116"/>
      <c r="V1158" s="116"/>
      <c r="W1158" s="116"/>
      <c r="X1158" s="127"/>
      <c r="Y1158" s="127" t="s">
        <v>356</v>
      </c>
    </row>
    <row r="1159" spans="1:25">
      <c r="A1159" s="116">
        <v>1159</v>
      </c>
      <c r="B1159" s="166">
        <v>43869</v>
      </c>
      <c r="C1159" s="118">
        <f t="shared" si="54"/>
        <v>2</v>
      </c>
      <c r="D1159" s="119" t="s">
        <v>37</v>
      </c>
      <c r="E1159" s="119" t="s">
        <v>2852</v>
      </c>
      <c r="F1159" s="211"/>
      <c r="G1159" s="119" t="s">
        <v>545</v>
      </c>
      <c r="H1159" s="119"/>
      <c r="J1159" s="119"/>
      <c r="K1159" s="120"/>
      <c r="L1159" s="120" t="s">
        <v>32</v>
      </c>
      <c r="M1159" s="120" t="s">
        <v>33</v>
      </c>
      <c r="N1159" s="232">
        <v>43872</v>
      </c>
      <c r="O1159" s="232"/>
      <c r="P1159" s="124">
        <f t="shared" si="55"/>
        <v>0</v>
      </c>
      <c r="Q1159" s="125"/>
      <c r="R1159" s="125">
        <f ca="1">TODAY()-N1159</f>
        <v>806</v>
      </c>
      <c r="S1159" s="119"/>
      <c r="T1159" s="122"/>
      <c r="U1159" s="122"/>
      <c r="V1159" s="122"/>
      <c r="W1159" s="122"/>
      <c r="X1159" s="122"/>
      <c r="Y1159" s="127" t="s">
        <v>356</v>
      </c>
    </row>
    <row r="1160" spans="1:25">
      <c r="A1160" s="116">
        <v>1160</v>
      </c>
      <c r="B1160" s="166">
        <v>43869</v>
      </c>
      <c r="C1160" s="118">
        <f t="shared" si="54"/>
        <v>2</v>
      </c>
      <c r="D1160" s="120" t="s">
        <v>252</v>
      </c>
      <c r="E1160" s="119" t="s">
        <v>2853</v>
      </c>
      <c r="F1160" s="211" t="s">
        <v>2854</v>
      </c>
      <c r="G1160" s="119" t="s">
        <v>545</v>
      </c>
      <c r="H1160" s="119" t="s">
        <v>41</v>
      </c>
      <c r="I1160" s="119" t="s">
        <v>63</v>
      </c>
      <c r="J1160" s="119" t="s">
        <v>63</v>
      </c>
      <c r="K1160" s="120"/>
      <c r="L1160" s="120" t="s">
        <v>32</v>
      </c>
      <c r="M1160" s="130" t="s">
        <v>33</v>
      </c>
      <c r="N1160" s="232">
        <v>43872</v>
      </c>
      <c r="O1160" s="232">
        <v>44336</v>
      </c>
      <c r="P1160" s="124">
        <f t="shared" si="55"/>
        <v>5</v>
      </c>
      <c r="Q1160" s="125"/>
      <c r="R1160" s="125">
        <f ca="1">TODAY()-O1160</f>
        <v>342</v>
      </c>
      <c r="S1160" s="119" t="s">
        <v>55</v>
      </c>
      <c r="T1160" s="122"/>
      <c r="U1160" s="122"/>
      <c r="V1160" s="122"/>
      <c r="W1160" s="122"/>
      <c r="X1160" s="122"/>
      <c r="Y1160" s="127" t="s">
        <v>1211</v>
      </c>
    </row>
    <row r="1161" spans="1:25">
      <c r="A1161" s="116">
        <v>1161</v>
      </c>
      <c r="B1161" s="166">
        <v>43869</v>
      </c>
      <c r="C1161" s="118">
        <f t="shared" si="54"/>
        <v>2</v>
      </c>
      <c r="D1161" s="120" t="s">
        <v>252</v>
      </c>
      <c r="E1161" s="119" t="s">
        <v>2855</v>
      </c>
      <c r="F1161" s="211" t="s">
        <v>2856</v>
      </c>
      <c r="G1161" s="119" t="s">
        <v>545</v>
      </c>
      <c r="H1161" s="119" t="s">
        <v>41</v>
      </c>
      <c r="I1161" s="119" t="s">
        <v>63</v>
      </c>
      <c r="J1161" s="119" t="s">
        <v>63</v>
      </c>
      <c r="K1161" s="120"/>
      <c r="L1161" s="120" t="s">
        <v>32</v>
      </c>
      <c r="M1161" s="120" t="s">
        <v>33</v>
      </c>
      <c r="N1161" s="232">
        <v>43872</v>
      </c>
      <c r="O1161" s="232">
        <v>44336</v>
      </c>
      <c r="P1161" s="124">
        <f t="shared" si="55"/>
        <v>5</v>
      </c>
      <c r="Q1161" s="125"/>
      <c r="R1161" s="125">
        <f ca="1">TODAY()-O1161</f>
        <v>342</v>
      </c>
      <c r="S1161" s="119" t="s">
        <v>55</v>
      </c>
      <c r="T1161" s="122"/>
      <c r="U1161" s="122"/>
      <c r="V1161" s="122"/>
      <c r="W1161" s="122"/>
      <c r="X1161" s="122"/>
      <c r="Y1161" s="127" t="s">
        <v>1211</v>
      </c>
    </row>
    <row r="1162" spans="1:25">
      <c r="A1162" s="116">
        <v>1162</v>
      </c>
      <c r="B1162" s="166">
        <v>43869</v>
      </c>
      <c r="C1162" s="118">
        <f t="shared" si="54"/>
        <v>2</v>
      </c>
      <c r="D1162" s="119" t="s">
        <v>37</v>
      </c>
      <c r="E1162" s="119" t="s">
        <v>2857</v>
      </c>
      <c r="F1162" s="211"/>
      <c r="G1162" s="119" t="s">
        <v>545</v>
      </c>
      <c r="H1162" s="119"/>
      <c r="I1162" s="119" t="s">
        <v>63</v>
      </c>
      <c r="J1162" s="121" t="s">
        <v>601</v>
      </c>
      <c r="K1162" s="120"/>
      <c r="L1162" s="120" t="s">
        <v>32</v>
      </c>
      <c r="M1162" s="120" t="s">
        <v>33</v>
      </c>
      <c r="N1162" s="232">
        <v>43873</v>
      </c>
      <c r="O1162" s="232"/>
      <c r="P1162" s="124">
        <f t="shared" si="55"/>
        <v>0</v>
      </c>
      <c r="Q1162" s="125"/>
      <c r="R1162" s="125">
        <f ca="1">TODAY()-N1162</f>
        <v>805</v>
      </c>
      <c r="S1162" s="119"/>
      <c r="T1162" s="122"/>
      <c r="U1162" s="122"/>
      <c r="V1162" s="122"/>
      <c r="W1162" s="122"/>
      <c r="X1162" s="122"/>
      <c r="Y1162" s="127" t="s">
        <v>356</v>
      </c>
    </row>
    <row r="1163" spans="1:25">
      <c r="A1163" s="116">
        <v>1163</v>
      </c>
      <c r="B1163" s="166">
        <v>43869</v>
      </c>
      <c r="C1163" s="118">
        <f t="shared" si="54"/>
        <v>2</v>
      </c>
      <c r="D1163" s="119" t="s">
        <v>37</v>
      </c>
      <c r="E1163" s="119" t="s">
        <v>2858</v>
      </c>
      <c r="F1163" s="211"/>
      <c r="G1163" s="119" t="s">
        <v>2859</v>
      </c>
      <c r="H1163" s="119"/>
      <c r="I1163" s="119" t="s">
        <v>63</v>
      </c>
      <c r="J1163" s="121" t="s">
        <v>601</v>
      </c>
      <c r="K1163" s="120"/>
      <c r="L1163" s="120" t="s">
        <v>32</v>
      </c>
      <c r="M1163" s="130" t="s">
        <v>33</v>
      </c>
      <c r="N1163" s="232">
        <v>43881</v>
      </c>
      <c r="O1163" s="232"/>
      <c r="P1163" s="124">
        <f t="shared" si="55"/>
        <v>0</v>
      </c>
      <c r="Q1163" s="125"/>
      <c r="R1163" s="125">
        <f ca="1">TODAY()-N1163</f>
        <v>797</v>
      </c>
      <c r="S1163" s="119"/>
      <c r="T1163" s="122"/>
      <c r="U1163" s="122"/>
      <c r="V1163" s="122"/>
      <c r="W1163" s="122"/>
      <c r="X1163" s="122"/>
      <c r="Y1163" s="127" t="s">
        <v>356</v>
      </c>
    </row>
    <row r="1164" spans="1:25">
      <c r="A1164" s="116">
        <v>1164</v>
      </c>
      <c r="B1164" s="166">
        <v>43869</v>
      </c>
      <c r="C1164" s="118">
        <f t="shared" si="54"/>
        <v>2</v>
      </c>
      <c r="D1164" s="119" t="s">
        <v>37</v>
      </c>
      <c r="E1164" s="119" t="s">
        <v>2860</v>
      </c>
      <c r="F1164" s="211"/>
      <c r="G1164" s="119" t="s">
        <v>2859</v>
      </c>
      <c r="H1164" s="119"/>
      <c r="I1164" s="119" t="s">
        <v>63</v>
      </c>
      <c r="J1164" s="121" t="s">
        <v>601</v>
      </c>
      <c r="K1164" s="120"/>
      <c r="L1164" s="120" t="s">
        <v>32</v>
      </c>
      <c r="M1164" s="120" t="s">
        <v>33</v>
      </c>
      <c r="N1164" s="232">
        <v>43872</v>
      </c>
      <c r="O1164" s="232"/>
      <c r="P1164" s="124">
        <f t="shared" si="55"/>
        <v>0</v>
      </c>
      <c r="Q1164" s="125"/>
      <c r="R1164" s="125">
        <f ca="1">TODAY()-N1164</f>
        <v>806</v>
      </c>
      <c r="S1164" s="119" t="s">
        <v>135</v>
      </c>
      <c r="T1164" s="122"/>
      <c r="U1164" s="122"/>
      <c r="V1164" s="122"/>
      <c r="W1164" s="122"/>
      <c r="X1164" s="122"/>
      <c r="Y1164" s="127" t="s">
        <v>356</v>
      </c>
    </row>
    <row r="1165" spans="1:25">
      <c r="A1165" s="116">
        <v>1165</v>
      </c>
      <c r="B1165" s="166">
        <v>43869</v>
      </c>
      <c r="C1165" s="118">
        <f t="shared" ref="C1165:C1228" si="56">IF(B1165&lt;&gt;0,MONTH(B1165),0)</f>
        <v>2</v>
      </c>
      <c r="D1165" s="120" t="s">
        <v>252</v>
      </c>
      <c r="E1165" s="119" t="s">
        <v>2861</v>
      </c>
      <c r="F1165" s="211" t="s">
        <v>2862</v>
      </c>
      <c r="G1165" s="119" t="s">
        <v>2863</v>
      </c>
      <c r="H1165" s="119" t="s">
        <v>177</v>
      </c>
      <c r="I1165" s="119" t="s">
        <v>63</v>
      </c>
      <c r="J1165" s="119" t="s">
        <v>63</v>
      </c>
      <c r="K1165" s="120"/>
      <c r="L1165" s="120" t="s">
        <v>32</v>
      </c>
      <c r="M1165" s="120" t="s">
        <v>33</v>
      </c>
      <c r="N1165" s="232">
        <v>43872</v>
      </c>
      <c r="O1165" s="232">
        <v>44336</v>
      </c>
      <c r="P1165" s="124">
        <f t="shared" si="55"/>
        <v>5</v>
      </c>
      <c r="Q1165" s="125"/>
      <c r="R1165" s="125">
        <f ca="1">TODAY()-O1165</f>
        <v>342</v>
      </c>
      <c r="S1165" s="119" t="s">
        <v>55</v>
      </c>
      <c r="T1165" s="122"/>
      <c r="U1165" s="122"/>
      <c r="V1165" s="122"/>
      <c r="W1165" s="122"/>
      <c r="X1165" s="122"/>
      <c r="Y1165" s="127" t="s">
        <v>1211</v>
      </c>
    </row>
    <row r="1166" spans="1:25">
      <c r="A1166" s="116">
        <v>1166</v>
      </c>
      <c r="B1166" s="166">
        <v>43878</v>
      </c>
      <c r="C1166" s="118">
        <f t="shared" si="56"/>
        <v>2</v>
      </c>
      <c r="D1166" s="119" t="s">
        <v>37</v>
      </c>
      <c r="E1166" s="119" t="s">
        <v>2864</v>
      </c>
      <c r="F1166" s="211"/>
      <c r="G1166" s="119" t="s">
        <v>2865</v>
      </c>
      <c r="H1166" s="119"/>
      <c r="I1166" s="119" t="s">
        <v>42</v>
      </c>
      <c r="K1166" s="120"/>
      <c r="L1166" s="120" t="s">
        <v>32</v>
      </c>
      <c r="M1166" s="120" t="s">
        <v>33</v>
      </c>
      <c r="N1166" s="232">
        <v>43879</v>
      </c>
      <c r="O1166" s="232"/>
      <c r="P1166" s="124">
        <f t="shared" si="55"/>
        <v>0</v>
      </c>
      <c r="Q1166" s="125"/>
      <c r="R1166" s="125">
        <f ca="1">TODAY()-N1166</f>
        <v>799</v>
      </c>
      <c r="S1166" s="119" t="s">
        <v>92</v>
      </c>
      <c r="T1166" s="122"/>
      <c r="U1166" s="122"/>
      <c r="V1166" s="122"/>
      <c r="W1166" s="122"/>
      <c r="X1166" s="122"/>
      <c r="Y1166" s="127"/>
    </row>
    <row r="1167" spans="1:25">
      <c r="A1167" s="116">
        <v>1167</v>
      </c>
      <c r="B1167" s="166">
        <v>43878</v>
      </c>
      <c r="C1167" s="118">
        <f t="shared" si="56"/>
        <v>2</v>
      </c>
      <c r="D1167" s="119" t="s">
        <v>25</v>
      </c>
      <c r="E1167" s="119" t="s">
        <v>2866</v>
      </c>
      <c r="F1167" s="211"/>
      <c r="G1167" s="119" t="s">
        <v>85</v>
      </c>
      <c r="H1167" s="119"/>
      <c r="I1167" s="119" t="s">
        <v>42</v>
      </c>
      <c r="J1167" s="119" t="s">
        <v>43</v>
      </c>
      <c r="K1167" s="120"/>
      <c r="L1167" s="120" t="s">
        <v>32</v>
      </c>
      <c r="M1167" s="120" t="s">
        <v>33</v>
      </c>
      <c r="N1167" s="232">
        <v>43879</v>
      </c>
      <c r="O1167" s="157">
        <v>44134</v>
      </c>
      <c r="P1167" s="124">
        <f t="shared" ref="P1167:P1230" si="57">IF(O1167&lt;&gt;0,MONTH(O1167),0)</f>
        <v>10</v>
      </c>
      <c r="Q1167" s="127">
        <v>3</v>
      </c>
      <c r="R1167" s="125">
        <f ca="1">TODAY()-O1167</f>
        <v>544</v>
      </c>
      <c r="S1167" s="119" t="s">
        <v>92</v>
      </c>
      <c r="T1167" s="122">
        <v>44134</v>
      </c>
      <c r="U1167" s="122"/>
      <c r="V1167" s="122"/>
      <c r="W1167" s="122"/>
      <c r="X1167" s="122"/>
      <c r="Y1167" s="127"/>
    </row>
    <row r="1168" spans="1:25">
      <c r="A1168" s="116">
        <v>1168</v>
      </c>
      <c r="B1168" s="166">
        <v>43878</v>
      </c>
      <c r="C1168" s="118">
        <f t="shared" si="56"/>
        <v>2</v>
      </c>
      <c r="E1168" s="119" t="s">
        <v>2867</v>
      </c>
      <c r="F1168" s="211"/>
      <c r="G1168" s="119" t="s">
        <v>2868</v>
      </c>
      <c r="H1168" s="119"/>
      <c r="I1168" s="119" t="s">
        <v>42</v>
      </c>
      <c r="J1168" s="119" t="s">
        <v>43</v>
      </c>
      <c r="K1168" s="120"/>
      <c r="L1168" s="120" t="s">
        <v>32</v>
      </c>
      <c r="M1168" s="120" t="s">
        <v>33</v>
      </c>
      <c r="N1168" s="232">
        <v>43880</v>
      </c>
      <c r="O1168" s="232"/>
      <c r="P1168" s="124">
        <f t="shared" si="57"/>
        <v>0</v>
      </c>
      <c r="Q1168" s="125"/>
      <c r="R1168" s="125">
        <f ca="1">TODAY()-N1168</f>
        <v>798</v>
      </c>
      <c r="S1168" s="119" t="s">
        <v>92</v>
      </c>
      <c r="T1168" s="122"/>
      <c r="U1168" s="122"/>
      <c r="V1168" s="122"/>
      <c r="W1168" s="122"/>
      <c r="X1168" s="122"/>
      <c r="Y1168" s="127" t="s">
        <v>2869</v>
      </c>
    </row>
    <row r="1169" spans="1:25">
      <c r="A1169" s="116">
        <v>1169</v>
      </c>
      <c r="B1169" s="166">
        <v>43869</v>
      </c>
      <c r="C1169" s="118">
        <f t="shared" si="56"/>
        <v>2</v>
      </c>
      <c r="D1169" s="120" t="s">
        <v>252</v>
      </c>
      <c r="E1169" s="119" t="s">
        <v>2870</v>
      </c>
      <c r="F1169" s="211" t="s">
        <v>2871</v>
      </c>
      <c r="G1169" s="119" t="s">
        <v>545</v>
      </c>
      <c r="H1169" s="119" t="s">
        <v>41</v>
      </c>
      <c r="I1169" s="119" t="s">
        <v>63</v>
      </c>
      <c r="J1169" s="119" t="s">
        <v>63</v>
      </c>
      <c r="K1169" s="120"/>
      <c r="L1169" s="120" t="s">
        <v>32</v>
      </c>
      <c r="M1169" s="130" t="s">
        <v>33</v>
      </c>
      <c r="N1169" s="232">
        <v>43872</v>
      </c>
      <c r="O1169" s="157">
        <v>44391</v>
      </c>
      <c r="P1169" s="124">
        <f t="shared" si="57"/>
        <v>7</v>
      </c>
      <c r="Q1169" s="125"/>
      <c r="R1169" s="125">
        <f ca="1">TODAY()-O1169</f>
        <v>287</v>
      </c>
      <c r="S1169" s="119" t="s">
        <v>55</v>
      </c>
      <c r="T1169" s="122"/>
      <c r="U1169" s="122"/>
      <c r="V1169" s="122"/>
      <c r="W1169" s="122"/>
      <c r="X1169" s="122"/>
      <c r="Y1169" s="127" t="s">
        <v>1211</v>
      </c>
    </row>
    <row r="1170" spans="1:25">
      <c r="A1170" s="116">
        <v>1170</v>
      </c>
      <c r="B1170" s="166">
        <v>43878</v>
      </c>
      <c r="C1170" s="118">
        <f t="shared" si="56"/>
        <v>2</v>
      </c>
      <c r="D1170" s="120" t="s">
        <v>252</v>
      </c>
      <c r="E1170" s="119" t="s">
        <v>2872</v>
      </c>
      <c r="F1170" s="211" t="s">
        <v>2873</v>
      </c>
      <c r="G1170" s="119" t="s">
        <v>2874</v>
      </c>
      <c r="H1170" s="119" t="s">
        <v>41</v>
      </c>
      <c r="I1170" s="119" t="s">
        <v>42</v>
      </c>
      <c r="J1170" s="119" t="s">
        <v>43</v>
      </c>
      <c r="K1170" s="120" t="s">
        <v>65</v>
      </c>
      <c r="L1170" s="120" t="s">
        <v>32</v>
      </c>
      <c r="M1170" s="120" t="s">
        <v>33</v>
      </c>
      <c r="N1170" s="232">
        <v>44245</v>
      </c>
      <c r="O1170" s="232">
        <v>44602</v>
      </c>
      <c r="P1170" s="124">
        <f t="shared" si="57"/>
        <v>2</v>
      </c>
      <c r="Q1170" s="127">
        <v>2</v>
      </c>
      <c r="R1170" s="125">
        <f ca="1">TODAY()-O1170</f>
        <v>76</v>
      </c>
      <c r="S1170" s="119"/>
      <c r="T1170" s="122"/>
      <c r="U1170" s="122"/>
      <c r="V1170" s="122"/>
      <c r="W1170" s="122"/>
      <c r="X1170" s="122"/>
      <c r="Y1170" s="127"/>
    </row>
    <row r="1171" spans="1:25">
      <c r="A1171" s="116">
        <v>1171</v>
      </c>
      <c r="B1171" s="166">
        <v>43869</v>
      </c>
      <c r="C1171" s="118">
        <f t="shared" si="56"/>
        <v>2</v>
      </c>
      <c r="D1171" s="119" t="s">
        <v>37</v>
      </c>
      <c r="E1171" s="119" t="s">
        <v>2875</v>
      </c>
      <c r="F1171" s="211"/>
      <c r="G1171" s="119" t="s">
        <v>2876</v>
      </c>
      <c r="H1171" s="119"/>
      <c r="I1171" s="119" t="s">
        <v>63</v>
      </c>
      <c r="J1171" s="119" t="s">
        <v>601</v>
      </c>
      <c r="K1171" s="120"/>
      <c r="L1171" s="120" t="s">
        <v>32</v>
      </c>
      <c r="M1171" s="120" t="s">
        <v>33</v>
      </c>
      <c r="N1171" s="232">
        <v>43872</v>
      </c>
      <c r="O1171" s="232"/>
      <c r="P1171" s="124">
        <f t="shared" si="57"/>
        <v>0</v>
      </c>
      <c r="Q1171" s="125"/>
      <c r="R1171" s="125">
        <f ca="1">TODAY()-N1171</f>
        <v>806</v>
      </c>
      <c r="S1171" s="119"/>
      <c r="T1171" s="122"/>
      <c r="U1171" s="122"/>
      <c r="V1171" s="122"/>
      <c r="W1171" s="122"/>
      <c r="X1171" s="122"/>
      <c r="Y1171" s="127" t="s">
        <v>356</v>
      </c>
    </row>
    <row r="1172" spans="1:25">
      <c r="A1172" s="116">
        <v>1172</v>
      </c>
      <c r="B1172" s="166">
        <v>43869</v>
      </c>
      <c r="C1172" s="118">
        <f t="shared" si="56"/>
        <v>2</v>
      </c>
      <c r="D1172" s="119" t="s">
        <v>37</v>
      </c>
      <c r="E1172" s="119" t="s">
        <v>2877</v>
      </c>
      <c r="F1172" s="211"/>
      <c r="G1172" s="119" t="s">
        <v>2878</v>
      </c>
      <c r="H1172" s="119"/>
      <c r="I1172" s="119" t="s">
        <v>63</v>
      </c>
      <c r="J1172" s="119" t="s">
        <v>601</v>
      </c>
      <c r="K1172" s="120"/>
      <c r="L1172" s="120" t="s">
        <v>32</v>
      </c>
      <c r="M1172" s="120" t="s">
        <v>33</v>
      </c>
      <c r="N1172" s="232">
        <v>43873</v>
      </c>
      <c r="O1172" s="232"/>
      <c r="P1172" s="124">
        <f t="shared" si="57"/>
        <v>0</v>
      </c>
      <c r="Q1172" s="125"/>
      <c r="R1172" s="125">
        <f ca="1">TODAY()-N1172</f>
        <v>805</v>
      </c>
      <c r="S1172" s="119"/>
      <c r="T1172" s="122"/>
      <c r="U1172" s="122"/>
      <c r="V1172" s="122"/>
      <c r="W1172" s="122"/>
      <c r="X1172" s="122"/>
      <c r="Y1172" s="127" t="s">
        <v>356</v>
      </c>
    </row>
    <row r="1173" spans="1:25">
      <c r="A1173" s="116">
        <v>1173</v>
      </c>
      <c r="B1173" s="166">
        <v>43878</v>
      </c>
      <c r="C1173" s="118">
        <f t="shared" si="56"/>
        <v>2</v>
      </c>
      <c r="D1173" s="120" t="s">
        <v>252</v>
      </c>
      <c r="E1173" s="119" t="s">
        <v>2879</v>
      </c>
      <c r="F1173" s="211" t="s">
        <v>2880</v>
      </c>
      <c r="G1173" s="119" t="s">
        <v>2881</v>
      </c>
      <c r="H1173" s="119" t="s">
        <v>97</v>
      </c>
      <c r="I1173" s="119" t="s">
        <v>42</v>
      </c>
      <c r="J1173" s="119" t="s">
        <v>43</v>
      </c>
      <c r="K1173" s="120" t="s">
        <v>65</v>
      </c>
      <c r="L1173" s="120" t="s">
        <v>32</v>
      </c>
      <c r="M1173" s="120" t="s">
        <v>33</v>
      </c>
      <c r="N1173" s="232">
        <v>44245</v>
      </c>
      <c r="O1173" s="232">
        <v>44602</v>
      </c>
      <c r="P1173" s="124">
        <f t="shared" si="57"/>
        <v>2</v>
      </c>
      <c r="Q1173" s="127">
        <v>2</v>
      </c>
      <c r="R1173" s="125">
        <f t="shared" ref="R1173:R1197" ca="1" si="58">TODAY()-O1173</f>
        <v>76</v>
      </c>
      <c r="S1173" s="119"/>
      <c r="T1173" s="122">
        <v>44027</v>
      </c>
      <c r="U1173" s="122"/>
      <c r="V1173" s="122"/>
      <c r="W1173" s="122"/>
      <c r="X1173" s="122"/>
      <c r="Y1173" s="127"/>
    </row>
    <row r="1174" spans="1:25">
      <c r="A1174" s="116">
        <v>1174</v>
      </c>
      <c r="B1174" s="166">
        <v>43878</v>
      </c>
      <c r="C1174" s="118">
        <f t="shared" si="56"/>
        <v>2</v>
      </c>
      <c r="D1174" s="120" t="s">
        <v>252</v>
      </c>
      <c r="E1174" s="119" t="s">
        <v>2882</v>
      </c>
      <c r="F1174" s="211" t="s">
        <v>2883</v>
      </c>
      <c r="G1174" s="119" t="s">
        <v>2884</v>
      </c>
      <c r="H1174" s="119" t="s">
        <v>41</v>
      </c>
      <c r="I1174" s="119" t="s">
        <v>42</v>
      </c>
      <c r="J1174" s="119" t="s">
        <v>43</v>
      </c>
      <c r="K1174" s="120" t="s">
        <v>65</v>
      </c>
      <c r="L1174" s="120" t="s">
        <v>32</v>
      </c>
      <c r="M1174" s="120" t="s">
        <v>33</v>
      </c>
      <c r="N1174" s="232">
        <v>43894</v>
      </c>
      <c r="O1174" s="232">
        <v>44602</v>
      </c>
      <c r="P1174" s="124">
        <f t="shared" si="57"/>
        <v>2</v>
      </c>
      <c r="Q1174" s="127">
        <v>2</v>
      </c>
      <c r="R1174" s="125">
        <f t="shared" ca="1" si="58"/>
        <v>76</v>
      </c>
      <c r="S1174" s="119"/>
      <c r="T1174" s="122"/>
      <c r="U1174" s="122"/>
      <c r="V1174" s="122"/>
      <c r="W1174" s="122"/>
      <c r="X1174" s="122"/>
      <c r="Y1174" s="127"/>
    </row>
    <row r="1175" spans="1:25">
      <c r="A1175" s="116">
        <v>1175</v>
      </c>
      <c r="B1175" s="166">
        <v>43878</v>
      </c>
      <c r="C1175" s="118">
        <f t="shared" si="56"/>
        <v>2</v>
      </c>
      <c r="D1175" s="120" t="s">
        <v>252</v>
      </c>
      <c r="E1175" s="119" t="s">
        <v>2885</v>
      </c>
      <c r="F1175" s="211" t="s">
        <v>429</v>
      </c>
      <c r="G1175" s="119" t="s">
        <v>2886</v>
      </c>
      <c r="H1175" s="119" t="s">
        <v>41</v>
      </c>
      <c r="I1175" s="119" t="s">
        <v>42</v>
      </c>
      <c r="K1175" s="120"/>
      <c r="L1175" s="120" t="s">
        <v>32</v>
      </c>
      <c r="M1175" s="130" t="s">
        <v>33</v>
      </c>
      <c r="N1175" s="232">
        <v>43880</v>
      </c>
      <c r="O1175" s="157">
        <v>44260</v>
      </c>
      <c r="P1175" s="124">
        <f t="shared" si="57"/>
        <v>3</v>
      </c>
      <c r="Q1175" s="127">
        <v>3</v>
      </c>
      <c r="R1175" s="125">
        <f t="shared" ca="1" si="58"/>
        <v>418</v>
      </c>
      <c r="S1175" s="119" t="s">
        <v>55</v>
      </c>
      <c r="T1175" s="122"/>
      <c r="U1175" s="122"/>
      <c r="V1175" s="122"/>
      <c r="W1175" s="122"/>
      <c r="X1175" s="122"/>
      <c r="Y1175" s="127" t="s">
        <v>1211</v>
      </c>
    </row>
    <row r="1176" spans="1:25">
      <c r="A1176" s="116">
        <v>1176</v>
      </c>
      <c r="B1176" s="166">
        <v>43878</v>
      </c>
      <c r="C1176" s="118">
        <f t="shared" si="56"/>
        <v>2</v>
      </c>
      <c r="D1176" s="119" t="s">
        <v>37</v>
      </c>
      <c r="E1176" s="119" t="s">
        <v>2887</v>
      </c>
      <c r="F1176" s="211"/>
      <c r="G1176" s="119" t="s">
        <v>2888</v>
      </c>
      <c r="H1176" s="119"/>
      <c r="I1176" s="119" t="s">
        <v>42</v>
      </c>
      <c r="J1176" s="119" t="s">
        <v>43</v>
      </c>
      <c r="K1176" s="120"/>
      <c r="L1176" s="120" t="s">
        <v>32</v>
      </c>
      <c r="M1176" s="130" t="s">
        <v>33</v>
      </c>
      <c r="N1176" s="232">
        <v>43880</v>
      </c>
      <c r="O1176" s="232">
        <v>44000</v>
      </c>
      <c r="P1176" s="124">
        <f t="shared" si="57"/>
        <v>6</v>
      </c>
      <c r="Q1176" s="127">
        <v>1</v>
      </c>
      <c r="R1176" s="125">
        <f t="shared" ca="1" si="58"/>
        <v>678</v>
      </c>
      <c r="S1176" s="119" t="s">
        <v>92</v>
      </c>
      <c r="T1176" s="122"/>
      <c r="U1176" s="122"/>
      <c r="V1176" s="122"/>
      <c r="W1176" s="122"/>
      <c r="X1176" s="122"/>
      <c r="Y1176" s="127" t="s">
        <v>1754</v>
      </c>
    </row>
    <row r="1177" spans="1:25" ht="27.6">
      <c r="A1177" s="116">
        <v>1177</v>
      </c>
      <c r="B1177" s="166">
        <v>43878</v>
      </c>
      <c r="C1177" s="118">
        <f t="shared" si="56"/>
        <v>2</v>
      </c>
      <c r="D1177" s="120" t="s">
        <v>252</v>
      </c>
      <c r="E1177" s="119" t="s">
        <v>2889</v>
      </c>
      <c r="F1177" s="211" t="s">
        <v>2890</v>
      </c>
      <c r="G1177" s="119" t="s">
        <v>2891</v>
      </c>
      <c r="H1177" s="119" t="s">
        <v>177</v>
      </c>
      <c r="I1177" s="119" t="s">
        <v>42</v>
      </c>
      <c r="K1177" s="120"/>
      <c r="L1177" s="120" t="s">
        <v>32</v>
      </c>
      <c r="M1177" s="130" t="s">
        <v>33</v>
      </c>
      <c r="N1177" s="232">
        <v>43895</v>
      </c>
      <c r="O1177" s="157">
        <v>44337</v>
      </c>
      <c r="P1177" s="124">
        <f t="shared" si="57"/>
        <v>5</v>
      </c>
      <c r="Q1177" s="127">
        <v>5</v>
      </c>
      <c r="R1177" s="125">
        <f t="shared" ca="1" si="58"/>
        <v>341</v>
      </c>
      <c r="S1177" s="119" t="s">
        <v>55</v>
      </c>
      <c r="T1177" s="122"/>
      <c r="U1177" s="122"/>
      <c r="V1177" s="122"/>
      <c r="W1177" s="122"/>
      <c r="X1177" s="122"/>
      <c r="Y1177" s="127" t="s">
        <v>1211</v>
      </c>
    </row>
    <row r="1178" spans="1:25">
      <c r="A1178" s="116">
        <v>1178</v>
      </c>
      <c r="B1178" s="166">
        <v>43878</v>
      </c>
      <c r="C1178" s="118">
        <f t="shared" si="56"/>
        <v>2</v>
      </c>
      <c r="D1178" s="120" t="s">
        <v>252</v>
      </c>
      <c r="E1178" s="119" t="s">
        <v>2892</v>
      </c>
      <c r="F1178" s="211" t="s">
        <v>2893</v>
      </c>
      <c r="G1178" s="119" t="s">
        <v>2894</v>
      </c>
      <c r="H1178" s="119" t="s">
        <v>41</v>
      </c>
      <c r="I1178" s="119" t="s">
        <v>42</v>
      </c>
      <c r="K1178" s="120"/>
      <c r="L1178" s="120" t="s">
        <v>32</v>
      </c>
      <c r="M1178" s="120" t="s">
        <v>33</v>
      </c>
      <c r="N1178" s="232">
        <v>43881</v>
      </c>
      <c r="O1178" s="157">
        <v>44337</v>
      </c>
      <c r="P1178" s="124">
        <f t="shared" si="57"/>
        <v>5</v>
      </c>
      <c r="Q1178" s="127">
        <v>4</v>
      </c>
      <c r="R1178" s="125">
        <f t="shared" ca="1" si="58"/>
        <v>341</v>
      </c>
      <c r="S1178" s="119" t="s">
        <v>55</v>
      </c>
      <c r="T1178" s="122"/>
      <c r="U1178" s="122"/>
      <c r="V1178" s="122"/>
      <c r="W1178" s="122"/>
      <c r="X1178" s="122"/>
      <c r="Y1178" s="127" t="s">
        <v>1211</v>
      </c>
    </row>
    <row r="1179" spans="1:25">
      <c r="A1179" s="116">
        <v>1179</v>
      </c>
      <c r="B1179" s="166">
        <v>43878</v>
      </c>
      <c r="C1179" s="118">
        <f t="shared" si="56"/>
        <v>2</v>
      </c>
      <c r="D1179" s="120" t="s">
        <v>252</v>
      </c>
      <c r="E1179" s="119" t="s">
        <v>2895</v>
      </c>
      <c r="F1179" s="211" t="s">
        <v>2896</v>
      </c>
      <c r="G1179" s="119" t="s">
        <v>2897</v>
      </c>
      <c r="H1179" s="119" t="s">
        <v>71</v>
      </c>
      <c r="I1179" s="119" t="s">
        <v>42</v>
      </c>
      <c r="K1179" s="120"/>
      <c r="L1179" s="120" t="s">
        <v>32</v>
      </c>
      <c r="M1179" s="120" t="s">
        <v>33</v>
      </c>
      <c r="N1179" s="232">
        <v>43880</v>
      </c>
      <c r="O1179" s="157">
        <v>44391</v>
      </c>
      <c r="P1179" s="124">
        <f t="shared" si="57"/>
        <v>7</v>
      </c>
      <c r="Q1179" s="127">
        <v>4</v>
      </c>
      <c r="R1179" s="125">
        <f t="shared" ca="1" si="58"/>
        <v>287</v>
      </c>
      <c r="S1179" s="119" t="s">
        <v>55</v>
      </c>
      <c r="T1179" s="122"/>
      <c r="U1179" s="122"/>
      <c r="V1179" s="122"/>
      <c r="W1179" s="122"/>
      <c r="X1179" s="122"/>
      <c r="Y1179" s="127" t="s">
        <v>1211</v>
      </c>
    </row>
    <row r="1180" spans="1:25">
      <c r="A1180" s="116">
        <v>1180</v>
      </c>
      <c r="B1180" s="166">
        <v>43878</v>
      </c>
      <c r="C1180" s="118">
        <f t="shared" si="56"/>
        <v>2</v>
      </c>
      <c r="D1180" s="119" t="s">
        <v>37</v>
      </c>
      <c r="E1180" s="119" t="s">
        <v>2898</v>
      </c>
      <c r="F1180" s="211"/>
      <c r="G1180" s="119" t="s">
        <v>2899</v>
      </c>
      <c r="H1180" s="119"/>
      <c r="I1180" s="119" t="s">
        <v>42</v>
      </c>
      <c r="J1180" s="119" t="s">
        <v>43</v>
      </c>
      <c r="K1180" s="120"/>
      <c r="L1180" s="120" t="s">
        <v>32</v>
      </c>
      <c r="M1180" s="130" t="s">
        <v>33</v>
      </c>
      <c r="N1180" s="232">
        <v>43880</v>
      </c>
      <c r="O1180" s="157">
        <v>44027</v>
      </c>
      <c r="P1180" s="124">
        <f t="shared" si="57"/>
        <v>7</v>
      </c>
      <c r="Q1180" s="127">
        <v>2</v>
      </c>
      <c r="R1180" s="125">
        <f t="shared" ca="1" si="58"/>
        <v>651</v>
      </c>
      <c r="S1180" s="119" t="s">
        <v>92</v>
      </c>
      <c r="T1180" s="122">
        <v>44028</v>
      </c>
      <c r="U1180" s="122"/>
      <c r="V1180" s="122"/>
      <c r="W1180" s="122"/>
      <c r="X1180" s="122"/>
      <c r="Y1180" s="127" t="s">
        <v>356</v>
      </c>
    </row>
    <row r="1181" spans="1:25">
      <c r="A1181" s="116">
        <v>1181</v>
      </c>
      <c r="B1181" s="166">
        <v>43878</v>
      </c>
      <c r="C1181" s="118">
        <f t="shared" si="56"/>
        <v>2</v>
      </c>
      <c r="D1181" s="120" t="s">
        <v>252</v>
      </c>
      <c r="E1181" s="119" t="s">
        <v>2900</v>
      </c>
      <c r="F1181" s="211" t="s">
        <v>2901</v>
      </c>
      <c r="G1181" s="119" t="s">
        <v>1100</v>
      </c>
      <c r="H1181" s="119" t="s">
        <v>53</v>
      </c>
      <c r="I1181" s="119" t="s">
        <v>63</v>
      </c>
      <c r="J1181" s="119" t="s">
        <v>63</v>
      </c>
      <c r="K1181" s="120"/>
      <c r="L1181" s="120" t="s">
        <v>32</v>
      </c>
      <c r="M1181" s="130" t="s">
        <v>33</v>
      </c>
      <c r="N1181" s="232">
        <v>43880</v>
      </c>
      <c r="O1181" s="232">
        <v>44389</v>
      </c>
      <c r="P1181" s="124">
        <f t="shared" si="57"/>
        <v>7</v>
      </c>
      <c r="Q1181" s="127">
        <v>4</v>
      </c>
      <c r="R1181" s="125">
        <f t="shared" ca="1" si="58"/>
        <v>289</v>
      </c>
      <c r="S1181" s="119" t="s">
        <v>55</v>
      </c>
      <c r="T1181" s="122"/>
      <c r="U1181" s="122"/>
      <c r="V1181" s="122"/>
      <c r="W1181" s="122"/>
      <c r="X1181" s="122"/>
      <c r="Y1181" s="127" t="s">
        <v>1211</v>
      </c>
    </row>
    <row r="1182" spans="1:25">
      <c r="A1182" s="116">
        <v>1182</v>
      </c>
      <c r="B1182" s="166">
        <v>43878</v>
      </c>
      <c r="C1182" s="118">
        <f t="shared" si="56"/>
        <v>2</v>
      </c>
      <c r="D1182" s="120" t="s">
        <v>252</v>
      </c>
      <c r="E1182" s="119" t="s">
        <v>2902</v>
      </c>
      <c r="F1182" s="211" t="s">
        <v>2903</v>
      </c>
      <c r="G1182" s="119" t="s">
        <v>2284</v>
      </c>
      <c r="H1182" s="119" t="s">
        <v>41</v>
      </c>
      <c r="I1182" s="119" t="s">
        <v>196</v>
      </c>
      <c r="J1182" s="119" t="s">
        <v>196</v>
      </c>
      <c r="K1182" s="120"/>
      <c r="L1182" s="120" t="s">
        <v>32</v>
      </c>
      <c r="M1182" s="130" t="s">
        <v>33</v>
      </c>
      <c r="N1182" s="232">
        <v>43887</v>
      </c>
      <c r="O1182" s="232">
        <v>44347</v>
      </c>
      <c r="P1182" s="124">
        <f t="shared" si="57"/>
        <v>5</v>
      </c>
      <c r="Q1182" s="127">
        <v>2</v>
      </c>
      <c r="R1182" s="125">
        <f t="shared" ca="1" si="58"/>
        <v>331</v>
      </c>
      <c r="S1182" s="119" t="s">
        <v>55</v>
      </c>
      <c r="T1182" s="122"/>
      <c r="U1182" s="122"/>
      <c r="V1182" s="122"/>
      <c r="W1182" s="122"/>
      <c r="X1182" s="122"/>
      <c r="Y1182" s="127" t="s">
        <v>1211</v>
      </c>
    </row>
    <row r="1183" spans="1:25" ht="27.6">
      <c r="A1183" s="116">
        <v>1183</v>
      </c>
      <c r="B1183" s="166">
        <v>43878</v>
      </c>
      <c r="C1183" s="118">
        <f t="shared" si="56"/>
        <v>2</v>
      </c>
      <c r="D1183" s="120" t="s">
        <v>37</v>
      </c>
      <c r="E1183" s="119" t="s">
        <v>2904</v>
      </c>
      <c r="F1183" s="211" t="s">
        <v>2905</v>
      </c>
      <c r="G1183" s="119" t="s">
        <v>2906</v>
      </c>
      <c r="H1183" s="119" t="s">
        <v>101</v>
      </c>
      <c r="I1183" s="119" t="s">
        <v>42</v>
      </c>
      <c r="J1183" s="119" t="s">
        <v>43</v>
      </c>
      <c r="K1183" s="120"/>
      <c r="L1183" s="120" t="s">
        <v>32</v>
      </c>
      <c r="M1183" s="130" t="s">
        <v>33</v>
      </c>
      <c r="N1183" s="232">
        <v>43880</v>
      </c>
      <c r="O1183" s="157">
        <v>44245</v>
      </c>
      <c r="P1183" s="124">
        <f t="shared" si="57"/>
        <v>2</v>
      </c>
      <c r="Q1183" s="127">
        <v>2</v>
      </c>
      <c r="R1183" s="125">
        <f t="shared" ca="1" si="58"/>
        <v>433</v>
      </c>
      <c r="S1183" s="119"/>
      <c r="T1183" s="122"/>
      <c r="U1183" s="122"/>
      <c r="V1183" s="122"/>
      <c r="W1183" s="122"/>
      <c r="X1183" s="122"/>
      <c r="Y1183" s="127" t="s">
        <v>356</v>
      </c>
    </row>
    <row r="1184" spans="1:25">
      <c r="A1184" s="116">
        <v>1184</v>
      </c>
      <c r="B1184" s="166">
        <v>43878</v>
      </c>
      <c r="C1184" s="118">
        <f t="shared" si="56"/>
        <v>2</v>
      </c>
      <c r="D1184" s="120" t="s">
        <v>252</v>
      </c>
      <c r="E1184" s="119" t="s">
        <v>2907</v>
      </c>
      <c r="F1184" s="211" t="s">
        <v>2908</v>
      </c>
      <c r="G1184" s="119" t="s">
        <v>2909</v>
      </c>
      <c r="H1184" s="119" t="s">
        <v>29</v>
      </c>
      <c r="I1184" s="119" t="s">
        <v>42</v>
      </c>
      <c r="K1184" s="120"/>
      <c r="L1184" s="120" t="s">
        <v>32</v>
      </c>
      <c r="M1184" s="130" t="s">
        <v>33</v>
      </c>
      <c r="N1184" s="232">
        <v>43889</v>
      </c>
      <c r="O1184" s="232">
        <v>44603</v>
      </c>
      <c r="P1184" s="124">
        <f t="shared" si="57"/>
        <v>2</v>
      </c>
      <c r="Q1184" s="127">
        <v>2</v>
      </c>
      <c r="R1184" s="125">
        <f t="shared" ca="1" si="58"/>
        <v>75</v>
      </c>
      <c r="S1184" s="119"/>
      <c r="T1184" s="122"/>
      <c r="U1184" s="122"/>
      <c r="V1184" s="122"/>
      <c r="W1184" s="122"/>
      <c r="X1184" s="122"/>
      <c r="Y1184" s="127" t="s">
        <v>356</v>
      </c>
    </row>
    <row r="1185" spans="1:25">
      <c r="A1185" s="116">
        <v>1185</v>
      </c>
      <c r="B1185" s="166">
        <v>43878</v>
      </c>
      <c r="C1185" s="118">
        <f t="shared" si="56"/>
        <v>2</v>
      </c>
      <c r="D1185" s="119" t="s">
        <v>25</v>
      </c>
      <c r="E1185" s="119" t="s">
        <v>2910</v>
      </c>
      <c r="F1185" s="211" t="s">
        <v>175</v>
      </c>
      <c r="G1185" s="119" t="s">
        <v>2909</v>
      </c>
      <c r="H1185" s="119" t="s">
        <v>29</v>
      </c>
      <c r="I1185" s="119" t="s">
        <v>42</v>
      </c>
      <c r="K1185" s="120"/>
      <c r="L1185" s="120" t="s">
        <v>32</v>
      </c>
      <c r="M1185" s="130" t="s">
        <v>33</v>
      </c>
      <c r="N1185" s="232">
        <v>43886</v>
      </c>
      <c r="O1185" s="157">
        <v>44386</v>
      </c>
      <c r="P1185" s="124">
        <f t="shared" si="57"/>
        <v>7</v>
      </c>
      <c r="Q1185" s="127">
        <v>3</v>
      </c>
      <c r="R1185" s="125">
        <f t="shared" ca="1" si="58"/>
        <v>292</v>
      </c>
      <c r="S1185" s="119"/>
      <c r="T1185" s="122"/>
      <c r="U1185" s="122"/>
      <c r="V1185" s="122"/>
      <c r="W1185" s="122"/>
      <c r="X1185" s="122"/>
      <c r="Y1185" s="127" t="s">
        <v>59</v>
      </c>
    </row>
    <row r="1186" spans="1:25">
      <c r="A1186" s="116">
        <v>1186</v>
      </c>
      <c r="B1186" s="166">
        <v>43878</v>
      </c>
      <c r="C1186" s="118">
        <f t="shared" si="56"/>
        <v>2</v>
      </c>
      <c r="D1186" s="120" t="s">
        <v>252</v>
      </c>
      <c r="E1186" s="119" t="s">
        <v>2911</v>
      </c>
      <c r="F1186" s="211" t="s">
        <v>2912</v>
      </c>
      <c r="G1186" s="119" t="s">
        <v>2909</v>
      </c>
      <c r="H1186" s="119" t="s">
        <v>29</v>
      </c>
      <c r="I1186" s="119" t="s">
        <v>42</v>
      </c>
      <c r="K1186" s="120"/>
      <c r="L1186" s="120" t="s">
        <v>32</v>
      </c>
      <c r="M1186" s="130" t="s">
        <v>33</v>
      </c>
      <c r="N1186" s="232">
        <v>43880</v>
      </c>
      <c r="O1186" s="232">
        <v>44603</v>
      </c>
      <c r="P1186" s="124">
        <f t="shared" si="57"/>
        <v>2</v>
      </c>
      <c r="Q1186" s="127">
        <v>3</v>
      </c>
      <c r="R1186" s="125">
        <f t="shared" ca="1" si="58"/>
        <v>75</v>
      </c>
      <c r="S1186" s="119"/>
      <c r="T1186" s="122"/>
      <c r="U1186" s="122"/>
      <c r="V1186" s="122"/>
      <c r="W1186" s="122"/>
      <c r="X1186" s="122"/>
      <c r="Y1186" s="127" t="s">
        <v>356</v>
      </c>
    </row>
    <row r="1187" spans="1:25" ht="27.6">
      <c r="A1187" s="116">
        <v>1187</v>
      </c>
      <c r="B1187" s="166">
        <v>43878</v>
      </c>
      <c r="C1187" s="118">
        <f t="shared" si="56"/>
        <v>2</v>
      </c>
      <c r="D1187" s="120" t="s">
        <v>252</v>
      </c>
      <c r="E1187" s="119" t="s">
        <v>2913</v>
      </c>
      <c r="F1187" s="211" t="s">
        <v>2914</v>
      </c>
      <c r="G1187" s="119" t="s">
        <v>181</v>
      </c>
      <c r="H1187" s="119" t="s">
        <v>140</v>
      </c>
      <c r="I1187" s="119" t="s">
        <v>42</v>
      </c>
      <c r="K1187" s="120"/>
      <c r="L1187" s="120" t="s">
        <v>32</v>
      </c>
      <c r="M1187" s="130" t="s">
        <v>33</v>
      </c>
      <c r="N1187" s="232">
        <v>43882</v>
      </c>
      <c r="O1187" s="157">
        <v>44347</v>
      </c>
      <c r="P1187" s="124">
        <f t="shared" si="57"/>
        <v>5</v>
      </c>
      <c r="Q1187" s="127">
        <v>4</v>
      </c>
      <c r="R1187" s="125">
        <f t="shared" ca="1" si="58"/>
        <v>331</v>
      </c>
      <c r="S1187" s="119" t="s">
        <v>55</v>
      </c>
      <c r="T1187" s="122"/>
      <c r="U1187" s="122"/>
      <c r="V1187" s="122"/>
      <c r="W1187" s="122"/>
      <c r="X1187" s="122"/>
      <c r="Y1187" s="127" t="s">
        <v>1211</v>
      </c>
    </row>
    <row r="1188" spans="1:25">
      <c r="A1188" s="116">
        <v>1188</v>
      </c>
      <c r="B1188" s="166">
        <v>43878</v>
      </c>
      <c r="C1188" s="118">
        <f t="shared" si="56"/>
        <v>2</v>
      </c>
      <c r="D1188" s="120" t="s">
        <v>252</v>
      </c>
      <c r="E1188" s="119" t="s">
        <v>2915</v>
      </c>
      <c r="F1188" s="211" t="s">
        <v>2916</v>
      </c>
      <c r="G1188" s="119" t="s">
        <v>2917</v>
      </c>
      <c r="H1188" s="119" t="s">
        <v>41</v>
      </c>
      <c r="I1188" s="119" t="s">
        <v>42</v>
      </c>
      <c r="K1188" s="120" t="s">
        <v>65</v>
      </c>
      <c r="L1188" s="120" t="s">
        <v>32</v>
      </c>
      <c r="M1188" s="130" t="s">
        <v>33</v>
      </c>
      <c r="N1188" s="232">
        <v>43881</v>
      </c>
      <c r="O1188" s="232">
        <v>44392</v>
      </c>
      <c r="P1188" s="124">
        <f t="shared" si="57"/>
        <v>7</v>
      </c>
      <c r="Q1188" s="127">
        <v>3</v>
      </c>
      <c r="R1188" s="125">
        <f t="shared" ca="1" si="58"/>
        <v>286</v>
      </c>
      <c r="S1188" s="119" t="s">
        <v>237</v>
      </c>
      <c r="T1188" s="122">
        <v>43897</v>
      </c>
      <c r="U1188" s="122"/>
      <c r="V1188" s="122"/>
      <c r="W1188" s="122"/>
      <c r="X1188" s="122"/>
      <c r="Y1188" s="127" t="s">
        <v>1211</v>
      </c>
    </row>
    <row r="1189" spans="1:25">
      <c r="A1189" s="116">
        <v>1189</v>
      </c>
      <c r="B1189" s="166">
        <v>43885</v>
      </c>
      <c r="C1189" s="118">
        <f t="shared" si="56"/>
        <v>2</v>
      </c>
      <c r="D1189" s="119" t="s">
        <v>37</v>
      </c>
      <c r="E1189" s="119" t="s">
        <v>2918</v>
      </c>
      <c r="F1189" s="211"/>
      <c r="G1189" s="119" t="s">
        <v>2919</v>
      </c>
      <c r="H1189" s="119"/>
      <c r="I1189" s="119" t="s">
        <v>42</v>
      </c>
      <c r="K1189" s="120"/>
      <c r="L1189" s="120" t="s">
        <v>32</v>
      </c>
      <c r="M1189" s="130" t="s">
        <v>33</v>
      </c>
      <c r="N1189" s="232">
        <v>43886</v>
      </c>
      <c r="O1189" s="232">
        <v>44000</v>
      </c>
      <c r="P1189" s="124">
        <f t="shared" si="57"/>
        <v>6</v>
      </c>
      <c r="Q1189" s="127">
        <v>2</v>
      </c>
      <c r="R1189" s="125">
        <f t="shared" ca="1" si="58"/>
        <v>678</v>
      </c>
      <c r="S1189" s="119"/>
      <c r="T1189" s="122"/>
      <c r="U1189" s="122"/>
      <c r="V1189" s="122"/>
      <c r="W1189" s="122"/>
      <c r="X1189" s="122"/>
      <c r="Y1189" s="127" t="s">
        <v>356</v>
      </c>
    </row>
    <row r="1190" spans="1:25">
      <c r="A1190" s="116">
        <v>1190</v>
      </c>
      <c r="B1190" s="166">
        <v>43885</v>
      </c>
      <c r="C1190" s="118">
        <f t="shared" si="56"/>
        <v>2</v>
      </c>
      <c r="D1190" s="119" t="s">
        <v>37</v>
      </c>
      <c r="E1190" s="119" t="s">
        <v>2920</v>
      </c>
      <c r="F1190" s="211"/>
      <c r="G1190" s="119" t="s">
        <v>2919</v>
      </c>
      <c r="H1190" s="119"/>
      <c r="I1190" s="119" t="s">
        <v>42</v>
      </c>
      <c r="K1190" s="120"/>
      <c r="L1190" s="120" t="s">
        <v>32</v>
      </c>
      <c r="M1190" s="130" t="s">
        <v>33</v>
      </c>
      <c r="N1190" s="232">
        <v>43886</v>
      </c>
      <c r="O1190" s="157">
        <v>44027</v>
      </c>
      <c r="P1190" s="124">
        <f t="shared" si="57"/>
        <v>7</v>
      </c>
      <c r="Q1190" s="127">
        <v>3</v>
      </c>
      <c r="R1190" s="125">
        <f t="shared" ca="1" si="58"/>
        <v>651</v>
      </c>
      <c r="S1190" s="119"/>
      <c r="T1190" s="122"/>
      <c r="U1190" s="122"/>
      <c r="V1190" s="122"/>
      <c r="W1190" s="122"/>
      <c r="X1190" s="122"/>
      <c r="Y1190" s="127" t="s">
        <v>356</v>
      </c>
    </row>
    <row r="1191" spans="1:25">
      <c r="A1191" s="116">
        <v>1191</v>
      </c>
      <c r="B1191" s="166">
        <v>43885</v>
      </c>
      <c r="C1191" s="118">
        <f t="shared" si="56"/>
        <v>2</v>
      </c>
      <c r="D1191" s="120" t="s">
        <v>252</v>
      </c>
      <c r="E1191" s="119" t="s">
        <v>2921</v>
      </c>
      <c r="F1191" s="211" t="s">
        <v>2922</v>
      </c>
      <c r="G1191" s="119" t="s">
        <v>2923</v>
      </c>
      <c r="H1191" s="119" t="s">
        <v>97</v>
      </c>
      <c r="I1191" s="119" t="s">
        <v>42</v>
      </c>
      <c r="K1191" s="120" t="s">
        <v>65</v>
      </c>
      <c r="L1191" s="120" t="s">
        <v>32</v>
      </c>
      <c r="M1191" s="120" t="s">
        <v>33</v>
      </c>
      <c r="N1191" s="232">
        <v>43899</v>
      </c>
      <c r="O1191" s="157">
        <v>44260</v>
      </c>
      <c r="P1191" s="124">
        <f t="shared" si="57"/>
        <v>3</v>
      </c>
      <c r="Q1191" s="127">
        <v>3</v>
      </c>
      <c r="R1191" s="125">
        <f t="shared" ca="1" si="58"/>
        <v>418</v>
      </c>
      <c r="S1191" s="119" t="s">
        <v>135</v>
      </c>
      <c r="T1191" s="122">
        <v>44260</v>
      </c>
      <c r="U1191" s="122"/>
      <c r="V1191" s="122"/>
      <c r="W1191" s="122"/>
      <c r="X1191" s="122"/>
      <c r="Y1191" s="127" t="s">
        <v>2924</v>
      </c>
    </row>
    <row r="1192" spans="1:25">
      <c r="A1192" s="116">
        <v>1192</v>
      </c>
      <c r="B1192" s="166">
        <v>43885</v>
      </c>
      <c r="C1192" s="118">
        <f t="shared" si="56"/>
        <v>2</v>
      </c>
      <c r="D1192" s="119" t="s">
        <v>37</v>
      </c>
      <c r="E1192" s="119" t="s">
        <v>2925</v>
      </c>
      <c r="F1192" s="211"/>
      <c r="G1192" s="119" t="s">
        <v>2926</v>
      </c>
      <c r="H1192" s="119"/>
      <c r="I1192" s="119" t="s">
        <v>42</v>
      </c>
      <c r="J1192" s="119" t="s">
        <v>246</v>
      </c>
      <c r="K1192" s="120"/>
      <c r="L1192" s="120" t="s">
        <v>32</v>
      </c>
      <c r="M1192" s="120" t="s">
        <v>33</v>
      </c>
      <c r="N1192" s="232">
        <v>43886</v>
      </c>
      <c r="O1192" s="157">
        <v>44027</v>
      </c>
      <c r="P1192" s="124">
        <f t="shared" si="57"/>
        <v>7</v>
      </c>
      <c r="Q1192" s="127">
        <v>3</v>
      </c>
      <c r="R1192" s="125">
        <f t="shared" ca="1" si="58"/>
        <v>651</v>
      </c>
      <c r="S1192" s="119" t="s">
        <v>92</v>
      </c>
      <c r="T1192" s="122"/>
      <c r="U1192" s="122"/>
      <c r="V1192" s="122"/>
      <c r="W1192" s="122"/>
      <c r="X1192" s="122"/>
      <c r="Y1192" s="127" t="s">
        <v>356</v>
      </c>
    </row>
    <row r="1193" spans="1:25">
      <c r="A1193" s="116">
        <v>1193</v>
      </c>
      <c r="B1193" s="166">
        <v>43885</v>
      </c>
      <c r="C1193" s="118">
        <f t="shared" si="56"/>
        <v>2</v>
      </c>
      <c r="D1193" s="120" t="s">
        <v>37</v>
      </c>
      <c r="E1193" s="119" t="s">
        <v>2927</v>
      </c>
      <c r="F1193" s="211"/>
      <c r="G1193" s="119" t="s">
        <v>603</v>
      </c>
      <c r="H1193" s="119" t="s">
        <v>86</v>
      </c>
      <c r="I1193" s="121" t="s">
        <v>42</v>
      </c>
      <c r="J1193" s="142" t="s">
        <v>2268</v>
      </c>
      <c r="K1193" s="120"/>
      <c r="L1193" s="120" t="s">
        <v>32</v>
      </c>
      <c r="M1193" s="130" t="s">
        <v>33</v>
      </c>
      <c r="N1193" s="232">
        <v>43886</v>
      </c>
      <c r="O1193" s="157">
        <v>44245</v>
      </c>
      <c r="P1193" s="124">
        <f t="shared" si="57"/>
        <v>2</v>
      </c>
      <c r="Q1193" s="127">
        <v>2</v>
      </c>
      <c r="R1193" s="125">
        <f t="shared" ca="1" si="58"/>
        <v>433</v>
      </c>
      <c r="S1193" s="119"/>
      <c r="T1193" s="122"/>
      <c r="U1193" s="122"/>
      <c r="V1193" s="122"/>
      <c r="W1193" s="122"/>
      <c r="X1193" s="122"/>
      <c r="Y1193" s="127" t="s">
        <v>356</v>
      </c>
    </row>
    <row r="1194" spans="1:25">
      <c r="A1194" s="116">
        <v>1194</v>
      </c>
      <c r="B1194" s="166">
        <v>43885</v>
      </c>
      <c r="C1194" s="118">
        <f t="shared" si="56"/>
        <v>2</v>
      </c>
      <c r="D1194" s="119" t="s">
        <v>37</v>
      </c>
      <c r="E1194" s="119" t="s">
        <v>2928</v>
      </c>
      <c r="F1194" s="211"/>
      <c r="G1194" s="119" t="s">
        <v>603</v>
      </c>
      <c r="H1194" s="119"/>
      <c r="I1194" s="121" t="s">
        <v>42</v>
      </c>
      <c r="J1194" s="119" t="s">
        <v>2929</v>
      </c>
      <c r="K1194" s="120"/>
      <c r="L1194" s="120" t="s">
        <v>32</v>
      </c>
      <c r="M1194" s="130" t="s">
        <v>33</v>
      </c>
      <c r="N1194" s="232">
        <v>43889</v>
      </c>
      <c r="O1194" s="157">
        <v>44027</v>
      </c>
      <c r="P1194" s="124">
        <f t="shared" si="57"/>
        <v>7</v>
      </c>
      <c r="Q1194" s="127">
        <v>3</v>
      </c>
      <c r="R1194" s="125">
        <f t="shared" ca="1" si="58"/>
        <v>651</v>
      </c>
      <c r="S1194" s="119"/>
      <c r="T1194" s="122"/>
      <c r="U1194" s="122"/>
      <c r="V1194" s="122"/>
      <c r="W1194" s="122"/>
      <c r="X1194" s="122"/>
      <c r="Y1194" s="127" t="s">
        <v>356</v>
      </c>
    </row>
    <row r="1195" spans="1:25">
      <c r="A1195" s="116">
        <v>1195</v>
      </c>
      <c r="B1195" s="166">
        <v>43885</v>
      </c>
      <c r="C1195" s="118">
        <f t="shared" si="56"/>
        <v>2</v>
      </c>
      <c r="D1195" s="120" t="s">
        <v>37</v>
      </c>
      <c r="E1195" s="119" t="s">
        <v>2930</v>
      </c>
      <c r="F1195" s="211" t="s">
        <v>1023</v>
      </c>
      <c r="G1195" s="119" t="s">
        <v>603</v>
      </c>
      <c r="H1195" s="119" t="s">
        <v>86</v>
      </c>
      <c r="I1195" s="121" t="s">
        <v>42</v>
      </c>
      <c r="J1195" s="142" t="s">
        <v>2268</v>
      </c>
      <c r="K1195" s="120"/>
      <c r="L1195" s="120" t="s">
        <v>32</v>
      </c>
      <c r="M1195" s="130" t="s">
        <v>33</v>
      </c>
      <c r="N1195" s="232">
        <v>43886</v>
      </c>
      <c r="O1195" s="157">
        <v>44245</v>
      </c>
      <c r="P1195" s="124">
        <f t="shared" si="57"/>
        <v>2</v>
      </c>
      <c r="Q1195" s="127">
        <v>3</v>
      </c>
      <c r="R1195" s="125">
        <f t="shared" ca="1" si="58"/>
        <v>433</v>
      </c>
      <c r="S1195" s="119"/>
      <c r="T1195" s="122"/>
      <c r="U1195" s="122"/>
      <c r="V1195" s="122"/>
      <c r="W1195" s="122"/>
      <c r="X1195" s="122"/>
      <c r="Y1195" s="127" t="s">
        <v>356</v>
      </c>
    </row>
    <row r="1196" spans="1:25">
      <c r="A1196" s="116">
        <v>1196</v>
      </c>
      <c r="B1196" s="166">
        <v>43885</v>
      </c>
      <c r="C1196" s="118">
        <f t="shared" si="56"/>
        <v>2</v>
      </c>
      <c r="D1196" s="120" t="s">
        <v>252</v>
      </c>
      <c r="E1196" s="119" t="s">
        <v>2931</v>
      </c>
      <c r="F1196" s="211" t="s">
        <v>2932</v>
      </c>
      <c r="G1196" s="119" t="s">
        <v>2933</v>
      </c>
      <c r="H1196" s="119" t="s">
        <v>29</v>
      </c>
      <c r="I1196" s="119" t="s">
        <v>42</v>
      </c>
      <c r="K1196" s="120"/>
      <c r="L1196" s="120" t="s">
        <v>32</v>
      </c>
      <c r="M1196" s="130" t="s">
        <v>33</v>
      </c>
      <c r="N1196" s="232">
        <v>43894</v>
      </c>
      <c r="O1196" s="232">
        <v>44603</v>
      </c>
      <c r="P1196" s="124">
        <f t="shared" si="57"/>
        <v>2</v>
      </c>
      <c r="Q1196" s="127">
        <v>2</v>
      </c>
      <c r="R1196" s="125">
        <f t="shared" ca="1" si="58"/>
        <v>75</v>
      </c>
      <c r="S1196" s="119"/>
      <c r="T1196" s="122"/>
      <c r="U1196" s="122"/>
      <c r="V1196" s="122"/>
      <c r="W1196" s="122"/>
      <c r="X1196" s="122"/>
      <c r="Y1196" s="127" t="s">
        <v>356</v>
      </c>
    </row>
    <row r="1197" spans="1:25">
      <c r="A1197" s="116">
        <v>1197</v>
      </c>
      <c r="B1197" s="166">
        <v>43885</v>
      </c>
      <c r="C1197" s="118">
        <f t="shared" si="56"/>
        <v>2</v>
      </c>
      <c r="D1197" s="120" t="s">
        <v>252</v>
      </c>
      <c r="E1197" s="119" t="s">
        <v>2934</v>
      </c>
      <c r="F1197" s="211" t="s">
        <v>761</v>
      </c>
      <c r="G1197" s="119" t="s">
        <v>2935</v>
      </c>
      <c r="H1197" s="119" t="s">
        <v>97</v>
      </c>
      <c r="I1197" s="119" t="s">
        <v>42</v>
      </c>
      <c r="K1197" s="120"/>
      <c r="L1197" s="120" t="s">
        <v>32</v>
      </c>
      <c r="M1197" s="120" t="s">
        <v>33</v>
      </c>
      <c r="N1197" s="232">
        <v>43886</v>
      </c>
      <c r="O1197" s="157">
        <v>44340</v>
      </c>
      <c r="P1197" s="124">
        <f t="shared" si="57"/>
        <v>5</v>
      </c>
      <c r="Q1197" s="127">
        <v>2</v>
      </c>
      <c r="R1197" s="125">
        <f t="shared" ca="1" si="58"/>
        <v>338</v>
      </c>
      <c r="S1197" s="119" t="s">
        <v>55</v>
      </c>
      <c r="T1197" s="122"/>
      <c r="U1197" s="122"/>
      <c r="V1197" s="122"/>
      <c r="W1197" s="122"/>
      <c r="X1197" s="122"/>
      <c r="Y1197" s="127" t="s">
        <v>1211</v>
      </c>
    </row>
    <row r="1198" spans="1:25">
      <c r="A1198" s="116">
        <v>1198</v>
      </c>
      <c r="B1198" s="166">
        <v>43885</v>
      </c>
      <c r="C1198" s="118">
        <f t="shared" si="56"/>
        <v>2</v>
      </c>
      <c r="D1198" s="120" t="s">
        <v>37</v>
      </c>
      <c r="E1198" s="119" t="s">
        <v>2936</v>
      </c>
      <c r="F1198" s="211"/>
      <c r="G1198" s="119" t="s">
        <v>2937</v>
      </c>
      <c r="H1198" s="119"/>
      <c r="I1198" s="119" t="s">
        <v>42</v>
      </c>
      <c r="K1198" s="120"/>
      <c r="L1198" s="120" t="s">
        <v>32</v>
      </c>
      <c r="M1198" s="130" t="s">
        <v>33</v>
      </c>
      <c r="N1198" s="232">
        <v>43886</v>
      </c>
      <c r="O1198" s="232"/>
      <c r="P1198" s="124">
        <f t="shared" si="57"/>
        <v>0</v>
      </c>
      <c r="Q1198" s="125"/>
      <c r="R1198" s="125">
        <f ca="1">TODAY()-N1198</f>
        <v>792</v>
      </c>
      <c r="S1198" s="119" t="s">
        <v>92</v>
      </c>
      <c r="T1198" s="122"/>
      <c r="U1198" s="122"/>
      <c r="V1198" s="122"/>
      <c r="W1198" s="122"/>
      <c r="X1198" s="122"/>
      <c r="Y1198" s="127"/>
    </row>
    <row r="1199" spans="1:25">
      <c r="A1199" s="116">
        <v>1199</v>
      </c>
      <c r="B1199" s="166">
        <v>43885</v>
      </c>
      <c r="C1199" s="118">
        <f t="shared" si="56"/>
        <v>2</v>
      </c>
      <c r="D1199" s="120" t="s">
        <v>252</v>
      </c>
      <c r="E1199" s="119" t="s">
        <v>2938</v>
      </c>
      <c r="F1199" s="211" t="s">
        <v>2939</v>
      </c>
      <c r="G1199" s="119" t="s">
        <v>2940</v>
      </c>
      <c r="H1199" s="119" t="s">
        <v>29</v>
      </c>
      <c r="I1199" s="119" t="s">
        <v>42</v>
      </c>
      <c r="K1199" s="120"/>
      <c r="L1199" s="120" t="s">
        <v>32</v>
      </c>
      <c r="M1199" s="130" t="s">
        <v>33</v>
      </c>
      <c r="N1199" s="232">
        <v>43892</v>
      </c>
      <c r="O1199" s="232">
        <v>44603</v>
      </c>
      <c r="P1199" s="124">
        <f t="shared" si="57"/>
        <v>2</v>
      </c>
      <c r="Q1199" s="127">
        <v>3</v>
      </c>
      <c r="R1199" s="125">
        <f ca="1">TODAY()-O1199</f>
        <v>75</v>
      </c>
      <c r="S1199" s="119"/>
      <c r="T1199" s="122"/>
      <c r="U1199" s="122"/>
      <c r="V1199" s="122"/>
      <c r="W1199" s="122"/>
      <c r="X1199" s="122"/>
      <c r="Y1199" s="127"/>
    </row>
    <row r="1200" spans="1:25">
      <c r="A1200" s="116">
        <v>1200</v>
      </c>
      <c r="B1200" s="166">
        <v>43885</v>
      </c>
      <c r="C1200" s="118">
        <f t="shared" si="56"/>
        <v>2</v>
      </c>
      <c r="D1200" s="119" t="s">
        <v>37</v>
      </c>
      <c r="E1200" s="119" t="s">
        <v>2941</v>
      </c>
      <c r="F1200" s="211"/>
      <c r="G1200" s="119" t="s">
        <v>2909</v>
      </c>
      <c r="H1200" s="119"/>
      <c r="I1200" s="119" t="s">
        <v>42</v>
      </c>
      <c r="K1200" s="120"/>
      <c r="L1200" s="120" t="s">
        <v>32</v>
      </c>
      <c r="M1200" s="120" t="s">
        <v>33</v>
      </c>
      <c r="N1200" s="232">
        <v>43886</v>
      </c>
      <c r="O1200" s="232">
        <v>44000</v>
      </c>
      <c r="P1200" s="124">
        <f t="shared" si="57"/>
        <v>6</v>
      </c>
      <c r="Q1200" s="127">
        <v>1</v>
      </c>
      <c r="R1200" s="125">
        <f ca="1">TODAY()-O1200</f>
        <v>678</v>
      </c>
      <c r="S1200" s="119" t="s">
        <v>92</v>
      </c>
      <c r="T1200" s="122"/>
      <c r="U1200" s="122"/>
      <c r="V1200" s="122"/>
      <c r="W1200" s="122"/>
      <c r="X1200" s="122"/>
      <c r="Y1200" s="127" t="s">
        <v>356</v>
      </c>
    </row>
    <row r="1201" spans="1:25">
      <c r="A1201" s="116">
        <v>1201</v>
      </c>
      <c r="B1201" s="166">
        <v>43885</v>
      </c>
      <c r="C1201" s="118">
        <f t="shared" si="56"/>
        <v>2</v>
      </c>
      <c r="D1201" s="120" t="s">
        <v>37</v>
      </c>
      <c r="E1201" s="119" t="s">
        <v>2942</v>
      </c>
      <c r="F1201" s="211"/>
      <c r="G1201" s="119" t="s">
        <v>2943</v>
      </c>
      <c r="H1201" s="119"/>
      <c r="I1201" s="119" t="s">
        <v>42</v>
      </c>
      <c r="K1201" s="120"/>
      <c r="L1201" s="120" t="s">
        <v>32</v>
      </c>
      <c r="M1201" s="130" t="s">
        <v>33</v>
      </c>
      <c r="N1201" s="232">
        <v>43886</v>
      </c>
      <c r="O1201" s="232"/>
      <c r="P1201" s="124">
        <f t="shared" si="57"/>
        <v>0</v>
      </c>
      <c r="Q1201" s="125"/>
      <c r="R1201" s="125">
        <f ca="1">TODAY()-N1201</f>
        <v>792</v>
      </c>
      <c r="S1201" s="119" t="s">
        <v>92</v>
      </c>
      <c r="T1201" s="122"/>
      <c r="U1201" s="122"/>
      <c r="V1201" s="122"/>
      <c r="W1201" s="122"/>
      <c r="X1201" s="122"/>
      <c r="Y1201" s="127"/>
    </row>
    <row r="1202" spans="1:25">
      <c r="A1202" s="116">
        <v>1202</v>
      </c>
      <c r="B1202" s="166">
        <v>43885</v>
      </c>
      <c r="C1202" s="118">
        <f t="shared" si="56"/>
        <v>2</v>
      </c>
      <c r="D1202" s="120" t="s">
        <v>37</v>
      </c>
      <c r="E1202" s="119" t="s">
        <v>2944</v>
      </c>
      <c r="F1202" s="211"/>
      <c r="G1202" s="119" t="s">
        <v>728</v>
      </c>
      <c r="H1202" s="119"/>
      <c r="I1202" s="119" t="s">
        <v>42</v>
      </c>
      <c r="K1202" s="120"/>
      <c r="L1202" s="120" t="s">
        <v>32</v>
      </c>
      <c r="M1202" s="120" t="s">
        <v>33</v>
      </c>
      <c r="N1202" s="232">
        <v>43886</v>
      </c>
      <c r="O1202" s="232"/>
      <c r="P1202" s="124">
        <f t="shared" si="57"/>
        <v>0</v>
      </c>
      <c r="Q1202" s="125"/>
      <c r="R1202" s="125">
        <f ca="1">TODAY()-N1202</f>
        <v>792</v>
      </c>
      <c r="S1202" s="119" t="s">
        <v>92</v>
      </c>
      <c r="T1202" s="122"/>
      <c r="U1202" s="122"/>
      <c r="V1202" s="122"/>
      <c r="W1202" s="122"/>
      <c r="X1202" s="122"/>
      <c r="Y1202" s="127"/>
    </row>
    <row r="1203" spans="1:25">
      <c r="A1203" s="116">
        <v>1203</v>
      </c>
      <c r="B1203" s="166">
        <v>43885</v>
      </c>
      <c r="C1203" s="118">
        <f t="shared" si="56"/>
        <v>2</v>
      </c>
      <c r="D1203" s="119" t="s">
        <v>37</v>
      </c>
      <c r="E1203" s="119" t="s">
        <v>2945</v>
      </c>
      <c r="F1203" s="211"/>
      <c r="G1203" s="119" t="s">
        <v>2946</v>
      </c>
      <c r="H1203" s="119"/>
      <c r="I1203" s="119" t="s">
        <v>42</v>
      </c>
      <c r="K1203" s="120"/>
      <c r="L1203" s="120" t="s">
        <v>32</v>
      </c>
      <c r="M1203" s="130" t="s">
        <v>33</v>
      </c>
      <c r="N1203" s="232">
        <v>43886</v>
      </c>
      <c r="O1203" s="157">
        <v>44027</v>
      </c>
      <c r="P1203" s="124">
        <f t="shared" si="57"/>
        <v>7</v>
      </c>
      <c r="Q1203" s="127">
        <v>3</v>
      </c>
      <c r="R1203" s="125">
        <f t="shared" ref="R1203:R1217" ca="1" si="59">TODAY()-O1203</f>
        <v>651</v>
      </c>
      <c r="S1203" s="119"/>
      <c r="T1203" s="122"/>
      <c r="U1203" s="122"/>
      <c r="V1203" s="123"/>
      <c r="W1203" s="123"/>
      <c r="X1203" s="123"/>
      <c r="Y1203" s="127" t="s">
        <v>356</v>
      </c>
    </row>
    <row r="1204" spans="1:25">
      <c r="A1204" s="116">
        <v>1204</v>
      </c>
      <c r="B1204" s="166">
        <v>43885</v>
      </c>
      <c r="C1204" s="118">
        <f t="shared" si="56"/>
        <v>2</v>
      </c>
      <c r="D1204" s="119" t="s">
        <v>37</v>
      </c>
      <c r="E1204" s="119" t="s">
        <v>2947</v>
      </c>
      <c r="F1204" s="211"/>
      <c r="G1204" s="119" t="s">
        <v>2948</v>
      </c>
      <c r="H1204" s="119"/>
      <c r="I1204" s="119" t="s">
        <v>42</v>
      </c>
      <c r="K1204" s="120"/>
      <c r="L1204" s="120" t="s">
        <v>32</v>
      </c>
      <c r="M1204" s="130" t="s">
        <v>33</v>
      </c>
      <c r="N1204" s="232">
        <v>43886</v>
      </c>
      <c r="O1204" s="232">
        <v>44028</v>
      </c>
      <c r="P1204" s="124">
        <f t="shared" si="57"/>
        <v>7</v>
      </c>
      <c r="Q1204" s="127">
        <v>2</v>
      </c>
      <c r="R1204" s="125">
        <f t="shared" ca="1" si="59"/>
        <v>650</v>
      </c>
      <c r="S1204" s="119"/>
      <c r="T1204" s="122"/>
      <c r="U1204" s="122"/>
      <c r="V1204" s="122"/>
      <c r="W1204" s="122"/>
      <c r="X1204" s="122"/>
      <c r="Y1204" s="127" t="s">
        <v>356</v>
      </c>
    </row>
    <row r="1205" spans="1:25">
      <c r="A1205" s="116">
        <v>1205</v>
      </c>
      <c r="B1205" s="166">
        <v>43885</v>
      </c>
      <c r="C1205" s="118">
        <f t="shared" si="56"/>
        <v>2</v>
      </c>
      <c r="D1205" s="119" t="s">
        <v>37</v>
      </c>
      <c r="E1205" s="119" t="s">
        <v>2949</v>
      </c>
      <c r="F1205" s="211"/>
      <c r="G1205" s="119" t="s">
        <v>2909</v>
      </c>
      <c r="H1205" s="119"/>
      <c r="I1205" s="119" t="s">
        <v>42</v>
      </c>
      <c r="K1205" s="120"/>
      <c r="L1205" s="120" t="s">
        <v>32</v>
      </c>
      <c r="M1205" s="120" t="s">
        <v>33</v>
      </c>
      <c r="N1205" s="232">
        <v>43887</v>
      </c>
      <c r="O1205" s="232">
        <v>44028</v>
      </c>
      <c r="P1205" s="124">
        <f t="shared" si="57"/>
        <v>7</v>
      </c>
      <c r="Q1205" s="127">
        <v>3</v>
      </c>
      <c r="R1205" s="125">
        <f t="shared" ca="1" si="59"/>
        <v>650</v>
      </c>
      <c r="S1205" s="119"/>
      <c r="T1205" s="122"/>
      <c r="U1205" s="122"/>
      <c r="V1205" s="122"/>
      <c r="W1205" s="122"/>
      <c r="X1205" s="122"/>
      <c r="Y1205" s="127" t="s">
        <v>356</v>
      </c>
    </row>
    <row r="1206" spans="1:25">
      <c r="A1206" s="116">
        <v>1206</v>
      </c>
      <c r="B1206" s="166">
        <v>43885</v>
      </c>
      <c r="C1206" s="118">
        <f t="shared" si="56"/>
        <v>2</v>
      </c>
      <c r="D1206" s="119" t="s">
        <v>37</v>
      </c>
      <c r="E1206" s="119" t="s">
        <v>2950</v>
      </c>
      <c r="F1206" s="211"/>
      <c r="G1206" s="119" t="s">
        <v>2909</v>
      </c>
      <c r="H1206" s="119"/>
      <c r="I1206" s="119" t="s">
        <v>42</v>
      </c>
      <c r="K1206" s="120"/>
      <c r="L1206" s="120" t="s">
        <v>32</v>
      </c>
      <c r="M1206" s="130" t="s">
        <v>33</v>
      </c>
      <c r="N1206" s="232">
        <v>43886</v>
      </c>
      <c r="O1206" s="232">
        <v>44028</v>
      </c>
      <c r="P1206" s="124">
        <f t="shared" si="57"/>
        <v>7</v>
      </c>
      <c r="Q1206" s="127">
        <v>3</v>
      </c>
      <c r="R1206" s="125">
        <f t="shared" ca="1" si="59"/>
        <v>650</v>
      </c>
      <c r="S1206" s="119"/>
      <c r="T1206" s="122"/>
      <c r="U1206" s="122"/>
      <c r="V1206" s="122"/>
      <c r="W1206" s="122"/>
      <c r="X1206" s="122"/>
      <c r="Y1206" s="127" t="s">
        <v>356</v>
      </c>
    </row>
    <row r="1207" spans="1:25">
      <c r="A1207" s="116">
        <v>1207</v>
      </c>
      <c r="B1207" s="166">
        <v>43885</v>
      </c>
      <c r="C1207" s="118">
        <f t="shared" si="56"/>
        <v>2</v>
      </c>
      <c r="D1207" s="119" t="s">
        <v>37</v>
      </c>
      <c r="E1207" s="119" t="s">
        <v>2951</v>
      </c>
      <c r="F1207" s="211"/>
      <c r="G1207" s="119" t="s">
        <v>2952</v>
      </c>
      <c r="H1207" s="119"/>
      <c r="I1207" s="119" t="s">
        <v>42</v>
      </c>
      <c r="K1207" s="120"/>
      <c r="L1207" s="120" t="s">
        <v>32</v>
      </c>
      <c r="M1207" s="130" t="s">
        <v>33</v>
      </c>
      <c r="N1207" s="232">
        <v>43887</v>
      </c>
      <c r="O1207" s="232">
        <v>44028</v>
      </c>
      <c r="P1207" s="124">
        <f t="shared" si="57"/>
        <v>7</v>
      </c>
      <c r="Q1207" s="127">
        <v>2</v>
      </c>
      <c r="R1207" s="125">
        <f t="shared" ca="1" si="59"/>
        <v>650</v>
      </c>
      <c r="S1207" s="119"/>
      <c r="T1207" s="122"/>
      <c r="U1207" s="122"/>
      <c r="V1207" s="122"/>
      <c r="W1207" s="122"/>
      <c r="X1207" s="122"/>
      <c r="Y1207" s="127" t="s">
        <v>356</v>
      </c>
    </row>
    <row r="1208" spans="1:25">
      <c r="A1208" s="116">
        <v>1208</v>
      </c>
      <c r="B1208" s="166">
        <v>43885</v>
      </c>
      <c r="C1208" s="118">
        <f t="shared" si="56"/>
        <v>2</v>
      </c>
      <c r="D1208" s="119" t="s">
        <v>37</v>
      </c>
      <c r="E1208" s="119" t="s">
        <v>2953</v>
      </c>
      <c r="F1208" s="211"/>
      <c r="G1208" s="119" t="s">
        <v>2954</v>
      </c>
      <c r="H1208" s="119"/>
      <c r="I1208" s="119" t="s">
        <v>42</v>
      </c>
      <c r="K1208" s="120"/>
      <c r="L1208" s="120" t="s">
        <v>32</v>
      </c>
      <c r="M1208" s="120" t="s">
        <v>33</v>
      </c>
      <c r="N1208" s="232">
        <v>43888</v>
      </c>
      <c r="O1208" s="232">
        <v>44028</v>
      </c>
      <c r="P1208" s="124">
        <f t="shared" si="57"/>
        <v>7</v>
      </c>
      <c r="Q1208" s="127">
        <v>2</v>
      </c>
      <c r="R1208" s="125">
        <f t="shared" ca="1" si="59"/>
        <v>650</v>
      </c>
      <c r="S1208" s="119"/>
      <c r="T1208" s="122"/>
      <c r="U1208" s="122"/>
      <c r="V1208" s="122"/>
      <c r="W1208" s="122"/>
      <c r="X1208" s="122"/>
      <c r="Y1208" s="127" t="s">
        <v>356</v>
      </c>
    </row>
    <row r="1209" spans="1:25">
      <c r="A1209" s="116">
        <v>1209</v>
      </c>
      <c r="B1209" s="166">
        <v>43885</v>
      </c>
      <c r="C1209" s="118">
        <f t="shared" si="56"/>
        <v>2</v>
      </c>
      <c r="D1209" s="119" t="s">
        <v>37</v>
      </c>
      <c r="E1209" s="119" t="s">
        <v>2955</v>
      </c>
      <c r="F1209" s="211"/>
      <c r="G1209" s="119" t="s">
        <v>2956</v>
      </c>
      <c r="H1209" s="119"/>
      <c r="I1209" s="119" t="s">
        <v>42</v>
      </c>
      <c r="K1209" s="120"/>
      <c r="L1209" s="120" t="s">
        <v>32</v>
      </c>
      <c r="M1209" s="120" t="s">
        <v>33</v>
      </c>
      <c r="N1209" s="232">
        <v>43899</v>
      </c>
      <c r="O1209" s="232">
        <v>44028</v>
      </c>
      <c r="P1209" s="124">
        <f t="shared" si="57"/>
        <v>7</v>
      </c>
      <c r="Q1209" s="127">
        <v>2</v>
      </c>
      <c r="R1209" s="125">
        <f t="shared" ca="1" si="59"/>
        <v>650</v>
      </c>
      <c r="S1209" s="119"/>
      <c r="T1209" s="122"/>
      <c r="U1209" s="122"/>
      <c r="V1209" s="122"/>
      <c r="W1209" s="122"/>
      <c r="X1209" s="122"/>
      <c r="Y1209" s="127" t="s">
        <v>356</v>
      </c>
    </row>
    <row r="1210" spans="1:25">
      <c r="A1210" s="116">
        <v>1210</v>
      </c>
      <c r="B1210" s="166">
        <v>43885</v>
      </c>
      <c r="C1210" s="118">
        <f t="shared" si="56"/>
        <v>2</v>
      </c>
      <c r="D1210" s="120" t="s">
        <v>252</v>
      </c>
      <c r="E1210" s="119" t="s">
        <v>2957</v>
      </c>
      <c r="F1210" s="211" t="s">
        <v>469</v>
      </c>
      <c r="G1210" s="119" t="s">
        <v>2909</v>
      </c>
      <c r="H1210" s="119" t="s">
        <v>53</v>
      </c>
      <c r="I1210" s="119" t="s">
        <v>42</v>
      </c>
      <c r="K1210" s="120"/>
      <c r="L1210" s="120" t="s">
        <v>32</v>
      </c>
      <c r="M1210" s="120" t="s">
        <v>33</v>
      </c>
      <c r="N1210" s="232">
        <v>43902</v>
      </c>
      <c r="O1210" s="232">
        <v>44389</v>
      </c>
      <c r="P1210" s="124">
        <f t="shared" si="57"/>
        <v>7</v>
      </c>
      <c r="Q1210" s="127">
        <v>4</v>
      </c>
      <c r="R1210" s="125">
        <f t="shared" ca="1" si="59"/>
        <v>289</v>
      </c>
      <c r="S1210" s="119" t="s">
        <v>55</v>
      </c>
      <c r="T1210" s="122"/>
      <c r="U1210" s="122"/>
      <c r="V1210" s="122"/>
      <c r="W1210" s="122"/>
      <c r="X1210" s="122"/>
      <c r="Y1210" s="127" t="s">
        <v>1211</v>
      </c>
    </row>
    <row r="1211" spans="1:25">
      <c r="A1211" s="116">
        <v>1211</v>
      </c>
      <c r="B1211" s="166">
        <v>43885</v>
      </c>
      <c r="C1211" s="118">
        <f t="shared" si="56"/>
        <v>2</v>
      </c>
      <c r="D1211" s="119" t="s">
        <v>37</v>
      </c>
      <c r="E1211" s="119" t="s">
        <v>2958</v>
      </c>
      <c r="F1211" s="211"/>
      <c r="G1211" s="119" t="s">
        <v>2959</v>
      </c>
      <c r="H1211" s="119"/>
      <c r="I1211" s="119" t="s">
        <v>42</v>
      </c>
      <c r="K1211" s="120"/>
      <c r="L1211" s="120" t="s">
        <v>32</v>
      </c>
      <c r="M1211" s="130" t="s">
        <v>33</v>
      </c>
      <c r="N1211" s="232">
        <v>43900</v>
      </c>
      <c r="O1211" s="232">
        <v>44028</v>
      </c>
      <c r="P1211" s="124">
        <f t="shared" si="57"/>
        <v>7</v>
      </c>
      <c r="Q1211" s="127">
        <v>2</v>
      </c>
      <c r="R1211" s="125">
        <f t="shared" ca="1" si="59"/>
        <v>650</v>
      </c>
      <c r="S1211" s="119"/>
      <c r="T1211" s="122"/>
      <c r="U1211" s="122"/>
      <c r="V1211" s="123"/>
      <c r="W1211" s="123"/>
      <c r="X1211" s="123"/>
      <c r="Y1211" s="136" t="s">
        <v>356</v>
      </c>
    </row>
    <row r="1212" spans="1:25">
      <c r="A1212" s="116">
        <v>1212</v>
      </c>
      <c r="B1212" s="166">
        <v>43885</v>
      </c>
      <c r="C1212" s="118">
        <f t="shared" si="56"/>
        <v>2</v>
      </c>
      <c r="D1212" s="119" t="s">
        <v>37</v>
      </c>
      <c r="E1212" s="119" t="s">
        <v>2960</v>
      </c>
      <c r="F1212" s="211"/>
      <c r="G1212" s="119" t="s">
        <v>2961</v>
      </c>
      <c r="H1212" s="119"/>
      <c r="I1212" s="119" t="s">
        <v>42</v>
      </c>
      <c r="K1212" s="120"/>
      <c r="L1212" s="120" t="s">
        <v>32</v>
      </c>
      <c r="M1212" s="120" t="s">
        <v>33</v>
      </c>
      <c r="N1212" s="232">
        <v>43889</v>
      </c>
      <c r="O1212" s="232">
        <v>44028</v>
      </c>
      <c r="P1212" s="124">
        <f t="shared" si="57"/>
        <v>7</v>
      </c>
      <c r="Q1212" s="127">
        <v>2</v>
      </c>
      <c r="R1212" s="125">
        <f t="shared" ca="1" si="59"/>
        <v>650</v>
      </c>
      <c r="S1212" s="119"/>
      <c r="T1212" s="122"/>
      <c r="U1212" s="122"/>
      <c r="V1212" s="122"/>
      <c r="W1212" s="122"/>
      <c r="X1212" s="122"/>
      <c r="Y1212" s="127" t="s">
        <v>356</v>
      </c>
    </row>
    <row r="1213" spans="1:25">
      <c r="A1213" s="116">
        <v>1213</v>
      </c>
      <c r="B1213" s="166">
        <v>43885</v>
      </c>
      <c r="C1213" s="118">
        <f t="shared" si="56"/>
        <v>2</v>
      </c>
      <c r="D1213" s="120" t="s">
        <v>252</v>
      </c>
      <c r="E1213" s="119" t="s">
        <v>2962</v>
      </c>
      <c r="F1213" s="211" t="s">
        <v>2963</v>
      </c>
      <c r="G1213" s="119" t="s">
        <v>2964</v>
      </c>
      <c r="H1213" s="119" t="s">
        <v>177</v>
      </c>
      <c r="I1213" s="119" t="s">
        <v>42</v>
      </c>
      <c r="K1213" s="120"/>
      <c r="L1213" s="120" t="s">
        <v>32</v>
      </c>
      <c r="M1213" s="130" t="s">
        <v>33</v>
      </c>
      <c r="N1213" s="232">
        <v>43887</v>
      </c>
      <c r="O1213" s="232">
        <v>44328</v>
      </c>
      <c r="P1213" s="124">
        <f t="shared" si="57"/>
        <v>5</v>
      </c>
      <c r="Q1213" s="127">
        <v>3</v>
      </c>
      <c r="R1213" s="125">
        <f t="shared" ca="1" si="59"/>
        <v>350</v>
      </c>
      <c r="S1213" s="119" t="s">
        <v>92</v>
      </c>
      <c r="T1213" s="122">
        <v>44333</v>
      </c>
      <c r="U1213" s="122"/>
      <c r="V1213" s="122"/>
      <c r="W1213" s="122"/>
      <c r="X1213" s="122"/>
      <c r="Y1213" s="127" t="s">
        <v>2965</v>
      </c>
    </row>
    <row r="1214" spans="1:25">
      <c r="A1214" s="116">
        <v>1214</v>
      </c>
      <c r="B1214" s="166">
        <v>43885</v>
      </c>
      <c r="C1214" s="118">
        <f t="shared" si="56"/>
        <v>2</v>
      </c>
      <c r="D1214" s="119" t="s">
        <v>37</v>
      </c>
      <c r="E1214" s="119" t="s">
        <v>2966</v>
      </c>
      <c r="F1214" s="211"/>
      <c r="G1214" s="119" t="s">
        <v>2967</v>
      </c>
      <c r="H1214" s="120"/>
      <c r="I1214" s="119" t="s">
        <v>42</v>
      </c>
      <c r="J1214" s="121" t="s">
        <v>211</v>
      </c>
      <c r="K1214" s="120"/>
      <c r="L1214" s="120" t="s">
        <v>32</v>
      </c>
      <c r="M1214" s="120" t="s">
        <v>33</v>
      </c>
      <c r="N1214" s="131">
        <v>43889</v>
      </c>
      <c r="O1214" s="131">
        <v>44333</v>
      </c>
      <c r="P1214" s="124">
        <f t="shared" si="57"/>
        <v>5</v>
      </c>
      <c r="Q1214" s="127">
        <v>3</v>
      </c>
      <c r="R1214" s="125">
        <f t="shared" ca="1" si="59"/>
        <v>345</v>
      </c>
      <c r="S1214" s="120" t="s">
        <v>34</v>
      </c>
      <c r="T1214" s="126">
        <v>44032</v>
      </c>
      <c r="U1214" s="116" t="s">
        <v>2968</v>
      </c>
      <c r="V1214" s="116" t="s">
        <v>156</v>
      </c>
      <c r="W1214" s="127"/>
      <c r="X1214" s="126">
        <v>44105</v>
      </c>
      <c r="Y1214" s="116" t="s">
        <v>2969</v>
      </c>
    </row>
    <row r="1215" spans="1:25">
      <c r="A1215" s="116">
        <v>1215</v>
      </c>
      <c r="B1215" s="166">
        <v>43885</v>
      </c>
      <c r="C1215" s="118">
        <f t="shared" si="56"/>
        <v>2</v>
      </c>
      <c r="D1215" s="119" t="s">
        <v>25</v>
      </c>
      <c r="E1215" s="119" t="s">
        <v>2970</v>
      </c>
      <c r="F1215" s="211" t="s">
        <v>480</v>
      </c>
      <c r="G1215" s="119" t="s">
        <v>2971</v>
      </c>
      <c r="H1215" s="119" t="s">
        <v>256</v>
      </c>
      <c r="I1215" s="119" t="s">
        <v>42</v>
      </c>
      <c r="K1215" s="120"/>
      <c r="L1215" s="120" t="s">
        <v>32</v>
      </c>
      <c r="M1215" s="130" t="s">
        <v>33</v>
      </c>
      <c r="N1215" s="232">
        <v>43887</v>
      </c>
      <c r="O1215" s="232">
        <v>44302</v>
      </c>
      <c r="P1215" s="124">
        <f t="shared" si="57"/>
        <v>4</v>
      </c>
      <c r="Q1215" s="127">
        <v>2</v>
      </c>
      <c r="R1215" s="125">
        <f t="shared" ca="1" si="59"/>
        <v>376</v>
      </c>
      <c r="S1215" s="119" t="s">
        <v>135</v>
      </c>
      <c r="T1215" s="122">
        <v>44028</v>
      </c>
      <c r="U1215" s="122" t="s">
        <v>2972</v>
      </c>
      <c r="V1215" s="122" t="s">
        <v>156</v>
      </c>
      <c r="W1215" s="122" t="s">
        <v>58</v>
      </c>
      <c r="X1215" s="122">
        <v>44104</v>
      </c>
      <c r="Y1215" s="127" t="s">
        <v>2973</v>
      </c>
    </row>
    <row r="1216" spans="1:25">
      <c r="A1216" s="116">
        <v>1216</v>
      </c>
      <c r="B1216" s="166">
        <v>43885</v>
      </c>
      <c r="C1216" s="118">
        <f t="shared" si="56"/>
        <v>2</v>
      </c>
      <c r="D1216" s="119" t="s">
        <v>37</v>
      </c>
      <c r="E1216" s="119" t="s">
        <v>2974</v>
      </c>
      <c r="F1216" s="211"/>
      <c r="G1216" s="119" t="s">
        <v>2975</v>
      </c>
      <c r="H1216" s="119"/>
      <c r="I1216" s="119" t="s">
        <v>42</v>
      </c>
      <c r="K1216" s="120"/>
      <c r="L1216" s="120" t="s">
        <v>32</v>
      </c>
      <c r="M1216" s="130" t="s">
        <v>33</v>
      </c>
      <c r="N1216" s="232">
        <v>43889</v>
      </c>
      <c r="O1216" s="232">
        <v>44028</v>
      </c>
      <c r="P1216" s="124">
        <f t="shared" si="57"/>
        <v>7</v>
      </c>
      <c r="Q1216" s="127">
        <v>2</v>
      </c>
      <c r="R1216" s="125">
        <f t="shared" ca="1" si="59"/>
        <v>650</v>
      </c>
      <c r="S1216" s="119"/>
      <c r="T1216" s="122"/>
      <c r="U1216" s="122"/>
      <c r="V1216" s="122"/>
      <c r="W1216" s="122"/>
      <c r="X1216" s="122"/>
      <c r="Y1216" s="127" t="s">
        <v>356</v>
      </c>
    </row>
    <row r="1217" spans="1:25">
      <c r="A1217" s="116">
        <v>1217</v>
      </c>
      <c r="B1217" s="166">
        <v>43885</v>
      </c>
      <c r="C1217" s="118">
        <f t="shared" si="56"/>
        <v>2</v>
      </c>
      <c r="D1217" s="120" t="s">
        <v>252</v>
      </c>
      <c r="E1217" s="159" t="s">
        <v>2976</v>
      </c>
      <c r="F1217" s="211" t="s">
        <v>2977</v>
      </c>
      <c r="G1217" s="119" t="s">
        <v>619</v>
      </c>
      <c r="H1217" s="119" t="s">
        <v>140</v>
      </c>
      <c r="I1217" s="119" t="s">
        <v>42</v>
      </c>
      <c r="K1217" s="120" t="s">
        <v>65</v>
      </c>
      <c r="L1217" s="120" t="s">
        <v>32</v>
      </c>
      <c r="M1217" s="120" t="s">
        <v>33</v>
      </c>
      <c r="N1217" s="232">
        <v>43889</v>
      </c>
      <c r="O1217" s="157">
        <v>44266</v>
      </c>
      <c r="P1217" s="124">
        <f t="shared" si="57"/>
        <v>3</v>
      </c>
      <c r="Q1217" s="127">
        <v>2</v>
      </c>
      <c r="R1217" s="125">
        <f t="shared" ca="1" si="59"/>
        <v>412</v>
      </c>
      <c r="S1217" s="119" t="s">
        <v>135</v>
      </c>
      <c r="T1217" s="122">
        <v>44269</v>
      </c>
      <c r="U1217" s="122"/>
      <c r="V1217" s="122"/>
      <c r="W1217" s="122"/>
      <c r="X1217" s="122"/>
      <c r="Y1217" s="127" t="s">
        <v>2978</v>
      </c>
    </row>
    <row r="1218" spans="1:25">
      <c r="A1218" s="116">
        <v>1218</v>
      </c>
      <c r="B1218" s="166">
        <v>43885</v>
      </c>
      <c r="C1218" s="118">
        <f t="shared" si="56"/>
        <v>2</v>
      </c>
      <c r="D1218" s="120" t="s">
        <v>37</v>
      </c>
      <c r="E1218" s="119" t="s">
        <v>2979</v>
      </c>
      <c r="F1218" s="211"/>
      <c r="G1218" s="119" t="s">
        <v>2980</v>
      </c>
      <c r="H1218" s="119"/>
      <c r="I1218" s="119" t="s">
        <v>42</v>
      </c>
      <c r="K1218" s="120"/>
      <c r="L1218" s="120" t="s">
        <v>32</v>
      </c>
      <c r="M1218" s="120" t="s">
        <v>33</v>
      </c>
      <c r="N1218" s="232">
        <v>43887</v>
      </c>
      <c r="O1218" s="232"/>
      <c r="P1218" s="124">
        <f t="shared" si="57"/>
        <v>0</v>
      </c>
      <c r="Q1218" s="125"/>
      <c r="R1218" s="125">
        <f ca="1">TODAY()-N1218</f>
        <v>791</v>
      </c>
      <c r="S1218" s="119" t="s">
        <v>92</v>
      </c>
      <c r="T1218" s="122"/>
      <c r="U1218" s="122"/>
      <c r="V1218" s="122"/>
      <c r="W1218" s="122"/>
      <c r="X1218" s="122"/>
      <c r="Y1218" s="127"/>
    </row>
    <row r="1219" spans="1:25">
      <c r="A1219" s="116">
        <v>1219</v>
      </c>
      <c r="B1219" s="166">
        <v>43885</v>
      </c>
      <c r="C1219" s="118">
        <f t="shared" si="56"/>
        <v>2</v>
      </c>
      <c r="D1219" s="120" t="s">
        <v>252</v>
      </c>
      <c r="E1219" s="119" t="s">
        <v>2981</v>
      </c>
      <c r="F1219" s="211" t="s">
        <v>399</v>
      </c>
      <c r="G1219" s="119" t="s">
        <v>2982</v>
      </c>
      <c r="H1219" s="119" t="s">
        <v>140</v>
      </c>
      <c r="I1219" s="119" t="s">
        <v>42</v>
      </c>
      <c r="K1219" s="120"/>
      <c r="L1219" s="120" t="s">
        <v>32</v>
      </c>
      <c r="M1219" s="130" t="s">
        <v>33</v>
      </c>
      <c r="N1219" s="232">
        <v>43888</v>
      </c>
      <c r="O1219" s="157">
        <v>44340</v>
      </c>
      <c r="P1219" s="124">
        <f t="shared" si="57"/>
        <v>5</v>
      </c>
      <c r="Q1219" s="127">
        <v>2</v>
      </c>
      <c r="R1219" s="125">
        <f t="shared" ref="R1219:R1252" ca="1" si="60">TODAY()-O1219</f>
        <v>338</v>
      </c>
      <c r="S1219" s="119" t="s">
        <v>55</v>
      </c>
      <c r="T1219" s="122"/>
      <c r="U1219" s="122"/>
      <c r="V1219" s="122"/>
      <c r="W1219" s="122"/>
      <c r="X1219" s="122"/>
      <c r="Y1219" s="127" t="s">
        <v>1211</v>
      </c>
    </row>
    <row r="1220" spans="1:25">
      <c r="A1220" s="116">
        <v>1220</v>
      </c>
      <c r="B1220" s="166">
        <v>43885</v>
      </c>
      <c r="C1220" s="118">
        <f t="shared" si="56"/>
        <v>2</v>
      </c>
      <c r="D1220" s="119" t="s">
        <v>37</v>
      </c>
      <c r="E1220" s="119" t="s">
        <v>2983</v>
      </c>
      <c r="F1220" s="211"/>
      <c r="G1220" s="119" t="s">
        <v>2984</v>
      </c>
      <c r="H1220" s="119"/>
      <c r="I1220" s="119" t="s">
        <v>42</v>
      </c>
      <c r="K1220" s="120"/>
      <c r="L1220" s="120" t="s">
        <v>32</v>
      </c>
      <c r="M1220" s="120" t="s">
        <v>33</v>
      </c>
      <c r="N1220" s="232">
        <v>43888</v>
      </c>
      <c r="O1220" s="232">
        <v>44028</v>
      </c>
      <c r="P1220" s="124">
        <f t="shared" si="57"/>
        <v>7</v>
      </c>
      <c r="Q1220" s="127">
        <v>2</v>
      </c>
      <c r="R1220" s="125">
        <f t="shared" ca="1" si="60"/>
        <v>650</v>
      </c>
      <c r="S1220" s="119"/>
      <c r="T1220" s="122"/>
      <c r="U1220" s="122"/>
      <c r="V1220" s="122"/>
      <c r="W1220" s="122"/>
      <c r="X1220" s="122"/>
      <c r="Y1220" s="127" t="s">
        <v>356</v>
      </c>
    </row>
    <row r="1221" spans="1:25">
      <c r="A1221" s="116">
        <v>1221</v>
      </c>
      <c r="B1221" s="166">
        <v>43885</v>
      </c>
      <c r="C1221" s="118">
        <f t="shared" si="56"/>
        <v>2</v>
      </c>
      <c r="D1221" s="119" t="s">
        <v>37</v>
      </c>
      <c r="E1221" s="119" t="s">
        <v>2985</v>
      </c>
      <c r="F1221" s="211"/>
      <c r="G1221" s="119" t="s">
        <v>2986</v>
      </c>
      <c r="H1221" s="119"/>
      <c r="I1221" s="119" t="s">
        <v>42</v>
      </c>
      <c r="K1221" s="120"/>
      <c r="L1221" s="120" t="s">
        <v>32</v>
      </c>
      <c r="M1221" s="130" t="s">
        <v>33</v>
      </c>
      <c r="N1221" s="232">
        <v>43888</v>
      </c>
      <c r="O1221" s="232">
        <v>44028</v>
      </c>
      <c r="P1221" s="124">
        <f t="shared" si="57"/>
        <v>7</v>
      </c>
      <c r="Q1221" s="127">
        <v>2</v>
      </c>
      <c r="R1221" s="125">
        <f t="shared" ca="1" si="60"/>
        <v>650</v>
      </c>
      <c r="S1221" s="119"/>
      <c r="T1221" s="122"/>
      <c r="U1221" s="122"/>
      <c r="V1221" s="122"/>
      <c r="W1221" s="122"/>
      <c r="X1221" s="122"/>
      <c r="Y1221" s="127" t="s">
        <v>356</v>
      </c>
    </row>
    <row r="1222" spans="1:25">
      <c r="A1222" s="116">
        <v>1222</v>
      </c>
      <c r="B1222" s="166">
        <v>43885</v>
      </c>
      <c r="C1222" s="118">
        <f t="shared" si="56"/>
        <v>2</v>
      </c>
      <c r="D1222" s="120" t="s">
        <v>252</v>
      </c>
      <c r="E1222" s="119" t="s">
        <v>2987</v>
      </c>
      <c r="F1222" s="211" t="s">
        <v>2988</v>
      </c>
      <c r="G1222" s="119" t="s">
        <v>2989</v>
      </c>
      <c r="H1222" s="119" t="s">
        <v>41</v>
      </c>
      <c r="I1222" s="119" t="s">
        <v>42</v>
      </c>
      <c r="K1222" s="120" t="s">
        <v>65</v>
      </c>
      <c r="L1222" s="120" t="s">
        <v>32</v>
      </c>
      <c r="M1222" s="130" t="s">
        <v>33</v>
      </c>
      <c r="N1222" s="232">
        <v>43888</v>
      </c>
      <c r="O1222" s="232">
        <v>44392</v>
      </c>
      <c r="P1222" s="124">
        <f t="shared" si="57"/>
        <v>7</v>
      </c>
      <c r="Q1222" s="127">
        <v>4</v>
      </c>
      <c r="R1222" s="125">
        <f t="shared" ca="1" si="60"/>
        <v>286</v>
      </c>
      <c r="S1222" s="119" t="s">
        <v>237</v>
      </c>
      <c r="T1222" s="122">
        <v>43897</v>
      </c>
      <c r="U1222" s="122"/>
      <c r="V1222" s="122"/>
      <c r="W1222" s="122"/>
      <c r="X1222" s="122"/>
      <c r="Y1222" s="127" t="s">
        <v>1211</v>
      </c>
    </row>
    <row r="1223" spans="1:25">
      <c r="A1223" s="116">
        <v>1223</v>
      </c>
      <c r="B1223" s="166">
        <v>43885</v>
      </c>
      <c r="C1223" s="118">
        <f t="shared" si="56"/>
        <v>2</v>
      </c>
      <c r="D1223" s="119" t="s">
        <v>37</v>
      </c>
      <c r="E1223" s="159" t="s">
        <v>2990</v>
      </c>
      <c r="F1223" s="211"/>
      <c r="G1223" s="119" t="s">
        <v>2991</v>
      </c>
      <c r="H1223" s="119"/>
      <c r="I1223" s="119" t="s">
        <v>42</v>
      </c>
      <c r="J1223" s="119" t="s">
        <v>246</v>
      </c>
      <c r="K1223" s="120"/>
      <c r="L1223" s="120" t="s">
        <v>32</v>
      </c>
      <c r="M1223" s="130" t="s">
        <v>33</v>
      </c>
      <c r="N1223" s="232">
        <v>43889</v>
      </c>
      <c r="O1223" s="232">
        <v>44028</v>
      </c>
      <c r="P1223" s="124">
        <f t="shared" si="57"/>
        <v>7</v>
      </c>
      <c r="Q1223" s="127">
        <v>2</v>
      </c>
      <c r="R1223" s="125">
        <f t="shared" ca="1" si="60"/>
        <v>650</v>
      </c>
      <c r="S1223" s="119" t="s">
        <v>92</v>
      </c>
      <c r="T1223" s="122">
        <v>44029</v>
      </c>
      <c r="U1223" s="122"/>
      <c r="V1223" s="122"/>
      <c r="W1223" s="122"/>
      <c r="X1223" s="122"/>
      <c r="Y1223" s="127" t="s">
        <v>2992</v>
      </c>
    </row>
    <row r="1224" spans="1:25">
      <c r="A1224" s="116">
        <v>1224</v>
      </c>
      <c r="B1224" s="166">
        <v>43885</v>
      </c>
      <c r="C1224" s="118">
        <f t="shared" si="56"/>
        <v>2</v>
      </c>
      <c r="D1224" s="119" t="s">
        <v>37</v>
      </c>
      <c r="E1224" s="119" t="s">
        <v>2993</v>
      </c>
      <c r="F1224" s="211"/>
      <c r="G1224" s="119" t="s">
        <v>2994</v>
      </c>
      <c r="H1224" s="119"/>
      <c r="I1224" s="119" t="s">
        <v>42</v>
      </c>
      <c r="K1224" s="120"/>
      <c r="L1224" s="120" t="s">
        <v>32</v>
      </c>
      <c r="M1224" s="120" t="s">
        <v>33</v>
      </c>
      <c r="N1224" s="232">
        <v>43889</v>
      </c>
      <c r="O1224" s="232">
        <v>44028</v>
      </c>
      <c r="P1224" s="124">
        <f t="shared" si="57"/>
        <v>7</v>
      </c>
      <c r="Q1224" s="127">
        <v>2</v>
      </c>
      <c r="R1224" s="125">
        <f t="shared" ca="1" si="60"/>
        <v>650</v>
      </c>
      <c r="S1224" s="119" t="s">
        <v>92</v>
      </c>
      <c r="T1224" s="122">
        <v>44029</v>
      </c>
      <c r="U1224" s="122"/>
      <c r="V1224" s="122"/>
      <c r="W1224" s="122"/>
      <c r="X1224" s="122"/>
      <c r="Y1224" s="127" t="s">
        <v>356</v>
      </c>
    </row>
    <row r="1225" spans="1:25">
      <c r="A1225" s="116">
        <v>1225</v>
      </c>
      <c r="B1225" s="166">
        <v>43885</v>
      </c>
      <c r="C1225" s="118">
        <f t="shared" si="56"/>
        <v>2</v>
      </c>
      <c r="D1225" s="120" t="s">
        <v>252</v>
      </c>
      <c r="E1225" s="119" t="s">
        <v>2995</v>
      </c>
      <c r="F1225" s="211" t="s">
        <v>2996</v>
      </c>
      <c r="G1225" s="119" t="s">
        <v>2997</v>
      </c>
      <c r="H1225" s="119" t="s">
        <v>41</v>
      </c>
      <c r="I1225" s="119" t="s">
        <v>42</v>
      </c>
      <c r="K1225" s="120"/>
      <c r="L1225" s="120" t="s">
        <v>32</v>
      </c>
      <c r="M1225" s="130" t="s">
        <v>33</v>
      </c>
      <c r="N1225" s="232">
        <v>43892</v>
      </c>
      <c r="O1225" s="157">
        <v>44347</v>
      </c>
      <c r="P1225" s="124">
        <f t="shared" si="57"/>
        <v>5</v>
      </c>
      <c r="Q1225" s="127">
        <v>2</v>
      </c>
      <c r="R1225" s="125">
        <f t="shared" ca="1" si="60"/>
        <v>331</v>
      </c>
      <c r="S1225" s="119" t="s">
        <v>55</v>
      </c>
      <c r="T1225" s="122"/>
      <c r="U1225" s="122"/>
      <c r="V1225" s="122"/>
      <c r="W1225" s="122"/>
      <c r="X1225" s="122"/>
      <c r="Y1225" s="127" t="s">
        <v>1211</v>
      </c>
    </row>
    <row r="1226" spans="1:25">
      <c r="A1226" s="116">
        <v>1226</v>
      </c>
      <c r="B1226" s="166">
        <v>43885</v>
      </c>
      <c r="C1226" s="118">
        <f t="shared" si="56"/>
        <v>2</v>
      </c>
      <c r="D1226" s="120" t="s">
        <v>252</v>
      </c>
      <c r="E1226" s="119" t="s">
        <v>2998</v>
      </c>
      <c r="F1226" s="211" t="s">
        <v>2999</v>
      </c>
      <c r="G1226" s="119" t="s">
        <v>3000</v>
      </c>
      <c r="H1226" s="119" t="s">
        <v>344</v>
      </c>
      <c r="I1226" s="119" t="s">
        <v>42</v>
      </c>
      <c r="K1226" s="120"/>
      <c r="L1226" s="120" t="s">
        <v>32</v>
      </c>
      <c r="M1226" s="130" t="s">
        <v>33</v>
      </c>
      <c r="N1226" s="232">
        <v>43889</v>
      </c>
      <c r="O1226" s="232">
        <v>44392</v>
      </c>
      <c r="P1226" s="124">
        <f t="shared" si="57"/>
        <v>7</v>
      </c>
      <c r="Q1226" s="127">
        <v>4</v>
      </c>
      <c r="R1226" s="125">
        <f t="shared" ca="1" si="60"/>
        <v>286</v>
      </c>
      <c r="S1226" s="119" t="s">
        <v>55</v>
      </c>
      <c r="T1226" s="122"/>
      <c r="U1226" s="122"/>
      <c r="V1226" s="122"/>
      <c r="W1226" s="122"/>
      <c r="X1226" s="122"/>
      <c r="Y1226" s="127" t="s">
        <v>1211</v>
      </c>
    </row>
    <row r="1227" spans="1:25">
      <c r="A1227" s="116">
        <v>1227</v>
      </c>
      <c r="B1227" s="166">
        <v>43885</v>
      </c>
      <c r="C1227" s="118">
        <f t="shared" si="56"/>
        <v>2</v>
      </c>
      <c r="D1227" s="120" t="s">
        <v>252</v>
      </c>
      <c r="E1227" s="119" t="s">
        <v>3001</v>
      </c>
      <c r="F1227" s="211" t="s">
        <v>399</v>
      </c>
      <c r="G1227" s="119" t="s">
        <v>3002</v>
      </c>
      <c r="H1227" s="119" t="s">
        <v>53</v>
      </c>
      <c r="I1227" s="119" t="s">
        <v>42</v>
      </c>
      <c r="K1227" s="120"/>
      <c r="L1227" s="120" t="s">
        <v>32</v>
      </c>
      <c r="M1227" s="130" t="s">
        <v>33</v>
      </c>
      <c r="N1227" s="232">
        <v>43892</v>
      </c>
      <c r="O1227" s="232">
        <v>44389</v>
      </c>
      <c r="P1227" s="124">
        <f t="shared" si="57"/>
        <v>7</v>
      </c>
      <c r="Q1227" s="127">
        <v>4</v>
      </c>
      <c r="R1227" s="125">
        <f t="shared" ca="1" si="60"/>
        <v>289</v>
      </c>
      <c r="S1227" s="119" t="s">
        <v>55</v>
      </c>
      <c r="T1227" s="122"/>
      <c r="U1227" s="122"/>
      <c r="V1227" s="122"/>
      <c r="W1227" s="122"/>
      <c r="X1227" s="122"/>
      <c r="Y1227" s="127" t="s">
        <v>1211</v>
      </c>
    </row>
    <row r="1228" spans="1:25">
      <c r="A1228" s="116">
        <v>1228</v>
      </c>
      <c r="B1228" s="166">
        <v>43885</v>
      </c>
      <c r="C1228" s="118">
        <f t="shared" si="56"/>
        <v>2</v>
      </c>
      <c r="D1228" s="119" t="s">
        <v>37</v>
      </c>
      <c r="E1228" s="119" t="s">
        <v>3003</v>
      </c>
      <c r="F1228" s="211"/>
      <c r="G1228" s="119" t="s">
        <v>3004</v>
      </c>
      <c r="H1228" s="119"/>
      <c r="I1228" s="119" t="s">
        <v>42</v>
      </c>
      <c r="K1228" s="120"/>
      <c r="L1228" s="120" t="s">
        <v>32</v>
      </c>
      <c r="M1228" s="130" t="s">
        <v>33</v>
      </c>
      <c r="N1228" s="232">
        <v>43889</v>
      </c>
      <c r="O1228" s="232">
        <v>44028</v>
      </c>
      <c r="P1228" s="124">
        <f t="shared" si="57"/>
        <v>7</v>
      </c>
      <c r="Q1228" s="127">
        <v>2</v>
      </c>
      <c r="R1228" s="125">
        <f t="shared" ca="1" si="60"/>
        <v>650</v>
      </c>
      <c r="S1228" s="119"/>
      <c r="T1228" s="122"/>
      <c r="U1228" s="122"/>
      <c r="V1228" s="122"/>
      <c r="W1228" s="122"/>
      <c r="X1228" s="122"/>
      <c r="Y1228" s="127" t="s">
        <v>356</v>
      </c>
    </row>
    <row r="1229" spans="1:25">
      <c r="A1229" s="116">
        <v>1229</v>
      </c>
      <c r="B1229" s="166">
        <v>43885</v>
      </c>
      <c r="C1229" s="118">
        <f t="shared" ref="C1229:C1292" si="61">IF(B1229&lt;&gt;0,MONTH(B1229),0)</f>
        <v>2</v>
      </c>
      <c r="D1229" s="120" t="s">
        <v>252</v>
      </c>
      <c r="E1229" s="119" t="s">
        <v>3005</v>
      </c>
      <c r="F1229" s="211" t="s">
        <v>3006</v>
      </c>
      <c r="G1229" s="119" t="s">
        <v>3007</v>
      </c>
      <c r="H1229" s="119" t="s">
        <v>29</v>
      </c>
      <c r="I1229" s="119" t="s">
        <v>42</v>
      </c>
      <c r="K1229" s="120" t="s">
        <v>65</v>
      </c>
      <c r="L1229" s="120" t="s">
        <v>32</v>
      </c>
      <c r="M1229" s="130" t="s">
        <v>33</v>
      </c>
      <c r="N1229" s="232">
        <v>43889</v>
      </c>
      <c r="O1229" s="232">
        <v>44392</v>
      </c>
      <c r="P1229" s="124">
        <f t="shared" si="57"/>
        <v>7</v>
      </c>
      <c r="Q1229" s="127">
        <v>3</v>
      </c>
      <c r="R1229" s="125">
        <f t="shared" ca="1" si="60"/>
        <v>286</v>
      </c>
      <c r="S1229" s="119" t="s">
        <v>135</v>
      </c>
      <c r="T1229" s="122">
        <v>44000</v>
      </c>
      <c r="U1229" s="122" t="s">
        <v>3008</v>
      </c>
      <c r="V1229" s="122" t="s">
        <v>57</v>
      </c>
      <c r="W1229" s="122" t="s">
        <v>125</v>
      </c>
      <c r="X1229" s="122">
        <v>44104</v>
      </c>
      <c r="Y1229" s="127" t="s">
        <v>1211</v>
      </c>
    </row>
    <row r="1230" spans="1:25" ht="27.6">
      <c r="A1230" s="116">
        <v>1230</v>
      </c>
      <c r="B1230" s="166">
        <v>43885</v>
      </c>
      <c r="C1230" s="118">
        <f t="shared" si="61"/>
        <v>2</v>
      </c>
      <c r="D1230" s="120" t="s">
        <v>252</v>
      </c>
      <c r="E1230" s="119" t="s">
        <v>3009</v>
      </c>
      <c r="F1230" s="211" t="s">
        <v>3010</v>
      </c>
      <c r="G1230" s="119" t="s">
        <v>3011</v>
      </c>
      <c r="H1230" s="119" t="s">
        <v>41</v>
      </c>
      <c r="I1230" s="119" t="s">
        <v>42</v>
      </c>
      <c r="K1230" s="120" t="s">
        <v>65</v>
      </c>
      <c r="L1230" s="120" t="s">
        <v>32</v>
      </c>
      <c r="M1230" s="130" t="s">
        <v>33</v>
      </c>
      <c r="N1230" s="232">
        <v>43885</v>
      </c>
      <c r="O1230" s="232">
        <v>44392</v>
      </c>
      <c r="P1230" s="124">
        <f t="shared" si="57"/>
        <v>7</v>
      </c>
      <c r="Q1230" s="127">
        <v>3</v>
      </c>
      <c r="R1230" s="125">
        <f t="shared" ca="1" si="60"/>
        <v>286</v>
      </c>
      <c r="S1230" s="119" t="s">
        <v>237</v>
      </c>
      <c r="T1230" s="122">
        <v>43895</v>
      </c>
      <c r="U1230" s="122"/>
      <c r="V1230" s="122"/>
      <c r="W1230" s="122"/>
      <c r="X1230" s="122"/>
      <c r="Y1230" s="127" t="s">
        <v>1211</v>
      </c>
    </row>
    <row r="1231" spans="1:25" ht="27.6">
      <c r="A1231" s="116">
        <v>1231</v>
      </c>
      <c r="B1231" s="166">
        <v>43892</v>
      </c>
      <c r="C1231" s="118">
        <f t="shared" si="61"/>
        <v>3</v>
      </c>
      <c r="D1231" s="119" t="s">
        <v>25</v>
      </c>
      <c r="E1231" s="119" t="s">
        <v>3012</v>
      </c>
      <c r="F1231" s="211" t="s">
        <v>3013</v>
      </c>
      <c r="G1231" s="119" t="s">
        <v>3014</v>
      </c>
      <c r="H1231" s="119" t="s">
        <v>97</v>
      </c>
      <c r="I1231" s="119" t="s">
        <v>42</v>
      </c>
      <c r="K1231" s="120" t="s">
        <v>65</v>
      </c>
      <c r="L1231" s="120" t="s">
        <v>32</v>
      </c>
      <c r="M1231" s="130" t="s">
        <v>33</v>
      </c>
      <c r="N1231" s="232">
        <v>43892</v>
      </c>
      <c r="O1231" s="232">
        <v>44356</v>
      </c>
      <c r="P1231" s="124">
        <f t="shared" ref="P1231:P1294" si="62">IF(O1231&lt;&gt;0,MONTH(O1231),0)</f>
        <v>6</v>
      </c>
      <c r="Q1231" s="127">
        <v>4</v>
      </c>
      <c r="R1231" s="125">
        <f t="shared" ca="1" si="60"/>
        <v>322</v>
      </c>
      <c r="S1231" s="119" t="s">
        <v>237</v>
      </c>
      <c r="T1231" s="122">
        <v>44029</v>
      </c>
      <c r="U1231" s="122"/>
      <c r="V1231" s="122"/>
      <c r="W1231" s="122"/>
      <c r="X1231" s="122"/>
      <c r="Y1231" s="127" t="s">
        <v>3015</v>
      </c>
    </row>
    <row r="1232" spans="1:25">
      <c r="A1232" s="116">
        <v>1232</v>
      </c>
      <c r="B1232" s="166">
        <v>43892</v>
      </c>
      <c r="C1232" s="118">
        <f t="shared" si="61"/>
        <v>3</v>
      </c>
      <c r="D1232" s="119" t="s">
        <v>37</v>
      </c>
      <c r="E1232" s="119" t="s">
        <v>3016</v>
      </c>
      <c r="F1232" s="211" t="s">
        <v>3017</v>
      </c>
      <c r="G1232" s="119" t="s">
        <v>3018</v>
      </c>
      <c r="H1232" s="119" t="s">
        <v>97</v>
      </c>
      <c r="I1232" s="119" t="s">
        <v>42</v>
      </c>
      <c r="K1232" s="120"/>
      <c r="L1232" s="120" t="s">
        <v>32</v>
      </c>
      <c r="M1232" s="130" t="s">
        <v>33</v>
      </c>
      <c r="N1232" s="232">
        <v>43892</v>
      </c>
      <c r="O1232" s="232">
        <v>44028</v>
      </c>
      <c r="P1232" s="124">
        <f t="shared" si="62"/>
        <v>7</v>
      </c>
      <c r="Q1232" s="127">
        <v>3</v>
      </c>
      <c r="R1232" s="125">
        <f t="shared" ca="1" si="60"/>
        <v>650</v>
      </c>
      <c r="S1232" s="119"/>
      <c r="T1232" s="122"/>
      <c r="U1232" s="122"/>
      <c r="V1232" s="122"/>
      <c r="W1232" s="122"/>
      <c r="X1232" s="122"/>
      <c r="Y1232" s="127" t="s">
        <v>356</v>
      </c>
    </row>
    <row r="1233" spans="1:25">
      <c r="A1233" s="116">
        <v>1233</v>
      </c>
      <c r="B1233" s="166">
        <v>43892</v>
      </c>
      <c r="C1233" s="118">
        <f t="shared" si="61"/>
        <v>3</v>
      </c>
      <c r="D1233" s="120" t="s">
        <v>37</v>
      </c>
      <c r="E1233" s="119" t="s">
        <v>3019</v>
      </c>
      <c r="F1233" s="211" t="s">
        <v>3020</v>
      </c>
      <c r="G1233" s="119" t="s">
        <v>3021</v>
      </c>
      <c r="H1233" s="119" t="s">
        <v>97</v>
      </c>
      <c r="I1233" s="119" t="s">
        <v>42</v>
      </c>
      <c r="K1233" s="120"/>
      <c r="L1233" s="120" t="s">
        <v>32</v>
      </c>
      <c r="M1233" s="130" t="s">
        <v>33</v>
      </c>
      <c r="N1233" s="232">
        <v>43892</v>
      </c>
      <c r="O1233" s="232">
        <v>44245</v>
      </c>
      <c r="P1233" s="124">
        <f t="shared" si="62"/>
        <v>2</v>
      </c>
      <c r="Q1233" s="127">
        <v>2</v>
      </c>
      <c r="R1233" s="125">
        <f t="shared" ca="1" si="60"/>
        <v>433</v>
      </c>
      <c r="S1233" s="119" t="s">
        <v>135</v>
      </c>
      <c r="T1233" s="122"/>
      <c r="U1233" s="122" t="s">
        <v>3022</v>
      </c>
      <c r="V1233" s="122" t="s">
        <v>110</v>
      </c>
      <c r="W1233" s="122" t="s">
        <v>58</v>
      </c>
      <c r="X1233" s="122">
        <v>44104</v>
      </c>
      <c r="Y1233" s="127" t="s">
        <v>356</v>
      </c>
    </row>
    <row r="1234" spans="1:25">
      <c r="A1234" s="116">
        <v>1234</v>
      </c>
      <c r="B1234" s="166">
        <v>43892</v>
      </c>
      <c r="C1234" s="118">
        <f t="shared" si="61"/>
        <v>3</v>
      </c>
      <c r="D1234" s="119" t="s">
        <v>37</v>
      </c>
      <c r="E1234" s="119" t="s">
        <v>3023</v>
      </c>
      <c r="F1234" s="211"/>
      <c r="G1234" s="119" t="s">
        <v>3021</v>
      </c>
      <c r="H1234" s="119"/>
      <c r="I1234" s="121" t="s">
        <v>42</v>
      </c>
      <c r="J1234" s="119" t="s">
        <v>82</v>
      </c>
      <c r="K1234" s="120"/>
      <c r="L1234" s="120" t="s">
        <v>32</v>
      </c>
      <c r="M1234" s="120" t="s">
        <v>33</v>
      </c>
      <c r="N1234" s="232">
        <v>43892</v>
      </c>
      <c r="O1234" s="232">
        <v>44028</v>
      </c>
      <c r="P1234" s="124">
        <f t="shared" si="62"/>
        <v>7</v>
      </c>
      <c r="Q1234" s="127">
        <v>2</v>
      </c>
      <c r="R1234" s="125">
        <f t="shared" ca="1" si="60"/>
        <v>650</v>
      </c>
      <c r="S1234" s="119"/>
      <c r="T1234" s="122"/>
      <c r="U1234" s="122"/>
      <c r="V1234" s="122"/>
      <c r="W1234" s="122"/>
      <c r="X1234" s="122"/>
      <c r="Y1234" s="127" t="s">
        <v>356</v>
      </c>
    </row>
    <row r="1235" spans="1:25">
      <c r="A1235" s="116">
        <v>1235</v>
      </c>
      <c r="B1235" s="166">
        <v>43892</v>
      </c>
      <c r="C1235" s="118">
        <f t="shared" si="61"/>
        <v>3</v>
      </c>
      <c r="D1235" s="119" t="s">
        <v>37</v>
      </c>
      <c r="E1235" s="119" t="s">
        <v>3024</v>
      </c>
      <c r="F1235" s="211"/>
      <c r="G1235" s="119" t="s">
        <v>3025</v>
      </c>
      <c r="H1235" s="119"/>
      <c r="I1235" s="119" t="s">
        <v>42</v>
      </c>
      <c r="K1235" s="120"/>
      <c r="L1235" s="120" t="s">
        <v>32</v>
      </c>
      <c r="M1235" s="120" t="s">
        <v>33</v>
      </c>
      <c r="N1235" s="232">
        <v>43900</v>
      </c>
      <c r="O1235" s="232">
        <v>44028</v>
      </c>
      <c r="P1235" s="124">
        <f t="shared" si="62"/>
        <v>7</v>
      </c>
      <c r="Q1235" s="127">
        <v>2</v>
      </c>
      <c r="R1235" s="125">
        <f t="shared" ca="1" si="60"/>
        <v>650</v>
      </c>
      <c r="S1235" s="119" t="s">
        <v>92</v>
      </c>
      <c r="T1235" s="122">
        <v>44034</v>
      </c>
      <c r="U1235" s="122"/>
      <c r="V1235" s="122"/>
      <c r="W1235" s="122"/>
      <c r="X1235" s="122"/>
      <c r="Y1235" s="127" t="s">
        <v>356</v>
      </c>
    </row>
    <row r="1236" spans="1:25" s="167" customFormat="1">
      <c r="A1236" s="116">
        <v>1236</v>
      </c>
      <c r="B1236" s="166">
        <v>43892</v>
      </c>
      <c r="C1236" s="118">
        <f t="shared" si="61"/>
        <v>3</v>
      </c>
      <c r="D1236" s="120" t="s">
        <v>252</v>
      </c>
      <c r="E1236" s="119" t="s">
        <v>3026</v>
      </c>
      <c r="F1236" s="211" t="s">
        <v>937</v>
      </c>
      <c r="G1236" s="119" t="s">
        <v>3027</v>
      </c>
      <c r="H1236" s="119" t="s">
        <v>29</v>
      </c>
      <c r="I1236" s="119" t="s">
        <v>42</v>
      </c>
      <c r="J1236" s="121"/>
      <c r="K1236" s="120"/>
      <c r="L1236" s="120" t="s">
        <v>32</v>
      </c>
      <c r="M1236" s="130" t="s">
        <v>33</v>
      </c>
      <c r="N1236" s="232">
        <v>43893</v>
      </c>
      <c r="O1236" s="232">
        <v>44389</v>
      </c>
      <c r="P1236" s="124">
        <f t="shared" si="62"/>
        <v>7</v>
      </c>
      <c r="Q1236" s="127">
        <v>4</v>
      </c>
      <c r="R1236" s="125">
        <f t="shared" ca="1" si="60"/>
        <v>289</v>
      </c>
      <c r="S1236" s="119" t="s">
        <v>55</v>
      </c>
      <c r="T1236" s="122"/>
      <c r="U1236" s="122"/>
      <c r="V1236" s="122"/>
      <c r="W1236" s="122"/>
      <c r="X1236" s="122"/>
      <c r="Y1236" s="127" t="s">
        <v>1211</v>
      </c>
    </row>
    <row r="1237" spans="1:25">
      <c r="A1237" s="116">
        <v>1237</v>
      </c>
      <c r="B1237" s="166">
        <v>43892</v>
      </c>
      <c r="C1237" s="118">
        <f t="shared" si="61"/>
        <v>3</v>
      </c>
      <c r="D1237" s="119" t="s">
        <v>37</v>
      </c>
      <c r="E1237" s="119" t="s">
        <v>3028</v>
      </c>
      <c r="F1237" s="211"/>
      <c r="G1237" s="119" t="s">
        <v>3029</v>
      </c>
      <c r="H1237" s="119"/>
      <c r="I1237" s="119" t="s">
        <v>42</v>
      </c>
      <c r="K1237" s="120"/>
      <c r="L1237" s="120" t="s">
        <v>32</v>
      </c>
      <c r="M1237" s="130" t="s">
        <v>33</v>
      </c>
      <c r="N1237" s="232">
        <v>43892</v>
      </c>
      <c r="O1237" s="232">
        <v>44028</v>
      </c>
      <c r="P1237" s="124">
        <f t="shared" si="62"/>
        <v>7</v>
      </c>
      <c r="Q1237" s="127">
        <v>2</v>
      </c>
      <c r="R1237" s="125">
        <f t="shared" ca="1" si="60"/>
        <v>650</v>
      </c>
      <c r="S1237" s="119"/>
      <c r="T1237" s="122"/>
      <c r="U1237" s="122"/>
      <c r="V1237" s="122"/>
      <c r="W1237" s="122"/>
      <c r="X1237" s="122"/>
      <c r="Y1237" s="127" t="s">
        <v>356</v>
      </c>
    </row>
    <row r="1238" spans="1:25">
      <c r="A1238" s="116">
        <v>1238</v>
      </c>
      <c r="B1238" s="166">
        <v>43892</v>
      </c>
      <c r="C1238" s="118">
        <f t="shared" si="61"/>
        <v>3</v>
      </c>
      <c r="D1238" s="119" t="s">
        <v>37</v>
      </c>
      <c r="E1238" s="119" t="s">
        <v>3030</v>
      </c>
      <c r="F1238" s="211"/>
      <c r="G1238" s="119" t="s">
        <v>3031</v>
      </c>
      <c r="H1238" s="119"/>
      <c r="I1238" s="119" t="s">
        <v>42</v>
      </c>
      <c r="K1238" s="120"/>
      <c r="L1238" s="120" t="s">
        <v>32</v>
      </c>
      <c r="M1238" s="120" t="s">
        <v>33</v>
      </c>
      <c r="N1238" s="232">
        <v>43893</v>
      </c>
      <c r="O1238" s="232">
        <v>44028</v>
      </c>
      <c r="P1238" s="124">
        <f t="shared" si="62"/>
        <v>7</v>
      </c>
      <c r="Q1238" s="127">
        <v>2</v>
      </c>
      <c r="R1238" s="125">
        <f t="shared" ca="1" si="60"/>
        <v>650</v>
      </c>
      <c r="S1238" s="119"/>
      <c r="T1238" s="122"/>
      <c r="U1238" s="122"/>
      <c r="V1238" s="122"/>
      <c r="W1238" s="122"/>
      <c r="X1238" s="122"/>
      <c r="Y1238" s="127" t="s">
        <v>356</v>
      </c>
    </row>
    <row r="1239" spans="1:25">
      <c r="A1239" s="116">
        <v>1239</v>
      </c>
      <c r="B1239" s="166">
        <v>43892</v>
      </c>
      <c r="C1239" s="118">
        <f t="shared" si="61"/>
        <v>3</v>
      </c>
      <c r="D1239" s="119" t="s">
        <v>37</v>
      </c>
      <c r="E1239" s="119" t="s">
        <v>3032</v>
      </c>
      <c r="F1239" s="211"/>
      <c r="G1239" s="119" t="s">
        <v>3033</v>
      </c>
      <c r="H1239" s="119"/>
      <c r="I1239" s="119" t="s">
        <v>42</v>
      </c>
      <c r="K1239" s="120"/>
      <c r="L1239" s="120" t="s">
        <v>32</v>
      </c>
      <c r="M1239" s="120" t="s">
        <v>33</v>
      </c>
      <c r="N1239" s="232">
        <v>43892</v>
      </c>
      <c r="O1239" s="232">
        <v>44028</v>
      </c>
      <c r="P1239" s="124">
        <f t="shared" si="62"/>
        <v>7</v>
      </c>
      <c r="Q1239" s="127">
        <v>2</v>
      </c>
      <c r="R1239" s="125">
        <f t="shared" ca="1" si="60"/>
        <v>650</v>
      </c>
      <c r="S1239" s="119"/>
      <c r="T1239" s="122"/>
      <c r="U1239" s="122"/>
      <c r="V1239" s="122"/>
      <c r="W1239" s="122"/>
      <c r="X1239" s="122"/>
      <c r="Y1239" s="127" t="s">
        <v>356</v>
      </c>
    </row>
    <row r="1240" spans="1:25">
      <c r="A1240" s="116">
        <v>1240</v>
      </c>
      <c r="B1240" s="166">
        <v>43892</v>
      </c>
      <c r="C1240" s="118">
        <f t="shared" si="61"/>
        <v>3</v>
      </c>
      <c r="D1240" s="119" t="s">
        <v>37</v>
      </c>
      <c r="E1240" s="119" t="s">
        <v>3034</v>
      </c>
      <c r="F1240" s="211"/>
      <c r="G1240" s="119" t="s">
        <v>2948</v>
      </c>
      <c r="H1240" s="119"/>
      <c r="I1240" s="119" t="s">
        <v>42</v>
      </c>
      <c r="K1240" s="120"/>
      <c r="L1240" s="120" t="s">
        <v>32</v>
      </c>
      <c r="M1240" s="120" t="s">
        <v>33</v>
      </c>
      <c r="N1240" s="232">
        <v>43893</v>
      </c>
      <c r="O1240" s="232">
        <v>44028</v>
      </c>
      <c r="P1240" s="124">
        <f t="shared" si="62"/>
        <v>7</v>
      </c>
      <c r="Q1240" s="127">
        <v>2</v>
      </c>
      <c r="R1240" s="125">
        <f t="shared" ca="1" si="60"/>
        <v>650</v>
      </c>
      <c r="S1240" s="119"/>
      <c r="T1240" s="122"/>
      <c r="U1240" s="122"/>
      <c r="V1240" s="122"/>
      <c r="W1240" s="122"/>
      <c r="X1240" s="122"/>
      <c r="Y1240" s="127" t="s">
        <v>356</v>
      </c>
    </row>
    <row r="1241" spans="1:25">
      <c r="A1241" s="116">
        <v>1241</v>
      </c>
      <c r="B1241" s="166">
        <v>43892</v>
      </c>
      <c r="C1241" s="118">
        <f t="shared" si="61"/>
        <v>3</v>
      </c>
      <c r="D1241" s="119" t="s">
        <v>37</v>
      </c>
      <c r="E1241" s="119" t="s">
        <v>3035</v>
      </c>
      <c r="F1241" s="211"/>
      <c r="G1241" s="119" t="s">
        <v>3036</v>
      </c>
      <c r="H1241" s="119"/>
      <c r="I1241" s="119" t="s">
        <v>42</v>
      </c>
      <c r="K1241" s="120"/>
      <c r="L1241" s="120" t="s">
        <v>32</v>
      </c>
      <c r="M1241" s="130" t="s">
        <v>33</v>
      </c>
      <c r="N1241" s="232">
        <v>43893</v>
      </c>
      <c r="O1241" s="232">
        <v>44028</v>
      </c>
      <c r="P1241" s="124">
        <f t="shared" si="62"/>
        <v>7</v>
      </c>
      <c r="Q1241" s="127">
        <v>2</v>
      </c>
      <c r="R1241" s="125">
        <f t="shared" ca="1" si="60"/>
        <v>650</v>
      </c>
      <c r="S1241" s="119"/>
      <c r="T1241" s="122"/>
      <c r="U1241" s="122"/>
      <c r="V1241" s="122"/>
      <c r="W1241" s="122"/>
      <c r="X1241" s="122"/>
      <c r="Y1241" s="127" t="s">
        <v>356</v>
      </c>
    </row>
    <row r="1242" spans="1:25">
      <c r="A1242" s="116">
        <v>1242</v>
      </c>
      <c r="B1242" s="166">
        <v>43892</v>
      </c>
      <c r="C1242" s="118">
        <f t="shared" si="61"/>
        <v>3</v>
      </c>
      <c r="D1242" s="119" t="s">
        <v>37</v>
      </c>
      <c r="E1242" s="119" t="s">
        <v>3037</v>
      </c>
      <c r="F1242" s="211"/>
      <c r="G1242" s="119" t="s">
        <v>1537</v>
      </c>
      <c r="H1242" s="119"/>
      <c r="I1242" s="119" t="s">
        <v>42</v>
      </c>
      <c r="K1242" s="120"/>
      <c r="L1242" s="120" t="s">
        <v>32</v>
      </c>
      <c r="M1242" s="120" t="s">
        <v>33</v>
      </c>
      <c r="N1242" s="232">
        <v>43892</v>
      </c>
      <c r="O1242" s="232">
        <v>44028</v>
      </c>
      <c r="P1242" s="124">
        <f t="shared" si="62"/>
        <v>7</v>
      </c>
      <c r="Q1242" s="127">
        <v>2</v>
      </c>
      <c r="R1242" s="125">
        <f t="shared" ca="1" si="60"/>
        <v>650</v>
      </c>
      <c r="S1242" s="119"/>
      <c r="T1242" s="122"/>
      <c r="U1242" s="122"/>
      <c r="V1242" s="122"/>
      <c r="W1242" s="122"/>
      <c r="X1242" s="122"/>
      <c r="Y1242" s="127" t="s">
        <v>356</v>
      </c>
    </row>
    <row r="1243" spans="1:25">
      <c r="A1243" s="116">
        <v>1243</v>
      </c>
      <c r="B1243" s="166">
        <v>43892</v>
      </c>
      <c r="C1243" s="118">
        <f t="shared" si="61"/>
        <v>3</v>
      </c>
      <c r="D1243" s="119" t="s">
        <v>37</v>
      </c>
      <c r="E1243" s="119" t="s">
        <v>3038</v>
      </c>
      <c r="F1243" s="211"/>
      <c r="G1243" s="119" t="s">
        <v>2917</v>
      </c>
      <c r="H1243" s="119"/>
      <c r="I1243" s="119" t="s">
        <v>42</v>
      </c>
      <c r="K1243" s="120"/>
      <c r="L1243" s="120" t="s">
        <v>32</v>
      </c>
      <c r="M1243" s="130" t="s">
        <v>33</v>
      </c>
      <c r="N1243" s="232">
        <v>43892</v>
      </c>
      <c r="O1243" s="232">
        <v>44028</v>
      </c>
      <c r="P1243" s="124">
        <f t="shared" si="62"/>
        <v>7</v>
      </c>
      <c r="Q1243" s="127">
        <v>2</v>
      </c>
      <c r="R1243" s="125">
        <f t="shared" ca="1" si="60"/>
        <v>650</v>
      </c>
      <c r="S1243" s="119"/>
      <c r="T1243" s="122"/>
      <c r="U1243" s="122"/>
      <c r="V1243" s="122"/>
      <c r="W1243" s="122"/>
      <c r="X1243" s="122"/>
      <c r="Y1243" s="127" t="s">
        <v>356</v>
      </c>
    </row>
    <row r="1244" spans="1:25">
      <c r="A1244" s="116">
        <v>1244</v>
      </c>
      <c r="B1244" s="166">
        <v>43892</v>
      </c>
      <c r="C1244" s="118">
        <f t="shared" si="61"/>
        <v>3</v>
      </c>
      <c r="D1244" s="119" t="s">
        <v>37</v>
      </c>
      <c r="E1244" s="119" t="s">
        <v>3039</v>
      </c>
      <c r="F1244" s="211"/>
      <c r="G1244" s="119" t="s">
        <v>3040</v>
      </c>
      <c r="H1244" s="119"/>
      <c r="I1244" s="121" t="s">
        <v>42</v>
      </c>
      <c r="J1244" s="119" t="s">
        <v>417</v>
      </c>
      <c r="K1244" s="120"/>
      <c r="L1244" s="120" t="s">
        <v>32</v>
      </c>
      <c r="M1244" s="130" t="s">
        <v>33</v>
      </c>
      <c r="N1244" s="232">
        <v>43899</v>
      </c>
      <c r="O1244" s="232">
        <v>44028</v>
      </c>
      <c r="P1244" s="124">
        <f t="shared" si="62"/>
        <v>7</v>
      </c>
      <c r="Q1244" s="127">
        <v>2</v>
      </c>
      <c r="R1244" s="125">
        <f t="shared" ca="1" si="60"/>
        <v>650</v>
      </c>
      <c r="S1244" s="119"/>
      <c r="T1244" s="122"/>
      <c r="U1244" s="122"/>
      <c r="V1244" s="122"/>
      <c r="W1244" s="122"/>
      <c r="X1244" s="122"/>
      <c r="Y1244" s="127" t="s">
        <v>356</v>
      </c>
    </row>
    <row r="1245" spans="1:25" ht="27.6">
      <c r="A1245" s="116">
        <v>1245</v>
      </c>
      <c r="B1245" s="166">
        <v>43892</v>
      </c>
      <c r="C1245" s="118">
        <f t="shared" si="61"/>
        <v>3</v>
      </c>
      <c r="D1245" s="120" t="s">
        <v>252</v>
      </c>
      <c r="E1245" s="119" t="s">
        <v>3041</v>
      </c>
      <c r="F1245" s="211" t="s">
        <v>3042</v>
      </c>
      <c r="G1245" s="119" t="s">
        <v>3043</v>
      </c>
      <c r="H1245" s="119" t="s">
        <v>41</v>
      </c>
      <c r="I1245" s="119" t="s">
        <v>42</v>
      </c>
      <c r="K1245" s="120"/>
      <c r="L1245" s="120" t="s">
        <v>32</v>
      </c>
      <c r="M1245" s="130" t="s">
        <v>33</v>
      </c>
      <c r="N1245" s="232">
        <v>43892</v>
      </c>
      <c r="O1245" s="232">
        <v>44347</v>
      </c>
      <c r="P1245" s="124">
        <f t="shared" si="62"/>
        <v>5</v>
      </c>
      <c r="Q1245" s="127">
        <v>4</v>
      </c>
      <c r="R1245" s="125">
        <f t="shared" ca="1" si="60"/>
        <v>331</v>
      </c>
      <c r="S1245" s="119" t="s">
        <v>34</v>
      </c>
      <c r="T1245" s="122">
        <v>44350</v>
      </c>
      <c r="U1245" s="122"/>
      <c r="V1245" s="122"/>
      <c r="W1245" s="122"/>
      <c r="X1245" s="122"/>
      <c r="Y1245" s="127" t="s">
        <v>1211</v>
      </c>
    </row>
    <row r="1246" spans="1:25">
      <c r="A1246" s="116">
        <v>1246</v>
      </c>
      <c r="B1246" s="166">
        <v>43892</v>
      </c>
      <c r="C1246" s="118">
        <f t="shared" si="61"/>
        <v>3</v>
      </c>
      <c r="D1246" s="119" t="s">
        <v>37</v>
      </c>
      <c r="E1246" s="159" t="s">
        <v>3044</v>
      </c>
      <c r="F1246" s="211"/>
      <c r="G1246" s="119" t="s">
        <v>3043</v>
      </c>
      <c r="H1246" s="119"/>
      <c r="I1246" s="119" t="s">
        <v>42</v>
      </c>
      <c r="J1246" s="119" t="s">
        <v>246</v>
      </c>
      <c r="K1246" s="120"/>
      <c r="L1246" s="120" t="s">
        <v>32</v>
      </c>
      <c r="M1246" s="130" t="s">
        <v>33</v>
      </c>
      <c r="N1246" s="232">
        <v>43892</v>
      </c>
      <c r="O1246" s="232">
        <v>44028</v>
      </c>
      <c r="P1246" s="124">
        <f t="shared" si="62"/>
        <v>7</v>
      </c>
      <c r="Q1246" s="127">
        <v>2</v>
      </c>
      <c r="R1246" s="125">
        <f t="shared" ca="1" si="60"/>
        <v>650</v>
      </c>
      <c r="S1246" s="119"/>
      <c r="T1246" s="122"/>
      <c r="U1246" s="122"/>
      <c r="V1246" s="122"/>
      <c r="W1246" s="122"/>
      <c r="X1246" s="122"/>
      <c r="Y1246" s="127" t="s">
        <v>356</v>
      </c>
    </row>
    <row r="1247" spans="1:25">
      <c r="A1247" s="116">
        <v>1247</v>
      </c>
      <c r="B1247" s="166">
        <v>43892</v>
      </c>
      <c r="C1247" s="118">
        <f t="shared" si="61"/>
        <v>3</v>
      </c>
      <c r="D1247" s="119" t="s">
        <v>37</v>
      </c>
      <c r="E1247" s="119" t="s">
        <v>3045</v>
      </c>
      <c r="F1247" s="211"/>
      <c r="G1247" s="119" t="s">
        <v>3043</v>
      </c>
      <c r="H1247" s="119"/>
      <c r="I1247" s="121" t="s">
        <v>42</v>
      </c>
      <c r="J1247" s="119" t="s">
        <v>82</v>
      </c>
      <c r="K1247" s="120"/>
      <c r="L1247" s="120" t="s">
        <v>32</v>
      </c>
      <c r="M1247" s="130" t="s">
        <v>33</v>
      </c>
      <c r="N1247" s="232">
        <v>43892</v>
      </c>
      <c r="O1247" s="232">
        <v>44028</v>
      </c>
      <c r="P1247" s="124">
        <f t="shared" si="62"/>
        <v>7</v>
      </c>
      <c r="Q1247" s="127">
        <v>2</v>
      </c>
      <c r="R1247" s="125">
        <f t="shared" ca="1" si="60"/>
        <v>650</v>
      </c>
      <c r="S1247" s="119"/>
      <c r="T1247" s="122"/>
      <c r="U1247" s="122"/>
      <c r="V1247" s="122"/>
      <c r="W1247" s="122"/>
      <c r="X1247" s="122"/>
      <c r="Y1247" s="127" t="s">
        <v>356</v>
      </c>
    </row>
    <row r="1248" spans="1:25">
      <c r="A1248" s="116">
        <v>1248</v>
      </c>
      <c r="B1248" s="166">
        <v>43892</v>
      </c>
      <c r="C1248" s="118">
        <f t="shared" si="61"/>
        <v>3</v>
      </c>
      <c r="D1248" s="119" t="s">
        <v>37</v>
      </c>
      <c r="E1248" s="119" t="s">
        <v>3046</v>
      </c>
      <c r="F1248" s="211"/>
      <c r="G1248" s="119" t="s">
        <v>3047</v>
      </c>
      <c r="H1248" s="119"/>
      <c r="I1248" s="121" t="s">
        <v>42</v>
      </c>
      <c r="J1248" s="142" t="s">
        <v>2268</v>
      </c>
      <c r="K1248" s="120"/>
      <c r="L1248" s="120" t="s">
        <v>32</v>
      </c>
      <c r="M1248" s="120" t="s">
        <v>33</v>
      </c>
      <c r="N1248" s="232">
        <v>43892</v>
      </c>
      <c r="O1248" s="232">
        <v>44028</v>
      </c>
      <c r="P1248" s="124">
        <f t="shared" si="62"/>
        <v>7</v>
      </c>
      <c r="Q1248" s="127">
        <v>2</v>
      </c>
      <c r="R1248" s="125">
        <f t="shared" ca="1" si="60"/>
        <v>650</v>
      </c>
      <c r="S1248" s="119"/>
      <c r="T1248" s="122"/>
      <c r="U1248" s="122"/>
      <c r="V1248" s="122"/>
      <c r="W1248" s="122"/>
      <c r="X1248" s="122"/>
      <c r="Y1248" s="127" t="s">
        <v>356</v>
      </c>
    </row>
    <row r="1249" spans="1:25">
      <c r="A1249" s="116">
        <v>1249</v>
      </c>
      <c r="B1249" s="166">
        <v>43892</v>
      </c>
      <c r="C1249" s="118">
        <f t="shared" si="61"/>
        <v>3</v>
      </c>
      <c r="D1249" s="119" t="s">
        <v>37</v>
      </c>
      <c r="E1249" s="119" t="s">
        <v>3048</v>
      </c>
      <c r="F1249" s="211"/>
      <c r="G1249" s="119" t="s">
        <v>3047</v>
      </c>
      <c r="H1249" s="119"/>
      <c r="I1249" s="121" t="s">
        <v>42</v>
      </c>
      <c r="J1249" s="142" t="s">
        <v>2268</v>
      </c>
      <c r="K1249" s="120"/>
      <c r="L1249" s="120" t="s">
        <v>32</v>
      </c>
      <c r="M1249" s="130" t="s">
        <v>33</v>
      </c>
      <c r="N1249" s="232">
        <v>43893</v>
      </c>
      <c r="O1249" s="232">
        <v>44028</v>
      </c>
      <c r="P1249" s="124">
        <f t="shared" si="62"/>
        <v>7</v>
      </c>
      <c r="Q1249" s="127">
        <v>2</v>
      </c>
      <c r="R1249" s="125">
        <f t="shared" ca="1" si="60"/>
        <v>650</v>
      </c>
      <c r="S1249" s="119"/>
      <c r="T1249" s="122"/>
      <c r="U1249" s="122"/>
      <c r="V1249" s="122"/>
      <c r="W1249" s="122"/>
      <c r="X1249" s="122"/>
      <c r="Y1249" s="127" t="s">
        <v>356</v>
      </c>
    </row>
    <row r="1250" spans="1:25">
      <c r="A1250" s="116">
        <v>1250</v>
      </c>
      <c r="B1250" s="166">
        <v>43892</v>
      </c>
      <c r="C1250" s="118">
        <f t="shared" si="61"/>
        <v>3</v>
      </c>
      <c r="D1250" s="119" t="s">
        <v>37</v>
      </c>
      <c r="E1250" s="119" t="s">
        <v>3049</v>
      </c>
      <c r="F1250" s="211"/>
      <c r="G1250" s="119" t="s">
        <v>3047</v>
      </c>
      <c r="H1250" s="119"/>
      <c r="I1250" s="119" t="s">
        <v>42</v>
      </c>
      <c r="K1250" s="120"/>
      <c r="L1250" s="120" t="s">
        <v>32</v>
      </c>
      <c r="M1250" s="130" t="s">
        <v>33</v>
      </c>
      <c r="N1250" s="232">
        <v>43892</v>
      </c>
      <c r="O1250" s="232">
        <v>44028</v>
      </c>
      <c r="P1250" s="124">
        <f t="shared" si="62"/>
        <v>7</v>
      </c>
      <c r="Q1250" s="127">
        <v>2</v>
      </c>
      <c r="R1250" s="125">
        <f t="shared" ca="1" si="60"/>
        <v>650</v>
      </c>
      <c r="S1250" s="119"/>
      <c r="T1250" s="122"/>
      <c r="U1250" s="122"/>
      <c r="V1250" s="122"/>
      <c r="W1250" s="122"/>
      <c r="X1250" s="122"/>
      <c r="Y1250" s="127" t="s">
        <v>356</v>
      </c>
    </row>
    <row r="1251" spans="1:25">
      <c r="A1251" s="116">
        <v>1251</v>
      </c>
      <c r="B1251" s="166">
        <v>43892</v>
      </c>
      <c r="C1251" s="118">
        <f t="shared" si="61"/>
        <v>3</v>
      </c>
      <c r="D1251" s="119" t="s">
        <v>37</v>
      </c>
      <c r="E1251" s="119" t="s">
        <v>3050</v>
      </c>
      <c r="F1251" s="211"/>
      <c r="G1251" s="119" t="s">
        <v>3047</v>
      </c>
      <c r="H1251" s="119"/>
      <c r="I1251" s="119" t="s">
        <v>63</v>
      </c>
      <c r="J1251" s="121" t="s">
        <v>524</v>
      </c>
      <c r="K1251" s="120"/>
      <c r="L1251" s="120" t="s">
        <v>32</v>
      </c>
      <c r="M1251" s="130" t="s">
        <v>33</v>
      </c>
      <c r="N1251" s="232">
        <v>43892</v>
      </c>
      <c r="O1251" s="232">
        <v>44028</v>
      </c>
      <c r="P1251" s="124">
        <f t="shared" si="62"/>
        <v>7</v>
      </c>
      <c r="Q1251" s="127">
        <v>2</v>
      </c>
      <c r="R1251" s="125">
        <f t="shared" ca="1" si="60"/>
        <v>650</v>
      </c>
      <c r="S1251" s="119"/>
      <c r="T1251" s="122"/>
      <c r="U1251" s="122"/>
      <c r="V1251" s="122"/>
      <c r="W1251" s="122"/>
      <c r="X1251" s="122"/>
      <c r="Y1251" s="127" t="s">
        <v>356</v>
      </c>
    </row>
    <row r="1252" spans="1:25">
      <c r="A1252" s="116">
        <v>1252</v>
      </c>
      <c r="B1252" s="166">
        <v>43892</v>
      </c>
      <c r="C1252" s="118">
        <f t="shared" si="61"/>
        <v>3</v>
      </c>
      <c r="D1252" s="119" t="s">
        <v>37</v>
      </c>
      <c r="E1252" s="119" t="s">
        <v>3051</v>
      </c>
      <c r="F1252" s="211"/>
      <c r="G1252" s="119" t="s">
        <v>3052</v>
      </c>
      <c r="H1252" s="119"/>
      <c r="I1252" s="119" t="s">
        <v>63</v>
      </c>
      <c r="J1252" s="121" t="s">
        <v>524</v>
      </c>
      <c r="K1252" s="120"/>
      <c r="L1252" s="120" t="s">
        <v>32</v>
      </c>
      <c r="M1252" s="130" t="s">
        <v>33</v>
      </c>
      <c r="N1252" s="232">
        <v>43892</v>
      </c>
      <c r="O1252" s="232">
        <v>44028</v>
      </c>
      <c r="P1252" s="124">
        <f t="shared" si="62"/>
        <v>7</v>
      </c>
      <c r="Q1252" s="127">
        <v>2</v>
      </c>
      <c r="R1252" s="125">
        <f t="shared" ca="1" si="60"/>
        <v>650</v>
      </c>
      <c r="S1252" s="119"/>
      <c r="T1252" s="122"/>
      <c r="U1252" s="122"/>
      <c r="V1252" s="122"/>
      <c r="W1252" s="122"/>
      <c r="X1252" s="122"/>
      <c r="Y1252" s="127" t="s">
        <v>356</v>
      </c>
    </row>
    <row r="1253" spans="1:25">
      <c r="A1253" s="116">
        <v>1253</v>
      </c>
      <c r="B1253" s="166">
        <v>43892</v>
      </c>
      <c r="C1253" s="118">
        <f t="shared" si="61"/>
        <v>3</v>
      </c>
      <c r="D1253" s="120" t="s">
        <v>37</v>
      </c>
      <c r="E1253" s="119" t="s">
        <v>3053</v>
      </c>
      <c r="F1253" s="211"/>
      <c r="G1253" s="119" t="s">
        <v>3052</v>
      </c>
      <c r="H1253" s="119"/>
      <c r="I1253" s="119" t="s">
        <v>42</v>
      </c>
      <c r="K1253" s="120"/>
      <c r="L1253" s="120" t="s">
        <v>32</v>
      </c>
      <c r="M1253" s="130" t="s">
        <v>33</v>
      </c>
      <c r="N1253" s="232">
        <v>43893</v>
      </c>
      <c r="O1253" s="232"/>
      <c r="P1253" s="124">
        <f t="shared" si="62"/>
        <v>0</v>
      </c>
      <c r="Q1253" s="125"/>
      <c r="R1253" s="125">
        <f ca="1">TODAY()-N1253</f>
        <v>785</v>
      </c>
      <c r="S1253" s="119" t="s">
        <v>92</v>
      </c>
      <c r="T1253" s="122"/>
      <c r="U1253" s="122"/>
      <c r="V1253" s="122"/>
      <c r="W1253" s="122"/>
      <c r="X1253" s="122"/>
      <c r="Y1253" s="127"/>
    </row>
    <row r="1254" spans="1:25">
      <c r="A1254" s="116">
        <v>1254</v>
      </c>
      <c r="B1254" s="166">
        <v>43892</v>
      </c>
      <c r="C1254" s="118">
        <f t="shared" si="61"/>
        <v>3</v>
      </c>
      <c r="D1254" s="119" t="s">
        <v>37</v>
      </c>
      <c r="E1254" s="119" t="s">
        <v>3054</v>
      </c>
      <c r="F1254" s="211"/>
      <c r="G1254" s="119" t="s">
        <v>3055</v>
      </c>
      <c r="H1254" s="119"/>
      <c r="I1254" s="119" t="s">
        <v>42</v>
      </c>
      <c r="J1254" s="119" t="s">
        <v>43</v>
      </c>
      <c r="K1254" s="120"/>
      <c r="L1254" s="120" t="s">
        <v>32</v>
      </c>
      <c r="M1254" s="120" t="s">
        <v>33</v>
      </c>
      <c r="N1254" s="232">
        <v>43892</v>
      </c>
      <c r="O1254" s="232">
        <v>44028</v>
      </c>
      <c r="P1254" s="124">
        <f t="shared" si="62"/>
        <v>7</v>
      </c>
      <c r="Q1254" s="127">
        <v>2</v>
      </c>
      <c r="R1254" s="125">
        <f t="shared" ref="R1254:R1262" ca="1" si="63">TODAY()-O1254</f>
        <v>650</v>
      </c>
      <c r="S1254" s="119"/>
      <c r="T1254" s="122"/>
      <c r="U1254" s="122"/>
      <c r="V1254" s="122"/>
      <c r="W1254" s="122"/>
      <c r="X1254" s="122"/>
      <c r="Y1254" s="127" t="s">
        <v>356</v>
      </c>
    </row>
    <row r="1255" spans="1:25">
      <c r="A1255" s="116">
        <v>1255</v>
      </c>
      <c r="B1255" s="166">
        <v>43892</v>
      </c>
      <c r="C1255" s="118">
        <f t="shared" si="61"/>
        <v>3</v>
      </c>
      <c r="D1255" s="120" t="s">
        <v>252</v>
      </c>
      <c r="E1255" s="119" t="s">
        <v>3056</v>
      </c>
      <c r="F1255" s="211" t="s">
        <v>3057</v>
      </c>
      <c r="G1255" s="119" t="s">
        <v>3058</v>
      </c>
      <c r="H1255" s="119" t="s">
        <v>29</v>
      </c>
      <c r="I1255" s="119" t="s">
        <v>42</v>
      </c>
      <c r="K1255" s="120"/>
      <c r="L1255" s="120" t="s">
        <v>32</v>
      </c>
      <c r="M1255" s="120" t="s">
        <v>33</v>
      </c>
      <c r="N1255" s="232">
        <v>43899</v>
      </c>
      <c r="O1255" s="232">
        <v>44389</v>
      </c>
      <c r="P1255" s="124">
        <f t="shared" si="62"/>
        <v>7</v>
      </c>
      <c r="Q1255" s="127">
        <v>4</v>
      </c>
      <c r="R1255" s="125">
        <f t="shared" ca="1" si="63"/>
        <v>289</v>
      </c>
      <c r="S1255" s="119" t="s">
        <v>55</v>
      </c>
      <c r="T1255" s="122"/>
      <c r="U1255" s="122"/>
      <c r="V1255" s="122"/>
      <c r="W1255" s="122"/>
      <c r="X1255" s="122"/>
      <c r="Y1255" s="127" t="s">
        <v>1211</v>
      </c>
    </row>
    <row r="1256" spans="1:25" ht="14.4">
      <c r="A1256" s="116">
        <v>1256</v>
      </c>
      <c r="B1256" s="166">
        <v>43892</v>
      </c>
      <c r="C1256" s="118">
        <f t="shared" si="61"/>
        <v>3</v>
      </c>
      <c r="D1256" s="120" t="s">
        <v>25</v>
      </c>
      <c r="E1256" s="119" t="s">
        <v>3059</v>
      </c>
      <c r="F1256" s="211" t="s">
        <v>3060</v>
      </c>
      <c r="G1256" s="119" t="s">
        <v>1177</v>
      </c>
      <c r="H1256" s="119" t="s">
        <v>48</v>
      </c>
      <c r="I1256" s="121" t="s">
        <v>42</v>
      </c>
      <c r="J1256" s="119" t="s">
        <v>42</v>
      </c>
      <c r="K1256" s="120" t="s">
        <v>65</v>
      </c>
      <c r="L1256" s="120" t="s">
        <v>32</v>
      </c>
      <c r="M1256" s="130" t="s">
        <v>33</v>
      </c>
      <c r="N1256" s="232">
        <v>43893</v>
      </c>
      <c r="O1256" s="232">
        <v>44469</v>
      </c>
      <c r="P1256" s="124">
        <f t="shared" si="62"/>
        <v>9</v>
      </c>
      <c r="Q1256" s="127">
        <v>2</v>
      </c>
      <c r="R1256" s="125">
        <f t="shared" ca="1" si="63"/>
        <v>209</v>
      </c>
      <c r="S1256" s="119" t="s">
        <v>34</v>
      </c>
      <c r="T1256" s="122"/>
      <c r="U1256" t="s">
        <v>3061</v>
      </c>
      <c r="V1256" s="122"/>
      <c r="W1256" s="122"/>
      <c r="X1256" s="122"/>
      <c r="Y1256" s="127" t="s">
        <v>3062</v>
      </c>
    </row>
    <row r="1257" spans="1:25">
      <c r="A1257" s="116">
        <v>1257</v>
      </c>
      <c r="B1257" s="166">
        <v>43892</v>
      </c>
      <c r="C1257" s="118">
        <f t="shared" si="61"/>
        <v>3</v>
      </c>
      <c r="D1257" s="120" t="s">
        <v>37</v>
      </c>
      <c r="E1257" s="119" t="s">
        <v>3063</v>
      </c>
      <c r="F1257" s="211"/>
      <c r="G1257" s="119" t="s">
        <v>794</v>
      </c>
      <c r="H1257" s="119"/>
      <c r="I1257" s="119" t="s">
        <v>42</v>
      </c>
      <c r="K1257" s="120"/>
      <c r="L1257" s="120" t="s">
        <v>32</v>
      </c>
      <c r="M1257" s="130" t="s">
        <v>33</v>
      </c>
      <c r="N1257" s="232">
        <v>43893</v>
      </c>
      <c r="O1257" s="232">
        <v>44028</v>
      </c>
      <c r="P1257" s="124">
        <f t="shared" si="62"/>
        <v>7</v>
      </c>
      <c r="Q1257" s="127">
        <v>2</v>
      </c>
      <c r="R1257" s="125">
        <f t="shared" ca="1" si="63"/>
        <v>650</v>
      </c>
      <c r="S1257" s="119" t="s">
        <v>34</v>
      </c>
      <c r="T1257" s="122">
        <v>44032</v>
      </c>
      <c r="U1257" s="122"/>
      <c r="V1257" s="122"/>
      <c r="W1257" s="122"/>
      <c r="X1257" s="122"/>
      <c r="Y1257" s="127" t="s">
        <v>3064</v>
      </c>
    </row>
    <row r="1258" spans="1:25">
      <c r="A1258" s="116">
        <v>1258</v>
      </c>
      <c r="B1258" s="166">
        <v>43892</v>
      </c>
      <c r="C1258" s="118">
        <f t="shared" si="61"/>
        <v>3</v>
      </c>
      <c r="D1258" s="120" t="s">
        <v>252</v>
      </c>
      <c r="E1258" s="119" t="s">
        <v>3065</v>
      </c>
      <c r="F1258" s="211" t="s">
        <v>3066</v>
      </c>
      <c r="G1258" s="119" t="s">
        <v>3067</v>
      </c>
      <c r="H1258" s="119" t="s">
        <v>97</v>
      </c>
      <c r="I1258" s="119" t="s">
        <v>42</v>
      </c>
      <c r="K1258" s="120"/>
      <c r="L1258" s="120" t="s">
        <v>32</v>
      </c>
      <c r="M1258" s="130" t="s">
        <v>33</v>
      </c>
      <c r="N1258" s="232">
        <v>43893</v>
      </c>
      <c r="O1258" s="157">
        <v>44391</v>
      </c>
      <c r="P1258" s="124">
        <f t="shared" si="62"/>
        <v>7</v>
      </c>
      <c r="Q1258" s="127">
        <v>3</v>
      </c>
      <c r="R1258" s="125">
        <f t="shared" ca="1" si="63"/>
        <v>287</v>
      </c>
      <c r="S1258" s="119" t="s">
        <v>55</v>
      </c>
      <c r="T1258" s="122"/>
      <c r="U1258" s="122"/>
      <c r="V1258" s="122"/>
      <c r="W1258" s="122"/>
      <c r="X1258" s="122"/>
      <c r="Y1258" s="127" t="s">
        <v>1211</v>
      </c>
    </row>
    <row r="1259" spans="1:25">
      <c r="A1259" s="116">
        <v>1259</v>
      </c>
      <c r="B1259" s="166">
        <v>43892</v>
      </c>
      <c r="C1259" s="118">
        <f t="shared" si="61"/>
        <v>3</v>
      </c>
      <c r="D1259" s="119" t="s">
        <v>37</v>
      </c>
      <c r="E1259" s="119" t="s">
        <v>3068</v>
      </c>
      <c r="F1259" s="211"/>
      <c r="G1259" s="119" t="s">
        <v>639</v>
      </c>
      <c r="H1259" s="119"/>
      <c r="I1259" s="119" t="s">
        <v>42</v>
      </c>
      <c r="K1259" s="120"/>
      <c r="L1259" s="120" t="s">
        <v>32</v>
      </c>
      <c r="M1259" s="120" t="s">
        <v>33</v>
      </c>
      <c r="N1259" s="232">
        <v>43899</v>
      </c>
      <c r="O1259" s="232">
        <v>44028</v>
      </c>
      <c r="P1259" s="124">
        <f t="shared" si="62"/>
        <v>7</v>
      </c>
      <c r="Q1259" s="127">
        <v>2</v>
      </c>
      <c r="R1259" s="125">
        <f t="shared" ca="1" si="63"/>
        <v>650</v>
      </c>
      <c r="S1259" s="119"/>
      <c r="T1259" s="122"/>
      <c r="U1259" s="122"/>
      <c r="V1259" s="122"/>
      <c r="W1259" s="122"/>
      <c r="X1259" s="122"/>
      <c r="Y1259" s="127" t="s">
        <v>356</v>
      </c>
    </row>
    <row r="1260" spans="1:25">
      <c r="A1260" s="116">
        <v>1260</v>
      </c>
      <c r="B1260" s="166">
        <v>43892</v>
      </c>
      <c r="C1260" s="118">
        <f t="shared" si="61"/>
        <v>3</v>
      </c>
      <c r="D1260" s="119" t="s">
        <v>37</v>
      </c>
      <c r="E1260" s="119" t="s">
        <v>3069</v>
      </c>
      <c r="F1260" s="211"/>
      <c r="G1260" s="119" t="s">
        <v>2859</v>
      </c>
      <c r="H1260" s="119"/>
      <c r="I1260" s="119" t="s">
        <v>42</v>
      </c>
      <c r="K1260" s="120"/>
      <c r="L1260" s="120" t="s">
        <v>32</v>
      </c>
      <c r="M1260" s="130" t="s">
        <v>33</v>
      </c>
      <c r="N1260" s="232">
        <v>43894</v>
      </c>
      <c r="O1260" s="232">
        <v>44000</v>
      </c>
      <c r="P1260" s="124">
        <f t="shared" si="62"/>
        <v>6</v>
      </c>
      <c r="Q1260" s="127">
        <v>2</v>
      </c>
      <c r="R1260" s="125">
        <f t="shared" ca="1" si="63"/>
        <v>678</v>
      </c>
      <c r="S1260" s="119"/>
      <c r="T1260" s="122"/>
      <c r="U1260" s="122"/>
      <c r="V1260" s="122"/>
      <c r="W1260" s="122"/>
      <c r="X1260" s="122"/>
      <c r="Y1260" s="127" t="s">
        <v>356</v>
      </c>
    </row>
    <row r="1261" spans="1:25">
      <c r="A1261" s="116">
        <v>1261</v>
      </c>
      <c r="B1261" s="166">
        <v>43892</v>
      </c>
      <c r="C1261" s="118">
        <f t="shared" si="61"/>
        <v>3</v>
      </c>
      <c r="D1261" s="119" t="s">
        <v>37</v>
      </c>
      <c r="E1261" s="119" t="s">
        <v>3070</v>
      </c>
      <c r="F1261" s="211"/>
      <c r="G1261" s="119" t="s">
        <v>2948</v>
      </c>
      <c r="H1261" s="119"/>
      <c r="I1261" s="119" t="s">
        <v>42</v>
      </c>
      <c r="K1261" s="120"/>
      <c r="L1261" s="120" t="s">
        <v>32</v>
      </c>
      <c r="M1261" s="130" t="s">
        <v>33</v>
      </c>
      <c r="N1261" s="232">
        <v>43894</v>
      </c>
      <c r="O1261" s="232">
        <v>44028</v>
      </c>
      <c r="P1261" s="124">
        <f t="shared" si="62"/>
        <v>7</v>
      </c>
      <c r="Q1261" s="127">
        <v>2</v>
      </c>
      <c r="R1261" s="125">
        <f t="shared" ca="1" si="63"/>
        <v>650</v>
      </c>
      <c r="S1261" s="119"/>
      <c r="T1261" s="122"/>
      <c r="U1261" s="122"/>
      <c r="V1261" s="122"/>
      <c r="W1261" s="122"/>
      <c r="X1261" s="122"/>
      <c r="Y1261" s="127" t="s">
        <v>356</v>
      </c>
    </row>
    <row r="1262" spans="1:25">
      <c r="A1262" s="116">
        <v>1262</v>
      </c>
      <c r="B1262" s="166">
        <v>43892</v>
      </c>
      <c r="C1262" s="118">
        <f t="shared" si="61"/>
        <v>3</v>
      </c>
      <c r="D1262" s="119" t="s">
        <v>37</v>
      </c>
      <c r="E1262" s="119" t="s">
        <v>3071</v>
      </c>
      <c r="F1262" s="211"/>
      <c r="G1262" s="119" t="s">
        <v>794</v>
      </c>
      <c r="H1262" s="119"/>
      <c r="I1262" s="121" t="s">
        <v>42</v>
      </c>
      <c r="J1262" s="119" t="s">
        <v>82</v>
      </c>
      <c r="K1262" s="120"/>
      <c r="L1262" s="120" t="s">
        <v>32</v>
      </c>
      <c r="M1262" s="130" t="s">
        <v>33</v>
      </c>
      <c r="N1262" s="232">
        <v>43894</v>
      </c>
      <c r="O1262" s="232">
        <v>44028</v>
      </c>
      <c r="P1262" s="124">
        <f t="shared" si="62"/>
        <v>7</v>
      </c>
      <c r="Q1262" s="127">
        <v>2</v>
      </c>
      <c r="R1262" s="125">
        <f t="shared" ca="1" si="63"/>
        <v>650</v>
      </c>
      <c r="S1262" s="119"/>
      <c r="T1262" s="122"/>
      <c r="U1262" s="122"/>
      <c r="V1262" s="122"/>
      <c r="W1262" s="122"/>
      <c r="X1262" s="122"/>
      <c r="Y1262" s="127" t="s">
        <v>356</v>
      </c>
    </row>
    <row r="1263" spans="1:25">
      <c r="A1263" s="116">
        <v>1263</v>
      </c>
      <c r="B1263" s="166">
        <v>43899</v>
      </c>
      <c r="C1263" s="118">
        <f t="shared" si="61"/>
        <v>3</v>
      </c>
      <c r="D1263" s="120" t="s">
        <v>37</v>
      </c>
      <c r="E1263" s="119" t="s">
        <v>3072</v>
      </c>
      <c r="F1263" s="211"/>
      <c r="G1263" s="119" t="s">
        <v>3073</v>
      </c>
      <c r="H1263" s="119"/>
      <c r="I1263" s="119" t="s">
        <v>42</v>
      </c>
      <c r="K1263" s="120"/>
      <c r="L1263" s="120" t="s">
        <v>32</v>
      </c>
      <c r="M1263" s="130" t="s">
        <v>33</v>
      </c>
      <c r="N1263" s="232">
        <v>43900</v>
      </c>
      <c r="O1263" s="232"/>
      <c r="P1263" s="124">
        <f t="shared" si="62"/>
        <v>0</v>
      </c>
      <c r="Q1263" s="125"/>
      <c r="R1263" s="125">
        <f ca="1">TODAY()-N1263</f>
        <v>778</v>
      </c>
      <c r="S1263" s="119" t="s">
        <v>92</v>
      </c>
      <c r="T1263" s="122"/>
      <c r="U1263" s="122"/>
      <c r="V1263" s="122"/>
      <c r="W1263" s="122"/>
      <c r="X1263" s="122"/>
      <c r="Y1263" s="127"/>
    </row>
    <row r="1264" spans="1:25" ht="14.4">
      <c r="A1264" s="116">
        <v>1264</v>
      </c>
      <c r="B1264" s="166">
        <v>43969</v>
      </c>
      <c r="C1264" s="118">
        <f t="shared" si="61"/>
        <v>5</v>
      </c>
      <c r="D1264" s="120" t="s">
        <v>37</v>
      </c>
      <c r="E1264" s="119" t="s">
        <v>3074</v>
      </c>
      <c r="F1264" s="211" t="s">
        <v>3075</v>
      </c>
      <c r="G1264" t="s">
        <v>3076</v>
      </c>
      <c r="H1264" s="119"/>
      <c r="I1264" s="119" t="s">
        <v>42</v>
      </c>
      <c r="J1264" s="121" t="s">
        <v>211</v>
      </c>
      <c r="K1264" s="120"/>
      <c r="L1264" s="120" t="s">
        <v>32</v>
      </c>
      <c r="M1264" s="120" t="s">
        <v>33</v>
      </c>
      <c r="N1264" s="232">
        <v>43972</v>
      </c>
      <c r="O1264" s="232">
        <v>44000</v>
      </c>
      <c r="P1264" s="124">
        <f t="shared" si="62"/>
        <v>6</v>
      </c>
      <c r="Q1264" s="125">
        <v>1</v>
      </c>
      <c r="R1264" s="125">
        <f t="shared" ref="R1264:R1270" ca="1" si="64">TODAY()-O1264</f>
        <v>678</v>
      </c>
      <c r="S1264" s="119" t="s">
        <v>92</v>
      </c>
      <c r="T1264" s="122">
        <v>44005</v>
      </c>
      <c r="U1264" s="122"/>
      <c r="V1264" s="122"/>
      <c r="W1264" s="122"/>
      <c r="X1264" s="122"/>
      <c r="Y1264" s="127" t="s">
        <v>3077</v>
      </c>
    </row>
    <row r="1265" spans="1:25" ht="27.6">
      <c r="A1265" s="116">
        <v>1265</v>
      </c>
      <c r="B1265" s="166">
        <v>43969</v>
      </c>
      <c r="C1265" s="118">
        <f t="shared" si="61"/>
        <v>5</v>
      </c>
      <c r="D1265" s="119" t="s">
        <v>37</v>
      </c>
      <c r="E1265" s="119" t="s">
        <v>3078</v>
      </c>
      <c r="F1265" s="211" t="s">
        <v>3079</v>
      </c>
      <c r="G1265" s="119" t="s">
        <v>3080</v>
      </c>
      <c r="H1265" s="119"/>
      <c r="I1265" s="119" t="s">
        <v>42</v>
      </c>
      <c r="J1265" s="119" t="s">
        <v>43</v>
      </c>
      <c r="K1265" s="120"/>
      <c r="L1265" s="120" t="s">
        <v>32</v>
      </c>
      <c r="M1265" s="120" t="s">
        <v>33</v>
      </c>
      <c r="N1265" s="232">
        <v>43972</v>
      </c>
      <c r="O1265" s="232">
        <v>44028</v>
      </c>
      <c r="P1265" s="124">
        <f t="shared" si="62"/>
        <v>7</v>
      </c>
      <c r="Q1265" s="127">
        <v>2</v>
      </c>
      <c r="R1265" s="125">
        <f t="shared" ca="1" si="64"/>
        <v>650</v>
      </c>
      <c r="S1265" s="119"/>
      <c r="T1265" s="122"/>
      <c r="U1265" s="122"/>
      <c r="V1265" s="122"/>
      <c r="W1265" s="122"/>
      <c r="X1265" s="122"/>
      <c r="Y1265" s="127" t="s">
        <v>356</v>
      </c>
    </row>
    <row r="1266" spans="1:25" ht="27.6">
      <c r="A1266" s="116">
        <v>1266</v>
      </c>
      <c r="B1266" s="166">
        <v>43969</v>
      </c>
      <c r="C1266" s="118">
        <f t="shared" si="61"/>
        <v>5</v>
      </c>
      <c r="D1266" s="120" t="s">
        <v>252</v>
      </c>
      <c r="E1266" s="119" t="s">
        <v>3081</v>
      </c>
      <c r="F1266" s="211" t="s">
        <v>3082</v>
      </c>
      <c r="G1266" s="119" t="s">
        <v>3083</v>
      </c>
      <c r="H1266" s="119" t="s">
        <v>86</v>
      </c>
      <c r="I1266" s="119" t="s">
        <v>42</v>
      </c>
      <c r="K1266" s="120"/>
      <c r="L1266" s="120" t="s">
        <v>32</v>
      </c>
      <c r="M1266" s="130" t="s">
        <v>33</v>
      </c>
      <c r="N1266" s="232">
        <v>43972</v>
      </c>
      <c r="O1266" s="232">
        <v>44357</v>
      </c>
      <c r="P1266" s="124">
        <f t="shared" si="62"/>
        <v>6</v>
      </c>
      <c r="Q1266" s="127">
        <v>3</v>
      </c>
      <c r="R1266" s="125">
        <f t="shared" ca="1" si="64"/>
        <v>321</v>
      </c>
      <c r="S1266" s="119" t="s">
        <v>55</v>
      </c>
      <c r="T1266" s="122"/>
      <c r="U1266" s="122"/>
      <c r="V1266" s="122"/>
      <c r="W1266" s="122"/>
      <c r="X1266" s="122"/>
      <c r="Y1266" s="127" t="s">
        <v>1211</v>
      </c>
    </row>
    <row r="1267" spans="1:25">
      <c r="A1267" s="116">
        <v>1267</v>
      </c>
      <c r="B1267" s="166">
        <v>43969</v>
      </c>
      <c r="C1267" s="118">
        <f t="shared" si="61"/>
        <v>5</v>
      </c>
      <c r="D1267" s="120" t="s">
        <v>252</v>
      </c>
      <c r="E1267" s="119" t="s">
        <v>3084</v>
      </c>
      <c r="F1267" s="211" t="s">
        <v>3085</v>
      </c>
      <c r="G1267" s="119" t="s">
        <v>3086</v>
      </c>
      <c r="H1267" s="119" t="s">
        <v>86</v>
      </c>
      <c r="I1267" s="119" t="s">
        <v>42</v>
      </c>
      <c r="K1267" s="120" t="s">
        <v>65</v>
      </c>
      <c r="L1267" s="120" t="s">
        <v>32</v>
      </c>
      <c r="M1267" s="130" t="s">
        <v>33</v>
      </c>
      <c r="N1267" s="232">
        <v>43977</v>
      </c>
      <c r="O1267" s="232">
        <v>44392</v>
      </c>
      <c r="P1267" s="124">
        <f t="shared" si="62"/>
        <v>7</v>
      </c>
      <c r="Q1267" s="125">
        <v>2</v>
      </c>
      <c r="R1267" s="125">
        <f t="shared" ca="1" si="64"/>
        <v>286</v>
      </c>
      <c r="S1267" s="119" t="s">
        <v>135</v>
      </c>
      <c r="T1267" s="122">
        <v>44001</v>
      </c>
      <c r="U1267" s="122"/>
      <c r="V1267" s="122"/>
      <c r="W1267" s="122"/>
      <c r="X1267" s="122"/>
      <c r="Y1267" s="127" t="s">
        <v>1211</v>
      </c>
    </row>
    <row r="1268" spans="1:25" ht="27.6">
      <c r="A1268" s="116">
        <v>1268</v>
      </c>
      <c r="B1268" s="166">
        <v>43969</v>
      </c>
      <c r="C1268" s="118">
        <f t="shared" si="61"/>
        <v>5</v>
      </c>
      <c r="D1268" s="120" t="s">
        <v>252</v>
      </c>
      <c r="E1268" s="119" t="s">
        <v>3087</v>
      </c>
      <c r="F1268" s="211" t="s">
        <v>3088</v>
      </c>
      <c r="G1268" s="119" t="s">
        <v>2779</v>
      </c>
      <c r="H1268" s="119" t="s">
        <v>86</v>
      </c>
      <c r="I1268" s="119" t="s">
        <v>42</v>
      </c>
      <c r="K1268" s="120"/>
      <c r="L1268" s="120" t="s">
        <v>32</v>
      </c>
      <c r="M1268" s="120" t="s">
        <v>33</v>
      </c>
      <c r="N1268" s="232">
        <v>43973</v>
      </c>
      <c r="O1268" s="157">
        <v>44391</v>
      </c>
      <c r="P1268" s="124">
        <f t="shared" si="62"/>
        <v>7</v>
      </c>
      <c r="Q1268" s="125">
        <v>3</v>
      </c>
      <c r="R1268" s="125">
        <f t="shared" ca="1" si="64"/>
        <v>287</v>
      </c>
      <c r="S1268" s="119" t="s">
        <v>55</v>
      </c>
      <c r="T1268" s="122"/>
      <c r="U1268" s="122"/>
      <c r="V1268" s="122"/>
      <c r="W1268" s="122"/>
      <c r="X1268" s="122"/>
      <c r="Y1268" s="127" t="s">
        <v>1211</v>
      </c>
    </row>
    <row r="1269" spans="1:25">
      <c r="A1269" s="116">
        <v>1269</v>
      </c>
      <c r="B1269" s="166">
        <v>43969</v>
      </c>
      <c r="C1269" s="118">
        <f t="shared" si="61"/>
        <v>5</v>
      </c>
      <c r="D1269" s="120" t="s">
        <v>252</v>
      </c>
      <c r="E1269" s="119" t="s">
        <v>3089</v>
      </c>
      <c r="F1269" s="211" t="s">
        <v>3090</v>
      </c>
      <c r="G1269" s="119" t="s">
        <v>2779</v>
      </c>
      <c r="H1269" s="119" t="s">
        <v>86</v>
      </c>
      <c r="I1269" s="119" t="s">
        <v>42</v>
      </c>
      <c r="K1269" s="120"/>
      <c r="L1269" s="120" t="s">
        <v>32</v>
      </c>
      <c r="M1269" s="130" t="s">
        <v>33</v>
      </c>
      <c r="N1269" s="232">
        <v>43972</v>
      </c>
      <c r="O1269" s="232">
        <v>44357</v>
      </c>
      <c r="P1269" s="124">
        <f t="shared" si="62"/>
        <v>6</v>
      </c>
      <c r="Q1269" s="125">
        <v>3</v>
      </c>
      <c r="R1269" s="125">
        <f t="shared" ca="1" si="64"/>
        <v>321</v>
      </c>
      <c r="S1269" s="130" t="s">
        <v>55</v>
      </c>
      <c r="T1269" s="132"/>
      <c r="U1269" s="132"/>
      <c r="V1269" s="132"/>
      <c r="W1269" s="132"/>
      <c r="X1269" s="132"/>
      <c r="Y1269" s="134" t="s">
        <v>1211</v>
      </c>
    </row>
    <row r="1270" spans="1:25">
      <c r="A1270" s="116">
        <v>1270</v>
      </c>
      <c r="B1270" s="166">
        <v>43969</v>
      </c>
      <c r="C1270" s="118">
        <f t="shared" si="61"/>
        <v>5</v>
      </c>
      <c r="D1270" s="120" t="s">
        <v>252</v>
      </c>
      <c r="E1270" s="119" t="s">
        <v>3091</v>
      </c>
      <c r="F1270" s="211" t="s">
        <v>3092</v>
      </c>
      <c r="G1270" s="119" t="s">
        <v>3093</v>
      </c>
      <c r="H1270" s="119" t="s">
        <v>86</v>
      </c>
      <c r="I1270" s="119" t="s">
        <v>42</v>
      </c>
      <c r="K1270" s="120"/>
      <c r="L1270" s="120" t="s">
        <v>32</v>
      </c>
      <c r="M1270" s="130" t="s">
        <v>33</v>
      </c>
      <c r="N1270" s="233">
        <v>43977</v>
      </c>
      <c r="O1270" s="232">
        <v>44357</v>
      </c>
      <c r="P1270" s="124">
        <f t="shared" si="62"/>
        <v>6</v>
      </c>
      <c r="Q1270" s="125">
        <v>3</v>
      </c>
      <c r="R1270" s="125">
        <f t="shared" ca="1" si="64"/>
        <v>321</v>
      </c>
      <c r="S1270" s="130" t="s">
        <v>55</v>
      </c>
      <c r="T1270" s="132"/>
      <c r="U1270" s="132"/>
      <c r="V1270" s="132"/>
      <c r="W1270" s="132"/>
      <c r="X1270" s="132"/>
      <c r="Y1270" s="134" t="s">
        <v>1211</v>
      </c>
    </row>
    <row r="1271" spans="1:25">
      <c r="A1271" s="116">
        <v>1271</v>
      </c>
      <c r="B1271" s="166">
        <v>43969</v>
      </c>
      <c r="C1271" s="118">
        <f t="shared" si="61"/>
        <v>5</v>
      </c>
      <c r="D1271" s="120" t="s">
        <v>37</v>
      </c>
      <c r="E1271" s="119" t="s">
        <v>3094</v>
      </c>
      <c r="F1271" s="211"/>
      <c r="G1271" s="119" t="s">
        <v>3095</v>
      </c>
      <c r="H1271" s="119"/>
      <c r="I1271" s="119" t="s">
        <v>42</v>
      </c>
      <c r="K1271" s="120"/>
      <c r="L1271" s="120" t="s">
        <v>32</v>
      </c>
      <c r="M1271" s="130" t="s">
        <v>33</v>
      </c>
      <c r="N1271" s="232">
        <v>43972</v>
      </c>
      <c r="O1271" s="232"/>
      <c r="P1271" s="124">
        <f t="shared" si="62"/>
        <v>0</v>
      </c>
      <c r="Q1271" s="125"/>
      <c r="R1271" s="125">
        <f ca="1">TODAY()-N1271</f>
        <v>706</v>
      </c>
      <c r="S1271" s="130" t="s">
        <v>92</v>
      </c>
      <c r="T1271" s="132"/>
      <c r="U1271" s="132"/>
      <c r="V1271" s="132"/>
      <c r="W1271" s="132"/>
      <c r="X1271" s="132"/>
      <c r="Y1271" s="134"/>
    </row>
    <row r="1272" spans="1:25">
      <c r="A1272" s="116">
        <v>1272</v>
      </c>
      <c r="B1272" s="166">
        <v>43969</v>
      </c>
      <c r="C1272" s="118">
        <f t="shared" si="61"/>
        <v>5</v>
      </c>
      <c r="D1272" s="120" t="s">
        <v>37</v>
      </c>
      <c r="E1272" s="119" t="s">
        <v>3096</v>
      </c>
      <c r="F1272" s="211"/>
      <c r="G1272" s="119" t="s">
        <v>3097</v>
      </c>
      <c r="H1272" s="119"/>
      <c r="I1272" s="119" t="s">
        <v>196</v>
      </c>
      <c r="J1272" s="119" t="s">
        <v>196</v>
      </c>
      <c r="K1272" s="120"/>
      <c r="L1272" s="120" t="s">
        <v>32</v>
      </c>
      <c r="M1272" s="130" t="s">
        <v>33</v>
      </c>
      <c r="N1272" s="233">
        <v>43973</v>
      </c>
      <c r="O1272" s="233"/>
      <c r="P1272" s="124">
        <f t="shared" si="62"/>
        <v>0</v>
      </c>
      <c r="Q1272" s="133"/>
      <c r="R1272" s="125">
        <f ca="1">TODAY()-N1272</f>
        <v>705</v>
      </c>
      <c r="S1272" s="130" t="s">
        <v>92</v>
      </c>
      <c r="T1272" s="132"/>
      <c r="U1272" s="132"/>
      <c r="V1272" s="132"/>
      <c r="W1272" s="132"/>
      <c r="X1272" s="132"/>
      <c r="Y1272" s="134"/>
    </row>
    <row r="1273" spans="1:25">
      <c r="A1273" s="116">
        <v>1273</v>
      </c>
      <c r="B1273" s="166">
        <v>43969</v>
      </c>
      <c r="C1273" s="118">
        <f t="shared" si="61"/>
        <v>5</v>
      </c>
      <c r="D1273" s="119" t="s">
        <v>37</v>
      </c>
      <c r="E1273" s="119" t="s">
        <v>3098</v>
      </c>
      <c r="F1273" s="211" t="s">
        <v>3099</v>
      </c>
      <c r="G1273" s="119" t="s">
        <v>3097</v>
      </c>
      <c r="H1273" s="119"/>
      <c r="I1273" s="119" t="s">
        <v>42</v>
      </c>
      <c r="J1273" s="121" t="s">
        <v>91</v>
      </c>
      <c r="K1273" s="120"/>
      <c r="L1273" s="120" t="s">
        <v>32</v>
      </c>
      <c r="M1273" s="130" t="s">
        <v>33</v>
      </c>
      <c r="N1273" s="233">
        <v>43972</v>
      </c>
      <c r="O1273" s="233">
        <v>44000</v>
      </c>
      <c r="P1273" s="124">
        <f t="shared" si="62"/>
        <v>6</v>
      </c>
      <c r="Q1273" s="133">
        <v>1</v>
      </c>
      <c r="R1273" s="125">
        <f t="shared" ref="R1273:R1282" ca="1" si="65">TODAY()-O1273</f>
        <v>678</v>
      </c>
      <c r="S1273" s="130" t="s">
        <v>92</v>
      </c>
      <c r="T1273" s="132">
        <v>44002</v>
      </c>
      <c r="U1273" s="132"/>
      <c r="V1273" s="132"/>
      <c r="W1273" s="132"/>
      <c r="X1273" s="132"/>
      <c r="Y1273" s="134" t="s">
        <v>3100</v>
      </c>
    </row>
    <row r="1274" spans="1:25" ht="27.6">
      <c r="A1274" s="116">
        <v>1274</v>
      </c>
      <c r="B1274" s="166">
        <v>43969</v>
      </c>
      <c r="C1274" s="118">
        <f t="shared" si="61"/>
        <v>5</v>
      </c>
      <c r="D1274" s="119" t="s">
        <v>37</v>
      </c>
      <c r="E1274" s="119" t="s">
        <v>3101</v>
      </c>
      <c r="F1274" s="211" t="s">
        <v>3102</v>
      </c>
      <c r="G1274" s="119" t="s">
        <v>3097</v>
      </c>
      <c r="H1274" s="119"/>
      <c r="J1274" s="119" t="s">
        <v>49</v>
      </c>
      <c r="K1274" s="120"/>
      <c r="L1274" s="120" t="s">
        <v>32</v>
      </c>
      <c r="M1274" s="130" t="s">
        <v>33</v>
      </c>
      <c r="N1274" s="233">
        <v>43972</v>
      </c>
      <c r="O1274" s="232">
        <v>44029</v>
      </c>
      <c r="P1274" s="124">
        <f t="shared" si="62"/>
        <v>7</v>
      </c>
      <c r="Q1274" s="125">
        <v>2</v>
      </c>
      <c r="R1274" s="125">
        <f t="shared" ca="1" si="65"/>
        <v>649</v>
      </c>
      <c r="S1274" s="130"/>
      <c r="T1274" s="132"/>
      <c r="U1274" s="132"/>
      <c r="V1274" s="132"/>
      <c r="W1274" s="132"/>
      <c r="X1274" s="132"/>
      <c r="Y1274" s="134" t="s">
        <v>356</v>
      </c>
    </row>
    <row r="1275" spans="1:25">
      <c r="A1275" s="116">
        <v>1275</v>
      </c>
      <c r="B1275" s="166">
        <v>43969</v>
      </c>
      <c r="C1275" s="118">
        <f t="shared" si="61"/>
        <v>5</v>
      </c>
      <c r="D1275" s="120" t="s">
        <v>252</v>
      </c>
      <c r="E1275" s="119" t="s">
        <v>3103</v>
      </c>
      <c r="F1275" s="211" t="s">
        <v>3104</v>
      </c>
      <c r="G1275" s="119" t="s">
        <v>3105</v>
      </c>
      <c r="H1275" s="119" t="s">
        <v>53</v>
      </c>
      <c r="I1275" s="119" t="s">
        <v>42</v>
      </c>
      <c r="K1275" s="120"/>
      <c r="L1275" s="120" t="s">
        <v>32</v>
      </c>
      <c r="M1275" s="120" t="s">
        <v>33</v>
      </c>
      <c r="N1275" s="233">
        <v>43977</v>
      </c>
      <c r="O1275" s="232">
        <v>44389</v>
      </c>
      <c r="P1275" s="124">
        <f t="shared" si="62"/>
        <v>7</v>
      </c>
      <c r="Q1275" s="125">
        <v>3</v>
      </c>
      <c r="R1275" s="125">
        <f t="shared" ca="1" si="65"/>
        <v>289</v>
      </c>
      <c r="S1275" s="130" t="s">
        <v>92</v>
      </c>
      <c r="T1275" s="132">
        <v>44389</v>
      </c>
      <c r="U1275" s="132"/>
      <c r="V1275" s="132"/>
      <c r="W1275" s="132"/>
      <c r="X1275" s="132"/>
      <c r="Y1275" s="134" t="s">
        <v>1211</v>
      </c>
    </row>
    <row r="1276" spans="1:25">
      <c r="A1276" s="116">
        <v>1276</v>
      </c>
      <c r="B1276" s="166">
        <v>43969</v>
      </c>
      <c r="C1276" s="118">
        <f t="shared" si="61"/>
        <v>5</v>
      </c>
      <c r="D1276" s="119" t="s">
        <v>37</v>
      </c>
      <c r="E1276" s="119" t="s">
        <v>3106</v>
      </c>
      <c r="F1276" s="211" t="s">
        <v>3107</v>
      </c>
      <c r="G1276" s="119" t="s">
        <v>3105</v>
      </c>
      <c r="H1276" s="119"/>
      <c r="I1276" s="121" t="s">
        <v>42</v>
      </c>
      <c r="J1276" s="119" t="s">
        <v>417</v>
      </c>
      <c r="K1276" s="120"/>
      <c r="L1276" s="120" t="s">
        <v>32</v>
      </c>
      <c r="M1276" s="130" t="s">
        <v>33</v>
      </c>
      <c r="N1276" s="233">
        <v>43973</v>
      </c>
      <c r="O1276" s="233">
        <v>44000</v>
      </c>
      <c r="P1276" s="124">
        <f t="shared" si="62"/>
        <v>6</v>
      </c>
      <c r="Q1276" s="133">
        <v>1</v>
      </c>
      <c r="R1276" s="125">
        <f t="shared" ca="1" si="65"/>
        <v>678</v>
      </c>
      <c r="S1276" s="130" t="s">
        <v>92</v>
      </c>
      <c r="T1276" s="132">
        <v>44000</v>
      </c>
      <c r="U1276" s="132"/>
      <c r="V1276" s="132"/>
      <c r="W1276" s="132"/>
      <c r="X1276" s="132"/>
      <c r="Y1276" s="134" t="s">
        <v>356</v>
      </c>
    </row>
    <row r="1277" spans="1:25" ht="27.6">
      <c r="A1277" s="116">
        <v>1277</v>
      </c>
      <c r="B1277" s="166">
        <v>43969</v>
      </c>
      <c r="C1277" s="118">
        <f t="shared" si="61"/>
        <v>5</v>
      </c>
      <c r="D1277" s="120" t="s">
        <v>252</v>
      </c>
      <c r="E1277" s="119" t="s">
        <v>3108</v>
      </c>
      <c r="F1277" s="211" t="s">
        <v>3109</v>
      </c>
      <c r="G1277" s="119" t="s">
        <v>603</v>
      </c>
      <c r="H1277" s="119" t="s">
        <v>53</v>
      </c>
      <c r="I1277" s="119" t="s">
        <v>42</v>
      </c>
      <c r="K1277" s="120"/>
      <c r="L1277" s="120" t="s">
        <v>32</v>
      </c>
      <c r="M1277" s="130" t="s">
        <v>33</v>
      </c>
      <c r="N1277" s="233">
        <v>43973</v>
      </c>
      <c r="O1277" s="232">
        <v>44389</v>
      </c>
      <c r="P1277" s="124">
        <f t="shared" si="62"/>
        <v>7</v>
      </c>
      <c r="Q1277" s="125">
        <v>3</v>
      </c>
      <c r="R1277" s="125">
        <f t="shared" ca="1" si="65"/>
        <v>289</v>
      </c>
      <c r="S1277" s="130" t="s">
        <v>55</v>
      </c>
      <c r="T1277" s="132"/>
      <c r="U1277" s="132"/>
      <c r="V1277" s="132"/>
      <c r="W1277" s="132"/>
      <c r="X1277" s="132"/>
      <c r="Y1277" s="134" t="s">
        <v>1211</v>
      </c>
    </row>
    <row r="1278" spans="1:25" ht="27.6">
      <c r="A1278" s="116">
        <v>1278</v>
      </c>
      <c r="B1278" s="166">
        <v>43969</v>
      </c>
      <c r="C1278" s="118">
        <f t="shared" si="61"/>
        <v>5</v>
      </c>
      <c r="D1278" s="119" t="s">
        <v>37</v>
      </c>
      <c r="E1278" s="119" t="s">
        <v>3110</v>
      </c>
      <c r="F1278" s="211" t="s">
        <v>3111</v>
      </c>
      <c r="G1278" s="119" t="s">
        <v>85</v>
      </c>
      <c r="H1278" s="119"/>
      <c r="I1278" s="121" t="s">
        <v>42</v>
      </c>
      <c r="J1278" s="142" t="s">
        <v>2268</v>
      </c>
      <c r="K1278" s="120"/>
      <c r="L1278" s="120" t="s">
        <v>32</v>
      </c>
      <c r="M1278" s="130" t="s">
        <v>33</v>
      </c>
      <c r="N1278" s="233">
        <v>43978</v>
      </c>
      <c r="O1278" s="232">
        <v>44029</v>
      </c>
      <c r="P1278" s="124">
        <f t="shared" si="62"/>
        <v>7</v>
      </c>
      <c r="Q1278" s="125">
        <v>2</v>
      </c>
      <c r="R1278" s="125">
        <f t="shared" ca="1" si="65"/>
        <v>649</v>
      </c>
      <c r="S1278" s="130" t="s">
        <v>92</v>
      </c>
      <c r="T1278" s="132">
        <v>44033</v>
      </c>
      <c r="U1278" s="132"/>
      <c r="V1278" s="132"/>
      <c r="W1278" s="132"/>
      <c r="X1278" s="132"/>
      <c r="Y1278" s="134" t="s">
        <v>356</v>
      </c>
    </row>
    <row r="1279" spans="1:25" ht="27.6">
      <c r="A1279" s="116">
        <v>1279</v>
      </c>
      <c r="B1279" s="166">
        <v>43969</v>
      </c>
      <c r="C1279" s="118">
        <f t="shared" si="61"/>
        <v>5</v>
      </c>
      <c r="D1279" s="119" t="s">
        <v>37</v>
      </c>
      <c r="E1279" s="119" t="s">
        <v>3112</v>
      </c>
      <c r="F1279" s="211" t="s">
        <v>3113</v>
      </c>
      <c r="G1279" s="119" t="s">
        <v>85</v>
      </c>
      <c r="H1279" s="119"/>
      <c r="I1279" s="119" t="s">
        <v>42</v>
      </c>
      <c r="J1279" s="119" t="s">
        <v>43</v>
      </c>
      <c r="K1279" s="120"/>
      <c r="L1279" s="120" t="s">
        <v>32</v>
      </c>
      <c r="M1279" s="130" t="s">
        <v>33</v>
      </c>
      <c r="N1279" s="233">
        <v>43973</v>
      </c>
      <c r="O1279" s="232">
        <v>44029</v>
      </c>
      <c r="P1279" s="124">
        <f t="shared" si="62"/>
        <v>7</v>
      </c>
      <c r="Q1279" s="125">
        <v>2</v>
      </c>
      <c r="R1279" s="125">
        <f t="shared" ca="1" si="65"/>
        <v>649</v>
      </c>
      <c r="S1279" s="130"/>
      <c r="T1279" s="132"/>
      <c r="U1279" s="132"/>
      <c r="V1279" s="132"/>
      <c r="W1279" s="132"/>
      <c r="X1279" s="132"/>
      <c r="Y1279" s="134" t="s">
        <v>356</v>
      </c>
    </row>
    <row r="1280" spans="1:25" ht="27.6">
      <c r="A1280" s="116">
        <v>1280</v>
      </c>
      <c r="B1280" s="166"/>
      <c r="C1280" s="118">
        <f t="shared" si="61"/>
        <v>0</v>
      </c>
      <c r="D1280" s="119" t="s">
        <v>252</v>
      </c>
      <c r="E1280" s="119" t="s">
        <v>3114</v>
      </c>
      <c r="F1280" s="211" t="s">
        <v>3115</v>
      </c>
      <c r="G1280" s="119" t="s">
        <v>3116</v>
      </c>
      <c r="H1280" s="119" t="s">
        <v>53</v>
      </c>
      <c r="I1280" s="119" t="s">
        <v>42</v>
      </c>
      <c r="J1280" s="121" t="s">
        <v>91</v>
      </c>
      <c r="K1280" s="120" t="s">
        <v>65</v>
      </c>
      <c r="L1280" s="120" t="s">
        <v>32</v>
      </c>
      <c r="M1280" s="130" t="s">
        <v>33</v>
      </c>
      <c r="N1280" s="233">
        <v>43973</v>
      </c>
      <c r="O1280" s="232">
        <v>44475</v>
      </c>
      <c r="P1280" s="124">
        <f t="shared" si="62"/>
        <v>10</v>
      </c>
      <c r="Q1280" s="125">
        <v>2</v>
      </c>
      <c r="R1280" s="125">
        <f t="shared" ca="1" si="65"/>
        <v>203</v>
      </c>
      <c r="S1280" s="130" t="s">
        <v>92</v>
      </c>
      <c r="T1280" s="132">
        <v>44603</v>
      </c>
      <c r="U1280" s="132"/>
      <c r="V1280" s="132"/>
      <c r="W1280" s="132"/>
      <c r="X1280" s="132"/>
      <c r="Y1280" s="134"/>
    </row>
    <row r="1281" spans="1:25">
      <c r="A1281" s="116">
        <v>1281</v>
      </c>
      <c r="B1281" s="166">
        <v>43969</v>
      </c>
      <c r="C1281" s="118">
        <f t="shared" si="61"/>
        <v>5</v>
      </c>
      <c r="D1281" s="119" t="s">
        <v>37</v>
      </c>
      <c r="E1281" s="119" t="s">
        <v>3117</v>
      </c>
      <c r="F1281" s="211" t="s">
        <v>3118</v>
      </c>
      <c r="G1281" s="119" t="s">
        <v>2731</v>
      </c>
      <c r="H1281" s="119"/>
      <c r="I1281" s="119" t="s">
        <v>63</v>
      </c>
      <c r="J1281" s="121" t="s">
        <v>64</v>
      </c>
      <c r="K1281" s="120"/>
      <c r="L1281" s="120" t="s">
        <v>32</v>
      </c>
      <c r="M1281" s="120" t="s">
        <v>33</v>
      </c>
      <c r="N1281" s="233">
        <v>43977</v>
      </c>
      <c r="O1281" s="233">
        <v>44029</v>
      </c>
      <c r="P1281" s="124">
        <f t="shared" si="62"/>
        <v>7</v>
      </c>
      <c r="Q1281" s="133">
        <v>2</v>
      </c>
      <c r="R1281" s="125">
        <f t="shared" ca="1" si="65"/>
        <v>649</v>
      </c>
      <c r="S1281" s="130" t="s">
        <v>92</v>
      </c>
      <c r="T1281" s="132">
        <v>44030</v>
      </c>
      <c r="U1281" s="132"/>
      <c r="V1281" s="132"/>
      <c r="W1281" s="132"/>
      <c r="X1281" s="132"/>
      <c r="Y1281" s="134" t="s">
        <v>356</v>
      </c>
    </row>
    <row r="1282" spans="1:25" ht="27.6">
      <c r="A1282" s="116">
        <v>1282</v>
      </c>
      <c r="B1282" s="166">
        <v>43969</v>
      </c>
      <c r="C1282" s="118">
        <f t="shared" si="61"/>
        <v>5</v>
      </c>
      <c r="D1282" s="119" t="s">
        <v>37</v>
      </c>
      <c r="E1282" s="119" t="s">
        <v>3119</v>
      </c>
      <c r="F1282" s="211" t="s">
        <v>3120</v>
      </c>
      <c r="G1282" s="119" t="s">
        <v>2731</v>
      </c>
      <c r="H1282" s="119"/>
      <c r="I1282" s="119" t="s">
        <v>42</v>
      </c>
      <c r="J1282" s="121" t="s">
        <v>199</v>
      </c>
      <c r="K1282" s="120"/>
      <c r="L1282" s="120" t="s">
        <v>32</v>
      </c>
      <c r="M1282" s="130" t="s">
        <v>33</v>
      </c>
      <c r="N1282" s="233">
        <v>43977</v>
      </c>
      <c r="O1282" s="233">
        <v>44000</v>
      </c>
      <c r="P1282" s="124">
        <f t="shared" si="62"/>
        <v>6</v>
      </c>
      <c r="Q1282" s="133">
        <v>1</v>
      </c>
      <c r="R1282" s="125">
        <f t="shared" ca="1" si="65"/>
        <v>678</v>
      </c>
      <c r="S1282" s="130" t="s">
        <v>92</v>
      </c>
      <c r="T1282" s="132">
        <v>44001</v>
      </c>
      <c r="U1282" s="132"/>
      <c r="V1282" s="132"/>
      <c r="W1282" s="132"/>
      <c r="X1282" s="132"/>
      <c r="Y1282" s="134" t="s">
        <v>356</v>
      </c>
    </row>
    <row r="1283" spans="1:25">
      <c r="A1283" s="116">
        <v>1283</v>
      </c>
      <c r="B1283" s="166">
        <v>43969</v>
      </c>
      <c r="C1283" s="118">
        <f t="shared" si="61"/>
        <v>5</v>
      </c>
      <c r="D1283" s="120" t="s">
        <v>37</v>
      </c>
      <c r="E1283" s="119" t="s">
        <v>3121</v>
      </c>
      <c r="F1283" s="211"/>
      <c r="G1283" s="119" t="s">
        <v>2731</v>
      </c>
      <c r="H1283" s="119"/>
      <c r="I1283" s="121" t="s">
        <v>42</v>
      </c>
      <c r="J1283" s="142" t="s">
        <v>2268</v>
      </c>
      <c r="K1283" s="120"/>
      <c r="L1283" s="120" t="s">
        <v>32</v>
      </c>
      <c r="M1283" s="130" t="s">
        <v>33</v>
      </c>
      <c r="N1283" s="233">
        <v>43973</v>
      </c>
      <c r="O1283" s="233"/>
      <c r="P1283" s="124">
        <f t="shared" si="62"/>
        <v>0</v>
      </c>
      <c r="Q1283" s="133"/>
      <c r="R1283" s="125">
        <f ca="1">TODAY()-N1283</f>
        <v>705</v>
      </c>
      <c r="S1283" s="130" t="s">
        <v>92</v>
      </c>
      <c r="T1283" s="132"/>
      <c r="U1283" s="132"/>
      <c r="V1283" s="132"/>
      <c r="W1283" s="132"/>
      <c r="X1283" s="132"/>
      <c r="Y1283" s="134" t="s">
        <v>3122</v>
      </c>
    </row>
    <row r="1284" spans="1:25">
      <c r="A1284" s="116">
        <v>1284</v>
      </c>
      <c r="B1284" s="166">
        <v>43969</v>
      </c>
      <c r="C1284" s="118">
        <f t="shared" si="61"/>
        <v>5</v>
      </c>
      <c r="D1284" s="119" t="s">
        <v>37</v>
      </c>
      <c r="E1284" s="119" t="s">
        <v>3123</v>
      </c>
      <c r="F1284" s="211" t="s">
        <v>3124</v>
      </c>
      <c r="G1284" s="119" t="s">
        <v>3125</v>
      </c>
      <c r="H1284" s="119"/>
      <c r="I1284" s="119" t="s">
        <v>42</v>
      </c>
      <c r="K1284" s="120"/>
      <c r="L1284" s="120" t="s">
        <v>32</v>
      </c>
      <c r="M1284" s="130" t="s">
        <v>33</v>
      </c>
      <c r="N1284" s="233">
        <v>43973</v>
      </c>
      <c r="O1284" s="233">
        <v>44029</v>
      </c>
      <c r="P1284" s="124">
        <f t="shared" si="62"/>
        <v>7</v>
      </c>
      <c r="Q1284" s="133">
        <v>2</v>
      </c>
      <c r="R1284" s="125">
        <f t="shared" ref="R1284:R1297" ca="1" si="66">TODAY()-O1284</f>
        <v>649</v>
      </c>
      <c r="S1284" s="130"/>
      <c r="T1284" s="132"/>
      <c r="U1284" s="132"/>
      <c r="V1284" s="132"/>
      <c r="W1284" s="132"/>
      <c r="X1284" s="132"/>
      <c r="Y1284" s="134" t="s">
        <v>356</v>
      </c>
    </row>
    <row r="1285" spans="1:25" ht="27.6">
      <c r="A1285" s="116">
        <v>1285</v>
      </c>
      <c r="B1285" s="166">
        <v>43969</v>
      </c>
      <c r="C1285" s="118">
        <f t="shared" si="61"/>
        <v>5</v>
      </c>
      <c r="D1285" s="119" t="s">
        <v>37</v>
      </c>
      <c r="E1285" s="119" t="s">
        <v>3126</v>
      </c>
      <c r="F1285" s="211" t="s">
        <v>3127</v>
      </c>
      <c r="G1285" s="119" t="s">
        <v>2122</v>
      </c>
      <c r="H1285" s="119"/>
      <c r="I1285" s="119" t="s">
        <v>42</v>
      </c>
      <c r="J1285" s="119" t="s">
        <v>246</v>
      </c>
      <c r="K1285" s="120"/>
      <c r="L1285" s="120" t="s">
        <v>32</v>
      </c>
      <c r="M1285" s="130" t="s">
        <v>33</v>
      </c>
      <c r="N1285" s="233">
        <v>43977</v>
      </c>
      <c r="O1285" s="233">
        <v>44029</v>
      </c>
      <c r="P1285" s="124">
        <f t="shared" si="62"/>
        <v>7</v>
      </c>
      <c r="Q1285" s="133">
        <v>2</v>
      </c>
      <c r="R1285" s="125">
        <f t="shared" ca="1" si="66"/>
        <v>649</v>
      </c>
      <c r="S1285" s="130"/>
      <c r="T1285" s="132"/>
      <c r="U1285" s="132"/>
      <c r="V1285" s="132"/>
      <c r="W1285" s="132"/>
      <c r="X1285" s="132"/>
      <c r="Y1285" s="134" t="s">
        <v>356</v>
      </c>
    </row>
    <row r="1286" spans="1:25">
      <c r="A1286" s="116">
        <v>1286</v>
      </c>
      <c r="B1286" s="166">
        <v>43869</v>
      </c>
      <c r="C1286" s="118">
        <f t="shared" si="61"/>
        <v>2</v>
      </c>
      <c r="D1286" s="120" t="s">
        <v>252</v>
      </c>
      <c r="E1286" s="119" t="s">
        <v>3128</v>
      </c>
      <c r="F1286" s="211" t="s">
        <v>3129</v>
      </c>
      <c r="G1286" s="119" t="s">
        <v>3130</v>
      </c>
      <c r="H1286" s="119" t="s">
        <v>41</v>
      </c>
      <c r="I1286" s="119" t="s">
        <v>42</v>
      </c>
      <c r="K1286" s="120" t="s">
        <v>65</v>
      </c>
      <c r="L1286" s="120" t="s">
        <v>32</v>
      </c>
      <c r="M1286" s="130" t="s">
        <v>33</v>
      </c>
      <c r="N1286" s="232">
        <v>43983</v>
      </c>
      <c r="O1286" s="233">
        <v>44308</v>
      </c>
      <c r="P1286" s="124">
        <f t="shared" si="62"/>
        <v>4</v>
      </c>
      <c r="Q1286" s="133">
        <v>3</v>
      </c>
      <c r="R1286" s="125">
        <f t="shared" ca="1" si="66"/>
        <v>370</v>
      </c>
      <c r="S1286" s="119" t="s">
        <v>135</v>
      </c>
      <c r="T1286" s="122">
        <v>44312</v>
      </c>
      <c r="U1286" s="122"/>
      <c r="V1286" s="122"/>
      <c r="W1286" s="122"/>
      <c r="X1286" s="122"/>
      <c r="Y1286" s="127" t="s">
        <v>3131</v>
      </c>
    </row>
    <row r="1287" spans="1:25">
      <c r="A1287" s="116">
        <v>1287</v>
      </c>
      <c r="B1287" s="166">
        <v>43892</v>
      </c>
      <c r="C1287" s="118">
        <f t="shared" si="61"/>
        <v>3</v>
      </c>
      <c r="D1287" s="119" t="s">
        <v>37</v>
      </c>
      <c r="E1287" s="119" t="s">
        <v>3132</v>
      </c>
      <c r="F1287" s="211" t="s">
        <v>3133</v>
      </c>
      <c r="G1287" s="119" t="s">
        <v>3134</v>
      </c>
      <c r="H1287" s="119"/>
      <c r="I1287" s="119" t="s">
        <v>42</v>
      </c>
      <c r="K1287" s="120"/>
      <c r="L1287" s="120" t="s">
        <v>32</v>
      </c>
      <c r="M1287" s="130" t="s">
        <v>33</v>
      </c>
      <c r="N1287" s="232">
        <v>43979</v>
      </c>
      <c r="O1287" s="233">
        <v>44029</v>
      </c>
      <c r="P1287" s="124">
        <f t="shared" si="62"/>
        <v>7</v>
      </c>
      <c r="Q1287" s="133">
        <v>2</v>
      </c>
      <c r="R1287" s="125">
        <f t="shared" ca="1" si="66"/>
        <v>649</v>
      </c>
      <c r="S1287" s="119"/>
      <c r="T1287" s="122"/>
      <c r="U1287" s="122"/>
      <c r="V1287" s="122"/>
      <c r="W1287" s="122"/>
      <c r="X1287" s="122"/>
      <c r="Y1287" s="127" t="s">
        <v>356</v>
      </c>
    </row>
    <row r="1288" spans="1:25">
      <c r="A1288" s="116">
        <v>1288</v>
      </c>
      <c r="B1288" s="166">
        <v>43892</v>
      </c>
      <c r="C1288" s="118">
        <f t="shared" si="61"/>
        <v>3</v>
      </c>
      <c r="D1288" s="119" t="s">
        <v>37</v>
      </c>
      <c r="E1288" s="119" t="s">
        <v>3135</v>
      </c>
      <c r="F1288" s="211" t="s">
        <v>1835</v>
      </c>
      <c r="G1288" s="119" t="s">
        <v>794</v>
      </c>
      <c r="H1288" s="119"/>
      <c r="I1288" s="119" t="s">
        <v>42</v>
      </c>
      <c r="J1288" s="121" t="s">
        <v>211</v>
      </c>
      <c r="K1288" s="120"/>
      <c r="L1288" s="120" t="s">
        <v>32</v>
      </c>
      <c r="M1288" s="120" t="s">
        <v>33</v>
      </c>
      <c r="N1288" s="232">
        <v>43979</v>
      </c>
      <c r="O1288" s="233">
        <v>44032</v>
      </c>
      <c r="P1288" s="124">
        <f t="shared" si="62"/>
        <v>7</v>
      </c>
      <c r="Q1288" s="133">
        <v>2</v>
      </c>
      <c r="R1288" s="125">
        <f t="shared" ca="1" si="66"/>
        <v>646</v>
      </c>
      <c r="S1288" s="119" t="s">
        <v>135</v>
      </c>
      <c r="T1288" s="122">
        <v>44001</v>
      </c>
      <c r="U1288" s="122"/>
      <c r="V1288" s="122"/>
      <c r="W1288" s="122"/>
      <c r="X1288" s="122"/>
      <c r="Y1288" s="127" t="s">
        <v>3136</v>
      </c>
    </row>
    <row r="1289" spans="1:25">
      <c r="A1289" s="116">
        <v>1289</v>
      </c>
      <c r="B1289" s="166">
        <v>43899</v>
      </c>
      <c r="C1289" s="118">
        <f t="shared" si="61"/>
        <v>3</v>
      </c>
      <c r="D1289" s="119" t="s">
        <v>37</v>
      </c>
      <c r="E1289" s="119" t="s">
        <v>3137</v>
      </c>
      <c r="F1289" s="211" t="s">
        <v>3138</v>
      </c>
      <c r="G1289" s="119" t="s">
        <v>3139</v>
      </c>
      <c r="H1289" s="119"/>
      <c r="I1289" s="119" t="s">
        <v>42</v>
      </c>
      <c r="K1289" s="120"/>
      <c r="L1289" s="120" t="s">
        <v>32</v>
      </c>
      <c r="M1289" s="130" t="s">
        <v>33</v>
      </c>
      <c r="N1289" s="232">
        <v>43984</v>
      </c>
      <c r="O1289" s="233">
        <v>44029</v>
      </c>
      <c r="P1289" s="124">
        <f t="shared" si="62"/>
        <v>7</v>
      </c>
      <c r="Q1289" s="133">
        <v>2</v>
      </c>
      <c r="R1289" s="125">
        <f t="shared" ca="1" si="66"/>
        <v>649</v>
      </c>
      <c r="S1289" s="119"/>
      <c r="T1289" s="122"/>
      <c r="U1289" s="122"/>
      <c r="V1289" s="122"/>
      <c r="W1289" s="122"/>
      <c r="X1289" s="122"/>
      <c r="Y1289" s="127" t="s">
        <v>356</v>
      </c>
    </row>
    <row r="1290" spans="1:25" ht="27.6">
      <c r="A1290" s="116">
        <v>1290</v>
      </c>
      <c r="B1290" s="166">
        <v>43969</v>
      </c>
      <c r="C1290" s="118">
        <f t="shared" si="61"/>
        <v>5</v>
      </c>
      <c r="D1290" s="119" t="s">
        <v>37</v>
      </c>
      <c r="E1290" s="119" t="s">
        <v>3140</v>
      </c>
      <c r="F1290" s="211" t="s">
        <v>3141</v>
      </c>
      <c r="G1290" s="119" t="s">
        <v>3142</v>
      </c>
      <c r="H1290" s="119"/>
      <c r="I1290" s="121" t="s">
        <v>42</v>
      </c>
      <c r="J1290" s="142" t="s">
        <v>2268</v>
      </c>
      <c r="K1290" s="120"/>
      <c r="L1290" s="120" t="s">
        <v>32</v>
      </c>
      <c r="M1290" s="130" t="s">
        <v>33</v>
      </c>
      <c r="N1290" s="232">
        <v>43985</v>
      </c>
      <c r="O1290" s="233">
        <v>44000</v>
      </c>
      <c r="P1290" s="124">
        <f t="shared" si="62"/>
        <v>6</v>
      </c>
      <c r="Q1290" s="133">
        <v>1</v>
      </c>
      <c r="R1290" s="125">
        <f t="shared" ca="1" si="66"/>
        <v>678</v>
      </c>
      <c r="S1290" s="119" t="s">
        <v>92</v>
      </c>
      <c r="T1290" s="122">
        <v>44001</v>
      </c>
      <c r="U1290" s="122"/>
      <c r="V1290" s="122"/>
      <c r="W1290" s="122"/>
      <c r="X1290" s="122"/>
      <c r="Y1290" s="127" t="s">
        <v>2190</v>
      </c>
    </row>
    <row r="1291" spans="1:25">
      <c r="A1291" s="116">
        <v>1291</v>
      </c>
      <c r="B1291" s="166">
        <v>43969</v>
      </c>
      <c r="C1291" s="118">
        <f t="shared" si="61"/>
        <v>5</v>
      </c>
      <c r="D1291" s="119" t="s">
        <v>37</v>
      </c>
      <c r="E1291" s="119" t="s">
        <v>3143</v>
      </c>
      <c r="F1291" s="211" t="s">
        <v>3144</v>
      </c>
      <c r="G1291" s="119" t="s">
        <v>3145</v>
      </c>
      <c r="H1291" s="119"/>
      <c r="I1291" s="121" t="s">
        <v>42</v>
      </c>
      <c r="J1291" s="119" t="s">
        <v>3146</v>
      </c>
      <c r="K1291" s="120"/>
      <c r="L1291" s="120" t="s">
        <v>32</v>
      </c>
      <c r="M1291" s="130" t="s">
        <v>33</v>
      </c>
      <c r="N1291" s="232">
        <v>43985</v>
      </c>
      <c r="O1291" s="233">
        <v>44029</v>
      </c>
      <c r="P1291" s="124">
        <f t="shared" si="62"/>
        <v>7</v>
      </c>
      <c r="Q1291" s="133">
        <v>2</v>
      </c>
      <c r="R1291" s="125">
        <f t="shared" ca="1" si="66"/>
        <v>649</v>
      </c>
      <c r="S1291" s="119"/>
      <c r="T1291" s="122"/>
      <c r="U1291" s="122"/>
      <c r="V1291" s="122"/>
      <c r="W1291" s="122"/>
      <c r="X1291" s="122"/>
      <c r="Y1291" s="127" t="s">
        <v>356</v>
      </c>
    </row>
    <row r="1292" spans="1:25">
      <c r="A1292" s="116">
        <v>1292</v>
      </c>
      <c r="B1292" s="166">
        <v>43969</v>
      </c>
      <c r="C1292" s="118">
        <f t="shared" si="61"/>
        <v>5</v>
      </c>
      <c r="D1292" s="119" t="s">
        <v>37</v>
      </c>
      <c r="E1292" s="119" t="s">
        <v>3147</v>
      </c>
      <c r="F1292" s="211" t="s">
        <v>3148</v>
      </c>
      <c r="G1292" s="119" t="s">
        <v>3149</v>
      </c>
      <c r="H1292" s="119"/>
      <c r="I1292" s="119" t="s">
        <v>42</v>
      </c>
      <c r="J1292" s="121" t="s">
        <v>199</v>
      </c>
      <c r="K1292" s="120"/>
      <c r="L1292" s="120" t="s">
        <v>32</v>
      </c>
      <c r="M1292" s="120" t="s">
        <v>33</v>
      </c>
      <c r="N1292" s="232">
        <v>43979</v>
      </c>
      <c r="O1292" s="233">
        <v>44029</v>
      </c>
      <c r="P1292" s="124">
        <f t="shared" si="62"/>
        <v>7</v>
      </c>
      <c r="Q1292" s="133">
        <v>2</v>
      </c>
      <c r="R1292" s="125">
        <f t="shared" ca="1" si="66"/>
        <v>649</v>
      </c>
      <c r="S1292" s="119"/>
      <c r="T1292" s="122"/>
      <c r="U1292" s="122"/>
      <c r="V1292" s="122"/>
      <c r="W1292" s="122"/>
      <c r="X1292" s="122"/>
      <c r="Y1292" s="127" t="s">
        <v>356</v>
      </c>
    </row>
    <row r="1293" spans="1:25">
      <c r="A1293" s="116">
        <v>1293</v>
      </c>
      <c r="B1293" s="168">
        <v>43976</v>
      </c>
      <c r="C1293" s="118">
        <f t="shared" ref="C1293:C1356" si="67">IF(B1293&lt;&gt;0,MONTH(B1293),0)</f>
        <v>5</v>
      </c>
      <c r="D1293" s="120" t="s">
        <v>37</v>
      </c>
      <c r="E1293" s="119" t="s">
        <v>3150</v>
      </c>
      <c r="F1293" s="211" t="s">
        <v>3151</v>
      </c>
      <c r="G1293" s="119" t="s">
        <v>1629</v>
      </c>
      <c r="H1293" s="119" t="s">
        <v>86</v>
      </c>
      <c r="I1293" s="119" t="s">
        <v>42</v>
      </c>
      <c r="K1293" s="120"/>
      <c r="L1293" s="120" t="s">
        <v>32</v>
      </c>
      <c r="M1293" s="130" t="s">
        <v>33</v>
      </c>
      <c r="N1293" s="233">
        <v>43979</v>
      </c>
      <c r="O1293" s="233">
        <v>44260</v>
      </c>
      <c r="P1293" s="124">
        <f t="shared" si="62"/>
        <v>3</v>
      </c>
      <c r="Q1293" s="133">
        <v>4</v>
      </c>
      <c r="R1293" s="125">
        <f t="shared" ca="1" si="66"/>
        <v>418</v>
      </c>
      <c r="S1293" s="130" t="s">
        <v>34</v>
      </c>
      <c r="T1293" s="132">
        <v>44000</v>
      </c>
      <c r="U1293" s="132"/>
      <c r="V1293" s="132"/>
      <c r="W1293" s="132"/>
      <c r="X1293" s="132"/>
      <c r="Y1293" s="134" t="s">
        <v>1211</v>
      </c>
    </row>
    <row r="1294" spans="1:25">
      <c r="A1294" s="116">
        <v>1294</v>
      </c>
      <c r="B1294" s="168">
        <v>43976</v>
      </c>
      <c r="C1294" s="118">
        <f t="shared" si="67"/>
        <v>5</v>
      </c>
      <c r="D1294" s="120" t="s">
        <v>252</v>
      </c>
      <c r="E1294" s="119" t="s">
        <v>3152</v>
      </c>
      <c r="F1294" s="211" t="s">
        <v>3153</v>
      </c>
      <c r="G1294" s="119" t="s">
        <v>1629</v>
      </c>
      <c r="H1294" s="119" t="s">
        <v>86</v>
      </c>
      <c r="I1294" s="119" t="s">
        <v>42</v>
      </c>
      <c r="K1294" s="120"/>
      <c r="L1294" s="120" t="s">
        <v>32</v>
      </c>
      <c r="M1294" s="130" t="s">
        <v>33</v>
      </c>
      <c r="N1294" s="233">
        <v>43979</v>
      </c>
      <c r="O1294" s="157">
        <v>44391</v>
      </c>
      <c r="P1294" s="124">
        <f t="shared" si="62"/>
        <v>7</v>
      </c>
      <c r="Q1294" s="133">
        <v>3</v>
      </c>
      <c r="R1294" s="125">
        <f t="shared" ca="1" si="66"/>
        <v>287</v>
      </c>
      <c r="S1294" s="130" t="s">
        <v>55</v>
      </c>
      <c r="T1294" s="132"/>
      <c r="U1294" s="132"/>
      <c r="V1294" s="132"/>
      <c r="W1294" s="132"/>
      <c r="X1294" s="132"/>
      <c r="Y1294" s="134" t="s">
        <v>1211</v>
      </c>
    </row>
    <row r="1295" spans="1:25">
      <c r="A1295" s="116">
        <v>1295</v>
      </c>
      <c r="B1295" s="168">
        <v>43976</v>
      </c>
      <c r="C1295" s="118">
        <f t="shared" si="67"/>
        <v>5</v>
      </c>
      <c r="D1295" s="119" t="s">
        <v>37</v>
      </c>
      <c r="E1295" s="119" t="s">
        <v>3154</v>
      </c>
      <c r="F1295" s="211" t="s">
        <v>3155</v>
      </c>
      <c r="G1295" s="119" t="s">
        <v>1629</v>
      </c>
      <c r="H1295" s="119"/>
      <c r="I1295" s="119" t="s">
        <v>42</v>
      </c>
      <c r="J1295" s="119" t="s">
        <v>246</v>
      </c>
      <c r="K1295" s="120"/>
      <c r="L1295" s="120" t="s">
        <v>32</v>
      </c>
      <c r="M1295" s="130" t="s">
        <v>33</v>
      </c>
      <c r="N1295" s="233">
        <v>43979</v>
      </c>
      <c r="O1295" s="233">
        <v>44029</v>
      </c>
      <c r="P1295" s="124">
        <f t="shared" ref="P1295:P1358" si="68">IF(O1295&lt;&gt;0,MONTH(O1295),0)</f>
        <v>7</v>
      </c>
      <c r="Q1295" s="133">
        <v>2</v>
      </c>
      <c r="R1295" s="125">
        <f t="shared" ca="1" si="66"/>
        <v>649</v>
      </c>
      <c r="S1295" s="130" t="s">
        <v>92</v>
      </c>
      <c r="T1295" s="132">
        <v>44029</v>
      </c>
      <c r="U1295" s="132"/>
      <c r="V1295" s="132"/>
      <c r="W1295" s="132"/>
      <c r="X1295" s="132"/>
      <c r="Y1295" s="134" t="s">
        <v>356</v>
      </c>
    </row>
    <row r="1296" spans="1:25" ht="27.6">
      <c r="A1296" s="116">
        <v>1296</v>
      </c>
      <c r="B1296" s="168">
        <v>43976</v>
      </c>
      <c r="C1296" s="118">
        <f t="shared" si="67"/>
        <v>5</v>
      </c>
      <c r="D1296" s="119" t="s">
        <v>37</v>
      </c>
      <c r="E1296" s="119" t="s">
        <v>3156</v>
      </c>
      <c r="F1296" s="211" t="s">
        <v>3157</v>
      </c>
      <c r="G1296" s="119" t="s">
        <v>85</v>
      </c>
      <c r="H1296" s="119"/>
      <c r="I1296" s="119" t="s">
        <v>42</v>
      </c>
      <c r="J1296" s="121" t="s">
        <v>199</v>
      </c>
      <c r="K1296" s="120"/>
      <c r="L1296" s="120" t="s">
        <v>32</v>
      </c>
      <c r="M1296" s="120" t="s">
        <v>33</v>
      </c>
      <c r="N1296" s="233">
        <v>43979</v>
      </c>
      <c r="O1296" s="233">
        <v>44000</v>
      </c>
      <c r="P1296" s="124">
        <f t="shared" si="68"/>
        <v>6</v>
      </c>
      <c r="Q1296" s="133">
        <v>2</v>
      </c>
      <c r="R1296" s="125">
        <f t="shared" ca="1" si="66"/>
        <v>678</v>
      </c>
      <c r="S1296" s="119" t="s">
        <v>92</v>
      </c>
      <c r="T1296" s="122">
        <v>44029</v>
      </c>
      <c r="U1296" s="122"/>
      <c r="V1296" s="122"/>
      <c r="W1296" s="122"/>
      <c r="X1296" s="122"/>
      <c r="Y1296" s="134" t="s">
        <v>356</v>
      </c>
    </row>
    <row r="1297" spans="1:25" ht="27.6">
      <c r="A1297" s="116">
        <v>1297</v>
      </c>
      <c r="B1297" s="168">
        <v>43976</v>
      </c>
      <c r="C1297" s="118">
        <f t="shared" si="67"/>
        <v>5</v>
      </c>
      <c r="D1297" s="119" t="s">
        <v>37</v>
      </c>
      <c r="E1297" s="119" t="s">
        <v>3158</v>
      </c>
      <c r="F1297" s="211" t="s">
        <v>3159</v>
      </c>
      <c r="G1297" s="119" t="s">
        <v>2731</v>
      </c>
      <c r="H1297" s="119"/>
      <c r="I1297" s="119" t="s">
        <v>42</v>
      </c>
      <c r="K1297" s="120"/>
      <c r="L1297" s="120" t="s">
        <v>32</v>
      </c>
      <c r="M1297" s="130" t="s">
        <v>33</v>
      </c>
      <c r="N1297" s="233">
        <v>43979</v>
      </c>
      <c r="O1297" s="233">
        <v>44000</v>
      </c>
      <c r="P1297" s="124">
        <f t="shared" si="68"/>
        <v>6</v>
      </c>
      <c r="Q1297" s="133">
        <v>1</v>
      </c>
      <c r="R1297" s="125">
        <f t="shared" ca="1" si="66"/>
        <v>678</v>
      </c>
      <c r="S1297" s="130" t="s">
        <v>92</v>
      </c>
      <c r="T1297" s="132">
        <v>44001</v>
      </c>
      <c r="U1297" s="132"/>
      <c r="V1297" s="132"/>
      <c r="W1297" s="132"/>
      <c r="X1297" s="132"/>
      <c r="Y1297" s="134" t="s">
        <v>356</v>
      </c>
    </row>
    <row r="1298" spans="1:25">
      <c r="A1298" s="116">
        <v>1298</v>
      </c>
      <c r="B1298" s="168">
        <v>43976</v>
      </c>
      <c r="C1298" s="118">
        <f t="shared" si="67"/>
        <v>5</v>
      </c>
      <c r="D1298" s="120" t="s">
        <v>37</v>
      </c>
      <c r="E1298" s="119" t="s">
        <v>3160</v>
      </c>
      <c r="F1298" s="211"/>
      <c r="G1298" s="119" t="s">
        <v>3083</v>
      </c>
      <c r="H1298" s="119" t="s">
        <v>86</v>
      </c>
      <c r="I1298" s="119" t="s">
        <v>42</v>
      </c>
      <c r="K1298" s="120"/>
      <c r="L1298" s="120" t="s">
        <v>32</v>
      </c>
      <c r="M1298" s="130" t="s">
        <v>33</v>
      </c>
      <c r="N1298" s="233">
        <v>43985</v>
      </c>
      <c r="O1298" s="233"/>
      <c r="P1298" s="124">
        <f t="shared" si="68"/>
        <v>0</v>
      </c>
      <c r="Q1298" s="133"/>
      <c r="R1298" s="125">
        <f ca="1">TODAY()-N1298</f>
        <v>693</v>
      </c>
      <c r="S1298" s="130" t="s">
        <v>92</v>
      </c>
      <c r="T1298" s="132"/>
      <c r="U1298" s="132"/>
      <c r="V1298" s="132"/>
      <c r="W1298" s="132"/>
      <c r="X1298" s="132"/>
      <c r="Y1298" s="134"/>
    </row>
    <row r="1299" spans="1:25">
      <c r="A1299" s="116">
        <v>1299</v>
      </c>
      <c r="B1299" s="168">
        <v>43976</v>
      </c>
      <c r="C1299" s="118">
        <f t="shared" si="67"/>
        <v>5</v>
      </c>
      <c r="D1299" s="120" t="s">
        <v>37</v>
      </c>
      <c r="E1299" s="121" t="s">
        <v>3161</v>
      </c>
      <c r="F1299" s="211"/>
      <c r="G1299" s="119" t="s">
        <v>3142</v>
      </c>
      <c r="H1299" s="119"/>
      <c r="I1299" s="121" t="s">
        <v>42</v>
      </c>
      <c r="J1299" s="119" t="s">
        <v>2791</v>
      </c>
      <c r="K1299" s="120"/>
      <c r="L1299" s="120" t="s">
        <v>32</v>
      </c>
      <c r="M1299" s="120" t="s">
        <v>33</v>
      </c>
      <c r="N1299" s="233">
        <v>43979</v>
      </c>
      <c r="O1299" s="233"/>
      <c r="P1299" s="124">
        <f t="shared" si="68"/>
        <v>0</v>
      </c>
      <c r="Q1299" s="133"/>
      <c r="R1299" s="125">
        <f ca="1">TODAY()-N1299</f>
        <v>699</v>
      </c>
      <c r="S1299" s="130" t="s">
        <v>92</v>
      </c>
      <c r="T1299" s="132"/>
      <c r="U1299" s="132"/>
      <c r="V1299" s="132"/>
      <c r="W1299" s="132"/>
      <c r="X1299" s="132"/>
      <c r="Y1299" s="134"/>
    </row>
    <row r="1300" spans="1:25">
      <c r="A1300" s="116">
        <v>1300</v>
      </c>
      <c r="B1300" s="168">
        <v>43976</v>
      </c>
      <c r="C1300" s="118">
        <f t="shared" si="67"/>
        <v>5</v>
      </c>
      <c r="D1300" s="120" t="s">
        <v>37</v>
      </c>
      <c r="E1300" s="119" t="s">
        <v>3162</v>
      </c>
      <c r="F1300" s="211"/>
      <c r="G1300" s="119" t="s">
        <v>3163</v>
      </c>
      <c r="H1300" s="119"/>
      <c r="I1300" s="121" t="s">
        <v>42</v>
      </c>
      <c r="J1300" s="119" t="s">
        <v>417</v>
      </c>
      <c r="K1300" s="120"/>
      <c r="L1300" s="120" t="s">
        <v>32</v>
      </c>
      <c r="M1300" s="130" t="s">
        <v>33</v>
      </c>
      <c r="N1300" s="233">
        <v>43979</v>
      </c>
      <c r="O1300" s="233"/>
      <c r="P1300" s="124">
        <f t="shared" si="68"/>
        <v>0</v>
      </c>
      <c r="Q1300" s="133"/>
      <c r="R1300" s="125">
        <f ca="1">TODAY()-N1300</f>
        <v>699</v>
      </c>
      <c r="S1300" s="130" t="s">
        <v>92</v>
      </c>
      <c r="T1300" s="132"/>
      <c r="U1300" s="132"/>
      <c r="V1300" s="132"/>
      <c r="W1300" s="132"/>
      <c r="X1300" s="132"/>
      <c r="Y1300" s="134"/>
    </row>
    <row r="1301" spans="1:25">
      <c r="A1301" s="116">
        <v>1301</v>
      </c>
      <c r="B1301" s="168">
        <v>43983</v>
      </c>
      <c r="C1301" s="118">
        <f t="shared" si="67"/>
        <v>6</v>
      </c>
      <c r="D1301" s="120" t="s">
        <v>37</v>
      </c>
      <c r="E1301" s="161" t="s">
        <v>3164</v>
      </c>
      <c r="F1301" s="211"/>
      <c r="G1301" s="119" t="s">
        <v>3165</v>
      </c>
      <c r="H1301" s="119"/>
      <c r="I1301" s="121" t="s">
        <v>42</v>
      </c>
      <c r="J1301" s="119" t="s">
        <v>2929</v>
      </c>
      <c r="K1301" s="120"/>
      <c r="L1301" s="120" t="s">
        <v>32</v>
      </c>
      <c r="M1301" s="120" t="s">
        <v>33</v>
      </c>
      <c r="N1301" s="233">
        <v>43985</v>
      </c>
      <c r="O1301" s="233"/>
      <c r="P1301" s="124">
        <f t="shared" si="68"/>
        <v>0</v>
      </c>
      <c r="Q1301" s="133"/>
      <c r="R1301" s="125">
        <f ca="1">TODAY()-N1301</f>
        <v>693</v>
      </c>
      <c r="S1301" s="130" t="s">
        <v>92</v>
      </c>
      <c r="T1301" s="132"/>
      <c r="U1301" s="132"/>
      <c r="V1301" s="132"/>
      <c r="W1301" s="132"/>
      <c r="X1301" s="132"/>
      <c r="Y1301" s="134"/>
    </row>
    <row r="1302" spans="1:25">
      <c r="A1302" s="116">
        <v>1302</v>
      </c>
      <c r="B1302" s="168">
        <v>43983</v>
      </c>
      <c r="C1302" s="118">
        <f t="shared" si="67"/>
        <v>6</v>
      </c>
      <c r="D1302" s="120" t="s">
        <v>37</v>
      </c>
      <c r="E1302" s="121" t="s">
        <v>3166</v>
      </c>
      <c r="F1302" s="211"/>
      <c r="G1302" s="119" t="s">
        <v>3165</v>
      </c>
      <c r="H1302" s="119"/>
      <c r="I1302" s="119" t="s">
        <v>42</v>
      </c>
      <c r="K1302" s="120"/>
      <c r="L1302" s="120" t="s">
        <v>32</v>
      </c>
      <c r="M1302" s="120" t="s">
        <v>33</v>
      </c>
      <c r="N1302" s="233">
        <v>43985</v>
      </c>
      <c r="O1302" s="233"/>
      <c r="P1302" s="124">
        <f t="shared" si="68"/>
        <v>0</v>
      </c>
      <c r="Q1302" s="133"/>
      <c r="R1302" s="125">
        <f ca="1">TODAY()-N1302</f>
        <v>693</v>
      </c>
      <c r="S1302" s="130" t="s">
        <v>92</v>
      </c>
      <c r="T1302" s="132"/>
      <c r="U1302" s="132"/>
      <c r="V1302" s="132"/>
      <c r="W1302" s="132"/>
      <c r="X1302" s="132"/>
      <c r="Y1302" s="134" t="s">
        <v>3167</v>
      </c>
    </row>
    <row r="1303" spans="1:25">
      <c r="A1303" s="116">
        <v>1303</v>
      </c>
      <c r="B1303" s="166">
        <v>43857</v>
      </c>
      <c r="C1303" s="118">
        <f t="shared" si="67"/>
        <v>1</v>
      </c>
      <c r="D1303" s="119" t="s">
        <v>37</v>
      </c>
      <c r="E1303" s="163" t="s">
        <v>3168</v>
      </c>
      <c r="F1303" s="211"/>
      <c r="G1303" s="119" t="s">
        <v>1129</v>
      </c>
      <c r="H1303" s="119"/>
      <c r="I1303" s="119" t="s">
        <v>42</v>
      </c>
      <c r="J1303" s="119" t="s">
        <v>43</v>
      </c>
      <c r="K1303" s="120"/>
      <c r="L1303" s="120" t="s">
        <v>32</v>
      </c>
      <c r="M1303" s="120" t="s">
        <v>33</v>
      </c>
      <c r="N1303" s="232">
        <v>43866</v>
      </c>
      <c r="O1303" s="232">
        <v>43993</v>
      </c>
      <c r="P1303" s="124">
        <f t="shared" si="68"/>
        <v>6</v>
      </c>
      <c r="Q1303" s="125">
        <v>1</v>
      </c>
      <c r="R1303" s="125">
        <f t="shared" ref="R1303:R1347" ca="1" si="69">TODAY()-O1303</f>
        <v>685</v>
      </c>
      <c r="S1303" s="119" t="s">
        <v>92</v>
      </c>
      <c r="T1303" s="122"/>
      <c r="U1303" s="122"/>
      <c r="V1303" s="122"/>
      <c r="W1303" s="122"/>
      <c r="X1303" s="122"/>
      <c r="Y1303" s="134" t="s">
        <v>356</v>
      </c>
    </row>
    <row r="1304" spans="1:25">
      <c r="A1304" s="116">
        <v>1304</v>
      </c>
      <c r="B1304" s="166">
        <v>43857</v>
      </c>
      <c r="C1304" s="118">
        <f t="shared" si="67"/>
        <v>1</v>
      </c>
      <c r="D1304" s="120" t="s">
        <v>252</v>
      </c>
      <c r="E1304" s="119" t="s">
        <v>3169</v>
      </c>
      <c r="F1304" s="211" t="s">
        <v>1462</v>
      </c>
      <c r="G1304" s="119" t="s">
        <v>3170</v>
      </c>
      <c r="H1304" s="119" t="s">
        <v>29</v>
      </c>
      <c r="I1304" s="119" t="s">
        <v>42</v>
      </c>
      <c r="K1304" s="120" t="s">
        <v>65</v>
      </c>
      <c r="L1304" s="120" t="s">
        <v>32</v>
      </c>
      <c r="M1304" s="120" t="s">
        <v>33</v>
      </c>
      <c r="N1304" s="232">
        <v>43854</v>
      </c>
      <c r="O1304" s="131">
        <v>44300</v>
      </c>
      <c r="P1304" s="124">
        <f t="shared" si="68"/>
        <v>4</v>
      </c>
      <c r="Q1304" s="125">
        <v>3</v>
      </c>
      <c r="R1304" s="125">
        <f t="shared" ca="1" si="69"/>
        <v>378</v>
      </c>
      <c r="S1304" s="119" t="s">
        <v>135</v>
      </c>
      <c r="T1304" s="122">
        <v>43893</v>
      </c>
      <c r="U1304" s="122"/>
      <c r="V1304" s="122"/>
      <c r="W1304" s="122"/>
      <c r="X1304" s="122"/>
      <c r="Y1304" s="127" t="s">
        <v>1211</v>
      </c>
    </row>
    <row r="1305" spans="1:25" ht="27.6">
      <c r="A1305" s="116">
        <v>1305</v>
      </c>
      <c r="B1305" s="164">
        <v>43857</v>
      </c>
      <c r="C1305" s="118">
        <f t="shared" si="67"/>
        <v>1</v>
      </c>
      <c r="D1305" s="119" t="s">
        <v>37</v>
      </c>
      <c r="E1305" s="119" t="s">
        <v>3171</v>
      </c>
      <c r="F1305" s="211" t="s">
        <v>3172</v>
      </c>
      <c r="G1305" s="119" t="s">
        <v>2794</v>
      </c>
      <c r="H1305" s="119" t="s">
        <v>41</v>
      </c>
      <c r="I1305" s="121" t="s">
        <v>30</v>
      </c>
      <c r="J1305" s="119" t="s">
        <v>838</v>
      </c>
      <c r="K1305" s="120"/>
      <c r="L1305" s="120" t="s">
        <v>32</v>
      </c>
      <c r="M1305" s="120" t="s">
        <v>33</v>
      </c>
      <c r="N1305" s="232">
        <v>43881</v>
      </c>
      <c r="O1305" s="232">
        <v>43999</v>
      </c>
      <c r="P1305" s="124">
        <f t="shared" si="68"/>
        <v>6</v>
      </c>
      <c r="Q1305" s="125">
        <v>2</v>
      </c>
      <c r="R1305" s="125">
        <f t="shared" ca="1" si="69"/>
        <v>679</v>
      </c>
      <c r="S1305" s="119" t="s">
        <v>92</v>
      </c>
      <c r="T1305" s="122">
        <v>43999</v>
      </c>
      <c r="U1305" s="122"/>
      <c r="V1305" s="122"/>
      <c r="W1305" s="122"/>
      <c r="X1305" s="122"/>
      <c r="Y1305" s="127" t="s">
        <v>3173</v>
      </c>
    </row>
    <row r="1306" spans="1:25">
      <c r="A1306" s="116">
        <v>1306</v>
      </c>
      <c r="B1306" s="164">
        <v>43857</v>
      </c>
      <c r="C1306" s="118">
        <f t="shared" si="67"/>
        <v>1</v>
      </c>
      <c r="D1306" s="120" t="s">
        <v>252</v>
      </c>
      <c r="E1306" s="119" t="s">
        <v>3174</v>
      </c>
      <c r="F1306" s="211" t="s">
        <v>3175</v>
      </c>
      <c r="G1306" s="119" t="s">
        <v>229</v>
      </c>
      <c r="H1306" s="119" t="s">
        <v>41</v>
      </c>
      <c r="I1306" s="119" t="s">
        <v>2361</v>
      </c>
      <c r="J1306" s="119" t="s">
        <v>2361</v>
      </c>
      <c r="K1306" s="120"/>
      <c r="L1306" s="120" t="s">
        <v>32</v>
      </c>
      <c r="M1306" s="120" t="s">
        <v>33</v>
      </c>
      <c r="N1306" s="232">
        <v>43873</v>
      </c>
      <c r="O1306" s="232">
        <v>44307</v>
      </c>
      <c r="P1306" s="124">
        <f t="shared" si="68"/>
        <v>4</v>
      </c>
      <c r="Q1306" s="125">
        <v>4</v>
      </c>
      <c r="R1306" s="125">
        <f t="shared" ca="1" si="69"/>
        <v>371</v>
      </c>
      <c r="S1306" s="119" t="s">
        <v>55</v>
      </c>
      <c r="T1306" s="122"/>
      <c r="U1306" s="122"/>
      <c r="V1306" s="122"/>
      <c r="W1306" s="122"/>
      <c r="X1306" s="122"/>
      <c r="Y1306" s="127" t="s">
        <v>1211</v>
      </c>
    </row>
    <row r="1307" spans="1:25" ht="27.6">
      <c r="A1307" s="116">
        <v>1307</v>
      </c>
      <c r="B1307" s="166">
        <v>43864</v>
      </c>
      <c r="C1307" s="118">
        <f t="shared" si="67"/>
        <v>2</v>
      </c>
      <c r="D1307" s="119" t="s">
        <v>37</v>
      </c>
      <c r="E1307" s="119" t="s">
        <v>3176</v>
      </c>
      <c r="F1307" s="211" t="s">
        <v>3177</v>
      </c>
      <c r="G1307" s="119" t="s">
        <v>834</v>
      </c>
      <c r="H1307" s="119" t="s">
        <v>53</v>
      </c>
      <c r="I1307" s="119" t="s">
        <v>42</v>
      </c>
      <c r="J1307" s="119" t="s">
        <v>646</v>
      </c>
      <c r="K1307" s="120"/>
      <c r="L1307" s="120" t="s">
        <v>32</v>
      </c>
      <c r="M1307" s="120" t="s">
        <v>33</v>
      </c>
      <c r="N1307" s="232">
        <v>43866</v>
      </c>
      <c r="O1307" s="232">
        <v>44029</v>
      </c>
      <c r="P1307" s="124">
        <f t="shared" si="68"/>
        <v>7</v>
      </c>
      <c r="Q1307" s="125">
        <v>2</v>
      </c>
      <c r="R1307" s="125">
        <f t="shared" ca="1" si="69"/>
        <v>649</v>
      </c>
      <c r="S1307" s="119" t="s">
        <v>92</v>
      </c>
      <c r="T1307" s="122">
        <v>44031</v>
      </c>
      <c r="U1307" s="122"/>
      <c r="V1307" s="122"/>
      <c r="W1307" s="122"/>
      <c r="X1307" s="122"/>
      <c r="Y1307" s="127" t="s">
        <v>356</v>
      </c>
    </row>
    <row r="1308" spans="1:25">
      <c r="A1308" s="116">
        <v>1308</v>
      </c>
      <c r="B1308" s="166">
        <v>43864</v>
      </c>
      <c r="C1308" s="118">
        <f t="shared" si="67"/>
        <v>2</v>
      </c>
      <c r="D1308" s="120" t="s">
        <v>252</v>
      </c>
      <c r="E1308" s="119" t="s">
        <v>3178</v>
      </c>
      <c r="F1308" s="211" t="s">
        <v>3179</v>
      </c>
      <c r="G1308" s="119" t="s">
        <v>834</v>
      </c>
      <c r="H1308" s="119" t="s">
        <v>53</v>
      </c>
      <c r="I1308" s="119" t="s">
        <v>63</v>
      </c>
      <c r="J1308" s="119" t="s">
        <v>63</v>
      </c>
      <c r="K1308" s="120"/>
      <c r="L1308" s="120" t="s">
        <v>32</v>
      </c>
      <c r="M1308" s="130" t="s">
        <v>33</v>
      </c>
      <c r="N1308" s="232">
        <v>43866</v>
      </c>
      <c r="O1308" s="232">
        <v>44389</v>
      </c>
      <c r="P1308" s="124">
        <f t="shared" si="68"/>
        <v>7</v>
      </c>
      <c r="Q1308" s="125">
        <v>3</v>
      </c>
      <c r="R1308" s="125">
        <f t="shared" ca="1" si="69"/>
        <v>289</v>
      </c>
      <c r="S1308" s="119" t="s">
        <v>55</v>
      </c>
      <c r="T1308" s="122"/>
      <c r="U1308" s="122"/>
      <c r="V1308" s="122"/>
      <c r="W1308" s="122"/>
      <c r="X1308" s="122"/>
      <c r="Y1308" s="127" t="s">
        <v>1211</v>
      </c>
    </row>
    <row r="1309" spans="1:25">
      <c r="A1309" s="116">
        <v>1309</v>
      </c>
      <c r="B1309" s="166">
        <v>43864</v>
      </c>
      <c r="C1309" s="118">
        <f t="shared" si="67"/>
        <v>2</v>
      </c>
      <c r="D1309" s="119" t="s">
        <v>37</v>
      </c>
      <c r="E1309" s="119" t="s">
        <v>3180</v>
      </c>
      <c r="F1309" s="211" t="s">
        <v>3181</v>
      </c>
      <c r="G1309" s="120" t="s">
        <v>834</v>
      </c>
      <c r="H1309" s="119" t="s">
        <v>53</v>
      </c>
      <c r="I1309" s="119" t="s">
        <v>42</v>
      </c>
      <c r="K1309" s="120"/>
      <c r="L1309" s="120" t="s">
        <v>32</v>
      </c>
      <c r="M1309" s="120" t="s">
        <v>33</v>
      </c>
      <c r="N1309" s="232">
        <v>43866</v>
      </c>
      <c r="O1309" s="232">
        <v>43999</v>
      </c>
      <c r="P1309" s="124">
        <f t="shared" si="68"/>
        <v>6</v>
      </c>
      <c r="Q1309" s="126">
        <v>1</v>
      </c>
      <c r="R1309" s="125">
        <f t="shared" ca="1" si="69"/>
        <v>679</v>
      </c>
      <c r="S1309" s="120" t="s">
        <v>135</v>
      </c>
      <c r="T1309" s="116">
        <v>44027</v>
      </c>
      <c r="U1309" s="116"/>
      <c r="V1309" s="127"/>
      <c r="W1309" s="116"/>
      <c r="X1309" s="116"/>
      <c r="Y1309" s="127" t="s">
        <v>356</v>
      </c>
    </row>
    <row r="1310" spans="1:25">
      <c r="A1310" s="116">
        <v>1310</v>
      </c>
      <c r="B1310" s="166">
        <v>43864</v>
      </c>
      <c r="C1310" s="118">
        <f t="shared" si="67"/>
        <v>2</v>
      </c>
      <c r="D1310" s="119" t="s">
        <v>37</v>
      </c>
      <c r="E1310" s="119" t="s">
        <v>3182</v>
      </c>
      <c r="F1310" s="211" t="s">
        <v>3183</v>
      </c>
      <c r="G1310" s="119" t="s">
        <v>834</v>
      </c>
      <c r="H1310" s="119" t="s">
        <v>53</v>
      </c>
      <c r="I1310" s="119" t="s">
        <v>42</v>
      </c>
      <c r="J1310" s="119" t="s">
        <v>246</v>
      </c>
      <c r="K1310" s="120"/>
      <c r="L1310" s="120" t="s">
        <v>32</v>
      </c>
      <c r="M1310" s="120" t="s">
        <v>33</v>
      </c>
      <c r="N1310" s="232">
        <v>43866</v>
      </c>
      <c r="O1310" s="232">
        <v>43999</v>
      </c>
      <c r="P1310" s="124">
        <f t="shared" si="68"/>
        <v>6</v>
      </c>
      <c r="Q1310" s="125">
        <v>1</v>
      </c>
      <c r="R1310" s="125">
        <f t="shared" ca="1" si="69"/>
        <v>679</v>
      </c>
      <c r="S1310" s="119" t="s">
        <v>92</v>
      </c>
      <c r="T1310" s="122">
        <v>44001</v>
      </c>
      <c r="U1310" s="122"/>
      <c r="V1310" s="122"/>
      <c r="W1310" s="122"/>
      <c r="X1310" s="122"/>
      <c r="Y1310" s="127" t="s">
        <v>2190</v>
      </c>
    </row>
    <row r="1311" spans="1:25">
      <c r="A1311" s="116">
        <v>1311</v>
      </c>
      <c r="B1311" s="166">
        <v>43864</v>
      </c>
      <c r="C1311" s="118">
        <f t="shared" si="67"/>
        <v>2</v>
      </c>
      <c r="D1311" s="119" t="s">
        <v>37</v>
      </c>
      <c r="E1311" s="119" t="s">
        <v>3184</v>
      </c>
      <c r="F1311" s="211" t="s">
        <v>104</v>
      </c>
      <c r="G1311" s="119" t="s">
        <v>3185</v>
      </c>
      <c r="H1311" s="119" t="s">
        <v>41</v>
      </c>
      <c r="I1311" s="119" t="s">
        <v>42</v>
      </c>
      <c r="J1311" s="119" t="s">
        <v>246</v>
      </c>
      <c r="K1311" s="120"/>
      <c r="L1311" s="120" t="s">
        <v>32</v>
      </c>
      <c r="M1311" s="130" t="s">
        <v>33</v>
      </c>
      <c r="N1311" s="232">
        <v>43866</v>
      </c>
      <c r="O1311" s="232">
        <v>44029</v>
      </c>
      <c r="P1311" s="124">
        <f t="shared" si="68"/>
        <v>7</v>
      </c>
      <c r="Q1311" s="125">
        <v>2</v>
      </c>
      <c r="R1311" s="125">
        <f t="shared" ca="1" si="69"/>
        <v>649</v>
      </c>
      <c r="S1311" s="119"/>
      <c r="T1311" s="122"/>
      <c r="U1311" s="122"/>
      <c r="V1311" s="122"/>
      <c r="W1311" s="122"/>
      <c r="X1311" s="122"/>
      <c r="Y1311" s="127" t="s">
        <v>356</v>
      </c>
    </row>
    <row r="1312" spans="1:25">
      <c r="A1312" s="116">
        <v>1312</v>
      </c>
      <c r="B1312" s="166">
        <v>43864</v>
      </c>
      <c r="C1312" s="118">
        <f t="shared" si="67"/>
        <v>2</v>
      </c>
      <c r="D1312" s="119" t="s">
        <v>37</v>
      </c>
      <c r="E1312" s="119" t="s">
        <v>3186</v>
      </c>
      <c r="F1312" s="211" t="s">
        <v>3187</v>
      </c>
      <c r="G1312" s="119" t="s">
        <v>827</v>
      </c>
      <c r="H1312" s="119" t="s">
        <v>41</v>
      </c>
      <c r="I1312" s="150" t="s">
        <v>42</v>
      </c>
      <c r="J1312" s="119" t="s">
        <v>478</v>
      </c>
      <c r="K1312" s="120"/>
      <c r="L1312" s="120" t="s">
        <v>32</v>
      </c>
      <c r="M1312" s="130" t="s">
        <v>33</v>
      </c>
      <c r="N1312" s="232">
        <v>43866</v>
      </c>
      <c r="O1312" s="232">
        <v>43999</v>
      </c>
      <c r="P1312" s="124">
        <f t="shared" si="68"/>
        <v>6</v>
      </c>
      <c r="Q1312" s="125">
        <v>1</v>
      </c>
      <c r="R1312" s="125">
        <f t="shared" ca="1" si="69"/>
        <v>679</v>
      </c>
      <c r="S1312" s="119" t="s">
        <v>92</v>
      </c>
      <c r="T1312" s="122">
        <v>43999</v>
      </c>
      <c r="U1312" s="122"/>
      <c r="V1312" s="122"/>
      <c r="W1312" s="122"/>
      <c r="X1312" s="122"/>
      <c r="Y1312" s="127" t="s">
        <v>2190</v>
      </c>
    </row>
    <row r="1313" spans="1:25" ht="27.6">
      <c r="A1313" s="116">
        <v>1313</v>
      </c>
      <c r="B1313" s="166">
        <v>43864</v>
      </c>
      <c r="C1313" s="118">
        <f t="shared" si="67"/>
        <v>2</v>
      </c>
      <c r="D1313" s="119" t="s">
        <v>37</v>
      </c>
      <c r="E1313" s="119" t="s">
        <v>3188</v>
      </c>
      <c r="F1313" s="211" t="s">
        <v>3189</v>
      </c>
      <c r="G1313" s="119" t="s">
        <v>2820</v>
      </c>
      <c r="H1313" s="119"/>
      <c r="I1313" s="119" t="s">
        <v>42</v>
      </c>
      <c r="J1313" s="119" t="s">
        <v>246</v>
      </c>
      <c r="K1313" s="120"/>
      <c r="L1313" s="120" t="s">
        <v>32</v>
      </c>
      <c r="M1313" s="130" t="s">
        <v>33</v>
      </c>
      <c r="N1313" s="232">
        <v>43866</v>
      </c>
      <c r="O1313" s="232">
        <v>44029</v>
      </c>
      <c r="P1313" s="124">
        <f t="shared" si="68"/>
        <v>7</v>
      </c>
      <c r="Q1313" s="125">
        <v>2</v>
      </c>
      <c r="R1313" s="125">
        <f t="shared" ca="1" si="69"/>
        <v>649</v>
      </c>
      <c r="S1313" s="119" t="s">
        <v>92</v>
      </c>
      <c r="T1313" s="122">
        <v>44032</v>
      </c>
      <c r="U1313" s="122"/>
      <c r="V1313" s="122"/>
      <c r="W1313" s="122"/>
      <c r="X1313" s="122"/>
      <c r="Y1313" s="127"/>
    </row>
    <row r="1314" spans="1:25">
      <c r="A1314" s="116">
        <v>1314</v>
      </c>
      <c r="B1314" s="166">
        <v>43864</v>
      </c>
      <c r="C1314" s="118">
        <f t="shared" si="67"/>
        <v>2</v>
      </c>
      <c r="D1314" s="119" t="s">
        <v>37</v>
      </c>
      <c r="E1314" s="119" t="s">
        <v>3190</v>
      </c>
      <c r="F1314" s="211" t="s">
        <v>3191</v>
      </c>
      <c r="G1314" s="119" t="s">
        <v>794</v>
      </c>
      <c r="H1314" s="119" t="s">
        <v>97</v>
      </c>
      <c r="I1314" s="119" t="s">
        <v>63</v>
      </c>
      <c r="J1314" s="119" t="s">
        <v>323</v>
      </c>
      <c r="K1314" s="120"/>
      <c r="L1314" s="120" t="s">
        <v>32</v>
      </c>
      <c r="M1314" s="130" t="s">
        <v>33</v>
      </c>
      <c r="N1314" s="232">
        <v>43866</v>
      </c>
      <c r="O1314" s="232">
        <v>43999</v>
      </c>
      <c r="P1314" s="124">
        <f t="shared" si="68"/>
        <v>6</v>
      </c>
      <c r="Q1314" s="125">
        <v>1</v>
      </c>
      <c r="R1314" s="125">
        <f t="shared" ca="1" si="69"/>
        <v>679</v>
      </c>
      <c r="S1314" s="119" t="s">
        <v>92</v>
      </c>
      <c r="T1314" s="122">
        <v>43999</v>
      </c>
      <c r="U1314" s="122"/>
      <c r="V1314" s="122"/>
      <c r="W1314" s="122"/>
      <c r="X1314" s="122"/>
      <c r="Y1314" s="127" t="s">
        <v>2190</v>
      </c>
    </row>
    <row r="1315" spans="1:25" ht="27.6">
      <c r="A1315" s="116">
        <v>1315</v>
      </c>
      <c r="B1315" s="166">
        <v>43864</v>
      </c>
      <c r="C1315" s="118">
        <f t="shared" si="67"/>
        <v>2</v>
      </c>
      <c r="D1315" s="120" t="s">
        <v>252</v>
      </c>
      <c r="E1315" s="119" t="s">
        <v>3192</v>
      </c>
      <c r="F1315" s="211" t="s">
        <v>3193</v>
      </c>
      <c r="G1315" s="119" t="s">
        <v>1516</v>
      </c>
      <c r="H1315" s="119" t="s">
        <v>97</v>
      </c>
      <c r="I1315" s="119" t="s">
        <v>42</v>
      </c>
      <c r="K1315" s="120"/>
      <c r="L1315" s="120" t="s">
        <v>32</v>
      </c>
      <c r="M1315" s="130" t="s">
        <v>33</v>
      </c>
      <c r="N1315" s="232">
        <v>43866</v>
      </c>
      <c r="O1315" s="157">
        <v>44391</v>
      </c>
      <c r="P1315" s="124">
        <f t="shared" si="68"/>
        <v>7</v>
      </c>
      <c r="Q1315" s="125">
        <v>3</v>
      </c>
      <c r="R1315" s="125">
        <f t="shared" ca="1" si="69"/>
        <v>287</v>
      </c>
      <c r="S1315" s="119" t="s">
        <v>55</v>
      </c>
      <c r="T1315" s="122"/>
      <c r="U1315" s="122"/>
      <c r="V1315" s="122"/>
      <c r="W1315" s="122"/>
      <c r="X1315" s="122"/>
      <c r="Y1315" s="127" t="s">
        <v>1211</v>
      </c>
    </row>
    <row r="1316" spans="1:25">
      <c r="A1316" s="116">
        <v>1316</v>
      </c>
      <c r="B1316" s="166">
        <v>43864</v>
      </c>
      <c r="C1316" s="118">
        <f t="shared" si="67"/>
        <v>2</v>
      </c>
      <c r="D1316" s="119" t="s">
        <v>37</v>
      </c>
      <c r="E1316" s="119" t="s">
        <v>3194</v>
      </c>
      <c r="F1316" s="211" t="s">
        <v>3195</v>
      </c>
      <c r="G1316" s="119" t="s">
        <v>229</v>
      </c>
      <c r="H1316" s="119" t="s">
        <v>41</v>
      </c>
      <c r="I1316" s="119" t="s">
        <v>63</v>
      </c>
      <c r="J1316" s="121" t="s">
        <v>328</v>
      </c>
      <c r="K1316" s="120"/>
      <c r="L1316" s="120" t="s">
        <v>32</v>
      </c>
      <c r="M1316" s="130" t="s">
        <v>33</v>
      </c>
      <c r="N1316" s="232">
        <v>43867</v>
      </c>
      <c r="O1316" s="232">
        <v>43999</v>
      </c>
      <c r="P1316" s="124">
        <f t="shared" si="68"/>
        <v>6</v>
      </c>
      <c r="Q1316" s="125">
        <v>1</v>
      </c>
      <c r="R1316" s="125">
        <f t="shared" ca="1" si="69"/>
        <v>679</v>
      </c>
      <c r="S1316" s="119"/>
      <c r="T1316" s="122"/>
      <c r="U1316" s="122"/>
      <c r="V1316" s="122"/>
      <c r="W1316" s="122"/>
      <c r="X1316" s="122"/>
      <c r="Y1316" s="127" t="s">
        <v>356</v>
      </c>
    </row>
    <row r="1317" spans="1:25">
      <c r="A1317" s="116">
        <v>1317</v>
      </c>
      <c r="B1317" s="166">
        <v>43869</v>
      </c>
      <c r="C1317" s="118">
        <f t="shared" si="67"/>
        <v>2</v>
      </c>
      <c r="D1317" s="119" t="s">
        <v>37</v>
      </c>
      <c r="E1317" s="119" t="s">
        <v>3196</v>
      </c>
      <c r="F1317" s="211" t="s">
        <v>1835</v>
      </c>
      <c r="G1317" s="119" t="s">
        <v>794</v>
      </c>
      <c r="H1317" s="119" t="s">
        <v>97</v>
      </c>
      <c r="I1317" s="119" t="s">
        <v>42</v>
      </c>
      <c r="J1317" s="119" t="s">
        <v>43</v>
      </c>
      <c r="K1317" s="120"/>
      <c r="L1317" s="120" t="s">
        <v>32</v>
      </c>
      <c r="M1317" s="120" t="s">
        <v>33</v>
      </c>
      <c r="N1317" s="232">
        <v>43872</v>
      </c>
      <c r="O1317" s="233">
        <v>44000</v>
      </c>
      <c r="P1317" s="124">
        <f t="shared" si="68"/>
        <v>6</v>
      </c>
      <c r="Q1317" s="133">
        <v>2</v>
      </c>
      <c r="R1317" s="125">
        <f t="shared" ca="1" si="69"/>
        <v>678</v>
      </c>
      <c r="S1317" s="119" t="s">
        <v>135</v>
      </c>
      <c r="T1317" s="122">
        <v>43997</v>
      </c>
      <c r="U1317" s="122" t="s">
        <v>3197</v>
      </c>
      <c r="V1317" s="122" t="s">
        <v>156</v>
      </c>
      <c r="W1317" s="122" t="s">
        <v>58</v>
      </c>
      <c r="X1317" s="122">
        <v>44104</v>
      </c>
      <c r="Y1317" s="127" t="s">
        <v>3198</v>
      </c>
    </row>
    <row r="1318" spans="1:25">
      <c r="A1318" s="116">
        <v>1318</v>
      </c>
      <c r="B1318" s="166">
        <v>43869</v>
      </c>
      <c r="C1318" s="118">
        <f t="shared" si="67"/>
        <v>2</v>
      </c>
      <c r="D1318" s="119" t="s">
        <v>37</v>
      </c>
      <c r="E1318" s="119" t="s">
        <v>3199</v>
      </c>
      <c r="F1318" s="211"/>
      <c r="G1318" s="119" t="s">
        <v>3200</v>
      </c>
      <c r="H1318" s="119"/>
      <c r="I1318" s="119" t="s">
        <v>42</v>
      </c>
      <c r="J1318" s="119" t="s">
        <v>43</v>
      </c>
      <c r="K1318" s="120"/>
      <c r="L1318" s="120" t="s">
        <v>32</v>
      </c>
      <c r="M1318" s="120" t="s">
        <v>33</v>
      </c>
      <c r="N1318" s="232">
        <v>43873</v>
      </c>
      <c r="O1318" s="232">
        <v>44029</v>
      </c>
      <c r="P1318" s="124">
        <f t="shared" si="68"/>
        <v>7</v>
      </c>
      <c r="Q1318" s="125">
        <v>2</v>
      </c>
      <c r="R1318" s="125">
        <f t="shared" ca="1" si="69"/>
        <v>649</v>
      </c>
      <c r="S1318" s="119"/>
      <c r="T1318" s="122"/>
      <c r="U1318" s="122"/>
      <c r="V1318" s="122"/>
      <c r="W1318" s="122"/>
      <c r="X1318" s="122"/>
      <c r="Y1318" s="127" t="s">
        <v>356</v>
      </c>
    </row>
    <row r="1319" spans="1:25">
      <c r="A1319" s="116">
        <v>1319</v>
      </c>
      <c r="B1319" s="166">
        <v>43869</v>
      </c>
      <c r="C1319" s="118">
        <f t="shared" si="67"/>
        <v>2</v>
      </c>
      <c r="D1319" s="119" t="s">
        <v>37</v>
      </c>
      <c r="E1319" s="119" t="s">
        <v>3201</v>
      </c>
      <c r="F1319" s="211"/>
      <c r="G1319" s="119" t="s">
        <v>3202</v>
      </c>
      <c r="H1319" s="119"/>
      <c r="I1319" s="119" t="s">
        <v>42</v>
      </c>
      <c r="J1319" s="119" t="s">
        <v>43</v>
      </c>
      <c r="K1319" s="120"/>
      <c r="L1319" s="120" t="s">
        <v>32</v>
      </c>
      <c r="M1319" s="120" t="s">
        <v>33</v>
      </c>
      <c r="N1319" s="232">
        <v>43872</v>
      </c>
      <c r="O1319" s="232">
        <v>44029</v>
      </c>
      <c r="P1319" s="124">
        <f t="shared" si="68"/>
        <v>7</v>
      </c>
      <c r="Q1319" s="125">
        <v>2</v>
      </c>
      <c r="R1319" s="125">
        <f t="shared" ca="1" si="69"/>
        <v>649</v>
      </c>
      <c r="S1319" s="119"/>
      <c r="T1319" s="122"/>
      <c r="U1319" s="122"/>
      <c r="V1319" s="122"/>
      <c r="W1319" s="122"/>
      <c r="X1319" s="122"/>
      <c r="Y1319" s="127" t="s">
        <v>356</v>
      </c>
    </row>
    <row r="1320" spans="1:25">
      <c r="A1320" s="116">
        <v>1320</v>
      </c>
      <c r="B1320" s="166">
        <v>43869</v>
      </c>
      <c r="C1320" s="118">
        <f t="shared" si="67"/>
        <v>2</v>
      </c>
      <c r="D1320" s="119" t="s">
        <v>37</v>
      </c>
      <c r="E1320" s="119" t="s">
        <v>3203</v>
      </c>
      <c r="F1320" s="211"/>
      <c r="G1320" s="119" t="s">
        <v>3204</v>
      </c>
      <c r="H1320" s="119"/>
      <c r="I1320" s="150" t="s">
        <v>42</v>
      </c>
      <c r="J1320" s="119" t="s">
        <v>478</v>
      </c>
      <c r="K1320" s="120"/>
      <c r="L1320" s="120" t="s">
        <v>32</v>
      </c>
      <c r="M1320" s="130" t="s">
        <v>33</v>
      </c>
      <c r="N1320" s="232">
        <v>43871</v>
      </c>
      <c r="O1320" s="232">
        <v>44029</v>
      </c>
      <c r="P1320" s="124">
        <f t="shared" si="68"/>
        <v>7</v>
      </c>
      <c r="Q1320" s="125">
        <v>2</v>
      </c>
      <c r="R1320" s="125">
        <f t="shared" ca="1" si="69"/>
        <v>649</v>
      </c>
      <c r="S1320" s="119"/>
      <c r="T1320" s="122"/>
      <c r="U1320" s="122"/>
      <c r="V1320" s="122"/>
      <c r="W1320" s="122"/>
      <c r="X1320" s="122"/>
      <c r="Y1320" s="127" t="s">
        <v>356</v>
      </c>
    </row>
    <row r="1321" spans="1:25">
      <c r="A1321" s="116">
        <v>1321</v>
      </c>
      <c r="B1321" s="166">
        <v>43869</v>
      </c>
      <c r="C1321" s="118">
        <f t="shared" si="67"/>
        <v>2</v>
      </c>
      <c r="D1321" s="119" t="s">
        <v>37</v>
      </c>
      <c r="E1321" s="119" t="s">
        <v>3205</v>
      </c>
      <c r="F1321" s="211"/>
      <c r="G1321" s="119" t="s">
        <v>3206</v>
      </c>
      <c r="H1321" s="119"/>
      <c r="I1321" s="119" t="s">
        <v>42</v>
      </c>
      <c r="J1321" s="119" t="s">
        <v>43</v>
      </c>
      <c r="K1321" s="120"/>
      <c r="L1321" s="120" t="s">
        <v>32</v>
      </c>
      <c r="M1321" s="120" t="s">
        <v>33</v>
      </c>
      <c r="N1321" s="232">
        <v>43872</v>
      </c>
      <c r="O1321" s="232">
        <v>44029</v>
      </c>
      <c r="P1321" s="124">
        <f t="shared" si="68"/>
        <v>7</v>
      </c>
      <c r="Q1321" s="125">
        <v>2</v>
      </c>
      <c r="R1321" s="125">
        <f t="shared" ca="1" si="69"/>
        <v>649</v>
      </c>
      <c r="S1321" s="119"/>
      <c r="T1321" s="122"/>
      <c r="U1321" s="122"/>
      <c r="V1321" s="122"/>
      <c r="W1321" s="122"/>
      <c r="X1321" s="122"/>
      <c r="Y1321" s="127" t="s">
        <v>356</v>
      </c>
    </row>
    <row r="1322" spans="1:25">
      <c r="A1322" s="116">
        <v>1322</v>
      </c>
      <c r="B1322" s="166">
        <v>43869</v>
      </c>
      <c r="C1322" s="118">
        <f t="shared" si="67"/>
        <v>2</v>
      </c>
      <c r="D1322" s="120" t="s">
        <v>37</v>
      </c>
      <c r="E1322" s="119" t="s">
        <v>3207</v>
      </c>
      <c r="F1322" s="211"/>
      <c r="G1322" s="119" t="s">
        <v>3208</v>
      </c>
      <c r="H1322" s="119"/>
      <c r="I1322" s="119" t="s">
        <v>42</v>
      </c>
      <c r="J1322" s="119" t="s">
        <v>43</v>
      </c>
      <c r="K1322" s="120"/>
      <c r="L1322" s="120" t="s">
        <v>32</v>
      </c>
      <c r="M1322" s="120" t="s">
        <v>33</v>
      </c>
      <c r="N1322" s="232">
        <v>43875</v>
      </c>
      <c r="O1322" s="232">
        <v>44029</v>
      </c>
      <c r="P1322" s="124">
        <f t="shared" si="68"/>
        <v>7</v>
      </c>
      <c r="Q1322" s="125">
        <v>2</v>
      </c>
      <c r="R1322" s="125">
        <f t="shared" ca="1" si="69"/>
        <v>649</v>
      </c>
      <c r="S1322" s="119" t="s">
        <v>92</v>
      </c>
      <c r="T1322" s="122">
        <v>44032</v>
      </c>
      <c r="U1322" s="122"/>
      <c r="V1322" s="122"/>
      <c r="W1322" s="122"/>
      <c r="X1322" s="122"/>
      <c r="Y1322" s="127"/>
    </row>
    <row r="1323" spans="1:25">
      <c r="A1323" s="116">
        <v>1323</v>
      </c>
      <c r="B1323" s="166">
        <v>43869</v>
      </c>
      <c r="C1323" s="118">
        <f t="shared" si="67"/>
        <v>2</v>
      </c>
      <c r="D1323" s="120" t="s">
        <v>252</v>
      </c>
      <c r="E1323" s="119" t="s">
        <v>3209</v>
      </c>
      <c r="F1323" s="211" t="s">
        <v>3210</v>
      </c>
      <c r="G1323" s="119" t="s">
        <v>3211</v>
      </c>
      <c r="H1323" s="119" t="s">
        <v>256</v>
      </c>
      <c r="I1323" s="119" t="s">
        <v>42</v>
      </c>
      <c r="K1323" s="120"/>
      <c r="L1323" s="120" t="s">
        <v>32</v>
      </c>
      <c r="M1323" s="120" t="s">
        <v>33</v>
      </c>
      <c r="N1323" s="232">
        <v>43875</v>
      </c>
      <c r="O1323" s="232">
        <v>44357</v>
      </c>
      <c r="P1323" s="124">
        <f t="shared" si="68"/>
        <v>6</v>
      </c>
      <c r="Q1323" s="125">
        <v>2</v>
      </c>
      <c r="R1323" s="125">
        <f t="shared" ca="1" si="69"/>
        <v>321</v>
      </c>
      <c r="S1323" s="119" t="s">
        <v>55</v>
      </c>
      <c r="T1323" s="122"/>
      <c r="U1323" s="122"/>
      <c r="V1323" s="122"/>
      <c r="W1323" s="122"/>
      <c r="X1323" s="122"/>
      <c r="Y1323" s="127" t="s">
        <v>3212</v>
      </c>
    </row>
    <row r="1324" spans="1:25">
      <c r="A1324" s="116">
        <v>1324</v>
      </c>
      <c r="B1324" s="166">
        <v>43869</v>
      </c>
      <c r="C1324" s="118">
        <f t="shared" si="67"/>
        <v>2</v>
      </c>
      <c r="D1324" s="120" t="s">
        <v>252</v>
      </c>
      <c r="E1324" s="119" t="s">
        <v>3213</v>
      </c>
      <c r="F1324" s="211" t="s">
        <v>3214</v>
      </c>
      <c r="G1324" s="119" t="s">
        <v>3215</v>
      </c>
      <c r="H1324" s="119" t="s">
        <v>41</v>
      </c>
      <c r="I1324" s="119" t="s">
        <v>42</v>
      </c>
      <c r="K1324" s="120"/>
      <c r="L1324" s="120" t="s">
        <v>32</v>
      </c>
      <c r="M1324" s="130" t="s">
        <v>33</v>
      </c>
      <c r="N1324" s="232">
        <v>43875</v>
      </c>
      <c r="O1324" s="232">
        <v>44357</v>
      </c>
      <c r="P1324" s="124">
        <f t="shared" si="68"/>
        <v>6</v>
      </c>
      <c r="Q1324" s="125">
        <v>3</v>
      </c>
      <c r="R1324" s="125">
        <f t="shared" ca="1" si="69"/>
        <v>321</v>
      </c>
      <c r="S1324" s="119" t="s">
        <v>55</v>
      </c>
      <c r="T1324" s="122"/>
      <c r="U1324" s="122"/>
      <c r="V1324" s="122"/>
      <c r="W1324" s="122"/>
      <c r="X1324" s="122"/>
      <c r="Y1324" s="127" t="s">
        <v>3212</v>
      </c>
    </row>
    <row r="1325" spans="1:25">
      <c r="A1325" s="116">
        <v>1325</v>
      </c>
      <c r="B1325" s="166">
        <v>43869</v>
      </c>
      <c r="C1325" s="118">
        <f t="shared" si="67"/>
        <v>2</v>
      </c>
      <c r="D1325" s="119" t="s">
        <v>37</v>
      </c>
      <c r="E1325" s="119" t="s">
        <v>3216</v>
      </c>
      <c r="F1325" s="211"/>
      <c r="G1325" s="119" t="s">
        <v>3217</v>
      </c>
      <c r="H1325" s="119"/>
      <c r="I1325" s="119" t="s">
        <v>42</v>
      </c>
      <c r="K1325" s="120"/>
      <c r="L1325" s="120" t="s">
        <v>32</v>
      </c>
      <c r="M1325" s="120" t="s">
        <v>33</v>
      </c>
      <c r="N1325" s="232">
        <v>43873</v>
      </c>
      <c r="O1325" s="232">
        <v>44029</v>
      </c>
      <c r="P1325" s="124">
        <f t="shared" si="68"/>
        <v>7</v>
      </c>
      <c r="Q1325" s="125">
        <v>3</v>
      </c>
      <c r="R1325" s="125">
        <f t="shared" ca="1" si="69"/>
        <v>649</v>
      </c>
      <c r="S1325" s="119"/>
      <c r="T1325" s="122"/>
      <c r="U1325" s="122"/>
      <c r="V1325" s="122"/>
      <c r="W1325" s="122"/>
      <c r="X1325" s="122"/>
      <c r="Y1325" s="127" t="s">
        <v>356</v>
      </c>
    </row>
    <row r="1326" spans="1:25">
      <c r="A1326" s="116">
        <v>1326</v>
      </c>
      <c r="B1326" s="166">
        <v>43869</v>
      </c>
      <c r="C1326" s="118">
        <f t="shared" si="67"/>
        <v>2</v>
      </c>
      <c r="D1326" s="119" t="s">
        <v>37</v>
      </c>
      <c r="E1326" s="119" t="s">
        <v>3218</v>
      </c>
      <c r="F1326" s="211"/>
      <c r="G1326" s="119" t="s">
        <v>3219</v>
      </c>
      <c r="H1326" s="119"/>
      <c r="I1326" s="121" t="s">
        <v>42</v>
      </c>
      <c r="J1326" s="142" t="s">
        <v>2268</v>
      </c>
      <c r="K1326" s="120"/>
      <c r="L1326" s="120" t="s">
        <v>32</v>
      </c>
      <c r="M1326" s="130" t="s">
        <v>33</v>
      </c>
      <c r="N1326" s="232">
        <v>43875</v>
      </c>
      <c r="O1326" s="232">
        <v>44029</v>
      </c>
      <c r="P1326" s="124">
        <f t="shared" si="68"/>
        <v>7</v>
      </c>
      <c r="Q1326" s="125">
        <v>2</v>
      </c>
      <c r="R1326" s="125">
        <f t="shared" ca="1" si="69"/>
        <v>649</v>
      </c>
      <c r="S1326" s="119"/>
      <c r="T1326" s="122"/>
      <c r="U1326" s="122"/>
      <c r="V1326" s="122"/>
      <c r="W1326" s="122"/>
      <c r="X1326" s="122"/>
      <c r="Y1326" s="127" t="s">
        <v>356</v>
      </c>
    </row>
    <row r="1327" spans="1:25">
      <c r="A1327" s="116">
        <v>1327</v>
      </c>
      <c r="B1327" s="166">
        <v>43869</v>
      </c>
      <c r="C1327" s="118">
        <f t="shared" si="67"/>
        <v>2</v>
      </c>
      <c r="D1327" s="120" t="s">
        <v>252</v>
      </c>
      <c r="E1327" s="119" t="s">
        <v>3220</v>
      </c>
      <c r="F1327" s="211" t="s">
        <v>777</v>
      </c>
      <c r="G1327" s="119" t="s">
        <v>847</v>
      </c>
      <c r="H1327" s="119" t="s">
        <v>177</v>
      </c>
      <c r="I1327" s="119" t="s">
        <v>42</v>
      </c>
      <c r="K1327" s="120"/>
      <c r="L1327" s="120" t="s">
        <v>32</v>
      </c>
      <c r="M1327" s="120" t="s">
        <v>33</v>
      </c>
      <c r="N1327" s="232">
        <v>43875</v>
      </c>
      <c r="O1327" s="232">
        <v>44260</v>
      </c>
      <c r="P1327" s="124">
        <f t="shared" si="68"/>
        <v>3</v>
      </c>
      <c r="Q1327" s="125">
        <v>3</v>
      </c>
      <c r="R1327" s="125">
        <f t="shared" ca="1" si="69"/>
        <v>418</v>
      </c>
      <c r="S1327" s="119" t="s">
        <v>92</v>
      </c>
      <c r="T1327" s="122">
        <v>44267</v>
      </c>
      <c r="U1327" s="122"/>
      <c r="V1327" s="122"/>
      <c r="W1327" s="122"/>
      <c r="X1327" s="122"/>
      <c r="Y1327" s="127" t="s">
        <v>3221</v>
      </c>
    </row>
    <row r="1328" spans="1:25">
      <c r="A1328" s="116">
        <v>1328</v>
      </c>
      <c r="B1328" s="166">
        <v>43878</v>
      </c>
      <c r="C1328" s="118">
        <f t="shared" si="67"/>
        <v>2</v>
      </c>
      <c r="D1328" s="119" t="s">
        <v>37</v>
      </c>
      <c r="E1328" s="119" t="s">
        <v>3222</v>
      </c>
      <c r="F1328" s="211"/>
      <c r="G1328" s="119" t="s">
        <v>762</v>
      </c>
      <c r="H1328" s="119"/>
      <c r="I1328" s="119" t="s">
        <v>42</v>
      </c>
      <c r="K1328" s="120"/>
      <c r="L1328" s="120" t="s">
        <v>32</v>
      </c>
      <c r="M1328" s="120" t="s">
        <v>33</v>
      </c>
      <c r="N1328" s="232">
        <v>43879</v>
      </c>
      <c r="O1328" s="232">
        <v>44029</v>
      </c>
      <c r="P1328" s="124">
        <f t="shared" si="68"/>
        <v>7</v>
      </c>
      <c r="Q1328" s="125">
        <v>3</v>
      </c>
      <c r="R1328" s="125">
        <f t="shared" ca="1" si="69"/>
        <v>649</v>
      </c>
      <c r="S1328" s="119"/>
      <c r="T1328" s="122"/>
      <c r="U1328" s="122"/>
      <c r="V1328" s="122"/>
      <c r="W1328" s="122"/>
      <c r="X1328" s="122"/>
      <c r="Y1328" s="127" t="s">
        <v>356</v>
      </c>
    </row>
    <row r="1329" spans="1:25">
      <c r="A1329" s="116">
        <v>1329</v>
      </c>
      <c r="B1329" s="166">
        <v>43878</v>
      </c>
      <c r="C1329" s="118">
        <f t="shared" si="67"/>
        <v>2</v>
      </c>
      <c r="D1329" s="119" t="s">
        <v>37</v>
      </c>
      <c r="E1329" s="119" t="s">
        <v>3223</v>
      </c>
      <c r="F1329" s="211"/>
      <c r="G1329" s="119" t="s">
        <v>310</v>
      </c>
      <c r="H1329" s="119"/>
      <c r="I1329" s="121" t="s">
        <v>42</v>
      </c>
      <c r="J1329" s="119" t="s">
        <v>82</v>
      </c>
      <c r="K1329" s="120"/>
      <c r="L1329" s="120" t="s">
        <v>32</v>
      </c>
      <c r="M1329" s="130" t="s">
        <v>33</v>
      </c>
      <c r="N1329" s="232">
        <v>43879</v>
      </c>
      <c r="O1329" s="232">
        <v>44029</v>
      </c>
      <c r="P1329" s="124">
        <f t="shared" si="68"/>
        <v>7</v>
      </c>
      <c r="Q1329" s="125">
        <v>2</v>
      </c>
      <c r="R1329" s="125">
        <f t="shared" ca="1" si="69"/>
        <v>649</v>
      </c>
      <c r="S1329" s="119"/>
      <c r="T1329" s="122"/>
      <c r="U1329" s="122"/>
      <c r="V1329" s="122"/>
      <c r="W1329" s="122"/>
      <c r="X1329" s="122"/>
      <c r="Y1329" s="127" t="s">
        <v>356</v>
      </c>
    </row>
    <row r="1330" spans="1:25">
      <c r="A1330" s="116">
        <v>1330</v>
      </c>
      <c r="B1330" s="166">
        <v>43878</v>
      </c>
      <c r="C1330" s="118">
        <f t="shared" si="67"/>
        <v>2</v>
      </c>
      <c r="D1330" s="120" t="s">
        <v>37</v>
      </c>
      <c r="E1330" s="119" t="s">
        <v>3224</v>
      </c>
      <c r="F1330" s="211"/>
      <c r="G1330" s="119" t="s">
        <v>2074</v>
      </c>
      <c r="H1330" s="119"/>
      <c r="I1330" s="121" t="s">
        <v>42</v>
      </c>
      <c r="J1330" s="119" t="s">
        <v>82</v>
      </c>
      <c r="K1330" s="120"/>
      <c r="L1330" s="120" t="s">
        <v>32</v>
      </c>
      <c r="M1330" s="120" t="s">
        <v>33</v>
      </c>
      <c r="N1330" s="232">
        <v>43879</v>
      </c>
      <c r="O1330" s="232">
        <v>44029</v>
      </c>
      <c r="P1330" s="124">
        <f t="shared" si="68"/>
        <v>7</v>
      </c>
      <c r="Q1330" s="125">
        <v>2</v>
      </c>
      <c r="R1330" s="125">
        <f t="shared" ca="1" si="69"/>
        <v>649</v>
      </c>
      <c r="S1330" s="119" t="s">
        <v>92</v>
      </c>
      <c r="T1330" s="122">
        <v>44029</v>
      </c>
      <c r="U1330" s="122"/>
      <c r="V1330" s="122"/>
      <c r="W1330" s="122"/>
      <c r="X1330" s="122"/>
      <c r="Y1330" s="127"/>
    </row>
    <row r="1331" spans="1:25">
      <c r="A1331" s="116">
        <v>1331</v>
      </c>
      <c r="B1331" s="166">
        <v>43878</v>
      </c>
      <c r="C1331" s="118">
        <f t="shared" si="67"/>
        <v>2</v>
      </c>
      <c r="D1331" s="120" t="s">
        <v>37</v>
      </c>
      <c r="E1331" s="119" t="s">
        <v>3225</v>
      </c>
      <c r="F1331" s="211"/>
      <c r="G1331" s="119" t="s">
        <v>2074</v>
      </c>
      <c r="H1331" s="119"/>
      <c r="I1331" s="121" t="s">
        <v>42</v>
      </c>
      <c r="J1331" s="119" t="s">
        <v>82</v>
      </c>
      <c r="K1331" s="120"/>
      <c r="L1331" s="120" t="s">
        <v>32</v>
      </c>
      <c r="M1331" s="120" t="s">
        <v>33</v>
      </c>
      <c r="N1331" s="232">
        <v>43879</v>
      </c>
      <c r="O1331" s="232">
        <v>44029</v>
      </c>
      <c r="P1331" s="124">
        <f t="shared" si="68"/>
        <v>7</v>
      </c>
      <c r="Q1331" s="125">
        <v>2</v>
      </c>
      <c r="R1331" s="125">
        <f t="shared" ca="1" si="69"/>
        <v>649</v>
      </c>
      <c r="S1331" s="119" t="s">
        <v>92</v>
      </c>
      <c r="T1331" s="122">
        <v>44029</v>
      </c>
      <c r="U1331" s="122"/>
      <c r="V1331" s="122"/>
      <c r="W1331" s="122"/>
      <c r="X1331" s="122"/>
      <c r="Y1331" s="127" t="s">
        <v>3226</v>
      </c>
    </row>
    <row r="1332" spans="1:25">
      <c r="A1332" s="116">
        <v>1332</v>
      </c>
      <c r="B1332" s="166">
        <v>43878</v>
      </c>
      <c r="C1332" s="118">
        <f t="shared" si="67"/>
        <v>2</v>
      </c>
      <c r="D1332" s="119" t="s">
        <v>37</v>
      </c>
      <c r="E1332" s="119" t="s">
        <v>3227</v>
      </c>
      <c r="F1332" s="211"/>
      <c r="G1332" s="119" t="s">
        <v>3228</v>
      </c>
      <c r="H1332" s="119"/>
      <c r="I1332" s="119" t="s">
        <v>42</v>
      </c>
      <c r="J1332" s="119" t="s">
        <v>43</v>
      </c>
      <c r="K1332" s="120"/>
      <c r="L1332" s="120" t="s">
        <v>32</v>
      </c>
      <c r="M1332" s="130" t="s">
        <v>33</v>
      </c>
      <c r="N1332" s="232">
        <v>43879</v>
      </c>
      <c r="O1332" s="232">
        <v>44029</v>
      </c>
      <c r="P1332" s="124">
        <f t="shared" si="68"/>
        <v>7</v>
      </c>
      <c r="Q1332" s="125">
        <v>2</v>
      </c>
      <c r="R1332" s="125">
        <f t="shared" ca="1" si="69"/>
        <v>649</v>
      </c>
      <c r="S1332" s="119"/>
      <c r="T1332" s="122"/>
      <c r="U1332" s="122"/>
      <c r="V1332" s="122"/>
      <c r="W1332" s="122"/>
      <c r="X1332" s="122"/>
      <c r="Y1332" s="127" t="s">
        <v>356</v>
      </c>
    </row>
    <row r="1333" spans="1:25">
      <c r="A1333" s="116">
        <v>1333</v>
      </c>
      <c r="B1333" s="166">
        <v>43878</v>
      </c>
      <c r="C1333" s="118">
        <f t="shared" si="67"/>
        <v>2</v>
      </c>
      <c r="D1333" s="120" t="s">
        <v>252</v>
      </c>
      <c r="E1333" s="119" t="s">
        <v>3229</v>
      </c>
      <c r="F1333" s="211" t="s">
        <v>3230</v>
      </c>
      <c r="G1333" s="119" t="s">
        <v>3231</v>
      </c>
      <c r="H1333" s="119" t="s">
        <v>71</v>
      </c>
      <c r="I1333" s="119" t="s">
        <v>42</v>
      </c>
      <c r="K1333" s="120"/>
      <c r="L1333" s="120" t="s">
        <v>32</v>
      </c>
      <c r="M1333" s="120" t="s">
        <v>33</v>
      </c>
      <c r="N1333" s="232">
        <v>43879</v>
      </c>
      <c r="O1333" s="157">
        <v>44391</v>
      </c>
      <c r="P1333" s="124">
        <f t="shared" si="68"/>
        <v>7</v>
      </c>
      <c r="Q1333" s="125">
        <v>3</v>
      </c>
      <c r="R1333" s="125">
        <f t="shared" ca="1" si="69"/>
        <v>287</v>
      </c>
      <c r="S1333" s="119" t="s">
        <v>55</v>
      </c>
      <c r="T1333" s="122"/>
      <c r="U1333" s="122"/>
      <c r="V1333" s="122"/>
      <c r="W1333" s="122"/>
      <c r="X1333" s="122"/>
      <c r="Y1333" s="127" t="s">
        <v>1211</v>
      </c>
    </row>
    <row r="1334" spans="1:25">
      <c r="A1334" s="116">
        <v>1334</v>
      </c>
      <c r="B1334" s="166">
        <v>43878</v>
      </c>
      <c r="C1334" s="118">
        <f t="shared" si="67"/>
        <v>2</v>
      </c>
      <c r="D1334" s="119" t="s">
        <v>37</v>
      </c>
      <c r="E1334" s="119" t="s">
        <v>3232</v>
      </c>
      <c r="F1334" s="211"/>
      <c r="G1334" s="119" t="s">
        <v>1126</v>
      </c>
      <c r="H1334" s="119"/>
      <c r="I1334" s="119" t="s">
        <v>42</v>
      </c>
      <c r="J1334" s="119" t="s">
        <v>319</v>
      </c>
      <c r="K1334" s="120"/>
      <c r="L1334" s="120" t="s">
        <v>32</v>
      </c>
      <c r="M1334" s="120" t="s">
        <v>33</v>
      </c>
      <c r="N1334" s="232">
        <v>43879</v>
      </c>
      <c r="O1334" s="232">
        <v>44029</v>
      </c>
      <c r="P1334" s="124">
        <f t="shared" si="68"/>
        <v>7</v>
      </c>
      <c r="Q1334" s="125">
        <v>2</v>
      </c>
      <c r="R1334" s="125">
        <f t="shared" ca="1" si="69"/>
        <v>649</v>
      </c>
      <c r="S1334" s="119"/>
      <c r="T1334" s="122"/>
      <c r="U1334" s="122"/>
      <c r="V1334" s="122"/>
      <c r="W1334" s="122"/>
      <c r="X1334" s="122"/>
      <c r="Y1334" s="127" t="s">
        <v>356</v>
      </c>
    </row>
    <row r="1335" spans="1:25">
      <c r="A1335" s="116">
        <v>1335</v>
      </c>
      <c r="B1335" s="166">
        <v>43878</v>
      </c>
      <c r="C1335" s="118">
        <f t="shared" si="67"/>
        <v>2</v>
      </c>
      <c r="D1335" s="119" t="s">
        <v>37</v>
      </c>
      <c r="E1335" s="119" t="s">
        <v>3233</v>
      </c>
      <c r="F1335" s="211"/>
      <c r="G1335" s="119" t="s">
        <v>1126</v>
      </c>
      <c r="H1335" s="119"/>
      <c r="I1335" s="119" t="s">
        <v>42</v>
      </c>
      <c r="J1335" s="119" t="s">
        <v>319</v>
      </c>
      <c r="K1335" s="120"/>
      <c r="L1335" s="120" t="s">
        <v>32</v>
      </c>
      <c r="M1335" s="120" t="s">
        <v>33</v>
      </c>
      <c r="N1335" s="232">
        <v>43880</v>
      </c>
      <c r="O1335" s="232">
        <v>43999</v>
      </c>
      <c r="P1335" s="124">
        <f t="shared" si="68"/>
        <v>6</v>
      </c>
      <c r="Q1335" s="125">
        <v>1</v>
      </c>
      <c r="R1335" s="125">
        <f t="shared" ca="1" si="69"/>
        <v>679</v>
      </c>
      <c r="S1335" s="119" t="s">
        <v>135</v>
      </c>
      <c r="T1335" s="122">
        <v>44000</v>
      </c>
      <c r="U1335" s="122"/>
      <c r="V1335" s="122"/>
      <c r="W1335" s="122"/>
      <c r="X1335" s="122"/>
      <c r="Y1335" s="127" t="s">
        <v>925</v>
      </c>
    </row>
    <row r="1336" spans="1:25">
      <c r="A1336" s="116">
        <v>1336</v>
      </c>
      <c r="B1336" s="166">
        <v>43878</v>
      </c>
      <c r="C1336" s="118">
        <f t="shared" si="67"/>
        <v>2</v>
      </c>
      <c r="D1336" s="119" t="s">
        <v>252</v>
      </c>
      <c r="E1336" s="119" t="s">
        <v>3234</v>
      </c>
      <c r="F1336" s="211" t="s">
        <v>3235</v>
      </c>
      <c r="G1336" s="119" t="s">
        <v>2849</v>
      </c>
      <c r="H1336" s="119" t="s">
        <v>344</v>
      </c>
      <c r="I1336" s="119" t="s">
        <v>42</v>
      </c>
      <c r="K1336" s="120" t="s">
        <v>65</v>
      </c>
      <c r="L1336" s="120" t="s">
        <v>32</v>
      </c>
      <c r="M1336" s="120" t="s">
        <v>33</v>
      </c>
      <c r="N1336" s="232">
        <v>43879</v>
      </c>
      <c r="O1336" s="233">
        <v>44392</v>
      </c>
      <c r="P1336" s="124">
        <f t="shared" si="68"/>
        <v>7</v>
      </c>
      <c r="Q1336" s="133">
        <v>3</v>
      </c>
      <c r="R1336" s="125">
        <f t="shared" ca="1" si="69"/>
        <v>286</v>
      </c>
      <c r="S1336" s="119" t="s">
        <v>135</v>
      </c>
      <c r="T1336" s="122">
        <v>43893</v>
      </c>
      <c r="U1336" s="122" t="s">
        <v>3236</v>
      </c>
      <c r="V1336" s="122" t="s">
        <v>156</v>
      </c>
      <c r="W1336" s="122" t="s">
        <v>58</v>
      </c>
      <c r="X1336" s="122">
        <v>44104</v>
      </c>
      <c r="Y1336" s="127" t="s">
        <v>1211</v>
      </c>
    </row>
    <row r="1337" spans="1:25">
      <c r="A1337" s="116">
        <v>1337</v>
      </c>
      <c r="B1337" s="166">
        <v>43878</v>
      </c>
      <c r="C1337" s="118">
        <f t="shared" si="67"/>
        <v>2</v>
      </c>
      <c r="D1337" s="119" t="s">
        <v>37</v>
      </c>
      <c r="E1337" s="119" t="s">
        <v>3237</v>
      </c>
      <c r="F1337" s="211"/>
      <c r="G1337" s="119" t="s">
        <v>3238</v>
      </c>
      <c r="H1337" s="119"/>
      <c r="I1337" s="119" t="s">
        <v>42</v>
      </c>
      <c r="K1337" s="120"/>
      <c r="L1337" s="120" t="s">
        <v>32</v>
      </c>
      <c r="M1337" s="130" t="s">
        <v>33</v>
      </c>
      <c r="N1337" s="232">
        <v>43881</v>
      </c>
      <c r="O1337" s="232">
        <v>44029</v>
      </c>
      <c r="P1337" s="124">
        <f t="shared" si="68"/>
        <v>7</v>
      </c>
      <c r="Q1337" s="125">
        <v>2</v>
      </c>
      <c r="R1337" s="125">
        <f t="shared" ca="1" si="69"/>
        <v>649</v>
      </c>
      <c r="S1337" s="119"/>
      <c r="T1337" s="122"/>
      <c r="U1337" s="122"/>
      <c r="V1337" s="122"/>
      <c r="W1337" s="122"/>
      <c r="X1337" s="122"/>
      <c r="Y1337" s="127" t="s">
        <v>356</v>
      </c>
    </row>
    <row r="1338" spans="1:25">
      <c r="A1338" s="116">
        <v>1338</v>
      </c>
      <c r="B1338" s="166">
        <v>43878</v>
      </c>
      <c r="C1338" s="118">
        <f t="shared" si="67"/>
        <v>2</v>
      </c>
      <c r="D1338" s="119" t="s">
        <v>37</v>
      </c>
      <c r="E1338" s="119" t="s">
        <v>3239</v>
      </c>
      <c r="F1338" s="211"/>
      <c r="G1338" s="119" t="s">
        <v>3240</v>
      </c>
      <c r="H1338" s="119"/>
      <c r="I1338" s="119" t="s">
        <v>42</v>
      </c>
      <c r="J1338" s="119" t="s">
        <v>43</v>
      </c>
      <c r="K1338" s="120"/>
      <c r="L1338" s="120" t="s">
        <v>32</v>
      </c>
      <c r="M1338" s="130" t="s">
        <v>33</v>
      </c>
      <c r="N1338" s="232">
        <v>43879</v>
      </c>
      <c r="O1338" s="232">
        <v>44029</v>
      </c>
      <c r="P1338" s="124">
        <f t="shared" si="68"/>
        <v>7</v>
      </c>
      <c r="Q1338" s="125">
        <v>2</v>
      </c>
      <c r="R1338" s="125">
        <f t="shared" ca="1" si="69"/>
        <v>649</v>
      </c>
      <c r="S1338" s="119"/>
      <c r="T1338" s="122"/>
      <c r="U1338" s="122"/>
      <c r="V1338" s="122"/>
      <c r="W1338" s="122"/>
      <c r="X1338" s="122"/>
      <c r="Y1338" s="127" t="s">
        <v>356</v>
      </c>
    </row>
    <row r="1339" spans="1:25">
      <c r="A1339" s="116">
        <v>1339</v>
      </c>
      <c r="B1339" s="166">
        <v>43878</v>
      </c>
      <c r="C1339" s="118">
        <f t="shared" si="67"/>
        <v>2</v>
      </c>
      <c r="D1339" s="119" t="s">
        <v>37</v>
      </c>
      <c r="E1339" s="119" t="s">
        <v>3241</v>
      </c>
      <c r="F1339" s="211"/>
      <c r="G1339" s="119" t="s">
        <v>3242</v>
      </c>
      <c r="H1339" s="119"/>
      <c r="I1339" s="119" t="s">
        <v>42</v>
      </c>
      <c r="J1339" s="119" t="s">
        <v>43</v>
      </c>
      <c r="K1339" s="120"/>
      <c r="L1339" s="120" t="s">
        <v>32</v>
      </c>
      <c r="M1339" s="120" t="s">
        <v>33</v>
      </c>
      <c r="N1339" s="232">
        <v>43880</v>
      </c>
      <c r="O1339" s="232">
        <v>44029</v>
      </c>
      <c r="P1339" s="124">
        <f t="shared" si="68"/>
        <v>7</v>
      </c>
      <c r="Q1339" s="125">
        <v>2</v>
      </c>
      <c r="R1339" s="125">
        <f t="shared" ca="1" si="69"/>
        <v>649</v>
      </c>
      <c r="S1339" s="119"/>
      <c r="T1339" s="122"/>
      <c r="U1339" s="122"/>
      <c r="V1339" s="122"/>
      <c r="W1339" s="122"/>
      <c r="X1339" s="122"/>
      <c r="Y1339" s="127" t="s">
        <v>356</v>
      </c>
    </row>
    <row r="1340" spans="1:25">
      <c r="A1340" s="116">
        <v>1340</v>
      </c>
      <c r="B1340" s="166">
        <v>43878</v>
      </c>
      <c r="C1340" s="118">
        <f t="shared" si="67"/>
        <v>2</v>
      </c>
      <c r="D1340" s="119" t="s">
        <v>37</v>
      </c>
      <c r="E1340" s="119" t="s">
        <v>3243</v>
      </c>
      <c r="F1340" s="211"/>
      <c r="G1340" s="119" t="s">
        <v>3080</v>
      </c>
      <c r="H1340" s="119"/>
      <c r="I1340" s="119" t="s">
        <v>42</v>
      </c>
      <c r="J1340" s="119" t="s">
        <v>43</v>
      </c>
      <c r="K1340" s="120"/>
      <c r="L1340" s="120" t="s">
        <v>32</v>
      </c>
      <c r="M1340" s="130" t="s">
        <v>33</v>
      </c>
      <c r="N1340" s="232">
        <v>43899</v>
      </c>
      <c r="O1340" s="232">
        <v>44029</v>
      </c>
      <c r="P1340" s="124">
        <f t="shared" si="68"/>
        <v>7</v>
      </c>
      <c r="Q1340" s="125">
        <v>2</v>
      </c>
      <c r="R1340" s="125">
        <f t="shared" ca="1" si="69"/>
        <v>649</v>
      </c>
      <c r="S1340" s="119"/>
      <c r="T1340" s="122"/>
      <c r="U1340" s="122"/>
      <c r="V1340" s="122"/>
      <c r="W1340" s="122"/>
      <c r="X1340" s="122"/>
      <c r="Y1340" s="127" t="s">
        <v>356</v>
      </c>
    </row>
    <row r="1341" spans="1:25">
      <c r="A1341" s="116">
        <v>1341</v>
      </c>
      <c r="B1341" s="166">
        <v>43878</v>
      </c>
      <c r="C1341" s="118">
        <f t="shared" si="67"/>
        <v>2</v>
      </c>
      <c r="D1341" s="120" t="s">
        <v>37</v>
      </c>
      <c r="E1341" s="119" t="s">
        <v>3244</v>
      </c>
      <c r="F1341" s="211"/>
      <c r="G1341" s="119" t="s">
        <v>794</v>
      </c>
      <c r="H1341" s="119"/>
      <c r="I1341" s="119" t="s">
        <v>42</v>
      </c>
      <c r="J1341" s="119" t="s">
        <v>43</v>
      </c>
      <c r="K1341" s="120"/>
      <c r="L1341" s="120" t="s">
        <v>32</v>
      </c>
      <c r="M1341" s="130" t="s">
        <v>33</v>
      </c>
      <c r="N1341" s="232">
        <v>43885</v>
      </c>
      <c r="O1341" s="232">
        <v>43999</v>
      </c>
      <c r="P1341" s="124">
        <f t="shared" si="68"/>
        <v>6</v>
      </c>
      <c r="Q1341" s="125">
        <v>1</v>
      </c>
      <c r="R1341" s="125">
        <f t="shared" ca="1" si="69"/>
        <v>679</v>
      </c>
      <c r="S1341" s="119" t="s">
        <v>92</v>
      </c>
      <c r="T1341" s="122">
        <v>44004</v>
      </c>
      <c r="U1341" s="122"/>
      <c r="V1341" s="122"/>
      <c r="W1341" s="122"/>
      <c r="X1341" s="122"/>
      <c r="Y1341" s="127" t="s">
        <v>3245</v>
      </c>
    </row>
    <row r="1342" spans="1:25">
      <c r="A1342" s="116">
        <v>1342</v>
      </c>
      <c r="B1342" s="166">
        <v>43878</v>
      </c>
      <c r="C1342" s="118">
        <f t="shared" si="67"/>
        <v>2</v>
      </c>
      <c r="D1342" s="119" t="s">
        <v>37</v>
      </c>
      <c r="E1342" s="119" t="s">
        <v>3246</v>
      </c>
      <c r="F1342" s="211"/>
      <c r="H1342" s="119"/>
      <c r="I1342" s="119" t="s">
        <v>42</v>
      </c>
      <c r="J1342" s="119" t="s">
        <v>43</v>
      </c>
      <c r="K1342" s="120"/>
      <c r="L1342" s="120" t="s">
        <v>32</v>
      </c>
      <c r="M1342" s="120" t="s">
        <v>33</v>
      </c>
      <c r="N1342" s="232">
        <v>43879</v>
      </c>
      <c r="O1342" s="232">
        <v>44029</v>
      </c>
      <c r="P1342" s="124">
        <f t="shared" si="68"/>
        <v>7</v>
      </c>
      <c r="Q1342" s="125">
        <v>2</v>
      </c>
      <c r="R1342" s="125">
        <f t="shared" ca="1" si="69"/>
        <v>649</v>
      </c>
      <c r="S1342" s="119"/>
      <c r="T1342" s="122"/>
      <c r="U1342" s="122"/>
      <c r="V1342" s="122"/>
      <c r="W1342" s="122"/>
      <c r="X1342" s="122"/>
      <c r="Y1342" s="127" t="s">
        <v>356</v>
      </c>
    </row>
    <row r="1343" spans="1:25">
      <c r="A1343" s="116">
        <v>1343</v>
      </c>
      <c r="B1343" s="166">
        <v>43878</v>
      </c>
      <c r="C1343" s="118">
        <f t="shared" si="67"/>
        <v>2</v>
      </c>
      <c r="D1343" s="119" t="s">
        <v>37</v>
      </c>
      <c r="E1343" s="119" t="s">
        <v>3247</v>
      </c>
      <c r="F1343" s="211"/>
      <c r="G1343" s="119" t="s">
        <v>3248</v>
      </c>
      <c r="H1343" s="119"/>
      <c r="I1343" s="119" t="s">
        <v>63</v>
      </c>
      <c r="J1343" s="119" t="s">
        <v>323</v>
      </c>
      <c r="K1343" s="120"/>
      <c r="L1343" s="120" t="s">
        <v>32</v>
      </c>
      <c r="M1343" s="130" t="s">
        <v>33</v>
      </c>
      <c r="N1343" s="232">
        <v>43879</v>
      </c>
      <c r="O1343" s="232">
        <v>44029</v>
      </c>
      <c r="P1343" s="124">
        <f t="shared" si="68"/>
        <v>7</v>
      </c>
      <c r="Q1343" s="125">
        <v>2</v>
      </c>
      <c r="R1343" s="125">
        <f t="shared" ca="1" si="69"/>
        <v>649</v>
      </c>
      <c r="S1343" s="119"/>
      <c r="T1343" s="122"/>
      <c r="U1343" s="122"/>
      <c r="V1343" s="122"/>
      <c r="W1343" s="122"/>
      <c r="X1343" s="122"/>
      <c r="Y1343" s="127" t="s">
        <v>356</v>
      </c>
    </row>
    <row r="1344" spans="1:25">
      <c r="A1344" s="116">
        <v>1344</v>
      </c>
      <c r="B1344" s="166">
        <v>43878</v>
      </c>
      <c r="C1344" s="118">
        <f t="shared" si="67"/>
        <v>2</v>
      </c>
      <c r="D1344" s="119" t="s">
        <v>37</v>
      </c>
      <c r="E1344" s="119" t="s">
        <v>3249</v>
      </c>
      <c r="F1344" s="211"/>
      <c r="G1344" s="119" t="s">
        <v>3250</v>
      </c>
      <c r="H1344" s="119"/>
      <c r="I1344" s="119" t="s">
        <v>42</v>
      </c>
      <c r="J1344" s="119" t="s">
        <v>246</v>
      </c>
      <c r="K1344" s="120"/>
      <c r="L1344" s="120" t="s">
        <v>32</v>
      </c>
      <c r="M1344" s="120" t="s">
        <v>33</v>
      </c>
      <c r="N1344" s="232">
        <v>43879</v>
      </c>
      <c r="O1344" s="232">
        <v>44029</v>
      </c>
      <c r="P1344" s="124">
        <f t="shared" si="68"/>
        <v>7</v>
      </c>
      <c r="Q1344" s="125">
        <v>2</v>
      </c>
      <c r="R1344" s="125">
        <f t="shared" ca="1" si="69"/>
        <v>649</v>
      </c>
      <c r="S1344" s="119"/>
      <c r="T1344" s="122"/>
      <c r="U1344" s="122"/>
      <c r="V1344" s="122"/>
      <c r="W1344" s="122"/>
      <c r="X1344" s="122"/>
      <c r="Y1344" s="127" t="s">
        <v>356</v>
      </c>
    </row>
    <row r="1345" spans="1:25">
      <c r="A1345" s="116">
        <v>1345</v>
      </c>
      <c r="B1345" s="166">
        <v>43850</v>
      </c>
      <c r="C1345" s="118">
        <f t="shared" si="67"/>
        <v>1</v>
      </c>
      <c r="D1345" s="119" t="s">
        <v>37</v>
      </c>
      <c r="E1345" s="119" t="s">
        <v>3251</v>
      </c>
      <c r="F1345" s="211"/>
      <c r="G1345" s="119" t="s">
        <v>2634</v>
      </c>
      <c r="H1345" s="119"/>
      <c r="I1345" s="119" t="s">
        <v>63</v>
      </c>
      <c r="J1345" s="121" t="s">
        <v>328</v>
      </c>
      <c r="K1345" s="120"/>
      <c r="L1345" s="120" t="s">
        <v>32</v>
      </c>
      <c r="M1345" s="130" t="s">
        <v>33</v>
      </c>
      <c r="N1345" s="232">
        <v>43843</v>
      </c>
      <c r="O1345" s="232">
        <v>43893</v>
      </c>
      <c r="P1345" s="124">
        <f t="shared" si="68"/>
        <v>3</v>
      </c>
      <c r="Q1345" s="125">
        <v>1</v>
      </c>
      <c r="R1345" s="125">
        <f t="shared" ca="1" si="69"/>
        <v>785</v>
      </c>
      <c r="S1345" s="119"/>
      <c r="T1345" s="122"/>
      <c r="U1345" s="122"/>
      <c r="V1345" s="122"/>
      <c r="W1345" s="122"/>
      <c r="X1345" s="122"/>
      <c r="Y1345" s="127" t="s">
        <v>356</v>
      </c>
    </row>
    <row r="1346" spans="1:25">
      <c r="A1346" s="116">
        <v>1346</v>
      </c>
      <c r="B1346" s="166">
        <v>43850</v>
      </c>
      <c r="C1346" s="118">
        <f t="shared" si="67"/>
        <v>1</v>
      </c>
      <c r="D1346" s="120" t="s">
        <v>37</v>
      </c>
      <c r="E1346" s="119" t="s">
        <v>3252</v>
      </c>
      <c r="F1346" s="211"/>
      <c r="G1346" s="119" t="s">
        <v>3253</v>
      </c>
      <c r="H1346" s="119"/>
      <c r="J1346" s="119" t="s">
        <v>49</v>
      </c>
      <c r="K1346" s="120"/>
      <c r="L1346" s="120" t="s">
        <v>32</v>
      </c>
      <c r="M1346" s="130" t="s">
        <v>33</v>
      </c>
      <c r="N1346" s="232">
        <v>43843</v>
      </c>
      <c r="O1346" s="233">
        <v>44032</v>
      </c>
      <c r="P1346" s="124">
        <f t="shared" si="68"/>
        <v>7</v>
      </c>
      <c r="Q1346" s="133">
        <v>3</v>
      </c>
      <c r="R1346" s="125">
        <f t="shared" ca="1" si="69"/>
        <v>646</v>
      </c>
      <c r="S1346" s="119" t="s">
        <v>92</v>
      </c>
      <c r="T1346" s="122">
        <v>44055</v>
      </c>
      <c r="U1346" s="122"/>
      <c r="V1346" s="122"/>
      <c r="W1346" s="122"/>
      <c r="X1346" s="122"/>
      <c r="Y1346" s="127"/>
    </row>
    <row r="1347" spans="1:25">
      <c r="A1347" s="116">
        <v>1347</v>
      </c>
      <c r="B1347" s="166">
        <v>43850</v>
      </c>
      <c r="C1347" s="118">
        <f t="shared" si="67"/>
        <v>1</v>
      </c>
      <c r="D1347" s="120" t="s">
        <v>37</v>
      </c>
      <c r="E1347" s="119" t="s">
        <v>3254</v>
      </c>
      <c r="F1347" s="211" t="s">
        <v>3255</v>
      </c>
      <c r="G1347" s="119" t="s">
        <v>3256</v>
      </c>
      <c r="H1347" s="119"/>
      <c r="I1347" s="119" t="s">
        <v>42</v>
      </c>
      <c r="K1347" s="120"/>
      <c r="L1347" s="120" t="s">
        <v>32</v>
      </c>
      <c r="M1347" s="120" t="s">
        <v>33</v>
      </c>
      <c r="N1347" s="232">
        <v>43843</v>
      </c>
      <c r="O1347" s="233">
        <v>44032</v>
      </c>
      <c r="P1347" s="124">
        <f t="shared" si="68"/>
        <v>7</v>
      </c>
      <c r="Q1347" s="133">
        <v>3</v>
      </c>
      <c r="R1347" s="125">
        <f t="shared" ca="1" si="69"/>
        <v>646</v>
      </c>
      <c r="S1347" s="119" t="s">
        <v>92</v>
      </c>
      <c r="T1347" s="122">
        <v>44036</v>
      </c>
      <c r="U1347" s="122"/>
      <c r="V1347" s="122"/>
      <c r="W1347" s="122"/>
      <c r="X1347" s="122"/>
      <c r="Y1347" s="127"/>
    </row>
    <row r="1348" spans="1:25">
      <c r="A1348" s="116">
        <v>1348</v>
      </c>
      <c r="B1348" s="166">
        <v>43850</v>
      </c>
      <c r="C1348" s="118">
        <f t="shared" si="67"/>
        <v>1</v>
      </c>
      <c r="D1348" s="120" t="s">
        <v>37</v>
      </c>
      <c r="E1348" s="119" t="s">
        <v>3257</v>
      </c>
      <c r="F1348" s="211" t="s">
        <v>473</v>
      </c>
      <c r="G1348" s="119" t="s">
        <v>2284</v>
      </c>
      <c r="H1348" s="119"/>
      <c r="I1348" s="119" t="s">
        <v>196</v>
      </c>
      <c r="J1348" s="119" t="s">
        <v>196</v>
      </c>
      <c r="K1348" s="120"/>
      <c r="L1348" s="120" t="s">
        <v>32</v>
      </c>
      <c r="M1348" s="130" t="s">
        <v>33</v>
      </c>
      <c r="N1348" s="232">
        <v>43843</v>
      </c>
      <c r="O1348" s="232"/>
      <c r="P1348" s="124">
        <f t="shared" si="68"/>
        <v>0</v>
      </c>
      <c r="Q1348" s="125"/>
      <c r="R1348" s="125"/>
      <c r="S1348" s="119"/>
      <c r="T1348" s="122"/>
      <c r="U1348" s="122"/>
      <c r="V1348" s="122"/>
      <c r="W1348" s="122"/>
      <c r="X1348" s="122"/>
      <c r="Y1348" s="127" t="s">
        <v>3258</v>
      </c>
    </row>
    <row r="1349" spans="1:25">
      <c r="A1349" s="116">
        <v>1349</v>
      </c>
      <c r="B1349" s="166">
        <v>43864</v>
      </c>
      <c r="C1349" s="118">
        <f t="shared" si="67"/>
        <v>2</v>
      </c>
      <c r="D1349" s="120" t="s">
        <v>37</v>
      </c>
      <c r="E1349" s="119" t="s">
        <v>3259</v>
      </c>
      <c r="F1349" s="211"/>
      <c r="G1349" s="119" t="s">
        <v>292</v>
      </c>
      <c r="H1349" s="119"/>
      <c r="I1349" s="119" t="s">
        <v>42</v>
      </c>
      <c r="J1349" s="121" t="s">
        <v>91</v>
      </c>
      <c r="K1349" s="120"/>
      <c r="L1349" s="120" t="s">
        <v>32</v>
      </c>
      <c r="M1349" s="121" t="s">
        <v>33</v>
      </c>
      <c r="N1349" s="232">
        <v>44000</v>
      </c>
      <c r="O1349" s="232">
        <v>44029</v>
      </c>
      <c r="P1349" s="124">
        <f t="shared" si="68"/>
        <v>7</v>
      </c>
      <c r="Q1349" s="125">
        <v>1</v>
      </c>
      <c r="R1349" s="125">
        <f t="shared" ref="R1349:R1368" ca="1" si="70">TODAY()-O1349</f>
        <v>649</v>
      </c>
      <c r="S1349" s="119" t="s">
        <v>92</v>
      </c>
      <c r="T1349" s="122">
        <v>44032</v>
      </c>
      <c r="U1349" s="122"/>
      <c r="V1349" s="122"/>
      <c r="W1349" s="122"/>
      <c r="X1349" s="122"/>
      <c r="Y1349" s="127"/>
    </row>
    <row r="1350" spans="1:25">
      <c r="A1350" s="116">
        <v>1350</v>
      </c>
      <c r="B1350" s="166">
        <v>43885</v>
      </c>
      <c r="C1350" s="118">
        <f t="shared" si="67"/>
        <v>2</v>
      </c>
      <c r="D1350" s="120" t="s">
        <v>37</v>
      </c>
      <c r="E1350" s="119" t="s">
        <v>3260</v>
      </c>
      <c r="F1350" s="211"/>
      <c r="G1350" s="119" t="s">
        <v>1033</v>
      </c>
      <c r="H1350" s="119"/>
      <c r="I1350" s="119" t="s">
        <v>42</v>
      </c>
      <c r="K1350" s="120"/>
      <c r="L1350" s="120" t="s">
        <v>32</v>
      </c>
      <c r="M1350" s="120" t="s">
        <v>33</v>
      </c>
      <c r="N1350" s="232">
        <v>43888</v>
      </c>
      <c r="O1350" s="232">
        <v>43998</v>
      </c>
      <c r="P1350" s="124">
        <f t="shared" si="68"/>
        <v>6</v>
      </c>
      <c r="Q1350" s="125">
        <v>4</v>
      </c>
      <c r="R1350" s="125">
        <f t="shared" ca="1" si="70"/>
        <v>680</v>
      </c>
      <c r="S1350" s="119" t="s">
        <v>34</v>
      </c>
      <c r="T1350" s="122">
        <v>43998</v>
      </c>
      <c r="U1350" s="122"/>
      <c r="V1350" s="122"/>
      <c r="W1350" s="122"/>
      <c r="X1350" s="122"/>
      <c r="Y1350" s="127" t="s">
        <v>3261</v>
      </c>
    </row>
    <row r="1351" spans="1:25">
      <c r="A1351" s="116">
        <v>1351</v>
      </c>
      <c r="B1351" s="166">
        <v>43892</v>
      </c>
      <c r="C1351" s="118">
        <f t="shared" si="67"/>
        <v>3</v>
      </c>
      <c r="D1351" s="119" t="s">
        <v>37</v>
      </c>
      <c r="E1351" s="119" t="s">
        <v>3262</v>
      </c>
      <c r="F1351" s="211"/>
      <c r="G1351" s="119" t="s">
        <v>3263</v>
      </c>
      <c r="H1351" s="119"/>
      <c r="I1351" s="119" t="s">
        <v>42</v>
      </c>
      <c r="K1351" s="120"/>
      <c r="L1351" s="120" t="s">
        <v>32</v>
      </c>
      <c r="M1351" s="119" t="s">
        <v>33</v>
      </c>
      <c r="N1351" s="232">
        <v>43992</v>
      </c>
      <c r="O1351" s="232">
        <v>44029</v>
      </c>
      <c r="P1351" s="124">
        <f t="shared" si="68"/>
        <v>7</v>
      </c>
      <c r="Q1351" s="125">
        <v>1</v>
      </c>
      <c r="R1351" s="125">
        <f t="shared" ca="1" si="70"/>
        <v>649</v>
      </c>
      <c r="S1351" s="119"/>
      <c r="T1351" s="122"/>
      <c r="U1351" s="122"/>
      <c r="V1351" s="122"/>
      <c r="W1351" s="122"/>
      <c r="X1351" s="122"/>
      <c r="Y1351" s="127" t="s">
        <v>356</v>
      </c>
    </row>
    <row r="1352" spans="1:25">
      <c r="A1352" s="116">
        <v>1352</v>
      </c>
      <c r="B1352" s="168">
        <v>43976</v>
      </c>
      <c r="C1352" s="118">
        <f t="shared" si="67"/>
        <v>5</v>
      </c>
      <c r="D1352" s="119" t="s">
        <v>37</v>
      </c>
      <c r="E1352" s="119" t="s">
        <v>3264</v>
      </c>
      <c r="F1352" s="211"/>
      <c r="G1352" s="119" t="s">
        <v>3265</v>
      </c>
      <c r="H1352" s="119"/>
      <c r="I1352" s="121" t="s">
        <v>42</v>
      </c>
      <c r="J1352" s="119" t="s">
        <v>417</v>
      </c>
      <c r="K1352" s="120"/>
      <c r="L1352" s="120" t="s">
        <v>32</v>
      </c>
      <c r="M1352" s="130" t="s">
        <v>33</v>
      </c>
      <c r="N1352" s="233">
        <v>43990</v>
      </c>
      <c r="O1352" s="233">
        <v>44032</v>
      </c>
      <c r="P1352" s="124">
        <f t="shared" si="68"/>
        <v>7</v>
      </c>
      <c r="Q1352" s="133">
        <v>2</v>
      </c>
      <c r="R1352" s="125">
        <f t="shared" ca="1" si="70"/>
        <v>646</v>
      </c>
      <c r="S1352" s="130"/>
      <c r="T1352" s="132"/>
      <c r="U1352" s="132"/>
      <c r="V1352" s="132"/>
      <c r="W1352" s="132"/>
      <c r="X1352" s="132"/>
      <c r="Y1352" s="127" t="s">
        <v>356</v>
      </c>
    </row>
    <row r="1353" spans="1:25">
      <c r="A1353" s="116">
        <v>1353</v>
      </c>
      <c r="B1353" s="168">
        <v>43983</v>
      </c>
      <c r="C1353" s="118">
        <f t="shared" si="67"/>
        <v>6</v>
      </c>
      <c r="D1353" s="120" t="s">
        <v>37</v>
      </c>
      <c r="E1353" s="119" t="s">
        <v>3266</v>
      </c>
      <c r="F1353" s="211"/>
      <c r="G1353" s="119" t="s">
        <v>3165</v>
      </c>
      <c r="H1353" s="119"/>
      <c r="I1353" s="121" t="s">
        <v>42</v>
      </c>
      <c r="J1353" s="119" t="s">
        <v>2929</v>
      </c>
      <c r="K1353" s="120"/>
      <c r="L1353" s="120" t="s">
        <v>32</v>
      </c>
      <c r="M1353" s="120" t="s">
        <v>33</v>
      </c>
      <c r="N1353" s="233">
        <v>44000</v>
      </c>
      <c r="O1353" s="233">
        <v>44029</v>
      </c>
      <c r="P1353" s="124">
        <f t="shared" si="68"/>
        <v>7</v>
      </c>
      <c r="Q1353" s="133">
        <v>1</v>
      </c>
      <c r="R1353" s="125">
        <f t="shared" ca="1" si="70"/>
        <v>649</v>
      </c>
      <c r="S1353" s="130" t="s">
        <v>92</v>
      </c>
      <c r="T1353" s="132">
        <v>44032</v>
      </c>
      <c r="U1353" s="132"/>
      <c r="V1353" s="132"/>
      <c r="W1353" s="132"/>
      <c r="X1353" s="132"/>
      <c r="Y1353" s="134"/>
    </row>
    <row r="1354" spans="1:25">
      <c r="A1354" s="116">
        <v>1354</v>
      </c>
      <c r="B1354" s="168">
        <v>43983</v>
      </c>
      <c r="C1354" s="118">
        <f t="shared" si="67"/>
        <v>6</v>
      </c>
      <c r="D1354" s="119" t="s">
        <v>37</v>
      </c>
      <c r="E1354" s="119" t="s">
        <v>3267</v>
      </c>
      <c r="F1354" s="211"/>
      <c r="G1354" s="119" t="s">
        <v>3165</v>
      </c>
      <c r="H1354" s="119"/>
      <c r="I1354" s="121" t="s">
        <v>42</v>
      </c>
      <c r="J1354" s="119" t="s">
        <v>2929</v>
      </c>
      <c r="K1354" s="120"/>
      <c r="L1354" s="120" t="s">
        <v>32</v>
      </c>
      <c r="M1354" s="130" t="s">
        <v>33</v>
      </c>
      <c r="N1354" s="233">
        <v>43992</v>
      </c>
      <c r="O1354" s="233">
        <v>44029</v>
      </c>
      <c r="P1354" s="124">
        <f t="shared" si="68"/>
        <v>7</v>
      </c>
      <c r="Q1354" s="133">
        <v>1</v>
      </c>
      <c r="R1354" s="125">
        <f t="shared" ca="1" si="70"/>
        <v>649</v>
      </c>
      <c r="S1354" s="130"/>
      <c r="T1354" s="132"/>
      <c r="U1354" s="132"/>
      <c r="V1354" s="132"/>
      <c r="W1354" s="132"/>
      <c r="X1354" s="132"/>
      <c r="Y1354" s="127" t="s">
        <v>356</v>
      </c>
    </row>
    <row r="1355" spans="1:25">
      <c r="A1355" s="116">
        <v>1355</v>
      </c>
      <c r="B1355" s="168">
        <v>43983</v>
      </c>
      <c r="C1355" s="118">
        <f t="shared" si="67"/>
        <v>6</v>
      </c>
      <c r="D1355" s="120" t="s">
        <v>37</v>
      </c>
      <c r="E1355" s="119" t="s">
        <v>3268</v>
      </c>
      <c r="F1355" s="211"/>
      <c r="G1355" s="119" t="s">
        <v>3165</v>
      </c>
      <c r="H1355" s="119"/>
      <c r="I1355" s="121" t="s">
        <v>42</v>
      </c>
      <c r="J1355" s="119" t="s">
        <v>2929</v>
      </c>
      <c r="K1355" s="120"/>
      <c r="L1355" s="120" t="s">
        <v>32</v>
      </c>
      <c r="M1355" s="130" t="s">
        <v>33</v>
      </c>
      <c r="N1355" s="233">
        <v>44001</v>
      </c>
      <c r="O1355" s="233">
        <v>44029</v>
      </c>
      <c r="P1355" s="124">
        <f t="shared" si="68"/>
        <v>7</v>
      </c>
      <c r="Q1355" s="133">
        <v>1</v>
      </c>
      <c r="R1355" s="125">
        <f t="shared" ca="1" si="70"/>
        <v>649</v>
      </c>
      <c r="S1355" s="130" t="s">
        <v>92</v>
      </c>
      <c r="T1355" s="132">
        <v>44033</v>
      </c>
      <c r="U1355" s="132"/>
      <c r="V1355" s="132"/>
      <c r="W1355" s="132"/>
      <c r="X1355" s="132"/>
      <c r="Y1355" s="134"/>
    </row>
    <row r="1356" spans="1:25">
      <c r="A1356" s="116">
        <v>1356</v>
      </c>
      <c r="B1356" s="168">
        <v>43983</v>
      </c>
      <c r="C1356" s="118">
        <f t="shared" si="67"/>
        <v>6</v>
      </c>
      <c r="D1356" s="120" t="s">
        <v>252</v>
      </c>
      <c r="E1356" s="119" t="s">
        <v>3269</v>
      </c>
      <c r="F1356" s="211" t="s">
        <v>3270</v>
      </c>
      <c r="G1356" s="119" t="s">
        <v>3271</v>
      </c>
      <c r="H1356" s="119" t="s">
        <v>29</v>
      </c>
      <c r="I1356" s="119" t="s">
        <v>42</v>
      </c>
      <c r="K1356" s="120"/>
      <c r="L1356" s="120" t="s">
        <v>32</v>
      </c>
      <c r="M1356" s="120" t="s">
        <v>33</v>
      </c>
      <c r="N1356" s="233">
        <v>43990</v>
      </c>
      <c r="O1356" s="232">
        <v>44389</v>
      </c>
      <c r="P1356" s="124">
        <f t="shared" si="68"/>
        <v>7</v>
      </c>
      <c r="Q1356" s="133">
        <v>3</v>
      </c>
      <c r="R1356" s="125">
        <f t="shared" ca="1" si="70"/>
        <v>289</v>
      </c>
      <c r="S1356" s="130" t="s">
        <v>55</v>
      </c>
      <c r="T1356" s="132"/>
      <c r="U1356" s="132"/>
      <c r="V1356" s="132"/>
      <c r="W1356" s="132"/>
      <c r="X1356" s="132"/>
      <c r="Y1356" s="134" t="s">
        <v>1211</v>
      </c>
    </row>
    <row r="1357" spans="1:25">
      <c r="A1357" s="116">
        <v>1357</v>
      </c>
      <c r="B1357" s="168">
        <v>43983</v>
      </c>
      <c r="C1357" s="118">
        <f t="shared" ref="C1357:C1420" si="71">IF(B1357&lt;&gt;0,MONTH(B1357),0)</f>
        <v>6</v>
      </c>
      <c r="D1357" s="120" t="s">
        <v>37</v>
      </c>
      <c r="E1357" s="119" t="s">
        <v>3272</v>
      </c>
      <c r="F1357" s="211"/>
      <c r="G1357" s="119" t="s">
        <v>1033</v>
      </c>
      <c r="H1357" s="119"/>
      <c r="I1357" s="119" t="s">
        <v>42</v>
      </c>
      <c r="K1357" s="120"/>
      <c r="L1357" s="120" t="s">
        <v>32</v>
      </c>
      <c r="M1357" s="120" t="s">
        <v>33</v>
      </c>
      <c r="N1357" s="233">
        <v>43992</v>
      </c>
      <c r="O1357" s="233">
        <v>44029</v>
      </c>
      <c r="P1357" s="124">
        <f t="shared" si="68"/>
        <v>7</v>
      </c>
      <c r="Q1357" s="133">
        <v>1</v>
      </c>
      <c r="R1357" s="125">
        <f t="shared" ca="1" si="70"/>
        <v>649</v>
      </c>
      <c r="S1357" s="130" t="s">
        <v>92</v>
      </c>
      <c r="T1357" s="132">
        <v>44029</v>
      </c>
      <c r="U1357" s="132"/>
      <c r="V1357" s="132"/>
      <c r="W1357" s="132"/>
      <c r="X1357" s="132"/>
      <c r="Y1357" s="134"/>
    </row>
    <row r="1358" spans="1:25">
      <c r="A1358" s="116">
        <v>1358</v>
      </c>
      <c r="B1358" s="168">
        <v>43983</v>
      </c>
      <c r="C1358" s="118">
        <f t="shared" si="71"/>
        <v>6</v>
      </c>
      <c r="D1358" s="120" t="s">
        <v>37</v>
      </c>
      <c r="E1358" s="130" t="s">
        <v>3273</v>
      </c>
      <c r="F1358" s="211"/>
      <c r="G1358" s="119" t="s">
        <v>1970</v>
      </c>
      <c r="H1358" s="119"/>
      <c r="I1358" s="119" t="s">
        <v>42</v>
      </c>
      <c r="J1358" s="121" t="s">
        <v>211</v>
      </c>
      <c r="K1358" s="120"/>
      <c r="L1358" s="120" t="s">
        <v>32</v>
      </c>
      <c r="M1358" s="120" t="s">
        <v>33</v>
      </c>
      <c r="N1358" s="233">
        <v>44000</v>
      </c>
      <c r="O1358" s="233">
        <v>44029</v>
      </c>
      <c r="P1358" s="124">
        <f t="shared" si="68"/>
        <v>7</v>
      </c>
      <c r="Q1358" s="133">
        <v>1</v>
      </c>
      <c r="R1358" s="125">
        <f t="shared" ca="1" si="70"/>
        <v>649</v>
      </c>
      <c r="S1358" s="126" t="s">
        <v>44</v>
      </c>
      <c r="T1358" s="132"/>
      <c r="U1358" s="132"/>
      <c r="V1358" s="132"/>
      <c r="W1358" s="132"/>
      <c r="X1358" s="132"/>
      <c r="Y1358" s="134" t="s">
        <v>44</v>
      </c>
    </row>
    <row r="1359" spans="1:25">
      <c r="A1359" s="116">
        <v>1359</v>
      </c>
      <c r="B1359" s="168">
        <v>43990</v>
      </c>
      <c r="C1359" s="118">
        <f t="shared" si="71"/>
        <v>6</v>
      </c>
      <c r="D1359" s="119" t="s">
        <v>37</v>
      </c>
      <c r="E1359" s="130" t="s">
        <v>3274</v>
      </c>
      <c r="F1359" s="211" t="s">
        <v>783</v>
      </c>
      <c r="G1359" s="119" t="s">
        <v>3275</v>
      </c>
      <c r="H1359" s="119"/>
      <c r="I1359" s="119" t="s">
        <v>42</v>
      </c>
      <c r="K1359" s="120"/>
      <c r="L1359" s="120" t="s">
        <v>32</v>
      </c>
      <c r="M1359" s="130" t="s">
        <v>33</v>
      </c>
      <c r="N1359" s="233">
        <v>43993</v>
      </c>
      <c r="O1359" s="233">
        <v>44029</v>
      </c>
      <c r="P1359" s="124">
        <f t="shared" ref="P1359:P1422" si="72">IF(O1359&lt;&gt;0,MONTH(O1359),0)</f>
        <v>7</v>
      </c>
      <c r="Q1359" s="133">
        <v>1</v>
      </c>
      <c r="R1359" s="125">
        <f t="shared" ca="1" si="70"/>
        <v>649</v>
      </c>
      <c r="S1359" s="130"/>
      <c r="T1359" s="132"/>
      <c r="U1359" s="132"/>
      <c r="V1359" s="132"/>
      <c r="W1359" s="132"/>
      <c r="X1359" s="132"/>
      <c r="Y1359" s="127" t="s">
        <v>356</v>
      </c>
    </row>
    <row r="1360" spans="1:25">
      <c r="A1360" s="116">
        <v>1360</v>
      </c>
      <c r="B1360" s="168">
        <v>43990</v>
      </c>
      <c r="C1360" s="118">
        <f t="shared" si="71"/>
        <v>6</v>
      </c>
      <c r="D1360" s="120" t="s">
        <v>252</v>
      </c>
      <c r="E1360" s="130" t="s">
        <v>3276</v>
      </c>
      <c r="F1360" s="211"/>
      <c r="G1360" s="119" t="s">
        <v>3277</v>
      </c>
      <c r="H1360" s="119"/>
      <c r="K1360" s="120"/>
      <c r="L1360" s="120" t="s">
        <v>32</v>
      </c>
      <c r="M1360" s="120" t="s">
        <v>33</v>
      </c>
      <c r="N1360" s="233">
        <v>43998</v>
      </c>
      <c r="O1360" s="232">
        <v>44610</v>
      </c>
      <c r="P1360" s="124">
        <f t="shared" si="72"/>
        <v>2</v>
      </c>
      <c r="Q1360" s="133">
        <v>1</v>
      </c>
      <c r="R1360" s="125">
        <f t="shared" ca="1" si="70"/>
        <v>68</v>
      </c>
      <c r="S1360" s="130"/>
      <c r="T1360" s="132"/>
      <c r="U1360" s="132"/>
      <c r="V1360" s="132"/>
      <c r="W1360" s="132"/>
      <c r="X1360" s="132"/>
      <c r="Y1360" s="134"/>
    </row>
    <row r="1361" spans="1:25">
      <c r="A1361" s="116">
        <v>1361</v>
      </c>
      <c r="B1361" s="168">
        <v>43990</v>
      </c>
      <c r="C1361" s="118">
        <f t="shared" si="71"/>
        <v>6</v>
      </c>
      <c r="D1361" s="120" t="s">
        <v>252</v>
      </c>
      <c r="E1361" s="130" t="s">
        <v>3278</v>
      </c>
      <c r="F1361" s="211"/>
      <c r="G1361" s="119" t="s">
        <v>1429</v>
      </c>
      <c r="H1361" s="119"/>
      <c r="K1361" s="120"/>
      <c r="L1361" s="120" t="s">
        <v>32</v>
      </c>
      <c r="M1361" s="130" t="s">
        <v>33</v>
      </c>
      <c r="N1361" s="233">
        <v>43992</v>
      </c>
      <c r="O1361" s="232">
        <v>44610</v>
      </c>
      <c r="P1361" s="124">
        <f t="shared" si="72"/>
        <v>2</v>
      </c>
      <c r="Q1361" s="133">
        <v>1</v>
      </c>
      <c r="R1361" s="125">
        <f t="shared" ca="1" si="70"/>
        <v>68</v>
      </c>
      <c r="S1361" s="130"/>
      <c r="T1361" s="132"/>
      <c r="U1361" s="132"/>
      <c r="V1361" s="132"/>
      <c r="W1361" s="132"/>
      <c r="X1361" s="132"/>
      <c r="Y1361" s="134"/>
    </row>
    <row r="1362" spans="1:25">
      <c r="A1362" s="116">
        <v>1362</v>
      </c>
      <c r="B1362" s="168">
        <v>43990</v>
      </c>
      <c r="C1362" s="118">
        <f t="shared" si="71"/>
        <v>6</v>
      </c>
      <c r="D1362" s="120" t="s">
        <v>252</v>
      </c>
      <c r="E1362" s="130" t="s">
        <v>3279</v>
      </c>
      <c r="F1362" s="211"/>
      <c r="G1362" s="119" t="s">
        <v>834</v>
      </c>
      <c r="H1362" s="119"/>
      <c r="K1362" s="120"/>
      <c r="L1362" s="120" t="s">
        <v>32</v>
      </c>
      <c r="M1362" s="120" t="s">
        <v>33</v>
      </c>
      <c r="N1362" s="233">
        <v>44406</v>
      </c>
      <c r="O1362" s="232">
        <v>44610</v>
      </c>
      <c r="P1362" s="124">
        <f t="shared" si="72"/>
        <v>2</v>
      </c>
      <c r="Q1362" s="133">
        <v>1</v>
      </c>
      <c r="R1362" s="125">
        <f t="shared" ca="1" si="70"/>
        <v>68</v>
      </c>
      <c r="S1362" s="130"/>
      <c r="T1362" s="132"/>
      <c r="U1362" s="132"/>
      <c r="V1362" s="132"/>
      <c r="W1362" s="132"/>
      <c r="X1362" s="132"/>
      <c r="Y1362" s="134"/>
    </row>
    <row r="1363" spans="1:25">
      <c r="A1363" s="116">
        <v>1363</v>
      </c>
      <c r="B1363" s="168">
        <v>43990</v>
      </c>
      <c r="C1363" s="118">
        <f t="shared" si="71"/>
        <v>6</v>
      </c>
      <c r="D1363" s="120" t="s">
        <v>252</v>
      </c>
      <c r="E1363" s="130" t="s">
        <v>3280</v>
      </c>
      <c r="F1363" s="211"/>
      <c r="G1363" s="119" t="s">
        <v>3281</v>
      </c>
      <c r="H1363" s="119"/>
      <c r="K1363" s="120"/>
      <c r="L1363" s="120" t="s">
        <v>32</v>
      </c>
      <c r="M1363" s="130" t="s">
        <v>33</v>
      </c>
      <c r="N1363" s="233">
        <v>44406</v>
      </c>
      <c r="O1363" s="233">
        <v>44243</v>
      </c>
      <c r="P1363" s="124">
        <f t="shared" si="72"/>
        <v>2</v>
      </c>
      <c r="Q1363" s="133">
        <v>1</v>
      </c>
      <c r="R1363" s="125">
        <f t="shared" ca="1" si="70"/>
        <v>435</v>
      </c>
      <c r="S1363" s="130" t="s">
        <v>92</v>
      </c>
      <c r="T1363" s="132">
        <v>44406</v>
      </c>
      <c r="U1363" s="132"/>
      <c r="V1363" s="132"/>
      <c r="W1363" s="132"/>
      <c r="X1363" s="132"/>
      <c r="Y1363" s="134"/>
    </row>
    <row r="1364" spans="1:25">
      <c r="A1364" s="116">
        <v>1364</v>
      </c>
      <c r="B1364" s="168">
        <v>43990</v>
      </c>
      <c r="C1364" s="118">
        <f t="shared" si="71"/>
        <v>6</v>
      </c>
      <c r="D1364" s="120" t="s">
        <v>37</v>
      </c>
      <c r="E1364" s="130" t="s">
        <v>3282</v>
      </c>
      <c r="F1364" s="211" t="s">
        <v>3283</v>
      </c>
      <c r="G1364" s="119" t="s">
        <v>3284</v>
      </c>
      <c r="H1364" s="119" t="s">
        <v>192</v>
      </c>
      <c r="I1364" s="119" t="s">
        <v>42</v>
      </c>
      <c r="K1364" s="120"/>
      <c r="L1364" s="120" t="s">
        <v>32</v>
      </c>
      <c r="M1364" s="120" t="s">
        <v>33</v>
      </c>
      <c r="N1364" s="233">
        <v>43992</v>
      </c>
      <c r="O1364" s="233">
        <v>44214</v>
      </c>
      <c r="P1364" s="124">
        <f t="shared" si="72"/>
        <v>1</v>
      </c>
      <c r="Q1364" s="133">
        <v>1</v>
      </c>
      <c r="R1364" s="125">
        <f t="shared" ca="1" si="70"/>
        <v>464</v>
      </c>
      <c r="S1364" s="130" t="s">
        <v>92</v>
      </c>
      <c r="T1364" s="132">
        <v>44029</v>
      </c>
      <c r="U1364" s="132"/>
      <c r="V1364" s="132"/>
      <c r="W1364" s="132"/>
      <c r="X1364" s="132"/>
      <c r="Y1364" s="134"/>
    </row>
    <row r="1365" spans="1:25">
      <c r="A1365" s="116">
        <v>1365</v>
      </c>
      <c r="B1365" s="168">
        <v>43990</v>
      </c>
      <c r="C1365" s="118">
        <f t="shared" si="71"/>
        <v>6</v>
      </c>
      <c r="D1365" s="120" t="s">
        <v>37</v>
      </c>
      <c r="E1365" s="130" t="s">
        <v>3285</v>
      </c>
      <c r="F1365" s="211" t="s">
        <v>3286</v>
      </c>
      <c r="G1365" s="119" t="s">
        <v>3287</v>
      </c>
      <c r="H1365" s="119" t="s">
        <v>97</v>
      </c>
      <c r="I1365" s="119" t="s">
        <v>42</v>
      </c>
      <c r="K1365" s="120"/>
      <c r="L1365" s="120" t="s">
        <v>32</v>
      </c>
      <c r="M1365" s="120" t="s">
        <v>33</v>
      </c>
      <c r="N1365" s="233">
        <v>43993</v>
      </c>
      <c r="O1365" s="233">
        <v>43997</v>
      </c>
      <c r="P1365" s="124">
        <f t="shared" si="72"/>
        <v>6</v>
      </c>
      <c r="Q1365" s="133"/>
      <c r="R1365" s="125">
        <f t="shared" ca="1" si="70"/>
        <v>681</v>
      </c>
      <c r="S1365" s="130" t="s">
        <v>92</v>
      </c>
      <c r="T1365" s="132">
        <v>43994</v>
      </c>
      <c r="U1365" s="132" t="s">
        <v>3288</v>
      </c>
      <c r="V1365" s="132"/>
      <c r="W1365" s="132"/>
      <c r="X1365" s="132"/>
      <c r="Y1365" s="134" t="s">
        <v>3289</v>
      </c>
    </row>
    <row r="1366" spans="1:25">
      <c r="A1366" s="116">
        <v>1366</v>
      </c>
      <c r="B1366" s="168">
        <v>43990</v>
      </c>
      <c r="C1366" s="118">
        <f t="shared" si="71"/>
        <v>6</v>
      </c>
      <c r="D1366" s="120" t="s">
        <v>252</v>
      </c>
      <c r="E1366" s="130" t="s">
        <v>3290</v>
      </c>
      <c r="F1366" s="211"/>
      <c r="G1366" s="119" t="s">
        <v>3291</v>
      </c>
      <c r="H1366" s="119"/>
      <c r="K1366" s="120"/>
      <c r="L1366" s="120" t="s">
        <v>32</v>
      </c>
      <c r="M1366" s="130" t="s">
        <v>33</v>
      </c>
      <c r="N1366" s="233">
        <v>43992</v>
      </c>
      <c r="O1366" s="233">
        <v>44243</v>
      </c>
      <c r="P1366" s="124">
        <f t="shared" si="72"/>
        <v>2</v>
      </c>
      <c r="Q1366" s="133">
        <v>1</v>
      </c>
      <c r="R1366" s="125">
        <f t="shared" ca="1" si="70"/>
        <v>435</v>
      </c>
      <c r="S1366" s="130" t="s">
        <v>92</v>
      </c>
      <c r="T1366" s="132"/>
      <c r="U1366" s="132"/>
      <c r="V1366" s="132"/>
      <c r="W1366" s="132"/>
      <c r="X1366" s="132"/>
      <c r="Y1366" s="134"/>
    </row>
    <row r="1367" spans="1:25">
      <c r="A1367" s="116">
        <v>1367</v>
      </c>
      <c r="B1367" s="168">
        <v>43990</v>
      </c>
      <c r="C1367" s="118">
        <f t="shared" si="71"/>
        <v>6</v>
      </c>
      <c r="D1367" s="119" t="s">
        <v>37</v>
      </c>
      <c r="E1367" s="130" t="s">
        <v>3292</v>
      </c>
      <c r="F1367" s="211" t="s">
        <v>3293</v>
      </c>
      <c r="G1367" s="119" t="s">
        <v>3294</v>
      </c>
      <c r="H1367" s="119" t="s">
        <v>29</v>
      </c>
      <c r="I1367" s="119" t="s">
        <v>42</v>
      </c>
      <c r="K1367" s="120"/>
      <c r="L1367" s="120" t="s">
        <v>32</v>
      </c>
      <c r="M1367" s="130" t="s">
        <v>33</v>
      </c>
      <c r="N1367" s="233">
        <v>43992</v>
      </c>
      <c r="O1367" s="233">
        <v>44029</v>
      </c>
      <c r="P1367" s="124">
        <f t="shared" si="72"/>
        <v>7</v>
      </c>
      <c r="Q1367" s="133">
        <v>1</v>
      </c>
      <c r="R1367" s="125">
        <f t="shared" ca="1" si="70"/>
        <v>649</v>
      </c>
      <c r="S1367" s="130" t="s">
        <v>135</v>
      </c>
      <c r="T1367" s="132">
        <v>44033</v>
      </c>
      <c r="U1367" s="132" t="s">
        <v>3295</v>
      </c>
      <c r="V1367" s="132" t="s">
        <v>156</v>
      </c>
      <c r="W1367" s="122" t="s">
        <v>58</v>
      </c>
      <c r="X1367" s="122">
        <v>44104</v>
      </c>
      <c r="Y1367" s="127" t="s">
        <v>356</v>
      </c>
    </row>
    <row r="1368" spans="1:25">
      <c r="A1368" s="116">
        <v>1368</v>
      </c>
      <c r="B1368" s="168">
        <v>43990</v>
      </c>
      <c r="C1368" s="118">
        <f t="shared" si="71"/>
        <v>6</v>
      </c>
      <c r="D1368" s="119" t="s">
        <v>25</v>
      </c>
      <c r="E1368" s="130" t="s">
        <v>3296</v>
      </c>
      <c r="F1368" s="211"/>
      <c r="G1368" s="119" t="s">
        <v>1519</v>
      </c>
      <c r="H1368" s="119"/>
      <c r="I1368" s="116"/>
      <c r="K1368" s="120"/>
      <c r="L1368" s="120" t="s">
        <v>32</v>
      </c>
      <c r="M1368" s="120" t="s">
        <v>33</v>
      </c>
      <c r="N1368" s="233">
        <v>43990</v>
      </c>
      <c r="O1368" s="233">
        <v>44018</v>
      </c>
      <c r="P1368" s="124">
        <f t="shared" si="72"/>
        <v>7</v>
      </c>
      <c r="Q1368" s="133">
        <v>1</v>
      </c>
      <c r="R1368" s="125">
        <f t="shared" ca="1" si="70"/>
        <v>660</v>
      </c>
      <c r="S1368" s="130" t="s">
        <v>135</v>
      </c>
      <c r="T1368" s="132">
        <v>44018</v>
      </c>
      <c r="U1368" s="132"/>
      <c r="V1368" s="132"/>
      <c r="W1368" s="132"/>
      <c r="X1368" s="132"/>
      <c r="Y1368" s="134" t="s">
        <v>3297</v>
      </c>
    </row>
    <row r="1369" spans="1:25">
      <c r="A1369" s="116">
        <v>1369</v>
      </c>
      <c r="B1369" s="168">
        <v>43990</v>
      </c>
      <c r="C1369" s="118">
        <f t="shared" si="71"/>
        <v>6</v>
      </c>
      <c r="D1369" s="119" t="s">
        <v>25</v>
      </c>
      <c r="E1369" s="130" t="s">
        <v>3298</v>
      </c>
      <c r="F1369" s="211"/>
      <c r="G1369" s="119" t="s">
        <v>3299</v>
      </c>
      <c r="H1369" s="119"/>
      <c r="K1369" s="120"/>
      <c r="L1369" s="120" t="s">
        <v>32</v>
      </c>
      <c r="M1369" s="120" t="s">
        <v>33</v>
      </c>
      <c r="N1369" s="233">
        <v>43990</v>
      </c>
      <c r="O1369" s="233"/>
      <c r="P1369" s="124">
        <f t="shared" si="72"/>
        <v>0</v>
      </c>
      <c r="Q1369" s="133"/>
      <c r="R1369" s="133">
        <f ca="1">TODAY()-N1369</f>
        <v>688</v>
      </c>
      <c r="S1369" s="130" t="s">
        <v>92</v>
      </c>
      <c r="T1369" s="132">
        <v>43990</v>
      </c>
      <c r="U1369" s="132"/>
      <c r="V1369" s="132"/>
      <c r="W1369" s="132"/>
      <c r="X1369" s="132"/>
      <c r="Y1369" s="134" t="s">
        <v>3300</v>
      </c>
    </row>
    <row r="1370" spans="1:25">
      <c r="A1370" s="116">
        <v>1370</v>
      </c>
      <c r="B1370" s="168">
        <v>43990</v>
      </c>
      <c r="C1370" s="118">
        <f t="shared" si="71"/>
        <v>6</v>
      </c>
      <c r="D1370" s="119" t="s">
        <v>25</v>
      </c>
      <c r="E1370" s="130" t="s">
        <v>3301</v>
      </c>
      <c r="F1370" s="211" t="s">
        <v>3302</v>
      </c>
      <c r="G1370" s="119" t="s">
        <v>445</v>
      </c>
      <c r="H1370" s="119" t="s">
        <v>97</v>
      </c>
      <c r="K1370" s="120"/>
      <c r="L1370" s="120" t="s">
        <v>32</v>
      </c>
      <c r="M1370" s="120" t="s">
        <v>33</v>
      </c>
      <c r="N1370" s="233">
        <v>43992</v>
      </c>
      <c r="O1370" s="233">
        <v>44029</v>
      </c>
      <c r="P1370" s="124">
        <f t="shared" si="72"/>
        <v>7</v>
      </c>
      <c r="Q1370" s="133">
        <v>1</v>
      </c>
      <c r="R1370" s="125">
        <f ca="1">TODAY()-O1370</f>
        <v>649</v>
      </c>
      <c r="S1370" s="130"/>
      <c r="T1370" s="132"/>
      <c r="U1370" s="132"/>
      <c r="V1370" s="132"/>
      <c r="W1370" s="132"/>
      <c r="X1370" s="132"/>
      <c r="Y1370" s="134"/>
    </row>
    <row r="1371" spans="1:25">
      <c r="A1371" s="116">
        <v>1371</v>
      </c>
      <c r="B1371" s="168">
        <v>43990</v>
      </c>
      <c r="C1371" s="118">
        <f t="shared" si="71"/>
        <v>6</v>
      </c>
      <c r="D1371" s="119" t="s">
        <v>25</v>
      </c>
      <c r="E1371" s="130" t="s">
        <v>3303</v>
      </c>
      <c r="F1371" s="211"/>
      <c r="G1371" s="119" t="s">
        <v>3304</v>
      </c>
      <c r="H1371" s="119"/>
      <c r="K1371" s="120"/>
      <c r="L1371" s="120" t="s">
        <v>32</v>
      </c>
      <c r="M1371" s="120" t="s">
        <v>33</v>
      </c>
      <c r="N1371" s="233">
        <v>43990</v>
      </c>
      <c r="O1371" s="233">
        <v>44032</v>
      </c>
      <c r="P1371" s="124">
        <f t="shared" si="72"/>
        <v>7</v>
      </c>
      <c r="Q1371" s="133">
        <v>2</v>
      </c>
      <c r="R1371" s="125">
        <f ca="1">TODAY()-O1371</f>
        <v>646</v>
      </c>
      <c r="S1371" s="130"/>
      <c r="T1371" s="132"/>
      <c r="U1371" s="132"/>
      <c r="V1371" s="132"/>
      <c r="W1371" s="132"/>
      <c r="X1371" s="132"/>
      <c r="Y1371" s="134"/>
    </row>
    <row r="1372" spans="1:25">
      <c r="A1372" s="116">
        <v>1372</v>
      </c>
      <c r="B1372" s="168">
        <v>43990</v>
      </c>
      <c r="C1372" s="118">
        <f t="shared" si="71"/>
        <v>6</v>
      </c>
      <c r="D1372" s="119" t="s">
        <v>25</v>
      </c>
      <c r="E1372" s="130" t="s">
        <v>3305</v>
      </c>
      <c r="F1372" s="211"/>
      <c r="G1372" s="119" t="s">
        <v>3306</v>
      </c>
      <c r="H1372" s="119"/>
      <c r="K1372" s="120"/>
      <c r="L1372" s="120" t="s">
        <v>32</v>
      </c>
      <c r="M1372" s="120" t="s">
        <v>33</v>
      </c>
      <c r="N1372" s="233">
        <v>43990</v>
      </c>
      <c r="O1372" s="233">
        <v>44032</v>
      </c>
      <c r="P1372" s="124">
        <f t="shared" si="72"/>
        <v>7</v>
      </c>
      <c r="Q1372" s="133">
        <v>2</v>
      </c>
      <c r="R1372" s="125">
        <f ca="1">TODAY()-O1372</f>
        <v>646</v>
      </c>
      <c r="S1372" s="130"/>
      <c r="T1372" s="132"/>
      <c r="U1372" s="132"/>
      <c r="V1372" s="132"/>
      <c r="W1372" s="132"/>
      <c r="X1372" s="132"/>
      <c r="Y1372" s="134"/>
    </row>
    <row r="1373" spans="1:25">
      <c r="A1373" s="116">
        <v>1373</v>
      </c>
      <c r="B1373" s="168">
        <v>43990</v>
      </c>
      <c r="C1373" s="118">
        <f t="shared" si="71"/>
        <v>6</v>
      </c>
      <c r="D1373" s="119" t="s">
        <v>25</v>
      </c>
      <c r="E1373" s="130" t="s">
        <v>3307</v>
      </c>
      <c r="F1373" s="211"/>
      <c r="G1373" s="119" t="s">
        <v>1129</v>
      </c>
      <c r="H1373" s="119"/>
      <c r="K1373" s="120"/>
      <c r="L1373" s="120" t="s">
        <v>32</v>
      </c>
      <c r="M1373" s="130" t="s">
        <v>33</v>
      </c>
      <c r="N1373" s="233">
        <v>43991</v>
      </c>
      <c r="O1373" s="233">
        <v>44029</v>
      </c>
      <c r="P1373" s="124">
        <f t="shared" si="72"/>
        <v>7</v>
      </c>
      <c r="Q1373" s="133">
        <v>1</v>
      </c>
      <c r="R1373" s="125">
        <f ca="1">TODAY()-O1373</f>
        <v>649</v>
      </c>
      <c r="S1373" s="130" t="s">
        <v>92</v>
      </c>
      <c r="T1373" s="132">
        <v>44029</v>
      </c>
      <c r="U1373" s="132"/>
      <c r="V1373" s="132"/>
      <c r="W1373" s="132"/>
      <c r="X1373" s="132"/>
      <c r="Y1373" s="134"/>
    </row>
    <row r="1374" spans="1:25">
      <c r="A1374" s="116">
        <v>1374</v>
      </c>
      <c r="B1374" s="168">
        <v>43991</v>
      </c>
      <c r="C1374" s="118">
        <f t="shared" si="71"/>
        <v>6</v>
      </c>
      <c r="D1374" s="119" t="s">
        <v>25</v>
      </c>
      <c r="E1374" s="130" t="s">
        <v>3308</v>
      </c>
      <c r="F1374" s="211" t="s">
        <v>3309</v>
      </c>
      <c r="G1374" s="119" t="s">
        <v>229</v>
      </c>
      <c r="H1374" s="119" t="s">
        <v>41</v>
      </c>
      <c r="K1374" s="120"/>
      <c r="L1374" s="120" t="s">
        <v>32</v>
      </c>
      <c r="M1374" s="120" t="s">
        <v>33</v>
      </c>
      <c r="N1374" s="233">
        <v>44001</v>
      </c>
      <c r="O1374" s="233">
        <v>44029</v>
      </c>
      <c r="P1374" s="124">
        <f t="shared" si="72"/>
        <v>7</v>
      </c>
      <c r="Q1374" s="133">
        <v>1</v>
      </c>
      <c r="R1374" s="125">
        <f ca="1">TODAY()-O1374</f>
        <v>649</v>
      </c>
      <c r="S1374" s="130"/>
      <c r="T1374" s="132"/>
      <c r="U1374" s="132"/>
      <c r="V1374" s="132"/>
      <c r="W1374" s="132"/>
      <c r="X1374" s="132"/>
      <c r="Y1374" s="134"/>
    </row>
    <row r="1375" spans="1:25">
      <c r="A1375" s="116">
        <v>1375</v>
      </c>
      <c r="B1375" s="168">
        <v>43991</v>
      </c>
      <c r="C1375" s="118">
        <f t="shared" si="71"/>
        <v>6</v>
      </c>
      <c r="D1375" s="119" t="s">
        <v>25</v>
      </c>
      <c r="E1375" s="130" t="s">
        <v>3310</v>
      </c>
      <c r="F1375" s="212" t="s">
        <v>3311</v>
      </c>
      <c r="G1375" s="119" t="s">
        <v>3312</v>
      </c>
      <c r="H1375" s="119" t="s">
        <v>53</v>
      </c>
      <c r="I1375" s="116"/>
      <c r="K1375" s="120"/>
      <c r="L1375" s="120" t="s">
        <v>32</v>
      </c>
      <c r="M1375" s="130" t="s">
        <v>33</v>
      </c>
      <c r="N1375" s="233">
        <v>43992</v>
      </c>
      <c r="O1375" s="233"/>
      <c r="P1375" s="124">
        <f t="shared" si="72"/>
        <v>0</v>
      </c>
      <c r="Q1375" s="133"/>
      <c r="R1375" s="133">
        <f ca="1">TODAY()-N1375</f>
        <v>686</v>
      </c>
      <c r="S1375" s="130"/>
      <c r="T1375" s="132"/>
      <c r="U1375" s="132"/>
      <c r="V1375" s="132"/>
      <c r="W1375" s="132"/>
      <c r="X1375" s="132"/>
      <c r="Y1375" s="134"/>
    </row>
    <row r="1376" spans="1:25" ht="27.6">
      <c r="A1376" s="116">
        <v>1376</v>
      </c>
      <c r="B1376" s="168">
        <v>43991</v>
      </c>
      <c r="C1376" s="118">
        <f t="shared" si="71"/>
        <v>6</v>
      </c>
      <c r="D1376" s="119" t="s">
        <v>25</v>
      </c>
      <c r="E1376" s="130" t="s">
        <v>3313</v>
      </c>
      <c r="F1376" s="212" t="s">
        <v>3314</v>
      </c>
      <c r="G1376" s="119" t="s">
        <v>292</v>
      </c>
      <c r="H1376" s="119" t="s">
        <v>41</v>
      </c>
      <c r="I1376" s="116"/>
      <c r="K1376" s="120"/>
      <c r="L1376" s="120" t="s">
        <v>32</v>
      </c>
      <c r="M1376" s="130" t="s">
        <v>33</v>
      </c>
      <c r="N1376" s="233">
        <v>43992</v>
      </c>
      <c r="O1376" s="233"/>
      <c r="P1376" s="124">
        <f t="shared" si="72"/>
        <v>0</v>
      </c>
      <c r="Q1376" s="133"/>
      <c r="R1376" s="133">
        <f ca="1">TODAY()-N1376</f>
        <v>686</v>
      </c>
      <c r="S1376" s="130" t="s">
        <v>135</v>
      </c>
      <c r="T1376" s="132">
        <v>43999</v>
      </c>
      <c r="U1376" s="132"/>
      <c r="V1376" s="132"/>
      <c r="W1376" s="132"/>
      <c r="X1376" s="132"/>
      <c r="Y1376" s="134" t="s">
        <v>3315</v>
      </c>
    </row>
    <row r="1377" spans="1:25" ht="27.6">
      <c r="A1377" s="116">
        <v>1377</v>
      </c>
      <c r="B1377" s="168">
        <v>43991</v>
      </c>
      <c r="C1377" s="118">
        <f t="shared" si="71"/>
        <v>6</v>
      </c>
      <c r="D1377" s="119" t="s">
        <v>25</v>
      </c>
      <c r="E1377" s="130" t="s">
        <v>3316</v>
      </c>
      <c r="F1377" s="211" t="s">
        <v>3317</v>
      </c>
      <c r="G1377" s="119" t="s">
        <v>3318</v>
      </c>
      <c r="H1377" s="119" t="s">
        <v>53</v>
      </c>
      <c r="K1377" s="120"/>
      <c r="L1377" s="120" t="s">
        <v>32</v>
      </c>
      <c r="M1377" s="130" t="s">
        <v>33</v>
      </c>
      <c r="N1377" s="233">
        <v>43998</v>
      </c>
      <c r="O1377" s="233">
        <v>44029</v>
      </c>
      <c r="P1377" s="124">
        <f t="shared" si="72"/>
        <v>7</v>
      </c>
      <c r="Q1377" s="133">
        <v>1</v>
      </c>
      <c r="R1377" s="125">
        <f ca="1">TODAY()-O1377</f>
        <v>649</v>
      </c>
      <c r="S1377" s="130"/>
      <c r="T1377" s="132"/>
      <c r="U1377" s="132"/>
      <c r="V1377" s="132"/>
      <c r="W1377" s="132"/>
      <c r="X1377" s="132"/>
      <c r="Y1377" s="134"/>
    </row>
    <row r="1378" spans="1:25">
      <c r="A1378" s="116">
        <v>1378</v>
      </c>
      <c r="B1378" s="168">
        <v>43991</v>
      </c>
      <c r="C1378" s="118">
        <f t="shared" si="71"/>
        <v>6</v>
      </c>
      <c r="D1378" s="119" t="s">
        <v>25</v>
      </c>
      <c r="E1378" s="130" t="s">
        <v>3319</v>
      </c>
      <c r="F1378" s="211" t="s">
        <v>3320</v>
      </c>
      <c r="G1378" s="119" t="s">
        <v>3321</v>
      </c>
      <c r="H1378" s="119" t="s">
        <v>461</v>
      </c>
      <c r="I1378" s="116"/>
      <c r="J1378" s="120"/>
      <c r="K1378" s="120"/>
      <c r="L1378" s="120" t="s">
        <v>32</v>
      </c>
      <c r="M1378" s="120" t="s">
        <v>33</v>
      </c>
      <c r="N1378" s="233">
        <v>43992</v>
      </c>
      <c r="O1378" s="233">
        <v>44029</v>
      </c>
      <c r="P1378" s="124">
        <f t="shared" si="72"/>
        <v>7</v>
      </c>
      <c r="Q1378" s="133">
        <v>1</v>
      </c>
      <c r="R1378" s="125">
        <f ca="1">TODAY()-O1378</f>
        <v>649</v>
      </c>
      <c r="S1378" s="130" t="s">
        <v>34</v>
      </c>
      <c r="T1378" s="132">
        <v>44032</v>
      </c>
      <c r="U1378" s="132"/>
      <c r="V1378" s="132"/>
      <c r="W1378" s="132"/>
      <c r="X1378" s="132"/>
      <c r="Y1378" s="134"/>
    </row>
    <row r="1379" spans="1:25">
      <c r="A1379" s="116">
        <v>1379</v>
      </c>
      <c r="B1379" s="168">
        <v>43991</v>
      </c>
      <c r="C1379" s="118">
        <f t="shared" si="71"/>
        <v>6</v>
      </c>
      <c r="D1379" s="119" t="s">
        <v>25</v>
      </c>
      <c r="E1379" s="130"/>
      <c r="F1379" s="211" t="s">
        <v>2360</v>
      </c>
      <c r="G1379" s="119" t="s">
        <v>610</v>
      </c>
      <c r="H1379" s="119" t="s">
        <v>41</v>
      </c>
      <c r="K1379" s="120"/>
      <c r="L1379" s="120" t="s">
        <v>32</v>
      </c>
      <c r="M1379" s="120" t="s">
        <v>33</v>
      </c>
      <c r="N1379" s="233">
        <v>43992</v>
      </c>
      <c r="O1379" s="233">
        <v>44029</v>
      </c>
      <c r="P1379" s="124">
        <f t="shared" si="72"/>
        <v>7</v>
      </c>
      <c r="Q1379" s="133">
        <v>1</v>
      </c>
      <c r="R1379" s="125">
        <f ca="1">TODAY()-O1379</f>
        <v>649</v>
      </c>
      <c r="S1379" s="130"/>
      <c r="T1379" s="132"/>
      <c r="U1379" s="132"/>
      <c r="V1379" s="132"/>
      <c r="W1379" s="132"/>
      <c r="X1379" s="132"/>
      <c r="Y1379" s="134"/>
    </row>
    <row r="1380" spans="1:25" ht="27.6">
      <c r="A1380" s="116">
        <v>1380</v>
      </c>
      <c r="B1380" s="168">
        <v>43991</v>
      </c>
      <c r="C1380" s="118">
        <f t="shared" si="71"/>
        <v>6</v>
      </c>
      <c r="D1380" s="119" t="s">
        <v>25</v>
      </c>
      <c r="E1380" s="130" t="s">
        <v>3322</v>
      </c>
      <c r="F1380" s="211" t="s">
        <v>3323</v>
      </c>
      <c r="G1380" s="119" t="s">
        <v>3324</v>
      </c>
      <c r="H1380" s="119" t="s">
        <v>41</v>
      </c>
      <c r="K1380" s="120"/>
      <c r="L1380" s="120" t="s">
        <v>32</v>
      </c>
      <c r="M1380" s="120" t="s">
        <v>33</v>
      </c>
      <c r="N1380" s="233">
        <v>43992</v>
      </c>
      <c r="O1380" s="233"/>
      <c r="P1380" s="124">
        <f t="shared" si="72"/>
        <v>0</v>
      </c>
      <c r="Q1380" s="133"/>
      <c r="R1380" s="133">
        <f ca="1">TODAY()-N1380</f>
        <v>686</v>
      </c>
      <c r="S1380" s="130" t="s">
        <v>92</v>
      </c>
      <c r="T1380" s="132"/>
      <c r="U1380" s="132"/>
      <c r="V1380" s="132"/>
      <c r="W1380" s="132"/>
      <c r="X1380" s="132"/>
      <c r="Y1380" s="134" t="s">
        <v>3325</v>
      </c>
    </row>
    <row r="1381" spans="1:25" ht="27.6">
      <c r="A1381" s="116">
        <v>1381</v>
      </c>
      <c r="B1381" s="168">
        <v>43991</v>
      </c>
      <c r="C1381" s="118">
        <f t="shared" si="71"/>
        <v>6</v>
      </c>
      <c r="D1381" s="119" t="s">
        <v>25</v>
      </c>
      <c r="E1381" s="130" t="s">
        <v>3326</v>
      </c>
      <c r="F1381" s="212" t="s">
        <v>3327</v>
      </c>
      <c r="G1381" s="119" t="s">
        <v>445</v>
      </c>
      <c r="H1381" s="119" t="s">
        <v>97</v>
      </c>
      <c r="I1381" s="116"/>
      <c r="K1381" s="120"/>
      <c r="L1381" s="120" t="s">
        <v>32</v>
      </c>
      <c r="M1381" s="130" t="s">
        <v>33</v>
      </c>
      <c r="N1381" s="233">
        <v>43992</v>
      </c>
      <c r="O1381" s="233"/>
      <c r="P1381" s="124">
        <f t="shared" si="72"/>
        <v>0</v>
      </c>
      <c r="Q1381" s="133"/>
      <c r="R1381" s="133">
        <f ca="1">TODAY()-N1381</f>
        <v>686</v>
      </c>
      <c r="S1381" s="130" t="s">
        <v>135</v>
      </c>
      <c r="T1381" s="132">
        <v>43993</v>
      </c>
      <c r="U1381" s="132"/>
      <c r="V1381" s="132"/>
      <c r="W1381" s="132"/>
      <c r="X1381" s="132"/>
      <c r="Y1381" s="134" t="s">
        <v>3328</v>
      </c>
    </row>
    <row r="1382" spans="1:25">
      <c r="A1382" s="116">
        <v>1382</v>
      </c>
      <c r="B1382" s="168">
        <v>43991</v>
      </c>
      <c r="C1382" s="118">
        <f t="shared" si="71"/>
        <v>6</v>
      </c>
      <c r="D1382" s="119" t="s">
        <v>25</v>
      </c>
      <c r="E1382" s="130" t="s">
        <v>3329</v>
      </c>
      <c r="F1382" s="211" t="s">
        <v>3330</v>
      </c>
      <c r="G1382" s="119" t="s">
        <v>794</v>
      </c>
      <c r="H1382" s="119" t="s">
        <v>97</v>
      </c>
      <c r="K1382" s="120"/>
      <c r="L1382" s="120" t="s">
        <v>32</v>
      </c>
      <c r="M1382" s="130" t="s">
        <v>33</v>
      </c>
      <c r="N1382" s="233">
        <v>43992</v>
      </c>
      <c r="O1382" s="233">
        <v>44032</v>
      </c>
      <c r="P1382" s="124">
        <f t="shared" si="72"/>
        <v>7</v>
      </c>
      <c r="Q1382" s="133">
        <v>1</v>
      </c>
      <c r="R1382" s="125">
        <f ca="1">TODAY()-O1382</f>
        <v>646</v>
      </c>
      <c r="S1382" s="130" t="s">
        <v>92</v>
      </c>
      <c r="T1382" s="132">
        <v>44035</v>
      </c>
      <c r="U1382" s="132"/>
      <c r="V1382" s="132"/>
      <c r="W1382" s="132"/>
      <c r="X1382" s="132"/>
      <c r="Y1382" s="134"/>
    </row>
    <row r="1383" spans="1:25">
      <c r="A1383" s="116">
        <v>1383</v>
      </c>
      <c r="B1383" s="168">
        <v>43991</v>
      </c>
      <c r="C1383" s="118">
        <f t="shared" si="71"/>
        <v>6</v>
      </c>
      <c r="D1383" s="119" t="s">
        <v>25</v>
      </c>
      <c r="E1383" s="130" t="s">
        <v>3331</v>
      </c>
      <c r="F1383" s="211" t="s">
        <v>3332</v>
      </c>
      <c r="G1383" s="119" t="s">
        <v>3333</v>
      </c>
      <c r="H1383" s="119" t="s">
        <v>742</v>
      </c>
      <c r="K1383" s="120"/>
      <c r="L1383" s="120" t="s">
        <v>32</v>
      </c>
      <c r="M1383" s="120" t="s">
        <v>33</v>
      </c>
      <c r="N1383" s="233">
        <v>43992</v>
      </c>
      <c r="O1383" s="233">
        <v>44032</v>
      </c>
      <c r="P1383" s="124">
        <f t="shared" si="72"/>
        <v>7</v>
      </c>
      <c r="Q1383" s="133">
        <v>1</v>
      </c>
      <c r="R1383" s="125">
        <f ca="1">TODAY()-O1383</f>
        <v>646</v>
      </c>
      <c r="S1383" s="130"/>
      <c r="T1383" s="132"/>
      <c r="U1383" s="132"/>
      <c r="V1383" s="132"/>
      <c r="W1383" s="132"/>
      <c r="X1383" s="132"/>
      <c r="Y1383" s="134"/>
    </row>
    <row r="1384" spans="1:25">
      <c r="A1384" s="116">
        <v>1384</v>
      </c>
      <c r="B1384" s="168">
        <v>43991</v>
      </c>
      <c r="C1384" s="118">
        <f t="shared" si="71"/>
        <v>6</v>
      </c>
      <c r="D1384" s="119" t="s">
        <v>25</v>
      </c>
      <c r="E1384" s="130" t="s">
        <v>3334</v>
      </c>
      <c r="F1384" s="211" t="s">
        <v>3335</v>
      </c>
      <c r="G1384" s="119" t="s">
        <v>3336</v>
      </c>
      <c r="H1384" s="119" t="s">
        <v>29</v>
      </c>
      <c r="I1384" s="119" t="s">
        <v>42</v>
      </c>
      <c r="K1384" s="120"/>
      <c r="L1384" s="120" t="s">
        <v>32</v>
      </c>
      <c r="M1384" s="120" t="s">
        <v>33</v>
      </c>
      <c r="N1384" s="233">
        <v>43992</v>
      </c>
      <c r="O1384" s="233">
        <v>44299</v>
      </c>
      <c r="P1384" s="124">
        <f t="shared" si="72"/>
        <v>4</v>
      </c>
      <c r="Q1384" s="133">
        <v>2</v>
      </c>
      <c r="R1384" s="125">
        <f ca="1">TODAY()-O1384</f>
        <v>379</v>
      </c>
      <c r="S1384" s="130"/>
      <c r="T1384" s="132"/>
      <c r="U1384" s="132"/>
      <c r="V1384" s="132"/>
      <c r="W1384" s="132"/>
      <c r="X1384" s="132"/>
      <c r="Y1384" s="134"/>
    </row>
    <row r="1385" spans="1:25" ht="27.6">
      <c r="A1385" s="116">
        <v>1385</v>
      </c>
      <c r="B1385" s="168">
        <v>43991</v>
      </c>
      <c r="C1385" s="118">
        <f t="shared" si="71"/>
        <v>6</v>
      </c>
      <c r="D1385" s="119" t="s">
        <v>25</v>
      </c>
      <c r="E1385" s="130" t="s">
        <v>3337</v>
      </c>
      <c r="F1385" s="211" t="s">
        <v>3338</v>
      </c>
      <c r="G1385" s="119" t="s">
        <v>3339</v>
      </c>
      <c r="H1385" s="119" t="s">
        <v>29</v>
      </c>
      <c r="I1385" s="119" t="s">
        <v>42</v>
      </c>
      <c r="K1385" s="120"/>
      <c r="L1385" s="120" t="s">
        <v>32</v>
      </c>
      <c r="M1385" s="120" t="s">
        <v>33</v>
      </c>
      <c r="N1385" s="233">
        <v>43992</v>
      </c>
      <c r="O1385" s="233">
        <v>44299</v>
      </c>
      <c r="P1385" s="124">
        <f t="shared" si="72"/>
        <v>4</v>
      </c>
      <c r="Q1385" s="133">
        <v>2</v>
      </c>
      <c r="R1385" s="125">
        <f ca="1">TODAY()-O1385</f>
        <v>379</v>
      </c>
      <c r="S1385" s="130"/>
      <c r="T1385" s="132"/>
      <c r="U1385" s="132"/>
      <c r="V1385" s="132"/>
      <c r="W1385" s="132"/>
      <c r="X1385" s="132"/>
      <c r="Y1385" s="134"/>
    </row>
    <row r="1386" spans="1:25">
      <c r="A1386" s="116">
        <v>1386</v>
      </c>
      <c r="B1386" s="168">
        <v>43991</v>
      </c>
      <c r="C1386" s="118">
        <f t="shared" si="71"/>
        <v>6</v>
      </c>
      <c r="D1386" s="119" t="s">
        <v>25</v>
      </c>
      <c r="E1386" s="130" t="s">
        <v>3340</v>
      </c>
      <c r="F1386" s="211" t="s">
        <v>3341</v>
      </c>
      <c r="G1386" s="119" t="s">
        <v>677</v>
      </c>
      <c r="H1386" s="119" t="s">
        <v>97</v>
      </c>
      <c r="K1386" s="120"/>
      <c r="L1386" s="120" t="s">
        <v>32</v>
      </c>
      <c r="M1386" s="130" t="s">
        <v>33</v>
      </c>
      <c r="N1386" s="233">
        <v>43992</v>
      </c>
      <c r="O1386" s="233"/>
      <c r="P1386" s="124">
        <f t="shared" si="72"/>
        <v>0</v>
      </c>
      <c r="Q1386" s="133"/>
      <c r="R1386" s="133">
        <f ca="1">TODAY()-N1386</f>
        <v>686</v>
      </c>
      <c r="S1386" s="130" t="s">
        <v>92</v>
      </c>
      <c r="T1386" s="132">
        <v>43993</v>
      </c>
      <c r="U1386" s="132"/>
      <c r="V1386" s="132"/>
      <c r="W1386" s="132"/>
      <c r="X1386" s="132"/>
      <c r="Y1386" s="134" t="s">
        <v>2190</v>
      </c>
    </row>
    <row r="1387" spans="1:25">
      <c r="A1387" s="116">
        <v>1387</v>
      </c>
      <c r="B1387" s="168">
        <v>43991</v>
      </c>
      <c r="C1387" s="118">
        <f t="shared" si="71"/>
        <v>6</v>
      </c>
      <c r="D1387" s="119" t="s">
        <v>25</v>
      </c>
      <c r="E1387" s="130" t="s">
        <v>3342</v>
      </c>
      <c r="F1387" s="211" t="s">
        <v>3343</v>
      </c>
      <c r="G1387" s="119" t="s">
        <v>3344</v>
      </c>
      <c r="H1387" s="119" t="s">
        <v>3345</v>
      </c>
      <c r="K1387" s="120"/>
      <c r="L1387" s="120" t="s">
        <v>32</v>
      </c>
      <c r="M1387" s="120" t="s">
        <v>33</v>
      </c>
      <c r="N1387" s="233">
        <v>43992</v>
      </c>
      <c r="O1387" s="233">
        <v>44032</v>
      </c>
      <c r="P1387" s="124">
        <f t="shared" si="72"/>
        <v>7</v>
      </c>
      <c r="Q1387" s="133">
        <v>1</v>
      </c>
      <c r="R1387" s="125">
        <f ca="1">TODAY()-O1387</f>
        <v>646</v>
      </c>
      <c r="S1387" s="130" t="s">
        <v>92</v>
      </c>
      <c r="T1387" s="132">
        <v>44033</v>
      </c>
      <c r="U1387" s="132"/>
      <c r="V1387" s="132"/>
      <c r="W1387" s="132"/>
      <c r="X1387" s="132"/>
      <c r="Y1387" s="134"/>
    </row>
    <row r="1388" spans="1:25">
      <c r="A1388" s="116">
        <v>1388</v>
      </c>
      <c r="B1388" s="168">
        <v>43992</v>
      </c>
      <c r="C1388" s="118">
        <f t="shared" si="71"/>
        <v>6</v>
      </c>
      <c r="D1388" s="119" t="s">
        <v>25</v>
      </c>
      <c r="E1388" s="130" t="s">
        <v>3346</v>
      </c>
      <c r="F1388" s="211" t="s">
        <v>3270</v>
      </c>
      <c r="G1388" s="119" t="s">
        <v>3347</v>
      </c>
      <c r="H1388" s="119" t="s">
        <v>177</v>
      </c>
      <c r="K1388" s="120"/>
      <c r="L1388" s="120" t="s">
        <v>32</v>
      </c>
      <c r="M1388" s="130" t="s">
        <v>33</v>
      </c>
      <c r="N1388" s="233">
        <v>43992</v>
      </c>
      <c r="O1388" s="233"/>
      <c r="P1388" s="124">
        <f t="shared" si="72"/>
        <v>0</v>
      </c>
      <c r="Q1388" s="133"/>
      <c r="R1388" s="133">
        <f ca="1">TODAY()-N1388</f>
        <v>686</v>
      </c>
      <c r="S1388" s="130" t="s">
        <v>92</v>
      </c>
      <c r="T1388" s="132">
        <v>44025</v>
      </c>
      <c r="U1388" s="132"/>
      <c r="V1388" s="132"/>
      <c r="W1388" s="132"/>
      <c r="X1388" s="132"/>
      <c r="Y1388" s="134"/>
    </row>
    <row r="1389" spans="1:25" ht="27.6">
      <c r="A1389" s="116">
        <v>1389</v>
      </c>
      <c r="B1389" s="168">
        <v>43992</v>
      </c>
      <c r="C1389" s="118">
        <f t="shared" si="71"/>
        <v>6</v>
      </c>
      <c r="D1389" s="119" t="s">
        <v>25</v>
      </c>
      <c r="E1389" s="130" t="s">
        <v>3348</v>
      </c>
      <c r="F1389" s="211" t="s">
        <v>3349</v>
      </c>
      <c r="G1389" s="119" t="s">
        <v>255</v>
      </c>
      <c r="H1389" s="119" t="s">
        <v>256</v>
      </c>
      <c r="K1389" s="120"/>
      <c r="L1389" s="120" t="s">
        <v>32</v>
      </c>
      <c r="M1389" s="120" t="s">
        <v>33</v>
      </c>
      <c r="N1389" s="233">
        <v>43998</v>
      </c>
      <c r="O1389" s="233">
        <v>44032</v>
      </c>
      <c r="P1389" s="124">
        <f t="shared" si="72"/>
        <v>7</v>
      </c>
      <c r="Q1389" s="133">
        <v>1</v>
      </c>
      <c r="R1389" s="125">
        <f ca="1">TODAY()-O1389</f>
        <v>646</v>
      </c>
      <c r="S1389" s="130" t="s">
        <v>92</v>
      </c>
      <c r="T1389" s="132">
        <v>44035</v>
      </c>
      <c r="U1389" s="132"/>
      <c r="V1389" s="132"/>
      <c r="W1389" s="132"/>
      <c r="X1389" s="132"/>
      <c r="Y1389" s="134"/>
    </row>
    <row r="1390" spans="1:25">
      <c r="A1390" s="116">
        <v>1390</v>
      </c>
      <c r="B1390" s="168">
        <v>43992</v>
      </c>
      <c r="C1390" s="118">
        <f t="shared" si="71"/>
        <v>6</v>
      </c>
      <c r="D1390" s="119" t="s">
        <v>25</v>
      </c>
      <c r="E1390" s="130" t="s">
        <v>3350</v>
      </c>
      <c r="F1390" s="211" t="s">
        <v>153</v>
      </c>
      <c r="G1390" s="119" t="s">
        <v>746</v>
      </c>
      <c r="H1390" s="119" t="s">
        <v>76</v>
      </c>
      <c r="K1390" s="120"/>
      <c r="L1390" s="120" t="s">
        <v>32</v>
      </c>
      <c r="M1390" s="130" t="s">
        <v>33</v>
      </c>
      <c r="N1390" s="233">
        <v>43993</v>
      </c>
      <c r="O1390" s="233">
        <v>44032</v>
      </c>
      <c r="P1390" s="124">
        <f t="shared" si="72"/>
        <v>7</v>
      </c>
      <c r="Q1390" s="133">
        <v>1</v>
      </c>
      <c r="R1390" s="125">
        <f ca="1">TODAY()-O1390</f>
        <v>646</v>
      </c>
      <c r="S1390" s="130" t="s">
        <v>92</v>
      </c>
      <c r="T1390" s="132">
        <v>44032</v>
      </c>
      <c r="U1390" s="132"/>
      <c r="V1390" s="132"/>
      <c r="W1390" s="132"/>
      <c r="X1390" s="132"/>
      <c r="Y1390" s="134"/>
    </row>
    <row r="1391" spans="1:25">
      <c r="A1391" s="116">
        <v>1391</v>
      </c>
      <c r="B1391" s="168">
        <v>43992</v>
      </c>
      <c r="C1391" s="118">
        <f t="shared" si="71"/>
        <v>6</v>
      </c>
      <c r="D1391" s="119" t="s">
        <v>25</v>
      </c>
      <c r="E1391" s="130" t="s">
        <v>3351</v>
      </c>
      <c r="F1391" s="211" t="s">
        <v>3352</v>
      </c>
      <c r="G1391" s="130" t="s">
        <v>3353</v>
      </c>
      <c r="H1391" s="119" t="s">
        <v>29</v>
      </c>
      <c r="I1391" s="119" t="s">
        <v>42</v>
      </c>
      <c r="K1391" s="120" t="s">
        <v>65</v>
      </c>
      <c r="L1391" s="120" t="s">
        <v>32</v>
      </c>
      <c r="M1391" s="130" t="s">
        <v>33</v>
      </c>
      <c r="N1391" s="233">
        <v>43992</v>
      </c>
      <c r="O1391" s="233">
        <v>44299</v>
      </c>
      <c r="P1391" s="124">
        <f t="shared" si="72"/>
        <v>4</v>
      </c>
      <c r="Q1391" s="133">
        <v>2</v>
      </c>
      <c r="R1391" s="125"/>
      <c r="S1391" s="130"/>
      <c r="T1391" s="132"/>
      <c r="U1391" s="132"/>
      <c r="V1391" s="132"/>
      <c r="W1391" s="132"/>
      <c r="X1391" s="132"/>
      <c r="Y1391" s="134"/>
    </row>
    <row r="1392" spans="1:25" ht="27.6">
      <c r="A1392" s="116">
        <v>1392</v>
      </c>
      <c r="B1392" s="168">
        <v>43991</v>
      </c>
      <c r="C1392" s="118">
        <f t="shared" si="71"/>
        <v>6</v>
      </c>
      <c r="D1392" s="120" t="s">
        <v>252</v>
      </c>
      <c r="E1392" s="130" t="s">
        <v>3354</v>
      </c>
      <c r="F1392" s="211" t="s">
        <v>3355</v>
      </c>
      <c r="G1392" s="119" t="s">
        <v>3356</v>
      </c>
      <c r="H1392" s="119" t="s">
        <v>29</v>
      </c>
      <c r="I1392" s="119" t="s">
        <v>42</v>
      </c>
      <c r="K1392" s="120"/>
      <c r="L1392" s="120" t="s">
        <v>32</v>
      </c>
      <c r="M1392" s="130" t="s">
        <v>33</v>
      </c>
      <c r="N1392" s="233">
        <v>43992</v>
      </c>
      <c r="O1392" s="232">
        <v>44389</v>
      </c>
      <c r="P1392" s="124">
        <f t="shared" si="72"/>
        <v>7</v>
      </c>
      <c r="Q1392" s="133">
        <v>2</v>
      </c>
      <c r="R1392" s="125">
        <f t="shared" ref="R1392:R1404" ca="1" si="73">TODAY()-O1392</f>
        <v>289</v>
      </c>
      <c r="S1392" s="130" t="s">
        <v>55</v>
      </c>
      <c r="T1392" s="132"/>
      <c r="U1392" s="132"/>
      <c r="V1392" s="132"/>
      <c r="W1392" s="132"/>
      <c r="X1392" s="132"/>
      <c r="Y1392" s="127" t="s">
        <v>1211</v>
      </c>
    </row>
    <row r="1393" spans="1:25">
      <c r="A1393" s="116">
        <v>1393</v>
      </c>
      <c r="B1393" s="168">
        <v>43991</v>
      </c>
      <c r="C1393" s="118">
        <f t="shared" si="71"/>
        <v>6</v>
      </c>
      <c r="D1393" s="119" t="s">
        <v>37</v>
      </c>
      <c r="E1393" s="130" t="s">
        <v>3357</v>
      </c>
      <c r="F1393" s="211" t="s">
        <v>1462</v>
      </c>
      <c r="G1393" s="119" t="s">
        <v>3358</v>
      </c>
      <c r="H1393" s="119" t="s">
        <v>29</v>
      </c>
      <c r="K1393" s="120"/>
      <c r="L1393" s="120" t="s">
        <v>32</v>
      </c>
      <c r="M1393" s="120" t="s">
        <v>33</v>
      </c>
      <c r="N1393" s="233">
        <v>43992</v>
      </c>
      <c r="O1393" s="233">
        <v>44032</v>
      </c>
      <c r="P1393" s="124">
        <f t="shared" si="72"/>
        <v>7</v>
      </c>
      <c r="Q1393" s="133">
        <v>1</v>
      </c>
      <c r="R1393" s="125">
        <f t="shared" ca="1" si="73"/>
        <v>646</v>
      </c>
      <c r="S1393" s="130" t="s">
        <v>92</v>
      </c>
      <c r="T1393" s="132">
        <v>44032</v>
      </c>
      <c r="U1393" s="132"/>
      <c r="V1393" s="132"/>
      <c r="W1393" s="132"/>
      <c r="X1393" s="132"/>
      <c r="Y1393" s="127" t="s">
        <v>356</v>
      </c>
    </row>
    <row r="1394" spans="1:25">
      <c r="A1394" s="116">
        <v>1394</v>
      </c>
      <c r="B1394" s="168">
        <v>43991</v>
      </c>
      <c r="C1394" s="118">
        <f t="shared" si="71"/>
        <v>6</v>
      </c>
      <c r="D1394" s="120" t="s">
        <v>252</v>
      </c>
      <c r="E1394" s="130" t="s">
        <v>3359</v>
      </c>
      <c r="F1394" s="211" t="s">
        <v>3360</v>
      </c>
      <c r="G1394" s="119" t="s">
        <v>3361</v>
      </c>
      <c r="H1394" s="119" t="s">
        <v>29</v>
      </c>
      <c r="K1394" s="120"/>
      <c r="L1394" s="120" t="s">
        <v>32</v>
      </c>
      <c r="M1394" s="130" t="s">
        <v>33</v>
      </c>
      <c r="N1394" s="233">
        <v>43994</v>
      </c>
      <c r="O1394" s="232">
        <v>44610</v>
      </c>
      <c r="P1394" s="124">
        <f t="shared" si="72"/>
        <v>2</v>
      </c>
      <c r="Q1394" s="133">
        <v>1</v>
      </c>
      <c r="R1394" s="125">
        <f t="shared" ca="1" si="73"/>
        <v>68</v>
      </c>
      <c r="S1394" s="130"/>
      <c r="T1394" s="132"/>
      <c r="U1394" s="132"/>
      <c r="V1394" s="132"/>
      <c r="W1394" s="132"/>
      <c r="X1394" s="132"/>
      <c r="Y1394" s="134"/>
    </row>
    <row r="1395" spans="1:25">
      <c r="A1395" s="116">
        <v>1395</v>
      </c>
      <c r="B1395" s="168">
        <v>43991</v>
      </c>
      <c r="C1395" s="118">
        <f t="shared" si="71"/>
        <v>6</v>
      </c>
      <c r="D1395" s="119" t="s">
        <v>37</v>
      </c>
      <c r="E1395" s="130" t="s">
        <v>3362</v>
      </c>
      <c r="F1395" s="211" t="s">
        <v>3363</v>
      </c>
      <c r="G1395" s="119" t="s">
        <v>3364</v>
      </c>
      <c r="H1395" s="119" t="s">
        <v>53</v>
      </c>
      <c r="K1395" s="120"/>
      <c r="L1395" s="120" t="s">
        <v>32</v>
      </c>
      <c r="M1395" s="130" t="s">
        <v>33</v>
      </c>
      <c r="N1395" s="233">
        <v>43992</v>
      </c>
      <c r="O1395" s="233">
        <v>44032</v>
      </c>
      <c r="P1395" s="124">
        <f t="shared" si="72"/>
        <v>7</v>
      </c>
      <c r="Q1395" s="133">
        <v>1</v>
      </c>
      <c r="R1395" s="125">
        <f t="shared" ca="1" si="73"/>
        <v>646</v>
      </c>
      <c r="S1395" s="130" t="s">
        <v>237</v>
      </c>
      <c r="T1395" s="132">
        <v>44032</v>
      </c>
      <c r="U1395" s="132" t="s">
        <v>3365</v>
      </c>
      <c r="V1395" s="132"/>
      <c r="W1395" s="132"/>
      <c r="X1395" s="132"/>
      <c r="Y1395" s="134" t="s">
        <v>3366</v>
      </c>
    </row>
    <row r="1396" spans="1:25">
      <c r="A1396" s="116">
        <v>1396</v>
      </c>
      <c r="B1396" s="168">
        <v>43991</v>
      </c>
      <c r="C1396" s="118">
        <f t="shared" si="71"/>
        <v>6</v>
      </c>
      <c r="D1396" s="120" t="s">
        <v>252</v>
      </c>
      <c r="E1396" s="130" t="s">
        <v>3367</v>
      </c>
      <c r="F1396" s="211" t="s">
        <v>3368</v>
      </c>
      <c r="G1396" s="130" t="s">
        <v>741</v>
      </c>
      <c r="H1396" s="119" t="s">
        <v>742</v>
      </c>
      <c r="K1396" s="120"/>
      <c r="L1396" s="120" t="s">
        <v>32</v>
      </c>
      <c r="M1396" s="130" t="s">
        <v>33</v>
      </c>
      <c r="N1396" s="233">
        <v>43992</v>
      </c>
      <c r="O1396" s="232">
        <v>44610</v>
      </c>
      <c r="P1396" s="124">
        <f t="shared" si="72"/>
        <v>2</v>
      </c>
      <c r="Q1396" s="133">
        <v>1</v>
      </c>
      <c r="R1396" s="125">
        <f t="shared" ca="1" si="73"/>
        <v>68</v>
      </c>
      <c r="S1396" s="130"/>
      <c r="T1396" s="132"/>
      <c r="U1396" s="132"/>
      <c r="V1396" s="132"/>
      <c r="W1396" s="132"/>
      <c r="X1396" s="132"/>
      <c r="Y1396" s="134"/>
    </row>
    <row r="1397" spans="1:25">
      <c r="A1397" s="116">
        <v>1397</v>
      </c>
      <c r="B1397" s="168">
        <v>43991</v>
      </c>
      <c r="C1397" s="118">
        <f t="shared" si="71"/>
        <v>6</v>
      </c>
      <c r="D1397" s="120" t="s">
        <v>252</v>
      </c>
      <c r="E1397" s="130" t="s">
        <v>3369</v>
      </c>
      <c r="F1397" s="211" t="s">
        <v>3370</v>
      </c>
      <c r="G1397" s="119" t="s">
        <v>3371</v>
      </c>
      <c r="H1397" s="119" t="s">
        <v>29</v>
      </c>
      <c r="K1397" s="120"/>
      <c r="L1397" s="120" t="s">
        <v>32</v>
      </c>
      <c r="M1397" s="120" t="s">
        <v>33</v>
      </c>
      <c r="N1397" s="233">
        <v>43998</v>
      </c>
      <c r="O1397" s="232">
        <v>44610</v>
      </c>
      <c r="P1397" s="124">
        <f t="shared" si="72"/>
        <v>2</v>
      </c>
      <c r="Q1397" s="133">
        <v>1</v>
      </c>
      <c r="R1397" s="125">
        <f t="shared" ca="1" si="73"/>
        <v>68</v>
      </c>
      <c r="S1397" s="130"/>
      <c r="T1397" s="132"/>
      <c r="U1397" s="132"/>
      <c r="V1397" s="132"/>
      <c r="W1397" s="132"/>
      <c r="X1397" s="132"/>
      <c r="Y1397" s="134"/>
    </row>
    <row r="1398" spans="1:25">
      <c r="A1398" s="116">
        <v>1398</v>
      </c>
      <c r="B1398" s="168">
        <v>43991</v>
      </c>
      <c r="C1398" s="118">
        <f t="shared" si="71"/>
        <v>6</v>
      </c>
      <c r="D1398" s="120" t="s">
        <v>25</v>
      </c>
      <c r="E1398" s="130" t="s">
        <v>3372</v>
      </c>
      <c r="F1398" s="211" t="s">
        <v>3373</v>
      </c>
      <c r="G1398" s="119" t="s">
        <v>3374</v>
      </c>
      <c r="H1398" s="119" t="s">
        <v>29</v>
      </c>
      <c r="I1398" s="119" t="s">
        <v>42</v>
      </c>
      <c r="K1398" s="120"/>
      <c r="L1398" s="120" t="s">
        <v>32</v>
      </c>
      <c r="M1398" s="120" t="s">
        <v>33</v>
      </c>
      <c r="N1398" s="233">
        <v>43992</v>
      </c>
      <c r="O1398" s="233">
        <v>44386</v>
      </c>
      <c r="P1398" s="124">
        <f t="shared" si="72"/>
        <v>7</v>
      </c>
      <c r="Q1398" s="133">
        <v>1</v>
      </c>
      <c r="R1398" s="125">
        <f t="shared" ca="1" si="73"/>
        <v>292</v>
      </c>
      <c r="S1398" s="130" t="s">
        <v>55</v>
      </c>
      <c r="T1398" s="132"/>
      <c r="U1398" s="132"/>
      <c r="V1398" s="132"/>
      <c r="W1398" s="132"/>
      <c r="X1398" s="132"/>
      <c r="Y1398" s="134" t="s">
        <v>3375</v>
      </c>
    </row>
    <row r="1399" spans="1:25" ht="27.6">
      <c r="A1399" s="116">
        <v>1399</v>
      </c>
      <c r="B1399" s="168">
        <v>43991</v>
      </c>
      <c r="C1399" s="118">
        <f t="shared" si="71"/>
        <v>6</v>
      </c>
      <c r="D1399" s="120" t="s">
        <v>252</v>
      </c>
      <c r="E1399" s="130" t="s">
        <v>3376</v>
      </c>
      <c r="F1399" s="211" t="s">
        <v>3377</v>
      </c>
      <c r="G1399" s="119" t="s">
        <v>3378</v>
      </c>
      <c r="H1399" s="119" t="s">
        <v>29</v>
      </c>
      <c r="K1399" s="120"/>
      <c r="L1399" s="120" t="s">
        <v>32</v>
      </c>
      <c r="M1399" s="120" t="s">
        <v>33</v>
      </c>
      <c r="N1399" s="233">
        <v>43992</v>
      </c>
      <c r="O1399" s="232">
        <v>44610</v>
      </c>
      <c r="P1399" s="124">
        <f t="shared" si="72"/>
        <v>2</v>
      </c>
      <c r="Q1399" s="133">
        <v>1</v>
      </c>
      <c r="R1399" s="125">
        <f t="shared" ca="1" si="73"/>
        <v>68</v>
      </c>
      <c r="S1399" s="130"/>
      <c r="T1399" s="132"/>
      <c r="U1399" s="132"/>
      <c r="V1399" s="132"/>
      <c r="W1399" s="132"/>
      <c r="X1399" s="132"/>
      <c r="Y1399" s="134"/>
    </row>
    <row r="1400" spans="1:25">
      <c r="A1400" s="116">
        <v>1400</v>
      </c>
      <c r="B1400" s="168">
        <v>43991</v>
      </c>
      <c r="C1400" s="118">
        <f t="shared" si="71"/>
        <v>6</v>
      </c>
      <c r="D1400" s="119" t="s">
        <v>25</v>
      </c>
      <c r="E1400" s="130" t="s">
        <v>3379</v>
      </c>
      <c r="F1400" s="211" t="s">
        <v>3380</v>
      </c>
      <c r="G1400" s="119" t="s">
        <v>3381</v>
      </c>
      <c r="H1400" s="119" t="s">
        <v>29</v>
      </c>
      <c r="K1400" s="120"/>
      <c r="L1400" s="120" t="s">
        <v>32</v>
      </c>
      <c r="M1400" s="130" t="s">
        <v>33</v>
      </c>
      <c r="N1400" s="233">
        <v>43993</v>
      </c>
      <c r="O1400" s="233">
        <v>44322</v>
      </c>
      <c r="P1400" s="124">
        <f t="shared" si="72"/>
        <v>5</v>
      </c>
      <c r="Q1400" s="133">
        <v>2</v>
      </c>
      <c r="R1400" s="125">
        <f t="shared" ca="1" si="73"/>
        <v>356</v>
      </c>
      <c r="S1400" s="130" t="s">
        <v>237</v>
      </c>
      <c r="T1400" s="132">
        <v>43993</v>
      </c>
      <c r="U1400" s="132"/>
      <c r="V1400" s="132"/>
      <c r="W1400" s="132"/>
      <c r="X1400" s="132"/>
      <c r="Y1400" s="127" t="s">
        <v>59</v>
      </c>
    </row>
    <row r="1401" spans="1:25">
      <c r="A1401" s="116">
        <v>1401</v>
      </c>
      <c r="B1401" s="168">
        <v>43991</v>
      </c>
      <c r="C1401" s="118">
        <f t="shared" si="71"/>
        <v>6</v>
      </c>
      <c r="D1401" s="120" t="s">
        <v>252</v>
      </c>
      <c r="E1401" s="130" t="s">
        <v>3382</v>
      </c>
      <c r="F1401" s="211" t="s">
        <v>3383</v>
      </c>
      <c r="G1401" s="119" t="s">
        <v>3384</v>
      </c>
      <c r="H1401" s="119" t="s">
        <v>97</v>
      </c>
      <c r="K1401" s="120"/>
      <c r="L1401" s="120" t="s">
        <v>32</v>
      </c>
      <c r="M1401" s="120" t="s">
        <v>33</v>
      </c>
      <c r="N1401" s="233">
        <v>43992</v>
      </c>
      <c r="O1401" s="233">
        <v>44126</v>
      </c>
      <c r="P1401" s="124">
        <f t="shared" si="72"/>
        <v>10</v>
      </c>
      <c r="Q1401" s="133">
        <v>1</v>
      </c>
      <c r="R1401" s="125">
        <f t="shared" ca="1" si="73"/>
        <v>552</v>
      </c>
      <c r="S1401" s="130" t="s">
        <v>92</v>
      </c>
      <c r="T1401" s="132">
        <v>44130</v>
      </c>
      <c r="U1401" s="132"/>
      <c r="V1401" s="132"/>
      <c r="W1401" s="132"/>
      <c r="X1401" s="132"/>
      <c r="Y1401" s="134"/>
    </row>
    <row r="1402" spans="1:25">
      <c r="A1402" s="116">
        <v>1402</v>
      </c>
      <c r="B1402" s="168">
        <v>43991</v>
      </c>
      <c r="C1402" s="118">
        <f t="shared" si="71"/>
        <v>6</v>
      </c>
      <c r="D1402" s="120" t="s">
        <v>252</v>
      </c>
      <c r="E1402" s="130" t="s">
        <v>3385</v>
      </c>
      <c r="F1402" s="211" t="s">
        <v>3386</v>
      </c>
      <c r="G1402" s="119" t="s">
        <v>3387</v>
      </c>
      <c r="H1402" s="119" t="s">
        <v>53</v>
      </c>
      <c r="K1402" s="120"/>
      <c r="L1402" s="120" t="s">
        <v>32</v>
      </c>
      <c r="M1402" s="130" t="s">
        <v>33</v>
      </c>
      <c r="N1402" s="233">
        <v>43992</v>
      </c>
      <c r="O1402" s="232">
        <v>44610</v>
      </c>
      <c r="P1402" s="124">
        <f t="shared" si="72"/>
        <v>2</v>
      </c>
      <c r="Q1402" s="133">
        <v>1</v>
      </c>
      <c r="R1402" s="125">
        <f t="shared" ca="1" si="73"/>
        <v>68</v>
      </c>
      <c r="S1402" s="130" t="s">
        <v>92</v>
      </c>
      <c r="T1402" s="132">
        <v>44614</v>
      </c>
      <c r="U1402" s="132"/>
      <c r="V1402" s="132"/>
      <c r="W1402" s="132"/>
      <c r="X1402" s="132"/>
      <c r="Y1402" s="134"/>
    </row>
    <row r="1403" spans="1:25" ht="27.6">
      <c r="A1403" s="116">
        <v>1403</v>
      </c>
      <c r="B1403" s="168">
        <v>43991</v>
      </c>
      <c r="C1403" s="118">
        <f t="shared" si="71"/>
        <v>6</v>
      </c>
      <c r="D1403" s="120" t="s">
        <v>252</v>
      </c>
      <c r="E1403" s="130" t="s">
        <v>3388</v>
      </c>
      <c r="F1403" s="211" t="s">
        <v>3389</v>
      </c>
      <c r="G1403" s="119" t="s">
        <v>3390</v>
      </c>
      <c r="H1403" s="119" t="s">
        <v>3345</v>
      </c>
      <c r="K1403" s="120"/>
      <c r="L1403" s="120" t="s">
        <v>32</v>
      </c>
      <c r="M1403" s="120" t="s">
        <v>33</v>
      </c>
      <c r="N1403" s="233">
        <v>43992</v>
      </c>
      <c r="O1403" s="131">
        <v>44126</v>
      </c>
      <c r="P1403" s="124">
        <f t="shared" si="72"/>
        <v>10</v>
      </c>
      <c r="Q1403" s="133">
        <v>1</v>
      </c>
      <c r="R1403" s="125">
        <f t="shared" ca="1" si="73"/>
        <v>552</v>
      </c>
      <c r="S1403" s="130" t="s">
        <v>92</v>
      </c>
      <c r="T1403" s="132">
        <v>44126</v>
      </c>
      <c r="U1403" s="132"/>
      <c r="V1403" s="132"/>
      <c r="W1403" s="132"/>
      <c r="X1403" s="132"/>
      <c r="Y1403" s="134"/>
    </row>
    <row r="1404" spans="1:25">
      <c r="A1404" s="116">
        <v>1404</v>
      </c>
      <c r="B1404" s="168">
        <v>43991</v>
      </c>
      <c r="C1404" s="118">
        <f t="shared" si="71"/>
        <v>6</v>
      </c>
      <c r="D1404" s="120" t="s">
        <v>252</v>
      </c>
      <c r="E1404" s="130" t="s">
        <v>3391</v>
      </c>
      <c r="F1404" s="211" t="s">
        <v>3392</v>
      </c>
      <c r="G1404" s="119" t="s">
        <v>3393</v>
      </c>
      <c r="H1404" s="119" t="s">
        <v>29</v>
      </c>
      <c r="K1404" s="120"/>
      <c r="L1404" s="120" t="s">
        <v>32</v>
      </c>
      <c r="M1404" s="120" t="s">
        <v>33</v>
      </c>
      <c r="N1404" s="233">
        <v>43997</v>
      </c>
      <c r="O1404" s="232">
        <v>44615</v>
      </c>
      <c r="P1404" s="124">
        <f t="shared" si="72"/>
        <v>2</v>
      </c>
      <c r="Q1404" s="133">
        <v>1</v>
      </c>
      <c r="R1404" s="125">
        <f t="shared" ca="1" si="73"/>
        <v>63</v>
      </c>
      <c r="S1404" s="130" t="s">
        <v>34</v>
      </c>
      <c r="T1404" s="132">
        <v>44531</v>
      </c>
      <c r="U1404" s="132"/>
      <c r="V1404" s="132"/>
      <c r="W1404" s="132"/>
      <c r="X1404" s="132"/>
      <c r="Y1404" s="134"/>
    </row>
    <row r="1405" spans="1:25">
      <c r="A1405" s="116">
        <v>1405</v>
      </c>
      <c r="B1405" s="164">
        <v>43857</v>
      </c>
      <c r="C1405" s="118">
        <f t="shared" si="71"/>
        <v>1</v>
      </c>
      <c r="D1405" s="119" t="s">
        <v>37</v>
      </c>
      <c r="E1405" s="119" t="s">
        <v>3394</v>
      </c>
      <c r="F1405" s="211" t="s">
        <v>3395</v>
      </c>
      <c r="G1405" s="119" t="s">
        <v>381</v>
      </c>
      <c r="H1405" s="119" t="s">
        <v>41</v>
      </c>
      <c r="I1405" s="119" t="s">
        <v>42</v>
      </c>
      <c r="K1405" s="120"/>
      <c r="L1405" s="120" t="s">
        <v>32</v>
      </c>
      <c r="M1405" s="130" t="s">
        <v>33</v>
      </c>
      <c r="N1405" s="232">
        <v>43867</v>
      </c>
      <c r="O1405" s="232"/>
      <c r="P1405" s="124">
        <f t="shared" si="72"/>
        <v>0</v>
      </c>
      <c r="Q1405" s="125"/>
      <c r="R1405" s="125"/>
      <c r="S1405" s="119" t="s">
        <v>237</v>
      </c>
      <c r="T1405" s="122">
        <v>43874</v>
      </c>
      <c r="U1405" s="122"/>
      <c r="V1405" s="122"/>
      <c r="W1405" s="122"/>
      <c r="X1405" s="122"/>
      <c r="Y1405" s="127" t="s">
        <v>3396</v>
      </c>
    </row>
    <row r="1406" spans="1:25">
      <c r="A1406" s="116">
        <v>1406</v>
      </c>
      <c r="B1406" s="164">
        <v>43857</v>
      </c>
      <c r="C1406" s="118">
        <f t="shared" si="71"/>
        <v>1</v>
      </c>
      <c r="D1406" s="120" t="s">
        <v>37</v>
      </c>
      <c r="E1406" s="119" t="s">
        <v>3397</v>
      </c>
      <c r="F1406" s="211"/>
      <c r="G1406" s="119" t="s">
        <v>3398</v>
      </c>
      <c r="H1406" s="119"/>
      <c r="J1406" s="120"/>
      <c r="K1406" s="120"/>
      <c r="L1406" s="120" t="s">
        <v>32</v>
      </c>
      <c r="M1406" s="120" t="s">
        <v>33</v>
      </c>
      <c r="N1406" s="232">
        <v>43871</v>
      </c>
      <c r="O1406" s="232"/>
      <c r="P1406" s="124">
        <f t="shared" si="72"/>
        <v>0</v>
      </c>
      <c r="Q1406" s="125"/>
      <c r="R1406" s="125"/>
      <c r="S1406" s="119" t="s">
        <v>34</v>
      </c>
      <c r="T1406" s="122"/>
      <c r="U1406" s="122"/>
      <c r="V1406" s="122"/>
      <c r="W1406" s="122"/>
      <c r="X1406" s="122"/>
      <c r="Y1406" s="127" t="s">
        <v>3399</v>
      </c>
    </row>
    <row r="1407" spans="1:25">
      <c r="A1407" s="116">
        <v>1407</v>
      </c>
      <c r="B1407" s="166">
        <v>43864</v>
      </c>
      <c r="C1407" s="118">
        <f t="shared" si="71"/>
        <v>2</v>
      </c>
      <c r="D1407" s="120" t="s">
        <v>37</v>
      </c>
      <c r="E1407" s="119" t="s">
        <v>3400</v>
      </c>
      <c r="F1407" s="211" t="s">
        <v>3401</v>
      </c>
      <c r="G1407" s="119" t="s">
        <v>292</v>
      </c>
      <c r="H1407" s="119" t="s">
        <v>41</v>
      </c>
      <c r="K1407" s="120"/>
      <c r="L1407" s="120" t="s">
        <v>32</v>
      </c>
      <c r="M1407" s="120" t="s">
        <v>33</v>
      </c>
      <c r="N1407" s="232">
        <v>43866</v>
      </c>
      <c r="O1407" s="232"/>
      <c r="P1407" s="124">
        <f t="shared" si="72"/>
        <v>0</v>
      </c>
      <c r="Q1407" s="125"/>
      <c r="R1407" s="125"/>
      <c r="S1407" s="119"/>
      <c r="T1407" s="122"/>
      <c r="U1407" s="122"/>
      <c r="V1407" s="122"/>
      <c r="W1407" s="122"/>
      <c r="X1407" s="122"/>
      <c r="Y1407" s="127" t="s">
        <v>3402</v>
      </c>
    </row>
    <row r="1408" spans="1:25">
      <c r="A1408" s="116">
        <v>1408</v>
      </c>
      <c r="B1408" s="166">
        <v>43864</v>
      </c>
      <c r="C1408" s="118">
        <f t="shared" si="71"/>
        <v>2</v>
      </c>
      <c r="D1408" s="120" t="s">
        <v>37</v>
      </c>
      <c r="E1408" s="130" t="s">
        <v>3403</v>
      </c>
      <c r="F1408" s="211"/>
      <c r="G1408" s="119" t="s">
        <v>250</v>
      </c>
      <c r="H1408" s="119"/>
      <c r="K1408" s="120"/>
      <c r="L1408" s="120" t="s">
        <v>32</v>
      </c>
      <c r="M1408" s="120" t="s">
        <v>33</v>
      </c>
      <c r="N1408" s="232">
        <v>43867</v>
      </c>
      <c r="O1408" s="232"/>
      <c r="P1408" s="124">
        <f t="shared" si="72"/>
        <v>0</v>
      </c>
      <c r="Q1408" s="125"/>
      <c r="R1408" s="125"/>
      <c r="S1408" s="119"/>
      <c r="T1408" s="122"/>
      <c r="U1408" s="122"/>
      <c r="V1408" s="122"/>
      <c r="W1408" s="122"/>
      <c r="X1408" s="122"/>
      <c r="Y1408" s="127" t="s">
        <v>3404</v>
      </c>
    </row>
    <row r="1409" spans="1:25">
      <c r="A1409" s="116">
        <v>1409</v>
      </c>
      <c r="B1409" s="166">
        <v>43864</v>
      </c>
      <c r="C1409" s="118">
        <f t="shared" si="71"/>
        <v>2</v>
      </c>
      <c r="D1409" s="120" t="s">
        <v>37</v>
      </c>
      <c r="E1409" s="119" t="s">
        <v>3405</v>
      </c>
      <c r="F1409" s="211"/>
      <c r="G1409" s="119" t="s">
        <v>226</v>
      </c>
      <c r="H1409" s="119"/>
      <c r="K1409" s="120"/>
      <c r="L1409" s="120" t="s">
        <v>32</v>
      </c>
      <c r="M1409" s="130" t="s">
        <v>33</v>
      </c>
      <c r="N1409" s="232">
        <v>43871</v>
      </c>
      <c r="O1409" s="232"/>
      <c r="P1409" s="124">
        <f t="shared" si="72"/>
        <v>0</v>
      </c>
      <c r="Q1409" s="125"/>
      <c r="R1409" s="125"/>
      <c r="S1409" s="119"/>
      <c r="T1409" s="122"/>
      <c r="U1409" s="122"/>
      <c r="V1409" s="122"/>
      <c r="W1409" s="122"/>
      <c r="X1409" s="122"/>
      <c r="Y1409" s="127" t="s">
        <v>3406</v>
      </c>
    </row>
    <row r="1410" spans="1:25" ht="14.4">
      <c r="A1410" s="116">
        <v>1410</v>
      </c>
      <c r="B1410" s="166">
        <v>43869</v>
      </c>
      <c r="C1410" s="118">
        <f t="shared" si="71"/>
        <v>2</v>
      </c>
      <c r="D1410" s="120" t="s">
        <v>37</v>
      </c>
      <c r="E1410" s="119" t="s">
        <v>3407</v>
      </c>
      <c r="F1410" s="211"/>
      <c r="G1410" s="119" t="s">
        <v>3408</v>
      </c>
      <c r="H1410" s="119"/>
      <c r="K1410" s="120"/>
      <c r="L1410" s="120" t="s">
        <v>32</v>
      </c>
      <c r="M1410" s="130" t="s">
        <v>33</v>
      </c>
      <c r="N1410" s="232">
        <v>43875</v>
      </c>
      <c r="O1410" s="232"/>
      <c r="P1410" s="124">
        <f t="shared" si="72"/>
        <v>0</v>
      </c>
      <c r="Q1410" s="125"/>
      <c r="R1410" s="125"/>
      <c r="S1410" s="119" t="s">
        <v>135</v>
      </c>
      <c r="T1410" s="122"/>
      <c r="U1410" t="s">
        <v>3409</v>
      </c>
      <c r="V1410" s="122" t="s">
        <v>156</v>
      </c>
      <c r="W1410" s="122"/>
      <c r="X1410" s="122">
        <v>44131</v>
      </c>
      <c r="Y1410" s="127" t="s">
        <v>3077</v>
      </c>
    </row>
    <row r="1411" spans="1:25">
      <c r="A1411" s="116">
        <v>1411</v>
      </c>
      <c r="B1411" s="166">
        <v>43869</v>
      </c>
      <c r="C1411" s="118">
        <f t="shared" si="71"/>
        <v>2</v>
      </c>
      <c r="D1411" s="120" t="s">
        <v>37</v>
      </c>
      <c r="E1411" s="119" t="s">
        <v>3410</v>
      </c>
      <c r="F1411" s="211"/>
      <c r="G1411" s="119" t="s">
        <v>3411</v>
      </c>
      <c r="H1411" s="119"/>
      <c r="K1411" s="120"/>
      <c r="L1411" s="120" t="s">
        <v>32</v>
      </c>
      <c r="M1411" s="120" t="s">
        <v>33</v>
      </c>
      <c r="N1411" s="232">
        <v>43899</v>
      </c>
      <c r="O1411" s="232"/>
      <c r="P1411" s="124">
        <f t="shared" si="72"/>
        <v>0</v>
      </c>
      <c r="Q1411" s="125"/>
      <c r="R1411" s="125"/>
      <c r="S1411" s="119"/>
      <c r="T1411" s="122"/>
      <c r="U1411" s="122"/>
      <c r="V1411" s="122"/>
      <c r="W1411" s="122"/>
      <c r="X1411" s="122"/>
      <c r="Y1411" s="127" t="s">
        <v>3077</v>
      </c>
    </row>
    <row r="1412" spans="1:25">
      <c r="A1412" s="116">
        <v>1412</v>
      </c>
      <c r="B1412" s="166">
        <v>43869</v>
      </c>
      <c r="C1412" s="118">
        <f t="shared" si="71"/>
        <v>2</v>
      </c>
      <c r="D1412" s="120" t="s">
        <v>37</v>
      </c>
      <c r="E1412" s="119" t="s">
        <v>3412</v>
      </c>
      <c r="F1412" s="211"/>
      <c r="G1412" s="119" t="s">
        <v>3413</v>
      </c>
      <c r="H1412" s="119"/>
      <c r="K1412" s="120"/>
      <c r="L1412" s="120" t="s">
        <v>32</v>
      </c>
      <c r="M1412" s="130" t="s">
        <v>33</v>
      </c>
      <c r="N1412" s="232">
        <v>43872</v>
      </c>
      <c r="O1412" s="232"/>
      <c r="P1412" s="124">
        <f t="shared" si="72"/>
        <v>0</v>
      </c>
      <c r="Q1412" s="125"/>
      <c r="R1412" s="125"/>
      <c r="S1412" s="119"/>
      <c r="T1412" s="122"/>
      <c r="U1412" s="122"/>
      <c r="V1412" s="122"/>
      <c r="W1412" s="122"/>
      <c r="X1412" s="122"/>
      <c r="Y1412" s="127" t="s">
        <v>3414</v>
      </c>
    </row>
    <row r="1413" spans="1:25" ht="14.4">
      <c r="A1413" s="116">
        <v>1413</v>
      </c>
      <c r="B1413" s="166">
        <v>43869</v>
      </c>
      <c r="C1413" s="118">
        <f t="shared" si="71"/>
        <v>2</v>
      </c>
      <c r="D1413" s="120" t="s">
        <v>37</v>
      </c>
      <c r="E1413" s="119" t="s">
        <v>3415</v>
      </c>
      <c r="F1413" s="211"/>
      <c r="G1413" s="119" t="s">
        <v>2820</v>
      </c>
      <c r="H1413" s="119"/>
      <c r="K1413" s="120"/>
      <c r="L1413" s="120" t="s">
        <v>32</v>
      </c>
      <c r="M1413" s="120" t="s">
        <v>33</v>
      </c>
      <c r="N1413" s="232">
        <v>43873</v>
      </c>
      <c r="O1413" s="232"/>
      <c r="P1413" s="124">
        <f t="shared" si="72"/>
        <v>0</v>
      </c>
      <c r="Q1413" s="125"/>
      <c r="R1413" s="125"/>
      <c r="S1413" s="119" t="s">
        <v>135</v>
      </c>
      <c r="T1413" s="122"/>
      <c r="U1413" t="s">
        <v>3416</v>
      </c>
      <c r="V1413" s="122" t="s">
        <v>110</v>
      </c>
      <c r="W1413" s="122"/>
      <c r="X1413" s="122">
        <v>44131</v>
      </c>
      <c r="Y1413" s="127" t="s">
        <v>3417</v>
      </c>
    </row>
    <row r="1414" spans="1:25">
      <c r="A1414" s="116">
        <v>1414</v>
      </c>
      <c r="B1414" s="166">
        <v>43878</v>
      </c>
      <c r="C1414" s="118">
        <f t="shared" si="71"/>
        <v>2</v>
      </c>
      <c r="D1414" s="120" t="s">
        <v>37</v>
      </c>
      <c r="E1414" s="169" t="s">
        <v>3418</v>
      </c>
      <c r="F1414" s="211"/>
      <c r="G1414" s="169" t="s">
        <v>1444</v>
      </c>
      <c r="H1414" s="169"/>
      <c r="K1414" s="120"/>
      <c r="L1414" s="120" t="s">
        <v>32</v>
      </c>
      <c r="M1414" s="170" t="s">
        <v>33</v>
      </c>
      <c r="N1414" s="234">
        <v>43879</v>
      </c>
      <c r="O1414" s="234"/>
      <c r="P1414" s="124">
        <f t="shared" si="72"/>
        <v>0</v>
      </c>
      <c r="Q1414" s="171"/>
      <c r="R1414" s="171"/>
      <c r="S1414" s="169"/>
      <c r="T1414" s="135"/>
      <c r="U1414" s="135"/>
      <c r="V1414" s="135"/>
      <c r="W1414" s="135"/>
      <c r="X1414" s="135"/>
      <c r="Y1414" s="172" t="s">
        <v>3419</v>
      </c>
    </row>
    <row r="1415" spans="1:25" ht="27.6">
      <c r="A1415" s="116">
        <v>1415</v>
      </c>
      <c r="B1415" s="166">
        <v>43878</v>
      </c>
      <c r="C1415" s="118">
        <f t="shared" si="71"/>
        <v>2</v>
      </c>
      <c r="D1415" s="120" t="s">
        <v>25</v>
      </c>
      <c r="E1415" s="119" t="s">
        <v>3420</v>
      </c>
      <c r="F1415" s="211" t="s">
        <v>3421</v>
      </c>
      <c r="G1415" s="119" t="s">
        <v>1537</v>
      </c>
      <c r="H1415" s="119" t="s">
        <v>71</v>
      </c>
      <c r="I1415" s="119" t="s">
        <v>42</v>
      </c>
      <c r="K1415" s="120"/>
      <c r="L1415" s="120" t="s">
        <v>32</v>
      </c>
      <c r="M1415" s="130" t="s">
        <v>33</v>
      </c>
      <c r="N1415" s="232">
        <v>43879</v>
      </c>
      <c r="O1415" s="232"/>
      <c r="P1415" s="124">
        <f t="shared" si="72"/>
        <v>0</v>
      </c>
      <c r="Q1415" s="125"/>
      <c r="R1415" s="125"/>
      <c r="S1415" s="119" t="s">
        <v>34</v>
      </c>
      <c r="T1415" s="122"/>
      <c r="U1415" s="122"/>
      <c r="V1415" s="122"/>
      <c r="W1415" s="122"/>
      <c r="X1415" s="122"/>
      <c r="Y1415" s="127" t="s">
        <v>3422</v>
      </c>
    </row>
    <row r="1416" spans="1:25">
      <c r="A1416" s="116">
        <v>1416</v>
      </c>
      <c r="B1416" s="166">
        <v>43878</v>
      </c>
      <c r="C1416" s="118">
        <f t="shared" si="71"/>
        <v>2</v>
      </c>
      <c r="D1416" s="120" t="s">
        <v>37</v>
      </c>
      <c r="E1416" s="119" t="s">
        <v>3423</v>
      </c>
      <c r="F1416" s="211"/>
      <c r="G1416" s="119" t="s">
        <v>728</v>
      </c>
      <c r="H1416" s="119"/>
      <c r="K1416" s="120"/>
      <c r="L1416" s="120" t="s">
        <v>32</v>
      </c>
      <c r="M1416" s="130" t="s">
        <v>33</v>
      </c>
      <c r="N1416" s="232">
        <v>43879</v>
      </c>
      <c r="O1416" s="232"/>
      <c r="P1416" s="124">
        <f t="shared" si="72"/>
        <v>0</v>
      </c>
      <c r="Q1416" s="125"/>
      <c r="R1416" s="125"/>
      <c r="S1416" s="119" t="s">
        <v>237</v>
      </c>
      <c r="T1416" s="122"/>
      <c r="U1416" s="122"/>
      <c r="V1416" s="122"/>
      <c r="W1416" s="122"/>
      <c r="X1416" s="122"/>
      <c r="Y1416" s="127" t="s">
        <v>3424</v>
      </c>
    </row>
    <row r="1417" spans="1:25">
      <c r="A1417" s="116">
        <v>1417</v>
      </c>
      <c r="B1417" s="166">
        <v>43864</v>
      </c>
      <c r="C1417" s="118">
        <f t="shared" si="71"/>
        <v>2</v>
      </c>
      <c r="D1417" s="119" t="s">
        <v>37</v>
      </c>
      <c r="E1417" s="119" t="s">
        <v>3425</v>
      </c>
      <c r="F1417" s="211" t="s">
        <v>3426</v>
      </c>
      <c r="G1417" s="119" t="s">
        <v>834</v>
      </c>
      <c r="H1417" s="119" t="s">
        <v>53</v>
      </c>
      <c r="K1417" s="120" t="s">
        <v>65</v>
      </c>
      <c r="L1417" s="120" t="s">
        <v>32</v>
      </c>
      <c r="M1417" s="120" t="s">
        <v>33</v>
      </c>
      <c r="N1417" s="232">
        <v>43866</v>
      </c>
      <c r="O1417" s="232">
        <v>44461</v>
      </c>
      <c r="P1417" s="124">
        <f t="shared" si="72"/>
        <v>9</v>
      </c>
      <c r="Q1417" s="125">
        <v>2</v>
      </c>
      <c r="R1417" s="125">
        <f ca="1">TODAY()-O1417</f>
        <v>217</v>
      </c>
      <c r="S1417" s="119"/>
      <c r="T1417" s="122"/>
      <c r="U1417" s="122"/>
      <c r="V1417" s="122"/>
      <c r="W1417" s="122"/>
      <c r="X1417" s="122"/>
      <c r="Y1417" s="116" t="s">
        <v>356</v>
      </c>
    </row>
    <row r="1418" spans="1:25">
      <c r="A1418" s="116">
        <v>1418</v>
      </c>
      <c r="B1418" s="166">
        <v>43878</v>
      </c>
      <c r="C1418" s="118">
        <f t="shared" si="71"/>
        <v>2</v>
      </c>
      <c r="D1418" s="120" t="s">
        <v>37</v>
      </c>
      <c r="E1418" s="119" t="s">
        <v>3427</v>
      </c>
      <c r="F1418" s="211"/>
      <c r="G1418" s="119" t="s">
        <v>3428</v>
      </c>
      <c r="H1418" s="119"/>
      <c r="K1418" s="120"/>
      <c r="L1418" s="120" t="s">
        <v>32</v>
      </c>
      <c r="M1418" s="120" t="s">
        <v>33</v>
      </c>
      <c r="N1418" s="232">
        <v>43882</v>
      </c>
      <c r="O1418" s="232"/>
      <c r="P1418" s="124">
        <f t="shared" si="72"/>
        <v>0</v>
      </c>
      <c r="Q1418" s="125"/>
      <c r="R1418" s="125"/>
      <c r="S1418" s="119" t="s">
        <v>92</v>
      </c>
      <c r="T1418" s="122"/>
      <c r="U1418" s="122"/>
      <c r="V1418" s="122"/>
      <c r="W1418" s="122"/>
      <c r="X1418" s="122"/>
      <c r="Y1418" s="127"/>
    </row>
    <row r="1419" spans="1:25">
      <c r="A1419" s="116">
        <v>1419</v>
      </c>
      <c r="B1419" s="166">
        <v>43878</v>
      </c>
      <c r="C1419" s="118">
        <f t="shared" si="71"/>
        <v>2</v>
      </c>
      <c r="D1419" s="120" t="s">
        <v>37</v>
      </c>
      <c r="E1419" s="119" t="s">
        <v>3429</v>
      </c>
      <c r="F1419" s="211"/>
      <c r="G1419" s="119" t="s">
        <v>3430</v>
      </c>
      <c r="H1419" s="119"/>
      <c r="K1419" s="120"/>
      <c r="L1419" s="120" t="s">
        <v>32</v>
      </c>
      <c r="M1419" s="130" t="s">
        <v>184</v>
      </c>
      <c r="N1419" s="232">
        <v>43889</v>
      </c>
      <c r="O1419" s="232"/>
      <c r="P1419" s="124">
        <f t="shared" si="72"/>
        <v>0</v>
      </c>
      <c r="Q1419" s="125"/>
      <c r="R1419" s="118">
        <f ca="1">TODAY()-N1419</f>
        <v>789</v>
      </c>
      <c r="S1419" s="119"/>
      <c r="T1419" s="122"/>
      <c r="U1419" s="122"/>
      <c r="V1419" s="122"/>
      <c r="W1419" s="122"/>
      <c r="X1419" s="122"/>
      <c r="Y1419" s="127"/>
    </row>
    <row r="1420" spans="1:25">
      <c r="A1420" s="116">
        <v>1420</v>
      </c>
      <c r="B1420" s="166">
        <v>43878</v>
      </c>
      <c r="C1420" s="118">
        <f t="shared" si="71"/>
        <v>2</v>
      </c>
      <c r="D1420" s="120" t="s">
        <v>37</v>
      </c>
      <c r="E1420" s="119" t="s">
        <v>3431</v>
      </c>
      <c r="F1420" s="211"/>
      <c r="G1420" s="119" t="s">
        <v>3432</v>
      </c>
      <c r="H1420" s="119"/>
      <c r="J1420" s="120"/>
      <c r="K1420" s="120"/>
      <c r="L1420" s="120" t="s">
        <v>32</v>
      </c>
      <c r="M1420" s="130" t="s">
        <v>33</v>
      </c>
      <c r="N1420" s="232">
        <v>43881</v>
      </c>
      <c r="O1420" s="232"/>
      <c r="P1420" s="124">
        <f t="shared" si="72"/>
        <v>0</v>
      </c>
      <c r="Q1420" s="125"/>
      <c r="R1420" s="125"/>
      <c r="S1420" s="119" t="s">
        <v>34</v>
      </c>
      <c r="T1420" s="122"/>
      <c r="U1420" s="122"/>
      <c r="V1420" s="122"/>
      <c r="W1420" s="122"/>
      <c r="X1420" s="122"/>
      <c r="Y1420" s="127"/>
    </row>
    <row r="1421" spans="1:25" ht="14.4">
      <c r="A1421" s="116">
        <v>1421</v>
      </c>
      <c r="B1421" s="166">
        <v>43878</v>
      </c>
      <c r="C1421" s="118">
        <f t="shared" ref="C1421:C1484" si="74">IF(B1421&lt;&gt;0,MONTH(B1421),0)</f>
        <v>2</v>
      </c>
      <c r="D1421" s="120" t="s">
        <v>37</v>
      </c>
      <c r="E1421" s="119" t="s">
        <v>3433</v>
      </c>
      <c r="F1421" s="211"/>
      <c r="G1421" s="119" t="s">
        <v>2909</v>
      </c>
      <c r="H1421" s="119"/>
      <c r="K1421" s="120"/>
      <c r="L1421" s="120" t="s">
        <v>32</v>
      </c>
      <c r="M1421" s="120" t="s">
        <v>33</v>
      </c>
      <c r="N1421" s="232">
        <v>43880</v>
      </c>
      <c r="O1421" s="232"/>
      <c r="P1421" s="124">
        <f t="shared" si="72"/>
        <v>0</v>
      </c>
      <c r="Q1421" s="125"/>
      <c r="R1421" s="125"/>
      <c r="S1421" s="119" t="s">
        <v>135</v>
      </c>
      <c r="T1421" s="122"/>
      <c r="U1421" t="s">
        <v>3434</v>
      </c>
      <c r="V1421" s="122" t="s">
        <v>156</v>
      </c>
      <c r="W1421" s="122"/>
      <c r="X1421" s="122">
        <v>44131</v>
      </c>
      <c r="Y1421" s="127" t="s">
        <v>1754</v>
      </c>
    </row>
    <row r="1422" spans="1:25">
      <c r="A1422" s="116">
        <v>1422</v>
      </c>
      <c r="B1422" s="166">
        <v>43878</v>
      </c>
      <c r="C1422" s="118">
        <f t="shared" si="74"/>
        <v>2</v>
      </c>
      <c r="D1422" s="120" t="s">
        <v>37</v>
      </c>
      <c r="E1422" s="119" t="s">
        <v>3435</v>
      </c>
      <c r="F1422" s="211"/>
      <c r="G1422" s="119" t="s">
        <v>2909</v>
      </c>
      <c r="H1422" s="119"/>
      <c r="K1422" s="120"/>
      <c r="L1422" s="120" t="s">
        <v>32</v>
      </c>
      <c r="M1422" s="130" t="s">
        <v>33</v>
      </c>
      <c r="N1422" s="232">
        <v>43881</v>
      </c>
      <c r="O1422" s="232"/>
      <c r="P1422" s="124">
        <f t="shared" si="72"/>
        <v>0</v>
      </c>
      <c r="Q1422" s="125"/>
      <c r="R1422" s="125"/>
      <c r="S1422" s="119" t="s">
        <v>92</v>
      </c>
      <c r="T1422" s="122"/>
      <c r="U1422" s="122"/>
      <c r="V1422" s="122"/>
      <c r="W1422" s="122"/>
      <c r="X1422" s="122"/>
      <c r="Y1422" s="127"/>
    </row>
    <row r="1423" spans="1:25" ht="14.4">
      <c r="A1423" s="116">
        <v>1423</v>
      </c>
      <c r="B1423" s="166">
        <v>43878</v>
      </c>
      <c r="C1423" s="118">
        <f t="shared" si="74"/>
        <v>2</v>
      </c>
      <c r="D1423" s="120" t="s">
        <v>37</v>
      </c>
      <c r="E1423" s="119" t="s">
        <v>3436</v>
      </c>
      <c r="F1423" s="211"/>
      <c r="G1423" s="119" t="s">
        <v>181</v>
      </c>
      <c r="H1423" s="119"/>
      <c r="K1423" s="120"/>
      <c r="L1423" s="120" t="s">
        <v>32</v>
      </c>
      <c r="M1423" s="120" t="s">
        <v>33</v>
      </c>
      <c r="N1423" s="232">
        <v>43882</v>
      </c>
      <c r="O1423" s="232"/>
      <c r="P1423" s="124">
        <f t="shared" ref="P1423:P1486" si="75">IF(O1423&lt;&gt;0,MONTH(O1423),0)</f>
        <v>0</v>
      </c>
      <c r="Q1423" s="125"/>
      <c r="R1423" s="125"/>
      <c r="S1423" s="119" t="s">
        <v>135</v>
      </c>
      <c r="T1423" s="122"/>
      <c r="U1423" t="s">
        <v>3437</v>
      </c>
      <c r="V1423" s="122" t="s">
        <v>156</v>
      </c>
      <c r="W1423" s="122"/>
      <c r="X1423" s="122">
        <v>44131</v>
      </c>
      <c r="Y1423" s="127" t="s">
        <v>1754</v>
      </c>
    </row>
    <row r="1424" spans="1:25">
      <c r="A1424" s="116">
        <v>1424</v>
      </c>
      <c r="B1424" s="166">
        <v>43878</v>
      </c>
      <c r="C1424" s="118">
        <f t="shared" si="74"/>
        <v>2</v>
      </c>
      <c r="D1424" s="120" t="s">
        <v>37</v>
      </c>
      <c r="E1424" s="119" t="s">
        <v>3438</v>
      </c>
      <c r="F1424" s="211"/>
      <c r="G1424" s="119" t="s">
        <v>3439</v>
      </c>
      <c r="H1424" s="119"/>
      <c r="K1424" s="120"/>
      <c r="L1424" s="120" t="s">
        <v>32</v>
      </c>
      <c r="M1424" s="130" t="s">
        <v>33</v>
      </c>
      <c r="N1424" s="232">
        <v>43882</v>
      </c>
      <c r="O1424" s="232"/>
      <c r="P1424" s="124">
        <f t="shared" si="75"/>
        <v>0</v>
      </c>
      <c r="Q1424" s="125"/>
      <c r="R1424" s="125"/>
      <c r="S1424" s="119"/>
      <c r="T1424" s="122"/>
      <c r="U1424" s="122"/>
      <c r="V1424" s="122"/>
      <c r="W1424" s="122"/>
      <c r="X1424" s="122"/>
      <c r="Y1424" s="127" t="s">
        <v>3440</v>
      </c>
    </row>
    <row r="1425" spans="1:25">
      <c r="A1425" s="116">
        <v>1425</v>
      </c>
      <c r="B1425" s="166">
        <v>43885</v>
      </c>
      <c r="C1425" s="118">
        <f t="shared" si="74"/>
        <v>2</v>
      </c>
      <c r="D1425" s="120" t="s">
        <v>37</v>
      </c>
      <c r="E1425" s="119" t="s">
        <v>3441</v>
      </c>
      <c r="F1425" s="211"/>
      <c r="G1425" s="119" t="s">
        <v>603</v>
      </c>
      <c r="H1425" s="119"/>
      <c r="K1425" s="120"/>
      <c r="L1425" s="120" t="s">
        <v>32</v>
      </c>
      <c r="M1425" s="130" t="s">
        <v>78</v>
      </c>
      <c r="N1425" s="232"/>
      <c r="O1425" s="232"/>
      <c r="P1425" s="124">
        <f t="shared" si="75"/>
        <v>0</v>
      </c>
      <c r="Q1425" s="125"/>
      <c r="R1425" s="125"/>
      <c r="S1425" s="119"/>
      <c r="T1425" s="122"/>
      <c r="U1425" s="122"/>
      <c r="V1425" s="122"/>
      <c r="W1425" s="122"/>
      <c r="X1425" s="122"/>
      <c r="Y1425" s="127" t="s">
        <v>1426</v>
      </c>
    </row>
    <row r="1426" spans="1:25">
      <c r="A1426" s="116">
        <v>1426</v>
      </c>
      <c r="B1426" s="166">
        <v>43885</v>
      </c>
      <c r="C1426" s="118">
        <f t="shared" si="74"/>
        <v>2</v>
      </c>
      <c r="D1426" s="120" t="s">
        <v>37</v>
      </c>
      <c r="E1426" s="119" t="s">
        <v>3442</v>
      </c>
      <c r="F1426" s="211"/>
      <c r="G1426" s="119" t="s">
        <v>3443</v>
      </c>
      <c r="H1426" s="119"/>
      <c r="K1426" s="120"/>
      <c r="L1426" s="120" t="s">
        <v>32</v>
      </c>
      <c r="M1426" s="130" t="s">
        <v>33</v>
      </c>
      <c r="N1426" s="232">
        <v>43888</v>
      </c>
      <c r="O1426" s="232"/>
      <c r="P1426" s="124">
        <f t="shared" si="75"/>
        <v>0</v>
      </c>
      <c r="Q1426" s="125"/>
      <c r="R1426" s="125"/>
      <c r="S1426" s="119" t="s">
        <v>34</v>
      </c>
      <c r="T1426" s="122"/>
      <c r="U1426" s="122"/>
      <c r="V1426" s="122"/>
      <c r="W1426" s="122"/>
      <c r="X1426" s="122"/>
      <c r="Y1426" s="127" t="s">
        <v>3444</v>
      </c>
    </row>
    <row r="1427" spans="1:25">
      <c r="A1427" s="116">
        <v>1427</v>
      </c>
      <c r="B1427" s="166">
        <v>43885</v>
      </c>
      <c r="C1427" s="118">
        <f t="shared" si="74"/>
        <v>2</v>
      </c>
      <c r="D1427" s="119" t="s">
        <v>37</v>
      </c>
      <c r="E1427" s="119" t="s">
        <v>3445</v>
      </c>
      <c r="F1427" s="211"/>
      <c r="G1427" s="119" t="s">
        <v>2940</v>
      </c>
      <c r="H1427" s="119"/>
      <c r="J1427" s="120"/>
      <c r="K1427" s="120"/>
      <c r="L1427" s="120" t="s">
        <v>32</v>
      </c>
      <c r="M1427" s="130" t="s">
        <v>33</v>
      </c>
      <c r="N1427" s="232">
        <v>43886</v>
      </c>
      <c r="O1427" s="232">
        <v>44004</v>
      </c>
      <c r="P1427" s="124">
        <f t="shared" si="75"/>
        <v>6</v>
      </c>
      <c r="Q1427" s="127">
        <v>2</v>
      </c>
      <c r="R1427" s="125">
        <f ca="1">TODAY()-O1427</f>
        <v>674</v>
      </c>
      <c r="S1427" s="119"/>
      <c r="T1427" s="122"/>
      <c r="U1427" s="122"/>
      <c r="V1427" s="122"/>
      <c r="W1427" s="122"/>
      <c r="X1427" s="122"/>
      <c r="Y1427" s="116" t="s">
        <v>356</v>
      </c>
    </row>
    <row r="1428" spans="1:25">
      <c r="A1428" s="116">
        <v>1428</v>
      </c>
      <c r="B1428" s="166">
        <v>43864</v>
      </c>
      <c r="C1428" s="118">
        <f t="shared" si="74"/>
        <v>2</v>
      </c>
      <c r="D1428" s="119" t="s">
        <v>37</v>
      </c>
      <c r="E1428" s="119" t="s">
        <v>3446</v>
      </c>
      <c r="F1428" s="211" t="s">
        <v>1465</v>
      </c>
      <c r="G1428" s="119" t="s">
        <v>3447</v>
      </c>
      <c r="H1428" s="119"/>
      <c r="K1428" s="120"/>
      <c r="L1428" s="120" t="s">
        <v>32</v>
      </c>
      <c r="M1428" s="130" t="s">
        <v>33</v>
      </c>
      <c r="N1428" s="232">
        <v>43871</v>
      </c>
      <c r="O1428" s="232">
        <v>43999</v>
      </c>
      <c r="P1428" s="124">
        <f t="shared" si="75"/>
        <v>6</v>
      </c>
      <c r="Q1428" s="125">
        <v>1</v>
      </c>
      <c r="R1428" s="125">
        <f ca="1">TODAY()-O1428</f>
        <v>679</v>
      </c>
      <c r="S1428" s="119"/>
      <c r="T1428" s="122"/>
      <c r="U1428" s="122"/>
      <c r="V1428" s="122"/>
      <c r="W1428" s="122"/>
      <c r="X1428" s="122"/>
      <c r="Y1428" s="116" t="s">
        <v>356</v>
      </c>
    </row>
    <row r="1429" spans="1:25">
      <c r="A1429" s="116">
        <v>1429</v>
      </c>
      <c r="B1429" s="166">
        <v>43885</v>
      </c>
      <c r="C1429" s="118">
        <f t="shared" si="74"/>
        <v>2</v>
      </c>
      <c r="D1429" s="120" t="s">
        <v>37</v>
      </c>
      <c r="E1429" s="119" t="s">
        <v>3448</v>
      </c>
      <c r="F1429" s="211"/>
      <c r="G1429" s="119" t="s">
        <v>3449</v>
      </c>
      <c r="H1429" s="119"/>
      <c r="K1429" s="120"/>
      <c r="L1429" s="120" t="s">
        <v>32</v>
      </c>
      <c r="M1429" s="120" t="s">
        <v>33</v>
      </c>
      <c r="N1429" s="232">
        <v>43887</v>
      </c>
      <c r="O1429" s="232"/>
      <c r="P1429" s="124">
        <f t="shared" si="75"/>
        <v>0</v>
      </c>
      <c r="Q1429" s="125"/>
      <c r="R1429" s="125"/>
      <c r="S1429" s="119"/>
      <c r="T1429" s="122"/>
      <c r="U1429" s="122"/>
      <c r="V1429" s="122"/>
      <c r="W1429" s="122"/>
      <c r="X1429" s="122"/>
      <c r="Y1429" s="127" t="s">
        <v>3450</v>
      </c>
    </row>
    <row r="1430" spans="1:25">
      <c r="A1430" s="116">
        <v>1430</v>
      </c>
      <c r="B1430" s="166">
        <v>43864</v>
      </c>
      <c r="C1430" s="118">
        <f t="shared" si="74"/>
        <v>2</v>
      </c>
      <c r="D1430" s="120" t="s">
        <v>37</v>
      </c>
      <c r="E1430" s="119" t="s">
        <v>3451</v>
      </c>
      <c r="F1430" s="211" t="s">
        <v>3452</v>
      </c>
      <c r="G1430" s="119" t="s">
        <v>3453</v>
      </c>
      <c r="H1430" s="119" t="s">
        <v>160</v>
      </c>
      <c r="K1430" s="120"/>
      <c r="L1430" s="120" t="s">
        <v>32</v>
      </c>
      <c r="M1430" s="120" t="s">
        <v>33</v>
      </c>
      <c r="N1430" s="232">
        <v>43872</v>
      </c>
      <c r="O1430" s="232">
        <v>43999</v>
      </c>
      <c r="P1430" s="124">
        <f t="shared" si="75"/>
        <v>6</v>
      </c>
      <c r="Q1430" s="125">
        <v>1</v>
      </c>
      <c r="R1430" s="125">
        <f t="shared" ref="R1430:R1437" ca="1" si="76">TODAY()-O1430</f>
        <v>679</v>
      </c>
      <c r="S1430" s="119" t="s">
        <v>92</v>
      </c>
      <c r="T1430" s="122">
        <v>43999</v>
      </c>
      <c r="U1430" s="122"/>
      <c r="V1430" s="122"/>
      <c r="W1430" s="122"/>
      <c r="X1430" s="122"/>
      <c r="Y1430" s="127" t="s">
        <v>3454</v>
      </c>
    </row>
    <row r="1431" spans="1:25">
      <c r="A1431" s="116">
        <v>1431</v>
      </c>
      <c r="B1431" s="166">
        <v>43864</v>
      </c>
      <c r="C1431" s="118">
        <f t="shared" si="74"/>
        <v>2</v>
      </c>
      <c r="D1431" s="119" t="s">
        <v>37</v>
      </c>
      <c r="E1431" s="119" t="s">
        <v>3455</v>
      </c>
      <c r="F1431" s="211" t="s">
        <v>3456</v>
      </c>
      <c r="G1431" s="119" t="s">
        <v>2859</v>
      </c>
      <c r="H1431" s="119" t="s">
        <v>140</v>
      </c>
      <c r="K1431" s="120" t="s">
        <v>65</v>
      </c>
      <c r="L1431" s="120" t="s">
        <v>32</v>
      </c>
      <c r="M1431" s="120" t="s">
        <v>33</v>
      </c>
      <c r="N1431" s="232">
        <v>43871</v>
      </c>
      <c r="O1431" s="232">
        <v>44461</v>
      </c>
      <c r="P1431" s="124">
        <f t="shared" si="75"/>
        <v>9</v>
      </c>
      <c r="Q1431" s="125">
        <v>1</v>
      </c>
      <c r="R1431" s="125">
        <f t="shared" ca="1" si="76"/>
        <v>217</v>
      </c>
      <c r="S1431" s="119"/>
      <c r="T1431" s="122"/>
      <c r="U1431" s="122"/>
      <c r="V1431" s="122"/>
      <c r="W1431" s="122"/>
      <c r="X1431" s="122"/>
      <c r="Y1431" s="116" t="s">
        <v>356</v>
      </c>
    </row>
    <row r="1432" spans="1:25">
      <c r="A1432" s="116">
        <v>1432</v>
      </c>
      <c r="B1432" s="166">
        <v>43864</v>
      </c>
      <c r="C1432" s="118">
        <f t="shared" si="74"/>
        <v>2</v>
      </c>
      <c r="D1432" s="119" t="s">
        <v>37</v>
      </c>
      <c r="E1432" s="119" t="s">
        <v>3457</v>
      </c>
      <c r="F1432" s="211" t="s">
        <v>158</v>
      </c>
      <c r="G1432" s="119" t="s">
        <v>3453</v>
      </c>
      <c r="H1432" s="119" t="s">
        <v>160</v>
      </c>
      <c r="K1432" s="120"/>
      <c r="L1432" s="120" t="s">
        <v>32</v>
      </c>
      <c r="M1432" s="130" t="s">
        <v>33</v>
      </c>
      <c r="N1432" s="232">
        <v>43871</v>
      </c>
      <c r="O1432" s="232">
        <v>43999</v>
      </c>
      <c r="P1432" s="124">
        <f t="shared" si="75"/>
        <v>6</v>
      </c>
      <c r="Q1432" s="125">
        <v>1</v>
      </c>
      <c r="R1432" s="125">
        <f t="shared" ca="1" si="76"/>
        <v>679</v>
      </c>
      <c r="S1432" s="119"/>
      <c r="T1432" s="122"/>
      <c r="U1432" s="122"/>
      <c r="V1432" s="122"/>
      <c r="W1432" s="122"/>
      <c r="X1432" s="122"/>
      <c r="Y1432" s="116" t="s">
        <v>356</v>
      </c>
    </row>
    <row r="1433" spans="1:25" ht="27.6">
      <c r="A1433" s="116">
        <v>1433</v>
      </c>
      <c r="B1433" s="166">
        <v>43864</v>
      </c>
      <c r="C1433" s="118">
        <f t="shared" si="74"/>
        <v>2</v>
      </c>
      <c r="D1433" s="119" t="s">
        <v>37</v>
      </c>
      <c r="E1433" s="119" t="s">
        <v>3458</v>
      </c>
      <c r="F1433" s="211" t="s">
        <v>3459</v>
      </c>
      <c r="G1433" s="119" t="s">
        <v>181</v>
      </c>
      <c r="H1433" s="119" t="s">
        <v>140</v>
      </c>
      <c r="K1433" s="120" t="s">
        <v>65</v>
      </c>
      <c r="L1433" s="120" t="s">
        <v>32</v>
      </c>
      <c r="M1433" s="130" t="s">
        <v>33</v>
      </c>
      <c r="N1433" s="232">
        <v>43871</v>
      </c>
      <c r="O1433" s="232">
        <v>44461</v>
      </c>
      <c r="P1433" s="124">
        <f t="shared" si="75"/>
        <v>9</v>
      </c>
      <c r="Q1433" s="125">
        <v>1</v>
      </c>
      <c r="R1433" s="125">
        <f t="shared" ca="1" si="76"/>
        <v>217</v>
      </c>
      <c r="S1433" s="119"/>
      <c r="T1433" s="122"/>
      <c r="U1433" s="122"/>
      <c r="V1433" s="122"/>
      <c r="W1433" s="122"/>
      <c r="X1433" s="122"/>
      <c r="Y1433" s="116" t="s">
        <v>356</v>
      </c>
    </row>
    <row r="1434" spans="1:25">
      <c r="A1434" s="116">
        <v>1434</v>
      </c>
      <c r="B1434" s="166">
        <v>43864</v>
      </c>
      <c r="C1434" s="118">
        <f t="shared" si="74"/>
        <v>2</v>
      </c>
      <c r="D1434" s="119" t="s">
        <v>25</v>
      </c>
      <c r="E1434" s="119" t="s">
        <v>3460</v>
      </c>
      <c r="F1434" s="211" t="s">
        <v>3461</v>
      </c>
      <c r="G1434" s="119" t="s">
        <v>3462</v>
      </c>
      <c r="H1434" s="119" t="s">
        <v>140</v>
      </c>
      <c r="K1434" s="120"/>
      <c r="L1434" s="120" t="s">
        <v>32</v>
      </c>
      <c r="M1434" s="130" t="s">
        <v>33</v>
      </c>
      <c r="N1434" s="232">
        <v>43871</v>
      </c>
      <c r="O1434" s="232">
        <v>44386</v>
      </c>
      <c r="P1434" s="124">
        <f t="shared" si="75"/>
        <v>7</v>
      </c>
      <c r="Q1434" s="125">
        <v>1</v>
      </c>
      <c r="R1434" s="125">
        <f t="shared" ca="1" si="76"/>
        <v>292</v>
      </c>
      <c r="S1434" s="119"/>
      <c r="T1434" s="122"/>
      <c r="U1434" s="122"/>
      <c r="V1434" s="122"/>
      <c r="W1434" s="122"/>
      <c r="X1434" s="122"/>
      <c r="Y1434" s="116" t="s">
        <v>141</v>
      </c>
    </row>
    <row r="1435" spans="1:25">
      <c r="A1435" s="116">
        <v>1435</v>
      </c>
      <c r="B1435" s="166">
        <v>43864</v>
      </c>
      <c r="C1435" s="118">
        <f t="shared" si="74"/>
        <v>2</v>
      </c>
      <c r="D1435" s="120" t="s">
        <v>252</v>
      </c>
      <c r="E1435" s="119" t="s">
        <v>3463</v>
      </c>
      <c r="F1435" s="211" t="s">
        <v>1156</v>
      </c>
      <c r="G1435" s="119" t="s">
        <v>3464</v>
      </c>
      <c r="H1435" s="119" t="s">
        <v>177</v>
      </c>
      <c r="I1435" s="119" t="s">
        <v>63</v>
      </c>
      <c r="J1435" s="121" t="s">
        <v>63</v>
      </c>
      <c r="K1435" s="120"/>
      <c r="L1435" s="120" t="s">
        <v>32</v>
      </c>
      <c r="M1435" s="120" t="s">
        <v>33</v>
      </c>
      <c r="N1435" s="232">
        <v>43871</v>
      </c>
      <c r="O1435" s="232">
        <v>44285</v>
      </c>
      <c r="P1435" s="124">
        <f t="shared" si="75"/>
        <v>3</v>
      </c>
      <c r="Q1435" s="125">
        <v>3</v>
      </c>
      <c r="R1435" s="125">
        <f t="shared" ca="1" si="76"/>
        <v>393</v>
      </c>
      <c r="S1435" s="119" t="s">
        <v>55</v>
      </c>
      <c r="T1435" s="122"/>
      <c r="U1435" s="122"/>
      <c r="V1435" s="122"/>
      <c r="W1435" s="122"/>
      <c r="X1435" s="122"/>
      <c r="Y1435" s="127" t="s">
        <v>1211</v>
      </c>
    </row>
    <row r="1436" spans="1:25" ht="27.6">
      <c r="A1436" s="116">
        <v>1436</v>
      </c>
      <c r="B1436" s="166">
        <v>43864</v>
      </c>
      <c r="C1436" s="118">
        <f t="shared" si="74"/>
        <v>2</v>
      </c>
      <c r="D1436" s="119" t="s">
        <v>37</v>
      </c>
      <c r="E1436" s="119" t="s">
        <v>3465</v>
      </c>
      <c r="F1436" s="211" t="s">
        <v>3466</v>
      </c>
      <c r="G1436" s="119" t="s">
        <v>172</v>
      </c>
      <c r="H1436" s="119" t="s">
        <v>140</v>
      </c>
      <c r="K1436" s="120"/>
      <c r="L1436" s="120" t="s">
        <v>32</v>
      </c>
      <c r="M1436" s="130" t="s">
        <v>33</v>
      </c>
      <c r="N1436" s="232">
        <v>43875</v>
      </c>
      <c r="O1436" s="232">
        <v>43999</v>
      </c>
      <c r="P1436" s="124">
        <f t="shared" si="75"/>
        <v>6</v>
      </c>
      <c r="Q1436" s="125">
        <v>1</v>
      </c>
      <c r="R1436" s="125">
        <f t="shared" ca="1" si="76"/>
        <v>679</v>
      </c>
      <c r="S1436" s="119"/>
      <c r="T1436" s="122"/>
      <c r="U1436" s="122"/>
      <c r="V1436" s="122"/>
      <c r="W1436" s="122"/>
      <c r="X1436" s="122"/>
      <c r="Y1436" s="116" t="s">
        <v>356</v>
      </c>
    </row>
    <row r="1437" spans="1:25">
      <c r="A1437" s="116">
        <v>1437</v>
      </c>
      <c r="B1437" s="166">
        <v>43864</v>
      </c>
      <c r="C1437" s="118">
        <f t="shared" si="74"/>
        <v>2</v>
      </c>
      <c r="D1437" s="120" t="s">
        <v>252</v>
      </c>
      <c r="E1437" s="119" t="s">
        <v>3467</v>
      </c>
      <c r="F1437" s="211" t="s">
        <v>3468</v>
      </c>
      <c r="G1437" s="119" t="s">
        <v>3469</v>
      </c>
      <c r="H1437" s="119" t="s">
        <v>160</v>
      </c>
      <c r="I1437" s="119" t="s">
        <v>63</v>
      </c>
      <c r="J1437" s="121" t="s">
        <v>63</v>
      </c>
      <c r="K1437" s="120"/>
      <c r="L1437" s="120" t="s">
        <v>32</v>
      </c>
      <c r="M1437" s="130" t="s">
        <v>33</v>
      </c>
      <c r="N1437" s="232">
        <v>43871</v>
      </c>
      <c r="O1437" s="232">
        <v>44260</v>
      </c>
      <c r="P1437" s="124">
        <f t="shared" si="75"/>
        <v>3</v>
      </c>
      <c r="Q1437" s="125">
        <v>2</v>
      </c>
      <c r="R1437" s="125">
        <f t="shared" ca="1" si="76"/>
        <v>418</v>
      </c>
      <c r="S1437" s="119" t="s">
        <v>92</v>
      </c>
      <c r="T1437" s="122">
        <v>44260</v>
      </c>
      <c r="U1437" s="122"/>
      <c r="V1437" s="122"/>
      <c r="W1437" s="122"/>
      <c r="X1437" s="122"/>
      <c r="Y1437" s="127" t="s">
        <v>3470</v>
      </c>
    </row>
    <row r="1438" spans="1:25">
      <c r="A1438" s="116">
        <v>1438</v>
      </c>
      <c r="B1438" s="166">
        <v>43885</v>
      </c>
      <c r="C1438" s="118">
        <f t="shared" si="74"/>
        <v>2</v>
      </c>
      <c r="D1438" s="120" t="s">
        <v>25</v>
      </c>
      <c r="E1438" s="119" t="s">
        <v>3471</v>
      </c>
      <c r="F1438" s="211"/>
      <c r="G1438" s="119" t="s">
        <v>3472</v>
      </c>
      <c r="H1438" s="119"/>
      <c r="K1438" s="120"/>
      <c r="L1438" s="120" t="s">
        <v>32</v>
      </c>
      <c r="M1438" s="130" t="s">
        <v>33</v>
      </c>
      <c r="N1438" s="232">
        <v>44509</v>
      </c>
      <c r="O1438" s="232">
        <v>44509</v>
      </c>
      <c r="P1438" s="124">
        <f t="shared" si="75"/>
        <v>11</v>
      </c>
      <c r="Q1438" s="125"/>
      <c r="R1438" s="125"/>
      <c r="S1438" s="119"/>
      <c r="T1438" s="122"/>
      <c r="U1438" s="122"/>
      <c r="V1438" s="122"/>
      <c r="W1438" s="122"/>
      <c r="X1438" s="122"/>
      <c r="Y1438" s="127" t="s">
        <v>3473</v>
      </c>
    </row>
    <row r="1439" spans="1:25" ht="14.4">
      <c r="A1439" s="116">
        <v>1439</v>
      </c>
      <c r="B1439" s="166">
        <v>43885</v>
      </c>
      <c r="C1439" s="118">
        <f t="shared" si="74"/>
        <v>2</v>
      </c>
      <c r="D1439" s="120" t="s">
        <v>25</v>
      </c>
      <c r="E1439" s="119" t="s">
        <v>3474</v>
      </c>
      <c r="F1439" s="211" t="s">
        <v>3475</v>
      </c>
      <c r="G1439" s="119" t="s">
        <v>3476</v>
      </c>
      <c r="H1439" s="119" t="s">
        <v>140</v>
      </c>
      <c r="I1439" s="119" t="s">
        <v>42</v>
      </c>
      <c r="K1439" s="120"/>
      <c r="L1439" s="120" t="s">
        <v>32</v>
      </c>
      <c r="M1439" s="130" t="s">
        <v>33</v>
      </c>
      <c r="N1439" s="232">
        <v>43887</v>
      </c>
      <c r="O1439" s="232">
        <v>44266</v>
      </c>
      <c r="P1439" s="124">
        <f t="shared" si="75"/>
        <v>3</v>
      </c>
      <c r="Q1439" s="125"/>
      <c r="R1439" s="125">
        <f ca="1">TODAY()-O1439</f>
        <v>412</v>
      </c>
      <c r="S1439" s="119"/>
      <c r="T1439" s="122"/>
      <c r="U1439" t="s">
        <v>3477</v>
      </c>
      <c r="V1439" s="122"/>
      <c r="W1439" s="122"/>
      <c r="X1439" s="122"/>
      <c r="Y1439" s="127" t="s">
        <v>3478</v>
      </c>
    </row>
    <row r="1440" spans="1:25">
      <c r="A1440" s="116">
        <v>1440</v>
      </c>
      <c r="B1440" s="166">
        <v>43885</v>
      </c>
      <c r="C1440" s="118">
        <f t="shared" si="74"/>
        <v>2</v>
      </c>
      <c r="D1440" s="120" t="s">
        <v>37</v>
      </c>
      <c r="E1440" s="119" t="s">
        <v>3479</v>
      </c>
      <c r="F1440" s="211"/>
      <c r="G1440" s="119" t="s">
        <v>3480</v>
      </c>
      <c r="H1440" s="119"/>
      <c r="J1440" s="120"/>
      <c r="K1440" s="120"/>
      <c r="L1440" s="120" t="s">
        <v>32</v>
      </c>
      <c r="M1440" s="130" t="s">
        <v>33</v>
      </c>
      <c r="N1440" s="232">
        <v>43889</v>
      </c>
      <c r="O1440" s="232"/>
      <c r="P1440" s="124">
        <f t="shared" si="75"/>
        <v>0</v>
      </c>
      <c r="Q1440" s="125"/>
      <c r="R1440" s="125"/>
      <c r="S1440" s="119" t="s">
        <v>34</v>
      </c>
      <c r="T1440" s="122"/>
      <c r="U1440" s="122"/>
      <c r="V1440" s="122"/>
      <c r="W1440" s="122"/>
      <c r="X1440" s="122"/>
      <c r="Y1440" s="127"/>
    </row>
    <row r="1441" spans="1:25">
      <c r="A1441" s="116">
        <v>1441</v>
      </c>
      <c r="B1441" s="166">
        <v>43892</v>
      </c>
      <c r="C1441" s="118">
        <f t="shared" si="74"/>
        <v>3</v>
      </c>
      <c r="D1441" s="120" t="s">
        <v>37</v>
      </c>
      <c r="E1441" s="119" t="s">
        <v>3481</v>
      </c>
      <c r="F1441" s="211"/>
      <c r="G1441" s="119" t="s">
        <v>3482</v>
      </c>
      <c r="H1441" s="119"/>
      <c r="K1441" s="120"/>
      <c r="L1441" s="120" t="s">
        <v>32</v>
      </c>
      <c r="M1441" s="130" t="s">
        <v>33</v>
      </c>
      <c r="N1441" s="232">
        <v>43893</v>
      </c>
      <c r="O1441" s="232"/>
      <c r="P1441" s="124">
        <f t="shared" si="75"/>
        <v>0</v>
      </c>
      <c r="Q1441" s="125"/>
      <c r="R1441" s="125"/>
      <c r="S1441" s="119"/>
      <c r="T1441" s="122"/>
      <c r="U1441" s="122"/>
      <c r="V1441" s="122"/>
      <c r="W1441" s="122"/>
      <c r="X1441" s="122"/>
      <c r="Y1441" s="127" t="s">
        <v>3483</v>
      </c>
    </row>
    <row r="1442" spans="1:25">
      <c r="A1442" s="116">
        <v>1442</v>
      </c>
      <c r="B1442" s="166">
        <v>43892</v>
      </c>
      <c r="C1442" s="118">
        <f t="shared" si="74"/>
        <v>3</v>
      </c>
      <c r="D1442" s="120" t="s">
        <v>37</v>
      </c>
      <c r="E1442" s="119" t="s">
        <v>3484</v>
      </c>
      <c r="F1442" s="211"/>
      <c r="G1442" s="119" t="s">
        <v>1955</v>
      </c>
      <c r="H1442" s="119"/>
      <c r="K1442" s="120"/>
      <c r="L1442" s="120" t="s">
        <v>32</v>
      </c>
      <c r="M1442" s="130" t="s">
        <v>33</v>
      </c>
      <c r="N1442" s="232">
        <v>43899</v>
      </c>
      <c r="O1442" s="232"/>
      <c r="P1442" s="124">
        <f t="shared" si="75"/>
        <v>0</v>
      </c>
      <c r="Q1442" s="125"/>
      <c r="R1442" s="125"/>
      <c r="S1442" s="119"/>
      <c r="T1442" s="122"/>
      <c r="U1442" s="122"/>
      <c r="V1442" s="122"/>
      <c r="W1442" s="122"/>
      <c r="X1442" s="122"/>
      <c r="Y1442" s="127" t="s">
        <v>503</v>
      </c>
    </row>
    <row r="1443" spans="1:25" ht="14.4">
      <c r="A1443" s="116">
        <v>1443</v>
      </c>
      <c r="B1443" s="166">
        <v>43892</v>
      </c>
      <c r="C1443" s="118">
        <f t="shared" si="74"/>
        <v>3</v>
      </c>
      <c r="D1443" s="119" t="s">
        <v>25</v>
      </c>
      <c r="E1443" s="119" t="s">
        <v>3485</v>
      </c>
      <c r="F1443" s="211" t="s">
        <v>3332</v>
      </c>
      <c r="G1443" s="119" t="s">
        <v>3018</v>
      </c>
      <c r="H1443" s="119" t="s">
        <v>97</v>
      </c>
      <c r="I1443" s="119" t="s">
        <v>42</v>
      </c>
      <c r="K1443" s="120"/>
      <c r="L1443" s="120" t="s">
        <v>32</v>
      </c>
      <c r="M1443" s="120" t="s">
        <v>33</v>
      </c>
      <c r="N1443" s="232">
        <v>43894</v>
      </c>
      <c r="O1443" s="131">
        <v>44356</v>
      </c>
      <c r="P1443" s="124">
        <f t="shared" si="75"/>
        <v>6</v>
      </c>
      <c r="Q1443" s="116">
        <v>3</v>
      </c>
      <c r="R1443" s="118">
        <f t="shared" ref="R1443:R1451" ca="1" si="77">TODAY()-O1443</f>
        <v>322</v>
      </c>
      <c r="S1443" s="120" t="s">
        <v>34</v>
      </c>
      <c r="T1443" s="116"/>
      <c r="U1443" t="s">
        <v>3486</v>
      </c>
      <c r="V1443" s="116"/>
      <c r="W1443" s="116"/>
      <c r="X1443" s="116"/>
      <c r="Y1443" s="116" t="s">
        <v>3487</v>
      </c>
    </row>
    <row r="1444" spans="1:25">
      <c r="A1444" s="116">
        <v>1444</v>
      </c>
      <c r="B1444" s="166">
        <v>43892</v>
      </c>
      <c r="C1444" s="118">
        <f t="shared" si="74"/>
        <v>3</v>
      </c>
      <c r="D1444" s="119" t="s">
        <v>37</v>
      </c>
      <c r="E1444" s="119" t="s">
        <v>3488</v>
      </c>
      <c r="F1444" s="211"/>
      <c r="G1444" s="119" t="s">
        <v>2954</v>
      </c>
      <c r="H1444" s="119"/>
      <c r="K1444" s="120"/>
      <c r="L1444" s="120" t="s">
        <v>32</v>
      </c>
      <c r="M1444" s="120" t="s">
        <v>33</v>
      </c>
      <c r="N1444" s="232">
        <v>43894</v>
      </c>
      <c r="O1444" s="232">
        <v>44004</v>
      </c>
      <c r="P1444" s="124">
        <f t="shared" si="75"/>
        <v>6</v>
      </c>
      <c r="Q1444" s="125">
        <v>1</v>
      </c>
      <c r="R1444" s="125">
        <f t="shared" ca="1" si="77"/>
        <v>674</v>
      </c>
      <c r="S1444" s="119"/>
      <c r="T1444" s="122"/>
      <c r="U1444" s="122"/>
      <c r="V1444" s="122"/>
      <c r="W1444" s="122"/>
      <c r="X1444" s="122"/>
      <c r="Y1444" s="116" t="s">
        <v>356</v>
      </c>
    </row>
    <row r="1445" spans="1:25">
      <c r="A1445" s="116">
        <v>1445</v>
      </c>
      <c r="B1445" s="166">
        <v>43892</v>
      </c>
      <c r="C1445" s="118">
        <f t="shared" si="74"/>
        <v>3</v>
      </c>
      <c r="D1445" s="119" t="s">
        <v>37</v>
      </c>
      <c r="E1445" s="119" t="s">
        <v>3489</v>
      </c>
      <c r="F1445" s="211"/>
      <c r="G1445" s="119" t="s">
        <v>3321</v>
      </c>
      <c r="H1445" s="119"/>
      <c r="K1445" s="120"/>
      <c r="L1445" s="120" t="s">
        <v>32</v>
      </c>
      <c r="M1445" s="120" t="s">
        <v>33</v>
      </c>
      <c r="N1445" s="232">
        <v>43895</v>
      </c>
      <c r="O1445" s="232">
        <v>44004</v>
      </c>
      <c r="P1445" s="124">
        <f t="shared" si="75"/>
        <v>6</v>
      </c>
      <c r="Q1445" s="125">
        <v>1</v>
      </c>
      <c r="R1445" s="125">
        <f t="shared" ca="1" si="77"/>
        <v>674</v>
      </c>
      <c r="S1445" s="119"/>
      <c r="T1445" s="122"/>
      <c r="U1445" s="122"/>
      <c r="V1445" s="122"/>
      <c r="W1445" s="122"/>
      <c r="X1445" s="122"/>
      <c r="Y1445" s="116" t="s">
        <v>356</v>
      </c>
    </row>
    <row r="1446" spans="1:25">
      <c r="A1446" s="116">
        <v>1446</v>
      </c>
      <c r="B1446" s="166">
        <v>43892</v>
      </c>
      <c r="C1446" s="118">
        <f t="shared" si="74"/>
        <v>3</v>
      </c>
      <c r="D1446" s="119" t="s">
        <v>37</v>
      </c>
      <c r="E1446" s="119" t="s">
        <v>3490</v>
      </c>
      <c r="F1446" s="211"/>
      <c r="G1446" s="119" t="s">
        <v>3491</v>
      </c>
      <c r="H1446" s="119"/>
      <c r="K1446" s="120"/>
      <c r="L1446" s="120" t="s">
        <v>32</v>
      </c>
      <c r="M1446" s="130" t="s">
        <v>33</v>
      </c>
      <c r="N1446" s="232">
        <v>43899</v>
      </c>
      <c r="O1446" s="232">
        <v>44004</v>
      </c>
      <c r="P1446" s="124">
        <f t="shared" si="75"/>
        <v>6</v>
      </c>
      <c r="Q1446" s="125">
        <v>1</v>
      </c>
      <c r="R1446" s="125">
        <f t="shared" ca="1" si="77"/>
        <v>674</v>
      </c>
      <c r="S1446" s="119"/>
      <c r="T1446" s="122"/>
      <c r="U1446" s="122"/>
      <c r="V1446" s="122"/>
      <c r="W1446" s="122"/>
      <c r="X1446" s="122"/>
      <c r="Y1446" s="116" t="s">
        <v>356</v>
      </c>
    </row>
    <row r="1447" spans="1:25">
      <c r="A1447" s="116">
        <v>1447</v>
      </c>
      <c r="B1447" s="166">
        <v>43892</v>
      </c>
      <c r="C1447" s="118">
        <f t="shared" si="74"/>
        <v>3</v>
      </c>
      <c r="D1447" s="119" t="s">
        <v>37</v>
      </c>
      <c r="E1447" s="119" t="s">
        <v>3492</v>
      </c>
      <c r="F1447" s="211"/>
      <c r="G1447" s="119" t="s">
        <v>3439</v>
      </c>
      <c r="H1447" s="119"/>
      <c r="K1447" s="120"/>
      <c r="L1447" s="120" t="s">
        <v>32</v>
      </c>
      <c r="M1447" s="120" t="s">
        <v>33</v>
      </c>
      <c r="N1447" s="232">
        <v>43894</v>
      </c>
      <c r="O1447" s="232">
        <v>44004</v>
      </c>
      <c r="P1447" s="124">
        <f t="shared" si="75"/>
        <v>6</v>
      </c>
      <c r="Q1447" s="125">
        <v>1</v>
      </c>
      <c r="R1447" s="125">
        <f t="shared" ca="1" si="77"/>
        <v>674</v>
      </c>
      <c r="S1447" s="119"/>
      <c r="T1447" s="122"/>
      <c r="U1447" s="122"/>
      <c r="V1447" s="122"/>
      <c r="W1447" s="122"/>
      <c r="X1447" s="122"/>
      <c r="Y1447" s="116" t="s">
        <v>356</v>
      </c>
    </row>
    <row r="1448" spans="1:25">
      <c r="A1448" s="116">
        <v>1448</v>
      </c>
      <c r="B1448" s="166">
        <v>43892</v>
      </c>
      <c r="C1448" s="118">
        <f t="shared" si="74"/>
        <v>3</v>
      </c>
      <c r="D1448" s="119" t="s">
        <v>37</v>
      </c>
      <c r="E1448" s="119" t="s">
        <v>3493</v>
      </c>
      <c r="F1448" s="211"/>
      <c r="G1448" s="119" t="s">
        <v>639</v>
      </c>
      <c r="H1448" s="119"/>
      <c r="K1448" s="120"/>
      <c r="L1448" s="120" t="s">
        <v>32</v>
      </c>
      <c r="M1448" s="120" t="s">
        <v>33</v>
      </c>
      <c r="N1448" s="232">
        <v>43895</v>
      </c>
      <c r="O1448" s="232">
        <v>44004</v>
      </c>
      <c r="P1448" s="124">
        <f t="shared" si="75"/>
        <v>6</v>
      </c>
      <c r="Q1448" s="125">
        <v>1</v>
      </c>
      <c r="R1448" s="125">
        <f t="shared" ca="1" si="77"/>
        <v>674</v>
      </c>
      <c r="S1448" s="119"/>
      <c r="T1448" s="122"/>
      <c r="U1448" s="122"/>
      <c r="V1448" s="122"/>
      <c r="W1448" s="122"/>
      <c r="X1448" s="122"/>
      <c r="Y1448" s="116" t="s">
        <v>356</v>
      </c>
    </row>
    <row r="1449" spans="1:25">
      <c r="A1449" s="116">
        <v>1449</v>
      </c>
      <c r="B1449" s="166">
        <v>43892</v>
      </c>
      <c r="C1449" s="118">
        <f t="shared" si="74"/>
        <v>3</v>
      </c>
      <c r="D1449" s="119" t="s">
        <v>37</v>
      </c>
      <c r="E1449" s="119" t="s">
        <v>3494</v>
      </c>
      <c r="F1449" s="211"/>
      <c r="G1449" s="119" t="s">
        <v>2820</v>
      </c>
      <c r="H1449" s="119"/>
      <c r="K1449" s="120"/>
      <c r="L1449" s="120" t="s">
        <v>32</v>
      </c>
      <c r="M1449" s="130" t="s">
        <v>33</v>
      </c>
      <c r="N1449" s="232">
        <v>43895</v>
      </c>
      <c r="O1449" s="232">
        <v>44004</v>
      </c>
      <c r="P1449" s="124">
        <f t="shared" si="75"/>
        <v>6</v>
      </c>
      <c r="Q1449" s="125">
        <v>1</v>
      </c>
      <c r="R1449" s="125">
        <f t="shared" ca="1" si="77"/>
        <v>674</v>
      </c>
      <c r="S1449" s="119"/>
      <c r="T1449" s="122"/>
      <c r="U1449" s="122"/>
      <c r="V1449" s="122"/>
      <c r="W1449" s="122"/>
      <c r="X1449" s="122"/>
      <c r="Y1449" s="116" t="s">
        <v>356</v>
      </c>
    </row>
    <row r="1450" spans="1:25">
      <c r="A1450" s="116">
        <v>1450</v>
      </c>
      <c r="B1450" s="166">
        <v>43892</v>
      </c>
      <c r="C1450" s="118">
        <f t="shared" si="74"/>
        <v>3</v>
      </c>
      <c r="D1450" s="119" t="s">
        <v>252</v>
      </c>
      <c r="E1450" s="119" t="s">
        <v>3495</v>
      </c>
      <c r="F1450" s="211" t="s">
        <v>3496</v>
      </c>
      <c r="G1450" s="119" t="s">
        <v>3497</v>
      </c>
      <c r="H1450" s="119" t="s">
        <v>41</v>
      </c>
      <c r="I1450" s="119" t="s">
        <v>42</v>
      </c>
      <c r="K1450" s="120" t="s">
        <v>65</v>
      </c>
      <c r="L1450" s="120" t="s">
        <v>32</v>
      </c>
      <c r="M1450" s="130" t="s">
        <v>33</v>
      </c>
      <c r="N1450" s="232">
        <v>43895</v>
      </c>
      <c r="O1450" s="232">
        <v>44275</v>
      </c>
      <c r="P1450" s="124">
        <f t="shared" si="75"/>
        <v>3</v>
      </c>
      <c r="Q1450" s="125">
        <v>4</v>
      </c>
      <c r="R1450" s="125">
        <f t="shared" ca="1" si="77"/>
        <v>403</v>
      </c>
      <c r="S1450" s="119" t="s">
        <v>237</v>
      </c>
      <c r="T1450" s="122">
        <v>44004</v>
      </c>
      <c r="U1450" s="122" t="s">
        <v>3498</v>
      </c>
      <c r="V1450" s="122" t="s">
        <v>156</v>
      </c>
      <c r="W1450" s="122" t="s">
        <v>58</v>
      </c>
      <c r="X1450" s="122">
        <v>44104</v>
      </c>
      <c r="Y1450" s="127" t="s">
        <v>1211</v>
      </c>
    </row>
    <row r="1451" spans="1:25">
      <c r="A1451" s="116">
        <v>1451</v>
      </c>
      <c r="B1451" s="166">
        <v>43892</v>
      </c>
      <c r="C1451" s="118">
        <f t="shared" si="74"/>
        <v>3</v>
      </c>
      <c r="D1451" s="120" t="s">
        <v>37</v>
      </c>
      <c r="E1451" s="119" t="s">
        <v>3499</v>
      </c>
      <c r="F1451" s="211"/>
      <c r="G1451" s="119" t="s">
        <v>3500</v>
      </c>
      <c r="H1451" s="119"/>
      <c r="K1451" s="120"/>
      <c r="L1451" s="120" t="s">
        <v>32</v>
      </c>
      <c r="M1451" s="120" t="s">
        <v>33</v>
      </c>
      <c r="N1451" s="232">
        <v>43896</v>
      </c>
      <c r="O1451" s="232">
        <v>44004</v>
      </c>
      <c r="P1451" s="124">
        <f t="shared" si="75"/>
        <v>6</v>
      </c>
      <c r="Q1451" s="125">
        <v>1</v>
      </c>
      <c r="R1451" s="125">
        <f t="shared" ca="1" si="77"/>
        <v>674</v>
      </c>
      <c r="S1451" s="119" t="s">
        <v>92</v>
      </c>
      <c r="T1451" s="122"/>
      <c r="U1451" s="122"/>
      <c r="V1451" s="122"/>
      <c r="W1451" s="122"/>
      <c r="X1451" s="122"/>
      <c r="Y1451" s="127" t="s">
        <v>3077</v>
      </c>
    </row>
    <row r="1452" spans="1:25">
      <c r="A1452" s="116">
        <v>1452</v>
      </c>
      <c r="B1452" s="166">
        <v>43892</v>
      </c>
      <c r="C1452" s="118">
        <f t="shared" si="74"/>
        <v>3</v>
      </c>
      <c r="D1452" s="120" t="s">
        <v>37</v>
      </c>
      <c r="E1452" s="119" t="s">
        <v>3501</v>
      </c>
      <c r="F1452" s="211"/>
      <c r="G1452" s="119" t="s">
        <v>2820</v>
      </c>
      <c r="H1452" s="119"/>
      <c r="K1452" s="120"/>
      <c r="L1452" s="120" t="s">
        <v>32</v>
      </c>
      <c r="M1452" s="130" t="s">
        <v>33</v>
      </c>
      <c r="N1452" s="232">
        <v>43895</v>
      </c>
      <c r="O1452" s="232"/>
      <c r="P1452" s="124">
        <f t="shared" si="75"/>
        <v>0</v>
      </c>
      <c r="Q1452" s="125"/>
      <c r="R1452" s="125"/>
      <c r="S1452" s="119"/>
      <c r="T1452" s="122"/>
      <c r="U1452" s="122"/>
      <c r="V1452" s="122"/>
      <c r="W1452" s="122"/>
      <c r="X1452" s="122"/>
      <c r="Y1452" s="127" t="s">
        <v>356</v>
      </c>
    </row>
    <row r="1453" spans="1:25">
      <c r="A1453" s="116">
        <v>1453</v>
      </c>
      <c r="B1453" s="166">
        <v>43899</v>
      </c>
      <c r="C1453" s="118">
        <f t="shared" si="74"/>
        <v>3</v>
      </c>
      <c r="D1453" s="119" t="s">
        <v>37</v>
      </c>
      <c r="E1453" s="119" t="s">
        <v>3502</v>
      </c>
      <c r="F1453" s="211"/>
      <c r="G1453" s="119" t="s">
        <v>1100</v>
      </c>
      <c r="H1453" s="119"/>
      <c r="K1453" s="120"/>
      <c r="L1453" s="120" t="s">
        <v>32</v>
      </c>
      <c r="M1453" s="130" t="s">
        <v>33</v>
      </c>
      <c r="N1453" s="232">
        <v>43900</v>
      </c>
      <c r="O1453" s="232">
        <v>44004</v>
      </c>
      <c r="P1453" s="124">
        <f t="shared" si="75"/>
        <v>6</v>
      </c>
      <c r="Q1453" s="125">
        <v>1</v>
      </c>
      <c r="R1453" s="125">
        <f ca="1">TODAY()-O1453</f>
        <v>674</v>
      </c>
      <c r="S1453" s="119"/>
      <c r="T1453" s="122"/>
      <c r="U1453" s="122"/>
      <c r="V1453" s="122"/>
      <c r="W1453" s="122"/>
      <c r="X1453" s="122"/>
      <c r="Y1453" s="116" t="s">
        <v>356</v>
      </c>
    </row>
    <row r="1454" spans="1:25">
      <c r="A1454" s="116">
        <v>1454</v>
      </c>
      <c r="B1454" s="166">
        <v>43899</v>
      </c>
      <c r="C1454" s="118">
        <f t="shared" si="74"/>
        <v>3</v>
      </c>
      <c r="D1454" s="120" t="s">
        <v>252</v>
      </c>
      <c r="E1454" s="119" t="s">
        <v>3503</v>
      </c>
      <c r="F1454" s="211" t="s">
        <v>3504</v>
      </c>
      <c r="G1454" s="119" t="s">
        <v>1100</v>
      </c>
      <c r="H1454" s="119" t="s">
        <v>53</v>
      </c>
      <c r="I1454" s="119" t="s">
        <v>42</v>
      </c>
      <c r="K1454" s="120"/>
      <c r="L1454" s="120" t="s">
        <v>32</v>
      </c>
      <c r="M1454" s="120" t="s">
        <v>33</v>
      </c>
      <c r="N1454" s="232">
        <v>43900</v>
      </c>
      <c r="O1454" s="232">
        <v>44389</v>
      </c>
      <c r="P1454" s="124">
        <f t="shared" si="75"/>
        <v>7</v>
      </c>
      <c r="Q1454" s="125">
        <v>2</v>
      </c>
      <c r="R1454" s="125">
        <f ca="1">TODAY()-O1454</f>
        <v>289</v>
      </c>
      <c r="S1454" s="119" t="s">
        <v>55</v>
      </c>
      <c r="T1454" s="122"/>
      <c r="U1454" s="122"/>
      <c r="V1454" s="122"/>
      <c r="W1454" s="122"/>
      <c r="X1454" s="122"/>
      <c r="Y1454" s="127" t="s">
        <v>1211</v>
      </c>
    </row>
    <row r="1455" spans="1:25">
      <c r="A1455" s="116">
        <v>1455</v>
      </c>
      <c r="B1455" s="166">
        <v>43899</v>
      </c>
      <c r="C1455" s="118">
        <f t="shared" si="74"/>
        <v>3</v>
      </c>
      <c r="D1455" s="119" t="s">
        <v>37</v>
      </c>
      <c r="E1455" s="119" t="s">
        <v>3505</v>
      </c>
      <c r="F1455" s="211"/>
      <c r="G1455" s="119" t="s">
        <v>3506</v>
      </c>
      <c r="H1455" s="119"/>
      <c r="K1455" s="120"/>
      <c r="L1455" s="120" t="s">
        <v>32</v>
      </c>
      <c r="M1455" s="130" t="s">
        <v>33</v>
      </c>
      <c r="N1455" s="232">
        <v>43900</v>
      </c>
      <c r="O1455" s="232">
        <v>44004</v>
      </c>
      <c r="P1455" s="124">
        <f t="shared" si="75"/>
        <v>6</v>
      </c>
      <c r="Q1455" s="125">
        <v>1</v>
      </c>
      <c r="R1455" s="125">
        <f ca="1">TODAY()-O1455</f>
        <v>674</v>
      </c>
      <c r="S1455" s="119"/>
      <c r="T1455" s="122"/>
      <c r="U1455" s="122"/>
      <c r="V1455" s="122"/>
      <c r="W1455" s="122"/>
      <c r="X1455" s="122"/>
      <c r="Y1455" s="116" t="s">
        <v>356</v>
      </c>
    </row>
    <row r="1456" spans="1:25">
      <c r="A1456" s="116">
        <v>1456</v>
      </c>
      <c r="B1456" s="166">
        <v>43899</v>
      </c>
      <c r="C1456" s="118">
        <f t="shared" si="74"/>
        <v>3</v>
      </c>
      <c r="D1456" s="120" t="s">
        <v>37</v>
      </c>
      <c r="E1456" s="119" t="s">
        <v>3507</v>
      </c>
      <c r="F1456" s="211"/>
      <c r="G1456" s="119" t="s">
        <v>3508</v>
      </c>
      <c r="H1456" s="119"/>
      <c r="K1456" s="120"/>
      <c r="L1456" s="120" t="s">
        <v>32</v>
      </c>
      <c r="M1456" s="120" t="s">
        <v>33</v>
      </c>
      <c r="N1456" s="232">
        <v>43899</v>
      </c>
      <c r="O1456" s="232"/>
      <c r="P1456" s="124">
        <f t="shared" si="75"/>
        <v>0</v>
      </c>
      <c r="Q1456" s="125"/>
      <c r="R1456" s="125"/>
      <c r="S1456" s="119"/>
      <c r="T1456" s="122"/>
      <c r="U1456" s="122"/>
      <c r="V1456" s="122"/>
      <c r="W1456" s="122"/>
      <c r="X1456" s="122"/>
      <c r="Y1456" s="127" t="s">
        <v>356</v>
      </c>
    </row>
    <row r="1457" spans="1:25">
      <c r="A1457" s="116">
        <v>1457</v>
      </c>
      <c r="B1457" s="166">
        <v>43899</v>
      </c>
      <c r="C1457" s="118">
        <f t="shared" si="74"/>
        <v>3</v>
      </c>
      <c r="D1457" s="120" t="s">
        <v>37</v>
      </c>
      <c r="E1457" s="119" t="s">
        <v>3509</v>
      </c>
      <c r="F1457" s="211"/>
      <c r="G1457" s="119" t="s">
        <v>3510</v>
      </c>
      <c r="H1457" s="119"/>
      <c r="K1457" s="120"/>
      <c r="L1457" s="120" t="s">
        <v>32</v>
      </c>
      <c r="M1457" s="130" t="s">
        <v>33</v>
      </c>
      <c r="N1457" s="232">
        <v>43900</v>
      </c>
      <c r="O1457" s="232">
        <v>44005</v>
      </c>
      <c r="P1457" s="124">
        <f t="shared" si="75"/>
        <v>6</v>
      </c>
      <c r="Q1457" s="125">
        <v>1</v>
      </c>
      <c r="R1457" s="125">
        <f ca="1">TODAY()-O1457</f>
        <v>673</v>
      </c>
      <c r="S1457" s="119" t="s">
        <v>92</v>
      </c>
      <c r="T1457" s="122">
        <v>44004</v>
      </c>
      <c r="U1457" s="122"/>
      <c r="V1457" s="122"/>
      <c r="W1457" s="122"/>
      <c r="X1457" s="122"/>
      <c r="Y1457" s="127" t="s">
        <v>3511</v>
      </c>
    </row>
    <row r="1458" spans="1:25">
      <c r="A1458" s="116">
        <v>1458</v>
      </c>
      <c r="B1458" s="166">
        <v>43899</v>
      </c>
      <c r="C1458" s="118">
        <f t="shared" si="74"/>
        <v>3</v>
      </c>
      <c r="D1458" s="119" t="s">
        <v>37</v>
      </c>
      <c r="E1458" s="119" t="s">
        <v>3512</v>
      </c>
      <c r="F1458" s="211"/>
      <c r="G1458" s="119" t="s">
        <v>3513</v>
      </c>
      <c r="H1458" s="119"/>
      <c r="K1458" s="120"/>
      <c r="L1458" s="120" t="s">
        <v>32</v>
      </c>
      <c r="M1458" s="130" t="s">
        <v>33</v>
      </c>
      <c r="N1458" s="232">
        <v>43900</v>
      </c>
      <c r="O1458" s="232">
        <v>44004</v>
      </c>
      <c r="P1458" s="124">
        <f t="shared" si="75"/>
        <v>6</v>
      </c>
      <c r="Q1458" s="125">
        <v>1</v>
      </c>
      <c r="R1458" s="125">
        <f ca="1">TODAY()-O1458</f>
        <v>674</v>
      </c>
      <c r="S1458" s="119"/>
      <c r="T1458" s="122"/>
      <c r="U1458" s="122"/>
      <c r="V1458" s="122"/>
      <c r="W1458" s="122"/>
      <c r="X1458" s="122"/>
      <c r="Y1458" s="116" t="s">
        <v>356</v>
      </c>
    </row>
    <row r="1459" spans="1:25">
      <c r="A1459" s="116">
        <v>1459</v>
      </c>
      <c r="B1459" s="166">
        <v>44603</v>
      </c>
      <c r="C1459" s="118">
        <f t="shared" si="74"/>
        <v>2</v>
      </c>
      <c r="D1459" s="120" t="s">
        <v>252</v>
      </c>
      <c r="E1459" s="119" t="s">
        <v>3514</v>
      </c>
      <c r="F1459" s="211" t="s">
        <v>3515</v>
      </c>
      <c r="G1459" s="119" t="s">
        <v>3516</v>
      </c>
      <c r="H1459" s="119" t="s">
        <v>140</v>
      </c>
      <c r="I1459" s="121" t="s">
        <v>42</v>
      </c>
      <c r="J1459" s="121" t="s">
        <v>42</v>
      </c>
      <c r="K1459" s="120" t="s">
        <v>584</v>
      </c>
      <c r="L1459" s="120" t="s">
        <v>32</v>
      </c>
      <c r="M1459" s="130" t="s">
        <v>78</v>
      </c>
      <c r="N1459" s="232"/>
      <c r="O1459" s="232"/>
      <c r="P1459" s="124">
        <f t="shared" si="75"/>
        <v>0</v>
      </c>
      <c r="Q1459" s="125"/>
      <c r="R1459" s="125"/>
      <c r="S1459" s="119"/>
      <c r="T1459" s="122"/>
      <c r="U1459" s="122"/>
      <c r="V1459" s="122"/>
      <c r="W1459" s="122"/>
      <c r="X1459" s="122"/>
      <c r="Y1459" s="127"/>
    </row>
    <row r="1460" spans="1:25" ht="27.6">
      <c r="A1460" s="116">
        <v>1460</v>
      </c>
      <c r="B1460" s="166">
        <v>43899</v>
      </c>
      <c r="C1460" s="118">
        <f t="shared" si="74"/>
        <v>3</v>
      </c>
      <c r="D1460" s="120" t="s">
        <v>252</v>
      </c>
      <c r="E1460" s="119" t="s">
        <v>3517</v>
      </c>
      <c r="F1460" s="211" t="s">
        <v>3518</v>
      </c>
      <c r="G1460" s="119" t="s">
        <v>181</v>
      </c>
      <c r="H1460" s="119" t="s">
        <v>140</v>
      </c>
      <c r="I1460" s="119" t="s">
        <v>42</v>
      </c>
      <c r="K1460" s="120"/>
      <c r="L1460" s="120" t="s">
        <v>32</v>
      </c>
      <c r="M1460" s="120" t="s">
        <v>33</v>
      </c>
      <c r="N1460" s="232">
        <v>43900</v>
      </c>
      <c r="O1460" s="232">
        <v>44347</v>
      </c>
      <c r="P1460" s="124">
        <f t="shared" si="75"/>
        <v>5</v>
      </c>
      <c r="Q1460" s="125">
        <v>2</v>
      </c>
      <c r="R1460" s="125">
        <f t="shared" ref="R1460:R1482" ca="1" si="78">TODAY()-O1460</f>
        <v>331</v>
      </c>
      <c r="S1460" s="119" t="s">
        <v>92</v>
      </c>
      <c r="T1460" s="122">
        <v>44348</v>
      </c>
      <c r="U1460" s="122"/>
      <c r="V1460" s="122"/>
      <c r="W1460" s="122"/>
      <c r="X1460" s="122"/>
      <c r="Y1460" s="127" t="s">
        <v>1211</v>
      </c>
    </row>
    <row r="1461" spans="1:25">
      <c r="A1461" s="116">
        <v>1461</v>
      </c>
      <c r="B1461" s="166">
        <v>43899</v>
      </c>
      <c r="C1461" s="118">
        <f t="shared" si="74"/>
        <v>3</v>
      </c>
      <c r="D1461" s="120" t="s">
        <v>37</v>
      </c>
      <c r="E1461" s="121" t="s">
        <v>3519</v>
      </c>
      <c r="F1461" s="211"/>
      <c r="G1461" s="119" t="s">
        <v>3520</v>
      </c>
      <c r="H1461" s="119"/>
      <c r="K1461" s="120"/>
      <c r="L1461" s="120" t="s">
        <v>32</v>
      </c>
      <c r="M1461" s="120" t="s">
        <v>33</v>
      </c>
      <c r="N1461" s="232">
        <v>43901</v>
      </c>
      <c r="O1461" s="232">
        <v>44004</v>
      </c>
      <c r="P1461" s="124">
        <f t="shared" si="75"/>
        <v>6</v>
      </c>
      <c r="Q1461" s="125">
        <v>1</v>
      </c>
      <c r="R1461" s="125">
        <f t="shared" ca="1" si="78"/>
        <v>674</v>
      </c>
      <c r="S1461" s="119" t="s">
        <v>92</v>
      </c>
      <c r="T1461" s="122">
        <v>44005</v>
      </c>
      <c r="U1461" s="122"/>
      <c r="V1461" s="122"/>
      <c r="W1461" s="122"/>
      <c r="X1461" s="122"/>
      <c r="Y1461" s="127" t="s">
        <v>3077</v>
      </c>
    </row>
    <row r="1462" spans="1:25">
      <c r="A1462" s="116">
        <v>1462</v>
      </c>
      <c r="B1462" s="166">
        <v>43899</v>
      </c>
      <c r="C1462" s="118">
        <f t="shared" si="74"/>
        <v>3</v>
      </c>
      <c r="D1462" s="119" t="s">
        <v>37</v>
      </c>
      <c r="E1462" s="159" t="s">
        <v>3521</v>
      </c>
      <c r="F1462" s="211"/>
      <c r="G1462" s="119" t="s">
        <v>794</v>
      </c>
      <c r="H1462" s="119"/>
      <c r="K1462" s="120"/>
      <c r="L1462" s="120" t="s">
        <v>32</v>
      </c>
      <c r="M1462" s="120" t="s">
        <v>33</v>
      </c>
      <c r="N1462" s="232">
        <v>43900</v>
      </c>
      <c r="O1462" s="232">
        <v>44004</v>
      </c>
      <c r="P1462" s="124">
        <f t="shared" si="75"/>
        <v>6</v>
      </c>
      <c r="Q1462" s="125">
        <v>1</v>
      </c>
      <c r="R1462" s="125">
        <f t="shared" ca="1" si="78"/>
        <v>674</v>
      </c>
      <c r="S1462" s="119"/>
      <c r="T1462" s="122"/>
      <c r="U1462" s="122"/>
      <c r="V1462" s="122"/>
      <c r="W1462" s="122"/>
      <c r="X1462" s="122"/>
      <c r="Y1462" s="116" t="s">
        <v>356</v>
      </c>
    </row>
    <row r="1463" spans="1:25">
      <c r="A1463" s="116">
        <v>1463</v>
      </c>
      <c r="B1463" s="166">
        <v>43899</v>
      </c>
      <c r="C1463" s="118">
        <f t="shared" si="74"/>
        <v>3</v>
      </c>
      <c r="D1463" s="120" t="s">
        <v>37</v>
      </c>
      <c r="E1463" s="119" t="s">
        <v>3522</v>
      </c>
      <c r="F1463" s="211"/>
      <c r="G1463" s="119" t="s">
        <v>2849</v>
      </c>
      <c r="H1463" s="119"/>
      <c r="K1463" s="120"/>
      <c r="L1463" s="120" t="s">
        <v>32</v>
      </c>
      <c r="M1463" s="120" t="s">
        <v>33</v>
      </c>
      <c r="N1463" s="232">
        <v>43900</v>
      </c>
      <c r="O1463" s="232">
        <v>44004</v>
      </c>
      <c r="P1463" s="124">
        <f t="shared" si="75"/>
        <v>6</v>
      </c>
      <c r="Q1463" s="125">
        <v>1</v>
      </c>
      <c r="R1463" s="125">
        <f t="shared" ca="1" si="78"/>
        <v>674</v>
      </c>
      <c r="S1463" s="119" t="s">
        <v>92</v>
      </c>
      <c r="T1463" s="122">
        <v>44004</v>
      </c>
      <c r="U1463" s="122"/>
      <c r="V1463" s="122"/>
      <c r="W1463" s="122"/>
      <c r="X1463" s="122"/>
      <c r="Y1463" s="127" t="s">
        <v>3523</v>
      </c>
    </row>
    <row r="1464" spans="1:25">
      <c r="A1464" s="116">
        <v>1464</v>
      </c>
      <c r="B1464" s="166">
        <v>43899</v>
      </c>
      <c r="C1464" s="118">
        <f t="shared" si="74"/>
        <v>3</v>
      </c>
      <c r="D1464" s="119" t="s">
        <v>37</v>
      </c>
      <c r="E1464" s="119" t="s">
        <v>3524</v>
      </c>
      <c r="F1464" s="211"/>
      <c r="G1464" s="119" t="s">
        <v>3525</v>
      </c>
      <c r="H1464" s="119"/>
      <c r="K1464" s="120"/>
      <c r="L1464" s="120" t="s">
        <v>32</v>
      </c>
      <c r="M1464" s="130" t="s">
        <v>33</v>
      </c>
      <c r="N1464" s="232">
        <v>43901</v>
      </c>
      <c r="O1464" s="232">
        <v>44004</v>
      </c>
      <c r="P1464" s="124">
        <f t="shared" si="75"/>
        <v>6</v>
      </c>
      <c r="Q1464" s="125">
        <v>1</v>
      </c>
      <c r="R1464" s="125">
        <f t="shared" ca="1" si="78"/>
        <v>674</v>
      </c>
      <c r="S1464" s="119"/>
      <c r="T1464" s="122"/>
      <c r="U1464" s="122"/>
      <c r="V1464" s="122"/>
      <c r="W1464" s="122"/>
      <c r="X1464" s="122"/>
      <c r="Y1464" s="116" t="s">
        <v>356</v>
      </c>
    </row>
    <row r="1465" spans="1:25">
      <c r="A1465" s="116">
        <v>1465</v>
      </c>
      <c r="B1465" s="166">
        <v>43899</v>
      </c>
      <c r="C1465" s="118">
        <f t="shared" si="74"/>
        <v>3</v>
      </c>
      <c r="D1465" s="119" t="s">
        <v>37</v>
      </c>
      <c r="E1465" s="119" t="s">
        <v>3526</v>
      </c>
      <c r="F1465" s="211"/>
      <c r="G1465" s="119" t="s">
        <v>3527</v>
      </c>
      <c r="H1465" s="119"/>
      <c r="K1465" s="120"/>
      <c r="L1465" s="120" t="s">
        <v>32</v>
      </c>
      <c r="M1465" s="130" t="s">
        <v>33</v>
      </c>
      <c r="N1465" s="232">
        <v>43900</v>
      </c>
      <c r="O1465" s="232">
        <v>44004</v>
      </c>
      <c r="P1465" s="124">
        <f t="shared" si="75"/>
        <v>6</v>
      </c>
      <c r="Q1465" s="125">
        <v>1</v>
      </c>
      <c r="R1465" s="125">
        <f t="shared" ca="1" si="78"/>
        <v>674</v>
      </c>
      <c r="S1465" s="119"/>
      <c r="T1465" s="122"/>
      <c r="U1465" s="122"/>
      <c r="V1465" s="122"/>
      <c r="W1465" s="122"/>
      <c r="X1465" s="122"/>
      <c r="Y1465" s="116" t="s">
        <v>356</v>
      </c>
    </row>
    <row r="1466" spans="1:25">
      <c r="A1466" s="116">
        <v>1466</v>
      </c>
      <c r="B1466" s="166">
        <v>43899</v>
      </c>
      <c r="C1466" s="118">
        <f t="shared" si="74"/>
        <v>3</v>
      </c>
      <c r="D1466" s="120" t="s">
        <v>252</v>
      </c>
      <c r="E1466" s="119" t="s">
        <v>3528</v>
      </c>
      <c r="F1466" s="211" t="s">
        <v>3529</v>
      </c>
      <c r="G1466" s="119" t="s">
        <v>3530</v>
      </c>
      <c r="H1466" s="119" t="s">
        <v>177</v>
      </c>
      <c r="I1466" s="119" t="s">
        <v>42</v>
      </c>
      <c r="K1466" s="120"/>
      <c r="L1466" s="120" t="s">
        <v>32</v>
      </c>
      <c r="M1466" s="120" t="s">
        <v>33</v>
      </c>
      <c r="N1466" s="232">
        <v>43901</v>
      </c>
      <c r="O1466" s="232">
        <v>44357</v>
      </c>
      <c r="P1466" s="124">
        <f t="shared" si="75"/>
        <v>6</v>
      </c>
      <c r="Q1466" s="125">
        <v>2</v>
      </c>
      <c r="R1466" s="125">
        <f t="shared" ca="1" si="78"/>
        <v>321</v>
      </c>
      <c r="S1466" s="119" t="s">
        <v>55</v>
      </c>
      <c r="T1466" s="122"/>
      <c r="U1466" s="122"/>
      <c r="V1466" s="122"/>
      <c r="W1466" s="122"/>
      <c r="X1466" s="122"/>
      <c r="Y1466" s="127" t="s">
        <v>1211</v>
      </c>
    </row>
    <row r="1467" spans="1:25">
      <c r="A1467" s="116">
        <v>1467</v>
      </c>
      <c r="B1467" s="166">
        <v>43899</v>
      </c>
      <c r="C1467" s="118">
        <f t="shared" si="74"/>
        <v>3</v>
      </c>
      <c r="D1467" s="119" t="s">
        <v>37</v>
      </c>
      <c r="E1467" s="119" t="s">
        <v>3531</v>
      </c>
      <c r="F1467" s="211"/>
      <c r="G1467" s="119" t="s">
        <v>3532</v>
      </c>
      <c r="H1467" s="119"/>
      <c r="K1467" s="120"/>
      <c r="L1467" s="120" t="s">
        <v>32</v>
      </c>
      <c r="M1467" s="130" t="s">
        <v>33</v>
      </c>
      <c r="N1467" s="232">
        <v>43900</v>
      </c>
      <c r="O1467" s="232">
        <v>44004</v>
      </c>
      <c r="P1467" s="124">
        <f t="shared" si="75"/>
        <v>6</v>
      </c>
      <c r="Q1467" s="125">
        <v>1</v>
      </c>
      <c r="R1467" s="125">
        <f t="shared" ca="1" si="78"/>
        <v>674</v>
      </c>
      <c r="S1467" s="119"/>
      <c r="T1467" s="122"/>
      <c r="U1467" s="122"/>
      <c r="V1467" s="122"/>
      <c r="W1467" s="122"/>
      <c r="X1467" s="122"/>
      <c r="Y1467" s="116" t="s">
        <v>356</v>
      </c>
    </row>
    <row r="1468" spans="1:25">
      <c r="A1468" s="116">
        <v>1468</v>
      </c>
      <c r="B1468" s="166">
        <v>43899</v>
      </c>
      <c r="C1468" s="118">
        <f t="shared" si="74"/>
        <v>3</v>
      </c>
      <c r="D1468" s="119" t="s">
        <v>37</v>
      </c>
      <c r="E1468" s="119" t="s">
        <v>3533</v>
      </c>
      <c r="F1468" s="211"/>
      <c r="G1468" s="119" t="s">
        <v>3534</v>
      </c>
      <c r="H1468" s="119"/>
      <c r="K1468" s="120"/>
      <c r="L1468" s="120" t="s">
        <v>32</v>
      </c>
      <c r="M1468" s="130" t="s">
        <v>33</v>
      </c>
      <c r="N1468" s="232">
        <v>43900</v>
      </c>
      <c r="O1468" s="232">
        <v>44004</v>
      </c>
      <c r="P1468" s="124">
        <f t="shared" si="75"/>
        <v>6</v>
      </c>
      <c r="Q1468" s="125">
        <v>1</v>
      </c>
      <c r="R1468" s="125">
        <f t="shared" ca="1" si="78"/>
        <v>674</v>
      </c>
      <c r="S1468" s="119"/>
      <c r="T1468" s="122"/>
      <c r="U1468" s="122"/>
      <c r="V1468" s="122"/>
      <c r="W1468" s="122"/>
      <c r="X1468" s="122"/>
      <c r="Y1468" s="116" t="s">
        <v>356</v>
      </c>
    </row>
    <row r="1469" spans="1:25">
      <c r="A1469" s="116">
        <v>1469</v>
      </c>
      <c r="B1469" s="166">
        <v>43899</v>
      </c>
      <c r="C1469" s="118">
        <f t="shared" si="74"/>
        <v>3</v>
      </c>
      <c r="D1469" s="120" t="s">
        <v>252</v>
      </c>
      <c r="E1469" s="119" t="s">
        <v>3535</v>
      </c>
      <c r="F1469" s="211" t="s">
        <v>783</v>
      </c>
      <c r="G1469" s="119" t="s">
        <v>3536</v>
      </c>
      <c r="H1469" s="119" t="s">
        <v>140</v>
      </c>
      <c r="I1469" s="119" t="s">
        <v>42</v>
      </c>
      <c r="K1469" s="120"/>
      <c r="L1469" s="120" t="s">
        <v>32</v>
      </c>
      <c r="M1469" s="120" t="s">
        <v>184</v>
      </c>
      <c r="N1469" s="232">
        <v>43901</v>
      </c>
      <c r="O1469" s="232">
        <v>44260</v>
      </c>
      <c r="P1469" s="124">
        <f t="shared" si="75"/>
        <v>3</v>
      </c>
      <c r="Q1469" s="125">
        <v>2</v>
      </c>
      <c r="R1469" s="125">
        <f t="shared" ca="1" si="78"/>
        <v>418</v>
      </c>
      <c r="S1469" s="119" t="s">
        <v>92</v>
      </c>
      <c r="T1469" s="122">
        <v>44260</v>
      </c>
      <c r="U1469" s="122"/>
      <c r="V1469" s="122"/>
      <c r="W1469" s="122"/>
      <c r="X1469" s="122"/>
      <c r="Y1469" s="127" t="s">
        <v>1211</v>
      </c>
    </row>
    <row r="1470" spans="1:25">
      <c r="A1470" s="116">
        <v>1470</v>
      </c>
      <c r="B1470" s="166">
        <v>43899</v>
      </c>
      <c r="C1470" s="118">
        <f t="shared" si="74"/>
        <v>3</v>
      </c>
      <c r="D1470" s="119" t="s">
        <v>37</v>
      </c>
      <c r="E1470" s="119" t="s">
        <v>3537</v>
      </c>
      <c r="F1470" s="211"/>
      <c r="G1470" s="119" t="s">
        <v>3538</v>
      </c>
      <c r="H1470" s="119"/>
      <c r="K1470" s="120"/>
      <c r="L1470" s="120" t="s">
        <v>32</v>
      </c>
      <c r="M1470" s="130" t="s">
        <v>33</v>
      </c>
      <c r="N1470" s="232">
        <v>43900</v>
      </c>
      <c r="O1470" s="232">
        <v>44004</v>
      </c>
      <c r="P1470" s="124">
        <f t="shared" si="75"/>
        <v>6</v>
      </c>
      <c r="Q1470" s="125">
        <v>1</v>
      </c>
      <c r="R1470" s="125">
        <f t="shared" ca="1" si="78"/>
        <v>674</v>
      </c>
      <c r="S1470" s="119"/>
      <c r="T1470" s="122"/>
      <c r="U1470" s="122"/>
      <c r="V1470" s="122"/>
      <c r="W1470" s="122"/>
      <c r="X1470" s="122"/>
      <c r="Y1470" s="116" t="s">
        <v>356</v>
      </c>
    </row>
    <row r="1471" spans="1:25">
      <c r="A1471" s="116">
        <v>1471</v>
      </c>
      <c r="B1471" s="166">
        <v>43899</v>
      </c>
      <c r="C1471" s="118">
        <f t="shared" si="74"/>
        <v>3</v>
      </c>
      <c r="D1471" s="119" t="s">
        <v>37</v>
      </c>
      <c r="E1471" s="119" t="s">
        <v>3539</v>
      </c>
      <c r="F1471" s="211"/>
      <c r="G1471" s="119" t="s">
        <v>3540</v>
      </c>
      <c r="H1471" s="119"/>
      <c r="K1471" s="120"/>
      <c r="L1471" s="120" t="s">
        <v>32</v>
      </c>
      <c r="M1471" s="130" t="s">
        <v>33</v>
      </c>
      <c r="N1471" s="232">
        <v>43900</v>
      </c>
      <c r="O1471" s="232">
        <v>44004</v>
      </c>
      <c r="P1471" s="124">
        <f t="shared" si="75"/>
        <v>6</v>
      </c>
      <c r="Q1471" s="125">
        <v>1</v>
      </c>
      <c r="R1471" s="125">
        <f t="shared" ca="1" si="78"/>
        <v>674</v>
      </c>
      <c r="S1471" s="119"/>
      <c r="T1471" s="122"/>
      <c r="U1471" s="122"/>
      <c r="V1471" s="122"/>
      <c r="W1471" s="122"/>
      <c r="X1471" s="122"/>
      <c r="Y1471" s="116" t="s">
        <v>356</v>
      </c>
    </row>
    <row r="1472" spans="1:25">
      <c r="A1472" s="116">
        <v>1472</v>
      </c>
      <c r="B1472" s="166">
        <v>43899</v>
      </c>
      <c r="C1472" s="118">
        <f t="shared" si="74"/>
        <v>3</v>
      </c>
      <c r="D1472" s="120" t="s">
        <v>252</v>
      </c>
      <c r="E1472" s="119" t="s">
        <v>3541</v>
      </c>
      <c r="F1472" s="211" t="s">
        <v>3542</v>
      </c>
      <c r="G1472" s="119" t="s">
        <v>1129</v>
      </c>
      <c r="H1472" s="119" t="s">
        <v>53</v>
      </c>
      <c r="I1472" s="119" t="s">
        <v>42</v>
      </c>
      <c r="K1472" s="120" t="s">
        <v>65</v>
      </c>
      <c r="L1472" s="120" t="s">
        <v>32</v>
      </c>
      <c r="M1472" s="120" t="s">
        <v>33</v>
      </c>
      <c r="N1472" s="232">
        <v>43902</v>
      </c>
      <c r="O1472" s="232">
        <v>44392</v>
      </c>
      <c r="P1472" s="124">
        <f t="shared" si="75"/>
        <v>7</v>
      </c>
      <c r="Q1472" s="125">
        <v>3</v>
      </c>
      <c r="R1472" s="125">
        <f t="shared" ca="1" si="78"/>
        <v>286</v>
      </c>
      <c r="S1472" s="119" t="s">
        <v>237</v>
      </c>
      <c r="T1472" s="122">
        <v>43903</v>
      </c>
      <c r="U1472" s="122" t="s">
        <v>3543</v>
      </c>
      <c r="V1472" s="122" t="s">
        <v>156</v>
      </c>
      <c r="W1472" s="122" t="s">
        <v>58</v>
      </c>
      <c r="X1472" s="122">
        <v>44104</v>
      </c>
      <c r="Y1472" s="127" t="s">
        <v>1211</v>
      </c>
    </row>
    <row r="1473" spans="1:25">
      <c r="A1473" s="116">
        <v>1473</v>
      </c>
      <c r="B1473" s="166">
        <v>43899</v>
      </c>
      <c r="C1473" s="118">
        <f t="shared" si="74"/>
        <v>3</v>
      </c>
      <c r="D1473" s="119" t="s">
        <v>37</v>
      </c>
      <c r="E1473" s="119" t="s">
        <v>3544</v>
      </c>
      <c r="F1473" s="211"/>
      <c r="G1473" s="119" t="s">
        <v>3545</v>
      </c>
      <c r="H1473" s="119"/>
      <c r="K1473" s="120"/>
      <c r="L1473" s="120" t="s">
        <v>32</v>
      </c>
      <c r="M1473" s="120" t="s">
        <v>33</v>
      </c>
      <c r="N1473" s="232">
        <v>43902</v>
      </c>
      <c r="O1473" s="232">
        <v>44004</v>
      </c>
      <c r="P1473" s="124">
        <f t="shared" si="75"/>
        <v>6</v>
      </c>
      <c r="Q1473" s="125">
        <v>1</v>
      </c>
      <c r="R1473" s="125">
        <f t="shared" ca="1" si="78"/>
        <v>674</v>
      </c>
      <c r="S1473" s="119"/>
      <c r="T1473" s="122"/>
      <c r="U1473" s="122"/>
      <c r="V1473" s="122"/>
      <c r="W1473" s="122"/>
      <c r="X1473" s="122"/>
      <c r="Y1473" s="116" t="s">
        <v>356</v>
      </c>
    </row>
    <row r="1474" spans="1:25">
      <c r="A1474" s="116">
        <v>1474</v>
      </c>
      <c r="B1474" s="166">
        <v>43969</v>
      </c>
      <c r="C1474" s="118">
        <f t="shared" si="74"/>
        <v>5</v>
      </c>
      <c r="D1474" s="119" t="s">
        <v>37</v>
      </c>
      <c r="E1474" s="119" t="s">
        <v>3546</v>
      </c>
      <c r="F1474" s="211"/>
      <c r="G1474" s="119" t="s">
        <v>3547</v>
      </c>
      <c r="H1474" s="119"/>
      <c r="K1474" s="120"/>
      <c r="L1474" s="120" t="s">
        <v>32</v>
      </c>
      <c r="M1474" s="130" t="s">
        <v>33</v>
      </c>
      <c r="N1474" s="232">
        <v>43971</v>
      </c>
      <c r="O1474" s="232">
        <v>44004</v>
      </c>
      <c r="P1474" s="124">
        <f t="shared" si="75"/>
        <v>6</v>
      </c>
      <c r="Q1474" s="125">
        <v>1</v>
      </c>
      <c r="R1474" s="125">
        <f t="shared" ca="1" si="78"/>
        <v>674</v>
      </c>
      <c r="S1474" s="119"/>
      <c r="T1474" s="122"/>
      <c r="U1474" s="122"/>
      <c r="V1474" s="122"/>
      <c r="W1474" s="122"/>
      <c r="X1474" s="122"/>
      <c r="Y1474" s="116" t="s">
        <v>356</v>
      </c>
    </row>
    <row r="1475" spans="1:25">
      <c r="A1475" s="116">
        <v>1475</v>
      </c>
      <c r="B1475" s="166">
        <v>43969</v>
      </c>
      <c r="C1475" s="118">
        <f t="shared" si="74"/>
        <v>5</v>
      </c>
      <c r="D1475" s="120" t="s">
        <v>37</v>
      </c>
      <c r="E1475" s="119" t="s">
        <v>3548</v>
      </c>
      <c r="F1475" s="211"/>
      <c r="G1475" s="119" t="s">
        <v>2731</v>
      </c>
      <c r="H1475" s="119"/>
      <c r="K1475" s="120"/>
      <c r="L1475" s="120" t="s">
        <v>32</v>
      </c>
      <c r="M1475" s="130" t="s">
        <v>33</v>
      </c>
      <c r="N1475" s="232">
        <v>43971</v>
      </c>
      <c r="O1475" s="232">
        <v>44004</v>
      </c>
      <c r="P1475" s="124">
        <f t="shared" si="75"/>
        <v>6</v>
      </c>
      <c r="Q1475" s="125">
        <v>1</v>
      </c>
      <c r="R1475" s="125">
        <f t="shared" ca="1" si="78"/>
        <v>674</v>
      </c>
      <c r="S1475" s="119" t="s">
        <v>34</v>
      </c>
      <c r="T1475" s="122"/>
      <c r="U1475" s="122"/>
      <c r="V1475" s="122"/>
      <c r="W1475" s="122"/>
      <c r="X1475" s="122"/>
      <c r="Y1475" s="127"/>
    </row>
    <row r="1476" spans="1:25">
      <c r="A1476" s="116">
        <v>1476</v>
      </c>
      <c r="B1476" s="166">
        <v>43969</v>
      </c>
      <c r="C1476" s="118">
        <f t="shared" si="74"/>
        <v>5</v>
      </c>
      <c r="D1476" s="119" t="s">
        <v>37</v>
      </c>
      <c r="E1476" s="119" t="s">
        <v>3549</v>
      </c>
      <c r="F1476" s="211"/>
      <c r="G1476" s="119" t="s">
        <v>3142</v>
      </c>
      <c r="H1476" s="119"/>
      <c r="K1476" s="120"/>
      <c r="L1476" s="120" t="s">
        <v>32</v>
      </c>
      <c r="M1476" s="130" t="s">
        <v>33</v>
      </c>
      <c r="N1476" s="232">
        <v>43971</v>
      </c>
      <c r="O1476" s="232">
        <v>44004</v>
      </c>
      <c r="P1476" s="124">
        <f t="shared" si="75"/>
        <v>6</v>
      </c>
      <c r="Q1476" s="125">
        <v>1</v>
      </c>
      <c r="R1476" s="125">
        <f t="shared" ca="1" si="78"/>
        <v>674</v>
      </c>
      <c r="S1476" s="119"/>
      <c r="T1476" s="122"/>
      <c r="U1476" s="122"/>
      <c r="V1476" s="122"/>
      <c r="W1476" s="122"/>
      <c r="X1476" s="122"/>
      <c r="Y1476" s="116" t="s">
        <v>356</v>
      </c>
    </row>
    <row r="1477" spans="1:25">
      <c r="A1477" s="116">
        <v>1477</v>
      </c>
      <c r="B1477" s="166">
        <v>43969</v>
      </c>
      <c r="C1477" s="118">
        <f t="shared" si="74"/>
        <v>5</v>
      </c>
      <c r="D1477" s="119" t="s">
        <v>37</v>
      </c>
      <c r="E1477" s="119" t="s">
        <v>3550</v>
      </c>
      <c r="F1477" s="211"/>
      <c r="G1477" s="119" t="s">
        <v>3142</v>
      </c>
      <c r="H1477" s="119"/>
      <c r="K1477" s="120"/>
      <c r="L1477" s="120" t="s">
        <v>32</v>
      </c>
      <c r="M1477" s="120" t="s">
        <v>33</v>
      </c>
      <c r="N1477" s="232">
        <v>43971</v>
      </c>
      <c r="O1477" s="232">
        <v>44004</v>
      </c>
      <c r="P1477" s="124">
        <f t="shared" si="75"/>
        <v>6</v>
      </c>
      <c r="Q1477" s="125">
        <v>1</v>
      </c>
      <c r="R1477" s="125">
        <f t="shared" ca="1" si="78"/>
        <v>674</v>
      </c>
      <c r="S1477" s="119"/>
      <c r="T1477" s="122"/>
      <c r="U1477" s="122"/>
      <c r="V1477" s="122"/>
      <c r="W1477" s="122"/>
      <c r="X1477" s="122"/>
      <c r="Y1477" s="116" t="s">
        <v>356</v>
      </c>
    </row>
    <row r="1478" spans="1:25">
      <c r="A1478" s="116">
        <v>1478</v>
      </c>
      <c r="B1478" s="166">
        <v>43969</v>
      </c>
      <c r="C1478" s="118">
        <f t="shared" si="74"/>
        <v>5</v>
      </c>
      <c r="D1478" s="119" t="s">
        <v>37</v>
      </c>
      <c r="E1478" s="119" t="s">
        <v>3551</v>
      </c>
      <c r="F1478" s="211"/>
      <c r="G1478" s="119" t="s">
        <v>1629</v>
      </c>
      <c r="H1478" s="119"/>
      <c r="K1478" s="120"/>
      <c r="L1478" s="120" t="s">
        <v>32</v>
      </c>
      <c r="M1478" s="130" t="s">
        <v>33</v>
      </c>
      <c r="N1478" s="232">
        <v>43971</v>
      </c>
      <c r="O1478" s="232">
        <v>44004</v>
      </c>
      <c r="P1478" s="124">
        <f t="shared" si="75"/>
        <v>6</v>
      </c>
      <c r="Q1478" s="125">
        <v>1</v>
      </c>
      <c r="R1478" s="125">
        <f t="shared" ca="1" si="78"/>
        <v>674</v>
      </c>
      <c r="S1478" s="119"/>
      <c r="T1478" s="122"/>
      <c r="U1478" s="122"/>
      <c r="V1478" s="122"/>
      <c r="W1478" s="122"/>
      <c r="X1478" s="122"/>
      <c r="Y1478" s="116" t="s">
        <v>356</v>
      </c>
    </row>
    <row r="1479" spans="1:25">
      <c r="A1479" s="116">
        <v>1479</v>
      </c>
      <c r="B1479" s="166">
        <v>43969</v>
      </c>
      <c r="C1479" s="118">
        <f t="shared" si="74"/>
        <v>5</v>
      </c>
      <c r="D1479" s="119" t="s">
        <v>37</v>
      </c>
      <c r="E1479" s="119" t="s">
        <v>3552</v>
      </c>
      <c r="F1479" s="211"/>
      <c r="G1479" s="119" t="s">
        <v>3553</v>
      </c>
      <c r="H1479" s="119"/>
      <c r="K1479" s="120"/>
      <c r="L1479" s="120" t="s">
        <v>32</v>
      </c>
      <c r="M1479" s="130" t="s">
        <v>33</v>
      </c>
      <c r="N1479" s="232">
        <v>43971</v>
      </c>
      <c r="O1479" s="232">
        <v>44004</v>
      </c>
      <c r="P1479" s="124">
        <f t="shared" si="75"/>
        <v>6</v>
      </c>
      <c r="Q1479" s="125">
        <v>1</v>
      </c>
      <c r="R1479" s="125">
        <f t="shared" ca="1" si="78"/>
        <v>674</v>
      </c>
      <c r="S1479" s="119"/>
      <c r="T1479" s="122"/>
      <c r="U1479" s="122"/>
      <c r="V1479" s="122"/>
      <c r="W1479" s="122"/>
      <c r="X1479" s="122"/>
      <c r="Y1479" s="116" t="s">
        <v>356</v>
      </c>
    </row>
    <row r="1480" spans="1:25">
      <c r="A1480" s="116">
        <v>1480</v>
      </c>
      <c r="B1480" s="166">
        <v>43969</v>
      </c>
      <c r="C1480" s="118">
        <f t="shared" si="74"/>
        <v>5</v>
      </c>
      <c r="D1480" s="120" t="s">
        <v>252</v>
      </c>
      <c r="E1480" s="119" t="s">
        <v>3554</v>
      </c>
      <c r="F1480" s="211" t="s">
        <v>3555</v>
      </c>
      <c r="G1480" s="119" t="s">
        <v>3125</v>
      </c>
      <c r="H1480" s="119" t="s">
        <v>86</v>
      </c>
      <c r="I1480" s="119" t="s">
        <v>42</v>
      </c>
      <c r="K1480" s="120"/>
      <c r="L1480" s="120" t="s">
        <v>32</v>
      </c>
      <c r="M1480" s="130" t="s">
        <v>33</v>
      </c>
      <c r="N1480" s="232">
        <v>43971</v>
      </c>
      <c r="O1480" s="232">
        <v>44281</v>
      </c>
      <c r="P1480" s="124">
        <f t="shared" si="75"/>
        <v>3</v>
      </c>
      <c r="Q1480" s="125">
        <v>2</v>
      </c>
      <c r="R1480" s="125">
        <f t="shared" ca="1" si="78"/>
        <v>397</v>
      </c>
      <c r="S1480" s="119" t="s">
        <v>55</v>
      </c>
      <c r="T1480" s="122"/>
      <c r="U1480" s="122"/>
      <c r="V1480" s="122"/>
      <c r="W1480" s="122"/>
      <c r="X1480" s="122"/>
      <c r="Y1480" s="127" t="s">
        <v>1211</v>
      </c>
    </row>
    <row r="1481" spans="1:25">
      <c r="A1481" s="116">
        <v>1481</v>
      </c>
      <c r="B1481" s="166">
        <v>43969</v>
      </c>
      <c r="C1481" s="118">
        <f t="shared" si="74"/>
        <v>5</v>
      </c>
      <c r="D1481" s="119" t="s">
        <v>37</v>
      </c>
      <c r="E1481" s="119" t="s">
        <v>3556</v>
      </c>
      <c r="F1481" s="211" t="s">
        <v>3557</v>
      </c>
      <c r="G1481" s="119" t="s">
        <v>3558</v>
      </c>
      <c r="H1481" s="119" t="s">
        <v>97</v>
      </c>
      <c r="I1481" s="119" t="s">
        <v>42</v>
      </c>
      <c r="K1481" s="120" t="s">
        <v>65</v>
      </c>
      <c r="L1481" s="120" t="s">
        <v>32</v>
      </c>
      <c r="M1481" s="120" t="s">
        <v>33</v>
      </c>
      <c r="N1481" s="232">
        <v>43971</v>
      </c>
      <c r="O1481" s="232">
        <v>44461</v>
      </c>
      <c r="P1481" s="124">
        <f t="shared" si="75"/>
        <v>9</v>
      </c>
      <c r="Q1481" s="125">
        <v>1</v>
      </c>
      <c r="R1481" s="125">
        <f t="shared" ca="1" si="78"/>
        <v>217</v>
      </c>
      <c r="S1481" s="119" t="s">
        <v>55</v>
      </c>
      <c r="T1481" s="122"/>
      <c r="U1481" s="122"/>
      <c r="V1481" s="122"/>
      <c r="W1481" s="122"/>
      <c r="X1481" s="122"/>
      <c r="Y1481" s="127" t="s">
        <v>356</v>
      </c>
    </row>
    <row r="1482" spans="1:25" ht="14.4">
      <c r="A1482" s="116">
        <v>1482</v>
      </c>
      <c r="B1482" s="166">
        <v>43969</v>
      </c>
      <c r="C1482" s="118">
        <f t="shared" si="74"/>
        <v>5</v>
      </c>
      <c r="D1482" s="119" t="s">
        <v>37</v>
      </c>
      <c r="E1482" s="119" t="s">
        <v>3559</v>
      </c>
      <c r="F1482" s="211" t="s">
        <v>2583</v>
      </c>
      <c r="G1482" t="s">
        <v>3076</v>
      </c>
      <c r="H1482" s="119" t="s">
        <v>71</v>
      </c>
      <c r="I1482" s="121" t="s">
        <v>30</v>
      </c>
      <c r="J1482" s="121" t="s">
        <v>838</v>
      </c>
      <c r="K1482" s="120"/>
      <c r="L1482" s="120" t="s">
        <v>32</v>
      </c>
      <c r="M1482" s="120" t="s">
        <v>33</v>
      </c>
      <c r="N1482" s="232">
        <v>43972</v>
      </c>
      <c r="O1482" s="232">
        <v>44054</v>
      </c>
      <c r="P1482" s="124">
        <f t="shared" si="75"/>
        <v>8</v>
      </c>
      <c r="Q1482" s="125">
        <v>2</v>
      </c>
      <c r="R1482" s="125">
        <f t="shared" ca="1" si="78"/>
        <v>624</v>
      </c>
      <c r="S1482" s="119" t="s">
        <v>34</v>
      </c>
      <c r="T1482" s="122">
        <v>44029</v>
      </c>
      <c r="U1482" s="122"/>
      <c r="V1482" s="122"/>
      <c r="W1482" s="122"/>
      <c r="X1482" s="122"/>
      <c r="Y1482" s="127" t="s">
        <v>3560</v>
      </c>
    </row>
    <row r="1483" spans="1:25">
      <c r="A1483" s="116">
        <v>1483</v>
      </c>
      <c r="B1483" s="166">
        <v>43969</v>
      </c>
      <c r="C1483" s="118">
        <f t="shared" si="74"/>
        <v>5</v>
      </c>
      <c r="D1483" s="119" t="s">
        <v>37</v>
      </c>
      <c r="E1483" s="119" t="s">
        <v>3561</v>
      </c>
      <c r="F1483" s="211" t="s">
        <v>3562</v>
      </c>
      <c r="G1483" s="119" t="s">
        <v>3563</v>
      </c>
      <c r="H1483" s="119" t="s">
        <v>86</v>
      </c>
      <c r="I1483" s="119" t="s">
        <v>42</v>
      </c>
      <c r="K1483" s="120"/>
      <c r="L1483" s="120" t="s">
        <v>32</v>
      </c>
      <c r="M1483" s="130" t="s">
        <v>466</v>
      </c>
      <c r="N1483" s="232"/>
      <c r="O1483" s="232"/>
      <c r="P1483" s="124">
        <f t="shared" si="75"/>
        <v>0</v>
      </c>
      <c r="Q1483" s="125"/>
      <c r="R1483" s="125"/>
      <c r="S1483" s="119"/>
      <c r="T1483" s="122"/>
      <c r="U1483" s="122"/>
      <c r="V1483" s="122"/>
      <c r="W1483" s="122"/>
      <c r="X1483" s="122"/>
      <c r="Y1483" s="127" t="s">
        <v>136</v>
      </c>
    </row>
    <row r="1484" spans="1:25" ht="27.6">
      <c r="A1484" s="116">
        <v>1484</v>
      </c>
      <c r="B1484" s="166">
        <v>43969</v>
      </c>
      <c r="C1484" s="118">
        <f t="shared" si="74"/>
        <v>5</v>
      </c>
      <c r="D1484" s="119" t="s">
        <v>37</v>
      </c>
      <c r="E1484" s="119" t="s">
        <v>3564</v>
      </c>
      <c r="F1484" s="211" t="s">
        <v>3565</v>
      </c>
      <c r="G1484" s="119" t="s">
        <v>3566</v>
      </c>
      <c r="H1484" s="119" t="s">
        <v>86</v>
      </c>
      <c r="I1484" s="119" t="s">
        <v>42</v>
      </c>
      <c r="K1484" s="120"/>
      <c r="L1484" s="120" t="s">
        <v>32</v>
      </c>
      <c r="M1484" s="130" t="s">
        <v>33</v>
      </c>
      <c r="N1484" s="233">
        <v>43977</v>
      </c>
      <c r="O1484" s="233"/>
      <c r="P1484" s="124">
        <f t="shared" si="75"/>
        <v>0</v>
      </c>
      <c r="Q1484" s="133"/>
      <c r="R1484" s="125"/>
      <c r="S1484" s="130" t="s">
        <v>92</v>
      </c>
      <c r="T1484" s="132">
        <v>43977</v>
      </c>
      <c r="U1484" s="132"/>
      <c r="V1484" s="132"/>
      <c r="W1484" s="132"/>
      <c r="X1484" s="132"/>
      <c r="Y1484" s="132" t="s">
        <v>356</v>
      </c>
    </row>
    <row r="1485" spans="1:25">
      <c r="A1485" s="116">
        <v>1485</v>
      </c>
      <c r="B1485" s="168">
        <v>43976</v>
      </c>
      <c r="C1485" s="118">
        <f t="shared" ref="C1485:C1548" si="79">IF(B1485&lt;&gt;0,MONTH(B1485),0)</f>
        <v>5</v>
      </c>
      <c r="D1485" s="119" t="s">
        <v>37</v>
      </c>
      <c r="E1485" s="119" t="s">
        <v>3567</v>
      </c>
      <c r="F1485" s="211"/>
      <c r="G1485" s="119" t="s">
        <v>3568</v>
      </c>
      <c r="H1485" s="119"/>
      <c r="K1485" s="120"/>
      <c r="L1485" s="120" t="s">
        <v>32</v>
      </c>
      <c r="M1485" s="120" t="s">
        <v>33</v>
      </c>
      <c r="N1485" s="233">
        <v>43985</v>
      </c>
      <c r="O1485" s="232">
        <v>44004</v>
      </c>
      <c r="P1485" s="124">
        <f t="shared" si="75"/>
        <v>6</v>
      </c>
      <c r="Q1485" s="125">
        <v>1</v>
      </c>
      <c r="R1485" s="125">
        <f ca="1">TODAY()-O1485</f>
        <v>674</v>
      </c>
      <c r="S1485" s="130"/>
      <c r="T1485" s="132"/>
      <c r="U1485" s="132"/>
      <c r="V1485" s="132"/>
      <c r="W1485" s="132"/>
      <c r="X1485" s="132"/>
      <c r="Y1485" s="116" t="s">
        <v>356</v>
      </c>
    </row>
    <row r="1486" spans="1:25">
      <c r="A1486" s="116">
        <v>1486</v>
      </c>
      <c r="B1486" s="168">
        <v>43976</v>
      </c>
      <c r="C1486" s="118">
        <f t="shared" si="79"/>
        <v>5</v>
      </c>
      <c r="D1486" s="120" t="s">
        <v>252</v>
      </c>
      <c r="E1486" s="119" t="s">
        <v>3569</v>
      </c>
      <c r="F1486" s="211" t="s">
        <v>2896</v>
      </c>
      <c r="G1486" s="119" t="s">
        <v>3570</v>
      </c>
      <c r="H1486" s="119" t="s">
        <v>192</v>
      </c>
      <c r="I1486" s="119" t="s">
        <v>42</v>
      </c>
      <c r="K1486" s="120" t="s">
        <v>65</v>
      </c>
      <c r="L1486" s="120" t="s">
        <v>32</v>
      </c>
      <c r="M1486" s="130" t="s">
        <v>33</v>
      </c>
      <c r="N1486" s="233">
        <v>43979</v>
      </c>
      <c r="O1486" s="232">
        <v>44392</v>
      </c>
      <c r="P1486" s="124">
        <f t="shared" si="75"/>
        <v>7</v>
      </c>
      <c r="Q1486" s="125">
        <v>2</v>
      </c>
      <c r="R1486" s="125">
        <f ca="1">TODAY()-O1486</f>
        <v>286</v>
      </c>
      <c r="S1486" s="130" t="s">
        <v>135</v>
      </c>
      <c r="T1486" s="132">
        <v>44256</v>
      </c>
      <c r="U1486" s="132"/>
      <c r="V1486" s="132"/>
      <c r="W1486" s="132"/>
      <c r="X1486" s="132"/>
      <c r="Y1486" s="173" t="s">
        <v>3571</v>
      </c>
    </row>
    <row r="1487" spans="1:25">
      <c r="A1487" s="116">
        <v>1487</v>
      </c>
      <c r="B1487" s="168">
        <v>43976</v>
      </c>
      <c r="C1487" s="118">
        <f t="shared" si="79"/>
        <v>5</v>
      </c>
      <c r="D1487" s="119" t="s">
        <v>37</v>
      </c>
      <c r="E1487" s="119" t="s">
        <v>3572</v>
      </c>
      <c r="F1487" s="211"/>
      <c r="G1487" s="119" t="s">
        <v>3573</v>
      </c>
      <c r="H1487" s="119"/>
      <c r="K1487" s="120"/>
      <c r="L1487" s="120" t="s">
        <v>32</v>
      </c>
      <c r="M1487" s="130" t="s">
        <v>33</v>
      </c>
      <c r="N1487" s="233">
        <v>43979</v>
      </c>
      <c r="O1487" s="232">
        <v>44004</v>
      </c>
      <c r="P1487" s="124">
        <f t="shared" ref="P1487:P1550" si="80">IF(O1487&lt;&gt;0,MONTH(O1487),0)</f>
        <v>6</v>
      </c>
      <c r="Q1487" s="125">
        <v>1</v>
      </c>
      <c r="R1487" s="125">
        <f ca="1">TODAY()-O1487</f>
        <v>674</v>
      </c>
      <c r="S1487" s="130" t="s">
        <v>34</v>
      </c>
      <c r="T1487" s="132">
        <v>44004</v>
      </c>
      <c r="U1487" s="132"/>
      <c r="V1487" s="132"/>
      <c r="W1487" s="132"/>
      <c r="X1487" s="132"/>
      <c r="Y1487" s="134" t="s">
        <v>3574</v>
      </c>
    </row>
    <row r="1488" spans="1:25">
      <c r="A1488" s="116">
        <v>1488</v>
      </c>
      <c r="B1488" s="168">
        <v>43976</v>
      </c>
      <c r="C1488" s="118">
        <f t="shared" si="79"/>
        <v>5</v>
      </c>
      <c r="D1488" s="120" t="s">
        <v>37</v>
      </c>
      <c r="E1488" s="119" t="s">
        <v>3575</v>
      </c>
      <c r="F1488" s="211"/>
      <c r="G1488" s="119" t="s">
        <v>1629</v>
      </c>
      <c r="H1488" s="119"/>
      <c r="K1488" s="120"/>
      <c r="L1488" s="120" t="s">
        <v>32</v>
      </c>
      <c r="M1488" s="130" t="s">
        <v>33</v>
      </c>
      <c r="N1488" s="233">
        <v>43979</v>
      </c>
      <c r="O1488" s="233"/>
      <c r="P1488" s="124">
        <f t="shared" si="80"/>
        <v>0</v>
      </c>
      <c r="Q1488" s="133"/>
      <c r="R1488" s="125"/>
      <c r="S1488" s="130"/>
      <c r="T1488" s="132"/>
      <c r="U1488" s="132"/>
      <c r="V1488" s="132"/>
      <c r="W1488" s="132"/>
      <c r="X1488" s="132"/>
      <c r="Y1488" s="134" t="s">
        <v>3576</v>
      </c>
    </row>
    <row r="1489" spans="1:25">
      <c r="A1489" s="116">
        <v>1489</v>
      </c>
      <c r="B1489" s="168">
        <v>43976</v>
      </c>
      <c r="C1489" s="118">
        <f t="shared" si="79"/>
        <v>5</v>
      </c>
      <c r="D1489" s="119" t="s">
        <v>37</v>
      </c>
      <c r="E1489" s="119" t="s">
        <v>3577</v>
      </c>
      <c r="F1489" s="211" t="s">
        <v>459</v>
      </c>
      <c r="G1489" s="119" t="s">
        <v>85</v>
      </c>
      <c r="H1489" s="119" t="s">
        <v>86</v>
      </c>
      <c r="K1489" s="120"/>
      <c r="L1489" s="120" t="s">
        <v>32</v>
      </c>
      <c r="M1489" s="130" t="s">
        <v>33</v>
      </c>
      <c r="N1489" s="233">
        <v>43979</v>
      </c>
      <c r="O1489" s="232">
        <v>44029</v>
      </c>
      <c r="P1489" s="124">
        <f t="shared" si="80"/>
        <v>7</v>
      </c>
      <c r="Q1489" s="125">
        <v>2</v>
      </c>
      <c r="R1489" s="125">
        <f ca="1">TODAY()-O1489</f>
        <v>649</v>
      </c>
      <c r="S1489" s="130" t="s">
        <v>237</v>
      </c>
      <c r="T1489" s="132">
        <v>44005</v>
      </c>
      <c r="U1489" s="132" t="s">
        <v>3578</v>
      </c>
      <c r="V1489" s="132" t="s">
        <v>156</v>
      </c>
      <c r="W1489" s="122" t="s">
        <v>58</v>
      </c>
      <c r="X1489" s="122">
        <v>44104</v>
      </c>
      <c r="Y1489" s="127" t="s">
        <v>356</v>
      </c>
    </row>
    <row r="1490" spans="1:25">
      <c r="A1490" s="116">
        <v>1490</v>
      </c>
      <c r="B1490" s="168">
        <v>43976</v>
      </c>
      <c r="C1490" s="118">
        <f t="shared" si="79"/>
        <v>5</v>
      </c>
      <c r="D1490" s="119" t="s">
        <v>37</v>
      </c>
      <c r="E1490" s="119" t="s">
        <v>3579</v>
      </c>
      <c r="F1490" s="211"/>
      <c r="G1490" s="119" t="s">
        <v>3580</v>
      </c>
      <c r="H1490" s="119"/>
      <c r="K1490" s="120"/>
      <c r="L1490" s="120" t="s">
        <v>32</v>
      </c>
      <c r="M1490" s="130" t="s">
        <v>33</v>
      </c>
      <c r="N1490" s="233">
        <v>43979</v>
      </c>
      <c r="O1490" s="232">
        <v>44004</v>
      </c>
      <c r="P1490" s="124">
        <f t="shared" si="80"/>
        <v>6</v>
      </c>
      <c r="Q1490" s="125">
        <v>1</v>
      </c>
      <c r="R1490" s="125">
        <f ca="1">TODAY()-O1490</f>
        <v>674</v>
      </c>
      <c r="S1490" s="130"/>
      <c r="T1490" s="132"/>
      <c r="U1490" s="132"/>
      <c r="V1490" s="132"/>
      <c r="W1490" s="132"/>
      <c r="X1490" s="132"/>
      <c r="Y1490" s="116" t="s">
        <v>356</v>
      </c>
    </row>
    <row r="1491" spans="1:25">
      <c r="A1491" s="116">
        <v>1491</v>
      </c>
      <c r="B1491" s="168">
        <v>43976</v>
      </c>
      <c r="C1491" s="118">
        <f t="shared" si="79"/>
        <v>5</v>
      </c>
      <c r="D1491" s="119" t="s">
        <v>37</v>
      </c>
      <c r="E1491" s="119" t="s">
        <v>3581</v>
      </c>
      <c r="F1491" s="211"/>
      <c r="G1491" s="119" t="s">
        <v>1519</v>
      </c>
      <c r="H1491" s="119"/>
      <c r="K1491" s="120"/>
      <c r="L1491" s="120" t="s">
        <v>32</v>
      </c>
      <c r="M1491" s="120" t="s">
        <v>33</v>
      </c>
      <c r="N1491" s="233">
        <v>43979</v>
      </c>
      <c r="O1491" s="232">
        <v>44004</v>
      </c>
      <c r="P1491" s="124">
        <f t="shared" si="80"/>
        <v>6</v>
      </c>
      <c r="Q1491" s="125">
        <v>1</v>
      </c>
      <c r="R1491" s="125">
        <f ca="1">TODAY()-O1491</f>
        <v>674</v>
      </c>
      <c r="S1491" s="130"/>
      <c r="T1491" s="132"/>
      <c r="U1491" s="132"/>
      <c r="V1491" s="132"/>
      <c r="W1491" s="132"/>
      <c r="X1491" s="132"/>
      <c r="Y1491" s="116" t="s">
        <v>356</v>
      </c>
    </row>
    <row r="1492" spans="1:25">
      <c r="A1492" s="116">
        <v>1492</v>
      </c>
      <c r="B1492" s="168">
        <v>43976</v>
      </c>
      <c r="C1492" s="118">
        <f t="shared" si="79"/>
        <v>5</v>
      </c>
      <c r="D1492" s="119" t="s">
        <v>37</v>
      </c>
      <c r="E1492" s="119" t="s">
        <v>3582</v>
      </c>
      <c r="F1492" s="211"/>
      <c r="H1492" s="119"/>
      <c r="K1492" s="120"/>
      <c r="L1492" s="120" t="s">
        <v>32</v>
      </c>
      <c r="M1492" s="120" t="s">
        <v>33</v>
      </c>
      <c r="N1492" s="233">
        <v>43983</v>
      </c>
      <c r="O1492" s="233"/>
      <c r="P1492" s="124">
        <f t="shared" si="80"/>
        <v>0</v>
      </c>
      <c r="Q1492" s="133"/>
      <c r="R1492" s="125"/>
      <c r="S1492" s="130" t="s">
        <v>34</v>
      </c>
      <c r="T1492" s="132"/>
      <c r="U1492" s="132"/>
      <c r="V1492" s="132"/>
      <c r="W1492" s="132"/>
      <c r="X1492" s="132"/>
      <c r="Y1492" s="134" t="s">
        <v>3583</v>
      </c>
    </row>
    <row r="1493" spans="1:25" ht="27.6">
      <c r="A1493" s="116">
        <v>1493</v>
      </c>
      <c r="B1493" s="168">
        <v>43976</v>
      </c>
      <c r="C1493" s="118">
        <f t="shared" si="79"/>
        <v>5</v>
      </c>
      <c r="D1493" s="120" t="s">
        <v>25</v>
      </c>
      <c r="E1493" s="119" t="s">
        <v>3584</v>
      </c>
      <c r="F1493" s="211" t="s">
        <v>3585</v>
      </c>
      <c r="G1493" s="119" t="s">
        <v>3586</v>
      </c>
      <c r="H1493" s="119" t="s">
        <v>86</v>
      </c>
      <c r="I1493" s="119" t="s">
        <v>42</v>
      </c>
      <c r="K1493" s="120"/>
      <c r="L1493" s="120" t="s">
        <v>32</v>
      </c>
      <c r="M1493" s="130" t="s">
        <v>33</v>
      </c>
      <c r="N1493" s="233">
        <v>43985</v>
      </c>
      <c r="O1493" s="232">
        <v>44258</v>
      </c>
      <c r="P1493" s="124">
        <f t="shared" si="80"/>
        <v>3</v>
      </c>
      <c r="Q1493" s="125">
        <v>1</v>
      </c>
      <c r="R1493" s="125">
        <f t="shared" ref="R1493:R1508" ca="1" si="81">TODAY()-O1493</f>
        <v>420</v>
      </c>
      <c r="S1493" s="130" t="s">
        <v>55</v>
      </c>
      <c r="T1493" s="132"/>
      <c r="U1493" s="132"/>
      <c r="V1493" s="132"/>
      <c r="W1493" s="132"/>
      <c r="X1493" s="132"/>
      <c r="Y1493" s="134" t="s">
        <v>3587</v>
      </c>
    </row>
    <row r="1494" spans="1:25">
      <c r="A1494" s="116">
        <v>1494</v>
      </c>
      <c r="B1494" s="168">
        <v>43976</v>
      </c>
      <c r="C1494" s="118">
        <f t="shared" si="79"/>
        <v>5</v>
      </c>
      <c r="D1494" s="119" t="s">
        <v>37</v>
      </c>
      <c r="E1494" s="119" t="s">
        <v>3588</v>
      </c>
      <c r="F1494" s="211"/>
      <c r="G1494" s="119" t="s">
        <v>477</v>
      </c>
      <c r="H1494" s="119"/>
      <c r="K1494" s="120"/>
      <c r="L1494" s="120" t="s">
        <v>32</v>
      </c>
      <c r="M1494" s="120" t="s">
        <v>33</v>
      </c>
      <c r="N1494" s="233">
        <v>43979</v>
      </c>
      <c r="O1494" s="232">
        <v>44004</v>
      </c>
      <c r="P1494" s="124">
        <f t="shared" si="80"/>
        <v>6</v>
      </c>
      <c r="Q1494" s="125">
        <v>1</v>
      </c>
      <c r="R1494" s="125">
        <f t="shared" ca="1" si="81"/>
        <v>674</v>
      </c>
      <c r="S1494" s="130"/>
      <c r="T1494" s="132"/>
      <c r="U1494" s="132"/>
      <c r="V1494" s="132"/>
      <c r="W1494" s="132"/>
      <c r="X1494" s="132"/>
      <c r="Y1494" s="116" t="s">
        <v>356</v>
      </c>
    </row>
    <row r="1495" spans="1:25">
      <c r="A1495" s="116">
        <v>1495</v>
      </c>
      <c r="B1495" s="168">
        <v>43976</v>
      </c>
      <c r="C1495" s="118">
        <f t="shared" si="79"/>
        <v>5</v>
      </c>
      <c r="D1495" s="119" t="s">
        <v>37</v>
      </c>
      <c r="E1495" s="119" t="s">
        <v>3589</v>
      </c>
      <c r="F1495" s="211"/>
      <c r="G1495" s="119" t="s">
        <v>214</v>
      </c>
      <c r="H1495" s="119"/>
      <c r="K1495" s="120"/>
      <c r="L1495" s="120" t="s">
        <v>32</v>
      </c>
      <c r="M1495" s="120" t="s">
        <v>33</v>
      </c>
      <c r="N1495" s="233">
        <v>43979</v>
      </c>
      <c r="O1495" s="232">
        <v>44004</v>
      </c>
      <c r="P1495" s="124">
        <f t="shared" si="80"/>
        <v>6</v>
      </c>
      <c r="Q1495" s="125">
        <v>1</v>
      </c>
      <c r="R1495" s="125">
        <f t="shared" ca="1" si="81"/>
        <v>674</v>
      </c>
      <c r="S1495" s="130"/>
      <c r="T1495" s="132"/>
      <c r="U1495" s="132"/>
      <c r="V1495" s="132"/>
      <c r="W1495" s="132"/>
      <c r="X1495" s="132"/>
      <c r="Y1495" s="116" t="s">
        <v>356</v>
      </c>
    </row>
    <row r="1496" spans="1:25">
      <c r="A1496" s="116">
        <v>1496</v>
      </c>
      <c r="B1496" s="168">
        <v>43976</v>
      </c>
      <c r="C1496" s="118">
        <f t="shared" si="79"/>
        <v>5</v>
      </c>
      <c r="D1496" s="119" t="s">
        <v>37</v>
      </c>
      <c r="E1496" s="119" t="s">
        <v>3590</v>
      </c>
      <c r="F1496" s="211"/>
      <c r="G1496" s="119" t="s">
        <v>214</v>
      </c>
      <c r="H1496" s="119"/>
      <c r="K1496" s="120"/>
      <c r="L1496" s="120" t="s">
        <v>32</v>
      </c>
      <c r="M1496" s="130" t="s">
        <v>33</v>
      </c>
      <c r="N1496" s="233">
        <v>43979</v>
      </c>
      <c r="O1496" s="232">
        <v>44004</v>
      </c>
      <c r="P1496" s="124">
        <f t="shared" si="80"/>
        <v>6</v>
      </c>
      <c r="Q1496" s="125">
        <v>1</v>
      </c>
      <c r="R1496" s="125">
        <f t="shared" ca="1" si="81"/>
        <v>674</v>
      </c>
      <c r="S1496" s="130"/>
      <c r="T1496" s="132"/>
      <c r="U1496" s="132"/>
      <c r="V1496" s="132"/>
      <c r="W1496" s="132"/>
      <c r="X1496" s="132"/>
      <c r="Y1496" s="116" t="s">
        <v>356</v>
      </c>
    </row>
    <row r="1497" spans="1:25">
      <c r="A1497" s="116">
        <v>1497</v>
      </c>
      <c r="B1497" s="168">
        <v>43976</v>
      </c>
      <c r="C1497" s="118">
        <f t="shared" si="79"/>
        <v>5</v>
      </c>
      <c r="D1497" s="120" t="s">
        <v>37</v>
      </c>
      <c r="E1497" s="119" t="s">
        <v>3591</v>
      </c>
      <c r="F1497" s="211"/>
      <c r="G1497" s="119" t="s">
        <v>477</v>
      </c>
      <c r="H1497" s="119"/>
      <c r="K1497" s="120"/>
      <c r="L1497" s="120" t="s">
        <v>32</v>
      </c>
      <c r="M1497" s="130" t="s">
        <v>33</v>
      </c>
      <c r="N1497" s="233">
        <v>43979</v>
      </c>
      <c r="O1497" s="232">
        <v>44004</v>
      </c>
      <c r="P1497" s="124">
        <f t="shared" si="80"/>
        <v>6</v>
      </c>
      <c r="Q1497" s="125">
        <v>1</v>
      </c>
      <c r="R1497" s="125">
        <f t="shared" ca="1" si="81"/>
        <v>674</v>
      </c>
      <c r="S1497" s="130" t="s">
        <v>92</v>
      </c>
      <c r="T1497" s="132"/>
      <c r="U1497" s="132"/>
      <c r="V1497" s="132"/>
      <c r="W1497" s="132"/>
      <c r="X1497" s="132"/>
      <c r="Y1497" s="134" t="s">
        <v>3592</v>
      </c>
    </row>
    <row r="1498" spans="1:25">
      <c r="A1498" s="116">
        <v>1498</v>
      </c>
      <c r="B1498" s="168">
        <v>43976</v>
      </c>
      <c r="C1498" s="118">
        <f t="shared" si="79"/>
        <v>5</v>
      </c>
      <c r="D1498" s="119" t="s">
        <v>37</v>
      </c>
      <c r="E1498" s="119" t="s">
        <v>3593</v>
      </c>
      <c r="F1498" s="211"/>
      <c r="G1498" s="119" t="s">
        <v>3594</v>
      </c>
      <c r="H1498" s="119"/>
      <c r="K1498" s="120"/>
      <c r="L1498" s="120" t="s">
        <v>32</v>
      </c>
      <c r="M1498" s="120" t="s">
        <v>33</v>
      </c>
      <c r="N1498" s="233">
        <v>43985</v>
      </c>
      <c r="O1498" s="232">
        <v>44004</v>
      </c>
      <c r="P1498" s="124">
        <f t="shared" si="80"/>
        <v>6</v>
      </c>
      <c r="Q1498" s="125">
        <v>1</v>
      </c>
      <c r="R1498" s="125">
        <f t="shared" ca="1" si="81"/>
        <v>674</v>
      </c>
      <c r="S1498" s="130"/>
      <c r="T1498" s="132"/>
      <c r="U1498" s="132"/>
      <c r="V1498" s="132"/>
      <c r="W1498" s="132"/>
      <c r="X1498" s="132"/>
      <c r="Y1498" s="116" t="s">
        <v>356</v>
      </c>
    </row>
    <row r="1499" spans="1:25">
      <c r="A1499" s="116">
        <v>1499</v>
      </c>
      <c r="B1499" s="168">
        <v>43976</v>
      </c>
      <c r="C1499" s="118">
        <f t="shared" si="79"/>
        <v>5</v>
      </c>
      <c r="D1499" s="119" t="s">
        <v>37</v>
      </c>
      <c r="E1499" s="119" t="s">
        <v>3595</v>
      </c>
      <c r="F1499" s="211"/>
      <c r="G1499" s="119" t="s">
        <v>3163</v>
      </c>
      <c r="H1499" s="119"/>
      <c r="K1499" s="120"/>
      <c r="L1499" s="120" t="s">
        <v>32</v>
      </c>
      <c r="M1499" s="120" t="s">
        <v>33</v>
      </c>
      <c r="N1499" s="233">
        <v>43985</v>
      </c>
      <c r="O1499" s="232">
        <v>44004</v>
      </c>
      <c r="P1499" s="124">
        <f t="shared" si="80"/>
        <v>6</v>
      </c>
      <c r="Q1499" s="125">
        <v>1</v>
      </c>
      <c r="R1499" s="125">
        <f t="shared" ca="1" si="81"/>
        <v>674</v>
      </c>
      <c r="S1499" s="130"/>
      <c r="T1499" s="132"/>
      <c r="U1499" s="132"/>
      <c r="V1499" s="132"/>
      <c r="W1499" s="132"/>
      <c r="X1499" s="132"/>
      <c r="Y1499" s="116" t="s">
        <v>356</v>
      </c>
    </row>
    <row r="1500" spans="1:25">
      <c r="A1500" s="116">
        <v>1500</v>
      </c>
      <c r="B1500" s="168">
        <v>43983</v>
      </c>
      <c r="C1500" s="118">
        <f t="shared" si="79"/>
        <v>6</v>
      </c>
      <c r="D1500" s="119" t="s">
        <v>37</v>
      </c>
      <c r="E1500" s="119" t="s">
        <v>3596</v>
      </c>
      <c r="F1500" s="211"/>
      <c r="G1500" s="119" t="s">
        <v>3165</v>
      </c>
      <c r="H1500" s="119"/>
      <c r="K1500" s="120"/>
      <c r="L1500" s="120" t="s">
        <v>32</v>
      </c>
      <c r="M1500" s="120" t="s">
        <v>33</v>
      </c>
      <c r="N1500" s="233">
        <v>43985</v>
      </c>
      <c r="O1500" s="232">
        <v>44004</v>
      </c>
      <c r="P1500" s="124">
        <f t="shared" si="80"/>
        <v>6</v>
      </c>
      <c r="Q1500" s="125">
        <v>1</v>
      </c>
      <c r="R1500" s="125">
        <f t="shared" ca="1" si="81"/>
        <v>674</v>
      </c>
      <c r="S1500" s="130"/>
      <c r="T1500" s="132"/>
      <c r="U1500" s="132"/>
      <c r="V1500" s="132"/>
      <c r="W1500" s="132"/>
      <c r="X1500" s="132"/>
      <c r="Y1500" s="116" t="s">
        <v>356</v>
      </c>
    </row>
    <row r="1501" spans="1:25">
      <c r="A1501" s="116">
        <v>1501</v>
      </c>
      <c r="B1501" s="168">
        <v>43983</v>
      </c>
      <c r="C1501" s="118">
        <f t="shared" si="79"/>
        <v>6</v>
      </c>
      <c r="D1501" s="119" t="s">
        <v>37</v>
      </c>
      <c r="E1501" s="119" t="s">
        <v>3597</v>
      </c>
      <c r="F1501" s="211"/>
      <c r="G1501" s="119" t="s">
        <v>3165</v>
      </c>
      <c r="H1501" s="119"/>
      <c r="K1501" s="120"/>
      <c r="L1501" s="120" t="s">
        <v>32</v>
      </c>
      <c r="M1501" s="120" t="s">
        <v>33</v>
      </c>
      <c r="N1501" s="233">
        <v>43985</v>
      </c>
      <c r="O1501" s="232">
        <v>44004</v>
      </c>
      <c r="P1501" s="124">
        <f t="shared" si="80"/>
        <v>6</v>
      </c>
      <c r="Q1501" s="125">
        <v>1</v>
      </c>
      <c r="R1501" s="125">
        <f t="shared" ca="1" si="81"/>
        <v>674</v>
      </c>
      <c r="S1501" s="130"/>
      <c r="T1501" s="132"/>
      <c r="U1501" s="132"/>
      <c r="V1501" s="132"/>
      <c r="W1501" s="132"/>
      <c r="X1501" s="132"/>
      <c r="Y1501" s="116" t="s">
        <v>356</v>
      </c>
    </row>
    <row r="1502" spans="1:25">
      <c r="A1502" s="116">
        <v>1502</v>
      </c>
      <c r="B1502" s="168">
        <v>43983</v>
      </c>
      <c r="C1502" s="118">
        <f t="shared" si="79"/>
        <v>6</v>
      </c>
      <c r="D1502" s="119" t="s">
        <v>37</v>
      </c>
      <c r="E1502" s="119" t="s">
        <v>3598</v>
      </c>
      <c r="F1502" s="211"/>
      <c r="G1502" s="119" t="s">
        <v>3165</v>
      </c>
      <c r="H1502" s="119"/>
      <c r="K1502" s="120"/>
      <c r="L1502" s="120" t="s">
        <v>32</v>
      </c>
      <c r="M1502" s="120" t="s">
        <v>33</v>
      </c>
      <c r="N1502" s="233">
        <v>43985</v>
      </c>
      <c r="O1502" s="232">
        <v>44004</v>
      </c>
      <c r="P1502" s="124">
        <f t="shared" si="80"/>
        <v>6</v>
      </c>
      <c r="Q1502" s="125">
        <v>1</v>
      </c>
      <c r="R1502" s="125">
        <f t="shared" ca="1" si="81"/>
        <v>674</v>
      </c>
      <c r="S1502" s="130"/>
      <c r="T1502" s="132"/>
      <c r="U1502" s="132"/>
      <c r="V1502" s="132"/>
      <c r="W1502" s="132"/>
      <c r="X1502" s="132"/>
      <c r="Y1502" s="116" t="s">
        <v>356</v>
      </c>
    </row>
    <row r="1503" spans="1:25">
      <c r="A1503" s="116">
        <v>1503</v>
      </c>
      <c r="B1503" s="168">
        <v>43983</v>
      </c>
      <c r="C1503" s="118">
        <f t="shared" si="79"/>
        <v>6</v>
      </c>
      <c r="D1503" s="119" t="s">
        <v>37</v>
      </c>
      <c r="E1503" s="119" t="s">
        <v>3599</v>
      </c>
      <c r="F1503" s="211"/>
      <c r="G1503" s="119" t="s">
        <v>3165</v>
      </c>
      <c r="H1503" s="119"/>
      <c r="K1503" s="120"/>
      <c r="L1503" s="120" t="s">
        <v>32</v>
      </c>
      <c r="M1503" s="130" t="s">
        <v>33</v>
      </c>
      <c r="N1503" s="233">
        <v>43985</v>
      </c>
      <c r="O1503" s="232">
        <v>44004</v>
      </c>
      <c r="P1503" s="124">
        <f t="shared" si="80"/>
        <v>6</v>
      </c>
      <c r="Q1503" s="125">
        <v>1</v>
      </c>
      <c r="R1503" s="125">
        <f t="shared" ca="1" si="81"/>
        <v>674</v>
      </c>
      <c r="S1503" s="130"/>
      <c r="T1503" s="132"/>
      <c r="U1503" s="132"/>
      <c r="V1503" s="132"/>
      <c r="W1503" s="132"/>
      <c r="X1503" s="132"/>
      <c r="Y1503" s="116" t="s">
        <v>356</v>
      </c>
    </row>
    <row r="1504" spans="1:25">
      <c r="A1504" s="116">
        <v>1504</v>
      </c>
      <c r="B1504" s="168">
        <v>43983</v>
      </c>
      <c r="C1504" s="118">
        <f t="shared" si="79"/>
        <v>6</v>
      </c>
      <c r="D1504" s="120" t="s">
        <v>37</v>
      </c>
      <c r="E1504" s="119" t="s">
        <v>3600</v>
      </c>
      <c r="F1504" s="211"/>
      <c r="G1504" s="119" t="s">
        <v>3165</v>
      </c>
      <c r="H1504" s="119"/>
      <c r="K1504" s="120"/>
      <c r="L1504" s="120" t="s">
        <v>32</v>
      </c>
      <c r="M1504" s="130" t="s">
        <v>33</v>
      </c>
      <c r="N1504" s="233">
        <v>43985</v>
      </c>
      <c r="O1504" s="232">
        <v>44004</v>
      </c>
      <c r="P1504" s="124">
        <f t="shared" si="80"/>
        <v>6</v>
      </c>
      <c r="Q1504" s="125">
        <v>1</v>
      </c>
      <c r="R1504" s="125">
        <f t="shared" ca="1" si="81"/>
        <v>674</v>
      </c>
      <c r="S1504" s="130" t="s">
        <v>34</v>
      </c>
      <c r="T1504" s="132"/>
      <c r="U1504" s="132"/>
      <c r="V1504" s="132"/>
      <c r="W1504" s="132"/>
      <c r="X1504" s="132"/>
      <c r="Y1504" s="134" t="s">
        <v>3601</v>
      </c>
    </row>
    <row r="1505" spans="1:25">
      <c r="A1505" s="116">
        <v>1505</v>
      </c>
      <c r="B1505" s="168">
        <v>43983</v>
      </c>
      <c r="C1505" s="118">
        <f t="shared" si="79"/>
        <v>6</v>
      </c>
      <c r="E1505" s="119" t="s">
        <v>3602</v>
      </c>
      <c r="F1505" s="211"/>
      <c r="G1505" s="119" t="s">
        <v>3603</v>
      </c>
      <c r="H1505" s="119"/>
      <c r="K1505" s="120"/>
      <c r="L1505" s="120" t="s">
        <v>32</v>
      </c>
      <c r="M1505" s="120" t="s">
        <v>33</v>
      </c>
      <c r="N1505" s="233">
        <v>43985</v>
      </c>
      <c r="O1505" s="232">
        <v>44004</v>
      </c>
      <c r="P1505" s="124">
        <f t="shared" si="80"/>
        <v>6</v>
      </c>
      <c r="Q1505" s="125">
        <v>1</v>
      </c>
      <c r="R1505" s="125">
        <f t="shared" ca="1" si="81"/>
        <v>674</v>
      </c>
      <c r="S1505" s="130" t="s">
        <v>34</v>
      </c>
      <c r="T1505" s="132">
        <v>44004</v>
      </c>
      <c r="U1505" s="132"/>
      <c r="V1505" s="132"/>
      <c r="W1505" s="132"/>
      <c r="X1505" s="132"/>
      <c r="Y1505" s="134" t="s">
        <v>3604</v>
      </c>
    </row>
    <row r="1506" spans="1:25">
      <c r="A1506" s="116">
        <v>1506</v>
      </c>
      <c r="B1506" s="168">
        <v>43983</v>
      </c>
      <c r="C1506" s="118">
        <f t="shared" si="79"/>
        <v>6</v>
      </c>
      <c r="D1506" s="120" t="s">
        <v>25</v>
      </c>
      <c r="E1506" s="119" t="s">
        <v>3605</v>
      </c>
      <c r="F1506" s="211" t="s">
        <v>3606</v>
      </c>
      <c r="G1506" s="119" t="s">
        <v>3603</v>
      </c>
      <c r="H1506" s="119" t="s">
        <v>71</v>
      </c>
      <c r="I1506" s="119" t="s">
        <v>42</v>
      </c>
      <c r="K1506" s="120"/>
      <c r="L1506" s="120" t="s">
        <v>32</v>
      </c>
      <c r="M1506" s="120" t="s">
        <v>33</v>
      </c>
      <c r="N1506" s="233">
        <v>43985</v>
      </c>
      <c r="O1506" s="232">
        <v>44004</v>
      </c>
      <c r="P1506" s="124">
        <f t="shared" si="80"/>
        <v>6</v>
      </c>
      <c r="Q1506" s="125">
        <v>1</v>
      </c>
      <c r="R1506" s="125">
        <f t="shared" ca="1" si="81"/>
        <v>674</v>
      </c>
      <c r="S1506" s="126" t="s">
        <v>44</v>
      </c>
      <c r="T1506" s="132"/>
      <c r="U1506" s="132"/>
      <c r="V1506" s="132"/>
      <c r="W1506" s="132"/>
      <c r="X1506" s="132"/>
      <c r="Y1506" s="134" t="s">
        <v>44</v>
      </c>
    </row>
    <row r="1507" spans="1:25">
      <c r="A1507" s="116">
        <v>1507</v>
      </c>
      <c r="B1507" s="168">
        <v>43983</v>
      </c>
      <c r="C1507" s="118">
        <f t="shared" si="79"/>
        <v>6</v>
      </c>
      <c r="D1507" s="120" t="s">
        <v>37</v>
      </c>
      <c r="E1507" s="119" t="s">
        <v>3607</v>
      </c>
      <c r="F1507" s="211"/>
      <c r="G1507" s="119" t="s">
        <v>3271</v>
      </c>
      <c r="H1507" s="119"/>
      <c r="K1507" s="120"/>
      <c r="L1507" s="120" t="s">
        <v>32</v>
      </c>
      <c r="M1507" s="130" t="s">
        <v>33</v>
      </c>
      <c r="N1507" s="233">
        <v>43985</v>
      </c>
      <c r="O1507" s="232">
        <v>44029</v>
      </c>
      <c r="P1507" s="124">
        <f t="shared" si="80"/>
        <v>7</v>
      </c>
      <c r="Q1507" s="125">
        <v>2</v>
      </c>
      <c r="R1507" s="125">
        <f t="shared" ca="1" si="81"/>
        <v>649</v>
      </c>
      <c r="S1507" s="130" t="s">
        <v>92</v>
      </c>
      <c r="T1507" s="132">
        <v>44032</v>
      </c>
      <c r="U1507" s="132"/>
      <c r="V1507" s="132"/>
      <c r="W1507" s="132"/>
      <c r="X1507" s="132"/>
      <c r="Y1507" s="134" t="s">
        <v>3608</v>
      </c>
    </row>
    <row r="1508" spans="1:25">
      <c r="A1508" s="116">
        <v>1508</v>
      </c>
      <c r="B1508" s="168">
        <v>43983</v>
      </c>
      <c r="C1508" s="118">
        <f t="shared" si="79"/>
        <v>6</v>
      </c>
      <c r="D1508" s="119" t="s">
        <v>37</v>
      </c>
      <c r="E1508" s="119" t="s">
        <v>3609</v>
      </c>
      <c r="F1508" s="211"/>
      <c r="G1508" s="119" t="s">
        <v>3271</v>
      </c>
      <c r="H1508" s="119"/>
      <c r="K1508" s="120"/>
      <c r="L1508" s="120" t="s">
        <v>32</v>
      </c>
      <c r="M1508" s="130" t="s">
        <v>33</v>
      </c>
      <c r="N1508" s="233">
        <v>43985</v>
      </c>
      <c r="O1508" s="232">
        <v>44004</v>
      </c>
      <c r="P1508" s="124">
        <f t="shared" si="80"/>
        <v>6</v>
      </c>
      <c r="Q1508" s="125">
        <v>1</v>
      </c>
      <c r="R1508" s="125">
        <f t="shared" ca="1" si="81"/>
        <v>674</v>
      </c>
      <c r="S1508" s="130"/>
      <c r="T1508" s="132"/>
      <c r="U1508" s="132"/>
      <c r="V1508" s="132"/>
      <c r="W1508" s="132"/>
      <c r="X1508" s="132"/>
      <c r="Y1508" s="116" t="s">
        <v>356</v>
      </c>
    </row>
    <row r="1509" spans="1:25">
      <c r="A1509" s="116">
        <v>1509</v>
      </c>
      <c r="B1509" s="168">
        <v>43983</v>
      </c>
      <c r="C1509" s="118">
        <f t="shared" si="79"/>
        <v>6</v>
      </c>
      <c r="D1509" s="120" t="s">
        <v>37</v>
      </c>
      <c r="E1509" s="119" t="s">
        <v>3610</v>
      </c>
      <c r="F1509" s="211"/>
      <c r="G1509" s="119" t="s">
        <v>1033</v>
      </c>
      <c r="H1509" s="119"/>
      <c r="I1509" s="119" t="s">
        <v>42</v>
      </c>
      <c r="K1509" s="120"/>
      <c r="L1509" s="120" t="s">
        <v>32</v>
      </c>
      <c r="M1509" s="120" t="s">
        <v>33</v>
      </c>
      <c r="N1509" s="233">
        <v>43985</v>
      </c>
      <c r="O1509" s="233"/>
      <c r="P1509" s="124">
        <f t="shared" si="80"/>
        <v>0</v>
      </c>
      <c r="Q1509" s="133"/>
      <c r="R1509" s="125"/>
      <c r="S1509" s="130"/>
      <c r="T1509" s="132"/>
      <c r="U1509" s="132"/>
      <c r="V1509" s="132"/>
      <c r="W1509" s="132"/>
      <c r="X1509" s="132"/>
      <c r="Y1509" s="134" t="s">
        <v>3576</v>
      </c>
    </row>
    <row r="1510" spans="1:25">
      <c r="A1510" s="116">
        <v>1510</v>
      </c>
      <c r="B1510" s="168">
        <v>43983</v>
      </c>
      <c r="C1510" s="118">
        <f t="shared" si="79"/>
        <v>6</v>
      </c>
      <c r="D1510" s="119" t="s">
        <v>37</v>
      </c>
      <c r="E1510" s="119" t="s">
        <v>3611</v>
      </c>
      <c r="F1510" s="211"/>
      <c r="G1510" s="119" t="s">
        <v>3491</v>
      </c>
      <c r="H1510" s="119"/>
      <c r="K1510" s="120"/>
      <c r="L1510" s="120" t="s">
        <v>32</v>
      </c>
      <c r="M1510" s="120" t="s">
        <v>33</v>
      </c>
      <c r="N1510" s="233">
        <v>43985</v>
      </c>
      <c r="O1510" s="232">
        <v>44004</v>
      </c>
      <c r="P1510" s="124">
        <f t="shared" si="80"/>
        <v>6</v>
      </c>
      <c r="Q1510" s="125">
        <v>1</v>
      </c>
      <c r="R1510" s="125">
        <f t="shared" ref="R1510:R1529" ca="1" si="82">TODAY()-O1510</f>
        <v>674</v>
      </c>
      <c r="S1510" s="130"/>
      <c r="T1510" s="132"/>
      <c r="U1510" s="132"/>
      <c r="V1510" s="132"/>
      <c r="W1510" s="132"/>
      <c r="X1510" s="132"/>
      <c r="Y1510" s="116" t="s">
        <v>356</v>
      </c>
    </row>
    <row r="1511" spans="1:25">
      <c r="A1511" s="116">
        <v>1511</v>
      </c>
      <c r="B1511" s="168">
        <v>43983</v>
      </c>
      <c r="C1511" s="118">
        <f t="shared" si="79"/>
        <v>6</v>
      </c>
      <c r="D1511" s="119" t="s">
        <v>37</v>
      </c>
      <c r="E1511" s="119" t="s">
        <v>3612</v>
      </c>
      <c r="F1511" s="211"/>
      <c r="G1511" s="119" t="s">
        <v>3613</v>
      </c>
      <c r="H1511" s="119"/>
      <c r="K1511" s="120"/>
      <c r="L1511" s="120" t="s">
        <v>32</v>
      </c>
      <c r="M1511" s="120" t="s">
        <v>33</v>
      </c>
      <c r="N1511" s="233">
        <v>43985</v>
      </c>
      <c r="O1511" s="232">
        <v>44004</v>
      </c>
      <c r="P1511" s="124">
        <f t="shared" si="80"/>
        <v>6</v>
      </c>
      <c r="Q1511" s="125">
        <v>1</v>
      </c>
      <c r="R1511" s="125">
        <f t="shared" ca="1" si="82"/>
        <v>674</v>
      </c>
      <c r="S1511" s="130"/>
      <c r="T1511" s="132"/>
      <c r="U1511" s="132"/>
      <c r="V1511" s="132"/>
      <c r="W1511" s="132"/>
      <c r="X1511" s="132"/>
      <c r="Y1511" s="116" t="s">
        <v>356</v>
      </c>
    </row>
    <row r="1512" spans="1:25">
      <c r="A1512" s="116">
        <v>1512</v>
      </c>
      <c r="B1512" s="166">
        <v>43850</v>
      </c>
      <c r="C1512" s="118">
        <f t="shared" si="79"/>
        <v>1</v>
      </c>
      <c r="D1512" s="119" t="s">
        <v>37</v>
      </c>
      <c r="E1512" s="119" t="s">
        <v>3614</v>
      </c>
      <c r="F1512" s="211" t="s">
        <v>3615</v>
      </c>
      <c r="G1512" s="119" t="s">
        <v>2917</v>
      </c>
      <c r="H1512" s="119" t="s">
        <v>41</v>
      </c>
      <c r="K1512" s="120"/>
      <c r="L1512" s="120" t="s">
        <v>32</v>
      </c>
      <c r="M1512" s="120" t="s">
        <v>33</v>
      </c>
      <c r="N1512" s="232">
        <v>43872</v>
      </c>
      <c r="O1512" s="232">
        <v>44012</v>
      </c>
      <c r="P1512" s="124">
        <f t="shared" si="80"/>
        <v>6</v>
      </c>
      <c r="Q1512" s="127">
        <v>3</v>
      </c>
      <c r="R1512" s="125">
        <f t="shared" ca="1" si="82"/>
        <v>666</v>
      </c>
      <c r="S1512" s="119"/>
      <c r="T1512" s="122"/>
      <c r="U1512" s="122"/>
      <c r="V1512" s="122"/>
      <c r="W1512" s="122"/>
      <c r="X1512" s="122"/>
      <c r="Y1512" s="116" t="s">
        <v>356</v>
      </c>
    </row>
    <row r="1513" spans="1:25">
      <c r="A1513" s="116">
        <v>1513</v>
      </c>
      <c r="B1513" s="166">
        <v>43857</v>
      </c>
      <c r="C1513" s="118">
        <f t="shared" si="79"/>
        <v>1</v>
      </c>
      <c r="D1513" s="120" t="s">
        <v>252</v>
      </c>
      <c r="E1513" s="119" t="s">
        <v>3616</v>
      </c>
      <c r="F1513" s="211" t="s">
        <v>3617</v>
      </c>
      <c r="G1513" s="119" t="s">
        <v>2917</v>
      </c>
      <c r="H1513" s="119" t="s">
        <v>41</v>
      </c>
      <c r="I1513" s="119" t="s">
        <v>63</v>
      </c>
      <c r="J1513" s="121" t="s">
        <v>2581</v>
      </c>
      <c r="K1513" s="120"/>
      <c r="L1513" s="120" t="s">
        <v>32</v>
      </c>
      <c r="M1513" s="120" t="s">
        <v>33</v>
      </c>
      <c r="N1513" s="232">
        <v>43871</v>
      </c>
      <c r="O1513" s="232">
        <v>44263</v>
      </c>
      <c r="P1513" s="124">
        <f t="shared" si="80"/>
        <v>3</v>
      </c>
      <c r="Q1513" s="127">
        <v>3</v>
      </c>
      <c r="R1513" s="125">
        <f t="shared" ca="1" si="82"/>
        <v>415</v>
      </c>
      <c r="S1513" s="119" t="s">
        <v>55</v>
      </c>
      <c r="T1513" s="122"/>
      <c r="U1513" s="122"/>
      <c r="V1513" s="122"/>
      <c r="W1513" s="122"/>
      <c r="X1513" s="122"/>
      <c r="Y1513" s="127" t="s">
        <v>1211</v>
      </c>
    </row>
    <row r="1514" spans="1:25">
      <c r="A1514" s="116">
        <v>1514</v>
      </c>
      <c r="B1514" s="166">
        <v>43857</v>
      </c>
      <c r="C1514" s="118">
        <f t="shared" si="79"/>
        <v>1</v>
      </c>
      <c r="D1514" s="120" t="s">
        <v>37</v>
      </c>
      <c r="E1514" s="119" t="s">
        <v>3618</v>
      </c>
      <c r="F1514" s="211"/>
      <c r="G1514" s="119" t="s">
        <v>603</v>
      </c>
      <c r="H1514" s="119"/>
      <c r="K1514" s="120"/>
      <c r="L1514" s="120" t="s">
        <v>32</v>
      </c>
      <c r="M1514" s="130" t="s">
        <v>33</v>
      </c>
      <c r="N1514" s="232">
        <v>43971</v>
      </c>
      <c r="O1514" s="232">
        <v>44012</v>
      </c>
      <c r="P1514" s="124">
        <f t="shared" si="80"/>
        <v>6</v>
      </c>
      <c r="Q1514" s="127">
        <v>2</v>
      </c>
      <c r="R1514" s="125">
        <f t="shared" ca="1" si="82"/>
        <v>666</v>
      </c>
      <c r="S1514" s="119" t="s">
        <v>92</v>
      </c>
      <c r="T1514" s="122">
        <v>44015</v>
      </c>
      <c r="U1514" s="122"/>
      <c r="V1514" s="122"/>
      <c r="W1514" s="122"/>
      <c r="X1514" s="122"/>
      <c r="Y1514" s="127" t="s">
        <v>2190</v>
      </c>
    </row>
    <row r="1515" spans="1:25">
      <c r="A1515" s="116">
        <v>1515</v>
      </c>
      <c r="B1515" s="166">
        <v>43857</v>
      </c>
      <c r="C1515" s="118">
        <f t="shared" si="79"/>
        <v>1</v>
      </c>
      <c r="D1515" s="120" t="s">
        <v>37</v>
      </c>
      <c r="E1515" s="119" t="s">
        <v>3619</v>
      </c>
      <c r="F1515" s="211"/>
      <c r="G1515" s="119" t="s">
        <v>1129</v>
      </c>
      <c r="H1515" s="119"/>
      <c r="K1515" s="120"/>
      <c r="L1515" s="120" t="s">
        <v>32</v>
      </c>
      <c r="M1515" s="120" t="s">
        <v>33</v>
      </c>
      <c r="N1515" s="232">
        <v>43899</v>
      </c>
      <c r="O1515" s="232">
        <v>44012</v>
      </c>
      <c r="P1515" s="124">
        <f t="shared" si="80"/>
        <v>6</v>
      </c>
      <c r="Q1515" s="127">
        <v>2</v>
      </c>
      <c r="R1515" s="125">
        <f t="shared" ca="1" si="82"/>
        <v>666</v>
      </c>
      <c r="S1515" s="119" t="s">
        <v>92</v>
      </c>
      <c r="T1515" s="122">
        <v>44013</v>
      </c>
      <c r="U1515" s="122"/>
      <c r="V1515" s="122"/>
      <c r="W1515" s="122"/>
      <c r="X1515" s="122"/>
      <c r="Y1515" s="127" t="s">
        <v>2190</v>
      </c>
    </row>
    <row r="1516" spans="1:25">
      <c r="A1516" s="116">
        <v>1516</v>
      </c>
      <c r="B1516" s="164">
        <v>43857</v>
      </c>
      <c r="C1516" s="118">
        <f t="shared" si="79"/>
        <v>1</v>
      </c>
      <c r="D1516" s="119" t="s">
        <v>37</v>
      </c>
      <c r="E1516" s="119" t="s">
        <v>3620</v>
      </c>
      <c r="F1516" s="211"/>
      <c r="G1516" s="119" t="s">
        <v>381</v>
      </c>
      <c r="H1516" s="119"/>
      <c r="K1516" s="120"/>
      <c r="L1516" s="120" t="s">
        <v>32</v>
      </c>
      <c r="M1516" s="130" t="s">
        <v>33</v>
      </c>
      <c r="N1516" s="232">
        <v>43885</v>
      </c>
      <c r="O1516" s="232">
        <v>44012</v>
      </c>
      <c r="P1516" s="124">
        <f t="shared" si="80"/>
        <v>6</v>
      </c>
      <c r="Q1516" s="127">
        <v>3</v>
      </c>
      <c r="R1516" s="125">
        <f t="shared" ca="1" si="82"/>
        <v>666</v>
      </c>
      <c r="S1516" s="119"/>
      <c r="T1516" s="122"/>
      <c r="U1516" s="122"/>
      <c r="V1516" s="122"/>
      <c r="W1516" s="122"/>
      <c r="X1516" s="122"/>
      <c r="Y1516" s="116" t="s">
        <v>356</v>
      </c>
    </row>
    <row r="1517" spans="1:25">
      <c r="A1517" s="116">
        <v>1517</v>
      </c>
      <c r="B1517" s="164">
        <v>43857</v>
      </c>
      <c r="C1517" s="118">
        <f t="shared" si="79"/>
        <v>1</v>
      </c>
      <c r="D1517" s="119" t="s">
        <v>37</v>
      </c>
      <c r="E1517" s="119" t="s">
        <v>3621</v>
      </c>
      <c r="F1517" s="211"/>
      <c r="G1517" s="119" t="s">
        <v>381</v>
      </c>
      <c r="H1517" s="119"/>
      <c r="K1517" s="120"/>
      <c r="L1517" s="120" t="s">
        <v>32</v>
      </c>
      <c r="M1517" s="120" t="s">
        <v>33</v>
      </c>
      <c r="N1517" s="232">
        <v>43893</v>
      </c>
      <c r="O1517" s="232">
        <v>44012</v>
      </c>
      <c r="P1517" s="124">
        <f t="shared" si="80"/>
        <v>6</v>
      </c>
      <c r="Q1517" s="127">
        <v>2</v>
      </c>
      <c r="R1517" s="125">
        <f t="shared" ca="1" si="82"/>
        <v>666</v>
      </c>
      <c r="S1517" s="119"/>
      <c r="T1517" s="122"/>
      <c r="U1517" s="122"/>
      <c r="V1517" s="122"/>
      <c r="W1517" s="122"/>
      <c r="X1517" s="122"/>
      <c r="Y1517" s="116" t="s">
        <v>356</v>
      </c>
    </row>
    <row r="1518" spans="1:25" ht="27.6">
      <c r="A1518" s="116">
        <v>1518</v>
      </c>
      <c r="B1518" s="164">
        <v>43857</v>
      </c>
      <c r="C1518" s="118">
        <f t="shared" si="79"/>
        <v>1</v>
      </c>
      <c r="D1518" s="120" t="s">
        <v>252</v>
      </c>
      <c r="E1518" s="119" t="s">
        <v>3622</v>
      </c>
      <c r="F1518" s="211" t="s">
        <v>3623</v>
      </c>
      <c r="G1518" s="119" t="s">
        <v>2989</v>
      </c>
      <c r="H1518" s="119" t="s">
        <v>41</v>
      </c>
      <c r="I1518" s="119" t="s">
        <v>63</v>
      </c>
      <c r="J1518" s="121" t="s">
        <v>2581</v>
      </c>
      <c r="K1518" s="120"/>
      <c r="L1518" s="120" t="s">
        <v>32</v>
      </c>
      <c r="M1518" s="120" t="s">
        <v>33</v>
      </c>
      <c r="N1518" s="232">
        <v>43875</v>
      </c>
      <c r="O1518" s="232">
        <v>44263</v>
      </c>
      <c r="P1518" s="124">
        <f t="shared" si="80"/>
        <v>3</v>
      </c>
      <c r="Q1518" s="127">
        <v>4</v>
      </c>
      <c r="R1518" s="125">
        <f t="shared" ca="1" si="82"/>
        <v>415</v>
      </c>
      <c r="S1518" s="119" t="s">
        <v>55</v>
      </c>
      <c r="T1518" s="122"/>
      <c r="U1518" s="122"/>
      <c r="V1518" s="122"/>
      <c r="W1518" s="122"/>
      <c r="X1518" s="122"/>
      <c r="Y1518" s="127" t="s">
        <v>1211</v>
      </c>
    </row>
    <row r="1519" spans="1:25">
      <c r="A1519" s="116">
        <v>1519</v>
      </c>
      <c r="B1519" s="164">
        <v>43857</v>
      </c>
      <c r="C1519" s="118">
        <f t="shared" si="79"/>
        <v>1</v>
      </c>
      <c r="D1519" s="120" t="s">
        <v>252</v>
      </c>
      <c r="E1519" s="119" t="s">
        <v>3624</v>
      </c>
      <c r="F1519" s="211" t="s">
        <v>3625</v>
      </c>
      <c r="G1519" s="119" t="s">
        <v>3626</v>
      </c>
      <c r="H1519" s="119" t="s">
        <v>53</v>
      </c>
      <c r="I1519" s="119" t="s">
        <v>63</v>
      </c>
      <c r="J1519" s="121" t="s">
        <v>2581</v>
      </c>
      <c r="K1519" s="120"/>
      <c r="L1519" s="120" t="s">
        <v>32</v>
      </c>
      <c r="M1519" s="120" t="s">
        <v>33</v>
      </c>
      <c r="N1519" s="232">
        <v>43880</v>
      </c>
      <c r="O1519" s="232">
        <v>44389</v>
      </c>
      <c r="P1519" s="124">
        <f t="shared" si="80"/>
        <v>7</v>
      </c>
      <c r="Q1519" s="127">
        <v>4</v>
      </c>
      <c r="R1519" s="125">
        <f t="shared" ca="1" si="82"/>
        <v>289</v>
      </c>
      <c r="S1519" s="119" t="s">
        <v>55</v>
      </c>
      <c r="T1519" s="122"/>
      <c r="U1519" s="122"/>
      <c r="V1519" s="122"/>
      <c r="W1519" s="122"/>
      <c r="X1519" s="122"/>
      <c r="Y1519" s="127" t="s">
        <v>1211</v>
      </c>
    </row>
    <row r="1520" spans="1:25">
      <c r="A1520" s="116">
        <v>1520</v>
      </c>
      <c r="B1520" s="164">
        <v>43857</v>
      </c>
      <c r="C1520" s="118">
        <f t="shared" si="79"/>
        <v>1</v>
      </c>
      <c r="D1520" s="119" t="s">
        <v>37</v>
      </c>
      <c r="E1520" s="119" t="s">
        <v>3627</v>
      </c>
      <c r="F1520" s="211"/>
      <c r="G1520" s="119" t="s">
        <v>3055</v>
      </c>
      <c r="H1520" s="119"/>
      <c r="K1520" s="120"/>
      <c r="L1520" s="120" t="s">
        <v>32</v>
      </c>
      <c r="M1520" s="130" t="s">
        <v>33</v>
      </c>
      <c r="N1520" s="232">
        <v>43871</v>
      </c>
      <c r="O1520" s="232">
        <v>44012</v>
      </c>
      <c r="P1520" s="124">
        <f t="shared" si="80"/>
        <v>6</v>
      </c>
      <c r="Q1520" s="127">
        <v>3</v>
      </c>
      <c r="R1520" s="125">
        <f t="shared" ca="1" si="82"/>
        <v>666</v>
      </c>
      <c r="S1520" s="119"/>
      <c r="T1520" s="122"/>
      <c r="U1520" s="122"/>
      <c r="V1520" s="122"/>
      <c r="W1520" s="122"/>
      <c r="X1520" s="122"/>
      <c r="Y1520" s="116" t="s">
        <v>356</v>
      </c>
    </row>
    <row r="1521" spans="1:25">
      <c r="A1521" s="116">
        <v>1521</v>
      </c>
      <c r="B1521" s="166">
        <v>43864</v>
      </c>
      <c r="C1521" s="118">
        <f t="shared" si="79"/>
        <v>2</v>
      </c>
      <c r="D1521" s="119" t="s">
        <v>37</v>
      </c>
      <c r="E1521" s="119" t="s">
        <v>3628</v>
      </c>
      <c r="F1521" s="211"/>
      <c r="G1521" s="119" t="s">
        <v>834</v>
      </c>
      <c r="H1521" s="119"/>
      <c r="K1521" s="120"/>
      <c r="L1521" s="120" t="s">
        <v>32</v>
      </c>
      <c r="M1521" s="130" t="s">
        <v>33</v>
      </c>
      <c r="N1521" s="232">
        <v>43872</v>
      </c>
      <c r="O1521" s="232">
        <v>44012</v>
      </c>
      <c r="P1521" s="124">
        <f t="shared" si="80"/>
        <v>6</v>
      </c>
      <c r="Q1521" s="127">
        <v>2</v>
      </c>
      <c r="R1521" s="125">
        <f t="shared" ca="1" si="82"/>
        <v>666</v>
      </c>
      <c r="S1521" s="119"/>
      <c r="T1521" s="122"/>
      <c r="U1521" s="122"/>
      <c r="V1521" s="122"/>
      <c r="W1521" s="122"/>
      <c r="X1521" s="122"/>
      <c r="Y1521" s="116" t="s">
        <v>356</v>
      </c>
    </row>
    <row r="1522" spans="1:25">
      <c r="A1522" s="116">
        <v>1522</v>
      </c>
      <c r="B1522" s="166">
        <v>43864</v>
      </c>
      <c r="C1522" s="118">
        <f t="shared" si="79"/>
        <v>2</v>
      </c>
      <c r="D1522" s="119" t="s">
        <v>37</v>
      </c>
      <c r="E1522" s="119" t="s">
        <v>3629</v>
      </c>
      <c r="F1522" s="211"/>
      <c r="G1522" s="119" t="s">
        <v>834</v>
      </c>
      <c r="H1522" s="119"/>
      <c r="K1522" s="120"/>
      <c r="L1522" s="120" t="s">
        <v>32</v>
      </c>
      <c r="M1522" s="120" t="s">
        <v>33</v>
      </c>
      <c r="N1522" s="232">
        <v>43866</v>
      </c>
      <c r="O1522" s="232">
        <v>44012</v>
      </c>
      <c r="P1522" s="124">
        <f t="shared" si="80"/>
        <v>6</v>
      </c>
      <c r="Q1522" s="127">
        <v>2</v>
      </c>
      <c r="R1522" s="125">
        <f t="shared" ca="1" si="82"/>
        <v>666</v>
      </c>
      <c r="S1522" s="119"/>
      <c r="T1522" s="122"/>
      <c r="U1522" s="122"/>
      <c r="V1522" s="122"/>
      <c r="W1522" s="122"/>
      <c r="X1522" s="122"/>
      <c r="Y1522" s="116" t="s">
        <v>356</v>
      </c>
    </row>
    <row r="1523" spans="1:25">
      <c r="A1523" s="116">
        <v>1523</v>
      </c>
      <c r="B1523" s="166">
        <v>43864</v>
      </c>
      <c r="C1523" s="118">
        <f t="shared" si="79"/>
        <v>2</v>
      </c>
      <c r="D1523" s="119" t="s">
        <v>37</v>
      </c>
      <c r="E1523" s="119" t="s">
        <v>3630</v>
      </c>
      <c r="F1523" s="211"/>
      <c r="G1523" s="119" t="s">
        <v>226</v>
      </c>
      <c r="H1523" s="119"/>
      <c r="K1523" s="120"/>
      <c r="L1523" s="120" t="s">
        <v>32</v>
      </c>
      <c r="M1523" s="130" t="s">
        <v>33</v>
      </c>
      <c r="N1523" s="232">
        <v>43899</v>
      </c>
      <c r="O1523" s="232">
        <v>44012</v>
      </c>
      <c r="P1523" s="124">
        <f t="shared" si="80"/>
        <v>6</v>
      </c>
      <c r="Q1523" s="127">
        <v>2</v>
      </c>
      <c r="R1523" s="125">
        <f t="shared" ca="1" si="82"/>
        <v>666</v>
      </c>
      <c r="S1523" s="119"/>
      <c r="T1523" s="122"/>
      <c r="U1523" s="122"/>
      <c r="V1523" s="122"/>
      <c r="W1523" s="122"/>
      <c r="X1523" s="122"/>
      <c r="Y1523" s="116" t="s">
        <v>356</v>
      </c>
    </row>
    <row r="1524" spans="1:25">
      <c r="A1524" s="116">
        <v>1524</v>
      </c>
      <c r="B1524" s="166">
        <v>43864</v>
      </c>
      <c r="C1524" s="118">
        <f t="shared" si="79"/>
        <v>2</v>
      </c>
      <c r="D1524" s="119" t="s">
        <v>37</v>
      </c>
      <c r="E1524" s="119" t="s">
        <v>3631</v>
      </c>
      <c r="F1524" s="211"/>
      <c r="G1524" s="119" t="s">
        <v>226</v>
      </c>
      <c r="H1524" s="119"/>
      <c r="K1524" s="120"/>
      <c r="L1524" s="120" t="s">
        <v>32</v>
      </c>
      <c r="M1524" s="120" t="s">
        <v>33</v>
      </c>
      <c r="N1524" s="232">
        <v>43867</v>
      </c>
      <c r="O1524" s="232">
        <v>44012</v>
      </c>
      <c r="P1524" s="124">
        <f t="shared" si="80"/>
        <v>6</v>
      </c>
      <c r="Q1524" s="127">
        <v>2</v>
      </c>
      <c r="R1524" s="125">
        <f t="shared" ca="1" si="82"/>
        <v>666</v>
      </c>
      <c r="S1524" s="119"/>
      <c r="T1524" s="122"/>
      <c r="U1524" s="122"/>
      <c r="V1524" s="122"/>
      <c r="W1524" s="122"/>
      <c r="X1524" s="122"/>
      <c r="Y1524" s="116" t="s">
        <v>356</v>
      </c>
    </row>
    <row r="1525" spans="1:25">
      <c r="A1525" s="116">
        <v>1525</v>
      </c>
      <c r="B1525" s="166">
        <v>43864</v>
      </c>
      <c r="C1525" s="118">
        <f t="shared" si="79"/>
        <v>2</v>
      </c>
      <c r="D1525" s="119" t="s">
        <v>37</v>
      </c>
      <c r="E1525" s="119" t="s">
        <v>3632</v>
      </c>
      <c r="F1525" s="211"/>
      <c r="G1525" s="119" t="s">
        <v>2989</v>
      </c>
      <c r="H1525" s="119"/>
      <c r="K1525" s="120"/>
      <c r="L1525" s="120" t="s">
        <v>32</v>
      </c>
      <c r="M1525" s="130" t="s">
        <v>33</v>
      </c>
      <c r="N1525" s="232">
        <v>43866</v>
      </c>
      <c r="O1525" s="232">
        <v>44012</v>
      </c>
      <c r="P1525" s="124">
        <f t="shared" si="80"/>
        <v>6</v>
      </c>
      <c r="Q1525" s="127">
        <v>3</v>
      </c>
      <c r="R1525" s="125">
        <f t="shared" ca="1" si="82"/>
        <v>666</v>
      </c>
      <c r="S1525" s="119"/>
      <c r="T1525" s="122"/>
      <c r="U1525" s="122"/>
      <c r="V1525" s="122"/>
      <c r="W1525" s="122"/>
      <c r="X1525" s="122"/>
      <c r="Y1525" s="116" t="s">
        <v>356</v>
      </c>
    </row>
    <row r="1526" spans="1:25">
      <c r="A1526" s="116">
        <v>1526</v>
      </c>
      <c r="B1526" s="166">
        <v>43864</v>
      </c>
      <c r="C1526" s="118">
        <f t="shared" si="79"/>
        <v>2</v>
      </c>
      <c r="D1526" s="120" t="s">
        <v>37</v>
      </c>
      <c r="E1526" s="119" t="s">
        <v>3633</v>
      </c>
      <c r="F1526" s="211"/>
      <c r="G1526" s="119" t="s">
        <v>3634</v>
      </c>
      <c r="H1526" s="119"/>
      <c r="K1526" s="120"/>
      <c r="L1526" s="120" t="s">
        <v>32</v>
      </c>
      <c r="M1526" s="120" t="s">
        <v>33</v>
      </c>
      <c r="N1526" s="232">
        <v>43866</v>
      </c>
      <c r="O1526" s="232">
        <v>44012</v>
      </c>
      <c r="P1526" s="124">
        <f t="shared" si="80"/>
        <v>6</v>
      </c>
      <c r="Q1526" s="127">
        <v>3</v>
      </c>
      <c r="R1526" s="125">
        <f t="shared" ca="1" si="82"/>
        <v>666</v>
      </c>
      <c r="S1526" s="119" t="s">
        <v>92</v>
      </c>
      <c r="T1526" s="122">
        <v>44013</v>
      </c>
      <c r="U1526" s="122"/>
      <c r="V1526" s="122"/>
      <c r="W1526" s="122"/>
      <c r="X1526" s="122"/>
      <c r="Y1526" s="127" t="s">
        <v>2190</v>
      </c>
    </row>
    <row r="1527" spans="1:25">
      <c r="A1527" s="116">
        <v>1527</v>
      </c>
      <c r="B1527" s="166">
        <v>43864</v>
      </c>
      <c r="C1527" s="118">
        <f t="shared" si="79"/>
        <v>2</v>
      </c>
      <c r="D1527" s="119" t="s">
        <v>37</v>
      </c>
      <c r="E1527" s="119" t="s">
        <v>3635</v>
      </c>
      <c r="F1527" s="211"/>
      <c r="G1527" s="119" t="s">
        <v>3636</v>
      </c>
      <c r="H1527" s="119"/>
      <c r="K1527" s="120"/>
      <c r="L1527" s="120" t="s">
        <v>32</v>
      </c>
      <c r="M1527" s="130" t="s">
        <v>33</v>
      </c>
      <c r="N1527" s="232">
        <v>43866</v>
      </c>
      <c r="O1527" s="232">
        <v>44012</v>
      </c>
      <c r="P1527" s="124">
        <f t="shared" si="80"/>
        <v>6</v>
      </c>
      <c r="Q1527" s="127">
        <v>2</v>
      </c>
      <c r="R1527" s="125">
        <f t="shared" ca="1" si="82"/>
        <v>666</v>
      </c>
      <c r="S1527" s="119"/>
      <c r="T1527" s="122"/>
      <c r="U1527" s="122"/>
      <c r="V1527" s="122"/>
      <c r="W1527" s="122"/>
      <c r="X1527" s="122"/>
      <c r="Y1527" s="116" t="s">
        <v>356</v>
      </c>
    </row>
    <row r="1528" spans="1:25">
      <c r="A1528" s="116">
        <v>1528</v>
      </c>
      <c r="B1528" s="166">
        <v>43869</v>
      </c>
      <c r="C1528" s="118">
        <f t="shared" si="79"/>
        <v>2</v>
      </c>
      <c r="D1528" s="119" t="s">
        <v>37</v>
      </c>
      <c r="E1528" s="119" t="s">
        <v>3637</v>
      </c>
      <c r="F1528" s="211"/>
      <c r="G1528" s="119" t="s">
        <v>3638</v>
      </c>
      <c r="H1528" s="119"/>
      <c r="K1528" s="120"/>
      <c r="L1528" s="120" t="s">
        <v>32</v>
      </c>
      <c r="M1528" s="130" t="s">
        <v>33</v>
      </c>
      <c r="N1528" s="232">
        <v>43871</v>
      </c>
      <c r="O1528" s="232">
        <v>44012</v>
      </c>
      <c r="P1528" s="124">
        <f t="shared" si="80"/>
        <v>6</v>
      </c>
      <c r="Q1528" s="127">
        <v>2</v>
      </c>
      <c r="R1528" s="125">
        <f t="shared" ca="1" si="82"/>
        <v>666</v>
      </c>
      <c r="S1528" s="119"/>
      <c r="T1528" s="122"/>
      <c r="U1528" s="122"/>
      <c r="V1528" s="122"/>
      <c r="W1528" s="122"/>
      <c r="X1528" s="122"/>
      <c r="Y1528" s="116" t="s">
        <v>356</v>
      </c>
    </row>
    <row r="1529" spans="1:25">
      <c r="A1529" s="116">
        <v>1529</v>
      </c>
      <c r="B1529" s="166">
        <v>43869</v>
      </c>
      <c r="C1529" s="118">
        <f t="shared" si="79"/>
        <v>2</v>
      </c>
      <c r="D1529" s="120" t="s">
        <v>252</v>
      </c>
      <c r="E1529" s="119" t="s">
        <v>3639</v>
      </c>
      <c r="F1529" s="211" t="s">
        <v>3640</v>
      </c>
      <c r="G1529" s="119" t="s">
        <v>3641</v>
      </c>
      <c r="H1529" s="119" t="s">
        <v>53</v>
      </c>
      <c r="I1529" s="119" t="s">
        <v>42</v>
      </c>
      <c r="K1529" s="120"/>
      <c r="L1529" s="120" t="s">
        <v>32</v>
      </c>
      <c r="M1529" s="120" t="s">
        <v>33</v>
      </c>
      <c r="N1529" s="232">
        <v>43878</v>
      </c>
      <c r="O1529" s="232">
        <v>44389</v>
      </c>
      <c r="P1529" s="124">
        <f t="shared" si="80"/>
        <v>7</v>
      </c>
      <c r="Q1529" s="127">
        <v>3</v>
      </c>
      <c r="R1529" s="125">
        <f t="shared" ca="1" si="82"/>
        <v>289</v>
      </c>
      <c r="S1529" s="119" t="s">
        <v>55</v>
      </c>
      <c r="T1529" s="122"/>
      <c r="U1529" s="122"/>
      <c r="V1529" s="122"/>
      <c r="W1529" s="122"/>
      <c r="X1529" s="122"/>
      <c r="Y1529" s="127" t="s">
        <v>1211</v>
      </c>
    </row>
    <row r="1530" spans="1:25" ht="14.4">
      <c r="A1530" s="116">
        <v>1530</v>
      </c>
      <c r="B1530" s="166">
        <v>43869</v>
      </c>
      <c r="C1530" s="118">
        <f t="shared" si="79"/>
        <v>2</v>
      </c>
      <c r="D1530" s="120" t="s">
        <v>37</v>
      </c>
      <c r="E1530" s="119" t="s">
        <v>3642</v>
      </c>
      <c r="F1530" s="211"/>
      <c r="G1530" s="119" t="s">
        <v>250</v>
      </c>
      <c r="H1530" s="119"/>
      <c r="K1530" s="120"/>
      <c r="L1530" s="120" t="s">
        <v>32</v>
      </c>
      <c r="M1530" s="130" t="s">
        <v>33</v>
      </c>
      <c r="N1530" s="232">
        <v>43882</v>
      </c>
      <c r="O1530" s="232"/>
      <c r="P1530" s="124">
        <f t="shared" si="80"/>
        <v>0</v>
      </c>
      <c r="Q1530" s="125"/>
      <c r="R1530" s="125"/>
      <c r="S1530" s="119" t="s">
        <v>237</v>
      </c>
      <c r="T1530" s="122">
        <v>43882</v>
      </c>
      <c r="U1530" t="s">
        <v>3643</v>
      </c>
      <c r="V1530" s="174"/>
      <c r="W1530" s="174"/>
      <c r="X1530" s="174"/>
      <c r="Y1530" s="127" t="s">
        <v>3644</v>
      </c>
    </row>
    <row r="1531" spans="1:25" ht="14.4">
      <c r="A1531" s="116">
        <v>1531</v>
      </c>
      <c r="B1531" s="166">
        <v>43869</v>
      </c>
      <c r="C1531" s="118">
        <f t="shared" si="79"/>
        <v>2</v>
      </c>
      <c r="D1531" s="120" t="s">
        <v>37</v>
      </c>
      <c r="E1531" s="119" t="s">
        <v>3645</v>
      </c>
      <c r="F1531" s="211"/>
      <c r="G1531" s="119" t="s">
        <v>214</v>
      </c>
      <c r="H1531" s="119"/>
      <c r="K1531" s="120"/>
      <c r="L1531" s="120" t="s">
        <v>32</v>
      </c>
      <c r="M1531" s="120" t="s">
        <v>33</v>
      </c>
      <c r="N1531" s="232">
        <v>43871</v>
      </c>
      <c r="O1531" s="232"/>
      <c r="P1531" s="124">
        <f t="shared" si="80"/>
        <v>0</v>
      </c>
      <c r="Q1531" s="125"/>
      <c r="R1531" s="125"/>
      <c r="S1531" s="119" t="s">
        <v>135</v>
      </c>
      <c r="T1531" s="122"/>
      <c r="U1531" t="s">
        <v>3646</v>
      </c>
      <c r="V1531" s="122" t="s">
        <v>156</v>
      </c>
      <c r="W1531" s="122"/>
      <c r="X1531" s="122">
        <v>44131</v>
      </c>
      <c r="Y1531" s="127" t="s">
        <v>3647</v>
      </c>
    </row>
    <row r="1532" spans="1:25">
      <c r="A1532" s="116">
        <v>1532</v>
      </c>
      <c r="B1532" s="166">
        <v>43878</v>
      </c>
      <c r="C1532" s="118">
        <f t="shared" si="79"/>
        <v>2</v>
      </c>
      <c r="D1532" s="120" t="s">
        <v>37</v>
      </c>
      <c r="E1532" s="119" t="s">
        <v>3648</v>
      </c>
      <c r="F1532" s="211"/>
      <c r="G1532" s="119" t="s">
        <v>2544</v>
      </c>
      <c r="H1532" s="119"/>
      <c r="K1532" s="120"/>
      <c r="L1532" s="120" t="s">
        <v>32</v>
      </c>
      <c r="M1532" s="120" t="s">
        <v>33</v>
      </c>
      <c r="N1532" s="232">
        <v>43879</v>
      </c>
      <c r="O1532" s="232"/>
      <c r="P1532" s="124">
        <f t="shared" si="80"/>
        <v>0</v>
      </c>
      <c r="Q1532" s="125"/>
      <c r="R1532" s="125"/>
      <c r="S1532" s="119"/>
      <c r="T1532" s="122"/>
      <c r="U1532" s="122"/>
      <c r="V1532" s="122"/>
      <c r="W1532" s="122"/>
      <c r="X1532" s="122"/>
      <c r="Y1532" s="127" t="s">
        <v>3649</v>
      </c>
    </row>
    <row r="1533" spans="1:25">
      <c r="A1533" s="116">
        <v>1533</v>
      </c>
      <c r="B1533" s="168">
        <v>44257</v>
      </c>
      <c r="C1533" s="118">
        <f t="shared" si="79"/>
        <v>3</v>
      </c>
      <c r="D1533" s="120" t="s">
        <v>252</v>
      </c>
      <c r="E1533" s="119" t="s">
        <v>3650</v>
      </c>
      <c r="F1533" s="211" t="s">
        <v>351</v>
      </c>
      <c r="G1533" s="119" t="s">
        <v>3651</v>
      </c>
      <c r="H1533" s="119" t="s">
        <v>41</v>
      </c>
      <c r="I1533" s="119" t="s">
        <v>63</v>
      </c>
      <c r="J1533" s="121" t="s">
        <v>63</v>
      </c>
      <c r="K1533" s="120" t="s">
        <v>65</v>
      </c>
      <c r="L1533" s="131" t="s">
        <v>32</v>
      </c>
      <c r="M1533" s="121" t="s">
        <v>33</v>
      </c>
      <c r="N1533" s="232">
        <v>44291</v>
      </c>
      <c r="O1533" s="232">
        <v>44602</v>
      </c>
      <c r="P1533" s="124">
        <f t="shared" si="80"/>
        <v>2</v>
      </c>
      <c r="Q1533" s="125"/>
      <c r="R1533" s="118">
        <f ca="1">TODAY()-O1533</f>
        <v>76</v>
      </c>
      <c r="S1533" s="119"/>
      <c r="T1533" s="122"/>
      <c r="U1533" s="122"/>
      <c r="V1533" s="122"/>
      <c r="W1533" s="122"/>
      <c r="X1533" s="122"/>
      <c r="Y1533" s="127" t="s">
        <v>1713</v>
      </c>
    </row>
    <row r="1534" spans="1:25">
      <c r="A1534" s="116">
        <v>1534</v>
      </c>
      <c r="B1534" s="166">
        <v>43878</v>
      </c>
      <c r="C1534" s="118">
        <f t="shared" si="79"/>
        <v>2</v>
      </c>
      <c r="D1534" s="120" t="s">
        <v>37</v>
      </c>
      <c r="E1534" s="119" t="s">
        <v>3652</v>
      </c>
      <c r="F1534" s="211"/>
      <c r="G1534" s="119" t="s">
        <v>3653</v>
      </c>
      <c r="H1534" s="119"/>
      <c r="K1534" s="120"/>
      <c r="L1534" s="120" t="s">
        <v>32</v>
      </c>
      <c r="M1534" s="120" t="s">
        <v>33</v>
      </c>
      <c r="N1534" s="232">
        <v>43893</v>
      </c>
      <c r="O1534" s="232"/>
      <c r="P1534" s="124">
        <f t="shared" si="80"/>
        <v>0</v>
      </c>
      <c r="Q1534" s="125"/>
      <c r="R1534" s="125"/>
      <c r="S1534" s="119" t="s">
        <v>92</v>
      </c>
      <c r="T1534" s="122"/>
      <c r="U1534" s="122"/>
      <c r="V1534" s="122"/>
      <c r="W1534" s="122"/>
      <c r="X1534" s="122"/>
      <c r="Y1534" s="127"/>
    </row>
    <row r="1535" spans="1:25">
      <c r="A1535" s="116">
        <v>1535</v>
      </c>
      <c r="B1535" s="166">
        <v>43850</v>
      </c>
      <c r="C1535" s="118">
        <f t="shared" si="79"/>
        <v>1</v>
      </c>
      <c r="D1535" s="120" t="s">
        <v>252</v>
      </c>
      <c r="E1535" s="130" t="s">
        <v>3654</v>
      </c>
      <c r="F1535" s="211" t="s">
        <v>3655</v>
      </c>
      <c r="G1535" s="119" t="s">
        <v>2917</v>
      </c>
      <c r="H1535" s="119" t="s">
        <v>41</v>
      </c>
      <c r="I1535" s="119" t="s">
        <v>42</v>
      </c>
      <c r="K1535" s="120"/>
      <c r="L1535" s="120" t="s">
        <v>32</v>
      </c>
      <c r="M1535" s="130" t="s">
        <v>33</v>
      </c>
      <c r="N1535" s="233">
        <v>43845</v>
      </c>
      <c r="O1535" s="157">
        <v>44308</v>
      </c>
      <c r="P1535" s="124">
        <f t="shared" si="80"/>
        <v>4</v>
      </c>
      <c r="Q1535" s="133">
        <v>2</v>
      </c>
      <c r="R1535" s="125">
        <f ca="1">TODAY()-O1535</f>
        <v>370</v>
      </c>
      <c r="S1535" s="119" t="s">
        <v>55</v>
      </c>
      <c r="T1535" s="132"/>
      <c r="U1535" s="132"/>
      <c r="V1535" s="132"/>
      <c r="W1535" s="132"/>
      <c r="X1535" s="132"/>
      <c r="Y1535" s="127" t="s">
        <v>1211</v>
      </c>
    </row>
    <row r="1536" spans="1:25">
      <c r="A1536" s="116">
        <v>1536</v>
      </c>
      <c r="B1536" s="166">
        <v>43850</v>
      </c>
      <c r="C1536" s="118">
        <f t="shared" si="79"/>
        <v>1</v>
      </c>
      <c r="D1536" s="120" t="s">
        <v>37</v>
      </c>
      <c r="E1536" s="119" t="s">
        <v>3656</v>
      </c>
      <c r="F1536" s="211"/>
      <c r="G1536" s="119" t="s">
        <v>2917</v>
      </c>
      <c r="H1536" s="119"/>
      <c r="K1536" s="120"/>
      <c r="L1536" s="120" t="s">
        <v>32</v>
      </c>
      <c r="M1536" s="130" t="s">
        <v>184</v>
      </c>
      <c r="N1536" s="232"/>
      <c r="O1536" s="232"/>
      <c r="P1536" s="124">
        <f t="shared" si="80"/>
        <v>0</v>
      </c>
      <c r="Q1536" s="125"/>
      <c r="R1536" s="125"/>
      <c r="S1536" s="119"/>
      <c r="T1536" s="122"/>
      <c r="U1536" s="122"/>
      <c r="V1536" s="122"/>
      <c r="W1536" s="122"/>
      <c r="X1536" s="122"/>
      <c r="Y1536" s="127"/>
    </row>
    <row r="1537" spans="1:25">
      <c r="A1537" s="116">
        <v>1537</v>
      </c>
      <c r="B1537" s="166">
        <v>43850</v>
      </c>
      <c r="C1537" s="118">
        <f t="shared" si="79"/>
        <v>1</v>
      </c>
      <c r="D1537" s="120" t="s">
        <v>37</v>
      </c>
      <c r="E1537" s="119" t="s">
        <v>3657</v>
      </c>
      <c r="F1537" s="211"/>
      <c r="G1537" s="119" t="s">
        <v>2917</v>
      </c>
      <c r="H1537" s="119"/>
      <c r="K1537" s="120"/>
      <c r="L1537" s="120" t="s">
        <v>32</v>
      </c>
      <c r="M1537" s="130" t="s">
        <v>33</v>
      </c>
      <c r="N1537" s="233"/>
      <c r="O1537" s="233"/>
      <c r="P1537" s="124">
        <f t="shared" si="80"/>
        <v>0</v>
      </c>
      <c r="Q1537" s="133"/>
      <c r="R1537" s="133"/>
      <c r="S1537" s="119"/>
      <c r="T1537" s="122"/>
      <c r="U1537" s="122"/>
      <c r="V1537" s="122"/>
      <c r="W1537" s="122"/>
      <c r="X1537" s="122"/>
      <c r="Y1537" s="127" t="s">
        <v>356</v>
      </c>
    </row>
    <row r="1538" spans="1:25">
      <c r="A1538" s="116">
        <v>1538</v>
      </c>
      <c r="B1538" s="166">
        <v>43850</v>
      </c>
      <c r="C1538" s="118">
        <f t="shared" si="79"/>
        <v>1</v>
      </c>
      <c r="D1538" s="120" t="s">
        <v>37</v>
      </c>
      <c r="E1538" s="119" t="s">
        <v>3658</v>
      </c>
      <c r="F1538" s="211"/>
      <c r="G1538" s="119" t="s">
        <v>2917</v>
      </c>
      <c r="H1538" s="119"/>
      <c r="K1538" s="120"/>
      <c r="L1538" s="120" t="s">
        <v>32</v>
      </c>
      <c r="M1538" s="121" t="s">
        <v>78</v>
      </c>
      <c r="N1538" s="232"/>
      <c r="O1538" s="232"/>
      <c r="P1538" s="124">
        <f t="shared" si="80"/>
        <v>0</v>
      </c>
      <c r="Q1538" s="125"/>
      <c r="R1538" s="125"/>
      <c r="S1538" s="119"/>
      <c r="T1538" s="122"/>
      <c r="U1538" s="122"/>
      <c r="V1538" s="122"/>
      <c r="W1538" s="122"/>
      <c r="X1538" s="122"/>
      <c r="Y1538" s="127" t="s">
        <v>1426</v>
      </c>
    </row>
    <row r="1539" spans="1:25">
      <c r="A1539" s="116">
        <v>1539</v>
      </c>
      <c r="B1539" s="166">
        <v>43850</v>
      </c>
      <c r="C1539" s="118">
        <f t="shared" si="79"/>
        <v>1</v>
      </c>
      <c r="D1539" s="120" t="s">
        <v>252</v>
      </c>
      <c r="E1539" s="119" t="s">
        <v>3659</v>
      </c>
      <c r="F1539" s="211" t="s">
        <v>3660</v>
      </c>
      <c r="G1539" s="119" t="s">
        <v>2917</v>
      </c>
      <c r="H1539" s="119" t="s">
        <v>41</v>
      </c>
      <c r="I1539" s="119" t="s">
        <v>42</v>
      </c>
      <c r="K1539" s="120"/>
      <c r="L1539" s="120" t="s">
        <v>32</v>
      </c>
      <c r="M1539" s="120" t="s">
        <v>33</v>
      </c>
      <c r="N1539" s="232">
        <v>43850</v>
      </c>
      <c r="O1539" s="232">
        <v>44266</v>
      </c>
      <c r="P1539" s="124">
        <f t="shared" si="80"/>
        <v>3</v>
      </c>
      <c r="Q1539" s="125">
        <v>2</v>
      </c>
      <c r="R1539" s="125">
        <f ca="1">TODAY()-O1539</f>
        <v>412</v>
      </c>
      <c r="S1539" s="119" t="s">
        <v>55</v>
      </c>
      <c r="T1539" s="122"/>
      <c r="U1539" s="122"/>
      <c r="V1539" s="122"/>
      <c r="W1539" s="122"/>
      <c r="X1539" s="122"/>
      <c r="Y1539" s="127" t="s">
        <v>1211</v>
      </c>
    </row>
    <row r="1540" spans="1:25">
      <c r="A1540" s="116">
        <v>1540</v>
      </c>
      <c r="B1540" s="166">
        <v>43850</v>
      </c>
      <c r="C1540" s="118">
        <f t="shared" si="79"/>
        <v>1</v>
      </c>
      <c r="D1540" s="120" t="s">
        <v>37</v>
      </c>
      <c r="E1540" s="119" t="s">
        <v>3661</v>
      </c>
      <c r="F1540" s="211"/>
      <c r="G1540" s="119" t="s">
        <v>2917</v>
      </c>
      <c r="H1540" s="119"/>
      <c r="K1540" s="120"/>
      <c r="L1540" s="120" t="s">
        <v>32</v>
      </c>
      <c r="M1540" s="130" t="s">
        <v>184</v>
      </c>
      <c r="N1540" s="232"/>
      <c r="O1540" s="232"/>
      <c r="P1540" s="124">
        <f t="shared" si="80"/>
        <v>0</v>
      </c>
      <c r="Q1540" s="125"/>
      <c r="R1540" s="125"/>
      <c r="S1540" s="119"/>
      <c r="T1540" s="122"/>
      <c r="U1540" s="122"/>
      <c r="V1540" s="122"/>
      <c r="W1540" s="122"/>
      <c r="X1540" s="122"/>
      <c r="Y1540" s="127"/>
    </row>
    <row r="1541" spans="1:25">
      <c r="A1541" s="116">
        <v>1541</v>
      </c>
      <c r="B1541" s="166">
        <v>43850</v>
      </c>
      <c r="C1541" s="118">
        <f t="shared" si="79"/>
        <v>1</v>
      </c>
      <c r="D1541" s="120" t="s">
        <v>37</v>
      </c>
      <c r="E1541" s="119" t="s">
        <v>3662</v>
      </c>
      <c r="F1541" s="211"/>
      <c r="G1541" s="119" t="s">
        <v>2917</v>
      </c>
      <c r="H1541" s="119"/>
      <c r="K1541" s="120"/>
      <c r="L1541" s="120" t="s">
        <v>32</v>
      </c>
      <c r="M1541" s="130" t="s">
        <v>184</v>
      </c>
      <c r="N1541" s="232"/>
      <c r="O1541" s="232"/>
      <c r="P1541" s="124">
        <f t="shared" si="80"/>
        <v>0</v>
      </c>
      <c r="Q1541" s="125"/>
      <c r="R1541" s="125"/>
      <c r="S1541" s="119"/>
      <c r="T1541" s="122"/>
      <c r="U1541" s="122"/>
      <c r="V1541" s="122"/>
      <c r="W1541" s="122"/>
      <c r="X1541" s="122"/>
      <c r="Y1541" s="127"/>
    </row>
    <row r="1542" spans="1:25">
      <c r="A1542" s="116">
        <v>1542</v>
      </c>
      <c r="B1542" s="166">
        <v>43850</v>
      </c>
      <c r="C1542" s="118">
        <f t="shared" si="79"/>
        <v>1</v>
      </c>
      <c r="D1542" s="120" t="s">
        <v>37</v>
      </c>
      <c r="E1542" s="119" t="s">
        <v>3663</v>
      </c>
      <c r="F1542" s="211"/>
      <c r="G1542" s="119" t="s">
        <v>2917</v>
      </c>
      <c r="H1542" s="119"/>
      <c r="K1542" s="120"/>
      <c r="L1542" s="120" t="s">
        <v>32</v>
      </c>
      <c r="M1542" s="130" t="s">
        <v>184</v>
      </c>
      <c r="N1542" s="232"/>
      <c r="O1542" s="232"/>
      <c r="P1542" s="124">
        <f t="shared" si="80"/>
        <v>0</v>
      </c>
      <c r="Q1542" s="125"/>
      <c r="R1542" s="125"/>
      <c r="S1542" s="119"/>
      <c r="T1542" s="122"/>
      <c r="U1542" s="122"/>
      <c r="V1542" s="122"/>
      <c r="W1542" s="122"/>
      <c r="X1542" s="122"/>
      <c r="Y1542" s="127"/>
    </row>
    <row r="1543" spans="1:25">
      <c r="A1543" s="116">
        <v>1543</v>
      </c>
      <c r="B1543" s="166">
        <v>43850</v>
      </c>
      <c r="C1543" s="118">
        <f t="shared" si="79"/>
        <v>1</v>
      </c>
      <c r="D1543" s="120" t="s">
        <v>37</v>
      </c>
      <c r="E1543" s="119" t="s">
        <v>3664</v>
      </c>
      <c r="F1543" s="211"/>
      <c r="G1543" s="119" t="s">
        <v>2917</v>
      </c>
      <c r="H1543" s="119"/>
      <c r="K1543" s="120"/>
      <c r="L1543" s="120" t="s">
        <v>32</v>
      </c>
      <c r="M1543" s="130" t="s">
        <v>33</v>
      </c>
      <c r="N1543" s="232"/>
      <c r="O1543" s="232"/>
      <c r="P1543" s="124">
        <f t="shared" si="80"/>
        <v>0</v>
      </c>
      <c r="Q1543" s="125"/>
      <c r="R1543" s="125"/>
      <c r="S1543" s="119"/>
      <c r="T1543" s="122"/>
      <c r="U1543" s="122"/>
      <c r="V1543" s="122"/>
      <c r="W1543" s="122"/>
      <c r="X1543" s="122"/>
      <c r="Y1543" s="127" t="s">
        <v>356</v>
      </c>
    </row>
    <row r="1544" spans="1:25">
      <c r="A1544" s="116">
        <v>1544</v>
      </c>
      <c r="B1544" s="166">
        <v>43850</v>
      </c>
      <c r="C1544" s="118">
        <f t="shared" si="79"/>
        <v>1</v>
      </c>
      <c r="D1544" s="120" t="s">
        <v>37</v>
      </c>
      <c r="E1544" s="119" t="s">
        <v>3665</v>
      </c>
      <c r="F1544" s="211"/>
      <c r="G1544" s="119" t="s">
        <v>3666</v>
      </c>
      <c r="H1544" s="119"/>
      <c r="K1544" s="120"/>
      <c r="L1544" s="120" t="s">
        <v>32</v>
      </c>
      <c r="M1544" s="130" t="s">
        <v>184</v>
      </c>
      <c r="N1544" s="232"/>
      <c r="O1544" s="232"/>
      <c r="P1544" s="124">
        <f t="shared" si="80"/>
        <v>0</v>
      </c>
      <c r="Q1544" s="125"/>
      <c r="R1544" s="125"/>
      <c r="S1544" s="119"/>
      <c r="T1544" s="122"/>
      <c r="U1544" s="122"/>
      <c r="V1544" s="122"/>
      <c r="W1544" s="122"/>
      <c r="X1544" s="122"/>
      <c r="Y1544" s="127"/>
    </row>
    <row r="1545" spans="1:25">
      <c r="A1545" s="116">
        <v>1545</v>
      </c>
      <c r="B1545" s="166">
        <v>43850</v>
      </c>
      <c r="C1545" s="118">
        <f t="shared" si="79"/>
        <v>1</v>
      </c>
      <c r="D1545" s="120" t="s">
        <v>37</v>
      </c>
      <c r="E1545" s="119" t="s">
        <v>3667</v>
      </c>
      <c r="F1545" s="211"/>
      <c r="G1545" s="119" t="s">
        <v>3668</v>
      </c>
      <c r="H1545" s="119"/>
      <c r="K1545" s="120"/>
      <c r="L1545" s="120" t="s">
        <v>32</v>
      </c>
      <c r="M1545" s="121" t="s">
        <v>78</v>
      </c>
      <c r="N1545" s="232"/>
      <c r="O1545" s="232"/>
      <c r="P1545" s="124">
        <f t="shared" si="80"/>
        <v>0</v>
      </c>
      <c r="Q1545" s="125"/>
      <c r="R1545" s="125"/>
      <c r="S1545" s="119"/>
      <c r="T1545" s="122"/>
      <c r="U1545" s="122"/>
      <c r="V1545" s="122"/>
      <c r="W1545" s="122"/>
      <c r="X1545" s="122"/>
      <c r="Y1545" s="127" t="s">
        <v>1426</v>
      </c>
    </row>
    <row r="1546" spans="1:25">
      <c r="A1546" s="116">
        <v>1546</v>
      </c>
      <c r="B1546" s="166">
        <v>43850</v>
      </c>
      <c r="C1546" s="118">
        <f t="shared" si="79"/>
        <v>1</v>
      </c>
      <c r="D1546" s="120" t="s">
        <v>37</v>
      </c>
      <c r="E1546" s="119" t="s">
        <v>3669</v>
      </c>
      <c r="F1546" s="211"/>
      <c r="G1546" s="119" t="s">
        <v>2498</v>
      </c>
      <c r="H1546" s="119"/>
      <c r="K1546" s="120"/>
      <c r="L1546" s="120" t="s">
        <v>32</v>
      </c>
      <c r="M1546" s="121" t="s">
        <v>78</v>
      </c>
      <c r="N1546" s="232"/>
      <c r="O1546" s="232"/>
      <c r="P1546" s="124">
        <f t="shared" si="80"/>
        <v>0</v>
      </c>
      <c r="Q1546" s="125"/>
      <c r="R1546" s="125"/>
      <c r="S1546" s="119"/>
      <c r="T1546" s="122"/>
      <c r="U1546" s="122"/>
      <c r="V1546" s="122"/>
      <c r="W1546" s="122"/>
      <c r="X1546" s="122"/>
      <c r="Y1546" s="127" t="s">
        <v>1426</v>
      </c>
    </row>
    <row r="1547" spans="1:25">
      <c r="A1547" s="116">
        <v>1547</v>
      </c>
      <c r="B1547" s="166">
        <v>43850</v>
      </c>
      <c r="C1547" s="118">
        <f t="shared" si="79"/>
        <v>1</v>
      </c>
      <c r="D1547" s="120" t="s">
        <v>37</v>
      </c>
      <c r="E1547" s="119" t="s">
        <v>3670</v>
      </c>
      <c r="F1547" s="211" t="s">
        <v>488</v>
      </c>
      <c r="G1547" s="119" t="s">
        <v>3306</v>
      </c>
      <c r="H1547" s="119" t="s">
        <v>41</v>
      </c>
      <c r="K1547" s="120"/>
      <c r="L1547" s="120" t="s">
        <v>32</v>
      </c>
      <c r="M1547" s="130" t="s">
        <v>33</v>
      </c>
      <c r="N1547" s="232">
        <v>43850</v>
      </c>
      <c r="O1547" s="232"/>
      <c r="P1547" s="124">
        <f t="shared" si="80"/>
        <v>0</v>
      </c>
      <c r="Q1547" s="125"/>
      <c r="R1547" s="125"/>
      <c r="S1547" s="119" t="s">
        <v>34</v>
      </c>
      <c r="T1547" s="122">
        <v>43850</v>
      </c>
      <c r="U1547" s="122"/>
      <c r="V1547" s="122"/>
      <c r="W1547" s="122"/>
      <c r="X1547" s="122"/>
      <c r="Y1547" s="127" t="s">
        <v>3671</v>
      </c>
    </row>
    <row r="1548" spans="1:25">
      <c r="A1548" s="116">
        <v>1548</v>
      </c>
      <c r="B1548" s="166">
        <v>43850</v>
      </c>
      <c r="C1548" s="118">
        <f t="shared" si="79"/>
        <v>1</v>
      </c>
      <c r="D1548" s="120" t="s">
        <v>37</v>
      </c>
      <c r="E1548" s="119" t="s">
        <v>3672</v>
      </c>
      <c r="F1548" s="211"/>
      <c r="G1548" s="119" t="s">
        <v>2284</v>
      </c>
      <c r="H1548" s="119" t="s">
        <v>41</v>
      </c>
      <c r="K1548" s="120"/>
      <c r="L1548" s="120" t="s">
        <v>32</v>
      </c>
      <c r="M1548" s="120" t="s">
        <v>33</v>
      </c>
      <c r="N1548" s="232"/>
      <c r="O1548" s="232"/>
      <c r="P1548" s="124">
        <f t="shared" si="80"/>
        <v>0</v>
      </c>
      <c r="Q1548" s="125"/>
      <c r="R1548" s="125"/>
      <c r="S1548" s="119" t="s">
        <v>34</v>
      </c>
      <c r="T1548" s="122"/>
      <c r="U1548" s="122"/>
      <c r="V1548" s="122"/>
      <c r="W1548" s="122"/>
      <c r="X1548" s="122"/>
      <c r="Y1548" s="127"/>
    </row>
    <row r="1549" spans="1:25">
      <c r="A1549" s="116">
        <v>1549</v>
      </c>
      <c r="B1549" s="166">
        <v>43850</v>
      </c>
      <c r="C1549" s="118">
        <f t="shared" ref="C1549:C1598" si="83">IF(B1549&lt;&gt;0,MONTH(B1549),0)</f>
        <v>1</v>
      </c>
      <c r="D1549" s="120" t="s">
        <v>37</v>
      </c>
      <c r="E1549" s="119" t="s">
        <v>3673</v>
      </c>
      <c r="F1549" s="211"/>
      <c r="G1549" s="119" t="s">
        <v>3674</v>
      </c>
      <c r="H1549" s="119"/>
      <c r="K1549" s="120"/>
      <c r="L1549" s="120" t="s">
        <v>32</v>
      </c>
      <c r="M1549" s="130" t="s">
        <v>184</v>
      </c>
      <c r="N1549" s="232"/>
      <c r="O1549" s="232"/>
      <c r="P1549" s="124">
        <f t="shared" si="80"/>
        <v>0</v>
      </c>
      <c r="Q1549" s="125"/>
      <c r="R1549" s="125"/>
      <c r="S1549" s="119"/>
      <c r="T1549" s="122"/>
      <c r="U1549" s="122"/>
      <c r="V1549" s="122"/>
      <c r="W1549" s="122"/>
      <c r="X1549" s="122"/>
      <c r="Y1549" s="127"/>
    </row>
    <row r="1550" spans="1:25">
      <c r="A1550" s="116">
        <v>1550</v>
      </c>
      <c r="B1550" s="166">
        <v>43850</v>
      </c>
      <c r="C1550" s="118">
        <f t="shared" si="83"/>
        <v>1</v>
      </c>
      <c r="D1550" s="120" t="s">
        <v>37</v>
      </c>
      <c r="E1550" s="119" t="s">
        <v>3675</v>
      </c>
      <c r="F1550" s="211"/>
      <c r="G1550" s="119" t="s">
        <v>3674</v>
      </c>
      <c r="H1550" s="119"/>
      <c r="K1550" s="120"/>
      <c r="L1550" s="120" t="s">
        <v>32</v>
      </c>
      <c r="M1550" s="130" t="s">
        <v>184</v>
      </c>
      <c r="N1550" s="232"/>
      <c r="O1550" s="232"/>
      <c r="P1550" s="124">
        <f t="shared" si="80"/>
        <v>0</v>
      </c>
      <c r="Q1550" s="125"/>
      <c r="R1550" s="125"/>
      <c r="S1550" s="119"/>
      <c r="T1550" s="122"/>
      <c r="U1550" s="122"/>
      <c r="V1550" s="122"/>
      <c r="W1550" s="122"/>
      <c r="X1550" s="122"/>
      <c r="Y1550" s="127"/>
    </row>
    <row r="1551" spans="1:25">
      <c r="A1551" s="116">
        <v>1551</v>
      </c>
      <c r="B1551" s="166">
        <v>43850</v>
      </c>
      <c r="C1551" s="118">
        <f t="shared" si="83"/>
        <v>1</v>
      </c>
      <c r="D1551" s="120" t="s">
        <v>37</v>
      </c>
      <c r="E1551" s="119" t="s">
        <v>3676</v>
      </c>
      <c r="F1551" s="211"/>
      <c r="G1551" s="119" t="s">
        <v>2284</v>
      </c>
      <c r="H1551" s="119"/>
      <c r="K1551" s="120"/>
      <c r="L1551" s="120" t="s">
        <v>32</v>
      </c>
      <c r="M1551" s="130" t="s">
        <v>184</v>
      </c>
      <c r="N1551" s="232"/>
      <c r="O1551" s="232"/>
      <c r="P1551" s="124">
        <f t="shared" ref="P1551:P1598" si="84">IF(O1551&lt;&gt;0,MONTH(O1551),0)</f>
        <v>0</v>
      </c>
      <c r="Q1551" s="125"/>
      <c r="R1551" s="125"/>
      <c r="S1551" s="119"/>
      <c r="T1551" s="122"/>
      <c r="U1551" s="122"/>
      <c r="V1551" s="122"/>
      <c r="W1551" s="122"/>
      <c r="X1551" s="122"/>
      <c r="Y1551" s="127"/>
    </row>
    <row r="1552" spans="1:25">
      <c r="A1552" s="116">
        <v>1552</v>
      </c>
      <c r="B1552" s="166">
        <v>43850</v>
      </c>
      <c r="C1552" s="118">
        <f t="shared" si="83"/>
        <v>1</v>
      </c>
      <c r="D1552" s="120" t="s">
        <v>37</v>
      </c>
      <c r="E1552" s="119" t="s">
        <v>3677</v>
      </c>
      <c r="F1552" s="211"/>
      <c r="G1552" s="119" t="s">
        <v>2284</v>
      </c>
      <c r="H1552" s="119"/>
      <c r="K1552" s="120"/>
      <c r="L1552" s="120" t="s">
        <v>32</v>
      </c>
      <c r="M1552" s="130" t="s">
        <v>184</v>
      </c>
      <c r="N1552" s="232"/>
      <c r="O1552" s="232"/>
      <c r="P1552" s="124">
        <f t="shared" si="84"/>
        <v>0</v>
      </c>
      <c r="Q1552" s="125"/>
      <c r="R1552" s="125"/>
      <c r="S1552" s="119"/>
      <c r="T1552" s="122"/>
      <c r="U1552" s="122"/>
      <c r="V1552" s="122"/>
      <c r="W1552" s="122"/>
      <c r="X1552" s="122"/>
      <c r="Y1552" s="127"/>
    </row>
    <row r="1553" spans="1:25">
      <c r="A1553" s="116">
        <v>1553</v>
      </c>
      <c r="B1553" s="166">
        <v>43850</v>
      </c>
      <c r="C1553" s="118">
        <f t="shared" si="83"/>
        <v>1</v>
      </c>
      <c r="D1553" s="120" t="s">
        <v>37</v>
      </c>
      <c r="E1553" s="119" t="s">
        <v>3678</v>
      </c>
      <c r="F1553" s="211"/>
      <c r="G1553" s="119" t="s">
        <v>2284</v>
      </c>
      <c r="H1553" s="119"/>
      <c r="K1553" s="120"/>
      <c r="L1553" s="120" t="s">
        <v>32</v>
      </c>
      <c r="M1553" s="130" t="s">
        <v>33</v>
      </c>
      <c r="N1553" s="232">
        <v>43836</v>
      </c>
      <c r="O1553" s="232"/>
      <c r="P1553" s="124">
        <f t="shared" si="84"/>
        <v>0</v>
      </c>
      <c r="Q1553" s="125"/>
      <c r="R1553" s="125"/>
      <c r="S1553" s="119" t="s">
        <v>237</v>
      </c>
      <c r="T1553" s="122">
        <v>43836</v>
      </c>
      <c r="U1553" s="122" t="s">
        <v>3679</v>
      </c>
      <c r="V1553" s="122"/>
      <c r="W1553" s="122"/>
      <c r="X1553" s="122"/>
      <c r="Y1553" s="127" t="s">
        <v>3680</v>
      </c>
    </row>
    <row r="1554" spans="1:25">
      <c r="A1554" s="116">
        <v>1554</v>
      </c>
      <c r="B1554" s="166">
        <v>43850</v>
      </c>
      <c r="C1554" s="118">
        <f t="shared" si="83"/>
        <v>1</v>
      </c>
      <c r="D1554" s="120" t="s">
        <v>37</v>
      </c>
      <c r="E1554" s="119" t="s">
        <v>3681</v>
      </c>
      <c r="F1554" s="211"/>
      <c r="G1554" s="119" t="s">
        <v>2284</v>
      </c>
      <c r="H1554" s="119"/>
      <c r="K1554" s="120"/>
      <c r="L1554" s="120" t="s">
        <v>32</v>
      </c>
      <c r="M1554" s="130" t="s">
        <v>33</v>
      </c>
      <c r="N1554" s="232"/>
      <c r="O1554" s="232"/>
      <c r="P1554" s="124">
        <f t="shared" si="84"/>
        <v>0</v>
      </c>
      <c r="Q1554" s="125"/>
      <c r="R1554" s="125"/>
      <c r="S1554" s="119"/>
      <c r="T1554" s="122"/>
      <c r="U1554" s="122"/>
      <c r="V1554" s="122"/>
      <c r="W1554" s="122"/>
      <c r="X1554" s="122"/>
      <c r="Y1554" s="127" t="s">
        <v>356</v>
      </c>
    </row>
    <row r="1555" spans="1:25">
      <c r="A1555" s="116">
        <v>1555</v>
      </c>
      <c r="B1555" s="166">
        <v>43850</v>
      </c>
      <c r="C1555" s="118">
        <f t="shared" si="83"/>
        <v>1</v>
      </c>
      <c r="D1555" s="120" t="s">
        <v>37</v>
      </c>
      <c r="E1555" s="119" t="s">
        <v>3682</v>
      </c>
      <c r="F1555" s="211"/>
      <c r="G1555" s="119" t="s">
        <v>2917</v>
      </c>
      <c r="H1555" s="119"/>
      <c r="K1555" s="120"/>
      <c r="L1555" s="120" t="s">
        <v>32</v>
      </c>
      <c r="M1555" s="130" t="s">
        <v>33</v>
      </c>
      <c r="N1555" s="232"/>
      <c r="O1555" s="232"/>
      <c r="P1555" s="124">
        <f t="shared" si="84"/>
        <v>0</v>
      </c>
      <c r="Q1555" s="125"/>
      <c r="R1555" s="125"/>
      <c r="S1555" s="119"/>
      <c r="T1555" s="122"/>
      <c r="U1555" s="122"/>
      <c r="V1555" s="122"/>
      <c r="W1555" s="122"/>
      <c r="X1555" s="122"/>
      <c r="Y1555" s="127" t="s">
        <v>356</v>
      </c>
    </row>
    <row r="1556" spans="1:25">
      <c r="A1556" s="116">
        <v>1556</v>
      </c>
      <c r="B1556" s="166">
        <v>43850</v>
      </c>
      <c r="C1556" s="118">
        <f t="shared" si="83"/>
        <v>1</v>
      </c>
      <c r="D1556" s="120" t="s">
        <v>37</v>
      </c>
      <c r="E1556" s="119" t="s">
        <v>3683</v>
      </c>
      <c r="F1556" s="211" t="s">
        <v>3684</v>
      </c>
      <c r="G1556" s="119" t="s">
        <v>2284</v>
      </c>
      <c r="H1556" s="119"/>
      <c r="K1556" s="120"/>
      <c r="L1556" s="120" t="s">
        <v>32</v>
      </c>
      <c r="M1556" s="130" t="s">
        <v>33</v>
      </c>
      <c r="N1556" s="232">
        <v>43843</v>
      </c>
      <c r="O1556" s="232">
        <v>44013</v>
      </c>
      <c r="P1556" s="124">
        <f t="shared" si="84"/>
        <v>7</v>
      </c>
      <c r="Q1556" s="125">
        <v>1</v>
      </c>
      <c r="R1556" s="125">
        <f ca="1">TODAY()-O1556</f>
        <v>665</v>
      </c>
      <c r="S1556" s="119" t="s">
        <v>724</v>
      </c>
      <c r="T1556" s="122">
        <v>44013</v>
      </c>
      <c r="U1556" s="122"/>
      <c r="V1556" s="122"/>
      <c r="W1556" s="122"/>
      <c r="X1556" s="122"/>
      <c r="Y1556" s="127" t="s">
        <v>3685</v>
      </c>
    </row>
    <row r="1557" spans="1:25">
      <c r="A1557" s="116">
        <v>1557</v>
      </c>
      <c r="B1557" s="166">
        <v>43850</v>
      </c>
      <c r="C1557" s="118">
        <f t="shared" si="83"/>
        <v>1</v>
      </c>
      <c r="D1557" s="120" t="s">
        <v>37</v>
      </c>
      <c r="E1557" s="119" t="s">
        <v>3686</v>
      </c>
      <c r="F1557" s="211" t="s">
        <v>2585</v>
      </c>
      <c r="G1557" s="119" t="s">
        <v>2917</v>
      </c>
      <c r="H1557" s="119"/>
      <c r="K1557" s="120"/>
      <c r="L1557" s="120" t="s">
        <v>32</v>
      </c>
      <c r="M1557" s="130" t="s">
        <v>33</v>
      </c>
      <c r="N1557" s="232">
        <v>43843</v>
      </c>
      <c r="O1557" s="232">
        <v>44013</v>
      </c>
      <c r="P1557" s="124">
        <f t="shared" si="84"/>
        <v>7</v>
      </c>
      <c r="Q1557" s="125">
        <v>1</v>
      </c>
      <c r="R1557" s="125">
        <f ca="1">TODAY()-O1557</f>
        <v>665</v>
      </c>
      <c r="S1557" s="119" t="s">
        <v>34</v>
      </c>
      <c r="T1557" s="122">
        <v>44013</v>
      </c>
      <c r="U1557" s="122"/>
      <c r="V1557" s="122"/>
      <c r="W1557" s="122"/>
      <c r="X1557" s="122"/>
      <c r="Y1557" s="127" t="s">
        <v>3687</v>
      </c>
    </row>
    <row r="1558" spans="1:25" ht="14.4">
      <c r="A1558" s="116">
        <v>1558</v>
      </c>
      <c r="B1558" s="166">
        <v>43850</v>
      </c>
      <c r="C1558" s="118">
        <f t="shared" si="83"/>
        <v>1</v>
      </c>
      <c r="E1558" s="119" t="s">
        <v>3688</v>
      </c>
      <c r="F1558" s="211" t="s">
        <v>473</v>
      </c>
      <c r="G1558" s="119" t="s">
        <v>2917</v>
      </c>
      <c r="H1558" s="119"/>
      <c r="K1558" s="120"/>
      <c r="L1558" s="120" t="s">
        <v>32</v>
      </c>
      <c r="M1558" s="130" t="s">
        <v>78</v>
      </c>
      <c r="N1558" s="232"/>
      <c r="O1558" s="232"/>
      <c r="P1558" s="124">
        <f t="shared" si="84"/>
        <v>0</v>
      </c>
      <c r="Q1558" s="125"/>
      <c r="R1558" s="125"/>
      <c r="S1558" s="119"/>
      <c r="T1558" s="122"/>
      <c r="U1558" t="s">
        <v>3689</v>
      </c>
      <c r="V1558" s="122" t="s">
        <v>110</v>
      </c>
      <c r="W1558" s="122"/>
      <c r="X1558" s="122" t="s">
        <v>3690</v>
      </c>
      <c r="Y1558" s="127"/>
    </row>
    <row r="1559" spans="1:25">
      <c r="A1559" s="116">
        <v>1559</v>
      </c>
      <c r="B1559" s="166">
        <v>43850</v>
      </c>
      <c r="C1559" s="118">
        <f t="shared" si="83"/>
        <v>1</v>
      </c>
      <c r="D1559" s="120" t="s">
        <v>37</v>
      </c>
      <c r="E1559" s="119" t="s">
        <v>3691</v>
      </c>
      <c r="F1559" s="211"/>
      <c r="G1559" s="119" t="s">
        <v>1712</v>
      </c>
      <c r="H1559" s="119"/>
      <c r="K1559" s="120"/>
      <c r="L1559" s="120" t="s">
        <v>32</v>
      </c>
      <c r="M1559" s="120" t="s">
        <v>33</v>
      </c>
      <c r="N1559" s="232">
        <v>43843</v>
      </c>
      <c r="O1559" s="232">
        <v>43893</v>
      </c>
      <c r="P1559" s="124">
        <f t="shared" si="84"/>
        <v>3</v>
      </c>
      <c r="Q1559" s="125"/>
      <c r="R1559" s="125">
        <f ca="1">TODAY()-O1559</f>
        <v>785</v>
      </c>
      <c r="S1559" s="119" t="s">
        <v>92</v>
      </c>
      <c r="T1559" s="122"/>
      <c r="U1559" s="122"/>
      <c r="V1559" s="122"/>
      <c r="W1559" s="122"/>
      <c r="X1559" s="122"/>
      <c r="Y1559" s="127" t="s">
        <v>3692</v>
      </c>
    </row>
    <row r="1560" spans="1:25">
      <c r="A1560" s="116">
        <v>1560</v>
      </c>
      <c r="B1560" s="166">
        <v>43850</v>
      </c>
      <c r="C1560" s="118">
        <f t="shared" si="83"/>
        <v>1</v>
      </c>
      <c r="D1560" s="119" t="s">
        <v>37</v>
      </c>
      <c r="E1560" s="119" t="s">
        <v>3693</v>
      </c>
      <c r="F1560" s="211" t="s">
        <v>3694</v>
      </c>
      <c r="G1560" s="119" t="s">
        <v>445</v>
      </c>
      <c r="H1560" s="119"/>
      <c r="K1560" s="120"/>
      <c r="L1560" s="120" t="s">
        <v>32</v>
      </c>
      <c r="M1560" s="119" t="s">
        <v>33</v>
      </c>
      <c r="N1560" s="232">
        <v>43836</v>
      </c>
      <c r="O1560" s="232">
        <v>44013</v>
      </c>
      <c r="P1560" s="124">
        <f t="shared" si="84"/>
        <v>7</v>
      </c>
      <c r="Q1560" s="125">
        <v>1</v>
      </c>
      <c r="R1560" s="125">
        <f ca="1">TODAY()-O1560</f>
        <v>665</v>
      </c>
      <c r="S1560" s="119"/>
      <c r="T1560" s="122"/>
      <c r="U1560" s="122"/>
      <c r="V1560" s="122"/>
      <c r="W1560" s="122"/>
      <c r="X1560" s="122"/>
      <c r="Y1560" s="116" t="s">
        <v>356</v>
      </c>
    </row>
    <row r="1561" spans="1:25">
      <c r="A1561" s="116">
        <v>1561</v>
      </c>
      <c r="B1561" s="166">
        <v>43850</v>
      </c>
      <c r="C1561" s="118">
        <f t="shared" si="83"/>
        <v>1</v>
      </c>
      <c r="E1561" s="119" t="s">
        <v>3695</v>
      </c>
      <c r="F1561" s="211"/>
      <c r="G1561" s="119" t="s">
        <v>2917</v>
      </c>
      <c r="H1561" s="119"/>
      <c r="K1561" s="120"/>
      <c r="L1561" s="120" t="s">
        <v>32</v>
      </c>
      <c r="M1561" s="130" t="s">
        <v>184</v>
      </c>
      <c r="N1561" s="232"/>
      <c r="O1561" s="232"/>
      <c r="P1561" s="124">
        <f t="shared" si="84"/>
        <v>0</v>
      </c>
      <c r="Q1561" s="125"/>
      <c r="R1561" s="125"/>
      <c r="S1561" s="119"/>
      <c r="T1561" s="122"/>
      <c r="U1561" s="122"/>
      <c r="V1561" s="122"/>
      <c r="W1561" s="122"/>
      <c r="X1561" s="122"/>
      <c r="Y1561" s="127"/>
    </row>
    <row r="1562" spans="1:25">
      <c r="A1562" s="116">
        <v>1562</v>
      </c>
      <c r="B1562" s="166">
        <v>43850</v>
      </c>
      <c r="C1562" s="118">
        <f t="shared" si="83"/>
        <v>1</v>
      </c>
      <c r="E1562" s="119" t="s">
        <v>3696</v>
      </c>
      <c r="F1562" s="211"/>
      <c r="G1562" s="119" t="s">
        <v>3697</v>
      </c>
      <c r="H1562" s="119"/>
      <c r="K1562" s="120"/>
      <c r="L1562" s="120" t="s">
        <v>32</v>
      </c>
      <c r="M1562" s="130" t="s">
        <v>78</v>
      </c>
      <c r="N1562" s="232"/>
      <c r="O1562" s="232"/>
      <c r="P1562" s="124">
        <f t="shared" si="84"/>
        <v>0</v>
      </c>
      <c r="Q1562" s="125"/>
      <c r="R1562" s="125"/>
      <c r="S1562" s="119"/>
      <c r="T1562" s="122"/>
      <c r="U1562" s="122"/>
      <c r="V1562" s="122"/>
      <c r="W1562" s="122"/>
      <c r="X1562" s="122"/>
      <c r="Y1562" s="127"/>
    </row>
    <row r="1563" spans="1:25">
      <c r="A1563" s="116">
        <v>1563</v>
      </c>
      <c r="B1563" s="166">
        <v>43850</v>
      </c>
      <c r="C1563" s="118">
        <f t="shared" si="83"/>
        <v>1</v>
      </c>
      <c r="D1563" s="119" t="s">
        <v>25</v>
      </c>
      <c r="E1563" s="119" t="s">
        <v>3698</v>
      </c>
      <c r="F1563" s="211" t="s">
        <v>399</v>
      </c>
      <c r="G1563" s="119" t="s">
        <v>250</v>
      </c>
      <c r="H1563" s="119" t="s">
        <v>41</v>
      </c>
      <c r="K1563" s="120"/>
      <c r="L1563" s="120" t="s">
        <v>32</v>
      </c>
      <c r="M1563" s="119" t="s">
        <v>33</v>
      </c>
      <c r="N1563" s="232">
        <v>44011</v>
      </c>
      <c r="O1563" s="232"/>
      <c r="P1563" s="124">
        <f t="shared" si="84"/>
        <v>0</v>
      </c>
      <c r="Q1563" s="125"/>
      <c r="R1563" s="125">
        <f ca="1">TODAY()-N1563</f>
        <v>667</v>
      </c>
      <c r="S1563" s="119"/>
      <c r="T1563" s="122"/>
      <c r="U1563" s="122"/>
      <c r="V1563" s="122"/>
      <c r="W1563" s="122"/>
      <c r="X1563" s="122"/>
      <c r="Y1563" s="127"/>
    </row>
    <row r="1564" spans="1:25">
      <c r="A1564" s="116">
        <v>1564</v>
      </c>
      <c r="B1564" s="166">
        <v>43850</v>
      </c>
      <c r="C1564" s="118">
        <f t="shared" si="83"/>
        <v>1</v>
      </c>
      <c r="D1564" s="120" t="s">
        <v>37</v>
      </c>
      <c r="E1564" s="119" t="s">
        <v>3699</v>
      </c>
      <c r="F1564" s="211"/>
      <c r="G1564" s="119" t="s">
        <v>2917</v>
      </c>
      <c r="H1564" s="119"/>
      <c r="K1564" s="120"/>
      <c r="L1564" s="120" t="s">
        <v>32</v>
      </c>
      <c r="M1564" s="120" t="s">
        <v>33</v>
      </c>
      <c r="N1564" s="232"/>
      <c r="O1564" s="232"/>
      <c r="P1564" s="124">
        <f t="shared" si="84"/>
        <v>0</v>
      </c>
      <c r="Q1564" s="125"/>
      <c r="R1564" s="125"/>
      <c r="S1564" s="119"/>
      <c r="T1564" s="122"/>
      <c r="U1564" s="122"/>
      <c r="V1564" s="122"/>
      <c r="W1564" s="122"/>
      <c r="X1564" s="122"/>
      <c r="Y1564" s="127" t="s">
        <v>356</v>
      </c>
    </row>
    <row r="1565" spans="1:25">
      <c r="A1565" s="116">
        <v>1565</v>
      </c>
      <c r="B1565" s="166">
        <v>43850</v>
      </c>
      <c r="C1565" s="118">
        <f t="shared" si="83"/>
        <v>1</v>
      </c>
      <c r="E1565" s="119" t="s">
        <v>3700</v>
      </c>
      <c r="F1565" s="211"/>
      <c r="G1565" s="119" t="s">
        <v>2794</v>
      </c>
      <c r="H1565" s="119"/>
      <c r="K1565" s="120"/>
      <c r="L1565" s="120" t="s">
        <v>32</v>
      </c>
      <c r="M1565" s="130" t="s">
        <v>184</v>
      </c>
      <c r="N1565" s="232"/>
      <c r="O1565" s="232"/>
      <c r="P1565" s="124">
        <f t="shared" si="84"/>
        <v>0</v>
      </c>
      <c r="Q1565" s="125"/>
      <c r="R1565" s="125"/>
      <c r="S1565" s="119"/>
      <c r="T1565" s="122"/>
      <c r="U1565" s="122"/>
      <c r="V1565" s="122"/>
      <c r="W1565" s="122"/>
      <c r="X1565" s="122"/>
      <c r="Y1565" s="127"/>
    </row>
    <row r="1566" spans="1:25">
      <c r="A1566" s="116">
        <v>1566</v>
      </c>
      <c r="B1566" s="166">
        <v>43850</v>
      </c>
      <c r="C1566" s="118">
        <f t="shared" si="83"/>
        <v>1</v>
      </c>
      <c r="D1566" s="120" t="s">
        <v>252</v>
      </c>
      <c r="E1566" s="119" t="s">
        <v>3701</v>
      </c>
      <c r="F1566" s="211" t="s">
        <v>3702</v>
      </c>
      <c r="G1566" s="119" t="s">
        <v>2917</v>
      </c>
      <c r="H1566" s="119" t="s">
        <v>41</v>
      </c>
      <c r="I1566" s="119" t="s">
        <v>63</v>
      </c>
      <c r="J1566" s="121" t="s">
        <v>63</v>
      </c>
      <c r="K1566" s="120"/>
      <c r="L1566" s="120" t="s">
        <v>32</v>
      </c>
      <c r="M1566" s="130" t="s">
        <v>33</v>
      </c>
      <c r="N1566" s="232">
        <v>43858</v>
      </c>
      <c r="O1566" s="157">
        <v>44391</v>
      </c>
      <c r="P1566" s="124">
        <f t="shared" si="84"/>
        <v>7</v>
      </c>
      <c r="Q1566" s="125">
        <v>2</v>
      </c>
      <c r="R1566" s="125">
        <f ca="1">TODAY()-O1566</f>
        <v>287</v>
      </c>
      <c r="S1566" s="119" t="s">
        <v>55</v>
      </c>
      <c r="T1566" s="122"/>
      <c r="U1566" s="122"/>
      <c r="V1566" s="122"/>
      <c r="W1566" s="122"/>
      <c r="X1566" s="122"/>
      <c r="Y1566" s="127" t="s">
        <v>1211</v>
      </c>
    </row>
    <row r="1567" spans="1:25">
      <c r="A1567" s="116">
        <v>1567</v>
      </c>
      <c r="B1567" s="166">
        <v>43850</v>
      </c>
      <c r="C1567" s="118">
        <f t="shared" si="83"/>
        <v>1</v>
      </c>
      <c r="D1567" s="120" t="s">
        <v>37</v>
      </c>
      <c r="E1567" s="119" t="s">
        <v>3703</v>
      </c>
      <c r="F1567" s="211"/>
      <c r="G1567" s="119" t="s">
        <v>2917</v>
      </c>
      <c r="H1567" s="119"/>
      <c r="K1567" s="120"/>
      <c r="L1567" s="120" t="s">
        <v>32</v>
      </c>
      <c r="M1567" s="130" t="s">
        <v>33</v>
      </c>
      <c r="N1567" s="232"/>
      <c r="O1567" s="232"/>
      <c r="P1567" s="124">
        <f t="shared" si="84"/>
        <v>0</v>
      </c>
      <c r="Q1567" s="125"/>
      <c r="R1567" s="125"/>
      <c r="S1567" s="119"/>
      <c r="T1567" s="122"/>
      <c r="U1567" s="122"/>
      <c r="V1567" s="122"/>
      <c r="W1567" s="122"/>
      <c r="X1567" s="122"/>
      <c r="Y1567" s="127" t="s">
        <v>356</v>
      </c>
    </row>
    <row r="1568" spans="1:25">
      <c r="A1568" s="116">
        <v>1568</v>
      </c>
      <c r="B1568" s="166">
        <v>43850</v>
      </c>
      <c r="C1568" s="118">
        <f t="shared" si="83"/>
        <v>1</v>
      </c>
      <c r="D1568" s="120" t="s">
        <v>37</v>
      </c>
      <c r="E1568" s="119" t="s">
        <v>3704</v>
      </c>
      <c r="F1568" s="211"/>
      <c r="G1568" s="119" t="s">
        <v>2917</v>
      </c>
      <c r="H1568" s="119"/>
      <c r="K1568" s="120"/>
      <c r="L1568" s="120" t="s">
        <v>32</v>
      </c>
      <c r="M1568" s="130" t="s">
        <v>33</v>
      </c>
      <c r="N1568" s="232"/>
      <c r="O1568" s="232"/>
      <c r="P1568" s="124">
        <f t="shared" si="84"/>
        <v>0</v>
      </c>
      <c r="Q1568" s="125"/>
      <c r="R1568" s="125"/>
      <c r="S1568" s="119"/>
      <c r="T1568" s="122"/>
      <c r="U1568" s="122"/>
      <c r="V1568" s="122"/>
      <c r="W1568" s="122"/>
      <c r="X1568" s="122"/>
      <c r="Y1568" s="127" t="s">
        <v>356</v>
      </c>
    </row>
    <row r="1569" spans="1:25">
      <c r="A1569" s="116">
        <v>1569</v>
      </c>
      <c r="B1569" s="166">
        <v>43857</v>
      </c>
      <c r="C1569" s="118">
        <f t="shared" si="83"/>
        <v>1</v>
      </c>
      <c r="D1569" s="120" t="s">
        <v>37</v>
      </c>
      <c r="E1569" s="119" t="s">
        <v>3705</v>
      </c>
      <c r="F1569" s="211"/>
      <c r="G1569" s="119" t="s">
        <v>2917</v>
      </c>
      <c r="H1569" s="119"/>
      <c r="K1569" s="120"/>
      <c r="L1569" s="120" t="s">
        <v>32</v>
      </c>
      <c r="M1569" s="130" t="s">
        <v>33</v>
      </c>
      <c r="N1569" s="232"/>
      <c r="O1569" s="232"/>
      <c r="P1569" s="124">
        <f t="shared" si="84"/>
        <v>0</v>
      </c>
      <c r="Q1569" s="125"/>
      <c r="R1569" s="125"/>
      <c r="S1569" s="119" t="s">
        <v>34</v>
      </c>
      <c r="T1569" s="122"/>
      <c r="U1569" s="122"/>
      <c r="V1569" s="122"/>
      <c r="W1569" s="122"/>
      <c r="X1569" s="122"/>
      <c r="Y1569" s="127"/>
    </row>
    <row r="1570" spans="1:25">
      <c r="A1570" s="116">
        <v>1570</v>
      </c>
      <c r="B1570" s="166">
        <v>43857</v>
      </c>
      <c r="C1570" s="118">
        <f t="shared" si="83"/>
        <v>1</v>
      </c>
      <c r="D1570" s="120" t="s">
        <v>252</v>
      </c>
      <c r="E1570" s="119" t="s">
        <v>3706</v>
      </c>
      <c r="F1570" s="211" t="s">
        <v>547</v>
      </c>
      <c r="G1570" s="119" t="s">
        <v>2917</v>
      </c>
      <c r="H1570" s="119" t="s">
        <v>41</v>
      </c>
      <c r="I1570" s="119" t="s">
        <v>42</v>
      </c>
      <c r="K1570" s="120"/>
      <c r="L1570" s="120" t="s">
        <v>32</v>
      </c>
      <c r="M1570" s="130" t="s">
        <v>33</v>
      </c>
      <c r="N1570" s="232">
        <v>43852</v>
      </c>
      <c r="O1570" s="232">
        <v>44308</v>
      </c>
      <c r="P1570" s="124">
        <f t="shared" si="84"/>
        <v>4</v>
      </c>
      <c r="Q1570" s="125">
        <v>3</v>
      </c>
      <c r="R1570" s="125">
        <f ca="1">TODAY()-O1570</f>
        <v>370</v>
      </c>
      <c r="S1570" s="119" t="s">
        <v>55</v>
      </c>
      <c r="T1570" s="122"/>
      <c r="U1570" s="122"/>
      <c r="V1570" s="122"/>
      <c r="W1570" s="122"/>
      <c r="X1570" s="122"/>
      <c r="Y1570" s="127" t="s">
        <v>1211</v>
      </c>
    </row>
    <row r="1571" spans="1:25">
      <c r="A1571" s="116">
        <v>1571</v>
      </c>
      <c r="B1571" s="166">
        <v>43857</v>
      </c>
      <c r="C1571" s="118">
        <f t="shared" si="83"/>
        <v>1</v>
      </c>
      <c r="D1571" s="120" t="s">
        <v>252</v>
      </c>
      <c r="E1571" s="119" t="s">
        <v>3707</v>
      </c>
      <c r="F1571" s="211" t="s">
        <v>3708</v>
      </c>
      <c r="G1571" s="119" t="s">
        <v>3709</v>
      </c>
      <c r="H1571" s="119" t="s">
        <v>41</v>
      </c>
      <c r="I1571" s="119" t="s">
        <v>42</v>
      </c>
      <c r="K1571" s="120"/>
      <c r="L1571" s="120" t="s">
        <v>32</v>
      </c>
      <c r="M1571" s="130" t="s">
        <v>33</v>
      </c>
      <c r="N1571" s="232">
        <v>43850</v>
      </c>
      <c r="O1571" s="232">
        <v>44357</v>
      </c>
      <c r="P1571" s="124">
        <f t="shared" si="84"/>
        <v>6</v>
      </c>
      <c r="Q1571" s="125">
        <v>2</v>
      </c>
      <c r="R1571" s="125">
        <f ca="1">TODAY()-O1571</f>
        <v>321</v>
      </c>
      <c r="S1571" s="119" t="s">
        <v>55</v>
      </c>
      <c r="T1571" s="122"/>
      <c r="U1571" s="122"/>
      <c r="V1571" s="122"/>
      <c r="W1571" s="122"/>
      <c r="X1571" s="122"/>
      <c r="Y1571" s="127" t="s">
        <v>1211</v>
      </c>
    </row>
    <row r="1572" spans="1:25">
      <c r="A1572" s="116">
        <v>1572</v>
      </c>
      <c r="B1572" s="166">
        <v>43857</v>
      </c>
      <c r="C1572" s="118">
        <f t="shared" si="83"/>
        <v>1</v>
      </c>
      <c r="D1572" s="120" t="s">
        <v>37</v>
      </c>
      <c r="E1572" s="119" t="s">
        <v>3710</v>
      </c>
      <c r="F1572" s="211"/>
      <c r="G1572" s="119" t="s">
        <v>2917</v>
      </c>
      <c r="H1572" s="119"/>
      <c r="K1572" s="120"/>
      <c r="L1572" s="120" t="s">
        <v>32</v>
      </c>
      <c r="M1572" s="130" t="s">
        <v>33</v>
      </c>
      <c r="N1572" s="232"/>
      <c r="O1572" s="232"/>
      <c r="P1572" s="124">
        <f t="shared" si="84"/>
        <v>0</v>
      </c>
      <c r="Q1572" s="125"/>
      <c r="R1572" s="125"/>
      <c r="S1572" s="119"/>
      <c r="T1572" s="122"/>
      <c r="U1572" s="122"/>
      <c r="V1572" s="122"/>
      <c r="W1572" s="122"/>
      <c r="X1572" s="122"/>
      <c r="Y1572" s="127" t="s">
        <v>356</v>
      </c>
    </row>
    <row r="1573" spans="1:25">
      <c r="A1573" s="116">
        <v>1573</v>
      </c>
      <c r="B1573" s="166">
        <v>43857</v>
      </c>
      <c r="C1573" s="118">
        <f t="shared" si="83"/>
        <v>1</v>
      </c>
      <c r="E1573" s="119" t="s">
        <v>3711</v>
      </c>
      <c r="F1573" s="211"/>
      <c r="G1573" s="119" t="s">
        <v>610</v>
      </c>
      <c r="H1573" s="119"/>
      <c r="K1573" s="120"/>
      <c r="L1573" s="120" t="s">
        <v>32</v>
      </c>
      <c r="M1573" s="121" t="s">
        <v>78</v>
      </c>
      <c r="N1573" s="232"/>
      <c r="O1573" s="232"/>
      <c r="P1573" s="124">
        <f t="shared" si="84"/>
        <v>0</v>
      </c>
      <c r="Q1573" s="125"/>
      <c r="R1573" s="125"/>
      <c r="S1573" s="119"/>
      <c r="T1573" s="122"/>
      <c r="U1573" s="122"/>
      <c r="V1573" s="122"/>
      <c r="W1573" s="122"/>
      <c r="X1573" s="122"/>
      <c r="Y1573" s="127"/>
    </row>
    <row r="1574" spans="1:25">
      <c r="A1574" s="116">
        <v>1574</v>
      </c>
      <c r="B1574" s="166">
        <v>43857</v>
      </c>
      <c r="C1574" s="118">
        <f t="shared" si="83"/>
        <v>1</v>
      </c>
      <c r="E1574" s="119" t="s">
        <v>3712</v>
      </c>
      <c r="F1574" s="211"/>
      <c r="G1574" s="119" t="s">
        <v>2917</v>
      </c>
      <c r="H1574" s="119"/>
      <c r="K1574" s="120"/>
      <c r="L1574" s="120" t="s">
        <v>32</v>
      </c>
      <c r="M1574" s="130" t="s">
        <v>184</v>
      </c>
      <c r="N1574" s="232"/>
      <c r="O1574" s="232"/>
      <c r="P1574" s="124">
        <f t="shared" si="84"/>
        <v>0</v>
      </c>
      <c r="Q1574" s="125"/>
      <c r="R1574" s="125"/>
      <c r="S1574" s="119"/>
      <c r="T1574" s="122"/>
      <c r="U1574" s="122"/>
      <c r="V1574" s="122"/>
      <c r="W1574" s="122"/>
      <c r="X1574" s="122"/>
      <c r="Y1574" s="127"/>
    </row>
    <row r="1575" spans="1:25">
      <c r="A1575" s="116">
        <v>1575</v>
      </c>
      <c r="B1575" s="166">
        <v>43857</v>
      </c>
      <c r="C1575" s="118">
        <f t="shared" si="83"/>
        <v>1</v>
      </c>
      <c r="D1575" s="120" t="s">
        <v>37</v>
      </c>
      <c r="E1575" s="119" t="s">
        <v>3713</v>
      </c>
      <c r="F1575" s="211"/>
      <c r="G1575" s="119" t="s">
        <v>2917</v>
      </c>
      <c r="H1575" s="119"/>
      <c r="K1575" s="120"/>
      <c r="L1575" s="120" t="s">
        <v>32</v>
      </c>
      <c r="M1575" s="120" t="s">
        <v>33</v>
      </c>
      <c r="N1575" s="232"/>
      <c r="O1575" s="232"/>
      <c r="P1575" s="124">
        <f t="shared" si="84"/>
        <v>0</v>
      </c>
      <c r="Q1575" s="125"/>
      <c r="R1575" s="125"/>
      <c r="S1575" s="119" t="s">
        <v>92</v>
      </c>
      <c r="T1575" s="122"/>
      <c r="U1575" s="122"/>
      <c r="V1575" s="122"/>
      <c r="W1575" s="122"/>
      <c r="X1575" s="122"/>
      <c r="Y1575" s="127"/>
    </row>
    <row r="1576" spans="1:25">
      <c r="A1576" s="116">
        <v>1576</v>
      </c>
      <c r="B1576" s="166">
        <v>43857</v>
      </c>
      <c r="C1576" s="118">
        <f t="shared" si="83"/>
        <v>1</v>
      </c>
      <c r="D1576" s="120" t="s">
        <v>37</v>
      </c>
      <c r="E1576" s="119" t="s">
        <v>3714</v>
      </c>
      <c r="F1576" s="211"/>
      <c r="G1576" s="119" t="s">
        <v>2917</v>
      </c>
      <c r="H1576" s="119"/>
      <c r="K1576" s="120"/>
      <c r="L1576" s="120" t="s">
        <v>32</v>
      </c>
      <c r="M1576" s="120" t="s">
        <v>33</v>
      </c>
      <c r="N1576" s="232"/>
      <c r="O1576" s="232"/>
      <c r="P1576" s="124">
        <f t="shared" si="84"/>
        <v>0</v>
      </c>
      <c r="Q1576" s="125"/>
      <c r="R1576" s="125"/>
      <c r="S1576" s="119"/>
      <c r="T1576" s="122"/>
      <c r="U1576" s="122"/>
      <c r="V1576" s="122"/>
      <c r="W1576" s="122"/>
      <c r="X1576" s="122"/>
      <c r="Y1576" s="127" t="s">
        <v>356</v>
      </c>
    </row>
    <row r="1577" spans="1:25">
      <c r="A1577" s="116">
        <v>1577</v>
      </c>
      <c r="B1577" s="166">
        <v>43857</v>
      </c>
      <c r="C1577" s="118">
        <f t="shared" si="83"/>
        <v>1</v>
      </c>
      <c r="D1577" s="120" t="s">
        <v>37</v>
      </c>
      <c r="E1577" s="119" t="s">
        <v>3715</v>
      </c>
      <c r="F1577" s="211"/>
      <c r="G1577" s="119" t="s">
        <v>2917</v>
      </c>
      <c r="H1577" s="119"/>
      <c r="K1577" s="120"/>
      <c r="L1577" s="120" t="s">
        <v>32</v>
      </c>
      <c r="M1577" s="130" t="s">
        <v>33</v>
      </c>
      <c r="N1577" s="232"/>
      <c r="O1577" s="232"/>
      <c r="P1577" s="124">
        <f t="shared" si="84"/>
        <v>0</v>
      </c>
      <c r="Q1577" s="125"/>
      <c r="R1577" s="125"/>
      <c r="S1577" s="119" t="s">
        <v>34</v>
      </c>
      <c r="T1577" s="122"/>
      <c r="U1577" s="122"/>
      <c r="V1577" s="122"/>
      <c r="W1577" s="122"/>
      <c r="X1577" s="122"/>
      <c r="Y1577" s="127"/>
    </row>
    <row r="1578" spans="1:25" ht="27.6">
      <c r="A1578" s="116">
        <v>1578</v>
      </c>
      <c r="B1578" s="166">
        <v>43857</v>
      </c>
      <c r="C1578" s="118">
        <f t="shared" si="83"/>
        <v>1</v>
      </c>
      <c r="D1578" s="120" t="s">
        <v>252</v>
      </c>
      <c r="E1578" s="119" t="s">
        <v>3716</v>
      </c>
      <c r="F1578" s="211" t="s">
        <v>3717</v>
      </c>
      <c r="G1578" s="119" t="s">
        <v>2917</v>
      </c>
      <c r="H1578" s="119" t="s">
        <v>41</v>
      </c>
      <c r="I1578" s="119" t="s">
        <v>2361</v>
      </c>
      <c r="J1578" s="121" t="s">
        <v>2361</v>
      </c>
      <c r="K1578" s="120"/>
      <c r="L1578" s="120" t="s">
        <v>32</v>
      </c>
      <c r="M1578" s="120" t="s">
        <v>33</v>
      </c>
      <c r="N1578" s="232">
        <v>43850</v>
      </c>
      <c r="O1578" s="232">
        <v>44305</v>
      </c>
      <c r="P1578" s="124">
        <f t="shared" si="84"/>
        <v>4</v>
      </c>
      <c r="Q1578" s="125">
        <v>2</v>
      </c>
      <c r="R1578" s="125">
        <f ca="1">TODAY()-O1578</f>
        <v>373</v>
      </c>
      <c r="S1578" s="119" t="s">
        <v>237</v>
      </c>
      <c r="T1578" s="122">
        <v>44269</v>
      </c>
      <c r="U1578" s="122"/>
      <c r="V1578" s="122"/>
      <c r="W1578" s="122"/>
      <c r="X1578" s="122"/>
      <c r="Y1578" s="127" t="s">
        <v>1211</v>
      </c>
    </row>
    <row r="1579" spans="1:25">
      <c r="A1579" s="116">
        <v>1579</v>
      </c>
      <c r="B1579" s="166">
        <v>43857</v>
      </c>
      <c r="C1579" s="118">
        <f t="shared" si="83"/>
        <v>1</v>
      </c>
      <c r="D1579" s="120" t="s">
        <v>37</v>
      </c>
      <c r="E1579" s="119" t="s">
        <v>3718</v>
      </c>
      <c r="F1579" s="211"/>
      <c r="G1579" s="119" t="s">
        <v>2917</v>
      </c>
      <c r="H1579" s="119"/>
      <c r="K1579" s="120"/>
      <c r="L1579" s="120" t="s">
        <v>32</v>
      </c>
      <c r="M1579" s="120" t="s">
        <v>33</v>
      </c>
      <c r="N1579" s="232"/>
      <c r="O1579" s="232"/>
      <c r="P1579" s="124">
        <f t="shared" si="84"/>
        <v>0</v>
      </c>
      <c r="Q1579" s="125"/>
      <c r="R1579" s="125"/>
      <c r="S1579" s="119"/>
      <c r="T1579" s="122"/>
      <c r="U1579" s="122"/>
      <c r="V1579" s="122"/>
      <c r="W1579" s="122"/>
      <c r="X1579" s="122"/>
      <c r="Y1579" s="127" t="s">
        <v>356</v>
      </c>
    </row>
    <row r="1580" spans="1:25">
      <c r="A1580" s="116">
        <v>1580</v>
      </c>
      <c r="B1580" s="166">
        <v>43857</v>
      </c>
      <c r="C1580" s="118">
        <f t="shared" si="83"/>
        <v>1</v>
      </c>
      <c r="D1580" s="120" t="s">
        <v>37</v>
      </c>
      <c r="E1580" s="119" t="s">
        <v>3719</v>
      </c>
      <c r="F1580" s="211"/>
      <c r="G1580" s="119" t="s">
        <v>2917</v>
      </c>
      <c r="H1580" s="119"/>
      <c r="K1580" s="120"/>
      <c r="L1580" s="120" t="s">
        <v>32</v>
      </c>
      <c r="M1580" s="130" t="s">
        <v>33</v>
      </c>
      <c r="N1580" s="232"/>
      <c r="O1580" s="232"/>
      <c r="P1580" s="124">
        <f t="shared" si="84"/>
        <v>0</v>
      </c>
      <c r="Q1580" s="125"/>
      <c r="R1580" s="125"/>
      <c r="S1580" s="119"/>
      <c r="T1580" s="122"/>
      <c r="U1580" s="122"/>
      <c r="V1580" s="122"/>
      <c r="W1580" s="122"/>
      <c r="X1580" s="122"/>
      <c r="Y1580" s="127" t="s">
        <v>356</v>
      </c>
    </row>
    <row r="1581" spans="1:25">
      <c r="A1581" s="116">
        <v>1581</v>
      </c>
      <c r="B1581" s="166">
        <v>43857</v>
      </c>
      <c r="C1581" s="118">
        <f t="shared" si="83"/>
        <v>1</v>
      </c>
      <c r="E1581" s="119" t="s">
        <v>3720</v>
      </c>
      <c r="F1581" s="211"/>
      <c r="G1581" s="119" t="s">
        <v>2917</v>
      </c>
      <c r="H1581" s="119"/>
      <c r="K1581" s="120"/>
      <c r="L1581" s="120" t="s">
        <v>32</v>
      </c>
      <c r="M1581" s="121" t="s">
        <v>78</v>
      </c>
      <c r="N1581" s="232"/>
      <c r="O1581" s="232"/>
      <c r="P1581" s="124">
        <f t="shared" si="84"/>
        <v>0</v>
      </c>
      <c r="Q1581" s="125"/>
      <c r="R1581" s="125"/>
      <c r="S1581" s="119"/>
      <c r="T1581" s="122"/>
      <c r="U1581" s="122"/>
      <c r="V1581" s="122"/>
      <c r="W1581" s="122"/>
      <c r="X1581" s="122"/>
      <c r="Y1581" s="127"/>
    </row>
    <row r="1582" spans="1:25">
      <c r="A1582" s="116">
        <v>1582</v>
      </c>
      <c r="B1582" s="166">
        <v>43857</v>
      </c>
      <c r="C1582" s="118">
        <f t="shared" si="83"/>
        <v>1</v>
      </c>
      <c r="E1582" s="119" t="s">
        <v>3721</v>
      </c>
      <c r="F1582" s="211"/>
      <c r="G1582" s="119" t="s">
        <v>2917</v>
      </c>
      <c r="H1582" s="119"/>
      <c r="K1582" s="120"/>
      <c r="L1582" s="120" t="s">
        <v>32</v>
      </c>
      <c r="M1582" s="121" t="s">
        <v>78</v>
      </c>
      <c r="N1582" s="232"/>
      <c r="O1582" s="232"/>
      <c r="P1582" s="124">
        <f t="shared" si="84"/>
        <v>0</v>
      </c>
      <c r="Q1582" s="125"/>
      <c r="R1582" s="125"/>
      <c r="S1582" s="119"/>
      <c r="T1582" s="122"/>
      <c r="U1582" s="122"/>
      <c r="V1582" s="122"/>
      <c r="W1582" s="122"/>
      <c r="X1582" s="122"/>
      <c r="Y1582" s="127"/>
    </row>
    <row r="1583" spans="1:25">
      <c r="A1583" s="116">
        <v>1583</v>
      </c>
      <c r="B1583" s="166">
        <v>43857</v>
      </c>
      <c r="C1583" s="118">
        <f t="shared" si="83"/>
        <v>1</v>
      </c>
      <c r="D1583" s="120" t="s">
        <v>37</v>
      </c>
      <c r="E1583" s="119" t="s">
        <v>3722</v>
      </c>
      <c r="F1583" s="211"/>
      <c r="G1583" s="119" t="s">
        <v>2917</v>
      </c>
      <c r="H1583" s="119"/>
      <c r="K1583" s="120"/>
      <c r="L1583" s="120" t="s">
        <v>32</v>
      </c>
      <c r="M1583" s="120" t="s">
        <v>33</v>
      </c>
      <c r="N1583" s="232"/>
      <c r="O1583" s="232"/>
      <c r="P1583" s="124">
        <f t="shared" si="84"/>
        <v>0</v>
      </c>
      <c r="Q1583" s="125"/>
      <c r="R1583" s="125"/>
      <c r="S1583" s="119"/>
      <c r="T1583" s="122"/>
      <c r="U1583" s="122"/>
      <c r="V1583" s="122"/>
      <c r="W1583" s="122"/>
      <c r="X1583" s="122"/>
      <c r="Y1583" s="127" t="s">
        <v>356</v>
      </c>
    </row>
    <row r="1584" spans="1:25" ht="27.6">
      <c r="A1584" s="116">
        <v>1584</v>
      </c>
      <c r="B1584" s="166">
        <v>43857</v>
      </c>
      <c r="C1584" s="118">
        <f t="shared" si="83"/>
        <v>1</v>
      </c>
      <c r="D1584" s="120" t="s">
        <v>37</v>
      </c>
      <c r="E1584" s="119" t="s">
        <v>3723</v>
      </c>
      <c r="F1584" s="211" t="s">
        <v>3724</v>
      </c>
      <c r="G1584" s="119" t="s">
        <v>2917</v>
      </c>
      <c r="H1584" s="119" t="s">
        <v>41</v>
      </c>
      <c r="K1584" s="120"/>
      <c r="L1584" s="120" t="s">
        <v>32</v>
      </c>
      <c r="M1584" s="120" t="s">
        <v>33</v>
      </c>
      <c r="N1584" s="232"/>
      <c r="O1584" s="232">
        <v>44029</v>
      </c>
      <c r="P1584" s="124">
        <f t="shared" si="84"/>
        <v>7</v>
      </c>
      <c r="Q1584" s="125">
        <v>2</v>
      </c>
      <c r="R1584" s="125">
        <f ca="1">TODAY()-O1584</f>
        <v>649</v>
      </c>
      <c r="S1584" s="119" t="s">
        <v>237</v>
      </c>
      <c r="T1584" s="122"/>
      <c r="U1584" s="122" t="s">
        <v>3725</v>
      </c>
      <c r="V1584" s="122" t="s">
        <v>156</v>
      </c>
      <c r="W1584" s="122" t="s">
        <v>125</v>
      </c>
      <c r="X1584" s="122">
        <v>44104</v>
      </c>
      <c r="Y1584" s="127" t="s">
        <v>3726</v>
      </c>
    </row>
    <row r="1585" spans="1:25">
      <c r="A1585" s="116">
        <v>1585</v>
      </c>
      <c r="B1585" s="166">
        <v>43857</v>
      </c>
      <c r="C1585" s="118">
        <f t="shared" si="83"/>
        <v>1</v>
      </c>
      <c r="E1585" s="119" t="s">
        <v>3727</v>
      </c>
      <c r="F1585" s="211"/>
      <c r="G1585" s="119" t="s">
        <v>2917</v>
      </c>
      <c r="H1585" s="119"/>
      <c r="K1585" s="120"/>
      <c r="L1585" s="120" t="s">
        <v>32</v>
      </c>
      <c r="M1585" s="130" t="s">
        <v>184</v>
      </c>
      <c r="N1585" s="232"/>
      <c r="O1585" s="232"/>
      <c r="P1585" s="124">
        <f t="shared" si="84"/>
        <v>0</v>
      </c>
      <c r="Q1585" s="125"/>
      <c r="R1585" s="125"/>
      <c r="S1585" s="119"/>
      <c r="T1585" s="122"/>
      <c r="U1585" s="122"/>
      <c r="V1585" s="122"/>
      <c r="W1585" s="122"/>
      <c r="X1585" s="122"/>
      <c r="Y1585" s="127"/>
    </row>
    <row r="1586" spans="1:25">
      <c r="A1586" s="116">
        <v>1586</v>
      </c>
      <c r="B1586" s="166">
        <v>43857</v>
      </c>
      <c r="C1586" s="118">
        <f t="shared" si="83"/>
        <v>1</v>
      </c>
      <c r="E1586" s="119" t="s">
        <v>3728</v>
      </c>
      <c r="F1586" s="211"/>
      <c r="G1586" s="119" t="s">
        <v>2917</v>
      </c>
      <c r="H1586" s="119"/>
      <c r="K1586" s="120"/>
      <c r="L1586" s="120" t="s">
        <v>32</v>
      </c>
      <c r="M1586" s="130" t="s">
        <v>184</v>
      </c>
      <c r="N1586" s="232"/>
      <c r="O1586" s="232"/>
      <c r="P1586" s="124">
        <f t="shared" si="84"/>
        <v>0</v>
      </c>
      <c r="Q1586" s="125"/>
      <c r="R1586" s="125"/>
      <c r="S1586" s="119"/>
      <c r="T1586" s="122"/>
      <c r="U1586" s="122"/>
      <c r="V1586" s="122"/>
      <c r="W1586" s="122"/>
      <c r="X1586" s="122"/>
      <c r="Y1586" s="127"/>
    </row>
    <row r="1587" spans="1:25">
      <c r="A1587" s="116">
        <v>1587</v>
      </c>
      <c r="B1587" s="166">
        <v>43857</v>
      </c>
      <c r="C1587" s="118">
        <f t="shared" si="83"/>
        <v>1</v>
      </c>
      <c r="E1587" s="119" t="s">
        <v>3729</v>
      </c>
      <c r="F1587" s="211"/>
      <c r="G1587" s="119" t="s">
        <v>2917</v>
      </c>
      <c r="H1587" s="119"/>
      <c r="K1587" s="120"/>
      <c r="L1587" s="120" t="s">
        <v>32</v>
      </c>
      <c r="M1587" s="121" t="s">
        <v>78</v>
      </c>
      <c r="N1587" s="232"/>
      <c r="O1587" s="232"/>
      <c r="P1587" s="124">
        <f t="shared" si="84"/>
        <v>0</v>
      </c>
      <c r="Q1587" s="125"/>
      <c r="R1587" s="125"/>
      <c r="S1587" s="119"/>
      <c r="T1587" s="122"/>
      <c r="U1587" s="122"/>
      <c r="V1587" s="122"/>
      <c r="W1587" s="122"/>
      <c r="X1587" s="122"/>
      <c r="Y1587" s="127"/>
    </row>
    <row r="1588" spans="1:25">
      <c r="A1588" s="116">
        <v>1588</v>
      </c>
      <c r="B1588" s="166">
        <v>43857</v>
      </c>
      <c r="C1588" s="118">
        <f t="shared" si="83"/>
        <v>1</v>
      </c>
      <c r="E1588" s="119" t="s">
        <v>3730</v>
      </c>
      <c r="F1588" s="211"/>
      <c r="G1588" s="119" t="s">
        <v>2917</v>
      </c>
      <c r="H1588" s="119"/>
      <c r="K1588" s="120"/>
      <c r="L1588" s="120" t="s">
        <v>32</v>
      </c>
      <c r="M1588" s="130" t="s">
        <v>184</v>
      </c>
      <c r="N1588" s="232"/>
      <c r="O1588" s="232"/>
      <c r="P1588" s="124">
        <f t="shared" si="84"/>
        <v>0</v>
      </c>
      <c r="Q1588" s="125"/>
      <c r="R1588" s="125"/>
      <c r="S1588" s="119"/>
      <c r="T1588" s="122"/>
      <c r="U1588" s="122"/>
      <c r="V1588" s="122"/>
      <c r="W1588" s="122"/>
      <c r="X1588" s="122"/>
      <c r="Y1588" s="127"/>
    </row>
    <row r="1589" spans="1:25">
      <c r="A1589" s="116">
        <v>1589</v>
      </c>
      <c r="B1589" s="166">
        <v>43857</v>
      </c>
      <c r="C1589" s="118">
        <f t="shared" si="83"/>
        <v>1</v>
      </c>
      <c r="E1589" s="119" t="s">
        <v>3731</v>
      </c>
      <c r="F1589" s="211"/>
      <c r="G1589" s="119" t="s">
        <v>2917</v>
      </c>
      <c r="H1589" s="119"/>
      <c r="K1589" s="120"/>
      <c r="L1589" s="120" t="s">
        <v>32</v>
      </c>
      <c r="M1589" s="121" t="s">
        <v>78</v>
      </c>
      <c r="N1589" s="232"/>
      <c r="O1589" s="232"/>
      <c r="P1589" s="124">
        <f t="shared" si="84"/>
        <v>0</v>
      </c>
      <c r="Q1589" s="125"/>
      <c r="R1589" s="125"/>
      <c r="S1589" s="119"/>
      <c r="T1589" s="122"/>
      <c r="U1589" s="122"/>
      <c r="V1589" s="122"/>
      <c r="W1589" s="122"/>
      <c r="X1589" s="122"/>
      <c r="Y1589" s="127"/>
    </row>
    <row r="1590" spans="1:25">
      <c r="A1590" s="116">
        <v>1590</v>
      </c>
      <c r="B1590" s="166">
        <v>43857</v>
      </c>
      <c r="C1590" s="118">
        <f t="shared" si="83"/>
        <v>1</v>
      </c>
      <c r="D1590" s="120" t="s">
        <v>37</v>
      </c>
      <c r="E1590" s="119" t="s">
        <v>3732</v>
      </c>
      <c r="F1590" s="211"/>
      <c r="G1590" s="119" t="s">
        <v>2917</v>
      </c>
      <c r="H1590" s="119"/>
      <c r="K1590" s="120"/>
      <c r="L1590" s="120" t="s">
        <v>32</v>
      </c>
      <c r="M1590" s="130" t="s">
        <v>184</v>
      </c>
      <c r="N1590" s="232"/>
      <c r="O1590" s="232"/>
      <c r="P1590" s="124">
        <f t="shared" si="84"/>
        <v>0</v>
      </c>
      <c r="Q1590" s="125"/>
      <c r="R1590" s="125"/>
      <c r="S1590" s="119"/>
      <c r="T1590" s="122"/>
      <c r="U1590" s="122"/>
      <c r="V1590" s="122"/>
      <c r="W1590" s="122"/>
      <c r="X1590" s="122"/>
      <c r="Y1590" s="127"/>
    </row>
    <row r="1591" spans="1:25">
      <c r="A1591" s="116">
        <v>1591</v>
      </c>
      <c r="B1591" s="166">
        <v>43857</v>
      </c>
      <c r="C1591" s="118">
        <f t="shared" si="83"/>
        <v>1</v>
      </c>
      <c r="D1591" s="120" t="s">
        <v>37</v>
      </c>
      <c r="E1591" s="119" t="s">
        <v>3733</v>
      </c>
      <c r="F1591" s="211"/>
      <c r="G1591" s="119" t="s">
        <v>2917</v>
      </c>
      <c r="H1591" s="119"/>
      <c r="K1591" s="120"/>
      <c r="L1591" s="120" t="s">
        <v>32</v>
      </c>
      <c r="M1591" s="130" t="s">
        <v>33</v>
      </c>
      <c r="N1591" s="232"/>
      <c r="O1591" s="232"/>
      <c r="P1591" s="124">
        <f t="shared" si="84"/>
        <v>0</v>
      </c>
      <c r="Q1591" s="125"/>
      <c r="R1591" s="125"/>
      <c r="S1591" s="119"/>
      <c r="T1591" s="122"/>
      <c r="U1591" s="122"/>
      <c r="V1591" s="122"/>
      <c r="W1591" s="122"/>
      <c r="X1591" s="122"/>
      <c r="Y1591" s="127" t="s">
        <v>356</v>
      </c>
    </row>
    <row r="1592" spans="1:25" ht="14.4">
      <c r="A1592" s="116">
        <v>1592</v>
      </c>
      <c r="B1592" s="166">
        <v>43857</v>
      </c>
      <c r="C1592" s="118">
        <f t="shared" si="83"/>
        <v>1</v>
      </c>
      <c r="D1592" s="120" t="s">
        <v>37</v>
      </c>
      <c r="E1592" s="119" t="s">
        <v>3734</v>
      </c>
      <c r="F1592" s="211"/>
      <c r="G1592" s="119" t="s">
        <v>2917</v>
      </c>
      <c r="H1592" s="119"/>
      <c r="K1592" s="120"/>
      <c r="L1592" s="120" t="s">
        <v>32</v>
      </c>
      <c r="M1592" s="130" t="s">
        <v>78</v>
      </c>
      <c r="N1592" s="232"/>
      <c r="O1592" s="232"/>
      <c r="P1592" s="124">
        <f t="shared" si="84"/>
        <v>0</v>
      </c>
      <c r="Q1592" s="125"/>
      <c r="R1592" s="125"/>
      <c r="S1592" s="119"/>
      <c r="T1592" s="122"/>
      <c r="U1592" t="s">
        <v>3735</v>
      </c>
      <c r="V1592" s="122" t="s">
        <v>156</v>
      </c>
      <c r="W1592" s="122" t="s">
        <v>125</v>
      </c>
      <c r="X1592" s="122" t="s">
        <v>3690</v>
      </c>
      <c r="Y1592" s="127" t="s">
        <v>1426</v>
      </c>
    </row>
    <row r="1593" spans="1:25">
      <c r="A1593" s="116">
        <v>1593</v>
      </c>
      <c r="B1593" s="166">
        <v>43857</v>
      </c>
      <c r="C1593" s="118">
        <f t="shared" si="83"/>
        <v>1</v>
      </c>
      <c r="D1593" s="120" t="s">
        <v>37</v>
      </c>
      <c r="E1593" s="119" t="s">
        <v>3736</v>
      </c>
      <c r="F1593" s="211"/>
      <c r="G1593" s="119" t="s">
        <v>3737</v>
      </c>
      <c r="H1593" s="119"/>
      <c r="K1593" s="120"/>
      <c r="L1593" s="120" t="s">
        <v>32</v>
      </c>
      <c r="M1593" s="130" t="s">
        <v>184</v>
      </c>
      <c r="N1593" s="232"/>
      <c r="O1593" s="232"/>
      <c r="P1593" s="124">
        <f t="shared" si="84"/>
        <v>0</v>
      </c>
      <c r="Q1593" s="125"/>
      <c r="R1593" s="125"/>
      <c r="S1593" s="119"/>
      <c r="T1593" s="122"/>
      <c r="U1593" s="122"/>
      <c r="V1593" s="122"/>
      <c r="W1593" s="122"/>
      <c r="X1593" s="122"/>
      <c r="Y1593" s="127"/>
    </row>
    <row r="1594" spans="1:25" ht="27.6">
      <c r="A1594" s="116">
        <v>1594</v>
      </c>
      <c r="B1594" s="166">
        <v>43857</v>
      </c>
      <c r="C1594" s="118">
        <f t="shared" si="83"/>
        <v>1</v>
      </c>
      <c r="D1594" s="120" t="s">
        <v>252</v>
      </c>
      <c r="E1594" s="119" t="s">
        <v>3738</v>
      </c>
      <c r="F1594" s="211" t="s">
        <v>3739</v>
      </c>
      <c r="G1594" s="119" t="s">
        <v>3740</v>
      </c>
      <c r="H1594" s="119" t="s">
        <v>53</v>
      </c>
      <c r="I1594" s="119" t="s">
        <v>196</v>
      </c>
      <c r="J1594" s="121" t="s">
        <v>196</v>
      </c>
      <c r="K1594" s="120"/>
      <c r="L1594" s="120" t="s">
        <v>32</v>
      </c>
      <c r="M1594" s="120" t="s">
        <v>33</v>
      </c>
      <c r="N1594" s="232">
        <v>43850</v>
      </c>
      <c r="O1594" s="232" t="s">
        <v>2445</v>
      </c>
      <c r="P1594" s="124" t="e">
        <f t="shared" si="84"/>
        <v>#VALUE!</v>
      </c>
      <c r="Q1594" s="125">
        <v>2</v>
      </c>
      <c r="R1594" s="125" t="e">
        <f ca="1">TODAY()-O1594</f>
        <v>#VALUE!</v>
      </c>
      <c r="S1594" s="119" t="s">
        <v>55</v>
      </c>
      <c r="T1594" s="122"/>
      <c r="U1594" s="122"/>
      <c r="V1594" s="122"/>
      <c r="W1594" s="122"/>
      <c r="X1594" s="122"/>
      <c r="Y1594" s="127" t="s">
        <v>1211</v>
      </c>
    </row>
    <row r="1595" spans="1:25">
      <c r="A1595" s="116">
        <v>1595</v>
      </c>
      <c r="B1595" s="166">
        <v>43857</v>
      </c>
      <c r="C1595" s="118">
        <f t="shared" si="83"/>
        <v>1</v>
      </c>
      <c r="D1595" s="120" t="s">
        <v>37</v>
      </c>
      <c r="E1595" s="119" t="s">
        <v>3741</v>
      </c>
      <c r="F1595" s="211"/>
      <c r="G1595" s="119" t="s">
        <v>3740</v>
      </c>
      <c r="H1595" s="119"/>
      <c r="K1595" s="120"/>
      <c r="L1595" s="120" t="s">
        <v>32</v>
      </c>
      <c r="M1595" s="130" t="s">
        <v>33</v>
      </c>
      <c r="N1595" s="232"/>
      <c r="O1595" s="232"/>
      <c r="P1595" s="124">
        <f t="shared" si="84"/>
        <v>0</v>
      </c>
      <c r="Q1595" s="125"/>
      <c r="R1595" s="125"/>
      <c r="S1595" s="119" t="s">
        <v>34</v>
      </c>
      <c r="T1595" s="122"/>
      <c r="U1595" s="122"/>
      <c r="V1595" s="122"/>
      <c r="W1595" s="122"/>
      <c r="X1595" s="122"/>
      <c r="Y1595" s="127"/>
    </row>
    <row r="1596" spans="1:25">
      <c r="A1596" s="116">
        <v>1596</v>
      </c>
      <c r="B1596" s="166">
        <v>43857</v>
      </c>
      <c r="C1596" s="118">
        <f t="shared" si="83"/>
        <v>1</v>
      </c>
      <c r="D1596" s="120" t="s">
        <v>37</v>
      </c>
      <c r="E1596" s="119" t="s">
        <v>3742</v>
      </c>
      <c r="F1596" s="211"/>
      <c r="G1596" s="119" t="s">
        <v>3740</v>
      </c>
      <c r="H1596" s="119" t="s">
        <v>53</v>
      </c>
      <c r="K1596" s="120"/>
      <c r="L1596" s="120" t="s">
        <v>32</v>
      </c>
      <c r="M1596" s="130" t="s">
        <v>184</v>
      </c>
      <c r="N1596" s="232"/>
      <c r="O1596" s="232"/>
      <c r="P1596" s="124">
        <f t="shared" si="84"/>
        <v>0</v>
      </c>
      <c r="Q1596" s="125"/>
      <c r="R1596" s="125"/>
      <c r="S1596" s="119"/>
      <c r="T1596" s="122"/>
      <c r="U1596" s="122"/>
      <c r="V1596" s="122"/>
      <c r="W1596" s="122"/>
      <c r="X1596" s="122"/>
      <c r="Y1596" s="127"/>
    </row>
    <row r="1597" spans="1:25">
      <c r="A1597" s="116">
        <v>1597</v>
      </c>
      <c r="B1597" s="166">
        <v>43857</v>
      </c>
      <c r="C1597" s="118">
        <f t="shared" si="83"/>
        <v>1</v>
      </c>
      <c r="D1597" s="120" t="s">
        <v>37</v>
      </c>
      <c r="E1597" s="119" t="s">
        <v>3743</v>
      </c>
      <c r="F1597" s="211"/>
      <c r="G1597" s="119" t="s">
        <v>3740</v>
      </c>
      <c r="H1597" s="119" t="s">
        <v>53</v>
      </c>
      <c r="K1597" s="120"/>
      <c r="L1597" s="120" t="s">
        <v>32</v>
      </c>
      <c r="M1597" s="130" t="s">
        <v>184</v>
      </c>
      <c r="N1597" s="232"/>
      <c r="O1597" s="232"/>
      <c r="P1597" s="124">
        <f t="shared" si="84"/>
        <v>0</v>
      </c>
      <c r="Q1597" s="125"/>
      <c r="R1597" s="125"/>
      <c r="S1597" s="119"/>
      <c r="T1597" s="122"/>
      <c r="U1597" s="122"/>
      <c r="V1597" s="122"/>
      <c r="W1597" s="122"/>
      <c r="X1597" s="122"/>
      <c r="Y1597" s="127"/>
    </row>
    <row r="1598" spans="1:25">
      <c r="A1598" s="116">
        <v>1598</v>
      </c>
      <c r="B1598" s="166">
        <v>43857</v>
      </c>
      <c r="C1598" s="118">
        <f t="shared" si="83"/>
        <v>1</v>
      </c>
      <c r="D1598" s="120" t="s">
        <v>252</v>
      </c>
      <c r="E1598" s="119" t="s">
        <v>3744</v>
      </c>
      <c r="F1598" s="211" t="s">
        <v>3745</v>
      </c>
      <c r="G1598" s="119" t="s">
        <v>3740</v>
      </c>
      <c r="H1598" s="119" t="s">
        <v>53</v>
      </c>
      <c r="I1598" s="119" t="s">
        <v>42</v>
      </c>
      <c r="K1598" s="120"/>
      <c r="L1598" s="120" t="s">
        <v>32</v>
      </c>
      <c r="M1598" s="130" t="s">
        <v>33</v>
      </c>
      <c r="N1598" s="232">
        <v>43998</v>
      </c>
      <c r="O1598" s="232" t="s">
        <v>2445</v>
      </c>
      <c r="P1598" s="124" t="e">
        <f t="shared" si="84"/>
        <v>#VALUE!</v>
      </c>
      <c r="Q1598" s="125">
        <v>2</v>
      </c>
      <c r="R1598" s="125" t="e">
        <f ca="1">TODAY()-O1598</f>
        <v>#VALUE!</v>
      </c>
      <c r="S1598" s="119" t="s">
        <v>55</v>
      </c>
      <c r="T1598" s="122"/>
      <c r="U1598" s="122"/>
      <c r="V1598" s="122"/>
      <c r="W1598" s="122"/>
      <c r="X1598" s="122"/>
      <c r="Y1598" s="127" t="s">
        <v>1211</v>
      </c>
    </row>
    <row r="1599" spans="1:25">
      <c r="A1599" s="116">
        <v>1599</v>
      </c>
      <c r="B1599" s="168">
        <v>44440</v>
      </c>
      <c r="D1599" s="120" t="s">
        <v>25</v>
      </c>
      <c r="E1599" s="130" t="s">
        <v>3746</v>
      </c>
      <c r="F1599" s="212" t="s">
        <v>3747</v>
      </c>
      <c r="G1599" s="119" t="s">
        <v>3748</v>
      </c>
      <c r="H1599" s="119" t="s">
        <v>29</v>
      </c>
      <c r="I1599" s="121" t="s">
        <v>30</v>
      </c>
      <c r="J1599" s="121" t="s">
        <v>3749</v>
      </c>
      <c r="K1599" s="121" t="s">
        <v>65</v>
      </c>
      <c r="L1599" s="131" t="s">
        <v>32</v>
      </c>
      <c r="M1599" s="130" t="s">
        <v>33</v>
      </c>
      <c r="N1599" s="233">
        <v>44447</v>
      </c>
      <c r="O1599" s="233">
        <v>44481</v>
      </c>
      <c r="Q1599" s="133"/>
      <c r="R1599" s="133"/>
      <c r="S1599" s="130"/>
      <c r="T1599" s="132"/>
      <c r="U1599" s="132"/>
      <c r="V1599" s="132"/>
      <c r="W1599" s="132"/>
      <c r="X1599" s="132"/>
      <c r="Y1599" s="134"/>
    </row>
    <row r="1600" spans="1:25">
      <c r="A1600" s="116">
        <v>1600</v>
      </c>
      <c r="B1600" s="166">
        <v>43857</v>
      </c>
      <c r="C1600" s="118">
        <f t="shared" ref="C1600:C1663" si="85">IF(B1600&lt;&gt;0,MONTH(B1600),0)</f>
        <v>1</v>
      </c>
      <c r="D1600" s="120" t="s">
        <v>37</v>
      </c>
      <c r="E1600" s="119" t="s">
        <v>3750</v>
      </c>
      <c r="F1600" s="211"/>
      <c r="G1600" s="119" t="s">
        <v>3751</v>
      </c>
      <c r="H1600" s="119"/>
      <c r="K1600" s="120"/>
      <c r="L1600" s="120" t="s">
        <v>32</v>
      </c>
      <c r="M1600" s="130" t="s">
        <v>33</v>
      </c>
      <c r="N1600" s="232"/>
      <c r="O1600" s="232"/>
      <c r="P1600" s="124">
        <f t="shared" ref="P1600:P1631" si="86">IF(O1600&lt;&gt;0,MONTH(O1600),0)</f>
        <v>0</v>
      </c>
      <c r="Q1600" s="125"/>
      <c r="R1600" s="125"/>
      <c r="S1600" s="119"/>
      <c r="T1600" s="122"/>
      <c r="U1600" s="122"/>
      <c r="V1600" s="122"/>
      <c r="W1600" s="122"/>
      <c r="X1600" s="122"/>
      <c r="Y1600" s="127" t="s">
        <v>356</v>
      </c>
    </row>
    <row r="1601" spans="1:25">
      <c r="A1601" s="116">
        <v>1601</v>
      </c>
      <c r="B1601" s="166">
        <v>43857</v>
      </c>
      <c r="C1601" s="118">
        <f t="shared" si="85"/>
        <v>1</v>
      </c>
      <c r="D1601" s="120" t="s">
        <v>37</v>
      </c>
      <c r="E1601" s="119" t="s">
        <v>3752</v>
      </c>
      <c r="F1601" s="211" t="s">
        <v>3753</v>
      </c>
      <c r="G1601" s="119" t="s">
        <v>1629</v>
      </c>
      <c r="H1601" s="119" t="s">
        <v>53</v>
      </c>
      <c r="K1601" s="120" t="s">
        <v>65</v>
      </c>
      <c r="L1601" s="120" t="s">
        <v>3754</v>
      </c>
      <c r="M1601" s="130" t="s">
        <v>184</v>
      </c>
      <c r="N1601" s="232"/>
      <c r="O1601" s="232"/>
      <c r="P1601" s="124">
        <f t="shared" si="86"/>
        <v>0</v>
      </c>
      <c r="Q1601" s="125"/>
      <c r="R1601" s="125"/>
      <c r="S1601" s="119"/>
      <c r="T1601" s="122"/>
      <c r="U1601" s="122"/>
      <c r="V1601" s="122"/>
      <c r="W1601" s="122"/>
      <c r="X1601" s="122"/>
      <c r="Y1601" s="127"/>
    </row>
    <row r="1602" spans="1:25">
      <c r="A1602" s="116">
        <v>1602</v>
      </c>
      <c r="B1602" s="166">
        <v>43857</v>
      </c>
      <c r="C1602" s="118">
        <f t="shared" si="85"/>
        <v>1</v>
      </c>
      <c r="D1602" s="120" t="s">
        <v>252</v>
      </c>
      <c r="E1602" s="119" t="s">
        <v>3755</v>
      </c>
      <c r="F1602" s="211" t="s">
        <v>3756</v>
      </c>
      <c r="G1602" s="119" t="s">
        <v>603</v>
      </c>
      <c r="H1602" s="119" t="s">
        <v>53</v>
      </c>
      <c r="I1602" s="119" t="s">
        <v>63</v>
      </c>
      <c r="J1602" s="121" t="s">
        <v>63</v>
      </c>
      <c r="K1602" s="120"/>
      <c r="L1602" s="120" t="s">
        <v>32</v>
      </c>
      <c r="M1602" s="130" t="s">
        <v>33</v>
      </c>
      <c r="N1602" s="232">
        <v>43850</v>
      </c>
      <c r="O1602" s="232">
        <v>44389</v>
      </c>
      <c r="P1602" s="124">
        <f t="shared" si="86"/>
        <v>7</v>
      </c>
      <c r="Q1602" s="125"/>
      <c r="R1602" s="125">
        <f ca="1">TODAY()-O1602</f>
        <v>289</v>
      </c>
      <c r="S1602" s="119" t="s">
        <v>55</v>
      </c>
      <c r="T1602" s="122"/>
      <c r="U1602" s="122"/>
      <c r="V1602" s="122"/>
      <c r="W1602" s="122"/>
      <c r="X1602" s="122"/>
      <c r="Y1602" s="127" t="s">
        <v>1211</v>
      </c>
    </row>
    <row r="1603" spans="1:25" ht="27.6">
      <c r="A1603" s="116">
        <v>1603</v>
      </c>
      <c r="B1603" s="166">
        <v>43857</v>
      </c>
      <c r="C1603" s="118">
        <f t="shared" si="85"/>
        <v>1</v>
      </c>
      <c r="D1603" s="120" t="s">
        <v>25</v>
      </c>
      <c r="E1603" s="119" t="s">
        <v>3757</v>
      </c>
      <c r="F1603" s="211" t="s">
        <v>3758</v>
      </c>
      <c r="G1603" s="119" t="s">
        <v>603</v>
      </c>
      <c r="H1603" s="119" t="s">
        <v>53</v>
      </c>
      <c r="I1603" s="119" t="s">
        <v>42</v>
      </c>
      <c r="K1603" s="120"/>
      <c r="L1603" s="120" t="s">
        <v>32</v>
      </c>
      <c r="M1603" s="130" t="s">
        <v>33</v>
      </c>
      <c r="N1603" s="232"/>
      <c r="O1603" s="232"/>
      <c r="P1603" s="124">
        <f t="shared" si="86"/>
        <v>0</v>
      </c>
      <c r="Q1603" s="125"/>
      <c r="R1603" s="125"/>
      <c r="S1603" s="119" t="s">
        <v>92</v>
      </c>
      <c r="T1603" s="122"/>
      <c r="U1603" s="122"/>
      <c r="V1603" s="122"/>
      <c r="W1603" s="122"/>
      <c r="X1603" s="122"/>
      <c r="Y1603" s="127" t="s">
        <v>3759</v>
      </c>
    </row>
    <row r="1604" spans="1:25">
      <c r="A1604" s="116">
        <v>1604</v>
      </c>
      <c r="B1604" s="166">
        <v>43857</v>
      </c>
      <c r="C1604" s="118">
        <f t="shared" si="85"/>
        <v>1</v>
      </c>
      <c r="D1604" s="120" t="s">
        <v>37</v>
      </c>
      <c r="E1604" s="119" t="s">
        <v>3760</v>
      </c>
      <c r="F1604" s="211"/>
      <c r="G1604" s="119" t="s">
        <v>603</v>
      </c>
      <c r="H1604" s="119" t="s">
        <v>53</v>
      </c>
      <c r="K1604" s="120"/>
      <c r="L1604" s="120" t="s">
        <v>32</v>
      </c>
      <c r="M1604" s="130" t="s">
        <v>184</v>
      </c>
      <c r="N1604" s="232"/>
      <c r="O1604" s="232"/>
      <c r="P1604" s="124">
        <f t="shared" si="86"/>
        <v>0</v>
      </c>
      <c r="Q1604" s="125"/>
      <c r="R1604" s="125"/>
      <c r="S1604" s="119"/>
      <c r="T1604" s="122"/>
      <c r="U1604" s="122"/>
      <c r="V1604" s="122"/>
      <c r="W1604" s="122"/>
      <c r="X1604" s="122"/>
      <c r="Y1604" s="127"/>
    </row>
    <row r="1605" spans="1:25">
      <c r="A1605" s="116">
        <v>1605</v>
      </c>
      <c r="B1605" s="166">
        <v>43857</v>
      </c>
      <c r="C1605" s="118">
        <f t="shared" si="85"/>
        <v>1</v>
      </c>
      <c r="D1605" s="120" t="s">
        <v>25</v>
      </c>
      <c r="E1605" s="119" t="s">
        <v>3761</v>
      </c>
      <c r="F1605" s="211" t="s">
        <v>3762</v>
      </c>
      <c r="G1605" s="119" t="s">
        <v>603</v>
      </c>
      <c r="H1605" s="119" t="s">
        <v>53</v>
      </c>
      <c r="I1605" s="119" t="s">
        <v>63</v>
      </c>
      <c r="J1605" s="121" t="s">
        <v>63</v>
      </c>
      <c r="K1605" s="120"/>
      <c r="L1605" s="120" t="s">
        <v>32</v>
      </c>
      <c r="M1605" s="120" t="s">
        <v>33</v>
      </c>
      <c r="N1605" s="232">
        <v>43850</v>
      </c>
      <c r="O1605" s="232">
        <v>44266</v>
      </c>
      <c r="P1605" s="124">
        <f t="shared" si="86"/>
        <v>3</v>
      </c>
      <c r="Q1605" s="125"/>
      <c r="R1605" s="125">
        <f ca="1">TODAY()-O1605</f>
        <v>412</v>
      </c>
      <c r="S1605" s="119" t="s">
        <v>135</v>
      </c>
      <c r="T1605" s="122"/>
      <c r="U1605" s="122"/>
      <c r="V1605" s="122"/>
      <c r="W1605" s="122"/>
      <c r="X1605" s="122"/>
      <c r="Y1605" s="127" t="s">
        <v>3763</v>
      </c>
    </row>
    <row r="1606" spans="1:25">
      <c r="A1606" s="116">
        <v>1606</v>
      </c>
      <c r="B1606" s="166">
        <v>43857</v>
      </c>
      <c r="C1606" s="118">
        <f t="shared" si="85"/>
        <v>1</v>
      </c>
      <c r="D1606" s="120" t="s">
        <v>37</v>
      </c>
      <c r="E1606" s="119" t="s">
        <v>3764</v>
      </c>
      <c r="F1606" s="211"/>
      <c r="G1606" s="119" t="s">
        <v>603</v>
      </c>
      <c r="H1606" s="119" t="s">
        <v>53</v>
      </c>
      <c r="K1606" s="120"/>
      <c r="L1606" s="120" t="s">
        <v>32</v>
      </c>
      <c r="M1606" s="130" t="s">
        <v>184</v>
      </c>
      <c r="N1606" s="232"/>
      <c r="O1606" s="232"/>
      <c r="P1606" s="124">
        <f t="shared" si="86"/>
        <v>0</v>
      </c>
      <c r="Q1606" s="125"/>
      <c r="R1606" s="125"/>
      <c r="S1606" s="119"/>
      <c r="T1606" s="122"/>
      <c r="U1606" s="122"/>
      <c r="V1606" s="122"/>
      <c r="W1606" s="122"/>
      <c r="X1606" s="122"/>
      <c r="Y1606" s="127"/>
    </row>
    <row r="1607" spans="1:25">
      <c r="A1607" s="116">
        <v>1607</v>
      </c>
      <c r="B1607" s="166">
        <v>43857</v>
      </c>
      <c r="C1607" s="118">
        <f t="shared" si="85"/>
        <v>1</v>
      </c>
      <c r="D1607" s="120" t="s">
        <v>37</v>
      </c>
      <c r="E1607" s="119" t="s">
        <v>3765</v>
      </c>
      <c r="F1607" s="211"/>
      <c r="G1607" s="119" t="s">
        <v>603</v>
      </c>
      <c r="H1607" s="119" t="s">
        <v>53</v>
      </c>
      <c r="K1607" s="120"/>
      <c r="L1607" s="120" t="s">
        <v>32</v>
      </c>
      <c r="M1607" s="130" t="s">
        <v>184</v>
      </c>
      <c r="N1607" s="232"/>
      <c r="O1607" s="232"/>
      <c r="P1607" s="124">
        <f t="shared" si="86"/>
        <v>0</v>
      </c>
      <c r="Q1607" s="125"/>
      <c r="R1607" s="125"/>
      <c r="S1607" s="119"/>
      <c r="T1607" s="122"/>
      <c r="U1607" s="122"/>
      <c r="V1607" s="122"/>
      <c r="W1607" s="122"/>
      <c r="X1607" s="122"/>
      <c r="Y1607" s="127"/>
    </row>
    <row r="1608" spans="1:25" ht="27.6">
      <c r="A1608" s="116">
        <v>1608</v>
      </c>
      <c r="B1608" s="166">
        <v>43857</v>
      </c>
      <c r="C1608" s="118">
        <f t="shared" si="85"/>
        <v>1</v>
      </c>
      <c r="D1608" s="120" t="s">
        <v>252</v>
      </c>
      <c r="E1608" s="119" t="s">
        <v>3766</v>
      </c>
      <c r="F1608" s="211" t="s">
        <v>3767</v>
      </c>
      <c r="G1608" s="119" t="s">
        <v>603</v>
      </c>
      <c r="H1608" s="119" t="s">
        <v>53</v>
      </c>
      <c r="I1608" s="119" t="s">
        <v>63</v>
      </c>
      <c r="J1608" s="121" t="s">
        <v>63</v>
      </c>
      <c r="K1608" s="120"/>
      <c r="L1608" s="120" t="s">
        <v>32</v>
      </c>
      <c r="M1608" s="130" t="s">
        <v>33</v>
      </c>
      <c r="N1608" s="232">
        <v>43850</v>
      </c>
      <c r="O1608" s="232">
        <v>44610</v>
      </c>
      <c r="P1608" s="124">
        <f t="shared" si="86"/>
        <v>2</v>
      </c>
      <c r="Q1608" s="125">
        <v>2</v>
      </c>
      <c r="R1608" s="125">
        <f ca="1">TODAY()-O1608</f>
        <v>68</v>
      </c>
      <c r="S1608" s="119"/>
      <c r="T1608" s="122"/>
      <c r="U1608" s="122"/>
      <c r="V1608" s="122"/>
      <c r="W1608" s="122"/>
      <c r="X1608" s="122"/>
      <c r="Y1608" s="127" t="s">
        <v>1211</v>
      </c>
    </row>
    <row r="1609" spans="1:25">
      <c r="A1609" s="116">
        <v>1609</v>
      </c>
      <c r="B1609" s="166">
        <v>43857</v>
      </c>
      <c r="C1609" s="118">
        <f t="shared" si="85"/>
        <v>1</v>
      </c>
      <c r="D1609" s="120" t="s">
        <v>37</v>
      </c>
      <c r="E1609" s="119" t="s">
        <v>3768</v>
      </c>
      <c r="F1609" s="211"/>
      <c r="G1609" s="119" t="s">
        <v>603</v>
      </c>
      <c r="H1609" s="119" t="s">
        <v>53</v>
      </c>
      <c r="K1609" s="120"/>
      <c r="L1609" s="120" t="s">
        <v>32</v>
      </c>
      <c r="M1609" s="130" t="s">
        <v>184</v>
      </c>
      <c r="N1609" s="232"/>
      <c r="O1609" s="232"/>
      <c r="P1609" s="124">
        <f t="shared" si="86"/>
        <v>0</v>
      </c>
      <c r="Q1609" s="125"/>
      <c r="R1609" s="125"/>
      <c r="S1609" s="119"/>
      <c r="T1609" s="122"/>
      <c r="U1609" s="122"/>
      <c r="V1609" s="122"/>
      <c r="W1609" s="122"/>
      <c r="X1609" s="122"/>
      <c r="Y1609" s="127"/>
    </row>
    <row r="1610" spans="1:25">
      <c r="A1610" s="116">
        <v>1610</v>
      </c>
      <c r="B1610" s="166">
        <v>43857</v>
      </c>
      <c r="C1610" s="118">
        <f t="shared" si="85"/>
        <v>1</v>
      </c>
      <c r="D1610" s="120" t="s">
        <v>37</v>
      </c>
      <c r="E1610" s="119" t="s">
        <v>3769</v>
      </c>
      <c r="F1610" s="211"/>
      <c r="G1610" s="119" t="s">
        <v>603</v>
      </c>
      <c r="H1610" s="119" t="s">
        <v>53</v>
      </c>
      <c r="K1610" s="120"/>
      <c r="L1610" s="120" t="s">
        <v>32</v>
      </c>
      <c r="M1610" s="130" t="s">
        <v>184</v>
      </c>
      <c r="N1610" s="232"/>
      <c r="O1610" s="232"/>
      <c r="P1610" s="124">
        <f t="shared" si="86"/>
        <v>0</v>
      </c>
      <c r="Q1610" s="125"/>
      <c r="R1610" s="125"/>
      <c r="S1610" s="119"/>
      <c r="T1610" s="122"/>
      <c r="U1610" s="122"/>
      <c r="V1610" s="122"/>
      <c r="W1610" s="122"/>
      <c r="X1610" s="122"/>
      <c r="Y1610" s="127"/>
    </row>
    <row r="1611" spans="1:25">
      <c r="A1611" s="116">
        <v>1611</v>
      </c>
      <c r="B1611" s="166">
        <v>43857</v>
      </c>
      <c r="C1611" s="118">
        <f t="shared" si="85"/>
        <v>1</v>
      </c>
      <c r="D1611" s="120" t="s">
        <v>25</v>
      </c>
      <c r="E1611" s="119" t="s">
        <v>3770</v>
      </c>
      <c r="F1611" s="211" t="s">
        <v>3771</v>
      </c>
      <c r="G1611" s="119" t="s">
        <v>603</v>
      </c>
      <c r="H1611" s="119" t="s">
        <v>53</v>
      </c>
      <c r="I1611" s="119" t="s">
        <v>63</v>
      </c>
      <c r="J1611" s="121" t="s">
        <v>63</v>
      </c>
      <c r="K1611" s="120"/>
      <c r="L1611" s="120" t="s">
        <v>32</v>
      </c>
      <c r="M1611" s="120" t="s">
        <v>33</v>
      </c>
      <c r="N1611" s="232"/>
      <c r="O1611" s="232">
        <v>44266</v>
      </c>
      <c r="P1611" s="124">
        <f t="shared" si="86"/>
        <v>3</v>
      </c>
      <c r="Q1611" s="125"/>
      <c r="R1611" s="125">
        <f ca="1">TODAY()-O1611</f>
        <v>412</v>
      </c>
      <c r="S1611" s="119" t="s">
        <v>55</v>
      </c>
      <c r="T1611" s="122"/>
      <c r="U1611" s="122"/>
      <c r="V1611" s="122"/>
      <c r="W1611" s="122"/>
      <c r="X1611" s="122"/>
      <c r="Y1611" s="127" t="s">
        <v>59</v>
      </c>
    </row>
    <row r="1612" spans="1:25">
      <c r="A1612" s="116">
        <v>1612</v>
      </c>
      <c r="B1612" s="166">
        <v>43857</v>
      </c>
      <c r="C1612" s="118">
        <f t="shared" si="85"/>
        <v>1</v>
      </c>
      <c r="D1612" s="120" t="s">
        <v>37</v>
      </c>
      <c r="E1612" s="119" t="s">
        <v>3772</v>
      </c>
      <c r="F1612" s="211"/>
      <c r="G1612" s="119" t="s">
        <v>603</v>
      </c>
      <c r="H1612" s="119"/>
      <c r="K1612" s="120"/>
      <c r="L1612" s="120" t="s">
        <v>32</v>
      </c>
      <c r="M1612" s="120" t="s">
        <v>33</v>
      </c>
      <c r="N1612" s="232"/>
      <c r="O1612" s="232"/>
      <c r="P1612" s="124">
        <f t="shared" si="86"/>
        <v>0</v>
      </c>
      <c r="Q1612" s="125"/>
      <c r="R1612" s="125"/>
      <c r="S1612" s="119"/>
      <c r="T1612" s="122"/>
      <c r="U1612" s="122"/>
      <c r="V1612" s="122"/>
      <c r="W1612" s="122"/>
      <c r="X1612" s="122"/>
      <c r="Y1612" s="127" t="s">
        <v>356</v>
      </c>
    </row>
    <row r="1613" spans="1:25">
      <c r="A1613" s="116">
        <v>1613</v>
      </c>
      <c r="B1613" s="166">
        <v>43857</v>
      </c>
      <c r="C1613" s="118">
        <f t="shared" si="85"/>
        <v>1</v>
      </c>
      <c r="D1613" s="120" t="s">
        <v>37</v>
      </c>
      <c r="E1613" s="119" t="s">
        <v>3773</v>
      </c>
      <c r="F1613" s="211"/>
      <c r="G1613" s="119" t="s">
        <v>3774</v>
      </c>
      <c r="H1613" s="119"/>
      <c r="K1613" s="120"/>
      <c r="L1613" s="120" t="s">
        <v>32</v>
      </c>
      <c r="M1613" s="120" t="s">
        <v>33</v>
      </c>
      <c r="N1613" s="232"/>
      <c r="O1613" s="232"/>
      <c r="P1613" s="124">
        <f t="shared" si="86"/>
        <v>0</v>
      </c>
      <c r="Q1613" s="125"/>
      <c r="R1613" s="125"/>
      <c r="S1613" s="119"/>
      <c r="T1613" s="122"/>
      <c r="U1613" s="122"/>
      <c r="V1613" s="122"/>
      <c r="W1613" s="122"/>
      <c r="X1613" s="122"/>
      <c r="Y1613" s="127" t="s">
        <v>356</v>
      </c>
    </row>
    <row r="1614" spans="1:25">
      <c r="A1614" s="116">
        <v>1614</v>
      </c>
      <c r="B1614" s="166">
        <v>43857</v>
      </c>
      <c r="C1614" s="118">
        <f t="shared" si="85"/>
        <v>1</v>
      </c>
      <c r="D1614" s="120" t="s">
        <v>37</v>
      </c>
      <c r="E1614" s="119" t="s">
        <v>3775</v>
      </c>
      <c r="F1614" s="211"/>
      <c r="G1614" s="119" t="s">
        <v>3774</v>
      </c>
      <c r="H1614" s="119" t="s">
        <v>344</v>
      </c>
      <c r="K1614" s="120"/>
      <c r="L1614" s="120" t="s">
        <v>32</v>
      </c>
      <c r="M1614" s="130" t="s">
        <v>78</v>
      </c>
      <c r="N1614" s="232"/>
      <c r="O1614" s="232"/>
      <c r="P1614" s="124">
        <f t="shared" si="86"/>
        <v>0</v>
      </c>
      <c r="Q1614" s="125"/>
      <c r="R1614" s="125"/>
      <c r="S1614" s="119"/>
      <c r="T1614" s="122"/>
      <c r="U1614" s="122"/>
      <c r="V1614" s="122"/>
      <c r="W1614" s="122"/>
      <c r="X1614" s="122"/>
      <c r="Y1614" s="127" t="s">
        <v>1426</v>
      </c>
    </row>
    <row r="1615" spans="1:25">
      <c r="A1615" s="116">
        <v>1615</v>
      </c>
      <c r="B1615" s="166">
        <v>43857</v>
      </c>
      <c r="C1615" s="118">
        <f t="shared" si="85"/>
        <v>1</v>
      </c>
      <c r="D1615" s="120" t="s">
        <v>37</v>
      </c>
      <c r="E1615" s="119" t="s">
        <v>3776</v>
      </c>
      <c r="F1615" s="211" t="s">
        <v>3777</v>
      </c>
      <c r="G1615" s="119" t="s">
        <v>3778</v>
      </c>
      <c r="H1615" s="119"/>
      <c r="K1615" s="120"/>
      <c r="L1615" s="120" t="s">
        <v>32</v>
      </c>
      <c r="M1615" s="120" t="s">
        <v>33</v>
      </c>
      <c r="N1615" s="232">
        <v>43852</v>
      </c>
      <c r="O1615" s="232">
        <v>44530</v>
      </c>
      <c r="P1615" s="124">
        <f t="shared" si="86"/>
        <v>11</v>
      </c>
      <c r="Q1615" s="125"/>
      <c r="R1615" s="125"/>
      <c r="S1615" s="119" t="s">
        <v>135</v>
      </c>
      <c r="T1615" s="122"/>
      <c r="U1615" s="122"/>
      <c r="V1615" s="122"/>
      <c r="W1615" s="122"/>
      <c r="X1615" s="122"/>
      <c r="Y1615" s="127"/>
    </row>
    <row r="1616" spans="1:25">
      <c r="A1616" s="116">
        <v>1616</v>
      </c>
      <c r="B1616" s="166">
        <v>43857</v>
      </c>
      <c r="C1616" s="118">
        <f t="shared" si="85"/>
        <v>1</v>
      </c>
      <c r="D1616" s="120" t="s">
        <v>37</v>
      </c>
      <c r="E1616" s="119" t="s">
        <v>3779</v>
      </c>
      <c r="F1616" s="211"/>
      <c r="G1616" s="119" t="s">
        <v>610</v>
      </c>
      <c r="H1616" s="119" t="s">
        <v>41</v>
      </c>
      <c r="K1616" s="120"/>
      <c r="L1616" s="120" t="s">
        <v>32</v>
      </c>
      <c r="M1616" s="130" t="s">
        <v>184</v>
      </c>
      <c r="N1616" s="232"/>
      <c r="O1616" s="232"/>
      <c r="P1616" s="124">
        <f t="shared" si="86"/>
        <v>0</v>
      </c>
      <c r="Q1616" s="125"/>
      <c r="R1616" s="125"/>
      <c r="S1616" s="119"/>
      <c r="T1616" s="122"/>
      <c r="U1616" s="122"/>
      <c r="V1616" s="122"/>
      <c r="W1616" s="122"/>
      <c r="X1616" s="122"/>
      <c r="Y1616" s="127"/>
    </row>
    <row r="1617" spans="1:25">
      <c r="A1617" s="116">
        <v>1617</v>
      </c>
      <c r="B1617" s="166">
        <v>43857</v>
      </c>
      <c r="C1617" s="118">
        <f t="shared" si="85"/>
        <v>1</v>
      </c>
      <c r="D1617" s="120" t="s">
        <v>37</v>
      </c>
      <c r="E1617" s="119" t="s">
        <v>3780</v>
      </c>
      <c r="F1617" s="211"/>
      <c r="G1617" s="119" t="s">
        <v>610</v>
      </c>
      <c r="H1617" s="119"/>
      <c r="K1617" s="120"/>
      <c r="L1617" s="120" t="s">
        <v>32</v>
      </c>
      <c r="M1617" s="130" t="s">
        <v>33</v>
      </c>
      <c r="N1617" s="232"/>
      <c r="O1617" s="232"/>
      <c r="P1617" s="124">
        <f t="shared" si="86"/>
        <v>0</v>
      </c>
      <c r="Q1617" s="125"/>
      <c r="R1617" s="125"/>
      <c r="S1617" s="119"/>
      <c r="T1617" s="122"/>
      <c r="U1617" s="122"/>
      <c r="V1617" s="122"/>
      <c r="W1617" s="122"/>
      <c r="X1617" s="122"/>
      <c r="Y1617" s="127" t="s">
        <v>3781</v>
      </c>
    </row>
    <row r="1618" spans="1:25">
      <c r="A1618" s="116">
        <v>1618</v>
      </c>
      <c r="B1618" s="166">
        <v>43857</v>
      </c>
      <c r="C1618" s="118">
        <f t="shared" si="85"/>
        <v>1</v>
      </c>
      <c r="D1618" s="120" t="s">
        <v>37</v>
      </c>
      <c r="E1618" s="119" t="s">
        <v>3782</v>
      </c>
      <c r="F1618" s="211"/>
      <c r="G1618" s="119" t="s">
        <v>610</v>
      </c>
      <c r="H1618" s="119" t="s">
        <v>41</v>
      </c>
      <c r="K1618" s="120"/>
      <c r="L1618" s="120" t="s">
        <v>32</v>
      </c>
      <c r="M1618" s="130" t="s">
        <v>184</v>
      </c>
      <c r="N1618" s="232"/>
      <c r="O1618" s="232"/>
      <c r="P1618" s="124">
        <f t="shared" si="86"/>
        <v>0</v>
      </c>
      <c r="Q1618" s="125"/>
      <c r="R1618" s="125"/>
      <c r="S1618" s="119"/>
      <c r="T1618" s="122"/>
      <c r="U1618" s="122"/>
      <c r="V1618" s="122"/>
      <c r="W1618" s="122"/>
      <c r="X1618" s="122"/>
      <c r="Y1618" s="127"/>
    </row>
    <row r="1619" spans="1:25">
      <c r="A1619" s="116">
        <v>1619</v>
      </c>
      <c r="B1619" s="166">
        <v>43857</v>
      </c>
      <c r="C1619" s="118">
        <f t="shared" si="85"/>
        <v>1</v>
      </c>
      <c r="D1619" s="120" t="s">
        <v>37</v>
      </c>
      <c r="E1619" s="119" t="s">
        <v>3783</v>
      </c>
      <c r="F1619" s="211"/>
      <c r="G1619" s="119" t="s">
        <v>610</v>
      </c>
      <c r="H1619" s="119" t="s">
        <v>41</v>
      </c>
      <c r="K1619" s="120"/>
      <c r="L1619" s="120" t="s">
        <v>32</v>
      </c>
      <c r="M1619" s="130" t="s">
        <v>184</v>
      </c>
      <c r="N1619" s="232"/>
      <c r="O1619" s="232"/>
      <c r="P1619" s="124">
        <f t="shared" si="86"/>
        <v>0</v>
      </c>
      <c r="Q1619" s="125"/>
      <c r="R1619" s="125"/>
      <c r="S1619" s="119"/>
      <c r="T1619" s="122"/>
      <c r="U1619" s="122"/>
      <c r="V1619" s="122"/>
      <c r="W1619" s="122"/>
      <c r="X1619" s="122"/>
      <c r="Y1619" s="127"/>
    </row>
    <row r="1620" spans="1:25">
      <c r="A1620" s="116">
        <v>1620</v>
      </c>
      <c r="B1620" s="166">
        <v>43857</v>
      </c>
      <c r="C1620" s="118">
        <f t="shared" si="85"/>
        <v>1</v>
      </c>
      <c r="D1620" s="120" t="s">
        <v>252</v>
      </c>
      <c r="E1620" s="119" t="s">
        <v>3784</v>
      </c>
      <c r="F1620" s="211" t="s">
        <v>228</v>
      </c>
      <c r="G1620" s="119" t="s">
        <v>610</v>
      </c>
      <c r="H1620" s="119" t="s">
        <v>41</v>
      </c>
      <c r="I1620" s="119" t="s">
        <v>2361</v>
      </c>
      <c r="J1620" s="121" t="s">
        <v>2361</v>
      </c>
      <c r="K1620" s="120"/>
      <c r="L1620" s="120" t="s">
        <v>32</v>
      </c>
      <c r="M1620" s="120" t="s">
        <v>33</v>
      </c>
      <c r="N1620" s="232">
        <v>43858</v>
      </c>
      <c r="O1620" s="232">
        <v>44306</v>
      </c>
      <c r="P1620" s="124">
        <f t="shared" si="86"/>
        <v>4</v>
      </c>
      <c r="Q1620" s="125">
        <v>2</v>
      </c>
      <c r="R1620" s="125">
        <f ca="1">TODAY()-O1620</f>
        <v>372</v>
      </c>
      <c r="S1620" s="119" t="s">
        <v>55</v>
      </c>
      <c r="T1620" s="122"/>
      <c r="U1620" s="122"/>
      <c r="V1620" s="122"/>
      <c r="W1620" s="122"/>
      <c r="X1620" s="122"/>
      <c r="Y1620" s="127" t="s">
        <v>1211</v>
      </c>
    </row>
    <row r="1621" spans="1:25">
      <c r="A1621" s="116">
        <v>1621</v>
      </c>
      <c r="B1621" s="166">
        <v>43857</v>
      </c>
      <c r="C1621" s="118">
        <f t="shared" si="85"/>
        <v>1</v>
      </c>
      <c r="D1621" s="120" t="s">
        <v>252</v>
      </c>
      <c r="E1621" s="119" t="s">
        <v>3785</v>
      </c>
      <c r="F1621" s="211" t="s">
        <v>3786</v>
      </c>
      <c r="G1621" s="119" t="s">
        <v>610</v>
      </c>
      <c r="H1621" s="119" t="s">
        <v>41</v>
      </c>
      <c r="I1621" s="119" t="s">
        <v>42</v>
      </c>
      <c r="K1621" s="120"/>
      <c r="L1621" s="120" t="s">
        <v>32</v>
      </c>
      <c r="M1621" s="120" t="s">
        <v>33</v>
      </c>
      <c r="N1621" s="232">
        <v>43858</v>
      </c>
      <c r="O1621" s="232">
        <v>44266</v>
      </c>
      <c r="P1621" s="124">
        <f t="shared" si="86"/>
        <v>3</v>
      </c>
      <c r="Q1621" s="125">
        <v>2</v>
      </c>
      <c r="R1621" s="125">
        <f ca="1">TODAY()-O1621</f>
        <v>412</v>
      </c>
      <c r="S1621" s="119" t="s">
        <v>92</v>
      </c>
      <c r="T1621" s="122">
        <v>44266</v>
      </c>
      <c r="U1621" s="122"/>
      <c r="V1621" s="122"/>
      <c r="W1621" s="122"/>
      <c r="X1621" s="122"/>
      <c r="Y1621" s="127" t="s">
        <v>1211</v>
      </c>
    </row>
    <row r="1622" spans="1:25">
      <c r="A1622" s="116">
        <v>1622</v>
      </c>
      <c r="B1622" s="166">
        <v>43857</v>
      </c>
      <c r="C1622" s="118">
        <f t="shared" si="85"/>
        <v>1</v>
      </c>
      <c r="D1622" s="120" t="s">
        <v>37</v>
      </c>
      <c r="E1622" s="119" t="s">
        <v>3787</v>
      </c>
      <c r="F1622" s="211"/>
      <c r="G1622" s="119" t="s">
        <v>610</v>
      </c>
      <c r="H1622" s="119" t="s">
        <v>41</v>
      </c>
      <c r="K1622" s="120"/>
      <c r="L1622" s="120" t="s">
        <v>32</v>
      </c>
      <c r="M1622" s="130" t="s">
        <v>184</v>
      </c>
      <c r="N1622" s="232"/>
      <c r="O1622" s="232"/>
      <c r="P1622" s="124">
        <f t="shared" si="86"/>
        <v>0</v>
      </c>
      <c r="Q1622" s="125"/>
      <c r="R1622" s="125"/>
      <c r="S1622" s="119"/>
      <c r="T1622" s="122"/>
      <c r="U1622" s="122"/>
      <c r="V1622" s="122"/>
      <c r="W1622" s="122"/>
      <c r="X1622" s="122"/>
      <c r="Y1622" s="127"/>
    </row>
    <row r="1623" spans="1:25">
      <c r="A1623" s="116">
        <v>1623</v>
      </c>
      <c r="B1623" s="166">
        <v>43857</v>
      </c>
      <c r="C1623" s="118">
        <f t="shared" si="85"/>
        <v>1</v>
      </c>
      <c r="D1623" s="120" t="s">
        <v>37</v>
      </c>
      <c r="E1623" s="119" t="s">
        <v>3788</v>
      </c>
      <c r="F1623" s="211"/>
      <c r="G1623" s="119" t="s">
        <v>610</v>
      </c>
      <c r="H1623" s="119"/>
      <c r="K1623" s="120"/>
      <c r="L1623" s="120" t="s">
        <v>32</v>
      </c>
      <c r="M1623" s="130" t="s">
        <v>33</v>
      </c>
      <c r="N1623" s="232"/>
      <c r="O1623" s="232"/>
      <c r="P1623" s="124">
        <f t="shared" si="86"/>
        <v>0</v>
      </c>
      <c r="Q1623" s="125"/>
      <c r="R1623" s="125"/>
      <c r="S1623" s="119"/>
      <c r="T1623" s="122"/>
      <c r="U1623" s="122"/>
      <c r="V1623" s="122"/>
      <c r="W1623" s="122"/>
      <c r="X1623" s="122"/>
      <c r="Y1623" s="127" t="s">
        <v>356</v>
      </c>
    </row>
    <row r="1624" spans="1:25">
      <c r="A1624" s="116">
        <v>1624</v>
      </c>
      <c r="B1624" s="168">
        <v>44501</v>
      </c>
      <c r="C1624" s="118">
        <f t="shared" si="85"/>
        <v>11</v>
      </c>
      <c r="D1624" s="120" t="s">
        <v>25</v>
      </c>
      <c r="E1624" s="130" t="s">
        <v>3789</v>
      </c>
      <c r="F1624" s="211" t="s">
        <v>3790</v>
      </c>
      <c r="G1624" s="119" t="s">
        <v>3791</v>
      </c>
      <c r="H1624" s="119" t="s">
        <v>140</v>
      </c>
      <c r="K1624" s="120" t="s">
        <v>65</v>
      </c>
      <c r="L1624" s="131" t="s">
        <v>32</v>
      </c>
      <c r="M1624" s="130" t="s">
        <v>78</v>
      </c>
      <c r="N1624" s="233"/>
      <c r="O1624" s="233"/>
      <c r="P1624" s="124">
        <f t="shared" si="86"/>
        <v>0</v>
      </c>
      <c r="Q1624" s="133"/>
      <c r="R1624" s="133"/>
      <c r="S1624" s="130"/>
      <c r="T1624" s="132"/>
      <c r="U1624" s="132"/>
      <c r="V1624" s="132"/>
      <c r="W1624" s="132"/>
      <c r="X1624" s="132"/>
      <c r="Y1624" s="134"/>
    </row>
    <row r="1625" spans="1:25">
      <c r="A1625" s="116">
        <v>1625</v>
      </c>
      <c r="B1625" s="166">
        <v>43857</v>
      </c>
      <c r="C1625" s="118">
        <f t="shared" si="85"/>
        <v>1</v>
      </c>
      <c r="D1625" s="120" t="s">
        <v>37</v>
      </c>
      <c r="E1625" s="119" t="s">
        <v>3792</v>
      </c>
      <c r="F1625" s="211"/>
      <c r="G1625" s="119" t="s">
        <v>610</v>
      </c>
      <c r="H1625" s="119" t="s">
        <v>41</v>
      </c>
      <c r="K1625" s="120"/>
      <c r="L1625" s="120" t="s">
        <v>32</v>
      </c>
      <c r="M1625" s="130" t="s">
        <v>184</v>
      </c>
      <c r="N1625" s="232"/>
      <c r="O1625" s="232"/>
      <c r="P1625" s="124">
        <f t="shared" si="86"/>
        <v>0</v>
      </c>
      <c r="Q1625" s="125"/>
      <c r="R1625" s="125"/>
      <c r="S1625" s="119"/>
      <c r="T1625" s="122"/>
      <c r="U1625" s="122"/>
      <c r="V1625" s="122"/>
      <c r="W1625" s="122"/>
      <c r="X1625" s="122"/>
      <c r="Y1625" s="127"/>
    </row>
    <row r="1626" spans="1:25">
      <c r="A1626" s="116">
        <v>1626</v>
      </c>
      <c r="B1626" s="166">
        <v>43857</v>
      </c>
      <c r="C1626" s="118">
        <f t="shared" si="85"/>
        <v>1</v>
      </c>
      <c r="D1626" s="120" t="s">
        <v>252</v>
      </c>
      <c r="E1626" s="119" t="s">
        <v>3793</v>
      </c>
      <c r="F1626" s="211" t="s">
        <v>3794</v>
      </c>
      <c r="G1626" s="119" t="s">
        <v>3795</v>
      </c>
      <c r="H1626" s="119" t="s">
        <v>29</v>
      </c>
      <c r="I1626" s="119" t="s">
        <v>63</v>
      </c>
      <c r="J1626" s="121" t="s">
        <v>63</v>
      </c>
      <c r="K1626" s="120"/>
      <c r="L1626" s="120" t="s">
        <v>32</v>
      </c>
      <c r="M1626" s="130" t="s">
        <v>33</v>
      </c>
      <c r="N1626" s="232">
        <v>43852</v>
      </c>
      <c r="O1626" s="232">
        <v>44610</v>
      </c>
      <c r="P1626" s="124">
        <f t="shared" si="86"/>
        <v>2</v>
      </c>
      <c r="Q1626" s="125"/>
      <c r="R1626" s="125">
        <f ca="1">TODAY()-O1626</f>
        <v>68</v>
      </c>
      <c r="S1626" s="119"/>
      <c r="T1626" s="122"/>
      <c r="U1626" s="122"/>
      <c r="V1626" s="122"/>
      <c r="W1626" s="122"/>
      <c r="X1626" s="122"/>
      <c r="Y1626" s="127" t="s">
        <v>1211</v>
      </c>
    </row>
    <row r="1627" spans="1:25">
      <c r="A1627" s="116">
        <v>1627</v>
      </c>
      <c r="B1627" s="166">
        <v>43857</v>
      </c>
      <c r="C1627" s="118">
        <f t="shared" si="85"/>
        <v>1</v>
      </c>
      <c r="D1627" s="120" t="s">
        <v>37</v>
      </c>
      <c r="E1627" s="119" t="s">
        <v>3796</v>
      </c>
      <c r="F1627" s="211"/>
      <c r="G1627" s="119" t="s">
        <v>610</v>
      </c>
      <c r="H1627" s="119" t="s">
        <v>41</v>
      </c>
      <c r="K1627" s="120"/>
      <c r="L1627" s="120" t="s">
        <v>32</v>
      </c>
      <c r="M1627" s="130" t="s">
        <v>184</v>
      </c>
      <c r="N1627" s="232"/>
      <c r="O1627" s="232"/>
      <c r="P1627" s="124">
        <f t="shared" si="86"/>
        <v>0</v>
      </c>
      <c r="Q1627" s="125"/>
      <c r="R1627" s="125"/>
      <c r="S1627" s="119"/>
      <c r="T1627" s="122"/>
      <c r="U1627" s="122"/>
      <c r="V1627" s="122"/>
      <c r="W1627" s="122"/>
      <c r="X1627" s="122"/>
      <c r="Y1627" s="127"/>
    </row>
    <row r="1628" spans="1:25">
      <c r="A1628" s="116">
        <v>1628</v>
      </c>
      <c r="B1628" s="166">
        <v>43857</v>
      </c>
      <c r="C1628" s="118">
        <f t="shared" si="85"/>
        <v>1</v>
      </c>
      <c r="D1628" s="120" t="s">
        <v>37</v>
      </c>
      <c r="E1628" s="119" t="s">
        <v>3797</v>
      </c>
      <c r="F1628" s="211"/>
      <c r="G1628" s="119" t="s">
        <v>610</v>
      </c>
      <c r="H1628" s="119" t="s">
        <v>41</v>
      </c>
      <c r="K1628" s="120"/>
      <c r="L1628" s="120" t="s">
        <v>32</v>
      </c>
      <c r="M1628" s="130" t="s">
        <v>184</v>
      </c>
      <c r="N1628" s="232"/>
      <c r="O1628" s="232"/>
      <c r="P1628" s="124">
        <f t="shared" si="86"/>
        <v>0</v>
      </c>
      <c r="Q1628" s="125"/>
      <c r="R1628" s="125"/>
      <c r="S1628" s="119"/>
      <c r="T1628" s="122"/>
      <c r="U1628" s="122"/>
      <c r="V1628" s="122"/>
      <c r="W1628" s="122"/>
      <c r="X1628" s="122"/>
      <c r="Y1628" s="127"/>
    </row>
    <row r="1629" spans="1:25">
      <c r="A1629" s="116">
        <v>1629</v>
      </c>
      <c r="B1629" s="166">
        <v>43857</v>
      </c>
      <c r="C1629" s="118">
        <f t="shared" si="85"/>
        <v>1</v>
      </c>
      <c r="D1629" s="120" t="s">
        <v>37</v>
      </c>
      <c r="E1629" s="119" t="s">
        <v>3798</v>
      </c>
      <c r="F1629" s="211"/>
      <c r="G1629" s="119" t="s">
        <v>610</v>
      </c>
      <c r="H1629" s="119" t="s">
        <v>41</v>
      </c>
      <c r="K1629" s="120"/>
      <c r="L1629" s="120" t="s">
        <v>32</v>
      </c>
      <c r="M1629" s="130" t="s">
        <v>184</v>
      </c>
      <c r="N1629" s="232"/>
      <c r="O1629" s="232"/>
      <c r="P1629" s="124">
        <f t="shared" si="86"/>
        <v>0</v>
      </c>
      <c r="Q1629" s="125"/>
      <c r="R1629" s="125"/>
      <c r="S1629" s="119"/>
      <c r="T1629" s="122"/>
      <c r="U1629" s="122"/>
      <c r="V1629" s="122"/>
      <c r="W1629" s="122"/>
      <c r="X1629" s="122"/>
      <c r="Y1629" s="127"/>
    </row>
    <row r="1630" spans="1:25">
      <c r="A1630" s="116">
        <v>1630</v>
      </c>
      <c r="B1630" s="166">
        <v>43857</v>
      </c>
      <c r="C1630" s="118">
        <f t="shared" si="85"/>
        <v>1</v>
      </c>
      <c r="D1630" s="120" t="s">
        <v>252</v>
      </c>
      <c r="E1630" s="119" t="s">
        <v>3799</v>
      </c>
      <c r="F1630" s="211" t="s">
        <v>3800</v>
      </c>
      <c r="G1630" s="119" t="s">
        <v>331</v>
      </c>
      <c r="H1630" s="119" t="s">
        <v>48</v>
      </c>
      <c r="I1630" s="119" t="s">
        <v>42</v>
      </c>
      <c r="K1630" s="120" t="s">
        <v>65</v>
      </c>
      <c r="L1630" s="120" t="s">
        <v>32</v>
      </c>
      <c r="M1630" s="130" t="s">
        <v>33</v>
      </c>
      <c r="N1630" s="232">
        <v>44102</v>
      </c>
      <c r="O1630" s="232">
        <v>44392</v>
      </c>
      <c r="P1630" s="124">
        <f t="shared" si="86"/>
        <v>7</v>
      </c>
      <c r="Q1630" s="125"/>
      <c r="R1630" s="125">
        <f ca="1">TODAY()-O1630</f>
        <v>286</v>
      </c>
      <c r="S1630" s="119" t="s">
        <v>237</v>
      </c>
      <c r="T1630" s="122">
        <v>44132</v>
      </c>
      <c r="U1630" s="122"/>
      <c r="V1630" s="122"/>
      <c r="W1630" s="122"/>
      <c r="X1630" s="122"/>
      <c r="Y1630" s="127" t="s">
        <v>1211</v>
      </c>
    </row>
    <row r="1631" spans="1:25">
      <c r="A1631" s="116">
        <v>1631</v>
      </c>
      <c r="B1631" s="166">
        <v>43857</v>
      </c>
      <c r="C1631" s="118">
        <f t="shared" si="85"/>
        <v>1</v>
      </c>
      <c r="D1631" s="120" t="s">
        <v>37</v>
      </c>
      <c r="E1631" s="119" t="s">
        <v>3801</v>
      </c>
      <c r="F1631" s="211"/>
      <c r="G1631" s="119" t="s">
        <v>610</v>
      </c>
      <c r="H1631" s="119" t="s">
        <v>41</v>
      </c>
      <c r="K1631" s="120"/>
      <c r="L1631" s="120" t="s">
        <v>32</v>
      </c>
      <c r="M1631" s="130" t="s">
        <v>33</v>
      </c>
      <c r="N1631" s="232"/>
      <c r="O1631" s="232"/>
      <c r="P1631" s="124">
        <f t="shared" si="86"/>
        <v>0</v>
      </c>
      <c r="Q1631" s="125"/>
      <c r="R1631" s="125"/>
      <c r="S1631" s="119"/>
      <c r="T1631" s="122"/>
      <c r="U1631" s="122"/>
      <c r="V1631" s="122"/>
      <c r="W1631" s="122"/>
      <c r="X1631" s="122"/>
      <c r="Y1631" s="127" t="s">
        <v>356</v>
      </c>
    </row>
    <row r="1632" spans="1:25" ht="14.4">
      <c r="A1632" s="116">
        <v>1632</v>
      </c>
      <c r="B1632" s="166">
        <v>43857</v>
      </c>
      <c r="C1632" s="118">
        <f t="shared" si="85"/>
        <v>1</v>
      </c>
      <c r="D1632" s="120" t="s">
        <v>37</v>
      </c>
      <c r="E1632" s="119" t="s">
        <v>3802</v>
      </c>
      <c r="F1632" s="211"/>
      <c r="G1632" s="119" t="s">
        <v>610</v>
      </c>
      <c r="H1632" s="119" t="s">
        <v>41</v>
      </c>
      <c r="K1632" s="120"/>
      <c r="L1632" s="120" t="s">
        <v>32</v>
      </c>
      <c r="M1632" s="130" t="s">
        <v>78</v>
      </c>
      <c r="N1632" s="232"/>
      <c r="O1632" s="232"/>
      <c r="P1632" s="124">
        <f t="shared" ref="P1632:P1663" si="87">IF(O1632&lt;&gt;0,MONTH(O1632),0)</f>
        <v>0</v>
      </c>
      <c r="Q1632" s="125"/>
      <c r="R1632" s="125"/>
      <c r="S1632" s="119"/>
      <c r="T1632" s="122"/>
      <c r="U1632" t="s">
        <v>3803</v>
      </c>
      <c r="V1632" s="122" t="s">
        <v>110</v>
      </c>
      <c r="W1632" s="122"/>
      <c r="X1632" s="122" t="s">
        <v>3690</v>
      </c>
      <c r="Y1632" s="127" t="s">
        <v>136</v>
      </c>
    </row>
    <row r="1633" spans="1:25">
      <c r="A1633" s="116">
        <v>1633</v>
      </c>
      <c r="B1633" s="166">
        <v>43857</v>
      </c>
      <c r="C1633" s="118">
        <f t="shared" si="85"/>
        <v>1</v>
      </c>
      <c r="D1633" s="120" t="s">
        <v>37</v>
      </c>
      <c r="E1633" s="119" t="s">
        <v>3804</v>
      </c>
      <c r="F1633" s="211"/>
      <c r="G1633" s="119" t="s">
        <v>610</v>
      </c>
      <c r="H1633" s="119" t="s">
        <v>41</v>
      </c>
      <c r="K1633" s="120"/>
      <c r="L1633" s="120" t="s">
        <v>32</v>
      </c>
      <c r="M1633" s="130" t="s">
        <v>184</v>
      </c>
      <c r="N1633" s="232"/>
      <c r="O1633" s="232"/>
      <c r="P1633" s="124">
        <f t="shared" si="87"/>
        <v>0</v>
      </c>
      <c r="Q1633" s="125"/>
      <c r="R1633" s="125"/>
      <c r="S1633" s="119"/>
      <c r="T1633" s="122"/>
      <c r="U1633" s="122"/>
      <c r="V1633" s="122"/>
      <c r="W1633" s="122"/>
      <c r="X1633" s="122"/>
      <c r="Y1633" s="127"/>
    </row>
    <row r="1634" spans="1:25">
      <c r="A1634" s="116">
        <v>1634</v>
      </c>
      <c r="B1634" s="166">
        <v>43857</v>
      </c>
      <c r="C1634" s="118">
        <f t="shared" si="85"/>
        <v>1</v>
      </c>
      <c r="D1634" s="120" t="s">
        <v>37</v>
      </c>
      <c r="E1634" s="119" t="s">
        <v>3805</v>
      </c>
      <c r="F1634" s="211"/>
      <c r="G1634" s="119" t="s">
        <v>3806</v>
      </c>
      <c r="H1634" s="119" t="s">
        <v>140</v>
      </c>
      <c r="K1634" s="120"/>
      <c r="L1634" s="120" t="s">
        <v>32</v>
      </c>
      <c r="M1634" s="130" t="s">
        <v>33</v>
      </c>
      <c r="N1634" s="232"/>
      <c r="O1634" s="232"/>
      <c r="P1634" s="124">
        <f t="shared" si="87"/>
        <v>0</v>
      </c>
      <c r="Q1634" s="125"/>
      <c r="R1634" s="125"/>
      <c r="S1634" s="119"/>
      <c r="T1634" s="122"/>
      <c r="U1634" s="122"/>
      <c r="V1634" s="122"/>
      <c r="W1634" s="122"/>
      <c r="X1634" s="122"/>
      <c r="Y1634" s="127" t="s">
        <v>356</v>
      </c>
    </row>
    <row r="1635" spans="1:25">
      <c r="A1635" s="116">
        <v>1635</v>
      </c>
      <c r="B1635" s="166">
        <v>43857</v>
      </c>
      <c r="C1635" s="118">
        <f t="shared" si="85"/>
        <v>1</v>
      </c>
      <c r="D1635" s="120" t="s">
        <v>37</v>
      </c>
      <c r="E1635" s="119" t="s">
        <v>3807</v>
      </c>
      <c r="F1635" s="211"/>
      <c r="G1635" s="119" t="s">
        <v>692</v>
      </c>
      <c r="H1635" s="119"/>
      <c r="K1635" s="120"/>
      <c r="L1635" s="120" t="s">
        <v>32</v>
      </c>
      <c r="M1635" s="120" t="s">
        <v>33</v>
      </c>
      <c r="N1635" s="232"/>
      <c r="O1635" s="232"/>
      <c r="P1635" s="124">
        <f t="shared" si="87"/>
        <v>0</v>
      </c>
      <c r="Q1635" s="125"/>
      <c r="R1635" s="125"/>
      <c r="S1635" s="119" t="s">
        <v>92</v>
      </c>
      <c r="T1635" s="122"/>
      <c r="U1635" s="122"/>
      <c r="V1635" s="122"/>
      <c r="W1635" s="122"/>
      <c r="X1635" s="122"/>
      <c r="Y1635" s="127"/>
    </row>
    <row r="1636" spans="1:25">
      <c r="A1636" s="116">
        <v>1636</v>
      </c>
      <c r="B1636" s="166">
        <v>43857</v>
      </c>
      <c r="C1636" s="118">
        <f t="shared" si="85"/>
        <v>1</v>
      </c>
      <c r="D1636" s="120" t="s">
        <v>252</v>
      </c>
      <c r="E1636" s="119" t="s">
        <v>3808</v>
      </c>
      <c r="F1636" s="211" t="s">
        <v>488</v>
      </c>
      <c r="G1636" s="119" t="s">
        <v>692</v>
      </c>
      <c r="H1636" s="119" t="s">
        <v>41</v>
      </c>
      <c r="I1636" s="119" t="s">
        <v>63</v>
      </c>
      <c r="J1636" s="121" t="s">
        <v>63</v>
      </c>
      <c r="K1636" s="120"/>
      <c r="L1636" s="120" t="s">
        <v>32</v>
      </c>
      <c r="M1636" s="130" t="s">
        <v>33</v>
      </c>
      <c r="N1636" s="232">
        <v>43852</v>
      </c>
      <c r="O1636" s="232">
        <v>44306</v>
      </c>
      <c r="P1636" s="124">
        <f t="shared" si="87"/>
        <v>4</v>
      </c>
      <c r="Q1636" s="125">
        <v>2</v>
      </c>
      <c r="R1636" s="125">
        <f ca="1">TODAY()-O1636</f>
        <v>372</v>
      </c>
      <c r="S1636" s="119" t="s">
        <v>55</v>
      </c>
      <c r="T1636" s="122"/>
      <c r="U1636" s="122"/>
      <c r="V1636" s="122"/>
      <c r="W1636" s="122"/>
      <c r="X1636" s="122"/>
      <c r="Y1636" s="127" t="s">
        <v>1211</v>
      </c>
    </row>
    <row r="1637" spans="1:25">
      <c r="A1637" s="116">
        <v>1637</v>
      </c>
      <c r="B1637" s="166">
        <v>43857</v>
      </c>
      <c r="C1637" s="118">
        <f t="shared" si="85"/>
        <v>1</v>
      </c>
      <c r="D1637" s="120" t="s">
        <v>37</v>
      </c>
      <c r="E1637" s="119" t="s">
        <v>3809</v>
      </c>
      <c r="F1637" s="211"/>
      <c r="G1637" s="119" t="s">
        <v>3810</v>
      </c>
      <c r="H1637" s="119"/>
      <c r="K1637" s="120"/>
      <c r="L1637" s="120" t="s">
        <v>32</v>
      </c>
      <c r="M1637" s="130" t="s">
        <v>78</v>
      </c>
      <c r="N1637" s="232"/>
      <c r="O1637" s="232"/>
      <c r="P1637" s="124">
        <f t="shared" si="87"/>
        <v>0</v>
      </c>
      <c r="Q1637" s="125"/>
      <c r="R1637" s="125"/>
      <c r="S1637" s="119"/>
      <c r="T1637" s="122"/>
      <c r="U1637" s="122"/>
      <c r="V1637" s="122"/>
      <c r="W1637" s="122"/>
      <c r="X1637" s="122"/>
      <c r="Y1637" s="127" t="s">
        <v>1426</v>
      </c>
    </row>
    <row r="1638" spans="1:25">
      <c r="A1638" s="116">
        <v>1638</v>
      </c>
      <c r="B1638" s="166">
        <v>43857</v>
      </c>
      <c r="C1638" s="118">
        <f t="shared" si="85"/>
        <v>1</v>
      </c>
      <c r="D1638" s="120" t="s">
        <v>37</v>
      </c>
      <c r="E1638" s="119" t="s">
        <v>3811</v>
      </c>
      <c r="F1638" s="211"/>
      <c r="G1638" s="119" t="s">
        <v>3812</v>
      </c>
      <c r="H1638" s="119"/>
      <c r="K1638" s="120"/>
      <c r="L1638" s="120" t="s">
        <v>32</v>
      </c>
      <c r="M1638" s="130" t="s">
        <v>78</v>
      </c>
      <c r="N1638" s="232"/>
      <c r="O1638" s="232"/>
      <c r="P1638" s="124">
        <f t="shared" si="87"/>
        <v>0</v>
      </c>
      <c r="Q1638" s="125"/>
      <c r="R1638" s="125"/>
      <c r="S1638" s="119"/>
      <c r="T1638" s="122"/>
      <c r="U1638" s="122"/>
      <c r="V1638" s="122"/>
      <c r="W1638" s="122"/>
      <c r="X1638" s="122"/>
      <c r="Y1638" s="127" t="s">
        <v>1426</v>
      </c>
    </row>
    <row r="1639" spans="1:25">
      <c r="A1639" s="116">
        <v>1639</v>
      </c>
      <c r="B1639" s="166">
        <v>43857</v>
      </c>
      <c r="C1639" s="118">
        <f t="shared" si="85"/>
        <v>1</v>
      </c>
      <c r="D1639" s="120" t="s">
        <v>37</v>
      </c>
      <c r="E1639" s="119" t="s">
        <v>3813</v>
      </c>
      <c r="F1639" s="211" t="s">
        <v>627</v>
      </c>
      <c r="G1639" s="119" t="s">
        <v>3814</v>
      </c>
      <c r="H1639" s="121" t="s">
        <v>97</v>
      </c>
      <c r="I1639" s="119" t="s">
        <v>63</v>
      </c>
      <c r="J1639" s="121" t="s">
        <v>63</v>
      </c>
      <c r="K1639" s="120"/>
      <c r="L1639" s="120" t="s">
        <v>32</v>
      </c>
      <c r="M1639" s="130" t="s">
        <v>33</v>
      </c>
      <c r="N1639" s="232"/>
      <c r="O1639" s="232"/>
      <c r="P1639" s="124">
        <f t="shared" si="87"/>
        <v>0</v>
      </c>
      <c r="Q1639" s="125"/>
      <c r="R1639" s="125"/>
      <c r="S1639" s="119"/>
      <c r="T1639" s="122"/>
      <c r="U1639" s="122"/>
      <c r="V1639" s="122"/>
      <c r="W1639" s="122"/>
      <c r="X1639" s="122"/>
      <c r="Y1639" s="127" t="s">
        <v>356</v>
      </c>
    </row>
    <row r="1640" spans="1:25">
      <c r="A1640" s="116">
        <v>1640</v>
      </c>
      <c r="B1640" s="166">
        <v>43857</v>
      </c>
      <c r="C1640" s="118">
        <f t="shared" si="85"/>
        <v>1</v>
      </c>
      <c r="D1640" s="120" t="s">
        <v>37</v>
      </c>
      <c r="E1640" s="119" t="s">
        <v>3815</v>
      </c>
      <c r="F1640" s="211"/>
      <c r="G1640" s="119" t="s">
        <v>3812</v>
      </c>
      <c r="H1640" s="119"/>
      <c r="K1640" s="120"/>
      <c r="L1640" s="120" t="s">
        <v>32</v>
      </c>
      <c r="M1640" s="120" t="s">
        <v>33</v>
      </c>
      <c r="N1640" s="232"/>
      <c r="O1640" s="232"/>
      <c r="P1640" s="124">
        <f t="shared" si="87"/>
        <v>0</v>
      </c>
      <c r="Q1640" s="125"/>
      <c r="R1640" s="125"/>
      <c r="S1640" s="119"/>
      <c r="T1640" s="122"/>
      <c r="U1640" s="122"/>
      <c r="V1640" s="122"/>
      <c r="W1640" s="122"/>
      <c r="X1640" s="122"/>
      <c r="Y1640" s="127" t="s">
        <v>356</v>
      </c>
    </row>
    <row r="1641" spans="1:25">
      <c r="A1641" s="116">
        <v>1641</v>
      </c>
      <c r="B1641" s="166">
        <v>43857</v>
      </c>
      <c r="C1641" s="118">
        <f t="shared" si="85"/>
        <v>1</v>
      </c>
      <c r="D1641" s="119" t="s">
        <v>37</v>
      </c>
      <c r="E1641" s="119" t="s">
        <v>3816</v>
      </c>
      <c r="F1641" s="211"/>
      <c r="G1641" s="119" t="s">
        <v>1129</v>
      </c>
      <c r="H1641" s="119" t="s">
        <v>29</v>
      </c>
      <c r="K1641" s="120"/>
      <c r="L1641" s="120" t="s">
        <v>32</v>
      </c>
      <c r="M1641" s="130" t="s">
        <v>33</v>
      </c>
      <c r="N1641" s="232"/>
      <c r="O1641" s="232"/>
      <c r="P1641" s="124">
        <f t="shared" si="87"/>
        <v>0</v>
      </c>
      <c r="Q1641" s="125"/>
      <c r="R1641" s="125"/>
      <c r="S1641" s="119"/>
      <c r="T1641" s="122"/>
      <c r="U1641" s="122"/>
      <c r="V1641" s="122"/>
      <c r="W1641" s="122"/>
      <c r="X1641" s="122"/>
      <c r="Y1641" s="127" t="s">
        <v>356</v>
      </c>
    </row>
    <row r="1642" spans="1:25">
      <c r="A1642" s="116">
        <v>1642</v>
      </c>
      <c r="B1642" s="166">
        <v>43857</v>
      </c>
      <c r="C1642" s="118">
        <f t="shared" si="85"/>
        <v>1</v>
      </c>
      <c r="D1642" s="120" t="s">
        <v>252</v>
      </c>
      <c r="E1642" s="119" t="s">
        <v>3817</v>
      </c>
      <c r="F1642" s="211" t="s">
        <v>3818</v>
      </c>
      <c r="G1642" s="119" t="s">
        <v>1129</v>
      </c>
      <c r="H1642" s="119" t="s">
        <v>29</v>
      </c>
      <c r="I1642" s="119" t="s">
        <v>42</v>
      </c>
      <c r="K1642" s="120"/>
      <c r="L1642" s="120" t="s">
        <v>32</v>
      </c>
      <c r="M1642" s="130" t="s">
        <v>33</v>
      </c>
      <c r="N1642" s="232">
        <v>43858</v>
      </c>
      <c r="O1642" s="232">
        <v>44390</v>
      </c>
      <c r="P1642" s="124">
        <f t="shared" si="87"/>
        <v>7</v>
      </c>
      <c r="Q1642" s="125">
        <v>2</v>
      </c>
      <c r="R1642" s="125">
        <f ca="1">TODAY()-O1642</f>
        <v>288</v>
      </c>
      <c r="S1642" s="119" t="s">
        <v>55</v>
      </c>
      <c r="T1642" s="122"/>
      <c r="U1642" s="122"/>
      <c r="V1642" s="122"/>
      <c r="W1642" s="122"/>
      <c r="X1642" s="122"/>
      <c r="Y1642" s="127" t="s">
        <v>1211</v>
      </c>
    </row>
    <row r="1643" spans="1:25">
      <c r="A1643" s="116">
        <v>1643</v>
      </c>
      <c r="B1643" s="166">
        <v>43857</v>
      </c>
      <c r="C1643" s="118">
        <f t="shared" si="85"/>
        <v>1</v>
      </c>
      <c r="D1643" s="120" t="s">
        <v>37</v>
      </c>
      <c r="E1643" s="119" t="s">
        <v>3819</v>
      </c>
      <c r="F1643" s="211"/>
      <c r="G1643" s="119" t="s">
        <v>1129</v>
      </c>
      <c r="H1643" s="119" t="s">
        <v>29</v>
      </c>
      <c r="K1643" s="120"/>
      <c r="L1643" s="120" t="s">
        <v>32</v>
      </c>
      <c r="M1643" s="130" t="s">
        <v>184</v>
      </c>
      <c r="N1643" s="232"/>
      <c r="O1643" s="232"/>
      <c r="P1643" s="124">
        <f t="shared" si="87"/>
        <v>0</v>
      </c>
      <c r="Q1643" s="125"/>
      <c r="R1643" s="125"/>
      <c r="S1643" s="119"/>
      <c r="T1643" s="122"/>
      <c r="U1643" s="122"/>
      <c r="V1643" s="122"/>
      <c r="W1643" s="122"/>
      <c r="X1643" s="122"/>
      <c r="Y1643" s="127"/>
    </row>
    <row r="1644" spans="1:25">
      <c r="A1644" s="116">
        <v>1644</v>
      </c>
      <c r="B1644" s="166">
        <v>43857</v>
      </c>
      <c r="C1644" s="118">
        <f t="shared" si="85"/>
        <v>1</v>
      </c>
      <c r="D1644" s="120" t="s">
        <v>37</v>
      </c>
      <c r="E1644" s="119" t="s">
        <v>3820</v>
      </c>
      <c r="F1644" s="211"/>
      <c r="G1644" s="119" t="s">
        <v>1129</v>
      </c>
      <c r="H1644" s="119" t="s">
        <v>29</v>
      </c>
      <c r="K1644" s="120"/>
      <c r="L1644" s="120" t="s">
        <v>32</v>
      </c>
      <c r="M1644" s="130" t="s">
        <v>184</v>
      </c>
      <c r="N1644" s="232"/>
      <c r="O1644" s="232"/>
      <c r="P1644" s="124">
        <f t="shared" si="87"/>
        <v>0</v>
      </c>
      <c r="Q1644" s="125"/>
      <c r="R1644" s="125"/>
      <c r="S1644" s="119"/>
      <c r="T1644" s="122"/>
      <c r="U1644" s="122"/>
      <c r="V1644" s="122"/>
      <c r="W1644" s="122"/>
      <c r="X1644" s="122"/>
      <c r="Y1644" s="127"/>
    </row>
    <row r="1645" spans="1:25">
      <c r="A1645" s="116">
        <v>1645</v>
      </c>
      <c r="B1645" s="166">
        <v>43857</v>
      </c>
      <c r="C1645" s="118">
        <f t="shared" si="85"/>
        <v>1</v>
      </c>
      <c r="D1645" s="120" t="s">
        <v>37</v>
      </c>
      <c r="E1645" s="119" t="s">
        <v>3821</v>
      </c>
      <c r="F1645" s="211"/>
      <c r="G1645" s="119" t="s">
        <v>1129</v>
      </c>
      <c r="H1645" s="119" t="s">
        <v>29</v>
      </c>
      <c r="K1645" s="120"/>
      <c r="L1645" s="120" t="s">
        <v>32</v>
      </c>
      <c r="M1645" s="130" t="s">
        <v>184</v>
      </c>
      <c r="N1645" s="157"/>
      <c r="O1645" s="232"/>
      <c r="P1645" s="124">
        <f t="shared" si="87"/>
        <v>0</v>
      </c>
      <c r="Q1645" s="125"/>
      <c r="R1645" s="125"/>
      <c r="S1645" s="119"/>
      <c r="T1645" s="122"/>
      <c r="U1645" s="122"/>
      <c r="V1645" s="122"/>
      <c r="W1645" s="122"/>
      <c r="X1645" s="122"/>
      <c r="Y1645" s="127"/>
    </row>
    <row r="1646" spans="1:25">
      <c r="A1646" s="116">
        <v>1646</v>
      </c>
      <c r="B1646" s="166">
        <v>43857</v>
      </c>
      <c r="C1646" s="118">
        <f t="shared" si="85"/>
        <v>1</v>
      </c>
      <c r="D1646" s="120" t="s">
        <v>37</v>
      </c>
      <c r="E1646" s="119" t="s">
        <v>3822</v>
      </c>
      <c r="F1646" s="211"/>
      <c r="G1646" s="119" t="s">
        <v>2906</v>
      </c>
      <c r="H1646" s="119" t="s">
        <v>101</v>
      </c>
      <c r="K1646" s="120"/>
      <c r="L1646" s="120" t="s">
        <v>32</v>
      </c>
      <c r="M1646" s="130" t="s">
        <v>184</v>
      </c>
      <c r="N1646" s="232"/>
      <c r="O1646" s="232"/>
      <c r="P1646" s="124">
        <f t="shared" si="87"/>
        <v>0</v>
      </c>
      <c r="Q1646" s="125"/>
      <c r="R1646" s="125"/>
      <c r="S1646" s="119"/>
      <c r="T1646" s="122"/>
      <c r="U1646" s="122"/>
      <c r="V1646" s="122"/>
      <c r="W1646" s="122"/>
      <c r="X1646" s="122"/>
      <c r="Y1646" s="127"/>
    </row>
    <row r="1647" spans="1:25">
      <c r="A1647" s="116">
        <v>1647</v>
      </c>
      <c r="B1647" s="166">
        <v>43857</v>
      </c>
      <c r="C1647" s="118">
        <f t="shared" si="85"/>
        <v>1</v>
      </c>
      <c r="D1647" s="120" t="s">
        <v>37</v>
      </c>
      <c r="E1647" s="119" t="s">
        <v>3823</v>
      </c>
      <c r="F1647" s="211"/>
      <c r="G1647" s="119" t="s">
        <v>2906</v>
      </c>
      <c r="H1647" s="119" t="s">
        <v>101</v>
      </c>
      <c r="K1647" s="120"/>
      <c r="L1647" s="120" t="s">
        <v>32</v>
      </c>
      <c r="M1647" s="130" t="s">
        <v>184</v>
      </c>
      <c r="N1647" s="232"/>
      <c r="O1647" s="232"/>
      <c r="P1647" s="124">
        <f t="shared" si="87"/>
        <v>0</v>
      </c>
      <c r="Q1647" s="125"/>
      <c r="R1647" s="125"/>
      <c r="S1647" s="119"/>
      <c r="T1647" s="122"/>
      <c r="U1647" s="122"/>
      <c r="V1647" s="122"/>
      <c r="W1647" s="122"/>
      <c r="X1647" s="122"/>
      <c r="Y1647" s="127"/>
    </row>
    <row r="1648" spans="1:25">
      <c r="A1648" s="116">
        <v>1648</v>
      </c>
      <c r="B1648" s="166">
        <v>43857</v>
      </c>
      <c r="C1648" s="118">
        <f t="shared" si="85"/>
        <v>1</v>
      </c>
      <c r="D1648" s="120" t="s">
        <v>25</v>
      </c>
      <c r="E1648" s="119" t="s">
        <v>3824</v>
      </c>
      <c r="F1648" s="211" t="s">
        <v>3825</v>
      </c>
      <c r="G1648" s="119" t="s">
        <v>3826</v>
      </c>
      <c r="H1648" s="119" t="s">
        <v>53</v>
      </c>
      <c r="K1648" s="120"/>
      <c r="L1648" s="120" t="s">
        <v>32</v>
      </c>
      <c r="M1648" s="130" t="s">
        <v>33</v>
      </c>
      <c r="N1648" s="232">
        <v>44256</v>
      </c>
      <c r="O1648" s="232"/>
      <c r="P1648" s="124">
        <f t="shared" si="87"/>
        <v>0</v>
      </c>
      <c r="Q1648" s="125"/>
      <c r="R1648" s="125"/>
      <c r="S1648" s="119"/>
      <c r="T1648" s="122"/>
      <c r="U1648" s="122"/>
      <c r="V1648" s="122"/>
      <c r="W1648" s="122"/>
      <c r="X1648" s="122"/>
      <c r="Y1648" s="127" t="s">
        <v>3827</v>
      </c>
    </row>
    <row r="1649" spans="1:25">
      <c r="A1649" s="116">
        <v>1649</v>
      </c>
      <c r="B1649" s="166">
        <v>43857</v>
      </c>
      <c r="C1649" s="118">
        <f t="shared" si="85"/>
        <v>1</v>
      </c>
      <c r="E1649" s="119" t="s">
        <v>3828</v>
      </c>
      <c r="F1649" s="211"/>
      <c r="G1649" s="119" t="s">
        <v>3829</v>
      </c>
      <c r="H1649" s="119" t="s">
        <v>53</v>
      </c>
      <c r="I1649" s="119" t="s">
        <v>42</v>
      </c>
      <c r="K1649" s="120"/>
      <c r="L1649" s="120" t="s">
        <v>32</v>
      </c>
      <c r="M1649" s="130" t="s">
        <v>184</v>
      </c>
      <c r="N1649" s="232"/>
      <c r="O1649" s="232"/>
      <c r="P1649" s="124">
        <f t="shared" si="87"/>
        <v>0</v>
      </c>
      <c r="Q1649" s="125"/>
      <c r="R1649" s="125"/>
      <c r="S1649" s="119"/>
      <c r="T1649" s="122"/>
      <c r="U1649" s="122"/>
      <c r="V1649" s="122"/>
      <c r="W1649" s="122"/>
      <c r="X1649" s="122"/>
      <c r="Y1649" s="127"/>
    </row>
    <row r="1650" spans="1:25" ht="27.6">
      <c r="A1650" s="116">
        <v>1650</v>
      </c>
      <c r="B1650" s="166">
        <v>43857</v>
      </c>
      <c r="C1650" s="118">
        <f t="shared" si="85"/>
        <v>1</v>
      </c>
      <c r="D1650" s="120" t="s">
        <v>25</v>
      </c>
      <c r="E1650" s="119" t="s">
        <v>3830</v>
      </c>
      <c r="F1650" s="211" t="s">
        <v>3831</v>
      </c>
      <c r="G1650" s="119" t="s">
        <v>3829</v>
      </c>
      <c r="H1650" s="119" t="s">
        <v>53</v>
      </c>
      <c r="I1650" s="119" t="s">
        <v>42</v>
      </c>
      <c r="K1650" s="120"/>
      <c r="L1650" s="120" t="s">
        <v>32</v>
      </c>
      <c r="M1650" s="120" t="s">
        <v>184</v>
      </c>
      <c r="N1650" s="232">
        <v>43851</v>
      </c>
      <c r="O1650" s="232"/>
      <c r="P1650" s="124">
        <f t="shared" si="87"/>
        <v>0</v>
      </c>
      <c r="Q1650" s="125"/>
      <c r="R1650" s="125"/>
      <c r="S1650" s="119" t="s">
        <v>55</v>
      </c>
      <c r="T1650" s="122"/>
      <c r="U1650" s="122"/>
      <c r="V1650" s="122"/>
      <c r="W1650" s="122"/>
      <c r="X1650" s="122"/>
      <c r="Y1650" s="127" t="s">
        <v>3832</v>
      </c>
    </row>
    <row r="1651" spans="1:25">
      <c r="A1651" s="116">
        <v>1651</v>
      </c>
      <c r="B1651" s="166">
        <v>43857</v>
      </c>
      <c r="C1651" s="118">
        <f t="shared" si="85"/>
        <v>1</v>
      </c>
      <c r="E1651" s="119" t="s">
        <v>3833</v>
      </c>
      <c r="F1651" s="211"/>
      <c r="G1651" s="119" t="s">
        <v>3829</v>
      </c>
      <c r="H1651" s="119" t="s">
        <v>53</v>
      </c>
      <c r="I1651" s="119" t="s">
        <v>42</v>
      </c>
      <c r="K1651" s="120"/>
      <c r="L1651" s="120" t="s">
        <v>32</v>
      </c>
      <c r="M1651" s="130" t="s">
        <v>184</v>
      </c>
      <c r="N1651" s="232"/>
      <c r="O1651" s="232"/>
      <c r="P1651" s="124">
        <f t="shared" si="87"/>
        <v>0</v>
      </c>
      <c r="Q1651" s="125"/>
      <c r="R1651" s="125"/>
      <c r="S1651" s="119"/>
      <c r="T1651" s="122"/>
      <c r="U1651" s="122"/>
      <c r="V1651" s="122"/>
      <c r="W1651" s="122"/>
      <c r="X1651" s="122"/>
      <c r="Y1651" s="127"/>
    </row>
    <row r="1652" spans="1:25">
      <c r="A1652" s="116">
        <v>1652</v>
      </c>
      <c r="B1652" s="166">
        <v>43857</v>
      </c>
      <c r="C1652" s="118">
        <f t="shared" si="85"/>
        <v>1</v>
      </c>
      <c r="E1652" s="119" t="s">
        <v>3834</v>
      </c>
      <c r="F1652" s="211"/>
      <c r="G1652" s="119" t="s">
        <v>3829</v>
      </c>
      <c r="H1652" s="119" t="s">
        <v>53</v>
      </c>
      <c r="I1652" s="119" t="s">
        <v>42</v>
      </c>
      <c r="K1652" s="120"/>
      <c r="L1652" s="120" t="s">
        <v>32</v>
      </c>
      <c r="M1652" s="130" t="s">
        <v>184</v>
      </c>
      <c r="N1652" s="232"/>
      <c r="O1652" s="232"/>
      <c r="P1652" s="124">
        <f t="shared" si="87"/>
        <v>0</v>
      </c>
      <c r="Q1652" s="125"/>
      <c r="R1652" s="125"/>
      <c r="S1652" s="119"/>
      <c r="T1652" s="122"/>
      <c r="U1652" s="122"/>
      <c r="V1652" s="122"/>
      <c r="W1652" s="122"/>
      <c r="X1652" s="122"/>
      <c r="Y1652" s="127"/>
    </row>
    <row r="1653" spans="1:25">
      <c r="A1653" s="116">
        <v>1653</v>
      </c>
      <c r="B1653" s="166">
        <v>43857</v>
      </c>
      <c r="C1653" s="118">
        <f t="shared" si="85"/>
        <v>1</v>
      </c>
      <c r="E1653" s="119" t="s">
        <v>3835</v>
      </c>
      <c r="F1653" s="211"/>
      <c r="G1653" s="119" t="s">
        <v>3829</v>
      </c>
      <c r="H1653" s="119" t="s">
        <v>53</v>
      </c>
      <c r="I1653" s="119" t="s">
        <v>42</v>
      </c>
      <c r="K1653" s="120"/>
      <c r="L1653" s="120" t="s">
        <v>32</v>
      </c>
      <c r="M1653" s="130" t="s">
        <v>184</v>
      </c>
      <c r="N1653" s="232"/>
      <c r="O1653" s="232"/>
      <c r="P1653" s="124">
        <f t="shared" si="87"/>
        <v>0</v>
      </c>
      <c r="Q1653" s="125"/>
      <c r="R1653" s="125"/>
      <c r="S1653" s="119"/>
      <c r="T1653" s="122"/>
      <c r="U1653" s="122"/>
      <c r="V1653" s="122"/>
      <c r="W1653" s="122"/>
      <c r="X1653" s="122"/>
      <c r="Y1653" s="127"/>
    </row>
    <row r="1654" spans="1:25">
      <c r="A1654" s="116">
        <v>1654</v>
      </c>
      <c r="B1654" s="166">
        <v>43857</v>
      </c>
      <c r="C1654" s="118">
        <f t="shared" si="85"/>
        <v>1</v>
      </c>
      <c r="D1654" s="120" t="s">
        <v>25</v>
      </c>
      <c r="E1654" s="119" t="s">
        <v>3836</v>
      </c>
      <c r="F1654" s="211" t="s">
        <v>3837</v>
      </c>
      <c r="G1654" s="119" t="s">
        <v>3838</v>
      </c>
      <c r="H1654" s="119" t="s">
        <v>192</v>
      </c>
      <c r="I1654" s="119" t="s">
        <v>42</v>
      </c>
      <c r="K1654" s="120"/>
      <c r="L1654" s="120" t="s">
        <v>32</v>
      </c>
      <c r="M1654" s="130" t="s">
        <v>33</v>
      </c>
      <c r="N1654" s="232"/>
      <c r="O1654" s="232">
        <v>44293</v>
      </c>
      <c r="P1654" s="124">
        <f t="shared" si="87"/>
        <v>4</v>
      </c>
      <c r="Q1654" s="125"/>
      <c r="R1654" s="125">
        <f ca="1">TODAY()-O1654</f>
        <v>385</v>
      </c>
      <c r="S1654" s="119" t="s">
        <v>55</v>
      </c>
      <c r="T1654" s="122"/>
      <c r="U1654" s="122"/>
      <c r="V1654" s="122"/>
      <c r="W1654" s="122"/>
      <c r="X1654" s="122"/>
      <c r="Y1654" s="127" t="s">
        <v>59</v>
      </c>
    </row>
    <row r="1655" spans="1:25">
      <c r="A1655" s="116">
        <v>1655</v>
      </c>
      <c r="B1655" s="166">
        <v>43857</v>
      </c>
      <c r="C1655" s="118">
        <f t="shared" si="85"/>
        <v>1</v>
      </c>
      <c r="D1655" s="120" t="s">
        <v>25</v>
      </c>
      <c r="E1655" s="119" t="s">
        <v>3839</v>
      </c>
      <c r="F1655" s="211" t="s">
        <v>3840</v>
      </c>
      <c r="G1655" s="119" t="s">
        <v>3829</v>
      </c>
      <c r="H1655" s="119" t="s">
        <v>53</v>
      </c>
      <c r="K1655" s="120"/>
      <c r="L1655" s="120" t="s">
        <v>32</v>
      </c>
      <c r="M1655" s="130" t="s">
        <v>184</v>
      </c>
      <c r="N1655" s="232"/>
      <c r="O1655" s="232">
        <v>44266</v>
      </c>
      <c r="P1655" s="124">
        <f t="shared" si="87"/>
        <v>3</v>
      </c>
      <c r="Q1655" s="125"/>
      <c r="R1655" s="125">
        <f ca="1">TODAY()-O1655</f>
        <v>412</v>
      </c>
      <c r="S1655" s="119"/>
      <c r="T1655" s="122"/>
      <c r="U1655" s="122"/>
      <c r="V1655" s="122"/>
      <c r="W1655" s="122"/>
      <c r="X1655" s="122"/>
      <c r="Y1655" s="127"/>
    </row>
    <row r="1656" spans="1:25">
      <c r="A1656" s="116">
        <v>1656</v>
      </c>
      <c r="B1656" s="166">
        <v>43857</v>
      </c>
      <c r="C1656" s="118">
        <f t="shared" si="85"/>
        <v>1</v>
      </c>
      <c r="D1656" s="119" t="s">
        <v>25</v>
      </c>
      <c r="E1656" s="119" t="s">
        <v>3841</v>
      </c>
      <c r="F1656" s="211" t="s">
        <v>3842</v>
      </c>
      <c r="G1656" s="119" t="s">
        <v>3843</v>
      </c>
      <c r="H1656" s="119" t="s">
        <v>344</v>
      </c>
      <c r="I1656" s="119" t="s">
        <v>63</v>
      </c>
      <c r="J1656" s="121" t="s">
        <v>63</v>
      </c>
      <c r="K1656" s="120"/>
      <c r="L1656" s="120" t="s">
        <v>32</v>
      </c>
      <c r="M1656" s="121" t="s">
        <v>33</v>
      </c>
      <c r="N1656" s="232">
        <v>44011</v>
      </c>
      <c r="O1656" s="232"/>
      <c r="P1656" s="124">
        <f t="shared" si="87"/>
        <v>0</v>
      </c>
      <c r="Q1656" s="125"/>
      <c r="R1656" s="125">
        <f ca="1">TODAY()-N1656</f>
        <v>667</v>
      </c>
      <c r="S1656" s="119"/>
      <c r="T1656" s="122"/>
      <c r="U1656" s="122"/>
      <c r="V1656" s="122"/>
      <c r="W1656" s="122"/>
      <c r="X1656" s="122"/>
      <c r="Y1656" s="127"/>
    </row>
    <row r="1657" spans="1:25">
      <c r="A1657" s="116">
        <v>1657</v>
      </c>
      <c r="B1657" s="166">
        <v>43857</v>
      </c>
      <c r="C1657" s="118">
        <f t="shared" si="85"/>
        <v>1</v>
      </c>
      <c r="E1657" s="119" t="s">
        <v>3844</v>
      </c>
      <c r="F1657" s="211"/>
      <c r="G1657" s="119" t="s">
        <v>3829</v>
      </c>
      <c r="H1657" s="119" t="s">
        <v>53</v>
      </c>
      <c r="I1657" s="119" t="s">
        <v>42</v>
      </c>
      <c r="K1657" s="120"/>
      <c r="L1657" s="120" t="s">
        <v>32</v>
      </c>
      <c r="M1657" s="130" t="s">
        <v>184</v>
      </c>
      <c r="N1657" s="232"/>
      <c r="O1657" s="232"/>
      <c r="P1657" s="124">
        <f t="shared" si="87"/>
        <v>0</v>
      </c>
      <c r="Q1657" s="125"/>
      <c r="R1657" s="125"/>
      <c r="S1657" s="119"/>
      <c r="T1657" s="122"/>
      <c r="U1657" s="122"/>
      <c r="V1657" s="122"/>
      <c r="W1657" s="122"/>
      <c r="X1657" s="122"/>
      <c r="Y1657" s="127"/>
    </row>
    <row r="1658" spans="1:25">
      <c r="A1658" s="116">
        <v>1658</v>
      </c>
      <c r="B1658" s="166">
        <v>43857</v>
      </c>
      <c r="C1658" s="118">
        <f t="shared" si="85"/>
        <v>1</v>
      </c>
      <c r="E1658" s="119" t="s">
        <v>3845</v>
      </c>
      <c r="F1658" s="211"/>
      <c r="G1658" s="119" t="s">
        <v>3829</v>
      </c>
      <c r="H1658" s="119" t="s">
        <v>53</v>
      </c>
      <c r="I1658" s="119" t="s">
        <v>63</v>
      </c>
      <c r="J1658" s="121" t="s">
        <v>63</v>
      </c>
      <c r="K1658" s="120"/>
      <c r="L1658" s="120" t="s">
        <v>32</v>
      </c>
      <c r="M1658" s="130" t="s">
        <v>184</v>
      </c>
      <c r="N1658" s="232"/>
      <c r="O1658" s="232"/>
      <c r="P1658" s="124">
        <f t="shared" si="87"/>
        <v>0</v>
      </c>
      <c r="Q1658" s="125"/>
      <c r="R1658" s="125"/>
      <c r="S1658" s="119"/>
      <c r="T1658" s="122"/>
      <c r="U1658" s="122"/>
      <c r="V1658" s="122"/>
      <c r="W1658" s="122"/>
      <c r="X1658" s="122"/>
      <c r="Y1658" s="127"/>
    </row>
    <row r="1659" spans="1:25">
      <c r="A1659" s="116">
        <v>1659</v>
      </c>
      <c r="B1659" s="166">
        <v>43857</v>
      </c>
      <c r="C1659" s="118">
        <f t="shared" si="85"/>
        <v>1</v>
      </c>
      <c r="E1659" s="119" t="s">
        <v>3846</v>
      </c>
      <c r="F1659" s="211"/>
      <c r="G1659" s="119" t="s">
        <v>3829</v>
      </c>
      <c r="H1659" s="119" t="s">
        <v>53</v>
      </c>
      <c r="I1659" s="119" t="s">
        <v>42</v>
      </c>
      <c r="K1659" s="120"/>
      <c r="L1659" s="120" t="s">
        <v>32</v>
      </c>
      <c r="M1659" s="130" t="s">
        <v>184</v>
      </c>
      <c r="N1659" s="232"/>
      <c r="O1659" s="232"/>
      <c r="P1659" s="124">
        <f t="shared" si="87"/>
        <v>0</v>
      </c>
      <c r="Q1659" s="125"/>
      <c r="R1659" s="125"/>
      <c r="S1659" s="119"/>
      <c r="T1659" s="122"/>
      <c r="U1659" s="122"/>
      <c r="V1659" s="122"/>
      <c r="W1659" s="122"/>
      <c r="X1659" s="122"/>
      <c r="Y1659" s="127"/>
    </row>
    <row r="1660" spans="1:25">
      <c r="A1660" s="116">
        <v>1660</v>
      </c>
      <c r="B1660" s="166">
        <v>43857</v>
      </c>
      <c r="C1660" s="118">
        <f t="shared" si="85"/>
        <v>1</v>
      </c>
      <c r="E1660" s="119" t="s">
        <v>3847</v>
      </c>
      <c r="F1660" s="211"/>
      <c r="G1660" s="119" t="s">
        <v>3829</v>
      </c>
      <c r="H1660" s="119"/>
      <c r="K1660" s="120"/>
      <c r="L1660" s="120" t="s">
        <v>32</v>
      </c>
      <c r="M1660" s="120" t="s">
        <v>33</v>
      </c>
      <c r="N1660" s="232"/>
      <c r="O1660" s="232"/>
      <c r="P1660" s="124">
        <f t="shared" si="87"/>
        <v>0</v>
      </c>
      <c r="Q1660" s="125"/>
      <c r="R1660" s="125"/>
      <c r="S1660" s="119" t="s">
        <v>92</v>
      </c>
      <c r="T1660" s="122"/>
      <c r="U1660" s="122"/>
      <c r="V1660" s="122"/>
      <c r="W1660" s="122"/>
      <c r="X1660" s="122"/>
      <c r="Y1660" s="127"/>
    </row>
    <row r="1661" spans="1:25">
      <c r="A1661" s="116">
        <v>1661</v>
      </c>
      <c r="B1661" s="166">
        <v>43857</v>
      </c>
      <c r="C1661" s="118">
        <f t="shared" si="85"/>
        <v>1</v>
      </c>
      <c r="D1661" s="119" t="s">
        <v>37</v>
      </c>
      <c r="E1661" s="119" t="s">
        <v>3848</v>
      </c>
      <c r="F1661" s="211" t="s">
        <v>3849</v>
      </c>
      <c r="G1661" s="119" t="s">
        <v>3829</v>
      </c>
      <c r="H1661" s="119" t="s">
        <v>53</v>
      </c>
      <c r="I1661" s="119" t="s">
        <v>42</v>
      </c>
      <c r="K1661" s="120"/>
      <c r="L1661" s="120" t="s">
        <v>32</v>
      </c>
      <c r="M1661" s="130" t="s">
        <v>78</v>
      </c>
      <c r="N1661" s="232"/>
      <c r="O1661" s="232"/>
      <c r="P1661" s="124">
        <f t="shared" si="87"/>
        <v>0</v>
      </c>
      <c r="Q1661" s="125"/>
      <c r="R1661" s="125"/>
      <c r="S1661" s="119"/>
      <c r="T1661" s="122"/>
      <c r="U1661" s="122"/>
      <c r="V1661" s="122"/>
      <c r="W1661" s="122"/>
      <c r="X1661" s="122"/>
      <c r="Y1661" s="127" t="s">
        <v>356</v>
      </c>
    </row>
    <row r="1662" spans="1:25">
      <c r="A1662" s="116">
        <v>1662</v>
      </c>
      <c r="B1662" s="166">
        <v>43857</v>
      </c>
      <c r="C1662" s="118">
        <f t="shared" si="85"/>
        <v>1</v>
      </c>
      <c r="D1662" s="119" t="s">
        <v>37</v>
      </c>
      <c r="E1662" s="119" t="s">
        <v>3850</v>
      </c>
      <c r="F1662" s="211" t="s">
        <v>3851</v>
      </c>
      <c r="G1662" s="119" t="s">
        <v>3829</v>
      </c>
      <c r="H1662" s="119" t="s">
        <v>53</v>
      </c>
      <c r="I1662" s="119" t="s">
        <v>63</v>
      </c>
      <c r="J1662" s="121" t="s">
        <v>63</v>
      </c>
      <c r="K1662" s="120"/>
      <c r="L1662" s="120" t="s">
        <v>32</v>
      </c>
      <c r="M1662" s="121" t="s">
        <v>78</v>
      </c>
      <c r="N1662" s="232"/>
      <c r="O1662" s="232"/>
      <c r="P1662" s="124">
        <f t="shared" si="87"/>
        <v>0</v>
      </c>
      <c r="Q1662" s="125"/>
      <c r="R1662" s="125"/>
      <c r="S1662" s="119"/>
      <c r="T1662" s="122"/>
      <c r="U1662" s="122"/>
      <c r="V1662" s="122"/>
      <c r="W1662" s="122"/>
      <c r="X1662" s="122"/>
      <c r="Y1662" s="127" t="s">
        <v>136</v>
      </c>
    </row>
    <row r="1663" spans="1:25">
      <c r="A1663" s="116">
        <v>1663</v>
      </c>
      <c r="B1663" s="166">
        <v>43857</v>
      </c>
      <c r="C1663" s="118">
        <f t="shared" si="85"/>
        <v>1</v>
      </c>
      <c r="D1663" s="120" t="s">
        <v>25</v>
      </c>
      <c r="E1663" s="119" t="s">
        <v>3852</v>
      </c>
      <c r="F1663" s="211" t="s">
        <v>2932</v>
      </c>
      <c r="G1663" s="119" t="s">
        <v>3829</v>
      </c>
      <c r="H1663" s="119" t="s">
        <v>53</v>
      </c>
      <c r="K1663" s="120"/>
      <c r="L1663" s="120" t="s">
        <v>32</v>
      </c>
      <c r="M1663" s="120" t="s">
        <v>33</v>
      </c>
      <c r="N1663" s="232"/>
      <c r="O1663" s="232">
        <v>44266</v>
      </c>
      <c r="P1663" s="124">
        <f t="shared" si="87"/>
        <v>3</v>
      </c>
      <c r="Q1663" s="125"/>
      <c r="R1663" s="125">
        <f ca="1">TODAY()-O1663</f>
        <v>412</v>
      </c>
      <c r="S1663" s="119" t="s">
        <v>135</v>
      </c>
      <c r="T1663" s="122"/>
      <c r="U1663" s="122"/>
      <c r="V1663" s="122"/>
      <c r="W1663" s="122"/>
      <c r="X1663" s="122"/>
      <c r="Y1663" s="127" t="s">
        <v>3853</v>
      </c>
    </row>
    <row r="1664" spans="1:25">
      <c r="A1664" s="116">
        <v>1664</v>
      </c>
      <c r="B1664" s="166">
        <v>43857</v>
      </c>
      <c r="C1664" s="118">
        <f t="shared" ref="C1664:C1727" si="88">IF(B1664&lt;&gt;0,MONTH(B1664),0)</f>
        <v>1</v>
      </c>
      <c r="D1664" s="119" t="s">
        <v>37</v>
      </c>
      <c r="E1664" s="119" t="s">
        <v>3854</v>
      </c>
      <c r="F1664" s="211" t="s">
        <v>3855</v>
      </c>
      <c r="G1664" s="119" t="s">
        <v>3829</v>
      </c>
      <c r="H1664" s="119" t="s">
        <v>53</v>
      </c>
      <c r="I1664" s="119" t="s">
        <v>42</v>
      </c>
      <c r="K1664" s="120"/>
      <c r="L1664" s="120" t="s">
        <v>32</v>
      </c>
      <c r="M1664" s="130" t="s">
        <v>184</v>
      </c>
      <c r="N1664" s="232"/>
      <c r="O1664" s="232"/>
      <c r="P1664" s="124">
        <f t="shared" ref="P1664:P1680" si="89">IF(O1664&lt;&gt;0,MONTH(O1664),0)</f>
        <v>0</v>
      </c>
      <c r="Q1664" s="125"/>
      <c r="R1664" s="125"/>
      <c r="S1664" s="119"/>
      <c r="T1664" s="122"/>
      <c r="U1664" s="122"/>
      <c r="V1664" s="122"/>
      <c r="W1664" s="122"/>
      <c r="X1664" s="122"/>
      <c r="Y1664" s="127" t="s">
        <v>1426</v>
      </c>
    </row>
    <row r="1665" spans="1:25">
      <c r="A1665" s="116">
        <v>1665</v>
      </c>
      <c r="B1665" s="166">
        <v>43857</v>
      </c>
      <c r="C1665" s="118">
        <f t="shared" si="88"/>
        <v>1</v>
      </c>
      <c r="D1665" s="119" t="s">
        <v>37</v>
      </c>
      <c r="E1665" s="119" t="s">
        <v>3856</v>
      </c>
      <c r="F1665" s="211" t="s">
        <v>3857</v>
      </c>
      <c r="G1665" s="119" t="s">
        <v>3829</v>
      </c>
      <c r="H1665" s="119" t="s">
        <v>53</v>
      </c>
      <c r="I1665" s="119" t="s">
        <v>42</v>
      </c>
      <c r="K1665" s="120"/>
      <c r="L1665" s="120" t="s">
        <v>32</v>
      </c>
      <c r="M1665" s="130" t="s">
        <v>184</v>
      </c>
      <c r="N1665" s="232"/>
      <c r="O1665" s="232"/>
      <c r="P1665" s="124">
        <f t="shared" si="89"/>
        <v>0</v>
      </c>
      <c r="Q1665" s="125"/>
      <c r="R1665" s="125"/>
      <c r="S1665" s="119"/>
      <c r="T1665" s="122"/>
      <c r="U1665" s="122"/>
      <c r="V1665" s="122"/>
      <c r="W1665" s="122"/>
      <c r="X1665" s="122"/>
      <c r="Y1665" s="127" t="s">
        <v>1426</v>
      </c>
    </row>
    <row r="1666" spans="1:25" ht="27.6">
      <c r="A1666" s="116">
        <v>1666</v>
      </c>
      <c r="B1666" s="166">
        <v>43857</v>
      </c>
      <c r="C1666" s="118">
        <f t="shared" si="88"/>
        <v>1</v>
      </c>
      <c r="D1666" s="119" t="s">
        <v>37</v>
      </c>
      <c r="E1666" s="119" t="s">
        <v>3858</v>
      </c>
      <c r="F1666" s="211" t="s">
        <v>3859</v>
      </c>
      <c r="G1666" s="119" t="s">
        <v>3829</v>
      </c>
      <c r="H1666" s="119" t="s">
        <v>53</v>
      </c>
      <c r="I1666" s="119" t="s">
        <v>42</v>
      </c>
      <c r="K1666" s="120"/>
      <c r="L1666" s="120" t="s">
        <v>32</v>
      </c>
      <c r="M1666" s="130" t="s">
        <v>184</v>
      </c>
      <c r="N1666" s="232"/>
      <c r="O1666" s="232"/>
      <c r="P1666" s="124">
        <f t="shared" si="89"/>
        <v>0</v>
      </c>
      <c r="Q1666" s="125"/>
      <c r="R1666" s="125"/>
      <c r="S1666" s="119"/>
      <c r="T1666" s="122"/>
      <c r="U1666" s="122"/>
      <c r="V1666" s="122"/>
      <c r="W1666" s="122"/>
      <c r="X1666" s="122"/>
      <c r="Y1666" s="127" t="s">
        <v>356</v>
      </c>
    </row>
    <row r="1667" spans="1:25" ht="27.6">
      <c r="A1667" s="116">
        <v>1667</v>
      </c>
      <c r="B1667" s="166">
        <v>43857</v>
      </c>
      <c r="C1667" s="118">
        <f t="shared" si="88"/>
        <v>1</v>
      </c>
      <c r="D1667" s="119" t="s">
        <v>37</v>
      </c>
      <c r="E1667" s="119" t="s">
        <v>3860</v>
      </c>
      <c r="F1667" s="211" t="s">
        <v>3861</v>
      </c>
      <c r="G1667" s="119" t="s">
        <v>3862</v>
      </c>
      <c r="H1667" s="119" t="s">
        <v>53</v>
      </c>
      <c r="I1667" s="119" t="s">
        <v>42</v>
      </c>
      <c r="K1667" s="120"/>
      <c r="L1667" s="120" t="s">
        <v>32</v>
      </c>
      <c r="M1667" s="130" t="s">
        <v>184</v>
      </c>
      <c r="N1667" s="232"/>
      <c r="O1667" s="232"/>
      <c r="P1667" s="124">
        <f t="shared" si="89"/>
        <v>0</v>
      </c>
      <c r="Q1667" s="125"/>
      <c r="R1667" s="125"/>
      <c r="S1667" s="119"/>
      <c r="T1667" s="122"/>
      <c r="U1667" s="122"/>
      <c r="V1667" s="122"/>
      <c r="W1667" s="122"/>
      <c r="X1667" s="122"/>
      <c r="Y1667" s="127" t="s">
        <v>356</v>
      </c>
    </row>
    <row r="1668" spans="1:25" ht="27.6">
      <c r="A1668" s="116">
        <v>1668</v>
      </c>
      <c r="B1668" s="166">
        <v>43857</v>
      </c>
      <c r="C1668" s="118">
        <f t="shared" si="88"/>
        <v>1</v>
      </c>
      <c r="D1668" s="119" t="s">
        <v>37</v>
      </c>
      <c r="E1668" s="119" t="s">
        <v>3863</v>
      </c>
      <c r="F1668" s="211" t="s">
        <v>3864</v>
      </c>
      <c r="G1668" s="119" t="s">
        <v>3829</v>
      </c>
      <c r="H1668" s="119" t="s">
        <v>53</v>
      </c>
      <c r="I1668" s="119" t="s">
        <v>42</v>
      </c>
      <c r="K1668" s="120"/>
      <c r="L1668" s="120" t="s">
        <v>144</v>
      </c>
      <c r="M1668" s="130" t="s">
        <v>184</v>
      </c>
      <c r="N1668" s="232"/>
      <c r="O1668" s="232"/>
      <c r="P1668" s="124">
        <f t="shared" si="89"/>
        <v>0</v>
      </c>
      <c r="Q1668" s="125"/>
      <c r="R1668" s="125"/>
      <c r="S1668" s="119"/>
      <c r="T1668" s="122"/>
      <c r="U1668" s="122"/>
      <c r="V1668" s="122"/>
      <c r="W1668" s="122"/>
      <c r="X1668" s="122"/>
      <c r="Y1668" s="127" t="s">
        <v>356</v>
      </c>
    </row>
    <row r="1669" spans="1:25" ht="14.4">
      <c r="A1669" s="116">
        <v>1669</v>
      </c>
      <c r="B1669" s="166">
        <v>43857</v>
      </c>
      <c r="C1669" s="118">
        <f t="shared" si="88"/>
        <v>1</v>
      </c>
      <c r="E1669" s="119" t="s">
        <v>3865</v>
      </c>
      <c r="F1669" s="211"/>
      <c r="G1669" s="119" t="s">
        <v>3866</v>
      </c>
      <c r="H1669" s="119" t="s">
        <v>140</v>
      </c>
      <c r="K1669" s="120"/>
      <c r="L1669" s="120" t="s">
        <v>32</v>
      </c>
      <c r="M1669" s="130" t="s">
        <v>78</v>
      </c>
      <c r="N1669" s="232"/>
      <c r="O1669" s="232"/>
      <c r="P1669" s="124">
        <f t="shared" si="89"/>
        <v>0</v>
      </c>
      <c r="Q1669" s="125"/>
      <c r="R1669" s="125"/>
      <c r="S1669" s="119"/>
      <c r="T1669" s="122"/>
      <c r="U1669" t="s">
        <v>3867</v>
      </c>
      <c r="V1669" s="122" t="s">
        <v>110</v>
      </c>
      <c r="W1669" s="122"/>
      <c r="X1669" s="122" t="s">
        <v>3690</v>
      </c>
      <c r="Y1669" s="127"/>
    </row>
    <row r="1670" spans="1:25">
      <c r="A1670" s="116">
        <v>1670</v>
      </c>
      <c r="B1670" s="166">
        <v>43857</v>
      </c>
      <c r="C1670" s="118">
        <f t="shared" si="88"/>
        <v>1</v>
      </c>
      <c r="D1670" s="120" t="s">
        <v>25</v>
      </c>
      <c r="E1670" s="119" t="s">
        <v>3868</v>
      </c>
      <c r="F1670" s="211" t="s">
        <v>1465</v>
      </c>
      <c r="G1670" s="119" t="s">
        <v>3829</v>
      </c>
      <c r="H1670" s="119" t="s">
        <v>53</v>
      </c>
      <c r="I1670" s="119" t="s">
        <v>63</v>
      </c>
      <c r="J1670" s="121" t="s">
        <v>63</v>
      </c>
      <c r="K1670" s="120"/>
      <c r="L1670" s="120" t="s">
        <v>32</v>
      </c>
      <c r="M1670" s="130" t="s">
        <v>33</v>
      </c>
      <c r="N1670" s="232"/>
      <c r="O1670" s="232">
        <v>44266</v>
      </c>
      <c r="P1670" s="124">
        <f t="shared" si="89"/>
        <v>3</v>
      </c>
      <c r="Q1670" s="125"/>
      <c r="R1670" s="125">
        <f ca="1">TODAY()-O1670</f>
        <v>412</v>
      </c>
      <c r="S1670" s="119" t="s">
        <v>92</v>
      </c>
      <c r="T1670" s="122"/>
      <c r="U1670" s="122"/>
      <c r="V1670" s="122"/>
      <c r="W1670" s="122"/>
      <c r="X1670" s="122"/>
      <c r="Y1670" s="127" t="s">
        <v>3869</v>
      </c>
    </row>
    <row r="1671" spans="1:25">
      <c r="A1671" s="116">
        <v>1671</v>
      </c>
      <c r="B1671" s="166">
        <v>43857</v>
      </c>
      <c r="C1671" s="118">
        <f t="shared" si="88"/>
        <v>1</v>
      </c>
      <c r="D1671" s="119" t="s">
        <v>37</v>
      </c>
      <c r="E1671" s="119" t="s">
        <v>3870</v>
      </c>
      <c r="F1671" s="211" t="s">
        <v>3871</v>
      </c>
      <c r="G1671" s="119" t="s">
        <v>3872</v>
      </c>
      <c r="H1671" s="119" t="s">
        <v>53</v>
      </c>
      <c r="I1671" s="119" t="s">
        <v>42</v>
      </c>
      <c r="K1671" s="120"/>
      <c r="L1671" s="120" t="s">
        <v>32</v>
      </c>
      <c r="M1671" s="130" t="s">
        <v>184</v>
      </c>
      <c r="N1671" s="232"/>
      <c r="O1671" s="232"/>
      <c r="P1671" s="124">
        <f t="shared" si="89"/>
        <v>0</v>
      </c>
      <c r="Q1671" s="125"/>
      <c r="R1671" s="125"/>
      <c r="S1671" s="119"/>
      <c r="T1671" s="122"/>
      <c r="U1671" s="122"/>
      <c r="V1671" s="122"/>
      <c r="W1671" s="122"/>
      <c r="X1671" s="122"/>
      <c r="Y1671" s="127"/>
    </row>
    <row r="1672" spans="1:25">
      <c r="A1672" s="116">
        <v>1672</v>
      </c>
      <c r="B1672" s="166">
        <v>43857</v>
      </c>
      <c r="C1672" s="118">
        <f t="shared" si="88"/>
        <v>1</v>
      </c>
      <c r="D1672" s="119" t="s">
        <v>37</v>
      </c>
      <c r="E1672" s="119" t="s">
        <v>3873</v>
      </c>
      <c r="F1672" s="211" t="s">
        <v>133</v>
      </c>
      <c r="G1672" s="119" t="s">
        <v>3829</v>
      </c>
      <c r="H1672" s="119" t="s">
        <v>53</v>
      </c>
      <c r="I1672" s="119" t="s">
        <v>63</v>
      </c>
      <c r="J1672" s="121" t="s">
        <v>63</v>
      </c>
      <c r="K1672" s="120"/>
      <c r="L1672" s="120" t="s">
        <v>32</v>
      </c>
      <c r="M1672" s="130" t="s">
        <v>184</v>
      </c>
      <c r="N1672" s="232"/>
      <c r="O1672" s="232"/>
      <c r="P1672" s="124">
        <f t="shared" si="89"/>
        <v>0</v>
      </c>
      <c r="Q1672" s="125"/>
      <c r="R1672" s="125"/>
      <c r="S1672" s="119"/>
      <c r="T1672" s="122"/>
      <c r="U1672" s="122"/>
      <c r="V1672" s="122"/>
      <c r="W1672" s="122"/>
      <c r="X1672" s="122"/>
      <c r="Y1672" s="127" t="s">
        <v>356</v>
      </c>
    </row>
    <row r="1673" spans="1:25">
      <c r="A1673" s="116">
        <v>1673</v>
      </c>
      <c r="B1673" s="166">
        <v>43857</v>
      </c>
      <c r="C1673" s="118">
        <f t="shared" si="88"/>
        <v>1</v>
      </c>
      <c r="D1673" s="119" t="s">
        <v>37</v>
      </c>
      <c r="E1673" s="119" t="s">
        <v>3874</v>
      </c>
      <c r="F1673" s="211" t="s">
        <v>3875</v>
      </c>
      <c r="G1673" s="119" t="s">
        <v>3876</v>
      </c>
      <c r="H1673" s="119" t="s">
        <v>86</v>
      </c>
      <c r="I1673" s="119" t="s">
        <v>42</v>
      </c>
      <c r="K1673" s="120"/>
      <c r="L1673" s="120" t="s">
        <v>32</v>
      </c>
      <c r="M1673" s="130" t="s">
        <v>184</v>
      </c>
      <c r="N1673" s="232"/>
      <c r="O1673" s="232"/>
      <c r="P1673" s="124">
        <f t="shared" si="89"/>
        <v>0</v>
      </c>
      <c r="Q1673" s="125"/>
      <c r="R1673" s="125"/>
      <c r="S1673" s="119"/>
      <c r="T1673" s="122"/>
      <c r="U1673" s="122"/>
      <c r="V1673" s="122"/>
      <c r="W1673" s="122"/>
      <c r="X1673" s="122"/>
      <c r="Y1673" s="127" t="s">
        <v>356</v>
      </c>
    </row>
    <row r="1674" spans="1:25">
      <c r="A1674" s="116">
        <v>1674</v>
      </c>
      <c r="B1674" s="166">
        <v>43857</v>
      </c>
      <c r="C1674" s="118">
        <f t="shared" si="88"/>
        <v>1</v>
      </c>
      <c r="D1674" s="119" t="s">
        <v>37</v>
      </c>
      <c r="E1674" s="119" t="s">
        <v>3877</v>
      </c>
      <c r="F1674" s="211" t="s">
        <v>1462</v>
      </c>
      <c r="G1674" s="119" t="s">
        <v>3829</v>
      </c>
      <c r="H1674" s="119" t="s">
        <v>53</v>
      </c>
      <c r="I1674" s="119" t="s">
        <v>63</v>
      </c>
      <c r="J1674" s="121" t="s">
        <v>63</v>
      </c>
      <c r="K1674" s="120"/>
      <c r="L1674" s="120" t="s">
        <v>32</v>
      </c>
      <c r="M1674" s="130" t="s">
        <v>184</v>
      </c>
      <c r="N1674" s="232"/>
      <c r="O1674" s="232"/>
      <c r="P1674" s="124">
        <f t="shared" si="89"/>
        <v>0</v>
      </c>
      <c r="Q1674" s="125"/>
      <c r="R1674" s="125"/>
      <c r="S1674" s="119"/>
      <c r="T1674" s="122"/>
      <c r="U1674" s="122"/>
      <c r="V1674" s="122"/>
      <c r="W1674" s="122"/>
      <c r="X1674" s="122"/>
      <c r="Y1674" s="127" t="s">
        <v>356</v>
      </c>
    </row>
    <row r="1675" spans="1:25">
      <c r="A1675" s="116">
        <v>1675</v>
      </c>
      <c r="B1675" s="166">
        <v>43857</v>
      </c>
      <c r="C1675" s="118">
        <f t="shared" si="88"/>
        <v>1</v>
      </c>
      <c r="D1675" s="120" t="s">
        <v>37</v>
      </c>
      <c r="E1675" s="119" t="s">
        <v>3878</v>
      </c>
      <c r="F1675" s="211" t="s">
        <v>3879</v>
      </c>
      <c r="G1675" s="119" t="s">
        <v>3880</v>
      </c>
      <c r="H1675" s="119" t="s">
        <v>41</v>
      </c>
      <c r="I1675" s="121" t="s">
        <v>42</v>
      </c>
      <c r="K1675" s="120" t="s">
        <v>65</v>
      </c>
      <c r="L1675" s="120"/>
      <c r="M1675" s="130" t="s">
        <v>33</v>
      </c>
      <c r="N1675" s="232">
        <v>44530</v>
      </c>
      <c r="O1675" s="232">
        <v>44580</v>
      </c>
      <c r="P1675" s="124">
        <f t="shared" si="89"/>
        <v>1</v>
      </c>
      <c r="Q1675" s="125"/>
      <c r="R1675" s="125"/>
      <c r="S1675" s="119"/>
      <c r="T1675" s="122"/>
      <c r="U1675" s="122"/>
      <c r="V1675" s="122"/>
      <c r="W1675" s="122"/>
      <c r="X1675" s="122"/>
      <c r="Y1675" s="127"/>
    </row>
    <row r="1676" spans="1:25">
      <c r="A1676" s="116">
        <v>1676</v>
      </c>
      <c r="B1676" s="166">
        <v>43857</v>
      </c>
      <c r="C1676" s="118">
        <f t="shared" si="88"/>
        <v>1</v>
      </c>
      <c r="E1676" s="119" t="s">
        <v>3881</v>
      </c>
      <c r="F1676" s="211"/>
      <c r="G1676" s="119" t="s">
        <v>3829</v>
      </c>
      <c r="H1676" s="119"/>
      <c r="K1676" s="120"/>
      <c r="L1676" s="120" t="s">
        <v>32</v>
      </c>
      <c r="M1676" s="130" t="s">
        <v>78</v>
      </c>
      <c r="N1676" s="232"/>
      <c r="O1676" s="232"/>
      <c r="P1676" s="124">
        <f t="shared" si="89"/>
        <v>0</v>
      </c>
      <c r="Q1676" s="125"/>
      <c r="R1676" s="125"/>
      <c r="S1676" s="119"/>
      <c r="T1676" s="122"/>
      <c r="U1676" s="122"/>
      <c r="V1676" s="122"/>
      <c r="W1676" s="122"/>
      <c r="X1676" s="122"/>
      <c r="Y1676" s="127"/>
    </row>
    <row r="1677" spans="1:25">
      <c r="A1677" s="116">
        <v>1677</v>
      </c>
      <c r="B1677" s="166">
        <v>43857</v>
      </c>
      <c r="C1677" s="118">
        <f t="shared" si="88"/>
        <v>1</v>
      </c>
      <c r="D1677" s="120" t="s">
        <v>37</v>
      </c>
      <c r="E1677" s="119" t="s">
        <v>3882</v>
      </c>
      <c r="F1677" s="211"/>
      <c r="G1677" s="119" t="s">
        <v>3829</v>
      </c>
      <c r="H1677" s="119"/>
      <c r="K1677" s="120"/>
      <c r="L1677" s="120" t="s">
        <v>32</v>
      </c>
      <c r="M1677" s="130" t="s">
        <v>78</v>
      </c>
      <c r="N1677" s="232"/>
      <c r="O1677" s="232"/>
      <c r="P1677" s="124">
        <f t="shared" si="89"/>
        <v>0</v>
      </c>
      <c r="Q1677" s="125"/>
      <c r="R1677" s="125"/>
      <c r="S1677" s="119"/>
      <c r="T1677" s="122"/>
      <c r="U1677" s="122"/>
      <c r="V1677" s="122"/>
      <c r="W1677" s="122"/>
      <c r="X1677" s="122"/>
      <c r="Y1677" s="127"/>
    </row>
    <row r="1678" spans="1:25">
      <c r="A1678" s="116">
        <v>1678</v>
      </c>
      <c r="B1678" s="166">
        <v>43857</v>
      </c>
      <c r="C1678" s="118">
        <f t="shared" si="88"/>
        <v>1</v>
      </c>
      <c r="E1678" s="119" t="s">
        <v>3883</v>
      </c>
      <c r="F1678" s="211"/>
      <c r="G1678" s="119" t="s">
        <v>3829</v>
      </c>
      <c r="H1678" s="119"/>
      <c r="K1678" s="120"/>
      <c r="L1678" s="120" t="s">
        <v>32</v>
      </c>
      <c r="M1678" s="130" t="s">
        <v>78</v>
      </c>
      <c r="N1678" s="232"/>
      <c r="O1678" s="232"/>
      <c r="P1678" s="124">
        <f t="shared" si="89"/>
        <v>0</v>
      </c>
      <c r="Q1678" s="125"/>
      <c r="R1678" s="125"/>
      <c r="S1678" s="119"/>
      <c r="T1678" s="122"/>
      <c r="U1678" s="122"/>
      <c r="V1678" s="122"/>
      <c r="W1678" s="122"/>
      <c r="X1678" s="122"/>
      <c r="Y1678" s="127"/>
    </row>
    <row r="1679" spans="1:25" ht="27.6">
      <c r="A1679" s="116">
        <v>1679</v>
      </c>
      <c r="B1679" s="168">
        <v>44501</v>
      </c>
      <c r="C1679" s="118">
        <f t="shared" si="88"/>
        <v>11</v>
      </c>
      <c r="D1679" s="120" t="s">
        <v>25</v>
      </c>
      <c r="E1679" s="130" t="s">
        <v>3884</v>
      </c>
      <c r="F1679" s="211" t="s">
        <v>3885</v>
      </c>
      <c r="G1679" s="119" t="s">
        <v>3018</v>
      </c>
      <c r="H1679" s="119" t="s">
        <v>97</v>
      </c>
      <c r="I1679" s="121" t="s">
        <v>30</v>
      </c>
      <c r="J1679" s="121" t="s">
        <v>3886</v>
      </c>
      <c r="K1679" s="120" t="s">
        <v>65</v>
      </c>
      <c r="L1679" s="131" t="s">
        <v>32</v>
      </c>
      <c r="M1679" s="130" t="s">
        <v>78</v>
      </c>
      <c r="N1679" s="233"/>
      <c r="O1679" s="233"/>
      <c r="P1679" s="124">
        <f t="shared" si="89"/>
        <v>0</v>
      </c>
      <c r="Q1679" s="133"/>
      <c r="R1679" s="133"/>
      <c r="S1679" s="130"/>
      <c r="T1679" s="132"/>
      <c r="U1679" s="132"/>
      <c r="V1679" s="132"/>
      <c r="W1679" s="132"/>
      <c r="X1679" s="132"/>
      <c r="Y1679" s="134"/>
    </row>
    <row r="1680" spans="1:25">
      <c r="A1680" s="116">
        <v>1680</v>
      </c>
      <c r="B1680" s="166">
        <v>43857</v>
      </c>
      <c r="C1680" s="118">
        <f t="shared" si="88"/>
        <v>1</v>
      </c>
      <c r="E1680" s="119" t="s">
        <v>3887</v>
      </c>
      <c r="F1680" s="211"/>
      <c r="G1680" s="119" t="s">
        <v>3829</v>
      </c>
      <c r="H1680" s="119"/>
      <c r="K1680" s="120"/>
      <c r="L1680" s="120" t="s">
        <v>32</v>
      </c>
      <c r="M1680" s="130" t="s">
        <v>78</v>
      </c>
      <c r="N1680" s="232"/>
      <c r="O1680" s="232"/>
      <c r="P1680" s="124">
        <f t="shared" si="89"/>
        <v>0</v>
      </c>
      <c r="Q1680" s="125"/>
      <c r="R1680" s="125"/>
      <c r="S1680" s="119"/>
      <c r="T1680" s="122"/>
      <c r="U1680" s="122"/>
      <c r="V1680" s="122"/>
      <c r="W1680" s="122"/>
      <c r="X1680" s="122"/>
      <c r="Y1680" s="127"/>
    </row>
    <row r="1681" spans="1:25">
      <c r="A1681" s="116">
        <v>1681</v>
      </c>
      <c r="B1681" s="168">
        <v>44501</v>
      </c>
      <c r="C1681" s="118">
        <f t="shared" si="88"/>
        <v>11</v>
      </c>
      <c r="D1681" s="120" t="s">
        <v>25</v>
      </c>
      <c r="E1681" s="130" t="s">
        <v>3888</v>
      </c>
      <c r="F1681" s="212" t="s">
        <v>3889</v>
      </c>
      <c r="G1681" s="119" t="s">
        <v>3890</v>
      </c>
      <c r="H1681" s="119" t="s">
        <v>53</v>
      </c>
      <c r="I1681" s="121" t="s">
        <v>30</v>
      </c>
      <c r="J1681" s="121" t="s">
        <v>77</v>
      </c>
      <c r="K1681" s="121" t="s">
        <v>40503</v>
      </c>
      <c r="L1681" s="131" t="s">
        <v>32</v>
      </c>
      <c r="M1681" s="130" t="s">
        <v>78</v>
      </c>
      <c r="N1681" s="233"/>
      <c r="O1681" s="233"/>
      <c r="Q1681" s="133"/>
      <c r="R1681" s="133"/>
      <c r="S1681" s="130"/>
      <c r="T1681" s="132"/>
      <c r="U1681" s="132"/>
      <c r="V1681" s="132"/>
      <c r="W1681" s="132"/>
      <c r="X1681" s="132"/>
      <c r="Y1681" s="134"/>
    </row>
    <row r="1682" spans="1:25">
      <c r="A1682" s="116">
        <v>1682</v>
      </c>
      <c r="B1682" s="166">
        <v>43857</v>
      </c>
      <c r="C1682" s="118">
        <f t="shared" si="88"/>
        <v>1</v>
      </c>
      <c r="E1682" s="119" t="s">
        <v>3892</v>
      </c>
      <c r="F1682" s="211"/>
      <c r="G1682" s="119" t="s">
        <v>3829</v>
      </c>
      <c r="H1682" s="119"/>
      <c r="K1682" s="120"/>
      <c r="L1682" s="120" t="s">
        <v>32</v>
      </c>
      <c r="M1682" s="130" t="s">
        <v>78</v>
      </c>
      <c r="N1682" s="232"/>
      <c r="O1682" s="232"/>
      <c r="P1682" s="124">
        <f t="shared" ref="P1682:P1745" si="90">IF(O1682&lt;&gt;0,MONTH(O1682),0)</f>
        <v>0</v>
      </c>
      <c r="Q1682" s="125"/>
      <c r="R1682" s="125"/>
      <c r="S1682" s="119"/>
      <c r="T1682" s="122"/>
      <c r="U1682" s="122"/>
      <c r="V1682" s="122"/>
      <c r="W1682" s="122"/>
      <c r="X1682" s="122"/>
      <c r="Y1682" s="127"/>
    </row>
    <row r="1683" spans="1:25">
      <c r="A1683" s="116">
        <v>1683</v>
      </c>
      <c r="B1683" s="166">
        <v>43857</v>
      </c>
      <c r="C1683" s="118">
        <f t="shared" si="88"/>
        <v>1</v>
      </c>
      <c r="E1683" s="119" t="s">
        <v>3893</v>
      </c>
      <c r="F1683" s="211" t="s">
        <v>1462</v>
      </c>
      <c r="G1683" s="119" t="s">
        <v>3894</v>
      </c>
      <c r="H1683" s="119" t="s">
        <v>53</v>
      </c>
      <c r="I1683" s="119" t="s">
        <v>42</v>
      </c>
      <c r="K1683" s="120"/>
      <c r="L1683" s="120" t="s">
        <v>32</v>
      </c>
      <c r="M1683" s="130" t="s">
        <v>33</v>
      </c>
      <c r="N1683" s="232">
        <v>43853</v>
      </c>
      <c r="O1683" s="232">
        <v>43893</v>
      </c>
      <c r="P1683" s="124">
        <f t="shared" si="90"/>
        <v>3</v>
      </c>
      <c r="Q1683" s="125">
        <v>1</v>
      </c>
      <c r="R1683" s="125">
        <f ca="1">TODAY()-O1683</f>
        <v>785</v>
      </c>
      <c r="S1683" s="119" t="s">
        <v>92</v>
      </c>
      <c r="T1683" s="122">
        <v>43893</v>
      </c>
      <c r="U1683" s="122"/>
      <c r="V1683" s="122"/>
      <c r="W1683" s="122"/>
      <c r="X1683" s="122"/>
      <c r="Y1683" s="127" t="s">
        <v>356</v>
      </c>
    </row>
    <row r="1684" spans="1:25">
      <c r="A1684" s="116">
        <v>1684</v>
      </c>
      <c r="B1684" s="166">
        <v>43857</v>
      </c>
      <c r="C1684" s="118">
        <f t="shared" si="88"/>
        <v>1</v>
      </c>
      <c r="E1684" s="119" t="s">
        <v>3895</v>
      </c>
      <c r="F1684" s="211"/>
      <c r="G1684" s="119" t="s">
        <v>3829</v>
      </c>
      <c r="H1684" s="119"/>
      <c r="K1684" s="120"/>
      <c r="L1684" s="120" t="s">
        <v>32</v>
      </c>
      <c r="M1684" s="121" t="s">
        <v>78</v>
      </c>
      <c r="N1684" s="232"/>
      <c r="O1684" s="232"/>
      <c r="P1684" s="124">
        <f t="shared" si="90"/>
        <v>0</v>
      </c>
      <c r="Q1684" s="125"/>
      <c r="R1684" s="125"/>
      <c r="S1684" s="119"/>
      <c r="T1684" s="122"/>
      <c r="U1684" s="122"/>
      <c r="V1684" s="122"/>
      <c r="W1684" s="122"/>
      <c r="X1684" s="122"/>
      <c r="Y1684" s="127"/>
    </row>
    <row r="1685" spans="1:25">
      <c r="A1685" s="116">
        <v>1685</v>
      </c>
      <c r="B1685" s="166">
        <v>43857</v>
      </c>
      <c r="C1685" s="118">
        <f t="shared" si="88"/>
        <v>1</v>
      </c>
      <c r="E1685" s="119" t="s">
        <v>3896</v>
      </c>
      <c r="F1685" s="211"/>
      <c r="G1685" s="119" t="s">
        <v>3829</v>
      </c>
      <c r="H1685" s="119"/>
      <c r="K1685" s="120"/>
      <c r="L1685" s="120" t="s">
        <v>32</v>
      </c>
      <c r="M1685" s="130" t="s">
        <v>78</v>
      </c>
      <c r="N1685" s="232"/>
      <c r="O1685" s="232"/>
      <c r="P1685" s="124">
        <f t="shared" si="90"/>
        <v>0</v>
      </c>
      <c r="Q1685" s="125"/>
      <c r="R1685" s="125"/>
      <c r="S1685" s="119"/>
      <c r="T1685" s="122"/>
      <c r="U1685" s="122"/>
      <c r="V1685" s="122"/>
      <c r="W1685" s="122"/>
      <c r="X1685" s="122"/>
      <c r="Y1685" s="127"/>
    </row>
    <row r="1686" spans="1:25">
      <c r="A1686" s="116">
        <v>1686</v>
      </c>
      <c r="B1686" s="166">
        <v>43857</v>
      </c>
      <c r="C1686" s="118">
        <f t="shared" si="88"/>
        <v>1</v>
      </c>
      <c r="E1686" s="119" t="s">
        <v>3897</v>
      </c>
      <c r="F1686" s="211"/>
      <c r="G1686" s="119" t="s">
        <v>3829</v>
      </c>
      <c r="H1686" s="119"/>
      <c r="K1686" s="120"/>
      <c r="L1686" s="120" t="s">
        <v>32</v>
      </c>
      <c r="M1686" s="121" t="s">
        <v>78</v>
      </c>
      <c r="N1686" s="232"/>
      <c r="O1686" s="232"/>
      <c r="P1686" s="124">
        <f t="shared" si="90"/>
        <v>0</v>
      </c>
      <c r="Q1686" s="125"/>
      <c r="R1686" s="125"/>
      <c r="S1686" s="119"/>
      <c r="T1686" s="122"/>
      <c r="U1686" s="122"/>
      <c r="V1686" s="122"/>
      <c r="W1686" s="122"/>
      <c r="X1686" s="122"/>
      <c r="Y1686" s="127"/>
    </row>
    <row r="1687" spans="1:25" ht="27.6">
      <c r="A1687" s="116">
        <v>1687</v>
      </c>
      <c r="B1687" s="166">
        <v>43857</v>
      </c>
      <c r="C1687" s="118">
        <f t="shared" si="88"/>
        <v>1</v>
      </c>
      <c r="D1687" s="120" t="s">
        <v>252</v>
      </c>
      <c r="E1687" s="119" t="s">
        <v>3898</v>
      </c>
      <c r="F1687" s="211" t="s">
        <v>3899</v>
      </c>
      <c r="G1687" s="119" t="s">
        <v>3829</v>
      </c>
      <c r="H1687" s="119" t="s">
        <v>53</v>
      </c>
      <c r="I1687" s="119" t="s">
        <v>42</v>
      </c>
      <c r="K1687" s="120"/>
      <c r="L1687" s="120" t="s">
        <v>32</v>
      </c>
      <c r="M1687" s="120" t="s">
        <v>33</v>
      </c>
      <c r="N1687" s="232">
        <v>43858</v>
      </c>
      <c r="O1687" s="232">
        <v>44390</v>
      </c>
      <c r="P1687" s="124">
        <f t="shared" si="90"/>
        <v>7</v>
      </c>
      <c r="Q1687" s="125">
        <v>2</v>
      </c>
      <c r="R1687" s="125">
        <f ca="1">TODAY()-O1687</f>
        <v>288</v>
      </c>
      <c r="S1687" s="119" t="s">
        <v>55</v>
      </c>
      <c r="T1687" s="122"/>
      <c r="U1687" s="122"/>
      <c r="V1687" s="122"/>
      <c r="W1687" s="122"/>
      <c r="X1687" s="122"/>
      <c r="Y1687" s="127" t="s">
        <v>1211</v>
      </c>
    </row>
    <row r="1688" spans="1:25">
      <c r="A1688" s="116">
        <v>1688</v>
      </c>
      <c r="B1688" s="166">
        <v>43857</v>
      </c>
      <c r="C1688" s="118">
        <f t="shared" si="88"/>
        <v>1</v>
      </c>
      <c r="E1688" s="119" t="s">
        <v>3900</v>
      </c>
      <c r="F1688" s="211"/>
      <c r="G1688" s="119" t="s">
        <v>3829</v>
      </c>
      <c r="H1688" s="119"/>
      <c r="K1688" s="120"/>
      <c r="L1688" s="120" t="s">
        <v>32</v>
      </c>
      <c r="M1688" s="130" t="s">
        <v>78</v>
      </c>
      <c r="N1688" s="232"/>
      <c r="O1688" s="232"/>
      <c r="P1688" s="124">
        <f t="shared" si="90"/>
        <v>0</v>
      </c>
      <c r="Q1688" s="125"/>
      <c r="R1688" s="125"/>
      <c r="S1688" s="119"/>
      <c r="T1688" s="122"/>
      <c r="U1688" s="122"/>
      <c r="V1688" s="122"/>
      <c r="W1688" s="122"/>
      <c r="X1688" s="122"/>
      <c r="Y1688" s="127"/>
    </row>
    <row r="1689" spans="1:25">
      <c r="A1689" s="116">
        <v>1689</v>
      </c>
      <c r="B1689" s="166">
        <v>43857</v>
      </c>
      <c r="C1689" s="118">
        <f t="shared" si="88"/>
        <v>1</v>
      </c>
      <c r="E1689" s="119" t="s">
        <v>3901</v>
      </c>
      <c r="F1689" s="211"/>
      <c r="G1689" s="119" t="s">
        <v>3829</v>
      </c>
      <c r="H1689" s="119"/>
      <c r="K1689" s="120"/>
      <c r="L1689" s="120" t="s">
        <v>32</v>
      </c>
      <c r="M1689" s="130" t="s">
        <v>78</v>
      </c>
      <c r="N1689" s="232"/>
      <c r="O1689" s="232"/>
      <c r="P1689" s="124">
        <f t="shared" si="90"/>
        <v>0</v>
      </c>
      <c r="Q1689" s="125"/>
      <c r="R1689" s="125"/>
      <c r="S1689" s="119"/>
      <c r="T1689" s="122"/>
      <c r="U1689" s="122"/>
      <c r="V1689" s="122"/>
      <c r="W1689" s="122"/>
      <c r="X1689" s="122"/>
      <c r="Y1689" s="127"/>
    </row>
    <row r="1690" spans="1:25">
      <c r="A1690" s="116">
        <v>1690</v>
      </c>
      <c r="B1690" s="166">
        <v>43857</v>
      </c>
      <c r="C1690" s="118">
        <f t="shared" si="88"/>
        <v>1</v>
      </c>
      <c r="E1690" s="119" t="s">
        <v>3902</v>
      </c>
      <c r="F1690" s="211"/>
      <c r="G1690" s="119" t="s">
        <v>3829</v>
      </c>
      <c r="H1690" s="119"/>
      <c r="K1690" s="120"/>
      <c r="L1690" s="120" t="s">
        <v>32</v>
      </c>
      <c r="M1690" s="130" t="s">
        <v>78</v>
      </c>
      <c r="N1690" s="232"/>
      <c r="O1690" s="232"/>
      <c r="P1690" s="124">
        <f t="shared" si="90"/>
        <v>0</v>
      </c>
      <c r="Q1690" s="125"/>
      <c r="R1690" s="125"/>
      <c r="S1690" s="119"/>
      <c r="T1690" s="122"/>
      <c r="U1690" s="122"/>
      <c r="V1690" s="122"/>
      <c r="W1690" s="122"/>
      <c r="X1690" s="122"/>
      <c r="Y1690" s="127"/>
    </row>
    <row r="1691" spans="1:25">
      <c r="A1691" s="116">
        <v>1691</v>
      </c>
      <c r="B1691" s="166">
        <v>43857</v>
      </c>
      <c r="C1691" s="118">
        <f t="shared" si="88"/>
        <v>1</v>
      </c>
      <c r="D1691" s="120" t="s">
        <v>252</v>
      </c>
      <c r="E1691" s="119" t="s">
        <v>3903</v>
      </c>
      <c r="F1691" s="211" t="s">
        <v>3904</v>
      </c>
      <c r="G1691" s="119" t="s">
        <v>3829</v>
      </c>
      <c r="H1691" s="119" t="s">
        <v>53</v>
      </c>
      <c r="I1691" s="119" t="s">
        <v>42</v>
      </c>
      <c r="K1691" s="120" t="s">
        <v>65</v>
      </c>
      <c r="L1691" s="120" t="s">
        <v>32</v>
      </c>
      <c r="M1691" s="130" t="s">
        <v>33</v>
      </c>
      <c r="N1691" s="232">
        <v>43858</v>
      </c>
      <c r="O1691" s="232">
        <v>44390</v>
      </c>
      <c r="P1691" s="124">
        <f t="shared" si="90"/>
        <v>7</v>
      </c>
      <c r="Q1691" s="125">
        <v>2</v>
      </c>
      <c r="R1691" s="125">
        <f ca="1">TODAY()-O1691</f>
        <v>288</v>
      </c>
      <c r="S1691" s="119" t="s">
        <v>922</v>
      </c>
      <c r="T1691" s="122">
        <v>44390</v>
      </c>
      <c r="U1691" s="122"/>
      <c r="V1691" s="122"/>
      <c r="W1691" s="122"/>
      <c r="X1691" s="122"/>
      <c r="Y1691" s="127" t="s">
        <v>1211</v>
      </c>
    </row>
    <row r="1692" spans="1:25">
      <c r="A1692" s="116">
        <v>1692</v>
      </c>
      <c r="B1692" s="166">
        <v>43857</v>
      </c>
      <c r="C1692" s="118">
        <f t="shared" si="88"/>
        <v>1</v>
      </c>
      <c r="E1692" s="119" t="s">
        <v>3905</v>
      </c>
      <c r="F1692" s="211"/>
      <c r="G1692" s="119" t="s">
        <v>3829</v>
      </c>
      <c r="H1692" s="119"/>
      <c r="K1692" s="120"/>
      <c r="L1692" s="120" t="s">
        <v>32</v>
      </c>
      <c r="M1692" s="130" t="s">
        <v>78</v>
      </c>
      <c r="N1692" s="232"/>
      <c r="O1692" s="232"/>
      <c r="P1692" s="124">
        <f t="shared" si="90"/>
        <v>0</v>
      </c>
      <c r="Q1692" s="125"/>
      <c r="R1692" s="125"/>
      <c r="S1692" s="119"/>
      <c r="T1692" s="122"/>
      <c r="U1692" s="122"/>
      <c r="V1692" s="122"/>
      <c r="W1692" s="122"/>
      <c r="X1692" s="122"/>
      <c r="Y1692" s="127"/>
    </row>
    <row r="1693" spans="1:25">
      <c r="A1693" s="116">
        <v>1693</v>
      </c>
      <c r="B1693" s="166">
        <v>43857</v>
      </c>
      <c r="C1693" s="118">
        <f t="shared" si="88"/>
        <v>1</v>
      </c>
      <c r="E1693" s="119" t="s">
        <v>3906</v>
      </c>
      <c r="F1693" s="211"/>
      <c r="G1693" s="119" t="s">
        <v>3829</v>
      </c>
      <c r="H1693" s="119"/>
      <c r="K1693" s="120"/>
      <c r="L1693" s="120" t="s">
        <v>32</v>
      </c>
      <c r="M1693" s="130" t="s">
        <v>78</v>
      </c>
      <c r="N1693" s="232"/>
      <c r="O1693" s="232"/>
      <c r="P1693" s="124">
        <f t="shared" si="90"/>
        <v>0</v>
      </c>
      <c r="Q1693" s="125"/>
      <c r="R1693" s="125"/>
      <c r="S1693" s="119"/>
      <c r="T1693" s="122"/>
      <c r="U1693" s="122"/>
      <c r="V1693" s="122"/>
      <c r="W1693" s="122"/>
      <c r="X1693" s="122"/>
      <c r="Y1693" s="127"/>
    </row>
    <row r="1694" spans="1:25">
      <c r="A1694" s="116">
        <v>1694</v>
      </c>
      <c r="B1694" s="166">
        <v>43857</v>
      </c>
      <c r="C1694" s="118">
        <f t="shared" si="88"/>
        <v>1</v>
      </c>
      <c r="E1694" s="119" t="s">
        <v>3907</v>
      </c>
      <c r="F1694" s="211"/>
      <c r="G1694" s="119" t="s">
        <v>3829</v>
      </c>
      <c r="H1694" s="119"/>
      <c r="K1694" s="120"/>
      <c r="L1694" s="120" t="s">
        <v>32</v>
      </c>
      <c r="M1694" s="130" t="s">
        <v>78</v>
      </c>
      <c r="N1694" s="232"/>
      <c r="O1694" s="232"/>
      <c r="P1694" s="124">
        <f t="shared" si="90"/>
        <v>0</v>
      </c>
      <c r="Q1694" s="125"/>
      <c r="R1694" s="125"/>
      <c r="S1694" s="119"/>
      <c r="T1694" s="122"/>
      <c r="U1694" s="122"/>
      <c r="V1694" s="122"/>
      <c r="W1694" s="122"/>
      <c r="X1694" s="122"/>
      <c r="Y1694" s="127"/>
    </row>
    <row r="1695" spans="1:25" ht="27.6">
      <c r="A1695" s="116">
        <v>1695</v>
      </c>
      <c r="B1695" s="164">
        <v>43857</v>
      </c>
      <c r="C1695" s="118">
        <f t="shared" si="88"/>
        <v>1</v>
      </c>
      <c r="D1695" s="120" t="s">
        <v>252</v>
      </c>
      <c r="E1695" s="119" t="s">
        <v>3908</v>
      </c>
      <c r="F1695" s="211" t="s">
        <v>3909</v>
      </c>
      <c r="G1695" s="119" t="s">
        <v>381</v>
      </c>
      <c r="H1695" s="119" t="s">
        <v>41</v>
      </c>
      <c r="I1695" s="119" t="s">
        <v>42</v>
      </c>
      <c r="K1695" s="120"/>
      <c r="L1695" s="120" t="s">
        <v>32</v>
      </c>
      <c r="M1695" s="130" t="s">
        <v>33</v>
      </c>
      <c r="N1695" s="232">
        <v>43859</v>
      </c>
      <c r="O1695" s="157">
        <v>44391</v>
      </c>
      <c r="P1695" s="124">
        <f t="shared" si="90"/>
        <v>7</v>
      </c>
      <c r="Q1695" s="125"/>
      <c r="R1695" s="125">
        <f ca="1">TODAY()-O1695</f>
        <v>287</v>
      </c>
      <c r="S1695" s="119" t="s">
        <v>55</v>
      </c>
      <c r="T1695" s="122"/>
      <c r="U1695" s="122"/>
      <c r="V1695" s="122"/>
      <c r="W1695" s="122"/>
      <c r="X1695" s="122"/>
      <c r="Y1695" s="127" t="s">
        <v>1801</v>
      </c>
    </row>
    <row r="1696" spans="1:25">
      <c r="A1696" s="116">
        <v>1696</v>
      </c>
      <c r="B1696" s="164">
        <v>43857</v>
      </c>
      <c r="C1696" s="118">
        <f t="shared" si="88"/>
        <v>1</v>
      </c>
      <c r="D1696" s="120" t="s">
        <v>252</v>
      </c>
      <c r="E1696" s="119" t="s">
        <v>3910</v>
      </c>
      <c r="F1696" s="211" t="s">
        <v>3911</v>
      </c>
      <c r="G1696" s="119" t="s">
        <v>381</v>
      </c>
      <c r="H1696" s="119" t="s">
        <v>41</v>
      </c>
      <c r="I1696" s="119" t="s">
        <v>63</v>
      </c>
      <c r="J1696" s="121" t="s">
        <v>63</v>
      </c>
      <c r="K1696" s="120"/>
      <c r="L1696" s="120" t="s">
        <v>32</v>
      </c>
      <c r="M1696" s="120" t="s">
        <v>33</v>
      </c>
      <c r="N1696" s="232">
        <v>43859</v>
      </c>
      <c r="O1696" s="232">
        <v>44307</v>
      </c>
      <c r="P1696" s="124">
        <f t="shared" si="90"/>
        <v>4</v>
      </c>
      <c r="Q1696" s="125"/>
      <c r="R1696" s="125">
        <f ca="1">TODAY()-O1696</f>
        <v>371</v>
      </c>
      <c r="S1696" s="119" t="s">
        <v>55</v>
      </c>
      <c r="T1696" s="122"/>
      <c r="U1696" s="122"/>
      <c r="V1696" s="122"/>
      <c r="W1696" s="122"/>
      <c r="X1696" s="122"/>
      <c r="Y1696" s="127" t="s">
        <v>1801</v>
      </c>
    </row>
    <row r="1697" spans="1:25">
      <c r="A1697" s="116">
        <v>1697</v>
      </c>
      <c r="B1697" s="164">
        <v>43857</v>
      </c>
      <c r="C1697" s="118">
        <f t="shared" si="88"/>
        <v>1</v>
      </c>
      <c r="D1697" s="119" t="s">
        <v>37</v>
      </c>
      <c r="E1697" s="119" t="s">
        <v>3912</v>
      </c>
      <c r="F1697" s="211" t="s">
        <v>3913</v>
      </c>
      <c r="G1697" s="119" t="s">
        <v>381</v>
      </c>
      <c r="H1697" s="119" t="s">
        <v>41</v>
      </c>
      <c r="I1697" s="119" t="s">
        <v>196</v>
      </c>
      <c r="J1697" s="121" t="s">
        <v>196</v>
      </c>
      <c r="K1697" s="120"/>
      <c r="L1697" s="120" t="s">
        <v>32</v>
      </c>
      <c r="M1697" s="120" t="s">
        <v>33</v>
      </c>
      <c r="N1697" s="232">
        <v>43858</v>
      </c>
      <c r="O1697" s="232"/>
      <c r="P1697" s="124">
        <f t="shared" si="90"/>
        <v>0</v>
      </c>
      <c r="Q1697" s="125"/>
      <c r="R1697" s="125"/>
      <c r="S1697" s="119" t="s">
        <v>92</v>
      </c>
      <c r="T1697" s="122">
        <v>43858</v>
      </c>
      <c r="U1697" s="122"/>
      <c r="V1697" s="122"/>
      <c r="W1697" s="122"/>
      <c r="X1697" s="122"/>
      <c r="Y1697" s="127" t="s">
        <v>356</v>
      </c>
    </row>
    <row r="1698" spans="1:25">
      <c r="A1698" s="116">
        <v>1698</v>
      </c>
      <c r="B1698" s="164">
        <v>43857</v>
      </c>
      <c r="C1698" s="118">
        <f t="shared" si="88"/>
        <v>1</v>
      </c>
      <c r="D1698" s="119" t="s">
        <v>37</v>
      </c>
      <c r="E1698" s="119" t="s">
        <v>3914</v>
      </c>
      <c r="F1698" s="211"/>
      <c r="G1698" s="119" t="s">
        <v>381</v>
      </c>
      <c r="H1698" s="119" t="s">
        <v>41</v>
      </c>
      <c r="K1698" s="120"/>
      <c r="L1698" s="120" t="s">
        <v>32</v>
      </c>
      <c r="M1698" s="120" t="s">
        <v>33</v>
      </c>
      <c r="N1698" s="232"/>
      <c r="O1698" s="232"/>
      <c r="P1698" s="124">
        <f t="shared" si="90"/>
        <v>0</v>
      </c>
      <c r="Q1698" s="125"/>
      <c r="R1698" s="125"/>
      <c r="S1698" s="119"/>
      <c r="T1698" s="122"/>
      <c r="U1698" s="122"/>
      <c r="V1698" s="122"/>
      <c r="W1698" s="122"/>
      <c r="X1698" s="122"/>
      <c r="Y1698" s="127" t="s">
        <v>356</v>
      </c>
    </row>
    <row r="1699" spans="1:25">
      <c r="A1699" s="116">
        <v>1699</v>
      </c>
      <c r="B1699" s="164">
        <v>43857</v>
      </c>
      <c r="C1699" s="118">
        <f t="shared" si="88"/>
        <v>1</v>
      </c>
      <c r="D1699" s="119" t="s">
        <v>37</v>
      </c>
      <c r="E1699" s="119" t="s">
        <v>3915</v>
      </c>
      <c r="F1699" s="211"/>
      <c r="G1699" s="119" t="s">
        <v>381</v>
      </c>
      <c r="H1699" s="119"/>
      <c r="K1699" s="120"/>
      <c r="L1699" s="120" t="s">
        <v>32</v>
      </c>
      <c r="M1699" s="130" t="s">
        <v>78</v>
      </c>
      <c r="N1699" s="232"/>
      <c r="O1699" s="232"/>
      <c r="P1699" s="124">
        <f t="shared" si="90"/>
        <v>0</v>
      </c>
      <c r="Q1699" s="125"/>
      <c r="R1699" s="125"/>
      <c r="S1699" s="119"/>
      <c r="T1699" s="122"/>
      <c r="U1699" s="122"/>
      <c r="V1699" s="122"/>
      <c r="W1699" s="122"/>
      <c r="X1699" s="122"/>
      <c r="Y1699" s="127" t="s">
        <v>356</v>
      </c>
    </row>
    <row r="1700" spans="1:25">
      <c r="A1700" s="116">
        <v>1700</v>
      </c>
      <c r="B1700" s="164">
        <v>43857</v>
      </c>
      <c r="C1700" s="118">
        <f t="shared" si="88"/>
        <v>1</v>
      </c>
      <c r="D1700" s="119" t="s">
        <v>252</v>
      </c>
      <c r="E1700" s="119" t="s">
        <v>3916</v>
      </c>
      <c r="F1700" s="211" t="s">
        <v>3917</v>
      </c>
      <c r="G1700" s="119" t="s">
        <v>381</v>
      </c>
      <c r="H1700" s="119" t="s">
        <v>41</v>
      </c>
      <c r="I1700" s="119" t="s">
        <v>63</v>
      </c>
      <c r="J1700" s="121" t="s">
        <v>63</v>
      </c>
      <c r="K1700" s="120"/>
      <c r="L1700" s="120" t="s">
        <v>32</v>
      </c>
      <c r="M1700" s="120" t="s">
        <v>33</v>
      </c>
      <c r="N1700" s="232">
        <v>43859</v>
      </c>
      <c r="O1700" s="157">
        <v>44391</v>
      </c>
      <c r="P1700" s="124">
        <f t="shared" si="90"/>
        <v>7</v>
      </c>
      <c r="Q1700" s="125"/>
      <c r="R1700" s="125">
        <f ca="1">TODAY()-O1700</f>
        <v>287</v>
      </c>
      <c r="S1700" s="119" t="s">
        <v>55</v>
      </c>
      <c r="T1700" s="122"/>
      <c r="U1700" s="122"/>
      <c r="V1700" s="122"/>
      <c r="W1700" s="122"/>
      <c r="X1700" s="122"/>
      <c r="Y1700" s="127" t="s">
        <v>3918</v>
      </c>
    </row>
    <row r="1701" spans="1:25">
      <c r="A1701" s="116">
        <v>1701</v>
      </c>
      <c r="B1701" s="164">
        <v>43857</v>
      </c>
      <c r="C1701" s="118">
        <f t="shared" si="88"/>
        <v>1</v>
      </c>
      <c r="D1701" s="119" t="s">
        <v>37</v>
      </c>
      <c r="E1701" s="119" t="s">
        <v>3919</v>
      </c>
      <c r="F1701" s="211"/>
      <c r="G1701" s="119" t="s">
        <v>381</v>
      </c>
      <c r="H1701" s="119"/>
      <c r="K1701" s="120"/>
      <c r="L1701" s="120" t="s">
        <v>32</v>
      </c>
      <c r="M1701" s="130" t="s">
        <v>78</v>
      </c>
      <c r="N1701" s="232"/>
      <c r="O1701" s="232"/>
      <c r="P1701" s="124">
        <f t="shared" si="90"/>
        <v>0</v>
      </c>
      <c r="Q1701" s="125"/>
      <c r="R1701" s="125"/>
      <c r="S1701" s="119"/>
      <c r="T1701" s="122"/>
      <c r="U1701" s="122"/>
      <c r="V1701" s="122"/>
      <c r="W1701" s="122"/>
      <c r="X1701" s="122"/>
      <c r="Y1701" s="127" t="s">
        <v>356</v>
      </c>
    </row>
    <row r="1702" spans="1:25">
      <c r="A1702" s="116">
        <v>1702</v>
      </c>
      <c r="B1702" s="164">
        <v>43857</v>
      </c>
      <c r="C1702" s="118">
        <f t="shared" si="88"/>
        <v>1</v>
      </c>
      <c r="D1702" s="119" t="s">
        <v>37</v>
      </c>
      <c r="E1702" s="119" t="s">
        <v>3920</v>
      </c>
      <c r="F1702" s="211"/>
      <c r="G1702" s="119" t="s">
        <v>381</v>
      </c>
      <c r="H1702" s="119"/>
      <c r="K1702" s="120"/>
      <c r="L1702" s="120" t="s">
        <v>32</v>
      </c>
      <c r="M1702" s="130" t="s">
        <v>78</v>
      </c>
      <c r="N1702" s="232"/>
      <c r="O1702" s="232"/>
      <c r="P1702" s="124">
        <f t="shared" si="90"/>
        <v>0</v>
      </c>
      <c r="Q1702" s="125"/>
      <c r="R1702" s="125"/>
      <c r="S1702" s="119"/>
      <c r="T1702" s="122"/>
      <c r="U1702" s="122"/>
      <c r="V1702" s="122"/>
      <c r="W1702" s="122"/>
      <c r="X1702" s="122"/>
      <c r="Y1702" s="127" t="s">
        <v>356</v>
      </c>
    </row>
    <row r="1703" spans="1:25">
      <c r="A1703" s="116">
        <v>1703</v>
      </c>
      <c r="B1703" s="164">
        <v>43857</v>
      </c>
      <c r="C1703" s="118">
        <f t="shared" si="88"/>
        <v>1</v>
      </c>
      <c r="D1703" s="119" t="s">
        <v>37</v>
      </c>
      <c r="E1703" s="119" t="s">
        <v>3921</v>
      </c>
      <c r="F1703" s="211"/>
      <c r="G1703" s="119" t="s">
        <v>381</v>
      </c>
      <c r="H1703" s="119"/>
      <c r="K1703" s="120"/>
      <c r="L1703" s="120" t="s">
        <v>32</v>
      </c>
      <c r="M1703" s="130" t="s">
        <v>78</v>
      </c>
      <c r="N1703" s="232"/>
      <c r="O1703" s="232"/>
      <c r="P1703" s="124">
        <f t="shared" si="90"/>
        <v>0</v>
      </c>
      <c r="Q1703" s="125"/>
      <c r="R1703" s="125"/>
      <c r="S1703" s="119"/>
      <c r="T1703" s="122"/>
      <c r="U1703" s="122"/>
      <c r="V1703" s="122"/>
      <c r="W1703" s="122"/>
      <c r="X1703" s="122"/>
      <c r="Y1703" s="127" t="s">
        <v>356</v>
      </c>
    </row>
    <row r="1704" spans="1:25">
      <c r="A1704" s="116">
        <v>1704</v>
      </c>
      <c r="B1704" s="164">
        <v>43857</v>
      </c>
      <c r="C1704" s="118">
        <f t="shared" si="88"/>
        <v>1</v>
      </c>
      <c r="D1704" s="119" t="s">
        <v>37</v>
      </c>
      <c r="E1704" s="119" t="s">
        <v>3922</v>
      </c>
      <c r="F1704" s="211"/>
      <c r="G1704" s="119" t="s">
        <v>381</v>
      </c>
      <c r="H1704" s="119"/>
      <c r="K1704" s="120"/>
      <c r="L1704" s="120" t="s">
        <v>32</v>
      </c>
      <c r="M1704" s="130" t="s">
        <v>78</v>
      </c>
      <c r="N1704" s="232"/>
      <c r="O1704" s="232"/>
      <c r="P1704" s="124">
        <f t="shared" si="90"/>
        <v>0</v>
      </c>
      <c r="Q1704" s="125"/>
      <c r="R1704" s="125"/>
      <c r="S1704" s="119"/>
      <c r="T1704" s="122"/>
      <c r="U1704" s="122"/>
      <c r="V1704" s="122"/>
      <c r="W1704" s="122"/>
      <c r="X1704" s="122"/>
      <c r="Y1704" s="127" t="s">
        <v>356</v>
      </c>
    </row>
    <row r="1705" spans="1:25">
      <c r="A1705" s="116">
        <v>1705</v>
      </c>
      <c r="B1705" s="164">
        <v>43857</v>
      </c>
      <c r="C1705" s="118">
        <f t="shared" si="88"/>
        <v>1</v>
      </c>
      <c r="D1705" s="119" t="s">
        <v>37</v>
      </c>
      <c r="E1705" s="119" t="s">
        <v>3923</v>
      </c>
      <c r="F1705" s="211"/>
      <c r="G1705" s="119" t="s">
        <v>381</v>
      </c>
      <c r="H1705" s="119"/>
      <c r="K1705" s="120"/>
      <c r="L1705" s="120" t="s">
        <v>32</v>
      </c>
      <c r="M1705" s="130" t="s">
        <v>78</v>
      </c>
      <c r="N1705" s="232"/>
      <c r="O1705" s="232"/>
      <c r="P1705" s="124">
        <f t="shared" si="90"/>
        <v>0</v>
      </c>
      <c r="Q1705" s="125"/>
      <c r="R1705" s="125"/>
      <c r="S1705" s="119"/>
      <c r="T1705" s="122"/>
      <c r="U1705" s="122"/>
      <c r="V1705" s="122"/>
      <c r="W1705" s="122"/>
      <c r="X1705" s="122"/>
      <c r="Y1705" s="127" t="s">
        <v>356</v>
      </c>
    </row>
    <row r="1706" spans="1:25">
      <c r="A1706" s="116">
        <v>1706</v>
      </c>
      <c r="B1706" s="164">
        <v>43857</v>
      </c>
      <c r="C1706" s="118">
        <f t="shared" si="88"/>
        <v>1</v>
      </c>
      <c r="D1706" s="119" t="s">
        <v>37</v>
      </c>
      <c r="E1706" s="119" t="s">
        <v>3924</v>
      </c>
      <c r="F1706" s="211"/>
      <c r="G1706" s="119" t="s">
        <v>381</v>
      </c>
      <c r="H1706" s="119"/>
      <c r="K1706" s="120"/>
      <c r="L1706" s="120" t="s">
        <v>32</v>
      </c>
      <c r="M1706" s="130" t="s">
        <v>78</v>
      </c>
      <c r="N1706" s="232"/>
      <c r="O1706" s="232"/>
      <c r="P1706" s="124">
        <f t="shared" si="90"/>
        <v>0</v>
      </c>
      <c r="Q1706" s="125"/>
      <c r="R1706" s="125"/>
      <c r="S1706" s="119"/>
      <c r="T1706" s="122"/>
      <c r="U1706" s="122"/>
      <c r="V1706" s="122"/>
      <c r="W1706" s="122"/>
      <c r="X1706" s="122"/>
      <c r="Y1706" s="127" t="s">
        <v>356</v>
      </c>
    </row>
    <row r="1707" spans="1:25">
      <c r="A1707" s="116">
        <v>1707</v>
      </c>
      <c r="B1707" s="164">
        <v>43857</v>
      </c>
      <c r="C1707" s="118">
        <f t="shared" si="88"/>
        <v>1</v>
      </c>
      <c r="D1707" s="119" t="s">
        <v>37</v>
      </c>
      <c r="E1707" s="119" t="s">
        <v>3925</v>
      </c>
      <c r="F1707" s="211" t="s">
        <v>3926</v>
      </c>
      <c r="G1707" s="119" t="s">
        <v>381</v>
      </c>
      <c r="H1707" s="119" t="s">
        <v>41</v>
      </c>
      <c r="K1707" s="120"/>
      <c r="L1707" s="120" t="s">
        <v>32</v>
      </c>
      <c r="M1707" s="120" t="s">
        <v>33</v>
      </c>
      <c r="N1707" s="232"/>
      <c r="O1707" s="232">
        <v>44029</v>
      </c>
      <c r="P1707" s="124">
        <f t="shared" si="90"/>
        <v>7</v>
      </c>
      <c r="Q1707" s="125">
        <v>4</v>
      </c>
      <c r="R1707" s="125">
        <f ca="1">TODAY()-O1707</f>
        <v>649</v>
      </c>
      <c r="S1707" s="119" t="s">
        <v>237</v>
      </c>
      <c r="T1707" s="122"/>
      <c r="U1707" s="122" t="s">
        <v>3927</v>
      </c>
      <c r="V1707" s="122" t="s">
        <v>110</v>
      </c>
      <c r="W1707" s="122" t="s">
        <v>58</v>
      </c>
      <c r="X1707" s="122">
        <v>44104</v>
      </c>
      <c r="Y1707" s="127" t="s">
        <v>3928</v>
      </c>
    </row>
    <row r="1708" spans="1:25">
      <c r="A1708" s="116">
        <v>1708</v>
      </c>
      <c r="B1708" s="164">
        <v>43857</v>
      </c>
      <c r="C1708" s="118">
        <f t="shared" si="88"/>
        <v>1</v>
      </c>
      <c r="D1708" s="119" t="s">
        <v>37</v>
      </c>
      <c r="E1708" s="119" t="s">
        <v>3929</v>
      </c>
      <c r="F1708" s="211"/>
      <c r="G1708" s="119" t="s">
        <v>381</v>
      </c>
      <c r="H1708" s="119" t="s">
        <v>41</v>
      </c>
      <c r="K1708" s="120"/>
      <c r="L1708" s="120" t="s">
        <v>32</v>
      </c>
      <c r="M1708" s="120" t="s">
        <v>33</v>
      </c>
      <c r="N1708" s="232"/>
      <c r="O1708" s="232"/>
      <c r="P1708" s="124">
        <f t="shared" si="90"/>
        <v>0</v>
      </c>
      <c r="Q1708" s="125"/>
      <c r="R1708" s="125"/>
      <c r="S1708" s="119" t="s">
        <v>92</v>
      </c>
      <c r="T1708" s="122"/>
      <c r="U1708" s="122"/>
      <c r="V1708" s="122"/>
      <c r="W1708" s="122"/>
      <c r="X1708" s="122"/>
      <c r="Y1708" s="127" t="s">
        <v>356</v>
      </c>
    </row>
    <row r="1709" spans="1:25">
      <c r="A1709" s="116">
        <v>1709</v>
      </c>
      <c r="B1709" s="164">
        <v>43857</v>
      </c>
      <c r="C1709" s="118">
        <f t="shared" si="88"/>
        <v>1</v>
      </c>
      <c r="D1709" s="119" t="s">
        <v>37</v>
      </c>
      <c r="E1709" s="119" t="s">
        <v>3930</v>
      </c>
      <c r="F1709" s="211"/>
      <c r="G1709" s="119" t="s">
        <v>381</v>
      </c>
      <c r="H1709" s="119" t="s">
        <v>41</v>
      </c>
      <c r="K1709" s="120"/>
      <c r="L1709" s="120" t="s">
        <v>32</v>
      </c>
      <c r="M1709" s="130" t="s">
        <v>33</v>
      </c>
      <c r="N1709" s="232"/>
      <c r="O1709" s="232"/>
      <c r="P1709" s="124">
        <f t="shared" si="90"/>
        <v>0</v>
      </c>
      <c r="Q1709" s="125"/>
      <c r="R1709" s="125"/>
      <c r="S1709" s="119"/>
      <c r="T1709" s="122"/>
      <c r="U1709" s="122"/>
      <c r="V1709" s="122"/>
      <c r="W1709" s="122"/>
      <c r="X1709" s="122"/>
      <c r="Y1709" s="127" t="s">
        <v>356</v>
      </c>
    </row>
    <row r="1710" spans="1:25">
      <c r="A1710" s="116">
        <v>1710</v>
      </c>
      <c r="B1710" s="164">
        <v>43857</v>
      </c>
      <c r="C1710" s="118">
        <f t="shared" si="88"/>
        <v>1</v>
      </c>
      <c r="E1710" s="119" t="s">
        <v>3931</v>
      </c>
      <c r="F1710" s="211"/>
      <c r="G1710" s="119" t="s">
        <v>445</v>
      </c>
      <c r="H1710" s="119"/>
      <c r="K1710" s="120"/>
      <c r="L1710" s="120" t="s">
        <v>32</v>
      </c>
      <c r="M1710" s="130" t="s">
        <v>78</v>
      </c>
      <c r="N1710" s="232"/>
      <c r="O1710" s="232"/>
      <c r="P1710" s="124">
        <f t="shared" si="90"/>
        <v>0</v>
      </c>
      <c r="Q1710" s="125"/>
      <c r="R1710" s="125"/>
      <c r="S1710" s="119"/>
      <c r="T1710" s="122"/>
      <c r="U1710" s="122"/>
      <c r="V1710" s="122"/>
      <c r="W1710" s="122"/>
      <c r="X1710" s="122"/>
      <c r="Y1710" s="127"/>
    </row>
    <row r="1711" spans="1:25">
      <c r="A1711" s="116">
        <v>1711</v>
      </c>
      <c r="B1711" s="164">
        <v>43857</v>
      </c>
      <c r="C1711" s="118">
        <f t="shared" si="88"/>
        <v>1</v>
      </c>
      <c r="D1711" s="119" t="s">
        <v>37</v>
      </c>
      <c r="E1711" s="119" t="s">
        <v>3932</v>
      </c>
      <c r="F1711" s="211"/>
      <c r="G1711" s="119" t="s">
        <v>381</v>
      </c>
      <c r="H1711" s="119"/>
      <c r="K1711" s="120"/>
      <c r="L1711" s="120" t="s">
        <v>32</v>
      </c>
      <c r="M1711" s="130" t="s">
        <v>78</v>
      </c>
      <c r="N1711" s="157"/>
      <c r="O1711" s="232"/>
      <c r="P1711" s="124">
        <f t="shared" si="90"/>
        <v>0</v>
      </c>
      <c r="Q1711" s="125"/>
      <c r="R1711" s="125"/>
      <c r="S1711" s="119"/>
      <c r="T1711" s="122"/>
      <c r="U1711" s="122"/>
      <c r="V1711" s="122"/>
      <c r="W1711" s="122"/>
      <c r="X1711" s="122"/>
      <c r="Y1711" s="127" t="s">
        <v>356</v>
      </c>
    </row>
    <row r="1712" spans="1:25">
      <c r="A1712" s="116">
        <v>1712</v>
      </c>
      <c r="B1712" s="164">
        <v>43857</v>
      </c>
      <c r="C1712" s="118">
        <f t="shared" si="88"/>
        <v>1</v>
      </c>
      <c r="D1712" s="119" t="s">
        <v>37</v>
      </c>
      <c r="E1712" s="119" t="s">
        <v>3933</v>
      </c>
      <c r="F1712" s="211"/>
      <c r="G1712" s="119" t="s">
        <v>1033</v>
      </c>
      <c r="H1712" s="119"/>
      <c r="K1712" s="120"/>
      <c r="L1712" s="120" t="s">
        <v>32</v>
      </c>
      <c r="M1712" s="130" t="s">
        <v>33</v>
      </c>
      <c r="N1712" s="232"/>
      <c r="O1712" s="232"/>
      <c r="P1712" s="124">
        <f t="shared" si="90"/>
        <v>0</v>
      </c>
      <c r="Q1712" s="125"/>
      <c r="R1712" s="125"/>
      <c r="S1712" s="119"/>
      <c r="T1712" s="122"/>
      <c r="U1712" s="122"/>
      <c r="V1712" s="122"/>
      <c r="W1712" s="122"/>
      <c r="X1712" s="122"/>
      <c r="Y1712" s="127" t="s">
        <v>356</v>
      </c>
    </row>
    <row r="1713" spans="1:25">
      <c r="A1713" s="116">
        <v>1713</v>
      </c>
      <c r="B1713" s="164">
        <v>43857</v>
      </c>
      <c r="C1713" s="118">
        <f t="shared" si="88"/>
        <v>1</v>
      </c>
      <c r="D1713" s="119" t="s">
        <v>37</v>
      </c>
      <c r="E1713" s="119" t="s">
        <v>3934</v>
      </c>
      <c r="F1713" s="211"/>
      <c r="G1713" s="119" t="s">
        <v>1033</v>
      </c>
      <c r="H1713" s="119"/>
      <c r="K1713" s="120"/>
      <c r="L1713" s="120" t="s">
        <v>32</v>
      </c>
      <c r="M1713" s="120" t="s">
        <v>33</v>
      </c>
      <c r="N1713" s="232"/>
      <c r="O1713" s="232"/>
      <c r="P1713" s="124">
        <f t="shared" si="90"/>
        <v>0</v>
      </c>
      <c r="Q1713" s="125"/>
      <c r="R1713" s="125"/>
      <c r="S1713" s="119" t="s">
        <v>92</v>
      </c>
      <c r="T1713" s="122"/>
      <c r="U1713" s="122"/>
      <c r="V1713" s="122"/>
      <c r="W1713" s="122"/>
      <c r="X1713" s="122"/>
      <c r="Y1713" s="127" t="s">
        <v>356</v>
      </c>
    </row>
    <row r="1714" spans="1:25">
      <c r="A1714" s="116">
        <v>1714</v>
      </c>
      <c r="B1714" s="164">
        <v>43857</v>
      </c>
      <c r="C1714" s="118">
        <f t="shared" si="88"/>
        <v>1</v>
      </c>
      <c r="D1714" s="119" t="s">
        <v>37</v>
      </c>
      <c r="E1714" s="119" t="s">
        <v>3935</v>
      </c>
      <c r="F1714" s="211"/>
      <c r="G1714" s="119" t="s">
        <v>1033</v>
      </c>
      <c r="H1714" s="119"/>
      <c r="K1714" s="120"/>
      <c r="L1714" s="120" t="s">
        <v>32</v>
      </c>
      <c r="M1714" s="130" t="s">
        <v>33</v>
      </c>
      <c r="N1714" s="232"/>
      <c r="O1714" s="232"/>
      <c r="P1714" s="124">
        <f t="shared" si="90"/>
        <v>0</v>
      </c>
      <c r="Q1714" s="125"/>
      <c r="R1714" s="125"/>
      <c r="S1714" s="119" t="s">
        <v>92</v>
      </c>
      <c r="T1714" s="122"/>
      <c r="U1714" s="122"/>
      <c r="V1714" s="122"/>
      <c r="W1714" s="122"/>
      <c r="X1714" s="122"/>
      <c r="Y1714" s="127" t="s">
        <v>3936</v>
      </c>
    </row>
    <row r="1715" spans="1:25">
      <c r="A1715" s="116">
        <v>1715</v>
      </c>
      <c r="B1715" s="164">
        <v>43857</v>
      </c>
      <c r="C1715" s="118">
        <f t="shared" si="88"/>
        <v>1</v>
      </c>
      <c r="D1715" s="119" t="s">
        <v>37</v>
      </c>
      <c r="E1715" s="119" t="s">
        <v>3937</v>
      </c>
      <c r="F1715" s="211"/>
      <c r="G1715" s="119" t="s">
        <v>3938</v>
      </c>
      <c r="H1715" s="119"/>
      <c r="K1715" s="120"/>
      <c r="L1715" s="120" t="s">
        <v>32</v>
      </c>
      <c r="M1715" s="130" t="s">
        <v>33</v>
      </c>
      <c r="N1715" s="232"/>
      <c r="O1715" s="232"/>
      <c r="P1715" s="124">
        <f t="shared" si="90"/>
        <v>0</v>
      </c>
      <c r="Q1715" s="125"/>
      <c r="R1715" s="125"/>
      <c r="S1715" s="119"/>
      <c r="T1715" s="122"/>
      <c r="U1715" s="122"/>
      <c r="V1715" s="122"/>
      <c r="W1715" s="122"/>
      <c r="X1715" s="122"/>
      <c r="Y1715" s="127" t="s">
        <v>356</v>
      </c>
    </row>
    <row r="1716" spans="1:25" ht="41.4">
      <c r="A1716" s="116">
        <v>1716</v>
      </c>
      <c r="B1716" s="168">
        <v>44257</v>
      </c>
      <c r="C1716" s="118">
        <f t="shared" si="88"/>
        <v>3</v>
      </c>
      <c r="D1716" s="120" t="s">
        <v>252</v>
      </c>
      <c r="E1716" s="130" t="s">
        <v>3939</v>
      </c>
      <c r="F1716" s="211" t="s">
        <v>3940</v>
      </c>
      <c r="G1716" s="119" t="s">
        <v>3941</v>
      </c>
      <c r="H1716" s="119" t="s">
        <v>53</v>
      </c>
      <c r="I1716" s="119" t="s">
        <v>42</v>
      </c>
      <c r="K1716" s="120" t="s">
        <v>65</v>
      </c>
      <c r="L1716" s="131" t="s">
        <v>32</v>
      </c>
      <c r="M1716" s="130" t="s">
        <v>78</v>
      </c>
      <c r="N1716" s="233"/>
      <c r="O1716" s="233"/>
      <c r="P1716" s="124">
        <f t="shared" si="90"/>
        <v>0</v>
      </c>
      <c r="Q1716" s="133"/>
      <c r="R1716" s="133"/>
      <c r="S1716" s="130"/>
      <c r="T1716" s="132"/>
      <c r="U1716" s="132"/>
      <c r="V1716" s="132"/>
      <c r="W1716" s="132"/>
      <c r="X1716" s="132"/>
      <c r="Y1716" s="134" t="s">
        <v>1713</v>
      </c>
    </row>
    <row r="1717" spans="1:25">
      <c r="A1717" s="116">
        <v>1717</v>
      </c>
      <c r="B1717" s="164">
        <v>43857</v>
      </c>
      <c r="C1717" s="118">
        <f t="shared" si="88"/>
        <v>1</v>
      </c>
      <c r="D1717" s="119" t="s">
        <v>37</v>
      </c>
      <c r="E1717" s="119" t="s">
        <v>3942</v>
      </c>
      <c r="F1717" s="211"/>
      <c r="G1717" s="119" t="s">
        <v>1519</v>
      </c>
      <c r="H1717" s="119"/>
      <c r="K1717" s="120"/>
      <c r="L1717" s="120" t="s">
        <v>32</v>
      </c>
      <c r="M1717" s="120" t="s">
        <v>33</v>
      </c>
      <c r="N1717" s="232"/>
      <c r="O1717" s="232"/>
      <c r="P1717" s="124">
        <f t="shared" si="90"/>
        <v>0</v>
      </c>
      <c r="Q1717" s="125"/>
      <c r="R1717" s="125"/>
      <c r="S1717" s="119"/>
      <c r="T1717" s="122"/>
      <c r="U1717" s="122"/>
      <c r="V1717" s="122"/>
      <c r="W1717" s="122"/>
      <c r="X1717" s="122"/>
      <c r="Y1717" s="127" t="s">
        <v>356</v>
      </c>
    </row>
    <row r="1718" spans="1:25">
      <c r="A1718" s="116">
        <v>1718</v>
      </c>
      <c r="B1718" s="164">
        <v>43857</v>
      </c>
      <c r="C1718" s="118">
        <f t="shared" si="88"/>
        <v>1</v>
      </c>
      <c r="D1718" s="119" t="s">
        <v>37</v>
      </c>
      <c r="E1718" s="119" t="s">
        <v>3943</v>
      </c>
      <c r="F1718" s="211"/>
      <c r="G1718" s="119" t="s">
        <v>1519</v>
      </c>
      <c r="H1718" s="119"/>
      <c r="K1718" s="120"/>
      <c r="L1718" s="120" t="s">
        <v>32</v>
      </c>
      <c r="M1718" s="130" t="s">
        <v>78</v>
      </c>
      <c r="N1718" s="232"/>
      <c r="O1718" s="232"/>
      <c r="P1718" s="124">
        <f t="shared" si="90"/>
        <v>0</v>
      </c>
      <c r="Q1718" s="125"/>
      <c r="R1718" s="125"/>
      <c r="S1718" s="119"/>
      <c r="T1718" s="122"/>
      <c r="U1718" s="122"/>
      <c r="V1718" s="122"/>
      <c r="W1718" s="122"/>
      <c r="X1718" s="122"/>
      <c r="Y1718" s="127" t="s">
        <v>356</v>
      </c>
    </row>
    <row r="1719" spans="1:25">
      <c r="A1719" s="116">
        <v>1719</v>
      </c>
      <c r="B1719" s="164">
        <v>43857</v>
      </c>
      <c r="C1719" s="118">
        <f t="shared" si="88"/>
        <v>1</v>
      </c>
      <c r="D1719" s="120" t="s">
        <v>252</v>
      </c>
      <c r="E1719" s="119" t="s">
        <v>3944</v>
      </c>
      <c r="F1719" s="211" t="s">
        <v>3945</v>
      </c>
      <c r="G1719" s="119" t="s">
        <v>1519</v>
      </c>
      <c r="H1719" s="119" t="s">
        <v>192</v>
      </c>
      <c r="I1719" s="119" t="s">
        <v>42</v>
      </c>
      <c r="K1719" s="120"/>
      <c r="L1719" s="120" t="s">
        <v>32</v>
      </c>
      <c r="M1719" s="120" t="s">
        <v>33</v>
      </c>
      <c r="N1719" s="232">
        <v>43859</v>
      </c>
      <c r="O1719" s="157">
        <v>44391</v>
      </c>
      <c r="P1719" s="124">
        <f t="shared" si="90"/>
        <v>7</v>
      </c>
      <c r="Q1719" s="125">
        <v>1</v>
      </c>
      <c r="R1719" s="125">
        <f ca="1">TODAY()-O1719</f>
        <v>287</v>
      </c>
      <c r="S1719" s="119" t="s">
        <v>55</v>
      </c>
      <c r="T1719" s="122"/>
      <c r="U1719" s="122"/>
      <c r="V1719" s="122"/>
      <c r="W1719" s="122"/>
      <c r="X1719" s="122"/>
      <c r="Y1719" s="127" t="s">
        <v>1801</v>
      </c>
    </row>
    <row r="1720" spans="1:25">
      <c r="A1720" s="116">
        <v>1720</v>
      </c>
      <c r="B1720" s="164">
        <v>43857</v>
      </c>
      <c r="C1720" s="118">
        <f t="shared" si="88"/>
        <v>1</v>
      </c>
      <c r="D1720" s="119" t="s">
        <v>37</v>
      </c>
      <c r="E1720" s="119" t="s">
        <v>3946</v>
      </c>
      <c r="F1720" s="211"/>
      <c r="G1720" s="119" t="s">
        <v>1519</v>
      </c>
      <c r="H1720" s="119"/>
      <c r="K1720" s="120"/>
      <c r="L1720" s="120" t="s">
        <v>32</v>
      </c>
      <c r="M1720" s="121" t="s">
        <v>78</v>
      </c>
      <c r="N1720" s="232"/>
      <c r="O1720" s="232"/>
      <c r="P1720" s="124">
        <f t="shared" si="90"/>
        <v>0</v>
      </c>
      <c r="Q1720" s="125"/>
      <c r="R1720" s="125"/>
      <c r="S1720" s="119"/>
      <c r="T1720" s="122"/>
      <c r="U1720" s="122"/>
      <c r="V1720" s="122"/>
      <c r="W1720" s="122"/>
      <c r="X1720" s="122"/>
      <c r="Y1720" s="127" t="s">
        <v>356</v>
      </c>
    </row>
    <row r="1721" spans="1:25">
      <c r="A1721" s="116">
        <v>1721</v>
      </c>
      <c r="B1721" s="164">
        <v>43857</v>
      </c>
      <c r="C1721" s="118">
        <f t="shared" si="88"/>
        <v>1</v>
      </c>
      <c r="D1721" s="119" t="s">
        <v>37</v>
      </c>
      <c r="E1721" s="119" t="s">
        <v>3947</v>
      </c>
      <c r="F1721" s="211"/>
      <c r="G1721" s="119" t="s">
        <v>3948</v>
      </c>
      <c r="H1721" s="119"/>
      <c r="K1721" s="120"/>
      <c r="L1721" s="120" t="s">
        <v>32</v>
      </c>
      <c r="M1721" s="130" t="s">
        <v>33</v>
      </c>
      <c r="N1721" s="232"/>
      <c r="O1721" s="232"/>
      <c r="P1721" s="124">
        <f t="shared" si="90"/>
        <v>0</v>
      </c>
      <c r="Q1721" s="125"/>
      <c r="R1721" s="125"/>
      <c r="S1721" s="119"/>
      <c r="T1721" s="122"/>
      <c r="U1721" s="122"/>
      <c r="V1721" s="122"/>
      <c r="W1721" s="122"/>
      <c r="X1721" s="122"/>
      <c r="Y1721" s="127" t="s">
        <v>356</v>
      </c>
    </row>
    <row r="1722" spans="1:25">
      <c r="A1722" s="116">
        <v>1722</v>
      </c>
      <c r="B1722" s="164">
        <v>43857</v>
      </c>
      <c r="C1722" s="118">
        <f t="shared" si="88"/>
        <v>1</v>
      </c>
      <c r="D1722" s="120" t="s">
        <v>252</v>
      </c>
      <c r="E1722" s="119" t="s">
        <v>3949</v>
      </c>
      <c r="F1722" s="211" t="s">
        <v>3950</v>
      </c>
      <c r="G1722" s="119" t="s">
        <v>2779</v>
      </c>
      <c r="H1722" s="119" t="s">
        <v>86</v>
      </c>
      <c r="I1722" s="119" t="s">
        <v>42</v>
      </c>
      <c r="K1722" s="120"/>
      <c r="L1722" s="120" t="s">
        <v>32</v>
      </c>
      <c r="M1722" s="120" t="s">
        <v>33</v>
      </c>
      <c r="N1722" s="232">
        <v>43859</v>
      </c>
      <c r="O1722" s="232">
        <v>44257</v>
      </c>
      <c r="P1722" s="124">
        <f t="shared" si="90"/>
        <v>3</v>
      </c>
      <c r="Q1722" s="125">
        <v>1</v>
      </c>
      <c r="R1722" s="125">
        <f ca="1">TODAY()-O1722</f>
        <v>421</v>
      </c>
      <c r="S1722" s="119" t="s">
        <v>92</v>
      </c>
      <c r="T1722" s="122">
        <v>44257</v>
      </c>
      <c r="U1722" s="122"/>
      <c r="V1722" s="122"/>
      <c r="W1722" s="122"/>
      <c r="X1722" s="122"/>
      <c r="Y1722" s="127" t="s">
        <v>3951</v>
      </c>
    </row>
    <row r="1723" spans="1:25">
      <c r="A1723" s="116">
        <v>1723</v>
      </c>
      <c r="B1723" s="164">
        <v>43857</v>
      </c>
      <c r="C1723" s="118">
        <f t="shared" si="88"/>
        <v>1</v>
      </c>
      <c r="D1723" s="119" t="s">
        <v>37</v>
      </c>
      <c r="E1723" s="119" t="s">
        <v>3952</v>
      </c>
      <c r="F1723" s="211"/>
      <c r="G1723" s="119" t="s">
        <v>2779</v>
      </c>
      <c r="H1723" s="119"/>
      <c r="K1723" s="120"/>
      <c r="L1723" s="120" t="s">
        <v>32</v>
      </c>
      <c r="M1723" s="130" t="s">
        <v>33</v>
      </c>
      <c r="N1723" s="232"/>
      <c r="O1723" s="232"/>
      <c r="P1723" s="124">
        <f t="shared" si="90"/>
        <v>0</v>
      </c>
      <c r="Q1723" s="125"/>
      <c r="R1723" s="125"/>
      <c r="S1723" s="119" t="s">
        <v>92</v>
      </c>
      <c r="T1723" s="122"/>
      <c r="U1723" s="122"/>
      <c r="V1723" s="122"/>
      <c r="W1723" s="122"/>
      <c r="X1723" s="122"/>
      <c r="Y1723" s="127" t="s">
        <v>356</v>
      </c>
    </row>
    <row r="1724" spans="1:25">
      <c r="A1724" s="116">
        <v>1724</v>
      </c>
      <c r="B1724" s="164">
        <v>43857</v>
      </c>
      <c r="C1724" s="118">
        <f t="shared" si="88"/>
        <v>1</v>
      </c>
      <c r="D1724" s="119" t="s">
        <v>37</v>
      </c>
      <c r="E1724" s="119" t="s">
        <v>3953</v>
      </c>
      <c r="F1724" s="211"/>
      <c r="G1724" s="119" t="s">
        <v>2779</v>
      </c>
      <c r="H1724" s="119"/>
      <c r="K1724" s="120"/>
      <c r="L1724" s="120" t="s">
        <v>32</v>
      </c>
      <c r="M1724" s="130" t="s">
        <v>33</v>
      </c>
      <c r="N1724" s="232">
        <v>43859</v>
      </c>
      <c r="O1724" s="232">
        <v>44033</v>
      </c>
      <c r="P1724" s="124">
        <f t="shared" si="90"/>
        <v>7</v>
      </c>
      <c r="Q1724" s="125">
        <v>2</v>
      </c>
      <c r="R1724" s="125">
        <f ca="1">TODAY()-O1724</f>
        <v>645</v>
      </c>
      <c r="S1724" s="119" t="s">
        <v>92</v>
      </c>
      <c r="T1724" s="122">
        <v>44034</v>
      </c>
      <c r="U1724" s="122"/>
      <c r="V1724" s="122"/>
      <c r="W1724" s="122"/>
      <c r="X1724" s="122"/>
      <c r="Y1724" s="127" t="s">
        <v>356</v>
      </c>
    </row>
    <row r="1725" spans="1:25">
      <c r="A1725" s="116">
        <v>1725</v>
      </c>
      <c r="B1725" s="164">
        <v>43857</v>
      </c>
      <c r="C1725" s="118">
        <f t="shared" si="88"/>
        <v>1</v>
      </c>
      <c r="D1725" s="119" t="s">
        <v>37</v>
      </c>
      <c r="E1725" s="119" t="s">
        <v>3954</v>
      </c>
      <c r="F1725" s="211"/>
      <c r="G1725" s="119" t="s">
        <v>2779</v>
      </c>
      <c r="H1725" s="119"/>
      <c r="K1725" s="120"/>
      <c r="L1725" s="120" t="s">
        <v>32</v>
      </c>
      <c r="M1725" s="130" t="s">
        <v>78</v>
      </c>
      <c r="N1725" s="232"/>
      <c r="O1725" s="232"/>
      <c r="P1725" s="124">
        <f t="shared" si="90"/>
        <v>0</v>
      </c>
      <c r="Q1725" s="125"/>
      <c r="R1725" s="125"/>
      <c r="S1725" s="119"/>
      <c r="T1725" s="122"/>
      <c r="U1725" s="122"/>
      <c r="V1725" s="122"/>
      <c r="W1725" s="122"/>
      <c r="X1725" s="122"/>
      <c r="Y1725" s="127" t="s">
        <v>356</v>
      </c>
    </row>
    <row r="1726" spans="1:25">
      <c r="A1726" s="116">
        <v>1726</v>
      </c>
      <c r="B1726" s="164">
        <v>43857</v>
      </c>
      <c r="C1726" s="118">
        <f t="shared" si="88"/>
        <v>1</v>
      </c>
      <c r="D1726" s="119" t="s">
        <v>37</v>
      </c>
      <c r="E1726" s="119" t="s">
        <v>3955</v>
      </c>
      <c r="F1726" s="211"/>
      <c r="G1726" s="119" t="s">
        <v>2779</v>
      </c>
      <c r="H1726" s="119"/>
      <c r="K1726" s="120"/>
      <c r="L1726" s="120" t="s">
        <v>32</v>
      </c>
      <c r="M1726" s="130" t="s">
        <v>78</v>
      </c>
      <c r="N1726" s="232"/>
      <c r="O1726" s="232"/>
      <c r="P1726" s="124">
        <f t="shared" si="90"/>
        <v>0</v>
      </c>
      <c r="Q1726" s="125"/>
      <c r="R1726" s="125"/>
      <c r="S1726" s="119"/>
      <c r="T1726" s="122"/>
      <c r="U1726" s="122"/>
      <c r="V1726" s="122"/>
      <c r="W1726" s="122"/>
      <c r="X1726" s="122"/>
      <c r="Y1726" s="127" t="s">
        <v>356</v>
      </c>
    </row>
    <row r="1727" spans="1:25">
      <c r="A1727" s="116">
        <v>1727</v>
      </c>
      <c r="B1727" s="164">
        <v>43857</v>
      </c>
      <c r="C1727" s="118">
        <f t="shared" si="88"/>
        <v>1</v>
      </c>
      <c r="D1727" s="119" t="s">
        <v>37</v>
      </c>
      <c r="E1727" s="119" t="s">
        <v>3956</v>
      </c>
      <c r="F1727" s="211"/>
      <c r="G1727" s="119" t="s">
        <v>2779</v>
      </c>
      <c r="H1727" s="119"/>
      <c r="K1727" s="120"/>
      <c r="L1727" s="120" t="s">
        <v>32</v>
      </c>
      <c r="M1727" s="120" t="s">
        <v>33</v>
      </c>
      <c r="N1727" s="232"/>
      <c r="O1727" s="232"/>
      <c r="P1727" s="124">
        <f t="shared" si="90"/>
        <v>0</v>
      </c>
      <c r="Q1727" s="125"/>
      <c r="R1727" s="125"/>
      <c r="S1727" s="119" t="s">
        <v>135</v>
      </c>
      <c r="T1727" s="122"/>
      <c r="U1727" s="122"/>
      <c r="V1727" s="122"/>
      <c r="W1727" s="122"/>
      <c r="X1727" s="122"/>
      <c r="Y1727" s="127" t="s">
        <v>3957</v>
      </c>
    </row>
    <row r="1728" spans="1:25">
      <c r="A1728" s="116">
        <v>1728</v>
      </c>
      <c r="B1728" s="164">
        <v>43857</v>
      </c>
      <c r="C1728" s="118">
        <f t="shared" ref="C1728:C1791" si="91">IF(B1728&lt;&gt;0,MONTH(B1728),0)</f>
        <v>1</v>
      </c>
      <c r="D1728" s="119" t="s">
        <v>37</v>
      </c>
      <c r="E1728" s="119" t="s">
        <v>3958</v>
      </c>
      <c r="F1728" s="211"/>
      <c r="G1728" s="119" t="s">
        <v>3959</v>
      </c>
      <c r="H1728" s="119"/>
      <c r="K1728" s="120"/>
      <c r="L1728" s="120" t="s">
        <v>32</v>
      </c>
      <c r="M1728" s="130" t="s">
        <v>78</v>
      </c>
      <c r="N1728" s="232"/>
      <c r="O1728" s="232"/>
      <c r="P1728" s="124">
        <f t="shared" si="90"/>
        <v>0</v>
      </c>
      <c r="Q1728" s="125"/>
      <c r="R1728" s="125"/>
      <c r="S1728" s="119"/>
      <c r="T1728" s="122"/>
      <c r="U1728" s="122"/>
      <c r="V1728" s="122"/>
      <c r="W1728" s="122"/>
      <c r="X1728" s="122"/>
      <c r="Y1728" s="127" t="s">
        <v>356</v>
      </c>
    </row>
    <row r="1729" spans="1:25">
      <c r="A1729" s="116">
        <v>1729</v>
      </c>
      <c r="B1729" s="164">
        <v>43857</v>
      </c>
      <c r="C1729" s="118">
        <f t="shared" si="91"/>
        <v>1</v>
      </c>
      <c r="D1729" s="119" t="s">
        <v>37</v>
      </c>
      <c r="E1729" s="119" t="s">
        <v>3960</v>
      </c>
      <c r="F1729" s="211"/>
      <c r="G1729" s="119" t="s">
        <v>3125</v>
      </c>
      <c r="H1729" s="119"/>
      <c r="K1729" s="120"/>
      <c r="L1729" s="120" t="s">
        <v>32</v>
      </c>
      <c r="M1729" s="120" t="s">
        <v>33</v>
      </c>
      <c r="N1729" s="232">
        <v>43859</v>
      </c>
      <c r="O1729" s="232">
        <v>44033</v>
      </c>
      <c r="P1729" s="124">
        <f t="shared" si="90"/>
        <v>7</v>
      </c>
      <c r="Q1729" s="125">
        <v>2</v>
      </c>
      <c r="R1729" s="125">
        <f ca="1">TODAY()-O1729</f>
        <v>645</v>
      </c>
      <c r="S1729" s="119"/>
      <c r="T1729" s="122"/>
      <c r="U1729" s="122"/>
      <c r="V1729" s="122"/>
      <c r="W1729" s="122"/>
      <c r="X1729" s="122"/>
      <c r="Y1729" s="127" t="s">
        <v>356</v>
      </c>
    </row>
    <row r="1730" spans="1:25">
      <c r="A1730" s="116">
        <v>1730</v>
      </c>
      <c r="B1730" s="164">
        <v>43857</v>
      </c>
      <c r="C1730" s="118">
        <f t="shared" si="91"/>
        <v>1</v>
      </c>
      <c r="D1730" s="119" t="s">
        <v>37</v>
      </c>
      <c r="E1730" s="119" t="s">
        <v>3961</v>
      </c>
      <c r="F1730" s="211"/>
      <c r="G1730" s="119" t="s">
        <v>2779</v>
      </c>
      <c r="H1730" s="119"/>
      <c r="K1730" s="120"/>
      <c r="L1730" s="120" t="s">
        <v>32</v>
      </c>
      <c r="M1730" s="130" t="s">
        <v>78</v>
      </c>
      <c r="N1730" s="232"/>
      <c r="O1730" s="232"/>
      <c r="P1730" s="124">
        <f t="shared" si="90"/>
        <v>0</v>
      </c>
      <c r="Q1730" s="125"/>
      <c r="R1730" s="125"/>
      <c r="S1730" s="119"/>
      <c r="T1730" s="122"/>
      <c r="U1730" s="122"/>
      <c r="V1730" s="122"/>
      <c r="W1730" s="122"/>
      <c r="X1730" s="122"/>
      <c r="Y1730" s="127" t="s">
        <v>356</v>
      </c>
    </row>
    <row r="1731" spans="1:25">
      <c r="A1731" s="116">
        <v>1731</v>
      </c>
      <c r="B1731" s="164">
        <v>43857</v>
      </c>
      <c r="C1731" s="118">
        <f t="shared" si="91"/>
        <v>1</v>
      </c>
      <c r="D1731" s="120" t="s">
        <v>252</v>
      </c>
      <c r="E1731" s="119" t="s">
        <v>3962</v>
      </c>
      <c r="F1731" s="211" t="s">
        <v>3963</v>
      </c>
      <c r="G1731" s="119" t="s">
        <v>2779</v>
      </c>
      <c r="H1731" s="119" t="s">
        <v>86</v>
      </c>
      <c r="I1731" s="119" t="s">
        <v>42</v>
      </c>
      <c r="K1731" s="120"/>
      <c r="L1731" s="120" t="s">
        <v>32</v>
      </c>
      <c r="M1731" s="130" t="s">
        <v>33</v>
      </c>
      <c r="N1731" s="232">
        <v>43859</v>
      </c>
      <c r="O1731" s="232">
        <v>44357</v>
      </c>
      <c r="P1731" s="124">
        <f t="shared" si="90"/>
        <v>6</v>
      </c>
      <c r="Q1731" s="125">
        <v>3</v>
      </c>
      <c r="R1731" s="125">
        <f ca="1">TODAY()-O1731</f>
        <v>321</v>
      </c>
      <c r="S1731" s="119" t="s">
        <v>55</v>
      </c>
      <c r="T1731" s="122"/>
      <c r="U1731" s="122"/>
      <c r="V1731" s="122"/>
      <c r="W1731" s="122"/>
      <c r="X1731" s="122"/>
      <c r="Y1731" s="127" t="s">
        <v>1801</v>
      </c>
    </row>
    <row r="1732" spans="1:25">
      <c r="A1732" s="116">
        <v>1732</v>
      </c>
      <c r="B1732" s="164">
        <v>43857</v>
      </c>
      <c r="C1732" s="118">
        <f t="shared" si="91"/>
        <v>1</v>
      </c>
      <c r="D1732" s="119" t="s">
        <v>37</v>
      </c>
      <c r="E1732" s="119" t="s">
        <v>3964</v>
      </c>
      <c r="F1732" s="211"/>
      <c r="G1732" s="119" t="s">
        <v>2779</v>
      </c>
      <c r="H1732" s="119"/>
      <c r="K1732" s="120"/>
      <c r="L1732" s="120" t="s">
        <v>32</v>
      </c>
      <c r="M1732" s="130" t="s">
        <v>78</v>
      </c>
      <c r="N1732" s="232"/>
      <c r="O1732" s="232"/>
      <c r="P1732" s="124">
        <f t="shared" si="90"/>
        <v>0</v>
      </c>
      <c r="Q1732" s="125"/>
      <c r="R1732" s="125"/>
      <c r="S1732" s="119"/>
      <c r="T1732" s="122"/>
      <c r="U1732" s="122"/>
      <c r="V1732" s="122"/>
      <c r="W1732" s="122"/>
      <c r="X1732" s="122"/>
      <c r="Y1732" s="127" t="s">
        <v>356</v>
      </c>
    </row>
    <row r="1733" spans="1:25">
      <c r="A1733" s="116">
        <v>1733</v>
      </c>
      <c r="B1733" s="164">
        <v>43857</v>
      </c>
      <c r="C1733" s="118">
        <f t="shared" si="91"/>
        <v>1</v>
      </c>
      <c r="D1733" s="119" t="s">
        <v>37</v>
      </c>
      <c r="E1733" s="119" t="s">
        <v>3965</v>
      </c>
      <c r="F1733" s="211"/>
      <c r="G1733" s="119" t="s">
        <v>2779</v>
      </c>
      <c r="H1733" s="119"/>
      <c r="K1733" s="120"/>
      <c r="L1733" s="120" t="s">
        <v>32</v>
      </c>
      <c r="M1733" s="130" t="s">
        <v>78</v>
      </c>
      <c r="N1733" s="232"/>
      <c r="O1733" s="232"/>
      <c r="P1733" s="124">
        <f t="shared" si="90"/>
        <v>0</v>
      </c>
      <c r="Q1733" s="125"/>
      <c r="R1733" s="125"/>
      <c r="S1733" s="119"/>
      <c r="T1733" s="122"/>
      <c r="U1733" s="122"/>
      <c r="V1733" s="122"/>
      <c r="W1733" s="122"/>
      <c r="X1733" s="122"/>
      <c r="Y1733" s="127" t="s">
        <v>356</v>
      </c>
    </row>
    <row r="1734" spans="1:25">
      <c r="A1734" s="116">
        <v>1734</v>
      </c>
      <c r="B1734" s="164">
        <v>43857</v>
      </c>
      <c r="C1734" s="118">
        <f t="shared" si="91"/>
        <v>1</v>
      </c>
      <c r="E1734" s="119" t="s">
        <v>3966</v>
      </c>
      <c r="F1734" s="211"/>
      <c r="G1734" s="119" t="s">
        <v>3967</v>
      </c>
      <c r="H1734" s="119"/>
      <c r="K1734" s="120"/>
      <c r="L1734" s="120" t="s">
        <v>32</v>
      </c>
      <c r="M1734" s="130" t="s">
        <v>78</v>
      </c>
      <c r="N1734" s="232"/>
      <c r="O1734" s="232"/>
      <c r="P1734" s="124">
        <f t="shared" si="90"/>
        <v>0</v>
      </c>
      <c r="Q1734" s="125"/>
      <c r="R1734" s="125"/>
      <c r="S1734" s="119"/>
      <c r="T1734" s="122"/>
      <c r="U1734" s="122"/>
      <c r="V1734" s="122"/>
      <c r="W1734" s="122"/>
      <c r="X1734" s="122"/>
      <c r="Y1734" s="127"/>
    </row>
    <row r="1735" spans="1:25">
      <c r="A1735" s="116">
        <v>1735</v>
      </c>
      <c r="B1735" s="164">
        <v>43857</v>
      </c>
      <c r="C1735" s="118">
        <f t="shared" si="91"/>
        <v>1</v>
      </c>
      <c r="D1735" s="119" t="s">
        <v>37</v>
      </c>
      <c r="E1735" s="119" t="s">
        <v>3968</v>
      </c>
      <c r="F1735" s="211"/>
      <c r="G1735" s="119" t="s">
        <v>3967</v>
      </c>
      <c r="H1735" s="119"/>
      <c r="K1735" s="120"/>
      <c r="L1735" s="120" t="s">
        <v>32</v>
      </c>
      <c r="M1735" s="120" t="s">
        <v>33</v>
      </c>
      <c r="N1735" s="232"/>
      <c r="O1735" s="232"/>
      <c r="P1735" s="124">
        <f t="shared" si="90"/>
        <v>0</v>
      </c>
      <c r="Q1735" s="125"/>
      <c r="R1735" s="125"/>
      <c r="S1735" s="119"/>
      <c r="T1735" s="122"/>
      <c r="U1735" s="122"/>
      <c r="V1735" s="122"/>
      <c r="W1735" s="122"/>
      <c r="X1735" s="122"/>
      <c r="Y1735" s="127" t="s">
        <v>356</v>
      </c>
    </row>
    <row r="1736" spans="1:25">
      <c r="A1736" s="116">
        <v>1736</v>
      </c>
      <c r="B1736" s="164">
        <v>43857</v>
      </c>
      <c r="C1736" s="118">
        <f t="shared" si="91"/>
        <v>1</v>
      </c>
      <c r="D1736" s="119" t="s">
        <v>37</v>
      </c>
      <c r="E1736" s="119" t="s">
        <v>3969</v>
      </c>
      <c r="F1736" s="211"/>
      <c r="G1736" s="119" t="s">
        <v>3636</v>
      </c>
      <c r="H1736" s="119"/>
      <c r="K1736" s="120"/>
      <c r="L1736" s="120" t="s">
        <v>32</v>
      </c>
      <c r="M1736" s="130" t="s">
        <v>33</v>
      </c>
      <c r="N1736" s="232"/>
      <c r="O1736" s="232"/>
      <c r="P1736" s="124">
        <f t="shared" si="90"/>
        <v>0</v>
      </c>
      <c r="Q1736" s="125"/>
      <c r="R1736" s="125"/>
      <c r="S1736" s="119"/>
      <c r="T1736" s="122"/>
      <c r="U1736" s="122"/>
      <c r="V1736" s="122"/>
      <c r="W1736" s="122"/>
      <c r="X1736" s="122"/>
      <c r="Y1736" s="127" t="s">
        <v>356</v>
      </c>
    </row>
    <row r="1737" spans="1:25">
      <c r="A1737" s="116">
        <v>1737</v>
      </c>
      <c r="B1737" s="164">
        <v>43857</v>
      </c>
      <c r="C1737" s="118">
        <f t="shared" si="91"/>
        <v>1</v>
      </c>
      <c r="D1737" s="119" t="s">
        <v>37</v>
      </c>
      <c r="E1737" s="119" t="s">
        <v>3970</v>
      </c>
      <c r="F1737" s="211"/>
      <c r="G1737" s="119" t="s">
        <v>3636</v>
      </c>
      <c r="H1737" s="119"/>
      <c r="K1737" s="120"/>
      <c r="L1737" s="120" t="s">
        <v>32</v>
      </c>
      <c r="M1737" s="121" t="s">
        <v>78</v>
      </c>
      <c r="N1737" s="232"/>
      <c r="O1737" s="232"/>
      <c r="P1737" s="124">
        <f t="shared" si="90"/>
        <v>0</v>
      </c>
      <c r="Q1737" s="125"/>
      <c r="R1737" s="125"/>
      <c r="S1737" s="119"/>
      <c r="T1737" s="122"/>
      <c r="U1737" s="122"/>
      <c r="V1737" s="122"/>
      <c r="W1737" s="122"/>
      <c r="X1737" s="122"/>
      <c r="Y1737" s="127" t="s">
        <v>356</v>
      </c>
    </row>
    <row r="1738" spans="1:25">
      <c r="A1738" s="116">
        <v>1738</v>
      </c>
      <c r="B1738" s="164">
        <v>43857</v>
      </c>
      <c r="C1738" s="118">
        <f t="shared" si="91"/>
        <v>1</v>
      </c>
      <c r="D1738" s="119" t="s">
        <v>37</v>
      </c>
      <c r="E1738" s="119" t="s">
        <v>3971</v>
      </c>
      <c r="F1738" s="211"/>
      <c r="G1738" s="119" t="s">
        <v>3636</v>
      </c>
      <c r="H1738" s="119"/>
      <c r="K1738" s="120"/>
      <c r="L1738" s="120" t="s">
        <v>32</v>
      </c>
      <c r="M1738" s="130" t="s">
        <v>466</v>
      </c>
      <c r="N1738" s="232"/>
      <c r="O1738" s="232"/>
      <c r="P1738" s="124">
        <f t="shared" si="90"/>
        <v>0</v>
      </c>
      <c r="Q1738" s="125"/>
      <c r="R1738" s="125"/>
      <c r="S1738" s="119"/>
      <c r="T1738" s="122"/>
      <c r="U1738" s="122"/>
      <c r="V1738" s="122"/>
      <c r="W1738" s="122"/>
      <c r="X1738" s="122"/>
      <c r="Y1738" s="127" t="s">
        <v>356</v>
      </c>
    </row>
    <row r="1739" spans="1:25">
      <c r="A1739" s="116">
        <v>1739</v>
      </c>
      <c r="B1739" s="164">
        <v>43857</v>
      </c>
      <c r="C1739" s="118">
        <f t="shared" si="91"/>
        <v>1</v>
      </c>
      <c r="D1739" s="120" t="s">
        <v>252</v>
      </c>
      <c r="E1739" s="119" t="s">
        <v>3972</v>
      </c>
      <c r="F1739" s="211" t="s">
        <v>3973</v>
      </c>
      <c r="G1739" s="119" t="s">
        <v>3636</v>
      </c>
      <c r="H1739" s="119" t="s">
        <v>53</v>
      </c>
      <c r="I1739" s="119" t="s">
        <v>63</v>
      </c>
      <c r="J1739" s="121" t="s">
        <v>63</v>
      </c>
      <c r="K1739" s="120"/>
      <c r="L1739" s="120" t="s">
        <v>32</v>
      </c>
      <c r="M1739" s="130" t="s">
        <v>33</v>
      </c>
      <c r="N1739" s="232">
        <v>43863</v>
      </c>
      <c r="O1739" s="131">
        <v>44348</v>
      </c>
      <c r="P1739" s="124">
        <f t="shared" si="90"/>
        <v>6</v>
      </c>
      <c r="Q1739" s="125">
        <v>3</v>
      </c>
      <c r="R1739" s="125">
        <f ca="1">TODAY()-O1739</f>
        <v>330</v>
      </c>
      <c r="S1739" s="119" t="s">
        <v>55</v>
      </c>
      <c r="T1739" s="122"/>
      <c r="U1739" s="122"/>
      <c r="V1739" s="122"/>
      <c r="W1739" s="122"/>
      <c r="X1739" s="122"/>
      <c r="Y1739" s="127" t="s">
        <v>1801</v>
      </c>
    </row>
    <row r="1740" spans="1:25">
      <c r="A1740" s="116">
        <v>1740</v>
      </c>
      <c r="B1740" s="164">
        <v>43857</v>
      </c>
      <c r="C1740" s="118">
        <f t="shared" si="91"/>
        <v>1</v>
      </c>
      <c r="E1740" s="119" t="s">
        <v>3974</v>
      </c>
      <c r="F1740" s="211"/>
      <c r="G1740" s="119" t="s">
        <v>2989</v>
      </c>
      <c r="H1740" s="119"/>
      <c r="K1740" s="120"/>
      <c r="L1740" s="120" t="s">
        <v>32</v>
      </c>
      <c r="M1740" s="130" t="s">
        <v>78</v>
      </c>
      <c r="N1740" s="232"/>
      <c r="O1740" s="232"/>
      <c r="P1740" s="124">
        <f t="shared" si="90"/>
        <v>0</v>
      </c>
      <c r="Q1740" s="125"/>
      <c r="R1740" s="125"/>
      <c r="S1740" s="119"/>
      <c r="T1740" s="122"/>
      <c r="U1740" s="122"/>
      <c r="V1740" s="122"/>
      <c r="W1740" s="122"/>
      <c r="X1740" s="122"/>
      <c r="Y1740" s="127"/>
    </row>
    <row r="1741" spans="1:25">
      <c r="A1741" s="116">
        <v>1741</v>
      </c>
      <c r="B1741" s="164">
        <v>43857</v>
      </c>
      <c r="C1741" s="118">
        <f t="shared" si="91"/>
        <v>1</v>
      </c>
      <c r="E1741" s="119" t="s">
        <v>3975</v>
      </c>
      <c r="F1741" s="211"/>
      <c r="G1741" s="119" t="s">
        <v>2989</v>
      </c>
      <c r="H1741" s="119"/>
      <c r="K1741" s="120"/>
      <c r="L1741" s="120" t="s">
        <v>32</v>
      </c>
      <c r="M1741" s="121" t="s">
        <v>78</v>
      </c>
      <c r="N1741" s="232"/>
      <c r="O1741" s="232"/>
      <c r="P1741" s="124">
        <f t="shared" si="90"/>
        <v>0</v>
      </c>
      <c r="Q1741" s="125"/>
      <c r="R1741" s="125"/>
      <c r="S1741" s="119"/>
      <c r="T1741" s="122"/>
      <c r="U1741" s="122"/>
      <c r="V1741" s="122"/>
      <c r="W1741" s="122"/>
      <c r="X1741" s="122"/>
      <c r="Y1741" s="127"/>
    </row>
    <row r="1742" spans="1:25">
      <c r="A1742" s="116">
        <v>1742</v>
      </c>
      <c r="B1742" s="164">
        <v>43857</v>
      </c>
      <c r="C1742" s="118">
        <f t="shared" si="91"/>
        <v>1</v>
      </c>
      <c r="D1742" s="120" t="s">
        <v>252</v>
      </c>
      <c r="E1742" s="119" t="s">
        <v>3976</v>
      </c>
      <c r="F1742" s="211" t="s">
        <v>3977</v>
      </c>
      <c r="G1742" s="119" t="s">
        <v>2989</v>
      </c>
      <c r="H1742" s="119" t="s">
        <v>41</v>
      </c>
      <c r="I1742" s="119" t="s">
        <v>42</v>
      </c>
      <c r="K1742" s="120"/>
      <c r="L1742" s="120" t="s">
        <v>32</v>
      </c>
      <c r="M1742" s="130" t="s">
        <v>33</v>
      </c>
      <c r="N1742" s="232">
        <v>43859</v>
      </c>
      <c r="O1742" s="232">
        <v>44357</v>
      </c>
      <c r="P1742" s="124">
        <f t="shared" si="90"/>
        <v>6</v>
      </c>
      <c r="Q1742" s="125">
        <v>2</v>
      </c>
      <c r="R1742" s="125">
        <f ca="1">TODAY()-O1742</f>
        <v>321</v>
      </c>
      <c r="S1742" s="119" t="s">
        <v>55</v>
      </c>
      <c r="T1742" s="122"/>
      <c r="U1742" s="122"/>
      <c r="V1742" s="122"/>
      <c r="W1742" s="122"/>
      <c r="X1742" s="122"/>
      <c r="Y1742" s="127" t="s">
        <v>1801</v>
      </c>
    </row>
    <row r="1743" spans="1:25">
      <c r="A1743" s="116">
        <v>1743</v>
      </c>
      <c r="B1743" s="164">
        <v>43857</v>
      </c>
      <c r="C1743" s="118">
        <f t="shared" si="91"/>
        <v>1</v>
      </c>
      <c r="D1743" s="119" t="s">
        <v>37</v>
      </c>
      <c r="E1743" s="119" t="s">
        <v>3978</v>
      </c>
      <c r="F1743" s="211"/>
      <c r="G1743" s="119" t="s">
        <v>3979</v>
      </c>
      <c r="H1743" s="119" t="s">
        <v>29</v>
      </c>
      <c r="K1743" s="120"/>
      <c r="L1743" s="120" t="s">
        <v>32</v>
      </c>
      <c r="M1743" s="130" t="s">
        <v>33</v>
      </c>
      <c r="N1743" s="232"/>
      <c r="O1743" s="232"/>
      <c r="P1743" s="124">
        <f t="shared" si="90"/>
        <v>0</v>
      </c>
      <c r="Q1743" s="125"/>
      <c r="R1743" s="125"/>
      <c r="S1743" s="119"/>
      <c r="T1743" s="122"/>
      <c r="U1743" s="122"/>
      <c r="V1743" s="122"/>
      <c r="W1743" s="122"/>
      <c r="X1743" s="122"/>
      <c r="Y1743" s="127" t="s">
        <v>356</v>
      </c>
    </row>
    <row r="1744" spans="1:25">
      <c r="A1744" s="116">
        <v>1744</v>
      </c>
      <c r="B1744" s="164">
        <v>43857</v>
      </c>
      <c r="C1744" s="118">
        <f t="shared" si="91"/>
        <v>1</v>
      </c>
      <c r="D1744" s="119" t="s">
        <v>37</v>
      </c>
      <c r="E1744" s="119" t="s">
        <v>3980</v>
      </c>
      <c r="F1744" s="211"/>
      <c r="G1744" s="119" t="s">
        <v>3979</v>
      </c>
      <c r="H1744" s="119" t="s">
        <v>29</v>
      </c>
      <c r="K1744" s="120"/>
      <c r="L1744" s="120" t="s">
        <v>32</v>
      </c>
      <c r="M1744" s="121" t="s">
        <v>78</v>
      </c>
      <c r="N1744" s="232"/>
      <c r="O1744" s="232"/>
      <c r="P1744" s="124">
        <f t="shared" si="90"/>
        <v>0</v>
      </c>
      <c r="Q1744" s="125"/>
      <c r="R1744" s="125"/>
      <c r="S1744" s="119"/>
      <c r="T1744" s="122"/>
      <c r="U1744" s="122"/>
      <c r="V1744" s="122"/>
      <c r="W1744" s="122"/>
      <c r="X1744" s="122"/>
      <c r="Y1744" s="127" t="s">
        <v>356</v>
      </c>
    </row>
    <row r="1745" spans="1:25">
      <c r="A1745" s="116">
        <v>1745</v>
      </c>
      <c r="B1745" s="164">
        <v>43857</v>
      </c>
      <c r="C1745" s="118">
        <f t="shared" si="91"/>
        <v>1</v>
      </c>
      <c r="D1745" s="119" t="s">
        <v>37</v>
      </c>
      <c r="E1745" s="119" t="s">
        <v>3981</v>
      </c>
      <c r="F1745" s="211"/>
      <c r="G1745" s="119" t="s">
        <v>3979</v>
      </c>
      <c r="H1745" s="119" t="s">
        <v>29</v>
      </c>
      <c r="K1745" s="120"/>
      <c r="L1745" s="120" t="s">
        <v>32</v>
      </c>
      <c r="M1745" s="130" t="s">
        <v>33</v>
      </c>
      <c r="N1745" s="232"/>
      <c r="O1745" s="232"/>
      <c r="P1745" s="124">
        <f t="shared" si="90"/>
        <v>0</v>
      </c>
      <c r="Q1745" s="125"/>
      <c r="R1745" s="125"/>
      <c r="S1745" s="119"/>
      <c r="T1745" s="122"/>
      <c r="U1745" s="122"/>
      <c r="V1745" s="122"/>
      <c r="W1745" s="122"/>
      <c r="X1745" s="122"/>
      <c r="Y1745" s="127" t="s">
        <v>356</v>
      </c>
    </row>
    <row r="1746" spans="1:25">
      <c r="A1746" s="116">
        <v>1746</v>
      </c>
      <c r="B1746" s="164">
        <v>43857</v>
      </c>
      <c r="C1746" s="118">
        <f t="shared" si="91"/>
        <v>1</v>
      </c>
      <c r="D1746" s="119" t="s">
        <v>37</v>
      </c>
      <c r="E1746" s="119" t="s">
        <v>3982</v>
      </c>
      <c r="F1746" s="211"/>
      <c r="G1746" s="119" t="s">
        <v>3979</v>
      </c>
      <c r="H1746" s="119" t="s">
        <v>29</v>
      </c>
      <c r="K1746" s="120"/>
      <c r="L1746" s="120" t="s">
        <v>32</v>
      </c>
      <c r="M1746" s="120" t="s">
        <v>33</v>
      </c>
      <c r="N1746" s="232"/>
      <c r="O1746" s="232"/>
      <c r="P1746" s="124">
        <f t="shared" ref="P1746:P1809" si="92">IF(O1746&lt;&gt;0,MONTH(O1746),0)</f>
        <v>0</v>
      </c>
      <c r="Q1746" s="125"/>
      <c r="R1746" s="125"/>
      <c r="S1746" s="119" t="s">
        <v>92</v>
      </c>
      <c r="T1746" s="122"/>
      <c r="U1746" s="122"/>
      <c r="V1746" s="122"/>
      <c r="W1746" s="122"/>
      <c r="X1746" s="122"/>
      <c r="Y1746" s="127" t="s">
        <v>356</v>
      </c>
    </row>
    <row r="1747" spans="1:25">
      <c r="A1747" s="116">
        <v>1747</v>
      </c>
      <c r="B1747" s="164">
        <v>43857</v>
      </c>
      <c r="C1747" s="118">
        <f t="shared" si="91"/>
        <v>1</v>
      </c>
      <c r="D1747" s="119" t="s">
        <v>37</v>
      </c>
      <c r="E1747" s="119" t="s">
        <v>3983</v>
      </c>
      <c r="F1747" s="211"/>
      <c r="G1747" s="119" t="s">
        <v>3984</v>
      </c>
      <c r="H1747" s="119"/>
      <c r="K1747" s="120"/>
      <c r="L1747" s="120" t="s">
        <v>32</v>
      </c>
      <c r="M1747" s="130" t="s">
        <v>78</v>
      </c>
      <c r="N1747" s="232"/>
      <c r="O1747" s="232"/>
      <c r="P1747" s="124">
        <f t="shared" si="92"/>
        <v>0</v>
      </c>
      <c r="Q1747" s="125"/>
      <c r="R1747" s="125"/>
      <c r="S1747" s="119"/>
      <c r="T1747" s="122"/>
      <c r="U1747" s="122"/>
      <c r="V1747" s="122"/>
      <c r="W1747" s="122"/>
      <c r="X1747" s="122"/>
      <c r="Y1747" s="127" t="s">
        <v>356</v>
      </c>
    </row>
    <row r="1748" spans="1:25">
      <c r="A1748" s="116">
        <v>1748</v>
      </c>
      <c r="B1748" s="164">
        <v>43857</v>
      </c>
      <c r="C1748" s="118">
        <f t="shared" si="91"/>
        <v>1</v>
      </c>
      <c r="D1748" s="119" t="s">
        <v>37</v>
      </c>
      <c r="E1748" s="119" t="s">
        <v>3985</v>
      </c>
      <c r="F1748" s="211"/>
      <c r="G1748" s="119" t="s">
        <v>3984</v>
      </c>
      <c r="H1748" s="119"/>
      <c r="K1748" s="120"/>
      <c r="L1748" s="120" t="s">
        <v>32</v>
      </c>
      <c r="M1748" s="130" t="s">
        <v>33</v>
      </c>
      <c r="N1748" s="232">
        <v>43859</v>
      </c>
      <c r="O1748" s="232">
        <v>44033</v>
      </c>
      <c r="P1748" s="124">
        <f t="shared" si="92"/>
        <v>7</v>
      </c>
      <c r="Q1748" s="125">
        <v>2</v>
      </c>
      <c r="R1748" s="125">
        <f ca="1">TODAY()-O1748</f>
        <v>645</v>
      </c>
      <c r="S1748" s="119"/>
      <c r="T1748" s="122"/>
      <c r="U1748" s="122"/>
      <c r="V1748" s="122"/>
      <c r="W1748" s="122"/>
      <c r="X1748" s="122"/>
      <c r="Y1748" s="127" t="s">
        <v>356</v>
      </c>
    </row>
    <row r="1749" spans="1:25">
      <c r="A1749" s="116">
        <v>1749</v>
      </c>
      <c r="B1749" s="164">
        <v>43857</v>
      </c>
      <c r="C1749" s="118">
        <f t="shared" si="91"/>
        <v>1</v>
      </c>
      <c r="E1749" s="119" t="s">
        <v>3986</v>
      </c>
      <c r="F1749" s="211"/>
      <c r="G1749" s="119" t="s">
        <v>3987</v>
      </c>
      <c r="H1749" s="119"/>
      <c r="K1749" s="120"/>
      <c r="L1749" s="120" t="s">
        <v>32</v>
      </c>
      <c r="M1749" s="130" t="s">
        <v>78</v>
      </c>
      <c r="N1749" s="232"/>
      <c r="O1749" s="232"/>
      <c r="P1749" s="124">
        <f t="shared" si="92"/>
        <v>0</v>
      </c>
      <c r="Q1749" s="125"/>
      <c r="R1749" s="125"/>
      <c r="S1749" s="119"/>
      <c r="T1749" s="122"/>
      <c r="U1749" s="122"/>
      <c r="V1749" s="122"/>
      <c r="W1749" s="122"/>
      <c r="X1749" s="122"/>
      <c r="Y1749" s="127"/>
    </row>
    <row r="1750" spans="1:25">
      <c r="A1750" s="116">
        <v>1750</v>
      </c>
      <c r="B1750" s="164">
        <v>43857</v>
      </c>
      <c r="C1750" s="118">
        <f t="shared" si="91"/>
        <v>1</v>
      </c>
      <c r="D1750" s="120" t="s">
        <v>37</v>
      </c>
      <c r="E1750" s="119" t="s">
        <v>3988</v>
      </c>
      <c r="F1750" s="211"/>
      <c r="G1750" s="119" t="s">
        <v>3989</v>
      </c>
      <c r="H1750" s="119" t="s">
        <v>344</v>
      </c>
      <c r="I1750" s="119" t="s">
        <v>63</v>
      </c>
      <c r="J1750" s="121" t="s">
        <v>63</v>
      </c>
      <c r="K1750" s="120"/>
      <c r="L1750" s="120" t="s">
        <v>32</v>
      </c>
      <c r="M1750" s="120" t="s">
        <v>33</v>
      </c>
      <c r="N1750" s="232"/>
      <c r="O1750" s="232"/>
      <c r="P1750" s="124">
        <f t="shared" si="92"/>
        <v>0</v>
      </c>
      <c r="Q1750" s="125"/>
      <c r="R1750" s="125"/>
      <c r="S1750" s="119"/>
      <c r="T1750" s="122"/>
      <c r="U1750" s="122"/>
      <c r="V1750" s="122"/>
      <c r="W1750" s="122"/>
      <c r="X1750" s="122"/>
      <c r="Y1750" s="127" t="s">
        <v>356</v>
      </c>
    </row>
    <row r="1751" spans="1:25">
      <c r="A1751" s="116">
        <v>1751</v>
      </c>
      <c r="B1751" s="164">
        <v>43857</v>
      </c>
      <c r="C1751" s="118">
        <f t="shared" si="91"/>
        <v>1</v>
      </c>
      <c r="D1751" s="120" t="s">
        <v>37</v>
      </c>
      <c r="E1751" s="119" t="s">
        <v>3990</v>
      </c>
      <c r="F1751" s="211" t="s">
        <v>3991</v>
      </c>
      <c r="G1751" s="119" t="s">
        <v>3989</v>
      </c>
      <c r="H1751" s="119" t="s">
        <v>344</v>
      </c>
      <c r="I1751" s="119" t="s">
        <v>63</v>
      </c>
      <c r="J1751" s="121" t="s">
        <v>63</v>
      </c>
      <c r="K1751" s="120"/>
      <c r="L1751" s="120" t="s">
        <v>32</v>
      </c>
      <c r="M1751" s="120" t="s">
        <v>33</v>
      </c>
      <c r="N1751" s="232">
        <v>43859</v>
      </c>
      <c r="O1751" s="232"/>
      <c r="P1751" s="124">
        <f t="shared" si="92"/>
        <v>0</v>
      </c>
      <c r="Q1751" s="125"/>
      <c r="R1751" s="125"/>
      <c r="S1751" s="119" t="s">
        <v>92</v>
      </c>
      <c r="T1751" s="122"/>
      <c r="U1751" s="122"/>
      <c r="V1751" s="122"/>
      <c r="W1751" s="122"/>
      <c r="X1751" s="122"/>
      <c r="Y1751" s="127"/>
    </row>
    <row r="1752" spans="1:25" ht="41.4">
      <c r="A1752" s="116">
        <v>1752</v>
      </c>
      <c r="B1752" s="164">
        <v>43857</v>
      </c>
      <c r="C1752" s="118">
        <f t="shared" si="91"/>
        <v>1</v>
      </c>
      <c r="D1752" s="120" t="s">
        <v>252</v>
      </c>
      <c r="E1752" s="119" t="s">
        <v>3992</v>
      </c>
      <c r="F1752" s="211" t="s">
        <v>3993</v>
      </c>
      <c r="G1752" s="119" t="s">
        <v>3055</v>
      </c>
      <c r="H1752" s="119" t="s">
        <v>86</v>
      </c>
      <c r="I1752" s="119" t="s">
        <v>42</v>
      </c>
      <c r="K1752" s="120"/>
      <c r="L1752" s="120" t="s">
        <v>32</v>
      </c>
      <c r="M1752" s="130" t="s">
        <v>33</v>
      </c>
      <c r="N1752" s="232">
        <v>43859</v>
      </c>
      <c r="O1752" s="232">
        <v>44357</v>
      </c>
      <c r="P1752" s="124">
        <f t="shared" si="92"/>
        <v>6</v>
      </c>
      <c r="Q1752" s="125">
        <v>3</v>
      </c>
      <c r="R1752" s="125">
        <f ca="1">TODAY()-O1752</f>
        <v>321</v>
      </c>
      <c r="S1752" s="119" t="s">
        <v>55</v>
      </c>
      <c r="T1752" s="122"/>
      <c r="U1752" s="122"/>
      <c r="V1752" s="122"/>
      <c r="W1752" s="122"/>
      <c r="X1752" s="122"/>
      <c r="Y1752" s="127" t="s">
        <v>1211</v>
      </c>
    </row>
    <row r="1753" spans="1:25">
      <c r="A1753" s="116">
        <v>1753</v>
      </c>
      <c r="B1753" s="164">
        <v>43857</v>
      </c>
      <c r="C1753" s="118">
        <f t="shared" si="91"/>
        <v>1</v>
      </c>
      <c r="E1753" s="119" t="s">
        <v>3994</v>
      </c>
      <c r="F1753" s="211"/>
      <c r="G1753" s="119" t="s">
        <v>3055</v>
      </c>
      <c r="H1753" s="119"/>
      <c r="K1753" s="120"/>
      <c r="L1753" s="120" t="s">
        <v>32</v>
      </c>
      <c r="M1753" s="130" t="s">
        <v>78</v>
      </c>
      <c r="N1753" s="232"/>
      <c r="O1753" s="232"/>
      <c r="P1753" s="124">
        <f t="shared" si="92"/>
        <v>0</v>
      </c>
      <c r="Q1753" s="125"/>
      <c r="R1753" s="125"/>
      <c r="S1753" s="119"/>
      <c r="T1753" s="122"/>
      <c r="U1753" s="122"/>
      <c r="V1753" s="122"/>
      <c r="W1753" s="122"/>
      <c r="X1753" s="122"/>
      <c r="Y1753" s="127"/>
    </row>
    <row r="1754" spans="1:25">
      <c r="A1754" s="116">
        <v>1754</v>
      </c>
      <c r="B1754" s="164">
        <v>43857</v>
      </c>
      <c r="C1754" s="118">
        <f t="shared" si="91"/>
        <v>1</v>
      </c>
      <c r="D1754" s="120" t="s">
        <v>37</v>
      </c>
      <c r="E1754" s="119" t="s">
        <v>3995</v>
      </c>
      <c r="F1754" s="211" t="s">
        <v>3360</v>
      </c>
      <c r="G1754" s="119" t="s">
        <v>2794</v>
      </c>
      <c r="H1754" s="119" t="s">
        <v>41</v>
      </c>
      <c r="I1754" s="119" t="s">
        <v>42</v>
      </c>
      <c r="K1754" s="120"/>
      <c r="L1754" s="120" t="s">
        <v>32</v>
      </c>
      <c r="M1754" s="130" t="s">
        <v>33</v>
      </c>
      <c r="N1754" s="232">
        <v>43860</v>
      </c>
      <c r="O1754" s="232">
        <v>44228</v>
      </c>
      <c r="P1754" s="124">
        <f t="shared" si="92"/>
        <v>2</v>
      </c>
      <c r="Q1754" s="125">
        <v>2</v>
      </c>
      <c r="R1754" s="125">
        <f ca="1">TODAY()-O1754</f>
        <v>450</v>
      </c>
      <c r="S1754" s="119" t="s">
        <v>34</v>
      </c>
      <c r="T1754" s="122"/>
      <c r="U1754" s="122"/>
      <c r="V1754" s="122"/>
      <c r="W1754" s="122"/>
      <c r="X1754" s="122"/>
      <c r="Y1754" s="127" t="s">
        <v>356</v>
      </c>
    </row>
    <row r="1755" spans="1:25">
      <c r="A1755" s="116">
        <v>1755</v>
      </c>
      <c r="B1755" s="164">
        <v>43857</v>
      </c>
      <c r="C1755" s="118">
        <f t="shared" si="91"/>
        <v>1</v>
      </c>
      <c r="E1755" s="119" t="s">
        <v>3996</v>
      </c>
      <c r="F1755" s="211"/>
      <c r="G1755" s="119" t="s">
        <v>3040</v>
      </c>
      <c r="H1755" s="119"/>
      <c r="K1755" s="120"/>
      <c r="L1755" s="120" t="s">
        <v>32</v>
      </c>
      <c r="M1755" s="130" t="s">
        <v>78</v>
      </c>
      <c r="N1755" s="232"/>
      <c r="O1755" s="232"/>
      <c r="P1755" s="124">
        <f t="shared" si="92"/>
        <v>0</v>
      </c>
      <c r="Q1755" s="125"/>
      <c r="R1755" s="125"/>
      <c r="S1755" s="119"/>
      <c r="T1755" s="122"/>
      <c r="U1755" s="122"/>
      <c r="V1755" s="122"/>
      <c r="W1755" s="122"/>
      <c r="X1755" s="122"/>
      <c r="Y1755" s="127"/>
    </row>
    <row r="1756" spans="1:25">
      <c r="A1756" s="116">
        <v>1756</v>
      </c>
      <c r="B1756" s="164">
        <v>43857</v>
      </c>
      <c r="C1756" s="118">
        <f t="shared" si="91"/>
        <v>1</v>
      </c>
      <c r="E1756" s="119" t="s">
        <v>3997</v>
      </c>
      <c r="F1756" s="211"/>
      <c r="G1756" s="119" t="s">
        <v>3040</v>
      </c>
      <c r="H1756" s="119"/>
      <c r="K1756" s="120"/>
      <c r="L1756" s="120" t="s">
        <v>32</v>
      </c>
      <c r="M1756" s="130" t="s">
        <v>78</v>
      </c>
      <c r="N1756" s="232"/>
      <c r="O1756" s="232"/>
      <c r="P1756" s="124">
        <f t="shared" si="92"/>
        <v>0</v>
      </c>
      <c r="Q1756" s="125"/>
      <c r="R1756" s="125"/>
      <c r="S1756" s="119"/>
      <c r="T1756" s="122"/>
      <c r="U1756" s="122"/>
      <c r="V1756" s="122"/>
      <c r="W1756" s="122"/>
      <c r="X1756" s="122"/>
      <c r="Y1756" s="127"/>
    </row>
    <row r="1757" spans="1:25">
      <c r="A1757" s="116">
        <v>1757</v>
      </c>
      <c r="B1757" s="164">
        <v>43857</v>
      </c>
      <c r="C1757" s="118">
        <f t="shared" si="91"/>
        <v>1</v>
      </c>
      <c r="E1757" s="119" t="s">
        <v>3998</v>
      </c>
      <c r="F1757" s="211"/>
      <c r="G1757" s="119" t="s">
        <v>3040</v>
      </c>
      <c r="H1757" s="119"/>
      <c r="K1757" s="120"/>
      <c r="L1757" s="120" t="s">
        <v>32</v>
      </c>
      <c r="M1757" s="130" t="s">
        <v>78</v>
      </c>
      <c r="N1757" s="232"/>
      <c r="O1757" s="232"/>
      <c r="P1757" s="124">
        <f t="shared" si="92"/>
        <v>0</v>
      </c>
      <c r="Q1757" s="125"/>
      <c r="R1757" s="125"/>
      <c r="S1757" s="119"/>
      <c r="T1757" s="122"/>
      <c r="U1757" s="122"/>
      <c r="V1757" s="122"/>
      <c r="W1757" s="122"/>
      <c r="X1757" s="122"/>
      <c r="Y1757" s="127"/>
    </row>
    <row r="1758" spans="1:25">
      <c r="A1758" s="116">
        <v>1758</v>
      </c>
      <c r="B1758" s="164">
        <v>43857</v>
      </c>
      <c r="C1758" s="118">
        <f t="shared" si="91"/>
        <v>1</v>
      </c>
      <c r="D1758" s="120" t="s">
        <v>37</v>
      </c>
      <c r="E1758" s="119" t="s">
        <v>3999</v>
      </c>
      <c r="F1758" s="211" t="s">
        <v>4000</v>
      </c>
      <c r="G1758" s="119" t="s">
        <v>3040</v>
      </c>
      <c r="H1758" s="119" t="s">
        <v>41</v>
      </c>
      <c r="I1758" s="119" t="s">
        <v>42</v>
      </c>
      <c r="K1758" s="120"/>
      <c r="L1758" s="120" t="s">
        <v>32</v>
      </c>
      <c r="M1758" s="120" t="s">
        <v>33</v>
      </c>
      <c r="N1758" s="232">
        <v>43863</v>
      </c>
      <c r="O1758" s="232"/>
      <c r="P1758" s="124">
        <f t="shared" si="92"/>
        <v>0</v>
      </c>
      <c r="Q1758" s="125"/>
      <c r="R1758" s="125"/>
      <c r="S1758" s="119" t="s">
        <v>34</v>
      </c>
      <c r="T1758" s="122">
        <v>43893</v>
      </c>
      <c r="U1758" s="122"/>
      <c r="V1758" s="122"/>
      <c r="W1758" s="122"/>
      <c r="X1758" s="122"/>
      <c r="Y1758" s="127"/>
    </row>
    <row r="1759" spans="1:25" ht="27.6">
      <c r="A1759" s="116">
        <v>1759</v>
      </c>
      <c r="B1759" s="164">
        <v>43857</v>
      </c>
      <c r="C1759" s="118">
        <f t="shared" si="91"/>
        <v>1</v>
      </c>
      <c r="D1759" s="120" t="s">
        <v>252</v>
      </c>
      <c r="E1759" s="119" t="s">
        <v>4001</v>
      </c>
      <c r="F1759" s="211" t="s">
        <v>4002</v>
      </c>
      <c r="G1759" s="119" t="s">
        <v>3040</v>
      </c>
      <c r="H1759" s="119" t="s">
        <v>41</v>
      </c>
      <c r="I1759" s="119" t="s">
        <v>63</v>
      </c>
      <c r="J1759" s="121" t="s">
        <v>63</v>
      </c>
      <c r="K1759" s="120"/>
      <c r="L1759" s="120" t="s">
        <v>32</v>
      </c>
      <c r="M1759" s="130" t="s">
        <v>33</v>
      </c>
      <c r="N1759" s="232">
        <v>43860</v>
      </c>
      <c r="O1759" s="232">
        <v>44328</v>
      </c>
      <c r="P1759" s="124">
        <f t="shared" si="92"/>
        <v>5</v>
      </c>
      <c r="Q1759" s="125">
        <v>2</v>
      </c>
      <c r="R1759" s="125">
        <f ca="1">TODAY()-O1759</f>
        <v>350</v>
      </c>
      <c r="S1759" s="119" t="s">
        <v>237</v>
      </c>
      <c r="T1759" s="122">
        <v>43860</v>
      </c>
      <c r="U1759" s="122"/>
      <c r="V1759" s="122"/>
      <c r="W1759" s="122"/>
      <c r="X1759" s="122"/>
      <c r="Y1759" s="127" t="s">
        <v>1211</v>
      </c>
    </row>
    <row r="1760" spans="1:25">
      <c r="A1760" s="116">
        <v>1760</v>
      </c>
      <c r="B1760" s="164">
        <v>43857</v>
      </c>
      <c r="C1760" s="118">
        <f t="shared" si="91"/>
        <v>1</v>
      </c>
      <c r="E1760" s="119" t="s">
        <v>4003</v>
      </c>
      <c r="F1760" s="211"/>
      <c r="G1760" s="119" t="s">
        <v>3040</v>
      </c>
      <c r="H1760" s="119"/>
      <c r="K1760" s="120"/>
      <c r="L1760" s="120" t="s">
        <v>32</v>
      </c>
      <c r="M1760" s="121" t="s">
        <v>78</v>
      </c>
      <c r="N1760" s="232"/>
      <c r="O1760" s="232"/>
      <c r="P1760" s="124">
        <f t="shared" si="92"/>
        <v>0</v>
      </c>
      <c r="Q1760" s="125"/>
      <c r="R1760" s="125"/>
      <c r="S1760" s="119"/>
      <c r="T1760" s="122"/>
      <c r="U1760" s="122"/>
      <c r="V1760" s="122"/>
      <c r="W1760" s="122"/>
      <c r="X1760" s="122"/>
      <c r="Y1760" s="127"/>
    </row>
    <row r="1761" spans="1:25">
      <c r="A1761" s="116">
        <v>1761</v>
      </c>
      <c r="B1761" s="164">
        <v>43857</v>
      </c>
      <c r="C1761" s="118">
        <f t="shared" si="91"/>
        <v>1</v>
      </c>
      <c r="E1761" s="119" t="s">
        <v>4004</v>
      </c>
      <c r="F1761" s="211"/>
      <c r="G1761" s="119" t="s">
        <v>3040</v>
      </c>
      <c r="H1761" s="119"/>
      <c r="K1761" s="120"/>
      <c r="L1761" s="120" t="s">
        <v>32</v>
      </c>
      <c r="M1761" s="121" t="s">
        <v>78</v>
      </c>
      <c r="N1761" s="232"/>
      <c r="O1761" s="232"/>
      <c r="P1761" s="124">
        <f t="shared" si="92"/>
        <v>0</v>
      </c>
      <c r="Q1761" s="125"/>
      <c r="R1761" s="125"/>
      <c r="S1761" s="119"/>
      <c r="T1761" s="122"/>
      <c r="U1761" s="122"/>
      <c r="V1761" s="122"/>
      <c r="W1761" s="122"/>
      <c r="X1761" s="122"/>
      <c r="Y1761" s="127"/>
    </row>
    <row r="1762" spans="1:25">
      <c r="A1762" s="116">
        <v>1762</v>
      </c>
      <c r="B1762" s="164">
        <v>43857</v>
      </c>
      <c r="C1762" s="118">
        <f t="shared" si="91"/>
        <v>1</v>
      </c>
      <c r="D1762" s="120" t="s">
        <v>37</v>
      </c>
      <c r="E1762" s="119" t="s">
        <v>4005</v>
      </c>
      <c r="F1762" s="211" t="s">
        <v>4006</v>
      </c>
      <c r="G1762" s="119" t="s">
        <v>3040</v>
      </c>
      <c r="H1762" s="119"/>
      <c r="K1762" s="120"/>
      <c r="L1762" s="120" t="s">
        <v>32</v>
      </c>
      <c r="M1762" s="130" t="s">
        <v>33</v>
      </c>
      <c r="N1762" s="232">
        <v>43860</v>
      </c>
      <c r="O1762" s="232">
        <v>44028</v>
      </c>
      <c r="P1762" s="124">
        <f t="shared" si="92"/>
        <v>7</v>
      </c>
      <c r="Q1762" s="125">
        <v>2</v>
      </c>
      <c r="R1762" s="125">
        <f ca="1">TODAY()-O1762</f>
        <v>650</v>
      </c>
      <c r="S1762" s="119" t="s">
        <v>92</v>
      </c>
      <c r="T1762" s="122">
        <v>44035</v>
      </c>
      <c r="U1762" s="122"/>
      <c r="V1762" s="122"/>
      <c r="W1762" s="122"/>
      <c r="X1762" s="122"/>
      <c r="Y1762" s="127"/>
    </row>
    <row r="1763" spans="1:25">
      <c r="A1763" s="116">
        <v>1763</v>
      </c>
      <c r="B1763" s="164">
        <v>43857</v>
      </c>
      <c r="C1763" s="118">
        <f t="shared" si="91"/>
        <v>1</v>
      </c>
      <c r="D1763" s="120" t="s">
        <v>252</v>
      </c>
      <c r="E1763" s="119" t="s">
        <v>4007</v>
      </c>
      <c r="F1763" s="211" t="s">
        <v>558</v>
      </c>
      <c r="G1763" s="119" t="s">
        <v>4008</v>
      </c>
      <c r="H1763" s="119" t="s">
        <v>41</v>
      </c>
      <c r="I1763" s="119" t="s">
        <v>42</v>
      </c>
      <c r="K1763" s="120"/>
      <c r="L1763" s="120" t="s">
        <v>32</v>
      </c>
      <c r="M1763" s="120" t="s">
        <v>33</v>
      </c>
      <c r="N1763" s="232">
        <v>43860</v>
      </c>
      <c r="O1763" s="232">
        <v>44357</v>
      </c>
      <c r="P1763" s="124">
        <f t="shared" si="92"/>
        <v>6</v>
      </c>
      <c r="Q1763" s="125">
        <v>3</v>
      </c>
      <c r="R1763" s="125">
        <f ca="1">TODAY()-O1763</f>
        <v>321</v>
      </c>
      <c r="S1763" s="119" t="s">
        <v>55</v>
      </c>
      <c r="T1763" s="122"/>
      <c r="U1763" s="122"/>
      <c r="V1763" s="122"/>
      <c r="W1763" s="122"/>
      <c r="X1763" s="122"/>
      <c r="Y1763" s="127" t="s">
        <v>1211</v>
      </c>
    </row>
    <row r="1764" spans="1:25">
      <c r="A1764" s="116">
        <v>1764</v>
      </c>
      <c r="B1764" s="164">
        <v>43857</v>
      </c>
      <c r="C1764" s="118">
        <f t="shared" si="91"/>
        <v>1</v>
      </c>
      <c r="D1764" s="120" t="s">
        <v>25</v>
      </c>
      <c r="E1764" s="119" t="s">
        <v>4009</v>
      </c>
      <c r="F1764" s="211" t="s">
        <v>2491</v>
      </c>
      <c r="G1764" s="119" t="s">
        <v>4010</v>
      </c>
      <c r="H1764" s="119" t="s">
        <v>29</v>
      </c>
      <c r="I1764" s="121" t="s">
        <v>42</v>
      </c>
      <c r="J1764" s="121" t="s">
        <v>42</v>
      </c>
      <c r="K1764" s="120" t="s">
        <v>65</v>
      </c>
      <c r="L1764" s="120" t="s">
        <v>32</v>
      </c>
      <c r="M1764" s="130" t="s">
        <v>33</v>
      </c>
      <c r="N1764" s="232"/>
      <c r="O1764" s="232">
        <v>44426</v>
      </c>
      <c r="P1764" s="124">
        <f t="shared" si="92"/>
        <v>8</v>
      </c>
      <c r="Q1764" s="125"/>
      <c r="R1764" s="125"/>
      <c r="S1764" s="119" t="s">
        <v>92</v>
      </c>
      <c r="T1764" s="122"/>
      <c r="U1764" s="122"/>
      <c r="V1764" s="122"/>
      <c r="W1764" s="122"/>
      <c r="X1764" s="122"/>
      <c r="Y1764" s="127" t="s">
        <v>4011</v>
      </c>
    </row>
    <row r="1765" spans="1:25">
      <c r="A1765" s="116">
        <v>1765</v>
      </c>
      <c r="B1765" s="164">
        <v>43857</v>
      </c>
      <c r="C1765" s="118">
        <f t="shared" si="91"/>
        <v>1</v>
      </c>
      <c r="E1765" s="119" t="s">
        <v>4012</v>
      </c>
      <c r="F1765" s="211"/>
      <c r="G1765" s="119" t="s">
        <v>381</v>
      </c>
      <c r="H1765" s="119"/>
      <c r="K1765" s="120"/>
      <c r="L1765" s="120" t="s">
        <v>32</v>
      </c>
      <c r="M1765" s="130" t="s">
        <v>78</v>
      </c>
      <c r="N1765" s="232"/>
      <c r="O1765" s="232"/>
      <c r="P1765" s="124">
        <f t="shared" si="92"/>
        <v>0</v>
      </c>
      <c r="Q1765" s="125"/>
      <c r="R1765" s="125"/>
      <c r="S1765" s="119"/>
      <c r="T1765" s="122"/>
      <c r="U1765" s="122"/>
      <c r="V1765" s="122"/>
      <c r="W1765" s="122"/>
      <c r="X1765" s="122"/>
      <c r="Y1765" s="127"/>
    </row>
    <row r="1766" spans="1:25">
      <c r="A1766" s="116">
        <v>1766</v>
      </c>
      <c r="B1766" s="164">
        <v>43857</v>
      </c>
      <c r="C1766" s="118">
        <f t="shared" si="91"/>
        <v>1</v>
      </c>
      <c r="E1766" s="119" t="s">
        <v>4013</v>
      </c>
      <c r="F1766" s="211"/>
      <c r="G1766" s="119" t="s">
        <v>4014</v>
      </c>
      <c r="H1766" s="119"/>
      <c r="K1766" s="120"/>
      <c r="L1766" s="120" t="s">
        <v>32</v>
      </c>
      <c r="M1766" s="130" t="s">
        <v>78</v>
      </c>
      <c r="N1766" s="232"/>
      <c r="O1766" s="232"/>
      <c r="P1766" s="124">
        <f t="shared" si="92"/>
        <v>0</v>
      </c>
      <c r="Q1766" s="125"/>
      <c r="R1766" s="125"/>
      <c r="S1766" s="119"/>
      <c r="T1766" s="122"/>
      <c r="U1766" s="122"/>
      <c r="V1766" s="122"/>
      <c r="W1766" s="122"/>
      <c r="X1766" s="122"/>
      <c r="Y1766" s="127"/>
    </row>
    <row r="1767" spans="1:25">
      <c r="A1767" s="116">
        <v>1767</v>
      </c>
      <c r="B1767" s="164">
        <v>43857</v>
      </c>
      <c r="C1767" s="118">
        <f t="shared" si="91"/>
        <v>1</v>
      </c>
      <c r="D1767" s="120" t="s">
        <v>37</v>
      </c>
      <c r="E1767" s="119" t="s">
        <v>4015</v>
      </c>
      <c r="F1767" s="211"/>
      <c r="G1767" s="119" t="s">
        <v>4016</v>
      </c>
      <c r="H1767" s="119"/>
      <c r="K1767" s="120"/>
      <c r="L1767" s="120" t="s">
        <v>32</v>
      </c>
      <c r="M1767" s="130" t="s">
        <v>33</v>
      </c>
      <c r="N1767" s="232"/>
      <c r="O1767" s="232"/>
      <c r="P1767" s="124">
        <f t="shared" si="92"/>
        <v>0</v>
      </c>
      <c r="Q1767" s="125"/>
      <c r="R1767" s="125"/>
      <c r="S1767" s="126" t="s">
        <v>44</v>
      </c>
      <c r="T1767" s="122"/>
      <c r="U1767" s="122"/>
      <c r="V1767" s="122"/>
      <c r="W1767" s="122"/>
      <c r="X1767" s="122"/>
      <c r="Y1767" s="127" t="s">
        <v>44</v>
      </c>
    </row>
    <row r="1768" spans="1:25">
      <c r="A1768" s="116">
        <v>1768</v>
      </c>
      <c r="B1768" s="164">
        <v>43857</v>
      </c>
      <c r="C1768" s="118">
        <f t="shared" si="91"/>
        <v>1</v>
      </c>
      <c r="E1768" s="119" t="s">
        <v>4017</v>
      </c>
      <c r="F1768" s="211"/>
      <c r="G1768" s="119" t="s">
        <v>4014</v>
      </c>
      <c r="H1768" s="119"/>
      <c r="K1768" s="120"/>
      <c r="L1768" s="120" t="s">
        <v>32</v>
      </c>
      <c r="M1768" s="130" t="s">
        <v>78</v>
      </c>
      <c r="N1768" s="232"/>
      <c r="O1768" s="232"/>
      <c r="P1768" s="124">
        <f t="shared" si="92"/>
        <v>0</v>
      </c>
      <c r="Q1768" s="125"/>
      <c r="R1768" s="125"/>
      <c r="S1768" s="119"/>
      <c r="T1768" s="122"/>
      <c r="U1768" s="122"/>
      <c r="V1768" s="122"/>
      <c r="W1768" s="122"/>
      <c r="X1768" s="122"/>
      <c r="Y1768" s="127"/>
    </row>
    <row r="1769" spans="1:25">
      <c r="A1769" s="116">
        <v>1769</v>
      </c>
      <c r="B1769" s="166">
        <v>43864</v>
      </c>
      <c r="C1769" s="118">
        <f t="shared" si="91"/>
        <v>2</v>
      </c>
      <c r="E1769" s="119" t="s">
        <v>4018</v>
      </c>
      <c r="F1769" s="211"/>
      <c r="G1769" s="119" t="s">
        <v>226</v>
      </c>
      <c r="H1769" s="119"/>
      <c r="K1769" s="120"/>
      <c r="L1769" s="120" t="s">
        <v>32</v>
      </c>
      <c r="M1769" s="121" t="s">
        <v>78</v>
      </c>
      <c r="N1769" s="232"/>
      <c r="O1769" s="232"/>
      <c r="P1769" s="124">
        <f t="shared" si="92"/>
        <v>0</v>
      </c>
      <c r="Q1769" s="125"/>
      <c r="R1769" s="125"/>
      <c r="S1769" s="119"/>
      <c r="T1769" s="122"/>
      <c r="U1769" s="122"/>
      <c r="V1769" s="122"/>
      <c r="W1769" s="122"/>
      <c r="X1769" s="122"/>
      <c r="Y1769" s="127"/>
    </row>
    <row r="1770" spans="1:25">
      <c r="A1770" s="116">
        <v>1770</v>
      </c>
      <c r="B1770" s="164">
        <v>43857</v>
      </c>
      <c r="C1770" s="118">
        <f t="shared" si="91"/>
        <v>1</v>
      </c>
      <c r="E1770" s="119" t="s">
        <v>4019</v>
      </c>
      <c r="F1770" s="211"/>
      <c r="G1770" s="119" t="s">
        <v>4016</v>
      </c>
      <c r="H1770" s="119"/>
      <c r="K1770" s="120"/>
      <c r="L1770" s="120" t="s">
        <v>32</v>
      </c>
      <c r="M1770" s="130" t="s">
        <v>78</v>
      </c>
      <c r="N1770" s="232"/>
      <c r="O1770" s="232"/>
      <c r="P1770" s="124">
        <f t="shared" si="92"/>
        <v>0</v>
      </c>
      <c r="Q1770" s="125"/>
      <c r="R1770" s="125"/>
      <c r="S1770" s="119"/>
      <c r="T1770" s="122"/>
      <c r="U1770" s="122"/>
      <c r="V1770" s="122"/>
      <c r="W1770" s="122"/>
      <c r="X1770" s="122"/>
      <c r="Y1770" s="127"/>
    </row>
    <row r="1771" spans="1:25">
      <c r="A1771" s="116">
        <v>1771</v>
      </c>
      <c r="B1771" s="164">
        <v>43857</v>
      </c>
      <c r="C1771" s="118">
        <f t="shared" si="91"/>
        <v>1</v>
      </c>
      <c r="E1771" s="119" t="s">
        <v>4020</v>
      </c>
      <c r="F1771" s="211"/>
      <c r="G1771" s="119" t="s">
        <v>4014</v>
      </c>
      <c r="H1771" s="119"/>
      <c r="K1771" s="120"/>
      <c r="L1771" s="120" t="s">
        <v>32</v>
      </c>
      <c r="M1771" s="130" t="s">
        <v>78</v>
      </c>
      <c r="N1771" s="232"/>
      <c r="O1771" s="232"/>
      <c r="P1771" s="124">
        <f t="shared" si="92"/>
        <v>0</v>
      </c>
      <c r="Q1771" s="125"/>
      <c r="R1771" s="125"/>
      <c r="S1771" s="119"/>
      <c r="T1771" s="122"/>
      <c r="U1771" s="122"/>
      <c r="V1771" s="122"/>
      <c r="W1771" s="122"/>
      <c r="X1771" s="122"/>
      <c r="Y1771" s="127"/>
    </row>
    <row r="1772" spans="1:25">
      <c r="A1772" s="116">
        <v>1772</v>
      </c>
      <c r="B1772" s="164">
        <v>43857</v>
      </c>
      <c r="C1772" s="118">
        <f t="shared" si="91"/>
        <v>1</v>
      </c>
      <c r="D1772" s="119" t="s">
        <v>37</v>
      </c>
      <c r="E1772" s="119" t="s">
        <v>4021</v>
      </c>
      <c r="F1772" s="211"/>
      <c r="G1772" s="119" t="s">
        <v>4014</v>
      </c>
      <c r="H1772" s="119"/>
      <c r="K1772" s="120"/>
      <c r="L1772" s="120" t="s">
        <v>32</v>
      </c>
      <c r="M1772" s="120" t="s">
        <v>33</v>
      </c>
      <c r="N1772" s="232">
        <v>43861</v>
      </c>
      <c r="O1772" s="232">
        <v>44028</v>
      </c>
      <c r="P1772" s="124">
        <f t="shared" si="92"/>
        <v>7</v>
      </c>
      <c r="Q1772" s="125">
        <v>2</v>
      </c>
      <c r="R1772" s="125">
        <f ca="1">TODAY()-O1772</f>
        <v>650</v>
      </c>
      <c r="S1772" s="119"/>
      <c r="T1772" s="122"/>
      <c r="U1772" s="122"/>
      <c r="V1772" s="122"/>
      <c r="W1772" s="122"/>
      <c r="X1772" s="122"/>
      <c r="Y1772" s="116" t="s">
        <v>356</v>
      </c>
    </row>
    <row r="1773" spans="1:25">
      <c r="A1773" s="116">
        <v>1773</v>
      </c>
      <c r="B1773" s="164">
        <v>43857</v>
      </c>
      <c r="C1773" s="118">
        <f t="shared" si="91"/>
        <v>1</v>
      </c>
      <c r="E1773" s="119" t="s">
        <v>4022</v>
      </c>
      <c r="F1773" s="211"/>
      <c r="G1773" s="119" t="s">
        <v>4014</v>
      </c>
      <c r="H1773" s="119"/>
      <c r="K1773" s="120"/>
      <c r="L1773" s="120" t="s">
        <v>32</v>
      </c>
      <c r="M1773" s="130" t="s">
        <v>78</v>
      </c>
      <c r="N1773" s="232"/>
      <c r="O1773" s="232"/>
      <c r="P1773" s="124">
        <f t="shared" si="92"/>
        <v>0</v>
      </c>
      <c r="Q1773" s="125"/>
      <c r="R1773" s="125"/>
      <c r="S1773" s="119"/>
      <c r="T1773" s="122"/>
      <c r="U1773" s="122"/>
      <c r="V1773" s="122"/>
      <c r="W1773" s="122"/>
      <c r="X1773" s="122"/>
      <c r="Y1773" s="127"/>
    </row>
    <row r="1774" spans="1:25">
      <c r="A1774" s="116">
        <v>1774</v>
      </c>
      <c r="B1774" s="164">
        <v>43857</v>
      </c>
      <c r="C1774" s="118">
        <f t="shared" si="91"/>
        <v>1</v>
      </c>
      <c r="E1774" s="119" t="s">
        <v>4023</v>
      </c>
      <c r="F1774" s="211"/>
      <c r="G1774" s="119" t="s">
        <v>4014</v>
      </c>
      <c r="H1774" s="119"/>
      <c r="K1774" s="120"/>
      <c r="L1774" s="120" t="s">
        <v>32</v>
      </c>
      <c r="M1774" s="121" t="s">
        <v>78</v>
      </c>
      <c r="N1774" s="232"/>
      <c r="O1774" s="232"/>
      <c r="P1774" s="124">
        <f t="shared" si="92"/>
        <v>0</v>
      </c>
      <c r="Q1774" s="125"/>
      <c r="R1774" s="125"/>
      <c r="S1774" s="119"/>
      <c r="T1774" s="122"/>
      <c r="U1774" s="122"/>
      <c r="V1774" s="122"/>
      <c r="W1774" s="122"/>
      <c r="X1774" s="122"/>
      <c r="Y1774" s="127" t="s">
        <v>4024</v>
      </c>
    </row>
    <row r="1775" spans="1:25">
      <c r="A1775" s="116">
        <v>1775</v>
      </c>
      <c r="B1775" s="164">
        <v>43857</v>
      </c>
      <c r="C1775" s="118">
        <f t="shared" si="91"/>
        <v>1</v>
      </c>
      <c r="E1775" s="119" t="s">
        <v>4025</v>
      </c>
      <c r="F1775" s="211"/>
      <c r="G1775" s="119" t="s">
        <v>4014</v>
      </c>
      <c r="H1775" s="119"/>
      <c r="K1775" s="120"/>
      <c r="L1775" s="120" t="s">
        <v>32</v>
      </c>
      <c r="M1775" s="130" t="s">
        <v>78</v>
      </c>
      <c r="N1775" s="232"/>
      <c r="O1775" s="232"/>
      <c r="P1775" s="124">
        <f t="shared" si="92"/>
        <v>0</v>
      </c>
      <c r="Q1775" s="125"/>
      <c r="R1775" s="125"/>
      <c r="S1775" s="119"/>
      <c r="T1775" s="122"/>
      <c r="U1775" s="122"/>
      <c r="V1775" s="122"/>
      <c r="W1775" s="122"/>
      <c r="X1775" s="122"/>
      <c r="Y1775" s="127"/>
    </row>
    <row r="1776" spans="1:25">
      <c r="A1776" s="116">
        <v>1776</v>
      </c>
      <c r="B1776" s="164">
        <v>43857</v>
      </c>
      <c r="C1776" s="118">
        <f t="shared" si="91"/>
        <v>1</v>
      </c>
      <c r="D1776" s="120" t="s">
        <v>37</v>
      </c>
      <c r="E1776" s="119" t="s">
        <v>4026</v>
      </c>
      <c r="F1776" s="211"/>
      <c r="G1776" s="119" t="s">
        <v>805</v>
      </c>
      <c r="H1776" s="119"/>
      <c r="K1776" s="120"/>
      <c r="L1776" s="120" t="s">
        <v>32</v>
      </c>
      <c r="M1776" s="130" t="s">
        <v>33</v>
      </c>
      <c r="N1776" s="232"/>
      <c r="O1776" s="232"/>
      <c r="P1776" s="124">
        <f t="shared" si="92"/>
        <v>0</v>
      </c>
      <c r="Q1776" s="125"/>
      <c r="R1776" s="125"/>
      <c r="S1776" s="126" t="s">
        <v>44</v>
      </c>
      <c r="T1776" s="122"/>
      <c r="U1776" s="122"/>
      <c r="V1776" s="122"/>
      <c r="W1776" s="122"/>
      <c r="X1776" s="122"/>
      <c r="Y1776" s="127" t="s">
        <v>44</v>
      </c>
    </row>
    <row r="1777" spans="1:25">
      <c r="A1777" s="116">
        <v>1777</v>
      </c>
      <c r="B1777" s="164">
        <v>43857</v>
      </c>
      <c r="C1777" s="118">
        <f t="shared" si="91"/>
        <v>1</v>
      </c>
      <c r="E1777" s="119" t="s">
        <v>4027</v>
      </c>
      <c r="F1777" s="211"/>
      <c r="G1777" s="119" t="s">
        <v>229</v>
      </c>
      <c r="H1777" s="119"/>
      <c r="K1777" s="120"/>
      <c r="L1777" s="120" t="s">
        <v>32</v>
      </c>
      <c r="M1777" s="130" t="s">
        <v>78</v>
      </c>
      <c r="N1777" s="232"/>
      <c r="O1777" s="232"/>
      <c r="P1777" s="124">
        <f t="shared" si="92"/>
        <v>0</v>
      </c>
      <c r="Q1777" s="125"/>
      <c r="R1777" s="125"/>
      <c r="S1777" s="119"/>
      <c r="T1777" s="122"/>
      <c r="U1777" s="122"/>
      <c r="V1777" s="122"/>
      <c r="W1777" s="122"/>
      <c r="X1777" s="122"/>
      <c r="Y1777" s="127"/>
    </row>
    <row r="1778" spans="1:25">
      <c r="A1778" s="116">
        <v>1778</v>
      </c>
      <c r="B1778" s="164">
        <v>43857</v>
      </c>
      <c r="C1778" s="118">
        <f t="shared" si="91"/>
        <v>1</v>
      </c>
      <c r="D1778" s="120" t="s">
        <v>37</v>
      </c>
      <c r="E1778" s="119" t="s">
        <v>4028</v>
      </c>
      <c r="F1778" s="211"/>
      <c r="G1778" s="119" t="s">
        <v>229</v>
      </c>
      <c r="H1778" s="119"/>
      <c r="K1778" s="120"/>
      <c r="L1778" s="120" t="s">
        <v>32</v>
      </c>
      <c r="M1778" s="120" t="s">
        <v>33</v>
      </c>
      <c r="N1778" s="232">
        <v>44028</v>
      </c>
      <c r="O1778" s="232"/>
      <c r="P1778" s="124">
        <f t="shared" si="92"/>
        <v>0</v>
      </c>
      <c r="Q1778" s="125"/>
      <c r="R1778" s="125">
        <f ca="1">TODAY()-N1778</f>
        <v>650</v>
      </c>
      <c r="S1778" s="119" t="s">
        <v>724</v>
      </c>
      <c r="T1778" s="122">
        <v>44029</v>
      </c>
      <c r="U1778" s="122"/>
      <c r="V1778" s="122"/>
      <c r="W1778" s="122"/>
      <c r="X1778" s="122"/>
      <c r="Y1778" s="127"/>
    </row>
    <row r="1779" spans="1:25">
      <c r="A1779" s="116">
        <v>1779</v>
      </c>
      <c r="B1779" s="164">
        <v>43857</v>
      </c>
      <c r="C1779" s="118">
        <f t="shared" si="91"/>
        <v>1</v>
      </c>
      <c r="E1779" s="119" t="s">
        <v>4029</v>
      </c>
      <c r="F1779" s="211"/>
      <c r="G1779" s="119" t="s">
        <v>4030</v>
      </c>
      <c r="H1779" s="119"/>
      <c r="K1779" s="120"/>
      <c r="L1779" s="120" t="s">
        <v>32</v>
      </c>
      <c r="M1779" s="121" t="s">
        <v>78</v>
      </c>
      <c r="N1779" s="232"/>
      <c r="O1779" s="232"/>
      <c r="P1779" s="124">
        <f t="shared" si="92"/>
        <v>0</v>
      </c>
      <c r="Q1779" s="125"/>
      <c r="R1779" s="125"/>
      <c r="S1779" s="119"/>
      <c r="T1779" s="122"/>
      <c r="U1779" s="122"/>
      <c r="V1779" s="122"/>
      <c r="W1779" s="122"/>
      <c r="X1779" s="122"/>
      <c r="Y1779" s="127"/>
    </row>
    <row r="1780" spans="1:25">
      <c r="A1780" s="116">
        <v>1780</v>
      </c>
      <c r="B1780" s="168">
        <v>44257</v>
      </c>
      <c r="C1780" s="118">
        <f t="shared" si="91"/>
        <v>3</v>
      </c>
      <c r="D1780" s="120" t="s">
        <v>252</v>
      </c>
      <c r="E1780" s="119" t="s">
        <v>4031</v>
      </c>
      <c r="F1780" s="211" t="s">
        <v>4032</v>
      </c>
      <c r="G1780" s="119" t="s">
        <v>4033</v>
      </c>
      <c r="H1780" s="119" t="s">
        <v>41</v>
      </c>
      <c r="I1780" s="119" t="s">
        <v>63</v>
      </c>
      <c r="J1780" s="121" t="s">
        <v>63</v>
      </c>
      <c r="K1780" s="120" t="s">
        <v>65</v>
      </c>
      <c r="L1780" s="131" t="s">
        <v>32</v>
      </c>
      <c r="M1780" s="120" t="s">
        <v>33</v>
      </c>
      <c r="N1780" s="232">
        <v>43861</v>
      </c>
      <c r="O1780" s="157">
        <v>44391</v>
      </c>
      <c r="P1780" s="124">
        <f t="shared" si="92"/>
        <v>7</v>
      </c>
      <c r="Q1780" s="125">
        <v>1</v>
      </c>
      <c r="R1780" s="125">
        <f ca="1">TODAY()-O1780</f>
        <v>287</v>
      </c>
      <c r="S1780" s="119" t="s">
        <v>55</v>
      </c>
      <c r="T1780" s="122"/>
      <c r="U1780" s="122"/>
      <c r="V1780" s="122"/>
      <c r="W1780" s="122"/>
      <c r="X1780" s="122"/>
      <c r="Y1780" s="127" t="s">
        <v>1211</v>
      </c>
    </row>
    <row r="1781" spans="1:25">
      <c r="A1781" s="116">
        <v>1781</v>
      </c>
      <c r="B1781" s="166">
        <v>43864</v>
      </c>
      <c r="C1781" s="118">
        <f t="shared" si="91"/>
        <v>2</v>
      </c>
      <c r="D1781" s="120" t="s">
        <v>252</v>
      </c>
      <c r="E1781" s="119" t="s">
        <v>4034</v>
      </c>
      <c r="F1781" s="211" t="s">
        <v>4035</v>
      </c>
      <c r="G1781" s="119" t="s">
        <v>4033</v>
      </c>
      <c r="H1781" s="119" t="s">
        <v>41</v>
      </c>
      <c r="I1781" s="119" t="s">
        <v>63</v>
      </c>
      <c r="J1781" s="121" t="s">
        <v>63</v>
      </c>
      <c r="K1781" s="120"/>
      <c r="L1781" s="120" t="s">
        <v>32</v>
      </c>
      <c r="M1781" s="130" t="s">
        <v>33</v>
      </c>
      <c r="N1781" s="232">
        <v>43861</v>
      </c>
      <c r="O1781" s="232">
        <v>44271</v>
      </c>
      <c r="P1781" s="124">
        <f t="shared" si="92"/>
        <v>3</v>
      </c>
      <c r="Q1781" s="125">
        <v>1</v>
      </c>
      <c r="R1781" s="125">
        <f ca="1">TODAY()-O1781</f>
        <v>407</v>
      </c>
      <c r="S1781" s="119" t="s">
        <v>55</v>
      </c>
      <c r="T1781" s="122"/>
      <c r="U1781" s="122"/>
      <c r="V1781" s="122"/>
      <c r="W1781" s="122"/>
      <c r="X1781" s="122"/>
      <c r="Y1781" s="127" t="s">
        <v>1211</v>
      </c>
    </row>
    <row r="1782" spans="1:25" ht="27.6">
      <c r="A1782" s="116">
        <v>1782</v>
      </c>
      <c r="B1782" s="166">
        <v>43864</v>
      </c>
      <c r="C1782" s="118">
        <f t="shared" si="91"/>
        <v>2</v>
      </c>
      <c r="D1782" s="120" t="s">
        <v>25</v>
      </c>
      <c r="E1782" s="119" t="s">
        <v>4036</v>
      </c>
      <c r="F1782" s="211" t="s">
        <v>4037</v>
      </c>
      <c r="G1782" s="119" t="s">
        <v>4033</v>
      </c>
      <c r="H1782" s="119" t="s">
        <v>41</v>
      </c>
      <c r="I1782" s="121" t="s">
        <v>30</v>
      </c>
      <c r="J1782" s="121" t="s">
        <v>838</v>
      </c>
      <c r="K1782" s="120"/>
      <c r="L1782" s="120" t="s">
        <v>32</v>
      </c>
      <c r="M1782" s="130" t="s">
        <v>33</v>
      </c>
      <c r="N1782" s="232">
        <v>43863</v>
      </c>
      <c r="O1782" s="232">
        <v>44266</v>
      </c>
      <c r="P1782" s="124">
        <f t="shared" si="92"/>
        <v>3</v>
      </c>
      <c r="Q1782" s="125">
        <v>2</v>
      </c>
      <c r="R1782" s="125">
        <f ca="1">TODAY()-O1782</f>
        <v>412</v>
      </c>
      <c r="S1782" s="119"/>
      <c r="T1782" s="122"/>
      <c r="U1782" s="122"/>
      <c r="V1782" s="122"/>
      <c r="W1782" s="122"/>
      <c r="X1782" s="122"/>
      <c r="Y1782" s="127" t="s">
        <v>59</v>
      </c>
    </row>
    <row r="1783" spans="1:25">
      <c r="A1783" s="116">
        <v>1783</v>
      </c>
      <c r="B1783" s="166">
        <v>43864</v>
      </c>
      <c r="C1783" s="118">
        <f t="shared" si="91"/>
        <v>2</v>
      </c>
      <c r="E1783" s="119" t="s">
        <v>4038</v>
      </c>
      <c r="F1783" s="211"/>
      <c r="G1783" s="119" t="s">
        <v>292</v>
      </c>
      <c r="H1783" s="119"/>
      <c r="K1783" s="120"/>
      <c r="L1783" s="120" t="s">
        <v>32</v>
      </c>
      <c r="M1783" s="130" t="s">
        <v>78</v>
      </c>
      <c r="N1783" s="232"/>
      <c r="O1783" s="232"/>
      <c r="P1783" s="124">
        <f t="shared" si="92"/>
        <v>0</v>
      </c>
      <c r="Q1783" s="125"/>
      <c r="R1783" s="125"/>
      <c r="S1783" s="119"/>
      <c r="T1783" s="122"/>
      <c r="U1783" s="122"/>
      <c r="V1783" s="122"/>
      <c r="W1783" s="122"/>
      <c r="X1783" s="122"/>
      <c r="Y1783" s="127"/>
    </row>
    <row r="1784" spans="1:25">
      <c r="A1784" s="116">
        <v>1784</v>
      </c>
      <c r="B1784" s="166">
        <v>43864</v>
      </c>
      <c r="C1784" s="118">
        <f t="shared" si="91"/>
        <v>2</v>
      </c>
      <c r="D1784" s="120" t="s">
        <v>37</v>
      </c>
      <c r="E1784" s="119" t="s">
        <v>4039</v>
      </c>
      <c r="F1784" s="211"/>
      <c r="G1784" s="119" t="s">
        <v>292</v>
      </c>
      <c r="H1784" s="119"/>
      <c r="K1784" s="120"/>
      <c r="L1784" s="120" t="s">
        <v>32</v>
      </c>
      <c r="M1784" s="130" t="s">
        <v>33</v>
      </c>
      <c r="N1784" s="232"/>
      <c r="O1784" s="232"/>
      <c r="P1784" s="124">
        <f t="shared" si="92"/>
        <v>0</v>
      </c>
      <c r="Q1784" s="125"/>
      <c r="R1784" s="125"/>
      <c r="S1784" s="119"/>
      <c r="T1784" s="122"/>
      <c r="U1784" s="122"/>
      <c r="V1784" s="122"/>
      <c r="W1784" s="122"/>
      <c r="X1784" s="122"/>
      <c r="Y1784" s="127" t="s">
        <v>356</v>
      </c>
    </row>
    <row r="1785" spans="1:25">
      <c r="A1785" s="116">
        <v>1785</v>
      </c>
      <c r="B1785" s="166">
        <v>43864</v>
      </c>
      <c r="C1785" s="118">
        <f t="shared" si="91"/>
        <v>2</v>
      </c>
      <c r="D1785" s="119" t="s">
        <v>37</v>
      </c>
      <c r="E1785" s="119" t="s">
        <v>4040</v>
      </c>
      <c r="F1785" s="211"/>
      <c r="G1785" s="119" t="s">
        <v>381</v>
      </c>
      <c r="H1785" s="119"/>
      <c r="K1785" s="120"/>
      <c r="L1785" s="120" t="s">
        <v>32</v>
      </c>
      <c r="M1785" s="130" t="s">
        <v>33</v>
      </c>
      <c r="N1785" s="232">
        <v>43865</v>
      </c>
      <c r="O1785" s="232">
        <v>43878</v>
      </c>
      <c r="P1785" s="124">
        <f t="shared" si="92"/>
        <v>2</v>
      </c>
      <c r="Q1785" s="125"/>
      <c r="R1785" s="125">
        <f ca="1">TODAY()-O1785</f>
        <v>800</v>
      </c>
      <c r="S1785" s="119"/>
      <c r="T1785" s="122"/>
      <c r="U1785" s="122"/>
      <c r="V1785" s="122"/>
      <c r="W1785" s="122"/>
      <c r="X1785" s="122"/>
      <c r="Y1785" s="116" t="s">
        <v>356</v>
      </c>
    </row>
    <row r="1786" spans="1:25">
      <c r="A1786" s="116">
        <v>1786</v>
      </c>
      <c r="B1786" s="166">
        <v>43864</v>
      </c>
      <c r="C1786" s="118">
        <f t="shared" si="91"/>
        <v>2</v>
      </c>
      <c r="D1786" s="120" t="s">
        <v>37</v>
      </c>
      <c r="E1786" s="119" t="s">
        <v>4041</v>
      </c>
      <c r="F1786" s="211"/>
      <c r="G1786" s="119" t="s">
        <v>381</v>
      </c>
      <c r="H1786" s="119"/>
      <c r="K1786" s="120"/>
      <c r="L1786" s="120" t="s">
        <v>32</v>
      </c>
      <c r="M1786" s="120" t="s">
        <v>33</v>
      </c>
      <c r="N1786" s="232">
        <v>43865</v>
      </c>
      <c r="O1786" s="232"/>
      <c r="P1786" s="124">
        <f t="shared" si="92"/>
        <v>0</v>
      </c>
      <c r="Q1786" s="125"/>
      <c r="R1786" s="125"/>
      <c r="S1786" s="126" t="s">
        <v>44</v>
      </c>
      <c r="T1786" s="122"/>
      <c r="U1786" s="122"/>
      <c r="V1786" s="122"/>
      <c r="W1786" s="122"/>
      <c r="X1786" s="122"/>
      <c r="Y1786" s="127" t="s">
        <v>44</v>
      </c>
    </row>
    <row r="1787" spans="1:25">
      <c r="A1787" s="116">
        <v>1787</v>
      </c>
      <c r="B1787" s="166">
        <v>43864</v>
      </c>
      <c r="C1787" s="118">
        <f t="shared" si="91"/>
        <v>2</v>
      </c>
      <c r="D1787" s="120" t="s">
        <v>37</v>
      </c>
      <c r="E1787" s="119" t="s">
        <v>4042</v>
      </c>
      <c r="F1787" s="211"/>
      <c r="G1787" s="119" t="s">
        <v>381</v>
      </c>
      <c r="H1787" s="119"/>
      <c r="K1787" s="120"/>
      <c r="L1787" s="120" t="s">
        <v>32</v>
      </c>
      <c r="M1787" s="130" t="s">
        <v>33</v>
      </c>
      <c r="N1787" s="232">
        <v>43865</v>
      </c>
      <c r="O1787" s="232"/>
      <c r="P1787" s="124">
        <f t="shared" si="92"/>
        <v>0</v>
      </c>
      <c r="Q1787" s="125"/>
      <c r="R1787" s="125"/>
      <c r="S1787" s="126" t="s">
        <v>44</v>
      </c>
      <c r="T1787" s="122"/>
      <c r="U1787" s="122"/>
      <c r="V1787" s="122"/>
      <c r="W1787" s="122"/>
      <c r="X1787" s="122"/>
      <c r="Y1787" s="127" t="s">
        <v>44</v>
      </c>
    </row>
    <row r="1788" spans="1:25">
      <c r="A1788" s="116">
        <v>1788</v>
      </c>
      <c r="B1788" s="166">
        <v>43864</v>
      </c>
      <c r="C1788" s="118">
        <f t="shared" si="91"/>
        <v>2</v>
      </c>
      <c r="E1788" s="119" t="s">
        <v>4043</v>
      </c>
      <c r="F1788" s="211"/>
      <c r="G1788" s="119" t="s">
        <v>3055</v>
      </c>
      <c r="H1788" s="119"/>
      <c r="K1788" s="120"/>
      <c r="L1788" s="120" t="s">
        <v>32</v>
      </c>
      <c r="M1788" s="121" t="s">
        <v>78</v>
      </c>
      <c r="N1788" s="232"/>
      <c r="O1788" s="232"/>
      <c r="P1788" s="124">
        <f t="shared" si="92"/>
        <v>0</v>
      </c>
      <c r="Q1788" s="125"/>
      <c r="R1788" s="125"/>
      <c r="S1788" s="119"/>
      <c r="T1788" s="122"/>
      <c r="U1788" s="122"/>
      <c r="V1788" s="122"/>
      <c r="W1788" s="122"/>
      <c r="X1788" s="122"/>
      <c r="Y1788" s="127"/>
    </row>
    <row r="1789" spans="1:25">
      <c r="A1789" s="116">
        <v>1789</v>
      </c>
      <c r="B1789" s="166">
        <v>43864</v>
      </c>
      <c r="C1789" s="118">
        <f t="shared" si="91"/>
        <v>2</v>
      </c>
      <c r="D1789" s="119" t="s">
        <v>37</v>
      </c>
      <c r="E1789" s="119" t="s">
        <v>4044</v>
      </c>
      <c r="F1789" s="211"/>
      <c r="G1789" s="119" t="s">
        <v>3636</v>
      </c>
      <c r="H1789" s="119"/>
      <c r="K1789" s="120"/>
      <c r="L1789" s="120" t="s">
        <v>32</v>
      </c>
      <c r="M1789" s="121" t="s">
        <v>78</v>
      </c>
      <c r="N1789" s="232"/>
      <c r="O1789" s="232"/>
      <c r="P1789" s="124">
        <f t="shared" si="92"/>
        <v>0</v>
      </c>
      <c r="Q1789" s="125"/>
      <c r="R1789" s="125"/>
      <c r="S1789" s="119"/>
      <c r="T1789" s="122"/>
      <c r="U1789" s="122"/>
      <c r="V1789" s="122"/>
      <c r="W1789" s="122"/>
      <c r="X1789" s="122"/>
      <c r="Y1789" s="127" t="s">
        <v>356</v>
      </c>
    </row>
    <row r="1790" spans="1:25">
      <c r="A1790" s="116">
        <v>1790</v>
      </c>
      <c r="B1790" s="166">
        <v>43864</v>
      </c>
      <c r="C1790" s="118">
        <f t="shared" si="91"/>
        <v>2</v>
      </c>
      <c r="D1790" s="119" t="s">
        <v>37</v>
      </c>
      <c r="E1790" s="119" t="s">
        <v>4045</v>
      </c>
      <c r="F1790" s="211"/>
      <c r="G1790" s="119" t="s">
        <v>381</v>
      </c>
      <c r="H1790" s="119"/>
      <c r="K1790" s="120"/>
      <c r="L1790" s="120" t="s">
        <v>32</v>
      </c>
      <c r="M1790" s="130" t="s">
        <v>78</v>
      </c>
      <c r="N1790" s="232"/>
      <c r="O1790" s="232"/>
      <c r="P1790" s="124">
        <f t="shared" si="92"/>
        <v>0</v>
      </c>
      <c r="Q1790" s="125"/>
      <c r="R1790" s="125"/>
      <c r="S1790" s="119"/>
      <c r="T1790" s="122"/>
      <c r="U1790" s="122"/>
      <c r="V1790" s="122"/>
      <c r="W1790" s="122"/>
      <c r="X1790" s="122"/>
      <c r="Y1790" s="127" t="s">
        <v>356</v>
      </c>
    </row>
    <row r="1791" spans="1:25">
      <c r="A1791" s="116">
        <v>1791</v>
      </c>
      <c r="B1791" s="166">
        <v>43864</v>
      </c>
      <c r="C1791" s="118">
        <f t="shared" si="91"/>
        <v>2</v>
      </c>
      <c r="D1791" s="119" t="s">
        <v>37</v>
      </c>
      <c r="E1791" s="119" t="s">
        <v>4046</v>
      </c>
      <c r="F1791" s="211"/>
      <c r="G1791" s="119" t="s">
        <v>381</v>
      </c>
      <c r="H1791" s="119"/>
      <c r="K1791" s="120"/>
      <c r="L1791" s="120" t="s">
        <v>32</v>
      </c>
      <c r="M1791" s="130" t="s">
        <v>78</v>
      </c>
      <c r="N1791" s="232"/>
      <c r="O1791" s="232"/>
      <c r="P1791" s="124">
        <f t="shared" si="92"/>
        <v>0</v>
      </c>
      <c r="Q1791" s="125"/>
      <c r="R1791" s="125"/>
      <c r="S1791" s="119"/>
      <c r="T1791" s="122"/>
      <c r="U1791" s="122"/>
      <c r="V1791" s="122"/>
      <c r="W1791" s="122"/>
      <c r="X1791" s="122"/>
      <c r="Y1791" s="127" t="s">
        <v>356</v>
      </c>
    </row>
    <row r="1792" spans="1:25">
      <c r="A1792" s="116">
        <v>1792</v>
      </c>
      <c r="B1792" s="166">
        <v>43864</v>
      </c>
      <c r="C1792" s="118">
        <f t="shared" ref="C1792:C1855" si="93">IF(B1792&lt;&gt;0,MONTH(B1792),0)</f>
        <v>2</v>
      </c>
      <c r="D1792" s="120" t="s">
        <v>37</v>
      </c>
      <c r="E1792" s="119" t="s">
        <v>4047</v>
      </c>
      <c r="F1792" s="211"/>
      <c r="G1792" s="119" t="s">
        <v>292</v>
      </c>
      <c r="H1792" s="119"/>
      <c r="K1792" s="120"/>
      <c r="L1792" s="120" t="s">
        <v>32</v>
      </c>
      <c r="M1792" s="130" t="s">
        <v>33</v>
      </c>
      <c r="N1792" s="232">
        <v>43865</v>
      </c>
      <c r="O1792" s="232">
        <v>44028</v>
      </c>
      <c r="P1792" s="124">
        <f t="shared" si="92"/>
        <v>7</v>
      </c>
      <c r="Q1792" s="125">
        <v>1</v>
      </c>
      <c r="R1792" s="125">
        <f ca="1">TODAY()-O1792</f>
        <v>650</v>
      </c>
      <c r="S1792" s="119" t="s">
        <v>92</v>
      </c>
      <c r="T1792" s="122">
        <v>44029</v>
      </c>
      <c r="U1792" s="122"/>
      <c r="V1792" s="122"/>
      <c r="W1792" s="122"/>
      <c r="X1792" s="122"/>
      <c r="Y1792" s="127"/>
    </row>
    <row r="1793" spans="1:25">
      <c r="A1793" s="116">
        <v>1793</v>
      </c>
      <c r="B1793" s="166">
        <v>43864</v>
      </c>
      <c r="C1793" s="118">
        <f t="shared" si="93"/>
        <v>2</v>
      </c>
      <c r="E1793" s="119" t="s">
        <v>4048</v>
      </c>
      <c r="F1793" s="211"/>
      <c r="G1793" s="119" t="s">
        <v>292</v>
      </c>
      <c r="H1793" s="119"/>
      <c r="K1793" s="120"/>
      <c r="L1793" s="120" t="s">
        <v>32</v>
      </c>
      <c r="M1793" s="130" t="s">
        <v>78</v>
      </c>
      <c r="N1793" s="232"/>
      <c r="O1793" s="232"/>
      <c r="P1793" s="124">
        <f t="shared" si="92"/>
        <v>0</v>
      </c>
      <c r="Q1793" s="125"/>
      <c r="R1793" s="125"/>
      <c r="S1793" s="119"/>
      <c r="T1793" s="122"/>
      <c r="U1793" s="122"/>
      <c r="V1793" s="122"/>
      <c r="W1793" s="122"/>
      <c r="X1793" s="122"/>
      <c r="Y1793" s="127"/>
    </row>
    <row r="1794" spans="1:25">
      <c r="A1794" s="116">
        <v>1794</v>
      </c>
      <c r="B1794" s="166">
        <v>43864</v>
      </c>
      <c r="C1794" s="118">
        <f t="shared" si="93"/>
        <v>2</v>
      </c>
      <c r="D1794" s="120" t="s">
        <v>37</v>
      </c>
      <c r="E1794" s="119" t="s">
        <v>4049</v>
      </c>
      <c r="F1794" s="211"/>
      <c r="G1794" s="119" t="s">
        <v>292</v>
      </c>
      <c r="H1794" s="119"/>
      <c r="K1794" s="120"/>
      <c r="L1794" s="120" t="s">
        <v>32</v>
      </c>
      <c r="M1794" s="130" t="s">
        <v>33</v>
      </c>
      <c r="N1794" s="232">
        <v>43865</v>
      </c>
      <c r="O1794" s="232" t="s">
        <v>4050</v>
      </c>
      <c r="P1794" s="124" t="e">
        <f t="shared" si="92"/>
        <v>#VALUE!</v>
      </c>
      <c r="Q1794" s="125">
        <v>1</v>
      </c>
      <c r="R1794" s="125"/>
      <c r="S1794" s="119"/>
      <c r="T1794" s="122"/>
      <c r="U1794" s="122"/>
      <c r="V1794" s="122"/>
      <c r="W1794" s="122"/>
      <c r="X1794" s="122"/>
      <c r="Y1794" s="127" t="s">
        <v>356</v>
      </c>
    </row>
    <row r="1795" spans="1:25">
      <c r="A1795" s="116">
        <v>1795</v>
      </c>
      <c r="B1795" s="166">
        <v>43864</v>
      </c>
      <c r="C1795" s="118">
        <f t="shared" si="93"/>
        <v>2</v>
      </c>
      <c r="E1795" s="119" t="s">
        <v>4051</v>
      </c>
      <c r="F1795" s="211"/>
      <c r="G1795" s="119" t="s">
        <v>3453</v>
      </c>
      <c r="H1795" s="119"/>
      <c r="K1795" s="120"/>
      <c r="L1795" s="120" t="s">
        <v>32</v>
      </c>
      <c r="M1795" s="121" t="s">
        <v>78</v>
      </c>
      <c r="N1795" s="232"/>
      <c r="O1795" s="232"/>
      <c r="P1795" s="124">
        <f t="shared" si="92"/>
        <v>0</v>
      </c>
      <c r="Q1795" s="125"/>
      <c r="R1795" s="125"/>
      <c r="S1795" s="119"/>
      <c r="T1795" s="122"/>
      <c r="U1795" s="122"/>
      <c r="V1795" s="122"/>
      <c r="W1795" s="122"/>
      <c r="X1795" s="122"/>
      <c r="Y1795" s="127"/>
    </row>
    <row r="1796" spans="1:25">
      <c r="A1796" s="116">
        <v>1796</v>
      </c>
      <c r="B1796" s="166">
        <v>43864</v>
      </c>
      <c r="C1796" s="118">
        <f t="shared" si="93"/>
        <v>2</v>
      </c>
      <c r="E1796" s="119" t="s">
        <v>4052</v>
      </c>
      <c r="F1796" s="211"/>
      <c r="G1796" s="119" t="s">
        <v>4053</v>
      </c>
      <c r="H1796" s="119"/>
      <c r="K1796" s="120"/>
      <c r="L1796" s="120" t="s">
        <v>32</v>
      </c>
      <c r="M1796" s="121" t="s">
        <v>78</v>
      </c>
      <c r="N1796" s="232"/>
      <c r="O1796" s="232"/>
      <c r="P1796" s="124">
        <f t="shared" si="92"/>
        <v>0</v>
      </c>
      <c r="Q1796" s="125"/>
      <c r="R1796" s="125"/>
      <c r="S1796" s="119"/>
      <c r="T1796" s="122"/>
      <c r="U1796" s="122"/>
      <c r="V1796" s="122"/>
      <c r="W1796" s="122"/>
      <c r="X1796" s="122"/>
      <c r="Y1796" s="127"/>
    </row>
    <row r="1797" spans="1:25">
      <c r="A1797" s="116">
        <v>1797</v>
      </c>
      <c r="B1797" s="166">
        <v>43864</v>
      </c>
      <c r="C1797" s="118">
        <f t="shared" si="93"/>
        <v>2</v>
      </c>
      <c r="E1797" s="119" t="s">
        <v>4054</v>
      </c>
      <c r="F1797" s="211"/>
      <c r="G1797" s="119" t="s">
        <v>2800</v>
      </c>
      <c r="H1797" s="119"/>
      <c r="K1797" s="120"/>
      <c r="L1797" s="120" t="s">
        <v>32</v>
      </c>
      <c r="M1797" s="121" t="s">
        <v>78</v>
      </c>
      <c r="N1797" s="232"/>
      <c r="O1797" s="232"/>
      <c r="P1797" s="124">
        <f t="shared" si="92"/>
        <v>0</v>
      </c>
      <c r="Q1797" s="125"/>
      <c r="R1797" s="125"/>
      <c r="S1797" s="119"/>
      <c r="T1797" s="122"/>
      <c r="U1797" s="122"/>
      <c r="V1797" s="122"/>
      <c r="W1797" s="122"/>
      <c r="X1797" s="122"/>
      <c r="Y1797" s="127"/>
    </row>
    <row r="1798" spans="1:25">
      <c r="A1798" s="116">
        <v>1798</v>
      </c>
      <c r="B1798" s="166">
        <v>43864</v>
      </c>
      <c r="C1798" s="118">
        <f t="shared" si="93"/>
        <v>2</v>
      </c>
      <c r="E1798" s="119" t="s">
        <v>4055</v>
      </c>
      <c r="F1798" s="211"/>
      <c r="G1798" s="119" t="s">
        <v>292</v>
      </c>
      <c r="H1798" s="119"/>
      <c r="K1798" s="120"/>
      <c r="L1798" s="120" t="s">
        <v>32</v>
      </c>
      <c r="M1798" s="130" t="s">
        <v>78</v>
      </c>
      <c r="N1798" s="232"/>
      <c r="O1798" s="232"/>
      <c r="P1798" s="124">
        <f t="shared" si="92"/>
        <v>0</v>
      </c>
      <c r="Q1798" s="125"/>
      <c r="R1798" s="125"/>
      <c r="S1798" s="119"/>
      <c r="T1798" s="122"/>
      <c r="U1798" s="122"/>
      <c r="V1798" s="122"/>
      <c r="W1798" s="122"/>
      <c r="X1798" s="122"/>
      <c r="Y1798" s="127"/>
    </row>
    <row r="1799" spans="1:25">
      <c r="A1799" s="116">
        <v>1799</v>
      </c>
      <c r="B1799" s="166">
        <v>43864</v>
      </c>
      <c r="C1799" s="118">
        <f t="shared" si="93"/>
        <v>2</v>
      </c>
      <c r="E1799" s="119" t="s">
        <v>4056</v>
      </c>
      <c r="F1799" s="211"/>
      <c r="G1799" s="119" t="s">
        <v>3453</v>
      </c>
      <c r="H1799" s="119"/>
      <c r="K1799" s="120"/>
      <c r="L1799" s="120" t="s">
        <v>32</v>
      </c>
      <c r="M1799" s="121" t="s">
        <v>78</v>
      </c>
      <c r="N1799" s="232"/>
      <c r="O1799" s="232"/>
      <c r="P1799" s="124">
        <f t="shared" si="92"/>
        <v>0</v>
      </c>
      <c r="Q1799" s="125"/>
      <c r="R1799" s="125"/>
      <c r="S1799" s="119"/>
      <c r="T1799" s="122"/>
      <c r="U1799" s="122"/>
      <c r="V1799" s="122"/>
      <c r="W1799" s="122"/>
      <c r="X1799" s="122"/>
      <c r="Y1799" s="127"/>
    </row>
    <row r="1800" spans="1:25">
      <c r="A1800" s="116">
        <v>1800</v>
      </c>
      <c r="B1800" s="166">
        <v>43864</v>
      </c>
      <c r="C1800" s="118">
        <f t="shared" si="93"/>
        <v>2</v>
      </c>
      <c r="E1800" s="119" t="s">
        <v>4057</v>
      </c>
      <c r="F1800" s="211"/>
      <c r="G1800" s="119" t="s">
        <v>4058</v>
      </c>
      <c r="H1800" s="119"/>
      <c r="K1800" s="120"/>
      <c r="L1800" s="120" t="s">
        <v>32</v>
      </c>
      <c r="M1800" s="121" t="s">
        <v>78</v>
      </c>
      <c r="N1800" s="232"/>
      <c r="O1800" s="232"/>
      <c r="P1800" s="124">
        <f t="shared" si="92"/>
        <v>0</v>
      </c>
      <c r="Q1800" s="125"/>
      <c r="R1800" s="125"/>
      <c r="S1800" s="119"/>
      <c r="T1800" s="122"/>
      <c r="U1800" s="122"/>
      <c r="V1800" s="122"/>
      <c r="W1800" s="122"/>
      <c r="X1800" s="122"/>
      <c r="Y1800" s="127"/>
    </row>
    <row r="1801" spans="1:25">
      <c r="A1801" s="116">
        <v>1801</v>
      </c>
      <c r="B1801" s="166">
        <v>43864</v>
      </c>
      <c r="C1801" s="118">
        <f t="shared" si="93"/>
        <v>2</v>
      </c>
      <c r="E1801" s="119" t="s">
        <v>4059</v>
      </c>
      <c r="F1801" s="211"/>
      <c r="G1801" s="119" t="s">
        <v>4060</v>
      </c>
      <c r="H1801" s="119"/>
      <c r="K1801" s="120"/>
      <c r="L1801" s="120" t="s">
        <v>32</v>
      </c>
      <c r="M1801" s="121" t="s">
        <v>78</v>
      </c>
      <c r="N1801" s="232"/>
      <c r="O1801" s="232"/>
      <c r="P1801" s="124">
        <f t="shared" si="92"/>
        <v>0</v>
      </c>
      <c r="Q1801" s="125"/>
      <c r="R1801" s="125"/>
      <c r="S1801" s="119"/>
      <c r="T1801" s="122"/>
      <c r="U1801" s="122"/>
      <c r="V1801" s="122"/>
      <c r="W1801" s="122"/>
      <c r="X1801" s="122"/>
      <c r="Y1801" s="127"/>
    </row>
    <row r="1802" spans="1:25">
      <c r="A1802" s="116">
        <v>1802</v>
      </c>
      <c r="B1802" s="166">
        <v>43864</v>
      </c>
      <c r="C1802" s="118">
        <f t="shared" si="93"/>
        <v>2</v>
      </c>
      <c r="E1802" s="119" t="s">
        <v>4061</v>
      </c>
      <c r="F1802" s="211"/>
      <c r="G1802" s="119" t="s">
        <v>2800</v>
      </c>
      <c r="H1802" s="119"/>
      <c r="K1802" s="120"/>
      <c r="L1802" s="120" t="s">
        <v>32</v>
      </c>
      <c r="M1802" s="121" t="s">
        <v>78</v>
      </c>
      <c r="N1802" s="232"/>
      <c r="O1802" s="232"/>
      <c r="P1802" s="124">
        <f t="shared" si="92"/>
        <v>0</v>
      </c>
      <c r="Q1802" s="125"/>
      <c r="R1802" s="125"/>
      <c r="S1802" s="119"/>
      <c r="T1802" s="122"/>
      <c r="U1802" s="122"/>
      <c r="V1802" s="122"/>
      <c r="W1802" s="122"/>
      <c r="X1802" s="122"/>
      <c r="Y1802" s="127"/>
    </row>
    <row r="1803" spans="1:25">
      <c r="A1803" s="116">
        <v>1803</v>
      </c>
      <c r="B1803" s="166">
        <v>43864</v>
      </c>
      <c r="C1803" s="118">
        <f t="shared" si="93"/>
        <v>2</v>
      </c>
      <c r="E1803" s="119" t="s">
        <v>4062</v>
      </c>
      <c r="F1803" s="211"/>
      <c r="G1803" s="119" t="s">
        <v>4058</v>
      </c>
      <c r="H1803" s="119"/>
      <c r="K1803" s="120"/>
      <c r="L1803" s="120" t="s">
        <v>32</v>
      </c>
      <c r="M1803" s="121" t="s">
        <v>78</v>
      </c>
      <c r="N1803" s="232"/>
      <c r="O1803" s="232"/>
      <c r="P1803" s="124">
        <f t="shared" si="92"/>
        <v>0</v>
      </c>
      <c r="Q1803" s="125"/>
      <c r="R1803" s="125"/>
      <c r="S1803" s="119"/>
      <c r="T1803" s="122"/>
      <c r="U1803" s="122"/>
      <c r="V1803" s="122"/>
      <c r="W1803" s="122"/>
      <c r="X1803" s="122"/>
      <c r="Y1803" s="127"/>
    </row>
    <row r="1804" spans="1:25">
      <c r="A1804" s="116">
        <v>1804</v>
      </c>
      <c r="B1804" s="166">
        <v>43864</v>
      </c>
      <c r="C1804" s="118">
        <f t="shared" si="93"/>
        <v>2</v>
      </c>
      <c r="D1804" s="119" t="s">
        <v>37</v>
      </c>
      <c r="E1804" s="119" t="s">
        <v>4063</v>
      </c>
      <c r="F1804" s="211"/>
      <c r="G1804" s="119" t="s">
        <v>2820</v>
      </c>
      <c r="H1804" s="119"/>
      <c r="K1804" s="120"/>
      <c r="L1804" s="120" t="s">
        <v>32</v>
      </c>
      <c r="M1804" s="121" t="s">
        <v>78</v>
      </c>
      <c r="N1804" s="157"/>
      <c r="O1804" s="232"/>
      <c r="P1804" s="124">
        <f t="shared" si="92"/>
        <v>0</v>
      </c>
      <c r="Q1804" s="125"/>
      <c r="R1804" s="125"/>
      <c r="S1804" s="119"/>
      <c r="T1804" s="122"/>
      <c r="U1804" s="122"/>
      <c r="V1804" s="122"/>
      <c r="W1804" s="122"/>
      <c r="X1804" s="122"/>
      <c r="Y1804" s="127" t="s">
        <v>356</v>
      </c>
    </row>
    <row r="1805" spans="1:25">
      <c r="A1805" s="116">
        <v>1805</v>
      </c>
      <c r="B1805" s="166">
        <v>43864</v>
      </c>
      <c r="C1805" s="118">
        <f t="shared" si="93"/>
        <v>2</v>
      </c>
      <c r="D1805" s="119" t="s">
        <v>37</v>
      </c>
      <c r="E1805" s="119" t="s">
        <v>4064</v>
      </c>
      <c r="F1805" s="211" t="s">
        <v>4065</v>
      </c>
      <c r="G1805" s="119" t="s">
        <v>4066</v>
      </c>
      <c r="H1805" s="119" t="s">
        <v>101</v>
      </c>
      <c r="I1805" s="119" t="s">
        <v>63</v>
      </c>
      <c r="J1805" s="121" t="s">
        <v>63</v>
      </c>
      <c r="K1805" s="120" t="s">
        <v>65</v>
      </c>
      <c r="L1805" s="120" t="s">
        <v>4067</v>
      </c>
      <c r="M1805" s="121" t="s">
        <v>78</v>
      </c>
      <c r="N1805" s="232"/>
      <c r="O1805" s="232"/>
      <c r="P1805" s="124">
        <f t="shared" si="92"/>
        <v>0</v>
      </c>
      <c r="Q1805" s="125"/>
      <c r="R1805" s="125"/>
      <c r="S1805" s="119"/>
      <c r="T1805" s="122"/>
      <c r="U1805" s="122"/>
      <c r="V1805" s="122"/>
      <c r="W1805" s="122"/>
      <c r="X1805" s="122"/>
      <c r="Y1805" s="127" t="s">
        <v>356</v>
      </c>
    </row>
    <row r="1806" spans="1:25" ht="14.4">
      <c r="A1806" s="116">
        <v>1806</v>
      </c>
      <c r="B1806" s="166">
        <v>43864</v>
      </c>
      <c r="C1806" s="118">
        <f t="shared" si="93"/>
        <v>2</v>
      </c>
      <c r="E1806" s="119" t="s">
        <v>4068</v>
      </c>
      <c r="F1806" s="211"/>
      <c r="G1806" t="s">
        <v>4069</v>
      </c>
      <c r="H1806" s="119"/>
      <c r="K1806" s="120"/>
      <c r="L1806" s="120" t="s">
        <v>32</v>
      </c>
      <c r="M1806" s="121" t="s">
        <v>78</v>
      </c>
      <c r="N1806" s="157"/>
      <c r="O1806" s="157"/>
      <c r="P1806" s="124">
        <f t="shared" si="92"/>
        <v>0</v>
      </c>
      <c r="Q1806" s="124"/>
      <c r="R1806" s="125"/>
      <c r="S1806" s="119"/>
      <c r="T1806" s="122"/>
      <c r="U1806" s="122"/>
      <c r="V1806" s="122"/>
      <c r="W1806" s="122"/>
      <c r="X1806" s="122"/>
      <c r="Y1806" s="127"/>
    </row>
    <row r="1807" spans="1:25">
      <c r="A1807" s="116">
        <v>1807</v>
      </c>
      <c r="B1807" s="166">
        <v>43864</v>
      </c>
      <c r="C1807" s="118">
        <f t="shared" si="93"/>
        <v>2</v>
      </c>
      <c r="E1807" s="119" t="s">
        <v>4070</v>
      </c>
      <c r="F1807" s="211"/>
      <c r="G1807" s="119" t="s">
        <v>4058</v>
      </c>
      <c r="H1807" s="119"/>
      <c r="K1807" s="120"/>
      <c r="L1807" s="120" t="s">
        <v>32</v>
      </c>
      <c r="M1807" s="121" t="s">
        <v>78</v>
      </c>
      <c r="N1807" s="232"/>
      <c r="O1807" s="232"/>
      <c r="P1807" s="124">
        <f t="shared" si="92"/>
        <v>0</v>
      </c>
      <c r="Q1807" s="125"/>
      <c r="R1807" s="125"/>
      <c r="S1807" s="119"/>
      <c r="T1807" s="122"/>
      <c r="U1807" s="122"/>
      <c r="V1807" s="122"/>
      <c r="W1807" s="122"/>
      <c r="X1807" s="122"/>
      <c r="Y1807" s="127"/>
    </row>
    <row r="1808" spans="1:25">
      <c r="A1808" s="116">
        <v>1808</v>
      </c>
      <c r="B1808" s="166">
        <v>43864</v>
      </c>
      <c r="C1808" s="118">
        <f t="shared" si="93"/>
        <v>2</v>
      </c>
      <c r="E1808" s="119" t="s">
        <v>4071</v>
      </c>
      <c r="F1808" s="211"/>
      <c r="G1808" s="119" t="s">
        <v>4072</v>
      </c>
      <c r="H1808" s="119"/>
      <c r="K1808" s="120"/>
      <c r="L1808" s="120" t="s">
        <v>32</v>
      </c>
      <c r="M1808" s="121" t="s">
        <v>78</v>
      </c>
      <c r="N1808" s="232"/>
      <c r="O1808" s="232"/>
      <c r="P1808" s="124">
        <f t="shared" si="92"/>
        <v>0</v>
      </c>
      <c r="Q1808" s="125"/>
      <c r="R1808" s="125"/>
      <c r="S1808" s="119"/>
      <c r="T1808" s="122"/>
      <c r="U1808" s="122"/>
      <c r="V1808" s="122"/>
      <c r="W1808" s="122"/>
      <c r="X1808" s="122"/>
      <c r="Y1808" s="127"/>
    </row>
    <row r="1809" spans="1:25">
      <c r="A1809" s="116">
        <v>1809</v>
      </c>
      <c r="B1809" s="166">
        <v>43864</v>
      </c>
      <c r="C1809" s="118">
        <f t="shared" si="93"/>
        <v>2</v>
      </c>
      <c r="E1809" s="119" t="s">
        <v>4073</v>
      </c>
      <c r="F1809" s="211"/>
      <c r="G1809" s="119" t="s">
        <v>4074</v>
      </c>
      <c r="H1809" s="119"/>
      <c r="K1809" s="120"/>
      <c r="L1809" s="120" t="s">
        <v>32</v>
      </c>
      <c r="M1809" s="121" t="s">
        <v>78</v>
      </c>
      <c r="N1809" s="232"/>
      <c r="O1809" s="232"/>
      <c r="P1809" s="124">
        <f t="shared" si="92"/>
        <v>0</v>
      </c>
      <c r="Q1809" s="125"/>
      <c r="R1809" s="125"/>
      <c r="S1809" s="119"/>
      <c r="T1809" s="122"/>
      <c r="U1809" s="122"/>
      <c r="V1809" s="122"/>
      <c r="W1809" s="122"/>
      <c r="X1809" s="122"/>
      <c r="Y1809" s="127"/>
    </row>
    <row r="1810" spans="1:25">
      <c r="A1810" s="116">
        <v>1810</v>
      </c>
      <c r="B1810" s="166">
        <v>43864</v>
      </c>
      <c r="C1810" s="118">
        <f t="shared" si="93"/>
        <v>2</v>
      </c>
      <c r="E1810" s="119" t="s">
        <v>4075</v>
      </c>
      <c r="F1810" s="211"/>
      <c r="G1810" s="119" t="s">
        <v>292</v>
      </c>
      <c r="H1810" s="119"/>
      <c r="K1810" s="120"/>
      <c r="L1810" s="120" t="s">
        <v>32</v>
      </c>
      <c r="M1810" s="130" t="s">
        <v>78</v>
      </c>
      <c r="N1810" s="232"/>
      <c r="O1810" s="232"/>
      <c r="P1810" s="124">
        <f t="shared" ref="P1810:P1873" si="94">IF(O1810&lt;&gt;0,MONTH(O1810),0)</f>
        <v>0</v>
      </c>
      <c r="Q1810" s="125"/>
      <c r="R1810" s="125"/>
      <c r="S1810" s="119"/>
      <c r="T1810" s="122"/>
      <c r="U1810" s="122"/>
      <c r="V1810" s="122"/>
      <c r="W1810" s="122"/>
      <c r="X1810" s="122"/>
      <c r="Y1810" s="127"/>
    </row>
    <row r="1811" spans="1:25">
      <c r="A1811" s="116">
        <v>1811</v>
      </c>
      <c r="B1811" s="166">
        <v>43864</v>
      </c>
      <c r="C1811" s="118">
        <f t="shared" si="93"/>
        <v>2</v>
      </c>
      <c r="E1811" s="119" t="s">
        <v>4076</v>
      </c>
      <c r="F1811" s="211"/>
      <c r="G1811" s="119" t="s">
        <v>292</v>
      </c>
      <c r="H1811" s="119"/>
      <c r="K1811" s="120"/>
      <c r="L1811" s="120" t="s">
        <v>32</v>
      </c>
      <c r="M1811" s="130" t="s">
        <v>78</v>
      </c>
      <c r="N1811" s="232"/>
      <c r="O1811" s="232"/>
      <c r="P1811" s="124">
        <f t="shared" si="94"/>
        <v>0</v>
      </c>
      <c r="Q1811" s="125"/>
      <c r="R1811" s="125"/>
      <c r="S1811" s="119"/>
      <c r="T1811" s="122"/>
      <c r="U1811" s="122"/>
      <c r="V1811" s="122"/>
      <c r="W1811" s="122"/>
      <c r="X1811" s="122"/>
      <c r="Y1811" s="127"/>
    </row>
    <row r="1812" spans="1:25">
      <c r="A1812" s="116">
        <v>1812</v>
      </c>
      <c r="B1812" s="166">
        <v>43864</v>
      </c>
      <c r="C1812" s="118">
        <f t="shared" si="93"/>
        <v>2</v>
      </c>
      <c r="D1812" s="120" t="s">
        <v>37</v>
      </c>
      <c r="E1812" s="119" t="s">
        <v>4077</v>
      </c>
      <c r="F1812" s="211" t="s">
        <v>4078</v>
      </c>
      <c r="G1812" s="119" t="s">
        <v>292</v>
      </c>
      <c r="H1812" s="119"/>
      <c r="K1812" s="120"/>
      <c r="L1812" s="120" t="s">
        <v>32</v>
      </c>
      <c r="M1812" s="130" t="s">
        <v>33</v>
      </c>
      <c r="N1812" s="232">
        <v>43864</v>
      </c>
      <c r="O1812" s="232" t="s">
        <v>4079</v>
      </c>
      <c r="P1812" s="124" t="e">
        <f t="shared" si="94"/>
        <v>#VALUE!</v>
      </c>
      <c r="Q1812" s="125">
        <v>1</v>
      </c>
      <c r="R1812" s="125"/>
      <c r="S1812" s="119" t="s">
        <v>237</v>
      </c>
      <c r="T1812" s="122">
        <v>44031</v>
      </c>
      <c r="U1812" s="122"/>
      <c r="V1812" s="122"/>
      <c r="W1812" s="122"/>
      <c r="X1812" s="122"/>
      <c r="Y1812" s="127"/>
    </row>
    <row r="1813" spans="1:25">
      <c r="A1813" s="116">
        <v>1813</v>
      </c>
      <c r="B1813" s="166">
        <v>43864</v>
      </c>
      <c r="C1813" s="118">
        <f t="shared" si="93"/>
        <v>2</v>
      </c>
      <c r="E1813" s="119" t="s">
        <v>4080</v>
      </c>
      <c r="F1813" s="211"/>
      <c r="G1813" s="119" t="s">
        <v>292</v>
      </c>
      <c r="H1813" s="119"/>
      <c r="K1813" s="120"/>
      <c r="L1813" s="120" t="s">
        <v>32</v>
      </c>
      <c r="M1813" s="130" t="s">
        <v>78</v>
      </c>
      <c r="N1813" s="232"/>
      <c r="O1813" s="232"/>
      <c r="P1813" s="124">
        <f t="shared" si="94"/>
        <v>0</v>
      </c>
      <c r="Q1813" s="125"/>
      <c r="R1813" s="125"/>
      <c r="S1813" s="119"/>
      <c r="T1813" s="122"/>
      <c r="U1813" s="122"/>
      <c r="V1813" s="122"/>
      <c r="W1813" s="122"/>
      <c r="X1813" s="122"/>
      <c r="Y1813" s="127"/>
    </row>
    <row r="1814" spans="1:25">
      <c r="A1814" s="116">
        <v>1814</v>
      </c>
      <c r="B1814" s="166">
        <v>43864</v>
      </c>
      <c r="C1814" s="118">
        <f t="shared" si="93"/>
        <v>2</v>
      </c>
      <c r="E1814" s="119" t="s">
        <v>4081</v>
      </c>
      <c r="F1814" s="211"/>
      <c r="G1814" s="119" t="s">
        <v>292</v>
      </c>
      <c r="H1814" s="119"/>
      <c r="K1814" s="120"/>
      <c r="L1814" s="120" t="s">
        <v>32</v>
      </c>
      <c r="M1814" s="130" t="s">
        <v>78</v>
      </c>
      <c r="N1814" s="232"/>
      <c r="O1814" s="232"/>
      <c r="P1814" s="124">
        <f t="shared" si="94"/>
        <v>0</v>
      </c>
      <c r="Q1814" s="125"/>
      <c r="R1814" s="125"/>
      <c r="S1814" s="119"/>
      <c r="T1814" s="122"/>
      <c r="U1814" s="122"/>
      <c r="V1814" s="122"/>
      <c r="W1814" s="122"/>
      <c r="X1814" s="122"/>
      <c r="Y1814" s="127"/>
    </row>
    <row r="1815" spans="1:25">
      <c r="A1815" s="116">
        <v>1815</v>
      </c>
      <c r="B1815" s="166">
        <v>43864</v>
      </c>
      <c r="C1815" s="118">
        <f t="shared" si="93"/>
        <v>2</v>
      </c>
      <c r="D1815" s="119" t="s">
        <v>37</v>
      </c>
      <c r="E1815" s="119" t="s">
        <v>4082</v>
      </c>
      <c r="F1815" s="211"/>
      <c r="G1815" s="119" t="s">
        <v>292</v>
      </c>
      <c r="H1815" s="119"/>
      <c r="K1815" s="120"/>
      <c r="L1815" s="120" t="s">
        <v>32</v>
      </c>
      <c r="M1815" s="120" t="s">
        <v>33</v>
      </c>
      <c r="N1815" s="232">
        <v>43864</v>
      </c>
      <c r="O1815" s="232">
        <v>44028</v>
      </c>
      <c r="P1815" s="124">
        <f t="shared" si="94"/>
        <v>7</v>
      </c>
      <c r="Q1815" s="125">
        <v>1</v>
      </c>
      <c r="R1815" s="125">
        <f ca="1">TODAY()-O1815</f>
        <v>650</v>
      </c>
      <c r="S1815" s="119"/>
      <c r="T1815" s="122"/>
      <c r="U1815" s="122"/>
      <c r="V1815" s="122"/>
      <c r="W1815" s="122"/>
      <c r="X1815" s="122"/>
      <c r="Y1815" s="116" t="s">
        <v>356</v>
      </c>
    </row>
    <row r="1816" spans="1:25">
      <c r="A1816" s="116">
        <v>1816</v>
      </c>
      <c r="B1816" s="166">
        <v>43864</v>
      </c>
      <c r="C1816" s="118">
        <f t="shared" si="93"/>
        <v>2</v>
      </c>
      <c r="D1816" s="119" t="s">
        <v>37</v>
      </c>
      <c r="E1816" s="119" t="s">
        <v>4083</v>
      </c>
      <c r="F1816" s="211"/>
      <c r="G1816" s="119" t="s">
        <v>292</v>
      </c>
      <c r="H1816" s="119"/>
      <c r="K1816" s="120"/>
      <c r="L1816" s="120" t="s">
        <v>32</v>
      </c>
      <c r="M1816" s="130" t="s">
        <v>33</v>
      </c>
      <c r="N1816" s="232">
        <v>43864</v>
      </c>
      <c r="O1816" s="232">
        <v>44028</v>
      </c>
      <c r="P1816" s="124">
        <f t="shared" si="94"/>
        <v>7</v>
      </c>
      <c r="Q1816" s="125">
        <v>1</v>
      </c>
      <c r="R1816" s="125">
        <f ca="1">TODAY()-O1816</f>
        <v>650</v>
      </c>
      <c r="S1816" s="119"/>
      <c r="T1816" s="122"/>
      <c r="U1816" s="122"/>
      <c r="V1816" s="122"/>
      <c r="W1816" s="122"/>
      <c r="X1816" s="122"/>
      <c r="Y1816" s="116" t="s">
        <v>356</v>
      </c>
    </row>
    <row r="1817" spans="1:25">
      <c r="A1817" s="116">
        <v>1817</v>
      </c>
      <c r="B1817" s="166">
        <v>43869</v>
      </c>
      <c r="C1817" s="118">
        <f t="shared" si="93"/>
        <v>2</v>
      </c>
      <c r="D1817" s="119" t="s">
        <v>37</v>
      </c>
      <c r="E1817" s="119" t="s">
        <v>4084</v>
      </c>
      <c r="F1817" s="211"/>
      <c r="G1817" s="119" t="s">
        <v>214</v>
      </c>
      <c r="H1817" s="119"/>
      <c r="K1817" s="120"/>
      <c r="L1817" s="120" t="s">
        <v>32</v>
      </c>
      <c r="M1817" s="121" t="s">
        <v>78</v>
      </c>
      <c r="N1817" s="232"/>
      <c r="O1817" s="232"/>
      <c r="P1817" s="124">
        <f t="shared" si="94"/>
        <v>0</v>
      </c>
      <c r="Q1817" s="125"/>
      <c r="R1817" s="125"/>
      <c r="S1817" s="119"/>
      <c r="T1817" s="122"/>
      <c r="U1817" s="122"/>
      <c r="V1817" s="122"/>
      <c r="W1817" s="122"/>
      <c r="X1817" s="122"/>
      <c r="Y1817" s="127" t="s">
        <v>356</v>
      </c>
    </row>
    <row r="1818" spans="1:25">
      <c r="A1818" s="116">
        <v>1818</v>
      </c>
      <c r="B1818" s="166">
        <v>43864</v>
      </c>
      <c r="C1818" s="118">
        <f t="shared" si="93"/>
        <v>2</v>
      </c>
      <c r="E1818" s="119" t="s">
        <v>4085</v>
      </c>
      <c r="F1818" s="211"/>
      <c r="G1818" s="119" t="s">
        <v>834</v>
      </c>
      <c r="H1818" s="119"/>
      <c r="K1818" s="120"/>
      <c r="L1818" s="120" t="s">
        <v>32</v>
      </c>
      <c r="M1818" s="130" t="s">
        <v>78</v>
      </c>
      <c r="N1818" s="232"/>
      <c r="O1818" s="232"/>
      <c r="P1818" s="124">
        <f t="shared" si="94"/>
        <v>0</v>
      </c>
      <c r="Q1818" s="125"/>
      <c r="R1818" s="125"/>
      <c r="S1818" s="119"/>
      <c r="T1818" s="122"/>
      <c r="U1818" s="122"/>
      <c r="V1818" s="122"/>
      <c r="W1818" s="122"/>
      <c r="X1818" s="122"/>
      <c r="Y1818" s="127"/>
    </row>
    <row r="1819" spans="1:25">
      <c r="A1819" s="116">
        <v>1819</v>
      </c>
      <c r="B1819" s="166">
        <v>43864</v>
      </c>
      <c r="C1819" s="118">
        <f t="shared" si="93"/>
        <v>2</v>
      </c>
      <c r="E1819" s="119" t="s">
        <v>4086</v>
      </c>
      <c r="F1819" s="211"/>
      <c r="G1819" s="119" t="s">
        <v>834</v>
      </c>
      <c r="H1819" s="119"/>
      <c r="K1819" s="120"/>
      <c r="L1819" s="120" t="s">
        <v>32</v>
      </c>
      <c r="M1819" s="130" t="s">
        <v>78</v>
      </c>
      <c r="N1819" s="232"/>
      <c r="O1819" s="232"/>
      <c r="P1819" s="124">
        <f t="shared" si="94"/>
        <v>0</v>
      </c>
      <c r="Q1819" s="125"/>
      <c r="R1819" s="125"/>
      <c r="S1819" s="119"/>
      <c r="T1819" s="122"/>
      <c r="U1819" s="122"/>
      <c r="V1819" s="122"/>
      <c r="W1819" s="122"/>
      <c r="X1819" s="122"/>
      <c r="Y1819" s="127"/>
    </row>
    <row r="1820" spans="1:25">
      <c r="A1820" s="116">
        <v>1820</v>
      </c>
      <c r="B1820" s="166">
        <v>43864</v>
      </c>
      <c r="C1820" s="118">
        <f t="shared" si="93"/>
        <v>2</v>
      </c>
      <c r="E1820" s="119" t="s">
        <v>4087</v>
      </c>
      <c r="F1820" s="211"/>
      <c r="G1820" s="119" t="s">
        <v>3987</v>
      </c>
      <c r="H1820" s="119"/>
      <c r="K1820" s="120"/>
      <c r="L1820" s="120" t="s">
        <v>32</v>
      </c>
      <c r="M1820" s="130" t="s">
        <v>78</v>
      </c>
      <c r="N1820" s="232"/>
      <c r="O1820" s="232"/>
      <c r="P1820" s="124">
        <f t="shared" si="94"/>
        <v>0</v>
      </c>
      <c r="Q1820" s="125"/>
      <c r="R1820" s="125"/>
      <c r="S1820" s="119"/>
      <c r="T1820" s="122"/>
      <c r="U1820" s="122"/>
      <c r="V1820" s="122"/>
      <c r="W1820" s="122"/>
      <c r="X1820" s="122"/>
      <c r="Y1820" s="127"/>
    </row>
    <row r="1821" spans="1:25">
      <c r="A1821" s="116">
        <v>1821</v>
      </c>
      <c r="B1821" s="166">
        <v>43864</v>
      </c>
      <c r="C1821" s="118">
        <f t="shared" si="93"/>
        <v>2</v>
      </c>
      <c r="E1821" s="119" t="s">
        <v>4088</v>
      </c>
      <c r="F1821" s="211"/>
      <c r="G1821" s="119" t="s">
        <v>3987</v>
      </c>
      <c r="H1821" s="119"/>
      <c r="K1821" s="120"/>
      <c r="L1821" s="120" t="s">
        <v>32</v>
      </c>
      <c r="M1821" s="130" t="s">
        <v>78</v>
      </c>
      <c r="N1821" s="232"/>
      <c r="O1821" s="232"/>
      <c r="P1821" s="124">
        <f t="shared" si="94"/>
        <v>0</v>
      </c>
      <c r="Q1821" s="125"/>
      <c r="R1821" s="125"/>
      <c r="S1821" s="119"/>
      <c r="T1821" s="122"/>
      <c r="U1821" s="122"/>
      <c r="V1821" s="122"/>
      <c r="W1821" s="122"/>
      <c r="X1821" s="122"/>
      <c r="Y1821" s="127"/>
    </row>
    <row r="1822" spans="1:25">
      <c r="A1822" s="116">
        <v>1822</v>
      </c>
      <c r="B1822" s="166">
        <v>43864</v>
      </c>
      <c r="C1822" s="118">
        <f t="shared" si="93"/>
        <v>2</v>
      </c>
      <c r="E1822" s="119" t="s">
        <v>4089</v>
      </c>
      <c r="F1822" s="211"/>
      <c r="G1822" s="119" t="s">
        <v>3987</v>
      </c>
      <c r="H1822" s="119"/>
      <c r="K1822" s="120"/>
      <c r="L1822" s="120" t="s">
        <v>32</v>
      </c>
      <c r="M1822" s="130" t="s">
        <v>78</v>
      </c>
      <c r="N1822" s="232"/>
      <c r="O1822" s="232"/>
      <c r="P1822" s="124">
        <f t="shared" si="94"/>
        <v>0</v>
      </c>
      <c r="Q1822" s="125"/>
      <c r="R1822" s="125"/>
      <c r="S1822" s="119"/>
      <c r="T1822" s="122"/>
      <c r="U1822" s="122"/>
      <c r="V1822" s="122"/>
      <c r="W1822" s="122"/>
      <c r="X1822" s="122"/>
      <c r="Y1822" s="127"/>
    </row>
    <row r="1823" spans="1:25">
      <c r="A1823" s="116">
        <v>1823</v>
      </c>
      <c r="B1823" s="166">
        <v>43864</v>
      </c>
      <c r="C1823" s="118">
        <f t="shared" si="93"/>
        <v>2</v>
      </c>
      <c r="D1823" s="120" t="s">
        <v>37</v>
      </c>
      <c r="E1823" s="119" t="s">
        <v>4090</v>
      </c>
      <c r="F1823" s="211"/>
      <c r="G1823" s="119" t="s">
        <v>292</v>
      </c>
      <c r="H1823" s="119"/>
      <c r="K1823" s="120"/>
      <c r="L1823" s="120" t="s">
        <v>32</v>
      </c>
      <c r="M1823" s="130" t="s">
        <v>33</v>
      </c>
      <c r="N1823" s="232"/>
      <c r="O1823" s="232"/>
      <c r="P1823" s="124">
        <f t="shared" si="94"/>
        <v>0</v>
      </c>
      <c r="Q1823" s="125"/>
      <c r="R1823" s="125"/>
      <c r="S1823" s="119" t="s">
        <v>92</v>
      </c>
      <c r="T1823" s="122"/>
      <c r="U1823" s="122"/>
      <c r="V1823" s="122"/>
      <c r="W1823" s="122"/>
      <c r="X1823" s="122"/>
      <c r="Y1823" s="127" t="s">
        <v>4091</v>
      </c>
    </row>
    <row r="1824" spans="1:25">
      <c r="A1824" s="116">
        <v>1824</v>
      </c>
      <c r="B1824" s="166">
        <v>43864</v>
      </c>
      <c r="C1824" s="118">
        <f t="shared" si="93"/>
        <v>2</v>
      </c>
      <c r="D1824" s="120" t="s">
        <v>37</v>
      </c>
      <c r="E1824" s="119" t="s">
        <v>4092</v>
      </c>
      <c r="F1824" s="211"/>
      <c r="G1824" s="119" t="s">
        <v>292</v>
      </c>
      <c r="H1824" s="119"/>
      <c r="K1824" s="120"/>
      <c r="L1824" s="120" t="s">
        <v>32</v>
      </c>
      <c r="M1824" s="130" t="s">
        <v>33</v>
      </c>
      <c r="N1824" s="232"/>
      <c r="O1824" s="232"/>
      <c r="P1824" s="124">
        <f t="shared" si="94"/>
        <v>0</v>
      </c>
      <c r="Q1824" s="125"/>
      <c r="R1824" s="125"/>
      <c r="S1824" s="119"/>
      <c r="T1824" s="122"/>
      <c r="U1824" s="122"/>
      <c r="V1824" s="122"/>
      <c r="W1824" s="122"/>
      <c r="X1824" s="122"/>
      <c r="Y1824" s="127" t="s">
        <v>4093</v>
      </c>
    </row>
    <row r="1825" spans="1:25">
      <c r="A1825" s="116">
        <v>1825</v>
      </c>
      <c r="B1825" s="166">
        <v>43864</v>
      </c>
      <c r="C1825" s="118">
        <f t="shared" si="93"/>
        <v>2</v>
      </c>
      <c r="D1825" s="120" t="s">
        <v>37</v>
      </c>
      <c r="E1825" s="119" t="s">
        <v>4094</v>
      </c>
      <c r="F1825" s="211"/>
      <c r="G1825" s="119" t="s">
        <v>4095</v>
      </c>
      <c r="H1825" s="119"/>
      <c r="K1825" s="120"/>
      <c r="L1825" s="120" t="s">
        <v>32</v>
      </c>
      <c r="M1825" s="130" t="s">
        <v>33</v>
      </c>
      <c r="N1825" s="232"/>
      <c r="O1825" s="232"/>
      <c r="P1825" s="124">
        <f t="shared" si="94"/>
        <v>0</v>
      </c>
      <c r="Q1825" s="125"/>
      <c r="R1825" s="125"/>
      <c r="S1825" s="119" t="s">
        <v>92</v>
      </c>
      <c r="T1825" s="122"/>
      <c r="U1825" s="122"/>
      <c r="V1825" s="122"/>
      <c r="W1825" s="122"/>
      <c r="X1825" s="122"/>
      <c r="Y1825" s="127"/>
    </row>
    <row r="1826" spans="1:25">
      <c r="A1826" s="116">
        <v>1826</v>
      </c>
      <c r="B1826" s="166">
        <v>43864</v>
      </c>
      <c r="C1826" s="118">
        <f t="shared" si="93"/>
        <v>2</v>
      </c>
      <c r="E1826" s="119" t="s">
        <v>4096</v>
      </c>
      <c r="F1826" s="211"/>
      <c r="G1826" s="119" t="s">
        <v>834</v>
      </c>
      <c r="H1826" s="119"/>
      <c r="K1826" s="120"/>
      <c r="L1826" s="120" t="s">
        <v>32</v>
      </c>
      <c r="M1826" s="121" t="s">
        <v>78</v>
      </c>
      <c r="N1826" s="232"/>
      <c r="O1826" s="232"/>
      <c r="P1826" s="124">
        <f t="shared" si="94"/>
        <v>0</v>
      </c>
      <c r="Q1826" s="125"/>
      <c r="R1826" s="125"/>
      <c r="S1826" s="119"/>
      <c r="T1826" s="122"/>
      <c r="U1826" s="122"/>
      <c r="V1826" s="122"/>
      <c r="W1826" s="122"/>
      <c r="X1826" s="122"/>
      <c r="Y1826" s="127"/>
    </row>
    <row r="1827" spans="1:25">
      <c r="A1827" s="116">
        <v>1827</v>
      </c>
      <c r="B1827" s="166">
        <v>43864</v>
      </c>
      <c r="C1827" s="118">
        <f t="shared" si="93"/>
        <v>2</v>
      </c>
      <c r="E1827" s="119" t="s">
        <v>4097</v>
      </c>
      <c r="F1827" s="211"/>
      <c r="G1827" s="119" t="s">
        <v>834</v>
      </c>
      <c r="H1827" s="119"/>
      <c r="K1827" s="120"/>
      <c r="L1827" s="120" t="s">
        <v>32</v>
      </c>
      <c r="M1827" s="130" t="s">
        <v>78</v>
      </c>
      <c r="N1827" s="232"/>
      <c r="O1827" s="232"/>
      <c r="P1827" s="124">
        <f t="shared" si="94"/>
        <v>0</v>
      </c>
      <c r="Q1827" s="125"/>
      <c r="R1827" s="125"/>
      <c r="S1827" s="119"/>
      <c r="T1827" s="122"/>
      <c r="U1827" s="122"/>
      <c r="V1827" s="122"/>
      <c r="W1827" s="122"/>
      <c r="X1827" s="122"/>
      <c r="Y1827" s="127"/>
    </row>
    <row r="1828" spans="1:25">
      <c r="A1828" s="116">
        <v>1828</v>
      </c>
      <c r="B1828" s="166">
        <v>43869</v>
      </c>
      <c r="C1828" s="118">
        <f t="shared" si="93"/>
        <v>2</v>
      </c>
      <c r="E1828" s="119" t="s">
        <v>4098</v>
      </c>
      <c r="F1828" s="211"/>
      <c r="G1828" s="119" t="s">
        <v>4099</v>
      </c>
      <c r="H1828" s="119"/>
      <c r="K1828" s="120"/>
      <c r="L1828" s="120" t="s">
        <v>32</v>
      </c>
      <c r="M1828" s="121" t="s">
        <v>78</v>
      </c>
      <c r="N1828" s="232"/>
      <c r="O1828" s="232"/>
      <c r="P1828" s="124">
        <f t="shared" si="94"/>
        <v>0</v>
      </c>
      <c r="Q1828" s="125"/>
      <c r="R1828" s="125"/>
      <c r="S1828" s="119"/>
      <c r="T1828" s="122"/>
      <c r="U1828" s="122"/>
      <c r="V1828" s="122"/>
      <c r="W1828" s="122"/>
      <c r="X1828" s="122"/>
      <c r="Y1828" s="127"/>
    </row>
    <row r="1829" spans="1:25">
      <c r="A1829" s="116">
        <v>1829</v>
      </c>
      <c r="B1829" s="166">
        <v>43869</v>
      </c>
      <c r="C1829" s="118">
        <f t="shared" si="93"/>
        <v>2</v>
      </c>
      <c r="E1829" s="119" t="s">
        <v>4100</v>
      </c>
      <c r="F1829" s="211"/>
      <c r="G1829" s="119" t="s">
        <v>2876</v>
      </c>
      <c r="H1829" s="119"/>
      <c r="K1829" s="120"/>
      <c r="L1829" s="120" t="s">
        <v>32</v>
      </c>
      <c r="M1829" s="121" t="s">
        <v>78</v>
      </c>
      <c r="N1829" s="157"/>
      <c r="O1829" s="232"/>
      <c r="P1829" s="124">
        <f t="shared" si="94"/>
        <v>0</v>
      </c>
      <c r="Q1829" s="125"/>
      <c r="R1829" s="125"/>
      <c r="S1829" s="119"/>
      <c r="T1829" s="122"/>
      <c r="U1829" s="122"/>
      <c r="V1829" s="122"/>
      <c r="W1829" s="122"/>
      <c r="X1829" s="122"/>
      <c r="Y1829" s="127"/>
    </row>
    <row r="1830" spans="1:25">
      <c r="A1830" s="116">
        <v>1830</v>
      </c>
      <c r="B1830" s="166">
        <v>43869</v>
      </c>
      <c r="C1830" s="118">
        <f t="shared" si="93"/>
        <v>2</v>
      </c>
      <c r="E1830" s="119" t="s">
        <v>4101</v>
      </c>
      <c r="F1830" s="211"/>
      <c r="G1830" s="119" t="s">
        <v>2876</v>
      </c>
      <c r="H1830" s="119"/>
      <c r="K1830" s="120"/>
      <c r="L1830" s="120" t="s">
        <v>32</v>
      </c>
      <c r="M1830" s="121" t="s">
        <v>78</v>
      </c>
      <c r="N1830" s="232"/>
      <c r="O1830" s="232"/>
      <c r="P1830" s="124">
        <f t="shared" si="94"/>
        <v>0</v>
      </c>
      <c r="Q1830" s="125"/>
      <c r="R1830" s="125"/>
      <c r="S1830" s="119"/>
      <c r="T1830" s="122"/>
      <c r="U1830" s="122"/>
      <c r="V1830" s="122"/>
      <c r="W1830" s="122"/>
      <c r="X1830" s="122"/>
      <c r="Y1830" s="127"/>
    </row>
    <row r="1831" spans="1:25">
      <c r="A1831" s="116">
        <v>1831</v>
      </c>
      <c r="B1831" s="166">
        <v>43864</v>
      </c>
      <c r="C1831" s="118">
        <f t="shared" si="93"/>
        <v>2</v>
      </c>
      <c r="E1831" s="119" t="s">
        <v>4102</v>
      </c>
      <c r="F1831" s="211"/>
      <c r="G1831" s="119" t="s">
        <v>834</v>
      </c>
      <c r="H1831" s="119"/>
      <c r="K1831" s="120"/>
      <c r="L1831" s="120" t="s">
        <v>32</v>
      </c>
      <c r="M1831" s="130" t="s">
        <v>78</v>
      </c>
      <c r="N1831" s="232"/>
      <c r="O1831" s="232"/>
      <c r="P1831" s="124">
        <f t="shared" si="94"/>
        <v>0</v>
      </c>
      <c r="Q1831" s="125"/>
      <c r="R1831" s="125"/>
      <c r="S1831" s="119"/>
      <c r="T1831" s="122"/>
      <c r="U1831" s="122"/>
      <c r="V1831" s="122"/>
      <c r="W1831" s="122"/>
      <c r="X1831" s="122"/>
      <c r="Y1831" s="127"/>
    </row>
    <row r="1832" spans="1:25">
      <c r="A1832" s="116">
        <v>1832</v>
      </c>
      <c r="B1832" s="166">
        <v>43869</v>
      </c>
      <c r="C1832" s="118">
        <f t="shared" si="93"/>
        <v>2</v>
      </c>
      <c r="D1832" s="119" t="s">
        <v>37</v>
      </c>
      <c r="E1832" s="119" t="s">
        <v>4103</v>
      </c>
      <c r="F1832" s="211"/>
      <c r="G1832" s="119" t="s">
        <v>545</v>
      </c>
      <c r="H1832" s="119"/>
      <c r="K1832" s="120"/>
      <c r="L1832" s="120" t="s">
        <v>32</v>
      </c>
      <c r="M1832" s="121" t="s">
        <v>78</v>
      </c>
      <c r="N1832" s="232"/>
      <c r="O1832" s="232"/>
      <c r="P1832" s="124">
        <f t="shared" si="94"/>
        <v>0</v>
      </c>
      <c r="Q1832" s="125"/>
      <c r="R1832" s="125"/>
      <c r="S1832" s="119"/>
      <c r="T1832" s="122"/>
      <c r="U1832" s="122"/>
      <c r="V1832" s="122"/>
      <c r="W1832" s="122"/>
      <c r="X1832" s="122"/>
      <c r="Y1832" s="127" t="s">
        <v>356</v>
      </c>
    </row>
    <row r="1833" spans="1:25">
      <c r="A1833" s="116">
        <v>1833</v>
      </c>
      <c r="B1833" s="166">
        <v>43869</v>
      </c>
      <c r="C1833" s="118">
        <f t="shared" si="93"/>
        <v>2</v>
      </c>
      <c r="D1833" s="119" t="s">
        <v>37</v>
      </c>
      <c r="E1833" s="119" t="s">
        <v>4104</v>
      </c>
      <c r="F1833" s="211"/>
      <c r="G1833" s="119" t="s">
        <v>229</v>
      </c>
      <c r="H1833" s="119"/>
      <c r="K1833" s="120"/>
      <c r="L1833" s="120" t="s">
        <v>32</v>
      </c>
      <c r="M1833" s="121" t="s">
        <v>78</v>
      </c>
      <c r="N1833" s="232"/>
      <c r="O1833" s="232"/>
      <c r="P1833" s="124">
        <f t="shared" si="94"/>
        <v>0</v>
      </c>
      <c r="Q1833" s="125"/>
      <c r="R1833" s="125"/>
      <c r="S1833" s="119"/>
      <c r="T1833" s="122"/>
      <c r="U1833" s="122"/>
      <c r="V1833" s="122"/>
      <c r="W1833" s="122"/>
      <c r="X1833" s="122"/>
      <c r="Y1833" s="127" t="s">
        <v>356</v>
      </c>
    </row>
    <row r="1834" spans="1:25">
      <c r="A1834" s="116">
        <v>1834</v>
      </c>
      <c r="B1834" s="166">
        <v>43869</v>
      </c>
      <c r="C1834" s="118">
        <f t="shared" si="93"/>
        <v>2</v>
      </c>
      <c r="D1834" s="119" t="s">
        <v>37</v>
      </c>
      <c r="E1834" s="119" t="s">
        <v>4105</v>
      </c>
      <c r="F1834" s="211"/>
      <c r="G1834" s="119" t="s">
        <v>2894</v>
      </c>
      <c r="H1834" s="119"/>
      <c r="K1834" s="120"/>
      <c r="L1834" s="120" t="s">
        <v>32</v>
      </c>
      <c r="M1834" s="121" t="s">
        <v>78</v>
      </c>
      <c r="N1834" s="232"/>
      <c r="O1834" s="232"/>
      <c r="P1834" s="124">
        <f t="shared" si="94"/>
        <v>0</v>
      </c>
      <c r="Q1834" s="125"/>
      <c r="R1834" s="125"/>
      <c r="S1834" s="119"/>
      <c r="T1834" s="122"/>
      <c r="U1834" s="122"/>
      <c r="V1834" s="122"/>
      <c r="W1834" s="122"/>
      <c r="X1834" s="122"/>
      <c r="Y1834" s="127" t="s">
        <v>356</v>
      </c>
    </row>
    <row r="1835" spans="1:25">
      <c r="A1835" s="116">
        <v>1835</v>
      </c>
      <c r="B1835" s="166">
        <v>43869</v>
      </c>
      <c r="C1835" s="118">
        <f t="shared" si="93"/>
        <v>2</v>
      </c>
      <c r="E1835" s="119" t="s">
        <v>4106</v>
      </c>
      <c r="F1835" s="211"/>
      <c r="G1835" s="119" t="s">
        <v>2859</v>
      </c>
      <c r="H1835" s="119"/>
      <c r="K1835" s="120"/>
      <c r="L1835" s="120" t="s">
        <v>32</v>
      </c>
      <c r="M1835" s="121" t="s">
        <v>78</v>
      </c>
      <c r="N1835" s="232"/>
      <c r="O1835" s="232"/>
      <c r="P1835" s="124">
        <f t="shared" si="94"/>
        <v>0</v>
      </c>
      <c r="Q1835" s="125"/>
      <c r="R1835" s="125"/>
      <c r="S1835" s="119"/>
      <c r="T1835" s="122"/>
      <c r="U1835" s="122"/>
      <c r="V1835" s="122"/>
      <c r="W1835" s="122"/>
      <c r="X1835" s="122"/>
      <c r="Y1835" s="127"/>
    </row>
    <row r="1836" spans="1:25">
      <c r="A1836" s="116">
        <v>1836</v>
      </c>
      <c r="B1836" s="166">
        <v>43869</v>
      </c>
      <c r="C1836" s="118">
        <f t="shared" si="93"/>
        <v>2</v>
      </c>
      <c r="E1836" s="119" t="s">
        <v>4107</v>
      </c>
      <c r="F1836" s="211"/>
      <c r="G1836" s="119" t="s">
        <v>2859</v>
      </c>
      <c r="H1836" s="119"/>
      <c r="K1836" s="120"/>
      <c r="L1836" s="120" t="s">
        <v>32</v>
      </c>
      <c r="M1836" s="121" t="s">
        <v>78</v>
      </c>
      <c r="N1836" s="232"/>
      <c r="O1836" s="232"/>
      <c r="P1836" s="124">
        <f t="shared" si="94"/>
        <v>0</v>
      </c>
      <c r="Q1836" s="125"/>
      <c r="R1836" s="125"/>
      <c r="S1836" s="119"/>
      <c r="T1836" s="122"/>
      <c r="U1836" s="122"/>
      <c r="V1836" s="122"/>
      <c r="W1836" s="122"/>
      <c r="X1836" s="122"/>
      <c r="Y1836" s="127"/>
    </row>
    <row r="1837" spans="1:25">
      <c r="A1837" s="116">
        <v>1837</v>
      </c>
      <c r="B1837" s="166">
        <v>43869</v>
      </c>
      <c r="C1837" s="118">
        <f t="shared" si="93"/>
        <v>2</v>
      </c>
      <c r="E1837" s="119" t="s">
        <v>4108</v>
      </c>
      <c r="F1837" s="211"/>
      <c r="G1837" s="119" t="s">
        <v>2859</v>
      </c>
      <c r="H1837" s="119"/>
      <c r="K1837" s="120"/>
      <c r="L1837" s="120" t="s">
        <v>32</v>
      </c>
      <c r="M1837" s="121" t="s">
        <v>78</v>
      </c>
      <c r="N1837" s="232"/>
      <c r="O1837" s="232"/>
      <c r="P1837" s="124">
        <f t="shared" si="94"/>
        <v>0</v>
      </c>
      <c r="Q1837" s="125"/>
      <c r="R1837" s="125"/>
      <c r="S1837" s="119"/>
      <c r="T1837" s="122"/>
      <c r="U1837" s="122"/>
      <c r="V1837" s="122"/>
      <c r="W1837" s="122"/>
      <c r="X1837" s="122"/>
      <c r="Y1837" s="127"/>
    </row>
    <row r="1838" spans="1:25">
      <c r="A1838" s="116">
        <v>1838</v>
      </c>
      <c r="B1838" s="166">
        <v>43869</v>
      </c>
      <c r="C1838" s="118">
        <f t="shared" si="93"/>
        <v>2</v>
      </c>
      <c r="E1838" s="119" t="s">
        <v>4109</v>
      </c>
      <c r="F1838" s="211"/>
      <c r="G1838" s="119" t="s">
        <v>509</v>
      </c>
      <c r="H1838" s="119"/>
      <c r="K1838" s="120"/>
      <c r="L1838" s="120" t="s">
        <v>32</v>
      </c>
      <c r="M1838" s="121" t="s">
        <v>78</v>
      </c>
      <c r="N1838" s="232"/>
      <c r="O1838" s="232"/>
      <c r="P1838" s="124">
        <f t="shared" si="94"/>
        <v>0</v>
      </c>
      <c r="Q1838" s="125"/>
      <c r="R1838" s="125"/>
      <c r="S1838" s="119"/>
      <c r="T1838" s="122"/>
      <c r="U1838" s="122"/>
      <c r="V1838" s="122"/>
      <c r="W1838" s="122"/>
      <c r="X1838" s="122"/>
      <c r="Y1838" s="127"/>
    </row>
    <row r="1839" spans="1:25">
      <c r="A1839" s="116">
        <v>1839</v>
      </c>
      <c r="B1839" s="166">
        <v>43864</v>
      </c>
      <c r="C1839" s="118">
        <f t="shared" si="93"/>
        <v>2</v>
      </c>
      <c r="D1839" s="120" t="s">
        <v>37</v>
      </c>
      <c r="E1839" s="119" t="s">
        <v>4110</v>
      </c>
      <c r="F1839" s="211"/>
      <c r="G1839" s="119" t="s">
        <v>834</v>
      </c>
      <c r="H1839" s="119"/>
      <c r="K1839" s="120"/>
      <c r="L1839" s="120" t="s">
        <v>32</v>
      </c>
      <c r="M1839" s="120" t="s">
        <v>33</v>
      </c>
      <c r="N1839" s="232"/>
      <c r="O1839" s="232"/>
      <c r="P1839" s="124">
        <f t="shared" si="94"/>
        <v>0</v>
      </c>
      <c r="Q1839" s="125"/>
      <c r="R1839" s="125"/>
      <c r="S1839" s="126" t="s">
        <v>44</v>
      </c>
      <c r="T1839" s="122"/>
      <c r="U1839" s="122"/>
      <c r="V1839" s="122"/>
      <c r="W1839" s="122"/>
      <c r="X1839" s="122"/>
      <c r="Y1839" s="127" t="s">
        <v>44</v>
      </c>
    </row>
    <row r="1840" spans="1:25">
      <c r="A1840" s="116">
        <v>1840</v>
      </c>
      <c r="B1840" s="166">
        <v>43864</v>
      </c>
      <c r="C1840" s="118">
        <f t="shared" si="93"/>
        <v>2</v>
      </c>
      <c r="E1840" s="119" t="s">
        <v>4111</v>
      </c>
      <c r="F1840" s="211"/>
      <c r="G1840" s="119" t="s">
        <v>834</v>
      </c>
      <c r="H1840" s="119"/>
      <c r="K1840" s="120"/>
      <c r="L1840" s="120" t="s">
        <v>32</v>
      </c>
      <c r="M1840" s="130" t="s">
        <v>78</v>
      </c>
      <c r="N1840" s="232"/>
      <c r="O1840" s="232"/>
      <c r="P1840" s="124">
        <f t="shared" si="94"/>
        <v>0</v>
      </c>
      <c r="Q1840" s="125"/>
      <c r="R1840" s="125"/>
      <c r="S1840" s="119"/>
      <c r="T1840" s="122"/>
      <c r="U1840" s="122"/>
      <c r="V1840" s="122"/>
      <c r="W1840" s="122"/>
      <c r="X1840" s="122"/>
      <c r="Y1840" s="127"/>
    </row>
    <row r="1841" spans="1:25">
      <c r="A1841" s="116">
        <v>1841</v>
      </c>
      <c r="B1841" s="166">
        <v>43864</v>
      </c>
      <c r="C1841" s="118">
        <f t="shared" si="93"/>
        <v>2</v>
      </c>
      <c r="E1841" s="119" t="s">
        <v>4112</v>
      </c>
      <c r="F1841" s="211"/>
      <c r="G1841" s="119" t="s">
        <v>834</v>
      </c>
      <c r="H1841" s="119"/>
      <c r="K1841" s="120"/>
      <c r="L1841" s="120" t="s">
        <v>32</v>
      </c>
      <c r="M1841" s="121" t="s">
        <v>78</v>
      </c>
      <c r="N1841" s="232"/>
      <c r="O1841" s="232"/>
      <c r="P1841" s="124">
        <f t="shared" si="94"/>
        <v>0</v>
      </c>
      <c r="Q1841" s="125"/>
      <c r="R1841" s="125"/>
      <c r="S1841" s="119"/>
      <c r="T1841" s="122"/>
      <c r="U1841" s="122"/>
      <c r="V1841" s="122"/>
      <c r="W1841" s="122"/>
      <c r="X1841" s="122"/>
      <c r="Y1841" s="127"/>
    </row>
    <row r="1842" spans="1:25">
      <c r="A1842" s="116">
        <v>1842</v>
      </c>
      <c r="B1842" s="166">
        <v>43864</v>
      </c>
      <c r="C1842" s="118">
        <f t="shared" si="93"/>
        <v>2</v>
      </c>
      <c r="E1842" s="119" t="s">
        <v>4113</v>
      </c>
      <c r="F1842" s="211"/>
      <c r="G1842" s="119" t="s">
        <v>834</v>
      </c>
      <c r="H1842" s="119"/>
      <c r="K1842" s="120"/>
      <c r="L1842" s="120" t="s">
        <v>32</v>
      </c>
      <c r="M1842" s="130" t="s">
        <v>78</v>
      </c>
      <c r="N1842" s="232"/>
      <c r="O1842" s="232"/>
      <c r="P1842" s="124">
        <f t="shared" si="94"/>
        <v>0</v>
      </c>
      <c r="Q1842" s="125"/>
      <c r="R1842" s="125"/>
      <c r="S1842" s="119"/>
      <c r="T1842" s="122"/>
      <c r="U1842" s="122"/>
      <c r="V1842" s="122"/>
      <c r="W1842" s="122"/>
      <c r="X1842" s="122"/>
      <c r="Y1842" s="127"/>
    </row>
    <row r="1843" spans="1:25">
      <c r="A1843" s="116">
        <v>1843</v>
      </c>
      <c r="B1843" s="166">
        <v>43864</v>
      </c>
      <c r="C1843" s="118">
        <f t="shared" si="93"/>
        <v>2</v>
      </c>
      <c r="E1843" s="119" t="s">
        <v>4114</v>
      </c>
      <c r="F1843" s="211"/>
      <c r="G1843" s="119" t="s">
        <v>834</v>
      </c>
      <c r="H1843" s="119"/>
      <c r="K1843" s="120"/>
      <c r="L1843" s="120" t="s">
        <v>32</v>
      </c>
      <c r="M1843" s="130" t="s">
        <v>78</v>
      </c>
      <c r="N1843" s="232"/>
      <c r="O1843" s="232"/>
      <c r="P1843" s="124">
        <f t="shared" si="94"/>
        <v>0</v>
      </c>
      <c r="Q1843" s="125"/>
      <c r="R1843" s="125"/>
      <c r="S1843" s="119"/>
      <c r="T1843" s="122"/>
      <c r="U1843" s="122"/>
      <c r="V1843" s="122"/>
      <c r="W1843" s="122"/>
      <c r="X1843" s="122"/>
      <c r="Y1843" s="127"/>
    </row>
    <row r="1844" spans="1:25">
      <c r="A1844" s="116">
        <v>1844</v>
      </c>
      <c r="B1844" s="166">
        <v>43864</v>
      </c>
      <c r="C1844" s="118">
        <f t="shared" si="93"/>
        <v>2</v>
      </c>
      <c r="E1844" s="119" t="s">
        <v>4115</v>
      </c>
      <c r="F1844" s="211"/>
      <c r="G1844" s="119" t="s">
        <v>834</v>
      </c>
      <c r="H1844" s="119"/>
      <c r="K1844" s="120"/>
      <c r="L1844" s="120" t="s">
        <v>32</v>
      </c>
      <c r="M1844" s="130" t="s">
        <v>78</v>
      </c>
      <c r="N1844" s="232"/>
      <c r="O1844" s="232"/>
      <c r="P1844" s="124">
        <f t="shared" si="94"/>
        <v>0</v>
      </c>
      <c r="Q1844" s="125"/>
      <c r="R1844" s="125"/>
      <c r="S1844" s="119"/>
      <c r="T1844" s="122"/>
      <c r="U1844" s="122"/>
      <c r="V1844" s="122"/>
      <c r="W1844" s="122"/>
      <c r="X1844" s="122"/>
      <c r="Y1844" s="127"/>
    </row>
    <row r="1845" spans="1:25">
      <c r="A1845" s="116">
        <v>1845</v>
      </c>
      <c r="B1845" s="166">
        <v>43864</v>
      </c>
      <c r="C1845" s="118">
        <f t="shared" si="93"/>
        <v>2</v>
      </c>
      <c r="E1845" s="119"/>
      <c r="F1845" s="211"/>
      <c r="G1845" s="119" t="s">
        <v>834</v>
      </c>
      <c r="H1845" s="119"/>
      <c r="K1845" s="120"/>
      <c r="L1845" s="120" t="s">
        <v>32</v>
      </c>
      <c r="M1845" s="130" t="s">
        <v>78</v>
      </c>
      <c r="N1845" s="232"/>
      <c r="O1845" s="232"/>
      <c r="P1845" s="124">
        <f t="shared" si="94"/>
        <v>0</v>
      </c>
      <c r="Q1845" s="125"/>
      <c r="R1845" s="125"/>
      <c r="S1845" s="119"/>
      <c r="T1845" s="122"/>
      <c r="U1845" s="122"/>
      <c r="V1845" s="122"/>
      <c r="W1845" s="122"/>
      <c r="X1845" s="122"/>
      <c r="Y1845" s="127"/>
    </row>
    <row r="1846" spans="1:25">
      <c r="A1846" s="116">
        <v>1846</v>
      </c>
      <c r="B1846" s="166">
        <v>43864</v>
      </c>
      <c r="C1846" s="118">
        <f t="shared" si="93"/>
        <v>2</v>
      </c>
      <c r="E1846" s="119" t="s">
        <v>4116</v>
      </c>
      <c r="F1846" s="211"/>
      <c r="G1846" s="119" t="s">
        <v>834</v>
      </c>
      <c r="H1846" s="119"/>
      <c r="K1846" s="120"/>
      <c r="L1846" s="120" t="s">
        <v>32</v>
      </c>
      <c r="M1846" s="130" t="s">
        <v>78</v>
      </c>
      <c r="N1846" s="232"/>
      <c r="O1846" s="232"/>
      <c r="P1846" s="124">
        <f t="shared" si="94"/>
        <v>0</v>
      </c>
      <c r="Q1846" s="125"/>
      <c r="R1846" s="125"/>
      <c r="S1846" s="119"/>
      <c r="T1846" s="122"/>
      <c r="U1846" s="122"/>
      <c r="V1846" s="122"/>
      <c r="W1846" s="122"/>
      <c r="X1846" s="122"/>
      <c r="Y1846" s="127"/>
    </row>
    <row r="1847" spans="1:25">
      <c r="A1847" s="116">
        <v>1847</v>
      </c>
      <c r="B1847" s="166">
        <v>43864</v>
      </c>
      <c r="C1847" s="118">
        <f t="shared" si="93"/>
        <v>2</v>
      </c>
      <c r="E1847" s="119" t="s">
        <v>4117</v>
      </c>
      <c r="F1847" s="211"/>
      <c r="G1847" s="119" t="s">
        <v>834</v>
      </c>
      <c r="H1847" s="119"/>
      <c r="K1847" s="120"/>
      <c r="L1847" s="120" t="s">
        <v>32</v>
      </c>
      <c r="M1847" s="130" t="s">
        <v>78</v>
      </c>
      <c r="N1847" s="232"/>
      <c r="O1847" s="232"/>
      <c r="P1847" s="124">
        <f t="shared" si="94"/>
        <v>0</v>
      </c>
      <c r="Q1847" s="125"/>
      <c r="R1847" s="125"/>
      <c r="S1847" s="119"/>
      <c r="T1847" s="122"/>
      <c r="U1847" s="122"/>
      <c r="V1847" s="122"/>
      <c r="W1847" s="122"/>
      <c r="X1847" s="122"/>
      <c r="Y1847" s="127"/>
    </row>
    <row r="1848" spans="1:25">
      <c r="A1848" s="116">
        <v>1848</v>
      </c>
      <c r="B1848" s="166">
        <v>43864</v>
      </c>
      <c r="C1848" s="118">
        <f t="shared" si="93"/>
        <v>2</v>
      </c>
      <c r="E1848" s="119" t="s">
        <v>4118</v>
      </c>
      <c r="F1848" s="211"/>
      <c r="G1848" s="119" t="s">
        <v>834</v>
      </c>
      <c r="H1848" s="119"/>
      <c r="K1848" s="120"/>
      <c r="L1848" s="120" t="s">
        <v>32</v>
      </c>
      <c r="M1848" s="130" t="s">
        <v>78</v>
      </c>
      <c r="N1848" s="232"/>
      <c r="O1848" s="232"/>
      <c r="P1848" s="124">
        <f t="shared" si="94"/>
        <v>0</v>
      </c>
      <c r="Q1848" s="125"/>
      <c r="R1848" s="125"/>
      <c r="S1848" s="119"/>
      <c r="T1848" s="122"/>
      <c r="U1848" s="122"/>
      <c r="V1848" s="122"/>
      <c r="W1848" s="122"/>
      <c r="X1848" s="122"/>
      <c r="Y1848" s="127"/>
    </row>
    <row r="1849" spans="1:25">
      <c r="A1849" s="116">
        <v>1849</v>
      </c>
      <c r="B1849" s="166">
        <v>43864</v>
      </c>
      <c r="C1849" s="118">
        <f t="shared" si="93"/>
        <v>2</v>
      </c>
      <c r="E1849" s="119" t="s">
        <v>4119</v>
      </c>
      <c r="F1849" s="211"/>
      <c r="G1849" s="119" t="s">
        <v>834</v>
      </c>
      <c r="H1849" s="119"/>
      <c r="K1849" s="120"/>
      <c r="L1849" s="120" t="s">
        <v>32</v>
      </c>
      <c r="M1849" s="130" t="s">
        <v>78</v>
      </c>
      <c r="N1849" s="232"/>
      <c r="O1849" s="232"/>
      <c r="P1849" s="124">
        <f t="shared" si="94"/>
        <v>0</v>
      </c>
      <c r="Q1849" s="125"/>
      <c r="R1849" s="125"/>
      <c r="S1849" s="119"/>
      <c r="T1849" s="122"/>
      <c r="U1849" s="122"/>
      <c r="V1849" s="122"/>
      <c r="W1849" s="122"/>
      <c r="X1849" s="122"/>
      <c r="Y1849" s="127"/>
    </row>
    <row r="1850" spans="1:25">
      <c r="A1850" s="116">
        <v>1850</v>
      </c>
      <c r="B1850" s="166">
        <v>43864</v>
      </c>
      <c r="C1850" s="118">
        <f t="shared" si="93"/>
        <v>2</v>
      </c>
      <c r="E1850" s="119" t="s">
        <v>4120</v>
      </c>
      <c r="F1850" s="211"/>
      <c r="G1850" s="119" t="s">
        <v>4121</v>
      </c>
      <c r="H1850" s="119"/>
      <c r="K1850" s="120"/>
      <c r="L1850" s="120" t="s">
        <v>32</v>
      </c>
      <c r="M1850" s="130" t="s">
        <v>78</v>
      </c>
      <c r="N1850" s="232"/>
      <c r="O1850" s="232"/>
      <c r="P1850" s="124">
        <f t="shared" si="94"/>
        <v>0</v>
      </c>
      <c r="Q1850" s="125"/>
      <c r="R1850" s="125"/>
      <c r="S1850" s="119"/>
      <c r="T1850" s="122"/>
      <c r="U1850" s="122"/>
      <c r="V1850" s="122"/>
      <c r="W1850" s="122"/>
      <c r="X1850" s="122"/>
      <c r="Y1850" s="127"/>
    </row>
    <row r="1851" spans="1:25">
      <c r="A1851" s="116">
        <v>1851</v>
      </c>
      <c r="B1851" s="166">
        <v>43864</v>
      </c>
      <c r="C1851" s="118">
        <f t="shared" si="93"/>
        <v>2</v>
      </c>
      <c r="D1851" s="120" t="s">
        <v>252</v>
      </c>
      <c r="E1851" s="119" t="s">
        <v>4122</v>
      </c>
      <c r="F1851" s="211" t="s">
        <v>158</v>
      </c>
      <c r="G1851" s="119" t="s">
        <v>4123</v>
      </c>
      <c r="H1851" s="119" t="s">
        <v>41</v>
      </c>
      <c r="I1851" s="119" t="s">
        <v>42</v>
      </c>
      <c r="K1851" s="120"/>
      <c r="L1851" s="120" t="s">
        <v>32</v>
      </c>
      <c r="M1851" s="130" t="s">
        <v>2244</v>
      </c>
      <c r="N1851" s="232">
        <v>44259</v>
      </c>
      <c r="O1851" s="232"/>
      <c r="P1851" s="124">
        <f t="shared" si="94"/>
        <v>0</v>
      </c>
      <c r="Q1851" s="125"/>
      <c r="R1851" s="125"/>
      <c r="S1851" s="119"/>
      <c r="T1851" s="122"/>
      <c r="U1851" s="122"/>
      <c r="V1851" s="122"/>
      <c r="W1851" s="122"/>
      <c r="X1851" s="122"/>
      <c r="Y1851" s="127" t="s">
        <v>1713</v>
      </c>
    </row>
    <row r="1852" spans="1:25">
      <c r="A1852" s="116">
        <v>1852</v>
      </c>
      <c r="B1852" s="166">
        <v>43864</v>
      </c>
      <c r="C1852" s="118">
        <f t="shared" si="93"/>
        <v>2</v>
      </c>
      <c r="E1852" s="119" t="s">
        <v>4124</v>
      </c>
      <c r="F1852" s="211"/>
      <c r="G1852" s="119" t="s">
        <v>834</v>
      </c>
      <c r="H1852" s="119"/>
      <c r="K1852" s="120"/>
      <c r="L1852" s="120" t="s">
        <v>32</v>
      </c>
      <c r="M1852" s="130" t="s">
        <v>78</v>
      </c>
      <c r="N1852" s="232"/>
      <c r="O1852" s="232"/>
      <c r="P1852" s="124">
        <f t="shared" si="94"/>
        <v>0</v>
      </c>
      <c r="Q1852" s="125"/>
      <c r="R1852" s="125"/>
      <c r="S1852" s="119"/>
      <c r="T1852" s="122"/>
      <c r="U1852" s="122"/>
      <c r="V1852" s="122"/>
      <c r="W1852" s="122"/>
      <c r="X1852" s="122"/>
      <c r="Y1852" s="127"/>
    </row>
    <row r="1853" spans="1:25">
      <c r="A1853" s="116">
        <v>1853</v>
      </c>
      <c r="B1853" s="166">
        <v>43864</v>
      </c>
      <c r="C1853" s="118">
        <f t="shared" si="93"/>
        <v>2</v>
      </c>
      <c r="E1853" s="119" t="s">
        <v>4125</v>
      </c>
      <c r="F1853" s="211"/>
      <c r="G1853" s="119" t="s">
        <v>834</v>
      </c>
      <c r="H1853" s="119"/>
      <c r="K1853" s="120"/>
      <c r="L1853" s="120" t="s">
        <v>32</v>
      </c>
      <c r="M1853" s="130" t="s">
        <v>78</v>
      </c>
      <c r="N1853" s="232"/>
      <c r="O1853" s="232"/>
      <c r="P1853" s="124">
        <f t="shared" si="94"/>
        <v>0</v>
      </c>
      <c r="Q1853" s="125"/>
      <c r="R1853" s="125"/>
      <c r="S1853" s="119"/>
      <c r="T1853" s="122"/>
      <c r="U1853" s="122"/>
      <c r="V1853" s="122"/>
      <c r="W1853" s="122"/>
      <c r="X1853" s="122"/>
      <c r="Y1853" s="127"/>
    </row>
    <row r="1854" spans="1:25">
      <c r="A1854" s="116">
        <v>1854</v>
      </c>
      <c r="B1854" s="166">
        <v>43864</v>
      </c>
      <c r="C1854" s="118">
        <f t="shared" si="93"/>
        <v>2</v>
      </c>
      <c r="E1854" s="119" t="s">
        <v>4126</v>
      </c>
      <c r="F1854" s="211"/>
      <c r="G1854" s="119" t="s">
        <v>226</v>
      </c>
      <c r="H1854" s="119"/>
      <c r="K1854" s="120"/>
      <c r="L1854" s="120" t="s">
        <v>32</v>
      </c>
      <c r="M1854" s="130" t="s">
        <v>78</v>
      </c>
      <c r="N1854" s="232"/>
      <c r="O1854" s="232"/>
      <c r="P1854" s="124">
        <f t="shared" si="94"/>
        <v>0</v>
      </c>
      <c r="Q1854" s="125"/>
      <c r="R1854" s="125"/>
      <c r="S1854" s="119"/>
      <c r="T1854" s="122"/>
      <c r="U1854" s="122"/>
      <c r="V1854" s="122"/>
      <c r="W1854" s="122"/>
      <c r="X1854" s="122"/>
      <c r="Y1854" s="127"/>
    </row>
    <row r="1855" spans="1:25">
      <c r="A1855" s="116">
        <v>1855</v>
      </c>
      <c r="B1855" s="166">
        <v>43864</v>
      </c>
      <c r="C1855" s="118">
        <f t="shared" si="93"/>
        <v>2</v>
      </c>
      <c r="D1855" s="120" t="s">
        <v>252</v>
      </c>
      <c r="E1855" s="119" t="s">
        <v>4127</v>
      </c>
      <c r="F1855" s="211" t="s">
        <v>4128</v>
      </c>
      <c r="G1855" s="119" t="s">
        <v>4129</v>
      </c>
      <c r="H1855" s="119" t="s">
        <v>41</v>
      </c>
      <c r="I1855" s="119" t="s">
        <v>42</v>
      </c>
      <c r="K1855" s="120" t="s">
        <v>65</v>
      </c>
      <c r="L1855" s="120" t="s">
        <v>32</v>
      </c>
      <c r="M1855" s="130" t="s">
        <v>33</v>
      </c>
      <c r="N1855" s="232">
        <v>44263</v>
      </c>
      <c r="O1855" s="232">
        <v>44602</v>
      </c>
      <c r="P1855" s="124">
        <f t="shared" si="94"/>
        <v>2</v>
      </c>
      <c r="Q1855" s="125">
        <v>1</v>
      </c>
      <c r="R1855" s="125"/>
      <c r="S1855" s="119"/>
      <c r="T1855" s="122"/>
      <c r="U1855" s="122"/>
      <c r="V1855" s="122"/>
      <c r="W1855" s="122"/>
      <c r="X1855" s="122"/>
      <c r="Y1855" s="127" t="s">
        <v>1636</v>
      </c>
    </row>
    <row r="1856" spans="1:25">
      <c r="A1856" s="116">
        <v>1856</v>
      </c>
      <c r="B1856" s="166">
        <v>43869</v>
      </c>
      <c r="C1856" s="118">
        <f t="shared" ref="C1856:C1918" si="95">IF(B1856&lt;&gt;0,MONTH(B1856),0)</f>
        <v>2</v>
      </c>
      <c r="D1856" s="119" t="s">
        <v>37</v>
      </c>
      <c r="E1856" s="119" t="s">
        <v>4130</v>
      </c>
      <c r="F1856" s="211"/>
      <c r="G1856" s="119" t="s">
        <v>2878</v>
      </c>
      <c r="H1856" s="119"/>
      <c r="K1856" s="120"/>
      <c r="L1856" s="120" t="s">
        <v>32</v>
      </c>
      <c r="M1856" s="121" t="s">
        <v>78</v>
      </c>
      <c r="N1856" s="232"/>
      <c r="O1856" s="232"/>
      <c r="P1856" s="124">
        <f t="shared" si="94"/>
        <v>0</v>
      </c>
      <c r="Q1856" s="125"/>
      <c r="R1856" s="125"/>
      <c r="S1856" s="119"/>
      <c r="T1856" s="122"/>
      <c r="U1856" s="122"/>
      <c r="V1856" s="122"/>
      <c r="W1856" s="122"/>
      <c r="X1856" s="122"/>
      <c r="Y1856" s="127" t="s">
        <v>356</v>
      </c>
    </row>
    <row r="1857" spans="1:25">
      <c r="A1857" s="116">
        <v>1857</v>
      </c>
      <c r="B1857" s="166">
        <v>43864</v>
      </c>
      <c r="C1857" s="118">
        <f t="shared" si="95"/>
        <v>2</v>
      </c>
      <c r="E1857" s="119" t="s">
        <v>4131</v>
      </c>
      <c r="F1857" s="211"/>
      <c r="G1857" s="119" t="s">
        <v>314</v>
      </c>
      <c r="H1857" s="119"/>
      <c r="K1857" s="120"/>
      <c r="L1857" s="120" t="s">
        <v>32</v>
      </c>
      <c r="M1857" s="130" t="s">
        <v>78</v>
      </c>
      <c r="N1857" s="232"/>
      <c r="O1857" s="232"/>
      <c r="P1857" s="124">
        <f t="shared" si="94"/>
        <v>0</v>
      </c>
      <c r="Q1857" s="125"/>
      <c r="R1857" s="125"/>
      <c r="S1857" s="119"/>
      <c r="T1857" s="122"/>
      <c r="U1857" s="122"/>
      <c r="V1857" s="122"/>
      <c r="W1857" s="122"/>
      <c r="X1857" s="122"/>
      <c r="Y1857" s="127"/>
    </row>
    <row r="1858" spans="1:25">
      <c r="A1858" s="116">
        <v>1858</v>
      </c>
      <c r="B1858" s="166">
        <v>43864</v>
      </c>
      <c r="C1858" s="118">
        <f t="shared" si="95"/>
        <v>2</v>
      </c>
      <c r="E1858" s="119" t="s">
        <v>4132</v>
      </c>
      <c r="F1858" s="211"/>
      <c r="G1858" s="119" t="s">
        <v>226</v>
      </c>
      <c r="H1858" s="119"/>
      <c r="K1858" s="120"/>
      <c r="L1858" s="120" t="s">
        <v>32</v>
      </c>
      <c r="M1858" s="130" t="s">
        <v>78</v>
      </c>
      <c r="N1858" s="232"/>
      <c r="O1858" s="232"/>
      <c r="P1858" s="124">
        <f t="shared" si="94"/>
        <v>0</v>
      </c>
      <c r="Q1858" s="125"/>
      <c r="R1858" s="125"/>
      <c r="S1858" s="119"/>
      <c r="T1858" s="122"/>
      <c r="U1858" s="122"/>
      <c r="V1858" s="122"/>
      <c r="W1858" s="122"/>
      <c r="X1858" s="122"/>
      <c r="Y1858" s="127"/>
    </row>
    <row r="1859" spans="1:25">
      <c r="A1859" s="116">
        <v>1859</v>
      </c>
      <c r="B1859" s="166">
        <v>43864</v>
      </c>
      <c r="C1859" s="118">
        <f t="shared" si="95"/>
        <v>2</v>
      </c>
      <c r="E1859" s="119" t="s">
        <v>4133</v>
      </c>
      <c r="F1859" s="211"/>
      <c r="G1859" s="119" t="s">
        <v>226</v>
      </c>
      <c r="H1859" s="119"/>
      <c r="K1859" s="120"/>
      <c r="L1859" s="120" t="s">
        <v>32</v>
      </c>
      <c r="M1859" s="130" t="s">
        <v>78</v>
      </c>
      <c r="N1859" s="232"/>
      <c r="O1859" s="232"/>
      <c r="P1859" s="124">
        <f t="shared" si="94"/>
        <v>0</v>
      </c>
      <c r="Q1859" s="125"/>
      <c r="R1859" s="125"/>
      <c r="S1859" s="119"/>
      <c r="T1859" s="122"/>
      <c r="U1859" s="122"/>
      <c r="V1859" s="122"/>
      <c r="W1859" s="122"/>
      <c r="X1859" s="122"/>
      <c r="Y1859" s="127"/>
    </row>
    <row r="1860" spans="1:25">
      <c r="A1860" s="116">
        <v>1860</v>
      </c>
      <c r="B1860" s="166">
        <v>43864</v>
      </c>
      <c r="C1860" s="118">
        <f t="shared" si="95"/>
        <v>2</v>
      </c>
      <c r="E1860" s="119" t="s">
        <v>4134</v>
      </c>
      <c r="F1860" s="211"/>
      <c r="G1860" s="119" t="s">
        <v>226</v>
      </c>
      <c r="H1860" s="119"/>
      <c r="K1860" s="120"/>
      <c r="L1860" s="120" t="s">
        <v>32</v>
      </c>
      <c r="M1860" s="130" t="s">
        <v>78</v>
      </c>
      <c r="N1860" s="232"/>
      <c r="O1860" s="232"/>
      <c r="P1860" s="124">
        <f t="shared" si="94"/>
        <v>0</v>
      </c>
      <c r="Q1860" s="125"/>
      <c r="R1860" s="125"/>
      <c r="S1860" s="119"/>
      <c r="T1860" s="122"/>
      <c r="U1860" s="122"/>
      <c r="V1860" s="122"/>
      <c r="W1860" s="122"/>
      <c r="X1860" s="122"/>
      <c r="Y1860" s="127"/>
    </row>
    <row r="1861" spans="1:25">
      <c r="A1861" s="116">
        <v>1861</v>
      </c>
      <c r="B1861" s="166">
        <v>43864</v>
      </c>
      <c r="C1861" s="118">
        <f t="shared" si="95"/>
        <v>2</v>
      </c>
      <c r="E1861" s="119" t="s">
        <v>4135</v>
      </c>
      <c r="F1861" s="211"/>
      <c r="G1861" s="119" t="s">
        <v>226</v>
      </c>
      <c r="H1861" s="119"/>
      <c r="K1861" s="120"/>
      <c r="L1861" s="120" t="s">
        <v>32</v>
      </c>
      <c r="M1861" s="130" t="s">
        <v>78</v>
      </c>
      <c r="N1861" s="232"/>
      <c r="O1861" s="232"/>
      <c r="P1861" s="124">
        <f t="shared" si="94"/>
        <v>0</v>
      </c>
      <c r="Q1861" s="125"/>
      <c r="R1861" s="125"/>
      <c r="S1861" s="119"/>
      <c r="T1861" s="122"/>
      <c r="U1861" s="122"/>
      <c r="V1861" s="122"/>
      <c r="W1861" s="122"/>
      <c r="X1861" s="122"/>
      <c r="Y1861" s="127"/>
    </row>
    <row r="1862" spans="1:25">
      <c r="A1862" s="116">
        <v>1862</v>
      </c>
      <c r="B1862" s="166">
        <v>43864</v>
      </c>
      <c r="C1862" s="118">
        <f t="shared" si="95"/>
        <v>2</v>
      </c>
      <c r="D1862" s="119" t="s">
        <v>37</v>
      </c>
      <c r="E1862" s="119" t="s">
        <v>4136</v>
      </c>
      <c r="F1862" s="211"/>
      <c r="G1862" s="119" t="s">
        <v>2820</v>
      </c>
      <c r="H1862" s="119"/>
      <c r="K1862" s="120"/>
      <c r="L1862" s="120" t="s">
        <v>32</v>
      </c>
      <c r="M1862" s="130" t="s">
        <v>78</v>
      </c>
      <c r="N1862" s="232"/>
      <c r="O1862" s="232"/>
      <c r="P1862" s="124">
        <f t="shared" si="94"/>
        <v>0</v>
      </c>
      <c r="Q1862" s="125"/>
      <c r="R1862" s="125"/>
      <c r="S1862" s="119"/>
      <c r="T1862" s="122"/>
      <c r="U1862" s="122"/>
      <c r="V1862" s="122"/>
      <c r="W1862" s="122"/>
      <c r="X1862" s="122"/>
      <c r="Y1862" s="127" t="s">
        <v>356</v>
      </c>
    </row>
    <row r="1863" spans="1:25">
      <c r="A1863" s="116">
        <v>1863</v>
      </c>
      <c r="B1863" s="166">
        <v>43864</v>
      </c>
      <c r="C1863" s="118">
        <f t="shared" si="95"/>
        <v>2</v>
      </c>
      <c r="D1863" s="119" t="s">
        <v>37</v>
      </c>
      <c r="E1863" s="119" t="s">
        <v>4137</v>
      </c>
      <c r="F1863" s="211"/>
      <c r="G1863" s="119" t="s">
        <v>2074</v>
      </c>
      <c r="H1863" s="119"/>
      <c r="K1863" s="120"/>
      <c r="L1863" s="120" t="s">
        <v>32</v>
      </c>
      <c r="M1863" s="130" t="s">
        <v>78</v>
      </c>
      <c r="N1863" s="232"/>
      <c r="O1863" s="232"/>
      <c r="P1863" s="124">
        <f t="shared" si="94"/>
        <v>0</v>
      </c>
      <c r="Q1863" s="125"/>
      <c r="R1863" s="125"/>
      <c r="S1863" s="119"/>
      <c r="T1863" s="122"/>
      <c r="U1863" s="122"/>
      <c r="V1863" s="122"/>
      <c r="W1863" s="122"/>
      <c r="X1863" s="122"/>
      <c r="Y1863" s="127" t="s">
        <v>356</v>
      </c>
    </row>
    <row r="1864" spans="1:25">
      <c r="A1864" s="116">
        <v>1864</v>
      </c>
      <c r="B1864" s="166">
        <v>43864</v>
      </c>
      <c r="C1864" s="118">
        <f t="shared" si="95"/>
        <v>2</v>
      </c>
      <c r="D1864" s="119" t="s">
        <v>37</v>
      </c>
      <c r="E1864" s="119" t="s">
        <v>4138</v>
      </c>
      <c r="F1864" s="211"/>
      <c r="G1864" s="119" t="s">
        <v>2074</v>
      </c>
      <c r="H1864" s="119"/>
      <c r="K1864" s="120"/>
      <c r="L1864" s="120" t="s">
        <v>32</v>
      </c>
      <c r="M1864" s="130" t="s">
        <v>78</v>
      </c>
      <c r="N1864" s="232"/>
      <c r="O1864" s="232"/>
      <c r="P1864" s="124">
        <f t="shared" si="94"/>
        <v>0</v>
      </c>
      <c r="Q1864" s="125"/>
      <c r="R1864" s="125"/>
      <c r="S1864" s="119"/>
      <c r="T1864" s="122"/>
      <c r="U1864" s="122"/>
      <c r="V1864" s="122"/>
      <c r="W1864" s="122"/>
      <c r="X1864" s="122"/>
      <c r="Y1864" s="127" t="s">
        <v>356</v>
      </c>
    </row>
    <row r="1865" spans="1:25">
      <c r="A1865" s="116">
        <v>1865</v>
      </c>
      <c r="B1865" s="166">
        <v>43864</v>
      </c>
      <c r="C1865" s="118">
        <f t="shared" si="95"/>
        <v>2</v>
      </c>
      <c r="D1865" s="119" t="s">
        <v>37</v>
      </c>
      <c r="E1865" s="119" t="s">
        <v>4139</v>
      </c>
      <c r="F1865" s="211"/>
      <c r="G1865" s="119" t="s">
        <v>2074</v>
      </c>
      <c r="H1865" s="119"/>
      <c r="K1865" s="120"/>
      <c r="L1865" s="120" t="s">
        <v>32</v>
      </c>
      <c r="M1865" s="130" t="s">
        <v>78</v>
      </c>
      <c r="N1865" s="232"/>
      <c r="O1865" s="232"/>
      <c r="P1865" s="124">
        <f t="shared" si="94"/>
        <v>0</v>
      </c>
      <c r="Q1865" s="125"/>
      <c r="R1865" s="125"/>
      <c r="S1865" s="119"/>
      <c r="T1865" s="122"/>
      <c r="U1865" s="122"/>
      <c r="V1865" s="122"/>
      <c r="W1865" s="122"/>
      <c r="X1865" s="122"/>
      <c r="Y1865" s="127" t="s">
        <v>356</v>
      </c>
    </row>
    <row r="1866" spans="1:25">
      <c r="A1866" s="116">
        <v>1866</v>
      </c>
      <c r="B1866" s="166">
        <v>43864</v>
      </c>
      <c r="C1866" s="118">
        <f t="shared" si="95"/>
        <v>2</v>
      </c>
      <c r="D1866" s="119" t="s">
        <v>37</v>
      </c>
      <c r="E1866" s="119" t="s">
        <v>4140</v>
      </c>
      <c r="F1866" s="211"/>
      <c r="G1866" s="119" t="s">
        <v>2074</v>
      </c>
      <c r="H1866" s="119"/>
      <c r="K1866" s="120"/>
      <c r="L1866" s="120" t="s">
        <v>32</v>
      </c>
      <c r="M1866" s="130" t="s">
        <v>78</v>
      </c>
      <c r="N1866" s="232"/>
      <c r="O1866" s="232"/>
      <c r="P1866" s="124">
        <f t="shared" si="94"/>
        <v>0</v>
      </c>
      <c r="Q1866" s="125"/>
      <c r="R1866" s="125"/>
      <c r="S1866" s="119"/>
      <c r="T1866" s="122"/>
      <c r="U1866" s="122"/>
      <c r="V1866" s="122"/>
      <c r="W1866" s="122"/>
      <c r="X1866" s="122"/>
      <c r="Y1866" s="127" t="s">
        <v>356</v>
      </c>
    </row>
    <row r="1867" spans="1:25">
      <c r="A1867" s="116">
        <v>1867</v>
      </c>
      <c r="B1867" s="166">
        <v>43864</v>
      </c>
      <c r="C1867" s="118">
        <f t="shared" si="95"/>
        <v>2</v>
      </c>
      <c r="D1867" s="119" t="s">
        <v>37</v>
      </c>
      <c r="E1867" s="119" t="s">
        <v>4141</v>
      </c>
      <c r="F1867" s="211"/>
      <c r="G1867" s="119" t="s">
        <v>2074</v>
      </c>
      <c r="H1867" s="119"/>
      <c r="K1867" s="120"/>
      <c r="L1867" s="120" t="s">
        <v>32</v>
      </c>
      <c r="M1867" s="130" t="s">
        <v>78</v>
      </c>
      <c r="N1867" s="232"/>
      <c r="O1867" s="232"/>
      <c r="P1867" s="124">
        <f t="shared" si="94"/>
        <v>0</v>
      </c>
      <c r="Q1867" s="125"/>
      <c r="R1867" s="125"/>
      <c r="S1867" s="119"/>
      <c r="T1867" s="122"/>
      <c r="U1867" s="122"/>
      <c r="V1867" s="122"/>
      <c r="W1867" s="122"/>
      <c r="X1867" s="122"/>
      <c r="Y1867" s="127" t="s">
        <v>356</v>
      </c>
    </row>
    <row r="1868" spans="1:25">
      <c r="A1868" s="116">
        <v>1868</v>
      </c>
      <c r="B1868" s="166">
        <v>43864</v>
      </c>
      <c r="C1868" s="118">
        <f t="shared" si="95"/>
        <v>2</v>
      </c>
      <c r="E1868" s="119"/>
      <c r="F1868" s="211"/>
      <c r="G1868" s="119" t="s">
        <v>4142</v>
      </c>
      <c r="H1868" s="119"/>
      <c r="K1868" s="120"/>
      <c r="L1868" s="120" t="s">
        <v>32</v>
      </c>
      <c r="M1868" s="130" t="s">
        <v>78</v>
      </c>
      <c r="N1868" s="232"/>
      <c r="O1868" s="232"/>
      <c r="P1868" s="124">
        <f t="shared" si="94"/>
        <v>0</v>
      </c>
      <c r="Q1868" s="125"/>
      <c r="R1868" s="125"/>
      <c r="S1868" s="119"/>
      <c r="T1868" s="122"/>
      <c r="U1868" s="122"/>
      <c r="V1868" s="122"/>
      <c r="W1868" s="122"/>
      <c r="X1868" s="122"/>
      <c r="Y1868" s="127"/>
    </row>
    <row r="1869" spans="1:25">
      <c r="A1869" s="116">
        <v>1869</v>
      </c>
      <c r="B1869" s="166">
        <v>43864</v>
      </c>
      <c r="C1869" s="118">
        <f t="shared" si="95"/>
        <v>2</v>
      </c>
      <c r="D1869" s="119" t="s">
        <v>37</v>
      </c>
      <c r="E1869" s="119" t="s">
        <v>4143</v>
      </c>
      <c r="F1869" s="211"/>
      <c r="G1869" s="119" t="s">
        <v>4144</v>
      </c>
      <c r="H1869" s="119"/>
      <c r="K1869" s="120"/>
      <c r="L1869" s="120" t="s">
        <v>32</v>
      </c>
      <c r="M1869" s="130" t="s">
        <v>78</v>
      </c>
      <c r="N1869" s="232"/>
      <c r="O1869" s="232"/>
      <c r="P1869" s="124">
        <f t="shared" si="94"/>
        <v>0</v>
      </c>
      <c r="Q1869" s="125"/>
      <c r="R1869" s="125"/>
      <c r="S1869" s="119"/>
      <c r="T1869" s="122"/>
      <c r="U1869" s="122"/>
      <c r="V1869" s="122"/>
      <c r="W1869" s="122"/>
      <c r="X1869" s="122"/>
      <c r="Y1869" s="127" t="s">
        <v>356</v>
      </c>
    </row>
    <row r="1870" spans="1:25">
      <c r="A1870" s="116">
        <v>1870</v>
      </c>
      <c r="B1870" s="166">
        <v>43864</v>
      </c>
      <c r="C1870" s="118">
        <f t="shared" si="95"/>
        <v>2</v>
      </c>
      <c r="E1870" s="119" t="s">
        <v>4145</v>
      </c>
      <c r="F1870" s="211"/>
      <c r="G1870" s="119" t="s">
        <v>794</v>
      </c>
      <c r="H1870" s="119"/>
      <c r="K1870" s="120"/>
      <c r="L1870" s="120" t="s">
        <v>32</v>
      </c>
      <c r="M1870" s="130" t="s">
        <v>78</v>
      </c>
      <c r="N1870" s="232"/>
      <c r="O1870" s="232"/>
      <c r="P1870" s="124">
        <f t="shared" si="94"/>
        <v>0</v>
      </c>
      <c r="Q1870" s="125"/>
      <c r="R1870" s="125"/>
      <c r="S1870" s="119"/>
      <c r="T1870" s="122"/>
      <c r="U1870" s="122"/>
      <c r="V1870" s="122"/>
      <c r="W1870" s="122"/>
      <c r="X1870" s="122"/>
      <c r="Y1870" s="127"/>
    </row>
    <row r="1871" spans="1:25">
      <c r="A1871" s="116">
        <v>1871</v>
      </c>
      <c r="B1871" s="166">
        <v>43864</v>
      </c>
      <c r="C1871" s="118">
        <f t="shared" si="95"/>
        <v>2</v>
      </c>
      <c r="D1871" s="119" t="s">
        <v>37</v>
      </c>
      <c r="E1871" s="119" t="s">
        <v>4146</v>
      </c>
      <c r="F1871" s="211"/>
      <c r="G1871" s="119" t="s">
        <v>4147</v>
      </c>
      <c r="H1871" s="119"/>
      <c r="K1871" s="120"/>
      <c r="L1871" s="120" t="s">
        <v>32</v>
      </c>
      <c r="M1871" s="130" t="s">
        <v>33</v>
      </c>
      <c r="N1871" s="232">
        <v>44036</v>
      </c>
      <c r="O1871" s="232"/>
      <c r="P1871" s="124">
        <f t="shared" si="94"/>
        <v>0</v>
      </c>
      <c r="Q1871" s="125"/>
      <c r="R1871" s="125">
        <f ca="1">TODAY()-N1871</f>
        <v>642</v>
      </c>
      <c r="S1871" s="119"/>
      <c r="T1871" s="122"/>
      <c r="U1871" s="122"/>
      <c r="V1871" s="122"/>
      <c r="W1871" s="122"/>
      <c r="X1871" s="122"/>
      <c r="Y1871" s="127" t="s">
        <v>356</v>
      </c>
    </row>
    <row r="1872" spans="1:25">
      <c r="A1872" s="116">
        <v>1872</v>
      </c>
      <c r="B1872" s="166">
        <v>43864</v>
      </c>
      <c r="C1872" s="118">
        <f t="shared" si="95"/>
        <v>2</v>
      </c>
      <c r="D1872" s="119" t="s">
        <v>37</v>
      </c>
      <c r="E1872" s="119" t="s">
        <v>4148</v>
      </c>
      <c r="F1872" s="211"/>
      <c r="G1872" s="119" t="s">
        <v>3636</v>
      </c>
      <c r="H1872" s="119"/>
      <c r="K1872" s="120"/>
      <c r="L1872" s="120" t="s">
        <v>32</v>
      </c>
      <c r="M1872" s="130" t="s">
        <v>78</v>
      </c>
      <c r="N1872" s="232"/>
      <c r="O1872" s="232"/>
      <c r="P1872" s="124">
        <f t="shared" si="94"/>
        <v>0</v>
      </c>
      <c r="Q1872" s="125"/>
      <c r="R1872" s="125"/>
      <c r="S1872" s="119"/>
      <c r="T1872" s="122"/>
      <c r="U1872" s="122"/>
      <c r="V1872" s="122"/>
      <c r="W1872" s="122"/>
      <c r="X1872" s="122"/>
      <c r="Y1872" s="127" t="s">
        <v>356</v>
      </c>
    </row>
    <row r="1873" spans="1:25">
      <c r="A1873" s="116">
        <v>1873</v>
      </c>
      <c r="B1873" s="166">
        <v>43864</v>
      </c>
      <c r="C1873" s="118">
        <f t="shared" si="95"/>
        <v>2</v>
      </c>
      <c r="E1873" s="119" t="s">
        <v>4149</v>
      </c>
      <c r="F1873" s="211"/>
      <c r="G1873" s="119" t="s">
        <v>4150</v>
      </c>
      <c r="H1873" s="119"/>
      <c r="K1873" s="120"/>
      <c r="L1873" s="120" t="s">
        <v>32</v>
      </c>
      <c r="M1873" s="130" t="s">
        <v>78</v>
      </c>
      <c r="N1873" s="232"/>
      <c r="O1873" s="232"/>
      <c r="P1873" s="124">
        <f t="shared" si="94"/>
        <v>0</v>
      </c>
      <c r="Q1873" s="125"/>
      <c r="R1873" s="125"/>
      <c r="S1873" s="119"/>
      <c r="T1873" s="122"/>
      <c r="U1873" s="122"/>
      <c r="V1873" s="122"/>
      <c r="W1873" s="122"/>
      <c r="X1873" s="122"/>
      <c r="Y1873" s="127"/>
    </row>
    <row r="1874" spans="1:25">
      <c r="A1874" s="116">
        <v>1874</v>
      </c>
      <c r="B1874" s="129">
        <v>44013</v>
      </c>
      <c r="C1874" s="118">
        <f t="shared" si="95"/>
        <v>7</v>
      </c>
      <c r="D1874" s="120" t="s">
        <v>580</v>
      </c>
      <c r="E1874" s="130" t="s">
        <v>4151</v>
      </c>
      <c r="F1874" s="211" t="s">
        <v>4152</v>
      </c>
      <c r="G1874" s="119" t="s">
        <v>4153</v>
      </c>
      <c r="H1874" s="119" t="s">
        <v>41</v>
      </c>
      <c r="I1874" s="119"/>
      <c r="K1874" s="120" t="s">
        <v>584</v>
      </c>
      <c r="L1874" s="120" t="s">
        <v>32</v>
      </c>
      <c r="M1874" s="130"/>
      <c r="N1874" s="233"/>
      <c r="O1874" s="233">
        <v>44463</v>
      </c>
      <c r="P1874" s="124">
        <f t="shared" ref="P1874:P1936" si="96">IF(O1874&lt;&gt;0,MONTH(O1874),0)</f>
        <v>9</v>
      </c>
      <c r="Q1874" s="133"/>
      <c r="R1874" s="133"/>
      <c r="S1874" s="130"/>
      <c r="T1874" s="132"/>
      <c r="U1874" s="132" t="s">
        <v>4154</v>
      </c>
      <c r="V1874" s="132" t="s">
        <v>156</v>
      </c>
      <c r="W1874" s="132" t="s">
        <v>58</v>
      </c>
      <c r="X1874" s="132">
        <v>44113</v>
      </c>
      <c r="Y1874" s="134" t="s">
        <v>356</v>
      </c>
    </row>
    <row r="1875" spans="1:25">
      <c r="A1875" s="116">
        <v>1875</v>
      </c>
      <c r="B1875" s="166">
        <v>43864</v>
      </c>
      <c r="C1875" s="118">
        <f t="shared" si="95"/>
        <v>2</v>
      </c>
      <c r="D1875" s="119" t="s">
        <v>37</v>
      </c>
      <c r="E1875" s="119" t="s">
        <v>4155</v>
      </c>
      <c r="F1875" s="211"/>
      <c r="G1875" s="119" t="s">
        <v>2779</v>
      </c>
      <c r="H1875" s="119"/>
      <c r="K1875" s="120"/>
      <c r="L1875" s="120" t="s">
        <v>32</v>
      </c>
      <c r="M1875" s="130" t="s">
        <v>78</v>
      </c>
      <c r="N1875" s="232"/>
      <c r="O1875" s="232"/>
      <c r="P1875" s="124">
        <f t="shared" si="96"/>
        <v>0</v>
      </c>
      <c r="Q1875" s="125"/>
      <c r="R1875" s="125"/>
      <c r="S1875" s="119"/>
      <c r="T1875" s="122"/>
      <c r="U1875" s="122"/>
      <c r="V1875" s="122"/>
      <c r="W1875" s="122"/>
      <c r="X1875" s="122"/>
      <c r="Y1875" s="127" t="s">
        <v>356</v>
      </c>
    </row>
    <row r="1876" spans="1:25">
      <c r="A1876" s="116">
        <v>1876</v>
      </c>
      <c r="B1876" s="166">
        <v>43864</v>
      </c>
      <c r="C1876" s="118">
        <f t="shared" si="95"/>
        <v>2</v>
      </c>
      <c r="D1876" s="119" t="s">
        <v>37</v>
      </c>
      <c r="E1876" s="119" t="s">
        <v>4156</v>
      </c>
      <c r="F1876" s="211"/>
      <c r="G1876" s="119" t="s">
        <v>2849</v>
      </c>
      <c r="H1876" s="119"/>
      <c r="K1876" s="120"/>
      <c r="L1876" s="120" t="s">
        <v>32</v>
      </c>
      <c r="M1876" s="130" t="s">
        <v>78</v>
      </c>
      <c r="N1876" s="232"/>
      <c r="O1876" s="232"/>
      <c r="P1876" s="124">
        <f t="shared" si="96"/>
        <v>0</v>
      </c>
      <c r="Q1876" s="125"/>
      <c r="R1876" s="125"/>
      <c r="S1876" s="119"/>
      <c r="T1876" s="122"/>
      <c r="U1876" s="122"/>
      <c r="V1876" s="122"/>
      <c r="W1876" s="122"/>
      <c r="X1876" s="122"/>
      <c r="Y1876" s="127" t="s">
        <v>356</v>
      </c>
    </row>
    <row r="1877" spans="1:25">
      <c r="A1877" s="116">
        <v>1877</v>
      </c>
      <c r="B1877" s="166">
        <v>43864</v>
      </c>
      <c r="C1877" s="118">
        <f t="shared" si="95"/>
        <v>2</v>
      </c>
      <c r="E1877" s="119" t="s">
        <v>4157</v>
      </c>
      <c r="F1877" s="211"/>
      <c r="G1877" s="119" t="s">
        <v>4158</v>
      </c>
      <c r="H1877" s="119"/>
      <c r="K1877" s="120"/>
      <c r="L1877" s="120" t="s">
        <v>32</v>
      </c>
      <c r="M1877" s="130" t="s">
        <v>78</v>
      </c>
      <c r="N1877" s="232"/>
      <c r="O1877" s="232"/>
      <c r="P1877" s="124">
        <f t="shared" si="96"/>
        <v>0</v>
      </c>
      <c r="Q1877" s="125"/>
      <c r="R1877" s="125"/>
      <c r="S1877" s="119"/>
      <c r="T1877" s="122"/>
      <c r="U1877" s="122"/>
      <c r="V1877" s="122"/>
      <c r="W1877" s="122"/>
      <c r="X1877" s="122"/>
      <c r="Y1877" s="127"/>
    </row>
    <row r="1878" spans="1:25">
      <c r="A1878" s="116">
        <v>1878</v>
      </c>
      <c r="B1878" s="166">
        <v>43864</v>
      </c>
      <c r="C1878" s="118">
        <f t="shared" si="95"/>
        <v>2</v>
      </c>
      <c r="E1878" s="119" t="s">
        <v>4159</v>
      </c>
      <c r="F1878" s="211"/>
      <c r="G1878" s="119" t="s">
        <v>4160</v>
      </c>
      <c r="H1878" s="119"/>
      <c r="K1878" s="120"/>
      <c r="L1878" s="120" t="s">
        <v>32</v>
      </c>
      <c r="M1878" s="130" t="s">
        <v>78</v>
      </c>
      <c r="N1878" s="232"/>
      <c r="O1878" s="232"/>
      <c r="P1878" s="124">
        <f t="shared" si="96"/>
        <v>0</v>
      </c>
      <c r="Q1878" s="125"/>
      <c r="R1878" s="125"/>
      <c r="S1878" s="119"/>
      <c r="T1878" s="122"/>
      <c r="U1878" s="122"/>
      <c r="V1878" s="122"/>
      <c r="W1878" s="122"/>
      <c r="X1878" s="122"/>
      <c r="Y1878" s="127"/>
    </row>
    <row r="1879" spans="1:25">
      <c r="A1879" s="116">
        <v>1879</v>
      </c>
      <c r="B1879" s="166">
        <v>43869</v>
      </c>
      <c r="C1879" s="118">
        <f t="shared" si="95"/>
        <v>2</v>
      </c>
      <c r="D1879" s="119" t="s">
        <v>37</v>
      </c>
      <c r="E1879" s="119" t="s">
        <v>4161</v>
      </c>
      <c r="F1879" s="211"/>
      <c r="G1879" s="119" t="s">
        <v>214</v>
      </c>
      <c r="H1879" s="119"/>
      <c r="K1879" s="120"/>
      <c r="L1879" s="120" t="s">
        <v>32</v>
      </c>
      <c r="M1879" s="130" t="s">
        <v>78</v>
      </c>
      <c r="N1879" s="232"/>
      <c r="O1879" s="232"/>
      <c r="P1879" s="124">
        <f t="shared" si="96"/>
        <v>0</v>
      </c>
      <c r="Q1879" s="125"/>
      <c r="R1879" s="125"/>
      <c r="S1879" s="119"/>
      <c r="T1879" s="122"/>
      <c r="U1879" s="122"/>
      <c r="V1879" s="122"/>
      <c r="W1879" s="122"/>
      <c r="X1879" s="122"/>
      <c r="Y1879" s="127" t="s">
        <v>356</v>
      </c>
    </row>
    <row r="1880" spans="1:25">
      <c r="A1880" s="116">
        <v>1880</v>
      </c>
      <c r="B1880" s="166">
        <v>43869</v>
      </c>
      <c r="C1880" s="118">
        <f t="shared" si="95"/>
        <v>2</v>
      </c>
      <c r="D1880" s="119" t="s">
        <v>37</v>
      </c>
      <c r="E1880" s="119" t="s">
        <v>4162</v>
      </c>
      <c r="F1880" s="211"/>
      <c r="G1880" s="119" t="s">
        <v>214</v>
      </c>
      <c r="H1880" s="119"/>
      <c r="K1880" s="120"/>
      <c r="L1880" s="120" t="s">
        <v>32</v>
      </c>
      <c r="M1880" s="130" t="s">
        <v>78</v>
      </c>
      <c r="N1880" s="232"/>
      <c r="O1880" s="232"/>
      <c r="P1880" s="124">
        <f t="shared" si="96"/>
        <v>0</v>
      </c>
      <c r="Q1880" s="125"/>
      <c r="R1880" s="125"/>
      <c r="S1880" s="119"/>
      <c r="T1880" s="122"/>
      <c r="U1880" s="122"/>
      <c r="V1880" s="122"/>
      <c r="W1880" s="122"/>
      <c r="X1880" s="122"/>
      <c r="Y1880" s="127" t="s">
        <v>356</v>
      </c>
    </row>
    <row r="1881" spans="1:25">
      <c r="A1881" s="116">
        <v>1881</v>
      </c>
      <c r="B1881" s="166">
        <v>43869</v>
      </c>
      <c r="C1881" s="118">
        <f t="shared" si="95"/>
        <v>2</v>
      </c>
      <c r="D1881" s="119" t="s">
        <v>37</v>
      </c>
      <c r="E1881" s="119" t="s">
        <v>4163</v>
      </c>
      <c r="F1881" s="211"/>
      <c r="G1881" s="119" t="s">
        <v>214</v>
      </c>
      <c r="H1881" s="119"/>
      <c r="K1881" s="120"/>
      <c r="L1881" s="120" t="s">
        <v>32</v>
      </c>
      <c r="M1881" s="130" t="s">
        <v>78</v>
      </c>
      <c r="N1881" s="232"/>
      <c r="O1881" s="232"/>
      <c r="P1881" s="124">
        <f t="shared" si="96"/>
        <v>0</v>
      </c>
      <c r="Q1881" s="125"/>
      <c r="R1881" s="125"/>
      <c r="S1881" s="119"/>
      <c r="T1881" s="122"/>
      <c r="U1881" s="122"/>
      <c r="V1881" s="122"/>
      <c r="W1881" s="122"/>
      <c r="X1881" s="122"/>
      <c r="Y1881" s="127" t="s">
        <v>356</v>
      </c>
    </row>
    <row r="1882" spans="1:25">
      <c r="A1882" s="116">
        <v>1882</v>
      </c>
      <c r="B1882" s="166">
        <v>43869</v>
      </c>
      <c r="C1882" s="118">
        <f t="shared" si="95"/>
        <v>2</v>
      </c>
      <c r="D1882" s="119" t="s">
        <v>37</v>
      </c>
      <c r="E1882" s="119" t="s">
        <v>4164</v>
      </c>
      <c r="F1882" s="211"/>
      <c r="G1882" s="119" t="s">
        <v>214</v>
      </c>
      <c r="H1882" s="119"/>
      <c r="K1882" s="120"/>
      <c r="L1882" s="120" t="s">
        <v>32</v>
      </c>
      <c r="M1882" s="130" t="s">
        <v>78</v>
      </c>
      <c r="N1882" s="232"/>
      <c r="O1882" s="232"/>
      <c r="P1882" s="124">
        <f t="shared" si="96"/>
        <v>0</v>
      </c>
      <c r="Q1882" s="125"/>
      <c r="R1882" s="125"/>
      <c r="S1882" s="119"/>
      <c r="T1882" s="122"/>
      <c r="U1882" s="122"/>
      <c r="V1882" s="122"/>
      <c r="W1882" s="122"/>
      <c r="X1882" s="122"/>
      <c r="Y1882" s="127" t="s">
        <v>356</v>
      </c>
    </row>
    <row r="1883" spans="1:25">
      <c r="A1883" s="116">
        <v>1883</v>
      </c>
      <c r="B1883" s="166">
        <v>43869</v>
      </c>
      <c r="C1883" s="118">
        <f t="shared" si="95"/>
        <v>2</v>
      </c>
      <c r="D1883" s="119" t="s">
        <v>37</v>
      </c>
      <c r="E1883" s="119" t="s">
        <v>4165</v>
      </c>
      <c r="F1883" s="211"/>
      <c r="G1883" s="119" t="s">
        <v>214</v>
      </c>
      <c r="H1883" s="119"/>
      <c r="K1883" s="120"/>
      <c r="L1883" s="120" t="s">
        <v>32</v>
      </c>
      <c r="M1883" s="130" t="s">
        <v>78</v>
      </c>
      <c r="N1883" s="232"/>
      <c r="O1883" s="232"/>
      <c r="P1883" s="124">
        <f t="shared" si="96"/>
        <v>0</v>
      </c>
      <c r="Q1883" s="125"/>
      <c r="R1883" s="125"/>
      <c r="S1883" s="119"/>
      <c r="T1883" s="122"/>
      <c r="U1883" s="122"/>
      <c r="V1883" s="122"/>
      <c r="W1883" s="122"/>
      <c r="X1883" s="122"/>
      <c r="Y1883" s="127" t="s">
        <v>356</v>
      </c>
    </row>
    <row r="1884" spans="1:25">
      <c r="A1884" s="116">
        <v>1884</v>
      </c>
      <c r="B1884" s="166">
        <v>43869</v>
      </c>
      <c r="C1884" s="118">
        <f t="shared" si="95"/>
        <v>2</v>
      </c>
      <c r="E1884" s="119" t="s">
        <v>4166</v>
      </c>
      <c r="F1884" s="211"/>
      <c r="G1884" s="119" t="s">
        <v>4167</v>
      </c>
      <c r="H1884" s="119"/>
      <c r="K1884" s="120"/>
      <c r="L1884" s="120" t="s">
        <v>32</v>
      </c>
      <c r="M1884" s="130" t="s">
        <v>78</v>
      </c>
      <c r="N1884" s="232"/>
      <c r="O1884" s="232"/>
      <c r="P1884" s="124">
        <f t="shared" si="96"/>
        <v>0</v>
      </c>
      <c r="Q1884" s="125"/>
      <c r="R1884" s="125"/>
      <c r="S1884" s="119"/>
      <c r="T1884" s="122"/>
      <c r="U1884" s="122"/>
      <c r="V1884" s="122"/>
      <c r="W1884" s="122"/>
      <c r="X1884" s="122"/>
      <c r="Y1884" s="127"/>
    </row>
    <row r="1885" spans="1:25">
      <c r="A1885" s="116">
        <v>1885</v>
      </c>
      <c r="B1885" s="166">
        <v>43869</v>
      </c>
      <c r="C1885" s="118">
        <f t="shared" si="95"/>
        <v>2</v>
      </c>
      <c r="E1885" s="119" t="s">
        <v>4168</v>
      </c>
      <c r="F1885" s="211"/>
      <c r="G1885" s="119" t="s">
        <v>4169</v>
      </c>
      <c r="H1885" s="119"/>
      <c r="K1885" s="120"/>
      <c r="L1885" s="120" t="s">
        <v>32</v>
      </c>
      <c r="M1885" s="130" t="s">
        <v>78</v>
      </c>
      <c r="N1885" s="232"/>
      <c r="O1885" s="232"/>
      <c r="P1885" s="124">
        <f t="shared" si="96"/>
        <v>0</v>
      </c>
      <c r="Q1885" s="125"/>
      <c r="R1885" s="125"/>
      <c r="S1885" s="119"/>
      <c r="T1885" s="122"/>
      <c r="U1885" s="122"/>
      <c r="V1885" s="122"/>
      <c r="W1885" s="122"/>
      <c r="X1885" s="122"/>
      <c r="Y1885" s="127"/>
    </row>
    <row r="1886" spans="1:25">
      <c r="A1886" s="116">
        <v>1886</v>
      </c>
      <c r="B1886" s="166">
        <v>43869</v>
      </c>
      <c r="C1886" s="118">
        <f t="shared" si="95"/>
        <v>2</v>
      </c>
      <c r="E1886" s="119" t="s">
        <v>4170</v>
      </c>
      <c r="F1886" s="211"/>
      <c r="G1886" s="119" t="s">
        <v>4171</v>
      </c>
      <c r="H1886" s="119"/>
      <c r="K1886" s="120"/>
      <c r="L1886" s="120" t="s">
        <v>32</v>
      </c>
      <c r="M1886" s="130" t="s">
        <v>78</v>
      </c>
      <c r="N1886" s="232"/>
      <c r="O1886" s="232"/>
      <c r="P1886" s="124">
        <f t="shared" si="96"/>
        <v>0</v>
      </c>
      <c r="Q1886" s="125"/>
      <c r="R1886" s="125"/>
      <c r="S1886" s="119"/>
      <c r="T1886" s="122"/>
      <c r="U1886" s="122"/>
      <c r="V1886" s="122"/>
      <c r="W1886" s="122"/>
      <c r="X1886" s="122"/>
      <c r="Y1886" s="127"/>
    </row>
    <row r="1887" spans="1:25">
      <c r="A1887" s="116">
        <v>1887</v>
      </c>
      <c r="B1887" s="166">
        <v>43869</v>
      </c>
      <c r="C1887" s="118">
        <f t="shared" si="95"/>
        <v>2</v>
      </c>
      <c r="E1887" s="119" t="s">
        <v>4172</v>
      </c>
      <c r="F1887" s="211"/>
      <c r="G1887" s="119" t="s">
        <v>4173</v>
      </c>
      <c r="H1887" s="119"/>
      <c r="K1887" s="120"/>
      <c r="L1887" s="120" t="s">
        <v>32</v>
      </c>
      <c r="M1887" s="130" t="s">
        <v>78</v>
      </c>
      <c r="N1887" s="232"/>
      <c r="O1887" s="232"/>
      <c r="P1887" s="124">
        <f t="shared" si="96"/>
        <v>0</v>
      </c>
      <c r="Q1887" s="125"/>
      <c r="R1887" s="125"/>
      <c r="S1887" s="119"/>
      <c r="T1887" s="122"/>
      <c r="U1887" s="122"/>
      <c r="V1887" s="122"/>
      <c r="W1887" s="122"/>
      <c r="X1887" s="122"/>
      <c r="Y1887" s="127"/>
    </row>
    <row r="1888" spans="1:25">
      <c r="A1888" s="116">
        <v>1888</v>
      </c>
      <c r="B1888" s="166">
        <v>43869</v>
      </c>
      <c r="C1888" s="118">
        <f t="shared" si="95"/>
        <v>2</v>
      </c>
      <c r="E1888" s="119" t="s">
        <v>4174</v>
      </c>
      <c r="F1888" s="211"/>
      <c r="G1888" s="119" t="s">
        <v>4175</v>
      </c>
      <c r="H1888" s="119"/>
      <c r="K1888" s="120"/>
      <c r="L1888" s="120" t="s">
        <v>32</v>
      </c>
      <c r="M1888" s="130" t="s">
        <v>78</v>
      </c>
      <c r="N1888" s="232"/>
      <c r="O1888" s="232"/>
      <c r="P1888" s="124">
        <f t="shared" si="96"/>
        <v>0</v>
      </c>
      <c r="Q1888" s="125"/>
      <c r="R1888" s="125"/>
      <c r="S1888" s="119"/>
      <c r="T1888" s="122"/>
      <c r="U1888" s="122"/>
      <c r="V1888" s="122"/>
      <c r="W1888" s="122"/>
      <c r="X1888" s="122"/>
      <c r="Y1888" s="127"/>
    </row>
    <row r="1889" spans="1:25">
      <c r="A1889" s="116">
        <v>1889</v>
      </c>
      <c r="B1889" s="166">
        <v>43869</v>
      </c>
      <c r="C1889" s="118">
        <f t="shared" si="95"/>
        <v>2</v>
      </c>
      <c r="E1889" s="119" t="s">
        <v>4176</v>
      </c>
      <c r="F1889" s="211"/>
      <c r="G1889" s="119" t="s">
        <v>3250</v>
      </c>
      <c r="H1889" s="119"/>
      <c r="K1889" s="120"/>
      <c r="L1889" s="120" t="s">
        <v>32</v>
      </c>
      <c r="M1889" s="130" t="s">
        <v>78</v>
      </c>
      <c r="N1889" s="232"/>
      <c r="O1889" s="232"/>
      <c r="P1889" s="124">
        <f t="shared" si="96"/>
        <v>0</v>
      </c>
      <c r="Q1889" s="125"/>
      <c r="R1889" s="125"/>
      <c r="S1889" s="119"/>
      <c r="T1889" s="122"/>
      <c r="U1889" s="122"/>
      <c r="V1889" s="122"/>
      <c r="W1889" s="122"/>
      <c r="X1889" s="122"/>
      <c r="Y1889" s="127"/>
    </row>
    <row r="1890" spans="1:25">
      <c r="A1890" s="116">
        <v>1890</v>
      </c>
      <c r="B1890" s="166">
        <v>43869</v>
      </c>
      <c r="C1890" s="118">
        <f t="shared" si="95"/>
        <v>2</v>
      </c>
      <c r="E1890" s="119" t="s">
        <v>4177</v>
      </c>
      <c r="F1890" s="211"/>
      <c r="G1890" s="119" t="s">
        <v>4178</v>
      </c>
      <c r="H1890" s="119"/>
      <c r="K1890" s="120"/>
      <c r="L1890" s="120" t="s">
        <v>32</v>
      </c>
      <c r="M1890" s="130" t="s">
        <v>78</v>
      </c>
      <c r="N1890" s="232"/>
      <c r="O1890" s="232"/>
      <c r="P1890" s="124">
        <f t="shared" si="96"/>
        <v>0</v>
      </c>
      <c r="Q1890" s="125"/>
      <c r="R1890" s="125"/>
      <c r="S1890" s="119"/>
      <c r="T1890" s="122"/>
      <c r="U1890" s="122"/>
      <c r="V1890" s="122"/>
      <c r="W1890" s="122"/>
      <c r="X1890" s="122"/>
      <c r="Y1890" s="127"/>
    </row>
    <row r="1891" spans="1:25">
      <c r="A1891" s="116">
        <v>1891</v>
      </c>
      <c r="B1891" s="166">
        <v>43869</v>
      </c>
      <c r="C1891" s="118">
        <f t="shared" si="95"/>
        <v>2</v>
      </c>
      <c r="E1891" s="119" t="s">
        <v>4179</v>
      </c>
      <c r="F1891" s="211"/>
      <c r="G1891" s="119" t="s">
        <v>4179</v>
      </c>
      <c r="H1891" s="119"/>
      <c r="K1891" s="120"/>
      <c r="L1891" s="120" t="s">
        <v>32</v>
      </c>
      <c r="M1891" s="130" t="s">
        <v>78</v>
      </c>
      <c r="N1891" s="232"/>
      <c r="O1891" s="232"/>
      <c r="P1891" s="124">
        <f t="shared" si="96"/>
        <v>0</v>
      </c>
      <c r="Q1891" s="125"/>
      <c r="R1891" s="125"/>
      <c r="S1891" s="119"/>
      <c r="T1891" s="122"/>
      <c r="U1891" s="122"/>
      <c r="V1891" s="122"/>
      <c r="W1891" s="122"/>
      <c r="X1891" s="122"/>
      <c r="Y1891" s="127"/>
    </row>
    <row r="1892" spans="1:25">
      <c r="A1892" s="116">
        <v>1892</v>
      </c>
      <c r="B1892" s="166">
        <v>43869</v>
      </c>
      <c r="C1892" s="118">
        <f t="shared" si="95"/>
        <v>2</v>
      </c>
      <c r="E1892" s="119" t="s">
        <v>4180</v>
      </c>
      <c r="F1892" s="211"/>
      <c r="G1892" s="119" t="s">
        <v>4181</v>
      </c>
      <c r="H1892" s="119"/>
      <c r="K1892" s="120"/>
      <c r="L1892" s="120" t="s">
        <v>32</v>
      </c>
      <c r="M1892" s="130" t="s">
        <v>78</v>
      </c>
      <c r="N1892" s="232"/>
      <c r="O1892" s="232"/>
      <c r="P1892" s="124">
        <f t="shared" si="96"/>
        <v>0</v>
      </c>
      <c r="Q1892" s="125"/>
      <c r="R1892" s="125"/>
      <c r="S1892" s="119"/>
      <c r="T1892" s="122"/>
      <c r="U1892" s="122"/>
      <c r="V1892" s="122"/>
      <c r="W1892" s="122"/>
      <c r="X1892" s="122"/>
      <c r="Y1892" s="127"/>
    </row>
    <row r="1893" spans="1:25">
      <c r="A1893" s="116">
        <v>1893</v>
      </c>
      <c r="B1893" s="166">
        <v>43869</v>
      </c>
      <c r="C1893" s="118">
        <f t="shared" si="95"/>
        <v>2</v>
      </c>
      <c r="E1893" s="119" t="s">
        <v>4182</v>
      </c>
      <c r="F1893" s="211"/>
      <c r="G1893" s="119" t="s">
        <v>3204</v>
      </c>
      <c r="H1893" s="119"/>
      <c r="K1893" s="120"/>
      <c r="L1893" s="120" t="s">
        <v>32</v>
      </c>
      <c r="M1893" s="130" t="s">
        <v>78</v>
      </c>
      <c r="N1893" s="232"/>
      <c r="O1893" s="232"/>
      <c r="P1893" s="124">
        <f t="shared" si="96"/>
        <v>0</v>
      </c>
      <c r="Q1893" s="125"/>
      <c r="R1893" s="125"/>
      <c r="S1893" s="119"/>
      <c r="T1893" s="122"/>
      <c r="U1893" s="122"/>
      <c r="V1893" s="122"/>
      <c r="W1893" s="122"/>
      <c r="X1893" s="122"/>
      <c r="Y1893" s="127"/>
    </row>
    <row r="1894" spans="1:25">
      <c r="A1894" s="116">
        <v>1894</v>
      </c>
      <c r="B1894" s="166">
        <v>43869</v>
      </c>
      <c r="C1894" s="118">
        <f t="shared" si="95"/>
        <v>2</v>
      </c>
      <c r="D1894" s="119" t="s">
        <v>37</v>
      </c>
      <c r="E1894" s="119" t="s">
        <v>4183</v>
      </c>
      <c r="F1894" s="211"/>
      <c r="G1894" s="119" t="s">
        <v>4184</v>
      </c>
      <c r="H1894" s="119"/>
      <c r="K1894" s="120"/>
      <c r="L1894" s="120" t="s">
        <v>32</v>
      </c>
      <c r="M1894" s="130" t="s">
        <v>78</v>
      </c>
      <c r="N1894" s="232"/>
      <c r="O1894" s="232"/>
      <c r="P1894" s="124">
        <f t="shared" si="96"/>
        <v>0</v>
      </c>
      <c r="Q1894" s="125"/>
      <c r="R1894" s="125"/>
      <c r="S1894" s="119"/>
      <c r="T1894" s="122"/>
      <c r="U1894" s="122"/>
      <c r="V1894" s="122"/>
      <c r="W1894" s="122"/>
      <c r="X1894" s="122"/>
      <c r="Y1894" s="127" t="s">
        <v>356</v>
      </c>
    </row>
    <row r="1895" spans="1:25">
      <c r="A1895" s="116">
        <v>1895</v>
      </c>
      <c r="B1895" s="166">
        <v>43869</v>
      </c>
      <c r="C1895" s="118">
        <f t="shared" si="95"/>
        <v>2</v>
      </c>
      <c r="E1895" s="119" t="s">
        <v>4185</v>
      </c>
      <c r="F1895" s="211"/>
      <c r="G1895" s="119" t="s">
        <v>4186</v>
      </c>
      <c r="H1895" s="119"/>
      <c r="K1895" s="120"/>
      <c r="L1895" s="120" t="s">
        <v>32</v>
      </c>
      <c r="M1895" s="130" t="s">
        <v>78</v>
      </c>
      <c r="N1895" s="232"/>
      <c r="O1895" s="232"/>
      <c r="P1895" s="124">
        <f t="shared" si="96"/>
        <v>0</v>
      </c>
      <c r="Q1895" s="125"/>
      <c r="R1895" s="125"/>
      <c r="S1895" s="119"/>
      <c r="T1895" s="122"/>
      <c r="U1895" s="122"/>
      <c r="V1895" s="122"/>
      <c r="W1895" s="122"/>
      <c r="X1895" s="122"/>
      <c r="Y1895" s="127"/>
    </row>
    <row r="1896" spans="1:25">
      <c r="A1896" s="116">
        <v>1896</v>
      </c>
      <c r="B1896" s="166">
        <v>43869</v>
      </c>
      <c r="C1896" s="118">
        <f t="shared" si="95"/>
        <v>2</v>
      </c>
      <c r="E1896" s="119" t="s">
        <v>4187</v>
      </c>
      <c r="F1896" s="211"/>
      <c r="G1896" s="119" t="s">
        <v>4188</v>
      </c>
      <c r="H1896" s="119"/>
      <c r="K1896" s="120"/>
      <c r="L1896" s="120" t="s">
        <v>32</v>
      </c>
      <c r="M1896" s="130" t="s">
        <v>78</v>
      </c>
      <c r="N1896" s="232"/>
      <c r="O1896" s="232"/>
      <c r="P1896" s="124">
        <f t="shared" si="96"/>
        <v>0</v>
      </c>
      <c r="Q1896" s="125"/>
      <c r="R1896" s="125"/>
      <c r="S1896" s="119"/>
      <c r="T1896" s="122"/>
      <c r="U1896" s="122"/>
      <c r="V1896" s="122"/>
      <c r="W1896" s="122"/>
      <c r="X1896" s="122"/>
      <c r="Y1896" s="127"/>
    </row>
    <row r="1897" spans="1:25">
      <c r="A1897" s="116">
        <v>1897</v>
      </c>
      <c r="B1897" s="166">
        <v>43869</v>
      </c>
      <c r="C1897" s="118">
        <f t="shared" si="95"/>
        <v>2</v>
      </c>
      <c r="E1897" s="119" t="s">
        <v>4189</v>
      </c>
      <c r="F1897" s="211"/>
      <c r="G1897" s="119" t="s">
        <v>4190</v>
      </c>
      <c r="H1897" s="119"/>
      <c r="K1897" s="120"/>
      <c r="L1897" s="120" t="s">
        <v>32</v>
      </c>
      <c r="M1897" s="130" t="s">
        <v>78</v>
      </c>
      <c r="N1897" s="232"/>
      <c r="O1897" s="232"/>
      <c r="P1897" s="124">
        <f t="shared" si="96"/>
        <v>0</v>
      </c>
      <c r="Q1897" s="125"/>
      <c r="R1897" s="125"/>
      <c r="S1897" s="119"/>
      <c r="T1897" s="122"/>
      <c r="U1897" s="122"/>
      <c r="V1897" s="122"/>
      <c r="W1897" s="122"/>
      <c r="X1897" s="122"/>
      <c r="Y1897" s="127"/>
    </row>
    <row r="1898" spans="1:25">
      <c r="A1898" s="116">
        <v>1898</v>
      </c>
      <c r="B1898" s="166">
        <v>43869</v>
      </c>
      <c r="C1898" s="118">
        <f t="shared" si="95"/>
        <v>2</v>
      </c>
      <c r="E1898" s="119" t="s">
        <v>4191</v>
      </c>
      <c r="F1898" s="211"/>
      <c r="G1898" s="119" t="s">
        <v>4192</v>
      </c>
      <c r="H1898" s="119"/>
      <c r="K1898" s="120"/>
      <c r="L1898" s="120" t="s">
        <v>32</v>
      </c>
      <c r="M1898" s="130" t="s">
        <v>78</v>
      </c>
      <c r="N1898" s="232"/>
      <c r="O1898" s="232"/>
      <c r="P1898" s="124">
        <f t="shared" si="96"/>
        <v>0</v>
      </c>
      <c r="Q1898" s="125"/>
      <c r="R1898" s="125"/>
      <c r="S1898" s="119"/>
      <c r="T1898" s="122"/>
      <c r="U1898" s="122"/>
      <c r="V1898" s="122"/>
      <c r="W1898" s="122"/>
      <c r="X1898" s="122"/>
      <c r="Y1898" s="127"/>
    </row>
    <row r="1899" spans="1:25">
      <c r="A1899" s="116">
        <v>1899</v>
      </c>
      <c r="B1899" s="166">
        <v>43869</v>
      </c>
      <c r="C1899" s="118">
        <f t="shared" si="95"/>
        <v>2</v>
      </c>
      <c r="E1899" s="119" t="s">
        <v>4193</v>
      </c>
      <c r="F1899" s="211"/>
      <c r="G1899" s="119" t="s">
        <v>4194</v>
      </c>
      <c r="H1899" s="119"/>
      <c r="K1899" s="120"/>
      <c r="L1899" s="120" t="s">
        <v>32</v>
      </c>
      <c r="M1899" s="130" t="s">
        <v>78</v>
      </c>
      <c r="N1899" s="232"/>
      <c r="O1899" s="232"/>
      <c r="P1899" s="124">
        <f t="shared" si="96"/>
        <v>0</v>
      </c>
      <c r="Q1899" s="125"/>
      <c r="R1899" s="125"/>
      <c r="S1899" s="119"/>
      <c r="T1899" s="122"/>
      <c r="U1899" s="122"/>
      <c r="V1899" s="122"/>
      <c r="W1899" s="122"/>
      <c r="X1899" s="122"/>
      <c r="Y1899" s="127"/>
    </row>
    <row r="1900" spans="1:25">
      <c r="A1900" s="116">
        <v>1900</v>
      </c>
      <c r="B1900" s="166">
        <v>43869</v>
      </c>
      <c r="C1900" s="118">
        <f t="shared" si="95"/>
        <v>2</v>
      </c>
      <c r="E1900" s="119" t="s">
        <v>4195</v>
      </c>
      <c r="F1900" s="211"/>
      <c r="G1900" s="119" t="s">
        <v>4196</v>
      </c>
      <c r="H1900" s="119"/>
      <c r="K1900" s="120"/>
      <c r="L1900" s="120" t="s">
        <v>32</v>
      </c>
      <c r="M1900" s="130" t="s">
        <v>78</v>
      </c>
      <c r="N1900" s="232"/>
      <c r="O1900" s="232"/>
      <c r="P1900" s="124">
        <f t="shared" si="96"/>
        <v>0</v>
      </c>
      <c r="Q1900" s="125"/>
      <c r="R1900" s="125"/>
      <c r="S1900" s="119"/>
      <c r="T1900" s="122"/>
      <c r="U1900" s="122"/>
      <c r="V1900" s="122"/>
      <c r="W1900" s="122"/>
      <c r="X1900" s="122"/>
      <c r="Y1900" s="127"/>
    </row>
    <row r="1901" spans="1:25">
      <c r="A1901" s="116">
        <v>1901</v>
      </c>
      <c r="B1901" s="166">
        <v>43869</v>
      </c>
      <c r="C1901" s="118">
        <f t="shared" si="95"/>
        <v>2</v>
      </c>
      <c r="E1901" s="119" t="s">
        <v>4197</v>
      </c>
      <c r="F1901" s="211"/>
      <c r="G1901" s="119" t="s">
        <v>4198</v>
      </c>
      <c r="H1901" s="119"/>
      <c r="K1901" s="120"/>
      <c r="L1901" s="120" t="s">
        <v>32</v>
      </c>
      <c r="M1901" s="130" t="s">
        <v>78</v>
      </c>
      <c r="N1901" s="232"/>
      <c r="O1901" s="232"/>
      <c r="P1901" s="124">
        <f t="shared" si="96"/>
        <v>0</v>
      </c>
      <c r="Q1901" s="125"/>
      <c r="R1901" s="125"/>
      <c r="S1901" s="119"/>
      <c r="T1901" s="122"/>
      <c r="U1901" s="122"/>
      <c r="V1901" s="122"/>
      <c r="W1901" s="122"/>
      <c r="X1901" s="122"/>
      <c r="Y1901" s="127"/>
    </row>
    <row r="1902" spans="1:25">
      <c r="A1902" s="116">
        <v>1902</v>
      </c>
      <c r="B1902" s="166">
        <v>43869</v>
      </c>
      <c r="C1902" s="118">
        <f t="shared" si="95"/>
        <v>2</v>
      </c>
      <c r="E1902" s="119" t="s">
        <v>4199</v>
      </c>
      <c r="F1902" s="211"/>
      <c r="G1902" s="119" t="s">
        <v>4200</v>
      </c>
      <c r="H1902" s="119"/>
      <c r="K1902" s="120"/>
      <c r="L1902" s="120" t="s">
        <v>32</v>
      </c>
      <c r="M1902" s="130" t="s">
        <v>78</v>
      </c>
      <c r="N1902" s="232"/>
      <c r="O1902" s="232"/>
      <c r="P1902" s="124">
        <f t="shared" si="96"/>
        <v>0</v>
      </c>
      <c r="Q1902" s="125"/>
      <c r="R1902" s="125"/>
      <c r="S1902" s="119"/>
      <c r="T1902" s="122"/>
      <c r="U1902" s="122"/>
      <c r="V1902" s="122"/>
      <c r="W1902" s="122"/>
      <c r="X1902" s="122"/>
      <c r="Y1902" s="127"/>
    </row>
    <row r="1903" spans="1:25">
      <c r="A1903" s="116">
        <v>1903</v>
      </c>
      <c r="B1903" s="166">
        <v>43869</v>
      </c>
      <c r="C1903" s="118">
        <f t="shared" si="95"/>
        <v>2</v>
      </c>
      <c r="E1903" s="119" t="s">
        <v>4201</v>
      </c>
      <c r="F1903" s="211"/>
      <c r="G1903" s="119" t="s">
        <v>4202</v>
      </c>
      <c r="H1903" s="119"/>
      <c r="K1903" s="120"/>
      <c r="L1903" s="120" t="s">
        <v>32</v>
      </c>
      <c r="M1903" s="130" t="s">
        <v>78</v>
      </c>
      <c r="N1903" s="232"/>
      <c r="O1903" s="232"/>
      <c r="P1903" s="124">
        <f t="shared" si="96"/>
        <v>0</v>
      </c>
      <c r="Q1903" s="125"/>
      <c r="R1903" s="125"/>
      <c r="S1903" s="119"/>
      <c r="T1903" s="122"/>
      <c r="U1903" s="122"/>
      <c r="V1903" s="122"/>
      <c r="W1903" s="122"/>
      <c r="X1903" s="122"/>
      <c r="Y1903" s="127"/>
    </row>
    <row r="1904" spans="1:25">
      <c r="A1904" s="116">
        <v>1904</v>
      </c>
      <c r="B1904" s="166">
        <v>43869</v>
      </c>
      <c r="C1904" s="118">
        <f t="shared" si="95"/>
        <v>2</v>
      </c>
      <c r="E1904" s="119" t="s">
        <v>4203</v>
      </c>
      <c r="F1904" s="211"/>
      <c r="G1904" s="119" t="s">
        <v>4204</v>
      </c>
      <c r="H1904" s="119"/>
      <c r="K1904" s="120"/>
      <c r="L1904" s="120" t="s">
        <v>32</v>
      </c>
      <c r="M1904" s="130" t="s">
        <v>78</v>
      </c>
      <c r="N1904" s="232"/>
      <c r="O1904" s="232"/>
      <c r="P1904" s="124">
        <f t="shared" si="96"/>
        <v>0</v>
      </c>
      <c r="Q1904" s="125"/>
      <c r="R1904" s="125"/>
      <c r="S1904" s="119"/>
      <c r="T1904" s="122"/>
      <c r="U1904" s="122"/>
      <c r="V1904" s="122"/>
      <c r="W1904" s="122"/>
      <c r="X1904" s="122"/>
      <c r="Y1904" s="127"/>
    </row>
    <row r="1905" spans="1:25">
      <c r="A1905" s="116">
        <v>1905</v>
      </c>
      <c r="B1905" s="166">
        <v>43869</v>
      </c>
      <c r="C1905" s="118">
        <f t="shared" si="95"/>
        <v>2</v>
      </c>
      <c r="E1905" s="119" t="s">
        <v>4205</v>
      </c>
      <c r="F1905" s="211"/>
      <c r="G1905" s="119" t="s">
        <v>4206</v>
      </c>
      <c r="H1905" s="119"/>
      <c r="K1905" s="120"/>
      <c r="L1905" s="120" t="s">
        <v>32</v>
      </c>
      <c r="M1905" s="130" t="s">
        <v>78</v>
      </c>
      <c r="N1905" s="232"/>
      <c r="O1905" s="232"/>
      <c r="P1905" s="124">
        <f t="shared" si="96"/>
        <v>0</v>
      </c>
      <c r="Q1905" s="125"/>
      <c r="R1905" s="125"/>
      <c r="S1905" s="119"/>
      <c r="T1905" s="122"/>
      <c r="U1905" s="122"/>
      <c r="V1905" s="122"/>
      <c r="W1905" s="122"/>
      <c r="X1905" s="122"/>
      <c r="Y1905" s="127"/>
    </row>
    <row r="1906" spans="1:25">
      <c r="A1906" s="116">
        <v>1906</v>
      </c>
      <c r="B1906" s="166">
        <v>43869</v>
      </c>
      <c r="C1906" s="118">
        <f t="shared" si="95"/>
        <v>2</v>
      </c>
      <c r="E1906" s="119" t="s">
        <v>4207</v>
      </c>
      <c r="F1906" s="211"/>
      <c r="G1906" s="119" t="s">
        <v>4208</v>
      </c>
      <c r="H1906" s="119"/>
      <c r="K1906" s="120"/>
      <c r="L1906" s="120" t="s">
        <v>32</v>
      </c>
      <c r="M1906" s="130" t="s">
        <v>78</v>
      </c>
      <c r="N1906" s="232"/>
      <c r="O1906" s="232"/>
      <c r="P1906" s="124">
        <f t="shared" si="96"/>
        <v>0</v>
      </c>
      <c r="Q1906" s="125"/>
      <c r="R1906" s="125"/>
      <c r="S1906" s="119"/>
      <c r="T1906" s="122"/>
      <c r="U1906" s="122"/>
      <c r="V1906" s="122"/>
      <c r="W1906" s="122"/>
      <c r="X1906" s="122"/>
      <c r="Y1906" s="127"/>
    </row>
    <row r="1907" spans="1:25">
      <c r="A1907" s="116">
        <v>1907</v>
      </c>
      <c r="B1907" s="166">
        <v>43869</v>
      </c>
      <c r="C1907" s="118">
        <f t="shared" si="95"/>
        <v>2</v>
      </c>
      <c r="D1907" s="119" t="s">
        <v>37</v>
      </c>
      <c r="E1907" s="119" t="s">
        <v>4209</v>
      </c>
      <c r="F1907" s="211"/>
      <c r="G1907" s="119" t="s">
        <v>2878</v>
      </c>
      <c r="H1907" s="119"/>
      <c r="K1907" s="120"/>
      <c r="L1907" s="120" t="s">
        <v>32</v>
      </c>
      <c r="M1907" s="130" t="s">
        <v>78</v>
      </c>
      <c r="N1907" s="232"/>
      <c r="O1907" s="232"/>
      <c r="P1907" s="124">
        <f t="shared" si="96"/>
        <v>0</v>
      </c>
      <c r="Q1907" s="125"/>
      <c r="R1907" s="125"/>
      <c r="S1907" s="119"/>
      <c r="T1907" s="122"/>
      <c r="U1907" s="122"/>
      <c r="V1907" s="122"/>
      <c r="W1907" s="122"/>
      <c r="X1907" s="122"/>
      <c r="Y1907" s="127" t="s">
        <v>356</v>
      </c>
    </row>
    <row r="1908" spans="1:25">
      <c r="A1908" s="116">
        <v>1908</v>
      </c>
      <c r="B1908" s="166">
        <v>43869</v>
      </c>
      <c r="C1908" s="118">
        <f t="shared" si="95"/>
        <v>2</v>
      </c>
      <c r="D1908" s="119" t="s">
        <v>37</v>
      </c>
      <c r="E1908" s="119" t="s">
        <v>4210</v>
      </c>
      <c r="F1908" s="211"/>
      <c r="G1908" s="119" t="s">
        <v>2878</v>
      </c>
      <c r="H1908" s="119"/>
      <c r="K1908" s="120"/>
      <c r="L1908" s="120" t="s">
        <v>32</v>
      </c>
      <c r="M1908" s="130" t="s">
        <v>78</v>
      </c>
      <c r="N1908" s="232"/>
      <c r="O1908" s="232"/>
      <c r="P1908" s="124">
        <f t="shared" si="96"/>
        <v>0</v>
      </c>
      <c r="Q1908" s="125"/>
      <c r="R1908" s="125"/>
      <c r="S1908" s="119"/>
      <c r="T1908" s="122"/>
      <c r="U1908" s="122"/>
      <c r="V1908" s="122"/>
      <c r="W1908" s="122"/>
      <c r="X1908" s="122"/>
      <c r="Y1908" s="127" t="s">
        <v>356</v>
      </c>
    </row>
    <row r="1909" spans="1:25">
      <c r="A1909" s="116">
        <v>1909</v>
      </c>
      <c r="B1909" s="166">
        <v>43869</v>
      </c>
      <c r="C1909" s="118">
        <f t="shared" si="95"/>
        <v>2</v>
      </c>
      <c r="D1909" s="119" t="s">
        <v>37</v>
      </c>
      <c r="E1909" s="119" t="s">
        <v>4211</v>
      </c>
      <c r="F1909" s="211"/>
      <c r="G1909" s="119" t="s">
        <v>2878</v>
      </c>
      <c r="H1909" s="119"/>
      <c r="K1909" s="120"/>
      <c r="L1909" s="120" t="s">
        <v>32</v>
      </c>
      <c r="M1909" s="130" t="s">
        <v>78</v>
      </c>
      <c r="N1909" s="232"/>
      <c r="O1909" s="232"/>
      <c r="P1909" s="124">
        <f t="shared" si="96"/>
        <v>0</v>
      </c>
      <c r="Q1909" s="125"/>
      <c r="R1909" s="125"/>
      <c r="S1909" s="119"/>
      <c r="T1909" s="122"/>
      <c r="U1909" s="122"/>
      <c r="V1909" s="122"/>
      <c r="W1909" s="122"/>
      <c r="X1909" s="122"/>
      <c r="Y1909" s="127" t="s">
        <v>356</v>
      </c>
    </row>
    <row r="1910" spans="1:25">
      <c r="A1910" s="116">
        <v>1910</v>
      </c>
      <c r="B1910" s="166">
        <v>43869</v>
      </c>
      <c r="C1910" s="118">
        <f t="shared" si="95"/>
        <v>2</v>
      </c>
      <c r="D1910" s="119" t="s">
        <v>37</v>
      </c>
      <c r="E1910" s="119" t="s">
        <v>4212</v>
      </c>
      <c r="F1910" s="211"/>
      <c r="G1910" s="119" t="s">
        <v>2878</v>
      </c>
      <c r="H1910" s="119"/>
      <c r="K1910" s="120"/>
      <c r="L1910" s="120" t="s">
        <v>32</v>
      </c>
      <c r="M1910" s="130" t="s">
        <v>78</v>
      </c>
      <c r="N1910" s="232"/>
      <c r="O1910" s="232"/>
      <c r="P1910" s="124">
        <f t="shared" si="96"/>
        <v>0</v>
      </c>
      <c r="Q1910" s="125"/>
      <c r="R1910" s="125"/>
      <c r="S1910" s="119"/>
      <c r="T1910" s="122"/>
      <c r="U1910" s="122"/>
      <c r="V1910" s="122"/>
      <c r="W1910" s="122"/>
      <c r="X1910" s="122"/>
      <c r="Y1910" s="127" t="s">
        <v>356</v>
      </c>
    </row>
    <row r="1911" spans="1:25">
      <c r="A1911" s="116">
        <v>1911</v>
      </c>
      <c r="B1911" s="166">
        <v>43869</v>
      </c>
      <c r="C1911" s="118">
        <f t="shared" si="95"/>
        <v>2</v>
      </c>
      <c r="D1911" s="119" t="s">
        <v>37</v>
      </c>
      <c r="E1911" s="119" t="s">
        <v>4213</v>
      </c>
      <c r="F1911" s="211"/>
      <c r="G1911" s="119" t="s">
        <v>214</v>
      </c>
      <c r="H1911" s="119"/>
      <c r="K1911" s="120"/>
      <c r="L1911" s="120" t="s">
        <v>32</v>
      </c>
      <c r="M1911" s="130" t="s">
        <v>78</v>
      </c>
      <c r="N1911" s="232"/>
      <c r="O1911" s="232"/>
      <c r="P1911" s="124">
        <f t="shared" si="96"/>
        <v>0</v>
      </c>
      <c r="Q1911" s="125"/>
      <c r="R1911" s="125"/>
      <c r="S1911" s="119"/>
      <c r="T1911" s="122"/>
      <c r="U1911" s="122"/>
      <c r="V1911" s="122"/>
      <c r="W1911" s="122"/>
      <c r="X1911" s="122"/>
      <c r="Y1911" s="127" t="s">
        <v>356</v>
      </c>
    </row>
    <row r="1912" spans="1:25">
      <c r="A1912" s="116">
        <v>1912</v>
      </c>
      <c r="B1912" s="166">
        <v>43869</v>
      </c>
      <c r="C1912" s="118">
        <f t="shared" si="95"/>
        <v>2</v>
      </c>
      <c r="D1912" s="119" t="s">
        <v>37</v>
      </c>
      <c r="E1912" s="119" t="s">
        <v>4214</v>
      </c>
      <c r="F1912" s="211"/>
      <c r="G1912" s="119" t="s">
        <v>2878</v>
      </c>
      <c r="H1912" s="119"/>
      <c r="K1912" s="120"/>
      <c r="L1912" s="120" t="s">
        <v>32</v>
      </c>
      <c r="M1912" s="130" t="s">
        <v>78</v>
      </c>
      <c r="N1912" s="232"/>
      <c r="O1912" s="232"/>
      <c r="P1912" s="124">
        <f t="shared" si="96"/>
        <v>0</v>
      </c>
      <c r="Q1912" s="125"/>
      <c r="R1912" s="125"/>
      <c r="S1912" s="119"/>
      <c r="T1912" s="122"/>
      <c r="U1912" s="122"/>
      <c r="V1912" s="122"/>
      <c r="W1912" s="122"/>
      <c r="X1912" s="122"/>
      <c r="Y1912" s="127" t="s">
        <v>356</v>
      </c>
    </row>
    <row r="1913" spans="1:25">
      <c r="A1913" s="116">
        <v>1913</v>
      </c>
      <c r="B1913" s="166">
        <v>43869</v>
      </c>
      <c r="C1913" s="118">
        <f t="shared" si="95"/>
        <v>2</v>
      </c>
      <c r="D1913" s="119" t="s">
        <v>37</v>
      </c>
      <c r="E1913" s="119" t="s">
        <v>4215</v>
      </c>
      <c r="F1913" s="211"/>
      <c r="G1913" s="119" t="s">
        <v>545</v>
      </c>
      <c r="H1913" s="119"/>
      <c r="K1913" s="120"/>
      <c r="L1913" s="120" t="s">
        <v>32</v>
      </c>
      <c r="M1913" s="130" t="s">
        <v>78</v>
      </c>
      <c r="N1913" s="232"/>
      <c r="O1913" s="232"/>
      <c r="P1913" s="124">
        <f t="shared" si="96"/>
        <v>0</v>
      </c>
      <c r="Q1913" s="125"/>
      <c r="R1913" s="125"/>
      <c r="S1913" s="119"/>
      <c r="T1913" s="122"/>
      <c r="U1913" s="122"/>
      <c r="V1913" s="122"/>
      <c r="W1913" s="122"/>
      <c r="X1913" s="122"/>
      <c r="Y1913" s="127" t="s">
        <v>356</v>
      </c>
    </row>
    <row r="1914" spans="1:25">
      <c r="A1914" s="116">
        <v>1914</v>
      </c>
      <c r="B1914" s="166">
        <v>43869</v>
      </c>
      <c r="C1914" s="118">
        <f t="shared" si="95"/>
        <v>2</v>
      </c>
      <c r="E1914" s="119" t="s">
        <v>4216</v>
      </c>
      <c r="F1914" s="211"/>
      <c r="G1914" s="119" t="s">
        <v>3217</v>
      </c>
      <c r="H1914" s="119"/>
      <c r="K1914" s="120"/>
      <c r="L1914" s="120" t="s">
        <v>32</v>
      </c>
      <c r="M1914" s="130" t="s">
        <v>78</v>
      </c>
      <c r="N1914" s="232"/>
      <c r="O1914" s="232"/>
      <c r="P1914" s="124">
        <f t="shared" si="96"/>
        <v>0</v>
      </c>
      <c r="Q1914" s="125"/>
      <c r="R1914" s="125"/>
      <c r="S1914" s="119"/>
      <c r="T1914" s="122"/>
      <c r="U1914" s="122"/>
      <c r="V1914" s="122"/>
      <c r="W1914" s="122"/>
      <c r="X1914" s="122"/>
      <c r="Y1914" s="127"/>
    </row>
    <row r="1915" spans="1:25">
      <c r="A1915" s="116">
        <v>1915</v>
      </c>
      <c r="B1915" s="166">
        <v>43869</v>
      </c>
      <c r="C1915" s="118">
        <f t="shared" si="95"/>
        <v>2</v>
      </c>
      <c r="E1915" s="119" t="s">
        <v>4217</v>
      </c>
      <c r="F1915" s="211"/>
      <c r="G1915" s="119" t="s">
        <v>3217</v>
      </c>
      <c r="H1915" s="119"/>
      <c r="K1915" s="120"/>
      <c r="L1915" s="120" t="s">
        <v>32</v>
      </c>
      <c r="M1915" s="130" t="s">
        <v>78</v>
      </c>
      <c r="N1915" s="232"/>
      <c r="O1915" s="232"/>
      <c r="P1915" s="124">
        <f t="shared" si="96"/>
        <v>0</v>
      </c>
      <c r="Q1915" s="125"/>
      <c r="R1915" s="125"/>
      <c r="S1915" s="119"/>
      <c r="T1915" s="122"/>
      <c r="U1915" s="122"/>
      <c r="V1915" s="122"/>
      <c r="W1915" s="122"/>
      <c r="X1915" s="122"/>
      <c r="Y1915" s="127"/>
    </row>
    <row r="1916" spans="1:25">
      <c r="A1916" s="116">
        <v>1916</v>
      </c>
      <c r="B1916" s="166">
        <v>43869</v>
      </c>
      <c r="C1916" s="118">
        <f t="shared" si="95"/>
        <v>2</v>
      </c>
      <c r="E1916" s="119" t="s">
        <v>4218</v>
      </c>
      <c r="F1916" s="211"/>
      <c r="G1916" s="119" t="s">
        <v>292</v>
      </c>
      <c r="H1916" s="119"/>
      <c r="K1916" s="120"/>
      <c r="L1916" s="120" t="s">
        <v>32</v>
      </c>
      <c r="M1916" s="130" t="s">
        <v>78</v>
      </c>
      <c r="N1916" s="232"/>
      <c r="O1916" s="232"/>
      <c r="P1916" s="124">
        <f t="shared" si="96"/>
        <v>0</v>
      </c>
      <c r="Q1916" s="125"/>
      <c r="R1916" s="125"/>
      <c r="S1916" s="119"/>
      <c r="T1916" s="122"/>
      <c r="U1916" s="122"/>
      <c r="V1916" s="122"/>
      <c r="W1916" s="122"/>
      <c r="X1916" s="122"/>
      <c r="Y1916" s="127"/>
    </row>
    <row r="1917" spans="1:25" ht="27.6">
      <c r="A1917" s="116">
        <v>1917</v>
      </c>
      <c r="B1917" s="166">
        <v>43869</v>
      </c>
      <c r="C1917" s="118">
        <f t="shared" si="95"/>
        <v>2</v>
      </c>
      <c r="D1917" s="120" t="s">
        <v>252</v>
      </c>
      <c r="E1917" s="119" t="s">
        <v>4219</v>
      </c>
      <c r="F1917" s="211" t="s">
        <v>4220</v>
      </c>
      <c r="G1917" s="119" t="s">
        <v>2894</v>
      </c>
      <c r="H1917" s="119" t="s">
        <v>41</v>
      </c>
      <c r="I1917" s="119" t="s">
        <v>42</v>
      </c>
      <c r="K1917" s="120"/>
      <c r="L1917" s="120" t="s">
        <v>32</v>
      </c>
      <c r="M1917" s="130" t="s">
        <v>2244</v>
      </c>
      <c r="N1917" s="232">
        <v>44259</v>
      </c>
      <c r="O1917" s="232"/>
      <c r="P1917" s="124">
        <f t="shared" si="96"/>
        <v>0</v>
      </c>
      <c r="Q1917" s="125"/>
      <c r="R1917" s="125"/>
      <c r="S1917" s="119"/>
      <c r="T1917" s="122"/>
      <c r="U1917" s="122"/>
      <c r="V1917" s="122"/>
      <c r="W1917" s="122"/>
      <c r="X1917" s="122"/>
      <c r="Y1917" s="127" t="s">
        <v>1713</v>
      </c>
    </row>
    <row r="1918" spans="1:25">
      <c r="A1918" s="116">
        <v>1918</v>
      </c>
      <c r="B1918" s="166">
        <v>43869</v>
      </c>
      <c r="C1918" s="118">
        <f t="shared" si="95"/>
        <v>2</v>
      </c>
      <c r="D1918" s="120" t="s">
        <v>252</v>
      </c>
      <c r="E1918" s="119" t="s">
        <v>4221</v>
      </c>
      <c r="F1918" s="211" t="s">
        <v>4222</v>
      </c>
      <c r="G1918" s="119" t="s">
        <v>2894</v>
      </c>
      <c r="H1918" s="119" t="s">
        <v>41</v>
      </c>
      <c r="I1918" s="121" t="s">
        <v>42</v>
      </c>
      <c r="J1918" s="121" t="s">
        <v>2165</v>
      </c>
      <c r="K1918" s="120"/>
      <c r="L1918" s="120" t="s">
        <v>32</v>
      </c>
      <c r="M1918" s="130" t="s">
        <v>78</v>
      </c>
      <c r="N1918" s="232">
        <v>44259</v>
      </c>
      <c r="O1918" s="232"/>
      <c r="P1918" s="124">
        <f t="shared" si="96"/>
        <v>0</v>
      </c>
      <c r="Q1918" s="125"/>
      <c r="R1918" s="125"/>
      <c r="S1918" s="119"/>
      <c r="T1918" s="122"/>
      <c r="U1918" s="122"/>
      <c r="V1918" s="122"/>
      <c r="W1918" s="122"/>
      <c r="X1918" s="122"/>
      <c r="Y1918" s="127" t="s">
        <v>1713</v>
      </c>
    </row>
    <row r="1919" spans="1:25">
      <c r="A1919" s="116">
        <v>1919</v>
      </c>
      <c r="B1919" s="166">
        <v>43878</v>
      </c>
      <c r="C1919" s="118">
        <f t="shared" ref="C1919:C1981" si="97">IF(B1919&lt;&gt;0,MONTH(B1919),0)</f>
        <v>2</v>
      </c>
      <c r="D1919" s="119" t="s">
        <v>37</v>
      </c>
      <c r="E1919" s="119" t="s">
        <v>4223</v>
      </c>
      <c r="F1919" s="211"/>
      <c r="G1919" s="119" t="s">
        <v>2794</v>
      </c>
      <c r="H1919" s="119"/>
      <c r="K1919" s="120"/>
      <c r="L1919" s="120" t="s">
        <v>32</v>
      </c>
      <c r="M1919" s="130" t="s">
        <v>78</v>
      </c>
      <c r="N1919" s="232"/>
      <c r="O1919" s="232"/>
      <c r="P1919" s="124">
        <f t="shared" si="96"/>
        <v>0</v>
      </c>
      <c r="Q1919" s="125"/>
      <c r="R1919" s="125"/>
      <c r="S1919" s="119"/>
      <c r="T1919" s="122"/>
      <c r="U1919" s="122"/>
      <c r="V1919" s="122"/>
      <c r="W1919" s="122"/>
      <c r="X1919" s="122"/>
      <c r="Y1919" s="127" t="s">
        <v>1770</v>
      </c>
    </row>
    <row r="1920" spans="1:25">
      <c r="A1920" s="116">
        <v>1920</v>
      </c>
      <c r="B1920" s="166">
        <v>43878</v>
      </c>
      <c r="C1920" s="118">
        <f t="shared" si="97"/>
        <v>2</v>
      </c>
      <c r="D1920" s="120" t="s">
        <v>25</v>
      </c>
      <c r="E1920" s="119" t="s">
        <v>4224</v>
      </c>
      <c r="F1920" s="211" t="s">
        <v>4225</v>
      </c>
      <c r="G1920" s="119" t="s">
        <v>762</v>
      </c>
      <c r="H1920" s="119"/>
      <c r="K1920" s="120"/>
      <c r="L1920" s="120" t="s">
        <v>32</v>
      </c>
      <c r="M1920" s="120" t="s">
        <v>33</v>
      </c>
      <c r="N1920" s="232">
        <v>44028</v>
      </c>
      <c r="O1920" s="232">
        <v>44266</v>
      </c>
      <c r="P1920" s="124">
        <f t="shared" si="96"/>
        <v>3</v>
      </c>
      <c r="Q1920" s="125"/>
      <c r="R1920" s="125">
        <f ca="1">TODAY()-O1920</f>
        <v>412</v>
      </c>
      <c r="S1920" s="126" t="s">
        <v>44</v>
      </c>
      <c r="T1920" s="122"/>
      <c r="U1920" s="122"/>
      <c r="V1920" s="122"/>
      <c r="W1920" s="122"/>
      <c r="X1920" s="122"/>
      <c r="Y1920" s="127" t="s">
        <v>44</v>
      </c>
    </row>
    <row r="1921" spans="1:25">
      <c r="A1921" s="116">
        <v>1921</v>
      </c>
      <c r="B1921" s="166">
        <v>43878</v>
      </c>
      <c r="C1921" s="118">
        <f t="shared" si="97"/>
        <v>2</v>
      </c>
      <c r="E1921" s="119" t="s">
        <v>4226</v>
      </c>
      <c r="F1921" s="211"/>
      <c r="G1921" s="119" t="s">
        <v>4227</v>
      </c>
      <c r="H1921" s="119"/>
      <c r="K1921" s="120"/>
      <c r="L1921" s="120" t="s">
        <v>32</v>
      </c>
      <c r="M1921" s="130" t="s">
        <v>78</v>
      </c>
      <c r="N1921" s="232"/>
      <c r="O1921" s="232"/>
      <c r="P1921" s="124">
        <f t="shared" si="96"/>
        <v>0</v>
      </c>
      <c r="Q1921" s="125"/>
      <c r="R1921" s="125"/>
      <c r="S1921" s="119"/>
      <c r="T1921" s="122"/>
      <c r="U1921" s="122"/>
      <c r="V1921" s="122"/>
      <c r="W1921" s="122"/>
      <c r="X1921" s="122"/>
      <c r="Y1921" s="127"/>
    </row>
    <row r="1922" spans="1:25">
      <c r="A1922" s="116">
        <v>1922</v>
      </c>
      <c r="B1922" s="166">
        <v>43878</v>
      </c>
      <c r="C1922" s="118">
        <f t="shared" si="97"/>
        <v>2</v>
      </c>
      <c r="D1922" s="119" t="s">
        <v>37</v>
      </c>
      <c r="E1922" s="119" t="s">
        <v>4228</v>
      </c>
      <c r="F1922" s="211"/>
      <c r="G1922" s="119" t="s">
        <v>2074</v>
      </c>
      <c r="H1922" s="119"/>
      <c r="K1922" s="120"/>
      <c r="L1922" s="120" t="s">
        <v>32</v>
      </c>
      <c r="M1922" s="130" t="s">
        <v>78</v>
      </c>
      <c r="N1922" s="232"/>
      <c r="O1922" s="232"/>
      <c r="P1922" s="124">
        <f t="shared" si="96"/>
        <v>0</v>
      </c>
      <c r="Q1922" s="125"/>
      <c r="R1922" s="125"/>
      <c r="S1922" s="119"/>
      <c r="T1922" s="122"/>
      <c r="U1922" s="122"/>
      <c r="V1922" s="122"/>
      <c r="W1922" s="122"/>
      <c r="X1922" s="122"/>
      <c r="Y1922" s="127" t="s">
        <v>1770</v>
      </c>
    </row>
    <row r="1923" spans="1:25">
      <c r="A1923" s="116">
        <v>1923</v>
      </c>
      <c r="B1923" s="166">
        <v>43878</v>
      </c>
      <c r="C1923" s="118">
        <f t="shared" si="97"/>
        <v>2</v>
      </c>
      <c r="E1923" s="119" t="s">
        <v>4229</v>
      </c>
      <c r="F1923" s="211"/>
      <c r="G1923" s="119" t="s">
        <v>746</v>
      </c>
      <c r="H1923" s="119"/>
      <c r="K1923" s="120"/>
      <c r="L1923" s="120" t="s">
        <v>32</v>
      </c>
      <c r="M1923" s="130" t="s">
        <v>78</v>
      </c>
      <c r="N1923" s="232"/>
      <c r="O1923" s="232"/>
      <c r="P1923" s="124">
        <f t="shared" si="96"/>
        <v>0</v>
      </c>
      <c r="Q1923" s="125"/>
      <c r="R1923" s="125"/>
      <c r="S1923" s="119"/>
      <c r="T1923" s="122"/>
      <c r="U1923" s="122"/>
      <c r="V1923" s="122"/>
      <c r="W1923" s="122"/>
      <c r="X1923" s="122"/>
      <c r="Y1923" s="127"/>
    </row>
    <row r="1924" spans="1:25">
      <c r="A1924" s="116">
        <v>1924</v>
      </c>
      <c r="B1924" s="166">
        <v>43878</v>
      </c>
      <c r="C1924" s="118">
        <f t="shared" si="97"/>
        <v>2</v>
      </c>
      <c r="E1924" s="119" t="s">
        <v>4230</v>
      </c>
      <c r="F1924" s="211"/>
      <c r="G1924" s="119" t="s">
        <v>741</v>
      </c>
      <c r="H1924" s="119"/>
      <c r="K1924" s="120"/>
      <c r="L1924" s="120" t="s">
        <v>32</v>
      </c>
      <c r="M1924" s="130" t="s">
        <v>78</v>
      </c>
      <c r="N1924" s="232"/>
      <c r="O1924" s="232"/>
      <c r="P1924" s="124">
        <f t="shared" si="96"/>
        <v>0</v>
      </c>
      <c r="Q1924" s="125"/>
      <c r="R1924" s="125"/>
      <c r="S1924" s="119"/>
      <c r="T1924" s="122"/>
      <c r="U1924" s="122"/>
      <c r="V1924" s="122"/>
      <c r="W1924" s="122"/>
      <c r="X1924" s="122"/>
      <c r="Y1924" s="127"/>
    </row>
    <row r="1925" spans="1:25">
      <c r="A1925" s="116">
        <v>1925</v>
      </c>
      <c r="B1925" s="166">
        <v>43878</v>
      </c>
      <c r="C1925" s="118">
        <f t="shared" si="97"/>
        <v>2</v>
      </c>
      <c r="D1925" s="120" t="s">
        <v>252</v>
      </c>
      <c r="E1925" s="119" t="s">
        <v>4231</v>
      </c>
      <c r="F1925" s="211" t="s">
        <v>761</v>
      </c>
      <c r="G1925" s="119" t="s">
        <v>2074</v>
      </c>
      <c r="H1925" s="119" t="s">
        <v>53</v>
      </c>
      <c r="I1925" s="119" t="s">
        <v>42</v>
      </c>
      <c r="K1925" s="120"/>
      <c r="L1925" s="120" t="s">
        <v>32</v>
      </c>
      <c r="M1925" s="130" t="s">
        <v>2244</v>
      </c>
      <c r="N1925" s="232">
        <v>44259</v>
      </c>
      <c r="O1925" s="232"/>
      <c r="P1925" s="124">
        <f t="shared" si="96"/>
        <v>0</v>
      </c>
      <c r="Q1925" s="125"/>
      <c r="R1925" s="125"/>
      <c r="S1925" s="119"/>
      <c r="T1925" s="122"/>
      <c r="U1925" s="122"/>
      <c r="V1925" s="122"/>
      <c r="W1925" s="122"/>
      <c r="X1925" s="122"/>
      <c r="Y1925" s="127" t="s">
        <v>1713</v>
      </c>
    </row>
    <row r="1926" spans="1:25">
      <c r="A1926" s="116">
        <v>1926</v>
      </c>
      <c r="B1926" s="166">
        <v>43878</v>
      </c>
      <c r="C1926" s="118">
        <f t="shared" si="97"/>
        <v>2</v>
      </c>
      <c r="E1926" s="119" t="s">
        <v>4232</v>
      </c>
      <c r="F1926" s="211"/>
      <c r="G1926" s="119" t="s">
        <v>4233</v>
      </c>
      <c r="H1926" s="119"/>
      <c r="K1926" s="120"/>
      <c r="L1926" s="120" t="s">
        <v>32</v>
      </c>
      <c r="M1926" s="130" t="s">
        <v>78</v>
      </c>
      <c r="N1926" s="232"/>
      <c r="O1926" s="232"/>
      <c r="P1926" s="124">
        <f t="shared" si="96"/>
        <v>0</v>
      </c>
      <c r="Q1926" s="125"/>
      <c r="R1926" s="125"/>
      <c r="S1926" s="119"/>
      <c r="T1926" s="122"/>
      <c r="U1926" s="122"/>
      <c r="V1926" s="122"/>
      <c r="W1926" s="122"/>
      <c r="X1926" s="122"/>
      <c r="Y1926" s="127"/>
    </row>
    <row r="1927" spans="1:25">
      <c r="A1927" s="116">
        <v>1927</v>
      </c>
      <c r="B1927" s="166">
        <v>43878</v>
      </c>
      <c r="C1927" s="118">
        <f t="shared" si="97"/>
        <v>2</v>
      </c>
      <c r="D1927" s="120" t="s">
        <v>37</v>
      </c>
      <c r="E1927" s="119" t="s">
        <v>4234</v>
      </c>
      <c r="F1927" s="211"/>
      <c r="G1927" s="119" t="s">
        <v>4235</v>
      </c>
      <c r="H1927" s="119"/>
      <c r="K1927" s="120"/>
      <c r="L1927" s="120" t="s">
        <v>32</v>
      </c>
      <c r="M1927" s="120" t="s">
        <v>33</v>
      </c>
      <c r="N1927" s="233"/>
      <c r="O1927" s="232"/>
      <c r="P1927" s="124">
        <f t="shared" si="96"/>
        <v>0</v>
      </c>
      <c r="Q1927" s="125"/>
      <c r="R1927" s="125"/>
      <c r="S1927" s="118" t="s">
        <v>44</v>
      </c>
      <c r="T1927" s="122"/>
      <c r="U1927" s="122"/>
      <c r="V1927" s="122"/>
      <c r="W1927" s="122"/>
      <c r="X1927" s="122"/>
      <c r="Y1927" s="122" t="s">
        <v>4236</v>
      </c>
    </row>
    <row r="1928" spans="1:25">
      <c r="A1928" s="116">
        <v>1928</v>
      </c>
      <c r="B1928" s="166">
        <v>43878</v>
      </c>
      <c r="C1928" s="118">
        <f t="shared" si="97"/>
        <v>2</v>
      </c>
      <c r="D1928" s="120" t="s">
        <v>37</v>
      </c>
      <c r="E1928" s="119" t="s">
        <v>4237</v>
      </c>
      <c r="F1928" s="211"/>
      <c r="G1928" s="119" t="s">
        <v>4238</v>
      </c>
      <c r="H1928" s="119"/>
      <c r="K1928" s="120"/>
      <c r="L1928" s="120" t="s">
        <v>32</v>
      </c>
      <c r="M1928" s="130" t="s">
        <v>33</v>
      </c>
      <c r="N1928" s="233">
        <v>44077</v>
      </c>
      <c r="O1928" s="232"/>
      <c r="P1928" s="124">
        <f t="shared" si="96"/>
        <v>0</v>
      </c>
      <c r="Q1928" s="125"/>
      <c r="R1928" s="125"/>
      <c r="S1928" s="119"/>
      <c r="T1928" s="122"/>
      <c r="U1928" s="122"/>
      <c r="V1928" s="122"/>
      <c r="W1928" s="122"/>
      <c r="X1928" s="122"/>
      <c r="Y1928" s="116" t="s">
        <v>356</v>
      </c>
    </row>
    <row r="1929" spans="1:25">
      <c r="A1929" s="116">
        <v>1929</v>
      </c>
      <c r="B1929" s="166">
        <v>43878</v>
      </c>
      <c r="C1929" s="118">
        <f t="shared" si="97"/>
        <v>2</v>
      </c>
      <c r="D1929" s="120" t="s">
        <v>37</v>
      </c>
      <c r="E1929" s="119" t="s">
        <v>4239</v>
      </c>
      <c r="F1929" s="211"/>
      <c r="G1929" s="119" t="s">
        <v>4240</v>
      </c>
      <c r="H1929" s="119"/>
      <c r="K1929" s="120"/>
      <c r="L1929" s="120" t="s">
        <v>32</v>
      </c>
      <c r="M1929" s="130" t="s">
        <v>33</v>
      </c>
      <c r="N1929" s="232"/>
      <c r="O1929" s="232"/>
      <c r="P1929" s="124">
        <f t="shared" si="96"/>
        <v>0</v>
      </c>
      <c r="Q1929" s="125"/>
      <c r="R1929" s="125"/>
      <c r="S1929" s="126" t="s">
        <v>44</v>
      </c>
      <c r="T1929" s="122"/>
      <c r="U1929" s="122"/>
      <c r="V1929" s="122"/>
      <c r="W1929" s="122"/>
      <c r="X1929" s="122"/>
      <c r="Y1929" s="127" t="s">
        <v>44</v>
      </c>
    </row>
    <row r="1930" spans="1:25">
      <c r="A1930" s="116">
        <v>1930</v>
      </c>
      <c r="B1930" s="166">
        <v>43878</v>
      </c>
      <c r="C1930" s="118">
        <f t="shared" si="97"/>
        <v>2</v>
      </c>
      <c r="D1930" s="120" t="s">
        <v>37</v>
      </c>
      <c r="E1930" s="119" t="s">
        <v>4241</v>
      </c>
      <c r="F1930" s="211"/>
      <c r="G1930" s="119" t="s">
        <v>4242</v>
      </c>
      <c r="H1930" s="119"/>
      <c r="K1930" s="120"/>
      <c r="L1930" s="120" t="s">
        <v>32</v>
      </c>
      <c r="M1930" s="120" t="s">
        <v>33</v>
      </c>
      <c r="N1930" s="233"/>
      <c r="O1930" s="232"/>
      <c r="P1930" s="124">
        <f t="shared" si="96"/>
        <v>0</v>
      </c>
      <c r="Q1930" s="125"/>
      <c r="R1930" s="125"/>
      <c r="S1930" s="119"/>
      <c r="T1930" s="122"/>
      <c r="U1930" s="122"/>
      <c r="V1930" s="122"/>
      <c r="W1930" s="122"/>
      <c r="X1930" s="122"/>
      <c r="Y1930" s="122" t="s">
        <v>4243</v>
      </c>
    </row>
    <row r="1931" spans="1:25">
      <c r="A1931" s="116">
        <v>1931</v>
      </c>
      <c r="B1931" s="166">
        <v>43878</v>
      </c>
      <c r="C1931" s="118">
        <f t="shared" si="97"/>
        <v>2</v>
      </c>
      <c r="D1931" s="120" t="s">
        <v>25</v>
      </c>
      <c r="E1931" s="119" t="s">
        <v>4244</v>
      </c>
      <c r="F1931" s="211" t="s">
        <v>4245</v>
      </c>
      <c r="G1931" s="119" t="s">
        <v>4246</v>
      </c>
      <c r="H1931" s="119" t="s">
        <v>41</v>
      </c>
      <c r="K1931" s="120"/>
      <c r="L1931" s="120" t="s">
        <v>32</v>
      </c>
      <c r="M1931" s="130" t="s">
        <v>33</v>
      </c>
      <c r="N1931" s="232">
        <v>44028</v>
      </c>
      <c r="O1931" s="232">
        <v>44266</v>
      </c>
      <c r="P1931" s="124">
        <f t="shared" si="96"/>
        <v>3</v>
      </c>
      <c r="Q1931" s="125"/>
      <c r="R1931" s="125">
        <f ca="1">TODAY()-O1931</f>
        <v>412</v>
      </c>
      <c r="S1931" s="119"/>
      <c r="T1931" s="122"/>
      <c r="U1931" s="122"/>
      <c r="V1931" s="122"/>
      <c r="W1931" s="122"/>
      <c r="X1931" s="122"/>
      <c r="Y1931" s="127" t="s">
        <v>59</v>
      </c>
    </row>
    <row r="1932" spans="1:25">
      <c r="A1932" s="116">
        <v>1932</v>
      </c>
      <c r="B1932" s="166">
        <v>43878</v>
      </c>
      <c r="C1932" s="118">
        <f t="shared" si="97"/>
        <v>2</v>
      </c>
      <c r="E1932" s="119" t="s">
        <v>4247</v>
      </c>
      <c r="F1932" s="211"/>
      <c r="G1932" s="119" t="s">
        <v>4248</v>
      </c>
      <c r="H1932" s="119"/>
      <c r="K1932" s="120"/>
      <c r="L1932" s="120" t="s">
        <v>32</v>
      </c>
      <c r="M1932" s="130" t="s">
        <v>78</v>
      </c>
      <c r="N1932" s="232"/>
      <c r="O1932" s="232"/>
      <c r="P1932" s="124">
        <f t="shared" si="96"/>
        <v>0</v>
      </c>
      <c r="Q1932" s="125"/>
      <c r="R1932" s="125"/>
      <c r="S1932" s="119"/>
      <c r="T1932" s="122"/>
      <c r="U1932" s="122"/>
      <c r="V1932" s="122"/>
      <c r="W1932" s="122"/>
      <c r="X1932" s="122"/>
      <c r="Y1932" s="127"/>
    </row>
    <row r="1933" spans="1:25">
      <c r="A1933" s="116">
        <v>1933</v>
      </c>
      <c r="B1933" s="166">
        <v>43878</v>
      </c>
      <c r="C1933" s="118">
        <f t="shared" si="97"/>
        <v>2</v>
      </c>
      <c r="E1933" s="119" t="s">
        <v>4249</v>
      </c>
      <c r="F1933" s="211"/>
      <c r="G1933" s="119" t="s">
        <v>4250</v>
      </c>
      <c r="H1933" s="119"/>
      <c r="K1933" s="120"/>
      <c r="L1933" s="120" t="s">
        <v>32</v>
      </c>
      <c r="M1933" s="130" t="s">
        <v>78</v>
      </c>
      <c r="N1933" s="232"/>
      <c r="O1933" s="232"/>
      <c r="P1933" s="124">
        <f t="shared" si="96"/>
        <v>0</v>
      </c>
      <c r="Q1933" s="125"/>
      <c r="R1933" s="125"/>
      <c r="S1933" s="119"/>
      <c r="T1933" s="122"/>
      <c r="U1933" s="122"/>
      <c r="V1933" s="122"/>
      <c r="W1933" s="122"/>
      <c r="X1933" s="122"/>
      <c r="Y1933" s="127"/>
    </row>
    <row r="1934" spans="1:25">
      <c r="A1934" s="116">
        <v>1934</v>
      </c>
      <c r="B1934" s="166">
        <v>43878</v>
      </c>
      <c r="C1934" s="118">
        <f t="shared" si="97"/>
        <v>2</v>
      </c>
      <c r="D1934" s="119" t="s">
        <v>37</v>
      </c>
      <c r="E1934" s="119" t="s">
        <v>4251</v>
      </c>
      <c r="F1934" s="211"/>
      <c r="G1934" s="119" t="s">
        <v>4252</v>
      </c>
      <c r="H1934" s="119"/>
      <c r="K1934" s="120"/>
      <c r="L1934" s="120" t="s">
        <v>32</v>
      </c>
      <c r="M1934" s="130" t="s">
        <v>78</v>
      </c>
      <c r="N1934" s="232"/>
      <c r="O1934" s="232"/>
      <c r="P1934" s="124">
        <f t="shared" si="96"/>
        <v>0</v>
      </c>
      <c r="Q1934" s="125"/>
      <c r="R1934" s="125"/>
      <c r="S1934" s="119"/>
      <c r="T1934" s="122"/>
      <c r="U1934" s="122"/>
      <c r="V1934" s="122"/>
      <c r="W1934" s="122"/>
      <c r="X1934" s="122"/>
      <c r="Y1934" s="127" t="s">
        <v>356</v>
      </c>
    </row>
    <row r="1935" spans="1:25">
      <c r="A1935" s="116">
        <v>1935</v>
      </c>
      <c r="B1935" s="166">
        <v>43878</v>
      </c>
      <c r="C1935" s="118">
        <f t="shared" si="97"/>
        <v>2</v>
      </c>
      <c r="E1935" s="119" t="s">
        <v>4253</v>
      </c>
      <c r="F1935" s="211"/>
      <c r="G1935" s="119" t="s">
        <v>4254</v>
      </c>
      <c r="H1935" s="119"/>
      <c r="K1935" s="120"/>
      <c r="L1935" s="120" t="s">
        <v>32</v>
      </c>
      <c r="M1935" s="130" t="s">
        <v>78</v>
      </c>
      <c r="N1935" s="232"/>
      <c r="O1935" s="232"/>
      <c r="P1935" s="124">
        <f t="shared" si="96"/>
        <v>0</v>
      </c>
      <c r="Q1935" s="125"/>
      <c r="R1935" s="125"/>
      <c r="S1935" s="119"/>
      <c r="T1935" s="122"/>
      <c r="U1935" s="122"/>
      <c r="V1935" s="122"/>
      <c r="W1935" s="122"/>
      <c r="X1935" s="122"/>
      <c r="Y1935" s="127"/>
    </row>
    <row r="1936" spans="1:25">
      <c r="A1936" s="116">
        <v>1936</v>
      </c>
      <c r="B1936" s="166">
        <v>43878</v>
      </c>
      <c r="C1936" s="118">
        <f t="shared" si="97"/>
        <v>2</v>
      </c>
      <c r="D1936" s="119" t="s">
        <v>37</v>
      </c>
      <c r="E1936" s="119" t="s">
        <v>4255</v>
      </c>
      <c r="F1936" s="211"/>
      <c r="G1936" s="119" t="s">
        <v>2074</v>
      </c>
      <c r="H1936" s="119"/>
      <c r="K1936" s="120"/>
      <c r="L1936" s="120" t="s">
        <v>32</v>
      </c>
      <c r="M1936" s="130" t="s">
        <v>78</v>
      </c>
      <c r="N1936" s="232"/>
      <c r="O1936" s="232"/>
      <c r="P1936" s="124">
        <f t="shared" si="96"/>
        <v>0</v>
      </c>
      <c r="Q1936" s="125"/>
      <c r="R1936" s="125"/>
      <c r="S1936" s="119"/>
      <c r="T1936" s="122"/>
      <c r="U1936" s="122"/>
      <c r="V1936" s="122"/>
      <c r="W1936" s="122"/>
      <c r="X1936" s="122"/>
      <c r="Y1936" s="127" t="s">
        <v>356</v>
      </c>
    </row>
    <row r="1937" spans="1:25">
      <c r="A1937" s="116">
        <v>1937</v>
      </c>
      <c r="B1937" s="166">
        <v>43878</v>
      </c>
      <c r="C1937" s="118">
        <f t="shared" si="97"/>
        <v>2</v>
      </c>
      <c r="E1937" s="119" t="s">
        <v>4256</v>
      </c>
      <c r="F1937" s="211"/>
      <c r="G1937" s="119" t="s">
        <v>4257</v>
      </c>
      <c r="H1937" s="119"/>
      <c r="K1937" s="120"/>
      <c r="L1937" s="120" t="s">
        <v>32</v>
      </c>
      <c r="M1937" s="130" t="s">
        <v>78</v>
      </c>
      <c r="N1937" s="232"/>
      <c r="O1937" s="232"/>
      <c r="P1937" s="124">
        <f t="shared" ref="P1937:P1999" si="98">IF(O1937&lt;&gt;0,MONTH(O1937),0)</f>
        <v>0</v>
      </c>
      <c r="Q1937" s="125"/>
      <c r="R1937" s="125"/>
      <c r="S1937" s="119"/>
      <c r="T1937" s="122"/>
      <c r="U1937" s="122"/>
      <c r="V1937" s="122"/>
      <c r="W1937" s="122"/>
      <c r="X1937" s="122"/>
      <c r="Y1937" s="127"/>
    </row>
    <row r="1938" spans="1:25">
      <c r="A1938" s="116">
        <v>1938</v>
      </c>
      <c r="B1938" s="166">
        <v>43878</v>
      </c>
      <c r="C1938" s="118">
        <f t="shared" si="97"/>
        <v>2</v>
      </c>
      <c r="D1938" s="119" t="s">
        <v>37</v>
      </c>
      <c r="E1938" s="119" t="s">
        <v>4258</v>
      </c>
      <c r="F1938" s="211"/>
      <c r="G1938" s="119" t="s">
        <v>2074</v>
      </c>
      <c r="H1938" s="119"/>
      <c r="K1938" s="120"/>
      <c r="L1938" s="120" t="s">
        <v>32</v>
      </c>
      <c r="M1938" s="130" t="s">
        <v>78</v>
      </c>
      <c r="N1938" s="232"/>
      <c r="O1938" s="232"/>
      <c r="P1938" s="124">
        <f t="shared" si="98"/>
        <v>0</v>
      </c>
      <c r="Q1938" s="125"/>
      <c r="R1938" s="125"/>
      <c r="S1938" s="119"/>
      <c r="T1938" s="122"/>
      <c r="U1938" s="122"/>
      <c r="V1938" s="122"/>
      <c r="W1938" s="122"/>
      <c r="X1938" s="122"/>
      <c r="Y1938" s="127" t="s">
        <v>356</v>
      </c>
    </row>
    <row r="1939" spans="1:25">
      <c r="A1939" s="116">
        <v>1939</v>
      </c>
      <c r="B1939" s="166">
        <v>43878</v>
      </c>
      <c r="C1939" s="118">
        <f t="shared" si="97"/>
        <v>2</v>
      </c>
      <c r="D1939" s="119" t="s">
        <v>37</v>
      </c>
      <c r="E1939" s="119" t="s">
        <v>4259</v>
      </c>
      <c r="F1939" s="211"/>
      <c r="G1939" s="119" t="s">
        <v>2074</v>
      </c>
      <c r="H1939" s="119"/>
      <c r="K1939" s="120"/>
      <c r="L1939" s="120" t="s">
        <v>32</v>
      </c>
      <c r="M1939" s="130" t="s">
        <v>78</v>
      </c>
      <c r="N1939" s="232"/>
      <c r="O1939" s="232"/>
      <c r="P1939" s="124">
        <f t="shared" si="98"/>
        <v>0</v>
      </c>
      <c r="Q1939" s="125"/>
      <c r="R1939" s="125"/>
      <c r="S1939" s="119"/>
      <c r="T1939" s="122"/>
      <c r="U1939" s="122"/>
      <c r="V1939" s="122"/>
      <c r="W1939" s="122"/>
      <c r="X1939" s="122"/>
      <c r="Y1939" s="127" t="s">
        <v>356</v>
      </c>
    </row>
    <row r="1940" spans="1:25">
      <c r="A1940" s="116">
        <v>1940</v>
      </c>
      <c r="B1940" s="166">
        <v>43878</v>
      </c>
      <c r="C1940" s="118">
        <f t="shared" si="97"/>
        <v>2</v>
      </c>
      <c r="E1940" s="119" t="s">
        <v>4260</v>
      </c>
      <c r="F1940" s="211"/>
      <c r="G1940" s="119" t="s">
        <v>2562</v>
      </c>
      <c r="H1940" s="119"/>
      <c r="K1940" s="120"/>
      <c r="L1940" s="120" t="s">
        <v>32</v>
      </c>
      <c r="M1940" s="130" t="s">
        <v>78</v>
      </c>
      <c r="N1940" s="232"/>
      <c r="O1940" s="232"/>
      <c r="P1940" s="124">
        <f t="shared" si="98"/>
        <v>0</v>
      </c>
      <c r="Q1940" s="125"/>
      <c r="R1940" s="125"/>
      <c r="S1940" s="119"/>
      <c r="T1940" s="122"/>
      <c r="U1940" s="122"/>
      <c r="V1940" s="122"/>
      <c r="W1940" s="122"/>
      <c r="X1940" s="122"/>
      <c r="Y1940" s="127"/>
    </row>
    <row r="1941" spans="1:25">
      <c r="A1941" s="116">
        <v>1941</v>
      </c>
      <c r="B1941" s="166">
        <v>43878</v>
      </c>
      <c r="C1941" s="118">
        <f t="shared" si="97"/>
        <v>2</v>
      </c>
      <c r="E1941" s="119" t="s">
        <v>4261</v>
      </c>
      <c r="F1941" s="211"/>
      <c r="G1941" s="119" t="s">
        <v>2562</v>
      </c>
      <c r="H1941" s="119"/>
      <c r="K1941" s="120"/>
      <c r="L1941" s="120" t="s">
        <v>32</v>
      </c>
      <c r="M1941" s="130" t="s">
        <v>78</v>
      </c>
      <c r="N1941" s="232"/>
      <c r="O1941" s="232"/>
      <c r="P1941" s="124">
        <f t="shared" si="98"/>
        <v>0</v>
      </c>
      <c r="Q1941" s="125"/>
      <c r="R1941" s="125"/>
      <c r="S1941" s="119"/>
      <c r="T1941" s="122"/>
      <c r="U1941" s="122"/>
      <c r="V1941" s="122"/>
      <c r="W1941" s="122"/>
      <c r="X1941" s="122"/>
      <c r="Y1941" s="127"/>
    </row>
    <row r="1942" spans="1:25">
      <c r="A1942" s="116">
        <v>1942</v>
      </c>
      <c r="B1942" s="166">
        <v>43878</v>
      </c>
      <c r="C1942" s="118">
        <f t="shared" si="97"/>
        <v>2</v>
      </c>
      <c r="D1942" s="119" t="s">
        <v>37</v>
      </c>
      <c r="E1942" s="119" t="s">
        <v>4262</v>
      </c>
      <c r="F1942" s="211"/>
      <c r="G1942" s="119" t="s">
        <v>2849</v>
      </c>
      <c r="H1942" s="119"/>
      <c r="K1942" s="120"/>
      <c r="L1942" s="120" t="s">
        <v>32</v>
      </c>
      <c r="M1942" s="130" t="s">
        <v>78</v>
      </c>
      <c r="N1942" s="232"/>
      <c r="O1942" s="232"/>
      <c r="P1942" s="124">
        <f t="shared" si="98"/>
        <v>0</v>
      </c>
      <c r="Q1942" s="125"/>
      <c r="R1942" s="125"/>
      <c r="S1942" s="119"/>
      <c r="T1942" s="122"/>
      <c r="U1942" s="122"/>
      <c r="V1942" s="122"/>
      <c r="W1942" s="122"/>
      <c r="X1942" s="122"/>
      <c r="Y1942" s="127" t="s">
        <v>356</v>
      </c>
    </row>
    <row r="1943" spans="1:25">
      <c r="A1943" s="116">
        <v>1943</v>
      </c>
      <c r="B1943" s="166">
        <v>43878</v>
      </c>
      <c r="C1943" s="118">
        <f t="shared" si="97"/>
        <v>2</v>
      </c>
      <c r="D1943" s="119" t="s">
        <v>37</v>
      </c>
      <c r="E1943" s="119" t="s">
        <v>4263</v>
      </c>
      <c r="F1943" s="211"/>
      <c r="G1943" s="119" t="s">
        <v>2849</v>
      </c>
      <c r="H1943" s="119"/>
      <c r="K1943" s="120"/>
      <c r="L1943" s="120" t="s">
        <v>32</v>
      </c>
      <c r="M1943" s="130" t="s">
        <v>78</v>
      </c>
      <c r="N1943" s="232"/>
      <c r="O1943" s="232"/>
      <c r="P1943" s="124">
        <f t="shared" si="98"/>
        <v>0</v>
      </c>
      <c r="Q1943" s="125"/>
      <c r="R1943" s="125"/>
      <c r="S1943" s="119"/>
      <c r="T1943" s="122"/>
      <c r="U1943" s="122"/>
      <c r="V1943" s="122"/>
      <c r="W1943" s="122"/>
      <c r="X1943" s="122"/>
      <c r="Y1943" s="127" t="s">
        <v>356</v>
      </c>
    </row>
    <row r="1944" spans="1:25">
      <c r="A1944" s="116">
        <v>1944</v>
      </c>
      <c r="B1944" s="166">
        <v>43878</v>
      </c>
      <c r="C1944" s="118">
        <f t="shared" si="97"/>
        <v>2</v>
      </c>
      <c r="E1944" s="119" t="s">
        <v>4264</v>
      </c>
      <c r="F1944" s="211"/>
      <c r="G1944" s="119" t="s">
        <v>837</v>
      </c>
      <c r="H1944" s="119"/>
      <c r="K1944" s="120"/>
      <c r="L1944" s="120" t="s">
        <v>32</v>
      </c>
      <c r="M1944" s="130" t="s">
        <v>78</v>
      </c>
      <c r="N1944" s="232"/>
      <c r="O1944" s="232"/>
      <c r="P1944" s="124">
        <f t="shared" si="98"/>
        <v>0</v>
      </c>
      <c r="Q1944" s="125"/>
      <c r="R1944" s="125"/>
      <c r="S1944" s="119"/>
      <c r="T1944" s="122"/>
      <c r="U1944" s="122"/>
      <c r="V1944" s="122"/>
      <c r="W1944" s="122"/>
      <c r="X1944" s="122"/>
      <c r="Y1944" s="127"/>
    </row>
    <row r="1945" spans="1:25">
      <c r="A1945" s="116">
        <v>1945</v>
      </c>
      <c r="B1945" s="166">
        <v>43878</v>
      </c>
      <c r="C1945" s="118">
        <f t="shared" si="97"/>
        <v>2</v>
      </c>
      <c r="E1945" s="119" t="s">
        <v>4265</v>
      </c>
      <c r="F1945" s="211"/>
      <c r="G1945" s="119" t="s">
        <v>837</v>
      </c>
      <c r="H1945" s="119"/>
      <c r="K1945" s="120"/>
      <c r="L1945" s="120" t="s">
        <v>32</v>
      </c>
      <c r="M1945" s="130" t="s">
        <v>78</v>
      </c>
      <c r="N1945" s="232"/>
      <c r="O1945" s="232"/>
      <c r="P1945" s="124">
        <f t="shared" si="98"/>
        <v>0</v>
      </c>
      <c r="Q1945" s="125"/>
      <c r="R1945" s="125"/>
      <c r="S1945" s="119"/>
      <c r="T1945" s="122"/>
      <c r="U1945" s="122"/>
      <c r="V1945" s="122"/>
      <c r="W1945" s="122"/>
      <c r="X1945" s="122"/>
      <c r="Y1945" s="127"/>
    </row>
    <row r="1946" spans="1:25">
      <c r="A1946" s="116">
        <v>1946</v>
      </c>
      <c r="B1946" s="166">
        <v>43878</v>
      </c>
      <c r="C1946" s="118">
        <f t="shared" si="97"/>
        <v>2</v>
      </c>
      <c r="E1946" s="119" t="s">
        <v>4266</v>
      </c>
      <c r="F1946" s="211"/>
      <c r="G1946" s="119" t="s">
        <v>3356</v>
      </c>
      <c r="H1946" s="119"/>
      <c r="K1946" s="120"/>
      <c r="L1946" s="120" t="s">
        <v>32</v>
      </c>
      <c r="M1946" s="130" t="s">
        <v>78</v>
      </c>
      <c r="N1946" s="232"/>
      <c r="O1946" s="232"/>
      <c r="P1946" s="124">
        <f t="shared" si="98"/>
        <v>0</v>
      </c>
      <c r="Q1946" s="125"/>
      <c r="R1946" s="125"/>
      <c r="S1946" s="119"/>
      <c r="T1946" s="122"/>
      <c r="U1946" s="122"/>
      <c r="V1946" s="122"/>
      <c r="W1946" s="122"/>
      <c r="X1946" s="122"/>
      <c r="Y1946" s="127"/>
    </row>
    <row r="1947" spans="1:25">
      <c r="A1947" s="116">
        <v>1947</v>
      </c>
      <c r="B1947" s="166">
        <v>43878</v>
      </c>
      <c r="C1947" s="118">
        <f t="shared" si="97"/>
        <v>2</v>
      </c>
      <c r="E1947" s="119" t="s">
        <v>4267</v>
      </c>
      <c r="F1947" s="211"/>
      <c r="G1947" s="119" t="s">
        <v>4268</v>
      </c>
      <c r="H1947" s="119"/>
      <c r="K1947" s="120"/>
      <c r="L1947" s="120" t="s">
        <v>32</v>
      </c>
      <c r="M1947" s="130" t="s">
        <v>78</v>
      </c>
      <c r="N1947" s="232"/>
      <c r="O1947" s="232"/>
      <c r="P1947" s="124">
        <f t="shared" si="98"/>
        <v>0</v>
      </c>
      <c r="Q1947" s="125"/>
      <c r="R1947" s="125"/>
      <c r="S1947" s="119"/>
      <c r="T1947" s="122"/>
      <c r="U1947" s="122"/>
      <c r="V1947" s="122"/>
      <c r="W1947" s="122"/>
      <c r="X1947" s="122"/>
      <c r="Y1947" s="127"/>
    </row>
    <row r="1948" spans="1:25">
      <c r="A1948" s="116">
        <v>1948</v>
      </c>
      <c r="B1948" s="166">
        <v>43878</v>
      </c>
      <c r="C1948" s="118">
        <f t="shared" si="97"/>
        <v>2</v>
      </c>
      <c r="E1948" s="119" t="s">
        <v>4269</v>
      </c>
      <c r="F1948" s="211"/>
      <c r="G1948" s="119" t="s">
        <v>4270</v>
      </c>
      <c r="H1948" s="119"/>
      <c r="K1948" s="120"/>
      <c r="L1948" s="120" t="s">
        <v>32</v>
      </c>
      <c r="M1948" s="130" t="s">
        <v>78</v>
      </c>
      <c r="N1948" s="232"/>
      <c r="O1948" s="232"/>
      <c r="P1948" s="124">
        <f t="shared" si="98"/>
        <v>0</v>
      </c>
      <c r="Q1948" s="125"/>
      <c r="R1948" s="125"/>
      <c r="S1948" s="119"/>
      <c r="T1948" s="122"/>
      <c r="U1948" s="122"/>
      <c r="V1948" s="122"/>
      <c r="W1948" s="122"/>
      <c r="X1948" s="122"/>
      <c r="Y1948" s="127"/>
    </row>
    <row r="1949" spans="1:25">
      <c r="A1949" s="116">
        <v>1949</v>
      </c>
      <c r="B1949" s="166">
        <v>43878</v>
      </c>
      <c r="C1949" s="118">
        <f t="shared" si="97"/>
        <v>2</v>
      </c>
      <c r="D1949" s="119" t="s">
        <v>37</v>
      </c>
      <c r="E1949" s="119" t="s">
        <v>4271</v>
      </c>
      <c r="F1949" s="211"/>
      <c r="G1949" s="119" t="s">
        <v>229</v>
      </c>
      <c r="H1949" s="119"/>
      <c r="K1949" s="120"/>
      <c r="L1949" s="120" t="s">
        <v>32</v>
      </c>
      <c r="M1949" s="130" t="s">
        <v>78</v>
      </c>
      <c r="N1949" s="232"/>
      <c r="O1949" s="232"/>
      <c r="P1949" s="124">
        <f t="shared" si="98"/>
        <v>0</v>
      </c>
      <c r="Q1949" s="125"/>
      <c r="R1949" s="125"/>
      <c r="S1949" s="119"/>
      <c r="T1949" s="122"/>
      <c r="U1949" s="122"/>
      <c r="V1949" s="122"/>
      <c r="W1949" s="122"/>
      <c r="X1949" s="122"/>
      <c r="Y1949" s="127" t="s">
        <v>356</v>
      </c>
    </row>
    <row r="1950" spans="1:25">
      <c r="A1950" s="116">
        <v>1950</v>
      </c>
      <c r="B1950" s="166">
        <v>43878</v>
      </c>
      <c r="C1950" s="118">
        <f t="shared" si="97"/>
        <v>2</v>
      </c>
      <c r="D1950" s="120" t="s">
        <v>37</v>
      </c>
      <c r="E1950" s="119" t="s">
        <v>4272</v>
      </c>
      <c r="F1950" s="211"/>
      <c r="G1950" s="119" t="s">
        <v>4273</v>
      </c>
      <c r="H1950" s="119"/>
      <c r="K1950" s="120"/>
      <c r="L1950" s="120" t="s">
        <v>32</v>
      </c>
      <c r="M1950" s="130" t="s">
        <v>33</v>
      </c>
      <c r="N1950" s="232"/>
      <c r="O1950" s="232"/>
      <c r="P1950" s="124">
        <f t="shared" si="98"/>
        <v>0</v>
      </c>
      <c r="Q1950" s="125"/>
      <c r="R1950" s="125"/>
      <c r="S1950" s="126" t="s">
        <v>44</v>
      </c>
      <c r="T1950" s="122"/>
      <c r="U1950" s="122"/>
      <c r="V1950" s="122"/>
      <c r="W1950" s="122"/>
      <c r="X1950" s="122"/>
      <c r="Y1950" s="127" t="s">
        <v>44</v>
      </c>
    </row>
    <row r="1951" spans="1:25">
      <c r="A1951" s="116">
        <v>1951</v>
      </c>
      <c r="B1951" s="166">
        <v>43878</v>
      </c>
      <c r="C1951" s="118">
        <f t="shared" si="97"/>
        <v>2</v>
      </c>
      <c r="E1951" s="119" t="s">
        <v>4274</v>
      </c>
      <c r="F1951" s="211"/>
      <c r="G1951" s="119" t="s">
        <v>3080</v>
      </c>
      <c r="H1951" s="119"/>
      <c r="K1951" s="120"/>
      <c r="L1951" s="120" t="s">
        <v>32</v>
      </c>
      <c r="M1951" s="130" t="s">
        <v>78</v>
      </c>
      <c r="N1951" s="232"/>
      <c r="O1951" s="232"/>
      <c r="P1951" s="124">
        <f t="shared" si="98"/>
        <v>0</v>
      </c>
      <c r="Q1951" s="125"/>
      <c r="R1951" s="125"/>
      <c r="S1951" s="119"/>
      <c r="T1951" s="122"/>
      <c r="U1951" s="122"/>
      <c r="V1951" s="122"/>
      <c r="W1951" s="122"/>
      <c r="X1951" s="122"/>
      <c r="Y1951" s="127"/>
    </row>
    <row r="1952" spans="1:25">
      <c r="A1952" s="116">
        <v>1952</v>
      </c>
      <c r="B1952" s="166">
        <v>43878</v>
      </c>
      <c r="C1952" s="118">
        <f t="shared" si="97"/>
        <v>2</v>
      </c>
      <c r="E1952" s="119" t="s">
        <v>4275</v>
      </c>
      <c r="F1952" s="211"/>
      <c r="G1952" s="119" t="s">
        <v>794</v>
      </c>
      <c r="H1952" s="119"/>
      <c r="K1952" s="120"/>
      <c r="L1952" s="120" t="s">
        <v>32</v>
      </c>
      <c r="M1952" s="130" t="s">
        <v>78</v>
      </c>
      <c r="N1952" s="232"/>
      <c r="O1952" s="232"/>
      <c r="P1952" s="124">
        <f t="shared" si="98"/>
        <v>0</v>
      </c>
      <c r="Q1952" s="125"/>
      <c r="R1952" s="125"/>
      <c r="S1952" s="119"/>
      <c r="T1952" s="122"/>
      <c r="U1952" s="122"/>
      <c r="V1952" s="122"/>
      <c r="W1952" s="122"/>
      <c r="X1952" s="122"/>
      <c r="Y1952" s="127"/>
    </row>
    <row r="1953" spans="1:25">
      <c r="A1953" s="116">
        <v>1953</v>
      </c>
      <c r="B1953" s="166">
        <v>43878</v>
      </c>
      <c r="C1953" s="118">
        <f t="shared" si="97"/>
        <v>2</v>
      </c>
      <c r="D1953" s="119" t="s">
        <v>37</v>
      </c>
      <c r="E1953" s="119" t="s">
        <v>4276</v>
      </c>
      <c r="F1953" s="211"/>
      <c r="G1953" s="119" t="s">
        <v>4277</v>
      </c>
      <c r="H1953" s="119"/>
      <c r="K1953" s="120"/>
      <c r="L1953" s="120" t="s">
        <v>32</v>
      </c>
      <c r="M1953" s="130" t="s">
        <v>78</v>
      </c>
      <c r="N1953" s="232"/>
      <c r="O1953" s="232"/>
      <c r="P1953" s="124">
        <f t="shared" si="98"/>
        <v>0</v>
      </c>
      <c r="Q1953" s="125"/>
      <c r="R1953" s="125"/>
      <c r="S1953" s="119"/>
      <c r="T1953" s="122"/>
      <c r="U1953" s="122"/>
      <c r="V1953" s="122"/>
      <c r="W1953" s="122"/>
      <c r="X1953" s="122"/>
      <c r="Y1953" s="127" t="s">
        <v>356</v>
      </c>
    </row>
    <row r="1954" spans="1:25">
      <c r="A1954" s="116">
        <v>1954</v>
      </c>
      <c r="B1954" s="166">
        <v>43878</v>
      </c>
      <c r="C1954" s="118">
        <f t="shared" si="97"/>
        <v>2</v>
      </c>
      <c r="D1954" s="119" t="s">
        <v>37</v>
      </c>
      <c r="E1954" s="119" t="s">
        <v>4278</v>
      </c>
      <c r="F1954" s="211"/>
      <c r="G1954" s="119" t="s">
        <v>1519</v>
      </c>
      <c r="H1954" s="119"/>
      <c r="K1954" s="120"/>
      <c r="L1954" s="120" t="s">
        <v>32</v>
      </c>
      <c r="M1954" s="130" t="s">
        <v>78</v>
      </c>
      <c r="N1954" s="232"/>
      <c r="O1954" s="232"/>
      <c r="P1954" s="124">
        <f t="shared" si="98"/>
        <v>0</v>
      </c>
      <c r="Q1954" s="125"/>
      <c r="R1954" s="125"/>
      <c r="S1954" s="119"/>
      <c r="T1954" s="122"/>
      <c r="U1954" s="122"/>
      <c r="V1954" s="122"/>
      <c r="W1954" s="122"/>
      <c r="X1954" s="122"/>
      <c r="Y1954" s="127" t="s">
        <v>356</v>
      </c>
    </row>
    <row r="1955" spans="1:25">
      <c r="A1955" s="116">
        <v>1955</v>
      </c>
      <c r="B1955" s="166">
        <v>43878</v>
      </c>
      <c r="C1955" s="118">
        <f t="shared" si="97"/>
        <v>2</v>
      </c>
      <c r="E1955" s="119" t="s">
        <v>4279</v>
      </c>
      <c r="F1955" s="211"/>
      <c r="G1955" s="119" t="s">
        <v>4280</v>
      </c>
      <c r="H1955" s="119"/>
      <c r="K1955" s="120"/>
      <c r="L1955" s="120" t="s">
        <v>32</v>
      </c>
      <c r="M1955" s="130" t="s">
        <v>78</v>
      </c>
      <c r="N1955" s="232"/>
      <c r="O1955" s="232"/>
      <c r="P1955" s="124">
        <f t="shared" si="98"/>
        <v>0</v>
      </c>
      <c r="Q1955" s="125"/>
      <c r="R1955" s="125"/>
      <c r="S1955" s="119"/>
      <c r="T1955" s="122"/>
      <c r="U1955" s="122"/>
      <c r="V1955" s="122"/>
      <c r="W1955" s="122"/>
      <c r="X1955" s="122"/>
      <c r="Y1955" s="127"/>
    </row>
    <row r="1956" spans="1:25">
      <c r="A1956" s="116">
        <v>1956</v>
      </c>
      <c r="B1956" s="166">
        <v>43878</v>
      </c>
      <c r="C1956" s="118">
        <f t="shared" si="97"/>
        <v>2</v>
      </c>
      <c r="E1956" s="119" t="s">
        <v>4281</v>
      </c>
      <c r="F1956" s="211"/>
      <c r="G1956" s="119" t="s">
        <v>4282</v>
      </c>
      <c r="H1956" s="119"/>
      <c r="K1956" s="120"/>
      <c r="L1956" s="120" t="s">
        <v>32</v>
      </c>
      <c r="M1956" s="130" t="s">
        <v>78</v>
      </c>
      <c r="N1956" s="232"/>
      <c r="O1956" s="232"/>
      <c r="P1956" s="124">
        <f t="shared" si="98"/>
        <v>0</v>
      </c>
      <c r="Q1956" s="125"/>
      <c r="R1956" s="125"/>
      <c r="S1956" s="119"/>
      <c r="T1956" s="122"/>
      <c r="U1956" s="122"/>
      <c r="V1956" s="122"/>
      <c r="W1956" s="122"/>
      <c r="X1956" s="122"/>
      <c r="Y1956" s="127"/>
    </row>
    <row r="1957" spans="1:25">
      <c r="A1957" s="116">
        <v>1957</v>
      </c>
      <c r="B1957" s="166">
        <v>43878</v>
      </c>
      <c r="C1957" s="118">
        <f t="shared" si="97"/>
        <v>2</v>
      </c>
      <c r="E1957" s="119" t="s">
        <v>4283</v>
      </c>
      <c r="F1957" s="211"/>
      <c r="G1957" s="119" t="s">
        <v>4284</v>
      </c>
      <c r="H1957" s="119"/>
      <c r="K1957" s="120"/>
      <c r="L1957" s="120" t="s">
        <v>32</v>
      </c>
      <c r="M1957" s="130" t="s">
        <v>78</v>
      </c>
      <c r="N1957" s="232"/>
      <c r="O1957" s="232"/>
      <c r="P1957" s="124">
        <f t="shared" si="98"/>
        <v>0</v>
      </c>
      <c r="Q1957" s="125"/>
      <c r="R1957" s="125"/>
      <c r="S1957" s="119"/>
      <c r="T1957" s="122"/>
      <c r="U1957" s="122"/>
      <c r="V1957" s="122"/>
      <c r="W1957" s="122"/>
      <c r="X1957" s="122"/>
      <c r="Y1957" s="127"/>
    </row>
    <row r="1958" spans="1:25">
      <c r="A1958" s="116">
        <v>1958</v>
      </c>
      <c r="B1958" s="166">
        <v>43878</v>
      </c>
      <c r="C1958" s="118">
        <f t="shared" si="97"/>
        <v>2</v>
      </c>
      <c r="E1958" s="119" t="s">
        <v>4285</v>
      </c>
      <c r="F1958" s="211"/>
      <c r="G1958" s="119" t="s">
        <v>4286</v>
      </c>
      <c r="H1958" s="119"/>
      <c r="K1958" s="120"/>
      <c r="L1958" s="120" t="s">
        <v>32</v>
      </c>
      <c r="M1958" s="130" t="s">
        <v>78</v>
      </c>
      <c r="N1958" s="232"/>
      <c r="O1958" s="232"/>
      <c r="P1958" s="124">
        <f t="shared" si="98"/>
        <v>0</v>
      </c>
      <c r="Q1958" s="125"/>
      <c r="R1958" s="125"/>
      <c r="S1958" s="119"/>
      <c r="T1958" s="122"/>
      <c r="U1958" s="122"/>
      <c r="V1958" s="122"/>
      <c r="W1958" s="122"/>
      <c r="X1958" s="122"/>
      <c r="Y1958" s="127"/>
    </row>
    <row r="1959" spans="1:25">
      <c r="A1959" s="116">
        <v>1959</v>
      </c>
      <c r="B1959" s="166">
        <v>43878</v>
      </c>
      <c r="C1959" s="118">
        <f t="shared" si="97"/>
        <v>2</v>
      </c>
      <c r="E1959" s="119" t="s">
        <v>4287</v>
      </c>
      <c r="F1959" s="211"/>
      <c r="G1959" s="119" t="s">
        <v>4288</v>
      </c>
      <c r="H1959" s="119"/>
      <c r="K1959" s="120"/>
      <c r="L1959" s="120" t="s">
        <v>32</v>
      </c>
      <c r="M1959" s="130" t="s">
        <v>78</v>
      </c>
      <c r="N1959" s="232"/>
      <c r="O1959" s="232"/>
      <c r="P1959" s="124">
        <f t="shared" si="98"/>
        <v>0</v>
      </c>
      <c r="Q1959" s="125"/>
      <c r="R1959" s="125"/>
      <c r="S1959" s="119"/>
      <c r="T1959" s="122"/>
      <c r="U1959" s="122"/>
      <c r="V1959" s="122"/>
      <c r="W1959" s="122"/>
      <c r="X1959" s="122"/>
      <c r="Y1959" s="127"/>
    </row>
    <row r="1960" spans="1:25">
      <c r="A1960" s="116">
        <v>1960</v>
      </c>
      <c r="B1960" s="166">
        <v>43878</v>
      </c>
      <c r="C1960" s="118">
        <f t="shared" si="97"/>
        <v>2</v>
      </c>
      <c r="D1960" s="119" t="s">
        <v>37</v>
      </c>
      <c r="E1960" s="119" t="s">
        <v>4289</v>
      </c>
      <c r="F1960" s="211"/>
      <c r="G1960" s="119" t="s">
        <v>4290</v>
      </c>
      <c r="H1960" s="119"/>
      <c r="K1960" s="120"/>
      <c r="L1960" s="120" t="s">
        <v>32</v>
      </c>
      <c r="M1960" s="130" t="s">
        <v>78</v>
      </c>
      <c r="N1960" s="232"/>
      <c r="O1960" s="232"/>
      <c r="P1960" s="124">
        <f t="shared" si="98"/>
        <v>0</v>
      </c>
      <c r="Q1960" s="125"/>
      <c r="R1960" s="125"/>
      <c r="S1960" s="119"/>
      <c r="T1960" s="122"/>
      <c r="U1960" s="122"/>
      <c r="V1960" s="122"/>
      <c r="W1960" s="122"/>
      <c r="X1960" s="122"/>
      <c r="Y1960" s="127" t="s">
        <v>356</v>
      </c>
    </row>
    <row r="1961" spans="1:25">
      <c r="A1961" s="116">
        <v>1961</v>
      </c>
      <c r="B1961" s="166">
        <v>43878</v>
      </c>
      <c r="C1961" s="118">
        <f t="shared" si="97"/>
        <v>2</v>
      </c>
      <c r="E1961" s="119" t="s">
        <v>4291</v>
      </c>
      <c r="F1961" s="211"/>
      <c r="G1961" s="119" t="s">
        <v>4292</v>
      </c>
      <c r="H1961" s="119"/>
      <c r="K1961" s="120"/>
      <c r="L1961" s="120" t="s">
        <v>32</v>
      </c>
      <c r="M1961" s="130" t="s">
        <v>78</v>
      </c>
      <c r="N1961" s="232"/>
      <c r="O1961" s="232"/>
      <c r="P1961" s="124">
        <f t="shared" si="98"/>
        <v>0</v>
      </c>
      <c r="Q1961" s="125"/>
      <c r="R1961" s="125"/>
      <c r="S1961" s="119"/>
      <c r="T1961" s="122"/>
      <c r="U1961" s="122"/>
      <c r="V1961" s="122"/>
      <c r="W1961" s="122"/>
      <c r="X1961" s="122"/>
      <c r="Y1961" s="127"/>
    </row>
    <row r="1962" spans="1:25">
      <c r="A1962" s="116">
        <v>1962</v>
      </c>
      <c r="B1962" s="166">
        <v>43878</v>
      </c>
      <c r="C1962" s="118">
        <f t="shared" si="97"/>
        <v>2</v>
      </c>
      <c r="E1962" s="119" t="s">
        <v>4293</v>
      </c>
      <c r="F1962" s="211"/>
      <c r="G1962" s="119" t="s">
        <v>4294</v>
      </c>
      <c r="H1962" s="119"/>
      <c r="K1962" s="120"/>
      <c r="L1962" s="120" t="s">
        <v>32</v>
      </c>
      <c r="M1962" s="130" t="s">
        <v>78</v>
      </c>
      <c r="N1962" s="232"/>
      <c r="O1962" s="232"/>
      <c r="P1962" s="124">
        <f t="shared" si="98"/>
        <v>0</v>
      </c>
      <c r="Q1962" s="125"/>
      <c r="R1962" s="125"/>
      <c r="S1962" s="119"/>
      <c r="T1962" s="122"/>
      <c r="U1962" s="122"/>
      <c r="V1962" s="122"/>
      <c r="W1962" s="122"/>
      <c r="X1962" s="122"/>
      <c r="Y1962" s="127"/>
    </row>
    <row r="1963" spans="1:25">
      <c r="A1963" s="116">
        <v>1963</v>
      </c>
      <c r="B1963" s="166">
        <v>43878</v>
      </c>
      <c r="C1963" s="118">
        <f t="shared" si="97"/>
        <v>2</v>
      </c>
      <c r="D1963" s="119" t="s">
        <v>37</v>
      </c>
      <c r="E1963" s="119" t="s">
        <v>4295</v>
      </c>
      <c r="F1963" s="211"/>
      <c r="G1963" s="119" t="s">
        <v>1161</v>
      </c>
      <c r="H1963" s="119"/>
      <c r="K1963" s="120"/>
      <c r="L1963" s="120" t="s">
        <v>32</v>
      </c>
      <c r="M1963" s="130" t="s">
        <v>78</v>
      </c>
      <c r="N1963" s="232"/>
      <c r="O1963" s="232"/>
      <c r="P1963" s="124">
        <f t="shared" si="98"/>
        <v>0</v>
      </c>
      <c r="Q1963" s="125"/>
      <c r="R1963" s="125"/>
      <c r="S1963" s="119"/>
      <c r="T1963" s="122"/>
      <c r="U1963" s="122"/>
      <c r="V1963" s="122"/>
      <c r="W1963" s="122"/>
      <c r="X1963" s="122"/>
      <c r="Y1963" s="127" t="s">
        <v>356</v>
      </c>
    </row>
    <row r="1964" spans="1:25">
      <c r="A1964" s="116">
        <v>1964</v>
      </c>
      <c r="B1964" s="166">
        <v>43878</v>
      </c>
      <c r="C1964" s="118">
        <f t="shared" si="97"/>
        <v>2</v>
      </c>
      <c r="D1964" s="120" t="s">
        <v>252</v>
      </c>
      <c r="E1964" s="119" t="s">
        <v>4296</v>
      </c>
      <c r="F1964" s="211" t="s">
        <v>4297</v>
      </c>
      <c r="G1964" s="119" t="s">
        <v>603</v>
      </c>
      <c r="H1964" s="119" t="s">
        <v>53</v>
      </c>
      <c r="I1964" s="119" t="s">
        <v>63</v>
      </c>
      <c r="J1964" s="121" t="s">
        <v>63</v>
      </c>
      <c r="K1964" s="120"/>
      <c r="L1964" s="120" t="s">
        <v>32</v>
      </c>
      <c r="M1964" s="130" t="s">
        <v>33</v>
      </c>
      <c r="N1964" s="232">
        <v>44259</v>
      </c>
      <c r="O1964" s="131">
        <v>44483</v>
      </c>
      <c r="P1964" s="124">
        <f t="shared" si="98"/>
        <v>10</v>
      </c>
      <c r="Q1964" s="125"/>
      <c r="R1964" s="125"/>
      <c r="S1964" s="119" t="s">
        <v>55</v>
      </c>
      <c r="T1964" s="122"/>
      <c r="U1964" s="122"/>
      <c r="V1964" s="122"/>
      <c r="W1964" s="122"/>
      <c r="X1964" s="122"/>
      <c r="Y1964" s="127" t="s">
        <v>1636</v>
      </c>
    </row>
    <row r="1965" spans="1:25">
      <c r="A1965" s="116">
        <v>1965</v>
      </c>
      <c r="B1965" s="166">
        <v>43878</v>
      </c>
      <c r="C1965" s="118">
        <f t="shared" si="97"/>
        <v>2</v>
      </c>
      <c r="D1965" s="119" t="s">
        <v>37</v>
      </c>
      <c r="E1965" s="119" t="s">
        <v>4298</v>
      </c>
      <c r="F1965" s="211"/>
      <c r="G1965" s="119" t="s">
        <v>603</v>
      </c>
      <c r="H1965" s="119"/>
      <c r="K1965" s="120"/>
      <c r="L1965" s="120" t="s">
        <v>32</v>
      </c>
      <c r="M1965" s="130" t="s">
        <v>78</v>
      </c>
      <c r="N1965" s="232"/>
      <c r="O1965" s="232"/>
      <c r="P1965" s="124">
        <f t="shared" si="98"/>
        <v>0</v>
      </c>
      <c r="Q1965" s="125"/>
      <c r="R1965" s="125"/>
      <c r="S1965" s="119"/>
      <c r="T1965" s="122"/>
      <c r="U1965" s="122"/>
      <c r="V1965" s="122"/>
      <c r="W1965" s="122"/>
      <c r="X1965" s="122"/>
      <c r="Y1965" s="127" t="s">
        <v>356</v>
      </c>
    </row>
    <row r="1966" spans="1:25">
      <c r="A1966" s="116">
        <v>1966</v>
      </c>
      <c r="B1966" s="166">
        <v>43878</v>
      </c>
      <c r="C1966" s="118">
        <f t="shared" si="97"/>
        <v>2</v>
      </c>
      <c r="D1966" s="119" t="s">
        <v>37</v>
      </c>
      <c r="E1966" s="119" t="s">
        <v>4299</v>
      </c>
      <c r="F1966" s="211"/>
      <c r="G1966" s="119" t="s">
        <v>2894</v>
      </c>
      <c r="H1966" s="119"/>
      <c r="K1966" s="120"/>
      <c r="L1966" s="120" t="s">
        <v>32</v>
      </c>
      <c r="M1966" s="130" t="s">
        <v>78</v>
      </c>
      <c r="N1966" s="232"/>
      <c r="O1966" s="232"/>
      <c r="P1966" s="124">
        <f t="shared" si="98"/>
        <v>0</v>
      </c>
      <c r="Q1966" s="125"/>
      <c r="R1966" s="125"/>
      <c r="S1966" s="119"/>
      <c r="T1966" s="122"/>
      <c r="U1966" s="122"/>
      <c r="V1966" s="122"/>
      <c r="W1966" s="122"/>
      <c r="X1966" s="122"/>
      <c r="Y1966" s="127" t="s">
        <v>356</v>
      </c>
    </row>
    <row r="1967" spans="1:25">
      <c r="A1967" s="116">
        <v>1967</v>
      </c>
      <c r="B1967" s="166">
        <v>43878</v>
      </c>
      <c r="C1967" s="118">
        <f t="shared" si="97"/>
        <v>2</v>
      </c>
      <c r="E1967" s="119" t="s">
        <v>4300</v>
      </c>
      <c r="F1967" s="211"/>
      <c r="G1967" s="119" t="s">
        <v>3638</v>
      </c>
      <c r="H1967" s="119"/>
      <c r="K1967" s="120"/>
      <c r="L1967" s="120" t="s">
        <v>32</v>
      </c>
      <c r="M1967" s="130" t="s">
        <v>78</v>
      </c>
      <c r="N1967" s="232"/>
      <c r="O1967" s="232"/>
      <c r="P1967" s="124">
        <f t="shared" si="98"/>
        <v>0</v>
      </c>
      <c r="Q1967" s="125"/>
      <c r="R1967" s="125"/>
      <c r="S1967" s="119"/>
      <c r="T1967" s="122"/>
      <c r="U1967" s="122"/>
      <c r="V1967" s="122"/>
      <c r="W1967" s="122"/>
      <c r="X1967" s="122"/>
      <c r="Y1967" s="127"/>
    </row>
    <row r="1968" spans="1:25">
      <c r="A1968" s="116">
        <v>1968</v>
      </c>
      <c r="B1968" s="166">
        <v>43878</v>
      </c>
      <c r="C1968" s="118">
        <f t="shared" si="97"/>
        <v>2</v>
      </c>
      <c r="E1968" s="119" t="s">
        <v>4301</v>
      </c>
      <c r="F1968" s="211"/>
      <c r="G1968" s="119" t="s">
        <v>4302</v>
      </c>
      <c r="H1968" s="119"/>
      <c r="K1968" s="120"/>
      <c r="L1968" s="120" t="s">
        <v>32</v>
      </c>
      <c r="M1968" s="130" t="s">
        <v>78</v>
      </c>
      <c r="N1968" s="232"/>
      <c r="O1968" s="232"/>
      <c r="P1968" s="124">
        <f t="shared" si="98"/>
        <v>0</v>
      </c>
      <c r="Q1968" s="125"/>
      <c r="R1968" s="125"/>
      <c r="S1968" s="119"/>
      <c r="T1968" s="122"/>
      <c r="U1968" s="122"/>
      <c r="V1968" s="122"/>
      <c r="W1968" s="122"/>
      <c r="X1968" s="122"/>
      <c r="Y1968" s="127"/>
    </row>
    <row r="1969" spans="1:25">
      <c r="A1969" s="116">
        <v>1969</v>
      </c>
      <c r="B1969" s="166">
        <v>43878</v>
      </c>
      <c r="C1969" s="118">
        <f t="shared" si="97"/>
        <v>2</v>
      </c>
      <c r="E1969" s="119" t="s">
        <v>4303</v>
      </c>
      <c r="F1969" s="211"/>
      <c r="G1969" s="119" t="s">
        <v>4304</v>
      </c>
      <c r="H1969" s="119"/>
      <c r="K1969" s="120"/>
      <c r="L1969" s="120" t="s">
        <v>32</v>
      </c>
      <c r="M1969" s="130" t="s">
        <v>78</v>
      </c>
      <c r="N1969" s="232"/>
      <c r="O1969" s="232"/>
      <c r="P1969" s="124">
        <f t="shared" si="98"/>
        <v>0</v>
      </c>
      <c r="Q1969" s="125"/>
      <c r="R1969" s="125"/>
      <c r="S1969" s="119"/>
      <c r="T1969" s="122"/>
      <c r="U1969" s="122"/>
      <c r="V1969" s="122"/>
      <c r="W1969" s="122"/>
      <c r="X1969" s="122"/>
      <c r="Y1969" s="127"/>
    </row>
    <row r="1970" spans="1:25">
      <c r="A1970" s="116">
        <v>1970</v>
      </c>
      <c r="B1970" s="166">
        <v>43878</v>
      </c>
      <c r="C1970" s="118">
        <f t="shared" si="97"/>
        <v>2</v>
      </c>
      <c r="D1970" s="120" t="s">
        <v>37</v>
      </c>
      <c r="E1970" s="119" t="s">
        <v>4305</v>
      </c>
      <c r="F1970" s="211"/>
      <c r="G1970" s="119" t="s">
        <v>1537</v>
      </c>
      <c r="H1970" s="119"/>
      <c r="K1970" s="120"/>
      <c r="L1970" s="120" t="s">
        <v>32</v>
      </c>
      <c r="M1970" s="130" t="s">
        <v>33</v>
      </c>
      <c r="N1970" s="233"/>
      <c r="O1970" s="232"/>
      <c r="P1970" s="124">
        <f t="shared" si="98"/>
        <v>0</v>
      </c>
      <c r="Q1970" s="125"/>
      <c r="R1970" s="125"/>
      <c r="S1970" s="119"/>
      <c r="T1970" s="122"/>
      <c r="U1970" s="122"/>
      <c r="V1970" s="122"/>
      <c r="W1970" s="122"/>
      <c r="X1970" s="122"/>
      <c r="Y1970" s="122" t="s">
        <v>4306</v>
      </c>
    </row>
    <row r="1971" spans="1:25">
      <c r="A1971" s="116">
        <v>1971</v>
      </c>
      <c r="B1971" s="166">
        <v>43878</v>
      </c>
      <c r="C1971" s="118">
        <f t="shared" si="97"/>
        <v>2</v>
      </c>
      <c r="E1971" s="119" t="s">
        <v>4307</v>
      </c>
      <c r="F1971" s="211"/>
      <c r="G1971" s="119" t="s">
        <v>4308</v>
      </c>
      <c r="H1971" s="119"/>
      <c r="K1971" s="120"/>
      <c r="L1971" s="120" t="s">
        <v>32</v>
      </c>
      <c r="M1971" s="130" t="s">
        <v>78</v>
      </c>
      <c r="N1971" s="232"/>
      <c r="O1971" s="232"/>
      <c r="P1971" s="124">
        <f t="shared" si="98"/>
        <v>0</v>
      </c>
      <c r="Q1971" s="125"/>
      <c r="R1971" s="125"/>
      <c r="S1971" s="119"/>
      <c r="T1971" s="122"/>
      <c r="U1971" s="122"/>
      <c r="V1971" s="122"/>
      <c r="W1971" s="122"/>
      <c r="X1971" s="122"/>
      <c r="Y1971" s="127"/>
    </row>
    <row r="1972" spans="1:25">
      <c r="A1972" s="116">
        <v>1972</v>
      </c>
      <c r="B1972" s="166">
        <v>43878</v>
      </c>
      <c r="C1972" s="118">
        <f t="shared" si="97"/>
        <v>2</v>
      </c>
      <c r="E1972" s="119" t="s">
        <v>4309</v>
      </c>
      <c r="F1972" s="211"/>
      <c r="G1972" s="119" t="s">
        <v>3774</v>
      </c>
      <c r="H1972" s="119"/>
      <c r="K1972" s="120"/>
      <c r="L1972" s="120" t="s">
        <v>32</v>
      </c>
      <c r="M1972" s="130" t="s">
        <v>78</v>
      </c>
      <c r="N1972" s="232"/>
      <c r="O1972" s="232"/>
      <c r="P1972" s="124">
        <f t="shared" si="98"/>
        <v>0</v>
      </c>
      <c r="Q1972" s="125"/>
      <c r="R1972" s="125"/>
      <c r="S1972" s="119"/>
      <c r="T1972" s="122"/>
      <c r="U1972" s="122"/>
      <c r="V1972" s="122"/>
      <c r="W1972" s="122"/>
      <c r="X1972" s="122"/>
      <c r="Y1972" s="127"/>
    </row>
    <row r="1973" spans="1:25">
      <c r="A1973" s="116">
        <v>1973</v>
      </c>
      <c r="B1973" s="166">
        <v>43878</v>
      </c>
      <c r="C1973" s="118">
        <f t="shared" si="97"/>
        <v>2</v>
      </c>
      <c r="E1973" s="119" t="s">
        <v>4310</v>
      </c>
      <c r="F1973" s="211"/>
      <c r="G1973" s="119" t="s">
        <v>4311</v>
      </c>
      <c r="H1973" s="119"/>
      <c r="K1973" s="120"/>
      <c r="L1973" s="120" t="s">
        <v>32</v>
      </c>
      <c r="M1973" s="130" t="s">
        <v>78</v>
      </c>
      <c r="N1973" s="232"/>
      <c r="O1973" s="232"/>
      <c r="P1973" s="124">
        <f t="shared" si="98"/>
        <v>0</v>
      </c>
      <c r="Q1973" s="125"/>
      <c r="R1973" s="125"/>
      <c r="S1973" s="119"/>
      <c r="T1973" s="122"/>
      <c r="U1973" s="122"/>
      <c r="V1973" s="122"/>
      <c r="W1973" s="122"/>
      <c r="X1973" s="122"/>
      <c r="Y1973" s="127"/>
    </row>
    <row r="1974" spans="1:25">
      <c r="A1974" s="116">
        <v>1974</v>
      </c>
      <c r="B1974" s="166">
        <v>43878</v>
      </c>
      <c r="C1974" s="118">
        <f t="shared" si="97"/>
        <v>2</v>
      </c>
      <c r="D1974" s="119" t="s">
        <v>37</v>
      </c>
      <c r="E1974" s="119" t="s">
        <v>4312</v>
      </c>
      <c r="F1974" s="211"/>
      <c r="G1974" s="119" t="s">
        <v>3653</v>
      </c>
      <c r="H1974" s="119"/>
      <c r="K1974" s="120"/>
      <c r="L1974" s="120" t="s">
        <v>32</v>
      </c>
      <c r="M1974" s="130" t="s">
        <v>78</v>
      </c>
      <c r="N1974" s="232"/>
      <c r="O1974" s="232"/>
      <c r="P1974" s="124">
        <f t="shared" si="98"/>
        <v>0</v>
      </c>
      <c r="Q1974" s="125"/>
      <c r="R1974" s="125"/>
      <c r="S1974" s="119"/>
      <c r="T1974" s="122"/>
      <c r="U1974" s="122"/>
      <c r="V1974" s="122"/>
      <c r="W1974" s="122"/>
      <c r="X1974" s="122"/>
      <c r="Y1974" s="127" t="s">
        <v>356</v>
      </c>
    </row>
    <row r="1975" spans="1:25">
      <c r="A1975" s="116">
        <v>1975</v>
      </c>
      <c r="B1975" s="166">
        <v>43878</v>
      </c>
      <c r="C1975" s="118">
        <f t="shared" si="97"/>
        <v>2</v>
      </c>
      <c r="D1975" s="120" t="s">
        <v>37</v>
      </c>
      <c r="E1975" s="119" t="s">
        <v>4313</v>
      </c>
      <c r="F1975" s="211"/>
      <c r="G1975" s="119" t="s">
        <v>1413</v>
      </c>
      <c r="H1975" s="119"/>
      <c r="K1975" s="120"/>
      <c r="L1975" s="120" t="s">
        <v>32</v>
      </c>
      <c r="M1975" s="130" t="s">
        <v>33</v>
      </c>
      <c r="N1975" s="232"/>
      <c r="O1975" s="232"/>
      <c r="P1975" s="124">
        <f t="shared" si="98"/>
        <v>0</v>
      </c>
      <c r="Q1975" s="125"/>
      <c r="R1975" s="125"/>
      <c r="S1975" s="126" t="s">
        <v>44</v>
      </c>
      <c r="T1975" s="122"/>
      <c r="U1975" s="122"/>
      <c r="V1975" s="122"/>
      <c r="W1975" s="122"/>
      <c r="X1975" s="122"/>
      <c r="Y1975" s="127" t="s">
        <v>44</v>
      </c>
    </row>
    <row r="1976" spans="1:25">
      <c r="A1976" s="116">
        <v>1976</v>
      </c>
      <c r="B1976" s="166">
        <v>43878</v>
      </c>
      <c r="C1976" s="118">
        <f t="shared" si="97"/>
        <v>2</v>
      </c>
      <c r="E1976" s="119" t="s">
        <v>4314</v>
      </c>
      <c r="F1976" s="211"/>
      <c r="G1976" s="119" t="s">
        <v>2888</v>
      </c>
      <c r="H1976" s="119"/>
      <c r="K1976" s="120"/>
      <c r="L1976" s="120" t="s">
        <v>32</v>
      </c>
      <c r="M1976" s="130" t="s">
        <v>78</v>
      </c>
      <c r="N1976" s="232"/>
      <c r="O1976" s="232"/>
      <c r="P1976" s="124">
        <f t="shared" si="98"/>
        <v>0</v>
      </c>
      <c r="Q1976" s="125"/>
      <c r="R1976" s="125"/>
      <c r="S1976" s="119"/>
      <c r="T1976" s="122"/>
      <c r="U1976" s="122"/>
      <c r="V1976" s="122"/>
      <c r="W1976" s="122"/>
      <c r="X1976" s="122"/>
      <c r="Y1976" s="127"/>
    </row>
    <row r="1977" spans="1:25">
      <c r="A1977" s="116">
        <v>1977</v>
      </c>
      <c r="B1977" s="166">
        <v>43878</v>
      </c>
      <c r="C1977" s="118">
        <f t="shared" si="97"/>
        <v>2</v>
      </c>
      <c r="D1977" s="119" t="s">
        <v>37</v>
      </c>
      <c r="E1977" s="119" t="s">
        <v>4315</v>
      </c>
      <c r="F1977" s="211"/>
      <c r="G1977" s="119" t="s">
        <v>3271</v>
      </c>
      <c r="H1977" s="119"/>
      <c r="K1977" s="120"/>
      <c r="L1977" s="120" t="s">
        <v>32</v>
      </c>
      <c r="M1977" s="130" t="s">
        <v>78</v>
      </c>
      <c r="N1977" s="232"/>
      <c r="O1977" s="232"/>
      <c r="P1977" s="124">
        <f t="shared" si="98"/>
        <v>0</v>
      </c>
      <c r="Q1977" s="125"/>
      <c r="R1977" s="125"/>
      <c r="S1977" s="119"/>
      <c r="T1977" s="122"/>
      <c r="U1977" s="122"/>
      <c r="V1977" s="122"/>
      <c r="W1977" s="122"/>
      <c r="X1977" s="122"/>
      <c r="Y1977" s="127" t="s">
        <v>356</v>
      </c>
    </row>
    <row r="1978" spans="1:25">
      <c r="A1978" s="116">
        <v>1978</v>
      </c>
      <c r="B1978" s="166">
        <v>43878</v>
      </c>
      <c r="C1978" s="118">
        <f t="shared" si="97"/>
        <v>2</v>
      </c>
      <c r="E1978" s="119" t="s">
        <v>4316</v>
      </c>
      <c r="F1978" s="211"/>
      <c r="G1978" s="119" t="s">
        <v>4317</v>
      </c>
      <c r="H1978" s="119"/>
      <c r="K1978" s="120"/>
      <c r="L1978" s="120" t="s">
        <v>32</v>
      </c>
      <c r="M1978" s="130" t="s">
        <v>78</v>
      </c>
      <c r="N1978" s="232"/>
      <c r="O1978" s="232"/>
      <c r="P1978" s="124">
        <f t="shared" si="98"/>
        <v>0</v>
      </c>
      <c r="Q1978" s="125"/>
      <c r="R1978" s="125"/>
      <c r="S1978" s="119"/>
      <c r="T1978" s="122"/>
      <c r="U1978" s="122"/>
      <c r="V1978" s="122"/>
      <c r="W1978" s="122"/>
      <c r="X1978" s="122"/>
      <c r="Y1978" s="127"/>
    </row>
    <row r="1979" spans="1:25">
      <c r="A1979" s="116">
        <v>1979</v>
      </c>
      <c r="B1979" s="166">
        <v>43878</v>
      </c>
      <c r="C1979" s="118">
        <f t="shared" si="97"/>
        <v>2</v>
      </c>
      <c r="D1979" s="119" t="s">
        <v>37</v>
      </c>
      <c r="E1979" s="119" t="s">
        <v>4318</v>
      </c>
      <c r="F1979" s="211"/>
      <c r="G1979" s="119" t="s">
        <v>4319</v>
      </c>
      <c r="H1979" s="119"/>
      <c r="K1979" s="120"/>
      <c r="L1979" s="120" t="s">
        <v>32</v>
      </c>
      <c r="M1979" s="130" t="s">
        <v>78</v>
      </c>
      <c r="N1979" s="232"/>
      <c r="O1979" s="232"/>
      <c r="P1979" s="124">
        <f t="shared" si="98"/>
        <v>0</v>
      </c>
      <c r="Q1979" s="125"/>
      <c r="R1979" s="125"/>
      <c r="S1979" s="119"/>
      <c r="T1979" s="122"/>
      <c r="U1979" s="122"/>
      <c r="V1979" s="122"/>
      <c r="W1979" s="122"/>
      <c r="X1979" s="122"/>
      <c r="Y1979" s="127" t="s">
        <v>356</v>
      </c>
    </row>
    <row r="1980" spans="1:25">
      <c r="A1980" s="116">
        <v>1980</v>
      </c>
      <c r="B1980" s="166">
        <v>43878</v>
      </c>
      <c r="C1980" s="118">
        <f t="shared" si="97"/>
        <v>2</v>
      </c>
      <c r="E1980" s="119" t="s">
        <v>4320</v>
      </c>
      <c r="F1980" s="211"/>
      <c r="G1980" s="119" t="s">
        <v>4321</v>
      </c>
      <c r="H1980" s="119"/>
      <c r="K1980" s="120"/>
      <c r="L1980" s="120" t="s">
        <v>32</v>
      </c>
      <c r="M1980" s="130" t="s">
        <v>78</v>
      </c>
      <c r="N1980" s="232"/>
      <c r="O1980" s="232"/>
      <c r="P1980" s="124">
        <f t="shared" si="98"/>
        <v>0</v>
      </c>
      <c r="Q1980" s="125"/>
      <c r="R1980" s="125"/>
      <c r="S1980" s="119"/>
      <c r="T1980" s="122"/>
      <c r="U1980" s="122"/>
      <c r="V1980" s="122"/>
      <c r="W1980" s="122"/>
      <c r="X1980" s="122"/>
      <c r="Y1980" s="127"/>
    </row>
    <row r="1981" spans="1:25">
      <c r="A1981" s="116">
        <v>1981</v>
      </c>
      <c r="B1981" s="166">
        <v>43878</v>
      </c>
      <c r="C1981" s="118">
        <f t="shared" si="97"/>
        <v>2</v>
      </c>
      <c r="E1981" s="119" t="s">
        <v>4322</v>
      </c>
      <c r="F1981" s="211"/>
      <c r="G1981" s="119" t="s">
        <v>4322</v>
      </c>
      <c r="H1981" s="119"/>
      <c r="K1981" s="120"/>
      <c r="L1981" s="120" t="s">
        <v>32</v>
      </c>
      <c r="M1981" s="130" t="s">
        <v>78</v>
      </c>
      <c r="N1981" s="232"/>
      <c r="O1981" s="232"/>
      <c r="P1981" s="124">
        <f t="shared" si="98"/>
        <v>0</v>
      </c>
      <c r="Q1981" s="125"/>
      <c r="R1981" s="125"/>
      <c r="S1981" s="119"/>
      <c r="T1981" s="122"/>
      <c r="U1981" s="122"/>
      <c r="V1981" s="122"/>
      <c r="W1981" s="122"/>
      <c r="X1981" s="122"/>
      <c r="Y1981" s="127"/>
    </row>
    <row r="1982" spans="1:25">
      <c r="A1982" s="116">
        <v>1982</v>
      </c>
      <c r="B1982" s="166">
        <v>43878</v>
      </c>
      <c r="C1982" s="118">
        <f t="shared" ref="C1982:C2044" si="99">IF(B1982&lt;&gt;0,MONTH(B1982),0)</f>
        <v>2</v>
      </c>
      <c r="E1982" s="119" t="s">
        <v>4323</v>
      </c>
      <c r="F1982" s="211"/>
      <c r="G1982" s="119" t="s">
        <v>4324</v>
      </c>
      <c r="H1982" s="119"/>
      <c r="K1982" s="120"/>
      <c r="L1982" s="120" t="s">
        <v>32</v>
      </c>
      <c r="M1982" s="130" t="s">
        <v>78</v>
      </c>
      <c r="N1982" s="232"/>
      <c r="O1982" s="232"/>
      <c r="P1982" s="124">
        <f t="shared" si="98"/>
        <v>0</v>
      </c>
      <c r="Q1982" s="125"/>
      <c r="R1982" s="125"/>
      <c r="S1982" s="119"/>
      <c r="T1982" s="122"/>
      <c r="U1982" s="122"/>
      <c r="V1982" s="122"/>
      <c r="W1982" s="122"/>
      <c r="X1982" s="122"/>
      <c r="Y1982" s="127"/>
    </row>
    <row r="1983" spans="1:25">
      <c r="A1983" s="116">
        <v>1983</v>
      </c>
      <c r="B1983" s="166">
        <v>43878</v>
      </c>
      <c r="C1983" s="118">
        <f t="shared" si="99"/>
        <v>2</v>
      </c>
      <c r="E1983" s="119" t="s">
        <v>4325</v>
      </c>
      <c r="F1983" s="211"/>
      <c r="G1983" s="119" t="s">
        <v>1115</v>
      </c>
      <c r="H1983" s="119"/>
      <c r="K1983" s="120"/>
      <c r="L1983" s="120" t="s">
        <v>32</v>
      </c>
      <c r="M1983" s="130" t="s">
        <v>78</v>
      </c>
      <c r="N1983" s="232"/>
      <c r="O1983" s="232"/>
      <c r="P1983" s="124">
        <f t="shared" si="98"/>
        <v>0</v>
      </c>
      <c r="Q1983" s="125"/>
      <c r="R1983" s="125"/>
      <c r="S1983" s="119"/>
      <c r="T1983" s="122"/>
      <c r="U1983" s="122"/>
      <c r="V1983" s="122"/>
      <c r="W1983" s="122"/>
      <c r="X1983" s="122"/>
      <c r="Y1983" s="127"/>
    </row>
    <row r="1984" spans="1:25">
      <c r="A1984" s="116">
        <v>1984</v>
      </c>
      <c r="B1984" s="166">
        <v>43878</v>
      </c>
      <c r="C1984" s="118">
        <f t="shared" si="99"/>
        <v>2</v>
      </c>
      <c r="D1984" s="120" t="s">
        <v>25</v>
      </c>
      <c r="E1984" s="119" t="s">
        <v>4326</v>
      </c>
      <c r="F1984" s="211" t="s">
        <v>4327</v>
      </c>
      <c r="G1984" s="119" t="s">
        <v>4328</v>
      </c>
      <c r="H1984" s="119" t="s">
        <v>97</v>
      </c>
      <c r="K1984" s="120"/>
      <c r="L1984" s="120" t="s">
        <v>32</v>
      </c>
      <c r="M1984" s="130" t="s">
        <v>33</v>
      </c>
      <c r="N1984" s="232">
        <v>44028</v>
      </c>
      <c r="O1984" s="232">
        <v>44266</v>
      </c>
      <c r="P1984" s="124">
        <f t="shared" si="98"/>
        <v>3</v>
      </c>
      <c r="Q1984" s="125"/>
      <c r="R1984" s="125">
        <f ca="1">TODAY()-O1984</f>
        <v>412</v>
      </c>
      <c r="S1984" s="119"/>
      <c r="T1984" s="122"/>
      <c r="U1984" s="122"/>
      <c r="V1984" s="122"/>
      <c r="W1984" s="122"/>
      <c r="X1984" s="122"/>
      <c r="Y1984" s="127" t="s">
        <v>59</v>
      </c>
    </row>
    <row r="1985" spans="1:25" ht="27.6">
      <c r="A1985" s="116">
        <v>1985</v>
      </c>
      <c r="B1985" s="166">
        <v>43878</v>
      </c>
      <c r="C1985" s="118">
        <f t="shared" si="99"/>
        <v>2</v>
      </c>
      <c r="D1985" s="119" t="s">
        <v>25</v>
      </c>
      <c r="E1985" s="119" t="s">
        <v>4329</v>
      </c>
      <c r="F1985" s="211" t="s">
        <v>4330</v>
      </c>
      <c r="G1985" s="119" t="s">
        <v>4331</v>
      </c>
      <c r="H1985" s="119" t="s">
        <v>29</v>
      </c>
      <c r="I1985" s="119" t="s">
        <v>42</v>
      </c>
      <c r="K1985" s="120"/>
      <c r="L1985" s="120" t="s">
        <v>32</v>
      </c>
      <c r="M1985" s="130" t="s">
        <v>33</v>
      </c>
      <c r="N1985" s="232">
        <v>44028</v>
      </c>
      <c r="O1985" s="232">
        <v>44322</v>
      </c>
      <c r="P1985" s="124">
        <f t="shared" si="98"/>
        <v>5</v>
      </c>
      <c r="Q1985" s="125"/>
      <c r="R1985" s="125">
        <f ca="1">TODAY()-N1985</f>
        <v>650</v>
      </c>
      <c r="S1985" s="119"/>
      <c r="T1985" s="122"/>
      <c r="U1985" s="122"/>
      <c r="V1985" s="122"/>
      <c r="W1985" s="122"/>
      <c r="X1985" s="122"/>
      <c r="Y1985" s="127" t="s">
        <v>59</v>
      </c>
    </row>
    <row r="1986" spans="1:25" ht="27.6">
      <c r="A1986" s="116">
        <v>1986</v>
      </c>
      <c r="B1986" s="166">
        <v>43878</v>
      </c>
      <c r="C1986" s="118">
        <f t="shared" si="99"/>
        <v>2</v>
      </c>
      <c r="D1986" s="120" t="s">
        <v>37</v>
      </c>
      <c r="E1986" s="119" t="s">
        <v>4332</v>
      </c>
      <c r="F1986" s="211" t="s">
        <v>4333</v>
      </c>
      <c r="G1986" s="119" t="s">
        <v>4334</v>
      </c>
      <c r="H1986" s="119"/>
      <c r="K1986" s="120"/>
      <c r="L1986" s="120" t="s">
        <v>32</v>
      </c>
      <c r="M1986" s="130" t="s">
        <v>33</v>
      </c>
      <c r="N1986" s="232"/>
      <c r="O1986" s="232"/>
      <c r="P1986" s="124">
        <f t="shared" si="98"/>
        <v>0</v>
      </c>
      <c r="Q1986" s="125"/>
      <c r="R1986" s="125"/>
      <c r="S1986" s="126" t="s">
        <v>44</v>
      </c>
      <c r="T1986" s="122"/>
      <c r="U1986" s="122"/>
      <c r="V1986" s="122"/>
      <c r="W1986" s="122"/>
      <c r="X1986" s="122"/>
      <c r="Y1986" s="127" t="s">
        <v>44</v>
      </c>
    </row>
    <row r="1987" spans="1:25">
      <c r="A1987" s="116">
        <v>1987</v>
      </c>
      <c r="B1987" s="166">
        <v>43878</v>
      </c>
      <c r="C1987" s="118">
        <f t="shared" si="99"/>
        <v>2</v>
      </c>
      <c r="E1987" s="119" t="s">
        <v>4335</v>
      </c>
      <c r="F1987" s="211"/>
      <c r="G1987" s="119" t="s">
        <v>4336</v>
      </c>
      <c r="H1987" s="119"/>
      <c r="K1987" s="120"/>
      <c r="L1987" s="120" t="s">
        <v>32</v>
      </c>
      <c r="M1987" s="130" t="s">
        <v>78</v>
      </c>
      <c r="N1987" s="232"/>
      <c r="O1987" s="232"/>
      <c r="P1987" s="124">
        <f t="shared" si="98"/>
        <v>0</v>
      </c>
      <c r="Q1987" s="125"/>
      <c r="R1987" s="125"/>
      <c r="S1987" s="119"/>
      <c r="T1987" s="122"/>
      <c r="U1987" s="122"/>
      <c r="V1987" s="122"/>
      <c r="W1987" s="122"/>
      <c r="X1987" s="122"/>
      <c r="Y1987" s="127"/>
    </row>
    <row r="1988" spans="1:25">
      <c r="A1988" s="116">
        <v>1988</v>
      </c>
      <c r="B1988" s="166">
        <v>43878</v>
      </c>
      <c r="C1988" s="118">
        <f t="shared" si="99"/>
        <v>2</v>
      </c>
      <c r="E1988" s="119" t="s">
        <v>4337</v>
      </c>
      <c r="F1988" s="211"/>
      <c r="G1988" s="119" t="s">
        <v>4336</v>
      </c>
      <c r="H1988" s="119"/>
      <c r="K1988" s="120"/>
      <c r="L1988" s="120" t="s">
        <v>32</v>
      </c>
      <c r="M1988" s="130" t="s">
        <v>78</v>
      </c>
      <c r="N1988" s="232"/>
      <c r="O1988" s="232"/>
      <c r="P1988" s="124">
        <f t="shared" si="98"/>
        <v>0</v>
      </c>
      <c r="Q1988" s="125"/>
      <c r="R1988" s="125"/>
      <c r="S1988" s="119"/>
      <c r="T1988" s="122"/>
      <c r="U1988" s="122"/>
      <c r="V1988" s="122"/>
      <c r="W1988" s="122"/>
      <c r="X1988" s="122"/>
      <c r="Y1988" s="127"/>
    </row>
    <row r="1989" spans="1:25">
      <c r="A1989" s="116">
        <v>1989</v>
      </c>
      <c r="B1989" s="166">
        <v>43878</v>
      </c>
      <c r="C1989" s="118">
        <f t="shared" si="99"/>
        <v>2</v>
      </c>
      <c r="E1989" s="119" t="s">
        <v>4338</v>
      </c>
      <c r="F1989" s="211"/>
      <c r="G1989" s="119" t="s">
        <v>2786</v>
      </c>
      <c r="H1989" s="119"/>
      <c r="K1989" s="120"/>
      <c r="L1989" s="120" t="s">
        <v>32</v>
      </c>
      <c r="M1989" s="130" t="s">
        <v>78</v>
      </c>
      <c r="N1989" s="232"/>
      <c r="O1989" s="232"/>
      <c r="P1989" s="124">
        <f t="shared" si="98"/>
        <v>0</v>
      </c>
      <c r="Q1989" s="125"/>
      <c r="R1989" s="125"/>
      <c r="S1989" s="119"/>
      <c r="T1989" s="122"/>
      <c r="U1989" s="122"/>
      <c r="V1989" s="122"/>
      <c r="W1989" s="122"/>
      <c r="X1989" s="122"/>
      <c r="Y1989" s="127"/>
    </row>
    <row r="1990" spans="1:25">
      <c r="A1990" s="116">
        <v>1990</v>
      </c>
      <c r="B1990" s="166">
        <v>43878</v>
      </c>
      <c r="C1990" s="118">
        <f t="shared" si="99"/>
        <v>2</v>
      </c>
      <c r="E1990" s="119" t="s">
        <v>4339</v>
      </c>
      <c r="F1990" s="211"/>
      <c r="G1990" s="119" t="s">
        <v>4340</v>
      </c>
      <c r="H1990" s="119"/>
      <c r="K1990" s="120"/>
      <c r="L1990" s="120" t="s">
        <v>32</v>
      </c>
      <c r="M1990" s="130" t="s">
        <v>78</v>
      </c>
      <c r="N1990" s="232"/>
      <c r="O1990" s="232"/>
      <c r="P1990" s="124">
        <f t="shared" si="98"/>
        <v>0</v>
      </c>
      <c r="Q1990" s="125"/>
      <c r="R1990" s="125"/>
      <c r="S1990" s="119"/>
      <c r="T1990" s="122"/>
      <c r="U1990" s="122"/>
      <c r="V1990" s="122"/>
      <c r="W1990" s="122"/>
      <c r="X1990" s="122"/>
      <c r="Y1990" s="127"/>
    </row>
    <row r="1991" spans="1:25">
      <c r="A1991" s="116">
        <v>1991</v>
      </c>
      <c r="B1991" s="166">
        <v>43878</v>
      </c>
      <c r="C1991" s="118">
        <f t="shared" si="99"/>
        <v>2</v>
      </c>
      <c r="E1991" s="119" t="s">
        <v>4341</v>
      </c>
      <c r="F1991" s="211"/>
      <c r="G1991" s="119" t="s">
        <v>3432</v>
      </c>
      <c r="H1991" s="119"/>
      <c r="K1991" s="120"/>
      <c r="L1991" s="120" t="s">
        <v>32</v>
      </c>
      <c r="M1991" s="130" t="s">
        <v>78</v>
      </c>
      <c r="N1991" s="232"/>
      <c r="O1991" s="232"/>
      <c r="P1991" s="124">
        <f t="shared" si="98"/>
        <v>0</v>
      </c>
      <c r="Q1991" s="125"/>
      <c r="R1991" s="125"/>
      <c r="S1991" s="119"/>
      <c r="T1991" s="122"/>
      <c r="U1991" s="122"/>
      <c r="V1991" s="122"/>
      <c r="W1991" s="122"/>
      <c r="X1991" s="122"/>
      <c r="Y1991" s="127"/>
    </row>
    <row r="1992" spans="1:25">
      <c r="A1992" s="116">
        <v>1992</v>
      </c>
      <c r="B1992" s="166">
        <v>43878</v>
      </c>
      <c r="C1992" s="118">
        <f t="shared" si="99"/>
        <v>2</v>
      </c>
      <c r="E1992" s="119" t="s">
        <v>4342</v>
      </c>
      <c r="F1992" s="211"/>
      <c r="G1992" s="119" t="s">
        <v>3432</v>
      </c>
      <c r="H1992" s="119"/>
      <c r="K1992" s="120"/>
      <c r="L1992" s="120" t="s">
        <v>32</v>
      </c>
      <c r="M1992" s="130" t="s">
        <v>78</v>
      </c>
      <c r="N1992" s="232"/>
      <c r="O1992" s="232"/>
      <c r="P1992" s="124">
        <f t="shared" si="98"/>
        <v>0</v>
      </c>
      <c r="Q1992" s="125"/>
      <c r="R1992" s="125"/>
      <c r="S1992" s="119"/>
      <c r="T1992" s="122"/>
      <c r="U1992" s="122"/>
      <c r="V1992" s="122"/>
      <c r="W1992" s="122"/>
      <c r="X1992" s="122"/>
      <c r="Y1992" s="127"/>
    </row>
    <row r="1993" spans="1:25">
      <c r="A1993" s="116">
        <v>1993</v>
      </c>
      <c r="B1993" s="166">
        <v>43878</v>
      </c>
      <c r="C1993" s="118">
        <f t="shared" si="99"/>
        <v>2</v>
      </c>
      <c r="E1993" s="119" t="s">
        <v>4343</v>
      </c>
      <c r="F1993" s="211"/>
      <c r="G1993" s="119" t="s">
        <v>3432</v>
      </c>
      <c r="H1993" s="119"/>
      <c r="K1993" s="120"/>
      <c r="L1993" s="120" t="s">
        <v>32</v>
      </c>
      <c r="M1993" s="130" t="s">
        <v>78</v>
      </c>
      <c r="N1993" s="232"/>
      <c r="O1993" s="232"/>
      <c r="P1993" s="124">
        <f t="shared" si="98"/>
        <v>0</v>
      </c>
      <c r="Q1993" s="125"/>
      <c r="R1993" s="125"/>
      <c r="S1993" s="119"/>
      <c r="T1993" s="122"/>
      <c r="U1993" s="122"/>
      <c r="V1993" s="122"/>
      <c r="W1993" s="122"/>
      <c r="X1993" s="122"/>
      <c r="Y1993" s="127"/>
    </row>
    <row r="1994" spans="1:25">
      <c r="A1994" s="116">
        <v>1994</v>
      </c>
      <c r="B1994" s="166">
        <v>43878</v>
      </c>
      <c r="C1994" s="118">
        <f t="shared" si="99"/>
        <v>2</v>
      </c>
      <c r="E1994" s="119" t="s">
        <v>4344</v>
      </c>
      <c r="F1994" s="211"/>
      <c r="G1994" s="119" t="s">
        <v>4345</v>
      </c>
      <c r="H1994" s="119"/>
      <c r="K1994" s="120"/>
      <c r="L1994" s="120" t="s">
        <v>32</v>
      </c>
      <c r="M1994" s="130" t="s">
        <v>78</v>
      </c>
      <c r="N1994" s="232"/>
      <c r="O1994" s="232"/>
      <c r="P1994" s="124">
        <f t="shared" si="98"/>
        <v>0</v>
      </c>
      <c r="Q1994" s="125"/>
      <c r="R1994" s="125"/>
      <c r="S1994" s="119"/>
      <c r="T1994" s="122"/>
      <c r="U1994" s="122"/>
      <c r="V1994" s="122"/>
      <c r="W1994" s="122"/>
      <c r="X1994" s="122"/>
      <c r="Y1994" s="127"/>
    </row>
    <row r="1995" spans="1:25">
      <c r="A1995" s="116">
        <v>1995</v>
      </c>
      <c r="B1995" s="166">
        <v>43878</v>
      </c>
      <c r="C1995" s="118">
        <f t="shared" si="99"/>
        <v>2</v>
      </c>
      <c r="E1995" s="119" t="s">
        <v>4346</v>
      </c>
      <c r="F1995" s="211"/>
      <c r="G1995" s="119" t="s">
        <v>4347</v>
      </c>
      <c r="H1995" s="119"/>
      <c r="K1995" s="120"/>
      <c r="L1995" s="120" t="s">
        <v>32</v>
      </c>
      <c r="M1995" s="130" t="s">
        <v>78</v>
      </c>
      <c r="N1995" s="232"/>
      <c r="O1995" s="232"/>
      <c r="P1995" s="124">
        <f t="shared" si="98"/>
        <v>0</v>
      </c>
      <c r="Q1995" s="125"/>
      <c r="R1995" s="125"/>
      <c r="S1995" s="119"/>
      <c r="T1995" s="122"/>
      <c r="U1995" s="122"/>
      <c r="V1995" s="122"/>
      <c r="W1995" s="122"/>
      <c r="X1995" s="122"/>
      <c r="Y1995" s="127"/>
    </row>
    <row r="1996" spans="1:25">
      <c r="A1996" s="116">
        <v>1996</v>
      </c>
      <c r="B1996" s="166">
        <v>43878</v>
      </c>
      <c r="C1996" s="118">
        <f t="shared" si="99"/>
        <v>2</v>
      </c>
      <c r="E1996" s="119" t="s">
        <v>4348</v>
      </c>
      <c r="F1996" s="211"/>
      <c r="G1996" s="119" t="s">
        <v>4349</v>
      </c>
      <c r="H1996" s="119"/>
      <c r="K1996" s="120"/>
      <c r="L1996" s="120" t="s">
        <v>32</v>
      </c>
      <c r="M1996" s="130" t="s">
        <v>78</v>
      </c>
      <c r="N1996" s="232"/>
      <c r="O1996" s="232"/>
      <c r="P1996" s="124">
        <f t="shared" si="98"/>
        <v>0</v>
      </c>
      <c r="Q1996" s="125"/>
      <c r="R1996" s="125"/>
      <c r="S1996" s="119"/>
      <c r="T1996" s="122"/>
      <c r="U1996" s="122"/>
      <c r="V1996" s="122"/>
      <c r="W1996" s="122"/>
      <c r="X1996" s="122"/>
      <c r="Y1996" s="127"/>
    </row>
    <row r="1997" spans="1:25">
      <c r="A1997" s="116">
        <v>1997</v>
      </c>
      <c r="B1997" s="166">
        <v>43878</v>
      </c>
      <c r="C1997" s="118">
        <f t="shared" si="99"/>
        <v>2</v>
      </c>
      <c r="E1997" s="119" t="s">
        <v>4350</v>
      </c>
      <c r="F1997" s="211"/>
      <c r="G1997" s="119" t="s">
        <v>4351</v>
      </c>
      <c r="H1997" s="119"/>
      <c r="K1997" s="120"/>
      <c r="L1997" s="120" t="s">
        <v>32</v>
      </c>
      <c r="M1997" s="130" t="s">
        <v>78</v>
      </c>
      <c r="N1997" s="232"/>
      <c r="O1997" s="232"/>
      <c r="P1997" s="124">
        <f t="shared" si="98"/>
        <v>0</v>
      </c>
      <c r="Q1997" s="125"/>
      <c r="R1997" s="125"/>
      <c r="S1997" s="119"/>
      <c r="T1997" s="122"/>
      <c r="U1997" s="122"/>
      <c r="V1997" s="122"/>
      <c r="W1997" s="122"/>
      <c r="X1997" s="122"/>
      <c r="Y1997" s="127"/>
    </row>
    <row r="1998" spans="1:25">
      <c r="A1998" s="116">
        <v>1998</v>
      </c>
      <c r="B1998" s="166">
        <v>43878</v>
      </c>
      <c r="C1998" s="118">
        <f t="shared" si="99"/>
        <v>2</v>
      </c>
      <c r="D1998" s="119" t="s">
        <v>37</v>
      </c>
      <c r="E1998" s="119" t="s">
        <v>4352</v>
      </c>
      <c r="F1998" s="211"/>
      <c r="G1998" s="119" t="s">
        <v>2906</v>
      </c>
      <c r="H1998" s="119"/>
      <c r="K1998" s="120"/>
      <c r="L1998" s="120" t="s">
        <v>32</v>
      </c>
      <c r="M1998" s="130" t="s">
        <v>78</v>
      </c>
      <c r="N1998" s="232"/>
      <c r="O1998" s="232"/>
      <c r="P1998" s="124">
        <f t="shared" si="98"/>
        <v>0</v>
      </c>
      <c r="Q1998" s="125"/>
      <c r="R1998" s="125"/>
      <c r="S1998" s="119"/>
      <c r="T1998" s="122"/>
      <c r="U1998" s="122"/>
      <c r="V1998" s="122"/>
      <c r="W1998" s="122"/>
      <c r="X1998" s="122"/>
      <c r="Y1998" s="127" t="s">
        <v>356</v>
      </c>
    </row>
    <row r="1999" spans="1:25">
      <c r="A1999" s="116">
        <v>1999</v>
      </c>
      <c r="B1999" s="166">
        <v>43878</v>
      </c>
      <c r="C1999" s="118">
        <f t="shared" si="99"/>
        <v>2</v>
      </c>
      <c r="D1999" s="119" t="s">
        <v>37</v>
      </c>
      <c r="E1999" s="119" t="s">
        <v>4353</v>
      </c>
      <c r="F1999" s="211"/>
      <c r="G1999" s="119" t="s">
        <v>2906</v>
      </c>
      <c r="H1999" s="119"/>
      <c r="K1999" s="120"/>
      <c r="L1999" s="120" t="s">
        <v>32</v>
      </c>
      <c r="M1999" s="130" t="s">
        <v>78</v>
      </c>
      <c r="N1999" s="232"/>
      <c r="O1999" s="232"/>
      <c r="P1999" s="124">
        <f t="shared" si="98"/>
        <v>0</v>
      </c>
      <c r="Q1999" s="125"/>
      <c r="R1999" s="125"/>
      <c r="S1999" s="119"/>
      <c r="T1999" s="122"/>
      <c r="U1999" s="122"/>
      <c r="V1999" s="122"/>
      <c r="W1999" s="122"/>
      <c r="X1999" s="122"/>
      <c r="Y1999" s="127" t="s">
        <v>356</v>
      </c>
    </row>
    <row r="2000" spans="1:25">
      <c r="A2000" s="116">
        <v>2000</v>
      </c>
      <c r="B2000" s="166">
        <v>43878</v>
      </c>
      <c r="C2000" s="118">
        <f t="shared" si="99"/>
        <v>2</v>
      </c>
      <c r="D2000" s="119" t="s">
        <v>37</v>
      </c>
      <c r="E2000" s="119" t="s">
        <v>4354</v>
      </c>
      <c r="F2000" s="211"/>
      <c r="G2000" s="119" t="s">
        <v>2909</v>
      </c>
      <c r="H2000" s="119"/>
      <c r="K2000" s="120"/>
      <c r="L2000" s="120" t="s">
        <v>32</v>
      </c>
      <c r="M2000" s="130" t="s">
        <v>78</v>
      </c>
      <c r="N2000" s="232"/>
      <c r="O2000" s="232"/>
      <c r="P2000" s="124">
        <f t="shared" ref="P2000:P2062" si="100">IF(O2000&lt;&gt;0,MONTH(O2000),0)</f>
        <v>0</v>
      </c>
      <c r="Q2000" s="125"/>
      <c r="R2000" s="125"/>
      <c r="S2000" s="119"/>
      <c r="T2000" s="122"/>
      <c r="U2000" s="122"/>
      <c r="V2000" s="122"/>
      <c r="W2000" s="122"/>
      <c r="X2000" s="122"/>
      <c r="Y2000" s="127" t="s">
        <v>356</v>
      </c>
    </row>
    <row r="2001" spans="1:25">
      <c r="A2001" s="116">
        <v>2001</v>
      </c>
      <c r="B2001" s="166">
        <v>43878</v>
      </c>
      <c r="C2001" s="118">
        <f t="shared" si="99"/>
        <v>2</v>
      </c>
      <c r="D2001" s="119" t="s">
        <v>37</v>
      </c>
      <c r="E2001" s="119" t="s">
        <v>4355</v>
      </c>
      <c r="F2001" s="211"/>
      <c r="G2001" s="119" t="s">
        <v>2909</v>
      </c>
      <c r="H2001" s="119"/>
      <c r="K2001" s="120"/>
      <c r="L2001" s="120" t="s">
        <v>32</v>
      </c>
      <c r="M2001" s="130" t="s">
        <v>78</v>
      </c>
      <c r="N2001" s="232"/>
      <c r="O2001" s="232"/>
      <c r="P2001" s="124">
        <f t="shared" si="100"/>
        <v>0</v>
      </c>
      <c r="Q2001" s="125"/>
      <c r="R2001" s="125"/>
      <c r="S2001" s="119"/>
      <c r="T2001" s="122"/>
      <c r="U2001" s="122"/>
      <c r="V2001" s="122"/>
      <c r="W2001" s="122"/>
      <c r="X2001" s="122"/>
      <c r="Y2001" s="127" t="s">
        <v>356</v>
      </c>
    </row>
    <row r="2002" spans="1:25">
      <c r="A2002" s="116">
        <v>2002</v>
      </c>
      <c r="B2002" s="166">
        <v>43878</v>
      </c>
      <c r="C2002" s="118">
        <f t="shared" si="99"/>
        <v>2</v>
      </c>
      <c r="D2002" s="119" t="s">
        <v>37</v>
      </c>
      <c r="E2002" s="119" t="s">
        <v>4356</v>
      </c>
      <c r="F2002" s="211"/>
      <c r="G2002" s="119" t="s">
        <v>2909</v>
      </c>
      <c r="H2002" s="119"/>
      <c r="K2002" s="120"/>
      <c r="L2002" s="120" t="s">
        <v>32</v>
      </c>
      <c r="M2002" s="130" t="s">
        <v>78</v>
      </c>
      <c r="N2002" s="232"/>
      <c r="O2002" s="232"/>
      <c r="P2002" s="124">
        <f t="shared" si="100"/>
        <v>0</v>
      </c>
      <c r="Q2002" s="125"/>
      <c r="R2002" s="125"/>
      <c r="S2002" s="119"/>
      <c r="T2002" s="122"/>
      <c r="U2002" s="122"/>
      <c r="V2002" s="122"/>
      <c r="W2002" s="122"/>
      <c r="X2002" s="122"/>
      <c r="Y2002" s="127" t="s">
        <v>356</v>
      </c>
    </row>
    <row r="2003" spans="1:25">
      <c r="A2003" s="116">
        <v>2003</v>
      </c>
      <c r="B2003" s="166">
        <v>43878</v>
      </c>
      <c r="C2003" s="118">
        <f t="shared" si="99"/>
        <v>2</v>
      </c>
      <c r="D2003" s="120" t="s">
        <v>252</v>
      </c>
      <c r="E2003" s="119" t="s">
        <v>4357</v>
      </c>
      <c r="F2003" s="211" t="s">
        <v>4358</v>
      </c>
      <c r="G2003" s="119" t="s">
        <v>794</v>
      </c>
      <c r="H2003" s="119" t="s">
        <v>29</v>
      </c>
      <c r="I2003" s="119" t="s">
        <v>42</v>
      </c>
      <c r="K2003" s="120"/>
      <c r="L2003" s="120" t="s">
        <v>32</v>
      </c>
      <c r="M2003" s="130" t="s">
        <v>33</v>
      </c>
      <c r="N2003" s="232">
        <v>44035</v>
      </c>
      <c r="O2003" s="131">
        <v>44354</v>
      </c>
      <c r="P2003" s="124">
        <f t="shared" si="100"/>
        <v>6</v>
      </c>
      <c r="Q2003" s="125"/>
      <c r="R2003" s="125">
        <f ca="1">TODAY()-O2003</f>
        <v>324</v>
      </c>
      <c r="S2003" s="119"/>
      <c r="T2003" s="122"/>
      <c r="U2003" s="122"/>
      <c r="V2003" s="122"/>
      <c r="W2003" s="122"/>
      <c r="X2003" s="122"/>
      <c r="Y2003" s="127" t="s">
        <v>356</v>
      </c>
    </row>
    <row r="2004" spans="1:25">
      <c r="A2004" s="116">
        <v>2004</v>
      </c>
      <c r="B2004" s="166">
        <v>43878</v>
      </c>
      <c r="C2004" s="118">
        <f t="shared" si="99"/>
        <v>2</v>
      </c>
      <c r="D2004" s="119" t="s">
        <v>37</v>
      </c>
      <c r="E2004" s="119" t="s">
        <v>4359</v>
      </c>
      <c r="F2004" s="211"/>
      <c r="G2004" s="119" t="s">
        <v>2909</v>
      </c>
      <c r="H2004" s="119"/>
      <c r="K2004" s="120"/>
      <c r="L2004" s="120" t="s">
        <v>32</v>
      </c>
      <c r="M2004" s="130" t="s">
        <v>78</v>
      </c>
      <c r="N2004" s="232"/>
      <c r="O2004" s="232"/>
      <c r="P2004" s="124">
        <f t="shared" si="100"/>
        <v>0</v>
      </c>
      <c r="Q2004" s="125"/>
      <c r="R2004" s="125"/>
      <c r="S2004" s="119"/>
      <c r="T2004" s="122"/>
      <c r="U2004" s="122"/>
      <c r="V2004" s="122"/>
      <c r="W2004" s="122"/>
      <c r="X2004" s="122"/>
      <c r="Y2004" s="127" t="s">
        <v>356</v>
      </c>
    </row>
    <row r="2005" spans="1:25">
      <c r="A2005" s="116">
        <v>2005</v>
      </c>
      <c r="B2005" s="166">
        <v>43878</v>
      </c>
      <c r="C2005" s="118">
        <f t="shared" si="99"/>
        <v>2</v>
      </c>
      <c r="D2005" s="119" t="s">
        <v>37</v>
      </c>
      <c r="E2005" s="119" t="s">
        <v>4360</v>
      </c>
      <c r="F2005" s="211"/>
      <c r="G2005" s="119" t="s">
        <v>2909</v>
      </c>
      <c r="H2005" s="119"/>
      <c r="K2005" s="120"/>
      <c r="L2005" s="120" t="s">
        <v>32</v>
      </c>
      <c r="M2005" s="130" t="s">
        <v>78</v>
      </c>
      <c r="N2005" s="232"/>
      <c r="O2005" s="232"/>
      <c r="P2005" s="124">
        <f t="shared" si="100"/>
        <v>0</v>
      </c>
      <c r="Q2005" s="125"/>
      <c r="R2005" s="125"/>
      <c r="S2005" s="119"/>
      <c r="T2005" s="122"/>
      <c r="U2005" s="122"/>
      <c r="V2005" s="122"/>
      <c r="W2005" s="122"/>
      <c r="X2005" s="122"/>
      <c r="Y2005" s="127" t="s">
        <v>356</v>
      </c>
    </row>
    <row r="2006" spans="1:25">
      <c r="A2006" s="116">
        <v>2006</v>
      </c>
      <c r="B2006" s="166">
        <v>43878</v>
      </c>
      <c r="C2006" s="118">
        <f t="shared" si="99"/>
        <v>2</v>
      </c>
      <c r="D2006" s="119" t="s">
        <v>37</v>
      </c>
      <c r="E2006" s="119" t="s">
        <v>4361</v>
      </c>
      <c r="F2006" s="211"/>
      <c r="G2006" s="119" t="s">
        <v>4362</v>
      </c>
      <c r="H2006" s="119"/>
      <c r="K2006" s="120"/>
      <c r="L2006" s="120" t="s">
        <v>32</v>
      </c>
      <c r="M2006" s="130" t="s">
        <v>78</v>
      </c>
      <c r="N2006" s="232"/>
      <c r="O2006" s="232"/>
      <c r="P2006" s="124">
        <f t="shared" si="100"/>
        <v>0</v>
      </c>
      <c r="Q2006" s="125"/>
      <c r="R2006" s="125"/>
      <c r="S2006" s="119"/>
      <c r="T2006" s="122"/>
      <c r="U2006" s="122"/>
      <c r="V2006" s="122"/>
      <c r="W2006" s="122"/>
      <c r="X2006" s="122"/>
      <c r="Y2006" s="127" t="s">
        <v>356</v>
      </c>
    </row>
    <row r="2007" spans="1:25">
      <c r="A2007" s="116">
        <v>2007</v>
      </c>
      <c r="B2007" s="166">
        <v>43878</v>
      </c>
      <c r="C2007" s="118">
        <f t="shared" si="99"/>
        <v>2</v>
      </c>
      <c r="D2007" s="120" t="s">
        <v>252</v>
      </c>
      <c r="E2007" s="119" t="s">
        <v>4363</v>
      </c>
      <c r="F2007" s="211" t="s">
        <v>4364</v>
      </c>
      <c r="G2007" s="119" t="s">
        <v>2933</v>
      </c>
      <c r="H2007" s="119" t="s">
        <v>29</v>
      </c>
      <c r="I2007" s="119" t="s">
        <v>42</v>
      </c>
      <c r="K2007" s="120"/>
      <c r="L2007" s="120" t="s">
        <v>32</v>
      </c>
      <c r="M2007" s="120" t="s">
        <v>33</v>
      </c>
      <c r="N2007" s="232">
        <v>43954</v>
      </c>
      <c r="O2007" s="232">
        <v>44390</v>
      </c>
      <c r="P2007" s="124">
        <f t="shared" si="100"/>
        <v>7</v>
      </c>
      <c r="Q2007" s="125"/>
      <c r="R2007" s="125">
        <f ca="1">TODAY()-O2007</f>
        <v>288</v>
      </c>
      <c r="S2007" s="119" t="s">
        <v>55</v>
      </c>
      <c r="T2007" s="122"/>
      <c r="U2007" s="122"/>
      <c r="V2007" s="122"/>
      <c r="W2007" s="122"/>
      <c r="X2007" s="122"/>
      <c r="Y2007" s="127" t="s">
        <v>1211</v>
      </c>
    </row>
    <row r="2008" spans="1:25">
      <c r="A2008" s="116">
        <v>2008</v>
      </c>
      <c r="B2008" s="166">
        <v>43878</v>
      </c>
      <c r="C2008" s="118">
        <f t="shared" si="99"/>
        <v>2</v>
      </c>
      <c r="D2008" s="119" t="s">
        <v>37</v>
      </c>
      <c r="E2008" s="119" t="s">
        <v>4365</v>
      </c>
      <c r="F2008" s="211"/>
      <c r="G2008" s="119" t="s">
        <v>2933</v>
      </c>
      <c r="H2008" s="119"/>
      <c r="K2008" s="120"/>
      <c r="L2008" s="120" t="s">
        <v>32</v>
      </c>
      <c r="M2008" s="130" t="s">
        <v>78</v>
      </c>
      <c r="N2008" s="232"/>
      <c r="O2008" s="232"/>
      <c r="P2008" s="124">
        <f t="shared" si="100"/>
        <v>0</v>
      </c>
      <c r="Q2008" s="125"/>
      <c r="R2008" s="125"/>
      <c r="S2008" s="119"/>
      <c r="T2008" s="122"/>
      <c r="U2008" s="122"/>
      <c r="V2008" s="122"/>
      <c r="W2008" s="122"/>
      <c r="X2008" s="122"/>
      <c r="Y2008" s="127" t="s">
        <v>356</v>
      </c>
    </row>
    <row r="2009" spans="1:25">
      <c r="A2009" s="116">
        <v>2009</v>
      </c>
      <c r="B2009" s="166">
        <v>43878</v>
      </c>
      <c r="C2009" s="118">
        <f t="shared" si="99"/>
        <v>2</v>
      </c>
      <c r="E2009" s="119" t="s">
        <v>4366</v>
      </c>
      <c r="F2009" s="211"/>
      <c r="G2009" s="119" t="s">
        <v>181</v>
      </c>
      <c r="H2009" s="119"/>
      <c r="K2009" s="120"/>
      <c r="L2009" s="120" t="s">
        <v>32</v>
      </c>
      <c r="M2009" s="130" t="s">
        <v>78</v>
      </c>
      <c r="N2009" s="232"/>
      <c r="O2009" s="232"/>
      <c r="P2009" s="124">
        <f t="shared" si="100"/>
        <v>0</v>
      </c>
      <c r="Q2009" s="125"/>
      <c r="R2009" s="125"/>
      <c r="S2009" s="119"/>
      <c r="T2009" s="122"/>
      <c r="U2009" s="122"/>
      <c r="V2009" s="122"/>
      <c r="W2009" s="122"/>
      <c r="X2009" s="122"/>
      <c r="Y2009" s="127"/>
    </row>
    <row r="2010" spans="1:25">
      <c r="A2010" s="116">
        <v>2010</v>
      </c>
      <c r="B2010" s="166">
        <v>43878</v>
      </c>
      <c r="C2010" s="118">
        <f t="shared" si="99"/>
        <v>2</v>
      </c>
      <c r="E2010" s="119" t="s">
        <v>4367</v>
      </c>
      <c r="F2010" s="211"/>
      <c r="G2010" s="119" t="s">
        <v>181</v>
      </c>
      <c r="H2010" s="119"/>
      <c r="K2010" s="120"/>
      <c r="L2010" s="120" t="s">
        <v>32</v>
      </c>
      <c r="M2010" s="130" t="s">
        <v>78</v>
      </c>
      <c r="N2010" s="232"/>
      <c r="O2010" s="232"/>
      <c r="P2010" s="124">
        <f t="shared" si="100"/>
        <v>0</v>
      </c>
      <c r="Q2010" s="125"/>
      <c r="R2010" s="125"/>
      <c r="S2010" s="119"/>
      <c r="T2010" s="122"/>
      <c r="U2010" s="122"/>
      <c r="V2010" s="122"/>
      <c r="W2010" s="122"/>
      <c r="X2010" s="122"/>
      <c r="Y2010" s="127"/>
    </row>
    <row r="2011" spans="1:25">
      <c r="A2011" s="116">
        <v>2011</v>
      </c>
      <c r="B2011" s="166">
        <v>43878</v>
      </c>
      <c r="C2011" s="118">
        <f t="shared" si="99"/>
        <v>2</v>
      </c>
      <c r="E2011" s="119" t="s">
        <v>4368</v>
      </c>
      <c r="F2011" s="211"/>
      <c r="G2011" s="119" t="s">
        <v>619</v>
      </c>
      <c r="H2011" s="119"/>
      <c r="K2011" s="120"/>
      <c r="L2011" s="120" t="s">
        <v>32</v>
      </c>
      <c r="M2011" s="130" t="s">
        <v>78</v>
      </c>
      <c r="N2011" s="232"/>
      <c r="O2011" s="232"/>
      <c r="P2011" s="124">
        <f t="shared" si="100"/>
        <v>0</v>
      </c>
      <c r="Q2011" s="125"/>
      <c r="R2011" s="125"/>
      <c r="S2011" s="119"/>
      <c r="T2011" s="122"/>
      <c r="U2011" s="122"/>
      <c r="V2011" s="122"/>
      <c r="W2011" s="122"/>
      <c r="X2011" s="122"/>
      <c r="Y2011" s="127"/>
    </row>
    <row r="2012" spans="1:25">
      <c r="A2012" s="116">
        <v>2012</v>
      </c>
      <c r="B2012" s="166">
        <v>43878</v>
      </c>
      <c r="C2012" s="118">
        <f t="shared" si="99"/>
        <v>2</v>
      </c>
      <c r="E2012" s="119" t="s">
        <v>4369</v>
      </c>
      <c r="F2012" s="211"/>
      <c r="G2012" s="119" t="s">
        <v>619</v>
      </c>
      <c r="H2012" s="119"/>
      <c r="K2012" s="120"/>
      <c r="L2012" s="120" t="s">
        <v>32</v>
      </c>
      <c r="M2012" s="130" t="s">
        <v>78</v>
      </c>
      <c r="N2012" s="232"/>
      <c r="O2012" s="232"/>
      <c r="P2012" s="124">
        <f t="shared" si="100"/>
        <v>0</v>
      </c>
      <c r="Q2012" s="125"/>
      <c r="R2012" s="125"/>
      <c r="S2012" s="119"/>
      <c r="T2012" s="122"/>
      <c r="U2012" s="122"/>
      <c r="V2012" s="122"/>
      <c r="W2012" s="122"/>
      <c r="X2012" s="122"/>
      <c r="Y2012" s="127"/>
    </row>
    <row r="2013" spans="1:25">
      <c r="A2013" s="116">
        <v>2013</v>
      </c>
      <c r="B2013" s="166">
        <v>43878</v>
      </c>
      <c r="C2013" s="118">
        <f t="shared" si="99"/>
        <v>2</v>
      </c>
      <c r="E2013" s="119" t="s">
        <v>4370</v>
      </c>
      <c r="F2013" s="211"/>
      <c r="G2013" s="119" t="s">
        <v>2917</v>
      </c>
      <c r="H2013" s="119"/>
      <c r="K2013" s="120"/>
      <c r="L2013" s="120" t="s">
        <v>32</v>
      </c>
      <c r="M2013" s="130" t="s">
        <v>78</v>
      </c>
      <c r="N2013" s="232"/>
      <c r="O2013" s="232"/>
      <c r="P2013" s="124">
        <f t="shared" si="100"/>
        <v>0</v>
      </c>
      <c r="Q2013" s="125"/>
      <c r="R2013" s="125"/>
      <c r="S2013" s="119"/>
      <c r="T2013" s="122"/>
      <c r="U2013" s="122"/>
      <c r="V2013" s="122"/>
      <c r="W2013" s="122"/>
      <c r="X2013" s="122"/>
      <c r="Y2013" s="127"/>
    </row>
    <row r="2014" spans="1:25">
      <c r="A2014" s="116">
        <v>2014</v>
      </c>
      <c r="B2014" s="166">
        <v>43878</v>
      </c>
      <c r="C2014" s="118">
        <f t="shared" si="99"/>
        <v>2</v>
      </c>
      <c r="E2014" s="119" t="s">
        <v>4371</v>
      </c>
      <c r="F2014" s="211"/>
      <c r="G2014" s="119" t="s">
        <v>2917</v>
      </c>
      <c r="H2014" s="119"/>
      <c r="K2014" s="120"/>
      <c r="L2014" s="120" t="s">
        <v>32</v>
      </c>
      <c r="M2014" s="130" t="s">
        <v>78</v>
      </c>
      <c r="N2014" s="232"/>
      <c r="O2014" s="232"/>
      <c r="P2014" s="124">
        <f t="shared" si="100"/>
        <v>0</v>
      </c>
      <c r="Q2014" s="125"/>
      <c r="R2014" s="125"/>
      <c r="S2014" s="119"/>
      <c r="T2014" s="122"/>
      <c r="U2014" s="122"/>
      <c r="V2014" s="122"/>
      <c r="W2014" s="122"/>
      <c r="X2014" s="122"/>
      <c r="Y2014" s="127"/>
    </row>
    <row r="2015" spans="1:25">
      <c r="A2015" s="116">
        <v>2015</v>
      </c>
      <c r="B2015" s="166">
        <v>43878</v>
      </c>
      <c r="C2015" s="118">
        <f t="shared" si="99"/>
        <v>2</v>
      </c>
      <c r="D2015" s="119" t="s">
        <v>37</v>
      </c>
      <c r="E2015" s="119" t="s">
        <v>4372</v>
      </c>
      <c r="F2015" s="211"/>
      <c r="G2015" s="119" t="s">
        <v>2849</v>
      </c>
      <c r="H2015" s="119"/>
      <c r="K2015" s="120"/>
      <c r="L2015" s="120" t="s">
        <v>32</v>
      </c>
      <c r="M2015" s="130" t="s">
        <v>78</v>
      </c>
      <c r="N2015" s="232"/>
      <c r="O2015" s="232"/>
      <c r="P2015" s="124">
        <f t="shared" si="100"/>
        <v>0</v>
      </c>
      <c r="Q2015" s="125"/>
      <c r="R2015" s="125"/>
      <c r="S2015" s="119"/>
      <c r="T2015" s="122"/>
      <c r="U2015" s="122"/>
      <c r="V2015" s="122"/>
      <c r="W2015" s="122"/>
      <c r="X2015" s="122"/>
      <c r="Y2015" s="127" t="s">
        <v>356</v>
      </c>
    </row>
    <row r="2016" spans="1:25">
      <c r="A2016" s="116">
        <v>2016</v>
      </c>
      <c r="B2016" s="166">
        <v>43878</v>
      </c>
      <c r="C2016" s="118">
        <f t="shared" si="99"/>
        <v>2</v>
      </c>
      <c r="E2016" s="119" t="s">
        <v>4373</v>
      </c>
      <c r="F2016" s="211"/>
      <c r="G2016" s="119" t="s">
        <v>2917</v>
      </c>
      <c r="H2016" s="119"/>
      <c r="K2016" s="120"/>
      <c r="L2016" s="120" t="s">
        <v>32</v>
      </c>
      <c r="M2016" s="130" t="s">
        <v>78</v>
      </c>
      <c r="N2016" s="232"/>
      <c r="O2016" s="232"/>
      <c r="P2016" s="124">
        <f t="shared" si="100"/>
        <v>0</v>
      </c>
      <c r="Q2016" s="125"/>
      <c r="R2016" s="125"/>
      <c r="S2016" s="119"/>
      <c r="T2016" s="122"/>
      <c r="U2016" s="122"/>
      <c r="V2016" s="122"/>
      <c r="W2016" s="122"/>
      <c r="X2016" s="122"/>
      <c r="Y2016" s="127"/>
    </row>
    <row r="2017" spans="1:25">
      <c r="A2017" s="116">
        <v>2017</v>
      </c>
      <c r="B2017" s="166">
        <v>43885</v>
      </c>
      <c r="C2017" s="118">
        <f t="shared" si="99"/>
        <v>2</v>
      </c>
      <c r="E2017" s="119" t="s">
        <v>4374</v>
      </c>
      <c r="F2017" s="211"/>
      <c r="G2017" s="119" t="s">
        <v>4375</v>
      </c>
      <c r="H2017" s="119"/>
      <c r="K2017" s="120"/>
      <c r="L2017" s="120" t="s">
        <v>32</v>
      </c>
      <c r="M2017" s="130" t="s">
        <v>78</v>
      </c>
      <c r="N2017" s="232"/>
      <c r="O2017" s="232"/>
      <c r="P2017" s="124">
        <f t="shared" si="100"/>
        <v>0</v>
      </c>
      <c r="Q2017" s="125"/>
      <c r="R2017" s="125"/>
      <c r="S2017" s="119"/>
      <c r="T2017" s="122"/>
      <c r="U2017" s="122"/>
      <c r="V2017" s="122"/>
      <c r="W2017" s="122"/>
      <c r="X2017" s="122"/>
      <c r="Y2017" s="127"/>
    </row>
    <row r="2018" spans="1:25">
      <c r="A2018" s="116">
        <v>2018</v>
      </c>
      <c r="B2018" s="166">
        <v>43885</v>
      </c>
      <c r="C2018" s="118">
        <f t="shared" si="99"/>
        <v>2</v>
      </c>
      <c r="E2018" s="119" t="s">
        <v>4376</v>
      </c>
      <c r="F2018" s="211"/>
      <c r="G2018" s="119" t="s">
        <v>4377</v>
      </c>
      <c r="H2018" s="119"/>
      <c r="K2018" s="120"/>
      <c r="L2018" s="120" t="s">
        <v>32</v>
      </c>
      <c r="M2018" s="121" t="s">
        <v>78</v>
      </c>
      <c r="N2018" s="232"/>
      <c r="O2018" s="232"/>
      <c r="P2018" s="124">
        <f t="shared" si="100"/>
        <v>0</v>
      </c>
      <c r="Q2018" s="125"/>
      <c r="R2018" s="125"/>
      <c r="S2018" s="119"/>
      <c r="T2018" s="122"/>
      <c r="U2018" s="122"/>
      <c r="V2018" s="122"/>
      <c r="W2018" s="122"/>
      <c r="X2018" s="122"/>
      <c r="Y2018" s="127" t="s">
        <v>3440</v>
      </c>
    </row>
    <row r="2019" spans="1:25">
      <c r="A2019" s="116">
        <v>2019</v>
      </c>
      <c r="B2019" s="166">
        <v>43885</v>
      </c>
      <c r="C2019" s="118">
        <f t="shared" si="99"/>
        <v>2</v>
      </c>
      <c r="D2019" s="119" t="s">
        <v>37</v>
      </c>
      <c r="E2019" s="119" t="s">
        <v>4378</v>
      </c>
      <c r="F2019" s="211"/>
      <c r="G2019" s="119" t="s">
        <v>603</v>
      </c>
      <c r="H2019" s="119"/>
      <c r="K2019" s="120"/>
      <c r="L2019" s="120" t="s">
        <v>32</v>
      </c>
      <c r="M2019" s="130" t="s">
        <v>78</v>
      </c>
      <c r="N2019" s="232"/>
      <c r="O2019" s="232"/>
      <c r="P2019" s="124">
        <f t="shared" si="100"/>
        <v>0</v>
      </c>
      <c r="Q2019" s="125"/>
      <c r="R2019" s="125"/>
      <c r="S2019" s="119"/>
      <c r="T2019" s="122"/>
      <c r="U2019" s="122"/>
      <c r="V2019" s="122"/>
      <c r="W2019" s="122"/>
      <c r="X2019" s="122"/>
      <c r="Y2019" s="127" t="s">
        <v>356</v>
      </c>
    </row>
    <row r="2020" spans="1:25">
      <c r="A2020" s="116">
        <v>2020</v>
      </c>
      <c r="B2020" s="166">
        <v>43885</v>
      </c>
      <c r="C2020" s="118">
        <f t="shared" si="99"/>
        <v>2</v>
      </c>
      <c r="D2020" s="119" t="s">
        <v>37</v>
      </c>
      <c r="E2020" s="119" t="s">
        <v>4379</v>
      </c>
      <c r="F2020" s="211"/>
      <c r="G2020" s="119" t="s">
        <v>603</v>
      </c>
      <c r="H2020" s="119"/>
      <c r="K2020" s="120"/>
      <c r="L2020" s="120" t="s">
        <v>32</v>
      </c>
      <c r="M2020" s="130" t="s">
        <v>78</v>
      </c>
      <c r="N2020" s="232"/>
      <c r="O2020" s="232"/>
      <c r="P2020" s="124">
        <f t="shared" si="100"/>
        <v>0</v>
      </c>
      <c r="Q2020" s="125"/>
      <c r="R2020" s="125"/>
      <c r="S2020" s="119"/>
      <c r="T2020" s="122"/>
      <c r="U2020" s="122"/>
      <c r="V2020" s="122"/>
      <c r="W2020" s="122"/>
      <c r="X2020" s="122"/>
      <c r="Y2020" s="127" t="s">
        <v>356</v>
      </c>
    </row>
    <row r="2021" spans="1:25">
      <c r="A2021" s="116">
        <v>2021</v>
      </c>
      <c r="B2021" s="166">
        <v>43885</v>
      </c>
      <c r="C2021" s="118">
        <f t="shared" si="99"/>
        <v>2</v>
      </c>
      <c r="D2021" s="119" t="s">
        <v>37</v>
      </c>
      <c r="E2021" s="119" t="s">
        <v>4380</v>
      </c>
      <c r="F2021" s="211"/>
      <c r="G2021" s="119" t="s">
        <v>603</v>
      </c>
      <c r="H2021" s="119"/>
      <c r="K2021" s="120"/>
      <c r="L2021" s="120" t="s">
        <v>32</v>
      </c>
      <c r="M2021" s="130" t="s">
        <v>78</v>
      </c>
      <c r="N2021" s="232"/>
      <c r="O2021" s="232"/>
      <c r="P2021" s="124">
        <f t="shared" si="100"/>
        <v>0</v>
      </c>
      <c r="Q2021" s="125"/>
      <c r="R2021" s="125"/>
      <c r="S2021" s="119"/>
      <c r="T2021" s="122"/>
      <c r="U2021" s="122"/>
      <c r="V2021" s="122"/>
      <c r="W2021" s="122"/>
      <c r="X2021" s="122"/>
      <c r="Y2021" s="127" t="s">
        <v>356</v>
      </c>
    </row>
    <row r="2022" spans="1:25">
      <c r="A2022" s="116">
        <v>2022</v>
      </c>
      <c r="B2022" s="166">
        <v>43885</v>
      </c>
      <c r="C2022" s="118">
        <f t="shared" si="99"/>
        <v>2</v>
      </c>
      <c r="E2022" s="119" t="s">
        <v>4381</v>
      </c>
      <c r="F2022" s="211"/>
      <c r="G2022" s="119" t="s">
        <v>4382</v>
      </c>
      <c r="H2022" s="119"/>
      <c r="K2022" s="120"/>
      <c r="L2022" s="120" t="s">
        <v>32</v>
      </c>
      <c r="M2022" s="121" t="s">
        <v>78</v>
      </c>
      <c r="N2022" s="232"/>
      <c r="O2022" s="232"/>
      <c r="P2022" s="124">
        <f t="shared" si="100"/>
        <v>0</v>
      </c>
      <c r="Q2022" s="125"/>
      <c r="R2022" s="125"/>
      <c r="S2022" s="119"/>
      <c r="T2022" s="122"/>
      <c r="U2022" s="122"/>
      <c r="V2022" s="122"/>
      <c r="W2022" s="122"/>
      <c r="X2022" s="122"/>
      <c r="Y2022" s="127" t="s">
        <v>4383</v>
      </c>
    </row>
    <row r="2023" spans="1:25">
      <c r="A2023" s="116">
        <v>2023</v>
      </c>
      <c r="B2023" s="166">
        <v>43885</v>
      </c>
      <c r="C2023" s="118">
        <f t="shared" si="99"/>
        <v>2</v>
      </c>
      <c r="D2023" s="119" t="s">
        <v>37</v>
      </c>
      <c r="E2023" s="119" t="s">
        <v>4384</v>
      </c>
      <c r="F2023" s="211"/>
      <c r="G2023" s="119" t="s">
        <v>603</v>
      </c>
      <c r="H2023" s="119"/>
      <c r="K2023" s="120"/>
      <c r="L2023" s="120" t="s">
        <v>32</v>
      </c>
      <c r="M2023" s="130" t="s">
        <v>78</v>
      </c>
      <c r="N2023" s="232"/>
      <c r="O2023" s="232"/>
      <c r="P2023" s="124">
        <f t="shared" si="100"/>
        <v>0</v>
      </c>
      <c r="Q2023" s="125"/>
      <c r="R2023" s="125"/>
      <c r="S2023" s="119"/>
      <c r="T2023" s="122"/>
      <c r="U2023" s="122"/>
      <c r="V2023" s="122"/>
      <c r="W2023" s="122"/>
      <c r="X2023" s="122"/>
      <c r="Y2023" s="127" t="s">
        <v>356</v>
      </c>
    </row>
    <row r="2024" spans="1:25">
      <c r="A2024" s="116">
        <v>2024</v>
      </c>
      <c r="B2024" s="166">
        <v>43885</v>
      </c>
      <c r="C2024" s="118">
        <f t="shared" si="99"/>
        <v>2</v>
      </c>
      <c r="D2024" s="119" t="s">
        <v>37</v>
      </c>
      <c r="E2024" s="119" t="s">
        <v>4385</v>
      </c>
      <c r="F2024" s="211"/>
      <c r="G2024" s="119" t="s">
        <v>603</v>
      </c>
      <c r="H2024" s="119"/>
      <c r="K2024" s="120"/>
      <c r="L2024" s="120" t="s">
        <v>32</v>
      </c>
      <c r="M2024" s="130" t="s">
        <v>78</v>
      </c>
      <c r="N2024" s="232"/>
      <c r="O2024" s="232"/>
      <c r="P2024" s="124">
        <f t="shared" si="100"/>
        <v>0</v>
      </c>
      <c r="Q2024" s="125"/>
      <c r="R2024" s="125"/>
      <c r="S2024" s="119"/>
      <c r="T2024" s="122"/>
      <c r="U2024" s="122"/>
      <c r="V2024" s="122"/>
      <c r="W2024" s="122"/>
      <c r="X2024" s="122"/>
      <c r="Y2024" s="127" t="s">
        <v>356</v>
      </c>
    </row>
    <row r="2025" spans="1:25">
      <c r="A2025" s="116">
        <v>2025</v>
      </c>
      <c r="B2025" s="166">
        <v>43885</v>
      </c>
      <c r="C2025" s="118">
        <f t="shared" si="99"/>
        <v>2</v>
      </c>
      <c r="D2025" s="119" t="s">
        <v>37</v>
      </c>
      <c r="E2025" s="119" t="s">
        <v>4386</v>
      </c>
      <c r="F2025" s="211"/>
      <c r="G2025" s="119" t="s">
        <v>603</v>
      </c>
      <c r="H2025" s="119"/>
      <c r="K2025" s="120"/>
      <c r="L2025" s="120" t="s">
        <v>32</v>
      </c>
      <c r="M2025" s="130" t="s">
        <v>78</v>
      </c>
      <c r="N2025" s="232"/>
      <c r="O2025" s="232"/>
      <c r="P2025" s="124">
        <f t="shared" si="100"/>
        <v>0</v>
      </c>
      <c r="Q2025" s="125"/>
      <c r="R2025" s="125"/>
      <c r="S2025" s="119"/>
      <c r="T2025" s="122"/>
      <c r="U2025" s="122"/>
      <c r="V2025" s="122"/>
      <c r="W2025" s="122"/>
      <c r="X2025" s="122"/>
      <c r="Y2025" s="127" t="s">
        <v>356</v>
      </c>
    </row>
    <row r="2026" spans="1:25">
      <c r="A2026" s="116">
        <v>2026</v>
      </c>
      <c r="B2026" s="166">
        <v>43885</v>
      </c>
      <c r="C2026" s="118">
        <f t="shared" si="99"/>
        <v>2</v>
      </c>
      <c r="D2026" s="119" t="s">
        <v>37</v>
      </c>
      <c r="E2026" s="119" t="s">
        <v>4387</v>
      </c>
      <c r="F2026" s="211"/>
      <c r="G2026" s="119" t="s">
        <v>603</v>
      </c>
      <c r="H2026" s="119"/>
      <c r="K2026" s="120"/>
      <c r="L2026" s="120" t="s">
        <v>32</v>
      </c>
      <c r="M2026" s="130" t="s">
        <v>78</v>
      </c>
      <c r="N2026" s="232"/>
      <c r="O2026" s="232"/>
      <c r="P2026" s="124">
        <f t="shared" si="100"/>
        <v>0</v>
      </c>
      <c r="Q2026" s="125"/>
      <c r="R2026" s="125"/>
      <c r="S2026" s="119"/>
      <c r="T2026" s="122"/>
      <c r="U2026" s="122"/>
      <c r="V2026" s="122"/>
      <c r="W2026" s="122"/>
      <c r="X2026" s="122"/>
      <c r="Y2026" s="127" t="s">
        <v>356</v>
      </c>
    </row>
    <row r="2027" spans="1:25">
      <c r="A2027" s="116">
        <v>2027</v>
      </c>
      <c r="B2027" s="166">
        <v>43885</v>
      </c>
      <c r="C2027" s="118">
        <f t="shared" si="99"/>
        <v>2</v>
      </c>
      <c r="D2027" s="119" t="s">
        <v>37</v>
      </c>
      <c r="E2027" s="119" t="s">
        <v>4388</v>
      </c>
      <c r="F2027" s="211"/>
      <c r="G2027" s="119" t="s">
        <v>603</v>
      </c>
      <c r="H2027" s="119"/>
      <c r="K2027" s="120"/>
      <c r="L2027" s="120" t="s">
        <v>32</v>
      </c>
      <c r="M2027" s="130" t="s">
        <v>78</v>
      </c>
      <c r="N2027" s="232"/>
      <c r="O2027" s="232"/>
      <c r="P2027" s="124">
        <f t="shared" si="100"/>
        <v>0</v>
      </c>
      <c r="Q2027" s="125"/>
      <c r="R2027" s="125"/>
      <c r="S2027" s="119"/>
      <c r="T2027" s="122"/>
      <c r="U2027" s="122"/>
      <c r="V2027" s="122"/>
      <c r="W2027" s="122"/>
      <c r="X2027" s="122"/>
      <c r="Y2027" s="127" t="s">
        <v>356</v>
      </c>
    </row>
    <row r="2028" spans="1:25">
      <c r="A2028" s="116">
        <v>2028</v>
      </c>
      <c r="B2028" s="166">
        <v>43885</v>
      </c>
      <c r="C2028" s="118">
        <f t="shared" si="99"/>
        <v>2</v>
      </c>
      <c r="D2028" s="119" t="s">
        <v>37</v>
      </c>
      <c r="E2028" s="119" t="s">
        <v>4389</v>
      </c>
      <c r="F2028" s="211"/>
      <c r="G2028" s="119" t="s">
        <v>603</v>
      </c>
      <c r="H2028" s="119"/>
      <c r="K2028" s="120"/>
      <c r="L2028" s="120" t="s">
        <v>32</v>
      </c>
      <c r="M2028" s="130" t="s">
        <v>78</v>
      </c>
      <c r="N2028" s="232"/>
      <c r="O2028" s="232"/>
      <c r="P2028" s="124">
        <f t="shared" si="100"/>
        <v>0</v>
      </c>
      <c r="Q2028" s="125"/>
      <c r="R2028" s="125"/>
      <c r="S2028" s="119"/>
      <c r="T2028" s="122"/>
      <c r="U2028" s="122"/>
      <c r="V2028" s="122"/>
      <c r="W2028" s="122"/>
      <c r="X2028" s="122"/>
      <c r="Y2028" s="127" t="s">
        <v>356</v>
      </c>
    </row>
    <row r="2029" spans="1:25">
      <c r="A2029" s="116">
        <v>2029</v>
      </c>
      <c r="B2029" s="166">
        <v>43885</v>
      </c>
      <c r="C2029" s="118">
        <f t="shared" si="99"/>
        <v>2</v>
      </c>
      <c r="E2029" s="119" t="s">
        <v>4390</v>
      </c>
      <c r="F2029" s="211"/>
      <c r="G2029" s="119" t="s">
        <v>4391</v>
      </c>
      <c r="H2029" s="119"/>
      <c r="K2029" s="120"/>
      <c r="L2029" s="120" t="s">
        <v>32</v>
      </c>
      <c r="M2029" s="130" t="s">
        <v>78</v>
      </c>
      <c r="N2029" s="232"/>
      <c r="O2029" s="232"/>
      <c r="P2029" s="124">
        <f t="shared" si="100"/>
        <v>0</v>
      </c>
      <c r="Q2029" s="125"/>
      <c r="R2029" s="125"/>
      <c r="S2029" s="119"/>
      <c r="T2029" s="122"/>
      <c r="U2029" s="122"/>
      <c r="V2029" s="122"/>
      <c r="W2029" s="122"/>
      <c r="X2029" s="122"/>
      <c r="Y2029" s="127"/>
    </row>
    <row r="2030" spans="1:25">
      <c r="A2030" s="116">
        <v>2030</v>
      </c>
      <c r="B2030" s="166">
        <v>43885</v>
      </c>
      <c r="C2030" s="118">
        <f t="shared" si="99"/>
        <v>2</v>
      </c>
      <c r="D2030" s="119" t="s">
        <v>37</v>
      </c>
      <c r="E2030" s="119" t="s">
        <v>4392</v>
      </c>
      <c r="F2030" s="211"/>
      <c r="G2030" s="119" t="s">
        <v>545</v>
      </c>
      <c r="H2030" s="119"/>
      <c r="K2030" s="120"/>
      <c r="L2030" s="120" t="s">
        <v>32</v>
      </c>
      <c r="M2030" s="130" t="s">
        <v>78</v>
      </c>
      <c r="N2030" s="232"/>
      <c r="O2030" s="232"/>
      <c r="P2030" s="124">
        <f t="shared" si="100"/>
        <v>0</v>
      </c>
      <c r="Q2030" s="125"/>
      <c r="R2030" s="125"/>
      <c r="S2030" s="119"/>
      <c r="T2030" s="122"/>
      <c r="U2030" s="122"/>
      <c r="V2030" s="122"/>
      <c r="W2030" s="122"/>
      <c r="X2030" s="122"/>
      <c r="Y2030" s="127" t="s">
        <v>356</v>
      </c>
    </row>
    <row r="2031" spans="1:25">
      <c r="A2031" s="116">
        <v>2031</v>
      </c>
      <c r="B2031" s="166">
        <v>43885</v>
      </c>
      <c r="C2031" s="118">
        <f t="shared" si="99"/>
        <v>2</v>
      </c>
      <c r="D2031" s="119" t="s">
        <v>37</v>
      </c>
      <c r="E2031" s="119" t="s">
        <v>4393</v>
      </c>
      <c r="F2031" s="211"/>
      <c r="G2031" s="119" t="s">
        <v>3443</v>
      </c>
      <c r="H2031" s="119"/>
      <c r="K2031" s="120"/>
      <c r="L2031" s="120" t="s">
        <v>32</v>
      </c>
      <c r="M2031" s="120" t="s">
        <v>33</v>
      </c>
      <c r="N2031" s="233"/>
      <c r="O2031" s="232"/>
      <c r="P2031" s="124">
        <f t="shared" si="100"/>
        <v>0</v>
      </c>
      <c r="Q2031" s="125"/>
      <c r="R2031" s="125"/>
      <c r="S2031" s="119"/>
      <c r="T2031" s="122"/>
      <c r="U2031" s="122"/>
      <c r="V2031" s="122"/>
      <c r="W2031" s="122"/>
      <c r="X2031" s="122"/>
      <c r="Y2031" s="122" t="s">
        <v>4394</v>
      </c>
    </row>
    <row r="2032" spans="1:25">
      <c r="A2032" s="116">
        <v>2032</v>
      </c>
      <c r="B2032" s="166">
        <v>43885</v>
      </c>
      <c r="C2032" s="118">
        <f t="shared" si="99"/>
        <v>2</v>
      </c>
      <c r="E2032" s="119" t="s">
        <v>4395</v>
      </c>
      <c r="F2032" s="211"/>
      <c r="G2032" s="119" t="s">
        <v>639</v>
      </c>
      <c r="H2032" s="119"/>
      <c r="K2032" s="120"/>
      <c r="L2032" s="120" t="s">
        <v>32</v>
      </c>
      <c r="M2032" s="130" t="s">
        <v>78</v>
      </c>
      <c r="N2032" s="232"/>
      <c r="O2032" s="232"/>
      <c r="P2032" s="124">
        <f t="shared" si="100"/>
        <v>0</v>
      </c>
      <c r="Q2032" s="125"/>
      <c r="R2032" s="125"/>
      <c r="S2032" s="119"/>
      <c r="T2032" s="122"/>
      <c r="U2032" s="122"/>
      <c r="V2032" s="122"/>
      <c r="W2032" s="122"/>
      <c r="X2032" s="122"/>
      <c r="Y2032" s="127"/>
    </row>
    <row r="2033" spans="1:25">
      <c r="A2033" s="116">
        <v>2033</v>
      </c>
      <c r="B2033" s="166">
        <v>43885</v>
      </c>
      <c r="C2033" s="118">
        <f t="shared" si="99"/>
        <v>2</v>
      </c>
      <c r="E2033" s="119" t="s">
        <v>4396</v>
      </c>
      <c r="F2033" s="211"/>
      <c r="G2033" s="119" t="s">
        <v>3482</v>
      </c>
      <c r="H2033" s="119"/>
      <c r="K2033" s="120"/>
      <c r="L2033" s="120" t="s">
        <v>32</v>
      </c>
      <c r="M2033" s="130" t="s">
        <v>78</v>
      </c>
      <c r="N2033" s="232"/>
      <c r="O2033" s="232"/>
      <c r="P2033" s="124">
        <f t="shared" si="100"/>
        <v>0</v>
      </c>
      <c r="Q2033" s="125"/>
      <c r="R2033" s="125"/>
      <c r="S2033" s="119"/>
      <c r="T2033" s="122"/>
      <c r="U2033" s="122"/>
      <c r="V2033" s="122"/>
      <c r="W2033" s="122"/>
      <c r="X2033" s="122"/>
      <c r="Y2033" s="127"/>
    </row>
    <row r="2034" spans="1:25">
      <c r="A2034" s="116">
        <v>2034</v>
      </c>
      <c r="B2034" s="166">
        <v>43885</v>
      </c>
      <c r="C2034" s="118">
        <f t="shared" si="99"/>
        <v>2</v>
      </c>
      <c r="E2034" s="119" t="s">
        <v>4397</v>
      </c>
      <c r="F2034" s="211"/>
      <c r="G2034" s="119" t="s">
        <v>2800</v>
      </c>
      <c r="H2034" s="119"/>
      <c r="K2034" s="120"/>
      <c r="L2034" s="120" t="s">
        <v>32</v>
      </c>
      <c r="M2034" s="130" t="s">
        <v>78</v>
      </c>
      <c r="N2034" s="232"/>
      <c r="O2034" s="232"/>
      <c r="P2034" s="124">
        <f t="shared" si="100"/>
        <v>0</v>
      </c>
      <c r="Q2034" s="125"/>
      <c r="R2034" s="125"/>
      <c r="S2034" s="119"/>
      <c r="T2034" s="122"/>
      <c r="U2034" s="122"/>
      <c r="V2034" s="122"/>
      <c r="W2034" s="122"/>
      <c r="X2034" s="122"/>
      <c r="Y2034" s="127"/>
    </row>
    <row r="2035" spans="1:25">
      <c r="A2035" s="116">
        <v>2035</v>
      </c>
      <c r="B2035" s="166">
        <v>43885</v>
      </c>
      <c r="C2035" s="118">
        <f t="shared" si="99"/>
        <v>2</v>
      </c>
      <c r="D2035" s="119" t="s">
        <v>37</v>
      </c>
      <c r="E2035" s="119" t="s">
        <v>4398</v>
      </c>
      <c r="F2035" s="211"/>
      <c r="G2035" s="119" t="s">
        <v>4399</v>
      </c>
      <c r="H2035" s="119"/>
      <c r="K2035" s="120"/>
      <c r="L2035" s="120" t="s">
        <v>32</v>
      </c>
      <c r="M2035" s="130" t="s">
        <v>78</v>
      </c>
      <c r="N2035" s="232"/>
      <c r="O2035" s="232"/>
      <c r="P2035" s="124">
        <f t="shared" si="100"/>
        <v>0</v>
      </c>
      <c r="Q2035" s="125"/>
      <c r="R2035" s="125"/>
      <c r="S2035" s="119"/>
      <c r="T2035" s="122"/>
      <c r="U2035" s="122"/>
      <c r="V2035" s="122"/>
      <c r="W2035" s="122"/>
      <c r="X2035" s="122"/>
      <c r="Y2035" s="127" t="s">
        <v>356</v>
      </c>
    </row>
    <row r="2036" spans="1:25">
      <c r="A2036" s="116">
        <v>2036</v>
      </c>
      <c r="B2036" s="166">
        <v>43885</v>
      </c>
      <c r="C2036" s="118">
        <f t="shared" si="99"/>
        <v>2</v>
      </c>
      <c r="E2036" s="119" t="s">
        <v>4400</v>
      </c>
      <c r="F2036" s="211"/>
      <c r="G2036" s="119" t="s">
        <v>4400</v>
      </c>
      <c r="H2036" s="119"/>
      <c r="K2036" s="120"/>
      <c r="L2036" s="120" t="s">
        <v>32</v>
      </c>
      <c r="M2036" s="130" t="s">
        <v>78</v>
      </c>
      <c r="N2036" s="232"/>
      <c r="O2036" s="232"/>
      <c r="P2036" s="124">
        <f t="shared" si="100"/>
        <v>0</v>
      </c>
      <c r="Q2036" s="125"/>
      <c r="R2036" s="125"/>
      <c r="S2036" s="119"/>
      <c r="T2036" s="122"/>
      <c r="U2036" s="122"/>
      <c r="V2036" s="122"/>
      <c r="W2036" s="122"/>
      <c r="X2036" s="122"/>
      <c r="Y2036" s="127"/>
    </row>
    <row r="2037" spans="1:25">
      <c r="A2037" s="116">
        <v>2037</v>
      </c>
      <c r="B2037" s="166">
        <v>43885</v>
      </c>
      <c r="C2037" s="118">
        <f t="shared" si="99"/>
        <v>2</v>
      </c>
      <c r="E2037" s="119" t="s">
        <v>4401</v>
      </c>
      <c r="F2037" s="211"/>
      <c r="G2037" s="119" t="s">
        <v>4402</v>
      </c>
      <c r="H2037" s="119"/>
      <c r="K2037" s="120"/>
      <c r="L2037" s="120" t="s">
        <v>32</v>
      </c>
      <c r="M2037" s="130" t="s">
        <v>78</v>
      </c>
      <c r="N2037" s="232"/>
      <c r="O2037" s="232"/>
      <c r="P2037" s="124">
        <f t="shared" si="100"/>
        <v>0</v>
      </c>
      <c r="Q2037" s="125"/>
      <c r="R2037" s="125"/>
      <c r="S2037" s="119"/>
      <c r="T2037" s="122"/>
      <c r="U2037" s="122"/>
      <c r="V2037" s="122"/>
      <c r="W2037" s="122"/>
      <c r="X2037" s="122"/>
      <c r="Y2037" s="127"/>
    </row>
    <row r="2038" spans="1:25">
      <c r="A2038" s="116">
        <v>2038</v>
      </c>
      <c r="B2038" s="166">
        <v>43885</v>
      </c>
      <c r="C2038" s="118">
        <f t="shared" si="99"/>
        <v>2</v>
      </c>
      <c r="E2038" s="119" t="s">
        <v>4403</v>
      </c>
      <c r="F2038" s="211"/>
      <c r="G2038" s="119" t="s">
        <v>4404</v>
      </c>
      <c r="H2038" s="119"/>
      <c r="K2038" s="120"/>
      <c r="L2038" s="120" t="s">
        <v>32</v>
      </c>
      <c r="M2038" s="130" t="s">
        <v>78</v>
      </c>
      <c r="N2038" s="232"/>
      <c r="O2038" s="232"/>
      <c r="P2038" s="124">
        <f t="shared" si="100"/>
        <v>0</v>
      </c>
      <c r="Q2038" s="125"/>
      <c r="R2038" s="125"/>
      <c r="S2038" s="119"/>
      <c r="T2038" s="122"/>
      <c r="U2038" s="122"/>
      <c r="V2038" s="122"/>
      <c r="W2038" s="122"/>
      <c r="X2038" s="122"/>
      <c r="Y2038" s="127"/>
    </row>
    <row r="2039" spans="1:25">
      <c r="A2039" s="116">
        <v>2039</v>
      </c>
      <c r="B2039" s="166">
        <v>43885</v>
      </c>
      <c r="C2039" s="118">
        <f t="shared" si="99"/>
        <v>2</v>
      </c>
      <c r="E2039" s="119" t="s">
        <v>4405</v>
      </c>
      <c r="F2039" s="211"/>
      <c r="G2039" s="119" t="s">
        <v>4405</v>
      </c>
      <c r="H2039" s="119"/>
      <c r="K2039" s="120"/>
      <c r="L2039" s="120" t="s">
        <v>32</v>
      </c>
      <c r="M2039" s="130" t="s">
        <v>78</v>
      </c>
      <c r="N2039" s="232"/>
      <c r="O2039" s="232"/>
      <c r="P2039" s="124">
        <f t="shared" si="100"/>
        <v>0</v>
      </c>
      <c r="Q2039" s="125"/>
      <c r="R2039" s="125"/>
      <c r="S2039" s="119"/>
      <c r="T2039" s="122"/>
      <c r="U2039" s="122"/>
      <c r="V2039" s="122"/>
      <c r="W2039" s="122"/>
      <c r="X2039" s="122"/>
      <c r="Y2039" s="127"/>
    </row>
    <row r="2040" spans="1:25">
      <c r="A2040" s="116">
        <v>2040</v>
      </c>
      <c r="B2040" s="166">
        <v>43885</v>
      </c>
      <c r="C2040" s="118">
        <f t="shared" si="99"/>
        <v>2</v>
      </c>
      <c r="E2040" s="119" t="s">
        <v>4406</v>
      </c>
      <c r="F2040" s="211"/>
      <c r="G2040" s="119" t="s">
        <v>4407</v>
      </c>
      <c r="H2040" s="119"/>
      <c r="K2040" s="120"/>
      <c r="L2040" s="120" t="s">
        <v>32</v>
      </c>
      <c r="M2040" s="130" t="s">
        <v>78</v>
      </c>
      <c r="N2040" s="232"/>
      <c r="O2040" s="232"/>
      <c r="P2040" s="124">
        <f t="shared" si="100"/>
        <v>0</v>
      </c>
      <c r="Q2040" s="125"/>
      <c r="R2040" s="125"/>
      <c r="S2040" s="119"/>
      <c r="T2040" s="122"/>
      <c r="U2040" s="122"/>
      <c r="V2040" s="122"/>
      <c r="W2040" s="122"/>
      <c r="X2040" s="122"/>
      <c r="Y2040" s="127"/>
    </row>
    <row r="2041" spans="1:25">
      <c r="A2041" s="116">
        <v>2041</v>
      </c>
      <c r="B2041" s="168">
        <v>43991</v>
      </c>
      <c r="C2041" s="118">
        <f t="shared" si="99"/>
        <v>6</v>
      </c>
      <c r="D2041" s="120" t="s">
        <v>252</v>
      </c>
      <c r="E2041" s="130" t="s">
        <v>4408</v>
      </c>
      <c r="F2041" s="211" t="s">
        <v>3640</v>
      </c>
      <c r="G2041" s="119" t="s">
        <v>4409</v>
      </c>
      <c r="H2041" s="119" t="s">
        <v>29</v>
      </c>
      <c r="I2041" s="119" t="s">
        <v>42</v>
      </c>
      <c r="K2041" s="120"/>
      <c r="L2041" s="120" t="s">
        <v>32</v>
      </c>
      <c r="M2041" s="130" t="s">
        <v>466</v>
      </c>
      <c r="N2041" s="233"/>
      <c r="O2041" s="233"/>
      <c r="P2041" s="124">
        <f t="shared" si="100"/>
        <v>0</v>
      </c>
      <c r="Q2041" s="133"/>
      <c r="R2041" s="133"/>
      <c r="S2041" s="130"/>
      <c r="T2041" s="132"/>
      <c r="U2041" s="132"/>
      <c r="V2041" s="132"/>
      <c r="W2041" s="132"/>
      <c r="X2041" s="132"/>
      <c r="Y2041" s="134" t="s">
        <v>1713</v>
      </c>
    </row>
    <row r="2042" spans="1:25">
      <c r="A2042" s="116">
        <v>2042</v>
      </c>
      <c r="B2042" s="166">
        <v>43885</v>
      </c>
      <c r="C2042" s="118">
        <f t="shared" si="99"/>
        <v>2</v>
      </c>
      <c r="E2042" s="119" t="s">
        <v>4410</v>
      </c>
      <c r="F2042" s="211"/>
      <c r="G2042" s="119" t="s">
        <v>4411</v>
      </c>
      <c r="H2042" s="119"/>
      <c r="K2042" s="120"/>
      <c r="L2042" s="120" t="s">
        <v>32</v>
      </c>
      <c r="M2042" s="130" t="s">
        <v>78</v>
      </c>
      <c r="N2042" s="232"/>
      <c r="O2042" s="232"/>
      <c r="P2042" s="124">
        <f t="shared" si="100"/>
        <v>0</v>
      </c>
      <c r="Q2042" s="125"/>
      <c r="R2042" s="125"/>
      <c r="S2042" s="119"/>
      <c r="T2042" s="122"/>
      <c r="U2042" s="122"/>
      <c r="V2042" s="122"/>
      <c r="W2042" s="122"/>
      <c r="X2042" s="122"/>
      <c r="Y2042" s="127" t="s">
        <v>356</v>
      </c>
    </row>
    <row r="2043" spans="1:25">
      <c r="A2043" s="116">
        <v>2043</v>
      </c>
      <c r="B2043" s="166">
        <v>43885</v>
      </c>
      <c r="C2043" s="118">
        <f t="shared" si="99"/>
        <v>2</v>
      </c>
      <c r="E2043" s="119" t="s">
        <v>4412</v>
      </c>
      <c r="F2043" s="211"/>
      <c r="G2043" s="119" t="s">
        <v>3381</v>
      </c>
      <c r="H2043" s="119"/>
      <c r="K2043" s="120"/>
      <c r="L2043" s="120" t="s">
        <v>32</v>
      </c>
      <c r="M2043" s="130" t="s">
        <v>78</v>
      </c>
      <c r="N2043" s="232"/>
      <c r="O2043" s="232"/>
      <c r="P2043" s="124">
        <f t="shared" si="100"/>
        <v>0</v>
      </c>
      <c r="Q2043" s="125"/>
      <c r="R2043" s="125"/>
      <c r="S2043" s="119"/>
      <c r="T2043" s="122"/>
      <c r="U2043" s="122"/>
      <c r="V2043" s="122"/>
      <c r="W2043" s="122"/>
      <c r="X2043" s="122"/>
      <c r="Y2043" s="127"/>
    </row>
    <row r="2044" spans="1:25">
      <c r="A2044" s="116">
        <v>2044</v>
      </c>
      <c r="B2044" s="166">
        <v>43885</v>
      </c>
      <c r="C2044" s="118">
        <f t="shared" si="99"/>
        <v>2</v>
      </c>
      <c r="D2044" s="119" t="s">
        <v>37</v>
      </c>
      <c r="E2044" s="119" t="s">
        <v>4413</v>
      </c>
      <c r="F2044" s="211"/>
      <c r="G2044" s="119" t="s">
        <v>4414</v>
      </c>
      <c r="H2044" s="119"/>
      <c r="K2044" s="120"/>
      <c r="L2044" s="120" t="s">
        <v>32</v>
      </c>
      <c r="M2044" s="130" t="s">
        <v>78</v>
      </c>
      <c r="N2044" s="232"/>
      <c r="O2044" s="232"/>
      <c r="P2044" s="124">
        <f t="shared" si="100"/>
        <v>0</v>
      </c>
      <c r="Q2044" s="125"/>
      <c r="R2044" s="125"/>
      <c r="S2044" s="119"/>
      <c r="T2044" s="122"/>
      <c r="U2044" s="122"/>
      <c r="V2044" s="122"/>
      <c r="W2044" s="122"/>
      <c r="X2044" s="122"/>
      <c r="Y2044" s="127" t="s">
        <v>356</v>
      </c>
    </row>
    <row r="2045" spans="1:25">
      <c r="A2045" s="116">
        <v>2045</v>
      </c>
      <c r="B2045" s="166">
        <v>43885</v>
      </c>
      <c r="C2045" s="118">
        <f t="shared" ref="C2045:C2108" si="101">IF(B2045&lt;&gt;0,MONTH(B2045),0)</f>
        <v>2</v>
      </c>
      <c r="E2045" s="119" t="s">
        <v>4415</v>
      </c>
      <c r="F2045" s="211"/>
      <c r="G2045" s="119" t="s">
        <v>4416</v>
      </c>
      <c r="H2045" s="119"/>
      <c r="K2045" s="120"/>
      <c r="L2045" s="120" t="s">
        <v>32</v>
      </c>
      <c r="M2045" s="130" t="s">
        <v>78</v>
      </c>
      <c r="N2045" s="232"/>
      <c r="O2045" s="232"/>
      <c r="P2045" s="124">
        <f t="shared" si="100"/>
        <v>0</v>
      </c>
      <c r="Q2045" s="125"/>
      <c r="R2045" s="125"/>
      <c r="S2045" s="119"/>
      <c r="T2045" s="122"/>
      <c r="U2045" s="122"/>
      <c r="V2045" s="122"/>
      <c r="W2045" s="122"/>
      <c r="X2045" s="122"/>
      <c r="Y2045" s="127"/>
    </row>
    <row r="2046" spans="1:25">
      <c r="A2046" s="116">
        <v>2046</v>
      </c>
      <c r="B2046" s="166">
        <v>43885</v>
      </c>
      <c r="C2046" s="118">
        <f t="shared" si="101"/>
        <v>2</v>
      </c>
      <c r="D2046" s="119" t="s">
        <v>37</v>
      </c>
      <c r="E2046" s="119" t="s">
        <v>4417</v>
      </c>
      <c r="F2046" s="211"/>
      <c r="G2046" s="119" t="s">
        <v>728</v>
      </c>
      <c r="H2046" s="119"/>
      <c r="K2046" s="120"/>
      <c r="L2046" s="120" t="s">
        <v>32</v>
      </c>
      <c r="M2046" s="130" t="s">
        <v>78</v>
      </c>
      <c r="N2046" s="232"/>
      <c r="O2046" s="232"/>
      <c r="P2046" s="124">
        <f t="shared" si="100"/>
        <v>0</v>
      </c>
      <c r="Q2046" s="125"/>
      <c r="R2046" s="125"/>
      <c r="S2046" s="119"/>
      <c r="T2046" s="122"/>
      <c r="U2046" s="122"/>
      <c r="V2046" s="122"/>
      <c r="W2046" s="122"/>
      <c r="X2046" s="122"/>
      <c r="Y2046" s="127" t="s">
        <v>356</v>
      </c>
    </row>
    <row r="2047" spans="1:25">
      <c r="A2047" s="116">
        <v>2047</v>
      </c>
      <c r="B2047" s="166">
        <v>43885</v>
      </c>
      <c r="C2047" s="118">
        <f t="shared" si="101"/>
        <v>2</v>
      </c>
      <c r="D2047" s="119" t="s">
        <v>37</v>
      </c>
      <c r="E2047" s="119" t="s">
        <v>4418</v>
      </c>
      <c r="F2047" s="211"/>
      <c r="G2047" s="119" t="s">
        <v>2909</v>
      </c>
      <c r="H2047" s="119"/>
      <c r="K2047" s="120"/>
      <c r="L2047" s="120" t="s">
        <v>32</v>
      </c>
      <c r="M2047" s="130" t="s">
        <v>78</v>
      </c>
      <c r="N2047" s="232"/>
      <c r="O2047" s="232"/>
      <c r="P2047" s="124">
        <f t="shared" si="100"/>
        <v>0</v>
      </c>
      <c r="Q2047" s="125"/>
      <c r="R2047" s="125"/>
      <c r="S2047" s="119"/>
      <c r="T2047" s="122"/>
      <c r="U2047" s="122"/>
      <c r="V2047" s="122"/>
      <c r="W2047" s="122"/>
      <c r="X2047" s="122"/>
      <c r="Y2047" s="127" t="s">
        <v>356</v>
      </c>
    </row>
    <row r="2048" spans="1:25">
      <c r="A2048" s="116">
        <v>2048</v>
      </c>
      <c r="B2048" s="166">
        <v>43885</v>
      </c>
      <c r="C2048" s="118">
        <f t="shared" si="101"/>
        <v>2</v>
      </c>
      <c r="E2048" s="119" t="s">
        <v>4419</v>
      </c>
      <c r="F2048" s="211"/>
      <c r="G2048" s="119" t="s">
        <v>4420</v>
      </c>
      <c r="H2048" s="119"/>
      <c r="K2048" s="120"/>
      <c r="L2048" s="120" t="s">
        <v>32</v>
      </c>
      <c r="M2048" s="130" t="s">
        <v>78</v>
      </c>
      <c r="N2048" s="232"/>
      <c r="O2048" s="232"/>
      <c r="P2048" s="124">
        <f t="shared" si="100"/>
        <v>0</v>
      </c>
      <c r="Q2048" s="125"/>
      <c r="R2048" s="125"/>
      <c r="S2048" s="119"/>
      <c r="T2048" s="122"/>
      <c r="U2048" s="122"/>
      <c r="V2048" s="122"/>
      <c r="W2048" s="122"/>
      <c r="X2048" s="122"/>
      <c r="Y2048" s="127"/>
    </row>
    <row r="2049" spans="1:25">
      <c r="A2049" s="116">
        <v>2049</v>
      </c>
      <c r="B2049" s="166">
        <v>43885</v>
      </c>
      <c r="C2049" s="118">
        <f t="shared" si="101"/>
        <v>2</v>
      </c>
      <c r="D2049" s="119" t="s">
        <v>37</v>
      </c>
      <c r="E2049" s="119" t="s">
        <v>4421</v>
      </c>
      <c r="F2049" s="211"/>
      <c r="G2049" s="119" t="s">
        <v>2956</v>
      </c>
      <c r="H2049" s="119"/>
      <c r="K2049" s="120"/>
      <c r="L2049" s="120" t="s">
        <v>32</v>
      </c>
      <c r="M2049" s="130" t="s">
        <v>78</v>
      </c>
      <c r="N2049" s="232"/>
      <c r="O2049" s="232"/>
      <c r="P2049" s="124">
        <f t="shared" si="100"/>
        <v>0</v>
      </c>
      <c r="Q2049" s="125"/>
      <c r="R2049" s="125"/>
      <c r="S2049" s="119"/>
      <c r="T2049" s="122"/>
      <c r="U2049" s="122"/>
      <c r="V2049" s="122"/>
      <c r="W2049" s="122"/>
      <c r="X2049" s="122"/>
      <c r="Y2049" s="127" t="s">
        <v>356</v>
      </c>
    </row>
    <row r="2050" spans="1:25">
      <c r="A2050" s="116">
        <v>2050</v>
      </c>
      <c r="B2050" s="166">
        <v>43885</v>
      </c>
      <c r="C2050" s="118">
        <f t="shared" si="101"/>
        <v>2</v>
      </c>
      <c r="E2050" s="119" t="s">
        <v>4422</v>
      </c>
      <c r="F2050" s="211"/>
      <c r="G2050" s="119" t="s">
        <v>4423</v>
      </c>
      <c r="H2050" s="119"/>
      <c r="K2050" s="120"/>
      <c r="L2050" s="120" t="s">
        <v>32</v>
      </c>
      <c r="M2050" s="130" t="s">
        <v>78</v>
      </c>
      <c r="N2050" s="232"/>
      <c r="O2050" s="232"/>
      <c r="P2050" s="124">
        <f t="shared" si="100"/>
        <v>0</v>
      </c>
      <c r="Q2050" s="125"/>
      <c r="R2050" s="125"/>
      <c r="S2050" s="119"/>
      <c r="T2050" s="122"/>
      <c r="U2050" s="122"/>
      <c r="V2050" s="122"/>
      <c r="W2050" s="122"/>
      <c r="X2050" s="122"/>
      <c r="Y2050" s="127"/>
    </row>
    <row r="2051" spans="1:25">
      <c r="A2051" s="116">
        <v>2051</v>
      </c>
      <c r="B2051" s="166">
        <v>43885</v>
      </c>
      <c r="C2051" s="118">
        <f t="shared" si="101"/>
        <v>2</v>
      </c>
      <c r="D2051" s="119" t="s">
        <v>37</v>
      </c>
      <c r="E2051" s="119" t="s">
        <v>4424</v>
      </c>
      <c r="F2051" s="211"/>
      <c r="G2051" s="119" t="s">
        <v>4425</v>
      </c>
      <c r="H2051" s="119"/>
      <c r="K2051" s="120"/>
      <c r="L2051" s="120" t="s">
        <v>32</v>
      </c>
      <c r="M2051" s="130" t="s">
        <v>78</v>
      </c>
      <c r="N2051" s="232"/>
      <c r="O2051" s="232"/>
      <c r="P2051" s="124">
        <f t="shared" si="100"/>
        <v>0</v>
      </c>
      <c r="Q2051" s="125"/>
      <c r="R2051" s="125"/>
      <c r="S2051" s="119"/>
      <c r="T2051" s="122"/>
      <c r="U2051" s="122"/>
      <c r="V2051" s="122"/>
      <c r="W2051" s="122"/>
      <c r="X2051" s="122"/>
      <c r="Y2051" s="127" t="s">
        <v>356</v>
      </c>
    </row>
    <row r="2052" spans="1:25">
      <c r="A2052" s="116">
        <v>2052</v>
      </c>
      <c r="B2052" s="166">
        <v>43885</v>
      </c>
      <c r="C2052" s="118">
        <f t="shared" si="101"/>
        <v>2</v>
      </c>
      <c r="D2052" s="119" t="s">
        <v>37</v>
      </c>
      <c r="E2052" s="119" t="s">
        <v>4426</v>
      </c>
      <c r="F2052" s="211"/>
      <c r="G2052" s="119" t="s">
        <v>3083</v>
      </c>
      <c r="H2052" s="119" t="s">
        <v>86</v>
      </c>
      <c r="I2052" s="119" t="s">
        <v>42</v>
      </c>
      <c r="K2052" s="120"/>
      <c r="L2052" s="120" t="s">
        <v>32</v>
      </c>
      <c r="M2052" s="130" t="s">
        <v>78</v>
      </c>
      <c r="N2052" s="232"/>
      <c r="O2052" s="232"/>
      <c r="P2052" s="124">
        <f t="shared" si="100"/>
        <v>0</v>
      </c>
      <c r="Q2052" s="125"/>
      <c r="R2052" s="125"/>
      <c r="S2052" s="119"/>
      <c r="T2052" s="122"/>
      <c r="U2052" s="122"/>
      <c r="V2052" s="122"/>
      <c r="W2052" s="122"/>
      <c r="X2052" s="122"/>
      <c r="Y2052" s="127" t="s">
        <v>356</v>
      </c>
    </row>
    <row r="2053" spans="1:25">
      <c r="A2053" s="116">
        <v>2053</v>
      </c>
      <c r="B2053" s="166">
        <v>43885</v>
      </c>
      <c r="C2053" s="118">
        <f t="shared" si="101"/>
        <v>2</v>
      </c>
      <c r="E2053" s="119" t="s">
        <v>4427</v>
      </c>
      <c r="F2053" s="211"/>
      <c r="G2053" s="119" t="s">
        <v>4428</v>
      </c>
      <c r="H2053" s="119"/>
      <c r="K2053" s="120"/>
      <c r="L2053" s="120" t="s">
        <v>32</v>
      </c>
      <c r="M2053" s="130" t="s">
        <v>78</v>
      </c>
      <c r="N2053" s="232"/>
      <c r="O2053" s="232"/>
      <c r="P2053" s="124">
        <f t="shared" si="100"/>
        <v>0</v>
      </c>
      <c r="Q2053" s="125"/>
      <c r="R2053" s="125"/>
      <c r="S2053" s="119"/>
      <c r="T2053" s="122"/>
      <c r="U2053" s="122"/>
      <c r="V2053" s="122"/>
      <c r="W2053" s="122"/>
      <c r="X2053" s="122"/>
      <c r="Y2053" s="127"/>
    </row>
    <row r="2054" spans="1:25">
      <c r="A2054" s="116">
        <v>2054</v>
      </c>
      <c r="B2054" s="166">
        <v>43885</v>
      </c>
      <c r="C2054" s="118">
        <f t="shared" si="101"/>
        <v>2</v>
      </c>
      <c r="E2054" s="119" t="s">
        <v>4429</v>
      </c>
      <c r="F2054" s="211"/>
      <c r="G2054" s="119" t="s">
        <v>4430</v>
      </c>
      <c r="H2054" s="119"/>
      <c r="K2054" s="120"/>
      <c r="L2054" s="120" t="s">
        <v>32</v>
      </c>
      <c r="M2054" s="130" t="s">
        <v>78</v>
      </c>
      <c r="N2054" s="232"/>
      <c r="O2054" s="232"/>
      <c r="P2054" s="124">
        <f t="shared" si="100"/>
        <v>0</v>
      </c>
      <c r="Q2054" s="125"/>
      <c r="R2054" s="125"/>
      <c r="S2054" s="119"/>
      <c r="T2054" s="122"/>
      <c r="U2054" s="122"/>
      <c r="V2054" s="122"/>
      <c r="W2054" s="122"/>
      <c r="X2054" s="122"/>
      <c r="Y2054" s="127"/>
    </row>
    <row r="2055" spans="1:25">
      <c r="A2055" s="116">
        <v>2055</v>
      </c>
      <c r="B2055" s="166">
        <v>43885</v>
      </c>
      <c r="C2055" s="118">
        <f t="shared" si="101"/>
        <v>2</v>
      </c>
      <c r="E2055" s="119" t="s">
        <v>4431</v>
      </c>
      <c r="F2055" s="211"/>
      <c r="G2055" s="119" t="s">
        <v>4432</v>
      </c>
      <c r="H2055" s="119"/>
      <c r="K2055" s="120"/>
      <c r="L2055" s="120" t="s">
        <v>32</v>
      </c>
      <c r="M2055" s="130" t="s">
        <v>78</v>
      </c>
      <c r="N2055" s="232"/>
      <c r="O2055" s="232"/>
      <c r="P2055" s="124">
        <f t="shared" si="100"/>
        <v>0</v>
      </c>
      <c r="Q2055" s="125"/>
      <c r="R2055" s="125"/>
      <c r="S2055" s="119"/>
      <c r="T2055" s="122"/>
      <c r="U2055" s="122"/>
      <c r="V2055" s="122"/>
      <c r="W2055" s="122"/>
      <c r="X2055" s="122"/>
      <c r="Y2055" s="127"/>
    </row>
    <row r="2056" spans="1:25">
      <c r="A2056" s="116">
        <v>2056</v>
      </c>
      <c r="B2056" s="166">
        <v>43885</v>
      </c>
      <c r="C2056" s="118">
        <f t="shared" si="101"/>
        <v>2</v>
      </c>
      <c r="E2056" s="119" t="s">
        <v>4433</v>
      </c>
      <c r="F2056" s="211"/>
      <c r="G2056" s="119" t="s">
        <v>4434</v>
      </c>
      <c r="H2056" s="119"/>
      <c r="K2056" s="120"/>
      <c r="L2056" s="120" t="s">
        <v>32</v>
      </c>
      <c r="M2056" s="130" t="s">
        <v>78</v>
      </c>
      <c r="N2056" s="232"/>
      <c r="O2056" s="232"/>
      <c r="P2056" s="124">
        <f t="shared" si="100"/>
        <v>0</v>
      </c>
      <c r="Q2056" s="125"/>
      <c r="R2056" s="125"/>
      <c r="S2056" s="119"/>
      <c r="T2056" s="122"/>
      <c r="U2056" s="122"/>
      <c r="V2056" s="122"/>
      <c r="W2056" s="122"/>
      <c r="X2056" s="122"/>
      <c r="Y2056" s="127"/>
    </row>
    <row r="2057" spans="1:25">
      <c r="A2057" s="116">
        <v>2057</v>
      </c>
      <c r="B2057" s="166">
        <v>43885</v>
      </c>
      <c r="C2057" s="118">
        <f t="shared" si="101"/>
        <v>2</v>
      </c>
      <c r="E2057" s="119" t="s">
        <v>4435</v>
      </c>
      <c r="F2057" s="211"/>
      <c r="G2057" s="119" t="s">
        <v>4436</v>
      </c>
      <c r="H2057" s="119"/>
      <c r="K2057" s="120"/>
      <c r="L2057" s="120" t="s">
        <v>32</v>
      </c>
      <c r="M2057" s="130" t="s">
        <v>78</v>
      </c>
      <c r="N2057" s="232"/>
      <c r="O2057" s="232"/>
      <c r="P2057" s="124">
        <f t="shared" si="100"/>
        <v>0</v>
      </c>
      <c r="Q2057" s="125"/>
      <c r="R2057" s="125"/>
      <c r="S2057" s="119"/>
      <c r="T2057" s="122"/>
      <c r="U2057" s="122"/>
      <c r="V2057" s="122"/>
      <c r="W2057" s="122"/>
      <c r="X2057" s="122"/>
      <c r="Y2057" s="127"/>
    </row>
    <row r="2058" spans="1:25">
      <c r="A2058" s="116">
        <v>2058</v>
      </c>
      <c r="B2058" s="166">
        <v>43885</v>
      </c>
      <c r="C2058" s="118">
        <f t="shared" si="101"/>
        <v>2</v>
      </c>
      <c r="E2058" s="119" t="s">
        <v>4437</v>
      </c>
      <c r="F2058" s="211"/>
      <c r="G2058" s="119" t="s">
        <v>4438</v>
      </c>
      <c r="H2058" s="119"/>
      <c r="K2058" s="120"/>
      <c r="L2058" s="120" t="s">
        <v>32</v>
      </c>
      <c r="M2058" s="130" t="s">
        <v>78</v>
      </c>
      <c r="N2058" s="232"/>
      <c r="O2058" s="232"/>
      <c r="P2058" s="124">
        <f t="shared" si="100"/>
        <v>0</v>
      </c>
      <c r="Q2058" s="125"/>
      <c r="R2058" s="125"/>
      <c r="S2058" s="119"/>
      <c r="T2058" s="122"/>
      <c r="U2058" s="122"/>
      <c r="V2058" s="122"/>
      <c r="W2058" s="122"/>
      <c r="X2058" s="122"/>
      <c r="Y2058" s="127"/>
    </row>
    <row r="2059" spans="1:25">
      <c r="A2059" s="116">
        <v>2059</v>
      </c>
      <c r="B2059" s="166">
        <v>43885</v>
      </c>
      <c r="C2059" s="118">
        <f t="shared" si="101"/>
        <v>2</v>
      </c>
      <c r="E2059" s="119" t="s">
        <v>4439</v>
      </c>
      <c r="F2059" s="211"/>
      <c r="G2059" s="119" t="s">
        <v>4440</v>
      </c>
      <c r="H2059" s="119"/>
      <c r="K2059" s="120"/>
      <c r="L2059" s="120" t="s">
        <v>32</v>
      </c>
      <c r="M2059" s="130" t="s">
        <v>78</v>
      </c>
      <c r="N2059" s="232"/>
      <c r="O2059" s="232"/>
      <c r="P2059" s="124">
        <f t="shared" si="100"/>
        <v>0</v>
      </c>
      <c r="Q2059" s="125"/>
      <c r="R2059" s="125"/>
      <c r="S2059" s="119"/>
      <c r="T2059" s="122"/>
      <c r="U2059" s="122"/>
      <c r="V2059" s="122"/>
      <c r="W2059" s="122"/>
      <c r="X2059" s="122"/>
      <c r="Y2059" s="127"/>
    </row>
    <row r="2060" spans="1:25">
      <c r="A2060" s="116">
        <v>2060</v>
      </c>
      <c r="B2060" s="166">
        <v>43885</v>
      </c>
      <c r="C2060" s="118">
        <f t="shared" si="101"/>
        <v>2</v>
      </c>
      <c r="E2060" s="119" t="s">
        <v>4441</v>
      </c>
      <c r="F2060" s="211"/>
      <c r="G2060" s="119" t="s">
        <v>4442</v>
      </c>
      <c r="H2060" s="119"/>
      <c r="K2060" s="120"/>
      <c r="L2060" s="120" t="s">
        <v>32</v>
      </c>
      <c r="M2060" s="130" t="s">
        <v>78</v>
      </c>
      <c r="N2060" s="232"/>
      <c r="O2060" s="232"/>
      <c r="P2060" s="124">
        <f t="shared" si="100"/>
        <v>0</v>
      </c>
      <c r="Q2060" s="125"/>
      <c r="R2060" s="125"/>
      <c r="S2060" s="119"/>
      <c r="T2060" s="122"/>
      <c r="U2060" s="122"/>
      <c r="V2060" s="122"/>
      <c r="W2060" s="122"/>
      <c r="X2060" s="122"/>
      <c r="Y2060" s="127"/>
    </row>
    <row r="2061" spans="1:25">
      <c r="A2061" s="116">
        <v>2061</v>
      </c>
      <c r="B2061" s="166">
        <v>43885</v>
      </c>
      <c r="C2061" s="118">
        <f t="shared" si="101"/>
        <v>2</v>
      </c>
      <c r="E2061" s="119" t="s">
        <v>4443</v>
      </c>
      <c r="F2061" s="211"/>
      <c r="G2061" s="119" t="s">
        <v>4444</v>
      </c>
      <c r="H2061" s="119"/>
      <c r="K2061" s="120"/>
      <c r="L2061" s="120" t="s">
        <v>32</v>
      </c>
      <c r="M2061" s="130" t="s">
        <v>78</v>
      </c>
      <c r="N2061" s="232"/>
      <c r="O2061" s="232"/>
      <c r="P2061" s="124">
        <f t="shared" si="100"/>
        <v>0</v>
      </c>
      <c r="Q2061" s="125"/>
      <c r="R2061" s="125"/>
      <c r="S2061" s="119"/>
      <c r="T2061" s="122"/>
      <c r="U2061" s="122"/>
      <c r="V2061" s="122"/>
      <c r="W2061" s="122"/>
      <c r="X2061" s="122"/>
      <c r="Y2061" s="127"/>
    </row>
    <row r="2062" spans="1:25">
      <c r="A2062" s="116">
        <v>2062</v>
      </c>
      <c r="B2062" s="166">
        <v>43885</v>
      </c>
      <c r="C2062" s="118">
        <f t="shared" si="101"/>
        <v>2</v>
      </c>
      <c r="D2062" s="119" t="s">
        <v>37</v>
      </c>
      <c r="E2062" s="119" t="s">
        <v>4445</v>
      </c>
      <c r="F2062" s="211"/>
      <c r="G2062" s="119" t="s">
        <v>4446</v>
      </c>
      <c r="H2062" s="119"/>
      <c r="K2062" s="120"/>
      <c r="L2062" s="120" t="s">
        <v>32</v>
      </c>
      <c r="M2062" s="130" t="s">
        <v>78</v>
      </c>
      <c r="N2062" s="232"/>
      <c r="O2062" s="232"/>
      <c r="P2062" s="124">
        <f t="shared" si="100"/>
        <v>0</v>
      </c>
      <c r="Q2062" s="125"/>
      <c r="R2062" s="125"/>
      <c r="S2062" s="119"/>
      <c r="T2062" s="122"/>
      <c r="U2062" s="122"/>
      <c r="V2062" s="122"/>
      <c r="W2062" s="122"/>
      <c r="X2062" s="122"/>
      <c r="Y2062" s="127" t="s">
        <v>356</v>
      </c>
    </row>
    <row r="2063" spans="1:25">
      <c r="A2063" s="116">
        <v>2063</v>
      </c>
      <c r="B2063" s="166">
        <v>43885</v>
      </c>
      <c r="C2063" s="118">
        <f t="shared" si="101"/>
        <v>2</v>
      </c>
      <c r="E2063" s="119" t="s">
        <v>4447</v>
      </c>
      <c r="F2063" s="211"/>
      <c r="G2063" s="119" t="s">
        <v>4448</v>
      </c>
      <c r="H2063" s="119"/>
      <c r="K2063" s="120"/>
      <c r="L2063" s="120" t="s">
        <v>32</v>
      </c>
      <c r="M2063" s="130" t="s">
        <v>78</v>
      </c>
      <c r="N2063" s="232"/>
      <c r="O2063" s="232"/>
      <c r="P2063" s="124">
        <f t="shared" ref="P2063:P2126" si="102">IF(O2063&lt;&gt;0,MONTH(O2063),0)</f>
        <v>0</v>
      </c>
      <c r="Q2063" s="125"/>
      <c r="R2063" s="125"/>
      <c r="S2063" s="119"/>
      <c r="T2063" s="122"/>
      <c r="U2063" s="122"/>
      <c r="V2063" s="122"/>
      <c r="W2063" s="122"/>
      <c r="X2063" s="122"/>
      <c r="Y2063" s="127"/>
    </row>
    <row r="2064" spans="1:25">
      <c r="A2064" s="116">
        <v>2064</v>
      </c>
      <c r="B2064" s="166">
        <v>43885</v>
      </c>
      <c r="C2064" s="118">
        <f t="shared" si="101"/>
        <v>2</v>
      </c>
      <c r="E2064" s="119" t="s">
        <v>4449</v>
      </c>
      <c r="F2064" s="211"/>
      <c r="G2064" s="119" t="s">
        <v>4450</v>
      </c>
      <c r="H2064" s="119"/>
      <c r="K2064" s="120"/>
      <c r="L2064" s="120" t="s">
        <v>32</v>
      </c>
      <c r="M2064" s="130" t="s">
        <v>78</v>
      </c>
      <c r="N2064" s="232"/>
      <c r="O2064" s="232"/>
      <c r="P2064" s="124">
        <f t="shared" si="102"/>
        <v>0</v>
      </c>
      <c r="Q2064" s="125"/>
      <c r="R2064" s="125"/>
      <c r="S2064" s="119"/>
      <c r="T2064" s="122"/>
      <c r="U2064" s="122"/>
      <c r="V2064" s="122"/>
      <c r="W2064" s="122"/>
      <c r="X2064" s="122"/>
      <c r="Y2064" s="127"/>
    </row>
    <row r="2065" spans="1:25">
      <c r="A2065" s="116">
        <v>2065</v>
      </c>
      <c r="B2065" s="166">
        <v>43885</v>
      </c>
      <c r="C2065" s="118">
        <f t="shared" si="101"/>
        <v>2</v>
      </c>
      <c r="D2065" s="119" t="s">
        <v>37</v>
      </c>
      <c r="E2065" s="119" t="s">
        <v>4451</v>
      </c>
      <c r="F2065" s="211"/>
      <c r="G2065" s="119" t="s">
        <v>4446</v>
      </c>
      <c r="H2065" s="119"/>
      <c r="K2065" s="120"/>
      <c r="L2065" s="120" t="s">
        <v>32</v>
      </c>
      <c r="M2065" s="130" t="s">
        <v>78</v>
      </c>
      <c r="N2065" s="232"/>
      <c r="O2065" s="232"/>
      <c r="P2065" s="124">
        <f t="shared" si="102"/>
        <v>0</v>
      </c>
      <c r="Q2065" s="125"/>
      <c r="R2065" s="125"/>
      <c r="S2065" s="119"/>
      <c r="T2065" s="122"/>
      <c r="U2065" s="122"/>
      <c r="V2065" s="122"/>
      <c r="W2065" s="122"/>
      <c r="X2065" s="122"/>
      <c r="Y2065" s="127" t="s">
        <v>356</v>
      </c>
    </row>
    <row r="2066" spans="1:25">
      <c r="A2066" s="116">
        <v>2066</v>
      </c>
      <c r="B2066" s="166">
        <v>43885</v>
      </c>
      <c r="C2066" s="118">
        <f t="shared" si="101"/>
        <v>2</v>
      </c>
      <c r="D2066" s="120" t="s">
        <v>252</v>
      </c>
      <c r="E2066" s="119" t="s">
        <v>4452</v>
      </c>
      <c r="F2066" s="211" t="s">
        <v>566</v>
      </c>
      <c r="G2066" s="119" t="s">
        <v>4453</v>
      </c>
      <c r="H2066" s="119" t="s">
        <v>41</v>
      </c>
      <c r="I2066" s="119" t="s">
        <v>42</v>
      </c>
      <c r="K2066" s="120"/>
      <c r="L2066" s="120" t="s">
        <v>32</v>
      </c>
      <c r="M2066" s="130" t="s">
        <v>33</v>
      </c>
      <c r="N2066" s="232">
        <v>43907</v>
      </c>
      <c r="O2066" s="232">
        <v>44263</v>
      </c>
      <c r="P2066" s="124">
        <f t="shared" si="102"/>
        <v>3</v>
      </c>
      <c r="Q2066" s="125">
        <v>2</v>
      </c>
      <c r="R2066" s="125">
        <f ca="1">TODAY()-O2066</f>
        <v>415</v>
      </c>
      <c r="S2066" s="119" t="s">
        <v>92</v>
      </c>
      <c r="T2066" s="122">
        <v>44263</v>
      </c>
      <c r="U2066" s="122"/>
      <c r="V2066" s="122"/>
      <c r="W2066" s="122"/>
      <c r="X2066" s="122"/>
      <c r="Y2066" s="127" t="s">
        <v>1211</v>
      </c>
    </row>
    <row r="2067" spans="1:25">
      <c r="A2067" s="116">
        <v>2067</v>
      </c>
      <c r="B2067" s="166">
        <v>43885</v>
      </c>
      <c r="C2067" s="118">
        <f t="shared" si="101"/>
        <v>2</v>
      </c>
      <c r="E2067" s="119" t="s">
        <v>4454</v>
      </c>
      <c r="F2067" s="211"/>
      <c r="G2067" s="119" t="s">
        <v>4455</v>
      </c>
      <c r="H2067" s="119"/>
      <c r="K2067" s="120"/>
      <c r="L2067" s="120" t="s">
        <v>32</v>
      </c>
      <c r="M2067" s="130" t="s">
        <v>78</v>
      </c>
      <c r="N2067" s="232"/>
      <c r="O2067" s="232"/>
      <c r="P2067" s="124">
        <f t="shared" si="102"/>
        <v>0</v>
      </c>
      <c r="Q2067" s="125"/>
      <c r="R2067" s="125"/>
      <c r="S2067" s="119"/>
      <c r="T2067" s="122"/>
      <c r="U2067" s="122"/>
      <c r="V2067" s="122"/>
      <c r="W2067" s="122"/>
      <c r="X2067" s="122"/>
      <c r="Y2067" s="127"/>
    </row>
    <row r="2068" spans="1:25">
      <c r="A2068" s="116">
        <v>2068</v>
      </c>
      <c r="B2068" s="166">
        <v>43885</v>
      </c>
      <c r="C2068" s="118">
        <f t="shared" si="101"/>
        <v>2</v>
      </c>
      <c r="E2068" s="119" t="s">
        <v>4456</v>
      </c>
      <c r="F2068" s="211"/>
      <c r="G2068" s="119" t="s">
        <v>4457</v>
      </c>
      <c r="H2068" s="119"/>
      <c r="K2068" s="120"/>
      <c r="L2068" s="120" t="s">
        <v>32</v>
      </c>
      <c r="M2068" s="130" t="s">
        <v>78</v>
      </c>
      <c r="N2068" s="232"/>
      <c r="O2068" s="232"/>
      <c r="P2068" s="124">
        <f t="shared" si="102"/>
        <v>0</v>
      </c>
      <c r="Q2068" s="125"/>
      <c r="R2068" s="125"/>
      <c r="S2068" s="119"/>
      <c r="T2068" s="122"/>
      <c r="U2068" s="122"/>
      <c r="V2068" s="122"/>
      <c r="W2068" s="122"/>
      <c r="X2068" s="122"/>
      <c r="Y2068" s="127"/>
    </row>
    <row r="2069" spans="1:25">
      <c r="A2069" s="116">
        <v>2069</v>
      </c>
      <c r="B2069" s="166">
        <v>43885</v>
      </c>
      <c r="C2069" s="118">
        <f t="shared" si="101"/>
        <v>2</v>
      </c>
      <c r="D2069" s="119" t="s">
        <v>37</v>
      </c>
      <c r="E2069" s="119" t="s">
        <v>4458</v>
      </c>
      <c r="F2069" s="211"/>
      <c r="G2069" s="119" t="s">
        <v>4459</v>
      </c>
      <c r="H2069" s="119"/>
      <c r="K2069" s="120"/>
      <c r="L2069" s="120" t="s">
        <v>32</v>
      </c>
      <c r="M2069" s="130" t="s">
        <v>78</v>
      </c>
      <c r="N2069" s="232"/>
      <c r="O2069" s="232"/>
      <c r="P2069" s="124">
        <f t="shared" si="102"/>
        <v>0</v>
      </c>
      <c r="Q2069" s="125"/>
      <c r="R2069" s="125"/>
      <c r="S2069" s="119"/>
      <c r="T2069" s="122"/>
      <c r="U2069" s="122"/>
      <c r="V2069" s="122"/>
      <c r="W2069" s="122"/>
      <c r="X2069" s="122"/>
      <c r="Y2069" s="127" t="s">
        <v>356</v>
      </c>
    </row>
    <row r="2070" spans="1:25">
      <c r="A2070" s="116">
        <v>2070</v>
      </c>
      <c r="B2070" s="166">
        <v>43885</v>
      </c>
      <c r="C2070" s="118">
        <f t="shared" si="101"/>
        <v>2</v>
      </c>
      <c r="E2070" s="119" t="s">
        <v>4460</v>
      </c>
      <c r="F2070" s="211"/>
      <c r="G2070" s="119" t="s">
        <v>4461</v>
      </c>
      <c r="H2070" s="119"/>
      <c r="K2070" s="120"/>
      <c r="L2070" s="120" t="s">
        <v>32</v>
      </c>
      <c r="M2070" s="130" t="s">
        <v>78</v>
      </c>
      <c r="N2070" s="232"/>
      <c r="O2070" s="232"/>
      <c r="P2070" s="124">
        <f t="shared" si="102"/>
        <v>0</v>
      </c>
      <c r="Q2070" s="125"/>
      <c r="R2070" s="125"/>
      <c r="S2070" s="119"/>
      <c r="T2070" s="122"/>
      <c r="U2070" s="122"/>
      <c r="V2070" s="122"/>
      <c r="W2070" s="122"/>
      <c r="X2070" s="122"/>
      <c r="Y2070" s="127"/>
    </row>
    <row r="2071" spans="1:25">
      <c r="A2071" s="116">
        <v>2071</v>
      </c>
      <c r="B2071" s="166">
        <v>43885</v>
      </c>
      <c r="C2071" s="118">
        <f t="shared" si="101"/>
        <v>2</v>
      </c>
      <c r="E2071" s="119" t="s">
        <v>4462</v>
      </c>
      <c r="F2071" s="211"/>
      <c r="G2071" s="119" t="s">
        <v>4461</v>
      </c>
      <c r="H2071" s="119"/>
      <c r="K2071" s="120"/>
      <c r="L2071" s="120" t="s">
        <v>32</v>
      </c>
      <c r="M2071" s="130" t="s">
        <v>78</v>
      </c>
      <c r="N2071" s="232"/>
      <c r="O2071" s="232"/>
      <c r="P2071" s="124">
        <f t="shared" si="102"/>
        <v>0</v>
      </c>
      <c r="Q2071" s="125"/>
      <c r="R2071" s="125"/>
      <c r="S2071" s="119"/>
      <c r="T2071" s="122"/>
      <c r="U2071" s="122"/>
      <c r="V2071" s="122"/>
      <c r="W2071" s="122"/>
      <c r="X2071" s="122"/>
      <c r="Y2071" s="127"/>
    </row>
    <row r="2072" spans="1:25">
      <c r="A2072" s="116">
        <v>2072</v>
      </c>
      <c r="B2072" s="166">
        <v>43885</v>
      </c>
      <c r="C2072" s="118">
        <f t="shared" si="101"/>
        <v>2</v>
      </c>
      <c r="E2072" s="119" t="s">
        <v>4463</v>
      </c>
      <c r="F2072" s="211"/>
      <c r="G2072" s="119" t="s">
        <v>4461</v>
      </c>
      <c r="H2072" s="119"/>
      <c r="K2072" s="120"/>
      <c r="L2072" s="120" t="s">
        <v>32</v>
      </c>
      <c r="M2072" s="130" t="s">
        <v>78</v>
      </c>
      <c r="N2072" s="232"/>
      <c r="O2072" s="232"/>
      <c r="P2072" s="124">
        <f t="shared" si="102"/>
        <v>0</v>
      </c>
      <c r="Q2072" s="125"/>
      <c r="R2072" s="125"/>
      <c r="S2072" s="119"/>
      <c r="T2072" s="122"/>
      <c r="U2072" s="122"/>
      <c r="V2072" s="122"/>
      <c r="W2072" s="122"/>
      <c r="X2072" s="122"/>
      <c r="Y2072" s="127"/>
    </row>
    <row r="2073" spans="1:25">
      <c r="A2073" s="116">
        <v>2073</v>
      </c>
      <c r="B2073" s="166">
        <v>43885</v>
      </c>
      <c r="C2073" s="118">
        <f t="shared" si="101"/>
        <v>2</v>
      </c>
      <c r="D2073" s="120" t="s">
        <v>37</v>
      </c>
      <c r="E2073" s="119" t="s">
        <v>4464</v>
      </c>
      <c r="F2073" s="211"/>
      <c r="G2073" s="119" t="s">
        <v>3472</v>
      </c>
      <c r="H2073" s="119"/>
      <c r="K2073" s="120"/>
      <c r="L2073" s="120" t="s">
        <v>32</v>
      </c>
      <c r="M2073" s="120" t="s">
        <v>33</v>
      </c>
      <c r="N2073" s="232"/>
      <c r="O2073" s="232"/>
      <c r="P2073" s="124">
        <f t="shared" si="102"/>
        <v>0</v>
      </c>
      <c r="Q2073" s="125"/>
      <c r="R2073" s="125"/>
      <c r="S2073" s="119"/>
      <c r="T2073" s="122"/>
      <c r="U2073" s="122"/>
      <c r="V2073" s="122"/>
      <c r="W2073" s="122"/>
      <c r="X2073" s="122"/>
      <c r="Y2073" s="127" t="s">
        <v>4465</v>
      </c>
    </row>
    <row r="2074" spans="1:25">
      <c r="A2074" s="116">
        <v>2074</v>
      </c>
      <c r="B2074" s="166">
        <v>43885</v>
      </c>
      <c r="C2074" s="118">
        <f t="shared" si="101"/>
        <v>2</v>
      </c>
      <c r="E2074" s="119" t="s">
        <v>4466</v>
      </c>
      <c r="F2074" s="211"/>
      <c r="G2074" s="119" t="s">
        <v>4467</v>
      </c>
      <c r="H2074" s="119"/>
      <c r="K2074" s="120"/>
      <c r="L2074" s="120" t="s">
        <v>32</v>
      </c>
      <c r="M2074" s="130" t="s">
        <v>78</v>
      </c>
      <c r="N2074" s="232"/>
      <c r="O2074" s="232"/>
      <c r="P2074" s="124">
        <f t="shared" si="102"/>
        <v>0</v>
      </c>
      <c r="Q2074" s="125"/>
      <c r="R2074" s="125"/>
      <c r="S2074" s="119"/>
      <c r="T2074" s="122"/>
      <c r="U2074" s="122"/>
      <c r="V2074" s="122"/>
      <c r="W2074" s="122"/>
      <c r="X2074" s="122"/>
      <c r="Y2074" s="127"/>
    </row>
    <row r="2075" spans="1:25">
      <c r="A2075" s="116">
        <v>2075</v>
      </c>
      <c r="B2075" s="166">
        <v>43885</v>
      </c>
      <c r="C2075" s="118">
        <f t="shared" si="101"/>
        <v>2</v>
      </c>
      <c r="D2075" s="119" t="s">
        <v>37</v>
      </c>
      <c r="E2075" s="119" t="s">
        <v>4468</v>
      </c>
      <c r="F2075" s="211"/>
      <c r="G2075" s="119" t="s">
        <v>2964</v>
      </c>
      <c r="H2075" s="119"/>
      <c r="K2075" s="120"/>
      <c r="L2075" s="120" t="s">
        <v>32</v>
      </c>
      <c r="M2075" s="130" t="s">
        <v>78</v>
      </c>
      <c r="N2075" s="232"/>
      <c r="O2075" s="232"/>
      <c r="P2075" s="124">
        <f t="shared" si="102"/>
        <v>0</v>
      </c>
      <c r="Q2075" s="125"/>
      <c r="R2075" s="125"/>
      <c r="S2075" s="119"/>
      <c r="T2075" s="122"/>
      <c r="U2075" s="122"/>
      <c r="V2075" s="122"/>
      <c r="W2075" s="122"/>
      <c r="X2075" s="122"/>
      <c r="Y2075" s="127" t="s">
        <v>356</v>
      </c>
    </row>
    <row r="2076" spans="1:25">
      <c r="A2076" s="116">
        <v>2076</v>
      </c>
      <c r="B2076" s="166">
        <v>43885</v>
      </c>
      <c r="C2076" s="118">
        <f t="shared" si="101"/>
        <v>2</v>
      </c>
      <c r="D2076" s="119" t="s">
        <v>37</v>
      </c>
      <c r="E2076" s="119" t="s">
        <v>4469</v>
      </c>
      <c r="F2076" s="211"/>
      <c r="G2076" s="119" t="s">
        <v>2964</v>
      </c>
      <c r="H2076" s="119"/>
      <c r="K2076" s="120"/>
      <c r="L2076" s="120" t="s">
        <v>32</v>
      </c>
      <c r="M2076" s="130" t="s">
        <v>78</v>
      </c>
      <c r="N2076" s="232"/>
      <c r="O2076" s="232"/>
      <c r="P2076" s="124">
        <f t="shared" si="102"/>
        <v>0</v>
      </c>
      <c r="Q2076" s="125"/>
      <c r="R2076" s="125"/>
      <c r="S2076" s="119"/>
      <c r="T2076" s="122"/>
      <c r="U2076" s="122"/>
      <c r="V2076" s="122"/>
      <c r="W2076" s="122"/>
      <c r="X2076" s="122"/>
      <c r="Y2076" s="127" t="s">
        <v>356</v>
      </c>
    </row>
    <row r="2077" spans="1:25">
      <c r="A2077" s="116">
        <v>2077</v>
      </c>
      <c r="B2077" s="166">
        <v>43885</v>
      </c>
      <c r="C2077" s="118">
        <f t="shared" si="101"/>
        <v>2</v>
      </c>
      <c r="D2077" s="119" t="s">
        <v>37</v>
      </c>
      <c r="E2077" s="119" t="s">
        <v>4470</v>
      </c>
      <c r="F2077" s="211"/>
      <c r="G2077" s="119" t="s">
        <v>4471</v>
      </c>
      <c r="H2077" s="119"/>
      <c r="K2077" s="120"/>
      <c r="L2077" s="120" t="s">
        <v>32</v>
      </c>
      <c r="M2077" s="130" t="s">
        <v>78</v>
      </c>
      <c r="N2077" s="232"/>
      <c r="O2077" s="232"/>
      <c r="P2077" s="124">
        <f t="shared" si="102"/>
        <v>0</v>
      </c>
      <c r="Q2077" s="125"/>
      <c r="R2077" s="125"/>
      <c r="S2077" s="119"/>
      <c r="T2077" s="122"/>
      <c r="U2077" s="122"/>
      <c r="V2077" s="122"/>
      <c r="W2077" s="122"/>
      <c r="X2077" s="122"/>
      <c r="Y2077" s="127" t="s">
        <v>356</v>
      </c>
    </row>
    <row r="2078" spans="1:25">
      <c r="A2078" s="116">
        <v>2078</v>
      </c>
      <c r="B2078" s="166">
        <v>43885</v>
      </c>
      <c r="C2078" s="118">
        <f t="shared" si="101"/>
        <v>2</v>
      </c>
      <c r="D2078" s="119" t="s">
        <v>37</v>
      </c>
      <c r="E2078" s="119" t="s">
        <v>4472</v>
      </c>
      <c r="F2078" s="211"/>
      <c r="G2078" s="119" t="s">
        <v>4471</v>
      </c>
      <c r="H2078" s="119"/>
      <c r="K2078" s="120"/>
      <c r="L2078" s="120" t="s">
        <v>32</v>
      </c>
      <c r="M2078" s="130" t="s">
        <v>78</v>
      </c>
      <c r="N2078" s="232"/>
      <c r="O2078" s="232"/>
      <c r="P2078" s="124">
        <f t="shared" si="102"/>
        <v>0</v>
      </c>
      <c r="Q2078" s="125"/>
      <c r="R2078" s="125"/>
      <c r="S2078" s="119"/>
      <c r="T2078" s="122"/>
      <c r="U2078" s="122"/>
      <c r="V2078" s="122"/>
      <c r="W2078" s="122"/>
      <c r="X2078" s="122"/>
      <c r="Y2078" s="127" t="s">
        <v>356</v>
      </c>
    </row>
    <row r="2079" spans="1:25">
      <c r="A2079" s="116">
        <v>2079</v>
      </c>
      <c r="B2079" s="166">
        <v>43885</v>
      </c>
      <c r="C2079" s="118">
        <f t="shared" si="101"/>
        <v>2</v>
      </c>
      <c r="E2079" s="119" t="s">
        <v>4473</v>
      </c>
      <c r="F2079" s="211"/>
      <c r="G2079" s="119" t="s">
        <v>746</v>
      </c>
      <c r="H2079" s="119"/>
      <c r="K2079" s="120"/>
      <c r="L2079" s="120" t="s">
        <v>32</v>
      </c>
      <c r="M2079" s="121" t="s">
        <v>78</v>
      </c>
      <c r="N2079" s="232"/>
      <c r="O2079" s="232"/>
      <c r="P2079" s="124">
        <f t="shared" si="102"/>
        <v>0</v>
      </c>
      <c r="Q2079" s="125"/>
      <c r="R2079" s="125"/>
      <c r="S2079" s="119"/>
      <c r="T2079" s="122"/>
      <c r="U2079" s="122"/>
      <c r="V2079" s="122"/>
      <c r="W2079" s="122"/>
      <c r="X2079" s="122"/>
      <c r="Y2079" s="127" t="s">
        <v>4474</v>
      </c>
    </row>
    <row r="2080" spans="1:25">
      <c r="A2080" s="116">
        <v>2080</v>
      </c>
      <c r="B2080" s="166">
        <v>43885</v>
      </c>
      <c r="C2080" s="118">
        <f t="shared" si="101"/>
        <v>2</v>
      </c>
      <c r="D2080" s="119" t="s">
        <v>37</v>
      </c>
      <c r="E2080" s="119" t="s">
        <v>4475</v>
      </c>
      <c r="F2080" s="211"/>
      <c r="G2080" s="119" t="s">
        <v>4476</v>
      </c>
      <c r="H2080" s="119"/>
      <c r="K2080" s="120"/>
      <c r="L2080" s="120" t="s">
        <v>32</v>
      </c>
      <c r="M2080" s="121" t="s">
        <v>78</v>
      </c>
      <c r="N2080" s="232"/>
      <c r="O2080" s="232"/>
      <c r="P2080" s="124">
        <f t="shared" si="102"/>
        <v>0</v>
      </c>
      <c r="Q2080" s="125"/>
      <c r="R2080" s="125"/>
      <c r="S2080" s="119"/>
      <c r="T2080" s="122"/>
      <c r="U2080" s="122"/>
      <c r="V2080" s="122"/>
      <c r="W2080" s="122"/>
      <c r="X2080" s="122"/>
      <c r="Y2080" s="127" t="s">
        <v>4477</v>
      </c>
    </row>
    <row r="2081" spans="1:25">
      <c r="A2081" s="116">
        <v>2081</v>
      </c>
      <c r="B2081" s="166">
        <v>43885</v>
      </c>
      <c r="C2081" s="118">
        <f t="shared" si="101"/>
        <v>2</v>
      </c>
      <c r="D2081" s="119" t="s">
        <v>37</v>
      </c>
      <c r="E2081" s="119" t="s">
        <v>4478</v>
      </c>
      <c r="F2081" s="211"/>
      <c r="G2081" s="119" t="s">
        <v>4459</v>
      </c>
      <c r="H2081" s="119"/>
      <c r="K2081" s="120"/>
      <c r="L2081" s="120" t="s">
        <v>32</v>
      </c>
      <c r="M2081" s="130" t="s">
        <v>78</v>
      </c>
      <c r="N2081" s="232"/>
      <c r="O2081" s="232"/>
      <c r="P2081" s="124">
        <f t="shared" si="102"/>
        <v>0</v>
      </c>
      <c r="Q2081" s="125"/>
      <c r="R2081" s="125"/>
      <c r="S2081" s="119"/>
      <c r="T2081" s="122"/>
      <c r="U2081" s="122"/>
      <c r="V2081" s="122"/>
      <c r="W2081" s="122"/>
      <c r="X2081" s="122"/>
      <c r="Y2081" s="116" t="s">
        <v>356</v>
      </c>
    </row>
    <row r="2082" spans="1:25">
      <c r="A2082" s="116">
        <v>2082</v>
      </c>
      <c r="B2082" s="166">
        <v>43885</v>
      </c>
      <c r="C2082" s="118">
        <f t="shared" si="101"/>
        <v>2</v>
      </c>
      <c r="E2082" s="119" t="s">
        <v>4479</v>
      </c>
      <c r="F2082" s="211"/>
      <c r="G2082" s="119" t="s">
        <v>4480</v>
      </c>
      <c r="H2082" s="119"/>
      <c r="K2082" s="120"/>
      <c r="L2082" s="120" t="s">
        <v>32</v>
      </c>
      <c r="M2082" s="130" t="s">
        <v>78</v>
      </c>
      <c r="N2082" s="232"/>
      <c r="O2082" s="232"/>
      <c r="P2082" s="124">
        <f t="shared" si="102"/>
        <v>0</v>
      </c>
      <c r="Q2082" s="125"/>
      <c r="R2082" s="125"/>
      <c r="S2082" s="119"/>
      <c r="T2082" s="122"/>
      <c r="U2082" s="122"/>
      <c r="V2082" s="122"/>
      <c r="W2082" s="122"/>
      <c r="X2082" s="122"/>
      <c r="Y2082" s="127"/>
    </row>
    <row r="2083" spans="1:25">
      <c r="A2083" s="116">
        <v>2083</v>
      </c>
      <c r="B2083" s="166">
        <v>43885</v>
      </c>
      <c r="C2083" s="118">
        <f t="shared" si="101"/>
        <v>2</v>
      </c>
      <c r="E2083" s="119" t="s">
        <v>4481</v>
      </c>
      <c r="F2083" s="211"/>
      <c r="G2083" s="119" t="s">
        <v>4482</v>
      </c>
      <c r="H2083" s="119"/>
      <c r="K2083" s="120"/>
      <c r="L2083" s="120" t="s">
        <v>32</v>
      </c>
      <c r="M2083" s="130" t="s">
        <v>78</v>
      </c>
      <c r="N2083" s="232"/>
      <c r="O2083" s="232"/>
      <c r="P2083" s="124">
        <f t="shared" si="102"/>
        <v>0</v>
      </c>
      <c r="Q2083" s="125"/>
      <c r="R2083" s="125"/>
      <c r="S2083" s="119"/>
      <c r="T2083" s="122"/>
      <c r="U2083" s="122"/>
      <c r="V2083" s="122"/>
      <c r="W2083" s="122"/>
      <c r="X2083" s="122"/>
      <c r="Y2083" s="127"/>
    </row>
    <row r="2084" spans="1:25">
      <c r="A2084" s="116">
        <v>2084</v>
      </c>
      <c r="B2084" s="166">
        <v>43885</v>
      </c>
      <c r="C2084" s="118">
        <f t="shared" si="101"/>
        <v>2</v>
      </c>
      <c r="E2084" s="119" t="s">
        <v>4483</v>
      </c>
      <c r="F2084" s="211"/>
      <c r="G2084" s="119" t="s">
        <v>619</v>
      </c>
      <c r="H2084" s="119"/>
      <c r="K2084" s="120"/>
      <c r="L2084" s="120" t="s">
        <v>32</v>
      </c>
      <c r="M2084" s="130" t="s">
        <v>78</v>
      </c>
      <c r="N2084" s="232"/>
      <c r="O2084" s="232"/>
      <c r="P2084" s="124">
        <f t="shared" si="102"/>
        <v>0</v>
      </c>
      <c r="Q2084" s="125"/>
      <c r="R2084" s="125"/>
      <c r="S2084" s="119"/>
      <c r="T2084" s="122"/>
      <c r="U2084" s="122"/>
      <c r="V2084" s="122"/>
      <c r="W2084" s="122"/>
      <c r="X2084" s="122"/>
      <c r="Y2084" s="127"/>
    </row>
    <row r="2085" spans="1:25">
      <c r="A2085" s="116">
        <v>2085</v>
      </c>
      <c r="B2085" s="166">
        <v>43885</v>
      </c>
      <c r="C2085" s="118">
        <f t="shared" si="101"/>
        <v>2</v>
      </c>
      <c r="E2085" s="119" t="s">
        <v>4484</v>
      </c>
      <c r="F2085" s="211"/>
      <c r="G2085" s="119" t="s">
        <v>4485</v>
      </c>
      <c r="H2085" s="119"/>
      <c r="K2085" s="120"/>
      <c r="L2085" s="120" t="s">
        <v>32</v>
      </c>
      <c r="M2085" s="130" t="s">
        <v>78</v>
      </c>
      <c r="N2085" s="232"/>
      <c r="O2085" s="232"/>
      <c r="P2085" s="124">
        <f t="shared" si="102"/>
        <v>0</v>
      </c>
      <c r="Q2085" s="125"/>
      <c r="R2085" s="125"/>
      <c r="S2085" s="119"/>
      <c r="T2085" s="122"/>
      <c r="U2085" s="122"/>
      <c r="V2085" s="122"/>
      <c r="W2085" s="122"/>
      <c r="X2085" s="122"/>
      <c r="Y2085" s="127"/>
    </row>
    <row r="2086" spans="1:25">
      <c r="A2086" s="116">
        <v>2086</v>
      </c>
      <c r="B2086" s="166">
        <v>43885</v>
      </c>
      <c r="C2086" s="118">
        <f t="shared" si="101"/>
        <v>2</v>
      </c>
      <c r="E2086" s="119" t="s">
        <v>4486</v>
      </c>
      <c r="F2086" s="211"/>
      <c r="G2086" s="119" t="s">
        <v>4416</v>
      </c>
      <c r="H2086" s="119"/>
      <c r="K2086" s="120"/>
      <c r="L2086" s="120" t="s">
        <v>32</v>
      </c>
      <c r="M2086" s="130" t="s">
        <v>78</v>
      </c>
      <c r="N2086" s="232"/>
      <c r="O2086" s="232"/>
      <c r="P2086" s="124">
        <f t="shared" si="102"/>
        <v>0</v>
      </c>
      <c r="Q2086" s="125"/>
      <c r="R2086" s="125"/>
      <c r="S2086" s="119"/>
      <c r="T2086" s="122"/>
      <c r="U2086" s="122"/>
      <c r="V2086" s="122"/>
      <c r="W2086" s="122"/>
      <c r="X2086" s="122"/>
      <c r="Y2086" s="127"/>
    </row>
    <row r="2087" spans="1:25">
      <c r="A2087" s="116">
        <v>2087</v>
      </c>
      <c r="B2087" s="166">
        <v>43885</v>
      </c>
      <c r="C2087" s="118">
        <f t="shared" si="101"/>
        <v>2</v>
      </c>
      <c r="D2087" s="120" t="s">
        <v>37</v>
      </c>
      <c r="E2087" s="119" t="s">
        <v>4487</v>
      </c>
      <c r="F2087" s="211"/>
      <c r="G2087" s="119" t="s">
        <v>2989</v>
      </c>
      <c r="H2087" s="119"/>
      <c r="K2087" s="120"/>
      <c r="L2087" s="120" t="s">
        <v>32</v>
      </c>
      <c r="M2087" s="130" t="s">
        <v>33</v>
      </c>
      <c r="N2087" s="232"/>
      <c r="O2087" s="232"/>
      <c r="P2087" s="124">
        <f t="shared" si="102"/>
        <v>0</v>
      </c>
      <c r="Q2087" s="125"/>
      <c r="R2087" s="125"/>
      <c r="S2087" s="119"/>
      <c r="T2087" s="122"/>
      <c r="U2087" s="122"/>
      <c r="V2087" s="122"/>
      <c r="W2087" s="122"/>
      <c r="X2087" s="122"/>
      <c r="Y2087" s="127" t="s">
        <v>4488</v>
      </c>
    </row>
    <row r="2088" spans="1:25">
      <c r="A2088" s="116">
        <v>2088</v>
      </c>
      <c r="B2088" s="166">
        <v>43885</v>
      </c>
      <c r="C2088" s="118">
        <f t="shared" si="101"/>
        <v>2</v>
      </c>
      <c r="E2088" s="119" t="s">
        <v>4489</v>
      </c>
      <c r="F2088" s="211"/>
      <c r="G2088" s="119" t="s">
        <v>2989</v>
      </c>
      <c r="H2088" s="119"/>
      <c r="K2088" s="120"/>
      <c r="L2088" s="120" t="s">
        <v>32</v>
      </c>
      <c r="M2088" s="130" t="s">
        <v>78</v>
      </c>
      <c r="N2088" s="232"/>
      <c r="O2088" s="232"/>
      <c r="P2088" s="124">
        <f t="shared" si="102"/>
        <v>0</v>
      </c>
      <c r="Q2088" s="125"/>
      <c r="R2088" s="125"/>
      <c r="S2088" s="119"/>
      <c r="T2088" s="122"/>
      <c r="U2088" s="122"/>
      <c r="V2088" s="122"/>
      <c r="W2088" s="122"/>
      <c r="X2088" s="122"/>
      <c r="Y2088" s="127"/>
    </row>
    <row r="2089" spans="1:25">
      <c r="A2089" s="116">
        <v>2089</v>
      </c>
      <c r="B2089" s="166">
        <v>43885</v>
      </c>
      <c r="C2089" s="118">
        <f t="shared" si="101"/>
        <v>2</v>
      </c>
      <c r="D2089" s="120" t="s">
        <v>37</v>
      </c>
      <c r="E2089" s="119" t="s">
        <v>4490</v>
      </c>
      <c r="F2089" s="211"/>
      <c r="G2089" s="119" t="s">
        <v>506</v>
      </c>
      <c r="H2089" s="119"/>
      <c r="K2089" s="120"/>
      <c r="L2089" s="120" t="s">
        <v>32</v>
      </c>
      <c r="M2089" s="130" t="s">
        <v>33</v>
      </c>
      <c r="N2089" s="232"/>
      <c r="O2089" s="232"/>
      <c r="P2089" s="124">
        <f t="shared" si="102"/>
        <v>0</v>
      </c>
      <c r="Q2089" s="125"/>
      <c r="R2089" s="125"/>
      <c r="S2089" s="126" t="s">
        <v>44</v>
      </c>
      <c r="T2089" s="122"/>
      <c r="U2089" s="122"/>
      <c r="V2089" s="122"/>
      <c r="W2089" s="122"/>
      <c r="X2089" s="122"/>
      <c r="Y2089" s="127" t="s">
        <v>44</v>
      </c>
    </row>
    <row r="2090" spans="1:25">
      <c r="A2090" s="116">
        <v>2090</v>
      </c>
      <c r="B2090" s="166">
        <v>43885</v>
      </c>
      <c r="C2090" s="118">
        <f t="shared" si="101"/>
        <v>2</v>
      </c>
      <c r="E2090" s="119" t="s">
        <v>4491</v>
      </c>
      <c r="F2090" s="211"/>
      <c r="G2090" s="119" t="s">
        <v>2991</v>
      </c>
      <c r="H2090" s="119"/>
      <c r="K2090" s="120"/>
      <c r="L2090" s="120" t="s">
        <v>32</v>
      </c>
      <c r="M2090" s="130" t="s">
        <v>78</v>
      </c>
      <c r="N2090" s="232"/>
      <c r="O2090" s="232"/>
      <c r="P2090" s="124">
        <f t="shared" si="102"/>
        <v>0</v>
      </c>
      <c r="Q2090" s="125"/>
      <c r="R2090" s="125"/>
      <c r="S2090" s="119"/>
      <c r="T2090" s="122"/>
      <c r="U2090" s="122"/>
      <c r="V2090" s="122"/>
      <c r="W2090" s="122"/>
      <c r="X2090" s="122"/>
      <c r="Y2090" s="127"/>
    </row>
    <row r="2091" spans="1:25">
      <c r="A2091" s="116">
        <v>2091</v>
      </c>
      <c r="B2091" s="166">
        <v>43885</v>
      </c>
      <c r="C2091" s="118">
        <f t="shared" si="101"/>
        <v>2</v>
      </c>
      <c r="E2091" s="119" t="s">
        <v>4492</v>
      </c>
      <c r="F2091" s="211"/>
      <c r="G2091" s="119" t="s">
        <v>2991</v>
      </c>
      <c r="H2091" s="119"/>
      <c r="K2091" s="120"/>
      <c r="L2091" s="120" t="s">
        <v>32</v>
      </c>
      <c r="M2091" s="130" t="s">
        <v>78</v>
      </c>
      <c r="N2091" s="232"/>
      <c r="O2091" s="232"/>
      <c r="P2091" s="124">
        <f t="shared" si="102"/>
        <v>0</v>
      </c>
      <c r="Q2091" s="125"/>
      <c r="R2091" s="125"/>
      <c r="S2091" s="119"/>
      <c r="T2091" s="122"/>
      <c r="U2091" s="122"/>
      <c r="V2091" s="122"/>
      <c r="W2091" s="122"/>
      <c r="X2091" s="122"/>
      <c r="Y2091" s="127"/>
    </row>
    <row r="2092" spans="1:25">
      <c r="A2092" s="116">
        <v>2092</v>
      </c>
      <c r="B2092" s="166">
        <v>43885</v>
      </c>
      <c r="C2092" s="118">
        <f t="shared" si="101"/>
        <v>2</v>
      </c>
      <c r="E2092" s="119" t="s">
        <v>4493</v>
      </c>
      <c r="F2092" s="211"/>
      <c r="G2092" s="119" t="s">
        <v>4494</v>
      </c>
      <c r="H2092" s="119"/>
      <c r="K2092" s="120"/>
      <c r="L2092" s="120" t="s">
        <v>32</v>
      </c>
      <c r="M2092" s="130" t="s">
        <v>78</v>
      </c>
      <c r="N2092" s="232"/>
      <c r="O2092" s="232"/>
      <c r="P2092" s="124">
        <f t="shared" si="102"/>
        <v>0</v>
      </c>
      <c r="Q2092" s="125"/>
      <c r="R2092" s="125"/>
      <c r="S2092" s="119"/>
      <c r="T2092" s="122"/>
      <c r="U2092" s="122"/>
      <c r="V2092" s="122"/>
      <c r="W2092" s="122"/>
      <c r="X2092" s="122"/>
      <c r="Y2092" s="127"/>
    </row>
    <row r="2093" spans="1:25">
      <c r="A2093" s="116">
        <v>2093</v>
      </c>
      <c r="B2093" s="166">
        <v>43885</v>
      </c>
      <c r="C2093" s="118">
        <f t="shared" si="101"/>
        <v>2</v>
      </c>
      <c r="E2093" s="119" t="s">
        <v>4495</v>
      </c>
      <c r="F2093" s="211"/>
      <c r="G2093" s="119" t="s">
        <v>4496</v>
      </c>
      <c r="H2093" s="119"/>
      <c r="K2093" s="120"/>
      <c r="L2093" s="120" t="s">
        <v>32</v>
      </c>
      <c r="M2093" s="130" t="s">
        <v>78</v>
      </c>
      <c r="N2093" s="232"/>
      <c r="O2093" s="232"/>
      <c r="P2093" s="124">
        <f t="shared" si="102"/>
        <v>0</v>
      </c>
      <c r="Q2093" s="125"/>
      <c r="R2093" s="125"/>
      <c r="S2093" s="119"/>
      <c r="T2093" s="122"/>
      <c r="U2093" s="122"/>
      <c r="V2093" s="122"/>
      <c r="W2093" s="122"/>
      <c r="X2093" s="122"/>
      <c r="Y2093" s="127"/>
    </row>
    <row r="2094" spans="1:25">
      <c r="A2094" s="116">
        <v>2094</v>
      </c>
      <c r="B2094" s="166">
        <v>43885</v>
      </c>
      <c r="C2094" s="118">
        <f t="shared" si="101"/>
        <v>2</v>
      </c>
      <c r="E2094" s="119" t="s">
        <v>4497</v>
      </c>
      <c r="F2094" s="211"/>
      <c r="G2094" s="119" t="s">
        <v>4496</v>
      </c>
      <c r="H2094" s="119"/>
      <c r="K2094" s="120"/>
      <c r="L2094" s="120" t="s">
        <v>32</v>
      </c>
      <c r="M2094" s="130" t="s">
        <v>78</v>
      </c>
      <c r="N2094" s="232"/>
      <c r="O2094" s="232"/>
      <c r="P2094" s="124">
        <f t="shared" si="102"/>
        <v>0</v>
      </c>
      <c r="Q2094" s="125"/>
      <c r="R2094" s="125"/>
      <c r="S2094" s="119"/>
      <c r="T2094" s="122"/>
      <c r="U2094" s="122"/>
      <c r="V2094" s="122"/>
      <c r="W2094" s="122"/>
      <c r="X2094" s="122"/>
      <c r="Y2094" s="127"/>
    </row>
    <row r="2095" spans="1:25">
      <c r="A2095" s="116">
        <v>2095</v>
      </c>
      <c r="B2095" s="166">
        <v>43885</v>
      </c>
      <c r="C2095" s="118">
        <f t="shared" si="101"/>
        <v>2</v>
      </c>
      <c r="E2095" s="119" t="s">
        <v>4498</v>
      </c>
      <c r="F2095" s="211"/>
      <c r="G2095" s="119" t="s">
        <v>837</v>
      </c>
      <c r="H2095" s="119"/>
      <c r="K2095" s="120"/>
      <c r="L2095" s="120" t="s">
        <v>32</v>
      </c>
      <c r="M2095" s="130" t="s">
        <v>78</v>
      </c>
      <c r="N2095" s="232"/>
      <c r="O2095" s="232"/>
      <c r="P2095" s="124">
        <f t="shared" si="102"/>
        <v>0</v>
      </c>
      <c r="Q2095" s="125"/>
      <c r="R2095" s="125"/>
      <c r="S2095" s="119"/>
      <c r="T2095" s="122"/>
      <c r="U2095" s="122"/>
      <c r="V2095" s="122"/>
      <c r="W2095" s="122"/>
      <c r="X2095" s="122"/>
      <c r="Y2095" s="127"/>
    </row>
    <row r="2096" spans="1:25">
      <c r="A2096" s="116">
        <v>2096</v>
      </c>
      <c r="B2096" s="166">
        <v>43885</v>
      </c>
      <c r="C2096" s="118">
        <f t="shared" si="101"/>
        <v>2</v>
      </c>
      <c r="D2096" s="119" t="s">
        <v>37</v>
      </c>
      <c r="E2096" s="119" t="s">
        <v>4499</v>
      </c>
      <c r="F2096" s="211"/>
      <c r="G2096" s="119" t="s">
        <v>3040</v>
      </c>
      <c r="H2096" s="119"/>
      <c r="K2096" s="120"/>
      <c r="L2096" s="120" t="s">
        <v>32</v>
      </c>
      <c r="M2096" s="130" t="s">
        <v>78</v>
      </c>
      <c r="N2096" s="232"/>
      <c r="O2096" s="232"/>
      <c r="P2096" s="124">
        <f t="shared" si="102"/>
        <v>0</v>
      </c>
      <c r="Q2096" s="125"/>
      <c r="R2096" s="125"/>
      <c r="S2096" s="119"/>
      <c r="T2096" s="122"/>
      <c r="U2096" s="122"/>
      <c r="V2096" s="122"/>
      <c r="W2096" s="122"/>
      <c r="X2096" s="122"/>
      <c r="Y2096" s="116" t="s">
        <v>356</v>
      </c>
    </row>
    <row r="2097" spans="1:25">
      <c r="A2097" s="116">
        <v>2097</v>
      </c>
      <c r="B2097" s="166">
        <v>43885</v>
      </c>
      <c r="C2097" s="118">
        <f t="shared" si="101"/>
        <v>2</v>
      </c>
      <c r="E2097" s="119" t="s">
        <v>4500</v>
      </c>
      <c r="F2097" s="211"/>
      <c r="G2097" s="119" t="s">
        <v>4501</v>
      </c>
      <c r="H2097" s="119"/>
      <c r="K2097" s="120"/>
      <c r="L2097" s="120" t="s">
        <v>32</v>
      </c>
      <c r="M2097" s="130" t="s">
        <v>78</v>
      </c>
      <c r="N2097" s="232"/>
      <c r="O2097" s="232"/>
      <c r="P2097" s="124">
        <f t="shared" si="102"/>
        <v>0</v>
      </c>
      <c r="Q2097" s="125"/>
      <c r="R2097" s="125"/>
      <c r="S2097" s="119"/>
      <c r="T2097" s="122"/>
      <c r="U2097" s="122"/>
      <c r="V2097" s="122"/>
      <c r="W2097" s="122"/>
      <c r="X2097" s="122"/>
      <c r="Y2097" s="127"/>
    </row>
    <row r="2098" spans="1:25">
      <c r="A2098" s="116">
        <v>2098</v>
      </c>
      <c r="B2098" s="166">
        <v>43885</v>
      </c>
      <c r="C2098" s="118">
        <f t="shared" si="101"/>
        <v>2</v>
      </c>
      <c r="D2098" s="119" t="s">
        <v>37</v>
      </c>
      <c r="E2098" s="119" t="s">
        <v>4502</v>
      </c>
      <c r="F2098" s="211"/>
      <c r="G2098" s="119" t="s">
        <v>4503</v>
      </c>
      <c r="H2098" s="119"/>
      <c r="K2098" s="120"/>
      <c r="L2098" s="120" t="s">
        <v>32</v>
      </c>
      <c r="M2098" s="130" t="s">
        <v>78</v>
      </c>
      <c r="N2098" s="232"/>
      <c r="O2098" s="232"/>
      <c r="P2098" s="124">
        <f t="shared" si="102"/>
        <v>0</v>
      </c>
      <c r="Q2098" s="125"/>
      <c r="R2098" s="125"/>
      <c r="S2098" s="119"/>
      <c r="T2098" s="122"/>
      <c r="U2098" s="122"/>
      <c r="V2098" s="122"/>
      <c r="W2098" s="122"/>
      <c r="X2098" s="122"/>
      <c r="Y2098" s="116" t="s">
        <v>356</v>
      </c>
    </row>
    <row r="2099" spans="1:25">
      <c r="A2099" s="116">
        <v>2099</v>
      </c>
      <c r="B2099" s="166">
        <v>43885</v>
      </c>
      <c r="C2099" s="118">
        <f t="shared" si="101"/>
        <v>2</v>
      </c>
      <c r="E2099" s="119" t="s">
        <v>4504</v>
      </c>
      <c r="F2099" s="211"/>
      <c r="G2099" s="119" t="s">
        <v>4461</v>
      </c>
      <c r="H2099" s="119"/>
      <c r="K2099" s="120"/>
      <c r="L2099" s="120" t="s">
        <v>32</v>
      </c>
      <c r="M2099" s="130" t="s">
        <v>78</v>
      </c>
      <c r="N2099" s="232"/>
      <c r="O2099" s="232"/>
      <c r="P2099" s="124">
        <f t="shared" si="102"/>
        <v>0</v>
      </c>
      <c r="Q2099" s="125"/>
      <c r="R2099" s="125"/>
      <c r="S2099" s="119"/>
      <c r="T2099" s="122"/>
      <c r="U2099" s="122"/>
      <c r="V2099" s="122"/>
      <c r="W2099" s="122"/>
      <c r="X2099" s="122"/>
      <c r="Y2099" s="127"/>
    </row>
    <row r="2100" spans="1:25">
      <c r="A2100" s="116">
        <v>2100</v>
      </c>
      <c r="B2100" s="166">
        <v>43885</v>
      </c>
      <c r="C2100" s="118">
        <f t="shared" si="101"/>
        <v>2</v>
      </c>
      <c r="E2100" s="119" t="s">
        <v>4505</v>
      </c>
      <c r="F2100" s="211"/>
      <c r="G2100" s="119" t="s">
        <v>4506</v>
      </c>
      <c r="H2100" s="119"/>
      <c r="K2100" s="120"/>
      <c r="L2100" s="120" t="s">
        <v>32</v>
      </c>
      <c r="M2100" s="130" t="s">
        <v>78</v>
      </c>
      <c r="N2100" s="232"/>
      <c r="O2100" s="232"/>
      <c r="P2100" s="124">
        <f t="shared" si="102"/>
        <v>0</v>
      </c>
      <c r="Q2100" s="125"/>
      <c r="R2100" s="125"/>
      <c r="S2100" s="119"/>
      <c r="T2100" s="122"/>
      <c r="U2100" s="122"/>
      <c r="V2100" s="122"/>
      <c r="W2100" s="122"/>
      <c r="X2100" s="122"/>
      <c r="Y2100" s="127"/>
    </row>
    <row r="2101" spans="1:25">
      <c r="A2101" s="116">
        <v>2101</v>
      </c>
      <c r="B2101" s="166">
        <v>43885</v>
      </c>
      <c r="C2101" s="118">
        <f t="shared" si="101"/>
        <v>2</v>
      </c>
      <c r="E2101" s="119" t="s">
        <v>4507</v>
      </c>
      <c r="F2101" s="211"/>
      <c r="G2101" s="119" t="s">
        <v>4508</v>
      </c>
      <c r="H2101" s="119"/>
      <c r="K2101" s="120"/>
      <c r="L2101" s="120" t="s">
        <v>32</v>
      </c>
      <c r="M2101" s="130" t="s">
        <v>78</v>
      </c>
      <c r="N2101" s="232"/>
      <c r="O2101" s="232"/>
      <c r="P2101" s="124">
        <f t="shared" si="102"/>
        <v>0</v>
      </c>
      <c r="Q2101" s="125"/>
      <c r="R2101" s="125"/>
      <c r="S2101" s="119"/>
      <c r="T2101" s="122"/>
      <c r="U2101" s="122"/>
      <c r="V2101" s="122"/>
      <c r="W2101" s="122"/>
      <c r="X2101" s="122"/>
      <c r="Y2101" s="127"/>
    </row>
    <row r="2102" spans="1:25">
      <c r="A2102" s="116">
        <v>2102</v>
      </c>
      <c r="B2102" s="166">
        <v>43892</v>
      </c>
      <c r="C2102" s="118">
        <f t="shared" si="101"/>
        <v>3</v>
      </c>
      <c r="D2102" s="119" t="s">
        <v>37</v>
      </c>
      <c r="E2102" s="119" t="s">
        <v>4509</v>
      </c>
      <c r="F2102" s="211"/>
      <c r="G2102" s="119" t="s">
        <v>3021</v>
      </c>
      <c r="H2102" s="119"/>
      <c r="K2102" s="120"/>
      <c r="L2102" s="120" t="s">
        <v>32</v>
      </c>
      <c r="M2102" s="130" t="s">
        <v>78</v>
      </c>
      <c r="N2102" s="232"/>
      <c r="O2102" s="232"/>
      <c r="P2102" s="124">
        <f t="shared" si="102"/>
        <v>0</v>
      </c>
      <c r="Q2102" s="125"/>
      <c r="R2102" s="125"/>
      <c r="S2102" s="119"/>
      <c r="T2102" s="122"/>
      <c r="U2102" s="122"/>
      <c r="V2102" s="122"/>
      <c r="W2102" s="122"/>
      <c r="X2102" s="122"/>
      <c r="Y2102" s="116" t="s">
        <v>356</v>
      </c>
    </row>
    <row r="2103" spans="1:25">
      <c r="A2103" s="116">
        <v>2103</v>
      </c>
      <c r="B2103" s="166">
        <v>43892</v>
      </c>
      <c r="C2103" s="118">
        <f t="shared" si="101"/>
        <v>3</v>
      </c>
      <c r="D2103" s="119" t="s">
        <v>37</v>
      </c>
      <c r="E2103" s="119" t="s">
        <v>4510</v>
      </c>
      <c r="F2103" s="211"/>
      <c r="G2103" s="119" t="s">
        <v>3021</v>
      </c>
      <c r="H2103" s="119"/>
      <c r="K2103" s="120"/>
      <c r="L2103" s="120" t="s">
        <v>32</v>
      </c>
      <c r="M2103" s="130" t="s">
        <v>78</v>
      </c>
      <c r="N2103" s="232"/>
      <c r="O2103" s="232"/>
      <c r="P2103" s="124">
        <f t="shared" si="102"/>
        <v>0</v>
      </c>
      <c r="Q2103" s="125"/>
      <c r="R2103" s="125"/>
      <c r="S2103" s="119"/>
      <c r="T2103" s="122"/>
      <c r="U2103" s="122"/>
      <c r="V2103" s="122"/>
      <c r="W2103" s="122"/>
      <c r="X2103" s="122"/>
      <c r="Y2103" s="116" t="s">
        <v>356</v>
      </c>
    </row>
    <row r="2104" spans="1:25">
      <c r="A2104" s="116">
        <v>2104</v>
      </c>
      <c r="B2104" s="166">
        <v>43892</v>
      </c>
      <c r="C2104" s="118">
        <f t="shared" si="101"/>
        <v>3</v>
      </c>
      <c r="D2104" s="119" t="s">
        <v>37</v>
      </c>
      <c r="E2104" s="119" t="s">
        <v>4511</v>
      </c>
      <c r="F2104" s="211"/>
      <c r="G2104" s="119" t="s">
        <v>3021</v>
      </c>
      <c r="H2104" s="119"/>
      <c r="K2104" s="120"/>
      <c r="L2104" s="120" t="s">
        <v>32</v>
      </c>
      <c r="M2104" s="130" t="s">
        <v>78</v>
      </c>
      <c r="N2104" s="232"/>
      <c r="O2104" s="232"/>
      <c r="P2104" s="124">
        <f t="shared" si="102"/>
        <v>0</v>
      </c>
      <c r="Q2104" s="125"/>
      <c r="R2104" s="125"/>
      <c r="S2104" s="119"/>
      <c r="T2104" s="122"/>
      <c r="U2104" s="122"/>
      <c r="V2104" s="122"/>
      <c r="W2104" s="122"/>
      <c r="X2104" s="122"/>
      <c r="Y2104" s="116" t="s">
        <v>356</v>
      </c>
    </row>
    <row r="2105" spans="1:25">
      <c r="A2105" s="116">
        <v>2105</v>
      </c>
      <c r="B2105" s="166">
        <v>43892</v>
      </c>
      <c r="C2105" s="118">
        <f t="shared" si="101"/>
        <v>3</v>
      </c>
      <c r="D2105" s="119" t="s">
        <v>37</v>
      </c>
      <c r="E2105" s="119" t="s">
        <v>4512</v>
      </c>
      <c r="F2105" s="211"/>
      <c r="G2105" s="119" t="s">
        <v>3021</v>
      </c>
      <c r="H2105" s="119"/>
      <c r="K2105" s="120"/>
      <c r="L2105" s="120" t="s">
        <v>32</v>
      </c>
      <c r="M2105" s="130" t="s">
        <v>78</v>
      </c>
      <c r="N2105" s="232"/>
      <c r="O2105" s="232"/>
      <c r="P2105" s="124">
        <f t="shared" si="102"/>
        <v>0</v>
      </c>
      <c r="Q2105" s="125"/>
      <c r="R2105" s="125"/>
      <c r="S2105" s="119"/>
      <c r="T2105" s="122"/>
      <c r="U2105" s="122"/>
      <c r="V2105" s="122"/>
      <c r="W2105" s="122"/>
      <c r="X2105" s="122"/>
      <c r="Y2105" s="116" t="s">
        <v>356</v>
      </c>
    </row>
    <row r="2106" spans="1:25">
      <c r="A2106" s="116">
        <v>2106</v>
      </c>
      <c r="B2106" s="166">
        <v>43892</v>
      </c>
      <c r="C2106" s="118">
        <f t="shared" si="101"/>
        <v>3</v>
      </c>
      <c r="D2106" s="119" t="s">
        <v>37</v>
      </c>
      <c r="E2106" s="119" t="s">
        <v>4513</v>
      </c>
      <c r="F2106" s="211"/>
      <c r="G2106" s="119" t="s">
        <v>3021</v>
      </c>
      <c r="H2106" s="119"/>
      <c r="K2106" s="120"/>
      <c r="L2106" s="120" t="s">
        <v>32</v>
      </c>
      <c r="M2106" s="130" t="s">
        <v>78</v>
      </c>
      <c r="N2106" s="232"/>
      <c r="O2106" s="232"/>
      <c r="P2106" s="124">
        <f t="shared" si="102"/>
        <v>0</v>
      </c>
      <c r="Q2106" s="125"/>
      <c r="R2106" s="125"/>
      <c r="S2106" s="119"/>
      <c r="T2106" s="122"/>
      <c r="U2106" s="122"/>
      <c r="V2106" s="122"/>
      <c r="W2106" s="122"/>
      <c r="X2106" s="122"/>
      <c r="Y2106" s="116" t="s">
        <v>356</v>
      </c>
    </row>
    <row r="2107" spans="1:25">
      <c r="A2107" s="116">
        <v>2107</v>
      </c>
      <c r="B2107" s="166">
        <v>43892</v>
      </c>
      <c r="C2107" s="118">
        <f t="shared" si="101"/>
        <v>3</v>
      </c>
      <c r="E2107" s="119" t="s">
        <v>4514</v>
      </c>
      <c r="F2107" s="211"/>
      <c r="G2107" s="119" t="s">
        <v>4515</v>
      </c>
      <c r="H2107" s="119"/>
      <c r="K2107" s="120"/>
      <c r="L2107" s="120" t="s">
        <v>32</v>
      </c>
      <c r="M2107" s="130" t="s">
        <v>78</v>
      </c>
      <c r="N2107" s="232"/>
      <c r="O2107" s="232"/>
      <c r="P2107" s="124">
        <f t="shared" si="102"/>
        <v>0</v>
      </c>
      <c r="Q2107" s="125"/>
      <c r="R2107" s="125"/>
      <c r="S2107" s="119"/>
      <c r="T2107" s="122"/>
      <c r="U2107" s="122"/>
      <c r="V2107" s="122"/>
      <c r="W2107" s="122"/>
      <c r="X2107" s="122"/>
      <c r="Y2107" s="127"/>
    </row>
    <row r="2108" spans="1:25">
      <c r="A2108" s="116">
        <v>2108</v>
      </c>
      <c r="B2108" s="166">
        <v>43892</v>
      </c>
      <c r="C2108" s="118">
        <f t="shared" si="101"/>
        <v>3</v>
      </c>
      <c r="E2108" s="119" t="s">
        <v>4516</v>
      </c>
      <c r="F2108" s="211"/>
      <c r="G2108" s="119" t="s">
        <v>4517</v>
      </c>
      <c r="H2108" s="119"/>
      <c r="K2108" s="120"/>
      <c r="L2108" s="120" t="s">
        <v>32</v>
      </c>
      <c r="M2108" s="130" t="s">
        <v>78</v>
      </c>
      <c r="N2108" s="232"/>
      <c r="O2108" s="232"/>
      <c r="P2108" s="124">
        <f t="shared" si="102"/>
        <v>0</v>
      </c>
      <c r="Q2108" s="125"/>
      <c r="R2108" s="125"/>
      <c r="S2108" s="119"/>
      <c r="T2108" s="122"/>
      <c r="U2108" s="122"/>
      <c r="V2108" s="122"/>
      <c r="W2108" s="122"/>
      <c r="X2108" s="122"/>
      <c r="Y2108" s="127"/>
    </row>
    <row r="2109" spans="1:25">
      <c r="A2109" s="116">
        <v>2109</v>
      </c>
      <c r="B2109" s="166">
        <v>43892</v>
      </c>
      <c r="C2109" s="118">
        <f t="shared" ref="C2109:C2172" si="103">IF(B2109&lt;&gt;0,MONTH(B2109),0)</f>
        <v>3</v>
      </c>
      <c r="E2109" s="119" t="s">
        <v>4518</v>
      </c>
      <c r="F2109" s="211"/>
      <c r="G2109" s="119" t="s">
        <v>4519</v>
      </c>
      <c r="H2109" s="119"/>
      <c r="K2109" s="120"/>
      <c r="L2109" s="120" t="s">
        <v>32</v>
      </c>
      <c r="M2109" s="130" t="s">
        <v>78</v>
      </c>
      <c r="N2109" s="232"/>
      <c r="O2109" s="232"/>
      <c r="P2109" s="124">
        <f t="shared" si="102"/>
        <v>0</v>
      </c>
      <c r="Q2109" s="125"/>
      <c r="R2109" s="125"/>
      <c r="S2109" s="119"/>
      <c r="T2109" s="122"/>
      <c r="U2109" s="122"/>
      <c r="V2109" s="122"/>
      <c r="W2109" s="122"/>
      <c r="X2109" s="122"/>
      <c r="Y2109" s="127"/>
    </row>
    <row r="2110" spans="1:25">
      <c r="A2110" s="116">
        <v>2110</v>
      </c>
      <c r="B2110" s="166">
        <v>43892</v>
      </c>
      <c r="C2110" s="118">
        <f t="shared" si="103"/>
        <v>3</v>
      </c>
      <c r="E2110" s="119" t="s">
        <v>4520</v>
      </c>
      <c r="F2110" s="211"/>
      <c r="G2110" s="119" t="s">
        <v>4521</v>
      </c>
      <c r="H2110" s="119"/>
      <c r="K2110" s="120"/>
      <c r="L2110" s="120" t="s">
        <v>32</v>
      </c>
      <c r="M2110" s="130" t="s">
        <v>78</v>
      </c>
      <c r="N2110" s="232"/>
      <c r="O2110" s="232"/>
      <c r="P2110" s="124">
        <f t="shared" si="102"/>
        <v>0</v>
      </c>
      <c r="Q2110" s="125"/>
      <c r="R2110" s="125"/>
      <c r="S2110" s="119"/>
      <c r="T2110" s="122"/>
      <c r="U2110" s="122"/>
      <c r="V2110" s="122"/>
      <c r="W2110" s="122"/>
      <c r="X2110" s="122"/>
      <c r="Y2110" s="127"/>
    </row>
    <row r="2111" spans="1:25">
      <c r="A2111" s="116">
        <v>2111</v>
      </c>
      <c r="B2111" s="166">
        <v>43892</v>
      </c>
      <c r="C2111" s="118">
        <f t="shared" si="103"/>
        <v>3</v>
      </c>
      <c r="E2111" s="119" t="s">
        <v>4522</v>
      </c>
      <c r="F2111" s="211"/>
      <c r="G2111" s="119" t="s">
        <v>4523</v>
      </c>
      <c r="H2111" s="119"/>
      <c r="K2111" s="120"/>
      <c r="L2111" s="120" t="s">
        <v>32</v>
      </c>
      <c r="M2111" s="130" t="s">
        <v>78</v>
      </c>
      <c r="N2111" s="232"/>
      <c r="O2111" s="232"/>
      <c r="P2111" s="124">
        <f t="shared" si="102"/>
        <v>0</v>
      </c>
      <c r="Q2111" s="125"/>
      <c r="R2111" s="125"/>
      <c r="S2111" s="119"/>
      <c r="T2111" s="122"/>
      <c r="U2111" s="122"/>
      <c r="V2111" s="122"/>
      <c r="W2111" s="122"/>
      <c r="X2111" s="122"/>
      <c r="Y2111" s="127"/>
    </row>
    <row r="2112" spans="1:25">
      <c r="A2112" s="116">
        <v>2112</v>
      </c>
      <c r="B2112" s="166">
        <v>43892</v>
      </c>
      <c r="C2112" s="118">
        <f t="shared" si="103"/>
        <v>3</v>
      </c>
      <c r="E2112" s="119" t="s">
        <v>4524</v>
      </c>
      <c r="F2112" s="211"/>
      <c r="G2112" s="119" t="s">
        <v>4525</v>
      </c>
      <c r="H2112" s="119"/>
      <c r="K2112" s="120"/>
      <c r="L2112" s="120" t="s">
        <v>32</v>
      </c>
      <c r="M2112" s="130" t="s">
        <v>78</v>
      </c>
      <c r="N2112" s="232"/>
      <c r="O2112" s="232"/>
      <c r="P2112" s="124">
        <f t="shared" si="102"/>
        <v>0</v>
      </c>
      <c r="Q2112" s="125"/>
      <c r="R2112" s="125"/>
      <c r="S2112" s="119"/>
      <c r="T2112" s="122"/>
      <c r="U2112" s="122"/>
      <c r="V2112" s="122"/>
      <c r="W2112" s="122"/>
      <c r="X2112" s="122"/>
      <c r="Y2112" s="127"/>
    </row>
    <row r="2113" spans="1:25">
      <c r="A2113" s="116">
        <v>2113</v>
      </c>
      <c r="B2113" s="166">
        <v>43892</v>
      </c>
      <c r="C2113" s="118">
        <f t="shared" si="103"/>
        <v>3</v>
      </c>
      <c r="E2113" s="119" t="s">
        <v>4526</v>
      </c>
      <c r="F2113" s="211"/>
      <c r="G2113" s="119" t="s">
        <v>4527</v>
      </c>
      <c r="H2113" s="119"/>
      <c r="K2113" s="120"/>
      <c r="L2113" s="120" t="s">
        <v>32</v>
      </c>
      <c r="M2113" s="130" t="s">
        <v>78</v>
      </c>
      <c r="N2113" s="232"/>
      <c r="O2113" s="232"/>
      <c r="P2113" s="124">
        <f t="shared" si="102"/>
        <v>0</v>
      </c>
      <c r="Q2113" s="125"/>
      <c r="R2113" s="125"/>
      <c r="S2113" s="119"/>
      <c r="T2113" s="122"/>
      <c r="U2113" s="122"/>
      <c r="V2113" s="122"/>
      <c r="W2113" s="122"/>
      <c r="X2113" s="122"/>
      <c r="Y2113" s="127"/>
    </row>
    <row r="2114" spans="1:25">
      <c r="A2114" s="116">
        <v>2114</v>
      </c>
      <c r="B2114" s="166">
        <v>43892</v>
      </c>
      <c r="C2114" s="118">
        <f t="shared" si="103"/>
        <v>3</v>
      </c>
      <c r="D2114" s="119" t="s">
        <v>37</v>
      </c>
      <c r="E2114" s="119" t="s">
        <v>4528</v>
      </c>
      <c r="F2114" s="211"/>
      <c r="G2114" s="119" t="s">
        <v>4529</v>
      </c>
      <c r="H2114" s="119"/>
      <c r="K2114" s="120"/>
      <c r="L2114" s="120" t="s">
        <v>32</v>
      </c>
      <c r="M2114" s="130" t="s">
        <v>78</v>
      </c>
      <c r="N2114" s="232"/>
      <c r="O2114" s="232"/>
      <c r="P2114" s="124">
        <f t="shared" si="102"/>
        <v>0</v>
      </c>
      <c r="Q2114" s="125"/>
      <c r="R2114" s="125"/>
      <c r="S2114" s="119"/>
      <c r="T2114" s="122"/>
      <c r="U2114" s="122"/>
      <c r="V2114" s="122"/>
      <c r="W2114" s="122"/>
      <c r="X2114" s="122"/>
      <c r="Y2114" s="116" t="s">
        <v>356</v>
      </c>
    </row>
    <row r="2115" spans="1:25">
      <c r="A2115" s="116">
        <v>2115</v>
      </c>
      <c r="B2115" s="166">
        <v>43892</v>
      </c>
      <c r="C2115" s="118">
        <f t="shared" si="103"/>
        <v>3</v>
      </c>
      <c r="D2115" s="119" t="s">
        <v>37</v>
      </c>
      <c r="E2115" s="119" t="s">
        <v>4530</v>
      </c>
      <c r="F2115" s="211"/>
      <c r="G2115" s="119" t="s">
        <v>4531</v>
      </c>
      <c r="H2115" s="119"/>
      <c r="K2115" s="120"/>
      <c r="L2115" s="120" t="s">
        <v>32</v>
      </c>
      <c r="M2115" s="130" t="s">
        <v>78</v>
      </c>
      <c r="N2115" s="232"/>
      <c r="O2115" s="232"/>
      <c r="P2115" s="124">
        <f t="shared" si="102"/>
        <v>0</v>
      </c>
      <c r="Q2115" s="125"/>
      <c r="R2115" s="125"/>
      <c r="S2115" s="119"/>
      <c r="T2115" s="122"/>
      <c r="U2115" s="122"/>
      <c r="V2115" s="122"/>
      <c r="W2115" s="122"/>
      <c r="X2115" s="122"/>
      <c r="Y2115" s="116" t="s">
        <v>356</v>
      </c>
    </row>
    <row r="2116" spans="1:25">
      <c r="A2116" s="116">
        <v>2116</v>
      </c>
      <c r="B2116" s="166">
        <v>43892</v>
      </c>
      <c r="C2116" s="118">
        <f t="shared" si="103"/>
        <v>3</v>
      </c>
      <c r="D2116" s="119" t="s">
        <v>37</v>
      </c>
      <c r="E2116" s="119" t="s">
        <v>4532</v>
      </c>
      <c r="F2116" s="211"/>
      <c r="G2116" s="119" t="s">
        <v>4533</v>
      </c>
      <c r="H2116" s="119"/>
      <c r="K2116" s="120"/>
      <c r="L2116" s="120" t="s">
        <v>32</v>
      </c>
      <c r="M2116" s="130" t="s">
        <v>78</v>
      </c>
      <c r="N2116" s="232"/>
      <c r="O2116" s="232"/>
      <c r="P2116" s="124">
        <f t="shared" si="102"/>
        <v>0</v>
      </c>
      <c r="Q2116" s="125"/>
      <c r="R2116" s="125"/>
      <c r="S2116" s="119"/>
      <c r="T2116" s="122"/>
      <c r="U2116" s="122"/>
      <c r="V2116" s="122"/>
      <c r="W2116" s="122"/>
      <c r="X2116" s="122"/>
      <c r="Y2116" s="116" t="s">
        <v>356</v>
      </c>
    </row>
    <row r="2117" spans="1:25">
      <c r="A2117" s="116">
        <v>2117</v>
      </c>
      <c r="B2117" s="166">
        <v>43892</v>
      </c>
      <c r="C2117" s="118">
        <f t="shared" si="103"/>
        <v>3</v>
      </c>
      <c r="E2117" s="119" t="s">
        <v>4534</v>
      </c>
      <c r="F2117" s="211"/>
      <c r="G2117" s="119" t="s">
        <v>4535</v>
      </c>
      <c r="H2117" s="119"/>
      <c r="K2117" s="120"/>
      <c r="L2117" s="120" t="s">
        <v>32</v>
      </c>
      <c r="M2117" s="130" t="s">
        <v>78</v>
      </c>
      <c r="N2117" s="232"/>
      <c r="O2117" s="232"/>
      <c r="P2117" s="124">
        <f t="shared" si="102"/>
        <v>0</v>
      </c>
      <c r="Q2117" s="125"/>
      <c r="R2117" s="125"/>
      <c r="S2117" s="119"/>
      <c r="T2117" s="122"/>
      <c r="U2117" s="122"/>
      <c r="V2117" s="122"/>
      <c r="W2117" s="122"/>
      <c r="X2117" s="122"/>
      <c r="Y2117" s="127"/>
    </row>
    <row r="2118" spans="1:25">
      <c r="A2118" s="116">
        <v>2118</v>
      </c>
      <c r="B2118" s="166">
        <v>43892</v>
      </c>
      <c r="C2118" s="118">
        <f t="shared" si="103"/>
        <v>3</v>
      </c>
      <c r="E2118" s="119" t="s">
        <v>4536</v>
      </c>
      <c r="F2118" s="211"/>
      <c r="G2118" s="119" t="s">
        <v>4537</v>
      </c>
      <c r="H2118" s="119"/>
      <c r="K2118" s="120"/>
      <c r="L2118" s="120" t="s">
        <v>32</v>
      </c>
      <c r="M2118" s="130" t="s">
        <v>78</v>
      </c>
      <c r="N2118" s="232"/>
      <c r="O2118" s="232"/>
      <c r="P2118" s="124">
        <f t="shared" si="102"/>
        <v>0</v>
      </c>
      <c r="Q2118" s="125"/>
      <c r="R2118" s="125"/>
      <c r="S2118" s="119"/>
      <c r="T2118" s="122"/>
      <c r="U2118" s="122"/>
      <c r="V2118" s="122"/>
      <c r="W2118" s="122"/>
      <c r="X2118" s="122"/>
      <c r="Y2118" s="127"/>
    </row>
    <row r="2119" spans="1:25">
      <c r="A2119" s="116">
        <v>2119</v>
      </c>
      <c r="B2119" s="166">
        <v>43892</v>
      </c>
      <c r="C2119" s="118">
        <f t="shared" si="103"/>
        <v>3</v>
      </c>
      <c r="E2119" s="119" t="s">
        <v>4538</v>
      </c>
      <c r="F2119" s="211"/>
      <c r="G2119" s="119" t="s">
        <v>4539</v>
      </c>
      <c r="H2119" s="119"/>
      <c r="K2119" s="120"/>
      <c r="L2119" s="120" t="s">
        <v>32</v>
      </c>
      <c r="M2119" s="130" t="s">
        <v>78</v>
      </c>
      <c r="N2119" s="232"/>
      <c r="O2119" s="232"/>
      <c r="P2119" s="124">
        <f t="shared" si="102"/>
        <v>0</v>
      </c>
      <c r="Q2119" s="125"/>
      <c r="R2119" s="125"/>
      <c r="S2119" s="119"/>
      <c r="T2119" s="122"/>
      <c r="U2119" s="122"/>
      <c r="V2119" s="122"/>
      <c r="W2119" s="122"/>
      <c r="X2119" s="122"/>
      <c r="Y2119" s="127"/>
    </row>
    <row r="2120" spans="1:25">
      <c r="A2120" s="116">
        <v>2120</v>
      </c>
      <c r="B2120" s="166">
        <v>43892</v>
      </c>
      <c r="C2120" s="118">
        <f t="shared" si="103"/>
        <v>3</v>
      </c>
      <c r="D2120" s="119" t="s">
        <v>37</v>
      </c>
      <c r="E2120" s="119" t="s">
        <v>4540</v>
      </c>
      <c r="F2120" s="211"/>
      <c r="G2120" s="119" t="s">
        <v>4541</v>
      </c>
      <c r="H2120" s="119"/>
      <c r="K2120" s="120"/>
      <c r="L2120" s="120" t="s">
        <v>32</v>
      </c>
      <c r="M2120" s="130" t="s">
        <v>78</v>
      </c>
      <c r="N2120" s="232"/>
      <c r="O2120" s="232"/>
      <c r="P2120" s="124">
        <f t="shared" si="102"/>
        <v>0</v>
      </c>
      <c r="Q2120" s="125"/>
      <c r="R2120" s="125"/>
      <c r="S2120" s="119"/>
      <c r="T2120" s="122"/>
      <c r="U2120" s="122"/>
      <c r="V2120" s="122"/>
      <c r="W2120" s="122"/>
      <c r="X2120" s="122"/>
      <c r="Y2120" s="116" t="s">
        <v>356</v>
      </c>
    </row>
    <row r="2121" spans="1:25">
      <c r="A2121" s="116">
        <v>2121</v>
      </c>
      <c r="B2121" s="166">
        <v>43892</v>
      </c>
      <c r="C2121" s="118">
        <f t="shared" si="103"/>
        <v>3</v>
      </c>
      <c r="E2121" s="119" t="s">
        <v>4542</v>
      </c>
      <c r="F2121" s="211"/>
      <c r="G2121" s="119" t="s">
        <v>3043</v>
      </c>
      <c r="H2121" s="119"/>
      <c r="K2121" s="120"/>
      <c r="L2121" s="120" t="s">
        <v>32</v>
      </c>
      <c r="M2121" s="130" t="s">
        <v>78</v>
      </c>
      <c r="N2121" s="232"/>
      <c r="O2121" s="232"/>
      <c r="P2121" s="124">
        <f t="shared" si="102"/>
        <v>0</v>
      </c>
      <c r="Q2121" s="125"/>
      <c r="R2121" s="125"/>
      <c r="S2121" s="119"/>
      <c r="T2121" s="122"/>
      <c r="U2121" s="122"/>
      <c r="V2121" s="122"/>
      <c r="W2121" s="122"/>
      <c r="X2121" s="122"/>
      <c r="Y2121" s="127"/>
    </row>
    <row r="2122" spans="1:25">
      <c r="A2122" s="116">
        <v>2122</v>
      </c>
      <c r="B2122" s="166">
        <v>43892</v>
      </c>
      <c r="C2122" s="118">
        <f t="shared" si="103"/>
        <v>3</v>
      </c>
      <c r="E2122" s="119" t="s">
        <v>4543</v>
      </c>
      <c r="F2122" s="211"/>
      <c r="G2122" s="119" t="s">
        <v>4544</v>
      </c>
      <c r="H2122" s="119"/>
      <c r="K2122" s="120"/>
      <c r="L2122" s="120" t="s">
        <v>32</v>
      </c>
      <c r="M2122" s="130" t="s">
        <v>78</v>
      </c>
      <c r="N2122" s="232"/>
      <c r="O2122" s="232"/>
      <c r="P2122" s="124">
        <f t="shared" si="102"/>
        <v>0</v>
      </c>
      <c r="Q2122" s="125"/>
      <c r="R2122" s="125"/>
      <c r="S2122" s="119"/>
      <c r="T2122" s="122"/>
      <c r="U2122" s="122"/>
      <c r="V2122" s="122"/>
      <c r="W2122" s="122"/>
      <c r="X2122" s="122"/>
      <c r="Y2122" s="127"/>
    </row>
    <row r="2123" spans="1:25">
      <c r="A2123" s="116">
        <v>2123</v>
      </c>
      <c r="B2123" s="166">
        <v>43892</v>
      </c>
      <c r="C2123" s="118">
        <f t="shared" si="103"/>
        <v>3</v>
      </c>
      <c r="E2123" s="119" t="s">
        <v>4545</v>
      </c>
      <c r="F2123" s="211"/>
      <c r="G2123" s="119" t="s">
        <v>2994</v>
      </c>
      <c r="H2123" s="119"/>
      <c r="K2123" s="120"/>
      <c r="L2123" s="120" t="s">
        <v>32</v>
      </c>
      <c r="M2123" s="130" t="s">
        <v>78</v>
      </c>
      <c r="N2123" s="232"/>
      <c r="O2123" s="232"/>
      <c r="P2123" s="124">
        <f t="shared" si="102"/>
        <v>0</v>
      </c>
      <c r="Q2123" s="125"/>
      <c r="R2123" s="125"/>
      <c r="S2123" s="119"/>
      <c r="T2123" s="122"/>
      <c r="U2123" s="122"/>
      <c r="V2123" s="122"/>
      <c r="W2123" s="122"/>
      <c r="X2123" s="122"/>
      <c r="Y2123" s="127"/>
    </row>
    <row r="2124" spans="1:25">
      <c r="A2124" s="116">
        <v>2124</v>
      </c>
      <c r="B2124" s="166">
        <v>43892</v>
      </c>
      <c r="C2124" s="118">
        <f t="shared" si="103"/>
        <v>3</v>
      </c>
      <c r="D2124" s="119" t="s">
        <v>37</v>
      </c>
      <c r="E2124" s="119" t="s">
        <v>4546</v>
      </c>
      <c r="F2124" s="211"/>
      <c r="G2124" s="119" t="s">
        <v>3047</v>
      </c>
      <c r="H2124" s="119"/>
      <c r="K2124" s="120"/>
      <c r="L2124" s="120" t="s">
        <v>32</v>
      </c>
      <c r="M2124" s="130" t="s">
        <v>78</v>
      </c>
      <c r="N2124" s="232"/>
      <c r="O2124" s="232"/>
      <c r="P2124" s="124">
        <f t="shared" si="102"/>
        <v>0</v>
      </c>
      <c r="Q2124" s="125"/>
      <c r="R2124" s="125"/>
      <c r="S2124" s="119"/>
      <c r="T2124" s="122"/>
      <c r="U2124" s="122"/>
      <c r="V2124" s="122"/>
      <c r="W2124" s="122"/>
      <c r="X2124" s="122"/>
      <c r="Y2124" s="116" t="s">
        <v>356</v>
      </c>
    </row>
    <row r="2125" spans="1:25">
      <c r="A2125" s="116">
        <v>2125</v>
      </c>
      <c r="B2125" s="166">
        <v>43892</v>
      </c>
      <c r="C2125" s="118">
        <f t="shared" si="103"/>
        <v>3</v>
      </c>
      <c r="D2125" s="119" t="s">
        <v>37</v>
      </c>
      <c r="E2125" s="119" t="s">
        <v>4547</v>
      </c>
      <c r="F2125" s="211"/>
      <c r="G2125" s="119" t="s">
        <v>4548</v>
      </c>
      <c r="H2125" s="119"/>
      <c r="K2125" s="120"/>
      <c r="L2125" s="120" t="s">
        <v>32</v>
      </c>
      <c r="M2125" s="130" t="s">
        <v>78</v>
      </c>
      <c r="N2125" s="232"/>
      <c r="O2125" s="232"/>
      <c r="P2125" s="124">
        <f t="shared" si="102"/>
        <v>0</v>
      </c>
      <c r="Q2125" s="125"/>
      <c r="R2125" s="125"/>
      <c r="S2125" s="119"/>
      <c r="T2125" s="122"/>
      <c r="U2125" s="122"/>
      <c r="V2125" s="122"/>
      <c r="W2125" s="122"/>
      <c r="X2125" s="122"/>
      <c r="Y2125" s="116" t="s">
        <v>356</v>
      </c>
    </row>
    <row r="2126" spans="1:25">
      <c r="A2126" s="116">
        <v>2126</v>
      </c>
      <c r="B2126" s="166">
        <v>43892</v>
      </c>
      <c r="C2126" s="118">
        <f t="shared" si="103"/>
        <v>3</v>
      </c>
      <c r="E2126" s="119" t="s">
        <v>4549</v>
      </c>
      <c r="F2126" s="211"/>
      <c r="G2126" s="119" t="s">
        <v>3052</v>
      </c>
      <c r="H2126" s="119"/>
      <c r="K2126" s="120"/>
      <c r="L2126" s="120" t="s">
        <v>32</v>
      </c>
      <c r="M2126" s="130" t="s">
        <v>78</v>
      </c>
      <c r="N2126" s="232"/>
      <c r="O2126" s="232"/>
      <c r="P2126" s="124">
        <f t="shared" si="102"/>
        <v>0</v>
      </c>
      <c r="Q2126" s="125"/>
      <c r="R2126" s="125"/>
      <c r="S2126" s="119"/>
      <c r="T2126" s="122"/>
      <c r="U2126" s="122"/>
      <c r="V2126" s="122"/>
      <c r="W2126" s="122"/>
      <c r="X2126" s="122"/>
      <c r="Y2126" s="127"/>
    </row>
    <row r="2127" spans="1:25">
      <c r="A2127" s="116">
        <v>2127</v>
      </c>
      <c r="B2127" s="166">
        <v>43892</v>
      </c>
      <c r="C2127" s="118">
        <f t="shared" si="103"/>
        <v>3</v>
      </c>
      <c r="E2127" s="119" t="s">
        <v>4550</v>
      </c>
      <c r="F2127" s="211"/>
      <c r="G2127" s="119" t="s">
        <v>3052</v>
      </c>
      <c r="H2127" s="119"/>
      <c r="K2127" s="120"/>
      <c r="L2127" s="120" t="s">
        <v>32</v>
      </c>
      <c r="M2127" s="130" t="s">
        <v>78</v>
      </c>
      <c r="N2127" s="232"/>
      <c r="O2127" s="232"/>
      <c r="P2127" s="124">
        <f t="shared" ref="P2127:P2190" si="104">IF(O2127&lt;&gt;0,MONTH(O2127),0)</f>
        <v>0</v>
      </c>
      <c r="Q2127" s="125"/>
      <c r="R2127" s="125"/>
      <c r="S2127" s="119"/>
      <c r="T2127" s="122"/>
      <c r="U2127" s="122"/>
      <c r="V2127" s="122"/>
      <c r="W2127" s="122"/>
      <c r="X2127" s="122"/>
      <c r="Y2127" s="127"/>
    </row>
    <row r="2128" spans="1:25">
      <c r="A2128" s="116">
        <v>2128</v>
      </c>
      <c r="B2128" s="166">
        <v>43892</v>
      </c>
      <c r="C2128" s="118">
        <f t="shared" si="103"/>
        <v>3</v>
      </c>
      <c r="E2128" s="119" t="s">
        <v>4551</v>
      </c>
      <c r="F2128" s="211"/>
      <c r="G2128" s="119" t="s">
        <v>3052</v>
      </c>
      <c r="H2128" s="119"/>
      <c r="K2128" s="120"/>
      <c r="L2128" s="120" t="s">
        <v>32</v>
      </c>
      <c r="M2128" s="130" t="s">
        <v>78</v>
      </c>
      <c r="N2128" s="232"/>
      <c r="O2128" s="232"/>
      <c r="P2128" s="124">
        <f t="shared" si="104"/>
        <v>0</v>
      </c>
      <c r="Q2128" s="125"/>
      <c r="R2128" s="125"/>
      <c r="S2128" s="119"/>
      <c r="T2128" s="122"/>
      <c r="U2128" s="122"/>
      <c r="V2128" s="122"/>
      <c r="W2128" s="122"/>
      <c r="X2128" s="122"/>
      <c r="Y2128" s="127"/>
    </row>
    <row r="2129" spans="1:25">
      <c r="A2129" s="116">
        <v>2129</v>
      </c>
      <c r="B2129" s="166">
        <v>43892</v>
      </c>
      <c r="C2129" s="118">
        <f t="shared" si="103"/>
        <v>3</v>
      </c>
      <c r="E2129" s="119" t="s">
        <v>4552</v>
      </c>
      <c r="F2129" s="211"/>
      <c r="G2129" s="119" t="s">
        <v>3055</v>
      </c>
      <c r="H2129" s="119"/>
      <c r="K2129" s="120"/>
      <c r="L2129" s="120" t="s">
        <v>32</v>
      </c>
      <c r="M2129" s="130" t="s">
        <v>78</v>
      </c>
      <c r="N2129" s="232"/>
      <c r="O2129" s="232"/>
      <c r="P2129" s="124">
        <f t="shared" si="104"/>
        <v>0</v>
      </c>
      <c r="Q2129" s="125"/>
      <c r="R2129" s="125"/>
      <c r="S2129" s="119"/>
      <c r="T2129" s="122"/>
      <c r="U2129" s="122"/>
      <c r="V2129" s="122"/>
      <c r="W2129" s="122"/>
      <c r="X2129" s="122"/>
      <c r="Y2129" s="127"/>
    </row>
    <row r="2130" spans="1:25">
      <c r="A2130" s="116">
        <v>2130</v>
      </c>
      <c r="B2130" s="166">
        <v>43892</v>
      </c>
      <c r="C2130" s="118">
        <f t="shared" si="103"/>
        <v>3</v>
      </c>
      <c r="E2130" s="119" t="s">
        <v>4553</v>
      </c>
      <c r="F2130" s="211"/>
      <c r="G2130" s="119" t="s">
        <v>4554</v>
      </c>
      <c r="H2130" s="119"/>
      <c r="K2130" s="120"/>
      <c r="L2130" s="120" t="s">
        <v>32</v>
      </c>
      <c r="M2130" s="130" t="s">
        <v>78</v>
      </c>
      <c r="N2130" s="232"/>
      <c r="O2130" s="232"/>
      <c r="P2130" s="124">
        <f t="shared" si="104"/>
        <v>0</v>
      </c>
      <c r="Q2130" s="125"/>
      <c r="R2130" s="125"/>
      <c r="S2130" s="119"/>
      <c r="T2130" s="122"/>
      <c r="U2130" s="122"/>
      <c r="V2130" s="122"/>
      <c r="W2130" s="122"/>
      <c r="X2130" s="122"/>
      <c r="Y2130" s="127"/>
    </row>
    <row r="2131" spans="1:25">
      <c r="A2131" s="116">
        <v>2131</v>
      </c>
      <c r="B2131" s="166">
        <v>43892</v>
      </c>
      <c r="C2131" s="118">
        <f t="shared" si="103"/>
        <v>3</v>
      </c>
      <c r="E2131" s="119" t="s">
        <v>4555</v>
      </c>
      <c r="F2131" s="211"/>
      <c r="G2131" s="119" t="s">
        <v>4554</v>
      </c>
      <c r="H2131" s="119"/>
      <c r="K2131" s="120"/>
      <c r="L2131" s="120" t="s">
        <v>32</v>
      </c>
      <c r="M2131" s="130" t="s">
        <v>78</v>
      </c>
      <c r="N2131" s="232"/>
      <c r="O2131" s="232"/>
      <c r="P2131" s="124">
        <f t="shared" si="104"/>
        <v>0</v>
      </c>
      <c r="Q2131" s="125"/>
      <c r="R2131" s="125"/>
      <c r="S2131" s="119"/>
      <c r="T2131" s="122"/>
      <c r="U2131" s="122"/>
      <c r="V2131" s="122"/>
      <c r="W2131" s="122"/>
      <c r="X2131" s="122"/>
      <c r="Y2131" s="127"/>
    </row>
    <row r="2132" spans="1:25">
      <c r="A2132" s="116">
        <v>2132</v>
      </c>
      <c r="B2132" s="166">
        <v>43892</v>
      </c>
      <c r="C2132" s="118">
        <f t="shared" si="103"/>
        <v>3</v>
      </c>
      <c r="E2132" s="119" t="s">
        <v>4556</v>
      </c>
      <c r="F2132" s="211"/>
      <c r="G2132" s="119" t="s">
        <v>4554</v>
      </c>
      <c r="H2132" s="119"/>
      <c r="K2132" s="120"/>
      <c r="L2132" s="120" t="s">
        <v>32</v>
      </c>
      <c r="M2132" s="130" t="s">
        <v>78</v>
      </c>
      <c r="N2132" s="232"/>
      <c r="O2132" s="232"/>
      <c r="P2132" s="124">
        <f t="shared" si="104"/>
        <v>0</v>
      </c>
      <c r="Q2132" s="125"/>
      <c r="R2132" s="125"/>
      <c r="S2132" s="119"/>
      <c r="T2132" s="122"/>
      <c r="U2132" s="122"/>
      <c r="V2132" s="122"/>
      <c r="W2132" s="122"/>
      <c r="X2132" s="122"/>
      <c r="Y2132" s="127"/>
    </row>
    <row r="2133" spans="1:25">
      <c r="A2133" s="116">
        <v>2133</v>
      </c>
      <c r="B2133" s="166">
        <v>43892</v>
      </c>
      <c r="C2133" s="118">
        <f t="shared" si="103"/>
        <v>3</v>
      </c>
      <c r="E2133" s="119" t="s">
        <v>4557</v>
      </c>
      <c r="F2133" s="211"/>
      <c r="G2133" s="119" t="s">
        <v>4558</v>
      </c>
      <c r="H2133" s="119"/>
      <c r="K2133" s="120"/>
      <c r="L2133" s="120" t="s">
        <v>32</v>
      </c>
      <c r="M2133" s="130" t="s">
        <v>78</v>
      </c>
      <c r="N2133" s="232"/>
      <c r="O2133" s="232"/>
      <c r="P2133" s="124">
        <f t="shared" si="104"/>
        <v>0</v>
      </c>
      <c r="Q2133" s="125"/>
      <c r="R2133" s="125"/>
      <c r="S2133" s="119"/>
      <c r="T2133" s="122"/>
      <c r="U2133" s="122"/>
      <c r="V2133" s="122"/>
      <c r="W2133" s="122"/>
      <c r="X2133" s="122"/>
      <c r="Y2133" s="127"/>
    </row>
    <row r="2134" spans="1:25">
      <c r="A2134" s="116">
        <v>2134</v>
      </c>
      <c r="B2134" s="166">
        <v>43892</v>
      </c>
      <c r="C2134" s="118">
        <f t="shared" si="103"/>
        <v>3</v>
      </c>
      <c r="E2134" s="119" t="s">
        <v>4559</v>
      </c>
      <c r="F2134" s="211"/>
      <c r="G2134" s="119" t="s">
        <v>4560</v>
      </c>
      <c r="H2134" s="119"/>
      <c r="K2134" s="120"/>
      <c r="L2134" s="120" t="s">
        <v>32</v>
      </c>
      <c r="M2134" s="130" t="s">
        <v>78</v>
      </c>
      <c r="N2134" s="232"/>
      <c r="O2134" s="232"/>
      <c r="P2134" s="124">
        <f t="shared" si="104"/>
        <v>0</v>
      </c>
      <c r="Q2134" s="125"/>
      <c r="R2134" s="125"/>
      <c r="S2134" s="119"/>
      <c r="T2134" s="122"/>
      <c r="U2134" s="122"/>
      <c r="V2134" s="122"/>
      <c r="W2134" s="122"/>
      <c r="X2134" s="122"/>
      <c r="Y2134" s="127"/>
    </row>
    <row r="2135" spans="1:25">
      <c r="A2135" s="116">
        <v>2135</v>
      </c>
      <c r="B2135" s="166">
        <v>43892</v>
      </c>
      <c r="C2135" s="118">
        <f t="shared" si="103"/>
        <v>3</v>
      </c>
      <c r="E2135" s="119" t="s">
        <v>4561</v>
      </c>
      <c r="F2135" s="211"/>
      <c r="G2135" s="119" t="s">
        <v>4562</v>
      </c>
      <c r="H2135" s="119"/>
      <c r="K2135" s="120"/>
      <c r="L2135" s="120" t="s">
        <v>32</v>
      </c>
      <c r="M2135" s="130" t="s">
        <v>78</v>
      </c>
      <c r="N2135" s="232"/>
      <c r="O2135" s="232"/>
      <c r="P2135" s="124">
        <f t="shared" si="104"/>
        <v>0</v>
      </c>
      <c r="Q2135" s="125"/>
      <c r="R2135" s="125"/>
      <c r="S2135" s="119"/>
      <c r="T2135" s="122"/>
      <c r="U2135" s="122"/>
      <c r="V2135" s="122"/>
      <c r="W2135" s="122"/>
      <c r="X2135" s="122"/>
      <c r="Y2135" s="127"/>
    </row>
    <row r="2136" spans="1:25">
      <c r="A2136" s="116">
        <v>2136</v>
      </c>
      <c r="B2136" s="166">
        <v>43892</v>
      </c>
      <c r="C2136" s="118">
        <f t="shared" si="103"/>
        <v>3</v>
      </c>
      <c r="E2136" s="119" t="s">
        <v>4563</v>
      </c>
      <c r="F2136" s="211"/>
      <c r="G2136" s="119" t="s">
        <v>4564</v>
      </c>
      <c r="H2136" s="119"/>
      <c r="K2136" s="120"/>
      <c r="L2136" s="120" t="s">
        <v>32</v>
      </c>
      <c r="M2136" s="130" t="s">
        <v>78</v>
      </c>
      <c r="N2136" s="232"/>
      <c r="O2136" s="232"/>
      <c r="P2136" s="124">
        <f t="shared" si="104"/>
        <v>0</v>
      </c>
      <c r="Q2136" s="125"/>
      <c r="R2136" s="125"/>
      <c r="S2136" s="119"/>
      <c r="T2136" s="122"/>
      <c r="U2136" s="122"/>
      <c r="V2136" s="122"/>
      <c r="W2136" s="122"/>
      <c r="X2136" s="122"/>
      <c r="Y2136" s="127"/>
    </row>
    <row r="2137" spans="1:25">
      <c r="A2137" s="116">
        <v>2137</v>
      </c>
      <c r="B2137" s="166">
        <v>43892</v>
      </c>
      <c r="C2137" s="118">
        <f t="shared" si="103"/>
        <v>3</v>
      </c>
      <c r="E2137" s="119" t="s">
        <v>4565</v>
      </c>
      <c r="F2137" s="211"/>
      <c r="G2137" s="119" t="s">
        <v>4566</v>
      </c>
      <c r="H2137" s="119"/>
      <c r="K2137" s="120"/>
      <c r="L2137" s="120" t="s">
        <v>32</v>
      </c>
      <c r="M2137" s="130" t="s">
        <v>78</v>
      </c>
      <c r="N2137" s="232"/>
      <c r="O2137" s="232"/>
      <c r="P2137" s="124">
        <f t="shared" si="104"/>
        <v>0</v>
      </c>
      <c r="Q2137" s="125"/>
      <c r="R2137" s="125"/>
      <c r="S2137" s="119"/>
      <c r="T2137" s="122"/>
      <c r="U2137" s="122"/>
      <c r="V2137" s="122"/>
      <c r="W2137" s="122"/>
      <c r="X2137" s="122"/>
      <c r="Y2137" s="127"/>
    </row>
    <row r="2138" spans="1:25">
      <c r="A2138" s="116">
        <v>2138</v>
      </c>
      <c r="B2138" s="166">
        <v>43892</v>
      </c>
      <c r="C2138" s="118">
        <f t="shared" si="103"/>
        <v>3</v>
      </c>
      <c r="E2138" s="119" t="s">
        <v>4567</v>
      </c>
      <c r="F2138" s="211"/>
      <c r="G2138" s="119" t="s">
        <v>4568</v>
      </c>
      <c r="H2138" s="119"/>
      <c r="K2138" s="120"/>
      <c r="L2138" s="120" t="s">
        <v>32</v>
      </c>
      <c r="M2138" s="130" t="s">
        <v>78</v>
      </c>
      <c r="N2138" s="232"/>
      <c r="O2138" s="232"/>
      <c r="P2138" s="124">
        <f t="shared" si="104"/>
        <v>0</v>
      </c>
      <c r="Q2138" s="125"/>
      <c r="R2138" s="125"/>
      <c r="S2138" s="119"/>
      <c r="T2138" s="122"/>
      <c r="U2138" s="122"/>
      <c r="V2138" s="122"/>
      <c r="W2138" s="122"/>
      <c r="X2138" s="122"/>
      <c r="Y2138" s="127"/>
    </row>
    <row r="2139" spans="1:25">
      <c r="A2139" s="116">
        <v>2139</v>
      </c>
      <c r="B2139" s="166">
        <v>43892</v>
      </c>
      <c r="C2139" s="118">
        <f t="shared" si="103"/>
        <v>3</v>
      </c>
      <c r="E2139" s="119" t="s">
        <v>4569</v>
      </c>
      <c r="F2139" s="211"/>
      <c r="G2139" s="119" t="s">
        <v>4570</v>
      </c>
      <c r="H2139" s="119"/>
      <c r="K2139" s="120"/>
      <c r="L2139" s="120" t="s">
        <v>32</v>
      </c>
      <c r="M2139" s="130" t="s">
        <v>78</v>
      </c>
      <c r="N2139" s="232"/>
      <c r="O2139" s="232"/>
      <c r="P2139" s="124">
        <f t="shared" si="104"/>
        <v>0</v>
      </c>
      <c r="Q2139" s="125"/>
      <c r="R2139" s="125"/>
      <c r="S2139" s="119"/>
      <c r="T2139" s="122"/>
      <c r="U2139" s="122"/>
      <c r="V2139" s="122"/>
      <c r="W2139" s="122"/>
      <c r="X2139" s="122"/>
      <c r="Y2139" s="127"/>
    </row>
    <row r="2140" spans="1:25">
      <c r="A2140" s="116">
        <v>2140</v>
      </c>
      <c r="B2140" s="166">
        <v>43892</v>
      </c>
      <c r="C2140" s="118">
        <f t="shared" si="103"/>
        <v>3</v>
      </c>
      <c r="E2140" s="119" t="s">
        <v>4571</v>
      </c>
      <c r="F2140" s="211"/>
      <c r="G2140" s="119" t="s">
        <v>4572</v>
      </c>
      <c r="H2140" s="119"/>
      <c r="K2140" s="120"/>
      <c r="L2140" s="120" t="s">
        <v>32</v>
      </c>
      <c r="M2140" s="130" t="s">
        <v>78</v>
      </c>
      <c r="N2140" s="232"/>
      <c r="O2140" s="232"/>
      <c r="P2140" s="124">
        <f t="shared" si="104"/>
        <v>0</v>
      </c>
      <c r="Q2140" s="125"/>
      <c r="R2140" s="125"/>
      <c r="S2140" s="119"/>
      <c r="T2140" s="122"/>
      <c r="U2140" s="122"/>
      <c r="V2140" s="122"/>
      <c r="W2140" s="122"/>
      <c r="X2140" s="122"/>
      <c r="Y2140" s="127"/>
    </row>
    <row r="2141" spans="1:25">
      <c r="A2141" s="116">
        <v>2141</v>
      </c>
      <c r="B2141" s="166">
        <v>43892</v>
      </c>
      <c r="C2141" s="118">
        <f t="shared" si="103"/>
        <v>3</v>
      </c>
      <c r="E2141" s="119" t="s">
        <v>4573</v>
      </c>
      <c r="F2141" s="211"/>
      <c r="G2141" s="119" t="s">
        <v>794</v>
      </c>
      <c r="H2141" s="119"/>
      <c r="K2141" s="120"/>
      <c r="L2141" s="120" t="s">
        <v>32</v>
      </c>
      <c r="M2141" s="130" t="s">
        <v>78</v>
      </c>
      <c r="N2141" s="232"/>
      <c r="O2141" s="232"/>
      <c r="P2141" s="124">
        <f t="shared" si="104"/>
        <v>0</v>
      </c>
      <c r="Q2141" s="125"/>
      <c r="R2141" s="125"/>
      <c r="S2141" s="119"/>
      <c r="T2141" s="122"/>
      <c r="U2141" s="122"/>
      <c r="V2141" s="122"/>
      <c r="W2141" s="122"/>
      <c r="X2141" s="122"/>
      <c r="Y2141" s="127"/>
    </row>
    <row r="2142" spans="1:25">
      <c r="A2142" s="116">
        <v>2142</v>
      </c>
      <c r="B2142" s="166">
        <v>43892</v>
      </c>
      <c r="C2142" s="118">
        <f t="shared" si="103"/>
        <v>3</v>
      </c>
      <c r="E2142" s="119" t="s">
        <v>4574</v>
      </c>
      <c r="F2142" s="211"/>
      <c r="G2142" s="119" t="s">
        <v>4575</v>
      </c>
      <c r="H2142" s="119"/>
      <c r="K2142" s="120"/>
      <c r="L2142" s="120" t="s">
        <v>32</v>
      </c>
      <c r="M2142" s="130" t="s">
        <v>78</v>
      </c>
      <c r="N2142" s="232"/>
      <c r="O2142" s="232"/>
      <c r="P2142" s="124">
        <f t="shared" si="104"/>
        <v>0</v>
      </c>
      <c r="Q2142" s="125"/>
      <c r="R2142" s="125"/>
      <c r="S2142" s="119"/>
      <c r="T2142" s="122"/>
      <c r="U2142" s="122"/>
      <c r="V2142" s="122"/>
      <c r="W2142" s="122"/>
      <c r="X2142" s="122"/>
      <c r="Y2142" s="127"/>
    </row>
    <row r="2143" spans="1:25">
      <c r="A2143" s="116">
        <v>2143</v>
      </c>
      <c r="B2143" s="166">
        <v>43892</v>
      </c>
      <c r="C2143" s="118">
        <f t="shared" si="103"/>
        <v>3</v>
      </c>
      <c r="E2143" s="119" t="s">
        <v>4576</v>
      </c>
      <c r="F2143" s="211"/>
      <c r="G2143" s="119" t="s">
        <v>4577</v>
      </c>
      <c r="H2143" s="119"/>
      <c r="K2143" s="120"/>
      <c r="L2143" s="120" t="s">
        <v>32</v>
      </c>
      <c r="M2143" s="130" t="s">
        <v>78</v>
      </c>
      <c r="N2143" s="232"/>
      <c r="O2143" s="232"/>
      <c r="P2143" s="124">
        <f t="shared" si="104"/>
        <v>0</v>
      </c>
      <c r="Q2143" s="125"/>
      <c r="R2143" s="125"/>
      <c r="S2143" s="119"/>
      <c r="T2143" s="122"/>
      <c r="U2143" s="122"/>
      <c r="V2143" s="122"/>
      <c r="W2143" s="122"/>
      <c r="X2143" s="122"/>
      <c r="Y2143" s="127"/>
    </row>
    <row r="2144" spans="1:25">
      <c r="A2144" s="116">
        <v>2144</v>
      </c>
      <c r="B2144" s="166">
        <v>43892</v>
      </c>
      <c r="C2144" s="118">
        <f t="shared" si="103"/>
        <v>3</v>
      </c>
      <c r="E2144" s="119" t="s">
        <v>4578</v>
      </c>
      <c r="F2144" s="211"/>
      <c r="G2144" s="119" t="s">
        <v>4579</v>
      </c>
      <c r="H2144" s="119"/>
      <c r="K2144" s="120"/>
      <c r="L2144" s="120" t="s">
        <v>32</v>
      </c>
      <c r="M2144" s="130" t="s">
        <v>78</v>
      </c>
      <c r="N2144" s="232"/>
      <c r="O2144" s="232"/>
      <c r="P2144" s="124">
        <f t="shared" si="104"/>
        <v>0</v>
      </c>
      <c r="Q2144" s="125"/>
      <c r="R2144" s="125"/>
      <c r="S2144" s="119"/>
      <c r="T2144" s="122"/>
      <c r="U2144" s="122"/>
      <c r="V2144" s="122"/>
      <c r="W2144" s="122"/>
      <c r="X2144" s="122"/>
      <c r="Y2144" s="127"/>
    </row>
    <row r="2145" spans="1:25">
      <c r="A2145" s="116">
        <v>2145</v>
      </c>
      <c r="B2145" s="166">
        <v>43892</v>
      </c>
      <c r="C2145" s="118">
        <f t="shared" si="103"/>
        <v>3</v>
      </c>
      <c r="E2145" s="119" t="s">
        <v>4580</v>
      </c>
      <c r="F2145" s="211"/>
      <c r="G2145" s="119" t="s">
        <v>4581</v>
      </c>
      <c r="H2145" s="119"/>
      <c r="K2145" s="120"/>
      <c r="L2145" s="120" t="s">
        <v>32</v>
      </c>
      <c r="M2145" s="130" t="s">
        <v>78</v>
      </c>
      <c r="N2145" s="232"/>
      <c r="O2145" s="232"/>
      <c r="P2145" s="124">
        <f t="shared" si="104"/>
        <v>0</v>
      </c>
      <c r="Q2145" s="125"/>
      <c r="R2145" s="125"/>
      <c r="S2145" s="119"/>
      <c r="T2145" s="122"/>
      <c r="U2145" s="122"/>
      <c r="V2145" s="122"/>
      <c r="W2145" s="122"/>
      <c r="X2145" s="122"/>
      <c r="Y2145" s="127"/>
    </row>
    <row r="2146" spans="1:25">
      <c r="A2146" s="116">
        <v>2146</v>
      </c>
      <c r="B2146" s="166">
        <v>43892</v>
      </c>
      <c r="C2146" s="118">
        <f t="shared" si="103"/>
        <v>3</v>
      </c>
      <c r="E2146" s="119" t="s">
        <v>4582</v>
      </c>
      <c r="F2146" s="211"/>
      <c r="G2146" s="119" t="s">
        <v>4583</v>
      </c>
      <c r="H2146" s="119"/>
      <c r="K2146" s="120"/>
      <c r="L2146" s="120" t="s">
        <v>32</v>
      </c>
      <c r="M2146" s="130" t="s">
        <v>78</v>
      </c>
      <c r="N2146" s="232"/>
      <c r="O2146" s="232"/>
      <c r="P2146" s="124">
        <f t="shared" si="104"/>
        <v>0</v>
      </c>
      <c r="Q2146" s="125"/>
      <c r="R2146" s="125"/>
      <c r="S2146" s="119"/>
      <c r="T2146" s="122"/>
      <c r="U2146" s="122"/>
      <c r="V2146" s="122"/>
      <c r="W2146" s="122"/>
      <c r="X2146" s="122"/>
      <c r="Y2146" s="127"/>
    </row>
    <row r="2147" spans="1:25">
      <c r="A2147" s="116">
        <v>2147</v>
      </c>
      <c r="B2147" s="166">
        <v>43892</v>
      </c>
      <c r="C2147" s="118">
        <f t="shared" si="103"/>
        <v>3</v>
      </c>
      <c r="D2147" s="119" t="s">
        <v>37</v>
      </c>
      <c r="E2147" s="119" t="s">
        <v>4584</v>
      </c>
      <c r="F2147" s="211"/>
      <c r="G2147" s="119" t="s">
        <v>2956</v>
      </c>
      <c r="H2147" s="119"/>
      <c r="K2147" s="120"/>
      <c r="L2147" s="120" t="s">
        <v>32</v>
      </c>
      <c r="M2147" s="130" t="s">
        <v>78</v>
      </c>
      <c r="N2147" s="157"/>
      <c r="O2147" s="232"/>
      <c r="P2147" s="124">
        <f t="shared" si="104"/>
        <v>0</v>
      </c>
      <c r="Q2147" s="125"/>
      <c r="R2147" s="125"/>
      <c r="S2147" s="119"/>
      <c r="T2147" s="122"/>
      <c r="U2147" s="122"/>
      <c r="V2147" s="122"/>
      <c r="W2147" s="122"/>
      <c r="X2147" s="122"/>
      <c r="Y2147" s="116" t="s">
        <v>356</v>
      </c>
    </row>
    <row r="2148" spans="1:25">
      <c r="A2148" s="116">
        <v>2148</v>
      </c>
      <c r="B2148" s="166">
        <v>43892</v>
      </c>
      <c r="C2148" s="118">
        <f t="shared" si="103"/>
        <v>3</v>
      </c>
      <c r="E2148" s="119" t="s">
        <v>4585</v>
      </c>
      <c r="F2148" s="211"/>
      <c r="G2148" s="119" t="s">
        <v>4586</v>
      </c>
      <c r="H2148" s="119"/>
      <c r="K2148" s="120"/>
      <c r="L2148" s="120" t="s">
        <v>32</v>
      </c>
      <c r="M2148" s="130" t="s">
        <v>78</v>
      </c>
      <c r="N2148" s="232"/>
      <c r="O2148" s="232"/>
      <c r="P2148" s="124">
        <f t="shared" si="104"/>
        <v>0</v>
      </c>
      <c r="Q2148" s="125"/>
      <c r="R2148" s="125"/>
      <c r="S2148" s="119"/>
      <c r="T2148" s="122"/>
      <c r="U2148" s="122"/>
      <c r="V2148" s="122"/>
      <c r="W2148" s="122"/>
      <c r="X2148" s="122"/>
      <c r="Y2148" s="127"/>
    </row>
    <row r="2149" spans="1:25">
      <c r="A2149" s="116">
        <v>2149</v>
      </c>
      <c r="B2149" s="166">
        <v>43892</v>
      </c>
      <c r="C2149" s="118">
        <f t="shared" si="103"/>
        <v>3</v>
      </c>
      <c r="E2149" s="119" t="s">
        <v>4587</v>
      </c>
      <c r="F2149" s="211"/>
      <c r="G2149" s="119" t="s">
        <v>4588</v>
      </c>
      <c r="H2149" s="119"/>
      <c r="K2149" s="120"/>
      <c r="L2149" s="120" t="s">
        <v>32</v>
      </c>
      <c r="M2149" s="130" t="s">
        <v>78</v>
      </c>
      <c r="N2149" s="232"/>
      <c r="O2149" s="232"/>
      <c r="P2149" s="124">
        <f t="shared" si="104"/>
        <v>0</v>
      </c>
      <c r="Q2149" s="125"/>
      <c r="R2149" s="125"/>
      <c r="S2149" s="119"/>
      <c r="T2149" s="122"/>
      <c r="U2149" s="122"/>
      <c r="V2149" s="122"/>
      <c r="W2149" s="122"/>
      <c r="X2149" s="122"/>
      <c r="Y2149" s="127"/>
    </row>
    <row r="2150" spans="1:25">
      <c r="A2150" s="116">
        <v>2150</v>
      </c>
      <c r="B2150" s="166">
        <v>43892</v>
      </c>
      <c r="C2150" s="118">
        <f t="shared" si="103"/>
        <v>3</v>
      </c>
      <c r="E2150" s="119" t="s">
        <v>4589</v>
      </c>
      <c r="F2150" s="211"/>
      <c r="G2150" s="119" t="s">
        <v>4590</v>
      </c>
      <c r="H2150" s="119"/>
      <c r="K2150" s="120"/>
      <c r="L2150" s="120" t="s">
        <v>32</v>
      </c>
      <c r="M2150" s="130" t="s">
        <v>78</v>
      </c>
      <c r="N2150" s="232"/>
      <c r="O2150" s="232"/>
      <c r="P2150" s="124">
        <f t="shared" si="104"/>
        <v>0</v>
      </c>
      <c r="Q2150" s="125"/>
      <c r="R2150" s="125"/>
      <c r="S2150" s="119"/>
      <c r="T2150" s="122"/>
      <c r="U2150" s="122"/>
      <c r="V2150" s="122"/>
      <c r="W2150" s="122"/>
      <c r="X2150" s="122"/>
      <c r="Y2150" s="127"/>
    </row>
    <row r="2151" spans="1:25">
      <c r="A2151" s="116">
        <v>2151</v>
      </c>
      <c r="B2151" s="166">
        <v>43892</v>
      </c>
      <c r="C2151" s="118">
        <f t="shared" si="103"/>
        <v>3</v>
      </c>
      <c r="E2151" s="119" t="s">
        <v>4591</v>
      </c>
      <c r="F2151" s="211"/>
      <c r="G2151" s="119" t="s">
        <v>4592</v>
      </c>
      <c r="H2151" s="119"/>
      <c r="K2151" s="120"/>
      <c r="L2151" s="120" t="s">
        <v>32</v>
      </c>
      <c r="M2151" s="130" t="s">
        <v>78</v>
      </c>
      <c r="N2151" s="232"/>
      <c r="O2151" s="232"/>
      <c r="P2151" s="124">
        <f t="shared" si="104"/>
        <v>0</v>
      </c>
      <c r="Q2151" s="125"/>
      <c r="R2151" s="125"/>
      <c r="S2151" s="119"/>
      <c r="T2151" s="122"/>
      <c r="U2151" s="122"/>
      <c r="V2151" s="122"/>
      <c r="W2151" s="122"/>
      <c r="X2151" s="122"/>
      <c r="Y2151" s="127"/>
    </row>
    <row r="2152" spans="1:25">
      <c r="A2152" s="116">
        <v>2152</v>
      </c>
      <c r="B2152" s="166">
        <v>43892</v>
      </c>
      <c r="C2152" s="118">
        <f t="shared" si="103"/>
        <v>3</v>
      </c>
      <c r="E2152" s="119" t="s">
        <v>4593</v>
      </c>
      <c r="F2152" s="211"/>
      <c r="G2152" s="119" t="s">
        <v>4594</v>
      </c>
      <c r="H2152" s="119"/>
      <c r="K2152" s="120"/>
      <c r="L2152" s="120" t="s">
        <v>32</v>
      </c>
      <c r="M2152" s="130" t="s">
        <v>78</v>
      </c>
      <c r="N2152" s="232"/>
      <c r="O2152" s="232"/>
      <c r="P2152" s="124">
        <f t="shared" si="104"/>
        <v>0</v>
      </c>
      <c r="Q2152" s="125"/>
      <c r="R2152" s="125"/>
      <c r="S2152" s="119"/>
      <c r="T2152" s="122"/>
      <c r="U2152" s="122"/>
      <c r="V2152" s="122"/>
      <c r="W2152" s="122"/>
      <c r="X2152" s="122"/>
      <c r="Y2152" s="127"/>
    </row>
    <row r="2153" spans="1:25">
      <c r="A2153" s="116">
        <v>2153</v>
      </c>
      <c r="B2153" s="166">
        <v>43892</v>
      </c>
      <c r="C2153" s="118">
        <f t="shared" si="103"/>
        <v>3</v>
      </c>
      <c r="E2153" s="119" t="s">
        <v>4595</v>
      </c>
      <c r="F2153" s="211"/>
      <c r="G2153" s="119" t="s">
        <v>4596</v>
      </c>
      <c r="H2153" s="119"/>
      <c r="K2153" s="120"/>
      <c r="L2153" s="120" t="s">
        <v>32</v>
      </c>
      <c r="M2153" s="130" t="s">
        <v>78</v>
      </c>
      <c r="N2153" s="232"/>
      <c r="O2153" s="232"/>
      <c r="P2153" s="124">
        <f t="shared" si="104"/>
        <v>0</v>
      </c>
      <c r="Q2153" s="125"/>
      <c r="R2153" s="125"/>
      <c r="S2153" s="119"/>
      <c r="T2153" s="122"/>
      <c r="U2153" s="122"/>
      <c r="V2153" s="122"/>
      <c r="W2153" s="122"/>
      <c r="X2153" s="122"/>
      <c r="Y2153" s="127"/>
    </row>
    <row r="2154" spans="1:25">
      <c r="A2154" s="116">
        <v>2154</v>
      </c>
      <c r="B2154" s="166">
        <v>43892</v>
      </c>
      <c r="C2154" s="118">
        <f t="shared" si="103"/>
        <v>3</v>
      </c>
      <c r="E2154" s="119" t="s">
        <v>4597</v>
      </c>
      <c r="F2154" s="211"/>
      <c r="G2154" s="119" t="s">
        <v>4598</v>
      </c>
      <c r="H2154" s="119"/>
      <c r="K2154" s="120"/>
      <c r="L2154" s="120" t="s">
        <v>32</v>
      </c>
      <c r="M2154" s="130" t="s">
        <v>78</v>
      </c>
      <c r="N2154" s="232"/>
      <c r="O2154" s="232"/>
      <c r="P2154" s="124">
        <f t="shared" si="104"/>
        <v>0</v>
      </c>
      <c r="Q2154" s="125"/>
      <c r="R2154" s="125"/>
      <c r="S2154" s="119"/>
      <c r="T2154" s="122"/>
      <c r="U2154" s="122"/>
      <c r="V2154" s="122"/>
      <c r="W2154" s="122"/>
      <c r="X2154" s="122"/>
      <c r="Y2154" s="127"/>
    </row>
    <row r="2155" spans="1:25">
      <c r="A2155" s="116">
        <v>2155</v>
      </c>
      <c r="B2155" s="166">
        <v>43892</v>
      </c>
      <c r="C2155" s="118">
        <f t="shared" si="103"/>
        <v>3</v>
      </c>
      <c r="E2155" s="119" t="s">
        <v>4599</v>
      </c>
      <c r="F2155" s="211"/>
      <c r="G2155" s="119" t="s">
        <v>794</v>
      </c>
      <c r="H2155" s="119"/>
      <c r="K2155" s="120"/>
      <c r="L2155" s="120" t="s">
        <v>32</v>
      </c>
      <c r="M2155" s="130" t="s">
        <v>78</v>
      </c>
      <c r="N2155" s="232"/>
      <c r="O2155" s="232"/>
      <c r="P2155" s="124">
        <f t="shared" si="104"/>
        <v>0</v>
      </c>
      <c r="Q2155" s="125"/>
      <c r="R2155" s="125"/>
      <c r="S2155" s="119"/>
      <c r="T2155" s="122"/>
      <c r="U2155" s="122"/>
      <c r="V2155" s="122"/>
      <c r="W2155" s="122"/>
      <c r="X2155" s="122"/>
      <c r="Y2155" s="127"/>
    </row>
    <row r="2156" spans="1:25">
      <c r="A2156" s="116">
        <v>2156</v>
      </c>
      <c r="B2156" s="166">
        <v>43892</v>
      </c>
      <c r="C2156" s="118">
        <f t="shared" si="103"/>
        <v>3</v>
      </c>
      <c r="E2156" s="119" t="s">
        <v>4600</v>
      </c>
      <c r="F2156" s="211"/>
      <c r="G2156" s="119" t="s">
        <v>794</v>
      </c>
      <c r="H2156" s="119"/>
      <c r="K2156" s="120"/>
      <c r="L2156" s="120" t="s">
        <v>32</v>
      </c>
      <c r="M2156" s="130" t="s">
        <v>78</v>
      </c>
      <c r="N2156" s="232"/>
      <c r="O2156" s="232"/>
      <c r="P2156" s="124">
        <f t="shared" si="104"/>
        <v>0</v>
      </c>
      <c r="Q2156" s="125"/>
      <c r="R2156" s="125"/>
      <c r="S2156" s="119"/>
      <c r="T2156" s="122"/>
      <c r="U2156" s="122"/>
      <c r="V2156" s="122"/>
      <c r="W2156" s="122"/>
      <c r="X2156" s="122"/>
      <c r="Y2156" s="127"/>
    </row>
    <row r="2157" spans="1:25">
      <c r="A2157" s="116">
        <v>2157</v>
      </c>
      <c r="B2157" s="166">
        <v>43892</v>
      </c>
      <c r="C2157" s="118">
        <f t="shared" si="103"/>
        <v>3</v>
      </c>
      <c r="E2157" s="119" t="s">
        <v>4601</v>
      </c>
      <c r="F2157" s="211"/>
      <c r="G2157" s="119" t="s">
        <v>794</v>
      </c>
      <c r="H2157" s="119"/>
      <c r="K2157" s="120"/>
      <c r="L2157" s="120" t="s">
        <v>32</v>
      </c>
      <c r="M2157" s="130" t="s">
        <v>78</v>
      </c>
      <c r="N2157" s="232"/>
      <c r="O2157" s="232"/>
      <c r="P2157" s="124">
        <f t="shared" si="104"/>
        <v>0</v>
      </c>
      <c r="Q2157" s="125"/>
      <c r="R2157" s="125"/>
      <c r="S2157" s="119"/>
      <c r="T2157" s="122"/>
      <c r="U2157" s="122"/>
      <c r="V2157" s="122"/>
      <c r="W2157" s="122"/>
      <c r="X2157" s="122"/>
      <c r="Y2157" s="127"/>
    </row>
    <row r="2158" spans="1:25">
      <c r="A2158" s="116">
        <v>2158</v>
      </c>
      <c r="B2158" s="166">
        <v>43892</v>
      </c>
      <c r="C2158" s="118">
        <f t="shared" si="103"/>
        <v>3</v>
      </c>
      <c r="E2158" s="119" t="s">
        <v>4602</v>
      </c>
      <c r="F2158" s="211"/>
      <c r="G2158" s="119" t="s">
        <v>794</v>
      </c>
      <c r="H2158" s="119"/>
      <c r="K2158" s="120"/>
      <c r="L2158" s="120" t="s">
        <v>32</v>
      </c>
      <c r="M2158" s="130" t="s">
        <v>78</v>
      </c>
      <c r="N2158" s="232"/>
      <c r="O2158" s="232"/>
      <c r="P2158" s="124">
        <f t="shared" si="104"/>
        <v>0</v>
      </c>
      <c r="Q2158" s="125"/>
      <c r="R2158" s="125"/>
      <c r="S2158" s="119"/>
      <c r="T2158" s="122"/>
      <c r="U2158" s="122"/>
      <c r="V2158" s="122"/>
      <c r="W2158" s="122"/>
      <c r="X2158" s="122"/>
      <c r="Y2158" s="127"/>
    </row>
    <row r="2159" spans="1:25">
      <c r="A2159" s="116">
        <v>2159</v>
      </c>
      <c r="B2159" s="166">
        <v>43892</v>
      </c>
      <c r="C2159" s="118">
        <f t="shared" si="103"/>
        <v>3</v>
      </c>
      <c r="E2159" s="119" t="s">
        <v>4603</v>
      </c>
      <c r="F2159" s="211"/>
      <c r="G2159" s="119" t="s">
        <v>794</v>
      </c>
      <c r="H2159" s="119"/>
      <c r="K2159" s="120"/>
      <c r="L2159" s="120" t="s">
        <v>32</v>
      </c>
      <c r="M2159" s="130" t="s">
        <v>78</v>
      </c>
      <c r="N2159" s="232"/>
      <c r="O2159" s="232"/>
      <c r="P2159" s="124">
        <f t="shared" si="104"/>
        <v>0</v>
      </c>
      <c r="Q2159" s="125"/>
      <c r="R2159" s="125"/>
      <c r="S2159" s="119"/>
      <c r="T2159" s="122"/>
      <c r="U2159" s="122"/>
      <c r="V2159" s="122"/>
      <c r="W2159" s="122"/>
      <c r="X2159" s="122"/>
      <c r="Y2159" s="127"/>
    </row>
    <row r="2160" spans="1:25">
      <c r="A2160" s="116">
        <v>2160</v>
      </c>
      <c r="B2160" s="166">
        <v>43892</v>
      </c>
      <c r="C2160" s="118">
        <f t="shared" si="103"/>
        <v>3</v>
      </c>
      <c r="E2160" s="119" t="s">
        <v>4604</v>
      </c>
      <c r="F2160" s="211"/>
      <c r="G2160" s="119" t="s">
        <v>2859</v>
      </c>
      <c r="H2160" s="119"/>
      <c r="K2160" s="120"/>
      <c r="L2160" s="120" t="s">
        <v>32</v>
      </c>
      <c r="M2160" s="130" t="s">
        <v>78</v>
      </c>
      <c r="N2160" s="232"/>
      <c r="O2160" s="232"/>
      <c r="P2160" s="124">
        <f t="shared" si="104"/>
        <v>0</v>
      </c>
      <c r="Q2160" s="125"/>
      <c r="R2160" s="125"/>
      <c r="S2160" s="119"/>
      <c r="T2160" s="122"/>
      <c r="U2160" s="122"/>
      <c r="V2160" s="122"/>
      <c r="W2160" s="122"/>
      <c r="X2160" s="122"/>
      <c r="Y2160" s="127"/>
    </row>
    <row r="2161" spans="1:25">
      <c r="A2161" s="116">
        <v>2161</v>
      </c>
      <c r="B2161" s="166">
        <v>43892</v>
      </c>
      <c r="C2161" s="118">
        <f t="shared" si="103"/>
        <v>3</v>
      </c>
      <c r="E2161" s="119" t="s">
        <v>4605</v>
      </c>
      <c r="F2161" s="211"/>
      <c r="G2161" s="119" t="s">
        <v>2859</v>
      </c>
      <c r="H2161" s="119"/>
      <c r="K2161" s="120"/>
      <c r="L2161" s="120" t="s">
        <v>32</v>
      </c>
      <c r="M2161" s="130" t="s">
        <v>78</v>
      </c>
      <c r="N2161" s="232"/>
      <c r="O2161" s="232"/>
      <c r="P2161" s="124">
        <f t="shared" si="104"/>
        <v>0</v>
      </c>
      <c r="Q2161" s="125"/>
      <c r="R2161" s="125"/>
      <c r="S2161" s="119"/>
      <c r="T2161" s="122"/>
      <c r="U2161" s="122"/>
      <c r="V2161" s="122"/>
      <c r="W2161" s="122"/>
      <c r="X2161" s="122"/>
      <c r="Y2161" s="127"/>
    </row>
    <row r="2162" spans="1:25">
      <c r="A2162" s="116">
        <v>2162</v>
      </c>
      <c r="B2162" s="166">
        <v>43892</v>
      </c>
      <c r="C2162" s="118">
        <f t="shared" si="103"/>
        <v>3</v>
      </c>
      <c r="D2162" s="120" t="s">
        <v>37</v>
      </c>
      <c r="E2162" s="119" t="s">
        <v>4606</v>
      </c>
      <c r="F2162" s="211"/>
      <c r="G2162" s="119" t="s">
        <v>2859</v>
      </c>
      <c r="H2162" s="119"/>
      <c r="K2162" s="120"/>
      <c r="L2162" s="120" t="s">
        <v>32</v>
      </c>
      <c r="M2162" s="130" t="s">
        <v>33</v>
      </c>
      <c r="N2162" s="232">
        <v>44102</v>
      </c>
      <c r="O2162" s="232"/>
      <c r="P2162" s="124">
        <f t="shared" si="104"/>
        <v>0</v>
      </c>
      <c r="Q2162" s="125"/>
      <c r="R2162" s="125">
        <f ca="1">TODAY()-N2162</f>
        <v>576</v>
      </c>
      <c r="S2162" s="119" t="s">
        <v>92</v>
      </c>
      <c r="T2162" s="122">
        <v>44103</v>
      </c>
      <c r="U2162" s="122"/>
      <c r="V2162" s="122"/>
      <c r="W2162" s="122"/>
      <c r="X2162" s="122"/>
      <c r="Y2162" s="127"/>
    </row>
    <row r="2163" spans="1:25">
      <c r="A2163" s="116">
        <v>2163</v>
      </c>
      <c r="B2163" s="166">
        <v>43892</v>
      </c>
      <c r="C2163" s="118">
        <f t="shared" si="103"/>
        <v>3</v>
      </c>
      <c r="E2163" s="119" t="s">
        <v>4607</v>
      </c>
      <c r="F2163" s="211"/>
      <c r="G2163" s="119" t="s">
        <v>2859</v>
      </c>
      <c r="H2163" s="119"/>
      <c r="K2163" s="120"/>
      <c r="L2163" s="120" t="s">
        <v>32</v>
      </c>
      <c r="M2163" s="130" t="s">
        <v>78</v>
      </c>
      <c r="N2163" s="232"/>
      <c r="O2163" s="232"/>
      <c r="P2163" s="124">
        <f t="shared" si="104"/>
        <v>0</v>
      </c>
      <c r="Q2163" s="125"/>
      <c r="R2163" s="125"/>
      <c r="S2163" s="119"/>
      <c r="T2163" s="122"/>
      <c r="U2163" s="122"/>
      <c r="V2163" s="122"/>
      <c r="W2163" s="122"/>
      <c r="X2163" s="122"/>
      <c r="Y2163" s="127"/>
    </row>
    <row r="2164" spans="1:25">
      <c r="A2164" s="116">
        <v>2164</v>
      </c>
      <c r="B2164" s="166">
        <v>43892</v>
      </c>
      <c r="C2164" s="118">
        <f t="shared" si="103"/>
        <v>3</v>
      </c>
      <c r="E2164" s="119" t="s">
        <v>4608</v>
      </c>
      <c r="F2164" s="211"/>
      <c r="G2164" s="119" t="s">
        <v>4609</v>
      </c>
      <c r="H2164" s="119"/>
      <c r="K2164" s="120"/>
      <c r="L2164" s="120" t="s">
        <v>32</v>
      </c>
      <c r="M2164" s="130" t="s">
        <v>78</v>
      </c>
      <c r="N2164" s="232"/>
      <c r="O2164" s="232"/>
      <c r="P2164" s="124">
        <f t="shared" si="104"/>
        <v>0</v>
      </c>
      <c r="Q2164" s="125"/>
      <c r="R2164" s="125"/>
      <c r="S2164" s="119"/>
      <c r="T2164" s="122"/>
      <c r="U2164" s="122"/>
      <c r="V2164" s="122"/>
      <c r="W2164" s="122"/>
      <c r="X2164" s="122"/>
      <c r="Y2164" s="127"/>
    </row>
    <row r="2165" spans="1:25">
      <c r="A2165" s="116">
        <v>2165</v>
      </c>
      <c r="B2165" s="166">
        <v>43892</v>
      </c>
      <c r="C2165" s="118">
        <f t="shared" si="103"/>
        <v>3</v>
      </c>
      <c r="D2165" s="120" t="s">
        <v>37</v>
      </c>
      <c r="E2165" s="119" t="s">
        <v>4610</v>
      </c>
      <c r="F2165" s="211" t="s">
        <v>4611</v>
      </c>
      <c r="G2165" s="119" t="s">
        <v>4612</v>
      </c>
      <c r="H2165" s="119" t="s">
        <v>41</v>
      </c>
      <c r="K2165" s="120"/>
      <c r="L2165" s="120" t="s">
        <v>32</v>
      </c>
      <c r="M2165" s="119" t="s">
        <v>33</v>
      </c>
      <c r="N2165" s="232">
        <v>44013</v>
      </c>
      <c r="O2165" s="232"/>
      <c r="P2165" s="124">
        <f t="shared" si="104"/>
        <v>0</v>
      </c>
      <c r="Q2165" s="125"/>
      <c r="R2165" s="125"/>
      <c r="S2165" s="119" t="s">
        <v>724</v>
      </c>
      <c r="T2165" s="122">
        <v>44015</v>
      </c>
      <c r="U2165" s="122"/>
      <c r="V2165" s="122"/>
      <c r="W2165" s="122"/>
      <c r="X2165" s="122"/>
      <c r="Y2165" s="127" t="s">
        <v>4613</v>
      </c>
    </row>
    <row r="2166" spans="1:25">
      <c r="A2166" s="116">
        <v>2166</v>
      </c>
      <c r="B2166" s="166">
        <v>43892</v>
      </c>
      <c r="C2166" s="118">
        <f t="shared" si="103"/>
        <v>3</v>
      </c>
      <c r="D2166" s="119" t="s">
        <v>37</v>
      </c>
      <c r="E2166" s="119" t="s">
        <v>4614</v>
      </c>
      <c r="F2166" s="211"/>
      <c r="G2166" s="119" t="s">
        <v>4615</v>
      </c>
      <c r="H2166" s="119"/>
      <c r="K2166" s="120"/>
      <c r="L2166" s="120" t="s">
        <v>32</v>
      </c>
      <c r="M2166" s="130" t="s">
        <v>78</v>
      </c>
      <c r="N2166" s="232"/>
      <c r="O2166" s="232"/>
      <c r="P2166" s="124">
        <f t="shared" si="104"/>
        <v>0</v>
      </c>
      <c r="Q2166" s="125"/>
      <c r="R2166" s="125"/>
      <c r="S2166" s="119"/>
      <c r="T2166" s="122"/>
      <c r="U2166" s="122"/>
      <c r="V2166" s="122"/>
      <c r="W2166" s="122"/>
      <c r="X2166" s="122"/>
      <c r="Y2166" s="116" t="s">
        <v>356</v>
      </c>
    </row>
    <row r="2167" spans="1:25">
      <c r="A2167" s="116">
        <v>2167</v>
      </c>
      <c r="B2167" s="166">
        <v>43892</v>
      </c>
      <c r="C2167" s="118">
        <f t="shared" si="103"/>
        <v>3</v>
      </c>
      <c r="E2167" s="119" t="s">
        <v>4616</v>
      </c>
      <c r="F2167" s="211"/>
      <c r="G2167" s="119" t="s">
        <v>4617</v>
      </c>
      <c r="H2167" s="119"/>
      <c r="K2167" s="120"/>
      <c r="L2167" s="120" t="s">
        <v>32</v>
      </c>
      <c r="M2167" s="130" t="s">
        <v>78</v>
      </c>
      <c r="N2167" s="232"/>
      <c r="O2167" s="232"/>
      <c r="P2167" s="124">
        <f t="shared" si="104"/>
        <v>0</v>
      </c>
      <c r="Q2167" s="125"/>
      <c r="R2167" s="125"/>
      <c r="S2167" s="119"/>
      <c r="T2167" s="122"/>
      <c r="U2167" s="122"/>
      <c r="V2167" s="122"/>
      <c r="W2167" s="122"/>
      <c r="X2167" s="122"/>
      <c r="Y2167" s="127"/>
    </row>
    <row r="2168" spans="1:25">
      <c r="A2168" s="116">
        <v>2168</v>
      </c>
      <c r="B2168" s="166">
        <v>43892</v>
      </c>
      <c r="C2168" s="118">
        <f t="shared" si="103"/>
        <v>3</v>
      </c>
      <c r="D2168" s="119" t="s">
        <v>37</v>
      </c>
      <c r="E2168" s="119" t="s">
        <v>4618</v>
      </c>
      <c r="F2168" s="211"/>
      <c r="G2168" s="119" t="s">
        <v>4619</v>
      </c>
      <c r="H2168" s="119"/>
      <c r="K2168" s="120"/>
      <c r="L2168" s="120" t="s">
        <v>32</v>
      </c>
      <c r="M2168" s="130" t="s">
        <v>78</v>
      </c>
      <c r="N2168" s="232"/>
      <c r="O2168" s="232"/>
      <c r="P2168" s="124">
        <f t="shared" si="104"/>
        <v>0</v>
      </c>
      <c r="Q2168" s="125"/>
      <c r="R2168" s="125"/>
      <c r="S2168" s="119"/>
      <c r="T2168" s="122"/>
      <c r="U2168" s="122"/>
      <c r="V2168" s="122"/>
      <c r="W2168" s="122"/>
      <c r="X2168" s="122"/>
      <c r="Y2168" s="116" t="s">
        <v>356</v>
      </c>
    </row>
    <row r="2169" spans="1:25">
      <c r="A2169" s="116">
        <v>2169</v>
      </c>
      <c r="B2169" s="166">
        <v>43892</v>
      </c>
      <c r="C2169" s="118">
        <f t="shared" si="103"/>
        <v>3</v>
      </c>
      <c r="D2169" s="119" t="s">
        <v>37</v>
      </c>
      <c r="E2169" s="119" t="s">
        <v>4620</v>
      </c>
      <c r="F2169" s="211"/>
      <c r="G2169" s="119" t="s">
        <v>3491</v>
      </c>
      <c r="H2169" s="119"/>
      <c r="K2169" s="120"/>
      <c r="L2169" s="120" t="s">
        <v>32</v>
      </c>
      <c r="M2169" s="130" t="s">
        <v>78</v>
      </c>
      <c r="N2169" s="232"/>
      <c r="O2169" s="232"/>
      <c r="P2169" s="124">
        <f t="shared" si="104"/>
        <v>0</v>
      </c>
      <c r="Q2169" s="125"/>
      <c r="R2169" s="125"/>
      <c r="S2169" s="119"/>
      <c r="T2169" s="122"/>
      <c r="U2169" s="122"/>
      <c r="V2169" s="122"/>
      <c r="W2169" s="122"/>
      <c r="X2169" s="122"/>
      <c r="Y2169" s="116" t="s">
        <v>356</v>
      </c>
    </row>
    <row r="2170" spans="1:25">
      <c r="A2170" s="116">
        <v>2170</v>
      </c>
      <c r="B2170" s="166">
        <v>43892</v>
      </c>
      <c r="C2170" s="118">
        <f t="shared" si="103"/>
        <v>3</v>
      </c>
      <c r="D2170" s="119" t="s">
        <v>37</v>
      </c>
      <c r="E2170" s="119" t="s">
        <v>4621</v>
      </c>
      <c r="F2170" s="211"/>
      <c r="G2170" s="119" t="s">
        <v>3568</v>
      </c>
      <c r="H2170" s="119"/>
      <c r="K2170" s="120"/>
      <c r="L2170" s="120" t="s">
        <v>32</v>
      </c>
      <c r="M2170" s="130" t="s">
        <v>78</v>
      </c>
      <c r="N2170" s="232"/>
      <c r="O2170" s="232"/>
      <c r="P2170" s="124">
        <f t="shared" si="104"/>
        <v>0</v>
      </c>
      <c r="Q2170" s="125"/>
      <c r="R2170" s="125"/>
      <c r="S2170" s="119"/>
      <c r="T2170" s="122"/>
      <c r="U2170" s="122"/>
      <c r="V2170" s="122"/>
      <c r="W2170" s="122"/>
      <c r="X2170" s="122"/>
      <c r="Y2170" s="116" t="s">
        <v>356</v>
      </c>
    </row>
    <row r="2171" spans="1:25">
      <c r="A2171" s="116">
        <v>2171</v>
      </c>
      <c r="B2171" s="166">
        <v>43892</v>
      </c>
      <c r="C2171" s="118">
        <f t="shared" si="103"/>
        <v>3</v>
      </c>
      <c r="D2171" s="119" t="s">
        <v>37</v>
      </c>
      <c r="E2171" s="119" t="s">
        <v>4622</v>
      </c>
      <c r="F2171" s="211"/>
      <c r="G2171" s="119" t="s">
        <v>2820</v>
      </c>
      <c r="H2171" s="119"/>
      <c r="K2171" s="120"/>
      <c r="L2171" s="120" t="s">
        <v>32</v>
      </c>
      <c r="M2171" s="130" t="s">
        <v>78</v>
      </c>
      <c r="N2171" s="232"/>
      <c r="O2171" s="232"/>
      <c r="P2171" s="124">
        <f t="shared" si="104"/>
        <v>0</v>
      </c>
      <c r="Q2171" s="125"/>
      <c r="R2171" s="125"/>
      <c r="S2171" s="119"/>
      <c r="T2171" s="122"/>
      <c r="U2171" s="122"/>
      <c r="V2171" s="122"/>
      <c r="W2171" s="122"/>
      <c r="X2171" s="122"/>
      <c r="Y2171" s="116" t="s">
        <v>356</v>
      </c>
    </row>
    <row r="2172" spans="1:25">
      <c r="A2172" s="116">
        <v>2172</v>
      </c>
      <c r="B2172" s="166">
        <v>43892</v>
      </c>
      <c r="C2172" s="118">
        <f t="shared" si="103"/>
        <v>3</v>
      </c>
      <c r="D2172" s="119" t="s">
        <v>37</v>
      </c>
      <c r="E2172" s="119" t="s">
        <v>4623</v>
      </c>
      <c r="F2172" s="211"/>
      <c r="G2172" s="119" t="s">
        <v>4147</v>
      </c>
      <c r="H2172" s="119"/>
      <c r="K2172" s="120"/>
      <c r="L2172" s="120" t="s">
        <v>32</v>
      </c>
      <c r="M2172" s="130" t="s">
        <v>33</v>
      </c>
      <c r="N2172" s="232">
        <v>44102</v>
      </c>
      <c r="O2172" s="232"/>
      <c r="P2172" s="124">
        <f t="shared" si="104"/>
        <v>0</v>
      </c>
      <c r="Q2172" s="125"/>
      <c r="R2172" s="125">
        <f ca="1">TODAY()-N2172</f>
        <v>576</v>
      </c>
      <c r="S2172" s="119"/>
      <c r="T2172" s="122"/>
      <c r="U2172" s="122"/>
      <c r="V2172" s="122"/>
      <c r="W2172" s="122"/>
      <c r="X2172" s="122"/>
      <c r="Y2172" s="116" t="s">
        <v>356</v>
      </c>
    </row>
    <row r="2173" spans="1:25">
      <c r="A2173" s="116">
        <v>2173</v>
      </c>
      <c r="B2173" s="166">
        <v>43892</v>
      </c>
      <c r="C2173" s="118">
        <f t="shared" ref="C2173:C2236" si="105">IF(B2173&lt;&gt;0,MONTH(B2173),0)</f>
        <v>3</v>
      </c>
      <c r="E2173" s="119" t="s">
        <v>4624</v>
      </c>
      <c r="F2173" s="211"/>
      <c r="G2173" s="119" t="s">
        <v>639</v>
      </c>
      <c r="H2173" s="119"/>
      <c r="K2173" s="120"/>
      <c r="L2173" s="120" t="s">
        <v>32</v>
      </c>
      <c r="M2173" s="130" t="s">
        <v>78</v>
      </c>
      <c r="N2173" s="232"/>
      <c r="O2173" s="232"/>
      <c r="P2173" s="124">
        <f t="shared" si="104"/>
        <v>0</v>
      </c>
      <c r="Q2173" s="125"/>
      <c r="R2173" s="125"/>
      <c r="S2173" s="119"/>
      <c r="T2173" s="122"/>
      <c r="U2173" s="122"/>
      <c r="V2173" s="122"/>
      <c r="W2173" s="122"/>
      <c r="X2173" s="122"/>
      <c r="Y2173" s="127"/>
    </row>
    <row r="2174" spans="1:25">
      <c r="A2174" s="116">
        <v>2174</v>
      </c>
      <c r="B2174" s="166">
        <v>43892</v>
      </c>
      <c r="C2174" s="118">
        <f t="shared" si="105"/>
        <v>3</v>
      </c>
      <c r="E2174" s="119" t="s">
        <v>4625</v>
      </c>
      <c r="F2174" s="211"/>
      <c r="G2174" s="119" t="s">
        <v>639</v>
      </c>
      <c r="H2174" s="119"/>
      <c r="K2174" s="120"/>
      <c r="L2174" s="120" t="s">
        <v>32</v>
      </c>
      <c r="M2174" s="130" t="s">
        <v>78</v>
      </c>
      <c r="N2174" s="232"/>
      <c r="O2174" s="232"/>
      <c r="P2174" s="124">
        <f t="shared" si="104"/>
        <v>0</v>
      </c>
      <c r="Q2174" s="125"/>
      <c r="R2174" s="125"/>
      <c r="S2174" s="119"/>
      <c r="T2174" s="122"/>
      <c r="U2174" s="122"/>
      <c r="V2174" s="122"/>
      <c r="W2174" s="122"/>
      <c r="X2174" s="122"/>
      <c r="Y2174" s="127"/>
    </row>
    <row r="2175" spans="1:25">
      <c r="A2175" s="116">
        <v>2175</v>
      </c>
      <c r="B2175" s="166">
        <v>43892</v>
      </c>
      <c r="C2175" s="118">
        <f t="shared" si="105"/>
        <v>3</v>
      </c>
      <c r="D2175" s="119" t="s">
        <v>37</v>
      </c>
      <c r="E2175" s="119" t="s">
        <v>4626</v>
      </c>
      <c r="F2175" s="211"/>
      <c r="G2175" s="119" t="s">
        <v>4627</v>
      </c>
      <c r="H2175" s="119"/>
      <c r="K2175" s="120"/>
      <c r="L2175" s="120" t="s">
        <v>32</v>
      </c>
      <c r="M2175" s="130" t="s">
        <v>78</v>
      </c>
      <c r="N2175" s="232"/>
      <c r="O2175" s="232"/>
      <c r="P2175" s="124">
        <f t="shared" si="104"/>
        <v>0</v>
      </c>
      <c r="Q2175" s="125"/>
      <c r="R2175" s="125"/>
      <c r="S2175" s="119"/>
      <c r="T2175" s="122"/>
      <c r="U2175" s="122"/>
      <c r="V2175" s="122"/>
      <c r="W2175" s="122"/>
      <c r="X2175" s="122"/>
      <c r="Y2175" s="116" t="s">
        <v>356</v>
      </c>
    </row>
    <row r="2176" spans="1:25">
      <c r="A2176" s="116">
        <v>2176</v>
      </c>
      <c r="B2176" s="166">
        <v>43899</v>
      </c>
      <c r="C2176" s="118">
        <f t="shared" si="105"/>
        <v>3</v>
      </c>
      <c r="D2176" s="119" t="s">
        <v>37</v>
      </c>
      <c r="E2176" s="119" t="s">
        <v>4628</v>
      </c>
      <c r="F2176" s="211"/>
      <c r="G2176" s="119" t="s">
        <v>1100</v>
      </c>
      <c r="H2176" s="119"/>
      <c r="K2176" s="120"/>
      <c r="L2176" s="120" t="s">
        <v>32</v>
      </c>
      <c r="M2176" s="130" t="s">
        <v>78</v>
      </c>
      <c r="N2176" s="232"/>
      <c r="O2176" s="232"/>
      <c r="P2176" s="124">
        <f t="shared" si="104"/>
        <v>0</v>
      </c>
      <c r="Q2176" s="125"/>
      <c r="R2176" s="125"/>
      <c r="S2176" s="119"/>
      <c r="T2176" s="122"/>
      <c r="U2176" s="122"/>
      <c r="V2176" s="122"/>
      <c r="W2176" s="122"/>
      <c r="X2176" s="122"/>
      <c r="Y2176" s="116" t="s">
        <v>356</v>
      </c>
    </row>
    <row r="2177" spans="1:25">
      <c r="A2177" s="116">
        <v>2177</v>
      </c>
      <c r="B2177" s="166">
        <v>43899</v>
      </c>
      <c r="C2177" s="118">
        <f t="shared" si="105"/>
        <v>3</v>
      </c>
      <c r="E2177" s="119" t="s">
        <v>4629</v>
      </c>
      <c r="F2177" s="211"/>
      <c r="G2177" s="119" t="s">
        <v>4630</v>
      </c>
      <c r="H2177" s="119"/>
      <c r="K2177" s="120"/>
      <c r="L2177" s="120" t="s">
        <v>32</v>
      </c>
      <c r="M2177" s="130" t="s">
        <v>78</v>
      </c>
      <c r="N2177" s="232"/>
      <c r="O2177" s="232"/>
      <c r="P2177" s="124">
        <f t="shared" si="104"/>
        <v>0</v>
      </c>
      <c r="Q2177" s="125"/>
      <c r="R2177" s="125"/>
      <c r="S2177" s="119"/>
      <c r="T2177" s="122"/>
      <c r="U2177" s="122"/>
      <c r="V2177" s="122"/>
      <c r="W2177" s="122"/>
      <c r="X2177" s="122"/>
      <c r="Y2177" s="127"/>
    </row>
    <row r="2178" spans="1:25">
      <c r="A2178" s="116">
        <v>2178</v>
      </c>
      <c r="B2178" s="166">
        <v>43899</v>
      </c>
      <c r="C2178" s="118">
        <f t="shared" si="105"/>
        <v>3</v>
      </c>
      <c r="D2178" s="119" t="s">
        <v>37</v>
      </c>
      <c r="E2178" s="119" t="s">
        <v>4631</v>
      </c>
      <c r="F2178" s="211"/>
      <c r="G2178" s="119" t="s">
        <v>1100</v>
      </c>
      <c r="K2178" s="120"/>
      <c r="L2178" s="120" t="s">
        <v>32</v>
      </c>
      <c r="M2178" s="130" t="s">
        <v>78</v>
      </c>
      <c r="N2178" s="232"/>
      <c r="O2178" s="232"/>
      <c r="P2178" s="124">
        <f t="shared" si="104"/>
        <v>0</v>
      </c>
      <c r="Q2178" s="125"/>
      <c r="R2178" s="125"/>
      <c r="S2178" s="121"/>
      <c r="T2178" s="123"/>
      <c r="U2178" s="123"/>
      <c r="V2178" s="123"/>
      <c r="W2178" s="123"/>
      <c r="X2178" s="123"/>
      <c r="Y2178" s="116" t="s">
        <v>356</v>
      </c>
    </row>
    <row r="2179" spans="1:25">
      <c r="A2179" s="116">
        <v>2179</v>
      </c>
      <c r="B2179" s="166">
        <v>43899</v>
      </c>
      <c r="C2179" s="118">
        <f t="shared" si="105"/>
        <v>3</v>
      </c>
      <c r="D2179" s="119" t="s">
        <v>37</v>
      </c>
      <c r="E2179" s="119" t="s">
        <v>4632</v>
      </c>
      <c r="F2179" s="211"/>
      <c r="G2179" s="119" t="s">
        <v>1100</v>
      </c>
      <c r="H2179" s="119"/>
      <c r="K2179" s="120"/>
      <c r="L2179" s="120" t="s">
        <v>32</v>
      </c>
      <c r="M2179" s="130" t="s">
        <v>78</v>
      </c>
      <c r="N2179" s="157"/>
      <c r="O2179" s="157"/>
      <c r="P2179" s="124">
        <f t="shared" si="104"/>
        <v>0</v>
      </c>
      <c r="Q2179" s="124"/>
      <c r="R2179" s="124"/>
      <c r="S2179" s="121"/>
      <c r="T2179" s="123"/>
      <c r="U2179" s="123"/>
      <c r="V2179" s="123"/>
      <c r="W2179" s="123"/>
      <c r="X2179" s="123"/>
      <c r="Y2179" s="116" t="s">
        <v>356</v>
      </c>
    </row>
    <row r="2180" spans="1:25">
      <c r="A2180" s="116">
        <v>2180</v>
      </c>
      <c r="B2180" s="166">
        <v>43899</v>
      </c>
      <c r="C2180" s="118">
        <f t="shared" si="105"/>
        <v>3</v>
      </c>
      <c r="E2180" s="119" t="s">
        <v>4633</v>
      </c>
      <c r="F2180" s="211"/>
      <c r="G2180" s="119" t="s">
        <v>4634</v>
      </c>
      <c r="H2180" s="119"/>
      <c r="K2180" s="120"/>
      <c r="L2180" s="120" t="s">
        <v>32</v>
      </c>
      <c r="M2180" s="130" t="s">
        <v>78</v>
      </c>
      <c r="N2180" s="157"/>
      <c r="O2180" s="157"/>
      <c r="P2180" s="124">
        <f t="shared" si="104"/>
        <v>0</v>
      </c>
      <c r="Q2180" s="124"/>
      <c r="R2180" s="124"/>
      <c r="S2180" s="121"/>
      <c r="T2180" s="123"/>
      <c r="U2180" s="123"/>
      <c r="V2180" s="123"/>
      <c r="W2180" s="123"/>
      <c r="X2180" s="123"/>
      <c r="Y2180" s="136"/>
    </row>
    <row r="2181" spans="1:25">
      <c r="A2181" s="116">
        <v>2181</v>
      </c>
      <c r="B2181" s="166">
        <v>43899</v>
      </c>
      <c r="C2181" s="118">
        <f t="shared" si="105"/>
        <v>3</v>
      </c>
      <c r="E2181" s="119" t="s">
        <v>4635</v>
      </c>
      <c r="F2181" s="211"/>
      <c r="G2181" s="119" t="s">
        <v>4634</v>
      </c>
      <c r="H2181" s="119"/>
      <c r="K2181" s="120"/>
      <c r="L2181" s="120" t="s">
        <v>32</v>
      </c>
      <c r="M2181" s="130" t="s">
        <v>78</v>
      </c>
      <c r="N2181" s="157"/>
      <c r="O2181" s="157"/>
      <c r="P2181" s="124">
        <f t="shared" si="104"/>
        <v>0</v>
      </c>
      <c r="Q2181" s="124"/>
      <c r="R2181" s="124"/>
      <c r="S2181" s="121"/>
      <c r="T2181" s="123"/>
      <c r="U2181" s="123"/>
      <c r="V2181" s="123"/>
      <c r="W2181" s="123"/>
      <c r="X2181" s="123"/>
      <c r="Y2181" s="136"/>
    </row>
    <row r="2182" spans="1:25">
      <c r="A2182" s="116">
        <v>2182</v>
      </c>
      <c r="B2182" s="166">
        <v>43899</v>
      </c>
      <c r="C2182" s="118">
        <f t="shared" si="105"/>
        <v>3</v>
      </c>
      <c r="D2182" s="120" t="s">
        <v>37</v>
      </c>
      <c r="E2182" s="119" t="s">
        <v>4636</v>
      </c>
      <c r="F2182" s="211"/>
      <c r="G2182" s="119" t="s">
        <v>3291</v>
      </c>
      <c r="H2182" s="119"/>
      <c r="K2182" s="120"/>
      <c r="L2182" s="120" t="s">
        <v>32</v>
      </c>
      <c r="M2182" s="120" t="s">
        <v>33</v>
      </c>
      <c r="N2182" s="157"/>
      <c r="O2182" s="157"/>
      <c r="P2182" s="124">
        <f t="shared" si="104"/>
        <v>0</v>
      </c>
      <c r="Q2182" s="124"/>
      <c r="R2182" s="124"/>
      <c r="S2182" s="121"/>
      <c r="T2182" s="123"/>
      <c r="U2182" s="123"/>
      <c r="V2182" s="123"/>
      <c r="W2182" s="123"/>
      <c r="X2182" s="123"/>
      <c r="Y2182" s="136" t="s">
        <v>4637</v>
      </c>
    </row>
    <row r="2183" spans="1:25">
      <c r="A2183" s="116">
        <v>2183</v>
      </c>
      <c r="B2183" s="166">
        <v>43899</v>
      </c>
      <c r="C2183" s="118">
        <f t="shared" si="105"/>
        <v>3</v>
      </c>
      <c r="E2183" s="119" t="s">
        <v>4638</v>
      </c>
      <c r="F2183" s="211"/>
      <c r="G2183" s="119" t="s">
        <v>3291</v>
      </c>
      <c r="H2183" s="119"/>
      <c r="K2183" s="120"/>
      <c r="L2183" s="120" t="s">
        <v>32</v>
      </c>
      <c r="M2183" s="130" t="s">
        <v>78</v>
      </c>
      <c r="N2183" s="157"/>
      <c r="O2183" s="157"/>
      <c r="P2183" s="124">
        <f t="shared" si="104"/>
        <v>0</v>
      </c>
      <c r="Q2183" s="124"/>
      <c r="R2183" s="124"/>
      <c r="S2183" s="121"/>
      <c r="T2183" s="123"/>
      <c r="U2183" s="123"/>
      <c r="V2183" s="123"/>
      <c r="W2183" s="123"/>
      <c r="X2183" s="123"/>
      <c r="Y2183" s="136"/>
    </row>
    <row r="2184" spans="1:25">
      <c r="A2184" s="116">
        <v>2184</v>
      </c>
      <c r="B2184" s="166">
        <v>43899</v>
      </c>
      <c r="C2184" s="118">
        <f t="shared" si="105"/>
        <v>3</v>
      </c>
      <c r="D2184" s="120" t="s">
        <v>37</v>
      </c>
      <c r="E2184" s="119" t="s">
        <v>4639</v>
      </c>
      <c r="F2184" s="211"/>
      <c r="G2184" s="119" t="s">
        <v>3291</v>
      </c>
      <c r="H2184" s="119"/>
      <c r="K2184" s="120"/>
      <c r="L2184" s="120" t="s">
        <v>32</v>
      </c>
      <c r="M2184" s="120" t="s">
        <v>33</v>
      </c>
      <c r="N2184" s="157"/>
      <c r="O2184" s="157"/>
      <c r="P2184" s="124">
        <f t="shared" si="104"/>
        <v>0</v>
      </c>
      <c r="Q2184" s="124"/>
      <c r="R2184" s="124"/>
      <c r="S2184" s="121"/>
      <c r="T2184" s="123"/>
      <c r="U2184" s="123"/>
      <c r="V2184" s="123"/>
      <c r="W2184" s="123"/>
      <c r="X2184" s="123"/>
      <c r="Y2184" s="136" t="s">
        <v>4637</v>
      </c>
    </row>
    <row r="2185" spans="1:25">
      <c r="A2185" s="116">
        <v>2185</v>
      </c>
      <c r="B2185" s="166">
        <v>43899</v>
      </c>
      <c r="C2185" s="118">
        <f t="shared" si="105"/>
        <v>3</v>
      </c>
      <c r="E2185" s="119" t="s">
        <v>4640</v>
      </c>
      <c r="F2185" s="211"/>
      <c r="G2185" s="119" t="s">
        <v>3291</v>
      </c>
      <c r="H2185" s="119"/>
      <c r="K2185" s="120"/>
      <c r="L2185" s="120" t="s">
        <v>32</v>
      </c>
      <c r="M2185" s="130" t="s">
        <v>78</v>
      </c>
      <c r="N2185" s="157"/>
      <c r="O2185" s="157"/>
      <c r="P2185" s="124">
        <f t="shared" si="104"/>
        <v>0</v>
      </c>
      <c r="Q2185" s="124"/>
      <c r="R2185" s="124"/>
      <c r="S2185" s="121"/>
      <c r="T2185" s="123"/>
      <c r="U2185" s="123"/>
      <c r="V2185" s="123"/>
      <c r="W2185" s="123"/>
      <c r="X2185" s="123"/>
      <c r="Y2185" s="136"/>
    </row>
    <row r="2186" spans="1:25">
      <c r="A2186" s="116">
        <v>2186</v>
      </c>
      <c r="B2186" s="166">
        <v>43899</v>
      </c>
      <c r="C2186" s="118">
        <f t="shared" si="105"/>
        <v>3</v>
      </c>
      <c r="E2186" s="119" t="s">
        <v>4641</v>
      </c>
      <c r="F2186" s="211"/>
      <c r="G2186" s="119" t="s">
        <v>3506</v>
      </c>
      <c r="K2186" s="120"/>
      <c r="L2186" s="120" t="s">
        <v>32</v>
      </c>
      <c r="M2186" s="130" t="s">
        <v>78</v>
      </c>
      <c r="N2186" s="157"/>
      <c r="O2186" s="157"/>
      <c r="P2186" s="124">
        <f t="shared" si="104"/>
        <v>0</v>
      </c>
      <c r="Q2186" s="124"/>
      <c r="R2186" s="124"/>
      <c r="S2186" s="121"/>
      <c r="T2186" s="123"/>
      <c r="U2186" s="123"/>
      <c r="V2186" s="123"/>
      <c r="W2186" s="123"/>
      <c r="X2186" s="123"/>
      <c r="Y2186" s="136"/>
    </row>
    <row r="2187" spans="1:25">
      <c r="A2187" s="116">
        <v>2187</v>
      </c>
      <c r="B2187" s="166">
        <v>43899</v>
      </c>
      <c r="C2187" s="118">
        <f t="shared" si="105"/>
        <v>3</v>
      </c>
      <c r="D2187" s="119" t="s">
        <v>37</v>
      </c>
      <c r="E2187" s="119" t="s">
        <v>4642</v>
      </c>
      <c r="F2187" s="211"/>
      <c r="G2187" s="119" t="s">
        <v>4643</v>
      </c>
      <c r="K2187" s="120"/>
      <c r="L2187" s="120" t="s">
        <v>32</v>
      </c>
      <c r="M2187" s="130" t="s">
        <v>78</v>
      </c>
      <c r="N2187" s="157"/>
      <c r="O2187" s="157"/>
      <c r="P2187" s="124">
        <f t="shared" si="104"/>
        <v>0</v>
      </c>
      <c r="Q2187" s="124"/>
      <c r="R2187" s="124"/>
      <c r="S2187" s="121"/>
      <c r="T2187" s="123"/>
      <c r="U2187" s="123"/>
      <c r="V2187" s="123"/>
      <c r="W2187" s="123"/>
      <c r="X2187" s="123"/>
      <c r="Y2187" s="116" t="s">
        <v>356</v>
      </c>
    </row>
    <row r="2188" spans="1:25">
      <c r="A2188" s="116">
        <v>2188</v>
      </c>
      <c r="B2188" s="166">
        <v>43899</v>
      </c>
      <c r="C2188" s="118">
        <f t="shared" si="105"/>
        <v>3</v>
      </c>
      <c r="D2188" s="119" t="s">
        <v>37</v>
      </c>
      <c r="E2188" s="119" t="s">
        <v>4644</v>
      </c>
      <c r="F2188" s="211"/>
      <c r="G2188" s="119" t="s">
        <v>4645</v>
      </c>
      <c r="K2188" s="120"/>
      <c r="L2188" s="120" t="s">
        <v>32</v>
      </c>
      <c r="M2188" s="130" t="s">
        <v>78</v>
      </c>
      <c r="N2188" s="157"/>
      <c r="O2188" s="157"/>
      <c r="P2188" s="124">
        <f t="shared" si="104"/>
        <v>0</v>
      </c>
      <c r="Q2188" s="124"/>
      <c r="R2188" s="124"/>
      <c r="S2188" s="121"/>
      <c r="T2188" s="123"/>
      <c r="U2188" s="123"/>
      <c r="V2188" s="123"/>
      <c r="W2188" s="123"/>
      <c r="X2188" s="123"/>
      <c r="Y2188" s="116" t="s">
        <v>356</v>
      </c>
    </row>
    <row r="2189" spans="1:25">
      <c r="A2189" s="116">
        <v>2189</v>
      </c>
      <c r="B2189" s="166">
        <v>43899</v>
      </c>
      <c r="C2189" s="118">
        <f t="shared" si="105"/>
        <v>3</v>
      </c>
      <c r="E2189" s="119" t="s">
        <v>4646</v>
      </c>
      <c r="F2189" s="211"/>
      <c r="G2189" s="119" t="s">
        <v>4647</v>
      </c>
      <c r="K2189" s="120"/>
      <c r="L2189" s="120" t="s">
        <v>32</v>
      </c>
      <c r="M2189" s="130" t="s">
        <v>78</v>
      </c>
      <c r="N2189" s="157"/>
      <c r="O2189" s="157"/>
      <c r="P2189" s="124">
        <f t="shared" si="104"/>
        <v>0</v>
      </c>
      <c r="Q2189" s="124"/>
      <c r="R2189" s="124"/>
      <c r="S2189" s="121"/>
      <c r="T2189" s="123"/>
      <c r="U2189" s="123"/>
      <c r="V2189" s="123"/>
      <c r="W2189" s="123"/>
      <c r="X2189" s="123"/>
      <c r="Y2189" s="136"/>
    </row>
    <row r="2190" spans="1:25">
      <c r="A2190" s="116">
        <v>2190</v>
      </c>
      <c r="B2190" s="166">
        <v>43899</v>
      </c>
      <c r="C2190" s="118">
        <f t="shared" si="105"/>
        <v>3</v>
      </c>
      <c r="E2190" s="119" t="s">
        <v>4648</v>
      </c>
      <c r="F2190" s="211"/>
      <c r="G2190" s="119" t="s">
        <v>2954</v>
      </c>
      <c r="K2190" s="120"/>
      <c r="L2190" s="120" t="s">
        <v>32</v>
      </c>
      <c r="M2190" s="130" t="s">
        <v>78</v>
      </c>
      <c r="N2190" s="232"/>
      <c r="O2190" s="232"/>
      <c r="P2190" s="124">
        <f t="shared" si="104"/>
        <v>0</v>
      </c>
      <c r="Q2190" s="125"/>
      <c r="R2190" s="125"/>
      <c r="S2190" s="121"/>
      <c r="T2190" s="123"/>
      <c r="U2190" s="123"/>
      <c r="V2190" s="123"/>
      <c r="W2190" s="123"/>
      <c r="X2190" s="123"/>
      <c r="Y2190" s="136"/>
    </row>
    <row r="2191" spans="1:25">
      <c r="A2191" s="116">
        <v>2191</v>
      </c>
      <c r="B2191" s="166">
        <v>43899</v>
      </c>
      <c r="C2191" s="118">
        <f t="shared" si="105"/>
        <v>3</v>
      </c>
      <c r="D2191" s="119" t="s">
        <v>37</v>
      </c>
      <c r="E2191" s="119" t="s">
        <v>4649</v>
      </c>
      <c r="F2191" s="211"/>
      <c r="G2191" s="119" t="s">
        <v>4650</v>
      </c>
      <c r="H2191" s="119"/>
      <c r="K2191" s="120"/>
      <c r="L2191" s="120" t="s">
        <v>32</v>
      </c>
      <c r="M2191" s="130" t="s">
        <v>78</v>
      </c>
      <c r="N2191" s="157"/>
      <c r="O2191" s="157"/>
      <c r="P2191" s="124">
        <f t="shared" ref="P2191:P2254" si="106">IF(O2191&lt;&gt;0,MONTH(O2191),0)</f>
        <v>0</v>
      </c>
      <c r="Q2191" s="124"/>
      <c r="R2191" s="124"/>
      <c r="S2191" s="121"/>
      <c r="T2191" s="123"/>
      <c r="U2191" s="123"/>
      <c r="V2191" s="123"/>
      <c r="W2191" s="123"/>
      <c r="X2191" s="123"/>
      <c r="Y2191" s="116" t="s">
        <v>356</v>
      </c>
    </row>
    <row r="2192" spans="1:25">
      <c r="A2192" s="116">
        <v>2192</v>
      </c>
      <c r="B2192" s="166">
        <v>43899</v>
      </c>
      <c r="C2192" s="118">
        <f t="shared" si="105"/>
        <v>3</v>
      </c>
      <c r="D2192" s="119" t="s">
        <v>25</v>
      </c>
      <c r="E2192" s="119" t="s">
        <v>4651</v>
      </c>
      <c r="F2192" s="211" t="s">
        <v>4652</v>
      </c>
      <c r="G2192" s="119" t="s">
        <v>1033</v>
      </c>
      <c r="H2192" s="119" t="s">
        <v>29</v>
      </c>
      <c r="I2192" s="119" t="s">
        <v>42</v>
      </c>
      <c r="K2192" s="120"/>
      <c r="L2192" s="120" t="s">
        <v>32</v>
      </c>
      <c r="M2192" s="130" t="s">
        <v>33</v>
      </c>
      <c r="N2192" s="157">
        <v>43984</v>
      </c>
      <c r="O2192" s="131">
        <v>44299</v>
      </c>
      <c r="P2192" s="124">
        <f t="shared" si="106"/>
        <v>4</v>
      </c>
      <c r="Q2192" s="124">
        <v>2</v>
      </c>
      <c r="R2192" s="125">
        <f ca="1">TODAY()-O2192</f>
        <v>379</v>
      </c>
      <c r="S2192" s="121"/>
      <c r="T2192" s="123"/>
      <c r="U2192" s="123"/>
      <c r="V2192" s="123"/>
      <c r="W2192" s="123"/>
      <c r="X2192" s="123"/>
      <c r="Y2192" s="136"/>
    </row>
    <row r="2193" spans="1:25">
      <c r="A2193" s="116">
        <v>2193</v>
      </c>
      <c r="B2193" s="166">
        <v>43899</v>
      </c>
      <c r="C2193" s="118">
        <f t="shared" si="105"/>
        <v>3</v>
      </c>
      <c r="E2193" s="119" t="s">
        <v>4653</v>
      </c>
      <c r="F2193" s="211"/>
      <c r="G2193" s="119" t="s">
        <v>3482</v>
      </c>
      <c r="K2193" s="120"/>
      <c r="L2193" s="120" t="s">
        <v>32</v>
      </c>
      <c r="M2193" s="130" t="s">
        <v>78</v>
      </c>
      <c r="N2193" s="157"/>
      <c r="O2193" s="157"/>
      <c r="P2193" s="124">
        <f t="shared" si="106"/>
        <v>0</v>
      </c>
      <c r="Q2193" s="124"/>
      <c r="R2193" s="125"/>
      <c r="S2193" s="121"/>
      <c r="T2193" s="123"/>
      <c r="U2193" s="123"/>
      <c r="V2193" s="123"/>
      <c r="W2193" s="123"/>
      <c r="X2193" s="123"/>
      <c r="Y2193" s="136"/>
    </row>
    <row r="2194" spans="1:25">
      <c r="A2194" s="116">
        <v>2194</v>
      </c>
      <c r="B2194" s="166">
        <v>43899</v>
      </c>
      <c r="C2194" s="118">
        <f t="shared" si="105"/>
        <v>3</v>
      </c>
      <c r="D2194" s="119" t="s">
        <v>37</v>
      </c>
      <c r="E2194" s="119" t="s">
        <v>4654</v>
      </c>
      <c r="F2194" s="211"/>
      <c r="G2194" s="119" t="s">
        <v>4533</v>
      </c>
      <c r="K2194" s="120"/>
      <c r="L2194" s="120" t="s">
        <v>32</v>
      </c>
      <c r="M2194" s="130" t="s">
        <v>78</v>
      </c>
      <c r="N2194" s="157"/>
      <c r="O2194" s="157"/>
      <c r="P2194" s="124">
        <f t="shared" si="106"/>
        <v>0</v>
      </c>
      <c r="Q2194" s="124"/>
      <c r="R2194" s="124"/>
      <c r="S2194" s="121"/>
      <c r="T2194" s="123"/>
      <c r="U2194" s="123"/>
      <c r="V2194" s="123"/>
      <c r="W2194" s="123"/>
      <c r="X2194" s="123"/>
      <c r="Y2194" s="116" t="s">
        <v>356</v>
      </c>
    </row>
    <row r="2195" spans="1:25">
      <c r="A2195" s="116">
        <v>2195</v>
      </c>
      <c r="B2195" s="166">
        <v>43899</v>
      </c>
      <c r="C2195" s="118">
        <f t="shared" si="105"/>
        <v>3</v>
      </c>
      <c r="E2195" s="119" t="s">
        <v>4655</v>
      </c>
      <c r="F2195" s="211"/>
      <c r="G2195" s="119" t="s">
        <v>4656</v>
      </c>
      <c r="H2195" s="119"/>
      <c r="K2195" s="120"/>
      <c r="L2195" s="120" t="s">
        <v>32</v>
      </c>
      <c r="M2195" s="130" t="s">
        <v>78</v>
      </c>
      <c r="N2195" s="157"/>
      <c r="O2195" s="157"/>
      <c r="P2195" s="124">
        <f t="shared" si="106"/>
        <v>0</v>
      </c>
      <c r="Q2195" s="124"/>
      <c r="R2195" s="125"/>
      <c r="S2195" s="121"/>
      <c r="T2195" s="123"/>
      <c r="U2195" s="123"/>
      <c r="V2195" s="123"/>
      <c r="W2195" s="123"/>
      <c r="X2195" s="123"/>
      <c r="Y2195" s="136"/>
    </row>
    <row r="2196" spans="1:25">
      <c r="A2196" s="116">
        <v>2196</v>
      </c>
      <c r="B2196" s="166">
        <v>43899</v>
      </c>
      <c r="C2196" s="118">
        <f t="shared" si="105"/>
        <v>3</v>
      </c>
      <c r="E2196" s="119" t="s">
        <v>4657</v>
      </c>
      <c r="F2196" s="211"/>
      <c r="G2196" s="119" t="s">
        <v>4658</v>
      </c>
      <c r="H2196" s="119"/>
      <c r="K2196" s="120"/>
      <c r="L2196" s="120" t="s">
        <v>32</v>
      </c>
      <c r="M2196" s="130" t="s">
        <v>78</v>
      </c>
      <c r="N2196" s="157"/>
      <c r="O2196" s="157"/>
      <c r="P2196" s="124">
        <f t="shared" si="106"/>
        <v>0</v>
      </c>
      <c r="Q2196" s="124"/>
      <c r="R2196" s="124"/>
      <c r="S2196" s="121"/>
      <c r="T2196" s="123"/>
      <c r="U2196" s="123"/>
      <c r="V2196" s="123"/>
      <c r="W2196" s="123"/>
      <c r="X2196" s="123"/>
      <c r="Y2196" s="136"/>
    </row>
    <row r="2197" spans="1:25">
      <c r="A2197" s="116">
        <v>2197</v>
      </c>
      <c r="B2197" s="166">
        <v>43899</v>
      </c>
      <c r="C2197" s="118">
        <f t="shared" si="105"/>
        <v>3</v>
      </c>
      <c r="D2197" s="119" t="s">
        <v>37</v>
      </c>
      <c r="E2197" s="119" t="s">
        <v>4659</v>
      </c>
      <c r="F2197" s="211"/>
      <c r="G2197" s="119" t="s">
        <v>1273</v>
      </c>
      <c r="K2197" s="120"/>
      <c r="L2197" s="120" t="s">
        <v>32</v>
      </c>
      <c r="M2197" s="130" t="s">
        <v>78</v>
      </c>
      <c r="N2197" s="157"/>
      <c r="O2197" s="157"/>
      <c r="P2197" s="124">
        <f t="shared" si="106"/>
        <v>0</v>
      </c>
      <c r="Q2197" s="124"/>
      <c r="R2197" s="125"/>
      <c r="S2197" s="121"/>
      <c r="T2197" s="123"/>
      <c r="U2197" s="123"/>
      <c r="V2197" s="123"/>
      <c r="W2197" s="123"/>
      <c r="X2197" s="123"/>
      <c r="Y2197" s="116" t="s">
        <v>356</v>
      </c>
    </row>
    <row r="2198" spans="1:25">
      <c r="A2198" s="116">
        <v>2198</v>
      </c>
      <c r="B2198" s="166">
        <v>43899</v>
      </c>
      <c r="C2198" s="118">
        <f t="shared" si="105"/>
        <v>3</v>
      </c>
      <c r="E2198" s="119" t="s">
        <v>4660</v>
      </c>
      <c r="F2198" s="211"/>
      <c r="G2198" s="119" t="s">
        <v>4661</v>
      </c>
      <c r="K2198" s="120"/>
      <c r="L2198" s="120" t="s">
        <v>32</v>
      </c>
      <c r="M2198" s="130" t="s">
        <v>78</v>
      </c>
      <c r="N2198" s="157"/>
      <c r="O2198" s="157"/>
      <c r="P2198" s="124">
        <f t="shared" si="106"/>
        <v>0</v>
      </c>
      <c r="Q2198" s="124"/>
      <c r="R2198" s="124"/>
      <c r="S2198" s="121"/>
      <c r="T2198" s="123"/>
      <c r="U2198" s="123"/>
      <c r="V2198" s="123"/>
      <c r="W2198" s="123"/>
      <c r="X2198" s="123"/>
      <c r="Y2198" s="136"/>
    </row>
    <row r="2199" spans="1:25">
      <c r="A2199" s="116">
        <v>2199</v>
      </c>
      <c r="B2199" s="166">
        <v>43899</v>
      </c>
      <c r="C2199" s="118">
        <f t="shared" si="105"/>
        <v>3</v>
      </c>
      <c r="E2199" s="119" t="s">
        <v>4662</v>
      </c>
      <c r="F2199" s="211"/>
      <c r="G2199" s="119" t="s">
        <v>3520</v>
      </c>
      <c r="K2199" s="120"/>
      <c r="L2199" s="120" t="s">
        <v>32</v>
      </c>
      <c r="M2199" s="130" t="s">
        <v>78</v>
      </c>
      <c r="N2199" s="157"/>
      <c r="O2199" s="157"/>
      <c r="P2199" s="124">
        <f t="shared" si="106"/>
        <v>0</v>
      </c>
      <c r="Q2199" s="124"/>
      <c r="R2199" s="125"/>
      <c r="S2199" s="121"/>
      <c r="T2199" s="123"/>
      <c r="U2199" s="123"/>
      <c r="V2199" s="123"/>
      <c r="W2199" s="123"/>
      <c r="X2199" s="123"/>
      <c r="Y2199" s="136"/>
    </row>
    <row r="2200" spans="1:25">
      <c r="A2200" s="116">
        <v>2200</v>
      </c>
      <c r="B2200" s="166">
        <v>43899</v>
      </c>
      <c r="C2200" s="118">
        <f t="shared" si="105"/>
        <v>3</v>
      </c>
      <c r="D2200" s="119" t="s">
        <v>37</v>
      </c>
      <c r="E2200" s="119" t="s">
        <v>4663</v>
      </c>
      <c r="F2200" s="211"/>
      <c r="G2200" s="119" t="s">
        <v>4664</v>
      </c>
      <c r="K2200" s="120"/>
      <c r="L2200" s="120" t="s">
        <v>32</v>
      </c>
      <c r="M2200" s="130" t="s">
        <v>78</v>
      </c>
      <c r="N2200" s="157"/>
      <c r="O2200" s="157"/>
      <c r="P2200" s="124">
        <f t="shared" si="106"/>
        <v>0</v>
      </c>
      <c r="Q2200" s="124"/>
      <c r="R2200" s="124"/>
      <c r="S2200" s="121"/>
      <c r="T2200" s="123"/>
      <c r="U2200" s="123"/>
      <c r="V2200" s="123"/>
      <c r="W2200" s="123"/>
      <c r="X2200" s="123"/>
      <c r="Y2200" s="116" t="s">
        <v>356</v>
      </c>
    </row>
    <row r="2201" spans="1:25">
      <c r="A2201" s="116">
        <v>2201</v>
      </c>
      <c r="B2201" s="166">
        <v>43899</v>
      </c>
      <c r="C2201" s="118">
        <f t="shared" si="105"/>
        <v>3</v>
      </c>
      <c r="D2201" s="119" t="s">
        <v>37</v>
      </c>
      <c r="E2201" s="119" t="s">
        <v>4665</v>
      </c>
      <c r="F2201" s="211"/>
      <c r="G2201" s="119" t="s">
        <v>4664</v>
      </c>
      <c r="K2201" s="120"/>
      <c r="L2201" s="120" t="s">
        <v>32</v>
      </c>
      <c r="M2201" s="130" t="s">
        <v>78</v>
      </c>
      <c r="N2201" s="157"/>
      <c r="O2201" s="157"/>
      <c r="P2201" s="124">
        <f t="shared" si="106"/>
        <v>0</v>
      </c>
      <c r="Q2201" s="124"/>
      <c r="R2201" s="125"/>
      <c r="S2201" s="121"/>
      <c r="T2201" s="123"/>
      <c r="U2201" s="123"/>
      <c r="V2201" s="123"/>
      <c r="W2201" s="123"/>
      <c r="X2201" s="123"/>
      <c r="Y2201" s="116" t="s">
        <v>356</v>
      </c>
    </row>
    <row r="2202" spans="1:25">
      <c r="A2202" s="116">
        <v>2202</v>
      </c>
      <c r="B2202" s="166">
        <v>43899</v>
      </c>
      <c r="C2202" s="118">
        <f t="shared" si="105"/>
        <v>3</v>
      </c>
      <c r="E2202" s="119" t="s">
        <v>4666</v>
      </c>
      <c r="F2202" s="211"/>
      <c r="G2202" s="119" t="s">
        <v>2181</v>
      </c>
      <c r="K2202" s="120"/>
      <c r="L2202" s="120" t="s">
        <v>32</v>
      </c>
      <c r="M2202" s="130" t="s">
        <v>78</v>
      </c>
      <c r="N2202" s="157"/>
      <c r="O2202" s="157"/>
      <c r="P2202" s="124">
        <f t="shared" si="106"/>
        <v>0</v>
      </c>
      <c r="Q2202" s="124"/>
      <c r="R2202" s="124"/>
      <c r="S2202" s="121"/>
      <c r="T2202" s="123"/>
      <c r="U2202" s="123"/>
      <c r="V2202" s="123"/>
      <c r="W2202" s="123"/>
      <c r="X2202" s="123"/>
      <c r="Y2202" s="136"/>
    </row>
    <row r="2203" spans="1:25">
      <c r="A2203" s="116">
        <v>2203</v>
      </c>
      <c r="B2203" s="166">
        <v>43899</v>
      </c>
      <c r="C2203" s="118">
        <f t="shared" si="105"/>
        <v>3</v>
      </c>
      <c r="E2203" s="119" t="s">
        <v>4667</v>
      </c>
      <c r="F2203" s="211"/>
      <c r="G2203" s="119" t="s">
        <v>4668</v>
      </c>
      <c r="K2203" s="120"/>
      <c r="L2203" s="120" t="s">
        <v>32</v>
      </c>
      <c r="M2203" s="130" t="s">
        <v>78</v>
      </c>
      <c r="N2203" s="157"/>
      <c r="O2203" s="157"/>
      <c r="P2203" s="124">
        <f t="shared" si="106"/>
        <v>0</v>
      </c>
      <c r="Q2203" s="124"/>
      <c r="R2203" s="124"/>
      <c r="S2203" s="121"/>
      <c r="T2203" s="123"/>
      <c r="U2203" s="123"/>
      <c r="V2203" s="123"/>
      <c r="W2203" s="123"/>
      <c r="X2203" s="123"/>
      <c r="Y2203" s="136"/>
    </row>
    <row r="2204" spans="1:25">
      <c r="A2204" s="116">
        <v>2204</v>
      </c>
      <c r="B2204" s="166">
        <v>43899</v>
      </c>
      <c r="C2204" s="118">
        <f t="shared" si="105"/>
        <v>3</v>
      </c>
      <c r="D2204" s="119" t="s">
        <v>37</v>
      </c>
      <c r="E2204" s="119" t="s">
        <v>4669</v>
      </c>
      <c r="F2204" s="211"/>
      <c r="G2204" s="119" t="s">
        <v>4670</v>
      </c>
      <c r="K2204" s="120"/>
      <c r="L2204" s="120" t="s">
        <v>32</v>
      </c>
      <c r="M2204" s="130" t="s">
        <v>78</v>
      </c>
      <c r="N2204" s="157"/>
      <c r="O2204" s="157"/>
      <c r="P2204" s="124">
        <f t="shared" si="106"/>
        <v>0</v>
      </c>
      <c r="Q2204" s="124"/>
      <c r="R2204" s="124"/>
      <c r="S2204" s="121"/>
      <c r="T2204" s="123"/>
      <c r="U2204" s="123"/>
      <c r="V2204" s="123"/>
      <c r="W2204" s="123"/>
      <c r="X2204" s="123"/>
      <c r="Y2204" s="116" t="s">
        <v>356</v>
      </c>
    </row>
    <row r="2205" spans="1:25">
      <c r="A2205" s="116">
        <v>2205</v>
      </c>
      <c r="B2205" s="166">
        <v>43899</v>
      </c>
      <c r="C2205" s="118">
        <f t="shared" si="105"/>
        <v>3</v>
      </c>
      <c r="E2205" s="119" t="s">
        <v>4671</v>
      </c>
      <c r="F2205" s="211"/>
      <c r="G2205" s="119" t="s">
        <v>4672</v>
      </c>
      <c r="K2205" s="120"/>
      <c r="L2205" s="120" t="s">
        <v>32</v>
      </c>
      <c r="M2205" s="130" t="s">
        <v>78</v>
      </c>
      <c r="N2205" s="157"/>
      <c r="O2205" s="157"/>
      <c r="P2205" s="124">
        <f t="shared" si="106"/>
        <v>0</v>
      </c>
      <c r="Q2205" s="124"/>
      <c r="R2205" s="124"/>
      <c r="S2205" s="121"/>
      <c r="T2205" s="123"/>
      <c r="U2205" s="123"/>
      <c r="V2205" s="123"/>
      <c r="W2205" s="123"/>
      <c r="X2205" s="123"/>
      <c r="Y2205" s="136"/>
    </row>
    <row r="2206" spans="1:25">
      <c r="A2206" s="116">
        <v>2206</v>
      </c>
      <c r="B2206" s="166">
        <v>43899</v>
      </c>
      <c r="C2206" s="118">
        <f t="shared" si="105"/>
        <v>3</v>
      </c>
      <c r="E2206" s="119" t="s">
        <v>4673</v>
      </c>
      <c r="F2206" s="211"/>
      <c r="G2206" s="119" t="s">
        <v>4674</v>
      </c>
      <c r="H2206" s="119"/>
      <c r="K2206" s="120"/>
      <c r="L2206" s="120" t="s">
        <v>32</v>
      </c>
      <c r="M2206" s="130" t="s">
        <v>78</v>
      </c>
      <c r="N2206" s="157"/>
      <c r="O2206" s="157"/>
      <c r="P2206" s="124">
        <f t="shared" si="106"/>
        <v>0</v>
      </c>
      <c r="Q2206" s="124"/>
      <c r="R2206" s="124"/>
      <c r="S2206" s="121"/>
      <c r="T2206" s="123"/>
      <c r="U2206" s="123"/>
      <c r="V2206" s="123"/>
      <c r="W2206" s="123"/>
      <c r="X2206" s="123"/>
      <c r="Y2206" s="136"/>
    </row>
    <row r="2207" spans="1:25">
      <c r="A2207" s="116">
        <v>2207</v>
      </c>
      <c r="B2207" s="166">
        <v>43899</v>
      </c>
      <c r="C2207" s="118">
        <f t="shared" si="105"/>
        <v>3</v>
      </c>
      <c r="E2207" s="119" t="s">
        <v>4675</v>
      </c>
      <c r="F2207" s="211"/>
      <c r="G2207" s="119" t="s">
        <v>4676</v>
      </c>
      <c r="H2207" s="119"/>
      <c r="K2207" s="120"/>
      <c r="L2207" s="120" t="s">
        <v>32</v>
      </c>
      <c r="M2207" s="130" t="s">
        <v>78</v>
      </c>
      <c r="N2207" s="157"/>
      <c r="O2207" s="157"/>
      <c r="P2207" s="124">
        <f t="shared" si="106"/>
        <v>0</v>
      </c>
      <c r="Q2207" s="124"/>
      <c r="R2207" s="125"/>
      <c r="S2207" s="121"/>
      <c r="T2207" s="123"/>
      <c r="U2207" s="123"/>
      <c r="V2207" s="123"/>
      <c r="W2207" s="123"/>
      <c r="X2207" s="123"/>
      <c r="Y2207" s="136"/>
    </row>
    <row r="2208" spans="1:25">
      <c r="A2208" s="116">
        <v>2208</v>
      </c>
      <c r="B2208" s="166">
        <v>43899</v>
      </c>
      <c r="C2208" s="118">
        <f t="shared" si="105"/>
        <v>3</v>
      </c>
      <c r="E2208" s="119" t="s">
        <v>4677</v>
      </c>
      <c r="F2208" s="211"/>
      <c r="G2208" s="119" t="s">
        <v>4678</v>
      </c>
      <c r="K2208" s="120"/>
      <c r="L2208" s="120" t="s">
        <v>32</v>
      </c>
      <c r="M2208" s="130" t="s">
        <v>78</v>
      </c>
      <c r="N2208" s="157"/>
      <c r="O2208" s="157"/>
      <c r="P2208" s="124">
        <f t="shared" si="106"/>
        <v>0</v>
      </c>
      <c r="Q2208" s="124"/>
      <c r="R2208" s="125"/>
      <c r="S2208" s="121"/>
      <c r="T2208" s="123"/>
      <c r="U2208" s="123"/>
      <c r="V2208" s="123"/>
      <c r="W2208" s="123"/>
      <c r="X2208" s="123"/>
      <c r="Y2208" s="136"/>
    </row>
    <row r="2209" spans="1:25">
      <c r="A2209" s="116">
        <v>2209</v>
      </c>
      <c r="B2209" s="166">
        <v>43899</v>
      </c>
      <c r="C2209" s="118">
        <f t="shared" si="105"/>
        <v>3</v>
      </c>
      <c r="E2209" s="119" t="s">
        <v>4679</v>
      </c>
      <c r="F2209" s="211"/>
      <c r="G2209" s="119" t="s">
        <v>4678</v>
      </c>
      <c r="K2209" s="120"/>
      <c r="L2209" s="120" t="s">
        <v>32</v>
      </c>
      <c r="M2209" s="130" t="s">
        <v>78</v>
      </c>
      <c r="N2209" s="157"/>
      <c r="O2209" s="157"/>
      <c r="P2209" s="124">
        <f t="shared" si="106"/>
        <v>0</v>
      </c>
      <c r="Q2209" s="124"/>
      <c r="R2209" s="124"/>
      <c r="S2209" s="121"/>
      <c r="T2209" s="123"/>
      <c r="U2209" s="123"/>
      <c r="V2209" s="123"/>
      <c r="W2209" s="123"/>
      <c r="X2209" s="123"/>
      <c r="Y2209" s="136"/>
    </row>
    <row r="2210" spans="1:25">
      <c r="A2210" s="116">
        <v>2210</v>
      </c>
      <c r="B2210" s="166">
        <v>43899</v>
      </c>
      <c r="C2210" s="118">
        <f t="shared" si="105"/>
        <v>3</v>
      </c>
      <c r="E2210" s="119" t="s">
        <v>4680</v>
      </c>
      <c r="F2210" s="211"/>
      <c r="G2210" s="119" t="s">
        <v>4678</v>
      </c>
      <c r="K2210" s="120"/>
      <c r="L2210" s="120" t="s">
        <v>32</v>
      </c>
      <c r="M2210" s="130" t="s">
        <v>78</v>
      </c>
      <c r="N2210" s="157"/>
      <c r="O2210" s="157"/>
      <c r="P2210" s="124">
        <f t="shared" si="106"/>
        <v>0</v>
      </c>
      <c r="Q2210" s="124"/>
      <c r="R2210" s="124"/>
      <c r="S2210" s="121"/>
      <c r="T2210" s="123"/>
      <c r="U2210" s="123"/>
      <c r="V2210" s="123"/>
      <c r="W2210" s="123"/>
      <c r="X2210" s="123"/>
      <c r="Y2210" s="136"/>
    </row>
    <row r="2211" spans="1:25">
      <c r="A2211" s="116">
        <v>2211</v>
      </c>
      <c r="B2211" s="166">
        <v>43899</v>
      </c>
      <c r="C2211" s="118">
        <f t="shared" si="105"/>
        <v>3</v>
      </c>
      <c r="D2211" s="119" t="s">
        <v>37</v>
      </c>
      <c r="E2211" s="119" t="s">
        <v>4681</v>
      </c>
      <c r="F2211" s="211"/>
      <c r="G2211" s="119" t="s">
        <v>2849</v>
      </c>
      <c r="K2211" s="120"/>
      <c r="L2211" s="120" t="s">
        <v>32</v>
      </c>
      <c r="M2211" s="130" t="s">
        <v>78</v>
      </c>
      <c r="N2211" s="157"/>
      <c r="O2211" s="157"/>
      <c r="P2211" s="124">
        <f t="shared" si="106"/>
        <v>0</v>
      </c>
      <c r="Q2211" s="124"/>
      <c r="R2211" s="125"/>
      <c r="S2211" s="121"/>
      <c r="T2211" s="123"/>
      <c r="U2211" s="123"/>
      <c r="V2211" s="123"/>
      <c r="W2211" s="123"/>
      <c r="X2211" s="123"/>
      <c r="Y2211" s="116" t="s">
        <v>356</v>
      </c>
    </row>
    <row r="2212" spans="1:25">
      <c r="A2212" s="116">
        <v>2212</v>
      </c>
      <c r="B2212" s="166">
        <v>43899</v>
      </c>
      <c r="C2212" s="118">
        <f t="shared" si="105"/>
        <v>3</v>
      </c>
      <c r="D2212" s="119" t="s">
        <v>37</v>
      </c>
      <c r="E2212" s="119" t="s">
        <v>4682</v>
      </c>
      <c r="F2212" s="211"/>
      <c r="G2212" s="119" t="s">
        <v>2849</v>
      </c>
      <c r="K2212" s="120"/>
      <c r="L2212" s="120" t="s">
        <v>32</v>
      </c>
      <c r="M2212" s="130" t="s">
        <v>78</v>
      </c>
      <c r="N2212" s="157"/>
      <c r="O2212" s="157"/>
      <c r="P2212" s="124">
        <f t="shared" si="106"/>
        <v>0</v>
      </c>
      <c r="Q2212" s="124"/>
      <c r="R2212" s="124"/>
      <c r="S2212" s="121"/>
      <c r="T2212" s="123"/>
      <c r="U2212" s="123"/>
      <c r="V2212" s="123"/>
      <c r="W2212" s="123"/>
      <c r="X2212" s="123"/>
      <c r="Y2212" s="116" t="s">
        <v>356</v>
      </c>
    </row>
    <row r="2213" spans="1:25">
      <c r="A2213" s="116">
        <v>2213</v>
      </c>
      <c r="B2213" s="166">
        <v>43899</v>
      </c>
      <c r="C2213" s="118">
        <f t="shared" si="105"/>
        <v>3</v>
      </c>
      <c r="D2213" s="119" t="s">
        <v>37</v>
      </c>
      <c r="E2213" s="119" t="s">
        <v>4683</v>
      </c>
      <c r="F2213" s="211"/>
      <c r="G2213" s="119" t="s">
        <v>2849</v>
      </c>
      <c r="K2213" s="120"/>
      <c r="L2213" s="120" t="s">
        <v>32</v>
      </c>
      <c r="M2213" s="130" t="s">
        <v>78</v>
      </c>
      <c r="N2213" s="157"/>
      <c r="O2213" s="157"/>
      <c r="P2213" s="124">
        <f t="shared" si="106"/>
        <v>0</v>
      </c>
      <c r="Q2213" s="124"/>
      <c r="R2213" s="124"/>
      <c r="S2213" s="121"/>
      <c r="T2213" s="123"/>
      <c r="U2213" s="123"/>
      <c r="V2213" s="123"/>
      <c r="W2213" s="123"/>
      <c r="X2213" s="123"/>
      <c r="Y2213" s="116" t="s">
        <v>356</v>
      </c>
    </row>
    <row r="2214" spans="1:25">
      <c r="A2214" s="116">
        <v>2214</v>
      </c>
      <c r="B2214" s="166">
        <v>43899</v>
      </c>
      <c r="C2214" s="118">
        <f t="shared" si="105"/>
        <v>3</v>
      </c>
      <c r="E2214" s="119" t="s">
        <v>4684</v>
      </c>
      <c r="F2214" s="211"/>
      <c r="G2214" s="119" t="s">
        <v>4685</v>
      </c>
      <c r="K2214" s="120"/>
      <c r="L2214" s="120" t="s">
        <v>32</v>
      </c>
      <c r="M2214" s="130" t="s">
        <v>78</v>
      </c>
      <c r="N2214" s="157"/>
      <c r="O2214" s="157"/>
      <c r="P2214" s="124">
        <f t="shared" si="106"/>
        <v>0</v>
      </c>
      <c r="Q2214" s="124"/>
      <c r="R2214" s="124"/>
      <c r="S2214" s="121"/>
      <c r="T2214" s="123"/>
      <c r="U2214" s="123"/>
      <c r="V2214" s="123"/>
      <c r="W2214" s="123"/>
      <c r="X2214" s="123"/>
      <c r="Y2214" s="136"/>
    </row>
    <row r="2215" spans="1:25">
      <c r="A2215" s="116">
        <v>2215</v>
      </c>
      <c r="B2215" s="166">
        <v>43899</v>
      </c>
      <c r="C2215" s="118">
        <f t="shared" si="105"/>
        <v>3</v>
      </c>
      <c r="D2215" s="119" t="s">
        <v>37</v>
      </c>
      <c r="E2215" s="119" t="s">
        <v>4686</v>
      </c>
      <c r="F2215" s="211"/>
      <c r="G2215" s="119" t="s">
        <v>3525</v>
      </c>
      <c r="K2215" s="120"/>
      <c r="L2215" s="120" t="s">
        <v>32</v>
      </c>
      <c r="M2215" s="130" t="s">
        <v>78</v>
      </c>
      <c r="N2215" s="157"/>
      <c r="O2215" s="157"/>
      <c r="P2215" s="124">
        <f t="shared" si="106"/>
        <v>0</v>
      </c>
      <c r="Q2215" s="124"/>
      <c r="R2215" s="124"/>
      <c r="S2215" s="121"/>
      <c r="T2215" s="123"/>
      <c r="U2215" s="123"/>
      <c r="V2215" s="123"/>
      <c r="W2215" s="123"/>
      <c r="X2215" s="123"/>
      <c r="Y2215" s="116" t="s">
        <v>356</v>
      </c>
    </row>
    <row r="2216" spans="1:25">
      <c r="A2216" s="116">
        <v>2216</v>
      </c>
      <c r="B2216" s="166">
        <v>43899</v>
      </c>
      <c r="C2216" s="118">
        <f t="shared" si="105"/>
        <v>3</v>
      </c>
      <c r="E2216" s="119" t="s">
        <v>4687</v>
      </c>
      <c r="F2216" s="211"/>
      <c r="G2216" s="119" t="s">
        <v>4688</v>
      </c>
      <c r="H2216" s="119"/>
      <c r="K2216" s="120"/>
      <c r="L2216" s="120" t="s">
        <v>32</v>
      </c>
      <c r="M2216" s="130" t="s">
        <v>78</v>
      </c>
      <c r="N2216" s="157"/>
      <c r="O2216" s="157"/>
      <c r="P2216" s="124">
        <f t="shared" si="106"/>
        <v>0</v>
      </c>
      <c r="Q2216" s="124"/>
      <c r="R2216" s="124"/>
      <c r="S2216" s="121"/>
      <c r="T2216" s="123"/>
      <c r="U2216" s="123"/>
      <c r="V2216" s="123"/>
      <c r="W2216" s="123"/>
      <c r="X2216" s="123"/>
      <c r="Y2216" s="136"/>
    </row>
    <row r="2217" spans="1:25">
      <c r="A2217" s="116">
        <v>2217</v>
      </c>
      <c r="B2217" s="166">
        <v>43899</v>
      </c>
      <c r="C2217" s="118">
        <f t="shared" si="105"/>
        <v>3</v>
      </c>
      <c r="D2217" s="119" t="s">
        <v>37</v>
      </c>
      <c r="E2217" s="119" t="s">
        <v>4689</v>
      </c>
      <c r="F2217" s="211"/>
      <c r="G2217" s="119" t="s">
        <v>4690</v>
      </c>
      <c r="K2217" s="120"/>
      <c r="L2217" s="120" t="s">
        <v>32</v>
      </c>
      <c r="M2217" s="130" t="s">
        <v>78</v>
      </c>
      <c r="N2217" s="157"/>
      <c r="O2217" s="157"/>
      <c r="P2217" s="124">
        <f t="shared" si="106"/>
        <v>0</v>
      </c>
      <c r="Q2217" s="124"/>
      <c r="R2217" s="124"/>
      <c r="S2217" s="121"/>
      <c r="T2217" s="123"/>
      <c r="U2217" s="123"/>
      <c r="V2217" s="123"/>
      <c r="W2217" s="123"/>
      <c r="X2217" s="123"/>
      <c r="Y2217" s="116" t="s">
        <v>356</v>
      </c>
    </row>
    <row r="2218" spans="1:25">
      <c r="A2218" s="116">
        <v>2218</v>
      </c>
      <c r="B2218" s="166">
        <v>43899</v>
      </c>
      <c r="C2218" s="118">
        <f t="shared" si="105"/>
        <v>3</v>
      </c>
      <c r="E2218" s="119" t="s">
        <v>4691</v>
      </c>
      <c r="F2218" s="211"/>
      <c r="G2218" s="119" t="s">
        <v>4692</v>
      </c>
      <c r="H2218" s="119"/>
      <c r="K2218" s="120"/>
      <c r="L2218" s="120" t="s">
        <v>32</v>
      </c>
      <c r="M2218" s="130" t="s">
        <v>78</v>
      </c>
      <c r="N2218" s="157"/>
      <c r="O2218" s="157"/>
      <c r="P2218" s="124">
        <f t="shared" si="106"/>
        <v>0</v>
      </c>
      <c r="Q2218" s="124"/>
      <c r="R2218" s="125"/>
      <c r="S2218" s="121"/>
      <c r="T2218" s="123"/>
      <c r="U2218" s="123"/>
      <c r="V2218" s="123"/>
      <c r="W2218" s="123"/>
      <c r="X2218" s="123"/>
      <c r="Y2218" s="136"/>
    </row>
    <row r="2219" spans="1:25">
      <c r="A2219" s="116">
        <v>2219</v>
      </c>
      <c r="B2219" s="166">
        <v>43899</v>
      </c>
      <c r="C2219" s="118">
        <f t="shared" si="105"/>
        <v>3</v>
      </c>
      <c r="E2219" s="119" t="s">
        <v>4693</v>
      </c>
      <c r="F2219" s="211"/>
      <c r="G2219" s="119" t="s">
        <v>4692</v>
      </c>
      <c r="K2219" s="120"/>
      <c r="L2219" s="120" t="s">
        <v>32</v>
      </c>
      <c r="M2219" s="130" t="s">
        <v>78</v>
      </c>
      <c r="N2219" s="157"/>
      <c r="O2219" s="157"/>
      <c r="P2219" s="124">
        <f t="shared" si="106"/>
        <v>0</v>
      </c>
      <c r="Q2219" s="124"/>
      <c r="R2219" s="125"/>
      <c r="S2219" s="121"/>
      <c r="T2219" s="123"/>
      <c r="U2219" s="123"/>
      <c r="V2219" s="123"/>
      <c r="W2219" s="123"/>
      <c r="X2219" s="123"/>
      <c r="Y2219" s="136"/>
    </row>
    <row r="2220" spans="1:25">
      <c r="A2220" s="116">
        <v>2220</v>
      </c>
      <c r="B2220" s="166">
        <v>43899</v>
      </c>
      <c r="C2220" s="118">
        <f t="shared" si="105"/>
        <v>3</v>
      </c>
      <c r="D2220" s="119" t="s">
        <v>37</v>
      </c>
      <c r="E2220" s="119" t="s">
        <v>4694</v>
      </c>
      <c r="F2220" s="211"/>
      <c r="G2220" s="119" t="s">
        <v>4695</v>
      </c>
      <c r="K2220" s="120"/>
      <c r="L2220" s="120" t="s">
        <v>32</v>
      </c>
      <c r="M2220" s="130" t="s">
        <v>78</v>
      </c>
      <c r="N2220" s="157"/>
      <c r="O2220" s="157"/>
      <c r="P2220" s="124">
        <f t="shared" si="106"/>
        <v>0</v>
      </c>
      <c r="Q2220" s="124"/>
      <c r="R2220" s="125"/>
      <c r="S2220" s="121"/>
      <c r="T2220" s="123"/>
      <c r="U2220" s="123"/>
      <c r="V2220" s="123"/>
      <c r="W2220" s="123"/>
      <c r="X2220" s="123"/>
      <c r="Y2220" s="116" t="s">
        <v>356</v>
      </c>
    </row>
    <row r="2221" spans="1:25">
      <c r="A2221" s="116">
        <v>2221</v>
      </c>
      <c r="B2221" s="166">
        <v>43899</v>
      </c>
      <c r="C2221" s="118">
        <f t="shared" si="105"/>
        <v>3</v>
      </c>
      <c r="D2221" s="120" t="s">
        <v>37</v>
      </c>
      <c r="E2221" s="119" t="s">
        <v>4696</v>
      </c>
      <c r="F2221" s="211"/>
      <c r="G2221" s="119" t="s">
        <v>3472</v>
      </c>
      <c r="K2221" s="120"/>
      <c r="L2221" s="120" t="s">
        <v>32</v>
      </c>
      <c r="M2221" s="120" t="s">
        <v>33</v>
      </c>
      <c r="N2221" s="157"/>
      <c r="O2221" s="157"/>
      <c r="P2221" s="124">
        <f t="shared" si="106"/>
        <v>0</v>
      </c>
      <c r="Q2221" s="124"/>
      <c r="R2221" s="124"/>
      <c r="S2221" s="121"/>
      <c r="T2221" s="123"/>
      <c r="U2221" s="123"/>
      <c r="V2221" s="123"/>
      <c r="W2221" s="123"/>
      <c r="X2221" s="123"/>
      <c r="Y2221" s="136" t="s">
        <v>4697</v>
      </c>
    </row>
    <row r="2222" spans="1:25">
      <c r="A2222" s="116">
        <v>2222</v>
      </c>
      <c r="B2222" s="166">
        <v>43899</v>
      </c>
      <c r="C2222" s="118">
        <f t="shared" si="105"/>
        <v>3</v>
      </c>
      <c r="E2222" s="119" t="s">
        <v>4698</v>
      </c>
      <c r="F2222" s="211"/>
      <c r="G2222" s="119" t="s">
        <v>3073</v>
      </c>
      <c r="K2222" s="120"/>
      <c r="L2222" s="120" t="s">
        <v>32</v>
      </c>
      <c r="M2222" s="130" t="s">
        <v>78</v>
      </c>
      <c r="N2222" s="157"/>
      <c r="O2222" s="157"/>
      <c r="P2222" s="124">
        <f t="shared" si="106"/>
        <v>0</v>
      </c>
      <c r="Q2222" s="124"/>
      <c r="R2222" s="124"/>
      <c r="S2222" s="121"/>
      <c r="T2222" s="123"/>
      <c r="U2222" s="123"/>
      <c r="V2222" s="123"/>
      <c r="W2222" s="123"/>
      <c r="X2222" s="123"/>
      <c r="Y2222" s="136"/>
    </row>
    <row r="2223" spans="1:25">
      <c r="A2223" s="116">
        <v>2223</v>
      </c>
      <c r="B2223" s="166">
        <v>43899</v>
      </c>
      <c r="C2223" s="118">
        <f t="shared" si="105"/>
        <v>3</v>
      </c>
      <c r="E2223" s="119" t="s">
        <v>4699</v>
      </c>
      <c r="F2223" s="211"/>
      <c r="G2223" s="119" t="s">
        <v>4700</v>
      </c>
      <c r="H2223" s="119"/>
      <c r="K2223" s="120"/>
      <c r="L2223" s="120" t="s">
        <v>32</v>
      </c>
      <c r="M2223" s="130" t="s">
        <v>78</v>
      </c>
      <c r="N2223" s="157"/>
      <c r="O2223" s="157"/>
      <c r="P2223" s="124">
        <f t="shared" si="106"/>
        <v>0</v>
      </c>
      <c r="Q2223" s="124"/>
      <c r="R2223" s="125"/>
      <c r="S2223" s="121"/>
      <c r="T2223" s="123"/>
      <c r="U2223" s="123"/>
      <c r="V2223" s="123"/>
      <c r="W2223" s="123"/>
      <c r="X2223" s="123"/>
      <c r="Y2223" s="136"/>
    </row>
    <row r="2224" spans="1:25">
      <c r="A2224" s="116">
        <v>2224</v>
      </c>
      <c r="B2224" s="166">
        <v>43899</v>
      </c>
      <c r="C2224" s="118">
        <f t="shared" si="105"/>
        <v>3</v>
      </c>
      <c r="E2224" s="119" t="s">
        <v>4701</v>
      </c>
      <c r="F2224" s="211"/>
      <c r="G2224" s="119" t="s">
        <v>4700</v>
      </c>
      <c r="K2224" s="120"/>
      <c r="L2224" s="120" t="s">
        <v>32</v>
      </c>
      <c r="M2224" s="130" t="s">
        <v>78</v>
      </c>
      <c r="N2224" s="157"/>
      <c r="O2224" s="157"/>
      <c r="P2224" s="124">
        <f t="shared" si="106"/>
        <v>0</v>
      </c>
      <c r="Q2224" s="124"/>
      <c r="R2224" s="124"/>
      <c r="S2224" s="121"/>
      <c r="T2224" s="123"/>
      <c r="U2224" s="123"/>
      <c r="V2224" s="123"/>
      <c r="W2224" s="123"/>
      <c r="X2224" s="123"/>
      <c r="Y2224" s="136"/>
    </row>
    <row r="2225" spans="1:25">
      <c r="A2225" s="116">
        <v>2225</v>
      </c>
      <c r="B2225" s="166">
        <v>43899</v>
      </c>
      <c r="C2225" s="118">
        <f t="shared" si="105"/>
        <v>3</v>
      </c>
      <c r="E2225" s="119" t="s">
        <v>4702</v>
      </c>
      <c r="F2225" s="211"/>
      <c r="G2225" s="119" t="s">
        <v>4703</v>
      </c>
      <c r="K2225" s="120"/>
      <c r="L2225" s="120" t="s">
        <v>32</v>
      </c>
      <c r="M2225" s="130" t="s">
        <v>78</v>
      </c>
      <c r="N2225" s="157"/>
      <c r="O2225" s="157"/>
      <c r="P2225" s="124">
        <f t="shared" si="106"/>
        <v>0</v>
      </c>
      <c r="Q2225" s="124"/>
      <c r="R2225" s="125"/>
      <c r="S2225" s="121"/>
      <c r="T2225" s="123"/>
      <c r="U2225" s="123"/>
      <c r="V2225" s="123"/>
      <c r="W2225" s="123"/>
      <c r="X2225" s="123"/>
      <c r="Y2225" s="136"/>
    </row>
    <row r="2226" spans="1:25">
      <c r="A2226" s="116">
        <v>2226</v>
      </c>
      <c r="B2226" s="166">
        <v>43899</v>
      </c>
      <c r="C2226" s="118">
        <f t="shared" si="105"/>
        <v>3</v>
      </c>
      <c r="E2226" s="119" t="s">
        <v>4704</v>
      </c>
      <c r="F2226" s="211"/>
      <c r="G2226" s="119" t="s">
        <v>4703</v>
      </c>
      <c r="H2226" s="119"/>
      <c r="K2226" s="120"/>
      <c r="L2226" s="120" t="s">
        <v>32</v>
      </c>
      <c r="M2226" s="130" t="s">
        <v>78</v>
      </c>
      <c r="N2226" s="157"/>
      <c r="O2226" s="157"/>
      <c r="P2226" s="124">
        <f t="shared" si="106"/>
        <v>0</v>
      </c>
      <c r="Q2226" s="124"/>
      <c r="R2226" s="124"/>
      <c r="S2226" s="121"/>
      <c r="T2226" s="123"/>
      <c r="U2226" s="123"/>
      <c r="V2226" s="123"/>
      <c r="W2226" s="123"/>
      <c r="X2226" s="123"/>
      <c r="Y2226" s="136"/>
    </row>
    <row r="2227" spans="1:25">
      <c r="A2227" s="116">
        <v>2227</v>
      </c>
      <c r="B2227" s="166">
        <v>43899</v>
      </c>
      <c r="C2227" s="118">
        <f t="shared" si="105"/>
        <v>3</v>
      </c>
      <c r="E2227" s="119" t="s">
        <v>4705</v>
      </c>
      <c r="F2227" s="211"/>
      <c r="G2227" s="119" t="s">
        <v>4703</v>
      </c>
      <c r="H2227" s="119"/>
      <c r="K2227" s="120"/>
      <c r="L2227" s="120" t="s">
        <v>32</v>
      </c>
      <c r="M2227" s="130" t="s">
        <v>78</v>
      </c>
      <c r="N2227" s="157"/>
      <c r="O2227" s="157"/>
      <c r="P2227" s="124">
        <f t="shared" si="106"/>
        <v>0</v>
      </c>
      <c r="Q2227" s="124"/>
      <c r="R2227" s="124"/>
      <c r="S2227" s="121"/>
      <c r="T2227" s="123"/>
      <c r="U2227" s="123"/>
      <c r="V2227" s="123"/>
      <c r="W2227" s="123"/>
      <c r="X2227" s="123"/>
      <c r="Y2227" s="136"/>
    </row>
    <row r="2228" spans="1:25">
      <c r="A2228" s="116">
        <v>2228</v>
      </c>
      <c r="B2228" s="166">
        <v>43899</v>
      </c>
      <c r="C2228" s="118">
        <f t="shared" si="105"/>
        <v>3</v>
      </c>
      <c r="E2228" s="119" t="s">
        <v>4706</v>
      </c>
      <c r="F2228" s="211"/>
      <c r="G2228" s="119" t="s">
        <v>4703</v>
      </c>
      <c r="K2228" s="120"/>
      <c r="L2228" s="120" t="s">
        <v>32</v>
      </c>
      <c r="M2228" s="121" t="s">
        <v>78</v>
      </c>
      <c r="N2228" s="157"/>
      <c r="O2228" s="157"/>
      <c r="P2228" s="124">
        <f t="shared" si="106"/>
        <v>0</v>
      </c>
      <c r="Q2228" s="124"/>
      <c r="R2228" s="124"/>
      <c r="S2228" s="121"/>
      <c r="T2228" s="123"/>
      <c r="U2228" s="123"/>
      <c r="V2228" s="123"/>
      <c r="W2228" s="123"/>
      <c r="X2228" s="123"/>
      <c r="Y2228" s="136"/>
    </row>
    <row r="2229" spans="1:25">
      <c r="A2229" s="116">
        <v>2229</v>
      </c>
      <c r="B2229" s="166">
        <v>43899</v>
      </c>
      <c r="C2229" s="118">
        <f t="shared" si="105"/>
        <v>3</v>
      </c>
      <c r="E2229" s="119" t="s">
        <v>4707</v>
      </c>
      <c r="F2229" s="211"/>
      <c r="G2229" s="119" t="s">
        <v>4708</v>
      </c>
      <c r="H2229" s="119"/>
      <c r="K2229" s="120"/>
      <c r="L2229" s="120" t="s">
        <v>32</v>
      </c>
      <c r="M2229" s="130" t="s">
        <v>78</v>
      </c>
      <c r="N2229" s="157"/>
      <c r="O2229" s="157"/>
      <c r="P2229" s="124">
        <f t="shared" si="106"/>
        <v>0</v>
      </c>
      <c r="Q2229" s="124"/>
      <c r="R2229" s="124"/>
      <c r="S2229" s="121"/>
      <c r="T2229" s="123"/>
      <c r="U2229" s="123"/>
      <c r="V2229" s="123"/>
      <c r="W2229" s="123"/>
      <c r="X2229" s="123"/>
      <c r="Y2229" s="136"/>
    </row>
    <row r="2230" spans="1:25">
      <c r="A2230" s="116">
        <v>2230</v>
      </c>
      <c r="B2230" s="166">
        <v>43899</v>
      </c>
      <c r="C2230" s="118">
        <f t="shared" si="105"/>
        <v>3</v>
      </c>
      <c r="D2230" s="119" t="s">
        <v>37</v>
      </c>
      <c r="E2230" s="119" t="s">
        <v>4709</v>
      </c>
      <c r="F2230" s="211"/>
      <c r="G2230" s="119" t="s">
        <v>3532</v>
      </c>
      <c r="K2230" s="120"/>
      <c r="L2230" s="120" t="s">
        <v>32</v>
      </c>
      <c r="M2230" s="130" t="s">
        <v>78</v>
      </c>
      <c r="N2230" s="157"/>
      <c r="O2230" s="157"/>
      <c r="P2230" s="124">
        <f t="shared" si="106"/>
        <v>0</v>
      </c>
      <c r="Q2230" s="124"/>
      <c r="R2230" s="125"/>
      <c r="S2230" s="121"/>
      <c r="T2230" s="123"/>
      <c r="U2230" s="123"/>
      <c r="V2230" s="123"/>
      <c r="W2230" s="123"/>
      <c r="X2230" s="123"/>
      <c r="Y2230" s="116" t="s">
        <v>356</v>
      </c>
    </row>
    <row r="2231" spans="1:25">
      <c r="A2231" s="116">
        <v>2231</v>
      </c>
      <c r="B2231" s="166">
        <v>43899</v>
      </c>
      <c r="C2231" s="118">
        <f t="shared" si="105"/>
        <v>3</v>
      </c>
      <c r="D2231" s="119" t="s">
        <v>37</v>
      </c>
      <c r="E2231" s="119" t="s">
        <v>4710</v>
      </c>
      <c r="F2231" s="211"/>
      <c r="G2231" s="119" t="s">
        <v>3532</v>
      </c>
      <c r="K2231" s="120"/>
      <c r="L2231" s="120" t="s">
        <v>32</v>
      </c>
      <c r="M2231" s="130" t="s">
        <v>78</v>
      </c>
      <c r="N2231" s="157"/>
      <c r="O2231" s="157"/>
      <c r="P2231" s="124">
        <f t="shared" si="106"/>
        <v>0</v>
      </c>
      <c r="Q2231" s="124"/>
      <c r="R2231" s="124"/>
      <c r="S2231" s="121"/>
      <c r="T2231" s="123"/>
      <c r="U2231" s="123"/>
      <c r="V2231" s="123"/>
      <c r="W2231" s="123"/>
      <c r="X2231" s="123"/>
      <c r="Y2231" s="116" t="s">
        <v>356</v>
      </c>
    </row>
    <row r="2232" spans="1:25">
      <c r="A2232" s="116">
        <v>2232</v>
      </c>
      <c r="B2232" s="166">
        <v>43899</v>
      </c>
      <c r="C2232" s="118">
        <f t="shared" si="105"/>
        <v>3</v>
      </c>
      <c r="E2232" s="119" t="s">
        <v>4711</v>
      </c>
      <c r="F2232" s="211"/>
      <c r="G2232" s="119" t="s">
        <v>639</v>
      </c>
      <c r="K2232" s="120"/>
      <c r="L2232" s="120" t="s">
        <v>32</v>
      </c>
      <c r="M2232" s="130" t="s">
        <v>78</v>
      </c>
      <c r="N2232" s="157"/>
      <c r="O2232" s="157"/>
      <c r="P2232" s="124">
        <f t="shared" si="106"/>
        <v>0</v>
      </c>
      <c r="Q2232" s="124"/>
      <c r="R2232" s="124"/>
      <c r="S2232" s="121"/>
      <c r="T2232" s="123"/>
      <c r="U2232" s="123"/>
      <c r="V2232" s="123"/>
      <c r="W2232" s="123"/>
      <c r="X2232" s="123"/>
      <c r="Y2232" s="136"/>
    </row>
    <row r="2233" spans="1:25">
      <c r="A2233" s="116">
        <v>2233</v>
      </c>
      <c r="B2233" s="166">
        <v>43899</v>
      </c>
      <c r="C2233" s="118">
        <f t="shared" si="105"/>
        <v>3</v>
      </c>
      <c r="D2233" s="119" t="s">
        <v>37</v>
      </c>
      <c r="E2233" s="119" t="s">
        <v>4712</v>
      </c>
      <c r="F2233" s="211"/>
      <c r="G2233" s="119" t="s">
        <v>3525</v>
      </c>
      <c r="K2233" s="120"/>
      <c r="L2233" s="120" t="s">
        <v>32</v>
      </c>
      <c r="M2233" s="130" t="s">
        <v>78</v>
      </c>
      <c r="N2233" s="157"/>
      <c r="O2233" s="157"/>
      <c r="P2233" s="124">
        <f t="shared" si="106"/>
        <v>0</v>
      </c>
      <c r="Q2233" s="124"/>
      <c r="R2233" s="125"/>
      <c r="S2233" s="121"/>
      <c r="T2233" s="123"/>
      <c r="U2233" s="123"/>
      <c r="V2233" s="123"/>
      <c r="W2233" s="123"/>
      <c r="X2233" s="123"/>
      <c r="Y2233" s="116" t="s">
        <v>356</v>
      </c>
    </row>
    <row r="2234" spans="1:25">
      <c r="A2234" s="116">
        <v>2234</v>
      </c>
      <c r="B2234" s="166">
        <v>43899</v>
      </c>
      <c r="C2234" s="118">
        <f t="shared" si="105"/>
        <v>3</v>
      </c>
      <c r="E2234" s="119" t="s">
        <v>4713</v>
      </c>
      <c r="F2234" s="211"/>
      <c r="G2234" s="119" t="s">
        <v>4714</v>
      </c>
      <c r="K2234" s="120"/>
      <c r="L2234" s="120" t="s">
        <v>32</v>
      </c>
      <c r="M2234" s="130" t="s">
        <v>78</v>
      </c>
      <c r="N2234" s="157"/>
      <c r="O2234" s="157"/>
      <c r="P2234" s="124">
        <f t="shared" si="106"/>
        <v>0</v>
      </c>
      <c r="Q2234" s="124"/>
      <c r="R2234" s="124"/>
      <c r="S2234" s="121"/>
      <c r="T2234" s="123"/>
      <c r="U2234" s="123"/>
      <c r="V2234" s="123"/>
      <c r="W2234" s="123"/>
      <c r="X2234" s="123"/>
      <c r="Y2234" s="136"/>
    </row>
    <row r="2235" spans="1:25">
      <c r="A2235" s="116">
        <v>2235</v>
      </c>
      <c r="B2235" s="166">
        <v>43899</v>
      </c>
      <c r="C2235" s="118">
        <f t="shared" si="105"/>
        <v>3</v>
      </c>
      <c r="E2235" s="119" t="s">
        <v>4715</v>
      </c>
      <c r="F2235" s="211"/>
      <c r="G2235" s="119" t="s">
        <v>4716</v>
      </c>
      <c r="K2235" s="120"/>
      <c r="L2235" s="120" t="s">
        <v>32</v>
      </c>
      <c r="M2235" s="130" t="s">
        <v>78</v>
      </c>
      <c r="N2235" s="157"/>
      <c r="O2235" s="157"/>
      <c r="P2235" s="124">
        <f t="shared" si="106"/>
        <v>0</v>
      </c>
      <c r="Q2235" s="124"/>
      <c r="R2235" s="125"/>
      <c r="S2235" s="121"/>
      <c r="T2235" s="123"/>
      <c r="U2235" s="123"/>
      <c r="V2235" s="123"/>
      <c r="W2235" s="123"/>
      <c r="X2235" s="123"/>
      <c r="Y2235" s="136"/>
    </row>
    <row r="2236" spans="1:25">
      <c r="A2236" s="116">
        <v>2236</v>
      </c>
      <c r="B2236" s="166">
        <v>43899</v>
      </c>
      <c r="C2236" s="118">
        <f t="shared" si="105"/>
        <v>3</v>
      </c>
      <c r="E2236" s="119" t="s">
        <v>4717</v>
      </c>
      <c r="F2236" s="211"/>
      <c r="G2236" s="119" t="s">
        <v>4718</v>
      </c>
      <c r="K2236" s="120"/>
      <c r="L2236" s="120" t="s">
        <v>32</v>
      </c>
      <c r="M2236" s="130" t="s">
        <v>78</v>
      </c>
      <c r="N2236" s="157"/>
      <c r="O2236" s="157"/>
      <c r="P2236" s="124">
        <f t="shared" si="106"/>
        <v>0</v>
      </c>
      <c r="Q2236" s="124"/>
      <c r="R2236" s="124"/>
      <c r="S2236" s="121"/>
      <c r="T2236" s="123"/>
      <c r="U2236" s="123"/>
      <c r="V2236" s="123"/>
      <c r="W2236" s="123"/>
      <c r="X2236" s="123"/>
      <c r="Y2236" s="136"/>
    </row>
    <row r="2237" spans="1:25">
      <c r="A2237" s="116">
        <v>2237</v>
      </c>
      <c r="B2237" s="166">
        <v>43899</v>
      </c>
      <c r="C2237" s="118">
        <f t="shared" ref="C2237:C2300" si="107">IF(B2237&lt;&gt;0,MONTH(B2237),0)</f>
        <v>3</v>
      </c>
      <c r="D2237" s="119" t="s">
        <v>37</v>
      </c>
      <c r="E2237" s="119" t="s">
        <v>4719</v>
      </c>
      <c r="F2237" s="211"/>
      <c r="G2237" s="119" t="s">
        <v>4319</v>
      </c>
      <c r="K2237" s="120"/>
      <c r="L2237" s="120" t="s">
        <v>32</v>
      </c>
      <c r="M2237" s="130" t="s">
        <v>78</v>
      </c>
      <c r="N2237" s="157"/>
      <c r="O2237" s="157"/>
      <c r="P2237" s="124">
        <f t="shared" si="106"/>
        <v>0</v>
      </c>
      <c r="Q2237" s="124"/>
      <c r="R2237" s="125"/>
      <c r="S2237" s="119"/>
      <c r="T2237" s="123"/>
      <c r="U2237" s="123"/>
      <c r="V2237" s="123"/>
      <c r="W2237" s="123"/>
      <c r="X2237" s="123"/>
      <c r="Y2237" s="116" t="s">
        <v>356</v>
      </c>
    </row>
    <row r="2238" spans="1:25">
      <c r="A2238" s="116">
        <v>2238</v>
      </c>
      <c r="B2238" s="166">
        <v>43899</v>
      </c>
      <c r="C2238" s="118">
        <f t="shared" si="107"/>
        <v>3</v>
      </c>
      <c r="E2238" s="119" t="s">
        <v>4720</v>
      </c>
      <c r="F2238" s="211"/>
      <c r="G2238" s="119" t="s">
        <v>4721</v>
      </c>
      <c r="H2238" s="119"/>
      <c r="K2238" s="120"/>
      <c r="L2238" s="120" t="s">
        <v>32</v>
      </c>
      <c r="M2238" s="130" t="s">
        <v>78</v>
      </c>
      <c r="N2238" s="157"/>
      <c r="O2238" s="157"/>
      <c r="P2238" s="124">
        <f t="shared" si="106"/>
        <v>0</v>
      </c>
      <c r="Q2238" s="124"/>
      <c r="R2238" s="124"/>
      <c r="S2238" s="121"/>
      <c r="T2238" s="123"/>
      <c r="U2238" s="123"/>
      <c r="V2238" s="123"/>
      <c r="W2238" s="123"/>
      <c r="X2238" s="123"/>
      <c r="Y2238" s="136"/>
    </row>
    <row r="2239" spans="1:25">
      <c r="A2239" s="116">
        <v>2239</v>
      </c>
      <c r="B2239" s="166">
        <v>43899</v>
      </c>
      <c r="C2239" s="118">
        <f t="shared" si="107"/>
        <v>3</v>
      </c>
      <c r="E2239" s="119" t="s">
        <v>4722</v>
      </c>
      <c r="F2239" s="211"/>
      <c r="G2239" s="119" t="s">
        <v>4723</v>
      </c>
      <c r="K2239" s="120"/>
      <c r="L2239" s="120" t="s">
        <v>32</v>
      </c>
      <c r="M2239" s="130" t="s">
        <v>78</v>
      </c>
      <c r="N2239" s="157"/>
      <c r="O2239" s="157"/>
      <c r="P2239" s="124">
        <f t="shared" si="106"/>
        <v>0</v>
      </c>
      <c r="Q2239" s="124"/>
      <c r="R2239" s="125"/>
      <c r="S2239" s="121"/>
      <c r="T2239" s="123"/>
      <c r="U2239" s="123"/>
      <c r="V2239" s="123"/>
      <c r="W2239" s="123"/>
      <c r="X2239" s="123"/>
      <c r="Y2239" s="136"/>
    </row>
    <row r="2240" spans="1:25">
      <c r="A2240" s="116">
        <v>2240</v>
      </c>
      <c r="B2240" s="166">
        <v>43899</v>
      </c>
      <c r="C2240" s="118">
        <f t="shared" si="107"/>
        <v>3</v>
      </c>
      <c r="E2240" s="119" t="s">
        <v>4724</v>
      </c>
      <c r="F2240" s="211"/>
      <c r="G2240" s="119" t="s">
        <v>4725</v>
      </c>
      <c r="K2240" s="120"/>
      <c r="L2240" s="120" t="s">
        <v>32</v>
      </c>
      <c r="M2240" s="130" t="s">
        <v>78</v>
      </c>
      <c r="N2240" s="157"/>
      <c r="O2240" s="157"/>
      <c r="P2240" s="124">
        <f t="shared" si="106"/>
        <v>0</v>
      </c>
      <c r="Q2240" s="124"/>
      <c r="R2240" s="125"/>
      <c r="S2240" s="121"/>
      <c r="T2240" s="123"/>
      <c r="U2240" s="123"/>
      <c r="V2240" s="123"/>
      <c r="W2240" s="123"/>
      <c r="X2240" s="123"/>
      <c r="Y2240" s="136"/>
    </row>
    <row r="2241" spans="1:25">
      <c r="A2241" s="116">
        <v>2241</v>
      </c>
      <c r="B2241" s="166">
        <v>43899</v>
      </c>
      <c r="C2241" s="118">
        <f t="shared" si="107"/>
        <v>3</v>
      </c>
      <c r="E2241" s="119" t="s">
        <v>4726</v>
      </c>
      <c r="F2241" s="211"/>
      <c r="G2241" s="119" t="s">
        <v>4444</v>
      </c>
      <c r="K2241" s="120"/>
      <c r="L2241" s="120" t="s">
        <v>32</v>
      </c>
      <c r="M2241" s="130" t="s">
        <v>78</v>
      </c>
      <c r="N2241" s="157"/>
      <c r="O2241" s="157"/>
      <c r="P2241" s="124">
        <f t="shared" si="106"/>
        <v>0</v>
      </c>
      <c r="Q2241" s="124"/>
      <c r="R2241" s="124"/>
      <c r="S2241" s="121"/>
      <c r="T2241" s="123"/>
      <c r="U2241" s="123"/>
      <c r="V2241" s="123"/>
      <c r="W2241" s="123"/>
      <c r="X2241" s="123"/>
      <c r="Y2241" s="136"/>
    </row>
    <row r="2242" spans="1:25">
      <c r="A2242" s="116">
        <v>2242</v>
      </c>
      <c r="B2242" s="166">
        <v>43899</v>
      </c>
      <c r="C2242" s="118">
        <f t="shared" si="107"/>
        <v>3</v>
      </c>
      <c r="E2242" s="119" t="s">
        <v>4727</v>
      </c>
      <c r="F2242" s="211"/>
      <c r="G2242" s="119" t="s">
        <v>4728</v>
      </c>
      <c r="K2242" s="120"/>
      <c r="L2242" s="120" t="s">
        <v>32</v>
      </c>
      <c r="M2242" s="130" t="s">
        <v>78</v>
      </c>
      <c r="N2242" s="157"/>
      <c r="O2242" s="157"/>
      <c r="P2242" s="124">
        <f t="shared" si="106"/>
        <v>0</v>
      </c>
      <c r="Q2242" s="124"/>
      <c r="R2242" s="124"/>
      <c r="S2242" s="121"/>
      <c r="T2242" s="123"/>
      <c r="U2242" s="123"/>
      <c r="V2242" s="123"/>
      <c r="W2242" s="123"/>
      <c r="X2242" s="123"/>
      <c r="Y2242" s="136"/>
    </row>
    <row r="2243" spans="1:25">
      <c r="A2243" s="116">
        <v>2243</v>
      </c>
      <c r="B2243" s="166">
        <v>43899</v>
      </c>
      <c r="C2243" s="118">
        <f t="shared" si="107"/>
        <v>3</v>
      </c>
      <c r="D2243" s="119" t="s">
        <v>37</v>
      </c>
      <c r="E2243" s="119" t="s">
        <v>4729</v>
      </c>
      <c r="F2243" s="211"/>
      <c r="G2243" s="119" t="s">
        <v>4471</v>
      </c>
      <c r="K2243" s="120"/>
      <c r="L2243" s="120" t="s">
        <v>32</v>
      </c>
      <c r="M2243" s="130" t="s">
        <v>78</v>
      </c>
      <c r="N2243" s="157"/>
      <c r="O2243" s="157"/>
      <c r="P2243" s="124">
        <f t="shared" si="106"/>
        <v>0</v>
      </c>
      <c r="Q2243" s="124"/>
      <c r="R2243" s="125"/>
      <c r="S2243" s="121"/>
      <c r="T2243" s="123"/>
      <c r="U2243" s="123"/>
      <c r="V2243" s="123"/>
      <c r="W2243" s="123"/>
      <c r="X2243" s="123"/>
      <c r="Y2243" s="116" t="s">
        <v>356</v>
      </c>
    </row>
    <row r="2244" spans="1:25">
      <c r="A2244" s="116">
        <v>2244</v>
      </c>
      <c r="B2244" s="166">
        <v>43899</v>
      </c>
      <c r="C2244" s="118">
        <f t="shared" si="107"/>
        <v>3</v>
      </c>
      <c r="E2244" s="119" t="s">
        <v>4730</v>
      </c>
      <c r="F2244" s="211"/>
      <c r="G2244" s="119" t="s">
        <v>4731</v>
      </c>
      <c r="K2244" s="120"/>
      <c r="L2244" s="120" t="s">
        <v>32</v>
      </c>
      <c r="M2244" s="130" t="s">
        <v>78</v>
      </c>
      <c r="N2244" s="157"/>
      <c r="O2244" s="157"/>
      <c r="P2244" s="124">
        <f t="shared" si="106"/>
        <v>0</v>
      </c>
      <c r="Q2244" s="124"/>
      <c r="R2244" s="125"/>
      <c r="S2244" s="121"/>
      <c r="T2244" s="123"/>
      <c r="U2244" s="123"/>
      <c r="V2244" s="123"/>
      <c r="W2244" s="123"/>
      <c r="X2244" s="123"/>
      <c r="Y2244" s="136"/>
    </row>
    <row r="2245" spans="1:25">
      <c r="A2245" s="116">
        <v>2245</v>
      </c>
      <c r="B2245" s="166">
        <v>43899</v>
      </c>
      <c r="C2245" s="118">
        <f t="shared" si="107"/>
        <v>3</v>
      </c>
      <c r="E2245" s="119" t="s">
        <v>4732</v>
      </c>
      <c r="F2245" s="211"/>
      <c r="G2245" s="119" t="s">
        <v>4733</v>
      </c>
      <c r="K2245" s="120"/>
      <c r="L2245" s="120" t="s">
        <v>32</v>
      </c>
      <c r="M2245" s="130" t="s">
        <v>78</v>
      </c>
      <c r="N2245" s="157"/>
      <c r="O2245" s="157"/>
      <c r="P2245" s="124">
        <f t="shared" si="106"/>
        <v>0</v>
      </c>
      <c r="Q2245" s="124"/>
      <c r="R2245" s="124"/>
      <c r="S2245" s="121"/>
      <c r="T2245" s="123"/>
      <c r="U2245" s="123"/>
      <c r="V2245" s="123"/>
      <c r="W2245" s="123"/>
      <c r="X2245" s="123"/>
      <c r="Y2245" s="136"/>
    </row>
    <row r="2246" spans="1:25">
      <c r="A2246" s="116">
        <v>2246</v>
      </c>
      <c r="B2246" s="166">
        <v>43899</v>
      </c>
      <c r="C2246" s="118">
        <f t="shared" si="107"/>
        <v>3</v>
      </c>
      <c r="E2246" s="119" t="s">
        <v>4734</v>
      </c>
      <c r="F2246" s="211"/>
      <c r="G2246" s="119" t="s">
        <v>619</v>
      </c>
      <c r="K2246" s="120"/>
      <c r="L2246" s="120" t="s">
        <v>32</v>
      </c>
      <c r="M2246" s="130" t="s">
        <v>78</v>
      </c>
      <c r="N2246" s="157"/>
      <c r="O2246" s="157"/>
      <c r="P2246" s="124">
        <f t="shared" si="106"/>
        <v>0</v>
      </c>
      <c r="Q2246" s="124"/>
      <c r="R2246" s="125"/>
      <c r="S2246" s="121"/>
      <c r="T2246" s="123"/>
      <c r="U2246" s="123"/>
      <c r="V2246" s="123"/>
      <c r="W2246" s="123"/>
      <c r="X2246" s="123"/>
      <c r="Y2246" s="136"/>
    </row>
    <row r="2247" spans="1:25">
      <c r="A2247" s="116">
        <v>2247</v>
      </c>
      <c r="B2247" s="166">
        <v>43899</v>
      </c>
      <c r="C2247" s="118">
        <f t="shared" si="107"/>
        <v>3</v>
      </c>
      <c r="E2247" s="119" t="s">
        <v>4735</v>
      </c>
      <c r="F2247" s="211"/>
      <c r="G2247" s="119" t="s">
        <v>1537</v>
      </c>
      <c r="K2247" s="120"/>
      <c r="L2247" s="120" t="s">
        <v>32</v>
      </c>
      <c r="M2247" s="130" t="s">
        <v>78</v>
      </c>
      <c r="N2247" s="157"/>
      <c r="O2247" s="157"/>
      <c r="P2247" s="124">
        <f t="shared" si="106"/>
        <v>0</v>
      </c>
      <c r="Q2247" s="124"/>
      <c r="R2247" s="125"/>
      <c r="S2247" s="121"/>
      <c r="T2247" s="123"/>
      <c r="U2247" s="123"/>
      <c r="V2247" s="123"/>
      <c r="W2247" s="123"/>
      <c r="X2247" s="123"/>
      <c r="Y2247" s="136"/>
    </row>
    <row r="2248" spans="1:25">
      <c r="A2248" s="116">
        <v>2248</v>
      </c>
      <c r="B2248" s="166">
        <v>43899</v>
      </c>
      <c r="C2248" s="118">
        <f t="shared" si="107"/>
        <v>3</v>
      </c>
      <c r="E2248" s="119" t="s">
        <v>4736</v>
      </c>
      <c r="F2248" s="211"/>
      <c r="G2248" s="119" t="s">
        <v>1537</v>
      </c>
      <c r="K2248" s="120"/>
      <c r="L2248" s="120" t="s">
        <v>32</v>
      </c>
      <c r="M2248" s="130" t="s">
        <v>78</v>
      </c>
      <c r="N2248" s="157"/>
      <c r="O2248" s="157"/>
      <c r="P2248" s="124">
        <f t="shared" si="106"/>
        <v>0</v>
      </c>
      <c r="Q2248" s="124"/>
      <c r="R2248" s="125"/>
      <c r="S2248" s="121"/>
      <c r="T2248" s="123"/>
      <c r="U2248" s="123"/>
      <c r="V2248" s="123"/>
      <c r="W2248" s="123"/>
      <c r="X2248" s="123"/>
      <c r="Y2248" s="136"/>
    </row>
    <row r="2249" spans="1:25">
      <c r="A2249" s="116">
        <v>2249</v>
      </c>
      <c r="B2249" s="166">
        <v>43899</v>
      </c>
      <c r="C2249" s="118">
        <f t="shared" si="107"/>
        <v>3</v>
      </c>
      <c r="E2249" s="119" t="s">
        <v>4737</v>
      </c>
      <c r="F2249" s="211"/>
      <c r="G2249" s="119" t="s">
        <v>1537</v>
      </c>
      <c r="K2249" s="120"/>
      <c r="L2249" s="120" t="s">
        <v>32</v>
      </c>
      <c r="M2249" s="130" t="s">
        <v>78</v>
      </c>
      <c r="N2249" s="157"/>
      <c r="O2249" s="157"/>
      <c r="P2249" s="124">
        <f t="shared" si="106"/>
        <v>0</v>
      </c>
      <c r="Q2249" s="124"/>
      <c r="R2249" s="125"/>
      <c r="S2249" s="121"/>
      <c r="T2249" s="123"/>
      <c r="U2249" s="123"/>
      <c r="V2249" s="123"/>
      <c r="W2249" s="123"/>
      <c r="X2249" s="123"/>
      <c r="Y2249" s="136"/>
    </row>
    <row r="2250" spans="1:25">
      <c r="A2250" s="116">
        <v>2250</v>
      </c>
      <c r="B2250" s="166">
        <v>43899</v>
      </c>
      <c r="C2250" s="118">
        <f t="shared" si="107"/>
        <v>3</v>
      </c>
      <c r="E2250" s="119" t="s">
        <v>4738</v>
      </c>
      <c r="F2250" s="211"/>
      <c r="G2250" s="119" t="s">
        <v>4739</v>
      </c>
      <c r="K2250" s="120"/>
      <c r="L2250" s="120" t="s">
        <v>32</v>
      </c>
      <c r="M2250" s="130" t="s">
        <v>78</v>
      </c>
      <c r="N2250" s="157"/>
      <c r="O2250" s="157"/>
      <c r="P2250" s="124">
        <f t="shared" si="106"/>
        <v>0</v>
      </c>
      <c r="Q2250" s="124"/>
      <c r="R2250" s="124"/>
      <c r="S2250" s="121"/>
      <c r="T2250" s="123"/>
      <c r="U2250" s="123"/>
      <c r="V2250" s="123"/>
      <c r="W2250" s="123"/>
      <c r="X2250" s="123"/>
      <c r="Y2250" s="136"/>
    </row>
    <row r="2251" spans="1:25">
      <c r="A2251" s="116">
        <v>2251</v>
      </c>
      <c r="B2251" s="166">
        <v>43899</v>
      </c>
      <c r="C2251" s="118">
        <f t="shared" si="107"/>
        <v>3</v>
      </c>
      <c r="E2251" s="119" t="s">
        <v>4740</v>
      </c>
      <c r="F2251" s="211"/>
      <c r="G2251" s="119" t="s">
        <v>4739</v>
      </c>
      <c r="K2251" s="120"/>
      <c r="L2251" s="120" t="s">
        <v>32</v>
      </c>
      <c r="M2251" s="130" t="s">
        <v>78</v>
      </c>
      <c r="N2251" s="157"/>
      <c r="O2251" s="157"/>
      <c r="P2251" s="124">
        <f t="shared" si="106"/>
        <v>0</v>
      </c>
      <c r="Q2251" s="124"/>
      <c r="R2251" s="124"/>
      <c r="S2251" s="121"/>
      <c r="T2251" s="123"/>
      <c r="U2251" s="123"/>
      <c r="V2251" s="123"/>
      <c r="W2251" s="123"/>
      <c r="X2251" s="123"/>
      <c r="Y2251" s="136"/>
    </row>
    <row r="2252" spans="1:25">
      <c r="A2252" s="116">
        <v>2252</v>
      </c>
      <c r="B2252" s="166">
        <v>43899</v>
      </c>
      <c r="C2252" s="118">
        <f t="shared" si="107"/>
        <v>3</v>
      </c>
      <c r="D2252" s="119" t="s">
        <v>37</v>
      </c>
      <c r="E2252" s="119" t="s">
        <v>4741</v>
      </c>
      <c r="F2252" s="211"/>
      <c r="G2252" s="119" t="s">
        <v>3984</v>
      </c>
      <c r="K2252" s="120"/>
      <c r="L2252" s="120" t="s">
        <v>32</v>
      </c>
      <c r="M2252" s="130" t="s">
        <v>78</v>
      </c>
      <c r="N2252" s="157"/>
      <c r="O2252" s="157"/>
      <c r="P2252" s="124">
        <f t="shared" si="106"/>
        <v>0</v>
      </c>
      <c r="Q2252" s="124"/>
      <c r="R2252" s="124"/>
      <c r="S2252" s="121"/>
      <c r="T2252" s="123"/>
      <c r="U2252" s="123"/>
      <c r="V2252" s="123"/>
      <c r="W2252" s="123"/>
      <c r="X2252" s="123"/>
      <c r="Y2252" s="116" t="s">
        <v>356</v>
      </c>
    </row>
    <row r="2253" spans="1:25">
      <c r="A2253" s="116">
        <v>2253</v>
      </c>
      <c r="B2253" s="166">
        <v>43899</v>
      </c>
      <c r="C2253" s="118">
        <f t="shared" si="107"/>
        <v>3</v>
      </c>
      <c r="D2253" s="119" t="s">
        <v>37</v>
      </c>
      <c r="E2253" s="119" t="s">
        <v>4742</v>
      </c>
      <c r="F2253" s="211"/>
      <c r="G2253" s="119" t="s">
        <v>3984</v>
      </c>
      <c r="K2253" s="120"/>
      <c r="L2253" s="120" t="s">
        <v>32</v>
      </c>
      <c r="M2253" s="130" t="s">
        <v>78</v>
      </c>
      <c r="N2253" s="157"/>
      <c r="O2253" s="157"/>
      <c r="P2253" s="124">
        <f t="shared" si="106"/>
        <v>0</v>
      </c>
      <c r="Q2253" s="124"/>
      <c r="R2253" s="124"/>
      <c r="S2253" s="121"/>
      <c r="T2253" s="123"/>
      <c r="U2253" s="123"/>
      <c r="V2253" s="123"/>
      <c r="W2253" s="123"/>
      <c r="X2253" s="123"/>
      <c r="Y2253" s="116" t="s">
        <v>356</v>
      </c>
    </row>
    <row r="2254" spans="1:25">
      <c r="A2254" s="116">
        <v>2254</v>
      </c>
      <c r="B2254" s="166">
        <v>43899</v>
      </c>
      <c r="C2254" s="118">
        <f t="shared" si="107"/>
        <v>3</v>
      </c>
      <c r="D2254" s="119" t="s">
        <v>37</v>
      </c>
      <c r="E2254" s="119" t="s">
        <v>4743</v>
      </c>
      <c r="F2254" s="211"/>
      <c r="G2254" s="119" t="s">
        <v>4744</v>
      </c>
      <c r="K2254" s="120"/>
      <c r="L2254" s="120" t="s">
        <v>32</v>
      </c>
      <c r="M2254" s="130" t="s">
        <v>78</v>
      </c>
      <c r="N2254" s="157"/>
      <c r="O2254" s="157"/>
      <c r="P2254" s="124">
        <f t="shared" si="106"/>
        <v>0</v>
      </c>
      <c r="Q2254" s="124"/>
      <c r="R2254" s="125"/>
      <c r="S2254" s="121"/>
      <c r="T2254" s="123"/>
      <c r="U2254" s="123"/>
      <c r="V2254" s="123"/>
      <c r="W2254" s="123"/>
      <c r="X2254" s="123"/>
      <c r="Y2254" s="116" t="s">
        <v>356</v>
      </c>
    </row>
    <row r="2255" spans="1:25">
      <c r="A2255" s="116">
        <v>2255</v>
      </c>
      <c r="B2255" s="166">
        <v>43899</v>
      </c>
      <c r="C2255" s="118">
        <f t="shared" si="107"/>
        <v>3</v>
      </c>
      <c r="E2255" s="119" t="s">
        <v>4745</v>
      </c>
      <c r="F2255" s="211"/>
      <c r="G2255" s="119" t="s">
        <v>4746</v>
      </c>
      <c r="K2255" s="120"/>
      <c r="L2255" s="120" t="s">
        <v>32</v>
      </c>
      <c r="M2255" s="130" t="s">
        <v>78</v>
      </c>
      <c r="N2255" s="157"/>
      <c r="O2255" s="157"/>
      <c r="P2255" s="124">
        <f t="shared" ref="P2255:P2317" si="108">IF(O2255&lt;&gt;0,MONTH(O2255),0)</f>
        <v>0</v>
      </c>
      <c r="Q2255" s="124"/>
      <c r="R2255" s="125"/>
      <c r="S2255" s="121"/>
      <c r="T2255" s="123"/>
      <c r="U2255" s="123"/>
      <c r="V2255" s="123"/>
      <c r="W2255" s="123"/>
      <c r="X2255" s="123"/>
      <c r="Y2255" s="136"/>
    </row>
    <row r="2256" spans="1:25">
      <c r="A2256" s="116">
        <v>2256</v>
      </c>
      <c r="B2256" s="166">
        <v>43899</v>
      </c>
      <c r="C2256" s="118">
        <f t="shared" si="107"/>
        <v>3</v>
      </c>
      <c r="D2256" s="119" t="s">
        <v>37</v>
      </c>
      <c r="E2256" s="119" t="s">
        <v>4747</v>
      </c>
      <c r="F2256" s="211"/>
      <c r="G2256" s="119" t="s">
        <v>3545</v>
      </c>
      <c r="H2256" s="119"/>
      <c r="K2256" s="120"/>
      <c r="L2256" s="120" t="s">
        <v>32</v>
      </c>
      <c r="M2256" s="130" t="s">
        <v>78</v>
      </c>
      <c r="N2256" s="157"/>
      <c r="O2256" s="157"/>
      <c r="P2256" s="124">
        <f t="shared" si="108"/>
        <v>0</v>
      </c>
      <c r="Q2256" s="124"/>
      <c r="R2256" s="124"/>
      <c r="S2256" s="121"/>
      <c r="T2256" s="123"/>
      <c r="U2256" s="123"/>
      <c r="V2256" s="123"/>
      <c r="W2256" s="123"/>
      <c r="X2256" s="123"/>
      <c r="Y2256" s="116" t="s">
        <v>356</v>
      </c>
    </row>
    <row r="2257" spans="1:25">
      <c r="A2257" s="116">
        <v>2257</v>
      </c>
      <c r="B2257" s="166">
        <v>43899</v>
      </c>
      <c r="C2257" s="118">
        <f t="shared" si="107"/>
        <v>3</v>
      </c>
      <c r="E2257" s="119"/>
      <c r="F2257" s="211"/>
      <c r="G2257" s="119" t="s">
        <v>4748</v>
      </c>
      <c r="K2257" s="120"/>
      <c r="L2257" s="120" t="s">
        <v>32</v>
      </c>
      <c r="M2257" s="130" t="s">
        <v>78</v>
      </c>
      <c r="N2257" s="157"/>
      <c r="O2257" s="157"/>
      <c r="P2257" s="124">
        <f t="shared" si="108"/>
        <v>0</v>
      </c>
      <c r="Q2257" s="124"/>
      <c r="R2257" s="125"/>
      <c r="S2257" s="121"/>
      <c r="T2257" s="123"/>
      <c r="U2257" s="123"/>
      <c r="V2257" s="123"/>
      <c r="W2257" s="123"/>
      <c r="X2257" s="123"/>
      <c r="Y2257" s="136"/>
    </row>
    <row r="2258" spans="1:25">
      <c r="A2258" s="116">
        <v>2258</v>
      </c>
      <c r="B2258" s="166">
        <v>43899</v>
      </c>
      <c r="C2258" s="118">
        <f t="shared" si="107"/>
        <v>3</v>
      </c>
      <c r="E2258" s="119" t="s">
        <v>4749</v>
      </c>
      <c r="F2258" s="211"/>
      <c r="G2258" s="119" t="s">
        <v>2989</v>
      </c>
      <c r="K2258" s="120"/>
      <c r="L2258" s="120" t="s">
        <v>32</v>
      </c>
      <c r="M2258" s="121" t="s">
        <v>78</v>
      </c>
      <c r="O2258" s="157"/>
      <c r="P2258" s="124">
        <f t="shared" si="108"/>
        <v>0</v>
      </c>
      <c r="Q2258" s="124"/>
      <c r="R2258" s="125"/>
      <c r="S2258" s="121"/>
      <c r="T2258" s="123"/>
      <c r="U2258" s="123"/>
      <c r="V2258" s="123"/>
      <c r="W2258" s="123"/>
      <c r="X2258" s="123"/>
      <c r="Y2258" s="123" t="s">
        <v>4750</v>
      </c>
    </row>
    <row r="2259" spans="1:25">
      <c r="A2259" s="116">
        <v>2259</v>
      </c>
      <c r="B2259" s="166">
        <v>43899</v>
      </c>
      <c r="C2259" s="118">
        <f t="shared" si="107"/>
        <v>3</v>
      </c>
      <c r="E2259" s="119" t="s">
        <v>4751</v>
      </c>
      <c r="F2259" s="211"/>
      <c r="G2259" s="119" t="s">
        <v>4752</v>
      </c>
      <c r="K2259" s="120"/>
      <c r="L2259" s="120" t="s">
        <v>32</v>
      </c>
      <c r="M2259" s="130" t="s">
        <v>78</v>
      </c>
      <c r="N2259" s="157"/>
      <c r="O2259" s="157"/>
      <c r="P2259" s="124">
        <f t="shared" si="108"/>
        <v>0</v>
      </c>
      <c r="Q2259" s="124"/>
      <c r="R2259" s="124"/>
      <c r="S2259" s="121"/>
      <c r="T2259" s="123"/>
      <c r="U2259" s="123"/>
      <c r="V2259" s="123"/>
      <c r="W2259" s="123"/>
      <c r="X2259" s="123"/>
      <c r="Y2259" s="136"/>
    </row>
    <row r="2260" spans="1:25">
      <c r="A2260" s="116">
        <v>2260</v>
      </c>
      <c r="B2260" s="166">
        <v>43969</v>
      </c>
      <c r="C2260" s="118">
        <f t="shared" si="107"/>
        <v>5</v>
      </c>
      <c r="E2260" s="119" t="s">
        <v>4753</v>
      </c>
      <c r="F2260" s="211"/>
      <c r="G2260" s="119" t="s">
        <v>4754</v>
      </c>
      <c r="K2260" s="120"/>
      <c r="L2260" s="120" t="s">
        <v>32</v>
      </c>
      <c r="M2260" s="130" t="s">
        <v>78</v>
      </c>
      <c r="N2260" s="157"/>
      <c r="O2260" s="157"/>
      <c r="P2260" s="124">
        <f t="shared" si="108"/>
        <v>0</v>
      </c>
      <c r="Q2260" s="124"/>
      <c r="R2260" s="124"/>
      <c r="S2260" s="121"/>
      <c r="T2260" s="123"/>
      <c r="U2260" s="123"/>
      <c r="V2260" s="123"/>
      <c r="W2260" s="123"/>
      <c r="X2260" s="123"/>
      <c r="Y2260" s="136"/>
    </row>
    <row r="2261" spans="1:25">
      <c r="A2261" s="116">
        <v>2261</v>
      </c>
      <c r="B2261" s="166">
        <v>43969</v>
      </c>
      <c r="C2261" s="118">
        <f t="shared" si="107"/>
        <v>5</v>
      </c>
      <c r="E2261" s="119" t="s">
        <v>4755</v>
      </c>
      <c r="F2261" s="211"/>
      <c r="G2261" s="119" t="s">
        <v>3142</v>
      </c>
      <c r="K2261" s="120"/>
      <c r="L2261" s="120" t="s">
        <v>32</v>
      </c>
      <c r="M2261" s="130" t="s">
        <v>78</v>
      </c>
      <c r="N2261" s="157"/>
      <c r="O2261" s="157"/>
      <c r="P2261" s="124">
        <f t="shared" si="108"/>
        <v>0</v>
      </c>
      <c r="Q2261" s="124"/>
      <c r="R2261" s="124"/>
      <c r="S2261" s="121"/>
      <c r="T2261" s="123"/>
      <c r="U2261" s="123"/>
      <c r="V2261" s="123"/>
      <c r="W2261" s="123"/>
      <c r="X2261" s="123"/>
      <c r="Y2261" s="136"/>
    </row>
    <row r="2262" spans="1:25">
      <c r="A2262" s="116">
        <v>2262</v>
      </c>
      <c r="B2262" s="166">
        <v>43969</v>
      </c>
      <c r="C2262" s="118">
        <f t="shared" si="107"/>
        <v>5</v>
      </c>
      <c r="E2262" s="119" t="s">
        <v>4756</v>
      </c>
      <c r="F2262" s="211"/>
      <c r="G2262" s="119" t="s">
        <v>3142</v>
      </c>
      <c r="K2262" s="120"/>
      <c r="L2262" s="120" t="s">
        <v>32</v>
      </c>
      <c r="M2262" s="130" t="s">
        <v>78</v>
      </c>
      <c r="N2262" s="157"/>
      <c r="O2262" s="157"/>
      <c r="P2262" s="124">
        <f t="shared" si="108"/>
        <v>0</v>
      </c>
      <c r="Q2262" s="124"/>
      <c r="R2262" s="124"/>
      <c r="S2262" s="121"/>
      <c r="T2262" s="123"/>
      <c r="U2262" s="123"/>
      <c r="V2262" s="123"/>
      <c r="W2262" s="123"/>
      <c r="X2262" s="123"/>
      <c r="Y2262" s="136"/>
    </row>
    <row r="2263" spans="1:25">
      <c r="A2263" s="116">
        <v>2263</v>
      </c>
      <c r="B2263" s="166">
        <v>43969</v>
      </c>
      <c r="C2263" s="118">
        <f t="shared" si="107"/>
        <v>5</v>
      </c>
      <c r="E2263" s="119" t="s">
        <v>4757</v>
      </c>
      <c r="F2263" s="211"/>
      <c r="G2263" s="119" t="s">
        <v>4758</v>
      </c>
      <c r="K2263" s="120"/>
      <c r="L2263" s="120" t="s">
        <v>32</v>
      </c>
      <c r="M2263" s="130" t="s">
        <v>78</v>
      </c>
      <c r="N2263" s="157"/>
      <c r="O2263" s="157"/>
      <c r="P2263" s="124">
        <f t="shared" si="108"/>
        <v>0</v>
      </c>
      <c r="Q2263" s="124"/>
      <c r="R2263" s="124"/>
      <c r="S2263" s="121"/>
      <c r="T2263" s="123"/>
      <c r="U2263" s="123"/>
      <c r="V2263" s="123"/>
      <c r="W2263" s="123"/>
      <c r="X2263" s="123"/>
      <c r="Y2263" s="136"/>
    </row>
    <row r="2264" spans="1:25">
      <c r="A2264" s="116">
        <v>2264</v>
      </c>
      <c r="B2264" s="166">
        <v>43969</v>
      </c>
      <c r="C2264" s="118">
        <f t="shared" si="107"/>
        <v>5</v>
      </c>
      <c r="E2264" s="119" t="s">
        <v>4759</v>
      </c>
      <c r="F2264" s="211"/>
      <c r="G2264" s="119" t="s">
        <v>3125</v>
      </c>
      <c r="K2264" s="120"/>
      <c r="L2264" s="120" t="s">
        <v>32</v>
      </c>
      <c r="M2264" s="130" t="s">
        <v>78</v>
      </c>
      <c r="N2264" s="157"/>
      <c r="O2264" s="157"/>
      <c r="P2264" s="124">
        <f t="shared" si="108"/>
        <v>0</v>
      </c>
      <c r="Q2264" s="124"/>
      <c r="R2264" s="124"/>
      <c r="S2264" s="121"/>
      <c r="T2264" s="123"/>
      <c r="U2264" s="123"/>
      <c r="V2264" s="123"/>
      <c r="W2264" s="123"/>
      <c r="X2264" s="123"/>
      <c r="Y2264" s="136"/>
    </row>
    <row r="2265" spans="1:25">
      <c r="A2265" s="116">
        <v>2265</v>
      </c>
      <c r="B2265" s="166">
        <v>43969</v>
      </c>
      <c r="C2265" s="118">
        <f t="shared" si="107"/>
        <v>5</v>
      </c>
      <c r="E2265" s="119" t="s">
        <v>4760</v>
      </c>
      <c r="F2265" s="211"/>
      <c r="G2265" s="119" t="s">
        <v>3553</v>
      </c>
      <c r="K2265" s="120"/>
      <c r="L2265" s="120" t="s">
        <v>32</v>
      </c>
      <c r="M2265" s="130" t="s">
        <v>78</v>
      </c>
      <c r="N2265" s="157"/>
      <c r="O2265" s="157"/>
      <c r="P2265" s="124">
        <f t="shared" si="108"/>
        <v>0</v>
      </c>
      <c r="Q2265" s="124"/>
      <c r="R2265" s="124"/>
      <c r="S2265" s="121"/>
      <c r="T2265" s="123"/>
      <c r="U2265" s="123"/>
      <c r="V2265" s="123"/>
      <c r="W2265" s="123"/>
      <c r="X2265" s="123"/>
      <c r="Y2265" s="136"/>
    </row>
    <row r="2266" spans="1:25">
      <c r="A2266" s="116">
        <v>2266</v>
      </c>
      <c r="B2266" s="166">
        <v>43969</v>
      </c>
      <c r="C2266" s="118">
        <f t="shared" si="107"/>
        <v>5</v>
      </c>
      <c r="E2266" s="119" t="s">
        <v>4761</v>
      </c>
      <c r="F2266" s="211"/>
      <c r="G2266" s="119" t="s">
        <v>3553</v>
      </c>
      <c r="K2266" s="120"/>
      <c r="L2266" s="120" t="s">
        <v>32</v>
      </c>
      <c r="M2266" s="130" t="s">
        <v>78</v>
      </c>
      <c r="N2266" s="157"/>
      <c r="O2266" s="157"/>
      <c r="P2266" s="124">
        <f t="shared" si="108"/>
        <v>0</v>
      </c>
      <c r="Q2266" s="124"/>
      <c r="R2266" s="124"/>
      <c r="S2266" s="121"/>
      <c r="T2266" s="123"/>
      <c r="U2266" s="123"/>
      <c r="V2266" s="123"/>
      <c r="W2266" s="123"/>
      <c r="X2266" s="123"/>
      <c r="Y2266" s="136"/>
    </row>
    <row r="2267" spans="1:25">
      <c r="A2267" s="116">
        <v>2267</v>
      </c>
      <c r="B2267" s="166">
        <v>43969</v>
      </c>
      <c r="C2267" s="118">
        <f t="shared" si="107"/>
        <v>5</v>
      </c>
      <c r="E2267" s="119" t="s">
        <v>4762</v>
      </c>
      <c r="F2267" s="211"/>
      <c r="G2267" s="119" t="s">
        <v>4763</v>
      </c>
      <c r="H2267" s="119"/>
      <c r="K2267" s="120"/>
      <c r="L2267" s="120" t="s">
        <v>32</v>
      </c>
      <c r="M2267" s="130" t="s">
        <v>78</v>
      </c>
      <c r="N2267" s="157"/>
      <c r="O2267" s="157"/>
      <c r="P2267" s="124">
        <f t="shared" si="108"/>
        <v>0</v>
      </c>
      <c r="Q2267" s="124"/>
      <c r="R2267" s="124"/>
      <c r="S2267" s="121"/>
      <c r="T2267" s="123"/>
      <c r="U2267" s="123"/>
      <c r="V2267" s="123"/>
      <c r="W2267" s="123"/>
      <c r="X2267" s="123"/>
      <c r="Y2267" s="136"/>
    </row>
    <row r="2268" spans="1:25">
      <c r="A2268" s="116">
        <v>2268</v>
      </c>
      <c r="B2268" s="166">
        <v>43969</v>
      </c>
      <c r="C2268" s="118">
        <f t="shared" si="107"/>
        <v>5</v>
      </c>
      <c r="E2268" s="119" t="s">
        <v>4764</v>
      </c>
      <c r="F2268" s="211"/>
      <c r="G2268" s="119" t="s">
        <v>4765</v>
      </c>
      <c r="K2268" s="120"/>
      <c r="L2268" s="120" t="s">
        <v>32</v>
      </c>
      <c r="M2268" s="130" t="s">
        <v>78</v>
      </c>
      <c r="N2268" s="157"/>
      <c r="O2268" s="157"/>
      <c r="P2268" s="124">
        <f t="shared" si="108"/>
        <v>0</v>
      </c>
      <c r="Q2268" s="124"/>
      <c r="R2268" s="124"/>
      <c r="S2268" s="121"/>
      <c r="T2268" s="123"/>
      <c r="U2268" s="123"/>
      <c r="V2268" s="123"/>
      <c r="W2268" s="123"/>
      <c r="X2268" s="123"/>
      <c r="Y2268" s="136"/>
    </row>
    <row r="2269" spans="1:25">
      <c r="A2269" s="116">
        <v>2269</v>
      </c>
      <c r="B2269" s="166">
        <v>43969</v>
      </c>
      <c r="C2269" s="118">
        <f t="shared" si="107"/>
        <v>5</v>
      </c>
      <c r="D2269" s="120" t="s">
        <v>37</v>
      </c>
      <c r="E2269" s="119" t="s">
        <v>4766</v>
      </c>
      <c r="F2269" s="211" t="s">
        <v>4767</v>
      </c>
      <c r="G2269" s="119" t="s">
        <v>4768</v>
      </c>
      <c r="K2269" s="120"/>
      <c r="L2269" s="120" t="s">
        <v>32</v>
      </c>
      <c r="M2269" s="130" t="s">
        <v>33</v>
      </c>
      <c r="N2269" s="157">
        <v>44102</v>
      </c>
      <c r="O2269" s="157"/>
      <c r="P2269" s="124">
        <f t="shared" si="108"/>
        <v>0</v>
      </c>
      <c r="Q2269" s="124"/>
      <c r="R2269" s="124">
        <f ca="1">TODAY()-N2269</f>
        <v>576</v>
      </c>
      <c r="S2269" s="126" t="s">
        <v>44</v>
      </c>
      <c r="T2269" s="123"/>
      <c r="U2269" s="123"/>
      <c r="V2269" s="123"/>
      <c r="W2269" s="123"/>
      <c r="X2269" s="123"/>
      <c r="Y2269" s="136" t="s">
        <v>44</v>
      </c>
    </row>
    <row r="2270" spans="1:25">
      <c r="A2270" s="116">
        <v>2270</v>
      </c>
      <c r="B2270" s="166">
        <v>43969</v>
      </c>
      <c r="C2270" s="118">
        <f t="shared" si="107"/>
        <v>5</v>
      </c>
      <c r="E2270" s="119" t="s">
        <v>4769</v>
      </c>
      <c r="F2270" s="211"/>
      <c r="G2270" s="119" t="s">
        <v>4768</v>
      </c>
      <c r="K2270" s="120"/>
      <c r="L2270" s="120" t="s">
        <v>32</v>
      </c>
      <c r="M2270" s="130" t="s">
        <v>78</v>
      </c>
      <c r="N2270" s="157"/>
      <c r="O2270" s="157"/>
      <c r="P2270" s="124">
        <f t="shared" si="108"/>
        <v>0</v>
      </c>
      <c r="Q2270" s="124"/>
      <c r="R2270" s="124"/>
      <c r="S2270" s="121"/>
      <c r="T2270" s="123"/>
      <c r="U2270" s="123"/>
      <c r="V2270" s="123"/>
      <c r="W2270" s="123"/>
      <c r="X2270" s="123"/>
      <c r="Y2270" s="136"/>
    </row>
    <row r="2271" spans="1:25">
      <c r="A2271" s="116">
        <v>2271</v>
      </c>
      <c r="B2271" s="166">
        <v>43969</v>
      </c>
      <c r="C2271" s="118">
        <f t="shared" si="107"/>
        <v>5</v>
      </c>
      <c r="E2271" s="119" t="s">
        <v>4770</v>
      </c>
      <c r="F2271" s="211"/>
      <c r="G2271" s="119" t="s">
        <v>4768</v>
      </c>
      <c r="H2271" s="119"/>
      <c r="K2271" s="120"/>
      <c r="L2271" s="120" t="s">
        <v>32</v>
      </c>
      <c r="M2271" s="130" t="s">
        <v>78</v>
      </c>
      <c r="N2271" s="157"/>
      <c r="O2271" s="157"/>
      <c r="P2271" s="124">
        <f t="shared" si="108"/>
        <v>0</v>
      </c>
      <c r="Q2271" s="124"/>
      <c r="R2271" s="124"/>
      <c r="S2271" s="121"/>
      <c r="T2271" s="123"/>
      <c r="U2271" s="123"/>
      <c r="V2271" s="123"/>
      <c r="W2271" s="123"/>
      <c r="X2271" s="123"/>
      <c r="Y2271" s="136"/>
    </row>
    <row r="2272" spans="1:25">
      <c r="A2272" s="116">
        <v>2272</v>
      </c>
      <c r="B2272" s="166">
        <v>43969</v>
      </c>
      <c r="C2272" s="118">
        <f t="shared" si="107"/>
        <v>5</v>
      </c>
      <c r="D2272" s="120" t="s">
        <v>37</v>
      </c>
      <c r="E2272" s="119" t="s">
        <v>4771</v>
      </c>
      <c r="F2272" s="211"/>
      <c r="G2272" s="119" t="s">
        <v>4772</v>
      </c>
      <c r="K2272" s="120"/>
      <c r="L2272" s="120" t="s">
        <v>32</v>
      </c>
      <c r="M2272" s="121" t="s">
        <v>33</v>
      </c>
      <c r="N2272" s="157">
        <v>44012</v>
      </c>
      <c r="O2272" s="131">
        <v>44027</v>
      </c>
      <c r="P2272" s="124">
        <f t="shared" si="108"/>
        <v>7</v>
      </c>
      <c r="Q2272" s="118">
        <v>1</v>
      </c>
      <c r="R2272" s="125">
        <f ca="1">TODAY()-O2272</f>
        <v>651</v>
      </c>
      <c r="S2272" s="121" t="s">
        <v>92</v>
      </c>
      <c r="T2272" s="123">
        <v>44034</v>
      </c>
      <c r="U2272" s="123"/>
      <c r="V2272" s="123"/>
      <c r="W2272" s="123"/>
      <c r="X2272" s="123"/>
      <c r="Y2272" s="136"/>
    </row>
    <row r="2273" spans="1:25">
      <c r="A2273" s="116">
        <v>2273</v>
      </c>
      <c r="B2273" s="166">
        <v>43969</v>
      </c>
      <c r="C2273" s="118">
        <f t="shared" si="107"/>
        <v>5</v>
      </c>
      <c r="E2273" s="119" t="s">
        <v>4773</v>
      </c>
      <c r="F2273" s="211"/>
      <c r="G2273" s="119" t="s">
        <v>4774</v>
      </c>
      <c r="K2273" s="120"/>
      <c r="L2273" s="120" t="s">
        <v>32</v>
      </c>
      <c r="M2273" s="130" t="s">
        <v>78</v>
      </c>
      <c r="N2273" s="157"/>
      <c r="O2273" s="157"/>
      <c r="P2273" s="124">
        <f t="shared" si="108"/>
        <v>0</v>
      </c>
      <c r="Q2273" s="124"/>
      <c r="R2273" s="125"/>
      <c r="S2273" s="121"/>
      <c r="T2273" s="123"/>
      <c r="U2273" s="123"/>
      <c r="V2273" s="123"/>
      <c r="W2273" s="123"/>
      <c r="X2273" s="123"/>
      <c r="Y2273" s="136"/>
    </row>
    <row r="2274" spans="1:25">
      <c r="A2274" s="116">
        <v>2274</v>
      </c>
      <c r="B2274" s="166">
        <v>43969</v>
      </c>
      <c r="C2274" s="118">
        <f t="shared" si="107"/>
        <v>5</v>
      </c>
      <c r="E2274" s="119" t="s">
        <v>4775</v>
      </c>
      <c r="F2274" s="211"/>
      <c r="G2274" s="119" t="s">
        <v>4776</v>
      </c>
      <c r="K2274" s="120"/>
      <c r="L2274" s="120" t="s">
        <v>32</v>
      </c>
      <c r="M2274" s="130" t="s">
        <v>78</v>
      </c>
      <c r="N2274" s="157"/>
      <c r="O2274" s="157"/>
      <c r="P2274" s="124">
        <f t="shared" si="108"/>
        <v>0</v>
      </c>
      <c r="Q2274" s="124"/>
      <c r="R2274" s="124"/>
      <c r="S2274" s="121"/>
      <c r="T2274" s="123"/>
      <c r="U2274" s="123"/>
      <c r="V2274" s="123"/>
      <c r="W2274" s="123"/>
      <c r="X2274" s="123"/>
      <c r="Y2274" s="136"/>
    </row>
    <row r="2275" spans="1:25">
      <c r="A2275" s="116">
        <v>2275</v>
      </c>
      <c r="B2275" s="166">
        <v>43969</v>
      </c>
      <c r="C2275" s="118">
        <f t="shared" si="107"/>
        <v>5</v>
      </c>
      <c r="E2275" s="119" t="s">
        <v>4777</v>
      </c>
      <c r="F2275" s="211"/>
      <c r="G2275" s="119" t="s">
        <v>4776</v>
      </c>
      <c r="K2275" s="120"/>
      <c r="L2275" s="120" t="s">
        <v>32</v>
      </c>
      <c r="M2275" s="130" t="s">
        <v>78</v>
      </c>
      <c r="N2275" s="157"/>
      <c r="O2275" s="157"/>
      <c r="P2275" s="124">
        <f t="shared" si="108"/>
        <v>0</v>
      </c>
      <c r="Q2275" s="124"/>
      <c r="R2275" s="124"/>
      <c r="S2275" s="121"/>
      <c r="T2275" s="123"/>
      <c r="U2275" s="123"/>
      <c r="V2275" s="123"/>
      <c r="W2275" s="123"/>
      <c r="X2275" s="123"/>
      <c r="Y2275" s="136"/>
    </row>
    <row r="2276" spans="1:25">
      <c r="A2276" s="116">
        <v>2276</v>
      </c>
      <c r="B2276" s="166">
        <v>43969</v>
      </c>
      <c r="C2276" s="118">
        <f t="shared" si="107"/>
        <v>5</v>
      </c>
      <c r="E2276" s="119" t="s">
        <v>4778</v>
      </c>
      <c r="F2276" s="211"/>
      <c r="G2276" s="119" t="s">
        <v>4776</v>
      </c>
      <c r="K2276" s="120"/>
      <c r="L2276" s="120" t="s">
        <v>32</v>
      </c>
      <c r="M2276" s="130" t="s">
        <v>78</v>
      </c>
      <c r="N2276" s="157"/>
      <c r="O2276" s="157"/>
      <c r="P2276" s="124">
        <f t="shared" si="108"/>
        <v>0</v>
      </c>
      <c r="Q2276" s="124"/>
      <c r="R2276" s="124"/>
      <c r="S2276" s="121"/>
      <c r="T2276" s="123"/>
      <c r="U2276" s="123"/>
      <c r="V2276" s="123"/>
      <c r="W2276" s="123"/>
      <c r="X2276" s="123"/>
      <c r="Y2276" s="136"/>
    </row>
    <row r="2277" spans="1:25">
      <c r="A2277" s="116">
        <v>2277</v>
      </c>
      <c r="B2277" s="166">
        <v>43969</v>
      </c>
      <c r="C2277" s="118">
        <f t="shared" si="107"/>
        <v>5</v>
      </c>
      <c r="E2277" s="119" t="s">
        <v>4779</v>
      </c>
      <c r="F2277" s="211"/>
      <c r="G2277" s="119" t="s">
        <v>4780</v>
      </c>
      <c r="K2277" s="120"/>
      <c r="L2277" s="120" t="s">
        <v>32</v>
      </c>
      <c r="M2277" s="130" t="s">
        <v>78</v>
      </c>
      <c r="N2277" s="157"/>
      <c r="O2277" s="157"/>
      <c r="P2277" s="124">
        <f t="shared" si="108"/>
        <v>0</v>
      </c>
      <c r="Q2277" s="124"/>
      <c r="R2277" s="124"/>
      <c r="S2277" s="121"/>
      <c r="T2277" s="123"/>
      <c r="U2277" s="123"/>
      <c r="V2277" s="123"/>
      <c r="W2277" s="123"/>
      <c r="X2277" s="123"/>
      <c r="Y2277" s="136"/>
    </row>
    <row r="2278" spans="1:25">
      <c r="A2278" s="116">
        <v>2278</v>
      </c>
      <c r="B2278" s="166">
        <v>43969</v>
      </c>
      <c r="C2278" s="118">
        <f t="shared" si="107"/>
        <v>5</v>
      </c>
      <c r="D2278" s="119" t="s">
        <v>37</v>
      </c>
      <c r="E2278" s="119" t="s">
        <v>4781</v>
      </c>
      <c r="F2278" s="211"/>
      <c r="G2278" s="119" t="s">
        <v>4782</v>
      </c>
      <c r="H2278" s="119" t="s">
        <v>86</v>
      </c>
      <c r="I2278" s="119" t="s">
        <v>42</v>
      </c>
      <c r="K2278" s="120"/>
      <c r="L2278" s="120" t="s">
        <v>32</v>
      </c>
      <c r="M2278" s="130" t="s">
        <v>78</v>
      </c>
      <c r="N2278" s="157"/>
      <c r="O2278" s="157"/>
      <c r="P2278" s="124">
        <f t="shared" si="108"/>
        <v>0</v>
      </c>
      <c r="Q2278" s="124"/>
      <c r="R2278" s="125"/>
      <c r="S2278" s="121"/>
      <c r="T2278" s="123"/>
      <c r="U2278" s="123"/>
      <c r="V2278" s="123"/>
      <c r="W2278" s="123"/>
      <c r="X2278" s="123"/>
      <c r="Y2278" s="116" t="s">
        <v>356</v>
      </c>
    </row>
    <row r="2279" spans="1:25">
      <c r="A2279" s="116">
        <v>2279</v>
      </c>
      <c r="B2279" s="166">
        <v>43969</v>
      </c>
      <c r="C2279" s="118">
        <f t="shared" si="107"/>
        <v>5</v>
      </c>
      <c r="E2279" s="119" t="s">
        <v>4783</v>
      </c>
      <c r="F2279" s="211"/>
      <c r="G2279" s="119" t="s">
        <v>4784</v>
      </c>
      <c r="H2279" s="119"/>
      <c r="K2279" s="120"/>
      <c r="L2279" s="120" t="s">
        <v>32</v>
      </c>
      <c r="M2279" s="130" t="s">
        <v>78</v>
      </c>
      <c r="N2279" s="157"/>
      <c r="O2279" s="157"/>
      <c r="P2279" s="124">
        <f t="shared" si="108"/>
        <v>0</v>
      </c>
      <c r="Q2279" s="124"/>
      <c r="R2279" s="125"/>
      <c r="S2279" s="121"/>
      <c r="T2279" s="123"/>
      <c r="U2279" s="123"/>
      <c r="V2279" s="123"/>
      <c r="W2279" s="123"/>
      <c r="X2279" s="123"/>
      <c r="Y2279" s="136"/>
    </row>
    <row r="2280" spans="1:25" ht="27.6">
      <c r="A2280" s="116">
        <v>2280</v>
      </c>
      <c r="B2280" s="166">
        <v>43969</v>
      </c>
      <c r="C2280" s="118">
        <f t="shared" si="107"/>
        <v>5</v>
      </c>
      <c r="D2280" s="119" t="s">
        <v>25</v>
      </c>
      <c r="E2280" s="119" t="s">
        <v>4785</v>
      </c>
      <c r="F2280" s="211" t="s">
        <v>4786</v>
      </c>
      <c r="G2280" s="119" t="s">
        <v>4787</v>
      </c>
      <c r="H2280" s="121" t="s">
        <v>86</v>
      </c>
      <c r="I2280" s="119" t="s">
        <v>42</v>
      </c>
      <c r="K2280" s="120"/>
      <c r="L2280" s="120" t="s">
        <v>32</v>
      </c>
      <c r="M2280" s="121" t="s">
        <v>33</v>
      </c>
      <c r="N2280" s="157">
        <v>44011</v>
      </c>
      <c r="O2280" s="131">
        <v>44027</v>
      </c>
      <c r="P2280" s="124">
        <f t="shared" si="108"/>
        <v>7</v>
      </c>
      <c r="Q2280" s="118">
        <v>1</v>
      </c>
      <c r="R2280" s="125">
        <f ca="1">TODAY()-O2280</f>
        <v>651</v>
      </c>
      <c r="S2280" s="121"/>
      <c r="T2280" s="123"/>
      <c r="U2280" s="123"/>
      <c r="V2280" s="123"/>
      <c r="W2280" s="123"/>
      <c r="X2280" s="123"/>
      <c r="Y2280" s="136"/>
    </row>
    <row r="2281" spans="1:25">
      <c r="A2281" s="116">
        <v>2281</v>
      </c>
      <c r="B2281" s="166">
        <v>43969</v>
      </c>
      <c r="C2281" s="118">
        <f t="shared" si="107"/>
        <v>5</v>
      </c>
      <c r="E2281" s="119" t="s">
        <v>4788</v>
      </c>
      <c r="F2281" s="211"/>
      <c r="G2281" s="119" t="s">
        <v>4789</v>
      </c>
      <c r="K2281" s="120"/>
      <c r="L2281" s="120" t="s">
        <v>32</v>
      </c>
      <c r="M2281" s="130" t="s">
        <v>78</v>
      </c>
      <c r="N2281" s="157"/>
      <c r="O2281" s="157"/>
      <c r="P2281" s="124">
        <f t="shared" si="108"/>
        <v>0</v>
      </c>
      <c r="Q2281" s="124"/>
      <c r="R2281" s="124"/>
      <c r="S2281" s="121"/>
      <c r="T2281" s="123"/>
      <c r="U2281" s="123"/>
      <c r="V2281" s="123"/>
      <c r="W2281" s="123"/>
      <c r="X2281" s="123"/>
      <c r="Y2281" s="136"/>
    </row>
    <row r="2282" spans="1:25">
      <c r="A2282" s="116">
        <v>2282</v>
      </c>
      <c r="B2282" s="166">
        <v>43969</v>
      </c>
      <c r="C2282" s="118">
        <f t="shared" si="107"/>
        <v>5</v>
      </c>
      <c r="D2282" s="119" t="s">
        <v>37</v>
      </c>
      <c r="E2282" s="119" t="s">
        <v>4790</v>
      </c>
      <c r="F2282" s="211"/>
      <c r="G2282" s="119" t="s">
        <v>2779</v>
      </c>
      <c r="H2282" s="119"/>
      <c r="K2282" s="120"/>
      <c r="L2282" s="120" t="s">
        <v>32</v>
      </c>
      <c r="M2282" s="130" t="s">
        <v>78</v>
      </c>
      <c r="N2282" s="157"/>
      <c r="O2282" s="157"/>
      <c r="P2282" s="124">
        <f t="shared" si="108"/>
        <v>0</v>
      </c>
      <c r="Q2282" s="124"/>
      <c r="R2282" s="124"/>
      <c r="S2282" s="121"/>
      <c r="T2282" s="123"/>
      <c r="U2282" s="123"/>
      <c r="V2282" s="123"/>
      <c r="W2282" s="123"/>
      <c r="X2282" s="123"/>
      <c r="Y2282" s="116" t="s">
        <v>356</v>
      </c>
    </row>
    <row r="2283" spans="1:25">
      <c r="A2283" s="116">
        <v>2283</v>
      </c>
      <c r="B2283" s="166">
        <v>43969</v>
      </c>
      <c r="C2283" s="118">
        <f t="shared" si="107"/>
        <v>5</v>
      </c>
      <c r="D2283" s="119" t="s">
        <v>37</v>
      </c>
      <c r="E2283" s="119" t="s">
        <v>4791</v>
      </c>
      <c r="F2283" s="211"/>
      <c r="G2283" s="119" t="s">
        <v>2779</v>
      </c>
      <c r="H2283" s="119"/>
      <c r="K2283" s="120"/>
      <c r="L2283" s="120" t="s">
        <v>32</v>
      </c>
      <c r="M2283" s="130" t="s">
        <v>78</v>
      </c>
      <c r="P2283" s="124">
        <f t="shared" si="108"/>
        <v>0</v>
      </c>
      <c r="Y2283" s="116" t="s">
        <v>356</v>
      </c>
    </row>
    <row r="2284" spans="1:25">
      <c r="A2284" s="116">
        <v>2284</v>
      </c>
      <c r="B2284" s="166">
        <v>43969</v>
      </c>
      <c r="C2284" s="118">
        <f t="shared" si="107"/>
        <v>5</v>
      </c>
      <c r="D2284" s="119" t="s">
        <v>37</v>
      </c>
      <c r="E2284" s="119" t="s">
        <v>4792</v>
      </c>
      <c r="F2284" s="211"/>
      <c r="G2284" s="119" t="s">
        <v>2779</v>
      </c>
      <c r="H2284" s="119"/>
      <c r="K2284" s="120"/>
      <c r="L2284" s="120" t="s">
        <v>32</v>
      </c>
      <c r="M2284" s="130" t="s">
        <v>78</v>
      </c>
      <c r="P2284" s="124">
        <f t="shared" si="108"/>
        <v>0</v>
      </c>
      <c r="Y2284" s="116" t="s">
        <v>356</v>
      </c>
    </row>
    <row r="2285" spans="1:25">
      <c r="A2285" s="116">
        <v>2285</v>
      </c>
      <c r="B2285" s="166">
        <v>43969</v>
      </c>
      <c r="C2285" s="118">
        <f t="shared" si="107"/>
        <v>5</v>
      </c>
      <c r="D2285" s="119" t="s">
        <v>37</v>
      </c>
      <c r="E2285" s="119" t="s">
        <v>4793</v>
      </c>
      <c r="F2285" s="211"/>
      <c r="G2285" s="119" t="s">
        <v>2779</v>
      </c>
      <c r="K2285" s="120"/>
      <c r="L2285" s="120" t="s">
        <v>32</v>
      </c>
      <c r="M2285" s="130" t="s">
        <v>78</v>
      </c>
      <c r="P2285" s="124">
        <f t="shared" si="108"/>
        <v>0</v>
      </c>
      <c r="R2285" s="133"/>
      <c r="Y2285" s="116" t="s">
        <v>356</v>
      </c>
    </row>
    <row r="2286" spans="1:25">
      <c r="A2286" s="116">
        <v>2286</v>
      </c>
      <c r="B2286" s="166">
        <v>43969</v>
      </c>
      <c r="C2286" s="118">
        <f t="shared" si="107"/>
        <v>5</v>
      </c>
      <c r="D2286" s="119" t="s">
        <v>37</v>
      </c>
      <c r="E2286" s="119" t="s">
        <v>4794</v>
      </c>
      <c r="F2286" s="211"/>
      <c r="G2286" s="119" t="s">
        <v>2779</v>
      </c>
      <c r="H2286" s="119"/>
      <c r="K2286" s="120"/>
      <c r="L2286" s="120" t="s">
        <v>32</v>
      </c>
      <c r="M2286" s="130" t="s">
        <v>78</v>
      </c>
      <c r="P2286" s="124">
        <f t="shared" si="108"/>
        <v>0</v>
      </c>
      <c r="Y2286" s="116" t="s">
        <v>356</v>
      </c>
    </row>
    <row r="2287" spans="1:25">
      <c r="A2287" s="116">
        <v>2287</v>
      </c>
      <c r="B2287" s="166">
        <v>43969</v>
      </c>
      <c r="C2287" s="118">
        <f t="shared" si="107"/>
        <v>5</v>
      </c>
      <c r="D2287" s="119" t="s">
        <v>37</v>
      </c>
      <c r="E2287" s="119" t="s">
        <v>4795</v>
      </c>
      <c r="F2287" s="211"/>
      <c r="G2287" s="119" t="s">
        <v>2779</v>
      </c>
      <c r="K2287" s="120"/>
      <c r="L2287" s="120" t="s">
        <v>32</v>
      </c>
      <c r="M2287" s="130" t="s">
        <v>78</v>
      </c>
      <c r="P2287" s="124">
        <f t="shared" si="108"/>
        <v>0</v>
      </c>
      <c r="Y2287" s="116" t="s">
        <v>356</v>
      </c>
    </row>
    <row r="2288" spans="1:25">
      <c r="A2288" s="116">
        <v>2288</v>
      </c>
      <c r="B2288" s="166">
        <v>43969</v>
      </c>
      <c r="C2288" s="118">
        <f t="shared" si="107"/>
        <v>5</v>
      </c>
      <c r="D2288" s="119" t="s">
        <v>37</v>
      </c>
      <c r="E2288" s="119" t="s">
        <v>4796</v>
      </c>
      <c r="F2288" s="211"/>
      <c r="G2288" s="119" t="s">
        <v>2779</v>
      </c>
      <c r="K2288" s="120"/>
      <c r="L2288" s="120" t="s">
        <v>32</v>
      </c>
      <c r="M2288" s="130" t="s">
        <v>78</v>
      </c>
      <c r="P2288" s="124">
        <f t="shared" si="108"/>
        <v>0</v>
      </c>
      <c r="R2288" s="133"/>
      <c r="Y2288" s="116" t="s">
        <v>356</v>
      </c>
    </row>
    <row r="2289" spans="1:25">
      <c r="A2289" s="116">
        <v>2289</v>
      </c>
      <c r="B2289" s="166">
        <v>43969</v>
      </c>
      <c r="C2289" s="118">
        <f t="shared" si="107"/>
        <v>5</v>
      </c>
      <c r="D2289" s="119" t="s">
        <v>37</v>
      </c>
      <c r="E2289" s="119" t="s">
        <v>4797</v>
      </c>
      <c r="F2289" s="211"/>
      <c r="G2289" s="119" t="s">
        <v>2779</v>
      </c>
      <c r="K2289" s="120"/>
      <c r="L2289" s="120" t="s">
        <v>32</v>
      </c>
      <c r="M2289" s="130" t="s">
        <v>78</v>
      </c>
      <c r="P2289" s="124">
        <f t="shared" si="108"/>
        <v>0</v>
      </c>
      <c r="Y2289" s="116" t="s">
        <v>356</v>
      </c>
    </row>
    <row r="2290" spans="1:25">
      <c r="A2290" s="116">
        <v>2290</v>
      </c>
      <c r="B2290" s="166">
        <v>43969</v>
      </c>
      <c r="C2290" s="118">
        <f t="shared" si="107"/>
        <v>5</v>
      </c>
      <c r="E2290" s="119" t="s">
        <v>4798</v>
      </c>
      <c r="F2290" s="211"/>
      <c r="G2290" s="119" t="s">
        <v>4799</v>
      </c>
      <c r="K2290" s="120"/>
      <c r="L2290" s="120" t="s">
        <v>32</v>
      </c>
      <c r="M2290" s="130" t="s">
        <v>78</v>
      </c>
      <c r="P2290" s="124">
        <f t="shared" si="108"/>
        <v>0</v>
      </c>
    </row>
    <row r="2291" spans="1:25">
      <c r="A2291" s="116">
        <v>2291</v>
      </c>
      <c r="B2291" s="166">
        <v>43969</v>
      </c>
      <c r="C2291" s="118">
        <f t="shared" si="107"/>
        <v>5</v>
      </c>
      <c r="E2291" s="119" t="s">
        <v>4800</v>
      </c>
      <c r="F2291" s="211"/>
      <c r="G2291" s="119" t="s">
        <v>3097</v>
      </c>
      <c r="K2291" s="120"/>
      <c r="L2291" s="120" t="s">
        <v>32</v>
      </c>
      <c r="M2291" s="130" t="s">
        <v>78</v>
      </c>
      <c r="P2291" s="124">
        <f t="shared" si="108"/>
        <v>0</v>
      </c>
      <c r="R2291" s="133"/>
    </row>
    <row r="2292" spans="1:25">
      <c r="A2292" s="116">
        <v>2292</v>
      </c>
      <c r="B2292" s="166">
        <v>43969</v>
      </c>
      <c r="C2292" s="118">
        <f t="shared" si="107"/>
        <v>5</v>
      </c>
      <c r="E2292" s="119" t="s">
        <v>4801</v>
      </c>
      <c r="F2292" s="211"/>
      <c r="G2292" s="119" t="s">
        <v>4802</v>
      </c>
      <c r="K2292" s="120"/>
      <c r="L2292" s="120" t="s">
        <v>32</v>
      </c>
      <c r="M2292" s="130" t="s">
        <v>78</v>
      </c>
      <c r="P2292" s="124">
        <f t="shared" si="108"/>
        <v>0</v>
      </c>
    </row>
    <row r="2293" spans="1:25">
      <c r="A2293" s="116">
        <v>2293</v>
      </c>
      <c r="B2293" s="166">
        <v>43969</v>
      </c>
      <c r="C2293" s="118">
        <f t="shared" si="107"/>
        <v>5</v>
      </c>
      <c r="E2293" s="119" t="s">
        <v>4803</v>
      </c>
      <c r="F2293" s="211"/>
      <c r="G2293" s="119" t="s">
        <v>4804</v>
      </c>
      <c r="K2293" s="120"/>
      <c r="L2293" s="120" t="s">
        <v>32</v>
      </c>
      <c r="M2293" s="130" t="s">
        <v>78</v>
      </c>
      <c r="P2293" s="124">
        <f t="shared" si="108"/>
        <v>0</v>
      </c>
    </row>
    <row r="2294" spans="1:25">
      <c r="A2294" s="116">
        <v>2294</v>
      </c>
      <c r="B2294" s="166">
        <v>43969</v>
      </c>
      <c r="C2294" s="118">
        <f t="shared" si="107"/>
        <v>5</v>
      </c>
      <c r="E2294" s="119" t="s">
        <v>4805</v>
      </c>
      <c r="F2294" s="211"/>
      <c r="G2294" s="119" t="s">
        <v>1629</v>
      </c>
      <c r="K2294" s="120"/>
      <c r="L2294" s="120" t="s">
        <v>32</v>
      </c>
      <c r="M2294" s="130" t="s">
        <v>78</v>
      </c>
      <c r="P2294" s="124">
        <f t="shared" si="108"/>
        <v>0</v>
      </c>
    </row>
    <row r="2295" spans="1:25">
      <c r="A2295" s="116">
        <v>2295</v>
      </c>
      <c r="B2295" s="166">
        <v>43969</v>
      </c>
      <c r="C2295" s="118">
        <f t="shared" si="107"/>
        <v>5</v>
      </c>
      <c r="E2295" s="119" t="s">
        <v>4806</v>
      </c>
      <c r="F2295" s="211"/>
      <c r="G2295" s="119" t="s">
        <v>4807</v>
      </c>
      <c r="K2295" s="120"/>
      <c r="L2295" s="120" t="s">
        <v>32</v>
      </c>
      <c r="M2295" s="130" t="s">
        <v>78</v>
      </c>
      <c r="P2295" s="124">
        <f t="shared" si="108"/>
        <v>0</v>
      </c>
    </row>
    <row r="2296" spans="1:25">
      <c r="A2296" s="116">
        <v>2296</v>
      </c>
      <c r="B2296" s="166">
        <v>43969</v>
      </c>
      <c r="C2296" s="118">
        <f t="shared" si="107"/>
        <v>5</v>
      </c>
      <c r="E2296" s="119" t="s">
        <v>4808</v>
      </c>
      <c r="F2296" s="211"/>
      <c r="G2296" s="119" t="s">
        <v>3097</v>
      </c>
      <c r="K2296" s="120"/>
      <c r="L2296" s="120" t="s">
        <v>32</v>
      </c>
      <c r="M2296" s="130" t="s">
        <v>78</v>
      </c>
      <c r="P2296" s="124">
        <f t="shared" si="108"/>
        <v>0</v>
      </c>
      <c r="R2296" s="133"/>
    </row>
    <row r="2297" spans="1:25">
      <c r="A2297" s="116">
        <v>2297</v>
      </c>
      <c r="B2297" s="166">
        <v>43969</v>
      </c>
      <c r="C2297" s="118">
        <f t="shared" si="107"/>
        <v>5</v>
      </c>
      <c r="D2297" s="120" t="s">
        <v>25</v>
      </c>
      <c r="E2297" s="119" t="s">
        <v>4809</v>
      </c>
      <c r="F2297" s="211" t="s">
        <v>4810</v>
      </c>
      <c r="G2297" s="119" t="s">
        <v>3097</v>
      </c>
      <c r="H2297" s="121" t="s">
        <v>86</v>
      </c>
      <c r="K2297" s="120"/>
      <c r="L2297" s="120" t="s">
        <v>32</v>
      </c>
      <c r="M2297" s="130" t="s">
        <v>33</v>
      </c>
      <c r="N2297" s="131">
        <v>44026</v>
      </c>
      <c r="O2297" s="232">
        <v>44266</v>
      </c>
      <c r="P2297" s="124">
        <f t="shared" si="108"/>
        <v>3</v>
      </c>
      <c r="R2297" s="125">
        <f ca="1">TODAY()-O2297</f>
        <v>412</v>
      </c>
      <c r="Y2297" s="116" t="s">
        <v>59</v>
      </c>
    </row>
    <row r="2298" spans="1:25">
      <c r="A2298" s="116">
        <v>2298</v>
      </c>
      <c r="B2298" s="166">
        <v>43969</v>
      </c>
      <c r="C2298" s="118">
        <f t="shared" si="107"/>
        <v>5</v>
      </c>
      <c r="D2298" s="119" t="s">
        <v>37</v>
      </c>
      <c r="E2298" s="119" t="s">
        <v>4811</v>
      </c>
      <c r="F2298" s="211"/>
      <c r="G2298" s="119" t="s">
        <v>3105</v>
      </c>
      <c r="K2298" s="120"/>
      <c r="L2298" s="120" t="s">
        <v>32</v>
      </c>
      <c r="M2298" s="130" t="s">
        <v>78</v>
      </c>
      <c r="P2298" s="124">
        <f t="shared" si="108"/>
        <v>0</v>
      </c>
      <c r="Y2298" s="116" t="s">
        <v>356</v>
      </c>
    </row>
    <row r="2299" spans="1:25">
      <c r="A2299" s="116">
        <v>2299</v>
      </c>
      <c r="B2299" s="166">
        <v>43969</v>
      </c>
      <c r="C2299" s="118">
        <f t="shared" si="107"/>
        <v>5</v>
      </c>
      <c r="D2299" s="119" t="s">
        <v>37</v>
      </c>
      <c r="E2299" s="119" t="s">
        <v>4812</v>
      </c>
      <c r="F2299" s="211"/>
      <c r="G2299" s="119" t="s">
        <v>3105</v>
      </c>
      <c r="H2299" s="119"/>
      <c r="K2299" s="120"/>
      <c r="L2299" s="120" t="s">
        <v>32</v>
      </c>
      <c r="M2299" s="130" t="s">
        <v>78</v>
      </c>
      <c r="P2299" s="124">
        <f t="shared" si="108"/>
        <v>0</v>
      </c>
      <c r="Y2299" s="116" t="s">
        <v>356</v>
      </c>
    </row>
    <row r="2300" spans="1:25">
      <c r="A2300" s="116">
        <v>2300</v>
      </c>
      <c r="B2300" s="166">
        <v>43969</v>
      </c>
      <c r="C2300" s="118">
        <f t="shared" si="107"/>
        <v>5</v>
      </c>
      <c r="D2300" s="119" t="s">
        <v>37</v>
      </c>
      <c r="E2300" s="119" t="s">
        <v>4813</v>
      </c>
      <c r="F2300" s="211"/>
      <c r="G2300" s="119" t="s">
        <v>3105</v>
      </c>
      <c r="H2300" s="119"/>
      <c r="K2300" s="120"/>
      <c r="L2300" s="120" t="s">
        <v>32</v>
      </c>
      <c r="M2300" s="130" t="s">
        <v>78</v>
      </c>
      <c r="P2300" s="124">
        <f t="shared" si="108"/>
        <v>0</v>
      </c>
      <c r="Y2300" s="116" t="s">
        <v>356</v>
      </c>
    </row>
    <row r="2301" spans="1:25">
      <c r="A2301" s="116">
        <v>2301</v>
      </c>
      <c r="B2301" s="166">
        <v>43969</v>
      </c>
      <c r="C2301" s="118">
        <f t="shared" ref="C2301:C2363" si="109">IF(B2301&lt;&gt;0,MONTH(B2301),0)</f>
        <v>5</v>
      </c>
      <c r="E2301" s="119" t="s">
        <v>4814</v>
      </c>
      <c r="F2301" s="211"/>
      <c r="G2301" s="119" t="s">
        <v>4815</v>
      </c>
      <c r="H2301" s="119"/>
      <c r="K2301" s="120"/>
      <c r="L2301" s="120" t="s">
        <v>32</v>
      </c>
      <c r="M2301" s="130" t="s">
        <v>78</v>
      </c>
      <c r="P2301" s="124">
        <f t="shared" si="108"/>
        <v>0</v>
      </c>
    </row>
    <row r="2302" spans="1:25">
      <c r="A2302" s="116">
        <v>2302</v>
      </c>
      <c r="B2302" s="166">
        <v>43969</v>
      </c>
      <c r="C2302" s="118">
        <f t="shared" si="109"/>
        <v>5</v>
      </c>
      <c r="E2302" s="119" t="s">
        <v>4816</v>
      </c>
      <c r="F2302" s="211"/>
      <c r="G2302" s="119" t="s">
        <v>4817</v>
      </c>
      <c r="H2302" s="119"/>
      <c r="K2302" s="120"/>
      <c r="L2302" s="120" t="s">
        <v>32</v>
      </c>
      <c r="M2302" s="130" t="s">
        <v>78</v>
      </c>
      <c r="P2302" s="124">
        <f t="shared" si="108"/>
        <v>0</v>
      </c>
    </row>
    <row r="2303" spans="1:25">
      <c r="A2303" s="116">
        <v>2303</v>
      </c>
      <c r="B2303" s="166">
        <v>43969</v>
      </c>
      <c r="C2303" s="118">
        <f t="shared" si="109"/>
        <v>5</v>
      </c>
      <c r="E2303" s="119" t="s">
        <v>4818</v>
      </c>
      <c r="F2303" s="211"/>
      <c r="G2303" s="119" t="s">
        <v>4817</v>
      </c>
      <c r="H2303" s="119"/>
      <c r="K2303" s="120"/>
      <c r="L2303" s="120" t="s">
        <v>32</v>
      </c>
      <c r="M2303" s="130" t="s">
        <v>78</v>
      </c>
      <c r="P2303" s="124">
        <f t="shared" si="108"/>
        <v>0</v>
      </c>
    </row>
    <row r="2304" spans="1:25">
      <c r="A2304" s="116">
        <v>2304</v>
      </c>
      <c r="B2304" s="166">
        <v>43969</v>
      </c>
      <c r="C2304" s="118">
        <f t="shared" si="109"/>
        <v>5</v>
      </c>
      <c r="D2304" s="119" t="s">
        <v>37</v>
      </c>
      <c r="E2304" s="119" t="s">
        <v>4819</v>
      </c>
      <c r="F2304" s="211"/>
      <c r="G2304" s="119" t="s">
        <v>603</v>
      </c>
      <c r="H2304" s="119"/>
      <c r="K2304" s="120"/>
      <c r="L2304" s="120" t="s">
        <v>32</v>
      </c>
      <c r="M2304" s="130" t="s">
        <v>78</v>
      </c>
      <c r="O2304" s="233"/>
      <c r="P2304" s="124">
        <f t="shared" si="108"/>
        <v>0</v>
      </c>
      <c r="Q2304" s="133"/>
      <c r="R2304" s="133"/>
      <c r="Y2304" s="116" t="s">
        <v>356</v>
      </c>
    </row>
    <row r="2305" spans="1:25">
      <c r="A2305" s="116">
        <v>2305</v>
      </c>
      <c r="B2305" s="166">
        <v>43969</v>
      </c>
      <c r="C2305" s="118">
        <f t="shared" si="109"/>
        <v>5</v>
      </c>
      <c r="D2305" s="119" t="s">
        <v>37</v>
      </c>
      <c r="E2305" s="119" t="s">
        <v>4820</v>
      </c>
      <c r="F2305" s="211"/>
      <c r="G2305" s="119" t="s">
        <v>2779</v>
      </c>
      <c r="H2305" s="119"/>
      <c r="K2305" s="120"/>
      <c r="L2305" s="120" t="s">
        <v>32</v>
      </c>
      <c r="M2305" s="130" t="s">
        <v>78</v>
      </c>
      <c r="P2305" s="124">
        <f t="shared" si="108"/>
        <v>0</v>
      </c>
      <c r="Y2305" s="116" t="s">
        <v>356</v>
      </c>
    </row>
    <row r="2306" spans="1:25">
      <c r="A2306" s="116">
        <v>2306</v>
      </c>
      <c r="B2306" s="166">
        <v>43969</v>
      </c>
      <c r="C2306" s="118">
        <f t="shared" si="109"/>
        <v>5</v>
      </c>
      <c r="E2306" s="119" t="s">
        <v>4821</v>
      </c>
      <c r="F2306" s="211"/>
      <c r="G2306" s="119" t="s">
        <v>3097</v>
      </c>
      <c r="H2306" s="119"/>
      <c r="K2306" s="120"/>
      <c r="L2306" s="120" t="s">
        <v>32</v>
      </c>
      <c r="M2306" s="130" t="s">
        <v>78</v>
      </c>
      <c r="P2306" s="124">
        <f t="shared" si="108"/>
        <v>0</v>
      </c>
    </row>
    <row r="2307" spans="1:25">
      <c r="A2307" s="116">
        <v>2307</v>
      </c>
      <c r="B2307" s="166">
        <v>43969</v>
      </c>
      <c r="C2307" s="118">
        <f t="shared" si="109"/>
        <v>5</v>
      </c>
      <c r="E2307" s="119" t="s">
        <v>4822</v>
      </c>
      <c r="F2307" s="211"/>
      <c r="G2307" s="119" t="s">
        <v>4823</v>
      </c>
      <c r="H2307" s="119"/>
      <c r="K2307" s="120"/>
      <c r="L2307" s="120" t="s">
        <v>32</v>
      </c>
      <c r="M2307" s="130" t="s">
        <v>78</v>
      </c>
      <c r="P2307" s="124">
        <f t="shared" si="108"/>
        <v>0</v>
      </c>
    </row>
    <row r="2308" spans="1:25">
      <c r="A2308" s="116">
        <v>2308</v>
      </c>
      <c r="B2308" s="166">
        <v>43969</v>
      </c>
      <c r="C2308" s="118">
        <f t="shared" si="109"/>
        <v>5</v>
      </c>
      <c r="E2308" s="119" t="s">
        <v>4824</v>
      </c>
      <c r="F2308" s="211"/>
      <c r="G2308" s="119" t="s">
        <v>4825</v>
      </c>
      <c r="H2308" s="119"/>
      <c r="K2308" s="120"/>
      <c r="L2308" s="120" t="s">
        <v>32</v>
      </c>
      <c r="M2308" s="130" t="s">
        <v>78</v>
      </c>
      <c r="P2308" s="124">
        <f t="shared" si="108"/>
        <v>0</v>
      </c>
      <c r="R2308" s="133"/>
    </row>
    <row r="2309" spans="1:25">
      <c r="A2309" s="116">
        <v>2309</v>
      </c>
      <c r="B2309" s="166">
        <v>43969</v>
      </c>
      <c r="C2309" s="118">
        <f t="shared" si="109"/>
        <v>5</v>
      </c>
      <c r="E2309" s="119" t="s">
        <v>4826</v>
      </c>
      <c r="F2309" s="211"/>
      <c r="G2309" s="119" t="s">
        <v>4827</v>
      </c>
      <c r="H2309" s="119"/>
      <c r="K2309" s="120"/>
      <c r="L2309" s="120" t="s">
        <v>32</v>
      </c>
      <c r="M2309" s="130" t="s">
        <v>78</v>
      </c>
      <c r="P2309" s="124">
        <f t="shared" si="108"/>
        <v>0</v>
      </c>
      <c r="R2309" s="133"/>
    </row>
    <row r="2310" spans="1:25">
      <c r="A2310" s="116">
        <v>2310</v>
      </c>
      <c r="B2310" s="166">
        <v>43969</v>
      </c>
      <c r="C2310" s="118">
        <f t="shared" si="109"/>
        <v>5</v>
      </c>
      <c r="E2310" s="119" t="s">
        <v>4828</v>
      </c>
      <c r="F2310" s="211"/>
      <c r="G2310" s="119" t="s">
        <v>4829</v>
      </c>
      <c r="H2310" s="119"/>
      <c r="K2310" s="120"/>
      <c r="L2310" s="120" t="s">
        <v>32</v>
      </c>
      <c r="M2310" s="130" t="s">
        <v>78</v>
      </c>
      <c r="P2310" s="124">
        <f t="shared" si="108"/>
        <v>0</v>
      </c>
    </row>
    <row r="2311" spans="1:25">
      <c r="A2311" s="116">
        <v>2311</v>
      </c>
      <c r="B2311" s="166">
        <v>43969</v>
      </c>
      <c r="C2311" s="118">
        <f t="shared" si="109"/>
        <v>5</v>
      </c>
      <c r="E2311" s="119" t="s">
        <v>4830</v>
      </c>
      <c r="F2311" s="211"/>
      <c r="G2311" s="119" t="s">
        <v>3097</v>
      </c>
      <c r="H2311" s="119"/>
      <c r="K2311" s="120"/>
      <c r="L2311" s="120" t="s">
        <v>32</v>
      </c>
      <c r="M2311" s="130" t="s">
        <v>78</v>
      </c>
      <c r="P2311" s="124">
        <f t="shared" si="108"/>
        <v>0</v>
      </c>
    </row>
    <row r="2312" spans="1:25">
      <c r="A2312" s="116">
        <v>2312</v>
      </c>
      <c r="B2312" s="166">
        <v>43969</v>
      </c>
      <c r="C2312" s="118">
        <f t="shared" si="109"/>
        <v>5</v>
      </c>
      <c r="E2312" s="119" t="s">
        <v>4831</v>
      </c>
      <c r="F2312" s="211"/>
      <c r="G2312" s="119" t="s">
        <v>4832</v>
      </c>
      <c r="H2312" s="119"/>
      <c r="K2312" s="120"/>
      <c r="L2312" s="120" t="s">
        <v>32</v>
      </c>
      <c r="M2312" s="130" t="s">
        <v>78</v>
      </c>
      <c r="P2312" s="124">
        <f t="shared" si="108"/>
        <v>0</v>
      </c>
      <c r="R2312" s="133"/>
    </row>
    <row r="2313" spans="1:25">
      <c r="A2313" s="116">
        <v>2313</v>
      </c>
      <c r="B2313" s="166">
        <v>43969</v>
      </c>
      <c r="C2313" s="118">
        <f t="shared" si="109"/>
        <v>5</v>
      </c>
      <c r="E2313" s="119" t="s">
        <v>4833</v>
      </c>
      <c r="F2313" s="211"/>
      <c r="G2313" s="119" t="s">
        <v>3116</v>
      </c>
      <c r="K2313" s="120"/>
      <c r="L2313" s="120" t="s">
        <v>32</v>
      </c>
      <c r="M2313" s="130" t="s">
        <v>78</v>
      </c>
      <c r="P2313" s="124">
        <f t="shared" si="108"/>
        <v>0</v>
      </c>
      <c r="R2313" s="133"/>
    </row>
    <row r="2314" spans="1:25">
      <c r="A2314" s="116">
        <v>2314</v>
      </c>
      <c r="B2314" s="166">
        <v>43969</v>
      </c>
      <c r="C2314" s="118">
        <f t="shared" si="109"/>
        <v>5</v>
      </c>
      <c r="E2314" s="119" t="s">
        <v>4834</v>
      </c>
      <c r="F2314" s="211"/>
      <c r="G2314" s="119" t="s">
        <v>2731</v>
      </c>
      <c r="K2314" s="120"/>
      <c r="L2314" s="120" t="s">
        <v>32</v>
      </c>
      <c r="M2314" s="130" t="s">
        <v>78</v>
      </c>
      <c r="P2314" s="124">
        <f t="shared" si="108"/>
        <v>0</v>
      </c>
    </row>
    <row r="2315" spans="1:25">
      <c r="A2315" s="116">
        <v>2315</v>
      </c>
      <c r="B2315" s="166">
        <v>43969</v>
      </c>
      <c r="C2315" s="118">
        <f t="shared" si="109"/>
        <v>5</v>
      </c>
      <c r="E2315" s="119" t="s">
        <v>4835</v>
      </c>
      <c r="F2315" s="211"/>
      <c r="G2315" s="119" t="s">
        <v>2731</v>
      </c>
      <c r="H2315" s="119"/>
      <c r="K2315" s="120"/>
      <c r="L2315" s="120" t="s">
        <v>32</v>
      </c>
      <c r="M2315" s="130" t="s">
        <v>78</v>
      </c>
      <c r="P2315" s="124">
        <f t="shared" si="108"/>
        <v>0</v>
      </c>
      <c r="R2315" s="133"/>
    </row>
    <row r="2316" spans="1:25">
      <c r="A2316" s="116">
        <v>2316</v>
      </c>
      <c r="B2316" s="166">
        <v>43969</v>
      </c>
      <c r="C2316" s="118">
        <f t="shared" si="109"/>
        <v>5</v>
      </c>
      <c r="E2316" s="119" t="s">
        <v>4836</v>
      </c>
      <c r="F2316" s="211"/>
      <c r="G2316" s="119" t="s">
        <v>1309</v>
      </c>
      <c r="H2316" s="119"/>
      <c r="K2316" s="120"/>
      <c r="L2316" s="120" t="s">
        <v>32</v>
      </c>
      <c r="M2316" s="130" t="s">
        <v>78</v>
      </c>
      <c r="P2316" s="124">
        <f t="shared" si="108"/>
        <v>0</v>
      </c>
      <c r="R2316" s="133"/>
    </row>
    <row r="2317" spans="1:25">
      <c r="A2317" s="116">
        <v>2317</v>
      </c>
      <c r="B2317" s="166">
        <v>43969</v>
      </c>
      <c r="C2317" s="118">
        <f t="shared" si="109"/>
        <v>5</v>
      </c>
      <c r="E2317" s="119" t="s">
        <v>4837</v>
      </c>
      <c r="F2317" s="211"/>
      <c r="G2317" s="119" t="s">
        <v>1309</v>
      </c>
      <c r="K2317" s="120"/>
      <c r="L2317" s="120" t="s">
        <v>32</v>
      </c>
      <c r="M2317" s="130" t="s">
        <v>78</v>
      </c>
      <c r="P2317" s="124">
        <f t="shared" si="108"/>
        <v>0</v>
      </c>
    </row>
    <row r="2318" spans="1:25">
      <c r="A2318" s="116">
        <v>2318</v>
      </c>
      <c r="B2318" s="166">
        <v>43969</v>
      </c>
      <c r="C2318" s="118">
        <f t="shared" si="109"/>
        <v>5</v>
      </c>
      <c r="E2318" s="119" t="s">
        <v>4838</v>
      </c>
      <c r="F2318" s="211"/>
      <c r="G2318" s="119" t="s">
        <v>1309</v>
      </c>
      <c r="H2318" s="119"/>
      <c r="K2318" s="120"/>
      <c r="L2318" s="120" t="s">
        <v>32</v>
      </c>
      <c r="M2318" s="130" t="s">
        <v>78</v>
      </c>
      <c r="P2318" s="124">
        <f t="shared" ref="P2318:P2381" si="110">IF(O2318&lt;&gt;0,MONTH(O2318),0)</f>
        <v>0</v>
      </c>
    </row>
    <row r="2319" spans="1:25">
      <c r="A2319" s="116">
        <v>2319</v>
      </c>
      <c r="B2319" s="166">
        <v>43969</v>
      </c>
      <c r="C2319" s="118">
        <f t="shared" si="109"/>
        <v>5</v>
      </c>
      <c r="E2319" s="119" t="s">
        <v>4839</v>
      </c>
      <c r="F2319" s="211"/>
      <c r="G2319" s="119" t="s">
        <v>2122</v>
      </c>
      <c r="K2319" s="120"/>
      <c r="L2319" s="120" t="s">
        <v>32</v>
      </c>
      <c r="M2319" s="130" t="s">
        <v>78</v>
      </c>
      <c r="P2319" s="124">
        <f t="shared" si="110"/>
        <v>0</v>
      </c>
      <c r="R2319" s="133"/>
    </row>
    <row r="2320" spans="1:25">
      <c r="A2320" s="116">
        <v>2320</v>
      </c>
      <c r="B2320" s="166">
        <v>43969</v>
      </c>
      <c r="C2320" s="118">
        <f t="shared" si="109"/>
        <v>5</v>
      </c>
      <c r="E2320" s="119" t="s">
        <v>4840</v>
      </c>
      <c r="F2320" s="211"/>
      <c r="G2320" s="119" t="s">
        <v>2122</v>
      </c>
      <c r="K2320" s="120"/>
      <c r="L2320" s="120" t="s">
        <v>32</v>
      </c>
      <c r="M2320" s="130" t="s">
        <v>78</v>
      </c>
      <c r="P2320" s="124">
        <f t="shared" si="110"/>
        <v>0</v>
      </c>
      <c r="R2320" s="133"/>
    </row>
    <row r="2321" spans="1:25">
      <c r="A2321" s="116">
        <v>2321</v>
      </c>
      <c r="B2321" s="168">
        <v>43976</v>
      </c>
      <c r="C2321" s="118">
        <f t="shared" si="109"/>
        <v>5</v>
      </c>
      <c r="E2321" s="119" t="s">
        <v>4841</v>
      </c>
      <c r="F2321" s="211"/>
      <c r="G2321" s="119" t="s">
        <v>1629</v>
      </c>
      <c r="H2321" s="119"/>
      <c r="K2321" s="120"/>
      <c r="L2321" s="120" t="s">
        <v>32</v>
      </c>
      <c r="M2321" s="130" t="s">
        <v>78</v>
      </c>
      <c r="P2321" s="124">
        <f t="shared" si="110"/>
        <v>0</v>
      </c>
    </row>
    <row r="2322" spans="1:25">
      <c r="A2322" s="116">
        <v>2322</v>
      </c>
      <c r="B2322" s="168">
        <v>43976</v>
      </c>
      <c r="C2322" s="118">
        <f t="shared" si="109"/>
        <v>5</v>
      </c>
      <c r="E2322" s="119" t="s">
        <v>4842</v>
      </c>
      <c r="F2322" s="211"/>
      <c r="G2322" s="119" t="s">
        <v>1629</v>
      </c>
      <c r="K2322" s="120"/>
      <c r="L2322" s="120" t="s">
        <v>32</v>
      </c>
      <c r="M2322" s="130" t="s">
        <v>78</v>
      </c>
      <c r="P2322" s="124">
        <f t="shared" si="110"/>
        <v>0</v>
      </c>
    </row>
    <row r="2323" spans="1:25">
      <c r="A2323" s="116">
        <v>2323</v>
      </c>
      <c r="B2323" s="168">
        <v>43976</v>
      </c>
      <c r="C2323" s="118">
        <f t="shared" si="109"/>
        <v>5</v>
      </c>
      <c r="E2323" s="119" t="s">
        <v>4843</v>
      </c>
      <c r="F2323" s="211"/>
      <c r="G2323" s="119" t="s">
        <v>1629</v>
      </c>
      <c r="K2323" s="120"/>
      <c r="L2323" s="120" t="s">
        <v>32</v>
      </c>
      <c r="M2323" s="130" t="s">
        <v>78</v>
      </c>
      <c r="O2323" s="233"/>
      <c r="P2323" s="124">
        <f t="shared" si="110"/>
        <v>0</v>
      </c>
      <c r="Q2323" s="133"/>
      <c r="R2323" s="133"/>
    </row>
    <row r="2324" spans="1:25">
      <c r="A2324" s="116">
        <v>2324</v>
      </c>
      <c r="B2324" s="168">
        <v>43976</v>
      </c>
      <c r="C2324" s="118">
        <f t="shared" si="109"/>
        <v>5</v>
      </c>
      <c r="D2324" s="119" t="s">
        <v>37</v>
      </c>
      <c r="E2324" s="119" t="s">
        <v>4844</v>
      </c>
      <c r="F2324" s="211"/>
      <c r="G2324" s="119" t="s">
        <v>3105</v>
      </c>
      <c r="K2324" s="120"/>
      <c r="L2324" s="120" t="s">
        <v>32</v>
      </c>
      <c r="M2324" s="130" t="s">
        <v>78</v>
      </c>
      <c r="P2324" s="124">
        <f t="shared" si="110"/>
        <v>0</v>
      </c>
      <c r="R2324" s="133"/>
      <c r="Y2324" s="116" t="s">
        <v>356</v>
      </c>
    </row>
    <row r="2325" spans="1:25">
      <c r="A2325" s="116">
        <v>2325</v>
      </c>
      <c r="B2325" s="168">
        <v>43976</v>
      </c>
      <c r="C2325" s="118">
        <f t="shared" si="109"/>
        <v>5</v>
      </c>
      <c r="E2325" s="119" t="s">
        <v>4845</v>
      </c>
      <c r="F2325" s="211"/>
      <c r="G2325" s="119" t="s">
        <v>85</v>
      </c>
      <c r="K2325" s="120"/>
      <c r="L2325" s="120" t="s">
        <v>32</v>
      </c>
      <c r="M2325" s="130" t="s">
        <v>78</v>
      </c>
      <c r="P2325" s="124">
        <f t="shared" si="110"/>
        <v>0</v>
      </c>
    </row>
    <row r="2326" spans="1:25">
      <c r="A2326" s="116">
        <v>2326</v>
      </c>
      <c r="B2326" s="168">
        <v>43976</v>
      </c>
      <c r="C2326" s="118">
        <f t="shared" si="109"/>
        <v>5</v>
      </c>
      <c r="E2326" s="119" t="s">
        <v>4846</v>
      </c>
      <c r="F2326" s="211"/>
      <c r="G2326" s="119" t="s">
        <v>4789</v>
      </c>
      <c r="K2326" s="120"/>
      <c r="L2326" s="120" t="s">
        <v>32</v>
      </c>
      <c r="M2326" s="130" t="s">
        <v>78</v>
      </c>
      <c r="P2326" s="124">
        <f t="shared" si="110"/>
        <v>0</v>
      </c>
      <c r="R2326" s="133"/>
    </row>
    <row r="2327" spans="1:25">
      <c r="A2327" s="116">
        <v>2327</v>
      </c>
      <c r="B2327" s="168">
        <v>43976</v>
      </c>
      <c r="C2327" s="118">
        <f t="shared" si="109"/>
        <v>5</v>
      </c>
      <c r="E2327" s="119" t="s">
        <v>4847</v>
      </c>
      <c r="F2327" s="211"/>
      <c r="G2327" s="119" t="s">
        <v>3125</v>
      </c>
      <c r="K2327" s="120"/>
      <c r="L2327" s="120" t="s">
        <v>32</v>
      </c>
      <c r="M2327" s="130" t="s">
        <v>78</v>
      </c>
      <c r="P2327" s="124">
        <f t="shared" si="110"/>
        <v>0</v>
      </c>
    </row>
    <row r="2328" spans="1:25">
      <c r="A2328" s="116">
        <v>2328</v>
      </c>
      <c r="B2328" s="168">
        <v>43976</v>
      </c>
      <c r="C2328" s="118">
        <f t="shared" si="109"/>
        <v>5</v>
      </c>
      <c r="E2328" s="119" t="s">
        <v>4848</v>
      </c>
      <c r="F2328" s="211"/>
      <c r="G2328" s="119" t="s">
        <v>4849</v>
      </c>
      <c r="K2328" s="120"/>
      <c r="L2328" s="120" t="s">
        <v>32</v>
      </c>
      <c r="M2328" s="130" t="s">
        <v>78</v>
      </c>
      <c r="P2328" s="124">
        <f t="shared" si="110"/>
        <v>0</v>
      </c>
      <c r="R2328" s="133"/>
    </row>
    <row r="2329" spans="1:25">
      <c r="A2329" s="116">
        <v>2329</v>
      </c>
      <c r="B2329" s="168">
        <v>43976</v>
      </c>
      <c r="C2329" s="118">
        <f t="shared" si="109"/>
        <v>5</v>
      </c>
      <c r="E2329" s="119" t="s">
        <v>4850</v>
      </c>
      <c r="F2329" s="211"/>
      <c r="G2329" s="119" t="s">
        <v>4851</v>
      </c>
      <c r="K2329" s="120"/>
      <c r="L2329" s="120" t="s">
        <v>32</v>
      </c>
      <c r="M2329" s="130" t="s">
        <v>78</v>
      </c>
      <c r="P2329" s="124">
        <f t="shared" si="110"/>
        <v>0</v>
      </c>
    </row>
    <row r="2330" spans="1:25">
      <c r="A2330" s="116">
        <v>2330</v>
      </c>
      <c r="B2330" s="168">
        <v>43976</v>
      </c>
      <c r="C2330" s="118">
        <f t="shared" si="109"/>
        <v>5</v>
      </c>
      <c r="E2330" s="119" t="s">
        <v>4852</v>
      </c>
      <c r="F2330" s="211"/>
      <c r="G2330" s="119" t="s">
        <v>1629</v>
      </c>
      <c r="K2330" s="120"/>
      <c r="L2330" s="120" t="s">
        <v>32</v>
      </c>
      <c r="M2330" s="130" t="s">
        <v>78</v>
      </c>
      <c r="P2330" s="124">
        <f t="shared" si="110"/>
        <v>0</v>
      </c>
    </row>
    <row r="2331" spans="1:25">
      <c r="A2331" s="116">
        <v>2331</v>
      </c>
      <c r="B2331" s="168">
        <v>43976</v>
      </c>
      <c r="C2331" s="118">
        <f t="shared" si="109"/>
        <v>5</v>
      </c>
      <c r="E2331" s="119" t="s">
        <v>4853</v>
      </c>
      <c r="F2331" s="211"/>
      <c r="G2331" s="119" t="s">
        <v>3125</v>
      </c>
      <c r="K2331" s="120"/>
      <c r="L2331" s="120" t="s">
        <v>32</v>
      </c>
      <c r="M2331" s="130" t="s">
        <v>78</v>
      </c>
      <c r="P2331" s="124">
        <f t="shared" si="110"/>
        <v>0</v>
      </c>
    </row>
    <row r="2332" spans="1:25">
      <c r="A2332" s="116">
        <v>2332</v>
      </c>
      <c r="B2332" s="168">
        <v>43976</v>
      </c>
      <c r="C2332" s="118">
        <f t="shared" si="109"/>
        <v>5</v>
      </c>
      <c r="D2332" s="119" t="s">
        <v>37</v>
      </c>
      <c r="E2332" s="119" t="s">
        <v>4854</v>
      </c>
      <c r="F2332" s="211"/>
      <c r="G2332" s="119" t="s">
        <v>4855</v>
      </c>
      <c r="K2332" s="120"/>
      <c r="L2332" s="120" t="s">
        <v>32</v>
      </c>
      <c r="M2332" s="130" t="s">
        <v>78</v>
      </c>
      <c r="P2332" s="124">
        <f t="shared" si="110"/>
        <v>0</v>
      </c>
      <c r="Y2332" s="116" t="s">
        <v>356</v>
      </c>
    </row>
    <row r="2333" spans="1:25">
      <c r="A2333" s="116">
        <v>2333</v>
      </c>
      <c r="B2333" s="168">
        <v>43976</v>
      </c>
      <c r="C2333" s="118">
        <f t="shared" si="109"/>
        <v>5</v>
      </c>
      <c r="E2333" s="119" t="s">
        <v>4856</v>
      </c>
      <c r="F2333" s="211"/>
      <c r="G2333" s="119" t="s">
        <v>3125</v>
      </c>
      <c r="K2333" s="120"/>
      <c r="L2333" s="120" t="s">
        <v>32</v>
      </c>
      <c r="M2333" s="130" t="s">
        <v>78</v>
      </c>
      <c r="P2333" s="124">
        <f t="shared" si="110"/>
        <v>0</v>
      </c>
    </row>
    <row r="2334" spans="1:25">
      <c r="A2334" s="116">
        <v>2334</v>
      </c>
      <c r="B2334" s="168">
        <v>43976</v>
      </c>
      <c r="C2334" s="118">
        <f t="shared" si="109"/>
        <v>5</v>
      </c>
      <c r="E2334" s="119" t="s">
        <v>4857</v>
      </c>
      <c r="F2334" s="211"/>
      <c r="G2334" s="119" t="s">
        <v>2122</v>
      </c>
      <c r="K2334" s="120"/>
      <c r="L2334" s="120" t="s">
        <v>32</v>
      </c>
      <c r="M2334" s="130" t="s">
        <v>78</v>
      </c>
      <c r="P2334" s="124">
        <f t="shared" si="110"/>
        <v>0</v>
      </c>
    </row>
    <row r="2335" spans="1:25">
      <c r="A2335" s="116">
        <v>2335</v>
      </c>
      <c r="B2335" s="168">
        <v>43976</v>
      </c>
      <c r="C2335" s="118">
        <f t="shared" si="109"/>
        <v>5</v>
      </c>
      <c r="E2335" s="119" t="s">
        <v>4858</v>
      </c>
      <c r="F2335" s="211"/>
      <c r="G2335" s="119" t="s">
        <v>3125</v>
      </c>
      <c r="K2335" s="120"/>
      <c r="L2335" s="120" t="s">
        <v>32</v>
      </c>
      <c r="M2335" s="130" t="s">
        <v>78</v>
      </c>
      <c r="P2335" s="124">
        <f t="shared" si="110"/>
        <v>0</v>
      </c>
    </row>
    <row r="2336" spans="1:25">
      <c r="A2336" s="116">
        <v>2336</v>
      </c>
      <c r="B2336" s="168">
        <v>43976</v>
      </c>
      <c r="C2336" s="118">
        <f t="shared" si="109"/>
        <v>5</v>
      </c>
      <c r="D2336" s="119" t="s">
        <v>37</v>
      </c>
      <c r="E2336" s="119" t="s">
        <v>4859</v>
      </c>
      <c r="F2336" s="211"/>
      <c r="G2336" s="119" t="s">
        <v>3568</v>
      </c>
      <c r="K2336" s="120"/>
      <c r="L2336" s="120" t="s">
        <v>32</v>
      </c>
      <c r="M2336" s="130" t="s">
        <v>78</v>
      </c>
      <c r="P2336" s="124">
        <f t="shared" si="110"/>
        <v>0</v>
      </c>
      <c r="Y2336" s="116" t="s">
        <v>356</v>
      </c>
    </row>
    <row r="2337" spans="1:25">
      <c r="A2337" s="116">
        <v>2337</v>
      </c>
      <c r="B2337" s="168">
        <v>43976</v>
      </c>
      <c r="C2337" s="118">
        <f t="shared" si="109"/>
        <v>5</v>
      </c>
      <c r="D2337" s="119" t="s">
        <v>37</v>
      </c>
      <c r="E2337" s="119" t="s">
        <v>4860</v>
      </c>
      <c r="F2337" s="211"/>
      <c r="G2337" s="119" t="s">
        <v>4861</v>
      </c>
      <c r="K2337" s="120"/>
      <c r="L2337" s="120" t="s">
        <v>32</v>
      </c>
      <c r="M2337" s="130" t="s">
        <v>78</v>
      </c>
      <c r="P2337" s="124">
        <f t="shared" si="110"/>
        <v>0</v>
      </c>
      <c r="Y2337" s="116" t="s">
        <v>356</v>
      </c>
    </row>
    <row r="2338" spans="1:25">
      <c r="A2338" s="116">
        <v>2338</v>
      </c>
      <c r="B2338" s="168">
        <v>43976</v>
      </c>
      <c r="C2338" s="118">
        <f t="shared" si="109"/>
        <v>5</v>
      </c>
      <c r="E2338" s="119" t="s">
        <v>4862</v>
      </c>
      <c r="F2338" s="211"/>
      <c r="G2338" s="119" t="s">
        <v>4863</v>
      </c>
      <c r="K2338" s="120"/>
      <c r="L2338" s="120" t="s">
        <v>32</v>
      </c>
      <c r="M2338" s="130" t="s">
        <v>78</v>
      </c>
      <c r="P2338" s="124">
        <f t="shared" si="110"/>
        <v>0</v>
      </c>
      <c r="R2338" s="133"/>
    </row>
    <row r="2339" spans="1:25">
      <c r="A2339" s="116">
        <v>2339</v>
      </c>
      <c r="B2339" s="168">
        <v>43976</v>
      </c>
      <c r="C2339" s="118">
        <f t="shared" si="109"/>
        <v>5</v>
      </c>
      <c r="E2339" s="119" t="s">
        <v>4864</v>
      </c>
      <c r="F2339" s="211"/>
      <c r="G2339" s="119" t="s">
        <v>477</v>
      </c>
      <c r="K2339" s="120"/>
      <c r="L2339" s="120" t="s">
        <v>32</v>
      </c>
      <c r="M2339" s="130" t="s">
        <v>78</v>
      </c>
      <c r="P2339" s="124">
        <f t="shared" si="110"/>
        <v>0</v>
      </c>
    </row>
    <row r="2340" spans="1:25">
      <c r="A2340" s="116">
        <v>2340</v>
      </c>
      <c r="B2340" s="168">
        <v>43976</v>
      </c>
      <c r="C2340" s="118">
        <f t="shared" si="109"/>
        <v>5</v>
      </c>
      <c r="D2340" s="119" t="s">
        <v>37</v>
      </c>
      <c r="E2340" s="119" t="s">
        <v>4865</v>
      </c>
      <c r="F2340" s="211" t="s">
        <v>4866</v>
      </c>
      <c r="G2340" s="119" t="s">
        <v>4861</v>
      </c>
      <c r="H2340" s="121" t="s">
        <v>53</v>
      </c>
      <c r="I2340" s="119" t="s">
        <v>42</v>
      </c>
      <c r="K2340" s="120" t="s">
        <v>65</v>
      </c>
      <c r="L2340" s="120" t="s">
        <v>144</v>
      </c>
      <c r="M2340" s="130" t="s">
        <v>78</v>
      </c>
      <c r="P2340" s="124">
        <f t="shared" si="110"/>
        <v>0</v>
      </c>
      <c r="Y2340" s="116" t="s">
        <v>356</v>
      </c>
    </row>
    <row r="2341" spans="1:25">
      <c r="A2341" s="116">
        <v>2341</v>
      </c>
      <c r="B2341" s="168">
        <v>43976</v>
      </c>
      <c r="C2341" s="118">
        <f t="shared" si="109"/>
        <v>5</v>
      </c>
      <c r="E2341" s="119" t="s">
        <v>4867</v>
      </c>
      <c r="F2341" s="211"/>
      <c r="G2341" s="119" t="s">
        <v>4868</v>
      </c>
      <c r="K2341" s="120"/>
      <c r="L2341" s="120" t="s">
        <v>32</v>
      </c>
      <c r="M2341" s="130" t="s">
        <v>78</v>
      </c>
      <c r="P2341" s="124">
        <f t="shared" si="110"/>
        <v>0</v>
      </c>
      <c r="R2341" s="133"/>
    </row>
    <row r="2342" spans="1:25">
      <c r="A2342" s="116">
        <v>2342</v>
      </c>
      <c r="B2342" s="168">
        <v>43976</v>
      </c>
      <c r="C2342" s="118">
        <f t="shared" si="109"/>
        <v>5</v>
      </c>
      <c r="E2342" s="119" t="s">
        <v>4869</v>
      </c>
      <c r="F2342" s="211"/>
      <c r="G2342" s="119" t="s">
        <v>3563</v>
      </c>
      <c r="H2342" s="119"/>
      <c r="K2342" s="120"/>
      <c r="L2342" s="120" t="s">
        <v>32</v>
      </c>
      <c r="M2342" s="130" t="s">
        <v>78</v>
      </c>
      <c r="P2342" s="124">
        <f t="shared" si="110"/>
        <v>0</v>
      </c>
      <c r="R2342" s="133"/>
    </row>
    <row r="2343" spans="1:25">
      <c r="A2343" s="116">
        <v>2343</v>
      </c>
      <c r="B2343" s="168">
        <v>43976</v>
      </c>
      <c r="C2343" s="118">
        <f t="shared" si="109"/>
        <v>5</v>
      </c>
      <c r="E2343" s="119" t="s">
        <v>4870</v>
      </c>
      <c r="F2343" s="211"/>
      <c r="G2343" s="119" t="s">
        <v>4871</v>
      </c>
      <c r="K2343" s="120"/>
      <c r="L2343" s="120" t="s">
        <v>32</v>
      </c>
      <c r="M2343" s="130" t="s">
        <v>78</v>
      </c>
      <c r="P2343" s="124">
        <f t="shared" si="110"/>
        <v>0</v>
      </c>
    </row>
    <row r="2344" spans="1:25">
      <c r="A2344" s="116">
        <v>2344</v>
      </c>
      <c r="B2344" s="168">
        <v>43976</v>
      </c>
      <c r="C2344" s="118">
        <f t="shared" si="109"/>
        <v>5</v>
      </c>
      <c r="E2344" s="119" t="s">
        <v>4872</v>
      </c>
      <c r="F2344" s="211"/>
      <c r="G2344" s="119" t="s">
        <v>4817</v>
      </c>
      <c r="K2344" s="120"/>
      <c r="L2344" s="120" t="s">
        <v>32</v>
      </c>
      <c r="M2344" s="130" t="s">
        <v>78</v>
      </c>
      <c r="P2344" s="124">
        <f t="shared" si="110"/>
        <v>0</v>
      </c>
    </row>
    <row r="2345" spans="1:25">
      <c r="A2345" s="116">
        <v>2345</v>
      </c>
      <c r="B2345" s="168">
        <v>43976</v>
      </c>
      <c r="C2345" s="118">
        <f t="shared" si="109"/>
        <v>5</v>
      </c>
      <c r="D2345" s="119" t="s">
        <v>37</v>
      </c>
      <c r="E2345" s="119" t="s">
        <v>4873</v>
      </c>
      <c r="F2345" s="211"/>
      <c r="G2345" s="119" t="s">
        <v>3568</v>
      </c>
      <c r="K2345" s="120"/>
      <c r="L2345" s="120" t="s">
        <v>32</v>
      </c>
      <c r="M2345" s="130" t="s">
        <v>78</v>
      </c>
      <c r="P2345" s="124">
        <f t="shared" si="110"/>
        <v>0</v>
      </c>
      <c r="R2345" s="133"/>
      <c r="Y2345" s="116" t="s">
        <v>356</v>
      </c>
    </row>
    <row r="2346" spans="1:25">
      <c r="A2346" s="116">
        <v>2346</v>
      </c>
      <c r="B2346" s="168">
        <v>43976</v>
      </c>
      <c r="C2346" s="118">
        <f t="shared" si="109"/>
        <v>5</v>
      </c>
      <c r="D2346" s="119" t="s">
        <v>37</v>
      </c>
      <c r="E2346" s="119" t="s">
        <v>4874</v>
      </c>
      <c r="F2346" s="211"/>
      <c r="G2346" s="119" t="s">
        <v>3083</v>
      </c>
      <c r="H2346" s="119" t="s">
        <v>86</v>
      </c>
      <c r="I2346" s="119" t="s">
        <v>42</v>
      </c>
      <c r="K2346" s="120"/>
      <c r="L2346" s="120" t="s">
        <v>32</v>
      </c>
      <c r="M2346" s="130" t="s">
        <v>78</v>
      </c>
      <c r="P2346" s="124">
        <f t="shared" si="110"/>
        <v>0</v>
      </c>
      <c r="R2346" s="133"/>
      <c r="Y2346" s="116" t="s">
        <v>356</v>
      </c>
    </row>
    <row r="2347" spans="1:25">
      <c r="A2347" s="116">
        <v>2347</v>
      </c>
      <c r="B2347" s="168">
        <v>43976</v>
      </c>
      <c r="C2347" s="118">
        <f t="shared" si="109"/>
        <v>5</v>
      </c>
      <c r="E2347" s="119" t="s">
        <v>4875</v>
      </c>
      <c r="F2347" s="211"/>
      <c r="G2347" s="119" t="s">
        <v>4876</v>
      </c>
      <c r="K2347" s="120"/>
      <c r="L2347" s="120" t="s">
        <v>32</v>
      </c>
      <c r="M2347" s="130" t="s">
        <v>78</v>
      </c>
      <c r="P2347" s="124">
        <f t="shared" si="110"/>
        <v>0</v>
      </c>
    </row>
    <row r="2348" spans="1:25">
      <c r="A2348" s="116">
        <v>2348</v>
      </c>
      <c r="B2348" s="168">
        <v>43976</v>
      </c>
      <c r="C2348" s="118">
        <f t="shared" si="109"/>
        <v>5</v>
      </c>
      <c r="E2348" s="119" t="s">
        <v>4877</v>
      </c>
      <c r="F2348" s="211"/>
      <c r="G2348" s="119" t="s">
        <v>4878</v>
      </c>
      <c r="K2348" s="120"/>
      <c r="L2348" s="120" t="s">
        <v>32</v>
      </c>
      <c r="M2348" s="130" t="s">
        <v>78</v>
      </c>
      <c r="P2348" s="124">
        <f t="shared" si="110"/>
        <v>0</v>
      </c>
    </row>
    <row r="2349" spans="1:25">
      <c r="A2349" s="116">
        <v>2349</v>
      </c>
      <c r="B2349" s="168">
        <v>43976</v>
      </c>
      <c r="C2349" s="118">
        <f t="shared" si="109"/>
        <v>5</v>
      </c>
      <c r="D2349" s="119" t="s">
        <v>37</v>
      </c>
      <c r="E2349" s="119" t="s">
        <v>4879</v>
      </c>
      <c r="F2349" s="211"/>
      <c r="G2349" s="119" t="s">
        <v>214</v>
      </c>
      <c r="K2349" s="120"/>
      <c r="L2349" s="120" t="s">
        <v>32</v>
      </c>
      <c r="M2349" s="130" t="s">
        <v>78</v>
      </c>
      <c r="P2349" s="124">
        <f t="shared" si="110"/>
        <v>0</v>
      </c>
      <c r="Y2349" s="116" t="s">
        <v>356</v>
      </c>
    </row>
    <row r="2350" spans="1:25">
      <c r="A2350" s="116">
        <v>2350</v>
      </c>
      <c r="B2350" s="168">
        <v>43976</v>
      </c>
      <c r="C2350" s="118">
        <f t="shared" si="109"/>
        <v>5</v>
      </c>
      <c r="E2350" s="119" t="s">
        <v>4880</v>
      </c>
      <c r="F2350" s="211"/>
      <c r="G2350" s="119" t="s">
        <v>834</v>
      </c>
      <c r="K2350" s="120"/>
      <c r="L2350" s="120" t="s">
        <v>32</v>
      </c>
      <c r="M2350" s="130" t="s">
        <v>78</v>
      </c>
      <c r="P2350" s="124">
        <f t="shared" si="110"/>
        <v>0</v>
      </c>
    </row>
    <row r="2351" spans="1:25">
      <c r="A2351" s="116">
        <v>2351</v>
      </c>
      <c r="B2351" s="168">
        <v>43976</v>
      </c>
      <c r="C2351" s="118">
        <f t="shared" si="109"/>
        <v>5</v>
      </c>
      <c r="E2351" s="119" t="s">
        <v>4881</v>
      </c>
      <c r="F2351" s="211"/>
      <c r="G2351" s="119" t="s">
        <v>834</v>
      </c>
      <c r="H2351" s="119"/>
      <c r="K2351" s="120"/>
      <c r="L2351" s="120" t="s">
        <v>32</v>
      </c>
      <c r="M2351" s="130" t="s">
        <v>78</v>
      </c>
      <c r="P2351" s="124">
        <f t="shared" si="110"/>
        <v>0</v>
      </c>
    </row>
    <row r="2352" spans="1:25">
      <c r="A2352" s="116">
        <v>2352</v>
      </c>
      <c r="B2352" s="168">
        <v>43976</v>
      </c>
      <c r="C2352" s="118">
        <f t="shared" si="109"/>
        <v>5</v>
      </c>
      <c r="D2352" s="119" t="s">
        <v>37</v>
      </c>
      <c r="E2352" s="119" t="s">
        <v>4882</v>
      </c>
      <c r="F2352" s="211"/>
      <c r="G2352" s="119" t="s">
        <v>214</v>
      </c>
      <c r="K2352" s="120"/>
      <c r="L2352" s="120" t="s">
        <v>32</v>
      </c>
      <c r="M2352" s="130" t="s">
        <v>78</v>
      </c>
      <c r="P2352" s="124">
        <f t="shared" si="110"/>
        <v>0</v>
      </c>
      <c r="Y2352" s="116" t="s">
        <v>356</v>
      </c>
    </row>
    <row r="2353" spans="1:25">
      <c r="A2353" s="116">
        <v>2353</v>
      </c>
      <c r="B2353" s="168">
        <v>43976</v>
      </c>
      <c r="C2353" s="118">
        <f t="shared" si="109"/>
        <v>5</v>
      </c>
      <c r="D2353" s="119" t="s">
        <v>37</v>
      </c>
      <c r="E2353" s="119" t="s">
        <v>4883</v>
      </c>
      <c r="F2353" s="211"/>
      <c r="G2353" s="119" t="s">
        <v>214</v>
      </c>
      <c r="K2353" s="120"/>
      <c r="L2353" s="120" t="s">
        <v>32</v>
      </c>
      <c r="M2353" s="130" t="s">
        <v>78</v>
      </c>
      <c r="P2353" s="124">
        <f t="shared" si="110"/>
        <v>0</v>
      </c>
      <c r="R2353" s="133"/>
      <c r="Y2353" s="116" t="s">
        <v>356</v>
      </c>
    </row>
    <row r="2354" spans="1:25">
      <c r="A2354" s="116">
        <v>2354</v>
      </c>
      <c r="B2354" s="168">
        <v>43976</v>
      </c>
      <c r="C2354" s="118">
        <f t="shared" si="109"/>
        <v>5</v>
      </c>
      <c r="E2354" s="119" t="s">
        <v>4884</v>
      </c>
      <c r="F2354" s="211"/>
      <c r="G2354" s="119" t="s">
        <v>477</v>
      </c>
      <c r="H2354" s="119"/>
      <c r="K2354" s="120"/>
      <c r="L2354" s="120" t="s">
        <v>32</v>
      </c>
      <c r="M2354" s="130" t="s">
        <v>78</v>
      </c>
      <c r="P2354" s="124">
        <f t="shared" si="110"/>
        <v>0</v>
      </c>
    </row>
    <row r="2355" spans="1:25">
      <c r="A2355" s="116">
        <v>2355</v>
      </c>
      <c r="B2355" s="168">
        <v>43976</v>
      </c>
      <c r="C2355" s="118">
        <f t="shared" si="109"/>
        <v>5</v>
      </c>
      <c r="E2355" s="119" t="s">
        <v>4885</v>
      </c>
      <c r="F2355" s="211"/>
      <c r="G2355" s="119" t="s">
        <v>477</v>
      </c>
      <c r="K2355" s="120"/>
      <c r="L2355" s="120" t="s">
        <v>32</v>
      </c>
      <c r="M2355" s="130" t="s">
        <v>78</v>
      </c>
      <c r="P2355" s="124">
        <f t="shared" si="110"/>
        <v>0</v>
      </c>
    </row>
    <row r="2356" spans="1:25">
      <c r="A2356" s="116">
        <v>2356</v>
      </c>
      <c r="B2356" s="168">
        <v>43976</v>
      </c>
      <c r="C2356" s="118">
        <f t="shared" si="109"/>
        <v>5</v>
      </c>
      <c r="D2356" s="119" t="s">
        <v>37</v>
      </c>
      <c r="E2356" s="119" t="s">
        <v>4886</v>
      </c>
      <c r="F2356" s="211"/>
      <c r="G2356" s="119" t="s">
        <v>477</v>
      </c>
      <c r="H2356" s="119"/>
      <c r="K2356" s="120"/>
      <c r="L2356" s="120" t="s">
        <v>32</v>
      </c>
      <c r="M2356" s="120" t="s">
        <v>33</v>
      </c>
      <c r="N2356" s="131">
        <v>43987</v>
      </c>
      <c r="O2356" s="157">
        <v>44027</v>
      </c>
      <c r="P2356" s="124">
        <f t="shared" si="110"/>
        <v>7</v>
      </c>
      <c r="Q2356" s="124">
        <v>2</v>
      </c>
      <c r="R2356" s="125">
        <f ca="1">TODAY()-O2356</f>
        <v>651</v>
      </c>
      <c r="Y2356" s="116" t="s">
        <v>356</v>
      </c>
    </row>
    <row r="2357" spans="1:25">
      <c r="A2357" s="116">
        <v>2357</v>
      </c>
      <c r="B2357" s="168">
        <v>43976</v>
      </c>
      <c r="C2357" s="118">
        <f t="shared" si="109"/>
        <v>5</v>
      </c>
      <c r="E2357" s="119" t="s">
        <v>4887</v>
      </c>
      <c r="F2357" s="211"/>
      <c r="G2357" s="119" t="s">
        <v>477</v>
      </c>
      <c r="K2357" s="120"/>
      <c r="L2357" s="120" t="s">
        <v>32</v>
      </c>
      <c r="M2357" s="130" t="s">
        <v>78</v>
      </c>
      <c r="P2357" s="124">
        <f t="shared" si="110"/>
        <v>0</v>
      </c>
      <c r="R2357" s="133"/>
    </row>
    <row r="2358" spans="1:25">
      <c r="A2358" s="116">
        <v>2358</v>
      </c>
      <c r="B2358" s="168">
        <v>43976</v>
      </c>
      <c r="C2358" s="118">
        <f t="shared" si="109"/>
        <v>5</v>
      </c>
      <c r="D2358" s="120" t="s">
        <v>37</v>
      </c>
      <c r="E2358" s="119" t="s">
        <v>4888</v>
      </c>
      <c r="F2358" s="211"/>
      <c r="G2358" s="119" t="s">
        <v>3594</v>
      </c>
      <c r="K2358" s="120"/>
      <c r="L2358" s="120" t="s">
        <v>32</v>
      </c>
      <c r="M2358" s="120" t="s">
        <v>33</v>
      </c>
      <c r="P2358" s="124">
        <f t="shared" si="110"/>
        <v>0</v>
      </c>
      <c r="Y2358" s="116" t="s">
        <v>4889</v>
      </c>
    </row>
    <row r="2359" spans="1:25">
      <c r="A2359" s="116">
        <v>2359</v>
      </c>
      <c r="B2359" s="168">
        <v>43976</v>
      </c>
      <c r="C2359" s="118">
        <f t="shared" si="109"/>
        <v>5</v>
      </c>
      <c r="E2359" s="119" t="s">
        <v>4890</v>
      </c>
      <c r="F2359" s="211"/>
      <c r="G2359" s="119" t="s">
        <v>3594</v>
      </c>
      <c r="K2359" s="120"/>
      <c r="L2359" s="120" t="s">
        <v>32</v>
      </c>
      <c r="M2359" s="130" t="s">
        <v>78</v>
      </c>
      <c r="P2359" s="124">
        <f t="shared" si="110"/>
        <v>0</v>
      </c>
    </row>
    <row r="2360" spans="1:25">
      <c r="A2360" s="116">
        <v>2360</v>
      </c>
      <c r="B2360" s="168">
        <v>43976</v>
      </c>
      <c r="C2360" s="118">
        <f t="shared" si="109"/>
        <v>5</v>
      </c>
      <c r="E2360" s="119" t="s">
        <v>4891</v>
      </c>
      <c r="F2360" s="211"/>
      <c r="G2360" s="119" t="s">
        <v>3594</v>
      </c>
      <c r="K2360" s="120"/>
      <c r="L2360" s="120" t="s">
        <v>32</v>
      </c>
      <c r="M2360" s="130" t="s">
        <v>78</v>
      </c>
      <c r="P2360" s="124">
        <f t="shared" si="110"/>
        <v>0</v>
      </c>
    </row>
    <row r="2361" spans="1:25">
      <c r="A2361" s="116">
        <v>2361</v>
      </c>
      <c r="B2361" s="168">
        <v>43976</v>
      </c>
      <c r="C2361" s="118">
        <f t="shared" si="109"/>
        <v>5</v>
      </c>
      <c r="E2361" s="119" t="s">
        <v>4892</v>
      </c>
      <c r="F2361" s="211"/>
      <c r="G2361" s="119" t="s">
        <v>3163</v>
      </c>
      <c r="K2361" s="120"/>
      <c r="L2361" s="120" t="s">
        <v>32</v>
      </c>
      <c r="M2361" s="130" t="s">
        <v>78</v>
      </c>
      <c r="P2361" s="124">
        <f t="shared" si="110"/>
        <v>0</v>
      </c>
    </row>
    <row r="2362" spans="1:25">
      <c r="A2362" s="116">
        <v>2362</v>
      </c>
      <c r="B2362" s="168">
        <v>43976</v>
      </c>
      <c r="C2362" s="118">
        <f t="shared" si="109"/>
        <v>5</v>
      </c>
      <c r="E2362" s="119" t="s">
        <v>4893</v>
      </c>
      <c r="F2362" s="211"/>
      <c r="G2362" s="119" t="s">
        <v>3163</v>
      </c>
      <c r="K2362" s="120"/>
      <c r="L2362" s="120" t="s">
        <v>32</v>
      </c>
      <c r="M2362" s="130" t="s">
        <v>78</v>
      </c>
      <c r="P2362" s="124">
        <f t="shared" si="110"/>
        <v>0</v>
      </c>
    </row>
    <row r="2363" spans="1:25">
      <c r="A2363" s="116">
        <v>2363</v>
      </c>
      <c r="B2363" s="168">
        <v>43976</v>
      </c>
      <c r="C2363" s="118">
        <f t="shared" si="109"/>
        <v>5</v>
      </c>
      <c r="E2363" s="119" t="s">
        <v>4894</v>
      </c>
      <c r="F2363" s="211"/>
      <c r="G2363" s="119" t="s">
        <v>3163</v>
      </c>
      <c r="K2363" s="120"/>
      <c r="L2363" s="120" t="s">
        <v>32</v>
      </c>
      <c r="M2363" s="130" t="s">
        <v>78</v>
      </c>
      <c r="P2363" s="124">
        <f t="shared" si="110"/>
        <v>0</v>
      </c>
    </row>
    <row r="2364" spans="1:25">
      <c r="A2364" s="116">
        <v>2364</v>
      </c>
      <c r="B2364" s="168">
        <v>43976</v>
      </c>
      <c r="C2364" s="118">
        <f t="shared" ref="C2364:C2427" si="111">IF(B2364&lt;&gt;0,MONTH(B2364),0)</f>
        <v>5</v>
      </c>
      <c r="E2364" s="119" t="s">
        <v>4895</v>
      </c>
      <c r="F2364" s="211"/>
      <c r="G2364" s="119" t="s">
        <v>3163</v>
      </c>
      <c r="H2364" s="119"/>
      <c r="K2364" s="120"/>
      <c r="L2364" s="120" t="s">
        <v>32</v>
      </c>
      <c r="M2364" s="130" t="s">
        <v>78</v>
      </c>
      <c r="O2364" s="233"/>
      <c r="P2364" s="124">
        <f t="shared" si="110"/>
        <v>0</v>
      </c>
      <c r="Q2364" s="133"/>
      <c r="R2364" s="133"/>
    </row>
    <row r="2365" spans="1:25">
      <c r="A2365" s="116">
        <v>2365</v>
      </c>
      <c r="B2365" s="168">
        <v>43983</v>
      </c>
      <c r="C2365" s="118">
        <f t="shared" si="111"/>
        <v>6</v>
      </c>
      <c r="E2365" s="119" t="s">
        <v>4896</v>
      </c>
      <c r="F2365" s="211"/>
      <c r="G2365" s="119" t="s">
        <v>3165</v>
      </c>
      <c r="K2365" s="120"/>
      <c r="L2365" s="120" t="s">
        <v>32</v>
      </c>
      <c r="M2365" s="130" t="s">
        <v>78</v>
      </c>
      <c r="P2365" s="124">
        <f t="shared" si="110"/>
        <v>0</v>
      </c>
    </row>
    <row r="2366" spans="1:25">
      <c r="A2366" s="116">
        <v>2366</v>
      </c>
      <c r="B2366" s="168">
        <v>43983</v>
      </c>
      <c r="C2366" s="118">
        <f t="shared" si="111"/>
        <v>6</v>
      </c>
      <c r="D2366" s="120" t="s">
        <v>25</v>
      </c>
      <c r="E2366" s="119" t="s">
        <v>4897</v>
      </c>
      <c r="F2366" s="211" t="s">
        <v>4898</v>
      </c>
      <c r="G2366" s="119" t="s">
        <v>3165</v>
      </c>
      <c r="H2366" s="121" t="s">
        <v>71</v>
      </c>
      <c r="K2366" s="120"/>
      <c r="L2366" s="120" t="s">
        <v>32</v>
      </c>
      <c r="M2366" s="130" t="s">
        <v>33</v>
      </c>
      <c r="N2366" s="131">
        <v>44022</v>
      </c>
      <c r="O2366" s="232">
        <v>44266</v>
      </c>
      <c r="P2366" s="124">
        <f t="shared" si="110"/>
        <v>3</v>
      </c>
      <c r="R2366" s="125">
        <f ca="1">TODAY()-O2366</f>
        <v>412</v>
      </c>
      <c r="Y2366" s="116" t="s">
        <v>59</v>
      </c>
    </row>
    <row r="2367" spans="1:25">
      <c r="A2367" s="116">
        <v>2367</v>
      </c>
      <c r="B2367" s="168">
        <v>43983</v>
      </c>
      <c r="C2367" s="118">
        <f t="shared" si="111"/>
        <v>6</v>
      </c>
      <c r="D2367" s="120" t="s">
        <v>37</v>
      </c>
      <c r="E2367" s="119" t="s">
        <v>4899</v>
      </c>
      <c r="F2367" s="211"/>
      <c r="G2367" s="119" t="s">
        <v>3165</v>
      </c>
      <c r="K2367" s="120"/>
      <c r="L2367" s="120" t="s">
        <v>32</v>
      </c>
      <c r="M2367" s="120" t="s">
        <v>33</v>
      </c>
      <c r="P2367" s="124">
        <f t="shared" si="110"/>
        <v>0</v>
      </c>
      <c r="Y2367" s="116" t="s">
        <v>4900</v>
      </c>
    </row>
    <row r="2368" spans="1:25">
      <c r="A2368" s="116">
        <v>2368</v>
      </c>
      <c r="B2368" s="168">
        <v>43983</v>
      </c>
      <c r="C2368" s="118">
        <f t="shared" si="111"/>
        <v>6</v>
      </c>
      <c r="E2368" s="121" t="s">
        <v>4901</v>
      </c>
      <c r="F2368" s="211"/>
      <c r="G2368" s="119" t="s">
        <v>3165</v>
      </c>
      <c r="H2368" s="119"/>
      <c r="K2368" s="120"/>
      <c r="L2368" s="120" t="s">
        <v>32</v>
      </c>
      <c r="M2368" s="130" t="s">
        <v>78</v>
      </c>
      <c r="P2368" s="124">
        <f t="shared" si="110"/>
        <v>0</v>
      </c>
    </row>
    <row r="2369" spans="1:25">
      <c r="A2369" s="116">
        <v>2369</v>
      </c>
      <c r="B2369" s="168">
        <v>43983</v>
      </c>
      <c r="C2369" s="118">
        <f t="shared" si="111"/>
        <v>6</v>
      </c>
      <c r="E2369" s="121" t="s">
        <v>4902</v>
      </c>
      <c r="F2369" s="211"/>
      <c r="G2369" s="119" t="s">
        <v>3165</v>
      </c>
      <c r="K2369" s="120"/>
      <c r="L2369" s="120" t="s">
        <v>32</v>
      </c>
      <c r="M2369" s="130" t="s">
        <v>78</v>
      </c>
      <c r="P2369" s="124">
        <f t="shared" si="110"/>
        <v>0</v>
      </c>
    </row>
    <row r="2370" spans="1:25">
      <c r="A2370" s="116">
        <v>2370</v>
      </c>
      <c r="B2370" s="168">
        <v>43983</v>
      </c>
      <c r="C2370" s="118">
        <f t="shared" si="111"/>
        <v>6</v>
      </c>
      <c r="E2370" s="121" t="s">
        <v>4903</v>
      </c>
      <c r="F2370" s="211"/>
      <c r="G2370" s="119" t="s">
        <v>3165</v>
      </c>
      <c r="K2370" s="120"/>
      <c r="L2370" s="120" t="s">
        <v>32</v>
      </c>
      <c r="M2370" s="130" t="s">
        <v>78</v>
      </c>
      <c r="P2370" s="124">
        <f t="shared" si="110"/>
        <v>0</v>
      </c>
    </row>
    <row r="2371" spans="1:25">
      <c r="A2371" s="116">
        <v>2371</v>
      </c>
      <c r="B2371" s="168">
        <v>43983</v>
      </c>
      <c r="C2371" s="118">
        <f t="shared" si="111"/>
        <v>6</v>
      </c>
      <c r="E2371" s="121" t="s">
        <v>4904</v>
      </c>
      <c r="F2371" s="211"/>
      <c r="G2371" s="119" t="s">
        <v>3165</v>
      </c>
      <c r="H2371" s="119"/>
      <c r="K2371" s="120"/>
      <c r="L2371" s="120" t="s">
        <v>32</v>
      </c>
      <c r="M2371" s="130" t="s">
        <v>78</v>
      </c>
      <c r="P2371" s="124">
        <f t="shared" si="110"/>
        <v>0</v>
      </c>
    </row>
    <row r="2372" spans="1:25">
      <c r="A2372" s="116">
        <v>2372</v>
      </c>
      <c r="B2372" s="168">
        <v>43983</v>
      </c>
      <c r="C2372" s="118">
        <f t="shared" si="111"/>
        <v>6</v>
      </c>
      <c r="D2372" s="120" t="s">
        <v>37</v>
      </c>
      <c r="E2372" s="121" t="s">
        <v>4905</v>
      </c>
      <c r="F2372" s="211"/>
      <c r="G2372" s="119" t="s">
        <v>3165</v>
      </c>
      <c r="H2372" s="119"/>
      <c r="K2372" s="120"/>
      <c r="L2372" s="120" t="s">
        <v>32</v>
      </c>
      <c r="M2372" s="120" t="s">
        <v>33</v>
      </c>
      <c r="P2372" s="124">
        <f t="shared" si="110"/>
        <v>0</v>
      </c>
      <c r="Y2372" s="116" t="s">
        <v>4906</v>
      </c>
    </row>
    <row r="2373" spans="1:25">
      <c r="A2373" s="116">
        <v>2373</v>
      </c>
      <c r="B2373" s="168">
        <v>43983</v>
      </c>
      <c r="C2373" s="118">
        <f t="shared" si="111"/>
        <v>6</v>
      </c>
      <c r="D2373" s="120" t="s">
        <v>37</v>
      </c>
      <c r="E2373" s="121" t="s">
        <v>4907</v>
      </c>
      <c r="F2373" s="211" t="s">
        <v>4908</v>
      </c>
      <c r="G2373" s="119" t="s">
        <v>3165</v>
      </c>
      <c r="H2373" s="119" t="s">
        <v>71</v>
      </c>
      <c r="K2373" s="120"/>
      <c r="L2373" s="120" t="s">
        <v>32</v>
      </c>
      <c r="M2373" s="120" t="s">
        <v>33</v>
      </c>
      <c r="N2373" s="131">
        <v>44013</v>
      </c>
      <c r="P2373" s="124">
        <f t="shared" si="110"/>
        <v>0</v>
      </c>
      <c r="S2373" s="120" t="s">
        <v>92</v>
      </c>
      <c r="T2373" s="126">
        <v>44013</v>
      </c>
      <c r="Y2373" s="116" t="s">
        <v>2190</v>
      </c>
    </row>
    <row r="2374" spans="1:25">
      <c r="A2374" s="116">
        <v>2374</v>
      </c>
      <c r="B2374" s="168">
        <v>43983</v>
      </c>
      <c r="C2374" s="118">
        <f t="shared" si="111"/>
        <v>6</v>
      </c>
      <c r="D2374" s="120" t="s">
        <v>37</v>
      </c>
      <c r="E2374" s="121" t="s">
        <v>4909</v>
      </c>
      <c r="F2374" s="211"/>
      <c r="G2374" s="119" t="s">
        <v>3165</v>
      </c>
      <c r="K2374" s="120"/>
      <c r="L2374" s="120" t="s">
        <v>32</v>
      </c>
      <c r="M2374" s="120" t="s">
        <v>33</v>
      </c>
      <c r="N2374" s="131">
        <v>43987</v>
      </c>
      <c r="O2374" s="157">
        <v>44027</v>
      </c>
      <c r="P2374" s="124">
        <f t="shared" si="110"/>
        <v>7</v>
      </c>
      <c r="Q2374" s="124">
        <v>2</v>
      </c>
      <c r="R2374" s="125">
        <f ca="1">TODAY()-O2374</f>
        <v>651</v>
      </c>
      <c r="S2374" s="120" t="s">
        <v>92</v>
      </c>
      <c r="T2374" s="126">
        <v>44036</v>
      </c>
    </row>
    <row r="2375" spans="1:25">
      <c r="A2375" s="116">
        <v>2375</v>
      </c>
      <c r="B2375" s="168">
        <v>43983</v>
      </c>
      <c r="C2375" s="118">
        <f t="shared" si="111"/>
        <v>6</v>
      </c>
      <c r="E2375" s="121" t="s">
        <v>4910</v>
      </c>
      <c r="F2375" s="211"/>
      <c r="G2375" s="119" t="s">
        <v>3165</v>
      </c>
      <c r="K2375" s="120"/>
      <c r="L2375" s="120" t="s">
        <v>32</v>
      </c>
      <c r="M2375" s="130" t="s">
        <v>78</v>
      </c>
      <c r="P2375" s="124">
        <f t="shared" si="110"/>
        <v>0</v>
      </c>
    </row>
    <row r="2376" spans="1:25">
      <c r="A2376" s="116">
        <v>2376</v>
      </c>
      <c r="B2376" s="168">
        <v>43983</v>
      </c>
      <c r="C2376" s="118">
        <f t="shared" si="111"/>
        <v>6</v>
      </c>
      <c r="E2376" s="121" t="s">
        <v>4911</v>
      </c>
      <c r="F2376" s="211"/>
      <c r="G2376" s="119" t="s">
        <v>3165</v>
      </c>
      <c r="K2376" s="120"/>
      <c r="L2376" s="120" t="s">
        <v>32</v>
      </c>
      <c r="M2376" s="130" t="s">
        <v>78</v>
      </c>
      <c r="P2376" s="124">
        <f t="shared" si="110"/>
        <v>0</v>
      </c>
    </row>
    <row r="2377" spans="1:25">
      <c r="A2377" s="116">
        <v>2377</v>
      </c>
      <c r="B2377" s="168">
        <v>43983</v>
      </c>
      <c r="C2377" s="118">
        <f t="shared" si="111"/>
        <v>6</v>
      </c>
      <c r="E2377" s="121" t="s">
        <v>4912</v>
      </c>
      <c r="F2377" s="211"/>
      <c r="G2377" s="119" t="s">
        <v>3165</v>
      </c>
      <c r="K2377" s="120"/>
      <c r="L2377" s="120" t="s">
        <v>32</v>
      </c>
      <c r="M2377" s="130" t="s">
        <v>78</v>
      </c>
      <c r="P2377" s="124">
        <f t="shared" si="110"/>
        <v>0</v>
      </c>
    </row>
    <row r="2378" spans="1:25">
      <c r="A2378" s="116">
        <v>2378</v>
      </c>
      <c r="B2378" s="168">
        <v>43983</v>
      </c>
      <c r="C2378" s="118">
        <f t="shared" si="111"/>
        <v>6</v>
      </c>
      <c r="E2378" s="121" t="s">
        <v>4913</v>
      </c>
      <c r="F2378" s="211"/>
      <c r="G2378" s="119" t="s">
        <v>3165</v>
      </c>
      <c r="K2378" s="120"/>
      <c r="L2378" s="120" t="s">
        <v>32</v>
      </c>
      <c r="M2378" s="130" t="s">
        <v>78</v>
      </c>
      <c r="P2378" s="124">
        <f t="shared" si="110"/>
        <v>0</v>
      </c>
    </row>
    <row r="2379" spans="1:25">
      <c r="A2379" s="116">
        <v>2379</v>
      </c>
      <c r="B2379" s="168">
        <v>43983</v>
      </c>
      <c r="C2379" s="118">
        <f t="shared" si="111"/>
        <v>6</v>
      </c>
      <c r="E2379" s="121" t="s">
        <v>4914</v>
      </c>
      <c r="F2379" s="211"/>
      <c r="G2379" s="119" t="s">
        <v>3165</v>
      </c>
      <c r="K2379" s="120"/>
      <c r="L2379" s="120" t="s">
        <v>32</v>
      </c>
      <c r="M2379" s="130" t="s">
        <v>78</v>
      </c>
      <c r="P2379" s="124">
        <f t="shared" si="110"/>
        <v>0</v>
      </c>
      <c r="R2379" s="133"/>
    </row>
    <row r="2380" spans="1:25">
      <c r="A2380" s="116">
        <v>2380</v>
      </c>
      <c r="B2380" s="168">
        <v>43983</v>
      </c>
      <c r="C2380" s="118">
        <f t="shared" si="111"/>
        <v>6</v>
      </c>
      <c r="E2380" s="121" t="s">
        <v>4915</v>
      </c>
      <c r="F2380" s="211"/>
      <c r="G2380" s="119" t="s">
        <v>3165</v>
      </c>
      <c r="K2380" s="120"/>
      <c r="L2380" s="120" t="s">
        <v>32</v>
      </c>
      <c r="M2380" s="130" t="s">
        <v>78</v>
      </c>
      <c r="P2380" s="124">
        <f t="shared" si="110"/>
        <v>0</v>
      </c>
    </row>
    <row r="2381" spans="1:25">
      <c r="A2381" s="116">
        <v>2381</v>
      </c>
      <c r="B2381" s="168">
        <v>43983</v>
      </c>
      <c r="C2381" s="118">
        <f t="shared" si="111"/>
        <v>6</v>
      </c>
      <c r="E2381" s="121" t="s">
        <v>4916</v>
      </c>
      <c r="F2381" s="211"/>
      <c r="G2381" s="119" t="s">
        <v>3165</v>
      </c>
      <c r="K2381" s="120"/>
      <c r="L2381" s="120" t="s">
        <v>32</v>
      </c>
      <c r="M2381" s="130" t="s">
        <v>78</v>
      </c>
      <c r="P2381" s="124">
        <f t="shared" si="110"/>
        <v>0</v>
      </c>
    </row>
    <row r="2382" spans="1:25">
      <c r="A2382" s="116">
        <v>2382</v>
      </c>
      <c r="B2382" s="168">
        <v>43983</v>
      </c>
      <c r="C2382" s="118">
        <f t="shared" si="111"/>
        <v>6</v>
      </c>
      <c r="D2382" s="120" t="s">
        <v>25</v>
      </c>
      <c r="E2382" s="121" t="s">
        <v>4917</v>
      </c>
      <c r="F2382" s="211" t="s">
        <v>4918</v>
      </c>
      <c r="G2382" s="119" t="s">
        <v>4919</v>
      </c>
      <c r="H2382" s="121" t="s">
        <v>71</v>
      </c>
      <c r="I2382" s="119" t="s">
        <v>42</v>
      </c>
      <c r="K2382" s="120"/>
      <c r="L2382" s="120" t="s">
        <v>32</v>
      </c>
      <c r="M2382" s="130" t="s">
        <v>33</v>
      </c>
      <c r="N2382" s="131">
        <v>44046</v>
      </c>
      <c r="O2382" s="131">
        <v>44266</v>
      </c>
      <c r="P2382" s="124">
        <f t="shared" ref="P2382:P2441" si="112">IF(O2382&lt;&gt;0,MONTH(O2382),0)</f>
        <v>3</v>
      </c>
      <c r="R2382" s="125">
        <f ca="1">TODAY()-O2382</f>
        <v>412</v>
      </c>
      <c r="Y2382" s="116" t="s">
        <v>4920</v>
      </c>
    </row>
    <row r="2383" spans="1:25">
      <c r="A2383" s="116">
        <v>2383</v>
      </c>
      <c r="B2383" s="168">
        <v>43983</v>
      </c>
      <c r="C2383" s="118">
        <f t="shared" si="111"/>
        <v>6</v>
      </c>
      <c r="E2383" s="121" t="s">
        <v>4921</v>
      </c>
      <c r="F2383" s="211"/>
      <c r="G2383" s="119" t="s">
        <v>3603</v>
      </c>
      <c r="K2383" s="120"/>
      <c r="L2383" s="120" t="s">
        <v>32</v>
      </c>
      <c r="M2383" s="130" t="s">
        <v>78</v>
      </c>
      <c r="P2383" s="124">
        <f t="shared" si="112"/>
        <v>0</v>
      </c>
    </row>
    <row r="2384" spans="1:25" ht="27.6">
      <c r="A2384" s="116">
        <v>2384</v>
      </c>
      <c r="B2384" s="168">
        <v>43983</v>
      </c>
      <c r="C2384" s="118">
        <f t="shared" si="111"/>
        <v>6</v>
      </c>
      <c r="D2384" s="120" t="s">
        <v>25</v>
      </c>
      <c r="E2384" s="121" t="s">
        <v>4922</v>
      </c>
      <c r="F2384" s="211" t="s">
        <v>4923</v>
      </c>
      <c r="G2384" s="119" t="s">
        <v>3603</v>
      </c>
      <c r="H2384" s="121" t="s">
        <v>71</v>
      </c>
      <c r="I2384" s="119" t="s">
        <v>42</v>
      </c>
      <c r="K2384" s="120"/>
      <c r="L2384" s="120" t="s">
        <v>32</v>
      </c>
      <c r="M2384" s="130" t="s">
        <v>33</v>
      </c>
      <c r="N2384" s="131">
        <v>44040</v>
      </c>
      <c r="O2384" s="232">
        <v>44391</v>
      </c>
      <c r="P2384" s="124">
        <f t="shared" si="112"/>
        <v>7</v>
      </c>
      <c r="R2384" s="125">
        <f ca="1">TODAY()-O2384</f>
        <v>287</v>
      </c>
      <c r="Y2384" s="116" t="s">
        <v>141</v>
      </c>
    </row>
    <row r="2385" spans="1:25">
      <c r="A2385" s="116">
        <v>2385</v>
      </c>
      <c r="B2385" s="168">
        <v>43983</v>
      </c>
      <c r="C2385" s="118">
        <f t="shared" si="111"/>
        <v>6</v>
      </c>
      <c r="E2385" s="121" t="s">
        <v>4924</v>
      </c>
      <c r="F2385" s="211"/>
      <c r="G2385" s="119" t="s">
        <v>4925</v>
      </c>
      <c r="H2385" s="119"/>
      <c r="K2385" s="120"/>
      <c r="L2385" s="120" t="s">
        <v>32</v>
      </c>
      <c r="M2385" s="130" t="s">
        <v>78</v>
      </c>
      <c r="P2385" s="124">
        <f t="shared" si="112"/>
        <v>0</v>
      </c>
    </row>
    <row r="2386" spans="1:25">
      <c r="A2386" s="116">
        <v>2386</v>
      </c>
      <c r="B2386" s="168">
        <v>43983</v>
      </c>
      <c r="C2386" s="118">
        <f t="shared" si="111"/>
        <v>6</v>
      </c>
      <c r="D2386" s="119" t="s">
        <v>37</v>
      </c>
      <c r="E2386" s="121" t="s">
        <v>4926</v>
      </c>
      <c r="F2386" s="211"/>
      <c r="G2386" s="119" t="s">
        <v>2394</v>
      </c>
      <c r="H2386" s="119" t="s">
        <v>29</v>
      </c>
      <c r="K2386" s="120"/>
      <c r="L2386" s="120" t="s">
        <v>32</v>
      </c>
      <c r="M2386" s="120" t="s">
        <v>33</v>
      </c>
      <c r="N2386" s="131">
        <v>44004</v>
      </c>
      <c r="O2386" s="131">
        <v>44027</v>
      </c>
      <c r="P2386" s="124">
        <f t="shared" si="112"/>
        <v>7</v>
      </c>
      <c r="Q2386" s="118">
        <v>1</v>
      </c>
      <c r="R2386" s="125">
        <f ca="1">TODAY()-O2386</f>
        <v>651</v>
      </c>
      <c r="S2386" s="120" t="s">
        <v>92</v>
      </c>
      <c r="T2386" s="126">
        <v>44028</v>
      </c>
    </row>
    <row r="2387" spans="1:25">
      <c r="A2387" s="116">
        <v>2387</v>
      </c>
      <c r="B2387" s="168">
        <v>43983</v>
      </c>
      <c r="C2387" s="118">
        <f t="shared" si="111"/>
        <v>6</v>
      </c>
      <c r="D2387" s="119" t="s">
        <v>37</v>
      </c>
      <c r="E2387" s="121" t="s">
        <v>4927</v>
      </c>
      <c r="F2387" s="211"/>
      <c r="G2387" s="119" t="s">
        <v>4928</v>
      </c>
      <c r="K2387" s="120"/>
      <c r="L2387" s="120" t="s">
        <v>32</v>
      </c>
      <c r="M2387" s="130" t="s">
        <v>78</v>
      </c>
      <c r="P2387" s="124">
        <f t="shared" si="112"/>
        <v>0</v>
      </c>
      <c r="Y2387" s="116" t="s">
        <v>356</v>
      </c>
    </row>
    <row r="2388" spans="1:25">
      <c r="A2388" s="116">
        <v>2388</v>
      </c>
      <c r="B2388" s="168">
        <v>43983</v>
      </c>
      <c r="C2388" s="118">
        <f t="shared" si="111"/>
        <v>6</v>
      </c>
      <c r="D2388" s="119" t="s">
        <v>37</v>
      </c>
      <c r="E2388" s="121" t="s">
        <v>4929</v>
      </c>
      <c r="F2388" s="211"/>
      <c r="G2388" s="119" t="s">
        <v>4928</v>
      </c>
      <c r="K2388" s="120"/>
      <c r="L2388" s="120" t="s">
        <v>32</v>
      </c>
      <c r="M2388" s="130" t="s">
        <v>78</v>
      </c>
      <c r="P2388" s="124">
        <f t="shared" si="112"/>
        <v>0</v>
      </c>
      <c r="Y2388" s="116" t="s">
        <v>356</v>
      </c>
    </row>
    <row r="2389" spans="1:25">
      <c r="A2389" s="116">
        <v>2389</v>
      </c>
      <c r="B2389" s="168">
        <v>43983</v>
      </c>
      <c r="C2389" s="118">
        <f t="shared" si="111"/>
        <v>6</v>
      </c>
      <c r="D2389" s="119" t="s">
        <v>37</v>
      </c>
      <c r="E2389" s="121" t="s">
        <v>4930</v>
      </c>
      <c r="F2389" s="211"/>
      <c r="G2389" s="119" t="s">
        <v>4928</v>
      </c>
      <c r="K2389" s="120"/>
      <c r="L2389" s="120" t="s">
        <v>32</v>
      </c>
      <c r="M2389" s="130" t="s">
        <v>78</v>
      </c>
      <c r="P2389" s="124">
        <f t="shared" si="112"/>
        <v>0</v>
      </c>
      <c r="Y2389" s="116" t="s">
        <v>356</v>
      </c>
    </row>
    <row r="2390" spans="1:25">
      <c r="A2390" s="116">
        <v>2390</v>
      </c>
      <c r="B2390" s="168">
        <v>43983</v>
      </c>
      <c r="C2390" s="118">
        <f t="shared" si="111"/>
        <v>6</v>
      </c>
      <c r="D2390" s="119" t="s">
        <v>37</v>
      </c>
      <c r="E2390" s="121" t="s">
        <v>4931</v>
      </c>
      <c r="F2390" s="211"/>
      <c r="G2390" s="119" t="s">
        <v>4928</v>
      </c>
      <c r="K2390" s="120"/>
      <c r="L2390" s="120" t="s">
        <v>32</v>
      </c>
      <c r="M2390" s="130" t="s">
        <v>78</v>
      </c>
      <c r="P2390" s="124">
        <f t="shared" si="112"/>
        <v>0</v>
      </c>
      <c r="Y2390" s="116" t="s">
        <v>356</v>
      </c>
    </row>
    <row r="2391" spans="1:25">
      <c r="A2391" s="116">
        <v>2391</v>
      </c>
      <c r="B2391" s="168">
        <v>43983</v>
      </c>
      <c r="C2391" s="118">
        <f t="shared" si="111"/>
        <v>6</v>
      </c>
      <c r="E2391" s="121" t="s">
        <v>4932</v>
      </c>
      <c r="F2391" s="211"/>
      <c r="G2391" s="119" t="s">
        <v>4933</v>
      </c>
      <c r="K2391" s="120"/>
      <c r="L2391" s="120" t="s">
        <v>32</v>
      </c>
      <c r="M2391" s="130" t="s">
        <v>78</v>
      </c>
      <c r="P2391" s="124">
        <f t="shared" si="112"/>
        <v>0</v>
      </c>
    </row>
    <row r="2392" spans="1:25">
      <c r="A2392" s="116">
        <v>2392</v>
      </c>
      <c r="B2392" s="168">
        <v>43983</v>
      </c>
      <c r="C2392" s="118">
        <f t="shared" si="111"/>
        <v>6</v>
      </c>
      <c r="D2392" s="119" t="s">
        <v>37</v>
      </c>
      <c r="E2392" s="121" t="s">
        <v>4934</v>
      </c>
      <c r="F2392" s="211"/>
      <c r="G2392" s="119" t="s">
        <v>3271</v>
      </c>
      <c r="K2392" s="120"/>
      <c r="L2392" s="120" t="s">
        <v>32</v>
      </c>
      <c r="M2392" s="130" t="s">
        <v>78</v>
      </c>
      <c r="P2392" s="124">
        <f t="shared" si="112"/>
        <v>0</v>
      </c>
      <c r="Y2392" s="116" t="s">
        <v>356</v>
      </c>
    </row>
    <row r="2393" spans="1:25">
      <c r="A2393" s="116">
        <v>2393</v>
      </c>
      <c r="B2393" s="168">
        <v>43983</v>
      </c>
      <c r="C2393" s="118">
        <f t="shared" si="111"/>
        <v>6</v>
      </c>
      <c r="D2393" s="119" t="s">
        <v>37</v>
      </c>
      <c r="E2393" s="121" t="s">
        <v>4935</v>
      </c>
      <c r="F2393" s="211"/>
      <c r="G2393" s="119" t="s">
        <v>3271</v>
      </c>
      <c r="H2393" s="119"/>
      <c r="K2393" s="120"/>
      <c r="L2393" s="120" t="s">
        <v>32</v>
      </c>
      <c r="M2393" s="130" t="s">
        <v>78</v>
      </c>
      <c r="P2393" s="124">
        <f t="shared" si="112"/>
        <v>0</v>
      </c>
      <c r="Y2393" s="116" t="s">
        <v>356</v>
      </c>
    </row>
    <row r="2394" spans="1:25">
      <c r="A2394" s="116">
        <v>2394</v>
      </c>
      <c r="B2394" s="168">
        <v>43983</v>
      </c>
      <c r="C2394" s="118">
        <f t="shared" si="111"/>
        <v>6</v>
      </c>
      <c r="D2394" s="119" t="s">
        <v>37</v>
      </c>
      <c r="E2394" s="121" t="s">
        <v>4936</v>
      </c>
      <c r="F2394" s="211"/>
      <c r="G2394" s="119" t="s">
        <v>3271</v>
      </c>
      <c r="K2394" s="120"/>
      <c r="L2394" s="120" t="s">
        <v>32</v>
      </c>
      <c r="M2394" s="130" t="s">
        <v>78</v>
      </c>
      <c r="P2394" s="124">
        <f t="shared" si="112"/>
        <v>0</v>
      </c>
      <c r="Y2394" s="116" t="s">
        <v>356</v>
      </c>
    </row>
    <row r="2395" spans="1:25">
      <c r="A2395" s="116">
        <v>2395</v>
      </c>
      <c r="B2395" s="168">
        <v>43983</v>
      </c>
      <c r="C2395" s="118">
        <f t="shared" si="111"/>
        <v>6</v>
      </c>
      <c r="D2395" s="119" t="s">
        <v>37</v>
      </c>
      <c r="E2395" s="121" t="s">
        <v>4937</v>
      </c>
      <c r="F2395" s="211"/>
      <c r="G2395" s="119" t="s">
        <v>3271</v>
      </c>
      <c r="K2395" s="120"/>
      <c r="L2395" s="120" t="s">
        <v>32</v>
      </c>
      <c r="M2395" s="130" t="s">
        <v>78</v>
      </c>
      <c r="P2395" s="124">
        <f t="shared" si="112"/>
        <v>0</v>
      </c>
      <c r="Y2395" s="116" t="s">
        <v>356</v>
      </c>
    </row>
    <row r="2396" spans="1:25" ht="14.4">
      <c r="A2396" s="116">
        <v>2396</v>
      </c>
      <c r="B2396" s="168">
        <v>43983</v>
      </c>
      <c r="C2396" s="118">
        <f t="shared" si="111"/>
        <v>6</v>
      </c>
      <c r="D2396" s="120" t="s">
        <v>37</v>
      </c>
      <c r="E2396" s="121" t="s">
        <v>4938</v>
      </c>
      <c r="F2396" s="211"/>
      <c r="G2396" s="119" t="s">
        <v>1129</v>
      </c>
      <c r="K2396" s="120"/>
      <c r="L2396" s="120" t="s">
        <v>32</v>
      </c>
      <c r="M2396" s="120" t="s">
        <v>33</v>
      </c>
      <c r="N2396" s="131">
        <v>43993</v>
      </c>
      <c r="P2396" s="124">
        <f t="shared" si="112"/>
        <v>0</v>
      </c>
      <c r="R2396" s="124"/>
      <c r="S2396" s="120" t="s">
        <v>237</v>
      </c>
      <c r="T2396" s="126">
        <v>43993</v>
      </c>
      <c r="U2396" t="s">
        <v>4939</v>
      </c>
      <c r="V2396" s="175"/>
      <c r="W2396" s="175"/>
      <c r="X2396" s="175"/>
      <c r="Y2396" s="116" t="s">
        <v>1754</v>
      </c>
    </row>
    <row r="2397" spans="1:25">
      <c r="A2397" s="116">
        <v>2397</v>
      </c>
      <c r="B2397" s="168">
        <v>43983</v>
      </c>
      <c r="C2397" s="118">
        <f t="shared" si="111"/>
        <v>6</v>
      </c>
      <c r="E2397" s="121" t="s">
        <v>4940</v>
      </c>
      <c r="F2397" s="211"/>
      <c r="G2397" s="119" t="s">
        <v>1129</v>
      </c>
      <c r="K2397" s="120"/>
      <c r="L2397" s="120" t="s">
        <v>32</v>
      </c>
      <c r="M2397" s="130" t="s">
        <v>78</v>
      </c>
      <c r="P2397" s="124">
        <f t="shared" si="112"/>
        <v>0</v>
      </c>
    </row>
    <row r="2398" spans="1:25">
      <c r="A2398" s="116">
        <v>2398</v>
      </c>
      <c r="B2398" s="129">
        <v>44124</v>
      </c>
      <c r="C2398" s="118">
        <f t="shared" si="111"/>
        <v>10</v>
      </c>
      <c r="D2398" s="120" t="s">
        <v>252</v>
      </c>
      <c r="E2398" s="121" t="s">
        <v>4941</v>
      </c>
      <c r="F2398" s="211" t="s">
        <v>469</v>
      </c>
      <c r="G2398" s="119" t="s">
        <v>1129</v>
      </c>
      <c r="H2398" s="119" t="s">
        <v>29</v>
      </c>
      <c r="K2398" s="120"/>
      <c r="L2398" s="120" t="s">
        <v>32</v>
      </c>
      <c r="M2398" s="130" t="s">
        <v>33</v>
      </c>
      <c r="N2398" s="131">
        <v>44159</v>
      </c>
      <c r="O2398" s="131">
        <v>44610</v>
      </c>
      <c r="P2398" s="124">
        <f t="shared" si="112"/>
        <v>2</v>
      </c>
      <c r="R2398" s="125">
        <f ca="1">TODAY()-O2398</f>
        <v>68</v>
      </c>
    </row>
    <row r="2399" spans="1:25">
      <c r="A2399" s="116">
        <v>2399</v>
      </c>
      <c r="B2399" s="168">
        <v>43983</v>
      </c>
      <c r="C2399" s="118">
        <f t="shared" si="111"/>
        <v>6</v>
      </c>
      <c r="D2399" s="119" t="s">
        <v>37</v>
      </c>
      <c r="E2399" s="121" t="s">
        <v>4942</v>
      </c>
      <c r="F2399" s="211"/>
      <c r="G2399" s="119" t="s">
        <v>2933</v>
      </c>
      <c r="K2399" s="120"/>
      <c r="L2399" s="120" t="s">
        <v>32</v>
      </c>
      <c r="M2399" s="130" t="s">
        <v>78</v>
      </c>
      <c r="P2399" s="124">
        <f t="shared" si="112"/>
        <v>0</v>
      </c>
      <c r="Y2399" s="116" t="s">
        <v>356</v>
      </c>
    </row>
    <row r="2400" spans="1:25">
      <c r="A2400" s="116">
        <v>2400</v>
      </c>
      <c r="B2400" s="168">
        <v>43983</v>
      </c>
      <c r="C2400" s="118">
        <f t="shared" si="111"/>
        <v>6</v>
      </c>
      <c r="E2400" s="121" t="s">
        <v>4943</v>
      </c>
      <c r="F2400" s="211"/>
      <c r="G2400" s="119" t="s">
        <v>4944</v>
      </c>
      <c r="H2400" s="119"/>
      <c r="K2400" s="120"/>
      <c r="L2400" s="120" t="s">
        <v>32</v>
      </c>
      <c r="M2400" s="130" t="s">
        <v>78</v>
      </c>
      <c r="P2400" s="124">
        <f t="shared" si="112"/>
        <v>0</v>
      </c>
    </row>
    <row r="2401" spans="1:25">
      <c r="A2401" s="116">
        <v>2401</v>
      </c>
      <c r="B2401" s="168">
        <v>43983</v>
      </c>
      <c r="C2401" s="118">
        <f t="shared" si="111"/>
        <v>6</v>
      </c>
      <c r="E2401" s="121" t="s">
        <v>4945</v>
      </c>
      <c r="F2401" s="211"/>
      <c r="G2401" s="119" t="s">
        <v>4946</v>
      </c>
      <c r="H2401" s="119"/>
      <c r="K2401" s="120"/>
      <c r="L2401" s="120" t="s">
        <v>32</v>
      </c>
      <c r="M2401" s="130" t="s">
        <v>78</v>
      </c>
      <c r="P2401" s="124">
        <f t="shared" si="112"/>
        <v>0</v>
      </c>
    </row>
    <row r="2402" spans="1:25" ht="27.6">
      <c r="A2402" s="116">
        <v>2402</v>
      </c>
      <c r="B2402" s="168">
        <v>43983</v>
      </c>
      <c r="C2402" s="118">
        <f t="shared" si="111"/>
        <v>6</v>
      </c>
      <c r="D2402" s="120" t="s">
        <v>25</v>
      </c>
      <c r="E2402" s="121" t="s">
        <v>4947</v>
      </c>
      <c r="F2402" s="211" t="s">
        <v>4948</v>
      </c>
      <c r="G2402" s="119" t="s">
        <v>4949</v>
      </c>
      <c r="H2402" s="119" t="s">
        <v>53</v>
      </c>
      <c r="I2402" s="119" t="s">
        <v>42</v>
      </c>
      <c r="K2402" s="120"/>
      <c r="L2402" s="120" t="s">
        <v>32</v>
      </c>
      <c r="M2402" s="130" t="s">
        <v>33</v>
      </c>
      <c r="N2402" s="131">
        <v>44026</v>
      </c>
      <c r="O2402" s="232">
        <v>44391</v>
      </c>
      <c r="P2402" s="124">
        <f t="shared" si="112"/>
        <v>7</v>
      </c>
      <c r="R2402" s="125">
        <f ca="1">TODAY()-O2402</f>
        <v>287</v>
      </c>
      <c r="Y2402" s="116" t="s">
        <v>59</v>
      </c>
    </row>
    <row r="2403" spans="1:25">
      <c r="A2403" s="116">
        <v>2403</v>
      </c>
      <c r="B2403" s="168">
        <v>43983</v>
      </c>
      <c r="C2403" s="118">
        <f t="shared" si="111"/>
        <v>6</v>
      </c>
      <c r="E2403" s="121" t="s">
        <v>4950</v>
      </c>
      <c r="F2403" s="211"/>
      <c r="G2403" s="119" t="s">
        <v>4951</v>
      </c>
      <c r="K2403" s="120"/>
      <c r="L2403" s="120" t="s">
        <v>32</v>
      </c>
      <c r="M2403" s="130" t="s">
        <v>78</v>
      </c>
      <c r="P2403" s="124">
        <f t="shared" si="112"/>
        <v>0</v>
      </c>
    </row>
    <row r="2404" spans="1:25">
      <c r="A2404" s="116">
        <v>2404</v>
      </c>
      <c r="B2404" s="168">
        <v>43983</v>
      </c>
      <c r="C2404" s="118">
        <f t="shared" si="111"/>
        <v>6</v>
      </c>
      <c r="D2404" s="120" t="s">
        <v>37</v>
      </c>
      <c r="E2404" s="121" t="s">
        <v>4952</v>
      </c>
      <c r="F2404" s="211"/>
      <c r="G2404" s="119" t="s">
        <v>4953</v>
      </c>
      <c r="H2404" s="119"/>
      <c r="K2404" s="120"/>
      <c r="L2404" s="120" t="s">
        <v>32</v>
      </c>
      <c r="M2404" s="120" t="s">
        <v>33</v>
      </c>
      <c r="P2404" s="124">
        <f t="shared" si="112"/>
        <v>0</v>
      </c>
      <c r="Y2404" s="127" t="s">
        <v>356</v>
      </c>
    </row>
    <row r="2405" spans="1:25">
      <c r="A2405" s="116">
        <v>2405</v>
      </c>
      <c r="B2405" s="168">
        <v>43983</v>
      </c>
      <c r="C2405" s="118">
        <f t="shared" si="111"/>
        <v>6</v>
      </c>
      <c r="E2405" s="121" t="s">
        <v>4954</v>
      </c>
      <c r="F2405" s="211"/>
      <c r="G2405" s="119" t="s">
        <v>3613</v>
      </c>
      <c r="K2405" s="120"/>
      <c r="L2405" s="120" t="s">
        <v>32</v>
      </c>
      <c r="M2405" s="130" t="s">
        <v>78</v>
      </c>
      <c r="P2405" s="124">
        <f t="shared" si="112"/>
        <v>0</v>
      </c>
    </row>
    <row r="2406" spans="1:25">
      <c r="A2406" s="116">
        <v>2406</v>
      </c>
      <c r="B2406" s="168">
        <v>43983</v>
      </c>
      <c r="C2406" s="118">
        <f t="shared" si="111"/>
        <v>6</v>
      </c>
      <c r="E2406" s="121" t="s">
        <v>4955</v>
      </c>
      <c r="F2406" s="211"/>
      <c r="G2406" s="119" t="s">
        <v>4956</v>
      </c>
      <c r="K2406" s="120"/>
      <c r="L2406" s="120" t="s">
        <v>32</v>
      </c>
      <c r="M2406" s="130" t="s">
        <v>78</v>
      </c>
      <c r="P2406" s="124">
        <f t="shared" si="112"/>
        <v>0</v>
      </c>
    </row>
    <row r="2407" spans="1:25">
      <c r="A2407" s="116">
        <v>2407</v>
      </c>
      <c r="B2407" s="168">
        <v>43983</v>
      </c>
      <c r="C2407" s="118">
        <f t="shared" si="111"/>
        <v>6</v>
      </c>
      <c r="E2407" s="121" t="s">
        <v>4957</v>
      </c>
      <c r="F2407" s="211"/>
      <c r="G2407" s="119" t="s">
        <v>4956</v>
      </c>
      <c r="K2407" s="120"/>
      <c r="L2407" s="120" t="s">
        <v>32</v>
      </c>
      <c r="M2407" s="130" t="s">
        <v>78</v>
      </c>
      <c r="P2407" s="124">
        <f t="shared" si="112"/>
        <v>0</v>
      </c>
    </row>
    <row r="2408" spans="1:25">
      <c r="A2408" s="116">
        <v>2408</v>
      </c>
      <c r="B2408" s="168">
        <v>43983</v>
      </c>
      <c r="C2408" s="118">
        <f t="shared" si="111"/>
        <v>6</v>
      </c>
      <c r="E2408" s="121" t="s">
        <v>4958</v>
      </c>
      <c r="F2408" s="211"/>
      <c r="G2408" s="119" t="s">
        <v>4959</v>
      </c>
      <c r="H2408" s="119"/>
      <c r="K2408" s="120"/>
      <c r="L2408" s="120" t="s">
        <v>32</v>
      </c>
      <c r="M2408" s="130" t="s">
        <v>78</v>
      </c>
      <c r="P2408" s="124">
        <f t="shared" si="112"/>
        <v>0</v>
      </c>
    </row>
    <row r="2409" spans="1:25">
      <c r="A2409" s="116">
        <v>2409</v>
      </c>
      <c r="B2409" s="168">
        <v>43983</v>
      </c>
      <c r="C2409" s="118">
        <f t="shared" si="111"/>
        <v>6</v>
      </c>
      <c r="E2409" s="121" t="s">
        <v>4960</v>
      </c>
      <c r="F2409" s="211"/>
      <c r="G2409" s="119" t="s">
        <v>4961</v>
      </c>
      <c r="K2409" s="120"/>
      <c r="L2409" s="120" t="s">
        <v>32</v>
      </c>
      <c r="M2409" s="130" t="s">
        <v>78</v>
      </c>
      <c r="P2409" s="124">
        <f t="shared" si="112"/>
        <v>0</v>
      </c>
    </row>
    <row r="2410" spans="1:25">
      <c r="A2410" s="116">
        <v>2410</v>
      </c>
      <c r="B2410" s="168">
        <v>43983</v>
      </c>
      <c r="C2410" s="118">
        <f t="shared" si="111"/>
        <v>6</v>
      </c>
      <c r="E2410" s="121" t="s">
        <v>4962</v>
      </c>
      <c r="F2410" s="211"/>
      <c r="G2410" s="119" t="s">
        <v>4963</v>
      </c>
      <c r="H2410" s="119"/>
      <c r="K2410" s="120"/>
      <c r="L2410" s="120" t="s">
        <v>32</v>
      </c>
      <c r="M2410" s="130" t="s">
        <v>78</v>
      </c>
      <c r="P2410" s="124">
        <f t="shared" si="112"/>
        <v>0</v>
      </c>
    </row>
    <row r="2411" spans="1:25">
      <c r="A2411" s="116">
        <v>2411</v>
      </c>
      <c r="B2411" s="168">
        <v>43983</v>
      </c>
      <c r="C2411" s="118">
        <f t="shared" si="111"/>
        <v>6</v>
      </c>
      <c r="D2411" s="120" t="s">
        <v>37</v>
      </c>
      <c r="E2411" s="121" t="s">
        <v>4964</v>
      </c>
      <c r="F2411" s="211"/>
      <c r="G2411" s="119" t="s">
        <v>4949</v>
      </c>
      <c r="K2411" s="120"/>
      <c r="L2411" s="120" t="s">
        <v>32</v>
      </c>
      <c r="M2411" s="120" t="s">
        <v>33</v>
      </c>
      <c r="N2411" s="131">
        <v>43987</v>
      </c>
      <c r="O2411" s="157">
        <v>44004</v>
      </c>
      <c r="P2411" s="124">
        <f t="shared" si="112"/>
        <v>6</v>
      </c>
      <c r="Q2411" s="124">
        <v>1</v>
      </c>
      <c r="R2411" s="125">
        <f ca="1">TODAY()-O2411</f>
        <v>674</v>
      </c>
      <c r="S2411" s="120" t="s">
        <v>92</v>
      </c>
      <c r="T2411" s="126">
        <v>44004</v>
      </c>
      <c r="Y2411" s="116" t="s">
        <v>4965</v>
      </c>
    </row>
    <row r="2412" spans="1:25">
      <c r="A2412" s="116">
        <v>2412</v>
      </c>
      <c r="B2412" s="168">
        <v>43983</v>
      </c>
      <c r="C2412" s="118">
        <f t="shared" si="111"/>
        <v>6</v>
      </c>
      <c r="E2412" s="121" t="s">
        <v>4966</v>
      </c>
      <c r="F2412" s="211"/>
      <c r="G2412" s="119" t="s">
        <v>4949</v>
      </c>
      <c r="K2412" s="120"/>
      <c r="L2412" s="120" t="s">
        <v>32</v>
      </c>
      <c r="M2412" s="130" t="s">
        <v>78</v>
      </c>
      <c r="P2412" s="124">
        <f t="shared" si="112"/>
        <v>0</v>
      </c>
    </row>
    <row r="2413" spans="1:25">
      <c r="A2413" s="116">
        <v>2413</v>
      </c>
      <c r="B2413" s="168">
        <v>43983</v>
      </c>
      <c r="C2413" s="118">
        <f t="shared" si="111"/>
        <v>6</v>
      </c>
      <c r="E2413" s="121" t="s">
        <v>4967</v>
      </c>
      <c r="F2413" s="211"/>
      <c r="G2413" s="119" t="s">
        <v>4968</v>
      </c>
      <c r="H2413" s="119"/>
      <c r="K2413" s="120"/>
      <c r="L2413" s="120" t="s">
        <v>32</v>
      </c>
      <c r="M2413" s="130" t="s">
        <v>466</v>
      </c>
      <c r="P2413" s="124">
        <f t="shared" si="112"/>
        <v>0</v>
      </c>
    </row>
    <row r="2414" spans="1:25">
      <c r="A2414" s="116">
        <v>2414</v>
      </c>
      <c r="B2414" s="168">
        <v>43983</v>
      </c>
      <c r="C2414" s="118">
        <f t="shared" si="111"/>
        <v>6</v>
      </c>
      <c r="E2414" s="121" t="s">
        <v>4969</v>
      </c>
      <c r="F2414" s="211"/>
      <c r="G2414" s="119" t="s">
        <v>4968</v>
      </c>
      <c r="K2414" s="120"/>
      <c r="L2414" s="120" t="s">
        <v>32</v>
      </c>
      <c r="M2414" s="130" t="s">
        <v>78</v>
      </c>
      <c r="P2414" s="124">
        <f t="shared" si="112"/>
        <v>0</v>
      </c>
    </row>
    <row r="2415" spans="1:25">
      <c r="A2415" s="116">
        <v>2415</v>
      </c>
      <c r="B2415" s="168">
        <v>43983</v>
      </c>
      <c r="C2415" s="118">
        <f t="shared" si="111"/>
        <v>6</v>
      </c>
      <c r="E2415" s="121" t="s">
        <v>4970</v>
      </c>
      <c r="F2415" s="211"/>
      <c r="G2415" s="119" t="s">
        <v>4968</v>
      </c>
      <c r="K2415" s="120"/>
      <c r="L2415" s="120" t="s">
        <v>32</v>
      </c>
      <c r="M2415" s="130" t="s">
        <v>78</v>
      </c>
      <c r="P2415" s="124">
        <f t="shared" si="112"/>
        <v>0</v>
      </c>
    </row>
    <row r="2416" spans="1:25">
      <c r="A2416" s="116">
        <v>2416</v>
      </c>
      <c r="B2416" s="168">
        <v>43983</v>
      </c>
      <c r="C2416" s="118">
        <f t="shared" si="111"/>
        <v>6</v>
      </c>
      <c r="E2416" s="120" t="s">
        <v>4971</v>
      </c>
      <c r="F2416" s="211"/>
      <c r="G2416" s="119" t="s">
        <v>4968</v>
      </c>
      <c r="K2416" s="120"/>
      <c r="L2416" s="120" t="s">
        <v>32</v>
      </c>
      <c r="M2416" s="130" t="s">
        <v>78</v>
      </c>
      <c r="P2416" s="124">
        <f t="shared" si="112"/>
        <v>0</v>
      </c>
    </row>
    <row r="2417" spans="1:25">
      <c r="A2417" s="116">
        <v>2417</v>
      </c>
      <c r="B2417" s="168">
        <v>43983</v>
      </c>
      <c r="C2417" s="118">
        <f t="shared" si="111"/>
        <v>6</v>
      </c>
      <c r="D2417" s="120" t="s">
        <v>37</v>
      </c>
      <c r="E2417" s="120" t="s">
        <v>4972</v>
      </c>
      <c r="F2417" s="211"/>
      <c r="G2417" s="119" t="s">
        <v>4968</v>
      </c>
      <c r="K2417" s="120"/>
      <c r="L2417" s="120" t="s">
        <v>32</v>
      </c>
      <c r="M2417" s="120" t="s">
        <v>33</v>
      </c>
      <c r="P2417" s="124">
        <f t="shared" si="112"/>
        <v>0</v>
      </c>
      <c r="Y2417" s="127" t="s">
        <v>356</v>
      </c>
    </row>
    <row r="2418" spans="1:25">
      <c r="A2418" s="116">
        <v>2418</v>
      </c>
      <c r="B2418" s="168">
        <v>43983</v>
      </c>
      <c r="C2418" s="118">
        <f t="shared" si="111"/>
        <v>6</v>
      </c>
      <c r="E2418" s="120" t="s">
        <v>4973</v>
      </c>
      <c r="F2418" s="211"/>
      <c r="G2418" s="119" t="s">
        <v>4968</v>
      </c>
      <c r="H2418" s="119"/>
      <c r="K2418" s="120"/>
      <c r="L2418" s="120" t="s">
        <v>32</v>
      </c>
      <c r="M2418" s="130" t="s">
        <v>78</v>
      </c>
      <c r="P2418" s="124">
        <f t="shared" si="112"/>
        <v>0</v>
      </c>
    </row>
    <row r="2419" spans="1:25">
      <c r="A2419" s="116">
        <v>2419</v>
      </c>
      <c r="B2419" s="168">
        <v>43983</v>
      </c>
      <c r="C2419" s="118">
        <f t="shared" si="111"/>
        <v>6</v>
      </c>
      <c r="E2419" s="120" t="s">
        <v>4974</v>
      </c>
      <c r="F2419" s="211"/>
      <c r="G2419" s="119" t="s">
        <v>4968</v>
      </c>
      <c r="H2419" s="119"/>
      <c r="K2419" s="120"/>
      <c r="L2419" s="120" t="s">
        <v>32</v>
      </c>
      <c r="M2419" s="130" t="s">
        <v>78</v>
      </c>
      <c r="P2419" s="124">
        <f t="shared" si="112"/>
        <v>0</v>
      </c>
    </row>
    <row r="2420" spans="1:25">
      <c r="A2420" s="116">
        <v>2420</v>
      </c>
      <c r="B2420" s="168">
        <v>43983</v>
      </c>
      <c r="C2420" s="118">
        <f t="shared" si="111"/>
        <v>6</v>
      </c>
      <c r="E2420" s="120" t="s">
        <v>4975</v>
      </c>
      <c r="F2420" s="211"/>
      <c r="G2420" s="119" t="s">
        <v>4968</v>
      </c>
      <c r="H2420" s="119"/>
      <c r="K2420" s="120"/>
      <c r="L2420" s="120" t="s">
        <v>32</v>
      </c>
      <c r="M2420" s="130" t="s">
        <v>78</v>
      </c>
      <c r="P2420" s="124">
        <f t="shared" si="112"/>
        <v>0</v>
      </c>
    </row>
    <row r="2421" spans="1:25">
      <c r="A2421" s="116">
        <v>2421</v>
      </c>
      <c r="B2421" s="168">
        <v>43983</v>
      </c>
      <c r="C2421" s="118">
        <f t="shared" si="111"/>
        <v>6</v>
      </c>
      <c r="E2421" s="120" t="s">
        <v>4976</v>
      </c>
      <c r="F2421" s="211"/>
      <c r="G2421" s="119" t="s">
        <v>4968</v>
      </c>
      <c r="K2421" s="120"/>
      <c r="L2421" s="120" t="s">
        <v>32</v>
      </c>
      <c r="M2421" s="130" t="s">
        <v>78</v>
      </c>
      <c r="P2421" s="124">
        <f t="shared" si="112"/>
        <v>0</v>
      </c>
    </row>
    <row r="2422" spans="1:25">
      <c r="A2422" s="116">
        <v>2422</v>
      </c>
      <c r="B2422" s="168">
        <v>43983</v>
      </c>
      <c r="C2422" s="118">
        <f t="shared" si="111"/>
        <v>6</v>
      </c>
      <c r="E2422" s="120" t="s">
        <v>4977</v>
      </c>
      <c r="F2422" s="211"/>
      <c r="G2422" s="119" t="s">
        <v>4978</v>
      </c>
      <c r="K2422" s="120"/>
      <c r="L2422" s="120" t="s">
        <v>32</v>
      </c>
      <c r="M2422" s="130" t="s">
        <v>78</v>
      </c>
      <c r="P2422" s="124">
        <f t="shared" si="112"/>
        <v>0</v>
      </c>
      <c r="R2422" s="133"/>
    </row>
    <row r="2423" spans="1:25">
      <c r="A2423" s="116">
        <v>2423</v>
      </c>
      <c r="B2423" s="168">
        <v>43983</v>
      </c>
      <c r="C2423" s="118">
        <f t="shared" si="111"/>
        <v>6</v>
      </c>
      <c r="E2423" s="120" t="s">
        <v>4979</v>
      </c>
      <c r="F2423" s="211"/>
      <c r="G2423" s="119" t="s">
        <v>4978</v>
      </c>
      <c r="K2423" s="120"/>
      <c r="L2423" s="120" t="s">
        <v>32</v>
      </c>
      <c r="M2423" s="130" t="s">
        <v>78</v>
      </c>
      <c r="P2423" s="124">
        <f t="shared" si="112"/>
        <v>0</v>
      </c>
    </row>
    <row r="2424" spans="1:25">
      <c r="A2424" s="116">
        <v>2424</v>
      </c>
      <c r="B2424" s="168">
        <v>43983</v>
      </c>
      <c r="C2424" s="118">
        <f t="shared" si="111"/>
        <v>6</v>
      </c>
      <c r="E2424" s="120" t="s">
        <v>4980</v>
      </c>
      <c r="F2424" s="211"/>
      <c r="G2424" s="119" t="s">
        <v>4978</v>
      </c>
      <c r="K2424" s="120"/>
      <c r="L2424" s="120" t="s">
        <v>32</v>
      </c>
      <c r="M2424" s="130" t="s">
        <v>78</v>
      </c>
      <c r="P2424" s="124">
        <f t="shared" si="112"/>
        <v>0</v>
      </c>
    </row>
    <row r="2425" spans="1:25">
      <c r="A2425" s="116">
        <v>2425</v>
      </c>
      <c r="B2425" s="168">
        <v>43983</v>
      </c>
      <c r="C2425" s="118">
        <f t="shared" si="111"/>
        <v>6</v>
      </c>
      <c r="E2425" s="120" t="s">
        <v>4981</v>
      </c>
      <c r="F2425" s="211"/>
      <c r="G2425" s="119" t="s">
        <v>4978</v>
      </c>
      <c r="K2425" s="120"/>
      <c r="L2425" s="120" t="s">
        <v>32</v>
      </c>
      <c r="M2425" s="130" t="s">
        <v>78</v>
      </c>
      <c r="P2425" s="124">
        <f t="shared" si="112"/>
        <v>0</v>
      </c>
    </row>
    <row r="2426" spans="1:25">
      <c r="A2426" s="116">
        <v>2426</v>
      </c>
      <c r="B2426" s="168">
        <v>43983</v>
      </c>
      <c r="C2426" s="118">
        <f t="shared" si="111"/>
        <v>6</v>
      </c>
      <c r="E2426" s="120" t="s">
        <v>4982</v>
      </c>
      <c r="F2426" s="211"/>
      <c r="G2426" s="119" t="s">
        <v>4978</v>
      </c>
      <c r="K2426" s="120"/>
      <c r="L2426" s="120" t="s">
        <v>32</v>
      </c>
      <c r="M2426" s="130" t="s">
        <v>78</v>
      </c>
      <c r="P2426" s="124">
        <f t="shared" si="112"/>
        <v>0</v>
      </c>
    </row>
    <row r="2427" spans="1:25">
      <c r="A2427" s="116">
        <v>2427</v>
      </c>
      <c r="B2427" s="168">
        <v>43983</v>
      </c>
      <c r="C2427" s="118">
        <f t="shared" si="111"/>
        <v>6</v>
      </c>
      <c r="D2427" s="120" t="s">
        <v>37</v>
      </c>
      <c r="E2427" s="120" t="s">
        <v>4983</v>
      </c>
      <c r="F2427" s="211"/>
      <c r="G2427" s="119" t="s">
        <v>4978</v>
      </c>
      <c r="K2427" s="120"/>
      <c r="L2427" s="120" t="s">
        <v>32</v>
      </c>
      <c r="M2427" s="120" t="s">
        <v>33</v>
      </c>
      <c r="N2427" s="131">
        <v>43987</v>
      </c>
      <c r="P2427" s="124">
        <f t="shared" si="112"/>
        <v>0</v>
      </c>
      <c r="R2427" s="124"/>
      <c r="S2427" s="120" t="s">
        <v>237</v>
      </c>
      <c r="T2427" s="126">
        <v>43999</v>
      </c>
      <c r="Y2427" s="116" t="s">
        <v>4984</v>
      </c>
    </row>
    <row r="2428" spans="1:25">
      <c r="A2428" s="116">
        <v>2428</v>
      </c>
      <c r="B2428" s="168">
        <v>43983</v>
      </c>
      <c r="C2428" s="118">
        <f t="shared" ref="C2428:C2441" si="113">IF(B2428&lt;&gt;0,MONTH(B2428),0)</f>
        <v>6</v>
      </c>
      <c r="E2428" s="120" t="s">
        <v>4985</v>
      </c>
      <c r="F2428" s="211"/>
      <c r="G2428" s="119" t="s">
        <v>4978</v>
      </c>
      <c r="K2428" s="120"/>
      <c r="L2428" s="120" t="s">
        <v>32</v>
      </c>
      <c r="M2428" s="130" t="s">
        <v>78</v>
      </c>
      <c r="P2428" s="124">
        <f t="shared" si="112"/>
        <v>0</v>
      </c>
    </row>
    <row r="2429" spans="1:25">
      <c r="A2429" s="116">
        <v>2429</v>
      </c>
      <c r="B2429" s="168">
        <v>43983</v>
      </c>
      <c r="C2429" s="118">
        <f t="shared" si="113"/>
        <v>6</v>
      </c>
      <c r="E2429" s="120" t="s">
        <v>4986</v>
      </c>
      <c r="F2429" s="211"/>
      <c r="G2429" s="119" t="s">
        <v>4978</v>
      </c>
      <c r="K2429" s="120"/>
      <c r="L2429" s="120" t="s">
        <v>32</v>
      </c>
      <c r="M2429" s="130" t="s">
        <v>78</v>
      </c>
      <c r="P2429" s="124">
        <f t="shared" si="112"/>
        <v>0</v>
      </c>
    </row>
    <row r="2430" spans="1:25">
      <c r="A2430" s="116">
        <v>2430</v>
      </c>
      <c r="B2430" s="129">
        <v>44222</v>
      </c>
      <c r="C2430" s="118">
        <f t="shared" si="113"/>
        <v>1</v>
      </c>
      <c r="D2430" s="119" t="s">
        <v>25</v>
      </c>
      <c r="E2430" s="120" t="s">
        <v>4987</v>
      </c>
      <c r="F2430" s="211" t="s">
        <v>4988</v>
      </c>
      <c r="G2430" s="119" t="s">
        <v>4989</v>
      </c>
      <c r="H2430" s="121" t="s">
        <v>53</v>
      </c>
      <c r="I2430" s="119" t="s">
        <v>30</v>
      </c>
      <c r="J2430" s="121" t="s">
        <v>87</v>
      </c>
      <c r="K2430" s="120" t="s">
        <v>65</v>
      </c>
      <c r="L2430" s="131" t="s">
        <v>32</v>
      </c>
      <c r="M2430" s="130" t="s">
        <v>4990</v>
      </c>
      <c r="N2430" s="131">
        <v>44244</v>
      </c>
      <c r="P2430" s="124">
        <f t="shared" si="112"/>
        <v>0</v>
      </c>
      <c r="R2430" s="118">
        <f ca="1">TODAY()-N2430</f>
        <v>434</v>
      </c>
      <c r="S2430" s="120" t="s">
        <v>135</v>
      </c>
      <c r="T2430" s="126">
        <v>44245</v>
      </c>
    </row>
    <row r="2431" spans="1:25">
      <c r="A2431" s="116">
        <v>2431</v>
      </c>
      <c r="B2431" s="168">
        <v>43990</v>
      </c>
      <c r="C2431" s="118">
        <f t="shared" si="113"/>
        <v>6</v>
      </c>
      <c r="D2431" s="120" t="s">
        <v>37</v>
      </c>
      <c r="E2431" s="120" t="s">
        <v>4991</v>
      </c>
      <c r="F2431" s="211" t="s">
        <v>4992</v>
      </c>
      <c r="G2431" s="119" t="s">
        <v>4147</v>
      </c>
      <c r="K2431" s="120"/>
      <c r="L2431" s="120" t="s">
        <v>32</v>
      </c>
      <c r="M2431" s="130" t="s">
        <v>466</v>
      </c>
      <c r="P2431" s="124">
        <f t="shared" si="112"/>
        <v>0</v>
      </c>
      <c r="Y2431" s="116" t="s">
        <v>1426</v>
      </c>
    </row>
    <row r="2432" spans="1:25">
      <c r="A2432" s="116">
        <v>2432</v>
      </c>
      <c r="B2432" s="168">
        <v>43990</v>
      </c>
      <c r="C2432" s="118">
        <f t="shared" si="113"/>
        <v>6</v>
      </c>
      <c r="D2432" s="120" t="s">
        <v>252</v>
      </c>
      <c r="E2432" s="120" t="s">
        <v>4993</v>
      </c>
      <c r="F2432" s="211"/>
      <c r="G2432" s="119" t="s">
        <v>4739</v>
      </c>
      <c r="K2432" s="120"/>
      <c r="L2432" s="120" t="s">
        <v>32</v>
      </c>
      <c r="M2432" s="130" t="s">
        <v>33</v>
      </c>
      <c r="N2432" s="131">
        <v>44040</v>
      </c>
      <c r="O2432" s="131">
        <v>44610</v>
      </c>
      <c r="P2432" s="124">
        <f t="shared" si="112"/>
        <v>2</v>
      </c>
      <c r="R2432" s="125">
        <f ca="1">TODAY()-O2432</f>
        <v>68</v>
      </c>
    </row>
    <row r="2433" spans="1:25" ht="27.6">
      <c r="A2433" s="116">
        <v>2433</v>
      </c>
      <c r="B2433" s="168">
        <v>43990</v>
      </c>
      <c r="C2433" s="118">
        <f t="shared" si="113"/>
        <v>6</v>
      </c>
      <c r="D2433" s="120" t="s">
        <v>25</v>
      </c>
      <c r="E2433" s="120" t="s">
        <v>4994</v>
      </c>
      <c r="F2433" s="211" t="s">
        <v>4995</v>
      </c>
      <c r="G2433" s="119" t="s">
        <v>4739</v>
      </c>
      <c r="H2433" s="121" t="s">
        <v>29</v>
      </c>
      <c r="I2433" s="119" t="s">
        <v>42</v>
      </c>
      <c r="K2433" s="120"/>
      <c r="L2433" s="120" t="s">
        <v>32</v>
      </c>
      <c r="M2433" s="130" t="s">
        <v>184</v>
      </c>
      <c r="P2433" s="124">
        <f t="shared" si="112"/>
        <v>0</v>
      </c>
      <c r="Y2433" s="116" t="s">
        <v>4996</v>
      </c>
    </row>
    <row r="2434" spans="1:25">
      <c r="A2434" s="116">
        <v>2434</v>
      </c>
      <c r="B2434" s="168">
        <v>43990</v>
      </c>
      <c r="C2434" s="118">
        <f t="shared" si="113"/>
        <v>6</v>
      </c>
      <c r="D2434" s="120" t="s">
        <v>25</v>
      </c>
      <c r="E2434" s="120" t="s">
        <v>4997</v>
      </c>
      <c r="F2434" s="211" t="s">
        <v>4998</v>
      </c>
      <c r="G2434" s="119" t="s">
        <v>4147</v>
      </c>
      <c r="H2434" s="121" t="s">
        <v>97</v>
      </c>
      <c r="I2434" s="119" t="s">
        <v>42</v>
      </c>
      <c r="K2434" s="120"/>
      <c r="L2434" s="120" t="s">
        <v>32</v>
      </c>
      <c r="M2434" s="130" t="s">
        <v>184</v>
      </c>
      <c r="P2434" s="124">
        <f t="shared" si="112"/>
        <v>0</v>
      </c>
      <c r="S2434" s="118" t="s">
        <v>44</v>
      </c>
      <c r="Y2434" s="116" t="s">
        <v>4999</v>
      </c>
    </row>
    <row r="2435" spans="1:25">
      <c r="A2435" s="116">
        <v>2435</v>
      </c>
      <c r="C2435" s="118">
        <f t="shared" si="113"/>
        <v>0</v>
      </c>
      <c r="D2435" s="120" t="s">
        <v>252</v>
      </c>
      <c r="E2435" s="120" t="s">
        <v>5000</v>
      </c>
      <c r="F2435" s="211" t="s">
        <v>5001</v>
      </c>
      <c r="G2435" s="119" t="s">
        <v>5002</v>
      </c>
      <c r="H2435" s="121" t="s">
        <v>5003</v>
      </c>
      <c r="I2435" s="121" t="s">
        <v>30</v>
      </c>
      <c r="J2435" s="121" t="s">
        <v>838</v>
      </c>
      <c r="K2435" s="120"/>
      <c r="L2435" s="120" t="s">
        <v>32</v>
      </c>
      <c r="M2435" s="130" t="s">
        <v>78</v>
      </c>
      <c r="P2435" s="124">
        <f t="shared" si="112"/>
        <v>0</v>
      </c>
      <c r="Y2435" s="116" t="s">
        <v>5004</v>
      </c>
    </row>
    <row r="2436" spans="1:25" ht="27.6">
      <c r="A2436" s="116">
        <v>2436</v>
      </c>
      <c r="B2436" s="129">
        <v>44032</v>
      </c>
      <c r="C2436" s="118">
        <f t="shared" si="113"/>
        <v>7</v>
      </c>
      <c r="D2436" s="120" t="s">
        <v>580</v>
      </c>
      <c r="E2436" s="120" t="s">
        <v>5005</v>
      </c>
      <c r="F2436" s="211" t="s">
        <v>5006</v>
      </c>
      <c r="G2436" s="119" t="s">
        <v>5007</v>
      </c>
      <c r="H2436" s="121" t="s">
        <v>192</v>
      </c>
      <c r="K2436" s="120"/>
      <c r="L2436" s="120"/>
      <c r="M2436" s="130"/>
      <c r="P2436" s="124">
        <f t="shared" si="112"/>
        <v>0</v>
      </c>
      <c r="Y2436" s="116" t="s">
        <v>356</v>
      </c>
    </row>
    <row r="2437" spans="1:25">
      <c r="A2437" s="116">
        <v>2437</v>
      </c>
      <c r="B2437" s="129">
        <v>44257</v>
      </c>
      <c r="C2437" s="118">
        <f t="shared" si="113"/>
        <v>3</v>
      </c>
      <c r="D2437" s="120" t="s">
        <v>252</v>
      </c>
      <c r="E2437" s="120" t="s">
        <v>5008</v>
      </c>
      <c r="F2437" s="211" t="s">
        <v>5009</v>
      </c>
      <c r="G2437" s="119" t="s">
        <v>5010</v>
      </c>
      <c r="H2437" s="121" t="s">
        <v>29</v>
      </c>
      <c r="I2437" s="121" t="s">
        <v>30</v>
      </c>
      <c r="J2437" s="121" t="s">
        <v>838</v>
      </c>
      <c r="K2437" s="120" t="s">
        <v>65</v>
      </c>
      <c r="L2437" s="131" t="s">
        <v>32</v>
      </c>
      <c r="M2437" s="130" t="s">
        <v>78</v>
      </c>
      <c r="P2437" s="124">
        <f t="shared" si="112"/>
        <v>0</v>
      </c>
    </row>
    <row r="2438" spans="1:25" ht="27.6">
      <c r="A2438" s="116">
        <v>2438</v>
      </c>
      <c r="B2438" s="129">
        <v>44257</v>
      </c>
      <c r="C2438" s="118">
        <f t="shared" si="113"/>
        <v>3</v>
      </c>
      <c r="D2438" s="120" t="s">
        <v>252</v>
      </c>
      <c r="E2438" s="120" t="s">
        <v>5011</v>
      </c>
      <c r="F2438" s="211" t="s">
        <v>5012</v>
      </c>
      <c r="G2438" s="119" t="s">
        <v>2794</v>
      </c>
      <c r="H2438" s="121" t="s">
        <v>41</v>
      </c>
      <c r="I2438" s="121" t="s">
        <v>30</v>
      </c>
      <c r="J2438" s="121" t="s">
        <v>838</v>
      </c>
      <c r="K2438" s="120" t="s">
        <v>65</v>
      </c>
      <c r="L2438" s="131" t="s">
        <v>32</v>
      </c>
      <c r="M2438" s="130" t="s">
        <v>78</v>
      </c>
      <c r="P2438" s="124">
        <f t="shared" si="112"/>
        <v>0</v>
      </c>
      <c r="Y2438" s="116" t="s">
        <v>1713</v>
      </c>
    </row>
    <row r="2439" spans="1:25" ht="14.4">
      <c r="A2439" s="116">
        <v>2439</v>
      </c>
      <c r="B2439" s="129">
        <v>43990</v>
      </c>
      <c r="C2439" s="118">
        <f t="shared" si="113"/>
        <v>6</v>
      </c>
      <c r="D2439" s="119" t="s">
        <v>25</v>
      </c>
      <c r="E2439" s="120" t="s">
        <v>5013</v>
      </c>
      <c r="F2439" s="211"/>
      <c r="G2439" s="119" t="s">
        <v>3568</v>
      </c>
      <c r="I2439" s="116"/>
      <c r="K2439" s="120"/>
      <c r="L2439" s="120" t="s">
        <v>32</v>
      </c>
      <c r="M2439" s="120" t="s">
        <v>33</v>
      </c>
      <c r="N2439" s="131">
        <v>43990</v>
      </c>
      <c r="P2439" s="124">
        <f t="shared" si="112"/>
        <v>0</v>
      </c>
      <c r="R2439" s="118">
        <f ca="1">TODAY()-N2439</f>
        <v>688</v>
      </c>
      <c r="S2439" s="120" t="s">
        <v>922</v>
      </c>
      <c r="T2439" s="126">
        <v>43992</v>
      </c>
      <c r="U2439" t="s">
        <v>5014</v>
      </c>
      <c r="V2439" s="126" t="s">
        <v>110</v>
      </c>
      <c r="X2439" s="126">
        <v>44131</v>
      </c>
      <c r="Y2439" s="116" t="s">
        <v>1426</v>
      </c>
    </row>
    <row r="2440" spans="1:25">
      <c r="A2440" s="116">
        <v>2440</v>
      </c>
      <c r="B2440" s="129">
        <v>44222</v>
      </c>
      <c r="C2440" s="118">
        <f t="shared" si="113"/>
        <v>1</v>
      </c>
      <c r="D2440" s="119" t="s">
        <v>25</v>
      </c>
      <c r="E2440" s="120" t="s">
        <v>5015</v>
      </c>
      <c r="F2440" s="211" t="s">
        <v>5016</v>
      </c>
      <c r="G2440" s="119" t="s">
        <v>5017</v>
      </c>
      <c r="H2440" s="121" t="s">
        <v>344</v>
      </c>
      <c r="I2440" s="121" t="s">
        <v>30</v>
      </c>
      <c r="J2440" s="121" t="s">
        <v>5018</v>
      </c>
      <c r="K2440" s="120" t="s">
        <v>65</v>
      </c>
      <c r="L2440" s="131" t="s">
        <v>32</v>
      </c>
      <c r="M2440" s="130" t="s">
        <v>33</v>
      </c>
      <c r="N2440" s="131">
        <v>44228</v>
      </c>
      <c r="O2440" s="131">
        <v>44244</v>
      </c>
      <c r="P2440" s="124">
        <f t="shared" si="112"/>
        <v>2</v>
      </c>
      <c r="Q2440" s="118">
        <v>1</v>
      </c>
      <c r="R2440" s="124">
        <f ca="1">TODAY()-O2440</f>
        <v>434</v>
      </c>
      <c r="S2440" s="120" t="s">
        <v>55</v>
      </c>
    </row>
    <row r="2441" spans="1:25">
      <c r="A2441" s="116">
        <v>2441</v>
      </c>
      <c r="B2441" s="168">
        <v>43990</v>
      </c>
      <c r="C2441" s="118">
        <f t="shared" si="113"/>
        <v>6</v>
      </c>
      <c r="D2441" s="120" t="s">
        <v>5019</v>
      </c>
      <c r="E2441" s="120" t="s">
        <v>5020</v>
      </c>
      <c r="F2441" s="211"/>
      <c r="G2441" s="119" t="s">
        <v>603</v>
      </c>
      <c r="K2441" s="120"/>
      <c r="L2441" s="120" t="s">
        <v>32</v>
      </c>
      <c r="M2441" s="130" t="s">
        <v>78</v>
      </c>
      <c r="P2441" s="124">
        <f t="shared" si="112"/>
        <v>0</v>
      </c>
      <c r="Y2441" s="116" t="s">
        <v>5021</v>
      </c>
    </row>
    <row r="2442" spans="1:25">
      <c r="A2442" s="116">
        <v>2442</v>
      </c>
      <c r="B2442" s="168">
        <v>44456</v>
      </c>
      <c r="D2442" s="120" t="s">
        <v>580</v>
      </c>
      <c r="E2442" s="120" t="s">
        <v>5022</v>
      </c>
      <c r="F2442" s="212" t="s">
        <v>3066</v>
      </c>
      <c r="G2442" s="119" t="s">
        <v>5023</v>
      </c>
      <c r="H2442" s="121" t="s">
        <v>192</v>
      </c>
      <c r="I2442" s="119" t="s">
        <v>30</v>
      </c>
      <c r="J2442" s="121" t="s">
        <v>5024</v>
      </c>
      <c r="K2442" s="121" t="s">
        <v>65</v>
      </c>
      <c r="L2442" s="157" t="s">
        <v>32</v>
      </c>
      <c r="M2442" s="130" t="s">
        <v>33</v>
      </c>
      <c r="N2442" s="131">
        <v>44466</v>
      </c>
      <c r="O2442" s="131">
        <v>44620</v>
      </c>
    </row>
    <row r="2443" spans="1:25">
      <c r="A2443" s="116">
        <v>2443</v>
      </c>
      <c r="B2443" s="129">
        <v>43990</v>
      </c>
      <c r="C2443" s="118">
        <f t="shared" ref="C2443:C2486" si="114">IF(B2443&lt;&gt;0,MONTH(B2443),0)</f>
        <v>6</v>
      </c>
      <c r="D2443" s="119" t="s">
        <v>25</v>
      </c>
      <c r="E2443" s="120" t="s">
        <v>5025</v>
      </c>
      <c r="F2443" s="211"/>
      <c r="G2443" s="119" t="s">
        <v>445</v>
      </c>
      <c r="K2443" s="120"/>
      <c r="L2443" s="120" t="s">
        <v>32</v>
      </c>
      <c r="M2443" s="120" t="s">
        <v>78</v>
      </c>
      <c r="P2443" s="124">
        <f t="shared" ref="P2443:P2486" si="115">IF(O2443&lt;&gt;0,MONTH(O2443),0)</f>
        <v>0</v>
      </c>
    </row>
    <row r="2444" spans="1:25">
      <c r="A2444" s="116">
        <v>2444</v>
      </c>
      <c r="B2444" s="129">
        <v>43990</v>
      </c>
      <c r="C2444" s="118">
        <f t="shared" si="114"/>
        <v>6</v>
      </c>
      <c r="D2444" s="119" t="s">
        <v>25</v>
      </c>
      <c r="E2444" s="120" t="s">
        <v>5026</v>
      </c>
      <c r="F2444" s="211"/>
      <c r="G2444" s="119" t="s">
        <v>528</v>
      </c>
      <c r="K2444" s="120"/>
      <c r="L2444" s="120" t="s">
        <v>32</v>
      </c>
      <c r="M2444" s="120" t="s">
        <v>78</v>
      </c>
      <c r="P2444" s="124">
        <f t="shared" si="115"/>
        <v>0</v>
      </c>
    </row>
    <row r="2445" spans="1:25">
      <c r="A2445" s="116">
        <v>2445</v>
      </c>
      <c r="B2445" s="129">
        <v>43990</v>
      </c>
      <c r="C2445" s="118">
        <f t="shared" si="114"/>
        <v>6</v>
      </c>
      <c r="D2445" s="119" t="s">
        <v>25</v>
      </c>
      <c r="E2445" s="120" t="s">
        <v>5027</v>
      </c>
      <c r="F2445" s="211"/>
      <c r="G2445" s="119" t="s">
        <v>5028</v>
      </c>
      <c r="K2445" s="120"/>
      <c r="L2445" s="120" t="s">
        <v>32</v>
      </c>
      <c r="M2445" s="120" t="s">
        <v>78</v>
      </c>
      <c r="P2445" s="124">
        <f t="shared" si="115"/>
        <v>0</v>
      </c>
    </row>
    <row r="2446" spans="1:25">
      <c r="A2446" s="116">
        <v>2446</v>
      </c>
      <c r="B2446" s="129">
        <v>43990</v>
      </c>
      <c r="C2446" s="118">
        <f t="shared" si="114"/>
        <v>6</v>
      </c>
      <c r="D2446" s="119" t="s">
        <v>25</v>
      </c>
      <c r="E2446" s="120" t="s">
        <v>5029</v>
      </c>
      <c r="F2446" s="211"/>
      <c r="G2446" s="119" t="s">
        <v>541</v>
      </c>
      <c r="K2446" s="120"/>
      <c r="L2446" s="120" t="s">
        <v>32</v>
      </c>
      <c r="M2446" s="120" t="s">
        <v>78</v>
      </c>
      <c r="P2446" s="124">
        <f t="shared" si="115"/>
        <v>0</v>
      </c>
    </row>
    <row r="2447" spans="1:25">
      <c r="A2447" s="116">
        <v>2447</v>
      </c>
      <c r="B2447" s="129">
        <v>43990</v>
      </c>
      <c r="C2447" s="118">
        <f t="shared" si="114"/>
        <v>6</v>
      </c>
      <c r="D2447" s="119" t="s">
        <v>25</v>
      </c>
      <c r="E2447" s="120" t="s">
        <v>5030</v>
      </c>
      <c r="F2447" s="211"/>
      <c r="G2447" s="119" t="s">
        <v>5031</v>
      </c>
      <c r="K2447" s="120"/>
      <c r="L2447" s="120" t="s">
        <v>32</v>
      </c>
      <c r="M2447" s="120" t="s">
        <v>78</v>
      </c>
      <c r="P2447" s="124">
        <f t="shared" si="115"/>
        <v>0</v>
      </c>
    </row>
    <row r="2448" spans="1:25">
      <c r="A2448" s="116">
        <v>2448</v>
      </c>
      <c r="B2448" s="129">
        <v>43990</v>
      </c>
      <c r="C2448" s="118">
        <f t="shared" si="114"/>
        <v>6</v>
      </c>
      <c r="D2448" s="119" t="s">
        <v>25</v>
      </c>
      <c r="E2448" s="120" t="s">
        <v>5032</v>
      </c>
      <c r="F2448" s="211"/>
      <c r="G2448" s="119" t="s">
        <v>5033</v>
      </c>
      <c r="K2448" s="120"/>
      <c r="L2448" s="120" t="s">
        <v>32</v>
      </c>
      <c r="M2448" s="120" t="s">
        <v>78</v>
      </c>
      <c r="P2448" s="124">
        <f t="shared" si="115"/>
        <v>0</v>
      </c>
    </row>
    <row r="2449" spans="1:25">
      <c r="A2449" s="116">
        <v>2449</v>
      </c>
      <c r="B2449" s="129">
        <v>43990</v>
      </c>
      <c r="C2449" s="118">
        <f t="shared" si="114"/>
        <v>6</v>
      </c>
      <c r="D2449" s="119" t="s">
        <v>25</v>
      </c>
      <c r="E2449" s="120" t="s">
        <v>5034</v>
      </c>
      <c r="F2449" s="211"/>
      <c r="G2449" s="119" t="s">
        <v>445</v>
      </c>
      <c r="K2449" s="120"/>
      <c r="L2449" s="120" t="s">
        <v>32</v>
      </c>
      <c r="M2449" s="120" t="s">
        <v>78</v>
      </c>
      <c r="P2449" s="124">
        <f t="shared" si="115"/>
        <v>0</v>
      </c>
    </row>
    <row r="2450" spans="1:25">
      <c r="A2450" s="116">
        <v>2450</v>
      </c>
      <c r="B2450" s="129">
        <v>43990</v>
      </c>
      <c r="C2450" s="118">
        <f t="shared" si="114"/>
        <v>6</v>
      </c>
      <c r="D2450" s="119" t="s">
        <v>25</v>
      </c>
      <c r="E2450" s="120" t="s">
        <v>5035</v>
      </c>
      <c r="F2450" s="211"/>
      <c r="G2450" s="119" t="s">
        <v>794</v>
      </c>
      <c r="K2450" s="120"/>
      <c r="L2450" s="120" t="s">
        <v>32</v>
      </c>
      <c r="M2450" s="120" t="s">
        <v>78</v>
      </c>
      <c r="P2450" s="124">
        <f t="shared" si="115"/>
        <v>0</v>
      </c>
    </row>
    <row r="2451" spans="1:25" ht="27.6">
      <c r="A2451" s="116">
        <v>2451</v>
      </c>
      <c r="B2451" s="129">
        <v>43990</v>
      </c>
      <c r="C2451" s="118">
        <f t="shared" si="114"/>
        <v>6</v>
      </c>
      <c r="E2451" s="120" t="s">
        <v>5036</v>
      </c>
      <c r="F2451" s="211" t="s">
        <v>5037</v>
      </c>
      <c r="G2451" s="119" t="s">
        <v>5038</v>
      </c>
      <c r="K2451" s="120"/>
      <c r="L2451" s="120" t="s">
        <v>32</v>
      </c>
      <c r="M2451" s="120" t="s">
        <v>33</v>
      </c>
      <c r="N2451" s="131">
        <v>44004</v>
      </c>
      <c r="P2451" s="124">
        <f t="shared" si="115"/>
        <v>0</v>
      </c>
      <c r="R2451" s="118">
        <f ca="1">TODAY()-N2451</f>
        <v>674</v>
      </c>
    </row>
    <row r="2452" spans="1:25" ht="14.4">
      <c r="A2452" s="116">
        <v>2452</v>
      </c>
      <c r="B2452" s="129">
        <v>43991</v>
      </c>
      <c r="C2452" s="118">
        <f t="shared" si="114"/>
        <v>6</v>
      </c>
      <c r="D2452" s="120" t="s">
        <v>252</v>
      </c>
      <c r="E2452" s="120" t="s">
        <v>5039</v>
      </c>
      <c r="F2452" s="211" t="s">
        <v>5040</v>
      </c>
      <c r="G2452" s="119" t="s">
        <v>805</v>
      </c>
      <c r="H2452" s="121" t="s">
        <v>41</v>
      </c>
      <c r="I2452" s="116"/>
      <c r="K2452" s="120"/>
      <c r="L2452" s="120" t="s">
        <v>32</v>
      </c>
      <c r="M2452" s="120" t="s">
        <v>33</v>
      </c>
      <c r="N2452" s="131">
        <v>43992</v>
      </c>
      <c r="P2452" s="124">
        <f t="shared" si="115"/>
        <v>0</v>
      </c>
      <c r="R2452" s="118">
        <f ca="1">TODAY()-N2452</f>
        <v>686</v>
      </c>
      <c r="S2452" s="120" t="s">
        <v>135</v>
      </c>
      <c r="T2452" s="126">
        <v>43992</v>
      </c>
      <c r="U2452" t="s">
        <v>5041</v>
      </c>
      <c r="V2452" s="126" t="s">
        <v>110</v>
      </c>
      <c r="X2452" s="126">
        <v>44131</v>
      </c>
      <c r="Y2452" s="116" t="s">
        <v>5042</v>
      </c>
    </row>
    <row r="2453" spans="1:25">
      <c r="A2453" s="116">
        <v>2453</v>
      </c>
      <c r="B2453" s="129">
        <v>43991</v>
      </c>
      <c r="C2453" s="118">
        <f t="shared" si="114"/>
        <v>6</v>
      </c>
      <c r="D2453" s="119" t="s">
        <v>25</v>
      </c>
      <c r="E2453" s="120" t="s">
        <v>5043</v>
      </c>
      <c r="F2453" s="211" t="s">
        <v>704</v>
      </c>
      <c r="G2453" s="119" t="s">
        <v>5044</v>
      </c>
      <c r="H2453" s="121" t="s">
        <v>160</v>
      </c>
      <c r="K2453" s="120"/>
      <c r="L2453" s="120" t="s">
        <v>32</v>
      </c>
      <c r="M2453" s="120" t="s">
        <v>78</v>
      </c>
      <c r="P2453" s="124">
        <f t="shared" si="115"/>
        <v>0</v>
      </c>
    </row>
    <row r="2454" spans="1:25">
      <c r="A2454" s="116">
        <v>2454</v>
      </c>
      <c r="B2454" s="129">
        <v>43990</v>
      </c>
      <c r="C2454" s="118">
        <f t="shared" si="114"/>
        <v>6</v>
      </c>
      <c r="D2454" s="119" t="s">
        <v>25</v>
      </c>
      <c r="E2454" s="120" t="s">
        <v>5045</v>
      </c>
      <c r="F2454" s="211"/>
      <c r="G2454" s="119" t="s">
        <v>528</v>
      </c>
      <c r="K2454" s="120"/>
      <c r="L2454" s="120" t="s">
        <v>32</v>
      </c>
      <c r="M2454" s="120" t="s">
        <v>78</v>
      </c>
      <c r="P2454" s="124">
        <f t="shared" si="115"/>
        <v>0</v>
      </c>
    </row>
    <row r="2455" spans="1:25">
      <c r="A2455" s="116">
        <v>2455</v>
      </c>
      <c r="B2455" s="129">
        <v>43990</v>
      </c>
      <c r="C2455" s="118">
        <f t="shared" si="114"/>
        <v>6</v>
      </c>
      <c r="D2455" s="119" t="s">
        <v>25</v>
      </c>
      <c r="E2455" s="120" t="s">
        <v>5046</v>
      </c>
      <c r="F2455" s="211"/>
      <c r="G2455" s="119" t="s">
        <v>5047</v>
      </c>
      <c r="K2455" s="120"/>
      <c r="L2455" s="120" t="s">
        <v>32</v>
      </c>
      <c r="M2455" s="120" t="s">
        <v>78</v>
      </c>
      <c r="P2455" s="124">
        <f t="shared" si="115"/>
        <v>0</v>
      </c>
    </row>
    <row r="2456" spans="1:25" ht="14.4">
      <c r="A2456" s="116">
        <v>2456</v>
      </c>
      <c r="B2456" s="129">
        <v>43991</v>
      </c>
      <c r="C2456" s="118">
        <f t="shared" si="114"/>
        <v>6</v>
      </c>
      <c r="D2456" s="119" t="s">
        <v>25</v>
      </c>
      <c r="E2456" s="120" t="s">
        <v>5048</v>
      </c>
      <c r="F2456" s="211" t="s">
        <v>1462</v>
      </c>
      <c r="G2456" s="119" t="s">
        <v>5049</v>
      </c>
      <c r="H2456" s="121" t="s">
        <v>29</v>
      </c>
      <c r="K2456" s="120"/>
      <c r="L2456" s="120" t="s">
        <v>32</v>
      </c>
      <c r="M2456" s="120" t="s">
        <v>78</v>
      </c>
      <c r="P2456" s="124">
        <f t="shared" si="115"/>
        <v>0</v>
      </c>
      <c r="U2456" t="s">
        <v>5050</v>
      </c>
      <c r="V2456" s="126" t="s">
        <v>156</v>
      </c>
      <c r="W2456" s="126" t="s">
        <v>125</v>
      </c>
      <c r="X2456" s="126">
        <v>44140</v>
      </c>
    </row>
    <row r="2457" spans="1:25" ht="14.4">
      <c r="A2457" s="116">
        <v>2457</v>
      </c>
      <c r="B2457" s="129">
        <v>43991</v>
      </c>
      <c r="C2457" s="118">
        <f t="shared" si="114"/>
        <v>6</v>
      </c>
      <c r="D2457" s="119" t="s">
        <v>25</v>
      </c>
      <c r="E2457" s="120" t="s">
        <v>5051</v>
      </c>
      <c r="F2457" s="211" t="s">
        <v>5052</v>
      </c>
      <c r="G2457" s="119" t="s">
        <v>528</v>
      </c>
      <c r="H2457" s="121" t="s">
        <v>53</v>
      </c>
      <c r="K2457" s="120"/>
      <c r="L2457" s="120" t="s">
        <v>32</v>
      </c>
      <c r="M2457" s="120" t="s">
        <v>78</v>
      </c>
      <c r="P2457" s="124">
        <f t="shared" si="115"/>
        <v>0</v>
      </c>
      <c r="U2457" t="s">
        <v>5053</v>
      </c>
      <c r="V2457" s="126" t="s">
        <v>156</v>
      </c>
      <c r="X2457" s="126">
        <v>44140</v>
      </c>
    </row>
    <row r="2458" spans="1:25">
      <c r="A2458" s="116">
        <v>2458</v>
      </c>
      <c r="B2458" s="129">
        <v>43991</v>
      </c>
      <c r="C2458" s="118">
        <f t="shared" si="114"/>
        <v>6</v>
      </c>
      <c r="D2458" s="119" t="s">
        <v>25</v>
      </c>
      <c r="E2458" s="120" t="s">
        <v>5054</v>
      </c>
      <c r="F2458" s="211" t="s">
        <v>5055</v>
      </c>
      <c r="G2458" s="119" t="s">
        <v>492</v>
      </c>
      <c r="H2458" s="119" t="s">
        <v>41</v>
      </c>
      <c r="I2458" s="119" t="s">
        <v>196</v>
      </c>
      <c r="J2458" s="121" t="s">
        <v>196</v>
      </c>
      <c r="K2458" s="120" t="s">
        <v>65</v>
      </c>
      <c r="L2458" s="120" t="s">
        <v>32</v>
      </c>
      <c r="M2458" s="120" t="s">
        <v>33</v>
      </c>
      <c r="N2458" s="131">
        <v>44323</v>
      </c>
      <c r="O2458" s="131">
        <v>44356</v>
      </c>
      <c r="P2458" s="124">
        <f t="shared" si="115"/>
        <v>6</v>
      </c>
      <c r="Q2458" s="118">
        <v>4</v>
      </c>
      <c r="R2458" s="118">
        <f ca="1">TODAY()-O2458</f>
        <v>322</v>
      </c>
      <c r="S2458" s="120" t="s">
        <v>34</v>
      </c>
      <c r="T2458" s="126">
        <v>44326</v>
      </c>
    </row>
    <row r="2459" spans="1:25">
      <c r="A2459" s="116">
        <v>2459</v>
      </c>
      <c r="B2459" s="129">
        <v>43991</v>
      </c>
      <c r="C2459" s="118">
        <f t="shared" si="114"/>
        <v>6</v>
      </c>
      <c r="D2459" s="119" t="s">
        <v>25</v>
      </c>
      <c r="E2459" s="120" t="s">
        <v>5056</v>
      </c>
      <c r="F2459" s="211" t="s">
        <v>5057</v>
      </c>
      <c r="G2459" s="119" t="s">
        <v>2794</v>
      </c>
      <c r="H2459" s="121" t="s">
        <v>41</v>
      </c>
      <c r="K2459" s="120"/>
      <c r="L2459" s="120" t="s">
        <v>32</v>
      </c>
      <c r="M2459" s="120" t="s">
        <v>78</v>
      </c>
      <c r="P2459" s="124">
        <f t="shared" si="115"/>
        <v>0</v>
      </c>
    </row>
    <row r="2460" spans="1:25">
      <c r="A2460" s="116">
        <v>2460</v>
      </c>
      <c r="B2460" s="129">
        <v>43991</v>
      </c>
      <c r="C2460" s="118">
        <f t="shared" si="114"/>
        <v>6</v>
      </c>
      <c r="D2460" s="119" t="s">
        <v>25</v>
      </c>
      <c r="E2460" s="120" t="s">
        <v>5058</v>
      </c>
      <c r="F2460" s="211" t="s">
        <v>5059</v>
      </c>
      <c r="G2460" s="119" t="s">
        <v>5060</v>
      </c>
      <c r="H2460" s="121" t="s">
        <v>41</v>
      </c>
      <c r="K2460" s="120"/>
      <c r="L2460" s="120" t="s">
        <v>32</v>
      </c>
      <c r="M2460" s="120" t="s">
        <v>78</v>
      </c>
      <c r="P2460" s="124">
        <f t="shared" si="115"/>
        <v>0</v>
      </c>
    </row>
    <row r="2461" spans="1:25">
      <c r="A2461" s="116">
        <v>2461</v>
      </c>
      <c r="B2461" s="129">
        <v>43991</v>
      </c>
      <c r="C2461" s="118">
        <f t="shared" si="114"/>
        <v>6</v>
      </c>
      <c r="D2461" s="119" t="s">
        <v>25</v>
      </c>
      <c r="E2461" s="120" t="s">
        <v>5061</v>
      </c>
      <c r="F2461" s="211" t="s">
        <v>5062</v>
      </c>
      <c r="G2461" s="119" t="s">
        <v>2991</v>
      </c>
      <c r="H2461" s="121" t="s">
        <v>41</v>
      </c>
      <c r="K2461" s="120"/>
      <c r="L2461" s="120" t="s">
        <v>32</v>
      </c>
      <c r="M2461" s="120" t="s">
        <v>78</v>
      </c>
      <c r="P2461" s="124">
        <f t="shared" si="115"/>
        <v>0</v>
      </c>
    </row>
    <row r="2462" spans="1:25">
      <c r="A2462" s="116">
        <v>2462</v>
      </c>
      <c r="B2462" s="129">
        <v>43991</v>
      </c>
      <c r="C2462" s="118">
        <f t="shared" si="114"/>
        <v>6</v>
      </c>
      <c r="D2462" s="119" t="s">
        <v>25</v>
      </c>
      <c r="E2462" s="120" t="s">
        <v>5063</v>
      </c>
      <c r="F2462" s="211" t="s">
        <v>1007</v>
      </c>
      <c r="G2462" s="119" t="s">
        <v>5064</v>
      </c>
      <c r="H2462" s="121" t="s">
        <v>742</v>
      </c>
      <c r="K2462" s="120"/>
      <c r="L2462" s="120" t="s">
        <v>32</v>
      </c>
      <c r="M2462" s="120" t="s">
        <v>78</v>
      </c>
      <c r="P2462" s="124">
        <f t="shared" si="115"/>
        <v>0</v>
      </c>
    </row>
    <row r="2463" spans="1:25">
      <c r="A2463" s="116">
        <v>2463</v>
      </c>
      <c r="B2463" s="129">
        <v>43991</v>
      </c>
      <c r="C2463" s="118">
        <f t="shared" si="114"/>
        <v>6</v>
      </c>
      <c r="D2463" s="119" t="s">
        <v>25</v>
      </c>
      <c r="E2463" s="120" t="s">
        <v>5065</v>
      </c>
      <c r="F2463" s="211" t="s">
        <v>5066</v>
      </c>
      <c r="G2463" s="130" t="s">
        <v>5067</v>
      </c>
      <c r="H2463" s="121" t="s">
        <v>41</v>
      </c>
      <c r="K2463" s="120"/>
      <c r="L2463" s="120" t="s">
        <v>32</v>
      </c>
      <c r="M2463" s="120" t="s">
        <v>78</v>
      </c>
      <c r="P2463" s="124">
        <f t="shared" si="115"/>
        <v>0</v>
      </c>
    </row>
    <row r="2464" spans="1:25">
      <c r="A2464" s="116">
        <v>2464</v>
      </c>
      <c r="B2464" s="129">
        <v>43991</v>
      </c>
      <c r="C2464" s="118">
        <f t="shared" si="114"/>
        <v>6</v>
      </c>
      <c r="D2464" s="119" t="s">
        <v>25</v>
      </c>
      <c r="E2464" s="120" t="s">
        <v>5068</v>
      </c>
      <c r="F2464" s="211" t="s">
        <v>5069</v>
      </c>
      <c r="G2464" s="119" t="s">
        <v>1494</v>
      </c>
      <c r="H2464" s="121" t="s">
        <v>41</v>
      </c>
      <c r="K2464" s="120"/>
      <c r="L2464" s="120" t="s">
        <v>32</v>
      </c>
      <c r="M2464" s="120" t="s">
        <v>78</v>
      </c>
      <c r="P2464" s="124">
        <f t="shared" si="115"/>
        <v>0</v>
      </c>
    </row>
    <row r="2465" spans="1:24">
      <c r="A2465" s="116">
        <v>2465</v>
      </c>
      <c r="B2465" s="129">
        <v>43991</v>
      </c>
      <c r="C2465" s="118">
        <f t="shared" si="114"/>
        <v>6</v>
      </c>
      <c r="D2465" s="119" t="s">
        <v>25</v>
      </c>
      <c r="E2465" s="120" t="s">
        <v>5070</v>
      </c>
      <c r="F2465" s="211" t="s">
        <v>5071</v>
      </c>
      <c r="G2465" s="119" t="s">
        <v>2840</v>
      </c>
      <c r="H2465" s="121" t="s">
        <v>41</v>
      </c>
      <c r="K2465" s="120"/>
      <c r="L2465" s="120" t="s">
        <v>32</v>
      </c>
      <c r="M2465" s="120" t="s">
        <v>33</v>
      </c>
      <c r="N2465" s="131">
        <v>44015</v>
      </c>
      <c r="P2465" s="124">
        <f t="shared" si="115"/>
        <v>0</v>
      </c>
      <c r="R2465" s="118">
        <f ca="1">TODAY()-N2465</f>
        <v>663</v>
      </c>
    </row>
    <row r="2466" spans="1:24" ht="14.4">
      <c r="A2466" s="116">
        <v>2466</v>
      </c>
      <c r="B2466" s="129">
        <v>43991</v>
      </c>
      <c r="C2466" s="118">
        <f t="shared" si="114"/>
        <v>6</v>
      </c>
      <c r="D2466" s="119" t="s">
        <v>25</v>
      </c>
      <c r="E2466" s="120" t="s">
        <v>5072</v>
      </c>
      <c r="F2466" s="211" t="s">
        <v>3270</v>
      </c>
      <c r="G2466" s="119" t="s">
        <v>5073</v>
      </c>
      <c r="H2466" s="121" t="s">
        <v>29</v>
      </c>
      <c r="K2466" s="120"/>
      <c r="L2466" s="120" t="s">
        <v>32</v>
      </c>
      <c r="M2466" s="120" t="s">
        <v>78</v>
      </c>
      <c r="P2466" s="124">
        <f t="shared" si="115"/>
        <v>0</v>
      </c>
      <c r="U2466" t="s">
        <v>5074</v>
      </c>
      <c r="V2466" s="126" t="s">
        <v>156</v>
      </c>
      <c r="X2466" s="126">
        <v>44140</v>
      </c>
    </row>
    <row r="2467" spans="1:24">
      <c r="A2467" s="116">
        <v>2467</v>
      </c>
      <c r="B2467" s="129">
        <v>43991</v>
      </c>
      <c r="C2467" s="118">
        <f t="shared" si="114"/>
        <v>6</v>
      </c>
      <c r="D2467" s="119" t="s">
        <v>25</v>
      </c>
      <c r="E2467" s="120" t="s">
        <v>5075</v>
      </c>
      <c r="F2467" s="211" t="s">
        <v>5076</v>
      </c>
      <c r="G2467" s="119" t="s">
        <v>5077</v>
      </c>
      <c r="H2467" s="121" t="s">
        <v>41</v>
      </c>
      <c r="K2467" s="120"/>
      <c r="L2467" s="120" t="s">
        <v>32</v>
      </c>
      <c r="M2467" s="120" t="s">
        <v>78</v>
      </c>
      <c r="P2467" s="124">
        <f t="shared" si="115"/>
        <v>0</v>
      </c>
    </row>
    <row r="2468" spans="1:24">
      <c r="A2468" s="116">
        <v>2468</v>
      </c>
      <c r="B2468" s="129">
        <v>43991</v>
      </c>
      <c r="C2468" s="118">
        <f t="shared" si="114"/>
        <v>6</v>
      </c>
      <c r="D2468" s="119" t="s">
        <v>25</v>
      </c>
      <c r="E2468" s="120" t="s">
        <v>5078</v>
      </c>
      <c r="F2468" s="211" t="s">
        <v>2223</v>
      </c>
      <c r="G2468" s="119" t="s">
        <v>5079</v>
      </c>
      <c r="H2468" s="121" t="s">
        <v>97</v>
      </c>
      <c r="K2468" s="120"/>
      <c r="L2468" s="120" t="s">
        <v>32</v>
      </c>
      <c r="M2468" s="120" t="s">
        <v>78</v>
      </c>
      <c r="P2468" s="124">
        <f t="shared" si="115"/>
        <v>0</v>
      </c>
    </row>
    <row r="2469" spans="1:24">
      <c r="A2469" s="116">
        <v>2469</v>
      </c>
      <c r="B2469" s="129">
        <v>43991</v>
      </c>
      <c r="C2469" s="118">
        <f t="shared" si="114"/>
        <v>6</v>
      </c>
      <c r="D2469" s="119" t="s">
        <v>25</v>
      </c>
      <c r="E2469" s="120" t="s">
        <v>5080</v>
      </c>
      <c r="F2469" s="211" t="s">
        <v>3270</v>
      </c>
      <c r="G2469" s="119" t="s">
        <v>5081</v>
      </c>
      <c r="H2469" s="121" t="s">
        <v>53</v>
      </c>
      <c r="K2469" s="120"/>
      <c r="L2469" s="120" t="s">
        <v>32</v>
      </c>
      <c r="M2469" s="120" t="s">
        <v>33</v>
      </c>
      <c r="P2469" s="124">
        <f t="shared" si="115"/>
        <v>0</v>
      </c>
    </row>
    <row r="2470" spans="1:24">
      <c r="A2470" s="116">
        <v>2470</v>
      </c>
      <c r="B2470" s="129">
        <v>43991</v>
      </c>
      <c r="C2470" s="118">
        <f t="shared" si="114"/>
        <v>6</v>
      </c>
      <c r="D2470" s="119" t="s">
        <v>25</v>
      </c>
      <c r="E2470" s="120" t="s">
        <v>5082</v>
      </c>
      <c r="F2470" s="211" t="s">
        <v>5083</v>
      </c>
      <c r="G2470" s="119" t="s">
        <v>5084</v>
      </c>
      <c r="H2470" s="121" t="s">
        <v>41</v>
      </c>
      <c r="K2470" s="120"/>
      <c r="L2470" s="120" t="s">
        <v>32</v>
      </c>
      <c r="M2470" s="120" t="s">
        <v>78</v>
      </c>
      <c r="P2470" s="124">
        <f t="shared" si="115"/>
        <v>0</v>
      </c>
    </row>
    <row r="2471" spans="1:24">
      <c r="A2471" s="116">
        <v>2471</v>
      </c>
      <c r="B2471" s="129">
        <v>43991</v>
      </c>
      <c r="C2471" s="118">
        <f t="shared" si="114"/>
        <v>6</v>
      </c>
      <c r="D2471" s="119" t="s">
        <v>25</v>
      </c>
      <c r="E2471" s="120" t="s">
        <v>5085</v>
      </c>
      <c r="F2471" s="211" t="s">
        <v>5086</v>
      </c>
      <c r="G2471" s="119" t="s">
        <v>533</v>
      </c>
      <c r="H2471" s="121" t="s">
        <v>53</v>
      </c>
      <c r="K2471" s="120"/>
      <c r="L2471" s="120" t="s">
        <v>32</v>
      </c>
      <c r="M2471" s="120" t="s">
        <v>33</v>
      </c>
      <c r="P2471" s="124">
        <f t="shared" si="115"/>
        <v>0</v>
      </c>
    </row>
    <row r="2472" spans="1:24">
      <c r="A2472" s="116">
        <v>2472</v>
      </c>
      <c r="B2472" s="129">
        <v>43991</v>
      </c>
      <c r="C2472" s="118">
        <f t="shared" si="114"/>
        <v>6</v>
      </c>
      <c r="D2472" s="119" t="s">
        <v>25</v>
      </c>
      <c r="E2472" s="120" t="s">
        <v>5087</v>
      </c>
      <c r="F2472" s="211" t="s">
        <v>5088</v>
      </c>
      <c r="G2472" s="119" t="s">
        <v>5089</v>
      </c>
      <c r="H2472" s="121" t="s">
        <v>101</v>
      </c>
      <c r="I2472" s="119" t="s">
        <v>42</v>
      </c>
      <c r="J2472" s="121" t="s">
        <v>246</v>
      </c>
      <c r="K2472" s="120" t="s">
        <v>65</v>
      </c>
      <c r="L2472" s="120" t="s">
        <v>32</v>
      </c>
      <c r="M2472" s="120" t="s">
        <v>33</v>
      </c>
      <c r="N2472" s="131">
        <v>44413</v>
      </c>
      <c r="P2472" s="124">
        <f t="shared" si="115"/>
        <v>0</v>
      </c>
      <c r="S2472" s="120" t="s">
        <v>5090</v>
      </c>
      <c r="T2472" s="126">
        <v>44413</v>
      </c>
    </row>
    <row r="2473" spans="1:24" ht="27.6">
      <c r="A2473" s="116">
        <v>2473</v>
      </c>
      <c r="B2473" s="129">
        <v>43991</v>
      </c>
      <c r="C2473" s="118">
        <f t="shared" si="114"/>
        <v>6</v>
      </c>
      <c r="D2473" s="119" t="s">
        <v>25</v>
      </c>
      <c r="E2473" s="120" t="s">
        <v>5091</v>
      </c>
      <c r="F2473" s="211" t="s">
        <v>5092</v>
      </c>
      <c r="G2473" s="119" t="s">
        <v>610</v>
      </c>
      <c r="H2473" s="121" t="s">
        <v>41</v>
      </c>
      <c r="K2473" s="120"/>
      <c r="L2473" s="120" t="s">
        <v>32</v>
      </c>
      <c r="M2473" s="120" t="s">
        <v>78</v>
      </c>
      <c r="P2473" s="124">
        <f t="shared" si="115"/>
        <v>0</v>
      </c>
    </row>
    <row r="2474" spans="1:24">
      <c r="A2474" s="116">
        <v>2474</v>
      </c>
      <c r="B2474" s="129">
        <v>43991</v>
      </c>
      <c r="C2474" s="118">
        <f t="shared" si="114"/>
        <v>6</v>
      </c>
      <c r="D2474" s="119" t="s">
        <v>25</v>
      </c>
      <c r="E2474" s="120" t="s">
        <v>5093</v>
      </c>
      <c r="F2474" s="211" t="s">
        <v>5094</v>
      </c>
      <c r="G2474" s="119" t="s">
        <v>5095</v>
      </c>
      <c r="H2474" s="121" t="s">
        <v>97</v>
      </c>
      <c r="K2474" s="120"/>
      <c r="L2474" s="120" t="s">
        <v>32</v>
      </c>
      <c r="M2474" s="120" t="s">
        <v>78</v>
      </c>
      <c r="P2474" s="124">
        <f t="shared" si="115"/>
        <v>0</v>
      </c>
    </row>
    <row r="2475" spans="1:24" ht="14.4">
      <c r="A2475" s="116">
        <v>2475</v>
      </c>
      <c r="B2475" s="129">
        <v>43992</v>
      </c>
      <c r="C2475" s="118">
        <f t="shared" si="114"/>
        <v>6</v>
      </c>
      <c r="D2475" s="119" t="s">
        <v>25</v>
      </c>
      <c r="E2475" s="120" t="s">
        <v>5096</v>
      </c>
      <c r="F2475" s="211" t="s">
        <v>5097</v>
      </c>
      <c r="G2475" s="119" t="s">
        <v>5098</v>
      </c>
      <c r="H2475" s="121" t="s">
        <v>192</v>
      </c>
      <c r="K2475" s="120"/>
      <c r="L2475" s="120" t="s">
        <v>32</v>
      </c>
      <c r="M2475" s="120" t="s">
        <v>78</v>
      </c>
      <c r="P2475" s="124">
        <f t="shared" si="115"/>
        <v>0</v>
      </c>
      <c r="U2475" t="s">
        <v>5099</v>
      </c>
      <c r="V2475" s="126" t="s">
        <v>156</v>
      </c>
      <c r="X2475" s="126">
        <v>44140</v>
      </c>
    </row>
    <row r="2476" spans="1:24">
      <c r="A2476" s="116">
        <v>2476</v>
      </c>
      <c r="B2476" s="129">
        <v>43992</v>
      </c>
      <c r="C2476" s="118">
        <f t="shared" si="114"/>
        <v>6</v>
      </c>
      <c r="D2476" s="119" t="s">
        <v>25</v>
      </c>
      <c r="E2476" s="120" t="s">
        <v>5100</v>
      </c>
      <c r="F2476" s="211" t="s">
        <v>5101</v>
      </c>
      <c r="G2476" s="119" t="s">
        <v>5102</v>
      </c>
      <c r="H2476" s="121" t="s">
        <v>29</v>
      </c>
      <c r="I2476" s="119" t="s">
        <v>42</v>
      </c>
      <c r="K2476" s="120"/>
      <c r="L2476" s="120" t="s">
        <v>32</v>
      </c>
      <c r="M2476" s="120" t="s">
        <v>33</v>
      </c>
      <c r="N2476" s="131">
        <v>44011</v>
      </c>
      <c r="O2476" s="131">
        <v>44440</v>
      </c>
      <c r="P2476" s="124">
        <f t="shared" si="115"/>
        <v>9</v>
      </c>
      <c r="S2476" s="120" t="s">
        <v>34</v>
      </c>
      <c r="T2476" s="126">
        <v>44013</v>
      </c>
    </row>
    <row r="2477" spans="1:24">
      <c r="A2477" s="116">
        <v>2477</v>
      </c>
      <c r="B2477" s="129">
        <v>43992</v>
      </c>
      <c r="C2477" s="118">
        <f t="shared" si="114"/>
        <v>6</v>
      </c>
      <c r="D2477" s="119" t="s">
        <v>25</v>
      </c>
      <c r="E2477" s="120" t="s">
        <v>5103</v>
      </c>
      <c r="F2477" s="211" t="s">
        <v>5104</v>
      </c>
      <c r="G2477" s="119" t="s">
        <v>5105</v>
      </c>
      <c r="H2477" s="121" t="s">
        <v>41</v>
      </c>
      <c r="K2477" s="120"/>
      <c r="L2477" s="120" t="s">
        <v>32</v>
      </c>
      <c r="M2477" s="120" t="s">
        <v>78</v>
      </c>
      <c r="P2477" s="124">
        <f t="shared" si="115"/>
        <v>0</v>
      </c>
    </row>
    <row r="2478" spans="1:24">
      <c r="A2478" s="116">
        <v>2478</v>
      </c>
      <c r="B2478" s="129">
        <v>43992</v>
      </c>
      <c r="C2478" s="118">
        <f t="shared" si="114"/>
        <v>6</v>
      </c>
      <c r="D2478" s="119" t="s">
        <v>25</v>
      </c>
      <c r="E2478" s="120" t="s">
        <v>5106</v>
      </c>
      <c r="F2478" s="211" t="s">
        <v>5107</v>
      </c>
      <c r="G2478" s="119" t="s">
        <v>746</v>
      </c>
      <c r="H2478" s="121" t="s">
        <v>76</v>
      </c>
      <c r="K2478" s="120"/>
      <c r="L2478" s="120" t="s">
        <v>32</v>
      </c>
      <c r="M2478" s="120" t="s">
        <v>78</v>
      </c>
      <c r="P2478" s="124">
        <f t="shared" si="115"/>
        <v>0</v>
      </c>
    </row>
    <row r="2479" spans="1:24">
      <c r="A2479" s="116">
        <v>2479</v>
      </c>
      <c r="B2479" s="129">
        <v>43992</v>
      </c>
      <c r="C2479" s="118">
        <f t="shared" si="114"/>
        <v>6</v>
      </c>
      <c r="D2479" s="119" t="s">
        <v>25</v>
      </c>
      <c r="E2479" s="120" t="s">
        <v>5108</v>
      </c>
      <c r="F2479" s="211" t="s">
        <v>5109</v>
      </c>
      <c r="G2479" s="119" t="s">
        <v>746</v>
      </c>
      <c r="H2479" s="121" t="s">
        <v>76</v>
      </c>
      <c r="K2479" s="120"/>
      <c r="L2479" s="120" t="s">
        <v>32</v>
      </c>
      <c r="M2479" s="120" t="s">
        <v>78</v>
      </c>
      <c r="P2479" s="124">
        <f t="shared" si="115"/>
        <v>0</v>
      </c>
    </row>
    <row r="2480" spans="1:24" ht="27.6">
      <c r="A2480" s="116">
        <v>2480</v>
      </c>
      <c r="B2480" s="129">
        <v>43992</v>
      </c>
      <c r="C2480" s="118">
        <f t="shared" si="114"/>
        <v>6</v>
      </c>
      <c r="D2480" s="119" t="s">
        <v>25</v>
      </c>
      <c r="E2480" s="120" t="s">
        <v>5110</v>
      </c>
      <c r="F2480" s="211" t="s">
        <v>5111</v>
      </c>
      <c r="G2480" s="119" t="s">
        <v>746</v>
      </c>
      <c r="H2480" s="121" t="s">
        <v>76</v>
      </c>
      <c r="K2480" s="120"/>
      <c r="L2480" s="120" t="s">
        <v>32</v>
      </c>
      <c r="M2480" s="120" t="s">
        <v>78</v>
      </c>
      <c r="P2480" s="124">
        <f t="shared" si="115"/>
        <v>0</v>
      </c>
    </row>
    <row r="2481" spans="1:25" ht="27.6">
      <c r="A2481" s="116">
        <v>2481</v>
      </c>
      <c r="B2481" s="129">
        <v>43992</v>
      </c>
      <c r="C2481" s="118">
        <f t="shared" si="114"/>
        <v>6</v>
      </c>
      <c r="D2481" s="119" t="s">
        <v>25</v>
      </c>
      <c r="E2481" s="120" t="s">
        <v>5112</v>
      </c>
      <c r="F2481" s="211" t="s">
        <v>5113</v>
      </c>
      <c r="G2481" s="121" t="s">
        <v>5114</v>
      </c>
      <c r="H2481" s="121" t="s">
        <v>97</v>
      </c>
      <c r="K2481" s="120"/>
      <c r="L2481" s="120" t="s">
        <v>32</v>
      </c>
      <c r="M2481" s="120" t="s">
        <v>78</v>
      </c>
      <c r="P2481" s="124">
        <f t="shared" si="115"/>
        <v>0</v>
      </c>
    </row>
    <row r="2482" spans="1:25">
      <c r="A2482" s="116">
        <v>2482</v>
      </c>
      <c r="B2482" s="129">
        <v>43992</v>
      </c>
      <c r="C2482" s="118">
        <f t="shared" si="114"/>
        <v>6</v>
      </c>
      <c r="D2482" s="119" t="s">
        <v>25</v>
      </c>
      <c r="E2482" s="120" t="s">
        <v>5115</v>
      </c>
      <c r="F2482" s="211" t="s">
        <v>5116</v>
      </c>
      <c r="G2482" s="121" t="s">
        <v>5117</v>
      </c>
      <c r="H2482" s="121" t="s">
        <v>53</v>
      </c>
      <c r="I2482" s="121" t="s">
        <v>42</v>
      </c>
      <c r="J2482" s="121" t="s">
        <v>82</v>
      </c>
      <c r="K2482" s="120" t="s">
        <v>65</v>
      </c>
      <c r="L2482" s="120" t="s">
        <v>32</v>
      </c>
      <c r="M2482" s="120" t="s">
        <v>78</v>
      </c>
      <c r="P2482" s="124">
        <f t="shared" si="115"/>
        <v>0</v>
      </c>
    </row>
    <row r="2483" spans="1:25" ht="27.6">
      <c r="A2483" s="116">
        <v>2483</v>
      </c>
      <c r="B2483" s="129">
        <v>43992</v>
      </c>
      <c r="C2483" s="118">
        <f t="shared" si="114"/>
        <v>6</v>
      </c>
      <c r="D2483" s="119" t="s">
        <v>25</v>
      </c>
      <c r="E2483" s="120" t="s">
        <v>5118</v>
      </c>
      <c r="F2483" s="211" t="s">
        <v>5119</v>
      </c>
      <c r="G2483" s="121" t="s">
        <v>2776</v>
      </c>
      <c r="H2483" s="121" t="s">
        <v>53</v>
      </c>
      <c r="K2483" s="120"/>
      <c r="L2483" s="120" t="s">
        <v>32</v>
      </c>
      <c r="M2483" s="120" t="s">
        <v>33</v>
      </c>
      <c r="N2483" s="131">
        <v>44012</v>
      </c>
      <c r="O2483" s="131">
        <v>44027</v>
      </c>
      <c r="P2483" s="124">
        <f t="shared" si="115"/>
        <v>7</v>
      </c>
      <c r="Q2483" s="118">
        <v>1</v>
      </c>
      <c r="R2483" s="125">
        <f ca="1">TODAY()-O2483</f>
        <v>651</v>
      </c>
      <c r="S2483" s="120" t="s">
        <v>135</v>
      </c>
      <c r="T2483" s="126">
        <v>44032</v>
      </c>
      <c r="U2483" s="126" t="s">
        <v>5120</v>
      </c>
      <c r="V2483" s="126" t="s">
        <v>156</v>
      </c>
      <c r="W2483" s="122" t="s">
        <v>58</v>
      </c>
      <c r="X2483" s="122">
        <v>44104</v>
      </c>
    </row>
    <row r="2484" spans="1:25" ht="27.6">
      <c r="A2484" s="116">
        <v>2484</v>
      </c>
      <c r="B2484" s="129">
        <v>43992</v>
      </c>
      <c r="C2484" s="118">
        <f t="shared" si="114"/>
        <v>6</v>
      </c>
      <c r="D2484" s="119" t="s">
        <v>25</v>
      </c>
      <c r="E2484" s="120" t="s">
        <v>5121</v>
      </c>
      <c r="F2484" s="211" t="s">
        <v>5122</v>
      </c>
      <c r="G2484" s="121" t="s">
        <v>5123</v>
      </c>
      <c r="H2484" s="121" t="s">
        <v>101</v>
      </c>
      <c r="K2484" s="120"/>
      <c r="L2484" s="120" t="s">
        <v>32</v>
      </c>
      <c r="M2484" s="120" t="s">
        <v>78</v>
      </c>
      <c r="P2484" s="124">
        <f t="shared" si="115"/>
        <v>0</v>
      </c>
      <c r="U2484" s="126" t="s">
        <v>5124</v>
      </c>
    </row>
    <row r="2485" spans="1:25">
      <c r="A2485" s="116">
        <v>2485</v>
      </c>
      <c r="B2485" s="129">
        <v>43992</v>
      </c>
      <c r="C2485" s="118">
        <f t="shared" si="114"/>
        <v>6</v>
      </c>
      <c r="D2485" s="119" t="s">
        <v>25</v>
      </c>
      <c r="E2485" s="120" t="s">
        <v>5125</v>
      </c>
      <c r="F2485" s="211" t="s">
        <v>158</v>
      </c>
      <c r="G2485" s="119" t="s">
        <v>5126</v>
      </c>
      <c r="H2485" s="121" t="s">
        <v>177</v>
      </c>
      <c r="K2485" s="120"/>
      <c r="L2485" s="120" t="s">
        <v>32</v>
      </c>
      <c r="M2485" s="120" t="s">
        <v>78</v>
      </c>
      <c r="P2485" s="124">
        <f t="shared" si="115"/>
        <v>0</v>
      </c>
    </row>
    <row r="2486" spans="1:25">
      <c r="A2486" s="116">
        <v>2486</v>
      </c>
      <c r="B2486" s="129">
        <v>43992</v>
      </c>
      <c r="C2486" s="118">
        <f t="shared" si="114"/>
        <v>6</v>
      </c>
      <c r="D2486" s="119" t="s">
        <v>25</v>
      </c>
      <c r="E2486" s="120" t="s">
        <v>5127</v>
      </c>
      <c r="F2486" s="211" t="s">
        <v>5128</v>
      </c>
      <c r="G2486" s="119" t="s">
        <v>381</v>
      </c>
      <c r="H2486" s="121" t="s">
        <v>41</v>
      </c>
      <c r="K2486" s="120"/>
      <c r="L2486" s="120" t="s">
        <v>32</v>
      </c>
      <c r="M2486" s="120" t="s">
        <v>78</v>
      </c>
      <c r="P2486" s="124">
        <f t="shared" si="115"/>
        <v>0</v>
      </c>
    </row>
    <row r="2487" spans="1:25">
      <c r="A2487" s="116">
        <v>2487</v>
      </c>
      <c r="B2487" s="129">
        <v>44456</v>
      </c>
      <c r="D2487" s="120" t="s">
        <v>580</v>
      </c>
      <c r="E2487" s="120" t="s">
        <v>5129</v>
      </c>
      <c r="F2487" s="212" t="s">
        <v>5130</v>
      </c>
      <c r="G2487" s="119" t="s">
        <v>1033</v>
      </c>
      <c r="H2487" s="121" t="s">
        <v>29</v>
      </c>
      <c r="I2487" s="119" t="s">
        <v>42</v>
      </c>
      <c r="J2487" s="121" t="s">
        <v>5131</v>
      </c>
      <c r="K2487" s="121" t="s">
        <v>584</v>
      </c>
      <c r="L2487" s="157" t="s">
        <v>32</v>
      </c>
      <c r="M2487" s="120" t="s">
        <v>33</v>
      </c>
      <c r="N2487" s="131">
        <v>44459</v>
      </c>
      <c r="O2487" s="131">
        <v>44508</v>
      </c>
    </row>
    <row r="2488" spans="1:25">
      <c r="A2488" s="116">
        <v>2488</v>
      </c>
      <c r="B2488" s="129">
        <v>44456</v>
      </c>
      <c r="D2488" s="120" t="s">
        <v>580</v>
      </c>
      <c r="E2488" s="120" t="s">
        <v>5132</v>
      </c>
      <c r="F2488" s="212" t="s">
        <v>5133</v>
      </c>
      <c r="G2488" s="119" t="s">
        <v>5134</v>
      </c>
      <c r="H2488" s="121" t="s">
        <v>29</v>
      </c>
      <c r="I2488" s="121" t="s">
        <v>30</v>
      </c>
      <c r="J2488" s="121" t="s">
        <v>5135</v>
      </c>
      <c r="K2488" s="121" t="s">
        <v>65</v>
      </c>
      <c r="L2488" s="157" t="s">
        <v>5136</v>
      </c>
      <c r="M2488" s="121" t="s">
        <v>33</v>
      </c>
      <c r="N2488" s="131">
        <v>44470</v>
      </c>
      <c r="O2488" s="131">
        <v>44620</v>
      </c>
    </row>
    <row r="2489" spans="1:25">
      <c r="A2489" s="116">
        <v>2489</v>
      </c>
      <c r="B2489" s="129">
        <v>43991</v>
      </c>
      <c r="C2489" s="118">
        <f>IF(B2489&lt;&gt;0,MONTH(B2489),0)</f>
        <v>6</v>
      </c>
      <c r="D2489" s="120" t="s">
        <v>37</v>
      </c>
      <c r="E2489" s="120" t="s">
        <v>5137</v>
      </c>
      <c r="F2489" s="211" t="s">
        <v>5138</v>
      </c>
      <c r="G2489" s="130" t="s">
        <v>741</v>
      </c>
      <c r="H2489" s="119" t="s">
        <v>76</v>
      </c>
      <c r="K2489" s="120"/>
      <c r="L2489" s="120" t="s">
        <v>32</v>
      </c>
      <c r="M2489" s="120" t="s">
        <v>33</v>
      </c>
      <c r="N2489" s="131">
        <v>44004</v>
      </c>
      <c r="O2489" s="131">
        <v>44027</v>
      </c>
      <c r="P2489" s="124">
        <f>IF(O2489&lt;&gt;0,MONTH(O2489),0)</f>
        <v>7</v>
      </c>
      <c r="Q2489" s="118">
        <v>1</v>
      </c>
      <c r="R2489" s="125">
        <f ca="1">TODAY()-O2489</f>
        <v>651</v>
      </c>
      <c r="S2489" s="120" t="s">
        <v>34</v>
      </c>
      <c r="T2489" s="126">
        <v>44028</v>
      </c>
    </row>
    <row r="2490" spans="1:25">
      <c r="A2490" s="116">
        <v>2490</v>
      </c>
      <c r="B2490" s="129">
        <v>44456</v>
      </c>
      <c r="D2490" s="120" t="s">
        <v>580</v>
      </c>
      <c r="E2490" s="120" t="s">
        <v>5139</v>
      </c>
      <c r="F2490" s="212" t="s">
        <v>5140</v>
      </c>
      <c r="G2490" s="119" t="s">
        <v>5141</v>
      </c>
      <c r="H2490" s="121" t="s">
        <v>48</v>
      </c>
      <c r="I2490" s="121" t="s">
        <v>30</v>
      </c>
      <c r="J2490" s="121" t="s">
        <v>87</v>
      </c>
      <c r="K2490" s="121" t="s">
        <v>584</v>
      </c>
      <c r="L2490" s="157" t="s">
        <v>5136</v>
      </c>
      <c r="M2490" s="120" t="s">
        <v>78</v>
      </c>
    </row>
    <row r="2491" spans="1:25" ht="14.4">
      <c r="A2491" s="116">
        <v>2491</v>
      </c>
      <c r="B2491" s="129">
        <v>43991</v>
      </c>
      <c r="C2491" s="118">
        <f>IF(B2491&lt;&gt;0,MONTH(B2491),0)</f>
        <v>6</v>
      </c>
      <c r="D2491" s="120" t="s">
        <v>5019</v>
      </c>
      <c r="E2491" s="120" t="s">
        <v>5142</v>
      </c>
      <c r="F2491" s="211" t="s">
        <v>783</v>
      </c>
      <c r="G2491" s="119" t="s">
        <v>5143</v>
      </c>
      <c r="H2491" s="121" t="s">
        <v>29</v>
      </c>
      <c r="K2491" s="120"/>
      <c r="L2491" s="120" t="s">
        <v>32</v>
      </c>
      <c r="P2491" s="124">
        <f>IF(O2491&lt;&gt;0,MONTH(O2491),0)</f>
        <v>0</v>
      </c>
      <c r="S2491" s="120" t="s">
        <v>92</v>
      </c>
      <c r="T2491" s="126">
        <v>44148</v>
      </c>
      <c r="U2491" t="s">
        <v>5144</v>
      </c>
      <c r="V2491" s="126" t="s">
        <v>156</v>
      </c>
      <c r="W2491" s="126" t="s">
        <v>58</v>
      </c>
      <c r="X2491" s="126">
        <v>44140</v>
      </c>
      <c r="Y2491" s="116" t="s">
        <v>5145</v>
      </c>
    </row>
    <row r="2492" spans="1:25" ht="27.6">
      <c r="A2492" s="116">
        <v>2492</v>
      </c>
      <c r="C2492" s="118">
        <f>IF(B2492&lt;&gt;0,MONTH(B2492),0)</f>
        <v>0</v>
      </c>
      <c r="D2492" s="120" t="s">
        <v>252</v>
      </c>
      <c r="E2492" s="120" t="s">
        <v>5146</v>
      </c>
      <c r="F2492" s="211" t="s">
        <v>5147</v>
      </c>
      <c r="G2492" s="119" t="s">
        <v>5148</v>
      </c>
      <c r="H2492" s="121" t="s">
        <v>53</v>
      </c>
      <c r="I2492" s="121" t="s">
        <v>30</v>
      </c>
      <c r="J2492" s="121" t="s">
        <v>838</v>
      </c>
      <c r="K2492" s="120"/>
      <c r="L2492" s="120" t="s">
        <v>32</v>
      </c>
      <c r="M2492" s="120" t="s">
        <v>78</v>
      </c>
      <c r="P2492" s="124">
        <f>IF(O2492&lt;&gt;0,MONTH(O2492),0)</f>
        <v>0</v>
      </c>
      <c r="Q2492" s="133"/>
      <c r="Y2492" s="116" t="s">
        <v>1713</v>
      </c>
    </row>
    <row r="2493" spans="1:25" ht="27.6">
      <c r="A2493" s="116">
        <v>2493</v>
      </c>
      <c r="B2493" s="129">
        <v>44456</v>
      </c>
      <c r="D2493" s="120" t="s">
        <v>580</v>
      </c>
      <c r="E2493" s="120" t="s">
        <v>5149</v>
      </c>
      <c r="F2493" s="212" t="s">
        <v>5150</v>
      </c>
      <c r="G2493" s="121" t="s">
        <v>5151</v>
      </c>
      <c r="H2493" s="121" t="s">
        <v>29</v>
      </c>
      <c r="I2493" s="121" t="s">
        <v>30</v>
      </c>
      <c r="J2493" s="121" t="s">
        <v>5135</v>
      </c>
      <c r="K2493" s="121" t="s">
        <v>65</v>
      </c>
      <c r="L2493" s="131" t="s">
        <v>5152</v>
      </c>
      <c r="M2493" s="120" t="s">
        <v>78</v>
      </c>
      <c r="Q2493" s="133"/>
    </row>
    <row r="2494" spans="1:25">
      <c r="A2494" s="116">
        <v>2494</v>
      </c>
      <c r="B2494" s="129">
        <v>43991</v>
      </c>
      <c r="C2494" s="118">
        <f>IF(B2494&lt;&gt;0,MONTH(B2494),0)</f>
        <v>6</v>
      </c>
      <c r="D2494" s="120" t="s">
        <v>37</v>
      </c>
      <c r="E2494" s="120" t="s">
        <v>5153</v>
      </c>
      <c r="F2494" s="211" t="s">
        <v>579</v>
      </c>
      <c r="G2494" s="130" t="s">
        <v>5154</v>
      </c>
      <c r="H2494" s="121" t="s">
        <v>742</v>
      </c>
      <c r="K2494" s="120"/>
      <c r="L2494" s="120" t="s">
        <v>32</v>
      </c>
      <c r="M2494" s="120" t="s">
        <v>33</v>
      </c>
      <c r="N2494" s="131">
        <v>44102</v>
      </c>
      <c r="P2494" s="124">
        <f>IF(O2494&lt;&gt;0,MONTH(O2494),0)</f>
        <v>0</v>
      </c>
      <c r="Q2494" s="133"/>
      <c r="R2494" s="118">
        <f ca="1">TODAY()-N2494</f>
        <v>576</v>
      </c>
      <c r="S2494" s="120" t="s">
        <v>92</v>
      </c>
    </row>
    <row r="2495" spans="1:25">
      <c r="A2495" s="116">
        <v>2495</v>
      </c>
      <c r="B2495" s="129">
        <v>43991</v>
      </c>
      <c r="C2495" s="118">
        <f>IF(B2495&lt;&gt;0,MONTH(B2495),0)</f>
        <v>6</v>
      </c>
      <c r="D2495" s="120" t="s">
        <v>252</v>
      </c>
      <c r="E2495" s="120" t="s">
        <v>5155</v>
      </c>
      <c r="F2495" s="211" t="s">
        <v>5156</v>
      </c>
      <c r="G2495" s="119" t="s">
        <v>3387</v>
      </c>
      <c r="H2495" s="121" t="s">
        <v>53</v>
      </c>
      <c r="K2495" s="120"/>
      <c r="L2495" s="120" t="s">
        <v>32</v>
      </c>
      <c r="M2495" s="120" t="s">
        <v>33</v>
      </c>
      <c r="N2495" s="131">
        <v>44102</v>
      </c>
      <c r="O2495" s="131">
        <v>44610</v>
      </c>
      <c r="P2495" s="124">
        <f>IF(O2495&lt;&gt;0,MONTH(O2495),0)</f>
        <v>2</v>
      </c>
      <c r="Q2495" s="133"/>
      <c r="R2495" s="125">
        <f ca="1">TODAY()-O2495</f>
        <v>68</v>
      </c>
    </row>
    <row r="2496" spans="1:25" ht="27.6">
      <c r="A2496" s="116">
        <v>2496</v>
      </c>
      <c r="B2496" s="129">
        <v>44456</v>
      </c>
      <c r="D2496" s="120" t="s">
        <v>580</v>
      </c>
      <c r="E2496" s="120" t="s">
        <v>5157</v>
      </c>
      <c r="F2496" s="212" t="s">
        <v>5158</v>
      </c>
      <c r="G2496" s="119" t="s">
        <v>5159</v>
      </c>
      <c r="H2496" s="121" t="s">
        <v>29</v>
      </c>
      <c r="I2496" s="121" t="s">
        <v>30</v>
      </c>
      <c r="J2496" s="121" t="s">
        <v>77</v>
      </c>
      <c r="K2496" s="121" t="s">
        <v>65</v>
      </c>
      <c r="L2496" s="131" t="s">
        <v>5152</v>
      </c>
      <c r="M2496" s="120" t="s">
        <v>78</v>
      </c>
      <c r="O2496" s="131">
        <v>44475</v>
      </c>
      <c r="Q2496" s="133"/>
      <c r="S2496" s="120" t="s">
        <v>92</v>
      </c>
      <c r="Y2496" s="116" t="s">
        <v>5160</v>
      </c>
    </row>
    <row r="2497" spans="1:24" ht="27.6">
      <c r="A2497" s="116">
        <v>2497</v>
      </c>
      <c r="B2497" s="129">
        <v>44011</v>
      </c>
      <c r="C2497" s="118">
        <f t="shared" ref="C2497:C2542" si="116">IF(B2497&lt;&gt;0,MONTH(B2497),0)</f>
        <v>6</v>
      </c>
      <c r="D2497" s="119" t="s">
        <v>25</v>
      </c>
      <c r="E2497" s="120" t="s">
        <v>5161</v>
      </c>
      <c r="F2497" s="211" t="s">
        <v>5162</v>
      </c>
      <c r="G2497" s="119" t="s">
        <v>5163</v>
      </c>
      <c r="H2497" s="121" t="s">
        <v>86</v>
      </c>
      <c r="K2497" s="120"/>
      <c r="L2497" s="120" t="s">
        <v>32</v>
      </c>
      <c r="M2497" s="120" t="s">
        <v>78</v>
      </c>
      <c r="P2497" s="124">
        <f t="shared" ref="P2497:P2542" si="117">IF(O2497&lt;&gt;0,MONTH(O2497),0)</f>
        <v>0</v>
      </c>
      <c r="Q2497" s="133"/>
    </row>
    <row r="2498" spans="1:24">
      <c r="A2498" s="116">
        <v>2498</v>
      </c>
      <c r="B2498" s="129">
        <v>44011</v>
      </c>
      <c r="C2498" s="118">
        <f t="shared" si="116"/>
        <v>6</v>
      </c>
      <c r="D2498" s="119" t="s">
        <v>25</v>
      </c>
      <c r="E2498" s="120" t="s">
        <v>5164</v>
      </c>
      <c r="F2498" s="211" t="s">
        <v>5165</v>
      </c>
      <c r="G2498" s="119" t="s">
        <v>2964</v>
      </c>
      <c r="H2498" s="121" t="s">
        <v>29</v>
      </c>
      <c r="I2498" s="119" t="s">
        <v>42</v>
      </c>
      <c r="K2498" s="120"/>
      <c r="L2498" s="120" t="s">
        <v>32</v>
      </c>
      <c r="M2498" s="120" t="s">
        <v>33</v>
      </c>
      <c r="N2498" s="131">
        <v>44011</v>
      </c>
      <c r="O2498" s="131">
        <v>44299</v>
      </c>
      <c r="P2498" s="124">
        <f t="shared" si="117"/>
        <v>4</v>
      </c>
      <c r="Q2498" s="133">
        <v>2</v>
      </c>
      <c r="R2498" s="125">
        <f ca="1">TODAY()-O2498</f>
        <v>379</v>
      </c>
    </row>
    <row r="2499" spans="1:24" ht="27.6">
      <c r="A2499" s="116">
        <v>2499</v>
      </c>
      <c r="B2499" s="129">
        <v>44011</v>
      </c>
      <c r="C2499" s="118">
        <f t="shared" si="116"/>
        <v>6</v>
      </c>
      <c r="D2499" s="119" t="s">
        <v>25</v>
      </c>
      <c r="E2499" s="120" t="s">
        <v>5166</v>
      </c>
      <c r="F2499" s="211" t="s">
        <v>5167</v>
      </c>
      <c r="G2499" s="119" t="s">
        <v>4471</v>
      </c>
      <c r="H2499" s="121" t="s">
        <v>140</v>
      </c>
      <c r="K2499" s="120"/>
      <c r="L2499" s="120" t="s">
        <v>32</v>
      </c>
      <c r="M2499" s="120" t="s">
        <v>78</v>
      </c>
      <c r="P2499" s="124">
        <f t="shared" si="117"/>
        <v>0</v>
      </c>
      <c r="Q2499" s="133"/>
    </row>
    <row r="2500" spans="1:24" ht="14.4">
      <c r="A2500" s="116">
        <v>2500</v>
      </c>
      <c r="B2500" s="129">
        <v>44011</v>
      </c>
      <c r="C2500" s="118">
        <f t="shared" si="116"/>
        <v>6</v>
      </c>
      <c r="D2500" s="119" t="s">
        <v>25</v>
      </c>
      <c r="E2500" s="120" t="s">
        <v>5168</v>
      </c>
      <c r="F2500" s="211" t="s">
        <v>5169</v>
      </c>
      <c r="G2500" s="119" t="s">
        <v>2779</v>
      </c>
      <c r="H2500" s="121" t="s">
        <v>86</v>
      </c>
      <c r="K2500" s="120"/>
      <c r="L2500" s="120" t="s">
        <v>32</v>
      </c>
      <c r="M2500" s="120" t="s">
        <v>78</v>
      </c>
      <c r="P2500" s="124">
        <f t="shared" si="117"/>
        <v>0</v>
      </c>
      <c r="Q2500" s="133"/>
      <c r="U2500" t="s">
        <v>5170</v>
      </c>
      <c r="V2500" s="126" t="s">
        <v>156</v>
      </c>
      <c r="W2500" s="126" t="s">
        <v>125</v>
      </c>
      <c r="X2500" s="126">
        <v>44140</v>
      </c>
    </row>
    <row r="2501" spans="1:24">
      <c r="A2501" s="116">
        <v>2501</v>
      </c>
      <c r="B2501" s="129">
        <v>44011</v>
      </c>
      <c r="C2501" s="118">
        <f t="shared" si="116"/>
        <v>6</v>
      </c>
      <c r="D2501" s="119" t="s">
        <v>25</v>
      </c>
      <c r="E2501" s="120" t="s">
        <v>5171</v>
      </c>
      <c r="F2501" s="211" t="s">
        <v>5172</v>
      </c>
      <c r="G2501" s="119" t="s">
        <v>5173</v>
      </c>
      <c r="H2501" s="121" t="s">
        <v>160</v>
      </c>
      <c r="K2501" s="120"/>
      <c r="L2501" s="120" t="s">
        <v>32</v>
      </c>
      <c r="M2501" s="120" t="s">
        <v>33</v>
      </c>
      <c r="N2501" s="131">
        <v>44011</v>
      </c>
      <c r="O2501" s="131">
        <v>44027</v>
      </c>
      <c r="P2501" s="124">
        <f t="shared" si="117"/>
        <v>7</v>
      </c>
      <c r="Q2501" s="133">
        <v>1</v>
      </c>
      <c r="R2501" s="125">
        <f ca="1">TODAY()-O2501</f>
        <v>651</v>
      </c>
      <c r="S2501" s="120" t="s">
        <v>92</v>
      </c>
      <c r="T2501" s="126">
        <v>44028</v>
      </c>
    </row>
    <row r="2502" spans="1:24">
      <c r="A2502" s="116">
        <v>2502</v>
      </c>
      <c r="B2502" s="129">
        <v>44011</v>
      </c>
      <c r="C2502" s="118">
        <f t="shared" si="116"/>
        <v>6</v>
      </c>
      <c r="D2502" s="119" t="s">
        <v>25</v>
      </c>
      <c r="E2502" s="120" t="s">
        <v>5174</v>
      </c>
      <c r="F2502" s="211" t="s">
        <v>5175</v>
      </c>
      <c r="G2502" s="119" t="s">
        <v>250</v>
      </c>
      <c r="H2502" s="121" t="s">
        <v>41</v>
      </c>
      <c r="K2502" s="120"/>
      <c r="L2502" s="120" t="s">
        <v>32</v>
      </c>
      <c r="M2502" s="120" t="s">
        <v>466</v>
      </c>
      <c r="P2502" s="124">
        <f t="shared" si="117"/>
        <v>0</v>
      </c>
      <c r="Q2502" s="133"/>
    </row>
    <row r="2503" spans="1:24" ht="27.6">
      <c r="A2503" s="116">
        <v>2503</v>
      </c>
      <c r="B2503" s="129">
        <v>44011</v>
      </c>
      <c r="C2503" s="118">
        <f t="shared" si="116"/>
        <v>6</v>
      </c>
      <c r="D2503" s="119" t="s">
        <v>25</v>
      </c>
      <c r="E2503" s="120" t="s">
        <v>5176</v>
      </c>
      <c r="F2503" s="211" t="s">
        <v>5177</v>
      </c>
      <c r="G2503" s="119" t="s">
        <v>5178</v>
      </c>
      <c r="H2503" s="121" t="s">
        <v>256</v>
      </c>
      <c r="K2503" s="120"/>
      <c r="L2503" s="120" t="s">
        <v>32</v>
      </c>
      <c r="M2503" s="120" t="s">
        <v>33</v>
      </c>
      <c r="N2503" s="131">
        <v>44011</v>
      </c>
      <c r="O2503" s="131">
        <v>44027</v>
      </c>
      <c r="P2503" s="124">
        <f t="shared" si="117"/>
        <v>7</v>
      </c>
      <c r="Q2503" s="133">
        <v>1</v>
      </c>
      <c r="R2503" s="125">
        <f ca="1">TODAY()-O2503</f>
        <v>651</v>
      </c>
    </row>
    <row r="2504" spans="1:24" ht="27.6">
      <c r="A2504" s="116">
        <v>2504</v>
      </c>
      <c r="B2504" s="129">
        <v>44011</v>
      </c>
      <c r="C2504" s="118">
        <f t="shared" si="116"/>
        <v>6</v>
      </c>
      <c r="D2504" s="119" t="s">
        <v>25</v>
      </c>
      <c r="E2504" s="120" t="s">
        <v>5179</v>
      </c>
      <c r="F2504" s="211" t="s">
        <v>5180</v>
      </c>
      <c r="G2504" s="119" t="s">
        <v>692</v>
      </c>
      <c r="H2504" s="121" t="s">
        <v>461</v>
      </c>
      <c r="K2504" s="120"/>
      <c r="L2504" s="120" t="s">
        <v>32</v>
      </c>
      <c r="M2504" s="120" t="s">
        <v>78</v>
      </c>
      <c r="P2504" s="124">
        <f t="shared" si="117"/>
        <v>0</v>
      </c>
      <c r="Q2504" s="133"/>
    </row>
    <row r="2505" spans="1:24" ht="14.4">
      <c r="A2505" s="116">
        <v>2505</v>
      </c>
      <c r="B2505" s="129">
        <v>44011</v>
      </c>
      <c r="C2505" s="118">
        <f t="shared" si="116"/>
        <v>6</v>
      </c>
      <c r="D2505" s="119" t="s">
        <v>25</v>
      </c>
      <c r="E2505" s="120" t="s">
        <v>5181</v>
      </c>
      <c r="F2505" s="211" t="s">
        <v>5182</v>
      </c>
      <c r="G2505" s="119" t="s">
        <v>2779</v>
      </c>
      <c r="H2505" s="121" t="s">
        <v>86</v>
      </c>
      <c r="K2505" s="120"/>
      <c r="L2505" s="120" t="s">
        <v>32</v>
      </c>
      <c r="M2505" s="120" t="s">
        <v>78</v>
      </c>
      <c r="P2505" s="124">
        <f t="shared" si="117"/>
        <v>0</v>
      </c>
      <c r="Q2505" s="133"/>
      <c r="U2505" t="s">
        <v>5183</v>
      </c>
      <c r="V2505" s="126" t="s">
        <v>156</v>
      </c>
      <c r="W2505" s="126" t="s">
        <v>125</v>
      </c>
      <c r="X2505" s="126">
        <v>44140</v>
      </c>
    </row>
    <row r="2506" spans="1:24">
      <c r="A2506" s="116">
        <v>2506</v>
      </c>
      <c r="B2506" s="129">
        <v>44011</v>
      </c>
      <c r="C2506" s="118">
        <f t="shared" si="116"/>
        <v>6</v>
      </c>
      <c r="D2506" s="119" t="s">
        <v>25</v>
      </c>
      <c r="E2506" s="120" t="s">
        <v>5184</v>
      </c>
      <c r="F2506" s="211" t="s">
        <v>5185</v>
      </c>
      <c r="G2506" s="119" t="s">
        <v>5186</v>
      </c>
      <c r="H2506" s="121" t="s">
        <v>97</v>
      </c>
      <c r="K2506" s="120"/>
      <c r="L2506" s="120" t="s">
        <v>32</v>
      </c>
      <c r="M2506" s="120" t="s">
        <v>33</v>
      </c>
      <c r="N2506" s="131">
        <v>44011</v>
      </c>
      <c r="O2506" s="131">
        <v>44027</v>
      </c>
      <c r="P2506" s="124">
        <f t="shared" si="117"/>
        <v>7</v>
      </c>
      <c r="Q2506" s="133">
        <v>1</v>
      </c>
      <c r="R2506" s="125">
        <f ca="1">TODAY()-O2506</f>
        <v>651</v>
      </c>
    </row>
    <row r="2507" spans="1:24">
      <c r="A2507" s="116">
        <v>2507</v>
      </c>
      <c r="B2507" s="129">
        <v>44011</v>
      </c>
      <c r="C2507" s="118">
        <f t="shared" si="116"/>
        <v>6</v>
      </c>
      <c r="D2507" s="119" t="s">
        <v>25</v>
      </c>
      <c r="E2507" s="120" t="s">
        <v>5187</v>
      </c>
      <c r="F2507" s="211" t="s">
        <v>5188</v>
      </c>
      <c r="G2507" s="119" t="s">
        <v>692</v>
      </c>
      <c r="H2507" s="121" t="s">
        <v>461</v>
      </c>
      <c r="K2507" s="120"/>
      <c r="L2507" s="120" t="s">
        <v>32</v>
      </c>
      <c r="M2507" s="120" t="s">
        <v>33</v>
      </c>
      <c r="N2507" s="131">
        <v>44011</v>
      </c>
      <c r="O2507" s="131">
        <v>44027</v>
      </c>
      <c r="P2507" s="124">
        <f t="shared" si="117"/>
        <v>7</v>
      </c>
      <c r="Q2507" s="133">
        <v>1</v>
      </c>
      <c r="R2507" s="125">
        <f ca="1">TODAY()-O2507</f>
        <v>651</v>
      </c>
      <c r="S2507" s="120" t="s">
        <v>34</v>
      </c>
      <c r="T2507" s="126">
        <v>44028</v>
      </c>
    </row>
    <row r="2508" spans="1:24" ht="27.6">
      <c r="A2508" s="116">
        <v>2508</v>
      </c>
      <c r="B2508" s="129">
        <v>44011</v>
      </c>
      <c r="C2508" s="118">
        <f t="shared" si="116"/>
        <v>6</v>
      </c>
      <c r="D2508" s="119" t="s">
        <v>25</v>
      </c>
      <c r="E2508" s="120" t="s">
        <v>5189</v>
      </c>
      <c r="F2508" s="211" t="s">
        <v>5190</v>
      </c>
      <c r="G2508" s="119" t="s">
        <v>3080</v>
      </c>
      <c r="H2508" s="121" t="s">
        <v>86</v>
      </c>
      <c r="K2508" s="120"/>
      <c r="L2508" s="120" t="s">
        <v>32</v>
      </c>
      <c r="M2508" s="120" t="s">
        <v>78</v>
      </c>
      <c r="P2508" s="124">
        <f t="shared" si="117"/>
        <v>0</v>
      </c>
      <c r="Q2508" s="133"/>
    </row>
    <row r="2509" spans="1:24">
      <c r="A2509" s="116">
        <v>2509</v>
      </c>
      <c r="B2509" s="129">
        <v>44011</v>
      </c>
      <c r="C2509" s="118">
        <f t="shared" si="116"/>
        <v>6</v>
      </c>
      <c r="D2509" s="119" t="s">
        <v>25</v>
      </c>
      <c r="E2509" s="120" t="s">
        <v>5191</v>
      </c>
      <c r="F2509" s="211" t="s">
        <v>5192</v>
      </c>
      <c r="G2509" s="119" t="s">
        <v>381</v>
      </c>
      <c r="H2509" s="121" t="s">
        <v>41</v>
      </c>
      <c r="K2509" s="120"/>
      <c r="L2509" s="120" t="s">
        <v>32</v>
      </c>
      <c r="M2509" s="120" t="s">
        <v>466</v>
      </c>
      <c r="P2509" s="124">
        <f t="shared" si="117"/>
        <v>0</v>
      </c>
      <c r="Q2509" s="133"/>
    </row>
    <row r="2510" spans="1:24">
      <c r="A2510" s="116">
        <v>2510</v>
      </c>
      <c r="B2510" s="129">
        <v>44011</v>
      </c>
      <c r="C2510" s="118">
        <f t="shared" si="116"/>
        <v>6</v>
      </c>
      <c r="D2510" s="119" t="s">
        <v>25</v>
      </c>
      <c r="E2510" s="120" t="s">
        <v>5193</v>
      </c>
      <c r="F2510" s="211" t="s">
        <v>5194</v>
      </c>
      <c r="G2510" s="119" t="s">
        <v>250</v>
      </c>
      <c r="H2510" s="121" t="s">
        <v>41</v>
      </c>
      <c r="K2510" s="120"/>
      <c r="L2510" s="120" t="s">
        <v>32</v>
      </c>
      <c r="M2510" s="120" t="s">
        <v>33</v>
      </c>
      <c r="N2510" s="131">
        <v>44015</v>
      </c>
      <c r="P2510" s="124">
        <f t="shared" si="117"/>
        <v>0</v>
      </c>
      <c r="Q2510" s="133"/>
      <c r="R2510" s="118">
        <f ca="1">TODAY()-N2510</f>
        <v>663</v>
      </c>
    </row>
    <row r="2511" spans="1:24">
      <c r="A2511" s="116">
        <v>2511</v>
      </c>
      <c r="B2511" s="129">
        <v>44011</v>
      </c>
      <c r="C2511" s="118">
        <f t="shared" si="116"/>
        <v>6</v>
      </c>
      <c r="D2511" s="119" t="s">
        <v>25</v>
      </c>
      <c r="E2511" s="120" t="s">
        <v>5195</v>
      </c>
      <c r="F2511" s="211" t="s">
        <v>5196</v>
      </c>
      <c r="G2511" s="119" t="s">
        <v>250</v>
      </c>
      <c r="H2511" s="121" t="s">
        <v>41</v>
      </c>
      <c r="K2511" s="120"/>
      <c r="L2511" s="120" t="s">
        <v>32</v>
      </c>
      <c r="M2511" s="120" t="s">
        <v>33</v>
      </c>
      <c r="N2511" s="131">
        <v>44022</v>
      </c>
      <c r="P2511" s="124">
        <f t="shared" si="117"/>
        <v>0</v>
      </c>
      <c r="Q2511" s="133"/>
      <c r="R2511" s="118">
        <f ca="1">TODAY()-N2511</f>
        <v>656</v>
      </c>
    </row>
    <row r="2512" spans="1:24">
      <c r="A2512" s="116">
        <v>2512</v>
      </c>
      <c r="B2512" s="129">
        <v>44011</v>
      </c>
      <c r="C2512" s="118">
        <f t="shared" si="116"/>
        <v>6</v>
      </c>
      <c r="D2512" s="119" t="s">
        <v>25</v>
      </c>
      <c r="E2512" s="120" t="s">
        <v>5197</v>
      </c>
      <c r="F2512" s="211" t="s">
        <v>1156</v>
      </c>
      <c r="G2512" s="119" t="s">
        <v>1393</v>
      </c>
      <c r="H2512" s="121" t="s">
        <v>41</v>
      </c>
      <c r="K2512" s="120"/>
      <c r="L2512" s="120" t="s">
        <v>32</v>
      </c>
      <c r="M2512" s="120" t="s">
        <v>33</v>
      </c>
      <c r="N2512" s="131">
        <v>44012</v>
      </c>
      <c r="O2512" s="131">
        <v>44027</v>
      </c>
      <c r="P2512" s="124">
        <f t="shared" si="117"/>
        <v>7</v>
      </c>
      <c r="Q2512" s="133">
        <v>1</v>
      </c>
      <c r="R2512" s="125">
        <f ca="1">TODAY()-O2512</f>
        <v>651</v>
      </c>
    </row>
    <row r="2513" spans="1:25">
      <c r="A2513" s="116">
        <v>2513</v>
      </c>
      <c r="B2513" s="129">
        <v>44011</v>
      </c>
      <c r="C2513" s="118">
        <f t="shared" si="116"/>
        <v>6</v>
      </c>
      <c r="D2513" s="119" t="s">
        <v>25</v>
      </c>
      <c r="E2513" s="120" t="s">
        <v>5198</v>
      </c>
      <c r="F2513" s="211" t="s">
        <v>761</v>
      </c>
      <c r="G2513" s="119" t="s">
        <v>2991</v>
      </c>
      <c r="H2513" s="121" t="s">
        <v>41</v>
      </c>
      <c r="K2513" s="120"/>
      <c r="L2513" s="120" t="s">
        <v>32</v>
      </c>
      <c r="M2513" s="120" t="s">
        <v>78</v>
      </c>
      <c r="P2513" s="124">
        <f t="shared" si="117"/>
        <v>0</v>
      </c>
      <c r="Q2513" s="133"/>
    </row>
    <row r="2514" spans="1:25">
      <c r="A2514" s="116">
        <v>2514</v>
      </c>
      <c r="B2514" s="129">
        <v>44011</v>
      </c>
      <c r="C2514" s="118">
        <f t="shared" si="116"/>
        <v>6</v>
      </c>
      <c r="D2514" s="119" t="s">
        <v>25</v>
      </c>
      <c r="E2514" s="120" t="s">
        <v>5199</v>
      </c>
      <c r="F2514" s="211" t="s">
        <v>5200</v>
      </c>
      <c r="G2514" s="119" t="s">
        <v>5201</v>
      </c>
      <c r="H2514" s="121" t="s">
        <v>41</v>
      </c>
      <c r="K2514" s="120"/>
      <c r="L2514" s="120" t="s">
        <v>32</v>
      </c>
      <c r="M2514" s="120" t="s">
        <v>33</v>
      </c>
      <c r="N2514" s="131">
        <v>44012</v>
      </c>
      <c r="O2514" s="131">
        <v>44027</v>
      </c>
      <c r="P2514" s="124">
        <f t="shared" si="117"/>
        <v>7</v>
      </c>
      <c r="Q2514" s="133">
        <v>1</v>
      </c>
      <c r="R2514" s="125">
        <f ca="1">TODAY()-O2514</f>
        <v>651</v>
      </c>
      <c r="S2514" s="120" t="s">
        <v>237</v>
      </c>
      <c r="T2514" s="126">
        <v>44028</v>
      </c>
    </row>
    <row r="2515" spans="1:25">
      <c r="A2515" s="116">
        <v>2515</v>
      </c>
      <c r="B2515" s="129">
        <v>44011</v>
      </c>
      <c r="C2515" s="118">
        <f t="shared" si="116"/>
        <v>6</v>
      </c>
      <c r="D2515" s="119" t="s">
        <v>25</v>
      </c>
      <c r="E2515" s="120" t="s">
        <v>5202</v>
      </c>
      <c r="F2515" s="211" t="s">
        <v>2600</v>
      </c>
      <c r="G2515" s="119" t="s">
        <v>4377</v>
      </c>
      <c r="H2515" s="121" t="s">
        <v>41</v>
      </c>
      <c r="K2515" s="120"/>
      <c r="L2515" s="120" t="s">
        <v>32</v>
      </c>
      <c r="M2515" s="120" t="s">
        <v>78</v>
      </c>
      <c r="P2515" s="124">
        <f t="shared" si="117"/>
        <v>0</v>
      </c>
      <c r="Q2515" s="133"/>
    </row>
    <row r="2516" spans="1:25">
      <c r="A2516" s="116">
        <v>2516</v>
      </c>
      <c r="B2516" s="129">
        <v>44011</v>
      </c>
      <c r="C2516" s="118">
        <f t="shared" si="116"/>
        <v>6</v>
      </c>
      <c r="D2516" s="119" t="s">
        <v>25</v>
      </c>
      <c r="E2516" s="120" t="s">
        <v>5203</v>
      </c>
      <c r="F2516" s="211" t="s">
        <v>5204</v>
      </c>
      <c r="G2516" s="119" t="s">
        <v>5205</v>
      </c>
      <c r="H2516" s="121" t="s">
        <v>97</v>
      </c>
      <c r="K2516" s="120"/>
      <c r="L2516" s="120" t="s">
        <v>32</v>
      </c>
      <c r="M2516" s="120" t="s">
        <v>33</v>
      </c>
      <c r="N2516" s="131">
        <v>44012</v>
      </c>
      <c r="O2516" s="131">
        <v>44027</v>
      </c>
      <c r="P2516" s="124">
        <f t="shared" si="117"/>
        <v>7</v>
      </c>
      <c r="Q2516" s="133">
        <v>1</v>
      </c>
      <c r="R2516" s="125">
        <f ca="1">TODAY()-O2516</f>
        <v>651</v>
      </c>
    </row>
    <row r="2517" spans="1:25">
      <c r="A2517" s="116">
        <v>2517</v>
      </c>
      <c r="B2517" s="129">
        <v>44011</v>
      </c>
      <c r="C2517" s="118">
        <f t="shared" si="116"/>
        <v>6</v>
      </c>
      <c r="D2517" s="119" t="s">
        <v>25</v>
      </c>
      <c r="E2517" s="120" t="s">
        <v>5206</v>
      </c>
      <c r="F2517" s="211" t="s">
        <v>5207</v>
      </c>
      <c r="G2517" s="119" t="s">
        <v>5208</v>
      </c>
      <c r="H2517" s="121" t="s">
        <v>41</v>
      </c>
      <c r="K2517" s="120"/>
      <c r="L2517" s="120" t="s">
        <v>32</v>
      </c>
      <c r="M2517" s="120" t="s">
        <v>78</v>
      </c>
      <c r="P2517" s="124">
        <f t="shared" si="117"/>
        <v>0</v>
      </c>
      <c r="Q2517" s="133"/>
    </row>
    <row r="2518" spans="1:25">
      <c r="A2518" s="116">
        <v>2518</v>
      </c>
      <c r="B2518" s="129">
        <v>44011</v>
      </c>
      <c r="C2518" s="118">
        <f t="shared" si="116"/>
        <v>6</v>
      </c>
      <c r="D2518" s="119" t="s">
        <v>25</v>
      </c>
      <c r="E2518" s="120" t="s">
        <v>5209</v>
      </c>
      <c r="F2518" s="211" t="s">
        <v>5210</v>
      </c>
      <c r="G2518" s="119" t="s">
        <v>5211</v>
      </c>
      <c r="H2518" s="121" t="s">
        <v>76</v>
      </c>
      <c r="K2518" s="120"/>
      <c r="L2518" s="120" t="s">
        <v>32</v>
      </c>
      <c r="M2518" s="120" t="s">
        <v>78</v>
      </c>
      <c r="P2518" s="124">
        <f t="shared" si="117"/>
        <v>0</v>
      </c>
      <c r="Q2518" s="133"/>
    </row>
    <row r="2519" spans="1:25">
      <c r="A2519" s="116">
        <v>2519</v>
      </c>
      <c r="B2519" s="129">
        <v>44011</v>
      </c>
      <c r="C2519" s="118">
        <f t="shared" si="116"/>
        <v>6</v>
      </c>
      <c r="D2519" s="119" t="s">
        <v>25</v>
      </c>
      <c r="E2519" s="120" t="s">
        <v>5212</v>
      </c>
      <c r="F2519" s="211" t="s">
        <v>3175</v>
      </c>
      <c r="G2519" s="119" t="s">
        <v>442</v>
      </c>
      <c r="H2519" s="121" t="s">
        <v>76</v>
      </c>
      <c r="K2519" s="120"/>
      <c r="L2519" s="120" t="s">
        <v>32</v>
      </c>
      <c r="M2519" s="120" t="s">
        <v>33</v>
      </c>
      <c r="N2519" s="131">
        <v>44012</v>
      </c>
      <c r="P2519" s="124">
        <f t="shared" si="117"/>
        <v>0</v>
      </c>
      <c r="Q2519" s="133"/>
      <c r="R2519" s="118">
        <f ca="1">TODAY()-N2519</f>
        <v>666</v>
      </c>
      <c r="S2519" s="120" t="s">
        <v>92</v>
      </c>
      <c r="T2519" s="126">
        <v>44020</v>
      </c>
      <c r="Y2519" s="116" t="s">
        <v>5213</v>
      </c>
    </row>
    <row r="2520" spans="1:25">
      <c r="A2520" s="116">
        <v>2520</v>
      </c>
      <c r="B2520" s="129">
        <v>44011</v>
      </c>
      <c r="C2520" s="118">
        <f t="shared" si="116"/>
        <v>6</v>
      </c>
      <c r="D2520" s="119" t="s">
        <v>25</v>
      </c>
      <c r="E2520" s="120" t="s">
        <v>5214</v>
      </c>
      <c r="F2520" s="211" t="s">
        <v>99</v>
      </c>
      <c r="G2520" s="119" t="s">
        <v>5215</v>
      </c>
      <c r="H2520" s="121" t="s">
        <v>118</v>
      </c>
      <c r="K2520" s="120"/>
      <c r="L2520" s="120" t="s">
        <v>32</v>
      </c>
      <c r="M2520" s="120" t="s">
        <v>78</v>
      </c>
      <c r="P2520" s="124">
        <f t="shared" si="117"/>
        <v>0</v>
      </c>
      <c r="Q2520" s="133"/>
    </row>
    <row r="2521" spans="1:25">
      <c r="A2521" s="116">
        <v>2521</v>
      </c>
      <c r="B2521" s="129">
        <v>44011</v>
      </c>
      <c r="C2521" s="118">
        <f t="shared" si="116"/>
        <v>6</v>
      </c>
      <c r="D2521" s="119" t="s">
        <v>25</v>
      </c>
      <c r="E2521" s="120" t="s">
        <v>5216</v>
      </c>
      <c r="F2521" s="211" t="s">
        <v>5217</v>
      </c>
      <c r="G2521" s="119" t="s">
        <v>5218</v>
      </c>
      <c r="H2521" s="121" t="s">
        <v>76</v>
      </c>
      <c r="K2521" s="120"/>
      <c r="L2521" s="120" t="s">
        <v>32</v>
      </c>
      <c r="M2521" s="120" t="s">
        <v>33</v>
      </c>
      <c r="N2521" s="131">
        <v>44026</v>
      </c>
      <c r="P2521" s="124">
        <f t="shared" si="117"/>
        <v>0</v>
      </c>
      <c r="Q2521" s="133"/>
      <c r="R2521" s="118">
        <f ca="1">TODAY()-N2521</f>
        <v>652</v>
      </c>
    </row>
    <row r="2522" spans="1:25">
      <c r="A2522" s="116">
        <v>2522</v>
      </c>
      <c r="B2522" s="129">
        <v>44011</v>
      </c>
      <c r="C2522" s="118">
        <f t="shared" si="116"/>
        <v>6</v>
      </c>
      <c r="D2522" s="119" t="s">
        <v>25</v>
      </c>
      <c r="E2522" s="120" t="s">
        <v>5219</v>
      </c>
      <c r="F2522" s="211" t="s">
        <v>351</v>
      </c>
      <c r="G2522" s="119" t="s">
        <v>5220</v>
      </c>
      <c r="H2522" s="121" t="s">
        <v>41</v>
      </c>
      <c r="K2522" s="120"/>
      <c r="L2522" s="120" t="s">
        <v>32</v>
      </c>
      <c r="M2522" s="120" t="s">
        <v>78</v>
      </c>
      <c r="P2522" s="124">
        <f t="shared" si="117"/>
        <v>0</v>
      </c>
      <c r="Q2522" s="133"/>
    </row>
    <row r="2523" spans="1:25">
      <c r="A2523" s="116">
        <v>2523</v>
      </c>
      <c r="B2523" s="129">
        <v>44011</v>
      </c>
      <c r="C2523" s="118">
        <f t="shared" si="116"/>
        <v>6</v>
      </c>
      <c r="D2523" s="119" t="s">
        <v>25</v>
      </c>
      <c r="E2523" s="120" t="s">
        <v>5221</v>
      </c>
      <c r="F2523" s="211" t="s">
        <v>5222</v>
      </c>
      <c r="G2523" s="119" t="s">
        <v>5223</v>
      </c>
      <c r="H2523" s="119" t="s">
        <v>41</v>
      </c>
      <c r="K2523" s="120"/>
      <c r="L2523" s="120" t="s">
        <v>32</v>
      </c>
      <c r="M2523" s="120" t="s">
        <v>33</v>
      </c>
      <c r="N2523" s="131">
        <v>44012</v>
      </c>
      <c r="P2523" s="124">
        <f t="shared" si="117"/>
        <v>0</v>
      </c>
      <c r="Q2523" s="133"/>
      <c r="S2523" s="120" t="s">
        <v>34</v>
      </c>
    </row>
    <row r="2524" spans="1:25">
      <c r="A2524" s="116">
        <v>2524</v>
      </c>
      <c r="B2524" s="129">
        <v>44011</v>
      </c>
      <c r="C2524" s="118">
        <f t="shared" si="116"/>
        <v>6</v>
      </c>
      <c r="D2524" s="119" t="s">
        <v>25</v>
      </c>
      <c r="E2524" s="120" t="s">
        <v>5224</v>
      </c>
      <c r="F2524" s="211" t="s">
        <v>676</v>
      </c>
      <c r="G2524" s="119" t="s">
        <v>5225</v>
      </c>
      <c r="H2524" s="121" t="s">
        <v>41</v>
      </c>
      <c r="K2524" s="120"/>
      <c r="L2524" s="120" t="s">
        <v>32</v>
      </c>
      <c r="M2524" s="120" t="s">
        <v>78</v>
      </c>
      <c r="P2524" s="124">
        <f t="shared" si="117"/>
        <v>0</v>
      </c>
      <c r="Q2524" s="133"/>
    </row>
    <row r="2525" spans="1:25">
      <c r="A2525" s="116">
        <v>2525</v>
      </c>
      <c r="B2525" s="129">
        <v>44011</v>
      </c>
      <c r="C2525" s="118">
        <f t="shared" si="116"/>
        <v>6</v>
      </c>
      <c r="D2525" s="119" t="s">
        <v>25</v>
      </c>
      <c r="E2525" s="120" t="s">
        <v>5226</v>
      </c>
      <c r="F2525" s="211" t="s">
        <v>5227</v>
      </c>
      <c r="G2525" s="119" t="s">
        <v>5228</v>
      </c>
      <c r="H2525" s="121" t="s">
        <v>41</v>
      </c>
      <c r="K2525" s="120"/>
      <c r="L2525" s="120" t="s">
        <v>32</v>
      </c>
      <c r="M2525" s="120" t="s">
        <v>78</v>
      </c>
      <c r="P2525" s="124">
        <f t="shared" si="117"/>
        <v>0</v>
      </c>
      <c r="Q2525" s="133"/>
    </row>
    <row r="2526" spans="1:25" ht="27.6">
      <c r="A2526" s="116">
        <v>2526</v>
      </c>
      <c r="B2526" s="129">
        <v>44011</v>
      </c>
      <c r="C2526" s="118">
        <f t="shared" si="116"/>
        <v>6</v>
      </c>
      <c r="D2526" s="119" t="s">
        <v>25</v>
      </c>
      <c r="E2526" s="120" t="s">
        <v>5229</v>
      </c>
      <c r="F2526" s="211" t="s">
        <v>5230</v>
      </c>
      <c r="G2526" s="119" t="s">
        <v>470</v>
      </c>
      <c r="H2526" s="119" t="s">
        <v>41</v>
      </c>
      <c r="K2526" s="120"/>
      <c r="L2526" s="120" t="s">
        <v>32</v>
      </c>
      <c r="M2526" s="120" t="s">
        <v>33</v>
      </c>
      <c r="N2526" s="131">
        <v>44011</v>
      </c>
      <c r="O2526" s="131" t="s">
        <v>5231</v>
      </c>
      <c r="P2526" s="124" t="e">
        <f t="shared" si="117"/>
        <v>#VALUE!</v>
      </c>
      <c r="Q2526" s="133"/>
      <c r="S2526" s="120" t="s">
        <v>34</v>
      </c>
      <c r="T2526" s="126">
        <v>44012</v>
      </c>
      <c r="Y2526" s="126" t="s">
        <v>5232</v>
      </c>
    </row>
    <row r="2527" spans="1:25">
      <c r="A2527" s="116">
        <v>2527</v>
      </c>
      <c r="B2527" s="129">
        <v>44011</v>
      </c>
      <c r="C2527" s="118">
        <f t="shared" si="116"/>
        <v>6</v>
      </c>
      <c r="D2527" s="119" t="s">
        <v>25</v>
      </c>
      <c r="E2527" s="120" t="s">
        <v>5233</v>
      </c>
      <c r="F2527" s="211" t="s">
        <v>676</v>
      </c>
      <c r="G2527" s="119" t="s">
        <v>5234</v>
      </c>
      <c r="H2527" s="121" t="s">
        <v>41</v>
      </c>
      <c r="K2527" s="120"/>
      <c r="L2527" s="120" t="s">
        <v>32</v>
      </c>
      <c r="M2527" s="120" t="s">
        <v>33</v>
      </c>
      <c r="N2527" s="131">
        <v>44013</v>
      </c>
      <c r="P2527" s="124">
        <f t="shared" si="117"/>
        <v>0</v>
      </c>
      <c r="Q2527" s="133"/>
      <c r="S2527" s="120" t="s">
        <v>92</v>
      </c>
      <c r="T2527" s="126">
        <v>44013</v>
      </c>
      <c r="Y2527" s="126" t="s">
        <v>5235</v>
      </c>
    </row>
    <row r="2528" spans="1:25">
      <c r="A2528" s="116">
        <v>2528</v>
      </c>
      <c r="B2528" s="129">
        <v>44011</v>
      </c>
      <c r="C2528" s="118">
        <f t="shared" si="116"/>
        <v>6</v>
      </c>
      <c r="D2528" s="119" t="s">
        <v>25</v>
      </c>
      <c r="E2528" s="120" t="s">
        <v>5236</v>
      </c>
      <c r="F2528" s="211" t="s">
        <v>122</v>
      </c>
      <c r="G2528" s="119" t="s">
        <v>5237</v>
      </c>
      <c r="H2528" s="121" t="s">
        <v>41</v>
      </c>
      <c r="K2528" s="120"/>
      <c r="L2528" s="120" t="s">
        <v>32</v>
      </c>
      <c r="M2528" s="120" t="s">
        <v>78</v>
      </c>
      <c r="P2528" s="124">
        <f t="shared" si="117"/>
        <v>0</v>
      </c>
      <c r="Q2528" s="133"/>
    </row>
    <row r="2529" spans="1:25" ht="27.6">
      <c r="A2529" s="116">
        <v>2529</v>
      </c>
      <c r="B2529" s="129">
        <v>44011</v>
      </c>
      <c r="C2529" s="118">
        <f t="shared" si="116"/>
        <v>6</v>
      </c>
      <c r="D2529" s="119" t="s">
        <v>25</v>
      </c>
      <c r="E2529" s="120" t="s">
        <v>5238</v>
      </c>
      <c r="F2529" s="211" t="s">
        <v>5239</v>
      </c>
      <c r="G2529" s="119" t="s">
        <v>5240</v>
      </c>
      <c r="H2529" s="121" t="s">
        <v>160</v>
      </c>
      <c r="K2529" s="120"/>
      <c r="L2529" s="120" t="s">
        <v>32</v>
      </c>
      <c r="M2529" s="120" t="s">
        <v>78</v>
      </c>
      <c r="P2529" s="124">
        <f t="shared" si="117"/>
        <v>0</v>
      </c>
      <c r="Q2529" s="133"/>
    </row>
    <row r="2530" spans="1:25">
      <c r="A2530" s="116">
        <v>2530</v>
      </c>
      <c r="B2530" s="129">
        <v>44011</v>
      </c>
      <c r="C2530" s="118">
        <f t="shared" si="116"/>
        <v>6</v>
      </c>
      <c r="D2530" s="119" t="s">
        <v>25</v>
      </c>
      <c r="E2530" s="120" t="s">
        <v>5241</v>
      </c>
      <c r="F2530" s="211" t="s">
        <v>5242</v>
      </c>
      <c r="G2530" s="119" t="s">
        <v>5243</v>
      </c>
      <c r="H2530" s="121" t="s">
        <v>461</v>
      </c>
      <c r="K2530" s="120"/>
      <c r="L2530" s="120" t="s">
        <v>32</v>
      </c>
      <c r="M2530" s="120" t="s">
        <v>78</v>
      </c>
      <c r="P2530" s="124">
        <f t="shared" si="117"/>
        <v>0</v>
      </c>
      <c r="Q2530" s="133"/>
    </row>
    <row r="2531" spans="1:25">
      <c r="A2531" s="116">
        <v>2531</v>
      </c>
      <c r="B2531" s="129">
        <v>44011</v>
      </c>
      <c r="C2531" s="118">
        <f t="shared" si="116"/>
        <v>6</v>
      </c>
      <c r="D2531" s="119" t="s">
        <v>25</v>
      </c>
      <c r="E2531" s="120" t="s">
        <v>5244</v>
      </c>
      <c r="F2531" s="211" t="s">
        <v>5245</v>
      </c>
      <c r="G2531" s="119" t="s">
        <v>2389</v>
      </c>
      <c r="H2531" s="121" t="s">
        <v>41</v>
      </c>
      <c r="K2531" s="120"/>
      <c r="L2531" s="120" t="s">
        <v>32</v>
      </c>
      <c r="M2531" s="120" t="s">
        <v>78</v>
      </c>
      <c r="P2531" s="124">
        <f t="shared" si="117"/>
        <v>0</v>
      </c>
      <c r="Q2531" s="133"/>
    </row>
    <row r="2532" spans="1:25">
      <c r="A2532" s="116">
        <v>2532</v>
      </c>
      <c r="B2532" s="129">
        <v>44011</v>
      </c>
      <c r="C2532" s="118">
        <f t="shared" si="116"/>
        <v>6</v>
      </c>
      <c r="D2532" s="119" t="s">
        <v>25</v>
      </c>
      <c r="E2532" s="120" t="s">
        <v>5246</v>
      </c>
      <c r="F2532" s="211" t="s">
        <v>5247</v>
      </c>
      <c r="G2532" s="119" t="s">
        <v>2389</v>
      </c>
      <c r="H2532" s="121" t="s">
        <v>41</v>
      </c>
      <c r="K2532" s="120"/>
      <c r="L2532" s="120" t="s">
        <v>32</v>
      </c>
      <c r="M2532" s="120" t="s">
        <v>33</v>
      </c>
      <c r="N2532" s="131">
        <v>44011</v>
      </c>
      <c r="O2532" s="131">
        <v>44027</v>
      </c>
      <c r="P2532" s="124">
        <f t="shared" si="117"/>
        <v>7</v>
      </c>
      <c r="Q2532" s="133">
        <v>1</v>
      </c>
      <c r="R2532" s="125">
        <f ca="1">TODAY()-O2532</f>
        <v>651</v>
      </c>
    </row>
    <row r="2533" spans="1:25">
      <c r="A2533" s="116">
        <v>2533</v>
      </c>
      <c r="B2533" s="129">
        <v>44011</v>
      </c>
      <c r="C2533" s="118">
        <f t="shared" si="116"/>
        <v>6</v>
      </c>
      <c r="D2533" s="119" t="s">
        <v>25</v>
      </c>
      <c r="E2533" s="120" t="s">
        <v>5248</v>
      </c>
      <c r="F2533" s="211" t="s">
        <v>2854</v>
      </c>
      <c r="G2533" s="119" t="s">
        <v>2389</v>
      </c>
      <c r="H2533" s="121" t="s">
        <v>41</v>
      </c>
      <c r="K2533" s="120"/>
      <c r="L2533" s="120" t="s">
        <v>32</v>
      </c>
      <c r="M2533" s="120" t="s">
        <v>78</v>
      </c>
      <c r="P2533" s="124">
        <f t="shared" si="117"/>
        <v>0</v>
      </c>
      <c r="Q2533" s="133"/>
    </row>
    <row r="2534" spans="1:25" ht="27.6">
      <c r="A2534" s="116">
        <v>2534</v>
      </c>
      <c r="B2534" s="129">
        <v>44011</v>
      </c>
      <c r="C2534" s="118">
        <f t="shared" si="116"/>
        <v>6</v>
      </c>
      <c r="D2534" s="120" t="s">
        <v>25</v>
      </c>
      <c r="E2534" s="120" t="s">
        <v>5249</v>
      </c>
      <c r="F2534" s="211" t="s">
        <v>5250</v>
      </c>
      <c r="G2534" s="119" t="s">
        <v>214</v>
      </c>
      <c r="H2534" s="121" t="s">
        <v>53</v>
      </c>
      <c r="K2534" s="120"/>
      <c r="L2534" s="120" t="s">
        <v>32</v>
      </c>
      <c r="M2534" s="120" t="s">
        <v>33</v>
      </c>
      <c r="N2534" s="131">
        <v>44035</v>
      </c>
      <c r="O2534" s="131">
        <v>44426</v>
      </c>
      <c r="P2534" s="124">
        <f t="shared" si="117"/>
        <v>8</v>
      </c>
      <c r="Q2534" s="133"/>
      <c r="R2534" s="125">
        <f ca="1">TODAY()-N2534</f>
        <v>643</v>
      </c>
    </row>
    <row r="2535" spans="1:25">
      <c r="A2535" s="116">
        <v>2535</v>
      </c>
      <c r="B2535" s="129">
        <v>44011</v>
      </c>
      <c r="C2535" s="118">
        <f t="shared" si="116"/>
        <v>6</v>
      </c>
      <c r="D2535" s="119" t="s">
        <v>25</v>
      </c>
      <c r="E2535" s="120" t="s">
        <v>5251</v>
      </c>
      <c r="F2535" s="211" t="s">
        <v>5252</v>
      </c>
      <c r="G2535" s="119" t="s">
        <v>5253</v>
      </c>
      <c r="H2535" s="121" t="s">
        <v>140</v>
      </c>
      <c r="K2535" s="120"/>
      <c r="L2535" s="120" t="s">
        <v>32</v>
      </c>
      <c r="M2535" s="120" t="s">
        <v>33</v>
      </c>
      <c r="N2535" s="131">
        <v>44012</v>
      </c>
      <c r="P2535" s="124">
        <f t="shared" si="117"/>
        <v>0</v>
      </c>
      <c r="Q2535" s="133"/>
      <c r="S2535" s="120" t="s">
        <v>34</v>
      </c>
      <c r="T2535" s="126">
        <v>44018</v>
      </c>
      <c r="Y2535" s="116" t="s">
        <v>5254</v>
      </c>
    </row>
    <row r="2536" spans="1:25">
      <c r="A2536" s="116">
        <v>2536</v>
      </c>
      <c r="B2536" s="129">
        <v>44011</v>
      </c>
      <c r="C2536" s="118">
        <f t="shared" si="116"/>
        <v>6</v>
      </c>
      <c r="D2536" s="119" t="s">
        <v>25</v>
      </c>
      <c r="E2536" s="120" t="s">
        <v>5255</v>
      </c>
      <c r="F2536" s="211" t="s">
        <v>5256</v>
      </c>
      <c r="G2536" s="119" t="s">
        <v>3570</v>
      </c>
      <c r="H2536" s="121" t="s">
        <v>86</v>
      </c>
      <c r="K2536" s="120"/>
      <c r="L2536" s="120" t="s">
        <v>32</v>
      </c>
      <c r="M2536" s="120" t="s">
        <v>78</v>
      </c>
      <c r="P2536" s="124">
        <f t="shared" si="117"/>
        <v>0</v>
      </c>
      <c r="Q2536" s="133"/>
    </row>
    <row r="2537" spans="1:25">
      <c r="A2537" s="116">
        <v>2537</v>
      </c>
      <c r="B2537" s="129">
        <v>44011</v>
      </c>
      <c r="C2537" s="118">
        <f t="shared" si="116"/>
        <v>6</v>
      </c>
      <c r="D2537" s="119" t="s">
        <v>25</v>
      </c>
      <c r="E2537" s="120" t="s">
        <v>5257</v>
      </c>
      <c r="F2537" s="211" t="s">
        <v>5258</v>
      </c>
      <c r="G2537" s="119" t="s">
        <v>229</v>
      </c>
      <c r="H2537" s="121" t="s">
        <v>41</v>
      </c>
      <c r="K2537" s="120"/>
      <c r="L2537" s="120" t="s">
        <v>32</v>
      </c>
      <c r="M2537" s="120" t="s">
        <v>78</v>
      </c>
      <c r="P2537" s="124">
        <f t="shared" si="117"/>
        <v>0</v>
      </c>
      <c r="Q2537" s="133"/>
    </row>
    <row r="2538" spans="1:25">
      <c r="A2538" s="116">
        <v>2538</v>
      </c>
      <c r="B2538" s="129">
        <v>44011</v>
      </c>
      <c r="C2538" s="118">
        <f t="shared" si="116"/>
        <v>6</v>
      </c>
      <c r="D2538" s="119" t="s">
        <v>25</v>
      </c>
      <c r="E2538" s="120" t="s">
        <v>5259</v>
      </c>
      <c r="F2538" s="211" t="s">
        <v>5260</v>
      </c>
      <c r="G2538" s="119" t="s">
        <v>5261</v>
      </c>
      <c r="H2538" s="121" t="s">
        <v>41</v>
      </c>
      <c r="K2538" s="120"/>
      <c r="L2538" s="120" t="s">
        <v>32</v>
      </c>
      <c r="M2538" s="120" t="s">
        <v>33</v>
      </c>
      <c r="N2538" s="131">
        <v>44102</v>
      </c>
      <c r="P2538" s="124">
        <f t="shared" si="117"/>
        <v>0</v>
      </c>
      <c r="Q2538" s="133"/>
      <c r="R2538" s="118">
        <f ca="1">TODAY()-N2538</f>
        <v>576</v>
      </c>
    </row>
    <row r="2539" spans="1:25">
      <c r="A2539" s="116">
        <v>2539</v>
      </c>
      <c r="B2539" s="129">
        <v>44011</v>
      </c>
      <c r="C2539" s="118">
        <f t="shared" si="116"/>
        <v>6</v>
      </c>
      <c r="D2539" s="119" t="s">
        <v>25</v>
      </c>
      <c r="E2539" s="120" t="s">
        <v>5262</v>
      </c>
      <c r="F2539" s="211" t="s">
        <v>5263</v>
      </c>
      <c r="G2539" s="119" t="s">
        <v>355</v>
      </c>
      <c r="H2539" s="121" t="s">
        <v>76</v>
      </c>
      <c r="K2539" s="120"/>
      <c r="L2539" s="120" t="s">
        <v>32</v>
      </c>
      <c r="M2539" s="120" t="s">
        <v>33</v>
      </c>
      <c r="N2539" s="131">
        <v>44119</v>
      </c>
      <c r="P2539" s="124">
        <f t="shared" si="117"/>
        <v>0</v>
      </c>
      <c r="Q2539" s="133"/>
      <c r="R2539" s="118">
        <f ca="1">TODAY()-N2539</f>
        <v>559</v>
      </c>
    </row>
    <row r="2540" spans="1:25" ht="27.6">
      <c r="A2540" s="116">
        <v>2540</v>
      </c>
      <c r="B2540" s="129">
        <v>44011</v>
      </c>
      <c r="C2540" s="118">
        <f t="shared" si="116"/>
        <v>6</v>
      </c>
      <c r="D2540" s="119" t="s">
        <v>25</v>
      </c>
      <c r="E2540" s="120" t="s">
        <v>5264</v>
      </c>
      <c r="F2540" s="211" t="s">
        <v>5265</v>
      </c>
      <c r="G2540" s="119" t="s">
        <v>5266</v>
      </c>
      <c r="H2540" s="121" t="s">
        <v>160</v>
      </c>
      <c r="K2540" s="120"/>
      <c r="L2540" s="120" t="s">
        <v>32</v>
      </c>
      <c r="M2540" s="120" t="s">
        <v>33</v>
      </c>
      <c r="N2540" s="131">
        <v>44011</v>
      </c>
      <c r="P2540" s="124">
        <f t="shared" si="117"/>
        <v>0</v>
      </c>
      <c r="Q2540" s="133"/>
      <c r="S2540" s="120" t="s">
        <v>92</v>
      </c>
      <c r="T2540" s="126">
        <v>44012</v>
      </c>
    </row>
    <row r="2541" spans="1:25">
      <c r="A2541" s="116">
        <v>2541</v>
      </c>
      <c r="B2541" s="129">
        <v>44011</v>
      </c>
      <c r="C2541" s="118">
        <f t="shared" si="116"/>
        <v>6</v>
      </c>
      <c r="D2541" s="119" t="s">
        <v>25</v>
      </c>
      <c r="E2541" s="120" t="s">
        <v>5267</v>
      </c>
      <c r="F2541" s="211" t="s">
        <v>5268</v>
      </c>
      <c r="G2541" s="119" t="s">
        <v>1537</v>
      </c>
      <c r="H2541" s="121" t="s">
        <v>97</v>
      </c>
      <c r="K2541" s="120"/>
      <c r="L2541" s="120" t="s">
        <v>32</v>
      </c>
      <c r="M2541" s="120" t="s">
        <v>33</v>
      </c>
      <c r="N2541" s="131">
        <v>44012</v>
      </c>
      <c r="P2541" s="124">
        <f t="shared" si="117"/>
        <v>0</v>
      </c>
      <c r="Q2541" s="133"/>
      <c r="S2541" s="120" t="s">
        <v>92</v>
      </c>
      <c r="T2541" s="126">
        <v>44015</v>
      </c>
      <c r="Y2541" s="116" t="s">
        <v>5269</v>
      </c>
    </row>
    <row r="2542" spans="1:25">
      <c r="A2542" s="116">
        <v>2542</v>
      </c>
      <c r="B2542" s="129">
        <v>44011</v>
      </c>
      <c r="C2542" s="118">
        <f t="shared" si="116"/>
        <v>6</v>
      </c>
      <c r="D2542" s="119" t="s">
        <v>25</v>
      </c>
      <c r="E2542" s="120" t="s">
        <v>5270</v>
      </c>
      <c r="F2542" s="211" t="s">
        <v>5271</v>
      </c>
      <c r="G2542" s="119" t="s">
        <v>5272</v>
      </c>
      <c r="H2542" s="121" t="s">
        <v>97</v>
      </c>
      <c r="K2542" s="120"/>
      <c r="L2542" s="120" t="s">
        <v>32</v>
      </c>
      <c r="M2542" s="120" t="s">
        <v>33</v>
      </c>
      <c r="N2542" s="131">
        <v>44011</v>
      </c>
      <c r="P2542" s="124">
        <f t="shared" si="117"/>
        <v>0</v>
      </c>
      <c r="Q2542" s="133"/>
      <c r="R2542" s="118">
        <f ca="1">TODAY()-N2542</f>
        <v>667</v>
      </c>
      <c r="S2542" s="120" t="s">
        <v>92</v>
      </c>
      <c r="T2542" s="126">
        <v>44012</v>
      </c>
      <c r="Y2542" s="116" t="s">
        <v>821</v>
      </c>
    </row>
    <row r="2543" spans="1:25">
      <c r="A2543" s="116">
        <v>2543</v>
      </c>
      <c r="B2543" s="129">
        <v>44459</v>
      </c>
      <c r="D2543" s="120" t="s">
        <v>580</v>
      </c>
      <c r="E2543" s="120" t="s">
        <v>5273</v>
      </c>
      <c r="F2543" s="212" t="s">
        <v>5274</v>
      </c>
      <c r="G2543" s="119" t="s">
        <v>5275</v>
      </c>
      <c r="H2543" s="121" t="s">
        <v>118</v>
      </c>
      <c r="I2543" s="121" t="s">
        <v>30</v>
      </c>
      <c r="J2543" s="121" t="s">
        <v>87</v>
      </c>
      <c r="K2543" s="121" t="s">
        <v>65</v>
      </c>
      <c r="L2543" s="131" t="s">
        <v>5152</v>
      </c>
      <c r="M2543" s="120" t="s">
        <v>78</v>
      </c>
      <c r="Q2543" s="133"/>
    </row>
    <row r="2544" spans="1:25" ht="27.6">
      <c r="A2544" s="116">
        <v>2544</v>
      </c>
      <c r="B2544" s="129">
        <v>44015</v>
      </c>
      <c r="C2544" s="118">
        <f>IF(B2544&lt;&gt;0,MONTH(B2544),0)</f>
        <v>7</v>
      </c>
      <c r="D2544" s="119" t="s">
        <v>25</v>
      </c>
      <c r="E2544" s="120" t="s">
        <v>5276</v>
      </c>
      <c r="F2544" s="211" t="s">
        <v>5277</v>
      </c>
      <c r="G2544" s="119" t="s">
        <v>250</v>
      </c>
      <c r="H2544" s="121" t="s">
        <v>41</v>
      </c>
      <c r="I2544" s="116"/>
      <c r="K2544" s="120"/>
      <c r="L2544" s="120" t="s">
        <v>32</v>
      </c>
      <c r="M2544" s="120" t="s">
        <v>78</v>
      </c>
      <c r="P2544" s="124">
        <f>IF(O2544&lt;&gt;0,MONTH(O2544),0)</f>
        <v>0</v>
      </c>
      <c r="Q2544" s="133"/>
      <c r="Y2544" s="116" t="s">
        <v>5278</v>
      </c>
    </row>
    <row r="2545" spans="1:25">
      <c r="A2545" s="116">
        <v>2545</v>
      </c>
      <c r="B2545" s="129">
        <v>44015</v>
      </c>
      <c r="C2545" s="118">
        <f>IF(B2545&lt;&gt;0,MONTH(B2545),0)</f>
        <v>7</v>
      </c>
      <c r="D2545" s="119" t="s">
        <v>25</v>
      </c>
      <c r="E2545" s="120" t="s">
        <v>5279</v>
      </c>
      <c r="F2545" s="211" t="s">
        <v>5280</v>
      </c>
      <c r="G2545" s="119" t="s">
        <v>250</v>
      </c>
      <c r="H2545" s="121" t="s">
        <v>41</v>
      </c>
      <c r="I2545" s="116"/>
      <c r="K2545" s="120"/>
      <c r="L2545" s="120" t="s">
        <v>32</v>
      </c>
      <c r="M2545" s="120" t="s">
        <v>78</v>
      </c>
      <c r="P2545" s="124">
        <f>IF(O2545&lt;&gt;0,MONTH(O2545),0)</f>
        <v>0</v>
      </c>
      <c r="Q2545" s="133"/>
      <c r="Y2545" s="116" t="s">
        <v>5278</v>
      </c>
    </row>
    <row r="2546" spans="1:25">
      <c r="A2546" s="116">
        <v>2546</v>
      </c>
      <c r="B2546" s="129">
        <v>44020</v>
      </c>
      <c r="C2546" s="118">
        <f>IF(B2546&lt;&gt;0,MONTH(B2546),0)</f>
        <v>7</v>
      </c>
      <c r="D2546" s="119" t="s">
        <v>25</v>
      </c>
      <c r="E2546" s="120" t="s">
        <v>5281</v>
      </c>
      <c r="F2546" s="211" t="s">
        <v>5282</v>
      </c>
      <c r="G2546" s="119" t="s">
        <v>5283</v>
      </c>
      <c r="H2546" s="121" t="s">
        <v>140</v>
      </c>
      <c r="I2546" s="116"/>
      <c r="K2546" s="120"/>
      <c r="L2546" s="120" t="s">
        <v>32</v>
      </c>
      <c r="P2546" s="124">
        <f>IF(O2546&lt;&gt;0,MONTH(O2546),0)</f>
        <v>0</v>
      </c>
      <c r="Q2546" s="133"/>
      <c r="Y2546" s="116" t="s">
        <v>5284</v>
      </c>
    </row>
    <row r="2547" spans="1:25">
      <c r="A2547" s="116">
        <v>2547</v>
      </c>
      <c r="B2547" s="129">
        <v>44021</v>
      </c>
      <c r="C2547" s="118">
        <f>IF(B2547&lt;&gt;0,MONTH(B2547),0)</f>
        <v>7</v>
      </c>
      <c r="D2547" s="119" t="s">
        <v>25</v>
      </c>
      <c r="E2547" s="120" t="s">
        <v>5285</v>
      </c>
      <c r="F2547" s="211" t="s">
        <v>5286</v>
      </c>
      <c r="G2547" s="119" t="s">
        <v>5287</v>
      </c>
      <c r="H2547" s="121" t="s">
        <v>76</v>
      </c>
      <c r="K2547" s="120"/>
      <c r="L2547" s="120" t="s">
        <v>32</v>
      </c>
      <c r="M2547" s="120" t="s">
        <v>78</v>
      </c>
      <c r="P2547" s="124">
        <f>IF(O2547&lt;&gt;0,MONTH(O2547),0)</f>
        <v>0</v>
      </c>
      <c r="Q2547" s="133"/>
    </row>
    <row r="2548" spans="1:25">
      <c r="A2548" s="116">
        <v>2548</v>
      </c>
      <c r="B2548" s="129">
        <v>44032</v>
      </c>
      <c r="C2548" s="118">
        <f>IF(B2548&lt;&gt;0,MONTH(B2548),0)</f>
        <v>7</v>
      </c>
      <c r="D2548" s="120" t="s">
        <v>37</v>
      </c>
      <c r="E2548" s="120" t="s">
        <v>5288</v>
      </c>
      <c r="F2548" s="211" t="s">
        <v>133</v>
      </c>
      <c r="G2548" s="119" t="s">
        <v>5289</v>
      </c>
      <c r="H2548" s="121" t="s">
        <v>192</v>
      </c>
      <c r="K2548" s="120"/>
      <c r="L2548" s="120" t="s">
        <v>32</v>
      </c>
      <c r="M2548" s="120" t="s">
        <v>33</v>
      </c>
      <c r="P2548" s="124">
        <f>IF(O2548&lt;&gt;0,MONTH(O2548),0)</f>
        <v>0</v>
      </c>
      <c r="Q2548" s="133"/>
      <c r="Y2548" s="127" t="s">
        <v>356</v>
      </c>
    </row>
    <row r="2549" spans="1:25">
      <c r="A2549" s="116">
        <v>2549</v>
      </c>
      <c r="B2549" s="129">
        <v>44459</v>
      </c>
      <c r="D2549" s="120" t="s">
        <v>580</v>
      </c>
      <c r="E2549" s="120" t="s">
        <v>5290</v>
      </c>
      <c r="F2549" s="212" t="s">
        <v>5291</v>
      </c>
      <c r="G2549" s="119" t="s">
        <v>5292</v>
      </c>
      <c r="H2549" s="121" t="s">
        <v>41</v>
      </c>
      <c r="I2549" s="121" t="s">
        <v>30</v>
      </c>
      <c r="J2549" s="121" t="s">
        <v>87</v>
      </c>
      <c r="K2549" s="121" t="s">
        <v>65</v>
      </c>
      <c r="L2549" s="131" t="s">
        <v>5152</v>
      </c>
      <c r="M2549" s="120" t="s">
        <v>78</v>
      </c>
      <c r="Q2549" s="133"/>
    </row>
    <row r="2550" spans="1:25">
      <c r="A2550" s="116">
        <v>2550</v>
      </c>
      <c r="B2550" s="129">
        <v>44032</v>
      </c>
      <c r="C2550" s="118">
        <f t="shared" ref="C2550:C2581" si="118">IF(B2550&lt;&gt;0,MONTH(B2550),0)</f>
        <v>7</v>
      </c>
      <c r="D2550" s="120" t="s">
        <v>37</v>
      </c>
      <c r="E2550" s="120" t="s">
        <v>5293</v>
      </c>
      <c r="F2550" s="211" t="s">
        <v>133</v>
      </c>
      <c r="G2550" s="119" t="s">
        <v>5294</v>
      </c>
      <c r="H2550" s="121" t="s">
        <v>192</v>
      </c>
      <c r="K2550" s="120"/>
      <c r="L2550" s="120" t="s">
        <v>32</v>
      </c>
      <c r="M2550" s="120" t="s">
        <v>33</v>
      </c>
      <c r="N2550" s="131">
        <v>44098</v>
      </c>
      <c r="P2550" s="124">
        <f t="shared" ref="P2550:P2581" si="119">IF(O2550&lt;&gt;0,MONTH(O2550),0)</f>
        <v>0</v>
      </c>
      <c r="Q2550" s="133"/>
      <c r="R2550" s="125">
        <f ca="1">TODAY()-N2550</f>
        <v>580</v>
      </c>
      <c r="S2550" s="120" t="s">
        <v>92</v>
      </c>
      <c r="T2550" s="126">
        <v>44099</v>
      </c>
    </row>
    <row r="2551" spans="1:25">
      <c r="A2551" s="116">
        <v>2551</v>
      </c>
      <c r="B2551" s="129">
        <v>44459</v>
      </c>
      <c r="C2551" s="118">
        <f t="shared" si="118"/>
        <v>9</v>
      </c>
      <c r="D2551" s="120" t="s">
        <v>580</v>
      </c>
      <c r="E2551" s="120" t="s">
        <v>5295</v>
      </c>
      <c r="F2551" s="211" t="s">
        <v>5296</v>
      </c>
      <c r="G2551" s="119" t="s">
        <v>5297</v>
      </c>
      <c r="H2551" s="121" t="s">
        <v>192</v>
      </c>
      <c r="I2551" s="121" t="s">
        <v>42</v>
      </c>
      <c r="J2551" s="121" t="s">
        <v>72</v>
      </c>
      <c r="K2551" s="120" t="s">
        <v>584</v>
      </c>
      <c r="L2551" s="120" t="s">
        <v>32</v>
      </c>
      <c r="M2551" s="120" t="s">
        <v>33</v>
      </c>
      <c r="N2551" s="131">
        <v>44469</v>
      </c>
      <c r="O2551" s="131">
        <v>44620</v>
      </c>
      <c r="P2551" s="124">
        <f t="shared" si="119"/>
        <v>2</v>
      </c>
      <c r="Q2551" s="133"/>
    </row>
    <row r="2552" spans="1:25">
      <c r="A2552" s="116">
        <v>2552</v>
      </c>
      <c r="B2552" s="129">
        <v>44459</v>
      </c>
      <c r="C2552" s="118">
        <f t="shared" si="118"/>
        <v>9</v>
      </c>
      <c r="D2552" s="120" t="s">
        <v>580</v>
      </c>
      <c r="E2552" s="120" t="s">
        <v>5298</v>
      </c>
      <c r="F2552" s="211" t="s">
        <v>5299</v>
      </c>
      <c r="G2552" s="119" t="s">
        <v>5300</v>
      </c>
      <c r="H2552" s="121" t="s">
        <v>192</v>
      </c>
      <c r="I2552" s="121" t="s">
        <v>42</v>
      </c>
      <c r="J2552" s="121" t="s">
        <v>5301</v>
      </c>
      <c r="K2552" s="120" t="s">
        <v>65</v>
      </c>
      <c r="L2552" s="120" t="s">
        <v>32</v>
      </c>
      <c r="M2552" s="120" t="s">
        <v>33</v>
      </c>
      <c r="N2552" s="131">
        <v>44467</v>
      </c>
      <c r="O2552" s="131">
        <v>44494</v>
      </c>
      <c r="P2552" s="124">
        <f t="shared" si="119"/>
        <v>10</v>
      </c>
      <c r="Q2552" s="133"/>
      <c r="S2552" s="120" t="s">
        <v>92</v>
      </c>
      <c r="Y2552" s="116" t="s">
        <v>5302</v>
      </c>
    </row>
    <row r="2553" spans="1:25">
      <c r="A2553" s="116">
        <v>2553</v>
      </c>
      <c r="B2553" s="129">
        <v>44459</v>
      </c>
      <c r="C2553" s="118">
        <f t="shared" si="118"/>
        <v>9</v>
      </c>
      <c r="D2553" s="120" t="s">
        <v>580</v>
      </c>
      <c r="E2553" s="120" t="s">
        <v>5303</v>
      </c>
      <c r="F2553" s="211" t="s">
        <v>5304</v>
      </c>
      <c r="G2553" s="119" t="s">
        <v>5305</v>
      </c>
      <c r="H2553" s="121" t="s">
        <v>192</v>
      </c>
      <c r="K2553" s="120"/>
      <c r="L2553" s="120"/>
      <c r="M2553" s="120" t="s">
        <v>466</v>
      </c>
      <c r="P2553" s="124">
        <f t="shared" si="119"/>
        <v>0</v>
      </c>
      <c r="Q2553" s="133"/>
      <c r="Y2553" s="116" t="s">
        <v>356</v>
      </c>
    </row>
    <row r="2554" spans="1:25">
      <c r="A2554" s="116">
        <v>2554</v>
      </c>
      <c r="B2554" s="129">
        <v>44032</v>
      </c>
      <c r="C2554" s="118">
        <f t="shared" si="118"/>
        <v>7</v>
      </c>
      <c r="D2554" s="119" t="s">
        <v>25</v>
      </c>
      <c r="E2554" s="120" t="s">
        <v>5306</v>
      </c>
      <c r="F2554" s="211" t="s">
        <v>5307</v>
      </c>
      <c r="G2554" s="119" t="s">
        <v>548</v>
      </c>
      <c r="H2554" s="121" t="s">
        <v>41</v>
      </c>
      <c r="K2554" s="120"/>
      <c r="L2554" s="120" t="s">
        <v>32</v>
      </c>
      <c r="M2554" s="120" t="s">
        <v>78</v>
      </c>
      <c r="P2554" s="124">
        <f t="shared" si="119"/>
        <v>0</v>
      </c>
      <c r="Q2554" s="133"/>
    </row>
    <row r="2555" spans="1:25">
      <c r="A2555" s="116">
        <v>2555</v>
      </c>
      <c r="B2555" s="129">
        <v>44032</v>
      </c>
      <c r="C2555" s="118">
        <f t="shared" si="118"/>
        <v>7</v>
      </c>
      <c r="D2555" s="119" t="s">
        <v>25</v>
      </c>
      <c r="E2555" s="120" t="s">
        <v>5308</v>
      </c>
      <c r="F2555" s="211" t="s">
        <v>5309</v>
      </c>
      <c r="G2555" s="119" t="s">
        <v>548</v>
      </c>
      <c r="H2555" s="121" t="s">
        <v>41</v>
      </c>
      <c r="K2555" s="120"/>
      <c r="L2555" s="120" t="s">
        <v>32</v>
      </c>
      <c r="M2555" s="120" t="s">
        <v>33</v>
      </c>
      <c r="N2555" s="131">
        <v>44036</v>
      </c>
      <c r="P2555" s="124">
        <f t="shared" si="119"/>
        <v>0</v>
      </c>
      <c r="Q2555" s="133"/>
      <c r="R2555" s="125">
        <f ca="1">TODAY()-N2555</f>
        <v>642</v>
      </c>
    </row>
    <row r="2556" spans="1:25">
      <c r="A2556" s="116">
        <v>2556</v>
      </c>
      <c r="B2556" s="129">
        <v>44032</v>
      </c>
      <c r="C2556" s="118">
        <f t="shared" si="118"/>
        <v>7</v>
      </c>
      <c r="D2556" s="119" t="s">
        <v>25</v>
      </c>
      <c r="E2556" s="120" t="s">
        <v>5310</v>
      </c>
      <c r="F2556" s="211" t="s">
        <v>5311</v>
      </c>
      <c r="G2556" s="119" t="s">
        <v>548</v>
      </c>
      <c r="H2556" s="121" t="s">
        <v>41</v>
      </c>
      <c r="K2556" s="120"/>
      <c r="L2556" s="120" t="s">
        <v>32</v>
      </c>
      <c r="M2556" s="120" t="s">
        <v>78</v>
      </c>
      <c r="P2556" s="124">
        <f t="shared" si="119"/>
        <v>0</v>
      </c>
      <c r="Q2556" s="133"/>
    </row>
    <row r="2557" spans="1:25">
      <c r="A2557" s="116">
        <v>2557</v>
      </c>
      <c r="B2557" s="129">
        <v>44032</v>
      </c>
      <c r="C2557" s="118">
        <f t="shared" si="118"/>
        <v>7</v>
      </c>
      <c r="D2557" s="119" t="s">
        <v>25</v>
      </c>
      <c r="E2557" s="120" t="s">
        <v>5312</v>
      </c>
      <c r="F2557" s="211" t="s">
        <v>5313</v>
      </c>
      <c r="G2557" s="119" t="s">
        <v>548</v>
      </c>
      <c r="H2557" s="121" t="s">
        <v>41</v>
      </c>
      <c r="K2557" s="120"/>
      <c r="L2557" s="120" t="s">
        <v>32</v>
      </c>
      <c r="M2557" s="120" t="s">
        <v>78</v>
      </c>
      <c r="P2557" s="124">
        <f t="shared" si="119"/>
        <v>0</v>
      </c>
      <c r="Q2557" s="133"/>
    </row>
    <row r="2558" spans="1:25">
      <c r="A2558" s="116">
        <v>2558</v>
      </c>
      <c r="B2558" s="129">
        <v>44032</v>
      </c>
      <c r="C2558" s="118">
        <f t="shared" si="118"/>
        <v>7</v>
      </c>
      <c r="D2558" s="119" t="s">
        <v>25</v>
      </c>
      <c r="E2558" s="120" t="s">
        <v>5314</v>
      </c>
      <c r="F2558" s="211" t="s">
        <v>1835</v>
      </c>
      <c r="G2558" s="119" t="s">
        <v>794</v>
      </c>
      <c r="H2558" s="121" t="s">
        <v>97</v>
      </c>
      <c r="K2558" s="120"/>
      <c r="L2558" s="120" t="s">
        <v>32</v>
      </c>
      <c r="M2558" s="120" t="s">
        <v>33</v>
      </c>
      <c r="N2558" s="131">
        <v>44034</v>
      </c>
      <c r="P2558" s="124">
        <f t="shared" si="119"/>
        <v>0</v>
      </c>
      <c r="Q2558" s="133"/>
      <c r="R2558" s="125">
        <f ca="1">TODAY()-N2558</f>
        <v>644</v>
      </c>
      <c r="S2558" s="120" t="s">
        <v>237</v>
      </c>
      <c r="T2558" s="126">
        <v>44034</v>
      </c>
    </row>
    <row r="2559" spans="1:25" ht="27.6">
      <c r="A2559" s="116">
        <v>2559</v>
      </c>
      <c r="B2559" s="129">
        <v>44032</v>
      </c>
      <c r="C2559" s="118">
        <f t="shared" si="118"/>
        <v>7</v>
      </c>
      <c r="D2559" s="119" t="s">
        <v>25</v>
      </c>
      <c r="E2559" s="120" t="s">
        <v>5315</v>
      </c>
      <c r="F2559" s="211" t="s">
        <v>5316</v>
      </c>
      <c r="G2559" s="119" t="s">
        <v>5317</v>
      </c>
      <c r="H2559" s="121" t="s">
        <v>41</v>
      </c>
      <c r="K2559" s="120"/>
      <c r="L2559" s="120" t="s">
        <v>32</v>
      </c>
      <c r="M2559" s="120" t="s">
        <v>78</v>
      </c>
      <c r="P2559" s="124">
        <f t="shared" si="119"/>
        <v>0</v>
      </c>
      <c r="Q2559" s="133"/>
    </row>
    <row r="2560" spans="1:25">
      <c r="A2560" s="116">
        <v>2560</v>
      </c>
      <c r="B2560" s="129">
        <v>44032</v>
      </c>
      <c r="C2560" s="118">
        <f t="shared" si="118"/>
        <v>7</v>
      </c>
      <c r="D2560" s="119" t="s">
        <v>25</v>
      </c>
      <c r="E2560" s="120" t="s">
        <v>5318</v>
      </c>
      <c r="F2560" s="211" t="s">
        <v>5319</v>
      </c>
      <c r="G2560" s="119" t="s">
        <v>5320</v>
      </c>
      <c r="H2560" s="121" t="s">
        <v>192</v>
      </c>
      <c r="K2560" s="120"/>
      <c r="L2560" s="120" t="s">
        <v>32</v>
      </c>
      <c r="M2560" s="120" t="s">
        <v>78</v>
      </c>
      <c r="P2560" s="124">
        <f t="shared" si="119"/>
        <v>0</v>
      </c>
      <c r="Q2560" s="133"/>
    </row>
    <row r="2561" spans="1:24">
      <c r="A2561" s="116">
        <v>2561</v>
      </c>
      <c r="B2561" s="129">
        <v>44032</v>
      </c>
      <c r="C2561" s="118">
        <f t="shared" si="118"/>
        <v>7</v>
      </c>
      <c r="D2561" s="119" t="s">
        <v>25</v>
      </c>
      <c r="E2561" s="120" t="s">
        <v>5321</v>
      </c>
      <c r="F2561" s="211" t="s">
        <v>1462</v>
      </c>
      <c r="G2561" s="119" t="s">
        <v>5320</v>
      </c>
      <c r="H2561" s="121" t="s">
        <v>192</v>
      </c>
      <c r="K2561" s="120"/>
      <c r="L2561" s="120" t="s">
        <v>32</v>
      </c>
      <c r="M2561" s="120" t="s">
        <v>78</v>
      </c>
      <c r="P2561" s="124">
        <f t="shared" si="119"/>
        <v>0</v>
      </c>
      <c r="Q2561" s="133"/>
    </row>
    <row r="2562" spans="1:24">
      <c r="A2562" s="116">
        <v>2562</v>
      </c>
      <c r="B2562" s="129">
        <v>44032</v>
      </c>
      <c r="C2562" s="118">
        <f t="shared" si="118"/>
        <v>7</v>
      </c>
      <c r="D2562" s="119" t="s">
        <v>25</v>
      </c>
      <c r="E2562" s="120" t="s">
        <v>5322</v>
      </c>
      <c r="F2562" s="211" t="s">
        <v>1462</v>
      </c>
      <c r="G2562" s="119" t="s">
        <v>5320</v>
      </c>
      <c r="H2562" s="121" t="s">
        <v>192</v>
      </c>
      <c r="K2562" s="120"/>
      <c r="L2562" s="120" t="s">
        <v>32</v>
      </c>
      <c r="M2562" s="120" t="s">
        <v>78</v>
      </c>
      <c r="P2562" s="124">
        <f t="shared" si="119"/>
        <v>0</v>
      </c>
      <c r="Q2562" s="133"/>
    </row>
    <row r="2563" spans="1:24">
      <c r="A2563" s="116">
        <v>2563</v>
      </c>
      <c r="B2563" s="129">
        <v>44032</v>
      </c>
      <c r="C2563" s="118">
        <f t="shared" si="118"/>
        <v>7</v>
      </c>
      <c r="D2563" s="119" t="s">
        <v>25</v>
      </c>
      <c r="E2563" s="120" t="s">
        <v>5323</v>
      </c>
      <c r="F2563" s="211" t="s">
        <v>5324</v>
      </c>
      <c r="G2563" s="119" t="s">
        <v>5320</v>
      </c>
      <c r="H2563" s="121" t="s">
        <v>192</v>
      </c>
      <c r="K2563" s="120"/>
      <c r="L2563" s="120" t="s">
        <v>32</v>
      </c>
      <c r="M2563" s="120" t="s">
        <v>78</v>
      </c>
      <c r="P2563" s="124">
        <f t="shared" si="119"/>
        <v>0</v>
      </c>
      <c r="Q2563" s="133"/>
    </row>
    <row r="2564" spans="1:24" ht="14.4">
      <c r="A2564" s="116">
        <v>2564</v>
      </c>
      <c r="B2564" s="129">
        <v>44032</v>
      </c>
      <c r="C2564" s="118">
        <f t="shared" si="118"/>
        <v>7</v>
      </c>
      <c r="D2564" s="119" t="s">
        <v>25</v>
      </c>
      <c r="E2564" s="120" t="s">
        <v>5325</v>
      </c>
      <c r="F2564" s="211" t="s">
        <v>5326</v>
      </c>
      <c r="G2564" s="119" t="s">
        <v>5327</v>
      </c>
      <c r="H2564" s="121" t="s">
        <v>29</v>
      </c>
      <c r="K2564" s="120"/>
      <c r="L2564" s="120" t="s">
        <v>32</v>
      </c>
      <c r="M2564" s="120" t="s">
        <v>78</v>
      </c>
      <c r="P2564" s="124">
        <f t="shared" si="119"/>
        <v>0</v>
      </c>
      <c r="Q2564" s="133"/>
      <c r="U2564" t="s">
        <v>5328</v>
      </c>
      <c r="V2564" s="126" t="s">
        <v>156</v>
      </c>
      <c r="W2564" s="126" t="s">
        <v>125</v>
      </c>
      <c r="X2564" s="126">
        <v>44140</v>
      </c>
    </row>
    <row r="2565" spans="1:24">
      <c r="A2565" s="116">
        <v>2565</v>
      </c>
      <c r="B2565" s="129">
        <v>44032</v>
      </c>
      <c r="C2565" s="118">
        <f t="shared" si="118"/>
        <v>7</v>
      </c>
      <c r="D2565" s="119" t="s">
        <v>25</v>
      </c>
      <c r="E2565" s="120" t="s">
        <v>5329</v>
      </c>
      <c r="F2565" s="211" t="s">
        <v>5330</v>
      </c>
      <c r="G2565" s="119" t="s">
        <v>5331</v>
      </c>
      <c r="H2565" s="121" t="s">
        <v>97</v>
      </c>
      <c r="K2565" s="120"/>
      <c r="L2565" s="120" t="s">
        <v>32</v>
      </c>
      <c r="M2565" s="120" t="s">
        <v>33</v>
      </c>
      <c r="N2565" s="131">
        <v>44102</v>
      </c>
      <c r="P2565" s="124">
        <f t="shared" si="119"/>
        <v>0</v>
      </c>
      <c r="Q2565" s="133"/>
      <c r="R2565" s="118">
        <f ca="1">TODAY()-N2565</f>
        <v>576</v>
      </c>
    </row>
    <row r="2566" spans="1:24">
      <c r="A2566" s="116">
        <v>2566</v>
      </c>
      <c r="B2566" s="129">
        <v>44032</v>
      </c>
      <c r="C2566" s="118">
        <f t="shared" si="118"/>
        <v>7</v>
      </c>
      <c r="D2566" s="119" t="s">
        <v>25</v>
      </c>
      <c r="E2566" s="120" t="s">
        <v>5332</v>
      </c>
      <c r="F2566" s="211" t="s">
        <v>5333</v>
      </c>
      <c r="G2566" s="119" t="s">
        <v>5334</v>
      </c>
      <c r="H2566" s="121" t="s">
        <v>76</v>
      </c>
      <c r="K2566" s="120"/>
      <c r="L2566" s="120" t="s">
        <v>32</v>
      </c>
      <c r="M2566" s="120" t="s">
        <v>78</v>
      </c>
      <c r="P2566" s="124">
        <f t="shared" si="119"/>
        <v>0</v>
      </c>
      <c r="Q2566" s="133"/>
    </row>
    <row r="2567" spans="1:24">
      <c r="A2567" s="116">
        <v>2567</v>
      </c>
      <c r="B2567" s="129">
        <v>44032</v>
      </c>
      <c r="C2567" s="118">
        <f t="shared" si="118"/>
        <v>7</v>
      </c>
      <c r="D2567" s="119" t="s">
        <v>25</v>
      </c>
      <c r="E2567" s="120" t="s">
        <v>5335</v>
      </c>
      <c r="F2567" s="211" t="s">
        <v>5336</v>
      </c>
      <c r="G2567" s="119" t="s">
        <v>5337</v>
      </c>
      <c r="H2567" s="121" t="s">
        <v>97</v>
      </c>
      <c r="K2567" s="120"/>
      <c r="L2567" s="120" t="s">
        <v>32</v>
      </c>
      <c r="M2567" s="120" t="s">
        <v>78</v>
      </c>
      <c r="P2567" s="124">
        <f t="shared" si="119"/>
        <v>0</v>
      </c>
      <c r="Q2567" s="133"/>
    </row>
    <row r="2568" spans="1:24">
      <c r="A2568" s="116">
        <v>2568</v>
      </c>
      <c r="B2568" s="129">
        <v>44032</v>
      </c>
      <c r="C2568" s="118">
        <f t="shared" si="118"/>
        <v>7</v>
      </c>
      <c r="D2568" s="119" t="s">
        <v>25</v>
      </c>
      <c r="E2568" s="120" t="s">
        <v>5338</v>
      </c>
      <c r="F2568" s="211" t="s">
        <v>1462</v>
      </c>
      <c r="G2568" s="119" t="s">
        <v>5339</v>
      </c>
      <c r="H2568" s="121" t="s">
        <v>53</v>
      </c>
      <c r="K2568" s="120"/>
      <c r="L2568" s="120" t="s">
        <v>32</v>
      </c>
      <c r="M2568" s="120" t="s">
        <v>33</v>
      </c>
      <c r="N2568" s="131">
        <v>44034</v>
      </c>
      <c r="P2568" s="124">
        <f t="shared" si="119"/>
        <v>0</v>
      </c>
      <c r="Q2568" s="133"/>
      <c r="R2568" s="133">
        <f ca="1">TODAY()-N2568</f>
        <v>644</v>
      </c>
    </row>
    <row r="2569" spans="1:24">
      <c r="A2569" s="116">
        <v>2569</v>
      </c>
      <c r="B2569" s="129">
        <v>44032</v>
      </c>
      <c r="C2569" s="118">
        <f t="shared" si="118"/>
        <v>7</v>
      </c>
      <c r="D2569" s="119" t="s">
        <v>25</v>
      </c>
      <c r="E2569" s="120" t="s">
        <v>5340</v>
      </c>
      <c r="F2569" s="211" t="s">
        <v>5341</v>
      </c>
      <c r="G2569" s="119" t="s">
        <v>442</v>
      </c>
      <c r="H2569" s="121" t="s">
        <v>41</v>
      </c>
      <c r="K2569" s="120"/>
      <c r="L2569" s="120" t="s">
        <v>32</v>
      </c>
      <c r="M2569" s="120" t="s">
        <v>33</v>
      </c>
      <c r="N2569" s="131">
        <v>44040</v>
      </c>
      <c r="O2569" s="131">
        <v>44105</v>
      </c>
      <c r="P2569" s="124">
        <f t="shared" si="119"/>
        <v>10</v>
      </c>
      <c r="Q2569" s="133"/>
      <c r="R2569" s="125">
        <f ca="1">TODAY()-O2569</f>
        <v>573</v>
      </c>
      <c r="S2569" s="120" t="s">
        <v>135</v>
      </c>
      <c r="T2569" s="126">
        <v>44041</v>
      </c>
      <c r="U2569" s="126" t="s">
        <v>5342</v>
      </c>
      <c r="V2569" s="126" t="s">
        <v>36</v>
      </c>
      <c r="X2569" s="126">
        <v>44105</v>
      </c>
    </row>
    <row r="2570" spans="1:24">
      <c r="A2570" s="116">
        <v>2570</v>
      </c>
      <c r="B2570" s="129">
        <v>44032</v>
      </c>
      <c r="C2570" s="118">
        <f t="shared" si="118"/>
        <v>7</v>
      </c>
      <c r="D2570" s="119" t="s">
        <v>25</v>
      </c>
      <c r="E2570" s="120" t="s">
        <v>5343</v>
      </c>
      <c r="F2570" s="211" t="s">
        <v>5344</v>
      </c>
      <c r="G2570" s="119" t="s">
        <v>5345</v>
      </c>
      <c r="H2570" s="121" t="s">
        <v>41</v>
      </c>
      <c r="K2570" s="120"/>
      <c r="L2570" s="120" t="s">
        <v>32</v>
      </c>
      <c r="M2570" s="120" t="s">
        <v>78</v>
      </c>
      <c r="P2570" s="124">
        <f t="shared" si="119"/>
        <v>0</v>
      </c>
      <c r="Q2570" s="133"/>
    </row>
    <row r="2571" spans="1:24">
      <c r="A2571" s="116">
        <v>2571</v>
      </c>
      <c r="B2571" s="129">
        <v>44032</v>
      </c>
      <c r="C2571" s="118">
        <f t="shared" si="118"/>
        <v>7</v>
      </c>
      <c r="D2571" s="119" t="s">
        <v>25</v>
      </c>
      <c r="E2571" s="120" t="s">
        <v>5346</v>
      </c>
      <c r="F2571" s="211" t="s">
        <v>5347</v>
      </c>
      <c r="G2571" s="119" t="s">
        <v>5348</v>
      </c>
      <c r="H2571" s="121" t="s">
        <v>41</v>
      </c>
      <c r="K2571" s="120"/>
      <c r="L2571" s="120" t="s">
        <v>32</v>
      </c>
      <c r="M2571" s="120" t="s">
        <v>78</v>
      </c>
      <c r="P2571" s="124">
        <f t="shared" si="119"/>
        <v>0</v>
      </c>
      <c r="Q2571" s="133"/>
    </row>
    <row r="2572" spans="1:24">
      <c r="A2572" s="116">
        <v>2572</v>
      </c>
      <c r="B2572" s="129">
        <v>44032</v>
      </c>
      <c r="C2572" s="118">
        <f t="shared" si="118"/>
        <v>7</v>
      </c>
      <c r="D2572" s="119" t="s">
        <v>25</v>
      </c>
      <c r="E2572" s="120" t="s">
        <v>5349</v>
      </c>
      <c r="F2572" s="211" t="s">
        <v>5350</v>
      </c>
      <c r="G2572" s="119" t="s">
        <v>5351</v>
      </c>
      <c r="H2572" s="121" t="s">
        <v>192</v>
      </c>
      <c r="K2572" s="120"/>
      <c r="L2572" s="120" t="s">
        <v>32</v>
      </c>
      <c r="M2572" s="120" t="s">
        <v>78</v>
      </c>
      <c r="P2572" s="124">
        <f t="shared" si="119"/>
        <v>0</v>
      </c>
      <c r="Q2572" s="133"/>
    </row>
    <row r="2573" spans="1:24">
      <c r="A2573" s="116">
        <v>2573</v>
      </c>
      <c r="B2573" s="129">
        <v>44032</v>
      </c>
      <c r="C2573" s="118">
        <f t="shared" si="118"/>
        <v>7</v>
      </c>
      <c r="D2573" s="119" t="s">
        <v>25</v>
      </c>
      <c r="E2573" s="120" t="s">
        <v>5352</v>
      </c>
      <c r="F2573" s="211" t="s">
        <v>783</v>
      </c>
      <c r="G2573" s="119" t="s">
        <v>5353</v>
      </c>
      <c r="H2573" s="121" t="s">
        <v>97</v>
      </c>
      <c r="K2573" s="120"/>
      <c r="L2573" s="120" t="s">
        <v>32</v>
      </c>
      <c r="M2573" s="120" t="s">
        <v>33</v>
      </c>
      <c r="N2573" s="131">
        <v>44034</v>
      </c>
      <c r="P2573" s="124">
        <f t="shared" si="119"/>
        <v>0</v>
      </c>
      <c r="Q2573" s="133"/>
      <c r="R2573" s="125">
        <f ca="1">TODAY()-N2573</f>
        <v>644</v>
      </c>
      <c r="S2573" s="120" t="s">
        <v>34</v>
      </c>
      <c r="T2573" s="126">
        <v>44035</v>
      </c>
    </row>
    <row r="2574" spans="1:24">
      <c r="A2574" s="116">
        <v>2574</v>
      </c>
      <c r="B2574" s="129">
        <v>44032</v>
      </c>
      <c r="C2574" s="118">
        <f t="shared" si="118"/>
        <v>7</v>
      </c>
      <c r="D2574" s="119" t="s">
        <v>25</v>
      </c>
      <c r="E2574" s="120" t="s">
        <v>5354</v>
      </c>
      <c r="F2574" s="211" t="s">
        <v>5355</v>
      </c>
      <c r="G2574" s="119" t="s">
        <v>5356</v>
      </c>
      <c r="H2574" s="121" t="s">
        <v>192</v>
      </c>
      <c r="K2574" s="120"/>
      <c r="L2574" s="120" t="s">
        <v>32</v>
      </c>
      <c r="M2574" s="120" t="s">
        <v>78</v>
      </c>
      <c r="P2574" s="124">
        <f t="shared" si="119"/>
        <v>0</v>
      </c>
      <c r="Q2574" s="133"/>
    </row>
    <row r="2575" spans="1:24" ht="27.6">
      <c r="A2575" s="116">
        <v>2575</v>
      </c>
      <c r="B2575" s="129">
        <v>44032</v>
      </c>
      <c r="C2575" s="118">
        <f t="shared" si="118"/>
        <v>7</v>
      </c>
      <c r="D2575" s="119" t="s">
        <v>25</v>
      </c>
      <c r="E2575" s="120" t="s">
        <v>5357</v>
      </c>
      <c r="F2575" s="211" t="s">
        <v>5358</v>
      </c>
      <c r="G2575" s="119" t="s">
        <v>5359</v>
      </c>
      <c r="H2575" s="121" t="s">
        <v>29</v>
      </c>
      <c r="K2575" s="120"/>
      <c r="L2575" s="120" t="s">
        <v>32</v>
      </c>
      <c r="M2575" s="120" t="s">
        <v>78</v>
      </c>
      <c r="P2575" s="124">
        <f t="shared" si="119"/>
        <v>0</v>
      </c>
      <c r="Q2575" s="133"/>
    </row>
    <row r="2576" spans="1:24">
      <c r="A2576" s="116">
        <v>2576</v>
      </c>
      <c r="B2576" s="129">
        <v>44033</v>
      </c>
      <c r="C2576" s="118">
        <f t="shared" si="118"/>
        <v>7</v>
      </c>
      <c r="D2576" s="119" t="s">
        <v>25</v>
      </c>
      <c r="E2576" s="120" t="s">
        <v>5360</v>
      </c>
      <c r="F2576" s="211" t="s">
        <v>5361</v>
      </c>
      <c r="G2576" s="119" t="s">
        <v>5362</v>
      </c>
      <c r="H2576" s="121" t="s">
        <v>192</v>
      </c>
      <c r="K2576" s="120"/>
      <c r="L2576" s="120" t="s">
        <v>32</v>
      </c>
      <c r="M2576" s="120" t="s">
        <v>78</v>
      </c>
      <c r="P2576" s="124">
        <f t="shared" si="119"/>
        <v>0</v>
      </c>
      <c r="Q2576" s="133"/>
    </row>
    <row r="2577" spans="1:25">
      <c r="A2577" s="116">
        <v>2577</v>
      </c>
      <c r="B2577" s="129">
        <v>44033</v>
      </c>
      <c r="C2577" s="118">
        <f t="shared" si="118"/>
        <v>7</v>
      </c>
      <c r="D2577" s="120" t="s">
        <v>37</v>
      </c>
      <c r="E2577" s="120" t="s">
        <v>5363</v>
      </c>
      <c r="F2577" s="211" t="s">
        <v>3790</v>
      </c>
      <c r="G2577" s="119" t="s">
        <v>5364</v>
      </c>
      <c r="H2577" s="121" t="s">
        <v>461</v>
      </c>
      <c r="I2577" s="121" t="s">
        <v>42</v>
      </c>
      <c r="J2577" s="121" t="s">
        <v>72</v>
      </c>
      <c r="K2577" s="120" t="s">
        <v>65</v>
      </c>
      <c r="L2577" s="120" t="s">
        <v>32</v>
      </c>
      <c r="M2577" s="120" t="s">
        <v>33</v>
      </c>
      <c r="N2577" s="131">
        <v>44034</v>
      </c>
      <c r="O2577" s="131">
        <v>44526</v>
      </c>
      <c r="P2577" s="124">
        <f t="shared" si="119"/>
        <v>11</v>
      </c>
      <c r="Q2577" s="133">
        <v>3</v>
      </c>
      <c r="R2577" s="125">
        <f ca="1">TODAY()-O2577</f>
        <v>152</v>
      </c>
      <c r="Y2577" s="126" t="s">
        <v>204</v>
      </c>
    </row>
    <row r="2578" spans="1:25">
      <c r="A2578" s="116">
        <v>2578</v>
      </c>
      <c r="B2578" s="129">
        <v>44033</v>
      </c>
      <c r="C2578" s="118">
        <f t="shared" si="118"/>
        <v>7</v>
      </c>
      <c r="D2578" s="119" t="s">
        <v>25</v>
      </c>
      <c r="E2578" s="120" t="s">
        <v>5365</v>
      </c>
      <c r="F2578" s="211" t="s">
        <v>1462</v>
      </c>
      <c r="G2578" s="119" t="s">
        <v>5366</v>
      </c>
      <c r="H2578" s="121" t="s">
        <v>192</v>
      </c>
      <c r="K2578" s="120"/>
      <c r="L2578" s="120" t="s">
        <v>32</v>
      </c>
      <c r="M2578" s="120" t="s">
        <v>78</v>
      </c>
      <c r="P2578" s="124">
        <f t="shared" si="119"/>
        <v>0</v>
      </c>
      <c r="Q2578" s="133"/>
    </row>
    <row r="2579" spans="1:25">
      <c r="A2579" s="116">
        <v>2579</v>
      </c>
      <c r="B2579" s="129">
        <v>44033</v>
      </c>
      <c r="C2579" s="118">
        <f t="shared" si="118"/>
        <v>7</v>
      </c>
      <c r="D2579" s="119" t="s">
        <v>25</v>
      </c>
      <c r="E2579" s="120" t="s">
        <v>5367</v>
      </c>
      <c r="F2579" s="211" t="s">
        <v>5368</v>
      </c>
      <c r="G2579" s="119" t="s">
        <v>5369</v>
      </c>
      <c r="H2579" s="121" t="s">
        <v>53</v>
      </c>
      <c r="K2579" s="120"/>
      <c r="L2579" s="120" t="s">
        <v>32</v>
      </c>
      <c r="M2579" s="120" t="s">
        <v>78</v>
      </c>
      <c r="P2579" s="124">
        <f t="shared" si="119"/>
        <v>0</v>
      </c>
      <c r="Q2579" s="133"/>
    </row>
    <row r="2580" spans="1:25">
      <c r="A2580" s="116">
        <v>2580</v>
      </c>
      <c r="B2580" s="129">
        <v>44033</v>
      </c>
      <c r="C2580" s="118">
        <f t="shared" si="118"/>
        <v>7</v>
      </c>
      <c r="D2580" s="119" t="s">
        <v>25</v>
      </c>
      <c r="E2580" s="120" t="s">
        <v>5370</v>
      </c>
      <c r="F2580" s="211" t="s">
        <v>5371</v>
      </c>
      <c r="G2580" s="119" t="s">
        <v>5372</v>
      </c>
      <c r="H2580" s="121" t="s">
        <v>29</v>
      </c>
      <c r="K2580" s="120"/>
      <c r="L2580" s="120" t="s">
        <v>32</v>
      </c>
      <c r="M2580" s="120" t="s">
        <v>78</v>
      </c>
      <c r="P2580" s="124">
        <f t="shared" si="119"/>
        <v>0</v>
      </c>
      <c r="Q2580" s="133"/>
    </row>
    <row r="2581" spans="1:25" ht="27.6">
      <c r="A2581" s="116">
        <v>2581</v>
      </c>
      <c r="B2581" s="129">
        <v>44033</v>
      </c>
      <c r="C2581" s="118">
        <f t="shared" si="118"/>
        <v>7</v>
      </c>
      <c r="D2581" s="119" t="s">
        <v>25</v>
      </c>
      <c r="E2581" s="120" t="s">
        <v>5373</v>
      </c>
      <c r="F2581" s="211" t="s">
        <v>5374</v>
      </c>
      <c r="G2581" s="119" t="s">
        <v>5375</v>
      </c>
      <c r="H2581" s="121" t="s">
        <v>29</v>
      </c>
      <c r="K2581" s="120"/>
      <c r="L2581" s="120" t="s">
        <v>32</v>
      </c>
      <c r="M2581" s="120" t="s">
        <v>78</v>
      </c>
      <c r="P2581" s="124">
        <f t="shared" si="119"/>
        <v>0</v>
      </c>
      <c r="Q2581" s="133"/>
    </row>
    <row r="2582" spans="1:25">
      <c r="A2582" s="116">
        <v>2582</v>
      </c>
      <c r="B2582" s="129">
        <v>44033</v>
      </c>
      <c r="C2582" s="118">
        <f t="shared" ref="C2582:C2613" si="120">IF(B2582&lt;&gt;0,MONTH(B2582),0)</f>
        <v>7</v>
      </c>
      <c r="D2582" s="119" t="s">
        <v>25</v>
      </c>
      <c r="E2582" s="120" t="s">
        <v>5376</v>
      </c>
      <c r="F2582" s="211" t="s">
        <v>5377</v>
      </c>
      <c r="G2582" s="119" t="s">
        <v>5378</v>
      </c>
      <c r="H2582" s="121" t="s">
        <v>192</v>
      </c>
      <c r="K2582" s="120"/>
      <c r="L2582" s="120" t="s">
        <v>32</v>
      </c>
      <c r="M2582" s="120" t="s">
        <v>33</v>
      </c>
      <c r="N2582" s="131">
        <v>44034</v>
      </c>
      <c r="P2582" s="124">
        <f t="shared" ref="P2582:P2613" si="121">IF(O2582&lt;&gt;0,MONTH(O2582),0)</f>
        <v>0</v>
      </c>
      <c r="Q2582" s="133"/>
      <c r="R2582" s="125">
        <f ca="1">TODAY()-N2582</f>
        <v>644</v>
      </c>
    </row>
    <row r="2583" spans="1:25">
      <c r="A2583" s="116">
        <v>2583</v>
      </c>
      <c r="B2583" s="129">
        <v>44033</v>
      </c>
      <c r="C2583" s="118">
        <f t="shared" si="120"/>
        <v>7</v>
      </c>
      <c r="D2583" s="119" t="s">
        <v>25</v>
      </c>
      <c r="E2583" s="120" t="s">
        <v>5379</v>
      </c>
      <c r="F2583" s="211" t="s">
        <v>5380</v>
      </c>
      <c r="G2583" s="119" t="s">
        <v>5381</v>
      </c>
      <c r="H2583" s="121" t="s">
        <v>192</v>
      </c>
      <c r="K2583" s="120"/>
      <c r="L2583" s="120" t="s">
        <v>32</v>
      </c>
      <c r="M2583" s="120" t="s">
        <v>33</v>
      </c>
      <c r="N2583" s="131">
        <v>44034</v>
      </c>
      <c r="P2583" s="124">
        <f t="shared" si="121"/>
        <v>0</v>
      </c>
      <c r="Q2583" s="133"/>
      <c r="R2583" s="125">
        <f ca="1">TODAY()-N2583</f>
        <v>644</v>
      </c>
      <c r="S2583" s="120" t="s">
        <v>92</v>
      </c>
      <c r="T2583" s="126">
        <v>44035</v>
      </c>
    </row>
    <row r="2584" spans="1:25">
      <c r="A2584" s="116">
        <v>2584</v>
      </c>
      <c r="B2584" s="129">
        <v>44033</v>
      </c>
      <c r="C2584" s="118">
        <f t="shared" si="120"/>
        <v>7</v>
      </c>
      <c r="D2584" s="119" t="s">
        <v>25</v>
      </c>
      <c r="E2584" s="120" t="s">
        <v>5382</v>
      </c>
      <c r="F2584" s="211" t="s">
        <v>5383</v>
      </c>
      <c r="G2584" s="119" t="s">
        <v>5381</v>
      </c>
      <c r="H2584" s="121" t="s">
        <v>192</v>
      </c>
      <c r="K2584" s="120"/>
      <c r="L2584" s="120" t="s">
        <v>32</v>
      </c>
      <c r="M2584" s="120" t="s">
        <v>78</v>
      </c>
      <c r="P2584" s="124">
        <f t="shared" si="121"/>
        <v>0</v>
      </c>
      <c r="Q2584" s="133"/>
    </row>
    <row r="2585" spans="1:25">
      <c r="A2585" s="116">
        <v>2585</v>
      </c>
      <c r="B2585" s="129">
        <v>44033</v>
      </c>
      <c r="C2585" s="118">
        <f t="shared" si="120"/>
        <v>7</v>
      </c>
      <c r="D2585" s="119" t="s">
        <v>25</v>
      </c>
      <c r="E2585" s="120" t="s">
        <v>5384</v>
      </c>
      <c r="F2585" s="211" t="s">
        <v>5385</v>
      </c>
      <c r="G2585" s="119" t="s">
        <v>5381</v>
      </c>
      <c r="H2585" s="121" t="s">
        <v>192</v>
      </c>
      <c r="K2585" s="120"/>
      <c r="L2585" s="120" t="s">
        <v>32</v>
      </c>
      <c r="M2585" s="120" t="s">
        <v>78</v>
      </c>
      <c r="P2585" s="124">
        <f t="shared" si="121"/>
        <v>0</v>
      </c>
      <c r="Q2585" s="133"/>
    </row>
    <row r="2586" spans="1:25">
      <c r="A2586" s="116">
        <v>2586</v>
      </c>
      <c r="B2586" s="129">
        <v>44033</v>
      </c>
      <c r="C2586" s="118">
        <f t="shared" si="120"/>
        <v>7</v>
      </c>
      <c r="D2586" s="119" t="s">
        <v>25</v>
      </c>
      <c r="E2586" s="120" t="s">
        <v>5386</v>
      </c>
      <c r="F2586" s="211" t="s">
        <v>783</v>
      </c>
      <c r="G2586" s="119" t="s">
        <v>5387</v>
      </c>
      <c r="H2586" s="121" t="s">
        <v>256</v>
      </c>
      <c r="K2586" s="120"/>
      <c r="L2586" s="120" t="s">
        <v>32</v>
      </c>
      <c r="M2586" s="120" t="s">
        <v>78</v>
      </c>
      <c r="P2586" s="124">
        <f t="shared" si="121"/>
        <v>0</v>
      </c>
      <c r="Q2586" s="133"/>
    </row>
    <row r="2587" spans="1:25">
      <c r="A2587" s="116">
        <v>2587</v>
      </c>
      <c r="B2587" s="129">
        <v>44033</v>
      </c>
      <c r="C2587" s="118">
        <f t="shared" si="120"/>
        <v>7</v>
      </c>
      <c r="D2587" s="119" t="s">
        <v>25</v>
      </c>
      <c r="E2587" s="120" t="s">
        <v>5388</v>
      </c>
      <c r="F2587" s="211" t="s">
        <v>5389</v>
      </c>
      <c r="G2587" s="119" t="s">
        <v>5390</v>
      </c>
      <c r="H2587" s="121" t="s">
        <v>256</v>
      </c>
      <c r="K2587" s="120"/>
      <c r="L2587" s="120" t="s">
        <v>32</v>
      </c>
      <c r="M2587" s="120" t="s">
        <v>33</v>
      </c>
      <c r="N2587" s="131">
        <v>44034</v>
      </c>
      <c r="P2587" s="124">
        <f t="shared" si="121"/>
        <v>0</v>
      </c>
      <c r="Q2587" s="133"/>
      <c r="R2587" s="125">
        <f ca="1">TODAY()-N2587</f>
        <v>644</v>
      </c>
      <c r="S2587" s="120" t="s">
        <v>92</v>
      </c>
      <c r="T2587" s="126">
        <v>44035</v>
      </c>
    </row>
    <row r="2588" spans="1:25">
      <c r="A2588" s="116">
        <v>2588</v>
      </c>
      <c r="B2588" s="129">
        <v>44033</v>
      </c>
      <c r="C2588" s="118">
        <f t="shared" si="120"/>
        <v>7</v>
      </c>
      <c r="D2588" s="119" t="s">
        <v>25</v>
      </c>
      <c r="E2588" s="120" t="s">
        <v>5391</v>
      </c>
      <c r="F2588" s="211" t="s">
        <v>5355</v>
      </c>
      <c r="G2588" s="119" t="s">
        <v>5392</v>
      </c>
      <c r="H2588" s="121" t="s">
        <v>192</v>
      </c>
      <c r="K2588" s="120"/>
      <c r="L2588" s="120" t="s">
        <v>32</v>
      </c>
      <c r="M2588" s="120" t="s">
        <v>78</v>
      </c>
      <c r="P2588" s="124">
        <f t="shared" si="121"/>
        <v>0</v>
      </c>
      <c r="Q2588" s="133"/>
    </row>
    <row r="2589" spans="1:25" ht="27.6">
      <c r="A2589" s="116">
        <v>2589</v>
      </c>
      <c r="B2589" s="129">
        <v>44033</v>
      </c>
      <c r="C2589" s="118">
        <f t="shared" si="120"/>
        <v>7</v>
      </c>
      <c r="D2589" s="119" t="s">
        <v>25</v>
      </c>
      <c r="E2589" s="120" t="s">
        <v>5393</v>
      </c>
      <c r="F2589" s="211" t="s">
        <v>5394</v>
      </c>
      <c r="G2589" s="119" t="s">
        <v>5395</v>
      </c>
      <c r="H2589" s="121" t="s">
        <v>192</v>
      </c>
      <c r="K2589" s="120"/>
      <c r="L2589" s="120" t="s">
        <v>32</v>
      </c>
      <c r="M2589" s="120" t="s">
        <v>33</v>
      </c>
      <c r="P2589" s="124">
        <f t="shared" si="121"/>
        <v>0</v>
      </c>
      <c r="Q2589" s="133"/>
    </row>
    <row r="2590" spans="1:25">
      <c r="A2590" s="116">
        <v>2590</v>
      </c>
      <c r="B2590" s="129">
        <v>44033</v>
      </c>
      <c r="C2590" s="118">
        <f t="shared" si="120"/>
        <v>7</v>
      </c>
      <c r="D2590" s="119" t="s">
        <v>25</v>
      </c>
      <c r="E2590" s="120" t="s">
        <v>5396</v>
      </c>
      <c r="F2590" s="211" t="s">
        <v>937</v>
      </c>
      <c r="G2590" s="119" t="s">
        <v>5397</v>
      </c>
      <c r="H2590" s="121" t="s">
        <v>256</v>
      </c>
      <c r="K2590" s="120"/>
      <c r="L2590" s="120" t="s">
        <v>32</v>
      </c>
      <c r="M2590" s="120" t="s">
        <v>78</v>
      </c>
      <c r="P2590" s="124">
        <f t="shared" si="121"/>
        <v>0</v>
      </c>
      <c r="Q2590" s="133"/>
    </row>
    <row r="2591" spans="1:25">
      <c r="A2591" s="116">
        <v>2591</v>
      </c>
      <c r="B2591" s="129">
        <v>44033</v>
      </c>
      <c r="C2591" s="118">
        <f t="shared" si="120"/>
        <v>7</v>
      </c>
      <c r="D2591" s="119" t="s">
        <v>25</v>
      </c>
      <c r="E2591" s="120" t="s">
        <v>5398</v>
      </c>
      <c r="F2591" s="211" t="s">
        <v>1462</v>
      </c>
      <c r="G2591" s="119" t="s">
        <v>5399</v>
      </c>
      <c r="H2591" s="121" t="s">
        <v>192</v>
      </c>
      <c r="K2591" s="120"/>
      <c r="L2591" s="120" t="s">
        <v>32</v>
      </c>
      <c r="M2591" s="120" t="s">
        <v>33</v>
      </c>
      <c r="N2591" s="131">
        <v>44034</v>
      </c>
      <c r="P2591" s="124">
        <f t="shared" si="121"/>
        <v>0</v>
      </c>
      <c r="Q2591" s="133"/>
      <c r="R2591" s="125">
        <f ca="1">TODAY()-N2591</f>
        <v>644</v>
      </c>
    </row>
    <row r="2592" spans="1:25">
      <c r="A2592" s="116">
        <v>2592</v>
      </c>
      <c r="B2592" s="129">
        <v>44033</v>
      </c>
      <c r="C2592" s="118">
        <f t="shared" si="120"/>
        <v>7</v>
      </c>
      <c r="D2592" s="119" t="s">
        <v>25</v>
      </c>
      <c r="E2592" s="120" t="s">
        <v>5400</v>
      </c>
      <c r="F2592" s="211" t="s">
        <v>1465</v>
      </c>
      <c r="G2592" s="119" t="s">
        <v>5401</v>
      </c>
      <c r="H2592" s="121" t="s">
        <v>256</v>
      </c>
      <c r="K2592" s="120"/>
      <c r="L2592" s="120" t="s">
        <v>32</v>
      </c>
      <c r="M2592" s="120" t="s">
        <v>78</v>
      </c>
      <c r="P2592" s="124">
        <f t="shared" si="121"/>
        <v>0</v>
      </c>
      <c r="Q2592" s="133"/>
    </row>
    <row r="2593" spans="1:24">
      <c r="A2593" s="116">
        <v>2593</v>
      </c>
      <c r="B2593" s="129">
        <v>44033</v>
      </c>
      <c r="C2593" s="118">
        <f t="shared" si="120"/>
        <v>7</v>
      </c>
      <c r="D2593" s="119" t="s">
        <v>25</v>
      </c>
      <c r="E2593" s="120" t="s">
        <v>5402</v>
      </c>
      <c r="F2593" s="211" t="s">
        <v>5403</v>
      </c>
      <c r="G2593" s="119" t="s">
        <v>5404</v>
      </c>
      <c r="H2593" s="121" t="s">
        <v>192</v>
      </c>
      <c r="K2593" s="120"/>
      <c r="L2593" s="120" t="s">
        <v>32</v>
      </c>
      <c r="M2593" s="120" t="s">
        <v>78</v>
      </c>
      <c r="P2593" s="124">
        <f t="shared" si="121"/>
        <v>0</v>
      </c>
      <c r="Q2593" s="133"/>
    </row>
    <row r="2594" spans="1:24">
      <c r="A2594" s="116">
        <v>2594</v>
      </c>
      <c r="B2594" s="129">
        <v>44033</v>
      </c>
      <c r="C2594" s="118">
        <f t="shared" si="120"/>
        <v>7</v>
      </c>
      <c r="D2594" s="119" t="s">
        <v>25</v>
      </c>
      <c r="E2594" s="120" t="s">
        <v>5405</v>
      </c>
      <c r="F2594" s="211" t="s">
        <v>5406</v>
      </c>
      <c r="G2594" s="119" t="s">
        <v>5407</v>
      </c>
      <c r="H2594" s="121" t="s">
        <v>29</v>
      </c>
      <c r="K2594" s="120"/>
      <c r="L2594" s="120" t="s">
        <v>32</v>
      </c>
      <c r="M2594" s="120" t="s">
        <v>78</v>
      </c>
      <c r="P2594" s="124">
        <f t="shared" si="121"/>
        <v>0</v>
      </c>
      <c r="Q2594" s="133"/>
    </row>
    <row r="2595" spans="1:24">
      <c r="A2595" s="116">
        <v>2595</v>
      </c>
      <c r="B2595" s="129">
        <v>44033</v>
      </c>
      <c r="C2595" s="118">
        <f t="shared" si="120"/>
        <v>7</v>
      </c>
      <c r="D2595" s="119" t="s">
        <v>25</v>
      </c>
      <c r="E2595" s="120" t="s">
        <v>5408</v>
      </c>
      <c r="F2595" s="211" t="s">
        <v>5409</v>
      </c>
      <c r="G2595" s="119" t="s">
        <v>5410</v>
      </c>
      <c r="H2595" s="121" t="s">
        <v>256</v>
      </c>
      <c r="K2595" s="120"/>
      <c r="L2595" s="120" t="s">
        <v>32</v>
      </c>
      <c r="M2595" s="120" t="s">
        <v>78</v>
      </c>
      <c r="P2595" s="124">
        <f t="shared" si="121"/>
        <v>0</v>
      </c>
      <c r="Q2595" s="133"/>
    </row>
    <row r="2596" spans="1:24">
      <c r="A2596" s="116">
        <v>2596</v>
      </c>
      <c r="B2596" s="129">
        <v>44033</v>
      </c>
      <c r="C2596" s="118">
        <f t="shared" si="120"/>
        <v>7</v>
      </c>
      <c r="D2596" s="119" t="s">
        <v>25</v>
      </c>
      <c r="E2596" s="120" t="s">
        <v>5411</v>
      </c>
      <c r="F2596" s="211" t="s">
        <v>5412</v>
      </c>
      <c r="G2596" s="119" t="s">
        <v>5413</v>
      </c>
      <c r="H2596" s="121" t="s">
        <v>192</v>
      </c>
      <c r="K2596" s="120"/>
      <c r="L2596" s="120" t="s">
        <v>32</v>
      </c>
      <c r="M2596" s="120" t="s">
        <v>78</v>
      </c>
      <c r="P2596" s="124">
        <f t="shared" si="121"/>
        <v>0</v>
      </c>
      <c r="Q2596" s="133"/>
    </row>
    <row r="2597" spans="1:24">
      <c r="A2597" s="116">
        <v>2597</v>
      </c>
      <c r="B2597" s="129">
        <v>44033</v>
      </c>
      <c r="C2597" s="118">
        <f t="shared" si="120"/>
        <v>7</v>
      </c>
      <c r="D2597" s="119" t="s">
        <v>25</v>
      </c>
      <c r="E2597" s="120" t="s">
        <v>5414</v>
      </c>
      <c r="F2597" s="211" t="s">
        <v>5415</v>
      </c>
      <c r="G2597" s="119" t="s">
        <v>5416</v>
      </c>
      <c r="H2597" s="121" t="s">
        <v>140</v>
      </c>
      <c r="K2597" s="120"/>
      <c r="L2597" s="120" t="s">
        <v>32</v>
      </c>
      <c r="M2597" s="120" t="s">
        <v>78</v>
      </c>
      <c r="P2597" s="124">
        <f t="shared" si="121"/>
        <v>0</v>
      </c>
      <c r="Q2597" s="133"/>
    </row>
    <row r="2598" spans="1:24">
      <c r="A2598" s="116">
        <v>2598</v>
      </c>
      <c r="B2598" s="129">
        <v>44033</v>
      </c>
      <c r="C2598" s="118">
        <f t="shared" si="120"/>
        <v>7</v>
      </c>
      <c r="D2598" s="119" t="s">
        <v>25</v>
      </c>
      <c r="E2598" s="120" t="s">
        <v>5417</v>
      </c>
      <c r="F2598" s="211" t="s">
        <v>5418</v>
      </c>
      <c r="G2598" s="119" t="s">
        <v>2753</v>
      </c>
      <c r="H2598" s="121" t="s">
        <v>192</v>
      </c>
      <c r="K2598" s="120"/>
      <c r="L2598" s="120" t="s">
        <v>32</v>
      </c>
      <c r="M2598" s="120" t="s">
        <v>78</v>
      </c>
      <c r="P2598" s="124">
        <f t="shared" si="121"/>
        <v>0</v>
      </c>
      <c r="Q2598" s="133"/>
    </row>
    <row r="2599" spans="1:24">
      <c r="A2599" s="116">
        <v>2599</v>
      </c>
      <c r="B2599" s="129">
        <v>44033</v>
      </c>
      <c r="C2599" s="118">
        <f t="shared" si="120"/>
        <v>7</v>
      </c>
      <c r="D2599" s="119" t="s">
        <v>25</v>
      </c>
      <c r="E2599" s="120" t="s">
        <v>5419</v>
      </c>
      <c r="F2599" s="211" t="s">
        <v>2223</v>
      </c>
      <c r="G2599" s="119" t="s">
        <v>5420</v>
      </c>
      <c r="H2599" s="121" t="s">
        <v>192</v>
      </c>
      <c r="K2599" s="120"/>
      <c r="L2599" s="120" t="s">
        <v>32</v>
      </c>
      <c r="M2599" s="120" t="s">
        <v>33</v>
      </c>
      <c r="N2599" s="131">
        <v>44034</v>
      </c>
      <c r="P2599" s="124">
        <f t="shared" si="121"/>
        <v>0</v>
      </c>
      <c r="Q2599" s="133"/>
      <c r="R2599" s="125">
        <f ca="1">TODAY()-N2599</f>
        <v>644</v>
      </c>
    </row>
    <row r="2600" spans="1:24">
      <c r="A2600" s="116">
        <v>2600</v>
      </c>
      <c r="B2600" s="129">
        <v>44033</v>
      </c>
      <c r="C2600" s="118">
        <f t="shared" si="120"/>
        <v>7</v>
      </c>
      <c r="D2600" s="119" t="s">
        <v>25</v>
      </c>
      <c r="E2600" s="120" t="s">
        <v>5421</v>
      </c>
      <c r="F2600" s="211" t="s">
        <v>5422</v>
      </c>
      <c r="G2600" s="119" t="s">
        <v>2753</v>
      </c>
      <c r="H2600" s="121" t="s">
        <v>192</v>
      </c>
      <c r="K2600" s="120"/>
      <c r="L2600" s="120" t="s">
        <v>32</v>
      </c>
      <c r="M2600" s="120" t="s">
        <v>33</v>
      </c>
      <c r="N2600" s="131">
        <v>44034</v>
      </c>
      <c r="P2600" s="124">
        <f t="shared" si="121"/>
        <v>0</v>
      </c>
      <c r="Q2600" s="133"/>
      <c r="R2600" s="125">
        <f ca="1">TODAY()-N2600</f>
        <v>644</v>
      </c>
    </row>
    <row r="2601" spans="1:24" ht="14.4">
      <c r="A2601" s="116">
        <v>2601</v>
      </c>
      <c r="B2601" s="129">
        <v>44033</v>
      </c>
      <c r="C2601" s="118">
        <f t="shared" si="120"/>
        <v>7</v>
      </c>
      <c r="D2601" s="119" t="s">
        <v>25</v>
      </c>
      <c r="E2601" s="120" t="s">
        <v>5423</v>
      </c>
      <c r="F2601" s="211" t="s">
        <v>5424</v>
      </c>
      <c r="G2601" s="119" t="s">
        <v>3294</v>
      </c>
      <c r="H2601" s="121" t="s">
        <v>29</v>
      </c>
      <c r="I2601" s="119" t="s">
        <v>42</v>
      </c>
      <c r="K2601" s="120"/>
      <c r="L2601" s="120" t="s">
        <v>32</v>
      </c>
      <c r="M2601" s="120" t="s">
        <v>33</v>
      </c>
      <c r="N2601" s="131">
        <v>44034</v>
      </c>
      <c r="O2601" s="131">
        <v>44299</v>
      </c>
      <c r="P2601" s="124">
        <f t="shared" si="121"/>
        <v>4</v>
      </c>
      <c r="Q2601" s="133">
        <v>2</v>
      </c>
      <c r="R2601" s="125">
        <f ca="1">TODAY()-O2601</f>
        <v>379</v>
      </c>
      <c r="U2601" t="s">
        <v>5425</v>
      </c>
      <c r="V2601" s="176"/>
      <c r="W2601" s="176"/>
      <c r="X2601" s="176"/>
    </row>
    <row r="2602" spans="1:24" ht="27.6">
      <c r="A2602" s="116">
        <v>2602</v>
      </c>
      <c r="B2602" s="129">
        <v>44035</v>
      </c>
      <c r="C2602" s="118">
        <f t="shared" si="120"/>
        <v>7</v>
      </c>
      <c r="D2602" s="119" t="s">
        <v>25</v>
      </c>
      <c r="E2602" s="120" t="s">
        <v>5426</v>
      </c>
      <c r="F2602" s="211" t="s">
        <v>5427</v>
      </c>
      <c r="G2602" s="119" t="s">
        <v>1519</v>
      </c>
      <c r="H2602" s="121" t="s">
        <v>192</v>
      </c>
      <c r="K2602" s="120"/>
      <c r="L2602" s="120" t="s">
        <v>32</v>
      </c>
      <c r="M2602" s="120" t="s">
        <v>78</v>
      </c>
      <c r="P2602" s="124">
        <f t="shared" si="121"/>
        <v>0</v>
      </c>
      <c r="Q2602" s="133"/>
    </row>
    <row r="2603" spans="1:24">
      <c r="A2603" s="116">
        <v>2603</v>
      </c>
      <c r="B2603" s="129">
        <v>44035</v>
      </c>
      <c r="C2603" s="118">
        <f t="shared" si="120"/>
        <v>7</v>
      </c>
      <c r="D2603" s="119" t="s">
        <v>25</v>
      </c>
      <c r="E2603" s="120" t="s">
        <v>5428</v>
      </c>
      <c r="F2603" s="211" t="s">
        <v>5429</v>
      </c>
      <c r="G2603" s="119" t="s">
        <v>4688</v>
      </c>
      <c r="H2603" s="121" t="s">
        <v>192</v>
      </c>
      <c r="K2603" s="120"/>
      <c r="L2603" s="120" t="s">
        <v>32</v>
      </c>
      <c r="M2603" s="120" t="s">
        <v>78</v>
      </c>
      <c r="P2603" s="124">
        <f t="shared" si="121"/>
        <v>0</v>
      </c>
      <c r="Q2603" s="133"/>
    </row>
    <row r="2604" spans="1:24">
      <c r="A2604" s="116">
        <v>2604</v>
      </c>
      <c r="B2604" s="129">
        <v>44035</v>
      </c>
      <c r="C2604" s="118">
        <f t="shared" si="120"/>
        <v>7</v>
      </c>
      <c r="D2604" s="119" t="s">
        <v>25</v>
      </c>
      <c r="E2604" s="120" t="s">
        <v>5430</v>
      </c>
      <c r="F2604" s="211" t="s">
        <v>5431</v>
      </c>
      <c r="G2604" s="119" t="s">
        <v>1519</v>
      </c>
      <c r="H2604" s="121" t="s">
        <v>192</v>
      </c>
      <c r="K2604" s="120"/>
      <c r="L2604" s="120" t="s">
        <v>32</v>
      </c>
      <c r="M2604" s="120" t="s">
        <v>78</v>
      </c>
      <c r="P2604" s="124">
        <f t="shared" si="121"/>
        <v>0</v>
      </c>
      <c r="Q2604" s="133"/>
    </row>
    <row r="2605" spans="1:24">
      <c r="A2605" s="116">
        <v>2605</v>
      </c>
      <c r="B2605" s="129">
        <v>44035</v>
      </c>
      <c r="C2605" s="118">
        <f t="shared" si="120"/>
        <v>7</v>
      </c>
      <c r="D2605" s="119" t="s">
        <v>25</v>
      </c>
      <c r="E2605" s="120" t="s">
        <v>5432</v>
      </c>
      <c r="F2605" s="211" t="s">
        <v>5433</v>
      </c>
      <c r="G2605" s="119" t="s">
        <v>5434</v>
      </c>
      <c r="H2605" s="121" t="s">
        <v>192</v>
      </c>
      <c r="K2605" s="120"/>
      <c r="L2605" s="120" t="s">
        <v>32</v>
      </c>
      <c r="M2605" s="120" t="s">
        <v>78</v>
      </c>
      <c r="P2605" s="124">
        <f t="shared" si="121"/>
        <v>0</v>
      </c>
      <c r="Q2605" s="133"/>
    </row>
    <row r="2606" spans="1:24">
      <c r="A2606" s="116">
        <v>2606</v>
      </c>
      <c r="B2606" s="129">
        <v>44035</v>
      </c>
      <c r="C2606" s="118">
        <f t="shared" si="120"/>
        <v>7</v>
      </c>
      <c r="D2606" s="119" t="s">
        <v>25</v>
      </c>
      <c r="E2606" s="120" t="s">
        <v>5435</v>
      </c>
      <c r="F2606" s="211" t="s">
        <v>5436</v>
      </c>
      <c r="G2606" s="119" t="s">
        <v>5437</v>
      </c>
      <c r="H2606" s="121" t="s">
        <v>53</v>
      </c>
      <c r="K2606" s="120"/>
      <c r="L2606" s="120" t="s">
        <v>32</v>
      </c>
      <c r="M2606" s="120" t="s">
        <v>78</v>
      </c>
      <c r="P2606" s="124">
        <f t="shared" si="121"/>
        <v>0</v>
      </c>
      <c r="Q2606" s="133"/>
    </row>
    <row r="2607" spans="1:24">
      <c r="A2607" s="116">
        <v>2607</v>
      </c>
      <c r="B2607" s="129">
        <v>44035</v>
      </c>
      <c r="C2607" s="118">
        <f t="shared" si="120"/>
        <v>7</v>
      </c>
      <c r="D2607" s="119" t="s">
        <v>25</v>
      </c>
      <c r="E2607" s="120" t="s">
        <v>5438</v>
      </c>
      <c r="F2607" s="211" t="s">
        <v>5439</v>
      </c>
      <c r="G2607" s="119" t="s">
        <v>4270</v>
      </c>
      <c r="H2607" s="121" t="s">
        <v>97</v>
      </c>
      <c r="K2607" s="120"/>
      <c r="L2607" s="120" t="s">
        <v>32</v>
      </c>
      <c r="M2607" s="120" t="s">
        <v>78</v>
      </c>
      <c r="P2607" s="124">
        <f t="shared" si="121"/>
        <v>0</v>
      </c>
      <c r="Q2607" s="133"/>
    </row>
    <row r="2608" spans="1:24">
      <c r="A2608" s="116">
        <v>2608</v>
      </c>
      <c r="B2608" s="129">
        <v>44035</v>
      </c>
      <c r="C2608" s="118">
        <f t="shared" si="120"/>
        <v>7</v>
      </c>
      <c r="D2608" s="119" t="s">
        <v>25</v>
      </c>
      <c r="E2608" s="120" t="s">
        <v>5440</v>
      </c>
      <c r="F2608" s="211" t="s">
        <v>5441</v>
      </c>
      <c r="G2608" s="119" t="s">
        <v>5442</v>
      </c>
      <c r="H2608" s="121" t="s">
        <v>256</v>
      </c>
      <c r="K2608" s="120"/>
      <c r="L2608" s="120" t="s">
        <v>32</v>
      </c>
      <c r="M2608" s="120" t="s">
        <v>78</v>
      </c>
      <c r="P2608" s="124">
        <f t="shared" si="121"/>
        <v>0</v>
      </c>
      <c r="Q2608" s="133"/>
    </row>
    <row r="2609" spans="1:25">
      <c r="A2609" s="116">
        <v>2609</v>
      </c>
      <c r="B2609" s="129">
        <v>44035</v>
      </c>
      <c r="C2609" s="118">
        <f t="shared" si="120"/>
        <v>7</v>
      </c>
      <c r="D2609" s="119" t="s">
        <v>25</v>
      </c>
      <c r="E2609" s="120" t="s">
        <v>5443</v>
      </c>
      <c r="F2609" s="211" t="s">
        <v>5444</v>
      </c>
      <c r="G2609" s="119" t="s">
        <v>5445</v>
      </c>
      <c r="H2609" s="121" t="s">
        <v>97</v>
      </c>
      <c r="K2609" s="120"/>
      <c r="L2609" s="120" t="s">
        <v>32</v>
      </c>
      <c r="M2609" s="120" t="s">
        <v>78</v>
      </c>
      <c r="P2609" s="124">
        <f t="shared" si="121"/>
        <v>0</v>
      </c>
      <c r="Q2609" s="133"/>
    </row>
    <row r="2610" spans="1:25" ht="27.6">
      <c r="A2610" s="116">
        <v>2610</v>
      </c>
      <c r="B2610" s="129">
        <v>44035</v>
      </c>
      <c r="C2610" s="118">
        <f t="shared" si="120"/>
        <v>7</v>
      </c>
      <c r="D2610" s="119" t="s">
        <v>25</v>
      </c>
      <c r="E2610" s="120" t="s">
        <v>5446</v>
      </c>
      <c r="F2610" s="211" t="s">
        <v>5447</v>
      </c>
      <c r="G2610" s="119" t="s">
        <v>5448</v>
      </c>
      <c r="H2610" s="121" t="s">
        <v>5449</v>
      </c>
      <c r="K2610" s="120"/>
      <c r="L2610" s="120" t="s">
        <v>32</v>
      </c>
      <c r="M2610" s="120" t="s">
        <v>78</v>
      </c>
      <c r="P2610" s="124">
        <f t="shared" si="121"/>
        <v>0</v>
      </c>
      <c r="Q2610" s="133"/>
      <c r="U2610" t="s">
        <v>5450</v>
      </c>
      <c r="V2610" s="126" t="s">
        <v>156</v>
      </c>
      <c r="W2610" s="126" t="s">
        <v>125</v>
      </c>
      <c r="X2610" s="126">
        <v>44140</v>
      </c>
    </row>
    <row r="2611" spans="1:25" ht="14.4">
      <c r="A2611" s="116">
        <v>2611</v>
      </c>
      <c r="B2611" s="129">
        <v>44035</v>
      </c>
      <c r="C2611" s="118">
        <f t="shared" si="120"/>
        <v>7</v>
      </c>
      <c r="D2611" s="119" t="s">
        <v>25</v>
      </c>
      <c r="E2611" s="120" t="s">
        <v>5451</v>
      </c>
      <c r="F2611" s="211" t="s">
        <v>5452</v>
      </c>
      <c r="G2611" s="119" t="s">
        <v>5448</v>
      </c>
      <c r="H2611" s="121" t="s">
        <v>5449</v>
      </c>
      <c r="K2611" s="120"/>
      <c r="L2611" s="120" t="s">
        <v>32</v>
      </c>
      <c r="M2611" s="120" t="s">
        <v>78</v>
      </c>
      <c r="P2611" s="124">
        <f t="shared" si="121"/>
        <v>0</v>
      </c>
      <c r="Q2611" s="133"/>
      <c r="U2611" t="s">
        <v>5453</v>
      </c>
      <c r="V2611" s="126" t="s">
        <v>156</v>
      </c>
      <c r="W2611" s="126" t="s">
        <v>125</v>
      </c>
      <c r="X2611" s="126">
        <v>44140</v>
      </c>
    </row>
    <row r="2612" spans="1:25">
      <c r="A2612" s="116">
        <v>2612</v>
      </c>
      <c r="B2612" s="129">
        <v>44035</v>
      </c>
      <c r="C2612" s="118">
        <f t="shared" si="120"/>
        <v>7</v>
      </c>
      <c r="D2612" s="119" t="s">
        <v>25</v>
      </c>
      <c r="E2612" s="120" t="s">
        <v>5454</v>
      </c>
      <c r="F2612" s="211" t="s">
        <v>5455</v>
      </c>
      <c r="G2612" s="119" t="s">
        <v>5456</v>
      </c>
      <c r="H2612" s="121" t="s">
        <v>5457</v>
      </c>
      <c r="K2612" s="120"/>
      <c r="L2612" s="120" t="s">
        <v>32</v>
      </c>
      <c r="M2612" s="120" t="s">
        <v>33</v>
      </c>
      <c r="N2612" s="131">
        <v>44036</v>
      </c>
      <c r="P2612" s="124">
        <f t="shared" si="121"/>
        <v>0</v>
      </c>
      <c r="Q2612" s="133"/>
      <c r="R2612" s="118">
        <f ca="1">TODAY()-N2612</f>
        <v>642</v>
      </c>
    </row>
    <row r="2613" spans="1:25">
      <c r="A2613" s="116">
        <v>2613</v>
      </c>
      <c r="B2613" s="129">
        <v>44035</v>
      </c>
      <c r="C2613" s="118">
        <f t="shared" si="120"/>
        <v>7</v>
      </c>
      <c r="D2613" s="119" t="s">
        <v>25</v>
      </c>
      <c r="E2613" s="120" t="s">
        <v>5458</v>
      </c>
      <c r="F2613" s="211" t="s">
        <v>5459</v>
      </c>
      <c r="G2613" s="119" t="s">
        <v>5460</v>
      </c>
      <c r="H2613" s="121" t="s">
        <v>140</v>
      </c>
      <c r="K2613" s="120"/>
      <c r="L2613" s="120" t="s">
        <v>32</v>
      </c>
      <c r="M2613" s="120" t="s">
        <v>78</v>
      </c>
      <c r="P2613" s="124">
        <f t="shared" si="121"/>
        <v>0</v>
      </c>
      <c r="Q2613" s="133"/>
    </row>
    <row r="2614" spans="1:25" ht="27.6">
      <c r="A2614" s="116">
        <v>2614</v>
      </c>
      <c r="B2614" s="129">
        <v>44035</v>
      </c>
      <c r="C2614" s="118">
        <f t="shared" ref="C2614:C2645" si="122">IF(B2614&lt;&gt;0,MONTH(B2614),0)</f>
        <v>7</v>
      </c>
      <c r="D2614" s="119" t="s">
        <v>25</v>
      </c>
      <c r="E2614" s="120" t="s">
        <v>5461</v>
      </c>
      <c r="F2614" s="211" t="s">
        <v>5462</v>
      </c>
      <c r="G2614" s="119" t="s">
        <v>5463</v>
      </c>
      <c r="H2614" s="121" t="s">
        <v>344</v>
      </c>
      <c r="K2614" s="120"/>
      <c r="L2614" s="120" t="s">
        <v>32</v>
      </c>
      <c r="M2614" s="120" t="s">
        <v>33</v>
      </c>
      <c r="N2614" s="131">
        <v>44102</v>
      </c>
      <c r="P2614" s="124">
        <f t="shared" ref="P2614:P2645" si="123">IF(O2614&lt;&gt;0,MONTH(O2614),0)</f>
        <v>0</v>
      </c>
      <c r="Q2614" s="133"/>
      <c r="R2614" s="118">
        <f ca="1">TODAY()-N2614</f>
        <v>576</v>
      </c>
    </row>
    <row r="2615" spans="1:25" ht="27.6">
      <c r="A2615" s="116">
        <v>2615</v>
      </c>
      <c r="B2615" s="129">
        <v>44035</v>
      </c>
      <c r="C2615" s="118">
        <f t="shared" si="122"/>
        <v>7</v>
      </c>
      <c r="D2615" s="119" t="s">
        <v>25</v>
      </c>
      <c r="E2615" s="120" t="s">
        <v>5464</v>
      </c>
      <c r="F2615" s="211" t="s">
        <v>5465</v>
      </c>
      <c r="G2615" s="119" t="s">
        <v>1629</v>
      </c>
      <c r="H2615" s="121" t="s">
        <v>86</v>
      </c>
      <c r="K2615" s="120"/>
      <c r="L2615" s="120" t="s">
        <v>32</v>
      </c>
      <c r="M2615" s="120" t="s">
        <v>78</v>
      </c>
      <c r="P2615" s="124">
        <f t="shared" si="123"/>
        <v>0</v>
      </c>
      <c r="Q2615" s="133"/>
      <c r="U2615" t="s">
        <v>5466</v>
      </c>
      <c r="V2615" s="126" t="s">
        <v>156</v>
      </c>
      <c r="W2615" s="126" t="s">
        <v>125</v>
      </c>
      <c r="X2615" s="126">
        <v>44140</v>
      </c>
    </row>
    <row r="2616" spans="1:25">
      <c r="A2616" s="116">
        <v>2616</v>
      </c>
      <c r="B2616" s="129">
        <v>44035</v>
      </c>
      <c r="C2616" s="118">
        <f t="shared" si="122"/>
        <v>7</v>
      </c>
      <c r="D2616" s="119" t="s">
        <v>25</v>
      </c>
      <c r="E2616" s="120" t="s">
        <v>5467</v>
      </c>
      <c r="F2616" s="211" t="s">
        <v>676</v>
      </c>
      <c r="G2616" s="119" t="s">
        <v>528</v>
      </c>
      <c r="H2616" s="121" t="s">
        <v>53</v>
      </c>
      <c r="K2616" s="120"/>
      <c r="L2616" s="120" t="s">
        <v>32</v>
      </c>
      <c r="M2616" s="120" t="s">
        <v>33</v>
      </c>
      <c r="N2616" s="131">
        <v>44036</v>
      </c>
      <c r="P2616" s="124">
        <f t="shared" si="123"/>
        <v>0</v>
      </c>
      <c r="Q2616" s="133"/>
      <c r="R2616" s="118">
        <f ca="1">TODAY()-N2616</f>
        <v>642</v>
      </c>
    </row>
    <row r="2617" spans="1:25">
      <c r="A2617" s="116">
        <v>2617</v>
      </c>
      <c r="B2617" s="129">
        <v>44035</v>
      </c>
      <c r="C2617" s="118">
        <f t="shared" si="122"/>
        <v>7</v>
      </c>
      <c r="D2617" s="119" t="s">
        <v>25</v>
      </c>
      <c r="E2617" s="120" t="s">
        <v>5468</v>
      </c>
      <c r="F2617" s="211" t="s">
        <v>676</v>
      </c>
      <c r="G2617" s="119" t="s">
        <v>4184</v>
      </c>
      <c r="H2617" s="178" t="s">
        <v>5457</v>
      </c>
      <c r="K2617" s="120"/>
      <c r="L2617" s="120" t="s">
        <v>32</v>
      </c>
      <c r="M2617" s="120" t="s">
        <v>33</v>
      </c>
      <c r="N2617" s="131">
        <v>44040</v>
      </c>
      <c r="P2617" s="124">
        <f t="shared" si="123"/>
        <v>0</v>
      </c>
      <c r="Q2617" s="133"/>
      <c r="R2617" s="118">
        <f ca="1">TODAY()-N2617</f>
        <v>638</v>
      </c>
    </row>
    <row r="2618" spans="1:25">
      <c r="A2618" s="116">
        <v>2618</v>
      </c>
      <c r="B2618" s="129">
        <v>44035</v>
      </c>
      <c r="C2618" s="118">
        <f t="shared" si="122"/>
        <v>7</v>
      </c>
      <c r="D2618" s="119" t="s">
        <v>25</v>
      </c>
      <c r="E2618" s="120" t="s">
        <v>5469</v>
      </c>
      <c r="F2618" s="211" t="s">
        <v>5470</v>
      </c>
      <c r="G2618" s="119" t="s">
        <v>292</v>
      </c>
      <c r="H2618" s="121" t="s">
        <v>41</v>
      </c>
      <c r="K2618" s="120"/>
      <c r="L2618" s="120" t="s">
        <v>32</v>
      </c>
      <c r="M2618" s="120" t="s">
        <v>78</v>
      </c>
      <c r="P2618" s="124">
        <f t="shared" si="123"/>
        <v>0</v>
      </c>
      <c r="Q2618" s="133"/>
    </row>
    <row r="2619" spans="1:25">
      <c r="A2619" s="116">
        <v>2619</v>
      </c>
      <c r="B2619" s="129">
        <v>44036</v>
      </c>
      <c r="C2619" s="118">
        <f t="shared" si="122"/>
        <v>7</v>
      </c>
      <c r="D2619" s="119" t="s">
        <v>25</v>
      </c>
      <c r="E2619" s="120" t="s">
        <v>5471</v>
      </c>
      <c r="F2619" s="211" t="s">
        <v>5472</v>
      </c>
      <c r="G2619" s="119" t="s">
        <v>229</v>
      </c>
      <c r="H2619" s="121" t="s">
        <v>41</v>
      </c>
      <c r="I2619" s="116"/>
      <c r="K2619" s="120"/>
      <c r="L2619" s="120" t="s">
        <v>32</v>
      </c>
      <c r="M2619" s="120" t="s">
        <v>78</v>
      </c>
      <c r="P2619" s="124">
        <f t="shared" si="123"/>
        <v>0</v>
      </c>
      <c r="Q2619" s="133"/>
      <c r="U2619" s="126" t="s">
        <v>5473</v>
      </c>
      <c r="Y2619" s="116" t="s">
        <v>5474</v>
      </c>
    </row>
    <row r="2620" spans="1:25">
      <c r="A2620" s="116">
        <v>2620</v>
      </c>
      <c r="B2620" s="129">
        <v>44036</v>
      </c>
      <c r="C2620" s="118">
        <f t="shared" si="122"/>
        <v>7</v>
      </c>
      <c r="D2620" s="119" t="s">
        <v>25</v>
      </c>
      <c r="E2620" s="120" t="s">
        <v>5475</v>
      </c>
      <c r="F2620" s="211" t="s">
        <v>5476</v>
      </c>
      <c r="G2620" s="119" t="s">
        <v>5477</v>
      </c>
      <c r="H2620" s="121" t="s">
        <v>97</v>
      </c>
      <c r="I2620" s="116"/>
      <c r="K2620" s="120"/>
      <c r="L2620" s="120" t="s">
        <v>32</v>
      </c>
      <c r="M2620" s="120" t="s">
        <v>33</v>
      </c>
      <c r="P2620" s="124">
        <f t="shared" si="123"/>
        <v>0</v>
      </c>
      <c r="Q2620" s="133"/>
      <c r="U2620" s="126" t="s">
        <v>5478</v>
      </c>
      <c r="Y2620" s="116" t="s">
        <v>5474</v>
      </c>
    </row>
    <row r="2621" spans="1:25" ht="27.6">
      <c r="A2621" s="116">
        <v>2621</v>
      </c>
      <c r="B2621" s="129">
        <v>44036</v>
      </c>
      <c r="C2621" s="118">
        <f t="shared" si="122"/>
        <v>7</v>
      </c>
      <c r="D2621" s="119" t="s">
        <v>25</v>
      </c>
      <c r="E2621" s="120" t="s">
        <v>5479</v>
      </c>
      <c r="F2621" s="211" t="s">
        <v>5480</v>
      </c>
      <c r="G2621" s="119" t="s">
        <v>445</v>
      </c>
      <c r="H2621" s="121" t="s">
        <v>97</v>
      </c>
      <c r="I2621" s="116"/>
      <c r="K2621" s="120"/>
      <c r="L2621" s="120" t="s">
        <v>32</v>
      </c>
      <c r="M2621" s="120" t="s">
        <v>78</v>
      </c>
      <c r="P2621" s="124">
        <f t="shared" si="123"/>
        <v>0</v>
      </c>
      <c r="Q2621" s="133"/>
      <c r="U2621" t="s">
        <v>5481</v>
      </c>
      <c r="Y2621" s="116" t="s">
        <v>5474</v>
      </c>
    </row>
    <row r="2622" spans="1:25" ht="14.4">
      <c r="A2622" s="116">
        <v>2622</v>
      </c>
      <c r="B2622" s="129">
        <v>44039</v>
      </c>
      <c r="C2622" s="118">
        <f t="shared" si="122"/>
        <v>7</v>
      </c>
      <c r="D2622" s="119" t="s">
        <v>25</v>
      </c>
      <c r="E2622" s="120" t="s">
        <v>5482</v>
      </c>
      <c r="F2622" s="211" t="s">
        <v>5483</v>
      </c>
      <c r="G2622" s="119" t="s">
        <v>5484</v>
      </c>
      <c r="H2622" s="121" t="s">
        <v>41</v>
      </c>
      <c r="K2622" s="120"/>
      <c r="L2622" s="120" t="s">
        <v>32</v>
      </c>
      <c r="M2622" s="120" t="s">
        <v>78</v>
      </c>
      <c r="P2622" s="124">
        <f t="shared" si="123"/>
        <v>0</v>
      </c>
      <c r="Q2622" s="133"/>
      <c r="U2622" t="s">
        <v>5485</v>
      </c>
      <c r="V2622" s="176"/>
      <c r="W2622" s="176"/>
      <c r="X2622" s="176"/>
    </row>
    <row r="2623" spans="1:25">
      <c r="A2623" s="116">
        <v>2623</v>
      </c>
      <c r="B2623" s="129">
        <v>44039</v>
      </c>
      <c r="C2623" s="118">
        <f t="shared" si="122"/>
        <v>7</v>
      </c>
      <c r="D2623" s="119" t="s">
        <v>25</v>
      </c>
      <c r="E2623" s="120" t="s">
        <v>5486</v>
      </c>
      <c r="F2623" s="211" t="s">
        <v>5487</v>
      </c>
      <c r="G2623" s="119" t="s">
        <v>610</v>
      </c>
      <c r="H2623" s="121" t="s">
        <v>41</v>
      </c>
      <c r="K2623" s="120"/>
      <c r="L2623" s="120" t="s">
        <v>32</v>
      </c>
      <c r="M2623" s="120" t="s">
        <v>78</v>
      </c>
      <c r="P2623" s="124">
        <f t="shared" si="123"/>
        <v>0</v>
      </c>
      <c r="Q2623" s="133"/>
    </row>
    <row r="2624" spans="1:25">
      <c r="A2624" s="116">
        <v>2624</v>
      </c>
      <c r="B2624" s="129">
        <v>44039</v>
      </c>
      <c r="C2624" s="118">
        <f t="shared" si="122"/>
        <v>7</v>
      </c>
      <c r="D2624" s="119" t="s">
        <v>25</v>
      </c>
      <c r="E2624" s="120" t="s">
        <v>5488</v>
      </c>
      <c r="F2624" s="211" t="s">
        <v>5489</v>
      </c>
      <c r="G2624" s="119" t="s">
        <v>381</v>
      </c>
      <c r="H2624" s="121" t="s">
        <v>41</v>
      </c>
      <c r="I2624" s="119" t="s">
        <v>42</v>
      </c>
      <c r="K2624" s="120"/>
      <c r="L2624" s="120" t="s">
        <v>32</v>
      </c>
      <c r="M2624" s="120" t="s">
        <v>33</v>
      </c>
      <c r="N2624" s="131">
        <v>44040</v>
      </c>
      <c r="O2624" s="131">
        <v>44285</v>
      </c>
      <c r="P2624" s="124">
        <f t="shared" si="123"/>
        <v>3</v>
      </c>
      <c r="Q2624" s="133">
        <v>3</v>
      </c>
      <c r="R2624" s="125">
        <f ca="1">TODAY()-O2624</f>
        <v>393</v>
      </c>
      <c r="S2624" s="120" t="s">
        <v>92</v>
      </c>
      <c r="T2624" s="126">
        <v>44294</v>
      </c>
    </row>
    <row r="2625" spans="1:24">
      <c r="A2625" s="116">
        <v>2625</v>
      </c>
      <c r="B2625" s="129">
        <v>44039</v>
      </c>
      <c r="C2625" s="118">
        <f t="shared" si="122"/>
        <v>7</v>
      </c>
      <c r="D2625" s="119" t="s">
        <v>25</v>
      </c>
      <c r="E2625" s="120" t="s">
        <v>5490</v>
      </c>
      <c r="F2625" s="211" t="s">
        <v>488</v>
      </c>
      <c r="G2625" s="119" t="s">
        <v>5491</v>
      </c>
      <c r="H2625" s="121" t="s">
        <v>5457</v>
      </c>
      <c r="I2625" s="119" t="s">
        <v>42</v>
      </c>
      <c r="K2625" s="120"/>
      <c r="L2625" s="120" t="s">
        <v>32</v>
      </c>
      <c r="M2625" s="120" t="s">
        <v>33</v>
      </c>
      <c r="N2625" s="131">
        <v>44041</v>
      </c>
      <c r="O2625" s="131">
        <v>44285</v>
      </c>
      <c r="P2625" s="124">
        <f t="shared" si="123"/>
        <v>3</v>
      </c>
      <c r="Q2625" s="133">
        <v>4</v>
      </c>
      <c r="R2625" s="125">
        <f ca="1">TODAY()-O2625</f>
        <v>393</v>
      </c>
    </row>
    <row r="2626" spans="1:24">
      <c r="A2626" s="116">
        <v>2626</v>
      </c>
      <c r="B2626" s="129">
        <v>44039</v>
      </c>
      <c r="C2626" s="118">
        <f t="shared" si="122"/>
        <v>7</v>
      </c>
      <c r="D2626" s="119" t="s">
        <v>25</v>
      </c>
      <c r="E2626" s="120" t="s">
        <v>5492</v>
      </c>
      <c r="F2626" s="211" t="s">
        <v>5493</v>
      </c>
      <c r="G2626" s="119" t="s">
        <v>5494</v>
      </c>
      <c r="H2626" s="121" t="s">
        <v>86</v>
      </c>
      <c r="K2626" s="120"/>
      <c r="L2626" s="120" t="s">
        <v>32</v>
      </c>
      <c r="M2626" s="120" t="s">
        <v>33</v>
      </c>
      <c r="N2626" s="131">
        <v>44102</v>
      </c>
      <c r="P2626" s="124">
        <f t="shared" si="123"/>
        <v>0</v>
      </c>
      <c r="Q2626" s="133"/>
      <c r="R2626" s="118">
        <f ca="1">TODAY()-N2626</f>
        <v>576</v>
      </c>
    </row>
    <row r="2627" spans="1:24">
      <c r="A2627" s="116">
        <v>2627</v>
      </c>
      <c r="B2627" s="129">
        <v>44039</v>
      </c>
      <c r="C2627" s="118">
        <f t="shared" si="122"/>
        <v>7</v>
      </c>
      <c r="D2627" s="119" t="s">
        <v>25</v>
      </c>
      <c r="E2627" s="120" t="s">
        <v>5495</v>
      </c>
      <c r="F2627" s="211" t="s">
        <v>5496</v>
      </c>
      <c r="G2627" s="119" t="s">
        <v>2794</v>
      </c>
      <c r="H2627" s="121" t="s">
        <v>41</v>
      </c>
      <c r="K2627" s="120"/>
      <c r="L2627" s="120" t="s">
        <v>32</v>
      </c>
      <c r="M2627" s="120" t="s">
        <v>78</v>
      </c>
      <c r="P2627" s="124">
        <f t="shared" si="123"/>
        <v>0</v>
      </c>
      <c r="Q2627" s="133"/>
    </row>
    <row r="2628" spans="1:24">
      <c r="A2628" s="116">
        <v>2628</v>
      </c>
      <c r="B2628" s="129">
        <v>44039</v>
      </c>
      <c r="C2628" s="118">
        <f t="shared" si="122"/>
        <v>7</v>
      </c>
      <c r="D2628" s="119" t="s">
        <v>25</v>
      </c>
      <c r="E2628" s="120" t="s">
        <v>5497</v>
      </c>
      <c r="F2628" s="211" t="s">
        <v>5472</v>
      </c>
      <c r="G2628" s="119" t="s">
        <v>5498</v>
      </c>
      <c r="H2628" s="121" t="s">
        <v>41</v>
      </c>
      <c r="K2628" s="120"/>
      <c r="L2628" s="120" t="s">
        <v>32</v>
      </c>
      <c r="M2628" s="120" t="s">
        <v>33</v>
      </c>
      <c r="N2628" s="131">
        <v>44040</v>
      </c>
      <c r="O2628" s="131">
        <v>44105</v>
      </c>
      <c r="P2628" s="124">
        <f t="shared" si="123"/>
        <v>10</v>
      </c>
      <c r="Q2628" s="133"/>
      <c r="R2628" s="125">
        <f ca="1">TODAY()-O2628</f>
        <v>573</v>
      </c>
      <c r="S2628" s="120" t="s">
        <v>922</v>
      </c>
      <c r="T2628" s="126">
        <v>44041</v>
      </c>
      <c r="U2628" s="126" t="s">
        <v>5499</v>
      </c>
      <c r="V2628" s="126" t="s">
        <v>36</v>
      </c>
      <c r="W2628" s="126" t="s">
        <v>58</v>
      </c>
      <c r="X2628" s="126">
        <v>44105</v>
      </c>
    </row>
    <row r="2629" spans="1:24" ht="14.4">
      <c r="A2629" s="116">
        <v>2629</v>
      </c>
      <c r="B2629" s="129">
        <v>44040</v>
      </c>
      <c r="C2629" s="118">
        <f t="shared" si="122"/>
        <v>7</v>
      </c>
      <c r="D2629" s="119" t="s">
        <v>25</v>
      </c>
      <c r="E2629" s="120" t="s">
        <v>5500</v>
      </c>
      <c r="F2629" s="211" t="s">
        <v>122</v>
      </c>
      <c r="G2629" s="119" t="s">
        <v>5501</v>
      </c>
      <c r="H2629" s="121" t="s">
        <v>41</v>
      </c>
      <c r="K2629" s="120"/>
      <c r="L2629" s="120" t="s">
        <v>32</v>
      </c>
      <c r="M2629" s="120" t="s">
        <v>33</v>
      </c>
      <c r="P2629" s="124">
        <f t="shared" si="123"/>
        <v>0</v>
      </c>
      <c r="Q2629" s="133"/>
      <c r="U2629" s="176" t="s">
        <v>5502</v>
      </c>
      <c r="V2629" s="116" t="s">
        <v>110</v>
      </c>
      <c r="W2629" s="116" t="s">
        <v>58</v>
      </c>
      <c r="X2629" s="122">
        <v>44111</v>
      </c>
    </row>
    <row r="2630" spans="1:24">
      <c r="A2630" s="116">
        <v>2630</v>
      </c>
      <c r="B2630" s="129">
        <v>44040</v>
      </c>
      <c r="C2630" s="118">
        <f t="shared" si="122"/>
        <v>7</v>
      </c>
      <c r="D2630" s="119" t="s">
        <v>25</v>
      </c>
      <c r="E2630" s="120" t="s">
        <v>5503</v>
      </c>
      <c r="F2630" s="211" t="s">
        <v>1304</v>
      </c>
      <c r="G2630" s="119" t="s">
        <v>5504</v>
      </c>
      <c r="H2630" s="121" t="s">
        <v>41</v>
      </c>
      <c r="K2630" s="120"/>
      <c r="L2630" s="120" t="s">
        <v>32</v>
      </c>
      <c r="M2630" s="120" t="s">
        <v>78</v>
      </c>
      <c r="P2630" s="124">
        <f t="shared" si="123"/>
        <v>0</v>
      </c>
      <c r="Q2630" s="133"/>
    </row>
    <row r="2631" spans="1:24" ht="27.6">
      <c r="A2631" s="116">
        <v>2631</v>
      </c>
      <c r="B2631" s="129">
        <v>44040</v>
      </c>
      <c r="C2631" s="118">
        <f t="shared" si="122"/>
        <v>7</v>
      </c>
      <c r="D2631" s="119" t="s">
        <v>25</v>
      </c>
      <c r="E2631" s="120" t="s">
        <v>5505</v>
      </c>
      <c r="F2631" s="211" t="s">
        <v>5506</v>
      </c>
      <c r="G2631" s="119" t="s">
        <v>5507</v>
      </c>
      <c r="H2631" s="121" t="s">
        <v>86</v>
      </c>
      <c r="K2631" s="120"/>
      <c r="L2631" s="120" t="s">
        <v>32</v>
      </c>
      <c r="M2631" s="120" t="s">
        <v>33</v>
      </c>
      <c r="N2631" s="131">
        <v>44040</v>
      </c>
      <c r="O2631" s="131">
        <v>44117</v>
      </c>
      <c r="P2631" s="124">
        <f t="shared" si="123"/>
        <v>10</v>
      </c>
      <c r="Q2631" s="133">
        <v>1</v>
      </c>
      <c r="R2631" s="125">
        <f ca="1">TODAY()-O2631</f>
        <v>561</v>
      </c>
      <c r="S2631" s="120" t="s">
        <v>922</v>
      </c>
      <c r="T2631" s="126">
        <v>44122</v>
      </c>
    </row>
    <row r="2632" spans="1:24">
      <c r="A2632" s="116">
        <v>2632</v>
      </c>
      <c r="B2632" s="129">
        <v>44040</v>
      </c>
      <c r="C2632" s="118">
        <f t="shared" si="122"/>
        <v>7</v>
      </c>
      <c r="D2632" s="119" t="s">
        <v>25</v>
      </c>
      <c r="E2632" s="120" t="s">
        <v>5508</v>
      </c>
      <c r="F2632" s="211" t="s">
        <v>5509</v>
      </c>
      <c r="G2632" s="119" t="s">
        <v>5510</v>
      </c>
      <c r="H2632" s="121" t="s">
        <v>86</v>
      </c>
      <c r="K2632" s="120"/>
      <c r="L2632" s="120" t="s">
        <v>32</v>
      </c>
      <c r="M2632" s="120" t="s">
        <v>78</v>
      </c>
      <c r="P2632" s="124">
        <f t="shared" si="123"/>
        <v>0</v>
      </c>
      <c r="Q2632" s="133"/>
    </row>
    <row r="2633" spans="1:24">
      <c r="A2633" s="116">
        <v>2633</v>
      </c>
      <c r="B2633" s="129">
        <v>44040</v>
      </c>
      <c r="C2633" s="118">
        <f t="shared" si="122"/>
        <v>7</v>
      </c>
      <c r="D2633" s="119" t="s">
        <v>25</v>
      </c>
      <c r="E2633" s="120" t="s">
        <v>5511</v>
      </c>
      <c r="F2633" s="211" t="s">
        <v>5512</v>
      </c>
      <c r="G2633" s="119" t="s">
        <v>5513</v>
      </c>
      <c r="H2633" s="121" t="s">
        <v>5514</v>
      </c>
      <c r="K2633" s="120"/>
      <c r="L2633" s="120" t="s">
        <v>32</v>
      </c>
      <c r="M2633" s="120" t="s">
        <v>33</v>
      </c>
      <c r="N2633" s="131">
        <v>44046</v>
      </c>
      <c r="P2633" s="124">
        <f t="shared" si="123"/>
        <v>0</v>
      </c>
      <c r="Q2633" s="133"/>
      <c r="R2633" s="118">
        <f ca="1">TODAY()-N2633</f>
        <v>632</v>
      </c>
      <c r="S2633" s="120" t="s">
        <v>724</v>
      </c>
      <c r="T2633" s="126">
        <v>44047</v>
      </c>
    </row>
    <row r="2634" spans="1:24">
      <c r="A2634" s="116">
        <v>2634</v>
      </c>
      <c r="B2634" s="129">
        <v>44040</v>
      </c>
      <c r="C2634" s="118">
        <f t="shared" si="122"/>
        <v>7</v>
      </c>
      <c r="D2634" s="119" t="s">
        <v>25</v>
      </c>
      <c r="E2634" s="120" t="s">
        <v>5515</v>
      </c>
      <c r="F2634" s="211" t="s">
        <v>5516</v>
      </c>
      <c r="G2634" s="119" t="s">
        <v>2454</v>
      </c>
      <c r="H2634" s="121" t="s">
        <v>41</v>
      </c>
      <c r="I2634" s="119" t="s">
        <v>42</v>
      </c>
      <c r="K2634" s="120"/>
      <c r="L2634" s="120" t="s">
        <v>32</v>
      </c>
      <c r="M2634" s="120" t="s">
        <v>33</v>
      </c>
      <c r="N2634" s="131">
        <v>44040</v>
      </c>
      <c r="O2634" s="131">
        <v>44285</v>
      </c>
      <c r="P2634" s="124">
        <f t="shared" si="123"/>
        <v>3</v>
      </c>
      <c r="Q2634" s="133">
        <v>4</v>
      </c>
      <c r="R2634" s="125">
        <f ca="1">TODAY()-O2634</f>
        <v>393</v>
      </c>
    </row>
    <row r="2635" spans="1:24" ht="27.6">
      <c r="A2635" s="116">
        <v>2635</v>
      </c>
      <c r="B2635" s="129">
        <v>44040</v>
      </c>
      <c r="C2635" s="118">
        <f t="shared" si="122"/>
        <v>7</v>
      </c>
      <c r="D2635" s="119" t="s">
        <v>25</v>
      </c>
      <c r="E2635" s="120" t="s">
        <v>5517</v>
      </c>
      <c r="F2635" s="211" t="s">
        <v>5518</v>
      </c>
      <c r="G2635" s="119" t="s">
        <v>2623</v>
      </c>
      <c r="H2635" s="121" t="s">
        <v>41</v>
      </c>
      <c r="I2635" s="119" t="s">
        <v>63</v>
      </c>
      <c r="J2635" s="121" t="s">
        <v>63</v>
      </c>
      <c r="K2635" s="120"/>
      <c r="L2635" s="120" t="s">
        <v>32</v>
      </c>
      <c r="M2635" s="120" t="s">
        <v>33</v>
      </c>
      <c r="N2635" s="131">
        <v>44040</v>
      </c>
      <c r="O2635" s="131">
        <v>44285</v>
      </c>
      <c r="P2635" s="124">
        <f t="shared" si="123"/>
        <v>3</v>
      </c>
      <c r="Q2635" s="133">
        <v>4</v>
      </c>
      <c r="R2635" s="125">
        <f ca="1">TODAY()-O2635</f>
        <v>393</v>
      </c>
    </row>
    <row r="2636" spans="1:24">
      <c r="A2636" s="116">
        <v>2636</v>
      </c>
      <c r="B2636" s="129">
        <v>44040</v>
      </c>
      <c r="C2636" s="118">
        <f t="shared" si="122"/>
        <v>7</v>
      </c>
      <c r="D2636" s="119" t="s">
        <v>25</v>
      </c>
      <c r="E2636" s="120" t="s">
        <v>5519</v>
      </c>
      <c r="F2636" s="211" t="s">
        <v>5520</v>
      </c>
      <c r="G2636" s="119" t="s">
        <v>5521</v>
      </c>
      <c r="H2636" s="121" t="s">
        <v>41</v>
      </c>
      <c r="K2636" s="120"/>
      <c r="L2636" s="120" t="s">
        <v>32</v>
      </c>
      <c r="M2636" s="120" t="s">
        <v>33</v>
      </c>
      <c r="N2636" s="131">
        <v>44102</v>
      </c>
      <c r="P2636" s="124">
        <f t="shared" si="123"/>
        <v>0</v>
      </c>
      <c r="Q2636" s="133"/>
      <c r="R2636" s="118">
        <f ca="1">TODAY()-N2636</f>
        <v>576</v>
      </c>
    </row>
    <row r="2637" spans="1:24">
      <c r="A2637" s="116">
        <v>2637</v>
      </c>
      <c r="B2637" s="129">
        <v>44040</v>
      </c>
      <c r="C2637" s="118">
        <f t="shared" si="122"/>
        <v>7</v>
      </c>
      <c r="D2637" s="119" t="s">
        <v>25</v>
      </c>
      <c r="E2637" s="120" t="s">
        <v>5522</v>
      </c>
      <c r="F2637" s="211" t="s">
        <v>5523</v>
      </c>
      <c r="G2637" s="119" t="s">
        <v>5524</v>
      </c>
      <c r="H2637" s="121" t="s">
        <v>53</v>
      </c>
      <c r="K2637" s="120"/>
      <c r="L2637" s="120" t="s">
        <v>32</v>
      </c>
      <c r="M2637" s="120" t="s">
        <v>33</v>
      </c>
      <c r="N2637" s="131">
        <v>44041</v>
      </c>
      <c r="O2637" s="131">
        <v>44168</v>
      </c>
      <c r="P2637" s="124">
        <f t="shared" si="123"/>
        <v>12</v>
      </c>
      <c r="Q2637" s="133">
        <v>1</v>
      </c>
      <c r="R2637" s="125">
        <f ca="1">TODAY()-O2637</f>
        <v>510</v>
      </c>
      <c r="S2637" s="120" t="s">
        <v>724</v>
      </c>
      <c r="T2637" s="126">
        <v>44168</v>
      </c>
    </row>
    <row r="2638" spans="1:24">
      <c r="A2638" s="116">
        <v>2638</v>
      </c>
      <c r="B2638" s="129">
        <v>44040</v>
      </c>
      <c r="C2638" s="118">
        <f t="shared" si="122"/>
        <v>7</v>
      </c>
      <c r="D2638" s="119" t="s">
        <v>25</v>
      </c>
      <c r="E2638" s="120" t="s">
        <v>5525</v>
      </c>
      <c r="F2638" s="211" t="s">
        <v>1465</v>
      </c>
      <c r="G2638" s="119" t="s">
        <v>5526</v>
      </c>
      <c r="H2638" s="121" t="s">
        <v>5457</v>
      </c>
      <c r="K2638" s="120"/>
      <c r="L2638" s="120" t="s">
        <v>32</v>
      </c>
      <c r="M2638" s="120" t="s">
        <v>33</v>
      </c>
      <c r="N2638" s="131">
        <v>44102</v>
      </c>
      <c r="P2638" s="124">
        <f t="shared" si="123"/>
        <v>0</v>
      </c>
      <c r="Q2638" s="133"/>
      <c r="R2638" s="118">
        <f ca="1">TODAY()-N2638</f>
        <v>576</v>
      </c>
    </row>
    <row r="2639" spans="1:24" ht="27.6">
      <c r="A2639" s="116">
        <v>2639</v>
      </c>
      <c r="B2639" s="129">
        <v>44040</v>
      </c>
      <c r="C2639" s="118">
        <f t="shared" si="122"/>
        <v>7</v>
      </c>
      <c r="D2639" s="119" t="s">
        <v>25</v>
      </c>
      <c r="E2639" s="120" t="s">
        <v>5527</v>
      </c>
      <c r="F2639" s="211" t="s">
        <v>5528</v>
      </c>
      <c r="G2639" s="119" t="s">
        <v>1924</v>
      </c>
      <c r="H2639" s="121" t="s">
        <v>86</v>
      </c>
      <c r="K2639" s="120"/>
      <c r="L2639" s="120" t="s">
        <v>32</v>
      </c>
      <c r="M2639" s="120" t="s">
        <v>78</v>
      </c>
      <c r="P2639" s="124">
        <f t="shared" si="123"/>
        <v>0</v>
      </c>
      <c r="Q2639" s="133"/>
      <c r="U2639" t="s">
        <v>5529</v>
      </c>
      <c r="V2639" s="126" t="s">
        <v>156</v>
      </c>
      <c r="X2639" s="126">
        <v>44140</v>
      </c>
    </row>
    <row r="2640" spans="1:24">
      <c r="A2640" s="116">
        <v>2640</v>
      </c>
      <c r="B2640" s="129">
        <v>44040</v>
      </c>
      <c r="C2640" s="118">
        <f t="shared" si="122"/>
        <v>7</v>
      </c>
      <c r="D2640" s="119" t="s">
        <v>25</v>
      </c>
      <c r="E2640" s="120" t="s">
        <v>5530</v>
      </c>
      <c r="F2640" s="211" t="s">
        <v>3640</v>
      </c>
      <c r="G2640" s="119" t="s">
        <v>1574</v>
      </c>
      <c r="H2640" s="121" t="s">
        <v>97</v>
      </c>
      <c r="I2640" s="119" t="s">
        <v>63</v>
      </c>
      <c r="J2640" s="121" t="s">
        <v>63</v>
      </c>
      <c r="K2640" s="120"/>
      <c r="L2640" s="120" t="s">
        <v>32</v>
      </c>
      <c r="M2640" s="120" t="s">
        <v>33</v>
      </c>
      <c r="N2640" s="131">
        <v>44041</v>
      </c>
      <c r="O2640" s="131">
        <v>44285</v>
      </c>
      <c r="P2640" s="124">
        <f t="shared" si="123"/>
        <v>3</v>
      </c>
      <c r="Q2640" s="133">
        <v>4</v>
      </c>
      <c r="R2640" s="125">
        <f ca="1">TODAY()-O2640</f>
        <v>393</v>
      </c>
    </row>
    <row r="2641" spans="1:20">
      <c r="A2641" s="116">
        <v>2641</v>
      </c>
      <c r="B2641" s="129">
        <v>44041</v>
      </c>
      <c r="C2641" s="118">
        <f t="shared" si="122"/>
        <v>7</v>
      </c>
      <c r="D2641" s="119" t="s">
        <v>25</v>
      </c>
      <c r="E2641" s="120" t="s">
        <v>5531</v>
      </c>
      <c r="F2641" s="211" t="s">
        <v>5532</v>
      </c>
      <c r="G2641" s="119" t="s">
        <v>805</v>
      </c>
      <c r="H2641" s="121" t="s">
        <v>41</v>
      </c>
      <c r="K2641" s="120"/>
      <c r="L2641" s="120" t="s">
        <v>32</v>
      </c>
      <c r="M2641" s="120" t="s">
        <v>33</v>
      </c>
      <c r="N2641" s="131">
        <v>44046</v>
      </c>
      <c r="P2641" s="124">
        <f t="shared" si="123"/>
        <v>0</v>
      </c>
      <c r="Q2641" s="133"/>
      <c r="R2641" s="118">
        <f ca="1">TODAY()-N2641</f>
        <v>632</v>
      </c>
      <c r="S2641" s="120" t="s">
        <v>724</v>
      </c>
      <c r="T2641" s="126">
        <v>44047</v>
      </c>
    </row>
    <row r="2642" spans="1:20">
      <c r="A2642" s="116">
        <v>2642</v>
      </c>
      <c r="B2642" s="129">
        <v>44041</v>
      </c>
      <c r="C2642" s="118">
        <f t="shared" si="122"/>
        <v>7</v>
      </c>
      <c r="D2642" s="119" t="s">
        <v>25</v>
      </c>
      <c r="E2642" s="120" t="s">
        <v>5533</v>
      </c>
      <c r="F2642" s="211" t="s">
        <v>5534</v>
      </c>
      <c r="G2642" s="119" t="s">
        <v>5535</v>
      </c>
      <c r="H2642" s="121" t="s">
        <v>41</v>
      </c>
      <c r="I2642" s="119" t="s">
        <v>42</v>
      </c>
      <c r="K2642" s="120"/>
      <c r="L2642" s="120" t="s">
        <v>32</v>
      </c>
      <c r="M2642" s="120" t="s">
        <v>33</v>
      </c>
      <c r="N2642" s="131">
        <v>44046</v>
      </c>
      <c r="O2642" s="131">
        <v>44285</v>
      </c>
      <c r="P2642" s="124">
        <f t="shared" si="123"/>
        <v>3</v>
      </c>
      <c r="Q2642" s="133">
        <v>4</v>
      </c>
      <c r="R2642" s="125">
        <f ca="1">TODAY()-O2642</f>
        <v>393</v>
      </c>
    </row>
    <row r="2643" spans="1:20">
      <c r="A2643" s="116">
        <v>2643</v>
      </c>
      <c r="B2643" s="129">
        <v>44041</v>
      </c>
      <c r="C2643" s="118">
        <f t="shared" si="122"/>
        <v>7</v>
      </c>
      <c r="D2643" s="119" t="s">
        <v>25</v>
      </c>
      <c r="E2643" s="120" t="s">
        <v>5536</v>
      </c>
      <c r="F2643" s="211" t="s">
        <v>5537</v>
      </c>
      <c r="G2643" s="119" t="s">
        <v>5538</v>
      </c>
      <c r="H2643" s="121" t="s">
        <v>97</v>
      </c>
      <c r="K2643" s="120"/>
      <c r="L2643" s="120" t="s">
        <v>32</v>
      </c>
      <c r="M2643" s="120" t="s">
        <v>78</v>
      </c>
      <c r="P2643" s="124">
        <f t="shared" si="123"/>
        <v>0</v>
      </c>
      <c r="Q2643" s="133"/>
    </row>
    <row r="2644" spans="1:20">
      <c r="A2644" s="116">
        <v>2644</v>
      </c>
      <c r="B2644" s="129">
        <v>44041</v>
      </c>
      <c r="C2644" s="118">
        <f t="shared" si="122"/>
        <v>7</v>
      </c>
      <c r="D2644" s="119" t="s">
        <v>25</v>
      </c>
      <c r="E2644" s="120" t="s">
        <v>5539</v>
      </c>
      <c r="F2644" s="211" t="s">
        <v>5540</v>
      </c>
      <c r="G2644" s="119" t="s">
        <v>3080</v>
      </c>
      <c r="H2644" s="121" t="s">
        <v>86</v>
      </c>
      <c r="K2644" s="120"/>
      <c r="L2644" s="120" t="s">
        <v>32</v>
      </c>
      <c r="M2644" s="120" t="s">
        <v>78</v>
      </c>
      <c r="P2644" s="124">
        <f t="shared" si="123"/>
        <v>0</v>
      </c>
      <c r="Q2644" s="133"/>
    </row>
    <row r="2645" spans="1:20" ht="27.6">
      <c r="A2645" s="116">
        <v>2645</v>
      </c>
      <c r="B2645" s="129">
        <v>44041</v>
      </c>
      <c r="C2645" s="118">
        <f t="shared" si="122"/>
        <v>7</v>
      </c>
      <c r="D2645" s="119" t="s">
        <v>25</v>
      </c>
      <c r="E2645" s="120" t="s">
        <v>5541</v>
      </c>
      <c r="F2645" s="211" t="s">
        <v>5542</v>
      </c>
      <c r="G2645" s="119" t="s">
        <v>5543</v>
      </c>
      <c r="H2645" s="121" t="s">
        <v>160</v>
      </c>
      <c r="I2645" s="119" t="s">
        <v>42</v>
      </c>
      <c r="K2645" s="120"/>
      <c r="L2645" s="120" t="s">
        <v>32</v>
      </c>
      <c r="M2645" s="120" t="s">
        <v>33</v>
      </c>
      <c r="N2645" s="131">
        <v>44047</v>
      </c>
      <c r="O2645" s="131">
        <v>44285</v>
      </c>
      <c r="P2645" s="124">
        <f t="shared" si="123"/>
        <v>3</v>
      </c>
      <c r="Q2645" s="133">
        <v>4</v>
      </c>
      <c r="R2645" s="125">
        <f ca="1">TODAY()-O2645</f>
        <v>393</v>
      </c>
    </row>
    <row r="2646" spans="1:20">
      <c r="A2646" s="116">
        <v>2646</v>
      </c>
      <c r="B2646" s="129">
        <v>44041</v>
      </c>
      <c r="C2646" s="118">
        <f t="shared" ref="C2646:C2653" si="124">IF(B2646&lt;&gt;0,MONTH(B2646),0)</f>
        <v>7</v>
      </c>
      <c r="D2646" s="119" t="s">
        <v>25</v>
      </c>
      <c r="E2646" s="120" t="s">
        <v>5544</v>
      </c>
      <c r="F2646" s="211" t="s">
        <v>3363</v>
      </c>
      <c r="G2646" s="119" t="s">
        <v>5545</v>
      </c>
      <c r="H2646" s="121" t="s">
        <v>97</v>
      </c>
      <c r="K2646" s="120"/>
      <c r="L2646" s="120" t="s">
        <v>32</v>
      </c>
      <c r="M2646" s="120" t="s">
        <v>33</v>
      </c>
      <c r="N2646" s="131">
        <v>44102</v>
      </c>
      <c r="P2646" s="124">
        <f t="shared" ref="P2646:P2653" si="125">IF(O2646&lt;&gt;0,MONTH(O2646),0)</f>
        <v>0</v>
      </c>
      <c r="Q2646" s="133"/>
      <c r="R2646" s="118">
        <f ca="1">TODAY()-N2646</f>
        <v>576</v>
      </c>
    </row>
    <row r="2647" spans="1:20">
      <c r="A2647" s="116">
        <v>2647</v>
      </c>
      <c r="B2647" s="129">
        <v>44041</v>
      </c>
      <c r="C2647" s="118">
        <f t="shared" si="124"/>
        <v>7</v>
      </c>
      <c r="D2647" s="119" t="s">
        <v>25</v>
      </c>
      <c r="E2647" s="120" t="s">
        <v>5546</v>
      </c>
      <c r="F2647" s="211" t="s">
        <v>5547</v>
      </c>
      <c r="G2647" s="119" t="s">
        <v>5548</v>
      </c>
      <c r="H2647" s="121" t="s">
        <v>101</v>
      </c>
      <c r="K2647" s="120"/>
      <c r="L2647" s="120" t="s">
        <v>32</v>
      </c>
      <c r="M2647" s="120" t="s">
        <v>78</v>
      </c>
      <c r="P2647" s="124">
        <f t="shared" si="125"/>
        <v>0</v>
      </c>
      <c r="Q2647" s="133"/>
    </row>
    <row r="2648" spans="1:20">
      <c r="A2648" s="116">
        <v>2648</v>
      </c>
      <c r="B2648" s="129">
        <v>44041</v>
      </c>
      <c r="C2648" s="118">
        <f t="shared" si="124"/>
        <v>7</v>
      </c>
      <c r="D2648" s="119" t="s">
        <v>25</v>
      </c>
      <c r="E2648" s="120" t="s">
        <v>5549</v>
      </c>
      <c r="F2648" s="211" t="s">
        <v>5550</v>
      </c>
      <c r="G2648" s="119" t="s">
        <v>5551</v>
      </c>
      <c r="H2648" s="121" t="s">
        <v>160</v>
      </c>
      <c r="I2648" s="121" t="s">
        <v>42</v>
      </c>
      <c r="J2648" s="121" t="s">
        <v>82</v>
      </c>
      <c r="K2648" s="120" t="s">
        <v>65</v>
      </c>
      <c r="L2648" s="120" t="s">
        <v>32</v>
      </c>
      <c r="M2648" s="120" t="s">
        <v>33</v>
      </c>
      <c r="N2648" s="131">
        <v>44046</v>
      </c>
      <c r="O2648" s="131">
        <v>44285</v>
      </c>
      <c r="P2648" s="124">
        <f t="shared" si="125"/>
        <v>3</v>
      </c>
      <c r="Q2648" s="133">
        <v>4</v>
      </c>
      <c r="R2648" s="125"/>
    </row>
    <row r="2649" spans="1:20">
      <c r="A2649" s="116">
        <v>2649</v>
      </c>
      <c r="B2649" s="129">
        <v>44041</v>
      </c>
      <c r="C2649" s="118">
        <f t="shared" si="124"/>
        <v>7</v>
      </c>
      <c r="D2649" s="119" t="s">
        <v>25</v>
      </c>
      <c r="E2649" s="120" t="s">
        <v>5552</v>
      </c>
      <c r="F2649" s="211" t="s">
        <v>5553</v>
      </c>
      <c r="G2649" s="119" t="s">
        <v>5554</v>
      </c>
      <c r="K2649" s="120"/>
      <c r="L2649" s="120" t="s">
        <v>32</v>
      </c>
      <c r="M2649" s="120" t="s">
        <v>78</v>
      </c>
      <c r="P2649" s="124">
        <f t="shared" si="125"/>
        <v>0</v>
      </c>
      <c r="Q2649" s="133"/>
    </row>
    <row r="2650" spans="1:20">
      <c r="A2650" s="116">
        <v>2650</v>
      </c>
      <c r="B2650" s="129">
        <v>44041</v>
      </c>
      <c r="C2650" s="118">
        <f t="shared" si="124"/>
        <v>7</v>
      </c>
      <c r="D2650" s="119" t="s">
        <v>25</v>
      </c>
      <c r="E2650" s="120" t="s">
        <v>5555</v>
      </c>
      <c r="F2650" s="211" t="s">
        <v>5556</v>
      </c>
      <c r="G2650" s="119" t="s">
        <v>4142</v>
      </c>
      <c r="H2650" s="121" t="s">
        <v>41</v>
      </c>
      <c r="K2650" s="120"/>
      <c r="L2650" s="120" t="s">
        <v>32</v>
      </c>
      <c r="M2650" s="120" t="s">
        <v>78</v>
      </c>
      <c r="P2650" s="124">
        <f t="shared" si="125"/>
        <v>0</v>
      </c>
      <c r="Q2650" s="133"/>
    </row>
    <row r="2651" spans="1:20">
      <c r="A2651" s="116">
        <v>2651</v>
      </c>
      <c r="B2651" s="129">
        <v>44041</v>
      </c>
      <c r="C2651" s="118">
        <f t="shared" si="124"/>
        <v>7</v>
      </c>
      <c r="D2651" s="119" t="s">
        <v>25</v>
      </c>
      <c r="E2651" s="120" t="s">
        <v>5557</v>
      </c>
      <c r="F2651" s="211" t="s">
        <v>5558</v>
      </c>
      <c r="G2651" s="119" t="s">
        <v>5559</v>
      </c>
      <c r="H2651" s="121" t="s">
        <v>41</v>
      </c>
      <c r="K2651" s="120"/>
      <c r="L2651" s="120" t="s">
        <v>32</v>
      </c>
      <c r="M2651" s="120" t="s">
        <v>33</v>
      </c>
      <c r="N2651" s="131">
        <v>44047</v>
      </c>
      <c r="P2651" s="124">
        <f t="shared" si="125"/>
        <v>0</v>
      </c>
      <c r="Q2651" s="133"/>
      <c r="R2651" s="118">
        <f ca="1">TODAY()-N2651</f>
        <v>631</v>
      </c>
    </row>
    <row r="2652" spans="1:20">
      <c r="A2652" s="116">
        <v>2652</v>
      </c>
      <c r="B2652" s="129">
        <v>44041</v>
      </c>
      <c r="C2652" s="118">
        <f t="shared" si="124"/>
        <v>7</v>
      </c>
      <c r="D2652" s="119" t="s">
        <v>25</v>
      </c>
      <c r="E2652" s="120" t="s">
        <v>5560</v>
      </c>
      <c r="F2652" s="211" t="s">
        <v>5561</v>
      </c>
      <c r="G2652" s="119" t="s">
        <v>5562</v>
      </c>
      <c r="H2652" s="121" t="s">
        <v>41</v>
      </c>
      <c r="K2652" s="120"/>
      <c r="L2652" s="120" t="s">
        <v>32</v>
      </c>
      <c r="M2652" s="120" t="s">
        <v>78</v>
      </c>
      <c r="P2652" s="124">
        <f t="shared" si="125"/>
        <v>0</v>
      </c>
      <c r="Q2652" s="133"/>
    </row>
    <row r="2653" spans="1:20" ht="27.6">
      <c r="A2653" s="116">
        <v>2653</v>
      </c>
      <c r="B2653" s="129">
        <v>44041</v>
      </c>
      <c r="C2653" s="118">
        <f t="shared" si="124"/>
        <v>7</v>
      </c>
      <c r="D2653" s="119" t="s">
        <v>25</v>
      </c>
      <c r="E2653" s="120" t="s">
        <v>5563</v>
      </c>
      <c r="F2653" s="211" t="s">
        <v>5564</v>
      </c>
      <c r="G2653" s="119" t="s">
        <v>5565</v>
      </c>
      <c r="H2653" s="121" t="s">
        <v>41</v>
      </c>
      <c r="K2653" s="120"/>
      <c r="L2653" s="120" t="s">
        <v>32</v>
      </c>
      <c r="M2653" s="120" t="s">
        <v>78</v>
      </c>
      <c r="P2653" s="124">
        <f t="shared" si="125"/>
        <v>0</v>
      </c>
      <c r="Q2653" s="133"/>
    </row>
    <row r="2654" spans="1:20">
      <c r="A2654" s="116">
        <v>2654</v>
      </c>
      <c r="B2654" s="129">
        <v>44459</v>
      </c>
      <c r="D2654" s="120" t="s">
        <v>580</v>
      </c>
      <c r="E2654" s="120" t="s">
        <v>5566</v>
      </c>
      <c r="F2654" s="212" t="s">
        <v>3270</v>
      </c>
      <c r="G2654" s="119" t="s">
        <v>5567</v>
      </c>
      <c r="H2654" s="121" t="s">
        <v>118</v>
      </c>
      <c r="I2654" s="121" t="s">
        <v>30</v>
      </c>
      <c r="J2654" s="121" t="s">
        <v>5568</v>
      </c>
      <c r="K2654" s="121" t="s">
        <v>584</v>
      </c>
      <c r="L2654" s="157" t="s">
        <v>5136</v>
      </c>
      <c r="M2654" s="120" t="s">
        <v>78</v>
      </c>
      <c r="Q2654" s="133"/>
    </row>
    <row r="2655" spans="1:20" ht="41.4">
      <c r="A2655" s="116">
        <v>2655</v>
      </c>
      <c r="B2655" s="129">
        <v>44096</v>
      </c>
      <c r="C2655" s="118">
        <f t="shared" ref="C2655:C2673" si="126">IF(B2655&lt;&gt;0,MONTH(B2655),0)</f>
        <v>9</v>
      </c>
      <c r="E2655" s="120" t="s">
        <v>5569</v>
      </c>
      <c r="F2655" s="211" t="s">
        <v>5570</v>
      </c>
      <c r="G2655" s="119" t="s">
        <v>5571</v>
      </c>
      <c r="H2655" s="121" t="s">
        <v>29</v>
      </c>
      <c r="K2655" s="120"/>
      <c r="L2655" s="120" t="s">
        <v>32</v>
      </c>
      <c r="M2655" s="120" t="s">
        <v>78</v>
      </c>
      <c r="P2655" s="124">
        <f t="shared" ref="P2655:P2673" si="127">IF(O2655&lt;&gt;0,MONTH(O2655),0)</f>
        <v>0</v>
      </c>
      <c r="Q2655" s="133"/>
    </row>
    <row r="2656" spans="1:20">
      <c r="A2656" s="116">
        <v>2656</v>
      </c>
      <c r="B2656" s="129">
        <v>44096</v>
      </c>
      <c r="C2656" s="118">
        <f t="shared" si="126"/>
        <v>9</v>
      </c>
      <c r="E2656" s="120" t="s">
        <v>5572</v>
      </c>
      <c r="F2656" s="211" t="s">
        <v>5573</v>
      </c>
      <c r="G2656" s="119" t="s">
        <v>5574</v>
      </c>
      <c r="H2656" s="121" t="s">
        <v>29</v>
      </c>
      <c r="K2656" s="120"/>
      <c r="L2656" s="120" t="s">
        <v>32</v>
      </c>
      <c r="M2656" s="120" t="s">
        <v>78</v>
      </c>
      <c r="P2656" s="124">
        <f t="shared" si="127"/>
        <v>0</v>
      </c>
      <c r="Q2656" s="133"/>
    </row>
    <row r="2657" spans="1:25">
      <c r="A2657" s="116">
        <v>2657</v>
      </c>
      <c r="B2657" s="129">
        <v>44096</v>
      </c>
      <c r="C2657" s="118">
        <f t="shared" si="126"/>
        <v>9</v>
      </c>
      <c r="E2657" s="120" t="s">
        <v>5575</v>
      </c>
      <c r="F2657" s="211" t="s">
        <v>1462</v>
      </c>
      <c r="G2657" s="120" t="s">
        <v>5576</v>
      </c>
      <c r="H2657" s="121" t="s">
        <v>29</v>
      </c>
      <c r="K2657" s="120"/>
      <c r="L2657" s="120" t="s">
        <v>32</v>
      </c>
      <c r="M2657" s="120" t="s">
        <v>78</v>
      </c>
      <c r="P2657" s="124">
        <f t="shared" si="127"/>
        <v>0</v>
      </c>
      <c r="Q2657" s="133"/>
    </row>
    <row r="2658" spans="1:25">
      <c r="A2658" s="116">
        <v>2658</v>
      </c>
      <c r="B2658" s="129">
        <v>44096</v>
      </c>
      <c r="C2658" s="118">
        <f t="shared" si="126"/>
        <v>9</v>
      </c>
      <c r="D2658" s="120" t="s">
        <v>25</v>
      </c>
      <c r="E2658" s="120" t="s">
        <v>5577</v>
      </c>
      <c r="F2658" s="211" t="s">
        <v>5578</v>
      </c>
      <c r="G2658" s="119" t="s">
        <v>360</v>
      </c>
      <c r="H2658" s="121" t="s">
        <v>48</v>
      </c>
      <c r="I2658" s="119" t="s">
        <v>42</v>
      </c>
      <c r="K2658" s="120"/>
      <c r="L2658" s="120" t="s">
        <v>32</v>
      </c>
      <c r="M2658" s="120" t="s">
        <v>33</v>
      </c>
      <c r="N2658" s="131">
        <v>44098</v>
      </c>
      <c r="O2658" s="131">
        <v>44260</v>
      </c>
      <c r="P2658" s="124">
        <f t="shared" si="127"/>
        <v>3</v>
      </c>
      <c r="Q2658" s="133"/>
      <c r="R2658" s="125">
        <f ca="1">TODAY()-O2658</f>
        <v>418</v>
      </c>
      <c r="S2658" s="120" t="s">
        <v>135</v>
      </c>
      <c r="Y2658" s="116" t="s">
        <v>5579</v>
      </c>
    </row>
    <row r="2659" spans="1:25">
      <c r="A2659" s="116">
        <v>2659</v>
      </c>
      <c r="B2659" s="129">
        <v>44096</v>
      </c>
      <c r="C2659" s="118">
        <f t="shared" si="126"/>
        <v>9</v>
      </c>
      <c r="D2659" s="120" t="s">
        <v>252</v>
      </c>
      <c r="E2659" s="120" t="s">
        <v>5580</v>
      </c>
      <c r="F2659" s="211" t="s">
        <v>1465</v>
      </c>
      <c r="G2659" s="119" t="s">
        <v>5581</v>
      </c>
      <c r="H2659" s="121" t="s">
        <v>29</v>
      </c>
      <c r="K2659" s="120"/>
      <c r="L2659" s="120" t="s">
        <v>32</v>
      </c>
      <c r="M2659" s="120" t="s">
        <v>33</v>
      </c>
      <c r="N2659" s="131">
        <v>44098</v>
      </c>
      <c r="O2659" s="131">
        <v>44243</v>
      </c>
      <c r="P2659" s="124">
        <f t="shared" si="127"/>
        <v>2</v>
      </c>
      <c r="Q2659" s="133"/>
      <c r="R2659" s="125">
        <f ca="1">TODAY()-O2659</f>
        <v>435</v>
      </c>
      <c r="S2659" s="120" t="s">
        <v>92</v>
      </c>
    </row>
    <row r="2660" spans="1:25">
      <c r="A2660" s="116">
        <v>2660</v>
      </c>
      <c r="B2660" s="129">
        <v>44096</v>
      </c>
      <c r="C2660" s="118">
        <f t="shared" si="126"/>
        <v>9</v>
      </c>
      <c r="E2660" s="120" t="s">
        <v>5582</v>
      </c>
      <c r="F2660" s="211" t="s">
        <v>5583</v>
      </c>
      <c r="G2660" s="119" t="s">
        <v>5584</v>
      </c>
      <c r="H2660" s="121" t="s">
        <v>29</v>
      </c>
      <c r="K2660" s="120"/>
      <c r="L2660" s="120" t="s">
        <v>32</v>
      </c>
      <c r="M2660" s="120" t="s">
        <v>78</v>
      </c>
      <c r="P2660" s="124">
        <f t="shared" si="127"/>
        <v>0</v>
      </c>
      <c r="Q2660" s="133"/>
    </row>
    <row r="2661" spans="1:25" ht="27.6">
      <c r="A2661" s="116">
        <v>2661</v>
      </c>
      <c r="B2661" s="129">
        <v>44096</v>
      </c>
      <c r="C2661" s="118">
        <f t="shared" si="126"/>
        <v>9</v>
      </c>
      <c r="E2661" s="120" t="s">
        <v>5585</v>
      </c>
      <c r="F2661" s="211" t="s">
        <v>5586</v>
      </c>
      <c r="G2661" s="119" t="s">
        <v>5587</v>
      </c>
      <c r="H2661" s="121" t="s">
        <v>29</v>
      </c>
      <c r="K2661" s="120"/>
      <c r="L2661" s="120" t="s">
        <v>32</v>
      </c>
      <c r="M2661" s="120" t="s">
        <v>78</v>
      </c>
      <c r="P2661" s="124">
        <f t="shared" si="127"/>
        <v>0</v>
      </c>
      <c r="Q2661" s="133"/>
    </row>
    <row r="2662" spans="1:25">
      <c r="A2662" s="116">
        <v>2662</v>
      </c>
      <c r="B2662" s="129">
        <v>44096</v>
      </c>
      <c r="C2662" s="118">
        <f t="shared" si="126"/>
        <v>9</v>
      </c>
      <c r="E2662" s="120" t="s">
        <v>5588</v>
      </c>
      <c r="F2662" s="211" t="s">
        <v>1138</v>
      </c>
      <c r="G2662" s="119" t="s">
        <v>5589</v>
      </c>
      <c r="H2662" s="121" t="s">
        <v>29</v>
      </c>
      <c r="K2662" s="120"/>
      <c r="L2662" s="120" t="s">
        <v>32</v>
      </c>
      <c r="M2662" s="120" t="s">
        <v>78</v>
      </c>
      <c r="P2662" s="124">
        <f t="shared" si="127"/>
        <v>0</v>
      </c>
      <c r="Q2662" s="133"/>
    </row>
    <row r="2663" spans="1:25">
      <c r="A2663" s="116">
        <v>2663</v>
      </c>
      <c r="B2663" s="129">
        <v>44096</v>
      </c>
      <c r="C2663" s="118">
        <f t="shared" si="126"/>
        <v>9</v>
      </c>
      <c r="E2663" s="120" t="s">
        <v>5590</v>
      </c>
      <c r="F2663" s="211" t="s">
        <v>5591</v>
      </c>
      <c r="G2663" s="119" t="s">
        <v>5592</v>
      </c>
      <c r="H2663" s="121" t="s">
        <v>29</v>
      </c>
      <c r="K2663" s="120"/>
      <c r="L2663" s="120" t="s">
        <v>32</v>
      </c>
      <c r="M2663" s="120" t="s">
        <v>78</v>
      </c>
      <c r="P2663" s="124">
        <f t="shared" si="127"/>
        <v>0</v>
      </c>
      <c r="Q2663" s="133"/>
    </row>
    <row r="2664" spans="1:25" ht="27.6">
      <c r="A2664" s="116">
        <v>2664</v>
      </c>
      <c r="B2664" s="129">
        <v>44096</v>
      </c>
      <c r="C2664" s="118">
        <f t="shared" si="126"/>
        <v>9</v>
      </c>
      <c r="D2664" s="119" t="s">
        <v>37</v>
      </c>
      <c r="E2664" s="120" t="s">
        <v>5593</v>
      </c>
      <c r="F2664" s="211" t="s">
        <v>5594</v>
      </c>
      <c r="G2664" s="119" t="s">
        <v>5595</v>
      </c>
      <c r="H2664" s="121" t="s">
        <v>29</v>
      </c>
      <c r="K2664" s="120"/>
      <c r="L2664" s="120" t="s">
        <v>32</v>
      </c>
      <c r="M2664" s="120" t="s">
        <v>33</v>
      </c>
      <c r="N2664" s="131">
        <v>44103</v>
      </c>
      <c r="P2664" s="124">
        <f t="shared" si="127"/>
        <v>0</v>
      </c>
      <c r="Q2664" s="133"/>
      <c r="R2664" s="125">
        <f ca="1">TODAY()-N2664</f>
        <v>575</v>
      </c>
      <c r="S2664" s="120" t="s">
        <v>92</v>
      </c>
      <c r="T2664" s="126">
        <v>44106</v>
      </c>
      <c r="Y2664" s="116" t="s">
        <v>356</v>
      </c>
    </row>
    <row r="2665" spans="1:25" ht="27.6">
      <c r="A2665" s="116">
        <v>2665</v>
      </c>
      <c r="B2665" s="129">
        <v>44096</v>
      </c>
      <c r="C2665" s="118">
        <f t="shared" si="126"/>
        <v>9</v>
      </c>
      <c r="E2665" s="120" t="s">
        <v>5596</v>
      </c>
      <c r="F2665" s="211" t="s">
        <v>5597</v>
      </c>
      <c r="G2665" s="119" t="s">
        <v>5598</v>
      </c>
      <c r="H2665" s="121" t="s">
        <v>29</v>
      </c>
      <c r="K2665" s="120"/>
      <c r="L2665" s="120" t="s">
        <v>32</v>
      </c>
      <c r="M2665" s="120" t="s">
        <v>78</v>
      </c>
      <c r="P2665" s="124">
        <f t="shared" si="127"/>
        <v>0</v>
      </c>
      <c r="Q2665" s="133"/>
    </row>
    <row r="2666" spans="1:25">
      <c r="A2666" s="116">
        <v>2666</v>
      </c>
      <c r="B2666" s="129">
        <v>44096</v>
      </c>
      <c r="C2666" s="118">
        <f t="shared" si="126"/>
        <v>9</v>
      </c>
      <c r="D2666" s="120" t="s">
        <v>5019</v>
      </c>
      <c r="E2666" s="120" t="s">
        <v>5599</v>
      </c>
      <c r="F2666" s="211" t="s">
        <v>5600</v>
      </c>
      <c r="G2666" s="119" t="s">
        <v>445</v>
      </c>
      <c r="H2666" s="121" t="s">
        <v>76</v>
      </c>
      <c r="K2666" s="120"/>
      <c r="L2666" s="120" t="s">
        <v>32</v>
      </c>
      <c r="M2666" s="120" t="s">
        <v>33</v>
      </c>
      <c r="P2666" s="124">
        <f t="shared" si="127"/>
        <v>0</v>
      </c>
      <c r="Q2666" s="133"/>
      <c r="R2666" s="125"/>
      <c r="S2666" s="120" t="s">
        <v>92</v>
      </c>
      <c r="T2666" s="126">
        <v>44098</v>
      </c>
    </row>
    <row r="2667" spans="1:25">
      <c r="A2667" s="116">
        <v>2667</v>
      </c>
      <c r="B2667" s="129">
        <v>44096</v>
      </c>
      <c r="C2667" s="118">
        <f t="shared" si="126"/>
        <v>9</v>
      </c>
      <c r="E2667" s="120" t="s">
        <v>5601</v>
      </c>
      <c r="F2667" s="211" t="s">
        <v>5602</v>
      </c>
      <c r="G2667" s="119" t="s">
        <v>5603</v>
      </c>
      <c r="H2667" s="121" t="s">
        <v>29</v>
      </c>
      <c r="K2667" s="120"/>
      <c r="L2667" s="120" t="s">
        <v>32</v>
      </c>
      <c r="M2667" s="120" t="s">
        <v>78</v>
      </c>
      <c r="P2667" s="124">
        <f t="shared" si="127"/>
        <v>0</v>
      </c>
      <c r="Q2667" s="133"/>
    </row>
    <row r="2668" spans="1:25" ht="41.4">
      <c r="A2668" s="116">
        <v>2668</v>
      </c>
      <c r="B2668" s="129">
        <v>44096</v>
      </c>
      <c r="C2668" s="118">
        <f t="shared" si="126"/>
        <v>9</v>
      </c>
      <c r="E2668" s="120" t="s">
        <v>5604</v>
      </c>
      <c r="F2668" s="211" t="s">
        <v>5605</v>
      </c>
      <c r="G2668" s="119" t="s">
        <v>5606</v>
      </c>
      <c r="H2668" s="121" t="s">
        <v>29</v>
      </c>
      <c r="K2668" s="120"/>
      <c r="L2668" s="120" t="s">
        <v>32</v>
      </c>
      <c r="M2668" s="120" t="s">
        <v>78</v>
      </c>
      <c r="P2668" s="124">
        <f t="shared" si="127"/>
        <v>0</v>
      </c>
      <c r="Q2668" s="133"/>
    </row>
    <row r="2669" spans="1:25">
      <c r="A2669" s="116">
        <v>2669</v>
      </c>
      <c r="B2669" s="129">
        <v>44096</v>
      </c>
      <c r="C2669" s="118">
        <f t="shared" si="126"/>
        <v>9</v>
      </c>
      <c r="E2669" s="120" t="s">
        <v>5607</v>
      </c>
      <c r="F2669" s="211" t="s">
        <v>5608</v>
      </c>
      <c r="G2669" s="119" t="s">
        <v>5609</v>
      </c>
      <c r="H2669" s="121" t="s">
        <v>29</v>
      </c>
      <c r="K2669" s="120"/>
      <c r="L2669" s="120" t="s">
        <v>32</v>
      </c>
      <c r="M2669" s="120" t="s">
        <v>78</v>
      </c>
      <c r="P2669" s="124">
        <f t="shared" si="127"/>
        <v>0</v>
      </c>
      <c r="Q2669" s="133"/>
    </row>
    <row r="2670" spans="1:25">
      <c r="A2670" s="116">
        <v>2670</v>
      </c>
      <c r="B2670" s="129">
        <v>44096</v>
      </c>
      <c r="C2670" s="118">
        <f t="shared" si="126"/>
        <v>9</v>
      </c>
      <c r="E2670" s="120" t="s">
        <v>5610</v>
      </c>
      <c r="F2670" s="211" t="s">
        <v>5611</v>
      </c>
      <c r="G2670" s="119" t="s">
        <v>5612</v>
      </c>
      <c r="H2670" s="121" t="s">
        <v>29</v>
      </c>
      <c r="K2670" s="120"/>
      <c r="L2670" s="120" t="s">
        <v>32</v>
      </c>
      <c r="M2670" s="120" t="s">
        <v>78</v>
      </c>
      <c r="P2670" s="124">
        <f t="shared" si="127"/>
        <v>0</v>
      </c>
      <c r="Q2670" s="133"/>
    </row>
    <row r="2671" spans="1:25">
      <c r="A2671" s="116">
        <v>2671</v>
      </c>
      <c r="B2671" s="129">
        <v>44096</v>
      </c>
      <c r="C2671" s="118">
        <f t="shared" si="126"/>
        <v>9</v>
      </c>
      <c r="E2671" s="120" t="s">
        <v>5613</v>
      </c>
      <c r="F2671" s="211" t="s">
        <v>1138</v>
      </c>
      <c r="G2671" s="119" t="s">
        <v>5614</v>
      </c>
      <c r="H2671" s="121" t="s">
        <v>29</v>
      </c>
      <c r="K2671" s="120"/>
      <c r="L2671" s="120" t="s">
        <v>32</v>
      </c>
      <c r="M2671" s="120" t="s">
        <v>78</v>
      </c>
      <c r="P2671" s="124">
        <f t="shared" si="127"/>
        <v>0</v>
      </c>
      <c r="Q2671" s="133"/>
    </row>
    <row r="2672" spans="1:25">
      <c r="A2672" s="116">
        <v>2672</v>
      </c>
      <c r="B2672" s="129">
        <v>44096</v>
      </c>
      <c r="C2672" s="118">
        <f t="shared" si="126"/>
        <v>9</v>
      </c>
      <c r="E2672" s="120" t="s">
        <v>5615</v>
      </c>
      <c r="F2672" s="211" t="s">
        <v>5616</v>
      </c>
      <c r="G2672" s="119" t="s">
        <v>5617</v>
      </c>
      <c r="H2672" s="121" t="s">
        <v>29</v>
      </c>
      <c r="K2672" s="120"/>
      <c r="L2672" s="120" t="s">
        <v>32</v>
      </c>
      <c r="M2672" s="120" t="s">
        <v>78</v>
      </c>
      <c r="P2672" s="124">
        <f t="shared" si="127"/>
        <v>0</v>
      </c>
      <c r="Q2672" s="133"/>
    </row>
    <row r="2673" spans="1:25">
      <c r="A2673" s="116">
        <v>2673</v>
      </c>
      <c r="B2673" s="129">
        <v>44096</v>
      </c>
      <c r="C2673" s="118">
        <f t="shared" si="126"/>
        <v>9</v>
      </c>
      <c r="E2673" s="120" t="s">
        <v>5618</v>
      </c>
      <c r="F2673" s="211" t="s">
        <v>1462</v>
      </c>
      <c r="G2673" s="119" t="s">
        <v>5619</v>
      </c>
      <c r="H2673" s="121" t="s">
        <v>29</v>
      </c>
      <c r="K2673" s="120"/>
      <c r="L2673" s="120" t="s">
        <v>32</v>
      </c>
      <c r="M2673" s="120" t="s">
        <v>78</v>
      </c>
      <c r="P2673" s="124">
        <f t="shared" si="127"/>
        <v>0</v>
      </c>
      <c r="Q2673" s="133"/>
    </row>
    <row r="2674" spans="1:25" ht="27.6">
      <c r="A2674" s="116">
        <v>2674</v>
      </c>
      <c r="B2674" s="129">
        <v>44459</v>
      </c>
      <c r="D2674" s="120" t="s">
        <v>580</v>
      </c>
      <c r="E2674" s="120" t="s">
        <v>5620</v>
      </c>
      <c r="F2674" s="212" t="s">
        <v>5621</v>
      </c>
      <c r="G2674" s="119" t="s">
        <v>5622</v>
      </c>
      <c r="H2674" s="121" t="s">
        <v>29</v>
      </c>
      <c r="I2674" s="121" t="s">
        <v>42</v>
      </c>
      <c r="J2674" s="121" t="s">
        <v>1811</v>
      </c>
      <c r="K2674" s="121" t="s">
        <v>584</v>
      </c>
      <c r="L2674" s="157" t="s">
        <v>5136</v>
      </c>
      <c r="M2674" s="120" t="s">
        <v>78</v>
      </c>
      <c r="Q2674" s="133"/>
    </row>
    <row r="2675" spans="1:25">
      <c r="A2675" s="116">
        <v>2675</v>
      </c>
      <c r="B2675" s="129">
        <v>44461</v>
      </c>
      <c r="C2675" s="118">
        <f t="shared" ref="C2675:C2738" si="128">IF(B2675&lt;&gt;0,MONTH(B2675),0)</f>
        <v>9</v>
      </c>
      <c r="D2675" s="120" t="s">
        <v>580</v>
      </c>
      <c r="E2675" s="120" t="s">
        <v>5623</v>
      </c>
      <c r="F2675" s="211" t="s">
        <v>5624</v>
      </c>
      <c r="G2675" s="119" t="s">
        <v>4560</v>
      </c>
      <c r="H2675" s="121" t="s">
        <v>29</v>
      </c>
      <c r="K2675" s="120" t="s">
        <v>584</v>
      </c>
      <c r="L2675" s="120" t="s">
        <v>32</v>
      </c>
      <c r="M2675" s="120" t="s">
        <v>78</v>
      </c>
      <c r="P2675" s="124">
        <f t="shared" ref="P2675:P2738" si="129">IF(O2675&lt;&gt;0,MONTH(O2675),0)</f>
        <v>0</v>
      </c>
      <c r="Q2675" s="133"/>
      <c r="Y2675" s="116" t="s">
        <v>5625</v>
      </c>
    </row>
    <row r="2676" spans="1:25" ht="14.4">
      <c r="A2676" s="116">
        <v>2676</v>
      </c>
      <c r="B2676" s="129">
        <v>44461</v>
      </c>
      <c r="C2676" s="118">
        <f t="shared" si="128"/>
        <v>9</v>
      </c>
      <c r="D2676" s="120" t="s">
        <v>580</v>
      </c>
      <c r="E2676" s="120" t="s">
        <v>5626</v>
      </c>
      <c r="F2676" s="211" t="s">
        <v>5627</v>
      </c>
      <c r="G2676" s="119" t="s">
        <v>5628</v>
      </c>
      <c r="H2676" s="121" t="s">
        <v>29</v>
      </c>
      <c r="K2676" s="120"/>
      <c r="L2676" s="120"/>
      <c r="P2676" s="124">
        <f t="shared" si="129"/>
        <v>0</v>
      </c>
      <c r="Q2676" s="133"/>
      <c r="U2676" t="s">
        <v>5629</v>
      </c>
      <c r="V2676" s="126" t="s">
        <v>156</v>
      </c>
      <c r="X2676" s="126">
        <v>44140</v>
      </c>
      <c r="Y2676" s="116" t="s">
        <v>356</v>
      </c>
    </row>
    <row r="2677" spans="1:25" ht="27.6">
      <c r="A2677" s="116">
        <v>2677</v>
      </c>
      <c r="B2677" s="129">
        <v>44096</v>
      </c>
      <c r="C2677" s="118">
        <f t="shared" si="128"/>
        <v>9</v>
      </c>
      <c r="D2677" s="120" t="s">
        <v>25</v>
      </c>
      <c r="E2677" s="120" t="s">
        <v>5630</v>
      </c>
      <c r="F2677" s="211" t="s">
        <v>5631</v>
      </c>
      <c r="G2677" s="119" t="s">
        <v>3291</v>
      </c>
      <c r="H2677" s="121" t="s">
        <v>29</v>
      </c>
      <c r="I2677" s="119" t="s">
        <v>42</v>
      </c>
      <c r="K2677" s="120"/>
      <c r="L2677" s="120" t="s">
        <v>32</v>
      </c>
      <c r="M2677" s="120" t="s">
        <v>33</v>
      </c>
      <c r="N2677" s="131">
        <v>44098</v>
      </c>
      <c r="O2677" s="131">
        <v>44260</v>
      </c>
      <c r="P2677" s="124">
        <f t="shared" si="129"/>
        <v>3</v>
      </c>
      <c r="Q2677" s="133"/>
      <c r="R2677" s="125">
        <f ca="1">TODAY()-O2677</f>
        <v>418</v>
      </c>
      <c r="S2677" s="120" t="s">
        <v>34</v>
      </c>
      <c r="U2677" t="s">
        <v>5632</v>
      </c>
      <c r="Y2677" s="116" t="s">
        <v>5633</v>
      </c>
    </row>
    <row r="2678" spans="1:25">
      <c r="A2678" s="116">
        <v>2678</v>
      </c>
      <c r="B2678" s="129">
        <v>44461</v>
      </c>
      <c r="C2678" s="118">
        <f t="shared" si="128"/>
        <v>9</v>
      </c>
      <c r="D2678" s="120" t="s">
        <v>580</v>
      </c>
      <c r="E2678" s="120" t="s">
        <v>5634</v>
      </c>
      <c r="F2678" s="211" t="s">
        <v>5635</v>
      </c>
      <c r="G2678" s="119" t="s">
        <v>3291</v>
      </c>
      <c r="H2678" s="121" t="s">
        <v>29</v>
      </c>
      <c r="K2678" s="120" t="s">
        <v>584</v>
      </c>
      <c r="L2678" s="120" t="s">
        <v>32</v>
      </c>
      <c r="M2678" s="120" t="s">
        <v>466</v>
      </c>
      <c r="O2678" s="131">
        <v>44463</v>
      </c>
      <c r="P2678" s="124">
        <f t="shared" si="129"/>
        <v>9</v>
      </c>
      <c r="Y2678" s="116" t="s">
        <v>356</v>
      </c>
    </row>
    <row r="2679" spans="1:25" ht="27.6">
      <c r="A2679" s="116">
        <v>2679</v>
      </c>
      <c r="B2679" s="129">
        <v>44096</v>
      </c>
      <c r="C2679" s="118">
        <f t="shared" si="128"/>
        <v>9</v>
      </c>
      <c r="D2679" s="120" t="s">
        <v>252</v>
      </c>
      <c r="E2679" s="120" t="s">
        <v>5636</v>
      </c>
      <c r="F2679" s="211" t="s">
        <v>5637</v>
      </c>
      <c r="G2679" s="119" t="s">
        <v>5638</v>
      </c>
      <c r="H2679" s="121" t="s">
        <v>29</v>
      </c>
      <c r="I2679" s="121" t="s">
        <v>42</v>
      </c>
      <c r="J2679" s="121" t="s">
        <v>42</v>
      </c>
      <c r="K2679" s="120" t="s">
        <v>65</v>
      </c>
      <c r="L2679" s="120" t="s">
        <v>32</v>
      </c>
      <c r="M2679" s="120" t="s">
        <v>33</v>
      </c>
      <c r="N2679" s="131">
        <v>44454</v>
      </c>
      <c r="O2679" s="232">
        <v>44602</v>
      </c>
      <c r="P2679" s="124">
        <f t="shared" si="129"/>
        <v>2</v>
      </c>
    </row>
    <row r="2680" spans="1:25" ht="14.4">
      <c r="A2680" s="116">
        <v>2680</v>
      </c>
      <c r="B2680" s="129">
        <v>44461</v>
      </c>
      <c r="C2680" s="118">
        <f t="shared" si="128"/>
        <v>9</v>
      </c>
      <c r="D2680" s="120" t="s">
        <v>580</v>
      </c>
      <c r="E2680" s="120" t="s">
        <v>5639</v>
      </c>
      <c r="F2680" s="211" t="s">
        <v>5128</v>
      </c>
      <c r="G2680" s="119" t="s">
        <v>5640</v>
      </c>
      <c r="H2680" s="121" t="s">
        <v>29</v>
      </c>
      <c r="I2680" s="121" t="s">
        <v>42</v>
      </c>
      <c r="J2680" s="121" t="s">
        <v>5641</v>
      </c>
      <c r="K2680" s="120" t="s">
        <v>584</v>
      </c>
      <c r="L2680" s="120" t="s">
        <v>32</v>
      </c>
      <c r="M2680" s="120" t="s">
        <v>78</v>
      </c>
      <c r="P2680" s="124">
        <f t="shared" si="129"/>
        <v>0</v>
      </c>
      <c r="U2680" t="s">
        <v>5642</v>
      </c>
      <c r="V2680" s="126" t="s">
        <v>156</v>
      </c>
      <c r="X2680" s="126">
        <v>44140</v>
      </c>
      <c r="Y2680" s="116" t="s">
        <v>5643</v>
      </c>
    </row>
    <row r="2681" spans="1:25">
      <c r="A2681" s="116">
        <v>2681</v>
      </c>
      <c r="B2681" s="129">
        <v>44096</v>
      </c>
      <c r="C2681" s="118">
        <f t="shared" si="128"/>
        <v>9</v>
      </c>
      <c r="D2681" s="120" t="s">
        <v>252</v>
      </c>
      <c r="E2681" s="120" t="s">
        <v>5644</v>
      </c>
      <c r="F2681" s="211" t="s">
        <v>1465</v>
      </c>
      <c r="G2681" s="119" t="s">
        <v>5645</v>
      </c>
      <c r="H2681" s="121" t="s">
        <v>29</v>
      </c>
      <c r="K2681" s="120"/>
      <c r="L2681" s="120" t="s">
        <v>32</v>
      </c>
      <c r="M2681" s="120" t="s">
        <v>33</v>
      </c>
      <c r="N2681" s="131">
        <v>44130</v>
      </c>
      <c r="O2681" s="131">
        <v>44610</v>
      </c>
      <c r="P2681" s="124">
        <f t="shared" si="129"/>
        <v>2</v>
      </c>
      <c r="R2681" s="125">
        <f ca="1">TODAY()-O2681</f>
        <v>68</v>
      </c>
    </row>
    <row r="2682" spans="1:25">
      <c r="A2682" s="116">
        <v>2682</v>
      </c>
      <c r="B2682" s="129">
        <v>44096</v>
      </c>
      <c r="C2682" s="118">
        <f t="shared" si="128"/>
        <v>9</v>
      </c>
      <c r="D2682" s="119" t="s">
        <v>25</v>
      </c>
      <c r="E2682" s="120" t="s">
        <v>5646</v>
      </c>
      <c r="F2682" s="211" t="s">
        <v>1462</v>
      </c>
      <c r="G2682" s="119" t="s">
        <v>5647</v>
      </c>
      <c r="H2682" s="121" t="s">
        <v>29</v>
      </c>
      <c r="I2682" s="119" t="s">
        <v>196</v>
      </c>
      <c r="J2682" s="121" t="s">
        <v>196</v>
      </c>
      <c r="K2682" s="120"/>
      <c r="L2682" s="120" t="s">
        <v>32</v>
      </c>
      <c r="M2682" s="120" t="s">
        <v>78</v>
      </c>
      <c r="P2682" s="124">
        <f t="shared" si="129"/>
        <v>0</v>
      </c>
    </row>
    <row r="2683" spans="1:25">
      <c r="A2683" s="116">
        <v>2683</v>
      </c>
      <c r="B2683" s="129">
        <v>44096</v>
      </c>
      <c r="C2683" s="118">
        <f t="shared" si="128"/>
        <v>9</v>
      </c>
      <c r="D2683" s="120" t="s">
        <v>37</v>
      </c>
      <c r="E2683" s="120" t="s">
        <v>5648</v>
      </c>
      <c r="F2683" s="211" t="s">
        <v>5649</v>
      </c>
      <c r="G2683" s="119" t="s">
        <v>5650</v>
      </c>
      <c r="H2683" s="121" t="s">
        <v>76</v>
      </c>
      <c r="K2683" s="120"/>
      <c r="L2683" s="120" t="s">
        <v>32</v>
      </c>
      <c r="M2683" s="120" t="s">
        <v>33</v>
      </c>
      <c r="N2683" s="131">
        <v>44102</v>
      </c>
      <c r="P2683" s="124">
        <f t="shared" si="129"/>
        <v>0</v>
      </c>
      <c r="R2683" s="125">
        <f ca="1">TODAY()-N2683</f>
        <v>576</v>
      </c>
      <c r="S2683" s="120" t="s">
        <v>92</v>
      </c>
      <c r="T2683" s="126">
        <v>44102</v>
      </c>
    </row>
    <row r="2684" spans="1:25">
      <c r="A2684" s="116">
        <v>2684</v>
      </c>
      <c r="B2684" s="129">
        <v>44096</v>
      </c>
      <c r="C2684" s="118">
        <f t="shared" si="128"/>
        <v>9</v>
      </c>
      <c r="D2684" s="120" t="s">
        <v>252</v>
      </c>
      <c r="E2684" s="120" t="s">
        <v>5651</v>
      </c>
      <c r="F2684" s="211" t="s">
        <v>5652</v>
      </c>
      <c r="G2684" s="119" t="s">
        <v>5653</v>
      </c>
      <c r="H2684" s="121" t="s">
        <v>29</v>
      </c>
      <c r="K2684" s="120"/>
      <c r="L2684" s="120" t="s">
        <v>32</v>
      </c>
      <c r="M2684" s="120" t="s">
        <v>33</v>
      </c>
      <c r="N2684" s="131">
        <v>44098</v>
      </c>
      <c r="O2684" s="131">
        <v>44610</v>
      </c>
      <c r="P2684" s="124">
        <f t="shared" si="129"/>
        <v>2</v>
      </c>
      <c r="R2684" s="125">
        <f ca="1">TODAY()-O2684</f>
        <v>68</v>
      </c>
    </row>
    <row r="2685" spans="1:25">
      <c r="A2685" s="116">
        <v>2685</v>
      </c>
      <c r="B2685" s="129">
        <v>44461</v>
      </c>
      <c r="C2685" s="118">
        <f t="shared" si="128"/>
        <v>9</v>
      </c>
      <c r="D2685" s="120" t="s">
        <v>580</v>
      </c>
      <c r="E2685" s="120" t="s">
        <v>5654</v>
      </c>
      <c r="F2685" s="211" t="s">
        <v>5655</v>
      </c>
      <c r="G2685" s="119" t="s">
        <v>5656</v>
      </c>
      <c r="H2685" s="121" t="s">
        <v>29</v>
      </c>
      <c r="K2685" s="120" t="s">
        <v>65</v>
      </c>
      <c r="L2685" s="120" t="s">
        <v>5152</v>
      </c>
      <c r="M2685" s="120" t="s">
        <v>78</v>
      </c>
      <c r="P2685" s="124">
        <f t="shared" si="129"/>
        <v>0</v>
      </c>
      <c r="Y2685" s="116" t="s">
        <v>5657</v>
      </c>
    </row>
    <row r="2686" spans="1:25" ht="27.6">
      <c r="A2686" s="116">
        <v>2686</v>
      </c>
      <c r="B2686" s="129">
        <v>44096</v>
      </c>
      <c r="C2686" s="118">
        <f t="shared" si="128"/>
        <v>9</v>
      </c>
      <c r="D2686" s="120" t="s">
        <v>5019</v>
      </c>
      <c r="E2686" s="120" t="s">
        <v>5658</v>
      </c>
      <c r="F2686" s="211" t="s">
        <v>5659</v>
      </c>
      <c r="G2686" s="119" t="s">
        <v>1537</v>
      </c>
      <c r="H2686" s="121" t="s">
        <v>29</v>
      </c>
      <c r="K2686" s="120"/>
      <c r="L2686" s="120" t="s">
        <v>32</v>
      </c>
      <c r="O2686" s="131">
        <v>44463</v>
      </c>
      <c r="P2686" s="124">
        <f t="shared" si="129"/>
        <v>9</v>
      </c>
      <c r="Y2686" s="116" t="s">
        <v>5660</v>
      </c>
    </row>
    <row r="2687" spans="1:25">
      <c r="A2687" s="116">
        <v>2687</v>
      </c>
      <c r="B2687" s="129">
        <v>44096</v>
      </c>
      <c r="C2687" s="118">
        <f t="shared" si="128"/>
        <v>9</v>
      </c>
      <c r="D2687" s="120" t="s">
        <v>5019</v>
      </c>
      <c r="E2687" s="120" t="s">
        <v>5661</v>
      </c>
      <c r="F2687" s="211" t="s">
        <v>5662</v>
      </c>
      <c r="G2687" s="119" t="s">
        <v>5663</v>
      </c>
      <c r="H2687" s="121" t="s">
        <v>29</v>
      </c>
      <c r="K2687" s="120"/>
      <c r="L2687" s="120" t="s">
        <v>32</v>
      </c>
      <c r="M2687" s="120" t="s">
        <v>78</v>
      </c>
      <c r="P2687" s="124">
        <f t="shared" si="129"/>
        <v>0</v>
      </c>
      <c r="Y2687" s="116" t="s">
        <v>5664</v>
      </c>
    </row>
    <row r="2688" spans="1:25">
      <c r="A2688" s="116">
        <v>2688</v>
      </c>
      <c r="B2688" s="129">
        <v>44096</v>
      </c>
      <c r="C2688" s="118">
        <f t="shared" si="128"/>
        <v>9</v>
      </c>
      <c r="D2688" s="120" t="s">
        <v>252</v>
      </c>
      <c r="E2688" s="120" t="s">
        <v>5665</v>
      </c>
      <c r="F2688" s="211" t="s">
        <v>5666</v>
      </c>
      <c r="G2688" s="119" t="s">
        <v>5667</v>
      </c>
      <c r="H2688" s="121" t="s">
        <v>29</v>
      </c>
      <c r="I2688" s="119" t="s">
        <v>42</v>
      </c>
      <c r="K2688" s="120"/>
      <c r="L2688" s="120" t="s">
        <v>32</v>
      </c>
      <c r="M2688" s="120" t="s">
        <v>33</v>
      </c>
      <c r="N2688" s="131">
        <v>44098</v>
      </c>
      <c r="O2688" s="131">
        <v>44603</v>
      </c>
      <c r="P2688" s="124">
        <f t="shared" si="129"/>
        <v>2</v>
      </c>
      <c r="R2688" s="125">
        <f ca="1">TODAY()-O2688</f>
        <v>75</v>
      </c>
      <c r="U2688" s="126" t="s">
        <v>5668</v>
      </c>
    </row>
    <row r="2689" spans="1:25">
      <c r="A2689" s="116">
        <v>2689</v>
      </c>
      <c r="B2689" s="129">
        <v>44096</v>
      </c>
      <c r="C2689" s="118">
        <f t="shared" si="128"/>
        <v>9</v>
      </c>
      <c r="D2689" s="120" t="s">
        <v>252</v>
      </c>
      <c r="E2689" s="120" t="s">
        <v>5669</v>
      </c>
      <c r="F2689" s="211" t="s">
        <v>5670</v>
      </c>
      <c r="G2689" s="119" t="s">
        <v>5671</v>
      </c>
      <c r="H2689" s="121" t="s">
        <v>29</v>
      </c>
      <c r="K2689" s="120"/>
      <c r="L2689" s="120" t="s">
        <v>32</v>
      </c>
      <c r="M2689" s="120" t="s">
        <v>33</v>
      </c>
      <c r="N2689" s="131">
        <v>44098</v>
      </c>
      <c r="O2689" s="131">
        <v>44610</v>
      </c>
      <c r="P2689" s="124">
        <f t="shared" si="129"/>
        <v>2</v>
      </c>
      <c r="R2689" s="125">
        <f ca="1">TODAY()-O2689</f>
        <v>68</v>
      </c>
    </row>
    <row r="2690" spans="1:25">
      <c r="A2690" s="116">
        <v>2690</v>
      </c>
      <c r="B2690" s="129">
        <v>44096</v>
      </c>
      <c r="C2690" s="118">
        <f t="shared" si="128"/>
        <v>9</v>
      </c>
      <c r="D2690" s="120" t="s">
        <v>252</v>
      </c>
      <c r="E2690" s="120" t="s">
        <v>5672</v>
      </c>
      <c r="F2690" s="211" t="s">
        <v>1462</v>
      </c>
      <c r="G2690" s="119" t="s">
        <v>5673</v>
      </c>
      <c r="H2690" s="121" t="s">
        <v>29</v>
      </c>
      <c r="K2690" s="120"/>
      <c r="L2690" s="120" t="s">
        <v>32</v>
      </c>
      <c r="M2690" s="120" t="s">
        <v>33</v>
      </c>
      <c r="N2690" s="131">
        <v>44172</v>
      </c>
      <c r="O2690" s="131">
        <v>44610</v>
      </c>
      <c r="P2690" s="124">
        <f t="shared" si="129"/>
        <v>2</v>
      </c>
      <c r="R2690" s="125">
        <f ca="1">TODAY()-O2690</f>
        <v>68</v>
      </c>
    </row>
    <row r="2691" spans="1:25" ht="14.4">
      <c r="A2691" s="116">
        <v>2691</v>
      </c>
      <c r="B2691" s="129">
        <v>44461</v>
      </c>
      <c r="C2691" s="118">
        <f t="shared" si="128"/>
        <v>9</v>
      </c>
      <c r="D2691" s="120" t="s">
        <v>580</v>
      </c>
      <c r="E2691" s="120" t="s">
        <v>5674</v>
      </c>
      <c r="F2691" s="211" t="s">
        <v>5675</v>
      </c>
      <c r="G2691" s="119" t="s">
        <v>2933</v>
      </c>
      <c r="H2691" s="121" t="s">
        <v>29</v>
      </c>
      <c r="I2691" s="121" t="s">
        <v>42</v>
      </c>
      <c r="J2691" s="121" t="s">
        <v>72</v>
      </c>
      <c r="K2691" s="120" t="s">
        <v>584</v>
      </c>
      <c r="L2691" s="120" t="s">
        <v>32</v>
      </c>
      <c r="M2691" s="120" t="s">
        <v>33</v>
      </c>
      <c r="N2691" s="131">
        <v>44480</v>
      </c>
      <c r="O2691" s="131">
        <v>44620</v>
      </c>
      <c r="P2691" s="124">
        <f t="shared" si="129"/>
        <v>2</v>
      </c>
      <c r="U2691" t="s">
        <v>5676</v>
      </c>
      <c r="Y2691" s="116" t="s">
        <v>5677</v>
      </c>
    </row>
    <row r="2692" spans="1:25">
      <c r="A2692" s="116">
        <v>2692</v>
      </c>
      <c r="B2692" s="129">
        <v>44461</v>
      </c>
      <c r="C2692" s="118">
        <f t="shared" si="128"/>
        <v>9</v>
      </c>
      <c r="D2692" s="120" t="s">
        <v>580</v>
      </c>
      <c r="E2692" s="142" t="s">
        <v>5678</v>
      </c>
      <c r="F2692" s="211" t="s">
        <v>3138</v>
      </c>
      <c r="G2692" s="119" t="s">
        <v>5679</v>
      </c>
      <c r="H2692" s="121" t="s">
        <v>29</v>
      </c>
      <c r="I2692" s="121" t="s">
        <v>42</v>
      </c>
      <c r="J2692" s="121" t="s">
        <v>72</v>
      </c>
      <c r="K2692" s="120" t="s">
        <v>584</v>
      </c>
      <c r="L2692" s="120" t="s">
        <v>32</v>
      </c>
      <c r="M2692" s="120" t="s">
        <v>78</v>
      </c>
      <c r="P2692" s="124">
        <f t="shared" si="129"/>
        <v>0</v>
      </c>
      <c r="Y2692" s="116" t="s">
        <v>5680</v>
      </c>
    </row>
    <row r="2693" spans="1:25">
      <c r="A2693" s="116">
        <v>2693</v>
      </c>
      <c r="B2693" s="129">
        <v>44096</v>
      </c>
      <c r="C2693" s="118">
        <f t="shared" si="128"/>
        <v>9</v>
      </c>
      <c r="D2693" s="120" t="s">
        <v>5019</v>
      </c>
      <c r="E2693" s="120" t="s">
        <v>5681</v>
      </c>
      <c r="F2693" s="211" t="s">
        <v>5682</v>
      </c>
      <c r="G2693" s="119" t="s">
        <v>5683</v>
      </c>
      <c r="H2693" s="121" t="s">
        <v>29</v>
      </c>
      <c r="K2693" s="120"/>
      <c r="L2693" s="120" t="s">
        <v>32</v>
      </c>
      <c r="M2693" s="120" t="s">
        <v>78</v>
      </c>
      <c r="P2693" s="124">
        <f t="shared" si="129"/>
        <v>0</v>
      </c>
    </row>
    <row r="2694" spans="1:25" ht="27.6">
      <c r="A2694" s="116">
        <v>2694</v>
      </c>
      <c r="B2694" s="129">
        <v>44096</v>
      </c>
      <c r="C2694" s="118">
        <f t="shared" si="128"/>
        <v>9</v>
      </c>
      <c r="D2694" s="120" t="s">
        <v>5019</v>
      </c>
      <c r="E2694" s="120" t="s">
        <v>5684</v>
      </c>
      <c r="F2694" s="211" t="s">
        <v>5685</v>
      </c>
      <c r="G2694" s="119" t="s">
        <v>5683</v>
      </c>
      <c r="H2694" s="121" t="s">
        <v>29</v>
      </c>
      <c r="K2694" s="120"/>
      <c r="L2694" s="120" t="s">
        <v>32</v>
      </c>
      <c r="M2694" s="120" t="s">
        <v>78</v>
      </c>
      <c r="P2694" s="124">
        <f t="shared" si="129"/>
        <v>0</v>
      </c>
    </row>
    <row r="2695" spans="1:25">
      <c r="A2695" s="116">
        <v>2695</v>
      </c>
      <c r="B2695" s="129">
        <v>44097</v>
      </c>
      <c r="C2695" s="118">
        <f t="shared" si="128"/>
        <v>9</v>
      </c>
      <c r="D2695" s="120" t="s">
        <v>252</v>
      </c>
      <c r="E2695" s="120" t="s">
        <v>5686</v>
      </c>
      <c r="F2695" s="211" t="s">
        <v>5687</v>
      </c>
      <c r="G2695" s="119" t="s">
        <v>1891</v>
      </c>
      <c r="H2695" s="121" t="s">
        <v>76</v>
      </c>
      <c r="K2695" s="120"/>
      <c r="L2695" s="120" t="s">
        <v>32</v>
      </c>
      <c r="M2695" s="120" t="s">
        <v>33</v>
      </c>
      <c r="N2695" s="131">
        <v>44139</v>
      </c>
      <c r="O2695" s="131">
        <v>44610</v>
      </c>
      <c r="P2695" s="124">
        <f t="shared" si="129"/>
        <v>2</v>
      </c>
      <c r="R2695" s="125">
        <f ca="1">TODAY()-O2695</f>
        <v>68</v>
      </c>
    </row>
    <row r="2696" spans="1:25">
      <c r="A2696" s="116">
        <v>2696</v>
      </c>
      <c r="B2696" s="129">
        <v>44097</v>
      </c>
      <c r="C2696" s="118">
        <f t="shared" si="128"/>
        <v>9</v>
      </c>
      <c r="D2696" s="120" t="s">
        <v>252</v>
      </c>
      <c r="E2696" s="120" t="s">
        <v>5688</v>
      </c>
      <c r="F2696" s="211" t="s">
        <v>5689</v>
      </c>
      <c r="G2696" s="119" t="s">
        <v>5690</v>
      </c>
      <c r="H2696" s="121" t="s">
        <v>29</v>
      </c>
      <c r="K2696" s="120"/>
      <c r="L2696" s="120" t="s">
        <v>32</v>
      </c>
      <c r="M2696" s="120" t="s">
        <v>33</v>
      </c>
      <c r="N2696" s="131">
        <v>44098</v>
      </c>
      <c r="O2696" s="131">
        <v>44610</v>
      </c>
      <c r="P2696" s="124">
        <f t="shared" si="129"/>
        <v>2</v>
      </c>
      <c r="R2696" s="125">
        <f ca="1">TODAY()-O2696</f>
        <v>68</v>
      </c>
    </row>
    <row r="2697" spans="1:25">
      <c r="A2697" s="116">
        <v>2697</v>
      </c>
      <c r="B2697" s="129">
        <v>44097</v>
      </c>
      <c r="C2697" s="118">
        <f t="shared" si="128"/>
        <v>9</v>
      </c>
      <c r="D2697" s="120" t="s">
        <v>25</v>
      </c>
      <c r="E2697" s="120" t="s">
        <v>5691</v>
      </c>
      <c r="F2697" s="211" t="s">
        <v>5692</v>
      </c>
      <c r="G2697" s="119" t="s">
        <v>5693</v>
      </c>
      <c r="H2697" s="121" t="s">
        <v>48</v>
      </c>
      <c r="I2697" s="119" t="s">
        <v>42</v>
      </c>
      <c r="K2697" s="120"/>
      <c r="L2697" s="120" t="s">
        <v>32</v>
      </c>
      <c r="M2697" s="120" t="s">
        <v>33</v>
      </c>
      <c r="N2697" s="131">
        <v>44098</v>
      </c>
      <c r="O2697" s="131">
        <v>44260</v>
      </c>
      <c r="P2697" s="124">
        <f t="shared" si="129"/>
        <v>3</v>
      </c>
      <c r="R2697" s="125">
        <f ca="1">TODAY()-O2697</f>
        <v>418</v>
      </c>
      <c r="Y2697" s="116" t="s">
        <v>162</v>
      </c>
    </row>
    <row r="2698" spans="1:25">
      <c r="A2698" s="116">
        <v>2698</v>
      </c>
      <c r="B2698" s="129">
        <v>44097</v>
      </c>
      <c r="C2698" s="118">
        <f t="shared" si="128"/>
        <v>9</v>
      </c>
      <c r="D2698" s="120" t="s">
        <v>5019</v>
      </c>
      <c r="E2698" s="120" t="s">
        <v>5694</v>
      </c>
      <c r="F2698" s="211" t="s">
        <v>4866</v>
      </c>
      <c r="G2698" s="119" t="s">
        <v>5695</v>
      </c>
      <c r="H2698" s="121" t="s">
        <v>29</v>
      </c>
      <c r="K2698" s="120"/>
      <c r="L2698" s="120" t="s">
        <v>32</v>
      </c>
      <c r="M2698" s="120" t="s">
        <v>78</v>
      </c>
      <c r="P2698" s="124">
        <f t="shared" si="129"/>
        <v>0</v>
      </c>
      <c r="U2698" s="126" t="s">
        <v>5124</v>
      </c>
      <c r="Y2698" s="116" t="s">
        <v>1426</v>
      </c>
    </row>
    <row r="2699" spans="1:25">
      <c r="A2699" s="116">
        <v>2699</v>
      </c>
      <c r="B2699" s="129">
        <v>44097</v>
      </c>
      <c r="C2699" s="118">
        <f t="shared" si="128"/>
        <v>9</v>
      </c>
      <c r="D2699" s="120" t="s">
        <v>5019</v>
      </c>
      <c r="E2699" s="120" t="s">
        <v>5696</v>
      </c>
      <c r="F2699" s="211" t="s">
        <v>5697</v>
      </c>
      <c r="G2699" s="119" t="s">
        <v>5698</v>
      </c>
      <c r="H2699" s="121" t="s">
        <v>29</v>
      </c>
      <c r="K2699" s="120"/>
      <c r="L2699" s="120" t="s">
        <v>32</v>
      </c>
      <c r="M2699" s="120" t="s">
        <v>78</v>
      </c>
      <c r="P2699" s="124">
        <f t="shared" si="129"/>
        <v>0</v>
      </c>
      <c r="Y2699" s="116" t="s">
        <v>1426</v>
      </c>
    </row>
    <row r="2700" spans="1:25">
      <c r="A2700" s="116">
        <v>2700</v>
      </c>
      <c r="B2700" s="129">
        <v>44097</v>
      </c>
      <c r="C2700" s="118">
        <f t="shared" si="128"/>
        <v>9</v>
      </c>
      <c r="D2700" s="119" t="s">
        <v>25</v>
      </c>
      <c r="E2700" s="120" t="s">
        <v>5699</v>
      </c>
      <c r="F2700" s="211" t="s">
        <v>5700</v>
      </c>
      <c r="G2700" s="119" t="s">
        <v>5701</v>
      </c>
      <c r="H2700" s="121" t="s">
        <v>29</v>
      </c>
      <c r="I2700" s="119" t="s">
        <v>42</v>
      </c>
      <c r="K2700" s="120"/>
      <c r="L2700" s="120" t="s">
        <v>32</v>
      </c>
      <c r="M2700" s="120" t="s">
        <v>33</v>
      </c>
      <c r="N2700" s="131">
        <v>44098</v>
      </c>
      <c r="O2700" s="131">
        <v>44299</v>
      </c>
      <c r="P2700" s="124">
        <f t="shared" si="129"/>
        <v>4</v>
      </c>
      <c r="Q2700" s="118">
        <v>3</v>
      </c>
      <c r="R2700" s="125">
        <f ca="1">TODAY()-O2700</f>
        <v>379</v>
      </c>
    </row>
    <row r="2701" spans="1:25">
      <c r="A2701" s="116">
        <v>2701</v>
      </c>
      <c r="B2701" s="129">
        <v>44097</v>
      </c>
      <c r="C2701" s="118">
        <f t="shared" si="128"/>
        <v>9</v>
      </c>
      <c r="D2701" s="120" t="s">
        <v>5019</v>
      </c>
      <c r="E2701" s="120" t="s">
        <v>5702</v>
      </c>
      <c r="F2701" s="211" t="s">
        <v>5703</v>
      </c>
      <c r="G2701" s="119" t="s">
        <v>5704</v>
      </c>
      <c r="K2701" s="120"/>
      <c r="L2701" s="120" t="s">
        <v>32</v>
      </c>
      <c r="M2701" s="120" t="s">
        <v>78</v>
      </c>
      <c r="P2701" s="124">
        <f t="shared" si="129"/>
        <v>0</v>
      </c>
      <c r="Y2701" s="116" t="s">
        <v>1426</v>
      </c>
    </row>
    <row r="2702" spans="1:25">
      <c r="A2702" s="116">
        <v>2702</v>
      </c>
      <c r="B2702" s="129">
        <v>44097</v>
      </c>
      <c r="C2702" s="118">
        <f t="shared" si="128"/>
        <v>9</v>
      </c>
      <c r="D2702" s="120" t="s">
        <v>5019</v>
      </c>
      <c r="E2702" s="120" t="s">
        <v>5705</v>
      </c>
      <c r="F2702" s="211" t="s">
        <v>5523</v>
      </c>
      <c r="G2702" s="119" t="s">
        <v>5706</v>
      </c>
      <c r="H2702" s="121" t="s">
        <v>29</v>
      </c>
      <c r="K2702" s="120"/>
      <c r="L2702" s="120" t="s">
        <v>32</v>
      </c>
      <c r="M2702" s="120" t="s">
        <v>78</v>
      </c>
      <c r="P2702" s="124">
        <f t="shared" si="129"/>
        <v>0</v>
      </c>
      <c r="Y2702" s="116" t="s">
        <v>1426</v>
      </c>
    </row>
    <row r="2703" spans="1:25" ht="27.6">
      <c r="A2703" s="116">
        <v>2703</v>
      </c>
      <c r="B2703" s="129">
        <v>44097</v>
      </c>
      <c r="C2703" s="118">
        <f t="shared" si="128"/>
        <v>9</v>
      </c>
      <c r="D2703" s="120" t="s">
        <v>25</v>
      </c>
      <c r="E2703" s="120" t="s">
        <v>5707</v>
      </c>
      <c r="F2703" s="211" t="s">
        <v>5708</v>
      </c>
      <c r="G2703" s="119" t="s">
        <v>5709</v>
      </c>
      <c r="H2703" s="121" t="s">
        <v>53</v>
      </c>
      <c r="I2703" s="119" t="s">
        <v>42</v>
      </c>
      <c r="K2703" s="120"/>
      <c r="L2703" s="120" t="s">
        <v>32</v>
      </c>
      <c r="M2703" s="120" t="s">
        <v>184</v>
      </c>
      <c r="P2703" s="124">
        <f t="shared" si="129"/>
        <v>0</v>
      </c>
      <c r="S2703" s="126" t="s">
        <v>44</v>
      </c>
      <c r="Y2703" s="116" t="s">
        <v>44</v>
      </c>
    </row>
    <row r="2704" spans="1:25">
      <c r="A2704" s="116">
        <v>2704</v>
      </c>
      <c r="B2704" s="129">
        <v>44097</v>
      </c>
      <c r="C2704" s="118">
        <f t="shared" si="128"/>
        <v>9</v>
      </c>
      <c r="D2704" s="120" t="s">
        <v>5019</v>
      </c>
      <c r="E2704" s="120" t="s">
        <v>5710</v>
      </c>
      <c r="F2704" s="211" t="s">
        <v>5711</v>
      </c>
      <c r="G2704" s="119" t="s">
        <v>5712</v>
      </c>
      <c r="H2704" s="121" t="s">
        <v>29</v>
      </c>
      <c r="K2704" s="120"/>
      <c r="L2704" s="120" t="s">
        <v>32</v>
      </c>
      <c r="M2704" s="120" t="s">
        <v>78</v>
      </c>
      <c r="P2704" s="124">
        <f t="shared" si="129"/>
        <v>0</v>
      </c>
      <c r="Y2704" s="116" t="s">
        <v>1426</v>
      </c>
    </row>
    <row r="2705" spans="1:25">
      <c r="A2705" s="116">
        <v>2705</v>
      </c>
      <c r="B2705" s="129">
        <v>44097</v>
      </c>
      <c r="C2705" s="118">
        <f t="shared" si="128"/>
        <v>9</v>
      </c>
      <c r="D2705" s="120" t="s">
        <v>5019</v>
      </c>
      <c r="E2705" s="120" t="s">
        <v>5713</v>
      </c>
      <c r="F2705" s="211" t="s">
        <v>5714</v>
      </c>
      <c r="G2705" s="119" t="s">
        <v>5715</v>
      </c>
      <c r="H2705" s="121" t="s">
        <v>29</v>
      </c>
      <c r="K2705" s="120"/>
      <c r="L2705" s="120" t="s">
        <v>32</v>
      </c>
      <c r="M2705" s="120" t="s">
        <v>78</v>
      </c>
      <c r="P2705" s="124">
        <f t="shared" si="129"/>
        <v>0</v>
      </c>
      <c r="Y2705" s="116" t="s">
        <v>5716</v>
      </c>
    </row>
    <row r="2706" spans="1:25">
      <c r="A2706" s="116">
        <v>2706</v>
      </c>
      <c r="B2706" s="129">
        <v>44097</v>
      </c>
      <c r="C2706" s="118">
        <f t="shared" si="128"/>
        <v>9</v>
      </c>
      <c r="D2706" s="120" t="s">
        <v>5019</v>
      </c>
      <c r="E2706" s="120" t="s">
        <v>5717</v>
      </c>
      <c r="F2706" s="211" t="s">
        <v>3640</v>
      </c>
      <c r="G2706" s="119" t="s">
        <v>1033</v>
      </c>
      <c r="H2706" s="121" t="s">
        <v>29</v>
      </c>
      <c r="I2706" s="119" t="s">
        <v>63</v>
      </c>
      <c r="J2706" s="121" t="s">
        <v>63</v>
      </c>
      <c r="K2706" s="120"/>
      <c r="L2706" s="120" t="s">
        <v>32</v>
      </c>
      <c r="M2706" s="120" t="s">
        <v>78</v>
      </c>
      <c r="P2706" s="124">
        <f t="shared" si="129"/>
        <v>0</v>
      </c>
      <c r="Y2706" s="116" t="s">
        <v>1426</v>
      </c>
    </row>
    <row r="2707" spans="1:25" ht="27.6">
      <c r="A2707" s="116">
        <v>2707</v>
      </c>
      <c r="B2707" s="129">
        <v>44097</v>
      </c>
      <c r="C2707" s="118">
        <f t="shared" si="128"/>
        <v>9</v>
      </c>
      <c r="D2707" s="120" t="s">
        <v>5019</v>
      </c>
      <c r="E2707" s="120" t="s">
        <v>5718</v>
      </c>
      <c r="F2707" s="211" t="s">
        <v>5719</v>
      </c>
      <c r="G2707" s="119" t="s">
        <v>5720</v>
      </c>
      <c r="H2707" s="121" t="s">
        <v>29</v>
      </c>
      <c r="K2707" s="120"/>
      <c r="L2707" s="120" t="s">
        <v>32</v>
      </c>
      <c r="M2707" s="120" t="s">
        <v>466</v>
      </c>
      <c r="P2707" s="124">
        <f t="shared" si="129"/>
        <v>0</v>
      </c>
      <c r="Y2707" s="116" t="s">
        <v>1426</v>
      </c>
    </row>
    <row r="2708" spans="1:25">
      <c r="A2708" s="116">
        <v>2708</v>
      </c>
      <c r="B2708" s="129">
        <v>44097</v>
      </c>
      <c r="C2708" s="118">
        <f t="shared" si="128"/>
        <v>9</v>
      </c>
      <c r="D2708" s="119" t="s">
        <v>25</v>
      </c>
      <c r="E2708" s="120" t="s">
        <v>5721</v>
      </c>
      <c r="F2708" s="211" t="s">
        <v>122</v>
      </c>
      <c r="G2708" s="119" t="s">
        <v>5722</v>
      </c>
      <c r="H2708" s="121" t="s">
        <v>29</v>
      </c>
      <c r="I2708" s="119" t="s">
        <v>42</v>
      </c>
      <c r="K2708" s="120"/>
      <c r="L2708" s="120" t="s">
        <v>32</v>
      </c>
      <c r="M2708" s="120" t="s">
        <v>33</v>
      </c>
      <c r="N2708" s="131">
        <v>44102</v>
      </c>
      <c r="O2708" s="131">
        <v>44299</v>
      </c>
      <c r="P2708" s="124">
        <f t="shared" si="129"/>
        <v>4</v>
      </c>
      <c r="Q2708" s="118">
        <v>3</v>
      </c>
      <c r="R2708" s="125">
        <f ca="1">TODAY()-O2708</f>
        <v>379</v>
      </c>
    </row>
    <row r="2709" spans="1:25" ht="27.6">
      <c r="A2709" s="116">
        <v>2709</v>
      </c>
      <c r="B2709" s="129">
        <v>44097</v>
      </c>
      <c r="C2709" s="118">
        <f t="shared" si="128"/>
        <v>9</v>
      </c>
      <c r="D2709" s="120" t="s">
        <v>5019</v>
      </c>
      <c r="E2709" s="120" t="s">
        <v>5723</v>
      </c>
      <c r="F2709" s="211" t="s">
        <v>5724</v>
      </c>
      <c r="G2709" s="119" t="s">
        <v>5645</v>
      </c>
      <c r="H2709" s="121" t="s">
        <v>29</v>
      </c>
      <c r="K2709" s="120"/>
      <c r="L2709" s="120" t="s">
        <v>32</v>
      </c>
      <c r="M2709" s="120" t="s">
        <v>78</v>
      </c>
      <c r="P2709" s="124">
        <f t="shared" si="129"/>
        <v>0</v>
      </c>
      <c r="U2709" t="s">
        <v>5725</v>
      </c>
      <c r="V2709" s="126" t="s">
        <v>156</v>
      </c>
      <c r="W2709" s="126" t="s">
        <v>125</v>
      </c>
      <c r="X2709" s="126">
        <v>44140</v>
      </c>
      <c r="Y2709" s="116" t="s">
        <v>1426</v>
      </c>
    </row>
    <row r="2710" spans="1:25" ht="27.6">
      <c r="A2710" s="116">
        <v>2710</v>
      </c>
      <c r="B2710" s="129">
        <v>44097</v>
      </c>
      <c r="C2710" s="118">
        <f t="shared" si="128"/>
        <v>9</v>
      </c>
      <c r="D2710" s="120" t="s">
        <v>5019</v>
      </c>
      <c r="E2710" s="120" t="s">
        <v>5726</v>
      </c>
      <c r="F2710" s="211" t="s">
        <v>5727</v>
      </c>
      <c r="G2710" s="119" t="s">
        <v>5728</v>
      </c>
      <c r="H2710" s="121" t="s">
        <v>29</v>
      </c>
      <c r="K2710" s="120"/>
      <c r="L2710" s="120" t="s">
        <v>32</v>
      </c>
      <c r="M2710" s="120" t="s">
        <v>78</v>
      </c>
      <c r="P2710" s="124">
        <f t="shared" si="129"/>
        <v>0</v>
      </c>
      <c r="Y2710" s="116" t="s">
        <v>1426</v>
      </c>
    </row>
    <row r="2711" spans="1:25" ht="27.6">
      <c r="A2711" s="116">
        <v>2711</v>
      </c>
      <c r="B2711" s="129">
        <v>44097</v>
      </c>
      <c r="C2711" s="118">
        <f t="shared" si="128"/>
        <v>9</v>
      </c>
      <c r="D2711" s="120" t="s">
        <v>5019</v>
      </c>
      <c r="E2711" s="120" t="s">
        <v>5729</v>
      </c>
      <c r="F2711" s="211" t="s">
        <v>5730</v>
      </c>
      <c r="G2711" s="119" t="s">
        <v>5731</v>
      </c>
      <c r="H2711" s="121" t="s">
        <v>29</v>
      </c>
      <c r="K2711" s="120"/>
      <c r="L2711" s="120" t="s">
        <v>32</v>
      </c>
      <c r="M2711" s="120" t="s">
        <v>78</v>
      </c>
      <c r="P2711" s="124">
        <f t="shared" si="129"/>
        <v>0</v>
      </c>
      <c r="Y2711" s="116" t="s">
        <v>1426</v>
      </c>
    </row>
    <row r="2712" spans="1:25">
      <c r="A2712" s="116">
        <v>2712</v>
      </c>
      <c r="B2712" s="129">
        <v>44097</v>
      </c>
      <c r="C2712" s="118">
        <f t="shared" si="128"/>
        <v>9</v>
      </c>
      <c r="D2712" s="120" t="s">
        <v>5019</v>
      </c>
      <c r="E2712" s="120" t="s">
        <v>5732</v>
      </c>
      <c r="F2712" s="211" t="s">
        <v>5733</v>
      </c>
      <c r="G2712" s="119" t="s">
        <v>5734</v>
      </c>
      <c r="H2712" s="121" t="s">
        <v>29</v>
      </c>
      <c r="K2712" s="120"/>
      <c r="L2712" s="120" t="s">
        <v>32</v>
      </c>
      <c r="M2712" s="120" t="s">
        <v>78</v>
      </c>
      <c r="P2712" s="124">
        <f t="shared" si="129"/>
        <v>0</v>
      </c>
      <c r="Y2712" s="116" t="s">
        <v>1426</v>
      </c>
    </row>
    <row r="2713" spans="1:25">
      <c r="A2713" s="116">
        <v>2713</v>
      </c>
      <c r="B2713" s="129">
        <v>44097</v>
      </c>
      <c r="C2713" s="118">
        <f t="shared" si="128"/>
        <v>9</v>
      </c>
      <c r="D2713" s="120" t="s">
        <v>5019</v>
      </c>
      <c r="E2713" s="120" t="s">
        <v>5735</v>
      </c>
      <c r="F2713" s="211" t="s">
        <v>5736</v>
      </c>
      <c r="G2713" s="119" t="s">
        <v>5737</v>
      </c>
      <c r="H2713" s="121" t="s">
        <v>29</v>
      </c>
      <c r="K2713" s="120"/>
      <c r="L2713" s="120" t="s">
        <v>32</v>
      </c>
      <c r="M2713" s="120" t="s">
        <v>78</v>
      </c>
      <c r="P2713" s="124">
        <f t="shared" si="129"/>
        <v>0</v>
      </c>
      <c r="Y2713" s="116" t="s">
        <v>1426</v>
      </c>
    </row>
    <row r="2714" spans="1:25">
      <c r="A2714" s="116">
        <v>2714</v>
      </c>
      <c r="B2714" s="129">
        <v>44097</v>
      </c>
      <c r="C2714" s="118">
        <f t="shared" si="128"/>
        <v>9</v>
      </c>
      <c r="D2714" s="119" t="s">
        <v>25</v>
      </c>
      <c r="E2714" s="120" t="s">
        <v>5738</v>
      </c>
      <c r="F2714" s="211" t="s">
        <v>5739</v>
      </c>
      <c r="G2714" s="119" t="s">
        <v>5740</v>
      </c>
      <c r="H2714" s="121" t="s">
        <v>29</v>
      </c>
      <c r="I2714" s="119" t="s">
        <v>196</v>
      </c>
      <c r="J2714" s="121" t="s">
        <v>196</v>
      </c>
      <c r="K2714" s="120"/>
      <c r="L2714" s="120" t="s">
        <v>32</v>
      </c>
      <c r="M2714" s="120" t="s">
        <v>33</v>
      </c>
      <c r="N2714" s="131">
        <v>44102</v>
      </c>
      <c r="O2714" s="131">
        <v>44299</v>
      </c>
      <c r="P2714" s="124">
        <f t="shared" si="129"/>
        <v>4</v>
      </c>
      <c r="Q2714" s="118">
        <v>3</v>
      </c>
      <c r="R2714" s="125">
        <f ca="1">TODAY()-O2714</f>
        <v>379</v>
      </c>
    </row>
    <row r="2715" spans="1:25">
      <c r="A2715" s="116">
        <v>2715</v>
      </c>
      <c r="B2715" s="129">
        <v>44097</v>
      </c>
      <c r="C2715" s="118">
        <f t="shared" si="128"/>
        <v>9</v>
      </c>
      <c r="D2715" s="119" t="s">
        <v>25</v>
      </c>
      <c r="E2715" s="120" t="s">
        <v>5741</v>
      </c>
      <c r="F2715" s="211" t="s">
        <v>5742</v>
      </c>
      <c r="G2715" s="119" t="s">
        <v>5743</v>
      </c>
      <c r="H2715" s="121" t="s">
        <v>29</v>
      </c>
      <c r="I2715" s="119" t="s">
        <v>42</v>
      </c>
      <c r="K2715" s="120"/>
      <c r="L2715" s="120" t="s">
        <v>32</v>
      </c>
      <c r="M2715" s="120" t="s">
        <v>33</v>
      </c>
      <c r="N2715" s="131">
        <v>44102</v>
      </c>
      <c r="O2715" s="131">
        <v>44299</v>
      </c>
      <c r="P2715" s="124">
        <f t="shared" si="129"/>
        <v>4</v>
      </c>
      <c r="Q2715" s="118">
        <v>3</v>
      </c>
      <c r="R2715" s="125">
        <f ca="1">TODAY()-O2715</f>
        <v>379</v>
      </c>
    </row>
    <row r="2716" spans="1:25" ht="41.4">
      <c r="A2716" s="116">
        <v>2716</v>
      </c>
      <c r="B2716" s="129">
        <v>44097</v>
      </c>
      <c r="C2716" s="118">
        <f t="shared" si="128"/>
        <v>9</v>
      </c>
      <c r="D2716" s="120" t="s">
        <v>5019</v>
      </c>
      <c r="E2716" s="120" t="s">
        <v>5744</v>
      </c>
      <c r="F2716" s="211" t="s">
        <v>5745</v>
      </c>
      <c r="G2716" s="119" t="s">
        <v>5746</v>
      </c>
      <c r="H2716" s="121" t="s">
        <v>29</v>
      </c>
      <c r="K2716" s="120"/>
      <c r="L2716" s="120" t="s">
        <v>32</v>
      </c>
      <c r="M2716" s="120" t="s">
        <v>78</v>
      </c>
      <c r="P2716" s="124">
        <f t="shared" si="129"/>
        <v>0</v>
      </c>
      <c r="Y2716" s="116" t="s">
        <v>1426</v>
      </c>
    </row>
    <row r="2717" spans="1:25">
      <c r="A2717" s="116">
        <v>2717</v>
      </c>
      <c r="B2717" s="129">
        <v>44097</v>
      </c>
      <c r="C2717" s="118">
        <f t="shared" si="128"/>
        <v>9</v>
      </c>
      <c r="D2717" s="119" t="s">
        <v>25</v>
      </c>
      <c r="E2717" s="120" t="s">
        <v>5747</v>
      </c>
      <c r="F2717" s="211" t="s">
        <v>5748</v>
      </c>
      <c r="G2717" s="119" t="s">
        <v>5749</v>
      </c>
      <c r="H2717" s="121" t="s">
        <v>29</v>
      </c>
      <c r="I2717" s="119" t="s">
        <v>42</v>
      </c>
      <c r="K2717" s="120"/>
      <c r="L2717" s="120" t="s">
        <v>32</v>
      </c>
      <c r="M2717" s="120" t="s">
        <v>33</v>
      </c>
      <c r="N2717" s="131">
        <v>44098</v>
      </c>
      <c r="P2717" s="124">
        <f t="shared" si="129"/>
        <v>0</v>
      </c>
      <c r="R2717" s="125">
        <v>0</v>
      </c>
      <c r="S2717" s="120" t="s">
        <v>92</v>
      </c>
      <c r="T2717" s="126">
        <v>44098</v>
      </c>
    </row>
    <row r="2718" spans="1:25" ht="27.6">
      <c r="A2718" s="116">
        <v>2718</v>
      </c>
      <c r="B2718" s="129">
        <v>44097</v>
      </c>
      <c r="C2718" s="118">
        <f t="shared" si="128"/>
        <v>9</v>
      </c>
      <c r="D2718" s="120" t="s">
        <v>5019</v>
      </c>
      <c r="E2718" s="120" t="s">
        <v>5750</v>
      </c>
      <c r="F2718" s="211" t="s">
        <v>5751</v>
      </c>
      <c r="G2718" s="119" t="s">
        <v>1033</v>
      </c>
      <c r="H2718" s="121" t="s">
        <v>29</v>
      </c>
      <c r="I2718" s="119" t="s">
        <v>42</v>
      </c>
      <c r="K2718" s="120"/>
      <c r="L2718" s="120" t="s">
        <v>32</v>
      </c>
      <c r="M2718" s="120" t="s">
        <v>78</v>
      </c>
      <c r="P2718" s="124">
        <f t="shared" si="129"/>
        <v>0</v>
      </c>
      <c r="Y2718" s="116" t="s">
        <v>1426</v>
      </c>
    </row>
    <row r="2719" spans="1:25">
      <c r="A2719" s="116">
        <v>2719</v>
      </c>
      <c r="B2719" s="129">
        <v>44097</v>
      </c>
      <c r="C2719" s="118">
        <f t="shared" si="128"/>
        <v>9</v>
      </c>
      <c r="D2719" s="120" t="s">
        <v>5019</v>
      </c>
      <c r="E2719" s="120" t="s">
        <v>5752</v>
      </c>
      <c r="F2719" s="211" t="s">
        <v>5753</v>
      </c>
      <c r="G2719" s="119" t="s">
        <v>4411</v>
      </c>
      <c r="H2719" s="121" t="s">
        <v>29</v>
      </c>
      <c r="K2719" s="120"/>
      <c r="L2719" s="120" t="s">
        <v>32</v>
      </c>
      <c r="M2719" s="120" t="s">
        <v>466</v>
      </c>
      <c r="P2719" s="124">
        <f t="shared" si="129"/>
        <v>0</v>
      </c>
      <c r="Y2719" s="116" t="s">
        <v>1426</v>
      </c>
    </row>
    <row r="2720" spans="1:25">
      <c r="A2720" s="116">
        <v>2720</v>
      </c>
      <c r="B2720" s="129">
        <v>44097</v>
      </c>
      <c r="C2720" s="118">
        <f t="shared" si="128"/>
        <v>9</v>
      </c>
      <c r="D2720" s="120" t="s">
        <v>5019</v>
      </c>
      <c r="E2720" s="120" t="s">
        <v>5754</v>
      </c>
      <c r="F2720" s="211" t="s">
        <v>5755</v>
      </c>
      <c r="G2720" s="119" t="s">
        <v>5756</v>
      </c>
      <c r="H2720" s="121" t="s">
        <v>29</v>
      </c>
      <c r="K2720" s="120"/>
      <c r="L2720" s="120" t="s">
        <v>32</v>
      </c>
      <c r="M2720" s="120" t="s">
        <v>78</v>
      </c>
      <c r="P2720" s="124">
        <f t="shared" si="129"/>
        <v>0</v>
      </c>
      <c r="Y2720" s="116" t="s">
        <v>1426</v>
      </c>
    </row>
    <row r="2721" spans="1:25">
      <c r="A2721" s="116">
        <v>2721</v>
      </c>
      <c r="B2721" s="129">
        <v>44097</v>
      </c>
      <c r="C2721" s="118">
        <f t="shared" si="128"/>
        <v>9</v>
      </c>
      <c r="D2721" s="120" t="s">
        <v>5019</v>
      </c>
      <c r="E2721" s="120" t="s">
        <v>5757</v>
      </c>
      <c r="F2721" s="211" t="s">
        <v>5758</v>
      </c>
      <c r="G2721" s="119" t="s">
        <v>5759</v>
      </c>
      <c r="H2721" s="121" t="s">
        <v>29</v>
      </c>
      <c r="K2721" s="120"/>
      <c r="L2721" s="120" t="s">
        <v>32</v>
      </c>
      <c r="M2721" s="120" t="s">
        <v>78</v>
      </c>
      <c r="P2721" s="124">
        <f t="shared" si="129"/>
        <v>0</v>
      </c>
      <c r="Y2721" s="116" t="s">
        <v>1426</v>
      </c>
    </row>
    <row r="2722" spans="1:25">
      <c r="A2722" s="116">
        <v>2722</v>
      </c>
      <c r="B2722" s="129">
        <v>44097</v>
      </c>
      <c r="C2722" s="118">
        <f t="shared" si="128"/>
        <v>9</v>
      </c>
      <c r="D2722" s="120" t="s">
        <v>5019</v>
      </c>
      <c r="E2722" s="120" t="s">
        <v>5760</v>
      </c>
      <c r="F2722" s="211" t="s">
        <v>473</v>
      </c>
      <c r="G2722" s="119" t="s">
        <v>5761</v>
      </c>
      <c r="H2722" s="121" t="s">
        <v>29</v>
      </c>
      <c r="K2722" s="120"/>
      <c r="L2722" s="120" t="s">
        <v>32</v>
      </c>
      <c r="P2722" s="124">
        <f t="shared" si="129"/>
        <v>0</v>
      </c>
      <c r="Y2722" s="116" t="s">
        <v>5762</v>
      </c>
    </row>
    <row r="2723" spans="1:25" ht="14.4">
      <c r="A2723" s="116">
        <v>2723</v>
      </c>
      <c r="B2723" s="129">
        <v>44097</v>
      </c>
      <c r="C2723" s="118">
        <f t="shared" si="128"/>
        <v>9</v>
      </c>
      <c r="D2723" s="120" t="s">
        <v>5019</v>
      </c>
      <c r="E2723" s="120" t="s">
        <v>5763</v>
      </c>
      <c r="F2723" s="211" t="s">
        <v>5101</v>
      </c>
      <c r="G2723" s="119" t="s">
        <v>5764</v>
      </c>
      <c r="H2723" s="121" t="s">
        <v>29</v>
      </c>
      <c r="K2723" s="120"/>
      <c r="L2723" s="120" t="s">
        <v>32</v>
      </c>
      <c r="P2723" s="124">
        <f t="shared" si="129"/>
        <v>0</v>
      </c>
      <c r="U2723" t="s">
        <v>5765</v>
      </c>
      <c r="V2723" s="126" t="s">
        <v>156</v>
      </c>
      <c r="X2723" s="126">
        <v>44140</v>
      </c>
      <c r="Y2723" s="116" t="s">
        <v>1426</v>
      </c>
    </row>
    <row r="2724" spans="1:25">
      <c r="A2724" s="116">
        <v>2724</v>
      </c>
      <c r="B2724" s="129">
        <v>44097</v>
      </c>
      <c r="C2724" s="118">
        <f t="shared" si="128"/>
        <v>9</v>
      </c>
      <c r="D2724" s="119" t="s">
        <v>25</v>
      </c>
      <c r="E2724" s="120" t="s">
        <v>5766</v>
      </c>
      <c r="F2724" s="211" t="s">
        <v>1462</v>
      </c>
      <c r="G2724" s="119" t="s">
        <v>5767</v>
      </c>
      <c r="H2724" s="121" t="s">
        <v>29</v>
      </c>
      <c r="I2724" s="119" t="s">
        <v>42</v>
      </c>
      <c r="K2724" s="120"/>
      <c r="L2724" s="120" t="s">
        <v>32</v>
      </c>
      <c r="M2724" s="120" t="s">
        <v>33</v>
      </c>
      <c r="N2724" s="131">
        <v>44099</v>
      </c>
      <c r="O2724" s="131">
        <v>44299</v>
      </c>
      <c r="P2724" s="124">
        <f t="shared" si="129"/>
        <v>4</v>
      </c>
      <c r="Q2724" s="118">
        <v>3</v>
      </c>
      <c r="R2724" s="125">
        <f ca="1">TODAY()-O2724</f>
        <v>379</v>
      </c>
    </row>
    <row r="2725" spans="1:25">
      <c r="A2725" s="116">
        <v>2725</v>
      </c>
      <c r="B2725" s="129">
        <v>44097</v>
      </c>
      <c r="C2725" s="118">
        <f t="shared" si="128"/>
        <v>9</v>
      </c>
      <c r="D2725" s="119" t="s">
        <v>25</v>
      </c>
      <c r="E2725" s="120" t="s">
        <v>5768</v>
      </c>
      <c r="F2725" s="211" t="s">
        <v>5769</v>
      </c>
      <c r="G2725" s="119" t="s">
        <v>5770</v>
      </c>
      <c r="H2725" s="121" t="s">
        <v>29</v>
      </c>
      <c r="I2725" s="121" t="s">
        <v>42</v>
      </c>
      <c r="J2725" s="121" t="s">
        <v>72</v>
      </c>
      <c r="K2725" s="120" t="s">
        <v>65</v>
      </c>
      <c r="L2725" s="120" t="s">
        <v>32</v>
      </c>
      <c r="M2725" s="120" t="s">
        <v>33</v>
      </c>
      <c r="N2725" s="131">
        <v>44098</v>
      </c>
      <c r="O2725" s="131">
        <v>44413</v>
      </c>
      <c r="P2725" s="124">
        <f t="shared" si="129"/>
        <v>8</v>
      </c>
      <c r="Q2725" s="118">
        <v>4</v>
      </c>
      <c r="R2725" s="125">
        <f ca="1">TODAY()-O2725</f>
        <v>265</v>
      </c>
      <c r="S2725" s="120" t="s">
        <v>92</v>
      </c>
    </row>
    <row r="2726" spans="1:25" ht="27.6">
      <c r="A2726" s="116">
        <v>2726</v>
      </c>
      <c r="B2726" s="129">
        <v>44097</v>
      </c>
      <c r="C2726" s="118">
        <f t="shared" si="128"/>
        <v>9</v>
      </c>
      <c r="D2726" s="120" t="s">
        <v>5019</v>
      </c>
      <c r="E2726" s="120" t="s">
        <v>5771</v>
      </c>
      <c r="F2726" s="211" t="s">
        <v>5772</v>
      </c>
      <c r="G2726" s="119" t="s">
        <v>5773</v>
      </c>
      <c r="H2726" s="121" t="s">
        <v>29</v>
      </c>
      <c r="K2726" s="120"/>
      <c r="L2726" s="120" t="s">
        <v>32</v>
      </c>
      <c r="P2726" s="124">
        <f t="shared" si="129"/>
        <v>0</v>
      </c>
    </row>
    <row r="2727" spans="1:25">
      <c r="A2727" s="116">
        <v>2727</v>
      </c>
      <c r="B2727" s="129">
        <v>44097</v>
      </c>
      <c r="C2727" s="118">
        <f t="shared" si="128"/>
        <v>9</v>
      </c>
      <c r="D2727" s="120" t="s">
        <v>5019</v>
      </c>
      <c r="E2727" s="120" t="s">
        <v>5774</v>
      </c>
      <c r="F2727" s="211" t="s">
        <v>5775</v>
      </c>
      <c r="G2727" s="119" t="s">
        <v>1033</v>
      </c>
      <c r="H2727" s="121" t="s">
        <v>29</v>
      </c>
      <c r="I2727" s="119" t="s">
        <v>42</v>
      </c>
      <c r="K2727" s="120"/>
      <c r="L2727" s="120" t="s">
        <v>32</v>
      </c>
      <c r="P2727" s="124">
        <f t="shared" si="129"/>
        <v>0</v>
      </c>
    </row>
    <row r="2728" spans="1:25">
      <c r="A2728" s="116">
        <v>2728</v>
      </c>
      <c r="B2728" s="129">
        <v>44097</v>
      </c>
      <c r="C2728" s="118">
        <f t="shared" si="128"/>
        <v>9</v>
      </c>
      <c r="D2728" s="120" t="s">
        <v>5019</v>
      </c>
      <c r="E2728" s="120" t="s">
        <v>5776</v>
      </c>
      <c r="F2728" s="211" t="s">
        <v>5777</v>
      </c>
      <c r="G2728" s="119" t="s">
        <v>5778</v>
      </c>
      <c r="H2728" s="121" t="s">
        <v>29</v>
      </c>
      <c r="K2728" s="120"/>
      <c r="L2728" s="120" t="s">
        <v>32</v>
      </c>
      <c r="M2728" s="120" t="s">
        <v>78</v>
      </c>
      <c r="P2728" s="124">
        <f t="shared" si="129"/>
        <v>0</v>
      </c>
      <c r="Y2728" s="116" t="s">
        <v>1426</v>
      </c>
    </row>
    <row r="2729" spans="1:25">
      <c r="A2729" s="116">
        <v>2729</v>
      </c>
      <c r="B2729" s="129">
        <v>44097</v>
      </c>
      <c r="C2729" s="118">
        <f t="shared" si="128"/>
        <v>9</v>
      </c>
      <c r="D2729" s="119" t="s">
        <v>25</v>
      </c>
      <c r="E2729" s="120" t="s">
        <v>5779</v>
      </c>
      <c r="F2729" s="211" t="s">
        <v>5780</v>
      </c>
      <c r="G2729" s="119" t="s">
        <v>5781</v>
      </c>
      <c r="H2729" s="121" t="s">
        <v>29</v>
      </c>
      <c r="I2729" s="119" t="s">
        <v>42</v>
      </c>
      <c r="K2729" s="120"/>
      <c r="L2729" s="120" t="s">
        <v>32</v>
      </c>
      <c r="M2729" s="120" t="s">
        <v>33</v>
      </c>
      <c r="N2729" s="131">
        <v>44098</v>
      </c>
      <c r="O2729" s="131">
        <v>44116</v>
      </c>
      <c r="P2729" s="124">
        <f t="shared" si="129"/>
        <v>10</v>
      </c>
      <c r="Q2729" s="118">
        <v>1</v>
      </c>
      <c r="R2729" s="125">
        <f ca="1">TODAY()-O2729</f>
        <v>562</v>
      </c>
      <c r="S2729" s="120" t="s">
        <v>92</v>
      </c>
      <c r="T2729" s="126">
        <v>44119</v>
      </c>
    </row>
    <row r="2730" spans="1:25">
      <c r="A2730" s="116">
        <v>2730</v>
      </c>
      <c r="B2730" s="129">
        <v>44097</v>
      </c>
      <c r="C2730" s="118">
        <f t="shared" si="128"/>
        <v>9</v>
      </c>
      <c r="D2730" s="120" t="s">
        <v>5019</v>
      </c>
      <c r="E2730" s="120" t="s">
        <v>5782</v>
      </c>
      <c r="F2730" s="211" t="s">
        <v>5783</v>
      </c>
      <c r="G2730" s="119" t="s">
        <v>5784</v>
      </c>
      <c r="H2730" s="121" t="s">
        <v>29</v>
      </c>
      <c r="K2730" s="120"/>
      <c r="L2730" s="120" t="s">
        <v>32</v>
      </c>
      <c r="M2730" s="120" t="s">
        <v>78</v>
      </c>
      <c r="P2730" s="124">
        <f t="shared" si="129"/>
        <v>0</v>
      </c>
    </row>
    <row r="2731" spans="1:25">
      <c r="A2731" s="116">
        <v>2731</v>
      </c>
      <c r="B2731" s="129">
        <v>44097</v>
      </c>
      <c r="C2731" s="118">
        <f t="shared" si="128"/>
        <v>9</v>
      </c>
      <c r="D2731" s="120" t="s">
        <v>5019</v>
      </c>
      <c r="E2731" s="120" t="s">
        <v>5785</v>
      </c>
      <c r="F2731" s="211" t="s">
        <v>5786</v>
      </c>
      <c r="G2731" s="119" t="s">
        <v>5787</v>
      </c>
      <c r="H2731" s="121" t="s">
        <v>29</v>
      </c>
      <c r="K2731" s="120"/>
      <c r="L2731" s="120" t="s">
        <v>32</v>
      </c>
      <c r="M2731" s="120" t="s">
        <v>78</v>
      </c>
      <c r="P2731" s="124">
        <f t="shared" si="129"/>
        <v>0</v>
      </c>
      <c r="Y2731" s="116" t="s">
        <v>1426</v>
      </c>
    </row>
    <row r="2732" spans="1:25" ht="27.6">
      <c r="A2732" s="116">
        <v>2732</v>
      </c>
      <c r="B2732" s="129">
        <v>44097</v>
      </c>
      <c r="C2732" s="118">
        <f t="shared" si="128"/>
        <v>9</v>
      </c>
      <c r="D2732" s="120" t="s">
        <v>5019</v>
      </c>
      <c r="E2732" s="120" t="s">
        <v>5788</v>
      </c>
      <c r="F2732" s="211" t="s">
        <v>5789</v>
      </c>
      <c r="G2732" s="119" t="s">
        <v>5790</v>
      </c>
      <c r="H2732" s="121" t="s">
        <v>29</v>
      </c>
      <c r="K2732" s="120"/>
      <c r="L2732" s="120" t="s">
        <v>32</v>
      </c>
      <c r="M2732" s="120" t="s">
        <v>78</v>
      </c>
      <c r="P2732" s="124">
        <f t="shared" si="129"/>
        <v>0</v>
      </c>
      <c r="Y2732" s="116" t="s">
        <v>1426</v>
      </c>
    </row>
    <row r="2733" spans="1:25">
      <c r="A2733" s="116">
        <v>2733</v>
      </c>
      <c r="B2733" s="129">
        <v>44097</v>
      </c>
      <c r="C2733" s="118">
        <f t="shared" si="128"/>
        <v>9</v>
      </c>
      <c r="D2733" s="120" t="s">
        <v>5019</v>
      </c>
      <c r="E2733" s="120" t="s">
        <v>5791</v>
      </c>
      <c r="F2733" s="211" t="s">
        <v>1138</v>
      </c>
      <c r="G2733" s="119" t="s">
        <v>5792</v>
      </c>
      <c r="H2733" s="121" t="s">
        <v>29</v>
      </c>
      <c r="K2733" s="120"/>
      <c r="L2733" s="120" t="s">
        <v>32</v>
      </c>
      <c r="M2733" s="120" t="s">
        <v>78</v>
      </c>
      <c r="P2733" s="124">
        <f t="shared" si="129"/>
        <v>0</v>
      </c>
      <c r="Y2733" s="116" t="s">
        <v>356</v>
      </c>
    </row>
    <row r="2734" spans="1:25">
      <c r="A2734" s="116">
        <v>2734</v>
      </c>
      <c r="B2734" s="129">
        <v>44097</v>
      </c>
      <c r="C2734" s="118">
        <f t="shared" si="128"/>
        <v>9</v>
      </c>
      <c r="D2734" s="120" t="s">
        <v>5019</v>
      </c>
      <c r="E2734" s="120" t="s">
        <v>5793</v>
      </c>
      <c r="F2734" s="211" t="s">
        <v>5794</v>
      </c>
      <c r="G2734" s="119" t="s">
        <v>5695</v>
      </c>
      <c r="H2734" s="121" t="s">
        <v>29</v>
      </c>
      <c r="K2734" s="120"/>
      <c r="L2734" s="120" t="s">
        <v>32</v>
      </c>
      <c r="M2734" s="120" t="s">
        <v>78</v>
      </c>
      <c r="P2734" s="124">
        <f t="shared" si="129"/>
        <v>0</v>
      </c>
    </row>
    <row r="2735" spans="1:25">
      <c r="A2735" s="116">
        <v>2735</v>
      </c>
      <c r="B2735" s="129">
        <v>44097</v>
      </c>
      <c r="C2735" s="118">
        <f t="shared" si="128"/>
        <v>9</v>
      </c>
      <c r="D2735" s="119" t="s">
        <v>25</v>
      </c>
      <c r="E2735" s="120" t="s">
        <v>5795</v>
      </c>
      <c r="F2735" s="211" t="s">
        <v>5796</v>
      </c>
      <c r="G2735" s="119" t="s">
        <v>5797</v>
      </c>
      <c r="H2735" s="121" t="s">
        <v>29</v>
      </c>
      <c r="I2735" s="119" t="s">
        <v>42</v>
      </c>
      <c r="K2735" s="120"/>
      <c r="L2735" s="120" t="s">
        <v>32</v>
      </c>
      <c r="M2735" s="120" t="s">
        <v>33</v>
      </c>
      <c r="N2735" s="131">
        <v>44098</v>
      </c>
      <c r="O2735" s="131">
        <v>44116</v>
      </c>
      <c r="P2735" s="124">
        <f t="shared" si="129"/>
        <v>10</v>
      </c>
      <c r="Q2735" s="118">
        <v>1</v>
      </c>
      <c r="R2735" s="125">
        <f ca="1">TODAY()-O2735</f>
        <v>562</v>
      </c>
      <c r="S2735" s="120" t="s">
        <v>92</v>
      </c>
      <c r="T2735" s="126">
        <v>44117</v>
      </c>
    </row>
    <row r="2736" spans="1:25">
      <c r="A2736" s="116">
        <v>2736</v>
      </c>
      <c r="B2736" s="129">
        <v>44097</v>
      </c>
      <c r="C2736" s="118">
        <f t="shared" si="128"/>
        <v>9</v>
      </c>
      <c r="D2736" s="120" t="s">
        <v>5019</v>
      </c>
      <c r="E2736" s="120" t="s">
        <v>5798</v>
      </c>
      <c r="F2736" s="211" t="s">
        <v>5799</v>
      </c>
      <c r="G2736" s="119" t="s">
        <v>5800</v>
      </c>
      <c r="H2736" s="121" t="s">
        <v>76</v>
      </c>
      <c r="K2736" s="120"/>
      <c r="L2736" s="120" t="s">
        <v>32</v>
      </c>
      <c r="M2736" s="120" t="s">
        <v>78</v>
      </c>
      <c r="P2736" s="124">
        <f t="shared" si="129"/>
        <v>0</v>
      </c>
    </row>
    <row r="2737" spans="1:25">
      <c r="A2737" s="116">
        <v>2737</v>
      </c>
      <c r="B2737" s="129">
        <v>44097</v>
      </c>
      <c r="C2737" s="118">
        <f t="shared" si="128"/>
        <v>9</v>
      </c>
      <c r="D2737" s="120" t="s">
        <v>5019</v>
      </c>
      <c r="E2737" s="120" t="s">
        <v>5801</v>
      </c>
      <c r="F2737" s="211" t="s">
        <v>5802</v>
      </c>
      <c r="G2737" s="119" t="s">
        <v>5803</v>
      </c>
      <c r="H2737" s="121" t="s">
        <v>41</v>
      </c>
      <c r="K2737" s="120"/>
      <c r="L2737" s="120" t="s">
        <v>32</v>
      </c>
      <c r="M2737" s="120" t="s">
        <v>78</v>
      </c>
      <c r="P2737" s="124">
        <f t="shared" si="129"/>
        <v>0</v>
      </c>
    </row>
    <row r="2738" spans="1:25">
      <c r="A2738" s="116">
        <v>2738</v>
      </c>
      <c r="B2738" s="129">
        <v>44097</v>
      </c>
      <c r="C2738" s="118">
        <f t="shared" si="128"/>
        <v>9</v>
      </c>
      <c r="D2738" s="119" t="s">
        <v>25</v>
      </c>
      <c r="E2738" s="120" t="s">
        <v>5804</v>
      </c>
      <c r="F2738" s="211" t="s">
        <v>5802</v>
      </c>
      <c r="G2738" s="119" t="s">
        <v>5803</v>
      </c>
      <c r="H2738" s="121" t="s">
        <v>41</v>
      </c>
      <c r="K2738" s="120"/>
      <c r="L2738" s="120" t="s">
        <v>32</v>
      </c>
      <c r="M2738" s="120" t="s">
        <v>33</v>
      </c>
      <c r="N2738" s="131">
        <v>44098</v>
      </c>
      <c r="O2738" s="131">
        <v>44116</v>
      </c>
      <c r="P2738" s="124">
        <f t="shared" si="129"/>
        <v>10</v>
      </c>
      <c r="Q2738" s="118">
        <v>1</v>
      </c>
      <c r="R2738" s="125">
        <f ca="1">TODAY()-O2738</f>
        <v>562</v>
      </c>
    </row>
    <row r="2739" spans="1:25" ht="14.4">
      <c r="A2739" s="116">
        <v>2739</v>
      </c>
      <c r="B2739" s="129">
        <v>44097</v>
      </c>
      <c r="C2739" s="118">
        <f t="shared" ref="C2739:C2802" si="130">IF(B2739&lt;&gt;0,MONTH(B2739),0)</f>
        <v>9</v>
      </c>
      <c r="D2739" s="120" t="s">
        <v>25</v>
      </c>
      <c r="E2739" s="120" t="s">
        <v>5805</v>
      </c>
      <c r="F2739" s="211" t="s">
        <v>5806</v>
      </c>
      <c r="G2739" s="119" t="s">
        <v>214</v>
      </c>
      <c r="H2739" s="121" t="s">
        <v>53</v>
      </c>
      <c r="I2739" s="119" t="s">
        <v>42</v>
      </c>
      <c r="K2739" s="120"/>
      <c r="L2739" s="120" t="s">
        <v>32</v>
      </c>
      <c r="M2739" s="120" t="s">
        <v>184</v>
      </c>
      <c r="P2739" s="124">
        <f t="shared" ref="P2739:P2802" si="131">IF(O2739&lt;&gt;0,MONTH(O2739),0)</f>
        <v>0</v>
      </c>
      <c r="S2739" s="126" t="s">
        <v>44</v>
      </c>
      <c r="U2739" t="s">
        <v>5807</v>
      </c>
      <c r="V2739" s="126" t="s">
        <v>156</v>
      </c>
      <c r="X2739" s="126">
        <v>44140</v>
      </c>
      <c r="Y2739" s="116" t="s">
        <v>44</v>
      </c>
    </row>
    <row r="2740" spans="1:25">
      <c r="A2740" s="116">
        <v>2740</v>
      </c>
      <c r="B2740" s="129">
        <v>44097</v>
      </c>
      <c r="C2740" s="118">
        <f t="shared" si="130"/>
        <v>9</v>
      </c>
      <c r="D2740" s="119" t="s">
        <v>25</v>
      </c>
      <c r="E2740" s="120" t="s">
        <v>5808</v>
      </c>
      <c r="F2740" s="211" t="s">
        <v>5809</v>
      </c>
      <c r="G2740" s="119" t="s">
        <v>5810</v>
      </c>
      <c r="K2740" s="120"/>
      <c r="L2740" s="120" t="s">
        <v>32</v>
      </c>
      <c r="M2740" s="120" t="s">
        <v>33</v>
      </c>
      <c r="N2740" s="131">
        <v>44098</v>
      </c>
      <c r="O2740" s="131">
        <v>44116</v>
      </c>
      <c r="P2740" s="124">
        <f t="shared" si="131"/>
        <v>10</v>
      </c>
      <c r="Q2740" s="118">
        <v>1</v>
      </c>
      <c r="R2740" s="125">
        <f ca="1">TODAY()-O2740</f>
        <v>562</v>
      </c>
    </row>
    <row r="2741" spans="1:25">
      <c r="A2741" s="116">
        <v>2741</v>
      </c>
      <c r="B2741" s="129">
        <v>44097</v>
      </c>
      <c r="C2741" s="118">
        <f t="shared" si="130"/>
        <v>9</v>
      </c>
      <c r="D2741" s="120" t="s">
        <v>5019</v>
      </c>
      <c r="E2741" s="120" t="s">
        <v>5811</v>
      </c>
      <c r="F2741" s="211" t="s">
        <v>5812</v>
      </c>
      <c r="G2741" s="119" t="s">
        <v>593</v>
      </c>
      <c r="H2741" s="121" t="s">
        <v>344</v>
      </c>
      <c r="K2741" s="120"/>
      <c r="L2741" s="120" t="s">
        <v>32</v>
      </c>
      <c r="M2741" s="120" t="s">
        <v>78</v>
      </c>
      <c r="P2741" s="124">
        <f t="shared" si="131"/>
        <v>0</v>
      </c>
    </row>
    <row r="2742" spans="1:25">
      <c r="A2742" s="116">
        <v>2742</v>
      </c>
      <c r="B2742" s="129">
        <v>44097</v>
      </c>
      <c r="C2742" s="118">
        <f t="shared" si="130"/>
        <v>9</v>
      </c>
      <c r="D2742" s="120" t="s">
        <v>5019</v>
      </c>
      <c r="E2742" s="120" t="s">
        <v>5813</v>
      </c>
      <c r="F2742" s="211" t="s">
        <v>5814</v>
      </c>
      <c r="G2742" s="119" t="s">
        <v>5815</v>
      </c>
      <c r="H2742" s="121" t="s">
        <v>76</v>
      </c>
      <c r="K2742" s="120"/>
      <c r="L2742" s="120" t="s">
        <v>32</v>
      </c>
      <c r="M2742" s="120" t="s">
        <v>78</v>
      </c>
      <c r="P2742" s="124">
        <f t="shared" si="131"/>
        <v>0</v>
      </c>
    </row>
    <row r="2743" spans="1:25" ht="27.6">
      <c r="A2743" s="116">
        <v>2743</v>
      </c>
      <c r="B2743" s="129">
        <v>44098</v>
      </c>
      <c r="C2743" s="118">
        <f t="shared" si="130"/>
        <v>9</v>
      </c>
      <c r="D2743" s="120" t="s">
        <v>5019</v>
      </c>
      <c r="E2743" s="120" t="s">
        <v>5816</v>
      </c>
      <c r="F2743" s="211" t="s">
        <v>5817</v>
      </c>
      <c r="G2743" s="119" t="s">
        <v>5818</v>
      </c>
      <c r="H2743" s="121" t="s">
        <v>177</v>
      </c>
      <c r="K2743" s="120"/>
      <c r="L2743" s="120" t="s">
        <v>32</v>
      </c>
      <c r="M2743" s="120" t="s">
        <v>78</v>
      </c>
      <c r="P2743" s="124">
        <f t="shared" si="131"/>
        <v>0</v>
      </c>
    </row>
    <row r="2744" spans="1:25">
      <c r="A2744" s="116">
        <v>2744</v>
      </c>
      <c r="B2744" s="129">
        <v>44098</v>
      </c>
      <c r="C2744" s="118">
        <f t="shared" si="130"/>
        <v>9</v>
      </c>
      <c r="D2744" s="120" t="s">
        <v>5019</v>
      </c>
      <c r="E2744" s="120" t="s">
        <v>5819</v>
      </c>
      <c r="F2744" s="211" t="s">
        <v>5820</v>
      </c>
      <c r="G2744" s="119" t="s">
        <v>1494</v>
      </c>
      <c r="H2744" s="121" t="s">
        <v>177</v>
      </c>
      <c r="K2744" s="120"/>
      <c r="L2744" s="120" t="s">
        <v>32</v>
      </c>
      <c r="M2744" s="120" t="s">
        <v>78</v>
      </c>
      <c r="P2744" s="124">
        <f t="shared" si="131"/>
        <v>0</v>
      </c>
    </row>
    <row r="2745" spans="1:25">
      <c r="A2745" s="116">
        <v>2745</v>
      </c>
      <c r="B2745" s="129">
        <v>44098</v>
      </c>
      <c r="C2745" s="118">
        <f t="shared" si="130"/>
        <v>9</v>
      </c>
      <c r="D2745" s="120" t="s">
        <v>5019</v>
      </c>
      <c r="E2745" s="120" t="s">
        <v>5821</v>
      </c>
      <c r="F2745" s="211" t="s">
        <v>5822</v>
      </c>
      <c r="G2745" s="119" t="s">
        <v>3271</v>
      </c>
      <c r="H2745" s="121" t="s">
        <v>29</v>
      </c>
      <c r="K2745" s="120"/>
      <c r="L2745" s="120" t="s">
        <v>32</v>
      </c>
      <c r="M2745" s="120" t="s">
        <v>78</v>
      </c>
      <c r="P2745" s="124">
        <f t="shared" si="131"/>
        <v>0</v>
      </c>
    </row>
    <row r="2746" spans="1:25" ht="27.6">
      <c r="A2746" s="116">
        <v>2746</v>
      </c>
      <c r="B2746" s="129">
        <v>44098</v>
      </c>
      <c r="C2746" s="118">
        <f t="shared" si="130"/>
        <v>9</v>
      </c>
      <c r="D2746" s="120" t="s">
        <v>5019</v>
      </c>
      <c r="E2746" s="120" t="s">
        <v>5823</v>
      </c>
      <c r="F2746" s="211" t="s">
        <v>5824</v>
      </c>
      <c r="G2746" s="119" t="s">
        <v>5143</v>
      </c>
      <c r="H2746" s="121" t="s">
        <v>29</v>
      </c>
      <c r="K2746" s="120"/>
      <c r="L2746" s="120" t="s">
        <v>32</v>
      </c>
      <c r="M2746" s="120" t="s">
        <v>78</v>
      </c>
      <c r="P2746" s="124">
        <f t="shared" si="131"/>
        <v>0</v>
      </c>
    </row>
    <row r="2747" spans="1:25">
      <c r="A2747" s="116">
        <v>2747</v>
      </c>
      <c r="B2747" s="129">
        <v>44098</v>
      </c>
      <c r="C2747" s="118">
        <f t="shared" si="130"/>
        <v>9</v>
      </c>
      <c r="D2747" s="120" t="s">
        <v>5019</v>
      </c>
      <c r="E2747" s="120" t="s">
        <v>5825</v>
      </c>
      <c r="F2747" s="211" t="s">
        <v>5826</v>
      </c>
      <c r="G2747" s="119" t="s">
        <v>5827</v>
      </c>
      <c r="H2747" s="121" t="s">
        <v>29</v>
      </c>
      <c r="K2747" s="120"/>
      <c r="L2747" s="120" t="s">
        <v>32</v>
      </c>
      <c r="M2747" s="120" t="s">
        <v>78</v>
      </c>
      <c r="P2747" s="124">
        <f t="shared" si="131"/>
        <v>0</v>
      </c>
    </row>
    <row r="2748" spans="1:25">
      <c r="A2748" s="116">
        <v>2748</v>
      </c>
      <c r="B2748" s="129">
        <v>44098</v>
      </c>
      <c r="C2748" s="118">
        <f t="shared" si="130"/>
        <v>9</v>
      </c>
      <c r="D2748" s="120" t="s">
        <v>5019</v>
      </c>
      <c r="E2748" s="120" t="s">
        <v>5828</v>
      </c>
      <c r="F2748" s="211" t="s">
        <v>5829</v>
      </c>
      <c r="G2748" s="119" t="s">
        <v>3271</v>
      </c>
      <c r="H2748" s="121" t="s">
        <v>29</v>
      </c>
      <c r="K2748" s="120"/>
      <c r="L2748" s="120" t="s">
        <v>32</v>
      </c>
      <c r="M2748" s="120" t="s">
        <v>78</v>
      </c>
      <c r="P2748" s="124">
        <f t="shared" si="131"/>
        <v>0</v>
      </c>
    </row>
    <row r="2749" spans="1:25" ht="27.6">
      <c r="A2749" s="116">
        <v>2749</v>
      </c>
      <c r="B2749" s="129">
        <v>44098</v>
      </c>
      <c r="C2749" s="118">
        <f t="shared" si="130"/>
        <v>9</v>
      </c>
      <c r="D2749" s="120" t="s">
        <v>5019</v>
      </c>
      <c r="E2749" s="120" t="s">
        <v>5830</v>
      </c>
      <c r="F2749" s="211" t="s">
        <v>5831</v>
      </c>
      <c r="G2749" s="119" t="s">
        <v>3031</v>
      </c>
      <c r="H2749" s="121" t="s">
        <v>29</v>
      </c>
      <c r="K2749" s="120"/>
      <c r="L2749" s="120" t="s">
        <v>32</v>
      </c>
      <c r="M2749" s="120" t="s">
        <v>78</v>
      </c>
      <c r="P2749" s="124">
        <f t="shared" si="131"/>
        <v>0</v>
      </c>
    </row>
    <row r="2750" spans="1:25">
      <c r="A2750" s="116">
        <v>2750</v>
      </c>
      <c r="B2750" s="129">
        <v>44098</v>
      </c>
      <c r="C2750" s="118">
        <f t="shared" si="130"/>
        <v>9</v>
      </c>
      <c r="D2750" s="120" t="s">
        <v>5019</v>
      </c>
      <c r="E2750" s="120" t="s">
        <v>5832</v>
      </c>
      <c r="F2750" s="211" t="s">
        <v>5833</v>
      </c>
      <c r="G2750" s="119" t="s">
        <v>5683</v>
      </c>
      <c r="H2750" s="121" t="s">
        <v>29</v>
      </c>
      <c r="K2750" s="120"/>
      <c r="L2750" s="120" t="s">
        <v>32</v>
      </c>
      <c r="M2750" s="120" t="s">
        <v>78</v>
      </c>
      <c r="P2750" s="124">
        <f t="shared" si="131"/>
        <v>0</v>
      </c>
    </row>
    <row r="2751" spans="1:25">
      <c r="A2751" s="116">
        <v>2751</v>
      </c>
      <c r="B2751" s="129">
        <v>44098</v>
      </c>
      <c r="C2751" s="118">
        <f t="shared" si="130"/>
        <v>9</v>
      </c>
      <c r="D2751" s="120" t="s">
        <v>5019</v>
      </c>
      <c r="E2751" s="120" t="s">
        <v>5834</v>
      </c>
      <c r="F2751" s="211" t="s">
        <v>5835</v>
      </c>
      <c r="G2751" s="119" t="s">
        <v>5836</v>
      </c>
      <c r="H2751" s="121" t="s">
        <v>29</v>
      </c>
      <c r="K2751" s="120"/>
      <c r="L2751" s="120" t="s">
        <v>32</v>
      </c>
      <c r="M2751" s="120" t="s">
        <v>78</v>
      </c>
      <c r="P2751" s="124">
        <f t="shared" si="131"/>
        <v>0</v>
      </c>
    </row>
    <row r="2752" spans="1:25">
      <c r="A2752" s="116">
        <v>2752</v>
      </c>
      <c r="B2752" s="129">
        <v>44102</v>
      </c>
      <c r="C2752" s="118">
        <f t="shared" si="130"/>
        <v>9</v>
      </c>
      <c r="D2752" s="119" t="s">
        <v>25</v>
      </c>
      <c r="E2752" s="120" t="s">
        <v>5837</v>
      </c>
      <c r="F2752" s="211" t="s">
        <v>5406</v>
      </c>
      <c r="G2752" s="119" t="s">
        <v>5838</v>
      </c>
      <c r="H2752" s="121" t="s">
        <v>140</v>
      </c>
      <c r="K2752" s="120"/>
      <c r="L2752" s="120" t="s">
        <v>32</v>
      </c>
      <c r="M2752" s="120" t="s">
        <v>33</v>
      </c>
      <c r="N2752" s="131">
        <v>44102</v>
      </c>
      <c r="P2752" s="124">
        <f t="shared" si="131"/>
        <v>0</v>
      </c>
      <c r="R2752" s="118">
        <f ca="1">TODAY()-N2752</f>
        <v>576</v>
      </c>
      <c r="S2752" s="120" t="s">
        <v>34</v>
      </c>
      <c r="T2752" s="126">
        <v>44102</v>
      </c>
    </row>
    <row r="2753" spans="1:18">
      <c r="A2753" s="116">
        <v>2753</v>
      </c>
      <c r="B2753" s="129">
        <v>44102</v>
      </c>
      <c r="C2753" s="118">
        <f t="shared" si="130"/>
        <v>9</v>
      </c>
      <c r="D2753" s="120" t="s">
        <v>5019</v>
      </c>
      <c r="E2753" s="120" t="s">
        <v>5839</v>
      </c>
      <c r="F2753" s="211" t="s">
        <v>5840</v>
      </c>
      <c r="G2753" s="119" t="s">
        <v>5784</v>
      </c>
      <c r="H2753" s="121" t="s">
        <v>29</v>
      </c>
      <c r="K2753" s="120"/>
      <c r="L2753" s="120" t="s">
        <v>32</v>
      </c>
      <c r="M2753" s="120" t="s">
        <v>78</v>
      </c>
      <c r="P2753" s="124">
        <f t="shared" si="131"/>
        <v>0</v>
      </c>
    </row>
    <row r="2754" spans="1:18">
      <c r="A2754" s="116">
        <v>2754</v>
      </c>
      <c r="B2754" s="129">
        <v>44102</v>
      </c>
      <c r="C2754" s="118">
        <f t="shared" si="130"/>
        <v>9</v>
      </c>
      <c r="D2754" s="120" t="s">
        <v>5019</v>
      </c>
      <c r="E2754" s="120" t="s">
        <v>5841</v>
      </c>
      <c r="F2754" s="211" t="s">
        <v>5842</v>
      </c>
      <c r="G2754" s="119" t="s">
        <v>5843</v>
      </c>
      <c r="H2754" s="121" t="s">
        <v>29</v>
      </c>
      <c r="K2754" s="120"/>
      <c r="L2754" s="120" t="s">
        <v>32</v>
      </c>
      <c r="M2754" s="120" t="s">
        <v>78</v>
      </c>
      <c r="P2754" s="124">
        <f t="shared" si="131"/>
        <v>0</v>
      </c>
    </row>
    <row r="2755" spans="1:18">
      <c r="A2755" s="116">
        <v>2755</v>
      </c>
      <c r="B2755" s="129">
        <v>44102</v>
      </c>
      <c r="C2755" s="118">
        <f t="shared" si="130"/>
        <v>9</v>
      </c>
      <c r="D2755" s="120" t="s">
        <v>5019</v>
      </c>
      <c r="E2755" s="120" t="s">
        <v>5844</v>
      </c>
      <c r="F2755" s="211" t="s">
        <v>5845</v>
      </c>
      <c r="G2755" s="119" t="s">
        <v>4592</v>
      </c>
      <c r="H2755" s="121" t="s">
        <v>29</v>
      </c>
      <c r="K2755" s="120"/>
      <c r="L2755" s="120" t="s">
        <v>32</v>
      </c>
      <c r="M2755" s="120" t="s">
        <v>78</v>
      </c>
      <c r="P2755" s="124">
        <f t="shared" si="131"/>
        <v>0</v>
      </c>
    </row>
    <row r="2756" spans="1:18">
      <c r="A2756" s="116">
        <v>2756</v>
      </c>
      <c r="B2756" s="129">
        <v>44102</v>
      </c>
      <c r="C2756" s="118">
        <f t="shared" si="130"/>
        <v>9</v>
      </c>
      <c r="D2756" s="120" t="s">
        <v>5019</v>
      </c>
      <c r="E2756" s="120" t="s">
        <v>5846</v>
      </c>
      <c r="F2756" s="211" t="s">
        <v>5847</v>
      </c>
      <c r="G2756" s="119" t="s">
        <v>2956</v>
      </c>
      <c r="H2756" s="121" t="s">
        <v>29</v>
      </c>
      <c r="K2756" s="120"/>
      <c r="L2756" s="120" t="s">
        <v>32</v>
      </c>
      <c r="M2756" s="120" t="s">
        <v>78</v>
      </c>
      <c r="P2756" s="124">
        <f t="shared" si="131"/>
        <v>0</v>
      </c>
    </row>
    <row r="2757" spans="1:18">
      <c r="A2757" s="116">
        <v>2757</v>
      </c>
      <c r="B2757" s="129">
        <v>44102</v>
      </c>
      <c r="C2757" s="118">
        <f t="shared" si="130"/>
        <v>9</v>
      </c>
      <c r="D2757" s="120" t="s">
        <v>5019</v>
      </c>
      <c r="E2757" s="120" t="s">
        <v>5848</v>
      </c>
      <c r="F2757" s="211" t="s">
        <v>5849</v>
      </c>
      <c r="G2757" s="119" t="s">
        <v>5850</v>
      </c>
      <c r="H2757" s="121" t="s">
        <v>29</v>
      </c>
      <c r="K2757" s="120"/>
      <c r="L2757" s="120" t="s">
        <v>32</v>
      </c>
      <c r="M2757" s="120" t="s">
        <v>78</v>
      </c>
      <c r="P2757" s="124">
        <f t="shared" si="131"/>
        <v>0</v>
      </c>
    </row>
    <row r="2758" spans="1:18">
      <c r="A2758" s="116">
        <v>2758</v>
      </c>
      <c r="B2758" s="129">
        <v>44102</v>
      </c>
      <c r="C2758" s="118">
        <f t="shared" si="130"/>
        <v>9</v>
      </c>
      <c r="D2758" s="120" t="s">
        <v>252</v>
      </c>
      <c r="E2758" s="120" t="s">
        <v>5851</v>
      </c>
      <c r="F2758" s="211" t="s">
        <v>5852</v>
      </c>
      <c r="G2758" s="119" t="s">
        <v>5853</v>
      </c>
      <c r="H2758" s="121" t="s">
        <v>29</v>
      </c>
      <c r="K2758" s="120"/>
      <c r="L2758" s="120" t="s">
        <v>32</v>
      </c>
      <c r="M2758" s="120" t="s">
        <v>33</v>
      </c>
      <c r="N2758" s="131">
        <v>44104</v>
      </c>
      <c r="O2758" s="131">
        <v>44610</v>
      </c>
      <c r="P2758" s="124">
        <f t="shared" si="131"/>
        <v>2</v>
      </c>
      <c r="R2758" s="125">
        <f ca="1">TODAY()-O2758</f>
        <v>68</v>
      </c>
    </row>
    <row r="2759" spans="1:18">
      <c r="A2759" s="116">
        <v>2759</v>
      </c>
      <c r="B2759" s="129">
        <v>44102</v>
      </c>
      <c r="C2759" s="118">
        <f t="shared" si="130"/>
        <v>9</v>
      </c>
      <c r="D2759" s="120" t="s">
        <v>5019</v>
      </c>
      <c r="E2759" s="120" t="s">
        <v>5854</v>
      </c>
      <c r="F2759" s="211" t="s">
        <v>783</v>
      </c>
      <c r="G2759" s="119" t="s">
        <v>5855</v>
      </c>
      <c r="H2759" s="121" t="s">
        <v>29</v>
      </c>
      <c r="K2759" s="120"/>
      <c r="L2759" s="120" t="s">
        <v>32</v>
      </c>
      <c r="M2759" s="120" t="s">
        <v>78</v>
      </c>
      <c r="P2759" s="124">
        <f t="shared" si="131"/>
        <v>0</v>
      </c>
    </row>
    <row r="2760" spans="1:18">
      <c r="A2760" s="116">
        <v>2760</v>
      </c>
      <c r="B2760" s="129">
        <v>44102</v>
      </c>
      <c r="C2760" s="118">
        <f t="shared" si="130"/>
        <v>9</v>
      </c>
      <c r="D2760" s="120" t="s">
        <v>5019</v>
      </c>
      <c r="E2760" s="120" t="s">
        <v>5856</v>
      </c>
      <c r="F2760" s="211" t="s">
        <v>783</v>
      </c>
      <c r="G2760" s="119" t="s">
        <v>5857</v>
      </c>
      <c r="H2760" s="121" t="s">
        <v>29</v>
      </c>
      <c r="K2760" s="120"/>
      <c r="L2760" s="120" t="s">
        <v>32</v>
      </c>
      <c r="M2760" s="120" t="s">
        <v>78</v>
      </c>
      <c r="P2760" s="124">
        <f t="shared" si="131"/>
        <v>0</v>
      </c>
    </row>
    <row r="2761" spans="1:18">
      <c r="A2761" s="116">
        <v>2761</v>
      </c>
      <c r="B2761" s="129">
        <v>44102</v>
      </c>
      <c r="C2761" s="118">
        <f t="shared" si="130"/>
        <v>9</v>
      </c>
      <c r="D2761" s="120" t="s">
        <v>5019</v>
      </c>
      <c r="E2761" s="120" t="s">
        <v>5858</v>
      </c>
      <c r="F2761" s="211" t="s">
        <v>5859</v>
      </c>
      <c r="G2761" s="119" t="s">
        <v>5860</v>
      </c>
      <c r="H2761" s="121" t="s">
        <v>29</v>
      </c>
      <c r="K2761" s="120"/>
      <c r="L2761" s="120" t="s">
        <v>32</v>
      </c>
      <c r="M2761" s="120" t="s">
        <v>466</v>
      </c>
      <c r="P2761" s="124">
        <f t="shared" si="131"/>
        <v>0</v>
      </c>
    </row>
    <row r="2762" spans="1:18">
      <c r="A2762" s="116">
        <v>2762</v>
      </c>
      <c r="B2762" s="129">
        <v>44102</v>
      </c>
      <c r="C2762" s="118">
        <f t="shared" si="130"/>
        <v>9</v>
      </c>
      <c r="D2762" s="120" t="s">
        <v>5019</v>
      </c>
      <c r="E2762" s="120" t="s">
        <v>5861</v>
      </c>
      <c r="F2762" s="211" t="s">
        <v>5862</v>
      </c>
      <c r="G2762" s="119" t="s">
        <v>5863</v>
      </c>
      <c r="H2762" s="121" t="s">
        <v>29</v>
      </c>
      <c r="K2762" s="120"/>
      <c r="L2762" s="120" t="s">
        <v>32</v>
      </c>
      <c r="M2762" s="120" t="s">
        <v>78</v>
      </c>
      <c r="P2762" s="124">
        <f t="shared" si="131"/>
        <v>0</v>
      </c>
    </row>
    <row r="2763" spans="1:18" ht="27.6">
      <c r="A2763" s="116">
        <v>2763</v>
      </c>
      <c r="B2763" s="129">
        <v>44102</v>
      </c>
      <c r="C2763" s="118">
        <f t="shared" si="130"/>
        <v>9</v>
      </c>
      <c r="D2763" s="120" t="s">
        <v>252</v>
      </c>
      <c r="E2763" s="120" t="s">
        <v>5864</v>
      </c>
      <c r="F2763" s="211" t="s">
        <v>5865</v>
      </c>
      <c r="G2763" s="119" t="s">
        <v>2032</v>
      </c>
      <c r="H2763" s="121" t="s">
        <v>29</v>
      </c>
      <c r="K2763" s="120"/>
      <c r="L2763" s="120" t="s">
        <v>32</v>
      </c>
      <c r="M2763" s="120" t="s">
        <v>33</v>
      </c>
      <c r="N2763" s="131">
        <v>44103</v>
      </c>
      <c r="O2763" s="131">
        <v>44610</v>
      </c>
      <c r="P2763" s="124">
        <f t="shared" si="131"/>
        <v>2</v>
      </c>
      <c r="R2763" s="125">
        <f ca="1">TODAY()-O2763</f>
        <v>68</v>
      </c>
    </row>
    <row r="2764" spans="1:18">
      <c r="A2764" s="116">
        <v>2764</v>
      </c>
      <c r="B2764" s="129">
        <v>44102</v>
      </c>
      <c r="C2764" s="118">
        <f t="shared" si="130"/>
        <v>9</v>
      </c>
      <c r="D2764" s="120" t="s">
        <v>5019</v>
      </c>
      <c r="E2764" s="120" t="s">
        <v>5866</v>
      </c>
      <c r="F2764" s="211" t="s">
        <v>5867</v>
      </c>
      <c r="G2764" s="119" t="s">
        <v>5868</v>
      </c>
      <c r="H2764" s="121" t="s">
        <v>29</v>
      </c>
      <c r="K2764" s="120"/>
      <c r="L2764" s="120" t="s">
        <v>32</v>
      </c>
      <c r="M2764" s="120" t="s">
        <v>78</v>
      </c>
      <c r="P2764" s="124">
        <f t="shared" si="131"/>
        <v>0</v>
      </c>
    </row>
    <row r="2765" spans="1:18" ht="27.6">
      <c r="A2765" s="116">
        <v>2765</v>
      </c>
      <c r="B2765" s="129">
        <v>44102</v>
      </c>
      <c r="C2765" s="118">
        <f t="shared" si="130"/>
        <v>9</v>
      </c>
      <c r="D2765" s="120" t="s">
        <v>5019</v>
      </c>
      <c r="E2765" s="120" t="s">
        <v>5869</v>
      </c>
      <c r="F2765" s="211" t="s">
        <v>5870</v>
      </c>
      <c r="G2765" s="119" t="s">
        <v>5871</v>
      </c>
      <c r="H2765" s="121" t="s">
        <v>29</v>
      </c>
      <c r="K2765" s="120"/>
      <c r="L2765" s="120" t="s">
        <v>32</v>
      </c>
      <c r="M2765" s="120" t="s">
        <v>78</v>
      </c>
      <c r="P2765" s="124">
        <f t="shared" si="131"/>
        <v>0</v>
      </c>
    </row>
    <row r="2766" spans="1:18">
      <c r="A2766" s="116">
        <v>2766</v>
      </c>
      <c r="B2766" s="129">
        <v>44102</v>
      </c>
      <c r="C2766" s="118">
        <f t="shared" si="130"/>
        <v>9</v>
      </c>
      <c r="D2766" s="120" t="s">
        <v>5019</v>
      </c>
      <c r="E2766" s="120" t="s">
        <v>5872</v>
      </c>
      <c r="F2766" s="211" t="s">
        <v>5873</v>
      </c>
      <c r="G2766" s="119" t="s">
        <v>1033</v>
      </c>
      <c r="H2766" s="121" t="s">
        <v>29</v>
      </c>
      <c r="I2766" s="119" t="s">
        <v>42</v>
      </c>
      <c r="K2766" s="120"/>
      <c r="L2766" s="120" t="s">
        <v>32</v>
      </c>
      <c r="M2766" s="120" t="s">
        <v>78</v>
      </c>
      <c r="P2766" s="124">
        <f t="shared" si="131"/>
        <v>0</v>
      </c>
    </row>
    <row r="2767" spans="1:18">
      <c r="A2767" s="116">
        <v>2767</v>
      </c>
      <c r="B2767" s="129">
        <v>44102</v>
      </c>
      <c r="C2767" s="118">
        <f t="shared" si="130"/>
        <v>9</v>
      </c>
      <c r="D2767" s="120" t="s">
        <v>5019</v>
      </c>
      <c r="E2767" s="120" t="s">
        <v>5874</v>
      </c>
      <c r="F2767" s="211" t="s">
        <v>122</v>
      </c>
      <c r="G2767" s="119" t="s">
        <v>2032</v>
      </c>
      <c r="H2767" s="121" t="s">
        <v>29</v>
      </c>
      <c r="K2767" s="120"/>
      <c r="L2767" s="120" t="s">
        <v>32</v>
      </c>
      <c r="M2767" s="120" t="s">
        <v>78</v>
      </c>
      <c r="P2767" s="124">
        <f t="shared" si="131"/>
        <v>0</v>
      </c>
    </row>
    <row r="2768" spans="1:18">
      <c r="A2768" s="116">
        <v>2768</v>
      </c>
      <c r="B2768" s="129">
        <v>44102</v>
      </c>
      <c r="C2768" s="118">
        <f t="shared" si="130"/>
        <v>9</v>
      </c>
      <c r="D2768" s="120" t="s">
        <v>5019</v>
      </c>
      <c r="E2768" s="120" t="s">
        <v>5875</v>
      </c>
      <c r="F2768" s="211" t="s">
        <v>5876</v>
      </c>
      <c r="G2768" s="119" t="s">
        <v>5877</v>
      </c>
      <c r="H2768" s="121" t="s">
        <v>29</v>
      </c>
      <c r="K2768" s="120"/>
      <c r="L2768" s="120" t="s">
        <v>32</v>
      </c>
      <c r="M2768" s="120" t="s">
        <v>78</v>
      </c>
      <c r="P2768" s="124">
        <f t="shared" si="131"/>
        <v>0</v>
      </c>
    </row>
    <row r="2769" spans="1:19" ht="41.4">
      <c r="A2769" s="116">
        <v>2769</v>
      </c>
      <c r="B2769" s="129">
        <v>44102</v>
      </c>
      <c r="C2769" s="118">
        <f t="shared" si="130"/>
        <v>9</v>
      </c>
      <c r="D2769" s="120" t="s">
        <v>5019</v>
      </c>
      <c r="E2769" s="120" t="s">
        <v>5878</v>
      </c>
      <c r="F2769" s="211" t="s">
        <v>5879</v>
      </c>
      <c r="G2769" s="119" t="s">
        <v>5880</v>
      </c>
      <c r="H2769" s="121" t="s">
        <v>29</v>
      </c>
      <c r="K2769" s="120"/>
      <c r="L2769" s="120" t="s">
        <v>32</v>
      </c>
      <c r="M2769" s="120" t="s">
        <v>78</v>
      </c>
      <c r="P2769" s="124">
        <f t="shared" si="131"/>
        <v>0</v>
      </c>
    </row>
    <row r="2770" spans="1:19" ht="41.4">
      <c r="A2770" s="116">
        <v>2770</v>
      </c>
      <c r="B2770" s="129">
        <v>44102</v>
      </c>
      <c r="C2770" s="118">
        <f t="shared" si="130"/>
        <v>9</v>
      </c>
      <c r="D2770" s="120" t="s">
        <v>5019</v>
      </c>
      <c r="E2770" s="120" t="s">
        <v>5881</v>
      </c>
      <c r="F2770" s="211" t="s">
        <v>5882</v>
      </c>
      <c r="G2770" s="119" t="s">
        <v>5883</v>
      </c>
      <c r="H2770" s="121" t="s">
        <v>29</v>
      </c>
      <c r="K2770" s="120"/>
      <c r="L2770" s="120" t="s">
        <v>32</v>
      </c>
      <c r="M2770" s="120" t="s">
        <v>78</v>
      </c>
      <c r="P2770" s="124">
        <f t="shared" si="131"/>
        <v>0</v>
      </c>
    </row>
    <row r="2771" spans="1:19">
      <c r="A2771" s="116">
        <v>2771</v>
      </c>
      <c r="B2771" s="129">
        <v>44102</v>
      </c>
      <c r="C2771" s="118">
        <f t="shared" si="130"/>
        <v>9</v>
      </c>
      <c r="D2771" s="120" t="s">
        <v>5019</v>
      </c>
      <c r="E2771" s="120" t="s">
        <v>5884</v>
      </c>
      <c r="F2771" s="211" t="s">
        <v>5885</v>
      </c>
      <c r="G2771" s="119" t="s">
        <v>5886</v>
      </c>
      <c r="H2771" s="121" t="s">
        <v>29</v>
      </c>
      <c r="K2771" s="120"/>
      <c r="L2771" s="120" t="s">
        <v>32</v>
      </c>
      <c r="M2771" s="120" t="s">
        <v>78</v>
      </c>
      <c r="P2771" s="124">
        <f t="shared" si="131"/>
        <v>0</v>
      </c>
    </row>
    <row r="2772" spans="1:19">
      <c r="A2772" s="116">
        <v>2772</v>
      </c>
      <c r="B2772" s="129">
        <v>44102</v>
      </c>
      <c r="C2772" s="118">
        <f t="shared" si="130"/>
        <v>9</v>
      </c>
      <c r="D2772" s="120" t="s">
        <v>5019</v>
      </c>
      <c r="E2772" s="120" t="s">
        <v>5887</v>
      </c>
      <c r="F2772" s="211" t="s">
        <v>5888</v>
      </c>
      <c r="G2772" s="119" t="s">
        <v>5889</v>
      </c>
      <c r="H2772" s="121" t="s">
        <v>29</v>
      </c>
      <c r="K2772" s="120"/>
      <c r="L2772" s="120" t="s">
        <v>32</v>
      </c>
      <c r="M2772" s="120" t="s">
        <v>78</v>
      </c>
      <c r="P2772" s="124">
        <f t="shared" si="131"/>
        <v>0</v>
      </c>
    </row>
    <row r="2773" spans="1:19">
      <c r="A2773" s="116">
        <v>2773</v>
      </c>
      <c r="B2773" s="129">
        <v>44102</v>
      </c>
      <c r="C2773" s="118">
        <f t="shared" si="130"/>
        <v>9</v>
      </c>
      <c r="D2773" s="120" t="s">
        <v>252</v>
      </c>
      <c r="E2773" s="120" t="s">
        <v>5890</v>
      </c>
      <c r="F2773" s="211" t="s">
        <v>5891</v>
      </c>
      <c r="G2773" s="119" t="s">
        <v>5892</v>
      </c>
      <c r="H2773" s="121" t="s">
        <v>29</v>
      </c>
      <c r="K2773" s="120"/>
      <c r="L2773" s="120" t="s">
        <v>32</v>
      </c>
      <c r="M2773" s="120" t="s">
        <v>33</v>
      </c>
      <c r="N2773" s="131">
        <v>44257</v>
      </c>
      <c r="O2773" s="131">
        <v>44610</v>
      </c>
      <c r="P2773" s="124">
        <f t="shared" si="131"/>
        <v>2</v>
      </c>
    </row>
    <row r="2774" spans="1:19">
      <c r="A2774" s="116">
        <v>2774</v>
      </c>
      <c r="B2774" s="129">
        <v>44102</v>
      </c>
      <c r="C2774" s="118">
        <f t="shared" si="130"/>
        <v>9</v>
      </c>
      <c r="D2774" s="120" t="s">
        <v>5019</v>
      </c>
      <c r="E2774" s="120" t="s">
        <v>5893</v>
      </c>
      <c r="F2774" s="211" t="s">
        <v>3640</v>
      </c>
      <c r="G2774" s="119" t="s">
        <v>5894</v>
      </c>
      <c r="H2774" s="121" t="s">
        <v>29</v>
      </c>
      <c r="K2774" s="120"/>
      <c r="L2774" s="120" t="s">
        <v>32</v>
      </c>
      <c r="M2774" s="120" t="s">
        <v>78</v>
      </c>
      <c r="P2774" s="124">
        <f t="shared" si="131"/>
        <v>0</v>
      </c>
    </row>
    <row r="2775" spans="1:19">
      <c r="A2775" s="116">
        <v>2775</v>
      </c>
      <c r="B2775" s="129">
        <v>44102</v>
      </c>
      <c r="C2775" s="118">
        <f t="shared" si="130"/>
        <v>9</v>
      </c>
      <c r="D2775" s="120" t="s">
        <v>5019</v>
      </c>
      <c r="E2775" s="120" t="s">
        <v>5895</v>
      </c>
      <c r="F2775" s="211" t="s">
        <v>122</v>
      </c>
      <c r="G2775" s="119" t="s">
        <v>5896</v>
      </c>
      <c r="H2775" s="121" t="s">
        <v>29</v>
      </c>
      <c r="K2775" s="120"/>
      <c r="L2775" s="120" t="s">
        <v>32</v>
      </c>
      <c r="M2775" s="120" t="s">
        <v>78</v>
      </c>
      <c r="P2775" s="124">
        <f t="shared" si="131"/>
        <v>0</v>
      </c>
    </row>
    <row r="2776" spans="1:19" ht="27.6">
      <c r="A2776" s="116">
        <v>2776</v>
      </c>
      <c r="B2776" s="129">
        <v>44102</v>
      </c>
      <c r="C2776" s="118">
        <f t="shared" si="130"/>
        <v>9</v>
      </c>
      <c r="D2776" s="120" t="s">
        <v>5019</v>
      </c>
      <c r="E2776" s="120" t="s">
        <v>5897</v>
      </c>
      <c r="F2776" s="211" t="s">
        <v>5898</v>
      </c>
      <c r="G2776" s="119" t="s">
        <v>5899</v>
      </c>
      <c r="H2776" s="121" t="s">
        <v>29</v>
      </c>
      <c r="K2776" s="120"/>
      <c r="L2776" s="120" t="s">
        <v>32</v>
      </c>
      <c r="M2776" s="120" t="s">
        <v>78</v>
      </c>
      <c r="P2776" s="124">
        <f t="shared" si="131"/>
        <v>0</v>
      </c>
    </row>
    <row r="2777" spans="1:19">
      <c r="A2777" s="116">
        <v>2777</v>
      </c>
      <c r="B2777" s="129">
        <v>44102</v>
      </c>
      <c r="C2777" s="118">
        <f t="shared" si="130"/>
        <v>9</v>
      </c>
      <c r="D2777" s="120" t="s">
        <v>5019</v>
      </c>
      <c r="E2777" s="120" t="s">
        <v>5900</v>
      </c>
      <c r="F2777" s="211" t="s">
        <v>5901</v>
      </c>
      <c r="G2777" s="119" t="s">
        <v>5902</v>
      </c>
      <c r="H2777" s="121" t="s">
        <v>29</v>
      </c>
      <c r="K2777" s="120"/>
      <c r="L2777" s="120" t="s">
        <v>32</v>
      </c>
      <c r="M2777" s="120" t="s">
        <v>78</v>
      </c>
      <c r="P2777" s="124">
        <f t="shared" si="131"/>
        <v>0</v>
      </c>
    </row>
    <row r="2778" spans="1:19">
      <c r="A2778" s="116">
        <v>2778</v>
      </c>
      <c r="B2778" s="129">
        <v>44102</v>
      </c>
      <c r="C2778" s="118">
        <f t="shared" si="130"/>
        <v>9</v>
      </c>
      <c r="D2778" s="120" t="s">
        <v>5019</v>
      </c>
      <c r="E2778" s="120" t="s">
        <v>5903</v>
      </c>
      <c r="F2778" s="211" t="s">
        <v>5904</v>
      </c>
      <c r="G2778" s="119" t="s">
        <v>5905</v>
      </c>
      <c r="H2778" s="121" t="s">
        <v>29</v>
      </c>
      <c r="K2778" s="120"/>
      <c r="L2778" s="120" t="s">
        <v>32</v>
      </c>
      <c r="M2778" s="120" t="s">
        <v>78</v>
      </c>
      <c r="P2778" s="124">
        <f t="shared" si="131"/>
        <v>0</v>
      </c>
    </row>
    <row r="2779" spans="1:19" ht="27.6">
      <c r="A2779" s="116">
        <v>2779</v>
      </c>
      <c r="B2779" s="129">
        <v>44102</v>
      </c>
      <c r="C2779" s="118">
        <f t="shared" si="130"/>
        <v>9</v>
      </c>
      <c r="D2779" s="120" t="s">
        <v>5019</v>
      </c>
      <c r="E2779" s="120" t="s">
        <v>5906</v>
      </c>
      <c r="F2779" s="211" t="s">
        <v>5907</v>
      </c>
      <c r="G2779" s="119" t="s">
        <v>5908</v>
      </c>
      <c r="H2779" s="121" t="s">
        <v>29</v>
      </c>
      <c r="K2779" s="120"/>
      <c r="L2779" s="120" t="s">
        <v>32</v>
      </c>
      <c r="M2779" s="120" t="s">
        <v>78</v>
      </c>
      <c r="P2779" s="124">
        <f t="shared" si="131"/>
        <v>0</v>
      </c>
    </row>
    <row r="2780" spans="1:19">
      <c r="A2780" s="116">
        <v>2780</v>
      </c>
      <c r="B2780" s="129">
        <v>44102</v>
      </c>
      <c r="C2780" s="118">
        <f t="shared" si="130"/>
        <v>9</v>
      </c>
      <c r="D2780" s="120" t="s">
        <v>252</v>
      </c>
      <c r="E2780" s="120" t="s">
        <v>5909</v>
      </c>
      <c r="F2780" s="211" t="s">
        <v>5910</v>
      </c>
      <c r="G2780" s="119" t="s">
        <v>5911</v>
      </c>
      <c r="H2780" s="121" t="s">
        <v>29</v>
      </c>
      <c r="K2780" s="120"/>
      <c r="L2780" s="120" t="s">
        <v>32</v>
      </c>
      <c r="M2780" s="120" t="s">
        <v>33</v>
      </c>
      <c r="N2780" s="131">
        <v>44105</v>
      </c>
      <c r="O2780" s="131">
        <v>44243</v>
      </c>
      <c r="P2780" s="124">
        <f t="shared" si="131"/>
        <v>2</v>
      </c>
      <c r="R2780" s="125">
        <f ca="1">TODAY()-O2780</f>
        <v>435</v>
      </c>
      <c r="S2780" s="120" t="s">
        <v>92</v>
      </c>
    </row>
    <row r="2781" spans="1:19">
      <c r="A2781" s="116">
        <v>2781</v>
      </c>
      <c r="B2781" s="129">
        <v>44102</v>
      </c>
      <c r="C2781" s="118">
        <f t="shared" si="130"/>
        <v>9</v>
      </c>
      <c r="D2781" s="120" t="s">
        <v>5019</v>
      </c>
      <c r="E2781" s="120" t="s">
        <v>5912</v>
      </c>
      <c r="F2781" s="211" t="s">
        <v>5913</v>
      </c>
      <c r="G2781" s="119" t="s">
        <v>5792</v>
      </c>
      <c r="H2781" s="121" t="s">
        <v>29</v>
      </c>
      <c r="K2781" s="120"/>
      <c r="L2781" s="120" t="s">
        <v>32</v>
      </c>
      <c r="M2781" s="120" t="s">
        <v>78</v>
      </c>
      <c r="P2781" s="124">
        <f t="shared" si="131"/>
        <v>0</v>
      </c>
    </row>
    <row r="2782" spans="1:19">
      <c r="A2782" s="116">
        <v>2782</v>
      </c>
      <c r="B2782" s="129">
        <v>44102</v>
      </c>
      <c r="C2782" s="118">
        <f t="shared" si="130"/>
        <v>9</v>
      </c>
      <c r="D2782" s="120" t="s">
        <v>5019</v>
      </c>
      <c r="E2782" s="120" t="s">
        <v>5914</v>
      </c>
      <c r="F2782" s="211" t="s">
        <v>5915</v>
      </c>
      <c r="G2782" s="119" t="s">
        <v>5916</v>
      </c>
      <c r="H2782" s="121" t="s">
        <v>29</v>
      </c>
      <c r="K2782" s="120"/>
      <c r="L2782" s="120" t="s">
        <v>32</v>
      </c>
      <c r="M2782" s="120" t="s">
        <v>78</v>
      </c>
      <c r="P2782" s="124">
        <f t="shared" si="131"/>
        <v>0</v>
      </c>
    </row>
    <row r="2783" spans="1:19">
      <c r="A2783" s="116">
        <v>2783</v>
      </c>
      <c r="B2783" s="129">
        <v>44102</v>
      </c>
      <c r="C2783" s="118">
        <f t="shared" si="130"/>
        <v>9</v>
      </c>
      <c r="D2783" s="120" t="s">
        <v>5019</v>
      </c>
      <c r="E2783" s="120" t="s">
        <v>5917</v>
      </c>
      <c r="F2783" s="211" t="s">
        <v>122</v>
      </c>
      <c r="G2783" s="119" t="s">
        <v>5918</v>
      </c>
      <c r="H2783" s="121" t="s">
        <v>29</v>
      </c>
      <c r="K2783" s="120"/>
      <c r="L2783" s="120" t="s">
        <v>32</v>
      </c>
      <c r="M2783" s="120" t="s">
        <v>78</v>
      </c>
      <c r="P2783" s="124">
        <f t="shared" si="131"/>
        <v>0</v>
      </c>
    </row>
    <row r="2784" spans="1:19">
      <c r="A2784" s="116">
        <v>2784</v>
      </c>
      <c r="B2784" s="129">
        <v>44102</v>
      </c>
      <c r="C2784" s="118">
        <f t="shared" si="130"/>
        <v>9</v>
      </c>
      <c r="D2784" s="120" t="s">
        <v>5019</v>
      </c>
      <c r="E2784" s="120" t="s">
        <v>5919</v>
      </c>
      <c r="F2784" s="211" t="s">
        <v>5920</v>
      </c>
      <c r="G2784" s="119" t="s">
        <v>5921</v>
      </c>
      <c r="H2784" s="121" t="s">
        <v>29</v>
      </c>
      <c r="K2784" s="120"/>
      <c r="L2784" s="120" t="s">
        <v>32</v>
      </c>
      <c r="M2784" s="120" t="s">
        <v>78</v>
      </c>
      <c r="P2784" s="124">
        <f t="shared" si="131"/>
        <v>0</v>
      </c>
    </row>
    <row r="2785" spans="1:20" ht="27.6">
      <c r="A2785" s="116">
        <v>2785</v>
      </c>
      <c r="B2785" s="129">
        <v>44102</v>
      </c>
      <c r="C2785" s="118">
        <f t="shared" si="130"/>
        <v>9</v>
      </c>
      <c r="D2785" s="120" t="s">
        <v>5019</v>
      </c>
      <c r="E2785" s="120" t="s">
        <v>5922</v>
      </c>
      <c r="F2785" s="211" t="s">
        <v>5923</v>
      </c>
      <c r="G2785" s="119" t="s">
        <v>5924</v>
      </c>
      <c r="H2785" s="121" t="s">
        <v>29</v>
      </c>
      <c r="K2785" s="120"/>
      <c r="L2785" s="120" t="s">
        <v>32</v>
      </c>
      <c r="M2785" s="120" t="s">
        <v>78</v>
      </c>
      <c r="P2785" s="124">
        <f t="shared" si="131"/>
        <v>0</v>
      </c>
    </row>
    <row r="2786" spans="1:20">
      <c r="A2786" s="116">
        <v>2786</v>
      </c>
      <c r="B2786" s="129">
        <v>44102</v>
      </c>
      <c r="C2786" s="118">
        <f t="shared" si="130"/>
        <v>9</v>
      </c>
      <c r="D2786" s="120" t="s">
        <v>5019</v>
      </c>
      <c r="E2786" s="120" t="s">
        <v>5925</v>
      </c>
      <c r="F2786" s="211" t="s">
        <v>5926</v>
      </c>
      <c r="G2786" s="119" t="s">
        <v>5927</v>
      </c>
      <c r="H2786" s="121" t="s">
        <v>29</v>
      </c>
      <c r="K2786" s="120"/>
      <c r="L2786" s="120" t="s">
        <v>32</v>
      </c>
      <c r="M2786" s="120" t="s">
        <v>78</v>
      </c>
      <c r="P2786" s="124">
        <f t="shared" si="131"/>
        <v>0</v>
      </c>
    </row>
    <row r="2787" spans="1:20">
      <c r="A2787" s="116">
        <v>2787</v>
      </c>
      <c r="B2787" s="129">
        <v>44102</v>
      </c>
      <c r="C2787" s="118">
        <f t="shared" si="130"/>
        <v>9</v>
      </c>
      <c r="D2787" s="120" t="s">
        <v>5019</v>
      </c>
      <c r="E2787" s="120" t="s">
        <v>5928</v>
      </c>
      <c r="F2787" s="211" t="s">
        <v>5929</v>
      </c>
      <c r="G2787" s="119" t="s">
        <v>5930</v>
      </c>
      <c r="H2787" s="121" t="s">
        <v>29</v>
      </c>
      <c r="K2787" s="120"/>
      <c r="L2787" s="120" t="s">
        <v>32</v>
      </c>
      <c r="M2787" s="120" t="s">
        <v>78</v>
      </c>
      <c r="P2787" s="124">
        <f t="shared" si="131"/>
        <v>0</v>
      </c>
    </row>
    <row r="2788" spans="1:20">
      <c r="A2788" s="116">
        <v>2788</v>
      </c>
      <c r="B2788" s="129">
        <v>44102</v>
      </c>
      <c r="C2788" s="118">
        <f t="shared" si="130"/>
        <v>9</v>
      </c>
      <c r="D2788" s="120" t="s">
        <v>5019</v>
      </c>
      <c r="E2788" s="120" t="s">
        <v>5931</v>
      </c>
      <c r="F2788" s="211" t="s">
        <v>5932</v>
      </c>
      <c r="G2788" s="119" t="s">
        <v>5933</v>
      </c>
      <c r="H2788" s="121" t="s">
        <v>29</v>
      </c>
      <c r="K2788" s="120"/>
      <c r="L2788" s="120" t="s">
        <v>32</v>
      </c>
      <c r="M2788" s="120" t="s">
        <v>78</v>
      </c>
      <c r="P2788" s="124">
        <f t="shared" si="131"/>
        <v>0</v>
      </c>
    </row>
    <row r="2789" spans="1:20">
      <c r="A2789" s="116">
        <v>2789</v>
      </c>
      <c r="B2789" s="129">
        <v>44102</v>
      </c>
      <c r="C2789" s="118">
        <f t="shared" si="130"/>
        <v>9</v>
      </c>
      <c r="D2789" s="120" t="s">
        <v>5019</v>
      </c>
      <c r="E2789" s="120" t="s">
        <v>5934</v>
      </c>
      <c r="F2789" s="211" t="s">
        <v>5935</v>
      </c>
      <c r="G2789" s="119" t="s">
        <v>5936</v>
      </c>
      <c r="H2789" s="121" t="s">
        <v>29</v>
      </c>
      <c r="K2789" s="120"/>
      <c r="L2789" s="120" t="s">
        <v>32</v>
      </c>
      <c r="M2789" s="120" t="s">
        <v>78</v>
      </c>
      <c r="P2789" s="124">
        <f t="shared" si="131"/>
        <v>0</v>
      </c>
      <c r="R2789" s="118">
        <f ca="1">TODAY()-N2789</f>
        <v>44678</v>
      </c>
    </row>
    <row r="2790" spans="1:20">
      <c r="A2790" s="116">
        <v>2790</v>
      </c>
      <c r="B2790" s="129">
        <v>44102</v>
      </c>
      <c r="C2790" s="118">
        <f t="shared" si="130"/>
        <v>9</v>
      </c>
      <c r="D2790" s="120" t="s">
        <v>5019</v>
      </c>
      <c r="E2790" s="120" t="s">
        <v>5937</v>
      </c>
      <c r="F2790" s="211" t="s">
        <v>5938</v>
      </c>
      <c r="G2790" s="119" t="s">
        <v>5939</v>
      </c>
      <c r="H2790" s="121" t="s">
        <v>29</v>
      </c>
      <c r="K2790" s="120"/>
      <c r="L2790" s="120" t="s">
        <v>32</v>
      </c>
      <c r="M2790" s="120" t="s">
        <v>78</v>
      </c>
      <c r="P2790" s="124">
        <f t="shared" si="131"/>
        <v>0</v>
      </c>
    </row>
    <row r="2791" spans="1:20">
      <c r="A2791" s="116">
        <v>2791</v>
      </c>
      <c r="B2791" s="129">
        <v>44102</v>
      </c>
      <c r="C2791" s="118">
        <f t="shared" si="130"/>
        <v>9</v>
      </c>
      <c r="D2791" s="120" t="s">
        <v>5019</v>
      </c>
      <c r="E2791" s="120" t="s">
        <v>5940</v>
      </c>
      <c r="F2791" s="211" t="s">
        <v>5941</v>
      </c>
      <c r="G2791" s="119" t="s">
        <v>5942</v>
      </c>
      <c r="H2791" s="121" t="s">
        <v>29</v>
      </c>
      <c r="K2791" s="120"/>
      <c r="L2791" s="120" t="s">
        <v>32</v>
      </c>
      <c r="M2791" s="120" t="s">
        <v>78</v>
      </c>
      <c r="P2791" s="124">
        <f t="shared" si="131"/>
        <v>0</v>
      </c>
    </row>
    <row r="2792" spans="1:20">
      <c r="A2792" s="116">
        <v>2792</v>
      </c>
      <c r="B2792" s="129">
        <v>44102</v>
      </c>
      <c r="C2792" s="118">
        <f t="shared" si="130"/>
        <v>9</v>
      </c>
      <c r="D2792" s="120" t="s">
        <v>5019</v>
      </c>
      <c r="E2792" s="120" t="s">
        <v>5943</v>
      </c>
      <c r="F2792" s="211" t="s">
        <v>5944</v>
      </c>
      <c r="G2792" s="119" t="s">
        <v>5945</v>
      </c>
      <c r="H2792" s="121" t="s">
        <v>29</v>
      </c>
      <c r="K2792" s="120"/>
      <c r="L2792" s="120" t="s">
        <v>32</v>
      </c>
      <c r="M2792" s="120" t="s">
        <v>466</v>
      </c>
      <c r="P2792" s="124">
        <f t="shared" si="131"/>
        <v>0</v>
      </c>
    </row>
    <row r="2793" spans="1:20">
      <c r="A2793" s="116">
        <v>2793</v>
      </c>
      <c r="B2793" s="129">
        <v>44102</v>
      </c>
      <c r="C2793" s="118">
        <f t="shared" si="130"/>
        <v>9</v>
      </c>
      <c r="D2793" s="120" t="s">
        <v>5019</v>
      </c>
      <c r="E2793" s="120" t="s">
        <v>5946</v>
      </c>
      <c r="F2793" s="211" t="s">
        <v>5947</v>
      </c>
      <c r="G2793" s="119" t="s">
        <v>5948</v>
      </c>
      <c r="H2793" s="121" t="s">
        <v>29</v>
      </c>
      <c r="K2793" s="120"/>
      <c r="L2793" s="120" t="s">
        <v>32</v>
      </c>
      <c r="M2793" s="120" t="s">
        <v>78</v>
      </c>
      <c r="P2793" s="124">
        <f t="shared" si="131"/>
        <v>0</v>
      </c>
    </row>
    <row r="2794" spans="1:20">
      <c r="A2794" s="116">
        <v>2794</v>
      </c>
      <c r="B2794" s="129">
        <v>44102</v>
      </c>
      <c r="C2794" s="118">
        <f t="shared" si="130"/>
        <v>9</v>
      </c>
      <c r="D2794" s="120" t="s">
        <v>5019</v>
      </c>
      <c r="E2794" s="120" t="s">
        <v>5949</v>
      </c>
      <c r="F2794" s="211" t="s">
        <v>5950</v>
      </c>
      <c r="G2794" s="119" t="s">
        <v>3139</v>
      </c>
      <c r="H2794" s="121" t="s">
        <v>29</v>
      </c>
      <c r="K2794" s="120"/>
      <c r="L2794" s="120" t="s">
        <v>32</v>
      </c>
      <c r="M2794" s="120" t="s">
        <v>78</v>
      </c>
      <c r="P2794" s="124">
        <f t="shared" si="131"/>
        <v>0</v>
      </c>
    </row>
    <row r="2795" spans="1:20">
      <c r="A2795" s="116">
        <v>2795</v>
      </c>
      <c r="B2795" s="129">
        <v>44102</v>
      </c>
      <c r="C2795" s="118">
        <f t="shared" si="130"/>
        <v>9</v>
      </c>
      <c r="D2795" s="120" t="s">
        <v>252</v>
      </c>
      <c r="E2795" s="120" t="s">
        <v>5951</v>
      </c>
      <c r="F2795" s="211" t="s">
        <v>5952</v>
      </c>
      <c r="G2795" s="119" t="s">
        <v>5953</v>
      </c>
      <c r="H2795" s="121" t="s">
        <v>29</v>
      </c>
      <c r="K2795" s="120"/>
      <c r="L2795" s="120" t="s">
        <v>32</v>
      </c>
      <c r="M2795" s="120" t="s">
        <v>33</v>
      </c>
      <c r="N2795" s="131">
        <v>44104</v>
      </c>
      <c r="O2795" s="131">
        <v>44126</v>
      </c>
      <c r="P2795" s="124">
        <f t="shared" si="131"/>
        <v>10</v>
      </c>
      <c r="R2795" s="125">
        <f ca="1">TODAY()-O2795</f>
        <v>552</v>
      </c>
      <c r="S2795" s="120" t="s">
        <v>724</v>
      </c>
      <c r="T2795" s="126">
        <v>44126</v>
      </c>
    </row>
    <row r="2796" spans="1:20">
      <c r="A2796" s="116">
        <v>2796</v>
      </c>
      <c r="B2796" s="129">
        <v>44102</v>
      </c>
      <c r="C2796" s="118">
        <f t="shared" si="130"/>
        <v>9</v>
      </c>
      <c r="D2796" s="120" t="s">
        <v>252</v>
      </c>
      <c r="E2796" s="120" t="s">
        <v>5954</v>
      </c>
      <c r="F2796" s="211" t="s">
        <v>5955</v>
      </c>
      <c r="G2796" s="119" t="s">
        <v>5956</v>
      </c>
      <c r="H2796" s="121" t="s">
        <v>29</v>
      </c>
      <c r="I2796" s="119" t="s">
        <v>42</v>
      </c>
      <c r="K2796" s="120"/>
      <c r="L2796" s="120" t="s">
        <v>32</v>
      </c>
      <c r="M2796" s="120" t="s">
        <v>33</v>
      </c>
      <c r="N2796" s="131">
        <v>44104</v>
      </c>
      <c r="O2796" s="131">
        <v>44610</v>
      </c>
      <c r="P2796" s="124">
        <f t="shared" si="131"/>
        <v>2</v>
      </c>
      <c r="R2796" s="125">
        <f ca="1">TODAY()-O2796</f>
        <v>68</v>
      </c>
    </row>
    <row r="2797" spans="1:20">
      <c r="A2797" s="116">
        <v>2797</v>
      </c>
      <c r="B2797" s="129">
        <v>44102</v>
      </c>
      <c r="C2797" s="118">
        <f t="shared" si="130"/>
        <v>9</v>
      </c>
      <c r="D2797" s="120" t="s">
        <v>5019</v>
      </c>
      <c r="E2797" s="120" t="s">
        <v>5957</v>
      </c>
      <c r="F2797" s="211" t="s">
        <v>5786</v>
      </c>
      <c r="G2797" s="119" t="s">
        <v>5958</v>
      </c>
      <c r="H2797" s="121" t="s">
        <v>29</v>
      </c>
      <c r="K2797" s="120"/>
      <c r="L2797" s="120" t="s">
        <v>32</v>
      </c>
      <c r="M2797" s="120" t="s">
        <v>78</v>
      </c>
      <c r="P2797" s="124">
        <f t="shared" si="131"/>
        <v>0</v>
      </c>
    </row>
    <row r="2798" spans="1:20" ht="27.6">
      <c r="A2798" s="116">
        <v>2798</v>
      </c>
      <c r="B2798" s="129">
        <v>44102</v>
      </c>
      <c r="C2798" s="118">
        <f t="shared" si="130"/>
        <v>9</v>
      </c>
      <c r="D2798" s="120" t="s">
        <v>5019</v>
      </c>
      <c r="E2798" s="120" t="s">
        <v>5959</v>
      </c>
      <c r="F2798" s="211" t="s">
        <v>5960</v>
      </c>
      <c r="G2798" s="119" t="s">
        <v>5961</v>
      </c>
      <c r="H2798" s="121" t="s">
        <v>29</v>
      </c>
      <c r="K2798" s="120"/>
      <c r="L2798" s="120" t="s">
        <v>32</v>
      </c>
      <c r="M2798" s="120" t="s">
        <v>78</v>
      </c>
      <c r="P2798" s="124">
        <f t="shared" si="131"/>
        <v>0</v>
      </c>
    </row>
    <row r="2799" spans="1:20">
      <c r="A2799" s="116">
        <v>2799</v>
      </c>
      <c r="B2799" s="129">
        <v>44102</v>
      </c>
      <c r="C2799" s="118">
        <f t="shared" si="130"/>
        <v>9</v>
      </c>
      <c r="D2799" s="120" t="s">
        <v>5019</v>
      </c>
      <c r="E2799" s="120" t="s">
        <v>5962</v>
      </c>
      <c r="F2799" s="211" t="s">
        <v>5963</v>
      </c>
      <c r="G2799" s="119" t="s">
        <v>5964</v>
      </c>
      <c r="H2799" s="121" t="s">
        <v>29</v>
      </c>
      <c r="K2799" s="120"/>
      <c r="L2799" s="120" t="s">
        <v>32</v>
      </c>
      <c r="M2799" s="120" t="s">
        <v>78</v>
      </c>
      <c r="P2799" s="124">
        <f t="shared" si="131"/>
        <v>0</v>
      </c>
    </row>
    <row r="2800" spans="1:20">
      <c r="A2800" s="116">
        <v>2800</v>
      </c>
      <c r="B2800" s="129">
        <v>44102</v>
      </c>
      <c r="C2800" s="118">
        <f t="shared" si="130"/>
        <v>9</v>
      </c>
      <c r="D2800" s="120" t="s">
        <v>5019</v>
      </c>
      <c r="E2800" s="120" t="s">
        <v>5965</v>
      </c>
      <c r="F2800" s="211" t="s">
        <v>5966</v>
      </c>
      <c r="G2800" s="119" t="s">
        <v>5967</v>
      </c>
      <c r="H2800" s="121" t="s">
        <v>76</v>
      </c>
      <c r="J2800" s="120"/>
      <c r="K2800" s="120"/>
      <c r="L2800" s="120" t="s">
        <v>32</v>
      </c>
      <c r="M2800" s="120" t="s">
        <v>78</v>
      </c>
      <c r="P2800" s="124">
        <f t="shared" si="131"/>
        <v>0</v>
      </c>
    </row>
    <row r="2801" spans="1:20">
      <c r="A2801" s="116">
        <v>2801</v>
      </c>
      <c r="B2801" s="129">
        <v>44103</v>
      </c>
      <c r="C2801" s="118">
        <f t="shared" si="130"/>
        <v>9</v>
      </c>
      <c r="D2801" s="120" t="s">
        <v>5019</v>
      </c>
      <c r="E2801" s="120" t="s">
        <v>5968</v>
      </c>
      <c r="F2801" s="211" t="s">
        <v>5969</v>
      </c>
      <c r="G2801" s="119" t="s">
        <v>5576</v>
      </c>
      <c r="H2801" s="121" t="s">
        <v>29</v>
      </c>
      <c r="J2801" s="120"/>
      <c r="K2801" s="120"/>
      <c r="L2801" s="120" t="s">
        <v>32</v>
      </c>
      <c r="M2801" s="120" t="s">
        <v>78</v>
      </c>
      <c r="P2801" s="124">
        <f t="shared" si="131"/>
        <v>0</v>
      </c>
    </row>
    <row r="2802" spans="1:20">
      <c r="A2802" s="116">
        <v>2802</v>
      </c>
      <c r="B2802" s="129">
        <v>44103</v>
      </c>
      <c r="C2802" s="118">
        <f t="shared" si="130"/>
        <v>9</v>
      </c>
      <c r="D2802" s="120" t="s">
        <v>5019</v>
      </c>
      <c r="E2802" s="120" t="s">
        <v>5970</v>
      </c>
      <c r="F2802" s="211" t="s">
        <v>5971</v>
      </c>
      <c r="G2802" s="119" t="s">
        <v>5972</v>
      </c>
      <c r="H2802" s="121" t="s">
        <v>29</v>
      </c>
      <c r="J2802" s="120"/>
      <c r="K2802" s="120"/>
      <c r="L2802" s="120" t="s">
        <v>32</v>
      </c>
      <c r="M2802" s="120" t="s">
        <v>78</v>
      </c>
      <c r="P2802" s="124">
        <f t="shared" si="131"/>
        <v>0</v>
      </c>
    </row>
    <row r="2803" spans="1:20">
      <c r="A2803" s="116">
        <v>2803</v>
      </c>
      <c r="B2803" s="129">
        <v>44103</v>
      </c>
      <c r="C2803" s="118">
        <f t="shared" ref="C2803:C2866" si="132">IF(B2803&lt;&gt;0,MONTH(B2803),0)</f>
        <v>9</v>
      </c>
      <c r="D2803" s="120" t="s">
        <v>5019</v>
      </c>
      <c r="E2803" s="120" t="s">
        <v>5973</v>
      </c>
      <c r="F2803" s="211" t="s">
        <v>5974</v>
      </c>
      <c r="G2803" s="119" t="s">
        <v>5975</v>
      </c>
      <c r="H2803" s="121" t="s">
        <v>29</v>
      </c>
      <c r="J2803" s="120"/>
      <c r="K2803" s="120"/>
      <c r="L2803" s="120" t="s">
        <v>32</v>
      </c>
      <c r="M2803" s="120" t="s">
        <v>78</v>
      </c>
      <c r="P2803" s="124">
        <f t="shared" ref="P2803:P2866" si="133">IF(O2803&lt;&gt;0,MONTH(O2803),0)</f>
        <v>0</v>
      </c>
    </row>
    <row r="2804" spans="1:20">
      <c r="A2804" s="116">
        <v>2804</v>
      </c>
      <c r="B2804" s="129">
        <v>44103</v>
      </c>
      <c r="C2804" s="118">
        <f t="shared" si="132"/>
        <v>9</v>
      </c>
      <c r="D2804" s="120" t="s">
        <v>5019</v>
      </c>
      <c r="E2804" s="120" t="s">
        <v>5976</v>
      </c>
      <c r="F2804" s="211" t="s">
        <v>5977</v>
      </c>
      <c r="G2804" s="119" t="s">
        <v>5978</v>
      </c>
      <c r="H2804" s="121" t="s">
        <v>29</v>
      </c>
      <c r="J2804" s="120"/>
      <c r="K2804" s="120"/>
      <c r="L2804" s="120" t="s">
        <v>32</v>
      </c>
      <c r="M2804" s="120" t="s">
        <v>78</v>
      </c>
      <c r="P2804" s="124">
        <f t="shared" si="133"/>
        <v>0</v>
      </c>
    </row>
    <row r="2805" spans="1:20" ht="27.6">
      <c r="A2805" s="116">
        <v>2805</v>
      </c>
      <c r="B2805" s="129">
        <v>44103</v>
      </c>
      <c r="C2805" s="118">
        <f t="shared" si="132"/>
        <v>9</v>
      </c>
      <c r="D2805" s="120" t="s">
        <v>5019</v>
      </c>
      <c r="E2805" s="120" t="s">
        <v>5979</v>
      </c>
      <c r="F2805" s="211" t="s">
        <v>5980</v>
      </c>
      <c r="G2805" s="119" t="s">
        <v>5740</v>
      </c>
      <c r="H2805" s="121" t="s">
        <v>29</v>
      </c>
      <c r="J2805" s="120"/>
      <c r="K2805" s="120"/>
      <c r="L2805" s="120" t="s">
        <v>32</v>
      </c>
      <c r="M2805" s="120" t="s">
        <v>78</v>
      </c>
      <c r="P2805" s="124">
        <f t="shared" si="133"/>
        <v>0</v>
      </c>
    </row>
    <row r="2806" spans="1:20">
      <c r="A2806" s="116">
        <v>2806</v>
      </c>
      <c r="B2806" s="129">
        <v>44103</v>
      </c>
      <c r="C2806" s="118">
        <f t="shared" si="132"/>
        <v>9</v>
      </c>
      <c r="D2806" s="120" t="s">
        <v>252</v>
      </c>
      <c r="E2806" s="120" t="s">
        <v>5981</v>
      </c>
      <c r="F2806" s="211" t="s">
        <v>5982</v>
      </c>
      <c r="G2806" s="119" t="s">
        <v>5983</v>
      </c>
      <c r="H2806" s="121" t="s">
        <v>29</v>
      </c>
      <c r="J2806" s="120"/>
      <c r="K2806" s="120"/>
      <c r="L2806" s="120" t="s">
        <v>32</v>
      </c>
      <c r="M2806" s="120" t="s">
        <v>33</v>
      </c>
      <c r="N2806" s="131">
        <v>44103</v>
      </c>
      <c r="O2806" s="131">
        <v>44126</v>
      </c>
      <c r="P2806" s="124">
        <f t="shared" si="133"/>
        <v>10</v>
      </c>
      <c r="R2806" s="125">
        <f ca="1">TODAY()-O2806</f>
        <v>552</v>
      </c>
      <c r="S2806" s="120" t="s">
        <v>724</v>
      </c>
      <c r="T2806" s="126">
        <v>44126</v>
      </c>
    </row>
    <row r="2807" spans="1:20">
      <c r="A2807" s="116">
        <v>2807</v>
      </c>
      <c r="B2807" s="129">
        <v>44103</v>
      </c>
      <c r="C2807" s="118">
        <f t="shared" si="132"/>
        <v>9</v>
      </c>
      <c r="D2807" s="120" t="s">
        <v>5019</v>
      </c>
      <c r="E2807" s="120" t="s">
        <v>5984</v>
      </c>
      <c r="F2807" s="211" t="s">
        <v>783</v>
      </c>
      <c r="G2807" s="119" t="s">
        <v>5985</v>
      </c>
      <c r="H2807" s="121" t="s">
        <v>29</v>
      </c>
      <c r="J2807" s="120"/>
      <c r="K2807" s="120"/>
      <c r="L2807" s="120" t="s">
        <v>32</v>
      </c>
      <c r="M2807" s="120" t="s">
        <v>78</v>
      </c>
      <c r="P2807" s="124">
        <f t="shared" si="133"/>
        <v>0</v>
      </c>
    </row>
    <row r="2808" spans="1:20">
      <c r="A2808" s="116">
        <v>2808</v>
      </c>
      <c r="B2808" s="129">
        <v>44103</v>
      </c>
      <c r="C2808" s="118">
        <f t="shared" si="132"/>
        <v>9</v>
      </c>
      <c r="D2808" s="120" t="s">
        <v>5019</v>
      </c>
      <c r="E2808" s="120" t="s">
        <v>5986</v>
      </c>
      <c r="F2808" s="211" t="s">
        <v>5987</v>
      </c>
      <c r="G2808" s="119" t="s">
        <v>5988</v>
      </c>
      <c r="H2808" s="121" t="s">
        <v>29</v>
      </c>
      <c r="J2808" s="120"/>
      <c r="K2808" s="120"/>
      <c r="L2808" s="120" t="s">
        <v>32</v>
      </c>
      <c r="M2808" s="120" t="s">
        <v>466</v>
      </c>
      <c r="P2808" s="124">
        <f t="shared" si="133"/>
        <v>0</v>
      </c>
    </row>
    <row r="2809" spans="1:20">
      <c r="A2809" s="116">
        <v>2809</v>
      </c>
      <c r="B2809" s="129">
        <v>44103</v>
      </c>
      <c r="C2809" s="118">
        <f t="shared" si="132"/>
        <v>9</v>
      </c>
      <c r="D2809" s="120" t="s">
        <v>5019</v>
      </c>
      <c r="E2809" s="120" t="s">
        <v>5989</v>
      </c>
      <c r="F2809" s="211" t="s">
        <v>5990</v>
      </c>
      <c r="G2809" s="119" t="s">
        <v>5991</v>
      </c>
      <c r="H2809" s="121" t="s">
        <v>29</v>
      </c>
      <c r="J2809" s="120"/>
      <c r="K2809" s="120"/>
      <c r="L2809" s="120" t="s">
        <v>32</v>
      </c>
      <c r="M2809" s="120" t="s">
        <v>78</v>
      </c>
      <c r="P2809" s="124">
        <f t="shared" si="133"/>
        <v>0</v>
      </c>
    </row>
    <row r="2810" spans="1:20">
      <c r="A2810" s="116">
        <v>2810</v>
      </c>
      <c r="B2810" s="129">
        <v>44103</v>
      </c>
      <c r="C2810" s="118">
        <f t="shared" si="132"/>
        <v>9</v>
      </c>
      <c r="D2810" s="120" t="s">
        <v>5019</v>
      </c>
      <c r="E2810" s="120" t="s">
        <v>5992</v>
      </c>
      <c r="F2810" s="211" t="s">
        <v>5993</v>
      </c>
      <c r="G2810" s="119" t="s">
        <v>5994</v>
      </c>
      <c r="H2810" s="121" t="s">
        <v>29</v>
      </c>
      <c r="J2810" s="120"/>
      <c r="K2810" s="120"/>
      <c r="L2810" s="120" t="s">
        <v>32</v>
      </c>
      <c r="M2810" s="120" t="s">
        <v>466</v>
      </c>
      <c r="P2810" s="124">
        <f t="shared" si="133"/>
        <v>0</v>
      </c>
    </row>
    <row r="2811" spans="1:20">
      <c r="A2811" s="116">
        <v>2811</v>
      </c>
      <c r="B2811" s="129">
        <v>44103</v>
      </c>
      <c r="C2811" s="118">
        <f t="shared" si="132"/>
        <v>9</v>
      </c>
      <c r="D2811" s="120" t="s">
        <v>5019</v>
      </c>
      <c r="E2811" s="120" t="s">
        <v>5995</v>
      </c>
      <c r="F2811" s="211" t="s">
        <v>122</v>
      </c>
      <c r="G2811" s="119" t="s">
        <v>5996</v>
      </c>
      <c r="H2811" s="121" t="s">
        <v>29</v>
      </c>
      <c r="J2811" s="120"/>
      <c r="K2811" s="120"/>
      <c r="L2811" s="120" t="s">
        <v>32</v>
      </c>
      <c r="M2811" s="120" t="s">
        <v>78</v>
      </c>
      <c r="P2811" s="124">
        <f t="shared" si="133"/>
        <v>0</v>
      </c>
    </row>
    <row r="2812" spans="1:20" ht="27.6">
      <c r="A2812" s="116">
        <v>2812</v>
      </c>
      <c r="B2812" s="129">
        <v>44103</v>
      </c>
      <c r="C2812" s="118">
        <f t="shared" si="132"/>
        <v>9</v>
      </c>
      <c r="D2812" s="120" t="s">
        <v>5019</v>
      </c>
      <c r="E2812" s="120" t="s">
        <v>5997</v>
      </c>
      <c r="F2812" s="211" t="s">
        <v>5998</v>
      </c>
      <c r="G2812" s="119" t="s">
        <v>5999</v>
      </c>
      <c r="H2812" s="121" t="s">
        <v>29</v>
      </c>
      <c r="J2812" s="120"/>
      <c r="K2812" s="120"/>
      <c r="L2812" s="120" t="s">
        <v>32</v>
      </c>
      <c r="M2812" s="120" t="s">
        <v>78</v>
      </c>
      <c r="P2812" s="124">
        <f t="shared" si="133"/>
        <v>0</v>
      </c>
    </row>
    <row r="2813" spans="1:20">
      <c r="A2813" s="116">
        <v>2813</v>
      </c>
      <c r="B2813" s="129">
        <v>44103</v>
      </c>
      <c r="C2813" s="118">
        <f t="shared" si="132"/>
        <v>9</v>
      </c>
      <c r="D2813" s="120" t="s">
        <v>5019</v>
      </c>
      <c r="E2813" s="120" t="s">
        <v>6000</v>
      </c>
      <c r="F2813" s="211" t="s">
        <v>1462</v>
      </c>
      <c r="G2813" s="119" t="s">
        <v>6001</v>
      </c>
      <c r="H2813" s="121" t="s">
        <v>29</v>
      </c>
      <c r="J2813" s="120"/>
      <c r="K2813" s="120"/>
      <c r="L2813" s="120" t="s">
        <v>32</v>
      </c>
      <c r="M2813" s="120" t="s">
        <v>78</v>
      </c>
      <c r="P2813" s="124">
        <f t="shared" si="133"/>
        <v>0</v>
      </c>
    </row>
    <row r="2814" spans="1:20" ht="27.6">
      <c r="A2814" s="116">
        <v>2814</v>
      </c>
      <c r="B2814" s="129">
        <v>44103</v>
      </c>
      <c r="C2814" s="118">
        <f t="shared" si="132"/>
        <v>9</v>
      </c>
      <c r="D2814" s="120" t="s">
        <v>5019</v>
      </c>
      <c r="E2814" s="120" t="s">
        <v>6002</v>
      </c>
      <c r="F2814" s="211" t="s">
        <v>6003</v>
      </c>
      <c r="G2814" s="119" t="s">
        <v>6004</v>
      </c>
      <c r="H2814" s="121" t="s">
        <v>29</v>
      </c>
      <c r="J2814" s="120"/>
      <c r="K2814" s="120"/>
      <c r="L2814" s="120" t="s">
        <v>32</v>
      </c>
      <c r="M2814" s="120" t="s">
        <v>78</v>
      </c>
      <c r="P2814" s="124">
        <f t="shared" si="133"/>
        <v>0</v>
      </c>
    </row>
    <row r="2815" spans="1:20">
      <c r="A2815" s="116">
        <v>2815</v>
      </c>
      <c r="B2815" s="129">
        <v>44103</v>
      </c>
      <c r="C2815" s="118">
        <f t="shared" si="132"/>
        <v>9</v>
      </c>
      <c r="D2815" s="120" t="s">
        <v>5019</v>
      </c>
      <c r="E2815" s="120" t="s">
        <v>6005</v>
      </c>
      <c r="F2815" s="211" t="s">
        <v>6006</v>
      </c>
      <c r="G2815" s="119" t="s">
        <v>2032</v>
      </c>
      <c r="H2815" s="121" t="s">
        <v>29</v>
      </c>
      <c r="J2815" s="120"/>
      <c r="K2815" s="120"/>
      <c r="L2815" s="120" t="s">
        <v>32</v>
      </c>
      <c r="M2815" s="120" t="s">
        <v>78</v>
      </c>
      <c r="P2815" s="124">
        <f t="shared" si="133"/>
        <v>0</v>
      </c>
    </row>
    <row r="2816" spans="1:20">
      <c r="A2816" s="116">
        <v>2816</v>
      </c>
      <c r="B2816" s="129">
        <v>44103</v>
      </c>
      <c r="C2816" s="118">
        <f t="shared" si="132"/>
        <v>9</v>
      </c>
      <c r="D2816" s="120" t="s">
        <v>5019</v>
      </c>
      <c r="E2816" s="120" t="s">
        <v>6007</v>
      </c>
      <c r="F2816" s="211" t="s">
        <v>1462</v>
      </c>
      <c r="G2816" s="119" t="s">
        <v>6008</v>
      </c>
      <c r="H2816" s="121" t="s">
        <v>29</v>
      </c>
      <c r="J2816" s="120"/>
      <c r="K2816" s="120"/>
      <c r="L2816" s="120" t="s">
        <v>32</v>
      </c>
      <c r="M2816" s="120" t="s">
        <v>78</v>
      </c>
      <c r="P2816" s="124">
        <f t="shared" si="133"/>
        <v>0</v>
      </c>
    </row>
    <row r="2817" spans="1:25" ht="27.6">
      <c r="A2817" s="116">
        <v>2817</v>
      </c>
      <c r="B2817" s="129">
        <v>44103</v>
      </c>
      <c r="C2817" s="118">
        <f t="shared" si="132"/>
        <v>9</v>
      </c>
      <c r="D2817" s="120" t="s">
        <v>252</v>
      </c>
      <c r="E2817" s="120" t="s">
        <v>6009</v>
      </c>
      <c r="F2817" s="211" t="s">
        <v>6010</v>
      </c>
      <c r="G2817" s="119" t="s">
        <v>6011</v>
      </c>
      <c r="H2817" s="121" t="s">
        <v>29</v>
      </c>
      <c r="I2817" s="119" t="s">
        <v>42</v>
      </c>
      <c r="K2817" s="120"/>
      <c r="L2817" s="120" t="s">
        <v>32</v>
      </c>
      <c r="M2817" s="120" t="s">
        <v>33</v>
      </c>
      <c r="N2817" s="131">
        <v>44103</v>
      </c>
      <c r="O2817" s="232">
        <v>44390</v>
      </c>
      <c r="P2817" s="124">
        <f t="shared" si="133"/>
        <v>7</v>
      </c>
      <c r="Q2817" s="118">
        <v>1</v>
      </c>
      <c r="R2817" s="125">
        <f ca="1">TODAY()-O2817</f>
        <v>288</v>
      </c>
      <c r="S2817" s="119" t="s">
        <v>55</v>
      </c>
      <c r="U2817" s="126" t="s">
        <v>6012</v>
      </c>
      <c r="Y2817" s="127" t="s">
        <v>1211</v>
      </c>
    </row>
    <row r="2818" spans="1:25">
      <c r="A2818" s="116">
        <v>2818</v>
      </c>
      <c r="B2818" s="129">
        <v>44103</v>
      </c>
      <c r="C2818" s="118">
        <f t="shared" si="132"/>
        <v>9</v>
      </c>
      <c r="D2818" s="120" t="s">
        <v>5019</v>
      </c>
      <c r="E2818" s="120" t="s">
        <v>6013</v>
      </c>
      <c r="F2818" s="211" t="s">
        <v>6014</v>
      </c>
      <c r="G2818" s="119" t="s">
        <v>4592</v>
      </c>
      <c r="H2818" s="121" t="s">
        <v>29</v>
      </c>
      <c r="J2818" s="120"/>
      <c r="K2818" s="120"/>
      <c r="L2818" s="120" t="s">
        <v>32</v>
      </c>
      <c r="M2818" s="120" t="s">
        <v>78</v>
      </c>
      <c r="P2818" s="124">
        <f t="shared" si="133"/>
        <v>0</v>
      </c>
    </row>
    <row r="2819" spans="1:25">
      <c r="A2819" s="116">
        <v>2819</v>
      </c>
      <c r="B2819" s="129">
        <v>44103</v>
      </c>
      <c r="C2819" s="118">
        <f t="shared" si="132"/>
        <v>9</v>
      </c>
      <c r="D2819" s="120" t="s">
        <v>5019</v>
      </c>
      <c r="E2819" s="120" t="s">
        <v>6015</v>
      </c>
      <c r="F2819" s="211" t="s">
        <v>783</v>
      </c>
      <c r="G2819" s="119" t="s">
        <v>6016</v>
      </c>
      <c r="H2819" s="121" t="s">
        <v>29</v>
      </c>
      <c r="J2819" s="120"/>
      <c r="K2819" s="120"/>
      <c r="L2819" s="120" t="s">
        <v>32</v>
      </c>
      <c r="M2819" s="120" t="s">
        <v>78</v>
      </c>
      <c r="P2819" s="124">
        <f t="shared" si="133"/>
        <v>0</v>
      </c>
    </row>
    <row r="2820" spans="1:25">
      <c r="A2820" s="116">
        <v>2820</v>
      </c>
      <c r="B2820" s="129">
        <v>44103</v>
      </c>
      <c r="C2820" s="118">
        <f t="shared" si="132"/>
        <v>9</v>
      </c>
      <c r="D2820" s="120" t="s">
        <v>5019</v>
      </c>
      <c r="E2820" s="120" t="s">
        <v>6017</v>
      </c>
      <c r="F2820" s="211" t="s">
        <v>6018</v>
      </c>
      <c r="G2820" s="119" t="s">
        <v>6019</v>
      </c>
      <c r="H2820" s="121" t="s">
        <v>29</v>
      </c>
      <c r="J2820" s="120"/>
      <c r="K2820" s="120"/>
      <c r="L2820" s="120" t="s">
        <v>32</v>
      </c>
      <c r="M2820" s="120" t="s">
        <v>78</v>
      </c>
      <c r="P2820" s="124">
        <f t="shared" si="133"/>
        <v>0</v>
      </c>
    </row>
    <row r="2821" spans="1:25">
      <c r="A2821" s="116">
        <v>2821</v>
      </c>
      <c r="B2821" s="129">
        <v>44103</v>
      </c>
      <c r="C2821" s="118">
        <f t="shared" si="132"/>
        <v>9</v>
      </c>
      <c r="D2821" s="120" t="s">
        <v>5019</v>
      </c>
      <c r="E2821" s="120" t="s">
        <v>6020</v>
      </c>
      <c r="F2821" s="211" t="s">
        <v>228</v>
      </c>
      <c r="G2821" s="119" t="s">
        <v>6021</v>
      </c>
      <c r="H2821" s="121" t="s">
        <v>29</v>
      </c>
      <c r="J2821" s="120"/>
      <c r="K2821" s="120"/>
      <c r="L2821" s="120" t="s">
        <v>32</v>
      </c>
      <c r="M2821" s="120" t="s">
        <v>78</v>
      </c>
      <c r="P2821" s="124">
        <f t="shared" si="133"/>
        <v>0</v>
      </c>
    </row>
    <row r="2822" spans="1:25">
      <c r="A2822" s="116">
        <v>2822</v>
      </c>
      <c r="B2822" s="129">
        <v>44103</v>
      </c>
      <c r="C2822" s="118">
        <f t="shared" si="132"/>
        <v>9</v>
      </c>
      <c r="D2822" s="120" t="s">
        <v>5019</v>
      </c>
      <c r="E2822" s="120" t="s">
        <v>6022</v>
      </c>
      <c r="F2822" s="211" t="s">
        <v>6023</v>
      </c>
      <c r="G2822" s="119" t="s">
        <v>6024</v>
      </c>
      <c r="H2822" s="121" t="s">
        <v>29</v>
      </c>
      <c r="J2822" s="120"/>
      <c r="K2822" s="120"/>
      <c r="L2822" s="120" t="s">
        <v>32</v>
      </c>
      <c r="M2822" s="120" t="s">
        <v>78</v>
      </c>
      <c r="P2822" s="124">
        <f t="shared" si="133"/>
        <v>0</v>
      </c>
    </row>
    <row r="2823" spans="1:25" ht="27.6">
      <c r="A2823" s="116">
        <v>2823</v>
      </c>
      <c r="B2823" s="129">
        <v>44103</v>
      </c>
      <c r="C2823" s="118">
        <f t="shared" si="132"/>
        <v>9</v>
      </c>
      <c r="D2823" s="120" t="s">
        <v>5019</v>
      </c>
      <c r="E2823" s="120" t="s">
        <v>6025</v>
      </c>
      <c r="F2823" s="211" t="s">
        <v>6026</v>
      </c>
      <c r="G2823" s="119" t="s">
        <v>6027</v>
      </c>
      <c r="H2823" s="121" t="s">
        <v>29</v>
      </c>
      <c r="J2823" s="120"/>
      <c r="K2823" s="120"/>
      <c r="L2823" s="120" t="s">
        <v>32</v>
      </c>
      <c r="M2823" s="120" t="s">
        <v>78</v>
      </c>
      <c r="P2823" s="124">
        <f t="shared" si="133"/>
        <v>0</v>
      </c>
    </row>
    <row r="2824" spans="1:25">
      <c r="A2824" s="116">
        <v>2824</v>
      </c>
      <c r="B2824" s="129">
        <v>44103</v>
      </c>
      <c r="C2824" s="118">
        <f t="shared" si="132"/>
        <v>9</v>
      </c>
      <c r="D2824" s="120" t="s">
        <v>5019</v>
      </c>
      <c r="E2824" s="120" t="s">
        <v>6028</v>
      </c>
      <c r="F2824" s="211" t="s">
        <v>6029</v>
      </c>
      <c r="G2824" s="119" t="s">
        <v>6030</v>
      </c>
      <c r="H2824" s="121" t="s">
        <v>29</v>
      </c>
      <c r="J2824" s="120"/>
      <c r="K2824" s="120"/>
      <c r="L2824" s="120" t="s">
        <v>32</v>
      </c>
      <c r="M2824" s="120" t="s">
        <v>78</v>
      </c>
      <c r="P2824" s="124">
        <f t="shared" si="133"/>
        <v>0</v>
      </c>
    </row>
    <row r="2825" spans="1:25">
      <c r="A2825" s="116">
        <v>2825</v>
      </c>
      <c r="B2825" s="129">
        <v>44103</v>
      </c>
      <c r="C2825" s="118">
        <f t="shared" si="132"/>
        <v>9</v>
      </c>
      <c r="D2825" s="120" t="s">
        <v>5019</v>
      </c>
      <c r="E2825" s="120" t="s">
        <v>6031</v>
      </c>
      <c r="F2825" s="211" t="s">
        <v>783</v>
      </c>
      <c r="G2825" s="119" t="s">
        <v>6032</v>
      </c>
      <c r="H2825" s="121" t="s">
        <v>29</v>
      </c>
      <c r="J2825" s="120"/>
      <c r="K2825" s="120"/>
      <c r="L2825" s="120" t="s">
        <v>32</v>
      </c>
      <c r="M2825" s="120" t="s">
        <v>466</v>
      </c>
      <c r="P2825" s="124">
        <f t="shared" si="133"/>
        <v>0</v>
      </c>
    </row>
    <row r="2826" spans="1:25">
      <c r="A2826" s="116">
        <v>2826</v>
      </c>
      <c r="B2826" s="129">
        <v>44103</v>
      </c>
      <c r="C2826" s="118">
        <f t="shared" si="132"/>
        <v>9</v>
      </c>
      <c r="D2826" s="120" t="s">
        <v>5019</v>
      </c>
      <c r="E2826" s="120" t="s">
        <v>6033</v>
      </c>
      <c r="F2826" s="211" t="s">
        <v>6034</v>
      </c>
      <c r="G2826" s="119" t="s">
        <v>6035</v>
      </c>
      <c r="H2826" s="121" t="s">
        <v>41</v>
      </c>
      <c r="J2826" s="120"/>
      <c r="K2826" s="120"/>
      <c r="L2826" s="120" t="s">
        <v>32</v>
      </c>
      <c r="M2826" s="120" t="s">
        <v>78</v>
      </c>
      <c r="P2826" s="124">
        <f t="shared" si="133"/>
        <v>0</v>
      </c>
    </row>
    <row r="2827" spans="1:25">
      <c r="A2827" s="116">
        <v>2827</v>
      </c>
      <c r="B2827" s="129">
        <v>44103</v>
      </c>
      <c r="C2827" s="118">
        <f t="shared" si="132"/>
        <v>9</v>
      </c>
      <c r="D2827" s="120" t="s">
        <v>5019</v>
      </c>
      <c r="E2827" s="120" t="s">
        <v>6036</v>
      </c>
      <c r="F2827" s="211" t="s">
        <v>6037</v>
      </c>
      <c r="G2827" s="119" t="s">
        <v>6038</v>
      </c>
      <c r="H2827" s="121" t="s">
        <v>29</v>
      </c>
      <c r="J2827" s="120"/>
      <c r="K2827" s="120"/>
      <c r="L2827" s="120" t="s">
        <v>32</v>
      </c>
      <c r="M2827" s="120" t="s">
        <v>78</v>
      </c>
      <c r="P2827" s="124">
        <f t="shared" si="133"/>
        <v>0</v>
      </c>
    </row>
    <row r="2828" spans="1:25">
      <c r="A2828" s="116">
        <v>2828</v>
      </c>
      <c r="B2828" s="129">
        <v>44103</v>
      </c>
      <c r="C2828" s="118">
        <f t="shared" si="132"/>
        <v>9</v>
      </c>
      <c r="D2828" s="120" t="s">
        <v>5019</v>
      </c>
      <c r="E2828" s="120" t="s">
        <v>6039</v>
      </c>
      <c r="F2828" s="211" t="s">
        <v>1591</v>
      </c>
      <c r="G2828" s="119" t="s">
        <v>2909</v>
      </c>
      <c r="H2828" s="121" t="s">
        <v>29</v>
      </c>
      <c r="J2828" s="120"/>
      <c r="K2828" s="120"/>
      <c r="L2828" s="120" t="s">
        <v>32</v>
      </c>
      <c r="M2828" s="120" t="s">
        <v>78</v>
      </c>
      <c r="P2828" s="124">
        <f t="shared" si="133"/>
        <v>0</v>
      </c>
    </row>
    <row r="2829" spans="1:25">
      <c r="A2829" s="116">
        <v>2829</v>
      </c>
      <c r="B2829" s="129">
        <v>44103</v>
      </c>
      <c r="C2829" s="118">
        <f t="shared" si="132"/>
        <v>9</v>
      </c>
      <c r="D2829" s="120" t="s">
        <v>5019</v>
      </c>
      <c r="E2829" s="120" t="s">
        <v>6040</v>
      </c>
      <c r="F2829" s="211" t="s">
        <v>6041</v>
      </c>
      <c r="G2829" s="119" t="s">
        <v>6042</v>
      </c>
      <c r="H2829" s="121" t="s">
        <v>29</v>
      </c>
      <c r="J2829" s="120"/>
      <c r="K2829" s="120"/>
      <c r="L2829" s="120" t="s">
        <v>32</v>
      </c>
      <c r="M2829" s="120" t="s">
        <v>78</v>
      </c>
      <c r="P2829" s="124">
        <f t="shared" si="133"/>
        <v>0</v>
      </c>
    </row>
    <row r="2830" spans="1:25">
      <c r="A2830" s="116">
        <v>2830</v>
      </c>
      <c r="B2830" s="129">
        <v>44103</v>
      </c>
      <c r="C2830" s="118">
        <f t="shared" si="132"/>
        <v>9</v>
      </c>
      <c r="D2830" s="120" t="s">
        <v>5019</v>
      </c>
      <c r="E2830" s="120" t="s">
        <v>6043</v>
      </c>
      <c r="F2830" s="211" t="s">
        <v>6044</v>
      </c>
      <c r="G2830" s="119" t="s">
        <v>5877</v>
      </c>
      <c r="H2830" s="121" t="s">
        <v>29</v>
      </c>
      <c r="J2830" s="120"/>
      <c r="K2830" s="120"/>
      <c r="L2830" s="120" t="s">
        <v>32</v>
      </c>
      <c r="M2830" s="120" t="s">
        <v>78</v>
      </c>
      <c r="P2830" s="124">
        <f t="shared" si="133"/>
        <v>0</v>
      </c>
    </row>
    <row r="2831" spans="1:25" ht="14.4">
      <c r="A2831" s="116">
        <v>2831</v>
      </c>
      <c r="B2831" s="129">
        <v>44103</v>
      </c>
      <c r="C2831" s="118">
        <f t="shared" si="132"/>
        <v>9</v>
      </c>
      <c r="D2831" s="120" t="s">
        <v>5019</v>
      </c>
      <c r="E2831" s="120" t="s">
        <v>6045</v>
      </c>
      <c r="F2831" s="211" t="s">
        <v>6046</v>
      </c>
      <c r="G2831" s="119" t="s">
        <v>6047</v>
      </c>
      <c r="H2831" s="121" t="s">
        <v>29</v>
      </c>
      <c r="J2831" s="120"/>
      <c r="K2831" s="120"/>
      <c r="L2831" s="120" t="s">
        <v>32</v>
      </c>
      <c r="M2831" s="120" t="s">
        <v>78</v>
      </c>
      <c r="P2831" s="124">
        <f t="shared" si="133"/>
        <v>0</v>
      </c>
      <c r="U2831" t="s">
        <v>6048</v>
      </c>
      <c r="V2831" s="126" t="s">
        <v>156</v>
      </c>
      <c r="W2831" s="126" t="s">
        <v>125</v>
      </c>
      <c r="X2831" s="126">
        <v>44140</v>
      </c>
    </row>
    <row r="2832" spans="1:25">
      <c r="A2832" s="116">
        <v>2832</v>
      </c>
      <c r="B2832" s="129">
        <v>44103</v>
      </c>
      <c r="C2832" s="118">
        <f t="shared" si="132"/>
        <v>9</v>
      </c>
      <c r="D2832" s="120" t="s">
        <v>5019</v>
      </c>
      <c r="E2832" s="120" t="s">
        <v>6049</v>
      </c>
      <c r="F2832" s="211" t="s">
        <v>1462</v>
      </c>
      <c r="G2832" s="119" t="s">
        <v>6050</v>
      </c>
      <c r="H2832" s="121" t="s">
        <v>29</v>
      </c>
      <c r="J2832" s="120"/>
      <c r="K2832" s="120"/>
      <c r="L2832" s="120" t="s">
        <v>32</v>
      </c>
      <c r="M2832" s="120" t="s">
        <v>78</v>
      </c>
      <c r="P2832" s="124">
        <f t="shared" si="133"/>
        <v>0</v>
      </c>
    </row>
    <row r="2833" spans="1:18">
      <c r="A2833" s="116">
        <v>2833</v>
      </c>
      <c r="B2833" s="129">
        <v>44103</v>
      </c>
      <c r="C2833" s="118">
        <f t="shared" si="132"/>
        <v>9</v>
      </c>
      <c r="D2833" s="120" t="s">
        <v>5019</v>
      </c>
      <c r="E2833" s="120" t="s">
        <v>6051</v>
      </c>
      <c r="F2833" s="211" t="s">
        <v>6052</v>
      </c>
      <c r="G2833" s="119" t="s">
        <v>6053</v>
      </c>
      <c r="H2833" s="121" t="s">
        <v>29</v>
      </c>
      <c r="J2833" s="120"/>
      <c r="K2833" s="120"/>
      <c r="L2833" s="120" t="s">
        <v>32</v>
      </c>
      <c r="M2833" s="120" t="s">
        <v>466</v>
      </c>
      <c r="P2833" s="124">
        <f t="shared" si="133"/>
        <v>0</v>
      </c>
    </row>
    <row r="2834" spans="1:18" ht="27.6">
      <c r="A2834" s="116">
        <v>2834</v>
      </c>
      <c r="B2834" s="129">
        <v>44103</v>
      </c>
      <c r="C2834" s="118">
        <f t="shared" si="132"/>
        <v>9</v>
      </c>
      <c r="D2834" s="120" t="s">
        <v>5019</v>
      </c>
      <c r="E2834" s="120" t="s">
        <v>6054</v>
      </c>
      <c r="F2834" s="211" t="s">
        <v>6055</v>
      </c>
      <c r="G2834" s="119" t="s">
        <v>6056</v>
      </c>
      <c r="H2834" s="121" t="s">
        <v>29</v>
      </c>
      <c r="J2834" s="120"/>
      <c r="K2834" s="120"/>
      <c r="L2834" s="120" t="s">
        <v>32</v>
      </c>
      <c r="M2834" s="120" t="s">
        <v>78</v>
      </c>
      <c r="P2834" s="124">
        <f t="shared" si="133"/>
        <v>0</v>
      </c>
    </row>
    <row r="2835" spans="1:18" ht="27.6">
      <c r="A2835" s="116">
        <v>2835</v>
      </c>
      <c r="B2835" s="129">
        <v>44103</v>
      </c>
      <c r="C2835" s="118">
        <f t="shared" si="132"/>
        <v>9</v>
      </c>
      <c r="D2835" s="120" t="s">
        <v>5019</v>
      </c>
      <c r="E2835" s="120" t="s">
        <v>6057</v>
      </c>
      <c r="F2835" s="211" t="s">
        <v>6058</v>
      </c>
      <c r="G2835" s="119" t="s">
        <v>6059</v>
      </c>
      <c r="H2835" s="119" t="s">
        <v>86</v>
      </c>
      <c r="I2835" s="119" t="s">
        <v>42</v>
      </c>
      <c r="K2835" s="120"/>
      <c r="L2835" s="120" t="s">
        <v>32</v>
      </c>
      <c r="M2835" s="120" t="s">
        <v>78</v>
      </c>
      <c r="P2835" s="124">
        <f t="shared" si="133"/>
        <v>0</v>
      </c>
    </row>
    <row r="2836" spans="1:18">
      <c r="A2836" s="116">
        <v>2836</v>
      </c>
      <c r="B2836" s="129">
        <v>44103</v>
      </c>
      <c r="C2836" s="118">
        <f t="shared" si="132"/>
        <v>9</v>
      </c>
      <c r="D2836" s="120" t="s">
        <v>5019</v>
      </c>
      <c r="E2836" s="120" t="s">
        <v>6060</v>
      </c>
      <c r="F2836" s="211" t="s">
        <v>5172</v>
      </c>
      <c r="G2836" s="119" t="s">
        <v>6061</v>
      </c>
      <c r="H2836" s="121" t="s">
        <v>29</v>
      </c>
      <c r="J2836" s="120"/>
      <c r="K2836" s="120"/>
      <c r="L2836" s="120" t="s">
        <v>32</v>
      </c>
      <c r="M2836" s="120" t="s">
        <v>78</v>
      </c>
      <c r="P2836" s="124">
        <f t="shared" si="133"/>
        <v>0</v>
      </c>
    </row>
    <row r="2837" spans="1:18" ht="41.4">
      <c r="A2837" s="116">
        <v>2837</v>
      </c>
      <c r="B2837" s="129">
        <v>44103</v>
      </c>
      <c r="C2837" s="118">
        <f t="shared" si="132"/>
        <v>9</v>
      </c>
      <c r="D2837" s="120" t="s">
        <v>5019</v>
      </c>
      <c r="E2837" s="120" t="s">
        <v>6062</v>
      </c>
      <c r="F2837" s="211" t="s">
        <v>6063</v>
      </c>
      <c r="G2837" s="119" t="s">
        <v>6064</v>
      </c>
      <c r="H2837" s="121" t="s">
        <v>29</v>
      </c>
      <c r="J2837" s="120"/>
      <c r="K2837" s="120"/>
      <c r="L2837" s="120" t="s">
        <v>32</v>
      </c>
      <c r="M2837" s="120" t="s">
        <v>466</v>
      </c>
      <c r="P2837" s="124">
        <f t="shared" si="133"/>
        <v>0</v>
      </c>
    </row>
    <row r="2838" spans="1:18">
      <c r="A2838" s="116">
        <v>2838</v>
      </c>
      <c r="B2838" s="129">
        <v>44103</v>
      </c>
      <c r="C2838" s="118">
        <f t="shared" si="132"/>
        <v>9</v>
      </c>
      <c r="D2838" s="120" t="s">
        <v>5019</v>
      </c>
      <c r="E2838" s="120" t="s">
        <v>6065</v>
      </c>
      <c r="F2838" s="211" t="s">
        <v>6066</v>
      </c>
      <c r="G2838" s="119" t="s">
        <v>2909</v>
      </c>
      <c r="H2838" s="121" t="s">
        <v>29</v>
      </c>
      <c r="J2838" s="120"/>
      <c r="K2838" s="120"/>
      <c r="L2838" s="120" t="s">
        <v>32</v>
      </c>
      <c r="M2838" s="120" t="s">
        <v>78</v>
      </c>
      <c r="P2838" s="124">
        <f t="shared" si="133"/>
        <v>0</v>
      </c>
    </row>
    <row r="2839" spans="1:18">
      <c r="A2839" s="116">
        <v>2839</v>
      </c>
      <c r="B2839" s="129">
        <v>44104</v>
      </c>
      <c r="C2839" s="118">
        <f t="shared" si="132"/>
        <v>9</v>
      </c>
      <c r="D2839" s="120" t="s">
        <v>5019</v>
      </c>
      <c r="E2839" s="120" t="s">
        <v>6067</v>
      </c>
      <c r="F2839" s="211" t="s">
        <v>6066</v>
      </c>
      <c r="G2839" s="119" t="s">
        <v>6068</v>
      </c>
      <c r="H2839" s="121" t="s">
        <v>29</v>
      </c>
      <c r="J2839" s="120"/>
      <c r="K2839" s="120"/>
      <c r="L2839" s="120" t="s">
        <v>32</v>
      </c>
      <c r="M2839" s="120" t="s">
        <v>78</v>
      </c>
      <c r="P2839" s="124">
        <f t="shared" si="133"/>
        <v>0</v>
      </c>
    </row>
    <row r="2840" spans="1:18">
      <c r="A2840" s="116">
        <v>2840</v>
      </c>
      <c r="B2840" s="129">
        <v>44104</v>
      </c>
      <c r="C2840" s="118">
        <f t="shared" si="132"/>
        <v>9</v>
      </c>
      <c r="D2840" s="120" t="s">
        <v>5019</v>
      </c>
      <c r="E2840" s="120" t="s">
        <v>6069</v>
      </c>
      <c r="F2840" s="211" t="s">
        <v>1591</v>
      </c>
      <c r="G2840" s="119" t="s">
        <v>6070</v>
      </c>
      <c r="H2840" s="121" t="s">
        <v>29</v>
      </c>
      <c r="J2840" s="120"/>
      <c r="K2840" s="120"/>
      <c r="L2840" s="120" t="s">
        <v>32</v>
      </c>
      <c r="M2840" s="120" t="s">
        <v>78</v>
      </c>
      <c r="P2840" s="124">
        <f t="shared" si="133"/>
        <v>0</v>
      </c>
    </row>
    <row r="2841" spans="1:18" ht="27.6">
      <c r="A2841" s="116">
        <v>2841</v>
      </c>
      <c r="B2841" s="129">
        <v>44104</v>
      </c>
      <c r="C2841" s="118">
        <f t="shared" si="132"/>
        <v>9</v>
      </c>
      <c r="D2841" s="120" t="s">
        <v>5019</v>
      </c>
      <c r="E2841" s="120" t="s">
        <v>6071</v>
      </c>
      <c r="F2841" s="211" t="s">
        <v>6072</v>
      </c>
      <c r="G2841" s="119" t="s">
        <v>5715</v>
      </c>
      <c r="H2841" s="121" t="s">
        <v>29</v>
      </c>
      <c r="J2841" s="120"/>
      <c r="K2841" s="120"/>
      <c r="L2841" s="120" t="s">
        <v>32</v>
      </c>
      <c r="M2841" s="120" t="s">
        <v>78</v>
      </c>
      <c r="P2841" s="124">
        <f t="shared" si="133"/>
        <v>0</v>
      </c>
    </row>
    <row r="2842" spans="1:18" ht="27.6">
      <c r="A2842" s="116">
        <v>2842</v>
      </c>
      <c r="B2842" s="129">
        <v>44104</v>
      </c>
      <c r="C2842" s="118">
        <f t="shared" si="132"/>
        <v>9</v>
      </c>
      <c r="D2842" s="120" t="s">
        <v>5019</v>
      </c>
      <c r="E2842" s="120" t="s">
        <v>6073</v>
      </c>
      <c r="F2842" s="211" t="s">
        <v>6074</v>
      </c>
      <c r="G2842" s="119" t="s">
        <v>6075</v>
      </c>
      <c r="H2842" s="121" t="s">
        <v>29</v>
      </c>
      <c r="J2842" s="120"/>
      <c r="K2842" s="120"/>
      <c r="L2842" s="120" t="s">
        <v>32</v>
      </c>
      <c r="M2842" s="120" t="s">
        <v>78</v>
      </c>
      <c r="P2842" s="124">
        <f t="shared" si="133"/>
        <v>0</v>
      </c>
    </row>
    <row r="2843" spans="1:18">
      <c r="A2843" s="116">
        <v>2843</v>
      </c>
      <c r="B2843" s="129">
        <v>44104</v>
      </c>
      <c r="C2843" s="118">
        <f t="shared" si="132"/>
        <v>9</v>
      </c>
      <c r="D2843" s="120" t="s">
        <v>5019</v>
      </c>
      <c r="E2843" s="120" t="s">
        <v>6076</v>
      </c>
      <c r="F2843" s="211" t="s">
        <v>6077</v>
      </c>
      <c r="G2843" s="119" t="s">
        <v>6078</v>
      </c>
      <c r="H2843" s="121" t="s">
        <v>29</v>
      </c>
      <c r="J2843" s="120"/>
      <c r="K2843" s="120"/>
      <c r="L2843" s="120" t="s">
        <v>32</v>
      </c>
      <c r="M2843" s="120" t="s">
        <v>78</v>
      </c>
      <c r="P2843" s="124">
        <f t="shared" si="133"/>
        <v>0</v>
      </c>
    </row>
    <row r="2844" spans="1:18">
      <c r="A2844" s="116">
        <v>2844</v>
      </c>
      <c r="B2844" s="129">
        <v>44104</v>
      </c>
      <c r="C2844" s="118">
        <f t="shared" si="132"/>
        <v>9</v>
      </c>
      <c r="D2844" s="120" t="s">
        <v>5019</v>
      </c>
      <c r="E2844" s="120" t="s">
        <v>6079</v>
      </c>
      <c r="F2844" s="211" t="s">
        <v>6080</v>
      </c>
      <c r="G2844" s="119" t="s">
        <v>2032</v>
      </c>
      <c r="H2844" s="121" t="s">
        <v>29</v>
      </c>
      <c r="J2844" s="120"/>
      <c r="K2844" s="120"/>
      <c r="L2844" s="120" t="s">
        <v>32</v>
      </c>
      <c r="M2844" s="120" t="s">
        <v>466</v>
      </c>
      <c r="P2844" s="124">
        <f t="shared" si="133"/>
        <v>0</v>
      </c>
    </row>
    <row r="2845" spans="1:18">
      <c r="A2845" s="116">
        <v>2845</v>
      </c>
      <c r="B2845" s="129">
        <v>44104</v>
      </c>
      <c r="C2845" s="118">
        <f t="shared" si="132"/>
        <v>9</v>
      </c>
      <c r="D2845" s="120" t="s">
        <v>5019</v>
      </c>
      <c r="E2845" s="120" t="s">
        <v>6081</v>
      </c>
      <c r="F2845" s="211" t="s">
        <v>6082</v>
      </c>
      <c r="G2845" s="119" t="s">
        <v>6083</v>
      </c>
      <c r="H2845" s="121" t="s">
        <v>29</v>
      </c>
      <c r="J2845" s="120"/>
      <c r="K2845" s="120"/>
      <c r="L2845" s="120" t="s">
        <v>32</v>
      </c>
      <c r="M2845" s="120" t="s">
        <v>78</v>
      </c>
      <c r="P2845" s="124">
        <f t="shared" si="133"/>
        <v>0</v>
      </c>
    </row>
    <row r="2846" spans="1:18">
      <c r="A2846" s="116">
        <v>2846</v>
      </c>
      <c r="B2846" s="129">
        <v>44104</v>
      </c>
      <c r="C2846" s="118">
        <f t="shared" si="132"/>
        <v>9</v>
      </c>
      <c r="D2846" s="120" t="s">
        <v>5019</v>
      </c>
      <c r="E2846" s="120" t="s">
        <v>6084</v>
      </c>
      <c r="F2846" s="211" t="s">
        <v>122</v>
      </c>
      <c r="G2846" s="119" t="s">
        <v>6085</v>
      </c>
      <c r="H2846" s="121" t="s">
        <v>29</v>
      </c>
      <c r="J2846" s="120"/>
      <c r="K2846" s="120"/>
      <c r="L2846" s="120" t="s">
        <v>32</v>
      </c>
      <c r="M2846" s="120" t="s">
        <v>78</v>
      </c>
      <c r="P2846" s="124">
        <f t="shared" si="133"/>
        <v>0</v>
      </c>
    </row>
    <row r="2847" spans="1:18">
      <c r="A2847" s="116">
        <v>2847</v>
      </c>
      <c r="B2847" s="129">
        <v>44104</v>
      </c>
      <c r="C2847" s="118">
        <f t="shared" si="132"/>
        <v>9</v>
      </c>
      <c r="D2847" s="120" t="s">
        <v>5019</v>
      </c>
      <c r="E2847" s="120" t="s">
        <v>6086</v>
      </c>
      <c r="F2847" s="211" t="s">
        <v>6066</v>
      </c>
      <c r="G2847" s="119" t="s">
        <v>6087</v>
      </c>
      <c r="H2847" s="121" t="s">
        <v>29</v>
      </c>
      <c r="J2847" s="120"/>
      <c r="K2847" s="120"/>
      <c r="L2847" s="120" t="s">
        <v>32</v>
      </c>
      <c r="M2847" s="120" t="s">
        <v>78</v>
      </c>
      <c r="P2847" s="124">
        <f t="shared" si="133"/>
        <v>0</v>
      </c>
    </row>
    <row r="2848" spans="1:18">
      <c r="A2848" s="116">
        <v>2848</v>
      </c>
      <c r="B2848" s="129">
        <v>44104</v>
      </c>
      <c r="C2848" s="118">
        <f t="shared" si="132"/>
        <v>9</v>
      </c>
      <c r="D2848" s="120" t="s">
        <v>252</v>
      </c>
      <c r="E2848" s="120" t="s">
        <v>6088</v>
      </c>
      <c r="F2848" s="211" t="s">
        <v>6089</v>
      </c>
      <c r="G2848" s="119" t="s">
        <v>6090</v>
      </c>
      <c r="H2848" s="121" t="s">
        <v>29</v>
      </c>
      <c r="J2848" s="120"/>
      <c r="K2848" s="120"/>
      <c r="L2848" s="120" t="s">
        <v>32</v>
      </c>
      <c r="M2848" s="120" t="s">
        <v>33</v>
      </c>
      <c r="N2848" s="131">
        <v>44160</v>
      </c>
      <c r="O2848" s="131">
        <v>44610</v>
      </c>
      <c r="P2848" s="124">
        <f t="shared" si="133"/>
        <v>2</v>
      </c>
      <c r="R2848" s="125">
        <f ca="1">TODAY()-O2848</f>
        <v>68</v>
      </c>
    </row>
    <row r="2849" spans="1:21">
      <c r="A2849" s="116">
        <v>2849</v>
      </c>
      <c r="B2849" s="129">
        <v>44104</v>
      </c>
      <c r="C2849" s="118">
        <f t="shared" si="132"/>
        <v>9</v>
      </c>
      <c r="D2849" s="120" t="s">
        <v>5019</v>
      </c>
      <c r="E2849" s="120" t="s">
        <v>6091</v>
      </c>
      <c r="F2849" s="211" t="s">
        <v>6092</v>
      </c>
      <c r="G2849" s="119" t="s">
        <v>6093</v>
      </c>
      <c r="H2849" s="121" t="s">
        <v>29</v>
      </c>
      <c r="J2849" s="120"/>
      <c r="K2849" s="120"/>
      <c r="L2849" s="120" t="s">
        <v>32</v>
      </c>
      <c r="M2849" s="120" t="s">
        <v>78</v>
      </c>
      <c r="P2849" s="124">
        <f t="shared" si="133"/>
        <v>0</v>
      </c>
    </row>
    <row r="2850" spans="1:21" ht="27.6">
      <c r="A2850" s="116">
        <v>2850</v>
      </c>
      <c r="B2850" s="129">
        <v>44104</v>
      </c>
      <c r="C2850" s="118">
        <f t="shared" si="132"/>
        <v>9</v>
      </c>
      <c r="D2850" s="120" t="s">
        <v>5019</v>
      </c>
      <c r="E2850" s="120" t="s">
        <v>6094</v>
      </c>
      <c r="F2850" s="211" t="s">
        <v>6095</v>
      </c>
      <c r="G2850" s="119" t="s">
        <v>6096</v>
      </c>
      <c r="H2850" s="121" t="s">
        <v>29</v>
      </c>
      <c r="J2850" s="120"/>
      <c r="K2850" s="120"/>
      <c r="L2850" s="120" t="s">
        <v>32</v>
      </c>
      <c r="M2850" s="120" t="s">
        <v>78</v>
      </c>
      <c r="P2850" s="124">
        <f t="shared" si="133"/>
        <v>0</v>
      </c>
    </row>
    <row r="2851" spans="1:21">
      <c r="A2851" s="116">
        <v>2851</v>
      </c>
      <c r="B2851" s="129">
        <v>44104</v>
      </c>
      <c r="C2851" s="118">
        <f t="shared" si="132"/>
        <v>9</v>
      </c>
      <c r="D2851" s="120" t="s">
        <v>252</v>
      </c>
      <c r="E2851" s="120" t="s">
        <v>6097</v>
      </c>
      <c r="F2851" s="211" t="s">
        <v>6098</v>
      </c>
      <c r="G2851" s="119" t="s">
        <v>6099</v>
      </c>
      <c r="H2851" s="121" t="s">
        <v>29</v>
      </c>
      <c r="J2851" s="120"/>
      <c r="K2851" s="120"/>
      <c r="L2851" s="120" t="s">
        <v>32</v>
      </c>
      <c r="M2851" s="120" t="s">
        <v>33</v>
      </c>
      <c r="N2851" s="131">
        <v>44117</v>
      </c>
      <c r="O2851" s="131">
        <v>44495</v>
      </c>
      <c r="P2851" s="124">
        <f t="shared" si="133"/>
        <v>10</v>
      </c>
      <c r="R2851" s="125">
        <f ca="1">TODAY()-O2851</f>
        <v>183</v>
      </c>
    </row>
    <row r="2852" spans="1:21">
      <c r="A2852" s="116">
        <v>2852</v>
      </c>
      <c r="B2852" s="129">
        <v>44104</v>
      </c>
      <c r="C2852" s="118">
        <f t="shared" si="132"/>
        <v>9</v>
      </c>
      <c r="D2852" s="120" t="s">
        <v>5019</v>
      </c>
      <c r="E2852" s="120" t="s">
        <v>6100</v>
      </c>
      <c r="F2852" s="211" t="s">
        <v>6101</v>
      </c>
      <c r="G2852" s="119" t="s">
        <v>6102</v>
      </c>
      <c r="H2852" s="121" t="s">
        <v>29</v>
      </c>
      <c r="J2852" s="120"/>
      <c r="K2852" s="120"/>
      <c r="L2852" s="120" t="s">
        <v>32</v>
      </c>
      <c r="M2852" s="120" t="s">
        <v>78</v>
      </c>
      <c r="P2852" s="124">
        <f t="shared" si="133"/>
        <v>0</v>
      </c>
    </row>
    <row r="2853" spans="1:21" ht="27.6">
      <c r="A2853" s="116">
        <v>2853</v>
      </c>
      <c r="B2853" s="129">
        <v>44104</v>
      </c>
      <c r="C2853" s="118">
        <f t="shared" si="132"/>
        <v>9</v>
      </c>
      <c r="D2853" s="120" t="s">
        <v>5019</v>
      </c>
      <c r="E2853" s="120" t="s">
        <v>6103</v>
      </c>
      <c r="F2853" s="211" t="s">
        <v>6104</v>
      </c>
      <c r="G2853" s="119" t="s">
        <v>5679</v>
      </c>
      <c r="H2853" s="121" t="s">
        <v>29</v>
      </c>
      <c r="J2853" s="120"/>
      <c r="K2853" s="120"/>
      <c r="L2853" s="120" t="s">
        <v>32</v>
      </c>
      <c r="M2853" s="120" t="s">
        <v>78</v>
      </c>
      <c r="P2853" s="124">
        <f t="shared" si="133"/>
        <v>0</v>
      </c>
    </row>
    <row r="2854" spans="1:21" ht="27.6">
      <c r="A2854" s="116">
        <v>2854</v>
      </c>
      <c r="B2854" s="129">
        <v>44104</v>
      </c>
      <c r="C2854" s="118">
        <f t="shared" si="132"/>
        <v>9</v>
      </c>
      <c r="D2854" s="120" t="s">
        <v>5019</v>
      </c>
      <c r="E2854" s="120" t="s">
        <v>6105</v>
      </c>
      <c r="F2854" s="211" t="s">
        <v>6106</v>
      </c>
      <c r="G2854" s="119" t="s">
        <v>6107</v>
      </c>
      <c r="H2854" s="121" t="s">
        <v>29</v>
      </c>
      <c r="J2854" s="120"/>
      <c r="K2854" s="120"/>
      <c r="L2854" s="120" t="s">
        <v>32</v>
      </c>
      <c r="M2854" s="120" t="s">
        <v>78</v>
      </c>
      <c r="P2854" s="124">
        <f t="shared" si="133"/>
        <v>0</v>
      </c>
    </row>
    <row r="2855" spans="1:21">
      <c r="A2855" s="116">
        <v>2855</v>
      </c>
      <c r="B2855" s="129">
        <v>44104</v>
      </c>
      <c r="C2855" s="118">
        <f t="shared" si="132"/>
        <v>9</v>
      </c>
      <c r="D2855" s="120" t="s">
        <v>5019</v>
      </c>
      <c r="E2855" s="120" t="s">
        <v>6108</v>
      </c>
      <c r="F2855" s="211" t="s">
        <v>1465</v>
      </c>
      <c r="G2855" s="119" t="s">
        <v>6109</v>
      </c>
      <c r="H2855" s="121" t="s">
        <v>29</v>
      </c>
      <c r="J2855" s="120"/>
      <c r="K2855" s="120"/>
      <c r="L2855" s="120" t="s">
        <v>32</v>
      </c>
      <c r="M2855" s="120" t="s">
        <v>78</v>
      </c>
      <c r="P2855" s="124">
        <f t="shared" si="133"/>
        <v>0</v>
      </c>
    </row>
    <row r="2856" spans="1:21">
      <c r="A2856" s="116">
        <v>2856</v>
      </c>
      <c r="B2856" s="129">
        <v>44104</v>
      </c>
      <c r="C2856" s="118">
        <f t="shared" si="132"/>
        <v>9</v>
      </c>
      <c r="D2856" s="120" t="s">
        <v>5019</v>
      </c>
      <c r="E2856" s="120" t="s">
        <v>6110</v>
      </c>
      <c r="F2856" s="211" t="s">
        <v>1465</v>
      </c>
      <c r="G2856" s="119" t="s">
        <v>6111</v>
      </c>
      <c r="H2856" s="121" t="s">
        <v>29</v>
      </c>
      <c r="J2856" s="120"/>
      <c r="K2856" s="120"/>
      <c r="L2856" s="120" t="s">
        <v>32</v>
      </c>
      <c r="M2856" s="120" t="s">
        <v>78</v>
      </c>
      <c r="P2856" s="124">
        <f t="shared" si="133"/>
        <v>0</v>
      </c>
    </row>
    <row r="2857" spans="1:21">
      <c r="A2857" s="116">
        <v>2857</v>
      </c>
      <c r="B2857" s="129">
        <v>44104</v>
      </c>
      <c r="C2857" s="118">
        <f t="shared" si="132"/>
        <v>9</v>
      </c>
      <c r="D2857" s="120" t="s">
        <v>252</v>
      </c>
      <c r="E2857" s="120" t="s">
        <v>6112</v>
      </c>
      <c r="F2857" s="211" t="s">
        <v>6113</v>
      </c>
      <c r="G2857" s="119" t="s">
        <v>6114</v>
      </c>
      <c r="H2857" s="121" t="s">
        <v>29</v>
      </c>
      <c r="I2857" s="119" t="s">
        <v>42</v>
      </c>
      <c r="K2857" s="120"/>
      <c r="L2857" s="120" t="s">
        <v>32</v>
      </c>
      <c r="M2857" s="120" t="s">
        <v>33</v>
      </c>
      <c r="N2857" s="131">
        <v>44106</v>
      </c>
      <c r="O2857" s="131">
        <v>44476</v>
      </c>
      <c r="P2857" s="124">
        <f t="shared" si="133"/>
        <v>10</v>
      </c>
      <c r="R2857" s="125">
        <f ca="1">TODAY()-O2857</f>
        <v>202</v>
      </c>
      <c r="U2857" s="126" t="s">
        <v>6012</v>
      </c>
    </row>
    <row r="2858" spans="1:21">
      <c r="A2858" s="116">
        <v>2858</v>
      </c>
      <c r="B2858" s="129">
        <v>44104</v>
      </c>
      <c r="C2858" s="118">
        <f t="shared" si="132"/>
        <v>9</v>
      </c>
      <c r="D2858" s="120" t="s">
        <v>5019</v>
      </c>
      <c r="E2858" s="120" t="s">
        <v>6115</v>
      </c>
      <c r="F2858" s="211" t="s">
        <v>99</v>
      </c>
      <c r="G2858" s="119" t="s">
        <v>6116</v>
      </c>
      <c r="H2858" s="121" t="s">
        <v>29</v>
      </c>
      <c r="J2858" s="120"/>
      <c r="K2858" s="120"/>
      <c r="L2858" s="120" t="s">
        <v>32</v>
      </c>
      <c r="M2858" s="120" t="s">
        <v>78</v>
      </c>
      <c r="P2858" s="124">
        <f t="shared" si="133"/>
        <v>0</v>
      </c>
    </row>
    <row r="2859" spans="1:21">
      <c r="A2859" s="116">
        <v>2859</v>
      </c>
      <c r="B2859" s="129">
        <v>44104</v>
      </c>
      <c r="C2859" s="118">
        <f t="shared" si="132"/>
        <v>9</v>
      </c>
      <c r="D2859" s="120" t="s">
        <v>5019</v>
      </c>
      <c r="E2859" s="120" t="s">
        <v>6117</v>
      </c>
      <c r="F2859" s="211" t="s">
        <v>6077</v>
      </c>
      <c r="G2859" s="119" t="s">
        <v>5728</v>
      </c>
      <c r="H2859" s="121" t="s">
        <v>29</v>
      </c>
      <c r="J2859" s="120"/>
      <c r="K2859" s="120"/>
      <c r="L2859" s="120" t="s">
        <v>32</v>
      </c>
      <c r="M2859" s="120" t="s">
        <v>78</v>
      </c>
      <c r="P2859" s="124">
        <f t="shared" si="133"/>
        <v>0</v>
      </c>
    </row>
    <row r="2860" spans="1:21">
      <c r="A2860" s="116">
        <v>2860</v>
      </c>
      <c r="B2860" s="129">
        <v>44104</v>
      </c>
      <c r="C2860" s="118">
        <f t="shared" si="132"/>
        <v>9</v>
      </c>
      <c r="D2860" s="120" t="s">
        <v>252</v>
      </c>
      <c r="E2860" s="120" t="s">
        <v>6118</v>
      </c>
      <c r="F2860" s="211" t="s">
        <v>6119</v>
      </c>
      <c r="G2860" s="119" t="s">
        <v>6120</v>
      </c>
      <c r="H2860" s="121" t="s">
        <v>29</v>
      </c>
      <c r="I2860" s="119" t="s">
        <v>42</v>
      </c>
      <c r="K2860" s="120"/>
      <c r="L2860" s="120" t="s">
        <v>32</v>
      </c>
      <c r="M2860" s="120" t="s">
        <v>33</v>
      </c>
      <c r="N2860" s="131">
        <v>44112</v>
      </c>
      <c r="O2860" s="131">
        <v>44476</v>
      </c>
      <c r="P2860" s="124">
        <f t="shared" si="133"/>
        <v>10</v>
      </c>
      <c r="R2860" s="125">
        <f ca="1">TODAY()-O2860</f>
        <v>202</v>
      </c>
      <c r="U2860" s="126" t="s">
        <v>6012</v>
      </c>
    </row>
    <row r="2861" spans="1:21">
      <c r="A2861" s="116">
        <v>2861</v>
      </c>
      <c r="B2861" s="129">
        <v>44104</v>
      </c>
      <c r="C2861" s="118">
        <f t="shared" si="132"/>
        <v>9</v>
      </c>
      <c r="D2861" s="120" t="s">
        <v>5019</v>
      </c>
      <c r="E2861" s="120" t="s">
        <v>6121</v>
      </c>
      <c r="F2861" s="211" t="s">
        <v>6122</v>
      </c>
      <c r="G2861" s="119" t="s">
        <v>6123</v>
      </c>
      <c r="H2861" s="121" t="s">
        <v>29</v>
      </c>
      <c r="J2861" s="120"/>
      <c r="K2861" s="120"/>
      <c r="L2861" s="120" t="s">
        <v>32</v>
      </c>
      <c r="M2861" s="120" t="s">
        <v>78</v>
      </c>
      <c r="P2861" s="124">
        <f t="shared" si="133"/>
        <v>0</v>
      </c>
    </row>
    <row r="2862" spans="1:21">
      <c r="A2862" s="116">
        <v>2862</v>
      </c>
      <c r="B2862" s="129">
        <v>44104</v>
      </c>
      <c r="C2862" s="118">
        <f t="shared" si="132"/>
        <v>9</v>
      </c>
      <c r="D2862" s="120" t="s">
        <v>5019</v>
      </c>
      <c r="E2862" s="120" t="s">
        <v>6124</v>
      </c>
      <c r="F2862" s="211" t="s">
        <v>6125</v>
      </c>
      <c r="G2862" s="119" t="s">
        <v>6126</v>
      </c>
      <c r="H2862" s="121" t="s">
        <v>29</v>
      </c>
      <c r="J2862" s="120"/>
      <c r="K2862" s="120"/>
      <c r="L2862" s="120" t="s">
        <v>32</v>
      </c>
      <c r="M2862" s="120" t="s">
        <v>78</v>
      </c>
      <c r="P2862" s="124">
        <f t="shared" si="133"/>
        <v>0</v>
      </c>
    </row>
    <row r="2863" spans="1:21">
      <c r="A2863" s="116">
        <v>2863</v>
      </c>
      <c r="B2863" s="129">
        <v>44104</v>
      </c>
      <c r="C2863" s="118">
        <f t="shared" si="132"/>
        <v>9</v>
      </c>
      <c r="D2863" s="120" t="s">
        <v>5019</v>
      </c>
      <c r="E2863" s="120" t="s">
        <v>6127</v>
      </c>
      <c r="F2863" s="211" t="s">
        <v>3842</v>
      </c>
      <c r="G2863" s="119" t="s">
        <v>6128</v>
      </c>
      <c r="H2863" s="121" t="s">
        <v>29</v>
      </c>
      <c r="J2863" s="120"/>
      <c r="K2863" s="120"/>
      <c r="L2863" s="120" t="s">
        <v>32</v>
      </c>
      <c r="M2863" s="120" t="s">
        <v>78</v>
      </c>
      <c r="P2863" s="124">
        <f t="shared" si="133"/>
        <v>0</v>
      </c>
    </row>
    <row r="2864" spans="1:21">
      <c r="A2864" s="116">
        <v>2864</v>
      </c>
      <c r="B2864" s="129">
        <v>44104</v>
      </c>
      <c r="C2864" s="118">
        <f t="shared" si="132"/>
        <v>9</v>
      </c>
      <c r="D2864" s="120" t="s">
        <v>5019</v>
      </c>
      <c r="E2864" s="120" t="s">
        <v>6129</v>
      </c>
      <c r="F2864" s="211" t="s">
        <v>1372</v>
      </c>
      <c r="G2864" s="119" t="s">
        <v>6130</v>
      </c>
      <c r="H2864" s="121" t="s">
        <v>29</v>
      </c>
      <c r="J2864" s="120"/>
      <c r="K2864" s="120"/>
      <c r="L2864" s="120" t="s">
        <v>32</v>
      </c>
      <c r="M2864" s="120" t="s">
        <v>78</v>
      </c>
      <c r="P2864" s="124">
        <f t="shared" si="133"/>
        <v>0</v>
      </c>
    </row>
    <row r="2865" spans="1:25" ht="41.4">
      <c r="A2865" s="116">
        <v>2865</v>
      </c>
      <c r="B2865" s="129">
        <v>44105</v>
      </c>
      <c r="C2865" s="118">
        <f t="shared" si="132"/>
        <v>10</v>
      </c>
      <c r="D2865" s="120" t="s">
        <v>5019</v>
      </c>
      <c r="E2865" s="120" t="s">
        <v>6131</v>
      </c>
      <c r="F2865" s="211" t="s">
        <v>6132</v>
      </c>
      <c r="G2865" s="119" t="s">
        <v>6133</v>
      </c>
      <c r="H2865" s="121" t="s">
        <v>48</v>
      </c>
      <c r="I2865" s="119" t="s">
        <v>42</v>
      </c>
      <c r="K2865" s="120"/>
      <c r="L2865" s="120" t="s">
        <v>32</v>
      </c>
      <c r="M2865" s="120" t="s">
        <v>78</v>
      </c>
      <c r="P2865" s="124">
        <f t="shared" si="133"/>
        <v>0</v>
      </c>
    </row>
    <row r="2866" spans="1:25">
      <c r="A2866" s="116">
        <v>2866</v>
      </c>
      <c r="B2866" s="129">
        <v>44105</v>
      </c>
      <c r="C2866" s="118">
        <f t="shared" si="132"/>
        <v>10</v>
      </c>
      <c r="D2866" s="120" t="s">
        <v>5019</v>
      </c>
      <c r="E2866" s="120" t="s">
        <v>6134</v>
      </c>
      <c r="F2866" s="211" t="s">
        <v>6135</v>
      </c>
      <c r="G2866" s="119" t="s">
        <v>6136</v>
      </c>
      <c r="H2866" s="121" t="s">
        <v>53</v>
      </c>
      <c r="I2866" s="119" t="s">
        <v>196</v>
      </c>
      <c r="J2866" s="120" t="s">
        <v>196</v>
      </c>
      <c r="K2866" s="120"/>
      <c r="L2866" s="120" t="s">
        <v>32</v>
      </c>
      <c r="M2866" s="120" t="s">
        <v>78</v>
      </c>
      <c r="P2866" s="124">
        <f t="shared" si="133"/>
        <v>0</v>
      </c>
    </row>
    <row r="2867" spans="1:25" ht="27.6">
      <c r="A2867" s="116">
        <v>2867</v>
      </c>
      <c r="B2867" s="129">
        <v>44105</v>
      </c>
      <c r="C2867" s="118">
        <f t="shared" ref="C2867:C2930" si="134">IF(B2867&lt;&gt;0,MONTH(B2867),0)</f>
        <v>10</v>
      </c>
      <c r="D2867" s="120" t="s">
        <v>5019</v>
      </c>
      <c r="E2867" s="120" t="s">
        <v>6137</v>
      </c>
      <c r="F2867" s="211" t="s">
        <v>6138</v>
      </c>
      <c r="G2867" s="119" t="s">
        <v>6139</v>
      </c>
      <c r="H2867" s="121" t="s">
        <v>53</v>
      </c>
      <c r="I2867" s="119" t="s">
        <v>196</v>
      </c>
      <c r="J2867" s="120" t="s">
        <v>196</v>
      </c>
      <c r="K2867" s="120"/>
      <c r="L2867" s="120" t="s">
        <v>32</v>
      </c>
      <c r="M2867" s="120" t="s">
        <v>78</v>
      </c>
      <c r="P2867" s="124">
        <f t="shared" ref="P2867:P2930" si="135">IF(O2867&lt;&gt;0,MONTH(O2867),0)</f>
        <v>0</v>
      </c>
    </row>
    <row r="2868" spans="1:25">
      <c r="A2868" s="116">
        <v>2868</v>
      </c>
      <c r="B2868" s="129">
        <v>44105</v>
      </c>
      <c r="C2868" s="118">
        <f t="shared" si="134"/>
        <v>10</v>
      </c>
      <c r="D2868" s="120" t="s">
        <v>5019</v>
      </c>
      <c r="E2868" s="120" t="s">
        <v>6140</v>
      </c>
      <c r="F2868" s="211" t="s">
        <v>558</v>
      </c>
      <c r="G2868" s="119" t="s">
        <v>6141</v>
      </c>
      <c r="H2868" s="121" t="s">
        <v>160</v>
      </c>
      <c r="I2868" s="119" t="s">
        <v>42</v>
      </c>
      <c r="K2868" s="120"/>
      <c r="L2868" s="120" t="s">
        <v>32</v>
      </c>
      <c r="M2868" s="120" t="s">
        <v>78</v>
      </c>
      <c r="P2868" s="124">
        <f t="shared" si="135"/>
        <v>0</v>
      </c>
    </row>
    <row r="2869" spans="1:25" ht="27.6">
      <c r="A2869" s="116">
        <v>2869</v>
      </c>
      <c r="B2869" s="129">
        <v>44105</v>
      </c>
      <c r="C2869" s="118">
        <f t="shared" si="134"/>
        <v>10</v>
      </c>
      <c r="D2869" s="120" t="s">
        <v>5019</v>
      </c>
      <c r="E2869" s="120" t="s">
        <v>6142</v>
      </c>
      <c r="F2869" s="211" t="s">
        <v>6143</v>
      </c>
      <c r="G2869" s="119" t="s">
        <v>6144</v>
      </c>
      <c r="H2869" s="121" t="s">
        <v>53</v>
      </c>
      <c r="I2869" s="119" t="s">
        <v>42</v>
      </c>
      <c r="K2869" s="120"/>
      <c r="L2869" s="120" t="s">
        <v>32</v>
      </c>
      <c r="M2869" s="120" t="s">
        <v>78</v>
      </c>
      <c r="P2869" s="124">
        <f t="shared" si="135"/>
        <v>0</v>
      </c>
    </row>
    <row r="2870" spans="1:25" ht="27.6">
      <c r="A2870" s="116">
        <v>2870</v>
      </c>
      <c r="B2870" s="129">
        <v>44105</v>
      </c>
      <c r="C2870" s="118">
        <f t="shared" si="134"/>
        <v>10</v>
      </c>
      <c r="D2870" s="120" t="s">
        <v>5019</v>
      </c>
      <c r="E2870" s="120" t="s">
        <v>6145</v>
      </c>
      <c r="F2870" s="211" t="s">
        <v>6146</v>
      </c>
      <c r="G2870" s="119" t="s">
        <v>6147</v>
      </c>
      <c r="H2870" s="121" t="s">
        <v>53</v>
      </c>
      <c r="I2870" s="119" t="s">
        <v>42</v>
      </c>
      <c r="K2870" s="120"/>
      <c r="L2870" s="120" t="s">
        <v>32</v>
      </c>
      <c r="M2870" s="120" t="s">
        <v>78</v>
      </c>
      <c r="P2870" s="124">
        <f t="shared" si="135"/>
        <v>0</v>
      </c>
    </row>
    <row r="2871" spans="1:25">
      <c r="A2871" s="116">
        <v>2871</v>
      </c>
      <c r="B2871" s="129">
        <v>44105</v>
      </c>
      <c r="C2871" s="118">
        <f t="shared" si="134"/>
        <v>10</v>
      </c>
      <c r="D2871" s="120" t="s">
        <v>5019</v>
      </c>
      <c r="E2871" s="120" t="s">
        <v>6148</v>
      </c>
      <c r="F2871" s="211" t="s">
        <v>6149</v>
      </c>
      <c r="G2871" s="119" t="s">
        <v>6150</v>
      </c>
      <c r="H2871" s="121" t="s">
        <v>53</v>
      </c>
      <c r="I2871" s="119" t="s">
        <v>42</v>
      </c>
      <c r="K2871" s="120"/>
      <c r="L2871" s="120" t="s">
        <v>32</v>
      </c>
      <c r="M2871" s="120" t="s">
        <v>78</v>
      </c>
      <c r="P2871" s="124">
        <f t="shared" si="135"/>
        <v>0</v>
      </c>
    </row>
    <row r="2872" spans="1:25">
      <c r="A2872" s="116">
        <v>2872</v>
      </c>
      <c r="B2872" s="129">
        <v>44105</v>
      </c>
      <c r="C2872" s="118">
        <f t="shared" si="134"/>
        <v>10</v>
      </c>
      <c r="D2872" s="120" t="s">
        <v>252</v>
      </c>
      <c r="E2872" s="120" t="s">
        <v>6151</v>
      </c>
      <c r="F2872" s="211" t="s">
        <v>6152</v>
      </c>
      <c r="G2872" s="119" t="s">
        <v>6153</v>
      </c>
      <c r="H2872" s="121" t="s">
        <v>53</v>
      </c>
      <c r="J2872" s="120"/>
      <c r="K2872" s="120"/>
      <c r="L2872" s="120" t="s">
        <v>32</v>
      </c>
      <c r="M2872" s="120" t="s">
        <v>33</v>
      </c>
      <c r="N2872" s="131">
        <v>44252</v>
      </c>
      <c r="O2872" s="131">
        <v>44495</v>
      </c>
      <c r="P2872" s="124">
        <f t="shared" si="135"/>
        <v>10</v>
      </c>
    </row>
    <row r="2873" spans="1:25">
      <c r="A2873" s="116">
        <v>2873</v>
      </c>
      <c r="B2873" s="129">
        <v>44105</v>
      </c>
      <c r="C2873" s="118">
        <f t="shared" si="134"/>
        <v>10</v>
      </c>
      <c r="D2873" s="120" t="s">
        <v>5019</v>
      </c>
      <c r="E2873" s="120" t="s">
        <v>6154</v>
      </c>
      <c r="F2873" s="211" t="s">
        <v>6155</v>
      </c>
      <c r="G2873" s="119" t="s">
        <v>6156</v>
      </c>
      <c r="H2873" s="121" t="s">
        <v>53</v>
      </c>
      <c r="I2873" s="119" t="s">
        <v>42</v>
      </c>
      <c r="K2873" s="120"/>
      <c r="L2873" s="120" t="s">
        <v>32</v>
      </c>
      <c r="M2873" s="120" t="s">
        <v>78</v>
      </c>
      <c r="P2873" s="124">
        <f t="shared" si="135"/>
        <v>0</v>
      </c>
    </row>
    <row r="2874" spans="1:25" ht="27.6">
      <c r="A2874" s="116">
        <v>2874</v>
      </c>
      <c r="B2874" s="129">
        <v>44105</v>
      </c>
      <c r="C2874" s="118">
        <f t="shared" si="134"/>
        <v>10</v>
      </c>
      <c r="D2874" s="120" t="s">
        <v>5019</v>
      </c>
      <c r="E2874" s="120" t="s">
        <v>6157</v>
      </c>
      <c r="F2874" s="211" t="s">
        <v>6158</v>
      </c>
      <c r="G2874" s="119" t="s">
        <v>6159</v>
      </c>
      <c r="H2874" s="121" t="s">
        <v>53</v>
      </c>
      <c r="I2874" s="119" t="s">
        <v>42</v>
      </c>
      <c r="K2874" s="120"/>
      <c r="L2874" s="120" t="s">
        <v>32</v>
      </c>
      <c r="M2874" s="120" t="s">
        <v>78</v>
      </c>
      <c r="P2874" s="124">
        <f t="shared" si="135"/>
        <v>0</v>
      </c>
      <c r="S2874" s="120" t="s">
        <v>92</v>
      </c>
      <c r="T2874" s="126">
        <v>44148</v>
      </c>
      <c r="U2874" t="s">
        <v>6160</v>
      </c>
      <c r="V2874" s="126" t="s">
        <v>156</v>
      </c>
      <c r="W2874" s="126" t="s">
        <v>58</v>
      </c>
      <c r="X2874" s="126">
        <v>44140</v>
      </c>
      <c r="Y2874" s="116" t="s">
        <v>6161</v>
      </c>
    </row>
    <row r="2875" spans="1:25" ht="41.4">
      <c r="A2875" s="116">
        <v>2875</v>
      </c>
      <c r="B2875" s="129">
        <v>44105</v>
      </c>
      <c r="C2875" s="118">
        <f t="shared" si="134"/>
        <v>10</v>
      </c>
      <c r="D2875" s="120" t="s">
        <v>25</v>
      </c>
      <c r="E2875" s="120" t="s">
        <v>6162</v>
      </c>
      <c r="F2875" s="211" t="s">
        <v>6163</v>
      </c>
      <c r="G2875" s="119" t="s">
        <v>6164</v>
      </c>
      <c r="H2875" s="121" t="s">
        <v>53</v>
      </c>
      <c r="I2875" s="119" t="s">
        <v>42</v>
      </c>
      <c r="K2875" s="120"/>
      <c r="L2875" s="120" t="s">
        <v>32</v>
      </c>
      <c r="M2875" s="120" t="s">
        <v>78</v>
      </c>
      <c r="P2875" s="124">
        <f t="shared" si="135"/>
        <v>0</v>
      </c>
      <c r="S2875" s="126" t="s">
        <v>44</v>
      </c>
      <c r="Y2875" s="116" t="s">
        <v>44</v>
      </c>
    </row>
    <row r="2876" spans="1:25">
      <c r="A2876" s="116">
        <v>2876</v>
      </c>
      <c r="B2876" s="129">
        <v>44105</v>
      </c>
      <c r="C2876" s="118">
        <f t="shared" si="134"/>
        <v>10</v>
      </c>
      <c r="D2876" s="120" t="s">
        <v>252</v>
      </c>
      <c r="E2876" s="120" t="s">
        <v>6165</v>
      </c>
      <c r="F2876" s="211" t="s">
        <v>6166</v>
      </c>
      <c r="G2876" s="119" t="s">
        <v>6167</v>
      </c>
      <c r="H2876" s="121" t="s">
        <v>53</v>
      </c>
      <c r="I2876" s="119" t="s">
        <v>42</v>
      </c>
      <c r="K2876" s="120" t="s">
        <v>65</v>
      </c>
      <c r="L2876" s="120" t="s">
        <v>32</v>
      </c>
      <c r="M2876" s="120" t="s">
        <v>33</v>
      </c>
      <c r="N2876" s="131">
        <v>44111</v>
      </c>
      <c r="O2876" s="131">
        <v>44392</v>
      </c>
      <c r="P2876" s="124">
        <f t="shared" si="135"/>
        <v>7</v>
      </c>
      <c r="R2876" s="125">
        <f ca="1">TODAY()-O2876</f>
        <v>286</v>
      </c>
      <c r="S2876" s="120" t="s">
        <v>237</v>
      </c>
      <c r="T2876" s="126">
        <v>44022</v>
      </c>
    </row>
    <row r="2877" spans="1:25" ht="27.6">
      <c r="A2877" s="116">
        <v>2877</v>
      </c>
      <c r="B2877" s="129">
        <v>44105</v>
      </c>
      <c r="C2877" s="118">
        <f t="shared" si="134"/>
        <v>10</v>
      </c>
      <c r="D2877" s="120" t="s">
        <v>5019</v>
      </c>
      <c r="E2877" s="120" t="s">
        <v>6168</v>
      </c>
      <c r="F2877" s="211" t="s">
        <v>6169</v>
      </c>
      <c r="G2877" s="119" t="s">
        <v>4739</v>
      </c>
      <c r="H2877" s="121" t="s">
        <v>53</v>
      </c>
      <c r="I2877" s="119" t="s">
        <v>42</v>
      </c>
      <c r="K2877" s="120"/>
      <c r="L2877" s="120" t="s">
        <v>32</v>
      </c>
      <c r="M2877" s="120" t="s">
        <v>184</v>
      </c>
      <c r="P2877" s="124">
        <f t="shared" si="135"/>
        <v>0</v>
      </c>
    </row>
    <row r="2878" spans="1:25">
      <c r="A2878" s="116">
        <v>2878</v>
      </c>
      <c r="B2878" s="129">
        <v>44105</v>
      </c>
      <c r="C2878" s="118">
        <f t="shared" si="134"/>
        <v>10</v>
      </c>
      <c r="D2878" s="120" t="s">
        <v>5019</v>
      </c>
      <c r="E2878" s="120" t="s">
        <v>6170</v>
      </c>
      <c r="F2878" s="211" t="s">
        <v>6171</v>
      </c>
      <c r="G2878" s="119" t="s">
        <v>1532</v>
      </c>
      <c r="H2878" s="121" t="s">
        <v>53</v>
      </c>
      <c r="I2878" s="119" t="s">
        <v>42</v>
      </c>
      <c r="K2878" s="120"/>
      <c r="L2878" s="120" t="s">
        <v>32</v>
      </c>
      <c r="M2878" s="120" t="s">
        <v>78</v>
      </c>
      <c r="P2878" s="124">
        <f t="shared" si="135"/>
        <v>0</v>
      </c>
    </row>
    <row r="2879" spans="1:25">
      <c r="A2879" s="116">
        <v>2879</v>
      </c>
      <c r="B2879" s="129">
        <v>44105</v>
      </c>
      <c r="C2879" s="118">
        <f t="shared" si="134"/>
        <v>10</v>
      </c>
      <c r="D2879" s="120" t="s">
        <v>5019</v>
      </c>
      <c r="E2879" s="120" t="s">
        <v>6172</v>
      </c>
      <c r="F2879" s="211" t="s">
        <v>122</v>
      </c>
      <c r="G2879" s="119" t="s">
        <v>6173</v>
      </c>
      <c r="H2879" s="121" t="s">
        <v>53</v>
      </c>
      <c r="I2879" s="119" t="s">
        <v>42</v>
      </c>
      <c r="K2879" s="120"/>
      <c r="L2879" s="120" t="s">
        <v>32</v>
      </c>
      <c r="M2879" s="120" t="s">
        <v>78</v>
      </c>
      <c r="P2879" s="124">
        <f t="shared" si="135"/>
        <v>0</v>
      </c>
      <c r="S2879" s="126" t="s">
        <v>44</v>
      </c>
      <c r="Y2879" s="116" t="s">
        <v>44</v>
      </c>
    </row>
    <row r="2880" spans="1:25">
      <c r="A2880" s="116">
        <v>2880</v>
      </c>
      <c r="B2880" s="129">
        <v>44105</v>
      </c>
      <c r="C2880" s="118">
        <f t="shared" si="134"/>
        <v>10</v>
      </c>
      <c r="D2880" s="120" t="s">
        <v>5019</v>
      </c>
      <c r="E2880" s="120" t="s">
        <v>6174</v>
      </c>
      <c r="F2880" s="211" t="s">
        <v>6175</v>
      </c>
      <c r="G2880" s="119" t="s">
        <v>6176</v>
      </c>
      <c r="H2880" s="121" t="s">
        <v>1173</v>
      </c>
      <c r="I2880" s="119" t="s">
        <v>42</v>
      </c>
      <c r="K2880" s="120"/>
      <c r="L2880" s="120" t="s">
        <v>32</v>
      </c>
      <c r="M2880" s="120" t="s">
        <v>78</v>
      </c>
      <c r="P2880" s="124">
        <f t="shared" si="135"/>
        <v>0</v>
      </c>
      <c r="S2880" s="126" t="s">
        <v>44</v>
      </c>
      <c r="Y2880" s="116" t="s">
        <v>44</v>
      </c>
    </row>
    <row r="2881" spans="1:25" ht="27.6">
      <c r="A2881" s="116">
        <v>2881</v>
      </c>
      <c r="B2881" s="129">
        <v>44105</v>
      </c>
      <c r="C2881" s="118">
        <f t="shared" si="134"/>
        <v>10</v>
      </c>
      <c r="D2881" s="120" t="s">
        <v>5019</v>
      </c>
      <c r="E2881" s="120" t="s">
        <v>6177</v>
      </c>
      <c r="F2881" s="211" t="s">
        <v>6178</v>
      </c>
      <c r="G2881" s="119" t="s">
        <v>6179</v>
      </c>
      <c r="H2881" s="121" t="s">
        <v>53</v>
      </c>
      <c r="I2881" s="119" t="s">
        <v>63</v>
      </c>
      <c r="J2881" s="120" t="s">
        <v>63</v>
      </c>
      <c r="K2881" s="120"/>
      <c r="L2881" s="120" t="s">
        <v>32</v>
      </c>
      <c r="M2881" s="120" t="s">
        <v>78</v>
      </c>
      <c r="P2881" s="124">
        <f t="shared" si="135"/>
        <v>0</v>
      </c>
    </row>
    <row r="2882" spans="1:25" ht="41.4">
      <c r="A2882" s="116">
        <v>2882</v>
      </c>
      <c r="B2882" s="129">
        <v>44105</v>
      </c>
      <c r="C2882" s="118">
        <f t="shared" si="134"/>
        <v>10</v>
      </c>
      <c r="D2882" s="120" t="s">
        <v>5019</v>
      </c>
      <c r="E2882" s="120" t="s">
        <v>6180</v>
      </c>
      <c r="F2882" s="211" t="s">
        <v>6181</v>
      </c>
      <c r="G2882" s="119" t="s">
        <v>5653</v>
      </c>
      <c r="H2882" s="121" t="s">
        <v>53</v>
      </c>
      <c r="I2882" s="119" t="s">
        <v>42</v>
      </c>
      <c r="K2882" s="120"/>
      <c r="L2882" s="120" t="s">
        <v>32</v>
      </c>
      <c r="M2882" s="120" t="s">
        <v>78</v>
      </c>
      <c r="P2882" s="124">
        <f t="shared" si="135"/>
        <v>0</v>
      </c>
    </row>
    <row r="2883" spans="1:25" ht="27.6">
      <c r="A2883" s="116">
        <v>2883</v>
      </c>
      <c r="B2883" s="129">
        <v>44105</v>
      </c>
      <c r="C2883" s="118">
        <f t="shared" si="134"/>
        <v>10</v>
      </c>
      <c r="D2883" s="120" t="s">
        <v>5019</v>
      </c>
      <c r="E2883" s="120" t="s">
        <v>6182</v>
      </c>
      <c r="F2883" s="211" t="s">
        <v>6183</v>
      </c>
      <c r="G2883" s="119" t="s">
        <v>6184</v>
      </c>
      <c r="H2883" s="121" t="s">
        <v>53</v>
      </c>
      <c r="I2883" s="119" t="s">
        <v>42</v>
      </c>
      <c r="K2883" s="120"/>
      <c r="L2883" s="120" t="s">
        <v>32</v>
      </c>
      <c r="M2883" s="120" t="s">
        <v>78</v>
      </c>
      <c r="P2883" s="124">
        <f t="shared" si="135"/>
        <v>0</v>
      </c>
    </row>
    <row r="2884" spans="1:25">
      <c r="A2884" s="116">
        <v>2884</v>
      </c>
      <c r="B2884" s="129">
        <v>44105</v>
      </c>
      <c r="C2884" s="118">
        <f t="shared" si="134"/>
        <v>10</v>
      </c>
      <c r="D2884" s="120" t="s">
        <v>5019</v>
      </c>
      <c r="E2884" s="120" t="s">
        <v>6185</v>
      </c>
      <c r="F2884" s="211" t="s">
        <v>6186</v>
      </c>
      <c r="G2884" s="119" t="s">
        <v>6187</v>
      </c>
      <c r="H2884" s="121" t="s">
        <v>53</v>
      </c>
      <c r="I2884" s="119" t="s">
        <v>42</v>
      </c>
      <c r="K2884" s="120"/>
      <c r="L2884" s="120" t="s">
        <v>32</v>
      </c>
      <c r="M2884" s="120" t="s">
        <v>466</v>
      </c>
      <c r="P2884" s="124">
        <f t="shared" si="135"/>
        <v>0</v>
      </c>
      <c r="S2884" s="126" t="s">
        <v>44</v>
      </c>
      <c r="Y2884" s="116" t="s">
        <v>44</v>
      </c>
    </row>
    <row r="2885" spans="1:25" ht="27.6">
      <c r="A2885" s="116">
        <v>2885</v>
      </c>
      <c r="B2885" s="129">
        <v>44105</v>
      </c>
      <c r="C2885" s="118">
        <f t="shared" si="134"/>
        <v>10</v>
      </c>
      <c r="D2885" s="120" t="s">
        <v>5019</v>
      </c>
      <c r="E2885" s="120" t="s">
        <v>6188</v>
      </c>
      <c r="F2885" s="211" t="s">
        <v>6189</v>
      </c>
      <c r="G2885" s="119" t="s">
        <v>6190</v>
      </c>
      <c r="H2885" s="121" t="s">
        <v>86</v>
      </c>
      <c r="J2885" s="120"/>
      <c r="K2885" s="120"/>
      <c r="L2885" s="120" t="s">
        <v>32</v>
      </c>
      <c r="M2885" s="120" t="s">
        <v>78</v>
      </c>
      <c r="P2885" s="124">
        <f t="shared" si="135"/>
        <v>0</v>
      </c>
    </row>
    <row r="2886" spans="1:25" ht="27.6">
      <c r="A2886" s="116">
        <v>2886</v>
      </c>
      <c r="B2886" s="129">
        <v>44105</v>
      </c>
      <c r="C2886" s="118">
        <f t="shared" si="134"/>
        <v>10</v>
      </c>
      <c r="D2886" s="120" t="s">
        <v>5019</v>
      </c>
      <c r="E2886" s="120" t="s">
        <v>6191</v>
      </c>
      <c r="F2886" s="211" t="s">
        <v>6192</v>
      </c>
      <c r="G2886" s="119" t="s">
        <v>6193</v>
      </c>
      <c r="H2886" s="121" t="s">
        <v>53</v>
      </c>
      <c r="I2886" s="119" t="s">
        <v>42</v>
      </c>
      <c r="K2886" s="120"/>
      <c r="L2886" s="120" t="s">
        <v>32</v>
      </c>
      <c r="M2886" s="120" t="s">
        <v>78</v>
      </c>
      <c r="P2886" s="124">
        <f t="shared" si="135"/>
        <v>0</v>
      </c>
      <c r="S2886" s="126" t="s">
        <v>44</v>
      </c>
      <c r="Y2886" s="116" t="s">
        <v>44</v>
      </c>
    </row>
    <row r="2887" spans="1:25">
      <c r="A2887" s="116">
        <v>2887</v>
      </c>
      <c r="B2887" s="129">
        <v>44105</v>
      </c>
      <c r="C2887" s="118">
        <f t="shared" si="134"/>
        <v>10</v>
      </c>
      <c r="D2887" s="119" t="s">
        <v>25</v>
      </c>
      <c r="E2887" s="120" t="s">
        <v>6194</v>
      </c>
      <c r="F2887" s="211" t="s">
        <v>1465</v>
      </c>
      <c r="G2887" s="119" t="s">
        <v>6195</v>
      </c>
      <c r="H2887" s="121" t="s">
        <v>53</v>
      </c>
      <c r="I2887" s="119" t="s">
        <v>196</v>
      </c>
      <c r="J2887" s="119" t="s">
        <v>196</v>
      </c>
      <c r="K2887" s="120"/>
      <c r="L2887" s="120" t="s">
        <v>32</v>
      </c>
      <c r="M2887" s="120" t="s">
        <v>33</v>
      </c>
      <c r="N2887" s="131">
        <v>44228</v>
      </c>
      <c r="O2887" s="131">
        <v>44285</v>
      </c>
      <c r="P2887" s="124">
        <f t="shared" si="135"/>
        <v>3</v>
      </c>
      <c r="Q2887" s="118">
        <v>3</v>
      </c>
      <c r="R2887" s="125">
        <f ca="1">TODAY()-O2887</f>
        <v>393</v>
      </c>
    </row>
    <row r="2888" spans="1:25">
      <c r="A2888" s="116">
        <v>2888</v>
      </c>
      <c r="B2888" s="129">
        <v>44105</v>
      </c>
      <c r="C2888" s="118">
        <f t="shared" si="134"/>
        <v>10</v>
      </c>
      <c r="D2888" s="119" t="s">
        <v>37</v>
      </c>
      <c r="E2888" s="120" t="s">
        <v>6196</v>
      </c>
      <c r="F2888" s="211" t="s">
        <v>6197</v>
      </c>
      <c r="G2888" s="119" t="s">
        <v>6198</v>
      </c>
      <c r="H2888" s="121" t="s">
        <v>53</v>
      </c>
      <c r="J2888" s="120"/>
      <c r="K2888" s="120"/>
      <c r="L2888" s="120" t="s">
        <v>32</v>
      </c>
      <c r="M2888" s="120" t="s">
        <v>33</v>
      </c>
      <c r="N2888" s="131">
        <v>44106</v>
      </c>
      <c r="P2888" s="124">
        <f t="shared" si="135"/>
        <v>0</v>
      </c>
      <c r="R2888" s="118">
        <f ca="1">TODAY()-N2888</f>
        <v>572</v>
      </c>
      <c r="S2888" s="120" t="s">
        <v>92</v>
      </c>
      <c r="T2888" s="126">
        <v>44112</v>
      </c>
      <c r="Y2888" s="116" t="s">
        <v>356</v>
      </c>
    </row>
    <row r="2889" spans="1:25" ht="27.6">
      <c r="A2889" s="116">
        <v>2889</v>
      </c>
      <c r="B2889" s="129">
        <v>44105</v>
      </c>
      <c r="C2889" s="118">
        <f t="shared" si="134"/>
        <v>10</v>
      </c>
      <c r="D2889" s="120" t="s">
        <v>5019</v>
      </c>
      <c r="E2889" s="120" t="s">
        <v>6199</v>
      </c>
      <c r="F2889" s="211" t="s">
        <v>6200</v>
      </c>
      <c r="G2889" s="119" t="s">
        <v>6201</v>
      </c>
      <c r="H2889" s="121" t="s">
        <v>48</v>
      </c>
      <c r="I2889" s="119" t="s">
        <v>42</v>
      </c>
      <c r="K2889" s="120"/>
      <c r="L2889" s="120" t="s">
        <v>32</v>
      </c>
      <c r="M2889" s="120" t="s">
        <v>78</v>
      </c>
      <c r="P2889" s="124">
        <f t="shared" si="135"/>
        <v>0</v>
      </c>
    </row>
    <row r="2890" spans="1:25" ht="27.6">
      <c r="A2890" s="116">
        <v>2890</v>
      </c>
      <c r="B2890" s="129">
        <v>44105</v>
      </c>
      <c r="C2890" s="118">
        <f t="shared" si="134"/>
        <v>10</v>
      </c>
      <c r="D2890" s="120" t="s">
        <v>5019</v>
      </c>
      <c r="E2890" s="120" t="s">
        <v>6202</v>
      </c>
      <c r="F2890" s="211" t="s">
        <v>6203</v>
      </c>
      <c r="G2890" s="119" t="s">
        <v>6204</v>
      </c>
      <c r="H2890" s="121" t="s">
        <v>53</v>
      </c>
      <c r="J2890" s="120"/>
      <c r="K2890" s="120"/>
      <c r="L2890" s="120" t="s">
        <v>32</v>
      </c>
      <c r="M2890" s="120" t="s">
        <v>78</v>
      </c>
      <c r="P2890" s="124">
        <f t="shared" si="135"/>
        <v>0</v>
      </c>
    </row>
    <row r="2891" spans="1:25" ht="27.6">
      <c r="A2891" s="116">
        <v>2891</v>
      </c>
      <c r="B2891" s="129">
        <v>44105</v>
      </c>
      <c r="C2891" s="118">
        <f t="shared" si="134"/>
        <v>10</v>
      </c>
      <c r="D2891" s="120" t="s">
        <v>5019</v>
      </c>
      <c r="E2891" s="120" t="s">
        <v>6205</v>
      </c>
      <c r="F2891" s="211" t="s">
        <v>6206</v>
      </c>
      <c r="G2891" s="119" t="s">
        <v>6207</v>
      </c>
      <c r="H2891" s="121" t="s">
        <v>53</v>
      </c>
      <c r="J2891" s="120"/>
      <c r="K2891" s="120"/>
      <c r="L2891" s="120" t="s">
        <v>32</v>
      </c>
      <c r="M2891" s="120" t="s">
        <v>78</v>
      </c>
      <c r="P2891" s="124">
        <f t="shared" si="135"/>
        <v>0</v>
      </c>
    </row>
    <row r="2892" spans="1:25" ht="27.6">
      <c r="A2892" s="116">
        <v>2892</v>
      </c>
      <c r="B2892" s="129">
        <v>44105</v>
      </c>
      <c r="C2892" s="118">
        <f t="shared" si="134"/>
        <v>10</v>
      </c>
      <c r="D2892" s="120" t="s">
        <v>5019</v>
      </c>
      <c r="E2892" s="120" t="s">
        <v>6208</v>
      </c>
      <c r="F2892" s="211" t="s">
        <v>6209</v>
      </c>
      <c r="G2892" s="119" t="s">
        <v>6210</v>
      </c>
      <c r="H2892" s="121" t="s">
        <v>53</v>
      </c>
      <c r="J2892" s="120"/>
      <c r="K2892" s="120"/>
      <c r="L2892" s="120" t="s">
        <v>32</v>
      </c>
      <c r="M2892" s="120" t="s">
        <v>78</v>
      </c>
      <c r="P2892" s="124">
        <f t="shared" si="135"/>
        <v>0</v>
      </c>
    </row>
    <row r="2893" spans="1:25" ht="27.6">
      <c r="A2893" s="116">
        <v>2893</v>
      </c>
      <c r="B2893" s="129">
        <v>44105</v>
      </c>
      <c r="C2893" s="118">
        <f t="shared" si="134"/>
        <v>10</v>
      </c>
      <c r="D2893" s="120" t="s">
        <v>5019</v>
      </c>
      <c r="E2893" s="120" t="s">
        <v>6211</v>
      </c>
      <c r="F2893" s="211" t="s">
        <v>6212</v>
      </c>
      <c r="G2893" s="119" t="s">
        <v>6213</v>
      </c>
      <c r="H2893" s="121" t="s">
        <v>53</v>
      </c>
      <c r="J2893" s="120"/>
      <c r="K2893" s="120"/>
      <c r="L2893" s="120" t="s">
        <v>32</v>
      </c>
      <c r="M2893" s="120" t="s">
        <v>78</v>
      </c>
      <c r="P2893" s="124">
        <f t="shared" si="135"/>
        <v>0</v>
      </c>
    </row>
    <row r="2894" spans="1:25" ht="27.6">
      <c r="A2894" s="116">
        <v>2894</v>
      </c>
      <c r="B2894" s="129">
        <v>44111</v>
      </c>
      <c r="C2894" s="118">
        <f t="shared" si="134"/>
        <v>10</v>
      </c>
      <c r="D2894" s="120" t="s">
        <v>5019</v>
      </c>
      <c r="E2894" s="120" t="s">
        <v>6214</v>
      </c>
      <c r="F2894" s="211" t="s">
        <v>6215</v>
      </c>
      <c r="G2894" s="119" t="s">
        <v>6216</v>
      </c>
      <c r="H2894" s="121" t="s">
        <v>53</v>
      </c>
      <c r="J2894" s="120"/>
      <c r="K2894" s="120"/>
      <c r="L2894" s="120" t="s">
        <v>32</v>
      </c>
      <c r="M2894" s="120" t="s">
        <v>78</v>
      </c>
      <c r="P2894" s="124">
        <f t="shared" si="135"/>
        <v>0</v>
      </c>
    </row>
    <row r="2895" spans="1:25">
      <c r="A2895" s="116">
        <v>2895</v>
      </c>
      <c r="B2895" s="129">
        <v>44111</v>
      </c>
      <c r="C2895" s="118">
        <f t="shared" si="134"/>
        <v>10</v>
      </c>
      <c r="D2895" s="120" t="s">
        <v>5019</v>
      </c>
      <c r="E2895" s="120" t="s">
        <v>6217</v>
      </c>
      <c r="F2895" s="211" t="s">
        <v>122</v>
      </c>
      <c r="G2895" s="119" t="s">
        <v>6218</v>
      </c>
      <c r="H2895" s="121" t="s">
        <v>53</v>
      </c>
      <c r="J2895" s="120"/>
      <c r="K2895" s="120"/>
      <c r="L2895" s="120" t="s">
        <v>32</v>
      </c>
      <c r="M2895" s="120" t="s">
        <v>78</v>
      </c>
      <c r="P2895" s="124">
        <f t="shared" si="135"/>
        <v>0</v>
      </c>
    </row>
    <row r="2896" spans="1:25" ht="27.6">
      <c r="A2896" s="116">
        <v>2896</v>
      </c>
      <c r="B2896" s="129">
        <v>44111</v>
      </c>
      <c r="C2896" s="118">
        <f t="shared" si="134"/>
        <v>10</v>
      </c>
      <c r="D2896" s="120" t="s">
        <v>252</v>
      </c>
      <c r="E2896" s="120" t="s">
        <v>6219</v>
      </c>
      <c r="F2896" s="211" t="s">
        <v>6220</v>
      </c>
      <c r="G2896" s="119" t="s">
        <v>6153</v>
      </c>
      <c r="H2896" s="121" t="s">
        <v>53</v>
      </c>
      <c r="I2896" s="119" t="s">
        <v>42</v>
      </c>
      <c r="K2896" s="120"/>
      <c r="L2896" s="120" t="s">
        <v>32</v>
      </c>
      <c r="M2896" s="120" t="s">
        <v>33</v>
      </c>
      <c r="N2896" s="131">
        <v>44112</v>
      </c>
      <c r="O2896" s="131">
        <v>44214</v>
      </c>
      <c r="P2896" s="124">
        <f t="shared" si="135"/>
        <v>1</v>
      </c>
      <c r="R2896" s="125">
        <f ca="1">TODAY()-O2896</f>
        <v>464</v>
      </c>
      <c r="S2896" s="120" t="s">
        <v>724</v>
      </c>
      <c r="T2896" s="126">
        <v>44214</v>
      </c>
    </row>
    <row r="2897" spans="1:25" ht="27.6">
      <c r="A2897" s="116">
        <v>2897</v>
      </c>
      <c r="B2897" s="129">
        <v>44111</v>
      </c>
      <c r="C2897" s="118">
        <f t="shared" si="134"/>
        <v>10</v>
      </c>
      <c r="D2897" s="120" t="s">
        <v>5019</v>
      </c>
      <c r="E2897" s="120" t="s">
        <v>6221</v>
      </c>
      <c r="F2897" s="211" t="s">
        <v>6222</v>
      </c>
      <c r="G2897" s="119" t="s">
        <v>6223</v>
      </c>
      <c r="H2897" s="121" t="s">
        <v>53</v>
      </c>
      <c r="J2897" s="120"/>
      <c r="K2897" s="120"/>
      <c r="L2897" s="120" t="s">
        <v>32</v>
      </c>
      <c r="M2897" s="120" t="s">
        <v>78</v>
      </c>
      <c r="P2897" s="124">
        <f t="shared" si="135"/>
        <v>0</v>
      </c>
    </row>
    <row r="2898" spans="1:25">
      <c r="A2898" s="116">
        <v>2898</v>
      </c>
      <c r="B2898" s="129">
        <v>44111</v>
      </c>
      <c r="C2898" s="118">
        <f t="shared" si="134"/>
        <v>10</v>
      </c>
      <c r="D2898" s="119" t="s">
        <v>37</v>
      </c>
      <c r="E2898" s="120" t="s">
        <v>6224</v>
      </c>
      <c r="F2898" s="211" t="s">
        <v>1462</v>
      </c>
      <c r="G2898" s="119" t="s">
        <v>6225</v>
      </c>
      <c r="H2898" s="121" t="s">
        <v>53</v>
      </c>
      <c r="I2898" s="119" t="s">
        <v>196</v>
      </c>
      <c r="J2898" s="120" t="s">
        <v>196</v>
      </c>
      <c r="K2898" s="120"/>
      <c r="L2898" s="120" t="s">
        <v>32</v>
      </c>
      <c r="M2898" s="120" t="s">
        <v>33</v>
      </c>
      <c r="N2898" s="131">
        <v>44112</v>
      </c>
      <c r="P2898" s="124">
        <f t="shared" si="135"/>
        <v>0</v>
      </c>
      <c r="R2898" s="118">
        <f ca="1">TODAY()-N2898</f>
        <v>566</v>
      </c>
      <c r="S2898" s="120" t="s">
        <v>55</v>
      </c>
      <c r="Y2898" s="116" t="s">
        <v>356</v>
      </c>
    </row>
    <row r="2899" spans="1:25">
      <c r="A2899" s="116">
        <v>2899</v>
      </c>
      <c r="B2899" s="129">
        <v>44111</v>
      </c>
      <c r="C2899" s="118">
        <f t="shared" si="134"/>
        <v>10</v>
      </c>
      <c r="D2899" s="120" t="s">
        <v>5019</v>
      </c>
      <c r="E2899" s="120" t="s">
        <v>6226</v>
      </c>
      <c r="F2899" s="211" t="s">
        <v>6227</v>
      </c>
      <c r="G2899" s="119" t="s">
        <v>6228</v>
      </c>
      <c r="H2899" s="121" t="s">
        <v>53</v>
      </c>
      <c r="J2899" s="120"/>
      <c r="K2899" s="120"/>
      <c r="L2899" s="120" t="s">
        <v>32</v>
      </c>
      <c r="M2899" s="120" t="s">
        <v>78</v>
      </c>
      <c r="P2899" s="124">
        <f t="shared" si="135"/>
        <v>0</v>
      </c>
    </row>
    <row r="2900" spans="1:25">
      <c r="A2900" s="116">
        <v>2900</v>
      </c>
      <c r="B2900" s="129">
        <v>44111</v>
      </c>
      <c r="C2900" s="118">
        <f t="shared" si="134"/>
        <v>10</v>
      </c>
      <c r="D2900" s="120" t="s">
        <v>5019</v>
      </c>
      <c r="E2900" s="120" t="s">
        <v>6229</v>
      </c>
      <c r="F2900" s="211" t="s">
        <v>6230</v>
      </c>
      <c r="G2900" s="119" t="s">
        <v>6231</v>
      </c>
      <c r="H2900" s="121" t="s">
        <v>53</v>
      </c>
      <c r="J2900" s="120"/>
      <c r="K2900" s="120"/>
      <c r="L2900" s="120" t="s">
        <v>32</v>
      </c>
      <c r="M2900" s="120" t="s">
        <v>78</v>
      </c>
      <c r="P2900" s="124">
        <f t="shared" si="135"/>
        <v>0</v>
      </c>
    </row>
    <row r="2901" spans="1:25">
      <c r="A2901" s="116">
        <v>2901</v>
      </c>
      <c r="B2901" s="129">
        <v>44111</v>
      </c>
      <c r="C2901" s="118">
        <f t="shared" si="134"/>
        <v>10</v>
      </c>
      <c r="D2901" s="120" t="s">
        <v>5019</v>
      </c>
      <c r="E2901" s="120" t="s">
        <v>6232</v>
      </c>
      <c r="F2901" s="211" t="s">
        <v>1462</v>
      </c>
      <c r="G2901" s="119" t="s">
        <v>6233</v>
      </c>
      <c r="H2901" s="121" t="s">
        <v>53</v>
      </c>
      <c r="J2901" s="120"/>
      <c r="K2901" s="120"/>
      <c r="L2901" s="120" t="s">
        <v>32</v>
      </c>
      <c r="M2901" s="120" t="s">
        <v>78</v>
      </c>
      <c r="P2901" s="124">
        <f t="shared" si="135"/>
        <v>0</v>
      </c>
    </row>
    <row r="2902" spans="1:25" ht="27.6">
      <c r="A2902" s="116">
        <v>2902</v>
      </c>
      <c r="B2902" s="129">
        <v>44111</v>
      </c>
      <c r="C2902" s="118">
        <f t="shared" si="134"/>
        <v>10</v>
      </c>
      <c r="D2902" s="120" t="s">
        <v>5019</v>
      </c>
      <c r="E2902" s="120" t="s">
        <v>6234</v>
      </c>
      <c r="F2902" s="211" t="s">
        <v>6235</v>
      </c>
      <c r="G2902" s="119" t="s">
        <v>6184</v>
      </c>
      <c r="H2902" s="121" t="s">
        <v>53</v>
      </c>
      <c r="J2902" s="120"/>
      <c r="K2902" s="120"/>
      <c r="L2902" s="120" t="s">
        <v>32</v>
      </c>
      <c r="M2902" s="120" t="s">
        <v>78</v>
      </c>
      <c r="P2902" s="124">
        <f t="shared" si="135"/>
        <v>0</v>
      </c>
    </row>
    <row r="2903" spans="1:25" ht="27.6">
      <c r="A2903" s="116">
        <v>2903</v>
      </c>
      <c r="B2903" s="129">
        <v>44111</v>
      </c>
      <c r="C2903" s="118">
        <f t="shared" si="134"/>
        <v>10</v>
      </c>
      <c r="D2903" s="120" t="s">
        <v>5019</v>
      </c>
      <c r="E2903" s="120" t="s">
        <v>6236</v>
      </c>
      <c r="F2903" s="211" t="s">
        <v>6237</v>
      </c>
      <c r="G2903" s="119" t="s">
        <v>6238</v>
      </c>
      <c r="H2903" s="121" t="s">
        <v>53</v>
      </c>
      <c r="J2903" s="120"/>
      <c r="K2903" s="120"/>
      <c r="L2903" s="120" t="s">
        <v>32</v>
      </c>
      <c r="M2903" s="120" t="s">
        <v>78</v>
      </c>
      <c r="P2903" s="124">
        <f t="shared" si="135"/>
        <v>0</v>
      </c>
    </row>
    <row r="2904" spans="1:25" ht="27.6">
      <c r="A2904" s="116">
        <v>2904</v>
      </c>
      <c r="B2904" s="129">
        <v>44111</v>
      </c>
      <c r="C2904" s="118">
        <f t="shared" si="134"/>
        <v>10</v>
      </c>
      <c r="D2904" s="120" t="s">
        <v>5019</v>
      </c>
      <c r="E2904" s="120" t="s">
        <v>6239</v>
      </c>
      <c r="F2904" s="211" t="s">
        <v>6240</v>
      </c>
      <c r="G2904" s="119" t="s">
        <v>6241</v>
      </c>
      <c r="H2904" s="121" t="s">
        <v>53</v>
      </c>
      <c r="J2904" s="120"/>
      <c r="K2904" s="120"/>
      <c r="L2904" s="120" t="s">
        <v>32</v>
      </c>
      <c r="M2904" s="120" t="s">
        <v>78</v>
      </c>
      <c r="P2904" s="124">
        <f t="shared" si="135"/>
        <v>0</v>
      </c>
    </row>
    <row r="2905" spans="1:25">
      <c r="A2905" s="116">
        <v>2905</v>
      </c>
      <c r="B2905" s="129">
        <v>44111</v>
      </c>
      <c r="C2905" s="118">
        <f t="shared" si="134"/>
        <v>10</v>
      </c>
      <c r="D2905" s="120" t="s">
        <v>5019</v>
      </c>
      <c r="E2905" s="120" t="s">
        <v>6242</v>
      </c>
      <c r="F2905" s="211" t="s">
        <v>6243</v>
      </c>
      <c r="G2905" s="119" t="s">
        <v>6244</v>
      </c>
      <c r="H2905" s="121" t="s">
        <v>53</v>
      </c>
      <c r="J2905" s="120"/>
      <c r="K2905" s="120"/>
      <c r="L2905" s="120" t="s">
        <v>32</v>
      </c>
      <c r="M2905" s="120" t="s">
        <v>78</v>
      </c>
      <c r="P2905" s="124">
        <f t="shared" si="135"/>
        <v>0</v>
      </c>
    </row>
    <row r="2906" spans="1:25" ht="27.6">
      <c r="A2906" s="116">
        <v>2906</v>
      </c>
      <c r="B2906" s="129">
        <v>44111</v>
      </c>
      <c r="C2906" s="118">
        <f t="shared" si="134"/>
        <v>10</v>
      </c>
      <c r="D2906" s="120" t="s">
        <v>5019</v>
      </c>
      <c r="E2906" s="120" t="s">
        <v>6245</v>
      </c>
      <c r="F2906" s="211" t="s">
        <v>6246</v>
      </c>
      <c r="G2906" s="119" t="s">
        <v>6247</v>
      </c>
      <c r="H2906" s="121" t="s">
        <v>53</v>
      </c>
      <c r="J2906" s="120"/>
      <c r="K2906" s="120"/>
      <c r="L2906" s="120" t="s">
        <v>32</v>
      </c>
      <c r="M2906" s="120" t="s">
        <v>78</v>
      </c>
      <c r="P2906" s="124">
        <f t="shared" si="135"/>
        <v>0</v>
      </c>
    </row>
    <row r="2907" spans="1:25">
      <c r="A2907" s="116">
        <v>2907</v>
      </c>
      <c r="B2907" s="129">
        <v>44111</v>
      </c>
      <c r="C2907" s="118">
        <f t="shared" si="134"/>
        <v>10</v>
      </c>
      <c r="D2907" s="120" t="s">
        <v>5019</v>
      </c>
      <c r="E2907" s="120" t="s">
        <v>6248</v>
      </c>
      <c r="F2907" s="211" t="s">
        <v>1465</v>
      </c>
      <c r="G2907" s="119" t="s">
        <v>6249</v>
      </c>
      <c r="H2907" s="121" t="s">
        <v>53</v>
      </c>
      <c r="J2907" s="120"/>
      <c r="K2907" s="120"/>
      <c r="L2907" s="120" t="s">
        <v>32</v>
      </c>
      <c r="M2907" s="120" t="s">
        <v>78</v>
      </c>
      <c r="P2907" s="124">
        <f t="shared" si="135"/>
        <v>0</v>
      </c>
    </row>
    <row r="2908" spans="1:25" ht="27.6">
      <c r="A2908" s="116">
        <v>2908</v>
      </c>
      <c r="B2908" s="129">
        <v>44111</v>
      </c>
      <c r="C2908" s="118">
        <f t="shared" si="134"/>
        <v>10</v>
      </c>
      <c r="D2908" s="120" t="s">
        <v>5019</v>
      </c>
      <c r="E2908" s="120" t="s">
        <v>6250</v>
      </c>
      <c r="F2908" s="211" t="s">
        <v>6251</v>
      </c>
      <c r="G2908" s="119" t="s">
        <v>6153</v>
      </c>
      <c r="H2908" s="121" t="s">
        <v>53</v>
      </c>
      <c r="J2908" s="120"/>
      <c r="K2908" s="120"/>
      <c r="L2908" s="120" t="s">
        <v>32</v>
      </c>
      <c r="M2908" s="120" t="s">
        <v>78</v>
      </c>
      <c r="P2908" s="124">
        <f t="shared" si="135"/>
        <v>0</v>
      </c>
    </row>
    <row r="2909" spans="1:25">
      <c r="A2909" s="116">
        <v>2909</v>
      </c>
      <c r="B2909" s="129">
        <v>44111</v>
      </c>
      <c r="C2909" s="118">
        <f t="shared" si="134"/>
        <v>10</v>
      </c>
      <c r="D2909" s="120" t="s">
        <v>5019</v>
      </c>
      <c r="E2909" s="120" t="s">
        <v>6252</v>
      </c>
      <c r="F2909" s="211" t="s">
        <v>5172</v>
      </c>
      <c r="G2909" s="119" t="s">
        <v>6253</v>
      </c>
      <c r="H2909" s="121" t="s">
        <v>53</v>
      </c>
      <c r="J2909" s="120"/>
      <c r="K2909" s="120"/>
      <c r="L2909" s="120" t="s">
        <v>32</v>
      </c>
      <c r="M2909" s="120" t="s">
        <v>78</v>
      </c>
      <c r="P2909" s="124">
        <f t="shared" si="135"/>
        <v>0</v>
      </c>
    </row>
    <row r="2910" spans="1:25" ht="27.6">
      <c r="A2910" s="116">
        <v>2910</v>
      </c>
      <c r="B2910" s="129">
        <v>44111</v>
      </c>
      <c r="C2910" s="118">
        <f t="shared" si="134"/>
        <v>10</v>
      </c>
      <c r="D2910" s="120" t="s">
        <v>5019</v>
      </c>
      <c r="E2910" s="120" t="s">
        <v>6254</v>
      </c>
      <c r="F2910" s="211" t="s">
        <v>6255</v>
      </c>
      <c r="G2910" s="119" t="s">
        <v>6136</v>
      </c>
      <c r="H2910" s="121" t="s">
        <v>53</v>
      </c>
      <c r="J2910" s="120"/>
      <c r="K2910" s="120"/>
      <c r="L2910" s="120" t="s">
        <v>32</v>
      </c>
      <c r="M2910" s="120" t="s">
        <v>466</v>
      </c>
      <c r="P2910" s="124">
        <f t="shared" si="135"/>
        <v>0</v>
      </c>
    </row>
    <row r="2911" spans="1:25" ht="27.6">
      <c r="A2911" s="116">
        <v>2911</v>
      </c>
      <c r="B2911" s="129">
        <v>44111</v>
      </c>
      <c r="C2911" s="118">
        <f t="shared" si="134"/>
        <v>10</v>
      </c>
      <c r="D2911" s="120" t="s">
        <v>252</v>
      </c>
      <c r="E2911" s="120" t="s">
        <v>6256</v>
      </c>
      <c r="F2911" s="211" t="s">
        <v>6257</v>
      </c>
      <c r="G2911" s="119" t="s">
        <v>6258</v>
      </c>
      <c r="H2911" s="121" t="s">
        <v>53</v>
      </c>
      <c r="J2911" s="120"/>
      <c r="K2911" s="120"/>
      <c r="L2911" s="120" t="s">
        <v>32</v>
      </c>
      <c r="M2911" s="120" t="s">
        <v>184</v>
      </c>
      <c r="P2911" s="124">
        <f t="shared" si="135"/>
        <v>0</v>
      </c>
      <c r="R2911" s="125">
        <f ca="1">TODAY()-O2911</f>
        <v>44678</v>
      </c>
    </row>
    <row r="2912" spans="1:25" ht="27.6">
      <c r="A2912" s="116">
        <v>2912</v>
      </c>
      <c r="B2912" s="129">
        <v>44111</v>
      </c>
      <c r="C2912" s="118">
        <f t="shared" si="134"/>
        <v>10</v>
      </c>
      <c r="D2912" s="120" t="s">
        <v>252</v>
      </c>
      <c r="E2912" s="120" t="s">
        <v>6259</v>
      </c>
      <c r="F2912" s="211" t="s">
        <v>6260</v>
      </c>
      <c r="G2912" s="119" t="s">
        <v>6261</v>
      </c>
      <c r="H2912" s="121" t="s">
        <v>53</v>
      </c>
      <c r="I2912" s="119" t="s">
        <v>42</v>
      </c>
      <c r="K2912" s="120" t="s">
        <v>65</v>
      </c>
      <c r="L2912" s="120" t="s">
        <v>32</v>
      </c>
      <c r="M2912" s="120" t="s">
        <v>33</v>
      </c>
      <c r="N2912" s="131">
        <v>44112</v>
      </c>
      <c r="O2912" s="131">
        <v>44392</v>
      </c>
      <c r="P2912" s="124">
        <f t="shared" si="135"/>
        <v>7</v>
      </c>
      <c r="Q2912" s="118">
        <v>4</v>
      </c>
      <c r="R2912" s="125">
        <f ca="1">TODAY()-O2912</f>
        <v>286</v>
      </c>
      <c r="S2912" s="120" t="s">
        <v>92</v>
      </c>
      <c r="T2912" s="126">
        <v>44392</v>
      </c>
      <c r="Y2912" s="127" t="s">
        <v>1211</v>
      </c>
    </row>
    <row r="2913" spans="1:25">
      <c r="A2913" s="116">
        <v>2913</v>
      </c>
      <c r="B2913" s="129">
        <v>44111</v>
      </c>
      <c r="C2913" s="118">
        <f t="shared" si="134"/>
        <v>10</v>
      </c>
      <c r="D2913" s="120" t="s">
        <v>5019</v>
      </c>
      <c r="E2913" s="120" t="s">
        <v>6262</v>
      </c>
      <c r="F2913" s="211" t="s">
        <v>3468</v>
      </c>
      <c r="G2913" s="119" t="s">
        <v>6263</v>
      </c>
      <c r="H2913" s="121" t="s">
        <v>53</v>
      </c>
      <c r="J2913" s="120"/>
      <c r="K2913" s="120"/>
      <c r="L2913" s="120" t="s">
        <v>32</v>
      </c>
      <c r="M2913" s="120" t="s">
        <v>78</v>
      </c>
      <c r="P2913" s="124">
        <f t="shared" si="135"/>
        <v>0</v>
      </c>
    </row>
    <row r="2914" spans="1:25">
      <c r="A2914" s="116">
        <v>2914</v>
      </c>
      <c r="B2914" s="129">
        <v>44111</v>
      </c>
      <c r="C2914" s="118">
        <f t="shared" si="134"/>
        <v>10</v>
      </c>
      <c r="D2914" s="120" t="s">
        <v>5019</v>
      </c>
      <c r="E2914" s="120" t="s">
        <v>6264</v>
      </c>
      <c r="F2914" s="211" t="s">
        <v>6265</v>
      </c>
      <c r="G2914" s="119" t="s">
        <v>6266</v>
      </c>
      <c r="H2914" s="121" t="s">
        <v>53</v>
      </c>
      <c r="J2914" s="120"/>
      <c r="K2914" s="120"/>
      <c r="L2914" s="120" t="s">
        <v>32</v>
      </c>
      <c r="M2914" s="120" t="s">
        <v>78</v>
      </c>
      <c r="P2914" s="124">
        <f t="shared" si="135"/>
        <v>0</v>
      </c>
    </row>
    <row r="2915" spans="1:25" ht="41.4">
      <c r="A2915" s="116">
        <v>2915</v>
      </c>
      <c r="B2915" s="129">
        <v>44111</v>
      </c>
      <c r="C2915" s="118">
        <f t="shared" si="134"/>
        <v>10</v>
      </c>
      <c r="D2915" s="120" t="s">
        <v>5019</v>
      </c>
      <c r="E2915" s="120" t="s">
        <v>6267</v>
      </c>
      <c r="F2915" s="211" t="s">
        <v>6268</v>
      </c>
      <c r="G2915" s="119" t="s">
        <v>6269</v>
      </c>
      <c r="H2915" s="121" t="s">
        <v>53</v>
      </c>
      <c r="J2915" s="120"/>
      <c r="K2915" s="120"/>
      <c r="L2915" s="120" t="s">
        <v>32</v>
      </c>
      <c r="M2915" s="120" t="s">
        <v>78</v>
      </c>
      <c r="P2915" s="124">
        <f t="shared" si="135"/>
        <v>0</v>
      </c>
    </row>
    <row r="2916" spans="1:25">
      <c r="A2916" s="116">
        <v>2916</v>
      </c>
      <c r="B2916" s="129">
        <v>44111</v>
      </c>
      <c r="C2916" s="118">
        <f t="shared" si="134"/>
        <v>10</v>
      </c>
      <c r="D2916" s="120" t="s">
        <v>252</v>
      </c>
      <c r="E2916" s="120" t="s">
        <v>6270</v>
      </c>
      <c r="F2916" s="211" t="s">
        <v>6271</v>
      </c>
      <c r="G2916" s="119" t="s">
        <v>6272</v>
      </c>
      <c r="H2916" s="121" t="s">
        <v>53</v>
      </c>
      <c r="J2916" s="120"/>
      <c r="K2916" s="120"/>
      <c r="L2916" s="120" t="s">
        <v>32</v>
      </c>
      <c r="M2916" s="120" t="s">
        <v>33</v>
      </c>
      <c r="N2916" s="131">
        <v>44123</v>
      </c>
      <c r="O2916" s="131">
        <v>44495</v>
      </c>
      <c r="P2916" s="124">
        <f t="shared" si="135"/>
        <v>10</v>
      </c>
      <c r="R2916" s="125">
        <f ca="1">TODAY()-O2916</f>
        <v>183</v>
      </c>
    </row>
    <row r="2917" spans="1:25" ht="27.6">
      <c r="A2917" s="116">
        <v>2917</v>
      </c>
      <c r="B2917" s="129">
        <v>44111</v>
      </c>
      <c r="C2917" s="118">
        <f t="shared" si="134"/>
        <v>10</v>
      </c>
      <c r="D2917" s="120" t="s">
        <v>5019</v>
      </c>
      <c r="E2917" s="120" t="s">
        <v>6273</v>
      </c>
      <c r="F2917" s="211" t="s">
        <v>6274</v>
      </c>
      <c r="G2917" s="119" t="s">
        <v>6275</v>
      </c>
      <c r="H2917" s="119" t="s">
        <v>29</v>
      </c>
      <c r="I2917" s="119" t="s">
        <v>42</v>
      </c>
      <c r="K2917" s="120"/>
      <c r="L2917" s="120" t="s">
        <v>32</v>
      </c>
      <c r="M2917" s="120" t="s">
        <v>78</v>
      </c>
      <c r="P2917" s="124">
        <f t="shared" si="135"/>
        <v>0</v>
      </c>
      <c r="Y2917" s="116" t="s">
        <v>6276</v>
      </c>
    </row>
    <row r="2918" spans="1:25" ht="27.6">
      <c r="A2918" s="116">
        <v>2918</v>
      </c>
      <c r="B2918" s="129">
        <v>44111</v>
      </c>
      <c r="C2918" s="118">
        <f t="shared" si="134"/>
        <v>10</v>
      </c>
      <c r="D2918" s="120" t="s">
        <v>5019</v>
      </c>
      <c r="E2918" s="120" t="s">
        <v>6277</v>
      </c>
      <c r="F2918" s="211" t="s">
        <v>6278</v>
      </c>
      <c r="G2918" s="119" t="s">
        <v>1532</v>
      </c>
      <c r="H2918" s="121" t="s">
        <v>53</v>
      </c>
      <c r="J2918" s="120"/>
      <c r="K2918" s="120"/>
      <c r="L2918" s="120" t="s">
        <v>32</v>
      </c>
      <c r="M2918" s="120" t="s">
        <v>78</v>
      </c>
      <c r="P2918" s="124">
        <f t="shared" si="135"/>
        <v>0</v>
      </c>
    </row>
    <row r="2919" spans="1:25" ht="27.6">
      <c r="A2919" s="116">
        <v>2919</v>
      </c>
      <c r="B2919" s="129">
        <v>44111</v>
      </c>
      <c r="C2919" s="118">
        <f t="shared" si="134"/>
        <v>10</v>
      </c>
      <c r="D2919" s="120" t="s">
        <v>5019</v>
      </c>
      <c r="E2919" s="120" t="s">
        <v>6279</v>
      </c>
      <c r="F2919" s="211" t="s">
        <v>6280</v>
      </c>
      <c r="G2919" s="119" t="s">
        <v>6281</v>
      </c>
      <c r="H2919" s="121" t="s">
        <v>53</v>
      </c>
      <c r="J2919" s="120"/>
      <c r="K2919" s="120"/>
      <c r="L2919" s="120" t="s">
        <v>32</v>
      </c>
      <c r="M2919" s="120" t="s">
        <v>78</v>
      </c>
      <c r="P2919" s="124">
        <f t="shared" si="135"/>
        <v>0</v>
      </c>
    </row>
    <row r="2920" spans="1:25" ht="27.6">
      <c r="A2920" s="116">
        <v>2920</v>
      </c>
      <c r="B2920" s="129">
        <v>44111</v>
      </c>
      <c r="C2920" s="118">
        <f t="shared" si="134"/>
        <v>10</v>
      </c>
      <c r="D2920" s="119" t="s">
        <v>37</v>
      </c>
      <c r="E2920" s="120" t="s">
        <v>6282</v>
      </c>
      <c r="F2920" s="211" t="s">
        <v>6283</v>
      </c>
      <c r="G2920" s="119" t="s">
        <v>6284</v>
      </c>
      <c r="H2920" s="121" t="s">
        <v>53</v>
      </c>
      <c r="K2920" s="120"/>
      <c r="L2920" s="120" t="s">
        <v>32</v>
      </c>
      <c r="M2920" s="120" t="s">
        <v>33</v>
      </c>
      <c r="N2920" s="131">
        <v>44112</v>
      </c>
      <c r="P2920" s="124">
        <f t="shared" si="135"/>
        <v>0</v>
      </c>
      <c r="R2920" s="118">
        <f ca="1">TODAY()-N2920</f>
        <v>566</v>
      </c>
      <c r="U2920" s="126" t="s">
        <v>6012</v>
      </c>
      <c r="Y2920" s="116" t="s">
        <v>356</v>
      </c>
    </row>
    <row r="2921" spans="1:25">
      <c r="A2921" s="116">
        <v>2921</v>
      </c>
      <c r="B2921" s="129">
        <v>44111</v>
      </c>
      <c r="C2921" s="118">
        <f t="shared" si="134"/>
        <v>10</v>
      </c>
      <c r="D2921" s="120" t="s">
        <v>5019</v>
      </c>
      <c r="E2921" s="120" t="s">
        <v>6285</v>
      </c>
      <c r="F2921" s="211" t="s">
        <v>6286</v>
      </c>
      <c r="G2921" s="119" t="s">
        <v>6287</v>
      </c>
      <c r="H2921" s="121" t="s">
        <v>53</v>
      </c>
      <c r="K2921" s="120"/>
      <c r="L2921" s="120" t="s">
        <v>32</v>
      </c>
      <c r="M2921" s="120" t="s">
        <v>78</v>
      </c>
      <c r="P2921" s="124">
        <f t="shared" si="135"/>
        <v>0</v>
      </c>
    </row>
    <row r="2922" spans="1:25" ht="41.4">
      <c r="A2922" s="116">
        <v>2922</v>
      </c>
      <c r="B2922" s="129">
        <v>44111</v>
      </c>
      <c r="C2922" s="118">
        <f t="shared" si="134"/>
        <v>10</v>
      </c>
      <c r="D2922" s="120" t="s">
        <v>5019</v>
      </c>
      <c r="E2922" s="120" t="s">
        <v>6288</v>
      </c>
      <c r="F2922" s="211" t="s">
        <v>6289</v>
      </c>
      <c r="G2922" s="119" t="s">
        <v>6190</v>
      </c>
      <c r="H2922" s="121" t="s">
        <v>86</v>
      </c>
      <c r="K2922" s="120"/>
      <c r="L2922" s="120" t="s">
        <v>32</v>
      </c>
      <c r="M2922" s="120" t="s">
        <v>78</v>
      </c>
      <c r="P2922" s="124">
        <f t="shared" si="135"/>
        <v>0</v>
      </c>
    </row>
    <row r="2923" spans="1:25" ht="27.6">
      <c r="A2923" s="116">
        <v>2923</v>
      </c>
      <c r="B2923" s="129">
        <v>44111</v>
      </c>
      <c r="C2923" s="118">
        <f t="shared" si="134"/>
        <v>10</v>
      </c>
      <c r="D2923" s="120" t="s">
        <v>5019</v>
      </c>
      <c r="E2923" s="120" t="s">
        <v>6290</v>
      </c>
      <c r="F2923" s="211" t="s">
        <v>6291</v>
      </c>
      <c r="G2923" s="119" t="s">
        <v>6292</v>
      </c>
      <c r="H2923" s="121" t="s">
        <v>53</v>
      </c>
      <c r="K2923" s="120"/>
      <c r="L2923" s="120" t="s">
        <v>32</v>
      </c>
      <c r="M2923" s="120" t="s">
        <v>78</v>
      </c>
      <c r="P2923" s="124">
        <f t="shared" si="135"/>
        <v>0</v>
      </c>
    </row>
    <row r="2924" spans="1:25" ht="27.6">
      <c r="A2924" s="116">
        <v>2924</v>
      </c>
      <c r="B2924" s="129">
        <v>44111</v>
      </c>
      <c r="C2924" s="118">
        <f t="shared" si="134"/>
        <v>10</v>
      </c>
      <c r="D2924" s="120" t="s">
        <v>5019</v>
      </c>
      <c r="E2924" s="120" t="s">
        <v>6293</v>
      </c>
      <c r="F2924" s="211" t="s">
        <v>6294</v>
      </c>
      <c r="G2924" s="119" t="s">
        <v>1596</v>
      </c>
      <c r="H2924" s="121" t="s">
        <v>53</v>
      </c>
      <c r="K2924" s="120"/>
      <c r="L2924" s="120" t="s">
        <v>32</v>
      </c>
      <c r="M2924" s="120" t="s">
        <v>78</v>
      </c>
      <c r="P2924" s="124">
        <f t="shared" si="135"/>
        <v>0</v>
      </c>
    </row>
    <row r="2925" spans="1:25">
      <c r="A2925" s="116">
        <v>2925</v>
      </c>
      <c r="B2925" s="129">
        <v>44111</v>
      </c>
      <c r="C2925" s="118">
        <f t="shared" si="134"/>
        <v>10</v>
      </c>
      <c r="D2925" s="120" t="s">
        <v>5019</v>
      </c>
      <c r="E2925" s="120" t="s">
        <v>6295</v>
      </c>
      <c r="F2925" s="211" t="s">
        <v>6296</v>
      </c>
      <c r="G2925" s="119" t="s">
        <v>6297</v>
      </c>
      <c r="H2925" s="121" t="s">
        <v>53</v>
      </c>
      <c r="K2925" s="120"/>
      <c r="L2925" s="120" t="s">
        <v>32</v>
      </c>
      <c r="M2925" s="120" t="s">
        <v>78</v>
      </c>
      <c r="P2925" s="124">
        <f t="shared" si="135"/>
        <v>0</v>
      </c>
    </row>
    <row r="2926" spans="1:25" ht="27.6">
      <c r="A2926" s="116">
        <v>2926</v>
      </c>
      <c r="B2926" s="129">
        <v>44111</v>
      </c>
      <c r="C2926" s="118">
        <f t="shared" si="134"/>
        <v>10</v>
      </c>
      <c r="D2926" s="120" t="s">
        <v>5019</v>
      </c>
      <c r="E2926" s="120" t="s">
        <v>6298</v>
      </c>
      <c r="F2926" s="211" t="s">
        <v>6299</v>
      </c>
      <c r="G2926" s="119" t="s">
        <v>6300</v>
      </c>
      <c r="H2926" s="121" t="s">
        <v>53</v>
      </c>
      <c r="K2926" s="120"/>
      <c r="L2926" s="120" t="s">
        <v>32</v>
      </c>
      <c r="M2926" s="120" t="s">
        <v>78</v>
      </c>
      <c r="P2926" s="124">
        <f t="shared" si="135"/>
        <v>0</v>
      </c>
    </row>
    <row r="2927" spans="1:25">
      <c r="A2927" s="116">
        <v>2927</v>
      </c>
      <c r="B2927" s="129">
        <v>44111</v>
      </c>
      <c r="C2927" s="118">
        <f t="shared" si="134"/>
        <v>10</v>
      </c>
      <c r="D2927" s="120" t="s">
        <v>252</v>
      </c>
      <c r="E2927" s="120" t="s">
        <v>6301</v>
      </c>
      <c r="F2927" s="211" t="s">
        <v>6302</v>
      </c>
      <c r="G2927" s="119" t="s">
        <v>6159</v>
      </c>
      <c r="H2927" s="121" t="s">
        <v>53</v>
      </c>
      <c r="K2927" s="120"/>
      <c r="L2927" s="120" t="s">
        <v>32</v>
      </c>
      <c r="M2927" s="120" t="s">
        <v>33</v>
      </c>
      <c r="N2927" s="131" t="s">
        <v>6303</v>
      </c>
      <c r="O2927" s="131">
        <v>44476</v>
      </c>
      <c r="P2927" s="124">
        <f t="shared" si="135"/>
        <v>10</v>
      </c>
      <c r="R2927" s="125">
        <f ca="1">TODAY()-O2927</f>
        <v>202</v>
      </c>
    </row>
    <row r="2928" spans="1:25" ht="27.6">
      <c r="A2928" s="116">
        <v>2928</v>
      </c>
      <c r="B2928" s="129">
        <v>44111</v>
      </c>
      <c r="C2928" s="118">
        <f t="shared" si="134"/>
        <v>10</v>
      </c>
      <c r="D2928" s="120" t="s">
        <v>25</v>
      </c>
      <c r="E2928" s="120" t="s">
        <v>6304</v>
      </c>
      <c r="F2928" s="211" t="s">
        <v>6305</v>
      </c>
      <c r="G2928" s="119" t="s">
        <v>6306</v>
      </c>
      <c r="H2928" s="121" t="s">
        <v>53</v>
      </c>
      <c r="I2928" s="119" t="s">
        <v>42</v>
      </c>
      <c r="K2928" s="120"/>
      <c r="L2928" s="120" t="s">
        <v>32</v>
      </c>
      <c r="M2928" s="120" t="s">
        <v>33</v>
      </c>
      <c r="N2928" s="131">
        <v>44112</v>
      </c>
      <c r="O2928" s="131">
        <v>44389</v>
      </c>
      <c r="P2928" s="124">
        <f t="shared" si="135"/>
        <v>7</v>
      </c>
      <c r="R2928" s="125">
        <f ca="1">TODAY()-O2928</f>
        <v>289</v>
      </c>
      <c r="S2928" s="120" t="s">
        <v>237</v>
      </c>
      <c r="U2928" t="s">
        <v>6307</v>
      </c>
      <c r="Y2928" s="116" t="s">
        <v>6308</v>
      </c>
    </row>
    <row r="2929" spans="1:20" ht="27.6">
      <c r="A2929" s="116">
        <v>2929</v>
      </c>
      <c r="B2929" s="129">
        <v>44111</v>
      </c>
      <c r="C2929" s="118">
        <f t="shared" si="134"/>
        <v>10</v>
      </c>
      <c r="D2929" s="120" t="s">
        <v>5019</v>
      </c>
      <c r="E2929" s="120" t="s">
        <v>6309</v>
      </c>
      <c r="F2929" s="211" t="s">
        <v>6310</v>
      </c>
      <c r="G2929" s="119" t="s">
        <v>6311</v>
      </c>
      <c r="H2929" s="121" t="s">
        <v>53</v>
      </c>
      <c r="K2929" s="120"/>
      <c r="L2929" s="120" t="s">
        <v>32</v>
      </c>
      <c r="M2929" s="120" t="s">
        <v>78</v>
      </c>
      <c r="P2929" s="124">
        <f t="shared" si="135"/>
        <v>0</v>
      </c>
    </row>
    <row r="2930" spans="1:20">
      <c r="A2930" s="116">
        <v>2930</v>
      </c>
      <c r="B2930" s="129">
        <v>44111</v>
      </c>
      <c r="C2930" s="118">
        <f t="shared" si="134"/>
        <v>10</v>
      </c>
      <c r="D2930" s="120" t="s">
        <v>252</v>
      </c>
      <c r="E2930" s="120" t="s">
        <v>6312</v>
      </c>
      <c r="F2930" s="211" t="s">
        <v>6313</v>
      </c>
      <c r="G2930" s="119" t="s">
        <v>6314</v>
      </c>
      <c r="H2930" s="121" t="s">
        <v>53</v>
      </c>
      <c r="K2930" s="120"/>
      <c r="L2930" s="120" t="s">
        <v>32</v>
      </c>
      <c r="M2930" s="120" t="s">
        <v>33</v>
      </c>
      <c r="N2930" s="131">
        <v>44112</v>
      </c>
      <c r="O2930" s="131">
        <v>44495</v>
      </c>
      <c r="P2930" s="124">
        <f t="shared" si="135"/>
        <v>10</v>
      </c>
      <c r="R2930" s="125">
        <f ca="1">TODAY()-O2930</f>
        <v>183</v>
      </c>
    </row>
    <row r="2931" spans="1:20">
      <c r="A2931" s="116">
        <v>2931</v>
      </c>
      <c r="B2931" s="129">
        <v>44111</v>
      </c>
      <c r="C2931" s="118">
        <f t="shared" ref="C2931:C2994" si="136">IF(B2931&lt;&gt;0,MONTH(B2931),0)</f>
        <v>10</v>
      </c>
      <c r="D2931" s="120" t="s">
        <v>252</v>
      </c>
      <c r="E2931" s="120" t="s">
        <v>6315</v>
      </c>
      <c r="F2931" s="211" t="s">
        <v>6316</v>
      </c>
      <c r="G2931" s="119" t="s">
        <v>6159</v>
      </c>
      <c r="H2931" s="121" t="s">
        <v>53</v>
      </c>
      <c r="K2931" s="120"/>
      <c r="L2931" s="120" t="s">
        <v>32</v>
      </c>
      <c r="M2931" s="120" t="s">
        <v>33</v>
      </c>
      <c r="N2931" s="131">
        <v>44116</v>
      </c>
      <c r="O2931" s="131">
        <v>44495</v>
      </c>
      <c r="P2931" s="124">
        <f t="shared" ref="P2931:P2941" si="137">IF(O2931&lt;&gt;0,MONTH(O2931),0)</f>
        <v>10</v>
      </c>
      <c r="R2931" s="125">
        <f ca="1">TODAY()-O2931</f>
        <v>183</v>
      </c>
    </row>
    <row r="2932" spans="1:20">
      <c r="A2932" s="116">
        <v>2932</v>
      </c>
      <c r="B2932" s="129">
        <v>44111</v>
      </c>
      <c r="C2932" s="118">
        <f t="shared" si="136"/>
        <v>10</v>
      </c>
      <c r="D2932" s="120" t="s">
        <v>5019</v>
      </c>
      <c r="E2932" s="120" t="s">
        <v>6317</v>
      </c>
      <c r="F2932" s="211" t="s">
        <v>122</v>
      </c>
      <c r="G2932" s="119" t="s">
        <v>6318</v>
      </c>
      <c r="H2932" s="121" t="s">
        <v>53</v>
      </c>
      <c r="K2932" s="120"/>
      <c r="L2932" s="120" t="s">
        <v>32</v>
      </c>
      <c r="M2932" s="120" t="s">
        <v>78</v>
      </c>
      <c r="P2932" s="124">
        <f t="shared" si="137"/>
        <v>0</v>
      </c>
    </row>
    <row r="2933" spans="1:20" ht="27.6">
      <c r="A2933" s="116">
        <v>2933</v>
      </c>
      <c r="B2933" s="129">
        <v>44111</v>
      </c>
      <c r="C2933" s="118">
        <f t="shared" si="136"/>
        <v>10</v>
      </c>
      <c r="D2933" s="120" t="s">
        <v>5019</v>
      </c>
      <c r="E2933" s="120" t="s">
        <v>6319</v>
      </c>
      <c r="F2933" s="211" t="s">
        <v>6320</v>
      </c>
      <c r="G2933" s="119" t="s">
        <v>6321</v>
      </c>
      <c r="H2933" s="121" t="s">
        <v>53</v>
      </c>
      <c r="K2933" s="120"/>
      <c r="L2933" s="120" t="s">
        <v>32</v>
      </c>
      <c r="M2933" s="120" t="s">
        <v>78</v>
      </c>
      <c r="P2933" s="124">
        <f t="shared" si="137"/>
        <v>0</v>
      </c>
    </row>
    <row r="2934" spans="1:20">
      <c r="A2934" s="116">
        <v>2934</v>
      </c>
      <c r="B2934" s="129">
        <v>44111</v>
      </c>
      <c r="C2934" s="118">
        <f t="shared" si="136"/>
        <v>10</v>
      </c>
      <c r="D2934" s="120" t="s">
        <v>5019</v>
      </c>
      <c r="E2934" s="120" t="s">
        <v>6322</v>
      </c>
      <c r="F2934" s="211" t="s">
        <v>783</v>
      </c>
      <c r="G2934" s="119" t="s">
        <v>6323</v>
      </c>
      <c r="H2934" s="121" t="s">
        <v>53</v>
      </c>
      <c r="K2934" s="120"/>
      <c r="L2934" s="120" t="s">
        <v>32</v>
      </c>
      <c r="M2934" s="120" t="s">
        <v>78</v>
      </c>
      <c r="P2934" s="124">
        <f t="shared" si="137"/>
        <v>0</v>
      </c>
    </row>
    <row r="2935" spans="1:20" ht="27.6">
      <c r="A2935" s="116">
        <v>2935</v>
      </c>
      <c r="B2935" s="129">
        <v>44111</v>
      </c>
      <c r="C2935" s="118">
        <f t="shared" si="136"/>
        <v>10</v>
      </c>
      <c r="D2935" s="120" t="s">
        <v>5019</v>
      </c>
      <c r="E2935" s="120" t="s">
        <v>6324</v>
      </c>
      <c r="F2935" s="211" t="s">
        <v>6325</v>
      </c>
      <c r="G2935" s="119" t="s">
        <v>6210</v>
      </c>
      <c r="H2935" s="121" t="s">
        <v>53</v>
      </c>
      <c r="K2935" s="120"/>
      <c r="L2935" s="120" t="s">
        <v>32</v>
      </c>
      <c r="M2935" s="120" t="s">
        <v>78</v>
      </c>
      <c r="P2935" s="124">
        <f t="shared" si="137"/>
        <v>0</v>
      </c>
    </row>
    <row r="2936" spans="1:20">
      <c r="A2936" s="116">
        <v>2936</v>
      </c>
      <c r="B2936" s="129">
        <v>44111</v>
      </c>
      <c r="C2936" s="118">
        <f t="shared" si="136"/>
        <v>10</v>
      </c>
      <c r="D2936" s="120" t="s">
        <v>252</v>
      </c>
      <c r="E2936" s="120" t="s">
        <v>6326</v>
      </c>
      <c r="F2936" s="211" t="s">
        <v>783</v>
      </c>
      <c r="G2936" s="119" t="s">
        <v>6327</v>
      </c>
      <c r="H2936" s="121" t="s">
        <v>53</v>
      </c>
      <c r="K2936" s="120"/>
      <c r="L2936" s="120" t="s">
        <v>32</v>
      </c>
      <c r="M2936" s="120" t="s">
        <v>33</v>
      </c>
      <c r="N2936" s="131">
        <v>44112</v>
      </c>
      <c r="O2936" s="131">
        <v>44495</v>
      </c>
      <c r="P2936" s="124">
        <f t="shared" si="137"/>
        <v>10</v>
      </c>
      <c r="R2936" s="125">
        <f ca="1">TODAY()-O2936</f>
        <v>183</v>
      </c>
    </row>
    <row r="2937" spans="1:20">
      <c r="A2937" s="116">
        <v>2937</v>
      </c>
      <c r="B2937" s="129">
        <v>44111</v>
      </c>
      <c r="C2937" s="118">
        <f t="shared" si="136"/>
        <v>10</v>
      </c>
      <c r="D2937" s="120" t="s">
        <v>5019</v>
      </c>
      <c r="E2937" s="120" t="s">
        <v>6328</v>
      </c>
      <c r="F2937" s="211" t="s">
        <v>6329</v>
      </c>
      <c r="G2937" s="119" t="s">
        <v>6330</v>
      </c>
      <c r="H2937" s="121" t="s">
        <v>53</v>
      </c>
      <c r="K2937" s="120"/>
      <c r="L2937" s="120" t="s">
        <v>32</v>
      </c>
      <c r="M2937" s="120" t="s">
        <v>78</v>
      </c>
      <c r="P2937" s="124">
        <f t="shared" si="137"/>
        <v>0</v>
      </c>
    </row>
    <row r="2938" spans="1:20" ht="27.6">
      <c r="A2938" s="116">
        <v>2938</v>
      </c>
      <c r="B2938" s="129">
        <v>44111</v>
      </c>
      <c r="C2938" s="118">
        <f t="shared" si="136"/>
        <v>10</v>
      </c>
      <c r="D2938" s="120" t="s">
        <v>5019</v>
      </c>
      <c r="E2938" s="120" t="s">
        <v>6331</v>
      </c>
      <c r="F2938" s="211" t="s">
        <v>6332</v>
      </c>
      <c r="G2938" s="119" t="s">
        <v>6333</v>
      </c>
      <c r="H2938" s="121" t="s">
        <v>53</v>
      </c>
      <c r="K2938" s="120"/>
      <c r="L2938" s="120" t="s">
        <v>32</v>
      </c>
      <c r="M2938" s="120" t="s">
        <v>78</v>
      </c>
      <c r="P2938" s="124">
        <f t="shared" si="137"/>
        <v>0</v>
      </c>
    </row>
    <row r="2939" spans="1:20" ht="27.6">
      <c r="A2939" s="116">
        <v>2939</v>
      </c>
      <c r="B2939" s="129">
        <v>44111</v>
      </c>
      <c r="C2939" s="118">
        <f t="shared" si="136"/>
        <v>10</v>
      </c>
      <c r="D2939" s="120" t="s">
        <v>5019</v>
      </c>
      <c r="E2939" s="120" t="s">
        <v>6334</v>
      </c>
      <c r="F2939" s="211" t="s">
        <v>6335</v>
      </c>
      <c r="G2939" s="119" t="s">
        <v>6336</v>
      </c>
      <c r="H2939" s="121" t="s">
        <v>53</v>
      </c>
      <c r="K2939" s="120"/>
      <c r="L2939" s="120" t="s">
        <v>32</v>
      </c>
      <c r="M2939" s="120" t="s">
        <v>78</v>
      </c>
      <c r="P2939" s="124">
        <f t="shared" si="137"/>
        <v>0</v>
      </c>
    </row>
    <row r="2940" spans="1:20" ht="27.6">
      <c r="A2940" s="116">
        <v>2940</v>
      </c>
      <c r="B2940" s="129">
        <v>44111</v>
      </c>
      <c r="C2940" s="118">
        <f t="shared" si="136"/>
        <v>10</v>
      </c>
      <c r="D2940" s="120" t="s">
        <v>5019</v>
      </c>
      <c r="E2940" s="120" t="s">
        <v>6337</v>
      </c>
      <c r="F2940" s="211" t="s">
        <v>6338</v>
      </c>
      <c r="G2940" s="119" t="s">
        <v>6339</v>
      </c>
      <c r="H2940" s="121" t="s">
        <v>53</v>
      </c>
      <c r="K2940" s="120"/>
      <c r="L2940" s="120" t="s">
        <v>32</v>
      </c>
      <c r="M2940" s="120" t="s">
        <v>78</v>
      </c>
      <c r="P2940" s="124">
        <f t="shared" si="137"/>
        <v>0</v>
      </c>
    </row>
    <row r="2941" spans="1:20">
      <c r="A2941" s="116">
        <v>2941</v>
      </c>
      <c r="B2941" s="129">
        <v>44111</v>
      </c>
      <c r="C2941" s="118">
        <f t="shared" si="136"/>
        <v>10</v>
      </c>
      <c r="D2941" s="120" t="s">
        <v>252</v>
      </c>
      <c r="E2941" s="120" t="s">
        <v>6340</v>
      </c>
      <c r="F2941" s="211" t="s">
        <v>6341</v>
      </c>
      <c r="G2941" s="119" t="s">
        <v>6342</v>
      </c>
      <c r="H2941" s="121" t="s">
        <v>53</v>
      </c>
      <c r="I2941" s="119" t="s">
        <v>42</v>
      </c>
      <c r="K2941" s="120" t="s">
        <v>65</v>
      </c>
      <c r="L2941" s="120" t="s">
        <v>32</v>
      </c>
      <c r="M2941" s="120" t="s">
        <v>33</v>
      </c>
      <c r="N2941" s="131">
        <v>44112</v>
      </c>
      <c r="O2941" s="131">
        <v>44392</v>
      </c>
      <c r="P2941" s="124">
        <f t="shared" si="137"/>
        <v>7</v>
      </c>
      <c r="R2941" s="125">
        <f ca="1">TODAY()-O2941</f>
        <v>286</v>
      </c>
      <c r="S2941" s="120" t="s">
        <v>135</v>
      </c>
      <c r="T2941" s="126">
        <v>44406</v>
      </c>
    </row>
    <row r="2942" spans="1:20">
      <c r="A2942" s="116">
        <v>2942</v>
      </c>
      <c r="B2942" s="129">
        <v>44501</v>
      </c>
      <c r="C2942" s="118">
        <f t="shared" si="136"/>
        <v>11</v>
      </c>
      <c r="D2942" s="120" t="s">
        <v>25</v>
      </c>
      <c r="E2942" s="120" t="s">
        <v>6343</v>
      </c>
      <c r="F2942" s="212" t="s">
        <v>6344</v>
      </c>
      <c r="G2942" s="119" t="s">
        <v>6345</v>
      </c>
      <c r="H2942" s="121" t="s">
        <v>97</v>
      </c>
      <c r="I2942" s="121" t="s">
        <v>30</v>
      </c>
      <c r="J2942" s="121" t="s">
        <v>31</v>
      </c>
      <c r="K2942" s="121" t="s">
        <v>40503</v>
      </c>
      <c r="L2942" s="131" t="s">
        <v>32</v>
      </c>
      <c r="M2942" s="120" t="s">
        <v>78</v>
      </c>
    </row>
    <row r="2943" spans="1:20">
      <c r="A2943" s="116">
        <v>2943</v>
      </c>
      <c r="B2943" s="129">
        <v>44111</v>
      </c>
      <c r="C2943" s="118">
        <f t="shared" si="136"/>
        <v>10</v>
      </c>
      <c r="D2943" s="120" t="s">
        <v>5019</v>
      </c>
      <c r="E2943" s="120" t="s">
        <v>6346</v>
      </c>
      <c r="F2943" s="211" t="s">
        <v>6347</v>
      </c>
      <c r="G2943" s="119" t="s">
        <v>6184</v>
      </c>
      <c r="H2943" s="121" t="s">
        <v>53</v>
      </c>
      <c r="K2943" s="120"/>
      <c r="L2943" s="120" t="s">
        <v>32</v>
      </c>
      <c r="M2943" s="120" t="s">
        <v>466</v>
      </c>
      <c r="P2943" s="124">
        <f t="shared" ref="P2943:P2953" si="138">IF(O2943&lt;&gt;0,MONTH(O2943),0)</f>
        <v>0</v>
      </c>
    </row>
    <row r="2944" spans="1:20" ht="27.6">
      <c r="A2944" s="116">
        <v>2944</v>
      </c>
      <c r="B2944" s="129">
        <v>44111</v>
      </c>
      <c r="C2944" s="118">
        <f t="shared" si="136"/>
        <v>10</v>
      </c>
      <c r="D2944" s="120" t="s">
        <v>252</v>
      </c>
      <c r="E2944" s="120" t="s">
        <v>6348</v>
      </c>
      <c r="F2944" s="211" t="s">
        <v>6349</v>
      </c>
      <c r="G2944" s="119" t="s">
        <v>6350</v>
      </c>
      <c r="H2944" s="121" t="s">
        <v>53</v>
      </c>
      <c r="K2944" s="120"/>
      <c r="L2944" s="120" t="s">
        <v>32</v>
      </c>
      <c r="M2944" s="120" t="s">
        <v>33</v>
      </c>
      <c r="N2944" s="131">
        <v>44112</v>
      </c>
      <c r="O2944" s="131">
        <v>44495</v>
      </c>
      <c r="P2944" s="124">
        <f t="shared" si="138"/>
        <v>10</v>
      </c>
      <c r="R2944" s="125">
        <f ca="1">TODAY()-O2944</f>
        <v>183</v>
      </c>
    </row>
    <row r="2945" spans="1:25">
      <c r="A2945" s="116">
        <v>2945</v>
      </c>
      <c r="B2945" s="129">
        <v>44111</v>
      </c>
      <c r="C2945" s="118">
        <f t="shared" si="136"/>
        <v>10</v>
      </c>
      <c r="D2945" s="120" t="s">
        <v>5019</v>
      </c>
      <c r="E2945" s="120" t="s">
        <v>6351</v>
      </c>
      <c r="F2945" s="211" t="s">
        <v>6352</v>
      </c>
      <c r="G2945" s="119" t="s">
        <v>6353</v>
      </c>
      <c r="H2945" s="121" t="s">
        <v>53</v>
      </c>
      <c r="K2945" s="120"/>
      <c r="L2945" s="120" t="s">
        <v>32</v>
      </c>
      <c r="M2945" s="120" t="s">
        <v>78</v>
      </c>
      <c r="P2945" s="124">
        <f t="shared" si="138"/>
        <v>0</v>
      </c>
    </row>
    <row r="2946" spans="1:25">
      <c r="A2946" s="116">
        <v>2946</v>
      </c>
      <c r="B2946" s="129">
        <v>44111</v>
      </c>
      <c r="C2946" s="118">
        <f t="shared" si="136"/>
        <v>10</v>
      </c>
      <c r="D2946" s="120" t="s">
        <v>5019</v>
      </c>
      <c r="E2946" s="120" t="s">
        <v>6354</v>
      </c>
      <c r="F2946" s="211" t="s">
        <v>6355</v>
      </c>
      <c r="G2946" s="119" t="s">
        <v>6356</v>
      </c>
      <c r="H2946" s="121" t="s">
        <v>53</v>
      </c>
      <c r="K2946" s="120"/>
      <c r="L2946" s="120" t="s">
        <v>32</v>
      </c>
      <c r="M2946" s="120" t="s">
        <v>78</v>
      </c>
      <c r="P2946" s="124">
        <f t="shared" si="138"/>
        <v>0</v>
      </c>
    </row>
    <row r="2947" spans="1:25" ht="27.6">
      <c r="A2947" s="116">
        <v>2947</v>
      </c>
      <c r="B2947" s="129">
        <v>44111</v>
      </c>
      <c r="C2947" s="118">
        <f t="shared" si="136"/>
        <v>10</v>
      </c>
      <c r="D2947" s="120" t="s">
        <v>252</v>
      </c>
      <c r="E2947" s="120" t="s">
        <v>6357</v>
      </c>
      <c r="F2947" s="211" t="s">
        <v>6358</v>
      </c>
      <c r="G2947" s="119" t="s">
        <v>6153</v>
      </c>
      <c r="H2947" s="121" t="s">
        <v>53</v>
      </c>
      <c r="K2947" s="120"/>
      <c r="L2947" s="120" t="s">
        <v>32</v>
      </c>
      <c r="M2947" s="120" t="s">
        <v>33</v>
      </c>
      <c r="N2947" s="131">
        <v>44137</v>
      </c>
      <c r="O2947" s="131">
        <v>44495</v>
      </c>
      <c r="P2947" s="124">
        <f t="shared" si="138"/>
        <v>10</v>
      </c>
      <c r="R2947" s="125">
        <f ca="1">TODAY()-O2947</f>
        <v>183</v>
      </c>
    </row>
    <row r="2948" spans="1:25">
      <c r="A2948" s="116">
        <v>2948</v>
      </c>
      <c r="B2948" s="129">
        <v>44112</v>
      </c>
      <c r="C2948" s="118">
        <f t="shared" si="136"/>
        <v>10</v>
      </c>
      <c r="D2948" s="119" t="s">
        <v>37</v>
      </c>
      <c r="E2948" s="120" t="s">
        <v>6359</v>
      </c>
      <c r="F2948" s="211" t="s">
        <v>122</v>
      </c>
      <c r="G2948" s="119" t="s">
        <v>6360</v>
      </c>
      <c r="H2948" s="121" t="s">
        <v>53</v>
      </c>
      <c r="K2948" s="120"/>
      <c r="L2948" s="120" t="s">
        <v>32</v>
      </c>
      <c r="M2948" s="120" t="s">
        <v>33</v>
      </c>
      <c r="N2948" s="131">
        <v>44112</v>
      </c>
      <c r="P2948" s="124">
        <f t="shared" si="138"/>
        <v>0</v>
      </c>
      <c r="R2948" s="118">
        <f ca="1">TODAY()-N2948</f>
        <v>566</v>
      </c>
      <c r="S2948" s="120" t="s">
        <v>92</v>
      </c>
      <c r="Y2948" s="116" t="s">
        <v>356</v>
      </c>
    </row>
    <row r="2949" spans="1:25" ht="27.6">
      <c r="A2949" s="116">
        <v>2949</v>
      </c>
      <c r="B2949" s="129">
        <v>44112</v>
      </c>
      <c r="C2949" s="118">
        <f t="shared" si="136"/>
        <v>10</v>
      </c>
      <c r="D2949" s="120" t="s">
        <v>5019</v>
      </c>
      <c r="E2949" s="120" t="s">
        <v>6361</v>
      </c>
      <c r="F2949" s="211" t="s">
        <v>6362</v>
      </c>
      <c r="G2949" s="119" t="s">
        <v>6363</v>
      </c>
      <c r="H2949" s="121" t="s">
        <v>53</v>
      </c>
      <c r="K2949" s="120"/>
      <c r="L2949" s="120" t="s">
        <v>32</v>
      </c>
      <c r="M2949" s="120" t="s">
        <v>78</v>
      </c>
      <c r="P2949" s="124">
        <f t="shared" si="138"/>
        <v>0</v>
      </c>
    </row>
    <row r="2950" spans="1:25" ht="27.6">
      <c r="A2950" s="116">
        <v>2950</v>
      </c>
      <c r="B2950" s="129">
        <v>44112</v>
      </c>
      <c r="C2950" s="118">
        <f t="shared" si="136"/>
        <v>10</v>
      </c>
      <c r="D2950" s="120" t="s">
        <v>5019</v>
      </c>
      <c r="E2950" s="120" t="s">
        <v>6364</v>
      </c>
      <c r="F2950" s="211" t="s">
        <v>6365</v>
      </c>
      <c r="G2950" s="119" t="s">
        <v>1596</v>
      </c>
      <c r="H2950" s="121" t="s">
        <v>53</v>
      </c>
      <c r="K2950" s="120"/>
      <c r="L2950" s="120" t="s">
        <v>32</v>
      </c>
      <c r="M2950" s="120" t="s">
        <v>78</v>
      </c>
      <c r="P2950" s="124">
        <f t="shared" si="138"/>
        <v>0</v>
      </c>
    </row>
    <row r="2951" spans="1:25">
      <c r="A2951" s="116">
        <v>2951</v>
      </c>
      <c r="B2951" s="129">
        <v>44112</v>
      </c>
      <c r="C2951" s="118">
        <f t="shared" si="136"/>
        <v>10</v>
      </c>
      <c r="D2951" s="120" t="s">
        <v>5019</v>
      </c>
      <c r="E2951" s="120" t="s">
        <v>6366</v>
      </c>
      <c r="F2951" s="211" t="s">
        <v>6367</v>
      </c>
      <c r="G2951" s="119" t="s">
        <v>6368</v>
      </c>
      <c r="H2951" s="121" t="s">
        <v>53</v>
      </c>
      <c r="K2951" s="120"/>
      <c r="L2951" s="120" t="s">
        <v>32</v>
      </c>
      <c r="M2951" s="120" t="s">
        <v>78</v>
      </c>
      <c r="P2951" s="124">
        <f t="shared" si="138"/>
        <v>0</v>
      </c>
    </row>
    <row r="2952" spans="1:25" ht="27.6">
      <c r="A2952" s="116">
        <v>2952</v>
      </c>
      <c r="B2952" s="129">
        <v>44112</v>
      </c>
      <c r="C2952" s="118">
        <f t="shared" si="136"/>
        <v>10</v>
      </c>
      <c r="D2952" s="120" t="s">
        <v>5019</v>
      </c>
      <c r="E2952" s="120" t="s">
        <v>6369</v>
      </c>
      <c r="F2952" s="211" t="s">
        <v>6370</v>
      </c>
      <c r="G2952" s="119" t="s">
        <v>6190</v>
      </c>
      <c r="H2952" s="121" t="s">
        <v>53</v>
      </c>
      <c r="K2952" s="120"/>
      <c r="L2952" s="120" t="s">
        <v>32</v>
      </c>
      <c r="M2952" s="120" t="s">
        <v>78</v>
      </c>
      <c r="P2952" s="124">
        <f t="shared" si="138"/>
        <v>0</v>
      </c>
    </row>
    <row r="2953" spans="1:25">
      <c r="A2953" s="116">
        <v>2953</v>
      </c>
      <c r="B2953" s="129">
        <v>44112</v>
      </c>
      <c r="C2953" s="118">
        <f t="shared" si="136"/>
        <v>10</v>
      </c>
      <c r="D2953" s="120" t="s">
        <v>5019</v>
      </c>
      <c r="E2953" s="120" t="s">
        <v>6371</v>
      </c>
      <c r="F2953" s="211" t="s">
        <v>6372</v>
      </c>
      <c r="G2953" s="119" t="s">
        <v>6153</v>
      </c>
      <c r="H2953" s="121" t="s">
        <v>53</v>
      </c>
      <c r="K2953" s="120"/>
      <c r="L2953" s="120" t="s">
        <v>32</v>
      </c>
      <c r="M2953" s="120" t="s">
        <v>78</v>
      </c>
      <c r="P2953" s="124">
        <f t="shared" si="138"/>
        <v>0</v>
      </c>
    </row>
    <row r="2954" spans="1:25">
      <c r="A2954" s="116">
        <v>2954</v>
      </c>
      <c r="B2954" s="129">
        <v>44501</v>
      </c>
      <c r="C2954" s="118">
        <f t="shared" si="136"/>
        <v>11</v>
      </c>
      <c r="D2954" s="120" t="s">
        <v>25</v>
      </c>
      <c r="E2954" s="120" t="s">
        <v>6373</v>
      </c>
      <c r="F2954" s="212" t="s">
        <v>6374</v>
      </c>
      <c r="G2954" s="119" t="s">
        <v>639</v>
      </c>
      <c r="H2954" s="121" t="s">
        <v>1173</v>
      </c>
      <c r="I2954" s="121" t="s">
        <v>42</v>
      </c>
      <c r="J2954" s="121" t="s">
        <v>72</v>
      </c>
      <c r="K2954" s="121" t="s">
        <v>40503</v>
      </c>
      <c r="L2954" s="131" t="s">
        <v>32</v>
      </c>
      <c r="M2954" s="120" t="s">
        <v>78</v>
      </c>
    </row>
    <row r="2955" spans="1:25">
      <c r="A2955" s="116">
        <v>2955</v>
      </c>
      <c r="B2955" s="129">
        <v>44112</v>
      </c>
      <c r="C2955" s="118">
        <f t="shared" si="136"/>
        <v>10</v>
      </c>
      <c r="D2955" s="120" t="s">
        <v>5019</v>
      </c>
      <c r="E2955" s="120" t="s">
        <v>6375</v>
      </c>
      <c r="F2955" s="211" t="s">
        <v>6376</v>
      </c>
      <c r="G2955" s="119" t="s">
        <v>6377</v>
      </c>
      <c r="H2955" s="121" t="s">
        <v>53</v>
      </c>
      <c r="K2955" s="120"/>
      <c r="L2955" s="120" t="s">
        <v>32</v>
      </c>
      <c r="M2955" s="120" t="s">
        <v>78</v>
      </c>
      <c r="P2955" s="124">
        <f t="shared" ref="P2955:P2962" si="139">IF(O2955&lt;&gt;0,MONTH(O2955),0)</f>
        <v>0</v>
      </c>
    </row>
    <row r="2956" spans="1:25">
      <c r="A2956" s="116">
        <v>2956</v>
      </c>
      <c r="B2956" s="129">
        <v>44112</v>
      </c>
      <c r="C2956" s="118">
        <f t="shared" si="136"/>
        <v>10</v>
      </c>
      <c r="D2956" s="120" t="s">
        <v>5019</v>
      </c>
      <c r="E2956" s="120" t="s">
        <v>6378</v>
      </c>
      <c r="F2956" s="211" t="s">
        <v>6379</v>
      </c>
      <c r="G2956" s="119" t="s">
        <v>6380</v>
      </c>
      <c r="H2956" s="121" t="s">
        <v>53</v>
      </c>
      <c r="K2956" s="120"/>
      <c r="L2956" s="120" t="s">
        <v>32</v>
      </c>
      <c r="M2956" s="120" t="s">
        <v>78</v>
      </c>
      <c r="P2956" s="124">
        <f t="shared" si="139"/>
        <v>0</v>
      </c>
    </row>
    <row r="2957" spans="1:25">
      <c r="A2957" s="116">
        <v>2957</v>
      </c>
      <c r="B2957" s="129">
        <v>44112</v>
      </c>
      <c r="C2957" s="118">
        <f t="shared" si="136"/>
        <v>10</v>
      </c>
      <c r="D2957" s="120" t="s">
        <v>5019</v>
      </c>
      <c r="E2957" s="120" t="s">
        <v>6381</v>
      </c>
      <c r="F2957" s="211" t="s">
        <v>1462</v>
      </c>
      <c r="G2957" s="119" t="s">
        <v>1596</v>
      </c>
      <c r="H2957" s="121" t="s">
        <v>53</v>
      </c>
      <c r="K2957" s="120"/>
      <c r="L2957" s="120" t="s">
        <v>32</v>
      </c>
      <c r="M2957" s="120" t="s">
        <v>78</v>
      </c>
      <c r="P2957" s="124">
        <f t="shared" si="139"/>
        <v>0</v>
      </c>
    </row>
    <row r="2958" spans="1:25">
      <c r="A2958" s="116">
        <v>2958</v>
      </c>
      <c r="B2958" s="129">
        <v>44112</v>
      </c>
      <c r="C2958" s="118">
        <f t="shared" si="136"/>
        <v>10</v>
      </c>
      <c r="D2958" s="120" t="s">
        <v>5019</v>
      </c>
      <c r="E2958" s="120" t="s">
        <v>6382</v>
      </c>
      <c r="F2958" s="211" t="s">
        <v>777</v>
      </c>
      <c r="G2958" s="119" t="s">
        <v>6383</v>
      </c>
      <c r="H2958" s="121" t="s">
        <v>53</v>
      </c>
      <c r="K2958" s="120"/>
      <c r="L2958" s="120" t="s">
        <v>32</v>
      </c>
      <c r="M2958" s="120" t="s">
        <v>78</v>
      </c>
      <c r="P2958" s="124">
        <f t="shared" si="139"/>
        <v>0</v>
      </c>
    </row>
    <row r="2959" spans="1:25" ht="27.6">
      <c r="A2959" s="116">
        <v>2959</v>
      </c>
      <c r="B2959" s="129">
        <v>44112</v>
      </c>
      <c r="C2959" s="118">
        <f t="shared" si="136"/>
        <v>10</v>
      </c>
      <c r="D2959" s="120" t="s">
        <v>5019</v>
      </c>
      <c r="E2959" s="120" t="s">
        <v>6384</v>
      </c>
      <c r="F2959" s="211" t="s">
        <v>6385</v>
      </c>
      <c r="G2959" s="119" t="s">
        <v>6139</v>
      </c>
      <c r="H2959" s="121" t="s">
        <v>53</v>
      </c>
      <c r="K2959" s="120"/>
      <c r="L2959" s="120" t="s">
        <v>32</v>
      </c>
      <c r="M2959" s="120" t="s">
        <v>78</v>
      </c>
      <c r="P2959" s="124">
        <f t="shared" si="139"/>
        <v>0</v>
      </c>
    </row>
    <row r="2960" spans="1:25">
      <c r="A2960" s="116">
        <v>2960</v>
      </c>
      <c r="B2960" s="129">
        <v>44112</v>
      </c>
      <c r="C2960" s="118">
        <f t="shared" si="136"/>
        <v>10</v>
      </c>
      <c r="D2960" s="120" t="s">
        <v>5019</v>
      </c>
      <c r="E2960" s="120" t="s">
        <v>6386</v>
      </c>
      <c r="F2960" s="211" t="s">
        <v>6387</v>
      </c>
      <c r="G2960" s="119" t="s">
        <v>6388</v>
      </c>
      <c r="H2960" s="121" t="s">
        <v>53</v>
      </c>
      <c r="K2960" s="120"/>
      <c r="L2960" s="120" t="s">
        <v>32</v>
      </c>
      <c r="M2960" s="120" t="s">
        <v>78</v>
      </c>
      <c r="P2960" s="124">
        <f t="shared" si="139"/>
        <v>0</v>
      </c>
    </row>
    <row r="2961" spans="1:25">
      <c r="A2961" s="116">
        <v>2961</v>
      </c>
      <c r="B2961" s="129">
        <v>44112</v>
      </c>
      <c r="C2961" s="118">
        <f t="shared" si="136"/>
        <v>10</v>
      </c>
      <c r="D2961" s="120" t="s">
        <v>5019</v>
      </c>
      <c r="E2961" s="120" t="s">
        <v>6389</v>
      </c>
      <c r="F2961" s="211" t="s">
        <v>6390</v>
      </c>
      <c r="G2961" s="119" t="s">
        <v>6281</v>
      </c>
      <c r="H2961" s="121" t="s">
        <v>53</v>
      </c>
      <c r="K2961" s="120"/>
      <c r="L2961" s="120" t="s">
        <v>32</v>
      </c>
      <c r="M2961" s="120" t="s">
        <v>78</v>
      </c>
      <c r="P2961" s="124">
        <f t="shared" si="139"/>
        <v>0</v>
      </c>
    </row>
    <row r="2962" spans="1:25">
      <c r="A2962" s="116">
        <v>2962</v>
      </c>
      <c r="B2962" s="129">
        <v>44112</v>
      </c>
      <c r="C2962" s="118">
        <f t="shared" si="136"/>
        <v>10</v>
      </c>
      <c r="D2962" s="120" t="s">
        <v>252</v>
      </c>
      <c r="E2962" s="120" t="s">
        <v>6391</v>
      </c>
      <c r="F2962" s="211" t="s">
        <v>6392</v>
      </c>
      <c r="G2962" s="119" t="s">
        <v>6393</v>
      </c>
      <c r="H2962" s="121" t="s">
        <v>53</v>
      </c>
      <c r="K2962" s="120"/>
      <c r="L2962" s="120" t="s">
        <v>32</v>
      </c>
      <c r="M2962" s="120" t="s">
        <v>33</v>
      </c>
      <c r="N2962" s="131">
        <v>44116</v>
      </c>
      <c r="O2962" s="131">
        <v>44391</v>
      </c>
      <c r="P2962" s="124">
        <f t="shared" si="139"/>
        <v>7</v>
      </c>
      <c r="R2962" s="125">
        <f ca="1">TODAY()-O2962</f>
        <v>287</v>
      </c>
      <c r="S2962" s="120" t="s">
        <v>724</v>
      </c>
      <c r="T2962" s="126">
        <v>44392</v>
      </c>
    </row>
    <row r="2963" spans="1:25" ht="27.6">
      <c r="A2963" s="116">
        <v>2963</v>
      </c>
      <c r="B2963" s="129">
        <v>44501</v>
      </c>
      <c r="C2963" s="118">
        <f t="shared" si="136"/>
        <v>11</v>
      </c>
      <c r="D2963" s="121" t="s">
        <v>25</v>
      </c>
      <c r="E2963" s="120" t="s">
        <v>6394</v>
      </c>
      <c r="F2963" s="211" t="s">
        <v>6395</v>
      </c>
      <c r="G2963" s="119" t="s">
        <v>3086</v>
      </c>
      <c r="H2963" s="121" t="s">
        <v>86</v>
      </c>
      <c r="I2963" s="121" t="s">
        <v>30</v>
      </c>
      <c r="J2963" s="121" t="s">
        <v>6396</v>
      </c>
      <c r="K2963" s="121" t="s">
        <v>40503</v>
      </c>
      <c r="L2963" s="131" t="s">
        <v>32</v>
      </c>
      <c r="M2963" s="120" t="s">
        <v>78</v>
      </c>
    </row>
    <row r="2964" spans="1:25" ht="27.6">
      <c r="A2964" s="116">
        <v>2964</v>
      </c>
      <c r="B2964" s="129">
        <v>44112</v>
      </c>
      <c r="C2964" s="118">
        <f t="shared" si="136"/>
        <v>10</v>
      </c>
      <c r="D2964" s="120" t="s">
        <v>5019</v>
      </c>
      <c r="E2964" s="120" t="s">
        <v>6397</v>
      </c>
      <c r="F2964" s="211" t="s">
        <v>6398</v>
      </c>
      <c r="G2964" s="119" t="s">
        <v>6399</v>
      </c>
      <c r="H2964" s="121" t="s">
        <v>53</v>
      </c>
      <c r="K2964" s="120"/>
      <c r="L2964" s="120" t="s">
        <v>32</v>
      </c>
      <c r="M2964" s="120" t="s">
        <v>78</v>
      </c>
      <c r="P2964" s="124">
        <f t="shared" ref="P2964:P3027" si="140">IF(O2964&lt;&gt;0,MONTH(O2964),0)</f>
        <v>0</v>
      </c>
    </row>
    <row r="2965" spans="1:25">
      <c r="A2965" s="116">
        <v>2965</v>
      </c>
      <c r="B2965" s="129">
        <v>44112</v>
      </c>
      <c r="C2965" s="118">
        <f t="shared" si="136"/>
        <v>10</v>
      </c>
      <c r="D2965" s="120" t="s">
        <v>5019</v>
      </c>
      <c r="E2965" s="120" t="s">
        <v>6400</v>
      </c>
      <c r="F2965" s="211" t="s">
        <v>6401</v>
      </c>
      <c r="G2965" s="119" t="s">
        <v>6402</v>
      </c>
      <c r="H2965" s="121" t="s">
        <v>53</v>
      </c>
      <c r="K2965" s="120"/>
      <c r="L2965" s="120" t="s">
        <v>32</v>
      </c>
      <c r="M2965" s="120" t="s">
        <v>78</v>
      </c>
      <c r="P2965" s="124">
        <f t="shared" si="140"/>
        <v>0</v>
      </c>
    </row>
    <row r="2966" spans="1:25">
      <c r="A2966" s="116">
        <v>2966</v>
      </c>
      <c r="B2966" s="129">
        <v>44112</v>
      </c>
      <c r="C2966" s="118">
        <f t="shared" si="136"/>
        <v>10</v>
      </c>
      <c r="D2966" s="120" t="s">
        <v>25</v>
      </c>
      <c r="E2966" s="120" t="s">
        <v>6403</v>
      </c>
      <c r="F2966" s="211" t="s">
        <v>6404</v>
      </c>
      <c r="G2966" s="119" t="s">
        <v>6405</v>
      </c>
      <c r="H2966" s="121" t="s">
        <v>53</v>
      </c>
      <c r="K2966" s="120"/>
      <c r="L2966" s="120" t="s">
        <v>32</v>
      </c>
      <c r="M2966" s="120" t="s">
        <v>33</v>
      </c>
      <c r="N2966" s="131">
        <v>44322</v>
      </c>
      <c r="O2966" s="131">
        <v>44334</v>
      </c>
      <c r="P2966" s="124">
        <f t="shared" si="140"/>
        <v>5</v>
      </c>
    </row>
    <row r="2967" spans="1:25" ht="27.6">
      <c r="A2967" s="116">
        <v>2967</v>
      </c>
      <c r="C2967" s="118">
        <f t="shared" si="136"/>
        <v>0</v>
      </c>
      <c r="D2967" s="120" t="s">
        <v>252</v>
      </c>
      <c r="E2967" s="120" t="s">
        <v>6406</v>
      </c>
      <c r="F2967" s="211" t="s">
        <v>6407</v>
      </c>
      <c r="G2967" s="119" t="s">
        <v>6408</v>
      </c>
      <c r="H2967" s="121" t="s">
        <v>192</v>
      </c>
      <c r="I2967" s="121" t="s">
        <v>30</v>
      </c>
      <c r="J2967" s="121" t="s">
        <v>838</v>
      </c>
      <c r="K2967" s="120"/>
      <c r="L2967" s="120" t="s">
        <v>32</v>
      </c>
      <c r="M2967" s="120" t="s">
        <v>78</v>
      </c>
      <c r="P2967" s="124">
        <f t="shared" si="140"/>
        <v>0</v>
      </c>
      <c r="Y2967" s="116" t="s">
        <v>1713</v>
      </c>
    </row>
    <row r="2968" spans="1:25" ht="27.6">
      <c r="A2968" s="116">
        <v>2968</v>
      </c>
      <c r="B2968" s="129">
        <v>44112</v>
      </c>
      <c r="C2968" s="118">
        <f t="shared" si="136"/>
        <v>10</v>
      </c>
      <c r="D2968" s="120" t="s">
        <v>5019</v>
      </c>
      <c r="E2968" s="120" t="s">
        <v>6409</v>
      </c>
      <c r="F2968" s="211" t="s">
        <v>6410</v>
      </c>
      <c r="G2968" s="119" t="s">
        <v>5653</v>
      </c>
      <c r="H2968" s="121" t="s">
        <v>53</v>
      </c>
      <c r="K2968" s="120"/>
      <c r="L2968" s="120" t="s">
        <v>32</v>
      </c>
      <c r="M2968" s="120" t="s">
        <v>78</v>
      </c>
      <c r="P2968" s="124">
        <f t="shared" si="140"/>
        <v>0</v>
      </c>
    </row>
    <row r="2969" spans="1:25" ht="27.6">
      <c r="A2969" s="116">
        <v>2969</v>
      </c>
      <c r="B2969" s="129">
        <v>44112</v>
      </c>
      <c r="C2969" s="118">
        <f t="shared" si="136"/>
        <v>10</v>
      </c>
      <c r="D2969" s="120" t="s">
        <v>5019</v>
      </c>
      <c r="E2969" s="120" t="s">
        <v>6411</v>
      </c>
      <c r="F2969" s="211" t="s">
        <v>6412</v>
      </c>
      <c r="G2969" s="119" t="s">
        <v>6179</v>
      </c>
      <c r="H2969" s="121" t="s">
        <v>53</v>
      </c>
      <c r="K2969" s="120"/>
      <c r="L2969" s="120" t="s">
        <v>32</v>
      </c>
      <c r="M2969" s="120" t="s">
        <v>466</v>
      </c>
      <c r="P2969" s="124">
        <f t="shared" si="140"/>
        <v>0</v>
      </c>
    </row>
    <row r="2970" spans="1:25" ht="41.4">
      <c r="A2970" s="116">
        <v>2970</v>
      </c>
      <c r="B2970" s="129">
        <v>44112</v>
      </c>
      <c r="C2970" s="118">
        <f t="shared" si="136"/>
        <v>10</v>
      </c>
      <c r="D2970" s="120" t="s">
        <v>5019</v>
      </c>
      <c r="E2970" s="120" t="s">
        <v>6413</v>
      </c>
      <c r="F2970" s="211" t="s">
        <v>6414</v>
      </c>
      <c r="G2970" s="119" t="s">
        <v>6269</v>
      </c>
      <c r="H2970" s="121" t="s">
        <v>53</v>
      </c>
      <c r="K2970" s="120"/>
      <c r="L2970" s="120" t="s">
        <v>32</v>
      </c>
      <c r="M2970" s="120" t="s">
        <v>78</v>
      </c>
      <c r="P2970" s="124">
        <f t="shared" si="140"/>
        <v>0</v>
      </c>
    </row>
    <row r="2971" spans="1:25">
      <c r="A2971" s="116">
        <v>2971</v>
      </c>
      <c r="B2971" s="129">
        <v>44112</v>
      </c>
      <c r="C2971" s="118">
        <f t="shared" si="136"/>
        <v>10</v>
      </c>
      <c r="D2971" s="120" t="s">
        <v>5019</v>
      </c>
      <c r="E2971" s="120" t="s">
        <v>6415</v>
      </c>
      <c r="F2971" s="211" t="s">
        <v>6416</v>
      </c>
      <c r="G2971" s="119" t="s">
        <v>5653</v>
      </c>
      <c r="H2971" s="121" t="s">
        <v>53</v>
      </c>
      <c r="K2971" s="120"/>
      <c r="L2971" s="120" t="s">
        <v>32</v>
      </c>
      <c r="M2971" s="120" t="s">
        <v>78</v>
      </c>
      <c r="P2971" s="124">
        <f t="shared" si="140"/>
        <v>0</v>
      </c>
    </row>
    <row r="2972" spans="1:25">
      <c r="A2972" s="116">
        <v>2972</v>
      </c>
      <c r="B2972" s="129">
        <v>44112</v>
      </c>
      <c r="C2972" s="118">
        <f t="shared" si="136"/>
        <v>10</v>
      </c>
      <c r="D2972" s="120" t="s">
        <v>5019</v>
      </c>
      <c r="E2972" s="120" t="s">
        <v>6417</v>
      </c>
      <c r="F2972" s="211" t="s">
        <v>5833</v>
      </c>
      <c r="G2972" s="119" t="s">
        <v>6287</v>
      </c>
      <c r="H2972" s="121" t="s">
        <v>53</v>
      </c>
      <c r="K2972" s="120"/>
      <c r="L2972" s="120" t="s">
        <v>32</v>
      </c>
      <c r="M2972" s="120" t="s">
        <v>78</v>
      </c>
      <c r="P2972" s="124">
        <f t="shared" si="140"/>
        <v>0</v>
      </c>
    </row>
    <row r="2973" spans="1:25" ht="41.4">
      <c r="A2973" s="116">
        <v>2973</v>
      </c>
      <c r="B2973" s="129">
        <v>44112</v>
      </c>
      <c r="C2973" s="118">
        <f t="shared" si="136"/>
        <v>10</v>
      </c>
      <c r="D2973" s="120" t="s">
        <v>5019</v>
      </c>
      <c r="E2973" s="120" t="s">
        <v>6418</v>
      </c>
      <c r="F2973" s="211" t="s">
        <v>6419</v>
      </c>
      <c r="G2973" s="119" t="s">
        <v>6420</v>
      </c>
      <c r="H2973" s="121" t="s">
        <v>53</v>
      </c>
      <c r="K2973" s="120"/>
      <c r="L2973" s="120" t="s">
        <v>32</v>
      </c>
      <c r="M2973" s="120" t="s">
        <v>466</v>
      </c>
      <c r="P2973" s="124">
        <f t="shared" si="140"/>
        <v>0</v>
      </c>
    </row>
    <row r="2974" spans="1:25">
      <c r="A2974" s="116">
        <v>2974</v>
      </c>
      <c r="B2974" s="129">
        <v>44112</v>
      </c>
      <c r="C2974" s="118">
        <f t="shared" si="136"/>
        <v>10</v>
      </c>
      <c r="D2974" s="120" t="s">
        <v>5019</v>
      </c>
      <c r="E2974" s="120" t="s">
        <v>6421</v>
      </c>
      <c r="F2974" s="211" t="s">
        <v>1462</v>
      </c>
      <c r="G2974" s="119" t="s">
        <v>6422</v>
      </c>
      <c r="H2974" s="121" t="s">
        <v>53</v>
      </c>
      <c r="K2974" s="120"/>
      <c r="L2974" s="120" t="s">
        <v>32</v>
      </c>
      <c r="M2974" s="120" t="s">
        <v>78</v>
      </c>
      <c r="P2974" s="124">
        <f t="shared" si="140"/>
        <v>0</v>
      </c>
    </row>
    <row r="2975" spans="1:25">
      <c r="A2975" s="116">
        <v>2975</v>
      </c>
      <c r="B2975" s="129">
        <v>44112</v>
      </c>
      <c r="C2975" s="118">
        <f t="shared" si="136"/>
        <v>10</v>
      </c>
      <c r="D2975" s="120" t="s">
        <v>5019</v>
      </c>
      <c r="E2975" s="120" t="s">
        <v>6423</v>
      </c>
      <c r="F2975" s="211" t="s">
        <v>1462</v>
      </c>
      <c r="G2975" s="119" t="s">
        <v>6424</v>
      </c>
      <c r="H2975" s="121" t="s">
        <v>53</v>
      </c>
      <c r="K2975" s="120"/>
      <c r="L2975" s="120" t="s">
        <v>32</v>
      </c>
      <c r="M2975" s="120" t="s">
        <v>78</v>
      </c>
      <c r="P2975" s="124">
        <f t="shared" si="140"/>
        <v>0</v>
      </c>
    </row>
    <row r="2976" spans="1:25">
      <c r="A2976" s="116">
        <v>2976</v>
      </c>
      <c r="B2976" s="129">
        <v>44112</v>
      </c>
      <c r="C2976" s="118">
        <f t="shared" si="136"/>
        <v>10</v>
      </c>
      <c r="D2976" s="120" t="s">
        <v>5019</v>
      </c>
      <c r="E2976" s="120" t="s">
        <v>6425</v>
      </c>
      <c r="F2976" s="211" t="s">
        <v>2439</v>
      </c>
      <c r="G2976" s="119" t="s">
        <v>6426</v>
      </c>
      <c r="H2976" s="121" t="s">
        <v>53</v>
      </c>
      <c r="K2976" s="120"/>
      <c r="L2976" s="120" t="s">
        <v>32</v>
      </c>
      <c r="M2976" s="120" t="s">
        <v>466</v>
      </c>
      <c r="P2976" s="124">
        <f t="shared" si="140"/>
        <v>0</v>
      </c>
    </row>
    <row r="2977" spans="1:25">
      <c r="A2977" s="116">
        <v>2977</v>
      </c>
      <c r="B2977" s="129">
        <v>44112</v>
      </c>
      <c r="C2977" s="118">
        <f t="shared" si="136"/>
        <v>10</v>
      </c>
      <c r="D2977" s="120" t="s">
        <v>5019</v>
      </c>
      <c r="E2977" s="120" t="s">
        <v>6427</v>
      </c>
      <c r="F2977" s="211" t="s">
        <v>6428</v>
      </c>
      <c r="G2977" s="119" t="s">
        <v>6429</v>
      </c>
      <c r="H2977" s="121" t="s">
        <v>53</v>
      </c>
      <c r="K2977" s="120"/>
      <c r="L2977" s="120" t="s">
        <v>32</v>
      </c>
      <c r="M2977" s="120" t="s">
        <v>78</v>
      </c>
      <c r="P2977" s="124">
        <f t="shared" si="140"/>
        <v>0</v>
      </c>
    </row>
    <row r="2978" spans="1:25">
      <c r="A2978" s="116">
        <v>2978</v>
      </c>
      <c r="B2978" s="129">
        <v>44112</v>
      </c>
      <c r="C2978" s="118">
        <f t="shared" si="136"/>
        <v>10</v>
      </c>
      <c r="D2978" s="120" t="s">
        <v>5019</v>
      </c>
      <c r="E2978" s="120" t="s">
        <v>6430</v>
      </c>
      <c r="F2978" s="211" t="s">
        <v>6431</v>
      </c>
      <c r="G2978" s="119" t="s">
        <v>6141</v>
      </c>
      <c r="H2978" s="121" t="s">
        <v>53</v>
      </c>
      <c r="K2978" s="120"/>
      <c r="L2978" s="120" t="s">
        <v>32</v>
      </c>
      <c r="M2978" s="120" t="s">
        <v>78</v>
      </c>
      <c r="P2978" s="124">
        <f t="shared" si="140"/>
        <v>0</v>
      </c>
    </row>
    <row r="2979" spans="1:25">
      <c r="A2979" s="116">
        <v>2979</v>
      </c>
      <c r="B2979" s="129">
        <v>44112</v>
      </c>
      <c r="C2979" s="118">
        <f t="shared" si="136"/>
        <v>10</v>
      </c>
      <c r="D2979" s="120" t="s">
        <v>5019</v>
      </c>
      <c r="E2979" s="120" t="s">
        <v>6432</v>
      </c>
      <c r="F2979" s="211" t="s">
        <v>6433</v>
      </c>
      <c r="G2979" s="119" t="s">
        <v>6147</v>
      </c>
      <c r="H2979" s="121" t="s">
        <v>53</v>
      </c>
      <c r="K2979" s="120"/>
      <c r="L2979" s="120" t="s">
        <v>32</v>
      </c>
      <c r="M2979" s="120" t="s">
        <v>78</v>
      </c>
      <c r="P2979" s="124">
        <f t="shared" si="140"/>
        <v>0</v>
      </c>
    </row>
    <row r="2980" spans="1:25" ht="27.6">
      <c r="A2980" s="116">
        <v>2980</v>
      </c>
      <c r="B2980" s="129">
        <v>44112</v>
      </c>
      <c r="C2980" s="118">
        <f t="shared" si="136"/>
        <v>10</v>
      </c>
      <c r="D2980" s="120" t="s">
        <v>5019</v>
      </c>
      <c r="E2980" s="120" t="s">
        <v>6434</v>
      </c>
      <c r="F2980" s="211" t="s">
        <v>6435</v>
      </c>
      <c r="G2980" s="119" t="s">
        <v>6436</v>
      </c>
      <c r="H2980" s="121" t="s">
        <v>53</v>
      </c>
      <c r="K2980" s="120"/>
      <c r="L2980" s="120" t="s">
        <v>32</v>
      </c>
      <c r="M2980" s="120" t="s">
        <v>78</v>
      </c>
      <c r="P2980" s="124">
        <f t="shared" si="140"/>
        <v>0</v>
      </c>
    </row>
    <row r="2981" spans="1:25">
      <c r="A2981" s="116">
        <v>2981</v>
      </c>
      <c r="B2981" s="129">
        <v>44112</v>
      </c>
      <c r="C2981" s="118">
        <f t="shared" si="136"/>
        <v>10</v>
      </c>
      <c r="D2981" s="120" t="s">
        <v>5019</v>
      </c>
      <c r="E2981" s="120" t="s">
        <v>6437</v>
      </c>
      <c r="F2981" s="211" t="s">
        <v>1465</v>
      </c>
      <c r="G2981" s="119" t="s">
        <v>6438</v>
      </c>
      <c r="H2981" s="121" t="s">
        <v>53</v>
      </c>
      <c r="K2981" s="120"/>
      <c r="L2981" s="120" t="s">
        <v>32</v>
      </c>
      <c r="M2981" s="120" t="s">
        <v>78</v>
      </c>
      <c r="P2981" s="124">
        <f t="shared" si="140"/>
        <v>0</v>
      </c>
    </row>
    <row r="2982" spans="1:25" ht="27.6">
      <c r="A2982" s="116">
        <v>2982</v>
      </c>
      <c r="B2982" s="129">
        <v>44112</v>
      </c>
      <c r="C2982" s="118">
        <f t="shared" si="136"/>
        <v>10</v>
      </c>
      <c r="D2982" s="120" t="s">
        <v>25</v>
      </c>
      <c r="E2982" s="120" t="s">
        <v>6439</v>
      </c>
      <c r="F2982" s="211" t="s">
        <v>6440</v>
      </c>
      <c r="G2982" s="119" t="s">
        <v>6269</v>
      </c>
      <c r="H2982" s="121" t="s">
        <v>53</v>
      </c>
      <c r="K2982" s="120"/>
      <c r="L2982" s="120" t="s">
        <v>32</v>
      </c>
      <c r="M2982" s="120" t="s">
        <v>33</v>
      </c>
      <c r="N2982" s="131">
        <v>44112</v>
      </c>
      <c r="P2982" s="124">
        <f t="shared" si="140"/>
        <v>0</v>
      </c>
      <c r="R2982" s="118">
        <f ca="1">TODAY()-N2982</f>
        <v>566</v>
      </c>
      <c r="S2982" s="120" t="s">
        <v>55</v>
      </c>
      <c r="Y2982" s="116" t="s">
        <v>834</v>
      </c>
    </row>
    <row r="2983" spans="1:25" ht="27.6">
      <c r="A2983" s="116">
        <v>2983</v>
      </c>
      <c r="B2983" s="129">
        <v>44112</v>
      </c>
      <c r="C2983" s="118">
        <f t="shared" si="136"/>
        <v>10</v>
      </c>
      <c r="D2983" s="120" t="s">
        <v>252</v>
      </c>
      <c r="E2983" s="120" t="s">
        <v>6441</v>
      </c>
      <c r="F2983" s="211" t="s">
        <v>6442</v>
      </c>
      <c r="G2983" s="119" t="s">
        <v>6443</v>
      </c>
      <c r="H2983" s="121" t="s">
        <v>53</v>
      </c>
      <c r="K2983" s="120"/>
      <c r="L2983" s="120" t="s">
        <v>32</v>
      </c>
      <c r="M2983" s="120" t="s">
        <v>33</v>
      </c>
      <c r="N2983" s="131">
        <v>44116</v>
      </c>
      <c r="P2983" s="124">
        <f t="shared" si="140"/>
        <v>0</v>
      </c>
      <c r="R2983" s="118">
        <f ca="1">TODAY()-N2983</f>
        <v>562</v>
      </c>
      <c r="S2983" s="120" t="s">
        <v>92</v>
      </c>
    </row>
    <row r="2984" spans="1:25">
      <c r="A2984" s="116">
        <v>2984</v>
      </c>
      <c r="B2984" s="129">
        <v>44112</v>
      </c>
      <c r="C2984" s="118">
        <f t="shared" si="136"/>
        <v>10</v>
      </c>
      <c r="D2984" s="120" t="s">
        <v>5019</v>
      </c>
      <c r="E2984" s="120" t="s">
        <v>6444</v>
      </c>
      <c r="F2984" s="211" t="s">
        <v>6445</v>
      </c>
      <c r="G2984" s="119" t="s">
        <v>1526</v>
      </c>
      <c r="H2984" s="121" t="s">
        <v>53</v>
      </c>
      <c r="K2984" s="120"/>
      <c r="L2984" s="120" t="s">
        <v>32</v>
      </c>
      <c r="M2984" s="120" t="s">
        <v>78</v>
      </c>
      <c r="P2984" s="124">
        <f t="shared" si="140"/>
        <v>0</v>
      </c>
    </row>
    <row r="2985" spans="1:25">
      <c r="A2985" s="116">
        <v>2985</v>
      </c>
      <c r="B2985" s="129">
        <v>44112</v>
      </c>
      <c r="C2985" s="118">
        <f t="shared" si="136"/>
        <v>10</v>
      </c>
      <c r="D2985" s="120" t="s">
        <v>5019</v>
      </c>
      <c r="E2985" s="120" t="s">
        <v>6446</v>
      </c>
      <c r="F2985" s="211" t="s">
        <v>1465</v>
      </c>
      <c r="G2985" s="119" t="s">
        <v>6447</v>
      </c>
      <c r="H2985" s="121" t="s">
        <v>53</v>
      </c>
      <c r="K2985" s="120"/>
      <c r="L2985" s="120" t="s">
        <v>32</v>
      </c>
      <c r="M2985" s="120" t="s">
        <v>78</v>
      </c>
      <c r="P2985" s="124">
        <f t="shared" si="140"/>
        <v>0</v>
      </c>
    </row>
    <row r="2986" spans="1:25">
      <c r="A2986" s="116">
        <v>2986</v>
      </c>
      <c r="B2986" s="129">
        <v>44112</v>
      </c>
      <c r="C2986" s="118">
        <f t="shared" si="136"/>
        <v>10</v>
      </c>
      <c r="D2986" s="120" t="s">
        <v>5019</v>
      </c>
      <c r="E2986" s="120" t="s">
        <v>6448</v>
      </c>
      <c r="F2986" s="211" t="s">
        <v>1462</v>
      </c>
      <c r="G2986" s="119" t="s">
        <v>6449</v>
      </c>
      <c r="H2986" s="121" t="s">
        <v>53</v>
      </c>
      <c r="K2986" s="120"/>
      <c r="L2986" s="120" t="s">
        <v>32</v>
      </c>
      <c r="M2986" s="120" t="s">
        <v>78</v>
      </c>
      <c r="P2986" s="124">
        <f t="shared" si="140"/>
        <v>0</v>
      </c>
    </row>
    <row r="2987" spans="1:25" ht="27.6">
      <c r="A2987" s="116">
        <v>2987</v>
      </c>
      <c r="B2987" s="129">
        <v>44112</v>
      </c>
      <c r="C2987" s="118">
        <f t="shared" si="136"/>
        <v>10</v>
      </c>
      <c r="D2987" s="120" t="s">
        <v>5019</v>
      </c>
      <c r="E2987" s="120" t="s">
        <v>6450</v>
      </c>
      <c r="F2987" s="211" t="s">
        <v>6451</v>
      </c>
      <c r="G2987" s="119" t="s">
        <v>6284</v>
      </c>
      <c r="H2987" s="121" t="s">
        <v>53</v>
      </c>
      <c r="K2987" s="120"/>
      <c r="L2987" s="120" t="s">
        <v>32</v>
      </c>
      <c r="M2987" s="120" t="s">
        <v>78</v>
      </c>
      <c r="P2987" s="124">
        <f t="shared" si="140"/>
        <v>0</v>
      </c>
    </row>
    <row r="2988" spans="1:25">
      <c r="A2988" s="116">
        <v>2988</v>
      </c>
      <c r="B2988" s="129">
        <v>44112</v>
      </c>
      <c r="C2988" s="118">
        <f t="shared" si="136"/>
        <v>10</v>
      </c>
      <c r="D2988" s="120" t="s">
        <v>5019</v>
      </c>
      <c r="E2988" s="120" t="s">
        <v>6452</v>
      </c>
      <c r="F2988" s="211" t="s">
        <v>1591</v>
      </c>
      <c r="G2988" s="119" t="s">
        <v>5871</v>
      </c>
      <c r="H2988" s="121" t="s">
        <v>53</v>
      </c>
      <c r="K2988" s="120"/>
      <c r="L2988" s="120" t="s">
        <v>32</v>
      </c>
      <c r="M2988" s="120" t="s">
        <v>78</v>
      </c>
      <c r="P2988" s="124">
        <f t="shared" si="140"/>
        <v>0</v>
      </c>
    </row>
    <row r="2989" spans="1:25">
      <c r="A2989" s="116">
        <v>2989</v>
      </c>
      <c r="B2989" s="129">
        <v>44112</v>
      </c>
      <c r="C2989" s="118">
        <f t="shared" si="136"/>
        <v>10</v>
      </c>
      <c r="D2989" s="120" t="s">
        <v>5019</v>
      </c>
      <c r="E2989" s="120" t="s">
        <v>6453</v>
      </c>
      <c r="F2989" s="211" t="s">
        <v>6454</v>
      </c>
      <c r="G2989" s="119" t="s">
        <v>6455</v>
      </c>
      <c r="H2989" s="121" t="s">
        <v>53</v>
      </c>
      <c r="K2989" s="120"/>
      <c r="L2989" s="120" t="s">
        <v>32</v>
      </c>
      <c r="M2989" s="120" t="s">
        <v>78</v>
      </c>
      <c r="P2989" s="124">
        <f t="shared" si="140"/>
        <v>0</v>
      </c>
    </row>
    <row r="2990" spans="1:25" ht="27.6">
      <c r="A2990" s="116">
        <v>2990</v>
      </c>
      <c r="B2990" s="129">
        <v>44112</v>
      </c>
      <c r="C2990" s="118">
        <f t="shared" si="136"/>
        <v>10</v>
      </c>
      <c r="D2990" s="120" t="s">
        <v>252</v>
      </c>
      <c r="E2990" s="120" t="s">
        <v>6456</v>
      </c>
      <c r="F2990" s="211" t="s">
        <v>6457</v>
      </c>
      <c r="G2990" s="119" t="s">
        <v>6458</v>
      </c>
      <c r="H2990" s="121" t="s">
        <v>53</v>
      </c>
      <c r="K2990" s="120"/>
      <c r="L2990" s="120" t="s">
        <v>32</v>
      </c>
      <c r="M2990" s="120" t="s">
        <v>33</v>
      </c>
      <c r="N2990" s="131">
        <v>44132</v>
      </c>
      <c r="O2990" s="131">
        <v>44495</v>
      </c>
      <c r="P2990" s="124">
        <f t="shared" si="140"/>
        <v>10</v>
      </c>
      <c r="R2990" s="125">
        <f ca="1">TODAY()-O2990</f>
        <v>183</v>
      </c>
    </row>
    <row r="2991" spans="1:25">
      <c r="A2991" s="116">
        <v>2991</v>
      </c>
      <c r="B2991" s="129">
        <v>44112</v>
      </c>
      <c r="C2991" s="118">
        <f t="shared" si="136"/>
        <v>10</v>
      </c>
      <c r="D2991" s="120" t="s">
        <v>5019</v>
      </c>
      <c r="E2991" s="120" t="s">
        <v>6459</v>
      </c>
      <c r="F2991" s="211" t="s">
        <v>2223</v>
      </c>
      <c r="G2991" s="119" t="s">
        <v>6460</v>
      </c>
      <c r="H2991" s="121" t="s">
        <v>53</v>
      </c>
      <c r="K2991" s="120"/>
      <c r="L2991" s="120" t="s">
        <v>32</v>
      </c>
      <c r="M2991" s="120" t="s">
        <v>78</v>
      </c>
      <c r="P2991" s="124">
        <f t="shared" si="140"/>
        <v>0</v>
      </c>
    </row>
    <row r="2992" spans="1:25">
      <c r="A2992" s="116">
        <v>2992</v>
      </c>
      <c r="B2992" s="129">
        <v>44112</v>
      </c>
      <c r="C2992" s="118">
        <f t="shared" si="136"/>
        <v>10</v>
      </c>
      <c r="D2992" s="120" t="s">
        <v>252</v>
      </c>
      <c r="E2992" s="120" t="s">
        <v>6461</v>
      </c>
      <c r="F2992" s="211" t="s">
        <v>6462</v>
      </c>
      <c r="G2992" s="119" t="s">
        <v>6463</v>
      </c>
      <c r="H2992" s="121" t="s">
        <v>53</v>
      </c>
      <c r="K2992" s="120"/>
      <c r="L2992" s="120" t="s">
        <v>32</v>
      </c>
      <c r="M2992" s="120" t="s">
        <v>33</v>
      </c>
      <c r="N2992" s="131">
        <v>44112</v>
      </c>
      <c r="O2992" s="131">
        <v>44495</v>
      </c>
      <c r="P2992" s="124">
        <f t="shared" si="140"/>
        <v>10</v>
      </c>
      <c r="R2992" s="125">
        <f ca="1">TODAY()-O2992</f>
        <v>183</v>
      </c>
    </row>
    <row r="2993" spans="1:20">
      <c r="A2993" s="116">
        <v>2993</v>
      </c>
      <c r="B2993" s="129">
        <v>44112</v>
      </c>
      <c r="C2993" s="118">
        <f t="shared" si="136"/>
        <v>10</v>
      </c>
      <c r="D2993" s="120" t="s">
        <v>252</v>
      </c>
      <c r="E2993" s="120" t="s">
        <v>6464</v>
      </c>
      <c r="F2993" s="211" t="s">
        <v>6465</v>
      </c>
      <c r="G2993" s="119" t="s">
        <v>6466</v>
      </c>
      <c r="H2993" s="121" t="s">
        <v>86</v>
      </c>
      <c r="I2993" s="119" t="s">
        <v>42</v>
      </c>
      <c r="J2993" s="121" t="s">
        <v>43</v>
      </c>
      <c r="K2993" s="120" t="s">
        <v>65</v>
      </c>
      <c r="L2993" s="120" t="s">
        <v>32</v>
      </c>
      <c r="M2993" s="120" t="s">
        <v>33</v>
      </c>
      <c r="N2993" s="131">
        <v>44117</v>
      </c>
      <c r="O2993" s="131">
        <v>44392</v>
      </c>
      <c r="P2993" s="124">
        <f t="shared" si="140"/>
        <v>7</v>
      </c>
      <c r="R2993" s="125">
        <f ca="1">TODAY()-O2993</f>
        <v>286</v>
      </c>
      <c r="S2993" s="120" t="s">
        <v>724</v>
      </c>
      <c r="T2993" s="126">
        <v>44392</v>
      </c>
    </row>
    <row r="2994" spans="1:20">
      <c r="A2994" s="116">
        <v>2994</v>
      </c>
      <c r="B2994" s="129">
        <v>44112</v>
      </c>
      <c r="C2994" s="118">
        <f t="shared" si="136"/>
        <v>10</v>
      </c>
      <c r="D2994" s="120" t="s">
        <v>252</v>
      </c>
      <c r="E2994" s="120" t="s">
        <v>6467</v>
      </c>
      <c r="F2994" s="211" t="s">
        <v>777</v>
      </c>
      <c r="G2994" s="119" t="s">
        <v>6468</v>
      </c>
      <c r="H2994" s="121" t="s">
        <v>86</v>
      </c>
      <c r="I2994" s="119" t="s">
        <v>42</v>
      </c>
      <c r="K2994" s="120"/>
      <c r="L2994" s="120" t="s">
        <v>32</v>
      </c>
      <c r="M2994" s="120" t="s">
        <v>33</v>
      </c>
      <c r="N2994" s="131">
        <v>44116</v>
      </c>
      <c r="O2994" s="131">
        <v>44391</v>
      </c>
      <c r="P2994" s="124">
        <f t="shared" si="140"/>
        <v>7</v>
      </c>
      <c r="R2994" s="125">
        <f ca="1">TODAY()-O2994</f>
        <v>287</v>
      </c>
    </row>
    <row r="2995" spans="1:20">
      <c r="A2995" s="116">
        <v>2995</v>
      </c>
      <c r="B2995" s="129">
        <v>44113</v>
      </c>
      <c r="C2995" s="118">
        <f t="shared" ref="C2995:C3058" si="141">IF(B2995&lt;&gt;0,MONTH(B2995),0)</f>
        <v>10</v>
      </c>
      <c r="D2995" s="119" t="s">
        <v>25</v>
      </c>
      <c r="E2995" s="120" t="s">
        <v>6469</v>
      </c>
      <c r="F2995" s="211" t="s">
        <v>6470</v>
      </c>
      <c r="G2995" s="119" t="s">
        <v>6471</v>
      </c>
      <c r="H2995" s="121" t="s">
        <v>97</v>
      </c>
      <c r="I2995" s="121" t="s">
        <v>42</v>
      </c>
      <c r="J2995" s="142" t="s">
        <v>2268</v>
      </c>
      <c r="K2995" s="120"/>
      <c r="L2995" s="120" t="s">
        <v>32</v>
      </c>
      <c r="M2995" s="120" t="s">
        <v>78</v>
      </c>
      <c r="P2995" s="124">
        <f t="shared" si="140"/>
        <v>0</v>
      </c>
    </row>
    <row r="2996" spans="1:20">
      <c r="A2996" s="116">
        <v>2996</v>
      </c>
      <c r="B2996" s="129">
        <v>44113</v>
      </c>
      <c r="C2996" s="118">
        <f t="shared" si="141"/>
        <v>10</v>
      </c>
      <c r="D2996" s="119" t="s">
        <v>25</v>
      </c>
      <c r="E2996" s="120" t="s">
        <v>6472</v>
      </c>
      <c r="F2996" s="211" t="s">
        <v>6473</v>
      </c>
      <c r="G2996" s="119" t="s">
        <v>4292</v>
      </c>
      <c r="H2996" s="121" t="s">
        <v>97</v>
      </c>
      <c r="I2996" s="119" t="s">
        <v>42</v>
      </c>
      <c r="J2996" s="121" t="s">
        <v>43</v>
      </c>
      <c r="K2996" s="120"/>
      <c r="L2996" s="120" t="s">
        <v>32</v>
      </c>
      <c r="M2996" s="120" t="s">
        <v>78</v>
      </c>
      <c r="P2996" s="124">
        <f t="shared" si="140"/>
        <v>0</v>
      </c>
    </row>
    <row r="2997" spans="1:20">
      <c r="A2997" s="116">
        <v>2997</v>
      </c>
      <c r="B2997" s="129">
        <v>44113</v>
      </c>
      <c r="C2997" s="118">
        <f t="shared" si="141"/>
        <v>10</v>
      </c>
      <c r="D2997" s="119" t="s">
        <v>25</v>
      </c>
      <c r="E2997" s="120" t="s">
        <v>6474</v>
      </c>
      <c r="F2997" s="211" t="s">
        <v>6475</v>
      </c>
      <c r="G2997" s="119" t="s">
        <v>6476</v>
      </c>
      <c r="H2997" s="121" t="s">
        <v>97</v>
      </c>
      <c r="I2997" s="119" t="s">
        <v>42</v>
      </c>
      <c r="K2997" s="120"/>
      <c r="L2997" s="120" t="s">
        <v>32</v>
      </c>
      <c r="M2997" s="120" t="s">
        <v>33</v>
      </c>
      <c r="N2997" s="131">
        <v>44117</v>
      </c>
      <c r="P2997" s="124">
        <f t="shared" si="140"/>
        <v>0</v>
      </c>
      <c r="R2997" s="118">
        <f ca="1">TODAY()-N2997</f>
        <v>561</v>
      </c>
      <c r="S2997" s="120" t="s">
        <v>922</v>
      </c>
      <c r="T2997" s="126">
        <v>44117</v>
      </c>
    </row>
    <row r="2998" spans="1:20">
      <c r="A2998" s="116">
        <v>2998</v>
      </c>
      <c r="B2998" s="129">
        <v>44113</v>
      </c>
      <c r="C2998" s="118">
        <f t="shared" si="141"/>
        <v>10</v>
      </c>
      <c r="D2998" s="119" t="s">
        <v>25</v>
      </c>
      <c r="E2998" s="120" t="s">
        <v>6477</v>
      </c>
      <c r="F2998" s="211" t="s">
        <v>6478</v>
      </c>
      <c r="G2998" s="119" t="s">
        <v>4508</v>
      </c>
      <c r="H2998" s="121" t="s">
        <v>97</v>
      </c>
      <c r="I2998" s="119" t="s">
        <v>42</v>
      </c>
      <c r="J2998" s="121" t="s">
        <v>319</v>
      </c>
      <c r="K2998" s="120"/>
      <c r="L2998" s="120" t="s">
        <v>32</v>
      </c>
      <c r="M2998" s="120" t="s">
        <v>78</v>
      </c>
      <c r="P2998" s="124">
        <f t="shared" si="140"/>
        <v>0</v>
      </c>
    </row>
    <row r="2999" spans="1:20">
      <c r="A2999" s="116">
        <v>2999</v>
      </c>
      <c r="B2999" s="129">
        <v>44113</v>
      </c>
      <c r="C2999" s="118">
        <f t="shared" si="141"/>
        <v>10</v>
      </c>
      <c r="D2999" s="119" t="s">
        <v>25</v>
      </c>
      <c r="E2999" s="120" t="s">
        <v>6479</v>
      </c>
      <c r="F2999" s="211" t="s">
        <v>1462</v>
      </c>
      <c r="G2999" s="119" t="s">
        <v>6480</v>
      </c>
      <c r="H2999" s="121" t="s">
        <v>53</v>
      </c>
      <c r="I2999" s="119" t="s">
        <v>196</v>
      </c>
      <c r="J2999" s="121" t="s">
        <v>196</v>
      </c>
      <c r="K2999" s="120"/>
      <c r="L2999" s="120" t="s">
        <v>32</v>
      </c>
      <c r="M2999" s="120" t="s">
        <v>33</v>
      </c>
      <c r="N2999" s="131">
        <v>44117</v>
      </c>
      <c r="P2999" s="124">
        <f t="shared" si="140"/>
        <v>0</v>
      </c>
      <c r="R2999" s="118">
        <f ca="1">TODAY()-N2999</f>
        <v>561</v>
      </c>
    </row>
    <row r="3000" spans="1:20">
      <c r="A3000" s="116">
        <v>3000</v>
      </c>
      <c r="B3000" s="129">
        <v>44113</v>
      </c>
      <c r="C3000" s="118">
        <f t="shared" si="141"/>
        <v>10</v>
      </c>
      <c r="D3000" s="119" t="s">
        <v>25</v>
      </c>
      <c r="E3000" s="120" t="s">
        <v>6481</v>
      </c>
      <c r="F3000" s="211" t="s">
        <v>1465</v>
      </c>
      <c r="G3000" s="119" t="s">
        <v>6482</v>
      </c>
      <c r="H3000" s="121" t="s">
        <v>53</v>
      </c>
      <c r="I3000" s="121" t="s">
        <v>63</v>
      </c>
      <c r="J3000" s="121" t="s">
        <v>6483</v>
      </c>
      <c r="K3000" s="120"/>
      <c r="L3000" s="120" t="s">
        <v>32</v>
      </c>
      <c r="M3000" s="120" t="s">
        <v>78</v>
      </c>
      <c r="P3000" s="124">
        <f t="shared" si="140"/>
        <v>0</v>
      </c>
    </row>
    <row r="3001" spans="1:20">
      <c r="A3001" s="116">
        <v>3001</v>
      </c>
      <c r="B3001" s="129">
        <v>44113</v>
      </c>
      <c r="C3001" s="118">
        <f t="shared" si="141"/>
        <v>10</v>
      </c>
      <c r="D3001" s="119" t="s">
        <v>25</v>
      </c>
      <c r="E3001" s="120" t="s">
        <v>6484</v>
      </c>
      <c r="F3001" s="211" t="s">
        <v>5794</v>
      </c>
      <c r="G3001" s="119" t="s">
        <v>6485</v>
      </c>
      <c r="H3001" s="121" t="s">
        <v>140</v>
      </c>
      <c r="I3001" s="119" t="s">
        <v>42</v>
      </c>
      <c r="J3001" s="121" t="s">
        <v>246</v>
      </c>
      <c r="K3001" s="120"/>
      <c r="L3001" s="120" t="s">
        <v>32</v>
      </c>
      <c r="M3001" s="120" t="s">
        <v>78</v>
      </c>
      <c r="P3001" s="124">
        <f t="shared" si="140"/>
        <v>0</v>
      </c>
    </row>
    <row r="3002" spans="1:20">
      <c r="A3002" s="116">
        <v>3002</v>
      </c>
      <c r="B3002" s="129">
        <v>44113</v>
      </c>
      <c r="C3002" s="118">
        <f t="shared" si="141"/>
        <v>10</v>
      </c>
      <c r="D3002" s="119" t="s">
        <v>25</v>
      </c>
      <c r="E3002" s="120" t="s">
        <v>6486</v>
      </c>
      <c r="F3002" s="211" t="s">
        <v>1462</v>
      </c>
      <c r="G3002" s="119" t="s">
        <v>6184</v>
      </c>
      <c r="H3002" s="121" t="s">
        <v>53</v>
      </c>
      <c r="I3002" s="119" t="s">
        <v>196</v>
      </c>
      <c r="J3002" s="121" t="s">
        <v>196</v>
      </c>
      <c r="K3002" s="120"/>
      <c r="L3002" s="120" t="s">
        <v>32</v>
      </c>
      <c r="M3002" s="120" t="s">
        <v>78</v>
      </c>
      <c r="P3002" s="124">
        <f t="shared" si="140"/>
        <v>0</v>
      </c>
    </row>
    <row r="3003" spans="1:20">
      <c r="A3003" s="116">
        <v>3003</v>
      </c>
      <c r="B3003" s="129">
        <v>44113</v>
      </c>
      <c r="C3003" s="118">
        <f t="shared" si="141"/>
        <v>10</v>
      </c>
      <c r="D3003" s="119" t="s">
        <v>25</v>
      </c>
      <c r="E3003" s="120" t="s">
        <v>6487</v>
      </c>
      <c r="F3003" s="211" t="s">
        <v>783</v>
      </c>
      <c r="G3003" s="119" t="s">
        <v>2888</v>
      </c>
      <c r="H3003" s="121" t="s">
        <v>86</v>
      </c>
      <c r="I3003" s="119" t="s">
        <v>42</v>
      </c>
      <c r="J3003" s="121" t="s">
        <v>199</v>
      </c>
      <c r="K3003" s="120"/>
      <c r="L3003" s="120" t="s">
        <v>32</v>
      </c>
      <c r="M3003" s="120" t="s">
        <v>78</v>
      </c>
      <c r="P3003" s="124">
        <f t="shared" si="140"/>
        <v>0</v>
      </c>
    </row>
    <row r="3004" spans="1:20">
      <c r="A3004" s="116">
        <v>3004</v>
      </c>
      <c r="B3004" s="129">
        <v>44113</v>
      </c>
      <c r="C3004" s="118">
        <f t="shared" si="141"/>
        <v>10</v>
      </c>
      <c r="D3004" s="119" t="s">
        <v>25</v>
      </c>
      <c r="E3004" s="120" t="s">
        <v>6488</v>
      </c>
      <c r="F3004" s="211" t="s">
        <v>1462</v>
      </c>
      <c r="G3004" s="119" t="s">
        <v>6281</v>
      </c>
      <c r="H3004" s="121" t="s">
        <v>53</v>
      </c>
      <c r="I3004" s="119" t="s">
        <v>42</v>
      </c>
      <c r="J3004" s="121" t="s">
        <v>549</v>
      </c>
      <c r="K3004" s="120"/>
      <c r="L3004" s="120" t="s">
        <v>32</v>
      </c>
      <c r="M3004" s="120" t="s">
        <v>466</v>
      </c>
      <c r="P3004" s="124">
        <f t="shared" si="140"/>
        <v>0</v>
      </c>
    </row>
    <row r="3005" spans="1:20">
      <c r="A3005" s="116">
        <v>3005</v>
      </c>
      <c r="B3005" s="129">
        <v>44113</v>
      </c>
      <c r="C3005" s="118">
        <f t="shared" si="141"/>
        <v>10</v>
      </c>
      <c r="D3005" s="119" t="s">
        <v>25</v>
      </c>
      <c r="E3005" s="120" t="s">
        <v>6489</v>
      </c>
      <c r="F3005" s="211" t="s">
        <v>6490</v>
      </c>
      <c r="G3005" s="119" t="s">
        <v>3774</v>
      </c>
      <c r="H3005" s="121" t="s">
        <v>97</v>
      </c>
      <c r="I3005" s="119" t="s">
        <v>42</v>
      </c>
      <c r="K3005" s="120"/>
      <c r="L3005" s="120" t="s">
        <v>32</v>
      </c>
      <c r="M3005" s="120" t="s">
        <v>78</v>
      </c>
      <c r="P3005" s="124">
        <f t="shared" si="140"/>
        <v>0</v>
      </c>
    </row>
    <row r="3006" spans="1:20">
      <c r="A3006" s="116">
        <v>3006</v>
      </c>
      <c r="B3006" s="129">
        <v>44113</v>
      </c>
      <c r="C3006" s="118">
        <f t="shared" si="141"/>
        <v>10</v>
      </c>
      <c r="D3006" s="119" t="s">
        <v>25</v>
      </c>
      <c r="E3006" s="120" t="s">
        <v>6491</v>
      </c>
      <c r="F3006" s="211" t="s">
        <v>6492</v>
      </c>
      <c r="G3006" s="119" t="s">
        <v>6493</v>
      </c>
      <c r="H3006" s="121" t="s">
        <v>97</v>
      </c>
      <c r="I3006" s="119" t="s">
        <v>42</v>
      </c>
      <c r="K3006" s="120"/>
      <c r="L3006" s="120" t="s">
        <v>32</v>
      </c>
      <c r="M3006" s="120" t="s">
        <v>33</v>
      </c>
      <c r="N3006" s="131">
        <v>44160</v>
      </c>
      <c r="O3006" s="131">
        <v>44285</v>
      </c>
      <c r="P3006" s="124">
        <f t="shared" si="140"/>
        <v>3</v>
      </c>
      <c r="Q3006" s="118">
        <v>3</v>
      </c>
      <c r="R3006" s="125">
        <f ca="1">TODAY()-O3006</f>
        <v>393</v>
      </c>
    </row>
    <row r="3007" spans="1:20">
      <c r="A3007" s="116">
        <v>3007</v>
      </c>
      <c r="B3007" s="129">
        <v>44113</v>
      </c>
      <c r="C3007" s="118">
        <f t="shared" si="141"/>
        <v>10</v>
      </c>
      <c r="D3007" s="119" t="s">
        <v>25</v>
      </c>
      <c r="E3007" s="120" t="s">
        <v>6494</v>
      </c>
      <c r="F3007" s="211" t="s">
        <v>6495</v>
      </c>
      <c r="G3007" s="120" t="s">
        <v>6496</v>
      </c>
      <c r="H3007" s="121" t="s">
        <v>6497</v>
      </c>
      <c r="I3007" s="119" t="s">
        <v>42</v>
      </c>
      <c r="J3007" s="121" t="s">
        <v>54</v>
      </c>
      <c r="K3007" s="120"/>
      <c r="L3007" s="120" t="s">
        <v>32</v>
      </c>
      <c r="M3007" s="120" t="s">
        <v>33</v>
      </c>
      <c r="N3007" s="131">
        <v>44117</v>
      </c>
      <c r="P3007" s="124">
        <f t="shared" si="140"/>
        <v>0</v>
      </c>
      <c r="R3007" s="118">
        <f ca="1">TODAY()-N3007</f>
        <v>561</v>
      </c>
    </row>
    <row r="3008" spans="1:20">
      <c r="A3008" s="116">
        <v>3008</v>
      </c>
      <c r="B3008" s="129">
        <v>44113</v>
      </c>
      <c r="C3008" s="118">
        <f t="shared" si="141"/>
        <v>10</v>
      </c>
      <c r="D3008" s="119" t="s">
        <v>25</v>
      </c>
      <c r="E3008" s="120" t="s">
        <v>6498</v>
      </c>
      <c r="F3008" s="211" t="s">
        <v>6499</v>
      </c>
      <c r="G3008" s="119" t="s">
        <v>6500</v>
      </c>
      <c r="H3008" s="121" t="s">
        <v>101</v>
      </c>
      <c r="I3008" s="119" t="s">
        <v>42</v>
      </c>
      <c r="J3008" s="121" t="s">
        <v>43</v>
      </c>
      <c r="K3008" s="120"/>
      <c r="L3008" s="120" t="s">
        <v>32</v>
      </c>
      <c r="M3008" s="120" t="s">
        <v>78</v>
      </c>
      <c r="P3008" s="124">
        <f t="shared" si="140"/>
        <v>0</v>
      </c>
    </row>
    <row r="3009" spans="1:20">
      <c r="A3009" s="116">
        <v>3009</v>
      </c>
      <c r="B3009" s="129">
        <v>44113</v>
      </c>
      <c r="C3009" s="118">
        <f t="shared" si="141"/>
        <v>10</v>
      </c>
      <c r="D3009" s="119" t="s">
        <v>25</v>
      </c>
      <c r="E3009" s="120" t="s">
        <v>6501</v>
      </c>
      <c r="F3009" s="211" t="s">
        <v>6502</v>
      </c>
      <c r="G3009" s="119" t="s">
        <v>6503</v>
      </c>
      <c r="H3009" s="121" t="s">
        <v>97</v>
      </c>
      <c r="I3009" s="119" t="s">
        <v>63</v>
      </c>
      <c r="J3009" s="121" t="s">
        <v>108</v>
      </c>
      <c r="K3009" s="120"/>
      <c r="L3009" s="120" t="s">
        <v>32</v>
      </c>
      <c r="M3009" s="120" t="s">
        <v>78</v>
      </c>
      <c r="P3009" s="124">
        <f t="shared" si="140"/>
        <v>0</v>
      </c>
    </row>
    <row r="3010" spans="1:20">
      <c r="A3010" s="116">
        <v>3010</v>
      </c>
      <c r="B3010" s="129">
        <v>44113</v>
      </c>
      <c r="C3010" s="118">
        <f t="shared" si="141"/>
        <v>10</v>
      </c>
      <c r="D3010" s="119" t="s">
        <v>25</v>
      </c>
      <c r="E3010" s="120" t="s">
        <v>6504</v>
      </c>
      <c r="F3010" s="211" t="s">
        <v>133</v>
      </c>
      <c r="G3010" s="119" t="s">
        <v>6505</v>
      </c>
      <c r="H3010" s="121" t="s">
        <v>53</v>
      </c>
      <c r="I3010" s="119" t="s">
        <v>42</v>
      </c>
      <c r="K3010" s="120"/>
      <c r="L3010" s="120" t="s">
        <v>32</v>
      </c>
      <c r="M3010" s="120" t="s">
        <v>78</v>
      </c>
      <c r="P3010" s="124">
        <f t="shared" si="140"/>
        <v>0</v>
      </c>
    </row>
    <row r="3011" spans="1:20" ht="27.6">
      <c r="A3011" s="116">
        <v>3011</v>
      </c>
      <c r="B3011" s="129">
        <v>44113</v>
      </c>
      <c r="C3011" s="118">
        <f t="shared" si="141"/>
        <v>10</v>
      </c>
      <c r="D3011" s="119" t="s">
        <v>25</v>
      </c>
      <c r="E3011" s="120" t="s">
        <v>6506</v>
      </c>
      <c r="F3011" s="211" t="s">
        <v>6507</v>
      </c>
      <c r="G3011" s="119" t="s">
        <v>6508</v>
      </c>
      <c r="H3011" s="121" t="s">
        <v>53</v>
      </c>
      <c r="I3011" s="119" t="s">
        <v>42</v>
      </c>
      <c r="K3011" s="120"/>
      <c r="L3011" s="120" t="s">
        <v>32</v>
      </c>
      <c r="M3011" s="120" t="s">
        <v>78</v>
      </c>
      <c r="P3011" s="124">
        <f t="shared" si="140"/>
        <v>0</v>
      </c>
    </row>
    <row r="3012" spans="1:20">
      <c r="A3012" s="116">
        <v>3012</v>
      </c>
      <c r="B3012" s="129">
        <v>44113</v>
      </c>
      <c r="C3012" s="118">
        <f t="shared" si="141"/>
        <v>10</v>
      </c>
      <c r="D3012" s="119" t="s">
        <v>25</v>
      </c>
      <c r="E3012" s="120" t="s">
        <v>6509</v>
      </c>
      <c r="F3012" s="211" t="s">
        <v>6510</v>
      </c>
      <c r="G3012" s="119" t="s">
        <v>5448</v>
      </c>
      <c r="H3012" s="121" t="s">
        <v>53</v>
      </c>
      <c r="I3012" s="121" t="s">
        <v>42</v>
      </c>
      <c r="J3012" s="142" t="s">
        <v>2268</v>
      </c>
      <c r="K3012" s="120"/>
      <c r="L3012" s="120" t="s">
        <v>32</v>
      </c>
      <c r="M3012" s="120" t="s">
        <v>78</v>
      </c>
      <c r="P3012" s="124">
        <f t="shared" si="140"/>
        <v>0</v>
      </c>
    </row>
    <row r="3013" spans="1:20">
      <c r="A3013" s="116">
        <v>3013</v>
      </c>
      <c r="B3013" s="129">
        <v>44116</v>
      </c>
      <c r="C3013" s="118">
        <f t="shared" si="141"/>
        <v>10</v>
      </c>
      <c r="D3013" s="119" t="s">
        <v>25</v>
      </c>
      <c r="E3013" s="120" t="s">
        <v>6511</v>
      </c>
      <c r="F3013" s="211" t="s">
        <v>6512</v>
      </c>
      <c r="G3013" s="119" t="s">
        <v>6513</v>
      </c>
      <c r="H3013" s="121" t="s">
        <v>97</v>
      </c>
      <c r="I3013" s="119" t="s">
        <v>42</v>
      </c>
      <c r="J3013" s="121" t="s">
        <v>43</v>
      </c>
      <c r="K3013" s="120"/>
      <c r="L3013" s="120" t="s">
        <v>32</v>
      </c>
      <c r="M3013" s="120" t="s">
        <v>78</v>
      </c>
      <c r="P3013" s="124">
        <f t="shared" si="140"/>
        <v>0</v>
      </c>
    </row>
    <row r="3014" spans="1:20">
      <c r="A3014" s="116">
        <v>3014</v>
      </c>
      <c r="B3014" s="129">
        <v>44116</v>
      </c>
      <c r="C3014" s="118">
        <f t="shared" si="141"/>
        <v>10</v>
      </c>
      <c r="D3014" s="119" t="s">
        <v>25</v>
      </c>
      <c r="E3014" s="120" t="s">
        <v>6514</v>
      </c>
      <c r="F3014" s="211" t="s">
        <v>6515</v>
      </c>
      <c r="G3014" s="119" t="s">
        <v>6516</v>
      </c>
      <c r="H3014" s="121" t="s">
        <v>48</v>
      </c>
      <c r="I3014" s="119" t="s">
        <v>196</v>
      </c>
      <c r="J3014" s="121" t="s">
        <v>196</v>
      </c>
      <c r="K3014" s="120"/>
      <c r="L3014" s="120" t="s">
        <v>32</v>
      </c>
      <c r="M3014" s="120" t="s">
        <v>33</v>
      </c>
      <c r="N3014" s="131">
        <v>44117</v>
      </c>
      <c r="P3014" s="124">
        <f t="shared" si="140"/>
        <v>0</v>
      </c>
      <c r="R3014" s="118">
        <f ca="1">TODAY()-N3014</f>
        <v>561</v>
      </c>
      <c r="S3014" s="120" t="s">
        <v>135</v>
      </c>
      <c r="T3014" s="126">
        <v>44117</v>
      </c>
    </row>
    <row r="3015" spans="1:20">
      <c r="A3015" s="116">
        <v>3015</v>
      </c>
      <c r="B3015" s="129">
        <v>44116</v>
      </c>
      <c r="C3015" s="118">
        <f t="shared" si="141"/>
        <v>10</v>
      </c>
      <c r="D3015" s="119" t="s">
        <v>25</v>
      </c>
      <c r="E3015" s="120" t="s">
        <v>6517</v>
      </c>
      <c r="F3015" s="211" t="s">
        <v>6518</v>
      </c>
      <c r="G3015" s="119" t="s">
        <v>6281</v>
      </c>
      <c r="H3015" s="121" t="s">
        <v>53</v>
      </c>
      <c r="I3015" s="119" t="s">
        <v>42</v>
      </c>
      <c r="J3015" s="121" t="s">
        <v>43</v>
      </c>
      <c r="K3015" s="120"/>
      <c r="L3015" s="120" t="s">
        <v>32</v>
      </c>
      <c r="M3015" s="120" t="s">
        <v>78</v>
      </c>
      <c r="P3015" s="124">
        <f t="shared" si="140"/>
        <v>0</v>
      </c>
    </row>
    <row r="3016" spans="1:20">
      <c r="A3016" s="116">
        <v>3016</v>
      </c>
      <c r="B3016" s="129">
        <v>44117</v>
      </c>
      <c r="C3016" s="118">
        <f t="shared" si="141"/>
        <v>10</v>
      </c>
      <c r="D3016" s="119" t="s">
        <v>25</v>
      </c>
      <c r="E3016" s="120" t="s">
        <v>6519</v>
      </c>
      <c r="F3016" s="211" t="s">
        <v>5990</v>
      </c>
      <c r="G3016" s="119" t="s">
        <v>6269</v>
      </c>
      <c r="H3016" s="121" t="s">
        <v>53</v>
      </c>
      <c r="I3016" s="119" t="s">
        <v>42</v>
      </c>
      <c r="J3016" s="121" t="s">
        <v>199</v>
      </c>
      <c r="K3016" s="120"/>
      <c r="L3016" s="120" t="s">
        <v>32</v>
      </c>
      <c r="M3016" s="120" t="s">
        <v>33</v>
      </c>
      <c r="N3016" s="131">
        <v>44119</v>
      </c>
      <c r="P3016" s="124">
        <f t="shared" si="140"/>
        <v>0</v>
      </c>
      <c r="R3016" s="118">
        <f ca="1">TODAY()-N3016</f>
        <v>559</v>
      </c>
    </row>
    <row r="3017" spans="1:20">
      <c r="A3017" s="116">
        <v>3017</v>
      </c>
      <c r="B3017" s="129">
        <v>44119</v>
      </c>
      <c r="C3017" s="118">
        <f t="shared" si="141"/>
        <v>10</v>
      </c>
      <c r="D3017" s="119" t="s">
        <v>25</v>
      </c>
      <c r="E3017" s="120" t="s">
        <v>6520</v>
      </c>
      <c r="F3017" s="211" t="s">
        <v>6521</v>
      </c>
      <c r="G3017" s="119" t="s">
        <v>6522</v>
      </c>
      <c r="H3017" s="121" t="s">
        <v>48</v>
      </c>
      <c r="I3017" s="121" t="s">
        <v>42</v>
      </c>
      <c r="J3017" s="121" t="s">
        <v>82</v>
      </c>
      <c r="K3017" s="120"/>
      <c r="L3017" s="120" t="s">
        <v>32</v>
      </c>
      <c r="M3017" s="120" t="s">
        <v>33</v>
      </c>
      <c r="N3017" s="131">
        <v>44125</v>
      </c>
      <c r="P3017" s="124">
        <f t="shared" si="140"/>
        <v>0</v>
      </c>
      <c r="R3017" s="118">
        <f ca="1">TODAY()-N3017</f>
        <v>553</v>
      </c>
      <c r="S3017" s="120" t="s">
        <v>34</v>
      </c>
      <c r="T3017" s="126">
        <v>44125</v>
      </c>
    </row>
    <row r="3018" spans="1:20">
      <c r="A3018" s="116">
        <v>3018</v>
      </c>
      <c r="B3018" s="129">
        <v>44119</v>
      </c>
      <c r="C3018" s="118">
        <f t="shared" si="141"/>
        <v>10</v>
      </c>
      <c r="D3018" s="119" t="s">
        <v>25</v>
      </c>
      <c r="E3018" s="120" t="s">
        <v>6523</v>
      </c>
      <c r="F3018" s="211" t="s">
        <v>6524</v>
      </c>
      <c r="G3018" s="119" t="s">
        <v>2820</v>
      </c>
      <c r="H3018" s="121" t="s">
        <v>48</v>
      </c>
      <c r="I3018" s="119" t="s">
        <v>42</v>
      </c>
      <c r="K3018" s="120"/>
      <c r="L3018" s="120" t="s">
        <v>32</v>
      </c>
      <c r="M3018" s="120" t="s">
        <v>33</v>
      </c>
      <c r="N3018" s="131">
        <v>44228</v>
      </c>
      <c r="P3018" s="124">
        <f t="shared" si="140"/>
        <v>0</v>
      </c>
      <c r="R3018" s="118">
        <f ca="1">TODAY()-N3018</f>
        <v>450</v>
      </c>
      <c r="S3018" s="120" t="s">
        <v>724</v>
      </c>
      <c r="T3018" s="126">
        <v>44230</v>
      </c>
    </row>
    <row r="3019" spans="1:20">
      <c r="A3019" s="116">
        <v>3019</v>
      </c>
      <c r="B3019" s="129">
        <v>44119</v>
      </c>
      <c r="C3019" s="118">
        <f t="shared" si="141"/>
        <v>10</v>
      </c>
      <c r="D3019" s="119" t="s">
        <v>25</v>
      </c>
      <c r="E3019" s="120" t="s">
        <v>6525</v>
      </c>
      <c r="F3019" s="211" t="s">
        <v>122</v>
      </c>
      <c r="G3019" s="119" t="s">
        <v>6526</v>
      </c>
      <c r="H3019" s="121" t="s">
        <v>53</v>
      </c>
      <c r="I3019" s="119" t="s">
        <v>196</v>
      </c>
      <c r="J3019" s="121" t="s">
        <v>196</v>
      </c>
      <c r="K3019" s="120"/>
      <c r="L3019" s="120" t="s">
        <v>32</v>
      </c>
      <c r="M3019" s="120" t="s">
        <v>78</v>
      </c>
      <c r="P3019" s="124">
        <f t="shared" si="140"/>
        <v>0</v>
      </c>
    </row>
    <row r="3020" spans="1:20">
      <c r="A3020" s="116">
        <v>3020</v>
      </c>
      <c r="B3020" s="129">
        <v>44119</v>
      </c>
      <c r="C3020" s="118">
        <f t="shared" si="141"/>
        <v>10</v>
      </c>
      <c r="D3020" s="119" t="s">
        <v>25</v>
      </c>
      <c r="E3020" s="120" t="s">
        <v>6527</v>
      </c>
      <c r="F3020" s="211" t="s">
        <v>6528</v>
      </c>
      <c r="G3020" s="119" t="s">
        <v>6529</v>
      </c>
      <c r="H3020" s="121" t="s">
        <v>48</v>
      </c>
      <c r="I3020" s="119" t="s">
        <v>42</v>
      </c>
      <c r="J3020" s="121" t="s">
        <v>43</v>
      </c>
      <c r="K3020" s="120"/>
      <c r="L3020" s="120" t="s">
        <v>32</v>
      </c>
      <c r="M3020" s="120" t="s">
        <v>78</v>
      </c>
      <c r="P3020" s="124">
        <f t="shared" si="140"/>
        <v>0</v>
      </c>
    </row>
    <row r="3021" spans="1:20">
      <c r="A3021" s="116">
        <v>3021</v>
      </c>
      <c r="B3021" s="129">
        <v>44119</v>
      </c>
      <c r="C3021" s="118">
        <f t="shared" si="141"/>
        <v>10</v>
      </c>
      <c r="D3021" s="119" t="s">
        <v>25</v>
      </c>
      <c r="E3021" s="120" t="s">
        <v>6530</v>
      </c>
      <c r="F3021" s="211" t="s">
        <v>1462</v>
      </c>
      <c r="G3021" s="119" t="s">
        <v>6531</v>
      </c>
      <c r="H3021" s="121" t="s">
        <v>41</v>
      </c>
      <c r="I3021" s="121" t="s">
        <v>42</v>
      </c>
      <c r="J3021" s="121" t="s">
        <v>82</v>
      </c>
      <c r="K3021" s="120"/>
      <c r="L3021" s="120" t="s">
        <v>32</v>
      </c>
      <c r="M3021" s="120" t="s">
        <v>78</v>
      </c>
      <c r="P3021" s="124">
        <f t="shared" si="140"/>
        <v>0</v>
      </c>
    </row>
    <row r="3022" spans="1:20" ht="27.6">
      <c r="A3022" s="116">
        <v>3022</v>
      </c>
      <c r="B3022" s="129">
        <v>44119</v>
      </c>
      <c r="C3022" s="118">
        <f t="shared" si="141"/>
        <v>10</v>
      </c>
      <c r="D3022" s="119" t="s">
        <v>25</v>
      </c>
      <c r="E3022" s="120" t="s">
        <v>6532</v>
      </c>
      <c r="F3022" s="211" t="s">
        <v>6533</v>
      </c>
      <c r="G3022" s="119" t="s">
        <v>6534</v>
      </c>
      <c r="H3022" s="121" t="s">
        <v>53</v>
      </c>
      <c r="I3022" s="119" t="s">
        <v>42</v>
      </c>
      <c r="J3022" s="121" t="s">
        <v>43</v>
      </c>
      <c r="K3022" s="120"/>
      <c r="L3022" s="120" t="s">
        <v>32</v>
      </c>
      <c r="M3022" s="120" t="s">
        <v>78</v>
      </c>
      <c r="P3022" s="124">
        <f t="shared" si="140"/>
        <v>0</v>
      </c>
    </row>
    <row r="3023" spans="1:20" ht="27.6">
      <c r="A3023" s="116">
        <v>3023</v>
      </c>
      <c r="B3023" s="129">
        <v>44119</v>
      </c>
      <c r="C3023" s="118">
        <f t="shared" si="141"/>
        <v>10</v>
      </c>
      <c r="D3023" s="119" t="s">
        <v>25</v>
      </c>
      <c r="E3023" s="120" t="s">
        <v>6535</v>
      </c>
      <c r="F3023" s="211" t="s">
        <v>6536</v>
      </c>
      <c r="G3023" s="119" t="s">
        <v>6537</v>
      </c>
      <c r="H3023" s="121" t="s">
        <v>97</v>
      </c>
      <c r="I3023" s="121" t="s">
        <v>42</v>
      </c>
      <c r="J3023" s="121" t="s">
        <v>82</v>
      </c>
      <c r="K3023" s="120"/>
      <c r="L3023" s="120" t="s">
        <v>32</v>
      </c>
      <c r="M3023" s="120" t="s">
        <v>78</v>
      </c>
      <c r="P3023" s="124">
        <f t="shared" si="140"/>
        <v>0</v>
      </c>
    </row>
    <row r="3024" spans="1:20">
      <c r="A3024" s="116">
        <v>3024</v>
      </c>
      <c r="B3024" s="129">
        <v>44116</v>
      </c>
      <c r="C3024" s="118">
        <f t="shared" si="141"/>
        <v>10</v>
      </c>
      <c r="D3024" s="120" t="s">
        <v>252</v>
      </c>
      <c r="E3024" s="120" t="s">
        <v>6538</v>
      </c>
      <c r="F3024" s="211" t="s">
        <v>6539</v>
      </c>
      <c r="G3024" s="119" t="s">
        <v>627</v>
      </c>
      <c r="H3024" s="121" t="s">
        <v>53</v>
      </c>
      <c r="I3024" s="119" t="s">
        <v>42</v>
      </c>
      <c r="K3024" s="120"/>
      <c r="L3024" s="120" t="s">
        <v>32</v>
      </c>
      <c r="M3024" s="120" t="s">
        <v>33</v>
      </c>
      <c r="N3024" s="131">
        <v>44126</v>
      </c>
      <c r="O3024" s="131">
        <v>44476</v>
      </c>
      <c r="P3024" s="124">
        <f t="shared" si="140"/>
        <v>10</v>
      </c>
      <c r="R3024" s="125">
        <f ca="1">TODAY()-O3024</f>
        <v>202</v>
      </c>
    </row>
    <row r="3025" spans="1:25">
      <c r="A3025" s="116">
        <v>3025</v>
      </c>
      <c r="B3025" s="129">
        <v>44116</v>
      </c>
      <c r="C3025" s="118">
        <f t="shared" si="141"/>
        <v>10</v>
      </c>
      <c r="D3025" s="120" t="s">
        <v>252</v>
      </c>
      <c r="E3025" s="120" t="s">
        <v>6540</v>
      </c>
      <c r="F3025" s="211" t="s">
        <v>5406</v>
      </c>
      <c r="G3025" s="119" t="s">
        <v>6541</v>
      </c>
      <c r="H3025" s="121" t="s">
        <v>53</v>
      </c>
      <c r="I3025" s="119" t="s">
        <v>42</v>
      </c>
      <c r="K3025" s="120"/>
      <c r="L3025" s="120" t="s">
        <v>32</v>
      </c>
      <c r="M3025" s="120" t="s">
        <v>78</v>
      </c>
      <c r="P3025" s="124">
        <f t="shared" si="140"/>
        <v>0</v>
      </c>
    </row>
    <row r="3026" spans="1:25">
      <c r="A3026" s="116">
        <v>3026</v>
      </c>
      <c r="B3026" s="129">
        <v>44116</v>
      </c>
      <c r="C3026" s="118">
        <f t="shared" si="141"/>
        <v>10</v>
      </c>
      <c r="D3026" s="120" t="s">
        <v>252</v>
      </c>
      <c r="E3026" s="120" t="s">
        <v>6542</v>
      </c>
      <c r="F3026" s="211" t="s">
        <v>6543</v>
      </c>
      <c r="G3026" s="119" t="s">
        <v>6544</v>
      </c>
      <c r="H3026" s="121" t="s">
        <v>53</v>
      </c>
      <c r="I3026" s="119" t="s">
        <v>42</v>
      </c>
      <c r="K3026" s="120"/>
      <c r="L3026" s="120" t="s">
        <v>32</v>
      </c>
      <c r="M3026" s="120" t="s">
        <v>33</v>
      </c>
      <c r="N3026" s="131">
        <v>44117</v>
      </c>
      <c r="O3026" s="131">
        <v>44475</v>
      </c>
      <c r="P3026" s="124">
        <f t="shared" si="140"/>
        <v>10</v>
      </c>
      <c r="R3026" s="125">
        <f ca="1">TODAY()-O3026</f>
        <v>203</v>
      </c>
    </row>
    <row r="3027" spans="1:25">
      <c r="A3027" s="116">
        <v>3027</v>
      </c>
      <c r="B3027" s="129">
        <v>44116</v>
      </c>
      <c r="C3027" s="118">
        <f t="shared" si="141"/>
        <v>10</v>
      </c>
      <c r="D3027" s="120" t="s">
        <v>252</v>
      </c>
      <c r="E3027" s="120" t="s">
        <v>6545</v>
      </c>
      <c r="F3027" s="211" t="s">
        <v>6546</v>
      </c>
      <c r="G3027" s="119" t="s">
        <v>610</v>
      </c>
      <c r="H3027" s="121" t="s">
        <v>41</v>
      </c>
      <c r="I3027" s="119" t="s">
        <v>42</v>
      </c>
      <c r="K3027" s="120" t="s">
        <v>65</v>
      </c>
      <c r="L3027" s="120" t="s">
        <v>32</v>
      </c>
      <c r="M3027" s="120" t="s">
        <v>33</v>
      </c>
      <c r="N3027" s="131">
        <v>44160</v>
      </c>
      <c r="O3027" s="131">
        <v>44453</v>
      </c>
      <c r="P3027" s="124">
        <f t="shared" si="140"/>
        <v>9</v>
      </c>
      <c r="R3027" s="125">
        <f ca="1">TODAY()-O3027</f>
        <v>225</v>
      </c>
      <c r="S3027" s="120" t="s">
        <v>92</v>
      </c>
      <c r="T3027" s="126">
        <v>44453</v>
      </c>
    </row>
    <row r="3028" spans="1:25">
      <c r="A3028" s="116">
        <v>3028</v>
      </c>
      <c r="B3028" s="129">
        <v>44116</v>
      </c>
      <c r="C3028" s="118">
        <f t="shared" si="141"/>
        <v>10</v>
      </c>
      <c r="D3028" s="120" t="s">
        <v>252</v>
      </c>
      <c r="E3028" s="120" t="s">
        <v>6547</v>
      </c>
      <c r="F3028" s="211" t="s">
        <v>6548</v>
      </c>
      <c r="G3028" s="119" t="s">
        <v>6549</v>
      </c>
      <c r="H3028" s="121" t="s">
        <v>53</v>
      </c>
      <c r="I3028" s="119" t="s">
        <v>42</v>
      </c>
      <c r="K3028" s="120"/>
      <c r="L3028" s="120" t="s">
        <v>32</v>
      </c>
      <c r="M3028" s="120" t="s">
        <v>78</v>
      </c>
      <c r="P3028" s="124">
        <f t="shared" ref="P3028:P3091" si="142">IF(O3028&lt;&gt;0,MONTH(O3028),0)</f>
        <v>0</v>
      </c>
    </row>
    <row r="3029" spans="1:25" ht="27.6">
      <c r="A3029" s="116">
        <v>3029</v>
      </c>
      <c r="B3029" s="129">
        <v>44116</v>
      </c>
      <c r="C3029" s="118">
        <f t="shared" si="141"/>
        <v>10</v>
      </c>
      <c r="D3029" s="120" t="s">
        <v>252</v>
      </c>
      <c r="E3029" s="120" t="s">
        <v>6550</v>
      </c>
      <c r="F3029" s="211" t="s">
        <v>6551</v>
      </c>
      <c r="G3029" s="119" t="s">
        <v>794</v>
      </c>
      <c r="H3029" s="121" t="s">
        <v>97</v>
      </c>
      <c r="I3029" s="119" t="s">
        <v>42</v>
      </c>
      <c r="K3029" s="120"/>
      <c r="L3029" s="120" t="s">
        <v>32</v>
      </c>
      <c r="M3029" s="120" t="s">
        <v>78</v>
      </c>
      <c r="P3029" s="124">
        <f t="shared" si="142"/>
        <v>0</v>
      </c>
    </row>
    <row r="3030" spans="1:25">
      <c r="A3030" s="116">
        <v>3030</v>
      </c>
      <c r="B3030" s="129">
        <v>44117</v>
      </c>
      <c r="C3030" s="118">
        <f t="shared" si="141"/>
        <v>10</v>
      </c>
      <c r="D3030" s="120" t="s">
        <v>252</v>
      </c>
      <c r="E3030" s="120" t="s">
        <v>6552</v>
      </c>
      <c r="F3030" s="211" t="s">
        <v>441</v>
      </c>
      <c r="G3030" s="119" t="s">
        <v>5211</v>
      </c>
      <c r="H3030" s="121" t="s">
        <v>41</v>
      </c>
      <c r="I3030" s="119" t="s">
        <v>42</v>
      </c>
      <c r="K3030" s="120"/>
      <c r="L3030" s="120" t="s">
        <v>32</v>
      </c>
      <c r="M3030" s="120" t="s">
        <v>33</v>
      </c>
      <c r="N3030" s="131">
        <v>44118</v>
      </c>
      <c r="O3030" s="131">
        <v>44243</v>
      </c>
      <c r="P3030" s="124">
        <f t="shared" si="142"/>
        <v>2</v>
      </c>
      <c r="R3030" s="125">
        <f ca="1">TODAY()-O3030</f>
        <v>435</v>
      </c>
    </row>
    <row r="3031" spans="1:25">
      <c r="A3031" s="116">
        <v>3031</v>
      </c>
      <c r="B3031" s="129">
        <v>44117</v>
      </c>
      <c r="C3031" s="118">
        <f t="shared" si="141"/>
        <v>10</v>
      </c>
      <c r="D3031" s="120" t="s">
        <v>252</v>
      </c>
      <c r="E3031" s="120" t="s">
        <v>6553</v>
      </c>
      <c r="F3031" s="211" t="s">
        <v>800</v>
      </c>
      <c r="G3031" s="119" t="s">
        <v>3215</v>
      </c>
      <c r="H3031" s="121" t="s">
        <v>41</v>
      </c>
      <c r="I3031" s="119" t="s">
        <v>42</v>
      </c>
      <c r="K3031" s="120"/>
      <c r="L3031" s="120" t="s">
        <v>32</v>
      </c>
      <c r="M3031" s="120" t="s">
        <v>78</v>
      </c>
      <c r="P3031" s="124">
        <f t="shared" si="142"/>
        <v>0</v>
      </c>
    </row>
    <row r="3032" spans="1:25">
      <c r="A3032" s="116">
        <v>3032</v>
      </c>
      <c r="B3032" s="129">
        <v>44117</v>
      </c>
      <c r="C3032" s="118">
        <f t="shared" si="141"/>
        <v>10</v>
      </c>
      <c r="D3032" s="120" t="s">
        <v>252</v>
      </c>
      <c r="E3032" s="120" t="s">
        <v>6554</v>
      </c>
      <c r="F3032" s="211" t="s">
        <v>6555</v>
      </c>
      <c r="G3032" s="119" t="s">
        <v>2614</v>
      </c>
      <c r="H3032" s="121" t="s">
        <v>41</v>
      </c>
      <c r="I3032" s="119" t="s">
        <v>42</v>
      </c>
      <c r="K3032" s="120"/>
      <c r="L3032" s="120" t="s">
        <v>32</v>
      </c>
      <c r="M3032" s="120" t="s">
        <v>33</v>
      </c>
      <c r="N3032" s="131">
        <v>44119</v>
      </c>
      <c r="O3032" s="131">
        <v>44453</v>
      </c>
      <c r="P3032" s="124">
        <f t="shared" si="142"/>
        <v>9</v>
      </c>
      <c r="R3032" s="125">
        <f ca="1">TODAY()-O3032</f>
        <v>225</v>
      </c>
    </row>
    <row r="3033" spans="1:25">
      <c r="A3033" s="116">
        <v>3033</v>
      </c>
      <c r="B3033" s="129">
        <v>44117</v>
      </c>
      <c r="C3033" s="118">
        <f t="shared" si="141"/>
        <v>10</v>
      </c>
      <c r="D3033" s="120" t="s">
        <v>252</v>
      </c>
      <c r="E3033" s="120" t="s">
        <v>6556</v>
      </c>
      <c r="F3033" s="211" t="s">
        <v>480</v>
      </c>
      <c r="G3033" s="119" t="s">
        <v>1170</v>
      </c>
      <c r="H3033" s="121" t="s">
        <v>97</v>
      </c>
      <c r="I3033" s="119" t="s">
        <v>42</v>
      </c>
      <c r="K3033" s="120"/>
      <c r="L3033" s="120" t="s">
        <v>32</v>
      </c>
      <c r="M3033" s="120" t="s">
        <v>78</v>
      </c>
      <c r="P3033" s="124">
        <f t="shared" si="142"/>
        <v>0</v>
      </c>
    </row>
    <row r="3034" spans="1:25">
      <c r="A3034" s="116">
        <v>3034</v>
      </c>
      <c r="B3034" s="129">
        <v>44117</v>
      </c>
      <c r="C3034" s="118">
        <f t="shared" si="141"/>
        <v>10</v>
      </c>
      <c r="D3034" s="120" t="s">
        <v>252</v>
      </c>
      <c r="E3034" s="120" t="s">
        <v>6557</v>
      </c>
      <c r="F3034" s="211" t="s">
        <v>6558</v>
      </c>
      <c r="G3034" s="119" t="s">
        <v>6559</v>
      </c>
      <c r="H3034" s="121" t="s">
        <v>41</v>
      </c>
      <c r="I3034" s="119" t="s">
        <v>42</v>
      </c>
      <c r="K3034" s="120"/>
      <c r="L3034" s="120" t="s">
        <v>32</v>
      </c>
      <c r="M3034" s="120" t="s">
        <v>33</v>
      </c>
      <c r="N3034" s="131">
        <v>44118</v>
      </c>
      <c r="O3034" s="131">
        <v>44453</v>
      </c>
      <c r="P3034" s="124">
        <f t="shared" si="142"/>
        <v>9</v>
      </c>
      <c r="R3034" s="125">
        <f ca="1">TODAY()-O3034</f>
        <v>225</v>
      </c>
    </row>
    <row r="3035" spans="1:25">
      <c r="A3035" s="116">
        <v>3035</v>
      </c>
      <c r="B3035" s="129">
        <v>44117</v>
      </c>
      <c r="C3035" s="118">
        <f t="shared" si="141"/>
        <v>10</v>
      </c>
      <c r="D3035" s="120" t="s">
        <v>252</v>
      </c>
      <c r="E3035" s="120" t="s">
        <v>6560</v>
      </c>
      <c r="F3035" s="211" t="s">
        <v>1582</v>
      </c>
      <c r="G3035" s="119" t="s">
        <v>6342</v>
      </c>
      <c r="H3035" s="121" t="s">
        <v>53</v>
      </c>
      <c r="I3035" s="119" t="s">
        <v>42</v>
      </c>
      <c r="K3035" s="120"/>
      <c r="L3035" s="120" t="s">
        <v>32</v>
      </c>
      <c r="M3035" s="120" t="s">
        <v>466</v>
      </c>
      <c r="P3035" s="124">
        <f t="shared" si="142"/>
        <v>0</v>
      </c>
    </row>
    <row r="3036" spans="1:25">
      <c r="A3036" s="116">
        <v>3036</v>
      </c>
      <c r="B3036" s="129">
        <v>44117</v>
      </c>
      <c r="C3036" s="118">
        <f t="shared" si="141"/>
        <v>10</v>
      </c>
      <c r="D3036" s="120" t="s">
        <v>252</v>
      </c>
      <c r="E3036" s="120" t="s">
        <v>6561</v>
      </c>
      <c r="F3036" s="211" t="s">
        <v>6562</v>
      </c>
      <c r="G3036" s="119" t="s">
        <v>6563</v>
      </c>
      <c r="H3036" s="121" t="s">
        <v>53</v>
      </c>
      <c r="I3036" s="119" t="s">
        <v>42</v>
      </c>
      <c r="K3036" s="120"/>
      <c r="L3036" s="120" t="s">
        <v>32</v>
      </c>
      <c r="M3036" s="120" t="s">
        <v>78</v>
      </c>
      <c r="P3036" s="124">
        <f t="shared" si="142"/>
        <v>0</v>
      </c>
    </row>
    <row r="3037" spans="1:25">
      <c r="A3037" s="116">
        <v>3037</v>
      </c>
      <c r="B3037" s="129">
        <v>44117</v>
      </c>
      <c r="C3037" s="118">
        <f t="shared" si="141"/>
        <v>10</v>
      </c>
      <c r="D3037" s="120" t="s">
        <v>252</v>
      </c>
      <c r="E3037" s="120" t="s">
        <v>6564</v>
      </c>
      <c r="F3037" s="211" t="s">
        <v>6565</v>
      </c>
      <c r="G3037" s="119" t="s">
        <v>6566</v>
      </c>
      <c r="H3037" s="121" t="s">
        <v>41</v>
      </c>
      <c r="I3037" s="119" t="s">
        <v>42</v>
      </c>
      <c r="K3037" s="120"/>
      <c r="L3037" s="120" t="s">
        <v>32</v>
      </c>
      <c r="M3037" s="120" t="s">
        <v>33</v>
      </c>
      <c r="N3037" s="131">
        <v>44125</v>
      </c>
      <c r="O3037" s="131">
        <v>44243</v>
      </c>
      <c r="P3037" s="124">
        <f t="shared" si="142"/>
        <v>2</v>
      </c>
      <c r="R3037" s="125">
        <f ca="1">TODAY()-O3037</f>
        <v>435</v>
      </c>
    </row>
    <row r="3038" spans="1:25">
      <c r="A3038" s="116">
        <v>3038</v>
      </c>
      <c r="B3038" s="129">
        <v>44117</v>
      </c>
      <c r="C3038" s="118">
        <f t="shared" si="141"/>
        <v>10</v>
      </c>
      <c r="D3038" s="120" t="s">
        <v>252</v>
      </c>
      <c r="E3038" s="120" t="s">
        <v>6567</v>
      </c>
      <c r="F3038" s="211" t="s">
        <v>969</v>
      </c>
      <c r="G3038" s="119" t="s">
        <v>610</v>
      </c>
      <c r="H3038" s="121" t="s">
        <v>41</v>
      </c>
      <c r="I3038" s="119" t="s">
        <v>42</v>
      </c>
      <c r="K3038" s="120"/>
      <c r="L3038" s="120" t="s">
        <v>32</v>
      </c>
      <c r="M3038" s="120" t="s">
        <v>33</v>
      </c>
      <c r="N3038" s="131">
        <v>44130</v>
      </c>
      <c r="O3038" s="131">
        <v>44453</v>
      </c>
      <c r="P3038" s="124">
        <f t="shared" si="142"/>
        <v>9</v>
      </c>
      <c r="R3038" s="125">
        <f ca="1">TODAY()-O3038</f>
        <v>225</v>
      </c>
    </row>
    <row r="3039" spans="1:25">
      <c r="A3039" s="116">
        <v>3039</v>
      </c>
      <c r="B3039" s="129">
        <v>44117</v>
      </c>
      <c r="C3039" s="118">
        <f t="shared" si="141"/>
        <v>10</v>
      </c>
      <c r="D3039" s="120" t="s">
        <v>252</v>
      </c>
      <c r="E3039" s="120" t="s">
        <v>6568</v>
      </c>
      <c r="F3039" s="211" t="s">
        <v>6569</v>
      </c>
      <c r="G3039" s="119" t="s">
        <v>6570</v>
      </c>
      <c r="H3039" s="121" t="s">
        <v>41</v>
      </c>
      <c r="I3039" s="119" t="s">
        <v>42</v>
      </c>
      <c r="K3039" s="120"/>
      <c r="L3039" s="120" t="s">
        <v>32</v>
      </c>
      <c r="M3039" s="120" t="s">
        <v>33</v>
      </c>
      <c r="N3039" s="131">
        <v>44117</v>
      </c>
      <c r="O3039" s="131">
        <v>44405</v>
      </c>
      <c r="P3039" s="124">
        <f t="shared" si="142"/>
        <v>7</v>
      </c>
      <c r="R3039" s="125">
        <f ca="1">TODAY()-O3039</f>
        <v>273</v>
      </c>
      <c r="S3039" s="120" t="s">
        <v>724</v>
      </c>
      <c r="T3039" s="126">
        <v>44405</v>
      </c>
      <c r="Y3039" s="116" t="s">
        <v>6571</v>
      </c>
    </row>
    <row r="3040" spans="1:25">
      <c r="A3040" s="116">
        <v>3040</v>
      </c>
      <c r="B3040" s="129">
        <v>44117</v>
      </c>
      <c r="C3040" s="118">
        <f t="shared" si="141"/>
        <v>10</v>
      </c>
      <c r="D3040" s="120" t="s">
        <v>252</v>
      </c>
      <c r="E3040" s="120" t="s">
        <v>6572</v>
      </c>
      <c r="F3040" s="211" t="s">
        <v>544</v>
      </c>
      <c r="G3040" s="119" t="s">
        <v>6566</v>
      </c>
      <c r="H3040" s="121" t="s">
        <v>41</v>
      </c>
      <c r="I3040" s="119" t="s">
        <v>42</v>
      </c>
      <c r="K3040" s="120"/>
      <c r="L3040" s="120" t="s">
        <v>32</v>
      </c>
      <c r="M3040" s="120" t="s">
        <v>78</v>
      </c>
      <c r="O3040" s="131">
        <v>44243</v>
      </c>
      <c r="P3040" s="124">
        <f t="shared" si="142"/>
        <v>2</v>
      </c>
      <c r="R3040" s="125">
        <f ca="1">TODAY()-O3040</f>
        <v>435</v>
      </c>
    </row>
    <row r="3041" spans="1:19">
      <c r="A3041" s="116">
        <v>3041</v>
      </c>
      <c r="B3041" s="129">
        <v>44117</v>
      </c>
      <c r="C3041" s="118">
        <f t="shared" si="141"/>
        <v>10</v>
      </c>
      <c r="D3041" s="120" t="s">
        <v>252</v>
      </c>
      <c r="E3041" s="120" t="s">
        <v>6573</v>
      </c>
      <c r="F3041" s="211" t="s">
        <v>6574</v>
      </c>
      <c r="G3041" s="119" t="s">
        <v>250</v>
      </c>
      <c r="H3041" s="121" t="s">
        <v>41</v>
      </c>
      <c r="I3041" s="119" t="s">
        <v>42</v>
      </c>
      <c r="K3041" s="120"/>
      <c r="L3041" s="120" t="s">
        <v>32</v>
      </c>
      <c r="M3041" s="120" t="s">
        <v>33</v>
      </c>
      <c r="N3041" s="131" t="s">
        <v>6575</v>
      </c>
      <c r="P3041" s="124">
        <f t="shared" si="142"/>
        <v>0</v>
      </c>
    </row>
    <row r="3042" spans="1:19">
      <c r="A3042" s="116">
        <v>3042</v>
      </c>
      <c r="B3042" s="129">
        <v>44117</v>
      </c>
      <c r="C3042" s="118">
        <f t="shared" si="141"/>
        <v>10</v>
      </c>
      <c r="D3042" s="120" t="s">
        <v>252</v>
      </c>
      <c r="E3042" s="120" t="s">
        <v>6576</v>
      </c>
      <c r="F3042" s="211" t="s">
        <v>6577</v>
      </c>
      <c r="G3042" s="119" t="s">
        <v>2794</v>
      </c>
      <c r="H3042" s="121" t="s">
        <v>41</v>
      </c>
      <c r="I3042" s="119" t="s">
        <v>42</v>
      </c>
      <c r="K3042" s="120"/>
      <c r="L3042" s="120" t="s">
        <v>32</v>
      </c>
      <c r="M3042" s="120" t="s">
        <v>78</v>
      </c>
      <c r="P3042" s="124">
        <f t="shared" si="142"/>
        <v>0</v>
      </c>
    </row>
    <row r="3043" spans="1:19">
      <c r="A3043" s="116">
        <v>3043</v>
      </c>
      <c r="B3043" s="129">
        <v>44117</v>
      </c>
      <c r="C3043" s="118">
        <f t="shared" si="141"/>
        <v>10</v>
      </c>
      <c r="D3043" s="120" t="s">
        <v>252</v>
      </c>
      <c r="E3043" s="120" t="s">
        <v>6578</v>
      </c>
      <c r="F3043" s="211" t="s">
        <v>969</v>
      </c>
      <c r="G3043" s="119" t="s">
        <v>610</v>
      </c>
      <c r="H3043" s="121" t="s">
        <v>41</v>
      </c>
      <c r="I3043" s="119" t="s">
        <v>42</v>
      </c>
      <c r="K3043" s="120"/>
      <c r="L3043" s="120" t="s">
        <v>32</v>
      </c>
      <c r="M3043" s="120" t="s">
        <v>33</v>
      </c>
      <c r="N3043" s="131">
        <v>44118</v>
      </c>
      <c r="O3043" s="131">
        <v>44453</v>
      </c>
      <c r="P3043" s="124">
        <f t="shared" si="142"/>
        <v>9</v>
      </c>
      <c r="R3043" s="125">
        <f ca="1">TODAY()-O3043</f>
        <v>225</v>
      </c>
    </row>
    <row r="3044" spans="1:19">
      <c r="A3044" s="116">
        <v>3044</v>
      </c>
      <c r="B3044" s="129">
        <v>44117</v>
      </c>
      <c r="C3044" s="118">
        <f t="shared" si="141"/>
        <v>10</v>
      </c>
      <c r="D3044" s="120" t="s">
        <v>252</v>
      </c>
      <c r="E3044" s="120" t="s">
        <v>6579</v>
      </c>
      <c r="F3044" s="211" t="s">
        <v>6580</v>
      </c>
      <c r="G3044" s="119" t="s">
        <v>6581</v>
      </c>
      <c r="H3044" s="121" t="s">
        <v>41</v>
      </c>
      <c r="I3044" s="119" t="s">
        <v>42</v>
      </c>
      <c r="K3044" s="120"/>
      <c r="L3044" s="120" t="s">
        <v>32</v>
      </c>
      <c r="M3044" s="120" t="s">
        <v>78</v>
      </c>
      <c r="P3044" s="124">
        <f t="shared" si="142"/>
        <v>0</v>
      </c>
    </row>
    <row r="3045" spans="1:19">
      <c r="A3045" s="116">
        <v>3045</v>
      </c>
      <c r="B3045" s="129">
        <v>44117</v>
      </c>
      <c r="C3045" s="118">
        <f t="shared" si="141"/>
        <v>10</v>
      </c>
      <c r="D3045" s="120" t="s">
        <v>252</v>
      </c>
      <c r="E3045" s="120" t="s">
        <v>6582</v>
      </c>
      <c r="F3045" s="211" t="s">
        <v>579</v>
      </c>
      <c r="G3045" s="119" t="s">
        <v>6583</v>
      </c>
      <c r="H3045" s="121" t="s">
        <v>29</v>
      </c>
      <c r="I3045" s="119" t="s">
        <v>42</v>
      </c>
      <c r="K3045" s="120"/>
      <c r="L3045" s="120" t="s">
        <v>32</v>
      </c>
      <c r="M3045" s="120" t="s">
        <v>78</v>
      </c>
      <c r="P3045" s="124">
        <f t="shared" si="142"/>
        <v>0</v>
      </c>
    </row>
    <row r="3046" spans="1:19">
      <c r="A3046" s="116">
        <v>3046</v>
      </c>
      <c r="B3046" s="129">
        <v>44117</v>
      </c>
      <c r="C3046" s="118">
        <f t="shared" si="141"/>
        <v>10</v>
      </c>
      <c r="D3046" s="120" t="s">
        <v>252</v>
      </c>
      <c r="E3046" s="120" t="s">
        <v>6584</v>
      </c>
      <c r="F3046" s="211" t="s">
        <v>1259</v>
      </c>
      <c r="G3046" s="119" t="s">
        <v>292</v>
      </c>
      <c r="H3046" s="121" t="s">
        <v>41</v>
      </c>
      <c r="I3046" s="119" t="s">
        <v>42</v>
      </c>
      <c r="K3046" s="120"/>
      <c r="L3046" s="120" t="s">
        <v>32</v>
      </c>
      <c r="M3046" s="120" t="s">
        <v>33</v>
      </c>
      <c r="N3046" s="131">
        <v>44123</v>
      </c>
      <c r="O3046" s="131">
        <v>44244</v>
      </c>
      <c r="P3046" s="124">
        <f t="shared" si="142"/>
        <v>2</v>
      </c>
      <c r="R3046" s="125">
        <f ca="1">TODAY()-O3046</f>
        <v>434</v>
      </c>
    </row>
    <row r="3047" spans="1:19">
      <c r="A3047" s="116">
        <v>3047</v>
      </c>
      <c r="B3047" s="129">
        <v>44117</v>
      </c>
      <c r="C3047" s="118">
        <f t="shared" si="141"/>
        <v>10</v>
      </c>
      <c r="D3047" s="120" t="s">
        <v>252</v>
      </c>
      <c r="E3047" s="120" t="s">
        <v>6585</v>
      </c>
      <c r="F3047" s="211" t="s">
        <v>658</v>
      </c>
      <c r="G3047" s="119" t="s">
        <v>610</v>
      </c>
      <c r="H3047" s="121" t="s">
        <v>41</v>
      </c>
      <c r="I3047" s="119" t="s">
        <v>42</v>
      </c>
      <c r="K3047" s="120"/>
      <c r="L3047" s="120" t="s">
        <v>32</v>
      </c>
      <c r="M3047" s="120" t="s">
        <v>78</v>
      </c>
      <c r="P3047" s="124">
        <f t="shared" si="142"/>
        <v>0</v>
      </c>
    </row>
    <row r="3048" spans="1:19">
      <c r="A3048" s="116">
        <v>3048</v>
      </c>
      <c r="B3048" s="129">
        <v>44117</v>
      </c>
      <c r="C3048" s="118">
        <f t="shared" si="141"/>
        <v>10</v>
      </c>
      <c r="D3048" s="120" t="s">
        <v>252</v>
      </c>
      <c r="E3048" s="120" t="s">
        <v>6586</v>
      </c>
      <c r="F3048" s="211" t="s">
        <v>2977</v>
      </c>
      <c r="G3048" s="119" t="s">
        <v>6587</v>
      </c>
      <c r="H3048" s="121" t="s">
        <v>76</v>
      </c>
      <c r="I3048" s="119" t="s">
        <v>42</v>
      </c>
      <c r="K3048" s="120"/>
      <c r="L3048" s="120" t="s">
        <v>32</v>
      </c>
      <c r="M3048" s="120" t="s">
        <v>466</v>
      </c>
      <c r="P3048" s="124">
        <f t="shared" si="142"/>
        <v>0</v>
      </c>
    </row>
    <row r="3049" spans="1:19">
      <c r="A3049" s="116">
        <v>3049</v>
      </c>
      <c r="B3049" s="129">
        <v>44117</v>
      </c>
      <c r="C3049" s="118">
        <f t="shared" si="141"/>
        <v>10</v>
      </c>
      <c r="D3049" s="120" t="s">
        <v>252</v>
      </c>
      <c r="E3049" s="120" t="s">
        <v>6588</v>
      </c>
      <c r="F3049" s="211" t="s">
        <v>6589</v>
      </c>
      <c r="G3049" s="119" t="s">
        <v>639</v>
      </c>
      <c r="H3049" s="121" t="s">
        <v>97</v>
      </c>
      <c r="I3049" s="119" t="s">
        <v>42</v>
      </c>
      <c r="K3049" s="120"/>
      <c r="L3049" s="120" t="s">
        <v>32</v>
      </c>
      <c r="M3049" s="120" t="s">
        <v>78</v>
      </c>
      <c r="P3049" s="124">
        <f t="shared" si="142"/>
        <v>0</v>
      </c>
    </row>
    <row r="3050" spans="1:19">
      <c r="A3050" s="116">
        <v>3050</v>
      </c>
      <c r="B3050" s="129">
        <v>44117</v>
      </c>
      <c r="C3050" s="118">
        <f t="shared" si="141"/>
        <v>10</v>
      </c>
      <c r="D3050" s="120" t="s">
        <v>252</v>
      </c>
      <c r="E3050" s="120" t="s">
        <v>6590</v>
      </c>
      <c r="F3050" s="211" t="s">
        <v>6591</v>
      </c>
      <c r="G3050" s="119" t="s">
        <v>3125</v>
      </c>
      <c r="H3050" s="121" t="s">
        <v>86</v>
      </c>
      <c r="I3050" s="119" t="s">
        <v>42</v>
      </c>
      <c r="K3050" s="120"/>
      <c r="L3050" s="120" t="s">
        <v>32</v>
      </c>
      <c r="M3050" s="120" t="s">
        <v>33</v>
      </c>
      <c r="N3050" s="131">
        <v>44119</v>
      </c>
      <c r="O3050" s="131">
        <v>44244</v>
      </c>
      <c r="P3050" s="124">
        <f t="shared" si="142"/>
        <v>2</v>
      </c>
      <c r="R3050" s="125">
        <f ca="1">TODAY()-O3050</f>
        <v>434</v>
      </c>
    </row>
    <row r="3051" spans="1:19">
      <c r="A3051" s="116">
        <v>3051</v>
      </c>
      <c r="B3051" s="129">
        <v>44117</v>
      </c>
      <c r="C3051" s="118">
        <f t="shared" si="141"/>
        <v>10</v>
      </c>
      <c r="D3051" s="120" t="s">
        <v>252</v>
      </c>
      <c r="E3051" s="120" t="s">
        <v>6592</v>
      </c>
      <c r="F3051" s="211" t="s">
        <v>6593</v>
      </c>
      <c r="G3051" s="119" t="s">
        <v>3306</v>
      </c>
      <c r="H3051" s="121" t="s">
        <v>41</v>
      </c>
      <c r="I3051" s="119" t="s">
        <v>42</v>
      </c>
      <c r="K3051" s="120"/>
      <c r="L3051" s="120" t="s">
        <v>32</v>
      </c>
      <c r="M3051" s="120" t="s">
        <v>33</v>
      </c>
      <c r="N3051" s="131">
        <v>44118</v>
      </c>
      <c r="O3051" s="131">
        <v>44244</v>
      </c>
      <c r="P3051" s="124">
        <f t="shared" si="142"/>
        <v>2</v>
      </c>
      <c r="R3051" s="125">
        <f ca="1">TODAY()-O3051</f>
        <v>434</v>
      </c>
    </row>
    <row r="3052" spans="1:19">
      <c r="A3052" s="116">
        <v>3052</v>
      </c>
      <c r="B3052" s="129">
        <v>44117</v>
      </c>
      <c r="C3052" s="118">
        <f t="shared" si="141"/>
        <v>10</v>
      </c>
      <c r="D3052" s="120" t="s">
        <v>252</v>
      </c>
      <c r="E3052" s="120" t="s">
        <v>6594</v>
      </c>
      <c r="F3052" s="211" t="s">
        <v>6595</v>
      </c>
      <c r="G3052" s="119" t="s">
        <v>2779</v>
      </c>
      <c r="H3052" s="121" t="s">
        <v>86</v>
      </c>
      <c r="I3052" s="119" t="s">
        <v>42</v>
      </c>
      <c r="K3052" s="120"/>
      <c r="L3052" s="120" t="s">
        <v>32</v>
      </c>
      <c r="M3052" s="120" t="s">
        <v>78</v>
      </c>
      <c r="P3052" s="124">
        <f t="shared" si="142"/>
        <v>0</v>
      </c>
    </row>
    <row r="3053" spans="1:19">
      <c r="A3053" s="116">
        <v>3053</v>
      </c>
      <c r="B3053" s="129">
        <v>44117</v>
      </c>
      <c r="C3053" s="118">
        <f t="shared" si="141"/>
        <v>10</v>
      </c>
      <c r="D3053" s="120" t="s">
        <v>252</v>
      </c>
      <c r="E3053" s="120" t="s">
        <v>6596</v>
      </c>
      <c r="F3053" s="211" t="s">
        <v>5655</v>
      </c>
      <c r="G3053" s="119" t="s">
        <v>250</v>
      </c>
      <c r="H3053" s="121" t="s">
        <v>41</v>
      </c>
      <c r="I3053" s="119" t="s">
        <v>42</v>
      </c>
      <c r="K3053" s="120"/>
      <c r="L3053" s="120" t="s">
        <v>32</v>
      </c>
      <c r="M3053" s="120" t="s">
        <v>78</v>
      </c>
      <c r="P3053" s="124">
        <f t="shared" si="142"/>
        <v>0</v>
      </c>
    </row>
    <row r="3054" spans="1:19">
      <c r="A3054" s="116">
        <v>3054</v>
      </c>
      <c r="B3054" s="129">
        <v>44117</v>
      </c>
      <c r="C3054" s="118">
        <f t="shared" si="141"/>
        <v>10</v>
      </c>
      <c r="D3054" s="120" t="s">
        <v>252</v>
      </c>
      <c r="E3054" s="120" t="s">
        <v>6597</v>
      </c>
      <c r="F3054" s="211" t="s">
        <v>6598</v>
      </c>
      <c r="G3054" s="119" t="s">
        <v>610</v>
      </c>
      <c r="H3054" s="121" t="s">
        <v>41</v>
      </c>
      <c r="I3054" s="119" t="s">
        <v>42</v>
      </c>
      <c r="K3054" s="120"/>
      <c r="L3054" s="120" t="s">
        <v>32</v>
      </c>
      <c r="M3054" s="120" t="s">
        <v>33</v>
      </c>
      <c r="N3054" s="131">
        <v>44040</v>
      </c>
      <c r="O3054" s="131">
        <v>44405</v>
      </c>
      <c r="P3054" s="124">
        <f t="shared" si="142"/>
        <v>7</v>
      </c>
      <c r="R3054" s="125">
        <f ca="1">TODAY()-O3054</f>
        <v>273</v>
      </c>
    </row>
    <row r="3055" spans="1:19" ht="27.6">
      <c r="A3055" s="116">
        <v>3055</v>
      </c>
      <c r="B3055" s="129">
        <v>44117</v>
      </c>
      <c r="C3055" s="118">
        <f t="shared" si="141"/>
        <v>10</v>
      </c>
      <c r="D3055" s="120" t="s">
        <v>252</v>
      </c>
      <c r="E3055" s="120" t="s">
        <v>6599</v>
      </c>
      <c r="F3055" s="211" t="s">
        <v>6600</v>
      </c>
      <c r="G3055" s="119" t="s">
        <v>6601</v>
      </c>
      <c r="H3055" s="121" t="s">
        <v>86</v>
      </c>
      <c r="I3055" s="119" t="s">
        <v>42</v>
      </c>
      <c r="K3055" s="120"/>
      <c r="L3055" s="120" t="s">
        <v>32</v>
      </c>
      <c r="M3055" s="120" t="s">
        <v>33</v>
      </c>
      <c r="N3055" s="131">
        <v>44126</v>
      </c>
      <c r="O3055" s="131">
        <v>44244</v>
      </c>
      <c r="P3055" s="124">
        <f t="shared" si="142"/>
        <v>2</v>
      </c>
      <c r="R3055" s="125">
        <f ca="1">TODAY()-O3055</f>
        <v>434</v>
      </c>
      <c r="S3055" s="120" t="s">
        <v>724</v>
      </c>
    </row>
    <row r="3056" spans="1:19">
      <c r="A3056" s="116">
        <v>3056</v>
      </c>
      <c r="B3056" s="129">
        <v>44117</v>
      </c>
      <c r="C3056" s="118">
        <f t="shared" si="141"/>
        <v>10</v>
      </c>
      <c r="D3056" s="120" t="s">
        <v>252</v>
      </c>
      <c r="E3056" s="120" t="s">
        <v>6602</v>
      </c>
      <c r="F3056" s="211" t="s">
        <v>6603</v>
      </c>
      <c r="G3056" s="121" t="s">
        <v>6604</v>
      </c>
      <c r="H3056" s="121" t="s">
        <v>76</v>
      </c>
      <c r="I3056" s="119" t="s">
        <v>42</v>
      </c>
      <c r="K3056" s="120"/>
      <c r="L3056" s="120" t="s">
        <v>32</v>
      </c>
      <c r="M3056" s="120" t="s">
        <v>78</v>
      </c>
      <c r="P3056" s="124">
        <f t="shared" si="142"/>
        <v>0</v>
      </c>
    </row>
    <row r="3057" spans="1:20">
      <c r="A3057" s="116">
        <v>3057</v>
      </c>
      <c r="B3057" s="129">
        <v>44117</v>
      </c>
      <c r="C3057" s="118">
        <f t="shared" si="141"/>
        <v>10</v>
      </c>
      <c r="D3057" s="120" t="s">
        <v>252</v>
      </c>
      <c r="E3057" s="120" t="s">
        <v>6605</v>
      </c>
      <c r="F3057" s="211" t="s">
        <v>6606</v>
      </c>
      <c r="G3057" s="120" t="s">
        <v>610</v>
      </c>
      <c r="H3057" s="121" t="s">
        <v>41</v>
      </c>
      <c r="I3057" s="119" t="s">
        <v>42</v>
      </c>
      <c r="K3057" s="120"/>
      <c r="L3057" s="120" t="s">
        <v>32</v>
      </c>
      <c r="M3057" s="120" t="s">
        <v>33</v>
      </c>
      <c r="N3057" s="131">
        <v>44118</v>
      </c>
      <c r="O3057" s="131">
        <v>44405</v>
      </c>
      <c r="P3057" s="124">
        <f t="shared" si="142"/>
        <v>7</v>
      </c>
      <c r="R3057" s="125">
        <f ca="1">TODAY()-O3057</f>
        <v>273</v>
      </c>
    </row>
    <row r="3058" spans="1:20">
      <c r="A3058" s="116">
        <v>3058</v>
      </c>
      <c r="B3058" s="129">
        <v>44117</v>
      </c>
      <c r="C3058" s="118">
        <f t="shared" si="141"/>
        <v>10</v>
      </c>
      <c r="D3058" s="120" t="s">
        <v>252</v>
      </c>
      <c r="E3058" s="120" t="s">
        <v>6607</v>
      </c>
      <c r="F3058" s="211" t="s">
        <v>6608</v>
      </c>
      <c r="G3058" s="120" t="s">
        <v>1662</v>
      </c>
      <c r="H3058" s="121" t="s">
        <v>86</v>
      </c>
      <c r="I3058" s="119" t="s">
        <v>42</v>
      </c>
      <c r="K3058" s="120"/>
      <c r="L3058" s="120" t="s">
        <v>32</v>
      </c>
      <c r="M3058" s="120" t="s">
        <v>78</v>
      </c>
      <c r="P3058" s="124">
        <f t="shared" si="142"/>
        <v>0</v>
      </c>
    </row>
    <row r="3059" spans="1:20">
      <c r="A3059" s="116">
        <v>3059</v>
      </c>
      <c r="B3059" s="129">
        <v>44117</v>
      </c>
      <c r="C3059" s="118">
        <f t="shared" ref="C3059:C3122" si="143">IF(B3059&lt;&gt;0,MONTH(B3059),0)</f>
        <v>10</v>
      </c>
      <c r="D3059" s="120" t="s">
        <v>252</v>
      </c>
      <c r="E3059" s="120" t="s">
        <v>6609</v>
      </c>
      <c r="F3059" s="211" t="s">
        <v>6610</v>
      </c>
      <c r="G3059" s="119" t="s">
        <v>3387</v>
      </c>
      <c r="H3059" s="121" t="s">
        <v>53</v>
      </c>
      <c r="I3059" s="119" t="s">
        <v>42</v>
      </c>
      <c r="K3059" s="120"/>
      <c r="L3059" s="120" t="s">
        <v>32</v>
      </c>
      <c r="M3059" s="120" t="s">
        <v>78</v>
      </c>
      <c r="P3059" s="124">
        <f t="shared" si="142"/>
        <v>0</v>
      </c>
    </row>
    <row r="3060" spans="1:20" ht="27.6">
      <c r="A3060" s="116">
        <v>3060</v>
      </c>
      <c r="B3060" s="129">
        <v>44118</v>
      </c>
      <c r="C3060" s="118">
        <f t="shared" si="143"/>
        <v>10</v>
      </c>
      <c r="D3060" s="120" t="s">
        <v>252</v>
      </c>
      <c r="E3060" s="120" t="s">
        <v>6611</v>
      </c>
      <c r="F3060" s="211" t="s">
        <v>6612</v>
      </c>
      <c r="G3060" s="119" t="s">
        <v>6613</v>
      </c>
      <c r="H3060" s="121" t="s">
        <v>86</v>
      </c>
      <c r="I3060" s="119" t="s">
        <v>42</v>
      </c>
      <c r="J3060" s="121" t="s">
        <v>43</v>
      </c>
      <c r="K3060" s="120" t="s">
        <v>65</v>
      </c>
      <c r="L3060" s="120" t="s">
        <v>32</v>
      </c>
      <c r="M3060" s="120" t="s">
        <v>78</v>
      </c>
      <c r="P3060" s="124">
        <f t="shared" si="142"/>
        <v>0</v>
      </c>
    </row>
    <row r="3061" spans="1:20">
      <c r="A3061" s="116">
        <v>3061</v>
      </c>
      <c r="B3061" s="129">
        <v>44118</v>
      </c>
      <c r="C3061" s="118">
        <f t="shared" si="143"/>
        <v>10</v>
      </c>
      <c r="D3061" s="120" t="s">
        <v>252</v>
      </c>
      <c r="E3061" s="120" t="s">
        <v>6614</v>
      </c>
      <c r="F3061" s="211" t="s">
        <v>6615</v>
      </c>
      <c r="G3061" s="119" t="s">
        <v>4774</v>
      </c>
      <c r="H3061" s="121" t="s">
        <v>86</v>
      </c>
      <c r="I3061" s="119" t="s">
        <v>42</v>
      </c>
      <c r="J3061" s="121" t="s">
        <v>43</v>
      </c>
      <c r="K3061" s="120" t="s">
        <v>65</v>
      </c>
      <c r="L3061" s="120" t="s">
        <v>32</v>
      </c>
      <c r="M3061" s="120" t="s">
        <v>78</v>
      </c>
      <c r="P3061" s="124">
        <f t="shared" si="142"/>
        <v>0</v>
      </c>
    </row>
    <row r="3062" spans="1:20" ht="27.6">
      <c r="A3062" s="116">
        <v>3062</v>
      </c>
      <c r="B3062" s="129">
        <v>44118</v>
      </c>
      <c r="C3062" s="118">
        <f t="shared" si="143"/>
        <v>10</v>
      </c>
      <c r="D3062" s="120" t="s">
        <v>252</v>
      </c>
      <c r="E3062" s="120" t="s">
        <v>6616</v>
      </c>
      <c r="F3062" s="211" t="s">
        <v>6617</v>
      </c>
      <c r="G3062" s="119" t="s">
        <v>6613</v>
      </c>
      <c r="H3062" s="121" t="s">
        <v>86</v>
      </c>
      <c r="I3062" s="119" t="s">
        <v>42</v>
      </c>
      <c r="J3062" s="121" t="s">
        <v>43</v>
      </c>
      <c r="K3062" s="120" t="s">
        <v>65</v>
      </c>
      <c r="L3062" s="120" t="s">
        <v>32</v>
      </c>
      <c r="M3062" s="120" t="s">
        <v>78</v>
      </c>
      <c r="P3062" s="124">
        <f t="shared" si="142"/>
        <v>0</v>
      </c>
    </row>
    <row r="3063" spans="1:20">
      <c r="A3063" s="116">
        <v>3063</v>
      </c>
      <c r="B3063" s="129">
        <v>44118</v>
      </c>
      <c r="C3063" s="118">
        <f t="shared" si="143"/>
        <v>10</v>
      </c>
      <c r="D3063" s="120" t="s">
        <v>252</v>
      </c>
      <c r="E3063" s="120" t="s">
        <v>6618</v>
      </c>
      <c r="F3063" s="211" t="s">
        <v>6619</v>
      </c>
      <c r="G3063" s="119" t="s">
        <v>3568</v>
      </c>
      <c r="H3063" s="121" t="s">
        <v>53</v>
      </c>
      <c r="I3063" s="119" t="s">
        <v>63</v>
      </c>
      <c r="J3063" s="121" t="s">
        <v>108</v>
      </c>
      <c r="K3063" s="120"/>
      <c r="L3063" s="120" t="s">
        <v>32</v>
      </c>
      <c r="M3063" s="120" t="s">
        <v>33</v>
      </c>
      <c r="N3063" s="131" t="s">
        <v>6620</v>
      </c>
      <c r="O3063" s="131">
        <v>44244</v>
      </c>
      <c r="P3063" s="124">
        <f t="shared" si="142"/>
        <v>2</v>
      </c>
      <c r="R3063" s="125">
        <f ca="1">TODAY()-O3063</f>
        <v>434</v>
      </c>
      <c r="S3063" s="120" t="s">
        <v>92</v>
      </c>
    </row>
    <row r="3064" spans="1:20">
      <c r="A3064" s="116">
        <v>3064</v>
      </c>
      <c r="B3064" s="129">
        <v>44118</v>
      </c>
      <c r="C3064" s="118">
        <f t="shared" si="143"/>
        <v>10</v>
      </c>
      <c r="D3064" s="120" t="s">
        <v>252</v>
      </c>
      <c r="E3064" s="120" t="s">
        <v>6621</v>
      </c>
      <c r="F3064" s="211" t="s">
        <v>6622</v>
      </c>
      <c r="G3064" s="119" t="s">
        <v>6623</v>
      </c>
      <c r="H3064" s="121" t="s">
        <v>97</v>
      </c>
      <c r="I3064" s="119" t="s">
        <v>42</v>
      </c>
      <c r="J3064" s="121" t="s">
        <v>43</v>
      </c>
      <c r="K3064" s="120" t="s">
        <v>65</v>
      </c>
      <c r="L3064" s="120" t="s">
        <v>32</v>
      </c>
      <c r="M3064" s="120" t="s">
        <v>78</v>
      </c>
      <c r="P3064" s="124">
        <f t="shared" si="142"/>
        <v>0</v>
      </c>
    </row>
    <row r="3065" spans="1:20">
      <c r="A3065" s="116">
        <v>3065</v>
      </c>
      <c r="B3065" s="129">
        <v>44118</v>
      </c>
      <c r="C3065" s="118">
        <f t="shared" si="143"/>
        <v>10</v>
      </c>
      <c r="D3065" s="120" t="s">
        <v>252</v>
      </c>
      <c r="E3065" s="120" t="s">
        <v>6624</v>
      </c>
      <c r="F3065" s="211" t="s">
        <v>6625</v>
      </c>
      <c r="G3065" s="119" t="s">
        <v>220</v>
      </c>
      <c r="H3065" s="121" t="s">
        <v>53</v>
      </c>
      <c r="I3065" s="119" t="s">
        <v>42</v>
      </c>
      <c r="J3065" s="121" t="s">
        <v>43</v>
      </c>
      <c r="K3065" s="120" t="s">
        <v>65</v>
      </c>
      <c r="L3065" s="120" t="s">
        <v>32</v>
      </c>
      <c r="M3065" s="120" t="s">
        <v>78</v>
      </c>
      <c r="P3065" s="124">
        <f t="shared" si="142"/>
        <v>0</v>
      </c>
    </row>
    <row r="3066" spans="1:20" ht="27.6">
      <c r="A3066" s="116">
        <v>3066</v>
      </c>
      <c r="B3066" s="129">
        <v>44118</v>
      </c>
      <c r="C3066" s="118">
        <f t="shared" si="143"/>
        <v>10</v>
      </c>
      <c r="D3066" s="120" t="s">
        <v>252</v>
      </c>
      <c r="E3066" s="120" t="s">
        <v>6626</v>
      </c>
      <c r="F3066" s="211" t="s">
        <v>6627</v>
      </c>
      <c r="G3066" s="119" t="s">
        <v>6628</v>
      </c>
      <c r="H3066" s="121" t="s">
        <v>53</v>
      </c>
      <c r="I3066" s="121" t="s">
        <v>42</v>
      </c>
      <c r="J3066" s="142" t="s">
        <v>2268</v>
      </c>
      <c r="K3066" s="120" t="s">
        <v>65</v>
      </c>
      <c r="L3066" s="120" t="s">
        <v>32</v>
      </c>
      <c r="M3066" s="120" t="s">
        <v>33</v>
      </c>
      <c r="N3066" s="131">
        <v>44119</v>
      </c>
      <c r="O3066" s="232">
        <v>44602</v>
      </c>
      <c r="P3066" s="124">
        <f t="shared" si="142"/>
        <v>2</v>
      </c>
      <c r="R3066" s="125">
        <f ca="1">TODAY()-O3066</f>
        <v>76</v>
      </c>
    </row>
    <row r="3067" spans="1:20" ht="27.6">
      <c r="A3067" s="116">
        <v>3067</v>
      </c>
      <c r="B3067" s="129">
        <v>44118</v>
      </c>
      <c r="C3067" s="118">
        <f t="shared" si="143"/>
        <v>10</v>
      </c>
      <c r="D3067" s="120" t="s">
        <v>252</v>
      </c>
      <c r="E3067" s="120" t="s">
        <v>6629</v>
      </c>
      <c r="F3067" s="211" t="s">
        <v>6630</v>
      </c>
      <c r="G3067" s="119" t="s">
        <v>6631</v>
      </c>
      <c r="H3067" s="121" t="s">
        <v>53</v>
      </c>
      <c r="I3067" s="121" t="s">
        <v>42</v>
      </c>
      <c r="J3067" s="142" t="s">
        <v>2268</v>
      </c>
      <c r="K3067" s="120" t="s">
        <v>65</v>
      </c>
      <c r="L3067" s="120" t="s">
        <v>32</v>
      </c>
      <c r="M3067" s="120" t="s">
        <v>78</v>
      </c>
      <c r="P3067" s="124">
        <f t="shared" si="142"/>
        <v>0</v>
      </c>
    </row>
    <row r="3068" spans="1:20">
      <c r="A3068" s="116">
        <v>3068</v>
      </c>
      <c r="B3068" s="129">
        <v>44118</v>
      </c>
      <c r="C3068" s="118">
        <f t="shared" si="143"/>
        <v>10</v>
      </c>
      <c r="D3068" s="120" t="s">
        <v>252</v>
      </c>
      <c r="E3068" s="120" t="s">
        <v>6632</v>
      </c>
      <c r="F3068" s="211" t="s">
        <v>6633</v>
      </c>
      <c r="G3068" s="119" t="s">
        <v>6628</v>
      </c>
      <c r="H3068" s="121" t="s">
        <v>53</v>
      </c>
      <c r="I3068" s="121" t="s">
        <v>42</v>
      </c>
      <c r="J3068" s="142" t="s">
        <v>2268</v>
      </c>
      <c r="K3068" s="120" t="s">
        <v>65</v>
      </c>
      <c r="L3068" s="120" t="s">
        <v>32</v>
      </c>
      <c r="M3068" s="120" t="s">
        <v>33</v>
      </c>
      <c r="N3068" s="131">
        <v>44160</v>
      </c>
      <c r="O3068" s="232">
        <v>44602</v>
      </c>
      <c r="P3068" s="124">
        <f t="shared" si="142"/>
        <v>2</v>
      </c>
      <c r="R3068" s="125">
        <f ca="1">TODAY()-O3068</f>
        <v>76</v>
      </c>
    </row>
    <row r="3069" spans="1:20" ht="27.6">
      <c r="A3069" s="116">
        <v>3069</v>
      </c>
      <c r="B3069" s="129">
        <v>44118</v>
      </c>
      <c r="C3069" s="118">
        <f t="shared" si="143"/>
        <v>10</v>
      </c>
      <c r="D3069" s="120" t="s">
        <v>252</v>
      </c>
      <c r="E3069" s="120" t="s">
        <v>6634</v>
      </c>
      <c r="F3069" s="211" t="s">
        <v>6635</v>
      </c>
      <c r="G3069" s="119" t="s">
        <v>4968</v>
      </c>
      <c r="H3069" s="121" t="s">
        <v>53</v>
      </c>
      <c r="I3069" s="121" t="s">
        <v>42</v>
      </c>
      <c r="J3069" s="142" t="s">
        <v>2268</v>
      </c>
      <c r="K3069" s="120" t="s">
        <v>65</v>
      </c>
      <c r="L3069" s="120" t="s">
        <v>32</v>
      </c>
      <c r="M3069" s="120" t="s">
        <v>78</v>
      </c>
      <c r="P3069" s="124">
        <f t="shared" si="142"/>
        <v>0</v>
      </c>
    </row>
    <row r="3070" spans="1:20">
      <c r="A3070" s="116">
        <v>3070</v>
      </c>
      <c r="B3070" s="129">
        <v>44118</v>
      </c>
      <c r="C3070" s="118">
        <f t="shared" si="143"/>
        <v>10</v>
      </c>
      <c r="D3070" s="120" t="s">
        <v>252</v>
      </c>
      <c r="E3070" s="120" t="s">
        <v>6636</v>
      </c>
      <c r="F3070" s="211" t="s">
        <v>6637</v>
      </c>
      <c r="G3070" s="119" t="s">
        <v>6638</v>
      </c>
      <c r="H3070" s="121" t="s">
        <v>53</v>
      </c>
      <c r="I3070" s="121" t="s">
        <v>42</v>
      </c>
      <c r="J3070" s="121" t="s">
        <v>2268</v>
      </c>
      <c r="K3070" s="120" t="s">
        <v>65</v>
      </c>
      <c r="L3070" s="120" t="s">
        <v>32</v>
      </c>
      <c r="M3070" s="120" t="s">
        <v>33</v>
      </c>
      <c r="N3070" s="131">
        <v>44119</v>
      </c>
      <c r="O3070" s="232">
        <v>44390</v>
      </c>
      <c r="P3070" s="124">
        <f t="shared" si="142"/>
        <v>7</v>
      </c>
      <c r="R3070" s="125">
        <f ca="1">TODAY()-O3070</f>
        <v>288</v>
      </c>
      <c r="S3070" s="120" t="s">
        <v>724</v>
      </c>
      <c r="T3070" s="126">
        <v>44390</v>
      </c>
    </row>
    <row r="3071" spans="1:20">
      <c r="A3071" s="116">
        <v>3071</v>
      </c>
      <c r="B3071" s="129">
        <v>44118</v>
      </c>
      <c r="C3071" s="118">
        <f t="shared" si="143"/>
        <v>10</v>
      </c>
      <c r="D3071" s="120" t="s">
        <v>252</v>
      </c>
      <c r="E3071" s="120" t="s">
        <v>6639</v>
      </c>
      <c r="F3071" s="211" t="s">
        <v>6640</v>
      </c>
      <c r="G3071" s="119" t="s">
        <v>3568</v>
      </c>
      <c r="H3071" s="121" t="s">
        <v>53</v>
      </c>
      <c r="I3071" s="119" t="s">
        <v>42</v>
      </c>
      <c r="J3071" s="121" t="s">
        <v>43</v>
      </c>
      <c r="K3071" s="120" t="s">
        <v>65</v>
      </c>
      <c r="L3071" s="120" t="s">
        <v>32</v>
      </c>
      <c r="M3071" s="120" t="s">
        <v>33</v>
      </c>
      <c r="N3071" s="131">
        <v>44119</v>
      </c>
      <c r="O3071" s="232">
        <v>44602</v>
      </c>
      <c r="P3071" s="124">
        <f t="shared" si="142"/>
        <v>2</v>
      </c>
      <c r="R3071" s="125">
        <f ca="1">TODAY()-O3071</f>
        <v>76</v>
      </c>
    </row>
    <row r="3072" spans="1:20">
      <c r="A3072" s="116">
        <v>3072</v>
      </c>
      <c r="B3072" s="129">
        <v>44118</v>
      </c>
      <c r="C3072" s="118">
        <f t="shared" si="143"/>
        <v>10</v>
      </c>
      <c r="D3072" s="120" t="s">
        <v>252</v>
      </c>
      <c r="E3072" s="120" t="s">
        <v>6641</v>
      </c>
      <c r="F3072" s="211" t="s">
        <v>6642</v>
      </c>
      <c r="G3072" s="119" t="s">
        <v>6643</v>
      </c>
      <c r="H3072" s="121" t="s">
        <v>97</v>
      </c>
      <c r="I3072" s="121" t="s">
        <v>42</v>
      </c>
      <c r="J3072" s="121" t="s">
        <v>2268</v>
      </c>
      <c r="K3072" s="120" t="s">
        <v>65</v>
      </c>
      <c r="L3072" s="120" t="s">
        <v>32</v>
      </c>
      <c r="M3072" s="120" t="s">
        <v>33</v>
      </c>
      <c r="N3072" s="131">
        <v>44119</v>
      </c>
      <c r="O3072" s="232">
        <v>44602</v>
      </c>
      <c r="P3072" s="124">
        <f t="shared" si="142"/>
        <v>2</v>
      </c>
      <c r="R3072" s="125">
        <f ca="1">TODAY()-O3072</f>
        <v>76</v>
      </c>
    </row>
    <row r="3073" spans="1:20">
      <c r="A3073" s="116">
        <v>3073</v>
      </c>
      <c r="B3073" s="129">
        <v>44118</v>
      </c>
      <c r="C3073" s="118">
        <f t="shared" si="143"/>
        <v>10</v>
      </c>
      <c r="D3073" s="120" t="s">
        <v>252</v>
      </c>
      <c r="E3073" s="120" t="s">
        <v>6644</v>
      </c>
      <c r="F3073" s="211" t="s">
        <v>6645</v>
      </c>
      <c r="G3073" s="119" t="s">
        <v>5002</v>
      </c>
      <c r="H3073" s="121" t="s">
        <v>41</v>
      </c>
      <c r="I3073" s="119" t="s">
        <v>42</v>
      </c>
      <c r="K3073" s="120" t="s">
        <v>65</v>
      </c>
      <c r="L3073" s="120" t="s">
        <v>32</v>
      </c>
      <c r="M3073" s="120" t="s">
        <v>33</v>
      </c>
      <c r="N3073" s="131">
        <v>43432</v>
      </c>
      <c r="O3073" s="232">
        <v>44453</v>
      </c>
      <c r="P3073" s="124">
        <f t="shared" si="142"/>
        <v>9</v>
      </c>
      <c r="R3073" s="125">
        <f ca="1">TODAY()-O3073</f>
        <v>225</v>
      </c>
    </row>
    <row r="3074" spans="1:20" ht="27.6">
      <c r="A3074" s="116">
        <v>3074</v>
      </c>
      <c r="B3074" s="129">
        <v>44118</v>
      </c>
      <c r="C3074" s="118">
        <f t="shared" si="143"/>
        <v>10</v>
      </c>
      <c r="D3074" s="120" t="s">
        <v>252</v>
      </c>
      <c r="E3074" s="120" t="s">
        <v>6646</v>
      </c>
      <c r="F3074" s="211" t="s">
        <v>6647</v>
      </c>
      <c r="G3074" s="119" t="s">
        <v>6648</v>
      </c>
      <c r="H3074" s="121" t="s">
        <v>53</v>
      </c>
      <c r="I3074" s="121" t="s">
        <v>42</v>
      </c>
      <c r="J3074" s="121" t="s">
        <v>2268</v>
      </c>
      <c r="K3074" s="120" t="s">
        <v>65</v>
      </c>
      <c r="L3074" s="120" t="s">
        <v>32</v>
      </c>
      <c r="M3074" s="120" t="s">
        <v>78</v>
      </c>
      <c r="P3074" s="124">
        <f t="shared" si="142"/>
        <v>0</v>
      </c>
    </row>
    <row r="3075" spans="1:20">
      <c r="A3075" s="116">
        <v>3075</v>
      </c>
      <c r="B3075" s="129">
        <v>44118</v>
      </c>
      <c r="C3075" s="118">
        <f t="shared" si="143"/>
        <v>10</v>
      </c>
      <c r="D3075" s="120" t="s">
        <v>252</v>
      </c>
      <c r="E3075" s="120" t="s">
        <v>6649</v>
      </c>
      <c r="F3075" s="211" t="s">
        <v>6650</v>
      </c>
      <c r="G3075" s="119" t="s">
        <v>6651</v>
      </c>
      <c r="H3075" s="121" t="s">
        <v>53</v>
      </c>
      <c r="I3075" s="119" t="s">
        <v>42</v>
      </c>
      <c r="J3075" s="121" t="s">
        <v>43</v>
      </c>
      <c r="K3075" s="120" t="s">
        <v>65</v>
      </c>
      <c r="L3075" s="120" t="s">
        <v>32</v>
      </c>
      <c r="M3075" s="120" t="s">
        <v>78</v>
      </c>
      <c r="P3075" s="124">
        <f t="shared" si="142"/>
        <v>0</v>
      </c>
    </row>
    <row r="3076" spans="1:20">
      <c r="A3076" s="116">
        <v>3076</v>
      </c>
      <c r="B3076" s="129">
        <v>44118</v>
      </c>
      <c r="C3076" s="118">
        <f t="shared" si="143"/>
        <v>10</v>
      </c>
      <c r="D3076" s="120" t="s">
        <v>252</v>
      </c>
      <c r="E3076" s="120" t="s">
        <v>6652</v>
      </c>
      <c r="F3076" s="211" t="s">
        <v>6653</v>
      </c>
      <c r="G3076" s="119" t="s">
        <v>6654</v>
      </c>
      <c r="H3076" s="121" t="s">
        <v>41</v>
      </c>
      <c r="I3076" s="121" t="s">
        <v>42</v>
      </c>
      <c r="J3076" s="121" t="s">
        <v>2268</v>
      </c>
      <c r="K3076" s="120" t="s">
        <v>65</v>
      </c>
      <c r="L3076" s="120" t="s">
        <v>32</v>
      </c>
      <c r="M3076" s="120" t="s">
        <v>184</v>
      </c>
      <c r="P3076" s="124">
        <f t="shared" si="142"/>
        <v>0</v>
      </c>
      <c r="R3076" s="125">
        <f ca="1">TODAY()-O3076</f>
        <v>44678</v>
      </c>
    </row>
    <row r="3077" spans="1:20">
      <c r="A3077" s="116">
        <v>3077</v>
      </c>
      <c r="B3077" s="129">
        <v>44118</v>
      </c>
      <c r="C3077" s="118">
        <f t="shared" si="143"/>
        <v>10</v>
      </c>
      <c r="D3077" s="120" t="s">
        <v>252</v>
      </c>
      <c r="E3077" s="120" t="s">
        <v>6655</v>
      </c>
      <c r="F3077" s="211" t="s">
        <v>6656</v>
      </c>
      <c r="G3077" s="119" t="s">
        <v>6613</v>
      </c>
      <c r="H3077" s="121" t="s">
        <v>86</v>
      </c>
      <c r="I3077" s="119" t="s">
        <v>42</v>
      </c>
      <c r="J3077" s="121" t="s">
        <v>43</v>
      </c>
      <c r="K3077" s="120" t="s">
        <v>65</v>
      </c>
      <c r="L3077" s="120" t="s">
        <v>32</v>
      </c>
      <c r="M3077" s="120" t="s">
        <v>78</v>
      </c>
      <c r="P3077" s="124">
        <f t="shared" si="142"/>
        <v>0</v>
      </c>
    </row>
    <row r="3078" spans="1:20" ht="27.6">
      <c r="A3078" s="116">
        <v>3078</v>
      </c>
      <c r="B3078" s="129">
        <v>44118</v>
      </c>
      <c r="C3078" s="118">
        <f t="shared" si="143"/>
        <v>10</v>
      </c>
      <c r="D3078" s="120" t="s">
        <v>252</v>
      </c>
      <c r="E3078" s="120" t="s">
        <v>6657</v>
      </c>
      <c r="F3078" s="211" t="s">
        <v>6658</v>
      </c>
      <c r="G3078" s="119" t="s">
        <v>6659</v>
      </c>
      <c r="H3078" s="121" t="s">
        <v>97</v>
      </c>
      <c r="I3078" s="119" t="s">
        <v>42</v>
      </c>
      <c r="J3078" s="121" t="s">
        <v>43</v>
      </c>
      <c r="K3078" s="120" t="s">
        <v>65</v>
      </c>
      <c r="L3078" s="120" t="s">
        <v>32</v>
      </c>
      <c r="M3078" s="120" t="s">
        <v>78</v>
      </c>
      <c r="P3078" s="124">
        <f t="shared" si="142"/>
        <v>0</v>
      </c>
    </row>
    <row r="3079" spans="1:20" ht="27.6">
      <c r="A3079" s="116">
        <v>3079</v>
      </c>
      <c r="B3079" s="129">
        <v>44118</v>
      </c>
      <c r="C3079" s="118">
        <f t="shared" si="143"/>
        <v>10</v>
      </c>
      <c r="D3079" s="120" t="s">
        <v>252</v>
      </c>
      <c r="E3079" s="120" t="s">
        <v>6660</v>
      </c>
      <c r="F3079" s="211" t="s">
        <v>6661</v>
      </c>
      <c r="G3079" s="119" t="s">
        <v>1309</v>
      </c>
      <c r="H3079" s="121" t="s">
        <v>97</v>
      </c>
      <c r="I3079" s="121" t="s">
        <v>42</v>
      </c>
      <c r="J3079" s="121" t="s">
        <v>2268</v>
      </c>
      <c r="K3079" s="120" t="s">
        <v>65</v>
      </c>
      <c r="L3079" s="120" t="s">
        <v>32</v>
      </c>
      <c r="M3079" s="120" t="s">
        <v>78</v>
      </c>
      <c r="P3079" s="124">
        <f t="shared" si="142"/>
        <v>0</v>
      </c>
    </row>
    <row r="3080" spans="1:20">
      <c r="A3080" s="116">
        <v>3080</v>
      </c>
      <c r="B3080" s="129">
        <v>44118</v>
      </c>
      <c r="C3080" s="118">
        <f t="shared" si="143"/>
        <v>10</v>
      </c>
      <c r="D3080" s="120" t="s">
        <v>252</v>
      </c>
      <c r="E3080" s="120" t="s">
        <v>6662</v>
      </c>
      <c r="F3080" s="211" t="s">
        <v>579</v>
      </c>
      <c r="G3080" s="119" t="s">
        <v>6663</v>
      </c>
      <c r="H3080" s="121" t="s">
        <v>41</v>
      </c>
      <c r="I3080" s="119" t="s">
        <v>42</v>
      </c>
      <c r="J3080" s="121" t="s">
        <v>43</v>
      </c>
      <c r="K3080" s="120" t="s">
        <v>65</v>
      </c>
      <c r="L3080" s="120" t="s">
        <v>32</v>
      </c>
      <c r="M3080" s="120" t="s">
        <v>33</v>
      </c>
      <c r="N3080" s="131">
        <v>44120</v>
      </c>
      <c r="O3080" s="131">
        <v>44586</v>
      </c>
      <c r="P3080" s="124">
        <f t="shared" si="142"/>
        <v>1</v>
      </c>
      <c r="R3080" s="125">
        <f ca="1">TODAY()-O3080</f>
        <v>92</v>
      </c>
    </row>
    <row r="3081" spans="1:20">
      <c r="A3081" s="116">
        <v>3081</v>
      </c>
      <c r="B3081" s="129">
        <v>44118</v>
      </c>
      <c r="C3081" s="118">
        <f t="shared" si="143"/>
        <v>10</v>
      </c>
      <c r="D3081" s="120" t="s">
        <v>252</v>
      </c>
      <c r="E3081" s="120" t="s">
        <v>6664</v>
      </c>
      <c r="F3081" s="211" t="s">
        <v>6665</v>
      </c>
      <c r="G3081" s="119" t="s">
        <v>6666</v>
      </c>
      <c r="H3081" s="121" t="s">
        <v>41</v>
      </c>
      <c r="I3081" s="119" t="s">
        <v>63</v>
      </c>
      <c r="J3081" s="121" t="s">
        <v>108</v>
      </c>
      <c r="K3081" s="120"/>
      <c r="L3081" s="120" t="s">
        <v>32</v>
      </c>
      <c r="M3081" s="120" t="s">
        <v>78</v>
      </c>
      <c r="P3081" s="124">
        <f t="shared" si="142"/>
        <v>0</v>
      </c>
    </row>
    <row r="3082" spans="1:20">
      <c r="A3082" s="116">
        <v>3082</v>
      </c>
      <c r="B3082" s="129">
        <v>44118</v>
      </c>
      <c r="C3082" s="118">
        <f t="shared" si="143"/>
        <v>10</v>
      </c>
      <c r="D3082" s="120" t="s">
        <v>252</v>
      </c>
      <c r="E3082" s="120" t="s">
        <v>6667</v>
      </c>
      <c r="F3082" s="211" t="s">
        <v>6668</v>
      </c>
      <c r="G3082" s="119" t="s">
        <v>6669</v>
      </c>
      <c r="H3082" s="121" t="s">
        <v>41</v>
      </c>
      <c r="I3082" s="119" t="s">
        <v>42</v>
      </c>
      <c r="J3082" s="121" t="s">
        <v>43</v>
      </c>
      <c r="K3082" s="120" t="s">
        <v>65</v>
      </c>
      <c r="L3082" s="120" t="s">
        <v>32</v>
      </c>
      <c r="M3082" s="120" t="s">
        <v>33</v>
      </c>
      <c r="N3082" s="131">
        <v>43430</v>
      </c>
      <c r="O3082" s="232">
        <v>44453</v>
      </c>
      <c r="P3082" s="124">
        <f t="shared" si="142"/>
        <v>9</v>
      </c>
      <c r="R3082" s="125">
        <f ca="1">TODAY()-O3082</f>
        <v>225</v>
      </c>
    </row>
    <row r="3083" spans="1:20">
      <c r="A3083" s="116">
        <v>3083</v>
      </c>
      <c r="B3083" s="129">
        <v>44118</v>
      </c>
      <c r="C3083" s="118">
        <f t="shared" si="143"/>
        <v>10</v>
      </c>
      <c r="D3083" s="120" t="s">
        <v>252</v>
      </c>
      <c r="E3083" s="120" t="s">
        <v>6670</v>
      </c>
      <c r="F3083" s="211" t="s">
        <v>6671</v>
      </c>
      <c r="G3083" s="119" t="s">
        <v>6672</v>
      </c>
      <c r="H3083" s="119" t="s">
        <v>41</v>
      </c>
      <c r="I3083" s="119" t="s">
        <v>42</v>
      </c>
      <c r="K3083" s="120" t="s">
        <v>65</v>
      </c>
      <c r="L3083" s="120" t="s">
        <v>32</v>
      </c>
      <c r="M3083" s="120" t="s">
        <v>33</v>
      </c>
      <c r="N3083" s="131">
        <v>44119</v>
      </c>
      <c r="P3083" s="124">
        <f t="shared" si="142"/>
        <v>0</v>
      </c>
      <c r="S3083" s="120" t="s">
        <v>34</v>
      </c>
    </row>
    <row r="3084" spans="1:20">
      <c r="A3084" s="116">
        <v>3084</v>
      </c>
      <c r="B3084" s="129">
        <v>44118</v>
      </c>
      <c r="C3084" s="118">
        <f t="shared" si="143"/>
        <v>10</v>
      </c>
      <c r="D3084" s="120" t="s">
        <v>252</v>
      </c>
      <c r="E3084" s="120" t="s">
        <v>6673</v>
      </c>
      <c r="F3084" s="211" t="s">
        <v>6674</v>
      </c>
      <c r="G3084" s="119" t="s">
        <v>6675</v>
      </c>
      <c r="H3084" s="121" t="s">
        <v>41</v>
      </c>
      <c r="I3084" s="119" t="s">
        <v>42</v>
      </c>
      <c r="J3084" s="121" t="s">
        <v>43</v>
      </c>
      <c r="K3084" s="120" t="s">
        <v>65</v>
      </c>
      <c r="L3084" s="120" t="s">
        <v>32</v>
      </c>
      <c r="M3084" s="120" t="s">
        <v>184</v>
      </c>
      <c r="P3084" s="124">
        <f t="shared" si="142"/>
        <v>0</v>
      </c>
      <c r="R3084" s="125">
        <f ca="1">TODAY()-O3084</f>
        <v>44678</v>
      </c>
    </row>
    <row r="3085" spans="1:20">
      <c r="A3085" s="116">
        <v>3085</v>
      </c>
      <c r="B3085" s="129">
        <v>44118</v>
      </c>
      <c r="C3085" s="118">
        <f t="shared" si="143"/>
        <v>10</v>
      </c>
      <c r="D3085" s="120" t="s">
        <v>252</v>
      </c>
      <c r="E3085" s="120" t="s">
        <v>6676</v>
      </c>
      <c r="F3085" s="211" t="s">
        <v>6677</v>
      </c>
      <c r="G3085" s="119" t="s">
        <v>6678</v>
      </c>
      <c r="H3085" s="121" t="s">
        <v>41</v>
      </c>
      <c r="I3085" s="119" t="s">
        <v>42</v>
      </c>
      <c r="J3085" s="121" t="s">
        <v>43</v>
      </c>
      <c r="K3085" s="120" t="s">
        <v>65</v>
      </c>
      <c r="L3085" s="120" t="s">
        <v>32</v>
      </c>
      <c r="M3085" s="120" t="s">
        <v>78</v>
      </c>
      <c r="P3085" s="124">
        <f t="shared" si="142"/>
        <v>0</v>
      </c>
    </row>
    <row r="3086" spans="1:20">
      <c r="A3086" s="116">
        <v>3086</v>
      </c>
      <c r="B3086" s="129">
        <v>44118</v>
      </c>
      <c r="C3086" s="118">
        <f t="shared" si="143"/>
        <v>10</v>
      </c>
      <c r="D3086" s="120" t="s">
        <v>252</v>
      </c>
      <c r="E3086" s="120" t="s">
        <v>6679</v>
      </c>
      <c r="F3086" s="211" t="s">
        <v>6680</v>
      </c>
      <c r="G3086" s="119" t="s">
        <v>6269</v>
      </c>
      <c r="H3086" s="121" t="s">
        <v>53</v>
      </c>
      <c r="I3086" s="119" t="s">
        <v>42</v>
      </c>
      <c r="J3086" s="121" t="s">
        <v>43</v>
      </c>
      <c r="K3086" s="120" t="s">
        <v>65</v>
      </c>
      <c r="L3086" s="120" t="s">
        <v>32</v>
      </c>
      <c r="M3086" s="120" t="s">
        <v>33</v>
      </c>
      <c r="N3086" s="131">
        <v>43710</v>
      </c>
      <c r="O3086" s="232">
        <v>44390</v>
      </c>
      <c r="P3086" s="124">
        <f t="shared" si="142"/>
        <v>7</v>
      </c>
      <c r="R3086" s="125">
        <f ca="1">TODAY()-O3086</f>
        <v>288</v>
      </c>
      <c r="S3086" s="120" t="s">
        <v>724</v>
      </c>
      <c r="T3086" s="126">
        <v>44395</v>
      </c>
    </row>
    <row r="3087" spans="1:20">
      <c r="A3087" s="116">
        <v>3087</v>
      </c>
      <c r="B3087" s="129">
        <v>44118</v>
      </c>
      <c r="C3087" s="118">
        <f t="shared" si="143"/>
        <v>10</v>
      </c>
      <c r="D3087" s="120" t="s">
        <v>252</v>
      </c>
      <c r="E3087" s="120" t="s">
        <v>6681</v>
      </c>
      <c r="F3087" s="211" t="s">
        <v>1582</v>
      </c>
      <c r="G3087" s="119" t="s">
        <v>2776</v>
      </c>
      <c r="H3087" s="121" t="s">
        <v>53</v>
      </c>
      <c r="I3087" s="119" t="s">
        <v>63</v>
      </c>
      <c r="J3087" s="121" t="s">
        <v>108</v>
      </c>
      <c r="K3087" s="120"/>
      <c r="L3087" s="120" t="s">
        <v>32</v>
      </c>
      <c r="M3087" s="120" t="s">
        <v>78</v>
      </c>
      <c r="P3087" s="124">
        <f t="shared" si="142"/>
        <v>0</v>
      </c>
    </row>
    <row r="3088" spans="1:20">
      <c r="A3088" s="116">
        <v>3088</v>
      </c>
      <c r="B3088" s="129">
        <v>44118</v>
      </c>
      <c r="C3088" s="118">
        <f t="shared" si="143"/>
        <v>10</v>
      </c>
      <c r="D3088" s="120" t="s">
        <v>252</v>
      </c>
      <c r="E3088" s="120" t="s">
        <v>6682</v>
      </c>
      <c r="F3088" s="211" t="s">
        <v>6683</v>
      </c>
      <c r="G3088" s="119" t="s">
        <v>6684</v>
      </c>
      <c r="H3088" s="121" t="s">
        <v>41</v>
      </c>
      <c r="I3088" s="119" t="s">
        <v>63</v>
      </c>
      <c r="J3088" s="121" t="s">
        <v>108</v>
      </c>
      <c r="K3088" s="120"/>
      <c r="L3088" s="120" t="s">
        <v>32</v>
      </c>
      <c r="M3088" s="120" t="s">
        <v>78</v>
      </c>
      <c r="P3088" s="124">
        <f t="shared" si="142"/>
        <v>0</v>
      </c>
    </row>
    <row r="3089" spans="1:25" ht="27.6">
      <c r="A3089" s="116">
        <v>3089</v>
      </c>
      <c r="B3089" s="129">
        <v>44118</v>
      </c>
      <c r="C3089" s="118">
        <f t="shared" si="143"/>
        <v>10</v>
      </c>
      <c r="D3089" s="120" t="s">
        <v>252</v>
      </c>
      <c r="E3089" s="120" t="s">
        <v>6685</v>
      </c>
      <c r="F3089" s="211" t="s">
        <v>6686</v>
      </c>
      <c r="G3089" s="119" t="s">
        <v>1924</v>
      </c>
      <c r="H3089" s="121" t="s">
        <v>86</v>
      </c>
      <c r="I3089" s="121" t="s">
        <v>42</v>
      </c>
      <c r="J3089" s="121" t="s">
        <v>2268</v>
      </c>
      <c r="K3089" s="120" t="s">
        <v>65</v>
      </c>
      <c r="L3089" s="120" t="s">
        <v>32</v>
      </c>
      <c r="M3089" s="120" t="s">
        <v>33</v>
      </c>
      <c r="N3089" s="131">
        <v>44119</v>
      </c>
      <c r="O3089" s="131">
        <v>44602</v>
      </c>
      <c r="P3089" s="124">
        <f t="shared" si="142"/>
        <v>2</v>
      </c>
      <c r="R3089" s="125">
        <f ca="1">TODAY()-O3089</f>
        <v>76</v>
      </c>
    </row>
    <row r="3090" spans="1:25">
      <c r="A3090" s="116">
        <v>3090</v>
      </c>
      <c r="B3090" s="129">
        <v>44118</v>
      </c>
      <c r="C3090" s="118">
        <f t="shared" si="143"/>
        <v>10</v>
      </c>
      <c r="D3090" s="120" t="s">
        <v>252</v>
      </c>
      <c r="E3090" s="120" t="s">
        <v>6687</v>
      </c>
      <c r="F3090" s="211" t="s">
        <v>6688</v>
      </c>
      <c r="G3090" s="119" t="s">
        <v>528</v>
      </c>
      <c r="H3090" s="121" t="s">
        <v>53</v>
      </c>
      <c r="I3090" s="119" t="s">
        <v>42</v>
      </c>
      <c r="J3090" s="121" t="s">
        <v>43</v>
      </c>
      <c r="K3090" s="120" t="s">
        <v>65</v>
      </c>
      <c r="L3090" s="120" t="s">
        <v>32</v>
      </c>
      <c r="M3090" s="120" t="s">
        <v>466</v>
      </c>
      <c r="P3090" s="124">
        <f t="shared" si="142"/>
        <v>0</v>
      </c>
    </row>
    <row r="3091" spans="1:25">
      <c r="A3091" s="116">
        <v>3091</v>
      </c>
      <c r="B3091" s="129">
        <v>44118</v>
      </c>
      <c r="C3091" s="118">
        <f t="shared" si="143"/>
        <v>10</v>
      </c>
      <c r="D3091" s="120" t="s">
        <v>252</v>
      </c>
      <c r="E3091" s="120" t="s">
        <v>6689</v>
      </c>
      <c r="F3091" s="211" t="s">
        <v>6690</v>
      </c>
      <c r="G3091" s="119" t="s">
        <v>6269</v>
      </c>
      <c r="H3091" s="121" t="s">
        <v>53</v>
      </c>
      <c r="I3091" s="121" t="s">
        <v>42</v>
      </c>
      <c r="J3091" s="121" t="s">
        <v>2268</v>
      </c>
      <c r="K3091" s="120" t="s">
        <v>65</v>
      </c>
      <c r="L3091" s="120" t="s">
        <v>32</v>
      </c>
      <c r="M3091" s="120" t="s">
        <v>78</v>
      </c>
      <c r="P3091" s="124">
        <f t="shared" si="142"/>
        <v>0</v>
      </c>
    </row>
    <row r="3092" spans="1:25">
      <c r="A3092" s="116">
        <v>3092</v>
      </c>
      <c r="B3092" s="129">
        <v>44118</v>
      </c>
      <c r="C3092" s="118">
        <f t="shared" si="143"/>
        <v>10</v>
      </c>
      <c r="D3092" s="120" t="s">
        <v>252</v>
      </c>
      <c r="E3092" s="120" t="s">
        <v>6691</v>
      </c>
      <c r="F3092" s="211" t="s">
        <v>6692</v>
      </c>
      <c r="G3092" s="119" t="s">
        <v>6269</v>
      </c>
      <c r="H3092" s="121" t="s">
        <v>53</v>
      </c>
      <c r="I3092" s="121" t="s">
        <v>42</v>
      </c>
      <c r="J3092" s="121" t="s">
        <v>2268</v>
      </c>
      <c r="K3092" s="120" t="s">
        <v>65</v>
      </c>
      <c r="L3092" s="120" t="s">
        <v>32</v>
      </c>
      <c r="M3092" s="120" t="s">
        <v>78</v>
      </c>
      <c r="P3092" s="124">
        <f t="shared" ref="P3092:P3155" si="144">IF(O3092&lt;&gt;0,MONTH(O3092),0)</f>
        <v>0</v>
      </c>
    </row>
    <row r="3093" spans="1:25">
      <c r="A3093" s="116">
        <v>3093</v>
      </c>
      <c r="B3093" s="129">
        <v>44118</v>
      </c>
      <c r="C3093" s="118">
        <f t="shared" si="143"/>
        <v>10</v>
      </c>
      <c r="D3093" s="120" t="s">
        <v>252</v>
      </c>
      <c r="E3093" s="120" t="s">
        <v>6693</v>
      </c>
      <c r="F3093" s="211" t="s">
        <v>473</v>
      </c>
      <c r="G3093" s="120" t="s">
        <v>6694</v>
      </c>
      <c r="H3093" s="121" t="s">
        <v>41</v>
      </c>
      <c r="I3093" s="119" t="s">
        <v>63</v>
      </c>
      <c r="J3093" s="121" t="s">
        <v>108</v>
      </c>
      <c r="K3093" s="120"/>
      <c r="L3093" s="120" t="s">
        <v>32</v>
      </c>
      <c r="M3093" s="120" t="s">
        <v>78</v>
      </c>
      <c r="P3093" s="124">
        <f t="shared" si="144"/>
        <v>0</v>
      </c>
    </row>
    <row r="3094" spans="1:25">
      <c r="A3094" s="116">
        <v>3094</v>
      </c>
      <c r="B3094" s="129">
        <v>44118</v>
      </c>
      <c r="C3094" s="118">
        <f t="shared" si="143"/>
        <v>10</v>
      </c>
      <c r="D3094" s="120" t="s">
        <v>252</v>
      </c>
      <c r="E3094" s="120" t="s">
        <v>6695</v>
      </c>
      <c r="F3094" s="211" t="s">
        <v>6696</v>
      </c>
      <c r="G3094" s="120" t="s">
        <v>1924</v>
      </c>
      <c r="H3094" s="121" t="s">
        <v>86</v>
      </c>
      <c r="I3094" s="121" t="s">
        <v>42</v>
      </c>
      <c r="J3094" s="121" t="s">
        <v>2268</v>
      </c>
      <c r="K3094" s="120" t="s">
        <v>65</v>
      </c>
      <c r="L3094" s="120" t="s">
        <v>32</v>
      </c>
      <c r="M3094" s="120" t="s">
        <v>33</v>
      </c>
      <c r="N3094" s="131">
        <v>44124</v>
      </c>
      <c r="O3094" s="232">
        <v>44453</v>
      </c>
      <c r="P3094" s="124">
        <f t="shared" si="144"/>
        <v>9</v>
      </c>
      <c r="R3094" s="125">
        <f ca="1">TODAY()-O3094</f>
        <v>225</v>
      </c>
      <c r="S3094" s="120" t="s">
        <v>135</v>
      </c>
      <c r="T3094" s="126">
        <v>44453</v>
      </c>
    </row>
    <row r="3095" spans="1:25">
      <c r="A3095" s="116">
        <v>3095</v>
      </c>
      <c r="B3095" s="129">
        <v>44118</v>
      </c>
      <c r="C3095" s="118">
        <f t="shared" si="143"/>
        <v>10</v>
      </c>
      <c r="D3095" s="120" t="s">
        <v>252</v>
      </c>
      <c r="E3095" s="120" t="s">
        <v>6697</v>
      </c>
      <c r="F3095" s="211" t="s">
        <v>6698</v>
      </c>
      <c r="G3095" s="119" t="s">
        <v>6699</v>
      </c>
      <c r="H3095" s="121" t="s">
        <v>86</v>
      </c>
      <c r="I3095" s="121" t="s">
        <v>42</v>
      </c>
      <c r="J3095" s="121" t="s">
        <v>2268</v>
      </c>
      <c r="K3095" s="120" t="s">
        <v>65</v>
      </c>
      <c r="L3095" s="120" t="s">
        <v>32</v>
      </c>
      <c r="M3095" s="120" t="s">
        <v>33</v>
      </c>
      <c r="N3095" s="131">
        <v>44119</v>
      </c>
      <c r="O3095" s="131">
        <v>44392</v>
      </c>
      <c r="P3095" s="124">
        <f t="shared" si="144"/>
        <v>7</v>
      </c>
      <c r="R3095" s="125">
        <f ca="1">TODAY()-O3095</f>
        <v>286</v>
      </c>
      <c r="S3095" s="120" t="s">
        <v>724</v>
      </c>
      <c r="T3095" s="126">
        <v>44244</v>
      </c>
      <c r="Y3095" s="116" t="s">
        <v>6700</v>
      </c>
    </row>
    <row r="3096" spans="1:25">
      <c r="A3096" s="116">
        <v>3096</v>
      </c>
      <c r="B3096" s="129">
        <v>44117</v>
      </c>
      <c r="C3096" s="118">
        <f t="shared" si="143"/>
        <v>10</v>
      </c>
      <c r="D3096" s="120" t="s">
        <v>25</v>
      </c>
      <c r="E3096" s="120" t="s">
        <v>6701</v>
      </c>
      <c r="F3096" s="211" t="s">
        <v>6702</v>
      </c>
      <c r="G3096" s="120" t="s">
        <v>4302</v>
      </c>
      <c r="H3096" s="119" t="s">
        <v>344</v>
      </c>
      <c r="I3096" s="119" t="s">
        <v>42</v>
      </c>
      <c r="J3096" s="121" t="s">
        <v>43</v>
      </c>
      <c r="K3096" s="120"/>
      <c r="L3096" s="120" t="s">
        <v>32</v>
      </c>
      <c r="M3096" s="120" t="s">
        <v>33</v>
      </c>
      <c r="N3096" s="131" t="s">
        <v>6575</v>
      </c>
      <c r="P3096" s="124">
        <f t="shared" si="144"/>
        <v>0</v>
      </c>
      <c r="Y3096" s="127" t="s">
        <v>356</v>
      </c>
    </row>
    <row r="3097" spans="1:25" ht="27.6">
      <c r="A3097" s="116">
        <v>3097</v>
      </c>
      <c r="B3097" s="129">
        <v>44117</v>
      </c>
      <c r="C3097" s="118">
        <f t="shared" si="143"/>
        <v>10</v>
      </c>
      <c r="D3097" s="120" t="s">
        <v>37</v>
      </c>
      <c r="E3097" s="120" t="s">
        <v>6703</v>
      </c>
      <c r="F3097" s="211" t="s">
        <v>6704</v>
      </c>
      <c r="G3097" s="119" t="s">
        <v>1380</v>
      </c>
      <c r="H3097" s="121" t="s">
        <v>344</v>
      </c>
      <c r="I3097" s="121" t="s">
        <v>42</v>
      </c>
      <c r="J3097" s="121" t="s">
        <v>82</v>
      </c>
      <c r="K3097" s="120"/>
      <c r="L3097" s="120" t="s">
        <v>32</v>
      </c>
      <c r="M3097" s="120" t="s">
        <v>78</v>
      </c>
      <c r="N3097" s="131" t="s">
        <v>6575</v>
      </c>
      <c r="P3097" s="124">
        <f t="shared" si="144"/>
        <v>0</v>
      </c>
    </row>
    <row r="3098" spans="1:25">
      <c r="A3098" s="116">
        <v>3098</v>
      </c>
      <c r="B3098" s="129">
        <v>44119</v>
      </c>
      <c r="C3098" s="118">
        <f t="shared" si="143"/>
        <v>10</v>
      </c>
      <c r="D3098" s="119" t="s">
        <v>25</v>
      </c>
      <c r="E3098" s="120" t="s">
        <v>6705</v>
      </c>
      <c r="F3098" s="211" t="s">
        <v>1029</v>
      </c>
      <c r="G3098" s="119" t="s">
        <v>6706</v>
      </c>
      <c r="H3098" s="121" t="s">
        <v>48</v>
      </c>
      <c r="I3098" s="119" t="s">
        <v>196</v>
      </c>
      <c r="J3098" s="121" t="s">
        <v>196</v>
      </c>
      <c r="K3098" s="120"/>
      <c r="L3098" s="120" t="s">
        <v>32</v>
      </c>
      <c r="M3098" s="120" t="s">
        <v>33</v>
      </c>
      <c r="N3098" s="131">
        <v>44272</v>
      </c>
      <c r="P3098" s="124">
        <f t="shared" si="144"/>
        <v>0</v>
      </c>
      <c r="Q3098" s="118">
        <v>1</v>
      </c>
      <c r="R3098" s="125"/>
      <c r="S3098" s="120" t="s">
        <v>135</v>
      </c>
    </row>
    <row r="3099" spans="1:25">
      <c r="A3099" s="116">
        <v>3099</v>
      </c>
      <c r="B3099" s="129">
        <v>44119</v>
      </c>
      <c r="C3099" s="118">
        <f t="shared" si="143"/>
        <v>10</v>
      </c>
      <c r="D3099" s="119" t="s">
        <v>25</v>
      </c>
      <c r="E3099" s="120" t="s">
        <v>6707</v>
      </c>
      <c r="F3099" s="211" t="s">
        <v>351</v>
      </c>
      <c r="G3099" s="119" t="s">
        <v>6708</v>
      </c>
      <c r="H3099" s="121" t="s">
        <v>48</v>
      </c>
      <c r="I3099" s="119" t="s">
        <v>196</v>
      </c>
      <c r="J3099" s="121" t="s">
        <v>196</v>
      </c>
      <c r="K3099" s="120"/>
      <c r="L3099" s="120" t="s">
        <v>32</v>
      </c>
      <c r="M3099" s="120" t="s">
        <v>78</v>
      </c>
      <c r="P3099" s="124">
        <f t="shared" si="144"/>
        <v>0</v>
      </c>
    </row>
    <row r="3100" spans="1:25">
      <c r="A3100" s="116">
        <v>3100</v>
      </c>
      <c r="B3100" s="129">
        <v>44119</v>
      </c>
      <c r="C3100" s="118">
        <f t="shared" si="143"/>
        <v>10</v>
      </c>
      <c r="D3100" s="119" t="s">
        <v>25</v>
      </c>
      <c r="E3100" s="120" t="s">
        <v>6709</v>
      </c>
      <c r="F3100" s="211" t="s">
        <v>783</v>
      </c>
      <c r="G3100" s="119" t="s">
        <v>6710</v>
      </c>
      <c r="H3100" s="121" t="s">
        <v>29</v>
      </c>
      <c r="I3100" s="119" t="s">
        <v>196</v>
      </c>
      <c r="J3100" s="121" t="s">
        <v>196</v>
      </c>
      <c r="K3100" s="120"/>
      <c r="L3100" s="120" t="s">
        <v>32</v>
      </c>
      <c r="M3100" s="120" t="s">
        <v>78</v>
      </c>
      <c r="P3100" s="124">
        <f t="shared" si="144"/>
        <v>0</v>
      </c>
    </row>
    <row r="3101" spans="1:25">
      <c r="A3101" s="116">
        <v>3101</v>
      </c>
      <c r="B3101" s="129">
        <v>44119</v>
      </c>
      <c r="C3101" s="118">
        <f t="shared" si="143"/>
        <v>10</v>
      </c>
      <c r="D3101" s="119" t="s">
        <v>25</v>
      </c>
      <c r="E3101" s="120" t="s">
        <v>6711</v>
      </c>
      <c r="F3101" s="211" t="s">
        <v>351</v>
      </c>
      <c r="G3101" s="120" t="s">
        <v>6712</v>
      </c>
      <c r="H3101" s="121" t="s">
        <v>48</v>
      </c>
      <c r="I3101" s="121" t="s">
        <v>42</v>
      </c>
      <c r="J3101" s="121" t="s">
        <v>82</v>
      </c>
      <c r="K3101" s="120"/>
      <c r="L3101" s="120" t="s">
        <v>32</v>
      </c>
      <c r="M3101" s="120" t="s">
        <v>33</v>
      </c>
      <c r="N3101" s="131">
        <v>44120</v>
      </c>
      <c r="P3101" s="124">
        <f t="shared" si="144"/>
        <v>0</v>
      </c>
      <c r="R3101" s="118">
        <f ca="1">TODAY()-N3101</f>
        <v>558</v>
      </c>
      <c r="S3101" s="120" t="s">
        <v>34</v>
      </c>
      <c r="T3101" s="126">
        <v>44120</v>
      </c>
    </row>
    <row r="3102" spans="1:25" ht="14.4">
      <c r="A3102" s="116">
        <v>3102</v>
      </c>
      <c r="B3102" s="129">
        <v>44119</v>
      </c>
      <c r="C3102" s="118">
        <f t="shared" si="143"/>
        <v>10</v>
      </c>
      <c r="D3102" s="119" t="s">
        <v>25</v>
      </c>
      <c r="E3102" s="120" t="s">
        <v>6713</v>
      </c>
      <c r="F3102" s="211" t="s">
        <v>133</v>
      </c>
      <c r="G3102" s="120" t="s">
        <v>6714</v>
      </c>
      <c r="H3102" s="121" t="s">
        <v>256</v>
      </c>
      <c r="I3102" s="119" t="s">
        <v>196</v>
      </c>
      <c r="J3102" s="121" t="s">
        <v>196</v>
      </c>
      <c r="K3102" s="120"/>
      <c r="L3102" s="120" t="s">
        <v>32</v>
      </c>
      <c r="M3102" s="120" t="s">
        <v>33</v>
      </c>
      <c r="N3102" s="131">
        <v>44123</v>
      </c>
      <c r="P3102" s="124">
        <f t="shared" si="144"/>
        <v>0</v>
      </c>
      <c r="R3102" s="118">
        <f ca="1">TODAY()-N3102</f>
        <v>555</v>
      </c>
      <c r="S3102" s="120" t="s">
        <v>922</v>
      </c>
      <c r="T3102" s="126">
        <v>44124</v>
      </c>
      <c r="U3102" t="s">
        <v>6715</v>
      </c>
    </row>
    <row r="3103" spans="1:25">
      <c r="A3103" s="116">
        <v>3103</v>
      </c>
      <c r="B3103" s="129">
        <v>44119</v>
      </c>
      <c r="C3103" s="118">
        <f t="shared" si="143"/>
        <v>10</v>
      </c>
      <c r="D3103" s="119" t="s">
        <v>25</v>
      </c>
      <c r="E3103" s="120" t="s">
        <v>6716</v>
      </c>
      <c r="F3103" s="211" t="s">
        <v>6717</v>
      </c>
      <c r="G3103" s="119" t="s">
        <v>6718</v>
      </c>
      <c r="H3103" s="121" t="s">
        <v>97</v>
      </c>
      <c r="I3103" s="121" t="s">
        <v>42</v>
      </c>
      <c r="J3103" s="121" t="s">
        <v>82</v>
      </c>
      <c r="K3103" s="120"/>
      <c r="L3103" s="120" t="s">
        <v>32</v>
      </c>
      <c r="M3103" s="120" t="s">
        <v>78</v>
      </c>
      <c r="P3103" s="124">
        <f t="shared" si="144"/>
        <v>0</v>
      </c>
    </row>
    <row r="3104" spans="1:25" ht="27.6">
      <c r="A3104" s="116">
        <v>3104</v>
      </c>
      <c r="B3104" s="129">
        <v>44119</v>
      </c>
      <c r="C3104" s="118">
        <f t="shared" si="143"/>
        <v>10</v>
      </c>
      <c r="D3104" s="119" t="s">
        <v>25</v>
      </c>
      <c r="E3104" s="120" t="s">
        <v>6719</v>
      </c>
      <c r="F3104" s="211" t="s">
        <v>6720</v>
      </c>
      <c r="G3104" s="119" t="s">
        <v>6721</v>
      </c>
      <c r="H3104" s="121" t="s">
        <v>101</v>
      </c>
      <c r="I3104" s="119" t="s">
        <v>42</v>
      </c>
      <c r="J3104" s="121" t="s">
        <v>43</v>
      </c>
      <c r="K3104" s="120" t="s">
        <v>65</v>
      </c>
      <c r="L3104" s="120" t="s">
        <v>32</v>
      </c>
      <c r="M3104" s="120" t="s">
        <v>33</v>
      </c>
      <c r="N3104" s="131">
        <v>44180</v>
      </c>
      <c r="O3104" s="131">
        <v>44413</v>
      </c>
      <c r="P3104" s="124">
        <f t="shared" si="144"/>
        <v>8</v>
      </c>
      <c r="Q3104" s="118">
        <v>4</v>
      </c>
      <c r="R3104" s="125">
        <f ca="1">TODAY()-O3104</f>
        <v>265</v>
      </c>
    </row>
    <row r="3105" spans="1:18">
      <c r="A3105" s="116">
        <v>3105</v>
      </c>
      <c r="B3105" s="129">
        <v>44119</v>
      </c>
      <c r="C3105" s="118">
        <f t="shared" si="143"/>
        <v>10</v>
      </c>
      <c r="D3105" s="119" t="s">
        <v>25</v>
      </c>
      <c r="E3105" s="120" t="s">
        <v>6722</v>
      </c>
      <c r="F3105" s="211" t="s">
        <v>6723</v>
      </c>
      <c r="G3105" s="119" t="s">
        <v>6724</v>
      </c>
      <c r="H3105" s="121" t="s">
        <v>140</v>
      </c>
      <c r="I3105" s="119" t="s">
        <v>196</v>
      </c>
      <c r="J3105" s="121" t="s">
        <v>196</v>
      </c>
      <c r="K3105" s="120"/>
      <c r="L3105" s="120" t="s">
        <v>32</v>
      </c>
      <c r="M3105" s="120" t="s">
        <v>78</v>
      </c>
      <c r="P3105" s="124">
        <f t="shared" si="144"/>
        <v>0</v>
      </c>
    </row>
    <row r="3106" spans="1:18">
      <c r="A3106" s="116">
        <v>3106</v>
      </c>
      <c r="B3106" s="129">
        <v>44119</v>
      </c>
      <c r="C3106" s="118">
        <f t="shared" si="143"/>
        <v>10</v>
      </c>
      <c r="D3106" s="119" t="s">
        <v>25</v>
      </c>
      <c r="E3106" s="120" t="s">
        <v>6725</v>
      </c>
      <c r="F3106" s="211" t="s">
        <v>235</v>
      </c>
      <c r="G3106" s="119" t="s">
        <v>6726</v>
      </c>
      <c r="H3106" s="121" t="s">
        <v>41</v>
      </c>
      <c r="I3106" s="119" t="s">
        <v>196</v>
      </c>
      <c r="J3106" s="121" t="s">
        <v>196</v>
      </c>
      <c r="K3106" s="120"/>
      <c r="L3106" s="120" t="s">
        <v>32</v>
      </c>
      <c r="M3106" s="120" t="s">
        <v>33</v>
      </c>
      <c r="N3106" s="131">
        <v>44123</v>
      </c>
      <c r="P3106" s="124">
        <f t="shared" si="144"/>
        <v>0</v>
      </c>
      <c r="R3106" s="118">
        <f ca="1">TODAY()-N3106</f>
        <v>555</v>
      </c>
    </row>
    <row r="3107" spans="1:18">
      <c r="A3107" s="116">
        <v>3107</v>
      </c>
      <c r="B3107" s="129">
        <v>44119</v>
      </c>
      <c r="C3107" s="118">
        <f t="shared" si="143"/>
        <v>10</v>
      </c>
      <c r="D3107" s="119" t="s">
        <v>25</v>
      </c>
      <c r="E3107" s="120" t="s">
        <v>6727</v>
      </c>
      <c r="F3107" s="211" t="s">
        <v>133</v>
      </c>
      <c r="G3107" s="119" t="s">
        <v>6728</v>
      </c>
      <c r="H3107" s="121" t="s">
        <v>256</v>
      </c>
      <c r="I3107" s="119" t="s">
        <v>42</v>
      </c>
      <c r="J3107" s="121" t="s">
        <v>43</v>
      </c>
      <c r="K3107" s="120"/>
      <c r="L3107" s="120" t="s">
        <v>32</v>
      </c>
      <c r="M3107" s="120" t="s">
        <v>78</v>
      </c>
      <c r="P3107" s="124">
        <f t="shared" si="144"/>
        <v>0</v>
      </c>
    </row>
    <row r="3108" spans="1:18">
      <c r="A3108" s="116">
        <v>3108</v>
      </c>
      <c r="B3108" s="129">
        <v>44119</v>
      </c>
      <c r="C3108" s="118">
        <f t="shared" si="143"/>
        <v>10</v>
      </c>
      <c r="D3108" s="119" t="s">
        <v>25</v>
      </c>
      <c r="E3108" s="120" t="s">
        <v>6729</v>
      </c>
      <c r="F3108" s="211" t="s">
        <v>6730</v>
      </c>
      <c r="G3108" s="119" t="s">
        <v>6731</v>
      </c>
      <c r="H3108" s="121" t="s">
        <v>48</v>
      </c>
      <c r="I3108" s="119" t="s">
        <v>196</v>
      </c>
      <c r="J3108" s="121" t="s">
        <v>196</v>
      </c>
      <c r="K3108" s="120"/>
      <c r="L3108" s="120" t="s">
        <v>32</v>
      </c>
      <c r="M3108" s="120" t="s">
        <v>78</v>
      </c>
      <c r="P3108" s="124">
        <f t="shared" si="144"/>
        <v>0</v>
      </c>
    </row>
    <row r="3109" spans="1:18">
      <c r="A3109" s="116">
        <v>3109</v>
      </c>
      <c r="B3109" s="129">
        <v>44119</v>
      </c>
      <c r="C3109" s="118">
        <f t="shared" si="143"/>
        <v>10</v>
      </c>
      <c r="D3109" s="119" t="s">
        <v>25</v>
      </c>
      <c r="E3109" s="120" t="s">
        <v>6732</v>
      </c>
      <c r="F3109" s="211" t="s">
        <v>133</v>
      </c>
      <c r="G3109" s="119" t="s">
        <v>6733</v>
      </c>
      <c r="H3109" s="121" t="s">
        <v>97</v>
      </c>
      <c r="I3109" s="121" t="s">
        <v>42</v>
      </c>
      <c r="J3109" s="121" t="s">
        <v>82</v>
      </c>
      <c r="K3109" s="120"/>
      <c r="L3109" s="120" t="s">
        <v>32</v>
      </c>
      <c r="M3109" s="120" t="s">
        <v>33</v>
      </c>
      <c r="N3109" s="131">
        <v>44120</v>
      </c>
      <c r="P3109" s="124">
        <f t="shared" si="144"/>
        <v>0</v>
      </c>
      <c r="R3109" s="118">
        <f ca="1">TODAY()-N3109</f>
        <v>558</v>
      </c>
    </row>
    <row r="3110" spans="1:18">
      <c r="A3110" s="116">
        <v>3110</v>
      </c>
      <c r="B3110" s="129">
        <v>44119</v>
      </c>
      <c r="C3110" s="118">
        <f t="shared" si="143"/>
        <v>10</v>
      </c>
      <c r="D3110" s="119" t="s">
        <v>25</v>
      </c>
      <c r="E3110" s="120" t="s">
        <v>6734</v>
      </c>
      <c r="F3110" s="211" t="s">
        <v>566</v>
      </c>
      <c r="G3110" s="119" t="s">
        <v>6735</v>
      </c>
      <c r="H3110" s="121" t="s">
        <v>177</v>
      </c>
      <c r="I3110" s="119" t="s">
        <v>196</v>
      </c>
      <c r="J3110" s="121" t="s">
        <v>196</v>
      </c>
      <c r="K3110" s="120"/>
      <c r="L3110" s="120" t="s">
        <v>32</v>
      </c>
      <c r="M3110" s="120" t="s">
        <v>78</v>
      </c>
      <c r="P3110" s="124">
        <f t="shared" si="144"/>
        <v>0</v>
      </c>
    </row>
    <row r="3111" spans="1:18">
      <c r="A3111" s="116">
        <v>3111</v>
      </c>
      <c r="B3111" s="129">
        <v>44119</v>
      </c>
      <c r="C3111" s="118">
        <f t="shared" si="143"/>
        <v>10</v>
      </c>
      <c r="D3111" s="119" t="s">
        <v>25</v>
      </c>
      <c r="E3111" s="120" t="s">
        <v>6736</v>
      </c>
      <c r="F3111" s="211" t="s">
        <v>6737</v>
      </c>
      <c r="G3111" s="119" t="s">
        <v>1129</v>
      </c>
      <c r="H3111" s="121" t="s">
        <v>53</v>
      </c>
      <c r="I3111" s="119" t="s">
        <v>42</v>
      </c>
      <c r="K3111" s="120"/>
      <c r="L3111" s="120" t="s">
        <v>32</v>
      </c>
      <c r="M3111" s="120" t="s">
        <v>33</v>
      </c>
      <c r="N3111" s="131">
        <v>44228</v>
      </c>
      <c r="O3111" s="131">
        <v>44285</v>
      </c>
      <c r="P3111" s="124">
        <f t="shared" si="144"/>
        <v>3</v>
      </c>
      <c r="Q3111" s="118">
        <v>3</v>
      </c>
      <c r="R3111" s="125">
        <f ca="1">TODAY()-O3111</f>
        <v>393</v>
      </c>
    </row>
    <row r="3112" spans="1:18">
      <c r="A3112" s="116">
        <v>3112</v>
      </c>
      <c r="B3112" s="129">
        <v>44119</v>
      </c>
      <c r="C3112" s="118">
        <f t="shared" si="143"/>
        <v>10</v>
      </c>
      <c r="D3112" s="119" t="s">
        <v>25</v>
      </c>
      <c r="E3112" s="120" t="s">
        <v>6738</v>
      </c>
      <c r="F3112" s="211" t="s">
        <v>6739</v>
      </c>
      <c r="G3112" s="119" t="s">
        <v>6740</v>
      </c>
      <c r="H3112" s="121" t="s">
        <v>97</v>
      </c>
      <c r="I3112" s="119" t="s">
        <v>42</v>
      </c>
      <c r="J3112" s="121" t="s">
        <v>43</v>
      </c>
      <c r="K3112" s="120"/>
      <c r="L3112" s="120" t="s">
        <v>32</v>
      </c>
      <c r="M3112" s="120" t="s">
        <v>78</v>
      </c>
      <c r="P3112" s="124">
        <f t="shared" si="144"/>
        <v>0</v>
      </c>
    </row>
    <row r="3113" spans="1:18">
      <c r="A3113" s="116">
        <v>3113</v>
      </c>
      <c r="B3113" s="129">
        <v>44119</v>
      </c>
      <c r="C3113" s="118">
        <f t="shared" si="143"/>
        <v>10</v>
      </c>
      <c r="D3113" s="119" t="s">
        <v>25</v>
      </c>
      <c r="E3113" s="120" t="s">
        <v>6741</v>
      </c>
      <c r="F3113" s="211" t="s">
        <v>783</v>
      </c>
      <c r="G3113" s="119" t="s">
        <v>6742</v>
      </c>
      <c r="H3113" s="121" t="s">
        <v>29</v>
      </c>
      <c r="I3113" s="119" t="s">
        <v>196</v>
      </c>
      <c r="J3113" s="121" t="s">
        <v>196</v>
      </c>
      <c r="K3113" s="120"/>
      <c r="L3113" s="120" t="s">
        <v>32</v>
      </c>
      <c r="M3113" s="120" t="s">
        <v>78</v>
      </c>
      <c r="P3113" s="124">
        <f t="shared" si="144"/>
        <v>0</v>
      </c>
    </row>
    <row r="3114" spans="1:18">
      <c r="A3114" s="116">
        <v>3114</v>
      </c>
      <c r="B3114" s="129">
        <v>44119</v>
      </c>
      <c r="C3114" s="118">
        <f t="shared" si="143"/>
        <v>10</v>
      </c>
      <c r="D3114" s="119" t="s">
        <v>25</v>
      </c>
      <c r="E3114" s="120" t="s">
        <v>6743</v>
      </c>
      <c r="F3114" s="211" t="s">
        <v>133</v>
      </c>
      <c r="G3114" s="119" t="s">
        <v>6744</v>
      </c>
      <c r="H3114" s="121" t="s">
        <v>192</v>
      </c>
      <c r="I3114" s="121" t="s">
        <v>42</v>
      </c>
      <c r="J3114" s="121" t="s">
        <v>82</v>
      </c>
      <c r="K3114" s="120"/>
      <c r="L3114" s="120" t="s">
        <v>32</v>
      </c>
      <c r="M3114" s="120" t="s">
        <v>78</v>
      </c>
      <c r="P3114" s="124">
        <f t="shared" si="144"/>
        <v>0</v>
      </c>
    </row>
    <row r="3115" spans="1:18">
      <c r="A3115" s="116">
        <v>3115</v>
      </c>
      <c r="B3115" s="129">
        <v>44119</v>
      </c>
      <c r="C3115" s="118">
        <f t="shared" si="143"/>
        <v>10</v>
      </c>
      <c r="D3115" s="119" t="s">
        <v>25</v>
      </c>
      <c r="E3115" s="120" t="s">
        <v>6745</v>
      </c>
      <c r="F3115" s="211" t="s">
        <v>5711</v>
      </c>
      <c r="G3115" s="119" t="s">
        <v>6746</v>
      </c>
      <c r="H3115" s="121" t="s">
        <v>177</v>
      </c>
      <c r="I3115" s="119" t="s">
        <v>196</v>
      </c>
      <c r="J3115" s="121" t="s">
        <v>196</v>
      </c>
      <c r="K3115" s="120"/>
      <c r="L3115" s="120" t="s">
        <v>32</v>
      </c>
      <c r="M3115" s="120" t="s">
        <v>78</v>
      </c>
      <c r="P3115" s="124">
        <f t="shared" si="144"/>
        <v>0</v>
      </c>
    </row>
    <row r="3116" spans="1:18" ht="27.6">
      <c r="A3116" s="116">
        <v>3116</v>
      </c>
      <c r="B3116" s="129">
        <v>44119</v>
      </c>
      <c r="C3116" s="118">
        <f t="shared" si="143"/>
        <v>10</v>
      </c>
      <c r="D3116" s="119" t="s">
        <v>25</v>
      </c>
      <c r="E3116" s="120" t="s">
        <v>6747</v>
      </c>
      <c r="F3116" s="211" t="s">
        <v>6748</v>
      </c>
      <c r="G3116" s="119" t="s">
        <v>6749</v>
      </c>
      <c r="H3116" s="121" t="s">
        <v>48</v>
      </c>
      <c r="I3116" s="119" t="s">
        <v>196</v>
      </c>
      <c r="J3116" s="121" t="s">
        <v>196</v>
      </c>
      <c r="K3116" s="120"/>
      <c r="L3116" s="120" t="s">
        <v>32</v>
      </c>
      <c r="M3116" s="120" t="s">
        <v>78</v>
      </c>
      <c r="P3116" s="124">
        <f t="shared" si="144"/>
        <v>0</v>
      </c>
    </row>
    <row r="3117" spans="1:18">
      <c r="A3117" s="116">
        <v>3117</v>
      </c>
      <c r="B3117" s="129">
        <v>44119</v>
      </c>
      <c r="C3117" s="118">
        <f t="shared" si="143"/>
        <v>10</v>
      </c>
      <c r="D3117" s="119" t="s">
        <v>25</v>
      </c>
      <c r="E3117" s="120" t="s">
        <v>6750</v>
      </c>
      <c r="F3117" s="211" t="s">
        <v>6751</v>
      </c>
      <c r="G3117" s="119" t="s">
        <v>6752</v>
      </c>
      <c r="H3117" s="121" t="s">
        <v>177</v>
      </c>
      <c r="I3117" s="119" t="s">
        <v>196</v>
      </c>
      <c r="J3117" s="121" t="s">
        <v>196</v>
      </c>
      <c r="K3117" s="120"/>
      <c r="L3117" s="120" t="s">
        <v>32</v>
      </c>
      <c r="M3117" s="120" t="s">
        <v>78</v>
      </c>
      <c r="P3117" s="124">
        <f t="shared" si="144"/>
        <v>0</v>
      </c>
    </row>
    <row r="3118" spans="1:18">
      <c r="A3118" s="116">
        <v>3118</v>
      </c>
      <c r="B3118" s="129">
        <v>44119</v>
      </c>
      <c r="C3118" s="118">
        <f t="shared" si="143"/>
        <v>10</v>
      </c>
      <c r="D3118" s="119" t="s">
        <v>25</v>
      </c>
      <c r="E3118" s="120" t="s">
        <v>6753</v>
      </c>
      <c r="F3118" s="211" t="s">
        <v>783</v>
      </c>
      <c r="G3118" s="119" t="s">
        <v>6754</v>
      </c>
      <c r="H3118" s="121" t="s">
        <v>97</v>
      </c>
      <c r="I3118" s="119" t="s">
        <v>42</v>
      </c>
      <c r="K3118" s="120"/>
      <c r="L3118" s="120" t="s">
        <v>32</v>
      </c>
      <c r="M3118" s="120" t="s">
        <v>78</v>
      </c>
      <c r="P3118" s="124">
        <f t="shared" si="144"/>
        <v>0</v>
      </c>
    </row>
    <row r="3119" spans="1:18">
      <c r="A3119" s="116">
        <v>3119</v>
      </c>
      <c r="B3119" s="129">
        <v>44119</v>
      </c>
      <c r="C3119" s="118">
        <f t="shared" si="143"/>
        <v>10</v>
      </c>
      <c r="D3119" s="119" t="s">
        <v>25</v>
      </c>
      <c r="E3119" s="120" t="s">
        <v>6755</v>
      </c>
      <c r="F3119" s="211" t="s">
        <v>783</v>
      </c>
      <c r="G3119" s="119" t="s">
        <v>6756</v>
      </c>
      <c r="H3119" s="121" t="s">
        <v>97</v>
      </c>
      <c r="I3119" s="119" t="s">
        <v>196</v>
      </c>
      <c r="J3119" s="121" t="s">
        <v>196</v>
      </c>
      <c r="K3119" s="120"/>
      <c r="L3119" s="120" t="s">
        <v>32</v>
      </c>
      <c r="M3119" s="120" t="s">
        <v>466</v>
      </c>
      <c r="P3119" s="124">
        <f t="shared" si="144"/>
        <v>0</v>
      </c>
    </row>
    <row r="3120" spans="1:18" ht="27.6">
      <c r="A3120" s="116">
        <v>3120</v>
      </c>
      <c r="B3120" s="129">
        <v>44119</v>
      </c>
      <c r="C3120" s="118">
        <f t="shared" si="143"/>
        <v>10</v>
      </c>
      <c r="D3120" s="119" t="s">
        <v>25</v>
      </c>
      <c r="E3120" s="120" t="s">
        <v>6757</v>
      </c>
      <c r="F3120" s="211" t="s">
        <v>6758</v>
      </c>
      <c r="G3120" s="119" t="s">
        <v>6759</v>
      </c>
      <c r="H3120" s="121" t="s">
        <v>48</v>
      </c>
      <c r="I3120" s="119" t="s">
        <v>196</v>
      </c>
      <c r="J3120" s="121" t="s">
        <v>196</v>
      </c>
      <c r="K3120" s="120"/>
      <c r="L3120" s="120" t="s">
        <v>32</v>
      </c>
      <c r="M3120" s="120" t="s">
        <v>33</v>
      </c>
      <c r="N3120" s="131">
        <v>44120</v>
      </c>
      <c r="P3120" s="124">
        <f t="shared" si="144"/>
        <v>0</v>
      </c>
      <c r="R3120" s="118">
        <f ca="1">TODAY()-N3120</f>
        <v>558</v>
      </c>
    </row>
    <row r="3121" spans="1:25">
      <c r="A3121" s="116">
        <v>3121</v>
      </c>
      <c r="B3121" s="129">
        <v>44119</v>
      </c>
      <c r="C3121" s="118">
        <f t="shared" si="143"/>
        <v>10</v>
      </c>
      <c r="D3121" s="119" t="s">
        <v>25</v>
      </c>
      <c r="E3121" s="120" t="s">
        <v>6760</v>
      </c>
      <c r="F3121" s="211" t="s">
        <v>6761</v>
      </c>
      <c r="G3121" s="120" t="s">
        <v>6762</v>
      </c>
      <c r="H3121" s="121" t="s">
        <v>97</v>
      </c>
      <c r="I3121" s="119" t="s">
        <v>196</v>
      </c>
      <c r="J3121" s="121" t="s">
        <v>196</v>
      </c>
      <c r="K3121" s="120"/>
      <c r="L3121" s="120" t="s">
        <v>32</v>
      </c>
      <c r="M3121" s="120" t="s">
        <v>33</v>
      </c>
      <c r="N3121" s="131">
        <v>44120</v>
      </c>
      <c r="P3121" s="124">
        <f t="shared" si="144"/>
        <v>0</v>
      </c>
      <c r="R3121" s="118">
        <f ca="1">TODAY()-N3121</f>
        <v>558</v>
      </c>
    </row>
    <row r="3122" spans="1:25">
      <c r="A3122" s="116">
        <v>3122</v>
      </c>
      <c r="B3122" s="129">
        <v>44119</v>
      </c>
      <c r="C3122" s="118">
        <f t="shared" si="143"/>
        <v>10</v>
      </c>
      <c r="D3122" s="119" t="s">
        <v>25</v>
      </c>
      <c r="E3122" s="120" t="s">
        <v>6763</v>
      </c>
      <c r="F3122" s="211" t="s">
        <v>783</v>
      </c>
      <c r="G3122" s="119" t="s">
        <v>4246</v>
      </c>
      <c r="H3122" s="121" t="s">
        <v>97</v>
      </c>
      <c r="I3122" s="119" t="s">
        <v>196</v>
      </c>
      <c r="J3122" s="121" t="s">
        <v>196</v>
      </c>
      <c r="K3122" s="120"/>
      <c r="L3122" s="120" t="s">
        <v>32</v>
      </c>
      <c r="M3122" s="120" t="s">
        <v>78</v>
      </c>
      <c r="P3122" s="124">
        <f t="shared" si="144"/>
        <v>0</v>
      </c>
    </row>
    <row r="3123" spans="1:25">
      <c r="A3123" s="116">
        <v>3123</v>
      </c>
      <c r="B3123" s="129">
        <v>44119</v>
      </c>
      <c r="C3123" s="118">
        <f t="shared" ref="C3123:C3186" si="145">IF(B3123&lt;&gt;0,MONTH(B3123),0)</f>
        <v>10</v>
      </c>
      <c r="D3123" s="119" t="s">
        <v>25</v>
      </c>
      <c r="E3123" s="120" t="s">
        <v>6764</v>
      </c>
      <c r="F3123" s="211" t="s">
        <v>6765</v>
      </c>
      <c r="G3123" s="119" t="s">
        <v>6766</v>
      </c>
      <c r="H3123" s="121" t="s">
        <v>192</v>
      </c>
      <c r="I3123" s="121" t="s">
        <v>42</v>
      </c>
      <c r="J3123" s="121" t="s">
        <v>82</v>
      </c>
      <c r="K3123" s="120"/>
      <c r="L3123" s="120" t="s">
        <v>32</v>
      </c>
      <c r="M3123" s="120" t="s">
        <v>78</v>
      </c>
      <c r="P3123" s="124">
        <f t="shared" si="144"/>
        <v>0</v>
      </c>
    </row>
    <row r="3124" spans="1:25">
      <c r="A3124" s="116">
        <v>3124</v>
      </c>
      <c r="B3124" s="129">
        <v>44119</v>
      </c>
      <c r="C3124" s="118">
        <f t="shared" si="145"/>
        <v>10</v>
      </c>
      <c r="D3124" s="119" t="s">
        <v>25</v>
      </c>
      <c r="E3124" s="120" t="s">
        <v>6767</v>
      </c>
      <c r="F3124" s="211" t="s">
        <v>228</v>
      </c>
      <c r="G3124" s="119" t="s">
        <v>6768</v>
      </c>
      <c r="H3124" s="121" t="s">
        <v>41</v>
      </c>
      <c r="I3124" s="121" t="s">
        <v>42</v>
      </c>
      <c r="J3124" s="121" t="s">
        <v>82</v>
      </c>
      <c r="K3124" s="120"/>
      <c r="L3124" s="120" t="s">
        <v>32</v>
      </c>
      <c r="M3124" s="120" t="s">
        <v>78</v>
      </c>
      <c r="P3124" s="124">
        <f t="shared" si="144"/>
        <v>0</v>
      </c>
    </row>
    <row r="3125" spans="1:25">
      <c r="A3125" s="116">
        <v>3125</v>
      </c>
      <c r="B3125" s="129">
        <v>44119</v>
      </c>
      <c r="C3125" s="118">
        <f t="shared" si="145"/>
        <v>10</v>
      </c>
      <c r="D3125" s="119" t="s">
        <v>25</v>
      </c>
      <c r="E3125" s="120" t="s">
        <v>6769</v>
      </c>
      <c r="F3125" s="211" t="s">
        <v>6770</v>
      </c>
      <c r="G3125" s="119" t="s">
        <v>2743</v>
      </c>
      <c r="H3125" s="121" t="s">
        <v>29</v>
      </c>
      <c r="I3125" s="119" t="s">
        <v>42</v>
      </c>
      <c r="J3125" s="121" t="s">
        <v>43</v>
      </c>
      <c r="K3125" s="120"/>
      <c r="L3125" s="120" t="s">
        <v>32</v>
      </c>
      <c r="M3125" s="120" t="s">
        <v>78</v>
      </c>
      <c r="P3125" s="124">
        <f t="shared" si="144"/>
        <v>0</v>
      </c>
    </row>
    <row r="3126" spans="1:25">
      <c r="A3126" s="116">
        <v>3126</v>
      </c>
      <c r="B3126" s="129">
        <v>44123</v>
      </c>
      <c r="C3126" s="118">
        <f t="shared" si="145"/>
        <v>10</v>
      </c>
      <c r="D3126" s="120" t="s">
        <v>25</v>
      </c>
      <c r="E3126" s="120" t="s">
        <v>6771</v>
      </c>
      <c r="F3126" s="211" t="s">
        <v>6772</v>
      </c>
      <c r="G3126" s="119" t="s">
        <v>3472</v>
      </c>
      <c r="H3126" s="121" t="s">
        <v>256</v>
      </c>
      <c r="I3126" s="119" t="s">
        <v>42</v>
      </c>
      <c r="K3126" s="120" t="s">
        <v>65</v>
      </c>
      <c r="L3126" s="120" t="s">
        <v>32</v>
      </c>
      <c r="M3126" s="120" t="s">
        <v>33</v>
      </c>
      <c r="N3126" s="131">
        <v>43573</v>
      </c>
      <c r="O3126" s="131">
        <v>44386</v>
      </c>
      <c r="P3126" s="124">
        <f t="shared" si="144"/>
        <v>7</v>
      </c>
      <c r="Q3126" s="118">
        <v>4</v>
      </c>
      <c r="R3126" s="125">
        <f ca="1">TODAY()-O3126</f>
        <v>292</v>
      </c>
    </row>
    <row r="3127" spans="1:25">
      <c r="A3127" s="116">
        <v>3127</v>
      </c>
      <c r="B3127" s="129">
        <v>44123</v>
      </c>
      <c r="C3127" s="118">
        <f t="shared" si="145"/>
        <v>10</v>
      </c>
      <c r="D3127" s="119" t="s">
        <v>25</v>
      </c>
      <c r="E3127" s="120" t="s">
        <v>6773</v>
      </c>
      <c r="F3127" s="211" t="s">
        <v>2583</v>
      </c>
      <c r="G3127" s="119" t="s">
        <v>6774</v>
      </c>
      <c r="H3127" s="121" t="s">
        <v>97</v>
      </c>
      <c r="I3127" s="119" t="s">
        <v>42</v>
      </c>
      <c r="K3127" s="120" t="s">
        <v>65</v>
      </c>
      <c r="L3127" s="120" t="s">
        <v>32</v>
      </c>
      <c r="M3127" s="120" t="s">
        <v>33</v>
      </c>
      <c r="N3127" s="131">
        <v>44131</v>
      </c>
      <c r="O3127" s="131">
        <v>44364</v>
      </c>
      <c r="P3127" s="124">
        <f t="shared" si="144"/>
        <v>6</v>
      </c>
      <c r="Q3127" s="118">
        <v>1</v>
      </c>
      <c r="R3127" s="125">
        <f ca="1">TODAY()-O3127</f>
        <v>314</v>
      </c>
      <c r="Y3127" s="126" t="s">
        <v>383</v>
      </c>
    </row>
    <row r="3128" spans="1:25">
      <c r="A3128" s="116">
        <v>3128</v>
      </c>
      <c r="B3128" s="129">
        <v>44126</v>
      </c>
      <c r="C3128" s="118">
        <f t="shared" si="145"/>
        <v>10</v>
      </c>
      <c r="D3128" s="120" t="s">
        <v>252</v>
      </c>
      <c r="E3128" s="120" t="s">
        <v>6775</v>
      </c>
      <c r="F3128" s="211" t="s">
        <v>6776</v>
      </c>
      <c r="G3128" s="119" t="s">
        <v>6777</v>
      </c>
      <c r="H3128" s="121" t="s">
        <v>29</v>
      </c>
      <c r="I3128" s="119" t="s">
        <v>42</v>
      </c>
      <c r="J3128" s="121" t="s">
        <v>43</v>
      </c>
      <c r="K3128" s="120" t="s">
        <v>65</v>
      </c>
      <c r="L3128" s="120" t="s">
        <v>32</v>
      </c>
      <c r="M3128" s="120" t="s">
        <v>78</v>
      </c>
      <c r="P3128" s="124">
        <f t="shared" si="144"/>
        <v>0</v>
      </c>
    </row>
    <row r="3129" spans="1:25" ht="27.6">
      <c r="A3129" s="116">
        <v>3129</v>
      </c>
      <c r="B3129" s="129">
        <v>44126</v>
      </c>
      <c r="C3129" s="118">
        <f t="shared" si="145"/>
        <v>10</v>
      </c>
      <c r="D3129" s="120" t="s">
        <v>252</v>
      </c>
      <c r="E3129" s="120" t="s">
        <v>6778</v>
      </c>
      <c r="F3129" s="211" t="s">
        <v>6779</v>
      </c>
      <c r="G3129" s="119" t="s">
        <v>6777</v>
      </c>
      <c r="H3129" s="121" t="s">
        <v>29</v>
      </c>
      <c r="I3129" s="119" t="s">
        <v>42</v>
      </c>
      <c r="J3129" s="121" t="s">
        <v>43</v>
      </c>
      <c r="K3129" s="120" t="s">
        <v>65</v>
      </c>
      <c r="L3129" s="120" t="s">
        <v>32</v>
      </c>
      <c r="M3129" s="120" t="s">
        <v>33</v>
      </c>
      <c r="N3129" s="131">
        <v>44126</v>
      </c>
      <c r="O3129" s="131">
        <v>44602</v>
      </c>
      <c r="P3129" s="124">
        <f t="shared" si="144"/>
        <v>2</v>
      </c>
      <c r="R3129" s="125">
        <f ca="1">TODAY()-O3129</f>
        <v>76</v>
      </c>
    </row>
    <row r="3130" spans="1:25" ht="27.6">
      <c r="A3130" s="116">
        <v>3130</v>
      </c>
      <c r="B3130" s="129">
        <v>44126</v>
      </c>
      <c r="C3130" s="118">
        <f t="shared" si="145"/>
        <v>10</v>
      </c>
      <c r="D3130" s="119" t="s">
        <v>25</v>
      </c>
      <c r="E3130" s="120" t="s">
        <v>6780</v>
      </c>
      <c r="F3130" s="211" t="s">
        <v>6781</v>
      </c>
      <c r="G3130" s="119" t="s">
        <v>746</v>
      </c>
      <c r="I3130" s="119" t="s">
        <v>63</v>
      </c>
      <c r="J3130" s="121" t="s">
        <v>323</v>
      </c>
      <c r="K3130" s="120"/>
      <c r="L3130" s="120" t="s">
        <v>32</v>
      </c>
      <c r="M3130" s="120" t="s">
        <v>33</v>
      </c>
      <c r="N3130" s="131">
        <v>44131</v>
      </c>
      <c r="P3130" s="124">
        <f t="shared" si="144"/>
        <v>0</v>
      </c>
      <c r="R3130" s="118">
        <f ca="1">TODAY()-N3130</f>
        <v>547</v>
      </c>
    </row>
    <row r="3131" spans="1:25">
      <c r="A3131" s="116">
        <v>3131</v>
      </c>
      <c r="B3131" s="129">
        <v>44126</v>
      </c>
      <c r="C3131" s="118">
        <f t="shared" si="145"/>
        <v>10</v>
      </c>
      <c r="D3131" s="119" t="s">
        <v>25</v>
      </c>
      <c r="E3131" s="120" t="s">
        <v>6782</v>
      </c>
      <c r="F3131" s="211" t="s">
        <v>6783</v>
      </c>
      <c r="G3131" s="119" t="s">
        <v>371</v>
      </c>
      <c r="H3131" s="121" t="s">
        <v>53</v>
      </c>
      <c r="I3131" s="121" t="s">
        <v>42</v>
      </c>
      <c r="J3131" s="121" t="s">
        <v>2268</v>
      </c>
      <c r="K3131" s="120"/>
      <c r="L3131" s="120" t="s">
        <v>32</v>
      </c>
      <c r="M3131" s="120" t="s">
        <v>33</v>
      </c>
      <c r="N3131" s="131">
        <v>44130</v>
      </c>
      <c r="P3131" s="124">
        <f t="shared" si="144"/>
        <v>0</v>
      </c>
      <c r="R3131" s="118">
        <f ca="1">TODAY()-N3131</f>
        <v>548</v>
      </c>
    </row>
    <row r="3132" spans="1:25">
      <c r="A3132" s="116">
        <v>3132</v>
      </c>
      <c r="B3132" s="129">
        <v>44126</v>
      </c>
      <c r="C3132" s="118">
        <f t="shared" si="145"/>
        <v>10</v>
      </c>
      <c r="D3132" s="119" t="s">
        <v>25</v>
      </c>
      <c r="E3132" s="120" t="s">
        <v>6784</v>
      </c>
      <c r="F3132" s="211" t="s">
        <v>6785</v>
      </c>
      <c r="G3132" s="119" t="s">
        <v>2840</v>
      </c>
      <c r="H3132" s="121" t="s">
        <v>41</v>
      </c>
      <c r="I3132" s="150" t="s">
        <v>42</v>
      </c>
      <c r="J3132" s="121" t="s">
        <v>478</v>
      </c>
      <c r="K3132" s="120"/>
      <c r="L3132" s="120" t="s">
        <v>32</v>
      </c>
      <c r="M3132" s="120" t="s">
        <v>33</v>
      </c>
      <c r="N3132" s="131">
        <v>44130</v>
      </c>
      <c r="P3132" s="124">
        <f t="shared" si="144"/>
        <v>0</v>
      </c>
      <c r="R3132" s="118">
        <f ca="1">TODAY()-N3132</f>
        <v>548</v>
      </c>
    </row>
    <row r="3133" spans="1:25">
      <c r="A3133" s="116">
        <v>3133</v>
      </c>
      <c r="B3133" s="129">
        <v>44127</v>
      </c>
      <c r="C3133" s="118">
        <f t="shared" si="145"/>
        <v>10</v>
      </c>
      <c r="D3133" s="119" t="s">
        <v>25</v>
      </c>
      <c r="E3133" s="120" t="s">
        <v>6786</v>
      </c>
      <c r="F3133" s="211" t="s">
        <v>6787</v>
      </c>
      <c r="G3133" s="119" t="s">
        <v>229</v>
      </c>
      <c r="H3133" s="121" t="s">
        <v>41</v>
      </c>
      <c r="I3133" s="121" t="s">
        <v>42</v>
      </c>
      <c r="J3133" s="119" t="s">
        <v>3146</v>
      </c>
      <c r="K3133" s="120"/>
      <c r="L3133" s="120" t="s">
        <v>32</v>
      </c>
      <c r="M3133" s="120" t="s">
        <v>33</v>
      </c>
      <c r="N3133" s="131">
        <v>44130</v>
      </c>
      <c r="P3133" s="124">
        <f t="shared" si="144"/>
        <v>0</v>
      </c>
      <c r="R3133" s="118">
        <f ca="1">TODAY()-N3133</f>
        <v>548</v>
      </c>
    </row>
    <row r="3134" spans="1:25" ht="27.6">
      <c r="A3134" s="116">
        <v>3134</v>
      </c>
      <c r="B3134" s="129">
        <v>44127</v>
      </c>
      <c r="C3134" s="118">
        <f t="shared" si="145"/>
        <v>10</v>
      </c>
      <c r="D3134" s="119" t="s">
        <v>25</v>
      </c>
      <c r="E3134" s="120" t="s">
        <v>6788</v>
      </c>
      <c r="F3134" s="211" t="s">
        <v>6789</v>
      </c>
      <c r="G3134" s="119" t="s">
        <v>6159</v>
      </c>
      <c r="H3134" s="121" t="s">
        <v>53</v>
      </c>
      <c r="I3134" s="119" t="s">
        <v>63</v>
      </c>
      <c r="J3134" s="121" t="s">
        <v>328</v>
      </c>
      <c r="K3134" s="120"/>
      <c r="L3134" s="120" t="s">
        <v>32</v>
      </c>
      <c r="M3134" s="120" t="s">
        <v>78</v>
      </c>
      <c r="P3134" s="124">
        <f t="shared" si="144"/>
        <v>0</v>
      </c>
    </row>
    <row r="3135" spans="1:25">
      <c r="A3135" s="116">
        <v>3135</v>
      </c>
      <c r="B3135" s="129">
        <v>44127</v>
      </c>
      <c r="C3135" s="118">
        <f t="shared" si="145"/>
        <v>10</v>
      </c>
      <c r="D3135" s="119" t="s">
        <v>25</v>
      </c>
      <c r="E3135" s="120" t="s">
        <v>6790</v>
      </c>
      <c r="F3135" s="211" t="s">
        <v>6791</v>
      </c>
      <c r="G3135" s="119" t="s">
        <v>229</v>
      </c>
      <c r="H3135" s="121" t="s">
        <v>41</v>
      </c>
      <c r="I3135" s="119" t="s">
        <v>63</v>
      </c>
      <c r="J3135" s="121" t="s">
        <v>328</v>
      </c>
      <c r="K3135" s="120"/>
      <c r="L3135" s="120" t="s">
        <v>32</v>
      </c>
      <c r="M3135" s="120" t="s">
        <v>33</v>
      </c>
      <c r="N3135" s="131">
        <v>44140</v>
      </c>
      <c r="P3135" s="124">
        <f t="shared" si="144"/>
        <v>0</v>
      </c>
    </row>
    <row r="3136" spans="1:25">
      <c r="A3136" s="116">
        <v>3136</v>
      </c>
      <c r="B3136" s="129">
        <v>44127</v>
      </c>
      <c r="C3136" s="118">
        <f t="shared" si="145"/>
        <v>10</v>
      </c>
      <c r="D3136" s="119" t="s">
        <v>25</v>
      </c>
      <c r="E3136" s="120" t="s">
        <v>6792</v>
      </c>
      <c r="F3136" s="211" t="s">
        <v>6793</v>
      </c>
      <c r="G3136" s="119" t="s">
        <v>1519</v>
      </c>
      <c r="H3136" s="121" t="s">
        <v>97</v>
      </c>
      <c r="I3136" s="119" t="s">
        <v>63</v>
      </c>
      <c r="J3136" s="121" t="s">
        <v>64</v>
      </c>
      <c r="K3136" s="120"/>
      <c r="L3136" s="120" t="s">
        <v>32</v>
      </c>
      <c r="M3136" s="120" t="s">
        <v>78</v>
      </c>
      <c r="P3136" s="124">
        <f t="shared" si="144"/>
        <v>0</v>
      </c>
    </row>
    <row r="3137" spans="1:20">
      <c r="A3137" s="116">
        <v>3137</v>
      </c>
      <c r="B3137" s="129">
        <v>44127</v>
      </c>
      <c r="C3137" s="118">
        <f t="shared" si="145"/>
        <v>10</v>
      </c>
      <c r="D3137" s="119" t="s">
        <v>25</v>
      </c>
      <c r="E3137" s="120" t="s">
        <v>6794</v>
      </c>
      <c r="F3137" s="211" t="s">
        <v>5990</v>
      </c>
      <c r="G3137" s="119" t="s">
        <v>1281</v>
      </c>
      <c r="H3137" s="121" t="s">
        <v>101</v>
      </c>
      <c r="I3137" s="119" t="s">
        <v>42</v>
      </c>
      <c r="J3137" s="121" t="s">
        <v>319</v>
      </c>
      <c r="K3137" s="120"/>
      <c r="L3137" s="120" t="s">
        <v>32</v>
      </c>
      <c r="M3137" s="120" t="s">
        <v>78</v>
      </c>
      <c r="P3137" s="124">
        <f t="shared" si="144"/>
        <v>0</v>
      </c>
    </row>
    <row r="3138" spans="1:20">
      <c r="A3138" s="116">
        <v>3138</v>
      </c>
      <c r="B3138" s="129">
        <v>44127</v>
      </c>
      <c r="C3138" s="118">
        <f t="shared" si="145"/>
        <v>10</v>
      </c>
      <c r="D3138" s="119" t="s">
        <v>25</v>
      </c>
      <c r="E3138" s="120" t="s">
        <v>6795</v>
      </c>
      <c r="F3138" s="211" t="s">
        <v>6796</v>
      </c>
      <c r="G3138" s="119" t="s">
        <v>381</v>
      </c>
      <c r="H3138" s="121" t="s">
        <v>41</v>
      </c>
      <c r="I3138" s="119" t="s">
        <v>42</v>
      </c>
      <c r="J3138" s="121" t="s">
        <v>319</v>
      </c>
      <c r="K3138" s="120"/>
      <c r="L3138" s="120" t="s">
        <v>32</v>
      </c>
      <c r="M3138" s="120" t="s">
        <v>78</v>
      </c>
      <c r="P3138" s="124">
        <f t="shared" si="144"/>
        <v>0</v>
      </c>
    </row>
    <row r="3139" spans="1:20">
      <c r="A3139" s="116">
        <v>3139</v>
      </c>
      <c r="B3139" s="129">
        <v>44127</v>
      </c>
      <c r="C3139" s="118">
        <f t="shared" si="145"/>
        <v>10</v>
      </c>
      <c r="D3139" s="119" t="s">
        <v>25</v>
      </c>
      <c r="E3139" s="120" t="s">
        <v>6797</v>
      </c>
      <c r="F3139" s="211" t="s">
        <v>6798</v>
      </c>
      <c r="G3139" s="119" t="s">
        <v>1539</v>
      </c>
      <c r="H3139" s="121" t="s">
        <v>6799</v>
      </c>
      <c r="I3139" s="121" t="s">
        <v>2361</v>
      </c>
      <c r="J3139" s="121" t="s">
        <v>6800</v>
      </c>
      <c r="K3139" s="120"/>
      <c r="L3139" s="120" t="s">
        <v>32</v>
      </c>
      <c r="M3139" s="120" t="s">
        <v>466</v>
      </c>
      <c r="P3139" s="124">
        <f t="shared" si="144"/>
        <v>0</v>
      </c>
    </row>
    <row r="3140" spans="1:20">
      <c r="A3140" s="116">
        <v>3140</v>
      </c>
      <c r="B3140" s="129">
        <v>44127</v>
      </c>
      <c r="C3140" s="118">
        <f t="shared" si="145"/>
        <v>10</v>
      </c>
      <c r="D3140" s="119" t="s">
        <v>25</v>
      </c>
      <c r="E3140" s="120" t="s">
        <v>6801</v>
      </c>
      <c r="F3140" s="211" t="s">
        <v>676</v>
      </c>
      <c r="G3140" s="119" t="s">
        <v>229</v>
      </c>
      <c r="H3140" s="121" t="s">
        <v>41</v>
      </c>
      <c r="I3140" s="119" t="s">
        <v>196</v>
      </c>
      <c r="J3140" s="121" t="s">
        <v>196</v>
      </c>
      <c r="K3140" s="120"/>
      <c r="L3140" s="120" t="s">
        <v>32</v>
      </c>
      <c r="M3140" s="120" t="s">
        <v>78</v>
      </c>
      <c r="P3140" s="124">
        <f t="shared" si="144"/>
        <v>0</v>
      </c>
    </row>
    <row r="3141" spans="1:20">
      <c r="A3141" s="116">
        <v>3141</v>
      </c>
      <c r="B3141" s="129">
        <v>44127</v>
      </c>
      <c r="C3141" s="118">
        <f t="shared" si="145"/>
        <v>10</v>
      </c>
      <c r="D3141" s="119" t="s">
        <v>25</v>
      </c>
      <c r="E3141" s="120" t="s">
        <v>6802</v>
      </c>
      <c r="F3141" s="211" t="s">
        <v>6803</v>
      </c>
      <c r="G3141" s="119" t="s">
        <v>610</v>
      </c>
      <c r="H3141" s="121" t="s">
        <v>41</v>
      </c>
      <c r="I3141" s="121" t="s">
        <v>42</v>
      </c>
      <c r="J3141" s="121" t="s">
        <v>82</v>
      </c>
      <c r="K3141" s="120"/>
      <c r="L3141" s="120" t="s">
        <v>32</v>
      </c>
      <c r="M3141" s="120" t="s">
        <v>78</v>
      </c>
      <c r="P3141" s="124">
        <f t="shared" si="144"/>
        <v>0</v>
      </c>
    </row>
    <row r="3142" spans="1:20">
      <c r="A3142" s="116">
        <v>3142</v>
      </c>
      <c r="B3142" s="129">
        <v>44127</v>
      </c>
      <c r="C3142" s="118">
        <f t="shared" si="145"/>
        <v>10</v>
      </c>
      <c r="D3142" s="119" t="s">
        <v>25</v>
      </c>
      <c r="E3142" s="120" t="s">
        <v>6804</v>
      </c>
      <c r="F3142" s="211" t="s">
        <v>6805</v>
      </c>
      <c r="G3142" s="119" t="s">
        <v>1662</v>
      </c>
      <c r="H3142" s="121" t="s">
        <v>41</v>
      </c>
      <c r="I3142" s="119" t="s">
        <v>63</v>
      </c>
      <c r="J3142" s="121" t="s">
        <v>64</v>
      </c>
      <c r="K3142" s="120"/>
      <c r="L3142" s="120" t="s">
        <v>32</v>
      </c>
      <c r="M3142" s="120" t="s">
        <v>78</v>
      </c>
      <c r="P3142" s="124">
        <f t="shared" si="144"/>
        <v>0</v>
      </c>
    </row>
    <row r="3143" spans="1:20" ht="27.6">
      <c r="A3143" s="116">
        <v>3143</v>
      </c>
      <c r="B3143" s="129">
        <v>44127</v>
      </c>
      <c r="C3143" s="118">
        <f t="shared" si="145"/>
        <v>10</v>
      </c>
      <c r="D3143" s="119" t="s">
        <v>25</v>
      </c>
      <c r="E3143" s="120" t="s">
        <v>6806</v>
      </c>
      <c r="F3143" s="211" t="s">
        <v>6807</v>
      </c>
      <c r="G3143" s="119" t="s">
        <v>4627</v>
      </c>
      <c r="H3143" s="121" t="s">
        <v>177</v>
      </c>
      <c r="I3143" s="119" t="s">
        <v>42</v>
      </c>
      <c r="J3143" s="121" t="s">
        <v>91</v>
      </c>
      <c r="K3143" s="120"/>
      <c r="L3143" s="120" t="s">
        <v>32</v>
      </c>
      <c r="M3143" s="120" t="s">
        <v>78</v>
      </c>
      <c r="P3143" s="124">
        <f t="shared" si="144"/>
        <v>0</v>
      </c>
    </row>
    <row r="3144" spans="1:20">
      <c r="A3144" s="116">
        <v>3144</v>
      </c>
      <c r="B3144" s="129">
        <v>44127</v>
      </c>
      <c r="C3144" s="118">
        <f t="shared" si="145"/>
        <v>10</v>
      </c>
      <c r="D3144" s="119" t="s">
        <v>25</v>
      </c>
      <c r="E3144" s="120" t="s">
        <v>6808</v>
      </c>
      <c r="F3144" s="211" t="s">
        <v>6809</v>
      </c>
      <c r="G3144" s="119" t="s">
        <v>6810</v>
      </c>
      <c r="H3144" s="121" t="s">
        <v>97</v>
      </c>
      <c r="I3144" s="119" t="s">
        <v>63</v>
      </c>
      <c r="J3144" s="121" t="s">
        <v>108</v>
      </c>
      <c r="K3144" s="120"/>
      <c r="L3144" s="120" t="s">
        <v>32</v>
      </c>
      <c r="M3144" s="120" t="s">
        <v>78</v>
      </c>
      <c r="P3144" s="124">
        <f t="shared" si="144"/>
        <v>0</v>
      </c>
    </row>
    <row r="3145" spans="1:20">
      <c r="A3145" s="116">
        <v>3145</v>
      </c>
      <c r="B3145" s="129">
        <v>44127</v>
      </c>
      <c r="C3145" s="118">
        <f t="shared" si="145"/>
        <v>10</v>
      </c>
      <c r="D3145" s="119" t="s">
        <v>25</v>
      </c>
      <c r="E3145" s="120" t="s">
        <v>6811</v>
      </c>
      <c r="F3145" s="211" t="s">
        <v>6812</v>
      </c>
      <c r="G3145" s="119" t="s">
        <v>6813</v>
      </c>
      <c r="H3145" s="121" t="s">
        <v>6799</v>
      </c>
      <c r="I3145" s="119" t="s">
        <v>63</v>
      </c>
      <c r="J3145" s="121" t="s">
        <v>63</v>
      </c>
      <c r="K3145" s="120"/>
      <c r="L3145" s="120" t="s">
        <v>32</v>
      </c>
      <c r="M3145" s="120" t="s">
        <v>4990</v>
      </c>
      <c r="N3145" s="131">
        <v>44172</v>
      </c>
      <c r="O3145" s="131">
        <v>44271</v>
      </c>
      <c r="P3145" s="124">
        <f t="shared" si="144"/>
        <v>3</v>
      </c>
      <c r="Q3145" s="118">
        <v>2</v>
      </c>
      <c r="R3145" s="125">
        <f ca="1">TODAY()-O3145</f>
        <v>407</v>
      </c>
      <c r="S3145" s="120" t="s">
        <v>92</v>
      </c>
      <c r="T3145" s="126">
        <v>44272</v>
      </c>
    </row>
    <row r="3146" spans="1:20">
      <c r="A3146" s="116">
        <v>3146</v>
      </c>
      <c r="B3146" s="129">
        <v>44127</v>
      </c>
      <c r="C3146" s="118">
        <f t="shared" si="145"/>
        <v>10</v>
      </c>
      <c r="D3146" s="119" t="s">
        <v>25</v>
      </c>
      <c r="E3146" s="120" t="s">
        <v>6814</v>
      </c>
      <c r="F3146" s="211" t="s">
        <v>6815</v>
      </c>
      <c r="G3146" s="119" t="s">
        <v>229</v>
      </c>
      <c r="H3146" s="121" t="s">
        <v>6816</v>
      </c>
      <c r="I3146" s="119" t="s">
        <v>63</v>
      </c>
      <c r="J3146" s="121" t="s">
        <v>323</v>
      </c>
      <c r="K3146" s="120"/>
      <c r="L3146" s="120" t="s">
        <v>32</v>
      </c>
      <c r="M3146" s="120" t="s">
        <v>33</v>
      </c>
      <c r="N3146" s="131">
        <v>44130</v>
      </c>
      <c r="P3146" s="124">
        <f t="shared" si="144"/>
        <v>0</v>
      </c>
      <c r="R3146" s="118">
        <f ca="1">TODAY()-N3146</f>
        <v>548</v>
      </c>
    </row>
    <row r="3147" spans="1:20" ht="27.6">
      <c r="A3147" s="116">
        <v>3147</v>
      </c>
      <c r="B3147" s="129">
        <v>44127</v>
      </c>
      <c r="C3147" s="118">
        <f t="shared" si="145"/>
        <v>10</v>
      </c>
      <c r="D3147" s="119" t="s">
        <v>25</v>
      </c>
      <c r="E3147" s="120" t="s">
        <v>6817</v>
      </c>
      <c r="F3147" s="211" t="s">
        <v>6818</v>
      </c>
      <c r="G3147" s="119" t="s">
        <v>229</v>
      </c>
      <c r="H3147" s="121" t="s">
        <v>6816</v>
      </c>
      <c r="I3147" s="121" t="s">
        <v>42</v>
      </c>
      <c r="J3147" s="121" t="s">
        <v>82</v>
      </c>
      <c r="K3147" s="120"/>
      <c r="L3147" s="120" t="s">
        <v>32</v>
      </c>
      <c r="M3147" s="120" t="s">
        <v>466</v>
      </c>
      <c r="P3147" s="124">
        <f t="shared" si="144"/>
        <v>0</v>
      </c>
    </row>
    <row r="3148" spans="1:20" ht="27.6">
      <c r="A3148" s="116">
        <v>3148</v>
      </c>
      <c r="B3148" s="129">
        <v>44127</v>
      </c>
      <c r="C3148" s="118">
        <f t="shared" si="145"/>
        <v>10</v>
      </c>
      <c r="D3148" s="119" t="s">
        <v>25</v>
      </c>
      <c r="E3148" s="120" t="s">
        <v>6819</v>
      </c>
      <c r="F3148" s="211" t="s">
        <v>6820</v>
      </c>
      <c r="G3148" s="119" t="s">
        <v>2133</v>
      </c>
      <c r="H3148" s="121" t="s">
        <v>97</v>
      </c>
      <c r="I3148" s="119" t="s">
        <v>42</v>
      </c>
      <c r="K3148" s="120"/>
      <c r="L3148" s="120" t="s">
        <v>32</v>
      </c>
      <c r="M3148" s="120" t="s">
        <v>466</v>
      </c>
      <c r="P3148" s="124">
        <f t="shared" si="144"/>
        <v>0</v>
      </c>
    </row>
    <row r="3149" spans="1:20">
      <c r="A3149" s="116">
        <v>3149</v>
      </c>
      <c r="B3149" s="129">
        <v>44127</v>
      </c>
      <c r="C3149" s="118">
        <f t="shared" si="145"/>
        <v>10</v>
      </c>
      <c r="D3149" s="119" t="s">
        <v>25</v>
      </c>
      <c r="E3149" s="120" t="s">
        <v>6821</v>
      </c>
      <c r="F3149" s="211" t="s">
        <v>6822</v>
      </c>
      <c r="G3149" s="119" t="s">
        <v>445</v>
      </c>
      <c r="H3149" s="121" t="s">
        <v>97</v>
      </c>
      <c r="I3149" s="119" t="s">
        <v>196</v>
      </c>
      <c r="J3149" s="121" t="s">
        <v>196</v>
      </c>
      <c r="K3149" s="120"/>
      <c r="L3149" s="120" t="s">
        <v>32</v>
      </c>
      <c r="M3149" s="120" t="s">
        <v>33</v>
      </c>
      <c r="N3149" s="131">
        <v>44130</v>
      </c>
      <c r="P3149" s="124">
        <f t="shared" si="144"/>
        <v>0</v>
      </c>
      <c r="R3149" s="118">
        <f ca="1">TODAY()-N3149</f>
        <v>548</v>
      </c>
    </row>
    <row r="3150" spans="1:20" ht="27.6">
      <c r="A3150" s="116">
        <v>3150</v>
      </c>
      <c r="B3150" s="129">
        <v>44130</v>
      </c>
      <c r="C3150" s="118">
        <f t="shared" si="145"/>
        <v>10</v>
      </c>
      <c r="D3150" s="119" t="s">
        <v>25</v>
      </c>
      <c r="E3150" s="120" t="s">
        <v>6823</v>
      </c>
      <c r="F3150" s="211" t="s">
        <v>6824</v>
      </c>
      <c r="G3150" s="119" t="s">
        <v>6825</v>
      </c>
      <c r="H3150" s="121" t="s">
        <v>97</v>
      </c>
      <c r="I3150" s="119" t="s">
        <v>42</v>
      </c>
      <c r="K3150" s="120"/>
      <c r="L3150" s="120" t="s">
        <v>32</v>
      </c>
      <c r="M3150" s="120" t="s">
        <v>78</v>
      </c>
      <c r="P3150" s="124">
        <f t="shared" si="144"/>
        <v>0</v>
      </c>
    </row>
    <row r="3151" spans="1:20">
      <c r="A3151" s="116">
        <v>3151</v>
      </c>
      <c r="B3151" s="129">
        <v>44130</v>
      </c>
      <c r="C3151" s="118">
        <f t="shared" si="145"/>
        <v>10</v>
      </c>
      <c r="D3151" s="119" t="s">
        <v>25</v>
      </c>
      <c r="E3151" s="120" t="s">
        <v>6826</v>
      </c>
      <c r="F3151" s="211" t="s">
        <v>6827</v>
      </c>
      <c r="G3151" s="119" t="s">
        <v>548</v>
      </c>
      <c r="H3151" s="121" t="s">
        <v>41</v>
      </c>
      <c r="I3151" s="119" t="s">
        <v>42</v>
      </c>
      <c r="J3151" s="121" t="s">
        <v>549</v>
      </c>
      <c r="K3151" s="120"/>
      <c r="L3151" s="120" t="s">
        <v>32</v>
      </c>
      <c r="M3151" s="120" t="s">
        <v>33</v>
      </c>
      <c r="N3151" s="131">
        <v>44131</v>
      </c>
      <c r="P3151" s="124">
        <f t="shared" si="144"/>
        <v>0</v>
      </c>
      <c r="R3151" s="118">
        <f ca="1">TODAY()-N3151</f>
        <v>547</v>
      </c>
    </row>
    <row r="3152" spans="1:20">
      <c r="A3152" s="116">
        <v>3152</v>
      </c>
      <c r="B3152" s="129">
        <v>44130</v>
      </c>
      <c r="C3152" s="118">
        <f t="shared" si="145"/>
        <v>10</v>
      </c>
      <c r="D3152" s="119" t="s">
        <v>25</v>
      </c>
      <c r="E3152" s="120" t="s">
        <v>6828</v>
      </c>
      <c r="F3152" s="211" t="s">
        <v>6829</v>
      </c>
      <c r="G3152" s="120" t="s">
        <v>6830</v>
      </c>
      <c r="H3152" s="121" t="s">
        <v>48</v>
      </c>
      <c r="I3152" s="121" t="s">
        <v>42</v>
      </c>
      <c r="J3152" s="121" t="s">
        <v>82</v>
      </c>
      <c r="K3152" s="120"/>
      <c r="L3152" s="120" t="s">
        <v>32</v>
      </c>
      <c r="M3152" s="120" t="s">
        <v>78</v>
      </c>
      <c r="P3152" s="124">
        <f t="shared" si="144"/>
        <v>0</v>
      </c>
    </row>
    <row r="3153" spans="1:20" ht="27.6">
      <c r="A3153" s="116">
        <v>3153</v>
      </c>
      <c r="B3153" s="129">
        <v>44130</v>
      </c>
      <c r="C3153" s="118">
        <f t="shared" si="145"/>
        <v>10</v>
      </c>
      <c r="D3153" s="119" t="s">
        <v>25</v>
      </c>
      <c r="E3153" s="120" t="s">
        <v>6831</v>
      </c>
      <c r="F3153" s="211" t="s">
        <v>6832</v>
      </c>
      <c r="G3153" s="119" t="s">
        <v>381</v>
      </c>
      <c r="H3153" s="121" t="s">
        <v>41</v>
      </c>
      <c r="I3153" s="119" t="s">
        <v>42</v>
      </c>
      <c r="K3153" s="120"/>
      <c r="L3153" s="120" t="s">
        <v>32</v>
      </c>
      <c r="M3153" s="120" t="s">
        <v>4990</v>
      </c>
      <c r="N3153" s="131">
        <v>44172</v>
      </c>
      <c r="O3153" s="131">
        <v>44285</v>
      </c>
      <c r="P3153" s="124">
        <f t="shared" si="144"/>
        <v>3</v>
      </c>
      <c r="Q3153" s="118">
        <v>3</v>
      </c>
      <c r="R3153" s="125">
        <f ca="1">TODAY()-O3153</f>
        <v>393</v>
      </c>
    </row>
    <row r="3154" spans="1:20">
      <c r="A3154" s="116">
        <v>3154</v>
      </c>
      <c r="B3154" s="129">
        <v>44130</v>
      </c>
      <c r="C3154" s="118">
        <f t="shared" si="145"/>
        <v>10</v>
      </c>
      <c r="D3154" s="119" t="s">
        <v>25</v>
      </c>
      <c r="E3154" s="120" t="s">
        <v>6833</v>
      </c>
      <c r="F3154" s="211" t="s">
        <v>6834</v>
      </c>
      <c r="G3154" s="119" t="s">
        <v>381</v>
      </c>
      <c r="H3154" s="121" t="s">
        <v>41</v>
      </c>
      <c r="I3154" s="119" t="s">
        <v>42</v>
      </c>
      <c r="J3154" s="121" t="s">
        <v>246</v>
      </c>
      <c r="K3154" s="120"/>
      <c r="L3154" s="120" t="s">
        <v>32</v>
      </c>
      <c r="M3154" s="120" t="s">
        <v>78</v>
      </c>
      <c r="P3154" s="124">
        <f t="shared" si="144"/>
        <v>0</v>
      </c>
    </row>
    <row r="3155" spans="1:20">
      <c r="A3155" s="116">
        <v>3155</v>
      </c>
      <c r="B3155" s="129">
        <v>44130</v>
      </c>
      <c r="C3155" s="118">
        <f t="shared" si="145"/>
        <v>10</v>
      </c>
      <c r="D3155" s="119" t="s">
        <v>25</v>
      </c>
      <c r="E3155" s="120" t="s">
        <v>6835</v>
      </c>
      <c r="F3155" s="211" t="s">
        <v>6836</v>
      </c>
      <c r="G3155" s="120" t="s">
        <v>2284</v>
      </c>
      <c r="H3155" s="121" t="s">
        <v>41</v>
      </c>
      <c r="I3155" s="119" t="s">
        <v>42</v>
      </c>
      <c r="K3155" s="120"/>
      <c r="L3155" s="120" t="s">
        <v>32</v>
      </c>
      <c r="M3155" s="120" t="s">
        <v>78</v>
      </c>
      <c r="P3155" s="124">
        <f t="shared" si="144"/>
        <v>0</v>
      </c>
    </row>
    <row r="3156" spans="1:20">
      <c r="A3156" s="116">
        <v>3156</v>
      </c>
      <c r="B3156" s="129">
        <v>44130</v>
      </c>
      <c r="C3156" s="118">
        <f t="shared" si="145"/>
        <v>10</v>
      </c>
      <c r="D3156" s="119" t="s">
        <v>25</v>
      </c>
      <c r="E3156" s="120" t="s">
        <v>6837</v>
      </c>
      <c r="F3156" s="211" t="s">
        <v>228</v>
      </c>
      <c r="G3156" s="119" t="s">
        <v>250</v>
      </c>
      <c r="H3156" s="121" t="s">
        <v>41</v>
      </c>
      <c r="I3156" s="119" t="s">
        <v>42</v>
      </c>
      <c r="J3156" s="121" t="s">
        <v>43</v>
      </c>
      <c r="K3156" s="120"/>
      <c r="L3156" s="120" t="s">
        <v>32</v>
      </c>
      <c r="M3156" s="120" t="s">
        <v>78</v>
      </c>
      <c r="P3156" s="124">
        <f t="shared" ref="P3156:P3219" si="146">IF(O3156&lt;&gt;0,MONTH(O3156),0)</f>
        <v>0</v>
      </c>
    </row>
    <row r="3157" spans="1:20">
      <c r="A3157" s="116">
        <v>3157</v>
      </c>
      <c r="B3157" s="129">
        <v>44130</v>
      </c>
      <c r="C3157" s="118">
        <f t="shared" si="145"/>
        <v>10</v>
      </c>
      <c r="D3157" s="119" t="s">
        <v>25</v>
      </c>
      <c r="E3157" s="120" t="s">
        <v>6838</v>
      </c>
      <c r="F3157" s="211" t="s">
        <v>6839</v>
      </c>
      <c r="G3157" s="119" t="s">
        <v>381</v>
      </c>
      <c r="H3157" s="121" t="s">
        <v>41</v>
      </c>
      <c r="I3157" s="119" t="s">
        <v>42</v>
      </c>
      <c r="J3157" s="121" t="s">
        <v>199</v>
      </c>
      <c r="K3157" s="120"/>
      <c r="L3157" s="120" t="s">
        <v>32</v>
      </c>
      <c r="M3157" s="120" t="s">
        <v>33</v>
      </c>
      <c r="N3157" s="131">
        <v>44131</v>
      </c>
      <c r="P3157" s="124">
        <f t="shared" si="146"/>
        <v>0</v>
      </c>
      <c r="R3157" s="118">
        <f ca="1">TODAY()-N3157</f>
        <v>547</v>
      </c>
    </row>
    <row r="3158" spans="1:20">
      <c r="A3158" s="116">
        <v>3158</v>
      </c>
      <c r="B3158" s="129">
        <v>44130</v>
      </c>
      <c r="C3158" s="118">
        <f t="shared" si="145"/>
        <v>10</v>
      </c>
      <c r="D3158" s="119" t="s">
        <v>25</v>
      </c>
      <c r="E3158" s="120" t="s">
        <v>6840</v>
      </c>
      <c r="F3158" s="211" t="s">
        <v>367</v>
      </c>
      <c r="G3158" s="119" t="s">
        <v>6841</v>
      </c>
      <c r="H3158" s="121" t="s">
        <v>41</v>
      </c>
      <c r="I3158" s="150" t="s">
        <v>42</v>
      </c>
      <c r="J3158" s="121" t="s">
        <v>478</v>
      </c>
      <c r="K3158" s="120"/>
      <c r="L3158" s="120" t="s">
        <v>32</v>
      </c>
      <c r="M3158" s="120" t="s">
        <v>78</v>
      </c>
      <c r="P3158" s="124">
        <f t="shared" si="146"/>
        <v>0</v>
      </c>
    </row>
    <row r="3159" spans="1:20">
      <c r="A3159" s="116">
        <v>3159</v>
      </c>
      <c r="B3159" s="129">
        <v>44130</v>
      </c>
      <c r="C3159" s="118">
        <f t="shared" si="145"/>
        <v>10</v>
      </c>
      <c r="D3159" s="119" t="s">
        <v>25</v>
      </c>
      <c r="E3159" s="120" t="s">
        <v>6842</v>
      </c>
      <c r="F3159" s="211" t="s">
        <v>351</v>
      </c>
      <c r="G3159" s="119" t="s">
        <v>2840</v>
      </c>
      <c r="H3159" s="121" t="s">
        <v>41</v>
      </c>
      <c r="I3159" s="119" t="s">
        <v>42</v>
      </c>
      <c r="J3159" s="121" t="s">
        <v>54</v>
      </c>
      <c r="K3159" s="120"/>
      <c r="L3159" s="120" t="s">
        <v>32</v>
      </c>
      <c r="M3159" s="120" t="s">
        <v>78</v>
      </c>
      <c r="P3159" s="124">
        <f t="shared" si="146"/>
        <v>0</v>
      </c>
    </row>
    <row r="3160" spans="1:20">
      <c r="A3160" s="116">
        <v>3160</v>
      </c>
      <c r="B3160" s="129">
        <v>44131</v>
      </c>
      <c r="C3160" s="118">
        <f t="shared" si="145"/>
        <v>10</v>
      </c>
      <c r="D3160" s="120" t="s">
        <v>252</v>
      </c>
      <c r="E3160" s="120" t="s">
        <v>6843</v>
      </c>
      <c r="F3160" s="211" t="s">
        <v>6844</v>
      </c>
      <c r="G3160" s="119" t="s">
        <v>6845</v>
      </c>
      <c r="H3160" s="121" t="s">
        <v>86</v>
      </c>
      <c r="I3160" s="119" t="s">
        <v>42</v>
      </c>
      <c r="J3160" s="121" t="s">
        <v>43</v>
      </c>
      <c r="K3160" s="120" t="s">
        <v>65</v>
      </c>
      <c r="L3160" s="120" t="s">
        <v>32</v>
      </c>
      <c r="M3160" s="120" t="s">
        <v>466</v>
      </c>
      <c r="P3160" s="124">
        <f t="shared" si="146"/>
        <v>0</v>
      </c>
    </row>
    <row r="3161" spans="1:20" ht="27.6">
      <c r="A3161" s="116">
        <v>3161</v>
      </c>
      <c r="B3161" s="129">
        <v>44131</v>
      </c>
      <c r="C3161" s="118">
        <f t="shared" si="145"/>
        <v>10</v>
      </c>
      <c r="D3161" s="120" t="s">
        <v>252</v>
      </c>
      <c r="E3161" s="120" t="s">
        <v>6846</v>
      </c>
      <c r="F3161" s="211" t="s">
        <v>6847</v>
      </c>
      <c r="G3161" s="119" t="s">
        <v>6848</v>
      </c>
      <c r="H3161" s="121" t="s">
        <v>41</v>
      </c>
      <c r="I3161" s="119" t="s">
        <v>42</v>
      </c>
      <c r="J3161" s="121" t="s">
        <v>43</v>
      </c>
      <c r="K3161" s="120" t="s">
        <v>65</v>
      </c>
      <c r="L3161" s="120" t="s">
        <v>32</v>
      </c>
      <c r="M3161" s="120" t="s">
        <v>184</v>
      </c>
      <c r="P3161" s="124">
        <f t="shared" si="146"/>
        <v>0</v>
      </c>
      <c r="R3161" s="125">
        <f ca="1">TODAY()-O3161</f>
        <v>44678</v>
      </c>
    </row>
    <row r="3162" spans="1:20">
      <c r="A3162" s="116">
        <v>3162</v>
      </c>
      <c r="B3162" s="129">
        <v>44131</v>
      </c>
      <c r="C3162" s="118">
        <f t="shared" si="145"/>
        <v>10</v>
      </c>
      <c r="D3162" s="120" t="s">
        <v>252</v>
      </c>
      <c r="E3162" s="120" t="s">
        <v>6849</v>
      </c>
      <c r="F3162" s="211" t="s">
        <v>6850</v>
      </c>
      <c r="G3162" s="119" t="s">
        <v>2610</v>
      </c>
      <c r="H3162" s="121" t="s">
        <v>140</v>
      </c>
      <c r="I3162" s="119" t="s">
        <v>42</v>
      </c>
      <c r="J3162" s="121" t="s">
        <v>43</v>
      </c>
      <c r="K3162" s="120" t="s">
        <v>65</v>
      </c>
      <c r="L3162" s="120" t="s">
        <v>32</v>
      </c>
      <c r="M3162" s="120" t="s">
        <v>33</v>
      </c>
      <c r="N3162" s="131">
        <v>44132</v>
      </c>
      <c r="O3162" s="131">
        <v>44392</v>
      </c>
      <c r="P3162" s="124">
        <f t="shared" si="146"/>
        <v>7</v>
      </c>
      <c r="R3162" s="125">
        <f ca="1">TODAY()-O3162</f>
        <v>286</v>
      </c>
      <c r="S3162" s="120" t="s">
        <v>922</v>
      </c>
      <c r="T3162" s="126">
        <v>44392</v>
      </c>
    </row>
    <row r="3163" spans="1:20">
      <c r="A3163" s="116">
        <v>3163</v>
      </c>
      <c r="B3163" s="129">
        <v>44131</v>
      </c>
      <c r="C3163" s="118">
        <f t="shared" si="145"/>
        <v>10</v>
      </c>
      <c r="D3163" s="120" t="s">
        <v>252</v>
      </c>
      <c r="E3163" s="120" t="s">
        <v>6851</v>
      </c>
      <c r="F3163" s="211" t="s">
        <v>6852</v>
      </c>
      <c r="G3163" s="119" t="s">
        <v>2731</v>
      </c>
      <c r="H3163" s="121" t="s">
        <v>86</v>
      </c>
      <c r="I3163" s="119" t="s">
        <v>42</v>
      </c>
      <c r="J3163" s="121" t="s">
        <v>43</v>
      </c>
      <c r="K3163" s="120" t="s">
        <v>65</v>
      </c>
      <c r="L3163" s="120" t="s">
        <v>32</v>
      </c>
      <c r="M3163" s="120" t="s">
        <v>184</v>
      </c>
      <c r="O3163" s="232"/>
      <c r="P3163" s="124">
        <f t="shared" si="146"/>
        <v>0</v>
      </c>
      <c r="R3163" s="125">
        <f ca="1">TODAY()-O3163</f>
        <v>44678</v>
      </c>
    </row>
    <row r="3164" spans="1:20" ht="27.6">
      <c r="A3164" s="116">
        <v>3164</v>
      </c>
      <c r="B3164" s="129">
        <v>44131</v>
      </c>
      <c r="C3164" s="118">
        <f t="shared" si="145"/>
        <v>10</v>
      </c>
      <c r="D3164" s="120" t="s">
        <v>252</v>
      </c>
      <c r="E3164" s="120" t="s">
        <v>6853</v>
      </c>
      <c r="F3164" s="211" t="s">
        <v>6854</v>
      </c>
      <c r="G3164" s="119" t="s">
        <v>6613</v>
      </c>
      <c r="H3164" s="121" t="s">
        <v>86</v>
      </c>
      <c r="I3164" s="121" t="s">
        <v>42</v>
      </c>
      <c r="J3164" s="121" t="s">
        <v>2268</v>
      </c>
      <c r="K3164" s="120" t="s">
        <v>65</v>
      </c>
      <c r="L3164" s="120" t="s">
        <v>32</v>
      </c>
      <c r="M3164" s="120" t="s">
        <v>78</v>
      </c>
      <c r="P3164" s="124">
        <f t="shared" si="146"/>
        <v>0</v>
      </c>
    </row>
    <row r="3165" spans="1:20" ht="27.6">
      <c r="A3165" s="116">
        <v>3165</v>
      </c>
      <c r="B3165" s="129">
        <v>44131</v>
      </c>
      <c r="C3165" s="118">
        <f t="shared" si="145"/>
        <v>10</v>
      </c>
      <c r="D3165" s="120" t="s">
        <v>252</v>
      </c>
      <c r="E3165" s="120" t="s">
        <v>6855</v>
      </c>
      <c r="F3165" s="211" t="s">
        <v>6856</v>
      </c>
      <c r="G3165" s="119" t="s">
        <v>6857</v>
      </c>
      <c r="H3165" s="121" t="s">
        <v>86</v>
      </c>
      <c r="I3165" s="121" t="s">
        <v>42</v>
      </c>
      <c r="J3165" s="121" t="s">
        <v>2268</v>
      </c>
      <c r="K3165" s="120" t="s">
        <v>65</v>
      </c>
      <c r="L3165" s="120" t="s">
        <v>32</v>
      </c>
      <c r="M3165" s="120" t="s">
        <v>33</v>
      </c>
      <c r="N3165" s="131">
        <v>44132</v>
      </c>
      <c r="O3165" s="131">
        <v>44392</v>
      </c>
      <c r="P3165" s="124">
        <f t="shared" si="146"/>
        <v>7</v>
      </c>
      <c r="R3165" s="125">
        <f ca="1">TODAY()-O3165</f>
        <v>286</v>
      </c>
      <c r="S3165" s="120" t="s">
        <v>724</v>
      </c>
      <c r="T3165" s="126">
        <v>44392</v>
      </c>
    </row>
    <row r="3166" spans="1:20">
      <c r="A3166" s="116">
        <v>3166</v>
      </c>
      <c r="B3166" s="129">
        <v>44131</v>
      </c>
      <c r="C3166" s="118">
        <f t="shared" si="145"/>
        <v>10</v>
      </c>
      <c r="D3166" s="120" t="s">
        <v>252</v>
      </c>
      <c r="E3166" s="120" t="s">
        <v>6858</v>
      </c>
      <c r="F3166" s="211" t="s">
        <v>6859</v>
      </c>
      <c r="G3166" s="119" t="s">
        <v>6860</v>
      </c>
      <c r="H3166" s="121" t="s">
        <v>41</v>
      </c>
      <c r="I3166" s="119" t="s">
        <v>42</v>
      </c>
      <c r="J3166" s="121" t="s">
        <v>43</v>
      </c>
      <c r="K3166" s="120" t="s">
        <v>65</v>
      </c>
      <c r="L3166" s="120" t="s">
        <v>32</v>
      </c>
      <c r="M3166" s="120" t="s">
        <v>78</v>
      </c>
      <c r="P3166" s="124">
        <f t="shared" si="146"/>
        <v>0</v>
      </c>
    </row>
    <row r="3167" spans="1:20">
      <c r="A3167" s="116">
        <v>3167</v>
      </c>
      <c r="B3167" s="129">
        <v>44131</v>
      </c>
      <c r="C3167" s="118">
        <f t="shared" si="145"/>
        <v>10</v>
      </c>
      <c r="D3167" s="120" t="s">
        <v>252</v>
      </c>
      <c r="E3167" s="120" t="s">
        <v>6861</v>
      </c>
      <c r="F3167" s="211" t="s">
        <v>6862</v>
      </c>
      <c r="G3167" s="119" t="s">
        <v>4257</v>
      </c>
      <c r="H3167" s="121" t="s">
        <v>41</v>
      </c>
      <c r="I3167" s="119" t="s">
        <v>42</v>
      </c>
      <c r="J3167" s="121" t="s">
        <v>549</v>
      </c>
      <c r="K3167" s="120" t="s">
        <v>65</v>
      </c>
      <c r="L3167" s="120" t="s">
        <v>32</v>
      </c>
      <c r="M3167" s="120" t="s">
        <v>33</v>
      </c>
      <c r="N3167" s="131">
        <v>44132</v>
      </c>
      <c r="O3167" s="131">
        <v>44586</v>
      </c>
      <c r="P3167" s="124">
        <f t="shared" si="146"/>
        <v>1</v>
      </c>
      <c r="R3167" s="125">
        <f ca="1">TODAY()-O3167</f>
        <v>92</v>
      </c>
    </row>
    <row r="3168" spans="1:20">
      <c r="A3168" s="116">
        <v>3168</v>
      </c>
      <c r="B3168" s="129">
        <v>44131</v>
      </c>
      <c r="C3168" s="118">
        <f t="shared" si="145"/>
        <v>10</v>
      </c>
      <c r="D3168" s="120" t="s">
        <v>252</v>
      </c>
      <c r="E3168" s="120" t="s">
        <v>6863</v>
      </c>
      <c r="F3168" s="211" t="s">
        <v>3235</v>
      </c>
      <c r="G3168" s="119" t="s">
        <v>6841</v>
      </c>
      <c r="H3168" s="121" t="s">
        <v>41</v>
      </c>
      <c r="I3168" s="119" t="s">
        <v>42</v>
      </c>
      <c r="J3168" s="121" t="s">
        <v>549</v>
      </c>
      <c r="K3168" s="120" t="s">
        <v>65</v>
      </c>
      <c r="L3168" s="120" t="s">
        <v>32</v>
      </c>
      <c r="M3168" s="120" t="s">
        <v>78</v>
      </c>
      <c r="P3168" s="124">
        <f t="shared" si="146"/>
        <v>0</v>
      </c>
    </row>
    <row r="3169" spans="1:20">
      <c r="A3169" s="116">
        <v>3169</v>
      </c>
      <c r="B3169" s="129">
        <v>44131</v>
      </c>
      <c r="C3169" s="118">
        <f t="shared" si="145"/>
        <v>10</v>
      </c>
      <c r="D3169" s="120" t="s">
        <v>252</v>
      </c>
      <c r="E3169" s="120" t="s">
        <v>6864</v>
      </c>
      <c r="F3169" s="211" t="s">
        <v>6865</v>
      </c>
      <c r="G3169" s="119" t="s">
        <v>6866</v>
      </c>
      <c r="H3169" s="121" t="s">
        <v>86</v>
      </c>
      <c r="I3169" s="119" t="s">
        <v>42</v>
      </c>
      <c r="J3169" s="121" t="s">
        <v>549</v>
      </c>
      <c r="K3169" s="120" t="s">
        <v>65</v>
      </c>
      <c r="L3169" s="120" t="s">
        <v>32</v>
      </c>
      <c r="M3169" s="120" t="s">
        <v>33</v>
      </c>
      <c r="N3169" s="131">
        <v>44132</v>
      </c>
      <c r="O3169" s="232">
        <v>44476</v>
      </c>
      <c r="P3169" s="124">
        <f t="shared" si="146"/>
        <v>10</v>
      </c>
      <c r="R3169" s="125">
        <f ca="1">TODAY()-O3169</f>
        <v>202</v>
      </c>
      <c r="S3169" s="120" t="s">
        <v>34</v>
      </c>
      <c r="T3169" s="126">
        <v>44475</v>
      </c>
    </row>
    <row r="3170" spans="1:20">
      <c r="A3170" s="116">
        <v>3170</v>
      </c>
      <c r="B3170" s="129">
        <v>44131</v>
      </c>
      <c r="C3170" s="118">
        <f t="shared" si="145"/>
        <v>10</v>
      </c>
      <c r="D3170" s="120" t="s">
        <v>252</v>
      </c>
      <c r="E3170" s="120" t="s">
        <v>6867</v>
      </c>
      <c r="F3170" s="211" t="s">
        <v>6868</v>
      </c>
      <c r="G3170" s="119" t="s">
        <v>6869</v>
      </c>
      <c r="H3170" s="121" t="s">
        <v>41</v>
      </c>
      <c r="I3170" s="119" t="s">
        <v>42</v>
      </c>
      <c r="J3170" s="121" t="s">
        <v>549</v>
      </c>
      <c r="K3170" s="120" t="s">
        <v>65</v>
      </c>
      <c r="L3170" s="120" t="s">
        <v>32</v>
      </c>
      <c r="M3170" s="120" t="s">
        <v>78</v>
      </c>
      <c r="P3170" s="124">
        <f t="shared" si="146"/>
        <v>0</v>
      </c>
    </row>
    <row r="3171" spans="1:20">
      <c r="A3171" s="116">
        <v>3171</v>
      </c>
      <c r="B3171" s="129">
        <v>44131</v>
      </c>
      <c r="C3171" s="118">
        <f t="shared" si="145"/>
        <v>10</v>
      </c>
      <c r="D3171" s="120" t="s">
        <v>252</v>
      </c>
      <c r="E3171" s="120" t="s">
        <v>6870</v>
      </c>
      <c r="F3171" s="211" t="s">
        <v>6871</v>
      </c>
      <c r="G3171" s="119" t="s">
        <v>6872</v>
      </c>
      <c r="H3171" s="121" t="s">
        <v>41</v>
      </c>
      <c r="I3171" s="119" t="s">
        <v>42</v>
      </c>
      <c r="J3171" s="121" t="s">
        <v>43</v>
      </c>
      <c r="K3171" s="120" t="s">
        <v>65</v>
      </c>
      <c r="L3171" s="120" t="s">
        <v>32</v>
      </c>
      <c r="M3171" s="120" t="s">
        <v>78</v>
      </c>
      <c r="P3171" s="124">
        <f t="shared" si="146"/>
        <v>0</v>
      </c>
    </row>
    <row r="3172" spans="1:20" ht="27.6">
      <c r="A3172" s="116">
        <v>3172</v>
      </c>
      <c r="B3172" s="129">
        <v>44131</v>
      </c>
      <c r="C3172" s="118">
        <f t="shared" si="145"/>
        <v>10</v>
      </c>
      <c r="D3172" s="120" t="s">
        <v>252</v>
      </c>
      <c r="E3172" s="120" t="s">
        <v>6873</v>
      </c>
      <c r="F3172" s="211" t="s">
        <v>6874</v>
      </c>
      <c r="G3172" s="119" t="s">
        <v>6875</v>
      </c>
      <c r="H3172" s="121" t="s">
        <v>41</v>
      </c>
      <c r="I3172" s="119" t="s">
        <v>42</v>
      </c>
      <c r="J3172" s="121" t="s">
        <v>43</v>
      </c>
      <c r="K3172" s="120" t="s">
        <v>65</v>
      </c>
      <c r="L3172" s="120" t="s">
        <v>32</v>
      </c>
      <c r="M3172" s="120" t="s">
        <v>78</v>
      </c>
      <c r="P3172" s="124">
        <f t="shared" si="146"/>
        <v>0</v>
      </c>
    </row>
    <row r="3173" spans="1:20">
      <c r="A3173" s="116">
        <v>3173</v>
      </c>
      <c r="B3173" s="129">
        <v>44131</v>
      </c>
      <c r="C3173" s="118">
        <f t="shared" si="145"/>
        <v>10</v>
      </c>
      <c r="D3173" s="120" t="s">
        <v>252</v>
      </c>
      <c r="E3173" s="120" t="s">
        <v>6876</v>
      </c>
      <c r="F3173" s="211" t="s">
        <v>579</v>
      </c>
      <c r="G3173" s="119" t="s">
        <v>5737</v>
      </c>
      <c r="H3173" s="121" t="s">
        <v>29</v>
      </c>
      <c r="I3173" s="119" t="s">
        <v>42</v>
      </c>
      <c r="J3173" s="121" t="s">
        <v>43</v>
      </c>
      <c r="K3173" s="120" t="s">
        <v>65</v>
      </c>
      <c r="L3173" s="120" t="s">
        <v>32</v>
      </c>
      <c r="M3173" s="120" t="s">
        <v>466</v>
      </c>
      <c r="P3173" s="124">
        <f t="shared" si="146"/>
        <v>0</v>
      </c>
    </row>
    <row r="3174" spans="1:20">
      <c r="A3174" s="116">
        <v>3174</v>
      </c>
      <c r="B3174" s="129">
        <v>44131</v>
      </c>
      <c r="C3174" s="118">
        <f t="shared" si="145"/>
        <v>10</v>
      </c>
      <c r="D3174" s="120" t="s">
        <v>252</v>
      </c>
      <c r="E3174" s="120" t="s">
        <v>6877</v>
      </c>
      <c r="F3174" s="211" t="s">
        <v>6878</v>
      </c>
      <c r="G3174" s="119" t="s">
        <v>6879</v>
      </c>
      <c r="H3174" s="121" t="s">
        <v>140</v>
      </c>
      <c r="I3174" s="119" t="s">
        <v>42</v>
      </c>
      <c r="J3174" s="121" t="s">
        <v>549</v>
      </c>
      <c r="K3174" s="120" t="s">
        <v>65</v>
      </c>
      <c r="L3174" s="120" t="s">
        <v>32</v>
      </c>
      <c r="M3174" s="120" t="s">
        <v>78</v>
      </c>
      <c r="P3174" s="124">
        <f t="shared" si="146"/>
        <v>0</v>
      </c>
    </row>
    <row r="3175" spans="1:20">
      <c r="A3175" s="116">
        <v>3175</v>
      </c>
      <c r="B3175" s="129">
        <v>44131</v>
      </c>
      <c r="C3175" s="118">
        <f t="shared" si="145"/>
        <v>10</v>
      </c>
      <c r="D3175" s="120" t="s">
        <v>252</v>
      </c>
      <c r="E3175" s="120" t="s">
        <v>6880</v>
      </c>
      <c r="F3175" s="211" t="s">
        <v>6881</v>
      </c>
      <c r="G3175" s="119" t="s">
        <v>6882</v>
      </c>
      <c r="H3175" s="121" t="s">
        <v>53</v>
      </c>
      <c r="I3175" s="119" t="s">
        <v>42</v>
      </c>
      <c r="J3175" s="121" t="s">
        <v>43</v>
      </c>
      <c r="K3175" s="120" t="s">
        <v>65</v>
      </c>
      <c r="L3175" s="120" t="s">
        <v>32</v>
      </c>
      <c r="M3175" s="120" t="s">
        <v>466</v>
      </c>
      <c r="P3175" s="124">
        <f t="shared" si="146"/>
        <v>0</v>
      </c>
    </row>
    <row r="3176" spans="1:20">
      <c r="A3176" s="116">
        <v>3176</v>
      </c>
      <c r="B3176" s="129">
        <v>44131</v>
      </c>
      <c r="C3176" s="118">
        <f t="shared" si="145"/>
        <v>10</v>
      </c>
      <c r="D3176" s="120" t="s">
        <v>252</v>
      </c>
      <c r="E3176" s="120" t="s">
        <v>6883</v>
      </c>
      <c r="F3176" s="211" t="s">
        <v>6884</v>
      </c>
      <c r="G3176" s="119" t="s">
        <v>371</v>
      </c>
      <c r="H3176" s="121" t="s">
        <v>53</v>
      </c>
      <c r="I3176" s="119" t="s">
        <v>42</v>
      </c>
      <c r="K3176" s="120" t="s">
        <v>65</v>
      </c>
      <c r="L3176" s="120" t="s">
        <v>32</v>
      </c>
      <c r="M3176" s="120" t="s">
        <v>466</v>
      </c>
      <c r="P3176" s="124">
        <f t="shared" si="146"/>
        <v>0</v>
      </c>
    </row>
    <row r="3177" spans="1:20">
      <c r="A3177" s="116">
        <v>3177</v>
      </c>
      <c r="B3177" s="129">
        <v>44131</v>
      </c>
      <c r="C3177" s="118">
        <f t="shared" si="145"/>
        <v>10</v>
      </c>
      <c r="D3177" s="120" t="s">
        <v>252</v>
      </c>
      <c r="E3177" s="120" t="s">
        <v>6885</v>
      </c>
      <c r="F3177" s="211" t="s">
        <v>6886</v>
      </c>
      <c r="G3177" s="119" t="s">
        <v>6887</v>
      </c>
      <c r="H3177" s="121" t="s">
        <v>344</v>
      </c>
      <c r="I3177" s="119" t="s">
        <v>42</v>
      </c>
      <c r="J3177" s="121" t="s">
        <v>549</v>
      </c>
      <c r="K3177" s="120" t="s">
        <v>65</v>
      </c>
      <c r="L3177" s="120" t="s">
        <v>32</v>
      </c>
      <c r="M3177" s="120" t="s">
        <v>78</v>
      </c>
      <c r="P3177" s="124">
        <f t="shared" si="146"/>
        <v>0</v>
      </c>
    </row>
    <row r="3178" spans="1:20" ht="27.6">
      <c r="A3178" s="116">
        <v>3178</v>
      </c>
      <c r="B3178" s="129">
        <v>44131</v>
      </c>
      <c r="C3178" s="118">
        <f t="shared" si="145"/>
        <v>10</v>
      </c>
      <c r="D3178" s="120" t="s">
        <v>252</v>
      </c>
      <c r="E3178" s="120" t="s">
        <v>6888</v>
      </c>
      <c r="F3178" s="211" t="s">
        <v>6889</v>
      </c>
      <c r="G3178" s="119" t="s">
        <v>6336</v>
      </c>
      <c r="H3178" s="121" t="s">
        <v>29</v>
      </c>
      <c r="I3178" s="119" t="s">
        <v>63</v>
      </c>
      <c r="J3178" s="121" t="s">
        <v>323</v>
      </c>
      <c r="K3178" s="120" t="s">
        <v>65</v>
      </c>
      <c r="L3178" s="120" t="s">
        <v>32</v>
      </c>
      <c r="M3178" s="120" t="s">
        <v>78</v>
      </c>
      <c r="P3178" s="124">
        <f t="shared" si="146"/>
        <v>0</v>
      </c>
    </row>
    <row r="3179" spans="1:20">
      <c r="A3179" s="116">
        <v>3179</v>
      </c>
      <c r="B3179" s="129">
        <v>44131</v>
      </c>
      <c r="C3179" s="118">
        <f t="shared" si="145"/>
        <v>10</v>
      </c>
      <c r="D3179" s="120" t="s">
        <v>252</v>
      </c>
      <c r="E3179" s="120" t="s">
        <v>6890</v>
      </c>
      <c r="F3179" s="211" t="s">
        <v>6891</v>
      </c>
      <c r="G3179" s="119" t="s">
        <v>775</v>
      </c>
      <c r="H3179" s="121" t="s">
        <v>41</v>
      </c>
      <c r="I3179" s="119" t="s">
        <v>63</v>
      </c>
      <c r="J3179" s="121" t="s">
        <v>64</v>
      </c>
      <c r="K3179" s="120"/>
      <c r="L3179" s="120" t="s">
        <v>32</v>
      </c>
      <c r="M3179" s="120" t="s">
        <v>33</v>
      </c>
      <c r="N3179" s="131">
        <v>44137</v>
      </c>
      <c r="O3179" s="232">
        <v>44495</v>
      </c>
      <c r="P3179" s="124">
        <f t="shared" si="146"/>
        <v>10</v>
      </c>
      <c r="R3179" s="125">
        <f ca="1">TODAY()-O3179</f>
        <v>183</v>
      </c>
    </row>
    <row r="3180" spans="1:20">
      <c r="A3180" s="116">
        <v>3180</v>
      </c>
      <c r="B3180" s="129">
        <v>44131</v>
      </c>
      <c r="C3180" s="118">
        <f t="shared" si="145"/>
        <v>10</v>
      </c>
      <c r="D3180" s="120" t="s">
        <v>252</v>
      </c>
      <c r="E3180" s="120" t="s">
        <v>6892</v>
      </c>
      <c r="F3180" s="211" t="s">
        <v>6893</v>
      </c>
      <c r="G3180" s="119" t="s">
        <v>6190</v>
      </c>
      <c r="H3180" s="121" t="s">
        <v>86</v>
      </c>
      <c r="I3180" s="119" t="s">
        <v>63</v>
      </c>
      <c r="J3180" s="121" t="s">
        <v>64</v>
      </c>
      <c r="K3180" s="120"/>
      <c r="L3180" s="120" t="s">
        <v>32</v>
      </c>
      <c r="M3180" s="120" t="s">
        <v>78</v>
      </c>
      <c r="P3180" s="124">
        <f t="shared" si="146"/>
        <v>0</v>
      </c>
    </row>
    <row r="3181" spans="1:20">
      <c r="A3181" s="116">
        <v>3181</v>
      </c>
      <c r="B3181" s="129">
        <v>44131</v>
      </c>
      <c r="C3181" s="118">
        <f t="shared" si="145"/>
        <v>10</v>
      </c>
      <c r="D3181" s="120" t="s">
        <v>252</v>
      </c>
      <c r="E3181" s="120" t="s">
        <v>6894</v>
      </c>
      <c r="F3181" s="211" t="s">
        <v>1462</v>
      </c>
      <c r="G3181" s="119" t="s">
        <v>6895</v>
      </c>
      <c r="H3181" s="121" t="s">
        <v>86</v>
      </c>
      <c r="I3181" s="119" t="s">
        <v>63</v>
      </c>
      <c r="J3181" s="121" t="s">
        <v>64</v>
      </c>
      <c r="K3181" s="120"/>
      <c r="L3181" s="120" t="s">
        <v>32</v>
      </c>
      <c r="M3181" s="120" t="s">
        <v>78</v>
      </c>
      <c r="P3181" s="124">
        <f t="shared" si="146"/>
        <v>0</v>
      </c>
    </row>
    <row r="3182" spans="1:20">
      <c r="A3182" s="116">
        <v>3182</v>
      </c>
      <c r="B3182" s="129">
        <v>44131</v>
      </c>
      <c r="C3182" s="118">
        <f t="shared" si="145"/>
        <v>10</v>
      </c>
      <c r="D3182" s="120" t="s">
        <v>252</v>
      </c>
      <c r="E3182" s="120" t="s">
        <v>6896</v>
      </c>
      <c r="F3182" s="211" t="s">
        <v>676</v>
      </c>
      <c r="G3182" s="119" t="s">
        <v>6897</v>
      </c>
      <c r="H3182" s="121" t="s">
        <v>76</v>
      </c>
      <c r="I3182" s="119" t="s">
        <v>63</v>
      </c>
      <c r="J3182" s="121" t="s">
        <v>64</v>
      </c>
      <c r="K3182" s="120"/>
      <c r="L3182" s="120" t="s">
        <v>32</v>
      </c>
      <c r="M3182" s="120" t="s">
        <v>33</v>
      </c>
      <c r="N3182" s="131">
        <v>44137</v>
      </c>
      <c r="O3182" s="232">
        <v>44453</v>
      </c>
      <c r="P3182" s="124">
        <f t="shared" si="146"/>
        <v>9</v>
      </c>
      <c r="R3182" s="125">
        <f ca="1">TODAY()-O3182</f>
        <v>225</v>
      </c>
    </row>
    <row r="3183" spans="1:20" ht="27.6">
      <c r="A3183" s="116">
        <v>3183</v>
      </c>
      <c r="B3183" s="129">
        <v>44131</v>
      </c>
      <c r="C3183" s="118">
        <f t="shared" si="145"/>
        <v>10</v>
      </c>
      <c r="D3183" s="120" t="s">
        <v>252</v>
      </c>
      <c r="E3183" s="120" t="s">
        <v>6898</v>
      </c>
      <c r="F3183" s="211" t="s">
        <v>6899</v>
      </c>
      <c r="G3183" s="119" t="s">
        <v>6900</v>
      </c>
      <c r="H3183" s="121" t="s">
        <v>86</v>
      </c>
      <c r="I3183" s="119" t="s">
        <v>63</v>
      </c>
      <c r="J3183" s="121" t="s">
        <v>64</v>
      </c>
      <c r="K3183" s="120"/>
      <c r="L3183" s="120" t="s">
        <v>32</v>
      </c>
      <c r="M3183" s="120" t="s">
        <v>78</v>
      </c>
      <c r="P3183" s="124">
        <f t="shared" si="146"/>
        <v>0</v>
      </c>
    </row>
    <row r="3184" spans="1:20">
      <c r="A3184" s="116">
        <v>3184</v>
      </c>
      <c r="B3184" s="129">
        <v>44131</v>
      </c>
      <c r="C3184" s="118">
        <f t="shared" si="145"/>
        <v>10</v>
      </c>
      <c r="D3184" s="120" t="s">
        <v>252</v>
      </c>
      <c r="E3184" s="120" t="s">
        <v>6901</v>
      </c>
      <c r="F3184" s="211" t="s">
        <v>259</v>
      </c>
      <c r="G3184" s="119" t="s">
        <v>6902</v>
      </c>
      <c r="H3184" s="121" t="s">
        <v>97</v>
      </c>
      <c r="I3184" s="119" t="s">
        <v>63</v>
      </c>
      <c r="J3184" s="121" t="s">
        <v>64</v>
      </c>
      <c r="K3184" s="120"/>
      <c r="L3184" s="120" t="s">
        <v>32</v>
      </c>
      <c r="M3184" s="120" t="s">
        <v>466</v>
      </c>
      <c r="P3184" s="124">
        <f t="shared" si="146"/>
        <v>0</v>
      </c>
    </row>
    <row r="3185" spans="1:19">
      <c r="A3185" s="116">
        <v>3185</v>
      </c>
      <c r="B3185" s="129">
        <v>44131</v>
      </c>
      <c r="C3185" s="118">
        <f t="shared" si="145"/>
        <v>10</v>
      </c>
      <c r="D3185" s="120" t="s">
        <v>252</v>
      </c>
      <c r="E3185" s="120" t="s">
        <v>6903</v>
      </c>
      <c r="F3185" s="211" t="s">
        <v>6904</v>
      </c>
      <c r="G3185" s="119" t="s">
        <v>6905</v>
      </c>
      <c r="H3185" s="121" t="s">
        <v>53</v>
      </c>
      <c r="I3185" s="119" t="s">
        <v>63</v>
      </c>
      <c r="J3185" s="121" t="s">
        <v>64</v>
      </c>
      <c r="K3185" s="120"/>
      <c r="L3185" s="120" t="s">
        <v>32</v>
      </c>
      <c r="M3185" s="120" t="s">
        <v>78</v>
      </c>
      <c r="P3185" s="124">
        <f t="shared" si="146"/>
        <v>0</v>
      </c>
    </row>
    <row r="3186" spans="1:19">
      <c r="A3186" s="116">
        <v>3186</v>
      </c>
      <c r="B3186" s="129">
        <v>44131</v>
      </c>
      <c r="C3186" s="118">
        <f t="shared" si="145"/>
        <v>10</v>
      </c>
      <c r="D3186" s="120" t="s">
        <v>252</v>
      </c>
      <c r="E3186" s="120" t="s">
        <v>6906</v>
      </c>
      <c r="F3186" s="211" t="s">
        <v>6907</v>
      </c>
      <c r="G3186" s="119" t="s">
        <v>6908</v>
      </c>
      <c r="H3186" s="121" t="s">
        <v>140</v>
      </c>
      <c r="I3186" s="119" t="s">
        <v>63</v>
      </c>
      <c r="J3186" s="121" t="s">
        <v>64</v>
      </c>
      <c r="K3186" s="120"/>
      <c r="L3186" s="120" t="s">
        <v>32</v>
      </c>
      <c r="M3186" s="120" t="s">
        <v>33</v>
      </c>
      <c r="N3186" s="131">
        <v>44137</v>
      </c>
      <c r="O3186" s="232">
        <v>44476</v>
      </c>
      <c r="P3186" s="124">
        <f t="shared" si="146"/>
        <v>10</v>
      </c>
      <c r="R3186" s="125">
        <f ca="1">TODAY()-O3186</f>
        <v>202</v>
      </c>
    </row>
    <row r="3187" spans="1:19">
      <c r="A3187" s="116">
        <v>3187</v>
      </c>
      <c r="B3187" s="129">
        <v>44131</v>
      </c>
      <c r="C3187" s="118">
        <f t="shared" ref="C3187:C3250" si="147">IF(B3187&lt;&gt;0,MONTH(B3187),0)</f>
        <v>10</v>
      </c>
      <c r="D3187" s="120" t="s">
        <v>252</v>
      </c>
      <c r="E3187" s="120" t="s">
        <v>6909</v>
      </c>
      <c r="F3187" s="211" t="s">
        <v>6910</v>
      </c>
      <c r="G3187" s="119" t="s">
        <v>6911</v>
      </c>
      <c r="H3187" s="121" t="s">
        <v>76</v>
      </c>
      <c r="I3187" s="119" t="s">
        <v>63</v>
      </c>
      <c r="J3187" s="121" t="s">
        <v>64</v>
      </c>
      <c r="K3187" s="120"/>
      <c r="L3187" s="120" t="s">
        <v>32</v>
      </c>
      <c r="M3187" s="120" t="s">
        <v>33</v>
      </c>
      <c r="N3187" s="131">
        <v>44148</v>
      </c>
      <c r="O3187" s="131">
        <v>44244</v>
      </c>
      <c r="P3187" s="124">
        <f t="shared" si="146"/>
        <v>2</v>
      </c>
      <c r="R3187" s="125">
        <f ca="1">TODAY()-O3187</f>
        <v>434</v>
      </c>
      <c r="S3187" s="120" t="s">
        <v>237</v>
      </c>
    </row>
    <row r="3188" spans="1:19">
      <c r="A3188" s="116">
        <v>3188</v>
      </c>
      <c r="B3188" s="129">
        <v>44131</v>
      </c>
      <c r="C3188" s="118">
        <f t="shared" si="147"/>
        <v>10</v>
      </c>
      <c r="D3188" s="120" t="s">
        <v>252</v>
      </c>
      <c r="E3188" s="120" t="s">
        <v>6912</v>
      </c>
      <c r="F3188" s="211" t="s">
        <v>6913</v>
      </c>
      <c r="G3188" s="119" t="s">
        <v>4968</v>
      </c>
      <c r="H3188" s="121" t="s">
        <v>53</v>
      </c>
      <c r="I3188" s="119" t="s">
        <v>63</v>
      </c>
      <c r="J3188" s="121" t="s">
        <v>64</v>
      </c>
      <c r="K3188" s="120"/>
      <c r="L3188" s="120" t="s">
        <v>32</v>
      </c>
      <c r="M3188" s="120" t="s">
        <v>33</v>
      </c>
      <c r="N3188" s="131">
        <v>44137</v>
      </c>
      <c r="O3188" s="232">
        <v>44476</v>
      </c>
      <c r="P3188" s="124">
        <f t="shared" si="146"/>
        <v>10</v>
      </c>
      <c r="R3188" s="125">
        <f ca="1">TODAY()-O3188</f>
        <v>202</v>
      </c>
    </row>
    <row r="3189" spans="1:19">
      <c r="A3189" s="116">
        <v>3189</v>
      </c>
      <c r="B3189" s="129">
        <v>44131</v>
      </c>
      <c r="C3189" s="118">
        <f t="shared" si="147"/>
        <v>10</v>
      </c>
      <c r="D3189" s="120" t="s">
        <v>252</v>
      </c>
      <c r="E3189" s="120" t="s">
        <v>6914</v>
      </c>
      <c r="F3189" s="211" t="s">
        <v>1462</v>
      </c>
      <c r="G3189" s="119" t="s">
        <v>6272</v>
      </c>
      <c r="H3189" s="121" t="s">
        <v>53</v>
      </c>
      <c r="I3189" s="119" t="s">
        <v>63</v>
      </c>
      <c r="J3189" s="121" t="s">
        <v>64</v>
      </c>
      <c r="K3189" s="120"/>
      <c r="L3189" s="120" t="s">
        <v>32</v>
      </c>
      <c r="M3189" s="120" t="s">
        <v>466</v>
      </c>
      <c r="P3189" s="124">
        <f t="shared" si="146"/>
        <v>0</v>
      </c>
    </row>
    <row r="3190" spans="1:19">
      <c r="A3190" s="116">
        <v>3190</v>
      </c>
      <c r="B3190" s="129">
        <v>44132</v>
      </c>
      <c r="C3190" s="118">
        <f t="shared" si="147"/>
        <v>10</v>
      </c>
      <c r="D3190" s="120" t="s">
        <v>252</v>
      </c>
      <c r="E3190" s="120" t="s">
        <v>6915</v>
      </c>
      <c r="F3190" s="211" t="s">
        <v>6916</v>
      </c>
      <c r="G3190" s="119" t="s">
        <v>6917</v>
      </c>
      <c r="H3190" s="121" t="s">
        <v>101</v>
      </c>
      <c r="I3190" s="119" t="s">
        <v>63</v>
      </c>
      <c r="J3190" s="121" t="s">
        <v>64</v>
      </c>
      <c r="K3190" s="120"/>
      <c r="L3190" s="120" t="s">
        <v>32</v>
      </c>
      <c r="M3190" s="120" t="s">
        <v>78</v>
      </c>
      <c r="P3190" s="124">
        <f t="shared" si="146"/>
        <v>0</v>
      </c>
    </row>
    <row r="3191" spans="1:19">
      <c r="A3191" s="116">
        <v>3191</v>
      </c>
      <c r="B3191" s="129">
        <v>44132</v>
      </c>
      <c r="C3191" s="118">
        <f t="shared" si="147"/>
        <v>10</v>
      </c>
      <c r="D3191" s="120" t="s">
        <v>252</v>
      </c>
      <c r="E3191" s="120" t="s">
        <v>6918</v>
      </c>
      <c r="F3191" s="211" t="s">
        <v>6919</v>
      </c>
      <c r="G3191" s="119" t="s">
        <v>6920</v>
      </c>
      <c r="H3191" s="121" t="s">
        <v>53</v>
      </c>
      <c r="I3191" s="119" t="s">
        <v>63</v>
      </c>
      <c r="J3191" s="121" t="s">
        <v>64</v>
      </c>
      <c r="K3191" s="120"/>
      <c r="L3191" s="120" t="s">
        <v>32</v>
      </c>
      <c r="M3191" s="120" t="s">
        <v>33</v>
      </c>
      <c r="N3191" s="131">
        <v>44148</v>
      </c>
      <c r="O3191" s="232">
        <v>44453</v>
      </c>
      <c r="P3191" s="124">
        <f t="shared" si="146"/>
        <v>9</v>
      </c>
      <c r="R3191" s="125">
        <f ca="1">TODAY()-O3191</f>
        <v>225</v>
      </c>
    </row>
    <row r="3192" spans="1:19">
      <c r="A3192" s="116">
        <v>3192</v>
      </c>
      <c r="B3192" s="129">
        <v>44132</v>
      </c>
      <c r="C3192" s="118">
        <f t="shared" si="147"/>
        <v>10</v>
      </c>
      <c r="D3192" s="120" t="s">
        <v>252</v>
      </c>
      <c r="E3192" s="120" t="s">
        <v>6921</v>
      </c>
      <c r="F3192" s="211" t="s">
        <v>480</v>
      </c>
      <c r="G3192" s="119" t="s">
        <v>6922</v>
      </c>
      <c r="H3192" s="121" t="s">
        <v>41</v>
      </c>
      <c r="I3192" s="119" t="s">
        <v>63</v>
      </c>
      <c r="J3192" s="121" t="s">
        <v>64</v>
      </c>
      <c r="K3192" s="120"/>
      <c r="L3192" s="120" t="s">
        <v>32</v>
      </c>
      <c r="M3192" s="120" t="s">
        <v>33</v>
      </c>
      <c r="N3192" s="131">
        <v>44137</v>
      </c>
      <c r="O3192" s="131">
        <v>44419</v>
      </c>
      <c r="P3192" s="124">
        <f t="shared" si="146"/>
        <v>8</v>
      </c>
      <c r="R3192" s="125">
        <f ca="1">TODAY()-O3192</f>
        <v>259</v>
      </c>
    </row>
    <row r="3193" spans="1:19">
      <c r="A3193" s="116">
        <v>3193</v>
      </c>
      <c r="B3193" s="129">
        <v>44132</v>
      </c>
      <c r="C3193" s="118">
        <f t="shared" si="147"/>
        <v>10</v>
      </c>
      <c r="D3193" s="120" t="s">
        <v>252</v>
      </c>
      <c r="E3193" s="120" t="s">
        <v>6923</v>
      </c>
      <c r="F3193" s="211" t="s">
        <v>6924</v>
      </c>
      <c r="G3193" s="119" t="s">
        <v>6925</v>
      </c>
      <c r="H3193" s="121" t="s">
        <v>41</v>
      </c>
      <c r="I3193" s="119" t="s">
        <v>63</v>
      </c>
      <c r="J3193" s="121" t="s">
        <v>64</v>
      </c>
      <c r="K3193" s="120"/>
      <c r="L3193" s="120" t="s">
        <v>32</v>
      </c>
      <c r="M3193" s="120" t="s">
        <v>33</v>
      </c>
      <c r="N3193" s="131">
        <v>44137</v>
      </c>
      <c r="O3193" s="131">
        <v>44419</v>
      </c>
      <c r="P3193" s="124">
        <f t="shared" si="146"/>
        <v>8</v>
      </c>
      <c r="R3193" s="125">
        <f ca="1">TODAY()-O3193</f>
        <v>259</v>
      </c>
    </row>
    <row r="3194" spans="1:19">
      <c r="A3194" s="116">
        <v>3194</v>
      </c>
      <c r="B3194" s="129">
        <v>44132</v>
      </c>
      <c r="C3194" s="118">
        <f t="shared" si="147"/>
        <v>10</v>
      </c>
      <c r="D3194" s="120" t="s">
        <v>252</v>
      </c>
      <c r="E3194" s="120" t="s">
        <v>6926</v>
      </c>
      <c r="F3194" s="211" t="s">
        <v>6927</v>
      </c>
      <c r="G3194" s="119" t="s">
        <v>528</v>
      </c>
      <c r="H3194" s="121" t="s">
        <v>53</v>
      </c>
      <c r="I3194" s="119" t="s">
        <v>63</v>
      </c>
      <c r="J3194" s="121" t="s">
        <v>64</v>
      </c>
      <c r="K3194" s="120"/>
      <c r="L3194" s="120" t="s">
        <v>32</v>
      </c>
      <c r="M3194" s="120" t="s">
        <v>78</v>
      </c>
      <c r="P3194" s="124">
        <f t="shared" si="146"/>
        <v>0</v>
      </c>
    </row>
    <row r="3195" spans="1:19">
      <c r="A3195" s="116">
        <v>3195</v>
      </c>
      <c r="B3195" s="129">
        <v>44132</v>
      </c>
      <c r="C3195" s="118">
        <f t="shared" si="147"/>
        <v>10</v>
      </c>
      <c r="D3195" s="120" t="s">
        <v>252</v>
      </c>
      <c r="E3195" s="120" t="s">
        <v>6928</v>
      </c>
      <c r="F3195" s="211" t="s">
        <v>6929</v>
      </c>
      <c r="G3195" s="119" t="s">
        <v>5002</v>
      </c>
      <c r="H3195" s="121" t="s">
        <v>41</v>
      </c>
      <c r="I3195" s="119" t="s">
        <v>63</v>
      </c>
      <c r="J3195" s="121" t="s">
        <v>64</v>
      </c>
      <c r="K3195" s="120"/>
      <c r="L3195" s="120" t="s">
        <v>32</v>
      </c>
      <c r="M3195" s="120" t="s">
        <v>33</v>
      </c>
      <c r="N3195" s="131">
        <v>44250</v>
      </c>
      <c r="O3195" s="131">
        <v>44482</v>
      </c>
      <c r="P3195" s="124">
        <f t="shared" si="146"/>
        <v>10</v>
      </c>
    </row>
    <row r="3196" spans="1:19">
      <c r="A3196" s="116">
        <v>3196</v>
      </c>
      <c r="B3196" s="129">
        <v>44132</v>
      </c>
      <c r="C3196" s="118">
        <f t="shared" si="147"/>
        <v>10</v>
      </c>
      <c r="D3196" s="120" t="s">
        <v>252</v>
      </c>
      <c r="E3196" s="120" t="s">
        <v>6930</v>
      </c>
      <c r="F3196" s="211" t="s">
        <v>6645</v>
      </c>
      <c r="G3196" s="119" t="s">
        <v>6931</v>
      </c>
      <c r="H3196" s="121" t="s">
        <v>76</v>
      </c>
      <c r="I3196" s="119" t="s">
        <v>63</v>
      </c>
      <c r="J3196" s="121" t="s">
        <v>64</v>
      </c>
      <c r="K3196" s="120"/>
      <c r="L3196" s="120" t="s">
        <v>32</v>
      </c>
      <c r="M3196" s="120" t="s">
        <v>78</v>
      </c>
      <c r="P3196" s="124">
        <f t="shared" si="146"/>
        <v>0</v>
      </c>
    </row>
    <row r="3197" spans="1:19">
      <c r="A3197" s="116">
        <v>3197</v>
      </c>
      <c r="B3197" s="129">
        <v>44132</v>
      </c>
      <c r="C3197" s="118">
        <f t="shared" si="147"/>
        <v>10</v>
      </c>
      <c r="D3197" s="120" t="s">
        <v>252</v>
      </c>
      <c r="E3197" s="120" t="s">
        <v>6932</v>
      </c>
      <c r="F3197" s="211" t="s">
        <v>6933</v>
      </c>
      <c r="G3197" s="119" t="s">
        <v>6934</v>
      </c>
      <c r="H3197" s="121" t="s">
        <v>53</v>
      </c>
      <c r="I3197" s="119" t="s">
        <v>63</v>
      </c>
      <c r="J3197" s="121" t="s">
        <v>63</v>
      </c>
      <c r="K3197" s="120" t="s">
        <v>65</v>
      </c>
      <c r="L3197" s="120" t="s">
        <v>32</v>
      </c>
      <c r="M3197" s="120" t="s">
        <v>33</v>
      </c>
      <c r="N3197" s="131">
        <v>43788</v>
      </c>
      <c r="O3197" s="131">
        <v>44602</v>
      </c>
      <c r="P3197" s="124">
        <f t="shared" si="146"/>
        <v>2</v>
      </c>
      <c r="R3197" s="125">
        <f ca="1">TODAY()-O3197</f>
        <v>76</v>
      </c>
    </row>
    <row r="3198" spans="1:19">
      <c r="A3198" s="116">
        <v>3198</v>
      </c>
      <c r="B3198" s="129">
        <v>44132</v>
      </c>
      <c r="C3198" s="118">
        <f t="shared" si="147"/>
        <v>10</v>
      </c>
      <c r="D3198" s="120" t="s">
        <v>252</v>
      </c>
      <c r="E3198" s="120" t="s">
        <v>6935</v>
      </c>
      <c r="F3198" s="211" t="s">
        <v>6936</v>
      </c>
      <c r="G3198" s="119" t="s">
        <v>6937</v>
      </c>
      <c r="H3198" s="121" t="s">
        <v>97</v>
      </c>
      <c r="I3198" s="119" t="s">
        <v>63</v>
      </c>
      <c r="J3198" s="121" t="s">
        <v>64</v>
      </c>
      <c r="K3198" s="120"/>
      <c r="L3198" s="120" t="s">
        <v>32</v>
      </c>
      <c r="M3198" s="120" t="s">
        <v>78</v>
      </c>
      <c r="P3198" s="124">
        <f t="shared" si="146"/>
        <v>0</v>
      </c>
    </row>
    <row r="3199" spans="1:19">
      <c r="A3199" s="116">
        <v>3199</v>
      </c>
      <c r="B3199" s="129">
        <v>44132</v>
      </c>
      <c r="C3199" s="118">
        <f t="shared" si="147"/>
        <v>10</v>
      </c>
      <c r="D3199" s="120" t="s">
        <v>252</v>
      </c>
      <c r="E3199" s="120" t="s">
        <v>6938</v>
      </c>
      <c r="F3199" s="211" t="s">
        <v>6939</v>
      </c>
      <c r="G3199" s="119" t="s">
        <v>6940</v>
      </c>
      <c r="H3199" s="121" t="s">
        <v>101</v>
      </c>
      <c r="I3199" s="119" t="s">
        <v>63</v>
      </c>
      <c r="J3199" s="121" t="s">
        <v>64</v>
      </c>
      <c r="K3199" s="120"/>
      <c r="L3199" s="120" t="s">
        <v>32</v>
      </c>
      <c r="M3199" s="120" t="s">
        <v>33</v>
      </c>
      <c r="N3199" s="131">
        <v>44305</v>
      </c>
      <c r="O3199" s="131">
        <v>44482</v>
      </c>
      <c r="P3199" s="124">
        <f t="shared" si="146"/>
        <v>10</v>
      </c>
    </row>
    <row r="3200" spans="1:19">
      <c r="A3200" s="116">
        <v>3200</v>
      </c>
      <c r="B3200" s="129">
        <v>44132</v>
      </c>
      <c r="C3200" s="118">
        <f t="shared" si="147"/>
        <v>10</v>
      </c>
      <c r="D3200" s="120" t="s">
        <v>252</v>
      </c>
      <c r="E3200" s="120" t="s">
        <v>6941</v>
      </c>
      <c r="F3200" s="211" t="s">
        <v>259</v>
      </c>
      <c r="G3200" s="119" t="s">
        <v>2794</v>
      </c>
      <c r="H3200" s="121" t="s">
        <v>41</v>
      </c>
      <c r="I3200" s="119" t="s">
        <v>63</v>
      </c>
      <c r="J3200" s="121" t="s">
        <v>64</v>
      </c>
      <c r="K3200" s="120"/>
      <c r="L3200" s="120" t="s">
        <v>32</v>
      </c>
      <c r="M3200" s="120" t="s">
        <v>78</v>
      </c>
      <c r="P3200" s="124">
        <f t="shared" si="146"/>
        <v>0</v>
      </c>
    </row>
    <row r="3201" spans="1:19">
      <c r="A3201" s="116">
        <v>3201</v>
      </c>
      <c r="B3201" s="129">
        <v>44132</v>
      </c>
      <c r="C3201" s="118">
        <f t="shared" si="147"/>
        <v>10</v>
      </c>
      <c r="D3201" s="120" t="s">
        <v>252</v>
      </c>
      <c r="E3201" s="120" t="s">
        <v>6942</v>
      </c>
      <c r="F3201" s="211" t="s">
        <v>153</v>
      </c>
      <c r="G3201" s="119" t="s">
        <v>1662</v>
      </c>
      <c r="H3201" s="121" t="s">
        <v>86</v>
      </c>
      <c r="I3201" s="119" t="s">
        <v>63</v>
      </c>
      <c r="J3201" s="121" t="s">
        <v>64</v>
      </c>
      <c r="K3201" s="120"/>
      <c r="L3201" s="120" t="s">
        <v>32</v>
      </c>
      <c r="M3201" s="120" t="s">
        <v>78</v>
      </c>
      <c r="P3201" s="124">
        <f t="shared" si="146"/>
        <v>0</v>
      </c>
    </row>
    <row r="3202" spans="1:19">
      <c r="A3202" s="116">
        <v>3202</v>
      </c>
      <c r="B3202" s="129">
        <v>44132</v>
      </c>
      <c r="C3202" s="118">
        <f t="shared" si="147"/>
        <v>10</v>
      </c>
      <c r="D3202" s="120" t="s">
        <v>252</v>
      </c>
      <c r="E3202" s="120" t="s">
        <v>6943</v>
      </c>
      <c r="F3202" s="211" t="s">
        <v>6944</v>
      </c>
      <c r="G3202" s="119" t="s">
        <v>6945</v>
      </c>
      <c r="H3202" s="121" t="s">
        <v>41</v>
      </c>
      <c r="I3202" s="119" t="s">
        <v>63</v>
      </c>
      <c r="J3202" s="121" t="s">
        <v>64</v>
      </c>
      <c r="K3202" s="120"/>
      <c r="L3202" s="120" t="s">
        <v>32</v>
      </c>
      <c r="M3202" s="120" t="s">
        <v>78</v>
      </c>
      <c r="P3202" s="124">
        <f t="shared" si="146"/>
        <v>0</v>
      </c>
    </row>
    <row r="3203" spans="1:19">
      <c r="A3203" s="116">
        <v>3203</v>
      </c>
      <c r="B3203" s="129">
        <v>44132</v>
      </c>
      <c r="C3203" s="118">
        <f t="shared" si="147"/>
        <v>10</v>
      </c>
      <c r="D3203" s="120" t="s">
        <v>252</v>
      </c>
      <c r="E3203" s="120" t="s">
        <v>6946</v>
      </c>
      <c r="F3203" s="211" t="s">
        <v>6947</v>
      </c>
      <c r="G3203" s="119" t="s">
        <v>775</v>
      </c>
      <c r="H3203" s="121" t="s">
        <v>41</v>
      </c>
      <c r="I3203" s="119" t="s">
        <v>63</v>
      </c>
      <c r="J3203" s="121" t="s">
        <v>64</v>
      </c>
      <c r="K3203" s="120"/>
      <c r="L3203" s="120" t="s">
        <v>32</v>
      </c>
      <c r="M3203" s="120" t="s">
        <v>78</v>
      </c>
      <c r="P3203" s="124">
        <f t="shared" si="146"/>
        <v>0</v>
      </c>
    </row>
    <row r="3204" spans="1:19">
      <c r="A3204" s="116">
        <v>3204</v>
      </c>
      <c r="B3204" s="129">
        <v>44132</v>
      </c>
      <c r="C3204" s="118">
        <f t="shared" si="147"/>
        <v>10</v>
      </c>
      <c r="D3204" s="120" t="s">
        <v>252</v>
      </c>
      <c r="E3204" s="120" t="s">
        <v>6948</v>
      </c>
      <c r="F3204" s="211" t="s">
        <v>6949</v>
      </c>
      <c r="G3204" s="119" t="s">
        <v>6950</v>
      </c>
      <c r="H3204" s="121" t="s">
        <v>76</v>
      </c>
      <c r="I3204" s="119" t="s">
        <v>63</v>
      </c>
      <c r="J3204" s="121" t="s">
        <v>63</v>
      </c>
      <c r="K3204" s="120" t="s">
        <v>65</v>
      </c>
      <c r="L3204" s="120" t="s">
        <v>32</v>
      </c>
      <c r="M3204" s="120" t="s">
        <v>33</v>
      </c>
      <c r="N3204" s="131">
        <v>44141</v>
      </c>
      <c r="O3204" s="131">
        <v>44586</v>
      </c>
      <c r="P3204" s="124">
        <f t="shared" si="146"/>
        <v>1</v>
      </c>
      <c r="R3204" s="125">
        <f ca="1">TODAY()-O3204</f>
        <v>92</v>
      </c>
    </row>
    <row r="3205" spans="1:19">
      <c r="A3205" s="116">
        <v>3205</v>
      </c>
      <c r="B3205" s="129">
        <v>44132</v>
      </c>
      <c r="C3205" s="118">
        <f t="shared" si="147"/>
        <v>10</v>
      </c>
      <c r="D3205" s="120" t="s">
        <v>252</v>
      </c>
      <c r="E3205" s="120" t="s">
        <v>6951</v>
      </c>
      <c r="F3205" s="211" t="s">
        <v>6952</v>
      </c>
      <c r="G3205" s="119" t="s">
        <v>6953</v>
      </c>
      <c r="H3205" s="121" t="s">
        <v>97</v>
      </c>
      <c r="I3205" s="119" t="s">
        <v>63</v>
      </c>
      <c r="J3205" s="121" t="s">
        <v>64</v>
      </c>
      <c r="K3205" s="120"/>
      <c r="L3205" s="120" t="s">
        <v>32</v>
      </c>
      <c r="M3205" s="120" t="s">
        <v>33</v>
      </c>
      <c r="N3205" s="131">
        <v>44160</v>
      </c>
      <c r="O3205" s="131">
        <v>44419</v>
      </c>
      <c r="P3205" s="124">
        <f t="shared" si="146"/>
        <v>8</v>
      </c>
      <c r="R3205" s="125">
        <f ca="1">TODAY()-O3205</f>
        <v>259</v>
      </c>
    </row>
    <row r="3206" spans="1:19">
      <c r="A3206" s="116">
        <v>3206</v>
      </c>
      <c r="B3206" s="129">
        <v>44132</v>
      </c>
      <c r="C3206" s="118">
        <f t="shared" si="147"/>
        <v>10</v>
      </c>
      <c r="D3206" s="120" t="s">
        <v>252</v>
      </c>
      <c r="E3206" s="120" t="s">
        <v>6954</v>
      </c>
      <c r="F3206" s="211" t="s">
        <v>5172</v>
      </c>
      <c r="G3206" s="119" t="s">
        <v>6955</v>
      </c>
      <c r="H3206" s="121" t="s">
        <v>53</v>
      </c>
      <c r="I3206" s="119" t="s">
        <v>63</v>
      </c>
      <c r="J3206" s="121" t="s">
        <v>64</v>
      </c>
      <c r="K3206" s="120"/>
      <c r="L3206" s="120" t="s">
        <v>32</v>
      </c>
      <c r="M3206" s="120" t="s">
        <v>78</v>
      </c>
      <c r="P3206" s="124">
        <f t="shared" si="146"/>
        <v>0</v>
      </c>
    </row>
    <row r="3207" spans="1:19">
      <c r="A3207" s="116">
        <v>3207</v>
      </c>
      <c r="B3207" s="129">
        <v>44132</v>
      </c>
      <c r="C3207" s="118">
        <f t="shared" si="147"/>
        <v>10</v>
      </c>
      <c r="D3207" s="120" t="s">
        <v>252</v>
      </c>
      <c r="E3207" s="120" t="s">
        <v>6956</v>
      </c>
      <c r="F3207" s="211" t="s">
        <v>6957</v>
      </c>
      <c r="G3207" s="119" t="s">
        <v>292</v>
      </c>
      <c r="H3207" s="121" t="s">
        <v>41</v>
      </c>
      <c r="I3207" s="119" t="s">
        <v>63</v>
      </c>
      <c r="J3207" s="121" t="s">
        <v>64</v>
      </c>
      <c r="K3207" s="120"/>
      <c r="L3207" s="120" t="s">
        <v>32</v>
      </c>
      <c r="M3207" s="120" t="s">
        <v>33</v>
      </c>
      <c r="N3207" s="131">
        <v>44137</v>
      </c>
      <c r="P3207" s="124">
        <f t="shared" si="146"/>
        <v>0</v>
      </c>
      <c r="S3207" s="120" t="s">
        <v>92</v>
      </c>
    </row>
    <row r="3208" spans="1:19">
      <c r="A3208" s="116">
        <v>3208</v>
      </c>
      <c r="B3208" s="129">
        <v>44132</v>
      </c>
      <c r="C3208" s="118">
        <f t="shared" si="147"/>
        <v>10</v>
      </c>
      <c r="D3208" s="120" t="s">
        <v>252</v>
      </c>
      <c r="E3208" s="120" t="s">
        <v>6958</v>
      </c>
      <c r="F3208" s="211" t="s">
        <v>676</v>
      </c>
      <c r="G3208" s="119" t="s">
        <v>6959</v>
      </c>
      <c r="H3208" s="121" t="s">
        <v>177</v>
      </c>
      <c r="I3208" s="119" t="s">
        <v>63</v>
      </c>
      <c r="J3208" s="121" t="s">
        <v>64</v>
      </c>
      <c r="K3208" s="120"/>
      <c r="L3208" s="120" t="s">
        <v>32</v>
      </c>
      <c r="M3208" s="120" t="s">
        <v>78</v>
      </c>
      <c r="P3208" s="124">
        <f t="shared" si="146"/>
        <v>0</v>
      </c>
    </row>
    <row r="3209" spans="1:19">
      <c r="A3209" s="116">
        <v>3209</v>
      </c>
      <c r="B3209" s="129">
        <v>44132</v>
      </c>
      <c r="C3209" s="118">
        <f t="shared" si="147"/>
        <v>10</v>
      </c>
      <c r="D3209" s="120" t="s">
        <v>252</v>
      </c>
      <c r="E3209" s="120" t="s">
        <v>6960</v>
      </c>
      <c r="F3209" s="211" t="s">
        <v>6961</v>
      </c>
      <c r="G3209" s="119" t="s">
        <v>6962</v>
      </c>
      <c r="H3209" s="121" t="s">
        <v>140</v>
      </c>
      <c r="I3209" s="119" t="s">
        <v>63</v>
      </c>
      <c r="J3209" s="121" t="s">
        <v>64</v>
      </c>
      <c r="K3209" s="120"/>
      <c r="L3209" s="120" t="s">
        <v>32</v>
      </c>
      <c r="M3209" s="120" t="s">
        <v>78</v>
      </c>
      <c r="P3209" s="124">
        <f t="shared" si="146"/>
        <v>0</v>
      </c>
    </row>
    <row r="3210" spans="1:19">
      <c r="A3210" s="116">
        <v>3210</v>
      </c>
      <c r="B3210" s="129">
        <v>44132</v>
      </c>
      <c r="C3210" s="118">
        <f t="shared" si="147"/>
        <v>10</v>
      </c>
      <c r="D3210" s="120" t="s">
        <v>252</v>
      </c>
      <c r="E3210" s="120" t="s">
        <v>6963</v>
      </c>
      <c r="F3210" s="211" t="s">
        <v>6964</v>
      </c>
      <c r="G3210" s="119" t="s">
        <v>6965</v>
      </c>
      <c r="H3210" s="121" t="s">
        <v>53</v>
      </c>
      <c r="I3210" s="119" t="s">
        <v>63</v>
      </c>
      <c r="J3210" s="121" t="s">
        <v>64</v>
      </c>
      <c r="K3210" s="120"/>
      <c r="L3210" s="120" t="s">
        <v>32</v>
      </c>
      <c r="M3210" s="120" t="s">
        <v>78</v>
      </c>
      <c r="P3210" s="124">
        <f t="shared" si="146"/>
        <v>0</v>
      </c>
    </row>
    <row r="3211" spans="1:19">
      <c r="A3211" s="116">
        <v>3211</v>
      </c>
      <c r="B3211" s="129">
        <v>44132</v>
      </c>
      <c r="C3211" s="118">
        <f t="shared" si="147"/>
        <v>10</v>
      </c>
      <c r="D3211" s="120" t="s">
        <v>252</v>
      </c>
      <c r="E3211" s="120" t="s">
        <v>6966</v>
      </c>
      <c r="F3211" s="211" t="s">
        <v>6967</v>
      </c>
      <c r="G3211" s="119" t="s">
        <v>292</v>
      </c>
      <c r="H3211" s="121" t="s">
        <v>41</v>
      </c>
      <c r="I3211" s="119" t="s">
        <v>63</v>
      </c>
      <c r="J3211" s="121" t="s">
        <v>64</v>
      </c>
      <c r="K3211" s="120"/>
      <c r="L3211" s="120" t="s">
        <v>32</v>
      </c>
      <c r="M3211" s="120" t="s">
        <v>78</v>
      </c>
      <c r="P3211" s="124">
        <f t="shared" si="146"/>
        <v>0</v>
      </c>
    </row>
    <row r="3212" spans="1:19">
      <c r="A3212" s="116">
        <v>3212</v>
      </c>
      <c r="B3212" s="129">
        <v>44132</v>
      </c>
      <c r="C3212" s="118">
        <f t="shared" si="147"/>
        <v>10</v>
      </c>
      <c r="D3212" s="120" t="s">
        <v>252</v>
      </c>
      <c r="E3212" s="120" t="s">
        <v>6968</v>
      </c>
      <c r="F3212" s="211" t="s">
        <v>2774</v>
      </c>
      <c r="G3212" s="119" t="s">
        <v>6969</v>
      </c>
      <c r="H3212" s="121" t="s">
        <v>41</v>
      </c>
      <c r="I3212" s="119" t="s">
        <v>63</v>
      </c>
      <c r="J3212" s="121" t="s">
        <v>64</v>
      </c>
      <c r="K3212" s="120"/>
      <c r="L3212" s="120" t="s">
        <v>32</v>
      </c>
      <c r="M3212" s="120" t="s">
        <v>78</v>
      </c>
      <c r="P3212" s="124">
        <f t="shared" si="146"/>
        <v>0</v>
      </c>
    </row>
    <row r="3213" spans="1:19">
      <c r="A3213" s="116">
        <v>3213</v>
      </c>
      <c r="B3213" s="129">
        <v>44132</v>
      </c>
      <c r="C3213" s="118">
        <f t="shared" si="147"/>
        <v>10</v>
      </c>
      <c r="D3213" s="120" t="s">
        <v>252</v>
      </c>
      <c r="E3213" s="120" t="s">
        <v>6970</v>
      </c>
      <c r="F3213" s="211" t="s">
        <v>6971</v>
      </c>
      <c r="G3213" s="119" t="s">
        <v>6972</v>
      </c>
      <c r="H3213" s="121" t="s">
        <v>41</v>
      </c>
      <c r="I3213" s="119" t="s">
        <v>63</v>
      </c>
      <c r="J3213" s="121" t="s">
        <v>64</v>
      </c>
      <c r="K3213" s="120"/>
      <c r="L3213" s="120" t="s">
        <v>32</v>
      </c>
      <c r="M3213" s="120" t="s">
        <v>33</v>
      </c>
      <c r="N3213" s="131">
        <v>44137</v>
      </c>
      <c r="O3213" s="131">
        <v>44250</v>
      </c>
      <c r="P3213" s="124">
        <f t="shared" si="146"/>
        <v>2</v>
      </c>
      <c r="R3213" s="125">
        <f ca="1">TODAY()-O3213</f>
        <v>428</v>
      </c>
      <c r="S3213" s="120" t="s">
        <v>92</v>
      </c>
    </row>
    <row r="3214" spans="1:19">
      <c r="A3214" s="116">
        <v>3214</v>
      </c>
      <c r="B3214" s="129">
        <v>44132</v>
      </c>
      <c r="C3214" s="118">
        <f t="shared" si="147"/>
        <v>10</v>
      </c>
      <c r="D3214" s="120" t="s">
        <v>252</v>
      </c>
      <c r="E3214" s="120" t="s">
        <v>6973</v>
      </c>
      <c r="F3214" s="211" t="s">
        <v>6974</v>
      </c>
      <c r="G3214" s="119" t="s">
        <v>4257</v>
      </c>
      <c r="H3214" s="121" t="s">
        <v>41</v>
      </c>
      <c r="I3214" s="119" t="s">
        <v>63</v>
      </c>
      <c r="J3214" s="121" t="s">
        <v>64</v>
      </c>
      <c r="K3214" s="120"/>
      <c r="L3214" s="120" t="s">
        <v>32</v>
      </c>
      <c r="M3214" s="120" t="s">
        <v>78</v>
      </c>
      <c r="P3214" s="124">
        <f t="shared" si="146"/>
        <v>0</v>
      </c>
    </row>
    <row r="3215" spans="1:19">
      <c r="A3215" s="116">
        <v>3215</v>
      </c>
      <c r="B3215" s="129">
        <v>44132</v>
      </c>
      <c r="C3215" s="118">
        <f t="shared" si="147"/>
        <v>10</v>
      </c>
      <c r="D3215" s="120" t="s">
        <v>252</v>
      </c>
      <c r="E3215" s="120" t="s">
        <v>6975</v>
      </c>
      <c r="F3215" s="211" t="s">
        <v>6976</v>
      </c>
      <c r="G3215" s="119" t="s">
        <v>6977</v>
      </c>
      <c r="H3215" s="121" t="s">
        <v>29</v>
      </c>
      <c r="I3215" s="119" t="s">
        <v>63</v>
      </c>
      <c r="J3215" s="121" t="s">
        <v>64</v>
      </c>
      <c r="K3215" s="120"/>
      <c r="L3215" s="120" t="s">
        <v>32</v>
      </c>
      <c r="M3215" s="120" t="s">
        <v>33</v>
      </c>
      <c r="N3215" s="131">
        <v>44137</v>
      </c>
      <c r="O3215" s="131">
        <v>44419</v>
      </c>
      <c r="P3215" s="124">
        <f t="shared" si="146"/>
        <v>8</v>
      </c>
      <c r="R3215" s="125">
        <f ca="1">TODAY()-O3215</f>
        <v>259</v>
      </c>
    </row>
    <row r="3216" spans="1:19">
      <c r="A3216" s="116">
        <v>3216</v>
      </c>
      <c r="B3216" s="129">
        <v>44132</v>
      </c>
      <c r="C3216" s="118">
        <f t="shared" si="147"/>
        <v>10</v>
      </c>
      <c r="D3216" s="120" t="s">
        <v>252</v>
      </c>
      <c r="E3216" s="120" t="s">
        <v>6978</v>
      </c>
      <c r="F3216" s="211" t="s">
        <v>6979</v>
      </c>
      <c r="G3216" s="119" t="s">
        <v>6643</v>
      </c>
      <c r="H3216" s="121" t="s">
        <v>97</v>
      </c>
      <c r="I3216" s="119" t="s">
        <v>63</v>
      </c>
      <c r="J3216" s="121" t="s">
        <v>64</v>
      </c>
      <c r="K3216" s="120"/>
      <c r="L3216" s="120" t="s">
        <v>32</v>
      </c>
      <c r="M3216" s="120" t="s">
        <v>78</v>
      </c>
      <c r="P3216" s="124">
        <f t="shared" si="146"/>
        <v>0</v>
      </c>
    </row>
    <row r="3217" spans="1:18">
      <c r="A3217" s="116">
        <v>3217</v>
      </c>
      <c r="B3217" s="129">
        <v>44132</v>
      </c>
      <c r="C3217" s="118">
        <f t="shared" si="147"/>
        <v>10</v>
      </c>
      <c r="D3217" s="120" t="s">
        <v>252</v>
      </c>
      <c r="E3217" s="120" t="s">
        <v>6980</v>
      </c>
      <c r="F3217" s="211" t="s">
        <v>6981</v>
      </c>
      <c r="G3217" s="119" t="s">
        <v>6982</v>
      </c>
      <c r="H3217" s="121" t="s">
        <v>53</v>
      </c>
      <c r="I3217" s="119" t="s">
        <v>63</v>
      </c>
      <c r="J3217" s="121" t="s">
        <v>64</v>
      </c>
      <c r="K3217" s="120"/>
      <c r="L3217" s="120" t="s">
        <v>32</v>
      </c>
      <c r="M3217" s="120" t="s">
        <v>33</v>
      </c>
      <c r="N3217" s="131">
        <v>44137</v>
      </c>
      <c r="O3217" s="131">
        <v>44419</v>
      </c>
      <c r="P3217" s="124">
        <f t="shared" si="146"/>
        <v>8</v>
      </c>
      <c r="R3217" s="125">
        <f ca="1">TODAY()-O3217</f>
        <v>259</v>
      </c>
    </row>
    <row r="3218" spans="1:18">
      <c r="A3218" s="116">
        <v>3218</v>
      </c>
      <c r="B3218" s="129">
        <v>44132</v>
      </c>
      <c r="C3218" s="118">
        <f t="shared" si="147"/>
        <v>10</v>
      </c>
      <c r="D3218" s="120" t="s">
        <v>252</v>
      </c>
      <c r="E3218" s="120" t="s">
        <v>6983</v>
      </c>
      <c r="F3218" s="211" t="s">
        <v>6984</v>
      </c>
      <c r="G3218" s="119" t="s">
        <v>6985</v>
      </c>
      <c r="H3218" s="121" t="s">
        <v>53</v>
      </c>
      <c r="I3218" s="119" t="s">
        <v>63</v>
      </c>
      <c r="J3218" s="121" t="s">
        <v>64</v>
      </c>
      <c r="K3218" s="120"/>
      <c r="L3218" s="120" t="s">
        <v>32</v>
      </c>
      <c r="M3218" s="120" t="s">
        <v>33</v>
      </c>
      <c r="N3218" s="131">
        <v>44172</v>
      </c>
      <c r="O3218" s="131">
        <v>44419</v>
      </c>
      <c r="P3218" s="124">
        <f t="shared" si="146"/>
        <v>8</v>
      </c>
      <c r="R3218" s="125">
        <f ca="1">TODAY()-O3218</f>
        <v>259</v>
      </c>
    </row>
    <row r="3219" spans="1:18">
      <c r="A3219" s="116">
        <v>3219</v>
      </c>
      <c r="B3219" s="129">
        <v>44132</v>
      </c>
      <c r="C3219" s="118">
        <f t="shared" si="147"/>
        <v>10</v>
      </c>
      <c r="D3219" s="120" t="s">
        <v>252</v>
      </c>
      <c r="E3219" s="120" t="s">
        <v>6986</v>
      </c>
      <c r="F3219" s="211" t="s">
        <v>6987</v>
      </c>
      <c r="G3219" s="119" t="s">
        <v>6988</v>
      </c>
      <c r="H3219" s="121" t="s">
        <v>29</v>
      </c>
      <c r="I3219" s="119" t="s">
        <v>63</v>
      </c>
      <c r="J3219" s="121" t="s">
        <v>64</v>
      </c>
      <c r="K3219" s="120"/>
      <c r="L3219" s="120" t="s">
        <v>32</v>
      </c>
      <c r="M3219" s="120" t="s">
        <v>33</v>
      </c>
      <c r="N3219" s="131">
        <v>44137</v>
      </c>
      <c r="O3219" s="131">
        <v>44419</v>
      </c>
      <c r="P3219" s="124">
        <f t="shared" si="146"/>
        <v>8</v>
      </c>
      <c r="R3219" s="125">
        <f ca="1">TODAY()-O3219</f>
        <v>259</v>
      </c>
    </row>
    <row r="3220" spans="1:18">
      <c r="A3220" s="116">
        <v>3220</v>
      </c>
      <c r="B3220" s="129">
        <v>44132</v>
      </c>
      <c r="C3220" s="118">
        <f t="shared" si="147"/>
        <v>10</v>
      </c>
      <c r="D3220" s="120" t="s">
        <v>252</v>
      </c>
      <c r="E3220" s="120" t="s">
        <v>6989</v>
      </c>
      <c r="F3220" s="211" t="s">
        <v>6990</v>
      </c>
      <c r="G3220" s="119" t="s">
        <v>4968</v>
      </c>
      <c r="H3220" s="121" t="s">
        <v>53</v>
      </c>
      <c r="I3220" s="119" t="s">
        <v>63</v>
      </c>
      <c r="J3220" s="121" t="s">
        <v>64</v>
      </c>
      <c r="K3220" s="120"/>
      <c r="L3220" s="120" t="s">
        <v>32</v>
      </c>
      <c r="M3220" s="120" t="s">
        <v>78</v>
      </c>
      <c r="P3220" s="124">
        <f t="shared" ref="P3220:P3283" si="148">IF(O3220&lt;&gt;0,MONTH(O3220),0)</f>
        <v>0</v>
      </c>
    </row>
    <row r="3221" spans="1:18">
      <c r="A3221" s="116">
        <v>3221</v>
      </c>
      <c r="B3221" s="129">
        <v>44132</v>
      </c>
      <c r="C3221" s="118">
        <f t="shared" si="147"/>
        <v>10</v>
      </c>
      <c r="D3221" s="120" t="s">
        <v>252</v>
      </c>
      <c r="E3221" s="120" t="s">
        <v>6991</v>
      </c>
      <c r="F3221" s="211" t="s">
        <v>6992</v>
      </c>
      <c r="G3221" s="119" t="s">
        <v>6993</v>
      </c>
      <c r="H3221" s="121" t="s">
        <v>41</v>
      </c>
      <c r="I3221" s="119" t="s">
        <v>63</v>
      </c>
      <c r="J3221" s="121" t="s">
        <v>64</v>
      </c>
      <c r="K3221" s="120"/>
      <c r="L3221" s="120" t="s">
        <v>32</v>
      </c>
      <c r="M3221" s="120" t="s">
        <v>78</v>
      </c>
      <c r="P3221" s="124">
        <f t="shared" si="148"/>
        <v>0</v>
      </c>
    </row>
    <row r="3222" spans="1:18">
      <c r="A3222" s="116">
        <v>3222</v>
      </c>
      <c r="B3222" s="129">
        <v>44132</v>
      </c>
      <c r="C3222" s="118">
        <f t="shared" si="147"/>
        <v>10</v>
      </c>
      <c r="D3222" s="120" t="s">
        <v>252</v>
      </c>
      <c r="E3222" s="120" t="s">
        <v>6994</v>
      </c>
      <c r="F3222" s="211" t="s">
        <v>6995</v>
      </c>
      <c r="G3222" s="119" t="s">
        <v>6996</v>
      </c>
      <c r="H3222" s="121" t="s">
        <v>29</v>
      </c>
      <c r="I3222" s="119" t="s">
        <v>63</v>
      </c>
      <c r="J3222" s="121" t="s">
        <v>64</v>
      </c>
      <c r="K3222" s="120"/>
      <c r="L3222" s="120" t="s">
        <v>32</v>
      </c>
      <c r="M3222" s="120" t="s">
        <v>33</v>
      </c>
      <c r="N3222" s="131">
        <v>44257</v>
      </c>
      <c r="O3222" s="131">
        <v>44482</v>
      </c>
      <c r="P3222" s="124">
        <f t="shared" si="148"/>
        <v>10</v>
      </c>
    </row>
    <row r="3223" spans="1:18">
      <c r="A3223" s="116">
        <v>3223</v>
      </c>
      <c r="B3223" s="129">
        <v>44132</v>
      </c>
      <c r="C3223" s="118">
        <f t="shared" si="147"/>
        <v>10</v>
      </c>
      <c r="D3223" s="120" t="s">
        <v>252</v>
      </c>
      <c r="E3223" s="120" t="s">
        <v>6997</v>
      </c>
      <c r="F3223" s="211" t="s">
        <v>6998</v>
      </c>
      <c r="G3223" s="119" t="s">
        <v>4968</v>
      </c>
      <c r="H3223" s="121" t="s">
        <v>53</v>
      </c>
      <c r="I3223" s="119" t="s">
        <v>63</v>
      </c>
      <c r="J3223" s="121" t="s">
        <v>64</v>
      </c>
      <c r="K3223" s="120"/>
      <c r="L3223" s="120" t="s">
        <v>32</v>
      </c>
      <c r="M3223" s="120" t="s">
        <v>78</v>
      </c>
      <c r="P3223" s="124">
        <f t="shared" si="148"/>
        <v>0</v>
      </c>
    </row>
    <row r="3224" spans="1:18">
      <c r="A3224" s="116">
        <v>3224</v>
      </c>
      <c r="B3224" s="129">
        <v>44132</v>
      </c>
      <c r="C3224" s="118">
        <f t="shared" si="147"/>
        <v>10</v>
      </c>
      <c r="D3224" s="120" t="s">
        <v>252</v>
      </c>
      <c r="E3224" s="120" t="s">
        <v>6999</v>
      </c>
      <c r="F3224" s="211" t="s">
        <v>7000</v>
      </c>
      <c r="G3224" s="119" t="s">
        <v>229</v>
      </c>
      <c r="H3224" s="121" t="s">
        <v>76</v>
      </c>
      <c r="I3224" s="119" t="s">
        <v>63</v>
      </c>
      <c r="J3224" s="121" t="s">
        <v>64</v>
      </c>
      <c r="K3224" s="120"/>
      <c r="L3224" s="120" t="s">
        <v>32</v>
      </c>
      <c r="M3224" s="120" t="s">
        <v>466</v>
      </c>
      <c r="P3224" s="124">
        <f t="shared" si="148"/>
        <v>0</v>
      </c>
    </row>
    <row r="3225" spans="1:18">
      <c r="A3225" s="116">
        <v>3225</v>
      </c>
      <c r="B3225" s="129">
        <v>44132</v>
      </c>
      <c r="C3225" s="118">
        <f t="shared" si="147"/>
        <v>10</v>
      </c>
      <c r="D3225" s="120" t="s">
        <v>252</v>
      </c>
      <c r="E3225" s="120" t="s">
        <v>7001</v>
      </c>
      <c r="F3225" s="211" t="s">
        <v>7002</v>
      </c>
      <c r="G3225" s="119" t="s">
        <v>709</v>
      </c>
      <c r="H3225" s="119" t="s">
        <v>29</v>
      </c>
      <c r="I3225" s="119" t="s">
        <v>63</v>
      </c>
      <c r="J3225" s="121" t="s">
        <v>63</v>
      </c>
      <c r="K3225" s="120"/>
      <c r="L3225" s="120" t="s">
        <v>32</v>
      </c>
      <c r="M3225" s="120" t="s">
        <v>78</v>
      </c>
      <c r="P3225" s="124">
        <f t="shared" si="148"/>
        <v>0</v>
      </c>
    </row>
    <row r="3226" spans="1:18">
      <c r="A3226" s="116">
        <v>3226</v>
      </c>
      <c r="B3226" s="129">
        <v>44132</v>
      </c>
      <c r="C3226" s="118">
        <f t="shared" si="147"/>
        <v>10</v>
      </c>
      <c r="D3226" s="120" t="s">
        <v>252</v>
      </c>
      <c r="E3226" s="120" t="s">
        <v>7003</v>
      </c>
      <c r="F3226" s="211" t="s">
        <v>7004</v>
      </c>
      <c r="G3226" s="119" t="s">
        <v>7005</v>
      </c>
      <c r="H3226" s="121" t="s">
        <v>29</v>
      </c>
      <c r="I3226" s="119" t="s">
        <v>63</v>
      </c>
      <c r="J3226" s="121" t="s">
        <v>64</v>
      </c>
      <c r="K3226" s="120"/>
      <c r="L3226" s="120" t="s">
        <v>32</v>
      </c>
      <c r="M3226" s="120" t="s">
        <v>78</v>
      </c>
      <c r="P3226" s="124">
        <f t="shared" si="148"/>
        <v>0</v>
      </c>
    </row>
    <row r="3227" spans="1:18">
      <c r="A3227" s="116">
        <v>3227</v>
      </c>
      <c r="B3227" s="129">
        <v>44132</v>
      </c>
      <c r="C3227" s="118">
        <f t="shared" si="147"/>
        <v>10</v>
      </c>
      <c r="D3227" s="120" t="s">
        <v>252</v>
      </c>
      <c r="E3227" s="120" t="s">
        <v>7006</v>
      </c>
      <c r="F3227" s="211" t="s">
        <v>7007</v>
      </c>
      <c r="G3227" s="119" t="s">
        <v>7008</v>
      </c>
      <c r="H3227" s="121" t="s">
        <v>48</v>
      </c>
      <c r="I3227" s="119" t="s">
        <v>63</v>
      </c>
      <c r="J3227" s="121" t="s">
        <v>64</v>
      </c>
      <c r="K3227" s="120"/>
      <c r="L3227" s="120" t="s">
        <v>32</v>
      </c>
      <c r="M3227" s="120" t="s">
        <v>78</v>
      </c>
      <c r="P3227" s="124">
        <f t="shared" si="148"/>
        <v>0</v>
      </c>
    </row>
    <row r="3228" spans="1:18" ht="41.4">
      <c r="A3228" s="116">
        <v>3228</v>
      </c>
      <c r="B3228" s="129">
        <v>44132</v>
      </c>
      <c r="C3228" s="118">
        <f t="shared" si="147"/>
        <v>10</v>
      </c>
      <c r="D3228" s="120" t="s">
        <v>25</v>
      </c>
      <c r="E3228" s="120" t="s">
        <v>7009</v>
      </c>
      <c r="F3228" s="211" t="s">
        <v>7010</v>
      </c>
      <c r="G3228" s="119" t="s">
        <v>445</v>
      </c>
      <c r="H3228" s="121" t="s">
        <v>97</v>
      </c>
      <c r="I3228" s="121" t="s">
        <v>63</v>
      </c>
      <c r="J3228" s="121" t="s">
        <v>7011</v>
      </c>
      <c r="K3228" s="120"/>
      <c r="L3228" s="120" t="s">
        <v>32</v>
      </c>
      <c r="M3228" s="120" t="s">
        <v>78</v>
      </c>
      <c r="P3228" s="124">
        <f t="shared" si="148"/>
        <v>0</v>
      </c>
    </row>
    <row r="3229" spans="1:18">
      <c r="A3229" s="116">
        <v>3229</v>
      </c>
      <c r="B3229" s="129">
        <v>44138</v>
      </c>
      <c r="C3229" s="118">
        <f t="shared" si="147"/>
        <v>11</v>
      </c>
      <c r="D3229" s="120" t="s">
        <v>252</v>
      </c>
      <c r="E3229" s="120" t="s">
        <v>7012</v>
      </c>
      <c r="F3229" s="211" t="s">
        <v>7013</v>
      </c>
      <c r="G3229" s="119" t="s">
        <v>7014</v>
      </c>
      <c r="H3229" s="121" t="s">
        <v>140</v>
      </c>
      <c r="I3229" s="119" t="s">
        <v>63</v>
      </c>
      <c r="J3229" s="121" t="s">
        <v>64</v>
      </c>
      <c r="K3229" s="120"/>
      <c r="L3229" s="120" t="s">
        <v>32</v>
      </c>
      <c r="M3229" s="120" t="s">
        <v>78</v>
      </c>
      <c r="P3229" s="124">
        <f t="shared" si="148"/>
        <v>0</v>
      </c>
    </row>
    <row r="3230" spans="1:18">
      <c r="A3230" s="116">
        <v>3230</v>
      </c>
      <c r="B3230" s="129">
        <v>44138</v>
      </c>
      <c r="C3230" s="118">
        <f t="shared" si="147"/>
        <v>11</v>
      </c>
      <c r="D3230" s="120" t="s">
        <v>252</v>
      </c>
      <c r="E3230" s="120" t="s">
        <v>7015</v>
      </c>
      <c r="F3230" s="211" t="s">
        <v>7016</v>
      </c>
      <c r="G3230" s="119" t="s">
        <v>7017</v>
      </c>
      <c r="H3230" s="121" t="s">
        <v>53</v>
      </c>
      <c r="I3230" s="119" t="s">
        <v>63</v>
      </c>
      <c r="J3230" s="121" t="s">
        <v>64</v>
      </c>
      <c r="K3230" s="120"/>
      <c r="L3230" s="120" t="s">
        <v>32</v>
      </c>
      <c r="M3230" s="120" t="s">
        <v>78</v>
      </c>
      <c r="P3230" s="124">
        <f t="shared" si="148"/>
        <v>0</v>
      </c>
    </row>
    <row r="3231" spans="1:18">
      <c r="A3231" s="116">
        <v>3231</v>
      </c>
      <c r="B3231" s="129">
        <v>44138</v>
      </c>
      <c r="C3231" s="118">
        <f t="shared" si="147"/>
        <v>11</v>
      </c>
      <c r="D3231" s="120" t="s">
        <v>252</v>
      </c>
      <c r="E3231" s="120" t="s">
        <v>7018</v>
      </c>
      <c r="F3231" s="211" t="s">
        <v>7019</v>
      </c>
      <c r="G3231" s="119" t="s">
        <v>7020</v>
      </c>
      <c r="H3231" s="121" t="s">
        <v>41</v>
      </c>
      <c r="I3231" s="119" t="s">
        <v>63</v>
      </c>
      <c r="J3231" s="121" t="s">
        <v>63</v>
      </c>
      <c r="K3231" s="120"/>
      <c r="L3231" s="120" t="s">
        <v>32</v>
      </c>
      <c r="M3231" s="120" t="s">
        <v>78</v>
      </c>
      <c r="P3231" s="124">
        <f t="shared" si="148"/>
        <v>0</v>
      </c>
    </row>
    <row r="3232" spans="1:18">
      <c r="A3232" s="116">
        <v>3232</v>
      </c>
      <c r="B3232" s="129">
        <v>44138</v>
      </c>
      <c r="C3232" s="118">
        <f t="shared" si="147"/>
        <v>11</v>
      </c>
      <c r="D3232" s="120" t="s">
        <v>252</v>
      </c>
      <c r="E3232" s="120" t="s">
        <v>7021</v>
      </c>
      <c r="F3232" s="211" t="s">
        <v>7022</v>
      </c>
      <c r="G3232" s="119" t="s">
        <v>7023</v>
      </c>
      <c r="H3232" s="121" t="s">
        <v>53</v>
      </c>
      <c r="I3232" s="119" t="s">
        <v>63</v>
      </c>
      <c r="J3232" s="121" t="s">
        <v>64</v>
      </c>
      <c r="K3232" s="120"/>
      <c r="L3232" s="120" t="s">
        <v>32</v>
      </c>
      <c r="M3232" s="120" t="s">
        <v>78</v>
      </c>
      <c r="P3232" s="124">
        <f t="shared" si="148"/>
        <v>0</v>
      </c>
    </row>
    <row r="3233" spans="1:25">
      <c r="A3233" s="116">
        <v>3233</v>
      </c>
      <c r="B3233" s="129">
        <v>44138</v>
      </c>
      <c r="C3233" s="118">
        <f t="shared" si="147"/>
        <v>11</v>
      </c>
      <c r="D3233" s="120" t="s">
        <v>252</v>
      </c>
      <c r="E3233" s="120" t="s">
        <v>7024</v>
      </c>
      <c r="F3233" s="211" t="s">
        <v>6688</v>
      </c>
      <c r="G3233" s="119" t="s">
        <v>7025</v>
      </c>
      <c r="H3233" s="121" t="s">
        <v>53</v>
      </c>
      <c r="I3233" s="119" t="s">
        <v>63</v>
      </c>
      <c r="J3233" s="121" t="s">
        <v>64</v>
      </c>
      <c r="K3233" s="120"/>
      <c r="L3233" s="120" t="s">
        <v>32</v>
      </c>
      <c r="M3233" s="120" t="s">
        <v>78</v>
      </c>
      <c r="P3233" s="124">
        <f t="shared" si="148"/>
        <v>0</v>
      </c>
    </row>
    <row r="3234" spans="1:25">
      <c r="A3234" s="116">
        <v>3234</v>
      </c>
      <c r="B3234" s="129">
        <v>44138</v>
      </c>
      <c r="C3234" s="118">
        <f t="shared" si="147"/>
        <v>11</v>
      </c>
      <c r="D3234" s="120" t="s">
        <v>252</v>
      </c>
      <c r="E3234" s="120" t="s">
        <v>7026</v>
      </c>
      <c r="F3234" s="211" t="s">
        <v>7027</v>
      </c>
      <c r="G3234" s="119" t="s">
        <v>7028</v>
      </c>
      <c r="H3234" s="121" t="s">
        <v>256</v>
      </c>
      <c r="I3234" s="119" t="s">
        <v>63</v>
      </c>
      <c r="J3234" s="121" t="s">
        <v>64</v>
      </c>
      <c r="K3234" s="120"/>
      <c r="L3234" s="120" t="s">
        <v>32</v>
      </c>
      <c r="M3234" s="120" t="s">
        <v>78</v>
      </c>
      <c r="P3234" s="124">
        <f t="shared" si="148"/>
        <v>0</v>
      </c>
    </row>
    <row r="3235" spans="1:25">
      <c r="A3235" s="116">
        <v>3235</v>
      </c>
      <c r="B3235" s="129">
        <v>44138</v>
      </c>
      <c r="C3235" s="118">
        <f t="shared" si="147"/>
        <v>11</v>
      </c>
      <c r="D3235" s="120" t="s">
        <v>252</v>
      </c>
      <c r="E3235" s="120" t="s">
        <v>7029</v>
      </c>
      <c r="F3235" s="211" t="s">
        <v>7030</v>
      </c>
      <c r="G3235" s="119" t="s">
        <v>7031</v>
      </c>
      <c r="H3235" s="121" t="s">
        <v>53</v>
      </c>
      <c r="I3235" s="119" t="s">
        <v>63</v>
      </c>
      <c r="J3235" s="121" t="s">
        <v>64</v>
      </c>
      <c r="K3235" s="120"/>
      <c r="L3235" s="120" t="s">
        <v>32</v>
      </c>
      <c r="M3235" s="120" t="s">
        <v>78</v>
      </c>
      <c r="P3235" s="124">
        <f t="shared" si="148"/>
        <v>0</v>
      </c>
    </row>
    <row r="3236" spans="1:25" ht="27.6">
      <c r="A3236" s="116">
        <v>3236</v>
      </c>
      <c r="B3236" s="129">
        <v>44138</v>
      </c>
      <c r="C3236" s="118">
        <f t="shared" si="147"/>
        <v>11</v>
      </c>
      <c r="D3236" s="120" t="s">
        <v>252</v>
      </c>
      <c r="E3236" s="120" t="s">
        <v>7032</v>
      </c>
      <c r="F3236" s="211" t="s">
        <v>7033</v>
      </c>
      <c r="G3236" s="119" t="s">
        <v>7034</v>
      </c>
      <c r="H3236" s="121" t="s">
        <v>86</v>
      </c>
      <c r="I3236" s="119" t="s">
        <v>63</v>
      </c>
      <c r="J3236" s="121" t="s">
        <v>64</v>
      </c>
      <c r="K3236" s="120"/>
      <c r="L3236" s="120" t="s">
        <v>32</v>
      </c>
      <c r="M3236" s="120" t="s">
        <v>78</v>
      </c>
      <c r="P3236" s="124">
        <f t="shared" si="148"/>
        <v>0</v>
      </c>
    </row>
    <row r="3237" spans="1:25">
      <c r="A3237" s="116">
        <v>3237</v>
      </c>
      <c r="B3237" s="129">
        <v>44138</v>
      </c>
      <c r="C3237" s="118">
        <f t="shared" si="147"/>
        <v>11</v>
      </c>
      <c r="D3237" s="120" t="s">
        <v>252</v>
      </c>
      <c r="E3237" s="120" t="s">
        <v>7035</v>
      </c>
      <c r="F3237" s="211" t="s">
        <v>7036</v>
      </c>
      <c r="G3237" s="119" t="s">
        <v>7037</v>
      </c>
      <c r="H3237" s="121" t="s">
        <v>53</v>
      </c>
      <c r="I3237" s="119" t="s">
        <v>63</v>
      </c>
      <c r="J3237" s="121" t="s">
        <v>64</v>
      </c>
      <c r="K3237" s="120"/>
      <c r="L3237" s="120" t="s">
        <v>32</v>
      </c>
      <c r="M3237" s="120" t="s">
        <v>78</v>
      </c>
      <c r="P3237" s="124">
        <f t="shared" si="148"/>
        <v>0</v>
      </c>
    </row>
    <row r="3238" spans="1:25">
      <c r="A3238" s="116">
        <v>3238</v>
      </c>
      <c r="B3238" s="129">
        <v>44138</v>
      </c>
      <c r="C3238" s="118">
        <f t="shared" si="147"/>
        <v>11</v>
      </c>
      <c r="D3238" s="120" t="s">
        <v>252</v>
      </c>
      <c r="E3238" s="120" t="s">
        <v>7038</v>
      </c>
      <c r="F3238" s="211" t="s">
        <v>7039</v>
      </c>
      <c r="G3238" s="119" t="s">
        <v>7040</v>
      </c>
      <c r="H3238" s="121" t="s">
        <v>29</v>
      </c>
      <c r="I3238" s="119" t="s">
        <v>63</v>
      </c>
      <c r="J3238" s="121" t="s">
        <v>64</v>
      </c>
      <c r="K3238" s="120"/>
      <c r="L3238" s="120" t="s">
        <v>32</v>
      </c>
      <c r="M3238" s="120" t="s">
        <v>33</v>
      </c>
      <c r="N3238" s="131">
        <v>44160</v>
      </c>
      <c r="O3238" s="131">
        <v>44419</v>
      </c>
      <c r="P3238" s="124">
        <f t="shared" si="148"/>
        <v>8</v>
      </c>
      <c r="R3238" s="125">
        <f ca="1">TODAY()-O3238</f>
        <v>259</v>
      </c>
    </row>
    <row r="3239" spans="1:25">
      <c r="A3239" s="116">
        <v>3239</v>
      </c>
      <c r="B3239" s="129">
        <v>44138</v>
      </c>
      <c r="C3239" s="118">
        <f t="shared" si="147"/>
        <v>11</v>
      </c>
      <c r="D3239" s="120" t="s">
        <v>252</v>
      </c>
      <c r="E3239" s="120" t="s">
        <v>7041</v>
      </c>
      <c r="F3239" s="211" t="s">
        <v>7042</v>
      </c>
      <c r="G3239" s="119" t="s">
        <v>7043</v>
      </c>
      <c r="H3239" s="121" t="s">
        <v>192</v>
      </c>
      <c r="I3239" s="119" t="s">
        <v>63</v>
      </c>
      <c r="J3239" s="121" t="s">
        <v>328</v>
      </c>
      <c r="K3239" s="120"/>
      <c r="L3239" s="120" t="s">
        <v>32</v>
      </c>
      <c r="M3239" s="120" t="s">
        <v>78</v>
      </c>
      <c r="P3239" s="124">
        <f t="shared" si="148"/>
        <v>0</v>
      </c>
    </row>
    <row r="3240" spans="1:25">
      <c r="A3240" s="116">
        <v>3240</v>
      </c>
      <c r="B3240" s="129">
        <v>44140</v>
      </c>
      <c r="C3240" s="118">
        <f t="shared" si="147"/>
        <v>11</v>
      </c>
      <c r="D3240" s="120" t="s">
        <v>252</v>
      </c>
      <c r="E3240" s="120" t="s">
        <v>7044</v>
      </c>
      <c r="F3240" s="211" t="s">
        <v>7045</v>
      </c>
      <c r="G3240" s="119" t="s">
        <v>7046</v>
      </c>
      <c r="H3240" s="121" t="s">
        <v>41</v>
      </c>
      <c r="I3240" s="119" t="s">
        <v>42</v>
      </c>
      <c r="J3240" s="121" t="s">
        <v>91</v>
      </c>
      <c r="K3240" s="120" t="s">
        <v>65</v>
      </c>
      <c r="L3240" s="120" t="s">
        <v>32</v>
      </c>
      <c r="M3240" s="120" t="s">
        <v>78</v>
      </c>
      <c r="P3240" s="124">
        <f t="shared" si="148"/>
        <v>0</v>
      </c>
    </row>
    <row r="3241" spans="1:25">
      <c r="A3241" s="116">
        <v>3241</v>
      </c>
      <c r="B3241" s="129">
        <v>44140</v>
      </c>
      <c r="C3241" s="118">
        <f t="shared" si="147"/>
        <v>11</v>
      </c>
      <c r="D3241" s="120" t="s">
        <v>252</v>
      </c>
      <c r="E3241" s="120" t="s">
        <v>7047</v>
      </c>
      <c r="F3241" s="211" t="s">
        <v>7048</v>
      </c>
      <c r="G3241" s="119" t="s">
        <v>2109</v>
      </c>
      <c r="H3241" s="121" t="s">
        <v>53</v>
      </c>
      <c r="I3241" s="119" t="s">
        <v>42</v>
      </c>
      <c r="J3241" s="121" t="s">
        <v>91</v>
      </c>
      <c r="K3241" s="120" t="s">
        <v>65</v>
      </c>
      <c r="L3241" s="120" t="s">
        <v>32</v>
      </c>
      <c r="M3241" s="120" t="s">
        <v>33</v>
      </c>
      <c r="N3241" s="131">
        <v>44159</v>
      </c>
      <c r="P3241" s="124">
        <f t="shared" si="148"/>
        <v>0</v>
      </c>
      <c r="S3241" s="120" t="s">
        <v>92</v>
      </c>
    </row>
    <row r="3242" spans="1:25">
      <c r="A3242" s="116">
        <v>3242</v>
      </c>
      <c r="B3242" s="129">
        <v>44140</v>
      </c>
      <c r="C3242" s="118">
        <f t="shared" si="147"/>
        <v>11</v>
      </c>
      <c r="D3242" s="120" t="s">
        <v>252</v>
      </c>
      <c r="E3242" s="120" t="s">
        <v>7049</v>
      </c>
      <c r="F3242" s="211" t="s">
        <v>228</v>
      </c>
      <c r="G3242" s="119" t="s">
        <v>7050</v>
      </c>
      <c r="H3242" s="121" t="s">
        <v>41</v>
      </c>
      <c r="I3242" s="119" t="s">
        <v>42</v>
      </c>
      <c r="J3242" s="121" t="s">
        <v>91</v>
      </c>
      <c r="K3242" s="120" t="s">
        <v>65</v>
      </c>
      <c r="L3242" s="120" t="s">
        <v>32</v>
      </c>
      <c r="M3242" s="120" t="s">
        <v>184</v>
      </c>
      <c r="P3242" s="124">
        <f t="shared" si="148"/>
        <v>0</v>
      </c>
      <c r="R3242" s="125">
        <f ca="1">TODAY()-O3242</f>
        <v>44678</v>
      </c>
    </row>
    <row r="3243" spans="1:25">
      <c r="A3243" s="116">
        <v>3243</v>
      </c>
      <c r="B3243" s="129">
        <v>44140</v>
      </c>
      <c r="C3243" s="118">
        <f t="shared" si="147"/>
        <v>11</v>
      </c>
      <c r="D3243" s="120" t="s">
        <v>252</v>
      </c>
      <c r="E3243" s="120" t="s">
        <v>7051</v>
      </c>
      <c r="F3243" s="211" t="s">
        <v>7052</v>
      </c>
      <c r="G3243" s="120" t="s">
        <v>7053</v>
      </c>
      <c r="H3243" s="121" t="s">
        <v>29</v>
      </c>
      <c r="I3243" s="119" t="s">
        <v>42</v>
      </c>
      <c r="K3243" s="120" t="s">
        <v>65</v>
      </c>
      <c r="L3243" s="120" t="s">
        <v>32</v>
      </c>
      <c r="M3243" s="120" t="s">
        <v>33</v>
      </c>
      <c r="N3243" s="131">
        <v>44159</v>
      </c>
      <c r="O3243" s="131">
        <v>44244</v>
      </c>
      <c r="P3243" s="124">
        <f t="shared" si="148"/>
        <v>2</v>
      </c>
      <c r="R3243" s="125">
        <f ca="1">TODAY()-O3243</f>
        <v>434</v>
      </c>
      <c r="S3243" s="120" t="s">
        <v>34</v>
      </c>
    </row>
    <row r="3244" spans="1:25">
      <c r="A3244" s="116">
        <v>3244</v>
      </c>
      <c r="B3244" s="129">
        <v>44140</v>
      </c>
      <c r="C3244" s="118">
        <f t="shared" si="147"/>
        <v>11</v>
      </c>
      <c r="D3244" s="120" t="s">
        <v>252</v>
      </c>
      <c r="E3244" s="120" t="s">
        <v>7054</v>
      </c>
      <c r="F3244" s="211" t="s">
        <v>7055</v>
      </c>
      <c r="G3244" s="119" t="s">
        <v>2888</v>
      </c>
      <c r="H3244" s="121" t="s">
        <v>86</v>
      </c>
      <c r="I3244" s="119" t="s">
        <v>42</v>
      </c>
      <c r="J3244" s="121" t="s">
        <v>91</v>
      </c>
      <c r="K3244" s="120" t="s">
        <v>65</v>
      </c>
      <c r="L3244" s="120" t="s">
        <v>32</v>
      </c>
      <c r="M3244" s="120" t="s">
        <v>33</v>
      </c>
      <c r="N3244" s="131">
        <v>44141</v>
      </c>
      <c r="O3244" s="131">
        <v>44592</v>
      </c>
      <c r="P3244" s="124">
        <f t="shared" si="148"/>
        <v>1</v>
      </c>
      <c r="R3244" s="125">
        <f ca="1">TODAY()-O3244</f>
        <v>86</v>
      </c>
      <c r="S3244" s="120" t="s">
        <v>5090</v>
      </c>
      <c r="T3244" s="126">
        <v>44392</v>
      </c>
    </row>
    <row r="3245" spans="1:25" ht="27.6">
      <c r="A3245" s="116">
        <v>3245</v>
      </c>
      <c r="C3245" s="118">
        <f t="shared" si="147"/>
        <v>0</v>
      </c>
      <c r="E3245" s="120" t="s">
        <v>7056</v>
      </c>
      <c r="F3245" s="211" t="s">
        <v>7057</v>
      </c>
      <c r="G3245" s="119" t="s">
        <v>7058</v>
      </c>
      <c r="I3245" s="119" t="s">
        <v>30</v>
      </c>
      <c r="J3245" s="121" t="s">
        <v>87</v>
      </c>
      <c r="K3245" s="120"/>
      <c r="L3245" s="120" t="s">
        <v>32</v>
      </c>
      <c r="M3245" s="120" t="s">
        <v>184</v>
      </c>
      <c r="N3245" s="131">
        <v>43683</v>
      </c>
      <c r="P3245" s="124">
        <f t="shared" si="148"/>
        <v>0</v>
      </c>
      <c r="R3245" s="118">
        <f ca="1">TODAY()-N3245</f>
        <v>995</v>
      </c>
      <c r="Y3245" s="116" t="s">
        <v>7059</v>
      </c>
    </row>
    <row r="3246" spans="1:25">
      <c r="A3246" s="116">
        <v>3246</v>
      </c>
      <c r="B3246" s="129">
        <v>44102</v>
      </c>
      <c r="C3246" s="118">
        <f t="shared" si="147"/>
        <v>9</v>
      </c>
      <c r="D3246" s="120" t="s">
        <v>252</v>
      </c>
      <c r="E3246" s="120" t="s">
        <v>7060</v>
      </c>
      <c r="F3246" s="211" t="s">
        <v>7061</v>
      </c>
      <c r="G3246" s="119" t="s">
        <v>7058</v>
      </c>
      <c r="I3246" s="119" t="s">
        <v>30</v>
      </c>
      <c r="J3246" s="121" t="s">
        <v>87</v>
      </c>
      <c r="K3246" s="120"/>
      <c r="L3246" s="120" t="s">
        <v>32</v>
      </c>
      <c r="M3246" s="120" t="s">
        <v>184</v>
      </c>
      <c r="N3246" s="131">
        <v>43739</v>
      </c>
      <c r="O3246" s="131">
        <v>44060</v>
      </c>
      <c r="P3246" s="124">
        <f t="shared" si="148"/>
        <v>8</v>
      </c>
      <c r="R3246" s="125">
        <f ca="1">TODAY()-O3246</f>
        <v>618</v>
      </c>
      <c r="S3246" s="120" t="s">
        <v>55</v>
      </c>
    </row>
    <row r="3247" spans="1:25">
      <c r="A3247" s="116">
        <v>3247</v>
      </c>
      <c r="C3247" s="118">
        <f t="shared" si="147"/>
        <v>0</v>
      </c>
      <c r="E3247" s="120" t="s">
        <v>7062</v>
      </c>
      <c r="F3247" s="211" t="s">
        <v>122</v>
      </c>
      <c r="G3247" s="119" t="s">
        <v>7063</v>
      </c>
      <c r="I3247" s="119" t="s">
        <v>30</v>
      </c>
      <c r="J3247" s="121" t="s">
        <v>87</v>
      </c>
      <c r="K3247" s="120"/>
      <c r="L3247" s="120" t="s">
        <v>32</v>
      </c>
      <c r="M3247" s="120" t="s">
        <v>78</v>
      </c>
      <c r="P3247" s="124">
        <f t="shared" si="148"/>
        <v>0</v>
      </c>
      <c r="U3247" s="126" t="s">
        <v>7064</v>
      </c>
      <c r="V3247" s="126" t="s">
        <v>7065</v>
      </c>
    </row>
    <row r="3248" spans="1:25" ht="27.6">
      <c r="A3248" s="116">
        <v>3248</v>
      </c>
      <c r="B3248" s="129">
        <v>44102</v>
      </c>
      <c r="C3248" s="118">
        <f t="shared" si="147"/>
        <v>9</v>
      </c>
      <c r="D3248" s="120" t="s">
        <v>252</v>
      </c>
      <c r="E3248" s="120" t="s">
        <v>7066</v>
      </c>
      <c r="F3248" s="211" t="s">
        <v>7067</v>
      </c>
      <c r="G3248" s="119" t="s">
        <v>165</v>
      </c>
      <c r="I3248" s="119" t="s">
        <v>30</v>
      </c>
      <c r="J3248" s="121" t="s">
        <v>87</v>
      </c>
      <c r="K3248" s="120"/>
      <c r="L3248" s="120" t="s">
        <v>32</v>
      </c>
      <c r="M3248" s="120" t="s">
        <v>7068</v>
      </c>
      <c r="N3248" s="131">
        <v>43678</v>
      </c>
      <c r="O3248" s="131">
        <v>44405</v>
      </c>
      <c r="P3248" s="124">
        <f t="shared" si="148"/>
        <v>7</v>
      </c>
      <c r="R3248" s="125">
        <f ca="1">TODAY()-O3248</f>
        <v>273</v>
      </c>
      <c r="Y3248" s="116" t="str">
        <f xml:space="preserve"> "Follow up message sent " &amp;TEXT(O3248,"mm/dd/yyyy")</f>
        <v>Follow up message sent 07/28/2021</v>
      </c>
    </row>
    <row r="3249" spans="1:25">
      <c r="A3249" s="116">
        <v>3249</v>
      </c>
      <c r="C3249" s="118">
        <f t="shared" si="147"/>
        <v>0</v>
      </c>
      <c r="D3249" s="120" t="s">
        <v>7069</v>
      </c>
      <c r="E3249" s="120" t="s">
        <v>7070</v>
      </c>
      <c r="F3249" s="211" t="s">
        <v>1462</v>
      </c>
      <c r="G3249" s="119" t="s">
        <v>7071</v>
      </c>
      <c r="I3249" s="119" t="s">
        <v>30</v>
      </c>
      <c r="J3249" s="121" t="s">
        <v>31</v>
      </c>
      <c r="K3249" s="120"/>
      <c r="L3249" s="120" t="s">
        <v>32</v>
      </c>
      <c r="M3249" s="120" t="s">
        <v>78</v>
      </c>
      <c r="P3249" s="124">
        <f t="shared" si="148"/>
        <v>0</v>
      </c>
      <c r="U3249" s="126" t="s">
        <v>7072</v>
      </c>
      <c r="Y3249" s="116" t="s">
        <v>356</v>
      </c>
    </row>
    <row r="3250" spans="1:25">
      <c r="A3250" s="116">
        <v>3250</v>
      </c>
      <c r="C3250" s="118">
        <f t="shared" si="147"/>
        <v>0</v>
      </c>
      <c r="D3250" s="120" t="s">
        <v>37</v>
      </c>
      <c r="E3250" s="120" t="s">
        <v>7073</v>
      </c>
      <c r="F3250" s="211" t="s">
        <v>783</v>
      </c>
      <c r="G3250" s="119" t="s">
        <v>7074</v>
      </c>
      <c r="I3250" s="142" t="s">
        <v>42</v>
      </c>
      <c r="J3250" s="121" t="s">
        <v>7075</v>
      </c>
      <c r="K3250" s="120"/>
      <c r="L3250" s="120" t="s">
        <v>32</v>
      </c>
      <c r="M3250" s="120" t="s">
        <v>7068</v>
      </c>
      <c r="N3250" s="131">
        <v>43678</v>
      </c>
      <c r="P3250" s="124">
        <f t="shared" si="148"/>
        <v>0</v>
      </c>
      <c r="R3250" s="118">
        <f ca="1">TODAY()-N3250</f>
        <v>1000</v>
      </c>
      <c r="S3250" s="120" t="s">
        <v>237</v>
      </c>
      <c r="T3250" s="126">
        <v>43678</v>
      </c>
      <c r="Y3250" s="116" t="s">
        <v>7076</v>
      </c>
    </row>
    <row r="3251" spans="1:25">
      <c r="A3251" s="116">
        <v>3251</v>
      </c>
      <c r="C3251" s="118">
        <f t="shared" ref="C3251:C3314" si="149">IF(B3251&lt;&gt;0,MONTH(B3251),0)</f>
        <v>0</v>
      </c>
      <c r="E3251" s="120" t="s">
        <v>7077</v>
      </c>
      <c r="F3251" s="211" t="s">
        <v>7078</v>
      </c>
      <c r="G3251" s="119" t="s">
        <v>7079</v>
      </c>
      <c r="I3251" s="121" t="s">
        <v>30</v>
      </c>
      <c r="J3251" s="121" t="s">
        <v>5018</v>
      </c>
      <c r="K3251" s="120"/>
      <c r="L3251" s="120" t="s">
        <v>32</v>
      </c>
      <c r="M3251" s="120" t="s">
        <v>78</v>
      </c>
      <c r="P3251" s="124">
        <f t="shared" si="148"/>
        <v>0</v>
      </c>
    </row>
    <row r="3252" spans="1:25">
      <c r="A3252" s="116">
        <v>3252</v>
      </c>
      <c r="C3252" s="118">
        <f t="shared" si="149"/>
        <v>0</v>
      </c>
      <c r="D3252" s="120" t="s">
        <v>252</v>
      </c>
      <c r="E3252" s="120" t="s">
        <v>7080</v>
      </c>
      <c r="F3252" s="211" t="s">
        <v>7081</v>
      </c>
      <c r="G3252" s="119" t="s">
        <v>7082</v>
      </c>
      <c r="H3252" s="121" t="s">
        <v>6799</v>
      </c>
      <c r="I3252" s="119" t="s">
        <v>30</v>
      </c>
      <c r="J3252" s="121" t="s">
        <v>77</v>
      </c>
      <c r="K3252" s="120"/>
      <c r="L3252" s="120" t="s">
        <v>32</v>
      </c>
      <c r="M3252" s="120" t="s">
        <v>7068</v>
      </c>
      <c r="N3252" s="131">
        <v>43678</v>
      </c>
      <c r="O3252" s="131" t="s">
        <v>7083</v>
      </c>
      <c r="P3252" s="124" t="e">
        <f t="shared" si="148"/>
        <v>#VALUE!</v>
      </c>
      <c r="Q3252" s="118">
        <v>4</v>
      </c>
      <c r="R3252" s="125"/>
      <c r="S3252" s="120" t="s">
        <v>55</v>
      </c>
    </row>
    <row r="3253" spans="1:25">
      <c r="A3253" s="116">
        <v>3253</v>
      </c>
      <c r="C3253" s="118">
        <f t="shared" si="149"/>
        <v>0</v>
      </c>
      <c r="D3253" s="120" t="s">
        <v>37</v>
      </c>
      <c r="E3253" s="120" t="s">
        <v>7084</v>
      </c>
      <c r="F3253" s="211" t="s">
        <v>7085</v>
      </c>
      <c r="G3253" s="119" t="s">
        <v>7086</v>
      </c>
      <c r="H3253" s="119" t="s">
        <v>76</v>
      </c>
      <c r="I3253" s="121" t="s">
        <v>30</v>
      </c>
      <c r="J3253" s="121" t="s">
        <v>7087</v>
      </c>
      <c r="K3253" s="120"/>
      <c r="L3253" s="120" t="s">
        <v>32</v>
      </c>
      <c r="M3253" s="120" t="s">
        <v>7068</v>
      </c>
      <c r="N3253" s="131">
        <v>43678</v>
      </c>
      <c r="O3253" s="131" t="s">
        <v>7088</v>
      </c>
      <c r="P3253" s="124" t="e">
        <f t="shared" si="148"/>
        <v>#VALUE!</v>
      </c>
      <c r="R3253" s="125"/>
      <c r="S3253" s="120" t="s">
        <v>34</v>
      </c>
      <c r="T3253" s="126">
        <v>44035</v>
      </c>
    </row>
    <row r="3254" spans="1:25">
      <c r="A3254" s="116">
        <v>3254</v>
      </c>
      <c r="C3254" s="118">
        <f t="shared" si="149"/>
        <v>0</v>
      </c>
      <c r="D3254" s="120" t="s">
        <v>7069</v>
      </c>
      <c r="E3254" s="120" t="s">
        <v>7089</v>
      </c>
      <c r="F3254" s="211" t="s">
        <v>5380</v>
      </c>
      <c r="G3254" s="119" t="s">
        <v>7090</v>
      </c>
      <c r="J3254" s="121" t="s">
        <v>7091</v>
      </c>
      <c r="K3254" s="120"/>
      <c r="L3254" s="120" t="s">
        <v>32</v>
      </c>
      <c r="M3254" s="120" t="s">
        <v>7068</v>
      </c>
      <c r="N3254" s="131">
        <v>43776</v>
      </c>
      <c r="P3254" s="124">
        <f t="shared" si="148"/>
        <v>0</v>
      </c>
      <c r="R3254" s="118">
        <f ca="1">TODAY()-N3254</f>
        <v>902</v>
      </c>
      <c r="S3254" s="120" t="s">
        <v>724</v>
      </c>
      <c r="T3254" s="126">
        <v>43777</v>
      </c>
      <c r="Y3254" s="116" t="s">
        <v>2190</v>
      </c>
    </row>
    <row r="3255" spans="1:25">
      <c r="A3255" s="116">
        <v>3255</v>
      </c>
      <c r="B3255" s="129">
        <v>44102</v>
      </c>
      <c r="C3255" s="118">
        <f t="shared" si="149"/>
        <v>9</v>
      </c>
      <c r="D3255" s="120" t="s">
        <v>252</v>
      </c>
      <c r="E3255" s="120" t="s">
        <v>7092</v>
      </c>
      <c r="F3255" s="211" t="s">
        <v>7093</v>
      </c>
      <c r="G3255" s="119" t="s">
        <v>7094</v>
      </c>
      <c r="H3255" s="121" t="s">
        <v>6816</v>
      </c>
      <c r="I3255" s="121" t="s">
        <v>30</v>
      </c>
      <c r="J3255" s="121" t="s">
        <v>1540</v>
      </c>
      <c r="K3255" s="120"/>
      <c r="L3255" s="120" t="s">
        <v>32</v>
      </c>
      <c r="M3255" s="120" t="s">
        <v>7068</v>
      </c>
      <c r="N3255" s="131">
        <v>43678</v>
      </c>
      <c r="O3255" s="131">
        <v>44391</v>
      </c>
      <c r="P3255" s="124">
        <f t="shared" si="148"/>
        <v>7</v>
      </c>
      <c r="R3255" s="125">
        <f ca="1">TODAY()-O3255</f>
        <v>287</v>
      </c>
      <c r="S3255" s="120" t="s">
        <v>55</v>
      </c>
      <c r="Y3255" s="116" t="str">
        <f xml:space="preserve"> "Follow up message sent " &amp;TEXT(O3255,"mm/dd/yyyy")</f>
        <v>Follow up message sent 07/14/2021</v>
      </c>
    </row>
    <row r="3256" spans="1:25">
      <c r="A3256" s="116">
        <v>3256</v>
      </c>
      <c r="C3256" s="118">
        <f t="shared" si="149"/>
        <v>0</v>
      </c>
      <c r="E3256" s="120" t="s">
        <v>7095</v>
      </c>
      <c r="F3256" s="211" t="s">
        <v>122</v>
      </c>
      <c r="G3256" s="119" t="s">
        <v>7096</v>
      </c>
      <c r="I3256" s="119" t="s">
        <v>30</v>
      </c>
      <c r="J3256" s="121" t="s">
        <v>87</v>
      </c>
      <c r="K3256" s="120"/>
      <c r="L3256" s="120" t="s">
        <v>32</v>
      </c>
      <c r="M3256" s="120" t="s">
        <v>78</v>
      </c>
      <c r="P3256" s="124">
        <f t="shared" si="148"/>
        <v>0</v>
      </c>
      <c r="U3256" s="126" t="s">
        <v>7097</v>
      </c>
      <c r="V3256" s="126" t="s">
        <v>7098</v>
      </c>
    </row>
    <row r="3257" spans="1:25">
      <c r="A3257" s="116">
        <v>3257</v>
      </c>
      <c r="C3257" s="118">
        <f t="shared" si="149"/>
        <v>0</v>
      </c>
      <c r="E3257" s="120" t="s">
        <v>7099</v>
      </c>
      <c r="F3257" s="211" t="s">
        <v>122</v>
      </c>
      <c r="G3257" s="119" t="s">
        <v>7096</v>
      </c>
      <c r="I3257" s="119" t="s">
        <v>30</v>
      </c>
      <c r="J3257" s="121" t="s">
        <v>87</v>
      </c>
      <c r="K3257" s="120"/>
      <c r="L3257" s="120" t="s">
        <v>32</v>
      </c>
      <c r="M3257" s="120" t="s">
        <v>78</v>
      </c>
      <c r="P3257" s="124">
        <f t="shared" si="148"/>
        <v>0</v>
      </c>
      <c r="U3257" s="126" t="s">
        <v>7100</v>
      </c>
      <c r="V3257" s="126" t="s">
        <v>7098</v>
      </c>
    </row>
    <row r="3258" spans="1:25">
      <c r="A3258" s="116">
        <v>3258</v>
      </c>
      <c r="C3258" s="118">
        <f t="shared" si="149"/>
        <v>0</v>
      </c>
      <c r="D3258" s="120" t="s">
        <v>7069</v>
      </c>
      <c r="E3258" s="120" t="s">
        <v>7101</v>
      </c>
      <c r="F3258" s="211" t="s">
        <v>7102</v>
      </c>
      <c r="G3258" s="119" t="s">
        <v>7096</v>
      </c>
      <c r="I3258" s="119" t="s">
        <v>30</v>
      </c>
      <c r="J3258" s="121" t="s">
        <v>77</v>
      </c>
      <c r="K3258" s="120"/>
      <c r="L3258" s="120" t="s">
        <v>32</v>
      </c>
      <c r="M3258" s="120" t="s">
        <v>78</v>
      </c>
      <c r="P3258" s="124">
        <f t="shared" si="148"/>
        <v>0</v>
      </c>
      <c r="U3258" s="126" t="s">
        <v>7103</v>
      </c>
      <c r="V3258" s="126" t="s">
        <v>7098</v>
      </c>
      <c r="Y3258" s="116" t="s">
        <v>356</v>
      </c>
    </row>
    <row r="3259" spans="1:25">
      <c r="A3259" s="116">
        <v>3259</v>
      </c>
      <c r="C3259" s="118">
        <f t="shared" si="149"/>
        <v>0</v>
      </c>
      <c r="D3259" s="120" t="s">
        <v>7069</v>
      </c>
      <c r="E3259" s="120" t="s">
        <v>7104</v>
      </c>
      <c r="F3259" s="211" t="s">
        <v>7105</v>
      </c>
      <c r="G3259" s="119" t="s">
        <v>7106</v>
      </c>
      <c r="I3259" s="119" t="s">
        <v>30</v>
      </c>
      <c r="J3259" s="121" t="s">
        <v>77</v>
      </c>
      <c r="K3259" s="120"/>
      <c r="L3259" s="120" t="s">
        <v>32</v>
      </c>
      <c r="M3259" s="120" t="s">
        <v>78</v>
      </c>
      <c r="P3259" s="124">
        <f t="shared" si="148"/>
        <v>0</v>
      </c>
      <c r="U3259" s="126" t="s">
        <v>7107</v>
      </c>
      <c r="V3259" s="126" t="s">
        <v>7098</v>
      </c>
      <c r="Y3259" s="116" t="s">
        <v>356</v>
      </c>
    </row>
    <row r="3260" spans="1:25" ht="27.6">
      <c r="A3260" s="116">
        <v>3260</v>
      </c>
      <c r="C3260" s="118">
        <f t="shared" si="149"/>
        <v>0</v>
      </c>
      <c r="D3260" s="120" t="s">
        <v>37</v>
      </c>
      <c r="E3260" s="120" t="s">
        <v>7108</v>
      </c>
      <c r="F3260" s="211" t="s">
        <v>7109</v>
      </c>
      <c r="G3260" s="119" t="s">
        <v>7110</v>
      </c>
      <c r="I3260" s="119" t="s">
        <v>30</v>
      </c>
      <c r="J3260" s="121" t="s">
        <v>87</v>
      </c>
      <c r="K3260" s="120"/>
      <c r="L3260" s="120" t="s">
        <v>32</v>
      </c>
      <c r="M3260" s="120" t="s">
        <v>7068</v>
      </c>
      <c r="N3260" s="131">
        <v>43678</v>
      </c>
      <c r="O3260" s="131" t="s">
        <v>1321</v>
      </c>
      <c r="P3260" s="124" t="e">
        <f t="shared" si="148"/>
        <v>#VALUE!</v>
      </c>
      <c r="R3260" s="125"/>
      <c r="S3260" s="120" t="s">
        <v>34</v>
      </c>
      <c r="T3260" s="126">
        <v>43881</v>
      </c>
      <c r="U3260" s="126" t="s">
        <v>7111</v>
      </c>
      <c r="Y3260" s="116" t="s">
        <v>7112</v>
      </c>
    </row>
    <row r="3261" spans="1:25">
      <c r="A3261" s="116">
        <v>3261</v>
      </c>
      <c r="C3261" s="118">
        <f t="shared" si="149"/>
        <v>0</v>
      </c>
      <c r="E3261" s="120" t="s">
        <v>7113</v>
      </c>
      <c r="F3261" s="211" t="s">
        <v>7114</v>
      </c>
      <c r="G3261" s="119" t="s">
        <v>7110</v>
      </c>
      <c r="I3261" s="119" t="s">
        <v>30</v>
      </c>
      <c r="J3261" s="121" t="s">
        <v>87</v>
      </c>
      <c r="K3261" s="120"/>
      <c r="L3261" s="120" t="s">
        <v>32</v>
      </c>
      <c r="M3261" s="120" t="s">
        <v>7068</v>
      </c>
      <c r="N3261" s="131">
        <v>43683</v>
      </c>
      <c r="O3261" s="131">
        <v>43881</v>
      </c>
      <c r="P3261" s="124">
        <f t="shared" si="148"/>
        <v>2</v>
      </c>
      <c r="R3261" s="125">
        <f ca="1">TODAY()-O3261</f>
        <v>797</v>
      </c>
      <c r="S3261" s="120" t="s">
        <v>724</v>
      </c>
      <c r="T3261" s="126">
        <v>43887</v>
      </c>
      <c r="Y3261" s="116" t="s">
        <v>2190</v>
      </c>
    </row>
    <row r="3262" spans="1:25" ht="27.6">
      <c r="A3262" s="116">
        <v>3262</v>
      </c>
      <c r="C3262" s="118">
        <f t="shared" si="149"/>
        <v>0</v>
      </c>
      <c r="D3262" s="120" t="s">
        <v>7069</v>
      </c>
      <c r="E3262" s="120" t="s">
        <v>7115</v>
      </c>
      <c r="F3262" s="211" t="s">
        <v>7116</v>
      </c>
      <c r="G3262" s="119" t="s">
        <v>7117</v>
      </c>
      <c r="I3262" s="121" t="s">
        <v>30</v>
      </c>
      <c r="J3262" s="121" t="s">
        <v>1544</v>
      </c>
      <c r="K3262" s="120"/>
      <c r="L3262" s="120" t="s">
        <v>32</v>
      </c>
      <c r="M3262" s="120" t="s">
        <v>7068</v>
      </c>
      <c r="N3262" s="131">
        <v>43678</v>
      </c>
      <c r="P3262" s="124">
        <f t="shared" si="148"/>
        <v>0</v>
      </c>
      <c r="R3262" s="118">
        <f ca="1">TODAY()-N3262</f>
        <v>1000</v>
      </c>
      <c r="S3262" s="120" t="s">
        <v>92</v>
      </c>
      <c r="T3262" s="126">
        <v>43711</v>
      </c>
      <c r="Y3262" s="116" t="s">
        <v>7118</v>
      </c>
    </row>
    <row r="3263" spans="1:25">
      <c r="A3263" s="116">
        <v>3263</v>
      </c>
      <c r="C3263" s="118">
        <f t="shared" si="149"/>
        <v>0</v>
      </c>
      <c r="E3263" s="120" t="s">
        <v>7119</v>
      </c>
      <c r="F3263" s="211"/>
      <c r="G3263" s="119" t="s">
        <v>7117</v>
      </c>
      <c r="H3263" s="121" t="s">
        <v>5003</v>
      </c>
      <c r="I3263" s="119" t="s">
        <v>30</v>
      </c>
      <c r="J3263" s="121" t="s">
        <v>87</v>
      </c>
      <c r="K3263" s="120"/>
      <c r="L3263" s="120" t="s">
        <v>32</v>
      </c>
      <c r="M3263" s="120" t="s">
        <v>184</v>
      </c>
      <c r="N3263" s="131">
        <v>43678</v>
      </c>
      <c r="P3263" s="124">
        <f t="shared" si="148"/>
        <v>0</v>
      </c>
      <c r="R3263" s="118">
        <f ca="1">TODAY()-N3263</f>
        <v>1000</v>
      </c>
      <c r="Y3263" s="116" t="s">
        <v>7120</v>
      </c>
    </row>
    <row r="3264" spans="1:25" ht="27.6">
      <c r="A3264" s="116">
        <v>3264</v>
      </c>
      <c r="C3264" s="118">
        <f t="shared" si="149"/>
        <v>0</v>
      </c>
      <c r="D3264" s="120" t="s">
        <v>37</v>
      </c>
      <c r="E3264" s="120" t="s">
        <v>7121</v>
      </c>
      <c r="F3264" s="211" t="s">
        <v>7122</v>
      </c>
      <c r="G3264" s="119" t="s">
        <v>7117</v>
      </c>
      <c r="H3264" s="121" t="s">
        <v>6816</v>
      </c>
      <c r="I3264" s="121" t="s">
        <v>30</v>
      </c>
      <c r="J3264" s="121" t="s">
        <v>7123</v>
      </c>
      <c r="K3264" s="120"/>
      <c r="L3264" s="120" t="s">
        <v>32</v>
      </c>
      <c r="M3264" s="120" t="s">
        <v>7068</v>
      </c>
      <c r="N3264" s="131">
        <v>43678</v>
      </c>
      <c r="O3264" s="131">
        <v>44109</v>
      </c>
      <c r="P3264" s="124">
        <f t="shared" si="148"/>
        <v>10</v>
      </c>
      <c r="R3264" s="125">
        <f ca="1">TODAY()-O3264</f>
        <v>569</v>
      </c>
      <c r="S3264" s="120" t="s">
        <v>135</v>
      </c>
      <c r="Y3264" s="116" t="s">
        <v>7124</v>
      </c>
    </row>
    <row r="3265" spans="1:25">
      <c r="A3265" s="116">
        <v>3265</v>
      </c>
      <c r="B3265" s="129">
        <v>44112</v>
      </c>
      <c r="C3265" s="118">
        <f t="shared" si="149"/>
        <v>10</v>
      </c>
      <c r="D3265" s="120" t="s">
        <v>252</v>
      </c>
      <c r="E3265" s="120" t="s">
        <v>7125</v>
      </c>
      <c r="F3265" s="211" t="s">
        <v>7126</v>
      </c>
      <c r="G3265" s="119" t="s">
        <v>7117</v>
      </c>
      <c r="J3265" s="121" t="s">
        <v>7091</v>
      </c>
      <c r="K3265" s="120"/>
      <c r="L3265" s="120" t="s">
        <v>32</v>
      </c>
      <c r="M3265" s="120" t="s">
        <v>466</v>
      </c>
      <c r="P3265" s="124">
        <f t="shared" si="148"/>
        <v>0</v>
      </c>
      <c r="U3265" s="126" t="s">
        <v>7127</v>
      </c>
      <c r="V3265" s="126" t="s">
        <v>7098</v>
      </c>
    </row>
    <row r="3266" spans="1:25">
      <c r="A3266" s="116">
        <v>3266</v>
      </c>
      <c r="C3266" s="118">
        <f t="shared" si="149"/>
        <v>0</v>
      </c>
      <c r="E3266" s="120" t="s">
        <v>7128</v>
      </c>
      <c r="F3266" s="211" t="s">
        <v>7129</v>
      </c>
      <c r="G3266" s="119" t="s">
        <v>7130</v>
      </c>
      <c r="I3266" s="121" t="s">
        <v>30</v>
      </c>
      <c r="J3266" s="121" t="s">
        <v>7131</v>
      </c>
      <c r="K3266" s="120"/>
      <c r="L3266" s="120" t="s">
        <v>32</v>
      </c>
      <c r="M3266" s="120" t="s">
        <v>7068</v>
      </c>
      <c r="N3266" s="131">
        <v>43678</v>
      </c>
      <c r="O3266" s="131">
        <v>43881</v>
      </c>
      <c r="P3266" s="124">
        <f t="shared" si="148"/>
        <v>2</v>
      </c>
      <c r="R3266" s="125">
        <f ca="1">TODAY()-O3266</f>
        <v>797</v>
      </c>
      <c r="S3266" s="120" t="s">
        <v>92</v>
      </c>
      <c r="T3266" s="126">
        <v>43881</v>
      </c>
      <c r="Y3266" s="116" t="s">
        <v>2190</v>
      </c>
    </row>
    <row r="3267" spans="1:25">
      <c r="A3267" s="116">
        <v>3267</v>
      </c>
      <c r="B3267" s="129">
        <v>44102</v>
      </c>
      <c r="C3267" s="118">
        <f t="shared" si="149"/>
        <v>9</v>
      </c>
      <c r="D3267" s="120" t="s">
        <v>252</v>
      </c>
      <c r="E3267" s="120" t="s">
        <v>7132</v>
      </c>
      <c r="F3267" s="211" t="s">
        <v>1462</v>
      </c>
      <c r="G3267" s="119" t="s">
        <v>7130</v>
      </c>
      <c r="H3267" s="121" t="s">
        <v>6816</v>
      </c>
      <c r="I3267" s="119" t="s">
        <v>30</v>
      </c>
      <c r="J3267" s="121" t="s">
        <v>529</v>
      </c>
      <c r="K3267" s="120"/>
      <c r="L3267" s="120" t="s">
        <v>32</v>
      </c>
      <c r="M3267" s="120" t="s">
        <v>7068</v>
      </c>
      <c r="N3267" s="131">
        <v>43678</v>
      </c>
      <c r="O3267" s="131">
        <v>44391</v>
      </c>
      <c r="P3267" s="124">
        <f t="shared" si="148"/>
        <v>7</v>
      </c>
      <c r="Q3267" s="118">
        <v>5</v>
      </c>
      <c r="R3267" s="125">
        <f ca="1">TODAY()-O3267</f>
        <v>287</v>
      </c>
      <c r="S3267" s="120" t="s">
        <v>55</v>
      </c>
      <c r="Y3267" s="116" t="str">
        <f xml:space="preserve"> "Follow up message sent " &amp;TEXT(O3267,"mm/dd/yyyy")</f>
        <v>Follow up message sent 07/14/2021</v>
      </c>
    </row>
    <row r="3268" spans="1:25" ht="27.6">
      <c r="A3268" s="116">
        <v>3268</v>
      </c>
      <c r="C3268" s="118">
        <f t="shared" si="149"/>
        <v>0</v>
      </c>
      <c r="D3268" s="120" t="s">
        <v>7069</v>
      </c>
      <c r="E3268" s="120" t="s">
        <v>7133</v>
      </c>
      <c r="F3268" s="211" t="s">
        <v>7134</v>
      </c>
      <c r="G3268" s="119" t="s">
        <v>7130</v>
      </c>
      <c r="I3268" s="121" t="s">
        <v>30</v>
      </c>
      <c r="J3268" s="121" t="s">
        <v>7135</v>
      </c>
      <c r="K3268" s="120"/>
      <c r="L3268" s="120" t="s">
        <v>32</v>
      </c>
      <c r="M3268" s="120" t="s">
        <v>7068</v>
      </c>
      <c r="N3268" s="131">
        <v>43678</v>
      </c>
      <c r="P3268" s="124">
        <f t="shared" si="148"/>
        <v>0</v>
      </c>
      <c r="R3268" s="118">
        <f ca="1">TODAY()-N3268</f>
        <v>1000</v>
      </c>
      <c r="S3268" s="120" t="s">
        <v>92</v>
      </c>
      <c r="T3268" s="126">
        <v>43678</v>
      </c>
      <c r="Y3268" s="116" t="s">
        <v>7136</v>
      </c>
    </row>
    <row r="3269" spans="1:25">
      <c r="A3269" s="116">
        <v>3269</v>
      </c>
      <c r="B3269" s="129">
        <v>44102</v>
      </c>
      <c r="C3269" s="118">
        <f t="shared" si="149"/>
        <v>9</v>
      </c>
      <c r="D3269" s="120" t="s">
        <v>252</v>
      </c>
      <c r="E3269" s="120" t="s">
        <v>7137</v>
      </c>
      <c r="F3269" s="211" t="s">
        <v>228</v>
      </c>
      <c r="G3269" s="119" t="s">
        <v>7138</v>
      </c>
      <c r="I3269" s="121" t="s">
        <v>30</v>
      </c>
      <c r="J3269" s="121" t="s">
        <v>5018</v>
      </c>
      <c r="K3269" s="120"/>
      <c r="L3269" s="120" t="s">
        <v>32</v>
      </c>
      <c r="M3269" s="120" t="s">
        <v>7068</v>
      </c>
      <c r="N3269" s="131">
        <v>43678</v>
      </c>
      <c r="O3269" s="131">
        <v>44250</v>
      </c>
      <c r="P3269" s="124">
        <f t="shared" si="148"/>
        <v>2</v>
      </c>
      <c r="R3269" s="125">
        <f ca="1">TODAY()-O3269</f>
        <v>428</v>
      </c>
      <c r="S3269" s="120" t="s">
        <v>55</v>
      </c>
      <c r="Y3269" s="116" t="str">
        <f xml:space="preserve"> "Follow up message sent " &amp;TEXT(O3269,"mm/dd/yyyy")</f>
        <v>Follow up message sent 02/23/2021</v>
      </c>
    </row>
    <row r="3270" spans="1:25">
      <c r="A3270" s="116">
        <v>3270</v>
      </c>
      <c r="B3270" s="129">
        <v>44102</v>
      </c>
      <c r="C3270" s="118">
        <f t="shared" si="149"/>
        <v>9</v>
      </c>
      <c r="D3270" s="120" t="s">
        <v>252</v>
      </c>
      <c r="E3270" s="120" t="s">
        <v>7139</v>
      </c>
      <c r="F3270" s="211" t="s">
        <v>7140</v>
      </c>
      <c r="G3270" s="119" t="s">
        <v>7141</v>
      </c>
      <c r="H3270" s="121" t="s">
        <v>6816</v>
      </c>
      <c r="I3270" s="121" t="s">
        <v>30</v>
      </c>
      <c r="J3270" s="121" t="s">
        <v>7142</v>
      </c>
      <c r="K3270" s="120"/>
      <c r="L3270" s="120" t="s">
        <v>32</v>
      </c>
      <c r="M3270" s="120" t="s">
        <v>33</v>
      </c>
      <c r="N3270" s="131">
        <v>43885</v>
      </c>
      <c r="O3270" s="131">
        <v>44392</v>
      </c>
      <c r="P3270" s="124">
        <f t="shared" si="148"/>
        <v>7</v>
      </c>
      <c r="Q3270" s="118">
        <v>4</v>
      </c>
      <c r="R3270" s="125">
        <f ca="1">TODAY()-O3270</f>
        <v>286</v>
      </c>
      <c r="S3270" s="120" t="s">
        <v>55</v>
      </c>
    </row>
    <row r="3271" spans="1:25">
      <c r="A3271" s="116">
        <v>3271</v>
      </c>
      <c r="C3271" s="118">
        <f t="shared" si="149"/>
        <v>0</v>
      </c>
      <c r="D3271" s="120" t="s">
        <v>7069</v>
      </c>
      <c r="E3271" s="120" t="s">
        <v>7143</v>
      </c>
      <c r="F3271" s="211" t="s">
        <v>7144</v>
      </c>
      <c r="G3271" s="119" t="s">
        <v>3321</v>
      </c>
      <c r="I3271" s="121" t="s">
        <v>30</v>
      </c>
      <c r="J3271" s="121" t="s">
        <v>7091</v>
      </c>
      <c r="K3271" s="120"/>
      <c r="L3271" s="120" t="s">
        <v>32</v>
      </c>
      <c r="M3271" s="120" t="s">
        <v>78</v>
      </c>
      <c r="P3271" s="124">
        <f t="shared" si="148"/>
        <v>0</v>
      </c>
      <c r="U3271" s="126" t="s">
        <v>7145</v>
      </c>
      <c r="Y3271" s="116" t="s">
        <v>356</v>
      </c>
    </row>
    <row r="3272" spans="1:25">
      <c r="A3272" s="116">
        <v>3272</v>
      </c>
      <c r="B3272" s="129">
        <v>44112</v>
      </c>
      <c r="C3272" s="118">
        <f t="shared" si="149"/>
        <v>10</v>
      </c>
      <c r="D3272" s="120" t="s">
        <v>252</v>
      </c>
      <c r="E3272" s="120" t="s">
        <v>7146</v>
      </c>
      <c r="F3272" s="211" t="s">
        <v>7147</v>
      </c>
      <c r="G3272" s="119" t="s">
        <v>3321</v>
      </c>
      <c r="I3272" s="121" t="s">
        <v>30</v>
      </c>
      <c r="J3272" s="121" t="s">
        <v>5018</v>
      </c>
      <c r="K3272" s="120"/>
      <c r="L3272" s="120" t="s">
        <v>32</v>
      </c>
      <c r="M3272" s="120" t="s">
        <v>78</v>
      </c>
      <c r="P3272" s="124">
        <f t="shared" si="148"/>
        <v>0</v>
      </c>
      <c r="U3272" s="126" t="s">
        <v>7148</v>
      </c>
      <c r="V3272" s="126" t="s">
        <v>7149</v>
      </c>
    </row>
    <row r="3273" spans="1:25">
      <c r="A3273" s="116">
        <v>3273</v>
      </c>
      <c r="B3273" s="129">
        <v>44112</v>
      </c>
      <c r="C3273" s="118">
        <f t="shared" si="149"/>
        <v>10</v>
      </c>
      <c r="D3273" s="120" t="s">
        <v>252</v>
      </c>
      <c r="E3273" s="120" t="s">
        <v>7150</v>
      </c>
      <c r="F3273" s="211" t="s">
        <v>7147</v>
      </c>
      <c r="G3273" s="119" t="s">
        <v>3321</v>
      </c>
      <c r="I3273" s="121" t="s">
        <v>30</v>
      </c>
      <c r="J3273" s="121" t="s">
        <v>5018</v>
      </c>
      <c r="K3273" s="120"/>
      <c r="L3273" s="120" t="s">
        <v>32</v>
      </c>
      <c r="M3273" s="120" t="s">
        <v>78</v>
      </c>
      <c r="P3273" s="124">
        <f t="shared" si="148"/>
        <v>0</v>
      </c>
      <c r="U3273" s="126" t="s">
        <v>7151</v>
      </c>
      <c r="V3273" s="126" t="s">
        <v>7149</v>
      </c>
    </row>
    <row r="3274" spans="1:25" ht="27.6">
      <c r="A3274" s="116">
        <v>3274</v>
      </c>
      <c r="B3274" s="129">
        <v>44102</v>
      </c>
      <c r="C3274" s="118">
        <f t="shared" si="149"/>
        <v>9</v>
      </c>
      <c r="D3274" s="120" t="s">
        <v>252</v>
      </c>
      <c r="E3274" s="120" t="s">
        <v>7152</v>
      </c>
      <c r="F3274" s="211" t="s">
        <v>7153</v>
      </c>
      <c r="G3274" s="119" t="s">
        <v>3321</v>
      </c>
      <c r="I3274" s="121" t="s">
        <v>30</v>
      </c>
      <c r="J3274" s="121" t="s">
        <v>5018</v>
      </c>
      <c r="K3274" s="120"/>
      <c r="L3274" s="120" t="s">
        <v>32</v>
      </c>
      <c r="M3274" s="120" t="s">
        <v>7068</v>
      </c>
      <c r="N3274" s="131">
        <v>43678</v>
      </c>
      <c r="O3274" s="131">
        <v>44474</v>
      </c>
      <c r="P3274" s="124">
        <f t="shared" si="148"/>
        <v>10</v>
      </c>
      <c r="R3274" s="125">
        <f ca="1">TODAY()-O3274</f>
        <v>204</v>
      </c>
      <c r="Y3274" s="116" t="str">
        <f xml:space="preserve"> "Follow up message sent " &amp;TEXT(O3274,"mm/dd/yyyy")</f>
        <v>Follow up message sent 10/05/2021</v>
      </c>
    </row>
    <row r="3275" spans="1:25">
      <c r="A3275" s="116">
        <v>3275</v>
      </c>
      <c r="B3275" s="129">
        <v>44102</v>
      </c>
      <c r="C3275" s="118">
        <f t="shared" si="149"/>
        <v>9</v>
      </c>
      <c r="D3275" s="120" t="s">
        <v>252</v>
      </c>
      <c r="E3275" s="120" t="s">
        <v>7154</v>
      </c>
      <c r="F3275" s="211" t="s">
        <v>1462</v>
      </c>
      <c r="G3275" s="119" t="s">
        <v>3321</v>
      </c>
      <c r="I3275" s="121" t="s">
        <v>30</v>
      </c>
      <c r="J3275" s="121" t="s">
        <v>5018</v>
      </c>
      <c r="K3275" s="120"/>
      <c r="L3275" s="120" t="s">
        <v>32</v>
      </c>
      <c r="M3275" s="120" t="s">
        <v>7068</v>
      </c>
      <c r="N3275" s="131">
        <v>43731</v>
      </c>
      <c r="O3275" s="131">
        <v>44391</v>
      </c>
      <c r="P3275" s="124">
        <f t="shared" si="148"/>
        <v>7</v>
      </c>
      <c r="R3275" s="125">
        <f ca="1">TODAY()-O3275</f>
        <v>287</v>
      </c>
      <c r="S3275" s="120" t="s">
        <v>55</v>
      </c>
    </row>
    <row r="3276" spans="1:25">
      <c r="A3276" s="116">
        <v>3276</v>
      </c>
      <c r="C3276" s="118">
        <f t="shared" si="149"/>
        <v>0</v>
      </c>
      <c r="E3276" s="120" t="s">
        <v>7155</v>
      </c>
      <c r="F3276" s="211"/>
      <c r="G3276" s="119" t="s">
        <v>7156</v>
      </c>
      <c r="K3276" s="120"/>
      <c r="L3276" s="120" t="s">
        <v>32</v>
      </c>
      <c r="M3276" s="120" t="s">
        <v>78</v>
      </c>
      <c r="P3276" s="124">
        <f t="shared" si="148"/>
        <v>0</v>
      </c>
    </row>
    <row r="3277" spans="1:25">
      <c r="A3277" s="116">
        <v>3277</v>
      </c>
      <c r="B3277" s="129">
        <v>44112</v>
      </c>
      <c r="C3277" s="118">
        <f t="shared" si="149"/>
        <v>10</v>
      </c>
      <c r="D3277" s="120" t="s">
        <v>252</v>
      </c>
      <c r="E3277" s="120" t="s">
        <v>7157</v>
      </c>
      <c r="F3277" s="211" t="s">
        <v>367</v>
      </c>
      <c r="G3277" s="119" t="s">
        <v>7156</v>
      </c>
      <c r="I3277" s="121" t="s">
        <v>30</v>
      </c>
      <c r="J3277" s="121" t="s">
        <v>5018</v>
      </c>
      <c r="K3277" s="120"/>
      <c r="L3277" s="120" t="s">
        <v>32</v>
      </c>
      <c r="M3277" s="120" t="s">
        <v>78</v>
      </c>
      <c r="P3277" s="124">
        <f t="shared" si="148"/>
        <v>0</v>
      </c>
      <c r="U3277" s="126" t="s">
        <v>7158</v>
      </c>
      <c r="V3277" s="126" t="s">
        <v>7149</v>
      </c>
    </row>
    <row r="3278" spans="1:25">
      <c r="A3278" s="116">
        <v>3278</v>
      </c>
      <c r="C3278" s="118">
        <f t="shared" si="149"/>
        <v>0</v>
      </c>
      <c r="E3278" s="120" t="s">
        <v>7159</v>
      </c>
      <c r="F3278" s="211" t="s">
        <v>7160</v>
      </c>
      <c r="G3278" s="119" t="s">
        <v>7161</v>
      </c>
      <c r="I3278" s="119" t="s">
        <v>30</v>
      </c>
      <c r="J3278" s="121" t="s">
        <v>87</v>
      </c>
      <c r="K3278" s="120"/>
      <c r="L3278" s="120" t="s">
        <v>32</v>
      </c>
      <c r="M3278" s="120" t="s">
        <v>7068</v>
      </c>
      <c r="N3278" s="131">
        <v>43678</v>
      </c>
      <c r="O3278" s="131">
        <v>43881</v>
      </c>
      <c r="P3278" s="124">
        <f t="shared" si="148"/>
        <v>2</v>
      </c>
      <c r="R3278" s="125">
        <f ca="1">TODAY()-O3278</f>
        <v>797</v>
      </c>
      <c r="S3278" s="120" t="s">
        <v>92</v>
      </c>
      <c r="T3278" s="126">
        <v>43712</v>
      </c>
      <c r="Y3278" s="116" t="s">
        <v>2190</v>
      </c>
    </row>
    <row r="3279" spans="1:25">
      <c r="A3279" s="116">
        <v>3279</v>
      </c>
      <c r="B3279" s="129">
        <v>44112</v>
      </c>
      <c r="C3279" s="118">
        <f t="shared" si="149"/>
        <v>10</v>
      </c>
      <c r="D3279" s="120" t="s">
        <v>252</v>
      </c>
      <c r="E3279" s="120" t="s">
        <v>7162</v>
      </c>
      <c r="F3279" s="211" t="s">
        <v>7163</v>
      </c>
      <c r="G3279" s="119" t="s">
        <v>7161</v>
      </c>
      <c r="I3279" s="119" t="s">
        <v>30</v>
      </c>
      <c r="J3279" s="121" t="s">
        <v>87</v>
      </c>
      <c r="K3279" s="120"/>
      <c r="L3279" s="120" t="s">
        <v>32</v>
      </c>
      <c r="M3279" s="120" t="s">
        <v>78</v>
      </c>
      <c r="P3279" s="124">
        <f t="shared" si="148"/>
        <v>0</v>
      </c>
      <c r="U3279" s="126" t="s">
        <v>7164</v>
      </c>
      <c r="V3279" s="126" t="s">
        <v>7149</v>
      </c>
    </row>
    <row r="3280" spans="1:25">
      <c r="A3280" s="116">
        <v>3280</v>
      </c>
      <c r="B3280" s="129">
        <v>44112</v>
      </c>
      <c r="C3280" s="118">
        <f t="shared" si="149"/>
        <v>10</v>
      </c>
      <c r="D3280" s="120" t="s">
        <v>252</v>
      </c>
      <c r="E3280" s="120" t="s">
        <v>7165</v>
      </c>
      <c r="F3280" s="211" t="s">
        <v>7166</v>
      </c>
      <c r="G3280" s="119" t="s">
        <v>7167</v>
      </c>
      <c r="I3280" s="121" t="s">
        <v>30</v>
      </c>
      <c r="J3280" s="121" t="s">
        <v>5018</v>
      </c>
      <c r="K3280" s="120"/>
      <c r="L3280" s="120" t="s">
        <v>32</v>
      </c>
      <c r="M3280" s="120" t="s">
        <v>78</v>
      </c>
      <c r="P3280" s="124">
        <f t="shared" si="148"/>
        <v>0</v>
      </c>
    </row>
    <row r="3281" spans="1:25">
      <c r="A3281" s="116">
        <v>3281</v>
      </c>
      <c r="C3281" s="118">
        <f t="shared" si="149"/>
        <v>0</v>
      </c>
      <c r="E3281" s="120" t="s">
        <v>7168</v>
      </c>
      <c r="F3281" s="211" t="s">
        <v>7169</v>
      </c>
      <c r="G3281" s="119" t="s">
        <v>7167</v>
      </c>
      <c r="I3281" s="119" t="s">
        <v>30</v>
      </c>
      <c r="J3281" s="121" t="s">
        <v>87</v>
      </c>
      <c r="K3281" s="120"/>
      <c r="L3281" s="120" t="s">
        <v>32</v>
      </c>
      <c r="M3281" s="120" t="s">
        <v>78</v>
      </c>
      <c r="P3281" s="124">
        <f t="shared" si="148"/>
        <v>0</v>
      </c>
      <c r="U3281" s="126" t="s">
        <v>7170</v>
      </c>
      <c r="V3281" s="126" t="s">
        <v>7149</v>
      </c>
    </row>
    <row r="3282" spans="1:25" ht="27.6">
      <c r="A3282" s="116">
        <v>3282</v>
      </c>
      <c r="B3282" s="129">
        <v>44102</v>
      </c>
      <c r="C3282" s="118">
        <f t="shared" si="149"/>
        <v>9</v>
      </c>
      <c r="D3282" s="120" t="s">
        <v>252</v>
      </c>
      <c r="E3282" s="120" t="s">
        <v>7171</v>
      </c>
      <c r="F3282" s="211" t="s">
        <v>7172</v>
      </c>
      <c r="G3282" s="119" t="s">
        <v>7173</v>
      </c>
      <c r="H3282" s="121" t="s">
        <v>6816</v>
      </c>
      <c r="I3282" s="119" t="s">
        <v>30</v>
      </c>
      <c r="J3282" s="121" t="s">
        <v>529</v>
      </c>
      <c r="K3282" s="120"/>
      <c r="L3282" s="120" t="s">
        <v>32</v>
      </c>
      <c r="M3282" s="120" t="s">
        <v>33</v>
      </c>
      <c r="N3282" s="131">
        <v>43901</v>
      </c>
      <c r="O3282" s="131">
        <v>44169</v>
      </c>
      <c r="P3282" s="124">
        <f t="shared" si="148"/>
        <v>12</v>
      </c>
      <c r="Q3282" s="118">
        <v>4</v>
      </c>
      <c r="R3282" s="125">
        <f ca="1">TODAY()-O3282</f>
        <v>509</v>
      </c>
      <c r="S3282" s="120" t="s">
        <v>55</v>
      </c>
    </row>
    <row r="3283" spans="1:25">
      <c r="A3283" s="116">
        <v>3283</v>
      </c>
      <c r="B3283" s="129">
        <v>44102</v>
      </c>
      <c r="C3283" s="118">
        <f t="shared" si="149"/>
        <v>9</v>
      </c>
      <c r="D3283" s="120" t="s">
        <v>252</v>
      </c>
      <c r="E3283" s="120" t="s">
        <v>7174</v>
      </c>
      <c r="F3283" s="211" t="s">
        <v>1372</v>
      </c>
      <c r="G3283" s="119" t="s">
        <v>7173</v>
      </c>
      <c r="H3283" s="121" t="s">
        <v>6816</v>
      </c>
      <c r="I3283" s="121" t="s">
        <v>30</v>
      </c>
      <c r="J3283" s="121" t="s">
        <v>7091</v>
      </c>
      <c r="K3283" s="120"/>
      <c r="L3283" s="120" t="s">
        <v>32</v>
      </c>
      <c r="M3283" s="120" t="s">
        <v>7068</v>
      </c>
      <c r="N3283" s="131">
        <v>43678</v>
      </c>
      <c r="O3283" s="131">
        <v>44047</v>
      </c>
      <c r="P3283" s="124">
        <f t="shared" si="148"/>
        <v>8</v>
      </c>
      <c r="Q3283" s="118">
        <v>5</v>
      </c>
      <c r="R3283" s="125">
        <f ca="1">TODAY()-O3283</f>
        <v>631</v>
      </c>
      <c r="S3283" s="120" t="s">
        <v>92</v>
      </c>
      <c r="Y3283" s="116" t="str">
        <f xml:space="preserve"> "Follow up message sent " &amp;TEXT(O3283,"mm/dd/yyyy")</f>
        <v>Follow up message sent 08/04/2020</v>
      </c>
    </row>
    <row r="3284" spans="1:25">
      <c r="A3284" s="116">
        <v>3284</v>
      </c>
      <c r="C3284" s="118">
        <f t="shared" si="149"/>
        <v>0</v>
      </c>
      <c r="D3284" s="120" t="s">
        <v>7069</v>
      </c>
      <c r="E3284" s="120" t="s">
        <v>7175</v>
      </c>
      <c r="F3284" s="211" t="s">
        <v>7176</v>
      </c>
      <c r="G3284" s="119" t="s">
        <v>7177</v>
      </c>
      <c r="I3284" s="119" t="s">
        <v>30</v>
      </c>
      <c r="J3284" s="121" t="s">
        <v>77</v>
      </c>
      <c r="K3284" s="120"/>
      <c r="L3284" s="120" t="s">
        <v>32</v>
      </c>
      <c r="M3284" s="120" t="s">
        <v>78</v>
      </c>
      <c r="P3284" s="124">
        <f t="shared" ref="P3284:P3347" si="150">IF(O3284&lt;&gt;0,MONTH(O3284),0)</f>
        <v>0</v>
      </c>
      <c r="U3284" s="126" t="s">
        <v>7178</v>
      </c>
      <c r="V3284" s="126" t="s">
        <v>7149</v>
      </c>
      <c r="Y3284" s="116" t="s">
        <v>356</v>
      </c>
    </row>
    <row r="3285" spans="1:25" ht="27.6">
      <c r="A3285" s="116">
        <v>3285</v>
      </c>
      <c r="C3285" s="118">
        <f t="shared" si="149"/>
        <v>0</v>
      </c>
      <c r="D3285" s="120" t="s">
        <v>7069</v>
      </c>
      <c r="E3285" s="120" t="s">
        <v>7179</v>
      </c>
      <c r="F3285" s="211" t="s">
        <v>7180</v>
      </c>
      <c r="G3285" s="119" t="s">
        <v>7181</v>
      </c>
      <c r="I3285" s="121" t="s">
        <v>30</v>
      </c>
      <c r="J3285" s="121" t="s">
        <v>7142</v>
      </c>
      <c r="K3285" s="120"/>
      <c r="L3285" s="120" t="s">
        <v>32</v>
      </c>
      <c r="M3285" s="120" t="s">
        <v>7068</v>
      </c>
      <c r="N3285" s="131">
        <v>43678</v>
      </c>
      <c r="O3285" s="131">
        <v>43881</v>
      </c>
      <c r="P3285" s="124">
        <f t="shared" si="150"/>
        <v>2</v>
      </c>
      <c r="R3285" s="125">
        <f ca="1">TODAY()-O3285</f>
        <v>797</v>
      </c>
      <c r="S3285" s="120" t="s">
        <v>92</v>
      </c>
      <c r="T3285" s="126">
        <v>43886</v>
      </c>
      <c r="Y3285" s="116" t="s">
        <v>7182</v>
      </c>
    </row>
    <row r="3286" spans="1:25">
      <c r="A3286" s="116">
        <v>3286</v>
      </c>
      <c r="C3286" s="118">
        <f t="shared" si="149"/>
        <v>0</v>
      </c>
      <c r="E3286" s="120" t="s">
        <v>7183</v>
      </c>
      <c r="F3286" s="211" t="s">
        <v>5441</v>
      </c>
      <c r="G3286" s="119" t="s">
        <v>7181</v>
      </c>
      <c r="I3286" s="121" t="s">
        <v>30</v>
      </c>
      <c r="J3286" s="121" t="s">
        <v>7123</v>
      </c>
      <c r="K3286" s="120"/>
      <c r="L3286" s="120" t="s">
        <v>32</v>
      </c>
      <c r="M3286" s="120" t="s">
        <v>78</v>
      </c>
      <c r="P3286" s="124">
        <f t="shared" si="150"/>
        <v>0</v>
      </c>
      <c r="U3286" s="126" t="s">
        <v>7184</v>
      </c>
      <c r="V3286" s="126" t="s">
        <v>7098</v>
      </c>
    </row>
    <row r="3287" spans="1:25">
      <c r="A3287" s="116">
        <v>3287</v>
      </c>
      <c r="B3287" s="129">
        <v>44112</v>
      </c>
      <c r="C3287" s="118">
        <f t="shared" si="149"/>
        <v>10</v>
      </c>
      <c r="D3287" s="120" t="s">
        <v>252</v>
      </c>
      <c r="E3287" s="120" t="s">
        <v>7185</v>
      </c>
      <c r="F3287" s="211" t="s">
        <v>7186</v>
      </c>
      <c r="G3287" s="119" t="s">
        <v>7181</v>
      </c>
      <c r="I3287" s="119" t="s">
        <v>30</v>
      </c>
      <c r="J3287" s="121" t="s">
        <v>87</v>
      </c>
      <c r="K3287" s="120"/>
      <c r="L3287" s="120" t="s">
        <v>32</v>
      </c>
      <c r="M3287" s="120" t="s">
        <v>78</v>
      </c>
      <c r="P3287" s="124">
        <f t="shared" si="150"/>
        <v>0</v>
      </c>
      <c r="U3287" s="126" t="s">
        <v>7187</v>
      </c>
      <c r="V3287" s="126" t="s">
        <v>7098</v>
      </c>
    </row>
    <row r="3288" spans="1:25">
      <c r="A3288" s="116">
        <v>3288</v>
      </c>
      <c r="B3288" s="129">
        <v>44112</v>
      </c>
      <c r="C3288" s="118">
        <f t="shared" si="149"/>
        <v>10</v>
      </c>
      <c r="D3288" s="120" t="s">
        <v>252</v>
      </c>
      <c r="E3288" s="120" t="s">
        <v>7188</v>
      </c>
      <c r="F3288" s="211" t="s">
        <v>7189</v>
      </c>
      <c r="G3288" s="119" t="s">
        <v>775</v>
      </c>
      <c r="I3288" s="121" t="s">
        <v>30</v>
      </c>
      <c r="J3288" s="121" t="s">
        <v>7131</v>
      </c>
      <c r="K3288" s="120"/>
      <c r="L3288" s="120" t="s">
        <v>32</v>
      </c>
      <c r="M3288" s="120" t="s">
        <v>78</v>
      </c>
      <c r="P3288" s="124">
        <f t="shared" si="150"/>
        <v>0</v>
      </c>
      <c r="U3288" s="126" t="s">
        <v>7190</v>
      </c>
      <c r="V3288" s="126" t="s">
        <v>7098</v>
      </c>
    </row>
    <row r="3289" spans="1:25">
      <c r="A3289" s="116">
        <v>3289</v>
      </c>
      <c r="B3289" s="129">
        <v>44112</v>
      </c>
      <c r="C3289" s="118">
        <f t="shared" si="149"/>
        <v>10</v>
      </c>
      <c r="D3289" s="120" t="s">
        <v>252</v>
      </c>
      <c r="E3289" s="120" t="s">
        <v>7191</v>
      </c>
      <c r="F3289" s="211" t="s">
        <v>7192</v>
      </c>
      <c r="G3289" s="119" t="s">
        <v>775</v>
      </c>
      <c r="I3289" s="121" t="s">
        <v>30</v>
      </c>
      <c r="J3289" s="121" t="s">
        <v>7131</v>
      </c>
      <c r="K3289" s="120"/>
      <c r="L3289" s="120" t="s">
        <v>32</v>
      </c>
      <c r="M3289" s="120" t="s">
        <v>78</v>
      </c>
      <c r="P3289" s="124">
        <f t="shared" si="150"/>
        <v>0</v>
      </c>
      <c r="U3289" s="126" t="s">
        <v>7193</v>
      </c>
      <c r="V3289" s="126" t="s">
        <v>7098</v>
      </c>
    </row>
    <row r="3290" spans="1:25">
      <c r="A3290" s="116">
        <v>3290</v>
      </c>
      <c r="B3290" s="129">
        <v>44102</v>
      </c>
      <c r="C3290" s="118">
        <f t="shared" si="149"/>
        <v>9</v>
      </c>
      <c r="D3290" s="120" t="s">
        <v>252</v>
      </c>
      <c r="E3290" s="120" t="s">
        <v>7194</v>
      </c>
      <c r="F3290" s="211" t="s">
        <v>7195</v>
      </c>
      <c r="G3290" s="119" t="s">
        <v>181</v>
      </c>
      <c r="H3290" s="121" t="s">
        <v>6816</v>
      </c>
      <c r="I3290" s="121" t="s">
        <v>30</v>
      </c>
      <c r="J3290" s="121" t="s">
        <v>7131</v>
      </c>
      <c r="K3290" s="120"/>
      <c r="L3290" s="120" t="s">
        <v>32</v>
      </c>
      <c r="M3290" s="120" t="s">
        <v>7068</v>
      </c>
      <c r="N3290" s="131">
        <v>43678</v>
      </c>
      <c r="P3290" s="124">
        <f t="shared" si="150"/>
        <v>0</v>
      </c>
      <c r="R3290" s="125">
        <f ca="1">TODAY()-O3290</f>
        <v>44678</v>
      </c>
      <c r="Y3290" s="116" t="str">
        <f xml:space="preserve"> "Follow up message sent " &amp;TEXT(O3290,"dd/mm/yyyy")</f>
        <v>Follow up message sent 00/01/1900</v>
      </c>
    </row>
    <row r="3291" spans="1:25">
      <c r="A3291" s="116">
        <v>3291</v>
      </c>
      <c r="C3291" s="118">
        <f t="shared" si="149"/>
        <v>0</v>
      </c>
      <c r="E3291" s="120" t="s">
        <v>7196</v>
      </c>
      <c r="F3291" s="211" t="s">
        <v>235</v>
      </c>
      <c r="G3291" s="119" t="s">
        <v>7197</v>
      </c>
      <c r="I3291" s="121" t="s">
        <v>30</v>
      </c>
      <c r="J3291" s="121" t="s">
        <v>5018</v>
      </c>
      <c r="K3291" s="120"/>
      <c r="L3291" s="120" t="s">
        <v>32</v>
      </c>
      <c r="M3291" s="120" t="s">
        <v>33</v>
      </c>
      <c r="N3291" s="131">
        <v>43686</v>
      </c>
      <c r="O3291" s="131" t="s">
        <v>44</v>
      </c>
      <c r="P3291" s="124" t="e">
        <f t="shared" si="150"/>
        <v>#VALUE!</v>
      </c>
      <c r="R3291" s="125"/>
      <c r="Y3291" s="116" t="s">
        <v>4889</v>
      </c>
    </row>
    <row r="3292" spans="1:25">
      <c r="A3292" s="116">
        <v>3292</v>
      </c>
      <c r="B3292" s="129">
        <v>44112</v>
      </c>
      <c r="C3292" s="118">
        <f t="shared" si="149"/>
        <v>10</v>
      </c>
      <c r="D3292" s="120" t="s">
        <v>252</v>
      </c>
      <c r="E3292" s="120" t="s">
        <v>7198</v>
      </c>
      <c r="F3292" s="211"/>
      <c r="G3292" s="119" t="s">
        <v>7199</v>
      </c>
      <c r="H3292" s="121" t="s">
        <v>5003</v>
      </c>
      <c r="I3292" s="119" t="s">
        <v>30</v>
      </c>
      <c r="J3292" s="121" t="s">
        <v>87</v>
      </c>
      <c r="K3292" s="120"/>
      <c r="L3292" s="120" t="s">
        <v>32</v>
      </c>
      <c r="M3292" s="120" t="s">
        <v>184</v>
      </c>
      <c r="N3292" s="131">
        <v>43685</v>
      </c>
      <c r="P3292" s="124">
        <f t="shared" si="150"/>
        <v>0</v>
      </c>
      <c r="R3292" s="118">
        <f ca="1">TODAY()-N3292</f>
        <v>993</v>
      </c>
      <c r="Y3292" s="116" t="s">
        <v>7200</v>
      </c>
    </row>
    <row r="3293" spans="1:25" ht="41.4">
      <c r="A3293" s="116">
        <v>3293</v>
      </c>
      <c r="C3293" s="118">
        <f t="shared" si="149"/>
        <v>0</v>
      </c>
      <c r="E3293" s="120" t="s">
        <v>7201</v>
      </c>
      <c r="F3293" s="211" t="s">
        <v>7202</v>
      </c>
      <c r="G3293" s="119" t="s">
        <v>7203</v>
      </c>
      <c r="I3293" s="119" t="s">
        <v>30</v>
      </c>
      <c r="J3293" s="121" t="s">
        <v>87</v>
      </c>
      <c r="K3293" s="120"/>
      <c r="L3293" s="120" t="s">
        <v>32</v>
      </c>
      <c r="M3293" s="120" t="s">
        <v>7068</v>
      </c>
      <c r="N3293" s="131">
        <v>43683</v>
      </c>
      <c r="O3293" s="131">
        <v>43843</v>
      </c>
      <c r="P3293" s="124">
        <f t="shared" si="150"/>
        <v>1</v>
      </c>
      <c r="R3293" s="125">
        <f ca="1">TODAY()-O3293</f>
        <v>835</v>
      </c>
      <c r="S3293" s="120" t="s">
        <v>92</v>
      </c>
      <c r="T3293" s="126">
        <v>43843</v>
      </c>
      <c r="Y3293" s="116" t="s">
        <v>2190</v>
      </c>
    </row>
    <row r="3294" spans="1:25">
      <c r="A3294" s="116">
        <v>3294</v>
      </c>
      <c r="C3294" s="118">
        <f t="shared" si="149"/>
        <v>0</v>
      </c>
      <c r="D3294" s="120" t="s">
        <v>7069</v>
      </c>
      <c r="E3294" s="120" t="s">
        <v>7204</v>
      </c>
      <c r="F3294" s="211" t="s">
        <v>7205</v>
      </c>
      <c r="G3294" s="119" t="s">
        <v>7206</v>
      </c>
      <c r="I3294" s="121" t="s">
        <v>30</v>
      </c>
      <c r="J3294" s="121" t="s">
        <v>7091</v>
      </c>
      <c r="K3294" s="120"/>
      <c r="L3294" s="120" t="s">
        <v>32</v>
      </c>
      <c r="M3294" s="120" t="s">
        <v>7068</v>
      </c>
      <c r="N3294" s="131">
        <v>43678</v>
      </c>
      <c r="P3294" s="124">
        <f t="shared" si="150"/>
        <v>0</v>
      </c>
      <c r="R3294" s="118">
        <f ca="1">TODAY()-N3294</f>
        <v>1000</v>
      </c>
      <c r="S3294" s="120" t="s">
        <v>724</v>
      </c>
      <c r="T3294" s="126">
        <v>43711</v>
      </c>
      <c r="Y3294" s="116" t="s">
        <v>2190</v>
      </c>
    </row>
    <row r="3295" spans="1:25">
      <c r="A3295" s="116">
        <v>3295</v>
      </c>
      <c r="C3295" s="118">
        <f t="shared" si="149"/>
        <v>0</v>
      </c>
      <c r="E3295" s="120" t="s">
        <v>7207</v>
      </c>
      <c r="F3295" s="211" t="s">
        <v>7208</v>
      </c>
      <c r="G3295" s="119" t="s">
        <v>7209</v>
      </c>
      <c r="H3295" s="121" t="s">
        <v>5003</v>
      </c>
      <c r="I3295" s="119" t="s">
        <v>30</v>
      </c>
      <c r="J3295" s="121" t="s">
        <v>87</v>
      </c>
      <c r="K3295" s="120"/>
      <c r="L3295" s="120" t="s">
        <v>32</v>
      </c>
      <c r="M3295" s="120" t="s">
        <v>7068</v>
      </c>
      <c r="N3295" s="131">
        <v>43678</v>
      </c>
      <c r="O3295" s="131" t="s">
        <v>44</v>
      </c>
      <c r="P3295" s="124" t="e">
        <f t="shared" si="150"/>
        <v>#VALUE!</v>
      </c>
      <c r="R3295" s="125"/>
      <c r="Y3295" s="116" t="s">
        <v>4889</v>
      </c>
    </row>
    <row r="3296" spans="1:25">
      <c r="A3296" s="116">
        <v>3296</v>
      </c>
      <c r="C3296" s="118">
        <f t="shared" si="149"/>
        <v>0</v>
      </c>
      <c r="D3296" s="120" t="s">
        <v>7069</v>
      </c>
      <c r="E3296" s="120" t="s">
        <v>7210</v>
      </c>
      <c r="F3296" s="211" t="s">
        <v>7211</v>
      </c>
      <c r="G3296" s="119" t="s">
        <v>7212</v>
      </c>
      <c r="I3296" s="121" t="s">
        <v>42</v>
      </c>
      <c r="J3296" s="121" t="s">
        <v>485</v>
      </c>
      <c r="K3296" s="120"/>
      <c r="L3296" s="120" t="s">
        <v>32</v>
      </c>
      <c r="M3296" s="120" t="s">
        <v>7068</v>
      </c>
      <c r="N3296" s="131">
        <v>43678</v>
      </c>
      <c r="P3296" s="124">
        <f t="shared" si="150"/>
        <v>0</v>
      </c>
      <c r="R3296" s="118">
        <f ca="1">TODAY()-N3296</f>
        <v>1000</v>
      </c>
      <c r="S3296" s="120" t="s">
        <v>92</v>
      </c>
      <c r="T3296" s="126">
        <v>43711</v>
      </c>
      <c r="Y3296" s="116" t="s">
        <v>7118</v>
      </c>
    </row>
    <row r="3297" spans="1:25">
      <c r="A3297" s="116">
        <v>3297</v>
      </c>
      <c r="C3297" s="118">
        <f t="shared" si="149"/>
        <v>0</v>
      </c>
      <c r="E3297" s="120" t="s">
        <v>7213</v>
      </c>
      <c r="F3297" s="211" t="s">
        <v>7214</v>
      </c>
      <c r="G3297" s="119" t="s">
        <v>7215</v>
      </c>
      <c r="I3297" s="121" t="s">
        <v>30</v>
      </c>
      <c r="J3297" s="121" t="s">
        <v>7216</v>
      </c>
      <c r="K3297" s="120"/>
      <c r="L3297" s="120" t="s">
        <v>32</v>
      </c>
      <c r="M3297" s="120" t="s">
        <v>7068</v>
      </c>
      <c r="N3297" s="131">
        <v>43678</v>
      </c>
      <c r="P3297" s="124">
        <f t="shared" si="150"/>
        <v>0</v>
      </c>
      <c r="R3297" s="118">
        <f ca="1">TODAY()-N3297</f>
        <v>1000</v>
      </c>
      <c r="S3297" s="120" t="s">
        <v>92</v>
      </c>
      <c r="T3297" s="126">
        <v>43712</v>
      </c>
      <c r="Y3297" s="116" t="s">
        <v>7118</v>
      </c>
    </row>
    <row r="3298" spans="1:25" ht="41.4">
      <c r="A3298" s="116">
        <v>3298</v>
      </c>
      <c r="B3298" s="129">
        <v>44102</v>
      </c>
      <c r="C3298" s="118">
        <f t="shared" si="149"/>
        <v>9</v>
      </c>
      <c r="D3298" s="120" t="s">
        <v>252</v>
      </c>
      <c r="E3298" s="120" t="s">
        <v>7217</v>
      </c>
      <c r="F3298" s="211" t="s">
        <v>7218</v>
      </c>
      <c r="G3298" s="119" t="s">
        <v>7217</v>
      </c>
      <c r="I3298" s="119" t="s">
        <v>30</v>
      </c>
      <c r="J3298" s="121" t="s">
        <v>77</v>
      </c>
      <c r="K3298" s="120"/>
      <c r="L3298" s="120" t="s">
        <v>32</v>
      </c>
      <c r="M3298" s="120" t="s">
        <v>7068</v>
      </c>
      <c r="N3298" s="131">
        <v>43693</v>
      </c>
      <c r="O3298" s="131">
        <v>44169</v>
      </c>
      <c r="P3298" s="124">
        <f t="shared" si="150"/>
        <v>12</v>
      </c>
      <c r="Q3298" s="118">
        <v>4</v>
      </c>
      <c r="R3298" s="125">
        <f ca="1">TODAY()-O3298</f>
        <v>509</v>
      </c>
      <c r="S3298" s="120" t="s">
        <v>135</v>
      </c>
      <c r="T3298" s="126">
        <v>43768</v>
      </c>
      <c r="Y3298" s="116" t="str">
        <f xml:space="preserve"> "Follow up message sent " &amp;TEXT(O3298,"dd/mm/yyyy")</f>
        <v>Follow up message sent 04/12/2020</v>
      </c>
    </row>
    <row r="3299" spans="1:25">
      <c r="A3299" s="116">
        <v>3299</v>
      </c>
      <c r="C3299" s="118">
        <f t="shared" si="149"/>
        <v>0</v>
      </c>
      <c r="D3299" s="120" t="s">
        <v>37</v>
      </c>
      <c r="E3299" s="120" t="s">
        <v>7219</v>
      </c>
      <c r="F3299" s="211" t="s">
        <v>7220</v>
      </c>
      <c r="G3299" s="119" t="s">
        <v>7221</v>
      </c>
      <c r="I3299" s="119" t="s">
        <v>30</v>
      </c>
      <c r="J3299" s="121" t="s">
        <v>77</v>
      </c>
      <c r="K3299" s="120"/>
      <c r="L3299" s="120" t="s">
        <v>32</v>
      </c>
      <c r="M3299" s="120" t="s">
        <v>7068</v>
      </c>
      <c r="N3299" s="131">
        <v>43684</v>
      </c>
      <c r="O3299" s="131">
        <v>44103</v>
      </c>
      <c r="P3299" s="124">
        <f t="shared" si="150"/>
        <v>9</v>
      </c>
      <c r="R3299" s="125">
        <f ca="1">TODAY()-O3299</f>
        <v>575</v>
      </c>
      <c r="S3299" s="120" t="s">
        <v>135</v>
      </c>
      <c r="T3299" s="126">
        <v>43710</v>
      </c>
      <c r="Y3299" s="116" t="s">
        <v>7222</v>
      </c>
    </row>
    <row r="3300" spans="1:25">
      <c r="A3300" s="116">
        <v>3300</v>
      </c>
      <c r="B3300" s="129">
        <v>44102</v>
      </c>
      <c r="C3300" s="118">
        <f t="shared" si="149"/>
        <v>9</v>
      </c>
      <c r="D3300" s="120" t="s">
        <v>252</v>
      </c>
      <c r="E3300" s="120" t="s">
        <v>7223</v>
      </c>
      <c r="F3300" s="211" t="s">
        <v>704</v>
      </c>
      <c r="G3300" s="119" t="s">
        <v>7224</v>
      </c>
      <c r="I3300" s="119" t="s">
        <v>30</v>
      </c>
      <c r="J3300" s="121" t="s">
        <v>77</v>
      </c>
      <c r="K3300" s="120"/>
      <c r="L3300" s="120" t="s">
        <v>32</v>
      </c>
      <c r="M3300" s="120" t="s">
        <v>7068</v>
      </c>
      <c r="N3300" s="131">
        <v>43774</v>
      </c>
      <c r="O3300" s="131">
        <v>44391</v>
      </c>
      <c r="P3300" s="124">
        <f t="shared" si="150"/>
        <v>7</v>
      </c>
      <c r="Q3300" s="118">
        <v>4</v>
      </c>
      <c r="R3300" s="125">
        <f ca="1">TODAY()-O3300</f>
        <v>287</v>
      </c>
      <c r="S3300" s="120" t="s">
        <v>55</v>
      </c>
      <c r="Y3300" s="116" t="str">
        <f xml:space="preserve"> "Follow up message sent " &amp;TEXT(O3300,"dd/mm/yyyy")</f>
        <v>Follow up message sent 14/07/2021</v>
      </c>
    </row>
    <row r="3301" spans="1:25">
      <c r="A3301" s="116">
        <v>3301</v>
      </c>
      <c r="B3301" s="129">
        <v>44112</v>
      </c>
      <c r="C3301" s="118">
        <f t="shared" si="149"/>
        <v>10</v>
      </c>
      <c r="D3301" s="120" t="s">
        <v>252</v>
      </c>
      <c r="E3301" s="120" t="s">
        <v>7225</v>
      </c>
      <c r="F3301" s="211" t="s">
        <v>7226</v>
      </c>
      <c r="G3301" s="119" t="s">
        <v>7227</v>
      </c>
      <c r="I3301" s="119" t="s">
        <v>30</v>
      </c>
      <c r="J3301" s="121" t="s">
        <v>77</v>
      </c>
      <c r="K3301" s="120"/>
      <c r="L3301" s="120" t="s">
        <v>32</v>
      </c>
      <c r="M3301" s="120" t="s">
        <v>78</v>
      </c>
      <c r="P3301" s="124">
        <f t="shared" si="150"/>
        <v>0</v>
      </c>
    </row>
    <row r="3302" spans="1:25">
      <c r="A3302" s="116">
        <v>3302</v>
      </c>
      <c r="B3302" s="129">
        <v>44102</v>
      </c>
      <c r="C3302" s="118">
        <f t="shared" si="149"/>
        <v>9</v>
      </c>
      <c r="D3302" s="120" t="s">
        <v>252</v>
      </c>
      <c r="E3302" s="120" t="s">
        <v>7228</v>
      </c>
      <c r="F3302" s="211" t="s">
        <v>7229</v>
      </c>
      <c r="G3302" s="119" t="s">
        <v>7230</v>
      </c>
      <c r="H3302" s="121" t="s">
        <v>6799</v>
      </c>
      <c r="I3302" s="119" t="s">
        <v>30</v>
      </c>
      <c r="J3302" s="121" t="s">
        <v>529</v>
      </c>
      <c r="K3302" s="120"/>
      <c r="L3302" s="120" t="s">
        <v>32</v>
      </c>
      <c r="M3302" s="120" t="s">
        <v>4990</v>
      </c>
      <c r="N3302" s="131">
        <v>43853</v>
      </c>
      <c r="O3302" s="131">
        <v>44047</v>
      </c>
      <c r="P3302" s="124">
        <f t="shared" si="150"/>
        <v>8</v>
      </c>
      <c r="Q3302" s="118">
        <v>5</v>
      </c>
      <c r="R3302" s="125">
        <f ca="1">TODAY()-O3302</f>
        <v>631</v>
      </c>
      <c r="S3302" s="120" t="s">
        <v>92</v>
      </c>
      <c r="Y3302" s="116" t="str">
        <f xml:space="preserve"> "Follow up message sent " &amp;TEXT(O3302,"dd/mm/yyyy")</f>
        <v>Follow up message sent 04/08/2020</v>
      </c>
    </row>
    <row r="3303" spans="1:25">
      <c r="A3303" s="116">
        <v>3303</v>
      </c>
      <c r="C3303" s="118">
        <f t="shared" si="149"/>
        <v>0</v>
      </c>
      <c r="D3303" s="120" t="s">
        <v>7069</v>
      </c>
      <c r="E3303" s="120" t="s">
        <v>7231</v>
      </c>
      <c r="F3303" s="211" t="s">
        <v>7232</v>
      </c>
      <c r="G3303" s="119" t="s">
        <v>7233</v>
      </c>
      <c r="I3303" s="121" t="s">
        <v>30</v>
      </c>
      <c r="J3303" s="121" t="s">
        <v>7234</v>
      </c>
      <c r="K3303" s="120"/>
      <c r="L3303" s="120" t="s">
        <v>32</v>
      </c>
      <c r="M3303" s="120" t="s">
        <v>7068</v>
      </c>
      <c r="N3303" s="131">
        <v>43683</v>
      </c>
      <c r="P3303" s="124">
        <f t="shared" si="150"/>
        <v>0</v>
      </c>
      <c r="R3303" s="118">
        <f ca="1">TODAY()-N3303</f>
        <v>995</v>
      </c>
      <c r="S3303" s="120" t="s">
        <v>92</v>
      </c>
      <c r="T3303" s="126">
        <v>43711</v>
      </c>
      <c r="Y3303" s="116" t="s">
        <v>7118</v>
      </c>
    </row>
    <row r="3304" spans="1:25">
      <c r="A3304" s="116">
        <v>3304</v>
      </c>
      <c r="C3304" s="118">
        <f t="shared" si="149"/>
        <v>0</v>
      </c>
      <c r="E3304" s="120" t="s">
        <v>7235</v>
      </c>
      <c r="F3304" s="211" t="s">
        <v>7236</v>
      </c>
      <c r="G3304" s="119" t="s">
        <v>7237</v>
      </c>
      <c r="H3304" s="121" t="s">
        <v>6799</v>
      </c>
      <c r="I3304" s="119" t="s">
        <v>30</v>
      </c>
      <c r="J3304" s="121" t="s">
        <v>87</v>
      </c>
      <c r="K3304" s="120"/>
      <c r="L3304" s="120" t="s">
        <v>32</v>
      </c>
      <c r="M3304" s="120" t="s">
        <v>7068</v>
      </c>
      <c r="N3304" s="131">
        <v>43678</v>
      </c>
      <c r="O3304" s="131" t="s">
        <v>44</v>
      </c>
      <c r="P3304" s="124" t="e">
        <f t="shared" si="150"/>
        <v>#VALUE!</v>
      </c>
      <c r="R3304" s="125"/>
      <c r="S3304" s="126" t="s">
        <v>44</v>
      </c>
      <c r="Y3304" s="116" t="str">
        <f xml:space="preserve"> "Follow up message sent " &amp;TEXT(O3304,"dd/mm/yyyy")</f>
        <v>Follow up message sent Irrelevant</v>
      </c>
    </row>
    <row r="3305" spans="1:25" ht="27.6">
      <c r="A3305" s="116">
        <v>3305</v>
      </c>
      <c r="C3305" s="118">
        <f t="shared" si="149"/>
        <v>0</v>
      </c>
      <c r="E3305" s="120" t="s">
        <v>7238</v>
      </c>
      <c r="F3305" s="211" t="s">
        <v>7239</v>
      </c>
      <c r="G3305" s="119" t="s">
        <v>7240</v>
      </c>
      <c r="I3305" s="121" t="s">
        <v>30</v>
      </c>
      <c r="J3305" s="121" t="s">
        <v>7216</v>
      </c>
      <c r="K3305" s="120"/>
      <c r="L3305" s="120" t="s">
        <v>32</v>
      </c>
      <c r="M3305" s="120" t="s">
        <v>7068</v>
      </c>
      <c r="N3305" s="131">
        <v>43778</v>
      </c>
      <c r="P3305" s="124">
        <f t="shared" si="150"/>
        <v>0</v>
      </c>
      <c r="R3305" s="118">
        <f ca="1">TODAY()-T3305</f>
        <v>900</v>
      </c>
      <c r="S3305" s="120" t="s">
        <v>92</v>
      </c>
      <c r="T3305" s="126">
        <v>43778</v>
      </c>
      <c r="Y3305" s="116" t="s">
        <v>2190</v>
      </c>
    </row>
    <row r="3306" spans="1:25">
      <c r="A3306" s="116">
        <v>3306</v>
      </c>
      <c r="C3306" s="118">
        <f t="shared" si="149"/>
        <v>0</v>
      </c>
      <c r="E3306" s="120" t="s">
        <v>7241</v>
      </c>
      <c r="F3306" s="211" t="s">
        <v>7242</v>
      </c>
      <c r="G3306" s="119" t="s">
        <v>7243</v>
      </c>
      <c r="I3306" s="119" t="s">
        <v>30</v>
      </c>
      <c r="J3306" s="121" t="s">
        <v>87</v>
      </c>
      <c r="K3306" s="120"/>
      <c r="L3306" s="120" t="s">
        <v>32</v>
      </c>
      <c r="M3306" s="120" t="s">
        <v>7068</v>
      </c>
      <c r="N3306" s="131">
        <v>43678</v>
      </c>
      <c r="O3306" s="131">
        <v>43840</v>
      </c>
      <c r="P3306" s="124">
        <f t="shared" si="150"/>
        <v>1</v>
      </c>
      <c r="R3306" s="125">
        <f ca="1">TODAY()-O3306</f>
        <v>838</v>
      </c>
      <c r="S3306" s="120" t="s">
        <v>237</v>
      </c>
      <c r="T3306" s="126">
        <v>43844</v>
      </c>
      <c r="Y3306" s="116" t="s">
        <v>7244</v>
      </c>
    </row>
    <row r="3307" spans="1:25">
      <c r="A3307" s="116">
        <v>3307</v>
      </c>
      <c r="C3307" s="118">
        <f t="shared" si="149"/>
        <v>0</v>
      </c>
      <c r="D3307" s="120" t="s">
        <v>252</v>
      </c>
      <c r="E3307" s="120" t="s">
        <v>7245</v>
      </c>
      <c r="F3307" s="211" t="s">
        <v>7246</v>
      </c>
      <c r="G3307" s="119" t="s">
        <v>7247</v>
      </c>
      <c r="H3307" s="121" t="s">
        <v>6799</v>
      </c>
      <c r="I3307" s="119" t="s">
        <v>30</v>
      </c>
      <c r="J3307" s="121" t="s">
        <v>529</v>
      </c>
      <c r="K3307" s="120"/>
      <c r="L3307" s="120" t="s">
        <v>32</v>
      </c>
      <c r="M3307" s="120" t="s">
        <v>7068</v>
      </c>
      <c r="N3307" s="131">
        <v>43678</v>
      </c>
      <c r="O3307" s="131">
        <v>44007</v>
      </c>
      <c r="P3307" s="124">
        <f t="shared" si="150"/>
        <v>6</v>
      </c>
      <c r="R3307" s="125"/>
      <c r="S3307" s="120" t="s">
        <v>135</v>
      </c>
      <c r="T3307" s="126">
        <v>43901</v>
      </c>
      <c r="Y3307" s="116" t="s">
        <v>7248</v>
      </c>
    </row>
    <row r="3308" spans="1:25">
      <c r="A3308" s="116">
        <v>3308</v>
      </c>
      <c r="C3308" s="118">
        <f t="shared" si="149"/>
        <v>0</v>
      </c>
      <c r="D3308" s="120" t="s">
        <v>7069</v>
      </c>
      <c r="E3308" s="120" t="s">
        <v>7249</v>
      </c>
      <c r="F3308" s="211" t="s">
        <v>7250</v>
      </c>
      <c r="G3308" s="119" t="s">
        <v>7251</v>
      </c>
      <c r="I3308" s="119" t="s">
        <v>30</v>
      </c>
      <c r="J3308" s="121" t="s">
        <v>31</v>
      </c>
      <c r="K3308" s="120"/>
      <c r="L3308" s="120" t="s">
        <v>32</v>
      </c>
      <c r="M3308" s="120" t="s">
        <v>7068</v>
      </c>
      <c r="N3308" s="131">
        <v>43683</v>
      </c>
      <c r="P3308" s="124">
        <f t="shared" si="150"/>
        <v>0</v>
      </c>
      <c r="R3308" s="118">
        <f ca="1">TODAY()-T3308</f>
        <v>994</v>
      </c>
      <c r="S3308" s="120" t="s">
        <v>724</v>
      </c>
      <c r="T3308" s="126">
        <v>43684</v>
      </c>
      <c r="Y3308" s="116" t="s">
        <v>7252</v>
      </c>
    </row>
    <row r="3309" spans="1:25">
      <c r="A3309" s="116">
        <v>3309</v>
      </c>
      <c r="C3309" s="118">
        <f t="shared" si="149"/>
        <v>0</v>
      </c>
      <c r="E3309" s="120" t="s">
        <v>7253</v>
      </c>
      <c r="F3309" s="211" t="s">
        <v>7254</v>
      </c>
      <c r="G3309" s="119" t="s">
        <v>7255</v>
      </c>
      <c r="I3309" s="121" t="s">
        <v>30</v>
      </c>
      <c r="J3309" s="121" t="s">
        <v>5018</v>
      </c>
      <c r="K3309" s="120"/>
      <c r="L3309" s="120" t="s">
        <v>32</v>
      </c>
      <c r="M3309" s="120" t="s">
        <v>78</v>
      </c>
      <c r="P3309" s="124">
        <f t="shared" si="150"/>
        <v>0</v>
      </c>
      <c r="U3309" s="126" t="s">
        <v>7256</v>
      </c>
      <c r="V3309" s="126" t="s">
        <v>7149</v>
      </c>
    </row>
    <row r="3310" spans="1:25">
      <c r="A3310" s="116">
        <v>3310</v>
      </c>
      <c r="B3310" s="129">
        <v>44127</v>
      </c>
      <c r="C3310" s="118">
        <f t="shared" si="149"/>
        <v>10</v>
      </c>
      <c r="D3310" s="119" t="s">
        <v>25</v>
      </c>
      <c r="E3310" s="120" t="s">
        <v>7257</v>
      </c>
      <c r="F3310" s="211" t="s">
        <v>122</v>
      </c>
      <c r="G3310" s="119" t="s">
        <v>7258</v>
      </c>
      <c r="I3310" s="119" t="s">
        <v>30</v>
      </c>
      <c r="J3310" s="121" t="s">
        <v>31</v>
      </c>
      <c r="K3310" s="120"/>
      <c r="L3310" s="120" t="s">
        <v>32</v>
      </c>
      <c r="M3310" s="120" t="s">
        <v>33</v>
      </c>
      <c r="N3310" s="131">
        <v>43717</v>
      </c>
      <c r="O3310" s="131">
        <v>44129</v>
      </c>
      <c r="P3310" s="124">
        <f t="shared" si="150"/>
        <v>10</v>
      </c>
      <c r="R3310" s="125">
        <f ca="1">TODAY()-O3310</f>
        <v>549</v>
      </c>
      <c r="S3310" s="120" t="s">
        <v>55</v>
      </c>
      <c r="Y3310" s="116" t="str">
        <f xml:space="preserve"> "Follow up message sent " &amp;TEXT(O3310,"dd/mm/yyyy")</f>
        <v>Follow up message sent 25/10/2020</v>
      </c>
    </row>
    <row r="3311" spans="1:25">
      <c r="A3311" s="116">
        <v>3311</v>
      </c>
      <c r="C3311" s="118">
        <f t="shared" si="149"/>
        <v>0</v>
      </c>
      <c r="E3311" s="120" t="s">
        <v>7259</v>
      </c>
      <c r="F3311" s="211" t="s">
        <v>7260</v>
      </c>
      <c r="G3311" s="119" t="s">
        <v>7261</v>
      </c>
      <c r="H3311" s="121" t="s">
        <v>6799</v>
      </c>
      <c r="I3311" s="119" t="s">
        <v>30</v>
      </c>
      <c r="J3311" s="121" t="s">
        <v>87</v>
      </c>
      <c r="K3311" s="120"/>
      <c r="L3311" s="120" t="s">
        <v>32</v>
      </c>
      <c r="M3311" s="120" t="s">
        <v>33</v>
      </c>
      <c r="N3311" s="131">
        <v>43860</v>
      </c>
      <c r="O3311" s="131" t="s">
        <v>44</v>
      </c>
      <c r="P3311" s="124" t="e">
        <f t="shared" si="150"/>
        <v>#VALUE!</v>
      </c>
      <c r="R3311" s="125"/>
      <c r="S3311" s="126" t="s">
        <v>44</v>
      </c>
      <c r="Y3311" s="116" t="str">
        <f xml:space="preserve"> "Follow up message sent " &amp;TEXT(O3311,"dd/mm/yyyy")</f>
        <v>Follow up message sent Irrelevant</v>
      </c>
    </row>
    <row r="3312" spans="1:25">
      <c r="A3312" s="116">
        <v>3312</v>
      </c>
      <c r="C3312" s="118">
        <f t="shared" si="149"/>
        <v>0</v>
      </c>
      <c r="D3312" s="120" t="s">
        <v>7069</v>
      </c>
      <c r="E3312" s="120" t="s">
        <v>7262</v>
      </c>
      <c r="F3312" s="211" t="s">
        <v>7263</v>
      </c>
      <c r="G3312" s="119" t="s">
        <v>7264</v>
      </c>
      <c r="H3312" s="121" t="s">
        <v>5003</v>
      </c>
      <c r="I3312" s="119" t="s">
        <v>30</v>
      </c>
      <c r="J3312" s="121" t="s">
        <v>77</v>
      </c>
      <c r="K3312" s="120"/>
      <c r="L3312" s="120" t="s">
        <v>32</v>
      </c>
      <c r="M3312" s="120" t="s">
        <v>33</v>
      </c>
      <c r="N3312" s="131">
        <v>43781</v>
      </c>
      <c r="O3312" s="131">
        <v>43886</v>
      </c>
      <c r="P3312" s="124">
        <f t="shared" si="150"/>
        <v>2</v>
      </c>
      <c r="R3312" s="125">
        <f ca="1">TODAY()-O3312</f>
        <v>792</v>
      </c>
      <c r="S3312" s="120" t="s">
        <v>92</v>
      </c>
      <c r="T3312" s="126">
        <v>43887</v>
      </c>
      <c r="Y3312" s="116" t="s">
        <v>7265</v>
      </c>
    </row>
    <row r="3313" spans="1:25" ht="27.6">
      <c r="A3313" s="116">
        <v>3313</v>
      </c>
      <c r="C3313" s="118">
        <f t="shared" si="149"/>
        <v>0</v>
      </c>
      <c r="D3313" s="120" t="s">
        <v>7069</v>
      </c>
      <c r="E3313" s="120" t="s">
        <v>7266</v>
      </c>
      <c r="F3313" s="211" t="s">
        <v>7267</v>
      </c>
      <c r="G3313" s="119" t="s">
        <v>897</v>
      </c>
      <c r="H3313" s="121" t="s">
        <v>6799</v>
      </c>
      <c r="I3313" s="119" t="s">
        <v>30</v>
      </c>
      <c r="J3313" s="121" t="s">
        <v>77</v>
      </c>
      <c r="K3313" s="120"/>
      <c r="L3313" s="120" t="s">
        <v>32</v>
      </c>
      <c r="M3313" s="120" t="s">
        <v>7068</v>
      </c>
      <c r="N3313" s="131">
        <v>43678</v>
      </c>
      <c r="O3313" s="131">
        <v>44012</v>
      </c>
      <c r="P3313" s="124">
        <f t="shared" si="150"/>
        <v>6</v>
      </c>
      <c r="Q3313" s="118">
        <v>3</v>
      </c>
      <c r="R3313" s="125">
        <f ca="1">TODAY()-O3313</f>
        <v>666</v>
      </c>
      <c r="S3313" s="120" t="s">
        <v>92</v>
      </c>
      <c r="T3313" s="126">
        <v>44013</v>
      </c>
      <c r="Y3313" s="116" t="s">
        <v>7268</v>
      </c>
    </row>
    <row r="3314" spans="1:25">
      <c r="A3314" s="116">
        <v>3314</v>
      </c>
      <c r="C3314" s="118">
        <f t="shared" si="149"/>
        <v>0</v>
      </c>
      <c r="D3314" s="120" t="s">
        <v>7069</v>
      </c>
      <c r="E3314" s="120" t="s">
        <v>7269</v>
      </c>
      <c r="F3314" s="211" t="s">
        <v>235</v>
      </c>
      <c r="G3314" s="119" t="s">
        <v>7270</v>
      </c>
      <c r="H3314" s="121" t="s">
        <v>6799</v>
      </c>
      <c r="I3314" s="121" t="s">
        <v>30</v>
      </c>
      <c r="J3314" s="121" t="s">
        <v>7271</v>
      </c>
      <c r="K3314" s="120"/>
      <c r="L3314" s="120" t="s">
        <v>32</v>
      </c>
      <c r="M3314" s="120" t="s">
        <v>78</v>
      </c>
      <c r="P3314" s="124">
        <f t="shared" si="150"/>
        <v>0</v>
      </c>
      <c r="U3314" s="126" t="s">
        <v>7272</v>
      </c>
      <c r="V3314" s="126" t="s">
        <v>7149</v>
      </c>
      <c r="Y3314" s="116" t="s">
        <v>356</v>
      </c>
    </row>
    <row r="3315" spans="1:25" ht="27.6">
      <c r="A3315" s="116">
        <v>3315</v>
      </c>
      <c r="C3315" s="118">
        <f t="shared" ref="C3315:C3378" si="151">IF(B3315&lt;&gt;0,MONTH(B3315),0)</f>
        <v>0</v>
      </c>
      <c r="D3315" s="120" t="s">
        <v>252</v>
      </c>
      <c r="E3315" s="120" t="s">
        <v>7273</v>
      </c>
      <c r="F3315" s="211" t="s">
        <v>7274</v>
      </c>
      <c r="G3315" s="119" t="s">
        <v>7275</v>
      </c>
      <c r="H3315" s="121" t="s">
        <v>6799</v>
      </c>
      <c r="I3315" s="121" t="s">
        <v>30</v>
      </c>
      <c r="J3315" s="121" t="s">
        <v>7276</v>
      </c>
      <c r="K3315" s="120"/>
      <c r="L3315" s="120" t="s">
        <v>32</v>
      </c>
      <c r="M3315" s="120" t="s">
        <v>7068</v>
      </c>
      <c r="N3315" s="131">
        <v>43678</v>
      </c>
      <c r="O3315" s="131">
        <v>44391</v>
      </c>
      <c r="P3315" s="124">
        <f t="shared" si="150"/>
        <v>7</v>
      </c>
      <c r="Q3315" s="118">
        <v>5</v>
      </c>
      <c r="R3315" s="125">
        <f ca="1">TODAY()-O3315</f>
        <v>287</v>
      </c>
      <c r="S3315" s="120" t="s">
        <v>55</v>
      </c>
    </row>
    <row r="3316" spans="1:25">
      <c r="A3316" s="116">
        <v>3316</v>
      </c>
      <c r="B3316" s="126">
        <v>43678</v>
      </c>
      <c r="C3316" s="118">
        <f t="shared" si="151"/>
        <v>8</v>
      </c>
      <c r="D3316" s="120" t="s">
        <v>25</v>
      </c>
      <c r="E3316" s="120" t="s">
        <v>7277</v>
      </c>
      <c r="F3316" s="211" t="s">
        <v>7278</v>
      </c>
      <c r="G3316" s="119" t="s">
        <v>7279</v>
      </c>
      <c r="H3316" s="121" t="s">
        <v>6799</v>
      </c>
      <c r="I3316" s="121" t="s">
        <v>30</v>
      </c>
      <c r="J3316" s="121" t="s">
        <v>7280</v>
      </c>
      <c r="K3316" s="120"/>
      <c r="L3316" s="120" t="s">
        <v>32</v>
      </c>
      <c r="M3316" s="120" t="s">
        <v>7068</v>
      </c>
      <c r="N3316" s="131">
        <v>43678</v>
      </c>
      <c r="O3316" s="131">
        <v>44258</v>
      </c>
      <c r="P3316" s="124">
        <f t="shared" si="150"/>
        <v>3</v>
      </c>
      <c r="R3316" s="125">
        <f ca="1">TODAY()-O3316</f>
        <v>420</v>
      </c>
      <c r="Y3316" s="116" t="s">
        <v>3375</v>
      </c>
    </row>
    <row r="3317" spans="1:25">
      <c r="A3317" s="116">
        <v>3317</v>
      </c>
      <c r="C3317" s="118">
        <f t="shared" si="151"/>
        <v>0</v>
      </c>
      <c r="E3317" s="120" t="s">
        <v>7281</v>
      </c>
      <c r="F3317" s="211" t="s">
        <v>7282</v>
      </c>
      <c r="G3317" s="119" t="s">
        <v>7283</v>
      </c>
      <c r="H3317" s="121" t="s">
        <v>6799</v>
      </c>
      <c r="I3317" s="119" t="s">
        <v>30</v>
      </c>
      <c r="J3317" s="121" t="s">
        <v>87</v>
      </c>
      <c r="K3317" s="120"/>
      <c r="L3317" s="120" t="s">
        <v>32</v>
      </c>
      <c r="M3317" s="120" t="s">
        <v>7068</v>
      </c>
      <c r="N3317" s="131">
        <v>43683</v>
      </c>
      <c r="O3317" s="131" t="s">
        <v>44</v>
      </c>
      <c r="P3317" s="124" t="e">
        <f t="shared" si="150"/>
        <v>#VALUE!</v>
      </c>
      <c r="R3317" s="125"/>
      <c r="Y3317" s="116" t="s">
        <v>356</v>
      </c>
    </row>
    <row r="3318" spans="1:25" ht="27.6">
      <c r="A3318" s="116">
        <v>3318</v>
      </c>
      <c r="B3318" s="129">
        <v>44091</v>
      </c>
      <c r="C3318" s="118">
        <f t="shared" si="151"/>
        <v>9</v>
      </c>
      <c r="D3318" s="120" t="s">
        <v>252</v>
      </c>
      <c r="E3318" s="120" t="s">
        <v>7284</v>
      </c>
      <c r="F3318" s="211" t="s">
        <v>7285</v>
      </c>
      <c r="G3318" s="119" t="s">
        <v>7286</v>
      </c>
      <c r="H3318" s="121" t="s">
        <v>6799</v>
      </c>
      <c r="I3318" s="121" t="s">
        <v>30</v>
      </c>
      <c r="J3318" s="121" t="s">
        <v>3886</v>
      </c>
      <c r="K3318" s="120"/>
      <c r="L3318" s="120" t="s">
        <v>32</v>
      </c>
      <c r="M3318" s="120" t="s">
        <v>78</v>
      </c>
      <c r="P3318" s="124">
        <f t="shared" si="150"/>
        <v>0</v>
      </c>
      <c r="U3318" s="126" t="s">
        <v>7287</v>
      </c>
      <c r="V3318" s="126" t="s">
        <v>7065</v>
      </c>
    </row>
    <row r="3319" spans="1:25">
      <c r="A3319" s="116">
        <v>3319</v>
      </c>
      <c r="C3319" s="118">
        <f t="shared" si="151"/>
        <v>0</v>
      </c>
      <c r="E3319" s="120" t="s">
        <v>7288</v>
      </c>
      <c r="F3319" s="211"/>
      <c r="G3319" s="119" t="s">
        <v>3060</v>
      </c>
      <c r="K3319" s="120"/>
      <c r="L3319" s="120" t="s">
        <v>32</v>
      </c>
      <c r="M3319" s="120" t="s">
        <v>78</v>
      </c>
      <c r="P3319" s="124">
        <f t="shared" si="150"/>
        <v>0</v>
      </c>
    </row>
    <row r="3320" spans="1:25">
      <c r="A3320" s="116">
        <v>3320</v>
      </c>
      <c r="C3320" s="118">
        <f t="shared" si="151"/>
        <v>0</v>
      </c>
      <c r="E3320" s="120" t="s">
        <v>7289</v>
      </c>
      <c r="F3320" s="211"/>
      <c r="G3320" s="119" t="s">
        <v>7290</v>
      </c>
      <c r="K3320" s="120"/>
      <c r="L3320" s="120" t="s">
        <v>32</v>
      </c>
      <c r="M3320" s="120" t="s">
        <v>78</v>
      </c>
      <c r="P3320" s="124">
        <f t="shared" si="150"/>
        <v>0</v>
      </c>
    </row>
    <row r="3321" spans="1:25">
      <c r="A3321" s="116">
        <v>3321</v>
      </c>
      <c r="C3321" s="118">
        <f t="shared" si="151"/>
        <v>0</v>
      </c>
      <c r="E3321" s="120" t="s">
        <v>7291</v>
      </c>
      <c r="F3321" s="211"/>
      <c r="G3321" s="119" t="s">
        <v>7292</v>
      </c>
      <c r="K3321" s="120"/>
      <c r="L3321" s="120" t="s">
        <v>32</v>
      </c>
      <c r="M3321" s="120" t="s">
        <v>78</v>
      </c>
      <c r="P3321" s="124">
        <f t="shared" si="150"/>
        <v>0</v>
      </c>
    </row>
    <row r="3322" spans="1:25" ht="27.6">
      <c r="A3322" s="116">
        <v>3322</v>
      </c>
      <c r="C3322" s="118">
        <f t="shared" si="151"/>
        <v>0</v>
      </c>
      <c r="D3322" s="120" t="s">
        <v>7069</v>
      </c>
      <c r="E3322" s="120" t="s">
        <v>7293</v>
      </c>
      <c r="F3322" s="211" t="s">
        <v>7294</v>
      </c>
      <c r="G3322" s="119" t="s">
        <v>7295</v>
      </c>
      <c r="H3322" s="121" t="s">
        <v>6799</v>
      </c>
      <c r="I3322" s="119" t="s">
        <v>30</v>
      </c>
      <c r="J3322" s="121" t="s">
        <v>77</v>
      </c>
      <c r="K3322" s="120"/>
      <c r="L3322" s="120" t="s">
        <v>32</v>
      </c>
      <c r="M3322" s="120" t="s">
        <v>78</v>
      </c>
      <c r="P3322" s="124">
        <f t="shared" si="150"/>
        <v>0</v>
      </c>
      <c r="U3322" s="126" t="s">
        <v>7296</v>
      </c>
      <c r="V3322" s="126" t="s">
        <v>7149</v>
      </c>
      <c r="Y3322" s="116" t="s">
        <v>356</v>
      </c>
    </row>
    <row r="3323" spans="1:25">
      <c r="A3323" s="116">
        <v>3323</v>
      </c>
      <c r="C3323" s="118">
        <f t="shared" si="151"/>
        <v>0</v>
      </c>
      <c r="E3323" s="120" t="s">
        <v>7297</v>
      </c>
      <c r="F3323" s="211"/>
      <c r="G3323" s="119" t="s">
        <v>7298</v>
      </c>
      <c r="I3323" s="121" t="s">
        <v>30</v>
      </c>
      <c r="K3323" s="120"/>
      <c r="L3323" s="120" t="s">
        <v>32</v>
      </c>
      <c r="M3323" s="120" t="s">
        <v>7068</v>
      </c>
      <c r="N3323" s="131">
        <v>43684</v>
      </c>
      <c r="O3323" s="131" t="s">
        <v>44</v>
      </c>
      <c r="P3323" s="124" t="e">
        <f t="shared" si="150"/>
        <v>#VALUE!</v>
      </c>
      <c r="R3323" s="125"/>
      <c r="S3323" s="120" t="s">
        <v>135</v>
      </c>
      <c r="T3323" s="126">
        <v>43689</v>
      </c>
      <c r="Y3323" s="116" t="s">
        <v>7299</v>
      </c>
    </row>
    <row r="3324" spans="1:25">
      <c r="A3324" s="116">
        <v>3324</v>
      </c>
      <c r="C3324" s="118">
        <f t="shared" si="151"/>
        <v>0</v>
      </c>
      <c r="E3324" s="120" t="s">
        <v>7300</v>
      </c>
      <c r="F3324" s="211"/>
      <c r="G3324" s="119" t="s">
        <v>7301</v>
      </c>
      <c r="K3324" s="120"/>
      <c r="L3324" s="120" t="s">
        <v>32</v>
      </c>
      <c r="M3324" s="120" t="s">
        <v>78</v>
      </c>
      <c r="P3324" s="124">
        <f t="shared" si="150"/>
        <v>0</v>
      </c>
    </row>
    <row r="3325" spans="1:25">
      <c r="A3325" s="116">
        <v>3325</v>
      </c>
      <c r="C3325" s="118">
        <f t="shared" si="151"/>
        <v>0</v>
      </c>
      <c r="D3325" s="120" t="s">
        <v>7069</v>
      </c>
      <c r="E3325" s="120" t="s">
        <v>7302</v>
      </c>
      <c r="F3325" s="211" t="s">
        <v>7303</v>
      </c>
      <c r="G3325" s="119" t="s">
        <v>7304</v>
      </c>
      <c r="H3325" s="121" t="s">
        <v>6799</v>
      </c>
      <c r="I3325" s="119" t="s">
        <v>30</v>
      </c>
      <c r="J3325" s="121" t="s">
        <v>77</v>
      </c>
      <c r="K3325" s="120"/>
      <c r="L3325" s="120" t="s">
        <v>32</v>
      </c>
      <c r="M3325" s="120" t="s">
        <v>7068</v>
      </c>
      <c r="N3325" s="131">
        <v>43685</v>
      </c>
      <c r="P3325" s="124">
        <f t="shared" si="150"/>
        <v>0</v>
      </c>
      <c r="R3325" s="118">
        <f ca="1">TODAY()-N3325</f>
        <v>993</v>
      </c>
      <c r="S3325" s="120" t="s">
        <v>92</v>
      </c>
      <c r="T3325" s="126">
        <v>43713</v>
      </c>
      <c r="Y3325" s="116" t="s">
        <v>7118</v>
      </c>
    </row>
    <row r="3326" spans="1:25">
      <c r="A3326" s="116">
        <v>3326</v>
      </c>
      <c r="C3326" s="118">
        <f t="shared" si="151"/>
        <v>0</v>
      </c>
      <c r="E3326" s="120" t="s">
        <v>7305</v>
      </c>
      <c r="F3326" s="211" t="s">
        <v>7306</v>
      </c>
      <c r="G3326" s="119" t="s">
        <v>7307</v>
      </c>
      <c r="H3326" s="121" t="s">
        <v>6799</v>
      </c>
      <c r="I3326" s="121" t="s">
        <v>30</v>
      </c>
      <c r="J3326" s="121" t="s">
        <v>5018</v>
      </c>
      <c r="K3326" s="120"/>
      <c r="L3326" s="120" t="s">
        <v>32</v>
      </c>
      <c r="M3326" s="120" t="s">
        <v>7068</v>
      </c>
      <c r="N3326" s="131">
        <v>43684</v>
      </c>
      <c r="O3326" s="131" t="s">
        <v>44</v>
      </c>
      <c r="P3326" s="124" t="e">
        <f t="shared" si="150"/>
        <v>#VALUE!</v>
      </c>
      <c r="R3326" s="125"/>
      <c r="Y3326" s="116" t="s">
        <v>356</v>
      </c>
    </row>
    <row r="3327" spans="1:25">
      <c r="A3327" s="116">
        <v>3327</v>
      </c>
      <c r="C3327" s="118">
        <f t="shared" si="151"/>
        <v>0</v>
      </c>
      <c r="E3327" s="120" t="s">
        <v>7308</v>
      </c>
      <c r="F3327" s="211" t="s">
        <v>7309</v>
      </c>
      <c r="G3327" s="119" t="s">
        <v>7310</v>
      </c>
      <c r="H3327" s="121" t="s">
        <v>5003</v>
      </c>
      <c r="I3327" s="121" t="s">
        <v>30</v>
      </c>
      <c r="J3327" s="121" t="s">
        <v>7216</v>
      </c>
      <c r="K3327" s="120"/>
      <c r="L3327" s="120" t="s">
        <v>32</v>
      </c>
      <c r="M3327" s="120" t="s">
        <v>7068</v>
      </c>
      <c r="N3327" s="131">
        <v>43892</v>
      </c>
      <c r="O3327" s="131" t="s">
        <v>44</v>
      </c>
      <c r="P3327" s="124" t="e">
        <f t="shared" si="150"/>
        <v>#VALUE!</v>
      </c>
      <c r="R3327" s="125"/>
      <c r="Y3327" s="116" t="s">
        <v>356</v>
      </c>
    </row>
    <row r="3328" spans="1:25" ht="27.6">
      <c r="A3328" s="116">
        <v>3328</v>
      </c>
      <c r="C3328" s="118">
        <f t="shared" si="151"/>
        <v>0</v>
      </c>
      <c r="D3328" s="120" t="s">
        <v>7069</v>
      </c>
      <c r="E3328" s="120" t="s">
        <v>7311</v>
      </c>
      <c r="F3328" s="211" t="s">
        <v>7312</v>
      </c>
      <c r="G3328" s="119" t="s">
        <v>7313</v>
      </c>
      <c r="H3328" s="121" t="s">
        <v>6799</v>
      </c>
      <c r="I3328" s="119" t="s">
        <v>30</v>
      </c>
      <c r="J3328" s="121" t="s">
        <v>529</v>
      </c>
      <c r="K3328" s="120"/>
      <c r="L3328" s="120" t="s">
        <v>32</v>
      </c>
      <c r="M3328" s="120" t="s">
        <v>4990</v>
      </c>
      <c r="N3328" s="131">
        <v>43795</v>
      </c>
      <c r="P3328" s="124">
        <f t="shared" si="150"/>
        <v>0</v>
      </c>
      <c r="S3328" s="120" t="s">
        <v>92</v>
      </c>
      <c r="T3328" s="126">
        <v>43803</v>
      </c>
      <c r="Y3328" s="116" t="s">
        <v>7314</v>
      </c>
    </row>
    <row r="3329" spans="1:25">
      <c r="A3329" s="116">
        <v>3329</v>
      </c>
      <c r="C3329" s="118">
        <f t="shared" si="151"/>
        <v>0</v>
      </c>
      <c r="D3329" s="120" t="s">
        <v>252</v>
      </c>
      <c r="E3329" s="120" t="s">
        <v>7315</v>
      </c>
      <c r="F3329" s="211" t="s">
        <v>392</v>
      </c>
      <c r="G3329" s="119" t="s">
        <v>7316</v>
      </c>
      <c r="H3329" s="121" t="s">
        <v>5003</v>
      </c>
      <c r="I3329" s="119" t="s">
        <v>30</v>
      </c>
      <c r="J3329" s="121" t="s">
        <v>77</v>
      </c>
      <c r="K3329" s="120"/>
      <c r="L3329" s="120" t="s">
        <v>32</v>
      </c>
      <c r="M3329" s="120" t="s">
        <v>7068</v>
      </c>
      <c r="N3329" s="131">
        <v>43685</v>
      </c>
      <c r="O3329" s="131">
        <v>44474</v>
      </c>
      <c r="P3329" s="124">
        <f t="shared" si="150"/>
        <v>10</v>
      </c>
      <c r="Q3329" s="118">
        <v>5</v>
      </c>
      <c r="R3329" s="125">
        <f ca="1">TODAY()-O3329</f>
        <v>204</v>
      </c>
      <c r="Y3329" s="116" t="str">
        <f xml:space="preserve"> "Follow up message sent " &amp;TEXT(O3329,"dd/mm/yyyy")</f>
        <v>Follow up message sent 05/10/2021</v>
      </c>
    </row>
    <row r="3330" spans="1:25">
      <c r="A3330" s="116">
        <v>3330</v>
      </c>
      <c r="C3330" s="118">
        <f t="shared" si="151"/>
        <v>0</v>
      </c>
      <c r="D3330" s="120" t="s">
        <v>7069</v>
      </c>
      <c r="E3330" s="120" t="s">
        <v>7317</v>
      </c>
      <c r="F3330" s="211" t="s">
        <v>7318</v>
      </c>
      <c r="G3330" s="119" t="s">
        <v>7319</v>
      </c>
      <c r="H3330" s="121" t="s">
        <v>6799</v>
      </c>
      <c r="I3330" s="119" t="s">
        <v>30</v>
      </c>
      <c r="J3330" s="121" t="s">
        <v>31</v>
      </c>
      <c r="K3330" s="120"/>
      <c r="L3330" s="120" t="s">
        <v>32</v>
      </c>
      <c r="M3330" s="120" t="s">
        <v>7068</v>
      </c>
      <c r="N3330" s="131">
        <v>43684</v>
      </c>
      <c r="O3330" s="131">
        <v>43886</v>
      </c>
      <c r="P3330" s="124">
        <f t="shared" si="150"/>
        <v>2</v>
      </c>
      <c r="R3330" s="125">
        <f ca="1">TODAY()-O3330</f>
        <v>792</v>
      </c>
      <c r="S3330" s="120" t="s">
        <v>92</v>
      </c>
      <c r="T3330" s="126">
        <v>43886</v>
      </c>
      <c r="Y3330" s="116" t="s">
        <v>7320</v>
      </c>
    </row>
    <row r="3331" spans="1:25">
      <c r="A3331" s="116">
        <v>3331</v>
      </c>
      <c r="C3331" s="118">
        <f t="shared" si="151"/>
        <v>0</v>
      </c>
      <c r="D3331" s="120" t="s">
        <v>7069</v>
      </c>
      <c r="E3331" s="120" t="s">
        <v>7321</v>
      </c>
      <c r="F3331" s="211" t="s">
        <v>7322</v>
      </c>
      <c r="G3331" s="119" t="s">
        <v>7323</v>
      </c>
      <c r="H3331" s="121" t="s">
        <v>6799</v>
      </c>
      <c r="I3331" s="121" t="s">
        <v>30</v>
      </c>
      <c r="J3331" s="121" t="s">
        <v>7142</v>
      </c>
      <c r="K3331" s="120"/>
      <c r="L3331" s="120" t="s">
        <v>32</v>
      </c>
      <c r="M3331" s="120" t="s">
        <v>78</v>
      </c>
      <c r="P3331" s="124">
        <f t="shared" si="150"/>
        <v>0</v>
      </c>
      <c r="U3331" s="126" t="s">
        <v>7324</v>
      </c>
      <c r="V3331" s="126" t="s">
        <v>7065</v>
      </c>
      <c r="Y3331" s="116" t="s">
        <v>356</v>
      </c>
    </row>
    <row r="3332" spans="1:25">
      <c r="A3332" s="116">
        <v>3332</v>
      </c>
      <c r="C3332" s="118">
        <f t="shared" si="151"/>
        <v>0</v>
      </c>
      <c r="D3332" s="120" t="s">
        <v>7069</v>
      </c>
      <c r="E3332" s="120" t="s">
        <v>7325</v>
      </c>
      <c r="F3332" s="211" t="s">
        <v>3</v>
      </c>
      <c r="G3332" s="119" t="s">
        <v>7326</v>
      </c>
      <c r="H3332" s="121" t="s">
        <v>5003</v>
      </c>
      <c r="I3332" s="119" t="s">
        <v>30</v>
      </c>
      <c r="J3332" s="121" t="s">
        <v>529</v>
      </c>
      <c r="K3332" s="120"/>
      <c r="L3332" s="120" t="s">
        <v>32</v>
      </c>
      <c r="M3332" s="120" t="s">
        <v>7068</v>
      </c>
      <c r="N3332" s="131">
        <v>43691</v>
      </c>
      <c r="P3332" s="124">
        <f t="shared" si="150"/>
        <v>0</v>
      </c>
      <c r="R3332" s="118">
        <f ca="1">TODAY()-N3332</f>
        <v>987</v>
      </c>
      <c r="S3332" s="120" t="s">
        <v>92</v>
      </c>
      <c r="T3332" s="126">
        <v>43717</v>
      </c>
      <c r="Y3332" s="116" t="s">
        <v>7118</v>
      </c>
    </row>
    <row r="3333" spans="1:25">
      <c r="A3333" s="116">
        <v>3333</v>
      </c>
      <c r="C3333" s="118">
        <f t="shared" si="151"/>
        <v>0</v>
      </c>
      <c r="E3333" s="120" t="s">
        <v>7327</v>
      </c>
      <c r="F3333" s="211" t="s">
        <v>7328</v>
      </c>
      <c r="G3333" s="119" t="s">
        <v>7329</v>
      </c>
      <c r="K3333" s="120"/>
      <c r="L3333" s="120" t="s">
        <v>32</v>
      </c>
      <c r="M3333" s="120" t="s">
        <v>7068</v>
      </c>
      <c r="N3333" s="131">
        <v>43704</v>
      </c>
      <c r="P3333" s="124">
        <f t="shared" si="150"/>
        <v>0</v>
      </c>
      <c r="R3333" s="118">
        <f ca="1">TODAY()-N3333</f>
        <v>974</v>
      </c>
      <c r="S3333" s="120" t="s">
        <v>92</v>
      </c>
      <c r="T3333" s="126">
        <v>43705</v>
      </c>
      <c r="Y3333" s="116" t="s">
        <v>7118</v>
      </c>
    </row>
    <row r="3334" spans="1:25" ht="27.6">
      <c r="A3334" s="116">
        <v>3334</v>
      </c>
      <c r="C3334" s="118">
        <f t="shared" si="151"/>
        <v>0</v>
      </c>
      <c r="D3334" s="120" t="s">
        <v>7069</v>
      </c>
      <c r="E3334" s="120" t="s">
        <v>7330</v>
      </c>
      <c r="F3334" s="211" t="s">
        <v>7331</v>
      </c>
      <c r="G3334" s="119" t="s">
        <v>7332</v>
      </c>
      <c r="H3334" s="121" t="s">
        <v>6799</v>
      </c>
      <c r="I3334" s="121" t="s">
        <v>30</v>
      </c>
      <c r="J3334" s="121" t="s">
        <v>7142</v>
      </c>
      <c r="K3334" s="120"/>
      <c r="L3334" s="120" t="s">
        <v>32</v>
      </c>
      <c r="M3334" s="120" t="s">
        <v>78</v>
      </c>
      <c r="P3334" s="124">
        <f t="shared" si="150"/>
        <v>0</v>
      </c>
      <c r="U3334" s="126" t="s">
        <v>7333</v>
      </c>
      <c r="Y3334" s="116" t="s">
        <v>356</v>
      </c>
    </row>
    <row r="3335" spans="1:25" ht="27.6">
      <c r="A3335" s="116">
        <v>3335</v>
      </c>
      <c r="C3335" s="118">
        <f t="shared" si="151"/>
        <v>0</v>
      </c>
      <c r="E3335" s="120" t="s">
        <v>7334</v>
      </c>
      <c r="F3335" s="211" t="s">
        <v>7335</v>
      </c>
      <c r="G3335" s="119" t="s">
        <v>6841</v>
      </c>
      <c r="H3335" s="121" t="s">
        <v>5003</v>
      </c>
      <c r="I3335" s="121" t="s">
        <v>30</v>
      </c>
      <c r="J3335" s="121" t="s">
        <v>5018</v>
      </c>
      <c r="K3335" s="120"/>
      <c r="L3335" s="120" t="s">
        <v>32</v>
      </c>
      <c r="M3335" s="120" t="s">
        <v>7068</v>
      </c>
      <c r="N3335" s="131">
        <v>43684</v>
      </c>
      <c r="O3335" s="131">
        <v>44004</v>
      </c>
      <c r="P3335" s="124">
        <f t="shared" si="150"/>
        <v>6</v>
      </c>
      <c r="R3335" s="125">
        <f ca="1">TODAY()-O3335</f>
        <v>674</v>
      </c>
      <c r="S3335" s="120" t="s">
        <v>92</v>
      </c>
      <c r="Y3335" s="116" t="s">
        <v>7336</v>
      </c>
    </row>
    <row r="3336" spans="1:25">
      <c r="A3336" s="116">
        <v>3336</v>
      </c>
      <c r="C3336" s="118">
        <f t="shared" si="151"/>
        <v>0</v>
      </c>
      <c r="D3336" s="120" t="s">
        <v>25</v>
      </c>
      <c r="E3336" s="120" t="s">
        <v>7337</v>
      </c>
      <c r="F3336" s="211" t="s">
        <v>7338</v>
      </c>
      <c r="G3336" s="119" t="s">
        <v>7339</v>
      </c>
      <c r="H3336" s="121" t="s">
        <v>5003</v>
      </c>
      <c r="I3336" s="121" t="s">
        <v>30</v>
      </c>
      <c r="J3336" s="121" t="s">
        <v>7280</v>
      </c>
      <c r="K3336" s="120"/>
      <c r="L3336" s="120" t="s">
        <v>32</v>
      </c>
      <c r="M3336" s="120" t="s">
        <v>7068</v>
      </c>
      <c r="N3336" s="131">
        <v>43578</v>
      </c>
      <c r="O3336" s="131">
        <v>44291</v>
      </c>
      <c r="P3336" s="124">
        <f t="shared" si="150"/>
        <v>4</v>
      </c>
      <c r="R3336" s="125"/>
      <c r="Y3336" s="116" t="s">
        <v>59</v>
      </c>
    </row>
    <row r="3337" spans="1:25">
      <c r="A3337" s="116">
        <v>3337</v>
      </c>
      <c r="C3337" s="118">
        <f t="shared" si="151"/>
        <v>0</v>
      </c>
      <c r="D3337" s="120" t="s">
        <v>7069</v>
      </c>
      <c r="E3337" s="120" t="s">
        <v>7340</v>
      </c>
      <c r="F3337" s="211" t="s">
        <v>7140</v>
      </c>
      <c r="G3337" s="119" t="s">
        <v>7339</v>
      </c>
      <c r="H3337" s="121" t="s">
        <v>5003</v>
      </c>
      <c r="I3337" s="119" t="s">
        <v>30</v>
      </c>
      <c r="J3337" s="121" t="s">
        <v>77</v>
      </c>
      <c r="K3337" s="120"/>
      <c r="L3337" s="120" t="s">
        <v>32</v>
      </c>
      <c r="M3337" s="120" t="s">
        <v>184</v>
      </c>
      <c r="N3337" s="131">
        <v>43897</v>
      </c>
      <c r="P3337" s="124">
        <f t="shared" si="150"/>
        <v>0</v>
      </c>
      <c r="Y3337" s="116" t="s">
        <v>356</v>
      </c>
    </row>
    <row r="3338" spans="1:25">
      <c r="A3338" s="116">
        <v>3338</v>
      </c>
      <c r="C3338" s="118">
        <f t="shared" si="151"/>
        <v>0</v>
      </c>
      <c r="D3338" s="120" t="s">
        <v>252</v>
      </c>
      <c r="E3338" s="120" t="s">
        <v>7341</v>
      </c>
      <c r="F3338" s="211" t="s">
        <v>7342</v>
      </c>
      <c r="G3338" s="119" t="s">
        <v>7343</v>
      </c>
      <c r="H3338" s="121" t="s">
        <v>5003</v>
      </c>
      <c r="I3338" s="119" t="s">
        <v>30</v>
      </c>
      <c r="J3338" s="121" t="s">
        <v>31</v>
      </c>
      <c r="K3338" s="120"/>
      <c r="L3338" s="120" t="s">
        <v>32</v>
      </c>
      <c r="M3338" s="120" t="s">
        <v>7068</v>
      </c>
      <c r="N3338" s="131">
        <v>44126</v>
      </c>
      <c r="O3338" s="131">
        <v>44250</v>
      </c>
      <c r="P3338" s="124">
        <f t="shared" si="150"/>
        <v>2</v>
      </c>
      <c r="Q3338" s="118">
        <v>3</v>
      </c>
      <c r="R3338" s="125">
        <f ca="1">TODAY()-O3338</f>
        <v>428</v>
      </c>
      <c r="S3338" s="120" t="s">
        <v>55</v>
      </c>
    </row>
    <row r="3339" spans="1:25">
      <c r="A3339" s="116">
        <v>3339</v>
      </c>
      <c r="C3339" s="118">
        <f t="shared" si="151"/>
        <v>0</v>
      </c>
      <c r="D3339" s="120" t="s">
        <v>25</v>
      </c>
      <c r="E3339" s="120" t="s">
        <v>7344</v>
      </c>
      <c r="F3339" s="211" t="s">
        <v>7345</v>
      </c>
      <c r="G3339" s="119" t="s">
        <v>7343</v>
      </c>
      <c r="H3339" s="121" t="s">
        <v>5003</v>
      </c>
      <c r="I3339" s="119" t="s">
        <v>30</v>
      </c>
      <c r="J3339" s="121" t="s">
        <v>31</v>
      </c>
      <c r="K3339" s="120"/>
      <c r="L3339" s="120" t="s">
        <v>32</v>
      </c>
      <c r="M3339" s="120" t="s">
        <v>7068</v>
      </c>
      <c r="N3339" s="131">
        <v>43679</v>
      </c>
      <c r="O3339" s="131">
        <v>44420</v>
      </c>
      <c r="P3339" s="124">
        <f t="shared" si="150"/>
        <v>8</v>
      </c>
      <c r="R3339" s="125">
        <f ca="1">TODAY()-O3339</f>
        <v>258</v>
      </c>
      <c r="S3339" s="120" t="s">
        <v>34</v>
      </c>
      <c r="T3339" s="126">
        <v>43691</v>
      </c>
      <c r="U3339" s="126" t="s">
        <v>7346</v>
      </c>
      <c r="Y3339" s="116" t="s">
        <v>7347</v>
      </c>
    </row>
    <row r="3340" spans="1:25">
      <c r="A3340" s="116">
        <v>3340</v>
      </c>
      <c r="C3340" s="118">
        <f t="shared" si="151"/>
        <v>0</v>
      </c>
      <c r="D3340" s="120" t="s">
        <v>7069</v>
      </c>
      <c r="E3340" s="120" t="s">
        <v>7348</v>
      </c>
      <c r="F3340" s="211" t="s">
        <v>7349</v>
      </c>
      <c r="G3340" s="119" t="s">
        <v>7343</v>
      </c>
      <c r="H3340" s="121" t="s">
        <v>5003</v>
      </c>
      <c r="I3340" s="119" t="s">
        <v>30</v>
      </c>
      <c r="J3340" s="121" t="s">
        <v>31</v>
      </c>
      <c r="K3340" s="120"/>
      <c r="L3340" s="120" t="s">
        <v>32</v>
      </c>
      <c r="M3340" s="120" t="s">
        <v>78</v>
      </c>
      <c r="P3340" s="124">
        <f t="shared" si="150"/>
        <v>0</v>
      </c>
      <c r="U3340" s="126" t="s">
        <v>7350</v>
      </c>
      <c r="V3340" s="126" t="s">
        <v>7149</v>
      </c>
      <c r="Y3340" s="116" t="s">
        <v>356</v>
      </c>
    </row>
    <row r="3341" spans="1:25">
      <c r="A3341" s="116">
        <v>3341</v>
      </c>
      <c r="C3341" s="118">
        <f t="shared" si="151"/>
        <v>0</v>
      </c>
      <c r="D3341" s="120" t="s">
        <v>7069</v>
      </c>
      <c r="E3341" s="120" t="s">
        <v>7351</v>
      </c>
      <c r="F3341" s="211" t="s">
        <v>7352</v>
      </c>
      <c r="G3341" s="119" t="s">
        <v>7343</v>
      </c>
      <c r="H3341" s="121" t="s">
        <v>5003</v>
      </c>
      <c r="I3341" s="119" t="s">
        <v>30</v>
      </c>
      <c r="J3341" s="121" t="s">
        <v>31</v>
      </c>
      <c r="K3341" s="120"/>
      <c r="L3341" s="120" t="s">
        <v>32</v>
      </c>
      <c r="M3341" s="120" t="s">
        <v>78</v>
      </c>
      <c r="P3341" s="124">
        <f t="shared" si="150"/>
        <v>0</v>
      </c>
      <c r="U3341" s="126" t="s">
        <v>7353</v>
      </c>
      <c r="V3341" s="126" t="s">
        <v>7354</v>
      </c>
      <c r="Y3341" s="116" t="s">
        <v>356</v>
      </c>
    </row>
    <row r="3342" spans="1:25">
      <c r="A3342" s="116">
        <v>3342</v>
      </c>
      <c r="C3342" s="118">
        <f t="shared" si="151"/>
        <v>0</v>
      </c>
      <c r="D3342" s="120" t="s">
        <v>7069</v>
      </c>
      <c r="E3342" s="120" t="s">
        <v>7355</v>
      </c>
      <c r="F3342" s="211" t="s">
        <v>7356</v>
      </c>
      <c r="G3342" s="119" t="s">
        <v>7343</v>
      </c>
      <c r="H3342" s="121" t="s">
        <v>5003</v>
      </c>
      <c r="I3342" s="121" t="s">
        <v>30</v>
      </c>
      <c r="J3342" s="121" t="s">
        <v>7142</v>
      </c>
      <c r="K3342" s="120"/>
      <c r="L3342" s="120" t="s">
        <v>32</v>
      </c>
      <c r="M3342" s="120" t="s">
        <v>7068</v>
      </c>
      <c r="N3342" s="131">
        <v>43684</v>
      </c>
      <c r="O3342" s="131">
        <v>43887</v>
      </c>
      <c r="P3342" s="124">
        <f t="shared" si="150"/>
        <v>2</v>
      </c>
      <c r="R3342" s="125">
        <f ca="1">TODAY()-O3342</f>
        <v>791</v>
      </c>
      <c r="S3342" s="120" t="s">
        <v>92</v>
      </c>
      <c r="T3342" s="126">
        <v>43887</v>
      </c>
      <c r="Y3342" s="116" t="s">
        <v>7182</v>
      </c>
    </row>
    <row r="3343" spans="1:25" ht="27.6">
      <c r="A3343" s="116">
        <v>3343</v>
      </c>
      <c r="C3343" s="118">
        <f t="shared" si="151"/>
        <v>0</v>
      </c>
      <c r="E3343" s="120" t="s">
        <v>7357</v>
      </c>
      <c r="F3343" s="211" t="s">
        <v>7358</v>
      </c>
      <c r="G3343" s="119" t="s">
        <v>7359</v>
      </c>
      <c r="H3343" s="121" t="s">
        <v>5003</v>
      </c>
      <c r="I3343" s="121" t="s">
        <v>30</v>
      </c>
      <c r="J3343" s="121" t="s">
        <v>7280</v>
      </c>
      <c r="K3343" s="120"/>
      <c r="L3343" s="120" t="s">
        <v>32</v>
      </c>
      <c r="M3343" s="120" t="s">
        <v>78</v>
      </c>
      <c r="P3343" s="124">
        <f t="shared" si="150"/>
        <v>0</v>
      </c>
      <c r="U3343" s="126" t="s">
        <v>7360</v>
      </c>
      <c r="V3343" s="126" t="s">
        <v>7098</v>
      </c>
    </row>
    <row r="3344" spans="1:25" ht="27.6">
      <c r="A3344" s="116">
        <v>3344</v>
      </c>
      <c r="C3344" s="118">
        <f t="shared" si="151"/>
        <v>0</v>
      </c>
      <c r="D3344" s="120" t="s">
        <v>37</v>
      </c>
      <c r="E3344" s="120" t="s">
        <v>7361</v>
      </c>
      <c r="F3344" s="211" t="s">
        <v>7362</v>
      </c>
      <c r="G3344" s="119" t="s">
        <v>7363</v>
      </c>
      <c r="H3344" s="121" t="s">
        <v>5003</v>
      </c>
      <c r="I3344" s="121" t="s">
        <v>30</v>
      </c>
      <c r="J3344" s="121" t="s">
        <v>7280</v>
      </c>
      <c r="K3344" s="120"/>
      <c r="L3344" s="120" t="s">
        <v>32</v>
      </c>
      <c r="M3344" s="120" t="s">
        <v>7068</v>
      </c>
      <c r="N3344" s="131">
        <v>43675</v>
      </c>
      <c r="O3344" s="131">
        <v>44103</v>
      </c>
      <c r="P3344" s="124">
        <f t="shared" si="150"/>
        <v>9</v>
      </c>
      <c r="R3344" s="125">
        <f ca="1">TODAY()-O3344</f>
        <v>575</v>
      </c>
      <c r="S3344" s="120" t="s">
        <v>34</v>
      </c>
      <c r="T3344" s="126">
        <v>43888</v>
      </c>
      <c r="Y3344" s="116" t="s">
        <v>7364</v>
      </c>
    </row>
    <row r="3345" spans="1:25">
      <c r="A3345" s="116">
        <v>3345</v>
      </c>
      <c r="C3345" s="118">
        <f t="shared" si="151"/>
        <v>0</v>
      </c>
      <c r="E3345" s="120" t="s">
        <v>7365</v>
      </c>
      <c r="F3345" s="211" t="s">
        <v>7366</v>
      </c>
      <c r="G3345" s="119" t="s">
        <v>7363</v>
      </c>
      <c r="H3345" s="121" t="s">
        <v>5003</v>
      </c>
      <c r="I3345" s="121" t="s">
        <v>30</v>
      </c>
      <c r="J3345" s="121" t="s">
        <v>7280</v>
      </c>
      <c r="K3345" s="120"/>
      <c r="L3345" s="120" t="s">
        <v>32</v>
      </c>
      <c r="M3345" s="120" t="s">
        <v>78</v>
      </c>
      <c r="P3345" s="124">
        <f t="shared" si="150"/>
        <v>0</v>
      </c>
      <c r="U3345" s="126" t="s">
        <v>7367</v>
      </c>
      <c r="V3345" s="126" t="s">
        <v>7368</v>
      </c>
    </row>
    <row r="3346" spans="1:25">
      <c r="A3346" s="116">
        <v>3346</v>
      </c>
      <c r="C3346" s="118">
        <f t="shared" si="151"/>
        <v>0</v>
      </c>
      <c r="D3346" s="120" t="s">
        <v>252</v>
      </c>
      <c r="E3346" s="120" t="s">
        <v>7369</v>
      </c>
      <c r="F3346" s="211" t="s">
        <v>7370</v>
      </c>
      <c r="G3346" s="119" t="s">
        <v>7371</v>
      </c>
      <c r="H3346" s="121" t="s">
        <v>6799</v>
      </c>
      <c r="I3346" s="119" t="s">
        <v>30</v>
      </c>
      <c r="J3346" s="121" t="s">
        <v>87</v>
      </c>
      <c r="K3346" s="120"/>
      <c r="L3346" s="120" t="s">
        <v>32</v>
      </c>
      <c r="M3346" s="120" t="s">
        <v>7068</v>
      </c>
      <c r="N3346" s="131">
        <v>43675</v>
      </c>
      <c r="O3346" s="131">
        <v>44250</v>
      </c>
      <c r="P3346" s="124">
        <f t="shared" si="150"/>
        <v>2</v>
      </c>
      <c r="Q3346" s="118">
        <v>5</v>
      </c>
      <c r="R3346" s="125">
        <f ca="1">TODAY()-O3346</f>
        <v>428</v>
      </c>
      <c r="S3346" s="120" t="s">
        <v>55</v>
      </c>
    </row>
    <row r="3347" spans="1:25">
      <c r="A3347" s="116">
        <v>3347</v>
      </c>
      <c r="C3347" s="118">
        <f t="shared" si="151"/>
        <v>0</v>
      </c>
      <c r="D3347" s="120" t="s">
        <v>7069</v>
      </c>
      <c r="E3347" s="120" t="s">
        <v>7372</v>
      </c>
      <c r="F3347" s="211" t="s">
        <v>7373</v>
      </c>
      <c r="G3347" s="119" t="s">
        <v>7374</v>
      </c>
      <c r="H3347" s="121" t="s">
        <v>6799</v>
      </c>
      <c r="I3347" s="121" t="s">
        <v>30</v>
      </c>
      <c r="J3347" s="121" t="s">
        <v>7375</v>
      </c>
      <c r="K3347" s="120"/>
      <c r="L3347" s="120" t="s">
        <v>32</v>
      </c>
      <c r="M3347" s="120" t="s">
        <v>7068</v>
      </c>
      <c r="N3347" s="131">
        <v>43753</v>
      </c>
      <c r="P3347" s="124">
        <f t="shared" si="150"/>
        <v>0</v>
      </c>
      <c r="R3347" s="118">
        <f ca="1">TODAY()-N3347</f>
        <v>925</v>
      </c>
      <c r="S3347" s="120" t="s">
        <v>92</v>
      </c>
      <c r="T3347" s="126">
        <v>43787</v>
      </c>
      <c r="Y3347" s="116" t="s">
        <v>7314</v>
      </c>
    </row>
    <row r="3348" spans="1:25">
      <c r="A3348" s="116">
        <v>3348</v>
      </c>
      <c r="C3348" s="118">
        <f t="shared" si="151"/>
        <v>0</v>
      </c>
      <c r="D3348" s="120" t="s">
        <v>252</v>
      </c>
      <c r="E3348" s="120" t="s">
        <v>7376</v>
      </c>
      <c r="F3348" s="211" t="s">
        <v>7377</v>
      </c>
      <c r="G3348" s="119" t="s">
        <v>7378</v>
      </c>
      <c r="H3348" s="121" t="s">
        <v>5003</v>
      </c>
      <c r="I3348" s="121" t="s">
        <v>30</v>
      </c>
      <c r="J3348" s="121" t="s">
        <v>1544</v>
      </c>
      <c r="K3348" s="120"/>
      <c r="L3348" s="120" t="s">
        <v>32</v>
      </c>
      <c r="M3348" s="120" t="s">
        <v>7068</v>
      </c>
      <c r="N3348" s="131">
        <v>43675</v>
      </c>
      <c r="O3348" s="131">
        <v>44060</v>
      </c>
      <c r="P3348" s="124">
        <f t="shared" ref="P3348:P3411" si="152">IF(O3348&lt;&gt;0,MONTH(O3348),0)</f>
        <v>8</v>
      </c>
      <c r="Q3348" s="118">
        <v>2</v>
      </c>
      <c r="R3348" s="125">
        <f ca="1">TODAY()-O3348</f>
        <v>618</v>
      </c>
      <c r="S3348" s="120" t="s">
        <v>55</v>
      </c>
    </row>
    <row r="3349" spans="1:25">
      <c r="A3349" s="116">
        <v>3349</v>
      </c>
      <c r="C3349" s="118">
        <f t="shared" si="151"/>
        <v>0</v>
      </c>
      <c r="D3349" s="120" t="s">
        <v>37</v>
      </c>
      <c r="E3349" s="120" t="s">
        <v>7379</v>
      </c>
      <c r="F3349" s="211" t="s">
        <v>7380</v>
      </c>
      <c r="G3349" s="119" t="s">
        <v>7378</v>
      </c>
      <c r="H3349" s="121" t="s">
        <v>5003</v>
      </c>
      <c r="I3349" s="121" t="s">
        <v>30</v>
      </c>
      <c r="J3349" s="121" t="s">
        <v>7381</v>
      </c>
      <c r="K3349" s="120"/>
      <c r="L3349" s="120" t="s">
        <v>32</v>
      </c>
      <c r="M3349" s="120" t="s">
        <v>33</v>
      </c>
      <c r="N3349" s="131">
        <v>43970</v>
      </c>
      <c r="O3349" s="131">
        <v>44047</v>
      </c>
      <c r="P3349" s="124">
        <f t="shared" si="152"/>
        <v>8</v>
      </c>
      <c r="R3349" s="125">
        <f ca="1">TODAY()-O3349</f>
        <v>631</v>
      </c>
      <c r="S3349" s="120" t="s">
        <v>92</v>
      </c>
      <c r="T3349" s="126">
        <v>44048</v>
      </c>
    </row>
    <row r="3350" spans="1:25">
      <c r="A3350" s="116">
        <v>3350</v>
      </c>
      <c r="C3350" s="118">
        <f t="shared" si="151"/>
        <v>0</v>
      </c>
      <c r="E3350" s="120" t="s">
        <v>7382</v>
      </c>
      <c r="F3350" s="211" t="s">
        <v>7383</v>
      </c>
      <c r="G3350" s="119" t="s">
        <v>7384</v>
      </c>
      <c r="H3350" s="121" t="s">
        <v>5003</v>
      </c>
      <c r="I3350" s="121" t="s">
        <v>30</v>
      </c>
      <c r="J3350" s="121" t="s">
        <v>5018</v>
      </c>
      <c r="K3350" s="120"/>
      <c r="L3350" s="120" t="s">
        <v>32</v>
      </c>
      <c r="M3350" s="120" t="s">
        <v>78</v>
      </c>
      <c r="P3350" s="124">
        <f t="shared" si="152"/>
        <v>0</v>
      </c>
      <c r="U3350" s="126" t="s">
        <v>7385</v>
      </c>
      <c r="V3350" s="126" t="s">
        <v>7368</v>
      </c>
    </row>
    <row r="3351" spans="1:25">
      <c r="A3351" s="116">
        <v>3351</v>
      </c>
      <c r="C3351" s="118">
        <f t="shared" si="151"/>
        <v>0</v>
      </c>
      <c r="E3351" s="120" t="s">
        <v>7386</v>
      </c>
      <c r="F3351" s="211" t="s">
        <v>7387</v>
      </c>
      <c r="G3351" s="119" t="s">
        <v>7384</v>
      </c>
      <c r="H3351" s="121" t="s">
        <v>5003</v>
      </c>
      <c r="I3351" s="121" t="s">
        <v>30</v>
      </c>
      <c r="J3351" s="121" t="s">
        <v>5018</v>
      </c>
      <c r="K3351" s="120"/>
      <c r="L3351" s="120" t="s">
        <v>32</v>
      </c>
      <c r="M3351" s="120" t="s">
        <v>78</v>
      </c>
      <c r="P3351" s="124">
        <f t="shared" si="152"/>
        <v>0</v>
      </c>
      <c r="U3351" s="126" t="s">
        <v>7388</v>
      </c>
      <c r="V3351" s="126" t="s">
        <v>7098</v>
      </c>
    </row>
    <row r="3352" spans="1:25" ht="27.6">
      <c r="A3352" s="116">
        <v>3352</v>
      </c>
      <c r="C3352" s="118">
        <f t="shared" si="151"/>
        <v>0</v>
      </c>
      <c r="D3352" s="120" t="s">
        <v>252</v>
      </c>
      <c r="E3352" s="120" t="s">
        <v>7389</v>
      </c>
      <c r="F3352" s="211" t="s">
        <v>7390</v>
      </c>
      <c r="G3352" s="119" t="s">
        <v>7391</v>
      </c>
      <c r="H3352" s="121" t="s">
        <v>5003</v>
      </c>
      <c r="I3352" s="119" t="s">
        <v>30</v>
      </c>
      <c r="J3352" s="121" t="s">
        <v>77</v>
      </c>
      <c r="K3352" s="120"/>
      <c r="L3352" s="120" t="s">
        <v>32</v>
      </c>
      <c r="M3352" s="120" t="s">
        <v>7068</v>
      </c>
      <c r="N3352" s="131">
        <v>43678</v>
      </c>
      <c r="O3352" s="131">
        <v>43884</v>
      </c>
      <c r="P3352" s="124">
        <f t="shared" si="152"/>
        <v>2</v>
      </c>
      <c r="Q3352" s="118">
        <v>3</v>
      </c>
      <c r="R3352" s="125">
        <f t="shared" ref="R3352:R3357" ca="1" si="153">TODAY()-O3352</f>
        <v>794</v>
      </c>
      <c r="S3352" s="120" t="s">
        <v>55</v>
      </c>
    </row>
    <row r="3353" spans="1:25">
      <c r="A3353" s="116">
        <v>3353</v>
      </c>
      <c r="C3353" s="118">
        <f t="shared" si="151"/>
        <v>0</v>
      </c>
      <c r="D3353" s="120" t="s">
        <v>252</v>
      </c>
      <c r="E3353" s="120" t="s">
        <v>7392</v>
      </c>
      <c r="F3353" s="211" t="s">
        <v>7393</v>
      </c>
      <c r="G3353" s="119" t="s">
        <v>7391</v>
      </c>
      <c r="H3353" s="121" t="s">
        <v>5003</v>
      </c>
      <c r="I3353" s="119" t="s">
        <v>30</v>
      </c>
      <c r="J3353" s="121" t="s">
        <v>77</v>
      </c>
      <c r="K3353" s="120"/>
      <c r="L3353" s="120" t="s">
        <v>32</v>
      </c>
      <c r="M3353" s="120" t="s">
        <v>7068</v>
      </c>
      <c r="N3353" s="131">
        <v>43675</v>
      </c>
      <c r="O3353" s="131">
        <v>44126</v>
      </c>
      <c r="P3353" s="124">
        <f t="shared" si="152"/>
        <v>10</v>
      </c>
      <c r="Q3353" s="118">
        <v>3</v>
      </c>
      <c r="R3353" s="125">
        <f t="shared" ca="1" si="153"/>
        <v>552</v>
      </c>
      <c r="S3353" s="120" t="s">
        <v>55</v>
      </c>
    </row>
    <row r="3354" spans="1:25">
      <c r="A3354" s="116">
        <v>3354</v>
      </c>
      <c r="C3354" s="118">
        <f t="shared" si="151"/>
        <v>0</v>
      </c>
      <c r="D3354" s="120" t="s">
        <v>252</v>
      </c>
      <c r="E3354" s="120" t="s">
        <v>7394</v>
      </c>
      <c r="F3354" s="211" t="s">
        <v>7395</v>
      </c>
      <c r="G3354" s="119" t="s">
        <v>7396</v>
      </c>
      <c r="H3354" s="121" t="s">
        <v>6799</v>
      </c>
      <c r="I3354" s="121" t="s">
        <v>30</v>
      </c>
      <c r="J3354" s="121" t="s">
        <v>7087</v>
      </c>
      <c r="K3354" s="120"/>
      <c r="L3354" s="120" t="s">
        <v>32</v>
      </c>
      <c r="M3354" s="120" t="s">
        <v>7068</v>
      </c>
      <c r="N3354" s="131">
        <v>43675</v>
      </c>
      <c r="O3354" s="131">
        <v>44091</v>
      </c>
      <c r="P3354" s="124">
        <f t="shared" si="152"/>
        <v>9</v>
      </c>
      <c r="R3354" s="125">
        <f t="shared" ca="1" si="153"/>
        <v>587</v>
      </c>
      <c r="S3354" s="120" t="s">
        <v>92</v>
      </c>
      <c r="T3354" s="126">
        <v>43710</v>
      </c>
      <c r="Y3354" s="116" t="s">
        <v>7182</v>
      </c>
    </row>
    <row r="3355" spans="1:25">
      <c r="A3355" s="116">
        <v>3355</v>
      </c>
      <c r="C3355" s="118">
        <f t="shared" si="151"/>
        <v>0</v>
      </c>
      <c r="D3355" s="120" t="s">
        <v>252</v>
      </c>
      <c r="E3355" s="120" t="s">
        <v>7397</v>
      </c>
      <c r="F3355" s="211" t="s">
        <v>7398</v>
      </c>
      <c r="G3355" s="119" t="s">
        <v>7399</v>
      </c>
      <c r="H3355" s="121" t="s">
        <v>5003</v>
      </c>
      <c r="I3355" s="121" t="s">
        <v>30</v>
      </c>
      <c r="J3355" s="121" t="s">
        <v>7087</v>
      </c>
      <c r="K3355" s="120"/>
      <c r="L3355" s="120" t="s">
        <v>32</v>
      </c>
      <c r="M3355" s="120" t="s">
        <v>7068</v>
      </c>
      <c r="N3355" s="131">
        <v>43675</v>
      </c>
      <c r="O3355" s="131">
        <v>44095</v>
      </c>
      <c r="P3355" s="124">
        <f t="shared" si="152"/>
        <v>9</v>
      </c>
      <c r="R3355" s="125">
        <f t="shared" ca="1" si="153"/>
        <v>583</v>
      </c>
      <c r="S3355" s="120" t="s">
        <v>92</v>
      </c>
      <c r="T3355" s="126">
        <v>43711</v>
      </c>
      <c r="Y3355" s="116" t="s">
        <v>7118</v>
      </c>
    </row>
    <row r="3356" spans="1:25">
      <c r="A3356" s="116">
        <v>3356</v>
      </c>
      <c r="C3356" s="118">
        <f t="shared" si="151"/>
        <v>0</v>
      </c>
      <c r="D3356" s="120" t="s">
        <v>37</v>
      </c>
      <c r="E3356" s="120" t="s">
        <v>7400</v>
      </c>
      <c r="F3356" s="211" t="s">
        <v>7401</v>
      </c>
      <c r="G3356" s="119" t="s">
        <v>7399</v>
      </c>
      <c r="H3356" s="121" t="s">
        <v>5003</v>
      </c>
      <c r="I3356" s="121" t="s">
        <v>30</v>
      </c>
      <c r="J3356" s="121" t="s">
        <v>7087</v>
      </c>
      <c r="K3356" s="120"/>
      <c r="L3356" s="120" t="s">
        <v>32</v>
      </c>
      <c r="M3356" s="120" t="s">
        <v>7068</v>
      </c>
      <c r="N3356" s="131">
        <v>43675</v>
      </c>
      <c r="O3356" s="131">
        <v>44047</v>
      </c>
      <c r="P3356" s="124">
        <f t="shared" si="152"/>
        <v>8</v>
      </c>
      <c r="R3356" s="125">
        <f t="shared" ca="1" si="153"/>
        <v>631</v>
      </c>
      <c r="S3356" s="120" t="s">
        <v>55</v>
      </c>
      <c r="Y3356" s="116" t="s">
        <v>356</v>
      </c>
    </row>
    <row r="3357" spans="1:25">
      <c r="A3357" s="116">
        <v>3357</v>
      </c>
      <c r="C3357" s="118">
        <f t="shared" si="151"/>
        <v>0</v>
      </c>
      <c r="D3357" s="120" t="s">
        <v>252</v>
      </c>
      <c r="E3357" s="120" t="s">
        <v>7402</v>
      </c>
      <c r="F3357" s="211" t="s">
        <v>7403</v>
      </c>
      <c r="G3357" s="119" t="s">
        <v>7404</v>
      </c>
      <c r="H3357" s="121" t="s">
        <v>5003</v>
      </c>
      <c r="I3357" s="119" t="s">
        <v>30</v>
      </c>
      <c r="J3357" s="121" t="s">
        <v>77</v>
      </c>
      <c r="K3357" s="120"/>
      <c r="L3357" s="120" t="s">
        <v>32</v>
      </c>
      <c r="M3357" s="120" t="s">
        <v>7068</v>
      </c>
      <c r="N3357" s="131">
        <v>43705</v>
      </c>
      <c r="O3357" s="131">
        <v>44060</v>
      </c>
      <c r="P3357" s="124">
        <f t="shared" si="152"/>
        <v>8</v>
      </c>
      <c r="Q3357" s="118">
        <v>2</v>
      </c>
      <c r="R3357" s="125">
        <f t="shared" ca="1" si="153"/>
        <v>618</v>
      </c>
      <c r="S3357" s="120" t="s">
        <v>55</v>
      </c>
    </row>
    <row r="3358" spans="1:25">
      <c r="A3358" s="116">
        <v>3358</v>
      </c>
      <c r="C3358" s="118">
        <f t="shared" si="151"/>
        <v>0</v>
      </c>
      <c r="D3358" s="120" t="s">
        <v>252</v>
      </c>
      <c r="E3358" s="120" t="s">
        <v>7405</v>
      </c>
      <c r="F3358" s="211" t="s">
        <v>133</v>
      </c>
      <c r="G3358" s="119" t="s">
        <v>7404</v>
      </c>
      <c r="H3358" s="121" t="s">
        <v>5003</v>
      </c>
      <c r="I3358" s="119" t="s">
        <v>30</v>
      </c>
      <c r="J3358" s="121" t="s">
        <v>87</v>
      </c>
      <c r="K3358" s="120"/>
      <c r="L3358" s="120" t="s">
        <v>32</v>
      </c>
      <c r="M3358" s="120" t="s">
        <v>78</v>
      </c>
      <c r="P3358" s="124">
        <f t="shared" si="152"/>
        <v>0</v>
      </c>
      <c r="U3358" s="126" t="s">
        <v>7406</v>
      </c>
      <c r="V3358" s="126" t="s">
        <v>7149</v>
      </c>
    </row>
    <row r="3359" spans="1:25">
      <c r="A3359" s="116">
        <v>3359</v>
      </c>
      <c r="C3359" s="118">
        <f t="shared" si="151"/>
        <v>0</v>
      </c>
      <c r="E3359" s="120" t="s">
        <v>7407</v>
      </c>
      <c r="F3359" s="211" t="s">
        <v>5736</v>
      </c>
      <c r="G3359" s="119" t="s">
        <v>1735</v>
      </c>
      <c r="H3359" s="121" t="s">
        <v>5003</v>
      </c>
      <c r="I3359" s="119" t="s">
        <v>30</v>
      </c>
      <c r="J3359" s="121" t="s">
        <v>87</v>
      </c>
      <c r="K3359" s="120"/>
      <c r="L3359" s="120" t="s">
        <v>32</v>
      </c>
      <c r="M3359" s="120" t="s">
        <v>184</v>
      </c>
      <c r="N3359" s="131">
        <v>43675</v>
      </c>
      <c r="P3359" s="124">
        <f t="shared" si="152"/>
        <v>0</v>
      </c>
      <c r="R3359" s="118">
        <f ca="1">TODAY()-N3359</f>
        <v>1003</v>
      </c>
      <c r="S3359" s="120" t="s">
        <v>92</v>
      </c>
      <c r="T3359" s="126">
        <v>43675</v>
      </c>
      <c r="Y3359" s="116" t="s">
        <v>7408</v>
      </c>
    </row>
    <row r="3360" spans="1:25">
      <c r="A3360" s="116">
        <v>3360</v>
      </c>
      <c r="C3360" s="118">
        <f t="shared" si="151"/>
        <v>0</v>
      </c>
      <c r="E3360" s="120" t="s">
        <v>7409</v>
      </c>
      <c r="F3360" s="211" t="s">
        <v>7410</v>
      </c>
      <c r="G3360" s="119" t="s">
        <v>1735</v>
      </c>
      <c r="H3360" s="121" t="s">
        <v>5003</v>
      </c>
      <c r="I3360" s="119" t="s">
        <v>30</v>
      </c>
      <c r="J3360" s="121" t="s">
        <v>87</v>
      </c>
      <c r="K3360" s="120"/>
      <c r="L3360" s="120" t="s">
        <v>32</v>
      </c>
      <c r="M3360" s="120" t="s">
        <v>78</v>
      </c>
      <c r="P3360" s="124">
        <f t="shared" si="152"/>
        <v>0</v>
      </c>
    </row>
    <row r="3361" spans="1:25">
      <c r="A3361" s="116">
        <v>3361</v>
      </c>
      <c r="C3361" s="118">
        <f t="shared" si="151"/>
        <v>0</v>
      </c>
      <c r="E3361" s="120" t="s">
        <v>7411</v>
      </c>
      <c r="F3361" s="211" t="s">
        <v>1023</v>
      </c>
      <c r="G3361" s="119" t="s">
        <v>1735</v>
      </c>
      <c r="H3361" s="121" t="s">
        <v>5003</v>
      </c>
      <c r="I3361" s="119" t="s">
        <v>30</v>
      </c>
      <c r="J3361" s="121" t="s">
        <v>87</v>
      </c>
      <c r="K3361" s="120"/>
      <c r="L3361" s="120" t="s">
        <v>32</v>
      </c>
      <c r="M3361" s="120" t="s">
        <v>7068</v>
      </c>
      <c r="N3361" s="131">
        <v>43675</v>
      </c>
      <c r="P3361" s="124">
        <f t="shared" si="152"/>
        <v>0</v>
      </c>
      <c r="R3361" s="118">
        <f ca="1">TODAY()-N3361</f>
        <v>1003</v>
      </c>
      <c r="S3361" s="120" t="s">
        <v>92</v>
      </c>
      <c r="T3361" s="126">
        <v>43711</v>
      </c>
      <c r="Y3361" s="116" t="s">
        <v>7118</v>
      </c>
    </row>
    <row r="3362" spans="1:25" ht="27.6">
      <c r="A3362" s="116">
        <v>3362</v>
      </c>
      <c r="C3362" s="118">
        <f t="shared" si="151"/>
        <v>0</v>
      </c>
      <c r="E3362" s="120" t="s">
        <v>7412</v>
      </c>
      <c r="F3362" s="211" t="s">
        <v>7413</v>
      </c>
      <c r="G3362" s="119" t="s">
        <v>7414</v>
      </c>
      <c r="H3362" s="121" t="s">
        <v>5003</v>
      </c>
      <c r="I3362" s="121" t="s">
        <v>30</v>
      </c>
      <c r="J3362" s="121" t="s">
        <v>3749</v>
      </c>
      <c r="K3362" s="120"/>
      <c r="L3362" s="120" t="s">
        <v>32</v>
      </c>
      <c r="M3362" s="120" t="s">
        <v>78</v>
      </c>
      <c r="P3362" s="124">
        <f t="shared" si="152"/>
        <v>0</v>
      </c>
      <c r="U3362" s="126" t="s">
        <v>7415</v>
      </c>
      <c r="V3362" s="126" t="s">
        <v>7098</v>
      </c>
    </row>
    <row r="3363" spans="1:25">
      <c r="A3363" s="116">
        <v>3363</v>
      </c>
      <c r="C3363" s="118">
        <f t="shared" si="151"/>
        <v>0</v>
      </c>
      <c r="D3363" s="120" t="s">
        <v>252</v>
      </c>
      <c r="E3363" s="120" t="s">
        <v>7416</v>
      </c>
      <c r="F3363" s="211" t="s">
        <v>7417</v>
      </c>
      <c r="G3363" s="119" t="s">
        <v>6841</v>
      </c>
      <c r="H3363" s="121" t="s">
        <v>5003</v>
      </c>
      <c r="I3363" s="119" t="s">
        <v>30</v>
      </c>
      <c r="J3363" s="121" t="s">
        <v>87</v>
      </c>
      <c r="K3363" s="120"/>
      <c r="L3363" s="120" t="s">
        <v>32</v>
      </c>
      <c r="M3363" s="120" t="s">
        <v>7068</v>
      </c>
      <c r="N3363" s="131">
        <v>43675</v>
      </c>
      <c r="O3363" s="131">
        <v>44347</v>
      </c>
      <c r="P3363" s="124">
        <f t="shared" si="152"/>
        <v>5</v>
      </c>
      <c r="Q3363" s="118">
        <v>2</v>
      </c>
      <c r="R3363" s="125">
        <f ca="1">TODAY()-O3363</f>
        <v>331</v>
      </c>
      <c r="S3363" s="120" t="s">
        <v>55</v>
      </c>
      <c r="Y3363" s="116" t="s">
        <v>1211</v>
      </c>
    </row>
    <row r="3364" spans="1:25">
      <c r="A3364" s="116">
        <v>3364</v>
      </c>
      <c r="C3364" s="118">
        <f t="shared" si="151"/>
        <v>0</v>
      </c>
      <c r="E3364" s="120" t="s">
        <v>7418</v>
      </c>
      <c r="F3364" s="211" t="s">
        <v>676</v>
      </c>
      <c r="G3364" s="119" t="s">
        <v>7419</v>
      </c>
      <c r="H3364" s="121" t="s">
        <v>5003</v>
      </c>
      <c r="I3364" s="119" t="s">
        <v>30</v>
      </c>
      <c r="J3364" s="121" t="s">
        <v>87</v>
      </c>
      <c r="K3364" s="120"/>
      <c r="L3364" s="120" t="s">
        <v>32</v>
      </c>
      <c r="M3364" s="120" t="s">
        <v>78</v>
      </c>
      <c r="P3364" s="124">
        <f t="shared" si="152"/>
        <v>0</v>
      </c>
      <c r="U3364" s="126" t="s">
        <v>7420</v>
      </c>
      <c r="V3364" s="126" t="s">
        <v>7098</v>
      </c>
    </row>
    <row r="3365" spans="1:25">
      <c r="A3365" s="116">
        <v>3365</v>
      </c>
      <c r="C3365" s="118">
        <f t="shared" si="151"/>
        <v>0</v>
      </c>
      <c r="D3365" s="120" t="s">
        <v>7069</v>
      </c>
      <c r="E3365" s="120" t="s">
        <v>7421</v>
      </c>
      <c r="F3365" s="211" t="s">
        <v>7422</v>
      </c>
      <c r="G3365" s="119" t="s">
        <v>7423</v>
      </c>
      <c r="H3365" s="121" t="s">
        <v>6799</v>
      </c>
      <c r="I3365" s="121" t="s">
        <v>30</v>
      </c>
      <c r="J3365" s="121" t="s">
        <v>7375</v>
      </c>
      <c r="K3365" s="120"/>
      <c r="L3365" s="120" t="s">
        <v>32</v>
      </c>
      <c r="M3365" s="120" t="s">
        <v>184</v>
      </c>
      <c r="P3365" s="124">
        <f t="shared" si="152"/>
        <v>0</v>
      </c>
    </row>
    <row r="3366" spans="1:25">
      <c r="A3366" s="116">
        <v>3366</v>
      </c>
      <c r="C3366" s="118">
        <f t="shared" si="151"/>
        <v>0</v>
      </c>
      <c r="D3366" s="120" t="s">
        <v>7069</v>
      </c>
      <c r="E3366" s="120" t="s">
        <v>7424</v>
      </c>
      <c r="F3366" s="211" t="s">
        <v>7425</v>
      </c>
      <c r="G3366" s="119" t="s">
        <v>7426</v>
      </c>
      <c r="H3366" s="121" t="s">
        <v>5003</v>
      </c>
      <c r="I3366" s="121" t="s">
        <v>30</v>
      </c>
      <c r="J3366" s="121" t="s">
        <v>7375</v>
      </c>
      <c r="K3366" s="120"/>
      <c r="L3366" s="120" t="s">
        <v>32</v>
      </c>
      <c r="M3366" s="120" t="s">
        <v>78</v>
      </c>
      <c r="P3366" s="124">
        <f t="shared" si="152"/>
        <v>0</v>
      </c>
      <c r="U3366" s="126" t="s">
        <v>7427</v>
      </c>
      <c r="V3366" s="126" t="s">
        <v>7098</v>
      </c>
      <c r="Y3366" s="116" t="s">
        <v>356</v>
      </c>
    </row>
    <row r="3367" spans="1:25">
      <c r="A3367" s="116">
        <v>3367</v>
      </c>
      <c r="C3367" s="118">
        <f t="shared" si="151"/>
        <v>0</v>
      </c>
      <c r="D3367" s="120" t="s">
        <v>252</v>
      </c>
      <c r="E3367" s="120" t="s">
        <v>7428</v>
      </c>
      <c r="F3367" s="211" t="s">
        <v>6730</v>
      </c>
      <c r="G3367" s="119" t="s">
        <v>7429</v>
      </c>
      <c r="H3367" s="121" t="s">
        <v>5003</v>
      </c>
      <c r="I3367" s="119" t="s">
        <v>30</v>
      </c>
      <c r="J3367" s="121" t="s">
        <v>77</v>
      </c>
      <c r="K3367" s="120"/>
      <c r="L3367" s="120" t="s">
        <v>32</v>
      </c>
      <c r="M3367" s="120" t="s">
        <v>7068</v>
      </c>
      <c r="N3367" s="131">
        <v>43676</v>
      </c>
      <c r="O3367" s="131">
        <v>44391</v>
      </c>
      <c r="P3367" s="124">
        <f t="shared" si="152"/>
        <v>7</v>
      </c>
      <c r="Q3367" s="118">
        <v>3</v>
      </c>
      <c r="R3367" s="125">
        <f ca="1">TODAY()-O3367</f>
        <v>287</v>
      </c>
      <c r="S3367" s="120" t="s">
        <v>55</v>
      </c>
    </row>
    <row r="3368" spans="1:25">
      <c r="A3368" s="116">
        <v>3368</v>
      </c>
      <c r="C3368" s="118">
        <f t="shared" si="151"/>
        <v>0</v>
      </c>
      <c r="D3368" s="120" t="s">
        <v>252</v>
      </c>
      <c r="E3368" s="120" t="s">
        <v>7430</v>
      </c>
      <c r="F3368" s="211" t="s">
        <v>5245</v>
      </c>
      <c r="G3368" s="119" t="s">
        <v>7429</v>
      </c>
      <c r="H3368" s="121" t="s">
        <v>5003</v>
      </c>
      <c r="I3368" s="119" t="s">
        <v>30</v>
      </c>
      <c r="J3368" s="121" t="s">
        <v>77</v>
      </c>
      <c r="K3368" s="120"/>
      <c r="L3368" s="120" t="s">
        <v>32</v>
      </c>
      <c r="M3368" s="120" t="s">
        <v>7068</v>
      </c>
      <c r="N3368" s="131">
        <v>43697</v>
      </c>
      <c r="O3368" s="131">
        <v>44060</v>
      </c>
      <c r="P3368" s="124">
        <f t="shared" si="152"/>
        <v>8</v>
      </c>
      <c r="Q3368" s="118">
        <v>3</v>
      </c>
      <c r="R3368" s="125">
        <f ca="1">TODAY()-O3368</f>
        <v>618</v>
      </c>
      <c r="S3368" s="120" t="s">
        <v>55</v>
      </c>
    </row>
    <row r="3369" spans="1:25">
      <c r="A3369" s="116">
        <v>3369</v>
      </c>
      <c r="C3369" s="118">
        <f t="shared" si="151"/>
        <v>0</v>
      </c>
      <c r="D3369" s="120" t="s">
        <v>252</v>
      </c>
      <c r="E3369" s="120" t="s">
        <v>7431</v>
      </c>
      <c r="F3369" s="211" t="s">
        <v>7395</v>
      </c>
      <c r="G3369" s="119" t="s">
        <v>7429</v>
      </c>
      <c r="H3369" s="121" t="s">
        <v>5003</v>
      </c>
      <c r="I3369" s="119" t="s">
        <v>30</v>
      </c>
      <c r="J3369" s="121" t="s">
        <v>77</v>
      </c>
      <c r="K3369" s="120"/>
      <c r="L3369" s="120" t="s">
        <v>32</v>
      </c>
      <c r="M3369" s="120" t="s">
        <v>7068</v>
      </c>
      <c r="N3369" s="131">
        <v>43678</v>
      </c>
      <c r="O3369" s="131">
        <v>44391</v>
      </c>
      <c r="P3369" s="124">
        <f t="shared" si="152"/>
        <v>7</v>
      </c>
      <c r="Q3369" s="118">
        <v>3</v>
      </c>
      <c r="R3369" s="125">
        <f ca="1">TODAY()-O3369</f>
        <v>287</v>
      </c>
      <c r="S3369" s="120" t="s">
        <v>55</v>
      </c>
    </row>
    <row r="3370" spans="1:25">
      <c r="A3370" s="116">
        <v>3370</v>
      </c>
      <c r="C3370" s="118">
        <f t="shared" si="151"/>
        <v>0</v>
      </c>
      <c r="D3370" s="120" t="s">
        <v>252</v>
      </c>
      <c r="E3370" s="120" t="s">
        <v>7432</v>
      </c>
      <c r="F3370" s="211" t="s">
        <v>7433</v>
      </c>
      <c r="G3370" s="119" t="s">
        <v>7434</v>
      </c>
      <c r="H3370" s="121" t="s">
        <v>5003</v>
      </c>
      <c r="I3370" s="119" t="s">
        <v>30</v>
      </c>
      <c r="J3370" s="121" t="s">
        <v>77</v>
      </c>
      <c r="K3370" s="120"/>
      <c r="L3370" s="120" t="s">
        <v>32</v>
      </c>
      <c r="M3370" s="120" t="s">
        <v>7068</v>
      </c>
      <c r="N3370" s="131">
        <v>43675</v>
      </c>
      <c r="O3370" s="131">
        <v>44060</v>
      </c>
      <c r="P3370" s="124">
        <f t="shared" si="152"/>
        <v>8</v>
      </c>
      <c r="Q3370" s="118">
        <v>3</v>
      </c>
      <c r="R3370" s="125">
        <f ca="1">TODAY()-O3370</f>
        <v>618</v>
      </c>
      <c r="S3370" s="120" t="s">
        <v>55</v>
      </c>
    </row>
    <row r="3371" spans="1:25">
      <c r="A3371" s="116">
        <v>3371</v>
      </c>
      <c r="C3371" s="118">
        <f t="shared" si="151"/>
        <v>0</v>
      </c>
      <c r="D3371" s="120" t="s">
        <v>37</v>
      </c>
      <c r="E3371" s="120" t="s">
        <v>7435</v>
      </c>
      <c r="F3371" s="211" t="s">
        <v>7436</v>
      </c>
      <c r="G3371" s="119" t="s">
        <v>7437</v>
      </c>
      <c r="H3371" s="121" t="s">
        <v>5003</v>
      </c>
      <c r="I3371" s="121" t="s">
        <v>30</v>
      </c>
      <c r="J3371" s="121" t="s">
        <v>5018</v>
      </c>
      <c r="K3371" s="120"/>
      <c r="L3371" s="120" t="s">
        <v>32</v>
      </c>
      <c r="M3371" s="120" t="s">
        <v>7068</v>
      </c>
      <c r="N3371" s="131">
        <v>43675</v>
      </c>
      <c r="O3371" s="131">
        <v>44048</v>
      </c>
      <c r="P3371" s="124">
        <f t="shared" si="152"/>
        <v>8</v>
      </c>
      <c r="R3371" s="125">
        <f ca="1">TODAY()-O3371</f>
        <v>630</v>
      </c>
      <c r="S3371" s="120" t="s">
        <v>55</v>
      </c>
      <c r="Y3371" s="116" t="s">
        <v>356</v>
      </c>
    </row>
    <row r="3372" spans="1:25">
      <c r="A3372" s="116">
        <v>3372</v>
      </c>
      <c r="C3372" s="118">
        <f t="shared" si="151"/>
        <v>0</v>
      </c>
      <c r="D3372" s="120" t="s">
        <v>7069</v>
      </c>
      <c r="E3372" s="120" t="s">
        <v>7438</v>
      </c>
      <c r="F3372" s="211" t="s">
        <v>7439</v>
      </c>
      <c r="G3372" s="119" t="s">
        <v>7440</v>
      </c>
      <c r="H3372" s="121" t="s">
        <v>5003</v>
      </c>
      <c r="I3372" s="121" t="s">
        <v>30</v>
      </c>
      <c r="J3372" s="121" t="s">
        <v>7091</v>
      </c>
      <c r="K3372" s="120"/>
      <c r="L3372" s="120" t="s">
        <v>32</v>
      </c>
      <c r="M3372" s="120" t="s">
        <v>78</v>
      </c>
      <c r="P3372" s="124">
        <f t="shared" si="152"/>
        <v>0</v>
      </c>
      <c r="U3372" s="126" t="s">
        <v>7441</v>
      </c>
      <c r="V3372" s="126" t="s">
        <v>7098</v>
      </c>
      <c r="Y3372" s="116" t="s">
        <v>356</v>
      </c>
    </row>
    <row r="3373" spans="1:25">
      <c r="A3373" s="116">
        <v>3373</v>
      </c>
      <c r="C3373" s="118">
        <f t="shared" si="151"/>
        <v>0</v>
      </c>
      <c r="D3373" s="120" t="s">
        <v>252</v>
      </c>
      <c r="E3373" s="120" t="s">
        <v>7442</v>
      </c>
      <c r="F3373" s="211" t="s">
        <v>7443</v>
      </c>
      <c r="G3373" s="119" t="s">
        <v>7444</v>
      </c>
      <c r="H3373" s="121" t="s">
        <v>5003</v>
      </c>
      <c r="I3373" s="121" t="s">
        <v>30</v>
      </c>
      <c r="J3373" s="121" t="s">
        <v>1544</v>
      </c>
      <c r="K3373" s="120"/>
      <c r="L3373" s="120" t="s">
        <v>32</v>
      </c>
      <c r="M3373" s="120" t="s">
        <v>7068</v>
      </c>
      <c r="N3373" s="131">
        <v>43675</v>
      </c>
      <c r="O3373" s="131">
        <v>44060</v>
      </c>
      <c r="P3373" s="124">
        <f t="shared" si="152"/>
        <v>8</v>
      </c>
      <c r="Q3373" s="118">
        <v>3</v>
      </c>
      <c r="R3373" s="125">
        <f ca="1">TODAY()-O3373</f>
        <v>618</v>
      </c>
      <c r="S3373" s="120" t="s">
        <v>55</v>
      </c>
    </row>
    <row r="3374" spans="1:25">
      <c r="A3374" s="116">
        <v>3374</v>
      </c>
      <c r="C3374" s="118">
        <f t="shared" si="151"/>
        <v>0</v>
      </c>
      <c r="D3374" s="120" t="s">
        <v>252</v>
      </c>
      <c r="E3374" s="120" t="s">
        <v>7445</v>
      </c>
      <c r="F3374" s="211" t="s">
        <v>7446</v>
      </c>
      <c r="G3374" s="119" t="s">
        <v>7444</v>
      </c>
      <c r="H3374" s="121" t="s">
        <v>5003</v>
      </c>
      <c r="I3374" s="121" t="s">
        <v>30</v>
      </c>
      <c r="J3374" s="121" t="s">
        <v>1544</v>
      </c>
      <c r="K3374" s="120"/>
      <c r="L3374" s="120" t="s">
        <v>32</v>
      </c>
      <c r="M3374" s="120" t="s">
        <v>7068</v>
      </c>
      <c r="N3374" s="131">
        <v>43696</v>
      </c>
      <c r="O3374" s="131">
        <v>44392</v>
      </c>
      <c r="P3374" s="124">
        <f t="shared" si="152"/>
        <v>7</v>
      </c>
      <c r="Q3374" s="118">
        <v>2</v>
      </c>
      <c r="R3374" s="125"/>
      <c r="S3374" s="120" t="s">
        <v>55</v>
      </c>
    </row>
    <row r="3375" spans="1:25">
      <c r="A3375" s="116">
        <v>3375</v>
      </c>
      <c r="C3375" s="118">
        <f t="shared" si="151"/>
        <v>0</v>
      </c>
      <c r="D3375" s="120" t="s">
        <v>7069</v>
      </c>
      <c r="E3375" s="120" t="s">
        <v>7447</v>
      </c>
      <c r="F3375" s="211" t="s">
        <v>7448</v>
      </c>
      <c r="G3375" s="119" t="s">
        <v>7444</v>
      </c>
      <c r="H3375" s="121" t="s">
        <v>5003</v>
      </c>
      <c r="I3375" s="121" t="s">
        <v>30</v>
      </c>
      <c r="J3375" s="121" t="s">
        <v>1544</v>
      </c>
      <c r="K3375" s="120"/>
      <c r="L3375" s="120" t="s">
        <v>32</v>
      </c>
      <c r="M3375" s="120" t="s">
        <v>7068</v>
      </c>
      <c r="N3375" s="131">
        <v>43705</v>
      </c>
      <c r="P3375" s="124">
        <f t="shared" si="152"/>
        <v>0</v>
      </c>
      <c r="R3375" s="118">
        <f ca="1">TODAY()-N3375</f>
        <v>973</v>
      </c>
      <c r="S3375" s="120" t="s">
        <v>92</v>
      </c>
      <c r="T3375" s="126">
        <v>43705</v>
      </c>
      <c r="Y3375" s="116" t="s">
        <v>7118</v>
      </c>
    </row>
    <row r="3376" spans="1:25">
      <c r="A3376" s="116">
        <v>3376</v>
      </c>
      <c r="C3376" s="118">
        <f t="shared" si="151"/>
        <v>0</v>
      </c>
      <c r="D3376" s="120" t="s">
        <v>252</v>
      </c>
      <c r="E3376" s="120" t="s">
        <v>7449</v>
      </c>
      <c r="F3376" s="211" t="s">
        <v>7450</v>
      </c>
      <c r="G3376" s="119" t="s">
        <v>7451</v>
      </c>
      <c r="H3376" s="121" t="s">
        <v>6799</v>
      </c>
      <c r="I3376" s="119" t="s">
        <v>30</v>
      </c>
      <c r="J3376" s="121" t="s">
        <v>529</v>
      </c>
      <c r="K3376" s="120"/>
      <c r="L3376" s="120" t="s">
        <v>32</v>
      </c>
      <c r="M3376" s="120" t="s">
        <v>7068</v>
      </c>
      <c r="N3376" s="131">
        <v>43724</v>
      </c>
      <c r="O3376" s="131">
        <v>44060</v>
      </c>
      <c r="P3376" s="124">
        <f t="shared" si="152"/>
        <v>8</v>
      </c>
      <c r="Q3376" s="118">
        <v>3</v>
      </c>
      <c r="R3376" s="125">
        <f ca="1">TODAY()-O3376</f>
        <v>618</v>
      </c>
      <c r="Y3376" s="116" t="str">
        <f xml:space="preserve"> "Follow up message sent " &amp;TEXT(O3376,"dd/mm/yyyy")</f>
        <v>Follow up message sent 17/08/2020</v>
      </c>
    </row>
    <row r="3377" spans="1:25">
      <c r="A3377" s="116">
        <v>3377</v>
      </c>
      <c r="C3377" s="118">
        <f t="shared" si="151"/>
        <v>0</v>
      </c>
      <c r="E3377" s="120" t="s">
        <v>7452</v>
      </c>
      <c r="F3377" s="211" t="s">
        <v>367</v>
      </c>
      <c r="G3377" s="119" t="s">
        <v>7451</v>
      </c>
      <c r="H3377" s="121" t="s">
        <v>6799</v>
      </c>
      <c r="I3377" s="119" t="s">
        <v>30</v>
      </c>
      <c r="J3377" s="121" t="s">
        <v>529</v>
      </c>
      <c r="K3377" s="120"/>
      <c r="L3377" s="120" t="s">
        <v>32</v>
      </c>
      <c r="M3377" s="120" t="s">
        <v>7068</v>
      </c>
      <c r="N3377" s="131">
        <v>43678</v>
      </c>
      <c r="O3377" s="131" t="s">
        <v>44</v>
      </c>
      <c r="P3377" s="124" t="e">
        <f t="shared" si="152"/>
        <v>#VALUE!</v>
      </c>
      <c r="R3377" s="125"/>
      <c r="S3377" s="126" t="s">
        <v>44</v>
      </c>
      <c r="Y3377" s="116" t="str">
        <f xml:space="preserve"> "Follow up message sent " &amp;TEXT(O3377,"dd/mm/yyyy")</f>
        <v>Follow up message sent Irrelevant</v>
      </c>
    </row>
    <row r="3378" spans="1:25">
      <c r="A3378" s="116">
        <v>3378</v>
      </c>
      <c r="C3378" s="118">
        <f t="shared" si="151"/>
        <v>0</v>
      </c>
      <c r="D3378" s="120" t="s">
        <v>252</v>
      </c>
      <c r="E3378" s="120" t="s">
        <v>7453</v>
      </c>
      <c r="F3378" s="211" t="s">
        <v>7454</v>
      </c>
      <c r="G3378" s="119" t="s">
        <v>7455</v>
      </c>
      <c r="I3378" s="119" t="s">
        <v>30</v>
      </c>
      <c r="J3378" s="121" t="s">
        <v>31</v>
      </c>
      <c r="K3378" s="120"/>
      <c r="L3378" s="120" t="s">
        <v>32</v>
      </c>
      <c r="M3378" s="120" t="s">
        <v>7068</v>
      </c>
      <c r="N3378" s="131">
        <v>43678</v>
      </c>
      <c r="O3378" s="131">
        <v>44060</v>
      </c>
      <c r="P3378" s="124">
        <f t="shared" si="152"/>
        <v>8</v>
      </c>
      <c r="Q3378" s="118">
        <v>3</v>
      </c>
      <c r="R3378" s="125">
        <f ca="1">TODAY()-O3378</f>
        <v>618</v>
      </c>
      <c r="S3378" s="120" t="s">
        <v>55</v>
      </c>
    </row>
    <row r="3379" spans="1:25">
      <c r="A3379" s="116">
        <v>3379</v>
      </c>
      <c r="C3379" s="118">
        <f t="shared" ref="C3379:C3442" si="154">IF(B3379&lt;&gt;0,MONTH(B3379),0)</f>
        <v>0</v>
      </c>
      <c r="D3379" s="120" t="s">
        <v>252</v>
      </c>
      <c r="E3379" s="120" t="s">
        <v>7456</v>
      </c>
      <c r="F3379" s="211" t="s">
        <v>7457</v>
      </c>
      <c r="G3379" s="119" t="s">
        <v>7458</v>
      </c>
      <c r="I3379" s="121" t="s">
        <v>30</v>
      </c>
      <c r="J3379" s="121" t="s">
        <v>485</v>
      </c>
      <c r="K3379" s="120"/>
      <c r="L3379" s="120" t="s">
        <v>32</v>
      </c>
      <c r="M3379" s="120" t="s">
        <v>7068</v>
      </c>
      <c r="N3379" s="131">
        <v>43711</v>
      </c>
      <c r="O3379" s="131">
        <v>44060</v>
      </c>
      <c r="P3379" s="124">
        <f t="shared" si="152"/>
        <v>8</v>
      </c>
      <c r="Q3379" s="118">
        <v>3</v>
      </c>
      <c r="R3379" s="125">
        <f ca="1">TODAY()-O3379</f>
        <v>618</v>
      </c>
      <c r="S3379" s="120" t="s">
        <v>55</v>
      </c>
    </row>
    <row r="3380" spans="1:25">
      <c r="A3380" s="116">
        <v>3380</v>
      </c>
      <c r="C3380" s="118">
        <f t="shared" si="154"/>
        <v>0</v>
      </c>
      <c r="E3380" s="120" t="s">
        <v>7459</v>
      </c>
      <c r="F3380" s="211" t="s">
        <v>7460</v>
      </c>
      <c r="G3380" s="119" t="s">
        <v>7461</v>
      </c>
      <c r="H3380" s="121" t="s">
        <v>86</v>
      </c>
      <c r="I3380" s="121" t="s">
        <v>30</v>
      </c>
      <c r="J3380" s="121" t="s">
        <v>7091</v>
      </c>
      <c r="K3380" s="120"/>
      <c r="L3380" s="120" t="s">
        <v>32</v>
      </c>
      <c r="M3380" s="120" t="s">
        <v>7068</v>
      </c>
      <c r="N3380" s="131">
        <v>43678</v>
      </c>
      <c r="O3380" s="131" t="s">
        <v>44</v>
      </c>
      <c r="P3380" s="124" t="e">
        <f t="shared" si="152"/>
        <v>#VALUE!</v>
      </c>
      <c r="R3380" s="125"/>
      <c r="Y3380" s="116" t="s">
        <v>356</v>
      </c>
    </row>
    <row r="3381" spans="1:25">
      <c r="A3381" s="116">
        <v>3381</v>
      </c>
      <c r="C3381" s="118">
        <f t="shared" si="154"/>
        <v>0</v>
      </c>
      <c r="D3381" s="120" t="s">
        <v>7069</v>
      </c>
      <c r="E3381" s="120" t="s">
        <v>7462</v>
      </c>
      <c r="F3381" s="211" t="s">
        <v>122</v>
      </c>
      <c r="G3381" s="119" t="s">
        <v>7463</v>
      </c>
      <c r="H3381" s="121" t="s">
        <v>5003</v>
      </c>
      <c r="I3381" s="119" t="s">
        <v>30</v>
      </c>
      <c r="J3381" s="121" t="s">
        <v>77</v>
      </c>
      <c r="K3381" s="120"/>
      <c r="L3381" s="120" t="s">
        <v>32</v>
      </c>
      <c r="M3381" s="120" t="s">
        <v>78</v>
      </c>
      <c r="P3381" s="124">
        <f t="shared" si="152"/>
        <v>0</v>
      </c>
      <c r="U3381" s="126" t="s">
        <v>7464</v>
      </c>
      <c r="V3381" s="126" t="s">
        <v>7149</v>
      </c>
      <c r="Y3381" s="116" t="s">
        <v>356</v>
      </c>
    </row>
    <row r="3382" spans="1:25">
      <c r="A3382" s="116">
        <v>3382</v>
      </c>
      <c r="C3382" s="118">
        <f t="shared" si="154"/>
        <v>0</v>
      </c>
      <c r="D3382" s="120" t="s">
        <v>252</v>
      </c>
      <c r="E3382" s="120" t="s">
        <v>7465</v>
      </c>
      <c r="F3382" s="211" t="s">
        <v>104</v>
      </c>
      <c r="G3382" s="119" t="s">
        <v>7463</v>
      </c>
      <c r="H3382" s="121" t="s">
        <v>5003</v>
      </c>
      <c r="I3382" s="119" t="s">
        <v>30</v>
      </c>
      <c r="J3382" s="121" t="s">
        <v>77</v>
      </c>
      <c r="K3382" s="120"/>
      <c r="L3382" s="120" t="s">
        <v>32</v>
      </c>
      <c r="M3382" s="120" t="s">
        <v>7068</v>
      </c>
      <c r="N3382" s="131">
        <v>43675</v>
      </c>
      <c r="O3382" s="131">
        <v>44060</v>
      </c>
      <c r="P3382" s="124">
        <f t="shared" si="152"/>
        <v>8</v>
      </c>
      <c r="Q3382" s="118">
        <v>3</v>
      </c>
      <c r="R3382" s="125">
        <f ca="1">TODAY()-O3382</f>
        <v>618</v>
      </c>
      <c r="S3382" s="120" t="s">
        <v>55</v>
      </c>
    </row>
    <row r="3383" spans="1:25">
      <c r="A3383" s="116">
        <v>3383</v>
      </c>
      <c r="C3383" s="118">
        <f t="shared" si="154"/>
        <v>0</v>
      </c>
      <c r="D3383" s="120" t="s">
        <v>37</v>
      </c>
      <c r="E3383" s="120" t="s">
        <v>7466</v>
      </c>
      <c r="F3383" s="211" t="s">
        <v>7467</v>
      </c>
      <c r="G3383" s="119" t="s">
        <v>7468</v>
      </c>
      <c r="H3383" s="121" t="s">
        <v>5003</v>
      </c>
      <c r="I3383" s="121" t="s">
        <v>30</v>
      </c>
      <c r="J3383" s="121" t="s">
        <v>7216</v>
      </c>
      <c r="K3383" s="120"/>
      <c r="L3383" s="120" t="s">
        <v>32</v>
      </c>
      <c r="M3383" s="120" t="s">
        <v>7068</v>
      </c>
      <c r="N3383" s="131">
        <v>43678</v>
      </c>
      <c r="O3383" s="131">
        <v>44004</v>
      </c>
      <c r="P3383" s="124">
        <f t="shared" si="152"/>
        <v>6</v>
      </c>
      <c r="R3383" s="125">
        <f ca="1">TODAY()-O3383</f>
        <v>674</v>
      </c>
      <c r="S3383" s="120" t="s">
        <v>34</v>
      </c>
      <c r="T3383" s="126">
        <v>43712</v>
      </c>
      <c r="Y3383" s="116" t="s">
        <v>7469</v>
      </c>
    </row>
    <row r="3384" spans="1:25">
      <c r="A3384" s="116">
        <v>3384</v>
      </c>
      <c r="C3384" s="118">
        <f t="shared" si="154"/>
        <v>0</v>
      </c>
      <c r="D3384" s="120" t="s">
        <v>7069</v>
      </c>
      <c r="E3384" s="120" t="s">
        <v>7470</v>
      </c>
      <c r="F3384" s="211" t="s">
        <v>7471</v>
      </c>
      <c r="G3384" s="119" t="s">
        <v>7472</v>
      </c>
      <c r="H3384" s="121" t="s">
        <v>5003</v>
      </c>
      <c r="I3384" s="119" t="s">
        <v>30</v>
      </c>
      <c r="J3384" s="121" t="s">
        <v>77</v>
      </c>
      <c r="K3384" s="120"/>
      <c r="L3384" s="120" t="s">
        <v>32</v>
      </c>
      <c r="M3384" s="120" t="s">
        <v>7068</v>
      </c>
      <c r="N3384" s="131">
        <v>43675</v>
      </c>
      <c r="P3384" s="124">
        <f t="shared" si="152"/>
        <v>0</v>
      </c>
      <c r="R3384" s="118">
        <f ca="1">TODAY()-N3384</f>
        <v>1003</v>
      </c>
      <c r="S3384" s="120" t="s">
        <v>92</v>
      </c>
      <c r="T3384" s="126">
        <v>43679</v>
      </c>
      <c r="Y3384" s="116" t="s">
        <v>7473</v>
      </c>
    </row>
    <row r="3385" spans="1:25">
      <c r="A3385" s="116">
        <v>3385</v>
      </c>
      <c r="C3385" s="118">
        <f t="shared" si="154"/>
        <v>0</v>
      </c>
      <c r="D3385" s="120" t="s">
        <v>7069</v>
      </c>
      <c r="E3385" s="120" t="s">
        <v>7474</v>
      </c>
      <c r="F3385" s="211" t="s">
        <v>7475</v>
      </c>
      <c r="G3385" s="119" t="s">
        <v>7472</v>
      </c>
      <c r="H3385" s="121" t="s">
        <v>5003</v>
      </c>
      <c r="I3385" s="119" t="s">
        <v>30</v>
      </c>
      <c r="J3385" s="121" t="s">
        <v>77</v>
      </c>
      <c r="K3385" s="120"/>
      <c r="L3385" s="120" t="s">
        <v>32</v>
      </c>
      <c r="M3385" s="120" t="s">
        <v>78</v>
      </c>
      <c r="P3385" s="124">
        <f t="shared" si="152"/>
        <v>0</v>
      </c>
      <c r="U3385" s="126" t="s">
        <v>7476</v>
      </c>
      <c r="V3385" s="126" t="s">
        <v>7098</v>
      </c>
      <c r="Y3385" s="116" t="s">
        <v>356</v>
      </c>
    </row>
    <row r="3386" spans="1:25">
      <c r="A3386" s="116">
        <v>3386</v>
      </c>
      <c r="C3386" s="118">
        <f t="shared" si="154"/>
        <v>0</v>
      </c>
      <c r="E3386" s="120" t="s">
        <v>7477</v>
      </c>
      <c r="F3386" s="211" t="s">
        <v>7478</v>
      </c>
      <c r="G3386" s="119" t="s">
        <v>7479</v>
      </c>
      <c r="H3386" s="121" t="s">
        <v>5003</v>
      </c>
      <c r="I3386" s="121" t="s">
        <v>30</v>
      </c>
      <c r="J3386" s="121" t="s">
        <v>6396</v>
      </c>
      <c r="K3386" s="120"/>
      <c r="L3386" s="120" t="s">
        <v>32</v>
      </c>
      <c r="M3386" s="120" t="s">
        <v>78</v>
      </c>
      <c r="P3386" s="124">
        <f t="shared" si="152"/>
        <v>0</v>
      </c>
      <c r="U3386" s="126" t="s">
        <v>7333</v>
      </c>
    </row>
    <row r="3387" spans="1:25" ht="27.6">
      <c r="A3387" s="116">
        <v>3387</v>
      </c>
      <c r="C3387" s="118">
        <f t="shared" si="154"/>
        <v>0</v>
      </c>
      <c r="D3387" s="120" t="s">
        <v>25</v>
      </c>
      <c r="E3387" s="120" t="s">
        <v>7480</v>
      </c>
      <c r="F3387" s="211" t="s">
        <v>7481</v>
      </c>
      <c r="G3387" s="119" t="s">
        <v>7479</v>
      </c>
      <c r="H3387" s="121" t="s">
        <v>41</v>
      </c>
      <c r="I3387" s="119" t="s">
        <v>30</v>
      </c>
      <c r="J3387" s="121" t="s">
        <v>87</v>
      </c>
      <c r="K3387" s="120"/>
      <c r="L3387" s="120" t="s">
        <v>32</v>
      </c>
      <c r="M3387" s="120" t="s">
        <v>7068</v>
      </c>
      <c r="N3387" s="131">
        <v>43675</v>
      </c>
      <c r="O3387" s="131">
        <v>44291</v>
      </c>
      <c r="P3387" s="124">
        <f t="shared" si="152"/>
        <v>4</v>
      </c>
      <c r="R3387" s="125"/>
      <c r="S3387" s="120" t="s">
        <v>55</v>
      </c>
      <c r="Y3387" s="116" t="s">
        <v>59</v>
      </c>
    </row>
    <row r="3388" spans="1:25">
      <c r="A3388" s="116">
        <v>3388</v>
      </c>
      <c r="C3388" s="118">
        <f t="shared" si="154"/>
        <v>0</v>
      </c>
      <c r="E3388" s="120" t="s">
        <v>7482</v>
      </c>
      <c r="F3388" s="211" t="s">
        <v>7483</v>
      </c>
      <c r="G3388" s="119" t="s">
        <v>7479</v>
      </c>
      <c r="H3388" s="121" t="s">
        <v>5003</v>
      </c>
      <c r="I3388" s="119" t="s">
        <v>30</v>
      </c>
      <c r="J3388" s="121" t="s">
        <v>87</v>
      </c>
      <c r="K3388" s="120"/>
      <c r="L3388" s="120" t="s">
        <v>32</v>
      </c>
      <c r="M3388" s="120" t="s">
        <v>7068</v>
      </c>
      <c r="N3388" s="131">
        <v>43675</v>
      </c>
      <c r="O3388" s="131" t="s">
        <v>7484</v>
      </c>
      <c r="P3388" s="124" t="e">
        <f t="shared" si="152"/>
        <v>#VALUE!</v>
      </c>
      <c r="R3388" s="125"/>
      <c r="S3388" s="126" t="s">
        <v>44</v>
      </c>
      <c r="Y3388" s="116" t="str">
        <f xml:space="preserve"> "Follow up message sent " &amp;TEXT(O3388,"dd/mm/yyyy")</f>
        <v>Follow up message sent Irrelevent 6/22/2020</v>
      </c>
    </row>
    <row r="3389" spans="1:25">
      <c r="A3389" s="116">
        <v>3389</v>
      </c>
      <c r="C3389" s="118">
        <f t="shared" si="154"/>
        <v>0</v>
      </c>
      <c r="E3389" s="120" t="s">
        <v>7485</v>
      </c>
      <c r="F3389" s="211" t="s">
        <v>7486</v>
      </c>
      <c r="G3389" s="119" t="s">
        <v>7479</v>
      </c>
      <c r="H3389" s="121" t="s">
        <v>5003</v>
      </c>
      <c r="I3389" s="119" t="s">
        <v>30</v>
      </c>
      <c r="J3389" s="121" t="s">
        <v>87</v>
      </c>
      <c r="K3389" s="120"/>
      <c r="L3389" s="120" t="s">
        <v>32</v>
      </c>
      <c r="M3389" s="120" t="s">
        <v>4990</v>
      </c>
      <c r="N3389" s="131">
        <v>43892</v>
      </c>
      <c r="P3389" s="124">
        <f t="shared" si="152"/>
        <v>0</v>
      </c>
      <c r="R3389" s="118">
        <f ca="1">TODAY()-N3389</f>
        <v>786</v>
      </c>
      <c r="S3389" s="120" t="s">
        <v>92</v>
      </c>
      <c r="T3389" s="126">
        <v>43893</v>
      </c>
      <c r="Y3389" s="116" t="s">
        <v>7487</v>
      </c>
    </row>
    <row r="3390" spans="1:25">
      <c r="A3390" s="116">
        <v>3390</v>
      </c>
      <c r="C3390" s="118">
        <f t="shared" si="154"/>
        <v>0</v>
      </c>
      <c r="E3390" s="120" t="s">
        <v>7488</v>
      </c>
      <c r="F3390" s="211" t="s">
        <v>7489</v>
      </c>
      <c r="G3390" s="119" t="s">
        <v>7479</v>
      </c>
      <c r="H3390" s="121" t="s">
        <v>76</v>
      </c>
      <c r="I3390" s="121" t="s">
        <v>30</v>
      </c>
      <c r="J3390" s="121" t="s">
        <v>838</v>
      </c>
      <c r="K3390" s="120"/>
      <c r="L3390" s="120" t="s">
        <v>32</v>
      </c>
      <c r="M3390" s="120" t="s">
        <v>4990</v>
      </c>
      <c r="N3390" s="131">
        <v>43675</v>
      </c>
      <c r="O3390" s="131" t="s">
        <v>44</v>
      </c>
      <c r="P3390" s="124" t="e">
        <f t="shared" si="152"/>
        <v>#VALUE!</v>
      </c>
      <c r="R3390" s="125"/>
      <c r="Y3390" s="116" t="s">
        <v>356</v>
      </c>
    </row>
    <row r="3391" spans="1:25">
      <c r="A3391" s="116">
        <v>3391</v>
      </c>
      <c r="C3391" s="118">
        <f t="shared" si="154"/>
        <v>0</v>
      </c>
      <c r="D3391" s="120" t="s">
        <v>252</v>
      </c>
      <c r="E3391" s="120" t="s">
        <v>7490</v>
      </c>
      <c r="F3391" s="211" t="s">
        <v>7491</v>
      </c>
      <c r="G3391" s="119" t="s">
        <v>7492</v>
      </c>
      <c r="H3391" s="121" t="s">
        <v>5003</v>
      </c>
      <c r="I3391" s="119" t="s">
        <v>30</v>
      </c>
      <c r="J3391" s="121" t="s">
        <v>77</v>
      </c>
      <c r="K3391" s="120"/>
      <c r="L3391" s="120" t="s">
        <v>32</v>
      </c>
      <c r="M3391" s="120" t="s">
        <v>7068</v>
      </c>
      <c r="N3391" s="131">
        <v>43675</v>
      </c>
      <c r="O3391" s="131">
        <v>44060</v>
      </c>
      <c r="P3391" s="124">
        <f t="shared" si="152"/>
        <v>8</v>
      </c>
      <c r="Q3391" s="118">
        <v>5</v>
      </c>
      <c r="R3391" s="125">
        <f ca="1">TODAY()-O3391</f>
        <v>618</v>
      </c>
      <c r="S3391" s="120" t="s">
        <v>55</v>
      </c>
    </row>
    <row r="3392" spans="1:25">
      <c r="A3392" s="116">
        <v>3392</v>
      </c>
      <c r="C3392" s="118">
        <f t="shared" si="154"/>
        <v>0</v>
      </c>
      <c r="E3392" s="120" t="s">
        <v>7493</v>
      </c>
      <c r="F3392" s="211" t="s">
        <v>7383</v>
      </c>
      <c r="G3392" s="119" t="s">
        <v>7494</v>
      </c>
      <c r="H3392" s="121" t="s">
        <v>5003</v>
      </c>
      <c r="I3392" s="119" t="s">
        <v>30</v>
      </c>
      <c r="J3392" s="121" t="s">
        <v>87</v>
      </c>
      <c r="K3392" s="120"/>
      <c r="L3392" s="120" t="s">
        <v>32</v>
      </c>
      <c r="M3392" s="120" t="s">
        <v>78</v>
      </c>
      <c r="P3392" s="124">
        <f t="shared" si="152"/>
        <v>0</v>
      </c>
      <c r="U3392" s="126" t="s">
        <v>7495</v>
      </c>
      <c r="V3392" s="126" t="s">
        <v>7098</v>
      </c>
    </row>
    <row r="3393" spans="1:25">
      <c r="A3393" s="116">
        <v>3393</v>
      </c>
      <c r="C3393" s="118">
        <f t="shared" si="154"/>
        <v>0</v>
      </c>
      <c r="E3393" s="120" t="s">
        <v>7496</v>
      </c>
      <c r="F3393" s="211" t="s">
        <v>7497</v>
      </c>
      <c r="G3393" s="119" t="s">
        <v>7492</v>
      </c>
      <c r="H3393" s="121" t="s">
        <v>5003</v>
      </c>
      <c r="I3393" s="119" t="s">
        <v>30</v>
      </c>
      <c r="J3393" s="121" t="s">
        <v>87</v>
      </c>
      <c r="K3393" s="120"/>
      <c r="L3393" s="120" t="s">
        <v>32</v>
      </c>
      <c r="M3393" s="120" t="s">
        <v>78</v>
      </c>
      <c r="P3393" s="124">
        <f t="shared" si="152"/>
        <v>0</v>
      </c>
      <c r="U3393" s="126" t="s">
        <v>7498</v>
      </c>
      <c r="V3393" s="126" t="s">
        <v>7149</v>
      </c>
    </row>
    <row r="3394" spans="1:25">
      <c r="A3394" s="116">
        <v>3394</v>
      </c>
      <c r="C3394" s="118">
        <f t="shared" si="154"/>
        <v>0</v>
      </c>
      <c r="D3394" s="120" t="s">
        <v>7069</v>
      </c>
      <c r="E3394" s="120" t="s">
        <v>7499</v>
      </c>
      <c r="F3394" s="211" t="s">
        <v>7500</v>
      </c>
      <c r="G3394" s="119" t="s">
        <v>7501</v>
      </c>
      <c r="H3394" s="121" t="s">
        <v>5003</v>
      </c>
      <c r="I3394" s="121" t="s">
        <v>30</v>
      </c>
      <c r="J3394" s="121" t="s">
        <v>7234</v>
      </c>
      <c r="K3394" s="120"/>
      <c r="L3394" s="120" t="s">
        <v>32</v>
      </c>
      <c r="M3394" s="120" t="s">
        <v>7068</v>
      </c>
      <c r="N3394" s="131">
        <v>43675</v>
      </c>
      <c r="P3394" s="124">
        <f t="shared" si="152"/>
        <v>0</v>
      </c>
      <c r="R3394" s="118">
        <f ca="1">TODAY()-N3394</f>
        <v>1003</v>
      </c>
      <c r="S3394" s="120" t="s">
        <v>92</v>
      </c>
      <c r="T3394" s="126">
        <v>43726</v>
      </c>
      <c r="Y3394" s="116" t="s">
        <v>7118</v>
      </c>
    </row>
    <row r="3395" spans="1:25">
      <c r="A3395" s="116">
        <v>3395</v>
      </c>
      <c r="C3395" s="118">
        <f t="shared" si="154"/>
        <v>0</v>
      </c>
      <c r="D3395" s="120" t="s">
        <v>252</v>
      </c>
      <c r="E3395" s="120" t="s">
        <v>7502</v>
      </c>
      <c r="F3395" s="211" t="s">
        <v>7503</v>
      </c>
      <c r="G3395" s="119" t="s">
        <v>7504</v>
      </c>
      <c r="H3395" s="121" t="s">
        <v>5003</v>
      </c>
      <c r="I3395" s="119" t="s">
        <v>30</v>
      </c>
      <c r="J3395" s="121" t="s">
        <v>77</v>
      </c>
      <c r="K3395" s="120"/>
      <c r="L3395" s="120" t="s">
        <v>32</v>
      </c>
      <c r="M3395" s="120" t="s">
        <v>7068</v>
      </c>
      <c r="N3395" s="131">
        <v>43675</v>
      </c>
      <c r="O3395" s="131">
        <v>44060</v>
      </c>
      <c r="P3395" s="124">
        <f t="shared" si="152"/>
        <v>8</v>
      </c>
      <c r="Q3395" s="118">
        <v>3</v>
      </c>
      <c r="R3395" s="125">
        <f ca="1">TODAY()-O3395</f>
        <v>618</v>
      </c>
      <c r="S3395" s="120" t="s">
        <v>55</v>
      </c>
    </row>
    <row r="3396" spans="1:25">
      <c r="A3396" s="116">
        <v>3396</v>
      </c>
      <c r="C3396" s="118">
        <f t="shared" si="154"/>
        <v>0</v>
      </c>
      <c r="D3396" s="119" t="s">
        <v>252</v>
      </c>
      <c r="E3396" s="120" t="s">
        <v>7505</v>
      </c>
      <c r="F3396" s="211" t="s">
        <v>1156</v>
      </c>
      <c r="G3396" s="119" t="s">
        <v>7506</v>
      </c>
      <c r="H3396" s="121" t="s">
        <v>6799</v>
      </c>
      <c r="I3396" s="119" t="s">
        <v>30</v>
      </c>
      <c r="J3396" s="121" t="s">
        <v>87</v>
      </c>
      <c r="K3396" s="120"/>
      <c r="L3396" s="120" t="s">
        <v>32</v>
      </c>
      <c r="M3396" s="120" t="s">
        <v>7068</v>
      </c>
      <c r="N3396" s="131">
        <v>43675</v>
      </c>
      <c r="O3396" s="131">
        <v>44302</v>
      </c>
      <c r="P3396" s="124">
        <f t="shared" si="152"/>
        <v>4</v>
      </c>
      <c r="Q3396" s="118">
        <v>3</v>
      </c>
      <c r="R3396" s="125">
        <f ca="1">TODAY()-O3396</f>
        <v>376</v>
      </c>
      <c r="S3396" s="120" t="s">
        <v>135</v>
      </c>
      <c r="T3396" s="126">
        <v>43711</v>
      </c>
      <c r="U3396" s="126" t="s">
        <v>7507</v>
      </c>
      <c r="Y3396" s="116" t="s">
        <v>1211</v>
      </c>
    </row>
    <row r="3397" spans="1:25">
      <c r="A3397" s="116">
        <v>3397</v>
      </c>
      <c r="C3397" s="118">
        <f t="shared" si="154"/>
        <v>0</v>
      </c>
      <c r="D3397" s="120" t="s">
        <v>7069</v>
      </c>
      <c r="E3397" s="120" t="s">
        <v>7508</v>
      </c>
      <c r="F3397" s="211" t="s">
        <v>6730</v>
      </c>
      <c r="G3397" s="119" t="s">
        <v>7509</v>
      </c>
      <c r="H3397" s="121" t="s">
        <v>5003</v>
      </c>
      <c r="I3397" s="119" t="s">
        <v>30</v>
      </c>
      <c r="J3397" s="121" t="s">
        <v>77</v>
      </c>
      <c r="K3397" s="120"/>
      <c r="L3397" s="120" t="s">
        <v>32</v>
      </c>
      <c r="M3397" s="120" t="s">
        <v>78</v>
      </c>
      <c r="N3397" s="131">
        <v>43683</v>
      </c>
      <c r="P3397" s="124">
        <f t="shared" si="152"/>
        <v>0</v>
      </c>
      <c r="R3397" s="118">
        <f ca="1">TODAY()-N3397</f>
        <v>995</v>
      </c>
      <c r="U3397" s="126" t="s">
        <v>7333</v>
      </c>
      <c r="Y3397" s="116" t="s">
        <v>356</v>
      </c>
    </row>
    <row r="3398" spans="1:25">
      <c r="A3398" s="116">
        <v>3398</v>
      </c>
      <c r="C3398" s="118">
        <f t="shared" si="154"/>
        <v>0</v>
      </c>
      <c r="D3398" s="120" t="s">
        <v>37</v>
      </c>
      <c r="E3398" s="120" t="s">
        <v>7510</v>
      </c>
      <c r="F3398" s="211" t="s">
        <v>235</v>
      </c>
      <c r="G3398" s="119" t="s">
        <v>7511</v>
      </c>
      <c r="H3398" s="121" t="s">
        <v>5003</v>
      </c>
      <c r="I3398" s="121" t="s">
        <v>30</v>
      </c>
      <c r="J3398" s="121" t="s">
        <v>5018</v>
      </c>
      <c r="K3398" s="120"/>
      <c r="L3398" s="120" t="s">
        <v>32</v>
      </c>
      <c r="M3398" s="120" t="s">
        <v>7068</v>
      </c>
      <c r="N3398" s="131">
        <v>43678</v>
      </c>
      <c r="O3398" s="131">
        <v>44007</v>
      </c>
      <c r="P3398" s="124">
        <f t="shared" si="152"/>
        <v>6</v>
      </c>
      <c r="R3398" s="125">
        <f ca="1">TODAY()-O3398</f>
        <v>671</v>
      </c>
      <c r="S3398" s="120" t="s">
        <v>34</v>
      </c>
      <c r="T3398" s="126">
        <v>43683</v>
      </c>
      <c r="U3398" s="126" t="s">
        <v>7512</v>
      </c>
      <c r="Y3398" s="116" t="s">
        <v>7513</v>
      </c>
    </row>
    <row r="3399" spans="1:25">
      <c r="A3399" s="116">
        <v>3399</v>
      </c>
      <c r="C3399" s="118">
        <f t="shared" si="154"/>
        <v>0</v>
      </c>
      <c r="E3399" s="120" t="s">
        <v>7514</v>
      </c>
      <c r="F3399" s="211" t="s">
        <v>7236</v>
      </c>
      <c r="G3399" s="119" t="s">
        <v>7515</v>
      </c>
      <c r="H3399" s="121" t="s">
        <v>5003</v>
      </c>
      <c r="I3399" s="119" t="s">
        <v>30</v>
      </c>
      <c r="J3399" s="121" t="s">
        <v>87</v>
      </c>
      <c r="K3399" s="120"/>
      <c r="L3399" s="120" t="s">
        <v>32</v>
      </c>
      <c r="M3399" s="120" t="s">
        <v>184</v>
      </c>
      <c r="N3399" s="131">
        <v>43683</v>
      </c>
      <c r="P3399" s="124">
        <f t="shared" si="152"/>
        <v>0</v>
      </c>
      <c r="R3399" s="118">
        <f ca="1">TODAY()-N3399</f>
        <v>995</v>
      </c>
    </row>
    <row r="3400" spans="1:25">
      <c r="A3400" s="116">
        <v>3400</v>
      </c>
      <c r="C3400" s="118">
        <f t="shared" si="154"/>
        <v>0</v>
      </c>
      <c r="E3400" s="120" t="s">
        <v>7516</v>
      </c>
      <c r="F3400" s="211" t="s">
        <v>7517</v>
      </c>
      <c r="G3400" s="119" t="s">
        <v>7515</v>
      </c>
      <c r="H3400" s="121" t="s">
        <v>5003</v>
      </c>
      <c r="I3400" s="121" t="s">
        <v>30</v>
      </c>
      <c r="J3400" s="121" t="s">
        <v>7123</v>
      </c>
      <c r="K3400" s="120"/>
      <c r="L3400" s="120" t="s">
        <v>32</v>
      </c>
      <c r="M3400" s="120" t="s">
        <v>33</v>
      </c>
      <c r="N3400" s="131">
        <v>43683</v>
      </c>
      <c r="O3400" s="131" t="s">
        <v>44</v>
      </c>
      <c r="P3400" s="124" t="e">
        <f t="shared" si="152"/>
        <v>#VALUE!</v>
      </c>
      <c r="R3400" s="125"/>
      <c r="S3400" s="126" t="s">
        <v>44</v>
      </c>
      <c r="Y3400" s="116" t="str">
        <f xml:space="preserve"> "Follow up message sent " &amp;TEXT(O3400,"dd/mm/yyyy")</f>
        <v>Follow up message sent Irrelevant</v>
      </c>
    </row>
    <row r="3401" spans="1:25">
      <c r="A3401" s="116">
        <v>3401</v>
      </c>
      <c r="C3401" s="118">
        <f t="shared" si="154"/>
        <v>0</v>
      </c>
      <c r="D3401" s="120" t="s">
        <v>37</v>
      </c>
      <c r="E3401" s="120" t="s">
        <v>7518</v>
      </c>
      <c r="F3401" s="211" t="s">
        <v>7519</v>
      </c>
      <c r="G3401" s="119" t="s">
        <v>7515</v>
      </c>
      <c r="H3401" s="121" t="s">
        <v>5003</v>
      </c>
      <c r="I3401" s="121" t="s">
        <v>30</v>
      </c>
      <c r="J3401" s="121" t="s">
        <v>7123</v>
      </c>
      <c r="K3401" s="120"/>
      <c r="L3401" s="120" t="s">
        <v>32</v>
      </c>
      <c r="M3401" s="120" t="s">
        <v>33</v>
      </c>
      <c r="N3401" s="131">
        <v>43788</v>
      </c>
      <c r="O3401" s="131">
        <v>44048</v>
      </c>
      <c r="P3401" s="124">
        <f t="shared" si="152"/>
        <v>8</v>
      </c>
      <c r="R3401" s="125">
        <f ca="1">TODAY()-O3401</f>
        <v>630</v>
      </c>
      <c r="S3401" s="120" t="s">
        <v>55</v>
      </c>
      <c r="Y3401" s="116" t="s">
        <v>356</v>
      </c>
    </row>
    <row r="3402" spans="1:25">
      <c r="A3402" s="116">
        <v>3402</v>
      </c>
      <c r="C3402" s="118">
        <f t="shared" si="154"/>
        <v>0</v>
      </c>
      <c r="E3402" s="120" t="s">
        <v>7520</v>
      </c>
      <c r="F3402" s="211" t="s">
        <v>351</v>
      </c>
      <c r="G3402" s="119" t="s">
        <v>7138</v>
      </c>
      <c r="H3402" s="121" t="s">
        <v>5003</v>
      </c>
      <c r="I3402" s="119" t="s">
        <v>30</v>
      </c>
      <c r="J3402" s="121" t="s">
        <v>87</v>
      </c>
      <c r="K3402" s="120"/>
      <c r="L3402" s="120" t="s">
        <v>32</v>
      </c>
      <c r="M3402" s="120" t="s">
        <v>78</v>
      </c>
      <c r="P3402" s="124">
        <f t="shared" si="152"/>
        <v>0</v>
      </c>
      <c r="U3402" s="126" t="s">
        <v>7521</v>
      </c>
      <c r="V3402" s="126" t="s">
        <v>7149</v>
      </c>
    </row>
    <row r="3403" spans="1:25">
      <c r="A3403" s="116">
        <v>3403</v>
      </c>
      <c r="C3403" s="118">
        <f t="shared" si="154"/>
        <v>0</v>
      </c>
      <c r="D3403" s="120" t="s">
        <v>37</v>
      </c>
      <c r="E3403" s="120" t="s">
        <v>7522</v>
      </c>
      <c r="F3403" s="211" t="s">
        <v>595</v>
      </c>
      <c r="G3403" s="119" t="s">
        <v>7138</v>
      </c>
      <c r="H3403" s="121" t="s">
        <v>5003</v>
      </c>
      <c r="I3403" s="119" t="s">
        <v>30</v>
      </c>
      <c r="J3403" s="121" t="s">
        <v>87</v>
      </c>
      <c r="K3403" s="120"/>
      <c r="L3403" s="120" t="s">
        <v>32</v>
      </c>
      <c r="M3403" s="120" t="s">
        <v>7068</v>
      </c>
      <c r="N3403" s="131">
        <v>43339</v>
      </c>
      <c r="O3403" s="131">
        <v>44005</v>
      </c>
      <c r="P3403" s="124">
        <f t="shared" si="152"/>
        <v>6</v>
      </c>
      <c r="R3403" s="125">
        <f ca="1">TODAY()-O3403</f>
        <v>673</v>
      </c>
      <c r="S3403" s="120" t="s">
        <v>92</v>
      </c>
      <c r="T3403" s="126">
        <v>44012</v>
      </c>
      <c r="Y3403" s="116" t="s">
        <v>356</v>
      </c>
    </row>
    <row r="3404" spans="1:25">
      <c r="A3404" s="116">
        <v>3404</v>
      </c>
      <c r="C3404" s="118">
        <f t="shared" si="154"/>
        <v>0</v>
      </c>
      <c r="D3404" s="120" t="s">
        <v>7069</v>
      </c>
      <c r="E3404" s="120" t="s">
        <v>7523</v>
      </c>
      <c r="F3404" s="211" t="s">
        <v>7524</v>
      </c>
      <c r="G3404" s="119" t="s">
        <v>7138</v>
      </c>
      <c r="H3404" s="121" t="s">
        <v>5003</v>
      </c>
      <c r="I3404" s="119" t="s">
        <v>30</v>
      </c>
      <c r="J3404" s="121" t="s">
        <v>77</v>
      </c>
      <c r="K3404" s="120"/>
      <c r="L3404" s="120" t="s">
        <v>32</v>
      </c>
      <c r="M3404" s="120" t="s">
        <v>7068</v>
      </c>
      <c r="N3404" s="131">
        <v>43454</v>
      </c>
      <c r="O3404" s="131">
        <v>43887</v>
      </c>
      <c r="P3404" s="124">
        <f t="shared" si="152"/>
        <v>2</v>
      </c>
      <c r="R3404" s="125">
        <f ca="1">TODAY()-O3404</f>
        <v>791</v>
      </c>
      <c r="S3404" s="120" t="s">
        <v>92</v>
      </c>
      <c r="T3404" s="126">
        <v>43888</v>
      </c>
      <c r="Y3404" s="116" t="s">
        <v>7525</v>
      </c>
    </row>
    <row r="3405" spans="1:25">
      <c r="A3405" s="116">
        <v>3405</v>
      </c>
      <c r="C3405" s="118">
        <f t="shared" si="154"/>
        <v>0</v>
      </c>
      <c r="E3405" s="120" t="s">
        <v>7526</v>
      </c>
      <c r="F3405" s="211" t="s">
        <v>7093</v>
      </c>
      <c r="G3405" s="119" t="s">
        <v>7138</v>
      </c>
      <c r="H3405" s="121" t="s">
        <v>5003</v>
      </c>
      <c r="I3405" s="119" t="s">
        <v>30</v>
      </c>
      <c r="J3405" s="121" t="s">
        <v>77</v>
      </c>
      <c r="K3405" s="120"/>
      <c r="L3405" s="120" t="s">
        <v>32</v>
      </c>
      <c r="M3405" s="120" t="s">
        <v>33</v>
      </c>
      <c r="N3405" s="131" t="s">
        <v>7527</v>
      </c>
      <c r="O3405" s="131" t="s">
        <v>7527</v>
      </c>
      <c r="P3405" s="124" t="e">
        <f t="shared" si="152"/>
        <v>#VALUE!</v>
      </c>
      <c r="R3405" s="125"/>
      <c r="Y3405" s="116" t="s">
        <v>7527</v>
      </c>
    </row>
    <row r="3406" spans="1:25">
      <c r="A3406" s="116">
        <v>3406</v>
      </c>
      <c r="C3406" s="118">
        <f t="shared" si="154"/>
        <v>0</v>
      </c>
      <c r="D3406" s="120" t="s">
        <v>37</v>
      </c>
      <c r="E3406" s="120" t="s">
        <v>7528</v>
      </c>
      <c r="F3406" s="211" t="s">
        <v>7529</v>
      </c>
      <c r="G3406" s="119" t="s">
        <v>292</v>
      </c>
      <c r="H3406" s="121" t="s">
        <v>5003</v>
      </c>
      <c r="I3406" s="119" t="s">
        <v>30</v>
      </c>
      <c r="J3406" s="121" t="s">
        <v>87</v>
      </c>
      <c r="K3406" s="120"/>
      <c r="L3406" s="120" t="s">
        <v>32</v>
      </c>
      <c r="M3406" s="120" t="s">
        <v>7068</v>
      </c>
      <c r="N3406" s="131">
        <v>43270</v>
      </c>
      <c r="P3406" s="124">
        <f t="shared" si="152"/>
        <v>0</v>
      </c>
      <c r="S3406" s="120" t="s">
        <v>34</v>
      </c>
      <c r="Y3406" s="116" t="s">
        <v>7530</v>
      </c>
    </row>
    <row r="3407" spans="1:25">
      <c r="A3407" s="116">
        <v>3407</v>
      </c>
      <c r="C3407" s="118">
        <f t="shared" si="154"/>
        <v>0</v>
      </c>
      <c r="D3407" s="120" t="s">
        <v>37</v>
      </c>
      <c r="E3407" s="120" t="s">
        <v>7531</v>
      </c>
      <c r="F3407" s="211" t="s">
        <v>7532</v>
      </c>
      <c r="G3407" s="119" t="s">
        <v>292</v>
      </c>
      <c r="H3407" s="121" t="s">
        <v>5003</v>
      </c>
      <c r="I3407" s="119" t="s">
        <v>30</v>
      </c>
      <c r="J3407" s="121" t="s">
        <v>87</v>
      </c>
      <c r="K3407" s="120"/>
      <c r="L3407" s="120" t="s">
        <v>32</v>
      </c>
      <c r="M3407" s="120" t="s">
        <v>7068</v>
      </c>
      <c r="N3407" s="131" t="s">
        <v>7533</v>
      </c>
      <c r="P3407" s="124">
        <f t="shared" si="152"/>
        <v>0</v>
      </c>
      <c r="S3407" s="120" t="s">
        <v>34</v>
      </c>
      <c r="Y3407" s="116" t="s">
        <v>7530</v>
      </c>
    </row>
    <row r="3408" spans="1:25">
      <c r="A3408" s="116">
        <v>3408</v>
      </c>
      <c r="C3408" s="118">
        <f t="shared" si="154"/>
        <v>0</v>
      </c>
      <c r="D3408" s="120" t="s">
        <v>37</v>
      </c>
      <c r="E3408" s="120" t="s">
        <v>7534</v>
      </c>
      <c r="F3408" s="211" t="s">
        <v>7093</v>
      </c>
      <c r="G3408" s="119" t="s">
        <v>292</v>
      </c>
      <c r="H3408" s="121" t="s">
        <v>5003</v>
      </c>
      <c r="I3408" s="119" t="s">
        <v>30</v>
      </c>
      <c r="J3408" s="121" t="s">
        <v>87</v>
      </c>
      <c r="K3408" s="120"/>
      <c r="L3408" s="120" t="s">
        <v>32</v>
      </c>
      <c r="M3408" s="120" t="s">
        <v>4990</v>
      </c>
      <c r="N3408" s="131">
        <v>43685</v>
      </c>
      <c r="P3408" s="124">
        <f t="shared" si="152"/>
        <v>0</v>
      </c>
      <c r="S3408" s="120" t="s">
        <v>34</v>
      </c>
      <c r="Y3408" s="116" t="s">
        <v>7530</v>
      </c>
    </row>
    <row r="3409" spans="1:25">
      <c r="A3409" s="116">
        <v>3409</v>
      </c>
      <c r="C3409" s="118">
        <f t="shared" si="154"/>
        <v>0</v>
      </c>
      <c r="D3409" s="120" t="s">
        <v>252</v>
      </c>
      <c r="E3409" s="120" t="s">
        <v>7535</v>
      </c>
      <c r="F3409" s="211" t="s">
        <v>7383</v>
      </c>
      <c r="G3409" s="119" t="s">
        <v>2876</v>
      </c>
      <c r="H3409" s="121" t="s">
        <v>5003</v>
      </c>
      <c r="I3409" s="119" t="s">
        <v>30</v>
      </c>
      <c r="J3409" s="121" t="s">
        <v>87</v>
      </c>
      <c r="K3409" s="120"/>
      <c r="L3409" s="120" t="s">
        <v>32</v>
      </c>
      <c r="M3409" s="120" t="s">
        <v>7068</v>
      </c>
      <c r="N3409" s="131">
        <v>43685</v>
      </c>
      <c r="O3409" s="131">
        <v>44347</v>
      </c>
      <c r="P3409" s="124">
        <f t="shared" si="152"/>
        <v>5</v>
      </c>
      <c r="Q3409" s="118">
        <v>4</v>
      </c>
      <c r="R3409" s="125">
        <f ca="1">TODAY()-O3409</f>
        <v>331</v>
      </c>
      <c r="S3409" s="120" t="s">
        <v>55</v>
      </c>
      <c r="Y3409" s="116" t="s">
        <v>1211</v>
      </c>
    </row>
    <row r="3410" spans="1:25">
      <c r="A3410" s="116">
        <v>3410</v>
      </c>
      <c r="C3410" s="118">
        <f t="shared" si="154"/>
        <v>0</v>
      </c>
      <c r="D3410" s="120" t="s">
        <v>252</v>
      </c>
      <c r="E3410" s="120" t="s">
        <v>7536</v>
      </c>
      <c r="F3410" s="211" t="s">
        <v>1023</v>
      </c>
      <c r="G3410" s="119" t="s">
        <v>5002</v>
      </c>
      <c r="H3410" s="121" t="s">
        <v>5003</v>
      </c>
      <c r="I3410" s="121" t="s">
        <v>30</v>
      </c>
      <c r="J3410" s="121" t="s">
        <v>5018</v>
      </c>
      <c r="K3410" s="120"/>
      <c r="L3410" s="120" t="s">
        <v>32</v>
      </c>
      <c r="M3410" s="120" t="s">
        <v>7068</v>
      </c>
      <c r="N3410" s="131">
        <v>43685</v>
      </c>
      <c r="O3410" s="131">
        <v>44347</v>
      </c>
      <c r="P3410" s="124">
        <f t="shared" si="152"/>
        <v>5</v>
      </c>
      <c r="R3410" s="125">
        <f ca="1">TODAY()-O3410</f>
        <v>331</v>
      </c>
      <c r="S3410" s="120" t="s">
        <v>55</v>
      </c>
      <c r="Y3410" s="116" t="s">
        <v>1211</v>
      </c>
    </row>
    <row r="3411" spans="1:25">
      <c r="A3411" s="116">
        <v>3411</v>
      </c>
      <c r="C3411" s="118">
        <f t="shared" si="154"/>
        <v>0</v>
      </c>
      <c r="E3411" s="120" t="s">
        <v>7537</v>
      </c>
      <c r="F3411" s="211" t="s">
        <v>469</v>
      </c>
      <c r="G3411" s="119" t="s">
        <v>5002</v>
      </c>
      <c r="H3411" s="121" t="s">
        <v>5003</v>
      </c>
      <c r="I3411" s="121" t="s">
        <v>30</v>
      </c>
      <c r="J3411" s="121" t="s">
        <v>5018</v>
      </c>
      <c r="K3411" s="120"/>
      <c r="L3411" s="120" t="s">
        <v>32</v>
      </c>
      <c r="M3411" s="120" t="s">
        <v>7068</v>
      </c>
      <c r="N3411" s="131">
        <v>43461</v>
      </c>
      <c r="P3411" s="124">
        <f t="shared" si="152"/>
        <v>0</v>
      </c>
      <c r="R3411" s="118">
        <f ca="1">TODAY()-T3411</f>
        <v>877</v>
      </c>
      <c r="S3411" s="120" t="s">
        <v>92</v>
      </c>
      <c r="T3411" s="126">
        <v>43801</v>
      </c>
      <c r="Y3411" s="116" t="s">
        <v>7182</v>
      </c>
    </row>
    <row r="3412" spans="1:25">
      <c r="A3412" s="116">
        <v>3412</v>
      </c>
      <c r="C3412" s="118">
        <f t="shared" si="154"/>
        <v>0</v>
      </c>
      <c r="E3412" s="120" t="s">
        <v>7538</v>
      </c>
      <c r="F3412" s="211" t="s">
        <v>351</v>
      </c>
      <c r="G3412" s="119" t="s">
        <v>5002</v>
      </c>
      <c r="H3412" s="121" t="s">
        <v>5003</v>
      </c>
      <c r="I3412" s="121" t="s">
        <v>30</v>
      </c>
      <c r="J3412" s="121" t="s">
        <v>5018</v>
      </c>
      <c r="K3412" s="120"/>
      <c r="L3412" s="120" t="s">
        <v>32</v>
      </c>
      <c r="M3412" s="120" t="s">
        <v>78</v>
      </c>
      <c r="P3412" s="124">
        <f t="shared" ref="P3412:P3474" si="155">IF(O3412&lt;&gt;0,MONTH(O3412),0)</f>
        <v>0</v>
      </c>
      <c r="U3412" s="126" t="s">
        <v>7539</v>
      </c>
      <c r="V3412" s="126" t="s">
        <v>7098</v>
      </c>
    </row>
    <row r="3413" spans="1:25">
      <c r="A3413" s="116">
        <v>3413</v>
      </c>
      <c r="C3413" s="118">
        <f t="shared" si="154"/>
        <v>0</v>
      </c>
      <c r="D3413" s="120" t="s">
        <v>252</v>
      </c>
      <c r="E3413" s="120" t="s">
        <v>7540</v>
      </c>
      <c r="F3413" s="211" t="s">
        <v>7541</v>
      </c>
      <c r="G3413" s="119" t="s">
        <v>229</v>
      </c>
      <c r="H3413" s="121" t="s">
        <v>5003</v>
      </c>
      <c r="I3413" s="119" t="s">
        <v>30</v>
      </c>
      <c r="J3413" s="121" t="s">
        <v>87</v>
      </c>
      <c r="K3413" s="120"/>
      <c r="L3413" s="120" t="s">
        <v>32</v>
      </c>
      <c r="M3413" s="120" t="s">
        <v>7068</v>
      </c>
      <c r="N3413" s="131">
        <v>43685</v>
      </c>
      <c r="O3413" s="131">
        <v>44260</v>
      </c>
      <c r="P3413" s="124">
        <f t="shared" si="155"/>
        <v>3</v>
      </c>
      <c r="R3413" s="125">
        <f ca="1">TODAY()-O3413</f>
        <v>418</v>
      </c>
      <c r="S3413" s="120" t="s">
        <v>92</v>
      </c>
      <c r="T3413" s="126">
        <v>44260</v>
      </c>
      <c r="U3413" s="126" t="s">
        <v>7542</v>
      </c>
      <c r="Y3413" s="116" t="s">
        <v>1211</v>
      </c>
    </row>
    <row r="3414" spans="1:25">
      <c r="A3414" s="116">
        <v>3414</v>
      </c>
      <c r="C3414" s="118">
        <f t="shared" si="154"/>
        <v>0</v>
      </c>
      <c r="E3414" s="120" t="s">
        <v>7543</v>
      </c>
      <c r="F3414" s="211" t="s">
        <v>351</v>
      </c>
      <c r="G3414" s="119" t="s">
        <v>2794</v>
      </c>
      <c r="H3414" s="121" t="s">
        <v>5003</v>
      </c>
      <c r="I3414" s="119" t="s">
        <v>30</v>
      </c>
      <c r="J3414" s="121" t="s">
        <v>87</v>
      </c>
      <c r="K3414" s="120"/>
      <c r="L3414" s="120" t="s">
        <v>32</v>
      </c>
      <c r="M3414" s="120" t="s">
        <v>78</v>
      </c>
      <c r="P3414" s="124">
        <f t="shared" si="155"/>
        <v>0</v>
      </c>
    </row>
    <row r="3415" spans="1:25">
      <c r="A3415" s="116">
        <v>3415</v>
      </c>
      <c r="C3415" s="118">
        <f t="shared" si="154"/>
        <v>0</v>
      </c>
      <c r="D3415" s="120" t="s">
        <v>252</v>
      </c>
      <c r="E3415" s="120" t="s">
        <v>7544</v>
      </c>
      <c r="F3415" s="211" t="s">
        <v>7140</v>
      </c>
      <c r="G3415" s="119" t="s">
        <v>7545</v>
      </c>
      <c r="H3415" s="121" t="s">
        <v>5003</v>
      </c>
      <c r="I3415" s="119" t="s">
        <v>30</v>
      </c>
      <c r="J3415" s="121" t="s">
        <v>77</v>
      </c>
      <c r="K3415" s="120"/>
      <c r="L3415" s="120" t="s">
        <v>32</v>
      </c>
      <c r="M3415" s="120" t="s">
        <v>7068</v>
      </c>
      <c r="N3415" s="131">
        <v>43685</v>
      </c>
      <c r="O3415" s="131">
        <v>44392</v>
      </c>
      <c r="P3415" s="124">
        <f t="shared" si="155"/>
        <v>7</v>
      </c>
      <c r="Q3415" s="118">
        <v>2</v>
      </c>
      <c r="R3415" s="125">
        <f ca="1">TODAY()-O3415</f>
        <v>286</v>
      </c>
      <c r="S3415" s="120" t="s">
        <v>55</v>
      </c>
    </row>
    <row r="3416" spans="1:25">
      <c r="A3416" s="116">
        <v>3416</v>
      </c>
      <c r="C3416" s="118">
        <f t="shared" si="154"/>
        <v>0</v>
      </c>
      <c r="D3416" s="120" t="s">
        <v>37</v>
      </c>
      <c r="E3416" s="120" t="s">
        <v>7546</v>
      </c>
      <c r="F3416" s="211" t="s">
        <v>7547</v>
      </c>
      <c r="G3416" s="119" t="s">
        <v>7545</v>
      </c>
      <c r="H3416" s="121" t="s">
        <v>5003</v>
      </c>
      <c r="I3416" s="119" t="s">
        <v>30</v>
      </c>
      <c r="J3416" s="121" t="s">
        <v>87</v>
      </c>
      <c r="K3416" s="120"/>
      <c r="L3416" s="120" t="s">
        <v>32</v>
      </c>
      <c r="M3416" s="120" t="s">
        <v>7068</v>
      </c>
      <c r="N3416" s="131">
        <v>43459</v>
      </c>
      <c r="O3416" s="131" t="s">
        <v>7548</v>
      </c>
      <c r="P3416" s="124" t="e">
        <f t="shared" si="155"/>
        <v>#VALUE!</v>
      </c>
      <c r="R3416" s="125"/>
      <c r="Y3416" s="116" t="s">
        <v>7549</v>
      </c>
    </row>
    <row r="3417" spans="1:25">
      <c r="A3417" s="116">
        <v>3417</v>
      </c>
      <c r="C3417" s="118">
        <f t="shared" si="154"/>
        <v>0</v>
      </c>
      <c r="D3417" s="120" t="s">
        <v>252</v>
      </c>
      <c r="E3417" s="120" t="s">
        <v>7550</v>
      </c>
      <c r="F3417" s="211" t="s">
        <v>7551</v>
      </c>
      <c r="G3417" s="119" t="s">
        <v>7552</v>
      </c>
      <c r="H3417" s="121" t="s">
        <v>5003</v>
      </c>
      <c r="I3417" s="121" t="s">
        <v>30</v>
      </c>
      <c r="J3417" s="121" t="s">
        <v>7553</v>
      </c>
      <c r="K3417" s="120"/>
      <c r="L3417" s="120" t="s">
        <v>32</v>
      </c>
      <c r="M3417" s="120" t="s">
        <v>7068</v>
      </c>
      <c r="N3417" s="131">
        <v>43691</v>
      </c>
      <c r="O3417" s="131">
        <v>44060</v>
      </c>
      <c r="P3417" s="124">
        <f t="shared" si="155"/>
        <v>8</v>
      </c>
      <c r="Q3417" s="118">
        <v>2</v>
      </c>
      <c r="R3417" s="125">
        <f ca="1">TODAY()-O3417</f>
        <v>618</v>
      </c>
      <c r="S3417" s="120" t="s">
        <v>55</v>
      </c>
    </row>
    <row r="3418" spans="1:25" ht="27.6">
      <c r="A3418" s="116">
        <v>3418</v>
      </c>
      <c r="C3418" s="118">
        <f t="shared" si="154"/>
        <v>0</v>
      </c>
      <c r="D3418" s="120" t="s">
        <v>7069</v>
      </c>
      <c r="E3418" s="120" t="s">
        <v>7554</v>
      </c>
      <c r="F3418" s="211" t="s">
        <v>7555</v>
      </c>
      <c r="G3418" s="119" t="s">
        <v>7556</v>
      </c>
      <c r="J3418" s="121" t="s">
        <v>7553</v>
      </c>
      <c r="K3418" s="120"/>
      <c r="L3418" s="120" t="s">
        <v>32</v>
      </c>
      <c r="M3418" s="120" t="s">
        <v>7068</v>
      </c>
      <c r="N3418" s="131">
        <v>43685</v>
      </c>
      <c r="O3418" s="131">
        <v>43710</v>
      </c>
      <c r="P3418" s="124">
        <f t="shared" si="155"/>
        <v>9</v>
      </c>
      <c r="R3418" s="125"/>
      <c r="S3418" s="120" t="s">
        <v>92</v>
      </c>
      <c r="T3418" s="126">
        <v>43711</v>
      </c>
      <c r="Y3418" s="116" t="s">
        <v>7118</v>
      </c>
    </row>
    <row r="3419" spans="1:25">
      <c r="A3419" s="116">
        <v>3419</v>
      </c>
      <c r="C3419" s="118">
        <f t="shared" si="154"/>
        <v>0</v>
      </c>
      <c r="E3419" s="120" t="s">
        <v>7557</v>
      </c>
      <c r="F3419" s="211" t="s">
        <v>7558</v>
      </c>
      <c r="G3419" s="119" t="s">
        <v>7559</v>
      </c>
      <c r="H3419" s="121" t="s">
        <v>5003</v>
      </c>
      <c r="I3419" s="119" t="s">
        <v>30</v>
      </c>
      <c r="J3419" s="121" t="s">
        <v>87</v>
      </c>
      <c r="K3419" s="120"/>
      <c r="L3419" s="120" t="s">
        <v>32</v>
      </c>
      <c r="M3419" s="120" t="s">
        <v>7068</v>
      </c>
      <c r="N3419" s="131">
        <v>43691</v>
      </c>
      <c r="O3419" s="131">
        <v>43843</v>
      </c>
      <c r="P3419" s="124">
        <f t="shared" si="155"/>
        <v>1</v>
      </c>
      <c r="R3419" s="125">
        <f ca="1">TODAY()-O3419</f>
        <v>835</v>
      </c>
      <c r="S3419" s="120" t="s">
        <v>92</v>
      </c>
      <c r="T3419" s="126">
        <v>43843</v>
      </c>
      <c r="Y3419" s="116" t="s">
        <v>7118</v>
      </c>
    </row>
    <row r="3420" spans="1:25">
      <c r="A3420" s="116">
        <v>3420</v>
      </c>
      <c r="C3420" s="118">
        <f t="shared" si="154"/>
        <v>0</v>
      </c>
      <c r="D3420" s="120" t="s">
        <v>252</v>
      </c>
      <c r="E3420" s="120" t="s">
        <v>7560</v>
      </c>
      <c r="F3420" s="211" t="s">
        <v>7561</v>
      </c>
      <c r="G3420" s="119" t="s">
        <v>7562</v>
      </c>
      <c r="H3420" s="121" t="s">
        <v>6799</v>
      </c>
      <c r="I3420" s="119" t="s">
        <v>30</v>
      </c>
      <c r="J3420" s="121" t="s">
        <v>77</v>
      </c>
      <c r="K3420" s="120"/>
      <c r="L3420" s="120" t="s">
        <v>32</v>
      </c>
      <c r="M3420" s="120" t="s">
        <v>7068</v>
      </c>
      <c r="N3420" s="131">
        <v>43496</v>
      </c>
      <c r="O3420" s="131">
        <v>44391</v>
      </c>
      <c r="P3420" s="124">
        <f t="shared" si="155"/>
        <v>7</v>
      </c>
      <c r="Q3420" s="118">
        <v>4</v>
      </c>
      <c r="R3420" s="125">
        <f ca="1">TODAY()-O3420</f>
        <v>287</v>
      </c>
      <c r="S3420" s="120" t="s">
        <v>55</v>
      </c>
    </row>
    <row r="3421" spans="1:25" ht="27.6">
      <c r="A3421" s="116">
        <v>3421</v>
      </c>
      <c r="C3421" s="118">
        <f t="shared" si="154"/>
        <v>0</v>
      </c>
      <c r="D3421" s="120" t="s">
        <v>252</v>
      </c>
      <c r="E3421" s="120" t="s">
        <v>7563</v>
      </c>
      <c r="F3421" s="211" t="s">
        <v>7564</v>
      </c>
      <c r="G3421" s="119" t="s">
        <v>7565</v>
      </c>
      <c r="H3421" s="121" t="s">
        <v>6799</v>
      </c>
      <c r="I3421" s="121" t="s">
        <v>30</v>
      </c>
      <c r="J3421" s="121" t="s">
        <v>7142</v>
      </c>
      <c r="K3421" s="120"/>
      <c r="L3421" s="120" t="s">
        <v>32</v>
      </c>
      <c r="M3421" s="120" t="s">
        <v>7068</v>
      </c>
      <c r="N3421" s="131">
        <v>43686</v>
      </c>
      <c r="O3421" s="131">
        <v>44250</v>
      </c>
      <c r="P3421" s="124">
        <f t="shared" si="155"/>
        <v>2</v>
      </c>
      <c r="Q3421" s="118">
        <v>2</v>
      </c>
      <c r="R3421" s="125">
        <f ca="1">TODAY()-O3421</f>
        <v>428</v>
      </c>
      <c r="S3421" s="120" t="s">
        <v>55</v>
      </c>
    </row>
    <row r="3422" spans="1:25" ht="27.6">
      <c r="A3422" s="116">
        <v>3422</v>
      </c>
      <c r="C3422" s="118">
        <f t="shared" si="154"/>
        <v>0</v>
      </c>
      <c r="D3422" s="120" t="s">
        <v>7069</v>
      </c>
      <c r="E3422" s="120" t="s">
        <v>7566</v>
      </c>
      <c r="F3422" s="211" t="s">
        <v>7567</v>
      </c>
      <c r="G3422" s="119" t="s">
        <v>1105</v>
      </c>
      <c r="H3422" s="121" t="s">
        <v>6799</v>
      </c>
      <c r="I3422" s="121" t="s">
        <v>30</v>
      </c>
      <c r="J3422" s="121" t="s">
        <v>7375</v>
      </c>
      <c r="K3422" s="120"/>
      <c r="L3422" s="120" t="s">
        <v>32</v>
      </c>
      <c r="M3422" s="120" t="s">
        <v>7068</v>
      </c>
      <c r="N3422" s="131">
        <v>43759</v>
      </c>
      <c r="O3422" s="131">
        <v>43887</v>
      </c>
      <c r="P3422" s="124">
        <f t="shared" si="155"/>
        <v>2</v>
      </c>
      <c r="R3422" s="125">
        <f ca="1">TODAY()-O3422</f>
        <v>791</v>
      </c>
      <c r="S3422" s="120" t="s">
        <v>92</v>
      </c>
      <c r="T3422" s="126">
        <v>43913</v>
      </c>
      <c r="Y3422" s="116" t="s">
        <v>7118</v>
      </c>
    </row>
    <row r="3423" spans="1:25">
      <c r="A3423" s="116">
        <v>3423</v>
      </c>
      <c r="C3423" s="118">
        <f t="shared" si="154"/>
        <v>0</v>
      </c>
      <c r="D3423" s="120" t="s">
        <v>7069</v>
      </c>
      <c r="E3423" s="120" t="s">
        <v>7568</v>
      </c>
      <c r="F3423" s="211" t="s">
        <v>2896</v>
      </c>
      <c r="G3423" s="119" t="s">
        <v>963</v>
      </c>
      <c r="H3423" s="121" t="s">
        <v>6799</v>
      </c>
      <c r="I3423" s="119" t="s">
        <v>30</v>
      </c>
      <c r="J3423" s="121" t="s">
        <v>77</v>
      </c>
      <c r="K3423" s="120"/>
      <c r="L3423" s="120" t="s">
        <v>32</v>
      </c>
      <c r="M3423" s="120" t="s">
        <v>78</v>
      </c>
      <c r="P3423" s="124">
        <f t="shared" si="155"/>
        <v>0</v>
      </c>
      <c r="U3423" s="126" t="s">
        <v>7569</v>
      </c>
      <c r="V3423" s="126" t="s">
        <v>7149</v>
      </c>
      <c r="Y3423" s="116" t="s">
        <v>356</v>
      </c>
    </row>
    <row r="3424" spans="1:25">
      <c r="A3424" s="116">
        <v>3424</v>
      </c>
      <c r="C3424" s="118">
        <f t="shared" si="154"/>
        <v>0</v>
      </c>
      <c r="D3424" s="120" t="s">
        <v>7069</v>
      </c>
      <c r="E3424" s="120" t="s">
        <v>7570</v>
      </c>
      <c r="F3424" s="211" t="s">
        <v>7571</v>
      </c>
      <c r="G3424" s="119" t="s">
        <v>6503</v>
      </c>
      <c r="H3424" s="121" t="s">
        <v>6799</v>
      </c>
      <c r="I3424" s="121" t="s">
        <v>30</v>
      </c>
      <c r="J3424" s="121" t="s">
        <v>1544</v>
      </c>
      <c r="K3424" s="120"/>
      <c r="L3424" s="120" t="s">
        <v>32</v>
      </c>
      <c r="M3424" s="120" t="s">
        <v>78</v>
      </c>
      <c r="P3424" s="124">
        <f t="shared" si="155"/>
        <v>0</v>
      </c>
      <c r="U3424" s="126" t="s">
        <v>7572</v>
      </c>
      <c r="V3424" s="126" t="s">
        <v>7149</v>
      </c>
      <c r="Y3424" s="116" t="s">
        <v>356</v>
      </c>
    </row>
    <row r="3425" spans="1:25">
      <c r="A3425" s="116">
        <v>3425</v>
      </c>
      <c r="C3425" s="118">
        <f t="shared" si="154"/>
        <v>0</v>
      </c>
      <c r="D3425" s="120" t="s">
        <v>252</v>
      </c>
      <c r="E3425" s="120" t="s">
        <v>7573</v>
      </c>
      <c r="F3425" s="211" t="s">
        <v>7574</v>
      </c>
      <c r="G3425" s="119" t="s">
        <v>7575</v>
      </c>
      <c r="H3425" s="121" t="s">
        <v>6799</v>
      </c>
      <c r="I3425" s="121" t="s">
        <v>30</v>
      </c>
      <c r="J3425" s="121" t="s">
        <v>5018</v>
      </c>
      <c r="K3425" s="120"/>
      <c r="L3425" s="120" t="s">
        <v>32</v>
      </c>
      <c r="M3425" s="120" t="s">
        <v>7068</v>
      </c>
      <c r="N3425" s="131">
        <v>43685</v>
      </c>
      <c r="O3425" s="131">
        <v>44391</v>
      </c>
      <c r="P3425" s="124">
        <f t="shared" si="155"/>
        <v>7</v>
      </c>
      <c r="Q3425" s="118">
        <v>5</v>
      </c>
      <c r="R3425" s="125">
        <f ca="1">TODAY()-O3425</f>
        <v>287</v>
      </c>
      <c r="Y3425" s="116" t="str">
        <f xml:space="preserve"> "Follow up message sent " &amp;TEXT(O3425,"dd/mm/yyyy")</f>
        <v>Follow up message sent 14/07/2021</v>
      </c>
    </row>
    <row r="3426" spans="1:25">
      <c r="A3426" s="116">
        <v>3426</v>
      </c>
      <c r="C3426" s="118">
        <f t="shared" si="154"/>
        <v>0</v>
      </c>
      <c r="D3426" s="120" t="s">
        <v>7069</v>
      </c>
      <c r="E3426" s="120" t="s">
        <v>7576</v>
      </c>
      <c r="F3426" s="211" t="s">
        <v>5062</v>
      </c>
      <c r="G3426" s="119" t="s">
        <v>6643</v>
      </c>
      <c r="H3426" s="121" t="s">
        <v>6799</v>
      </c>
      <c r="I3426" s="119" t="s">
        <v>30</v>
      </c>
      <c r="J3426" s="121" t="s">
        <v>77</v>
      </c>
      <c r="K3426" s="120"/>
      <c r="L3426" s="120" t="s">
        <v>32</v>
      </c>
      <c r="M3426" s="120" t="s">
        <v>78</v>
      </c>
      <c r="P3426" s="124">
        <f t="shared" si="155"/>
        <v>0</v>
      </c>
      <c r="U3426" s="126" t="s">
        <v>7577</v>
      </c>
      <c r="V3426" s="126" t="s">
        <v>7149</v>
      </c>
      <c r="Y3426" s="116" t="s">
        <v>356</v>
      </c>
    </row>
    <row r="3427" spans="1:25">
      <c r="A3427" s="116">
        <v>3427</v>
      </c>
      <c r="B3427" s="129">
        <v>44091</v>
      </c>
      <c r="C3427" s="118">
        <f t="shared" si="154"/>
        <v>9</v>
      </c>
      <c r="D3427" s="120" t="s">
        <v>252</v>
      </c>
      <c r="E3427" s="120" t="s">
        <v>7578</v>
      </c>
      <c r="F3427" s="211" t="s">
        <v>122</v>
      </c>
      <c r="G3427" s="119" t="s">
        <v>7579</v>
      </c>
      <c r="H3427" s="121" t="s">
        <v>6799</v>
      </c>
      <c r="I3427" s="121" t="s">
        <v>30</v>
      </c>
      <c r="J3427" s="121" t="s">
        <v>7280</v>
      </c>
      <c r="K3427" s="120"/>
      <c r="L3427" s="120" t="s">
        <v>32</v>
      </c>
      <c r="M3427" s="120" t="s">
        <v>78</v>
      </c>
      <c r="P3427" s="124">
        <f t="shared" si="155"/>
        <v>0</v>
      </c>
      <c r="U3427" s="126" t="s">
        <v>7580</v>
      </c>
      <c r="V3427" s="126" t="s">
        <v>7098</v>
      </c>
    </row>
    <row r="3428" spans="1:25">
      <c r="A3428" s="116">
        <v>3428</v>
      </c>
      <c r="C3428" s="118">
        <f t="shared" si="154"/>
        <v>0</v>
      </c>
      <c r="D3428" s="120" t="s">
        <v>252</v>
      </c>
      <c r="E3428" s="120" t="s">
        <v>7581</v>
      </c>
      <c r="F3428" s="211" t="s">
        <v>7582</v>
      </c>
      <c r="G3428" s="119" t="s">
        <v>1537</v>
      </c>
      <c r="H3428" s="121" t="s">
        <v>6799</v>
      </c>
      <c r="I3428" s="121" t="s">
        <v>30</v>
      </c>
      <c r="J3428" s="121" t="s">
        <v>7142</v>
      </c>
      <c r="K3428" s="120"/>
      <c r="L3428" s="120" t="s">
        <v>32</v>
      </c>
      <c r="M3428" s="120" t="s">
        <v>4990</v>
      </c>
      <c r="N3428" s="131">
        <v>43893</v>
      </c>
      <c r="O3428" s="131">
        <v>44250</v>
      </c>
      <c r="P3428" s="124">
        <f t="shared" si="155"/>
        <v>2</v>
      </c>
      <c r="Q3428" s="118">
        <v>1</v>
      </c>
      <c r="R3428" s="125">
        <f ca="1">TODAY()-O3428</f>
        <v>428</v>
      </c>
      <c r="S3428" s="120" t="s">
        <v>55</v>
      </c>
    </row>
    <row r="3429" spans="1:25">
      <c r="A3429" s="116">
        <v>3429</v>
      </c>
      <c r="B3429" s="129">
        <v>44091</v>
      </c>
      <c r="C3429" s="118">
        <f t="shared" si="154"/>
        <v>9</v>
      </c>
      <c r="D3429" s="120" t="s">
        <v>252</v>
      </c>
      <c r="E3429" s="120" t="s">
        <v>7583</v>
      </c>
      <c r="F3429" s="211" t="s">
        <v>7584</v>
      </c>
      <c r="G3429" s="119" t="s">
        <v>7585</v>
      </c>
      <c r="H3429" s="121" t="s">
        <v>6799</v>
      </c>
      <c r="I3429" s="121" t="s">
        <v>30</v>
      </c>
      <c r="J3429" s="121" t="s">
        <v>5018</v>
      </c>
      <c r="K3429" s="120"/>
      <c r="L3429" s="120" t="s">
        <v>32</v>
      </c>
      <c r="M3429" s="120" t="s">
        <v>78</v>
      </c>
      <c r="P3429" s="124">
        <f t="shared" si="155"/>
        <v>0</v>
      </c>
      <c r="U3429" s="126" t="s">
        <v>7586</v>
      </c>
      <c r="V3429" s="126" t="s">
        <v>7149</v>
      </c>
    </row>
    <row r="3430" spans="1:25" ht="27.6">
      <c r="A3430" s="116">
        <v>3430</v>
      </c>
      <c r="C3430" s="118">
        <f t="shared" si="154"/>
        <v>0</v>
      </c>
      <c r="D3430" s="120" t="s">
        <v>252</v>
      </c>
      <c r="E3430" s="120" t="s">
        <v>7587</v>
      </c>
      <c r="F3430" s="211" t="s">
        <v>7588</v>
      </c>
      <c r="G3430" s="119" t="s">
        <v>1105</v>
      </c>
      <c r="H3430" s="121" t="s">
        <v>29</v>
      </c>
      <c r="I3430" s="121" t="s">
        <v>30</v>
      </c>
      <c r="J3430" s="121" t="s">
        <v>7375</v>
      </c>
      <c r="K3430" s="120"/>
      <c r="L3430" s="120" t="s">
        <v>32</v>
      </c>
      <c r="M3430" s="120" t="s">
        <v>78</v>
      </c>
      <c r="P3430" s="124">
        <f t="shared" si="155"/>
        <v>0</v>
      </c>
      <c r="Y3430" s="116" t="s">
        <v>1713</v>
      </c>
    </row>
    <row r="3431" spans="1:25">
      <c r="A3431" s="116">
        <v>3431</v>
      </c>
      <c r="C3431" s="118">
        <f t="shared" si="154"/>
        <v>0</v>
      </c>
      <c r="D3431" s="120" t="s">
        <v>252</v>
      </c>
      <c r="E3431" s="120" t="s">
        <v>7589</v>
      </c>
      <c r="F3431" s="211" t="s">
        <v>7590</v>
      </c>
      <c r="G3431" s="119" t="s">
        <v>7591</v>
      </c>
      <c r="H3431" s="121" t="s">
        <v>29</v>
      </c>
      <c r="I3431" s="119" t="s">
        <v>30</v>
      </c>
      <c r="J3431" s="121" t="s">
        <v>77</v>
      </c>
      <c r="K3431" s="120"/>
      <c r="L3431" s="120" t="s">
        <v>32</v>
      </c>
      <c r="M3431" s="120" t="s">
        <v>4990</v>
      </c>
      <c r="N3431" s="131">
        <v>43782</v>
      </c>
      <c r="O3431" s="131">
        <v>44391</v>
      </c>
      <c r="P3431" s="124">
        <f t="shared" si="155"/>
        <v>7</v>
      </c>
      <c r="Q3431" s="118">
        <v>2</v>
      </c>
      <c r="R3431" s="125">
        <f ca="1">TODAY()-O3431</f>
        <v>287</v>
      </c>
      <c r="S3431" s="120" t="s">
        <v>55</v>
      </c>
    </row>
    <row r="3432" spans="1:25">
      <c r="A3432" s="116">
        <v>3432</v>
      </c>
      <c r="C3432" s="118">
        <f t="shared" si="154"/>
        <v>0</v>
      </c>
      <c r="D3432" s="120" t="s">
        <v>37</v>
      </c>
      <c r="E3432" s="120" t="s">
        <v>7592</v>
      </c>
      <c r="F3432" s="211" t="s">
        <v>104</v>
      </c>
      <c r="G3432" s="119" t="s">
        <v>232</v>
      </c>
      <c r="I3432" s="121" t="s">
        <v>30</v>
      </c>
      <c r="J3432" s="121" t="s">
        <v>7216</v>
      </c>
      <c r="K3432" s="120"/>
      <c r="L3432" s="120" t="s">
        <v>32</v>
      </c>
      <c r="M3432" s="120" t="s">
        <v>7068</v>
      </c>
      <c r="N3432" s="131">
        <v>43691</v>
      </c>
      <c r="P3432" s="124">
        <f t="shared" si="155"/>
        <v>0</v>
      </c>
      <c r="R3432" s="118">
        <f ca="1">TODAY()-N3432</f>
        <v>987</v>
      </c>
      <c r="S3432" s="120" t="s">
        <v>34</v>
      </c>
      <c r="T3432" s="126">
        <v>43717</v>
      </c>
      <c r="Y3432" s="116" t="s">
        <v>7593</v>
      </c>
    </row>
    <row r="3433" spans="1:25" ht="27.6">
      <c r="A3433" s="116">
        <v>3433</v>
      </c>
      <c r="C3433" s="118">
        <f t="shared" si="154"/>
        <v>0</v>
      </c>
      <c r="D3433" s="120" t="s">
        <v>7069</v>
      </c>
      <c r="E3433" s="120" t="s">
        <v>7594</v>
      </c>
      <c r="F3433" s="211" t="s">
        <v>7595</v>
      </c>
      <c r="G3433" s="119" t="s">
        <v>7596</v>
      </c>
      <c r="H3433" s="121" t="s">
        <v>6799</v>
      </c>
      <c r="I3433" s="119" t="s">
        <v>30</v>
      </c>
      <c r="J3433" s="121" t="s">
        <v>77</v>
      </c>
      <c r="K3433" s="120"/>
      <c r="L3433" s="120" t="s">
        <v>32</v>
      </c>
      <c r="M3433" s="120" t="s">
        <v>33</v>
      </c>
      <c r="N3433" s="131">
        <v>43893</v>
      </c>
      <c r="P3433" s="124">
        <f t="shared" si="155"/>
        <v>0</v>
      </c>
      <c r="R3433" s="118">
        <f ca="1">TODAY()-T3433</f>
        <v>785</v>
      </c>
      <c r="S3433" s="120" t="s">
        <v>92</v>
      </c>
      <c r="T3433" s="126">
        <v>43893</v>
      </c>
      <c r="Y3433" s="116" t="s">
        <v>7182</v>
      </c>
    </row>
    <row r="3434" spans="1:25">
      <c r="A3434" s="116">
        <v>3434</v>
      </c>
      <c r="C3434" s="118">
        <f t="shared" si="154"/>
        <v>0</v>
      </c>
      <c r="D3434" s="120" t="s">
        <v>252</v>
      </c>
      <c r="E3434" s="120" t="s">
        <v>7597</v>
      </c>
      <c r="F3434" s="211" t="s">
        <v>579</v>
      </c>
      <c r="G3434" s="119" t="s">
        <v>7598</v>
      </c>
      <c r="H3434" s="121" t="s">
        <v>6799</v>
      </c>
      <c r="I3434" s="119" t="s">
        <v>30</v>
      </c>
      <c r="J3434" s="121" t="s">
        <v>77</v>
      </c>
      <c r="K3434" s="120"/>
      <c r="L3434" s="120" t="s">
        <v>32</v>
      </c>
      <c r="M3434" s="120" t="s">
        <v>4990</v>
      </c>
      <c r="N3434" s="131">
        <v>43686</v>
      </c>
      <c r="O3434" s="131">
        <v>44060</v>
      </c>
      <c r="P3434" s="124">
        <f t="shared" si="155"/>
        <v>8</v>
      </c>
      <c r="Q3434" s="118">
        <v>3</v>
      </c>
      <c r="R3434" s="125">
        <f ca="1">TODAY()-O3434</f>
        <v>618</v>
      </c>
      <c r="S3434" s="120" t="s">
        <v>55</v>
      </c>
    </row>
    <row r="3435" spans="1:25">
      <c r="A3435" s="116">
        <v>3435</v>
      </c>
      <c r="C3435" s="118">
        <f t="shared" si="154"/>
        <v>0</v>
      </c>
      <c r="D3435" s="119" t="s">
        <v>25</v>
      </c>
      <c r="E3435" s="120" t="s">
        <v>7599</v>
      </c>
      <c r="F3435" s="211" t="s">
        <v>7600</v>
      </c>
      <c r="G3435" s="119" t="s">
        <v>1033</v>
      </c>
      <c r="H3435" s="121" t="s">
        <v>29</v>
      </c>
      <c r="I3435" s="121" t="s">
        <v>30</v>
      </c>
      <c r="J3435" s="121" t="s">
        <v>7142</v>
      </c>
      <c r="K3435" s="120"/>
      <c r="L3435" s="120" t="s">
        <v>32</v>
      </c>
      <c r="M3435" s="120" t="s">
        <v>4990</v>
      </c>
      <c r="N3435" s="131">
        <v>43894</v>
      </c>
      <c r="O3435" s="131">
        <v>44299</v>
      </c>
      <c r="P3435" s="124">
        <f t="shared" si="155"/>
        <v>4</v>
      </c>
      <c r="Q3435" s="118">
        <v>3</v>
      </c>
      <c r="R3435" s="125">
        <f ca="1">TODAY()-O3435</f>
        <v>379</v>
      </c>
    </row>
    <row r="3436" spans="1:25" ht="27.6">
      <c r="A3436" s="116">
        <v>3436</v>
      </c>
      <c r="C3436" s="118">
        <f t="shared" si="154"/>
        <v>0</v>
      </c>
      <c r="D3436" s="120" t="s">
        <v>7069</v>
      </c>
      <c r="E3436" s="120" t="s">
        <v>7601</v>
      </c>
      <c r="F3436" s="211" t="s">
        <v>7602</v>
      </c>
      <c r="G3436" s="119" t="s">
        <v>7603</v>
      </c>
      <c r="H3436" s="121" t="s">
        <v>6799</v>
      </c>
      <c r="I3436" s="119" t="s">
        <v>30</v>
      </c>
      <c r="J3436" s="121" t="s">
        <v>31</v>
      </c>
      <c r="K3436" s="120"/>
      <c r="L3436" s="120" t="s">
        <v>32</v>
      </c>
      <c r="M3436" s="120" t="s">
        <v>78</v>
      </c>
      <c r="P3436" s="124">
        <f t="shared" si="155"/>
        <v>0</v>
      </c>
      <c r="U3436" s="126" t="s">
        <v>1299</v>
      </c>
      <c r="Y3436" s="116" t="s">
        <v>356</v>
      </c>
    </row>
    <row r="3437" spans="1:25">
      <c r="A3437" s="116">
        <v>3437</v>
      </c>
      <c r="C3437" s="118">
        <f t="shared" si="154"/>
        <v>0</v>
      </c>
      <c r="D3437" s="120" t="s">
        <v>252</v>
      </c>
      <c r="E3437" s="120" t="s">
        <v>7604</v>
      </c>
      <c r="F3437" s="211" t="s">
        <v>7605</v>
      </c>
      <c r="G3437" s="119" t="s">
        <v>7606</v>
      </c>
      <c r="H3437" s="121" t="s">
        <v>6799</v>
      </c>
      <c r="I3437" s="121" t="s">
        <v>30</v>
      </c>
      <c r="J3437" s="121" t="s">
        <v>7091</v>
      </c>
      <c r="K3437" s="120"/>
      <c r="L3437" s="120" t="s">
        <v>32</v>
      </c>
      <c r="M3437" s="120" t="s">
        <v>7068</v>
      </c>
      <c r="N3437" s="131">
        <v>43691</v>
      </c>
      <c r="O3437" s="131">
        <v>44060</v>
      </c>
      <c r="P3437" s="124">
        <f t="shared" si="155"/>
        <v>8</v>
      </c>
      <c r="Q3437" s="118">
        <v>3</v>
      </c>
      <c r="R3437" s="125">
        <f ca="1">TODAY()-O3437</f>
        <v>618</v>
      </c>
      <c r="S3437" s="120" t="s">
        <v>55</v>
      </c>
    </row>
    <row r="3438" spans="1:25">
      <c r="A3438" s="116">
        <v>3438</v>
      </c>
      <c r="C3438" s="118">
        <f t="shared" si="154"/>
        <v>0</v>
      </c>
      <c r="D3438" s="120" t="s">
        <v>37</v>
      </c>
      <c r="E3438" s="120" t="s">
        <v>7607</v>
      </c>
      <c r="F3438" s="211" t="s">
        <v>7608</v>
      </c>
      <c r="G3438" s="119" t="s">
        <v>7609</v>
      </c>
      <c r="I3438" s="121" t="s">
        <v>30</v>
      </c>
      <c r="J3438" s="121" t="s">
        <v>7610</v>
      </c>
      <c r="K3438" s="120"/>
      <c r="L3438" s="120" t="s">
        <v>32</v>
      </c>
      <c r="M3438" s="120" t="s">
        <v>33</v>
      </c>
      <c r="N3438" s="131">
        <v>43850</v>
      </c>
      <c r="O3438" s="131">
        <v>44048</v>
      </c>
      <c r="P3438" s="124">
        <f t="shared" si="155"/>
        <v>8</v>
      </c>
      <c r="R3438" s="125">
        <f ca="1">TODAY()-O3438</f>
        <v>630</v>
      </c>
      <c r="S3438" s="120" t="s">
        <v>55</v>
      </c>
      <c r="Y3438" s="116" t="s">
        <v>356</v>
      </c>
    </row>
    <row r="3439" spans="1:25">
      <c r="A3439" s="116">
        <v>3439</v>
      </c>
      <c r="C3439" s="118">
        <f t="shared" si="154"/>
        <v>0</v>
      </c>
      <c r="D3439" s="120" t="s">
        <v>252</v>
      </c>
      <c r="E3439" s="120" t="s">
        <v>7611</v>
      </c>
      <c r="F3439" s="211" t="s">
        <v>7612</v>
      </c>
      <c r="G3439" s="119" t="s">
        <v>7613</v>
      </c>
      <c r="H3439" s="121" t="s">
        <v>6799</v>
      </c>
      <c r="I3439" s="121" t="s">
        <v>30</v>
      </c>
      <c r="J3439" s="121" t="s">
        <v>5018</v>
      </c>
      <c r="K3439" s="120"/>
      <c r="L3439" s="120" t="s">
        <v>32</v>
      </c>
      <c r="M3439" s="120" t="s">
        <v>7068</v>
      </c>
      <c r="N3439" s="131">
        <v>43691</v>
      </c>
      <c r="O3439" s="131">
        <v>44250</v>
      </c>
      <c r="P3439" s="124">
        <f t="shared" si="155"/>
        <v>2</v>
      </c>
      <c r="R3439" s="125">
        <f ca="1">TODAY()-O3439</f>
        <v>428</v>
      </c>
      <c r="S3439" s="120" t="s">
        <v>34</v>
      </c>
      <c r="T3439" s="126">
        <v>43691</v>
      </c>
      <c r="Y3439" s="116" t="s">
        <v>7614</v>
      </c>
    </row>
    <row r="3440" spans="1:25" ht="27.6">
      <c r="A3440" s="116">
        <v>3440</v>
      </c>
      <c r="C3440" s="118">
        <f t="shared" si="154"/>
        <v>0</v>
      </c>
      <c r="D3440" s="120" t="s">
        <v>37</v>
      </c>
      <c r="E3440" s="120" t="s">
        <v>7615</v>
      </c>
      <c r="F3440" s="211" t="s">
        <v>7616</v>
      </c>
      <c r="G3440" s="119" t="s">
        <v>5002</v>
      </c>
      <c r="H3440" s="121" t="s">
        <v>5003</v>
      </c>
      <c r="I3440" s="121" t="s">
        <v>30</v>
      </c>
      <c r="J3440" s="121" t="s">
        <v>5018</v>
      </c>
      <c r="K3440" s="120"/>
      <c r="L3440" s="120" t="s">
        <v>32</v>
      </c>
      <c r="M3440" s="120" t="s">
        <v>7068</v>
      </c>
      <c r="N3440" s="131">
        <v>43686</v>
      </c>
      <c r="O3440" s="131">
        <v>44005</v>
      </c>
      <c r="P3440" s="124">
        <f t="shared" si="155"/>
        <v>6</v>
      </c>
      <c r="R3440" s="125">
        <f ca="1">TODAY()-O3440</f>
        <v>673</v>
      </c>
      <c r="S3440" s="120" t="s">
        <v>34</v>
      </c>
      <c r="T3440" s="126">
        <v>43689</v>
      </c>
      <c r="Y3440" s="116" t="s">
        <v>7617</v>
      </c>
    </row>
    <row r="3441" spans="1:25">
      <c r="A3441" s="116">
        <v>3441</v>
      </c>
      <c r="C3441" s="118">
        <f t="shared" si="154"/>
        <v>0</v>
      </c>
      <c r="D3441" s="120" t="s">
        <v>7069</v>
      </c>
      <c r="E3441" s="120" t="s">
        <v>7618</v>
      </c>
      <c r="F3441" s="211" t="s">
        <v>777</v>
      </c>
      <c r="G3441" s="119" t="s">
        <v>7619</v>
      </c>
      <c r="H3441" s="121" t="s">
        <v>6799</v>
      </c>
      <c r="J3441" s="121" t="s">
        <v>7620</v>
      </c>
      <c r="K3441" s="120"/>
      <c r="L3441" s="120" t="s">
        <v>32</v>
      </c>
      <c r="M3441" s="120" t="s">
        <v>7068</v>
      </c>
      <c r="N3441" s="131">
        <v>43686</v>
      </c>
      <c r="O3441" s="131">
        <v>43777</v>
      </c>
      <c r="P3441" s="124">
        <f t="shared" si="155"/>
        <v>11</v>
      </c>
      <c r="R3441" s="125"/>
      <c r="S3441" s="120" t="s">
        <v>92</v>
      </c>
      <c r="T3441" s="126">
        <v>43781</v>
      </c>
      <c r="Y3441" s="116" t="s">
        <v>2190</v>
      </c>
    </row>
    <row r="3442" spans="1:25">
      <c r="A3442" s="116">
        <v>3442</v>
      </c>
      <c r="B3442" s="129">
        <v>44112</v>
      </c>
      <c r="C3442" s="118">
        <f t="shared" si="154"/>
        <v>10</v>
      </c>
      <c r="D3442" s="120" t="s">
        <v>252</v>
      </c>
      <c r="E3442" s="120" t="s">
        <v>7621</v>
      </c>
      <c r="F3442" s="211" t="s">
        <v>7622</v>
      </c>
      <c r="G3442" s="119" t="s">
        <v>7623</v>
      </c>
      <c r="H3442" s="121" t="s">
        <v>6799</v>
      </c>
      <c r="J3442" s="121" t="s">
        <v>7624</v>
      </c>
      <c r="K3442" s="120"/>
      <c r="L3442" s="120" t="s">
        <v>32</v>
      </c>
      <c r="M3442" s="120" t="s">
        <v>78</v>
      </c>
      <c r="P3442" s="124">
        <f t="shared" si="155"/>
        <v>0</v>
      </c>
      <c r="U3442" s="126" t="s">
        <v>7625</v>
      </c>
      <c r="V3442" s="126" t="s">
        <v>7149</v>
      </c>
    </row>
    <row r="3443" spans="1:25">
      <c r="A3443" s="116">
        <v>3443</v>
      </c>
      <c r="B3443" s="129">
        <v>44112</v>
      </c>
      <c r="C3443" s="118">
        <f t="shared" ref="C3443:C3505" si="156">IF(B3443&lt;&gt;0,MONTH(B3443),0)</f>
        <v>10</v>
      </c>
      <c r="D3443" s="120" t="s">
        <v>252</v>
      </c>
      <c r="E3443" s="120" t="s">
        <v>7626</v>
      </c>
      <c r="F3443" s="211" t="s">
        <v>7627</v>
      </c>
      <c r="G3443" s="119" t="s">
        <v>7623</v>
      </c>
      <c r="H3443" s="121" t="s">
        <v>6799</v>
      </c>
      <c r="J3443" s="121" t="s">
        <v>7624</v>
      </c>
      <c r="K3443" s="120"/>
      <c r="L3443" s="120" t="s">
        <v>32</v>
      </c>
      <c r="M3443" s="120" t="s">
        <v>78</v>
      </c>
      <c r="P3443" s="124">
        <f t="shared" si="155"/>
        <v>0</v>
      </c>
      <c r="U3443" s="126" t="s">
        <v>7628</v>
      </c>
      <c r="V3443" s="126" t="s">
        <v>7098</v>
      </c>
    </row>
    <row r="3444" spans="1:25">
      <c r="A3444" s="116">
        <v>3444</v>
      </c>
      <c r="B3444" s="129">
        <v>44112</v>
      </c>
      <c r="C3444" s="118">
        <f t="shared" si="156"/>
        <v>10</v>
      </c>
      <c r="D3444" s="120" t="s">
        <v>252</v>
      </c>
      <c r="E3444" s="120" t="s">
        <v>7629</v>
      </c>
      <c r="F3444" s="211" t="s">
        <v>7630</v>
      </c>
      <c r="G3444" s="119" t="s">
        <v>7631</v>
      </c>
      <c r="H3444" s="121" t="s">
        <v>6799</v>
      </c>
      <c r="I3444" s="119" t="s">
        <v>30</v>
      </c>
      <c r="J3444" s="121" t="s">
        <v>87</v>
      </c>
      <c r="K3444" s="120"/>
      <c r="L3444" s="120" t="s">
        <v>32</v>
      </c>
      <c r="M3444" s="120" t="s">
        <v>78</v>
      </c>
      <c r="P3444" s="124">
        <f t="shared" si="155"/>
        <v>0</v>
      </c>
      <c r="U3444" s="126" t="s">
        <v>7632</v>
      </c>
      <c r="V3444" s="126" t="s">
        <v>7098</v>
      </c>
    </row>
    <row r="3445" spans="1:25">
      <c r="A3445" s="116">
        <v>3445</v>
      </c>
      <c r="B3445" s="129">
        <v>44092</v>
      </c>
      <c r="C3445" s="118">
        <f t="shared" si="156"/>
        <v>9</v>
      </c>
      <c r="D3445" s="120" t="s">
        <v>252</v>
      </c>
      <c r="E3445" s="120" t="s">
        <v>7633</v>
      </c>
      <c r="F3445" s="211" t="s">
        <v>6730</v>
      </c>
      <c r="G3445" s="119" t="s">
        <v>371</v>
      </c>
      <c r="H3445" s="121" t="s">
        <v>6799</v>
      </c>
      <c r="I3445" s="119" t="s">
        <v>30</v>
      </c>
      <c r="J3445" s="121" t="s">
        <v>87</v>
      </c>
      <c r="K3445" s="120"/>
      <c r="L3445" s="120" t="s">
        <v>32</v>
      </c>
      <c r="M3445" s="120" t="s">
        <v>78</v>
      </c>
      <c r="P3445" s="124">
        <f t="shared" si="155"/>
        <v>0</v>
      </c>
      <c r="U3445" s="126" t="s">
        <v>7634</v>
      </c>
      <c r="V3445" s="126" t="s">
        <v>7098</v>
      </c>
    </row>
    <row r="3446" spans="1:25">
      <c r="A3446" s="116">
        <v>3446</v>
      </c>
      <c r="B3446" s="129">
        <v>44092</v>
      </c>
      <c r="C3446" s="118">
        <f t="shared" si="156"/>
        <v>9</v>
      </c>
      <c r="D3446" s="120" t="s">
        <v>252</v>
      </c>
      <c r="E3446" s="120" t="s">
        <v>7635</v>
      </c>
      <c r="F3446" s="211" t="s">
        <v>7636</v>
      </c>
      <c r="G3446" s="119" t="s">
        <v>7637</v>
      </c>
      <c r="H3446" s="121" t="s">
        <v>6799</v>
      </c>
      <c r="I3446" s="119" t="s">
        <v>30</v>
      </c>
      <c r="J3446" s="121" t="s">
        <v>87</v>
      </c>
      <c r="K3446" s="120"/>
      <c r="L3446" s="120" t="s">
        <v>32</v>
      </c>
      <c r="M3446" s="120" t="s">
        <v>78</v>
      </c>
      <c r="P3446" s="124">
        <f t="shared" si="155"/>
        <v>0</v>
      </c>
      <c r="U3446" s="126" t="s">
        <v>7638</v>
      </c>
      <c r="V3446" s="126" t="s">
        <v>7149</v>
      </c>
    </row>
    <row r="3447" spans="1:25">
      <c r="A3447" s="116">
        <v>3447</v>
      </c>
      <c r="C3447" s="118">
        <f t="shared" si="156"/>
        <v>0</v>
      </c>
      <c r="E3447" s="120" t="s">
        <v>7639</v>
      </c>
      <c r="F3447" s="211" t="s">
        <v>351</v>
      </c>
      <c r="G3447" s="119" t="s">
        <v>2840</v>
      </c>
      <c r="H3447" s="121" t="s">
        <v>5003</v>
      </c>
      <c r="I3447" s="119" t="s">
        <v>30</v>
      </c>
      <c r="J3447" s="121" t="s">
        <v>87</v>
      </c>
      <c r="K3447" s="120"/>
      <c r="L3447" s="120" t="s">
        <v>32</v>
      </c>
      <c r="M3447" s="120" t="s">
        <v>78</v>
      </c>
      <c r="P3447" s="124">
        <f t="shared" si="155"/>
        <v>0</v>
      </c>
    </row>
    <row r="3448" spans="1:25">
      <c r="A3448" s="116">
        <v>3448</v>
      </c>
      <c r="C3448" s="118">
        <f t="shared" si="156"/>
        <v>0</v>
      </c>
      <c r="D3448" s="120" t="s">
        <v>252</v>
      </c>
      <c r="E3448" s="120" t="s">
        <v>7640</v>
      </c>
      <c r="F3448" s="211" t="s">
        <v>7641</v>
      </c>
      <c r="G3448" s="119" t="s">
        <v>2759</v>
      </c>
      <c r="H3448" s="121" t="s">
        <v>6799</v>
      </c>
      <c r="I3448" s="119" t="s">
        <v>30</v>
      </c>
      <c r="J3448" s="121" t="s">
        <v>87</v>
      </c>
      <c r="K3448" s="120"/>
      <c r="L3448" s="120" t="s">
        <v>32</v>
      </c>
      <c r="M3448" s="120" t="s">
        <v>78</v>
      </c>
      <c r="O3448" s="131">
        <v>44095</v>
      </c>
      <c r="P3448" s="124">
        <f t="shared" si="155"/>
        <v>9</v>
      </c>
      <c r="R3448" s="125">
        <f ca="1">TODAY()-O3448</f>
        <v>583</v>
      </c>
    </row>
    <row r="3449" spans="1:25">
      <c r="A3449" s="116">
        <v>3449</v>
      </c>
      <c r="C3449" s="118">
        <f t="shared" si="156"/>
        <v>0</v>
      </c>
      <c r="D3449" s="120" t="s">
        <v>252</v>
      </c>
      <c r="E3449" s="120" t="s">
        <v>7642</v>
      </c>
      <c r="F3449" s="211" t="s">
        <v>7643</v>
      </c>
      <c r="G3449" s="119" t="s">
        <v>7644</v>
      </c>
      <c r="H3449" s="121" t="s">
        <v>5003</v>
      </c>
      <c r="I3449" s="119" t="s">
        <v>30</v>
      </c>
      <c r="J3449" s="121" t="s">
        <v>77</v>
      </c>
      <c r="K3449" s="120"/>
      <c r="L3449" s="120" t="s">
        <v>32</v>
      </c>
      <c r="M3449" s="120" t="s">
        <v>4990</v>
      </c>
      <c r="N3449" s="131">
        <v>43686</v>
      </c>
      <c r="O3449" s="131">
        <v>44250</v>
      </c>
      <c r="P3449" s="124">
        <f t="shared" si="155"/>
        <v>2</v>
      </c>
      <c r="Q3449" s="118">
        <v>3</v>
      </c>
      <c r="R3449" s="125">
        <f ca="1">TODAY()-O3449</f>
        <v>428</v>
      </c>
      <c r="S3449" s="120" t="s">
        <v>55</v>
      </c>
    </row>
    <row r="3450" spans="1:25" ht="27.6">
      <c r="A3450" s="116">
        <v>3450</v>
      </c>
      <c r="C3450" s="118">
        <f t="shared" si="156"/>
        <v>0</v>
      </c>
      <c r="D3450" s="120" t="s">
        <v>252</v>
      </c>
      <c r="E3450" s="120" t="s">
        <v>7645</v>
      </c>
      <c r="F3450" s="211" t="s">
        <v>7646</v>
      </c>
      <c r="G3450" s="119" t="s">
        <v>7647</v>
      </c>
      <c r="H3450" s="121" t="s">
        <v>6799</v>
      </c>
      <c r="I3450" s="119" t="s">
        <v>30</v>
      </c>
      <c r="J3450" s="121" t="s">
        <v>77</v>
      </c>
      <c r="K3450" s="120"/>
      <c r="L3450" s="120" t="s">
        <v>32</v>
      </c>
      <c r="M3450" s="120" t="s">
        <v>33</v>
      </c>
      <c r="N3450" s="131">
        <v>43893</v>
      </c>
      <c r="O3450" s="131" t="s">
        <v>7083</v>
      </c>
      <c r="P3450" s="124" t="e">
        <f t="shared" si="155"/>
        <v>#VALUE!</v>
      </c>
      <c r="Q3450" s="118">
        <v>1</v>
      </c>
      <c r="R3450" s="125"/>
      <c r="S3450" s="126" t="s">
        <v>44</v>
      </c>
      <c r="T3450" s="126">
        <v>44067</v>
      </c>
      <c r="Y3450" s="116" t="s">
        <v>44</v>
      </c>
    </row>
    <row r="3451" spans="1:25">
      <c r="A3451" s="116">
        <v>3451</v>
      </c>
      <c r="C3451" s="118">
        <f t="shared" si="156"/>
        <v>0</v>
      </c>
      <c r="D3451" s="120" t="s">
        <v>252</v>
      </c>
      <c r="E3451" s="120" t="s">
        <v>7648</v>
      </c>
      <c r="F3451" s="211" t="s">
        <v>636</v>
      </c>
      <c r="G3451" s="119" t="s">
        <v>7649</v>
      </c>
      <c r="H3451" s="121" t="s">
        <v>6799</v>
      </c>
      <c r="I3451" s="121" t="s">
        <v>30</v>
      </c>
      <c r="J3451" s="121" t="s">
        <v>7142</v>
      </c>
      <c r="K3451" s="120"/>
      <c r="L3451" s="120" t="s">
        <v>32</v>
      </c>
      <c r="M3451" s="120" t="s">
        <v>7068</v>
      </c>
      <c r="N3451" s="131">
        <v>43706</v>
      </c>
      <c r="O3451" s="131">
        <v>44060</v>
      </c>
      <c r="P3451" s="124">
        <f t="shared" si="155"/>
        <v>8</v>
      </c>
      <c r="Q3451" s="118">
        <v>3</v>
      </c>
      <c r="R3451" s="125">
        <f ca="1">TODAY()-O3451</f>
        <v>618</v>
      </c>
      <c r="S3451" s="120" t="s">
        <v>55</v>
      </c>
    </row>
    <row r="3452" spans="1:25">
      <c r="A3452" s="116">
        <v>3452</v>
      </c>
      <c r="C3452" s="118">
        <f t="shared" si="156"/>
        <v>0</v>
      </c>
      <c r="D3452" s="120" t="s">
        <v>7069</v>
      </c>
      <c r="E3452" s="120" t="s">
        <v>7650</v>
      </c>
      <c r="F3452" s="211" t="s">
        <v>5062</v>
      </c>
      <c r="G3452" s="119" t="s">
        <v>7651</v>
      </c>
      <c r="H3452" s="121" t="s">
        <v>5003</v>
      </c>
      <c r="I3452" s="119" t="s">
        <v>30</v>
      </c>
      <c r="J3452" s="121" t="s">
        <v>77</v>
      </c>
      <c r="K3452" s="120"/>
      <c r="L3452" s="120" t="s">
        <v>32</v>
      </c>
      <c r="M3452" s="120" t="s">
        <v>7068</v>
      </c>
      <c r="N3452" s="131">
        <v>43581</v>
      </c>
      <c r="P3452" s="124">
        <f t="shared" si="155"/>
        <v>0</v>
      </c>
      <c r="S3452" s="120" t="s">
        <v>92</v>
      </c>
      <c r="T3452" s="126">
        <v>43777</v>
      </c>
      <c r="Y3452" s="116" t="s">
        <v>7182</v>
      </c>
    </row>
    <row r="3453" spans="1:25">
      <c r="A3453" s="116">
        <v>3453</v>
      </c>
      <c r="C3453" s="118">
        <f t="shared" si="156"/>
        <v>0</v>
      </c>
      <c r="D3453" s="119" t="s">
        <v>252</v>
      </c>
      <c r="E3453" s="120" t="s">
        <v>7652</v>
      </c>
      <c r="F3453" s="211" t="s">
        <v>7653</v>
      </c>
      <c r="G3453" s="119" t="s">
        <v>7654</v>
      </c>
      <c r="H3453" s="121" t="s">
        <v>6799</v>
      </c>
      <c r="I3453" s="121" t="s">
        <v>30</v>
      </c>
      <c r="J3453" s="121" t="s">
        <v>1540</v>
      </c>
      <c r="K3453" s="120"/>
      <c r="L3453" s="120" t="s">
        <v>32</v>
      </c>
      <c r="M3453" s="120" t="s">
        <v>7068</v>
      </c>
      <c r="N3453" s="131">
        <v>43691</v>
      </c>
      <c r="O3453" s="131">
        <v>44302</v>
      </c>
      <c r="P3453" s="124">
        <f t="shared" si="155"/>
        <v>4</v>
      </c>
      <c r="R3453" s="125">
        <f ca="1">TODAY()-O3453</f>
        <v>376</v>
      </c>
      <c r="S3453" s="120" t="s">
        <v>135</v>
      </c>
      <c r="T3453" s="126">
        <v>43714</v>
      </c>
      <c r="U3453" s="126" t="s">
        <v>7655</v>
      </c>
      <c r="Y3453" s="116" t="s">
        <v>1211</v>
      </c>
    </row>
    <row r="3454" spans="1:25">
      <c r="A3454" s="116">
        <v>3454</v>
      </c>
      <c r="C3454" s="118">
        <f t="shared" si="156"/>
        <v>0</v>
      </c>
      <c r="D3454" s="120" t="s">
        <v>252</v>
      </c>
      <c r="E3454" s="120" t="s">
        <v>7656</v>
      </c>
      <c r="F3454" s="211" t="s">
        <v>5062</v>
      </c>
      <c r="G3454" s="119" t="s">
        <v>7657</v>
      </c>
      <c r="H3454" s="121" t="s">
        <v>6799</v>
      </c>
      <c r="I3454" s="121" t="s">
        <v>30</v>
      </c>
      <c r="J3454" s="121" t="s">
        <v>7280</v>
      </c>
      <c r="K3454" s="120"/>
      <c r="L3454" s="120" t="s">
        <v>32</v>
      </c>
      <c r="M3454" s="120" t="s">
        <v>78</v>
      </c>
      <c r="P3454" s="124">
        <f t="shared" si="155"/>
        <v>0</v>
      </c>
      <c r="U3454" s="126" t="s">
        <v>7333</v>
      </c>
    </row>
    <row r="3455" spans="1:25">
      <c r="A3455" s="116">
        <v>3455</v>
      </c>
      <c r="C3455" s="118">
        <f t="shared" si="156"/>
        <v>0</v>
      </c>
      <c r="D3455" s="120" t="s">
        <v>25</v>
      </c>
      <c r="E3455" s="120" t="s">
        <v>7658</v>
      </c>
      <c r="F3455" s="211" t="s">
        <v>7659</v>
      </c>
      <c r="G3455" s="119" t="s">
        <v>669</v>
      </c>
      <c r="H3455" s="121" t="s">
        <v>5003</v>
      </c>
      <c r="I3455" s="119" t="s">
        <v>30</v>
      </c>
      <c r="J3455" s="121" t="s">
        <v>87</v>
      </c>
      <c r="K3455" s="120"/>
      <c r="L3455" s="120" t="s">
        <v>32</v>
      </c>
      <c r="M3455" s="120" t="s">
        <v>33</v>
      </c>
      <c r="N3455" s="131">
        <v>43686</v>
      </c>
      <c r="O3455" s="131">
        <v>44643</v>
      </c>
      <c r="P3455" s="124">
        <f t="shared" si="155"/>
        <v>3</v>
      </c>
      <c r="R3455" s="125"/>
      <c r="Y3455" s="127" t="s">
        <v>356</v>
      </c>
    </row>
    <row r="3456" spans="1:25">
      <c r="A3456" s="116">
        <v>3456</v>
      </c>
      <c r="C3456" s="118">
        <f t="shared" si="156"/>
        <v>0</v>
      </c>
      <c r="D3456" s="120" t="s">
        <v>252</v>
      </c>
      <c r="E3456" s="120" t="s">
        <v>7660</v>
      </c>
      <c r="F3456" s="211" t="s">
        <v>7661</v>
      </c>
      <c r="G3456" s="119" t="s">
        <v>7662</v>
      </c>
      <c r="H3456" s="121" t="s">
        <v>5003</v>
      </c>
      <c r="I3456" s="119" t="s">
        <v>30</v>
      </c>
      <c r="J3456" s="121" t="s">
        <v>77</v>
      </c>
      <c r="K3456" s="120"/>
      <c r="L3456" s="120" t="s">
        <v>32</v>
      </c>
      <c r="M3456" s="120" t="s">
        <v>7068</v>
      </c>
      <c r="N3456" s="131">
        <v>43691</v>
      </c>
      <c r="O3456" s="131">
        <v>44060</v>
      </c>
      <c r="P3456" s="124">
        <f t="shared" si="155"/>
        <v>8</v>
      </c>
      <c r="Q3456" s="118">
        <v>3</v>
      </c>
      <c r="R3456" s="125">
        <f ca="1">TODAY()-O3456</f>
        <v>618</v>
      </c>
      <c r="S3456" s="120" t="s">
        <v>55</v>
      </c>
    </row>
    <row r="3457" spans="1:25" ht="27.6">
      <c r="A3457" s="116">
        <v>3457</v>
      </c>
      <c r="C3457" s="118">
        <f t="shared" si="156"/>
        <v>0</v>
      </c>
      <c r="D3457" s="120" t="s">
        <v>25</v>
      </c>
      <c r="E3457" s="120" t="s">
        <v>7663</v>
      </c>
      <c r="F3457" s="211" t="s">
        <v>7664</v>
      </c>
      <c r="G3457" s="119" t="s">
        <v>7665</v>
      </c>
      <c r="H3457" s="121" t="s">
        <v>1173</v>
      </c>
      <c r="I3457" s="119" t="s">
        <v>30</v>
      </c>
      <c r="J3457" s="121" t="s">
        <v>87</v>
      </c>
      <c r="K3457" s="120"/>
      <c r="L3457" s="120" t="s">
        <v>32</v>
      </c>
      <c r="M3457" s="120" t="s">
        <v>7068</v>
      </c>
      <c r="N3457" s="131">
        <v>43685</v>
      </c>
      <c r="O3457" s="131">
        <v>44412</v>
      </c>
      <c r="P3457" s="124">
        <f t="shared" si="155"/>
        <v>8</v>
      </c>
      <c r="R3457" s="125"/>
      <c r="S3457" s="120" t="s">
        <v>55</v>
      </c>
      <c r="Y3457" s="116" t="s">
        <v>59</v>
      </c>
    </row>
    <row r="3458" spans="1:25" ht="27.6">
      <c r="A3458" s="116">
        <v>3458</v>
      </c>
      <c r="C3458" s="118">
        <f t="shared" si="156"/>
        <v>0</v>
      </c>
      <c r="D3458" s="120" t="s">
        <v>7069</v>
      </c>
      <c r="E3458" s="120" t="s">
        <v>7666</v>
      </c>
      <c r="F3458" s="211" t="s">
        <v>7667</v>
      </c>
      <c r="G3458" s="119" t="s">
        <v>6810</v>
      </c>
      <c r="H3458" s="121" t="s">
        <v>6799</v>
      </c>
      <c r="I3458" s="119" t="s">
        <v>30</v>
      </c>
      <c r="J3458" s="121" t="s">
        <v>77</v>
      </c>
      <c r="K3458" s="120"/>
      <c r="L3458" s="120" t="s">
        <v>32</v>
      </c>
      <c r="M3458" s="120" t="s">
        <v>78</v>
      </c>
      <c r="P3458" s="124">
        <f t="shared" si="155"/>
        <v>0</v>
      </c>
      <c r="U3458" s="126" t="s">
        <v>7668</v>
      </c>
      <c r="V3458" s="126" t="s">
        <v>7669</v>
      </c>
      <c r="X3458" s="126">
        <v>44139</v>
      </c>
      <c r="Y3458" s="116" t="s">
        <v>356</v>
      </c>
    </row>
    <row r="3459" spans="1:25">
      <c r="A3459" s="116">
        <v>3459</v>
      </c>
      <c r="C3459" s="118">
        <f t="shared" si="156"/>
        <v>0</v>
      </c>
      <c r="D3459" s="120" t="s">
        <v>7069</v>
      </c>
      <c r="E3459" s="120" t="s">
        <v>7670</v>
      </c>
      <c r="F3459" s="211" t="s">
        <v>7671</v>
      </c>
      <c r="G3459" s="119" t="s">
        <v>7672</v>
      </c>
      <c r="H3459" s="121" t="s">
        <v>6799</v>
      </c>
      <c r="I3459" s="119" t="s">
        <v>30</v>
      </c>
      <c r="J3459" s="121" t="s">
        <v>31</v>
      </c>
      <c r="K3459" s="120"/>
      <c r="L3459" s="120" t="s">
        <v>32</v>
      </c>
      <c r="M3459" s="120" t="s">
        <v>4990</v>
      </c>
      <c r="N3459" s="131">
        <v>43686</v>
      </c>
      <c r="O3459" s="131">
        <v>43777</v>
      </c>
      <c r="P3459" s="124">
        <f t="shared" si="155"/>
        <v>11</v>
      </c>
      <c r="R3459" s="125"/>
      <c r="S3459" s="120" t="s">
        <v>92</v>
      </c>
      <c r="T3459" s="126">
        <v>43781</v>
      </c>
      <c r="Y3459" s="116" t="s">
        <v>2190</v>
      </c>
    </row>
    <row r="3460" spans="1:25" ht="27.6">
      <c r="A3460" s="116">
        <v>3460</v>
      </c>
      <c r="C3460" s="118">
        <f t="shared" si="156"/>
        <v>0</v>
      </c>
      <c r="D3460" s="120" t="s">
        <v>252</v>
      </c>
      <c r="E3460" s="120" t="s">
        <v>7673</v>
      </c>
      <c r="F3460" s="211" t="s">
        <v>7674</v>
      </c>
      <c r="G3460" s="119" t="s">
        <v>2008</v>
      </c>
      <c r="H3460" s="121" t="s">
        <v>6799</v>
      </c>
      <c r="I3460" s="119" t="s">
        <v>30</v>
      </c>
      <c r="J3460" s="121" t="s">
        <v>31</v>
      </c>
      <c r="K3460" s="120"/>
      <c r="L3460" s="120" t="s">
        <v>32</v>
      </c>
      <c r="M3460" s="120" t="s">
        <v>4990</v>
      </c>
      <c r="N3460" s="131">
        <v>43686</v>
      </c>
      <c r="O3460" s="131">
        <v>44112</v>
      </c>
      <c r="P3460" s="124">
        <f t="shared" si="155"/>
        <v>10</v>
      </c>
      <c r="Q3460" s="118">
        <v>3</v>
      </c>
      <c r="R3460" s="125">
        <f ca="1">TODAY()-O3460</f>
        <v>566</v>
      </c>
      <c r="S3460" s="120" t="s">
        <v>55</v>
      </c>
    </row>
    <row r="3461" spans="1:25" ht="27.6">
      <c r="A3461" s="116">
        <v>3461</v>
      </c>
      <c r="C3461" s="118">
        <f t="shared" si="156"/>
        <v>0</v>
      </c>
      <c r="D3461" s="120" t="s">
        <v>7069</v>
      </c>
      <c r="E3461" s="120" t="s">
        <v>7675</v>
      </c>
      <c r="F3461" s="211" t="s">
        <v>7676</v>
      </c>
      <c r="G3461" s="119" t="s">
        <v>1765</v>
      </c>
      <c r="H3461" s="121" t="s">
        <v>6799</v>
      </c>
      <c r="I3461" s="121" t="s">
        <v>30</v>
      </c>
      <c r="J3461" s="121" t="s">
        <v>7271</v>
      </c>
      <c r="K3461" s="120"/>
      <c r="L3461" s="120" t="s">
        <v>32</v>
      </c>
      <c r="M3461" s="120" t="s">
        <v>4990</v>
      </c>
      <c r="N3461" s="131">
        <v>43686</v>
      </c>
      <c r="O3461" s="131" t="s">
        <v>4079</v>
      </c>
      <c r="P3461" s="124" t="e">
        <f t="shared" si="155"/>
        <v>#VALUE!</v>
      </c>
      <c r="R3461" s="125"/>
      <c r="Y3461" s="116" t="s">
        <v>356</v>
      </c>
    </row>
    <row r="3462" spans="1:25" ht="27.6">
      <c r="A3462" s="116">
        <v>3462</v>
      </c>
      <c r="C3462" s="118">
        <f t="shared" si="156"/>
        <v>0</v>
      </c>
      <c r="D3462" s="120" t="s">
        <v>252</v>
      </c>
      <c r="E3462" s="120" t="s">
        <v>7677</v>
      </c>
      <c r="F3462" s="211" t="s">
        <v>7678</v>
      </c>
      <c r="G3462" s="119" t="s">
        <v>7679</v>
      </c>
      <c r="H3462" s="121" t="s">
        <v>6799</v>
      </c>
      <c r="I3462" s="121" t="s">
        <v>30</v>
      </c>
      <c r="J3462" s="121" t="s">
        <v>6396</v>
      </c>
      <c r="K3462" s="120"/>
      <c r="L3462" s="120" t="s">
        <v>32</v>
      </c>
      <c r="M3462" s="120" t="s">
        <v>7068</v>
      </c>
      <c r="N3462" s="131">
        <v>43691</v>
      </c>
      <c r="O3462" s="131">
        <v>44095</v>
      </c>
      <c r="P3462" s="124">
        <f t="shared" si="155"/>
        <v>9</v>
      </c>
      <c r="R3462" s="125">
        <f ca="1">TODAY()-O3462</f>
        <v>583</v>
      </c>
      <c r="S3462" s="120" t="s">
        <v>92</v>
      </c>
      <c r="T3462" s="126">
        <v>43711</v>
      </c>
      <c r="Y3462" s="116" t="s">
        <v>7118</v>
      </c>
    </row>
    <row r="3463" spans="1:25">
      <c r="A3463" s="116">
        <v>3463</v>
      </c>
      <c r="B3463" s="129">
        <v>44112</v>
      </c>
      <c r="C3463" s="118">
        <f t="shared" si="156"/>
        <v>10</v>
      </c>
      <c r="D3463" s="120" t="s">
        <v>252</v>
      </c>
      <c r="E3463" s="120" t="s">
        <v>7680</v>
      </c>
      <c r="F3463" s="211" t="s">
        <v>7681</v>
      </c>
      <c r="G3463" s="119" t="s">
        <v>250</v>
      </c>
      <c r="H3463" s="121" t="s">
        <v>5003</v>
      </c>
      <c r="I3463" s="119" t="s">
        <v>30</v>
      </c>
      <c r="J3463" s="121" t="s">
        <v>87</v>
      </c>
      <c r="K3463" s="120"/>
      <c r="L3463" s="120" t="s">
        <v>32</v>
      </c>
      <c r="M3463" s="120" t="s">
        <v>78</v>
      </c>
      <c r="P3463" s="124">
        <f t="shared" si="155"/>
        <v>0</v>
      </c>
    </row>
    <row r="3464" spans="1:25">
      <c r="A3464" s="116">
        <v>3464</v>
      </c>
      <c r="B3464" s="129">
        <v>44112</v>
      </c>
      <c r="C3464" s="118">
        <f t="shared" si="156"/>
        <v>10</v>
      </c>
      <c r="D3464" s="120" t="s">
        <v>252</v>
      </c>
      <c r="E3464" s="120" t="s">
        <v>7682</v>
      </c>
      <c r="F3464" s="211" t="s">
        <v>1372</v>
      </c>
      <c r="G3464" s="119" t="s">
        <v>7683</v>
      </c>
      <c r="H3464" s="121" t="s">
        <v>6799</v>
      </c>
      <c r="I3464" s="119" t="s">
        <v>30</v>
      </c>
      <c r="J3464" s="121" t="s">
        <v>77</v>
      </c>
      <c r="K3464" s="120"/>
      <c r="L3464" s="120" t="s">
        <v>32</v>
      </c>
      <c r="M3464" s="120" t="s">
        <v>78</v>
      </c>
      <c r="P3464" s="124">
        <f t="shared" si="155"/>
        <v>0</v>
      </c>
    </row>
    <row r="3465" spans="1:25" ht="27.6">
      <c r="A3465" s="116">
        <v>3465</v>
      </c>
      <c r="C3465" s="118">
        <f t="shared" si="156"/>
        <v>0</v>
      </c>
      <c r="D3465" s="120" t="s">
        <v>25</v>
      </c>
      <c r="E3465" s="120" t="s">
        <v>7684</v>
      </c>
      <c r="F3465" s="211" t="s">
        <v>7685</v>
      </c>
      <c r="G3465" s="119" t="s">
        <v>7686</v>
      </c>
      <c r="H3465" s="121" t="s">
        <v>5003</v>
      </c>
      <c r="I3465" s="121" t="s">
        <v>30</v>
      </c>
      <c r="J3465" s="121" t="s">
        <v>7131</v>
      </c>
      <c r="K3465" s="120"/>
      <c r="L3465" s="120" t="s">
        <v>32</v>
      </c>
      <c r="M3465" s="120" t="s">
        <v>33</v>
      </c>
      <c r="N3465" s="131">
        <v>43895</v>
      </c>
      <c r="O3465" s="131">
        <v>44412</v>
      </c>
      <c r="P3465" s="124">
        <f t="shared" si="155"/>
        <v>8</v>
      </c>
      <c r="R3465" s="125"/>
      <c r="Y3465" s="116" t="s">
        <v>356</v>
      </c>
    </row>
    <row r="3466" spans="1:25">
      <c r="A3466" s="116">
        <v>3466</v>
      </c>
      <c r="C3466" s="118">
        <f t="shared" si="156"/>
        <v>0</v>
      </c>
      <c r="D3466" s="120" t="s">
        <v>25</v>
      </c>
      <c r="E3466" s="120" t="s">
        <v>7687</v>
      </c>
      <c r="F3466" s="211" t="s">
        <v>7688</v>
      </c>
      <c r="G3466" s="119" t="s">
        <v>7689</v>
      </c>
      <c r="H3466" s="121" t="s">
        <v>6799</v>
      </c>
      <c r="I3466" s="121" t="s">
        <v>30</v>
      </c>
      <c r="J3466" s="121" t="s">
        <v>5018</v>
      </c>
      <c r="K3466" s="120"/>
      <c r="L3466" s="120" t="s">
        <v>32</v>
      </c>
      <c r="M3466" s="120" t="s">
        <v>7068</v>
      </c>
      <c r="N3466" s="131">
        <v>43691</v>
      </c>
      <c r="O3466" s="131">
        <v>44412</v>
      </c>
      <c r="P3466" s="124">
        <f t="shared" si="155"/>
        <v>8</v>
      </c>
      <c r="R3466" s="125"/>
      <c r="Y3466" s="116" t="s">
        <v>356</v>
      </c>
    </row>
    <row r="3467" spans="1:25">
      <c r="A3467" s="116">
        <v>3467</v>
      </c>
      <c r="C3467" s="118">
        <f t="shared" si="156"/>
        <v>0</v>
      </c>
      <c r="D3467" s="120" t="s">
        <v>25</v>
      </c>
      <c r="E3467" s="120" t="s">
        <v>7690</v>
      </c>
      <c r="F3467" s="211" t="s">
        <v>351</v>
      </c>
      <c r="G3467" s="119" t="s">
        <v>7691</v>
      </c>
      <c r="H3467" s="121" t="s">
        <v>6799</v>
      </c>
      <c r="I3467" s="119" t="s">
        <v>30</v>
      </c>
      <c r="J3467" s="121" t="s">
        <v>77</v>
      </c>
      <c r="K3467" s="120"/>
      <c r="L3467" s="120" t="s">
        <v>32</v>
      </c>
      <c r="M3467" s="120" t="s">
        <v>7068</v>
      </c>
      <c r="N3467" s="131">
        <v>43691</v>
      </c>
      <c r="O3467" s="131">
        <v>44412</v>
      </c>
      <c r="P3467" s="124">
        <f t="shared" si="155"/>
        <v>8</v>
      </c>
      <c r="R3467" s="125"/>
      <c r="Y3467" s="116" t="s">
        <v>356</v>
      </c>
    </row>
    <row r="3468" spans="1:25">
      <c r="A3468" s="116">
        <v>3468</v>
      </c>
      <c r="C3468" s="118">
        <f t="shared" si="156"/>
        <v>0</v>
      </c>
      <c r="D3468" s="120" t="s">
        <v>25</v>
      </c>
      <c r="E3468" s="120" t="s">
        <v>7692</v>
      </c>
      <c r="F3468" s="211" t="s">
        <v>7693</v>
      </c>
      <c r="G3468" s="119" t="s">
        <v>7694</v>
      </c>
      <c r="H3468" s="121" t="s">
        <v>6799</v>
      </c>
      <c r="I3468" s="119" t="s">
        <v>30</v>
      </c>
      <c r="J3468" s="121" t="s">
        <v>87</v>
      </c>
      <c r="K3468" s="120"/>
      <c r="L3468" s="120" t="s">
        <v>32</v>
      </c>
      <c r="M3468" s="120" t="s">
        <v>33</v>
      </c>
      <c r="N3468" s="131">
        <v>43728</v>
      </c>
      <c r="O3468" s="131">
        <v>44291</v>
      </c>
      <c r="P3468" s="124">
        <f t="shared" si="155"/>
        <v>4</v>
      </c>
      <c r="R3468" s="125"/>
      <c r="S3468" s="120" t="s">
        <v>55</v>
      </c>
      <c r="Y3468" s="116" t="s">
        <v>59</v>
      </c>
    </row>
    <row r="3469" spans="1:25">
      <c r="A3469" s="116">
        <v>3469</v>
      </c>
      <c r="C3469" s="118">
        <f t="shared" si="156"/>
        <v>0</v>
      </c>
      <c r="D3469" s="119" t="s">
        <v>37</v>
      </c>
      <c r="E3469" s="120" t="s">
        <v>7695</v>
      </c>
      <c r="F3469" s="211" t="s">
        <v>7696</v>
      </c>
      <c r="G3469" s="119" t="s">
        <v>7697</v>
      </c>
      <c r="H3469" s="121" t="s">
        <v>6799</v>
      </c>
      <c r="I3469" s="121" t="s">
        <v>30</v>
      </c>
      <c r="J3469" s="121" t="s">
        <v>7087</v>
      </c>
      <c r="K3469" s="120"/>
      <c r="L3469" s="120" t="s">
        <v>32</v>
      </c>
      <c r="M3469" s="120" t="s">
        <v>7068</v>
      </c>
      <c r="N3469" s="131">
        <v>43761</v>
      </c>
      <c r="O3469" s="131">
        <v>44048</v>
      </c>
      <c r="P3469" s="124">
        <f t="shared" si="155"/>
        <v>8</v>
      </c>
      <c r="R3469" s="125">
        <f ca="1">TODAY()-O3469</f>
        <v>630</v>
      </c>
      <c r="Y3469" s="116" t="s">
        <v>356</v>
      </c>
    </row>
    <row r="3470" spans="1:25">
      <c r="A3470" s="116">
        <v>3470</v>
      </c>
      <c r="C3470" s="118">
        <f t="shared" si="156"/>
        <v>0</v>
      </c>
      <c r="D3470" s="120" t="s">
        <v>7069</v>
      </c>
      <c r="E3470" s="120" t="s">
        <v>7698</v>
      </c>
      <c r="F3470" s="211" t="s">
        <v>7699</v>
      </c>
      <c r="G3470" s="119" t="s">
        <v>7700</v>
      </c>
      <c r="H3470" s="121" t="s">
        <v>6799</v>
      </c>
      <c r="I3470" s="119" t="s">
        <v>30</v>
      </c>
      <c r="J3470" s="121" t="s">
        <v>77</v>
      </c>
      <c r="K3470" s="120"/>
      <c r="L3470" s="120" t="s">
        <v>32</v>
      </c>
      <c r="M3470" s="120" t="s">
        <v>78</v>
      </c>
      <c r="P3470" s="124">
        <f t="shared" si="155"/>
        <v>0</v>
      </c>
      <c r="U3470" s="126" t="s">
        <v>7701</v>
      </c>
      <c r="V3470" s="126" t="s">
        <v>7669</v>
      </c>
      <c r="X3470" s="126">
        <v>44139</v>
      </c>
      <c r="Y3470" s="116" t="s">
        <v>356</v>
      </c>
    </row>
    <row r="3471" spans="1:25">
      <c r="A3471" s="116">
        <v>3471</v>
      </c>
      <c r="C3471" s="118">
        <f t="shared" si="156"/>
        <v>0</v>
      </c>
      <c r="D3471" s="120" t="s">
        <v>7069</v>
      </c>
      <c r="E3471" s="120" t="s">
        <v>7702</v>
      </c>
      <c r="F3471" s="211" t="s">
        <v>7703</v>
      </c>
      <c r="G3471" s="119" t="s">
        <v>7704</v>
      </c>
      <c r="H3471" s="121" t="s">
        <v>6799</v>
      </c>
      <c r="I3471" s="121" t="s">
        <v>30</v>
      </c>
      <c r="J3471" s="121" t="s">
        <v>7271</v>
      </c>
      <c r="K3471" s="120"/>
      <c r="L3471" s="120" t="s">
        <v>32</v>
      </c>
      <c r="M3471" s="120" t="s">
        <v>78</v>
      </c>
      <c r="P3471" s="124">
        <f t="shared" si="155"/>
        <v>0</v>
      </c>
      <c r="U3471" s="126" t="s">
        <v>7705</v>
      </c>
      <c r="V3471" s="126" t="s">
        <v>7669</v>
      </c>
      <c r="W3471" s="126" t="s">
        <v>125</v>
      </c>
      <c r="X3471" s="126">
        <v>44139</v>
      </c>
      <c r="Y3471" s="116" t="s">
        <v>356</v>
      </c>
    </row>
    <row r="3472" spans="1:25" ht="27.6">
      <c r="A3472" s="116">
        <v>3472</v>
      </c>
      <c r="B3472" s="129">
        <v>44091</v>
      </c>
      <c r="C3472" s="118">
        <f t="shared" si="156"/>
        <v>9</v>
      </c>
      <c r="D3472" s="120" t="s">
        <v>252</v>
      </c>
      <c r="E3472" s="120" t="s">
        <v>7706</v>
      </c>
      <c r="F3472" s="211" t="s">
        <v>7707</v>
      </c>
      <c r="G3472" s="119" t="s">
        <v>2408</v>
      </c>
      <c r="H3472" s="121" t="s">
        <v>6799</v>
      </c>
      <c r="I3472" s="121" t="s">
        <v>30</v>
      </c>
      <c r="J3472" s="121" t="s">
        <v>7087</v>
      </c>
      <c r="K3472" s="120"/>
      <c r="L3472" s="120" t="s">
        <v>32</v>
      </c>
      <c r="M3472" s="120" t="s">
        <v>78</v>
      </c>
      <c r="P3472" s="124">
        <f t="shared" si="155"/>
        <v>0</v>
      </c>
      <c r="U3472" s="126" t="s">
        <v>7708</v>
      </c>
      <c r="V3472" s="126" t="s">
        <v>7368</v>
      </c>
      <c r="W3472" s="126" t="s">
        <v>7709</v>
      </c>
    </row>
    <row r="3473" spans="1:25">
      <c r="A3473" s="116">
        <v>3473</v>
      </c>
      <c r="C3473" s="118">
        <f t="shared" si="156"/>
        <v>0</v>
      </c>
      <c r="D3473" s="120" t="s">
        <v>252</v>
      </c>
      <c r="E3473" s="120" t="s">
        <v>7710</v>
      </c>
      <c r="F3473" s="211" t="s">
        <v>7711</v>
      </c>
      <c r="G3473" s="119" t="s">
        <v>7712</v>
      </c>
      <c r="H3473" s="121" t="s">
        <v>6799</v>
      </c>
      <c r="I3473" s="121" t="s">
        <v>30</v>
      </c>
      <c r="J3473" s="121" t="s">
        <v>7620</v>
      </c>
      <c r="K3473" s="120"/>
      <c r="L3473" s="120" t="s">
        <v>32</v>
      </c>
      <c r="M3473" s="120" t="s">
        <v>7068</v>
      </c>
      <c r="N3473" s="131">
        <v>43692</v>
      </c>
      <c r="O3473" s="131">
        <v>44250</v>
      </c>
      <c r="P3473" s="124">
        <f t="shared" si="155"/>
        <v>2</v>
      </c>
      <c r="Q3473" s="118">
        <v>2</v>
      </c>
      <c r="R3473" s="125">
        <f t="shared" ref="R3473:R3479" ca="1" si="157">TODAY()-O3473</f>
        <v>428</v>
      </c>
      <c r="S3473" s="120" t="s">
        <v>55</v>
      </c>
    </row>
    <row r="3474" spans="1:25">
      <c r="A3474" s="116">
        <v>3474</v>
      </c>
      <c r="C3474" s="118">
        <f t="shared" si="156"/>
        <v>0</v>
      </c>
      <c r="D3474" s="120" t="s">
        <v>252</v>
      </c>
      <c r="E3474" s="120" t="s">
        <v>7713</v>
      </c>
      <c r="F3474" s="211" t="s">
        <v>7102</v>
      </c>
      <c r="G3474" s="119" t="s">
        <v>7714</v>
      </c>
      <c r="H3474" s="121" t="s">
        <v>41</v>
      </c>
      <c r="I3474" s="121" t="s">
        <v>30</v>
      </c>
      <c r="J3474" s="121" t="s">
        <v>7216</v>
      </c>
      <c r="K3474" s="120"/>
      <c r="L3474" s="120" t="s">
        <v>32</v>
      </c>
      <c r="M3474" s="120" t="s">
        <v>7068</v>
      </c>
      <c r="N3474" s="131">
        <v>43728</v>
      </c>
      <c r="O3474" s="131">
        <v>44308</v>
      </c>
      <c r="P3474" s="124">
        <f t="shared" si="155"/>
        <v>4</v>
      </c>
      <c r="Q3474" s="118">
        <v>2</v>
      </c>
      <c r="R3474" s="125">
        <f t="shared" ca="1" si="157"/>
        <v>370</v>
      </c>
      <c r="S3474" s="120" t="s">
        <v>55</v>
      </c>
      <c r="Y3474" s="127" t="s">
        <v>1211</v>
      </c>
    </row>
    <row r="3475" spans="1:25">
      <c r="A3475" s="116">
        <v>3475</v>
      </c>
      <c r="C3475" s="118">
        <f t="shared" si="156"/>
        <v>0</v>
      </c>
      <c r="D3475" s="120" t="s">
        <v>252</v>
      </c>
      <c r="E3475" s="120" t="s">
        <v>7715</v>
      </c>
      <c r="F3475" s="211" t="s">
        <v>7716</v>
      </c>
      <c r="G3475" s="119" t="s">
        <v>7717</v>
      </c>
      <c r="H3475" s="121" t="s">
        <v>5003</v>
      </c>
      <c r="I3475" s="121" t="s">
        <v>30</v>
      </c>
      <c r="J3475" s="121" t="s">
        <v>7234</v>
      </c>
      <c r="K3475" s="120"/>
      <c r="L3475" s="120" t="s">
        <v>32</v>
      </c>
      <c r="M3475" s="120" t="s">
        <v>7068</v>
      </c>
      <c r="N3475" s="131">
        <v>43759</v>
      </c>
      <c r="O3475" s="131">
        <v>44060</v>
      </c>
      <c r="P3475" s="124">
        <f t="shared" ref="P3475:P3538" si="158">IF(O3475&lt;&gt;0,MONTH(O3475),0)</f>
        <v>8</v>
      </c>
      <c r="Q3475" s="118">
        <v>3</v>
      </c>
      <c r="R3475" s="125">
        <f t="shared" ca="1" si="157"/>
        <v>618</v>
      </c>
      <c r="S3475" s="120" t="s">
        <v>55</v>
      </c>
    </row>
    <row r="3476" spans="1:25" ht="27.6">
      <c r="A3476" s="116">
        <v>3476</v>
      </c>
      <c r="C3476" s="118">
        <f t="shared" si="156"/>
        <v>0</v>
      </c>
      <c r="D3476" s="120" t="s">
        <v>252</v>
      </c>
      <c r="E3476" s="120" t="s">
        <v>7718</v>
      </c>
      <c r="F3476" s="211" t="s">
        <v>7719</v>
      </c>
      <c r="G3476" s="119" t="s">
        <v>1089</v>
      </c>
      <c r="H3476" s="121" t="s">
        <v>6799</v>
      </c>
      <c r="I3476" s="121" t="s">
        <v>30</v>
      </c>
      <c r="J3476" s="121" t="s">
        <v>7280</v>
      </c>
      <c r="K3476" s="120"/>
      <c r="L3476" s="120" t="s">
        <v>32</v>
      </c>
      <c r="M3476" s="120" t="s">
        <v>7068</v>
      </c>
      <c r="N3476" s="131">
        <v>43692</v>
      </c>
      <c r="O3476" s="131">
        <v>44419</v>
      </c>
      <c r="P3476" s="124">
        <f t="shared" si="158"/>
        <v>8</v>
      </c>
      <c r="R3476" s="125">
        <f t="shared" ca="1" si="157"/>
        <v>259</v>
      </c>
      <c r="Y3476" s="116" t="str">
        <f xml:space="preserve"> "Follow up message sent " &amp;TEXT(O3476,"dd/mm/yyyy")</f>
        <v>Follow up message sent 11/08/2021</v>
      </c>
    </row>
    <row r="3477" spans="1:25" ht="27.6">
      <c r="A3477" s="116">
        <v>3477</v>
      </c>
      <c r="C3477" s="118">
        <f t="shared" si="156"/>
        <v>0</v>
      </c>
      <c r="D3477" s="120" t="s">
        <v>252</v>
      </c>
      <c r="E3477" s="120" t="s">
        <v>7720</v>
      </c>
      <c r="F3477" s="211" t="s">
        <v>7721</v>
      </c>
      <c r="G3477" s="119" t="s">
        <v>7722</v>
      </c>
      <c r="H3477" s="121" t="s">
        <v>6799</v>
      </c>
      <c r="I3477" s="119" t="s">
        <v>30</v>
      </c>
      <c r="J3477" s="121" t="s">
        <v>77</v>
      </c>
      <c r="K3477" s="120"/>
      <c r="L3477" s="120" t="s">
        <v>32</v>
      </c>
      <c r="M3477" s="120" t="s">
        <v>7068</v>
      </c>
      <c r="N3477" s="131">
        <v>43710</v>
      </c>
      <c r="O3477" s="131">
        <v>44250</v>
      </c>
      <c r="P3477" s="124">
        <f t="shared" si="158"/>
        <v>2</v>
      </c>
      <c r="Q3477" s="118">
        <v>3</v>
      </c>
      <c r="R3477" s="125">
        <f t="shared" ca="1" si="157"/>
        <v>428</v>
      </c>
      <c r="S3477" s="120" t="s">
        <v>55</v>
      </c>
    </row>
    <row r="3478" spans="1:25">
      <c r="A3478" s="116">
        <v>3478</v>
      </c>
      <c r="C3478" s="118">
        <f t="shared" si="156"/>
        <v>0</v>
      </c>
      <c r="D3478" s="120" t="s">
        <v>252</v>
      </c>
      <c r="E3478" s="120" t="s">
        <v>7723</v>
      </c>
      <c r="F3478" s="211" t="s">
        <v>7724</v>
      </c>
      <c r="G3478" s="119" t="s">
        <v>7725</v>
      </c>
      <c r="H3478" s="121" t="s">
        <v>6799</v>
      </c>
      <c r="I3478" s="121" t="s">
        <v>30</v>
      </c>
      <c r="J3478" s="121" t="s">
        <v>7726</v>
      </c>
      <c r="K3478" s="120"/>
      <c r="L3478" s="120" t="s">
        <v>32</v>
      </c>
      <c r="M3478" s="120" t="s">
        <v>33</v>
      </c>
      <c r="N3478" s="131">
        <v>43896</v>
      </c>
      <c r="O3478" s="131">
        <v>44250</v>
      </c>
      <c r="P3478" s="124">
        <f t="shared" si="158"/>
        <v>2</v>
      </c>
      <c r="Q3478" s="118">
        <v>1</v>
      </c>
      <c r="R3478" s="125">
        <f t="shared" ca="1" si="157"/>
        <v>428</v>
      </c>
      <c r="S3478" s="120" t="s">
        <v>55</v>
      </c>
    </row>
    <row r="3479" spans="1:25">
      <c r="A3479" s="116">
        <v>3479</v>
      </c>
      <c r="C3479" s="118">
        <f t="shared" si="156"/>
        <v>0</v>
      </c>
      <c r="D3479" s="120" t="s">
        <v>252</v>
      </c>
      <c r="E3479" s="120" t="s">
        <v>7727</v>
      </c>
      <c r="F3479" s="211" t="s">
        <v>7728</v>
      </c>
      <c r="G3479" s="119" t="s">
        <v>7729</v>
      </c>
      <c r="H3479" s="121" t="s">
        <v>5003</v>
      </c>
      <c r="I3479" s="119" t="s">
        <v>30</v>
      </c>
      <c r="J3479" s="121" t="s">
        <v>77</v>
      </c>
      <c r="K3479" s="120"/>
      <c r="L3479" s="120" t="s">
        <v>32</v>
      </c>
      <c r="M3479" s="120" t="s">
        <v>7068</v>
      </c>
      <c r="N3479" s="131">
        <v>43838</v>
      </c>
      <c r="O3479" s="131">
        <v>44060</v>
      </c>
      <c r="P3479" s="124">
        <f t="shared" si="158"/>
        <v>8</v>
      </c>
      <c r="Q3479" s="118">
        <v>3</v>
      </c>
      <c r="R3479" s="125">
        <f t="shared" ca="1" si="157"/>
        <v>618</v>
      </c>
      <c r="S3479" s="120" t="s">
        <v>55</v>
      </c>
    </row>
    <row r="3480" spans="1:25">
      <c r="A3480" s="116">
        <v>3480</v>
      </c>
      <c r="C3480" s="118">
        <f t="shared" si="156"/>
        <v>0</v>
      </c>
      <c r="E3480" s="120" t="s">
        <v>7730</v>
      </c>
      <c r="F3480" s="211" t="s">
        <v>7731</v>
      </c>
      <c r="G3480" s="119" t="s">
        <v>4789</v>
      </c>
      <c r="H3480" s="121" t="s">
        <v>6799</v>
      </c>
      <c r="I3480" s="121" t="s">
        <v>30</v>
      </c>
      <c r="J3480" s="121" t="s">
        <v>5018</v>
      </c>
      <c r="K3480" s="120"/>
      <c r="L3480" s="120" t="s">
        <v>32</v>
      </c>
      <c r="M3480" s="120" t="s">
        <v>7068</v>
      </c>
      <c r="N3480" s="131">
        <v>43692</v>
      </c>
      <c r="O3480" s="131" t="s">
        <v>44</v>
      </c>
      <c r="P3480" s="124" t="e">
        <f t="shared" si="158"/>
        <v>#VALUE!</v>
      </c>
      <c r="R3480" s="125"/>
      <c r="S3480" s="126" t="s">
        <v>44</v>
      </c>
      <c r="Y3480" s="116" t="s">
        <v>7732</v>
      </c>
    </row>
    <row r="3481" spans="1:25">
      <c r="A3481" s="116">
        <v>3481</v>
      </c>
      <c r="C3481" s="118">
        <f t="shared" si="156"/>
        <v>0</v>
      </c>
      <c r="D3481" s="120" t="s">
        <v>252</v>
      </c>
      <c r="E3481" s="120" t="s">
        <v>7733</v>
      </c>
      <c r="F3481" s="211" t="s">
        <v>7734</v>
      </c>
      <c r="G3481" s="119" t="s">
        <v>1126</v>
      </c>
      <c r="H3481" s="121" t="s">
        <v>6799</v>
      </c>
      <c r="I3481" s="121" t="s">
        <v>30</v>
      </c>
      <c r="J3481" s="121" t="s">
        <v>7280</v>
      </c>
      <c r="K3481" s="120"/>
      <c r="L3481" s="120" t="s">
        <v>32</v>
      </c>
      <c r="M3481" s="120" t="s">
        <v>7068</v>
      </c>
      <c r="N3481" s="131">
        <v>43693</v>
      </c>
      <c r="O3481" s="131">
        <v>44392</v>
      </c>
      <c r="P3481" s="124">
        <f t="shared" si="158"/>
        <v>7</v>
      </c>
      <c r="R3481" s="125">
        <f ca="1">TODAY()-O3481</f>
        <v>286</v>
      </c>
      <c r="Y3481" s="116" t="str">
        <f xml:space="preserve"> "Follow up message sent " &amp;TEXT(O3481,"dd/mm/yyyy")</f>
        <v>Follow up message sent 15/07/2021</v>
      </c>
    </row>
    <row r="3482" spans="1:25">
      <c r="A3482" s="116">
        <v>3482</v>
      </c>
      <c r="C3482" s="118">
        <f t="shared" si="156"/>
        <v>0</v>
      </c>
      <c r="D3482" s="120" t="s">
        <v>7069</v>
      </c>
      <c r="E3482" s="120" t="s">
        <v>7735</v>
      </c>
      <c r="F3482" s="211" t="s">
        <v>7736</v>
      </c>
      <c r="G3482" s="119" t="s">
        <v>7737</v>
      </c>
      <c r="H3482" s="121" t="s">
        <v>6799</v>
      </c>
      <c r="I3482" s="119" t="s">
        <v>30</v>
      </c>
      <c r="J3482" s="121" t="s">
        <v>529</v>
      </c>
      <c r="K3482" s="120"/>
      <c r="L3482" s="120" t="s">
        <v>32</v>
      </c>
      <c r="M3482" s="120" t="s">
        <v>78</v>
      </c>
      <c r="P3482" s="124">
        <f t="shared" si="158"/>
        <v>0</v>
      </c>
      <c r="Y3482" s="116" t="s">
        <v>356</v>
      </c>
    </row>
    <row r="3483" spans="1:25">
      <c r="A3483" s="116">
        <v>3483</v>
      </c>
      <c r="C3483" s="118">
        <f t="shared" si="156"/>
        <v>0</v>
      </c>
      <c r="E3483" s="120" t="s">
        <v>7738</v>
      </c>
      <c r="F3483" s="211" t="s">
        <v>7739</v>
      </c>
      <c r="G3483" s="119" t="s">
        <v>232</v>
      </c>
      <c r="H3483" s="121" t="s">
        <v>5003</v>
      </c>
      <c r="I3483" s="119" t="s">
        <v>30</v>
      </c>
      <c r="J3483" s="121" t="s">
        <v>87</v>
      </c>
      <c r="K3483" s="120"/>
      <c r="L3483" s="120" t="s">
        <v>32</v>
      </c>
      <c r="M3483" s="120" t="s">
        <v>7068</v>
      </c>
      <c r="N3483" s="131" t="s">
        <v>7513</v>
      </c>
      <c r="O3483" s="131" t="s">
        <v>7513</v>
      </c>
      <c r="P3483" s="124" t="e">
        <f t="shared" si="158"/>
        <v>#VALUE!</v>
      </c>
      <c r="R3483" s="125"/>
      <c r="Y3483" s="116" t="s">
        <v>7513</v>
      </c>
    </row>
    <row r="3484" spans="1:25">
      <c r="A3484" s="116">
        <v>3484</v>
      </c>
      <c r="B3484" s="129">
        <v>44092</v>
      </c>
      <c r="C3484" s="118">
        <f t="shared" si="156"/>
        <v>9</v>
      </c>
      <c r="D3484" s="120" t="s">
        <v>252</v>
      </c>
      <c r="E3484" s="120" t="s">
        <v>7740</v>
      </c>
      <c r="F3484" s="211" t="s">
        <v>7741</v>
      </c>
      <c r="G3484" s="119" t="s">
        <v>7742</v>
      </c>
      <c r="H3484" s="121" t="s">
        <v>6799</v>
      </c>
      <c r="I3484" s="119" t="s">
        <v>30</v>
      </c>
      <c r="J3484" s="121" t="s">
        <v>87</v>
      </c>
      <c r="K3484" s="120"/>
      <c r="L3484" s="120" t="s">
        <v>32</v>
      </c>
      <c r="M3484" s="120" t="s">
        <v>78</v>
      </c>
      <c r="P3484" s="124">
        <f t="shared" si="158"/>
        <v>0</v>
      </c>
      <c r="U3484" s="126" t="s">
        <v>7743</v>
      </c>
    </row>
    <row r="3485" spans="1:25">
      <c r="A3485" s="116">
        <v>3485</v>
      </c>
      <c r="C3485" s="118">
        <f t="shared" si="156"/>
        <v>0</v>
      </c>
      <c r="D3485" s="120" t="s">
        <v>7069</v>
      </c>
      <c r="E3485" s="120" t="s">
        <v>7744</v>
      </c>
      <c r="F3485" s="211" t="s">
        <v>7745</v>
      </c>
      <c r="G3485" s="119" t="s">
        <v>7746</v>
      </c>
      <c r="H3485" s="121" t="s">
        <v>6799</v>
      </c>
      <c r="I3485" s="121" t="s">
        <v>42</v>
      </c>
      <c r="J3485" s="121" t="s">
        <v>485</v>
      </c>
      <c r="K3485" s="120"/>
      <c r="L3485" s="120" t="s">
        <v>32</v>
      </c>
      <c r="M3485" s="120" t="s">
        <v>184</v>
      </c>
      <c r="P3485" s="124">
        <f t="shared" si="158"/>
        <v>0</v>
      </c>
    </row>
    <row r="3486" spans="1:25">
      <c r="A3486" s="116">
        <v>3486</v>
      </c>
      <c r="B3486" s="129">
        <v>44092</v>
      </c>
      <c r="C3486" s="118">
        <f t="shared" si="156"/>
        <v>9</v>
      </c>
      <c r="D3486" s="120" t="s">
        <v>252</v>
      </c>
      <c r="E3486" s="120" t="s">
        <v>7747</v>
      </c>
      <c r="F3486" s="211" t="s">
        <v>7636</v>
      </c>
      <c r="G3486" s="119" t="s">
        <v>7748</v>
      </c>
      <c r="H3486" s="121" t="s">
        <v>6799</v>
      </c>
      <c r="I3486" s="121" t="s">
        <v>30</v>
      </c>
      <c r="J3486" s="121" t="s">
        <v>7216</v>
      </c>
      <c r="K3486" s="120"/>
      <c r="L3486" s="120" t="s">
        <v>32</v>
      </c>
      <c r="M3486" s="120" t="s">
        <v>78</v>
      </c>
      <c r="P3486" s="124">
        <f t="shared" si="158"/>
        <v>0</v>
      </c>
      <c r="U3486" s="126" t="s">
        <v>7749</v>
      </c>
    </row>
    <row r="3487" spans="1:25">
      <c r="A3487" s="116">
        <v>3487</v>
      </c>
      <c r="C3487" s="118">
        <f t="shared" si="156"/>
        <v>0</v>
      </c>
      <c r="D3487" s="120" t="s">
        <v>7069</v>
      </c>
      <c r="E3487" s="120" t="s">
        <v>7750</v>
      </c>
      <c r="F3487" s="211" t="s">
        <v>3175</v>
      </c>
      <c r="G3487" s="119" t="s">
        <v>7751</v>
      </c>
      <c r="H3487" s="121" t="s">
        <v>5003</v>
      </c>
      <c r="I3487" s="121" t="s">
        <v>30</v>
      </c>
      <c r="J3487" s="121" t="s">
        <v>7375</v>
      </c>
      <c r="K3487" s="120"/>
      <c r="L3487" s="120" t="s">
        <v>32</v>
      </c>
      <c r="M3487" s="120" t="s">
        <v>78</v>
      </c>
      <c r="P3487" s="124">
        <f t="shared" si="158"/>
        <v>0</v>
      </c>
      <c r="Y3487" s="116" t="s">
        <v>356</v>
      </c>
    </row>
    <row r="3488" spans="1:25">
      <c r="A3488" s="116">
        <v>3488</v>
      </c>
      <c r="B3488" s="129">
        <v>44092</v>
      </c>
      <c r="C3488" s="118">
        <f t="shared" si="156"/>
        <v>9</v>
      </c>
      <c r="D3488" s="120" t="s">
        <v>252</v>
      </c>
      <c r="E3488" s="120" t="s">
        <v>7752</v>
      </c>
      <c r="F3488" s="211" t="s">
        <v>5062</v>
      </c>
      <c r="G3488" s="119" t="s">
        <v>7753</v>
      </c>
      <c r="H3488" s="121" t="s">
        <v>6799</v>
      </c>
      <c r="I3488" s="121" t="s">
        <v>30</v>
      </c>
      <c r="J3488" s="121" t="s">
        <v>5018</v>
      </c>
      <c r="K3488" s="120"/>
      <c r="L3488" s="120" t="s">
        <v>32</v>
      </c>
      <c r="M3488" s="120" t="s">
        <v>78</v>
      </c>
      <c r="P3488" s="124">
        <f t="shared" si="158"/>
        <v>0</v>
      </c>
      <c r="U3488" s="126" t="s">
        <v>7754</v>
      </c>
    </row>
    <row r="3489" spans="1:25">
      <c r="A3489" s="116">
        <v>3489</v>
      </c>
      <c r="C3489" s="118">
        <f t="shared" si="156"/>
        <v>0</v>
      </c>
      <c r="D3489" s="120" t="s">
        <v>252</v>
      </c>
      <c r="E3489" s="120" t="s">
        <v>7755</v>
      </c>
      <c r="F3489" s="211" t="s">
        <v>5441</v>
      </c>
      <c r="G3489" s="119" t="s">
        <v>7756</v>
      </c>
      <c r="H3489" s="121" t="s">
        <v>6799</v>
      </c>
      <c r="I3489" s="119" t="s">
        <v>30</v>
      </c>
      <c r="J3489" s="121" t="s">
        <v>529</v>
      </c>
      <c r="K3489" s="120"/>
      <c r="L3489" s="120" t="s">
        <v>32</v>
      </c>
      <c r="M3489" s="120" t="s">
        <v>4990</v>
      </c>
      <c r="N3489" s="131">
        <v>43901</v>
      </c>
      <c r="O3489" s="131">
        <v>44250</v>
      </c>
      <c r="P3489" s="124">
        <f t="shared" si="158"/>
        <v>2</v>
      </c>
      <c r="Q3489" s="118">
        <v>1</v>
      </c>
      <c r="R3489" s="125">
        <f ca="1">TODAY()-O3489</f>
        <v>428</v>
      </c>
      <c r="S3489" s="120" t="s">
        <v>55</v>
      </c>
    </row>
    <row r="3490" spans="1:25" ht="27.6">
      <c r="A3490" s="116">
        <v>3490</v>
      </c>
      <c r="C3490" s="118">
        <f t="shared" si="156"/>
        <v>0</v>
      </c>
      <c r="E3490" s="120" t="s">
        <v>7757</v>
      </c>
      <c r="F3490" s="211" t="s">
        <v>7758</v>
      </c>
      <c r="G3490" s="119" t="s">
        <v>7759</v>
      </c>
      <c r="H3490" s="121" t="s">
        <v>5003</v>
      </c>
      <c r="I3490" s="119" t="s">
        <v>30</v>
      </c>
      <c r="J3490" s="121" t="s">
        <v>87</v>
      </c>
      <c r="K3490" s="120"/>
      <c r="L3490" s="120" t="s">
        <v>32</v>
      </c>
      <c r="M3490" s="120" t="s">
        <v>7068</v>
      </c>
      <c r="N3490" s="131">
        <v>43692</v>
      </c>
      <c r="O3490" s="131" t="s">
        <v>7548</v>
      </c>
      <c r="P3490" s="124" t="e">
        <f t="shared" si="158"/>
        <v>#VALUE!</v>
      </c>
      <c r="R3490" s="125"/>
      <c r="Y3490" s="116" t="s">
        <v>7760</v>
      </c>
    </row>
    <row r="3491" spans="1:25">
      <c r="A3491" s="116">
        <v>3491</v>
      </c>
      <c r="C3491" s="118">
        <f t="shared" si="156"/>
        <v>0</v>
      </c>
      <c r="D3491" s="120" t="s">
        <v>7069</v>
      </c>
      <c r="E3491" s="120" t="s">
        <v>7761</v>
      </c>
      <c r="F3491" s="211" t="s">
        <v>7762</v>
      </c>
      <c r="G3491" s="119" t="s">
        <v>7763</v>
      </c>
      <c r="H3491" s="121" t="s">
        <v>5003</v>
      </c>
      <c r="I3491" s="119" t="s">
        <v>30</v>
      </c>
      <c r="J3491" s="121" t="s">
        <v>77</v>
      </c>
      <c r="K3491" s="120"/>
      <c r="L3491" s="120" t="s">
        <v>32</v>
      </c>
      <c r="M3491" s="120" t="s">
        <v>78</v>
      </c>
      <c r="P3491" s="124">
        <f t="shared" si="158"/>
        <v>0</v>
      </c>
      <c r="Y3491" s="116" t="s">
        <v>356</v>
      </c>
    </row>
    <row r="3492" spans="1:25">
      <c r="A3492" s="116">
        <v>3492</v>
      </c>
      <c r="C3492" s="118">
        <f t="shared" si="156"/>
        <v>0</v>
      </c>
      <c r="D3492" s="120" t="s">
        <v>25</v>
      </c>
      <c r="E3492" s="120" t="s">
        <v>7764</v>
      </c>
      <c r="F3492" s="211" t="s">
        <v>104</v>
      </c>
      <c r="G3492" s="119" t="s">
        <v>7765</v>
      </c>
      <c r="H3492" s="121" t="s">
        <v>5003</v>
      </c>
      <c r="I3492" s="119" t="s">
        <v>30</v>
      </c>
      <c r="J3492" s="121" t="s">
        <v>87</v>
      </c>
      <c r="K3492" s="120"/>
      <c r="L3492" s="120" t="s">
        <v>32</v>
      </c>
      <c r="M3492" s="120" t="s">
        <v>7068</v>
      </c>
      <c r="N3492" s="131">
        <v>43726</v>
      </c>
      <c r="O3492" s="131">
        <v>44291</v>
      </c>
      <c r="P3492" s="124">
        <f t="shared" si="158"/>
        <v>4</v>
      </c>
      <c r="R3492" s="125"/>
      <c r="S3492" s="120" t="s">
        <v>55</v>
      </c>
      <c r="Y3492" s="116" t="s">
        <v>59</v>
      </c>
    </row>
    <row r="3493" spans="1:25">
      <c r="A3493" s="116">
        <v>3493</v>
      </c>
      <c r="B3493" s="129">
        <v>44092</v>
      </c>
      <c r="C3493" s="118">
        <f t="shared" si="156"/>
        <v>9</v>
      </c>
      <c r="D3493" s="120" t="s">
        <v>252</v>
      </c>
      <c r="E3493" s="120" t="s">
        <v>7766</v>
      </c>
      <c r="F3493" s="211" t="s">
        <v>7767</v>
      </c>
      <c r="G3493" s="119" t="s">
        <v>794</v>
      </c>
      <c r="H3493" s="121" t="s">
        <v>6799</v>
      </c>
      <c r="I3493" s="119" t="s">
        <v>30</v>
      </c>
      <c r="J3493" s="121" t="s">
        <v>87</v>
      </c>
      <c r="K3493" s="120"/>
      <c r="L3493" s="120" t="s">
        <v>32</v>
      </c>
      <c r="M3493" s="120" t="s">
        <v>466</v>
      </c>
      <c r="P3493" s="124">
        <f t="shared" si="158"/>
        <v>0</v>
      </c>
      <c r="U3493" s="126" t="s">
        <v>7768</v>
      </c>
    </row>
    <row r="3494" spans="1:25">
      <c r="A3494" s="116">
        <v>3494</v>
      </c>
      <c r="C3494" s="118">
        <f t="shared" si="156"/>
        <v>0</v>
      </c>
      <c r="D3494" s="120" t="s">
        <v>252</v>
      </c>
      <c r="E3494" s="120" t="s">
        <v>7769</v>
      </c>
      <c r="F3494" s="211" t="s">
        <v>5062</v>
      </c>
      <c r="G3494" s="119" t="s">
        <v>7770</v>
      </c>
      <c r="H3494" s="121" t="s">
        <v>6799</v>
      </c>
      <c r="I3494" s="119" t="s">
        <v>30</v>
      </c>
      <c r="J3494" s="121" t="s">
        <v>77</v>
      </c>
      <c r="K3494" s="120"/>
      <c r="L3494" s="120" t="s">
        <v>32</v>
      </c>
      <c r="M3494" s="120" t="s">
        <v>4990</v>
      </c>
      <c r="N3494" s="131">
        <v>43714</v>
      </c>
      <c r="O3494" s="131">
        <v>44060</v>
      </c>
      <c r="P3494" s="124">
        <f t="shared" si="158"/>
        <v>8</v>
      </c>
      <c r="Q3494" s="118">
        <v>2</v>
      </c>
      <c r="R3494" s="125">
        <f ca="1">TODAY()-O3494</f>
        <v>618</v>
      </c>
      <c r="S3494" s="120" t="s">
        <v>55</v>
      </c>
    </row>
    <row r="3495" spans="1:25" ht="27.6">
      <c r="A3495" s="116">
        <v>3495</v>
      </c>
      <c r="B3495" s="129">
        <v>44092</v>
      </c>
      <c r="C3495" s="118">
        <f t="shared" si="156"/>
        <v>9</v>
      </c>
      <c r="D3495" s="120" t="s">
        <v>252</v>
      </c>
      <c r="E3495" s="120" t="s">
        <v>7771</v>
      </c>
      <c r="F3495" s="211" t="s">
        <v>7772</v>
      </c>
      <c r="G3495" s="119" t="s">
        <v>7773</v>
      </c>
      <c r="H3495" s="121" t="s">
        <v>6799</v>
      </c>
      <c r="I3495" s="119" t="s">
        <v>30</v>
      </c>
      <c r="J3495" s="121" t="s">
        <v>87</v>
      </c>
      <c r="K3495" s="120"/>
      <c r="L3495" s="120" t="s">
        <v>32</v>
      </c>
      <c r="M3495" s="120" t="s">
        <v>78</v>
      </c>
      <c r="P3495" s="124">
        <f t="shared" si="158"/>
        <v>0</v>
      </c>
      <c r="U3495" s="126" t="s">
        <v>7774</v>
      </c>
    </row>
    <row r="3496" spans="1:25">
      <c r="A3496" s="116">
        <v>3496</v>
      </c>
      <c r="C3496" s="118">
        <f t="shared" si="156"/>
        <v>0</v>
      </c>
      <c r="D3496" s="120" t="s">
        <v>252</v>
      </c>
      <c r="E3496" s="120" t="s">
        <v>7775</v>
      </c>
      <c r="F3496" s="211" t="s">
        <v>7776</v>
      </c>
      <c r="G3496" s="119" t="s">
        <v>7777</v>
      </c>
      <c r="H3496" s="121" t="s">
        <v>6799</v>
      </c>
      <c r="I3496" s="121" t="s">
        <v>30</v>
      </c>
      <c r="J3496" s="121" t="s">
        <v>7091</v>
      </c>
      <c r="K3496" s="120"/>
      <c r="L3496" s="120" t="s">
        <v>32</v>
      </c>
      <c r="M3496" s="120" t="s">
        <v>7068</v>
      </c>
      <c r="N3496" s="131">
        <v>43698</v>
      </c>
      <c r="O3496" s="131">
        <v>44060</v>
      </c>
      <c r="P3496" s="124">
        <f t="shared" si="158"/>
        <v>8</v>
      </c>
      <c r="Q3496" s="118">
        <v>2</v>
      </c>
      <c r="R3496" s="125">
        <f ca="1">TODAY()-O3496</f>
        <v>618</v>
      </c>
      <c r="S3496" s="120" t="s">
        <v>55</v>
      </c>
    </row>
    <row r="3497" spans="1:25">
      <c r="A3497" s="116">
        <v>3497</v>
      </c>
      <c r="C3497" s="118">
        <f t="shared" si="156"/>
        <v>0</v>
      </c>
      <c r="E3497" s="120" t="s">
        <v>7778</v>
      </c>
      <c r="F3497" s="211" t="s">
        <v>7779</v>
      </c>
      <c r="G3497" s="119" t="s">
        <v>7780</v>
      </c>
      <c r="H3497" s="121" t="s">
        <v>5003</v>
      </c>
      <c r="I3497" s="121" t="s">
        <v>30</v>
      </c>
      <c r="J3497" s="121" t="s">
        <v>7610</v>
      </c>
      <c r="K3497" s="120"/>
      <c r="L3497" s="120" t="s">
        <v>32</v>
      </c>
      <c r="M3497" s="120" t="s">
        <v>7068</v>
      </c>
      <c r="N3497" s="131">
        <v>43692</v>
      </c>
      <c r="O3497" s="131">
        <v>43887</v>
      </c>
      <c r="P3497" s="124">
        <f t="shared" si="158"/>
        <v>2</v>
      </c>
      <c r="R3497" s="125">
        <f ca="1">TODAY()-O3497</f>
        <v>791</v>
      </c>
      <c r="S3497" s="120" t="s">
        <v>92</v>
      </c>
      <c r="T3497" s="126">
        <v>43887</v>
      </c>
      <c r="Y3497" s="116" t="s">
        <v>7314</v>
      </c>
    </row>
    <row r="3498" spans="1:25">
      <c r="A3498" s="116">
        <v>3498</v>
      </c>
      <c r="C3498" s="118">
        <f t="shared" si="156"/>
        <v>0</v>
      </c>
      <c r="D3498" s="120" t="s">
        <v>252</v>
      </c>
      <c r="E3498" s="120" t="s">
        <v>7781</v>
      </c>
      <c r="F3498" s="211" t="s">
        <v>7395</v>
      </c>
      <c r="G3498" s="119" t="s">
        <v>7782</v>
      </c>
      <c r="H3498" s="121" t="s">
        <v>5003</v>
      </c>
      <c r="I3498" s="121" t="s">
        <v>30</v>
      </c>
      <c r="J3498" s="121" t="s">
        <v>5018</v>
      </c>
      <c r="K3498" s="120"/>
      <c r="L3498" s="120" t="s">
        <v>32</v>
      </c>
      <c r="M3498" s="120" t="s">
        <v>7068</v>
      </c>
      <c r="N3498" s="131">
        <v>43707</v>
      </c>
      <c r="O3498" s="131">
        <v>44169</v>
      </c>
      <c r="P3498" s="124">
        <f t="shared" si="158"/>
        <v>12</v>
      </c>
      <c r="R3498" s="125">
        <f ca="1">TODAY()-O3498</f>
        <v>509</v>
      </c>
      <c r="Y3498" s="116" t="str">
        <f xml:space="preserve"> "Follow up message sent " &amp;TEXT(O3498,"dd/mm/yyyy")</f>
        <v>Follow up message sent 04/12/2020</v>
      </c>
    </row>
    <row r="3499" spans="1:25">
      <c r="A3499" s="116">
        <v>3499</v>
      </c>
      <c r="C3499" s="118">
        <f t="shared" si="156"/>
        <v>0</v>
      </c>
      <c r="D3499" s="120" t="s">
        <v>252</v>
      </c>
      <c r="E3499" s="120" t="s">
        <v>7783</v>
      </c>
      <c r="F3499" s="211" t="s">
        <v>7784</v>
      </c>
      <c r="G3499" s="119" t="s">
        <v>7785</v>
      </c>
      <c r="H3499" s="121" t="s">
        <v>5003</v>
      </c>
      <c r="I3499" s="119" t="s">
        <v>30</v>
      </c>
      <c r="J3499" s="121" t="s">
        <v>529</v>
      </c>
      <c r="K3499" s="120"/>
      <c r="L3499" s="120" t="s">
        <v>32</v>
      </c>
      <c r="M3499" s="120" t="s">
        <v>7068</v>
      </c>
      <c r="N3499" s="131">
        <v>43720</v>
      </c>
      <c r="O3499" s="131">
        <v>44060</v>
      </c>
      <c r="P3499" s="124">
        <f t="shared" si="158"/>
        <v>8</v>
      </c>
      <c r="Q3499" s="118">
        <v>2</v>
      </c>
      <c r="R3499" s="125">
        <f ca="1">TODAY()-O3499</f>
        <v>618</v>
      </c>
      <c r="S3499" s="120" t="s">
        <v>55</v>
      </c>
    </row>
    <row r="3500" spans="1:25">
      <c r="A3500" s="116">
        <v>3500</v>
      </c>
      <c r="B3500" s="129">
        <v>44092</v>
      </c>
      <c r="C3500" s="118">
        <f t="shared" si="156"/>
        <v>9</v>
      </c>
      <c r="D3500" s="120" t="s">
        <v>252</v>
      </c>
      <c r="E3500" s="120" t="s">
        <v>7786</v>
      </c>
      <c r="F3500" s="211" t="s">
        <v>7787</v>
      </c>
      <c r="G3500" s="119" t="s">
        <v>7788</v>
      </c>
      <c r="H3500" s="121" t="s">
        <v>6799</v>
      </c>
      <c r="I3500" s="121" t="s">
        <v>30</v>
      </c>
      <c r="J3500" s="121" t="s">
        <v>7216</v>
      </c>
      <c r="K3500" s="120"/>
      <c r="L3500" s="120" t="s">
        <v>32</v>
      </c>
      <c r="M3500" s="120" t="s">
        <v>78</v>
      </c>
      <c r="P3500" s="124">
        <f t="shared" si="158"/>
        <v>0</v>
      </c>
      <c r="U3500" s="126" t="s">
        <v>7789</v>
      </c>
    </row>
    <row r="3501" spans="1:25">
      <c r="A3501" s="116">
        <v>3501</v>
      </c>
      <c r="C3501" s="118">
        <f t="shared" si="156"/>
        <v>0</v>
      </c>
      <c r="D3501" s="119" t="s">
        <v>25</v>
      </c>
      <c r="E3501" s="120" t="s">
        <v>7790</v>
      </c>
      <c r="F3501" s="211" t="s">
        <v>7791</v>
      </c>
      <c r="G3501" s="119" t="s">
        <v>1100</v>
      </c>
      <c r="H3501" s="121" t="s">
        <v>6799</v>
      </c>
      <c r="I3501" s="119" t="s">
        <v>30</v>
      </c>
      <c r="J3501" s="121" t="s">
        <v>87</v>
      </c>
      <c r="K3501" s="120"/>
      <c r="L3501" s="120" t="s">
        <v>32</v>
      </c>
      <c r="M3501" s="120" t="s">
        <v>7068</v>
      </c>
      <c r="N3501" s="131">
        <v>43697</v>
      </c>
      <c r="P3501" s="124">
        <f t="shared" si="158"/>
        <v>0</v>
      </c>
      <c r="S3501" s="120" t="s">
        <v>34</v>
      </c>
      <c r="T3501" s="126">
        <v>43698</v>
      </c>
      <c r="U3501" s="126" t="s">
        <v>7792</v>
      </c>
      <c r="Y3501" s="116" t="s">
        <v>7793</v>
      </c>
    </row>
    <row r="3502" spans="1:25">
      <c r="A3502" s="116">
        <v>3502</v>
      </c>
      <c r="C3502" s="118">
        <f t="shared" si="156"/>
        <v>0</v>
      </c>
      <c r="E3502" s="120" t="s">
        <v>7794</v>
      </c>
      <c r="F3502" s="211" t="s">
        <v>5260</v>
      </c>
      <c r="G3502" s="119" t="s">
        <v>7795</v>
      </c>
      <c r="I3502" s="121" t="s">
        <v>30</v>
      </c>
      <c r="K3502" s="120"/>
      <c r="L3502" s="120" t="s">
        <v>32</v>
      </c>
      <c r="M3502" s="120" t="s">
        <v>7068</v>
      </c>
      <c r="N3502" s="131">
        <v>43693</v>
      </c>
      <c r="O3502" s="131" t="s">
        <v>44</v>
      </c>
      <c r="P3502" s="124" t="e">
        <f t="shared" si="158"/>
        <v>#VALUE!</v>
      </c>
      <c r="R3502" s="125"/>
      <c r="Y3502" s="116" t="s">
        <v>503</v>
      </c>
    </row>
    <row r="3503" spans="1:25">
      <c r="A3503" s="116">
        <v>3503</v>
      </c>
      <c r="C3503" s="118">
        <f t="shared" si="156"/>
        <v>0</v>
      </c>
      <c r="E3503" s="120" t="s">
        <v>7796</v>
      </c>
      <c r="F3503" s="211" t="s">
        <v>7797</v>
      </c>
      <c r="G3503" s="119" t="s">
        <v>7798</v>
      </c>
      <c r="I3503" s="119" t="s">
        <v>30</v>
      </c>
      <c r="J3503" s="121" t="s">
        <v>87</v>
      </c>
      <c r="K3503" s="120"/>
      <c r="L3503" s="120" t="s">
        <v>32</v>
      </c>
      <c r="M3503" s="120" t="s">
        <v>7068</v>
      </c>
      <c r="N3503" s="131">
        <v>43692</v>
      </c>
      <c r="O3503" s="131" t="s">
        <v>44</v>
      </c>
      <c r="P3503" s="124" t="e">
        <f t="shared" si="158"/>
        <v>#VALUE!</v>
      </c>
      <c r="R3503" s="125"/>
      <c r="Y3503" s="116" t="s">
        <v>7799</v>
      </c>
    </row>
    <row r="3504" spans="1:25" ht="27.6">
      <c r="A3504" s="116">
        <v>3504</v>
      </c>
      <c r="C3504" s="118">
        <f t="shared" si="156"/>
        <v>0</v>
      </c>
      <c r="E3504" s="120" t="s">
        <v>7800</v>
      </c>
      <c r="F3504" s="211" t="s">
        <v>7801</v>
      </c>
      <c r="G3504" s="119" t="s">
        <v>7802</v>
      </c>
      <c r="H3504" s="121" t="s">
        <v>5003</v>
      </c>
      <c r="I3504" s="119" t="s">
        <v>30</v>
      </c>
      <c r="J3504" s="121" t="s">
        <v>87</v>
      </c>
      <c r="K3504" s="120"/>
      <c r="L3504" s="120" t="s">
        <v>32</v>
      </c>
      <c r="M3504" s="120" t="s">
        <v>78</v>
      </c>
      <c r="P3504" s="124">
        <f t="shared" si="158"/>
        <v>0</v>
      </c>
    </row>
    <row r="3505" spans="1:25">
      <c r="A3505" s="116">
        <v>3505</v>
      </c>
      <c r="C3505" s="118">
        <f t="shared" si="156"/>
        <v>0</v>
      </c>
      <c r="D3505" s="120" t="s">
        <v>252</v>
      </c>
      <c r="E3505" s="120" t="s">
        <v>7803</v>
      </c>
      <c r="F3505" s="211" t="s">
        <v>104</v>
      </c>
      <c r="G3505" s="119" t="s">
        <v>7804</v>
      </c>
      <c r="H3505" s="121" t="s">
        <v>5003</v>
      </c>
      <c r="I3505" s="121" t="s">
        <v>30</v>
      </c>
      <c r="J3505" s="121" t="s">
        <v>485</v>
      </c>
      <c r="K3505" s="120"/>
      <c r="L3505" s="120" t="s">
        <v>32</v>
      </c>
      <c r="M3505" s="120" t="s">
        <v>7068</v>
      </c>
      <c r="N3505" s="131">
        <v>43693</v>
      </c>
      <c r="O3505" s="131">
        <v>44060</v>
      </c>
      <c r="P3505" s="124">
        <f t="shared" si="158"/>
        <v>8</v>
      </c>
      <c r="Q3505" s="118">
        <v>3</v>
      </c>
      <c r="R3505" s="125">
        <f ca="1">TODAY()-O3505</f>
        <v>618</v>
      </c>
      <c r="S3505" s="120" t="s">
        <v>55</v>
      </c>
    </row>
    <row r="3506" spans="1:25">
      <c r="A3506" s="116">
        <v>3506</v>
      </c>
      <c r="B3506" s="129">
        <v>43692</v>
      </c>
      <c r="C3506" s="118">
        <f t="shared" ref="C3506:C3569" si="159">IF(B3506&lt;&gt;0,MONTH(B3506),0)</f>
        <v>8</v>
      </c>
      <c r="D3506" s="120" t="s">
        <v>25</v>
      </c>
      <c r="E3506" s="120" t="s">
        <v>7805</v>
      </c>
      <c r="F3506" s="211" t="s">
        <v>7806</v>
      </c>
      <c r="G3506" s="119" t="s">
        <v>7807</v>
      </c>
      <c r="H3506" s="121" t="s">
        <v>6799</v>
      </c>
      <c r="I3506" s="119" t="s">
        <v>30</v>
      </c>
      <c r="J3506" s="121" t="s">
        <v>77</v>
      </c>
      <c r="K3506" s="120" t="s">
        <v>65</v>
      </c>
      <c r="L3506" s="120" t="s">
        <v>32</v>
      </c>
      <c r="M3506" s="120" t="s">
        <v>7068</v>
      </c>
      <c r="N3506" s="131">
        <v>43692</v>
      </c>
      <c r="O3506" s="131">
        <v>44406</v>
      </c>
      <c r="P3506" s="124">
        <f t="shared" si="158"/>
        <v>7</v>
      </c>
      <c r="Q3506" s="118">
        <v>3</v>
      </c>
      <c r="R3506" s="125">
        <f ca="1">TODAY()-O3506</f>
        <v>272</v>
      </c>
      <c r="S3506" s="120" t="s">
        <v>55</v>
      </c>
    </row>
    <row r="3507" spans="1:25">
      <c r="A3507" s="116">
        <v>3507</v>
      </c>
      <c r="C3507" s="118">
        <f t="shared" si="159"/>
        <v>0</v>
      </c>
      <c r="D3507" s="120" t="s">
        <v>252</v>
      </c>
      <c r="E3507" s="120" t="s">
        <v>7808</v>
      </c>
      <c r="F3507" s="211" t="s">
        <v>7809</v>
      </c>
      <c r="G3507" s="119" t="s">
        <v>3432</v>
      </c>
      <c r="H3507" s="121" t="s">
        <v>5003</v>
      </c>
      <c r="I3507" s="121" t="s">
        <v>30</v>
      </c>
      <c r="J3507" s="121" t="s">
        <v>7131</v>
      </c>
      <c r="K3507" s="120"/>
      <c r="L3507" s="120" t="s">
        <v>32</v>
      </c>
      <c r="M3507" s="120" t="s">
        <v>7068</v>
      </c>
      <c r="N3507" s="131">
        <v>43692</v>
      </c>
      <c r="O3507" s="131">
        <v>44169</v>
      </c>
      <c r="P3507" s="124">
        <f t="shared" si="158"/>
        <v>12</v>
      </c>
      <c r="R3507" s="125">
        <f ca="1">TODAY()-O3507</f>
        <v>509</v>
      </c>
      <c r="Y3507" s="116" t="str">
        <f xml:space="preserve"> "Follow up message sent " &amp;TEXT(O3507,"dd/mm/yyyy")</f>
        <v>Follow up message sent 04/12/2020</v>
      </c>
    </row>
    <row r="3508" spans="1:25">
      <c r="A3508" s="116">
        <v>3508</v>
      </c>
      <c r="C3508" s="118">
        <f t="shared" si="159"/>
        <v>0</v>
      </c>
      <c r="D3508" s="120" t="s">
        <v>7069</v>
      </c>
      <c r="E3508" s="120" t="s">
        <v>7810</v>
      </c>
      <c r="F3508" s="211" t="s">
        <v>7811</v>
      </c>
      <c r="G3508" s="119" t="s">
        <v>6841</v>
      </c>
      <c r="H3508" s="121" t="s">
        <v>5003</v>
      </c>
      <c r="I3508" s="119" t="s">
        <v>30</v>
      </c>
      <c r="J3508" s="121" t="s">
        <v>77</v>
      </c>
      <c r="K3508" s="120"/>
      <c r="L3508" s="120" t="s">
        <v>32</v>
      </c>
      <c r="M3508" s="120" t="s">
        <v>78</v>
      </c>
      <c r="P3508" s="124">
        <f t="shared" si="158"/>
        <v>0</v>
      </c>
      <c r="Y3508" s="116" t="s">
        <v>356</v>
      </c>
    </row>
    <row r="3509" spans="1:25">
      <c r="A3509" s="116">
        <v>3509</v>
      </c>
      <c r="C3509" s="118">
        <f t="shared" si="159"/>
        <v>0</v>
      </c>
      <c r="D3509" s="120" t="s">
        <v>7069</v>
      </c>
      <c r="E3509" s="120" t="s">
        <v>7812</v>
      </c>
      <c r="F3509" s="211" t="s">
        <v>1372</v>
      </c>
      <c r="G3509" s="119" t="s">
        <v>7813</v>
      </c>
      <c r="H3509" s="121" t="s">
        <v>6799</v>
      </c>
      <c r="I3509" s="119" t="s">
        <v>30</v>
      </c>
      <c r="J3509" s="121" t="s">
        <v>77</v>
      </c>
      <c r="K3509" s="120"/>
      <c r="L3509" s="120" t="s">
        <v>32</v>
      </c>
      <c r="M3509" s="120" t="s">
        <v>78</v>
      </c>
      <c r="P3509" s="124">
        <f t="shared" si="158"/>
        <v>0</v>
      </c>
      <c r="Y3509" s="116" t="s">
        <v>356</v>
      </c>
    </row>
    <row r="3510" spans="1:25">
      <c r="A3510" s="116">
        <v>3510</v>
      </c>
      <c r="C3510" s="118">
        <f t="shared" si="159"/>
        <v>0</v>
      </c>
      <c r="D3510" s="120" t="s">
        <v>252</v>
      </c>
      <c r="E3510" s="120" t="s">
        <v>7814</v>
      </c>
      <c r="F3510" s="211" t="s">
        <v>676</v>
      </c>
      <c r="G3510" s="119" t="s">
        <v>7815</v>
      </c>
      <c r="H3510" s="121" t="s">
        <v>5003</v>
      </c>
      <c r="I3510" s="121" t="s">
        <v>30</v>
      </c>
      <c r="J3510" s="121" t="s">
        <v>5018</v>
      </c>
      <c r="K3510" s="120"/>
      <c r="L3510" s="120" t="s">
        <v>32</v>
      </c>
      <c r="M3510" s="120" t="s">
        <v>7068</v>
      </c>
      <c r="N3510" s="131">
        <v>43693</v>
      </c>
      <c r="O3510" s="131">
        <v>44169</v>
      </c>
      <c r="P3510" s="124">
        <f t="shared" si="158"/>
        <v>12</v>
      </c>
      <c r="R3510" s="125">
        <f ca="1">TODAY()-O3510</f>
        <v>509</v>
      </c>
      <c r="Y3510" s="116" t="str">
        <f xml:space="preserve"> "Follow up message sent " &amp;TEXT(O3510,"dd/mm/yyyy")</f>
        <v>Follow up message sent 04/12/2020</v>
      </c>
    </row>
    <row r="3511" spans="1:25">
      <c r="A3511" s="116">
        <v>3511</v>
      </c>
      <c r="C3511" s="118">
        <f t="shared" si="159"/>
        <v>0</v>
      </c>
      <c r="D3511" s="120" t="s">
        <v>7069</v>
      </c>
      <c r="E3511" s="120" t="s">
        <v>7816</v>
      </c>
      <c r="F3511" s="211" t="s">
        <v>7817</v>
      </c>
      <c r="G3511" s="119" t="s">
        <v>7818</v>
      </c>
      <c r="H3511" s="121" t="s">
        <v>6799</v>
      </c>
      <c r="I3511" s="121" t="s">
        <v>30</v>
      </c>
      <c r="J3511" s="121" t="s">
        <v>7271</v>
      </c>
      <c r="K3511" s="120"/>
      <c r="L3511" s="120" t="s">
        <v>32</v>
      </c>
      <c r="M3511" s="120" t="s">
        <v>184</v>
      </c>
      <c r="P3511" s="124">
        <f t="shared" si="158"/>
        <v>0</v>
      </c>
    </row>
    <row r="3512" spans="1:25">
      <c r="A3512" s="116">
        <v>3512</v>
      </c>
      <c r="C3512" s="118">
        <f t="shared" si="159"/>
        <v>0</v>
      </c>
      <c r="E3512" s="120" t="s">
        <v>7819</v>
      </c>
      <c r="F3512" s="211" t="s">
        <v>104</v>
      </c>
      <c r="G3512" s="119" t="s">
        <v>1346</v>
      </c>
      <c r="K3512" s="120"/>
      <c r="L3512" s="120" t="s">
        <v>32</v>
      </c>
      <c r="O3512" s="131" t="s">
        <v>44</v>
      </c>
      <c r="P3512" s="124" t="e">
        <f t="shared" si="158"/>
        <v>#VALUE!</v>
      </c>
      <c r="R3512" s="125"/>
      <c r="Y3512" s="116" t="s">
        <v>674</v>
      </c>
    </row>
    <row r="3513" spans="1:25">
      <c r="A3513" s="116">
        <v>3513</v>
      </c>
      <c r="B3513" s="129">
        <v>44092</v>
      </c>
      <c r="C3513" s="118">
        <f t="shared" si="159"/>
        <v>9</v>
      </c>
      <c r="D3513" s="120" t="s">
        <v>252</v>
      </c>
      <c r="E3513" s="120" t="s">
        <v>7820</v>
      </c>
      <c r="F3513" s="211" t="s">
        <v>7821</v>
      </c>
      <c r="G3513" s="119" t="s">
        <v>3105</v>
      </c>
      <c r="H3513" s="121" t="s">
        <v>6799</v>
      </c>
      <c r="I3513" s="121" t="s">
        <v>30</v>
      </c>
      <c r="J3513" s="121" t="s">
        <v>5018</v>
      </c>
      <c r="K3513" s="120"/>
      <c r="L3513" s="120" t="s">
        <v>32</v>
      </c>
      <c r="M3513" s="120" t="s">
        <v>7068</v>
      </c>
      <c r="N3513" s="131">
        <v>43692</v>
      </c>
      <c r="O3513" s="131">
        <v>44092</v>
      </c>
      <c r="P3513" s="124">
        <f t="shared" si="158"/>
        <v>9</v>
      </c>
      <c r="R3513" s="125">
        <f ca="1">TODAY()-O3513</f>
        <v>586</v>
      </c>
      <c r="S3513" s="120" t="s">
        <v>92</v>
      </c>
      <c r="T3513" s="126">
        <v>43711</v>
      </c>
      <c r="U3513" s="126" t="s">
        <v>7822</v>
      </c>
      <c r="Y3513" s="116" t="s">
        <v>7823</v>
      </c>
    </row>
    <row r="3514" spans="1:25">
      <c r="A3514" s="116">
        <v>3514</v>
      </c>
      <c r="C3514" s="118">
        <f t="shared" si="159"/>
        <v>0</v>
      </c>
      <c r="E3514" s="120" t="s">
        <v>7824</v>
      </c>
      <c r="F3514" s="211" t="s">
        <v>7825</v>
      </c>
      <c r="G3514" s="119" t="s">
        <v>7826</v>
      </c>
      <c r="H3514" s="121" t="s">
        <v>6799</v>
      </c>
      <c r="I3514" s="119" t="s">
        <v>30</v>
      </c>
      <c r="J3514" s="121" t="s">
        <v>87</v>
      </c>
      <c r="K3514" s="120"/>
      <c r="L3514" s="120" t="s">
        <v>32</v>
      </c>
      <c r="M3514" s="120" t="s">
        <v>4990</v>
      </c>
      <c r="N3514" s="131">
        <v>43696</v>
      </c>
      <c r="O3514" s="131" t="s">
        <v>44</v>
      </c>
      <c r="P3514" s="124" t="e">
        <f t="shared" si="158"/>
        <v>#VALUE!</v>
      </c>
      <c r="R3514" s="125"/>
      <c r="Y3514" s="116" t="s">
        <v>4079</v>
      </c>
    </row>
    <row r="3515" spans="1:25" ht="27.6">
      <c r="A3515" s="116">
        <v>3515</v>
      </c>
      <c r="C3515" s="118">
        <f t="shared" si="159"/>
        <v>0</v>
      </c>
      <c r="E3515" s="120" t="s">
        <v>7827</v>
      </c>
      <c r="F3515" s="211" t="s">
        <v>7828</v>
      </c>
      <c r="G3515" s="119" t="s">
        <v>7829</v>
      </c>
      <c r="H3515" s="121" t="s">
        <v>5003</v>
      </c>
      <c r="I3515" s="121" t="s">
        <v>30</v>
      </c>
      <c r="J3515" s="121" t="s">
        <v>3886</v>
      </c>
      <c r="K3515" s="120"/>
      <c r="L3515" s="120" t="s">
        <v>32</v>
      </c>
      <c r="M3515" s="120" t="s">
        <v>7068</v>
      </c>
      <c r="N3515" s="131">
        <v>43699</v>
      </c>
      <c r="O3515" s="131">
        <v>43754</v>
      </c>
      <c r="P3515" s="124">
        <f t="shared" si="158"/>
        <v>10</v>
      </c>
      <c r="R3515" s="125"/>
      <c r="S3515" s="120" t="s">
        <v>92</v>
      </c>
      <c r="T3515" s="126">
        <v>43699</v>
      </c>
      <c r="Y3515" s="116" t="s">
        <v>7118</v>
      </c>
    </row>
    <row r="3516" spans="1:25">
      <c r="A3516" s="116">
        <v>3516</v>
      </c>
      <c r="C3516" s="118">
        <f t="shared" si="159"/>
        <v>0</v>
      </c>
      <c r="D3516" s="120" t="s">
        <v>252</v>
      </c>
      <c r="E3516" s="120" t="s">
        <v>7830</v>
      </c>
      <c r="F3516" s="211" t="s">
        <v>104</v>
      </c>
      <c r="G3516" s="119" t="s">
        <v>7831</v>
      </c>
      <c r="H3516" s="121" t="s">
        <v>6816</v>
      </c>
      <c r="I3516" s="121" t="s">
        <v>30</v>
      </c>
      <c r="J3516" s="121" t="s">
        <v>7123</v>
      </c>
      <c r="K3516" s="120"/>
      <c r="L3516" s="120" t="s">
        <v>32</v>
      </c>
      <c r="M3516" s="120" t="s">
        <v>7068</v>
      </c>
      <c r="N3516" s="131">
        <v>43693</v>
      </c>
      <c r="O3516" s="131">
        <v>44169</v>
      </c>
      <c r="P3516" s="124">
        <f t="shared" si="158"/>
        <v>12</v>
      </c>
      <c r="R3516" s="125">
        <f ca="1">TODAY()-O3516</f>
        <v>509</v>
      </c>
      <c r="Y3516" s="116" t="str">
        <f xml:space="preserve"> "Follow up message sent " &amp;TEXT(O3516,"dd/mm/yyyy")</f>
        <v>Follow up message sent 04/12/2020</v>
      </c>
    </row>
    <row r="3517" spans="1:25">
      <c r="A3517" s="116">
        <v>3517</v>
      </c>
      <c r="C3517" s="118">
        <f t="shared" si="159"/>
        <v>0</v>
      </c>
      <c r="D3517" s="120" t="s">
        <v>252</v>
      </c>
      <c r="E3517" s="120" t="s">
        <v>7832</v>
      </c>
      <c r="F3517" s="211" t="s">
        <v>7833</v>
      </c>
      <c r="G3517" s="119" t="s">
        <v>7834</v>
      </c>
      <c r="H3517" s="121" t="s">
        <v>5003</v>
      </c>
      <c r="I3517" s="121" t="s">
        <v>30</v>
      </c>
      <c r="J3517" s="121" t="s">
        <v>7123</v>
      </c>
      <c r="K3517" s="120"/>
      <c r="L3517" s="120" t="s">
        <v>32</v>
      </c>
      <c r="M3517" s="120" t="s">
        <v>7068</v>
      </c>
      <c r="N3517" s="131">
        <v>43914</v>
      </c>
      <c r="O3517" s="131">
        <v>44169</v>
      </c>
      <c r="P3517" s="124">
        <f t="shared" si="158"/>
        <v>12</v>
      </c>
      <c r="Q3517" s="118">
        <v>1</v>
      </c>
      <c r="R3517" s="125">
        <f ca="1">TODAY()-O3517</f>
        <v>509</v>
      </c>
      <c r="S3517" s="120" t="s">
        <v>55</v>
      </c>
    </row>
    <row r="3518" spans="1:25">
      <c r="A3518" s="116">
        <v>3518</v>
      </c>
      <c r="C3518" s="118">
        <f t="shared" si="159"/>
        <v>0</v>
      </c>
      <c r="D3518" s="120" t="s">
        <v>252</v>
      </c>
      <c r="E3518" s="120" t="s">
        <v>7835</v>
      </c>
      <c r="F3518" s="211" t="s">
        <v>7836</v>
      </c>
      <c r="G3518" s="119" t="s">
        <v>7837</v>
      </c>
      <c r="H3518" s="121" t="s">
        <v>5003</v>
      </c>
      <c r="I3518" s="121" t="s">
        <v>30</v>
      </c>
      <c r="J3518" s="121" t="s">
        <v>5018</v>
      </c>
      <c r="K3518" s="120"/>
      <c r="L3518" s="120" t="s">
        <v>32</v>
      </c>
      <c r="M3518" s="120" t="s">
        <v>7068</v>
      </c>
      <c r="N3518" s="131">
        <v>43697</v>
      </c>
      <c r="O3518" s="131">
        <v>44169</v>
      </c>
      <c r="P3518" s="124">
        <f t="shared" si="158"/>
        <v>12</v>
      </c>
      <c r="R3518" s="125">
        <f ca="1">TODAY()-O3518</f>
        <v>509</v>
      </c>
      <c r="Y3518" s="116" t="str">
        <f xml:space="preserve"> "Follow up message sent " &amp;TEXT(O3518,"dd/mm/yyyy")</f>
        <v>Follow up message sent 04/12/2020</v>
      </c>
    </row>
    <row r="3519" spans="1:25">
      <c r="A3519" s="116">
        <v>3519</v>
      </c>
      <c r="C3519" s="118">
        <f t="shared" si="159"/>
        <v>0</v>
      </c>
      <c r="D3519" s="120" t="s">
        <v>7069</v>
      </c>
      <c r="E3519" s="120" t="s">
        <v>7838</v>
      </c>
      <c r="F3519" s="211" t="s">
        <v>7825</v>
      </c>
      <c r="G3519" s="119" t="s">
        <v>7444</v>
      </c>
      <c r="H3519" s="121" t="s">
        <v>5003</v>
      </c>
      <c r="I3519" s="121" t="s">
        <v>30</v>
      </c>
      <c r="J3519" s="121" t="s">
        <v>1544</v>
      </c>
      <c r="K3519" s="120"/>
      <c r="L3519" s="120" t="s">
        <v>32</v>
      </c>
      <c r="M3519" s="120" t="s">
        <v>78</v>
      </c>
      <c r="P3519" s="124">
        <f t="shared" si="158"/>
        <v>0</v>
      </c>
      <c r="Y3519" s="116" t="s">
        <v>356</v>
      </c>
    </row>
    <row r="3520" spans="1:25" ht="27.6">
      <c r="A3520" s="116">
        <v>3520</v>
      </c>
      <c r="C3520" s="118">
        <f t="shared" si="159"/>
        <v>0</v>
      </c>
      <c r="E3520" s="120" t="s">
        <v>7839</v>
      </c>
      <c r="F3520" s="211" t="s">
        <v>7840</v>
      </c>
      <c r="G3520" s="119" t="s">
        <v>7841</v>
      </c>
      <c r="I3520" s="119" t="s">
        <v>30</v>
      </c>
      <c r="J3520" s="121" t="s">
        <v>87</v>
      </c>
      <c r="K3520" s="120"/>
      <c r="L3520" s="120" t="s">
        <v>32</v>
      </c>
      <c r="M3520" s="120" t="s">
        <v>7068</v>
      </c>
      <c r="N3520" s="131">
        <v>43693</v>
      </c>
      <c r="O3520" s="131" t="s">
        <v>44</v>
      </c>
      <c r="P3520" s="124" t="e">
        <f t="shared" si="158"/>
        <v>#VALUE!</v>
      </c>
      <c r="R3520" s="125"/>
      <c r="Y3520" s="116" t="s">
        <v>7842</v>
      </c>
    </row>
    <row r="3521" spans="1:25">
      <c r="A3521" s="116">
        <v>3521</v>
      </c>
      <c r="C3521" s="118">
        <f t="shared" si="159"/>
        <v>0</v>
      </c>
      <c r="D3521" s="120" t="s">
        <v>252</v>
      </c>
      <c r="E3521" s="120" t="s">
        <v>7843</v>
      </c>
      <c r="F3521" s="211" t="s">
        <v>7844</v>
      </c>
      <c r="G3521" s="119" t="s">
        <v>7845</v>
      </c>
      <c r="H3521" s="121" t="s">
        <v>29</v>
      </c>
      <c r="I3521" s="119" t="s">
        <v>30</v>
      </c>
      <c r="J3521" s="121" t="s">
        <v>77</v>
      </c>
      <c r="K3521" s="120"/>
      <c r="L3521" s="120" t="s">
        <v>32</v>
      </c>
      <c r="M3521" s="120" t="s">
        <v>78</v>
      </c>
      <c r="P3521" s="124">
        <f t="shared" si="158"/>
        <v>0</v>
      </c>
      <c r="Y3521" s="116" t="s">
        <v>1713</v>
      </c>
    </row>
    <row r="3522" spans="1:25">
      <c r="A3522" s="116">
        <v>3522</v>
      </c>
      <c r="C3522" s="118">
        <f t="shared" si="159"/>
        <v>0</v>
      </c>
      <c r="D3522" s="120" t="s">
        <v>252</v>
      </c>
      <c r="E3522" s="120" t="s">
        <v>7846</v>
      </c>
      <c r="F3522" s="211" t="s">
        <v>7847</v>
      </c>
      <c r="G3522" s="119" t="s">
        <v>7848</v>
      </c>
      <c r="H3522" s="121" t="s">
        <v>5003</v>
      </c>
      <c r="I3522" s="121" t="s">
        <v>30</v>
      </c>
      <c r="J3522" s="121" t="s">
        <v>7610</v>
      </c>
      <c r="K3522" s="120"/>
      <c r="L3522" s="120" t="s">
        <v>32</v>
      </c>
      <c r="M3522" s="120" t="s">
        <v>7068</v>
      </c>
      <c r="N3522" s="131">
        <v>43692</v>
      </c>
      <c r="O3522" s="131">
        <v>44169</v>
      </c>
      <c r="P3522" s="124">
        <f t="shared" si="158"/>
        <v>12</v>
      </c>
      <c r="R3522" s="125">
        <f ca="1">TODAY()-O3522</f>
        <v>509</v>
      </c>
      <c r="Y3522" s="116" t="str">
        <f xml:space="preserve"> "Follow up message sent " &amp;TEXT(O3522,"dd/mm/yyyy")</f>
        <v>Follow up message sent 04/12/2020</v>
      </c>
    </row>
    <row r="3523" spans="1:25">
      <c r="A3523" s="116">
        <v>3523</v>
      </c>
      <c r="C3523" s="118">
        <f t="shared" si="159"/>
        <v>0</v>
      </c>
      <c r="E3523" s="120" t="s">
        <v>7849</v>
      </c>
      <c r="F3523" s="211" t="s">
        <v>7850</v>
      </c>
      <c r="G3523" s="119" t="s">
        <v>5002</v>
      </c>
      <c r="H3523" s="121" t="s">
        <v>5003</v>
      </c>
      <c r="I3523" s="119" t="s">
        <v>30</v>
      </c>
      <c r="J3523" s="121" t="s">
        <v>87</v>
      </c>
      <c r="K3523" s="120"/>
      <c r="L3523" s="120" t="s">
        <v>32</v>
      </c>
      <c r="M3523" s="120" t="s">
        <v>78</v>
      </c>
      <c r="P3523" s="124">
        <f t="shared" si="158"/>
        <v>0</v>
      </c>
    </row>
    <row r="3524" spans="1:25">
      <c r="A3524" s="116">
        <v>3524</v>
      </c>
      <c r="C3524" s="118">
        <f t="shared" si="159"/>
        <v>0</v>
      </c>
      <c r="E3524" s="120" t="s">
        <v>7851</v>
      </c>
      <c r="F3524" s="211" t="s">
        <v>7852</v>
      </c>
      <c r="G3524" s="119" t="s">
        <v>7853</v>
      </c>
      <c r="I3524" s="121" t="s">
        <v>30</v>
      </c>
      <c r="J3524" s="121" t="s">
        <v>5018</v>
      </c>
      <c r="K3524" s="120"/>
      <c r="L3524" s="120" t="s">
        <v>32</v>
      </c>
      <c r="M3524" s="120" t="s">
        <v>33</v>
      </c>
      <c r="N3524" s="131">
        <v>43843</v>
      </c>
      <c r="O3524" s="131" t="s">
        <v>44</v>
      </c>
      <c r="P3524" s="124" t="e">
        <f t="shared" si="158"/>
        <v>#VALUE!</v>
      </c>
      <c r="R3524" s="125"/>
      <c r="Y3524" s="116" t="s">
        <v>356</v>
      </c>
    </row>
    <row r="3525" spans="1:25">
      <c r="A3525" s="116">
        <v>3525</v>
      </c>
      <c r="C3525" s="118">
        <f t="shared" si="159"/>
        <v>0</v>
      </c>
      <c r="D3525" s="119" t="s">
        <v>25</v>
      </c>
      <c r="E3525" s="120" t="s">
        <v>7854</v>
      </c>
      <c r="F3525" s="211" t="s">
        <v>5556</v>
      </c>
      <c r="G3525" s="119" t="s">
        <v>7855</v>
      </c>
      <c r="H3525" s="121" t="s">
        <v>6799</v>
      </c>
      <c r="I3525" s="119" t="s">
        <v>30</v>
      </c>
      <c r="J3525" s="121" t="s">
        <v>87</v>
      </c>
      <c r="K3525" s="120"/>
      <c r="L3525" s="120" t="s">
        <v>32</v>
      </c>
      <c r="M3525" s="120" t="s">
        <v>78</v>
      </c>
      <c r="O3525" s="131">
        <v>44095</v>
      </c>
      <c r="P3525" s="124">
        <f t="shared" si="158"/>
        <v>9</v>
      </c>
      <c r="R3525" s="125">
        <f ca="1">TODAY()-O3525</f>
        <v>583</v>
      </c>
      <c r="S3525" s="120" t="s">
        <v>92</v>
      </c>
      <c r="T3525" s="126">
        <v>44015</v>
      </c>
      <c r="Y3525" s="116" t="s">
        <v>7182</v>
      </c>
    </row>
    <row r="3526" spans="1:25">
      <c r="A3526" s="116">
        <v>3526</v>
      </c>
      <c r="C3526" s="118">
        <f t="shared" si="159"/>
        <v>0</v>
      </c>
      <c r="D3526" s="120" t="s">
        <v>7069</v>
      </c>
      <c r="E3526" s="120" t="s">
        <v>7856</v>
      </c>
      <c r="F3526" s="211" t="s">
        <v>7847</v>
      </c>
      <c r="G3526" s="119" t="s">
        <v>7857</v>
      </c>
      <c r="H3526" s="121" t="s">
        <v>6799</v>
      </c>
      <c r="I3526" s="119" t="s">
        <v>30</v>
      </c>
      <c r="J3526" s="121" t="s">
        <v>77</v>
      </c>
      <c r="K3526" s="120"/>
      <c r="L3526" s="120" t="s">
        <v>32</v>
      </c>
      <c r="M3526" s="120" t="s">
        <v>78</v>
      </c>
      <c r="P3526" s="124">
        <f t="shared" si="158"/>
        <v>0</v>
      </c>
      <c r="Y3526" s="116" t="s">
        <v>356</v>
      </c>
    </row>
    <row r="3527" spans="1:25">
      <c r="A3527" s="116">
        <v>3527</v>
      </c>
      <c r="C3527" s="118">
        <f t="shared" si="159"/>
        <v>0</v>
      </c>
      <c r="E3527" s="120" t="s">
        <v>7858</v>
      </c>
      <c r="F3527" s="211" t="s">
        <v>1023</v>
      </c>
      <c r="G3527" s="119" t="s">
        <v>7859</v>
      </c>
      <c r="H3527" s="121" t="s">
        <v>5003</v>
      </c>
      <c r="I3527" s="119" t="s">
        <v>30</v>
      </c>
      <c r="J3527" s="121" t="s">
        <v>87</v>
      </c>
      <c r="K3527" s="120"/>
      <c r="L3527" s="120" t="s">
        <v>32</v>
      </c>
      <c r="M3527" s="120" t="s">
        <v>78</v>
      </c>
      <c r="P3527" s="124">
        <f t="shared" si="158"/>
        <v>0</v>
      </c>
    </row>
    <row r="3528" spans="1:25">
      <c r="A3528" s="116">
        <v>3528</v>
      </c>
      <c r="B3528" s="129">
        <v>44095</v>
      </c>
      <c r="C3528" s="118">
        <f t="shared" si="159"/>
        <v>9</v>
      </c>
      <c r="D3528" s="120" t="s">
        <v>252</v>
      </c>
      <c r="E3528" s="120" t="s">
        <v>7860</v>
      </c>
      <c r="F3528" s="211" t="s">
        <v>7861</v>
      </c>
      <c r="G3528" s="119" t="s">
        <v>7862</v>
      </c>
      <c r="H3528" s="121" t="s">
        <v>5003</v>
      </c>
      <c r="I3528" s="119" t="s">
        <v>30</v>
      </c>
      <c r="J3528" s="121" t="s">
        <v>87</v>
      </c>
      <c r="K3528" s="120"/>
      <c r="L3528" s="120" t="s">
        <v>32</v>
      </c>
      <c r="M3528" s="120" t="s">
        <v>78</v>
      </c>
      <c r="P3528" s="124">
        <f t="shared" si="158"/>
        <v>0</v>
      </c>
      <c r="U3528" s="126" t="s">
        <v>7863</v>
      </c>
    </row>
    <row r="3529" spans="1:25">
      <c r="A3529" s="116">
        <v>3529</v>
      </c>
      <c r="B3529" s="129">
        <v>44095</v>
      </c>
      <c r="C3529" s="118">
        <f t="shared" si="159"/>
        <v>9</v>
      </c>
      <c r="D3529" s="120" t="s">
        <v>25</v>
      </c>
      <c r="E3529" s="120" t="s">
        <v>7864</v>
      </c>
      <c r="F3529" s="211" t="s">
        <v>7865</v>
      </c>
      <c r="G3529" s="119" t="s">
        <v>7866</v>
      </c>
      <c r="H3529" s="121" t="s">
        <v>5003</v>
      </c>
      <c r="I3529" s="119" t="s">
        <v>30</v>
      </c>
      <c r="J3529" s="121" t="s">
        <v>77</v>
      </c>
      <c r="K3529" s="120"/>
      <c r="L3529" s="120" t="s">
        <v>32</v>
      </c>
      <c r="M3529" s="120" t="s">
        <v>7068</v>
      </c>
      <c r="N3529" s="131">
        <v>43703</v>
      </c>
      <c r="O3529" s="131">
        <v>44306</v>
      </c>
      <c r="P3529" s="124">
        <f t="shared" si="158"/>
        <v>4</v>
      </c>
      <c r="R3529" s="125">
        <f ca="1">TODAY()-O3529</f>
        <v>372</v>
      </c>
      <c r="S3529" s="120" t="s">
        <v>34</v>
      </c>
      <c r="T3529" s="126">
        <v>43789</v>
      </c>
      <c r="Y3529" s="116" t="s">
        <v>59</v>
      </c>
    </row>
    <row r="3530" spans="1:25">
      <c r="A3530" s="116">
        <v>3530</v>
      </c>
      <c r="C3530" s="118">
        <f t="shared" si="159"/>
        <v>0</v>
      </c>
      <c r="E3530" s="120" t="s">
        <v>7867</v>
      </c>
      <c r="F3530" s="211" t="s">
        <v>367</v>
      </c>
      <c r="G3530" s="119" t="s">
        <v>7868</v>
      </c>
      <c r="H3530" s="121" t="s">
        <v>5003</v>
      </c>
      <c r="I3530" s="119" t="s">
        <v>30</v>
      </c>
      <c r="J3530" s="121" t="s">
        <v>87</v>
      </c>
      <c r="K3530" s="120"/>
      <c r="L3530" s="120" t="s">
        <v>32</v>
      </c>
      <c r="M3530" s="120" t="s">
        <v>7068</v>
      </c>
      <c r="N3530" s="131">
        <v>43693</v>
      </c>
      <c r="O3530" s="131">
        <v>43739</v>
      </c>
      <c r="P3530" s="124">
        <f t="shared" si="158"/>
        <v>10</v>
      </c>
      <c r="R3530" s="125"/>
      <c r="S3530" s="120" t="s">
        <v>92</v>
      </c>
      <c r="T3530" s="126">
        <v>43739</v>
      </c>
      <c r="Y3530" s="116" t="s">
        <v>7118</v>
      </c>
    </row>
    <row r="3531" spans="1:25">
      <c r="A3531" s="116">
        <v>3531</v>
      </c>
      <c r="C3531" s="118">
        <f t="shared" si="159"/>
        <v>0</v>
      </c>
      <c r="D3531" s="120" t="s">
        <v>252</v>
      </c>
      <c r="E3531" s="120" t="s">
        <v>7869</v>
      </c>
      <c r="F3531" s="211" t="s">
        <v>7870</v>
      </c>
      <c r="G3531" s="119" t="s">
        <v>2989</v>
      </c>
      <c r="H3531" s="121" t="s">
        <v>5003</v>
      </c>
      <c r="I3531" s="119" t="s">
        <v>30</v>
      </c>
      <c r="J3531" s="121" t="s">
        <v>87</v>
      </c>
      <c r="K3531" s="120"/>
      <c r="L3531" s="120" t="s">
        <v>32</v>
      </c>
      <c r="M3531" s="120" t="s">
        <v>7068</v>
      </c>
      <c r="N3531" s="131">
        <v>43692</v>
      </c>
      <c r="O3531" s="131">
        <v>44250</v>
      </c>
      <c r="P3531" s="124">
        <f t="shared" si="158"/>
        <v>2</v>
      </c>
      <c r="R3531" s="125">
        <f ca="1">TODAY()-O3531</f>
        <v>428</v>
      </c>
      <c r="Y3531" s="116" t="s">
        <v>7871</v>
      </c>
    </row>
    <row r="3532" spans="1:25">
      <c r="A3532" s="116">
        <v>3532</v>
      </c>
      <c r="C3532" s="118">
        <f t="shared" si="159"/>
        <v>0</v>
      </c>
      <c r="E3532" s="120" t="s">
        <v>7872</v>
      </c>
      <c r="F3532" s="211" t="s">
        <v>7873</v>
      </c>
      <c r="G3532" s="119" t="s">
        <v>7181</v>
      </c>
      <c r="H3532" s="121" t="s">
        <v>5003</v>
      </c>
      <c r="I3532" s="119" t="s">
        <v>30</v>
      </c>
      <c r="J3532" s="121" t="s">
        <v>87</v>
      </c>
      <c r="K3532" s="120"/>
      <c r="L3532" s="120" t="s">
        <v>32</v>
      </c>
      <c r="M3532" s="120" t="s">
        <v>7068</v>
      </c>
      <c r="N3532" s="131">
        <v>43726</v>
      </c>
      <c r="O3532" s="131" t="s">
        <v>44</v>
      </c>
      <c r="P3532" s="124" t="e">
        <f t="shared" si="158"/>
        <v>#VALUE!</v>
      </c>
      <c r="R3532" s="125"/>
      <c r="S3532" s="126" t="s">
        <v>44</v>
      </c>
      <c r="Y3532" s="116" t="str">
        <f xml:space="preserve"> "Follow up message sent " &amp;TEXT(O3532,"dd/mm/yyyy")</f>
        <v>Follow up message sent Irrelevant</v>
      </c>
    </row>
    <row r="3533" spans="1:25">
      <c r="A3533" s="116">
        <v>3533</v>
      </c>
      <c r="B3533" s="129">
        <v>44095</v>
      </c>
      <c r="C3533" s="118">
        <f t="shared" si="159"/>
        <v>9</v>
      </c>
      <c r="D3533" s="120" t="s">
        <v>252</v>
      </c>
      <c r="E3533" s="120" t="s">
        <v>7874</v>
      </c>
      <c r="F3533" s="211" t="s">
        <v>367</v>
      </c>
      <c r="G3533" s="119" t="s">
        <v>7875</v>
      </c>
      <c r="H3533" s="121" t="s">
        <v>6799</v>
      </c>
      <c r="I3533" s="119" t="s">
        <v>30</v>
      </c>
      <c r="J3533" s="121" t="s">
        <v>87</v>
      </c>
      <c r="K3533" s="120"/>
      <c r="L3533" s="120" t="s">
        <v>32</v>
      </c>
      <c r="M3533" s="120" t="s">
        <v>78</v>
      </c>
      <c r="P3533" s="124">
        <f t="shared" si="158"/>
        <v>0</v>
      </c>
      <c r="U3533" s="126" t="s">
        <v>7333</v>
      </c>
    </row>
    <row r="3534" spans="1:25">
      <c r="A3534" s="116">
        <v>3534</v>
      </c>
      <c r="B3534" s="129">
        <v>44095</v>
      </c>
      <c r="C3534" s="118">
        <f t="shared" si="159"/>
        <v>9</v>
      </c>
      <c r="D3534" s="120" t="s">
        <v>252</v>
      </c>
      <c r="E3534" s="120" t="s">
        <v>7876</v>
      </c>
      <c r="F3534" s="211" t="s">
        <v>7877</v>
      </c>
      <c r="G3534" s="119" t="s">
        <v>3021</v>
      </c>
      <c r="H3534" s="121" t="s">
        <v>5003</v>
      </c>
      <c r="I3534" s="121" t="s">
        <v>30</v>
      </c>
      <c r="J3534" s="121" t="s">
        <v>3886</v>
      </c>
      <c r="K3534" s="120"/>
      <c r="L3534" s="120" t="s">
        <v>32</v>
      </c>
      <c r="M3534" s="120" t="s">
        <v>78</v>
      </c>
      <c r="P3534" s="124">
        <f t="shared" si="158"/>
        <v>0</v>
      </c>
      <c r="U3534" s="126" t="s">
        <v>7878</v>
      </c>
    </row>
    <row r="3535" spans="1:25">
      <c r="A3535" s="116">
        <v>3535</v>
      </c>
      <c r="C3535" s="118">
        <f t="shared" si="159"/>
        <v>0</v>
      </c>
      <c r="E3535" s="120" t="s">
        <v>7879</v>
      </c>
      <c r="F3535" s="211" t="s">
        <v>7457</v>
      </c>
      <c r="G3535" s="119" t="s">
        <v>7880</v>
      </c>
      <c r="H3535" s="121" t="s">
        <v>5003</v>
      </c>
      <c r="I3535" s="121" t="s">
        <v>30</v>
      </c>
      <c r="J3535" s="121" t="s">
        <v>3749</v>
      </c>
      <c r="K3535" s="120"/>
      <c r="L3535" s="120" t="s">
        <v>32</v>
      </c>
      <c r="M3535" s="120" t="s">
        <v>7068</v>
      </c>
      <c r="N3535" s="131">
        <v>43693</v>
      </c>
      <c r="O3535" s="131">
        <v>43781</v>
      </c>
      <c r="P3535" s="124">
        <f t="shared" si="158"/>
        <v>11</v>
      </c>
      <c r="R3535" s="125"/>
      <c r="S3535" s="120" t="s">
        <v>724</v>
      </c>
      <c r="T3535" s="126">
        <v>43781</v>
      </c>
      <c r="Y3535" s="116" t="s">
        <v>2190</v>
      </c>
    </row>
    <row r="3536" spans="1:25">
      <c r="A3536" s="116">
        <v>3536</v>
      </c>
      <c r="B3536" s="129">
        <v>44095</v>
      </c>
      <c r="C3536" s="118">
        <f t="shared" si="159"/>
        <v>9</v>
      </c>
      <c r="D3536" s="120" t="s">
        <v>252</v>
      </c>
      <c r="E3536" s="120" t="s">
        <v>7881</v>
      </c>
      <c r="F3536" s="211" t="s">
        <v>7882</v>
      </c>
      <c r="G3536" s="119" t="s">
        <v>7883</v>
      </c>
      <c r="H3536" s="121" t="s">
        <v>5003</v>
      </c>
      <c r="I3536" s="121" t="s">
        <v>30</v>
      </c>
      <c r="J3536" s="121" t="s">
        <v>5018</v>
      </c>
      <c r="K3536" s="120"/>
      <c r="L3536" s="120" t="s">
        <v>32</v>
      </c>
      <c r="M3536" s="120" t="s">
        <v>78</v>
      </c>
      <c r="P3536" s="124">
        <f t="shared" si="158"/>
        <v>0</v>
      </c>
      <c r="U3536" s="126" t="s">
        <v>7884</v>
      </c>
    </row>
    <row r="3537" spans="1:25">
      <c r="A3537" s="116">
        <v>3537</v>
      </c>
      <c r="B3537" s="129">
        <v>44105</v>
      </c>
      <c r="C3537" s="118">
        <f t="shared" si="159"/>
        <v>10</v>
      </c>
      <c r="D3537" s="120" t="s">
        <v>252</v>
      </c>
      <c r="E3537" s="120" t="s">
        <v>7885</v>
      </c>
      <c r="F3537" s="211" t="s">
        <v>7886</v>
      </c>
      <c r="G3537" s="119" t="s">
        <v>460</v>
      </c>
      <c r="H3537" s="121" t="s">
        <v>5003</v>
      </c>
      <c r="I3537" s="119" t="s">
        <v>30</v>
      </c>
      <c r="J3537" s="121" t="s">
        <v>87</v>
      </c>
      <c r="K3537" s="120"/>
      <c r="L3537" s="120" t="s">
        <v>32</v>
      </c>
      <c r="M3537" s="120" t="s">
        <v>7068</v>
      </c>
      <c r="N3537" s="131">
        <v>43720</v>
      </c>
      <c r="O3537" s="131">
        <v>44169</v>
      </c>
      <c r="P3537" s="124">
        <f t="shared" si="158"/>
        <v>12</v>
      </c>
      <c r="R3537" s="125">
        <f ca="1">TODAY()-O3537</f>
        <v>509</v>
      </c>
      <c r="S3537" s="120" t="s">
        <v>55</v>
      </c>
      <c r="Y3537" s="116" t="str">
        <f xml:space="preserve"> "Follow up message sent " &amp;TEXT(O3537,"dd/mm/yyyy")</f>
        <v>Follow up message sent 04/12/2020</v>
      </c>
    </row>
    <row r="3538" spans="1:25">
      <c r="A3538" s="116">
        <v>3538</v>
      </c>
      <c r="B3538" s="129">
        <v>44105</v>
      </c>
      <c r="C3538" s="118">
        <f t="shared" si="159"/>
        <v>10</v>
      </c>
      <c r="D3538" s="120" t="s">
        <v>252</v>
      </c>
      <c r="E3538" s="120" t="s">
        <v>7887</v>
      </c>
      <c r="F3538" s="211" t="s">
        <v>7888</v>
      </c>
      <c r="G3538" s="119" t="s">
        <v>7889</v>
      </c>
      <c r="H3538" s="121" t="s">
        <v>5003</v>
      </c>
      <c r="I3538" s="119" t="s">
        <v>30</v>
      </c>
      <c r="J3538" s="121" t="s">
        <v>87</v>
      </c>
      <c r="K3538" s="120"/>
      <c r="L3538" s="120" t="s">
        <v>32</v>
      </c>
      <c r="M3538" s="120" t="s">
        <v>7068</v>
      </c>
      <c r="N3538" s="131">
        <v>43692</v>
      </c>
      <c r="O3538" s="131">
        <v>44169</v>
      </c>
      <c r="P3538" s="124">
        <f t="shared" si="158"/>
        <v>12</v>
      </c>
      <c r="R3538" s="125">
        <f ca="1">TODAY()-O3538</f>
        <v>509</v>
      </c>
      <c r="S3538" s="120" t="s">
        <v>55</v>
      </c>
    </row>
    <row r="3539" spans="1:25">
      <c r="A3539" s="116">
        <v>3539</v>
      </c>
      <c r="B3539" s="129">
        <v>44105</v>
      </c>
      <c r="C3539" s="118">
        <f t="shared" si="159"/>
        <v>10</v>
      </c>
      <c r="D3539" s="120" t="s">
        <v>252</v>
      </c>
      <c r="E3539" s="120" t="s">
        <v>7890</v>
      </c>
      <c r="F3539" s="211" t="s">
        <v>7102</v>
      </c>
      <c r="G3539" s="119" t="s">
        <v>7662</v>
      </c>
      <c r="H3539" s="121" t="s">
        <v>5003</v>
      </c>
      <c r="I3539" s="119" t="s">
        <v>30</v>
      </c>
      <c r="J3539" s="121" t="s">
        <v>87</v>
      </c>
      <c r="K3539" s="120"/>
      <c r="L3539" s="120" t="s">
        <v>32</v>
      </c>
      <c r="M3539" s="120" t="s">
        <v>4990</v>
      </c>
      <c r="N3539" s="131">
        <v>43903</v>
      </c>
      <c r="O3539" s="131">
        <v>44169</v>
      </c>
      <c r="P3539" s="124">
        <f t="shared" ref="P3539:P3602" si="160">IF(O3539&lt;&gt;0,MONTH(O3539),0)</f>
        <v>12</v>
      </c>
      <c r="R3539" s="125">
        <f ca="1">TODAY()-O3539</f>
        <v>509</v>
      </c>
      <c r="S3539" s="120" t="s">
        <v>55</v>
      </c>
    </row>
    <row r="3540" spans="1:25">
      <c r="A3540" s="116">
        <v>3540</v>
      </c>
      <c r="C3540" s="118">
        <f t="shared" si="159"/>
        <v>0</v>
      </c>
      <c r="E3540" s="120" t="s">
        <v>7891</v>
      </c>
      <c r="F3540" s="211" t="s">
        <v>7892</v>
      </c>
      <c r="G3540" s="119" t="s">
        <v>7893</v>
      </c>
      <c r="H3540" s="121" t="s">
        <v>6799</v>
      </c>
      <c r="I3540" s="119" t="s">
        <v>42</v>
      </c>
      <c r="J3540" s="121" t="s">
        <v>91</v>
      </c>
      <c r="K3540" s="120"/>
      <c r="L3540" s="120" t="s">
        <v>32</v>
      </c>
      <c r="M3540" s="120" t="s">
        <v>7068</v>
      </c>
      <c r="N3540" s="131">
        <v>43703</v>
      </c>
      <c r="O3540" s="131" t="s">
        <v>44</v>
      </c>
      <c r="P3540" s="124" t="e">
        <f t="shared" si="160"/>
        <v>#VALUE!</v>
      </c>
      <c r="R3540" s="125"/>
      <c r="Y3540" s="116" t="s">
        <v>356</v>
      </c>
    </row>
    <row r="3541" spans="1:25">
      <c r="A3541" s="116">
        <v>3541</v>
      </c>
      <c r="B3541" s="129">
        <v>44095</v>
      </c>
      <c r="C3541" s="118">
        <f t="shared" si="159"/>
        <v>9</v>
      </c>
      <c r="D3541" s="120" t="s">
        <v>252</v>
      </c>
      <c r="E3541" s="120" t="s">
        <v>7894</v>
      </c>
      <c r="F3541" s="211" t="s">
        <v>7102</v>
      </c>
      <c r="G3541" s="119" t="s">
        <v>2876</v>
      </c>
      <c r="H3541" s="121" t="s">
        <v>5003</v>
      </c>
      <c r="I3541" s="119" t="s">
        <v>30</v>
      </c>
      <c r="J3541" s="121" t="s">
        <v>87</v>
      </c>
      <c r="K3541" s="120"/>
      <c r="L3541" s="120" t="s">
        <v>32</v>
      </c>
      <c r="M3541" s="120" t="s">
        <v>78</v>
      </c>
      <c r="P3541" s="124">
        <f t="shared" si="160"/>
        <v>0</v>
      </c>
      <c r="U3541" s="126" t="s">
        <v>7895</v>
      </c>
    </row>
    <row r="3542" spans="1:25">
      <c r="A3542" s="116">
        <v>3542</v>
      </c>
      <c r="C3542" s="118">
        <f t="shared" si="159"/>
        <v>0</v>
      </c>
      <c r="E3542" s="120" t="s">
        <v>7896</v>
      </c>
      <c r="F3542" s="211" t="s">
        <v>7102</v>
      </c>
      <c r="G3542" s="119" t="s">
        <v>669</v>
      </c>
      <c r="H3542" s="121" t="s">
        <v>5003</v>
      </c>
      <c r="I3542" s="121" t="s">
        <v>30</v>
      </c>
      <c r="J3542" s="121" t="s">
        <v>5018</v>
      </c>
      <c r="K3542" s="120"/>
      <c r="L3542" s="120" t="s">
        <v>32</v>
      </c>
      <c r="M3542" s="120" t="s">
        <v>7068</v>
      </c>
      <c r="N3542" s="131">
        <v>43692</v>
      </c>
      <c r="P3542" s="124">
        <f t="shared" si="160"/>
        <v>0</v>
      </c>
      <c r="S3542" s="120" t="s">
        <v>34</v>
      </c>
      <c r="Y3542" s="116" t="s">
        <v>7897</v>
      </c>
    </row>
    <row r="3543" spans="1:25">
      <c r="A3543" s="116">
        <v>3543</v>
      </c>
      <c r="B3543" s="129">
        <v>44095</v>
      </c>
      <c r="C3543" s="118">
        <f t="shared" si="159"/>
        <v>9</v>
      </c>
      <c r="D3543" s="120" t="s">
        <v>252</v>
      </c>
      <c r="E3543" s="120" t="s">
        <v>7898</v>
      </c>
      <c r="F3543" s="211" t="s">
        <v>7102</v>
      </c>
      <c r="G3543" s="119" t="s">
        <v>980</v>
      </c>
      <c r="H3543" s="121" t="s">
        <v>5003</v>
      </c>
      <c r="I3543" s="119" t="s">
        <v>30</v>
      </c>
      <c r="J3543" s="121" t="s">
        <v>87</v>
      </c>
      <c r="K3543" s="120"/>
      <c r="L3543" s="120" t="s">
        <v>32</v>
      </c>
      <c r="M3543" s="120" t="s">
        <v>78</v>
      </c>
      <c r="N3543" s="131">
        <v>43717</v>
      </c>
      <c r="P3543" s="124">
        <f t="shared" si="160"/>
        <v>0</v>
      </c>
      <c r="R3543" s="118">
        <f ca="1">TODAY()-N3543</f>
        <v>961</v>
      </c>
      <c r="U3543" s="126" t="s">
        <v>7899</v>
      </c>
    </row>
    <row r="3544" spans="1:25">
      <c r="A3544" s="116">
        <v>3544</v>
      </c>
      <c r="B3544" s="129">
        <v>44095</v>
      </c>
      <c r="C3544" s="118">
        <f t="shared" si="159"/>
        <v>9</v>
      </c>
      <c r="D3544" s="120" t="s">
        <v>252</v>
      </c>
      <c r="E3544" s="120" t="s">
        <v>7900</v>
      </c>
      <c r="F3544" s="211" t="s">
        <v>104</v>
      </c>
      <c r="G3544" s="119" t="s">
        <v>7901</v>
      </c>
      <c r="H3544" s="121" t="s">
        <v>5003</v>
      </c>
      <c r="I3544" s="119" t="s">
        <v>30</v>
      </c>
      <c r="J3544" s="121" t="s">
        <v>87</v>
      </c>
      <c r="K3544" s="120"/>
      <c r="L3544" s="120" t="s">
        <v>32</v>
      </c>
      <c r="M3544" s="120" t="s">
        <v>78</v>
      </c>
      <c r="P3544" s="124">
        <f t="shared" si="160"/>
        <v>0</v>
      </c>
      <c r="U3544" s="126" t="s">
        <v>7902</v>
      </c>
    </row>
    <row r="3545" spans="1:25">
      <c r="A3545" s="116">
        <v>3545</v>
      </c>
      <c r="C3545" s="118">
        <f t="shared" si="159"/>
        <v>0</v>
      </c>
      <c r="E3545" s="120" t="s">
        <v>7903</v>
      </c>
      <c r="F3545" s="211" t="s">
        <v>7904</v>
      </c>
      <c r="G3545" s="119" t="s">
        <v>7905</v>
      </c>
      <c r="H3545" s="121" t="s">
        <v>5003</v>
      </c>
      <c r="I3545" s="119" t="s">
        <v>30</v>
      </c>
      <c r="J3545" s="121" t="s">
        <v>87</v>
      </c>
      <c r="K3545" s="120"/>
      <c r="L3545" s="120" t="s">
        <v>32</v>
      </c>
      <c r="M3545" s="120" t="s">
        <v>7068</v>
      </c>
      <c r="N3545" s="131">
        <v>43692</v>
      </c>
      <c r="O3545" s="131" t="s">
        <v>44</v>
      </c>
      <c r="P3545" s="124" t="e">
        <f t="shared" si="160"/>
        <v>#VALUE!</v>
      </c>
      <c r="R3545" s="125"/>
      <c r="Y3545" s="116" t="s">
        <v>7842</v>
      </c>
    </row>
    <row r="3546" spans="1:25">
      <c r="A3546" s="116">
        <v>3546</v>
      </c>
      <c r="B3546" s="129">
        <v>44105</v>
      </c>
      <c r="C3546" s="118">
        <f t="shared" si="159"/>
        <v>10</v>
      </c>
      <c r="D3546" s="120" t="s">
        <v>252</v>
      </c>
      <c r="E3546" s="120" t="s">
        <v>7906</v>
      </c>
      <c r="F3546" s="211" t="s">
        <v>1023</v>
      </c>
      <c r="G3546" s="119" t="s">
        <v>7907</v>
      </c>
      <c r="H3546" s="121" t="s">
        <v>5003</v>
      </c>
      <c r="I3546" s="121" t="s">
        <v>30</v>
      </c>
      <c r="J3546" s="121" t="s">
        <v>7087</v>
      </c>
      <c r="K3546" s="120"/>
      <c r="L3546" s="120" t="s">
        <v>32</v>
      </c>
      <c r="M3546" s="120" t="s">
        <v>7068</v>
      </c>
      <c r="N3546" s="131">
        <v>43693</v>
      </c>
      <c r="O3546" s="131">
        <v>44169</v>
      </c>
      <c r="P3546" s="124">
        <f t="shared" si="160"/>
        <v>12</v>
      </c>
      <c r="R3546" s="125">
        <f ca="1">TODAY()-O3546</f>
        <v>509</v>
      </c>
      <c r="S3546" s="120" t="s">
        <v>55</v>
      </c>
      <c r="Y3546" s="116" t="str">
        <f xml:space="preserve"> "Follow up message sent " &amp;TEXT(O3546,"dd/mm/yyyy")</f>
        <v>Follow up message sent 04/12/2020</v>
      </c>
    </row>
    <row r="3547" spans="1:25">
      <c r="A3547" s="116">
        <v>3547</v>
      </c>
      <c r="C3547" s="118">
        <f t="shared" si="159"/>
        <v>0</v>
      </c>
      <c r="D3547" s="120" t="s">
        <v>252</v>
      </c>
      <c r="E3547" s="120" t="s">
        <v>7908</v>
      </c>
      <c r="F3547" s="211" t="s">
        <v>7909</v>
      </c>
      <c r="G3547" s="119" t="s">
        <v>7138</v>
      </c>
      <c r="H3547" s="121" t="s">
        <v>5003</v>
      </c>
      <c r="I3547" s="119" t="s">
        <v>30</v>
      </c>
      <c r="J3547" s="121" t="s">
        <v>77</v>
      </c>
      <c r="K3547" s="120"/>
      <c r="L3547" s="120" t="s">
        <v>32</v>
      </c>
      <c r="M3547" s="120" t="s">
        <v>7068</v>
      </c>
      <c r="N3547" s="131">
        <v>43970</v>
      </c>
      <c r="O3547" s="131" t="s">
        <v>7910</v>
      </c>
      <c r="P3547" s="124" t="e">
        <f t="shared" si="160"/>
        <v>#VALUE!</v>
      </c>
      <c r="R3547" s="125"/>
      <c r="S3547" s="126" t="s">
        <v>44</v>
      </c>
      <c r="Y3547" s="116" t="s">
        <v>44</v>
      </c>
    </row>
    <row r="3548" spans="1:25">
      <c r="A3548" s="116">
        <v>3548</v>
      </c>
      <c r="B3548" s="129">
        <v>44095</v>
      </c>
      <c r="C3548" s="118">
        <f t="shared" si="159"/>
        <v>9</v>
      </c>
      <c r="D3548" s="120" t="s">
        <v>252</v>
      </c>
      <c r="E3548" s="120" t="s">
        <v>7911</v>
      </c>
      <c r="F3548" s="211" t="s">
        <v>7912</v>
      </c>
      <c r="G3548" s="119" t="s">
        <v>1662</v>
      </c>
      <c r="H3548" s="121" t="s">
        <v>5003</v>
      </c>
      <c r="I3548" s="121" t="s">
        <v>30</v>
      </c>
      <c r="J3548" s="121" t="s">
        <v>7135</v>
      </c>
      <c r="K3548" s="120"/>
      <c r="L3548" s="120" t="s">
        <v>32</v>
      </c>
      <c r="M3548" s="120" t="s">
        <v>7068</v>
      </c>
      <c r="N3548" s="131">
        <v>43693</v>
      </c>
      <c r="O3548" s="131">
        <v>44095</v>
      </c>
      <c r="P3548" s="124">
        <f t="shared" si="160"/>
        <v>9</v>
      </c>
      <c r="R3548" s="125">
        <f ca="1">TODAY()-O3548</f>
        <v>583</v>
      </c>
      <c r="S3548" s="120" t="s">
        <v>92</v>
      </c>
      <c r="T3548" s="126">
        <v>43711</v>
      </c>
      <c r="Y3548" s="116" t="s">
        <v>7118</v>
      </c>
    </row>
    <row r="3549" spans="1:25">
      <c r="A3549" s="116">
        <v>3549</v>
      </c>
      <c r="C3549" s="118">
        <f t="shared" si="159"/>
        <v>0</v>
      </c>
      <c r="D3549" s="120" t="s">
        <v>252</v>
      </c>
      <c r="E3549" s="120" t="s">
        <v>7913</v>
      </c>
      <c r="F3549" s="211" t="s">
        <v>595</v>
      </c>
      <c r="G3549" s="119" t="s">
        <v>7914</v>
      </c>
      <c r="H3549" s="121" t="s">
        <v>6799</v>
      </c>
      <c r="I3549" s="121" t="s">
        <v>30</v>
      </c>
      <c r="J3549" s="121" t="s">
        <v>7131</v>
      </c>
      <c r="K3549" s="120"/>
      <c r="L3549" s="120" t="s">
        <v>32</v>
      </c>
      <c r="M3549" s="120" t="s">
        <v>7068</v>
      </c>
      <c r="N3549" s="131">
        <v>43738</v>
      </c>
      <c r="O3549" s="131" t="s">
        <v>7910</v>
      </c>
      <c r="P3549" s="124" t="e">
        <f t="shared" si="160"/>
        <v>#VALUE!</v>
      </c>
      <c r="R3549" s="125"/>
      <c r="Y3549" s="116" t="s">
        <v>503</v>
      </c>
    </row>
    <row r="3550" spans="1:25">
      <c r="A3550" s="116">
        <v>3550</v>
      </c>
      <c r="C3550" s="118">
        <f t="shared" si="159"/>
        <v>0</v>
      </c>
      <c r="E3550" s="120" t="s">
        <v>7915</v>
      </c>
      <c r="F3550" s="211" t="s">
        <v>7214</v>
      </c>
      <c r="G3550" s="119" t="s">
        <v>7916</v>
      </c>
      <c r="K3550" s="120"/>
      <c r="L3550" s="120" t="s">
        <v>32</v>
      </c>
      <c r="M3550" s="120" t="s">
        <v>7068</v>
      </c>
      <c r="N3550" s="131">
        <v>43693</v>
      </c>
      <c r="O3550" s="131" t="s">
        <v>503</v>
      </c>
      <c r="P3550" s="124" t="e">
        <f t="shared" si="160"/>
        <v>#VALUE!</v>
      </c>
      <c r="R3550" s="125"/>
      <c r="Y3550" s="116" t="s">
        <v>503</v>
      </c>
    </row>
    <row r="3551" spans="1:25">
      <c r="A3551" s="116">
        <v>3551</v>
      </c>
      <c r="B3551" s="129">
        <v>44095</v>
      </c>
      <c r="C3551" s="118">
        <f t="shared" si="159"/>
        <v>9</v>
      </c>
      <c r="D3551" s="120" t="s">
        <v>252</v>
      </c>
      <c r="E3551" s="120" t="s">
        <v>7917</v>
      </c>
      <c r="F3551" s="211" t="s">
        <v>104</v>
      </c>
      <c r="G3551" s="119" t="s">
        <v>7918</v>
      </c>
      <c r="H3551" s="121" t="s">
        <v>5003</v>
      </c>
      <c r="I3551" s="119" t="s">
        <v>30</v>
      </c>
      <c r="J3551" s="121" t="s">
        <v>87</v>
      </c>
      <c r="K3551" s="120"/>
      <c r="L3551" s="120" t="s">
        <v>32</v>
      </c>
      <c r="M3551" s="120" t="s">
        <v>78</v>
      </c>
      <c r="P3551" s="124">
        <f t="shared" si="160"/>
        <v>0</v>
      </c>
      <c r="U3551" s="126" t="s">
        <v>7919</v>
      </c>
    </row>
    <row r="3552" spans="1:25">
      <c r="A3552" s="116">
        <v>3552</v>
      </c>
      <c r="B3552" s="129">
        <v>44105</v>
      </c>
      <c r="C3552" s="118">
        <f t="shared" si="159"/>
        <v>10</v>
      </c>
      <c r="D3552" s="120" t="s">
        <v>252</v>
      </c>
      <c r="E3552" s="120" t="s">
        <v>7920</v>
      </c>
      <c r="F3552" s="211" t="s">
        <v>7921</v>
      </c>
      <c r="G3552" s="119" t="s">
        <v>7329</v>
      </c>
      <c r="I3552" s="119" t="s">
        <v>30</v>
      </c>
      <c r="J3552" s="121" t="s">
        <v>77</v>
      </c>
      <c r="K3552" s="120"/>
      <c r="L3552" s="120" t="s">
        <v>32</v>
      </c>
      <c r="M3552" s="120" t="s">
        <v>7068</v>
      </c>
      <c r="N3552" s="131">
        <v>43699</v>
      </c>
      <c r="O3552" s="131">
        <v>44060</v>
      </c>
      <c r="P3552" s="124">
        <f t="shared" si="160"/>
        <v>8</v>
      </c>
      <c r="Q3552" s="118">
        <v>2</v>
      </c>
      <c r="R3552" s="125">
        <f ca="1">TODAY()-O3552</f>
        <v>618</v>
      </c>
      <c r="S3552" s="120" t="s">
        <v>55</v>
      </c>
      <c r="Y3552" s="116" t="str">
        <f xml:space="preserve"> "Follow up message sent " &amp;TEXT(O3552,"dd/mm/yyyy")</f>
        <v>Follow up message sent 17/08/2020</v>
      </c>
    </row>
    <row r="3553" spans="1:25">
      <c r="A3553" s="116">
        <v>3553</v>
      </c>
      <c r="C3553" s="118">
        <f t="shared" si="159"/>
        <v>0</v>
      </c>
      <c r="D3553" s="120" t="s">
        <v>25</v>
      </c>
      <c r="E3553" s="120" t="s">
        <v>7922</v>
      </c>
      <c r="F3553" s="211" t="s">
        <v>7923</v>
      </c>
      <c r="G3553" s="119" t="s">
        <v>639</v>
      </c>
      <c r="H3553" s="121" t="s">
        <v>6799</v>
      </c>
      <c r="I3553" s="121" t="s">
        <v>30</v>
      </c>
      <c r="J3553" s="121" t="s">
        <v>5018</v>
      </c>
      <c r="K3553" s="120"/>
      <c r="L3553" s="120" t="s">
        <v>32</v>
      </c>
      <c r="M3553" s="120" t="s">
        <v>7068</v>
      </c>
      <c r="N3553" s="131">
        <v>43693</v>
      </c>
      <c r="O3553" s="131">
        <v>44407</v>
      </c>
      <c r="P3553" s="124">
        <f t="shared" si="160"/>
        <v>7</v>
      </c>
      <c r="R3553" s="125"/>
      <c r="S3553" s="120" t="s">
        <v>486</v>
      </c>
    </row>
    <row r="3554" spans="1:25">
      <c r="A3554" s="116">
        <v>3554</v>
      </c>
      <c r="B3554" s="129">
        <v>44105</v>
      </c>
      <c r="C3554" s="118">
        <f t="shared" si="159"/>
        <v>10</v>
      </c>
      <c r="D3554" s="120" t="s">
        <v>252</v>
      </c>
      <c r="E3554" s="120" t="s">
        <v>7924</v>
      </c>
      <c r="F3554" s="211" t="s">
        <v>7925</v>
      </c>
      <c r="G3554" s="119" t="s">
        <v>1089</v>
      </c>
      <c r="H3554" s="121" t="s">
        <v>6799</v>
      </c>
      <c r="I3554" s="119" t="s">
        <v>30</v>
      </c>
      <c r="J3554" s="121" t="s">
        <v>77</v>
      </c>
      <c r="K3554" s="120"/>
      <c r="L3554" s="120" t="s">
        <v>32</v>
      </c>
      <c r="M3554" s="120" t="s">
        <v>33</v>
      </c>
      <c r="N3554" s="131">
        <v>43902</v>
      </c>
      <c r="O3554" s="131">
        <v>44250</v>
      </c>
      <c r="P3554" s="124">
        <f t="shared" si="160"/>
        <v>2</v>
      </c>
      <c r="Q3554" s="118">
        <v>1</v>
      </c>
      <c r="R3554" s="125">
        <f ca="1">TODAY()-O3554</f>
        <v>428</v>
      </c>
      <c r="S3554" s="120" t="s">
        <v>55</v>
      </c>
    </row>
    <row r="3555" spans="1:25" ht="27.6">
      <c r="A3555" s="116">
        <v>3555</v>
      </c>
      <c r="B3555" s="129">
        <v>44105</v>
      </c>
      <c r="C3555" s="118">
        <f t="shared" si="159"/>
        <v>10</v>
      </c>
      <c r="D3555" s="120" t="s">
        <v>252</v>
      </c>
      <c r="E3555" s="120" t="s">
        <v>7926</v>
      </c>
      <c r="F3555" s="211" t="s">
        <v>7927</v>
      </c>
      <c r="G3555" s="119" t="s">
        <v>7928</v>
      </c>
      <c r="H3555" s="121" t="s">
        <v>6799</v>
      </c>
      <c r="I3555" s="121" t="s">
        <v>30</v>
      </c>
      <c r="J3555" s="121" t="s">
        <v>6396</v>
      </c>
      <c r="K3555" s="120"/>
      <c r="L3555" s="120" t="s">
        <v>32</v>
      </c>
      <c r="M3555" s="120" t="s">
        <v>33</v>
      </c>
      <c r="N3555" s="131">
        <v>43696</v>
      </c>
      <c r="O3555" s="131">
        <v>44250</v>
      </c>
      <c r="P3555" s="124">
        <f t="shared" si="160"/>
        <v>2</v>
      </c>
      <c r="R3555" s="125">
        <f ca="1">TODAY()-O3555</f>
        <v>428</v>
      </c>
      <c r="S3555" s="120" t="s">
        <v>55</v>
      </c>
      <c r="Y3555" s="116" t="str">
        <f xml:space="preserve"> "Follow up message sent " &amp;TEXT(O3555,"dd/mm/yyyy")</f>
        <v>Follow up message sent 23/02/2021</v>
      </c>
    </row>
    <row r="3556" spans="1:25">
      <c r="A3556" s="116">
        <v>3556</v>
      </c>
      <c r="C3556" s="118">
        <f t="shared" si="159"/>
        <v>0</v>
      </c>
      <c r="D3556" s="120" t="s">
        <v>25</v>
      </c>
      <c r="E3556" s="120" t="s">
        <v>7929</v>
      </c>
      <c r="F3556" s="211" t="s">
        <v>627</v>
      </c>
      <c r="G3556" s="119" t="s">
        <v>7930</v>
      </c>
      <c r="H3556" s="121" t="s">
        <v>6799</v>
      </c>
      <c r="I3556" s="119" t="s">
        <v>30</v>
      </c>
      <c r="J3556" s="121" t="s">
        <v>87</v>
      </c>
      <c r="K3556" s="120"/>
      <c r="L3556" s="120" t="s">
        <v>32</v>
      </c>
      <c r="M3556" s="120" t="s">
        <v>4990</v>
      </c>
      <c r="N3556" s="131">
        <v>43696</v>
      </c>
      <c r="O3556" s="131">
        <v>44407</v>
      </c>
      <c r="P3556" s="124">
        <f t="shared" si="160"/>
        <v>7</v>
      </c>
      <c r="R3556" s="125"/>
      <c r="S3556" s="120" t="s">
        <v>55</v>
      </c>
      <c r="Y3556" s="116" t="s">
        <v>59</v>
      </c>
    </row>
    <row r="3557" spans="1:25">
      <c r="A3557" s="116">
        <v>3557</v>
      </c>
      <c r="B3557" s="129">
        <v>44092</v>
      </c>
      <c r="C3557" s="118">
        <f t="shared" si="159"/>
        <v>9</v>
      </c>
      <c r="D3557" s="120" t="s">
        <v>252</v>
      </c>
      <c r="E3557" s="120" t="s">
        <v>7931</v>
      </c>
      <c r="F3557" s="211" t="s">
        <v>5062</v>
      </c>
      <c r="G3557" s="119" t="s">
        <v>7932</v>
      </c>
      <c r="H3557" s="121" t="s">
        <v>6799</v>
      </c>
      <c r="I3557" s="119" t="s">
        <v>30</v>
      </c>
      <c r="J3557" s="121" t="s">
        <v>87</v>
      </c>
      <c r="K3557" s="120"/>
      <c r="L3557" s="120" t="s">
        <v>32</v>
      </c>
      <c r="M3557" s="120" t="s">
        <v>78</v>
      </c>
      <c r="P3557" s="124">
        <f t="shared" si="160"/>
        <v>0</v>
      </c>
      <c r="U3557" s="126" t="s">
        <v>7933</v>
      </c>
    </row>
    <row r="3558" spans="1:25" ht="27.6">
      <c r="A3558" s="116">
        <v>3558</v>
      </c>
      <c r="B3558" s="129">
        <v>44105</v>
      </c>
      <c r="C3558" s="118">
        <f t="shared" si="159"/>
        <v>10</v>
      </c>
      <c r="D3558" s="120" t="s">
        <v>252</v>
      </c>
      <c r="E3558" s="120" t="s">
        <v>7934</v>
      </c>
      <c r="F3558" s="211" t="s">
        <v>7935</v>
      </c>
      <c r="G3558" s="119" t="s">
        <v>1662</v>
      </c>
      <c r="H3558" s="121" t="s">
        <v>5003</v>
      </c>
      <c r="I3558" s="121" t="s">
        <v>30</v>
      </c>
      <c r="J3558" s="121" t="s">
        <v>5018</v>
      </c>
      <c r="K3558" s="120"/>
      <c r="L3558" s="120" t="s">
        <v>32</v>
      </c>
      <c r="M3558" s="120" t="s">
        <v>7068</v>
      </c>
      <c r="N3558" s="131">
        <v>43696</v>
      </c>
      <c r="O3558" s="131">
        <v>44169</v>
      </c>
      <c r="P3558" s="124">
        <f t="shared" si="160"/>
        <v>12</v>
      </c>
      <c r="R3558" s="125">
        <f ca="1">TODAY()-O3558</f>
        <v>509</v>
      </c>
      <c r="S3558" s="120" t="s">
        <v>55</v>
      </c>
      <c r="Y3558" s="116" t="str">
        <f xml:space="preserve"> "Follow up message sent " &amp;TEXT(O3558,"dd/mm/yyyy")</f>
        <v>Follow up message sent 04/12/2020</v>
      </c>
    </row>
    <row r="3559" spans="1:25" ht="41.4">
      <c r="A3559" s="116">
        <v>3559</v>
      </c>
      <c r="C3559" s="118">
        <f t="shared" si="159"/>
        <v>0</v>
      </c>
      <c r="D3559" s="120" t="s">
        <v>25</v>
      </c>
      <c r="E3559" s="120" t="s">
        <v>7936</v>
      </c>
      <c r="F3559" s="211" t="s">
        <v>7937</v>
      </c>
      <c r="G3559" s="119" t="s">
        <v>3271</v>
      </c>
      <c r="H3559" s="121" t="s">
        <v>6799</v>
      </c>
      <c r="I3559" s="121" t="s">
        <v>30</v>
      </c>
      <c r="J3559" s="121" t="s">
        <v>7216</v>
      </c>
      <c r="K3559" s="120"/>
      <c r="L3559" s="120" t="s">
        <v>32</v>
      </c>
      <c r="M3559" s="120" t="s">
        <v>7068</v>
      </c>
      <c r="N3559" s="131">
        <v>43693</v>
      </c>
      <c r="O3559" s="131">
        <v>44300</v>
      </c>
      <c r="P3559" s="124">
        <f t="shared" si="160"/>
        <v>4</v>
      </c>
      <c r="R3559" s="125"/>
      <c r="S3559" s="120" t="s">
        <v>92</v>
      </c>
      <c r="T3559" s="126">
        <v>44315</v>
      </c>
      <c r="Y3559" s="116" t="s">
        <v>141</v>
      </c>
    </row>
    <row r="3560" spans="1:25">
      <c r="A3560" s="116">
        <v>3560</v>
      </c>
      <c r="C3560" s="118">
        <f t="shared" si="159"/>
        <v>0</v>
      </c>
      <c r="D3560" s="120" t="s">
        <v>25</v>
      </c>
      <c r="E3560" s="120" t="s">
        <v>7938</v>
      </c>
      <c r="F3560" s="211" t="s">
        <v>7939</v>
      </c>
      <c r="G3560" s="119" t="s">
        <v>7940</v>
      </c>
      <c r="H3560" s="121" t="s">
        <v>177</v>
      </c>
      <c r="I3560" s="119" t="s">
        <v>30</v>
      </c>
      <c r="J3560" s="121" t="s">
        <v>77</v>
      </c>
      <c r="K3560" s="120" t="s">
        <v>65</v>
      </c>
      <c r="L3560" s="120" t="s">
        <v>32</v>
      </c>
      <c r="M3560" s="120" t="s">
        <v>7068</v>
      </c>
      <c r="N3560" s="131">
        <v>43696</v>
      </c>
      <c r="O3560" s="131">
        <v>44413</v>
      </c>
      <c r="P3560" s="124">
        <f t="shared" si="160"/>
        <v>8</v>
      </c>
      <c r="R3560" s="125"/>
      <c r="S3560" s="120" t="s">
        <v>55</v>
      </c>
    </row>
    <row r="3561" spans="1:25">
      <c r="A3561" s="116">
        <v>3561</v>
      </c>
      <c r="B3561" s="129">
        <v>44095</v>
      </c>
      <c r="C3561" s="118">
        <f t="shared" si="159"/>
        <v>9</v>
      </c>
      <c r="D3561" s="120" t="s">
        <v>252</v>
      </c>
      <c r="E3561" s="120" t="s">
        <v>7941</v>
      </c>
      <c r="F3561" s="211" t="s">
        <v>104</v>
      </c>
      <c r="G3561" s="119" t="s">
        <v>7942</v>
      </c>
      <c r="H3561" s="121" t="s">
        <v>6799</v>
      </c>
      <c r="I3561" s="121" t="s">
        <v>30</v>
      </c>
      <c r="J3561" s="121" t="s">
        <v>7135</v>
      </c>
      <c r="K3561" s="120"/>
      <c r="L3561" s="120" t="s">
        <v>32</v>
      </c>
      <c r="M3561" s="120" t="s">
        <v>78</v>
      </c>
      <c r="P3561" s="124">
        <f t="shared" si="160"/>
        <v>0</v>
      </c>
      <c r="U3561" s="126" t="s">
        <v>7943</v>
      </c>
    </row>
    <row r="3562" spans="1:25" ht="27.6">
      <c r="A3562" s="116">
        <v>3562</v>
      </c>
      <c r="C3562" s="118">
        <f t="shared" si="159"/>
        <v>0</v>
      </c>
      <c r="E3562" s="120" t="s">
        <v>7944</v>
      </c>
      <c r="F3562" s="211" t="s">
        <v>7945</v>
      </c>
      <c r="G3562" s="119" t="s">
        <v>7946</v>
      </c>
      <c r="H3562" s="121" t="s">
        <v>5003</v>
      </c>
      <c r="I3562" s="119" t="s">
        <v>30</v>
      </c>
      <c r="J3562" s="121" t="s">
        <v>87</v>
      </c>
      <c r="K3562" s="120"/>
      <c r="L3562" s="120" t="s">
        <v>32</v>
      </c>
      <c r="M3562" s="120" t="s">
        <v>184</v>
      </c>
      <c r="N3562" s="131">
        <v>43696</v>
      </c>
      <c r="P3562" s="124">
        <f t="shared" si="160"/>
        <v>0</v>
      </c>
      <c r="R3562" s="118">
        <f ca="1">TODAY()-N3562</f>
        <v>982</v>
      </c>
    </row>
    <row r="3563" spans="1:25">
      <c r="A3563" s="116">
        <v>3563</v>
      </c>
      <c r="C3563" s="118">
        <f t="shared" si="159"/>
        <v>0</v>
      </c>
      <c r="E3563" s="120" t="s">
        <v>7947</v>
      </c>
      <c r="F3563" s="211" t="s">
        <v>7948</v>
      </c>
      <c r="G3563" s="119" t="s">
        <v>7086</v>
      </c>
      <c r="H3563" s="121" t="s">
        <v>6799</v>
      </c>
      <c r="I3563" s="119" t="s">
        <v>30</v>
      </c>
      <c r="J3563" s="121" t="s">
        <v>77</v>
      </c>
      <c r="K3563" s="120"/>
      <c r="L3563" s="120" t="s">
        <v>32</v>
      </c>
      <c r="M3563" s="120" t="s">
        <v>78</v>
      </c>
      <c r="N3563" s="131" t="s">
        <v>674</v>
      </c>
      <c r="P3563" s="124">
        <f t="shared" si="160"/>
        <v>0</v>
      </c>
      <c r="Y3563" s="116" t="s">
        <v>356</v>
      </c>
    </row>
    <row r="3564" spans="1:25">
      <c r="A3564" s="116">
        <v>3564</v>
      </c>
      <c r="C3564" s="118">
        <f t="shared" si="159"/>
        <v>0</v>
      </c>
      <c r="E3564" s="120" t="s">
        <v>7949</v>
      </c>
      <c r="F3564" s="211" t="s">
        <v>351</v>
      </c>
      <c r="G3564" s="119" t="s">
        <v>7804</v>
      </c>
      <c r="H3564" s="121" t="s">
        <v>5003</v>
      </c>
      <c r="I3564" s="121" t="s">
        <v>30</v>
      </c>
      <c r="J3564" s="121" t="s">
        <v>485</v>
      </c>
      <c r="K3564" s="120"/>
      <c r="L3564" s="120" t="s">
        <v>32</v>
      </c>
      <c r="M3564" s="120" t="s">
        <v>7068</v>
      </c>
      <c r="N3564" s="131">
        <v>43693</v>
      </c>
      <c r="O3564" s="131" t="s">
        <v>44</v>
      </c>
      <c r="P3564" s="124" t="e">
        <f t="shared" si="160"/>
        <v>#VALUE!</v>
      </c>
      <c r="R3564" s="125"/>
      <c r="Y3564" s="116" t="s">
        <v>356</v>
      </c>
    </row>
    <row r="3565" spans="1:25">
      <c r="A3565" s="116">
        <v>3565</v>
      </c>
      <c r="C3565" s="118">
        <f t="shared" si="159"/>
        <v>0</v>
      </c>
      <c r="E3565" s="120" t="s">
        <v>7950</v>
      </c>
      <c r="F3565" s="211" t="s">
        <v>7951</v>
      </c>
      <c r="G3565" s="119" t="s">
        <v>7804</v>
      </c>
      <c r="H3565" s="121" t="s">
        <v>5003</v>
      </c>
      <c r="I3565" s="121" t="s">
        <v>30</v>
      </c>
      <c r="J3565" s="121" t="s">
        <v>485</v>
      </c>
      <c r="K3565" s="120"/>
      <c r="L3565" s="120" t="s">
        <v>32</v>
      </c>
      <c r="M3565" s="120" t="s">
        <v>7068</v>
      </c>
      <c r="N3565" s="131">
        <v>43693</v>
      </c>
      <c r="O3565" s="131" t="s">
        <v>44</v>
      </c>
      <c r="P3565" s="124" t="e">
        <f t="shared" si="160"/>
        <v>#VALUE!</v>
      </c>
      <c r="R3565" s="125"/>
      <c r="Y3565" s="116" t="s">
        <v>356</v>
      </c>
    </row>
    <row r="3566" spans="1:25">
      <c r="A3566" s="116">
        <v>3566</v>
      </c>
      <c r="B3566" s="129">
        <v>44105</v>
      </c>
      <c r="C3566" s="118">
        <f t="shared" si="159"/>
        <v>10</v>
      </c>
      <c r="D3566" s="120" t="s">
        <v>252</v>
      </c>
      <c r="E3566" s="120" t="s">
        <v>7952</v>
      </c>
      <c r="F3566" s="211" t="s">
        <v>7636</v>
      </c>
      <c r="G3566" s="119" t="s">
        <v>4129</v>
      </c>
      <c r="H3566" s="121" t="s">
        <v>5003</v>
      </c>
      <c r="I3566" s="119" t="s">
        <v>30</v>
      </c>
      <c r="J3566" s="121" t="s">
        <v>87</v>
      </c>
      <c r="K3566" s="120"/>
      <c r="L3566" s="120" t="s">
        <v>32</v>
      </c>
      <c r="M3566" s="120" t="s">
        <v>7068</v>
      </c>
      <c r="N3566" s="131">
        <v>43696</v>
      </c>
      <c r="O3566" s="131">
        <v>44169</v>
      </c>
      <c r="P3566" s="124">
        <f t="shared" si="160"/>
        <v>12</v>
      </c>
      <c r="R3566" s="125">
        <f ca="1">TODAY()-O3566</f>
        <v>509</v>
      </c>
      <c r="Y3566" s="116" t="s">
        <v>7842</v>
      </c>
    </row>
    <row r="3567" spans="1:25">
      <c r="A3567" s="116">
        <v>3567</v>
      </c>
      <c r="B3567" s="129">
        <v>44105</v>
      </c>
      <c r="C3567" s="118">
        <f t="shared" si="159"/>
        <v>10</v>
      </c>
      <c r="D3567" s="120" t="s">
        <v>252</v>
      </c>
      <c r="E3567" s="120" t="s">
        <v>7953</v>
      </c>
      <c r="F3567" s="211" t="s">
        <v>7865</v>
      </c>
      <c r="G3567" s="119" t="s">
        <v>7954</v>
      </c>
      <c r="H3567" s="121" t="s">
        <v>5003</v>
      </c>
      <c r="I3567" s="119" t="s">
        <v>30</v>
      </c>
      <c r="J3567" s="121" t="s">
        <v>77</v>
      </c>
      <c r="K3567" s="120"/>
      <c r="L3567" s="120" t="s">
        <v>32</v>
      </c>
      <c r="M3567" s="120" t="s">
        <v>4990</v>
      </c>
      <c r="N3567" s="131">
        <v>43696</v>
      </c>
      <c r="O3567" s="131">
        <v>44392</v>
      </c>
      <c r="P3567" s="124">
        <f t="shared" si="160"/>
        <v>7</v>
      </c>
      <c r="Q3567" s="118">
        <v>4</v>
      </c>
      <c r="R3567" s="125">
        <f ca="1">TODAY()-O3567</f>
        <v>286</v>
      </c>
      <c r="S3567" s="120" t="s">
        <v>55</v>
      </c>
    </row>
    <row r="3568" spans="1:25">
      <c r="A3568" s="116">
        <v>3568</v>
      </c>
      <c r="B3568" s="129">
        <v>44095</v>
      </c>
      <c r="C3568" s="118">
        <f t="shared" si="159"/>
        <v>9</v>
      </c>
      <c r="D3568" s="120" t="s">
        <v>252</v>
      </c>
      <c r="E3568" s="120" t="s">
        <v>7955</v>
      </c>
      <c r="F3568" s="211" t="s">
        <v>7956</v>
      </c>
      <c r="G3568" s="119" t="s">
        <v>7957</v>
      </c>
      <c r="H3568" s="121" t="s">
        <v>6799</v>
      </c>
      <c r="I3568" s="121" t="s">
        <v>30</v>
      </c>
      <c r="J3568" s="121" t="s">
        <v>7958</v>
      </c>
      <c r="K3568" s="120"/>
      <c r="L3568" s="120" t="s">
        <v>32</v>
      </c>
      <c r="M3568" s="120" t="s">
        <v>78</v>
      </c>
      <c r="P3568" s="124">
        <f t="shared" si="160"/>
        <v>0</v>
      </c>
      <c r="U3568" s="126" t="s">
        <v>7959</v>
      </c>
    </row>
    <row r="3569" spans="1:25">
      <c r="A3569" s="116">
        <v>3569</v>
      </c>
      <c r="C3569" s="118">
        <f t="shared" si="159"/>
        <v>0</v>
      </c>
      <c r="D3569" s="120" t="s">
        <v>252</v>
      </c>
      <c r="E3569" s="120" t="s">
        <v>7960</v>
      </c>
      <c r="F3569" s="211" t="s">
        <v>1372</v>
      </c>
      <c r="G3569" s="119" t="s">
        <v>7957</v>
      </c>
      <c r="H3569" s="121" t="s">
        <v>6799</v>
      </c>
      <c r="I3569" s="121" t="s">
        <v>30</v>
      </c>
      <c r="J3569" s="121" t="s">
        <v>7958</v>
      </c>
      <c r="K3569" s="120"/>
      <c r="L3569" s="120" t="s">
        <v>32</v>
      </c>
      <c r="M3569" s="120" t="s">
        <v>7068</v>
      </c>
      <c r="N3569" s="131">
        <v>43697</v>
      </c>
      <c r="O3569" s="131" t="s">
        <v>7910</v>
      </c>
      <c r="P3569" s="124" t="e">
        <f t="shared" si="160"/>
        <v>#VALUE!</v>
      </c>
      <c r="R3569" s="125"/>
      <c r="S3569" s="126" t="s">
        <v>44</v>
      </c>
      <c r="Y3569" s="116" t="s">
        <v>44</v>
      </c>
    </row>
    <row r="3570" spans="1:25">
      <c r="A3570" s="116">
        <v>3570</v>
      </c>
      <c r="C3570" s="118">
        <f t="shared" ref="C3570:C3632" si="161">IF(B3570&lt;&gt;0,MONTH(B3570),0)</f>
        <v>0</v>
      </c>
      <c r="D3570" s="120" t="s">
        <v>7069</v>
      </c>
      <c r="E3570" s="120" t="s">
        <v>7961</v>
      </c>
      <c r="F3570" s="211" t="s">
        <v>122</v>
      </c>
      <c r="G3570" s="119" t="s">
        <v>7962</v>
      </c>
      <c r="H3570" s="121" t="s">
        <v>6799</v>
      </c>
      <c r="I3570" s="119" t="s">
        <v>30</v>
      </c>
      <c r="J3570" s="121" t="s">
        <v>77</v>
      </c>
      <c r="K3570" s="120"/>
      <c r="L3570" s="120" t="s">
        <v>32</v>
      </c>
      <c r="M3570" s="120" t="s">
        <v>78</v>
      </c>
      <c r="P3570" s="124">
        <f t="shared" si="160"/>
        <v>0</v>
      </c>
      <c r="Y3570" s="116" t="s">
        <v>356</v>
      </c>
    </row>
    <row r="3571" spans="1:25">
      <c r="A3571" s="116">
        <v>3571</v>
      </c>
      <c r="C3571" s="118">
        <f t="shared" si="161"/>
        <v>0</v>
      </c>
      <c r="D3571" s="120" t="s">
        <v>7069</v>
      </c>
      <c r="E3571" s="120" t="s">
        <v>7963</v>
      </c>
      <c r="F3571" s="211" t="s">
        <v>783</v>
      </c>
      <c r="G3571" s="119" t="s">
        <v>7962</v>
      </c>
      <c r="H3571" s="121" t="s">
        <v>6799</v>
      </c>
      <c r="I3571" s="119" t="s">
        <v>30</v>
      </c>
      <c r="J3571" s="121" t="s">
        <v>31</v>
      </c>
      <c r="K3571" s="120"/>
      <c r="L3571" s="120" t="s">
        <v>32</v>
      </c>
      <c r="M3571" s="120" t="s">
        <v>78</v>
      </c>
      <c r="P3571" s="124">
        <f t="shared" si="160"/>
        <v>0</v>
      </c>
      <c r="Y3571" s="116" t="s">
        <v>356</v>
      </c>
    </row>
    <row r="3572" spans="1:25">
      <c r="A3572" s="116">
        <v>3572</v>
      </c>
      <c r="C3572" s="118">
        <f t="shared" si="161"/>
        <v>0</v>
      </c>
      <c r="E3572" s="120" t="s">
        <v>7964</v>
      </c>
      <c r="F3572" s="211" t="s">
        <v>7965</v>
      </c>
      <c r="G3572" s="119" t="s">
        <v>250</v>
      </c>
      <c r="H3572" s="121" t="s">
        <v>5003</v>
      </c>
      <c r="I3572" s="119" t="s">
        <v>30</v>
      </c>
      <c r="J3572" s="121" t="s">
        <v>435</v>
      </c>
      <c r="K3572" s="120"/>
      <c r="L3572" s="120" t="s">
        <v>32</v>
      </c>
      <c r="M3572" s="120" t="s">
        <v>7068</v>
      </c>
      <c r="N3572" s="131">
        <v>43721</v>
      </c>
      <c r="O3572" s="131">
        <v>43721</v>
      </c>
      <c r="P3572" s="124">
        <f t="shared" si="160"/>
        <v>9</v>
      </c>
      <c r="R3572" s="125"/>
      <c r="S3572" s="120" t="s">
        <v>92</v>
      </c>
      <c r="T3572" s="126">
        <v>43721</v>
      </c>
      <c r="Y3572" s="116" t="s">
        <v>7118</v>
      </c>
    </row>
    <row r="3573" spans="1:25">
      <c r="A3573" s="116">
        <v>3573</v>
      </c>
      <c r="C3573" s="118">
        <f t="shared" si="161"/>
        <v>0</v>
      </c>
      <c r="E3573" s="120" t="s">
        <v>7966</v>
      </c>
      <c r="F3573" s="211" t="s">
        <v>7967</v>
      </c>
      <c r="G3573" s="119" t="s">
        <v>669</v>
      </c>
      <c r="H3573" s="121" t="s">
        <v>5003</v>
      </c>
      <c r="I3573" s="121" t="s">
        <v>30</v>
      </c>
      <c r="J3573" s="121" t="s">
        <v>5018</v>
      </c>
      <c r="K3573" s="120"/>
      <c r="L3573" s="120" t="s">
        <v>32</v>
      </c>
      <c r="M3573" s="120" t="s">
        <v>7068</v>
      </c>
      <c r="N3573" s="131">
        <v>43696</v>
      </c>
      <c r="O3573" s="131" t="s">
        <v>1321</v>
      </c>
      <c r="P3573" s="124" t="e">
        <f t="shared" si="160"/>
        <v>#VALUE!</v>
      </c>
      <c r="R3573" s="125"/>
      <c r="S3573" s="120" t="s">
        <v>34</v>
      </c>
    </row>
    <row r="3574" spans="1:25">
      <c r="A3574" s="116">
        <v>3574</v>
      </c>
      <c r="C3574" s="118">
        <f t="shared" si="161"/>
        <v>0</v>
      </c>
      <c r="E3574" s="120" t="s">
        <v>7968</v>
      </c>
      <c r="F3574" s="211" t="s">
        <v>7547</v>
      </c>
      <c r="G3574" s="119" t="s">
        <v>669</v>
      </c>
      <c r="H3574" s="121" t="s">
        <v>5003</v>
      </c>
      <c r="I3574" s="121" t="s">
        <v>30</v>
      </c>
      <c r="J3574" s="121" t="s">
        <v>5018</v>
      </c>
      <c r="K3574" s="120"/>
      <c r="L3574" s="120" t="s">
        <v>32</v>
      </c>
      <c r="M3574" s="120" t="s">
        <v>7068</v>
      </c>
      <c r="N3574" s="131">
        <v>43699</v>
      </c>
      <c r="O3574" s="131" t="s">
        <v>1321</v>
      </c>
      <c r="P3574" s="124" t="e">
        <f t="shared" si="160"/>
        <v>#VALUE!</v>
      </c>
      <c r="R3574" s="125"/>
      <c r="S3574" s="120" t="s">
        <v>34</v>
      </c>
      <c r="T3574" s="126">
        <v>43725</v>
      </c>
      <c r="Y3574" s="116" t="s">
        <v>7969</v>
      </c>
    </row>
    <row r="3575" spans="1:25">
      <c r="A3575" s="116">
        <v>3575</v>
      </c>
      <c r="C3575" s="118">
        <f t="shared" si="161"/>
        <v>0</v>
      </c>
      <c r="D3575" s="120" t="s">
        <v>252</v>
      </c>
      <c r="E3575" s="120" t="s">
        <v>7970</v>
      </c>
      <c r="F3575" s="211" t="s">
        <v>7236</v>
      </c>
      <c r="G3575" s="119" t="s">
        <v>7138</v>
      </c>
      <c r="H3575" s="121" t="s">
        <v>5003</v>
      </c>
      <c r="I3575" s="119" t="s">
        <v>30</v>
      </c>
      <c r="J3575" s="121" t="s">
        <v>77</v>
      </c>
      <c r="K3575" s="120"/>
      <c r="L3575" s="120" t="s">
        <v>32</v>
      </c>
      <c r="M3575" s="120" t="s">
        <v>7068</v>
      </c>
      <c r="N3575" s="131">
        <v>43728</v>
      </c>
      <c r="O3575" s="131">
        <v>44060</v>
      </c>
      <c r="P3575" s="124">
        <f t="shared" si="160"/>
        <v>8</v>
      </c>
      <c r="Q3575" s="118">
        <v>2</v>
      </c>
      <c r="R3575" s="125">
        <f ca="1">TODAY()-O3575</f>
        <v>618</v>
      </c>
      <c r="S3575" s="120" t="s">
        <v>55</v>
      </c>
      <c r="T3575" s="126">
        <v>43731</v>
      </c>
      <c r="Y3575" s="116" t="s">
        <v>7971</v>
      </c>
    </row>
    <row r="3576" spans="1:25">
      <c r="A3576" s="116">
        <v>3576</v>
      </c>
      <c r="C3576" s="118">
        <f t="shared" si="161"/>
        <v>0</v>
      </c>
      <c r="E3576" s="120" t="s">
        <v>7972</v>
      </c>
      <c r="F3576" s="211" t="s">
        <v>7973</v>
      </c>
      <c r="G3576" s="119" t="s">
        <v>7974</v>
      </c>
      <c r="H3576" s="121" t="s">
        <v>6799</v>
      </c>
      <c r="I3576" s="121" t="s">
        <v>30</v>
      </c>
      <c r="J3576" s="121" t="s">
        <v>7142</v>
      </c>
      <c r="K3576" s="120"/>
      <c r="L3576" s="120" t="s">
        <v>32</v>
      </c>
      <c r="M3576" s="120" t="s">
        <v>7068</v>
      </c>
      <c r="N3576" s="131">
        <v>43696</v>
      </c>
      <c r="O3576" s="131" t="s">
        <v>44</v>
      </c>
      <c r="P3576" s="124" t="e">
        <f t="shared" si="160"/>
        <v>#VALUE!</v>
      </c>
      <c r="R3576" s="125"/>
      <c r="S3576" s="120" t="s">
        <v>92</v>
      </c>
      <c r="T3576" s="126">
        <v>43697</v>
      </c>
      <c r="Y3576" s="116" t="s">
        <v>7118</v>
      </c>
    </row>
    <row r="3577" spans="1:25">
      <c r="A3577" s="116">
        <v>3577</v>
      </c>
      <c r="C3577" s="118">
        <f t="shared" si="161"/>
        <v>0</v>
      </c>
      <c r="E3577" s="120" t="s">
        <v>7975</v>
      </c>
      <c r="F3577" s="211" t="s">
        <v>7976</v>
      </c>
      <c r="G3577" s="119" t="s">
        <v>7974</v>
      </c>
      <c r="H3577" s="121" t="s">
        <v>6799</v>
      </c>
      <c r="I3577" s="119" t="s">
        <v>30</v>
      </c>
      <c r="J3577" s="121" t="s">
        <v>77</v>
      </c>
      <c r="K3577" s="120"/>
      <c r="L3577" s="120" t="s">
        <v>32</v>
      </c>
      <c r="M3577" s="120" t="s">
        <v>7068</v>
      </c>
      <c r="N3577" s="131">
        <v>43703</v>
      </c>
      <c r="O3577" s="131" t="s">
        <v>44</v>
      </c>
      <c r="P3577" s="124" t="e">
        <f t="shared" si="160"/>
        <v>#VALUE!</v>
      </c>
      <c r="R3577" s="125"/>
      <c r="Y3577" s="116" t="s">
        <v>356</v>
      </c>
    </row>
    <row r="3578" spans="1:25">
      <c r="A3578" s="116">
        <v>3578</v>
      </c>
      <c r="C3578" s="118">
        <f t="shared" si="161"/>
        <v>0</v>
      </c>
      <c r="E3578" s="120" t="s">
        <v>7977</v>
      </c>
      <c r="F3578" s="211" t="s">
        <v>7978</v>
      </c>
      <c r="G3578" s="119" t="s">
        <v>7974</v>
      </c>
      <c r="H3578" s="121" t="s">
        <v>6799</v>
      </c>
      <c r="I3578" s="119" t="s">
        <v>30</v>
      </c>
      <c r="J3578" s="121" t="s">
        <v>77</v>
      </c>
      <c r="K3578" s="120"/>
      <c r="L3578" s="120" t="s">
        <v>32</v>
      </c>
      <c r="M3578" s="120" t="s">
        <v>7068</v>
      </c>
      <c r="N3578" s="131">
        <v>43717</v>
      </c>
      <c r="O3578" s="131" t="s">
        <v>44</v>
      </c>
      <c r="P3578" s="124" t="e">
        <f t="shared" si="160"/>
        <v>#VALUE!</v>
      </c>
      <c r="R3578" s="125"/>
      <c r="S3578" s="120" t="s">
        <v>92</v>
      </c>
      <c r="T3578" s="126">
        <v>43717</v>
      </c>
      <c r="Y3578" s="116" t="s">
        <v>7118</v>
      </c>
    </row>
    <row r="3579" spans="1:25">
      <c r="A3579" s="116">
        <v>3579</v>
      </c>
      <c r="C3579" s="118">
        <f t="shared" si="161"/>
        <v>0</v>
      </c>
      <c r="D3579" s="120" t="s">
        <v>7069</v>
      </c>
      <c r="E3579" s="120" t="s">
        <v>7979</v>
      </c>
      <c r="F3579" s="211" t="s">
        <v>7980</v>
      </c>
      <c r="G3579" s="119" t="s">
        <v>7974</v>
      </c>
      <c r="H3579" s="121" t="s">
        <v>6799</v>
      </c>
      <c r="I3579" s="119" t="s">
        <v>30</v>
      </c>
      <c r="J3579" s="121" t="s">
        <v>77</v>
      </c>
      <c r="K3579" s="120"/>
      <c r="L3579" s="120" t="s">
        <v>32</v>
      </c>
      <c r="M3579" s="120" t="s">
        <v>78</v>
      </c>
      <c r="O3579" s="131" t="s">
        <v>44</v>
      </c>
      <c r="P3579" s="124" t="e">
        <f t="shared" si="160"/>
        <v>#VALUE!</v>
      </c>
      <c r="R3579" s="125"/>
      <c r="S3579" s="126" t="s">
        <v>44</v>
      </c>
    </row>
    <row r="3580" spans="1:25">
      <c r="A3580" s="116">
        <v>3580</v>
      </c>
      <c r="C3580" s="118">
        <f t="shared" si="161"/>
        <v>0</v>
      </c>
      <c r="E3580" s="120" t="s">
        <v>7981</v>
      </c>
      <c r="F3580" s="211" t="s">
        <v>7982</v>
      </c>
      <c r="G3580" s="119" t="s">
        <v>7974</v>
      </c>
      <c r="H3580" s="121" t="s">
        <v>6799</v>
      </c>
      <c r="I3580" s="121" t="s">
        <v>30</v>
      </c>
      <c r="J3580" s="121" t="s">
        <v>7131</v>
      </c>
      <c r="K3580" s="120"/>
      <c r="L3580" s="120" t="s">
        <v>32</v>
      </c>
      <c r="M3580" s="120" t="s">
        <v>7068</v>
      </c>
      <c r="N3580" s="131">
        <v>43696</v>
      </c>
      <c r="O3580" s="131" t="s">
        <v>44</v>
      </c>
      <c r="P3580" s="124" t="e">
        <f t="shared" si="160"/>
        <v>#VALUE!</v>
      </c>
      <c r="R3580" s="125"/>
      <c r="S3580" s="120" t="s">
        <v>92</v>
      </c>
      <c r="T3580" s="126">
        <v>43711</v>
      </c>
      <c r="Y3580" s="116" t="s">
        <v>7983</v>
      </c>
    </row>
    <row r="3581" spans="1:25" ht="27.6">
      <c r="A3581" s="116">
        <v>3581</v>
      </c>
      <c r="C3581" s="118">
        <f t="shared" si="161"/>
        <v>0</v>
      </c>
      <c r="E3581" s="120" t="s">
        <v>7984</v>
      </c>
      <c r="F3581" s="211" t="s">
        <v>7985</v>
      </c>
      <c r="G3581" s="119" t="s">
        <v>6516</v>
      </c>
      <c r="H3581" s="121" t="s">
        <v>6799</v>
      </c>
      <c r="I3581" s="121" t="s">
        <v>30</v>
      </c>
      <c r="J3581" s="121" t="s">
        <v>485</v>
      </c>
      <c r="K3581" s="120"/>
      <c r="L3581" s="120" t="s">
        <v>32</v>
      </c>
      <c r="M3581" s="120" t="s">
        <v>7068</v>
      </c>
      <c r="N3581" s="131">
        <v>43697</v>
      </c>
      <c r="O3581" s="131" t="s">
        <v>44</v>
      </c>
      <c r="P3581" s="124" t="e">
        <f t="shared" si="160"/>
        <v>#VALUE!</v>
      </c>
      <c r="R3581" s="125"/>
      <c r="Y3581" s="116" t="s">
        <v>356</v>
      </c>
    </row>
    <row r="3582" spans="1:25" ht="27.6">
      <c r="A3582" s="116">
        <v>3582</v>
      </c>
      <c r="C3582" s="118">
        <f t="shared" si="161"/>
        <v>0</v>
      </c>
      <c r="D3582" s="120" t="s">
        <v>7069</v>
      </c>
      <c r="E3582" s="120" t="s">
        <v>7986</v>
      </c>
      <c r="F3582" s="211" t="s">
        <v>7987</v>
      </c>
      <c r="G3582" s="119" t="s">
        <v>897</v>
      </c>
      <c r="H3582" s="121" t="s">
        <v>6799</v>
      </c>
      <c r="I3582" s="119" t="s">
        <v>30</v>
      </c>
      <c r="J3582" s="121" t="s">
        <v>77</v>
      </c>
      <c r="K3582" s="120"/>
      <c r="L3582" s="120" t="s">
        <v>32</v>
      </c>
      <c r="M3582" s="120" t="s">
        <v>7068</v>
      </c>
      <c r="N3582" s="131">
        <v>43696</v>
      </c>
      <c r="P3582" s="124">
        <f t="shared" si="160"/>
        <v>0</v>
      </c>
      <c r="R3582" s="118">
        <f ca="1">TODAY()-N3582</f>
        <v>982</v>
      </c>
      <c r="S3582" s="120" t="s">
        <v>92</v>
      </c>
      <c r="T3582" s="126">
        <v>43712</v>
      </c>
      <c r="Y3582" s="116" t="s">
        <v>7118</v>
      </c>
    </row>
    <row r="3583" spans="1:25">
      <c r="A3583" s="116">
        <v>3583</v>
      </c>
      <c r="B3583" s="129">
        <v>44095</v>
      </c>
      <c r="C3583" s="118">
        <f t="shared" si="161"/>
        <v>9</v>
      </c>
      <c r="D3583" s="120" t="s">
        <v>252</v>
      </c>
      <c r="E3583" s="120" t="s">
        <v>7988</v>
      </c>
      <c r="F3583" s="211" t="s">
        <v>7989</v>
      </c>
      <c r="G3583" s="119" t="s">
        <v>7990</v>
      </c>
      <c r="H3583" s="121" t="s">
        <v>5003</v>
      </c>
      <c r="I3583" s="121" t="s">
        <v>30</v>
      </c>
      <c r="J3583" s="121" t="s">
        <v>7087</v>
      </c>
      <c r="K3583" s="120"/>
      <c r="L3583" s="120" t="s">
        <v>32</v>
      </c>
      <c r="M3583" s="120" t="s">
        <v>78</v>
      </c>
      <c r="P3583" s="124">
        <f t="shared" si="160"/>
        <v>0</v>
      </c>
      <c r="U3583" s="126" t="s">
        <v>7333</v>
      </c>
    </row>
    <row r="3584" spans="1:25">
      <c r="A3584" s="116">
        <v>3584</v>
      </c>
      <c r="C3584" s="118">
        <f t="shared" si="161"/>
        <v>0</v>
      </c>
      <c r="D3584" s="120" t="s">
        <v>252</v>
      </c>
      <c r="E3584" s="120" t="s">
        <v>7991</v>
      </c>
      <c r="F3584" s="211" t="s">
        <v>7992</v>
      </c>
      <c r="G3584" s="119" t="s">
        <v>7993</v>
      </c>
      <c r="H3584" s="121" t="s">
        <v>5003</v>
      </c>
      <c r="I3584" s="119" t="s">
        <v>30</v>
      </c>
      <c r="J3584" s="121" t="s">
        <v>77</v>
      </c>
      <c r="K3584" s="120"/>
      <c r="L3584" s="120" t="s">
        <v>32</v>
      </c>
      <c r="M3584" s="120" t="s">
        <v>7068</v>
      </c>
      <c r="N3584" s="131">
        <v>43671</v>
      </c>
      <c r="O3584" s="131">
        <v>44095</v>
      </c>
      <c r="P3584" s="124">
        <f t="shared" si="160"/>
        <v>9</v>
      </c>
      <c r="R3584" s="125">
        <f ca="1">TODAY()-O3584</f>
        <v>583</v>
      </c>
      <c r="S3584" s="120" t="s">
        <v>724</v>
      </c>
      <c r="T3584" s="126">
        <v>43797</v>
      </c>
      <c r="Y3584" s="116" t="s">
        <v>2190</v>
      </c>
    </row>
    <row r="3585" spans="1:25">
      <c r="A3585" s="116">
        <v>3585</v>
      </c>
      <c r="C3585" s="118">
        <f t="shared" si="161"/>
        <v>0</v>
      </c>
      <c r="D3585" s="120" t="s">
        <v>37</v>
      </c>
      <c r="E3585" s="120" t="s">
        <v>7994</v>
      </c>
      <c r="F3585" s="211" t="s">
        <v>7995</v>
      </c>
      <c r="G3585" s="119" t="s">
        <v>794</v>
      </c>
      <c r="H3585" s="121" t="s">
        <v>5003</v>
      </c>
      <c r="I3585" s="119" t="s">
        <v>30</v>
      </c>
      <c r="J3585" s="121" t="s">
        <v>87</v>
      </c>
      <c r="K3585" s="120"/>
      <c r="L3585" s="120" t="s">
        <v>32</v>
      </c>
      <c r="M3585" s="120" t="s">
        <v>7068</v>
      </c>
      <c r="N3585" s="131">
        <v>43697</v>
      </c>
      <c r="O3585" s="131" t="s">
        <v>4079</v>
      </c>
      <c r="P3585" s="124" t="e">
        <f t="shared" si="160"/>
        <v>#VALUE!</v>
      </c>
      <c r="R3585" s="125"/>
      <c r="Y3585" s="116" t="s">
        <v>356</v>
      </c>
    </row>
    <row r="3586" spans="1:25">
      <c r="A3586" s="116">
        <v>3586</v>
      </c>
      <c r="B3586" s="129">
        <v>44095</v>
      </c>
      <c r="C3586" s="118">
        <f t="shared" si="161"/>
        <v>9</v>
      </c>
      <c r="D3586" s="120" t="s">
        <v>252</v>
      </c>
      <c r="E3586" s="120" t="s">
        <v>7996</v>
      </c>
      <c r="F3586" s="211" t="s">
        <v>7547</v>
      </c>
      <c r="G3586" s="119" t="s">
        <v>1662</v>
      </c>
      <c r="H3586" s="121" t="s">
        <v>5003</v>
      </c>
      <c r="I3586" s="121" t="s">
        <v>30</v>
      </c>
      <c r="J3586" s="121" t="s">
        <v>5018</v>
      </c>
      <c r="K3586" s="120"/>
      <c r="L3586" s="120" t="s">
        <v>32</v>
      </c>
      <c r="M3586" s="120" t="s">
        <v>78</v>
      </c>
      <c r="P3586" s="124">
        <f t="shared" si="160"/>
        <v>0</v>
      </c>
      <c r="U3586" s="126" t="s">
        <v>7997</v>
      </c>
    </row>
    <row r="3587" spans="1:25">
      <c r="A3587" s="116">
        <v>3587</v>
      </c>
      <c r="C3587" s="118">
        <f t="shared" si="161"/>
        <v>0</v>
      </c>
      <c r="D3587" s="120" t="s">
        <v>7069</v>
      </c>
      <c r="E3587" s="120" t="s">
        <v>7998</v>
      </c>
      <c r="F3587" s="211" t="s">
        <v>104</v>
      </c>
      <c r="G3587" s="119" t="s">
        <v>1662</v>
      </c>
      <c r="H3587" s="121" t="s">
        <v>5003</v>
      </c>
      <c r="I3587" s="121" t="s">
        <v>30</v>
      </c>
      <c r="J3587" s="121" t="s">
        <v>7091</v>
      </c>
      <c r="K3587" s="120"/>
      <c r="L3587" s="120" t="s">
        <v>32</v>
      </c>
      <c r="M3587" s="120" t="s">
        <v>7068</v>
      </c>
      <c r="N3587" s="131">
        <v>43697</v>
      </c>
      <c r="P3587" s="124">
        <f t="shared" si="160"/>
        <v>0</v>
      </c>
      <c r="R3587" s="118">
        <f ca="1">TODAY()-N3587</f>
        <v>981</v>
      </c>
      <c r="S3587" s="120" t="s">
        <v>92</v>
      </c>
      <c r="T3587" s="126">
        <v>43698</v>
      </c>
      <c r="Y3587" s="116" t="s">
        <v>7999</v>
      </c>
    </row>
    <row r="3588" spans="1:25">
      <c r="A3588" s="116">
        <v>3588</v>
      </c>
      <c r="B3588" s="129">
        <v>44092</v>
      </c>
      <c r="C3588" s="118">
        <f t="shared" si="161"/>
        <v>9</v>
      </c>
      <c r="D3588" s="120" t="s">
        <v>252</v>
      </c>
      <c r="E3588" s="120" t="s">
        <v>8000</v>
      </c>
      <c r="F3588" s="211" t="s">
        <v>1007</v>
      </c>
      <c r="G3588" s="119" t="s">
        <v>8001</v>
      </c>
      <c r="H3588" s="121" t="s">
        <v>6799</v>
      </c>
      <c r="I3588" s="121" t="s">
        <v>30</v>
      </c>
      <c r="J3588" s="121" t="s">
        <v>7280</v>
      </c>
      <c r="K3588" s="120"/>
      <c r="L3588" s="120" t="s">
        <v>32</v>
      </c>
      <c r="M3588" s="120" t="s">
        <v>78</v>
      </c>
      <c r="P3588" s="124">
        <f t="shared" si="160"/>
        <v>0</v>
      </c>
      <c r="U3588" s="126" t="s">
        <v>8002</v>
      </c>
    </row>
    <row r="3589" spans="1:25" ht="27.6">
      <c r="A3589" s="116">
        <v>3589</v>
      </c>
      <c r="B3589" s="129">
        <v>44096</v>
      </c>
      <c r="C3589" s="118">
        <f t="shared" si="161"/>
        <v>9</v>
      </c>
      <c r="D3589" s="120" t="s">
        <v>252</v>
      </c>
      <c r="E3589" s="120" t="s">
        <v>8003</v>
      </c>
      <c r="F3589" s="211" t="s">
        <v>8004</v>
      </c>
      <c r="G3589" s="119" t="s">
        <v>2997</v>
      </c>
      <c r="H3589" s="121" t="s">
        <v>5003</v>
      </c>
      <c r="I3589" s="119" t="s">
        <v>30</v>
      </c>
      <c r="J3589" s="121" t="s">
        <v>529</v>
      </c>
      <c r="K3589" s="120"/>
      <c r="L3589" s="120" t="s">
        <v>32</v>
      </c>
      <c r="M3589" s="120" t="s">
        <v>78</v>
      </c>
      <c r="P3589" s="124">
        <f t="shared" si="160"/>
        <v>0</v>
      </c>
      <c r="U3589" s="126" t="s">
        <v>7333</v>
      </c>
    </row>
    <row r="3590" spans="1:25">
      <c r="A3590" s="116">
        <v>3590</v>
      </c>
      <c r="C3590" s="118">
        <f t="shared" si="161"/>
        <v>0</v>
      </c>
      <c r="E3590" s="120" t="s">
        <v>8005</v>
      </c>
      <c r="F3590" s="211" t="s">
        <v>8006</v>
      </c>
      <c r="G3590" s="119" t="s">
        <v>8007</v>
      </c>
      <c r="H3590" s="121" t="s">
        <v>5003</v>
      </c>
      <c r="I3590" s="121" t="s">
        <v>30</v>
      </c>
      <c r="J3590" s="121" t="s">
        <v>5018</v>
      </c>
      <c r="K3590" s="120"/>
      <c r="L3590" s="120" t="s">
        <v>32</v>
      </c>
      <c r="M3590" s="120" t="s">
        <v>78</v>
      </c>
      <c r="P3590" s="124">
        <f t="shared" si="160"/>
        <v>0</v>
      </c>
    </row>
    <row r="3591" spans="1:25">
      <c r="A3591" s="116">
        <v>3591</v>
      </c>
      <c r="C3591" s="118">
        <f t="shared" si="161"/>
        <v>0</v>
      </c>
      <c r="D3591" s="120" t="s">
        <v>252</v>
      </c>
      <c r="E3591" s="120" t="s">
        <v>8008</v>
      </c>
      <c r="F3591" s="211" t="s">
        <v>8009</v>
      </c>
      <c r="G3591" s="119" t="s">
        <v>1765</v>
      </c>
      <c r="H3591" s="121" t="s">
        <v>6799</v>
      </c>
      <c r="I3591" s="119" t="s">
        <v>30</v>
      </c>
      <c r="J3591" s="121" t="s">
        <v>87</v>
      </c>
      <c r="K3591" s="120"/>
      <c r="L3591" s="120" t="s">
        <v>32</v>
      </c>
      <c r="M3591" s="120" t="s">
        <v>184</v>
      </c>
      <c r="N3591" s="131">
        <v>43698</v>
      </c>
      <c r="O3591" s="131">
        <v>44060</v>
      </c>
      <c r="P3591" s="124">
        <f t="shared" si="160"/>
        <v>8</v>
      </c>
      <c r="R3591" s="125">
        <f ca="1">TODAY()-O3591</f>
        <v>618</v>
      </c>
    </row>
    <row r="3592" spans="1:25">
      <c r="A3592" s="116">
        <v>3592</v>
      </c>
      <c r="C3592" s="118">
        <f t="shared" si="161"/>
        <v>0</v>
      </c>
      <c r="D3592" s="120" t="s">
        <v>7069</v>
      </c>
      <c r="E3592" s="120" t="s">
        <v>8010</v>
      </c>
      <c r="F3592" s="211" t="s">
        <v>8011</v>
      </c>
      <c r="G3592" s="119" t="s">
        <v>2148</v>
      </c>
      <c r="H3592" s="121" t="s">
        <v>5003</v>
      </c>
      <c r="I3592" s="119" t="s">
        <v>30</v>
      </c>
      <c r="J3592" s="121" t="s">
        <v>77</v>
      </c>
      <c r="K3592" s="120"/>
      <c r="L3592" s="120" t="s">
        <v>32</v>
      </c>
      <c r="M3592" s="120" t="s">
        <v>7068</v>
      </c>
      <c r="N3592" s="131">
        <v>43697</v>
      </c>
      <c r="P3592" s="124">
        <f t="shared" si="160"/>
        <v>0</v>
      </c>
      <c r="R3592" s="118">
        <f ca="1">TODAY()-N3592</f>
        <v>981</v>
      </c>
      <c r="S3592" s="120" t="s">
        <v>92</v>
      </c>
      <c r="T3592" s="126">
        <v>43698</v>
      </c>
      <c r="Y3592" s="116" t="s">
        <v>7118</v>
      </c>
    </row>
    <row r="3593" spans="1:25">
      <c r="A3593" s="116">
        <v>3593</v>
      </c>
      <c r="B3593" s="129">
        <v>44096</v>
      </c>
      <c r="C3593" s="118">
        <f t="shared" si="161"/>
        <v>9</v>
      </c>
      <c r="D3593" s="120" t="s">
        <v>252</v>
      </c>
      <c r="E3593" s="120" t="s">
        <v>8012</v>
      </c>
      <c r="F3593" s="211" t="s">
        <v>8012</v>
      </c>
      <c r="G3593" s="119" t="s">
        <v>492</v>
      </c>
      <c r="H3593" s="121" t="s">
        <v>5003</v>
      </c>
      <c r="I3593" s="119" t="s">
        <v>30</v>
      </c>
      <c r="J3593" s="121" t="s">
        <v>87</v>
      </c>
      <c r="K3593" s="120"/>
      <c r="L3593" s="120" t="s">
        <v>32</v>
      </c>
      <c r="M3593" s="120" t="s">
        <v>78</v>
      </c>
      <c r="P3593" s="124">
        <f t="shared" si="160"/>
        <v>0</v>
      </c>
      <c r="U3593" s="126" t="s">
        <v>8013</v>
      </c>
    </row>
    <row r="3594" spans="1:25">
      <c r="A3594" s="116">
        <v>3594</v>
      </c>
      <c r="B3594" s="129">
        <v>44097</v>
      </c>
      <c r="C3594" s="118">
        <f t="shared" si="161"/>
        <v>9</v>
      </c>
      <c r="D3594" s="120" t="s">
        <v>252</v>
      </c>
      <c r="E3594" s="120" t="s">
        <v>8014</v>
      </c>
      <c r="F3594" s="211" t="s">
        <v>8015</v>
      </c>
      <c r="G3594" s="119" t="s">
        <v>8016</v>
      </c>
      <c r="H3594" s="121" t="s">
        <v>6799</v>
      </c>
      <c r="I3594" s="119" t="s">
        <v>30</v>
      </c>
      <c r="J3594" s="121" t="s">
        <v>77</v>
      </c>
      <c r="K3594" s="120"/>
      <c r="L3594" s="120" t="s">
        <v>32</v>
      </c>
      <c r="M3594" s="120" t="s">
        <v>78</v>
      </c>
      <c r="P3594" s="124">
        <f t="shared" si="160"/>
        <v>0</v>
      </c>
      <c r="U3594" s="126" t="s">
        <v>8017</v>
      </c>
    </row>
    <row r="3595" spans="1:25">
      <c r="A3595" s="116">
        <v>3595</v>
      </c>
      <c r="B3595" s="129">
        <v>44097</v>
      </c>
      <c r="C3595" s="118">
        <f t="shared" si="161"/>
        <v>9</v>
      </c>
      <c r="D3595" s="120" t="s">
        <v>252</v>
      </c>
      <c r="E3595" s="120" t="s">
        <v>8018</v>
      </c>
      <c r="F3595" s="211" t="s">
        <v>8019</v>
      </c>
      <c r="G3595" s="119" t="s">
        <v>1662</v>
      </c>
      <c r="H3595" s="121" t="s">
        <v>5003</v>
      </c>
      <c r="I3595" s="121" t="s">
        <v>30</v>
      </c>
      <c r="J3595" s="121" t="s">
        <v>6396</v>
      </c>
      <c r="K3595" s="120"/>
      <c r="L3595" s="120" t="s">
        <v>32</v>
      </c>
      <c r="M3595" s="120" t="s">
        <v>78</v>
      </c>
      <c r="P3595" s="124">
        <f t="shared" si="160"/>
        <v>0</v>
      </c>
      <c r="U3595" s="126" t="s">
        <v>8020</v>
      </c>
    </row>
    <row r="3596" spans="1:25">
      <c r="A3596" s="116">
        <v>3596</v>
      </c>
      <c r="C3596" s="118">
        <f t="shared" si="161"/>
        <v>0</v>
      </c>
      <c r="D3596" s="120" t="s">
        <v>252</v>
      </c>
      <c r="E3596" s="120" t="s">
        <v>8021</v>
      </c>
      <c r="F3596" s="211" t="s">
        <v>3270</v>
      </c>
      <c r="G3596" s="119" t="s">
        <v>8022</v>
      </c>
      <c r="H3596" s="121" t="s">
        <v>6799</v>
      </c>
      <c r="I3596" s="121" t="s">
        <v>30</v>
      </c>
      <c r="J3596" s="121" t="s">
        <v>5018</v>
      </c>
      <c r="K3596" s="120"/>
      <c r="L3596" s="120" t="s">
        <v>32</v>
      </c>
      <c r="M3596" s="120" t="s">
        <v>7068</v>
      </c>
      <c r="N3596" s="131">
        <v>43698</v>
      </c>
      <c r="O3596" s="131">
        <v>44169</v>
      </c>
      <c r="P3596" s="124">
        <f t="shared" si="160"/>
        <v>12</v>
      </c>
      <c r="R3596" s="125">
        <f ca="1">TODAY()-O3596</f>
        <v>509</v>
      </c>
      <c r="S3596" s="120" t="s">
        <v>135</v>
      </c>
      <c r="T3596" s="126">
        <v>43640</v>
      </c>
      <c r="Y3596" s="116" t="s">
        <v>8023</v>
      </c>
    </row>
    <row r="3597" spans="1:25">
      <c r="A3597" s="116">
        <v>3597</v>
      </c>
      <c r="C3597" s="118">
        <f t="shared" si="161"/>
        <v>0</v>
      </c>
      <c r="E3597" s="120" t="s">
        <v>8024</v>
      </c>
      <c r="F3597" s="211" t="s">
        <v>8025</v>
      </c>
      <c r="G3597" s="119" t="s">
        <v>8026</v>
      </c>
      <c r="H3597" s="121" t="s">
        <v>5003</v>
      </c>
      <c r="I3597" s="121" t="s">
        <v>30</v>
      </c>
      <c r="J3597" s="121" t="s">
        <v>5018</v>
      </c>
      <c r="K3597" s="120"/>
      <c r="L3597" s="120" t="s">
        <v>32</v>
      </c>
      <c r="M3597" s="120" t="s">
        <v>7068</v>
      </c>
      <c r="N3597" s="131">
        <v>43697</v>
      </c>
      <c r="O3597" s="131">
        <v>43903</v>
      </c>
      <c r="P3597" s="124">
        <f t="shared" si="160"/>
        <v>3</v>
      </c>
      <c r="R3597" s="125">
        <f ca="1">TODAY()-O3597</f>
        <v>775</v>
      </c>
      <c r="S3597" s="120" t="s">
        <v>237</v>
      </c>
      <c r="T3597" s="126">
        <v>43697</v>
      </c>
      <c r="U3597" s="126" t="s">
        <v>8027</v>
      </c>
      <c r="Y3597" s="116" t="s">
        <v>8028</v>
      </c>
    </row>
    <row r="3598" spans="1:25">
      <c r="A3598" s="116">
        <v>3598</v>
      </c>
      <c r="B3598" s="129">
        <v>44097</v>
      </c>
      <c r="C3598" s="118">
        <f t="shared" si="161"/>
        <v>9</v>
      </c>
      <c r="D3598" s="120" t="s">
        <v>252</v>
      </c>
      <c r="E3598" s="120" t="s">
        <v>8029</v>
      </c>
      <c r="F3598" s="211" t="s">
        <v>8030</v>
      </c>
      <c r="G3598" s="119" t="s">
        <v>2840</v>
      </c>
      <c r="H3598" s="121" t="s">
        <v>5003</v>
      </c>
      <c r="I3598" s="119" t="s">
        <v>30</v>
      </c>
      <c r="J3598" s="121" t="s">
        <v>87</v>
      </c>
      <c r="K3598" s="120"/>
      <c r="L3598" s="120" t="s">
        <v>32</v>
      </c>
      <c r="M3598" s="120" t="s">
        <v>78</v>
      </c>
      <c r="P3598" s="124">
        <f t="shared" si="160"/>
        <v>0</v>
      </c>
      <c r="U3598" s="126" t="s">
        <v>8031</v>
      </c>
    </row>
    <row r="3599" spans="1:25">
      <c r="A3599" s="116">
        <v>3599</v>
      </c>
      <c r="B3599" s="129">
        <v>44105</v>
      </c>
      <c r="C3599" s="118">
        <f t="shared" si="161"/>
        <v>10</v>
      </c>
      <c r="D3599" s="120" t="s">
        <v>252</v>
      </c>
      <c r="E3599" s="120" t="s">
        <v>8032</v>
      </c>
      <c r="F3599" s="211" t="s">
        <v>469</v>
      </c>
      <c r="G3599" s="119" t="s">
        <v>610</v>
      </c>
      <c r="H3599" s="121" t="s">
        <v>6816</v>
      </c>
      <c r="I3599" s="121" t="s">
        <v>30</v>
      </c>
      <c r="J3599" s="121" t="s">
        <v>8033</v>
      </c>
      <c r="K3599" s="120"/>
      <c r="L3599" s="120" t="s">
        <v>32</v>
      </c>
      <c r="M3599" s="120" t="s">
        <v>7068</v>
      </c>
      <c r="N3599" s="131">
        <v>43697</v>
      </c>
      <c r="O3599" s="131">
        <v>44169</v>
      </c>
      <c r="P3599" s="124">
        <f t="shared" si="160"/>
        <v>12</v>
      </c>
      <c r="R3599" s="125">
        <f ca="1">TODAY()-O3599</f>
        <v>509</v>
      </c>
      <c r="S3599" s="120" t="s">
        <v>55</v>
      </c>
    </row>
    <row r="3600" spans="1:25">
      <c r="A3600" s="116">
        <v>3600</v>
      </c>
      <c r="C3600" s="118">
        <f t="shared" si="161"/>
        <v>0</v>
      </c>
      <c r="E3600" s="120" t="s">
        <v>8034</v>
      </c>
      <c r="F3600" s="211" t="s">
        <v>8035</v>
      </c>
      <c r="G3600" s="119" t="s">
        <v>8036</v>
      </c>
      <c r="H3600" s="121" t="s">
        <v>5003</v>
      </c>
      <c r="I3600" s="119" t="s">
        <v>30</v>
      </c>
      <c r="J3600" s="121" t="s">
        <v>87</v>
      </c>
      <c r="K3600" s="120"/>
      <c r="L3600" s="120" t="s">
        <v>32</v>
      </c>
      <c r="M3600" s="120" t="s">
        <v>7068</v>
      </c>
      <c r="N3600" s="131">
        <v>43697</v>
      </c>
      <c r="O3600" s="131">
        <v>43843</v>
      </c>
      <c r="P3600" s="124">
        <f t="shared" si="160"/>
        <v>1</v>
      </c>
      <c r="R3600" s="125">
        <f ca="1">TODAY()-O3600</f>
        <v>835</v>
      </c>
      <c r="S3600" s="120" t="s">
        <v>92</v>
      </c>
      <c r="T3600" s="126">
        <v>43725</v>
      </c>
      <c r="Y3600" s="116" t="s">
        <v>7118</v>
      </c>
    </row>
    <row r="3601" spans="1:25" ht="27.6">
      <c r="A3601" s="116">
        <v>3601</v>
      </c>
      <c r="C3601" s="118">
        <f t="shared" si="161"/>
        <v>0</v>
      </c>
      <c r="E3601" s="120" t="s">
        <v>8037</v>
      </c>
      <c r="F3601" s="211" t="s">
        <v>8038</v>
      </c>
      <c r="G3601" s="119" t="s">
        <v>2876</v>
      </c>
      <c r="H3601" s="121" t="s">
        <v>5003</v>
      </c>
      <c r="I3601" s="119" t="s">
        <v>30</v>
      </c>
      <c r="J3601" s="121" t="s">
        <v>87</v>
      </c>
      <c r="K3601" s="120"/>
      <c r="L3601" s="120" t="s">
        <v>32</v>
      </c>
      <c r="M3601" s="120" t="s">
        <v>7068</v>
      </c>
      <c r="N3601" s="131">
        <v>43698</v>
      </c>
      <c r="O3601" s="131" t="s">
        <v>44</v>
      </c>
      <c r="P3601" s="124" t="e">
        <f t="shared" si="160"/>
        <v>#VALUE!</v>
      </c>
      <c r="R3601" s="125"/>
      <c r="Y3601" s="116" t="s">
        <v>8039</v>
      </c>
    </row>
    <row r="3602" spans="1:25">
      <c r="A3602" s="116">
        <v>3602</v>
      </c>
      <c r="C3602" s="118">
        <f t="shared" si="161"/>
        <v>0</v>
      </c>
      <c r="E3602" s="120" t="s">
        <v>8040</v>
      </c>
      <c r="F3602" s="211" t="s">
        <v>459</v>
      </c>
      <c r="G3602" s="119" t="s">
        <v>8041</v>
      </c>
      <c r="H3602" s="121" t="s">
        <v>6799</v>
      </c>
      <c r="I3602" s="119" t="s">
        <v>30</v>
      </c>
      <c r="J3602" s="121" t="s">
        <v>77</v>
      </c>
      <c r="K3602" s="120"/>
      <c r="L3602" s="120" t="s">
        <v>32</v>
      </c>
      <c r="M3602" s="120" t="s">
        <v>7068</v>
      </c>
      <c r="N3602" s="131">
        <v>43697</v>
      </c>
      <c r="O3602" s="131" t="s">
        <v>44</v>
      </c>
      <c r="P3602" s="124" t="e">
        <f t="shared" si="160"/>
        <v>#VALUE!</v>
      </c>
      <c r="R3602" s="125"/>
      <c r="Y3602" s="116" t="s">
        <v>356</v>
      </c>
    </row>
    <row r="3603" spans="1:25">
      <c r="A3603" s="116">
        <v>3603</v>
      </c>
      <c r="C3603" s="118">
        <f t="shared" si="161"/>
        <v>0</v>
      </c>
      <c r="E3603" s="120" t="s">
        <v>8042</v>
      </c>
      <c r="F3603" s="211" t="s">
        <v>8043</v>
      </c>
      <c r="G3603" s="119" t="s">
        <v>8044</v>
      </c>
      <c r="H3603" s="121" t="s">
        <v>5003</v>
      </c>
      <c r="I3603" s="119" t="s">
        <v>30</v>
      </c>
      <c r="J3603" s="121" t="s">
        <v>87</v>
      </c>
      <c r="K3603" s="120"/>
      <c r="L3603" s="120" t="s">
        <v>32</v>
      </c>
      <c r="M3603" s="120" t="s">
        <v>7068</v>
      </c>
      <c r="N3603" s="131">
        <v>43710</v>
      </c>
      <c r="O3603" s="131" t="s">
        <v>44</v>
      </c>
      <c r="P3603" s="124" t="e">
        <f t="shared" ref="P3603:P3665" si="162">IF(O3603&lt;&gt;0,MONTH(O3603),0)</f>
        <v>#VALUE!</v>
      </c>
      <c r="R3603" s="125"/>
      <c r="Y3603" s="116" t="s">
        <v>8039</v>
      </c>
    </row>
    <row r="3604" spans="1:25">
      <c r="A3604" s="116">
        <v>3604</v>
      </c>
      <c r="C3604" s="118">
        <f t="shared" si="161"/>
        <v>0</v>
      </c>
      <c r="D3604" s="120" t="s">
        <v>7069</v>
      </c>
      <c r="E3604" s="120" t="s">
        <v>8045</v>
      </c>
      <c r="F3604" s="211" t="s">
        <v>8046</v>
      </c>
      <c r="G3604" s="119" t="s">
        <v>7603</v>
      </c>
      <c r="H3604" s="121" t="s">
        <v>6799</v>
      </c>
      <c r="I3604" s="119" t="s">
        <v>30</v>
      </c>
      <c r="J3604" s="121" t="s">
        <v>31</v>
      </c>
      <c r="K3604" s="120"/>
      <c r="L3604" s="120" t="s">
        <v>32</v>
      </c>
      <c r="M3604" s="120" t="s">
        <v>184</v>
      </c>
      <c r="P3604" s="124">
        <f t="shared" si="162"/>
        <v>0</v>
      </c>
    </row>
    <row r="3605" spans="1:25">
      <c r="A3605" s="116">
        <v>3605</v>
      </c>
      <c r="C3605" s="118">
        <f t="shared" si="161"/>
        <v>0</v>
      </c>
      <c r="D3605" s="120" t="s">
        <v>7069</v>
      </c>
      <c r="E3605" s="120" t="s">
        <v>8047</v>
      </c>
      <c r="F3605" s="211" t="s">
        <v>8048</v>
      </c>
      <c r="G3605" s="119" t="s">
        <v>8049</v>
      </c>
      <c r="H3605" s="121" t="s">
        <v>6799</v>
      </c>
      <c r="I3605" s="121" t="s">
        <v>30</v>
      </c>
      <c r="J3605" s="121" t="s">
        <v>7234</v>
      </c>
      <c r="K3605" s="120"/>
      <c r="L3605" s="120" t="s">
        <v>32</v>
      </c>
      <c r="M3605" s="120" t="s">
        <v>7068</v>
      </c>
      <c r="N3605" s="131">
        <v>43703</v>
      </c>
      <c r="O3605" s="131">
        <v>43903</v>
      </c>
      <c r="P3605" s="124">
        <f t="shared" si="162"/>
        <v>3</v>
      </c>
      <c r="R3605" s="125">
        <f ca="1">TODAY()-O3605</f>
        <v>775</v>
      </c>
      <c r="S3605" s="120" t="s">
        <v>92</v>
      </c>
      <c r="T3605" s="126">
        <v>43906</v>
      </c>
      <c r="Y3605" s="116" t="s">
        <v>8050</v>
      </c>
    </row>
    <row r="3606" spans="1:25">
      <c r="A3606" s="116">
        <v>3606</v>
      </c>
      <c r="B3606" s="129">
        <v>44097</v>
      </c>
      <c r="C3606" s="118">
        <f t="shared" si="161"/>
        <v>9</v>
      </c>
      <c r="E3606" s="120" t="s">
        <v>8051</v>
      </c>
      <c r="F3606" s="211" t="s">
        <v>8052</v>
      </c>
      <c r="G3606" s="119" t="s">
        <v>7138</v>
      </c>
      <c r="H3606" s="121" t="s">
        <v>5003</v>
      </c>
      <c r="I3606" s="121" t="s">
        <v>30</v>
      </c>
      <c r="J3606" s="121" t="s">
        <v>5018</v>
      </c>
      <c r="K3606" s="120"/>
      <c r="L3606" s="120" t="s">
        <v>32</v>
      </c>
      <c r="M3606" s="120" t="s">
        <v>7068</v>
      </c>
      <c r="N3606" s="131">
        <v>43698</v>
      </c>
      <c r="P3606" s="124">
        <f t="shared" si="162"/>
        <v>0</v>
      </c>
      <c r="R3606" s="118">
        <f ca="1">TODAY()-N3606</f>
        <v>980</v>
      </c>
      <c r="S3606" s="120" t="s">
        <v>92</v>
      </c>
      <c r="T3606" s="126">
        <v>43725</v>
      </c>
      <c r="Y3606" s="116" t="s">
        <v>7983</v>
      </c>
    </row>
    <row r="3607" spans="1:25">
      <c r="A3607" s="116">
        <v>3607</v>
      </c>
      <c r="C3607" s="118">
        <f t="shared" si="161"/>
        <v>0</v>
      </c>
      <c r="E3607" s="120" t="s">
        <v>8053</v>
      </c>
      <c r="F3607" s="211" t="s">
        <v>8054</v>
      </c>
      <c r="G3607" s="119" t="s">
        <v>8026</v>
      </c>
      <c r="H3607" s="121" t="s">
        <v>5003</v>
      </c>
      <c r="I3607" s="119" t="s">
        <v>30</v>
      </c>
      <c r="J3607" s="121" t="s">
        <v>87</v>
      </c>
      <c r="K3607" s="120"/>
      <c r="L3607" s="120" t="s">
        <v>32</v>
      </c>
      <c r="M3607" s="120" t="s">
        <v>7068</v>
      </c>
      <c r="N3607" s="131">
        <v>43699</v>
      </c>
      <c r="O3607" s="131" t="s">
        <v>44</v>
      </c>
      <c r="P3607" s="124" t="e">
        <f t="shared" si="162"/>
        <v>#VALUE!</v>
      </c>
      <c r="R3607" s="125"/>
      <c r="S3607" s="126" t="s">
        <v>44</v>
      </c>
      <c r="Y3607" s="116" t="str">
        <f xml:space="preserve"> "Follow up message sent " &amp;TEXT(O3607,"dd/mm/yyyy")</f>
        <v>Follow up message sent Irrelevant</v>
      </c>
    </row>
    <row r="3608" spans="1:25">
      <c r="A3608" s="116">
        <v>3608</v>
      </c>
      <c r="B3608" s="129">
        <v>44105</v>
      </c>
      <c r="C3608" s="118">
        <f t="shared" si="161"/>
        <v>10</v>
      </c>
      <c r="D3608" s="120" t="s">
        <v>252</v>
      </c>
      <c r="E3608" s="120" t="s">
        <v>8055</v>
      </c>
      <c r="F3608" s="211" t="s">
        <v>8056</v>
      </c>
      <c r="G3608" s="119" t="s">
        <v>8057</v>
      </c>
      <c r="H3608" s="121" t="s">
        <v>5003</v>
      </c>
      <c r="I3608" s="121" t="s">
        <v>30</v>
      </c>
      <c r="J3608" s="121" t="s">
        <v>5018</v>
      </c>
      <c r="K3608" s="120"/>
      <c r="L3608" s="120" t="s">
        <v>32</v>
      </c>
      <c r="M3608" s="120" t="s">
        <v>7068</v>
      </c>
      <c r="N3608" s="131">
        <v>43698</v>
      </c>
      <c r="O3608" s="131">
        <v>44169</v>
      </c>
      <c r="P3608" s="124">
        <f t="shared" si="162"/>
        <v>12</v>
      </c>
      <c r="R3608" s="125">
        <f ca="1">TODAY()-O3608</f>
        <v>509</v>
      </c>
      <c r="S3608" s="120" t="s">
        <v>55</v>
      </c>
      <c r="Y3608" s="116" t="str">
        <f xml:space="preserve"> "Follow up message sent " &amp;TEXT(O3608,"dd/mm/yyyy")</f>
        <v>Follow up message sent 04/12/2020</v>
      </c>
    </row>
    <row r="3609" spans="1:25">
      <c r="A3609" s="116">
        <v>3609</v>
      </c>
      <c r="C3609" s="118">
        <f t="shared" si="161"/>
        <v>0</v>
      </c>
      <c r="D3609" s="120" t="s">
        <v>25</v>
      </c>
      <c r="E3609" s="120" t="s">
        <v>8058</v>
      </c>
      <c r="F3609" s="211" t="s">
        <v>8059</v>
      </c>
      <c r="G3609" s="119" t="s">
        <v>8057</v>
      </c>
      <c r="H3609" s="121" t="s">
        <v>5003</v>
      </c>
      <c r="I3609" s="121" t="s">
        <v>30</v>
      </c>
      <c r="J3609" s="121" t="s">
        <v>5018</v>
      </c>
      <c r="K3609" s="120"/>
      <c r="L3609" s="120" t="s">
        <v>32</v>
      </c>
      <c r="M3609" s="120" t="s">
        <v>7068</v>
      </c>
      <c r="N3609" s="131">
        <v>43698</v>
      </c>
      <c r="O3609" s="131">
        <v>44390</v>
      </c>
      <c r="P3609" s="124">
        <f t="shared" si="162"/>
        <v>7</v>
      </c>
      <c r="R3609" s="125"/>
      <c r="S3609" s="120" t="s">
        <v>55</v>
      </c>
      <c r="Y3609" s="116" t="s">
        <v>59</v>
      </c>
    </row>
    <row r="3610" spans="1:25">
      <c r="A3610" s="116">
        <v>3610</v>
      </c>
      <c r="C3610" s="118">
        <f t="shared" si="161"/>
        <v>0</v>
      </c>
      <c r="E3610" s="120" t="s">
        <v>8060</v>
      </c>
      <c r="F3610" s="211" t="s">
        <v>8061</v>
      </c>
      <c r="G3610" s="119" t="s">
        <v>8057</v>
      </c>
      <c r="H3610" s="121" t="s">
        <v>5003</v>
      </c>
      <c r="I3610" s="121" t="s">
        <v>30</v>
      </c>
      <c r="J3610" s="121" t="s">
        <v>5018</v>
      </c>
      <c r="K3610" s="120"/>
      <c r="L3610" s="120" t="s">
        <v>32</v>
      </c>
      <c r="M3610" s="120" t="s">
        <v>7068</v>
      </c>
      <c r="N3610" s="131">
        <v>43704</v>
      </c>
      <c r="P3610" s="124">
        <f t="shared" si="162"/>
        <v>0</v>
      </c>
      <c r="R3610" s="118">
        <f ca="1">TODAY()-N3610</f>
        <v>974</v>
      </c>
      <c r="S3610" s="120" t="s">
        <v>92</v>
      </c>
      <c r="T3610" s="126">
        <v>43711</v>
      </c>
      <c r="Y3610" s="116" t="s">
        <v>2190</v>
      </c>
    </row>
    <row r="3611" spans="1:25">
      <c r="A3611" s="116">
        <v>3611</v>
      </c>
      <c r="C3611" s="118">
        <f t="shared" si="161"/>
        <v>0</v>
      </c>
      <c r="E3611" s="120" t="s">
        <v>8062</v>
      </c>
      <c r="F3611" s="211" t="s">
        <v>8061</v>
      </c>
      <c r="G3611" s="119" t="s">
        <v>8057</v>
      </c>
      <c r="H3611" s="121" t="s">
        <v>5003</v>
      </c>
      <c r="I3611" s="121" t="s">
        <v>30</v>
      </c>
      <c r="J3611" s="121" t="s">
        <v>5018</v>
      </c>
      <c r="K3611" s="120"/>
      <c r="L3611" s="120" t="s">
        <v>32</v>
      </c>
      <c r="M3611" s="120" t="s">
        <v>78</v>
      </c>
      <c r="P3611" s="124">
        <f t="shared" si="162"/>
        <v>0</v>
      </c>
    </row>
    <row r="3612" spans="1:25" ht="27.6">
      <c r="A3612" s="116">
        <v>3612</v>
      </c>
      <c r="C3612" s="118">
        <f t="shared" si="161"/>
        <v>0</v>
      </c>
      <c r="E3612" s="120" t="s">
        <v>8063</v>
      </c>
      <c r="F3612" s="211" t="s">
        <v>8064</v>
      </c>
      <c r="G3612" s="119" t="s">
        <v>8065</v>
      </c>
      <c r="H3612" s="121" t="s">
        <v>5003</v>
      </c>
      <c r="I3612" s="121" t="s">
        <v>30</v>
      </c>
      <c r="J3612" s="121" t="s">
        <v>5018</v>
      </c>
      <c r="K3612" s="120"/>
      <c r="L3612" s="120" t="s">
        <v>32</v>
      </c>
      <c r="M3612" s="120" t="s">
        <v>4990</v>
      </c>
      <c r="N3612" s="131">
        <v>43906</v>
      </c>
      <c r="O3612" s="131" t="s">
        <v>44</v>
      </c>
      <c r="P3612" s="124" t="e">
        <f t="shared" si="162"/>
        <v>#VALUE!</v>
      </c>
      <c r="R3612" s="125"/>
      <c r="S3612" s="120" t="s">
        <v>55</v>
      </c>
      <c r="Y3612" s="116" t="s">
        <v>356</v>
      </c>
    </row>
    <row r="3613" spans="1:25">
      <c r="A3613" s="116">
        <v>3613</v>
      </c>
      <c r="C3613" s="118">
        <f t="shared" si="161"/>
        <v>0</v>
      </c>
      <c r="E3613" s="120" t="s">
        <v>8066</v>
      </c>
      <c r="F3613" s="211" t="s">
        <v>8067</v>
      </c>
      <c r="G3613" s="119" t="s">
        <v>8068</v>
      </c>
      <c r="H3613" s="121" t="s">
        <v>5003</v>
      </c>
      <c r="I3613" s="121" t="s">
        <v>30</v>
      </c>
      <c r="J3613" s="121" t="s">
        <v>3749</v>
      </c>
      <c r="K3613" s="120"/>
      <c r="L3613" s="120" t="s">
        <v>32</v>
      </c>
      <c r="M3613" s="120" t="s">
        <v>7068</v>
      </c>
      <c r="N3613" s="131">
        <v>43699</v>
      </c>
      <c r="P3613" s="124">
        <f t="shared" si="162"/>
        <v>0</v>
      </c>
      <c r="R3613" s="118">
        <f ca="1">TODAY()-N3613</f>
        <v>979</v>
      </c>
      <c r="S3613" s="120" t="s">
        <v>92</v>
      </c>
      <c r="T3613" s="126">
        <v>43726</v>
      </c>
      <c r="Y3613" s="116" t="s">
        <v>7118</v>
      </c>
    </row>
    <row r="3614" spans="1:25">
      <c r="A3614" s="116">
        <v>3614</v>
      </c>
      <c r="C3614" s="118">
        <f t="shared" si="161"/>
        <v>0</v>
      </c>
      <c r="E3614" s="120" t="s">
        <v>8069</v>
      </c>
      <c r="F3614" s="211" t="s">
        <v>544</v>
      </c>
      <c r="G3614" s="119" t="s">
        <v>8068</v>
      </c>
      <c r="H3614" s="121" t="s">
        <v>5003</v>
      </c>
      <c r="I3614" s="121" t="s">
        <v>30</v>
      </c>
      <c r="J3614" s="121" t="s">
        <v>3749</v>
      </c>
      <c r="K3614" s="120"/>
      <c r="L3614" s="120" t="s">
        <v>32</v>
      </c>
      <c r="M3614" s="120" t="s">
        <v>7068</v>
      </c>
      <c r="N3614" s="131">
        <v>43699</v>
      </c>
      <c r="O3614" s="131" t="s">
        <v>8070</v>
      </c>
      <c r="P3614" s="124" t="e">
        <f t="shared" si="162"/>
        <v>#VALUE!</v>
      </c>
      <c r="R3614" s="125"/>
      <c r="S3614" s="120" t="s">
        <v>34</v>
      </c>
      <c r="T3614" s="126">
        <v>43903</v>
      </c>
      <c r="Y3614" s="116" t="s">
        <v>8071</v>
      </c>
    </row>
    <row r="3615" spans="1:25">
      <c r="A3615" s="116">
        <v>3615</v>
      </c>
      <c r="B3615" s="129">
        <v>43466</v>
      </c>
      <c r="C3615" s="118">
        <f t="shared" si="161"/>
        <v>1</v>
      </c>
      <c r="D3615" s="120" t="s">
        <v>25</v>
      </c>
      <c r="E3615" s="120" t="s">
        <v>8072</v>
      </c>
      <c r="F3615" s="211" t="s">
        <v>1111</v>
      </c>
      <c r="G3615" s="119" t="s">
        <v>8068</v>
      </c>
      <c r="H3615" s="121" t="s">
        <v>5003</v>
      </c>
      <c r="I3615" s="121" t="s">
        <v>30</v>
      </c>
      <c r="J3615" s="121" t="s">
        <v>5018</v>
      </c>
      <c r="K3615" s="120"/>
      <c r="L3615" s="120" t="s">
        <v>32</v>
      </c>
      <c r="M3615" s="120" t="s">
        <v>7068</v>
      </c>
      <c r="N3615" s="131">
        <v>43703</v>
      </c>
      <c r="O3615" s="131">
        <v>44390</v>
      </c>
      <c r="P3615" s="124">
        <f t="shared" si="162"/>
        <v>7</v>
      </c>
      <c r="R3615" s="125"/>
      <c r="S3615" s="120" t="s">
        <v>55</v>
      </c>
      <c r="U3615" s="126" t="s">
        <v>8073</v>
      </c>
      <c r="Y3615" s="116" t="s">
        <v>141</v>
      </c>
    </row>
    <row r="3616" spans="1:25">
      <c r="A3616" s="116">
        <v>3616</v>
      </c>
      <c r="C3616" s="118">
        <f t="shared" si="161"/>
        <v>0</v>
      </c>
      <c r="E3616" s="120" t="s">
        <v>8074</v>
      </c>
      <c r="F3616" s="211" t="s">
        <v>8075</v>
      </c>
      <c r="G3616" s="119" t="s">
        <v>669</v>
      </c>
      <c r="H3616" s="121" t="s">
        <v>5003</v>
      </c>
      <c r="I3616" s="121" t="s">
        <v>30</v>
      </c>
      <c r="J3616" s="121" t="s">
        <v>5018</v>
      </c>
      <c r="K3616" s="120"/>
      <c r="L3616" s="120" t="s">
        <v>32</v>
      </c>
      <c r="M3616" s="120" t="s">
        <v>7068</v>
      </c>
      <c r="N3616" s="131">
        <v>43698</v>
      </c>
      <c r="O3616" s="131" t="s">
        <v>4079</v>
      </c>
      <c r="P3616" s="124" t="e">
        <f t="shared" si="162"/>
        <v>#VALUE!</v>
      </c>
      <c r="R3616" s="125"/>
      <c r="S3616" s="120" t="s">
        <v>34</v>
      </c>
      <c r="T3616" s="126">
        <v>43725</v>
      </c>
      <c r="U3616" s="126" t="s">
        <v>8076</v>
      </c>
      <c r="Y3616" s="116" t="s">
        <v>8076</v>
      </c>
    </row>
    <row r="3617" spans="1:25">
      <c r="A3617" s="116">
        <v>3617</v>
      </c>
      <c r="B3617" s="129">
        <v>44105</v>
      </c>
      <c r="C3617" s="118">
        <f t="shared" si="161"/>
        <v>10</v>
      </c>
      <c r="D3617" s="120" t="s">
        <v>252</v>
      </c>
      <c r="E3617" s="120" t="s">
        <v>8077</v>
      </c>
      <c r="F3617" s="211" t="s">
        <v>3191</v>
      </c>
      <c r="G3617" s="119" t="s">
        <v>794</v>
      </c>
      <c r="H3617" s="121" t="s">
        <v>6799</v>
      </c>
      <c r="I3617" s="119" t="s">
        <v>30</v>
      </c>
      <c r="J3617" s="121" t="s">
        <v>87</v>
      </c>
      <c r="K3617" s="120"/>
      <c r="L3617" s="120" t="s">
        <v>32</v>
      </c>
      <c r="M3617" s="120" t="s">
        <v>33</v>
      </c>
      <c r="N3617" s="131">
        <v>43850</v>
      </c>
      <c r="O3617" s="131">
        <v>44169</v>
      </c>
      <c r="P3617" s="124">
        <f t="shared" si="162"/>
        <v>12</v>
      </c>
      <c r="R3617" s="125">
        <f ca="1">TODAY()-O3617</f>
        <v>509</v>
      </c>
      <c r="S3617" s="120" t="s">
        <v>55</v>
      </c>
      <c r="Y3617" s="116" t="str">
        <f xml:space="preserve"> "Follow up message sent " &amp;TEXT(O3617,"dd/mm/yyyy")</f>
        <v>Follow up message sent 04/12/2020</v>
      </c>
    </row>
    <row r="3618" spans="1:25">
      <c r="A3618" s="116">
        <v>3618</v>
      </c>
      <c r="C3618" s="118">
        <f t="shared" si="161"/>
        <v>0</v>
      </c>
      <c r="D3618" s="120" t="s">
        <v>7069</v>
      </c>
      <c r="E3618" s="120" t="s">
        <v>8078</v>
      </c>
      <c r="F3618" s="211" t="s">
        <v>544</v>
      </c>
      <c r="G3618" s="119" t="s">
        <v>8079</v>
      </c>
      <c r="H3618" s="121" t="s">
        <v>29</v>
      </c>
      <c r="I3618" s="121" t="s">
        <v>30</v>
      </c>
      <c r="J3618" s="121" t="s">
        <v>485</v>
      </c>
      <c r="K3618" s="120"/>
      <c r="L3618" s="120" t="s">
        <v>32</v>
      </c>
      <c r="M3618" s="120" t="s">
        <v>7068</v>
      </c>
      <c r="N3618" s="131">
        <v>43699</v>
      </c>
      <c r="P3618" s="124">
        <f t="shared" si="162"/>
        <v>0</v>
      </c>
      <c r="S3618" s="120" t="s">
        <v>92</v>
      </c>
      <c r="T3618" s="126">
        <v>43699</v>
      </c>
      <c r="Y3618" s="116" t="s">
        <v>7118</v>
      </c>
    </row>
    <row r="3619" spans="1:25">
      <c r="A3619" s="116">
        <v>3619</v>
      </c>
      <c r="C3619" s="118">
        <f t="shared" si="161"/>
        <v>0</v>
      </c>
      <c r="D3619" s="120" t="s">
        <v>252</v>
      </c>
      <c r="E3619" s="120" t="s">
        <v>8080</v>
      </c>
      <c r="F3619" s="211" t="s">
        <v>8081</v>
      </c>
      <c r="G3619" s="119" t="s">
        <v>8082</v>
      </c>
      <c r="H3619" s="121" t="s">
        <v>6799</v>
      </c>
      <c r="I3619" s="121" t="s">
        <v>30</v>
      </c>
      <c r="J3619" s="121" t="s">
        <v>7087</v>
      </c>
      <c r="K3619" s="120"/>
      <c r="L3619" s="120" t="s">
        <v>32</v>
      </c>
      <c r="M3619" s="120" t="s">
        <v>7068</v>
      </c>
      <c r="N3619" s="131">
        <v>43699</v>
      </c>
      <c r="O3619" s="131">
        <v>44095</v>
      </c>
      <c r="P3619" s="124">
        <f t="shared" si="162"/>
        <v>9</v>
      </c>
      <c r="R3619" s="125">
        <f ca="1">TODAY()-O3619</f>
        <v>583</v>
      </c>
      <c r="S3619" s="120" t="s">
        <v>92</v>
      </c>
      <c r="T3619" s="126">
        <v>43699</v>
      </c>
      <c r="Y3619" s="116" t="s">
        <v>7118</v>
      </c>
    </row>
    <row r="3620" spans="1:25" ht="27.6">
      <c r="A3620" s="116">
        <v>3620</v>
      </c>
      <c r="C3620" s="118">
        <f t="shared" si="161"/>
        <v>0</v>
      </c>
      <c r="D3620" s="120" t="s">
        <v>7069</v>
      </c>
      <c r="E3620" s="120" t="s">
        <v>8083</v>
      </c>
      <c r="F3620" s="211" t="s">
        <v>8084</v>
      </c>
      <c r="G3620" s="119" t="s">
        <v>1129</v>
      </c>
      <c r="H3620" s="121" t="s">
        <v>6799</v>
      </c>
      <c r="I3620" s="121" t="s">
        <v>30</v>
      </c>
      <c r="J3620" s="121" t="s">
        <v>7375</v>
      </c>
      <c r="K3620" s="120"/>
      <c r="L3620" s="120" t="s">
        <v>32</v>
      </c>
      <c r="M3620" s="120" t="s">
        <v>7068</v>
      </c>
      <c r="N3620" s="131">
        <v>43700</v>
      </c>
      <c r="O3620" s="131">
        <v>43903</v>
      </c>
      <c r="P3620" s="124">
        <f t="shared" si="162"/>
        <v>3</v>
      </c>
      <c r="R3620" s="125">
        <f ca="1">TODAY()-O3620</f>
        <v>775</v>
      </c>
      <c r="S3620" s="120" t="s">
        <v>92</v>
      </c>
      <c r="T3620" s="126">
        <v>43906</v>
      </c>
      <c r="Y3620" s="116" t="s">
        <v>7182</v>
      </c>
    </row>
    <row r="3621" spans="1:25">
      <c r="A3621" s="116">
        <v>3621</v>
      </c>
      <c r="B3621" s="129">
        <v>43698</v>
      </c>
      <c r="C3621" s="118">
        <f t="shared" si="161"/>
        <v>8</v>
      </c>
      <c r="D3621" s="120" t="s">
        <v>25</v>
      </c>
      <c r="E3621" s="120" t="s">
        <v>8085</v>
      </c>
      <c r="F3621" s="211" t="s">
        <v>8086</v>
      </c>
      <c r="G3621" s="119" t="s">
        <v>6754</v>
      </c>
      <c r="H3621" s="121" t="s">
        <v>71</v>
      </c>
      <c r="I3621" s="121" t="s">
        <v>30</v>
      </c>
      <c r="J3621" s="121" t="s">
        <v>7375</v>
      </c>
      <c r="K3621" s="120" t="s">
        <v>65</v>
      </c>
      <c r="L3621" s="120" t="s">
        <v>32</v>
      </c>
      <c r="M3621" s="120" t="s">
        <v>7068</v>
      </c>
      <c r="N3621" s="131">
        <v>43698</v>
      </c>
      <c r="O3621" s="131">
        <v>44399</v>
      </c>
      <c r="P3621" s="124">
        <f t="shared" si="162"/>
        <v>7</v>
      </c>
      <c r="R3621" s="125">
        <f ca="1">TODAY()-O3621</f>
        <v>279</v>
      </c>
      <c r="S3621" s="120" t="s">
        <v>92</v>
      </c>
      <c r="T3621" s="126">
        <v>43725</v>
      </c>
      <c r="Y3621" s="116" t="s">
        <v>8087</v>
      </c>
    </row>
    <row r="3622" spans="1:25">
      <c r="A3622" s="116">
        <v>3622</v>
      </c>
      <c r="B3622" s="129">
        <v>44096</v>
      </c>
      <c r="C3622" s="118">
        <f t="shared" si="161"/>
        <v>9</v>
      </c>
      <c r="D3622" s="120" t="s">
        <v>252</v>
      </c>
      <c r="E3622" s="120" t="s">
        <v>8088</v>
      </c>
      <c r="F3622" s="211" t="s">
        <v>469</v>
      </c>
      <c r="G3622" s="119" t="s">
        <v>1129</v>
      </c>
      <c r="H3622" s="121" t="s">
        <v>6799</v>
      </c>
      <c r="I3622" s="121" t="s">
        <v>30</v>
      </c>
      <c r="J3622" s="121" t="s">
        <v>7375</v>
      </c>
      <c r="K3622" s="120"/>
      <c r="L3622" s="120" t="s">
        <v>32</v>
      </c>
      <c r="M3622" s="120" t="s">
        <v>78</v>
      </c>
      <c r="P3622" s="124">
        <f t="shared" si="162"/>
        <v>0</v>
      </c>
      <c r="U3622" s="126" t="s">
        <v>8089</v>
      </c>
    </row>
    <row r="3623" spans="1:25">
      <c r="A3623" s="116">
        <v>3623</v>
      </c>
      <c r="C3623" s="118">
        <f t="shared" si="161"/>
        <v>0</v>
      </c>
      <c r="D3623" s="120" t="s">
        <v>37</v>
      </c>
      <c r="E3623" s="120" t="s">
        <v>8090</v>
      </c>
      <c r="F3623" s="211" t="s">
        <v>8091</v>
      </c>
      <c r="G3623" s="119" t="s">
        <v>610</v>
      </c>
      <c r="H3623" s="121" t="s">
        <v>6816</v>
      </c>
      <c r="I3623" s="119" t="s">
        <v>30</v>
      </c>
      <c r="J3623" s="121" t="s">
        <v>87</v>
      </c>
      <c r="K3623" s="120"/>
      <c r="L3623" s="120" t="s">
        <v>32</v>
      </c>
      <c r="M3623" s="120" t="s">
        <v>7068</v>
      </c>
      <c r="N3623" s="131">
        <v>43699</v>
      </c>
      <c r="O3623" s="131" t="s">
        <v>4079</v>
      </c>
      <c r="P3623" s="124" t="e">
        <f t="shared" si="162"/>
        <v>#VALUE!</v>
      </c>
      <c r="R3623" s="125"/>
      <c r="S3623" s="120" t="s">
        <v>135</v>
      </c>
      <c r="T3623" s="126">
        <v>43699</v>
      </c>
      <c r="U3623" s="126" t="s">
        <v>8076</v>
      </c>
      <c r="Y3623" s="116" t="s">
        <v>8092</v>
      </c>
    </row>
    <row r="3624" spans="1:25">
      <c r="A3624" s="116">
        <v>3624</v>
      </c>
      <c r="C3624" s="118">
        <f t="shared" si="161"/>
        <v>0</v>
      </c>
      <c r="E3624" s="120" t="s">
        <v>8093</v>
      </c>
      <c r="F3624" s="211" t="s">
        <v>8094</v>
      </c>
      <c r="G3624" s="119" t="s">
        <v>8095</v>
      </c>
      <c r="H3624" s="119" t="s">
        <v>76</v>
      </c>
      <c r="I3624" s="121" t="s">
        <v>30</v>
      </c>
      <c r="J3624" s="121" t="s">
        <v>8096</v>
      </c>
      <c r="K3624" s="120"/>
      <c r="L3624" s="120" t="s">
        <v>32</v>
      </c>
      <c r="M3624" s="120" t="s">
        <v>7068</v>
      </c>
      <c r="N3624" s="131">
        <v>43703</v>
      </c>
      <c r="O3624" s="131" t="s">
        <v>1321</v>
      </c>
      <c r="P3624" s="124" t="e">
        <f t="shared" si="162"/>
        <v>#VALUE!</v>
      </c>
      <c r="R3624" s="125"/>
      <c r="S3624" s="120" t="s">
        <v>34</v>
      </c>
      <c r="T3624" s="126">
        <v>43727</v>
      </c>
      <c r="Y3624" s="116" t="s">
        <v>8097</v>
      </c>
    </row>
    <row r="3625" spans="1:25">
      <c r="A3625" s="116">
        <v>3625</v>
      </c>
      <c r="B3625" s="129">
        <v>44096</v>
      </c>
      <c r="C3625" s="118">
        <f t="shared" si="161"/>
        <v>9</v>
      </c>
      <c r="E3625" s="120" t="s">
        <v>8098</v>
      </c>
      <c r="F3625" s="211"/>
      <c r="G3625" s="119" t="s">
        <v>8099</v>
      </c>
      <c r="K3625" s="120"/>
      <c r="L3625" s="120" t="s">
        <v>32</v>
      </c>
      <c r="M3625" s="120" t="s">
        <v>7068</v>
      </c>
      <c r="N3625" s="131">
        <v>43703</v>
      </c>
      <c r="P3625" s="124">
        <f t="shared" si="162"/>
        <v>0</v>
      </c>
      <c r="R3625" s="118">
        <f ca="1">TODAY()-N3625</f>
        <v>975</v>
      </c>
      <c r="S3625" s="120" t="s">
        <v>92</v>
      </c>
      <c r="T3625" s="126">
        <v>43704</v>
      </c>
      <c r="U3625" s="126" t="s">
        <v>4079</v>
      </c>
      <c r="Y3625" s="116" t="s">
        <v>8100</v>
      </c>
    </row>
    <row r="3626" spans="1:25" ht="27.6">
      <c r="A3626" s="116">
        <v>3626</v>
      </c>
      <c r="C3626" s="118">
        <f t="shared" si="161"/>
        <v>0</v>
      </c>
      <c r="E3626" s="120" t="s">
        <v>8101</v>
      </c>
      <c r="F3626" s="211" t="s">
        <v>8102</v>
      </c>
      <c r="G3626" s="119" t="s">
        <v>8103</v>
      </c>
      <c r="I3626" s="121" t="s">
        <v>30</v>
      </c>
      <c r="K3626" s="120"/>
      <c r="L3626" s="120" t="s">
        <v>32</v>
      </c>
      <c r="M3626" s="120" t="s">
        <v>7068</v>
      </c>
      <c r="N3626" s="131">
        <v>43703</v>
      </c>
      <c r="O3626" s="131" t="s">
        <v>44</v>
      </c>
      <c r="P3626" s="124" t="e">
        <f t="shared" si="162"/>
        <v>#VALUE!</v>
      </c>
      <c r="R3626" s="125"/>
      <c r="Y3626" s="116" t="s">
        <v>356</v>
      </c>
    </row>
    <row r="3627" spans="1:25">
      <c r="A3627" s="116">
        <v>3627</v>
      </c>
      <c r="C3627" s="118">
        <f t="shared" si="161"/>
        <v>0</v>
      </c>
      <c r="D3627" s="120" t="s">
        <v>252</v>
      </c>
      <c r="E3627" s="120" t="s">
        <v>8104</v>
      </c>
      <c r="F3627" s="211" t="s">
        <v>8105</v>
      </c>
      <c r="G3627" s="119" t="s">
        <v>8106</v>
      </c>
      <c r="H3627" s="121" t="s">
        <v>6816</v>
      </c>
      <c r="I3627" s="119" t="s">
        <v>30</v>
      </c>
      <c r="J3627" s="121" t="s">
        <v>87</v>
      </c>
      <c r="K3627" s="120"/>
      <c r="L3627" s="120" t="s">
        <v>32</v>
      </c>
      <c r="M3627" s="120" t="s">
        <v>7068</v>
      </c>
      <c r="N3627" s="131">
        <v>43703</v>
      </c>
      <c r="O3627" s="131">
        <v>44049</v>
      </c>
      <c r="P3627" s="124">
        <f t="shared" si="162"/>
        <v>8</v>
      </c>
      <c r="R3627" s="125">
        <f ca="1">TODAY()-O3627</f>
        <v>629</v>
      </c>
      <c r="S3627" s="120" t="s">
        <v>135</v>
      </c>
      <c r="U3627" s="126" t="s">
        <v>8107</v>
      </c>
    </row>
    <row r="3628" spans="1:25">
      <c r="A3628" s="116">
        <v>3628</v>
      </c>
      <c r="B3628" s="129">
        <v>44096</v>
      </c>
      <c r="C3628" s="118">
        <f t="shared" si="161"/>
        <v>9</v>
      </c>
      <c r="D3628" s="120" t="s">
        <v>252</v>
      </c>
      <c r="E3628" s="120" t="s">
        <v>8108</v>
      </c>
      <c r="F3628" s="211" t="s">
        <v>8109</v>
      </c>
      <c r="G3628" s="119" t="s">
        <v>8110</v>
      </c>
      <c r="H3628" s="121" t="s">
        <v>6816</v>
      </c>
      <c r="K3628" s="120"/>
      <c r="L3628" s="120" t="s">
        <v>32</v>
      </c>
      <c r="M3628" s="120" t="s">
        <v>7068</v>
      </c>
      <c r="N3628" s="131">
        <v>43703</v>
      </c>
      <c r="O3628" s="131">
        <v>44096</v>
      </c>
      <c r="P3628" s="124">
        <f t="shared" si="162"/>
        <v>9</v>
      </c>
      <c r="R3628" s="125">
        <f ca="1">TODAY()-O3628</f>
        <v>582</v>
      </c>
      <c r="S3628" s="120" t="s">
        <v>92</v>
      </c>
      <c r="T3628" s="126">
        <v>43704</v>
      </c>
      <c r="Y3628" s="116" t="s">
        <v>8111</v>
      </c>
    </row>
    <row r="3629" spans="1:25">
      <c r="A3629" s="116">
        <v>3629</v>
      </c>
      <c r="B3629" s="129">
        <v>44105</v>
      </c>
      <c r="C3629" s="118">
        <f t="shared" si="161"/>
        <v>10</v>
      </c>
      <c r="D3629" s="120" t="s">
        <v>252</v>
      </c>
      <c r="E3629" s="120" t="s">
        <v>8112</v>
      </c>
      <c r="F3629" s="211" t="s">
        <v>8113</v>
      </c>
      <c r="G3629" s="119" t="s">
        <v>8114</v>
      </c>
      <c r="H3629" s="121" t="s">
        <v>344</v>
      </c>
      <c r="I3629" s="121" t="s">
        <v>30</v>
      </c>
      <c r="J3629" s="121" t="s">
        <v>7280</v>
      </c>
      <c r="K3629" s="120"/>
      <c r="L3629" s="120" t="s">
        <v>32</v>
      </c>
      <c r="M3629" s="120" t="s">
        <v>7068</v>
      </c>
      <c r="N3629" s="131">
        <v>43703</v>
      </c>
      <c r="O3629" s="131">
        <v>44476</v>
      </c>
      <c r="P3629" s="124">
        <f t="shared" si="162"/>
        <v>10</v>
      </c>
      <c r="R3629" s="125">
        <f ca="1">TODAY()-O3629</f>
        <v>202</v>
      </c>
      <c r="Y3629" s="116" t="s">
        <v>8115</v>
      </c>
    </row>
    <row r="3630" spans="1:25">
      <c r="A3630" s="116">
        <v>3630</v>
      </c>
      <c r="B3630" s="129">
        <v>44105</v>
      </c>
      <c r="C3630" s="118">
        <f t="shared" si="161"/>
        <v>10</v>
      </c>
      <c r="D3630" s="120" t="s">
        <v>252</v>
      </c>
      <c r="E3630" s="120" t="s">
        <v>8116</v>
      </c>
      <c r="F3630" s="211" t="s">
        <v>8117</v>
      </c>
      <c r="G3630" s="119" t="s">
        <v>8114</v>
      </c>
      <c r="H3630" s="121" t="s">
        <v>344</v>
      </c>
      <c r="I3630" s="121" t="s">
        <v>30</v>
      </c>
      <c r="J3630" s="121" t="s">
        <v>7280</v>
      </c>
      <c r="K3630" s="120"/>
      <c r="L3630" s="120" t="s">
        <v>32</v>
      </c>
      <c r="M3630" s="120" t="s">
        <v>7068</v>
      </c>
      <c r="N3630" s="131">
        <v>43703</v>
      </c>
      <c r="O3630" s="131">
        <v>44476</v>
      </c>
      <c r="P3630" s="124">
        <f t="shared" si="162"/>
        <v>10</v>
      </c>
      <c r="R3630" s="125">
        <f ca="1">TODAY()-O3630</f>
        <v>202</v>
      </c>
      <c r="Y3630" s="116" t="s">
        <v>8118</v>
      </c>
    </row>
    <row r="3631" spans="1:25">
      <c r="A3631" s="116">
        <v>3631</v>
      </c>
      <c r="C3631" s="118">
        <f t="shared" si="161"/>
        <v>0</v>
      </c>
      <c r="D3631" s="120" t="s">
        <v>252</v>
      </c>
      <c r="E3631" s="120" t="s">
        <v>8119</v>
      </c>
      <c r="F3631" s="211" t="s">
        <v>8120</v>
      </c>
      <c r="G3631" s="119" t="s">
        <v>8121</v>
      </c>
      <c r="H3631" s="121" t="s">
        <v>140</v>
      </c>
      <c r="I3631" s="121" t="s">
        <v>30</v>
      </c>
      <c r="J3631" s="121" t="s">
        <v>7280</v>
      </c>
      <c r="K3631" s="120"/>
      <c r="L3631" s="120" t="s">
        <v>32</v>
      </c>
      <c r="M3631" s="120" t="s">
        <v>7068</v>
      </c>
      <c r="N3631" s="131">
        <v>43721</v>
      </c>
      <c r="O3631" s="131">
        <v>44049</v>
      </c>
      <c r="P3631" s="124">
        <f t="shared" si="162"/>
        <v>8</v>
      </c>
      <c r="R3631" s="125">
        <f ca="1">TODAY()-O3631</f>
        <v>629</v>
      </c>
      <c r="S3631" s="120" t="s">
        <v>135</v>
      </c>
      <c r="T3631" s="126">
        <v>43721</v>
      </c>
      <c r="U3631" s="126" t="s">
        <v>8122</v>
      </c>
    </row>
    <row r="3632" spans="1:25">
      <c r="A3632" s="116">
        <v>3632</v>
      </c>
      <c r="B3632" s="129">
        <v>44096</v>
      </c>
      <c r="C3632" s="118">
        <f t="shared" si="161"/>
        <v>9</v>
      </c>
      <c r="D3632" s="120" t="s">
        <v>252</v>
      </c>
      <c r="E3632" s="120" t="s">
        <v>8123</v>
      </c>
      <c r="F3632" s="211" t="s">
        <v>8124</v>
      </c>
      <c r="G3632" s="119" t="s">
        <v>8110</v>
      </c>
      <c r="H3632" s="121" t="s">
        <v>6816</v>
      </c>
      <c r="I3632" s="119" t="s">
        <v>30</v>
      </c>
      <c r="J3632" s="121" t="s">
        <v>87</v>
      </c>
      <c r="K3632" s="120"/>
      <c r="L3632" s="120" t="s">
        <v>32</v>
      </c>
      <c r="M3632" s="120" t="s">
        <v>466</v>
      </c>
      <c r="N3632" s="131">
        <v>44096</v>
      </c>
      <c r="P3632" s="124">
        <f t="shared" si="162"/>
        <v>0</v>
      </c>
      <c r="U3632" s="126" t="s">
        <v>8125</v>
      </c>
    </row>
    <row r="3633" spans="1:25" ht="27.6">
      <c r="A3633" s="116">
        <v>3633</v>
      </c>
      <c r="B3633" s="129">
        <v>44105</v>
      </c>
      <c r="C3633" s="118">
        <f t="shared" ref="C3633:C3696" si="163">IF(B3633&lt;&gt;0,MONTH(B3633),0)</f>
        <v>10</v>
      </c>
      <c r="D3633" s="120" t="s">
        <v>252</v>
      </c>
      <c r="E3633" s="120" t="s">
        <v>8126</v>
      </c>
      <c r="F3633" s="211" t="s">
        <v>8127</v>
      </c>
      <c r="G3633" s="119" t="s">
        <v>8128</v>
      </c>
      <c r="H3633" s="121" t="s">
        <v>6816</v>
      </c>
      <c r="I3633" s="119" t="s">
        <v>30</v>
      </c>
      <c r="J3633" s="121" t="s">
        <v>87</v>
      </c>
      <c r="K3633" s="120"/>
      <c r="L3633" s="120" t="s">
        <v>32</v>
      </c>
      <c r="M3633" s="120" t="s">
        <v>7068</v>
      </c>
      <c r="N3633" s="131">
        <v>43759</v>
      </c>
      <c r="O3633" s="131">
        <v>44169</v>
      </c>
      <c r="P3633" s="124">
        <f t="shared" si="162"/>
        <v>12</v>
      </c>
      <c r="R3633" s="125">
        <f ca="1">TODAY()-O3633</f>
        <v>509</v>
      </c>
      <c r="S3633" s="120" t="s">
        <v>55</v>
      </c>
      <c r="Y3633" s="116" t="s">
        <v>8129</v>
      </c>
    </row>
    <row r="3634" spans="1:25">
      <c r="A3634" s="116">
        <v>3634</v>
      </c>
      <c r="B3634" s="129">
        <v>44105</v>
      </c>
      <c r="C3634" s="118">
        <f t="shared" si="163"/>
        <v>10</v>
      </c>
      <c r="D3634" s="120" t="s">
        <v>252</v>
      </c>
      <c r="E3634" s="120" t="s">
        <v>8130</v>
      </c>
      <c r="F3634" s="211" t="s">
        <v>8131</v>
      </c>
      <c r="G3634" s="119" t="s">
        <v>1105</v>
      </c>
      <c r="H3634" s="121" t="s">
        <v>53</v>
      </c>
      <c r="I3634" s="121" t="s">
        <v>30</v>
      </c>
      <c r="J3634" s="121" t="s">
        <v>7280</v>
      </c>
      <c r="K3634" s="120"/>
      <c r="L3634" s="120" t="s">
        <v>32</v>
      </c>
      <c r="M3634" s="120" t="s">
        <v>7068</v>
      </c>
      <c r="N3634" s="131">
        <v>43704</v>
      </c>
      <c r="O3634" s="131">
        <v>44474</v>
      </c>
      <c r="P3634" s="124">
        <f t="shared" si="162"/>
        <v>10</v>
      </c>
      <c r="R3634" s="125">
        <f ca="1">TODAY()-O3634</f>
        <v>204</v>
      </c>
      <c r="Y3634" s="116" t="s">
        <v>8118</v>
      </c>
    </row>
    <row r="3635" spans="1:25">
      <c r="A3635" s="116">
        <v>3635</v>
      </c>
      <c r="C3635" s="118">
        <f t="shared" si="163"/>
        <v>0</v>
      </c>
      <c r="D3635" s="119" t="s">
        <v>37</v>
      </c>
      <c r="E3635" s="120" t="s">
        <v>8132</v>
      </c>
      <c r="F3635" s="211" t="s">
        <v>8133</v>
      </c>
      <c r="G3635" s="119" t="s">
        <v>1033</v>
      </c>
      <c r="H3635" s="121" t="s">
        <v>1173</v>
      </c>
      <c r="I3635" s="121" t="s">
        <v>30</v>
      </c>
      <c r="J3635" s="121" t="s">
        <v>7280</v>
      </c>
      <c r="K3635" s="120"/>
      <c r="L3635" s="120" t="s">
        <v>32</v>
      </c>
      <c r="M3635" s="120" t="s">
        <v>7068</v>
      </c>
      <c r="N3635" s="131">
        <v>43704</v>
      </c>
      <c r="O3635" s="131" t="s">
        <v>44</v>
      </c>
      <c r="P3635" s="124" t="e">
        <f t="shared" si="162"/>
        <v>#VALUE!</v>
      </c>
      <c r="R3635" s="125"/>
      <c r="Y3635" s="116" t="s">
        <v>356</v>
      </c>
    </row>
    <row r="3636" spans="1:25" ht="27.6">
      <c r="A3636" s="116">
        <v>3636</v>
      </c>
      <c r="C3636" s="118">
        <f t="shared" si="163"/>
        <v>0</v>
      </c>
      <c r="D3636" s="119" t="s">
        <v>37</v>
      </c>
      <c r="E3636" s="120" t="s">
        <v>8134</v>
      </c>
      <c r="F3636" s="211" t="s">
        <v>8135</v>
      </c>
      <c r="G3636" s="119" t="s">
        <v>8114</v>
      </c>
      <c r="H3636" s="121" t="s">
        <v>344</v>
      </c>
      <c r="I3636" s="121" t="s">
        <v>30</v>
      </c>
      <c r="J3636" s="121" t="s">
        <v>7280</v>
      </c>
      <c r="K3636" s="120"/>
      <c r="L3636" s="120" t="s">
        <v>32</v>
      </c>
      <c r="M3636" s="120" t="s">
        <v>7068</v>
      </c>
      <c r="N3636" s="131">
        <v>43838</v>
      </c>
      <c r="O3636" s="131" t="s">
        <v>44</v>
      </c>
      <c r="P3636" s="124" t="e">
        <f t="shared" si="162"/>
        <v>#VALUE!</v>
      </c>
      <c r="R3636" s="125"/>
      <c r="Y3636" s="116" t="s">
        <v>356</v>
      </c>
    </row>
    <row r="3637" spans="1:25">
      <c r="A3637" s="116">
        <v>3637</v>
      </c>
      <c r="C3637" s="118">
        <f t="shared" si="163"/>
        <v>0</v>
      </c>
      <c r="D3637" s="120" t="s">
        <v>252</v>
      </c>
      <c r="E3637" s="120" t="s">
        <v>8136</v>
      </c>
      <c r="F3637" s="211" t="s">
        <v>8137</v>
      </c>
      <c r="G3637" s="119" t="s">
        <v>8114</v>
      </c>
      <c r="H3637" s="121" t="s">
        <v>344</v>
      </c>
      <c r="I3637" s="121" t="s">
        <v>30</v>
      </c>
      <c r="J3637" s="121" t="s">
        <v>7280</v>
      </c>
      <c r="K3637" s="120"/>
      <c r="L3637" s="120" t="s">
        <v>32</v>
      </c>
      <c r="M3637" s="120" t="s">
        <v>7068</v>
      </c>
      <c r="N3637" s="131">
        <v>43704</v>
      </c>
      <c r="O3637" s="232">
        <v>44306</v>
      </c>
      <c r="P3637" s="124">
        <f t="shared" si="162"/>
        <v>4</v>
      </c>
      <c r="R3637" s="125">
        <f ca="1">TODAY()-O3637</f>
        <v>372</v>
      </c>
      <c r="S3637" s="120" t="s">
        <v>55</v>
      </c>
      <c r="Y3637" s="116" t="s">
        <v>1801</v>
      </c>
    </row>
    <row r="3638" spans="1:25">
      <c r="A3638" s="116">
        <v>3638</v>
      </c>
      <c r="C3638" s="118">
        <f t="shared" si="163"/>
        <v>0</v>
      </c>
      <c r="D3638" s="119" t="s">
        <v>37</v>
      </c>
      <c r="E3638" s="120" t="s">
        <v>8138</v>
      </c>
      <c r="F3638" s="211" t="s">
        <v>8139</v>
      </c>
      <c r="G3638" s="119" t="s">
        <v>8114</v>
      </c>
      <c r="H3638" s="121" t="s">
        <v>344</v>
      </c>
      <c r="I3638" s="121" t="s">
        <v>30</v>
      </c>
      <c r="J3638" s="121" t="s">
        <v>7280</v>
      </c>
      <c r="K3638" s="120"/>
      <c r="L3638" s="120" t="s">
        <v>32</v>
      </c>
      <c r="M3638" s="120" t="s">
        <v>184</v>
      </c>
      <c r="N3638" s="131">
        <v>43724</v>
      </c>
      <c r="P3638" s="124">
        <f t="shared" si="162"/>
        <v>0</v>
      </c>
      <c r="R3638" s="125"/>
      <c r="Y3638" s="116" t="s">
        <v>356</v>
      </c>
    </row>
    <row r="3639" spans="1:25">
      <c r="A3639" s="116">
        <v>3639</v>
      </c>
      <c r="B3639" s="129">
        <v>44105</v>
      </c>
      <c r="C3639" s="118">
        <f t="shared" si="163"/>
        <v>10</v>
      </c>
      <c r="D3639" s="120" t="s">
        <v>252</v>
      </c>
      <c r="E3639" s="120" t="s">
        <v>8140</v>
      </c>
      <c r="F3639" s="211" t="s">
        <v>8141</v>
      </c>
      <c r="G3639" s="119" t="s">
        <v>6648</v>
      </c>
      <c r="H3639" s="121" t="s">
        <v>53</v>
      </c>
      <c r="I3639" s="119" t="s">
        <v>30</v>
      </c>
      <c r="J3639" s="121" t="s">
        <v>87</v>
      </c>
      <c r="K3639" s="120"/>
      <c r="L3639" s="120" t="s">
        <v>32</v>
      </c>
      <c r="M3639" s="120" t="s">
        <v>7068</v>
      </c>
      <c r="N3639" s="131">
        <v>43705</v>
      </c>
      <c r="O3639" s="131">
        <v>44474</v>
      </c>
      <c r="P3639" s="124">
        <f t="shared" si="162"/>
        <v>10</v>
      </c>
      <c r="R3639" s="125">
        <f ca="1">TODAY()-O3639</f>
        <v>204</v>
      </c>
    </row>
    <row r="3640" spans="1:25">
      <c r="A3640" s="116">
        <v>3640</v>
      </c>
      <c r="B3640" s="129">
        <v>44105</v>
      </c>
      <c r="C3640" s="118">
        <f t="shared" si="163"/>
        <v>10</v>
      </c>
      <c r="D3640" s="120" t="s">
        <v>252</v>
      </c>
      <c r="E3640" s="120" t="s">
        <v>8142</v>
      </c>
      <c r="F3640" s="211" t="s">
        <v>8143</v>
      </c>
      <c r="G3640" s="119" t="s">
        <v>4968</v>
      </c>
      <c r="H3640" s="121" t="s">
        <v>53</v>
      </c>
      <c r="I3640" s="121" t="s">
        <v>30</v>
      </c>
      <c r="J3640" s="121" t="s">
        <v>7142</v>
      </c>
      <c r="K3640" s="120"/>
      <c r="L3640" s="120" t="s">
        <v>32</v>
      </c>
      <c r="M3640" s="120" t="s">
        <v>7068</v>
      </c>
      <c r="N3640" s="131">
        <v>43704</v>
      </c>
      <c r="O3640" s="131">
        <v>44474</v>
      </c>
      <c r="P3640" s="124">
        <f t="shared" si="162"/>
        <v>10</v>
      </c>
      <c r="R3640" s="125">
        <f ca="1">TODAY()-O3640</f>
        <v>204</v>
      </c>
    </row>
    <row r="3641" spans="1:25">
      <c r="A3641" s="116">
        <v>3641</v>
      </c>
      <c r="B3641" s="129">
        <v>44105</v>
      </c>
      <c r="C3641" s="118">
        <f t="shared" si="163"/>
        <v>10</v>
      </c>
      <c r="D3641" s="120" t="s">
        <v>252</v>
      </c>
      <c r="E3641" s="120" t="s">
        <v>8144</v>
      </c>
      <c r="F3641" s="211" t="s">
        <v>8145</v>
      </c>
      <c r="G3641" s="119" t="s">
        <v>4968</v>
      </c>
      <c r="H3641" s="121" t="s">
        <v>53</v>
      </c>
      <c r="I3641" s="119" t="s">
        <v>30</v>
      </c>
      <c r="J3641" s="121" t="s">
        <v>87</v>
      </c>
      <c r="K3641" s="120"/>
      <c r="L3641" s="120" t="s">
        <v>32</v>
      </c>
      <c r="M3641" s="120" t="s">
        <v>7068</v>
      </c>
      <c r="N3641" s="131">
        <v>43703</v>
      </c>
      <c r="O3641" s="131">
        <v>44474</v>
      </c>
      <c r="P3641" s="124">
        <f t="shared" si="162"/>
        <v>10</v>
      </c>
      <c r="R3641" s="125">
        <f ca="1">TODAY()-O3641</f>
        <v>204</v>
      </c>
    </row>
    <row r="3642" spans="1:25" ht="27.6">
      <c r="A3642" s="116">
        <v>3642</v>
      </c>
      <c r="C3642" s="118">
        <f t="shared" si="163"/>
        <v>0</v>
      </c>
      <c r="D3642" s="120" t="s">
        <v>252</v>
      </c>
      <c r="E3642" s="120" t="s">
        <v>8146</v>
      </c>
      <c r="F3642" s="211" t="s">
        <v>8147</v>
      </c>
      <c r="G3642" s="119" t="s">
        <v>4968</v>
      </c>
      <c r="I3642" s="121" t="s">
        <v>30</v>
      </c>
      <c r="K3642" s="120"/>
      <c r="L3642" s="120" t="s">
        <v>32</v>
      </c>
      <c r="M3642" s="120" t="s">
        <v>7068</v>
      </c>
      <c r="N3642" s="131">
        <v>43705</v>
      </c>
      <c r="P3642" s="124">
        <f t="shared" si="162"/>
        <v>0</v>
      </c>
      <c r="R3642" s="125"/>
      <c r="Y3642" s="116" t="s">
        <v>356</v>
      </c>
    </row>
    <row r="3643" spans="1:25" ht="27.6">
      <c r="A3643" s="116">
        <v>3643</v>
      </c>
      <c r="C3643" s="118">
        <f t="shared" si="163"/>
        <v>0</v>
      </c>
      <c r="E3643" s="120" t="s">
        <v>8148</v>
      </c>
      <c r="F3643" s="211" t="s">
        <v>8149</v>
      </c>
      <c r="G3643" s="119" t="s">
        <v>627</v>
      </c>
      <c r="I3643" s="121" t="s">
        <v>30</v>
      </c>
      <c r="K3643" s="120"/>
      <c r="L3643" s="120" t="s">
        <v>32</v>
      </c>
      <c r="M3643" s="120" t="s">
        <v>7068</v>
      </c>
      <c r="N3643" s="131">
        <v>43705</v>
      </c>
      <c r="O3643" s="131" t="s">
        <v>44</v>
      </c>
      <c r="P3643" s="124" t="e">
        <f t="shared" si="162"/>
        <v>#VALUE!</v>
      </c>
      <c r="R3643" s="125"/>
      <c r="Y3643" s="116" t="s">
        <v>356</v>
      </c>
    </row>
    <row r="3644" spans="1:25">
      <c r="A3644" s="116">
        <v>3644</v>
      </c>
      <c r="B3644" s="129">
        <v>44096</v>
      </c>
      <c r="C3644" s="118">
        <f t="shared" si="163"/>
        <v>9</v>
      </c>
      <c r="D3644" s="120" t="s">
        <v>252</v>
      </c>
      <c r="E3644" s="120" t="s">
        <v>8150</v>
      </c>
      <c r="F3644" s="211" t="s">
        <v>8151</v>
      </c>
      <c r="G3644" s="119" t="s">
        <v>8152</v>
      </c>
      <c r="I3644" s="119" t="s">
        <v>30</v>
      </c>
      <c r="J3644" s="121" t="s">
        <v>87</v>
      </c>
      <c r="K3644" s="120"/>
      <c r="L3644" s="120" t="s">
        <v>32</v>
      </c>
      <c r="M3644" s="120" t="s">
        <v>78</v>
      </c>
      <c r="P3644" s="124">
        <f t="shared" si="162"/>
        <v>0</v>
      </c>
      <c r="U3644" s="126" t="s">
        <v>8153</v>
      </c>
    </row>
    <row r="3645" spans="1:25">
      <c r="A3645" s="116">
        <v>3645</v>
      </c>
      <c r="C3645" s="118">
        <f t="shared" si="163"/>
        <v>0</v>
      </c>
      <c r="D3645" s="120" t="s">
        <v>252</v>
      </c>
      <c r="E3645" s="120" t="s">
        <v>8154</v>
      </c>
      <c r="F3645" s="211" t="s">
        <v>8155</v>
      </c>
      <c r="G3645" s="119" t="s">
        <v>8152</v>
      </c>
      <c r="I3645" s="119" t="s">
        <v>30</v>
      </c>
      <c r="J3645" s="121" t="s">
        <v>87</v>
      </c>
      <c r="K3645" s="120"/>
      <c r="L3645" s="120" t="s">
        <v>32</v>
      </c>
      <c r="M3645" s="120" t="s">
        <v>7068</v>
      </c>
      <c r="N3645" s="131">
        <v>43704</v>
      </c>
      <c r="O3645" s="131">
        <v>44250</v>
      </c>
      <c r="P3645" s="124">
        <f t="shared" si="162"/>
        <v>2</v>
      </c>
      <c r="R3645" s="125">
        <f ca="1">TODAY()-O3645</f>
        <v>428</v>
      </c>
    </row>
    <row r="3646" spans="1:25" ht="27.6">
      <c r="A3646" s="116">
        <v>3646</v>
      </c>
      <c r="B3646" s="129">
        <v>44096</v>
      </c>
      <c r="C3646" s="118">
        <f t="shared" si="163"/>
        <v>9</v>
      </c>
      <c r="D3646" s="120" t="s">
        <v>252</v>
      </c>
      <c r="E3646" s="120" t="s">
        <v>8156</v>
      </c>
      <c r="F3646" s="211" t="s">
        <v>8157</v>
      </c>
      <c r="G3646" s="119" t="s">
        <v>8158</v>
      </c>
      <c r="I3646" s="121" t="s">
        <v>42</v>
      </c>
      <c r="J3646" s="121" t="s">
        <v>485</v>
      </c>
      <c r="K3646" s="120"/>
      <c r="L3646" s="120" t="s">
        <v>32</v>
      </c>
      <c r="M3646" s="120" t="s">
        <v>78</v>
      </c>
      <c r="P3646" s="124">
        <f t="shared" si="162"/>
        <v>0</v>
      </c>
    </row>
    <row r="3647" spans="1:25">
      <c r="A3647" s="116">
        <v>3647</v>
      </c>
      <c r="C3647" s="118">
        <f t="shared" si="163"/>
        <v>0</v>
      </c>
      <c r="E3647" s="120" t="s">
        <v>8159</v>
      </c>
      <c r="F3647" s="211" t="s">
        <v>8160</v>
      </c>
      <c r="G3647" s="119" t="s">
        <v>8161</v>
      </c>
      <c r="H3647" s="119" t="s">
        <v>41</v>
      </c>
      <c r="I3647" s="121" t="s">
        <v>30</v>
      </c>
      <c r="J3647" s="121" t="s">
        <v>7280</v>
      </c>
      <c r="K3647" s="120"/>
      <c r="L3647" s="120" t="s">
        <v>32</v>
      </c>
      <c r="M3647" s="120" t="s">
        <v>7068</v>
      </c>
      <c r="N3647" s="131">
        <v>43704</v>
      </c>
      <c r="O3647" s="131">
        <v>44006</v>
      </c>
      <c r="P3647" s="124">
        <f t="shared" si="162"/>
        <v>6</v>
      </c>
      <c r="R3647" s="125">
        <f ca="1">TODAY()-O3647</f>
        <v>672</v>
      </c>
      <c r="S3647" s="120" t="s">
        <v>34</v>
      </c>
      <c r="T3647" s="126">
        <v>43704</v>
      </c>
      <c r="Y3647" s="116" t="s">
        <v>8162</v>
      </c>
    </row>
    <row r="3648" spans="1:25">
      <c r="A3648" s="116">
        <v>3648</v>
      </c>
      <c r="C3648" s="118">
        <f t="shared" si="163"/>
        <v>0</v>
      </c>
      <c r="D3648" s="120" t="s">
        <v>37</v>
      </c>
      <c r="E3648" s="120" t="s">
        <v>8163</v>
      </c>
      <c r="F3648" s="211"/>
      <c r="G3648" s="119" t="s">
        <v>2840</v>
      </c>
      <c r="H3648" s="121" t="s">
        <v>6816</v>
      </c>
      <c r="I3648" s="121" t="s">
        <v>30</v>
      </c>
      <c r="K3648" s="120"/>
      <c r="L3648" s="120" t="s">
        <v>32</v>
      </c>
      <c r="M3648" s="120" t="s">
        <v>184</v>
      </c>
      <c r="N3648" s="131">
        <v>43707</v>
      </c>
      <c r="P3648" s="124">
        <f t="shared" si="162"/>
        <v>0</v>
      </c>
    </row>
    <row r="3649" spans="1:25">
      <c r="A3649" s="116">
        <v>3649</v>
      </c>
      <c r="B3649" s="129">
        <v>44105</v>
      </c>
      <c r="C3649" s="118">
        <f t="shared" si="163"/>
        <v>10</v>
      </c>
      <c r="D3649" s="120" t="s">
        <v>252</v>
      </c>
      <c r="E3649" s="120" t="s">
        <v>8164</v>
      </c>
      <c r="F3649" s="211" t="s">
        <v>8165</v>
      </c>
      <c r="G3649" s="119" t="s">
        <v>2840</v>
      </c>
      <c r="I3649" s="121" t="s">
        <v>30</v>
      </c>
      <c r="J3649" s="121" t="s">
        <v>485</v>
      </c>
      <c r="K3649" s="120"/>
      <c r="L3649" s="120" t="s">
        <v>32</v>
      </c>
      <c r="M3649" s="120" t="s">
        <v>33</v>
      </c>
      <c r="N3649" s="131">
        <v>43783</v>
      </c>
      <c r="O3649" s="131">
        <v>44250</v>
      </c>
      <c r="P3649" s="124">
        <f t="shared" si="162"/>
        <v>2</v>
      </c>
      <c r="R3649" s="125">
        <f ca="1">TODAY()-O3649</f>
        <v>428</v>
      </c>
      <c r="S3649" s="120" t="s">
        <v>55</v>
      </c>
    </row>
    <row r="3650" spans="1:25">
      <c r="A3650" s="116">
        <v>3650</v>
      </c>
      <c r="C3650" s="118">
        <f t="shared" si="163"/>
        <v>0</v>
      </c>
      <c r="E3650" s="120" t="s">
        <v>8166</v>
      </c>
      <c r="F3650" s="211"/>
      <c r="G3650" s="119" t="s">
        <v>2840</v>
      </c>
      <c r="I3650" s="121" t="s">
        <v>30</v>
      </c>
      <c r="K3650" s="120"/>
      <c r="L3650" s="120" t="s">
        <v>32</v>
      </c>
      <c r="M3650" s="120" t="s">
        <v>7068</v>
      </c>
      <c r="N3650" s="131">
        <v>43704</v>
      </c>
      <c r="O3650" s="131" t="s">
        <v>44</v>
      </c>
      <c r="P3650" s="124" t="e">
        <f t="shared" si="162"/>
        <v>#VALUE!</v>
      </c>
      <c r="R3650" s="125"/>
      <c r="Y3650" s="116" t="s">
        <v>356</v>
      </c>
    </row>
    <row r="3651" spans="1:25">
      <c r="A3651" s="116">
        <v>3651</v>
      </c>
      <c r="B3651" s="129">
        <v>44105</v>
      </c>
      <c r="C3651" s="118">
        <f t="shared" si="163"/>
        <v>10</v>
      </c>
      <c r="D3651" s="120" t="s">
        <v>252</v>
      </c>
      <c r="E3651" s="120" t="s">
        <v>8167</v>
      </c>
      <c r="F3651" s="211" t="s">
        <v>8168</v>
      </c>
      <c r="G3651" s="119" t="s">
        <v>2840</v>
      </c>
      <c r="K3651" s="120"/>
      <c r="L3651" s="120" t="s">
        <v>32</v>
      </c>
      <c r="M3651" s="120" t="s">
        <v>7068</v>
      </c>
      <c r="N3651" s="131">
        <v>43706</v>
      </c>
      <c r="O3651" s="131">
        <v>44169</v>
      </c>
      <c r="P3651" s="124">
        <f t="shared" si="162"/>
        <v>12</v>
      </c>
      <c r="R3651" s="125">
        <f ca="1">TODAY()-O3651</f>
        <v>509</v>
      </c>
      <c r="S3651" s="120" t="s">
        <v>92</v>
      </c>
      <c r="Y3651" s="116" t="s">
        <v>8169</v>
      </c>
    </row>
    <row r="3652" spans="1:25">
      <c r="A3652" s="116">
        <v>3652</v>
      </c>
      <c r="C3652" s="118">
        <f t="shared" si="163"/>
        <v>0</v>
      </c>
      <c r="D3652" s="120" t="s">
        <v>252</v>
      </c>
      <c r="E3652" s="140" t="s">
        <v>8170</v>
      </c>
      <c r="F3652" s="211" t="s">
        <v>469</v>
      </c>
      <c r="G3652" s="119" t="s">
        <v>1985</v>
      </c>
      <c r="H3652" s="121" t="s">
        <v>6816</v>
      </c>
      <c r="I3652" s="119" t="s">
        <v>30</v>
      </c>
      <c r="J3652" s="121" t="s">
        <v>87</v>
      </c>
      <c r="K3652" s="120"/>
      <c r="L3652" s="120" t="s">
        <v>32</v>
      </c>
      <c r="M3652" s="120" t="s">
        <v>7068</v>
      </c>
      <c r="N3652" s="131">
        <v>43704</v>
      </c>
      <c r="O3652" s="131">
        <v>44308</v>
      </c>
      <c r="P3652" s="124">
        <f t="shared" si="162"/>
        <v>4</v>
      </c>
      <c r="R3652" s="125">
        <f ca="1">TODAY()-O3652</f>
        <v>370</v>
      </c>
      <c r="S3652" s="120" t="s">
        <v>55</v>
      </c>
      <c r="Y3652" s="116" t="s">
        <v>1211</v>
      </c>
    </row>
    <row r="3653" spans="1:25">
      <c r="A3653" s="116">
        <v>3653</v>
      </c>
      <c r="B3653" s="129">
        <v>44097</v>
      </c>
      <c r="C3653" s="118">
        <f t="shared" si="163"/>
        <v>9</v>
      </c>
      <c r="D3653" s="120" t="s">
        <v>252</v>
      </c>
      <c r="E3653" s="120" t="s">
        <v>8171</v>
      </c>
      <c r="F3653" s="211" t="s">
        <v>7762</v>
      </c>
      <c r="G3653" s="119" t="s">
        <v>1985</v>
      </c>
      <c r="K3653" s="120"/>
      <c r="L3653" s="120" t="s">
        <v>32</v>
      </c>
      <c r="M3653" s="120" t="s">
        <v>7068</v>
      </c>
      <c r="N3653" s="131">
        <v>43706</v>
      </c>
      <c r="P3653" s="124">
        <f t="shared" si="162"/>
        <v>0</v>
      </c>
      <c r="R3653" s="118">
        <f ca="1">TODAY()-N3653</f>
        <v>972</v>
      </c>
      <c r="S3653" s="120" t="s">
        <v>92</v>
      </c>
      <c r="T3653" s="126">
        <v>43707</v>
      </c>
      <c r="Y3653" s="116" t="s">
        <v>7118</v>
      </c>
    </row>
    <row r="3654" spans="1:25">
      <c r="A3654" s="116">
        <v>3654</v>
      </c>
      <c r="C3654" s="118">
        <f t="shared" si="163"/>
        <v>0</v>
      </c>
      <c r="D3654" s="119" t="s">
        <v>37</v>
      </c>
      <c r="E3654" s="120" t="s">
        <v>8172</v>
      </c>
      <c r="F3654" s="211" t="s">
        <v>8173</v>
      </c>
      <c r="G3654" s="119" t="s">
        <v>1985</v>
      </c>
      <c r="H3654" s="121" t="s">
        <v>6816</v>
      </c>
      <c r="I3654" s="119" t="s">
        <v>30</v>
      </c>
      <c r="J3654" s="121" t="s">
        <v>87</v>
      </c>
      <c r="K3654" s="120"/>
      <c r="L3654" s="120" t="s">
        <v>32</v>
      </c>
      <c r="M3654" s="120" t="s">
        <v>7068</v>
      </c>
      <c r="N3654" s="131">
        <v>43705</v>
      </c>
      <c r="O3654" s="131">
        <v>44049</v>
      </c>
      <c r="P3654" s="124">
        <f t="shared" si="162"/>
        <v>8</v>
      </c>
      <c r="R3654" s="125">
        <f ca="1">TODAY()-O3654</f>
        <v>629</v>
      </c>
      <c r="Y3654" s="116" t="s">
        <v>356</v>
      </c>
    </row>
    <row r="3655" spans="1:25">
      <c r="A3655" s="116">
        <v>3655</v>
      </c>
      <c r="C3655" s="118">
        <f t="shared" si="163"/>
        <v>0</v>
      </c>
      <c r="D3655" s="120" t="s">
        <v>252</v>
      </c>
      <c r="E3655" s="120" t="s">
        <v>8174</v>
      </c>
      <c r="F3655" s="211" t="s">
        <v>8175</v>
      </c>
      <c r="G3655" s="119" t="s">
        <v>1985</v>
      </c>
      <c r="H3655" s="121" t="s">
        <v>6816</v>
      </c>
      <c r="I3655" s="119" t="s">
        <v>30</v>
      </c>
      <c r="J3655" s="121" t="s">
        <v>435</v>
      </c>
      <c r="K3655" s="120"/>
      <c r="L3655" s="120" t="s">
        <v>32</v>
      </c>
      <c r="M3655" s="120" t="s">
        <v>7068</v>
      </c>
      <c r="N3655" s="131">
        <v>43710</v>
      </c>
      <c r="O3655" s="131">
        <v>44285</v>
      </c>
      <c r="P3655" s="124">
        <f t="shared" si="162"/>
        <v>3</v>
      </c>
      <c r="R3655" s="125">
        <f ca="1">TODAY()-O3655</f>
        <v>393</v>
      </c>
      <c r="S3655" s="120" t="s">
        <v>55</v>
      </c>
      <c r="Y3655" s="116" t="s">
        <v>1211</v>
      </c>
    </row>
    <row r="3656" spans="1:25">
      <c r="A3656" s="116">
        <v>3656</v>
      </c>
      <c r="C3656" s="118">
        <f t="shared" si="163"/>
        <v>0</v>
      </c>
      <c r="D3656" s="119" t="s">
        <v>37</v>
      </c>
      <c r="E3656" s="120" t="s">
        <v>8176</v>
      </c>
      <c r="F3656" s="211" t="s">
        <v>8177</v>
      </c>
      <c r="G3656" s="119" t="s">
        <v>1985</v>
      </c>
      <c r="H3656" s="121" t="s">
        <v>6816</v>
      </c>
      <c r="I3656" s="119" t="s">
        <v>30</v>
      </c>
      <c r="J3656" s="121" t="s">
        <v>529</v>
      </c>
      <c r="K3656" s="120"/>
      <c r="L3656" s="120" t="s">
        <v>32</v>
      </c>
      <c r="M3656" s="120" t="s">
        <v>33</v>
      </c>
      <c r="N3656" s="131">
        <v>43714</v>
      </c>
      <c r="O3656" s="131">
        <v>44049</v>
      </c>
      <c r="P3656" s="124">
        <f t="shared" si="162"/>
        <v>8</v>
      </c>
      <c r="R3656" s="125">
        <f ca="1">TODAY()-O3656</f>
        <v>629</v>
      </c>
      <c r="Y3656" s="116" t="s">
        <v>356</v>
      </c>
    </row>
    <row r="3657" spans="1:25" ht="27.6">
      <c r="A3657" s="116">
        <v>3657</v>
      </c>
      <c r="C3657" s="118">
        <f t="shared" si="163"/>
        <v>0</v>
      </c>
      <c r="D3657" s="120" t="s">
        <v>252</v>
      </c>
      <c r="E3657" s="120" t="s">
        <v>8178</v>
      </c>
      <c r="F3657" s="211" t="s">
        <v>8179</v>
      </c>
      <c r="G3657" s="119" t="s">
        <v>7138</v>
      </c>
      <c r="H3657" s="121" t="s">
        <v>6816</v>
      </c>
      <c r="I3657" s="119" t="s">
        <v>30</v>
      </c>
      <c r="J3657" s="121" t="s">
        <v>87</v>
      </c>
      <c r="K3657" s="120"/>
      <c r="L3657" s="120" t="s">
        <v>32</v>
      </c>
      <c r="M3657" s="120" t="s">
        <v>7068</v>
      </c>
      <c r="N3657" s="131">
        <v>43745</v>
      </c>
      <c r="O3657" s="131">
        <v>44306</v>
      </c>
      <c r="P3657" s="124">
        <f t="shared" si="162"/>
        <v>4</v>
      </c>
      <c r="R3657" s="125">
        <f ca="1">TODAY()-O3657</f>
        <v>372</v>
      </c>
      <c r="S3657" s="120" t="s">
        <v>55</v>
      </c>
      <c r="Y3657" s="116" t="s">
        <v>1211</v>
      </c>
    </row>
    <row r="3658" spans="1:25">
      <c r="A3658" s="116">
        <v>3658</v>
      </c>
      <c r="B3658" s="129">
        <v>44097</v>
      </c>
      <c r="C3658" s="118">
        <f t="shared" si="163"/>
        <v>9</v>
      </c>
      <c r="D3658" s="120" t="s">
        <v>252</v>
      </c>
      <c r="E3658" s="120" t="s">
        <v>8180</v>
      </c>
      <c r="F3658" s="211"/>
      <c r="G3658" s="119" t="s">
        <v>627</v>
      </c>
      <c r="K3658" s="120"/>
      <c r="L3658" s="120" t="s">
        <v>32</v>
      </c>
      <c r="M3658" s="120" t="s">
        <v>7068</v>
      </c>
      <c r="N3658" s="131">
        <v>43704</v>
      </c>
      <c r="O3658" s="131">
        <v>44097</v>
      </c>
      <c r="P3658" s="124">
        <f t="shared" si="162"/>
        <v>9</v>
      </c>
      <c r="R3658" s="125">
        <f ca="1">TODAY()-O3658</f>
        <v>581</v>
      </c>
      <c r="S3658" s="120" t="s">
        <v>92</v>
      </c>
      <c r="T3658" s="126">
        <v>43728</v>
      </c>
      <c r="Y3658" s="116" t="s">
        <v>8181</v>
      </c>
    </row>
    <row r="3659" spans="1:25" ht="27.6">
      <c r="A3659" s="116">
        <v>3659</v>
      </c>
      <c r="B3659" s="129">
        <v>44011</v>
      </c>
      <c r="C3659" s="118">
        <f t="shared" si="163"/>
        <v>6</v>
      </c>
      <c r="D3659" s="120" t="s">
        <v>37</v>
      </c>
      <c r="E3659" s="120" t="s">
        <v>8182</v>
      </c>
      <c r="F3659" s="211" t="s">
        <v>8183</v>
      </c>
      <c r="G3659" s="119" t="s">
        <v>867</v>
      </c>
      <c r="H3659" s="121" t="s">
        <v>6816</v>
      </c>
      <c r="I3659" s="119" t="s">
        <v>30</v>
      </c>
      <c r="J3659" s="121" t="s">
        <v>87</v>
      </c>
      <c r="K3659" s="120"/>
      <c r="L3659" s="120" t="s">
        <v>32</v>
      </c>
      <c r="M3659" s="120" t="s">
        <v>78</v>
      </c>
      <c r="P3659" s="124">
        <f t="shared" si="162"/>
        <v>0</v>
      </c>
    </row>
    <row r="3660" spans="1:25">
      <c r="A3660" s="116">
        <v>3660</v>
      </c>
      <c r="C3660" s="118">
        <f t="shared" si="163"/>
        <v>0</v>
      </c>
      <c r="E3660" s="120" t="s">
        <v>8184</v>
      </c>
      <c r="F3660" s="211" t="s">
        <v>8185</v>
      </c>
      <c r="G3660" s="119" t="s">
        <v>867</v>
      </c>
      <c r="H3660" s="121" t="s">
        <v>6816</v>
      </c>
      <c r="I3660" s="119" t="s">
        <v>30</v>
      </c>
      <c r="J3660" s="121" t="s">
        <v>87</v>
      </c>
      <c r="K3660" s="120"/>
      <c r="L3660" s="120" t="s">
        <v>32</v>
      </c>
      <c r="M3660" s="120" t="s">
        <v>7068</v>
      </c>
      <c r="N3660" s="131">
        <v>43717</v>
      </c>
      <c r="O3660" s="131" t="s">
        <v>44</v>
      </c>
      <c r="P3660" s="124" t="e">
        <f t="shared" si="162"/>
        <v>#VALUE!</v>
      </c>
      <c r="R3660" s="125"/>
      <c r="Y3660" s="116" t="s">
        <v>356</v>
      </c>
    </row>
    <row r="3661" spans="1:25">
      <c r="A3661" s="116">
        <v>3661</v>
      </c>
      <c r="B3661" s="129">
        <v>44011</v>
      </c>
      <c r="C3661" s="118">
        <f t="shared" si="163"/>
        <v>6</v>
      </c>
      <c r="D3661" s="120" t="s">
        <v>37</v>
      </c>
      <c r="E3661" s="120" t="s">
        <v>8186</v>
      </c>
      <c r="F3661" s="211" t="s">
        <v>8187</v>
      </c>
      <c r="G3661" s="119" t="s">
        <v>2731</v>
      </c>
      <c r="H3661" s="121" t="s">
        <v>6799</v>
      </c>
      <c r="I3661" s="119" t="s">
        <v>30</v>
      </c>
      <c r="J3661" s="121" t="s">
        <v>87</v>
      </c>
      <c r="K3661" s="120"/>
      <c r="L3661" s="120" t="s">
        <v>32</v>
      </c>
      <c r="M3661" s="120" t="s">
        <v>78</v>
      </c>
      <c r="P3661" s="124">
        <f t="shared" si="162"/>
        <v>0</v>
      </c>
      <c r="U3661" s="126" t="s">
        <v>8188</v>
      </c>
      <c r="V3661" s="126" t="s">
        <v>7669</v>
      </c>
      <c r="W3661" s="126" t="s">
        <v>125</v>
      </c>
      <c r="X3661" s="126">
        <v>44139</v>
      </c>
    </row>
    <row r="3662" spans="1:25">
      <c r="A3662" s="116">
        <v>3662</v>
      </c>
      <c r="B3662" s="129">
        <v>44011</v>
      </c>
      <c r="C3662" s="118">
        <f t="shared" si="163"/>
        <v>6</v>
      </c>
      <c r="D3662" s="120" t="s">
        <v>37</v>
      </c>
      <c r="E3662" s="120" t="s">
        <v>8189</v>
      </c>
      <c r="F3662" s="211" t="s">
        <v>8190</v>
      </c>
      <c r="G3662" s="119" t="s">
        <v>867</v>
      </c>
      <c r="H3662" s="121" t="s">
        <v>6816</v>
      </c>
      <c r="I3662" s="119" t="s">
        <v>30</v>
      </c>
      <c r="J3662" s="121" t="s">
        <v>87</v>
      </c>
      <c r="K3662" s="120"/>
      <c r="L3662" s="120" t="s">
        <v>32</v>
      </c>
      <c r="M3662" s="120" t="s">
        <v>78</v>
      </c>
      <c r="P3662" s="124">
        <f t="shared" si="162"/>
        <v>0</v>
      </c>
    </row>
    <row r="3663" spans="1:25">
      <c r="A3663" s="116">
        <v>3663</v>
      </c>
      <c r="C3663" s="118">
        <f t="shared" si="163"/>
        <v>0</v>
      </c>
      <c r="E3663" s="120" t="s">
        <v>8191</v>
      </c>
      <c r="F3663" s="211"/>
      <c r="G3663" s="119" t="s">
        <v>867</v>
      </c>
      <c r="K3663" s="120"/>
      <c r="L3663" s="120" t="s">
        <v>32</v>
      </c>
      <c r="O3663" s="131" t="s">
        <v>8192</v>
      </c>
      <c r="P3663" s="124" t="e">
        <f t="shared" si="162"/>
        <v>#VALUE!</v>
      </c>
      <c r="R3663" s="125"/>
      <c r="Y3663" s="116" t="s">
        <v>356</v>
      </c>
    </row>
    <row r="3664" spans="1:25">
      <c r="A3664" s="116">
        <v>3664</v>
      </c>
      <c r="C3664" s="118">
        <f t="shared" si="163"/>
        <v>0</v>
      </c>
      <c r="D3664" s="120" t="s">
        <v>37</v>
      </c>
      <c r="E3664" s="120" t="s">
        <v>8193</v>
      </c>
      <c r="F3664" s="211"/>
      <c r="G3664" s="119" t="s">
        <v>867</v>
      </c>
      <c r="H3664" s="121" t="s">
        <v>5003</v>
      </c>
      <c r="I3664" s="121" t="s">
        <v>30</v>
      </c>
      <c r="K3664" s="120"/>
      <c r="L3664" s="120" t="s">
        <v>32</v>
      </c>
      <c r="M3664" s="120" t="s">
        <v>7068</v>
      </c>
      <c r="N3664" s="131">
        <v>43705</v>
      </c>
      <c r="O3664" s="131" t="s">
        <v>1321</v>
      </c>
      <c r="P3664" s="124" t="e">
        <f t="shared" si="162"/>
        <v>#VALUE!</v>
      </c>
      <c r="R3664" s="125"/>
      <c r="S3664" s="120" t="s">
        <v>34</v>
      </c>
    </row>
    <row r="3665" spans="1:25">
      <c r="A3665" s="116">
        <v>3665</v>
      </c>
      <c r="C3665" s="118">
        <f t="shared" si="163"/>
        <v>0</v>
      </c>
      <c r="D3665" s="120" t="s">
        <v>37</v>
      </c>
      <c r="E3665" s="120" t="s">
        <v>8194</v>
      </c>
      <c r="F3665" s="211"/>
      <c r="G3665" s="119" t="s">
        <v>867</v>
      </c>
      <c r="H3665" s="121" t="s">
        <v>5003</v>
      </c>
      <c r="I3665" s="121" t="s">
        <v>30</v>
      </c>
      <c r="K3665" s="120"/>
      <c r="L3665" s="120" t="s">
        <v>32</v>
      </c>
      <c r="M3665" s="120" t="s">
        <v>7068</v>
      </c>
      <c r="N3665" s="131">
        <v>43706</v>
      </c>
      <c r="O3665" s="131" t="s">
        <v>1321</v>
      </c>
      <c r="P3665" s="124" t="e">
        <f t="shared" si="162"/>
        <v>#VALUE!</v>
      </c>
      <c r="R3665" s="125"/>
      <c r="S3665" s="120" t="s">
        <v>34</v>
      </c>
    </row>
    <row r="3666" spans="1:25">
      <c r="A3666" s="116">
        <v>3666</v>
      </c>
      <c r="C3666" s="118">
        <f t="shared" si="163"/>
        <v>0</v>
      </c>
      <c r="E3666" s="120" t="s">
        <v>8195</v>
      </c>
      <c r="F3666" s="211"/>
      <c r="G3666" s="119" t="s">
        <v>867</v>
      </c>
      <c r="K3666" s="120"/>
      <c r="L3666" s="120" t="s">
        <v>32</v>
      </c>
      <c r="M3666" s="120" t="s">
        <v>7068</v>
      </c>
      <c r="N3666" s="131">
        <v>43460</v>
      </c>
      <c r="O3666" s="131" t="s">
        <v>8192</v>
      </c>
      <c r="P3666" s="124" t="e">
        <f t="shared" ref="P3666:P3729" si="164">IF(O3666&lt;&gt;0,MONTH(O3666),0)</f>
        <v>#VALUE!</v>
      </c>
      <c r="R3666" s="125"/>
      <c r="Y3666" s="116" t="s">
        <v>356</v>
      </c>
    </row>
    <row r="3667" spans="1:25">
      <c r="A3667" s="116">
        <v>3667</v>
      </c>
      <c r="C3667" s="118">
        <f t="shared" si="163"/>
        <v>0</v>
      </c>
      <c r="D3667" s="120" t="s">
        <v>37</v>
      </c>
      <c r="E3667" s="120" t="s">
        <v>8196</v>
      </c>
      <c r="F3667" s="211"/>
      <c r="G3667" s="119" t="s">
        <v>867</v>
      </c>
      <c r="H3667" s="121" t="s">
        <v>5003</v>
      </c>
      <c r="I3667" s="121" t="s">
        <v>30</v>
      </c>
      <c r="K3667" s="120"/>
      <c r="L3667" s="120" t="s">
        <v>32</v>
      </c>
      <c r="M3667" s="120" t="s">
        <v>7068</v>
      </c>
      <c r="N3667" s="131">
        <v>43704</v>
      </c>
      <c r="O3667" s="131" t="s">
        <v>1321</v>
      </c>
      <c r="P3667" s="124" t="e">
        <f t="shared" si="164"/>
        <v>#VALUE!</v>
      </c>
      <c r="R3667" s="125"/>
      <c r="S3667" s="120" t="s">
        <v>34</v>
      </c>
    </row>
    <row r="3668" spans="1:25">
      <c r="A3668" s="116">
        <v>3668</v>
      </c>
      <c r="C3668" s="118">
        <f t="shared" si="163"/>
        <v>0</v>
      </c>
      <c r="D3668" s="120" t="s">
        <v>37</v>
      </c>
      <c r="E3668" s="120" t="s">
        <v>8197</v>
      </c>
      <c r="F3668" s="211"/>
      <c r="G3668" s="119" t="s">
        <v>867</v>
      </c>
      <c r="H3668" s="121" t="s">
        <v>5003</v>
      </c>
      <c r="I3668" s="121" t="s">
        <v>30</v>
      </c>
      <c r="K3668" s="120"/>
      <c r="L3668" s="120" t="s">
        <v>32</v>
      </c>
      <c r="M3668" s="120" t="s">
        <v>7068</v>
      </c>
      <c r="N3668" s="131">
        <v>43705</v>
      </c>
      <c r="O3668" s="131" t="s">
        <v>1321</v>
      </c>
      <c r="P3668" s="124" t="e">
        <f t="shared" si="164"/>
        <v>#VALUE!</v>
      </c>
      <c r="R3668" s="125"/>
      <c r="S3668" s="120" t="s">
        <v>34</v>
      </c>
    </row>
    <row r="3669" spans="1:25">
      <c r="A3669" s="116">
        <v>3669</v>
      </c>
      <c r="C3669" s="118">
        <f t="shared" si="163"/>
        <v>0</v>
      </c>
      <c r="E3669" s="120" t="s">
        <v>8198</v>
      </c>
      <c r="F3669" s="211"/>
      <c r="G3669" s="119" t="s">
        <v>867</v>
      </c>
      <c r="K3669" s="120"/>
      <c r="L3669" s="120" t="s">
        <v>32</v>
      </c>
      <c r="O3669" s="131" t="s">
        <v>8192</v>
      </c>
      <c r="P3669" s="124" t="e">
        <f t="shared" si="164"/>
        <v>#VALUE!</v>
      </c>
      <c r="R3669" s="125"/>
      <c r="Y3669" s="116" t="s">
        <v>356</v>
      </c>
    </row>
    <row r="3670" spans="1:25">
      <c r="A3670" s="116">
        <v>3670</v>
      </c>
      <c r="C3670" s="118">
        <f t="shared" si="163"/>
        <v>0</v>
      </c>
      <c r="E3670" s="120" t="s">
        <v>8199</v>
      </c>
      <c r="F3670" s="211"/>
      <c r="G3670" s="119" t="s">
        <v>867</v>
      </c>
      <c r="K3670" s="120"/>
      <c r="L3670" s="120" t="s">
        <v>32</v>
      </c>
      <c r="O3670" s="131" t="s">
        <v>8192</v>
      </c>
      <c r="P3670" s="124" t="e">
        <f t="shared" si="164"/>
        <v>#VALUE!</v>
      </c>
      <c r="R3670" s="125"/>
      <c r="Y3670" s="116" t="s">
        <v>356</v>
      </c>
    </row>
    <row r="3671" spans="1:25">
      <c r="A3671" s="116">
        <v>3671</v>
      </c>
      <c r="C3671" s="118">
        <f t="shared" si="163"/>
        <v>0</v>
      </c>
      <c r="E3671" s="120" t="s">
        <v>8200</v>
      </c>
      <c r="F3671" s="211"/>
      <c r="G3671" s="119" t="s">
        <v>867</v>
      </c>
      <c r="K3671" s="120"/>
      <c r="L3671" s="120" t="s">
        <v>32</v>
      </c>
      <c r="O3671" s="131" t="s">
        <v>8192</v>
      </c>
      <c r="P3671" s="124" t="e">
        <f t="shared" si="164"/>
        <v>#VALUE!</v>
      </c>
      <c r="R3671" s="125"/>
      <c r="Y3671" s="116" t="s">
        <v>356</v>
      </c>
    </row>
    <row r="3672" spans="1:25">
      <c r="A3672" s="116">
        <v>3672</v>
      </c>
      <c r="C3672" s="118">
        <f t="shared" si="163"/>
        <v>0</v>
      </c>
      <c r="E3672" s="120" t="s">
        <v>8201</v>
      </c>
      <c r="F3672" s="211"/>
      <c r="G3672" s="119" t="s">
        <v>867</v>
      </c>
      <c r="H3672" s="121" t="s">
        <v>5003</v>
      </c>
      <c r="I3672" s="121" t="s">
        <v>30</v>
      </c>
      <c r="K3672" s="120"/>
      <c r="L3672" s="120" t="s">
        <v>32</v>
      </c>
      <c r="M3672" s="120" t="s">
        <v>7068</v>
      </c>
      <c r="N3672" s="131">
        <v>43727</v>
      </c>
      <c r="O3672" s="131" t="s">
        <v>1321</v>
      </c>
      <c r="P3672" s="124" t="e">
        <f t="shared" si="164"/>
        <v>#VALUE!</v>
      </c>
      <c r="R3672" s="125"/>
      <c r="S3672" s="120" t="s">
        <v>34</v>
      </c>
    </row>
    <row r="3673" spans="1:25">
      <c r="A3673" s="116">
        <v>3673</v>
      </c>
      <c r="C3673" s="118">
        <f t="shared" si="163"/>
        <v>0</v>
      </c>
      <c r="E3673" s="120" t="s">
        <v>8202</v>
      </c>
      <c r="F3673" s="211"/>
      <c r="G3673" s="119" t="s">
        <v>867</v>
      </c>
      <c r="K3673" s="120"/>
      <c r="L3673" s="120" t="s">
        <v>32</v>
      </c>
      <c r="O3673" s="131" t="s">
        <v>8192</v>
      </c>
      <c r="P3673" s="124" t="e">
        <f t="shared" si="164"/>
        <v>#VALUE!</v>
      </c>
      <c r="R3673" s="125"/>
      <c r="Y3673" s="116" t="s">
        <v>356</v>
      </c>
    </row>
    <row r="3674" spans="1:25">
      <c r="A3674" s="116">
        <v>3674</v>
      </c>
      <c r="B3674" s="129">
        <v>44011</v>
      </c>
      <c r="C3674" s="118">
        <f t="shared" si="163"/>
        <v>6</v>
      </c>
      <c r="D3674" s="120" t="s">
        <v>37</v>
      </c>
      <c r="E3674" s="120" t="s">
        <v>8203</v>
      </c>
      <c r="F3674" s="211" t="s">
        <v>6852</v>
      </c>
      <c r="G3674" s="119" t="s">
        <v>8204</v>
      </c>
      <c r="H3674" s="121" t="s">
        <v>6799</v>
      </c>
      <c r="I3674" s="119" t="s">
        <v>30</v>
      </c>
      <c r="J3674" s="121" t="s">
        <v>435</v>
      </c>
      <c r="K3674" s="120"/>
      <c r="L3674" s="120" t="s">
        <v>32</v>
      </c>
      <c r="M3674" s="120" t="s">
        <v>78</v>
      </c>
      <c r="P3674" s="124">
        <f t="shared" si="164"/>
        <v>0</v>
      </c>
      <c r="U3674" s="126" t="s">
        <v>8205</v>
      </c>
      <c r="V3674" s="126" t="s">
        <v>7669</v>
      </c>
      <c r="X3674" s="126">
        <v>44139</v>
      </c>
    </row>
    <row r="3675" spans="1:25">
      <c r="A3675" s="116">
        <v>3675</v>
      </c>
      <c r="C3675" s="118">
        <f t="shared" si="163"/>
        <v>0</v>
      </c>
      <c r="E3675" s="120" t="s">
        <v>8206</v>
      </c>
      <c r="F3675" s="211"/>
      <c r="G3675" s="119" t="s">
        <v>8204</v>
      </c>
      <c r="K3675" s="120"/>
      <c r="L3675" s="120" t="s">
        <v>32</v>
      </c>
      <c r="M3675" s="120" t="s">
        <v>7068</v>
      </c>
      <c r="N3675" s="131">
        <v>43705</v>
      </c>
      <c r="P3675" s="124">
        <f t="shared" si="164"/>
        <v>0</v>
      </c>
      <c r="R3675" s="118">
        <f ca="1">TODAY()-N3675</f>
        <v>973</v>
      </c>
      <c r="S3675" s="120" t="s">
        <v>92</v>
      </c>
      <c r="T3675" s="126">
        <v>43706</v>
      </c>
      <c r="Y3675" s="116" t="s">
        <v>7118</v>
      </c>
    </row>
    <row r="3676" spans="1:25" ht="27.6">
      <c r="A3676" s="116">
        <v>3676</v>
      </c>
      <c r="C3676" s="118">
        <f t="shared" si="163"/>
        <v>0</v>
      </c>
      <c r="E3676" s="120" t="s">
        <v>8207</v>
      </c>
      <c r="F3676" s="211" t="s">
        <v>8208</v>
      </c>
      <c r="G3676" s="119" t="s">
        <v>8209</v>
      </c>
      <c r="H3676" s="121" t="s">
        <v>6799</v>
      </c>
      <c r="I3676" s="119" t="s">
        <v>30</v>
      </c>
      <c r="J3676" s="121" t="s">
        <v>77</v>
      </c>
      <c r="K3676" s="120"/>
      <c r="L3676" s="120" t="s">
        <v>32</v>
      </c>
      <c r="M3676" s="120" t="s">
        <v>7068</v>
      </c>
      <c r="N3676" s="131">
        <v>43741</v>
      </c>
      <c r="O3676" s="131" t="s">
        <v>44</v>
      </c>
      <c r="P3676" s="124" t="e">
        <f t="shared" si="164"/>
        <v>#VALUE!</v>
      </c>
      <c r="R3676" s="125"/>
      <c r="Y3676" s="116" t="s">
        <v>356</v>
      </c>
    </row>
    <row r="3677" spans="1:25">
      <c r="A3677" s="116">
        <v>3677</v>
      </c>
      <c r="B3677" s="129">
        <v>44011</v>
      </c>
      <c r="C3677" s="118">
        <f t="shared" si="163"/>
        <v>6</v>
      </c>
      <c r="D3677" s="120" t="s">
        <v>37</v>
      </c>
      <c r="E3677" s="120" t="s">
        <v>8210</v>
      </c>
      <c r="F3677" s="211" t="s">
        <v>8211</v>
      </c>
      <c r="G3677" s="119" t="s">
        <v>8209</v>
      </c>
      <c r="H3677" s="121" t="s">
        <v>6799</v>
      </c>
      <c r="I3677" s="119" t="s">
        <v>30</v>
      </c>
      <c r="J3677" s="121" t="s">
        <v>77</v>
      </c>
      <c r="K3677" s="120"/>
      <c r="L3677" s="120" t="s">
        <v>32</v>
      </c>
      <c r="M3677" s="120" t="s">
        <v>78</v>
      </c>
      <c r="P3677" s="124">
        <f t="shared" si="164"/>
        <v>0</v>
      </c>
      <c r="U3677" s="126" t="s">
        <v>8212</v>
      </c>
      <c r="V3677" s="126" t="s">
        <v>7669</v>
      </c>
      <c r="X3677" s="126">
        <v>44139</v>
      </c>
    </row>
    <row r="3678" spans="1:25">
      <c r="A3678" s="116">
        <v>3678</v>
      </c>
      <c r="B3678" s="129">
        <v>44011</v>
      </c>
      <c r="C3678" s="118">
        <f t="shared" si="163"/>
        <v>6</v>
      </c>
      <c r="D3678" s="120" t="s">
        <v>37</v>
      </c>
      <c r="E3678" s="120" t="s">
        <v>8213</v>
      </c>
      <c r="F3678" s="211" t="s">
        <v>8214</v>
      </c>
      <c r="G3678" s="119" t="s">
        <v>8209</v>
      </c>
      <c r="H3678" s="121" t="s">
        <v>6799</v>
      </c>
      <c r="I3678" s="119" t="s">
        <v>30</v>
      </c>
      <c r="J3678" s="121" t="s">
        <v>77</v>
      </c>
      <c r="K3678" s="120"/>
      <c r="L3678" s="120" t="s">
        <v>32</v>
      </c>
      <c r="M3678" s="120" t="s">
        <v>78</v>
      </c>
      <c r="P3678" s="124">
        <f t="shared" si="164"/>
        <v>0</v>
      </c>
      <c r="U3678" s="126" t="s">
        <v>8215</v>
      </c>
      <c r="V3678" s="126" t="s">
        <v>7669</v>
      </c>
      <c r="X3678" s="126">
        <v>44139</v>
      </c>
    </row>
    <row r="3679" spans="1:25">
      <c r="A3679" s="116">
        <v>3679</v>
      </c>
      <c r="C3679" s="118">
        <f t="shared" si="163"/>
        <v>0</v>
      </c>
      <c r="D3679" s="120" t="s">
        <v>252</v>
      </c>
      <c r="E3679" s="120" t="s">
        <v>8216</v>
      </c>
      <c r="F3679" s="211" t="s">
        <v>8217</v>
      </c>
      <c r="G3679" s="119" t="s">
        <v>214</v>
      </c>
      <c r="H3679" s="121" t="s">
        <v>53</v>
      </c>
      <c r="I3679" s="121" t="s">
        <v>30</v>
      </c>
      <c r="J3679" s="121" t="s">
        <v>5018</v>
      </c>
      <c r="K3679" s="120"/>
      <c r="L3679" s="120" t="s">
        <v>32</v>
      </c>
      <c r="M3679" s="120" t="s">
        <v>7068</v>
      </c>
      <c r="N3679" s="131">
        <v>43705</v>
      </c>
      <c r="O3679" s="131">
        <v>44396</v>
      </c>
      <c r="P3679" s="124">
        <f t="shared" si="164"/>
        <v>7</v>
      </c>
      <c r="Q3679" s="118">
        <v>2</v>
      </c>
      <c r="R3679" s="125">
        <f ca="1">TODAY()-O3679</f>
        <v>282</v>
      </c>
      <c r="S3679" s="120" t="s">
        <v>55</v>
      </c>
      <c r="Y3679" s="127" t="s">
        <v>1211</v>
      </c>
    </row>
    <row r="3680" spans="1:25">
      <c r="A3680" s="116">
        <v>3680</v>
      </c>
      <c r="B3680" s="129">
        <v>44097</v>
      </c>
      <c r="C3680" s="118">
        <f t="shared" si="163"/>
        <v>9</v>
      </c>
      <c r="D3680" s="120" t="s">
        <v>252</v>
      </c>
      <c r="E3680" s="120" t="s">
        <v>8218</v>
      </c>
      <c r="F3680" s="211"/>
      <c r="G3680" s="119" t="s">
        <v>214</v>
      </c>
      <c r="K3680" s="120"/>
      <c r="L3680" s="120" t="s">
        <v>32</v>
      </c>
      <c r="M3680" s="120" t="s">
        <v>7068</v>
      </c>
      <c r="N3680" s="131">
        <v>43704</v>
      </c>
      <c r="P3680" s="124">
        <f t="shared" si="164"/>
        <v>0</v>
      </c>
      <c r="R3680" s="118">
        <f ca="1">TODAY()-N3680</f>
        <v>974</v>
      </c>
      <c r="S3680" s="120" t="s">
        <v>92</v>
      </c>
      <c r="T3680" s="126">
        <v>43705</v>
      </c>
      <c r="U3680" s="126" t="s">
        <v>8219</v>
      </c>
      <c r="Y3680" s="116" t="s">
        <v>7118</v>
      </c>
    </row>
    <row r="3681" spans="1:25">
      <c r="A3681" s="116">
        <v>3681</v>
      </c>
      <c r="C3681" s="118">
        <f t="shared" si="163"/>
        <v>0</v>
      </c>
      <c r="D3681" s="119" t="s">
        <v>37</v>
      </c>
      <c r="E3681" s="120" t="s">
        <v>8220</v>
      </c>
      <c r="F3681" s="211" t="s">
        <v>8221</v>
      </c>
      <c r="G3681" s="119" t="s">
        <v>5033</v>
      </c>
      <c r="H3681" s="121" t="s">
        <v>6799</v>
      </c>
      <c r="I3681" s="119" t="s">
        <v>30</v>
      </c>
      <c r="J3681" s="121" t="s">
        <v>87</v>
      </c>
      <c r="K3681" s="120"/>
      <c r="L3681" s="120" t="s">
        <v>32</v>
      </c>
      <c r="M3681" s="120" t="s">
        <v>7068</v>
      </c>
      <c r="N3681" s="131">
        <v>43704</v>
      </c>
      <c r="O3681" s="131">
        <v>44049</v>
      </c>
      <c r="P3681" s="124">
        <f t="shared" si="164"/>
        <v>8</v>
      </c>
      <c r="R3681" s="125">
        <f ca="1">TODAY()-O3681</f>
        <v>629</v>
      </c>
      <c r="Y3681" s="116" t="s">
        <v>356</v>
      </c>
    </row>
    <row r="3682" spans="1:25">
      <c r="A3682" s="116">
        <v>3682</v>
      </c>
      <c r="B3682" s="129">
        <v>44011</v>
      </c>
      <c r="C3682" s="118">
        <f t="shared" si="163"/>
        <v>6</v>
      </c>
      <c r="D3682" s="120" t="s">
        <v>37</v>
      </c>
      <c r="E3682" s="120" t="s">
        <v>8222</v>
      </c>
      <c r="F3682" s="211" t="s">
        <v>7636</v>
      </c>
      <c r="G3682" s="119" t="s">
        <v>528</v>
      </c>
      <c r="H3682" s="121" t="s">
        <v>6799</v>
      </c>
      <c r="I3682" s="121" t="s">
        <v>30</v>
      </c>
      <c r="J3682" s="121" t="s">
        <v>6396</v>
      </c>
      <c r="K3682" s="120"/>
      <c r="L3682" s="120" t="s">
        <v>32</v>
      </c>
      <c r="M3682" s="120" t="s">
        <v>78</v>
      </c>
      <c r="P3682" s="124">
        <f t="shared" si="164"/>
        <v>0</v>
      </c>
      <c r="U3682" s="126" t="s">
        <v>8223</v>
      </c>
      <c r="V3682" s="126" t="s">
        <v>7368</v>
      </c>
      <c r="W3682" s="126">
        <v>44134</v>
      </c>
    </row>
    <row r="3683" spans="1:25" ht="27.6">
      <c r="A3683" s="116">
        <v>3683</v>
      </c>
      <c r="B3683" s="129">
        <v>44011</v>
      </c>
      <c r="C3683" s="118">
        <f t="shared" si="163"/>
        <v>6</v>
      </c>
      <c r="D3683" s="119" t="s">
        <v>37</v>
      </c>
      <c r="E3683" s="120" t="s">
        <v>8224</v>
      </c>
      <c r="F3683" s="211" t="s">
        <v>8225</v>
      </c>
      <c r="G3683" s="119" t="s">
        <v>528</v>
      </c>
      <c r="H3683" s="121" t="s">
        <v>6799</v>
      </c>
      <c r="I3683" s="119" t="s">
        <v>30</v>
      </c>
      <c r="J3683" s="121" t="s">
        <v>87</v>
      </c>
      <c r="K3683" s="120"/>
      <c r="L3683" s="120" t="s">
        <v>32</v>
      </c>
      <c r="M3683" s="120" t="s">
        <v>33</v>
      </c>
      <c r="N3683" s="131">
        <v>44014</v>
      </c>
      <c r="O3683" s="131">
        <v>44049</v>
      </c>
      <c r="P3683" s="124">
        <f t="shared" si="164"/>
        <v>8</v>
      </c>
      <c r="R3683" s="125">
        <f ca="1">TODAY()-O3683</f>
        <v>629</v>
      </c>
      <c r="Y3683" s="116" t="s">
        <v>356</v>
      </c>
    </row>
    <row r="3684" spans="1:25">
      <c r="A3684" s="116">
        <v>3684</v>
      </c>
      <c r="C3684" s="118">
        <f t="shared" si="163"/>
        <v>0</v>
      </c>
      <c r="D3684" s="120" t="s">
        <v>37</v>
      </c>
      <c r="E3684" s="120" t="s">
        <v>8226</v>
      </c>
      <c r="F3684" s="211" t="s">
        <v>8227</v>
      </c>
      <c r="G3684" s="119" t="s">
        <v>7883</v>
      </c>
      <c r="H3684" s="121" t="s">
        <v>6816</v>
      </c>
      <c r="I3684" s="121" t="s">
        <v>30</v>
      </c>
      <c r="J3684" s="121" t="s">
        <v>3886</v>
      </c>
      <c r="K3684" s="120"/>
      <c r="L3684" s="120" t="s">
        <v>32</v>
      </c>
      <c r="M3684" s="120" t="s">
        <v>7068</v>
      </c>
      <c r="N3684" s="131">
        <v>43704</v>
      </c>
      <c r="O3684" s="131">
        <v>44049</v>
      </c>
      <c r="P3684" s="124">
        <f t="shared" si="164"/>
        <v>8</v>
      </c>
      <c r="R3684" s="125">
        <f ca="1">TODAY()-O3684</f>
        <v>629</v>
      </c>
      <c r="S3684" s="120" t="s">
        <v>92</v>
      </c>
      <c r="T3684" s="126">
        <v>44050</v>
      </c>
    </row>
    <row r="3685" spans="1:25">
      <c r="A3685" s="116">
        <v>3685</v>
      </c>
      <c r="C3685" s="118">
        <f t="shared" si="163"/>
        <v>0</v>
      </c>
      <c r="E3685" s="120" t="s">
        <v>8228</v>
      </c>
      <c r="F3685" s="211"/>
      <c r="G3685" s="119" t="s">
        <v>7545</v>
      </c>
      <c r="K3685" s="120"/>
      <c r="L3685" s="120" t="s">
        <v>32</v>
      </c>
      <c r="M3685" s="120" t="s">
        <v>466</v>
      </c>
      <c r="O3685" s="131" t="s">
        <v>8192</v>
      </c>
      <c r="P3685" s="124" t="e">
        <f t="shared" si="164"/>
        <v>#VALUE!</v>
      </c>
      <c r="R3685" s="125"/>
      <c r="Y3685" s="116" t="s">
        <v>356</v>
      </c>
    </row>
    <row r="3686" spans="1:25">
      <c r="A3686" s="116">
        <v>3686</v>
      </c>
      <c r="C3686" s="118">
        <f t="shared" si="163"/>
        <v>0</v>
      </c>
      <c r="E3686" s="120" t="s">
        <v>8229</v>
      </c>
      <c r="F3686" s="211"/>
      <c r="G3686" s="119" t="s">
        <v>7545</v>
      </c>
      <c r="K3686" s="120"/>
      <c r="L3686" s="120" t="s">
        <v>32</v>
      </c>
      <c r="O3686" s="131" t="s">
        <v>8192</v>
      </c>
      <c r="P3686" s="124" t="e">
        <f t="shared" si="164"/>
        <v>#VALUE!</v>
      </c>
      <c r="R3686" s="125"/>
      <c r="Y3686" s="116" t="s">
        <v>356</v>
      </c>
    </row>
    <row r="3687" spans="1:25">
      <c r="A3687" s="116">
        <v>3687</v>
      </c>
      <c r="C3687" s="118">
        <f t="shared" si="163"/>
        <v>0</v>
      </c>
      <c r="E3687" s="120" t="s">
        <v>8230</v>
      </c>
      <c r="F3687" s="211"/>
      <c r="G3687" s="119" t="s">
        <v>7545</v>
      </c>
      <c r="H3687" s="121" t="s">
        <v>5003</v>
      </c>
      <c r="I3687" s="121" t="s">
        <v>30</v>
      </c>
      <c r="K3687" s="120"/>
      <c r="L3687" s="120" t="s">
        <v>32</v>
      </c>
      <c r="M3687" s="120" t="s">
        <v>7068</v>
      </c>
      <c r="N3687" s="131">
        <v>43712</v>
      </c>
      <c r="O3687" s="131" t="s">
        <v>1321</v>
      </c>
      <c r="P3687" s="124" t="e">
        <f t="shared" si="164"/>
        <v>#VALUE!</v>
      </c>
      <c r="R3687" s="125"/>
      <c r="S3687" s="120" t="s">
        <v>34</v>
      </c>
    </row>
    <row r="3688" spans="1:25">
      <c r="A3688" s="116">
        <v>3688</v>
      </c>
      <c r="B3688" s="129">
        <v>44104</v>
      </c>
      <c r="C3688" s="118">
        <f t="shared" si="163"/>
        <v>9</v>
      </c>
      <c r="D3688" s="120" t="s">
        <v>252</v>
      </c>
      <c r="E3688" s="120" t="s">
        <v>8231</v>
      </c>
      <c r="F3688" s="211"/>
      <c r="G3688" s="119" t="s">
        <v>7545</v>
      </c>
      <c r="K3688" s="120"/>
      <c r="L3688" s="120" t="s">
        <v>32</v>
      </c>
      <c r="M3688" s="120" t="s">
        <v>7068</v>
      </c>
      <c r="N3688" s="131">
        <v>43705</v>
      </c>
      <c r="P3688" s="124">
        <f t="shared" si="164"/>
        <v>0</v>
      </c>
      <c r="R3688" s="118">
        <f ca="1">TODAY()-N3688</f>
        <v>973</v>
      </c>
      <c r="S3688" s="120" t="s">
        <v>92</v>
      </c>
      <c r="T3688" s="126">
        <v>43725</v>
      </c>
      <c r="Y3688" s="116" t="s">
        <v>7118</v>
      </c>
    </row>
    <row r="3689" spans="1:25">
      <c r="A3689" s="116">
        <v>3689</v>
      </c>
      <c r="C3689" s="118">
        <f t="shared" si="163"/>
        <v>0</v>
      </c>
      <c r="E3689" s="120" t="s">
        <v>8232</v>
      </c>
      <c r="F3689" s="211"/>
      <c r="G3689" s="119" t="s">
        <v>8233</v>
      </c>
      <c r="K3689" s="120"/>
      <c r="L3689" s="120" t="s">
        <v>32</v>
      </c>
      <c r="M3689" s="120" t="s">
        <v>7068</v>
      </c>
      <c r="N3689" s="131">
        <v>43706</v>
      </c>
      <c r="P3689" s="124">
        <f t="shared" si="164"/>
        <v>0</v>
      </c>
      <c r="R3689" s="118">
        <f ca="1">TODAY()-N3689</f>
        <v>972</v>
      </c>
      <c r="S3689" s="120" t="s">
        <v>92</v>
      </c>
      <c r="T3689" s="126">
        <v>43706</v>
      </c>
      <c r="Y3689" s="116" t="s">
        <v>7118</v>
      </c>
    </row>
    <row r="3690" spans="1:25">
      <c r="A3690" s="116">
        <v>3690</v>
      </c>
      <c r="C3690" s="118">
        <f t="shared" si="163"/>
        <v>0</v>
      </c>
      <c r="D3690" s="120" t="s">
        <v>37</v>
      </c>
      <c r="E3690" s="120" t="s">
        <v>8234</v>
      </c>
      <c r="F3690" s="211"/>
      <c r="G3690" s="119" t="s">
        <v>8235</v>
      </c>
      <c r="H3690" s="121" t="s">
        <v>5003</v>
      </c>
      <c r="I3690" s="121" t="s">
        <v>30</v>
      </c>
      <c r="K3690" s="120"/>
      <c r="L3690" s="120" t="s">
        <v>32</v>
      </c>
      <c r="M3690" s="120" t="s">
        <v>7068</v>
      </c>
      <c r="N3690" s="131">
        <v>43705</v>
      </c>
      <c r="O3690" s="131" t="s">
        <v>1321</v>
      </c>
      <c r="P3690" s="124" t="e">
        <f t="shared" si="164"/>
        <v>#VALUE!</v>
      </c>
      <c r="R3690" s="125"/>
      <c r="S3690" s="120" t="s">
        <v>34</v>
      </c>
    </row>
    <row r="3691" spans="1:25">
      <c r="A3691" s="116">
        <v>3691</v>
      </c>
      <c r="C3691" s="118">
        <f t="shared" si="163"/>
        <v>0</v>
      </c>
      <c r="E3691" s="120" t="s">
        <v>8236</v>
      </c>
      <c r="F3691" s="211"/>
      <c r="G3691" s="119" t="s">
        <v>8235</v>
      </c>
      <c r="K3691" s="120"/>
      <c r="L3691" s="120" t="s">
        <v>32</v>
      </c>
      <c r="O3691" s="131" t="s">
        <v>8192</v>
      </c>
      <c r="P3691" s="124" t="e">
        <f t="shared" si="164"/>
        <v>#VALUE!</v>
      </c>
      <c r="R3691" s="125"/>
      <c r="Y3691" s="116" t="s">
        <v>356</v>
      </c>
    </row>
    <row r="3692" spans="1:25">
      <c r="A3692" s="116">
        <v>3692</v>
      </c>
      <c r="C3692" s="118">
        <f t="shared" si="163"/>
        <v>0</v>
      </c>
      <c r="E3692" s="120" t="s">
        <v>8237</v>
      </c>
      <c r="F3692" s="211"/>
      <c r="G3692" s="119" t="s">
        <v>8235</v>
      </c>
      <c r="H3692" s="121" t="s">
        <v>5003</v>
      </c>
      <c r="I3692" s="121" t="s">
        <v>30</v>
      </c>
      <c r="K3692" s="120"/>
      <c r="L3692" s="120" t="s">
        <v>32</v>
      </c>
      <c r="M3692" s="120" t="s">
        <v>7068</v>
      </c>
      <c r="N3692" s="131">
        <v>43724</v>
      </c>
      <c r="O3692" s="131" t="s">
        <v>1321</v>
      </c>
      <c r="P3692" s="124" t="e">
        <f t="shared" si="164"/>
        <v>#VALUE!</v>
      </c>
      <c r="R3692" s="125"/>
      <c r="S3692" s="120" t="s">
        <v>34</v>
      </c>
    </row>
    <row r="3693" spans="1:25">
      <c r="A3693" s="116">
        <v>3693</v>
      </c>
      <c r="C3693" s="118">
        <f t="shared" si="163"/>
        <v>0</v>
      </c>
      <c r="E3693" s="120" t="s">
        <v>8238</v>
      </c>
      <c r="F3693" s="211"/>
      <c r="G3693" s="119" t="s">
        <v>8235</v>
      </c>
      <c r="K3693" s="120"/>
      <c r="L3693" s="120" t="s">
        <v>32</v>
      </c>
      <c r="O3693" s="131" t="s">
        <v>8192</v>
      </c>
      <c r="P3693" s="124" t="e">
        <f t="shared" si="164"/>
        <v>#VALUE!</v>
      </c>
      <c r="R3693" s="125"/>
      <c r="Y3693" s="116" t="s">
        <v>356</v>
      </c>
    </row>
    <row r="3694" spans="1:25" ht="27.6">
      <c r="A3694" s="116">
        <v>3694</v>
      </c>
      <c r="C3694" s="118">
        <f t="shared" si="163"/>
        <v>0</v>
      </c>
      <c r="D3694" s="120" t="s">
        <v>252</v>
      </c>
      <c r="E3694" s="120" t="s">
        <v>8239</v>
      </c>
      <c r="F3694" s="211" t="s">
        <v>8240</v>
      </c>
      <c r="G3694" s="119" t="s">
        <v>8241</v>
      </c>
      <c r="H3694" s="121" t="s">
        <v>29</v>
      </c>
      <c r="I3694" s="119" t="s">
        <v>30</v>
      </c>
      <c r="J3694" s="121" t="s">
        <v>77</v>
      </c>
      <c r="K3694" s="120"/>
      <c r="L3694" s="120" t="s">
        <v>32</v>
      </c>
      <c r="M3694" s="120" t="s">
        <v>7068</v>
      </c>
      <c r="N3694" s="131">
        <v>43712</v>
      </c>
      <c r="O3694" s="131">
        <v>44348</v>
      </c>
      <c r="P3694" s="124">
        <f t="shared" si="164"/>
        <v>6</v>
      </c>
      <c r="Q3694" s="118">
        <v>3</v>
      </c>
      <c r="R3694" s="125">
        <f ca="1">TODAY()-O3694</f>
        <v>330</v>
      </c>
      <c r="S3694" s="120" t="s">
        <v>135</v>
      </c>
      <c r="T3694" s="126">
        <v>43713</v>
      </c>
      <c r="U3694" s="126" t="s">
        <v>8242</v>
      </c>
      <c r="Y3694" s="127" t="s">
        <v>1211</v>
      </c>
    </row>
    <row r="3695" spans="1:25">
      <c r="A3695" s="116">
        <v>3695</v>
      </c>
      <c r="C3695" s="118">
        <f t="shared" si="163"/>
        <v>0</v>
      </c>
      <c r="E3695" s="120" t="s">
        <v>8243</v>
      </c>
      <c r="F3695" s="211"/>
      <c r="G3695" s="119" t="s">
        <v>8244</v>
      </c>
      <c r="K3695" s="120"/>
      <c r="L3695" s="120" t="s">
        <v>32</v>
      </c>
      <c r="M3695" s="120" t="s">
        <v>7068</v>
      </c>
      <c r="N3695" s="131">
        <v>43705</v>
      </c>
      <c r="P3695" s="124">
        <f t="shared" si="164"/>
        <v>0</v>
      </c>
      <c r="R3695" s="118">
        <f ca="1">TODAY()-N3695</f>
        <v>973</v>
      </c>
      <c r="S3695" s="120" t="s">
        <v>92</v>
      </c>
      <c r="T3695" s="126">
        <v>43717</v>
      </c>
      <c r="Y3695" s="116" t="s">
        <v>7118</v>
      </c>
    </row>
    <row r="3696" spans="1:25">
      <c r="A3696" s="116">
        <v>3696</v>
      </c>
      <c r="B3696" s="129">
        <v>44105</v>
      </c>
      <c r="C3696" s="118">
        <f t="shared" si="163"/>
        <v>10</v>
      </c>
      <c r="D3696" s="120" t="s">
        <v>25</v>
      </c>
      <c r="E3696" s="120" t="s">
        <v>8245</v>
      </c>
      <c r="F3696" s="211" t="s">
        <v>8246</v>
      </c>
      <c r="G3696" s="119" t="s">
        <v>1539</v>
      </c>
      <c r="H3696" s="121" t="s">
        <v>53</v>
      </c>
      <c r="I3696" s="121" t="s">
        <v>42</v>
      </c>
      <c r="J3696" s="121" t="s">
        <v>485</v>
      </c>
      <c r="K3696" s="120" t="s">
        <v>40503</v>
      </c>
      <c r="L3696" s="120" t="s">
        <v>32</v>
      </c>
      <c r="M3696" s="120" t="s">
        <v>7068</v>
      </c>
      <c r="N3696" s="131">
        <v>43706</v>
      </c>
      <c r="O3696" s="131">
        <v>44049</v>
      </c>
      <c r="P3696" s="124">
        <f t="shared" si="164"/>
        <v>8</v>
      </c>
      <c r="R3696" s="125">
        <f ca="1">TODAY()-O3696</f>
        <v>629</v>
      </c>
      <c r="S3696" s="120" t="s">
        <v>92</v>
      </c>
      <c r="T3696" s="126">
        <v>43706</v>
      </c>
      <c r="U3696" s="126" t="s">
        <v>8247</v>
      </c>
      <c r="Y3696" s="116" t="s">
        <v>8248</v>
      </c>
    </row>
    <row r="3697" spans="1:25">
      <c r="A3697" s="116">
        <v>3697</v>
      </c>
      <c r="B3697" s="129">
        <v>44096</v>
      </c>
      <c r="C3697" s="118">
        <f t="shared" ref="C3697:C3760" si="165">IF(B3697&lt;&gt;0,MONTH(B3697),0)</f>
        <v>9</v>
      </c>
      <c r="D3697" s="120" t="s">
        <v>252</v>
      </c>
      <c r="E3697" s="120" t="s">
        <v>8249</v>
      </c>
      <c r="F3697" s="211"/>
      <c r="G3697" s="119" t="s">
        <v>8250</v>
      </c>
      <c r="I3697" s="121" t="s">
        <v>42</v>
      </c>
      <c r="J3697" s="121" t="s">
        <v>485</v>
      </c>
      <c r="K3697" s="120"/>
      <c r="L3697" s="120" t="s">
        <v>32</v>
      </c>
      <c r="M3697" s="120" t="s">
        <v>7068</v>
      </c>
      <c r="N3697" s="131">
        <v>43845</v>
      </c>
      <c r="P3697" s="124">
        <f t="shared" si="164"/>
        <v>0</v>
      </c>
      <c r="R3697" s="118">
        <f ca="1">TODAY()-N3697</f>
        <v>833</v>
      </c>
      <c r="S3697" s="120" t="s">
        <v>92</v>
      </c>
      <c r="T3697" s="126">
        <v>43850</v>
      </c>
      <c r="Y3697" s="116" t="s">
        <v>7314</v>
      </c>
    </row>
    <row r="3698" spans="1:25" ht="27.6">
      <c r="A3698" s="116">
        <v>3698</v>
      </c>
      <c r="B3698" s="129">
        <v>44011</v>
      </c>
      <c r="C3698" s="118">
        <f t="shared" si="165"/>
        <v>6</v>
      </c>
      <c r="D3698" s="120" t="s">
        <v>252</v>
      </c>
      <c r="E3698" s="120" t="s">
        <v>8251</v>
      </c>
      <c r="F3698" s="211" t="s">
        <v>8252</v>
      </c>
      <c r="G3698" s="119" t="s">
        <v>8253</v>
      </c>
      <c r="H3698" s="121" t="s">
        <v>6799</v>
      </c>
      <c r="I3698" s="121" t="s">
        <v>42</v>
      </c>
      <c r="J3698" s="121" t="s">
        <v>485</v>
      </c>
      <c r="K3698" s="120"/>
      <c r="L3698" s="120" t="s">
        <v>32</v>
      </c>
      <c r="M3698" s="120" t="s">
        <v>33</v>
      </c>
      <c r="N3698" s="131">
        <v>44012</v>
      </c>
      <c r="O3698" s="131" t="s">
        <v>8254</v>
      </c>
      <c r="P3698" s="124" t="e">
        <f t="shared" si="164"/>
        <v>#VALUE!</v>
      </c>
      <c r="R3698" s="125"/>
      <c r="S3698" s="126" t="s">
        <v>44</v>
      </c>
      <c r="Y3698" s="116" t="s">
        <v>44</v>
      </c>
    </row>
    <row r="3699" spans="1:25">
      <c r="A3699" s="116">
        <v>3699</v>
      </c>
      <c r="C3699" s="118">
        <f t="shared" si="165"/>
        <v>0</v>
      </c>
      <c r="E3699" s="120" t="s">
        <v>8255</v>
      </c>
      <c r="F3699" s="211" t="s">
        <v>7383</v>
      </c>
      <c r="G3699" s="119" t="s">
        <v>8044</v>
      </c>
      <c r="H3699" s="121" t="s">
        <v>6816</v>
      </c>
      <c r="I3699" s="119" t="s">
        <v>30</v>
      </c>
      <c r="J3699" s="121" t="s">
        <v>87</v>
      </c>
      <c r="K3699" s="120"/>
      <c r="L3699" s="120" t="s">
        <v>32</v>
      </c>
      <c r="M3699" s="120" t="s">
        <v>7068</v>
      </c>
      <c r="N3699" s="131">
        <v>43712</v>
      </c>
      <c r="P3699" s="124">
        <f t="shared" si="164"/>
        <v>0</v>
      </c>
      <c r="S3699" s="120" t="s">
        <v>92</v>
      </c>
      <c r="T3699" s="126">
        <v>43770</v>
      </c>
      <c r="Y3699" s="116" t="s">
        <v>8256</v>
      </c>
    </row>
    <row r="3700" spans="1:25">
      <c r="A3700" s="116">
        <v>3700</v>
      </c>
      <c r="C3700" s="118">
        <f t="shared" si="165"/>
        <v>0</v>
      </c>
      <c r="E3700" s="120" t="s">
        <v>8257</v>
      </c>
      <c r="F3700" s="211"/>
      <c r="G3700" s="119" t="s">
        <v>8044</v>
      </c>
      <c r="K3700" s="120"/>
      <c r="L3700" s="120" t="s">
        <v>32</v>
      </c>
      <c r="M3700" s="120" t="s">
        <v>7068</v>
      </c>
      <c r="N3700" s="131">
        <v>43739</v>
      </c>
      <c r="P3700" s="124">
        <f t="shared" si="164"/>
        <v>0</v>
      </c>
      <c r="R3700" s="118">
        <f ca="1">TODAY()-N3700</f>
        <v>939</v>
      </c>
      <c r="S3700" s="120" t="s">
        <v>92</v>
      </c>
      <c r="T3700" s="126">
        <v>43741</v>
      </c>
      <c r="Y3700" s="116" t="s">
        <v>7118</v>
      </c>
    </row>
    <row r="3701" spans="1:25">
      <c r="A3701" s="116">
        <v>3701</v>
      </c>
      <c r="B3701" s="129">
        <v>44105</v>
      </c>
      <c r="C3701" s="118">
        <f t="shared" si="165"/>
        <v>10</v>
      </c>
      <c r="D3701" s="120" t="s">
        <v>252</v>
      </c>
      <c r="E3701" s="120" t="s">
        <v>8258</v>
      </c>
      <c r="F3701" s="211" t="s">
        <v>8259</v>
      </c>
      <c r="G3701" s="119" t="s">
        <v>8260</v>
      </c>
      <c r="H3701" s="121" t="s">
        <v>6799</v>
      </c>
      <c r="I3701" s="121" t="s">
        <v>42</v>
      </c>
      <c r="J3701" s="121" t="s">
        <v>485</v>
      </c>
      <c r="K3701" s="120"/>
      <c r="L3701" s="120" t="s">
        <v>32</v>
      </c>
      <c r="M3701" s="120" t="s">
        <v>7068</v>
      </c>
      <c r="N3701" s="131">
        <v>43705</v>
      </c>
      <c r="O3701" s="131">
        <v>44405</v>
      </c>
      <c r="P3701" s="124">
        <f t="shared" si="164"/>
        <v>7</v>
      </c>
      <c r="R3701" s="125">
        <f ca="1">TODAY()-O3701</f>
        <v>273</v>
      </c>
    </row>
    <row r="3702" spans="1:25">
      <c r="A3702" s="116">
        <v>3702</v>
      </c>
      <c r="C3702" s="118">
        <f t="shared" si="165"/>
        <v>0</v>
      </c>
      <c r="E3702" s="120" t="s">
        <v>8261</v>
      </c>
      <c r="F3702" s="211" t="s">
        <v>8262</v>
      </c>
      <c r="G3702" s="119" t="s">
        <v>8044</v>
      </c>
      <c r="H3702" s="121" t="s">
        <v>6816</v>
      </c>
      <c r="I3702" s="121" t="s">
        <v>42</v>
      </c>
      <c r="J3702" s="121" t="s">
        <v>485</v>
      </c>
      <c r="K3702" s="120"/>
      <c r="L3702" s="120" t="s">
        <v>32</v>
      </c>
      <c r="M3702" s="120" t="s">
        <v>184</v>
      </c>
      <c r="N3702" s="131">
        <v>43760</v>
      </c>
      <c r="P3702" s="124">
        <f t="shared" si="164"/>
        <v>0</v>
      </c>
      <c r="Y3702" s="116" t="s">
        <v>8129</v>
      </c>
    </row>
    <row r="3703" spans="1:25">
      <c r="A3703" s="116">
        <v>3703</v>
      </c>
      <c r="C3703" s="118">
        <f t="shared" si="165"/>
        <v>0</v>
      </c>
      <c r="E3703" s="120" t="s">
        <v>8263</v>
      </c>
      <c r="F3703" s="211"/>
      <c r="G3703" s="119" t="s">
        <v>8044</v>
      </c>
      <c r="K3703" s="120"/>
      <c r="L3703" s="120" t="s">
        <v>32</v>
      </c>
      <c r="M3703" s="120" t="s">
        <v>7068</v>
      </c>
      <c r="N3703" s="131">
        <v>43705</v>
      </c>
      <c r="P3703" s="124">
        <f t="shared" si="164"/>
        <v>0</v>
      </c>
      <c r="R3703" s="118">
        <f ca="1">TODAY()-N3703</f>
        <v>973</v>
      </c>
      <c r="S3703" s="120" t="s">
        <v>92</v>
      </c>
      <c r="T3703" s="126">
        <v>43705</v>
      </c>
      <c r="Y3703" s="116" t="s">
        <v>7118</v>
      </c>
    </row>
    <row r="3704" spans="1:25">
      <c r="A3704" s="116">
        <v>3704</v>
      </c>
      <c r="C3704" s="118">
        <f t="shared" si="165"/>
        <v>0</v>
      </c>
      <c r="E3704" s="120" t="s">
        <v>8264</v>
      </c>
      <c r="F3704" s="211" t="s">
        <v>8265</v>
      </c>
      <c r="G3704" s="119" t="s">
        <v>8044</v>
      </c>
      <c r="I3704" s="121" t="s">
        <v>30</v>
      </c>
      <c r="K3704" s="120"/>
      <c r="L3704" s="120" t="s">
        <v>32</v>
      </c>
      <c r="M3704" s="120" t="s">
        <v>7068</v>
      </c>
      <c r="N3704" s="131">
        <v>43705</v>
      </c>
      <c r="O3704" s="131" t="s">
        <v>44</v>
      </c>
      <c r="P3704" s="124" t="e">
        <f t="shared" si="164"/>
        <v>#VALUE!</v>
      </c>
      <c r="R3704" s="125"/>
      <c r="Y3704" s="116" t="s">
        <v>356</v>
      </c>
    </row>
    <row r="3705" spans="1:25">
      <c r="A3705" s="116">
        <v>3705</v>
      </c>
      <c r="C3705" s="118">
        <f t="shared" si="165"/>
        <v>0</v>
      </c>
      <c r="E3705" s="120" t="s">
        <v>8266</v>
      </c>
      <c r="F3705" s="211" t="s">
        <v>8267</v>
      </c>
      <c r="G3705" s="119" t="s">
        <v>8268</v>
      </c>
      <c r="H3705" s="121" t="s">
        <v>6799</v>
      </c>
      <c r="I3705" s="121" t="s">
        <v>30</v>
      </c>
      <c r="J3705" s="121" t="s">
        <v>485</v>
      </c>
      <c r="K3705" s="120"/>
      <c r="L3705" s="120" t="s">
        <v>32</v>
      </c>
      <c r="M3705" s="120" t="s">
        <v>7068</v>
      </c>
      <c r="N3705" s="131">
        <v>43705</v>
      </c>
      <c r="O3705" s="131" t="s">
        <v>44</v>
      </c>
      <c r="P3705" s="124" t="e">
        <f t="shared" si="164"/>
        <v>#VALUE!</v>
      </c>
      <c r="R3705" s="125"/>
      <c r="Y3705" s="116" t="s">
        <v>356</v>
      </c>
    </row>
    <row r="3706" spans="1:25">
      <c r="A3706" s="116">
        <v>3706</v>
      </c>
      <c r="B3706" s="129">
        <v>44011</v>
      </c>
      <c r="C3706" s="118">
        <f t="shared" si="165"/>
        <v>6</v>
      </c>
      <c r="E3706" s="120" t="s">
        <v>8269</v>
      </c>
      <c r="F3706" s="211" t="s">
        <v>8270</v>
      </c>
      <c r="G3706" s="119" t="s">
        <v>7138</v>
      </c>
      <c r="H3706" s="121" t="s">
        <v>6816</v>
      </c>
      <c r="I3706" s="119" t="s">
        <v>30</v>
      </c>
      <c r="J3706" s="121" t="s">
        <v>87</v>
      </c>
      <c r="K3706" s="120"/>
      <c r="L3706" s="120" t="s">
        <v>32</v>
      </c>
      <c r="M3706" s="120" t="s">
        <v>78</v>
      </c>
      <c r="P3706" s="124">
        <f t="shared" si="164"/>
        <v>0</v>
      </c>
    </row>
    <row r="3707" spans="1:25">
      <c r="A3707" s="116">
        <v>3707</v>
      </c>
      <c r="C3707" s="118">
        <f t="shared" si="165"/>
        <v>0</v>
      </c>
      <c r="E3707" s="120" t="s">
        <v>8271</v>
      </c>
      <c r="F3707" s="211" t="s">
        <v>8272</v>
      </c>
      <c r="G3707" s="119" t="s">
        <v>8273</v>
      </c>
      <c r="H3707" s="121" t="s">
        <v>6799</v>
      </c>
      <c r="I3707" s="119" t="s">
        <v>30</v>
      </c>
      <c r="J3707" s="121" t="s">
        <v>87</v>
      </c>
      <c r="K3707" s="120"/>
      <c r="L3707" s="120" t="s">
        <v>32</v>
      </c>
      <c r="M3707" s="120" t="s">
        <v>7068</v>
      </c>
      <c r="N3707" s="131">
        <v>43713</v>
      </c>
      <c r="O3707" s="131" t="s">
        <v>44</v>
      </c>
      <c r="P3707" s="124" t="e">
        <f t="shared" si="164"/>
        <v>#VALUE!</v>
      </c>
      <c r="R3707" s="125"/>
      <c r="S3707" s="120" t="s">
        <v>237</v>
      </c>
      <c r="T3707" s="126">
        <v>43719</v>
      </c>
      <c r="Y3707" s="116" t="s">
        <v>8274</v>
      </c>
    </row>
    <row r="3708" spans="1:25">
      <c r="A3708" s="116">
        <v>3708</v>
      </c>
      <c r="C3708" s="118">
        <f t="shared" si="165"/>
        <v>0</v>
      </c>
      <c r="E3708" s="120" t="s">
        <v>8275</v>
      </c>
      <c r="F3708" s="211"/>
      <c r="G3708" s="119" t="s">
        <v>8044</v>
      </c>
      <c r="K3708" s="120"/>
      <c r="L3708" s="120" t="s">
        <v>32</v>
      </c>
      <c r="M3708" s="120" t="s">
        <v>7068</v>
      </c>
      <c r="N3708" s="131">
        <v>43705</v>
      </c>
      <c r="P3708" s="124">
        <f t="shared" si="164"/>
        <v>0</v>
      </c>
      <c r="R3708" s="118">
        <f ca="1">TODAY()-N3708</f>
        <v>973</v>
      </c>
      <c r="S3708" s="120" t="s">
        <v>92</v>
      </c>
      <c r="T3708" s="126">
        <v>43705</v>
      </c>
      <c r="Y3708" s="116" t="s">
        <v>7118</v>
      </c>
    </row>
    <row r="3709" spans="1:25">
      <c r="A3709" s="116">
        <v>3709</v>
      </c>
      <c r="C3709" s="118">
        <f t="shared" si="165"/>
        <v>0</v>
      </c>
      <c r="E3709" s="120" t="s">
        <v>8276</v>
      </c>
      <c r="F3709" s="211"/>
      <c r="G3709" s="119" t="s">
        <v>8277</v>
      </c>
      <c r="K3709" s="120"/>
      <c r="L3709" s="120" t="s">
        <v>32</v>
      </c>
      <c r="M3709" s="120" t="s">
        <v>7068</v>
      </c>
      <c r="N3709" s="131">
        <v>43705</v>
      </c>
      <c r="P3709" s="124">
        <f t="shared" si="164"/>
        <v>0</v>
      </c>
      <c r="R3709" s="118">
        <f ca="1">TODAY()-N3709</f>
        <v>973</v>
      </c>
      <c r="S3709" s="120" t="s">
        <v>92</v>
      </c>
      <c r="T3709" s="126">
        <v>43726</v>
      </c>
      <c r="Y3709" s="116" t="s">
        <v>8278</v>
      </c>
    </row>
    <row r="3710" spans="1:25" ht="27.6">
      <c r="A3710" s="116">
        <v>3710</v>
      </c>
      <c r="C3710" s="118">
        <f t="shared" si="165"/>
        <v>0</v>
      </c>
      <c r="E3710" s="120" t="s">
        <v>8279</v>
      </c>
      <c r="F3710" s="211" t="s">
        <v>8280</v>
      </c>
      <c r="G3710" s="119" t="s">
        <v>8277</v>
      </c>
      <c r="I3710" s="121" t="s">
        <v>30</v>
      </c>
      <c r="J3710" s="121" t="s">
        <v>7142</v>
      </c>
      <c r="K3710" s="120"/>
      <c r="L3710" s="120" t="s">
        <v>32</v>
      </c>
      <c r="M3710" s="120" t="s">
        <v>7068</v>
      </c>
      <c r="N3710" s="131">
        <v>43748</v>
      </c>
      <c r="O3710" s="131" t="s">
        <v>44</v>
      </c>
      <c r="P3710" s="124" t="e">
        <f t="shared" si="164"/>
        <v>#VALUE!</v>
      </c>
      <c r="R3710" s="125"/>
      <c r="Y3710" s="116" t="s">
        <v>356</v>
      </c>
    </row>
    <row r="3711" spans="1:25">
      <c r="A3711" s="116">
        <v>3711</v>
      </c>
      <c r="C3711" s="118">
        <f t="shared" si="165"/>
        <v>0</v>
      </c>
      <c r="E3711" s="120" t="s">
        <v>8281</v>
      </c>
      <c r="F3711" s="211"/>
      <c r="G3711" s="119" t="s">
        <v>8282</v>
      </c>
      <c r="K3711" s="120"/>
      <c r="L3711" s="120" t="s">
        <v>32</v>
      </c>
      <c r="M3711" s="120" t="s">
        <v>7068</v>
      </c>
      <c r="N3711" s="131">
        <v>43707</v>
      </c>
      <c r="P3711" s="124">
        <f t="shared" si="164"/>
        <v>0</v>
      </c>
      <c r="R3711" s="118">
        <f ca="1">TODAY()-N3711</f>
        <v>971</v>
      </c>
      <c r="S3711" s="120" t="s">
        <v>92</v>
      </c>
      <c r="T3711" s="126">
        <v>43726</v>
      </c>
      <c r="Y3711" s="116" t="s">
        <v>7118</v>
      </c>
    </row>
    <row r="3712" spans="1:25">
      <c r="A3712" s="116">
        <v>3712</v>
      </c>
      <c r="B3712" s="129">
        <v>44105</v>
      </c>
      <c r="C3712" s="118">
        <f t="shared" si="165"/>
        <v>10</v>
      </c>
      <c r="D3712" s="120" t="s">
        <v>252</v>
      </c>
      <c r="E3712" s="120" t="s">
        <v>8283</v>
      </c>
      <c r="F3712" s="211" t="s">
        <v>8284</v>
      </c>
      <c r="G3712" s="119" t="s">
        <v>5650</v>
      </c>
      <c r="I3712" s="121" t="s">
        <v>30</v>
      </c>
      <c r="J3712" s="121" t="s">
        <v>1540</v>
      </c>
      <c r="K3712" s="120"/>
      <c r="L3712" s="120" t="s">
        <v>32</v>
      </c>
      <c r="M3712" s="120" t="s">
        <v>7068</v>
      </c>
      <c r="N3712" s="131">
        <v>43705</v>
      </c>
      <c r="O3712" s="131">
        <v>44250</v>
      </c>
      <c r="P3712" s="124">
        <f t="shared" si="164"/>
        <v>2</v>
      </c>
      <c r="R3712" s="125">
        <f ca="1">TODAY()-O3712</f>
        <v>428</v>
      </c>
      <c r="S3712" s="120" t="s">
        <v>55</v>
      </c>
    </row>
    <row r="3713" spans="1:25">
      <c r="A3713" s="116">
        <v>3713</v>
      </c>
      <c r="C3713" s="118">
        <f t="shared" si="165"/>
        <v>0</v>
      </c>
      <c r="E3713" s="120" t="s">
        <v>8285</v>
      </c>
      <c r="F3713" s="211" t="s">
        <v>351</v>
      </c>
      <c r="G3713" s="119" t="s">
        <v>8286</v>
      </c>
      <c r="H3713" s="121" t="s">
        <v>6816</v>
      </c>
      <c r="I3713" s="121" t="s">
        <v>30</v>
      </c>
      <c r="J3713" s="121" t="s">
        <v>8287</v>
      </c>
      <c r="K3713" s="120"/>
      <c r="L3713" s="120" t="s">
        <v>32</v>
      </c>
      <c r="M3713" s="120" t="s">
        <v>7068</v>
      </c>
      <c r="N3713" s="131">
        <v>43707</v>
      </c>
      <c r="O3713" s="131" t="s">
        <v>44</v>
      </c>
      <c r="P3713" s="124" t="e">
        <f t="shared" si="164"/>
        <v>#VALUE!</v>
      </c>
      <c r="R3713" s="125"/>
      <c r="Y3713" s="116" t="s">
        <v>356</v>
      </c>
    </row>
    <row r="3714" spans="1:25">
      <c r="A3714" s="116">
        <v>3714</v>
      </c>
      <c r="C3714" s="118">
        <f t="shared" si="165"/>
        <v>0</v>
      </c>
      <c r="E3714" s="120" t="s">
        <v>8288</v>
      </c>
      <c r="F3714" s="211"/>
      <c r="G3714" s="119" t="s">
        <v>8289</v>
      </c>
      <c r="K3714" s="120"/>
      <c r="L3714" s="120" t="s">
        <v>32</v>
      </c>
      <c r="M3714" s="120" t="s">
        <v>7068</v>
      </c>
      <c r="N3714" s="131">
        <v>43706</v>
      </c>
      <c r="P3714" s="124">
        <f t="shared" si="164"/>
        <v>0</v>
      </c>
      <c r="R3714" s="118">
        <f ca="1">TODAY()-N3714</f>
        <v>972</v>
      </c>
      <c r="S3714" s="120" t="s">
        <v>92</v>
      </c>
      <c r="T3714" s="126">
        <v>43711</v>
      </c>
      <c r="Y3714" s="116" t="s">
        <v>7118</v>
      </c>
    </row>
    <row r="3715" spans="1:25">
      <c r="A3715" s="116">
        <v>3715</v>
      </c>
      <c r="B3715" s="129">
        <v>44027</v>
      </c>
      <c r="C3715" s="118">
        <f t="shared" si="165"/>
        <v>7</v>
      </c>
      <c r="D3715" s="120" t="s">
        <v>252</v>
      </c>
      <c r="E3715" s="120" t="s">
        <v>8290</v>
      </c>
      <c r="F3715" s="211" t="s">
        <v>3175</v>
      </c>
      <c r="G3715" s="119" t="s">
        <v>8289</v>
      </c>
      <c r="H3715" s="121" t="s">
        <v>41</v>
      </c>
      <c r="I3715" s="119" t="s">
        <v>30</v>
      </c>
      <c r="J3715" s="121" t="s">
        <v>529</v>
      </c>
      <c r="K3715" s="120" t="s">
        <v>65</v>
      </c>
      <c r="L3715" s="120" t="s">
        <v>32</v>
      </c>
      <c r="M3715" s="120" t="s">
        <v>33</v>
      </c>
      <c r="N3715" s="131">
        <v>44522</v>
      </c>
      <c r="P3715" s="124">
        <f t="shared" si="164"/>
        <v>0</v>
      </c>
    </row>
    <row r="3716" spans="1:25">
      <c r="A3716" s="116">
        <v>3716</v>
      </c>
      <c r="C3716" s="118">
        <f t="shared" si="165"/>
        <v>0</v>
      </c>
      <c r="D3716" s="120" t="s">
        <v>252</v>
      </c>
      <c r="E3716" s="120" t="s">
        <v>8291</v>
      </c>
      <c r="F3716" s="211" t="s">
        <v>8292</v>
      </c>
      <c r="G3716" s="119" t="s">
        <v>8289</v>
      </c>
      <c r="H3716" s="121" t="s">
        <v>6816</v>
      </c>
      <c r="I3716" s="121" t="s">
        <v>42</v>
      </c>
      <c r="J3716" s="121" t="s">
        <v>485</v>
      </c>
      <c r="K3716" s="120"/>
      <c r="L3716" s="120" t="s">
        <v>32</v>
      </c>
      <c r="M3716" s="120" t="s">
        <v>7068</v>
      </c>
      <c r="N3716" s="131">
        <v>43717</v>
      </c>
      <c r="O3716" s="131">
        <v>44392</v>
      </c>
      <c r="P3716" s="124">
        <f t="shared" si="164"/>
        <v>7</v>
      </c>
      <c r="R3716" s="125">
        <f ca="1">TODAY()-O3716</f>
        <v>286</v>
      </c>
    </row>
    <row r="3717" spans="1:25">
      <c r="A3717" s="116">
        <v>3717</v>
      </c>
      <c r="B3717" s="129">
        <v>44096</v>
      </c>
      <c r="C3717" s="118">
        <f t="shared" si="165"/>
        <v>9</v>
      </c>
      <c r="D3717" s="120" t="s">
        <v>252</v>
      </c>
      <c r="E3717" s="120" t="s">
        <v>8293</v>
      </c>
      <c r="F3717" s="211"/>
      <c r="G3717" s="119" t="s">
        <v>8289</v>
      </c>
      <c r="K3717" s="120"/>
      <c r="L3717" s="120" t="s">
        <v>32</v>
      </c>
      <c r="M3717" s="120" t="s">
        <v>7068</v>
      </c>
      <c r="N3717" s="131">
        <v>43710</v>
      </c>
      <c r="P3717" s="124">
        <f t="shared" si="164"/>
        <v>0</v>
      </c>
      <c r="R3717" s="118">
        <f ca="1">TODAY()-N3717</f>
        <v>968</v>
      </c>
      <c r="S3717" s="120" t="s">
        <v>92</v>
      </c>
      <c r="T3717" s="126">
        <v>43748</v>
      </c>
      <c r="Y3717" s="116" t="s">
        <v>7118</v>
      </c>
    </row>
    <row r="3718" spans="1:25">
      <c r="A3718" s="116">
        <v>3718</v>
      </c>
      <c r="C3718" s="118">
        <f t="shared" si="165"/>
        <v>0</v>
      </c>
      <c r="E3718" s="120" t="s">
        <v>8294</v>
      </c>
      <c r="F3718" s="211" t="s">
        <v>5192</v>
      </c>
      <c r="G3718" s="119" t="s">
        <v>8289</v>
      </c>
      <c r="I3718" s="121" t="s">
        <v>42</v>
      </c>
      <c r="J3718" s="121" t="s">
        <v>485</v>
      </c>
      <c r="K3718" s="120"/>
      <c r="L3718" s="120" t="s">
        <v>32</v>
      </c>
      <c r="M3718" s="120" t="s">
        <v>7068</v>
      </c>
      <c r="N3718" s="131">
        <v>43706</v>
      </c>
      <c r="O3718" s="131" t="s">
        <v>8295</v>
      </c>
      <c r="P3718" s="124" t="e">
        <f t="shared" si="164"/>
        <v>#VALUE!</v>
      </c>
      <c r="R3718" s="125"/>
      <c r="S3718" s="120" t="s">
        <v>92</v>
      </c>
      <c r="T3718" s="126">
        <v>43733</v>
      </c>
      <c r="Y3718" s="116" t="s">
        <v>8295</v>
      </c>
    </row>
    <row r="3719" spans="1:25">
      <c r="A3719" s="116">
        <v>3719</v>
      </c>
      <c r="B3719" s="129">
        <v>44096</v>
      </c>
      <c r="C3719" s="118">
        <f t="shared" si="165"/>
        <v>9</v>
      </c>
      <c r="D3719" s="120" t="s">
        <v>252</v>
      </c>
      <c r="E3719" s="120" t="s">
        <v>8296</v>
      </c>
      <c r="F3719" s="211" t="s">
        <v>1711</v>
      </c>
      <c r="G3719" s="119" t="s">
        <v>8289</v>
      </c>
      <c r="H3719" s="121" t="s">
        <v>6816</v>
      </c>
      <c r="I3719" s="121" t="s">
        <v>30</v>
      </c>
      <c r="K3719" s="120"/>
      <c r="L3719" s="120" t="s">
        <v>32</v>
      </c>
      <c r="M3719" s="120" t="s">
        <v>184</v>
      </c>
      <c r="N3719" s="131">
        <v>43705</v>
      </c>
      <c r="P3719" s="124">
        <f t="shared" si="164"/>
        <v>0</v>
      </c>
    </row>
    <row r="3720" spans="1:25">
      <c r="A3720" s="116">
        <v>3720</v>
      </c>
      <c r="B3720" s="129">
        <v>44105</v>
      </c>
      <c r="C3720" s="118">
        <f t="shared" si="165"/>
        <v>10</v>
      </c>
      <c r="D3720" s="120" t="s">
        <v>252</v>
      </c>
      <c r="E3720" s="120" t="s">
        <v>8297</v>
      </c>
      <c r="F3720" s="211" t="s">
        <v>5380</v>
      </c>
      <c r="G3720" s="119" t="s">
        <v>8289</v>
      </c>
      <c r="H3720" s="121" t="s">
        <v>6816</v>
      </c>
      <c r="I3720" s="121" t="s">
        <v>30</v>
      </c>
      <c r="J3720" s="121" t="s">
        <v>485</v>
      </c>
      <c r="K3720" s="120"/>
      <c r="L3720" s="120" t="s">
        <v>32</v>
      </c>
      <c r="M3720" s="120" t="s">
        <v>7068</v>
      </c>
      <c r="N3720" s="131">
        <v>43707</v>
      </c>
      <c r="O3720" s="131">
        <v>44055</v>
      </c>
      <c r="P3720" s="124">
        <f t="shared" si="164"/>
        <v>8</v>
      </c>
      <c r="R3720" s="125">
        <f ca="1">TODAY()-O3720</f>
        <v>623</v>
      </c>
      <c r="S3720" s="120" t="s">
        <v>55</v>
      </c>
    </row>
    <row r="3721" spans="1:25">
      <c r="A3721" s="116">
        <v>3721</v>
      </c>
      <c r="C3721" s="118">
        <f t="shared" si="165"/>
        <v>0</v>
      </c>
      <c r="E3721" s="120" t="s">
        <v>8298</v>
      </c>
      <c r="F3721" s="211" t="s">
        <v>8299</v>
      </c>
      <c r="G3721" s="119" t="s">
        <v>8289</v>
      </c>
      <c r="I3721" s="121" t="s">
        <v>30</v>
      </c>
      <c r="J3721" s="121" t="s">
        <v>485</v>
      </c>
      <c r="K3721" s="120"/>
      <c r="L3721" s="120" t="s">
        <v>32</v>
      </c>
      <c r="M3721" s="120" t="s">
        <v>184</v>
      </c>
      <c r="P3721" s="124">
        <f t="shared" si="164"/>
        <v>0</v>
      </c>
    </row>
    <row r="3722" spans="1:25">
      <c r="A3722" s="116">
        <v>3722</v>
      </c>
      <c r="C3722" s="118">
        <f t="shared" si="165"/>
        <v>0</v>
      </c>
      <c r="E3722" s="120" t="s">
        <v>8300</v>
      </c>
      <c r="F3722" s="211" t="s">
        <v>8301</v>
      </c>
      <c r="G3722" s="119" t="s">
        <v>8302</v>
      </c>
      <c r="H3722" s="121" t="s">
        <v>6816</v>
      </c>
      <c r="I3722" s="119" t="s">
        <v>30</v>
      </c>
      <c r="J3722" s="121" t="s">
        <v>87</v>
      </c>
      <c r="K3722" s="120"/>
      <c r="L3722" s="120" t="s">
        <v>32</v>
      </c>
      <c r="M3722" s="120" t="s">
        <v>7068</v>
      </c>
      <c r="N3722" s="131">
        <v>43706</v>
      </c>
      <c r="O3722" s="131" t="s">
        <v>44</v>
      </c>
      <c r="P3722" s="124" t="e">
        <f t="shared" si="164"/>
        <v>#VALUE!</v>
      </c>
      <c r="R3722" s="125"/>
      <c r="Y3722" s="116" t="s">
        <v>356</v>
      </c>
    </row>
    <row r="3723" spans="1:25" ht="27.6">
      <c r="A3723" s="116">
        <v>3723</v>
      </c>
      <c r="B3723" s="129">
        <v>44027</v>
      </c>
      <c r="C3723" s="118">
        <f t="shared" si="165"/>
        <v>7</v>
      </c>
      <c r="D3723" s="120" t="s">
        <v>252</v>
      </c>
      <c r="E3723" s="120" t="s">
        <v>8303</v>
      </c>
      <c r="F3723" s="211" t="s">
        <v>8304</v>
      </c>
      <c r="G3723" s="119" t="s">
        <v>8305</v>
      </c>
      <c r="H3723" s="121" t="s">
        <v>6816</v>
      </c>
      <c r="I3723" s="121" t="s">
        <v>30</v>
      </c>
      <c r="J3723" s="121" t="s">
        <v>5024</v>
      </c>
      <c r="K3723" s="120"/>
      <c r="L3723" s="120" t="s">
        <v>32</v>
      </c>
      <c r="M3723" s="120" t="s">
        <v>33</v>
      </c>
      <c r="N3723" s="131">
        <v>43774</v>
      </c>
      <c r="O3723" s="131">
        <v>44474</v>
      </c>
      <c r="P3723" s="124">
        <f t="shared" si="164"/>
        <v>10</v>
      </c>
      <c r="Q3723" s="118">
        <v>2</v>
      </c>
      <c r="R3723" s="125">
        <f ca="1">TODAY()-O3723</f>
        <v>204</v>
      </c>
    </row>
    <row r="3724" spans="1:25">
      <c r="A3724" s="116">
        <v>3724</v>
      </c>
      <c r="B3724" s="129">
        <v>44105</v>
      </c>
      <c r="C3724" s="118">
        <f t="shared" si="165"/>
        <v>10</v>
      </c>
      <c r="D3724" s="120" t="s">
        <v>252</v>
      </c>
      <c r="E3724" s="120" t="s">
        <v>8306</v>
      </c>
      <c r="F3724" s="211" t="s">
        <v>969</v>
      </c>
      <c r="G3724" s="119" t="s">
        <v>8305</v>
      </c>
      <c r="H3724" s="121" t="s">
        <v>6816</v>
      </c>
      <c r="I3724" s="121" t="s">
        <v>30</v>
      </c>
      <c r="J3724" s="121" t="s">
        <v>5024</v>
      </c>
      <c r="K3724" s="120"/>
      <c r="L3724" s="120" t="s">
        <v>32</v>
      </c>
      <c r="M3724" s="120" t="s">
        <v>33</v>
      </c>
      <c r="N3724" s="131">
        <v>43803</v>
      </c>
      <c r="O3724" s="131">
        <v>44474</v>
      </c>
      <c r="P3724" s="124">
        <f t="shared" si="164"/>
        <v>10</v>
      </c>
      <c r="R3724" s="125">
        <f ca="1">TODAY()-O3724</f>
        <v>204</v>
      </c>
    </row>
    <row r="3725" spans="1:25">
      <c r="A3725" s="116">
        <v>3725</v>
      </c>
      <c r="B3725" s="129">
        <v>44027</v>
      </c>
      <c r="C3725" s="118">
        <f t="shared" si="165"/>
        <v>7</v>
      </c>
      <c r="D3725" s="120" t="s">
        <v>252</v>
      </c>
      <c r="E3725" s="120" t="s">
        <v>8307</v>
      </c>
      <c r="F3725" s="211" t="s">
        <v>8308</v>
      </c>
      <c r="G3725" s="119" t="s">
        <v>8305</v>
      </c>
      <c r="H3725" s="121" t="s">
        <v>6816</v>
      </c>
      <c r="I3725" s="121" t="s">
        <v>30</v>
      </c>
      <c r="J3725" s="121" t="s">
        <v>5024</v>
      </c>
      <c r="K3725" s="120"/>
      <c r="L3725" s="120" t="s">
        <v>32</v>
      </c>
      <c r="M3725" s="120" t="s">
        <v>78</v>
      </c>
      <c r="P3725" s="124">
        <f t="shared" si="164"/>
        <v>0</v>
      </c>
    </row>
    <row r="3726" spans="1:25">
      <c r="A3726" s="116">
        <v>3726</v>
      </c>
      <c r="C3726" s="118">
        <f t="shared" si="165"/>
        <v>0</v>
      </c>
      <c r="E3726" s="120" t="s">
        <v>8309</v>
      </c>
      <c r="F3726" s="211" t="s">
        <v>8310</v>
      </c>
      <c r="G3726" s="119" t="s">
        <v>8311</v>
      </c>
      <c r="H3726" s="121" t="s">
        <v>6816</v>
      </c>
      <c r="I3726" s="121" t="s">
        <v>30</v>
      </c>
      <c r="J3726" s="121" t="s">
        <v>8287</v>
      </c>
      <c r="K3726" s="120"/>
      <c r="L3726" s="120" t="s">
        <v>32</v>
      </c>
      <c r="M3726" s="120" t="s">
        <v>7068</v>
      </c>
      <c r="N3726" s="131">
        <v>43705</v>
      </c>
      <c r="O3726" s="131" t="s">
        <v>44</v>
      </c>
      <c r="P3726" s="124" t="e">
        <f t="shared" si="164"/>
        <v>#VALUE!</v>
      </c>
      <c r="R3726" s="125"/>
      <c r="Y3726" s="116" t="s">
        <v>356</v>
      </c>
    </row>
    <row r="3727" spans="1:25">
      <c r="A3727" s="116">
        <v>3727</v>
      </c>
      <c r="C3727" s="118">
        <f t="shared" si="165"/>
        <v>0</v>
      </c>
      <c r="E3727" s="120" t="s">
        <v>8312</v>
      </c>
      <c r="F3727" s="211" t="s">
        <v>469</v>
      </c>
      <c r="G3727" s="119" t="s">
        <v>7545</v>
      </c>
      <c r="H3727" s="119" t="s">
        <v>41</v>
      </c>
      <c r="I3727" s="121" t="s">
        <v>30</v>
      </c>
      <c r="K3727" s="120"/>
      <c r="L3727" s="120" t="s">
        <v>32</v>
      </c>
      <c r="M3727" s="120" t="s">
        <v>7068</v>
      </c>
      <c r="N3727" s="131">
        <v>43706</v>
      </c>
      <c r="O3727" s="131" t="s">
        <v>1321</v>
      </c>
      <c r="P3727" s="124" t="e">
        <f t="shared" si="164"/>
        <v>#VALUE!</v>
      </c>
      <c r="R3727" s="125"/>
      <c r="S3727" s="120" t="s">
        <v>34</v>
      </c>
      <c r="Y3727" s="116" t="s">
        <v>1321</v>
      </c>
    </row>
    <row r="3728" spans="1:25">
      <c r="A3728" s="116">
        <v>3728</v>
      </c>
      <c r="C3728" s="118">
        <f t="shared" si="165"/>
        <v>0</v>
      </c>
      <c r="E3728" s="120" t="s">
        <v>8313</v>
      </c>
      <c r="F3728" s="211" t="s">
        <v>8211</v>
      </c>
      <c r="G3728" s="119" t="s">
        <v>7434</v>
      </c>
      <c r="H3728" s="121" t="s">
        <v>6816</v>
      </c>
      <c r="I3728" s="121" t="s">
        <v>30</v>
      </c>
      <c r="J3728" s="121" t="s">
        <v>7131</v>
      </c>
      <c r="K3728" s="120"/>
      <c r="L3728" s="120" t="s">
        <v>32</v>
      </c>
      <c r="M3728" s="120" t="s">
        <v>7068</v>
      </c>
      <c r="N3728" s="131">
        <v>43705</v>
      </c>
      <c r="O3728" s="131">
        <v>44012</v>
      </c>
      <c r="P3728" s="124">
        <f t="shared" si="164"/>
        <v>6</v>
      </c>
      <c r="R3728" s="125">
        <f ca="1">TODAY()-O3728</f>
        <v>666</v>
      </c>
      <c r="S3728" s="120" t="s">
        <v>92</v>
      </c>
      <c r="T3728" s="126">
        <v>44012</v>
      </c>
      <c r="Y3728" s="116" t="s">
        <v>1321</v>
      </c>
    </row>
    <row r="3729" spans="1:25">
      <c r="A3729" s="116">
        <v>3729</v>
      </c>
      <c r="C3729" s="118">
        <f t="shared" si="165"/>
        <v>0</v>
      </c>
      <c r="E3729" s="120" t="s">
        <v>8314</v>
      </c>
      <c r="F3729" s="211"/>
      <c r="G3729" s="119" t="s">
        <v>7434</v>
      </c>
      <c r="K3729" s="120"/>
      <c r="L3729" s="120" t="s">
        <v>32</v>
      </c>
      <c r="M3729" s="120" t="s">
        <v>7068</v>
      </c>
      <c r="N3729" s="131">
        <v>43705</v>
      </c>
      <c r="P3729" s="124">
        <f t="shared" si="164"/>
        <v>0</v>
      </c>
      <c r="R3729" s="118">
        <f ca="1">TODAY()-N3729</f>
        <v>973</v>
      </c>
      <c r="S3729" s="120" t="s">
        <v>92</v>
      </c>
      <c r="T3729" s="126">
        <v>43705</v>
      </c>
      <c r="Y3729" s="116" t="s">
        <v>7118</v>
      </c>
    </row>
    <row r="3730" spans="1:25">
      <c r="A3730" s="116">
        <v>3730</v>
      </c>
      <c r="B3730" s="129">
        <v>44105</v>
      </c>
      <c r="C3730" s="118">
        <f t="shared" si="165"/>
        <v>10</v>
      </c>
      <c r="D3730" s="120" t="s">
        <v>252</v>
      </c>
      <c r="E3730" s="120" t="s">
        <v>8315</v>
      </c>
      <c r="F3730" s="211" t="s">
        <v>8316</v>
      </c>
      <c r="G3730" s="119" t="s">
        <v>8317</v>
      </c>
      <c r="H3730" s="121" t="s">
        <v>6816</v>
      </c>
      <c r="I3730" s="119" t="s">
        <v>30</v>
      </c>
      <c r="J3730" s="121" t="s">
        <v>77</v>
      </c>
      <c r="K3730" s="120"/>
      <c r="L3730" s="120" t="s">
        <v>32</v>
      </c>
      <c r="M3730" s="120" t="s">
        <v>7068</v>
      </c>
      <c r="N3730" s="131">
        <v>43705</v>
      </c>
      <c r="O3730" s="131">
        <v>44060</v>
      </c>
      <c r="P3730" s="124">
        <f t="shared" ref="P3730:P3792" si="166">IF(O3730&lt;&gt;0,MONTH(O3730),0)</f>
        <v>8</v>
      </c>
      <c r="R3730" s="125">
        <f ca="1">TODAY()-O3730</f>
        <v>618</v>
      </c>
      <c r="S3730" s="120" t="s">
        <v>92</v>
      </c>
      <c r="Y3730" s="116" t="s">
        <v>8318</v>
      </c>
    </row>
    <row r="3731" spans="1:25">
      <c r="A3731" s="116">
        <v>3731</v>
      </c>
      <c r="C3731" s="118">
        <f t="shared" si="165"/>
        <v>0</v>
      </c>
      <c r="E3731" s="120" t="s">
        <v>8319</v>
      </c>
      <c r="F3731" s="211" t="s">
        <v>8320</v>
      </c>
      <c r="G3731" s="119" t="s">
        <v>8317</v>
      </c>
      <c r="H3731" s="121" t="s">
        <v>6816</v>
      </c>
      <c r="I3731" s="119" t="s">
        <v>30</v>
      </c>
      <c r="J3731" s="121" t="s">
        <v>77</v>
      </c>
      <c r="K3731" s="120"/>
      <c r="L3731" s="120" t="s">
        <v>32</v>
      </c>
      <c r="M3731" s="120" t="s">
        <v>7068</v>
      </c>
      <c r="N3731" s="131">
        <v>43705</v>
      </c>
      <c r="O3731" s="131" t="s">
        <v>44</v>
      </c>
      <c r="P3731" s="124" t="e">
        <f t="shared" si="166"/>
        <v>#VALUE!</v>
      </c>
      <c r="R3731" s="125"/>
      <c r="Y3731" s="116" t="s">
        <v>356</v>
      </c>
    </row>
    <row r="3732" spans="1:25" ht="27.6">
      <c r="A3732" s="116">
        <v>3732</v>
      </c>
      <c r="C3732" s="118">
        <f t="shared" si="165"/>
        <v>0</v>
      </c>
      <c r="D3732" s="120" t="s">
        <v>252</v>
      </c>
      <c r="E3732" s="120" t="s">
        <v>8321</v>
      </c>
      <c r="F3732" s="211" t="s">
        <v>8322</v>
      </c>
      <c r="G3732" s="119" t="s">
        <v>8323</v>
      </c>
      <c r="H3732" s="121" t="s">
        <v>6816</v>
      </c>
      <c r="I3732" s="121" t="s">
        <v>30</v>
      </c>
      <c r="J3732" s="121" t="s">
        <v>5018</v>
      </c>
      <c r="K3732" s="120"/>
      <c r="L3732" s="120" t="s">
        <v>32</v>
      </c>
      <c r="M3732" s="120" t="s">
        <v>7068</v>
      </c>
      <c r="N3732" s="131">
        <v>43705</v>
      </c>
      <c r="O3732" s="131">
        <v>44474</v>
      </c>
      <c r="P3732" s="124">
        <f t="shared" si="166"/>
        <v>10</v>
      </c>
      <c r="R3732" s="125">
        <f ca="1">TODAY()-O3732</f>
        <v>204</v>
      </c>
    </row>
    <row r="3733" spans="1:25">
      <c r="A3733" s="116">
        <v>3733</v>
      </c>
      <c r="B3733" s="129">
        <v>44027</v>
      </c>
      <c r="C3733" s="118">
        <f t="shared" si="165"/>
        <v>7</v>
      </c>
      <c r="D3733" s="120" t="s">
        <v>252</v>
      </c>
      <c r="E3733" s="120" t="s">
        <v>8324</v>
      </c>
      <c r="F3733" s="211" t="s">
        <v>8325</v>
      </c>
      <c r="G3733" s="119" t="s">
        <v>8323</v>
      </c>
      <c r="H3733" s="121" t="s">
        <v>6816</v>
      </c>
      <c r="I3733" s="121" t="s">
        <v>30</v>
      </c>
      <c r="J3733" s="121" t="s">
        <v>5018</v>
      </c>
      <c r="K3733" s="120"/>
      <c r="L3733" s="120" t="s">
        <v>32</v>
      </c>
      <c r="P3733" s="124">
        <f t="shared" si="166"/>
        <v>0</v>
      </c>
    </row>
    <row r="3734" spans="1:25">
      <c r="A3734" s="116">
        <v>3734</v>
      </c>
      <c r="B3734" s="129">
        <v>44027</v>
      </c>
      <c r="C3734" s="118">
        <f t="shared" si="165"/>
        <v>7</v>
      </c>
      <c r="D3734" s="120" t="s">
        <v>252</v>
      </c>
      <c r="E3734" s="120" t="s">
        <v>8326</v>
      </c>
      <c r="F3734" s="211" t="s">
        <v>8327</v>
      </c>
      <c r="G3734" s="119" t="s">
        <v>8328</v>
      </c>
      <c r="H3734" s="121" t="s">
        <v>29</v>
      </c>
      <c r="I3734" s="119" t="s">
        <v>30</v>
      </c>
      <c r="J3734" s="121" t="s">
        <v>87</v>
      </c>
      <c r="K3734" s="120"/>
      <c r="L3734" s="120" t="s">
        <v>32</v>
      </c>
      <c r="M3734" s="120" t="s">
        <v>78</v>
      </c>
      <c r="P3734" s="124">
        <f t="shared" si="166"/>
        <v>0</v>
      </c>
      <c r="U3734" s="126" t="s">
        <v>8329</v>
      </c>
      <c r="V3734" s="126" t="s">
        <v>7368</v>
      </c>
      <c r="W3734" s="126">
        <v>44134</v>
      </c>
    </row>
    <row r="3735" spans="1:25">
      <c r="A3735" s="116">
        <v>3735</v>
      </c>
      <c r="C3735" s="118">
        <f t="shared" si="165"/>
        <v>0</v>
      </c>
      <c r="E3735" s="120" t="s">
        <v>8330</v>
      </c>
      <c r="F3735" s="211" t="s">
        <v>8331</v>
      </c>
      <c r="G3735" s="119" t="s">
        <v>7181</v>
      </c>
      <c r="I3735" s="121" t="s">
        <v>30</v>
      </c>
      <c r="J3735" s="121" t="s">
        <v>5018</v>
      </c>
      <c r="K3735" s="120"/>
      <c r="L3735" s="120" t="s">
        <v>32</v>
      </c>
      <c r="M3735" s="120" t="s">
        <v>7068</v>
      </c>
      <c r="N3735" s="131">
        <v>43705</v>
      </c>
      <c r="O3735" s="131">
        <v>43899</v>
      </c>
      <c r="P3735" s="124">
        <f t="shared" si="166"/>
        <v>3</v>
      </c>
      <c r="R3735" s="125">
        <f ca="1">TODAY()-O3735</f>
        <v>779</v>
      </c>
      <c r="S3735" s="120" t="s">
        <v>92</v>
      </c>
      <c r="T3735" s="126">
        <v>43705</v>
      </c>
      <c r="Y3735" s="116" t="s">
        <v>8332</v>
      </c>
    </row>
    <row r="3736" spans="1:25">
      <c r="A3736" s="116">
        <v>3736</v>
      </c>
      <c r="C3736" s="118">
        <f t="shared" si="165"/>
        <v>0</v>
      </c>
      <c r="E3736" s="120" t="s">
        <v>8333</v>
      </c>
      <c r="F3736" s="211" t="s">
        <v>8334</v>
      </c>
      <c r="G3736" s="119" t="s">
        <v>8335</v>
      </c>
      <c r="I3736" s="121" t="s">
        <v>30</v>
      </c>
      <c r="K3736" s="120"/>
      <c r="L3736" s="120" t="s">
        <v>32</v>
      </c>
      <c r="M3736" s="120" t="s">
        <v>7068</v>
      </c>
      <c r="N3736" s="131">
        <v>43705</v>
      </c>
      <c r="O3736" s="131" t="s">
        <v>44</v>
      </c>
      <c r="P3736" s="124" t="e">
        <f t="shared" si="166"/>
        <v>#VALUE!</v>
      </c>
      <c r="R3736" s="125"/>
      <c r="Y3736" s="116" t="s">
        <v>356</v>
      </c>
    </row>
    <row r="3737" spans="1:25" ht="27.6">
      <c r="A3737" s="116">
        <v>3737</v>
      </c>
      <c r="B3737" s="129">
        <v>44027</v>
      </c>
      <c r="C3737" s="118">
        <f t="shared" si="165"/>
        <v>7</v>
      </c>
      <c r="D3737" s="120" t="s">
        <v>252</v>
      </c>
      <c r="E3737" s="120" t="s">
        <v>8336</v>
      </c>
      <c r="F3737" s="211" t="s">
        <v>8337</v>
      </c>
      <c r="G3737" s="119" t="s">
        <v>8335</v>
      </c>
      <c r="H3737" s="121" t="s">
        <v>6816</v>
      </c>
      <c r="I3737" s="121" t="s">
        <v>30</v>
      </c>
      <c r="J3737" s="121" t="s">
        <v>8338</v>
      </c>
      <c r="K3737" s="120"/>
      <c r="L3737" s="120" t="s">
        <v>32</v>
      </c>
      <c r="M3737" s="120" t="s">
        <v>33</v>
      </c>
      <c r="N3737" s="131">
        <v>43787</v>
      </c>
      <c r="O3737" s="131">
        <v>44474</v>
      </c>
      <c r="P3737" s="124">
        <f t="shared" si="166"/>
        <v>10</v>
      </c>
      <c r="Q3737" s="118">
        <v>2</v>
      </c>
      <c r="R3737" s="125">
        <f ca="1">TODAY()-O3737</f>
        <v>204</v>
      </c>
    </row>
    <row r="3738" spans="1:25">
      <c r="A3738" s="116">
        <v>3738</v>
      </c>
      <c r="C3738" s="118">
        <f t="shared" si="165"/>
        <v>0</v>
      </c>
      <c r="E3738" s="120" t="s">
        <v>8339</v>
      </c>
      <c r="F3738" s="211" t="s">
        <v>8340</v>
      </c>
      <c r="G3738" s="119" t="s">
        <v>7167</v>
      </c>
      <c r="H3738" s="121" t="s">
        <v>6816</v>
      </c>
      <c r="I3738" s="121" t="s">
        <v>30</v>
      </c>
      <c r="J3738" s="121" t="s">
        <v>5018</v>
      </c>
      <c r="K3738" s="120"/>
      <c r="L3738" s="120" t="s">
        <v>32</v>
      </c>
      <c r="M3738" s="120" t="s">
        <v>7068</v>
      </c>
      <c r="N3738" s="131">
        <v>43717</v>
      </c>
      <c r="O3738" s="131" t="s">
        <v>44</v>
      </c>
      <c r="P3738" s="124" t="e">
        <f t="shared" si="166"/>
        <v>#VALUE!</v>
      </c>
      <c r="R3738" s="125"/>
      <c r="Y3738" s="116" t="s">
        <v>356</v>
      </c>
    </row>
    <row r="3739" spans="1:25">
      <c r="A3739" s="116">
        <v>3739</v>
      </c>
      <c r="C3739" s="118">
        <f t="shared" si="165"/>
        <v>0</v>
      </c>
      <c r="E3739" s="120" t="s">
        <v>8341</v>
      </c>
      <c r="F3739" s="211" t="s">
        <v>1111</v>
      </c>
      <c r="G3739" s="119" t="s">
        <v>8342</v>
      </c>
      <c r="I3739" s="121" t="s">
        <v>30</v>
      </c>
      <c r="K3739" s="120"/>
      <c r="L3739" s="120" t="s">
        <v>32</v>
      </c>
      <c r="M3739" s="120" t="s">
        <v>7068</v>
      </c>
      <c r="N3739" s="131">
        <v>43705</v>
      </c>
      <c r="O3739" s="131" t="s">
        <v>44</v>
      </c>
      <c r="P3739" s="124" t="e">
        <f t="shared" si="166"/>
        <v>#VALUE!</v>
      </c>
      <c r="R3739" s="125"/>
      <c r="Y3739" s="116" t="s">
        <v>356</v>
      </c>
    </row>
    <row r="3740" spans="1:25">
      <c r="A3740" s="116">
        <v>3740</v>
      </c>
      <c r="B3740" s="129">
        <v>44027</v>
      </c>
      <c r="C3740" s="118">
        <f t="shared" si="165"/>
        <v>7</v>
      </c>
      <c r="D3740" s="120" t="s">
        <v>252</v>
      </c>
      <c r="E3740" s="120" t="s">
        <v>8343</v>
      </c>
      <c r="F3740" s="211" t="s">
        <v>8344</v>
      </c>
      <c r="G3740" s="119" t="s">
        <v>8345</v>
      </c>
      <c r="H3740" s="121" t="s">
        <v>6816</v>
      </c>
      <c r="I3740" s="121" t="s">
        <v>30</v>
      </c>
      <c r="J3740" s="121" t="s">
        <v>7135</v>
      </c>
      <c r="K3740" s="120"/>
      <c r="L3740" s="120" t="s">
        <v>32</v>
      </c>
      <c r="M3740" s="120" t="s">
        <v>78</v>
      </c>
      <c r="P3740" s="124">
        <f t="shared" si="166"/>
        <v>0</v>
      </c>
    </row>
    <row r="3741" spans="1:25">
      <c r="A3741" s="116">
        <v>3741</v>
      </c>
      <c r="C3741" s="118">
        <f t="shared" si="165"/>
        <v>0</v>
      </c>
      <c r="D3741" s="120" t="s">
        <v>252</v>
      </c>
      <c r="E3741" s="120" t="s">
        <v>8346</v>
      </c>
      <c r="F3741" s="211" t="s">
        <v>8347</v>
      </c>
      <c r="G3741" s="119" t="s">
        <v>8348</v>
      </c>
      <c r="H3741" s="121" t="s">
        <v>6816</v>
      </c>
      <c r="I3741" s="121" t="s">
        <v>30</v>
      </c>
      <c r="J3741" s="121" t="s">
        <v>7280</v>
      </c>
      <c r="K3741" s="120"/>
      <c r="L3741" s="120" t="s">
        <v>32</v>
      </c>
      <c r="M3741" s="120" t="s">
        <v>7068</v>
      </c>
      <c r="N3741" s="131">
        <v>43705</v>
      </c>
      <c r="O3741" s="131">
        <v>44474</v>
      </c>
      <c r="P3741" s="124">
        <f t="shared" si="166"/>
        <v>10</v>
      </c>
      <c r="R3741" s="125">
        <f ca="1">TODAY()-O3741</f>
        <v>204</v>
      </c>
    </row>
    <row r="3742" spans="1:25" ht="27.6">
      <c r="A3742" s="116">
        <v>3742</v>
      </c>
      <c r="C3742" s="118">
        <f t="shared" si="165"/>
        <v>0</v>
      </c>
      <c r="E3742" s="120" t="s">
        <v>8349</v>
      </c>
      <c r="F3742" s="211" t="s">
        <v>8350</v>
      </c>
      <c r="G3742" s="119" t="s">
        <v>8345</v>
      </c>
      <c r="H3742" s="121" t="s">
        <v>6816</v>
      </c>
      <c r="I3742" s="121" t="s">
        <v>30</v>
      </c>
      <c r="J3742" s="121" t="s">
        <v>7280</v>
      </c>
      <c r="K3742" s="120"/>
      <c r="L3742" s="120" t="s">
        <v>32</v>
      </c>
      <c r="M3742" s="120" t="s">
        <v>7068</v>
      </c>
      <c r="N3742" s="131">
        <v>43705</v>
      </c>
      <c r="O3742" s="131" t="s">
        <v>44</v>
      </c>
      <c r="P3742" s="124" t="e">
        <f t="shared" si="166"/>
        <v>#VALUE!</v>
      </c>
      <c r="R3742" s="125"/>
      <c r="Y3742" s="116" t="s">
        <v>356</v>
      </c>
    </row>
    <row r="3743" spans="1:25">
      <c r="A3743" s="116">
        <v>3743</v>
      </c>
      <c r="B3743" s="129">
        <v>44027</v>
      </c>
      <c r="C3743" s="118">
        <f t="shared" si="165"/>
        <v>7</v>
      </c>
      <c r="D3743" s="120" t="s">
        <v>252</v>
      </c>
      <c r="E3743" s="120" t="s">
        <v>8351</v>
      </c>
      <c r="F3743" s="211" t="s">
        <v>8352</v>
      </c>
      <c r="G3743" s="119" t="s">
        <v>7161</v>
      </c>
      <c r="H3743" s="121" t="s">
        <v>6816</v>
      </c>
      <c r="I3743" s="121" t="s">
        <v>30</v>
      </c>
      <c r="J3743" s="121" t="s">
        <v>7375</v>
      </c>
      <c r="K3743" s="120"/>
      <c r="L3743" s="120" t="s">
        <v>32</v>
      </c>
      <c r="M3743" s="120" t="s">
        <v>78</v>
      </c>
      <c r="P3743" s="124">
        <f t="shared" si="166"/>
        <v>0</v>
      </c>
    </row>
    <row r="3744" spans="1:25">
      <c r="A3744" s="116">
        <v>3744</v>
      </c>
      <c r="B3744" s="129">
        <v>44027</v>
      </c>
      <c r="C3744" s="118">
        <f t="shared" si="165"/>
        <v>7</v>
      </c>
      <c r="D3744" s="120" t="s">
        <v>252</v>
      </c>
      <c r="E3744" s="120" t="s">
        <v>8353</v>
      </c>
      <c r="F3744" s="211" t="s">
        <v>8354</v>
      </c>
      <c r="G3744" s="119" t="s">
        <v>3568</v>
      </c>
      <c r="H3744" s="121" t="s">
        <v>29</v>
      </c>
      <c r="I3744" s="119" t="s">
        <v>30</v>
      </c>
      <c r="J3744" s="121" t="s">
        <v>87</v>
      </c>
      <c r="K3744" s="120"/>
      <c r="L3744" s="120" t="s">
        <v>32</v>
      </c>
      <c r="M3744" s="120" t="s">
        <v>78</v>
      </c>
      <c r="P3744" s="124">
        <f t="shared" si="166"/>
        <v>0</v>
      </c>
      <c r="U3744" s="126" t="s">
        <v>8355</v>
      </c>
      <c r="V3744" s="126" t="s">
        <v>7368</v>
      </c>
      <c r="W3744" s="126">
        <v>44134</v>
      </c>
    </row>
    <row r="3745" spans="1:25">
      <c r="A3745" s="116">
        <v>3745</v>
      </c>
      <c r="C3745" s="118">
        <f t="shared" si="165"/>
        <v>0</v>
      </c>
      <c r="E3745" s="120" t="s">
        <v>8356</v>
      </c>
      <c r="F3745" s="211" t="s">
        <v>8357</v>
      </c>
      <c r="G3745" s="119" t="s">
        <v>3568</v>
      </c>
      <c r="H3745" s="121" t="s">
        <v>6799</v>
      </c>
      <c r="I3745" s="119" t="s">
        <v>30</v>
      </c>
      <c r="J3745" s="121" t="s">
        <v>87</v>
      </c>
      <c r="K3745" s="120"/>
      <c r="L3745" s="120" t="s">
        <v>32</v>
      </c>
      <c r="M3745" s="120" t="s">
        <v>184</v>
      </c>
      <c r="N3745" s="131">
        <v>43679</v>
      </c>
      <c r="P3745" s="124">
        <f t="shared" si="166"/>
        <v>0</v>
      </c>
      <c r="S3745" s="120" t="s">
        <v>55</v>
      </c>
    </row>
    <row r="3746" spans="1:25">
      <c r="A3746" s="116">
        <v>3746</v>
      </c>
      <c r="C3746" s="118">
        <f t="shared" si="165"/>
        <v>0</v>
      </c>
      <c r="E3746" s="120" t="s">
        <v>8358</v>
      </c>
      <c r="F3746" s="211"/>
      <c r="G3746" s="119" t="s">
        <v>4968</v>
      </c>
      <c r="K3746" s="120"/>
      <c r="L3746" s="120" t="s">
        <v>32</v>
      </c>
      <c r="M3746" s="120" t="s">
        <v>7068</v>
      </c>
      <c r="N3746" s="131">
        <v>43713</v>
      </c>
      <c r="P3746" s="124">
        <f t="shared" si="166"/>
        <v>0</v>
      </c>
      <c r="R3746" s="118">
        <f ca="1">TODAY()-N3746</f>
        <v>965</v>
      </c>
      <c r="S3746" s="120" t="s">
        <v>92</v>
      </c>
      <c r="T3746" s="126">
        <v>43747</v>
      </c>
      <c r="Y3746" s="116" t="s">
        <v>7118</v>
      </c>
    </row>
    <row r="3747" spans="1:25">
      <c r="A3747" s="116">
        <v>3747</v>
      </c>
      <c r="C3747" s="118">
        <f t="shared" si="165"/>
        <v>0</v>
      </c>
      <c r="D3747" s="120" t="s">
        <v>252</v>
      </c>
      <c r="E3747" s="120" t="s">
        <v>8359</v>
      </c>
      <c r="F3747" s="211"/>
      <c r="G3747" s="119" t="s">
        <v>8360</v>
      </c>
      <c r="K3747" s="120"/>
      <c r="L3747" s="120" t="s">
        <v>32</v>
      </c>
      <c r="O3747" s="131" t="s">
        <v>8361</v>
      </c>
      <c r="P3747" s="124" t="e">
        <f t="shared" si="166"/>
        <v>#VALUE!</v>
      </c>
      <c r="R3747" s="125"/>
      <c r="S3747" s="126" t="s">
        <v>44</v>
      </c>
    </row>
    <row r="3748" spans="1:25">
      <c r="A3748" s="116">
        <v>3748</v>
      </c>
      <c r="C3748" s="118">
        <f t="shared" si="165"/>
        <v>0</v>
      </c>
      <c r="D3748" s="119" t="s">
        <v>252</v>
      </c>
      <c r="E3748" s="120" t="s">
        <v>8362</v>
      </c>
      <c r="F3748" s="211" t="s">
        <v>7102</v>
      </c>
      <c r="G3748" s="119" t="s">
        <v>492</v>
      </c>
      <c r="H3748" s="121" t="s">
        <v>6816</v>
      </c>
      <c r="I3748" s="119" t="s">
        <v>30</v>
      </c>
      <c r="J3748" s="121" t="s">
        <v>87</v>
      </c>
      <c r="K3748" s="120"/>
      <c r="L3748" s="120" t="s">
        <v>32</v>
      </c>
      <c r="M3748" s="120" t="s">
        <v>7068</v>
      </c>
      <c r="N3748" s="131">
        <v>43712</v>
      </c>
      <c r="O3748" s="131">
        <v>44270</v>
      </c>
      <c r="P3748" s="124">
        <f t="shared" si="166"/>
        <v>3</v>
      </c>
      <c r="R3748" s="125">
        <f ca="1">TODAY()-O3748</f>
        <v>408</v>
      </c>
      <c r="S3748" s="120" t="s">
        <v>55</v>
      </c>
      <c r="Y3748" s="116" t="s">
        <v>1211</v>
      </c>
    </row>
    <row r="3749" spans="1:25">
      <c r="A3749" s="116">
        <v>3749</v>
      </c>
      <c r="C3749" s="118">
        <f t="shared" si="165"/>
        <v>0</v>
      </c>
      <c r="E3749" s="120" t="s">
        <v>8363</v>
      </c>
      <c r="F3749" s="211" t="s">
        <v>8364</v>
      </c>
      <c r="G3749" s="119" t="s">
        <v>492</v>
      </c>
      <c r="H3749" s="119" t="s">
        <v>41</v>
      </c>
      <c r="I3749" s="121" t="s">
        <v>30</v>
      </c>
      <c r="J3749" s="121" t="s">
        <v>8033</v>
      </c>
      <c r="K3749" s="120"/>
      <c r="L3749" s="120" t="s">
        <v>32</v>
      </c>
      <c r="M3749" s="120" t="s">
        <v>7068</v>
      </c>
      <c r="N3749" s="131">
        <v>43706</v>
      </c>
      <c r="O3749" s="131" t="s">
        <v>7548</v>
      </c>
      <c r="P3749" s="124" t="e">
        <f t="shared" si="166"/>
        <v>#VALUE!</v>
      </c>
      <c r="R3749" s="125"/>
      <c r="S3749" s="120" t="s">
        <v>34</v>
      </c>
      <c r="T3749" s="126">
        <v>43708</v>
      </c>
      <c r="Y3749" s="116" t="s">
        <v>8365</v>
      </c>
    </row>
    <row r="3750" spans="1:25">
      <c r="A3750" s="116">
        <v>3750</v>
      </c>
      <c r="C3750" s="118">
        <f t="shared" si="165"/>
        <v>0</v>
      </c>
      <c r="D3750" s="120" t="s">
        <v>252</v>
      </c>
      <c r="E3750" s="120" t="s">
        <v>8366</v>
      </c>
      <c r="F3750" s="211"/>
      <c r="G3750" s="119" t="s">
        <v>492</v>
      </c>
      <c r="K3750" s="120"/>
      <c r="L3750" s="120" t="s">
        <v>32</v>
      </c>
      <c r="O3750" s="131" t="s">
        <v>8361</v>
      </c>
      <c r="P3750" s="124" t="e">
        <f t="shared" si="166"/>
        <v>#VALUE!</v>
      </c>
      <c r="R3750" s="125"/>
      <c r="S3750" s="126" t="s">
        <v>44</v>
      </c>
    </row>
    <row r="3751" spans="1:25">
      <c r="A3751" s="116">
        <v>3751</v>
      </c>
      <c r="C3751" s="118">
        <f t="shared" si="165"/>
        <v>0</v>
      </c>
      <c r="D3751" s="120" t="s">
        <v>252</v>
      </c>
      <c r="E3751" s="120" t="s">
        <v>8367</v>
      </c>
      <c r="F3751" s="211"/>
      <c r="G3751" s="119" t="s">
        <v>492</v>
      </c>
      <c r="K3751" s="120"/>
      <c r="L3751" s="120" t="s">
        <v>32</v>
      </c>
      <c r="O3751" s="131" t="s">
        <v>8361</v>
      </c>
      <c r="P3751" s="124" t="e">
        <f t="shared" si="166"/>
        <v>#VALUE!</v>
      </c>
      <c r="R3751" s="125"/>
      <c r="S3751" s="126" t="s">
        <v>44</v>
      </c>
    </row>
    <row r="3752" spans="1:25">
      <c r="A3752" s="116">
        <v>3752</v>
      </c>
      <c r="C3752" s="118">
        <f t="shared" si="165"/>
        <v>0</v>
      </c>
      <c r="D3752" s="120" t="s">
        <v>252</v>
      </c>
      <c r="E3752" s="120" t="s">
        <v>8368</v>
      </c>
      <c r="F3752" s="211"/>
      <c r="G3752" s="119" t="s">
        <v>492</v>
      </c>
      <c r="K3752" s="120"/>
      <c r="L3752" s="120" t="s">
        <v>32</v>
      </c>
      <c r="O3752" s="131" t="s">
        <v>8361</v>
      </c>
      <c r="P3752" s="124" t="e">
        <f t="shared" si="166"/>
        <v>#VALUE!</v>
      </c>
      <c r="R3752" s="125"/>
      <c r="S3752" s="126" t="s">
        <v>44</v>
      </c>
    </row>
    <row r="3753" spans="1:25">
      <c r="A3753" s="116">
        <v>3753</v>
      </c>
      <c r="C3753" s="118">
        <f t="shared" si="165"/>
        <v>0</v>
      </c>
      <c r="D3753" s="120" t="s">
        <v>252</v>
      </c>
      <c r="E3753" s="120" t="s">
        <v>8369</v>
      </c>
      <c r="F3753" s="211"/>
      <c r="G3753" s="119" t="s">
        <v>492</v>
      </c>
      <c r="K3753" s="120"/>
      <c r="L3753" s="120" t="s">
        <v>32</v>
      </c>
      <c r="O3753" s="131" t="s">
        <v>8361</v>
      </c>
      <c r="P3753" s="124" t="e">
        <f t="shared" si="166"/>
        <v>#VALUE!</v>
      </c>
      <c r="R3753" s="125"/>
      <c r="S3753" s="126" t="s">
        <v>44</v>
      </c>
    </row>
    <row r="3754" spans="1:25">
      <c r="A3754" s="116">
        <v>3754</v>
      </c>
      <c r="C3754" s="118">
        <f t="shared" si="165"/>
        <v>0</v>
      </c>
      <c r="D3754" s="119" t="s">
        <v>37</v>
      </c>
      <c r="E3754" s="120" t="s">
        <v>8370</v>
      </c>
      <c r="F3754" s="211" t="s">
        <v>8371</v>
      </c>
      <c r="G3754" s="119" t="s">
        <v>492</v>
      </c>
      <c r="H3754" s="121" t="s">
        <v>6816</v>
      </c>
      <c r="I3754" s="119" t="s">
        <v>30</v>
      </c>
      <c r="J3754" s="121" t="s">
        <v>87</v>
      </c>
      <c r="K3754" s="120"/>
      <c r="L3754" s="120" t="s">
        <v>32</v>
      </c>
      <c r="M3754" s="120" t="s">
        <v>7068</v>
      </c>
      <c r="N3754" s="131">
        <v>43706</v>
      </c>
      <c r="O3754" s="131">
        <v>44049</v>
      </c>
      <c r="P3754" s="124">
        <f t="shared" si="166"/>
        <v>8</v>
      </c>
      <c r="R3754" s="125">
        <f ca="1">TODAY()-O3754</f>
        <v>629</v>
      </c>
      <c r="Y3754" s="116" t="s">
        <v>356</v>
      </c>
    </row>
    <row r="3755" spans="1:25">
      <c r="A3755" s="116">
        <v>3755</v>
      </c>
      <c r="B3755" s="129">
        <v>44096</v>
      </c>
      <c r="C3755" s="118">
        <f t="shared" si="165"/>
        <v>9</v>
      </c>
      <c r="D3755" s="120" t="s">
        <v>252</v>
      </c>
      <c r="E3755" s="120" t="s">
        <v>8372</v>
      </c>
      <c r="F3755" s="211"/>
      <c r="G3755" s="119" t="s">
        <v>492</v>
      </c>
      <c r="K3755" s="120"/>
      <c r="L3755" s="120" t="s">
        <v>32</v>
      </c>
      <c r="M3755" s="120" t="s">
        <v>7068</v>
      </c>
      <c r="N3755" s="131">
        <v>43706</v>
      </c>
      <c r="P3755" s="124">
        <f t="shared" si="166"/>
        <v>0</v>
      </c>
      <c r="R3755" s="118">
        <f ca="1">TODAY()-N3755</f>
        <v>972</v>
      </c>
      <c r="S3755" s="120" t="s">
        <v>92</v>
      </c>
      <c r="T3755" s="126">
        <v>43706</v>
      </c>
      <c r="Y3755" s="116" t="s">
        <v>7118</v>
      </c>
    </row>
    <row r="3756" spans="1:25">
      <c r="A3756" s="116">
        <v>3756</v>
      </c>
      <c r="B3756" s="129">
        <v>44096</v>
      </c>
      <c r="C3756" s="118">
        <f t="shared" si="165"/>
        <v>9</v>
      </c>
      <c r="D3756" s="120" t="s">
        <v>252</v>
      </c>
      <c r="E3756" s="120" t="s">
        <v>8373</v>
      </c>
      <c r="F3756" s="211"/>
      <c r="G3756" s="119" t="s">
        <v>8374</v>
      </c>
      <c r="K3756" s="120"/>
      <c r="L3756" s="120" t="s">
        <v>32</v>
      </c>
      <c r="P3756" s="124">
        <f t="shared" si="166"/>
        <v>0</v>
      </c>
    </row>
    <row r="3757" spans="1:25">
      <c r="A3757" s="116">
        <v>3757</v>
      </c>
      <c r="B3757" s="129">
        <v>44096</v>
      </c>
      <c r="C3757" s="118">
        <f t="shared" si="165"/>
        <v>9</v>
      </c>
      <c r="D3757" s="120" t="s">
        <v>252</v>
      </c>
      <c r="E3757" s="120" t="s">
        <v>8375</v>
      </c>
      <c r="F3757" s="211"/>
      <c r="G3757" s="119" t="s">
        <v>8374</v>
      </c>
      <c r="K3757" s="120"/>
      <c r="L3757" s="120" t="s">
        <v>32</v>
      </c>
      <c r="P3757" s="124">
        <f t="shared" si="166"/>
        <v>0</v>
      </c>
    </row>
    <row r="3758" spans="1:25">
      <c r="A3758" s="116">
        <v>3758</v>
      </c>
      <c r="B3758" s="129">
        <v>44096</v>
      </c>
      <c r="C3758" s="118">
        <f t="shared" si="165"/>
        <v>9</v>
      </c>
      <c r="D3758" s="120" t="s">
        <v>252</v>
      </c>
      <c r="E3758" s="120" t="s">
        <v>8376</v>
      </c>
      <c r="F3758" s="211"/>
      <c r="G3758" s="119" t="s">
        <v>8374</v>
      </c>
      <c r="K3758" s="120"/>
      <c r="L3758" s="120" t="s">
        <v>32</v>
      </c>
      <c r="P3758" s="124">
        <f t="shared" si="166"/>
        <v>0</v>
      </c>
    </row>
    <row r="3759" spans="1:25">
      <c r="A3759" s="116">
        <v>3759</v>
      </c>
      <c r="B3759" s="129">
        <v>44096</v>
      </c>
      <c r="C3759" s="118">
        <f t="shared" si="165"/>
        <v>9</v>
      </c>
      <c r="D3759" s="120" t="s">
        <v>252</v>
      </c>
      <c r="E3759" s="120" t="s">
        <v>8377</v>
      </c>
      <c r="F3759" s="211"/>
      <c r="G3759" s="119" t="s">
        <v>8374</v>
      </c>
      <c r="K3759" s="120"/>
      <c r="L3759" s="120" t="s">
        <v>32</v>
      </c>
      <c r="P3759" s="124">
        <f t="shared" si="166"/>
        <v>0</v>
      </c>
    </row>
    <row r="3760" spans="1:25">
      <c r="A3760" s="116">
        <v>3760</v>
      </c>
      <c r="B3760" s="129">
        <v>44096</v>
      </c>
      <c r="C3760" s="118">
        <f t="shared" si="165"/>
        <v>9</v>
      </c>
      <c r="D3760" s="120" t="s">
        <v>252</v>
      </c>
      <c r="E3760" s="120" t="s">
        <v>8378</v>
      </c>
      <c r="F3760" s="211"/>
      <c r="G3760" s="119" t="s">
        <v>8379</v>
      </c>
      <c r="K3760" s="120"/>
      <c r="L3760" s="120" t="s">
        <v>32</v>
      </c>
      <c r="P3760" s="124">
        <f t="shared" si="166"/>
        <v>0</v>
      </c>
    </row>
    <row r="3761" spans="1:25" ht="27.6">
      <c r="A3761" s="116">
        <v>3761</v>
      </c>
      <c r="B3761" s="129">
        <v>44096</v>
      </c>
      <c r="C3761" s="118">
        <f t="shared" ref="C3761:C3823" si="167">IF(B3761&lt;&gt;0,MONTH(B3761),0)</f>
        <v>9</v>
      </c>
      <c r="D3761" s="120" t="s">
        <v>252</v>
      </c>
      <c r="E3761" s="120" t="s">
        <v>8380</v>
      </c>
      <c r="F3761" s="211" t="s">
        <v>8381</v>
      </c>
      <c r="G3761" s="119" t="s">
        <v>2820</v>
      </c>
      <c r="I3761" s="121" t="s">
        <v>30</v>
      </c>
      <c r="K3761" s="120"/>
      <c r="L3761" s="120" t="s">
        <v>32</v>
      </c>
      <c r="M3761" s="120" t="s">
        <v>184</v>
      </c>
      <c r="N3761" s="131">
        <v>43724</v>
      </c>
      <c r="P3761" s="124">
        <f t="shared" si="166"/>
        <v>0</v>
      </c>
    </row>
    <row r="3762" spans="1:25">
      <c r="A3762" s="116">
        <v>3762</v>
      </c>
      <c r="B3762" s="129">
        <v>44096</v>
      </c>
      <c r="C3762" s="118">
        <f t="shared" si="167"/>
        <v>9</v>
      </c>
      <c r="D3762" s="120" t="s">
        <v>252</v>
      </c>
      <c r="E3762" s="120" t="s">
        <v>8382</v>
      </c>
      <c r="F3762" s="211"/>
      <c r="G3762" s="119" t="s">
        <v>8383</v>
      </c>
      <c r="K3762" s="120"/>
      <c r="L3762" s="120" t="s">
        <v>32</v>
      </c>
      <c r="M3762" s="120" t="s">
        <v>7068</v>
      </c>
      <c r="N3762" s="131">
        <v>43710</v>
      </c>
      <c r="P3762" s="124">
        <f t="shared" si="166"/>
        <v>0</v>
      </c>
      <c r="R3762" s="118">
        <f ca="1">TODAY()-N3762</f>
        <v>968</v>
      </c>
      <c r="S3762" s="120" t="s">
        <v>92</v>
      </c>
      <c r="T3762" s="126">
        <v>43710</v>
      </c>
      <c r="Y3762" s="116" t="s">
        <v>7118</v>
      </c>
    </row>
    <row r="3763" spans="1:25">
      <c r="A3763" s="116">
        <v>3763</v>
      </c>
      <c r="B3763" s="129">
        <v>44096</v>
      </c>
      <c r="C3763" s="118">
        <f t="shared" si="167"/>
        <v>9</v>
      </c>
      <c r="D3763" s="120" t="s">
        <v>252</v>
      </c>
      <c r="E3763" s="120" t="s">
        <v>8384</v>
      </c>
      <c r="F3763" s="211"/>
      <c r="G3763" s="119" t="s">
        <v>8385</v>
      </c>
      <c r="K3763" s="120"/>
      <c r="L3763" s="120" t="s">
        <v>32</v>
      </c>
      <c r="P3763" s="124">
        <f t="shared" si="166"/>
        <v>0</v>
      </c>
    </row>
    <row r="3764" spans="1:25">
      <c r="A3764" s="116">
        <v>3764</v>
      </c>
      <c r="B3764" s="129">
        <v>44096</v>
      </c>
      <c r="C3764" s="118">
        <f t="shared" si="167"/>
        <v>9</v>
      </c>
      <c r="D3764" s="120" t="s">
        <v>252</v>
      </c>
      <c r="E3764" s="120" t="s">
        <v>8386</v>
      </c>
      <c r="F3764" s="211"/>
      <c r="G3764" s="119" t="s">
        <v>8383</v>
      </c>
      <c r="K3764" s="120"/>
      <c r="L3764" s="120" t="s">
        <v>32</v>
      </c>
      <c r="P3764" s="124">
        <f t="shared" si="166"/>
        <v>0</v>
      </c>
    </row>
    <row r="3765" spans="1:25">
      <c r="A3765" s="116">
        <v>3765</v>
      </c>
      <c r="B3765" s="129">
        <v>44096</v>
      </c>
      <c r="C3765" s="118">
        <f t="shared" si="167"/>
        <v>9</v>
      </c>
      <c r="D3765" s="120" t="s">
        <v>252</v>
      </c>
      <c r="E3765" s="120" t="s">
        <v>8387</v>
      </c>
      <c r="F3765" s="211"/>
      <c r="G3765" s="119" t="s">
        <v>8383</v>
      </c>
      <c r="K3765" s="120"/>
      <c r="L3765" s="120" t="s">
        <v>32</v>
      </c>
      <c r="P3765" s="124">
        <f t="shared" si="166"/>
        <v>0</v>
      </c>
    </row>
    <row r="3766" spans="1:25">
      <c r="A3766" s="116">
        <v>3766</v>
      </c>
      <c r="B3766" s="129">
        <v>44096</v>
      </c>
      <c r="C3766" s="118">
        <f t="shared" si="167"/>
        <v>9</v>
      </c>
      <c r="D3766" s="120" t="s">
        <v>252</v>
      </c>
      <c r="E3766" s="120" t="s">
        <v>8388</v>
      </c>
      <c r="F3766" s="211"/>
      <c r="G3766" s="119" t="s">
        <v>8383</v>
      </c>
      <c r="K3766" s="120"/>
      <c r="L3766" s="120" t="s">
        <v>32</v>
      </c>
      <c r="P3766" s="124">
        <f t="shared" si="166"/>
        <v>0</v>
      </c>
    </row>
    <row r="3767" spans="1:25">
      <c r="A3767" s="116">
        <v>3767</v>
      </c>
      <c r="B3767" s="129">
        <v>44096</v>
      </c>
      <c r="C3767" s="118">
        <f t="shared" si="167"/>
        <v>9</v>
      </c>
      <c r="D3767" s="120" t="s">
        <v>252</v>
      </c>
      <c r="E3767" s="120" t="s">
        <v>8389</v>
      </c>
      <c r="F3767" s="211"/>
      <c r="G3767" s="119" t="s">
        <v>8383</v>
      </c>
      <c r="K3767" s="120"/>
      <c r="L3767" s="120" t="s">
        <v>32</v>
      </c>
      <c r="M3767" s="120" t="s">
        <v>7068</v>
      </c>
      <c r="N3767" s="131">
        <v>43706</v>
      </c>
      <c r="P3767" s="124">
        <f t="shared" si="166"/>
        <v>0</v>
      </c>
      <c r="R3767" s="118">
        <f ca="1">TODAY()-N3767</f>
        <v>972</v>
      </c>
      <c r="S3767" s="120" t="s">
        <v>92</v>
      </c>
      <c r="T3767" s="126">
        <v>43706</v>
      </c>
      <c r="Y3767" s="116" t="s">
        <v>7118</v>
      </c>
    </row>
    <row r="3768" spans="1:25">
      <c r="A3768" s="116">
        <v>3768</v>
      </c>
      <c r="B3768" s="129">
        <v>44096</v>
      </c>
      <c r="C3768" s="118">
        <f t="shared" si="167"/>
        <v>9</v>
      </c>
      <c r="D3768" s="120" t="s">
        <v>252</v>
      </c>
      <c r="E3768" s="120" t="s">
        <v>8390</v>
      </c>
      <c r="F3768" s="211"/>
      <c r="G3768" s="119" t="s">
        <v>8383</v>
      </c>
      <c r="K3768" s="120"/>
      <c r="L3768" s="120" t="s">
        <v>32</v>
      </c>
      <c r="P3768" s="124">
        <f t="shared" si="166"/>
        <v>0</v>
      </c>
    </row>
    <row r="3769" spans="1:25">
      <c r="A3769" s="116">
        <v>3769</v>
      </c>
      <c r="B3769" s="129">
        <v>44096</v>
      </c>
      <c r="C3769" s="118">
        <f t="shared" si="167"/>
        <v>9</v>
      </c>
      <c r="D3769" s="120" t="s">
        <v>252</v>
      </c>
      <c r="E3769" s="120" t="s">
        <v>8391</v>
      </c>
      <c r="F3769" s="211"/>
      <c r="G3769" s="119" t="s">
        <v>8392</v>
      </c>
      <c r="K3769" s="120"/>
      <c r="L3769" s="120" t="s">
        <v>32</v>
      </c>
      <c r="M3769" s="120" t="s">
        <v>7068</v>
      </c>
      <c r="N3769" s="131">
        <v>43706</v>
      </c>
      <c r="P3769" s="124">
        <f t="shared" si="166"/>
        <v>0</v>
      </c>
      <c r="R3769" s="118">
        <f ca="1">TODAY()-N3769</f>
        <v>972</v>
      </c>
      <c r="S3769" s="120" t="s">
        <v>92</v>
      </c>
      <c r="T3769" s="126">
        <v>43707</v>
      </c>
      <c r="Y3769" s="116" t="s">
        <v>7118</v>
      </c>
    </row>
    <row r="3770" spans="1:25" ht="27.6">
      <c r="A3770" s="116">
        <v>3770</v>
      </c>
      <c r="B3770" s="168">
        <v>44096</v>
      </c>
      <c r="C3770" s="118">
        <f t="shared" si="167"/>
        <v>9</v>
      </c>
      <c r="D3770" s="120" t="s">
        <v>252</v>
      </c>
      <c r="E3770" s="130" t="s">
        <v>8393</v>
      </c>
      <c r="F3770" s="211" t="s">
        <v>8394</v>
      </c>
      <c r="G3770" s="119" t="s">
        <v>5031</v>
      </c>
      <c r="H3770" s="119" t="s">
        <v>53</v>
      </c>
      <c r="I3770" s="150" t="s">
        <v>42</v>
      </c>
      <c r="J3770" s="119" t="s">
        <v>478</v>
      </c>
      <c r="K3770" s="120" t="s">
        <v>65</v>
      </c>
      <c r="L3770" s="120" t="s">
        <v>32</v>
      </c>
      <c r="M3770" s="120" t="s">
        <v>33</v>
      </c>
      <c r="N3770" s="233">
        <v>43990</v>
      </c>
      <c r="O3770" s="233">
        <v>44018</v>
      </c>
      <c r="P3770" s="124">
        <f t="shared" si="166"/>
        <v>7</v>
      </c>
      <c r="Q3770" s="133">
        <v>1</v>
      </c>
      <c r="R3770" s="125">
        <f ca="1">TODAY()-O3770</f>
        <v>660</v>
      </c>
      <c r="S3770" s="130" t="s">
        <v>135</v>
      </c>
      <c r="T3770" s="132">
        <v>44018</v>
      </c>
      <c r="U3770" s="132"/>
      <c r="V3770" s="132"/>
      <c r="W3770" s="132"/>
      <c r="X3770" s="132"/>
      <c r="Y3770" s="134" t="s">
        <v>8395</v>
      </c>
    </row>
    <row r="3771" spans="1:25" ht="27.6">
      <c r="A3771" s="116">
        <v>3771</v>
      </c>
      <c r="C3771" s="118">
        <f t="shared" si="167"/>
        <v>0</v>
      </c>
      <c r="D3771" s="120" t="s">
        <v>252</v>
      </c>
      <c r="E3771" s="120" t="s">
        <v>8396</v>
      </c>
      <c r="F3771" s="211" t="s">
        <v>8397</v>
      </c>
      <c r="G3771" s="119" t="s">
        <v>7575</v>
      </c>
      <c r="H3771" s="121" t="s">
        <v>29</v>
      </c>
      <c r="I3771" s="121" t="s">
        <v>30</v>
      </c>
      <c r="J3771" s="121" t="s">
        <v>5018</v>
      </c>
      <c r="K3771" s="120"/>
      <c r="L3771" s="120" t="s">
        <v>32</v>
      </c>
      <c r="M3771" s="120" t="s">
        <v>184</v>
      </c>
      <c r="N3771" s="131">
        <v>43707</v>
      </c>
      <c r="O3771" s="131">
        <v>44342</v>
      </c>
      <c r="P3771" s="124">
        <f t="shared" si="166"/>
        <v>5</v>
      </c>
      <c r="Q3771" s="118">
        <v>3</v>
      </c>
      <c r="R3771" s="125">
        <f ca="1">TODAY()-O3771</f>
        <v>336</v>
      </c>
      <c r="S3771" s="120" t="s">
        <v>55</v>
      </c>
      <c r="Y3771" s="134" t="s">
        <v>1211</v>
      </c>
    </row>
    <row r="3772" spans="1:25">
      <c r="A3772" s="116">
        <v>3772</v>
      </c>
      <c r="B3772" s="129">
        <v>44096</v>
      </c>
      <c r="C3772" s="118">
        <f t="shared" si="167"/>
        <v>9</v>
      </c>
      <c r="E3772" s="120" t="s">
        <v>8398</v>
      </c>
      <c r="F3772" s="211"/>
      <c r="G3772" s="119" t="s">
        <v>3105</v>
      </c>
      <c r="K3772" s="120"/>
      <c r="L3772" s="120" t="s">
        <v>32</v>
      </c>
      <c r="M3772" s="120" t="s">
        <v>7068</v>
      </c>
      <c r="N3772" s="131">
        <v>43710</v>
      </c>
      <c r="P3772" s="124">
        <f t="shared" si="166"/>
        <v>0</v>
      </c>
      <c r="R3772" s="118">
        <f ca="1">TODAY()-N3772</f>
        <v>968</v>
      </c>
      <c r="S3772" s="120" t="s">
        <v>92</v>
      </c>
      <c r="T3772" s="126">
        <v>43711</v>
      </c>
      <c r="Y3772" s="116" t="s">
        <v>7118</v>
      </c>
    </row>
    <row r="3773" spans="1:25">
      <c r="A3773" s="116">
        <v>3773</v>
      </c>
      <c r="B3773" s="129">
        <v>44096</v>
      </c>
      <c r="C3773" s="118">
        <f t="shared" si="167"/>
        <v>9</v>
      </c>
      <c r="E3773" s="120" t="s">
        <v>8399</v>
      </c>
      <c r="F3773" s="211"/>
      <c r="G3773" s="119" t="s">
        <v>3105</v>
      </c>
      <c r="K3773" s="120"/>
      <c r="L3773" s="120" t="s">
        <v>32</v>
      </c>
      <c r="P3773" s="124">
        <f t="shared" si="166"/>
        <v>0</v>
      </c>
      <c r="Y3773" s="116" t="s">
        <v>356</v>
      </c>
    </row>
    <row r="3774" spans="1:25">
      <c r="A3774" s="116">
        <v>3774</v>
      </c>
      <c r="C3774" s="118">
        <f t="shared" si="167"/>
        <v>0</v>
      </c>
      <c r="E3774" s="120" t="s">
        <v>8400</v>
      </c>
      <c r="F3774" s="211"/>
      <c r="G3774" s="119" t="s">
        <v>3105</v>
      </c>
      <c r="K3774" s="120"/>
      <c r="L3774" s="120" t="s">
        <v>32</v>
      </c>
      <c r="P3774" s="124">
        <f t="shared" si="166"/>
        <v>0</v>
      </c>
      <c r="Y3774" s="116" t="s">
        <v>356</v>
      </c>
    </row>
    <row r="3775" spans="1:25">
      <c r="A3775" s="116">
        <v>3775</v>
      </c>
      <c r="C3775" s="118">
        <f t="shared" si="167"/>
        <v>0</v>
      </c>
      <c r="E3775" s="120" t="s">
        <v>8401</v>
      </c>
      <c r="F3775" s="211"/>
      <c r="G3775" s="119" t="s">
        <v>3105</v>
      </c>
      <c r="K3775" s="120"/>
      <c r="L3775" s="120" t="s">
        <v>32</v>
      </c>
      <c r="P3775" s="124">
        <f t="shared" si="166"/>
        <v>0</v>
      </c>
      <c r="Y3775" s="116" t="s">
        <v>356</v>
      </c>
    </row>
    <row r="3776" spans="1:25">
      <c r="A3776" s="116">
        <v>3776</v>
      </c>
      <c r="C3776" s="118">
        <f t="shared" si="167"/>
        <v>0</v>
      </c>
      <c r="E3776" s="120" t="s">
        <v>8402</v>
      </c>
      <c r="F3776" s="211"/>
      <c r="G3776" s="119" t="s">
        <v>3105</v>
      </c>
      <c r="K3776" s="120"/>
      <c r="L3776" s="120" t="s">
        <v>32</v>
      </c>
      <c r="P3776" s="124">
        <f t="shared" si="166"/>
        <v>0</v>
      </c>
      <c r="Y3776" s="116" t="s">
        <v>356</v>
      </c>
    </row>
    <row r="3777" spans="1:25">
      <c r="A3777" s="116">
        <v>3777</v>
      </c>
      <c r="C3777" s="118">
        <f t="shared" si="167"/>
        <v>0</v>
      </c>
      <c r="E3777" s="120" t="s">
        <v>8403</v>
      </c>
      <c r="F3777" s="211"/>
      <c r="G3777" s="119" t="s">
        <v>603</v>
      </c>
      <c r="K3777" s="120"/>
      <c r="L3777" s="120" t="s">
        <v>32</v>
      </c>
      <c r="P3777" s="124">
        <f t="shared" si="166"/>
        <v>0</v>
      </c>
      <c r="Y3777" s="116" t="s">
        <v>356</v>
      </c>
    </row>
    <row r="3778" spans="1:25">
      <c r="A3778" s="116">
        <v>3778</v>
      </c>
      <c r="C3778" s="118">
        <f t="shared" si="167"/>
        <v>0</v>
      </c>
      <c r="E3778" s="120" t="s">
        <v>8404</v>
      </c>
      <c r="F3778" s="211"/>
      <c r="G3778" s="119" t="s">
        <v>528</v>
      </c>
      <c r="K3778" s="120"/>
      <c r="L3778" s="120" t="s">
        <v>32</v>
      </c>
      <c r="P3778" s="124">
        <f t="shared" si="166"/>
        <v>0</v>
      </c>
      <c r="Y3778" s="116" t="s">
        <v>356</v>
      </c>
    </row>
    <row r="3779" spans="1:25" ht="27.6">
      <c r="A3779" s="116">
        <v>3779</v>
      </c>
      <c r="C3779" s="118">
        <f t="shared" si="167"/>
        <v>0</v>
      </c>
      <c r="E3779" s="120" t="s">
        <v>8405</v>
      </c>
      <c r="F3779" s="211" t="s">
        <v>8406</v>
      </c>
      <c r="G3779" s="119" t="s">
        <v>1100</v>
      </c>
      <c r="H3779" s="121" t="s">
        <v>6799</v>
      </c>
      <c r="I3779" s="119" t="s">
        <v>30</v>
      </c>
      <c r="J3779" s="121" t="s">
        <v>87</v>
      </c>
      <c r="K3779" s="120"/>
      <c r="L3779" s="120" t="s">
        <v>32</v>
      </c>
      <c r="M3779" s="120" t="s">
        <v>7068</v>
      </c>
      <c r="N3779" s="131">
        <v>43739</v>
      </c>
      <c r="O3779" s="131" t="s">
        <v>1321</v>
      </c>
      <c r="P3779" s="124" t="e">
        <f t="shared" si="166"/>
        <v>#VALUE!</v>
      </c>
      <c r="R3779" s="125"/>
      <c r="S3779" s="120" t="s">
        <v>34</v>
      </c>
      <c r="Y3779" s="116" t="s">
        <v>1321</v>
      </c>
    </row>
    <row r="3780" spans="1:25">
      <c r="A3780" s="116">
        <v>3780</v>
      </c>
      <c r="C3780" s="118">
        <f t="shared" si="167"/>
        <v>0</v>
      </c>
      <c r="D3780" s="120" t="s">
        <v>252</v>
      </c>
      <c r="E3780" s="120" t="s">
        <v>8407</v>
      </c>
      <c r="F3780" s="211" t="s">
        <v>8408</v>
      </c>
      <c r="G3780" s="119" t="s">
        <v>8253</v>
      </c>
      <c r="H3780" s="121" t="s">
        <v>6799</v>
      </c>
      <c r="I3780" s="121" t="s">
        <v>30</v>
      </c>
      <c r="J3780" s="121" t="s">
        <v>485</v>
      </c>
      <c r="K3780" s="120"/>
      <c r="L3780" s="120" t="s">
        <v>32</v>
      </c>
      <c r="M3780" s="120" t="s">
        <v>7068</v>
      </c>
      <c r="N3780" s="131">
        <v>43721</v>
      </c>
      <c r="O3780" s="131">
        <v>44392</v>
      </c>
      <c r="P3780" s="124">
        <f t="shared" si="166"/>
        <v>7</v>
      </c>
      <c r="R3780" s="125">
        <f ca="1">TODAY()-O3780</f>
        <v>286</v>
      </c>
      <c r="S3780" s="120" t="s">
        <v>55</v>
      </c>
      <c r="Y3780" s="116" t="s">
        <v>1211</v>
      </c>
    </row>
    <row r="3781" spans="1:25">
      <c r="A3781" s="116">
        <v>3781</v>
      </c>
      <c r="C3781" s="118">
        <f t="shared" si="167"/>
        <v>0</v>
      </c>
      <c r="E3781" s="120" t="s">
        <v>8409</v>
      </c>
      <c r="F3781" s="211"/>
      <c r="G3781" s="119" t="s">
        <v>5002</v>
      </c>
      <c r="K3781" s="120"/>
      <c r="L3781" s="120" t="s">
        <v>32</v>
      </c>
      <c r="P3781" s="124">
        <f t="shared" si="166"/>
        <v>0</v>
      </c>
      <c r="Y3781" s="116" t="s">
        <v>356</v>
      </c>
    </row>
    <row r="3782" spans="1:25">
      <c r="A3782" s="116">
        <v>3782</v>
      </c>
      <c r="C3782" s="118">
        <f t="shared" si="167"/>
        <v>0</v>
      </c>
      <c r="D3782" s="120" t="s">
        <v>25</v>
      </c>
      <c r="E3782" s="120" t="s">
        <v>8410</v>
      </c>
      <c r="F3782" s="211" t="s">
        <v>8411</v>
      </c>
      <c r="G3782" s="119" t="s">
        <v>4789</v>
      </c>
      <c r="H3782" s="121" t="s">
        <v>86</v>
      </c>
      <c r="I3782" s="121" t="s">
        <v>30</v>
      </c>
      <c r="J3782" s="121" t="s">
        <v>5018</v>
      </c>
      <c r="K3782" s="120" t="s">
        <v>65</v>
      </c>
      <c r="L3782" s="120" t="s">
        <v>32</v>
      </c>
      <c r="M3782" s="120" t="s">
        <v>7068</v>
      </c>
      <c r="N3782" s="131">
        <v>43710</v>
      </c>
      <c r="O3782" s="131">
        <v>44404</v>
      </c>
      <c r="P3782" s="124">
        <f t="shared" si="166"/>
        <v>7</v>
      </c>
      <c r="R3782" s="125">
        <f ca="1">TODAY()-O3782</f>
        <v>274</v>
      </c>
    </row>
    <row r="3783" spans="1:25">
      <c r="A3783" s="116">
        <v>3783</v>
      </c>
      <c r="C3783" s="118">
        <f t="shared" si="167"/>
        <v>0</v>
      </c>
      <c r="E3783" s="120" t="s">
        <v>8412</v>
      </c>
      <c r="F3783" s="211"/>
      <c r="G3783" s="119" t="s">
        <v>314</v>
      </c>
      <c r="K3783" s="120"/>
      <c r="L3783" s="120" t="s">
        <v>32</v>
      </c>
      <c r="P3783" s="124">
        <f t="shared" si="166"/>
        <v>0</v>
      </c>
      <c r="Y3783" s="116" t="s">
        <v>356</v>
      </c>
    </row>
    <row r="3784" spans="1:25">
      <c r="A3784" s="116">
        <v>3784</v>
      </c>
      <c r="C3784" s="118">
        <f t="shared" si="167"/>
        <v>0</v>
      </c>
      <c r="E3784" s="120" t="s">
        <v>8413</v>
      </c>
      <c r="F3784" s="211"/>
      <c r="G3784" s="119" t="s">
        <v>5002</v>
      </c>
      <c r="K3784" s="120"/>
      <c r="L3784" s="120" t="s">
        <v>32</v>
      </c>
      <c r="P3784" s="124">
        <f t="shared" si="166"/>
        <v>0</v>
      </c>
      <c r="Y3784" s="116" t="s">
        <v>356</v>
      </c>
    </row>
    <row r="3785" spans="1:25">
      <c r="A3785" s="116">
        <v>3785</v>
      </c>
      <c r="C3785" s="118">
        <f t="shared" si="167"/>
        <v>0</v>
      </c>
      <c r="D3785" s="120" t="s">
        <v>252</v>
      </c>
      <c r="E3785" s="120" t="s">
        <v>8414</v>
      </c>
      <c r="F3785" s="211" t="s">
        <v>8415</v>
      </c>
      <c r="G3785" s="119" t="s">
        <v>5002</v>
      </c>
      <c r="H3785" s="121" t="s">
        <v>41</v>
      </c>
      <c r="I3785" s="121" t="s">
        <v>30</v>
      </c>
      <c r="J3785" s="121" t="s">
        <v>7131</v>
      </c>
      <c r="K3785" s="120"/>
      <c r="L3785" s="120" t="s">
        <v>32</v>
      </c>
      <c r="M3785" s="120" t="s">
        <v>7068</v>
      </c>
      <c r="N3785" s="131">
        <v>43706</v>
      </c>
      <c r="O3785" s="131">
        <v>44263</v>
      </c>
      <c r="P3785" s="124">
        <f t="shared" si="166"/>
        <v>3</v>
      </c>
      <c r="Q3785" s="118">
        <v>2</v>
      </c>
      <c r="R3785" s="125">
        <f ca="1">TODAY()-O3785</f>
        <v>415</v>
      </c>
      <c r="S3785" s="120" t="s">
        <v>55</v>
      </c>
      <c r="Y3785" s="127" t="s">
        <v>1211</v>
      </c>
    </row>
    <row r="3786" spans="1:25" ht="27.6">
      <c r="A3786" s="116">
        <v>3786</v>
      </c>
      <c r="B3786" s="129">
        <v>44257</v>
      </c>
      <c r="C3786" s="118">
        <f t="shared" si="167"/>
        <v>3</v>
      </c>
      <c r="D3786" s="120" t="s">
        <v>252</v>
      </c>
      <c r="E3786" s="120" t="s">
        <v>8416</v>
      </c>
      <c r="F3786" s="211" t="s">
        <v>8417</v>
      </c>
      <c r="G3786" s="119" t="s">
        <v>8418</v>
      </c>
      <c r="H3786" s="121" t="s">
        <v>8419</v>
      </c>
      <c r="I3786" s="121" t="s">
        <v>30</v>
      </c>
      <c r="J3786" s="121" t="s">
        <v>87</v>
      </c>
      <c r="K3786" s="120" t="s">
        <v>65</v>
      </c>
      <c r="L3786" s="131" t="s">
        <v>8420</v>
      </c>
      <c r="M3786" s="120" t="s">
        <v>78</v>
      </c>
      <c r="P3786" s="124">
        <f t="shared" si="166"/>
        <v>0</v>
      </c>
    </row>
    <row r="3787" spans="1:25">
      <c r="A3787" s="116">
        <v>3787</v>
      </c>
      <c r="C3787" s="118">
        <f t="shared" si="167"/>
        <v>0</v>
      </c>
      <c r="D3787" s="119" t="s">
        <v>37</v>
      </c>
      <c r="E3787" s="120" t="s">
        <v>8421</v>
      </c>
      <c r="F3787" s="211" t="s">
        <v>8422</v>
      </c>
      <c r="G3787" s="119" t="s">
        <v>741</v>
      </c>
      <c r="H3787" s="121" t="s">
        <v>8423</v>
      </c>
      <c r="I3787" s="121" t="s">
        <v>30</v>
      </c>
      <c r="J3787" s="121" t="s">
        <v>1540</v>
      </c>
      <c r="K3787" s="120"/>
      <c r="L3787" s="120" t="s">
        <v>32</v>
      </c>
      <c r="M3787" s="120" t="s">
        <v>7068</v>
      </c>
      <c r="N3787" s="131">
        <v>43707</v>
      </c>
      <c r="O3787" s="131">
        <v>44050</v>
      </c>
      <c r="P3787" s="124">
        <f t="shared" si="166"/>
        <v>8</v>
      </c>
      <c r="R3787" s="125">
        <f ca="1">TODAY()-O3787</f>
        <v>628</v>
      </c>
      <c r="Y3787" s="116" t="s">
        <v>356</v>
      </c>
    </row>
    <row r="3788" spans="1:25">
      <c r="A3788" s="116">
        <v>3788</v>
      </c>
      <c r="C3788" s="118">
        <f t="shared" si="167"/>
        <v>0</v>
      </c>
      <c r="E3788" s="120" t="s">
        <v>8424</v>
      </c>
      <c r="F3788" s="211"/>
      <c r="G3788" s="119" t="s">
        <v>8425</v>
      </c>
      <c r="K3788" s="120"/>
      <c r="L3788" s="120" t="s">
        <v>32</v>
      </c>
      <c r="P3788" s="124">
        <f t="shared" si="166"/>
        <v>0</v>
      </c>
      <c r="Y3788" s="116" t="s">
        <v>356</v>
      </c>
    </row>
    <row r="3789" spans="1:25">
      <c r="A3789" s="116">
        <v>3789</v>
      </c>
      <c r="C3789" s="118">
        <f t="shared" si="167"/>
        <v>0</v>
      </c>
      <c r="E3789" s="120" t="s">
        <v>8426</v>
      </c>
      <c r="F3789" s="211"/>
      <c r="G3789" s="119" t="s">
        <v>8427</v>
      </c>
      <c r="K3789" s="120"/>
      <c r="L3789" s="120" t="s">
        <v>32</v>
      </c>
      <c r="P3789" s="124">
        <f t="shared" si="166"/>
        <v>0</v>
      </c>
      <c r="Y3789" s="116" t="s">
        <v>356</v>
      </c>
    </row>
    <row r="3790" spans="1:25">
      <c r="A3790" s="116">
        <v>3790</v>
      </c>
      <c r="B3790" s="129">
        <v>44089</v>
      </c>
      <c r="C3790" s="118">
        <f t="shared" si="167"/>
        <v>9</v>
      </c>
      <c r="D3790" s="120" t="s">
        <v>252</v>
      </c>
      <c r="E3790" s="120" t="s">
        <v>8428</v>
      </c>
      <c r="F3790" s="211" t="s">
        <v>8429</v>
      </c>
      <c r="G3790" s="119" t="s">
        <v>8427</v>
      </c>
      <c r="H3790" s="121" t="s">
        <v>53</v>
      </c>
      <c r="I3790" s="119" t="s">
        <v>30</v>
      </c>
      <c r="J3790" s="121" t="s">
        <v>87</v>
      </c>
      <c r="K3790" s="120"/>
      <c r="L3790" s="120" t="s">
        <v>32</v>
      </c>
      <c r="M3790" s="120" t="s">
        <v>7068</v>
      </c>
      <c r="N3790" s="131">
        <v>43707</v>
      </c>
      <c r="O3790" s="131">
        <v>44474</v>
      </c>
      <c r="P3790" s="124">
        <f t="shared" si="166"/>
        <v>10</v>
      </c>
      <c r="R3790" s="125">
        <f ca="1">TODAY()-O3790</f>
        <v>204</v>
      </c>
    </row>
    <row r="3791" spans="1:25">
      <c r="A3791" s="116">
        <v>3791</v>
      </c>
      <c r="C3791" s="118">
        <f t="shared" si="167"/>
        <v>0</v>
      </c>
      <c r="E3791" s="120" t="s">
        <v>8430</v>
      </c>
      <c r="F3791" s="211"/>
      <c r="G3791" s="119" t="s">
        <v>8427</v>
      </c>
      <c r="K3791" s="120"/>
      <c r="L3791" s="120" t="s">
        <v>32</v>
      </c>
      <c r="P3791" s="124">
        <f t="shared" si="166"/>
        <v>0</v>
      </c>
      <c r="Y3791" s="116" t="s">
        <v>356</v>
      </c>
    </row>
    <row r="3792" spans="1:25">
      <c r="A3792" s="116">
        <v>3792</v>
      </c>
      <c r="C3792" s="118">
        <f t="shared" si="167"/>
        <v>0</v>
      </c>
      <c r="D3792" s="119" t="s">
        <v>37</v>
      </c>
      <c r="E3792" s="120" t="s">
        <v>8431</v>
      </c>
      <c r="F3792" s="211" t="s">
        <v>8432</v>
      </c>
      <c r="G3792" s="119" t="s">
        <v>8427</v>
      </c>
      <c r="H3792" s="121" t="s">
        <v>53</v>
      </c>
      <c r="I3792" s="121" t="s">
        <v>30</v>
      </c>
      <c r="J3792" s="121" t="s">
        <v>5018</v>
      </c>
      <c r="K3792" s="120"/>
      <c r="L3792" s="120" t="s">
        <v>32</v>
      </c>
      <c r="M3792" s="120" t="s">
        <v>7068</v>
      </c>
      <c r="N3792" s="131">
        <v>43720</v>
      </c>
      <c r="O3792" s="131">
        <v>44050</v>
      </c>
      <c r="P3792" s="124">
        <f t="shared" si="166"/>
        <v>8</v>
      </c>
      <c r="R3792" s="125">
        <f ca="1">TODAY()-O3792</f>
        <v>628</v>
      </c>
      <c r="Y3792" s="116" t="s">
        <v>356</v>
      </c>
    </row>
    <row r="3793" spans="1:25">
      <c r="A3793" s="116">
        <v>3793</v>
      </c>
      <c r="C3793" s="118">
        <f t="shared" si="167"/>
        <v>0</v>
      </c>
      <c r="E3793" s="120" t="s">
        <v>8433</v>
      </c>
      <c r="F3793" s="211"/>
      <c r="G3793" s="119" t="s">
        <v>8434</v>
      </c>
      <c r="K3793" s="120"/>
      <c r="L3793" s="120" t="s">
        <v>32</v>
      </c>
      <c r="P3793" s="124">
        <f t="shared" ref="P3793:P3856" si="168">IF(O3793&lt;&gt;0,MONTH(O3793),0)</f>
        <v>0</v>
      </c>
      <c r="Y3793" s="116" t="s">
        <v>356</v>
      </c>
    </row>
    <row r="3794" spans="1:25">
      <c r="A3794" s="116">
        <v>3794</v>
      </c>
      <c r="C3794" s="118">
        <f t="shared" si="167"/>
        <v>0</v>
      </c>
      <c r="E3794" s="120" t="s">
        <v>8435</v>
      </c>
      <c r="F3794" s="211"/>
      <c r="G3794" s="119" t="s">
        <v>8436</v>
      </c>
      <c r="K3794" s="120"/>
      <c r="L3794" s="120" t="s">
        <v>32</v>
      </c>
      <c r="P3794" s="124">
        <f t="shared" si="168"/>
        <v>0</v>
      </c>
      <c r="Y3794" s="116" t="s">
        <v>356</v>
      </c>
    </row>
    <row r="3795" spans="1:25">
      <c r="A3795" s="116">
        <v>3795</v>
      </c>
      <c r="C3795" s="118">
        <f t="shared" si="167"/>
        <v>0</v>
      </c>
      <c r="D3795" s="120" t="s">
        <v>37</v>
      </c>
      <c r="E3795" s="120" t="s">
        <v>8437</v>
      </c>
      <c r="F3795" s="211" t="s">
        <v>8438</v>
      </c>
      <c r="G3795" s="119" t="s">
        <v>8439</v>
      </c>
      <c r="H3795" s="119" t="s">
        <v>41</v>
      </c>
      <c r="I3795" s="119" t="s">
        <v>30</v>
      </c>
      <c r="J3795" s="121" t="s">
        <v>87</v>
      </c>
      <c r="K3795" s="120"/>
      <c r="L3795" s="120" t="s">
        <v>32</v>
      </c>
      <c r="M3795" s="120" t="s">
        <v>7068</v>
      </c>
      <c r="N3795" s="131">
        <v>43460</v>
      </c>
      <c r="O3795" s="131">
        <v>44006</v>
      </c>
      <c r="P3795" s="124">
        <f t="shared" si="168"/>
        <v>6</v>
      </c>
      <c r="R3795" s="125">
        <f ca="1">TODAY()-O3795</f>
        <v>672</v>
      </c>
      <c r="S3795" s="120" t="s">
        <v>34</v>
      </c>
      <c r="T3795" s="126">
        <v>44007</v>
      </c>
      <c r="Y3795" s="116" t="s">
        <v>8440</v>
      </c>
    </row>
    <row r="3796" spans="1:25">
      <c r="A3796" s="116">
        <v>3796</v>
      </c>
      <c r="C3796" s="118">
        <f t="shared" si="167"/>
        <v>0</v>
      </c>
      <c r="E3796" s="120" t="s">
        <v>8441</v>
      </c>
      <c r="F3796" s="211"/>
      <c r="G3796" s="119" t="s">
        <v>7138</v>
      </c>
      <c r="K3796" s="120"/>
      <c r="L3796" s="120" t="s">
        <v>32</v>
      </c>
      <c r="M3796" s="120" t="s">
        <v>7068</v>
      </c>
      <c r="N3796" s="131">
        <v>43453</v>
      </c>
      <c r="P3796" s="124">
        <f t="shared" si="168"/>
        <v>0</v>
      </c>
      <c r="R3796" s="118">
        <f ca="1">TODAY()-N3796</f>
        <v>1225</v>
      </c>
      <c r="S3796" s="120" t="s">
        <v>92</v>
      </c>
      <c r="T3796" s="126">
        <v>43739</v>
      </c>
      <c r="Y3796" s="116" t="s">
        <v>7118</v>
      </c>
    </row>
    <row r="3797" spans="1:25">
      <c r="A3797" s="116">
        <v>3797</v>
      </c>
      <c r="C3797" s="118">
        <f t="shared" si="167"/>
        <v>0</v>
      </c>
      <c r="E3797" s="120" t="s">
        <v>8442</v>
      </c>
      <c r="F3797" s="211" t="s">
        <v>8443</v>
      </c>
      <c r="G3797" s="119" t="s">
        <v>1033</v>
      </c>
      <c r="H3797" s="121" t="s">
        <v>29</v>
      </c>
      <c r="I3797" s="119" t="s">
        <v>30</v>
      </c>
      <c r="J3797" s="121" t="s">
        <v>87</v>
      </c>
      <c r="K3797" s="120"/>
      <c r="L3797" s="120" t="s">
        <v>32</v>
      </c>
      <c r="M3797" s="120" t="s">
        <v>7068</v>
      </c>
      <c r="N3797" s="131">
        <v>43490</v>
      </c>
      <c r="O3797" s="131">
        <v>44097</v>
      </c>
      <c r="P3797" s="124">
        <f t="shared" si="168"/>
        <v>9</v>
      </c>
      <c r="Q3797" s="118">
        <v>5</v>
      </c>
      <c r="R3797" s="125">
        <f ca="1">TODAY()-O3797</f>
        <v>581</v>
      </c>
      <c r="S3797" s="120" t="s">
        <v>92</v>
      </c>
      <c r="T3797" s="126">
        <v>43739</v>
      </c>
      <c r="Y3797" s="116" t="s">
        <v>7118</v>
      </c>
    </row>
    <row r="3798" spans="1:25">
      <c r="A3798" s="116">
        <v>3798</v>
      </c>
      <c r="C3798" s="118">
        <f t="shared" si="167"/>
        <v>0</v>
      </c>
      <c r="E3798" s="120" t="s">
        <v>8444</v>
      </c>
      <c r="F3798" s="211"/>
      <c r="G3798" s="119" t="s">
        <v>1447</v>
      </c>
      <c r="K3798" s="120"/>
      <c r="L3798" s="120" t="s">
        <v>32</v>
      </c>
      <c r="M3798" s="120" t="s">
        <v>7068</v>
      </c>
      <c r="N3798" s="131">
        <v>43468</v>
      </c>
      <c r="P3798" s="124">
        <f t="shared" si="168"/>
        <v>0</v>
      </c>
      <c r="R3798" s="118">
        <f ca="1">TODAY()-N3798</f>
        <v>1210</v>
      </c>
      <c r="S3798" s="120" t="s">
        <v>92</v>
      </c>
      <c r="T3798" s="126">
        <v>43739</v>
      </c>
      <c r="Y3798" s="116" t="s">
        <v>8445</v>
      </c>
    </row>
    <row r="3799" spans="1:25" ht="27.6">
      <c r="A3799" s="116">
        <v>3799</v>
      </c>
      <c r="C3799" s="118">
        <f t="shared" si="167"/>
        <v>0</v>
      </c>
      <c r="D3799" s="120" t="s">
        <v>252</v>
      </c>
      <c r="E3799" s="120" t="s">
        <v>8446</v>
      </c>
      <c r="F3799" s="211" t="s">
        <v>8447</v>
      </c>
      <c r="G3799" s="119" t="s">
        <v>8448</v>
      </c>
      <c r="H3799" s="121" t="s">
        <v>3345</v>
      </c>
      <c r="I3799" s="121" t="s">
        <v>30</v>
      </c>
      <c r="J3799" s="121" t="s">
        <v>7216</v>
      </c>
      <c r="K3799" s="120"/>
      <c r="L3799" s="120" t="s">
        <v>32</v>
      </c>
      <c r="M3799" s="120" t="s">
        <v>7068</v>
      </c>
      <c r="N3799" s="131">
        <v>43724</v>
      </c>
      <c r="O3799" s="131">
        <v>44392</v>
      </c>
      <c r="P3799" s="124">
        <f t="shared" si="168"/>
        <v>7</v>
      </c>
      <c r="R3799" s="125">
        <f ca="1">TODAY()-O3799</f>
        <v>286</v>
      </c>
      <c r="S3799" s="120" t="s">
        <v>55</v>
      </c>
      <c r="Y3799" s="116" t="s">
        <v>1211</v>
      </c>
    </row>
    <row r="3800" spans="1:25">
      <c r="A3800" s="116">
        <v>3800</v>
      </c>
      <c r="C3800" s="118">
        <f t="shared" si="167"/>
        <v>0</v>
      </c>
      <c r="E3800" s="120" t="s">
        <v>8449</v>
      </c>
      <c r="F3800" s="211" t="s">
        <v>8450</v>
      </c>
      <c r="G3800" s="119" t="s">
        <v>8451</v>
      </c>
      <c r="I3800" s="121" t="s">
        <v>30</v>
      </c>
      <c r="K3800" s="120"/>
      <c r="L3800" s="120" t="s">
        <v>32</v>
      </c>
      <c r="M3800" s="120" t="s">
        <v>7068</v>
      </c>
      <c r="N3800" s="131">
        <v>43710</v>
      </c>
      <c r="O3800" s="131" t="s">
        <v>44</v>
      </c>
      <c r="P3800" s="124" t="e">
        <f t="shared" si="168"/>
        <v>#VALUE!</v>
      </c>
      <c r="R3800" s="125"/>
      <c r="Y3800" s="116" t="s">
        <v>356</v>
      </c>
    </row>
    <row r="3801" spans="1:25">
      <c r="A3801" s="116">
        <v>3801</v>
      </c>
      <c r="C3801" s="118">
        <f t="shared" si="167"/>
        <v>0</v>
      </c>
      <c r="E3801" s="120" t="s">
        <v>8452</v>
      </c>
      <c r="F3801" s="211"/>
      <c r="G3801" s="119" t="s">
        <v>8451</v>
      </c>
      <c r="K3801" s="120"/>
      <c r="L3801" s="120" t="s">
        <v>32</v>
      </c>
      <c r="P3801" s="124">
        <f t="shared" si="168"/>
        <v>0</v>
      </c>
      <c r="Y3801" s="116" t="s">
        <v>356</v>
      </c>
    </row>
    <row r="3802" spans="1:25">
      <c r="A3802" s="116">
        <v>3802</v>
      </c>
      <c r="C3802" s="118">
        <f t="shared" si="167"/>
        <v>0</v>
      </c>
      <c r="E3802" s="120" t="s">
        <v>8453</v>
      </c>
      <c r="F3802" s="211"/>
      <c r="G3802" s="119" t="s">
        <v>627</v>
      </c>
      <c r="K3802" s="120"/>
      <c r="L3802" s="120" t="s">
        <v>32</v>
      </c>
      <c r="M3802" s="120" t="s">
        <v>7068</v>
      </c>
      <c r="N3802" s="131">
        <v>43710</v>
      </c>
      <c r="P3802" s="124">
        <f t="shared" si="168"/>
        <v>0</v>
      </c>
      <c r="R3802" s="118">
        <f ca="1">TODAY()-N3802</f>
        <v>968</v>
      </c>
      <c r="S3802" s="120" t="s">
        <v>92</v>
      </c>
      <c r="T3802" s="126">
        <v>43711</v>
      </c>
      <c r="Y3802" s="116" t="s">
        <v>8454</v>
      </c>
    </row>
    <row r="3803" spans="1:25">
      <c r="A3803" s="116">
        <v>3803</v>
      </c>
      <c r="C3803" s="118">
        <f t="shared" si="167"/>
        <v>0</v>
      </c>
      <c r="E3803" s="120" t="s">
        <v>8455</v>
      </c>
      <c r="F3803" s="211"/>
      <c r="G3803" s="119" t="s">
        <v>8456</v>
      </c>
      <c r="K3803" s="120"/>
      <c r="L3803" s="120" t="s">
        <v>32</v>
      </c>
      <c r="P3803" s="124">
        <f t="shared" si="168"/>
        <v>0</v>
      </c>
      <c r="Y3803" s="116" t="s">
        <v>356</v>
      </c>
    </row>
    <row r="3804" spans="1:25">
      <c r="A3804" s="116">
        <v>3804</v>
      </c>
      <c r="C3804" s="118">
        <f t="shared" si="167"/>
        <v>0</v>
      </c>
      <c r="E3804" s="120" t="s">
        <v>8457</v>
      </c>
      <c r="F3804" s="211" t="s">
        <v>8458</v>
      </c>
      <c r="G3804" s="119" t="s">
        <v>8459</v>
      </c>
      <c r="I3804" s="121" t="s">
        <v>30</v>
      </c>
      <c r="K3804" s="120"/>
      <c r="L3804" s="120" t="s">
        <v>32</v>
      </c>
      <c r="M3804" s="120" t="s">
        <v>7068</v>
      </c>
      <c r="N3804" s="131">
        <v>43712</v>
      </c>
      <c r="O3804" s="131" t="s">
        <v>44</v>
      </c>
      <c r="P3804" s="124" t="e">
        <f t="shared" si="168"/>
        <v>#VALUE!</v>
      </c>
      <c r="R3804" s="125"/>
      <c r="Y3804" s="116" t="s">
        <v>356</v>
      </c>
    </row>
    <row r="3805" spans="1:25">
      <c r="A3805" s="116">
        <v>3805</v>
      </c>
      <c r="C3805" s="118">
        <f t="shared" si="167"/>
        <v>0</v>
      </c>
      <c r="E3805" s="120" t="s">
        <v>8460</v>
      </c>
      <c r="F3805" s="211"/>
      <c r="G3805" s="119" t="s">
        <v>8461</v>
      </c>
      <c r="K3805" s="120"/>
      <c r="L3805" s="120" t="s">
        <v>32</v>
      </c>
      <c r="M3805" s="120" t="s">
        <v>78</v>
      </c>
      <c r="P3805" s="124">
        <f t="shared" si="168"/>
        <v>0</v>
      </c>
      <c r="Y3805" s="116" t="s">
        <v>1426</v>
      </c>
    </row>
    <row r="3806" spans="1:25">
      <c r="A3806" s="116">
        <v>3806</v>
      </c>
      <c r="C3806" s="118">
        <f t="shared" si="167"/>
        <v>0</v>
      </c>
      <c r="E3806" s="120" t="s">
        <v>8462</v>
      </c>
      <c r="F3806" s="211"/>
      <c r="G3806" s="119" t="s">
        <v>8463</v>
      </c>
      <c r="K3806" s="120"/>
      <c r="L3806" s="120" t="s">
        <v>32</v>
      </c>
      <c r="P3806" s="124">
        <f t="shared" si="168"/>
        <v>0</v>
      </c>
      <c r="Y3806" s="116" t="s">
        <v>1426</v>
      </c>
    </row>
    <row r="3807" spans="1:25">
      <c r="A3807" s="116">
        <v>3807</v>
      </c>
      <c r="C3807" s="118">
        <f t="shared" si="167"/>
        <v>0</v>
      </c>
      <c r="E3807" s="120" t="s">
        <v>8464</v>
      </c>
      <c r="F3807" s="211"/>
      <c r="G3807" s="119" t="s">
        <v>7785</v>
      </c>
      <c r="K3807" s="120"/>
      <c r="L3807" s="120" t="s">
        <v>32</v>
      </c>
      <c r="P3807" s="124">
        <f t="shared" si="168"/>
        <v>0</v>
      </c>
      <c r="Y3807" s="116" t="s">
        <v>1426</v>
      </c>
    </row>
    <row r="3808" spans="1:25">
      <c r="A3808" s="116">
        <v>3808</v>
      </c>
      <c r="C3808" s="118">
        <f t="shared" si="167"/>
        <v>0</v>
      </c>
      <c r="E3808" s="120" t="s">
        <v>8465</v>
      </c>
      <c r="F3808" s="211"/>
      <c r="G3808" s="119" t="s">
        <v>8466</v>
      </c>
      <c r="I3808" s="121" t="s">
        <v>30</v>
      </c>
      <c r="J3808" s="121" t="s">
        <v>8467</v>
      </c>
      <c r="K3808" s="120"/>
      <c r="L3808" s="120" t="s">
        <v>32</v>
      </c>
      <c r="M3808" s="120" t="s">
        <v>7068</v>
      </c>
      <c r="N3808" s="131">
        <v>43711</v>
      </c>
      <c r="O3808" s="131" t="s">
        <v>44</v>
      </c>
      <c r="P3808" s="124" t="e">
        <f t="shared" si="168"/>
        <v>#VALUE!</v>
      </c>
      <c r="R3808" s="125"/>
      <c r="Y3808" s="116" t="s">
        <v>356</v>
      </c>
    </row>
    <row r="3809" spans="1:25">
      <c r="A3809" s="116">
        <v>3809</v>
      </c>
      <c r="C3809" s="118">
        <f t="shared" si="167"/>
        <v>0</v>
      </c>
      <c r="E3809" s="120" t="s">
        <v>8468</v>
      </c>
      <c r="F3809" s="211"/>
      <c r="G3809" s="119" t="s">
        <v>8469</v>
      </c>
      <c r="I3809" s="121" t="s">
        <v>30</v>
      </c>
      <c r="K3809" s="120"/>
      <c r="L3809" s="120" t="s">
        <v>32</v>
      </c>
      <c r="M3809" s="120" t="s">
        <v>7068</v>
      </c>
      <c r="N3809" s="131">
        <v>43712</v>
      </c>
      <c r="O3809" s="131" t="s">
        <v>44</v>
      </c>
      <c r="P3809" s="124" t="e">
        <f t="shared" si="168"/>
        <v>#VALUE!</v>
      </c>
      <c r="R3809" s="125"/>
      <c r="Y3809" s="116" t="s">
        <v>356</v>
      </c>
    </row>
    <row r="3810" spans="1:25">
      <c r="A3810" s="116">
        <v>3810</v>
      </c>
      <c r="C3810" s="118">
        <f t="shared" si="167"/>
        <v>0</v>
      </c>
      <c r="E3810" s="120" t="s">
        <v>8470</v>
      </c>
      <c r="F3810" s="211"/>
      <c r="G3810" s="119" t="s">
        <v>8471</v>
      </c>
      <c r="K3810" s="120"/>
      <c r="L3810" s="120" t="s">
        <v>32</v>
      </c>
      <c r="P3810" s="124">
        <f t="shared" si="168"/>
        <v>0</v>
      </c>
      <c r="Y3810" s="116" t="s">
        <v>1426</v>
      </c>
    </row>
    <row r="3811" spans="1:25">
      <c r="A3811" s="116">
        <v>3811</v>
      </c>
      <c r="C3811" s="118">
        <f t="shared" si="167"/>
        <v>0</v>
      </c>
      <c r="E3811" s="120" t="s">
        <v>8472</v>
      </c>
      <c r="F3811" s="211"/>
      <c r="G3811" s="119" t="s">
        <v>8473</v>
      </c>
      <c r="K3811" s="120"/>
      <c r="L3811" s="120" t="s">
        <v>32</v>
      </c>
      <c r="P3811" s="124">
        <f t="shared" si="168"/>
        <v>0</v>
      </c>
      <c r="Y3811" s="116" t="s">
        <v>1426</v>
      </c>
    </row>
    <row r="3812" spans="1:25">
      <c r="A3812" s="116">
        <v>3812</v>
      </c>
      <c r="C3812" s="118">
        <f t="shared" si="167"/>
        <v>0</v>
      </c>
      <c r="E3812" s="120" t="s">
        <v>8474</v>
      </c>
      <c r="F3812" s="211"/>
      <c r="G3812" s="119" t="s">
        <v>8475</v>
      </c>
      <c r="K3812" s="120"/>
      <c r="L3812" s="120" t="s">
        <v>32</v>
      </c>
      <c r="P3812" s="124">
        <f t="shared" si="168"/>
        <v>0</v>
      </c>
      <c r="Y3812" s="116" t="s">
        <v>1426</v>
      </c>
    </row>
    <row r="3813" spans="1:25">
      <c r="A3813" s="116">
        <v>3813</v>
      </c>
      <c r="C3813" s="118">
        <f t="shared" si="167"/>
        <v>0</v>
      </c>
      <c r="E3813" s="120" t="s">
        <v>8476</v>
      </c>
      <c r="F3813" s="211"/>
      <c r="G3813" s="119" t="s">
        <v>8477</v>
      </c>
      <c r="K3813" s="120"/>
      <c r="L3813" s="120" t="s">
        <v>32</v>
      </c>
      <c r="P3813" s="124">
        <f t="shared" si="168"/>
        <v>0</v>
      </c>
      <c r="Y3813" s="116" t="s">
        <v>1426</v>
      </c>
    </row>
    <row r="3814" spans="1:25">
      <c r="A3814" s="116">
        <v>3814</v>
      </c>
      <c r="C3814" s="118">
        <f t="shared" si="167"/>
        <v>0</v>
      </c>
      <c r="E3814" s="120" t="s">
        <v>8478</v>
      </c>
      <c r="F3814" s="211"/>
      <c r="G3814" s="119" t="s">
        <v>8479</v>
      </c>
      <c r="K3814" s="120"/>
      <c r="L3814" s="120" t="s">
        <v>32</v>
      </c>
      <c r="P3814" s="124">
        <f t="shared" si="168"/>
        <v>0</v>
      </c>
      <c r="Y3814" s="116" t="s">
        <v>1426</v>
      </c>
    </row>
    <row r="3815" spans="1:25">
      <c r="A3815" s="116">
        <v>3815</v>
      </c>
      <c r="C3815" s="118">
        <f t="shared" si="167"/>
        <v>0</v>
      </c>
      <c r="E3815" s="120" t="s">
        <v>8480</v>
      </c>
      <c r="F3815" s="211"/>
      <c r="G3815" s="119" t="s">
        <v>8481</v>
      </c>
      <c r="K3815" s="120"/>
      <c r="L3815" s="120" t="s">
        <v>32</v>
      </c>
      <c r="M3815" s="120" t="s">
        <v>7068</v>
      </c>
      <c r="N3815" s="131">
        <v>43712</v>
      </c>
      <c r="P3815" s="124">
        <f t="shared" si="168"/>
        <v>0</v>
      </c>
      <c r="R3815" s="118">
        <f ca="1">TODAY()-N3815</f>
        <v>966</v>
      </c>
      <c r="S3815" s="120" t="s">
        <v>92</v>
      </c>
      <c r="T3815" s="126">
        <v>43712</v>
      </c>
      <c r="Y3815" s="116" t="s">
        <v>7118</v>
      </c>
    </row>
    <row r="3816" spans="1:25" ht="27.6">
      <c r="A3816" s="116">
        <v>3816</v>
      </c>
      <c r="C3816" s="118">
        <f t="shared" si="167"/>
        <v>0</v>
      </c>
      <c r="E3816" s="120" t="s">
        <v>8482</v>
      </c>
      <c r="F3816" s="211" t="s">
        <v>8483</v>
      </c>
      <c r="G3816" s="119" t="s">
        <v>8484</v>
      </c>
      <c r="I3816" s="121" t="s">
        <v>30</v>
      </c>
      <c r="K3816" s="120"/>
      <c r="L3816" s="120" t="s">
        <v>32</v>
      </c>
      <c r="M3816" s="120" t="s">
        <v>7068</v>
      </c>
      <c r="N3816" s="131">
        <v>43712</v>
      </c>
      <c r="O3816" s="131" t="s">
        <v>44</v>
      </c>
      <c r="P3816" s="124" t="e">
        <f t="shared" si="168"/>
        <v>#VALUE!</v>
      </c>
      <c r="R3816" s="125"/>
      <c r="S3816" s="120" t="s">
        <v>55</v>
      </c>
      <c r="Y3816" s="116" t="s">
        <v>356</v>
      </c>
    </row>
    <row r="3817" spans="1:25">
      <c r="A3817" s="116">
        <v>3817</v>
      </c>
      <c r="C3817" s="118">
        <f t="shared" si="167"/>
        <v>0</v>
      </c>
      <c r="E3817" s="120" t="s">
        <v>8485</v>
      </c>
      <c r="F3817" s="211"/>
      <c r="G3817" s="119" t="s">
        <v>8486</v>
      </c>
      <c r="K3817" s="120"/>
      <c r="L3817" s="120" t="s">
        <v>32</v>
      </c>
      <c r="P3817" s="124">
        <f t="shared" si="168"/>
        <v>0</v>
      </c>
      <c r="Y3817" s="116" t="s">
        <v>1426</v>
      </c>
    </row>
    <row r="3818" spans="1:25">
      <c r="A3818" s="116">
        <v>3818</v>
      </c>
      <c r="C3818" s="118">
        <f t="shared" si="167"/>
        <v>0</v>
      </c>
      <c r="E3818" s="120" t="s">
        <v>8487</v>
      </c>
      <c r="F3818" s="211"/>
      <c r="G3818" s="119" t="s">
        <v>8488</v>
      </c>
      <c r="I3818" s="121" t="s">
        <v>30</v>
      </c>
      <c r="K3818" s="120"/>
      <c r="L3818" s="120" t="s">
        <v>32</v>
      </c>
      <c r="M3818" s="120" t="s">
        <v>7068</v>
      </c>
      <c r="N3818" s="131">
        <v>43711</v>
      </c>
      <c r="O3818" s="131" t="s">
        <v>44</v>
      </c>
      <c r="P3818" s="124" t="e">
        <f t="shared" si="168"/>
        <v>#VALUE!</v>
      </c>
      <c r="R3818" s="125"/>
      <c r="S3818" s="120" t="s">
        <v>55</v>
      </c>
      <c r="Y3818" s="116" t="s">
        <v>356</v>
      </c>
    </row>
    <row r="3819" spans="1:25">
      <c r="A3819" s="116">
        <v>3819</v>
      </c>
      <c r="C3819" s="118">
        <f t="shared" si="167"/>
        <v>0</v>
      </c>
      <c r="E3819" s="120" t="s">
        <v>8489</v>
      </c>
      <c r="F3819" s="211"/>
      <c r="G3819" s="119" t="s">
        <v>8490</v>
      </c>
      <c r="K3819" s="120"/>
      <c r="L3819" s="120" t="s">
        <v>32</v>
      </c>
      <c r="M3819" s="120" t="s">
        <v>7068</v>
      </c>
      <c r="N3819" s="131">
        <v>43711</v>
      </c>
      <c r="P3819" s="124">
        <f t="shared" si="168"/>
        <v>0</v>
      </c>
      <c r="R3819" s="118">
        <f ca="1">TODAY()-N3819</f>
        <v>967</v>
      </c>
      <c r="S3819" s="120" t="s">
        <v>92</v>
      </c>
      <c r="T3819" s="126">
        <v>43711</v>
      </c>
      <c r="Y3819" s="116" t="s">
        <v>7118</v>
      </c>
    </row>
    <row r="3820" spans="1:25">
      <c r="A3820" s="116">
        <v>3820</v>
      </c>
      <c r="C3820" s="118">
        <f t="shared" si="167"/>
        <v>0</v>
      </c>
      <c r="E3820" s="120" t="s">
        <v>8491</v>
      </c>
      <c r="F3820" s="211"/>
      <c r="G3820" s="119" t="s">
        <v>8492</v>
      </c>
      <c r="K3820" s="120"/>
      <c r="L3820" s="120" t="s">
        <v>32</v>
      </c>
      <c r="P3820" s="124">
        <f t="shared" si="168"/>
        <v>0</v>
      </c>
      <c r="Y3820" s="116" t="s">
        <v>1426</v>
      </c>
    </row>
    <row r="3821" spans="1:25">
      <c r="A3821" s="116">
        <v>3821</v>
      </c>
      <c r="C3821" s="118">
        <f t="shared" si="167"/>
        <v>0</v>
      </c>
      <c r="E3821" s="120" t="s">
        <v>8493</v>
      </c>
      <c r="F3821" s="211"/>
      <c r="G3821" s="119" t="s">
        <v>8494</v>
      </c>
      <c r="K3821" s="120"/>
      <c r="L3821" s="120" t="s">
        <v>32</v>
      </c>
      <c r="P3821" s="124">
        <f t="shared" si="168"/>
        <v>0</v>
      </c>
      <c r="Y3821" s="116" t="s">
        <v>1426</v>
      </c>
    </row>
    <row r="3822" spans="1:25">
      <c r="A3822" s="116">
        <v>3822</v>
      </c>
      <c r="C3822" s="118">
        <f t="shared" si="167"/>
        <v>0</v>
      </c>
      <c r="E3822" s="120" t="s">
        <v>8495</v>
      </c>
      <c r="F3822" s="211"/>
      <c r="G3822" s="119" t="s">
        <v>8496</v>
      </c>
      <c r="K3822" s="120"/>
      <c r="L3822" s="120" t="s">
        <v>32</v>
      </c>
      <c r="P3822" s="124">
        <f t="shared" si="168"/>
        <v>0</v>
      </c>
      <c r="Y3822" s="116" t="s">
        <v>1426</v>
      </c>
    </row>
    <row r="3823" spans="1:25" ht="27.6">
      <c r="A3823" s="116">
        <v>3823</v>
      </c>
      <c r="C3823" s="118">
        <f t="shared" si="167"/>
        <v>0</v>
      </c>
      <c r="E3823" s="120" t="s">
        <v>8497</v>
      </c>
      <c r="F3823" s="211" t="s">
        <v>8498</v>
      </c>
      <c r="G3823" s="119" t="s">
        <v>8499</v>
      </c>
      <c r="H3823" s="121" t="s">
        <v>5003</v>
      </c>
      <c r="I3823" s="121" t="s">
        <v>30</v>
      </c>
      <c r="J3823" s="121" t="s">
        <v>7123</v>
      </c>
      <c r="K3823" s="120"/>
      <c r="L3823" s="120" t="s">
        <v>32</v>
      </c>
      <c r="P3823" s="124">
        <f t="shared" si="168"/>
        <v>0</v>
      </c>
      <c r="Y3823" s="116" t="s">
        <v>1426</v>
      </c>
    </row>
    <row r="3824" spans="1:25">
      <c r="A3824" s="116">
        <v>3824</v>
      </c>
      <c r="C3824" s="118">
        <f t="shared" ref="C3824:C3887" si="169">IF(B3824&lt;&gt;0,MONTH(B3824),0)</f>
        <v>0</v>
      </c>
      <c r="D3824" s="120" t="s">
        <v>252</v>
      </c>
      <c r="E3824" s="120" t="s">
        <v>8500</v>
      </c>
      <c r="F3824" s="211" t="s">
        <v>235</v>
      </c>
      <c r="G3824" s="119" t="s">
        <v>8501</v>
      </c>
      <c r="H3824" s="121" t="s">
        <v>48</v>
      </c>
      <c r="I3824" s="121" t="s">
        <v>30</v>
      </c>
      <c r="J3824" s="121" t="s">
        <v>5018</v>
      </c>
      <c r="K3824" s="120"/>
      <c r="L3824" s="120" t="s">
        <v>32</v>
      </c>
      <c r="M3824" s="120" t="s">
        <v>7068</v>
      </c>
      <c r="N3824" s="131">
        <v>43720</v>
      </c>
      <c r="O3824" s="131">
        <v>44260</v>
      </c>
      <c r="P3824" s="124">
        <f t="shared" si="168"/>
        <v>3</v>
      </c>
      <c r="Q3824" s="118">
        <v>2</v>
      </c>
      <c r="R3824" s="125">
        <f ca="1">TODAY()-O3824</f>
        <v>418</v>
      </c>
      <c r="S3824" s="120" t="s">
        <v>135</v>
      </c>
      <c r="T3824" s="126">
        <v>44018</v>
      </c>
      <c r="U3824" s="126" t="s">
        <v>8502</v>
      </c>
      <c r="Y3824" s="116" t="s">
        <v>8503</v>
      </c>
    </row>
    <row r="3825" spans="1:25">
      <c r="A3825" s="116">
        <v>3825</v>
      </c>
      <c r="C3825" s="118">
        <f t="shared" si="169"/>
        <v>0</v>
      </c>
      <c r="E3825" s="120" t="s">
        <v>8504</v>
      </c>
      <c r="F3825" s="211"/>
      <c r="G3825" s="119" t="s">
        <v>2592</v>
      </c>
      <c r="K3825" s="120"/>
      <c r="L3825" s="120" t="s">
        <v>32</v>
      </c>
      <c r="P3825" s="124">
        <f t="shared" si="168"/>
        <v>0</v>
      </c>
      <c r="Y3825" s="116" t="s">
        <v>1426</v>
      </c>
    </row>
    <row r="3826" spans="1:25">
      <c r="A3826" s="116">
        <v>3826</v>
      </c>
      <c r="C3826" s="118">
        <f t="shared" si="169"/>
        <v>0</v>
      </c>
      <c r="E3826" s="120" t="s">
        <v>8505</v>
      </c>
      <c r="F3826" s="211"/>
      <c r="G3826" s="119" t="s">
        <v>8506</v>
      </c>
      <c r="K3826" s="120"/>
      <c r="L3826" s="120" t="s">
        <v>32</v>
      </c>
      <c r="P3826" s="124">
        <f t="shared" si="168"/>
        <v>0</v>
      </c>
      <c r="Y3826" s="116" t="s">
        <v>1426</v>
      </c>
    </row>
    <row r="3827" spans="1:25">
      <c r="A3827" s="116">
        <v>3827</v>
      </c>
      <c r="C3827" s="118">
        <f t="shared" si="169"/>
        <v>0</v>
      </c>
      <c r="E3827" s="120" t="s">
        <v>8507</v>
      </c>
      <c r="F3827" s="211" t="s">
        <v>8508</v>
      </c>
      <c r="G3827" s="119" t="s">
        <v>8509</v>
      </c>
      <c r="I3827" s="119" t="s">
        <v>30</v>
      </c>
      <c r="J3827" s="121" t="s">
        <v>77</v>
      </c>
      <c r="K3827" s="120"/>
      <c r="L3827" s="120" t="s">
        <v>32</v>
      </c>
      <c r="M3827" s="120" t="s">
        <v>7068</v>
      </c>
      <c r="N3827" s="131">
        <v>43712</v>
      </c>
      <c r="O3827" s="131" t="s">
        <v>44</v>
      </c>
      <c r="P3827" s="124" t="e">
        <f t="shared" si="168"/>
        <v>#VALUE!</v>
      </c>
      <c r="R3827" s="125"/>
      <c r="S3827" s="120" t="s">
        <v>55</v>
      </c>
      <c r="Y3827" s="116" t="s">
        <v>356</v>
      </c>
    </row>
    <row r="3828" spans="1:25">
      <c r="A3828" s="116">
        <v>3828</v>
      </c>
      <c r="C3828" s="118">
        <f t="shared" si="169"/>
        <v>0</v>
      </c>
      <c r="E3828" s="120" t="s">
        <v>8510</v>
      </c>
      <c r="F3828" s="211"/>
      <c r="G3828" s="119" t="s">
        <v>8511</v>
      </c>
      <c r="K3828" s="120"/>
      <c r="L3828" s="120" t="s">
        <v>32</v>
      </c>
      <c r="P3828" s="124">
        <f t="shared" si="168"/>
        <v>0</v>
      </c>
      <c r="Y3828" s="116" t="s">
        <v>1426</v>
      </c>
    </row>
    <row r="3829" spans="1:25">
      <c r="A3829" s="116">
        <v>3829</v>
      </c>
      <c r="C3829" s="118">
        <f t="shared" si="169"/>
        <v>0</v>
      </c>
      <c r="E3829" s="120" t="s">
        <v>8512</v>
      </c>
      <c r="F3829" s="211" t="s">
        <v>8513</v>
      </c>
      <c r="G3829" s="119" t="s">
        <v>8514</v>
      </c>
      <c r="I3829" s="119" t="s">
        <v>30</v>
      </c>
      <c r="J3829" s="121" t="s">
        <v>77</v>
      </c>
      <c r="K3829" s="120"/>
      <c r="L3829" s="120" t="s">
        <v>32</v>
      </c>
      <c r="M3829" s="120" t="s">
        <v>7068</v>
      </c>
      <c r="N3829" s="131">
        <v>43712</v>
      </c>
      <c r="O3829" s="131">
        <v>44018</v>
      </c>
      <c r="P3829" s="124">
        <f t="shared" si="168"/>
        <v>7</v>
      </c>
      <c r="Q3829" s="118">
        <v>1</v>
      </c>
      <c r="R3829" s="125">
        <f ca="1">TODAY()-O3829</f>
        <v>660</v>
      </c>
      <c r="S3829" s="120" t="s">
        <v>92</v>
      </c>
      <c r="T3829" s="126">
        <v>44011</v>
      </c>
    </row>
    <row r="3830" spans="1:25">
      <c r="A3830" s="116">
        <v>3830</v>
      </c>
      <c r="C3830" s="118">
        <f t="shared" si="169"/>
        <v>0</v>
      </c>
      <c r="D3830" s="120" t="s">
        <v>37</v>
      </c>
      <c r="E3830" s="120" t="s">
        <v>8515</v>
      </c>
      <c r="F3830" s="211"/>
      <c r="G3830" s="119" t="s">
        <v>8516</v>
      </c>
      <c r="I3830" s="121" t="s">
        <v>30</v>
      </c>
      <c r="K3830" s="120"/>
      <c r="L3830" s="120" t="s">
        <v>32</v>
      </c>
      <c r="M3830" s="120" t="s">
        <v>184</v>
      </c>
      <c r="N3830" s="131">
        <v>43500</v>
      </c>
      <c r="P3830" s="124">
        <f t="shared" si="168"/>
        <v>0</v>
      </c>
    </row>
    <row r="3831" spans="1:25">
      <c r="A3831" s="116">
        <v>3831</v>
      </c>
      <c r="C3831" s="118">
        <f t="shared" si="169"/>
        <v>0</v>
      </c>
      <c r="E3831" s="120" t="s">
        <v>8517</v>
      </c>
      <c r="F3831" s="211"/>
      <c r="G3831" s="119" t="s">
        <v>8518</v>
      </c>
      <c r="K3831" s="120"/>
      <c r="L3831" s="120" t="s">
        <v>32</v>
      </c>
      <c r="P3831" s="124">
        <f t="shared" si="168"/>
        <v>0</v>
      </c>
      <c r="Y3831" s="116" t="s">
        <v>1426</v>
      </c>
    </row>
    <row r="3832" spans="1:25">
      <c r="A3832" s="116">
        <v>3832</v>
      </c>
      <c r="C3832" s="118">
        <f t="shared" si="169"/>
        <v>0</v>
      </c>
      <c r="E3832" s="120" t="s">
        <v>8519</v>
      </c>
      <c r="F3832" s="211"/>
      <c r="G3832" s="119" t="s">
        <v>8520</v>
      </c>
      <c r="K3832" s="120"/>
      <c r="L3832" s="120" t="s">
        <v>32</v>
      </c>
      <c r="P3832" s="124">
        <f t="shared" si="168"/>
        <v>0</v>
      </c>
      <c r="Y3832" s="116" t="s">
        <v>1426</v>
      </c>
    </row>
    <row r="3833" spans="1:25">
      <c r="A3833" s="116">
        <v>3833</v>
      </c>
      <c r="C3833" s="118">
        <f t="shared" si="169"/>
        <v>0</v>
      </c>
      <c r="E3833" s="120" t="s">
        <v>8521</v>
      </c>
      <c r="F3833" s="211"/>
      <c r="G3833" s="119" t="s">
        <v>8522</v>
      </c>
      <c r="K3833" s="120"/>
      <c r="L3833" s="120" t="s">
        <v>32</v>
      </c>
      <c r="P3833" s="124">
        <f t="shared" si="168"/>
        <v>0</v>
      </c>
      <c r="Y3833" s="116" t="s">
        <v>1426</v>
      </c>
    </row>
    <row r="3834" spans="1:25">
      <c r="A3834" s="116">
        <v>3834</v>
      </c>
      <c r="C3834" s="118">
        <f t="shared" si="169"/>
        <v>0</v>
      </c>
      <c r="E3834" s="120" t="s">
        <v>8523</v>
      </c>
      <c r="F3834" s="211"/>
      <c r="G3834" s="119" t="s">
        <v>8524</v>
      </c>
      <c r="I3834" s="121" t="s">
        <v>30</v>
      </c>
      <c r="K3834" s="120"/>
      <c r="L3834" s="120" t="s">
        <v>32</v>
      </c>
      <c r="M3834" s="120" t="s">
        <v>7068</v>
      </c>
      <c r="N3834" s="131">
        <v>43713</v>
      </c>
      <c r="O3834" s="131" t="s">
        <v>44</v>
      </c>
      <c r="P3834" s="124" t="e">
        <f t="shared" si="168"/>
        <v>#VALUE!</v>
      </c>
      <c r="R3834" s="125"/>
      <c r="Y3834" s="116" t="s">
        <v>356</v>
      </c>
    </row>
    <row r="3835" spans="1:25">
      <c r="A3835" s="116">
        <v>3835</v>
      </c>
      <c r="C3835" s="118">
        <f t="shared" si="169"/>
        <v>0</v>
      </c>
      <c r="E3835" s="120" t="s">
        <v>8525</v>
      </c>
      <c r="F3835" s="211"/>
      <c r="G3835" s="119" t="s">
        <v>8526</v>
      </c>
      <c r="I3835" s="121" t="s">
        <v>30</v>
      </c>
      <c r="K3835" s="120"/>
      <c r="L3835" s="120" t="s">
        <v>32</v>
      </c>
      <c r="M3835" s="120" t="s">
        <v>7068</v>
      </c>
      <c r="N3835" s="131">
        <v>43712</v>
      </c>
      <c r="O3835" s="131" t="s">
        <v>44</v>
      </c>
      <c r="P3835" s="124" t="e">
        <f t="shared" si="168"/>
        <v>#VALUE!</v>
      </c>
      <c r="R3835" s="125"/>
      <c r="Y3835" s="116" t="s">
        <v>356</v>
      </c>
    </row>
    <row r="3836" spans="1:25">
      <c r="A3836" s="116">
        <v>3836</v>
      </c>
      <c r="C3836" s="118">
        <f t="shared" si="169"/>
        <v>0</v>
      </c>
      <c r="E3836" s="120" t="s">
        <v>8527</v>
      </c>
      <c r="F3836" s="211"/>
      <c r="G3836" s="119" t="s">
        <v>8528</v>
      </c>
      <c r="K3836" s="120"/>
      <c r="L3836" s="120" t="s">
        <v>32</v>
      </c>
      <c r="P3836" s="124">
        <f t="shared" si="168"/>
        <v>0</v>
      </c>
      <c r="S3836" s="120" t="s">
        <v>92</v>
      </c>
      <c r="Y3836" s="116" t="s">
        <v>1426</v>
      </c>
    </row>
    <row r="3837" spans="1:25">
      <c r="A3837" s="116">
        <v>3837</v>
      </c>
      <c r="C3837" s="118">
        <f t="shared" si="169"/>
        <v>0</v>
      </c>
      <c r="E3837" s="120" t="s">
        <v>8529</v>
      </c>
      <c r="F3837" s="211"/>
      <c r="G3837" s="119" t="s">
        <v>8530</v>
      </c>
      <c r="K3837" s="120"/>
      <c r="L3837" s="120" t="s">
        <v>32</v>
      </c>
      <c r="P3837" s="124">
        <f t="shared" si="168"/>
        <v>0</v>
      </c>
      <c r="Y3837" s="116" t="s">
        <v>356</v>
      </c>
    </row>
    <row r="3838" spans="1:25">
      <c r="A3838" s="116">
        <v>3838</v>
      </c>
      <c r="C3838" s="118">
        <f t="shared" si="169"/>
        <v>0</v>
      </c>
      <c r="E3838" s="120" t="s">
        <v>8531</v>
      </c>
      <c r="F3838" s="211"/>
      <c r="G3838" s="119" t="s">
        <v>8532</v>
      </c>
      <c r="K3838" s="120"/>
      <c r="L3838" s="120" t="s">
        <v>32</v>
      </c>
      <c r="P3838" s="124">
        <f t="shared" si="168"/>
        <v>0</v>
      </c>
      <c r="Y3838" s="116" t="s">
        <v>356</v>
      </c>
    </row>
    <row r="3839" spans="1:25">
      <c r="A3839" s="116">
        <v>3839</v>
      </c>
      <c r="C3839" s="118">
        <f t="shared" si="169"/>
        <v>0</v>
      </c>
      <c r="E3839" s="120" t="s">
        <v>8533</v>
      </c>
      <c r="F3839" s="211"/>
      <c r="G3839" s="119" t="s">
        <v>7866</v>
      </c>
      <c r="K3839" s="120"/>
      <c r="L3839" s="120" t="s">
        <v>32</v>
      </c>
      <c r="P3839" s="124">
        <f t="shared" si="168"/>
        <v>0</v>
      </c>
      <c r="Y3839" s="116" t="s">
        <v>356</v>
      </c>
    </row>
    <row r="3840" spans="1:25">
      <c r="A3840" s="116">
        <v>3840</v>
      </c>
      <c r="C3840" s="118">
        <f t="shared" si="169"/>
        <v>0</v>
      </c>
      <c r="E3840" s="120" t="s">
        <v>8534</v>
      </c>
      <c r="F3840" s="211"/>
      <c r="G3840" s="119" t="s">
        <v>8535</v>
      </c>
      <c r="K3840" s="120"/>
      <c r="L3840" s="120" t="s">
        <v>32</v>
      </c>
      <c r="P3840" s="124">
        <f t="shared" si="168"/>
        <v>0</v>
      </c>
      <c r="Y3840" s="116" t="s">
        <v>356</v>
      </c>
    </row>
    <row r="3841" spans="1:25">
      <c r="A3841" s="116">
        <v>3841</v>
      </c>
      <c r="C3841" s="118">
        <f t="shared" si="169"/>
        <v>0</v>
      </c>
      <c r="E3841" s="120" t="s">
        <v>8536</v>
      </c>
      <c r="F3841" s="211"/>
      <c r="G3841" s="119" t="s">
        <v>7117</v>
      </c>
      <c r="K3841" s="120"/>
      <c r="L3841" s="120" t="s">
        <v>32</v>
      </c>
      <c r="P3841" s="124">
        <f t="shared" si="168"/>
        <v>0</v>
      </c>
      <c r="Y3841" s="116" t="s">
        <v>356</v>
      </c>
    </row>
    <row r="3842" spans="1:25">
      <c r="A3842" s="116">
        <v>3842</v>
      </c>
      <c r="C3842" s="118">
        <f t="shared" si="169"/>
        <v>0</v>
      </c>
      <c r="E3842" s="120" t="s">
        <v>8537</v>
      </c>
      <c r="F3842" s="211"/>
      <c r="G3842" s="119" t="s">
        <v>8538</v>
      </c>
      <c r="K3842" s="120"/>
      <c r="L3842" s="120" t="s">
        <v>32</v>
      </c>
      <c r="M3842" s="120" t="s">
        <v>7068</v>
      </c>
      <c r="N3842" s="131">
        <v>43710</v>
      </c>
      <c r="P3842" s="124">
        <f t="shared" si="168"/>
        <v>0</v>
      </c>
      <c r="R3842" s="118">
        <f ca="1">TODAY()-N3842</f>
        <v>968</v>
      </c>
      <c r="S3842" s="120" t="s">
        <v>92</v>
      </c>
      <c r="T3842" s="126">
        <v>43711</v>
      </c>
      <c r="Y3842" s="116" t="s">
        <v>7118</v>
      </c>
    </row>
    <row r="3843" spans="1:25">
      <c r="A3843" s="116">
        <v>3843</v>
      </c>
      <c r="C3843" s="118">
        <f t="shared" si="169"/>
        <v>0</v>
      </c>
      <c r="D3843" s="119" t="s">
        <v>25</v>
      </c>
      <c r="E3843" s="120" t="s">
        <v>8539</v>
      </c>
      <c r="F3843" s="211" t="s">
        <v>8540</v>
      </c>
      <c r="G3843" s="119" t="s">
        <v>8541</v>
      </c>
      <c r="I3843" s="121" t="s">
        <v>30</v>
      </c>
      <c r="J3843" s="121" t="s">
        <v>7216</v>
      </c>
      <c r="K3843" s="120" t="s">
        <v>65</v>
      </c>
      <c r="L3843" s="120" t="s">
        <v>32</v>
      </c>
      <c r="M3843" s="120" t="s">
        <v>184</v>
      </c>
      <c r="O3843" s="131" t="s">
        <v>8542</v>
      </c>
      <c r="P3843" s="124" t="e">
        <f t="shared" si="168"/>
        <v>#VALUE!</v>
      </c>
      <c r="Y3843" s="116" t="s">
        <v>356</v>
      </c>
    </row>
    <row r="3844" spans="1:25">
      <c r="A3844" s="116">
        <v>3844</v>
      </c>
      <c r="C3844" s="118">
        <f t="shared" si="169"/>
        <v>0</v>
      </c>
      <c r="E3844" s="120" t="s">
        <v>8543</v>
      </c>
      <c r="F3844" s="211"/>
      <c r="G3844" s="119" t="s">
        <v>8544</v>
      </c>
      <c r="K3844" s="120"/>
      <c r="L3844" s="120" t="s">
        <v>32</v>
      </c>
      <c r="P3844" s="124">
        <f t="shared" si="168"/>
        <v>0</v>
      </c>
      <c r="Y3844" s="116" t="s">
        <v>356</v>
      </c>
    </row>
    <row r="3845" spans="1:25">
      <c r="A3845" s="116">
        <v>3845</v>
      </c>
      <c r="C3845" s="118">
        <f t="shared" si="169"/>
        <v>0</v>
      </c>
      <c r="E3845" s="120" t="s">
        <v>8545</v>
      </c>
      <c r="F3845" s="211"/>
      <c r="G3845" s="119" t="s">
        <v>8546</v>
      </c>
      <c r="K3845" s="120"/>
      <c r="L3845" s="120" t="s">
        <v>32</v>
      </c>
      <c r="P3845" s="124">
        <f t="shared" si="168"/>
        <v>0</v>
      </c>
      <c r="Y3845" s="116" t="s">
        <v>356</v>
      </c>
    </row>
    <row r="3846" spans="1:25">
      <c r="A3846" s="116">
        <v>3846</v>
      </c>
      <c r="C3846" s="118">
        <f t="shared" si="169"/>
        <v>0</v>
      </c>
      <c r="E3846" s="120" t="s">
        <v>8547</v>
      </c>
      <c r="F3846" s="211"/>
      <c r="G3846" s="119" t="s">
        <v>8548</v>
      </c>
      <c r="I3846" s="121" t="s">
        <v>30</v>
      </c>
      <c r="K3846" s="120"/>
      <c r="L3846" s="120" t="s">
        <v>32</v>
      </c>
      <c r="M3846" s="120" t="s">
        <v>7068</v>
      </c>
      <c r="N3846" s="131">
        <v>43711</v>
      </c>
      <c r="O3846" s="131" t="s">
        <v>44</v>
      </c>
      <c r="P3846" s="124" t="e">
        <f t="shared" si="168"/>
        <v>#VALUE!</v>
      </c>
      <c r="R3846" s="125"/>
      <c r="Y3846" s="116" t="s">
        <v>356</v>
      </c>
    </row>
    <row r="3847" spans="1:25">
      <c r="A3847" s="116">
        <v>3847</v>
      </c>
      <c r="C3847" s="118">
        <f t="shared" si="169"/>
        <v>0</v>
      </c>
      <c r="E3847" s="120" t="s">
        <v>8549</v>
      </c>
      <c r="F3847" s="211"/>
      <c r="G3847" s="119" t="s">
        <v>8550</v>
      </c>
      <c r="K3847" s="120"/>
      <c r="L3847" s="120" t="s">
        <v>32</v>
      </c>
      <c r="P3847" s="124">
        <f t="shared" si="168"/>
        <v>0</v>
      </c>
      <c r="Y3847" s="116" t="s">
        <v>356</v>
      </c>
    </row>
    <row r="3848" spans="1:25">
      <c r="A3848" s="116">
        <v>3848</v>
      </c>
      <c r="C3848" s="118">
        <f t="shared" si="169"/>
        <v>0</v>
      </c>
      <c r="E3848" s="120" t="s">
        <v>8551</v>
      </c>
      <c r="F3848" s="211" t="s">
        <v>122</v>
      </c>
      <c r="G3848" s="119" t="s">
        <v>8552</v>
      </c>
      <c r="I3848" s="121" t="s">
        <v>30</v>
      </c>
      <c r="J3848" s="121" t="s">
        <v>7620</v>
      </c>
      <c r="K3848" s="120"/>
      <c r="L3848" s="120" t="s">
        <v>32</v>
      </c>
      <c r="M3848" s="120" t="s">
        <v>7068</v>
      </c>
      <c r="N3848" s="131">
        <v>43712</v>
      </c>
      <c r="O3848" s="131" t="s">
        <v>44</v>
      </c>
      <c r="P3848" s="124" t="e">
        <f t="shared" si="168"/>
        <v>#VALUE!</v>
      </c>
      <c r="R3848" s="125"/>
      <c r="Y3848" s="116" t="s">
        <v>356</v>
      </c>
    </row>
    <row r="3849" spans="1:25">
      <c r="A3849" s="116">
        <v>3849</v>
      </c>
      <c r="C3849" s="118">
        <f t="shared" si="169"/>
        <v>0</v>
      </c>
      <c r="E3849" s="120" t="s">
        <v>8553</v>
      </c>
      <c r="F3849" s="211"/>
      <c r="G3849" s="119" t="s">
        <v>8554</v>
      </c>
      <c r="K3849" s="120"/>
      <c r="L3849" s="120" t="s">
        <v>32</v>
      </c>
      <c r="P3849" s="124">
        <f t="shared" si="168"/>
        <v>0</v>
      </c>
      <c r="Y3849" s="116" t="s">
        <v>356</v>
      </c>
    </row>
    <row r="3850" spans="1:25">
      <c r="A3850" s="116">
        <v>3850</v>
      </c>
      <c r="C3850" s="118">
        <f t="shared" si="169"/>
        <v>0</v>
      </c>
      <c r="E3850" s="120" t="s">
        <v>8555</v>
      </c>
      <c r="F3850" s="211"/>
      <c r="G3850" s="119" t="s">
        <v>8556</v>
      </c>
      <c r="K3850" s="120"/>
      <c r="L3850" s="120" t="s">
        <v>32</v>
      </c>
      <c r="M3850" s="120" t="s">
        <v>7068</v>
      </c>
      <c r="N3850" s="131">
        <v>43712</v>
      </c>
      <c r="P3850" s="124">
        <f t="shared" si="168"/>
        <v>0</v>
      </c>
      <c r="R3850" s="118">
        <f ca="1">TODAY()-N3850</f>
        <v>966</v>
      </c>
      <c r="S3850" s="120" t="s">
        <v>92</v>
      </c>
      <c r="T3850" s="126">
        <v>43713</v>
      </c>
      <c r="Y3850" s="116" t="s">
        <v>8557</v>
      </c>
    </row>
    <row r="3851" spans="1:25">
      <c r="A3851" s="116">
        <v>3851</v>
      </c>
      <c r="C3851" s="118">
        <f t="shared" si="169"/>
        <v>0</v>
      </c>
      <c r="E3851" s="120" t="s">
        <v>8558</v>
      </c>
      <c r="F3851" s="211"/>
      <c r="G3851" s="119" t="s">
        <v>8559</v>
      </c>
      <c r="I3851" s="121" t="s">
        <v>30</v>
      </c>
      <c r="K3851" s="120"/>
      <c r="L3851" s="120" t="s">
        <v>32</v>
      </c>
      <c r="M3851" s="120" t="s">
        <v>7068</v>
      </c>
      <c r="N3851" s="131">
        <v>43712</v>
      </c>
      <c r="O3851" s="131" t="s">
        <v>44</v>
      </c>
      <c r="P3851" s="124" t="e">
        <f t="shared" si="168"/>
        <v>#VALUE!</v>
      </c>
      <c r="R3851" s="125"/>
      <c r="Y3851" s="116" t="s">
        <v>356</v>
      </c>
    </row>
    <row r="3852" spans="1:25">
      <c r="A3852" s="116">
        <v>3852</v>
      </c>
      <c r="C3852" s="118">
        <f t="shared" si="169"/>
        <v>0</v>
      </c>
      <c r="E3852" s="120" t="s">
        <v>8560</v>
      </c>
      <c r="F3852" s="211" t="s">
        <v>273</v>
      </c>
      <c r="G3852" s="119" t="s">
        <v>8561</v>
      </c>
      <c r="I3852" s="121" t="s">
        <v>30</v>
      </c>
      <c r="K3852" s="120"/>
      <c r="L3852" s="120" t="s">
        <v>32</v>
      </c>
      <c r="M3852" s="120" t="s">
        <v>184</v>
      </c>
      <c r="N3852" s="131">
        <v>43712</v>
      </c>
      <c r="P3852" s="124">
        <f t="shared" si="168"/>
        <v>0</v>
      </c>
    </row>
    <row r="3853" spans="1:25">
      <c r="A3853" s="116">
        <v>3853</v>
      </c>
      <c r="C3853" s="118">
        <f t="shared" si="169"/>
        <v>0</v>
      </c>
      <c r="E3853" s="120" t="s">
        <v>8562</v>
      </c>
      <c r="F3853" s="211"/>
      <c r="G3853" s="119" t="s">
        <v>8563</v>
      </c>
      <c r="K3853" s="120"/>
      <c r="L3853" s="120" t="s">
        <v>32</v>
      </c>
      <c r="P3853" s="124">
        <f t="shared" si="168"/>
        <v>0</v>
      </c>
      <c r="Y3853" s="116" t="s">
        <v>356</v>
      </c>
    </row>
    <row r="3854" spans="1:25">
      <c r="A3854" s="116">
        <v>3854</v>
      </c>
      <c r="C3854" s="118">
        <f t="shared" si="169"/>
        <v>0</v>
      </c>
      <c r="E3854" s="120" t="s">
        <v>8564</v>
      </c>
      <c r="F3854" s="211"/>
      <c r="G3854" s="119" t="s">
        <v>8565</v>
      </c>
      <c r="I3854" s="121" t="s">
        <v>30</v>
      </c>
      <c r="K3854" s="120"/>
      <c r="L3854" s="120" t="s">
        <v>32</v>
      </c>
      <c r="M3854" s="120" t="s">
        <v>7068</v>
      </c>
      <c r="N3854" s="131">
        <v>43724</v>
      </c>
      <c r="O3854" s="131" t="s">
        <v>44</v>
      </c>
      <c r="P3854" s="124" t="e">
        <f t="shared" si="168"/>
        <v>#VALUE!</v>
      </c>
      <c r="R3854" s="125"/>
      <c r="Y3854" s="116" t="s">
        <v>356</v>
      </c>
    </row>
    <row r="3855" spans="1:25">
      <c r="A3855" s="116">
        <v>3855</v>
      </c>
      <c r="C3855" s="118">
        <f t="shared" si="169"/>
        <v>0</v>
      </c>
      <c r="E3855" s="120" t="s">
        <v>8566</v>
      </c>
      <c r="F3855" s="211"/>
      <c r="G3855" s="119" t="s">
        <v>8567</v>
      </c>
      <c r="K3855" s="120"/>
      <c r="L3855" s="120" t="s">
        <v>32</v>
      </c>
      <c r="P3855" s="124">
        <f t="shared" si="168"/>
        <v>0</v>
      </c>
      <c r="Y3855" s="116" t="s">
        <v>356</v>
      </c>
    </row>
    <row r="3856" spans="1:25">
      <c r="A3856" s="116">
        <v>3856</v>
      </c>
      <c r="C3856" s="118">
        <f t="shared" si="169"/>
        <v>0</v>
      </c>
      <c r="E3856" s="120" t="s">
        <v>8568</v>
      </c>
      <c r="F3856" s="211"/>
      <c r="G3856" s="119" t="s">
        <v>8569</v>
      </c>
      <c r="K3856" s="120"/>
      <c r="L3856" s="120" t="s">
        <v>32</v>
      </c>
      <c r="P3856" s="124">
        <f t="shared" si="168"/>
        <v>0</v>
      </c>
      <c r="Y3856" s="116" t="s">
        <v>356</v>
      </c>
    </row>
    <row r="3857" spans="1:25">
      <c r="A3857" s="116">
        <v>3857</v>
      </c>
      <c r="C3857" s="118">
        <f t="shared" si="169"/>
        <v>0</v>
      </c>
      <c r="E3857" s="120" t="s">
        <v>8570</v>
      </c>
      <c r="F3857" s="211"/>
      <c r="G3857" s="119" t="s">
        <v>8571</v>
      </c>
      <c r="K3857" s="120"/>
      <c r="L3857" s="120" t="s">
        <v>32</v>
      </c>
      <c r="P3857" s="124">
        <f t="shared" ref="P3857:P3920" si="170">IF(O3857&lt;&gt;0,MONTH(O3857),0)</f>
        <v>0</v>
      </c>
      <c r="Y3857" s="116" t="s">
        <v>356</v>
      </c>
    </row>
    <row r="3858" spans="1:25">
      <c r="A3858" s="116">
        <v>3858</v>
      </c>
      <c r="C3858" s="118">
        <f t="shared" si="169"/>
        <v>0</v>
      </c>
      <c r="E3858" s="120" t="s">
        <v>8572</v>
      </c>
      <c r="F3858" s="211"/>
      <c r="G3858" s="119" t="s">
        <v>3185</v>
      </c>
      <c r="I3858" s="121" t="s">
        <v>30</v>
      </c>
      <c r="K3858" s="120"/>
      <c r="L3858" s="120" t="s">
        <v>32</v>
      </c>
      <c r="M3858" s="120" t="s">
        <v>7068</v>
      </c>
      <c r="N3858" s="131">
        <v>43718</v>
      </c>
      <c r="O3858" s="131" t="s">
        <v>44</v>
      </c>
      <c r="P3858" s="124" t="e">
        <f t="shared" si="170"/>
        <v>#VALUE!</v>
      </c>
      <c r="R3858" s="125"/>
      <c r="Y3858" s="116" t="s">
        <v>356</v>
      </c>
    </row>
    <row r="3859" spans="1:25">
      <c r="A3859" s="116">
        <v>3859</v>
      </c>
      <c r="C3859" s="118">
        <f t="shared" si="169"/>
        <v>0</v>
      </c>
      <c r="E3859" s="120" t="s">
        <v>8573</v>
      </c>
      <c r="F3859" s="211"/>
      <c r="G3859" s="119" t="s">
        <v>8574</v>
      </c>
      <c r="K3859" s="120"/>
      <c r="L3859" s="120" t="s">
        <v>32</v>
      </c>
      <c r="P3859" s="124">
        <f t="shared" si="170"/>
        <v>0</v>
      </c>
      <c r="Y3859" s="116" t="s">
        <v>356</v>
      </c>
    </row>
    <row r="3860" spans="1:25">
      <c r="A3860" s="116">
        <v>3860</v>
      </c>
      <c r="C3860" s="118">
        <f t="shared" si="169"/>
        <v>0</v>
      </c>
      <c r="E3860" s="120" t="s">
        <v>8575</v>
      </c>
      <c r="F3860" s="211" t="s">
        <v>8576</v>
      </c>
      <c r="G3860" s="119" t="s">
        <v>8577</v>
      </c>
      <c r="I3860" s="119" t="s">
        <v>30</v>
      </c>
      <c r="J3860" s="121" t="s">
        <v>529</v>
      </c>
      <c r="K3860" s="120"/>
      <c r="L3860" s="120" t="s">
        <v>32</v>
      </c>
      <c r="M3860" s="120" t="s">
        <v>7068</v>
      </c>
      <c r="N3860" s="131">
        <v>43712</v>
      </c>
      <c r="O3860" s="131">
        <v>43713</v>
      </c>
      <c r="P3860" s="124">
        <f t="shared" si="170"/>
        <v>9</v>
      </c>
      <c r="R3860" s="125"/>
      <c r="S3860" s="120" t="s">
        <v>92</v>
      </c>
      <c r="Y3860" s="116" t="s">
        <v>7182</v>
      </c>
    </row>
    <row r="3861" spans="1:25">
      <c r="A3861" s="116">
        <v>3861</v>
      </c>
      <c r="C3861" s="118">
        <f t="shared" si="169"/>
        <v>0</v>
      </c>
      <c r="E3861" s="120" t="s">
        <v>8578</v>
      </c>
      <c r="F3861" s="211"/>
      <c r="G3861" s="119" t="s">
        <v>8579</v>
      </c>
      <c r="K3861" s="120"/>
      <c r="L3861" s="120" t="s">
        <v>32</v>
      </c>
      <c r="P3861" s="124">
        <f t="shared" si="170"/>
        <v>0</v>
      </c>
      <c r="Y3861" s="116" t="s">
        <v>356</v>
      </c>
    </row>
    <row r="3862" spans="1:25">
      <c r="A3862" s="116">
        <v>3862</v>
      </c>
      <c r="C3862" s="118">
        <f t="shared" si="169"/>
        <v>0</v>
      </c>
      <c r="E3862" s="120" t="s">
        <v>8580</v>
      </c>
      <c r="F3862" s="211"/>
      <c r="G3862" s="119" t="s">
        <v>8581</v>
      </c>
      <c r="K3862" s="120"/>
      <c r="L3862" s="120" t="s">
        <v>32</v>
      </c>
      <c r="P3862" s="124">
        <f t="shared" si="170"/>
        <v>0</v>
      </c>
      <c r="Y3862" s="116" t="s">
        <v>356</v>
      </c>
    </row>
    <row r="3863" spans="1:25">
      <c r="A3863" s="116">
        <v>3863</v>
      </c>
      <c r="C3863" s="118">
        <f t="shared" si="169"/>
        <v>0</v>
      </c>
      <c r="E3863" s="120" t="s">
        <v>8582</v>
      </c>
      <c r="F3863" s="211"/>
      <c r="G3863" s="119" t="s">
        <v>8583</v>
      </c>
      <c r="K3863" s="120"/>
      <c r="L3863" s="120" t="s">
        <v>32</v>
      </c>
      <c r="P3863" s="124">
        <f t="shared" si="170"/>
        <v>0</v>
      </c>
      <c r="Y3863" s="116" t="s">
        <v>356</v>
      </c>
    </row>
    <row r="3864" spans="1:25">
      <c r="A3864" s="116">
        <v>3864</v>
      </c>
      <c r="C3864" s="118">
        <f t="shared" si="169"/>
        <v>0</v>
      </c>
      <c r="E3864" s="120" t="s">
        <v>8584</v>
      </c>
      <c r="F3864" s="211"/>
      <c r="G3864" s="119" t="s">
        <v>8585</v>
      </c>
      <c r="K3864" s="120"/>
      <c r="L3864" s="120" t="s">
        <v>32</v>
      </c>
      <c r="P3864" s="124">
        <f t="shared" si="170"/>
        <v>0</v>
      </c>
      <c r="Y3864" s="116" t="s">
        <v>356</v>
      </c>
    </row>
    <row r="3865" spans="1:25">
      <c r="A3865" s="116">
        <v>3865</v>
      </c>
      <c r="C3865" s="118">
        <f t="shared" si="169"/>
        <v>0</v>
      </c>
      <c r="D3865" s="120" t="s">
        <v>37</v>
      </c>
      <c r="E3865" s="120" t="s">
        <v>8586</v>
      </c>
      <c r="F3865" s="211" t="s">
        <v>1176</v>
      </c>
      <c r="I3865" s="121" t="s">
        <v>30</v>
      </c>
      <c r="J3865" s="121" t="s">
        <v>7087</v>
      </c>
      <c r="K3865" s="120"/>
      <c r="L3865" s="120" t="s">
        <v>32</v>
      </c>
      <c r="M3865" s="120" t="s">
        <v>7068</v>
      </c>
      <c r="N3865" s="131">
        <v>43712</v>
      </c>
      <c r="O3865" s="131">
        <v>44055</v>
      </c>
      <c r="P3865" s="124">
        <f t="shared" si="170"/>
        <v>8</v>
      </c>
      <c r="R3865" s="125">
        <f ca="1">TODAY()-O3865</f>
        <v>623</v>
      </c>
      <c r="S3865" s="120" t="s">
        <v>55</v>
      </c>
      <c r="Y3865" s="116" t="s">
        <v>356</v>
      </c>
    </row>
    <row r="3866" spans="1:25">
      <c r="A3866" s="116">
        <v>3866</v>
      </c>
      <c r="C3866" s="118">
        <f t="shared" si="169"/>
        <v>0</v>
      </c>
      <c r="E3866" s="120" t="s">
        <v>8587</v>
      </c>
      <c r="F3866" s="211"/>
      <c r="G3866" s="119" t="s">
        <v>8588</v>
      </c>
      <c r="K3866" s="120"/>
      <c r="L3866" s="120" t="s">
        <v>32</v>
      </c>
      <c r="P3866" s="124">
        <f t="shared" si="170"/>
        <v>0</v>
      </c>
      <c r="Y3866" s="116" t="s">
        <v>356</v>
      </c>
    </row>
    <row r="3867" spans="1:25">
      <c r="A3867" s="116">
        <v>3867</v>
      </c>
      <c r="C3867" s="118">
        <f t="shared" si="169"/>
        <v>0</v>
      </c>
      <c r="E3867" s="120" t="s">
        <v>8589</v>
      </c>
      <c r="F3867" s="211"/>
      <c r="G3867" s="119" t="s">
        <v>8590</v>
      </c>
      <c r="K3867" s="120"/>
      <c r="L3867" s="120" t="s">
        <v>32</v>
      </c>
      <c r="P3867" s="124">
        <f t="shared" si="170"/>
        <v>0</v>
      </c>
      <c r="Y3867" s="116" t="s">
        <v>356</v>
      </c>
    </row>
    <row r="3868" spans="1:25">
      <c r="A3868" s="116">
        <v>3868</v>
      </c>
      <c r="C3868" s="118">
        <f t="shared" si="169"/>
        <v>0</v>
      </c>
      <c r="E3868" s="120" t="s">
        <v>8591</v>
      </c>
      <c r="F3868" s="211"/>
      <c r="G3868" s="119" t="s">
        <v>8592</v>
      </c>
      <c r="K3868" s="120"/>
      <c r="L3868" s="120" t="s">
        <v>32</v>
      </c>
      <c r="M3868" s="120" t="s">
        <v>2244</v>
      </c>
      <c r="P3868" s="124">
        <f t="shared" si="170"/>
        <v>0</v>
      </c>
      <c r="Y3868" s="116" t="s">
        <v>356</v>
      </c>
    </row>
    <row r="3869" spans="1:25">
      <c r="A3869" s="116">
        <v>3869</v>
      </c>
      <c r="C3869" s="118">
        <f t="shared" si="169"/>
        <v>0</v>
      </c>
      <c r="E3869" s="120" t="s">
        <v>8593</v>
      </c>
      <c r="F3869" s="211"/>
      <c r="G3869" s="119" t="s">
        <v>8594</v>
      </c>
      <c r="K3869" s="120"/>
      <c r="L3869" s="120" t="s">
        <v>32</v>
      </c>
      <c r="P3869" s="124">
        <f t="shared" si="170"/>
        <v>0</v>
      </c>
      <c r="Y3869" s="116" t="s">
        <v>356</v>
      </c>
    </row>
    <row r="3870" spans="1:25">
      <c r="A3870" s="116">
        <v>3870</v>
      </c>
      <c r="C3870" s="118">
        <f t="shared" si="169"/>
        <v>0</v>
      </c>
      <c r="E3870" s="120" t="s">
        <v>8595</v>
      </c>
      <c r="F3870" s="211"/>
      <c r="G3870" s="119" t="s">
        <v>8596</v>
      </c>
      <c r="K3870" s="120"/>
      <c r="L3870" s="120" t="s">
        <v>32</v>
      </c>
      <c r="P3870" s="124">
        <f t="shared" si="170"/>
        <v>0</v>
      </c>
      <c r="Y3870" s="116" t="s">
        <v>356</v>
      </c>
    </row>
    <row r="3871" spans="1:25">
      <c r="A3871" s="116">
        <v>3871</v>
      </c>
      <c r="C3871" s="118">
        <f t="shared" si="169"/>
        <v>0</v>
      </c>
      <c r="E3871" s="120" t="s">
        <v>8597</v>
      </c>
      <c r="F3871" s="211" t="s">
        <v>8598</v>
      </c>
      <c r="G3871" s="119" t="s">
        <v>8599</v>
      </c>
      <c r="I3871" s="119" t="s">
        <v>30</v>
      </c>
      <c r="J3871" s="121" t="s">
        <v>529</v>
      </c>
      <c r="K3871" s="120"/>
      <c r="L3871" s="120" t="s">
        <v>32</v>
      </c>
      <c r="M3871" s="120" t="s">
        <v>7068</v>
      </c>
      <c r="N3871" s="131">
        <v>43712</v>
      </c>
      <c r="O3871" s="131" t="s">
        <v>44</v>
      </c>
      <c r="P3871" s="124" t="e">
        <f t="shared" si="170"/>
        <v>#VALUE!</v>
      </c>
      <c r="R3871" s="125"/>
      <c r="S3871" s="120" t="s">
        <v>55</v>
      </c>
      <c r="Y3871" s="116" t="s">
        <v>356</v>
      </c>
    </row>
    <row r="3872" spans="1:25">
      <c r="A3872" s="116">
        <v>3872</v>
      </c>
      <c r="C3872" s="118">
        <f t="shared" si="169"/>
        <v>0</v>
      </c>
      <c r="E3872" s="120" t="s">
        <v>8600</v>
      </c>
      <c r="F3872" s="211"/>
      <c r="G3872" s="119" t="s">
        <v>8601</v>
      </c>
      <c r="K3872" s="120"/>
      <c r="L3872" s="120" t="s">
        <v>32</v>
      </c>
      <c r="P3872" s="124">
        <f t="shared" si="170"/>
        <v>0</v>
      </c>
      <c r="Y3872" s="116" t="s">
        <v>356</v>
      </c>
    </row>
    <row r="3873" spans="1:25">
      <c r="A3873" s="116">
        <v>3873</v>
      </c>
      <c r="C3873" s="118">
        <f t="shared" si="169"/>
        <v>0</v>
      </c>
      <c r="E3873" s="120" t="s">
        <v>8602</v>
      </c>
      <c r="F3873" s="211"/>
      <c r="G3873" s="119" t="s">
        <v>8603</v>
      </c>
      <c r="K3873" s="120"/>
      <c r="L3873" s="120" t="s">
        <v>32</v>
      </c>
      <c r="P3873" s="124">
        <f t="shared" si="170"/>
        <v>0</v>
      </c>
      <c r="Y3873" s="116" t="s">
        <v>356</v>
      </c>
    </row>
    <row r="3874" spans="1:25">
      <c r="A3874" s="116">
        <v>3874</v>
      </c>
      <c r="C3874" s="118">
        <f t="shared" si="169"/>
        <v>0</v>
      </c>
      <c r="E3874" s="120" t="s">
        <v>8604</v>
      </c>
      <c r="F3874" s="211"/>
      <c r="G3874" s="119" t="s">
        <v>8605</v>
      </c>
      <c r="K3874" s="120"/>
      <c r="L3874" s="120" t="s">
        <v>32</v>
      </c>
      <c r="P3874" s="124">
        <f t="shared" si="170"/>
        <v>0</v>
      </c>
      <c r="Y3874" s="116" t="s">
        <v>356</v>
      </c>
    </row>
    <row r="3875" spans="1:25">
      <c r="A3875" s="116">
        <v>3875</v>
      </c>
      <c r="C3875" s="118">
        <f t="shared" si="169"/>
        <v>0</v>
      </c>
      <c r="E3875" s="120" t="s">
        <v>8606</v>
      </c>
      <c r="F3875" s="211"/>
      <c r="G3875" s="119" t="s">
        <v>8607</v>
      </c>
      <c r="K3875" s="120"/>
      <c r="L3875" s="120" t="s">
        <v>32</v>
      </c>
      <c r="P3875" s="124">
        <f t="shared" si="170"/>
        <v>0</v>
      </c>
      <c r="Y3875" s="116" t="s">
        <v>356</v>
      </c>
    </row>
    <row r="3876" spans="1:25">
      <c r="A3876" s="116">
        <v>3876</v>
      </c>
      <c r="C3876" s="118">
        <f t="shared" si="169"/>
        <v>0</v>
      </c>
      <c r="E3876" s="120" t="s">
        <v>8608</v>
      </c>
      <c r="F3876" s="211"/>
      <c r="G3876" s="119" t="s">
        <v>8609</v>
      </c>
      <c r="K3876" s="120"/>
      <c r="L3876" s="120" t="s">
        <v>32</v>
      </c>
      <c r="M3876" s="120" t="s">
        <v>7068</v>
      </c>
      <c r="N3876" s="131">
        <v>43710</v>
      </c>
      <c r="P3876" s="124">
        <f t="shared" si="170"/>
        <v>0</v>
      </c>
      <c r="R3876" s="118">
        <f ca="1">TODAY()-N3876</f>
        <v>968</v>
      </c>
      <c r="S3876" s="120" t="s">
        <v>92</v>
      </c>
      <c r="T3876" s="126">
        <v>43710</v>
      </c>
      <c r="Y3876" s="116" t="s">
        <v>7118</v>
      </c>
    </row>
    <row r="3877" spans="1:25">
      <c r="A3877" s="116">
        <v>3877</v>
      </c>
      <c r="C3877" s="118">
        <f t="shared" si="169"/>
        <v>0</v>
      </c>
      <c r="E3877" s="120" t="s">
        <v>8610</v>
      </c>
      <c r="F3877" s="211"/>
      <c r="G3877" s="119" t="s">
        <v>8611</v>
      </c>
      <c r="K3877" s="120"/>
      <c r="L3877" s="120" t="s">
        <v>32</v>
      </c>
      <c r="P3877" s="124">
        <f t="shared" si="170"/>
        <v>0</v>
      </c>
      <c r="Y3877" s="116" t="s">
        <v>356</v>
      </c>
    </row>
    <row r="3878" spans="1:25">
      <c r="A3878" s="116">
        <v>3878</v>
      </c>
      <c r="C3878" s="118">
        <f t="shared" si="169"/>
        <v>0</v>
      </c>
      <c r="E3878" s="120" t="s">
        <v>8612</v>
      </c>
      <c r="F3878" s="211"/>
      <c r="G3878" s="119" t="s">
        <v>8612</v>
      </c>
      <c r="K3878" s="120"/>
      <c r="L3878" s="120" t="s">
        <v>32</v>
      </c>
      <c r="P3878" s="124">
        <f t="shared" si="170"/>
        <v>0</v>
      </c>
      <c r="Y3878" s="116" t="s">
        <v>356</v>
      </c>
    </row>
    <row r="3879" spans="1:25">
      <c r="A3879" s="116">
        <v>3879</v>
      </c>
      <c r="C3879" s="118">
        <f t="shared" si="169"/>
        <v>0</v>
      </c>
      <c r="E3879" s="120" t="s">
        <v>8613</v>
      </c>
      <c r="F3879" s="211"/>
      <c r="G3879" s="119" t="s">
        <v>8614</v>
      </c>
      <c r="K3879" s="120"/>
      <c r="L3879" s="120" t="s">
        <v>32</v>
      </c>
      <c r="P3879" s="124">
        <f t="shared" si="170"/>
        <v>0</v>
      </c>
      <c r="Y3879" s="116" t="s">
        <v>356</v>
      </c>
    </row>
    <row r="3880" spans="1:25">
      <c r="A3880" s="116">
        <v>3880</v>
      </c>
      <c r="C3880" s="118">
        <f t="shared" si="169"/>
        <v>0</v>
      </c>
      <c r="E3880" s="120" t="s">
        <v>8615</v>
      </c>
      <c r="F3880" s="211"/>
      <c r="G3880" s="119" t="s">
        <v>8616</v>
      </c>
      <c r="K3880" s="120"/>
      <c r="L3880" s="120" t="s">
        <v>32</v>
      </c>
      <c r="M3880" s="120" t="s">
        <v>7068</v>
      </c>
      <c r="N3880" s="131">
        <v>43712</v>
      </c>
      <c r="P3880" s="124">
        <f t="shared" si="170"/>
        <v>0</v>
      </c>
      <c r="R3880" s="118">
        <f ca="1">TODAY()-N3880</f>
        <v>966</v>
      </c>
      <c r="S3880" s="120" t="s">
        <v>92</v>
      </c>
      <c r="T3880" s="126">
        <v>43714</v>
      </c>
      <c r="Y3880" s="116" t="s">
        <v>7118</v>
      </c>
    </row>
    <row r="3881" spans="1:25">
      <c r="A3881" s="116">
        <v>3881</v>
      </c>
      <c r="C3881" s="118">
        <f t="shared" si="169"/>
        <v>0</v>
      </c>
      <c r="E3881" s="120" t="s">
        <v>8617</v>
      </c>
      <c r="F3881" s="211"/>
      <c r="G3881" s="119" t="s">
        <v>8618</v>
      </c>
      <c r="K3881" s="120"/>
      <c r="L3881" s="120" t="s">
        <v>32</v>
      </c>
      <c r="P3881" s="124">
        <f t="shared" si="170"/>
        <v>0</v>
      </c>
      <c r="Y3881" s="116" t="s">
        <v>356</v>
      </c>
    </row>
    <row r="3882" spans="1:25">
      <c r="A3882" s="116">
        <v>3882</v>
      </c>
      <c r="C3882" s="118">
        <f t="shared" si="169"/>
        <v>0</v>
      </c>
      <c r="E3882" s="120" t="s">
        <v>8619</v>
      </c>
      <c r="F3882" s="211"/>
      <c r="G3882" s="119" t="s">
        <v>8620</v>
      </c>
      <c r="K3882" s="120"/>
      <c r="L3882" s="120" t="s">
        <v>32</v>
      </c>
      <c r="P3882" s="124">
        <f t="shared" si="170"/>
        <v>0</v>
      </c>
      <c r="Y3882" s="116" t="s">
        <v>356</v>
      </c>
    </row>
    <row r="3883" spans="1:25">
      <c r="A3883" s="116">
        <v>3883</v>
      </c>
      <c r="C3883" s="118">
        <f t="shared" si="169"/>
        <v>0</v>
      </c>
      <c r="D3883" s="120" t="s">
        <v>252</v>
      </c>
      <c r="E3883" s="120" t="s">
        <v>8621</v>
      </c>
      <c r="F3883" s="211" t="s">
        <v>8622</v>
      </c>
      <c r="G3883" s="119" t="s">
        <v>1662</v>
      </c>
      <c r="H3883" s="121" t="s">
        <v>41</v>
      </c>
      <c r="I3883" s="121" t="s">
        <v>30</v>
      </c>
      <c r="J3883" s="121" t="s">
        <v>7142</v>
      </c>
      <c r="K3883" s="120"/>
      <c r="L3883" s="120" t="s">
        <v>32</v>
      </c>
      <c r="M3883" s="120" t="s">
        <v>7068</v>
      </c>
      <c r="N3883" s="131">
        <v>43724</v>
      </c>
      <c r="O3883" s="232">
        <v>44348</v>
      </c>
      <c r="P3883" s="124">
        <f t="shared" si="170"/>
        <v>6</v>
      </c>
      <c r="Q3883" s="118">
        <v>1</v>
      </c>
      <c r="R3883" s="125">
        <f ca="1">TODAY()-O3883</f>
        <v>330</v>
      </c>
      <c r="S3883" s="120" t="s">
        <v>92</v>
      </c>
      <c r="T3883" s="126">
        <v>44348</v>
      </c>
      <c r="Y3883" s="127" t="s">
        <v>1211</v>
      </c>
    </row>
    <row r="3884" spans="1:25">
      <c r="A3884" s="116">
        <v>3884</v>
      </c>
      <c r="C3884" s="118">
        <f t="shared" si="169"/>
        <v>0</v>
      </c>
      <c r="E3884" s="120" t="s">
        <v>8623</v>
      </c>
      <c r="F3884" s="211"/>
      <c r="G3884" s="119" t="s">
        <v>8624</v>
      </c>
      <c r="K3884" s="120"/>
      <c r="L3884" s="120" t="s">
        <v>32</v>
      </c>
      <c r="P3884" s="124">
        <f t="shared" si="170"/>
        <v>0</v>
      </c>
      <c r="Y3884" s="116" t="s">
        <v>356</v>
      </c>
    </row>
    <row r="3885" spans="1:25">
      <c r="A3885" s="116">
        <v>3885</v>
      </c>
      <c r="C3885" s="118">
        <f t="shared" si="169"/>
        <v>0</v>
      </c>
      <c r="E3885" s="120" t="s">
        <v>8625</v>
      </c>
      <c r="F3885" s="211"/>
      <c r="G3885" s="119" t="s">
        <v>8626</v>
      </c>
      <c r="K3885" s="120"/>
      <c r="L3885" s="120" t="s">
        <v>32</v>
      </c>
      <c r="P3885" s="124">
        <f t="shared" si="170"/>
        <v>0</v>
      </c>
      <c r="Y3885" s="116" t="s">
        <v>356</v>
      </c>
    </row>
    <row r="3886" spans="1:25">
      <c r="A3886" s="116">
        <v>3886</v>
      </c>
      <c r="C3886" s="118">
        <f t="shared" si="169"/>
        <v>0</v>
      </c>
      <c r="D3886" s="120" t="s">
        <v>252</v>
      </c>
      <c r="E3886" s="120" t="s">
        <v>8627</v>
      </c>
      <c r="F3886" s="211" t="s">
        <v>8628</v>
      </c>
      <c r="G3886" s="119" t="s">
        <v>8629</v>
      </c>
      <c r="H3886" s="121" t="s">
        <v>41</v>
      </c>
      <c r="I3886" s="119" t="s">
        <v>30</v>
      </c>
      <c r="J3886" s="121" t="s">
        <v>77</v>
      </c>
      <c r="K3886" s="120"/>
      <c r="L3886" s="120" t="s">
        <v>32</v>
      </c>
      <c r="M3886" s="120" t="s">
        <v>33</v>
      </c>
      <c r="N3886" s="131">
        <v>43899</v>
      </c>
      <c r="O3886" s="232">
        <v>44307</v>
      </c>
      <c r="P3886" s="124">
        <f t="shared" si="170"/>
        <v>4</v>
      </c>
      <c r="Q3886" s="118">
        <v>1</v>
      </c>
      <c r="R3886" s="125">
        <f ca="1">TODAY()-O3886</f>
        <v>371</v>
      </c>
      <c r="S3886" s="120" t="s">
        <v>55</v>
      </c>
      <c r="Y3886" s="127" t="s">
        <v>1211</v>
      </c>
    </row>
    <row r="3887" spans="1:25" ht="27.6">
      <c r="A3887" s="116">
        <v>3887</v>
      </c>
      <c r="C3887" s="118">
        <f t="shared" si="169"/>
        <v>0</v>
      </c>
      <c r="D3887" s="120" t="s">
        <v>7069</v>
      </c>
      <c r="E3887" s="120" t="s">
        <v>8630</v>
      </c>
      <c r="F3887" s="211" t="s">
        <v>8631</v>
      </c>
      <c r="G3887" s="119" t="s">
        <v>8632</v>
      </c>
      <c r="I3887" s="121" t="s">
        <v>30</v>
      </c>
      <c r="J3887" s="121" t="s">
        <v>7087</v>
      </c>
      <c r="K3887" s="120"/>
      <c r="L3887" s="120" t="s">
        <v>32</v>
      </c>
      <c r="M3887" s="120" t="s">
        <v>184</v>
      </c>
      <c r="N3887" s="131">
        <v>43712</v>
      </c>
      <c r="P3887" s="124">
        <f t="shared" si="170"/>
        <v>0</v>
      </c>
    </row>
    <row r="3888" spans="1:25">
      <c r="A3888" s="116">
        <v>3888</v>
      </c>
      <c r="C3888" s="118">
        <f t="shared" ref="C3888:C3951" si="171">IF(B3888&lt;&gt;0,MONTH(B3888),0)</f>
        <v>0</v>
      </c>
      <c r="E3888" s="120" t="s">
        <v>8633</v>
      </c>
      <c r="F3888" s="211"/>
      <c r="G3888" s="119" t="s">
        <v>8634</v>
      </c>
      <c r="K3888" s="120"/>
      <c r="L3888" s="120" t="s">
        <v>32</v>
      </c>
      <c r="P3888" s="124">
        <f t="shared" si="170"/>
        <v>0</v>
      </c>
      <c r="Y3888" s="116" t="s">
        <v>356</v>
      </c>
    </row>
    <row r="3889" spans="1:25">
      <c r="A3889" s="116">
        <v>3889</v>
      </c>
      <c r="C3889" s="118">
        <f t="shared" si="171"/>
        <v>0</v>
      </c>
      <c r="E3889" s="120" t="s">
        <v>8635</v>
      </c>
      <c r="F3889" s="211"/>
      <c r="G3889" s="119" t="s">
        <v>8636</v>
      </c>
      <c r="K3889" s="120"/>
      <c r="L3889" s="120" t="s">
        <v>32</v>
      </c>
      <c r="P3889" s="124">
        <f t="shared" si="170"/>
        <v>0</v>
      </c>
      <c r="Y3889" s="116" t="s">
        <v>356</v>
      </c>
    </row>
    <row r="3890" spans="1:25">
      <c r="A3890" s="116">
        <v>3890</v>
      </c>
      <c r="C3890" s="118">
        <f t="shared" si="171"/>
        <v>0</v>
      </c>
      <c r="E3890" s="120" t="s">
        <v>8637</v>
      </c>
      <c r="F3890" s="211"/>
      <c r="G3890" s="119" t="s">
        <v>8638</v>
      </c>
      <c r="K3890" s="120"/>
      <c r="L3890" s="120" t="s">
        <v>32</v>
      </c>
      <c r="P3890" s="124">
        <f t="shared" si="170"/>
        <v>0</v>
      </c>
      <c r="Y3890" s="116" t="s">
        <v>356</v>
      </c>
    </row>
    <row r="3891" spans="1:25">
      <c r="A3891" s="116">
        <v>3891</v>
      </c>
      <c r="C3891" s="118">
        <f t="shared" si="171"/>
        <v>0</v>
      </c>
      <c r="E3891" s="120" t="s">
        <v>8639</v>
      </c>
      <c r="F3891" s="211"/>
      <c r="G3891" s="119" t="s">
        <v>8640</v>
      </c>
      <c r="K3891" s="120"/>
      <c r="L3891" s="120" t="s">
        <v>32</v>
      </c>
      <c r="P3891" s="124">
        <f t="shared" si="170"/>
        <v>0</v>
      </c>
      <c r="Y3891" s="116" t="s">
        <v>356</v>
      </c>
    </row>
    <row r="3892" spans="1:25">
      <c r="A3892" s="116">
        <v>3892</v>
      </c>
      <c r="C3892" s="118">
        <f t="shared" si="171"/>
        <v>0</v>
      </c>
      <c r="E3892" s="120" t="s">
        <v>8641</v>
      </c>
      <c r="F3892" s="211"/>
      <c r="G3892" s="119" t="s">
        <v>8642</v>
      </c>
      <c r="K3892" s="120"/>
      <c r="L3892" s="120" t="s">
        <v>32</v>
      </c>
      <c r="P3892" s="124">
        <f t="shared" si="170"/>
        <v>0</v>
      </c>
      <c r="Y3892" s="116" t="s">
        <v>356</v>
      </c>
    </row>
    <row r="3893" spans="1:25">
      <c r="A3893" s="116">
        <v>3893</v>
      </c>
      <c r="C3893" s="118">
        <f t="shared" si="171"/>
        <v>0</v>
      </c>
      <c r="E3893" s="120" t="s">
        <v>8643</v>
      </c>
      <c r="F3893" s="211"/>
      <c r="G3893" s="119" t="s">
        <v>8644</v>
      </c>
      <c r="K3893" s="120"/>
      <c r="L3893" s="120" t="s">
        <v>32</v>
      </c>
      <c r="P3893" s="124">
        <f t="shared" si="170"/>
        <v>0</v>
      </c>
      <c r="Y3893" s="116" t="s">
        <v>356</v>
      </c>
    </row>
    <row r="3894" spans="1:25">
      <c r="A3894" s="116">
        <v>3894</v>
      </c>
      <c r="C3894" s="118">
        <f t="shared" si="171"/>
        <v>0</v>
      </c>
      <c r="E3894" s="120" t="s">
        <v>8645</v>
      </c>
      <c r="F3894" s="211"/>
      <c r="G3894" s="119" t="s">
        <v>8646</v>
      </c>
      <c r="K3894" s="120"/>
      <c r="L3894" s="120" t="s">
        <v>32</v>
      </c>
      <c r="P3894" s="124">
        <f t="shared" si="170"/>
        <v>0</v>
      </c>
      <c r="Y3894" s="116" t="s">
        <v>356</v>
      </c>
    </row>
    <row r="3895" spans="1:25">
      <c r="A3895" s="116">
        <v>3895</v>
      </c>
      <c r="C3895" s="118">
        <f t="shared" si="171"/>
        <v>0</v>
      </c>
      <c r="E3895" s="120" t="s">
        <v>8647</v>
      </c>
      <c r="F3895" s="211"/>
      <c r="G3895" s="119" t="s">
        <v>8648</v>
      </c>
      <c r="K3895" s="120"/>
      <c r="L3895" s="120" t="s">
        <v>32</v>
      </c>
      <c r="P3895" s="124">
        <f t="shared" si="170"/>
        <v>0</v>
      </c>
      <c r="Y3895" s="116" t="s">
        <v>356</v>
      </c>
    </row>
    <row r="3896" spans="1:25">
      <c r="A3896" s="116">
        <v>3896</v>
      </c>
      <c r="C3896" s="118">
        <f t="shared" si="171"/>
        <v>0</v>
      </c>
      <c r="E3896" s="120" t="s">
        <v>8649</v>
      </c>
      <c r="F3896" s="211"/>
      <c r="G3896" s="119" t="s">
        <v>8650</v>
      </c>
      <c r="I3896" s="121" t="s">
        <v>30</v>
      </c>
      <c r="K3896" s="120"/>
      <c r="L3896" s="120" t="s">
        <v>32</v>
      </c>
      <c r="M3896" s="120" t="s">
        <v>7068</v>
      </c>
      <c r="N3896" s="131">
        <v>43712</v>
      </c>
      <c r="O3896" s="131" t="s">
        <v>44</v>
      </c>
      <c r="P3896" s="124" t="e">
        <f t="shared" si="170"/>
        <v>#VALUE!</v>
      </c>
      <c r="R3896" s="125"/>
      <c r="S3896" s="120" t="s">
        <v>55</v>
      </c>
      <c r="Y3896" s="116" t="s">
        <v>356</v>
      </c>
    </row>
    <row r="3897" spans="1:25">
      <c r="A3897" s="116">
        <v>3897</v>
      </c>
      <c r="C3897" s="118">
        <f t="shared" si="171"/>
        <v>0</v>
      </c>
      <c r="E3897" s="120" t="s">
        <v>8651</v>
      </c>
      <c r="F3897" s="211"/>
      <c r="G3897" s="119" t="s">
        <v>8652</v>
      </c>
      <c r="K3897" s="120"/>
      <c r="L3897" s="120" t="s">
        <v>32</v>
      </c>
      <c r="P3897" s="124">
        <f t="shared" si="170"/>
        <v>0</v>
      </c>
      <c r="Y3897" s="116" t="s">
        <v>356</v>
      </c>
    </row>
    <row r="3898" spans="1:25" ht="27.6">
      <c r="A3898" s="116">
        <v>3898</v>
      </c>
      <c r="C3898" s="118">
        <f t="shared" si="171"/>
        <v>0</v>
      </c>
      <c r="D3898" s="120" t="s">
        <v>37</v>
      </c>
      <c r="E3898" s="120" t="s">
        <v>8653</v>
      </c>
      <c r="F3898" s="211" t="s">
        <v>8654</v>
      </c>
      <c r="G3898" s="119" t="s">
        <v>1539</v>
      </c>
      <c r="I3898" s="119" t="s">
        <v>30</v>
      </c>
      <c r="J3898" s="121" t="s">
        <v>77</v>
      </c>
      <c r="K3898" s="120"/>
      <c r="L3898" s="120" t="s">
        <v>32</v>
      </c>
      <c r="M3898" s="120" t="s">
        <v>7068</v>
      </c>
      <c r="N3898" s="131">
        <v>43712</v>
      </c>
      <c r="O3898" s="131">
        <v>44055</v>
      </c>
      <c r="P3898" s="124">
        <f t="shared" si="170"/>
        <v>8</v>
      </c>
      <c r="Q3898" s="118">
        <v>2</v>
      </c>
      <c r="R3898" s="125">
        <f ca="1">TODAY()-O3898</f>
        <v>623</v>
      </c>
      <c r="S3898" s="120" t="s">
        <v>34</v>
      </c>
      <c r="T3898" s="126">
        <v>44055</v>
      </c>
    </row>
    <row r="3899" spans="1:25">
      <c r="A3899" s="116">
        <v>3899</v>
      </c>
      <c r="C3899" s="118">
        <f t="shared" si="171"/>
        <v>0</v>
      </c>
      <c r="E3899" s="120" t="s">
        <v>8655</v>
      </c>
      <c r="F3899" s="211"/>
      <c r="G3899" s="119" t="s">
        <v>8656</v>
      </c>
      <c r="K3899" s="120"/>
      <c r="L3899" s="120" t="s">
        <v>32</v>
      </c>
      <c r="P3899" s="124">
        <f t="shared" si="170"/>
        <v>0</v>
      </c>
      <c r="Y3899" s="116" t="s">
        <v>356</v>
      </c>
    </row>
    <row r="3900" spans="1:25">
      <c r="A3900" s="116">
        <v>3900</v>
      </c>
      <c r="C3900" s="118">
        <f t="shared" si="171"/>
        <v>0</v>
      </c>
      <c r="E3900" s="120" t="s">
        <v>8657</v>
      </c>
      <c r="F3900" s="211"/>
      <c r="G3900" s="119" t="s">
        <v>8658</v>
      </c>
      <c r="K3900" s="120"/>
      <c r="L3900" s="120" t="s">
        <v>32</v>
      </c>
      <c r="P3900" s="124">
        <f t="shared" si="170"/>
        <v>0</v>
      </c>
      <c r="Y3900" s="116" t="s">
        <v>356</v>
      </c>
    </row>
    <row r="3901" spans="1:25">
      <c r="A3901" s="116">
        <v>3901</v>
      </c>
      <c r="C3901" s="118">
        <f t="shared" si="171"/>
        <v>0</v>
      </c>
      <c r="E3901" s="120" t="s">
        <v>8659</v>
      </c>
      <c r="F3901" s="211"/>
      <c r="G3901" s="119" t="s">
        <v>8660</v>
      </c>
      <c r="I3901" s="121" t="s">
        <v>30</v>
      </c>
      <c r="K3901" s="120"/>
      <c r="L3901" s="120" t="s">
        <v>32</v>
      </c>
      <c r="M3901" s="120" t="s">
        <v>7068</v>
      </c>
      <c r="N3901" s="131">
        <v>43712</v>
      </c>
      <c r="O3901" s="131" t="s">
        <v>44</v>
      </c>
      <c r="P3901" s="124" t="e">
        <f t="shared" si="170"/>
        <v>#VALUE!</v>
      </c>
      <c r="Q3901" s="118">
        <v>1</v>
      </c>
      <c r="R3901" s="125"/>
      <c r="S3901" s="120" t="s">
        <v>55</v>
      </c>
      <c r="Y3901" s="116" t="s">
        <v>356</v>
      </c>
    </row>
    <row r="3902" spans="1:25">
      <c r="A3902" s="116">
        <v>3902</v>
      </c>
      <c r="C3902" s="118">
        <f t="shared" si="171"/>
        <v>0</v>
      </c>
      <c r="E3902" s="120" t="s">
        <v>8661</v>
      </c>
      <c r="F3902" s="211"/>
      <c r="G3902" s="119" t="s">
        <v>8662</v>
      </c>
      <c r="K3902" s="120"/>
      <c r="L3902" s="120" t="s">
        <v>32</v>
      </c>
      <c r="P3902" s="124">
        <f t="shared" si="170"/>
        <v>0</v>
      </c>
      <c r="Y3902" s="116" t="s">
        <v>356</v>
      </c>
    </row>
    <row r="3903" spans="1:25">
      <c r="A3903" s="116">
        <v>3903</v>
      </c>
      <c r="C3903" s="118">
        <f t="shared" si="171"/>
        <v>0</v>
      </c>
      <c r="E3903" s="120" t="s">
        <v>8663</v>
      </c>
      <c r="F3903" s="211" t="s">
        <v>235</v>
      </c>
      <c r="G3903" s="119" t="s">
        <v>8664</v>
      </c>
      <c r="I3903" s="121" t="s">
        <v>30</v>
      </c>
      <c r="J3903" s="121" t="s">
        <v>7553</v>
      </c>
      <c r="K3903" s="120"/>
      <c r="L3903" s="120" t="s">
        <v>32</v>
      </c>
      <c r="M3903" s="120" t="s">
        <v>33</v>
      </c>
      <c r="N3903" s="131">
        <v>43878</v>
      </c>
      <c r="O3903" s="131" t="s">
        <v>44</v>
      </c>
      <c r="P3903" s="124" t="e">
        <f t="shared" si="170"/>
        <v>#VALUE!</v>
      </c>
      <c r="R3903" s="125"/>
      <c r="S3903" s="120" t="s">
        <v>55</v>
      </c>
      <c r="Y3903" s="116" t="s">
        <v>356</v>
      </c>
    </row>
    <row r="3904" spans="1:25">
      <c r="A3904" s="116">
        <v>3904</v>
      </c>
      <c r="C3904" s="118">
        <f t="shared" si="171"/>
        <v>0</v>
      </c>
      <c r="E3904" s="120" t="s">
        <v>8665</v>
      </c>
      <c r="F3904" s="211"/>
      <c r="G3904" s="119" t="s">
        <v>8666</v>
      </c>
      <c r="K3904" s="120"/>
      <c r="L3904" s="120" t="s">
        <v>32</v>
      </c>
      <c r="P3904" s="124">
        <f t="shared" si="170"/>
        <v>0</v>
      </c>
      <c r="Y3904" s="116" t="s">
        <v>356</v>
      </c>
    </row>
    <row r="3905" spans="1:25">
      <c r="A3905" s="116">
        <v>3905</v>
      </c>
      <c r="C3905" s="118">
        <f t="shared" si="171"/>
        <v>0</v>
      </c>
      <c r="E3905" s="120" t="s">
        <v>8667</v>
      </c>
      <c r="F3905" s="211"/>
      <c r="G3905" s="119" t="s">
        <v>8667</v>
      </c>
      <c r="K3905" s="120"/>
      <c r="L3905" s="120" t="s">
        <v>32</v>
      </c>
      <c r="P3905" s="124">
        <f t="shared" si="170"/>
        <v>0</v>
      </c>
      <c r="Y3905" s="116" t="s">
        <v>356</v>
      </c>
    </row>
    <row r="3906" spans="1:25">
      <c r="A3906" s="116">
        <v>3906</v>
      </c>
      <c r="C3906" s="118">
        <f t="shared" si="171"/>
        <v>0</v>
      </c>
      <c r="E3906" s="120" t="s">
        <v>8668</v>
      </c>
      <c r="F3906" s="211"/>
      <c r="G3906" s="119" t="s">
        <v>8669</v>
      </c>
      <c r="K3906" s="120"/>
      <c r="L3906" s="120" t="s">
        <v>32</v>
      </c>
      <c r="P3906" s="124">
        <f t="shared" si="170"/>
        <v>0</v>
      </c>
      <c r="Y3906" s="116" t="s">
        <v>356</v>
      </c>
    </row>
    <row r="3907" spans="1:25">
      <c r="A3907" s="116">
        <v>3907</v>
      </c>
      <c r="C3907" s="118">
        <f t="shared" si="171"/>
        <v>0</v>
      </c>
      <c r="E3907" s="120" t="s">
        <v>8670</v>
      </c>
      <c r="F3907" s="211"/>
      <c r="G3907" s="119" t="s">
        <v>8671</v>
      </c>
      <c r="I3907" s="121" t="s">
        <v>30</v>
      </c>
      <c r="K3907" s="120"/>
      <c r="L3907" s="120" t="s">
        <v>32</v>
      </c>
      <c r="M3907" s="120" t="s">
        <v>7068</v>
      </c>
      <c r="N3907" s="131">
        <v>43728</v>
      </c>
      <c r="O3907" s="131" t="s">
        <v>44</v>
      </c>
      <c r="P3907" s="124" t="e">
        <f t="shared" si="170"/>
        <v>#VALUE!</v>
      </c>
      <c r="R3907" s="125"/>
      <c r="S3907" s="120" t="s">
        <v>55</v>
      </c>
      <c r="Y3907" s="116" t="s">
        <v>356</v>
      </c>
    </row>
    <row r="3908" spans="1:25">
      <c r="A3908" s="116">
        <v>3908</v>
      </c>
      <c r="C3908" s="118">
        <f t="shared" si="171"/>
        <v>0</v>
      </c>
      <c r="E3908" s="120" t="s">
        <v>8672</v>
      </c>
      <c r="F3908" s="211"/>
      <c r="G3908" s="119" t="s">
        <v>8673</v>
      </c>
      <c r="K3908" s="120"/>
      <c r="L3908" s="120" t="s">
        <v>32</v>
      </c>
      <c r="P3908" s="124">
        <f t="shared" si="170"/>
        <v>0</v>
      </c>
      <c r="Y3908" s="116" t="s">
        <v>356</v>
      </c>
    </row>
    <row r="3909" spans="1:25">
      <c r="A3909" s="116">
        <v>3909</v>
      </c>
      <c r="C3909" s="118">
        <f t="shared" si="171"/>
        <v>0</v>
      </c>
      <c r="E3909" s="120" t="s">
        <v>8674</v>
      </c>
      <c r="F3909" s="211"/>
      <c r="G3909" s="119" t="s">
        <v>8675</v>
      </c>
      <c r="I3909" s="121" t="s">
        <v>30</v>
      </c>
      <c r="K3909" s="120"/>
      <c r="L3909" s="120" t="s">
        <v>32</v>
      </c>
      <c r="M3909" s="120" t="s">
        <v>7068</v>
      </c>
      <c r="N3909" s="131">
        <v>43712</v>
      </c>
      <c r="O3909" s="131" t="s">
        <v>44</v>
      </c>
      <c r="P3909" s="124" t="e">
        <f t="shared" si="170"/>
        <v>#VALUE!</v>
      </c>
      <c r="R3909" s="125"/>
      <c r="S3909" s="120" t="s">
        <v>55</v>
      </c>
      <c r="Y3909" s="116" t="s">
        <v>356</v>
      </c>
    </row>
    <row r="3910" spans="1:25">
      <c r="A3910" s="116">
        <v>3910</v>
      </c>
      <c r="C3910" s="118">
        <f t="shared" si="171"/>
        <v>0</v>
      </c>
      <c r="E3910" s="120" t="s">
        <v>8676</v>
      </c>
      <c r="F3910" s="211"/>
      <c r="G3910" s="119" t="s">
        <v>8677</v>
      </c>
      <c r="I3910" s="121" t="s">
        <v>30</v>
      </c>
      <c r="K3910" s="120"/>
      <c r="L3910" s="120" t="s">
        <v>32</v>
      </c>
      <c r="M3910" s="120" t="s">
        <v>184</v>
      </c>
      <c r="N3910" s="131">
        <v>43712</v>
      </c>
      <c r="P3910" s="124">
        <f t="shared" si="170"/>
        <v>0</v>
      </c>
      <c r="S3910" s="120" t="s">
        <v>55</v>
      </c>
    </row>
    <row r="3911" spans="1:25">
      <c r="A3911" s="116">
        <v>3911</v>
      </c>
      <c r="C3911" s="118">
        <f t="shared" si="171"/>
        <v>0</v>
      </c>
      <c r="E3911" s="120" t="s">
        <v>8678</v>
      </c>
      <c r="F3911" s="211" t="s">
        <v>8679</v>
      </c>
      <c r="G3911" s="119" t="s">
        <v>8680</v>
      </c>
      <c r="I3911" s="121" t="s">
        <v>30</v>
      </c>
      <c r="K3911" s="120"/>
      <c r="L3911" s="120" t="s">
        <v>32</v>
      </c>
      <c r="M3911" s="120" t="s">
        <v>7068</v>
      </c>
      <c r="N3911" s="131">
        <v>43712</v>
      </c>
      <c r="O3911" s="131" t="s">
        <v>44</v>
      </c>
      <c r="P3911" s="124" t="e">
        <f t="shared" si="170"/>
        <v>#VALUE!</v>
      </c>
      <c r="R3911" s="125"/>
      <c r="S3911" s="120" t="s">
        <v>55</v>
      </c>
      <c r="Y3911" s="116" t="s">
        <v>356</v>
      </c>
    </row>
    <row r="3912" spans="1:25">
      <c r="A3912" s="116">
        <v>3912</v>
      </c>
      <c r="C3912" s="118">
        <f t="shared" si="171"/>
        <v>0</v>
      </c>
      <c r="E3912" s="120" t="s">
        <v>8681</v>
      </c>
      <c r="F3912" s="211"/>
      <c r="G3912" s="119" t="s">
        <v>8682</v>
      </c>
      <c r="K3912" s="120"/>
      <c r="L3912" s="120" t="s">
        <v>32</v>
      </c>
      <c r="P3912" s="124">
        <f t="shared" si="170"/>
        <v>0</v>
      </c>
      <c r="Y3912" s="116" t="s">
        <v>356</v>
      </c>
    </row>
    <row r="3913" spans="1:25">
      <c r="A3913" s="116">
        <v>3913</v>
      </c>
      <c r="C3913" s="118">
        <f t="shared" si="171"/>
        <v>0</v>
      </c>
      <c r="E3913" s="120" t="s">
        <v>8683</v>
      </c>
      <c r="F3913" s="211"/>
      <c r="G3913" s="119" t="s">
        <v>8684</v>
      </c>
      <c r="K3913" s="120"/>
      <c r="L3913" s="120" t="s">
        <v>32</v>
      </c>
      <c r="P3913" s="124">
        <f t="shared" si="170"/>
        <v>0</v>
      </c>
      <c r="Y3913" s="116" t="s">
        <v>356</v>
      </c>
    </row>
    <row r="3914" spans="1:25">
      <c r="A3914" s="116">
        <v>3914</v>
      </c>
      <c r="C3914" s="118">
        <f t="shared" si="171"/>
        <v>0</v>
      </c>
      <c r="E3914" s="120" t="s">
        <v>8685</v>
      </c>
      <c r="F3914" s="211" t="s">
        <v>8686</v>
      </c>
      <c r="G3914" s="119" t="s">
        <v>8687</v>
      </c>
      <c r="I3914" s="121" t="s">
        <v>30</v>
      </c>
      <c r="K3914" s="120"/>
      <c r="L3914" s="120" t="s">
        <v>32</v>
      </c>
      <c r="M3914" s="120" t="s">
        <v>7068</v>
      </c>
      <c r="N3914" s="131">
        <v>43724</v>
      </c>
      <c r="O3914" s="131" t="s">
        <v>44</v>
      </c>
      <c r="P3914" s="124" t="e">
        <f t="shared" si="170"/>
        <v>#VALUE!</v>
      </c>
      <c r="R3914" s="125"/>
      <c r="S3914" s="120" t="s">
        <v>55</v>
      </c>
      <c r="Y3914" s="116" t="s">
        <v>356</v>
      </c>
    </row>
    <row r="3915" spans="1:25">
      <c r="A3915" s="116">
        <v>3915</v>
      </c>
      <c r="C3915" s="118">
        <f t="shared" si="171"/>
        <v>0</v>
      </c>
      <c r="E3915" s="120" t="s">
        <v>8688</v>
      </c>
      <c r="F3915" s="211"/>
      <c r="G3915" s="119" t="s">
        <v>8689</v>
      </c>
      <c r="K3915" s="120"/>
      <c r="L3915" s="120" t="s">
        <v>32</v>
      </c>
      <c r="P3915" s="124">
        <f t="shared" si="170"/>
        <v>0</v>
      </c>
      <c r="Y3915" s="116" t="s">
        <v>356</v>
      </c>
    </row>
    <row r="3916" spans="1:25">
      <c r="A3916" s="116">
        <v>3916</v>
      </c>
      <c r="C3916" s="118">
        <f t="shared" si="171"/>
        <v>0</v>
      </c>
      <c r="E3916" s="120" t="s">
        <v>8690</v>
      </c>
      <c r="F3916" s="211"/>
      <c r="G3916" s="119" t="s">
        <v>8691</v>
      </c>
      <c r="K3916" s="120"/>
      <c r="L3916" s="120" t="s">
        <v>32</v>
      </c>
      <c r="P3916" s="124">
        <f t="shared" si="170"/>
        <v>0</v>
      </c>
      <c r="Y3916" s="116" t="s">
        <v>356</v>
      </c>
    </row>
    <row r="3917" spans="1:25">
      <c r="A3917" s="116">
        <v>3917</v>
      </c>
      <c r="C3917" s="118">
        <f t="shared" si="171"/>
        <v>0</v>
      </c>
      <c r="E3917" s="120" t="s">
        <v>8692</v>
      </c>
      <c r="F3917" s="211"/>
      <c r="G3917" s="119" t="s">
        <v>8693</v>
      </c>
      <c r="K3917" s="120"/>
      <c r="L3917" s="120" t="s">
        <v>32</v>
      </c>
      <c r="P3917" s="124">
        <f t="shared" si="170"/>
        <v>0</v>
      </c>
      <c r="Y3917" s="116" t="s">
        <v>356</v>
      </c>
    </row>
    <row r="3918" spans="1:25">
      <c r="A3918" s="116">
        <v>3918</v>
      </c>
      <c r="C3918" s="118">
        <f t="shared" si="171"/>
        <v>0</v>
      </c>
      <c r="E3918" s="120" t="s">
        <v>8694</v>
      </c>
      <c r="F3918" s="211"/>
      <c r="G3918" s="119" t="s">
        <v>2148</v>
      </c>
      <c r="K3918" s="120"/>
      <c r="L3918" s="120" t="s">
        <v>32</v>
      </c>
      <c r="P3918" s="124">
        <f t="shared" si="170"/>
        <v>0</v>
      </c>
      <c r="Y3918" s="116" t="s">
        <v>356</v>
      </c>
    </row>
    <row r="3919" spans="1:25">
      <c r="A3919" s="116">
        <v>3919</v>
      </c>
      <c r="C3919" s="118">
        <f t="shared" si="171"/>
        <v>0</v>
      </c>
      <c r="E3919" s="120" t="s">
        <v>8695</v>
      </c>
      <c r="F3919" s="211"/>
      <c r="G3919" s="119" t="s">
        <v>8696</v>
      </c>
      <c r="K3919" s="120"/>
      <c r="L3919" s="120" t="s">
        <v>32</v>
      </c>
      <c r="P3919" s="124">
        <f t="shared" si="170"/>
        <v>0</v>
      </c>
      <c r="Y3919" s="116" t="s">
        <v>356</v>
      </c>
    </row>
    <row r="3920" spans="1:25">
      <c r="A3920" s="116">
        <v>3920</v>
      </c>
      <c r="C3920" s="118">
        <f t="shared" si="171"/>
        <v>0</v>
      </c>
      <c r="E3920" s="120" t="s">
        <v>8697</v>
      </c>
      <c r="F3920" s="211"/>
      <c r="G3920" s="119" t="s">
        <v>8698</v>
      </c>
      <c r="K3920" s="120"/>
      <c r="L3920" s="120" t="s">
        <v>32</v>
      </c>
      <c r="P3920" s="124">
        <f t="shared" si="170"/>
        <v>0</v>
      </c>
      <c r="Y3920" s="116" t="s">
        <v>356</v>
      </c>
    </row>
    <row r="3921" spans="1:25">
      <c r="A3921" s="116">
        <v>3921</v>
      </c>
      <c r="C3921" s="118">
        <f t="shared" si="171"/>
        <v>0</v>
      </c>
      <c r="E3921" s="120" t="s">
        <v>8699</v>
      </c>
      <c r="F3921" s="211"/>
      <c r="G3921" s="119" t="s">
        <v>8700</v>
      </c>
      <c r="K3921" s="120"/>
      <c r="L3921" s="120" t="s">
        <v>32</v>
      </c>
      <c r="P3921" s="124">
        <f t="shared" ref="P3921:P3984" si="172">IF(O3921&lt;&gt;0,MONTH(O3921),0)</f>
        <v>0</v>
      </c>
      <c r="Y3921" s="116" t="s">
        <v>356</v>
      </c>
    </row>
    <row r="3922" spans="1:25">
      <c r="A3922" s="116">
        <v>3922</v>
      </c>
      <c r="C3922" s="118">
        <f t="shared" si="171"/>
        <v>0</v>
      </c>
      <c r="E3922" s="120" t="s">
        <v>8701</v>
      </c>
      <c r="F3922" s="211"/>
      <c r="G3922" s="119" t="s">
        <v>8702</v>
      </c>
      <c r="K3922" s="120"/>
      <c r="L3922" s="120" t="s">
        <v>32</v>
      </c>
      <c r="P3922" s="124">
        <f t="shared" si="172"/>
        <v>0</v>
      </c>
      <c r="Y3922" s="116" t="s">
        <v>356</v>
      </c>
    </row>
    <row r="3923" spans="1:25">
      <c r="A3923" s="116">
        <v>3923</v>
      </c>
      <c r="C3923" s="118">
        <f t="shared" si="171"/>
        <v>0</v>
      </c>
      <c r="E3923" s="120" t="s">
        <v>8703</v>
      </c>
      <c r="F3923" s="211"/>
      <c r="G3923" s="119" t="s">
        <v>8704</v>
      </c>
      <c r="K3923" s="120"/>
      <c r="L3923" s="120" t="s">
        <v>32</v>
      </c>
      <c r="P3923" s="124">
        <f t="shared" si="172"/>
        <v>0</v>
      </c>
      <c r="Y3923" s="116" t="s">
        <v>356</v>
      </c>
    </row>
    <row r="3924" spans="1:25">
      <c r="A3924" s="116">
        <v>3924</v>
      </c>
      <c r="C3924" s="118">
        <f t="shared" si="171"/>
        <v>0</v>
      </c>
      <c r="E3924" s="120" t="s">
        <v>8705</v>
      </c>
      <c r="F3924" s="211"/>
      <c r="G3924" s="119" t="s">
        <v>8706</v>
      </c>
      <c r="K3924" s="120"/>
      <c r="L3924" s="120" t="s">
        <v>32</v>
      </c>
      <c r="P3924" s="124">
        <f t="shared" si="172"/>
        <v>0</v>
      </c>
      <c r="Y3924" s="116" t="s">
        <v>356</v>
      </c>
    </row>
    <row r="3925" spans="1:25">
      <c r="A3925" s="116">
        <v>3925</v>
      </c>
      <c r="C3925" s="118">
        <f t="shared" si="171"/>
        <v>0</v>
      </c>
      <c r="E3925" s="120" t="s">
        <v>8707</v>
      </c>
      <c r="F3925" s="211"/>
      <c r="G3925" s="119" t="s">
        <v>8708</v>
      </c>
      <c r="K3925" s="120"/>
      <c r="L3925" s="120" t="s">
        <v>32</v>
      </c>
      <c r="P3925" s="124">
        <f t="shared" si="172"/>
        <v>0</v>
      </c>
      <c r="Y3925" s="116" t="s">
        <v>356</v>
      </c>
    </row>
    <row r="3926" spans="1:25">
      <c r="A3926" s="116">
        <v>3926</v>
      </c>
      <c r="C3926" s="118">
        <f t="shared" si="171"/>
        <v>0</v>
      </c>
      <c r="E3926" s="120" t="s">
        <v>8709</v>
      </c>
      <c r="F3926" s="211"/>
      <c r="G3926" s="119" t="s">
        <v>8710</v>
      </c>
      <c r="K3926" s="120"/>
      <c r="L3926" s="120" t="s">
        <v>32</v>
      </c>
      <c r="P3926" s="124">
        <f t="shared" si="172"/>
        <v>0</v>
      </c>
      <c r="Y3926" s="116" t="s">
        <v>356</v>
      </c>
    </row>
    <row r="3927" spans="1:25">
      <c r="A3927" s="116">
        <v>3927</v>
      </c>
      <c r="C3927" s="118">
        <f t="shared" si="171"/>
        <v>0</v>
      </c>
      <c r="E3927" s="120" t="s">
        <v>8711</v>
      </c>
      <c r="F3927" s="211"/>
      <c r="G3927" s="119" t="s">
        <v>8712</v>
      </c>
      <c r="K3927" s="120"/>
      <c r="L3927" s="120" t="s">
        <v>32</v>
      </c>
      <c r="P3927" s="124">
        <f t="shared" si="172"/>
        <v>0</v>
      </c>
      <c r="Y3927" s="116" t="s">
        <v>356</v>
      </c>
    </row>
    <row r="3928" spans="1:25">
      <c r="A3928" s="116">
        <v>3928</v>
      </c>
      <c r="C3928" s="118">
        <f t="shared" si="171"/>
        <v>0</v>
      </c>
      <c r="E3928" s="120" t="s">
        <v>8713</v>
      </c>
      <c r="F3928" s="211"/>
      <c r="G3928" s="119" t="s">
        <v>8714</v>
      </c>
      <c r="K3928" s="120"/>
      <c r="L3928" s="120" t="s">
        <v>32</v>
      </c>
      <c r="P3928" s="124">
        <f t="shared" si="172"/>
        <v>0</v>
      </c>
      <c r="Y3928" s="116" t="s">
        <v>356</v>
      </c>
    </row>
    <row r="3929" spans="1:25">
      <c r="A3929" s="116">
        <v>3929</v>
      </c>
      <c r="C3929" s="118">
        <f t="shared" si="171"/>
        <v>0</v>
      </c>
      <c r="E3929" s="120" t="s">
        <v>8715</v>
      </c>
      <c r="F3929" s="211"/>
      <c r="G3929" s="119" t="s">
        <v>8716</v>
      </c>
      <c r="K3929" s="120"/>
      <c r="L3929" s="120" t="s">
        <v>32</v>
      </c>
      <c r="P3929" s="124">
        <f t="shared" si="172"/>
        <v>0</v>
      </c>
      <c r="Y3929" s="116" t="s">
        <v>356</v>
      </c>
    </row>
    <row r="3930" spans="1:25">
      <c r="A3930" s="116">
        <v>3930</v>
      </c>
      <c r="C3930" s="118">
        <f t="shared" si="171"/>
        <v>0</v>
      </c>
      <c r="E3930" s="120" t="s">
        <v>8717</v>
      </c>
      <c r="F3930" s="211"/>
      <c r="G3930" s="119" t="s">
        <v>8718</v>
      </c>
      <c r="K3930" s="120"/>
      <c r="L3930" s="120" t="s">
        <v>32</v>
      </c>
      <c r="P3930" s="124">
        <f t="shared" si="172"/>
        <v>0</v>
      </c>
      <c r="Y3930" s="116" t="s">
        <v>356</v>
      </c>
    </row>
    <row r="3931" spans="1:25">
      <c r="A3931" s="116">
        <v>3931</v>
      </c>
      <c r="C3931" s="118">
        <f t="shared" si="171"/>
        <v>0</v>
      </c>
      <c r="E3931" s="120" t="s">
        <v>8719</v>
      </c>
      <c r="F3931" s="211"/>
      <c r="G3931" s="119" t="s">
        <v>8720</v>
      </c>
      <c r="K3931" s="120"/>
      <c r="L3931" s="120" t="s">
        <v>32</v>
      </c>
      <c r="M3931" s="120" t="s">
        <v>7068</v>
      </c>
      <c r="N3931" s="131">
        <v>43735</v>
      </c>
      <c r="P3931" s="124">
        <f t="shared" si="172"/>
        <v>0</v>
      </c>
      <c r="R3931" s="118">
        <f ca="1">TODAY()-N3931</f>
        <v>943</v>
      </c>
      <c r="S3931" s="120" t="s">
        <v>92</v>
      </c>
      <c r="T3931" s="126">
        <v>43738</v>
      </c>
      <c r="Y3931" s="116" t="s">
        <v>7118</v>
      </c>
    </row>
    <row r="3932" spans="1:25">
      <c r="A3932" s="116">
        <v>3932</v>
      </c>
      <c r="C3932" s="118">
        <f t="shared" si="171"/>
        <v>0</v>
      </c>
      <c r="E3932" s="120" t="s">
        <v>8721</v>
      </c>
      <c r="F3932" s="211"/>
      <c r="G3932" s="119" t="s">
        <v>8722</v>
      </c>
      <c r="K3932" s="120"/>
      <c r="L3932" s="120" t="s">
        <v>32</v>
      </c>
      <c r="P3932" s="124">
        <f t="shared" si="172"/>
        <v>0</v>
      </c>
      <c r="Y3932" s="116" t="s">
        <v>356</v>
      </c>
    </row>
    <row r="3933" spans="1:25">
      <c r="A3933" s="116">
        <v>3933</v>
      </c>
      <c r="C3933" s="118">
        <f t="shared" si="171"/>
        <v>0</v>
      </c>
      <c r="E3933" s="120" t="s">
        <v>8723</v>
      </c>
      <c r="F3933" s="211"/>
      <c r="G3933" s="119" t="s">
        <v>8724</v>
      </c>
      <c r="K3933" s="120"/>
      <c r="L3933" s="120" t="s">
        <v>32</v>
      </c>
      <c r="P3933" s="124">
        <f t="shared" si="172"/>
        <v>0</v>
      </c>
      <c r="Y3933" s="116" t="s">
        <v>356</v>
      </c>
    </row>
    <row r="3934" spans="1:25">
      <c r="A3934" s="116">
        <v>3934</v>
      </c>
      <c r="C3934" s="118">
        <f t="shared" si="171"/>
        <v>0</v>
      </c>
      <c r="E3934" s="120" t="s">
        <v>8725</v>
      </c>
      <c r="F3934" s="211"/>
      <c r="G3934" s="119" t="s">
        <v>8722</v>
      </c>
      <c r="K3934" s="120"/>
      <c r="L3934" s="120" t="s">
        <v>32</v>
      </c>
      <c r="P3934" s="124">
        <f t="shared" si="172"/>
        <v>0</v>
      </c>
      <c r="Y3934" s="116" t="s">
        <v>356</v>
      </c>
    </row>
    <row r="3935" spans="1:25">
      <c r="A3935" s="116">
        <v>3935</v>
      </c>
      <c r="C3935" s="118">
        <f t="shared" si="171"/>
        <v>0</v>
      </c>
      <c r="E3935" s="120" t="s">
        <v>8726</v>
      </c>
      <c r="F3935" s="211"/>
      <c r="G3935" s="119" t="s">
        <v>8727</v>
      </c>
      <c r="K3935" s="120"/>
      <c r="L3935" s="120" t="s">
        <v>32</v>
      </c>
      <c r="P3935" s="124">
        <f t="shared" si="172"/>
        <v>0</v>
      </c>
      <c r="Y3935" s="116" t="s">
        <v>356</v>
      </c>
    </row>
    <row r="3936" spans="1:25">
      <c r="A3936" s="116">
        <v>3936</v>
      </c>
      <c r="C3936" s="118">
        <f t="shared" si="171"/>
        <v>0</v>
      </c>
      <c r="D3936" s="119" t="s">
        <v>37</v>
      </c>
      <c r="E3936" s="120" t="s">
        <v>8728</v>
      </c>
      <c r="F3936" s="211" t="s">
        <v>1372</v>
      </c>
      <c r="G3936" s="119" t="s">
        <v>8729</v>
      </c>
      <c r="I3936" s="119" t="s">
        <v>30</v>
      </c>
      <c r="J3936" s="121" t="s">
        <v>529</v>
      </c>
      <c r="K3936" s="120"/>
      <c r="L3936" s="120" t="s">
        <v>32</v>
      </c>
      <c r="M3936" s="120" t="s">
        <v>33</v>
      </c>
      <c r="N3936" s="131">
        <v>43886</v>
      </c>
      <c r="O3936" s="131">
        <v>44055</v>
      </c>
      <c r="P3936" s="124">
        <f t="shared" si="172"/>
        <v>8</v>
      </c>
      <c r="R3936" s="125">
        <f ca="1">TODAY()-O3936</f>
        <v>623</v>
      </c>
      <c r="Y3936" s="116" t="s">
        <v>356</v>
      </c>
    </row>
    <row r="3937" spans="1:25">
      <c r="A3937" s="116">
        <v>3937</v>
      </c>
      <c r="C3937" s="118">
        <f t="shared" si="171"/>
        <v>0</v>
      </c>
      <c r="E3937" s="120" t="s">
        <v>8730</v>
      </c>
      <c r="F3937" s="211"/>
      <c r="G3937" s="119" t="s">
        <v>8722</v>
      </c>
      <c r="K3937" s="120"/>
      <c r="L3937" s="120" t="s">
        <v>32</v>
      </c>
      <c r="P3937" s="124">
        <f t="shared" si="172"/>
        <v>0</v>
      </c>
      <c r="Y3937" s="116" t="s">
        <v>356</v>
      </c>
    </row>
    <row r="3938" spans="1:25">
      <c r="A3938" s="116">
        <v>3938</v>
      </c>
      <c r="C3938" s="118">
        <f t="shared" si="171"/>
        <v>0</v>
      </c>
      <c r="E3938" s="120" t="s">
        <v>8731</v>
      </c>
      <c r="F3938" s="211"/>
      <c r="G3938" s="119" t="s">
        <v>8732</v>
      </c>
      <c r="K3938" s="120"/>
      <c r="L3938" s="120" t="s">
        <v>32</v>
      </c>
      <c r="P3938" s="124">
        <f t="shared" si="172"/>
        <v>0</v>
      </c>
      <c r="Y3938" s="116" t="s">
        <v>356</v>
      </c>
    </row>
    <row r="3939" spans="1:25">
      <c r="A3939" s="116">
        <v>3939</v>
      </c>
      <c r="C3939" s="118">
        <f t="shared" si="171"/>
        <v>0</v>
      </c>
      <c r="E3939" s="120" t="s">
        <v>8733</v>
      </c>
      <c r="F3939" s="211"/>
      <c r="G3939" s="119" t="s">
        <v>8734</v>
      </c>
      <c r="K3939" s="120"/>
      <c r="L3939" s="120" t="s">
        <v>32</v>
      </c>
      <c r="P3939" s="124">
        <f t="shared" si="172"/>
        <v>0</v>
      </c>
      <c r="Y3939" s="116" t="s">
        <v>356</v>
      </c>
    </row>
    <row r="3940" spans="1:25">
      <c r="A3940" s="116">
        <v>3940</v>
      </c>
      <c r="C3940" s="118">
        <f t="shared" si="171"/>
        <v>0</v>
      </c>
      <c r="E3940" s="120" t="s">
        <v>8735</v>
      </c>
      <c r="F3940" s="211"/>
      <c r="G3940" s="119" t="s">
        <v>8736</v>
      </c>
      <c r="K3940" s="120"/>
      <c r="L3940" s="120" t="s">
        <v>32</v>
      </c>
      <c r="P3940" s="124">
        <f t="shared" si="172"/>
        <v>0</v>
      </c>
      <c r="Y3940" s="116" t="s">
        <v>356</v>
      </c>
    </row>
    <row r="3941" spans="1:25">
      <c r="A3941" s="116">
        <v>3941</v>
      </c>
      <c r="C3941" s="118">
        <f t="shared" si="171"/>
        <v>0</v>
      </c>
      <c r="E3941" s="120" t="s">
        <v>8737</v>
      </c>
      <c r="F3941" s="211"/>
      <c r="G3941" s="119" t="s">
        <v>8738</v>
      </c>
      <c r="K3941" s="120"/>
      <c r="L3941" s="120" t="s">
        <v>32</v>
      </c>
      <c r="P3941" s="124">
        <f t="shared" si="172"/>
        <v>0</v>
      </c>
      <c r="Y3941" s="116" t="s">
        <v>356</v>
      </c>
    </row>
    <row r="3942" spans="1:25">
      <c r="A3942" s="116">
        <v>3942</v>
      </c>
      <c r="C3942" s="118">
        <f t="shared" si="171"/>
        <v>0</v>
      </c>
      <c r="E3942" s="120" t="s">
        <v>8739</v>
      </c>
      <c r="F3942" s="211"/>
      <c r="G3942" s="119" t="s">
        <v>627</v>
      </c>
      <c r="K3942" s="120"/>
      <c r="L3942" s="120" t="s">
        <v>32</v>
      </c>
      <c r="M3942" s="120" t="s">
        <v>7068</v>
      </c>
      <c r="N3942" s="131">
        <v>43724</v>
      </c>
      <c r="P3942" s="124">
        <f t="shared" si="172"/>
        <v>0</v>
      </c>
      <c r="R3942" s="118">
        <f ca="1">TODAY()-N3942</f>
        <v>954</v>
      </c>
      <c r="S3942" s="120" t="s">
        <v>92</v>
      </c>
      <c r="T3942" s="126">
        <v>43725</v>
      </c>
      <c r="Y3942" s="116" t="s">
        <v>8740</v>
      </c>
    </row>
    <row r="3943" spans="1:25">
      <c r="A3943" s="116">
        <v>3943</v>
      </c>
      <c r="C3943" s="118">
        <f t="shared" si="171"/>
        <v>0</v>
      </c>
      <c r="E3943" s="120" t="s">
        <v>8741</v>
      </c>
      <c r="F3943" s="211"/>
      <c r="G3943" s="119" t="s">
        <v>8742</v>
      </c>
      <c r="K3943" s="120"/>
      <c r="L3943" s="120" t="s">
        <v>32</v>
      </c>
      <c r="P3943" s="124">
        <f t="shared" si="172"/>
        <v>0</v>
      </c>
      <c r="Y3943" s="116" t="s">
        <v>356</v>
      </c>
    </row>
    <row r="3944" spans="1:25" ht="27.6">
      <c r="A3944" s="116">
        <v>3944</v>
      </c>
      <c r="C3944" s="118">
        <f t="shared" si="171"/>
        <v>0</v>
      </c>
      <c r="D3944" s="120" t="s">
        <v>252</v>
      </c>
      <c r="E3944" s="120" t="s">
        <v>8743</v>
      </c>
      <c r="F3944" s="211" t="s">
        <v>8744</v>
      </c>
      <c r="G3944" s="119" t="s">
        <v>8745</v>
      </c>
      <c r="H3944" s="121" t="s">
        <v>29</v>
      </c>
      <c r="I3944" s="121" t="s">
        <v>30</v>
      </c>
      <c r="J3944" s="121" t="s">
        <v>5018</v>
      </c>
      <c r="K3944" s="120"/>
      <c r="L3944" s="120" t="s">
        <v>32</v>
      </c>
      <c r="M3944" s="120" t="s">
        <v>7068</v>
      </c>
      <c r="N3944" s="131">
        <v>43712</v>
      </c>
      <c r="O3944" s="131">
        <v>44354</v>
      </c>
      <c r="P3944" s="124">
        <f t="shared" si="172"/>
        <v>6</v>
      </c>
      <c r="Q3944" s="118">
        <v>2</v>
      </c>
      <c r="R3944" s="125">
        <f ca="1">TODAY()-O3944</f>
        <v>324</v>
      </c>
      <c r="S3944" s="120" t="s">
        <v>55</v>
      </c>
      <c r="Y3944" s="116" t="s">
        <v>1211</v>
      </c>
    </row>
    <row r="3945" spans="1:25" ht="27.6">
      <c r="A3945" s="116">
        <v>3945</v>
      </c>
      <c r="C3945" s="118">
        <f t="shared" si="171"/>
        <v>0</v>
      </c>
      <c r="D3945" s="120" t="s">
        <v>252</v>
      </c>
      <c r="E3945" s="120" t="s">
        <v>8746</v>
      </c>
      <c r="F3945" s="211" t="s">
        <v>8747</v>
      </c>
      <c r="G3945" s="119" t="s">
        <v>8748</v>
      </c>
      <c r="H3945" s="121" t="s">
        <v>29</v>
      </c>
      <c r="I3945" s="119" t="s">
        <v>30</v>
      </c>
      <c r="J3945" s="121" t="s">
        <v>77</v>
      </c>
      <c r="K3945" s="120"/>
      <c r="L3945" s="120" t="s">
        <v>32</v>
      </c>
      <c r="M3945" s="120" t="s">
        <v>78</v>
      </c>
      <c r="P3945" s="124">
        <f t="shared" si="172"/>
        <v>0</v>
      </c>
      <c r="Y3945" s="116" t="s">
        <v>1713</v>
      </c>
    </row>
    <row r="3946" spans="1:25">
      <c r="A3946" s="116">
        <v>3946</v>
      </c>
      <c r="C3946" s="118">
        <f t="shared" si="171"/>
        <v>0</v>
      </c>
      <c r="E3946" s="120" t="s">
        <v>8749</v>
      </c>
      <c r="F3946" s="211"/>
      <c r="G3946" s="119" t="s">
        <v>8750</v>
      </c>
      <c r="K3946" s="120"/>
      <c r="L3946" s="120" t="s">
        <v>32</v>
      </c>
      <c r="P3946" s="124">
        <f t="shared" si="172"/>
        <v>0</v>
      </c>
      <c r="Y3946" s="116" t="s">
        <v>356</v>
      </c>
    </row>
    <row r="3947" spans="1:25">
      <c r="A3947" s="116">
        <v>3947</v>
      </c>
      <c r="C3947" s="118">
        <f t="shared" si="171"/>
        <v>0</v>
      </c>
      <c r="E3947" s="120" t="s">
        <v>8751</v>
      </c>
      <c r="F3947" s="211"/>
      <c r="G3947" s="119" t="s">
        <v>8752</v>
      </c>
      <c r="K3947" s="120"/>
      <c r="L3947" s="120" t="s">
        <v>32</v>
      </c>
      <c r="P3947" s="124">
        <f t="shared" si="172"/>
        <v>0</v>
      </c>
      <c r="Y3947" s="116" t="s">
        <v>356</v>
      </c>
    </row>
    <row r="3948" spans="1:25">
      <c r="A3948" s="116">
        <v>3948</v>
      </c>
      <c r="C3948" s="118">
        <f t="shared" si="171"/>
        <v>0</v>
      </c>
      <c r="D3948" s="120" t="s">
        <v>252</v>
      </c>
      <c r="E3948" s="120" t="s">
        <v>8753</v>
      </c>
      <c r="F3948" s="211" t="s">
        <v>8754</v>
      </c>
      <c r="G3948" s="119" t="s">
        <v>627</v>
      </c>
      <c r="H3948" s="121" t="s">
        <v>29</v>
      </c>
      <c r="I3948" s="119" t="s">
        <v>30</v>
      </c>
      <c r="J3948" s="121" t="s">
        <v>529</v>
      </c>
      <c r="K3948" s="120"/>
      <c r="L3948" s="120" t="s">
        <v>32</v>
      </c>
      <c r="M3948" s="120" t="s">
        <v>7068</v>
      </c>
      <c r="N3948" s="131">
        <v>43712</v>
      </c>
      <c r="O3948" s="131">
        <v>44342</v>
      </c>
      <c r="P3948" s="124">
        <f t="shared" si="172"/>
        <v>5</v>
      </c>
      <c r="Q3948" s="118">
        <v>4</v>
      </c>
      <c r="R3948" s="125">
        <f ca="1">TODAY()-O3948</f>
        <v>336</v>
      </c>
      <c r="S3948" s="120" t="s">
        <v>55</v>
      </c>
      <c r="Y3948" s="116" t="s">
        <v>1211</v>
      </c>
    </row>
    <row r="3949" spans="1:25">
      <c r="A3949" s="116">
        <v>3949</v>
      </c>
      <c r="C3949" s="118">
        <f t="shared" si="171"/>
        <v>0</v>
      </c>
      <c r="D3949" s="119" t="s">
        <v>25</v>
      </c>
      <c r="E3949" s="120" t="s">
        <v>8755</v>
      </c>
      <c r="F3949" s="211"/>
      <c r="G3949" s="119" t="s">
        <v>8241</v>
      </c>
      <c r="H3949" s="121" t="s">
        <v>6799</v>
      </c>
      <c r="K3949" s="120"/>
      <c r="L3949" s="120" t="s">
        <v>32</v>
      </c>
      <c r="P3949" s="124">
        <f t="shared" si="172"/>
        <v>0</v>
      </c>
    </row>
    <row r="3950" spans="1:25">
      <c r="A3950" s="116">
        <v>3950</v>
      </c>
      <c r="C3950" s="118">
        <f t="shared" si="171"/>
        <v>0</v>
      </c>
      <c r="D3950" s="120" t="s">
        <v>25</v>
      </c>
      <c r="E3950" s="120" t="s">
        <v>8756</v>
      </c>
      <c r="F3950" s="211" t="s">
        <v>3066</v>
      </c>
      <c r="G3950" s="119" t="s">
        <v>8757</v>
      </c>
      <c r="H3950" s="121" t="s">
        <v>53</v>
      </c>
      <c r="I3950" s="119" t="s">
        <v>30</v>
      </c>
      <c r="J3950" s="121" t="s">
        <v>31</v>
      </c>
      <c r="K3950" s="120"/>
      <c r="L3950" s="120" t="s">
        <v>32</v>
      </c>
      <c r="M3950" s="120" t="s">
        <v>7068</v>
      </c>
      <c r="N3950" s="131">
        <v>43717</v>
      </c>
      <c r="O3950" s="131">
        <v>44389</v>
      </c>
      <c r="P3950" s="124">
        <f t="shared" si="172"/>
        <v>7</v>
      </c>
      <c r="R3950" s="125">
        <f ca="1">TODAY()-O3950</f>
        <v>289</v>
      </c>
      <c r="S3950" s="120" t="s">
        <v>92</v>
      </c>
      <c r="T3950" s="126">
        <v>44390</v>
      </c>
      <c r="Y3950" s="116" t="s">
        <v>141</v>
      </c>
    </row>
    <row r="3951" spans="1:25">
      <c r="A3951" s="116">
        <v>3951</v>
      </c>
      <c r="C3951" s="118">
        <f t="shared" si="171"/>
        <v>0</v>
      </c>
      <c r="D3951" s="119" t="s">
        <v>37</v>
      </c>
      <c r="E3951" s="120" t="s">
        <v>8758</v>
      </c>
      <c r="F3951" s="211" t="s">
        <v>8759</v>
      </c>
      <c r="G3951" s="119" t="s">
        <v>8757</v>
      </c>
      <c r="H3951" s="121" t="s">
        <v>29</v>
      </c>
      <c r="I3951" s="119" t="s">
        <v>30</v>
      </c>
      <c r="J3951" s="121" t="s">
        <v>31</v>
      </c>
      <c r="K3951" s="120"/>
      <c r="L3951" s="120" t="s">
        <v>32</v>
      </c>
      <c r="M3951" s="120" t="s">
        <v>7068</v>
      </c>
      <c r="N3951" s="131">
        <v>43712</v>
      </c>
      <c r="O3951" s="131">
        <v>44152</v>
      </c>
      <c r="P3951" s="124">
        <f t="shared" si="172"/>
        <v>11</v>
      </c>
      <c r="R3951" s="125">
        <f ca="1">TODAY()-O3951</f>
        <v>526</v>
      </c>
      <c r="S3951" s="120" t="s">
        <v>92</v>
      </c>
      <c r="T3951" s="126">
        <v>44152</v>
      </c>
      <c r="Y3951" s="116" t="s">
        <v>356</v>
      </c>
    </row>
    <row r="3952" spans="1:25">
      <c r="A3952" s="116">
        <v>3952</v>
      </c>
      <c r="C3952" s="118">
        <f t="shared" ref="C3952:C4015" si="173">IF(B3952&lt;&gt;0,MONTH(B3952),0)</f>
        <v>0</v>
      </c>
      <c r="E3952" s="120" t="s">
        <v>8760</v>
      </c>
      <c r="F3952" s="211"/>
      <c r="G3952" s="119" t="s">
        <v>8761</v>
      </c>
      <c r="K3952" s="120"/>
      <c r="L3952" s="120" t="s">
        <v>32</v>
      </c>
      <c r="P3952" s="124">
        <f t="shared" si="172"/>
        <v>0</v>
      </c>
      <c r="Y3952" s="116" t="s">
        <v>356</v>
      </c>
    </row>
    <row r="3953" spans="1:25">
      <c r="A3953" s="116">
        <v>3953</v>
      </c>
      <c r="C3953" s="118">
        <f t="shared" si="173"/>
        <v>0</v>
      </c>
      <c r="E3953" s="120" t="s">
        <v>8762</v>
      </c>
      <c r="F3953" s="211"/>
      <c r="K3953" s="120"/>
      <c r="L3953" s="120" t="s">
        <v>32</v>
      </c>
      <c r="P3953" s="124">
        <f t="shared" si="172"/>
        <v>0</v>
      </c>
      <c r="Y3953" s="116" t="s">
        <v>356</v>
      </c>
    </row>
    <row r="3954" spans="1:25" ht="27.6">
      <c r="A3954" s="116">
        <v>3954</v>
      </c>
      <c r="C3954" s="118">
        <f t="shared" si="173"/>
        <v>0</v>
      </c>
      <c r="D3954" s="120" t="s">
        <v>252</v>
      </c>
      <c r="E3954" s="120" t="s">
        <v>8763</v>
      </c>
      <c r="F3954" s="211" t="s">
        <v>8764</v>
      </c>
      <c r="G3954" s="119" t="s">
        <v>3740</v>
      </c>
      <c r="H3954" s="121" t="s">
        <v>53</v>
      </c>
      <c r="I3954" s="121" t="s">
        <v>30</v>
      </c>
      <c r="J3954" s="121" t="s">
        <v>3749</v>
      </c>
      <c r="K3954" s="120"/>
      <c r="L3954" s="120" t="s">
        <v>32</v>
      </c>
      <c r="M3954" s="120" t="s">
        <v>7068</v>
      </c>
      <c r="N3954" s="131">
        <v>43712</v>
      </c>
      <c r="O3954" s="131">
        <v>44301</v>
      </c>
      <c r="P3954" s="124">
        <f t="shared" si="172"/>
        <v>4</v>
      </c>
      <c r="R3954" s="125">
        <f ca="1">TODAY()-O3954</f>
        <v>377</v>
      </c>
      <c r="S3954" s="120" t="s">
        <v>135</v>
      </c>
      <c r="T3954" s="126">
        <v>44061</v>
      </c>
      <c r="U3954" s="126" t="s">
        <v>8765</v>
      </c>
      <c r="Y3954" s="116" t="s">
        <v>1211</v>
      </c>
    </row>
    <row r="3955" spans="1:25">
      <c r="A3955" s="116">
        <v>3955</v>
      </c>
      <c r="C3955" s="118">
        <f t="shared" si="173"/>
        <v>0</v>
      </c>
      <c r="D3955" s="120" t="s">
        <v>252</v>
      </c>
      <c r="E3955" s="120" t="s">
        <v>8766</v>
      </c>
      <c r="F3955" s="211" t="s">
        <v>8767</v>
      </c>
      <c r="G3955" s="119" t="s">
        <v>8761</v>
      </c>
      <c r="H3955" s="121" t="s">
        <v>29</v>
      </c>
      <c r="I3955" s="121" t="s">
        <v>30</v>
      </c>
      <c r="J3955" s="121" t="s">
        <v>3749</v>
      </c>
      <c r="K3955" s="120"/>
      <c r="L3955" s="120" t="s">
        <v>32</v>
      </c>
      <c r="M3955" s="120" t="s">
        <v>33</v>
      </c>
      <c r="N3955" s="131">
        <v>43781</v>
      </c>
      <c r="O3955" s="131">
        <v>44274</v>
      </c>
      <c r="P3955" s="124">
        <f t="shared" si="172"/>
        <v>3</v>
      </c>
      <c r="R3955" s="125">
        <f ca="1">TODAY()-O3955</f>
        <v>404</v>
      </c>
      <c r="S3955" s="120" t="s">
        <v>92</v>
      </c>
      <c r="T3955" s="126">
        <v>44292</v>
      </c>
      <c r="Y3955" s="116" t="s">
        <v>8768</v>
      </c>
    </row>
    <row r="3956" spans="1:25">
      <c r="A3956" s="116">
        <v>3956</v>
      </c>
      <c r="C3956" s="118">
        <f t="shared" si="173"/>
        <v>0</v>
      </c>
      <c r="E3956" s="120" t="s">
        <v>8769</v>
      </c>
      <c r="F3956" s="211"/>
      <c r="G3956" s="119" t="s">
        <v>8770</v>
      </c>
      <c r="K3956" s="120"/>
      <c r="L3956" s="120" t="s">
        <v>32</v>
      </c>
      <c r="P3956" s="124">
        <f t="shared" si="172"/>
        <v>0</v>
      </c>
      <c r="Y3956" s="116" t="s">
        <v>356</v>
      </c>
    </row>
    <row r="3957" spans="1:25">
      <c r="A3957" s="116">
        <v>3957</v>
      </c>
      <c r="C3957" s="118">
        <f t="shared" si="173"/>
        <v>0</v>
      </c>
      <c r="D3957" s="119" t="s">
        <v>25</v>
      </c>
      <c r="E3957" s="120" t="s">
        <v>8771</v>
      </c>
      <c r="F3957" s="211" t="s">
        <v>8772</v>
      </c>
      <c r="G3957" s="119" t="s">
        <v>8773</v>
      </c>
      <c r="K3957" s="120"/>
      <c r="L3957" s="120" t="s">
        <v>32</v>
      </c>
      <c r="M3957" s="120" t="s">
        <v>8774</v>
      </c>
      <c r="O3957" s="131" t="s">
        <v>44</v>
      </c>
      <c r="P3957" s="124" t="e">
        <f t="shared" si="172"/>
        <v>#VALUE!</v>
      </c>
      <c r="Y3957" s="116" t="s">
        <v>356</v>
      </c>
    </row>
    <row r="3958" spans="1:25">
      <c r="A3958" s="116">
        <v>3958</v>
      </c>
      <c r="B3958" s="129">
        <v>44104</v>
      </c>
      <c r="C3958" s="118">
        <f t="shared" si="173"/>
        <v>9</v>
      </c>
      <c r="D3958" s="120" t="s">
        <v>252</v>
      </c>
      <c r="E3958" s="120" t="s">
        <v>8775</v>
      </c>
      <c r="F3958" s="211"/>
      <c r="G3958" s="119" t="s">
        <v>371</v>
      </c>
      <c r="I3958" s="121" t="s">
        <v>30</v>
      </c>
      <c r="J3958" s="121" t="s">
        <v>1540</v>
      </c>
      <c r="K3958" s="120"/>
      <c r="L3958" s="120" t="s">
        <v>32</v>
      </c>
      <c r="P3958" s="124">
        <f t="shared" si="172"/>
        <v>0</v>
      </c>
    </row>
    <row r="3959" spans="1:25">
      <c r="A3959" s="116">
        <v>3959</v>
      </c>
      <c r="B3959" s="129">
        <v>44104</v>
      </c>
      <c r="C3959" s="118">
        <f t="shared" si="173"/>
        <v>9</v>
      </c>
      <c r="D3959" s="120" t="s">
        <v>252</v>
      </c>
      <c r="E3959" s="120" t="s">
        <v>8776</v>
      </c>
      <c r="F3959" s="211"/>
      <c r="G3959" s="119" t="s">
        <v>8777</v>
      </c>
      <c r="K3959" s="120"/>
      <c r="L3959" s="120" t="s">
        <v>32</v>
      </c>
      <c r="P3959" s="124">
        <f t="shared" si="172"/>
        <v>0</v>
      </c>
    </row>
    <row r="3960" spans="1:25">
      <c r="A3960" s="116">
        <v>3960</v>
      </c>
      <c r="B3960" s="129">
        <v>44104</v>
      </c>
      <c r="C3960" s="118">
        <f t="shared" si="173"/>
        <v>9</v>
      </c>
      <c r="D3960" s="120" t="s">
        <v>252</v>
      </c>
      <c r="E3960" s="120" t="s">
        <v>8778</v>
      </c>
      <c r="F3960" s="211"/>
      <c r="G3960" s="119" t="s">
        <v>8779</v>
      </c>
      <c r="K3960" s="120"/>
      <c r="L3960" s="120" t="s">
        <v>32</v>
      </c>
      <c r="P3960" s="124">
        <f t="shared" si="172"/>
        <v>0</v>
      </c>
    </row>
    <row r="3961" spans="1:25">
      <c r="A3961" s="116">
        <v>3961</v>
      </c>
      <c r="B3961" s="129">
        <v>44104</v>
      </c>
      <c r="C3961" s="118">
        <f t="shared" si="173"/>
        <v>9</v>
      </c>
      <c r="D3961" s="120" t="s">
        <v>252</v>
      </c>
      <c r="E3961" s="120" t="s">
        <v>8780</v>
      </c>
      <c r="F3961" s="211"/>
      <c r="G3961" s="119" t="s">
        <v>8779</v>
      </c>
      <c r="K3961" s="120"/>
      <c r="L3961" s="120" t="s">
        <v>32</v>
      </c>
      <c r="P3961" s="124">
        <f t="shared" si="172"/>
        <v>0</v>
      </c>
    </row>
    <row r="3962" spans="1:25">
      <c r="A3962" s="116">
        <v>3962</v>
      </c>
      <c r="B3962" s="129">
        <v>44104</v>
      </c>
      <c r="C3962" s="118">
        <f t="shared" si="173"/>
        <v>9</v>
      </c>
      <c r="D3962" s="120" t="s">
        <v>252</v>
      </c>
      <c r="E3962" s="120" t="s">
        <v>8781</v>
      </c>
      <c r="F3962" s="211"/>
      <c r="G3962" s="119" t="s">
        <v>8782</v>
      </c>
      <c r="K3962" s="120"/>
      <c r="L3962" s="120" t="s">
        <v>32</v>
      </c>
      <c r="P3962" s="124">
        <f t="shared" si="172"/>
        <v>0</v>
      </c>
    </row>
    <row r="3963" spans="1:25" ht="27.6">
      <c r="A3963" s="116">
        <v>3963</v>
      </c>
      <c r="C3963" s="118">
        <f t="shared" si="173"/>
        <v>0</v>
      </c>
      <c r="D3963" s="120" t="s">
        <v>252</v>
      </c>
      <c r="E3963" s="120" t="s">
        <v>8783</v>
      </c>
      <c r="F3963" s="211" t="s">
        <v>8784</v>
      </c>
      <c r="G3963" s="119" t="s">
        <v>8782</v>
      </c>
      <c r="H3963" s="121" t="s">
        <v>29</v>
      </c>
      <c r="I3963" s="121" t="s">
        <v>30</v>
      </c>
      <c r="J3963" s="121" t="s">
        <v>5018</v>
      </c>
      <c r="K3963" s="120"/>
      <c r="L3963" s="120" t="s">
        <v>32</v>
      </c>
      <c r="M3963" s="120" t="s">
        <v>7068</v>
      </c>
      <c r="N3963" s="131">
        <v>43712</v>
      </c>
      <c r="O3963" s="131">
        <v>44300</v>
      </c>
      <c r="P3963" s="124">
        <f t="shared" si="172"/>
        <v>4</v>
      </c>
      <c r="R3963" s="125">
        <f ca="1">TODAY()-O3963</f>
        <v>378</v>
      </c>
      <c r="S3963" s="120" t="s">
        <v>135</v>
      </c>
      <c r="T3963" s="126">
        <v>44271</v>
      </c>
      <c r="Y3963" s="116" t="s">
        <v>8785</v>
      </c>
    </row>
    <row r="3964" spans="1:25">
      <c r="A3964" s="116">
        <v>3964</v>
      </c>
      <c r="B3964" s="129">
        <v>44105</v>
      </c>
      <c r="C3964" s="118">
        <f t="shared" si="173"/>
        <v>10</v>
      </c>
      <c r="D3964" s="120" t="s">
        <v>252</v>
      </c>
      <c r="E3964" s="120" t="s">
        <v>8786</v>
      </c>
      <c r="F3964" s="211"/>
      <c r="G3964" s="119" t="s">
        <v>8787</v>
      </c>
      <c r="K3964" s="120"/>
      <c r="L3964" s="120" t="s">
        <v>32</v>
      </c>
      <c r="P3964" s="124">
        <f t="shared" si="172"/>
        <v>0</v>
      </c>
    </row>
    <row r="3965" spans="1:25">
      <c r="A3965" s="116">
        <v>3965</v>
      </c>
      <c r="C3965" s="118">
        <f t="shared" si="173"/>
        <v>0</v>
      </c>
      <c r="E3965" s="120" t="s">
        <v>8788</v>
      </c>
      <c r="F3965" s="211"/>
      <c r="G3965" s="119" t="s">
        <v>7562</v>
      </c>
      <c r="K3965" s="120"/>
      <c r="L3965" s="120" t="s">
        <v>32</v>
      </c>
      <c r="P3965" s="124">
        <f t="shared" si="172"/>
        <v>0</v>
      </c>
      <c r="Y3965" s="116" t="s">
        <v>356</v>
      </c>
    </row>
    <row r="3966" spans="1:25">
      <c r="A3966" s="116">
        <v>3966</v>
      </c>
      <c r="B3966" s="129">
        <v>44378</v>
      </c>
      <c r="C3966" s="118">
        <f t="shared" si="173"/>
        <v>7</v>
      </c>
      <c r="D3966" s="120" t="s">
        <v>25</v>
      </c>
      <c r="E3966" s="120" t="s">
        <v>8789</v>
      </c>
      <c r="F3966" s="211" t="s">
        <v>8790</v>
      </c>
      <c r="G3966" s="119" t="s">
        <v>8791</v>
      </c>
      <c r="H3966" s="121" t="s">
        <v>41</v>
      </c>
      <c r="I3966" s="119" t="s">
        <v>30</v>
      </c>
      <c r="J3966" s="121" t="s">
        <v>87</v>
      </c>
      <c r="K3966" s="120" t="s">
        <v>65</v>
      </c>
      <c r="L3966" s="131" t="s">
        <v>32</v>
      </c>
      <c r="M3966" s="120" t="s">
        <v>78</v>
      </c>
      <c r="P3966" s="124">
        <f t="shared" si="172"/>
        <v>0</v>
      </c>
      <c r="Y3966" s="116" t="s">
        <v>356</v>
      </c>
    </row>
    <row r="3967" spans="1:25">
      <c r="A3967" s="116">
        <v>3967</v>
      </c>
      <c r="C3967" s="118">
        <f t="shared" si="173"/>
        <v>0</v>
      </c>
      <c r="E3967" s="120" t="s">
        <v>8792</v>
      </c>
      <c r="F3967" s="211"/>
      <c r="G3967" s="119" t="s">
        <v>7562</v>
      </c>
      <c r="K3967" s="120"/>
      <c r="L3967" s="120" t="s">
        <v>32</v>
      </c>
      <c r="P3967" s="124">
        <f t="shared" si="172"/>
        <v>0</v>
      </c>
      <c r="Y3967" s="116" t="s">
        <v>356</v>
      </c>
    </row>
    <row r="3968" spans="1:25">
      <c r="A3968" s="116">
        <v>3968</v>
      </c>
      <c r="C3968" s="118">
        <f t="shared" si="173"/>
        <v>0</v>
      </c>
      <c r="E3968" s="120" t="s">
        <v>8793</v>
      </c>
      <c r="F3968" s="211"/>
      <c r="G3968" s="119" t="s">
        <v>7562</v>
      </c>
      <c r="K3968" s="120"/>
      <c r="L3968" s="120" t="s">
        <v>32</v>
      </c>
      <c r="P3968" s="124">
        <f t="shared" si="172"/>
        <v>0</v>
      </c>
      <c r="Y3968" s="116" t="s">
        <v>356</v>
      </c>
    </row>
    <row r="3969" spans="1:25">
      <c r="A3969" s="116">
        <v>3969</v>
      </c>
      <c r="C3969" s="118">
        <f t="shared" si="173"/>
        <v>0</v>
      </c>
      <c r="E3969" s="120" t="s">
        <v>8794</v>
      </c>
      <c r="F3969" s="211"/>
      <c r="G3969" s="119" t="s">
        <v>8795</v>
      </c>
      <c r="K3969" s="120"/>
      <c r="L3969" s="120" t="s">
        <v>32</v>
      </c>
      <c r="P3969" s="124">
        <f t="shared" si="172"/>
        <v>0</v>
      </c>
      <c r="Y3969" s="116" t="s">
        <v>356</v>
      </c>
    </row>
    <row r="3970" spans="1:25">
      <c r="A3970" s="116">
        <v>3970</v>
      </c>
      <c r="C3970" s="118">
        <f t="shared" si="173"/>
        <v>0</v>
      </c>
      <c r="E3970" s="120" t="s">
        <v>8796</v>
      </c>
      <c r="F3970" s="211"/>
      <c r="G3970" s="119" t="s">
        <v>8797</v>
      </c>
      <c r="K3970" s="120"/>
      <c r="L3970" s="120" t="s">
        <v>32</v>
      </c>
      <c r="P3970" s="124">
        <f t="shared" si="172"/>
        <v>0</v>
      </c>
      <c r="Y3970" s="116" t="s">
        <v>356</v>
      </c>
    </row>
    <row r="3971" spans="1:25">
      <c r="A3971" s="116">
        <v>3971</v>
      </c>
      <c r="B3971" s="129">
        <v>44104</v>
      </c>
      <c r="C3971" s="118">
        <f t="shared" si="173"/>
        <v>9</v>
      </c>
      <c r="D3971" s="120" t="s">
        <v>252</v>
      </c>
      <c r="E3971" s="120" t="s">
        <v>8798</v>
      </c>
      <c r="F3971" s="211"/>
      <c r="G3971" s="119" t="s">
        <v>8797</v>
      </c>
      <c r="K3971" s="120"/>
      <c r="L3971" s="120" t="s">
        <v>32</v>
      </c>
      <c r="M3971" s="120" t="s">
        <v>466</v>
      </c>
      <c r="P3971" s="124">
        <f t="shared" si="172"/>
        <v>0</v>
      </c>
    </row>
    <row r="3972" spans="1:25">
      <c r="A3972" s="116">
        <v>3972</v>
      </c>
      <c r="B3972" s="129">
        <v>44082</v>
      </c>
      <c r="C3972" s="118">
        <f t="shared" si="173"/>
        <v>9</v>
      </c>
      <c r="D3972" s="120" t="s">
        <v>252</v>
      </c>
      <c r="E3972" s="120" t="s">
        <v>8799</v>
      </c>
      <c r="F3972" s="211"/>
      <c r="G3972" s="119" t="s">
        <v>603</v>
      </c>
      <c r="H3972" s="121" t="s">
        <v>6799</v>
      </c>
      <c r="K3972" s="120"/>
      <c r="L3972" s="120" t="s">
        <v>32</v>
      </c>
      <c r="P3972" s="124">
        <f t="shared" si="172"/>
        <v>0</v>
      </c>
    </row>
    <row r="3973" spans="1:25">
      <c r="A3973" s="116">
        <v>3973</v>
      </c>
      <c r="C3973" s="118">
        <f t="shared" si="173"/>
        <v>0</v>
      </c>
      <c r="E3973" s="120" t="s">
        <v>8800</v>
      </c>
      <c r="F3973" s="211"/>
      <c r="G3973" s="119" t="s">
        <v>8801</v>
      </c>
      <c r="K3973" s="120"/>
      <c r="L3973" s="120" t="s">
        <v>32</v>
      </c>
      <c r="P3973" s="124">
        <f t="shared" si="172"/>
        <v>0</v>
      </c>
      <c r="Y3973" s="116" t="s">
        <v>356</v>
      </c>
    </row>
    <row r="3974" spans="1:25">
      <c r="A3974" s="116">
        <v>3974</v>
      </c>
      <c r="C3974" s="118">
        <f t="shared" si="173"/>
        <v>0</v>
      </c>
      <c r="E3974" s="120" t="s">
        <v>8802</v>
      </c>
      <c r="F3974" s="211"/>
      <c r="G3974" s="119" t="s">
        <v>5033</v>
      </c>
      <c r="K3974" s="120"/>
      <c r="L3974" s="120" t="s">
        <v>32</v>
      </c>
      <c r="P3974" s="124">
        <f t="shared" si="172"/>
        <v>0</v>
      </c>
      <c r="Y3974" s="116" t="s">
        <v>356</v>
      </c>
    </row>
    <row r="3975" spans="1:25">
      <c r="A3975" s="116">
        <v>3975</v>
      </c>
      <c r="C3975" s="118">
        <f t="shared" si="173"/>
        <v>0</v>
      </c>
      <c r="D3975" s="120" t="s">
        <v>37</v>
      </c>
      <c r="E3975" s="120" t="s">
        <v>8803</v>
      </c>
      <c r="F3975" s="211"/>
      <c r="G3975" s="119" t="s">
        <v>8804</v>
      </c>
      <c r="I3975" s="121" t="s">
        <v>30</v>
      </c>
      <c r="K3975" s="120"/>
      <c r="L3975" s="120" t="s">
        <v>32</v>
      </c>
      <c r="M3975" s="120" t="s">
        <v>7068</v>
      </c>
      <c r="N3975" s="131">
        <v>43712</v>
      </c>
      <c r="O3975" s="131" t="s">
        <v>8805</v>
      </c>
      <c r="P3975" s="124" t="e">
        <f t="shared" si="172"/>
        <v>#VALUE!</v>
      </c>
      <c r="R3975" s="125"/>
      <c r="S3975" s="120" t="s">
        <v>135</v>
      </c>
      <c r="T3975" s="126">
        <v>43745</v>
      </c>
      <c r="Y3975" s="116" t="s">
        <v>8806</v>
      </c>
    </row>
    <row r="3976" spans="1:25" ht="27.6">
      <c r="A3976" s="116">
        <v>3976</v>
      </c>
      <c r="C3976" s="118">
        <f t="shared" si="173"/>
        <v>0</v>
      </c>
      <c r="D3976" s="120" t="s">
        <v>252</v>
      </c>
      <c r="E3976" s="120" t="s">
        <v>8807</v>
      </c>
      <c r="F3976" s="211" t="s">
        <v>8808</v>
      </c>
      <c r="G3976" s="119" t="s">
        <v>8809</v>
      </c>
      <c r="H3976" s="121" t="s">
        <v>53</v>
      </c>
      <c r="I3976" s="121" t="s">
        <v>30</v>
      </c>
      <c r="J3976" s="121" t="s">
        <v>5018</v>
      </c>
      <c r="K3976" s="120"/>
      <c r="L3976" s="120" t="s">
        <v>32</v>
      </c>
      <c r="M3976" s="120" t="s">
        <v>7068</v>
      </c>
      <c r="N3976" s="131">
        <v>43713</v>
      </c>
      <c r="O3976" s="131">
        <v>44260</v>
      </c>
      <c r="P3976" s="124">
        <f t="shared" si="172"/>
        <v>3</v>
      </c>
      <c r="Q3976" s="118">
        <v>2</v>
      </c>
      <c r="R3976" s="125">
        <f ca="1">TODAY()-O3976</f>
        <v>418</v>
      </c>
      <c r="S3976" s="120" t="s">
        <v>92</v>
      </c>
      <c r="T3976" s="126">
        <v>44260</v>
      </c>
      <c r="Y3976" s="116" t="s">
        <v>1034</v>
      </c>
    </row>
    <row r="3977" spans="1:25">
      <c r="A3977" s="116">
        <v>3977</v>
      </c>
      <c r="C3977" s="118">
        <f t="shared" si="173"/>
        <v>0</v>
      </c>
      <c r="E3977" s="120" t="s">
        <v>8810</v>
      </c>
      <c r="F3977" s="211"/>
      <c r="G3977" s="119" t="s">
        <v>8811</v>
      </c>
      <c r="K3977" s="120"/>
      <c r="L3977" s="120" t="s">
        <v>32</v>
      </c>
      <c r="P3977" s="124">
        <f t="shared" si="172"/>
        <v>0</v>
      </c>
      <c r="Y3977" s="116" t="s">
        <v>356</v>
      </c>
    </row>
    <row r="3978" spans="1:25">
      <c r="A3978" s="116">
        <v>3978</v>
      </c>
      <c r="C3978" s="118">
        <f t="shared" si="173"/>
        <v>0</v>
      </c>
      <c r="E3978" s="120" t="s">
        <v>8812</v>
      </c>
      <c r="F3978" s="211"/>
      <c r="G3978" s="119" t="s">
        <v>8121</v>
      </c>
      <c r="K3978" s="120"/>
      <c r="L3978" s="120" t="s">
        <v>32</v>
      </c>
      <c r="P3978" s="124">
        <f t="shared" si="172"/>
        <v>0</v>
      </c>
      <c r="Y3978" s="116" t="s">
        <v>356</v>
      </c>
    </row>
    <row r="3979" spans="1:25">
      <c r="A3979" s="116">
        <v>3979</v>
      </c>
      <c r="C3979" s="118">
        <f t="shared" si="173"/>
        <v>0</v>
      </c>
      <c r="E3979" s="120" t="s">
        <v>8813</v>
      </c>
      <c r="F3979" s="211"/>
      <c r="G3979" s="119" t="s">
        <v>4817</v>
      </c>
      <c r="K3979" s="120"/>
      <c r="L3979" s="120" t="s">
        <v>32</v>
      </c>
      <c r="P3979" s="124">
        <f t="shared" si="172"/>
        <v>0</v>
      </c>
      <c r="Y3979" s="116" t="s">
        <v>356</v>
      </c>
    </row>
    <row r="3980" spans="1:25">
      <c r="A3980" s="116">
        <v>3980</v>
      </c>
      <c r="C3980" s="118">
        <f t="shared" si="173"/>
        <v>0</v>
      </c>
      <c r="E3980" s="120" t="s">
        <v>8814</v>
      </c>
      <c r="F3980" s="211"/>
      <c r="G3980" s="119" t="s">
        <v>8815</v>
      </c>
      <c r="K3980" s="120"/>
      <c r="L3980" s="120" t="s">
        <v>32</v>
      </c>
      <c r="P3980" s="124">
        <f t="shared" si="172"/>
        <v>0</v>
      </c>
      <c r="Y3980" s="116" t="s">
        <v>356</v>
      </c>
    </row>
    <row r="3981" spans="1:25">
      <c r="A3981" s="116">
        <v>3981</v>
      </c>
      <c r="C3981" s="118">
        <f t="shared" si="173"/>
        <v>0</v>
      </c>
      <c r="E3981" s="120" t="s">
        <v>8816</v>
      </c>
      <c r="F3981" s="211"/>
      <c r="G3981" s="119" t="s">
        <v>8817</v>
      </c>
      <c r="K3981" s="120"/>
      <c r="L3981" s="120" t="s">
        <v>32</v>
      </c>
      <c r="P3981" s="124">
        <f t="shared" si="172"/>
        <v>0</v>
      </c>
      <c r="Y3981" s="116" t="s">
        <v>356</v>
      </c>
    </row>
    <row r="3982" spans="1:25">
      <c r="A3982" s="116">
        <v>3982</v>
      </c>
      <c r="C3982" s="118">
        <f t="shared" si="173"/>
        <v>0</v>
      </c>
      <c r="E3982" s="120" t="s">
        <v>8818</v>
      </c>
      <c r="F3982" s="211"/>
      <c r="G3982" s="119" t="s">
        <v>8819</v>
      </c>
      <c r="K3982" s="120"/>
      <c r="L3982" s="120" t="s">
        <v>32</v>
      </c>
      <c r="M3982" s="120" t="s">
        <v>7068</v>
      </c>
      <c r="N3982" s="131">
        <v>43713</v>
      </c>
      <c r="P3982" s="124">
        <f t="shared" si="172"/>
        <v>0</v>
      </c>
      <c r="R3982" s="118">
        <f ca="1">TODAY()-N3982</f>
        <v>965</v>
      </c>
      <c r="S3982" s="120" t="s">
        <v>92</v>
      </c>
      <c r="T3982" s="126">
        <v>43714</v>
      </c>
      <c r="Y3982" s="116" t="s">
        <v>8820</v>
      </c>
    </row>
    <row r="3983" spans="1:25">
      <c r="A3983" s="116">
        <v>3983</v>
      </c>
      <c r="C3983" s="118">
        <f t="shared" si="173"/>
        <v>0</v>
      </c>
      <c r="E3983" s="120" t="s">
        <v>8821</v>
      </c>
      <c r="F3983" s="211"/>
      <c r="G3983" s="119" t="s">
        <v>8822</v>
      </c>
      <c r="K3983" s="120"/>
      <c r="L3983" s="120" t="s">
        <v>32</v>
      </c>
      <c r="M3983" s="120" t="s">
        <v>7068</v>
      </c>
      <c r="N3983" s="131">
        <v>43713</v>
      </c>
      <c r="P3983" s="124">
        <f t="shared" si="172"/>
        <v>0</v>
      </c>
      <c r="R3983" s="118">
        <f ca="1">TODAY()-N3983</f>
        <v>965</v>
      </c>
      <c r="S3983" s="120" t="s">
        <v>92</v>
      </c>
      <c r="T3983" s="126">
        <v>43714</v>
      </c>
      <c r="Y3983" s="116" t="s">
        <v>7118</v>
      </c>
    </row>
    <row r="3984" spans="1:25">
      <c r="A3984" s="116">
        <v>3984</v>
      </c>
      <c r="C3984" s="118">
        <f t="shared" si="173"/>
        <v>0</v>
      </c>
      <c r="D3984" s="120" t="s">
        <v>37</v>
      </c>
      <c r="E3984" s="120" t="s">
        <v>8823</v>
      </c>
      <c r="F3984" s="211"/>
      <c r="G3984" s="119" t="s">
        <v>8824</v>
      </c>
      <c r="I3984" s="121" t="s">
        <v>30</v>
      </c>
      <c r="J3984" s="121" t="s">
        <v>5018</v>
      </c>
      <c r="K3984" s="120"/>
      <c r="L3984" s="120" t="s">
        <v>32</v>
      </c>
      <c r="M3984" s="120" t="s">
        <v>7068</v>
      </c>
      <c r="N3984" s="131">
        <v>43713</v>
      </c>
      <c r="O3984" s="131" t="s">
        <v>8825</v>
      </c>
      <c r="P3984" s="124" t="e">
        <f t="shared" si="172"/>
        <v>#VALUE!</v>
      </c>
      <c r="Q3984" s="118" t="s">
        <v>7513</v>
      </c>
      <c r="R3984" s="125"/>
      <c r="S3984" s="120" t="s">
        <v>92</v>
      </c>
      <c r="T3984" s="126">
        <v>43714</v>
      </c>
      <c r="Y3984" s="116" t="s">
        <v>8826</v>
      </c>
    </row>
    <row r="3985" spans="1:25">
      <c r="A3985" s="116">
        <v>3985</v>
      </c>
      <c r="C3985" s="118">
        <f t="shared" si="173"/>
        <v>0</v>
      </c>
      <c r="E3985" s="120" t="s">
        <v>8827</v>
      </c>
      <c r="F3985" s="211"/>
      <c r="G3985" s="119" t="s">
        <v>8828</v>
      </c>
      <c r="K3985" s="120"/>
      <c r="L3985" s="120" t="s">
        <v>32</v>
      </c>
      <c r="M3985" s="120" t="s">
        <v>7068</v>
      </c>
      <c r="N3985" s="131">
        <v>43713</v>
      </c>
      <c r="P3985" s="124">
        <f t="shared" ref="P3985:P4048" si="174">IF(O3985&lt;&gt;0,MONTH(O3985),0)</f>
        <v>0</v>
      </c>
      <c r="R3985" s="118">
        <f ca="1">TODAY()-O3985</f>
        <v>44678</v>
      </c>
      <c r="S3985" s="120" t="s">
        <v>237</v>
      </c>
      <c r="T3985" s="126">
        <v>43713</v>
      </c>
      <c r="Y3985" s="116" t="s">
        <v>8829</v>
      </c>
    </row>
    <row r="3986" spans="1:25">
      <c r="A3986" s="116">
        <v>3986</v>
      </c>
      <c r="C3986" s="118">
        <f t="shared" si="173"/>
        <v>0</v>
      </c>
      <c r="E3986" s="120" t="s">
        <v>8830</v>
      </c>
      <c r="F3986" s="211"/>
      <c r="G3986" s="119" t="s">
        <v>8831</v>
      </c>
      <c r="K3986" s="120"/>
      <c r="L3986" s="120" t="s">
        <v>32</v>
      </c>
      <c r="P3986" s="124">
        <f t="shared" si="174"/>
        <v>0</v>
      </c>
      <c r="Y3986" s="116" t="s">
        <v>356</v>
      </c>
    </row>
    <row r="3987" spans="1:25" ht="27.6">
      <c r="A3987" s="116">
        <v>3987</v>
      </c>
      <c r="C3987" s="118">
        <f t="shared" si="173"/>
        <v>0</v>
      </c>
      <c r="D3987" s="120" t="s">
        <v>37</v>
      </c>
      <c r="E3987" s="120" t="s">
        <v>8832</v>
      </c>
      <c r="F3987" s="211" t="s">
        <v>8833</v>
      </c>
      <c r="G3987" s="119" t="s">
        <v>4184</v>
      </c>
      <c r="I3987" s="121" t="s">
        <v>30</v>
      </c>
      <c r="K3987" s="120"/>
      <c r="L3987" s="120" t="s">
        <v>32</v>
      </c>
      <c r="M3987" s="120" t="s">
        <v>7068</v>
      </c>
      <c r="N3987" s="131">
        <v>43717</v>
      </c>
      <c r="O3987" s="131">
        <v>44055</v>
      </c>
      <c r="P3987" s="124">
        <f t="shared" si="174"/>
        <v>8</v>
      </c>
      <c r="Q3987" s="118">
        <v>2</v>
      </c>
      <c r="R3987" s="125">
        <f ca="1">TODAY()-O3987</f>
        <v>623</v>
      </c>
      <c r="S3987" s="120" t="s">
        <v>55</v>
      </c>
      <c r="Y3987" s="116" t="s">
        <v>356</v>
      </c>
    </row>
    <row r="3988" spans="1:25">
      <c r="A3988" s="116">
        <v>3988</v>
      </c>
      <c r="C3988" s="118">
        <f t="shared" si="173"/>
        <v>0</v>
      </c>
      <c r="E3988" s="120" t="s">
        <v>8834</v>
      </c>
      <c r="F3988" s="211"/>
      <c r="G3988" s="119" t="s">
        <v>1312</v>
      </c>
      <c r="K3988" s="120"/>
      <c r="L3988" s="120" t="s">
        <v>32</v>
      </c>
      <c r="P3988" s="124">
        <f t="shared" si="174"/>
        <v>0</v>
      </c>
      <c r="Y3988" s="116" t="s">
        <v>356</v>
      </c>
    </row>
    <row r="3989" spans="1:25">
      <c r="A3989" s="116">
        <v>3989</v>
      </c>
      <c r="C3989" s="118">
        <f t="shared" si="173"/>
        <v>0</v>
      </c>
      <c r="E3989" s="120" t="s">
        <v>8835</v>
      </c>
      <c r="F3989" s="211"/>
      <c r="G3989" s="119" t="s">
        <v>2820</v>
      </c>
      <c r="K3989" s="120"/>
      <c r="L3989" s="120" t="s">
        <v>32</v>
      </c>
      <c r="P3989" s="124">
        <f t="shared" si="174"/>
        <v>0</v>
      </c>
      <c r="Y3989" s="116" t="s">
        <v>356</v>
      </c>
    </row>
    <row r="3990" spans="1:25">
      <c r="A3990" s="116">
        <v>3990</v>
      </c>
      <c r="C3990" s="118">
        <f t="shared" si="173"/>
        <v>0</v>
      </c>
      <c r="E3990" s="120" t="s">
        <v>8836</v>
      </c>
      <c r="F3990" s="211"/>
      <c r="G3990" s="119" t="s">
        <v>7773</v>
      </c>
      <c r="K3990" s="120"/>
      <c r="L3990" s="120" t="s">
        <v>32</v>
      </c>
      <c r="P3990" s="124">
        <f t="shared" si="174"/>
        <v>0</v>
      </c>
      <c r="Y3990" s="116" t="s">
        <v>356</v>
      </c>
    </row>
    <row r="3991" spans="1:25">
      <c r="A3991" s="116">
        <v>3991</v>
      </c>
      <c r="C3991" s="118">
        <f t="shared" si="173"/>
        <v>0</v>
      </c>
      <c r="E3991" s="120" t="s">
        <v>8837</v>
      </c>
      <c r="F3991" s="211"/>
      <c r="G3991" s="119" t="s">
        <v>3105</v>
      </c>
      <c r="K3991" s="120"/>
      <c r="L3991" s="120" t="s">
        <v>32</v>
      </c>
      <c r="M3991" s="120" t="s">
        <v>7068</v>
      </c>
      <c r="N3991" s="131">
        <v>43718</v>
      </c>
      <c r="P3991" s="124">
        <f t="shared" si="174"/>
        <v>0</v>
      </c>
      <c r="R3991" s="118">
        <f ca="1">TODAY()-N3991</f>
        <v>960</v>
      </c>
      <c r="S3991" s="120" t="s">
        <v>92</v>
      </c>
      <c r="T3991" s="126">
        <v>43718</v>
      </c>
      <c r="Y3991" s="116" t="s">
        <v>8838</v>
      </c>
    </row>
    <row r="3992" spans="1:25">
      <c r="A3992" s="116">
        <v>3992</v>
      </c>
      <c r="C3992" s="118">
        <f t="shared" si="173"/>
        <v>0</v>
      </c>
      <c r="E3992" s="120" t="s">
        <v>8839</v>
      </c>
      <c r="F3992" s="211"/>
      <c r="G3992" s="119" t="s">
        <v>8840</v>
      </c>
      <c r="K3992" s="120"/>
      <c r="L3992" s="120" t="s">
        <v>32</v>
      </c>
      <c r="P3992" s="124">
        <f t="shared" si="174"/>
        <v>0</v>
      </c>
      <c r="Y3992" s="116" t="s">
        <v>356</v>
      </c>
    </row>
    <row r="3993" spans="1:25">
      <c r="A3993" s="116">
        <v>3993</v>
      </c>
      <c r="C3993" s="118">
        <f t="shared" si="173"/>
        <v>0</v>
      </c>
      <c r="E3993" s="120" t="s">
        <v>8841</v>
      </c>
      <c r="F3993" s="211"/>
      <c r="G3993" s="119" t="s">
        <v>8840</v>
      </c>
      <c r="K3993" s="120"/>
      <c r="L3993" s="120" t="s">
        <v>32</v>
      </c>
      <c r="P3993" s="124">
        <f t="shared" si="174"/>
        <v>0</v>
      </c>
      <c r="Y3993" s="116" t="s">
        <v>356</v>
      </c>
    </row>
    <row r="3994" spans="1:25">
      <c r="A3994" s="116">
        <v>3994</v>
      </c>
      <c r="C3994" s="118">
        <f t="shared" si="173"/>
        <v>0</v>
      </c>
      <c r="E3994" s="120" t="s">
        <v>8842</v>
      </c>
      <c r="F3994" s="211"/>
      <c r="G3994" s="119" t="s">
        <v>2171</v>
      </c>
      <c r="K3994" s="120"/>
      <c r="L3994" s="120" t="s">
        <v>32</v>
      </c>
      <c r="P3994" s="124">
        <f t="shared" si="174"/>
        <v>0</v>
      </c>
      <c r="Y3994" s="116" t="s">
        <v>356</v>
      </c>
    </row>
    <row r="3995" spans="1:25">
      <c r="A3995" s="116">
        <v>3995</v>
      </c>
      <c r="C3995" s="118">
        <f t="shared" si="173"/>
        <v>0</v>
      </c>
      <c r="E3995" s="120" t="s">
        <v>8843</v>
      </c>
      <c r="F3995" s="211"/>
      <c r="G3995" s="119" t="s">
        <v>2171</v>
      </c>
      <c r="K3995" s="120"/>
      <c r="L3995" s="120" t="s">
        <v>32</v>
      </c>
      <c r="P3995" s="124">
        <f t="shared" si="174"/>
        <v>0</v>
      </c>
      <c r="Y3995" s="116" t="s">
        <v>356</v>
      </c>
    </row>
    <row r="3996" spans="1:25">
      <c r="A3996" s="116">
        <v>3996</v>
      </c>
      <c r="C3996" s="118">
        <f t="shared" si="173"/>
        <v>0</v>
      </c>
      <c r="E3996" s="120" t="s">
        <v>8844</v>
      </c>
      <c r="F3996" s="211"/>
      <c r="G3996" s="119" t="s">
        <v>8036</v>
      </c>
      <c r="K3996" s="120"/>
      <c r="L3996" s="120" t="s">
        <v>32</v>
      </c>
      <c r="P3996" s="124">
        <f t="shared" si="174"/>
        <v>0</v>
      </c>
      <c r="Y3996" s="116" t="s">
        <v>356</v>
      </c>
    </row>
    <row r="3997" spans="1:25">
      <c r="A3997" s="116">
        <v>3997</v>
      </c>
      <c r="C3997" s="118">
        <f t="shared" si="173"/>
        <v>0</v>
      </c>
      <c r="E3997" s="120" t="s">
        <v>8845</v>
      </c>
      <c r="F3997" s="211"/>
      <c r="G3997" s="119" t="s">
        <v>8036</v>
      </c>
      <c r="K3997" s="120"/>
      <c r="L3997" s="120" t="s">
        <v>32</v>
      </c>
      <c r="P3997" s="124">
        <f t="shared" si="174"/>
        <v>0</v>
      </c>
      <c r="Y3997" s="116" t="s">
        <v>356</v>
      </c>
    </row>
    <row r="3998" spans="1:25">
      <c r="A3998" s="116">
        <v>3998</v>
      </c>
      <c r="C3998" s="118">
        <f t="shared" si="173"/>
        <v>0</v>
      </c>
      <c r="E3998" s="120" t="s">
        <v>8846</v>
      </c>
      <c r="F3998" s="211"/>
      <c r="G3998" s="119" t="s">
        <v>8847</v>
      </c>
      <c r="K3998" s="120"/>
      <c r="L3998" s="120" t="s">
        <v>32</v>
      </c>
      <c r="M3998" s="120" t="s">
        <v>7068</v>
      </c>
      <c r="N3998" s="131">
        <v>43718</v>
      </c>
      <c r="P3998" s="124">
        <f t="shared" si="174"/>
        <v>0</v>
      </c>
      <c r="R3998" s="118">
        <f ca="1">TODAY()-N3998</f>
        <v>960</v>
      </c>
      <c r="S3998" s="120" t="s">
        <v>92</v>
      </c>
      <c r="T3998" s="126">
        <v>43719</v>
      </c>
      <c r="Y3998" s="116" t="s">
        <v>8848</v>
      </c>
    </row>
    <row r="3999" spans="1:25">
      <c r="A3999" s="116">
        <v>3999</v>
      </c>
      <c r="C3999" s="118">
        <f t="shared" si="173"/>
        <v>0</v>
      </c>
      <c r="E3999" s="120" t="s">
        <v>8849</v>
      </c>
      <c r="F3999" s="211"/>
      <c r="G3999" s="119" t="s">
        <v>8850</v>
      </c>
      <c r="K3999" s="120"/>
      <c r="L3999" s="120" t="s">
        <v>32</v>
      </c>
      <c r="P3999" s="124">
        <f t="shared" si="174"/>
        <v>0</v>
      </c>
      <c r="Y3999" s="116" t="s">
        <v>356</v>
      </c>
    </row>
    <row r="4000" spans="1:25">
      <c r="A4000" s="116">
        <v>4000</v>
      </c>
      <c r="C4000" s="118">
        <f t="shared" si="173"/>
        <v>0</v>
      </c>
      <c r="E4000" s="120" t="s">
        <v>8851</v>
      </c>
      <c r="F4000" s="211" t="s">
        <v>8852</v>
      </c>
      <c r="G4000" s="119" t="s">
        <v>8853</v>
      </c>
      <c r="I4000" s="121" t="s">
        <v>30</v>
      </c>
      <c r="J4000" s="121" t="s">
        <v>5018</v>
      </c>
      <c r="K4000" s="120"/>
      <c r="L4000" s="120" t="s">
        <v>32</v>
      </c>
      <c r="M4000" s="120" t="s">
        <v>33</v>
      </c>
      <c r="N4000" s="131">
        <v>43873</v>
      </c>
      <c r="O4000" s="131" t="s">
        <v>44</v>
      </c>
      <c r="P4000" s="124" t="e">
        <f t="shared" si="174"/>
        <v>#VALUE!</v>
      </c>
      <c r="R4000" s="125"/>
      <c r="Y4000" s="116" t="s">
        <v>356</v>
      </c>
    </row>
    <row r="4001" spans="1:25">
      <c r="A4001" s="116">
        <v>4001</v>
      </c>
      <c r="C4001" s="118">
        <f t="shared" si="173"/>
        <v>0</v>
      </c>
      <c r="E4001" s="120" t="s">
        <v>8854</v>
      </c>
      <c r="F4001" s="211"/>
      <c r="G4001" s="119" t="s">
        <v>7562</v>
      </c>
      <c r="K4001" s="120"/>
      <c r="L4001" s="120" t="s">
        <v>32</v>
      </c>
      <c r="P4001" s="124">
        <f t="shared" si="174"/>
        <v>0</v>
      </c>
      <c r="Y4001" s="116" t="s">
        <v>356</v>
      </c>
    </row>
    <row r="4002" spans="1:25">
      <c r="A4002" s="116">
        <v>4002</v>
      </c>
      <c r="C4002" s="118">
        <f t="shared" si="173"/>
        <v>0</v>
      </c>
      <c r="E4002" s="120" t="s">
        <v>8855</v>
      </c>
      <c r="F4002" s="211"/>
      <c r="G4002" s="119" t="s">
        <v>7644</v>
      </c>
      <c r="K4002" s="120"/>
      <c r="L4002" s="120" t="s">
        <v>32</v>
      </c>
      <c r="P4002" s="124">
        <f t="shared" si="174"/>
        <v>0</v>
      </c>
      <c r="Y4002" s="116" t="s">
        <v>356</v>
      </c>
    </row>
    <row r="4003" spans="1:25">
      <c r="A4003" s="116">
        <v>4003</v>
      </c>
      <c r="C4003" s="118">
        <f t="shared" si="173"/>
        <v>0</v>
      </c>
      <c r="E4003" s="120" t="s">
        <v>8856</v>
      </c>
      <c r="F4003" s="211"/>
      <c r="G4003" s="119" t="s">
        <v>8857</v>
      </c>
      <c r="K4003" s="120"/>
      <c r="L4003" s="120" t="s">
        <v>32</v>
      </c>
      <c r="P4003" s="124">
        <f t="shared" si="174"/>
        <v>0</v>
      </c>
      <c r="Y4003" s="116" t="s">
        <v>356</v>
      </c>
    </row>
    <row r="4004" spans="1:25">
      <c r="A4004" s="116">
        <v>4004</v>
      </c>
      <c r="C4004" s="118">
        <f t="shared" si="173"/>
        <v>0</v>
      </c>
      <c r="E4004" s="120" t="s">
        <v>8858</v>
      </c>
      <c r="F4004" s="211"/>
      <c r="G4004" s="119" t="s">
        <v>8857</v>
      </c>
      <c r="K4004" s="120"/>
      <c r="L4004" s="120" t="s">
        <v>32</v>
      </c>
      <c r="P4004" s="124">
        <f t="shared" si="174"/>
        <v>0</v>
      </c>
      <c r="Y4004" s="116" t="s">
        <v>356</v>
      </c>
    </row>
    <row r="4005" spans="1:25">
      <c r="A4005" s="116">
        <v>4005</v>
      </c>
      <c r="C4005" s="118">
        <f t="shared" si="173"/>
        <v>0</v>
      </c>
      <c r="E4005" s="120" t="s">
        <v>8859</v>
      </c>
      <c r="F4005" s="211"/>
      <c r="G4005" s="119" t="s">
        <v>8857</v>
      </c>
      <c r="K4005" s="120"/>
      <c r="L4005" s="120" t="s">
        <v>32</v>
      </c>
      <c r="P4005" s="124">
        <f t="shared" si="174"/>
        <v>0</v>
      </c>
      <c r="Y4005" s="116" t="s">
        <v>356</v>
      </c>
    </row>
    <row r="4006" spans="1:25">
      <c r="A4006" s="116">
        <v>4006</v>
      </c>
      <c r="C4006" s="118">
        <f t="shared" si="173"/>
        <v>0</v>
      </c>
      <c r="E4006" s="120" t="s">
        <v>8860</v>
      </c>
      <c r="F4006" s="211"/>
      <c r="G4006" s="119" t="s">
        <v>8861</v>
      </c>
      <c r="K4006" s="120"/>
      <c r="L4006" s="120" t="s">
        <v>32</v>
      </c>
      <c r="P4006" s="124">
        <f t="shared" si="174"/>
        <v>0</v>
      </c>
      <c r="Y4006" s="116" t="s">
        <v>356</v>
      </c>
    </row>
    <row r="4007" spans="1:25">
      <c r="A4007" s="116">
        <v>4007</v>
      </c>
      <c r="C4007" s="118">
        <f t="shared" si="173"/>
        <v>0</v>
      </c>
      <c r="E4007" s="120" t="s">
        <v>8862</v>
      </c>
      <c r="F4007" s="211"/>
      <c r="G4007" s="119" t="s">
        <v>8861</v>
      </c>
      <c r="K4007" s="120"/>
      <c r="L4007" s="120" t="s">
        <v>32</v>
      </c>
      <c r="P4007" s="124">
        <f t="shared" si="174"/>
        <v>0</v>
      </c>
      <c r="Y4007" s="116" t="s">
        <v>356</v>
      </c>
    </row>
    <row r="4008" spans="1:25">
      <c r="A4008" s="116">
        <v>4008</v>
      </c>
      <c r="C4008" s="118">
        <f t="shared" si="173"/>
        <v>0</v>
      </c>
      <c r="E4008" s="120" t="s">
        <v>8863</v>
      </c>
      <c r="F4008" s="211"/>
      <c r="G4008" s="119" t="s">
        <v>8864</v>
      </c>
      <c r="K4008" s="120"/>
      <c r="L4008" s="120" t="s">
        <v>32</v>
      </c>
      <c r="P4008" s="124">
        <f t="shared" si="174"/>
        <v>0</v>
      </c>
      <c r="Y4008" s="116" t="s">
        <v>356</v>
      </c>
    </row>
    <row r="4009" spans="1:25">
      <c r="A4009" s="116">
        <v>4009</v>
      </c>
      <c r="C4009" s="118">
        <f t="shared" si="173"/>
        <v>0</v>
      </c>
      <c r="E4009" s="120" t="s">
        <v>8865</v>
      </c>
      <c r="F4009" s="211"/>
      <c r="G4009" s="119" t="s">
        <v>8864</v>
      </c>
      <c r="K4009" s="120"/>
      <c r="L4009" s="120" t="s">
        <v>32</v>
      </c>
      <c r="P4009" s="124">
        <f t="shared" si="174"/>
        <v>0</v>
      </c>
      <c r="Y4009" s="116" t="s">
        <v>356</v>
      </c>
    </row>
    <row r="4010" spans="1:25">
      <c r="A4010" s="116">
        <v>4010</v>
      </c>
      <c r="C4010" s="118">
        <f t="shared" si="173"/>
        <v>0</v>
      </c>
      <c r="E4010" s="120" t="s">
        <v>8866</v>
      </c>
      <c r="F4010" s="211"/>
      <c r="G4010" s="119" t="s">
        <v>8867</v>
      </c>
      <c r="K4010" s="120"/>
      <c r="L4010" s="120" t="s">
        <v>32</v>
      </c>
      <c r="P4010" s="124">
        <f t="shared" si="174"/>
        <v>0</v>
      </c>
      <c r="Y4010" s="116" t="s">
        <v>356</v>
      </c>
    </row>
    <row r="4011" spans="1:25">
      <c r="A4011" s="116">
        <v>4011</v>
      </c>
      <c r="C4011" s="118">
        <f t="shared" si="173"/>
        <v>0</v>
      </c>
      <c r="D4011" s="120" t="s">
        <v>252</v>
      </c>
      <c r="E4011" s="120" t="s">
        <v>8868</v>
      </c>
      <c r="F4011" s="211" t="s">
        <v>8869</v>
      </c>
      <c r="G4011" s="119" t="s">
        <v>1033</v>
      </c>
      <c r="H4011" s="121" t="s">
        <v>29</v>
      </c>
      <c r="I4011" s="121" t="s">
        <v>30</v>
      </c>
      <c r="J4011" s="121" t="s">
        <v>7142</v>
      </c>
      <c r="K4011" s="120"/>
      <c r="L4011" s="120" t="s">
        <v>32</v>
      </c>
      <c r="M4011" s="120" t="s">
        <v>33</v>
      </c>
      <c r="N4011" s="131">
        <v>43600</v>
      </c>
      <c r="O4011" s="131">
        <v>44348</v>
      </c>
      <c r="P4011" s="124">
        <f t="shared" si="174"/>
        <v>6</v>
      </c>
      <c r="Q4011" s="118">
        <v>1</v>
      </c>
      <c r="R4011" s="125">
        <f ca="1">TODAY()-O4011</f>
        <v>330</v>
      </c>
      <c r="S4011" s="120" t="s">
        <v>55</v>
      </c>
      <c r="Y4011" s="116" t="s">
        <v>1211</v>
      </c>
    </row>
    <row r="4012" spans="1:25">
      <c r="A4012" s="116">
        <v>4012</v>
      </c>
      <c r="C4012" s="118">
        <f t="shared" si="173"/>
        <v>0</v>
      </c>
      <c r="E4012" s="120" t="s">
        <v>8870</v>
      </c>
      <c r="F4012" s="211"/>
      <c r="G4012" s="119" t="s">
        <v>8871</v>
      </c>
      <c r="K4012" s="120"/>
      <c r="L4012" s="120" t="s">
        <v>32</v>
      </c>
      <c r="P4012" s="124">
        <f t="shared" si="174"/>
        <v>0</v>
      </c>
      <c r="Y4012" s="116" t="s">
        <v>356</v>
      </c>
    </row>
    <row r="4013" spans="1:25">
      <c r="A4013" s="116">
        <v>4013</v>
      </c>
      <c r="C4013" s="118">
        <f t="shared" si="173"/>
        <v>0</v>
      </c>
      <c r="E4013" s="120" t="s">
        <v>8872</v>
      </c>
      <c r="F4013" s="211"/>
      <c r="G4013" s="119" t="s">
        <v>8871</v>
      </c>
      <c r="K4013" s="120"/>
      <c r="L4013" s="120" t="s">
        <v>32</v>
      </c>
      <c r="P4013" s="124">
        <f t="shared" si="174"/>
        <v>0</v>
      </c>
      <c r="Y4013" s="116" t="s">
        <v>356</v>
      </c>
    </row>
    <row r="4014" spans="1:25">
      <c r="A4014" s="116">
        <v>4014</v>
      </c>
      <c r="C4014" s="118">
        <f t="shared" si="173"/>
        <v>0</v>
      </c>
      <c r="D4014" s="120" t="s">
        <v>252</v>
      </c>
      <c r="E4014" s="120" t="s">
        <v>8873</v>
      </c>
      <c r="F4014" s="211" t="s">
        <v>8874</v>
      </c>
      <c r="G4014" s="119" t="s">
        <v>8761</v>
      </c>
      <c r="H4014" s="121" t="s">
        <v>29</v>
      </c>
      <c r="I4014" s="119" t="s">
        <v>30</v>
      </c>
      <c r="J4014" s="121" t="s">
        <v>77</v>
      </c>
      <c r="K4014" s="120"/>
      <c r="L4014" s="120" t="s">
        <v>32</v>
      </c>
      <c r="M4014" s="120" t="s">
        <v>7068</v>
      </c>
      <c r="N4014" s="131">
        <v>43718</v>
      </c>
      <c r="O4014" s="131">
        <v>44342</v>
      </c>
      <c r="P4014" s="124">
        <f t="shared" si="174"/>
        <v>5</v>
      </c>
      <c r="Q4014" s="118">
        <v>2</v>
      </c>
      <c r="R4014" s="125"/>
      <c r="S4014" s="120" t="s">
        <v>55</v>
      </c>
      <c r="Y4014" s="116" t="s">
        <v>356</v>
      </c>
    </row>
    <row r="4015" spans="1:25">
      <c r="A4015" s="116">
        <v>4015</v>
      </c>
      <c r="C4015" s="118">
        <f t="shared" si="173"/>
        <v>0</v>
      </c>
      <c r="D4015" s="120" t="s">
        <v>37</v>
      </c>
      <c r="E4015" s="120" t="s">
        <v>8875</v>
      </c>
      <c r="F4015" s="211"/>
      <c r="G4015" s="119" t="s">
        <v>8761</v>
      </c>
      <c r="I4015" s="121" t="s">
        <v>30</v>
      </c>
      <c r="K4015" s="120"/>
      <c r="L4015" s="120" t="s">
        <v>32</v>
      </c>
      <c r="M4015" s="120" t="s">
        <v>7068</v>
      </c>
      <c r="N4015" s="131">
        <v>43724</v>
      </c>
      <c r="O4015" s="131" t="s">
        <v>8805</v>
      </c>
      <c r="P4015" s="124" t="e">
        <f t="shared" si="174"/>
        <v>#VALUE!</v>
      </c>
      <c r="R4015" s="125"/>
      <c r="Y4015" s="116" t="s">
        <v>356</v>
      </c>
    </row>
    <row r="4016" spans="1:25">
      <c r="A4016" s="116">
        <v>4016</v>
      </c>
      <c r="C4016" s="118">
        <f t="shared" ref="C4016:C4079" si="175">IF(B4016&lt;&gt;0,MONTH(B4016),0)</f>
        <v>0</v>
      </c>
      <c r="E4016" s="120" t="s">
        <v>8876</v>
      </c>
      <c r="F4016" s="211"/>
      <c r="G4016" s="119" t="s">
        <v>8761</v>
      </c>
      <c r="K4016" s="120"/>
      <c r="L4016" s="120" t="s">
        <v>32</v>
      </c>
      <c r="P4016" s="124">
        <f t="shared" si="174"/>
        <v>0</v>
      </c>
      <c r="Y4016" s="116" t="s">
        <v>356</v>
      </c>
    </row>
    <row r="4017" spans="1:25">
      <c r="A4017" s="116">
        <v>4017</v>
      </c>
      <c r="C4017" s="118">
        <f t="shared" si="175"/>
        <v>0</v>
      </c>
      <c r="E4017" s="120" t="s">
        <v>8877</v>
      </c>
      <c r="F4017" s="211"/>
      <c r="G4017" s="119" t="s">
        <v>8878</v>
      </c>
      <c r="K4017" s="120"/>
      <c r="L4017" s="120" t="s">
        <v>32</v>
      </c>
      <c r="P4017" s="124">
        <f t="shared" si="174"/>
        <v>0</v>
      </c>
      <c r="Y4017" s="116" t="s">
        <v>356</v>
      </c>
    </row>
    <row r="4018" spans="1:25">
      <c r="A4018" s="116">
        <v>4018</v>
      </c>
      <c r="C4018" s="118">
        <f t="shared" si="175"/>
        <v>0</v>
      </c>
      <c r="D4018" s="120" t="s">
        <v>252</v>
      </c>
      <c r="E4018" s="120" t="s">
        <v>8879</v>
      </c>
      <c r="F4018" s="211" t="s">
        <v>3557</v>
      </c>
      <c r="G4018" s="119" t="s">
        <v>8761</v>
      </c>
      <c r="H4018" s="121" t="s">
        <v>29</v>
      </c>
      <c r="I4018" s="119" t="s">
        <v>30</v>
      </c>
      <c r="J4018" s="121" t="s">
        <v>77</v>
      </c>
      <c r="K4018" s="120"/>
      <c r="L4018" s="120" t="s">
        <v>32</v>
      </c>
      <c r="M4018" s="120" t="s">
        <v>7068</v>
      </c>
      <c r="N4018" s="131">
        <v>43720</v>
      </c>
      <c r="O4018" s="131">
        <v>44348</v>
      </c>
      <c r="P4018" s="124">
        <f t="shared" si="174"/>
        <v>6</v>
      </c>
      <c r="Q4018" s="118">
        <v>1</v>
      </c>
      <c r="R4018" s="118">
        <f ca="1">TODAY()-N4018</f>
        <v>958</v>
      </c>
      <c r="S4018" s="120" t="s">
        <v>135</v>
      </c>
      <c r="T4018" s="126">
        <v>43732</v>
      </c>
      <c r="Y4018" s="116" t="s">
        <v>8880</v>
      </c>
    </row>
    <row r="4019" spans="1:25">
      <c r="A4019" s="116">
        <v>4019</v>
      </c>
      <c r="C4019" s="118">
        <f t="shared" si="175"/>
        <v>0</v>
      </c>
      <c r="E4019" s="120" t="s">
        <v>8881</v>
      </c>
      <c r="F4019" s="211"/>
      <c r="G4019" s="119" t="s">
        <v>8878</v>
      </c>
      <c r="K4019" s="120"/>
      <c r="L4019" s="120" t="s">
        <v>32</v>
      </c>
      <c r="P4019" s="124">
        <f t="shared" si="174"/>
        <v>0</v>
      </c>
      <c r="Y4019" s="116" t="s">
        <v>356</v>
      </c>
    </row>
    <row r="4020" spans="1:25">
      <c r="A4020" s="116">
        <v>4020</v>
      </c>
      <c r="C4020" s="118">
        <f t="shared" si="175"/>
        <v>0</v>
      </c>
      <c r="E4020" s="120" t="s">
        <v>8882</v>
      </c>
      <c r="F4020" s="211"/>
      <c r="G4020" s="119" t="s">
        <v>1765</v>
      </c>
      <c r="K4020" s="120"/>
      <c r="L4020" s="120" t="s">
        <v>32</v>
      </c>
      <c r="O4020" s="131" t="s">
        <v>44</v>
      </c>
      <c r="P4020" s="124" t="e">
        <f t="shared" si="174"/>
        <v>#VALUE!</v>
      </c>
      <c r="R4020" s="125"/>
      <c r="Y4020" s="116" t="s">
        <v>356</v>
      </c>
    </row>
    <row r="4021" spans="1:25" ht="27.6">
      <c r="A4021" s="116">
        <v>4021</v>
      </c>
      <c r="C4021" s="118">
        <f t="shared" si="175"/>
        <v>0</v>
      </c>
      <c r="D4021" s="120" t="s">
        <v>252</v>
      </c>
      <c r="E4021" s="120" t="s">
        <v>8883</v>
      </c>
      <c r="F4021" s="211" t="s">
        <v>8884</v>
      </c>
      <c r="G4021" s="119" t="s">
        <v>8885</v>
      </c>
      <c r="H4021" s="121" t="s">
        <v>140</v>
      </c>
      <c r="I4021" s="119" t="s">
        <v>30</v>
      </c>
      <c r="J4021" s="121" t="s">
        <v>87</v>
      </c>
      <c r="K4021" s="120"/>
      <c r="L4021" s="120" t="s">
        <v>32</v>
      </c>
      <c r="M4021" s="120" t="s">
        <v>33</v>
      </c>
      <c r="N4021" s="131">
        <v>43755</v>
      </c>
      <c r="O4021" s="131">
        <v>44308</v>
      </c>
      <c r="P4021" s="124">
        <f t="shared" si="174"/>
        <v>4</v>
      </c>
      <c r="R4021" s="125">
        <f ca="1">TODAY()-O4021</f>
        <v>370</v>
      </c>
      <c r="S4021" s="120" t="s">
        <v>55</v>
      </c>
      <c r="Y4021" s="116" t="s">
        <v>1211</v>
      </c>
    </row>
    <row r="4022" spans="1:25" ht="27.6">
      <c r="A4022" s="116">
        <v>4022</v>
      </c>
      <c r="C4022" s="118">
        <f t="shared" si="175"/>
        <v>0</v>
      </c>
      <c r="E4022" s="120" t="s">
        <v>8886</v>
      </c>
      <c r="F4022" s="211" t="s">
        <v>8887</v>
      </c>
      <c r="G4022" s="119" t="s">
        <v>8888</v>
      </c>
      <c r="H4022" s="121" t="s">
        <v>1173</v>
      </c>
      <c r="I4022" s="121" t="s">
        <v>30</v>
      </c>
      <c r="J4022" s="121" t="s">
        <v>7553</v>
      </c>
      <c r="K4022" s="120"/>
      <c r="L4022" s="120" t="s">
        <v>32</v>
      </c>
      <c r="M4022" s="120" t="s">
        <v>7068</v>
      </c>
      <c r="N4022" s="131">
        <v>43719</v>
      </c>
      <c r="P4022" s="124">
        <f t="shared" si="174"/>
        <v>0</v>
      </c>
      <c r="R4022" s="118">
        <f ca="1">TODAY()-N4022</f>
        <v>959</v>
      </c>
      <c r="S4022" s="120" t="s">
        <v>92</v>
      </c>
      <c r="T4022" s="126">
        <v>43719</v>
      </c>
      <c r="Y4022" s="116" t="s">
        <v>7118</v>
      </c>
    </row>
    <row r="4023" spans="1:25">
      <c r="A4023" s="116">
        <v>4023</v>
      </c>
      <c r="B4023" s="129">
        <v>44104</v>
      </c>
      <c r="C4023" s="118">
        <f t="shared" si="175"/>
        <v>9</v>
      </c>
      <c r="D4023" s="120" t="s">
        <v>252</v>
      </c>
      <c r="E4023" s="120" t="s">
        <v>8889</v>
      </c>
      <c r="F4023" s="211"/>
      <c r="G4023" s="119" t="s">
        <v>8890</v>
      </c>
      <c r="K4023" s="120"/>
      <c r="L4023" s="120" t="s">
        <v>32</v>
      </c>
      <c r="P4023" s="124">
        <f t="shared" si="174"/>
        <v>0</v>
      </c>
    </row>
    <row r="4024" spans="1:25">
      <c r="A4024" s="116">
        <v>4024</v>
      </c>
      <c r="C4024" s="118">
        <f t="shared" si="175"/>
        <v>0</v>
      </c>
      <c r="D4024" s="120" t="s">
        <v>252</v>
      </c>
      <c r="E4024" s="120" t="s">
        <v>8891</v>
      </c>
      <c r="F4024" s="211" t="s">
        <v>8892</v>
      </c>
      <c r="G4024" s="119" t="s">
        <v>8893</v>
      </c>
      <c r="H4024" s="121" t="s">
        <v>41</v>
      </c>
      <c r="I4024" s="121" t="s">
        <v>30</v>
      </c>
      <c r="J4024" s="121" t="s">
        <v>7131</v>
      </c>
      <c r="K4024" s="120"/>
      <c r="L4024" s="120" t="s">
        <v>32</v>
      </c>
      <c r="M4024" s="120" t="s">
        <v>78</v>
      </c>
      <c r="P4024" s="124">
        <f t="shared" si="174"/>
        <v>0</v>
      </c>
      <c r="Y4024" s="116" t="s">
        <v>1713</v>
      </c>
    </row>
    <row r="4025" spans="1:25">
      <c r="A4025" s="116">
        <v>4025</v>
      </c>
      <c r="C4025" s="118">
        <f t="shared" si="175"/>
        <v>0</v>
      </c>
      <c r="D4025" s="120" t="s">
        <v>252</v>
      </c>
      <c r="E4025" s="120" t="s">
        <v>8894</v>
      </c>
      <c r="F4025" s="211" t="s">
        <v>8895</v>
      </c>
      <c r="G4025" s="119" t="s">
        <v>8896</v>
      </c>
      <c r="H4025" s="121" t="s">
        <v>29</v>
      </c>
      <c r="I4025" s="119" t="s">
        <v>30</v>
      </c>
      <c r="J4025" s="121" t="s">
        <v>77</v>
      </c>
      <c r="K4025" s="120"/>
      <c r="L4025" s="120" t="s">
        <v>32</v>
      </c>
      <c r="M4025" s="120" t="s">
        <v>7068</v>
      </c>
      <c r="N4025" s="131">
        <v>43720</v>
      </c>
      <c r="O4025" s="131">
        <v>44474</v>
      </c>
      <c r="P4025" s="124">
        <f t="shared" si="174"/>
        <v>10</v>
      </c>
      <c r="R4025" s="125">
        <f ca="1">TODAY()-O4025</f>
        <v>204</v>
      </c>
      <c r="Y4025" s="116" t="s">
        <v>1211</v>
      </c>
    </row>
    <row r="4026" spans="1:25">
      <c r="A4026" s="116">
        <v>4026</v>
      </c>
      <c r="C4026" s="118">
        <f t="shared" si="175"/>
        <v>0</v>
      </c>
      <c r="D4026" s="119" t="s">
        <v>252</v>
      </c>
      <c r="E4026" s="120" t="s">
        <v>8897</v>
      </c>
      <c r="F4026" s="211" t="s">
        <v>8898</v>
      </c>
      <c r="G4026" s="119" t="s">
        <v>8899</v>
      </c>
      <c r="H4026" s="121" t="s">
        <v>6799</v>
      </c>
      <c r="I4026" s="119" t="s">
        <v>30</v>
      </c>
      <c r="J4026" s="121" t="s">
        <v>77</v>
      </c>
      <c r="K4026" s="120"/>
      <c r="L4026" s="120" t="s">
        <v>32</v>
      </c>
      <c r="M4026" s="120" t="s">
        <v>7068</v>
      </c>
      <c r="N4026" s="131">
        <v>43720</v>
      </c>
      <c r="O4026" s="131">
        <v>44302</v>
      </c>
      <c r="P4026" s="124">
        <f t="shared" si="174"/>
        <v>4</v>
      </c>
      <c r="Q4026" s="118">
        <v>3</v>
      </c>
      <c r="R4026" s="125">
        <f ca="1">TODAY()-O4026</f>
        <v>376</v>
      </c>
      <c r="S4026" s="120" t="s">
        <v>55</v>
      </c>
      <c r="Y4026" s="116" t="s">
        <v>1211</v>
      </c>
    </row>
    <row r="4027" spans="1:25">
      <c r="A4027" s="116">
        <v>4027</v>
      </c>
      <c r="C4027" s="118">
        <f t="shared" si="175"/>
        <v>0</v>
      </c>
      <c r="E4027" s="120" t="s">
        <v>8900</v>
      </c>
      <c r="F4027" s="211"/>
      <c r="G4027" s="119" t="s">
        <v>8901</v>
      </c>
      <c r="K4027" s="120"/>
      <c r="L4027" s="120" t="s">
        <v>32</v>
      </c>
      <c r="P4027" s="124">
        <f t="shared" si="174"/>
        <v>0</v>
      </c>
      <c r="Y4027" s="116" t="s">
        <v>356</v>
      </c>
    </row>
    <row r="4028" spans="1:25">
      <c r="A4028" s="116">
        <v>4028</v>
      </c>
      <c r="C4028" s="118">
        <f t="shared" si="175"/>
        <v>0</v>
      </c>
      <c r="E4028" s="120" t="s">
        <v>8902</v>
      </c>
      <c r="F4028" s="211"/>
      <c r="G4028" s="119" t="s">
        <v>8903</v>
      </c>
      <c r="K4028" s="120"/>
      <c r="L4028" s="120" t="s">
        <v>32</v>
      </c>
      <c r="P4028" s="124">
        <f t="shared" si="174"/>
        <v>0</v>
      </c>
      <c r="Y4028" s="116" t="s">
        <v>356</v>
      </c>
    </row>
    <row r="4029" spans="1:25">
      <c r="A4029" s="116">
        <v>4029</v>
      </c>
      <c r="B4029" s="129">
        <v>44104</v>
      </c>
      <c r="C4029" s="118">
        <f t="shared" si="175"/>
        <v>9</v>
      </c>
      <c r="D4029" s="120" t="s">
        <v>252</v>
      </c>
      <c r="E4029" s="120" t="s">
        <v>8904</v>
      </c>
      <c r="F4029" s="211"/>
      <c r="G4029" s="119" t="s">
        <v>794</v>
      </c>
      <c r="K4029" s="120"/>
      <c r="L4029" s="120" t="s">
        <v>32</v>
      </c>
      <c r="P4029" s="124">
        <f t="shared" si="174"/>
        <v>0</v>
      </c>
    </row>
    <row r="4030" spans="1:25">
      <c r="A4030" s="116">
        <v>4030</v>
      </c>
      <c r="C4030" s="118">
        <f t="shared" si="175"/>
        <v>0</v>
      </c>
      <c r="D4030" s="119" t="s">
        <v>37</v>
      </c>
      <c r="E4030" s="120" t="s">
        <v>8905</v>
      </c>
      <c r="F4030" s="211" t="s">
        <v>1465</v>
      </c>
      <c r="G4030" s="119" t="s">
        <v>8906</v>
      </c>
      <c r="H4030" s="121" t="s">
        <v>8907</v>
      </c>
      <c r="I4030" s="119" t="s">
        <v>30</v>
      </c>
      <c r="J4030" s="121" t="s">
        <v>87</v>
      </c>
      <c r="K4030" s="120"/>
      <c r="L4030" s="120" t="s">
        <v>32</v>
      </c>
      <c r="M4030" s="120" t="s">
        <v>7068</v>
      </c>
      <c r="N4030" s="131">
        <v>43721</v>
      </c>
      <c r="O4030" s="131">
        <v>44055</v>
      </c>
      <c r="P4030" s="124">
        <f t="shared" si="174"/>
        <v>8</v>
      </c>
      <c r="R4030" s="125">
        <f ca="1">TODAY()-O4030</f>
        <v>623</v>
      </c>
      <c r="Y4030" s="116" t="s">
        <v>356</v>
      </c>
    </row>
    <row r="4031" spans="1:25">
      <c r="A4031" s="116">
        <v>4031</v>
      </c>
      <c r="B4031" s="129">
        <v>44104</v>
      </c>
      <c r="C4031" s="118">
        <f t="shared" si="175"/>
        <v>9</v>
      </c>
      <c r="D4031" s="120" t="s">
        <v>252</v>
      </c>
      <c r="E4031" s="120" t="s">
        <v>8908</v>
      </c>
      <c r="F4031" s="211"/>
      <c r="G4031" s="119" t="s">
        <v>875</v>
      </c>
      <c r="K4031" s="120"/>
      <c r="L4031" s="120" t="s">
        <v>32</v>
      </c>
      <c r="P4031" s="124">
        <f t="shared" si="174"/>
        <v>0</v>
      </c>
    </row>
    <row r="4032" spans="1:25">
      <c r="A4032" s="116">
        <v>4032</v>
      </c>
      <c r="C4032" s="118">
        <f t="shared" si="175"/>
        <v>0</v>
      </c>
      <c r="E4032" s="120" t="s">
        <v>8909</v>
      </c>
      <c r="F4032" s="211"/>
      <c r="G4032" s="119" t="s">
        <v>8910</v>
      </c>
      <c r="K4032" s="120"/>
      <c r="L4032" s="120" t="s">
        <v>32</v>
      </c>
      <c r="P4032" s="124">
        <f t="shared" si="174"/>
        <v>0</v>
      </c>
      <c r="Y4032" s="116" t="s">
        <v>356</v>
      </c>
    </row>
    <row r="4033" spans="1:25">
      <c r="A4033" s="116">
        <v>4033</v>
      </c>
      <c r="C4033" s="118">
        <f t="shared" si="175"/>
        <v>0</v>
      </c>
      <c r="E4033" s="120" t="s">
        <v>8911</v>
      </c>
      <c r="F4033" s="211"/>
      <c r="G4033" s="119" t="s">
        <v>8912</v>
      </c>
      <c r="K4033" s="120"/>
      <c r="L4033" s="120" t="s">
        <v>32</v>
      </c>
      <c r="P4033" s="124">
        <f t="shared" si="174"/>
        <v>0</v>
      </c>
      <c r="Y4033" s="116" t="s">
        <v>356</v>
      </c>
    </row>
    <row r="4034" spans="1:25">
      <c r="A4034" s="116">
        <v>4034</v>
      </c>
      <c r="C4034" s="118">
        <f t="shared" si="175"/>
        <v>0</v>
      </c>
      <c r="E4034" s="120" t="s">
        <v>8913</v>
      </c>
      <c r="F4034" s="211"/>
      <c r="G4034" s="119" t="s">
        <v>5653</v>
      </c>
      <c r="K4034" s="120"/>
      <c r="L4034" s="120" t="s">
        <v>32</v>
      </c>
      <c r="P4034" s="124">
        <f t="shared" si="174"/>
        <v>0</v>
      </c>
      <c r="Y4034" s="116" t="s">
        <v>356</v>
      </c>
    </row>
    <row r="4035" spans="1:25">
      <c r="A4035" s="116">
        <v>4035</v>
      </c>
      <c r="C4035" s="118">
        <f t="shared" si="175"/>
        <v>0</v>
      </c>
      <c r="D4035" s="120" t="s">
        <v>252</v>
      </c>
      <c r="E4035" s="120" t="s">
        <v>8914</v>
      </c>
      <c r="F4035" s="211" t="s">
        <v>8915</v>
      </c>
      <c r="G4035" s="119" t="s">
        <v>214</v>
      </c>
      <c r="H4035" s="121" t="s">
        <v>53</v>
      </c>
      <c r="I4035" s="119" t="s">
        <v>30</v>
      </c>
      <c r="J4035" s="121" t="s">
        <v>87</v>
      </c>
      <c r="K4035" s="120"/>
      <c r="L4035" s="120" t="s">
        <v>32</v>
      </c>
      <c r="M4035" s="120" t="s">
        <v>33</v>
      </c>
      <c r="N4035" s="131">
        <v>43739</v>
      </c>
      <c r="O4035" s="131">
        <v>44301</v>
      </c>
      <c r="P4035" s="124">
        <f t="shared" si="174"/>
        <v>4</v>
      </c>
      <c r="R4035" s="125">
        <f ca="1">TODAY()-O4035</f>
        <v>377</v>
      </c>
      <c r="S4035" s="120" t="s">
        <v>55</v>
      </c>
      <c r="Y4035" s="116" t="s">
        <v>1211</v>
      </c>
    </row>
    <row r="4036" spans="1:25">
      <c r="A4036" s="116">
        <v>4036</v>
      </c>
      <c r="C4036" s="118">
        <f t="shared" si="175"/>
        <v>0</v>
      </c>
      <c r="E4036" s="120" t="s">
        <v>8916</v>
      </c>
      <c r="F4036" s="211"/>
      <c r="G4036" s="119" t="s">
        <v>8917</v>
      </c>
      <c r="K4036" s="120"/>
      <c r="L4036" s="120" t="s">
        <v>32</v>
      </c>
      <c r="P4036" s="124">
        <f t="shared" si="174"/>
        <v>0</v>
      </c>
      <c r="Y4036" s="116" t="s">
        <v>356</v>
      </c>
    </row>
    <row r="4037" spans="1:25">
      <c r="A4037" s="116">
        <v>4037</v>
      </c>
      <c r="C4037" s="118">
        <f t="shared" si="175"/>
        <v>0</v>
      </c>
      <c r="D4037" s="120" t="s">
        <v>252</v>
      </c>
      <c r="E4037" s="120" t="s">
        <v>8918</v>
      </c>
      <c r="F4037" s="211" t="s">
        <v>8919</v>
      </c>
      <c r="G4037" s="119" t="s">
        <v>8920</v>
      </c>
      <c r="H4037" s="121" t="s">
        <v>41</v>
      </c>
      <c r="I4037" s="119" t="s">
        <v>30</v>
      </c>
      <c r="J4037" s="121" t="s">
        <v>529</v>
      </c>
      <c r="K4037" s="120"/>
      <c r="L4037" s="120" t="s">
        <v>32</v>
      </c>
      <c r="M4037" s="120" t="s">
        <v>78</v>
      </c>
      <c r="P4037" s="124">
        <f t="shared" si="174"/>
        <v>0</v>
      </c>
      <c r="Y4037" s="116" t="s">
        <v>1713</v>
      </c>
    </row>
    <row r="4038" spans="1:25">
      <c r="A4038" s="116">
        <v>4038</v>
      </c>
      <c r="B4038" s="129">
        <v>44097</v>
      </c>
      <c r="C4038" s="118">
        <f t="shared" si="175"/>
        <v>9</v>
      </c>
      <c r="D4038" s="120" t="s">
        <v>252</v>
      </c>
      <c r="E4038" s="120" t="s">
        <v>8921</v>
      </c>
      <c r="F4038" s="211"/>
      <c r="G4038" s="119" t="s">
        <v>8922</v>
      </c>
      <c r="K4038" s="120"/>
      <c r="L4038" s="120" t="s">
        <v>32</v>
      </c>
      <c r="P4038" s="124">
        <f t="shared" si="174"/>
        <v>0</v>
      </c>
    </row>
    <row r="4039" spans="1:25">
      <c r="A4039" s="116">
        <v>4039</v>
      </c>
      <c r="C4039" s="118">
        <f t="shared" si="175"/>
        <v>0</v>
      </c>
      <c r="D4039" s="119" t="s">
        <v>37</v>
      </c>
      <c r="E4039" s="120" t="s">
        <v>8923</v>
      </c>
      <c r="F4039" s="211" t="s">
        <v>2896</v>
      </c>
      <c r="G4039" s="119" t="s">
        <v>8924</v>
      </c>
      <c r="H4039" s="121" t="s">
        <v>6799</v>
      </c>
      <c r="I4039" s="121" t="s">
        <v>30</v>
      </c>
      <c r="J4039" s="121" t="s">
        <v>8925</v>
      </c>
      <c r="K4039" s="120"/>
      <c r="L4039" s="120" t="s">
        <v>32</v>
      </c>
      <c r="M4039" s="120" t="s">
        <v>7068</v>
      </c>
      <c r="N4039" s="131">
        <v>43721</v>
      </c>
      <c r="O4039" s="131">
        <v>44055</v>
      </c>
      <c r="P4039" s="124">
        <f t="shared" si="174"/>
        <v>8</v>
      </c>
      <c r="Q4039" s="118">
        <v>2</v>
      </c>
      <c r="R4039" s="125">
        <f ca="1">TODAY()-O4039</f>
        <v>623</v>
      </c>
      <c r="S4039" s="120" t="s">
        <v>55</v>
      </c>
      <c r="Y4039" s="116" t="s">
        <v>356</v>
      </c>
    </row>
    <row r="4040" spans="1:25">
      <c r="A4040" s="116">
        <v>4040</v>
      </c>
      <c r="C4040" s="118">
        <f t="shared" si="175"/>
        <v>0</v>
      </c>
      <c r="E4040" s="120" t="s">
        <v>8926</v>
      </c>
      <c r="F4040" s="211"/>
      <c r="G4040" s="119" t="s">
        <v>8927</v>
      </c>
      <c r="K4040" s="120"/>
      <c r="L4040" s="120" t="s">
        <v>32</v>
      </c>
      <c r="M4040" s="120" t="s">
        <v>7068</v>
      </c>
      <c r="N4040" s="131">
        <v>43719</v>
      </c>
      <c r="P4040" s="124">
        <f t="shared" si="174"/>
        <v>0</v>
      </c>
      <c r="R4040" s="118">
        <f ca="1">TODAY()-N4040</f>
        <v>959</v>
      </c>
      <c r="S4040" s="120" t="s">
        <v>92</v>
      </c>
      <c r="T4040" s="126">
        <v>43720</v>
      </c>
      <c r="Y4040" s="116" t="s">
        <v>8928</v>
      </c>
    </row>
    <row r="4041" spans="1:25">
      <c r="A4041" s="116">
        <v>4041</v>
      </c>
      <c r="C4041" s="118">
        <f t="shared" si="175"/>
        <v>0</v>
      </c>
      <c r="E4041" s="120" t="s">
        <v>8929</v>
      </c>
      <c r="F4041" s="211"/>
      <c r="G4041" s="119" t="s">
        <v>8930</v>
      </c>
      <c r="K4041" s="120"/>
      <c r="L4041" s="120" t="s">
        <v>32</v>
      </c>
      <c r="P4041" s="124">
        <f t="shared" si="174"/>
        <v>0</v>
      </c>
      <c r="Y4041" s="116" t="s">
        <v>356</v>
      </c>
    </row>
    <row r="4042" spans="1:25">
      <c r="A4042" s="116">
        <v>4042</v>
      </c>
      <c r="C4042" s="118">
        <f t="shared" si="175"/>
        <v>0</v>
      </c>
      <c r="D4042" s="119" t="s">
        <v>37</v>
      </c>
      <c r="E4042" s="120" t="s">
        <v>8931</v>
      </c>
      <c r="F4042" s="211"/>
      <c r="G4042" s="119" t="s">
        <v>8847</v>
      </c>
      <c r="I4042" s="121" t="s">
        <v>30</v>
      </c>
      <c r="K4042" s="120"/>
      <c r="L4042" s="120" t="s">
        <v>32</v>
      </c>
      <c r="M4042" s="120" t="s">
        <v>184</v>
      </c>
      <c r="N4042" s="131">
        <v>43719</v>
      </c>
      <c r="O4042" s="131">
        <v>44018</v>
      </c>
      <c r="P4042" s="124">
        <f t="shared" si="174"/>
        <v>7</v>
      </c>
      <c r="R4042" s="125">
        <f ca="1">TODAY()-O4042</f>
        <v>660</v>
      </c>
      <c r="Y4042" s="116" t="s">
        <v>356</v>
      </c>
    </row>
    <row r="4043" spans="1:25">
      <c r="A4043" s="116">
        <v>4043</v>
      </c>
      <c r="C4043" s="118">
        <f t="shared" si="175"/>
        <v>0</v>
      </c>
      <c r="D4043" s="120" t="s">
        <v>252</v>
      </c>
      <c r="E4043" s="120" t="s">
        <v>8932</v>
      </c>
      <c r="F4043" s="211" t="s">
        <v>8933</v>
      </c>
      <c r="G4043" s="119" t="s">
        <v>8934</v>
      </c>
      <c r="H4043" s="121" t="s">
        <v>48</v>
      </c>
      <c r="I4043" s="121" t="s">
        <v>30</v>
      </c>
      <c r="J4043" s="121" t="s">
        <v>6396</v>
      </c>
      <c r="K4043" s="120"/>
      <c r="L4043" s="120" t="s">
        <v>32</v>
      </c>
      <c r="M4043" s="120" t="s">
        <v>78</v>
      </c>
      <c r="P4043" s="124">
        <f t="shared" si="174"/>
        <v>0</v>
      </c>
      <c r="Y4043" s="116" t="s">
        <v>1713</v>
      </c>
    </row>
    <row r="4044" spans="1:25">
      <c r="A4044" s="116">
        <v>4044</v>
      </c>
      <c r="C4044" s="118">
        <f t="shared" si="175"/>
        <v>0</v>
      </c>
      <c r="E4044" s="120" t="s">
        <v>8935</v>
      </c>
      <c r="F4044" s="211"/>
      <c r="G4044" s="119" t="s">
        <v>2623</v>
      </c>
      <c r="K4044" s="120"/>
      <c r="L4044" s="120" t="s">
        <v>32</v>
      </c>
      <c r="M4044" s="120" t="s">
        <v>7068</v>
      </c>
      <c r="N4044" s="131">
        <v>43720</v>
      </c>
      <c r="P4044" s="124">
        <f t="shared" si="174"/>
        <v>0</v>
      </c>
      <c r="R4044" s="118">
        <f ca="1">TODAY()-N4044</f>
        <v>958</v>
      </c>
      <c r="S4044" s="120" t="s">
        <v>92</v>
      </c>
      <c r="T4044" s="126">
        <v>43720</v>
      </c>
      <c r="Y4044" s="116" t="s">
        <v>8936</v>
      </c>
    </row>
    <row r="4045" spans="1:25">
      <c r="A4045" s="116">
        <v>4045</v>
      </c>
      <c r="B4045" s="129">
        <v>44105</v>
      </c>
      <c r="C4045" s="118">
        <f t="shared" si="175"/>
        <v>10</v>
      </c>
      <c r="D4045" s="120" t="s">
        <v>252</v>
      </c>
      <c r="E4045" s="120" t="s">
        <v>8937</v>
      </c>
      <c r="F4045" s="211" t="s">
        <v>8938</v>
      </c>
      <c r="G4045" s="119" t="s">
        <v>8939</v>
      </c>
      <c r="H4045" s="121" t="s">
        <v>6799</v>
      </c>
      <c r="I4045" s="119" t="s">
        <v>30</v>
      </c>
      <c r="J4045" s="121" t="s">
        <v>87</v>
      </c>
      <c r="K4045" s="120"/>
      <c r="L4045" s="120" t="s">
        <v>32</v>
      </c>
      <c r="M4045" s="120" t="s">
        <v>7068</v>
      </c>
      <c r="N4045" s="131">
        <v>43759</v>
      </c>
      <c r="O4045" s="131" t="s">
        <v>8940</v>
      </c>
      <c r="P4045" s="124" t="e">
        <f t="shared" si="174"/>
        <v>#VALUE!</v>
      </c>
      <c r="R4045" s="125"/>
      <c r="Y4045" s="116" t="s">
        <v>8941</v>
      </c>
    </row>
    <row r="4046" spans="1:25">
      <c r="A4046" s="116">
        <v>4046</v>
      </c>
      <c r="C4046" s="118">
        <f t="shared" si="175"/>
        <v>0</v>
      </c>
      <c r="D4046" s="120" t="s">
        <v>252</v>
      </c>
      <c r="E4046" s="120" t="s">
        <v>8942</v>
      </c>
      <c r="F4046" s="211" t="s">
        <v>1465</v>
      </c>
      <c r="G4046" s="119" t="s">
        <v>8943</v>
      </c>
      <c r="H4046" s="121" t="s">
        <v>101</v>
      </c>
      <c r="I4046" s="121" t="s">
        <v>30</v>
      </c>
      <c r="J4046" s="121" t="s">
        <v>1540</v>
      </c>
      <c r="K4046" s="120"/>
      <c r="L4046" s="120" t="s">
        <v>32</v>
      </c>
      <c r="M4046" s="120" t="s">
        <v>78</v>
      </c>
      <c r="P4046" s="124">
        <f t="shared" si="174"/>
        <v>0</v>
      </c>
      <c r="Y4046" s="116" t="s">
        <v>1713</v>
      </c>
    </row>
    <row r="4047" spans="1:25">
      <c r="A4047" s="116">
        <v>4047</v>
      </c>
      <c r="C4047" s="118">
        <f t="shared" si="175"/>
        <v>0</v>
      </c>
      <c r="D4047" s="120" t="s">
        <v>252</v>
      </c>
      <c r="E4047" s="120" t="s">
        <v>8944</v>
      </c>
      <c r="F4047" s="211" t="s">
        <v>8945</v>
      </c>
      <c r="G4047" s="119" t="s">
        <v>8946</v>
      </c>
      <c r="H4047" s="121" t="s">
        <v>140</v>
      </c>
      <c r="I4047" s="119" t="s">
        <v>30</v>
      </c>
      <c r="J4047" s="121" t="s">
        <v>77</v>
      </c>
      <c r="K4047" s="120"/>
      <c r="L4047" s="120" t="s">
        <v>32</v>
      </c>
      <c r="M4047" s="120" t="s">
        <v>78</v>
      </c>
      <c r="P4047" s="124">
        <f t="shared" si="174"/>
        <v>0</v>
      </c>
      <c r="Y4047" s="116" t="s">
        <v>1713</v>
      </c>
    </row>
    <row r="4048" spans="1:25" ht="27.6">
      <c r="A4048" s="116">
        <v>4048</v>
      </c>
      <c r="C4048" s="118">
        <f t="shared" si="175"/>
        <v>0</v>
      </c>
      <c r="D4048" s="120" t="s">
        <v>25</v>
      </c>
      <c r="E4048" s="120" t="s">
        <v>8947</v>
      </c>
      <c r="F4048" s="211" t="s">
        <v>8948</v>
      </c>
      <c r="G4048" s="119" t="s">
        <v>627</v>
      </c>
      <c r="H4048" s="121" t="s">
        <v>48</v>
      </c>
      <c r="I4048" s="119" t="s">
        <v>30</v>
      </c>
      <c r="J4048" s="121" t="s">
        <v>77</v>
      </c>
      <c r="K4048" s="120"/>
      <c r="L4048" s="120" t="s">
        <v>32</v>
      </c>
      <c r="M4048" s="120" t="s">
        <v>7068</v>
      </c>
      <c r="N4048" s="131">
        <v>43724</v>
      </c>
      <c r="O4048" s="131">
        <v>44412</v>
      </c>
      <c r="P4048" s="124">
        <f t="shared" si="174"/>
        <v>8</v>
      </c>
      <c r="R4048" s="118">
        <f ca="1">TODAY()-N4048</f>
        <v>954</v>
      </c>
      <c r="S4048" s="120" t="s">
        <v>92</v>
      </c>
      <c r="T4048" s="126">
        <v>43724</v>
      </c>
      <c r="Y4048" s="116" t="s">
        <v>7118</v>
      </c>
    </row>
    <row r="4049" spans="1:25" ht="27.6">
      <c r="A4049" s="116">
        <v>4049</v>
      </c>
      <c r="B4049" s="129">
        <v>43990</v>
      </c>
      <c r="C4049" s="118">
        <f t="shared" si="175"/>
        <v>6</v>
      </c>
      <c r="D4049" s="120" t="s">
        <v>25</v>
      </c>
      <c r="E4049" s="120" t="s">
        <v>8949</v>
      </c>
      <c r="F4049" s="211" t="s">
        <v>8950</v>
      </c>
      <c r="G4049" s="119" t="s">
        <v>7562</v>
      </c>
      <c r="H4049" s="121" t="s">
        <v>29</v>
      </c>
      <c r="I4049" s="119" t="s">
        <v>30</v>
      </c>
      <c r="J4049" s="121" t="s">
        <v>77</v>
      </c>
      <c r="K4049" s="120"/>
      <c r="L4049" s="120" t="s">
        <v>32</v>
      </c>
      <c r="M4049" s="120" t="s">
        <v>33</v>
      </c>
      <c r="N4049" s="131">
        <v>43991</v>
      </c>
      <c r="O4049" s="131">
        <v>44412</v>
      </c>
      <c r="P4049" s="124">
        <f t="shared" ref="P4049:P4112" si="176">IF(O4049&lt;&gt;0,MONTH(O4049),0)</f>
        <v>8</v>
      </c>
      <c r="R4049" s="118">
        <f ca="1">TODAY()-T4049</f>
        <v>685</v>
      </c>
      <c r="S4049" s="120" t="s">
        <v>92</v>
      </c>
      <c r="T4049" s="126">
        <v>43993</v>
      </c>
      <c r="Y4049" s="116" t="s">
        <v>7118</v>
      </c>
    </row>
    <row r="4050" spans="1:25" ht="27.6">
      <c r="A4050" s="116">
        <v>4050</v>
      </c>
      <c r="C4050" s="118">
        <f t="shared" si="175"/>
        <v>0</v>
      </c>
      <c r="D4050" s="120" t="s">
        <v>252</v>
      </c>
      <c r="E4050" s="120" t="s">
        <v>8951</v>
      </c>
      <c r="F4050" s="211" t="s">
        <v>8952</v>
      </c>
      <c r="G4050" s="119" t="s">
        <v>8953</v>
      </c>
      <c r="H4050" s="121" t="s">
        <v>101</v>
      </c>
      <c r="I4050" s="121" t="s">
        <v>30</v>
      </c>
      <c r="J4050" s="121" t="s">
        <v>7726</v>
      </c>
      <c r="K4050" s="120"/>
      <c r="L4050" s="120" t="s">
        <v>32</v>
      </c>
      <c r="M4050" s="120" t="s">
        <v>78</v>
      </c>
      <c r="P4050" s="124">
        <f t="shared" si="176"/>
        <v>0</v>
      </c>
      <c r="Y4050" s="116" t="s">
        <v>1713</v>
      </c>
    </row>
    <row r="4051" spans="1:25">
      <c r="A4051" s="116">
        <v>4051</v>
      </c>
      <c r="C4051" s="118">
        <f t="shared" si="175"/>
        <v>0</v>
      </c>
      <c r="E4051" s="120" t="s">
        <v>8954</v>
      </c>
      <c r="F4051" s="211"/>
      <c r="G4051" s="119" t="s">
        <v>8955</v>
      </c>
      <c r="K4051" s="120"/>
      <c r="L4051" s="120" t="s">
        <v>32</v>
      </c>
      <c r="P4051" s="124">
        <f t="shared" si="176"/>
        <v>0</v>
      </c>
      <c r="Y4051" s="116" t="s">
        <v>356</v>
      </c>
    </row>
    <row r="4052" spans="1:25" ht="27.6">
      <c r="A4052" s="116">
        <v>4052</v>
      </c>
      <c r="C4052" s="118">
        <f t="shared" si="175"/>
        <v>0</v>
      </c>
      <c r="D4052" s="120" t="s">
        <v>252</v>
      </c>
      <c r="E4052" s="120" t="s">
        <v>8956</v>
      </c>
      <c r="F4052" s="211" t="s">
        <v>8957</v>
      </c>
      <c r="G4052" s="119" t="s">
        <v>7138</v>
      </c>
      <c r="H4052" s="121" t="s">
        <v>41</v>
      </c>
      <c r="I4052" s="119" t="s">
        <v>30</v>
      </c>
      <c r="J4052" s="121" t="s">
        <v>87</v>
      </c>
      <c r="K4052" s="120"/>
      <c r="L4052" s="120" t="s">
        <v>32</v>
      </c>
      <c r="M4052" s="120" t="s">
        <v>78</v>
      </c>
      <c r="P4052" s="124">
        <f t="shared" si="176"/>
        <v>0</v>
      </c>
      <c r="Y4052" s="116" t="s">
        <v>1713</v>
      </c>
    </row>
    <row r="4053" spans="1:25">
      <c r="A4053" s="116">
        <v>4053</v>
      </c>
      <c r="C4053" s="118">
        <f t="shared" si="175"/>
        <v>0</v>
      </c>
      <c r="D4053" s="120" t="s">
        <v>252</v>
      </c>
      <c r="E4053" s="120" t="s">
        <v>8958</v>
      </c>
      <c r="F4053" s="211" t="s">
        <v>469</v>
      </c>
      <c r="G4053" s="119" t="s">
        <v>8959</v>
      </c>
      <c r="H4053" s="121" t="s">
        <v>41</v>
      </c>
      <c r="I4053" s="119" t="s">
        <v>30</v>
      </c>
      <c r="J4053" s="121" t="s">
        <v>87</v>
      </c>
      <c r="K4053" s="120"/>
      <c r="L4053" s="120" t="s">
        <v>32</v>
      </c>
      <c r="M4053" s="120" t="s">
        <v>7068</v>
      </c>
      <c r="N4053" s="131">
        <v>43721</v>
      </c>
      <c r="O4053" s="131">
        <v>44307</v>
      </c>
      <c r="P4053" s="124">
        <f t="shared" si="176"/>
        <v>4</v>
      </c>
      <c r="Q4053" s="118">
        <v>3</v>
      </c>
      <c r="R4053" s="125">
        <f ca="1">TODAY()-O4053</f>
        <v>371</v>
      </c>
      <c r="S4053" s="120" t="s">
        <v>55</v>
      </c>
      <c r="Y4053" s="116" t="s">
        <v>1211</v>
      </c>
    </row>
    <row r="4054" spans="1:25">
      <c r="A4054" s="116">
        <v>4054</v>
      </c>
      <c r="C4054" s="118">
        <f t="shared" si="175"/>
        <v>0</v>
      </c>
      <c r="E4054" s="120" t="s">
        <v>8960</v>
      </c>
      <c r="F4054" s="211"/>
      <c r="G4054" s="119" t="s">
        <v>1985</v>
      </c>
      <c r="K4054" s="120"/>
      <c r="L4054" s="120" t="s">
        <v>32</v>
      </c>
      <c r="M4054" s="120" t="s">
        <v>7068</v>
      </c>
      <c r="N4054" s="131">
        <v>43721</v>
      </c>
      <c r="P4054" s="124">
        <f t="shared" si="176"/>
        <v>0</v>
      </c>
      <c r="R4054" s="118">
        <f ca="1">TODAY()-N4054</f>
        <v>957</v>
      </c>
      <c r="S4054" s="120" t="s">
        <v>92</v>
      </c>
      <c r="T4054" s="126">
        <v>43738</v>
      </c>
      <c r="Y4054" s="116" t="s">
        <v>7118</v>
      </c>
    </row>
    <row r="4055" spans="1:25">
      <c r="A4055" s="116">
        <v>4055</v>
      </c>
      <c r="C4055" s="118">
        <f t="shared" si="175"/>
        <v>0</v>
      </c>
      <c r="E4055" s="120" t="s">
        <v>8961</v>
      </c>
      <c r="F4055" s="211"/>
      <c r="G4055" s="119" t="s">
        <v>8962</v>
      </c>
      <c r="K4055" s="120"/>
      <c r="L4055" s="120" t="s">
        <v>32</v>
      </c>
      <c r="M4055" s="120" t="s">
        <v>7068</v>
      </c>
      <c r="N4055" s="131">
        <v>43721</v>
      </c>
      <c r="P4055" s="124">
        <f t="shared" si="176"/>
        <v>0</v>
      </c>
      <c r="R4055" s="118">
        <f ca="1">TODAY()-N4055</f>
        <v>957</v>
      </c>
      <c r="S4055" s="120" t="s">
        <v>92</v>
      </c>
      <c r="T4055" s="126">
        <v>43745</v>
      </c>
      <c r="Y4055" s="116" t="s">
        <v>8963</v>
      </c>
    </row>
    <row r="4056" spans="1:25">
      <c r="A4056" s="116">
        <v>4056</v>
      </c>
      <c r="C4056" s="118">
        <f t="shared" si="175"/>
        <v>0</v>
      </c>
      <c r="D4056" s="120" t="s">
        <v>252</v>
      </c>
      <c r="E4056" s="120" t="s">
        <v>8964</v>
      </c>
      <c r="F4056" s="211" t="s">
        <v>8965</v>
      </c>
      <c r="G4056" s="119" t="s">
        <v>8966</v>
      </c>
      <c r="H4056" s="121" t="s">
        <v>97</v>
      </c>
      <c r="I4056" s="119" t="s">
        <v>30</v>
      </c>
      <c r="J4056" s="121" t="s">
        <v>87</v>
      </c>
      <c r="K4056" s="120"/>
      <c r="L4056" s="120" t="s">
        <v>32</v>
      </c>
      <c r="M4056" s="120" t="s">
        <v>78</v>
      </c>
      <c r="P4056" s="124">
        <f t="shared" si="176"/>
        <v>0</v>
      </c>
      <c r="Y4056" s="116" t="s">
        <v>1713</v>
      </c>
    </row>
    <row r="4057" spans="1:25">
      <c r="A4057" s="116">
        <v>4057</v>
      </c>
      <c r="C4057" s="118">
        <f t="shared" si="175"/>
        <v>0</v>
      </c>
      <c r="E4057" s="120" t="s">
        <v>8967</v>
      </c>
      <c r="F4057" s="211"/>
      <c r="G4057" s="119" t="s">
        <v>8968</v>
      </c>
      <c r="K4057" s="120"/>
      <c r="L4057" s="120" t="s">
        <v>32</v>
      </c>
      <c r="P4057" s="124">
        <f t="shared" si="176"/>
        <v>0</v>
      </c>
      <c r="Y4057" s="116" t="s">
        <v>356</v>
      </c>
    </row>
    <row r="4058" spans="1:25">
      <c r="A4058" s="116">
        <v>4058</v>
      </c>
      <c r="C4058" s="118">
        <f t="shared" si="175"/>
        <v>0</v>
      </c>
      <c r="D4058" s="120" t="s">
        <v>25</v>
      </c>
      <c r="E4058" s="120" t="s">
        <v>8969</v>
      </c>
      <c r="F4058" s="211" t="s">
        <v>8970</v>
      </c>
      <c r="G4058" s="119" t="s">
        <v>8971</v>
      </c>
      <c r="H4058" s="119" t="s">
        <v>41</v>
      </c>
      <c r="I4058" s="121" t="s">
        <v>30</v>
      </c>
      <c r="J4058" s="121" t="s">
        <v>485</v>
      </c>
      <c r="K4058" s="120"/>
      <c r="L4058" s="120" t="s">
        <v>32</v>
      </c>
      <c r="M4058" s="120" t="s">
        <v>7068</v>
      </c>
      <c r="N4058" s="131">
        <v>43731</v>
      </c>
      <c r="O4058" s="131">
        <v>44412</v>
      </c>
      <c r="P4058" s="124">
        <f t="shared" si="176"/>
        <v>8</v>
      </c>
      <c r="R4058" s="125">
        <f ca="1">TODAY()-O4058</f>
        <v>266</v>
      </c>
      <c r="S4058" s="120" t="s">
        <v>34</v>
      </c>
      <c r="T4058" s="126">
        <v>44018</v>
      </c>
    </row>
    <row r="4059" spans="1:25">
      <c r="A4059" s="116">
        <v>4059</v>
      </c>
      <c r="C4059" s="118">
        <f t="shared" si="175"/>
        <v>0</v>
      </c>
      <c r="D4059" s="120" t="s">
        <v>7069</v>
      </c>
      <c r="E4059" s="120" t="s">
        <v>8972</v>
      </c>
      <c r="F4059" s="211"/>
      <c r="G4059" s="119" t="s">
        <v>8973</v>
      </c>
      <c r="I4059" s="121" t="s">
        <v>30</v>
      </c>
      <c r="J4059" s="121" t="s">
        <v>7620</v>
      </c>
      <c r="K4059" s="120"/>
      <c r="L4059" s="120" t="s">
        <v>32</v>
      </c>
      <c r="M4059" s="120" t="s">
        <v>7068</v>
      </c>
      <c r="N4059" s="131">
        <v>43776</v>
      </c>
      <c r="P4059" s="124">
        <f t="shared" si="176"/>
        <v>0</v>
      </c>
      <c r="R4059" s="118">
        <f ca="1">TODAY()-N4059</f>
        <v>902</v>
      </c>
      <c r="S4059" s="120" t="s">
        <v>92</v>
      </c>
      <c r="T4059" s="126">
        <v>43845</v>
      </c>
      <c r="Y4059" s="116" t="s">
        <v>8974</v>
      </c>
    </row>
    <row r="4060" spans="1:25">
      <c r="A4060" s="116">
        <v>4060</v>
      </c>
      <c r="C4060" s="118">
        <f t="shared" si="175"/>
        <v>0</v>
      </c>
      <c r="D4060" s="119" t="s">
        <v>37</v>
      </c>
      <c r="E4060" s="120" t="s">
        <v>8975</v>
      </c>
      <c r="F4060" s="211" t="s">
        <v>8976</v>
      </c>
      <c r="G4060" s="119" t="s">
        <v>8977</v>
      </c>
      <c r="H4060" s="121" t="s">
        <v>6816</v>
      </c>
      <c r="I4060" s="119" t="s">
        <v>30</v>
      </c>
      <c r="J4060" s="121" t="s">
        <v>435</v>
      </c>
      <c r="K4060" s="120"/>
      <c r="L4060" s="120" t="s">
        <v>32</v>
      </c>
      <c r="M4060" s="120" t="s">
        <v>7068</v>
      </c>
      <c r="N4060" s="131">
        <v>43731</v>
      </c>
      <c r="O4060" s="131">
        <v>44055</v>
      </c>
      <c r="P4060" s="124">
        <f t="shared" si="176"/>
        <v>8</v>
      </c>
      <c r="R4060" s="125">
        <f ca="1">TODAY()-O4060</f>
        <v>623</v>
      </c>
      <c r="Y4060" s="116" t="s">
        <v>356</v>
      </c>
    </row>
    <row r="4061" spans="1:25">
      <c r="A4061" s="116">
        <v>4061</v>
      </c>
      <c r="B4061" s="129">
        <v>44097</v>
      </c>
      <c r="C4061" s="118">
        <f t="shared" si="175"/>
        <v>9</v>
      </c>
      <c r="D4061" s="120" t="s">
        <v>252</v>
      </c>
      <c r="E4061" s="120" t="s">
        <v>8978</v>
      </c>
      <c r="F4061" s="211"/>
      <c r="G4061" s="119" t="s">
        <v>8379</v>
      </c>
      <c r="K4061" s="120"/>
      <c r="L4061" s="120" t="s">
        <v>32</v>
      </c>
      <c r="P4061" s="124">
        <f t="shared" si="176"/>
        <v>0</v>
      </c>
    </row>
    <row r="4062" spans="1:25">
      <c r="A4062" s="116">
        <v>4062</v>
      </c>
      <c r="B4062" s="129">
        <v>44097</v>
      </c>
      <c r="C4062" s="118">
        <f t="shared" si="175"/>
        <v>9</v>
      </c>
      <c r="D4062" s="120" t="s">
        <v>252</v>
      </c>
      <c r="E4062" s="120" t="s">
        <v>8979</v>
      </c>
      <c r="F4062" s="211"/>
      <c r="G4062" s="119" t="s">
        <v>8379</v>
      </c>
      <c r="K4062" s="120"/>
      <c r="L4062" s="120" t="s">
        <v>32</v>
      </c>
      <c r="P4062" s="124">
        <f t="shared" si="176"/>
        <v>0</v>
      </c>
    </row>
    <row r="4063" spans="1:25">
      <c r="A4063" s="116">
        <v>4063</v>
      </c>
      <c r="C4063" s="118">
        <f t="shared" si="175"/>
        <v>0</v>
      </c>
      <c r="D4063" s="120" t="s">
        <v>37</v>
      </c>
      <c r="E4063" s="120" t="s">
        <v>8980</v>
      </c>
      <c r="F4063" s="211"/>
      <c r="G4063" s="119" t="s">
        <v>8981</v>
      </c>
      <c r="I4063" s="121" t="s">
        <v>30</v>
      </c>
      <c r="K4063" s="120"/>
      <c r="L4063" s="120" t="s">
        <v>32</v>
      </c>
      <c r="M4063" s="120" t="s">
        <v>7068</v>
      </c>
      <c r="N4063" s="131">
        <v>43724</v>
      </c>
      <c r="O4063" s="131" t="s">
        <v>8982</v>
      </c>
      <c r="P4063" s="124" t="e">
        <f t="shared" si="176"/>
        <v>#VALUE!</v>
      </c>
      <c r="R4063" s="125"/>
      <c r="Y4063" s="116" t="s">
        <v>356</v>
      </c>
    </row>
    <row r="4064" spans="1:25" ht="27.6">
      <c r="A4064" s="116">
        <v>4064</v>
      </c>
      <c r="C4064" s="118">
        <f t="shared" si="175"/>
        <v>0</v>
      </c>
      <c r="D4064" s="119" t="s">
        <v>25</v>
      </c>
      <c r="E4064" s="120" t="s">
        <v>8983</v>
      </c>
      <c r="F4064" s="211" t="s">
        <v>8984</v>
      </c>
      <c r="G4064" s="119" t="s">
        <v>2753</v>
      </c>
      <c r="H4064" s="121" t="s">
        <v>192</v>
      </c>
      <c r="I4064" s="121" t="s">
        <v>30</v>
      </c>
      <c r="J4064" s="121" t="s">
        <v>7087</v>
      </c>
      <c r="K4064" s="120" t="s">
        <v>65</v>
      </c>
      <c r="L4064" s="120" t="s">
        <v>32</v>
      </c>
      <c r="M4064" s="120" t="s">
        <v>78</v>
      </c>
      <c r="P4064" s="124">
        <f t="shared" si="176"/>
        <v>0</v>
      </c>
      <c r="Y4064" s="116" t="s">
        <v>356</v>
      </c>
    </row>
    <row r="4065" spans="1:25">
      <c r="A4065" s="116">
        <v>4065</v>
      </c>
      <c r="B4065" s="129">
        <v>44097</v>
      </c>
      <c r="C4065" s="118">
        <f t="shared" si="175"/>
        <v>9</v>
      </c>
      <c r="D4065" s="120" t="s">
        <v>252</v>
      </c>
      <c r="E4065" s="120" t="s">
        <v>8985</v>
      </c>
      <c r="F4065" s="211"/>
      <c r="G4065" s="119" t="s">
        <v>8779</v>
      </c>
      <c r="K4065" s="120"/>
      <c r="L4065" s="120" t="s">
        <v>32</v>
      </c>
      <c r="P4065" s="124">
        <f t="shared" si="176"/>
        <v>0</v>
      </c>
    </row>
    <row r="4066" spans="1:25">
      <c r="A4066" s="116">
        <v>4066</v>
      </c>
      <c r="C4066" s="118">
        <f t="shared" si="175"/>
        <v>0</v>
      </c>
      <c r="D4066" s="120" t="s">
        <v>37</v>
      </c>
      <c r="E4066" s="120" t="s">
        <v>8986</v>
      </c>
      <c r="F4066" s="211"/>
      <c r="G4066" s="119" t="s">
        <v>8987</v>
      </c>
      <c r="I4066" s="121" t="s">
        <v>30</v>
      </c>
      <c r="K4066" s="120"/>
      <c r="L4066" s="120" t="s">
        <v>32</v>
      </c>
      <c r="M4066" s="120" t="s">
        <v>7068</v>
      </c>
      <c r="N4066" s="131">
        <v>43759</v>
      </c>
      <c r="O4066" s="131" t="s">
        <v>8982</v>
      </c>
      <c r="P4066" s="124" t="e">
        <f t="shared" si="176"/>
        <v>#VALUE!</v>
      </c>
      <c r="R4066" s="125"/>
      <c r="Y4066" s="116" t="s">
        <v>356</v>
      </c>
    </row>
    <row r="4067" spans="1:25">
      <c r="A4067" s="116">
        <v>4067</v>
      </c>
      <c r="C4067" s="118">
        <f t="shared" si="175"/>
        <v>0</v>
      </c>
      <c r="D4067" s="120" t="s">
        <v>252</v>
      </c>
      <c r="E4067" s="120" t="s">
        <v>8988</v>
      </c>
      <c r="F4067" s="211" t="s">
        <v>8989</v>
      </c>
      <c r="G4067" s="119" t="s">
        <v>8990</v>
      </c>
      <c r="H4067" s="121" t="s">
        <v>256</v>
      </c>
      <c r="I4067" s="121" t="s">
        <v>30</v>
      </c>
      <c r="J4067" s="121" t="s">
        <v>485</v>
      </c>
      <c r="K4067" s="120"/>
      <c r="L4067" s="120" t="s">
        <v>32</v>
      </c>
      <c r="M4067" s="120" t="s">
        <v>78</v>
      </c>
      <c r="P4067" s="124">
        <f t="shared" si="176"/>
        <v>0</v>
      </c>
      <c r="Y4067" s="116" t="s">
        <v>1713</v>
      </c>
    </row>
    <row r="4068" spans="1:25">
      <c r="A4068" s="116">
        <v>4068</v>
      </c>
      <c r="C4068" s="118">
        <f t="shared" si="175"/>
        <v>0</v>
      </c>
      <c r="D4068" s="120" t="s">
        <v>252</v>
      </c>
      <c r="E4068" s="120" t="s">
        <v>8991</v>
      </c>
      <c r="F4068" s="211" t="s">
        <v>8992</v>
      </c>
      <c r="G4068" s="119" t="s">
        <v>8993</v>
      </c>
      <c r="H4068" s="121" t="s">
        <v>6816</v>
      </c>
      <c r="I4068" s="121" t="s">
        <v>30</v>
      </c>
      <c r="J4068" s="121" t="s">
        <v>1540</v>
      </c>
      <c r="K4068" s="120"/>
      <c r="L4068" s="120" t="s">
        <v>32</v>
      </c>
      <c r="M4068" s="120" t="s">
        <v>7068</v>
      </c>
      <c r="N4068" s="131">
        <v>43724</v>
      </c>
      <c r="O4068" s="131">
        <v>44285</v>
      </c>
      <c r="P4068" s="124">
        <f t="shared" si="176"/>
        <v>3</v>
      </c>
      <c r="R4068" s="125">
        <f ca="1">TODAY()-O4068</f>
        <v>393</v>
      </c>
      <c r="S4068" s="120" t="s">
        <v>55</v>
      </c>
      <c r="Y4068" s="116" t="s">
        <v>1211</v>
      </c>
    </row>
    <row r="4069" spans="1:25">
      <c r="A4069" s="116">
        <v>4069</v>
      </c>
      <c r="C4069" s="118">
        <f t="shared" si="175"/>
        <v>0</v>
      </c>
      <c r="E4069" s="120" t="s">
        <v>8994</v>
      </c>
      <c r="F4069" s="211"/>
      <c r="G4069" s="119" t="s">
        <v>8995</v>
      </c>
      <c r="K4069" s="120"/>
      <c r="L4069" s="120" t="s">
        <v>32</v>
      </c>
      <c r="P4069" s="124">
        <f t="shared" si="176"/>
        <v>0</v>
      </c>
      <c r="Y4069" s="116" t="s">
        <v>356</v>
      </c>
    </row>
    <row r="4070" spans="1:25">
      <c r="A4070" s="116">
        <v>4070</v>
      </c>
      <c r="C4070" s="118">
        <f t="shared" si="175"/>
        <v>0</v>
      </c>
      <c r="D4070" s="120" t="s">
        <v>37</v>
      </c>
      <c r="E4070" s="120" t="s">
        <v>8996</v>
      </c>
      <c r="F4070" s="211"/>
      <c r="G4070" s="119" t="s">
        <v>8995</v>
      </c>
      <c r="I4070" s="121" t="s">
        <v>30</v>
      </c>
      <c r="K4070" s="120"/>
      <c r="L4070" s="120" t="s">
        <v>32</v>
      </c>
      <c r="M4070" s="120" t="s">
        <v>7068</v>
      </c>
      <c r="N4070" s="131">
        <v>43724</v>
      </c>
      <c r="O4070" s="131" t="s">
        <v>8982</v>
      </c>
      <c r="P4070" s="124" t="e">
        <f t="shared" si="176"/>
        <v>#VALUE!</v>
      </c>
      <c r="R4070" s="125"/>
      <c r="Y4070" s="116" t="s">
        <v>356</v>
      </c>
    </row>
    <row r="4071" spans="1:25">
      <c r="A4071" s="116">
        <v>4071</v>
      </c>
      <c r="C4071" s="118">
        <f t="shared" si="175"/>
        <v>0</v>
      </c>
      <c r="E4071" s="120" t="s">
        <v>8997</v>
      </c>
      <c r="F4071" s="211"/>
      <c r="G4071" s="119" t="s">
        <v>8998</v>
      </c>
      <c r="K4071" s="120"/>
      <c r="L4071" s="120" t="s">
        <v>32</v>
      </c>
      <c r="M4071" s="120" t="s">
        <v>7068</v>
      </c>
      <c r="N4071" s="131">
        <v>43724</v>
      </c>
      <c r="P4071" s="124">
        <f t="shared" si="176"/>
        <v>0</v>
      </c>
      <c r="R4071" s="118">
        <f ca="1">TODAY()-N4071</f>
        <v>954</v>
      </c>
      <c r="S4071" s="120" t="s">
        <v>92</v>
      </c>
      <c r="T4071" s="126">
        <v>43724</v>
      </c>
      <c r="Y4071" s="116" t="s">
        <v>7118</v>
      </c>
    </row>
    <row r="4072" spans="1:25" ht="27.6">
      <c r="A4072" s="116">
        <v>4072</v>
      </c>
      <c r="C4072" s="118">
        <f t="shared" si="175"/>
        <v>0</v>
      </c>
      <c r="D4072" s="120" t="s">
        <v>37</v>
      </c>
      <c r="E4072" s="120" t="s">
        <v>8999</v>
      </c>
      <c r="F4072" s="211" t="s">
        <v>9000</v>
      </c>
      <c r="G4072" s="119" t="s">
        <v>7672</v>
      </c>
      <c r="H4072" s="121" t="s">
        <v>97</v>
      </c>
      <c r="I4072" s="119" t="s">
        <v>30</v>
      </c>
      <c r="J4072" s="121" t="s">
        <v>77</v>
      </c>
      <c r="K4072" s="120"/>
      <c r="L4072" s="120" t="s">
        <v>32</v>
      </c>
      <c r="M4072" s="120" t="s">
        <v>7068</v>
      </c>
      <c r="N4072" s="131">
        <v>43724</v>
      </c>
      <c r="O4072" s="131">
        <v>44018</v>
      </c>
      <c r="P4072" s="124">
        <f t="shared" si="176"/>
        <v>7</v>
      </c>
      <c r="R4072" s="125">
        <f ca="1">TODAY()-O4072</f>
        <v>660</v>
      </c>
      <c r="S4072" s="120" t="s">
        <v>92</v>
      </c>
    </row>
    <row r="4073" spans="1:25" ht="27.6">
      <c r="A4073" s="116">
        <v>4073</v>
      </c>
      <c r="C4073" s="118">
        <f t="shared" si="175"/>
        <v>0</v>
      </c>
      <c r="D4073" s="120" t="s">
        <v>37</v>
      </c>
      <c r="E4073" s="120" t="s">
        <v>9001</v>
      </c>
      <c r="F4073" s="211" t="s">
        <v>9002</v>
      </c>
      <c r="G4073" s="119" t="s">
        <v>9003</v>
      </c>
      <c r="I4073" s="121" t="s">
        <v>30</v>
      </c>
      <c r="J4073" s="121" t="s">
        <v>9004</v>
      </c>
      <c r="K4073" s="120"/>
      <c r="L4073" s="120" t="s">
        <v>32</v>
      </c>
      <c r="M4073" s="120" t="s">
        <v>7068</v>
      </c>
      <c r="N4073" s="131">
        <v>43724</v>
      </c>
      <c r="O4073" s="131" t="s">
        <v>9005</v>
      </c>
      <c r="P4073" s="124" t="e">
        <f t="shared" si="176"/>
        <v>#VALUE!</v>
      </c>
      <c r="R4073" s="125"/>
      <c r="Y4073" s="116" t="s">
        <v>9006</v>
      </c>
    </row>
    <row r="4074" spans="1:25">
      <c r="A4074" s="116">
        <v>4074</v>
      </c>
      <c r="C4074" s="118">
        <f t="shared" si="175"/>
        <v>0</v>
      </c>
      <c r="E4074" s="120" t="s">
        <v>9007</v>
      </c>
      <c r="F4074" s="211"/>
      <c r="G4074" s="119" t="s">
        <v>3568</v>
      </c>
      <c r="K4074" s="120"/>
      <c r="L4074" s="120" t="s">
        <v>32</v>
      </c>
      <c r="P4074" s="124">
        <f t="shared" si="176"/>
        <v>0</v>
      </c>
      <c r="Y4074" s="116" t="s">
        <v>356</v>
      </c>
    </row>
    <row r="4075" spans="1:25">
      <c r="A4075" s="116">
        <v>4075</v>
      </c>
      <c r="B4075" s="129">
        <v>44097</v>
      </c>
      <c r="C4075" s="118">
        <f t="shared" si="175"/>
        <v>9</v>
      </c>
      <c r="D4075" s="120" t="s">
        <v>252</v>
      </c>
      <c r="E4075" s="120" t="s">
        <v>9008</v>
      </c>
      <c r="F4075" s="211"/>
      <c r="G4075" s="119" t="s">
        <v>2776</v>
      </c>
      <c r="K4075" s="120"/>
      <c r="L4075" s="120" t="s">
        <v>32</v>
      </c>
      <c r="P4075" s="124">
        <f t="shared" si="176"/>
        <v>0</v>
      </c>
    </row>
    <row r="4076" spans="1:25">
      <c r="A4076" s="116">
        <v>4076</v>
      </c>
      <c r="B4076" s="129">
        <v>44097</v>
      </c>
      <c r="C4076" s="118">
        <f t="shared" si="175"/>
        <v>9</v>
      </c>
      <c r="D4076" s="120" t="s">
        <v>252</v>
      </c>
      <c r="E4076" s="120" t="s">
        <v>9009</v>
      </c>
      <c r="F4076" s="211"/>
      <c r="G4076" s="119" t="s">
        <v>9009</v>
      </c>
      <c r="K4076" s="120"/>
      <c r="L4076" s="120" t="s">
        <v>32</v>
      </c>
      <c r="P4076" s="124">
        <f t="shared" si="176"/>
        <v>0</v>
      </c>
    </row>
    <row r="4077" spans="1:25">
      <c r="A4077" s="116">
        <v>4077</v>
      </c>
      <c r="C4077" s="118">
        <f t="shared" si="175"/>
        <v>0</v>
      </c>
      <c r="D4077" s="119" t="s">
        <v>37</v>
      </c>
      <c r="E4077" s="120" t="s">
        <v>9010</v>
      </c>
      <c r="F4077" s="211" t="s">
        <v>9011</v>
      </c>
      <c r="G4077" s="119" t="s">
        <v>5134</v>
      </c>
      <c r="H4077" s="121" t="s">
        <v>29</v>
      </c>
      <c r="I4077" s="121" t="s">
        <v>30</v>
      </c>
      <c r="J4077" s="121" t="s">
        <v>1540</v>
      </c>
      <c r="K4077" s="120"/>
      <c r="L4077" s="120" t="s">
        <v>32</v>
      </c>
      <c r="M4077" s="120" t="s">
        <v>7068</v>
      </c>
      <c r="N4077" s="131">
        <v>43727</v>
      </c>
      <c r="O4077" s="131">
        <v>44018</v>
      </c>
      <c r="P4077" s="124">
        <f t="shared" si="176"/>
        <v>7</v>
      </c>
      <c r="R4077" s="125">
        <f ca="1">TODAY()-O4077</f>
        <v>660</v>
      </c>
      <c r="S4077" s="120" t="s">
        <v>92</v>
      </c>
      <c r="Y4077" s="116" t="s">
        <v>356</v>
      </c>
    </row>
    <row r="4078" spans="1:25">
      <c r="A4078" s="116">
        <v>4078</v>
      </c>
      <c r="C4078" s="118">
        <f t="shared" si="175"/>
        <v>0</v>
      </c>
      <c r="E4078" s="120" t="s">
        <v>9012</v>
      </c>
      <c r="F4078" s="211"/>
      <c r="G4078" s="119" t="s">
        <v>627</v>
      </c>
      <c r="K4078" s="120"/>
      <c r="L4078" s="120" t="s">
        <v>32</v>
      </c>
      <c r="M4078" s="120" t="s">
        <v>7068</v>
      </c>
      <c r="N4078" s="131">
        <v>43724</v>
      </c>
      <c r="P4078" s="124">
        <f t="shared" si="176"/>
        <v>0</v>
      </c>
      <c r="R4078" s="118">
        <f ca="1">TODAY()-N4078</f>
        <v>954</v>
      </c>
      <c r="S4078" s="120" t="s">
        <v>92</v>
      </c>
      <c r="T4078" s="126">
        <v>43724</v>
      </c>
      <c r="Y4078" s="116" t="s">
        <v>7118</v>
      </c>
    </row>
    <row r="4079" spans="1:25" ht="27.6">
      <c r="A4079" s="116">
        <v>4079</v>
      </c>
      <c r="C4079" s="118">
        <f t="shared" si="175"/>
        <v>0</v>
      </c>
      <c r="D4079" s="119" t="s">
        <v>252</v>
      </c>
      <c r="E4079" s="120" t="s">
        <v>9013</v>
      </c>
      <c r="F4079" s="211" t="s">
        <v>9014</v>
      </c>
      <c r="G4079" s="119" t="s">
        <v>9015</v>
      </c>
      <c r="H4079" s="121" t="s">
        <v>3345</v>
      </c>
      <c r="I4079" s="119" t="s">
        <v>30</v>
      </c>
      <c r="J4079" s="121" t="s">
        <v>435</v>
      </c>
      <c r="K4079" s="120"/>
      <c r="L4079" s="120" t="s">
        <v>32</v>
      </c>
      <c r="M4079" s="120" t="s">
        <v>7068</v>
      </c>
      <c r="N4079" s="131">
        <v>43726</v>
      </c>
      <c r="O4079" s="131">
        <v>44270</v>
      </c>
      <c r="P4079" s="124">
        <f t="shared" si="176"/>
        <v>3</v>
      </c>
      <c r="R4079" s="125">
        <f ca="1">TODAY()-O4079</f>
        <v>408</v>
      </c>
      <c r="S4079" s="120" t="s">
        <v>135</v>
      </c>
      <c r="T4079" s="126">
        <v>44055</v>
      </c>
      <c r="Y4079" s="116" t="s">
        <v>9016</v>
      </c>
    </row>
    <row r="4080" spans="1:25">
      <c r="A4080" s="116">
        <v>4080</v>
      </c>
      <c r="C4080" s="118">
        <f t="shared" ref="C4080:C4143" si="177">IF(B4080&lt;&gt;0,MONTH(B4080),0)</f>
        <v>0</v>
      </c>
      <c r="D4080" s="120" t="s">
        <v>37</v>
      </c>
      <c r="E4080" s="120" t="s">
        <v>9017</v>
      </c>
      <c r="F4080" s="211" t="s">
        <v>9018</v>
      </c>
      <c r="G4080" s="119" t="s">
        <v>9019</v>
      </c>
      <c r="H4080" s="121" t="s">
        <v>6816</v>
      </c>
      <c r="I4080" s="119" t="s">
        <v>30</v>
      </c>
      <c r="J4080" s="121" t="s">
        <v>435</v>
      </c>
      <c r="K4080" s="120"/>
      <c r="L4080" s="120" t="s">
        <v>32</v>
      </c>
      <c r="M4080" s="120" t="s">
        <v>7068</v>
      </c>
      <c r="N4080" s="131">
        <v>43724</v>
      </c>
      <c r="O4080" s="131">
        <v>44055</v>
      </c>
      <c r="P4080" s="124">
        <f t="shared" si="176"/>
        <v>8</v>
      </c>
      <c r="R4080" s="125">
        <f ca="1">TODAY()-O4080</f>
        <v>623</v>
      </c>
      <c r="S4080" s="120" t="s">
        <v>135</v>
      </c>
      <c r="T4080" s="126">
        <v>43724</v>
      </c>
      <c r="U4080" s="126" t="s">
        <v>9020</v>
      </c>
      <c r="Y4080" s="116" t="s">
        <v>9021</v>
      </c>
    </row>
    <row r="4081" spans="1:25">
      <c r="A4081" s="116">
        <v>4081</v>
      </c>
      <c r="C4081" s="118">
        <f t="shared" si="177"/>
        <v>0</v>
      </c>
      <c r="D4081" s="120" t="s">
        <v>37</v>
      </c>
      <c r="E4081" s="120" t="s">
        <v>9022</v>
      </c>
      <c r="F4081" s="211"/>
      <c r="G4081" s="119" t="s">
        <v>627</v>
      </c>
      <c r="I4081" s="121" t="s">
        <v>30</v>
      </c>
      <c r="K4081" s="120"/>
      <c r="L4081" s="120" t="s">
        <v>32</v>
      </c>
      <c r="M4081" s="120" t="s">
        <v>184</v>
      </c>
      <c r="N4081" s="131">
        <v>43724</v>
      </c>
      <c r="O4081" s="131" t="s">
        <v>9023</v>
      </c>
      <c r="P4081" s="124" t="e">
        <f t="shared" si="176"/>
        <v>#VALUE!</v>
      </c>
      <c r="R4081" s="125"/>
      <c r="S4081" s="120" t="s">
        <v>135</v>
      </c>
      <c r="T4081" s="126">
        <v>43724</v>
      </c>
      <c r="Y4081" s="116" t="s">
        <v>9024</v>
      </c>
    </row>
    <row r="4082" spans="1:25">
      <c r="A4082" s="116">
        <v>4082</v>
      </c>
      <c r="C4082" s="118">
        <f t="shared" si="177"/>
        <v>0</v>
      </c>
      <c r="D4082" s="120" t="s">
        <v>37</v>
      </c>
      <c r="E4082" s="120" t="s">
        <v>9025</v>
      </c>
      <c r="F4082" s="211"/>
      <c r="G4082" s="119" t="s">
        <v>627</v>
      </c>
      <c r="I4082" s="121" t="s">
        <v>30</v>
      </c>
      <c r="K4082" s="120"/>
      <c r="L4082" s="120" t="s">
        <v>32</v>
      </c>
      <c r="M4082" s="120" t="s">
        <v>184</v>
      </c>
      <c r="N4082" s="131">
        <v>43725</v>
      </c>
      <c r="O4082" s="131" t="s">
        <v>9026</v>
      </c>
      <c r="P4082" s="124" t="e">
        <f t="shared" si="176"/>
        <v>#VALUE!</v>
      </c>
      <c r="R4082" s="125"/>
      <c r="S4082" s="120" t="s">
        <v>55</v>
      </c>
    </row>
    <row r="4083" spans="1:25">
      <c r="A4083" s="116">
        <v>4083</v>
      </c>
      <c r="B4083" s="129">
        <v>44105</v>
      </c>
      <c r="C4083" s="118">
        <f t="shared" si="177"/>
        <v>10</v>
      </c>
      <c r="D4083" s="120" t="s">
        <v>252</v>
      </c>
      <c r="E4083" s="120" t="s">
        <v>9027</v>
      </c>
      <c r="F4083" s="211"/>
      <c r="G4083" s="119" t="s">
        <v>9028</v>
      </c>
      <c r="K4083" s="120"/>
      <c r="L4083" s="120" t="s">
        <v>32</v>
      </c>
      <c r="M4083" s="120" t="s">
        <v>7068</v>
      </c>
      <c r="N4083" s="131">
        <v>43724</v>
      </c>
      <c r="P4083" s="124">
        <f t="shared" si="176"/>
        <v>0</v>
      </c>
      <c r="R4083" s="118">
        <f ca="1">TODAY()-N4083</f>
        <v>954</v>
      </c>
      <c r="S4083" s="120" t="s">
        <v>92</v>
      </c>
      <c r="T4083" s="126">
        <v>43724</v>
      </c>
      <c r="Y4083" s="116" t="s">
        <v>7118</v>
      </c>
    </row>
    <row r="4084" spans="1:25" ht="27.6">
      <c r="A4084" s="116">
        <v>4084</v>
      </c>
      <c r="C4084" s="118">
        <f t="shared" si="177"/>
        <v>0</v>
      </c>
      <c r="D4084" s="119" t="s">
        <v>252</v>
      </c>
      <c r="E4084" s="120" t="s">
        <v>9029</v>
      </c>
      <c r="F4084" s="211" t="s">
        <v>9030</v>
      </c>
      <c r="G4084" s="119" t="s">
        <v>9031</v>
      </c>
      <c r="H4084" s="121" t="s">
        <v>3345</v>
      </c>
      <c r="I4084" s="119" t="s">
        <v>30</v>
      </c>
      <c r="J4084" s="121" t="s">
        <v>435</v>
      </c>
      <c r="K4084" s="120"/>
      <c r="L4084" s="120" t="s">
        <v>32</v>
      </c>
      <c r="M4084" s="120" t="s">
        <v>7068</v>
      </c>
      <c r="N4084" s="131">
        <v>43724</v>
      </c>
      <c r="O4084" s="131">
        <v>44270</v>
      </c>
      <c r="P4084" s="124">
        <f t="shared" si="176"/>
        <v>3</v>
      </c>
      <c r="R4084" s="125">
        <f ca="1">TODAY()-O4084</f>
        <v>408</v>
      </c>
      <c r="S4084" s="120" t="s">
        <v>55</v>
      </c>
      <c r="Y4084" s="116" t="s">
        <v>8503</v>
      </c>
    </row>
    <row r="4085" spans="1:25">
      <c r="A4085" s="116">
        <v>4085</v>
      </c>
      <c r="C4085" s="118">
        <f t="shared" si="177"/>
        <v>0</v>
      </c>
      <c r="E4085" s="120" t="s">
        <v>9032</v>
      </c>
      <c r="F4085" s="211"/>
      <c r="G4085" s="119" t="s">
        <v>9033</v>
      </c>
      <c r="K4085" s="120"/>
      <c r="L4085" s="120" t="s">
        <v>32</v>
      </c>
      <c r="P4085" s="124">
        <f t="shared" si="176"/>
        <v>0</v>
      </c>
      <c r="Y4085" s="116" t="s">
        <v>356</v>
      </c>
    </row>
    <row r="4086" spans="1:25">
      <c r="A4086" s="116">
        <v>4086</v>
      </c>
      <c r="C4086" s="118">
        <f t="shared" si="177"/>
        <v>0</v>
      </c>
      <c r="D4086" s="120" t="s">
        <v>252</v>
      </c>
      <c r="E4086" s="120" t="s">
        <v>9034</v>
      </c>
      <c r="F4086" s="211" t="s">
        <v>9035</v>
      </c>
      <c r="G4086" s="119" t="s">
        <v>963</v>
      </c>
      <c r="H4086" s="121" t="s">
        <v>97</v>
      </c>
      <c r="I4086" s="119" t="s">
        <v>30</v>
      </c>
      <c r="J4086" s="121" t="s">
        <v>435</v>
      </c>
      <c r="K4086" s="120"/>
      <c r="L4086" s="120" t="s">
        <v>32</v>
      </c>
      <c r="M4086" s="120" t="s">
        <v>33</v>
      </c>
      <c r="N4086" s="131">
        <v>43787</v>
      </c>
      <c r="O4086" s="131">
        <v>44307</v>
      </c>
      <c r="P4086" s="124">
        <f t="shared" si="176"/>
        <v>4</v>
      </c>
      <c r="Q4086" s="118">
        <v>4</v>
      </c>
      <c r="R4086" s="125">
        <f ca="1">TODAY()-O4086</f>
        <v>371</v>
      </c>
      <c r="S4086" s="120" t="s">
        <v>55</v>
      </c>
      <c r="Y4086" s="116" t="s">
        <v>1211</v>
      </c>
    </row>
    <row r="4087" spans="1:25">
      <c r="A4087" s="116">
        <v>4087</v>
      </c>
      <c r="C4087" s="118">
        <f t="shared" si="177"/>
        <v>0</v>
      </c>
      <c r="D4087" s="120" t="s">
        <v>252</v>
      </c>
      <c r="E4087" s="120" t="s">
        <v>9036</v>
      </c>
      <c r="F4087" s="211" t="s">
        <v>9037</v>
      </c>
      <c r="G4087" s="119" t="s">
        <v>4956</v>
      </c>
      <c r="H4087" s="121" t="s">
        <v>53</v>
      </c>
      <c r="I4087" s="119" t="s">
        <v>30</v>
      </c>
      <c r="J4087" s="121" t="s">
        <v>435</v>
      </c>
      <c r="K4087" s="120" t="s">
        <v>65</v>
      </c>
      <c r="L4087" s="120" t="s">
        <v>32</v>
      </c>
      <c r="M4087" s="120" t="s">
        <v>33</v>
      </c>
      <c r="N4087" s="131">
        <v>44277</v>
      </c>
      <c r="O4087" s="131">
        <v>44385</v>
      </c>
      <c r="P4087" s="124">
        <f t="shared" si="176"/>
        <v>7</v>
      </c>
      <c r="S4087" s="120" t="s">
        <v>135</v>
      </c>
      <c r="T4087" s="126">
        <v>44446</v>
      </c>
      <c r="Y4087" s="116" t="s">
        <v>1713</v>
      </c>
    </row>
    <row r="4088" spans="1:25">
      <c r="A4088" s="116">
        <v>4088</v>
      </c>
      <c r="C4088" s="118">
        <f t="shared" si="177"/>
        <v>0</v>
      </c>
      <c r="E4088" s="120" t="s">
        <v>9038</v>
      </c>
      <c r="F4088" s="211"/>
      <c r="G4088" s="119" t="s">
        <v>9039</v>
      </c>
      <c r="K4088" s="120"/>
      <c r="L4088" s="120" t="s">
        <v>32</v>
      </c>
      <c r="P4088" s="124">
        <f t="shared" si="176"/>
        <v>0</v>
      </c>
      <c r="Y4088" s="116" t="s">
        <v>356</v>
      </c>
    </row>
    <row r="4089" spans="1:25">
      <c r="A4089" s="116">
        <v>4089</v>
      </c>
      <c r="C4089" s="118">
        <f t="shared" si="177"/>
        <v>0</v>
      </c>
      <c r="D4089" s="120" t="s">
        <v>252</v>
      </c>
      <c r="E4089" s="120" t="s">
        <v>9040</v>
      </c>
      <c r="F4089" s="211" t="s">
        <v>9041</v>
      </c>
      <c r="G4089" s="119" t="s">
        <v>875</v>
      </c>
      <c r="H4089" s="121" t="s">
        <v>41</v>
      </c>
      <c r="I4089" s="121" t="s">
        <v>30</v>
      </c>
      <c r="J4089" s="121" t="s">
        <v>5024</v>
      </c>
      <c r="K4089" s="120"/>
      <c r="L4089" s="120" t="s">
        <v>32</v>
      </c>
      <c r="M4089" s="120" t="s">
        <v>78</v>
      </c>
      <c r="P4089" s="124">
        <f t="shared" si="176"/>
        <v>0</v>
      </c>
      <c r="Y4089" s="116" t="s">
        <v>78</v>
      </c>
    </row>
    <row r="4090" spans="1:25" ht="27.6">
      <c r="A4090" s="116">
        <v>4090</v>
      </c>
      <c r="C4090" s="118">
        <f t="shared" si="177"/>
        <v>0</v>
      </c>
      <c r="D4090" s="120" t="s">
        <v>37</v>
      </c>
      <c r="E4090" s="120" t="s">
        <v>9042</v>
      </c>
      <c r="F4090" s="211" t="s">
        <v>9043</v>
      </c>
      <c r="G4090" s="119" t="s">
        <v>9044</v>
      </c>
      <c r="I4090" s="121" t="s">
        <v>30</v>
      </c>
      <c r="K4090" s="120"/>
      <c r="L4090" s="120" t="s">
        <v>32</v>
      </c>
      <c r="M4090" s="120" t="s">
        <v>7068</v>
      </c>
      <c r="N4090" s="131">
        <v>43725</v>
      </c>
      <c r="O4090" s="131" t="s">
        <v>8982</v>
      </c>
      <c r="P4090" s="124" t="e">
        <f t="shared" si="176"/>
        <v>#VALUE!</v>
      </c>
      <c r="R4090" s="125"/>
      <c r="Y4090" s="116" t="s">
        <v>356</v>
      </c>
    </row>
    <row r="4091" spans="1:25">
      <c r="A4091" s="116">
        <v>4091</v>
      </c>
      <c r="C4091" s="118">
        <f t="shared" si="177"/>
        <v>0</v>
      </c>
      <c r="D4091" s="120" t="s">
        <v>252</v>
      </c>
      <c r="E4091" s="120" t="s">
        <v>9045</v>
      </c>
      <c r="F4091" s="211" t="s">
        <v>9046</v>
      </c>
      <c r="G4091" s="119" t="s">
        <v>816</v>
      </c>
      <c r="H4091" s="121" t="s">
        <v>41</v>
      </c>
      <c r="I4091" s="119" t="s">
        <v>30</v>
      </c>
      <c r="J4091" s="121" t="s">
        <v>77</v>
      </c>
      <c r="K4091" s="120"/>
      <c r="L4091" s="120" t="s">
        <v>32</v>
      </c>
      <c r="M4091" s="120" t="s">
        <v>78</v>
      </c>
      <c r="P4091" s="124">
        <f t="shared" si="176"/>
        <v>0</v>
      </c>
      <c r="Y4091" s="116" t="s">
        <v>1713</v>
      </c>
    </row>
    <row r="4092" spans="1:25">
      <c r="A4092" s="116">
        <v>4092</v>
      </c>
      <c r="C4092" s="118">
        <f t="shared" si="177"/>
        <v>0</v>
      </c>
      <c r="D4092" s="119" t="s">
        <v>37</v>
      </c>
      <c r="E4092" s="120" t="s">
        <v>9047</v>
      </c>
      <c r="F4092" s="211" t="s">
        <v>9048</v>
      </c>
      <c r="G4092" s="119" t="s">
        <v>9049</v>
      </c>
      <c r="H4092" s="121" t="s">
        <v>97</v>
      </c>
      <c r="I4092" s="121" t="s">
        <v>30</v>
      </c>
      <c r="J4092" s="121" t="s">
        <v>5018</v>
      </c>
      <c r="K4092" s="120"/>
      <c r="L4092" s="120" t="s">
        <v>32</v>
      </c>
      <c r="M4092" s="120" t="s">
        <v>7068</v>
      </c>
      <c r="N4092" s="131">
        <v>43724</v>
      </c>
      <c r="O4092" s="131">
        <v>44055</v>
      </c>
      <c r="P4092" s="124">
        <f t="shared" si="176"/>
        <v>8</v>
      </c>
      <c r="R4092" s="125">
        <f ca="1">TODAY()-O4092</f>
        <v>623</v>
      </c>
      <c r="Y4092" s="116" t="s">
        <v>356</v>
      </c>
    </row>
    <row r="4093" spans="1:25">
      <c r="A4093" s="116">
        <v>4093</v>
      </c>
      <c r="C4093" s="118">
        <f t="shared" si="177"/>
        <v>0</v>
      </c>
      <c r="D4093" s="119" t="s">
        <v>252</v>
      </c>
      <c r="E4093" s="120" t="s">
        <v>9050</v>
      </c>
      <c r="F4093" s="211" t="s">
        <v>8168</v>
      </c>
      <c r="G4093" s="119" t="s">
        <v>9051</v>
      </c>
      <c r="H4093" s="121" t="s">
        <v>6799</v>
      </c>
      <c r="I4093" s="121" t="s">
        <v>30</v>
      </c>
      <c r="J4093" s="121" t="s">
        <v>7280</v>
      </c>
      <c r="K4093" s="120"/>
      <c r="L4093" s="120" t="s">
        <v>32</v>
      </c>
      <c r="M4093" s="120" t="s">
        <v>7068</v>
      </c>
      <c r="N4093" s="131">
        <v>43724</v>
      </c>
      <c r="O4093" s="131">
        <v>44302</v>
      </c>
      <c r="P4093" s="124">
        <f t="shared" si="176"/>
        <v>4</v>
      </c>
      <c r="R4093" s="125">
        <f ca="1">TODAY()-O4093</f>
        <v>376</v>
      </c>
      <c r="S4093" s="120" t="s">
        <v>55</v>
      </c>
      <c r="Y4093" s="116" t="s">
        <v>1211</v>
      </c>
    </row>
    <row r="4094" spans="1:25">
      <c r="A4094" s="116">
        <v>4094</v>
      </c>
      <c r="C4094" s="118">
        <f t="shared" si="177"/>
        <v>0</v>
      </c>
      <c r="E4094" s="120" t="s">
        <v>9052</v>
      </c>
      <c r="F4094" s="211"/>
      <c r="G4094" s="119" t="s">
        <v>2843</v>
      </c>
      <c r="K4094" s="120"/>
      <c r="L4094" s="120" t="s">
        <v>32</v>
      </c>
      <c r="P4094" s="124">
        <f t="shared" si="176"/>
        <v>0</v>
      </c>
      <c r="Y4094" s="116" t="s">
        <v>356</v>
      </c>
    </row>
    <row r="4095" spans="1:25">
      <c r="A4095" s="116">
        <v>4095</v>
      </c>
      <c r="C4095" s="118">
        <f t="shared" si="177"/>
        <v>0</v>
      </c>
      <c r="D4095" s="120" t="s">
        <v>252</v>
      </c>
      <c r="E4095" s="120" t="s">
        <v>9053</v>
      </c>
      <c r="F4095" s="211" t="s">
        <v>9054</v>
      </c>
      <c r="G4095" s="119" t="s">
        <v>9055</v>
      </c>
      <c r="H4095" s="121" t="s">
        <v>41</v>
      </c>
      <c r="I4095" s="121" t="s">
        <v>30</v>
      </c>
      <c r="J4095" s="121" t="s">
        <v>1544</v>
      </c>
      <c r="K4095" s="120"/>
      <c r="L4095" s="120" t="s">
        <v>32</v>
      </c>
      <c r="M4095" s="120" t="s">
        <v>33</v>
      </c>
      <c r="N4095" s="131">
        <v>43766</v>
      </c>
      <c r="O4095" s="131">
        <v>44392</v>
      </c>
      <c r="P4095" s="124">
        <f t="shared" si="176"/>
        <v>7</v>
      </c>
      <c r="R4095" s="125">
        <f ca="1">TODAY()-O4095</f>
        <v>286</v>
      </c>
      <c r="S4095" s="120" t="s">
        <v>55</v>
      </c>
      <c r="Y4095" s="116" t="s">
        <v>1211</v>
      </c>
    </row>
    <row r="4096" spans="1:25">
      <c r="A4096" s="116">
        <v>4096</v>
      </c>
      <c r="C4096" s="118">
        <f t="shared" si="177"/>
        <v>0</v>
      </c>
      <c r="D4096" s="120" t="s">
        <v>252</v>
      </c>
      <c r="E4096" s="120" t="s">
        <v>9056</v>
      </c>
      <c r="F4096" s="211" t="s">
        <v>9057</v>
      </c>
      <c r="G4096" s="119" t="s">
        <v>8448</v>
      </c>
      <c r="H4096" s="121" t="s">
        <v>140</v>
      </c>
      <c r="I4096" s="121" t="s">
        <v>30</v>
      </c>
      <c r="J4096" s="121" t="s">
        <v>7216</v>
      </c>
      <c r="K4096" s="120"/>
      <c r="L4096" s="120" t="s">
        <v>32</v>
      </c>
      <c r="M4096" s="120" t="s">
        <v>7068</v>
      </c>
      <c r="N4096" s="131">
        <v>43726</v>
      </c>
      <c r="O4096" s="131">
        <v>44392</v>
      </c>
      <c r="P4096" s="124">
        <f t="shared" si="176"/>
        <v>7</v>
      </c>
      <c r="Q4096" s="118">
        <v>3</v>
      </c>
      <c r="R4096" s="125">
        <f ca="1">TODAY()-O4096</f>
        <v>286</v>
      </c>
      <c r="S4096" s="120" t="s">
        <v>55</v>
      </c>
      <c r="Y4096" s="116" t="s">
        <v>1211</v>
      </c>
    </row>
    <row r="4097" spans="1:25" ht="27.6">
      <c r="A4097" s="116">
        <v>4097</v>
      </c>
      <c r="C4097" s="118">
        <f t="shared" si="177"/>
        <v>0</v>
      </c>
      <c r="D4097" s="120" t="s">
        <v>252</v>
      </c>
      <c r="E4097" s="120" t="s">
        <v>9058</v>
      </c>
      <c r="F4097" s="211" t="s">
        <v>9059</v>
      </c>
      <c r="G4097" s="119" t="s">
        <v>875</v>
      </c>
      <c r="H4097" s="121" t="s">
        <v>41</v>
      </c>
      <c r="I4097" s="121" t="s">
        <v>30</v>
      </c>
      <c r="J4097" s="121" t="s">
        <v>7216</v>
      </c>
      <c r="K4097" s="120"/>
      <c r="L4097" s="120" t="s">
        <v>32</v>
      </c>
      <c r="M4097" s="120" t="s">
        <v>33</v>
      </c>
      <c r="N4097" s="131">
        <v>43724</v>
      </c>
      <c r="O4097" s="131">
        <v>44275</v>
      </c>
      <c r="P4097" s="124">
        <f t="shared" si="176"/>
        <v>3</v>
      </c>
      <c r="R4097" s="125">
        <f ca="1">TODAY()-O4097</f>
        <v>403</v>
      </c>
      <c r="S4097" s="120" t="s">
        <v>55</v>
      </c>
      <c r="Y4097" s="116" t="s">
        <v>1211</v>
      </c>
    </row>
    <row r="4098" spans="1:25">
      <c r="A4098" s="116">
        <v>4098</v>
      </c>
      <c r="C4098" s="118">
        <f t="shared" si="177"/>
        <v>0</v>
      </c>
      <c r="D4098" s="120" t="s">
        <v>37</v>
      </c>
      <c r="E4098" s="120" t="s">
        <v>9060</v>
      </c>
      <c r="F4098" s="211" t="s">
        <v>9061</v>
      </c>
      <c r="G4098" s="119" t="s">
        <v>9062</v>
      </c>
      <c r="H4098" s="121" t="s">
        <v>6816</v>
      </c>
      <c r="I4098" s="121" t="s">
        <v>30</v>
      </c>
      <c r="J4098" s="121" t="s">
        <v>7216</v>
      </c>
      <c r="K4098" s="120"/>
      <c r="L4098" s="120" t="s">
        <v>32</v>
      </c>
      <c r="M4098" s="120" t="s">
        <v>7068</v>
      </c>
      <c r="N4098" s="131">
        <v>43724</v>
      </c>
      <c r="O4098" s="131" t="s">
        <v>8982</v>
      </c>
      <c r="P4098" s="124" t="e">
        <f t="shared" si="176"/>
        <v>#VALUE!</v>
      </c>
      <c r="R4098" s="125"/>
      <c r="Y4098" s="116" t="s">
        <v>356</v>
      </c>
    </row>
    <row r="4099" spans="1:25">
      <c r="A4099" s="116">
        <v>4099</v>
      </c>
      <c r="C4099" s="118">
        <f t="shared" si="177"/>
        <v>0</v>
      </c>
      <c r="D4099" s="120" t="s">
        <v>252</v>
      </c>
      <c r="E4099" s="120" t="s">
        <v>9063</v>
      </c>
      <c r="F4099" s="211"/>
      <c r="G4099" s="119" t="s">
        <v>875</v>
      </c>
      <c r="I4099" s="121" t="s">
        <v>30</v>
      </c>
      <c r="K4099" s="120"/>
      <c r="L4099" s="120" t="s">
        <v>32</v>
      </c>
      <c r="M4099" s="120" t="s">
        <v>7068</v>
      </c>
      <c r="N4099" s="131">
        <v>43724</v>
      </c>
      <c r="O4099" s="131" t="s">
        <v>9064</v>
      </c>
      <c r="P4099" s="124" t="e">
        <f t="shared" si="176"/>
        <v>#VALUE!</v>
      </c>
      <c r="R4099" s="125"/>
    </row>
    <row r="4100" spans="1:25">
      <c r="A4100" s="116">
        <v>4100</v>
      </c>
      <c r="C4100" s="118">
        <f t="shared" si="177"/>
        <v>0</v>
      </c>
      <c r="D4100" s="119" t="s">
        <v>37</v>
      </c>
      <c r="E4100" s="120" t="s">
        <v>9065</v>
      </c>
      <c r="F4100" s="211" t="s">
        <v>3138</v>
      </c>
      <c r="G4100" s="119" t="s">
        <v>9066</v>
      </c>
      <c r="H4100" s="121" t="s">
        <v>6799</v>
      </c>
      <c r="I4100" s="119" t="s">
        <v>30</v>
      </c>
      <c r="J4100" s="121" t="s">
        <v>77</v>
      </c>
      <c r="K4100" s="120"/>
      <c r="L4100" s="120" t="s">
        <v>32</v>
      </c>
      <c r="M4100" s="120" t="s">
        <v>7068</v>
      </c>
      <c r="N4100" s="131">
        <v>43725</v>
      </c>
      <c r="O4100" s="131" t="s">
        <v>8982</v>
      </c>
      <c r="P4100" s="124" t="e">
        <f t="shared" si="176"/>
        <v>#VALUE!</v>
      </c>
      <c r="R4100" s="125"/>
      <c r="Y4100" s="116" t="s">
        <v>356</v>
      </c>
    </row>
    <row r="4101" spans="1:25">
      <c r="A4101" s="116">
        <v>4101</v>
      </c>
      <c r="C4101" s="118">
        <f t="shared" si="177"/>
        <v>0</v>
      </c>
      <c r="D4101" s="120" t="s">
        <v>37</v>
      </c>
      <c r="E4101" s="120" t="s">
        <v>9067</v>
      </c>
      <c r="F4101" s="211" t="s">
        <v>9068</v>
      </c>
      <c r="G4101" s="119" t="s">
        <v>9069</v>
      </c>
      <c r="I4101" s="121" t="s">
        <v>30</v>
      </c>
      <c r="K4101" s="120"/>
      <c r="L4101" s="120" t="s">
        <v>32</v>
      </c>
      <c r="M4101" s="120" t="s">
        <v>7068</v>
      </c>
      <c r="N4101" s="131">
        <v>43724</v>
      </c>
      <c r="O4101" s="131" t="s">
        <v>9005</v>
      </c>
      <c r="P4101" s="124" t="e">
        <f t="shared" si="176"/>
        <v>#VALUE!</v>
      </c>
      <c r="R4101" s="125"/>
      <c r="S4101" s="120" t="s">
        <v>135</v>
      </c>
      <c r="T4101" s="126">
        <v>43724</v>
      </c>
      <c r="Y4101" s="116" t="s">
        <v>9070</v>
      </c>
    </row>
    <row r="4102" spans="1:25">
      <c r="A4102" s="116">
        <v>4102</v>
      </c>
      <c r="C4102" s="118">
        <f t="shared" si="177"/>
        <v>0</v>
      </c>
      <c r="D4102" s="120" t="s">
        <v>252</v>
      </c>
      <c r="E4102" s="120" t="s">
        <v>9071</v>
      </c>
      <c r="F4102" s="211" t="s">
        <v>761</v>
      </c>
      <c r="G4102" s="119" t="s">
        <v>1985</v>
      </c>
      <c r="H4102" s="121" t="s">
        <v>41</v>
      </c>
      <c r="I4102" s="121" t="s">
        <v>30</v>
      </c>
      <c r="J4102" s="121" t="s">
        <v>9072</v>
      </c>
      <c r="K4102" s="120"/>
      <c r="L4102" s="120" t="s">
        <v>32</v>
      </c>
      <c r="M4102" s="120" t="s">
        <v>7068</v>
      </c>
      <c r="N4102" s="131">
        <v>43724</v>
      </c>
      <c r="O4102" s="131">
        <v>44263</v>
      </c>
      <c r="P4102" s="124">
        <f t="shared" si="176"/>
        <v>3</v>
      </c>
      <c r="Q4102" s="118">
        <v>2</v>
      </c>
      <c r="R4102" s="125">
        <f ca="1">TODAY()-O4102</f>
        <v>415</v>
      </c>
      <c r="S4102" s="120" t="s">
        <v>55</v>
      </c>
      <c r="Y4102" s="116" t="s">
        <v>1211</v>
      </c>
    </row>
    <row r="4103" spans="1:25" ht="41.4">
      <c r="A4103" s="116">
        <v>4103</v>
      </c>
      <c r="C4103" s="118">
        <f t="shared" si="177"/>
        <v>0</v>
      </c>
      <c r="D4103" s="120" t="s">
        <v>37</v>
      </c>
      <c r="E4103" s="120" t="s">
        <v>9073</v>
      </c>
      <c r="F4103" s="211" t="s">
        <v>9074</v>
      </c>
      <c r="G4103" s="119" t="s">
        <v>9075</v>
      </c>
      <c r="I4103" s="121" t="s">
        <v>30</v>
      </c>
      <c r="K4103" s="120"/>
      <c r="L4103" s="120" t="s">
        <v>32</v>
      </c>
      <c r="M4103" s="120" t="s">
        <v>7068</v>
      </c>
      <c r="N4103" s="131">
        <v>43724</v>
      </c>
      <c r="O4103" s="131" t="s">
        <v>8982</v>
      </c>
      <c r="P4103" s="124" t="e">
        <f t="shared" si="176"/>
        <v>#VALUE!</v>
      </c>
      <c r="R4103" s="125"/>
      <c r="Y4103" s="116" t="s">
        <v>356</v>
      </c>
    </row>
    <row r="4104" spans="1:25">
      <c r="A4104" s="116">
        <v>4104</v>
      </c>
      <c r="B4104" s="129">
        <v>44257</v>
      </c>
      <c r="C4104" s="118">
        <f t="shared" si="177"/>
        <v>3</v>
      </c>
      <c r="D4104" s="120" t="s">
        <v>252</v>
      </c>
      <c r="E4104" s="120" t="s">
        <v>9076</v>
      </c>
      <c r="F4104" s="211" t="s">
        <v>9077</v>
      </c>
      <c r="G4104" s="119" t="s">
        <v>9078</v>
      </c>
      <c r="H4104" s="121" t="s">
        <v>53</v>
      </c>
      <c r="I4104" s="121" t="s">
        <v>30</v>
      </c>
      <c r="J4104" s="121" t="s">
        <v>485</v>
      </c>
      <c r="K4104" s="120" t="s">
        <v>65</v>
      </c>
      <c r="L4104" s="131" t="s">
        <v>32</v>
      </c>
      <c r="M4104" s="120" t="s">
        <v>2244</v>
      </c>
      <c r="P4104" s="124">
        <f t="shared" si="176"/>
        <v>0</v>
      </c>
      <c r="Y4104" s="116" t="s">
        <v>1713</v>
      </c>
    </row>
    <row r="4105" spans="1:25">
      <c r="A4105" s="116">
        <v>4105</v>
      </c>
      <c r="C4105" s="118">
        <f t="shared" si="177"/>
        <v>0</v>
      </c>
      <c r="D4105" s="120" t="s">
        <v>252</v>
      </c>
      <c r="E4105" s="120" t="s">
        <v>9079</v>
      </c>
      <c r="F4105" s="211" t="s">
        <v>127</v>
      </c>
      <c r="G4105" s="119" t="s">
        <v>9080</v>
      </c>
      <c r="H4105" s="121" t="s">
        <v>3345</v>
      </c>
      <c r="I4105" s="121" t="s">
        <v>30</v>
      </c>
      <c r="J4105" s="121" t="s">
        <v>8096</v>
      </c>
      <c r="K4105" s="120"/>
      <c r="L4105" s="120" t="s">
        <v>32</v>
      </c>
      <c r="M4105" s="120" t="s">
        <v>7068</v>
      </c>
      <c r="N4105" s="131">
        <v>43724</v>
      </c>
      <c r="O4105" s="131">
        <v>44270</v>
      </c>
      <c r="P4105" s="124">
        <f t="shared" si="176"/>
        <v>3</v>
      </c>
      <c r="R4105" s="125">
        <f ca="1">TODAY()-O4105</f>
        <v>408</v>
      </c>
      <c r="S4105" s="120" t="s">
        <v>135</v>
      </c>
      <c r="T4105" s="126">
        <v>44055</v>
      </c>
      <c r="U4105" s="126" t="s">
        <v>9081</v>
      </c>
      <c r="Y4105" s="116" t="s">
        <v>1211</v>
      </c>
    </row>
    <row r="4106" spans="1:25">
      <c r="A4106" s="116">
        <v>4106</v>
      </c>
      <c r="C4106" s="118">
        <f t="shared" si="177"/>
        <v>0</v>
      </c>
      <c r="D4106" s="120" t="s">
        <v>25</v>
      </c>
      <c r="E4106" s="120" t="s">
        <v>9082</v>
      </c>
      <c r="F4106" s="211" t="s">
        <v>636</v>
      </c>
      <c r="G4106" s="119" t="s">
        <v>2454</v>
      </c>
      <c r="H4106" s="121" t="s">
        <v>6816</v>
      </c>
      <c r="I4106" s="121" t="s">
        <v>30</v>
      </c>
      <c r="J4106" s="121" t="s">
        <v>8096</v>
      </c>
      <c r="K4106" s="120"/>
      <c r="L4106" s="120" t="s">
        <v>32</v>
      </c>
      <c r="M4106" s="120" t="s">
        <v>7068</v>
      </c>
      <c r="N4106" s="131">
        <v>43725</v>
      </c>
      <c r="O4106" s="131">
        <v>44442</v>
      </c>
      <c r="P4106" s="124">
        <f t="shared" si="176"/>
        <v>9</v>
      </c>
      <c r="R4106" s="125">
        <f ca="1">TODAY()-O4106</f>
        <v>236</v>
      </c>
      <c r="S4106" s="120" t="s">
        <v>135</v>
      </c>
    </row>
    <row r="4107" spans="1:25">
      <c r="A4107" s="116">
        <v>4107</v>
      </c>
      <c r="C4107" s="118">
        <f t="shared" si="177"/>
        <v>0</v>
      </c>
      <c r="D4107" s="120" t="s">
        <v>37</v>
      </c>
      <c r="E4107" s="120" t="s">
        <v>9083</v>
      </c>
      <c r="F4107" s="211" t="s">
        <v>7519</v>
      </c>
      <c r="G4107" s="119" t="s">
        <v>9084</v>
      </c>
      <c r="H4107" s="121" t="s">
        <v>8423</v>
      </c>
      <c r="I4107" s="121" t="s">
        <v>30</v>
      </c>
      <c r="J4107" s="121" t="s">
        <v>8096</v>
      </c>
      <c r="K4107" s="120"/>
      <c r="L4107" s="120" t="s">
        <v>32</v>
      </c>
      <c r="M4107" s="120" t="s">
        <v>7068</v>
      </c>
      <c r="N4107" s="131">
        <v>43725</v>
      </c>
      <c r="O4107" s="131">
        <v>44050</v>
      </c>
      <c r="P4107" s="124">
        <f t="shared" si="176"/>
        <v>8</v>
      </c>
      <c r="R4107" s="125">
        <f ca="1">TODAY()-O4107</f>
        <v>628</v>
      </c>
      <c r="S4107" s="120" t="s">
        <v>55</v>
      </c>
      <c r="Y4107" s="116" t="s">
        <v>356</v>
      </c>
    </row>
    <row r="4108" spans="1:25">
      <c r="A4108" s="116">
        <v>4108</v>
      </c>
      <c r="C4108" s="118">
        <f t="shared" si="177"/>
        <v>0</v>
      </c>
      <c r="D4108" s="120" t="s">
        <v>252</v>
      </c>
      <c r="E4108" s="120" t="s">
        <v>9085</v>
      </c>
      <c r="F4108" s="211" t="s">
        <v>235</v>
      </c>
      <c r="G4108" s="119" t="s">
        <v>9086</v>
      </c>
      <c r="H4108" s="121" t="s">
        <v>76</v>
      </c>
      <c r="I4108" s="119" t="s">
        <v>30</v>
      </c>
      <c r="J4108" s="121" t="s">
        <v>435</v>
      </c>
      <c r="K4108" s="120"/>
      <c r="L4108" s="120" t="s">
        <v>32</v>
      </c>
      <c r="M4108" s="120" t="s">
        <v>7068</v>
      </c>
      <c r="N4108" s="131">
        <v>43724</v>
      </c>
      <c r="O4108" s="232">
        <v>44265</v>
      </c>
      <c r="P4108" s="124">
        <f t="shared" si="176"/>
        <v>3</v>
      </c>
      <c r="R4108" s="125">
        <f ca="1">TODAY()-O4108</f>
        <v>413</v>
      </c>
      <c r="S4108" s="120" t="s">
        <v>55</v>
      </c>
      <c r="Y4108" s="127" t="s">
        <v>1211</v>
      </c>
    </row>
    <row r="4109" spans="1:25">
      <c r="A4109" s="116">
        <v>4109</v>
      </c>
      <c r="C4109" s="118">
        <f t="shared" si="177"/>
        <v>0</v>
      </c>
      <c r="E4109" s="120" t="s">
        <v>9087</v>
      </c>
      <c r="F4109" s="211"/>
      <c r="G4109" s="119" t="s">
        <v>8022</v>
      </c>
      <c r="K4109" s="120"/>
      <c r="L4109" s="120" t="s">
        <v>32</v>
      </c>
      <c r="P4109" s="124">
        <f t="shared" si="176"/>
        <v>0</v>
      </c>
      <c r="Y4109" s="116" t="s">
        <v>1770</v>
      </c>
    </row>
    <row r="4110" spans="1:25">
      <c r="A4110" s="116">
        <v>4110</v>
      </c>
      <c r="C4110" s="118">
        <f t="shared" si="177"/>
        <v>0</v>
      </c>
      <c r="E4110" s="120" t="s">
        <v>9088</v>
      </c>
      <c r="F4110" s="211"/>
      <c r="G4110" s="119" t="s">
        <v>7343</v>
      </c>
      <c r="K4110" s="120"/>
      <c r="L4110" s="120" t="s">
        <v>32</v>
      </c>
      <c r="M4110" s="120" t="s">
        <v>7068</v>
      </c>
      <c r="N4110" s="131">
        <v>43726</v>
      </c>
      <c r="P4110" s="124">
        <f t="shared" si="176"/>
        <v>0</v>
      </c>
      <c r="R4110" s="118">
        <f ca="1">TODAY()-N4110</f>
        <v>952</v>
      </c>
      <c r="S4110" s="120" t="s">
        <v>92</v>
      </c>
      <c r="T4110" s="126">
        <v>43727</v>
      </c>
      <c r="Y4110" s="116" t="s">
        <v>7118</v>
      </c>
    </row>
    <row r="4111" spans="1:25">
      <c r="A4111" s="116">
        <v>4111</v>
      </c>
      <c r="C4111" s="118">
        <f t="shared" si="177"/>
        <v>0</v>
      </c>
      <c r="D4111" s="120" t="s">
        <v>252</v>
      </c>
      <c r="E4111" s="120" t="s">
        <v>9089</v>
      </c>
      <c r="F4111" s="211" t="s">
        <v>9090</v>
      </c>
      <c r="G4111" s="119" t="s">
        <v>9091</v>
      </c>
      <c r="H4111" s="121" t="s">
        <v>53</v>
      </c>
      <c r="I4111" s="119" t="s">
        <v>30</v>
      </c>
      <c r="J4111" s="121" t="s">
        <v>87</v>
      </c>
      <c r="K4111" s="120"/>
      <c r="L4111" s="120" t="s">
        <v>32</v>
      </c>
      <c r="M4111" s="120" t="s">
        <v>7068</v>
      </c>
      <c r="N4111" s="131">
        <v>43726</v>
      </c>
      <c r="O4111" s="131">
        <v>44392</v>
      </c>
      <c r="P4111" s="124">
        <f t="shared" si="176"/>
        <v>7</v>
      </c>
      <c r="R4111" s="125">
        <f ca="1">TODAY()-O4111</f>
        <v>286</v>
      </c>
      <c r="S4111" s="120" t="s">
        <v>55</v>
      </c>
      <c r="Y4111" s="127" t="s">
        <v>1211</v>
      </c>
    </row>
    <row r="4112" spans="1:25">
      <c r="A4112" s="116">
        <v>4112</v>
      </c>
      <c r="C4112" s="118">
        <f t="shared" si="177"/>
        <v>0</v>
      </c>
      <c r="E4112" s="120" t="s">
        <v>9092</v>
      </c>
      <c r="F4112" s="211"/>
      <c r="G4112" s="119" t="s">
        <v>9093</v>
      </c>
      <c r="K4112" s="120"/>
      <c r="L4112" s="120" t="s">
        <v>32</v>
      </c>
      <c r="P4112" s="124">
        <f t="shared" si="176"/>
        <v>0</v>
      </c>
      <c r="Y4112" s="116" t="s">
        <v>356</v>
      </c>
    </row>
    <row r="4113" spans="1:25">
      <c r="A4113" s="116">
        <v>4113</v>
      </c>
      <c r="C4113" s="118">
        <f t="shared" si="177"/>
        <v>0</v>
      </c>
      <c r="E4113" s="120" t="s">
        <v>9094</v>
      </c>
      <c r="F4113" s="211"/>
      <c r="G4113" s="119" t="s">
        <v>9095</v>
      </c>
      <c r="K4113" s="120"/>
      <c r="L4113" s="120" t="s">
        <v>32</v>
      </c>
      <c r="P4113" s="124">
        <f t="shared" ref="P4113:P4176" si="178">IF(O4113&lt;&gt;0,MONTH(O4113),0)</f>
        <v>0</v>
      </c>
      <c r="Y4113" s="116" t="s">
        <v>356</v>
      </c>
    </row>
    <row r="4114" spans="1:25">
      <c r="A4114" s="116">
        <v>4114</v>
      </c>
      <c r="B4114" s="129">
        <v>44258</v>
      </c>
      <c r="C4114" s="118">
        <f t="shared" si="177"/>
        <v>3</v>
      </c>
      <c r="D4114" s="120" t="s">
        <v>252</v>
      </c>
      <c r="E4114" s="120" t="s">
        <v>9096</v>
      </c>
      <c r="F4114" s="211" t="s">
        <v>9097</v>
      </c>
      <c r="G4114" s="119" t="s">
        <v>9098</v>
      </c>
      <c r="H4114" s="121" t="s">
        <v>41</v>
      </c>
      <c r="I4114" s="119" t="s">
        <v>30</v>
      </c>
      <c r="J4114" s="121" t="s">
        <v>77</v>
      </c>
      <c r="K4114" s="120" t="s">
        <v>65</v>
      </c>
      <c r="L4114" s="131" t="s">
        <v>32</v>
      </c>
      <c r="M4114" s="120" t="s">
        <v>33</v>
      </c>
      <c r="N4114" s="131">
        <v>44280</v>
      </c>
      <c r="O4114" s="131">
        <v>44540</v>
      </c>
      <c r="P4114" s="124">
        <f t="shared" si="178"/>
        <v>12</v>
      </c>
      <c r="R4114" s="118">
        <f ca="1">TODAY()-O4114</f>
        <v>138</v>
      </c>
      <c r="S4114" s="120" t="s">
        <v>135</v>
      </c>
      <c r="T4114" s="126">
        <v>44552</v>
      </c>
      <c r="Y4114" s="116" t="s">
        <v>1713</v>
      </c>
    </row>
    <row r="4115" spans="1:25">
      <c r="A4115" s="116">
        <v>4115</v>
      </c>
      <c r="C4115" s="118">
        <f t="shared" si="177"/>
        <v>0</v>
      </c>
      <c r="E4115" s="120" t="s">
        <v>9099</v>
      </c>
      <c r="F4115" s="211"/>
      <c r="G4115" s="119" t="s">
        <v>9100</v>
      </c>
      <c r="K4115" s="120"/>
      <c r="L4115" s="120" t="s">
        <v>32</v>
      </c>
      <c r="P4115" s="124">
        <f t="shared" si="178"/>
        <v>0</v>
      </c>
      <c r="Y4115" s="116" t="s">
        <v>356</v>
      </c>
    </row>
    <row r="4116" spans="1:25">
      <c r="A4116" s="116">
        <v>4116</v>
      </c>
      <c r="C4116" s="118">
        <f t="shared" si="177"/>
        <v>0</v>
      </c>
      <c r="D4116" s="119" t="s">
        <v>25</v>
      </c>
      <c r="E4116" s="120" t="s">
        <v>9101</v>
      </c>
      <c r="F4116" s="211" t="s">
        <v>9102</v>
      </c>
      <c r="G4116" s="119" t="s">
        <v>9100</v>
      </c>
      <c r="I4116" s="121" t="s">
        <v>30</v>
      </c>
      <c r="K4116" s="120"/>
      <c r="L4116" s="120" t="s">
        <v>32</v>
      </c>
      <c r="M4116" s="120" t="s">
        <v>7068</v>
      </c>
      <c r="N4116" s="131">
        <v>43725</v>
      </c>
      <c r="O4116" s="131">
        <v>44483</v>
      </c>
      <c r="P4116" s="124">
        <f t="shared" si="178"/>
        <v>10</v>
      </c>
      <c r="R4116" s="125">
        <f ca="1">TODAY()-O4116</f>
        <v>195</v>
      </c>
    </row>
    <row r="4117" spans="1:25">
      <c r="A4117" s="116">
        <v>4117</v>
      </c>
      <c r="C4117" s="118">
        <f t="shared" si="177"/>
        <v>0</v>
      </c>
      <c r="E4117" s="120" t="s">
        <v>9103</v>
      </c>
      <c r="F4117" s="211"/>
      <c r="G4117" s="119" t="s">
        <v>9100</v>
      </c>
      <c r="K4117" s="120"/>
      <c r="L4117" s="120" t="s">
        <v>32</v>
      </c>
      <c r="P4117" s="124">
        <f t="shared" si="178"/>
        <v>0</v>
      </c>
      <c r="Y4117" s="116" t="s">
        <v>356</v>
      </c>
    </row>
    <row r="4118" spans="1:25">
      <c r="A4118" s="116">
        <v>4118</v>
      </c>
      <c r="C4118" s="118">
        <f t="shared" si="177"/>
        <v>0</v>
      </c>
      <c r="E4118" s="120" t="s">
        <v>9104</v>
      </c>
      <c r="F4118" s="211"/>
      <c r="G4118" s="119" t="s">
        <v>9105</v>
      </c>
      <c r="K4118" s="120"/>
      <c r="L4118" s="120" t="s">
        <v>32</v>
      </c>
      <c r="P4118" s="124">
        <f t="shared" si="178"/>
        <v>0</v>
      </c>
      <c r="Y4118" s="116" t="s">
        <v>356</v>
      </c>
    </row>
    <row r="4119" spans="1:25">
      <c r="A4119" s="116">
        <v>4119</v>
      </c>
      <c r="C4119" s="118">
        <f t="shared" si="177"/>
        <v>0</v>
      </c>
      <c r="E4119" s="120" t="s">
        <v>9106</v>
      </c>
      <c r="F4119" s="211"/>
      <c r="G4119" s="119" t="s">
        <v>6810</v>
      </c>
      <c r="K4119" s="120"/>
      <c r="L4119" s="120" t="s">
        <v>32</v>
      </c>
      <c r="M4119" s="120" t="s">
        <v>7068</v>
      </c>
      <c r="N4119" s="131">
        <v>43727</v>
      </c>
      <c r="P4119" s="124">
        <f t="shared" si="178"/>
        <v>0</v>
      </c>
      <c r="R4119" s="118">
        <f ca="1">TODAY()-O4119</f>
        <v>44678</v>
      </c>
      <c r="S4119" s="120" t="s">
        <v>237</v>
      </c>
      <c r="T4119" s="126">
        <v>43748</v>
      </c>
      <c r="Y4119" s="116" t="s">
        <v>9107</v>
      </c>
    </row>
    <row r="4120" spans="1:25">
      <c r="A4120" s="116">
        <v>4120</v>
      </c>
      <c r="C4120" s="118">
        <f t="shared" si="177"/>
        <v>0</v>
      </c>
      <c r="D4120" s="120" t="s">
        <v>37</v>
      </c>
      <c r="E4120" s="120" t="s">
        <v>9108</v>
      </c>
      <c r="F4120" s="211" t="s">
        <v>9109</v>
      </c>
      <c r="G4120" s="119" t="s">
        <v>9110</v>
      </c>
      <c r="H4120" s="121" t="s">
        <v>6816</v>
      </c>
      <c r="I4120" s="121" t="s">
        <v>30</v>
      </c>
      <c r="J4120" s="121" t="s">
        <v>3749</v>
      </c>
      <c r="K4120" s="120"/>
      <c r="L4120" s="120" t="s">
        <v>32</v>
      </c>
      <c r="M4120" s="120" t="s">
        <v>7068</v>
      </c>
      <c r="N4120" s="131">
        <v>43725</v>
      </c>
      <c r="O4120" s="131">
        <v>44055</v>
      </c>
      <c r="P4120" s="124">
        <f t="shared" si="178"/>
        <v>8</v>
      </c>
      <c r="R4120" s="125">
        <f ca="1">TODAY()-O4120</f>
        <v>623</v>
      </c>
      <c r="S4120" s="120" t="s">
        <v>92</v>
      </c>
      <c r="Y4120" s="116" t="s">
        <v>356</v>
      </c>
    </row>
    <row r="4121" spans="1:25">
      <c r="A4121" s="116">
        <v>4121</v>
      </c>
      <c r="C4121" s="118">
        <f t="shared" si="177"/>
        <v>0</v>
      </c>
      <c r="E4121" s="120" t="s">
        <v>9111</v>
      </c>
      <c r="F4121" s="211"/>
      <c r="G4121" s="119" t="s">
        <v>8934</v>
      </c>
      <c r="K4121" s="120"/>
      <c r="L4121" s="120" t="s">
        <v>32</v>
      </c>
      <c r="P4121" s="124">
        <f t="shared" si="178"/>
        <v>0</v>
      </c>
      <c r="Y4121" s="116" t="s">
        <v>356</v>
      </c>
    </row>
    <row r="4122" spans="1:25">
      <c r="A4122" s="116">
        <v>4122</v>
      </c>
      <c r="B4122" s="129">
        <v>44258</v>
      </c>
      <c r="C4122" s="118">
        <f t="shared" si="177"/>
        <v>3</v>
      </c>
      <c r="D4122" s="120" t="s">
        <v>252</v>
      </c>
      <c r="E4122" s="120" t="s">
        <v>9112</v>
      </c>
      <c r="F4122" s="211" t="s">
        <v>9113</v>
      </c>
      <c r="G4122" s="119" t="s">
        <v>8374</v>
      </c>
      <c r="H4122" s="121" t="s">
        <v>41</v>
      </c>
      <c r="I4122" s="121" t="s">
        <v>30</v>
      </c>
      <c r="J4122" s="121" t="s">
        <v>1544</v>
      </c>
      <c r="K4122" s="120" t="s">
        <v>65</v>
      </c>
      <c r="L4122" s="131" t="s">
        <v>32</v>
      </c>
      <c r="M4122" s="120" t="s">
        <v>2244</v>
      </c>
      <c r="P4122" s="124">
        <f t="shared" si="178"/>
        <v>0</v>
      </c>
      <c r="Y4122" s="116" t="s">
        <v>1713</v>
      </c>
    </row>
    <row r="4123" spans="1:25">
      <c r="A4123" s="116">
        <v>4123</v>
      </c>
      <c r="C4123" s="118">
        <f t="shared" si="177"/>
        <v>0</v>
      </c>
      <c r="D4123" s="120" t="s">
        <v>37</v>
      </c>
      <c r="E4123" s="120" t="s">
        <v>9114</v>
      </c>
      <c r="F4123" s="211" t="s">
        <v>8790</v>
      </c>
      <c r="G4123" s="119" t="s">
        <v>9115</v>
      </c>
      <c r="I4123" s="121" t="s">
        <v>30</v>
      </c>
      <c r="K4123" s="120"/>
      <c r="L4123" s="120" t="s">
        <v>32</v>
      </c>
      <c r="M4123" s="120" t="s">
        <v>7068</v>
      </c>
      <c r="N4123" s="131">
        <v>43726</v>
      </c>
      <c r="P4123" s="124">
        <f t="shared" si="178"/>
        <v>0</v>
      </c>
      <c r="R4123" s="125"/>
    </row>
    <row r="4124" spans="1:25">
      <c r="A4124" s="116">
        <v>4124</v>
      </c>
      <c r="C4124" s="118">
        <f t="shared" si="177"/>
        <v>0</v>
      </c>
      <c r="E4124" s="120" t="s">
        <v>9116</v>
      </c>
      <c r="F4124" s="211"/>
      <c r="G4124" s="119" t="s">
        <v>1662</v>
      </c>
      <c r="K4124" s="120"/>
      <c r="L4124" s="120" t="s">
        <v>32</v>
      </c>
      <c r="P4124" s="124">
        <f t="shared" si="178"/>
        <v>0</v>
      </c>
      <c r="Y4124" s="116" t="s">
        <v>356</v>
      </c>
    </row>
    <row r="4125" spans="1:25">
      <c r="A4125" s="116">
        <v>4125</v>
      </c>
      <c r="C4125" s="118">
        <f t="shared" si="177"/>
        <v>0</v>
      </c>
      <c r="D4125" s="120" t="s">
        <v>37</v>
      </c>
      <c r="E4125" s="120" t="s">
        <v>9117</v>
      </c>
      <c r="F4125" s="211" t="s">
        <v>1403</v>
      </c>
      <c r="G4125" s="119" t="s">
        <v>9118</v>
      </c>
      <c r="I4125" s="121" t="s">
        <v>30</v>
      </c>
      <c r="K4125" s="120"/>
      <c r="L4125" s="120" t="s">
        <v>32</v>
      </c>
      <c r="M4125" s="120" t="s">
        <v>7068</v>
      </c>
      <c r="N4125" s="131">
        <v>43725</v>
      </c>
      <c r="O4125" s="131" t="s">
        <v>44</v>
      </c>
      <c r="P4125" s="124" t="e">
        <f t="shared" si="178"/>
        <v>#VALUE!</v>
      </c>
      <c r="R4125" s="125"/>
      <c r="Y4125" s="116" t="s">
        <v>356</v>
      </c>
    </row>
    <row r="4126" spans="1:25">
      <c r="A4126" s="116">
        <v>4126</v>
      </c>
      <c r="C4126" s="118">
        <f t="shared" si="177"/>
        <v>0</v>
      </c>
      <c r="D4126" s="120" t="s">
        <v>37</v>
      </c>
      <c r="E4126" s="120" t="s">
        <v>9119</v>
      </c>
      <c r="F4126" s="211"/>
      <c r="G4126" s="119" t="s">
        <v>6281</v>
      </c>
      <c r="I4126" s="121" t="s">
        <v>30</v>
      </c>
      <c r="K4126" s="120"/>
      <c r="L4126" s="120" t="s">
        <v>32</v>
      </c>
      <c r="M4126" s="120" t="s">
        <v>7068</v>
      </c>
      <c r="N4126" s="131">
        <v>43733</v>
      </c>
      <c r="O4126" s="131">
        <v>44019</v>
      </c>
      <c r="P4126" s="124">
        <f t="shared" si="178"/>
        <v>7</v>
      </c>
      <c r="R4126" s="125">
        <f ca="1">TODAY()-O4126</f>
        <v>659</v>
      </c>
      <c r="S4126" s="120" t="s">
        <v>92</v>
      </c>
    </row>
    <row r="4127" spans="1:25">
      <c r="A4127" s="116">
        <v>4127</v>
      </c>
      <c r="C4127" s="118">
        <f t="shared" si="177"/>
        <v>0</v>
      </c>
      <c r="E4127" s="120" t="s">
        <v>9120</v>
      </c>
      <c r="F4127" s="211"/>
      <c r="G4127" s="119" t="s">
        <v>871</v>
      </c>
      <c r="K4127" s="120"/>
      <c r="L4127" s="120" t="s">
        <v>32</v>
      </c>
      <c r="P4127" s="124">
        <f t="shared" si="178"/>
        <v>0</v>
      </c>
      <c r="Y4127" s="116" t="s">
        <v>356</v>
      </c>
    </row>
    <row r="4128" spans="1:25">
      <c r="A4128" s="116">
        <v>4128</v>
      </c>
      <c r="C4128" s="118">
        <f t="shared" si="177"/>
        <v>0</v>
      </c>
      <c r="E4128" s="120" t="s">
        <v>9121</v>
      </c>
      <c r="F4128" s="211"/>
      <c r="G4128" s="119" t="s">
        <v>875</v>
      </c>
      <c r="K4128" s="120"/>
      <c r="L4128" s="120" t="s">
        <v>32</v>
      </c>
      <c r="P4128" s="124">
        <f t="shared" si="178"/>
        <v>0</v>
      </c>
      <c r="Y4128" s="116" t="s">
        <v>356</v>
      </c>
    </row>
    <row r="4129" spans="1:25">
      <c r="A4129" s="116">
        <v>4129</v>
      </c>
      <c r="C4129" s="118">
        <f t="shared" si="177"/>
        <v>0</v>
      </c>
      <c r="D4129" s="120" t="s">
        <v>25</v>
      </c>
      <c r="E4129" s="120" t="s">
        <v>9122</v>
      </c>
      <c r="F4129" s="211" t="s">
        <v>9123</v>
      </c>
      <c r="G4129" s="119" t="s">
        <v>8235</v>
      </c>
      <c r="H4129" s="121" t="s">
        <v>6816</v>
      </c>
      <c r="I4129" s="119" t="s">
        <v>30</v>
      </c>
      <c r="J4129" s="121" t="s">
        <v>87</v>
      </c>
      <c r="K4129" s="120"/>
      <c r="L4129" s="120" t="s">
        <v>32</v>
      </c>
      <c r="M4129" s="120" t="s">
        <v>7068</v>
      </c>
      <c r="N4129" s="131">
        <v>43725</v>
      </c>
      <c r="O4129" s="131">
        <v>44386</v>
      </c>
      <c r="P4129" s="124">
        <f t="shared" si="178"/>
        <v>7</v>
      </c>
      <c r="R4129" s="125"/>
      <c r="S4129" s="120" t="s">
        <v>55</v>
      </c>
    </row>
    <row r="4130" spans="1:25">
      <c r="A4130" s="116">
        <v>4130</v>
      </c>
      <c r="C4130" s="118">
        <f t="shared" si="177"/>
        <v>0</v>
      </c>
      <c r="E4130" s="120" t="s">
        <v>9124</v>
      </c>
      <c r="F4130" s="211"/>
      <c r="G4130" s="119" t="s">
        <v>9125</v>
      </c>
      <c r="K4130" s="120"/>
      <c r="L4130" s="120" t="s">
        <v>32</v>
      </c>
      <c r="P4130" s="124">
        <f t="shared" si="178"/>
        <v>0</v>
      </c>
      <c r="Y4130" s="116" t="s">
        <v>356</v>
      </c>
    </row>
    <row r="4131" spans="1:25">
      <c r="A4131" s="116">
        <v>4131</v>
      </c>
      <c r="C4131" s="118">
        <f t="shared" si="177"/>
        <v>0</v>
      </c>
      <c r="D4131" s="120" t="s">
        <v>252</v>
      </c>
      <c r="E4131" s="120" t="s">
        <v>9126</v>
      </c>
      <c r="F4131" s="211" t="s">
        <v>9127</v>
      </c>
      <c r="G4131" s="119" t="s">
        <v>8374</v>
      </c>
      <c r="H4131" s="121" t="s">
        <v>41</v>
      </c>
      <c r="I4131" s="119" t="s">
        <v>30</v>
      </c>
      <c r="J4131" s="121" t="s">
        <v>87</v>
      </c>
      <c r="K4131" s="120"/>
      <c r="L4131" s="120" t="s">
        <v>32</v>
      </c>
      <c r="M4131" s="120" t="s">
        <v>78</v>
      </c>
      <c r="P4131" s="124">
        <f t="shared" si="178"/>
        <v>0</v>
      </c>
      <c r="Y4131" s="116" t="s">
        <v>1713</v>
      </c>
    </row>
    <row r="4132" spans="1:25">
      <c r="A4132" s="116">
        <v>4132</v>
      </c>
      <c r="C4132" s="118">
        <f t="shared" si="177"/>
        <v>0</v>
      </c>
      <c r="D4132" s="120" t="s">
        <v>252</v>
      </c>
      <c r="E4132" s="120" t="s">
        <v>9128</v>
      </c>
      <c r="F4132" s="211" t="s">
        <v>9129</v>
      </c>
      <c r="G4132" s="119" t="s">
        <v>9130</v>
      </c>
      <c r="H4132" s="121" t="s">
        <v>29</v>
      </c>
      <c r="I4132" s="121" t="s">
        <v>30</v>
      </c>
      <c r="J4132" s="121" t="s">
        <v>7142</v>
      </c>
      <c r="K4132" s="120"/>
      <c r="L4132" s="120" t="s">
        <v>32</v>
      </c>
      <c r="M4132" s="120" t="s">
        <v>33</v>
      </c>
      <c r="N4132" s="131">
        <v>43574</v>
      </c>
      <c r="O4132" s="131">
        <v>44270</v>
      </c>
      <c r="P4132" s="124">
        <f t="shared" si="178"/>
        <v>3</v>
      </c>
      <c r="Q4132" s="118">
        <v>2</v>
      </c>
      <c r="R4132" s="125">
        <f ca="1">TODAY()-O4132</f>
        <v>408</v>
      </c>
      <c r="S4132" s="120" t="s">
        <v>135</v>
      </c>
      <c r="T4132" s="126">
        <v>44021</v>
      </c>
      <c r="U4132" s="126" t="s">
        <v>9131</v>
      </c>
      <c r="Y4132" s="116" t="s">
        <v>1211</v>
      </c>
    </row>
    <row r="4133" spans="1:25">
      <c r="A4133" s="116">
        <v>4133</v>
      </c>
      <c r="C4133" s="118">
        <f t="shared" si="177"/>
        <v>0</v>
      </c>
      <c r="E4133" s="120" t="s">
        <v>9132</v>
      </c>
      <c r="F4133" s="211"/>
      <c r="G4133" s="119" t="s">
        <v>361</v>
      </c>
      <c r="K4133" s="120"/>
      <c r="L4133" s="120" t="s">
        <v>32</v>
      </c>
      <c r="P4133" s="124">
        <f t="shared" si="178"/>
        <v>0</v>
      </c>
      <c r="Y4133" s="116" t="s">
        <v>356</v>
      </c>
    </row>
    <row r="4134" spans="1:25">
      <c r="A4134" s="116">
        <v>4134</v>
      </c>
      <c r="C4134" s="118">
        <f t="shared" si="177"/>
        <v>0</v>
      </c>
      <c r="D4134" s="120" t="s">
        <v>25</v>
      </c>
      <c r="E4134" s="120" t="s">
        <v>9133</v>
      </c>
      <c r="F4134" s="211" t="s">
        <v>9134</v>
      </c>
      <c r="G4134" s="119" t="s">
        <v>6813</v>
      </c>
      <c r="I4134" s="121" t="s">
        <v>30</v>
      </c>
      <c r="K4134" s="120"/>
      <c r="L4134" s="120" t="s">
        <v>32</v>
      </c>
      <c r="M4134" s="120" t="s">
        <v>7068</v>
      </c>
      <c r="N4134" s="131">
        <v>43726</v>
      </c>
      <c r="O4134" s="131">
        <v>44483</v>
      </c>
      <c r="P4134" s="124">
        <f t="shared" si="178"/>
        <v>10</v>
      </c>
      <c r="R4134" s="125"/>
      <c r="Y4134" s="116" t="s">
        <v>356</v>
      </c>
    </row>
    <row r="4135" spans="1:25">
      <c r="A4135" s="116">
        <v>4135</v>
      </c>
      <c r="C4135" s="118">
        <f t="shared" si="177"/>
        <v>0</v>
      </c>
      <c r="E4135" s="120" t="s">
        <v>9135</v>
      </c>
      <c r="F4135" s="211"/>
      <c r="G4135" s="119" t="s">
        <v>5002</v>
      </c>
      <c r="K4135" s="120"/>
      <c r="L4135" s="120" t="s">
        <v>32</v>
      </c>
      <c r="P4135" s="124">
        <f t="shared" si="178"/>
        <v>0</v>
      </c>
      <c r="Y4135" s="116" t="s">
        <v>356</v>
      </c>
    </row>
    <row r="4136" spans="1:25" ht="27.6">
      <c r="A4136" s="116">
        <v>4136</v>
      </c>
      <c r="C4136" s="118">
        <f t="shared" si="177"/>
        <v>0</v>
      </c>
      <c r="D4136" s="120" t="s">
        <v>252</v>
      </c>
      <c r="E4136" s="120" t="s">
        <v>9136</v>
      </c>
      <c r="F4136" s="211" t="s">
        <v>9137</v>
      </c>
      <c r="G4136" s="119" t="s">
        <v>7437</v>
      </c>
      <c r="H4136" s="121" t="s">
        <v>41</v>
      </c>
      <c r="I4136" s="119" t="s">
        <v>30</v>
      </c>
      <c r="J4136" s="121" t="s">
        <v>77</v>
      </c>
      <c r="K4136" s="120"/>
      <c r="L4136" s="120" t="s">
        <v>32</v>
      </c>
      <c r="M4136" s="120" t="s">
        <v>33</v>
      </c>
      <c r="N4136" s="131">
        <v>44141</v>
      </c>
      <c r="O4136" s="131">
        <v>44275</v>
      </c>
      <c r="P4136" s="124">
        <f t="shared" si="178"/>
        <v>3</v>
      </c>
      <c r="Q4136" s="118">
        <v>2</v>
      </c>
      <c r="S4136" s="120" t="s">
        <v>135</v>
      </c>
      <c r="T4136" s="126">
        <v>44295</v>
      </c>
      <c r="Y4136" s="116" t="s">
        <v>9138</v>
      </c>
    </row>
    <row r="4137" spans="1:25">
      <c r="A4137" s="116">
        <v>4137</v>
      </c>
      <c r="C4137" s="118">
        <f t="shared" si="177"/>
        <v>0</v>
      </c>
      <c r="E4137" s="120" t="s">
        <v>9139</v>
      </c>
      <c r="F4137" s="211"/>
      <c r="G4137" s="119" t="s">
        <v>1662</v>
      </c>
      <c r="K4137" s="120"/>
      <c r="L4137" s="120" t="s">
        <v>32</v>
      </c>
      <c r="M4137" s="120" t="s">
        <v>7068</v>
      </c>
      <c r="N4137" s="131">
        <v>43725</v>
      </c>
      <c r="P4137" s="124">
        <f t="shared" si="178"/>
        <v>0</v>
      </c>
      <c r="R4137" s="118">
        <f ca="1">TODAY()-N4137</f>
        <v>953</v>
      </c>
      <c r="S4137" s="120" t="s">
        <v>92</v>
      </c>
      <c r="T4137" s="126">
        <v>43725</v>
      </c>
      <c r="Y4137" s="116" t="s">
        <v>9140</v>
      </c>
    </row>
    <row r="4138" spans="1:25">
      <c r="A4138" s="116">
        <v>4138</v>
      </c>
      <c r="C4138" s="118">
        <f t="shared" si="177"/>
        <v>0</v>
      </c>
      <c r="D4138" s="120" t="s">
        <v>252</v>
      </c>
      <c r="E4138" s="120" t="s">
        <v>9141</v>
      </c>
      <c r="F4138" s="211" t="s">
        <v>9142</v>
      </c>
      <c r="G4138" s="119" t="s">
        <v>692</v>
      </c>
      <c r="H4138" s="121" t="s">
        <v>41</v>
      </c>
      <c r="I4138" s="119" t="s">
        <v>30</v>
      </c>
      <c r="J4138" s="121" t="s">
        <v>77</v>
      </c>
      <c r="K4138" s="120"/>
      <c r="L4138" s="120" t="s">
        <v>32</v>
      </c>
      <c r="M4138" s="120" t="s">
        <v>7068</v>
      </c>
      <c r="N4138" s="131">
        <v>43725</v>
      </c>
      <c r="O4138" s="131">
        <v>44348</v>
      </c>
      <c r="P4138" s="124">
        <f t="shared" si="178"/>
        <v>6</v>
      </c>
      <c r="Q4138" s="118">
        <v>2</v>
      </c>
      <c r="R4138" s="125">
        <f ca="1">TODAY()-O4138</f>
        <v>330</v>
      </c>
      <c r="S4138" s="120" t="s">
        <v>55</v>
      </c>
      <c r="Y4138" s="116" t="s">
        <v>1211</v>
      </c>
    </row>
    <row r="4139" spans="1:25">
      <c r="A4139" s="116">
        <v>4139</v>
      </c>
      <c r="C4139" s="118">
        <f t="shared" si="177"/>
        <v>0</v>
      </c>
      <c r="E4139" s="120" t="s">
        <v>9143</v>
      </c>
      <c r="F4139" s="211"/>
      <c r="G4139" s="119" t="s">
        <v>1712</v>
      </c>
      <c r="K4139" s="120"/>
      <c r="L4139" s="120" t="s">
        <v>32</v>
      </c>
      <c r="P4139" s="124">
        <f t="shared" si="178"/>
        <v>0</v>
      </c>
      <c r="Y4139" s="116" t="s">
        <v>356</v>
      </c>
    </row>
    <row r="4140" spans="1:25">
      <c r="A4140" s="116">
        <v>4140</v>
      </c>
      <c r="C4140" s="118">
        <f t="shared" si="177"/>
        <v>0</v>
      </c>
      <c r="E4140" s="120" t="s">
        <v>9144</v>
      </c>
      <c r="F4140" s="211"/>
      <c r="G4140" s="119" t="s">
        <v>610</v>
      </c>
      <c r="K4140" s="120"/>
      <c r="L4140" s="120" t="s">
        <v>32</v>
      </c>
      <c r="P4140" s="124">
        <f t="shared" si="178"/>
        <v>0</v>
      </c>
      <c r="Y4140" s="116" t="s">
        <v>356</v>
      </c>
    </row>
    <row r="4141" spans="1:25">
      <c r="A4141" s="116">
        <v>4141</v>
      </c>
      <c r="C4141" s="118">
        <f t="shared" si="177"/>
        <v>0</v>
      </c>
      <c r="E4141" s="120" t="s">
        <v>9145</v>
      </c>
      <c r="F4141" s="211"/>
      <c r="G4141" s="119" t="s">
        <v>610</v>
      </c>
      <c r="K4141" s="120"/>
      <c r="L4141" s="120" t="s">
        <v>32</v>
      </c>
      <c r="M4141" s="120" t="s">
        <v>7068</v>
      </c>
      <c r="N4141" s="131">
        <v>43725</v>
      </c>
      <c r="P4141" s="124">
        <f t="shared" si="178"/>
        <v>0</v>
      </c>
      <c r="R4141" s="118">
        <f ca="1">TODAY()-N4141</f>
        <v>953</v>
      </c>
      <c r="S4141" s="120" t="s">
        <v>92</v>
      </c>
      <c r="T4141" s="126">
        <v>43726</v>
      </c>
      <c r="Y4141" s="116" t="s">
        <v>7118</v>
      </c>
    </row>
    <row r="4142" spans="1:25">
      <c r="A4142" s="116">
        <v>4142</v>
      </c>
      <c r="C4142" s="118">
        <f t="shared" si="177"/>
        <v>0</v>
      </c>
      <c r="E4142" s="120" t="s">
        <v>9146</v>
      </c>
      <c r="F4142" s="211"/>
      <c r="G4142" s="119" t="s">
        <v>9147</v>
      </c>
      <c r="K4142" s="120"/>
      <c r="L4142" s="120" t="s">
        <v>32</v>
      </c>
      <c r="P4142" s="124">
        <f t="shared" si="178"/>
        <v>0</v>
      </c>
      <c r="Y4142" s="116" t="s">
        <v>356</v>
      </c>
    </row>
    <row r="4143" spans="1:25">
      <c r="A4143" s="116">
        <v>4143</v>
      </c>
      <c r="C4143" s="118">
        <f t="shared" si="177"/>
        <v>0</v>
      </c>
      <c r="D4143" s="120" t="s">
        <v>37</v>
      </c>
      <c r="E4143" s="120" t="s">
        <v>9148</v>
      </c>
      <c r="F4143" s="211" t="s">
        <v>9149</v>
      </c>
      <c r="G4143" s="119" t="s">
        <v>9150</v>
      </c>
      <c r="H4143" s="121" t="s">
        <v>41</v>
      </c>
      <c r="I4143" s="121" t="s">
        <v>30</v>
      </c>
      <c r="K4143" s="120"/>
      <c r="L4143" s="120" t="s">
        <v>32</v>
      </c>
      <c r="M4143" s="120" t="s">
        <v>7068</v>
      </c>
      <c r="N4143" s="131">
        <v>43728</v>
      </c>
      <c r="O4143" s="131" t="s">
        <v>44</v>
      </c>
      <c r="P4143" s="124" t="e">
        <f t="shared" si="178"/>
        <v>#VALUE!</v>
      </c>
      <c r="R4143" s="125"/>
      <c r="Y4143" s="116" t="s">
        <v>356</v>
      </c>
    </row>
    <row r="4144" spans="1:25">
      <c r="A4144" s="116">
        <v>4144</v>
      </c>
      <c r="C4144" s="118">
        <f t="shared" ref="C4144:C4207" si="179">IF(B4144&lt;&gt;0,MONTH(B4144),0)</f>
        <v>0</v>
      </c>
      <c r="D4144" s="120" t="s">
        <v>252</v>
      </c>
      <c r="E4144" s="120" t="s">
        <v>9151</v>
      </c>
      <c r="F4144" s="211" t="s">
        <v>9152</v>
      </c>
      <c r="G4144" s="119" t="s">
        <v>677</v>
      </c>
      <c r="H4144" s="121" t="s">
        <v>97</v>
      </c>
      <c r="I4144" s="121" t="s">
        <v>30</v>
      </c>
      <c r="J4144" s="121" t="s">
        <v>9072</v>
      </c>
      <c r="K4144" s="120"/>
      <c r="L4144" s="120" t="s">
        <v>32</v>
      </c>
      <c r="M4144" s="120" t="s">
        <v>7068</v>
      </c>
      <c r="N4144" s="131">
        <v>43728</v>
      </c>
      <c r="O4144" s="232">
        <v>44264</v>
      </c>
      <c r="P4144" s="124">
        <f t="shared" si="178"/>
        <v>3</v>
      </c>
      <c r="R4144" s="125">
        <f ca="1">TODAY()-O4144</f>
        <v>414</v>
      </c>
      <c r="S4144" s="120" t="s">
        <v>55</v>
      </c>
      <c r="Y4144" s="127" t="s">
        <v>1211</v>
      </c>
    </row>
    <row r="4145" spans="1:25">
      <c r="A4145" s="116">
        <v>4145</v>
      </c>
      <c r="C4145" s="118">
        <f t="shared" si="179"/>
        <v>0</v>
      </c>
      <c r="D4145" s="120" t="s">
        <v>37</v>
      </c>
      <c r="E4145" s="120" t="s">
        <v>9153</v>
      </c>
      <c r="F4145" s="211" t="s">
        <v>175</v>
      </c>
      <c r="G4145" s="119" t="s">
        <v>9154</v>
      </c>
      <c r="H4145" s="121" t="s">
        <v>192</v>
      </c>
      <c r="I4145" s="119" t="s">
        <v>30</v>
      </c>
      <c r="J4145" s="121" t="s">
        <v>31</v>
      </c>
      <c r="K4145" s="120"/>
      <c r="L4145" s="120" t="s">
        <v>32</v>
      </c>
      <c r="M4145" s="120" t="s">
        <v>7068</v>
      </c>
      <c r="N4145" s="131">
        <v>43731</v>
      </c>
      <c r="O4145" s="131" t="s">
        <v>44</v>
      </c>
      <c r="P4145" s="124" t="e">
        <f t="shared" si="178"/>
        <v>#VALUE!</v>
      </c>
      <c r="R4145" s="125"/>
      <c r="Y4145" s="116" t="s">
        <v>356</v>
      </c>
    </row>
    <row r="4146" spans="1:25" ht="27.6">
      <c r="A4146" s="116">
        <v>4146</v>
      </c>
      <c r="C4146" s="118">
        <f t="shared" si="179"/>
        <v>0</v>
      </c>
      <c r="D4146" s="119" t="s">
        <v>25</v>
      </c>
      <c r="E4146" s="120" t="s">
        <v>9155</v>
      </c>
      <c r="F4146" s="211" t="s">
        <v>9156</v>
      </c>
      <c r="G4146" s="119" t="s">
        <v>7807</v>
      </c>
      <c r="H4146" s="121" t="s">
        <v>97</v>
      </c>
      <c r="I4146" s="119" t="s">
        <v>30</v>
      </c>
      <c r="J4146" s="121" t="s">
        <v>77</v>
      </c>
      <c r="K4146" s="120" t="s">
        <v>65</v>
      </c>
      <c r="L4146" s="120" t="s">
        <v>32</v>
      </c>
      <c r="M4146" s="120" t="s">
        <v>7068</v>
      </c>
      <c r="N4146" s="131">
        <v>43731</v>
      </c>
      <c r="O4146" s="131">
        <v>44386</v>
      </c>
      <c r="P4146" s="124">
        <f t="shared" si="178"/>
        <v>7</v>
      </c>
      <c r="R4146" s="125">
        <f ca="1">TODAY()-O4146</f>
        <v>292</v>
      </c>
      <c r="Y4146" s="116" t="s">
        <v>356</v>
      </c>
    </row>
    <row r="4147" spans="1:25">
      <c r="A4147" s="116">
        <v>4147</v>
      </c>
      <c r="C4147" s="118">
        <f t="shared" si="179"/>
        <v>0</v>
      </c>
      <c r="D4147" s="120" t="s">
        <v>252</v>
      </c>
      <c r="E4147" s="120" t="s">
        <v>9157</v>
      </c>
      <c r="F4147" s="211" t="s">
        <v>9158</v>
      </c>
      <c r="G4147" s="119" t="s">
        <v>9159</v>
      </c>
      <c r="H4147" s="121" t="s">
        <v>97</v>
      </c>
      <c r="I4147" s="119" t="s">
        <v>30</v>
      </c>
      <c r="J4147" s="121" t="s">
        <v>87</v>
      </c>
      <c r="K4147" s="120"/>
      <c r="L4147" s="120" t="s">
        <v>32</v>
      </c>
      <c r="M4147" s="120" t="s">
        <v>7068</v>
      </c>
      <c r="N4147" s="131">
        <v>43731</v>
      </c>
      <c r="O4147" s="232">
        <v>44264</v>
      </c>
      <c r="P4147" s="124">
        <f t="shared" si="178"/>
        <v>3</v>
      </c>
      <c r="R4147" s="125">
        <f ca="1">TODAY()-O4147</f>
        <v>414</v>
      </c>
      <c r="S4147" s="120" t="s">
        <v>55</v>
      </c>
      <c r="Y4147" s="127" t="s">
        <v>1211</v>
      </c>
    </row>
    <row r="4148" spans="1:25">
      <c r="A4148" s="116">
        <v>4148</v>
      </c>
      <c r="C4148" s="118">
        <f t="shared" si="179"/>
        <v>0</v>
      </c>
      <c r="D4148" s="119" t="s">
        <v>37</v>
      </c>
      <c r="E4148" s="120" t="s">
        <v>9160</v>
      </c>
      <c r="F4148" s="211" t="s">
        <v>937</v>
      </c>
      <c r="G4148" s="119" t="s">
        <v>9161</v>
      </c>
      <c r="H4148" s="121" t="s">
        <v>344</v>
      </c>
      <c r="I4148" s="121" t="s">
        <v>30</v>
      </c>
      <c r="J4148" s="121" t="s">
        <v>7091</v>
      </c>
      <c r="K4148" s="120"/>
      <c r="L4148" s="120" t="s">
        <v>32</v>
      </c>
      <c r="M4148" s="120" t="s">
        <v>7068</v>
      </c>
      <c r="N4148" s="131">
        <v>43732</v>
      </c>
      <c r="O4148" s="131">
        <v>44055</v>
      </c>
      <c r="P4148" s="124">
        <f t="shared" si="178"/>
        <v>8</v>
      </c>
      <c r="R4148" s="125">
        <f ca="1">TODAY()-O4148</f>
        <v>623</v>
      </c>
      <c r="Y4148" s="116" t="s">
        <v>356</v>
      </c>
    </row>
    <row r="4149" spans="1:25">
      <c r="A4149" s="116">
        <v>4149</v>
      </c>
      <c r="C4149" s="118">
        <f t="shared" si="179"/>
        <v>0</v>
      </c>
      <c r="E4149" s="120" t="s">
        <v>9162</v>
      </c>
      <c r="F4149" s="211"/>
      <c r="G4149" s="119" t="s">
        <v>9163</v>
      </c>
      <c r="K4149" s="120"/>
      <c r="L4149" s="120" t="s">
        <v>32</v>
      </c>
      <c r="P4149" s="124">
        <f t="shared" si="178"/>
        <v>0</v>
      </c>
      <c r="Y4149" s="116" t="s">
        <v>356</v>
      </c>
    </row>
    <row r="4150" spans="1:25">
      <c r="A4150" s="116">
        <v>4150</v>
      </c>
      <c r="C4150" s="118">
        <f t="shared" si="179"/>
        <v>0</v>
      </c>
      <c r="E4150" s="120" t="s">
        <v>9164</v>
      </c>
      <c r="F4150" s="211"/>
      <c r="G4150" s="119" t="s">
        <v>9165</v>
      </c>
      <c r="K4150" s="120"/>
      <c r="L4150" s="120" t="s">
        <v>32</v>
      </c>
      <c r="P4150" s="124">
        <f t="shared" si="178"/>
        <v>0</v>
      </c>
      <c r="Y4150" s="116" t="s">
        <v>356</v>
      </c>
    </row>
    <row r="4151" spans="1:25">
      <c r="A4151" s="116">
        <v>4151</v>
      </c>
      <c r="C4151" s="118">
        <f t="shared" si="179"/>
        <v>0</v>
      </c>
      <c r="E4151" s="120" t="s">
        <v>9166</v>
      </c>
      <c r="F4151" s="211"/>
      <c r="G4151" s="119" t="s">
        <v>9167</v>
      </c>
      <c r="K4151" s="120"/>
      <c r="L4151" s="120" t="s">
        <v>32</v>
      </c>
      <c r="P4151" s="124">
        <f t="shared" si="178"/>
        <v>0</v>
      </c>
      <c r="Y4151" s="116" t="s">
        <v>356</v>
      </c>
    </row>
    <row r="4152" spans="1:25">
      <c r="A4152" s="116">
        <v>4152</v>
      </c>
      <c r="C4152" s="118">
        <f t="shared" si="179"/>
        <v>0</v>
      </c>
      <c r="D4152" s="120" t="s">
        <v>25</v>
      </c>
      <c r="E4152" s="120" t="s">
        <v>9168</v>
      </c>
      <c r="F4152" s="211" t="s">
        <v>9169</v>
      </c>
      <c r="G4152" s="119" t="s">
        <v>528</v>
      </c>
      <c r="H4152" s="121" t="s">
        <v>53</v>
      </c>
      <c r="I4152" s="121" t="s">
        <v>30</v>
      </c>
      <c r="J4152" s="121" t="s">
        <v>7142</v>
      </c>
      <c r="K4152" s="120" t="s">
        <v>65</v>
      </c>
      <c r="L4152" s="120" t="s">
        <v>32</v>
      </c>
      <c r="M4152" s="120" t="s">
        <v>33</v>
      </c>
      <c r="O4152" s="131">
        <v>44389</v>
      </c>
      <c r="P4152" s="124">
        <f t="shared" si="178"/>
        <v>7</v>
      </c>
    </row>
    <row r="4153" spans="1:25">
      <c r="A4153" s="116">
        <v>4153</v>
      </c>
      <c r="C4153" s="118">
        <f t="shared" si="179"/>
        <v>0</v>
      </c>
      <c r="E4153" s="120" t="s">
        <v>9170</v>
      </c>
      <c r="F4153" s="211"/>
      <c r="G4153" s="119" t="s">
        <v>528</v>
      </c>
      <c r="K4153" s="120"/>
      <c r="L4153" s="120" t="s">
        <v>32</v>
      </c>
      <c r="P4153" s="124">
        <f t="shared" si="178"/>
        <v>0</v>
      </c>
      <c r="Y4153" s="116" t="s">
        <v>356</v>
      </c>
    </row>
    <row r="4154" spans="1:25">
      <c r="A4154" s="116">
        <v>4154</v>
      </c>
      <c r="C4154" s="118">
        <f t="shared" si="179"/>
        <v>0</v>
      </c>
      <c r="E4154" s="120" t="s">
        <v>9171</v>
      </c>
      <c r="F4154" s="211"/>
      <c r="G4154" s="119" t="s">
        <v>528</v>
      </c>
      <c r="K4154" s="120"/>
      <c r="L4154" s="120" t="s">
        <v>32</v>
      </c>
      <c r="P4154" s="124">
        <f t="shared" si="178"/>
        <v>0</v>
      </c>
      <c r="Y4154" s="116" t="s">
        <v>356</v>
      </c>
    </row>
    <row r="4155" spans="1:25">
      <c r="A4155" s="116">
        <v>4155</v>
      </c>
      <c r="C4155" s="118">
        <f t="shared" si="179"/>
        <v>0</v>
      </c>
      <c r="E4155" s="120" t="s">
        <v>9172</v>
      </c>
      <c r="F4155" s="211"/>
      <c r="G4155" s="119" t="s">
        <v>528</v>
      </c>
      <c r="K4155" s="120"/>
      <c r="L4155" s="120" t="s">
        <v>32</v>
      </c>
      <c r="P4155" s="124">
        <f t="shared" si="178"/>
        <v>0</v>
      </c>
      <c r="Y4155" s="116" t="s">
        <v>356</v>
      </c>
    </row>
    <row r="4156" spans="1:25">
      <c r="A4156" s="116">
        <v>4156</v>
      </c>
      <c r="C4156" s="118">
        <f t="shared" si="179"/>
        <v>0</v>
      </c>
      <c r="D4156" s="119" t="s">
        <v>25</v>
      </c>
      <c r="E4156" s="120" t="s">
        <v>9173</v>
      </c>
      <c r="F4156" s="211" t="s">
        <v>9174</v>
      </c>
      <c r="G4156" s="119" t="s">
        <v>6508</v>
      </c>
      <c r="H4156" s="121" t="s">
        <v>53</v>
      </c>
      <c r="I4156" s="119" t="s">
        <v>30</v>
      </c>
      <c r="J4156" s="121" t="s">
        <v>87</v>
      </c>
      <c r="K4156" s="120" t="s">
        <v>65</v>
      </c>
      <c r="L4156" s="120" t="s">
        <v>32</v>
      </c>
      <c r="M4156" s="120" t="s">
        <v>7068</v>
      </c>
      <c r="N4156" s="131">
        <v>43733</v>
      </c>
      <c r="O4156" s="131">
        <v>44385</v>
      </c>
      <c r="P4156" s="124">
        <f t="shared" si="178"/>
        <v>7</v>
      </c>
      <c r="R4156" s="125">
        <f ca="1">TODAY()-O4156</f>
        <v>293</v>
      </c>
      <c r="Y4156" s="116" t="s">
        <v>356</v>
      </c>
    </row>
    <row r="4157" spans="1:25">
      <c r="A4157" s="116">
        <v>4157</v>
      </c>
      <c r="C4157" s="118">
        <f t="shared" si="179"/>
        <v>0</v>
      </c>
      <c r="E4157" s="120" t="s">
        <v>9175</v>
      </c>
      <c r="F4157" s="211"/>
      <c r="G4157" s="119" t="s">
        <v>528</v>
      </c>
      <c r="K4157" s="120"/>
      <c r="L4157" s="120" t="s">
        <v>32</v>
      </c>
      <c r="P4157" s="124">
        <f t="shared" si="178"/>
        <v>0</v>
      </c>
      <c r="Y4157" s="116" t="s">
        <v>356</v>
      </c>
    </row>
    <row r="4158" spans="1:25">
      <c r="A4158" s="116">
        <v>4158</v>
      </c>
      <c r="C4158" s="118">
        <f t="shared" si="179"/>
        <v>0</v>
      </c>
      <c r="E4158" s="120" t="s">
        <v>9176</v>
      </c>
      <c r="F4158" s="211"/>
      <c r="G4158" s="119" t="s">
        <v>528</v>
      </c>
      <c r="K4158" s="120"/>
      <c r="L4158" s="120" t="s">
        <v>32</v>
      </c>
      <c r="P4158" s="124">
        <f t="shared" si="178"/>
        <v>0</v>
      </c>
      <c r="Y4158" s="116" t="s">
        <v>356</v>
      </c>
    </row>
    <row r="4159" spans="1:25">
      <c r="A4159" s="116">
        <v>4159</v>
      </c>
      <c r="B4159" s="126">
        <v>43731</v>
      </c>
      <c r="C4159" s="118">
        <f t="shared" si="179"/>
        <v>9</v>
      </c>
      <c r="D4159" s="120" t="s">
        <v>25</v>
      </c>
      <c r="E4159" s="120" t="s">
        <v>9177</v>
      </c>
      <c r="F4159" s="211" t="s">
        <v>9178</v>
      </c>
      <c r="G4159" s="119" t="s">
        <v>528</v>
      </c>
      <c r="H4159" s="121" t="s">
        <v>53</v>
      </c>
      <c r="I4159" s="121" t="s">
        <v>30</v>
      </c>
      <c r="J4159" s="121" t="s">
        <v>5018</v>
      </c>
      <c r="K4159" s="120" t="s">
        <v>65</v>
      </c>
      <c r="L4159" s="120" t="s">
        <v>32</v>
      </c>
      <c r="M4159" s="120" t="s">
        <v>7068</v>
      </c>
      <c r="N4159" s="131">
        <v>44389</v>
      </c>
      <c r="O4159" s="131">
        <v>44055</v>
      </c>
      <c r="P4159" s="124">
        <f t="shared" si="178"/>
        <v>8</v>
      </c>
      <c r="R4159" s="125">
        <f ca="1">TODAY()-O4159</f>
        <v>623</v>
      </c>
      <c r="S4159" s="120" t="s">
        <v>135</v>
      </c>
      <c r="T4159" s="126">
        <v>43731</v>
      </c>
      <c r="U4159" s="126" t="s">
        <v>9179</v>
      </c>
      <c r="Y4159" s="116" t="s">
        <v>9180</v>
      </c>
    </row>
    <row r="4160" spans="1:25">
      <c r="A4160" s="116">
        <v>4160</v>
      </c>
      <c r="C4160" s="118">
        <f t="shared" si="179"/>
        <v>0</v>
      </c>
      <c r="D4160" s="120" t="s">
        <v>25</v>
      </c>
      <c r="E4160" s="120" t="s">
        <v>9181</v>
      </c>
      <c r="F4160" s="211" t="s">
        <v>9182</v>
      </c>
      <c r="G4160" s="119" t="s">
        <v>528</v>
      </c>
      <c r="I4160" s="121" t="s">
        <v>30</v>
      </c>
      <c r="K4160" s="120"/>
      <c r="L4160" s="120" t="s">
        <v>32</v>
      </c>
      <c r="M4160" s="120" t="s">
        <v>7068</v>
      </c>
      <c r="N4160" s="131">
        <v>43738</v>
      </c>
      <c r="O4160" s="131">
        <v>44483</v>
      </c>
      <c r="P4160" s="124">
        <f t="shared" si="178"/>
        <v>10</v>
      </c>
      <c r="R4160" s="125"/>
    </row>
    <row r="4161" spans="1:25">
      <c r="A4161" s="116">
        <v>4161</v>
      </c>
      <c r="C4161" s="118">
        <f t="shared" si="179"/>
        <v>0</v>
      </c>
      <c r="E4161" s="120" t="s">
        <v>9183</v>
      </c>
      <c r="F4161" s="211"/>
      <c r="G4161" s="119" t="s">
        <v>528</v>
      </c>
      <c r="K4161" s="120"/>
      <c r="L4161" s="120" t="s">
        <v>32</v>
      </c>
      <c r="P4161" s="124">
        <f t="shared" si="178"/>
        <v>0</v>
      </c>
      <c r="Y4161" s="116" t="s">
        <v>356</v>
      </c>
    </row>
    <row r="4162" spans="1:25" ht="41.4">
      <c r="A4162" s="116">
        <v>4162</v>
      </c>
      <c r="C4162" s="118">
        <f t="shared" si="179"/>
        <v>0</v>
      </c>
      <c r="D4162" s="120" t="s">
        <v>37</v>
      </c>
      <c r="E4162" s="120" t="s">
        <v>9184</v>
      </c>
      <c r="F4162" s="211" t="s">
        <v>9185</v>
      </c>
      <c r="G4162" s="119" t="s">
        <v>528</v>
      </c>
      <c r="I4162" s="119" t="s">
        <v>30</v>
      </c>
      <c r="J4162" s="121" t="s">
        <v>529</v>
      </c>
      <c r="K4162" s="120"/>
      <c r="L4162" s="120" t="s">
        <v>32</v>
      </c>
      <c r="M4162" s="120" t="s">
        <v>7068</v>
      </c>
      <c r="N4162" s="131">
        <v>43731</v>
      </c>
      <c r="O4162" s="131" t="s">
        <v>9186</v>
      </c>
      <c r="P4162" s="124" t="e">
        <f t="shared" si="178"/>
        <v>#VALUE!</v>
      </c>
      <c r="R4162" s="125"/>
      <c r="Y4162" s="116" t="s">
        <v>356</v>
      </c>
    </row>
    <row r="4163" spans="1:25" ht="27.6">
      <c r="A4163" s="116">
        <v>4163</v>
      </c>
      <c r="C4163" s="118">
        <f t="shared" si="179"/>
        <v>0</v>
      </c>
      <c r="D4163" s="119" t="s">
        <v>25</v>
      </c>
      <c r="E4163" s="120" t="s">
        <v>9187</v>
      </c>
      <c r="F4163" s="211" t="s">
        <v>9188</v>
      </c>
      <c r="G4163" s="119" t="s">
        <v>528</v>
      </c>
      <c r="H4163" s="121" t="s">
        <v>53</v>
      </c>
      <c r="I4163" s="119" t="s">
        <v>30</v>
      </c>
      <c r="J4163" s="121" t="s">
        <v>31</v>
      </c>
      <c r="K4163" s="120"/>
      <c r="L4163" s="120" t="s">
        <v>32</v>
      </c>
      <c r="M4163" s="120" t="s">
        <v>7068</v>
      </c>
      <c r="N4163" s="131">
        <v>43753</v>
      </c>
      <c r="O4163" s="131">
        <v>44483</v>
      </c>
      <c r="P4163" s="124">
        <f t="shared" si="178"/>
        <v>10</v>
      </c>
      <c r="R4163" s="125">
        <f ca="1">TODAY()-O4163</f>
        <v>195</v>
      </c>
    </row>
    <row r="4164" spans="1:25">
      <c r="A4164" s="116">
        <v>4164</v>
      </c>
      <c r="C4164" s="118">
        <f t="shared" si="179"/>
        <v>0</v>
      </c>
      <c r="E4164" s="120" t="s">
        <v>9189</v>
      </c>
      <c r="F4164" s="211"/>
      <c r="G4164" s="119" t="s">
        <v>528</v>
      </c>
      <c r="K4164" s="120"/>
      <c r="L4164" s="120" t="s">
        <v>32</v>
      </c>
      <c r="P4164" s="124">
        <f t="shared" si="178"/>
        <v>0</v>
      </c>
      <c r="Y4164" s="116" t="s">
        <v>356</v>
      </c>
    </row>
    <row r="4165" spans="1:25">
      <c r="A4165" s="116">
        <v>4165</v>
      </c>
      <c r="C4165" s="118">
        <f t="shared" si="179"/>
        <v>0</v>
      </c>
      <c r="E4165" s="120" t="s">
        <v>9190</v>
      </c>
      <c r="F4165" s="211"/>
      <c r="G4165" s="119" t="s">
        <v>371</v>
      </c>
      <c r="I4165" s="121" t="s">
        <v>30</v>
      </c>
      <c r="J4165" s="121" t="s">
        <v>1540</v>
      </c>
      <c r="K4165" s="120"/>
      <c r="L4165" s="120" t="s">
        <v>32</v>
      </c>
      <c r="P4165" s="124">
        <f t="shared" si="178"/>
        <v>0</v>
      </c>
      <c r="Y4165" s="116" t="s">
        <v>356</v>
      </c>
    </row>
    <row r="4166" spans="1:25">
      <c r="A4166" s="116">
        <v>4166</v>
      </c>
      <c r="C4166" s="118">
        <f t="shared" si="179"/>
        <v>0</v>
      </c>
      <c r="D4166" s="119" t="s">
        <v>25</v>
      </c>
      <c r="E4166" s="120" t="s">
        <v>9191</v>
      </c>
      <c r="F4166" s="211"/>
      <c r="G4166" s="119" t="s">
        <v>371</v>
      </c>
      <c r="H4166" s="121" t="s">
        <v>6799</v>
      </c>
      <c r="I4166" s="121" t="s">
        <v>30</v>
      </c>
      <c r="J4166" s="121" t="s">
        <v>5018</v>
      </c>
      <c r="K4166" s="120"/>
      <c r="L4166" s="120" t="s">
        <v>32</v>
      </c>
      <c r="P4166" s="124">
        <f t="shared" si="178"/>
        <v>0</v>
      </c>
    </row>
    <row r="4167" spans="1:25">
      <c r="A4167" s="116">
        <v>4167</v>
      </c>
      <c r="C4167" s="118">
        <f t="shared" si="179"/>
        <v>0</v>
      </c>
      <c r="E4167" s="120" t="s">
        <v>9192</v>
      </c>
      <c r="F4167" s="211"/>
      <c r="G4167" s="119" t="s">
        <v>371</v>
      </c>
      <c r="I4167" s="121" t="s">
        <v>30</v>
      </c>
      <c r="J4167" s="121" t="s">
        <v>1540</v>
      </c>
      <c r="K4167" s="120"/>
      <c r="L4167" s="120" t="s">
        <v>32</v>
      </c>
      <c r="P4167" s="124">
        <f t="shared" si="178"/>
        <v>0</v>
      </c>
      <c r="Y4167" s="116" t="s">
        <v>356</v>
      </c>
    </row>
    <row r="4168" spans="1:25">
      <c r="A4168" s="116">
        <v>4168</v>
      </c>
      <c r="B4168" s="129">
        <v>44085</v>
      </c>
      <c r="C4168" s="118">
        <f t="shared" si="179"/>
        <v>9</v>
      </c>
      <c r="D4168" s="120" t="s">
        <v>252</v>
      </c>
      <c r="E4168" s="120" t="s">
        <v>9193</v>
      </c>
      <c r="F4168" s="211"/>
      <c r="G4168" s="119" t="s">
        <v>371</v>
      </c>
      <c r="I4168" s="121" t="s">
        <v>30</v>
      </c>
      <c r="J4168" s="121" t="s">
        <v>1540</v>
      </c>
      <c r="K4168" s="120"/>
      <c r="L4168" s="120" t="s">
        <v>32</v>
      </c>
      <c r="M4168" s="120" t="s">
        <v>78</v>
      </c>
      <c r="P4168" s="124">
        <f t="shared" si="178"/>
        <v>0</v>
      </c>
    </row>
    <row r="4169" spans="1:25">
      <c r="A4169" s="116">
        <v>4169</v>
      </c>
      <c r="C4169" s="118">
        <f t="shared" si="179"/>
        <v>0</v>
      </c>
      <c r="E4169" s="120" t="s">
        <v>9194</v>
      </c>
      <c r="F4169" s="211"/>
      <c r="G4169" s="119" t="s">
        <v>371</v>
      </c>
      <c r="I4169" s="121" t="s">
        <v>30</v>
      </c>
      <c r="J4169" s="121" t="s">
        <v>7216</v>
      </c>
      <c r="K4169" s="120"/>
      <c r="L4169" s="120" t="s">
        <v>32</v>
      </c>
      <c r="P4169" s="124">
        <f t="shared" si="178"/>
        <v>0</v>
      </c>
      <c r="Y4169" s="116" t="s">
        <v>356</v>
      </c>
    </row>
    <row r="4170" spans="1:25" ht="27.6">
      <c r="A4170" s="116">
        <v>4170</v>
      </c>
      <c r="C4170" s="118">
        <f t="shared" si="179"/>
        <v>0</v>
      </c>
      <c r="D4170" s="120" t="s">
        <v>37</v>
      </c>
      <c r="E4170" s="120" t="s">
        <v>9195</v>
      </c>
      <c r="F4170" s="211" t="s">
        <v>9196</v>
      </c>
      <c r="G4170" s="119" t="s">
        <v>371</v>
      </c>
      <c r="I4170" s="121" t="s">
        <v>30</v>
      </c>
      <c r="J4170" s="121" t="s">
        <v>1540</v>
      </c>
      <c r="K4170" s="120"/>
      <c r="L4170" s="120" t="s">
        <v>32</v>
      </c>
      <c r="M4170" s="120" t="s">
        <v>33</v>
      </c>
      <c r="N4170" s="131">
        <v>43810</v>
      </c>
      <c r="O4170" s="131">
        <v>43871</v>
      </c>
      <c r="P4170" s="124">
        <f t="shared" si="178"/>
        <v>2</v>
      </c>
      <c r="R4170" s="125">
        <f ca="1">TODAY()-O4170</f>
        <v>807</v>
      </c>
      <c r="S4170" s="120" t="s">
        <v>92</v>
      </c>
      <c r="T4170" s="126">
        <v>43889</v>
      </c>
      <c r="Y4170" s="116" t="s">
        <v>2190</v>
      </c>
    </row>
    <row r="4171" spans="1:25">
      <c r="A4171" s="116">
        <v>4171</v>
      </c>
      <c r="B4171" s="129">
        <v>44088</v>
      </c>
      <c r="C4171" s="118">
        <f t="shared" si="179"/>
        <v>9</v>
      </c>
      <c r="D4171" s="120" t="s">
        <v>252</v>
      </c>
      <c r="E4171" s="120" t="s">
        <v>9197</v>
      </c>
      <c r="F4171" s="211"/>
      <c r="G4171" s="119" t="s">
        <v>214</v>
      </c>
      <c r="K4171" s="120"/>
      <c r="L4171" s="120" t="s">
        <v>32</v>
      </c>
      <c r="M4171" s="120" t="s">
        <v>78</v>
      </c>
      <c r="P4171" s="124">
        <f t="shared" si="178"/>
        <v>0</v>
      </c>
    </row>
    <row r="4172" spans="1:25" ht="27.6">
      <c r="A4172" s="116">
        <v>4172</v>
      </c>
      <c r="C4172" s="118">
        <f t="shared" si="179"/>
        <v>0</v>
      </c>
      <c r="D4172" s="119" t="s">
        <v>37</v>
      </c>
      <c r="E4172" s="120" t="s">
        <v>9198</v>
      </c>
      <c r="F4172" s="211" t="s">
        <v>9199</v>
      </c>
      <c r="G4172" s="119" t="s">
        <v>603</v>
      </c>
      <c r="H4172" s="121" t="s">
        <v>86</v>
      </c>
      <c r="I4172" s="119" t="s">
        <v>30</v>
      </c>
      <c r="J4172" s="121" t="s">
        <v>87</v>
      </c>
      <c r="K4172" s="120"/>
      <c r="L4172" s="120" t="s">
        <v>32</v>
      </c>
      <c r="M4172" s="120" t="s">
        <v>7068</v>
      </c>
      <c r="N4172" s="131">
        <v>43733</v>
      </c>
      <c r="O4172" s="131">
        <v>44055</v>
      </c>
      <c r="P4172" s="124">
        <f t="shared" si="178"/>
        <v>8</v>
      </c>
      <c r="R4172" s="125">
        <f ca="1">TODAY()-O4172</f>
        <v>623</v>
      </c>
      <c r="S4172" s="120" t="s">
        <v>92</v>
      </c>
      <c r="T4172" s="126">
        <v>43733</v>
      </c>
      <c r="Y4172" s="116" t="s">
        <v>9200</v>
      </c>
    </row>
    <row r="4173" spans="1:25">
      <c r="A4173" s="116">
        <v>4173</v>
      </c>
      <c r="C4173" s="118">
        <f t="shared" si="179"/>
        <v>0</v>
      </c>
      <c r="E4173" s="120" t="s">
        <v>9201</v>
      </c>
      <c r="F4173" s="211"/>
      <c r="G4173" s="119" t="s">
        <v>603</v>
      </c>
      <c r="K4173" s="120"/>
      <c r="L4173" s="120" t="s">
        <v>32</v>
      </c>
      <c r="P4173" s="124">
        <f t="shared" si="178"/>
        <v>0</v>
      </c>
      <c r="Y4173" s="116" t="s">
        <v>356</v>
      </c>
    </row>
    <row r="4174" spans="1:25">
      <c r="A4174" s="116">
        <v>4174</v>
      </c>
      <c r="C4174" s="118">
        <f t="shared" si="179"/>
        <v>0</v>
      </c>
      <c r="E4174" s="120" t="s">
        <v>9202</v>
      </c>
      <c r="F4174" s="211"/>
      <c r="G4174" s="119" t="s">
        <v>603</v>
      </c>
      <c r="K4174" s="120"/>
      <c r="L4174" s="120" t="s">
        <v>32</v>
      </c>
      <c r="P4174" s="124">
        <f t="shared" si="178"/>
        <v>0</v>
      </c>
      <c r="Y4174" s="116" t="s">
        <v>356</v>
      </c>
    </row>
    <row r="4175" spans="1:25" ht="27.6">
      <c r="A4175" s="116">
        <v>4175</v>
      </c>
      <c r="C4175" s="118">
        <f t="shared" si="179"/>
        <v>0</v>
      </c>
      <c r="D4175" s="119" t="s">
        <v>25</v>
      </c>
      <c r="E4175" s="120" t="s">
        <v>9203</v>
      </c>
      <c r="F4175" s="211" t="s">
        <v>9204</v>
      </c>
      <c r="G4175" s="119" t="s">
        <v>4968</v>
      </c>
      <c r="H4175" s="121" t="s">
        <v>53</v>
      </c>
      <c r="I4175" s="119" t="s">
        <v>30</v>
      </c>
      <c r="J4175" s="121" t="s">
        <v>87</v>
      </c>
      <c r="K4175" s="120"/>
      <c r="L4175" s="120" t="s">
        <v>32</v>
      </c>
      <c r="M4175" s="120" t="s">
        <v>7068</v>
      </c>
      <c r="N4175" s="131">
        <v>43753</v>
      </c>
      <c r="O4175" s="131">
        <v>44483</v>
      </c>
      <c r="P4175" s="124">
        <f t="shared" si="178"/>
        <v>10</v>
      </c>
      <c r="R4175" s="125">
        <f ca="1">TODAY()-O4175</f>
        <v>195</v>
      </c>
    </row>
    <row r="4176" spans="1:25">
      <c r="A4176" s="116">
        <v>4176</v>
      </c>
      <c r="B4176" s="129">
        <v>44082</v>
      </c>
      <c r="C4176" s="118">
        <f t="shared" si="179"/>
        <v>9</v>
      </c>
      <c r="D4176" s="120" t="s">
        <v>252</v>
      </c>
      <c r="E4176" s="120" t="s">
        <v>9205</v>
      </c>
      <c r="F4176" s="211"/>
      <c r="G4176" s="119" t="s">
        <v>603</v>
      </c>
      <c r="K4176" s="120"/>
      <c r="L4176" s="120" t="s">
        <v>32</v>
      </c>
      <c r="P4176" s="124">
        <f t="shared" si="178"/>
        <v>0</v>
      </c>
    </row>
    <row r="4177" spans="1:25">
      <c r="A4177" s="116">
        <v>4177</v>
      </c>
      <c r="B4177" s="129">
        <v>44099</v>
      </c>
      <c r="C4177" s="118">
        <f t="shared" si="179"/>
        <v>9</v>
      </c>
      <c r="D4177" s="120" t="s">
        <v>252</v>
      </c>
      <c r="E4177" s="120" t="s">
        <v>9206</v>
      </c>
      <c r="F4177" s="211"/>
      <c r="G4177" s="119" t="s">
        <v>1539</v>
      </c>
      <c r="K4177" s="120"/>
      <c r="L4177" s="120" t="s">
        <v>32</v>
      </c>
      <c r="P4177" s="124">
        <f t="shared" ref="P4177:P4218" si="180">IF(O4177&lt;&gt;0,MONTH(O4177),0)</f>
        <v>0</v>
      </c>
    </row>
    <row r="4178" spans="1:25">
      <c r="A4178" s="116">
        <v>4178</v>
      </c>
      <c r="C4178" s="118">
        <f t="shared" si="179"/>
        <v>0</v>
      </c>
      <c r="D4178" s="120" t="s">
        <v>25</v>
      </c>
      <c r="E4178" s="120" t="s">
        <v>9207</v>
      </c>
      <c r="F4178" s="211" t="s">
        <v>9208</v>
      </c>
      <c r="G4178" s="119" t="s">
        <v>9209</v>
      </c>
      <c r="I4178" s="121" t="s">
        <v>30</v>
      </c>
      <c r="K4178" s="120"/>
      <c r="L4178" s="120" t="s">
        <v>32</v>
      </c>
      <c r="M4178" s="120" t="s">
        <v>7068</v>
      </c>
      <c r="N4178" s="131">
        <v>43732</v>
      </c>
      <c r="O4178" s="131">
        <v>44483</v>
      </c>
      <c r="P4178" s="124">
        <f t="shared" si="180"/>
        <v>10</v>
      </c>
      <c r="R4178" s="125"/>
    </row>
    <row r="4179" spans="1:25">
      <c r="A4179" s="116">
        <v>4179</v>
      </c>
      <c r="B4179" s="129">
        <v>44099</v>
      </c>
      <c r="C4179" s="118">
        <f t="shared" si="179"/>
        <v>9</v>
      </c>
      <c r="D4179" s="120" t="s">
        <v>252</v>
      </c>
      <c r="E4179" s="120" t="s">
        <v>9210</v>
      </c>
      <c r="F4179" s="211"/>
      <c r="G4179" s="119" t="s">
        <v>1539</v>
      </c>
      <c r="K4179" s="120"/>
      <c r="L4179" s="120" t="s">
        <v>32</v>
      </c>
      <c r="M4179" s="120" t="s">
        <v>7068</v>
      </c>
      <c r="N4179" s="131">
        <v>43753</v>
      </c>
      <c r="P4179" s="124">
        <f t="shared" si="180"/>
        <v>0</v>
      </c>
      <c r="R4179" s="118">
        <f ca="1">TODAY()-N4179</f>
        <v>925</v>
      </c>
      <c r="S4179" s="120" t="s">
        <v>724</v>
      </c>
      <c r="T4179" s="126">
        <v>43847</v>
      </c>
      <c r="Y4179" s="116" t="s">
        <v>9211</v>
      </c>
    </row>
    <row r="4180" spans="1:25">
      <c r="A4180" s="116">
        <v>4180</v>
      </c>
      <c r="C4180" s="118">
        <f t="shared" si="179"/>
        <v>0</v>
      </c>
      <c r="E4180" s="120" t="s">
        <v>9212</v>
      </c>
      <c r="F4180" s="211"/>
      <c r="G4180" s="119" t="s">
        <v>1539</v>
      </c>
      <c r="K4180" s="120"/>
      <c r="L4180" s="120" t="s">
        <v>32</v>
      </c>
      <c r="P4180" s="124">
        <f t="shared" si="180"/>
        <v>0</v>
      </c>
      <c r="Y4180" s="116" t="s">
        <v>356</v>
      </c>
    </row>
    <row r="4181" spans="1:25">
      <c r="A4181" s="116">
        <v>4181</v>
      </c>
      <c r="C4181" s="118">
        <f t="shared" si="179"/>
        <v>0</v>
      </c>
      <c r="E4181" s="120" t="s">
        <v>9213</v>
      </c>
      <c r="F4181" s="211"/>
      <c r="G4181" s="119" t="s">
        <v>1539</v>
      </c>
      <c r="K4181" s="120"/>
      <c r="L4181" s="120" t="s">
        <v>32</v>
      </c>
      <c r="P4181" s="124">
        <f t="shared" si="180"/>
        <v>0</v>
      </c>
      <c r="Y4181" s="116" t="s">
        <v>356</v>
      </c>
    </row>
    <row r="4182" spans="1:25" ht="27.6">
      <c r="A4182" s="116">
        <v>4182</v>
      </c>
      <c r="C4182" s="118">
        <f t="shared" si="179"/>
        <v>0</v>
      </c>
      <c r="D4182" s="119" t="s">
        <v>252</v>
      </c>
      <c r="E4182" s="120" t="s">
        <v>9214</v>
      </c>
      <c r="F4182" s="211" t="s">
        <v>9215</v>
      </c>
      <c r="G4182" s="119" t="s">
        <v>9216</v>
      </c>
      <c r="H4182" s="121" t="s">
        <v>53</v>
      </c>
      <c r="I4182" s="121" t="s">
        <v>30</v>
      </c>
      <c r="J4182" s="121" t="s">
        <v>485</v>
      </c>
      <c r="K4182" s="120"/>
      <c r="L4182" s="120" t="s">
        <v>32</v>
      </c>
      <c r="M4182" s="120" t="s">
        <v>7068</v>
      </c>
      <c r="N4182" s="131">
        <v>43731</v>
      </c>
      <c r="O4182" s="131">
        <v>44431</v>
      </c>
      <c r="P4182" s="124">
        <f t="shared" si="180"/>
        <v>8</v>
      </c>
      <c r="R4182" s="125">
        <f ca="1">TODAY()-O4182</f>
        <v>247</v>
      </c>
      <c r="S4182" s="120" t="s">
        <v>237</v>
      </c>
      <c r="T4182" s="126">
        <v>44361</v>
      </c>
      <c r="Y4182" s="116" t="s">
        <v>1211</v>
      </c>
    </row>
    <row r="4183" spans="1:25">
      <c r="A4183" s="116">
        <v>4183</v>
      </c>
      <c r="C4183" s="118">
        <f t="shared" si="179"/>
        <v>0</v>
      </c>
      <c r="E4183" s="120" t="s">
        <v>9217</v>
      </c>
      <c r="F4183" s="211"/>
      <c r="G4183" s="119" t="s">
        <v>1539</v>
      </c>
      <c r="K4183" s="120"/>
      <c r="L4183" s="120" t="s">
        <v>32</v>
      </c>
      <c r="P4183" s="124">
        <f t="shared" si="180"/>
        <v>0</v>
      </c>
      <c r="Y4183" s="116" t="s">
        <v>356</v>
      </c>
    </row>
    <row r="4184" spans="1:25">
      <c r="A4184" s="116">
        <v>4184</v>
      </c>
      <c r="C4184" s="118">
        <f t="shared" si="179"/>
        <v>0</v>
      </c>
      <c r="E4184" s="120" t="s">
        <v>9218</v>
      </c>
      <c r="F4184" s="211"/>
      <c r="G4184" s="119" t="s">
        <v>1170</v>
      </c>
      <c r="K4184" s="120"/>
      <c r="L4184" s="120" t="s">
        <v>32</v>
      </c>
      <c r="P4184" s="124">
        <f t="shared" si="180"/>
        <v>0</v>
      </c>
      <c r="Y4184" s="116" t="s">
        <v>356</v>
      </c>
    </row>
    <row r="4185" spans="1:25">
      <c r="A4185" s="116">
        <v>4185</v>
      </c>
      <c r="C4185" s="118">
        <f t="shared" si="179"/>
        <v>0</v>
      </c>
      <c r="E4185" s="120" t="s">
        <v>9219</v>
      </c>
      <c r="F4185" s="211"/>
      <c r="G4185" s="119" t="s">
        <v>1170</v>
      </c>
      <c r="K4185" s="120"/>
      <c r="L4185" s="120" t="s">
        <v>32</v>
      </c>
      <c r="P4185" s="124">
        <f t="shared" si="180"/>
        <v>0</v>
      </c>
      <c r="Y4185" s="116" t="s">
        <v>356</v>
      </c>
    </row>
    <row r="4186" spans="1:25">
      <c r="A4186" s="116">
        <v>4186</v>
      </c>
      <c r="C4186" s="118">
        <f t="shared" si="179"/>
        <v>0</v>
      </c>
      <c r="D4186" s="120" t="s">
        <v>252</v>
      </c>
      <c r="E4186" s="120" t="s">
        <v>9220</v>
      </c>
      <c r="F4186" s="211" t="s">
        <v>9221</v>
      </c>
      <c r="G4186" s="119" t="s">
        <v>2776</v>
      </c>
      <c r="H4186" s="121" t="s">
        <v>53</v>
      </c>
      <c r="I4186" s="121" t="s">
        <v>30</v>
      </c>
      <c r="K4186" s="120"/>
      <c r="L4186" s="120" t="s">
        <v>32</v>
      </c>
      <c r="M4186" s="120" t="s">
        <v>7068</v>
      </c>
      <c r="N4186" s="131">
        <v>43731</v>
      </c>
      <c r="O4186" s="131">
        <v>44302</v>
      </c>
      <c r="P4186" s="124">
        <f t="shared" si="180"/>
        <v>4</v>
      </c>
      <c r="Q4186" s="118">
        <v>2</v>
      </c>
      <c r="R4186" s="125">
        <f ca="1">TODAY()-O4186</f>
        <v>376</v>
      </c>
      <c r="S4186" s="120" t="s">
        <v>55</v>
      </c>
      <c r="Y4186" s="116" t="s">
        <v>1211</v>
      </c>
    </row>
    <row r="4187" spans="1:25">
      <c r="A4187" s="116">
        <v>4187</v>
      </c>
      <c r="C4187" s="118">
        <f t="shared" si="179"/>
        <v>0</v>
      </c>
      <c r="D4187" s="119" t="s">
        <v>37</v>
      </c>
      <c r="E4187" s="120" t="s">
        <v>9222</v>
      </c>
      <c r="F4187" s="211" t="s">
        <v>9223</v>
      </c>
      <c r="G4187" s="119" t="s">
        <v>2776</v>
      </c>
      <c r="H4187" s="121" t="s">
        <v>6799</v>
      </c>
      <c r="I4187" s="121" t="s">
        <v>30</v>
      </c>
      <c r="J4187" s="121" t="s">
        <v>7091</v>
      </c>
      <c r="K4187" s="120"/>
      <c r="L4187" s="120" t="s">
        <v>32</v>
      </c>
      <c r="M4187" s="120" t="s">
        <v>33</v>
      </c>
      <c r="N4187" s="131">
        <v>43885</v>
      </c>
      <c r="O4187" s="131">
        <v>44055</v>
      </c>
      <c r="P4187" s="124">
        <f t="shared" si="180"/>
        <v>8</v>
      </c>
      <c r="R4187" s="125">
        <f ca="1">TODAY()-O4187</f>
        <v>623</v>
      </c>
      <c r="Y4187" s="116" t="s">
        <v>356</v>
      </c>
    </row>
    <row r="4188" spans="1:25">
      <c r="A4188" s="116">
        <v>4188</v>
      </c>
      <c r="C4188" s="118">
        <f t="shared" si="179"/>
        <v>0</v>
      </c>
      <c r="E4188" s="120" t="s">
        <v>9224</v>
      </c>
      <c r="F4188" s="211"/>
      <c r="G4188" s="119" t="s">
        <v>2776</v>
      </c>
      <c r="K4188" s="120"/>
      <c r="L4188" s="120" t="s">
        <v>32</v>
      </c>
      <c r="P4188" s="124">
        <f t="shared" si="180"/>
        <v>0</v>
      </c>
      <c r="Y4188" s="116" t="s">
        <v>356</v>
      </c>
    </row>
    <row r="4189" spans="1:25">
      <c r="A4189" s="116">
        <v>4189</v>
      </c>
      <c r="C4189" s="118">
        <f t="shared" si="179"/>
        <v>0</v>
      </c>
      <c r="E4189" s="120" t="s">
        <v>9225</v>
      </c>
      <c r="F4189" s="211"/>
      <c r="G4189" s="119" t="s">
        <v>2776</v>
      </c>
      <c r="K4189" s="120"/>
      <c r="L4189" s="120" t="s">
        <v>32</v>
      </c>
      <c r="P4189" s="124">
        <f t="shared" si="180"/>
        <v>0</v>
      </c>
      <c r="Y4189" s="116" t="s">
        <v>356</v>
      </c>
    </row>
    <row r="4190" spans="1:25">
      <c r="A4190" s="116">
        <v>4190</v>
      </c>
      <c r="C4190" s="118">
        <f t="shared" si="179"/>
        <v>0</v>
      </c>
      <c r="E4190" s="120" t="s">
        <v>9226</v>
      </c>
      <c r="F4190" s="211"/>
      <c r="G4190" s="119" t="s">
        <v>9227</v>
      </c>
      <c r="K4190" s="120" t="s">
        <v>65</v>
      </c>
      <c r="L4190" s="120" t="s">
        <v>32</v>
      </c>
      <c r="M4190" s="120" t="s">
        <v>8774</v>
      </c>
      <c r="P4190" s="124">
        <f t="shared" si="180"/>
        <v>0</v>
      </c>
      <c r="Y4190" s="116" t="s">
        <v>356</v>
      </c>
    </row>
    <row r="4191" spans="1:25">
      <c r="A4191" s="116">
        <v>4191</v>
      </c>
      <c r="C4191" s="118">
        <f t="shared" si="179"/>
        <v>0</v>
      </c>
      <c r="E4191" s="120" t="s">
        <v>9228</v>
      </c>
      <c r="F4191" s="211"/>
      <c r="G4191" s="119" t="s">
        <v>9229</v>
      </c>
      <c r="K4191" s="120"/>
      <c r="L4191" s="120" t="s">
        <v>32</v>
      </c>
      <c r="P4191" s="124">
        <f t="shared" si="180"/>
        <v>0</v>
      </c>
      <c r="Y4191" s="116" t="s">
        <v>356</v>
      </c>
    </row>
    <row r="4192" spans="1:25">
      <c r="A4192" s="116">
        <v>4192</v>
      </c>
      <c r="C4192" s="118">
        <f t="shared" si="179"/>
        <v>0</v>
      </c>
      <c r="D4192" s="120" t="s">
        <v>37</v>
      </c>
      <c r="E4192" s="120" t="s">
        <v>9230</v>
      </c>
      <c r="F4192" s="211" t="s">
        <v>9231</v>
      </c>
      <c r="G4192" s="119" t="s">
        <v>9232</v>
      </c>
      <c r="H4192" s="121" t="s">
        <v>344</v>
      </c>
      <c r="I4192" s="119" t="s">
        <v>42</v>
      </c>
      <c r="J4192" s="121" t="s">
        <v>91</v>
      </c>
      <c r="K4192" s="120"/>
      <c r="L4192" s="120" t="s">
        <v>32</v>
      </c>
      <c r="M4192" s="120" t="s">
        <v>7068</v>
      </c>
      <c r="N4192" s="131">
        <v>43731</v>
      </c>
      <c r="O4192" s="131" t="s">
        <v>9233</v>
      </c>
      <c r="P4192" s="124" t="e">
        <f t="shared" si="180"/>
        <v>#VALUE!</v>
      </c>
      <c r="R4192" s="125"/>
      <c r="Y4192" s="116" t="s">
        <v>356</v>
      </c>
    </row>
    <row r="4193" spans="1:25" ht="27.6">
      <c r="A4193" s="116">
        <v>4193</v>
      </c>
      <c r="B4193" s="129">
        <v>44258</v>
      </c>
      <c r="C4193" s="118">
        <f t="shared" si="179"/>
        <v>3</v>
      </c>
      <c r="D4193" s="120" t="s">
        <v>252</v>
      </c>
      <c r="E4193" s="120" t="s">
        <v>9234</v>
      </c>
      <c r="F4193" s="211" t="s">
        <v>9235</v>
      </c>
      <c r="G4193" s="119" t="s">
        <v>9236</v>
      </c>
      <c r="H4193" s="121" t="s">
        <v>76</v>
      </c>
      <c r="I4193" s="119" t="s">
        <v>30</v>
      </c>
      <c r="J4193" s="121" t="s">
        <v>529</v>
      </c>
      <c r="K4193" s="120" t="s">
        <v>65</v>
      </c>
      <c r="L4193" s="131" t="s">
        <v>32</v>
      </c>
      <c r="M4193" s="120" t="s">
        <v>466</v>
      </c>
      <c r="P4193" s="124">
        <f t="shared" si="180"/>
        <v>0</v>
      </c>
      <c r="Y4193" s="116" t="s">
        <v>1713</v>
      </c>
    </row>
    <row r="4194" spans="1:25">
      <c r="A4194" s="116">
        <v>4194</v>
      </c>
      <c r="B4194" s="129">
        <v>44099</v>
      </c>
      <c r="C4194" s="118">
        <f t="shared" si="179"/>
        <v>9</v>
      </c>
      <c r="D4194" s="120" t="s">
        <v>252</v>
      </c>
      <c r="E4194" s="120" t="s">
        <v>9237</v>
      </c>
      <c r="F4194" s="211"/>
      <c r="G4194" s="119" t="s">
        <v>1327</v>
      </c>
      <c r="H4194" s="121" t="s">
        <v>6799</v>
      </c>
      <c r="K4194" s="120"/>
      <c r="L4194" s="120" t="s">
        <v>32</v>
      </c>
      <c r="P4194" s="124">
        <f t="shared" si="180"/>
        <v>0</v>
      </c>
    </row>
    <row r="4195" spans="1:25" ht="27.6">
      <c r="A4195" s="116">
        <v>4195</v>
      </c>
      <c r="C4195" s="118">
        <f t="shared" si="179"/>
        <v>0</v>
      </c>
      <c r="D4195" s="119" t="s">
        <v>37</v>
      </c>
      <c r="E4195" s="120" t="s">
        <v>9238</v>
      </c>
      <c r="F4195" s="211" t="s">
        <v>9239</v>
      </c>
      <c r="G4195" s="119" t="s">
        <v>9240</v>
      </c>
      <c r="H4195" s="121" t="s">
        <v>6799</v>
      </c>
      <c r="I4195" s="121" t="s">
        <v>30</v>
      </c>
      <c r="K4195" s="120"/>
      <c r="L4195" s="120" t="s">
        <v>32</v>
      </c>
      <c r="M4195" s="120" t="s">
        <v>7068</v>
      </c>
      <c r="N4195" s="131">
        <v>43733</v>
      </c>
      <c r="O4195" s="131" t="s">
        <v>44</v>
      </c>
      <c r="P4195" s="124" t="e">
        <f t="shared" si="180"/>
        <v>#VALUE!</v>
      </c>
      <c r="R4195" s="125"/>
      <c r="Y4195" s="116" t="s">
        <v>356</v>
      </c>
    </row>
    <row r="4196" spans="1:25">
      <c r="A4196" s="116">
        <v>4196</v>
      </c>
      <c r="B4196" s="129">
        <v>44099</v>
      </c>
      <c r="C4196" s="118">
        <f t="shared" si="179"/>
        <v>9</v>
      </c>
      <c r="D4196" s="120" t="s">
        <v>252</v>
      </c>
      <c r="E4196" s="120" t="s">
        <v>9241</v>
      </c>
      <c r="F4196" s="211"/>
      <c r="G4196" s="119" t="s">
        <v>963</v>
      </c>
      <c r="H4196" s="121" t="s">
        <v>6799</v>
      </c>
      <c r="K4196" s="120"/>
      <c r="L4196" s="120" t="s">
        <v>32</v>
      </c>
      <c r="M4196" s="120" t="s">
        <v>33</v>
      </c>
      <c r="N4196" s="131">
        <v>44110</v>
      </c>
      <c r="P4196" s="124">
        <f t="shared" si="180"/>
        <v>0</v>
      </c>
    </row>
    <row r="4197" spans="1:25">
      <c r="A4197" s="116">
        <v>4197</v>
      </c>
      <c r="C4197" s="118">
        <f t="shared" si="179"/>
        <v>0</v>
      </c>
      <c r="D4197" s="119" t="s">
        <v>25</v>
      </c>
      <c r="E4197" s="120" t="s">
        <v>9242</v>
      </c>
      <c r="F4197" s="211"/>
      <c r="G4197" s="119" t="s">
        <v>603</v>
      </c>
      <c r="H4197" s="121" t="s">
        <v>6799</v>
      </c>
      <c r="K4197" s="120"/>
      <c r="L4197" s="120" t="s">
        <v>32</v>
      </c>
      <c r="M4197" s="120" t="s">
        <v>7068</v>
      </c>
      <c r="N4197" s="131">
        <v>43732</v>
      </c>
      <c r="P4197" s="124">
        <f t="shared" si="180"/>
        <v>0</v>
      </c>
      <c r="R4197" s="118">
        <f ca="1">TODAY()-O4197</f>
        <v>44678</v>
      </c>
      <c r="S4197" s="120" t="s">
        <v>237</v>
      </c>
      <c r="T4197" s="126">
        <v>43732</v>
      </c>
      <c r="Y4197" s="116" t="s">
        <v>9243</v>
      </c>
    </row>
    <row r="4198" spans="1:25">
      <c r="A4198" s="116">
        <v>4198</v>
      </c>
      <c r="B4198" s="129">
        <v>44099</v>
      </c>
      <c r="C4198" s="118">
        <f t="shared" si="179"/>
        <v>9</v>
      </c>
      <c r="D4198" s="120" t="s">
        <v>252</v>
      </c>
      <c r="E4198" s="120" t="s">
        <v>9244</v>
      </c>
      <c r="F4198" s="211"/>
      <c r="G4198" s="119" t="s">
        <v>2408</v>
      </c>
      <c r="K4198" s="120"/>
      <c r="L4198" s="120" t="s">
        <v>32</v>
      </c>
      <c r="M4198" s="120" t="s">
        <v>466</v>
      </c>
      <c r="P4198" s="124">
        <f t="shared" si="180"/>
        <v>0</v>
      </c>
    </row>
    <row r="4199" spans="1:25">
      <c r="A4199" s="116">
        <v>4199</v>
      </c>
      <c r="B4199" s="129">
        <v>44082</v>
      </c>
      <c r="C4199" s="118">
        <f t="shared" si="179"/>
        <v>9</v>
      </c>
      <c r="D4199" s="120" t="s">
        <v>252</v>
      </c>
      <c r="E4199" s="120" t="s">
        <v>9245</v>
      </c>
      <c r="F4199" s="211"/>
      <c r="G4199" s="119" t="s">
        <v>603</v>
      </c>
      <c r="H4199" s="121" t="s">
        <v>6799</v>
      </c>
      <c r="K4199" s="120"/>
      <c r="L4199" s="120" t="s">
        <v>32</v>
      </c>
      <c r="P4199" s="124">
        <f t="shared" si="180"/>
        <v>0</v>
      </c>
    </row>
    <row r="4200" spans="1:25">
      <c r="A4200" s="116">
        <v>4200</v>
      </c>
      <c r="C4200" s="118">
        <f t="shared" si="179"/>
        <v>0</v>
      </c>
      <c r="D4200" s="119" t="s">
        <v>25</v>
      </c>
      <c r="E4200" s="120" t="s">
        <v>9246</v>
      </c>
      <c r="F4200" s="211"/>
      <c r="G4200" s="119" t="s">
        <v>603</v>
      </c>
      <c r="H4200" s="121" t="s">
        <v>6799</v>
      </c>
      <c r="K4200" s="120"/>
      <c r="L4200" s="120" t="s">
        <v>32</v>
      </c>
      <c r="P4200" s="124">
        <f t="shared" si="180"/>
        <v>0</v>
      </c>
    </row>
    <row r="4201" spans="1:25">
      <c r="A4201" s="116">
        <v>4201</v>
      </c>
      <c r="B4201" s="129">
        <v>44082</v>
      </c>
      <c r="C4201" s="118">
        <f t="shared" si="179"/>
        <v>9</v>
      </c>
      <c r="D4201" s="120" t="s">
        <v>252</v>
      </c>
      <c r="E4201" s="120" t="s">
        <v>9247</v>
      </c>
      <c r="F4201" s="211"/>
      <c r="G4201" s="119" t="s">
        <v>603</v>
      </c>
      <c r="H4201" s="121" t="s">
        <v>6799</v>
      </c>
      <c r="K4201" s="120"/>
      <c r="L4201" s="120" t="s">
        <v>32</v>
      </c>
      <c r="P4201" s="124">
        <f t="shared" si="180"/>
        <v>0</v>
      </c>
    </row>
    <row r="4202" spans="1:25">
      <c r="A4202" s="116">
        <v>4202</v>
      </c>
      <c r="C4202" s="118">
        <f t="shared" si="179"/>
        <v>0</v>
      </c>
      <c r="D4202" s="119" t="s">
        <v>37</v>
      </c>
      <c r="E4202" s="120" t="s">
        <v>9248</v>
      </c>
      <c r="F4202" s="211"/>
      <c r="G4202" s="119" t="s">
        <v>3638</v>
      </c>
      <c r="H4202" s="121" t="s">
        <v>6799</v>
      </c>
      <c r="I4202" s="121" t="s">
        <v>30</v>
      </c>
      <c r="K4202" s="120"/>
      <c r="L4202" s="120" t="s">
        <v>32</v>
      </c>
      <c r="M4202" s="120" t="s">
        <v>7068</v>
      </c>
      <c r="N4202" s="131">
        <v>43733</v>
      </c>
      <c r="O4202" s="131" t="s">
        <v>44</v>
      </c>
      <c r="P4202" s="124" t="e">
        <f t="shared" si="180"/>
        <v>#VALUE!</v>
      </c>
      <c r="R4202" s="125"/>
      <c r="Y4202" s="116" t="s">
        <v>356</v>
      </c>
    </row>
    <row r="4203" spans="1:25">
      <c r="A4203" s="116">
        <v>4203</v>
      </c>
      <c r="B4203" s="129">
        <v>44082</v>
      </c>
      <c r="C4203" s="118">
        <f t="shared" si="179"/>
        <v>9</v>
      </c>
      <c r="D4203" s="120" t="s">
        <v>252</v>
      </c>
      <c r="E4203" s="120" t="s">
        <v>9249</v>
      </c>
      <c r="F4203" s="211"/>
      <c r="G4203" s="119" t="s">
        <v>603</v>
      </c>
      <c r="H4203" s="121" t="s">
        <v>6799</v>
      </c>
      <c r="K4203" s="120"/>
      <c r="L4203" s="120" t="s">
        <v>32</v>
      </c>
      <c r="P4203" s="124">
        <f t="shared" si="180"/>
        <v>0</v>
      </c>
      <c r="U4203" s="177"/>
    </row>
    <row r="4204" spans="1:25" ht="14.4">
      <c r="A4204" s="116">
        <v>4204</v>
      </c>
      <c r="C4204" s="118">
        <f t="shared" si="179"/>
        <v>0</v>
      </c>
      <c r="D4204" s="119" t="s">
        <v>37</v>
      </c>
      <c r="E4204" s="120" t="s">
        <v>9250</v>
      </c>
      <c r="F4204" s="211" t="s">
        <v>9251</v>
      </c>
      <c r="G4204" s="119" t="s">
        <v>9252</v>
      </c>
      <c r="H4204" s="121" t="s">
        <v>6799</v>
      </c>
      <c r="I4204" s="121" t="s">
        <v>30</v>
      </c>
      <c r="J4204" s="121" t="s">
        <v>8096</v>
      </c>
      <c r="K4204" s="120"/>
      <c r="L4204" s="120" t="s">
        <v>32</v>
      </c>
      <c r="M4204" s="120" t="s">
        <v>7068</v>
      </c>
      <c r="N4204" s="131">
        <v>43732</v>
      </c>
      <c r="O4204" s="131" t="s">
        <v>44</v>
      </c>
      <c r="P4204" s="124" t="e">
        <f t="shared" si="180"/>
        <v>#VALUE!</v>
      </c>
      <c r="R4204" s="125"/>
      <c r="U4204" s="179"/>
      <c r="Y4204" s="116" t="s">
        <v>356</v>
      </c>
    </row>
    <row r="4205" spans="1:25">
      <c r="A4205" s="116">
        <v>4205</v>
      </c>
      <c r="C4205" s="118">
        <f t="shared" si="179"/>
        <v>0</v>
      </c>
      <c r="D4205" s="119" t="s">
        <v>25</v>
      </c>
      <c r="E4205" s="120" t="s">
        <v>9253</v>
      </c>
      <c r="F4205" s="211"/>
      <c r="G4205" s="119" t="s">
        <v>9254</v>
      </c>
      <c r="H4205" s="121" t="s">
        <v>6799</v>
      </c>
      <c r="K4205" s="120"/>
      <c r="L4205" s="120" t="s">
        <v>32</v>
      </c>
      <c r="P4205" s="124">
        <f t="shared" si="180"/>
        <v>0</v>
      </c>
    </row>
    <row r="4206" spans="1:25">
      <c r="A4206" s="116">
        <v>4206</v>
      </c>
      <c r="C4206" s="118">
        <f t="shared" si="179"/>
        <v>0</v>
      </c>
      <c r="E4206" s="120" t="s">
        <v>9255</v>
      </c>
      <c r="F4206" s="211"/>
      <c r="G4206" s="119" t="s">
        <v>9256</v>
      </c>
      <c r="K4206" s="120"/>
      <c r="L4206" s="120" t="s">
        <v>32</v>
      </c>
      <c r="M4206" s="120" t="s">
        <v>7068</v>
      </c>
      <c r="N4206" s="131">
        <v>43733</v>
      </c>
      <c r="P4206" s="124">
        <f t="shared" si="180"/>
        <v>0</v>
      </c>
      <c r="R4206" s="118">
        <f ca="1">TODAY()-N4206</f>
        <v>945</v>
      </c>
      <c r="S4206" s="120" t="s">
        <v>92</v>
      </c>
      <c r="T4206" s="126">
        <v>43733</v>
      </c>
      <c r="Y4206" s="116" t="s">
        <v>7118</v>
      </c>
    </row>
    <row r="4207" spans="1:25">
      <c r="A4207" s="116">
        <v>4207</v>
      </c>
      <c r="B4207" s="129">
        <v>44378</v>
      </c>
      <c r="C4207" s="118">
        <f t="shared" si="179"/>
        <v>7</v>
      </c>
      <c r="D4207" s="120" t="s">
        <v>252</v>
      </c>
      <c r="E4207" s="120" t="s">
        <v>9257</v>
      </c>
      <c r="F4207" s="211" t="s">
        <v>9258</v>
      </c>
      <c r="G4207" s="119" t="s">
        <v>9259</v>
      </c>
      <c r="H4207" s="121" t="s">
        <v>29</v>
      </c>
      <c r="I4207" s="121" t="s">
        <v>30</v>
      </c>
      <c r="J4207" s="121" t="s">
        <v>7216</v>
      </c>
      <c r="K4207" s="120" t="s">
        <v>65</v>
      </c>
      <c r="L4207" s="131" t="s">
        <v>32</v>
      </c>
      <c r="M4207" s="120" t="s">
        <v>78</v>
      </c>
      <c r="P4207" s="124">
        <f t="shared" si="180"/>
        <v>0</v>
      </c>
      <c r="R4207" s="133"/>
    </row>
    <row r="4208" spans="1:25">
      <c r="A4208" s="116">
        <v>4208</v>
      </c>
      <c r="C4208" s="118">
        <f t="shared" ref="C4208:C4271" si="181">IF(B4208&lt;&gt;0,MONTH(B4208),0)</f>
        <v>0</v>
      </c>
      <c r="D4208" s="120" t="s">
        <v>37</v>
      </c>
      <c r="E4208" s="120" t="s">
        <v>9260</v>
      </c>
      <c r="F4208" s="211" t="s">
        <v>9261</v>
      </c>
      <c r="G4208" s="119" t="s">
        <v>9262</v>
      </c>
      <c r="I4208" s="121" t="s">
        <v>30</v>
      </c>
      <c r="K4208" s="120"/>
      <c r="L4208" s="120" t="s">
        <v>32</v>
      </c>
      <c r="M4208" s="120" t="s">
        <v>7068</v>
      </c>
      <c r="N4208" s="131">
        <v>43733</v>
      </c>
      <c r="O4208" s="131" t="s">
        <v>9233</v>
      </c>
      <c r="P4208" s="124" t="e">
        <f t="shared" si="180"/>
        <v>#VALUE!</v>
      </c>
      <c r="R4208" s="125"/>
      <c r="Y4208" s="116" t="s">
        <v>356</v>
      </c>
    </row>
    <row r="4209" spans="1:25">
      <c r="A4209" s="116">
        <v>4209</v>
      </c>
      <c r="B4209" s="126">
        <v>43733</v>
      </c>
      <c r="C4209" s="118">
        <f t="shared" si="181"/>
        <v>9</v>
      </c>
      <c r="D4209" s="120" t="s">
        <v>25</v>
      </c>
      <c r="E4209" s="120" t="s">
        <v>9263</v>
      </c>
      <c r="F4209" s="211" t="s">
        <v>9264</v>
      </c>
      <c r="G4209" s="119" t="s">
        <v>966</v>
      </c>
      <c r="K4209" s="120"/>
      <c r="L4209" s="120" t="s">
        <v>32</v>
      </c>
      <c r="M4209" s="120" t="s">
        <v>184</v>
      </c>
      <c r="P4209" s="124">
        <f t="shared" si="180"/>
        <v>0</v>
      </c>
    </row>
    <row r="4210" spans="1:25">
      <c r="A4210" s="116">
        <v>4210</v>
      </c>
      <c r="B4210" s="129">
        <v>44258</v>
      </c>
      <c r="C4210" s="118">
        <f t="shared" si="181"/>
        <v>3</v>
      </c>
      <c r="D4210" s="120" t="s">
        <v>25</v>
      </c>
      <c r="E4210" s="120" t="s">
        <v>9265</v>
      </c>
      <c r="F4210" s="211" t="s">
        <v>9266</v>
      </c>
      <c r="G4210" s="119" t="s">
        <v>746</v>
      </c>
      <c r="H4210" s="121" t="s">
        <v>97</v>
      </c>
      <c r="I4210" s="121" t="s">
        <v>30</v>
      </c>
      <c r="J4210" s="121" t="s">
        <v>5018</v>
      </c>
      <c r="K4210" s="120" t="s">
        <v>65</v>
      </c>
      <c r="L4210" s="131" t="s">
        <v>32</v>
      </c>
      <c r="M4210" s="120" t="s">
        <v>33</v>
      </c>
      <c r="N4210" s="131">
        <v>44264</v>
      </c>
      <c r="O4210" s="131">
        <v>44526</v>
      </c>
      <c r="P4210" s="124">
        <f t="shared" si="180"/>
        <v>11</v>
      </c>
      <c r="R4210" s="118">
        <f ca="1">TODAY()-O4210</f>
        <v>152</v>
      </c>
      <c r="Y4210" s="116" t="s">
        <v>503</v>
      </c>
    </row>
    <row r="4211" spans="1:25">
      <c r="A4211" s="116">
        <v>4211</v>
      </c>
      <c r="C4211" s="118">
        <f t="shared" si="181"/>
        <v>0</v>
      </c>
      <c r="D4211" s="119" t="s">
        <v>25</v>
      </c>
      <c r="E4211" s="120" t="s">
        <v>9267</v>
      </c>
      <c r="F4211" s="211" t="s">
        <v>9268</v>
      </c>
      <c r="G4211" s="119" t="s">
        <v>9269</v>
      </c>
      <c r="H4211" s="121" t="s">
        <v>53</v>
      </c>
      <c r="I4211" s="119" t="s">
        <v>30</v>
      </c>
      <c r="J4211" s="121" t="s">
        <v>87</v>
      </c>
      <c r="K4211" s="120" t="s">
        <v>65</v>
      </c>
      <c r="L4211" s="120" t="s">
        <v>32</v>
      </c>
      <c r="M4211" s="120" t="s">
        <v>4990</v>
      </c>
      <c r="N4211" s="131">
        <v>44229</v>
      </c>
      <c r="O4211" s="131">
        <v>44412</v>
      </c>
      <c r="P4211" s="124">
        <f t="shared" si="180"/>
        <v>8</v>
      </c>
      <c r="Q4211" s="118">
        <v>2</v>
      </c>
      <c r="R4211" s="118">
        <f ca="1">TODAY()-O4211</f>
        <v>266</v>
      </c>
    </row>
    <row r="4212" spans="1:25" ht="27.6">
      <c r="A4212" s="116">
        <v>4212</v>
      </c>
      <c r="B4212" s="129">
        <v>44258</v>
      </c>
      <c r="C4212" s="118">
        <f t="shared" si="181"/>
        <v>3</v>
      </c>
      <c r="D4212" s="120" t="s">
        <v>252</v>
      </c>
      <c r="E4212" s="120" t="s">
        <v>9270</v>
      </c>
      <c r="F4212" s="211" t="s">
        <v>9271</v>
      </c>
      <c r="G4212" s="119" t="s">
        <v>9272</v>
      </c>
      <c r="H4212" s="121" t="s">
        <v>53</v>
      </c>
      <c r="I4212" s="119" t="s">
        <v>30</v>
      </c>
      <c r="J4212" s="121" t="s">
        <v>77</v>
      </c>
      <c r="K4212" s="120" t="s">
        <v>65</v>
      </c>
      <c r="L4212" s="131" t="s">
        <v>32</v>
      </c>
      <c r="M4212" s="120" t="s">
        <v>466</v>
      </c>
      <c r="P4212" s="124">
        <f t="shared" si="180"/>
        <v>0</v>
      </c>
      <c r="Y4212" s="116" t="s">
        <v>1713</v>
      </c>
    </row>
    <row r="4213" spans="1:25">
      <c r="A4213" s="116">
        <v>4213</v>
      </c>
      <c r="B4213" s="129">
        <v>44318</v>
      </c>
      <c r="C4213" s="118">
        <f t="shared" si="181"/>
        <v>5</v>
      </c>
      <c r="D4213" s="120" t="s">
        <v>25</v>
      </c>
      <c r="E4213" s="120" t="s">
        <v>9273</v>
      </c>
      <c r="F4213" s="211" t="s">
        <v>9274</v>
      </c>
      <c r="G4213" s="119" t="s">
        <v>9275</v>
      </c>
      <c r="H4213" s="121" t="s">
        <v>29</v>
      </c>
      <c r="I4213" s="121" t="s">
        <v>30</v>
      </c>
      <c r="J4213" s="121" t="s">
        <v>8925</v>
      </c>
      <c r="K4213" s="120" t="s">
        <v>65</v>
      </c>
      <c r="L4213" s="131" t="s">
        <v>32</v>
      </c>
      <c r="M4213" s="120" t="s">
        <v>184</v>
      </c>
      <c r="P4213" s="124">
        <f t="shared" si="180"/>
        <v>0</v>
      </c>
    </row>
    <row r="4214" spans="1:25">
      <c r="A4214" s="116">
        <v>4214</v>
      </c>
      <c r="C4214" s="118">
        <f t="shared" si="181"/>
        <v>0</v>
      </c>
      <c r="D4214" s="120" t="s">
        <v>252</v>
      </c>
      <c r="E4214" s="120" t="s">
        <v>9276</v>
      </c>
      <c r="F4214" s="211" t="s">
        <v>595</v>
      </c>
      <c r="G4214" s="119" t="s">
        <v>9277</v>
      </c>
      <c r="I4214" s="119" t="s">
        <v>30</v>
      </c>
      <c r="J4214" s="121" t="s">
        <v>87</v>
      </c>
      <c r="K4214" s="120"/>
      <c r="L4214" s="120" t="s">
        <v>32</v>
      </c>
      <c r="M4214" s="120" t="s">
        <v>78</v>
      </c>
      <c r="P4214" s="124">
        <f t="shared" si="180"/>
        <v>0</v>
      </c>
      <c r="Y4214" s="116" t="s">
        <v>1713</v>
      </c>
    </row>
    <row r="4215" spans="1:25">
      <c r="A4215" s="116">
        <v>4215</v>
      </c>
      <c r="C4215" s="118">
        <f t="shared" si="181"/>
        <v>0</v>
      </c>
      <c r="D4215" s="120" t="s">
        <v>37</v>
      </c>
      <c r="E4215" s="120" t="s">
        <v>9278</v>
      </c>
      <c r="F4215" s="211"/>
      <c r="G4215" s="119" t="s">
        <v>2776</v>
      </c>
      <c r="I4215" s="121" t="s">
        <v>30</v>
      </c>
      <c r="K4215" s="120"/>
      <c r="L4215" s="120" t="s">
        <v>32</v>
      </c>
      <c r="M4215" s="120" t="s">
        <v>7068</v>
      </c>
      <c r="N4215" s="131">
        <v>43734</v>
      </c>
      <c r="O4215" s="131" t="s">
        <v>44</v>
      </c>
      <c r="P4215" s="124" t="e">
        <f t="shared" si="180"/>
        <v>#VALUE!</v>
      </c>
      <c r="R4215" s="125"/>
      <c r="Y4215" s="116" t="s">
        <v>356</v>
      </c>
    </row>
    <row r="4216" spans="1:25">
      <c r="A4216" s="116">
        <v>4216</v>
      </c>
      <c r="B4216" s="126">
        <v>43733</v>
      </c>
      <c r="C4216" s="118">
        <f t="shared" si="181"/>
        <v>9</v>
      </c>
      <c r="D4216" s="120" t="s">
        <v>25</v>
      </c>
      <c r="E4216" s="120" t="s">
        <v>9279</v>
      </c>
      <c r="F4216" s="211" t="s">
        <v>7716</v>
      </c>
      <c r="G4216" s="119" t="s">
        <v>9280</v>
      </c>
      <c r="H4216" s="121" t="s">
        <v>76</v>
      </c>
      <c r="I4216" s="119" t="s">
        <v>30</v>
      </c>
      <c r="J4216" s="121" t="s">
        <v>77</v>
      </c>
      <c r="K4216" s="120"/>
      <c r="L4216" s="120" t="s">
        <v>32</v>
      </c>
      <c r="M4216" s="120" t="s">
        <v>7068</v>
      </c>
      <c r="N4216" s="131">
        <v>43733</v>
      </c>
      <c r="P4216" s="124">
        <f t="shared" si="180"/>
        <v>0</v>
      </c>
      <c r="R4216" s="118">
        <f ca="1">TODAY()-O4216</f>
        <v>44678</v>
      </c>
      <c r="S4216" s="120" t="s">
        <v>237</v>
      </c>
      <c r="T4216" s="126">
        <v>43733</v>
      </c>
      <c r="Y4216" s="116" t="s">
        <v>9281</v>
      </c>
    </row>
    <row r="4217" spans="1:25" ht="27.6">
      <c r="A4217" s="116">
        <v>4217</v>
      </c>
      <c r="B4217" s="129">
        <v>44319</v>
      </c>
      <c r="C4217" s="118">
        <f t="shared" si="181"/>
        <v>5</v>
      </c>
      <c r="D4217" s="120" t="s">
        <v>25</v>
      </c>
      <c r="E4217" s="120" t="s">
        <v>9282</v>
      </c>
      <c r="F4217" s="211" t="s">
        <v>9283</v>
      </c>
      <c r="G4217" s="119" t="s">
        <v>9284</v>
      </c>
      <c r="H4217" s="121" t="s">
        <v>97</v>
      </c>
      <c r="I4217" s="119" t="s">
        <v>30</v>
      </c>
      <c r="J4217" s="121" t="s">
        <v>87</v>
      </c>
      <c r="K4217" s="120" t="s">
        <v>65</v>
      </c>
      <c r="L4217" s="131" t="s">
        <v>32</v>
      </c>
      <c r="M4217" s="120" t="s">
        <v>184</v>
      </c>
      <c r="P4217" s="124">
        <f t="shared" si="180"/>
        <v>0</v>
      </c>
    </row>
    <row r="4218" spans="1:25">
      <c r="A4218" s="116">
        <v>4218</v>
      </c>
      <c r="B4218" s="126">
        <v>43733</v>
      </c>
      <c r="C4218" s="118">
        <f t="shared" si="181"/>
        <v>9</v>
      </c>
      <c r="D4218" s="120" t="s">
        <v>25</v>
      </c>
      <c r="E4218" s="120" t="s">
        <v>9285</v>
      </c>
      <c r="F4218" s="211" t="s">
        <v>9286</v>
      </c>
      <c r="G4218" s="119" t="s">
        <v>9287</v>
      </c>
      <c r="H4218" s="121" t="s">
        <v>41</v>
      </c>
      <c r="I4218" s="119" t="s">
        <v>30</v>
      </c>
      <c r="J4218" s="121" t="s">
        <v>77</v>
      </c>
      <c r="K4218" s="120"/>
      <c r="L4218" s="120" t="s">
        <v>32</v>
      </c>
      <c r="M4218" s="120" t="s">
        <v>7068</v>
      </c>
      <c r="N4218" s="131">
        <v>43761</v>
      </c>
      <c r="O4218" s="131">
        <v>40006</v>
      </c>
      <c r="P4218" s="124">
        <f t="shared" si="180"/>
        <v>7</v>
      </c>
      <c r="R4218" s="118">
        <f ca="1">TODAY()-O4218</f>
        <v>4672</v>
      </c>
      <c r="S4218" s="120" t="s">
        <v>237</v>
      </c>
      <c r="T4218" s="126">
        <v>43761</v>
      </c>
      <c r="Y4218" s="116" t="s">
        <v>9288</v>
      </c>
    </row>
    <row r="4219" spans="1:25">
      <c r="A4219" s="116">
        <v>4219</v>
      </c>
      <c r="B4219" s="129">
        <v>44501</v>
      </c>
      <c r="C4219" s="118">
        <f t="shared" si="181"/>
        <v>11</v>
      </c>
      <c r="D4219" s="121" t="s">
        <v>25</v>
      </c>
      <c r="E4219" s="120" t="s">
        <v>9289</v>
      </c>
      <c r="F4219" s="212" t="s">
        <v>7561</v>
      </c>
      <c r="G4219" s="119" t="s">
        <v>7562</v>
      </c>
      <c r="H4219" s="121" t="s">
        <v>53</v>
      </c>
      <c r="I4219" s="121" t="s">
        <v>30</v>
      </c>
      <c r="J4219" s="121" t="s">
        <v>77</v>
      </c>
      <c r="K4219" s="121" t="s">
        <v>40503</v>
      </c>
      <c r="L4219" s="131" t="s">
        <v>32</v>
      </c>
      <c r="M4219" s="120" t="s">
        <v>9290</v>
      </c>
    </row>
    <row r="4220" spans="1:25" ht="27.6">
      <c r="A4220" s="116">
        <v>4220</v>
      </c>
      <c r="B4220" s="129">
        <v>44319</v>
      </c>
      <c r="C4220" s="118">
        <f t="shared" si="181"/>
        <v>5</v>
      </c>
      <c r="D4220" s="120" t="s">
        <v>25</v>
      </c>
      <c r="E4220" s="120" t="s">
        <v>9291</v>
      </c>
      <c r="F4220" s="211" t="s">
        <v>9292</v>
      </c>
      <c r="G4220" s="119" t="s">
        <v>2394</v>
      </c>
      <c r="H4220" s="121" t="s">
        <v>29</v>
      </c>
      <c r="I4220" s="121" t="s">
        <v>30</v>
      </c>
      <c r="J4220" s="121" t="s">
        <v>3886</v>
      </c>
      <c r="K4220" s="120" t="s">
        <v>65</v>
      </c>
      <c r="L4220" s="131" t="s">
        <v>32</v>
      </c>
      <c r="M4220" s="120" t="s">
        <v>184</v>
      </c>
      <c r="P4220" s="124">
        <f t="shared" ref="P4220:P4283" si="182">IF(O4220&lt;&gt;0,MONTH(O4220),0)</f>
        <v>0</v>
      </c>
    </row>
    <row r="4221" spans="1:25">
      <c r="A4221" s="116">
        <v>4221</v>
      </c>
      <c r="B4221" s="126">
        <v>43733</v>
      </c>
      <c r="C4221" s="118">
        <f t="shared" si="181"/>
        <v>9</v>
      </c>
      <c r="D4221" s="120" t="s">
        <v>25</v>
      </c>
      <c r="E4221" s="120" t="s">
        <v>9293</v>
      </c>
      <c r="F4221" s="211" t="s">
        <v>9294</v>
      </c>
      <c r="G4221" s="119" t="s">
        <v>9295</v>
      </c>
      <c r="H4221" s="121" t="s">
        <v>48</v>
      </c>
      <c r="I4221" s="119" t="s">
        <v>30</v>
      </c>
      <c r="J4221" s="121" t="s">
        <v>87</v>
      </c>
      <c r="K4221" s="120"/>
      <c r="L4221" s="120" t="s">
        <v>32</v>
      </c>
      <c r="M4221" s="120" t="s">
        <v>7068</v>
      </c>
      <c r="N4221" s="131">
        <v>43733</v>
      </c>
      <c r="O4221" s="131">
        <v>44413</v>
      </c>
      <c r="P4221" s="124">
        <f t="shared" si="182"/>
        <v>8</v>
      </c>
      <c r="R4221" s="118">
        <f ca="1">TODAY()-O4221</f>
        <v>265</v>
      </c>
      <c r="S4221" s="120" t="s">
        <v>237</v>
      </c>
      <c r="T4221" s="126">
        <v>43734</v>
      </c>
      <c r="Y4221" s="116" t="s">
        <v>9296</v>
      </c>
    </row>
    <row r="4222" spans="1:25">
      <c r="A4222" s="116">
        <v>4222</v>
      </c>
      <c r="C4222" s="118">
        <f t="shared" si="181"/>
        <v>0</v>
      </c>
      <c r="D4222" s="119" t="s">
        <v>25</v>
      </c>
      <c r="E4222" s="120" t="s">
        <v>9297</v>
      </c>
      <c r="F4222" s="211" t="s">
        <v>9298</v>
      </c>
      <c r="G4222" s="119" t="s">
        <v>610</v>
      </c>
      <c r="H4222" s="121" t="s">
        <v>5003</v>
      </c>
      <c r="I4222" s="119" t="s">
        <v>30</v>
      </c>
      <c r="J4222" s="121" t="s">
        <v>87</v>
      </c>
      <c r="K4222" s="120"/>
      <c r="L4222" s="120" t="s">
        <v>32</v>
      </c>
      <c r="M4222" s="120" t="s">
        <v>7068</v>
      </c>
      <c r="N4222" s="131">
        <v>43857</v>
      </c>
      <c r="O4222" s="131" t="s">
        <v>1321</v>
      </c>
      <c r="P4222" s="124" t="e">
        <f t="shared" si="182"/>
        <v>#VALUE!</v>
      </c>
      <c r="R4222" s="125"/>
      <c r="S4222" s="120" t="s">
        <v>34</v>
      </c>
      <c r="T4222" s="126">
        <v>43857</v>
      </c>
      <c r="Y4222" s="116" t="s">
        <v>9299</v>
      </c>
    </row>
    <row r="4223" spans="1:25">
      <c r="A4223" s="116">
        <v>4223</v>
      </c>
      <c r="B4223" s="129">
        <v>44319</v>
      </c>
      <c r="C4223" s="118">
        <f t="shared" si="181"/>
        <v>5</v>
      </c>
      <c r="D4223" s="120" t="s">
        <v>25</v>
      </c>
      <c r="E4223" s="120" t="s">
        <v>9300</v>
      </c>
      <c r="F4223" s="211" t="s">
        <v>9301</v>
      </c>
      <c r="G4223" s="119" t="s">
        <v>9302</v>
      </c>
      <c r="H4223" s="121" t="s">
        <v>41</v>
      </c>
      <c r="I4223" s="119" t="s">
        <v>30</v>
      </c>
      <c r="J4223" s="121" t="s">
        <v>87</v>
      </c>
      <c r="K4223" s="120" t="s">
        <v>65</v>
      </c>
      <c r="L4223" s="131" t="s">
        <v>32</v>
      </c>
      <c r="M4223" s="120" t="s">
        <v>184</v>
      </c>
      <c r="P4223" s="124">
        <f t="shared" si="182"/>
        <v>0</v>
      </c>
    </row>
    <row r="4224" spans="1:25">
      <c r="A4224" s="116">
        <v>4224</v>
      </c>
      <c r="C4224" s="118">
        <f t="shared" si="181"/>
        <v>0</v>
      </c>
      <c r="D4224" s="120" t="s">
        <v>37</v>
      </c>
      <c r="E4224" s="120" t="s">
        <v>9303</v>
      </c>
      <c r="F4224" s="211" t="s">
        <v>9304</v>
      </c>
      <c r="G4224" s="119" t="s">
        <v>9305</v>
      </c>
      <c r="I4224" s="121" t="s">
        <v>30</v>
      </c>
      <c r="K4224" s="120"/>
      <c r="L4224" s="120" t="s">
        <v>32</v>
      </c>
      <c r="M4224" s="120" t="s">
        <v>7068</v>
      </c>
      <c r="N4224" s="131">
        <v>43734</v>
      </c>
      <c r="O4224" s="131" t="s">
        <v>9233</v>
      </c>
      <c r="P4224" s="124" t="e">
        <f t="shared" si="182"/>
        <v>#VALUE!</v>
      </c>
      <c r="R4224" s="125"/>
      <c r="Y4224" s="116" t="s">
        <v>356</v>
      </c>
    </row>
    <row r="4225" spans="1:25">
      <c r="A4225" s="116">
        <v>4225</v>
      </c>
      <c r="C4225" s="118">
        <f t="shared" si="181"/>
        <v>0</v>
      </c>
      <c r="D4225" s="120" t="s">
        <v>252</v>
      </c>
      <c r="E4225" s="120" t="s">
        <v>9306</v>
      </c>
      <c r="F4225" s="211" t="s">
        <v>9307</v>
      </c>
      <c r="G4225" s="119" t="s">
        <v>2623</v>
      </c>
      <c r="H4225" s="121" t="s">
        <v>41</v>
      </c>
      <c r="I4225" s="121" t="s">
        <v>30</v>
      </c>
      <c r="J4225" s="121" t="s">
        <v>485</v>
      </c>
      <c r="K4225" s="120"/>
      <c r="L4225" s="120" t="s">
        <v>32</v>
      </c>
      <c r="M4225" s="120" t="s">
        <v>7068</v>
      </c>
      <c r="N4225" s="131">
        <v>43734</v>
      </c>
      <c r="O4225" s="232">
        <v>44306</v>
      </c>
      <c r="P4225" s="124">
        <f t="shared" si="182"/>
        <v>4</v>
      </c>
      <c r="R4225" s="125">
        <f ca="1">TODAY()-O4225</f>
        <v>372</v>
      </c>
      <c r="S4225" s="120" t="s">
        <v>55</v>
      </c>
      <c r="Y4225" s="127" t="s">
        <v>1211</v>
      </c>
    </row>
    <row r="4226" spans="1:25" ht="27.6">
      <c r="A4226" s="116">
        <v>4226</v>
      </c>
      <c r="C4226" s="118">
        <f t="shared" si="181"/>
        <v>0</v>
      </c>
      <c r="D4226" s="120" t="s">
        <v>252</v>
      </c>
      <c r="E4226" s="120" t="s">
        <v>9308</v>
      </c>
      <c r="F4226" s="211" t="s">
        <v>9309</v>
      </c>
      <c r="G4226" s="119" t="s">
        <v>9310</v>
      </c>
      <c r="H4226" s="121" t="s">
        <v>29</v>
      </c>
      <c r="I4226" s="119" t="s">
        <v>30</v>
      </c>
      <c r="J4226" s="121" t="s">
        <v>31</v>
      </c>
      <c r="K4226" s="120"/>
      <c r="L4226" s="120" t="s">
        <v>32</v>
      </c>
      <c r="M4226" s="120" t="s">
        <v>7068</v>
      </c>
      <c r="N4226" s="131">
        <v>43734</v>
      </c>
      <c r="O4226" s="131">
        <v>44396</v>
      </c>
      <c r="P4226" s="124">
        <f t="shared" si="182"/>
        <v>7</v>
      </c>
      <c r="Q4226" s="118">
        <v>2</v>
      </c>
      <c r="R4226" s="125">
        <f ca="1">TODAY()-O4226</f>
        <v>282</v>
      </c>
      <c r="S4226" s="120" t="s">
        <v>55</v>
      </c>
      <c r="Y4226" s="116" t="s">
        <v>1211</v>
      </c>
    </row>
    <row r="4227" spans="1:25">
      <c r="A4227" s="116">
        <v>4227</v>
      </c>
      <c r="C4227" s="118">
        <f t="shared" si="181"/>
        <v>0</v>
      </c>
      <c r="D4227" s="119" t="s">
        <v>37</v>
      </c>
      <c r="E4227" s="120" t="s">
        <v>9311</v>
      </c>
      <c r="F4227" s="211" t="s">
        <v>9312</v>
      </c>
      <c r="G4227" s="119" t="s">
        <v>9313</v>
      </c>
      <c r="I4227" s="119" t="s">
        <v>30</v>
      </c>
      <c r="J4227" s="121" t="s">
        <v>77</v>
      </c>
      <c r="K4227" s="120"/>
      <c r="L4227" s="120" t="s">
        <v>32</v>
      </c>
      <c r="M4227" s="120" t="s">
        <v>7068</v>
      </c>
      <c r="N4227" s="131">
        <v>43738</v>
      </c>
      <c r="O4227" s="131">
        <v>44055</v>
      </c>
      <c r="P4227" s="124">
        <f t="shared" si="182"/>
        <v>8</v>
      </c>
      <c r="R4227" s="125">
        <f ca="1">TODAY()-O4227</f>
        <v>623</v>
      </c>
      <c r="Y4227" s="116" t="s">
        <v>356</v>
      </c>
    </row>
    <row r="4228" spans="1:25">
      <c r="A4228" s="116">
        <v>4228</v>
      </c>
      <c r="B4228" s="129">
        <v>44104</v>
      </c>
      <c r="C4228" s="118">
        <f t="shared" si="181"/>
        <v>9</v>
      </c>
      <c r="D4228" s="120" t="s">
        <v>252</v>
      </c>
      <c r="E4228" s="120" t="s">
        <v>9314</v>
      </c>
      <c r="F4228" s="211"/>
      <c r="G4228" s="119" t="s">
        <v>9315</v>
      </c>
      <c r="K4228" s="120"/>
      <c r="L4228" s="120" t="s">
        <v>32</v>
      </c>
      <c r="P4228" s="124">
        <f t="shared" si="182"/>
        <v>0</v>
      </c>
    </row>
    <row r="4229" spans="1:25">
      <c r="A4229" s="116">
        <v>4229</v>
      </c>
      <c r="B4229" s="129">
        <v>44258</v>
      </c>
      <c r="C4229" s="118">
        <f t="shared" si="181"/>
        <v>3</v>
      </c>
      <c r="D4229" s="120" t="s">
        <v>252</v>
      </c>
      <c r="E4229" s="120" t="s">
        <v>9316</v>
      </c>
      <c r="F4229" s="211" t="s">
        <v>9317</v>
      </c>
      <c r="G4229" s="119" t="s">
        <v>9318</v>
      </c>
      <c r="H4229" s="121" t="s">
        <v>8419</v>
      </c>
      <c r="I4229" s="121" t="s">
        <v>30</v>
      </c>
      <c r="J4229" s="121" t="s">
        <v>3749</v>
      </c>
      <c r="K4229" s="120" t="s">
        <v>65</v>
      </c>
      <c r="L4229" s="131" t="s">
        <v>32</v>
      </c>
      <c r="M4229" s="120" t="s">
        <v>78</v>
      </c>
      <c r="P4229" s="124">
        <f t="shared" si="182"/>
        <v>0</v>
      </c>
    </row>
    <row r="4230" spans="1:25">
      <c r="A4230" s="116">
        <v>4230</v>
      </c>
      <c r="B4230" s="129">
        <v>44104</v>
      </c>
      <c r="C4230" s="118">
        <f t="shared" si="181"/>
        <v>9</v>
      </c>
      <c r="D4230" s="120" t="s">
        <v>252</v>
      </c>
      <c r="E4230" s="120" t="s">
        <v>9319</v>
      </c>
      <c r="F4230" s="211" t="s">
        <v>9320</v>
      </c>
      <c r="G4230" s="119" t="s">
        <v>9321</v>
      </c>
      <c r="K4230" s="120"/>
      <c r="L4230" s="120" t="s">
        <v>32</v>
      </c>
      <c r="M4230" s="120" t="s">
        <v>466</v>
      </c>
      <c r="P4230" s="124">
        <f t="shared" si="182"/>
        <v>0</v>
      </c>
    </row>
    <row r="4231" spans="1:25">
      <c r="A4231" s="116">
        <v>4231</v>
      </c>
      <c r="B4231" s="129">
        <v>44104</v>
      </c>
      <c r="C4231" s="118">
        <f t="shared" si="181"/>
        <v>9</v>
      </c>
      <c r="D4231" s="120" t="s">
        <v>252</v>
      </c>
      <c r="E4231" s="120" t="s">
        <v>9322</v>
      </c>
      <c r="F4231" s="211" t="s">
        <v>9323</v>
      </c>
      <c r="G4231" s="119" t="s">
        <v>3321</v>
      </c>
      <c r="K4231" s="120"/>
      <c r="L4231" s="120" t="s">
        <v>32</v>
      </c>
      <c r="M4231" s="120" t="s">
        <v>466</v>
      </c>
      <c r="P4231" s="124">
        <f t="shared" si="182"/>
        <v>0</v>
      </c>
    </row>
    <row r="4232" spans="1:25">
      <c r="A4232" s="116">
        <v>4232</v>
      </c>
      <c r="C4232" s="118">
        <f t="shared" si="181"/>
        <v>0</v>
      </c>
      <c r="D4232" s="120" t="s">
        <v>1959</v>
      </c>
      <c r="E4232" s="120" t="s">
        <v>9324</v>
      </c>
      <c r="F4232" s="211"/>
      <c r="G4232" s="119" t="s">
        <v>9325</v>
      </c>
      <c r="I4232" s="121" t="s">
        <v>30</v>
      </c>
      <c r="K4232" s="120"/>
      <c r="L4232" s="120" t="s">
        <v>32</v>
      </c>
      <c r="M4232" s="120" t="s">
        <v>7068</v>
      </c>
      <c r="N4232" s="131">
        <v>43738</v>
      </c>
      <c r="O4232" s="131" t="s">
        <v>9233</v>
      </c>
      <c r="P4232" s="124" t="e">
        <f t="shared" si="182"/>
        <v>#VALUE!</v>
      </c>
      <c r="R4232" s="125"/>
      <c r="Y4232" s="116" t="s">
        <v>356</v>
      </c>
    </row>
    <row r="4233" spans="1:25">
      <c r="A4233" s="116">
        <v>4233</v>
      </c>
      <c r="C4233" s="118">
        <f t="shared" si="181"/>
        <v>0</v>
      </c>
      <c r="D4233" s="120" t="s">
        <v>1959</v>
      </c>
      <c r="E4233" s="120" t="s">
        <v>9326</v>
      </c>
      <c r="F4233" s="211"/>
      <c r="G4233" s="119" t="s">
        <v>3185</v>
      </c>
      <c r="H4233" s="121" t="s">
        <v>5003</v>
      </c>
      <c r="I4233" s="121" t="s">
        <v>30</v>
      </c>
      <c r="K4233" s="120"/>
      <c r="L4233" s="120" t="s">
        <v>32</v>
      </c>
      <c r="M4233" s="120" t="s">
        <v>7068</v>
      </c>
      <c r="N4233" s="131">
        <v>43738</v>
      </c>
      <c r="O4233" s="131">
        <v>44020</v>
      </c>
      <c r="P4233" s="124">
        <f t="shared" si="182"/>
        <v>7</v>
      </c>
      <c r="R4233" s="125">
        <f ca="1">TODAY()-O4233</f>
        <v>658</v>
      </c>
      <c r="S4233" s="120" t="s">
        <v>34</v>
      </c>
      <c r="Y4233" s="116" t="s">
        <v>9327</v>
      </c>
    </row>
    <row r="4234" spans="1:25">
      <c r="A4234" s="116">
        <v>4234</v>
      </c>
      <c r="B4234" s="129">
        <v>44105</v>
      </c>
      <c r="C4234" s="118">
        <f t="shared" si="181"/>
        <v>10</v>
      </c>
      <c r="D4234" s="120" t="s">
        <v>252</v>
      </c>
      <c r="E4234" s="120" t="s">
        <v>9328</v>
      </c>
      <c r="F4234" s="211" t="s">
        <v>9329</v>
      </c>
      <c r="G4234" s="119" t="s">
        <v>3185</v>
      </c>
      <c r="H4234" s="121" t="s">
        <v>5003</v>
      </c>
      <c r="K4234" s="120"/>
      <c r="L4234" s="120" t="s">
        <v>32</v>
      </c>
      <c r="P4234" s="124">
        <f t="shared" si="182"/>
        <v>0</v>
      </c>
    </row>
    <row r="4235" spans="1:25">
      <c r="A4235" s="116">
        <v>4235</v>
      </c>
      <c r="B4235" s="129">
        <v>44105</v>
      </c>
      <c r="C4235" s="118">
        <f t="shared" si="181"/>
        <v>10</v>
      </c>
      <c r="D4235" s="120" t="s">
        <v>252</v>
      </c>
      <c r="E4235" s="120" t="s">
        <v>9330</v>
      </c>
      <c r="F4235" s="211"/>
      <c r="G4235" s="119" t="s">
        <v>4855</v>
      </c>
      <c r="K4235" s="120"/>
      <c r="L4235" s="120" t="s">
        <v>32</v>
      </c>
      <c r="M4235" s="120" t="s">
        <v>466</v>
      </c>
      <c r="P4235" s="124">
        <f t="shared" si="182"/>
        <v>0</v>
      </c>
    </row>
    <row r="4236" spans="1:25" ht="27.6">
      <c r="A4236" s="116">
        <v>4236</v>
      </c>
      <c r="B4236" s="129">
        <v>44258</v>
      </c>
      <c r="C4236" s="118">
        <f t="shared" si="181"/>
        <v>3</v>
      </c>
      <c r="D4236" s="120" t="s">
        <v>25</v>
      </c>
      <c r="E4236" s="120" t="s">
        <v>9331</v>
      </c>
      <c r="F4236" s="211" t="s">
        <v>9332</v>
      </c>
      <c r="G4236" s="119" t="s">
        <v>9333</v>
      </c>
      <c r="H4236" s="121" t="s">
        <v>41</v>
      </c>
      <c r="I4236" s="119" t="s">
        <v>30</v>
      </c>
      <c r="J4236" s="121" t="s">
        <v>529</v>
      </c>
      <c r="K4236" s="120" t="s">
        <v>65</v>
      </c>
      <c r="L4236" s="131" t="s">
        <v>32</v>
      </c>
      <c r="M4236" s="120" t="s">
        <v>33</v>
      </c>
      <c r="N4236" s="131">
        <v>43739</v>
      </c>
      <c r="O4236" s="131">
        <v>44270</v>
      </c>
      <c r="P4236" s="124">
        <f t="shared" si="182"/>
        <v>3</v>
      </c>
      <c r="R4236" s="125">
        <f ca="1">TODAY()-O4236</f>
        <v>408</v>
      </c>
      <c r="S4236" s="120" t="s">
        <v>92</v>
      </c>
      <c r="T4236" s="126" t="s">
        <v>1776</v>
      </c>
      <c r="Y4236" s="116" t="s">
        <v>9334</v>
      </c>
    </row>
    <row r="4237" spans="1:25">
      <c r="A4237" s="116">
        <v>4237</v>
      </c>
      <c r="B4237" s="129">
        <v>44104</v>
      </c>
      <c r="C4237" s="118">
        <f t="shared" si="181"/>
        <v>9</v>
      </c>
      <c r="D4237" s="120" t="s">
        <v>252</v>
      </c>
      <c r="E4237" s="120" t="s">
        <v>9335</v>
      </c>
      <c r="F4237" s="211" t="s">
        <v>9336</v>
      </c>
      <c r="G4237" s="119" t="s">
        <v>9337</v>
      </c>
      <c r="K4237" s="120"/>
      <c r="L4237" s="120" t="s">
        <v>32</v>
      </c>
      <c r="P4237" s="124">
        <f t="shared" si="182"/>
        <v>0</v>
      </c>
    </row>
    <row r="4238" spans="1:25">
      <c r="A4238" s="116">
        <v>4238</v>
      </c>
      <c r="C4238" s="118">
        <f t="shared" si="181"/>
        <v>0</v>
      </c>
      <c r="D4238" s="120" t="s">
        <v>1959</v>
      </c>
      <c r="E4238" s="120" t="s">
        <v>9338</v>
      </c>
      <c r="F4238" s="211"/>
      <c r="G4238" s="119" t="s">
        <v>7672</v>
      </c>
      <c r="I4238" s="121" t="s">
        <v>30</v>
      </c>
      <c r="K4238" s="120"/>
      <c r="L4238" s="120" t="s">
        <v>32</v>
      </c>
      <c r="M4238" s="120" t="s">
        <v>7068</v>
      </c>
      <c r="N4238" s="131">
        <v>43746</v>
      </c>
      <c r="O4238" s="131" t="s">
        <v>44</v>
      </c>
      <c r="P4238" s="124" t="e">
        <f t="shared" si="182"/>
        <v>#VALUE!</v>
      </c>
      <c r="R4238" s="125"/>
      <c r="Y4238" s="116" t="s">
        <v>356</v>
      </c>
    </row>
    <row r="4239" spans="1:25">
      <c r="A4239" s="116">
        <v>4239</v>
      </c>
      <c r="C4239" s="118">
        <f t="shared" si="181"/>
        <v>0</v>
      </c>
      <c r="D4239" s="120" t="s">
        <v>252</v>
      </c>
      <c r="E4239" s="120" t="s">
        <v>9339</v>
      </c>
      <c r="F4239" s="211" t="s">
        <v>9340</v>
      </c>
      <c r="G4239" s="119" t="s">
        <v>1712</v>
      </c>
      <c r="H4239" s="121" t="s">
        <v>41</v>
      </c>
      <c r="I4239" s="119" t="s">
        <v>30</v>
      </c>
      <c r="J4239" s="121" t="s">
        <v>87</v>
      </c>
      <c r="K4239" s="120"/>
      <c r="L4239" s="120" t="s">
        <v>32</v>
      </c>
      <c r="M4239" s="120" t="s">
        <v>7068</v>
      </c>
      <c r="N4239" s="131">
        <v>43741</v>
      </c>
      <c r="O4239" s="131">
        <v>44392</v>
      </c>
      <c r="P4239" s="124">
        <f t="shared" si="182"/>
        <v>7</v>
      </c>
      <c r="R4239" s="125">
        <f ca="1">TODAY()-O4239</f>
        <v>286</v>
      </c>
      <c r="S4239" s="120" t="s">
        <v>55</v>
      </c>
      <c r="Y4239" s="127" t="s">
        <v>1211</v>
      </c>
    </row>
    <row r="4240" spans="1:25">
      <c r="A4240" s="116">
        <v>4240</v>
      </c>
      <c r="C4240" s="118">
        <f t="shared" si="181"/>
        <v>0</v>
      </c>
      <c r="E4240" s="120" t="s">
        <v>9341</v>
      </c>
      <c r="F4240" s="211"/>
      <c r="G4240" s="119" t="s">
        <v>9342</v>
      </c>
      <c r="K4240" s="120"/>
      <c r="L4240" s="120" t="s">
        <v>32</v>
      </c>
      <c r="M4240" s="120" t="s">
        <v>7068</v>
      </c>
      <c r="N4240" s="131">
        <v>43738</v>
      </c>
      <c r="P4240" s="124">
        <f t="shared" si="182"/>
        <v>0</v>
      </c>
      <c r="R4240" s="118">
        <f ca="1">TODAY()-N4240</f>
        <v>940</v>
      </c>
      <c r="S4240" s="120" t="s">
        <v>92</v>
      </c>
      <c r="T4240" s="126">
        <v>43738</v>
      </c>
      <c r="Y4240" s="116" t="s">
        <v>7118</v>
      </c>
    </row>
    <row r="4241" spans="1:25">
      <c r="A4241" s="116">
        <v>4241</v>
      </c>
      <c r="C4241" s="118">
        <f t="shared" si="181"/>
        <v>0</v>
      </c>
      <c r="D4241" s="120" t="s">
        <v>252</v>
      </c>
      <c r="E4241" s="120" t="s">
        <v>9343</v>
      </c>
      <c r="F4241" s="211" t="s">
        <v>9344</v>
      </c>
      <c r="G4241" s="119" t="s">
        <v>7788</v>
      </c>
      <c r="H4241" s="121" t="s">
        <v>41</v>
      </c>
      <c r="I4241" s="119" t="s">
        <v>30</v>
      </c>
      <c r="J4241" s="121" t="s">
        <v>87</v>
      </c>
      <c r="K4241" s="120"/>
      <c r="L4241" s="120" t="s">
        <v>32</v>
      </c>
      <c r="M4241" s="120" t="s">
        <v>33</v>
      </c>
      <c r="N4241" s="131">
        <v>43871</v>
      </c>
      <c r="O4241" s="131">
        <v>44392</v>
      </c>
      <c r="P4241" s="124">
        <f t="shared" si="182"/>
        <v>7</v>
      </c>
      <c r="R4241" s="125">
        <f ca="1">TODAY()-O4241</f>
        <v>286</v>
      </c>
      <c r="S4241" s="120" t="s">
        <v>55</v>
      </c>
      <c r="Y4241" s="127" t="s">
        <v>1211</v>
      </c>
    </row>
    <row r="4242" spans="1:25">
      <c r="A4242" s="116">
        <v>4242</v>
      </c>
      <c r="B4242" s="129">
        <v>44104</v>
      </c>
      <c r="C4242" s="118">
        <f t="shared" si="181"/>
        <v>9</v>
      </c>
      <c r="D4242" s="120" t="s">
        <v>252</v>
      </c>
      <c r="E4242" s="120" t="s">
        <v>9345</v>
      </c>
      <c r="F4242" s="211"/>
      <c r="G4242" s="119" t="s">
        <v>492</v>
      </c>
      <c r="K4242" s="120"/>
      <c r="L4242" s="120" t="s">
        <v>32</v>
      </c>
      <c r="P4242" s="124">
        <f t="shared" si="182"/>
        <v>0</v>
      </c>
    </row>
    <row r="4243" spans="1:25">
      <c r="A4243" s="116">
        <v>4243</v>
      </c>
      <c r="C4243" s="118">
        <f t="shared" si="181"/>
        <v>0</v>
      </c>
      <c r="D4243" s="120" t="s">
        <v>1959</v>
      </c>
      <c r="E4243" s="120" t="s">
        <v>9346</v>
      </c>
      <c r="F4243" s="211" t="s">
        <v>9347</v>
      </c>
      <c r="G4243" s="119" t="s">
        <v>9348</v>
      </c>
      <c r="I4243" s="119" t="s">
        <v>30</v>
      </c>
      <c r="J4243" s="121" t="s">
        <v>87</v>
      </c>
      <c r="K4243" s="120"/>
      <c r="L4243" s="120" t="s">
        <v>32</v>
      </c>
      <c r="M4243" s="120" t="s">
        <v>7068</v>
      </c>
      <c r="N4243" s="131">
        <v>43738</v>
      </c>
      <c r="O4243" s="131" t="s">
        <v>44</v>
      </c>
      <c r="P4243" s="124" t="e">
        <f t="shared" si="182"/>
        <v>#VALUE!</v>
      </c>
      <c r="R4243" s="125"/>
      <c r="S4243" s="126" t="s">
        <v>44</v>
      </c>
      <c r="Y4243" s="116" t="str">
        <f xml:space="preserve"> "Follow up message sent " &amp;TEXT(O4243,"mm/dd/yyyy")</f>
        <v>Follow up message sent Irrelevant</v>
      </c>
    </row>
    <row r="4244" spans="1:25">
      <c r="A4244" s="116">
        <v>4244</v>
      </c>
      <c r="B4244" s="129">
        <v>44105</v>
      </c>
      <c r="C4244" s="118">
        <f t="shared" si="181"/>
        <v>10</v>
      </c>
      <c r="D4244" s="120" t="s">
        <v>252</v>
      </c>
      <c r="E4244" s="120" t="s">
        <v>9349</v>
      </c>
      <c r="F4244" s="211"/>
      <c r="G4244" s="119" t="s">
        <v>669</v>
      </c>
      <c r="K4244" s="120"/>
      <c r="L4244" s="120" t="s">
        <v>32</v>
      </c>
      <c r="P4244" s="124">
        <f t="shared" si="182"/>
        <v>0</v>
      </c>
    </row>
    <row r="4245" spans="1:25">
      <c r="A4245" s="116">
        <v>4245</v>
      </c>
      <c r="B4245" s="129">
        <v>44104</v>
      </c>
      <c r="C4245" s="118">
        <f t="shared" si="181"/>
        <v>9</v>
      </c>
      <c r="D4245" s="120" t="s">
        <v>252</v>
      </c>
      <c r="E4245" s="120" t="s">
        <v>9350</v>
      </c>
      <c r="F4245" s="211"/>
      <c r="G4245" s="119" t="s">
        <v>9348</v>
      </c>
      <c r="K4245" s="120"/>
      <c r="L4245" s="120" t="s">
        <v>32</v>
      </c>
      <c r="P4245" s="124">
        <f t="shared" si="182"/>
        <v>0</v>
      </c>
    </row>
    <row r="4246" spans="1:25">
      <c r="A4246" s="116">
        <v>4246</v>
      </c>
      <c r="C4246" s="118">
        <f t="shared" si="181"/>
        <v>0</v>
      </c>
      <c r="D4246" s="120" t="s">
        <v>1959</v>
      </c>
      <c r="E4246" s="120" t="s">
        <v>9351</v>
      </c>
      <c r="F4246" s="211"/>
      <c r="G4246" s="119" t="s">
        <v>9352</v>
      </c>
      <c r="I4246" s="121" t="s">
        <v>30</v>
      </c>
      <c r="K4246" s="120"/>
      <c r="L4246" s="120" t="s">
        <v>32</v>
      </c>
      <c r="M4246" s="120" t="s">
        <v>7068</v>
      </c>
      <c r="N4246" s="131">
        <v>43738</v>
      </c>
      <c r="O4246" s="131" t="s">
        <v>44</v>
      </c>
      <c r="P4246" s="124" t="e">
        <f t="shared" si="182"/>
        <v>#VALUE!</v>
      </c>
      <c r="R4246" s="125"/>
      <c r="Y4246" s="116" t="s">
        <v>356</v>
      </c>
    </row>
    <row r="4247" spans="1:25" ht="27.6">
      <c r="A4247" s="116">
        <v>4247</v>
      </c>
      <c r="B4247" s="129">
        <v>44104</v>
      </c>
      <c r="C4247" s="118">
        <f t="shared" si="181"/>
        <v>9</v>
      </c>
      <c r="D4247" s="120" t="s">
        <v>252</v>
      </c>
      <c r="E4247" s="120" t="s">
        <v>9353</v>
      </c>
      <c r="F4247" s="211" t="s">
        <v>9354</v>
      </c>
      <c r="G4247" s="119" t="s">
        <v>3018</v>
      </c>
      <c r="H4247" s="119" t="s">
        <v>97</v>
      </c>
      <c r="I4247" s="119" t="s">
        <v>30</v>
      </c>
      <c r="J4247" s="121" t="s">
        <v>87</v>
      </c>
      <c r="K4247" s="120"/>
      <c r="L4247" s="120" t="s">
        <v>32</v>
      </c>
      <c r="M4247" s="120" t="s">
        <v>184</v>
      </c>
      <c r="P4247" s="124">
        <f t="shared" si="182"/>
        <v>0</v>
      </c>
    </row>
    <row r="4248" spans="1:25">
      <c r="A4248" s="116">
        <v>4248</v>
      </c>
      <c r="C4248" s="118">
        <f t="shared" si="181"/>
        <v>0</v>
      </c>
      <c r="D4248" s="120" t="s">
        <v>252</v>
      </c>
      <c r="E4248" s="120" t="s">
        <v>9355</v>
      </c>
      <c r="F4248" s="211" t="s">
        <v>9356</v>
      </c>
      <c r="G4248" s="119" t="s">
        <v>9357</v>
      </c>
      <c r="H4248" s="121" t="s">
        <v>41</v>
      </c>
      <c r="I4248" s="119" t="s">
        <v>30</v>
      </c>
      <c r="J4248" s="121" t="s">
        <v>87</v>
      </c>
      <c r="K4248" s="120"/>
      <c r="L4248" s="120" t="s">
        <v>32</v>
      </c>
      <c r="M4248" s="120" t="s">
        <v>7068</v>
      </c>
      <c r="N4248" s="131">
        <v>43741</v>
      </c>
      <c r="O4248" s="232">
        <v>44308</v>
      </c>
      <c r="P4248" s="124">
        <f t="shared" si="182"/>
        <v>4</v>
      </c>
      <c r="R4248" s="125">
        <f ca="1">TODAY()-O4248</f>
        <v>370</v>
      </c>
      <c r="S4248" s="120" t="s">
        <v>55</v>
      </c>
      <c r="Y4248" s="127" t="s">
        <v>1211</v>
      </c>
    </row>
    <row r="4249" spans="1:25">
      <c r="A4249" s="116">
        <v>4249</v>
      </c>
      <c r="B4249" s="129">
        <v>44104</v>
      </c>
      <c r="C4249" s="118">
        <f t="shared" si="181"/>
        <v>9</v>
      </c>
      <c r="D4249" s="120" t="s">
        <v>252</v>
      </c>
      <c r="E4249" s="120" t="s">
        <v>9358</v>
      </c>
      <c r="F4249" s="211" t="s">
        <v>9359</v>
      </c>
      <c r="G4249" s="119" t="s">
        <v>250</v>
      </c>
      <c r="K4249" s="120"/>
      <c r="L4249" s="120" t="s">
        <v>32</v>
      </c>
      <c r="P4249" s="124">
        <f t="shared" si="182"/>
        <v>0</v>
      </c>
    </row>
    <row r="4250" spans="1:25">
      <c r="A4250" s="116">
        <v>4250</v>
      </c>
      <c r="C4250" s="118">
        <f t="shared" si="181"/>
        <v>0</v>
      </c>
      <c r="D4250" s="119" t="s">
        <v>37</v>
      </c>
      <c r="E4250" s="120" t="s">
        <v>9360</v>
      </c>
      <c r="F4250" s="211" t="s">
        <v>9361</v>
      </c>
      <c r="G4250" s="119" t="s">
        <v>9362</v>
      </c>
      <c r="H4250" s="121" t="s">
        <v>6816</v>
      </c>
      <c r="I4250" s="119" t="s">
        <v>30</v>
      </c>
      <c r="J4250" s="121" t="s">
        <v>87</v>
      </c>
      <c r="K4250" s="120"/>
      <c r="L4250" s="120" t="s">
        <v>32</v>
      </c>
      <c r="M4250" s="120" t="s">
        <v>7068</v>
      </c>
      <c r="N4250" s="131">
        <v>43739</v>
      </c>
      <c r="O4250" s="131">
        <v>44055</v>
      </c>
      <c r="P4250" s="124">
        <f t="shared" si="182"/>
        <v>8</v>
      </c>
      <c r="R4250" s="125">
        <f ca="1">TODAY()-O4250</f>
        <v>623</v>
      </c>
      <c r="Y4250" s="116" t="s">
        <v>356</v>
      </c>
    </row>
    <row r="4251" spans="1:25">
      <c r="A4251" s="116">
        <v>4251</v>
      </c>
      <c r="B4251" s="129">
        <v>44104</v>
      </c>
      <c r="C4251" s="118">
        <f t="shared" si="181"/>
        <v>9</v>
      </c>
      <c r="D4251" s="120" t="s">
        <v>252</v>
      </c>
      <c r="E4251" s="120" t="s">
        <v>9363</v>
      </c>
      <c r="F4251" s="211"/>
      <c r="G4251" s="119" t="s">
        <v>528</v>
      </c>
      <c r="K4251" s="120"/>
      <c r="L4251" s="120" t="s">
        <v>32</v>
      </c>
      <c r="P4251" s="124">
        <f t="shared" si="182"/>
        <v>0</v>
      </c>
    </row>
    <row r="4252" spans="1:25">
      <c r="A4252" s="116">
        <v>4252</v>
      </c>
      <c r="C4252" s="118">
        <f t="shared" si="181"/>
        <v>0</v>
      </c>
      <c r="E4252" s="120" t="s">
        <v>9364</v>
      </c>
      <c r="F4252" s="211"/>
      <c r="G4252" s="119" t="s">
        <v>9365</v>
      </c>
      <c r="K4252" s="120"/>
      <c r="L4252" s="120" t="s">
        <v>32</v>
      </c>
      <c r="M4252" s="120" t="s">
        <v>7068</v>
      </c>
      <c r="N4252" s="131">
        <v>43739</v>
      </c>
      <c r="P4252" s="124">
        <f t="shared" si="182"/>
        <v>0</v>
      </c>
      <c r="R4252" s="118">
        <f ca="1">TODAY()-N4252</f>
        <v>939</v>
      </c>
      <c r="S4252" s="120" t="s">
        <v>92</v>
      </c>
      <c r="T4252" s="126">
        <v>43740</v>
      </c>
      <c r="Y4252" s="116" t="s">
        <v>7118</v>
      </c>
    </row>
    <row r="4253" spans="1:25">
      <c r="A4253" s="116">
        <v>4253</v>
      </c>
      <c r="B4253" s="129">
        <v>44104</v>
      </c>
      <c r="C4253" s="118">
        <f t="shared" si="181"/>
        <v>9</v>
      </c>
      <c r="D4253" s="120" t="s">
        <v>252</v>
      </c>
      <c r="E4253" s="120" t="s">
        <v>9366</v>
      </c>
      <c r="F4253" s="211"/>
      <c r="G4253" s="119" t="s">
        <v>9367</v>
      </c>
      <c r="K4253" s="120"/>
      <c r="L4253" s="120" t="s">
        <v>32</v>
      </c>
      <c r="P4253" s="124">
        <f t="shared" si="182"/>
        <v>0</v>
      </c>
    </row>
    <row r="4254" spans="1:25">
      <c r="A4254" s="116">
        <v>4254</v>
      </c>
      <c r="C4254" s="118">
        <f t="shared" si="181"/>
        <v>0</v>
      </c>
      <c r="D4254" s="120" t="s">
        <v>37</v>
      </c>
      <c r="E4254" s="120" t="s">
        <v>9368</v>
      </c>
      <c r="F4254" s="211"/>
      <c r="G4254" s="119" t="s">
        <v>9369</v>
      </c>
      <c r="I4254" s="121" t="s">
        <v>30</v>
      </c>
      <c r="K4254" s="120"/>
      <c r="L4254" s="120" t="s">
        <v>32</v>
      </c>
      <c r="M4254" s="120" t="s">
        <v>7068</v>
      </c>
      <c r="N4254" s="131">
        <v>43741</v>
      </c>
      <c r="O4254" s="131" t="s">
        <v>44</v>
      </c>
      <c r="P4254" s="124" t="e">
        <f t="shared" si="182"/>
        <v>#VALUE!</v>
      </c>
      <c r="R4254" s="125"/>
      <c r="Y4254" s="116" t="s">
        <v>356</v>
      </c>
    </row>
    <row r="4255" spans="1:25">
      <c r="A4255" s="116">
        <v>4255</v>
      </c>
      <c r="B4255" s="129">
        <v>44104</v>
      </c>
      <c r="C4255" s="118">
        <f t="shared" si="181"/>
        <v>9</v>
      </c>
      <c r="D4255" s="120" t="s">
        <v>252</v>
      </c>
      <c r="E4255" s="120" t="s">
        <v>9370</v>
      </c>
      <c r="F4255" s="211"/>
      <c r="G4255" s="119" t="s">
        <v>9371</v>
      </c>
      <c r="K4255" s="120"/>
      <c r="L4255" s="120" t="s">
        <v>32</v>
      </c>
      <c r="P4255" s="124">
        <f t="shared" si="182"/>
        <v>0</v>
      </c>
    </row>
    <row r="4256" spans="1:25" ht="27.6">
      <c r="A4256" s="116">
        <v>4256</v>
      </c>
      <c r="B4256" s="129">
        <v>44258</v>
      </c>
      <c r="C4256" s="118">
        <f t="shared" si="181"/>
        <v>3</v>
      </c>
      <c r="D4256" s="120" t="s">
        <v>252</v>
      </c>
      <c r="E4256" s="120" t="s">
        <v>9372</v>
      </c>
      <c r="F4256" s="211" t="s">
        <v>9373</v>
      </c>
      <c r="G4256" s="119" t="s">
        <v>9374</v>
      </c>
      <c r="H4256" s="121" t="s">
        <v>101</v>
      </c>
      <c r="I4256" s="121" t="s">
        <v>30</v>
      </c>
      <c r="J4256" s="121" t="s">
        <v>7142</v>
      </c>
      <c r="K4256" s="120" t="s">
        <v>65</v>
      </c>
      <c r="L4256" s="131" t="s">
        <v>32</v>
      </c>
      <c r="M4256" s="120" t="s">
        <v>466</v>
      </c>
      <c r="P4256" s="124">
        <f t="shared" si="182"/>
        <v>0</v>
      </c>
      <c r="Y4256" s="116" t="s">
        <v>1713</v>
      </c>
    </row>
    <row r="4257" spans="1:25" ht="27.6">
      <c r="A4257" s="116">
        <v>4257</v>
      </c>
      <c r="B4257" s="129">
        <v>44104</v>
      </c>
      <c r="C4257" s="118">
        <f t="shared" si="181"/>
        <v>9</v>
      </c>
      <c r="D4257" s="120" t="s">
        <v>252</v>
      </c>
      <c r="E4257" s="120" t="s">
        <v>9375</v>
      </c>
      <c r="F4257" s="211" t="s">
        <v>9376</v>
      </c>
      <c r="G4257" s="119" t="s">
        <v>7942</v>
      </c>
      <c r="K4257" s="120"/>
      <c r="L4257" s="120" t="s">
        <v>32</v>
      </c>
      <c r="M4257" s="120" t="s">
        <v>33</v>
      </c>
      <c r="N4257" s="131">
        <v>44032</v>
      </c>
      <c r="O4257" s="131">
        <v>44411</v>
      </c>
      <c r="P4257" s="124">
        <f t="shared" si="182"/>
        <v>8</v>
      </c>
    </row>
    <row r="4258" spans="1:25">
      <c r="A4258" s="116">
        <v>4258</v>
      </c>
      <c r="B4258" s="129">
        <v>44104</v>
      </c>
      <c r="C4258" s="118">
        <f t="shared" si="181"/>
        <v>9</v>
      </c>
      <c r="D4258" s="120" t="s">
        <v>252</v>
      </c>
      <c r="E4258" s="120" t="s">
        <v>9377</v>
      </c>
      <c r="F4258" s="211" t="s">
        <v>7140</v>
      </c>
      <c r="G4258" s="119" t="s">
        <v>9378</v>
      </c>
      <c r="K4258" s="120"/>
      <c r="L4258" s="120" t="s">
        <v>32</v>
      </c>
      <c r="M4258" s="120" t="s">
        <v>466</v>
      </c>
      <c r="P4258" s="124">
        <f t="shared" si="182"/>
        <v>0</v>
      </c>
    </row>
    <row r="4259" spans="1:25">
      <c r="A4259" s="116">
        <v>4259</v>
      </c>
      <c r="C4259" s="118">
        <f t="shared" si="181"/>
        <v>0</v>
      </c>
      <c r="D4259" s="120" t="s">
        <v>252</v>
      </c>
      <c r="E4259" s="120" t="s">
        <v>9379</v>
      </c>
      <c r="F4259" s="211" t="s">
        <v>1403</v>
      </c>
      <c r="G4259" s="119" t="s">
        <v>9380</v>
      </c>
      <c r="H4259" s="121" t="s">
        <v>48</v>
      </c>
      <c r="I4259" s="119" t="s">
        <v>30</v>
      </c>
      <c r="J4259" s="121" t="s">
        <v>87</v>
      </c>
      <c r="K4259" s="120"/>
      <c r="L4259" s="120" t="s">
        <v>32</v>
      </c>
      <c r="M4259" s="120" t="s">
        <v>7068</v>
      </c>
      <c r="N4259" s="131">
        <v>43746</v>
      </c>
      <c r="O4259" s="131">
        <v>44274</v>
      </c>
      <c r="P4259" s="124">
        <f t="shared" si="182"/>
        <v>3</v>
      </c>
      <c r="R4259" s="125">
        <f ca="1">TODAY()-O4259</f>
        <v>404</v>
      </c>
      <c r="S4259" s="120" t="s">
        <v>92</v>
      </c>
      <c r="T4259" s="126">
        <v>44274</v>
      </c>
      <c r="Y4259" s="116" t="s">
        <v>1034</v>
      </c>
    </row>
    <row r="4260" spans="1:25">
      <c r="A4260" s="116">
        <v>4260</v>
      </c>
      <c r="C4260" s="118">
        <f t="shared" si="181"/>
        <v>0</v>
      </c>
      <c r="D4260" s="120" t="s">
        <v>1959</v>
      </c>
      <c r="E4260" s="120" t="s">
        <v>9381</v>
      </c>
      <c r="F4260" s="211" t="s">
        <v>351</v>
      </c>
      <c r="G4260" s="119" t="s">
        <v>9382</v>
      </c>
      <c r="H4260" s="121" t="s">
        <v>8423</v>
      </c>
      <c r="I4260" s="121" t="s">
        <v>30</v>
      </c>
      <c r="K4260" s="120"/>
      <c r="L4260" s="120" t="s">
        <v>32</v>
      </c>
      <c r="M4260" s="120" t="s">
        <v>7068</v>
      </c>
      <c r="N4260" s="131">
        <v>43745</v>
      </c>
      <c r="O4260" s="131" t="s">
        <v>44</v>
      </c>
      <c r="P4260" s="124" t="e">
        <f t="shared" si="182"/>
        <v>#VALUE!</v>
      </c>
      <c r="R4260" s="125"/>
      <c r="Y4260" s="116" t="s">
        <v>356</v>
      </c>
    </row>
    <row r="4261" spans="1:25">
      <c r="A4261" s="116">
        <v>4261</v>
      </c>
      <c r="C4261" s="118">
        <f t="shared" si="181"/>
        <v>0</v>
      </c>
      <c r="D4261" s="119" t="s">
        <v>25</v>
      </c>
      <c r="E4261" s="120" t="s">
        <v>9383</v>
      </c>
      <c r="F4261" s="211" t="s">
        <v>9384</v>
      </c>
      <c r="G4261" s="119" t="s">
        <v>4184</v>
      </c>
      <c r="H4261" s="121" t="s">
        <v>6799</v>
      </c>
      <c r="I4261" s="119" t="s">
        <v>30</v>
      </c>
      <c r="J4261" s="121" t="s">
        <v>87</v>
      </c>
      <c r="K4261" s="120"/>
      <c r="L4261" s="120" t="s">
        <v>32</v>
      </c>
      <c r="M4261" s="120" t="s">
        <v>184</v>
      </c>
      <c r="N4261" s="131">
        <v>43892</v>
      </c>
      <c r="O4261" s="131">
        <v>44012</v>
      </c>
      <c r="P4261" s="124">
        <f t="shared" si="182"/>
        <v>6</v>
      </c>
      <c r="R4261" s="125">
        <f ca="1">TODAY()-O4261</f>
        <v>666</v>
      </c>
    </row>
    <row r="4262" spans="1:25">
      <c r="A4262" s="116">
        <v>4262</v>
      </c>
      <c r="C4262" s="118">
        <f t="shared" si="181"/>
        <v>0</v>
      </c>
      <c r="D4262" s="120" t="s">
        <v>37</v>
      </c>
      <c r="E4262" s="120" t="s">
        <v>9385</v>
      </c>
      <c r="F4262" s="211"/>
      <c r="G4262" s="119" t="s">
        <v>7672</v>
      </c>
      <c r="K4262" s="120"/>
      <c r="L4262" s="120" t="s">
        <v>32</v>
      </c>
      <c r="M4262" s="120" t="s">
        <v>7068</v>
      </c>
      <c r="N4262" s="131">
        <v>43740</v>
      </c>
      <c r="P4262" s="124">
        <f t="shared" si="182"/>
        <v>0</v>
      </c>
      <c r="R4262" s="118">
        <f ca="1">TODAY()-N4262</f>
        <v>938</v>
      </c>
      <c r="S4262" s="120" t="s">
        <v>92</v>
      </c>
      <c r="T4262" s="126">
        <v>43740</v>
      </c>
      <c r="Y4262" s="116" t="s">
        <v>9386</v>
      </c>
    </row>
    <row r="4263" spans="1:25">
      <c r="A4263" s="116">
        <v>4263</v>
      </c>
      <c r="C4263" s="118">
        <f t="shared" si="181"/>
        <v>0</v>
      </c>
      <c r="D4263" s="120" t="s">
        <v>37</v>
      </c>
      <c r="E4263" s="120" t="s">
        <v>9387</v>
      </c>
      <c r="F4263" s="211"/>
      <c r="G4263" s="119" t="s">
        <v>9388</v>
      </c>
      <c r="I4263" s="121" t="s">
        <v>30</v>
      </c>
      <c r="K4263" s="120"/>
      <c r="L4263" s="120" t="s">
        <v>32</v>
      </c>
      <c r="M4263" s="120" t="s">
        <v>7068</v>
      </c>
      <c r="N4263" s="131">
        <v>43739</v>
      </c>
      <c r="O4263" s="131" t="s">
        <v>4079</v>
      </c>
      <c r="P4263" s="124" t="e">
        <f t="shared" si="182"/>
        <v>#VALUE!</v>
      </c>
      <c r="R4263" s="125"/>
      <c r="S4263" s="120" t="s">
        <v>135</v>
      </c>
      <c r="T4263" s="126">
        <v>43739</v>
      </c>
      <c r="Y4263" s="116" t="s">
        <v>9389</v>
      </c>
    </row>
    <row r="4264" spans="1:25">
      <c r="A4264" s="116">
        <v>4264</v>
      </c>
      <c r="B4264" s="126">
        <v>43733</v>
      </c>
      <c r="C4264" s="118">
        <f t="shared" si="181"/>
        <v>9</v>
      </c>
      <c r="D4264" s="120" t="s">
        <v>37</v>
      </c>
      <c r="E4264" s="120" t="s">
        <v>9390</v>
      </c>
      <c r="F4264" s="211" t="s">
        <v>9391</v>
      </c>
      <c r="G4264" s="119" t="s">
        <v>9392</v>
      </c>
      <c r="H4264" s="121" t="s">
        <v>41</v>
      </c>
      <c r="I4264" s="119" t="s">
        <v>30</v>
      </c>
      <c r="J4264" s="121" t="s">
        <v>87</v>
      </c>
      <c r="K4264" s="120"/>
      <c r="L4264" s="120" t="s">
        <v>32</v>
      </c>
      <c r="M4264" s="120" t="s">
        <v>7068</v>
      </c>
      <c r="N4264" s="131">
        <v>43739</v>
      </c>
      <c r="P4264" s="124">
        <f t="shared" si="182"/>
        <v>0</v>
      </c>
      <c r="R4264" s="118">
        <f ca="1">TODAY()-O4264</f>
        <v>44678</v>
      </c>
      <c r="S4264" s="120" t="s">
        <v>237</v>
      </c>
      <c r="T4264" s="126">
        <v>43739</v>
      </c>
      <c r="Y4264" s="116" t="s">
        <v>9393</v>
      </c>
    </row>
    <row r="4265" spans="1:25">
      <c r="A4265" s="116">
        <v>4265</v>
      </c>
      <c r="B4265" s="129">
        <v>44104</v>
      </c>
      <c r="C4265" s="118">
        <f t="shared" si="181"/>
        <v>9</v>
      </c>
      <c r="D4265" s="120" t="s">
        <v>252</v>
      </c>
      <c r="E4265" s="120" t="s">
        <v>9394</v>
      </c>
      <c r="F4265" s="211"/>
      <c r="G4265" s="119" t="s">
        <v>250</v>
      </c>
      <c r="K4265" s="120"/>
      <c r="L4265" s="120" t="s">
        <v>32</v>
      </c>
      <c r="M4265" s="120" t="s">
        <v>7068</v>
      </c>
      <c r="N4265" s="131">
        <v>43739</v>
      </c>
      <c r="P4265" s="124">
        <f t="shared" si="182"/>
        <v>0</v>
      </c>
      <c r="R4265" s="118">
        <f ca="1">TODAY()-N4265</f>
        <v>939</v>
      </c>
      <c r="S4265" s="120" t="s">
        <v>92</v>
      </c>
      <c r="T4265" s="126">
        <v>43740</v>
      </c>
      <c r="Y4265" s="116" t="s">
        <v>9395</v>
      </c>
    </row>
    <row r="4266" spans="1:25">
      <c r="A4266" s="116">
        <v>4266</v>
      </c>
      <c r="C4266" s="118">
        <f t="shared" si="181"/>
        <v>0</v>
      </c>
      <c r="D4266" s="120" t="s">
        <v>37</v>
      </c>
      <c r="E4266" s="120" t="s">
        <v>9396</v>
      </c>
      <c r="F4266" s="211"/>
      <c r="G4266" s="119" t="s">
        <v>9397</v>
      </c>
      <c r="K4266" s="120"/>
      <c r="L4266" s="120" t="s">
        <v>32</v>
      </c>
      <c r="M4266" s="120" t="s">
        <v>7068</v>
      </c>
      <c r="N4266" s="131">
        <v>43739</v>
      </c>
      <c r="P4266" s="124">
        <f t="shared" si="182"/>
        <v>0</v>
      </c>
      <c r="R4266" s="118">
        <f ca="1">TODAY()-N4266</f>
        <v>939</v>
      </c>
      <c r="S4266" s="120" t="s">
        <v>92</v>
      </c>
      <c r="T4266" s="126">
        <v>43739</v>
      </c>
      <c r="Y4266" s="116" t="s">
        <v>7118</v>
      </c>
    </row>
    <row r="4267" spans="1:25">
      <c r="A4267" s="116">
        <v>4267</v>
      </c>
      <c r="C4267" s="118">
        <f t="shared" si="181"/>
        <v>0</v>
      </c>
      <c r="D4267" s="120" t="s">
        <v>37</v>
      </c>
      <c r="E4267" s="120" t="s">
        <v>9398</v>
      </c>
      <c r="F4267" s="211"/>
      <c r="G4267" s="119" t="s">
        <v>3306</v>
      </c>
      <c r="K4267" s="120"/>
      <c r="L4267" s="120" t="s">
        <v>32</v>
      </c>
      <c r="M4267" s="120" t="s">
        <v>7068</v>
      </c>
      <c r="N4267" s="131">
        <v>43739</v>
      </c>
      <c r="P4267" s="124">
        <f t="shared" si="182"/>
        <v>0</v>
      </c>
      <c r="R4267" s="118">
        <f ca="1">TODAY()-N4267</f>
        <v>939</v>
      </c>
      <c r="S4267" s="120" t="s">
        <v>92</v>
      </c>
      <c r="T4267" s="126">
        <v>43739</v>
      </c>
      <c r="Y4267" s="116" t="s">
        <v>7118</v>
      </c>
    </row>
    <row r="4268" spans="1:25">
      <c r="A4268" s="116">
        <v>4268</v>
      </c>
      <c r="C4268" s="118">
        <f t="shared" si="181"/>
        <v>0</v>
      </c>
      <c r="D4268" s="120" t="s">
        <v>37</v>
      </c>
      <c r="E4268" s="120" t="s">
        <v>9399</v>
      </c>
      <c r="F4268" s="211"/>
      <c r="G4268" s="119" t="s">
        <v>9400</v>
      </c>
      <c r="I4268" s="121" t="s">
        <v>30</v>
      </c>
      <c r="K4268" s="120"/>
      <c r="L4268" s="120" t="s">
        <v>32</v>
      </c>
      <c r="M4268" s="120" t="s">
        <v>7068</v>
      </c>
      <c r="N4268" s="131">
        <v>43739</v>
      </c>
      <c r="O4268" s="131" t="s">
        <v>9401</v>
      </c>
      <c r="P4268" s="124" t="e">
        <f t="shared" si="182"/>
        <v>#VALUE!</v>
      </c>
      <c r="R4268" s="125"/>
      <c r="S4268" s="120" t="s">
        <v>92</v>
      </c>
      <c r="T4268" s="126">
        <v>43740</v>
      </c>
      <c r="Y4268" s="116" t="s">
        <v>9402</v>
      </c>
    </row>
    <row r="4269" spans="1:25">
      <c r="A4269" s="116">
        <v>4269</v>
      </c>
      <c r="C4269" s="118">
        <f t="shared" si="181"/>
        <v>0</v>
      </c>
      <c r="D4269" s="120" t="s">
        <v>37</v>
      </c>
      <c r="E4269" s="120" t="s">
        <v>9403</v>
      </c>
      <c r="F4269" s="211"/>
      <c r="G4269" s="119" t="s">
        <v>9404</v>
      </c>
      <c r="K4269" s="120"/>
      <c r="L4269" s="120" t="s">
        <v>32</v>
      </c>
      <c r="M4269" s="120" t="s">
        <v>7068</v>
      </c>
      <c r="N4269" s="131">
        <v>43739</v>
      </c>
      <c r="P4269" s="124">
        <f t="shared" si="182"/>
        <v>0</v>
      </c>
      <c r="R4269" s="118">
        <f ca="1">TODAY()-N4269</f>
        <v>939</v>
      </c>
      <c r="S4269" s="120" t="s">
        <v>92</v>
      </c>
      <c r="T4269" s="126">
        <v>43739</v>
      </c>
      <c r="Y4269" s="116" t="s">
        <v>7118</v>
      </c>
    </row>
    <row r="4270" spans="1:25">
      <c r="A4270" s="116">
        <v>4270</v>
      </c>
      <c r="C4270" s="118">
        <f t="shared" si="181"/>
        <v>0</v>
      </c>
      <c r="D4270" s="120" t="s">
        <v>37</v>
      </c>
      <c r="E4270" s="120" t="s">
        <v>9405</v>
      </c>
      <c r="F4270" s="211"/>
      <c r="G4270" s="119" t="s">
        <v>9406</v>
      </c>
      <c r="K4270" s="120"/>
      <c r="L4270" s="120" t="s">
        <v>32</v>
      </c>
      <c r="M4270" s="120" t="s">
        <v>7068</v>
      </c>
      <c r="N4270" s="131">
        <v>43739</v>
      </c>
      <c r="P4270" s="124">
        <f t="shared" si="182"/>
        <v>0</v>
      </c>
      <c r="R4270" s="118">
        <f ca="1">TODAY()-N4270</f>
        <v>939</v>
      </c>
      <c r="S4270" s="120" t="s">
        <v>92</v>
      </c>
      <c r="T4270" s="126">
        <v>43739</v>
      </c>
      <c r="Y4270" s="116" t="s">
        <v>7118</v>
      </c>
    </row>
    <row r="4271" spans="1:25">
      <c r="A4271" s="116">
        <v>4271</v>
      </c>
      <c r="C4271" s="118">
        <f t="shared" si="181"/>
        <v>0</v>
      </c>
      <c r="D4271" s="120" t="s">
        <v>37</v>
      </c>
      <c r="E4271" s="120" t="s">
        <v>9407</v>
      </c>
      <c r="F4271" s="211"/>
      <c r="G4271" s="119" t="s">
        <v>9408</v>
      </c>
      <c r="K4271" s="120"/>
      <c r="L4271" s="120" t="s">
        <v>32</v>
      </c>
      <c r="M4271" s="120" t="s">
        <v>7068</v>
      </c>
      <c r="N4271" s="131">
        <v>43739</v>
      </c>
      <c r="P4271" s="124">
        <f t="shared" si="182"/>
        <v>0</v>
      </c>
      <c r="R4271" s="118">
        <f ca="1">TODAY()-N4271</f>
        <v>939</v>
      </c>
      <c r="S4271" s="120" t="s">
        <v>92</v>
      </c>
      <c r="T4271" s="126">
        <v>43739</v>
      </c>
      <c r="Y4271" s="116" t="s">
        <v>7118</v>
      </c>
    </row>
    <row r="4272" spans="1:25">
      <c r="A4272" s="116">
        <v>4272</v>
      </c>
      <c r="C4272" s="118">
        <f t="shared" ref="C4272:C4335" si="183">IF(B4272&lt;&gt;0,MONTH(B4272),0)</f>
        <v>0</v>
      </c>
      <c r="D4272" s="119" t="s">
        <v>25</v>
      </c>
      <c r="E4272" s="120" t="s">
        <v>9409</v>
      </c>
      <c r="F4272" s="211" t="s">
        <v>9410</v>
      </c>
      <c r="G4272" s="119" t="s">
        <v>7545</v>
      </c>
      <c r="H4272" s="119" t="s">
        <v>41</v>
      </c>
      <c r="I4272" s="119" t="s">
        <v>30</v>
      </c>
      <c r="J4272" s="121" t="s">
        <v>87</v>
      </c>
      <c r="K4272" s="120"/>
      <c r="L4272" s="120" t="s">
        <v>32</v>
      </c>
      <c r="M4272" s="120" t="s">
        <v>7068</v>
      </c>
      <c r="N4272" s="131">
        <v>43851</v>
      </c>
      <c r="O4272" s="131" t="s">
        <v>1321</v>
      </c>
      <c r="P4272" s="124" t="e">
        <f t="shared" si="182"/>
        <v>#VALUE!</v>
      </c>
      <c r="R4272" s="125"/>
      <c r="S4272" s="120" t="s">
        <v>34</v>
      </c>
      <c r="Y4272" s="116" t="s">
        <v>9411</v>
      </c>
    </row>
    <row r="4273" spans="1:25">
      <c r="A4273" s="116">
        <v>4273</v>
      </c>
      <c r="B4273" s="126">
        <v>43733</v>
      </c>
      <c r="C4273" s="118">
        <f t="shared" si="183"/>
        <v>9</v>
      </c>
      <c r="D4273" s="120" t="s">
        <v>25</v>
      </c>
      <c r="E4273" s="120" t="s">
        <v>9412</v>
      </c>
      <c r="F4273" s="211" t="s">
        <v>7102</v>
      </c>
      <c r="G4273" s="119" t="s">
        <v>610</v>
      </c>
      <c r="H4273" s="121" t="s">
        <v>41</v>
      </c>
      <c r="I4273" s="119" t="s">
        <v>30</v>
      </c>
      <c r="J4273" s="121" t="s">
        <v>87</v>
      </c>
      <c r="K4273" s="120"/>
      <c r="L4273" s="120" t="s">
        <v>32</v>
      </c>
      <c r="M4273" s="120" t="s">
        <v>184</v>
      </c>
      <c r="P4273" s="124">
        <f t="shared" si="182"/>
        <v>0</v>
      </c>
      <c r="S4273" s="120" t="s">
        <v>55</v>
      </c>
      <c r="Y4273" s="116" t="s">
        <v>9413</v>
      </c>
    </row>
    <row r="4274" spans="1:25">
      <c r="A4274" s="116">
        <v>4274</v>
      </c>
      <c r="B4274" s="129">
        <v>44258</v>
      </c>
      <c r="C4274" s="118">
        <f t="shared" si="183"/>
        <v>3</v>
      </c>
      <c r="D4274" s="120" t="s">
        <v>252</v>
      </c>
      <c r="E4274" s="120" t="s">
        <v>9414</v>
      </c>
      <c r="F4274" s="211" t="s">
        <v>473</v>
      </c>
      <c r="G4274" s="119" t="s">
        <v>9415</v>
      </c>
      <c r="H4274" s="121" t="s">
        <v>29</v>
      </c>
      <c r="I4274" s="119" t="s">
        <v>30</v>
      </c>
      <c r="J4274" s="121" t="s">
        <v>7142</v>
      </c>
      <c r="K4274" s="120" t="s">
        <v>65</v>
      </c>
      <c r="L4274" s="131" t="s">
        <v>32</v>
      </c>
      <c r="M4274" s="120" t="s">
        <v>78</v>
      </c>
      <c r="P4274" s="124">
        <f t="shared" si="182"/>
        <v>0</v>
      </c>
    </row>
    <row r="4275" spans="1:25">
      <c r="A4275" s="116">
        <v>4275</v>
      </c>
      <c r="B4275" s="129">
        <v>44319</v>
      </c>
      <c r="C4275" s="118">
        <f t="shared" si="183"/>
        <v>5</v>
      </c>
      <c r="D4275" s="120" t="s">
        <v>25</v>
      </c>
      <c r="E4275" s="120" t="s">
        <v>9416</v>
      </c>
      <c r="F4275" s="211" t="s">
        <v>9417</v>
      </c>
      <c r="G4275" s="119" t="s">
        <v>9418</v>
      </c>
      <c r="H4275" s="121" t="s">
        <v>53</v>
      </c>
      <c r="I4275" s="121" t="s">
        <v>42</v>
      </c>
      <c r="J4275" s="121" t="s">
        <v>72</v>
      </c>
      <c r="K4275" s="120" t="s">
        <v>65</v>
      </c>
      <c r="L4275" s="131" t="s">
        <v>32</v>
      </c>
      <c r="M4275" s="120" t="s">
        <v>33</v>
      </c>
      <c r="O4275" s="131">
        <v>44581</v>
      </c>
      <c r="P4275" s="124">
        <f t="shared" si="182"/>
        <v>1</v>
      </c>
      <c r="Y4275" s="116" t="s">
        <v>162</v>
      </c>
    </row>
    <row r="4276" spans="1:25">
      <c r="A4276" s="116">
        <v>4276</v>
      </c>
      <c r="B4276" s="129">
        <v>44319</v>
      </c>
      <c r="C4276" s="118">
        <f t="shared" si="183"/>
        <v>5</v>
      </c>
      <c r="D4276" s="120" t="s">
        <v>25</v>
      </c>
      <c r="E4276" s="120" t="s">
        <v>9419</v>
      </c>
      <c r="F4276" s="211" t="s">
        <v>469</v>
      </c>
      <c r="G4276" s="119" t="s">
        <v>669</v>
      </c>
      <c r="H4276" s="121" t="s">
        <v>41</v>
      </c>
      <c r="I4276" s="119" t="s">
        <v>30</v>
      </c>
      <c r="J4276" s="121" t="s">
        <v>87</v>
      </c>
      <c r="K4276" s="120" t="s">
        <v>65</v>
      </c>
      <c r="L4276" s="131" t="s">
        <v>32</v>
      </c>
      <c r="M4276" s="120" t="s">
        <v>33</v>
      </c>
      <c r="O4276" s="131">
        <v>44581</v>
      </c>
      <c r="P4276" s="124">
        <f t="shared" si="182"/>
        <v>1</v>
      </c>
      <c r="Y4276" s="116" t="s">
        <v>162</v>
      </c>
    </row>
    <row r="4277" spans="1:25">
      <c r="A4277" s="116">
        <v>4277</v>
      </c>
      <c r="B4277" s="129">
        <v>44319</v>
      </c>
      <c r="C4277" s="118">
        <f t="shared" si="183"/>
        <v>5</v>
      </c>
      <c r="D4277" s="120" t="s">
        <v>25</v>
      </c>
      <c r="E4277" s="120" t="s">
        <v>9420</v>
      </c>
      <c r="F4277" s="211" t="s">
        <v>9421</v>
      </c>
      <c r="G4277" s="119" t="s">
        <v>9422</v>
      </c>
      <c r="H4277" s="121" t="s">
        <v>53</v>
      </c>
      <c r="I4277" s="119" t="s">
        <v>30</v>
      </c>
      <c r="J4277" s="121" t="s">
        <v>87</v>
      </c>
      <c r="K4277" s="120" t="s">
        <v>65</v>
      </c>
      <c r="L4277" s="131" t="s">
        <v>32</v>
      </c>
      <c r="M4277" s="120" t="s">
        <v>33</v>
      </c>
      <c r="N4277" s="131">
        <v>44271</v>
      </c>
      <c r="O4277" s="131">
        <v>44581</v>
      </c>
      <c r="P4277" s="124">
        <f t="shared" si="182"/>
        <v>1</v>
      </c>
      <c r="Y4277" s="116" t="s">
        <v>162</v>
      </c>
    </row>
    <row r="4278" spans="1:25" ht="27.6">
      <c r="A4278" s="116">
        <v>4278</v>
      </c>
      <c r="B4278" s="129">
        <v>44319</v>
      </c>
      <c r="C4278" s="118">
        <f t="shared" si="183"/>
        <v>5</v>
      </c>
      <c r="D4278" s="119" t="s">
        <v>37</v>
      </c>
      <c r="E4278" s="120" t="s">
        <v>9423</v>
      </c>
      <c r="F4278" s="211" t="s">
        <v>9424</v>
      </c>
      <c r="G4278" s="119" t="s">
        <v>9425</v>
      </c>
      <c r="H4278" s="121" t="s">
        <v>6816</v>
      </c>
      <c r="I4278" s="119" t="s">
        <v>30</v>
      </c>
      <c r="J4278" s="121" t="s">
        <v>87</v>
      </c>
      <c r="K4278" s="120" t="s">
        <v>65</v>
      </c>
      <c r="L4278" s="131" t="s">
        <v>32</v>
      </c>
      <c r="M4278" s="120" t="s">
        <v>33</v>
      </c>
      <c r="N4278" s="131">
        <v>43752</v>
      </c>
      <c r="O4278" s="131">
        <v>44055</v>
      </c>
      <c r="P4278" s="124">
        <f t="shared" si="182"/>
        <v>8</v>
      </c>
      <c r="R4278" s="125">
        <f ca="1">TODAY()-O4278</f>
        <v>623</v>
      </c>
      <c r="Y4278" s="116" t="s">
        <v>356</v>
      </c>
    </row>
    <row r="4279" spans="1:25">
      <c r="A4279" s="116">
        <v>4279</v>
      </c>
      <c r="C4279" s="118">
        <f t="shared" si="183"/>
        <v>0</v>
      </c>
      <c r="D4279" s="120" t="s">
        <v>252</v>
      </c>
      <c r="E4279" s="120" t="s">
        <v>9426</v>
      </c>
      <c r="F4279" s="211" t="s">
        <v>9427</v>
      </c>
      <c r="G4279" s="119" t="s">
        <v>9425</v>
      </c>
      <c r="H4279" s="121" t="s">
        <v>6816</v>
      </c>
      <c r="I4279" s="119" t="s">
        <v>30</v>
      </c>
      <c r="J4279" s="121" t="s">
        <v>87</v>
      </c>
      <c r="K4279" s="120"/>
      <c r="L4279" s="120" t="s">
        <v>32</v>
      </c>
      <c r="M4279" s="120" t="s">
        <v>7068</v>
      </c>
      <c r="N4279" s="131">
        <v>43740</v>
      </c>
      <c r="O4279" s="131">
        <v>44274</v>
      </c>
      <c r="P4279" s="124">
        <f t="shared" si="182"/>
        <v>3</v>
      </c>
      <c r="R4279" s="125">
        <f ca="1">TODAY()-O4279</f>
        <v>404</v>
      </c>
      <c r="S4279" s="120" t="s">
        <v>135</v>
      </c>
      <c r="T4279" s="126">
        <v>44050</v>
      </c>
      <c r="Y4279" s="116" t="s">
        <v>1211</v>
      </c>
    </row>
    <row r="4280" spans="1:25">
      <c r="A4280" s="116">
        <v>4280</v>
      </c>
      <c r="C4280" s="118">
        <f t="shared" si="183"/>
        <v>0</v>
      </c>
      <c r="D4280" s="120" t="s">
        <v>1959</v>
      </c>
      <c r="E4280" s="120" t="s">
        <v>9428</v>
      </c>
      <c r="F4280" s="211" t="s">
        <v>9429</v>
      </c>
      <c r="G4280" s="119" t="s">
        <v>8374</v>
      </c>
      <c r="I4280" s="121" t="s">
        <v>30</v>
      </c>
      <c r="J4280" s="121" t="s">
        <v>1544</v>
      </c>
      <c r="K4280" s="120"/>
      <c r="L4280" s="120" t="s">
        <v>32</v>
      </c>
      <c r="M4280" s="120" t="s">
        <v>7068</v>
      </c>
      <c r="N4280" s="131">
        <v>43741</v>
      </c>
      <c r="O4280" s="131">
        <v>44021</v>
      </c>
      <c r="P4280" s="124">
        <f t="shared" si="182"/>
        <v>7</v>
      </c>
      <c r="R4280" s="125">
        <f ca="1">TODAY()-O4280</f>
        <v>657</v>
      </c>
      <c r="S4280" s="120" t="s">
        <v>92</v>
      </c>
    </row>
    <row r="4281" spans="1:25">
      <c r="A4281" s="116">
        <v>4281</v>
      </c>
      <c r="C4281" s="118">
        <f t="shared" si="183"/>
        <v>0</v>
      </c>
      <c r="D4281" s="120" t="s">
        <v>252</v>
      </c>
      <c r="E4281" s="120" t="s">
        <v>9430</v>
      </c>
      <c r="F4281" s="211" t="s">
        <v>9431</v>
      </c>
      <c r="G4281" s="119" t="s">
        <v>292</v>
      </c>
      <c r="H4281" s="121" t="s">
        <v>5003</v>
      </c>
      <c r="I4281" s="121" t="s">
        <v>30</v>
      </c>
      <c r="J4281" s="121" t="s">
        <v>5018</v>
      </c>
      <c r="K4281" s="120"/>
      <c r="L4281" s="120" t="s">
        <v>32</v>
      </c>
      <c r="M4281" s="120" t="s">
        <v>78</v>
      </c>
      <c r="P4281" s="124">
        <f t="shared" si="182"/>
        <v>0</v>
      </c>
      <c r="Y4281" s="116" t="s">
        <v>1713</v>
      </c>
    </row>
    <row r="4282" spans="1:25" ht="27.6">
      <c r="A4282" s="116">
        <v>4282</v>
      </c>
      <c r="C4282" s="118">
        <f t="shared" si="183"/>
        <v>0</v>
      </c>
      <c r="D4282" s="120" t="s">
        <v>1959</v>
      </c>
      <c r="E4282" s="120" t="s">
        <v>9432</v>
      </c>
      <c r="F4282" s="211" t="s">
        <v>9433</v>
      </c>
      <c r="G4282" s="119" t="s">
        <v>8374</v>
      </c>
      <c r="I4282" s="121" t="s">
        <v>30</v>
      </c>
      <c r="K4282" s="120"/>
      <c r="L4282" s="120" t="s">
        <v>32</v>
      </c>
      <c r="M4282" s="120" t="s">
        <v>7068</v>
      </c>
      <c r="N4282" s="131">
        <v>43745</v>
      </c>
      <c r="O4282" s="131" t="s">
        <v>44</v>
      </c>
      <c r="P4282" s="124" t="e">
        <f t="shared" si="182"/>
        <v>#VALUE!</v>
      </c>
      <c r="R4282" s="125"/>
      <c r="Y4282" s="116" t="s">
        <v>356</v>
      </c>
    </row>
    <row r="4283" spans="1:25">
      <c r="A4283" s="116">
        <v>4283</v>
      </c>
      <c r="C4283" s="118">
        <f t="shared" si="183"/>
        <v>0</v>
      </c>
      <c r="E4283" s="120" t="s">
        <v>9434</v>
      </c>
      <c r="F4283" s="211"/>
      <c r="G4283" s="119" t="s">
        <v>8374</v>
      </c>
      <c r="K4283" s="120"/>
      <c r="L4283" s="120" t="s">
        <v>32</v>
      </c>
      <c r="M4283" s="120" t="s">
        <v>7068</v>
      </c>
      <c r="N4283" s="131">
        <v>43745</v>
      </c>
      <c r="P4283" s="124">
        <f t="shared" si="182"/>
        <v>0</v>
      </c>
      <c r="R4283" s="118">
        <f ca="1">TODAY()-N4283</f>
        <v>933</v>
      </c>
      <c r="S4283" s="120" t="s">
        <v>92</v>
      </c>
      <c r="T4283" s="126">
        <v>43745</v>
      </c>
      <c r="Y4283" s="116" t="s">
        <v>7118</v>
      </c>
    </row>
    <row r="4284" spans="1:25">
      <c r="A4284" s="116">
        <v>4284</v>
      </c>
      <c r="B4284" s="126">
        <v>43733</v>
      </c>
      <c r="C4284" s="118">
        <f t="shared" si="183"/>
        <v>9</v>
      </c>
      <c r="D4284" s="120" t="s">
        <v>25</v>
      </c>
      <c r="E4284" s="120" t="s">
        <v>9435</v>
      </c>
      <c r="F4284" s="211" t="s">
        <v>9436</v>
      </c>
      <c r="G4284" s="119" t="s">
        <v>8374</v>
      </c>
      <c r="H4284" s="121" t="s">
        <v>344</v>
      </c>
      <c r="I4284" s="119" t="s">
        <v>30</v>
      </c>
      <c r="J4284" s="121" t="s">
        <v>87</v>
      </c>
      <c r="K4284" s="120"/>
      <c r="L4284" s="120" t="s">
        <v>32</v>
      </c>
      <c r="M4284" s="120" t="s">
        <v>33</v>
      </c>
      <c r="N4284" s="131">
        <v>44319</v>
      </c>
      <c r="O4284" s="131">
        <v>44391</v>
      </c>
      <c r="P4284" s="124">
        <f t="shared" ref="P4284:P4347" si="184">IF(O4284&lt;&gt;0,MONTH(O4284),0)</f>
        <v>7</v>
      </c>
      <c r="Y4284" s="116" t="s">
        <v>3375</v>
      </c>
    </row>
    <row r="4285" spans="1:25">
      <c r="A4285" s="116">
        <v>4285</v>
      </c>
      <c r="C4285" s="118">
        <f t="shared" si="183"/>
        <v>0</v>
      </c>
      <c r="E4285" s="120" t="s">
        <v>9437</v>
      </c>
      <c r="F4285" s="211" t="s">
        <v>9438</v>
      </c>
      <c r="G4285" s="119" t="s">
        <v>8114</v>
      </c>
      <c r="H4285" s="121" t="s">
        <v>344</v>
      </c>
      <c r="I4285" s="121" t="s">
        <v>30</v>
      </c>
      <c r="J4285" s="121" t="s">
        <v>7280</v>
      </c>
      <c r="K4285" s="120"/>
      <c r="L4285" s="120" t="s">
        <v>32</v>
      </c>
      <c r="M4285" s="120" t="s">
        <v>7068</v>
      </c>
      <c r="N4285" s="131">
        <v>43745</v>
      </c>
      <c r="P4285" s="124">
        <f t="shared" si="184"/>
        <v>0</v>
      </c>
      <c r="R4285" s="118">
        <f ca="1">TODAY()-N4285</f>
        <v>933</v>
      </c>
      <c r="S4285" s="120" t="s">
        <v>92</v>
      </c>
      <c r="T4285" s="126">
        <v>43745</v>
      </c>
      <c r="Y4285" s="116" t="s">
        <v>7118</v>
      </c>
    </row>
    <row r="4286" spans="1:25" ht="27.6">
      <c r="A4286" s="116">
        <v>4286</v>
      </c>
      <c r="B4286" s="129">
        <v>44319</v>
      </c>
      <c r="C4286" s="118">
        <f t="shared" si="183"/>
        <v>5</v>
      </c>
      <c r="D4286" s="120" t="s">
        <v>25</v>
      </c>
      <c r="E4286" s="120" t="s">
        <v>9439</v>
      </c>
      <c r="F4286" s="211" t="s">
        <v>9440</v>
      </c>
      <c r="G4286" s="119" t="s">
        <v>2008</v>
      </c>
      <c r="H4286" s="121" t="s">
        <v>97</v>
      </c>
      <c r="I4286" s="119" t="s">
        <v>30</v>
      </c>
      <c r="J4286" s="121" t="s">
        <v>31</v>
      </c>
      <c r="K4286" s="120" t="s">
        <v>65</v>
      </c>
      <c r="L4286" s="131" t="s">
        <v>32</v>
      </c>
      <c r="M4286" s="120" t="s">
        <v>184</v>
      </c>
      <c r="P4286" s="124">
        <f t="shared" si="184"/>
        <v>0</v>
      </c>
    </row>
    <row r="4287" spans="1:25">
      <c r="A4287" s="116">
        <v>4287</v>
      </c>
      <c r="C4287" s="118">
        <f t="shared" si="183"/>
        <v>0</v>
      </c>
      <c r="D4287" s="120" t="s">
        <v>252</v>
      </c>
      <c r="E4287" s="120" t="s">
        <v>9441</v>
      </c>
      <c r="F4287" s="211" t="s">
        <v>9442</v>
      </c>
      <c r="G4287" s="119" t="s">
        <v>9443</v>
      </c>
      <c r="H4287" s="121" t="s">
        <v>29</v>
      </c>
      <c r="I4287" s="121" t="s">
        <v>30</v>
      </c>
      <c r="J4287" s="121" t="s">
        <v>7087</v>
      </c>
      <c r="K4287" s="120"/>
      <c r="L4287" s="120" t="s">
        <v>32</v>
      </c>
      <c r="M4287" s="120" t="s">
        <v>78</v>
      </c>
      <c r="P4287" s="124">
        <f t="shared" si="184"/>
        <v>0</v>
      </c>
      <c r="Y4287" s="116" t="s">
        <v>1713</v>
      </c>
    </row>
    <row r="4288" spans="1:25">
      <c r="A4288" s="116">
        <v>4288</v>
      </c>
      <c r="B4288" s="126">
        <v>43733</v>
      </c>
      <c r="C4288" s="118">
        <f t="shared" si="183"/>
        <v>9</v>
      </c>
      <c r="D4288" s="120" t="s">
        <v>25</v>
      </c>
      <c r="E4288" s="120" t="s">
        <v>9444</v>
      </c>
      <c r="F4288" s="211" t="s">
        <v>9445</v>
      </c>
      <c r="G4288" s="119" t="s">
        <v>4147</v>
      </c>
      <c r="H4288" s="121" t="s">
        <v>97</v>
      </c>
      <c r="I4288" s="121" t="s">
        <v>63</v>
      </c>
      <c r="J4288" s="121" t="s">
        <v>9446</v>
      </c>
      <c r="K4288" s="120"/>
      <c r="L4288" s="120" t="s">
        <v>32</v>
      </c>
      <c r="M4288" s="120" t="s">
        <v>33</v>
      </c>
      <c r="O4288" s="131">
        <v>44391</v>
      </c>
      <c r="P4288" s="124">
        <f t="shared" si="184"/>
        <v>7</v>
      </c>
      <c r="R4288" s="125">
        <f ca="1">TODAY()-O4288</f>
        <v>287</v>
      </c>
      <c r="Y4288" s="116" t="s">
        <v>59</v>
      </c>
    </row>
    <row r="4289" spans="1:25" ht="27.6">
      <c r="A4289" s="116">
        <v>4289</v>
      </c>
      <c r="B4289" s="126">
        <v>43733</v>
      </c>
      <c r="C4289" s="118">
        <f t="shared" si="183"/>
        <v>9</v>
      </c>
      <c r="D4289" s="120" t="s">
        <v>25</v>
      </c>
      <c r="E4289" s="120" t="s">
        <v>9447</v>
      </c>
      <c r="F4289" s="211" t="s">
        <v>9448</v>
      </c>
      <c r="G4289" s="119" t="s">
        <v>2008</v>
      </c>
      <c r="H4289" s="121" t="s">
        <v>97</v>
      </c>
      <c r="I4289" s="121" t="s">
        <v>30</v>
      </c>
      <c r="J4289" s="121" t="s">
        <v>7142</v>
      </c>
      <c r="K4289" s="120"/>
      <c r="L4289" s="120" t="s">
        <v>32</v>
      </c>
      <c r="M4289" s="120" t="s">
        <v>33</v>
      </c>
      <c r="O4289" s="131">
        <v>44391</v>
      </c>
      <c r="P4289" s="124">
        <f t="shared" si="184"/>
        <v>7</v>
      </c>
      <c r="R4289" s="125">
        <f ca="1">TODAY()-O4289</f>
        <v>287</v>
      </c>
      <c r="Y4289" s="116" t="s">
        <v>59</v>
      </c>
    </row>
    <row r="4290" spans="1:25">
      <c r="A4290" s="116">
        <v>4290</v>
      </c>
      <c r="C4290" s="118">
        <f t="shared" si="183"/>
        <v>0</v>
      </c>
      <c r="D4290" s="120" t="s">
        <v>252</v>
      </c>
      <c r="E4290" s="120" t="s">
        <v>9449</v>
      </c>
      <c r="F4290" s="211" t="s">
        <v>5066</v>
      </c>
      <c r="G4290" s="119" t="s">
        <v>9450</v>
      </c>
      <c r="H4290" s="121" t="s">
        <v>41</v>
      </c>
      <c r="I4290" s="121" t="s">
        <v>30</v>
      </c>
      <c r="J4290" s="121" t="s">
        <v>7131</v>
      </c>
      <c r="K4290" s="120"/>
      <c r="L4290" s="120" t="s">
        <v>32</v>
      </c>
      <c r="M4290" s="120" t="s">
        <v>78</v>
      </c>
      <c r="P4290" s="124">
        <f t="shared" si="184"/>
        <v>0</v>
      </c>
      <c r="Y4290" s="116" t="s">
        <v>1713</v>
      </c>
    </row>
    <row r="4291" spans="1:25">
      <c r="A4291" s="116">
        <v>4291</v>
      </c>
      <c r="C4291" s="118">
        <f t="shared" si="183"/>
        <v>0</v>
      </c>
      <c r="D4291" s="120" t="s">
        <v>252</v>
      </c>
      <c r="E4291" s="120" t="s">
        <v>9451</v>
      </c>
      <c r="F4291" s="211" t="s">
        <v>104</v>
      </c>
      <c r="G4291" s="119" t="s">
        <v>7901</v>
      </c>
      <c r="H4291" s="121" t="s">
        <v>5003</v>
      </c>
      <c r="I4291" s="119" t="s">
        <v>30</v>
      </c>
      <c r="J4291" s="121" t="s">
        <v>87</v>
      </c>
      <c r="K4291" s="120"/>
      <c r="L4291" s="120" t="s">
        <v>32</v>
      </c>
      <c r="M4291" s="120" t="s">
        <v>78</v>
      </c>
      <c r="P4291" s="124">
        <f t="shared" si="184"/>
        <v>0</v>
      </c>
      <c r="Y4291" s="116" t="s">
        <v>1713</v>
      </c>
    </row>
    <row r="4292" spans="1:25">
      <c r="A4292" s="116">
        <v>4292</v>
      </c>
      <c r="C4292" s="118">
        <f t="shared" si="183"/>
        <v>0</v>
      </c>
      <c r="E4292" s="120" t="s">
        <v>9452</v>
      </c>
      <c r="F4292" s="211"/>
      <c r="G4292" s="119" t="s">
        <v>492</v>
      </c>
      <c r="K4292" s="120"/>
      <c r="L4292" s="120" t="s">
        <v>32</v>
      </c>
      <c r="M4292" s="120" t="s">
        <v>7068</v>
      </c>
      <c r="N4292" s="131">
        <v>43472</v>
      </c>
      <c r="P4292" s="124">
        <f t="shared" si="184"/>
        <v>0</v>
      </c>
      <c r="R4292" s="118">
        <f ca="1">TODAY()-N4292</f>
        <v>1206</v>
      </c>
      <c r="S4292" s="120" t="s">
        <v>92</v>
      </c>
      <c r="T4292" s="126">
        <v>43741</v>
      </c>
      <c r="Y4292" s="116" t="s">
        <v>7118</v>
      </c>
    </row>
    <row r="4293" spans="1:25">
      <c r="A4293" s="116">
        <v>4293</v>
      </c>
      <c r="C4293" s="118">
        <f t="shared" si="183"/>
        <v>0</v>
      </c>
      <c r="E4293" s="120" t="s">
        <v>9453</v>
      </c>
      <c r="F4293" s="211"/>
      <c r="G4293" s="119" t="s">
        <v>9454</v>
      </c>
      <c r="K4293" s="120"/>
      <c r="L4293" s="120" t="s">
        <v>32</v>
      </c>
      <c r="P4293" s="124">
        <f t="shared" si="184"/>
        <v>0</v>
      </c>
      <c r="Y4293" s="116" t="s">
        <v>356</v>
      </c>
    </row>
    <row r="4294" spans="1:25">
      <c r="A4294" s="116">
        <v>4294</v>
      </c>
      <c r="C4294" s="118">
        <f t="shared" si="183"/>
        <v>0</v>
      </c>
      <c r="E4294" s="120" t="s">
        <v>9455</v>
      </c>
      <c r="F4294" s="211"/>
      <c r="G4294" s="119" t="s">
        <v>9456</v>
      </c>
      <c r="K4294" s="120"/>
      <c r="L4294" s="120" t="s">
        <v>32</v>
      </c>
      <c r="P4294" s="124">
        <f t="shared" si="184"/>
        <v>0</v>
      </c>
      <c r="Y4294" s="116" t="s">
        <v>356</v>
      </c>
    </row>
    <row r="4295" spans="1:25">
      <c r="A4295" s="116">
        <v>4295</v>
      </c>
      <c r="C4295" s="118">
        <f t="shared" si="183"/>
        <v>0</v>
      </c>
      <c r="D4295" s="120" t="s">
        <v>1959</v>
      </c>
      <c r="E4295" s="120" t="s">
        <v>9457</v>
      </c>
      <c r="F4295" s="211"/>
      <c r="G4295" s="119" t="s">
        <v>9406</v>
      </c>
      <c r="I4295" s="121" t="s">
        <v>30</v>
      </c>
      <c r="K4295" s="120"/>
      <c r="L4295" s="120" t="s">
        <v>32</v>
      </c>
      <c r="M4295" s="120" t="s">
        <v>184</v>
      </c>
      <c r="N4295" s="131">
        <v>43741</v>
      </c>
      <c r="O4295" s="131" t="s">
        <v>44</v>
      </c>
      <c r="P4295" s="124" t="e">
        <f t="shared" si="184"/>
        <v>#VALUE!</v>
      </c>
      <c r="R4295" s="125"/>
      <c r="S4295" s="126" t="s">
        <v>44</v>
      </c>
    </row>
    <row r="4296" spans="1:25">
      <c r="A4296" s="116">
        <v>4296</v>
      </c>
      <c r="C4296" s="118">
        <f t="shared" si="183"/>
        <v>0</v>
      </c>
      <c r="E4296" s="120" t="s">
        <v>9458</v>
      </c>
      <c r="F4296" s="211"/>
      <c r="G4296" s="119" t="s">
        <v>9459</v>
      </c>
      <c r="K4296" s="120"/>
      <c r="L4296" s="120" t="s">
        <v>32</v>
      </c>
      <c r="P4296" s="124">
        <f t="shared" si="184"/>
        <v>0</v>
      </c>
      <c r="Y4296" s="116" t="s">
        <v>356</v>
      </c>
    </row>
    <row r="4297" spans="1:25">
      <c r="A4297" s="116">
        <v>4297</v>
      </c>
      <c r="C4297" s="118">
        <f t="shared" si="183"/>
        <v>0</v>
      </c>
      <c r="E4297" s="120" t="s">
        <v>9460</v>
      </c>
      <c r="F4297" s="211"/>
      <c r="G4297" s="119" t="s">
        <v>9461</v>
      </c>
      <c r="K4297" s="120"/>
      <c r="L4297" s="120" t="s">
        <v>32</v>
      </c>
      <c r="P4297" s="124">
        <f t="shared" si="184"/>
        <v>0</v>
      </c>
      <c r="Y4297" s="116" t="s">
        <v>356</v>
      </c>
    </row>
    <row r="4298" spans="1:25">
      <c r="A4298" s="116">
        <v>4298</v>
      </c>
      <c r="C4298" s="118">
        <f t="shared" si="183"/>
        <v>0</v>
      </c>
      <c r="E4298" s="120" t="s">
        <v>9462</v>
      </c>
      <c r="F4298" s="211"/>
      <c r="G4298" s="119" t="s">
        <v>9463</v>
      </c>
      <c r="K4298" s="120"/>
      <c r="L4298" s="120" t="s">
        <v>32</v>
      </c>
      <c r="P4298" s="124">
        <f t="shared" si="184"/>
        <v>0</v>
      </c>
      <c r="Y4298" s="116" t="s">
        <v>356</v>
      </c>
    </row>
    <row r="4299" spans="1:25">
      <c r="A4299" s="116">
        <v>4299</v>
      </c>
      <c r="C4299" s="118">
        <f t="shared" si="183"/>
        <v>0</v>
      </c>
      <c r="D4299" s="120" t="s">
        <v>1959</v>
      </c>
      <c r="E4299" s="120" t="s">
        <v>9464</v>
      </c>
      <c r="F4299" s="211" t="s">
        <v>5794</v>
      </c>
      <c r="G4299" s="119" t="s">
        <v>9465</v>
      </c>
      <c r="I4299" s="121" t="s">
        <v>30</v>
      </c>
      <c r="K4299" s="120"/>
      <c r="L4299" s="120" t="s">
        <v>32</v>
      </c>
      <c r="M4299" s="120" t="s">
        <v>7068</v>
      </c>
      <c r="N4299" s="131">
        <v>43745</v>
      </c>
      <c r="O4299" s="131" t="s">
        <v>44</v>
      </c>
      <c r="P4299" s="124" t="e">
        <f t="shared" si="184"/>
        <v>#VALUE!</v>
      </c>
      <c r="R4299" s="125"/>
      <c r="Y4299" s="116" t="s">
        <v>356</v>
      </c>
    </row>
    <row r="4300" spans="1:25">
      <c r="A4300" s="116">
        <v>4300</v>
      </c>
      <c r="C4300" s="118">
        <f t="shared" si="183"/>
        <v>0</v>
      </c>
      <c r="E4300" s="120" t="s">
        <v>9466</v>
      </c>
      <c r="F4300" s="211"/>
      <c r="G4300" s="119" t="s">
        <v>4789</v>
      </c>
      <c r="K4300" s="120"/>
      <c r="L4300" s="120" t="s">
        <v>32</v>
      </c>
      <c r="M4300" s="120" t="s">
        <v>7068</v>
      </c>
      <c r="N4300" s="131">
        <v>43741</v>
      </c>
      <c r="P4300" s="124">
        <f t="shared" si="184"/>
        <v>0</v>
      </c>
      <c r="R4300" s="118">
        <f ca="1">TODAY()-N4300</f>
        <v>937</v>
      </c>
      <c r="S4300" s="120" t="s">
        <v>92</v>
      </c>
      <c r="T4300" s="126">
        <v>43741</v>
      </c>
      <c r="Y4300" s="116" t="s">
        <v>7118</v>
      </c>
    </row>
    <row r="4301" spans="1:25">
      <c r="A4301" s="116">
        <v>4301</v>
      </c>
      <c r="C4301" s="118">
        <f t="shared" si="183"/>
        <v>0</v>
      </c>
      <c r="F4301" s="211"/>
      <c r="G4301" s="119" t="s">
        <v>4789</v>
      </c>
      <c r="K4301" s="120"/>
      <c r="L4301" s="120" t="s">
        <v>32</v>
      </c>
      <c r="P4301" s="124">
        <f t="shared" si="184"/>
        <v>0</v>
      </c>
      <c r="Y4301" s="116" t="s">
        <v>356</v>
      </c>
    </row>
    <row r="4302" spans="1:25" ht="27.6">
      <c r="A4302" s="116">
        <v>4302</v>
      </c>
      <c r="C4302" s="118">
        <f t="shared" si="183"/>
        <v>0</v>
      </c>
      <c r="D4302" s="120" t="s">
        <v>252</v>
      </c>
      <c r="E4302" s="120" t="s">
        <v>9467</v>
      </c>
      <c r="F4302" s="211" t="s">
        <v>9468</v>
      </c>
      <c r="G4302" s="119" t="s">
        <v>4789</v>
      </c>
      <c r="H4302" s="121" t="s">
        <v>86</v>
      </c>
      <c r="I4302" s="121" t="s">
        <v>30</v>
      </c>
      <c r="J4302" s="121" t="s">
        <v>5018</v>
      </c>
      <c r="K4302" s="120"/>
      <c r="L4302" s="120" t="s">
        <v>32</v>
      </c>
      <c r="M4302" s="120" t="s">
        <v>7068</v>
      </c>
      <c r="N4302" s="131">
        <v>43741</v>
      </c>
      <c r="O4302" s="131">
        <v>44306</v>
      </c>
      <c r="P4302" s="124">
        <f t="shared" si="184"/>
        <v>4</v>
      </c>
      <c r="Q4302" s="118">
        <v>3</v>
      </c>
      <c r="R4302" s="125">
        <f ca="1">TODAY()-O4302</f>
        <v>372</v>
      </c>
      <c r="S4302" s="120" t="s">
        <v>55</v>
      </c>
      <c r="Y4302" s="116" t="s">
        <v>1211</v>
      </c>
    </row>
    <row r="4303" spans="1:25">
      <c r="A4303" s="116">
        <v>4303</v>
      </c>
      <c r="C4303" s="118">
        <f t="shared" si="183"/>
        <v>0</v>
      </c>
      <c r="E4303" s="120" t="s">
        <v>9469</v>
      </c>
      <c r="F4303" s="211"/>
      <c r="G4303" s="119" t="s">
        <v>9470</v>
      </c>
      <c r="K4303" s="120"/>
      <c r="L4303" s="120" t="s">
        <v>32</v>
      </c>
      <c r="P4303" s="124">
        <f t="shared" si="184"/>
        <v>0</v>
      </c>
      <c r="Y4303" s="116" t="s">
        <v>356</v>
      </c>
    </row>
    <row r="4304" spans="1:25">
      <c r="A4304" s="116">
        <v>4304</v>
      </c>
      <c r="C4304" s="118">
        <f t="shared" si="183"/>
        <v>0</v>
      </c>
      <c r="E4304" s="120" t="s">
        <v>9471</v>
      </c>
      <c r="F4304" s="211"/>
      <c r="G4304" s="119" t="s">
        <v>4968</v>
      </c>
      <c r="K4304" s="120"/>
      <c r="L4304" s="120" t="s">
        <v>32</v>
      </c>
      <c r="P4304" s="124">
        <f t="shared" si="184"/>
        <v>0</v>
      </c>
      <c r="Y4304" s="116" t="s">
        <v>356</v>
      </c>
    </row>
    <row r="4305" spans="1:25">
      <c r="A4305" s="116">
        <v>4305</v>
      </c>
      <c r="C4305" s="118">
        <f t="shared" si="183"/>
        <v>0</v>
      </c>
      <c r="D4305" s="119" t="s">
        <v>37</v>
      </c>
      <c r="E4305" s="120" t="s">
        <v>9472</v>
      </c>
      <c r="F4305" s="211" t="s">
        <v>2491</v>
      </c>
      <c r="G4305" s="119" t="s">
        <v>4968</v>
      </c>
      <c r="H4305" s="121" t="s">
        <v>53</v>
      </c>
      <c r="I4305" s="119" t="s">
        <v>30</v>
      </c>
      <c r="J4305" s="121" t="s">
        <v>31</v>
      </c>
      <c r="K4305" s="120" t="s">
        <v>65</v>
      </c>
      <c r="L4305" s="120" t="s">
        <v>32</v>
      </c>
      <c r="M4305" s="120" t="s">
        <v>7068</v>
      </c>
      <c r="N4305" s="131">
        <v>43741</v>
      </c>
      <c r="O4305" s="131">
        <v>44461</v>
      </c>
      <c r="P4305" s="124">
        <f t="shared" si="184"/>
        <v>9</v>
      </c>
      <c r="R4305" s="125">
        <f ca="1">TODAY()-O4305</f>
        <v>217</v>
      </c>
      <c r="Y4305" s="116" t="s">
        <v>356</v>
      </c>
    </row>
    <row r="4306" spans="1:25">
      <c r="A4306" s="116">
        <v>4306</v>
      </c>
      <c r="C4306" s="118">
        <f t="shared" si="183"/>
        <v>0</v>
      </c>
      <c r="E4306" s="120" t="s">
        <v>9473</v>
      </c>
      <c r="F4306" s="211"/>
      <c r="G4306" s="119" t="s">
        <v>3568</v>
      </c>
      <c r="K4306" s="120"/>
      <c r="L4306" s="120" t="s">
        <v>32</v>
      </c>
      <c r="P4306" s="124">
        <f t="shared" si="184"/>
        <v>0</v>
      </c>
      <c r="Y4306" s="116" t="s">
        <v>356</v>
      </c>
    </row>
    <row r="4307" spans="1:25">
      <c r="A4307" s="116">
        <v>4307</v>
      </c>
      <c r="C4307" s="118">
        <f t="shared" si="183"/>
        <v>0</v>
      </c>
      <c r="E4307" s="120" t="s">
        <v>9474</v>
      </c>
      <c r="F4307" s="211"/>
      <c r="G4307" s="119" t="s">
        <v>9475</v>
      </c>
      <c r="K4307" s="120"/>
      <c r="L4307" s="120" t="s">
        <v>32</v>
      </c>
      <c r="P4307" s="124">
        <f t="shared" si="184"/>
        <v>0</v>
      </c>
      <c r="Y4307" s="116" t="s">
        <v>356</v>
      </c>
    </row>
    <row r="4308" spans="1:25">
      <c r="A4308" s="116">
        <v>4308</v>
      </c>
      <c r="C4308" s="118">
        <f t="shared" si="183"/>
        <v>0</v>
      </c>
      <c r="D4308" s="120" t="s">
        <v>1959</v>
      </c>
      <c r="E4308" s="120" t="s">
        <v>9476</v>
      </c>
      <c r="F4308" s="211" t="s">
        <v>9477</v>
      </c>
      <c r="G4308" s="119" t="s">
        <v>1447</v>
      </c>
      <c r="H4308" s="121" t="s">
        <v>6816</v>
      </c>
      <c r="I4308" s="119" t="s">
        <v>30</v>
      </c>
      <c r="J4308" s="121" t="s">
        <v>435</v>
      </c>
      <c r="K4308" s="120"/>
      <c r="L4308" s="120" t="s">
        <v>32</v>
      </c>
      <c r="M4308" s="120" t="s">
        <v>7068</v>
      </c>
      <c r="N4308" s="131">
        <v>43742</v>
      </c>
      <c r="O4308" s="131" t="s">
        <v>4079</v>
      </c>
      <c r="P4308" s="124" t="e">
        <f t="shared" si="184"/>
        <v>#VALUE!</v>
      </c>
      <c r="R4308" s="125"/>
      <c r="Y4308" s="116" t="s">
        <v>356</v>
      </c>
    </row>
    <row r="4309" spans="1:25">
      <c r="A4309" s="116">
        <v>4309</v>
      </c>
      <c r="B4309" s="126">
        <v>43733</v>
      </c>
      <c r="C4309" s="118">
        <f t="shared" si="183"/>
        <v>9</v>
      </c>
      <c r="D4309" s="120" t="s">
        <v>25</v>
      </c>
      <c r="E4309" s="120" t="s">
        <v>9478</v>
      </c>
      <c r="F4309" s="211" t="s">
        <v>676</v>
      </c>
      <c r="G4309" s="119" t="s">
        <v>9479</v>
      </c>
      <c r="H4309" s="121" t="s">
        <v>48</v>
      </c>
      <c r="I4309" s="121" t="s">
        <v>30</v>
      </c>
      <c r="J4309" s="121" t="s">
        <v>9480</v>
      </c>
      <c r="K4309" s="120"/>
      <c r="L4309" s="120" t="s">
        <v>32</v>
      </c>
      <c r="M4309" s="120" t="s">
        <v>7068</v>
      </c>
      <c r="N4309" s="131">
        <v>43742</v>
      </c>
      <c r="P4309" s="124">
        <f t="shared" si="184"/>
        <v>0</v>
      </c>
      <c r="R4309" s="118">
        <f ca="1">TODAY()-O4309</f>
        <v>44678</v>
      </c>
      <c r="S4309" s="120" t="s">
        <v>237</v>
      </c>
      <c r="T4309" s="126">
        <v>43745</v>
      </c>
      <c r="Y4309" s="116" t="s">
        <v>9481</v>
      </c>
    </row>
    <row r="4310" spans="1:25">
      <c r="A4310" s="116">
        <v>4310</v>
      </c>
      <c r="C4310" s="118">
        <f t="shared" si="183"/>
        <v>0</v>
      </c>
      <c r="D4310" s="120" t="s">
        <v>252</v>
      </c>
      <c r="E4310" s="120" t="s">
        <v>9482</v>
      </c>
      <c r="F4310" s="211" t="s">
        <v>7395</v>
      </c>
      <c r="G4310" s="119" t="s">
        <v>4789</v>
      </c>
      <c r="H4310" s="121" t="s">
        <v>86</v>
      </c>
      <c r="I4310" s="121" t="s">
        <v>30</v>
      </c>
      <c r="J4310" s="121" t="s">
        <v>5018</v>
      </c>
      <c r="K4310" s="120"/>
      <c r="L4310" s="120" t="s">
        <v>32</v>
      </c>
      <c r="M4310" s="120" t="s">
        <v>7068</v>
      </c>
      <c r="N4310" s="131">
        <v>43745</v>
      </c>
      <c r="O4310" s="232">
        <v>44307</v>
      </c>
      <c r="P4310" s="124">
        <f t="shared" si="184"/>
        <v>4</v>
      </c>
      <c r="R4310" s="125">
        <f ca="1">TODAY()-O4310</f>
        <v>371</v>
      </c>
      <c r="S4310" s="120" t="s">
        <v>55</v>
      </c>
      <c r="Y4310" s="127" t="s">
        <v>1211</v>
      </c>
    </row>
    <row r="4311" spans="1:25">
      <c r="A4311" s="116">
        <v>4311</v>
      </c>
      <c r="C4311" s="118">
        <f t="shared" si="183"/>
        <v>0</v>
      </c>
      <c r="D4311" s="119" t="s">
        <v>37</v>
      </c>
      <c r="E4311" s="120" t="s">
        <v>9483</v>
      </c>
      <c r="F4311" s="211" t="s">
        <v>9484</v>
      </c>
      <c r="G4311" s="119" t="s">
        <v>9485</v>
      </c>
      <c r="H4311" s="121" t="s">
        <v>6816</v>
      </c>
      <c r="I4311" s="119" t="s">
        <v>30</v>
      </c>
      <c r="J4311" s="121" t="s">
        <v>87</v>
      </c>
      <c r="K4311" s="120"/>
      <c r="L4311" s="120" t="s">
        <v>32</v>
      </c>
      <c r="M4311" s="120" t="s">
        <v>7068</v>
      </c>
      <c r="N4311" s="131">
        <v>43745</v>
      </c>
      <c r="O4311" s="131">
        <v>44055</v>
      </c>
      <c r="P4311" s="124">
        <f t="shared" si="184"/>
        <v>8</v>
      </c>
      <c r="R4311" s="125">
        <f ca="1">TODAY()-O4311</f>
        <v>623</v>
      </c>
      <c r="Y4311" s="116" t="s">
        <v>356</v>
      </c>
    </row>
    <row r="4312" spans="1:25">
      <c r="A4312" s="116">
        <v>4312</v>
      </c>
      <c r="C4312" s="118">
        <f t="shared" si="183"/>
        <v>0</v>
      </c>
      <c r="E4312" s="120" t="s">
        <v>9486</v>
      </c>
      <c r="F4312" s="211"/>
      <c r="G4312" s="119" t="s">
        <v>9487</v>
      </c>
      <c r="K4312" s="120"/>
      <c r="L4312" s="120" t="s">
        <v>32</v>
      </c>
      <c r="M4312" s="120" t="s">
        <v>7068</v>
      </c>
      <c r="N4312" s="131">
        <v>43745</v>
      </c>
      <c r="P4312" s="124">
        <f t="shared" si="184"/>
        <v>0</v>
      </c>
      <c r="R4312" s="118">
        <f ca="1">TODAY()-N4312</f>
        <v>933</v>
      </c>
      <c r="S4312" s="120" t="s">
        <v>92</v>
      </c>
      <c r="T4312" s="126">
        <v>43745</v>
      </c>
      <c r="Y4312" s="116" t="s">
        <v>7118</v>
      </c>
    </row>
    <row r="4313" spans="1:25">
      <c r="A4313" s="116">
        <v>4313</v>
      </c>
      <c r="C4313" s="118">
        <f t="shared" si="183"/>
        <v>0</v>
      </c>
      <c r="D4313" s="120" t="s">
        <v>1959</v>
      </c>
      <c r="E4313" s="120" t="s">
        <v>9488</v>
      </c>
      <c r="F4313" s="211"/>
      <c r="G4313" s="119" t="s">
        <v>9489</v>
      </c>
      <c r="I4313" s="121" t="s">
        <v>30</v>
      </c>
      <c r="K4313" s="120"/>
      <c r="L4313" s="120" t="s">
        <v>32</v>
      </c>
      <c r="M4313" s="120" t="s">
        <v>7068</v>
      </c>
      <c r="N4313" s="131">
        <v>43745</v>
      </c>
      <c r="O4313" s="131">
        <v>44021</v>
      </c>
      <c r="P4313" s="124">
        <f t="shared" si="184"/>
        <v>7</v>
      </c>
      <c r="R4313" s="125">
        <f ca="1">TODAY()-O4313</f>
        <v>657</v>
      </c>
      <c r="S4313" s="120" t="s">
        <v>92</v>
      </c>
    </row>
    <row r="4314" spans="1:25">
      <c r="A4314" s="116">
        <v>4314</v>
      </c>
      <c r="C4314" s="118">
        <f t="shared" si="183"/>
        <v>0</v>
      </c>
      <c r="E4314" s="120" t="s">
        <v>9490</v>
      </c>
      <c r="F4314" s="211"/>
      <c r="G4314" s="119" t="s">
        <v>8434</v>
      </c>
      <c r="K4314" s="120"/>
      <c r="L4314" s="120" t="s">
        <v>32</v>
      </c>
      <c r="M4314" s="120" t="s">
        <v>7068</v>
      </c>
      <c r="N4314" s="131">
        <v>43745</v>
      </c>
      <c r="P4314" s="124">
        <f t="shared" si="184"/>
        <v>0</v>
      </c>
      <c r="R4314" s="118">
        <f ca="1">TODAY()-N4314</f>
        <v>933</v>
      </c>
      <c r="S4314" s="120" t="s">
        <v>92</v>
      </c>
      <c r="T4314" s="126">
        <v>43745</v>
      </c>
      <c r="Y4314" s="116" t="s">
        <v>7118</v>
      </c>
    </row>
    <row r="4315" spans="1:25">
      <c r="A4315" s="116">
        <v>4315</v>
      </c>
      <c r="B4315" s="129">
        <v>44104</v>
      </c>
      <c r="C4315" s="118">
        <f t="shared" si="183"/>
        <v>9</v>
      </c>
      <c r="D4315" s="120" t="s">
        <v>252</v>
      </c>
      <c r="E4315" s="120" t="s">
        <v>9491</v>
      </c>
      <c r="F4315" s="211" t="s">
        <v>9492</v>
      </c>
      <c r="G4315" s="119" t="s">
        <v>9493</v>
      </c>
      <c r="K4315" s="120"/>
      <c r="L4315" s="120" t="s">
        <v>32</v>
      </c>
      <c r="M4315" s="120" t="s">
        <v>33</v>
      </c>
      <c r="N4315" s="131">
        <v>44111</v>
      </c>
      <c r="P4315" s="124">
        <f t="shared" si="184"/>
        <v>0</v>
      </c>
    </row>
    <row r="4316" spans="1:25">
      <c r="A4316" s="116">
        <v>4316</v>
      </c>
      <c r="B4316" s="129">
        <v>44222</v>
      </c>
      <c r="C4316" s="118">
        <f t="shared" si="183"/>
        <v>1</v>
      </c>
      <c r="D4316" s="119" t="s">
        <v>25</v>
      </c>
      <c r="E4316" s="120" t="s">
        <v>9494</v>
      </c>
      <c r="F4316" s="211" t="s">
        <v>777</v>
      </c>
      <c r="G4316" s="119" t="s">
        <v>2776</v>
      </c>
      <c r="H4316" s="121" t="s">
        <v>53</v>
      </c>
      <c r="I4316" s="121" t="s">
        <v>42</v>
      </c>
      <c r="J4316" s="121" t="s">
        <v>91</v>
      </c>
      <c r="K4316" s="120" t="s">
        <v>65</v>
      </c>
      <c r="L4316" s="131" t="s">
        <v>32</v>
      </c>
      <c r="M4316" s="120" t="s">
        <v>78</v>
      </c>
      <c r="P4316" s="124">
        <f t="shared" si="184"/>
        <v>0</v>
      </c>
      <c r="R4316" s="133"/>
    </row>
    <row r="4317" spans="1:25">
      <c r="A4317" s="116">
        <v>4317</v>
      </c>
      <c r="B4317" s="129">
        <v>44104</v>
      </c>
      <c r="C4317" s="118">
        <f t="shared" si="183"/>
        <v>9</v>
      </c>
      <c r="D4317" s="120" t="s">
        <v>252</v>
      </c>
      <c r="E4317" s="120" t="s">
        <v>9495</v>
      </c>
      <c r="F4317" s="211"/>
      <c r="G4317" s="119" t="s">
        <v>4789</v>
      </c>
      <c r="K4317" s="120"/>
      <c r="L4317" s="120" t="s">
        <v>32</v>
      </c>
      <c r="P4317" s="124">
        <f t="shared" si="184"/>
        <v>0</v>
      </c>
    </row>
    <row r="4318" spans="1:25">
      <c r="A4318" s="116">
        <v>4318</v>
      </c>
      <c r="B4318" s="129">
        <v>44104</v>
      </c>
      <c r="C4318" s="118">
        <f t="shared" si="183"/>
        <v>9</v>
      </c>
      <c r="D4318" s="120" t="s">
        <v>252</v>
      </c>
      <c r="E4318" s="120" t="s">
        <v>9496</v>
      </c>
      <c r="F4318" s="211"/>
      <c r="G4318" s="119" t="s">
        <v>8959</v>
      </c>
      <c r="K4318" s="120"/>
      <c r="L4318" s="120" t="s">
        <v>32</v>
      </c>
      <c r="P4318" s="124">
        <f t="shared" si="184"/>
        <v>0</v>
      </c>
    </row>
    <row r="4319" spans="1:25">
      <c r="A4319" s="116">
        <v>4319</v>
      </c>
      <c r="B4319" s="129">
        <v>44104</v>
      </c>
      <c r="C4319" s="118">
        <f t="shared" si="183"/>
        <v>9</v>
      </c>
      <c r="D4319" s="120" t="s">
        <v>252</v>
      </c>
      <c r="E4319" s="120" t="s">
        <v>9497</v>
      </c>
      <c r="F4319" s="211"/>
      <c r="G4319" s="119" t="s">
        <v>9498</v>
      </c>
      <c r="K4319" s="120"/>
      <c r="L4319" s="120" t="s">
        <v>32</v>
      </c>
      <c r="P4319" s="124">
        <f t="shared" si="184"/>
        <v>0</v>
      </c>
    </row>
    <row r="4320" spans="1:25">
      <c r="A4320" s="116">
        <v>4320</v>
      </c>
      <c r="B4320" s="129">
        <v>44104</v>
      </c>
      <c r="C4320" s="118">
        <f t="shared" si="183"/>
        <v>9</v>
      </c>
      <c r="D4320" s="120" t="s">
        <v>252</v>
      </c>
      <c r="E4320" s="120" t="s">
        <v>9499</v>
      </c>
      <c r="F4320" s="211"/>
      <c r="G4320" s="119" t="s">
        <v>8022</v>
      </c>
      <c r="K4320" s="120"/>
      <c r="L4320" s="120" t="s">
        <v>32</v>
      </c>
      <c r="P4320" s="124">
        <f t="shared" si="184"/>
        <v>0</v>
      </c>
    </row>
    <row r="4321" spans="1:25">
      <c r="A4321" s="116">
        <v>4321</v>
      </c>
      <c r="C4321" s="118">
        <f t="shared" si="183"/>
        <v>0</v>
      </c>
      <c r="D4321" s="120" t="s">
        <v>1959</v>
      </c>
      <c r="E4321" s="120" t="s">
        <v>9500</v>
      </c>
      <c r="F4321" s="211"/>
      <c r="G4321" s="119" t="s">
        <v>9501</v>
      </c>
      <c r="I4321" s="121" t="s">
        <v>30</v>
      </c>
      <c r="K4321" s="120"/>
      <c r="L4321" s="120" t="s">
        <v>32</v>
      </c>
      <c r="M4321" s="120" t="s">
        <v>7068</v>
      </c>
      <c r="N4321" s="131">
        <v>43761</v>
      </c>
      <c r="O4321" s="131" t="s">
        <v>9005</v>
      </c>
      <c r="P4321" s="124" t="e">
        <f t="shared" si="184"/>
        <v>#VALUE!</v>
      </c>
      <c r="R4321" s="125"/>
      <c r="S4321" s="120" t="s">
        <v>135</v>
      </c>
      <c r="T4321" s="126">
        <v>43762</v>
      </c>
      <c r="Y4321" s="116" t="s">
        <v>9502</v>
      </c>
    </row>
    <row r="4322" spans="1:25">
      <c r="A4322" s="116">
        <v>4322</v>
      </c>
      <c r="B4322" s="126">
        <v>43733</v>
      </c>
      <c r="C4322" s="118">
        <f t="shared" si="183"/>
        <v>9</v>
      </c>
      <c r="D4322" s="120" t="s">
        <v>25</v>
      </c>
      <c r="E4322" s="120" t="s">
        <v>9503</v>
      </c>
      <c r="F4322" s="211" t="s">
        <v>9504</v>
      </c>
      <c r="G4322" s="119" t="s">
        <v>3339</v>
      </c>
      <c r="H4322" s="121" t="s">
        <v>29</v>
      </c>
      <c r="I4322" s="119" t="s">
        <v>30</v>
      </c>
      <c r="J4322" s="121" t="s">
        <v>87</v>
      </c>
      <c r="K4322" s="120"/>
      <c r="L4322" s="120" t="s">
        <v>32</v>
      </c>
      <c r="M4322" s="120" t="s">
        <v>7068</v>
      </c>
      <c r="N4322" s="131">
        <v>43914</v>
      </c>
      <c r="P4322" s="124">
        <f t="shared" si="184"/>
        <v>0</v>
      </c>
      <c r="R4322" s="118">
        <f ca="1">TODAY()-N4322</f>
        <v>764</v>
      </c>
      <c r="S4322" s="120" t="s">
        <v>92</v>
      </c>
      <c r="T4322" s="126">
        <v>43915</v>
      </c>
      <c r="Y4322" s="116" t="s">
        <v>2190</v>
      </c>
    </row>
    <row r="4323" spans="1:25">
      <c r="A4323" s="116">
        <v>4323</v>
      </c>
      <c r="B4323" s="129">
        <v>44104</v>
      </c>
      <c r="C4323" s="118">
        <f t="shared" si="183"/>
        <v>9</v>
      </c>
      <c r="D4323" s="120" t="s">
        <v>252</v>
      </c>
      <c r="E4323" s="120" t="s">
        <v>9505</v>
      </c>
      <c r="F4323" s="211"/>
      <c r="G4323" s="119" t="s">
        <v>8696</v>
      </c>
      <c r="K4323" s="120"/>
      <c r="L4323" s="120" t="s">
        <v>32</v>
      </c>
      <c r="P4323" s="124">
        <f t="shared" si="184"/>
        <v>0</v>
      </c>
    </row>
    <row r="4324" spans="1:25">
      <c r="A4324" s="116">
        <v>4324</v>
      </c>
      <c r="C4324" s="118">
        <f t="shared" si="183"/>
        <v>0</v>
      </c>
      <c r="E4324" s="120" t="s">
        <v>9506</v>
      </c>
      <c r="F4324" s="211"/>
      <c r="G4324" s="119" t="s">
        <v>9507</v>
      </c>
      <c r="K4324" s="120"/>
      <c r="L4324" s="120" t="s">
        <v>32</v>
      </c>
      <c r="P4324" s="124">
        <f t="shared" si="184"/>
        <v>0</v>
      </c>
      <c r="Y4324" s="116" t="s">
        <v>356</v>
      </c>
    </row>
    <row r="4325" spans="1:25" ht="27.6">
      <c r="A4325" s="116">
        <v>4325</v>
      </c>
      <c r="B4325" s="129">
        <v>44104</v>
      </c>
      <c r="C4325" s="118">
        <f t="shared" si="183"/>
        <v>9</v>
      </c>
      <c r="D4325" s="120" t="s">
        <v>252</v>
      </c>
      <c r="E4325" s="120" t="s">
        <v>9508</v>
      </c>
      <c r="F4325" s="211" t="s">
        <v>9509</v>
      </c>
      <c r="G4325" s="119" t="s">
        <v>2394</v>
      </c>
      <c r="H4325" s="121" t="s">
        <v>29</v>
      </c>
      <c r="K4325" s="120"/>
      <c r="L4325" s="120" t="s">
        <v>32</v>
      </c>
      <c r="M4325" s="120" t="s">
        <v>33</v>
      </c>
      <c r="N4325" s="131">
        <v>44125</v>
      </c>
      <c r="O4325" s="131">
        <v>44476</v>
      </c>
      <c r="P4325" s="124">
        <f t="shared" si="184"/>
        <v>10</v>
      </c>
    </row>
    <row r="4326" spans="1:25">
      <c r="A4326" s="116">
        <v>4326</v>
      </c>
      <c r="B4326" s="129">
        <v>44104</v>
      </c>
      <c r="C4326" s="118">
        <f t="shared" si="183"/>
        <v>9</v>
      </c>
      <c r="D4326" s="120" t="s">
        <v>252</v>
      </c>
      <c r="E4326" s="120" t="s">
        <v>9510</v>
      </c>
      <c r="F4326" s="211" t="s">
        <v>9511</v>
      </c>
      <c r="G4326" s="119" t="s">
        <v>381</v>
      </c>
      <c r="K4326" s="120"/>
      <c r="L4326" s="120" t="s">
        <v>32</v>
      </c>
      <c r="P4326" s="124">
        <f t="shared" si="184"/>
        <v>0</v>
      </c>
    </row>
    <row r="4327" spans="1:25">
      <c r="A4327" s="116">
        <v>4327</v>
      </c>
      <c r="C4327" s="118">
        <f t="shared" si="183"/>
        <v>0</v>
      </c>
      <c r="D4327" s="120" t="s">
        <v>1959</v>
      </c>
      <c r="E4327" s="120" t="s">
        <v>9512</v>
      </c>
      <c r="F4327" s="211" t="s">
        <v>9513</v>
      </c>
      <c r="G4327" s="119" t="s">
        <v>7545</v>
      </c>
      <c r="I4327" s="121" t="s">
        <v>30</v>
      </c>
      <c r="K4327" s="120"/>
      <c r="L4327" s="120" t="s">
        <v>32</v>
      </c>
      <c r="M4327" s="120" t="s">
        <v>7068</v>
      </c>
      <c r="N4327" s="131">
        <v>43745</v>
      </c>
      <c r="O4327" s="131" t="s">
        <v>9514</v>
      </c>
      <c r="P4327" s="124" t="e">
        <f t="shared" si="184"/>
        <v>#VALUE!</v>
      </c>
      <c r="R4327" s="125"/>
      <c r="Y4327" s="116" t="s">
        <v>356</v>
      </c>
    </row>
    <row r="4328" spans="1:25">
      <c r="A4328" s="116">
        <v>4328</v>
      </c>
      <c r="C4328" s="118">
        <f t="shared" si="183"/>
        <v>0</v>
      </c>
      <c r="E4328" s="120" t="s">
        <v>9515</v>
      </c>
      <c r="F4328" s="211"/>
      <c r="G4328" s="119" t="s">
        <v>9516</v>
      </c>
      <c r="K4328" s="120"/>
      <c r="L4328" s="120" t="s">
        <v>32</v>
      </c>
      <c r="M4328" s="120" t="s">
        <v>7068</v>
      </c>
      <c r="N4328" s="131">
        <v>43745</v>
      </c>
      <c r="P4328" s="124">
        <f t="shared" si="184"/>
        <v>0</v>
      </c>
      <c r="R4328" s="118">
        <f ca="1">TODAY()-N4328</f>
        <v>933</v>
      </c>
      <c r="S4328" s="120" t="s">
        <v>92</v>
      </c>
      <c r="T4328" s="126">
        <v>43745</v>
      </c>
      <c r="Y4328" s="116" t="s">
        <v>7118</v>
      </c>
    </row>
    <row r="4329" spans="1:25">
      <c r="A4329" s="116">
        <v>4329</v>
      </c>
      <c r="C4329" s="118">
        <f t="shared" si="183"/>
        <v>0</v>
      </c>
      <c r="D4329" s="120" t="s">
        <v>252</v>
      </c>
      <c r="E4329" s="120" t="s">
        <v>9517</v>
      </c>
      <c r="F4329" s="211" t="s">
        <v>9518</v>
      </c>
      <c r="G4329" s="119" t="s">
        <v>1712</v>
      </c>
      <c r="H4329" s="121" t="s">
        <v>41</v>
      </c>
      <c r="I4329" s="119" t="s">
        <v>30</v>
      </c>
      <c r="J4329" s="121" t="s">
        <v>87</v>
      </c>
      <c r="K4329" s="120"/>
      <c r="L4329" s="120" t="s">
        <v>32</v>
      </c>
      <c r="M4329" s="120" t="s">
        <v>7068</v>
      </c>
      <c r="N4329" s="131">
        <v>43746</v>
      </c>
      <c r="O4329" s="232">
        <v>44265</v>
      </c>
      <c r="P4329" s="124">
        <f t="shared" si="184"/>
        <v>3</v>
      </c>
      <c r="R4329" s="125">
        <f ca="1">TODAY()-O4329</f>
        <v>413</v>
      </c>
      <c r="S4329" s="120" t="s">
        <v>135</v>
      </c>
      <c r="T4329" s="126">
        <v>43746</v>
      </c>
      <c r="Y4329" s="127" t="s">
        <v>1211</v>
      </c>
    </row>
    <row r="4330" spans="1:25">
      <c r="A4330" s="116">
        <v>4330</v>
      </c>
      <c r="C4330" s="118">
        <f t="shared" si="183"/>
        <v>0</v>
      </c>
      <c r="D4330" s="120" t="s">
        <v>1959</v>
      </c>
      <c r="E4330" s="120" t="s">
        <v>9519</v>
      </c>
      <c r="F4330" s="211" t="s">
        <v>9520</v>
      </c>
      <c r="G4330" s="119" t="s">
        <v>9521</v>
      </c>
      <c r="H4330" s="121" t="s">
        <v>3345</v>
      </c>
      <c r="I4330" s="121" t="s">
        <v>30</v>
      </c>
      <c r="K4330" s="120"/>
      <c r="L4330" s="120" t="s">
        <v>32</v>
      </c>
      <c r="M4330" s="120" t="s">
        <v>7068</v>
      </c>
      <c r="N4330" s="131">
        <v>43745</v>
      </c>
      <c r="O4330" s="131" t="s">
        <v>44</v>
      </c>
      <c r="P4330" s="124" t="e">
        <f t="shared" si="184"/>
        <v>#VALUE!</v>
      </c>
      <c r="R4330" s="125"/>
      <c r="S4330" s="120" t="s">
        <v>135</v>
      </c>
      <c r="T4330" s="126">
        <v>43745</v>
      </c>
      <c r="Y4330" s="116" t="s">
        <v>9522</v>
      </c>
    </row>
    <row r="4331" spans="1:25">
      <c r="A4331" s="116">
        <v>4331</v>
      </c>
      <c r="C4331" s="118">
        <f t="shared" si="183"/>
        <v>0</v>
      </c>
      <c r="E4331" s="120" t="s">
        <v>9523</v>
      </c>
      <c r="F4331" s="211"/>
      <c r="G4331" s="119" t="s">
        <v>9521</v>
      </c>
      <c r="K4331" s="120"/>
      <c r="L4331" s="120" t="s">
        <v>32</v>
      </c>
      <c r="M4331" s="120" t="s">
        <v>7068</v>
      </c>
      <c r="N4331" s="131">
        <v>43753</v>
      </c>
      <c r="P4331" s="124">
        <f t="shared" si="184"/>
        <v>0</v>
      </c>
      <c r="R4331" s="118">
        <f ca="1">TODAY()-N4331</f>
        <v>925</v>
      </c>
      <c r="S4331" s="120" t="s">
        <v>92</v>
      </c>
      <c r="T4331" s="126">
        <v>43753</v>
      </c>
      <c r="Y4331" s="116" t="s">
        <v>7118</v>
      </c>
    </row>
    <row r="4332" spans="1:25">
      <c r="A4332" s="116">
        <v>4332</v>
      </c>
      <c r="C4332" s="118">
        <f t="shared" si="183"/>
        <v>0</v>
      </c>
      <c r="E4332" s="120" t="s">
        <v>9524</v>
      </c>
      <c r="F4332" s="211"/>
      <c r="G4332" s="119" t="s">
        <v>9521</v>
      </c>
      <c r="K4332" s="120"/>
      <c r="L4332" s="120" t="s">
        <v>32</v>
      </c>
      <c r="P4332" s="124">
        <f t="shared" si="184"/>
        <v>0</v>
      </c>
      <c r="Y4332" s="116" t="s">
        <v>356</v>
      </c>
    </row>
    <row r="4333" spans="1:25">
      <c r="A4333" s="116">
        <v>4333</v>
      </c>
      <c r="C4333" s="118">
        <f t="shared" si="183"/>
        <v>0</v>
      </c>
      <c r="D4333" s="119" t="s">
        <v>37</v>
      </c>
      <c r="E4333" s="120" t="s">
        <v>9525</v>
      </c>
      <c r="F4333" s="211" t="s">
        <v>3191</v>
      </c>
      <c r="G4333" s="119" t="s">
        <v>9526</v>
      </c>
      <c r="H4333" s="119" t="s">
        <v>41</v>
      </c>
      <c r="I4333" s="121" t="s">
        <v>30</v>
      </c>
      <c r="J4333" s="121" t="s">
        <v>5018</v>
      </c>
      <c r="K4333" s="120"/>
      <c r="L4333" s="120" t="s">
        <v>32</v>
      </c>
      <c r="M4333" s="120" t="s">
        <v>33</v>
      </c>
      <c r="N4333" s="131">
        <v>43872</v>
      </c>
      <c r="O4333" s="131">
        <v>44050</v>
      </c>
      <c r="P4333" s="124">
        <f t="shared" si="184"/>
        <v>8</v>
      </c>
      <c r="R4333" s="125">
        <f ca="1">TODAY()-O4333</f>
        <v>628</v>
      </c>
      <c r="S4333" s="120" t="s">
        <v>34</v>
      </c>
      <c r="Y4333" s="116" t="s">
        <v>9527</v>
      </c>
    </row>
    <row r="4334" spans="1:25">
      <c r="A4334" s="116">
        <v>4334</v>
      </c>
      <c r="C4334" s="118">
        <f t="shared" si="183"/>
        <v>0</v>
      </c>
      <c r="D4334" s="120" t="s">
        <v>1959</v>
      </c>
      <c r="E4334" s="120" t="s">
        <v>9528</v>
      </c>
      <c r="F4334" s="211" t="s">
        <v>9529</v>
      </c>
      <c r="G4334" s="119" t="s">
        <v>9362</v>
      </c>
      <c r="H4334" s="121" t="s">
        <v>6816</v>
      </c>
      <c r="I4334" s="119" t="s">
        <v>30</v>
      </c>
      <c r="J4334" s="121" t="s">
        <v>87</v>
      </c>
      <c r="K4334" s="120"/>
      <c r="L4334" s="120" t="s">
        <v>32</v>
      </c>
      <c r="M4334" s="120" t="s">
        <v>7068</v>
      </c>
      <c r="N4334" s="131">
        <v>43745</v>
      </c>
      <c r="O4334" s="131">
        <v>44530</v>
      </c>
      <c r="P4334" s="124">
        <f t="shared" si="184"/>
        <v>11</v>
      </c>
      <c r="R4334" s="125"/>
      <c r="S4334" s="120" t="s">
        <v>34</v>
      </c>
      <c r="Y4334" s="116" t="s">
        <v>356</v>
      </c>
    </row>
    <row r="4335" spans="1:25">
      <c r="A4335" s="116">
        <v>4335</v>
      </c>
      <c r="C4335" s="118">
        <f t="shared" si="183"/>
        <v>0</v>
      </c>
      <c r="E4335" s="120" t="s">
        <v>9530</v>
      </c>
      <c r="F4335" s="211"/>
      <c r="G4335" s="119" t="s">
        <v>7901</v>
      </c>
      <c r="K4335" s="120"/>
      <c r="L4335" s="120" t="s">
        <v>32</v>
      </c>
      <c r="P4335" s="124">
        <f t="shared" si="184"/>
        <v>0</v>
      </c>
      <c r="Y4335" s="116" t="s">
        <v>356</v>
      </c>
    </row>
    <row r="4336" spans="1:25">
      <c r="A4336" s="116">
        <v>4336</v>
      </c>
      <c r="C4336" s="118">
        <f t="shared" ref="C4336:C4399" si="185">IF(B4336&lt;&gt;0,MONTH(B4336),0)</f>
        <v>0</v>
      </c>
      <c r="E4336" s="120" t="s">
        <v>9531</v>
      </c>
      <c r="F4336" s="211"/>
      <c r="G4336" s="119" t="s">
        <v>9532</v>
      </c>
      <c r="K4336" s="120"/>
      <c r="L4336" s="120" t="s">
        <v>32</v>
      </c>
      <c r="P4336" s="124">
        <f t="shared" si="184"/>
        <v>0</v>
      </c>
      <c r="Y4336" s="116" t="s">
        <v>356</v>
      </c>
    </row>
    <row r="4337" spans="1:25">
      <c r="A4337" s="116">
        <v>4337</v>
      </c>
      <c r="C4337" s="118">
        <f t="shared" si="185"/>
        <v>0</v>
      </c>
      <c r="D4337" s="120" t="s">
        <v>1959</v>
      </c>
      <c r="E4337" s="120" t="s">
        <v>9533</v>
      </c>
      <c r="F4337" s="211" t="s">
        <v>9534</v>
      </c>
      <c r="G4337" s="119" t="s">
        <v>9150</v>
      </c>
      <c r="I4337" s="119" t="s">
        <v>30</v>
      </c>
      <c r="J4337" s="121" t="s">
        <v>87</v>
      </c>
      <c r="K4337" s="120"/>
      <c r="L4337" s="120" t="s">
        <v>32</v>
      </c>
      <c r="M4337" s="120" t="s">
        <v>7068</v>
      </c>
      <c r="N4337" s="131">
        <v>43745</v>
      </c>
      <c r="O4337" s="131">
        <v>44021</v>
      </c>
      <c r="P4337" s="124">
        <f t="shared" si="184"/>
        <v>7</v>
      </c>
      <c r="R4337" s="125">
        <f ca="1">TODAY()-O4337</f>
        <v>657</v>
      </c>
      <c r="S4337" s="120" t="s">
        <v>92</v>
      </c>
      <c r="Y4337" s="116" t="s">
        <v>9535</v>
      </c>
    </row>
    <row r="4338" spans="1:25">
      <c r="A4338" s="116">
        <v>4338</v>
      </c>
      <c r="C4338" s="118">
        <f t="shared" si="185"/>
        <v>0</v>
      </c>
      <c r="D4338" s="119" t="s">
        <v>252</v>
      </c>
      <c r="E4338" s="120" t="s">
        <v>9536</v>
      </c>
      <c r="F4338" s="211" t="s">
        <v>1254</v>
      </c>
      <c r="G4338" s="119" t="s">
        <v>9537</v>
      </c>
      <c r="H4338" s="121" t="s">
        <v>71</v>
      </c>
      <c r="I4338" s="121" t="s">
        <v>30</v>
      </c>
      <c r="J4338" s="121" t="s">
        <v>1544</v>
      </c>
      <c r="K4338" s="120"/>
      <c r="L4338" s="120" t="s">
        <v>32</v>
      </c>
      <c r="M4338" s="120" t="s">
        <v>7068</v>
      </c>
      <c r="N4338" s="131">
        <v>43745</v>
      </c>
      <c r="O4338" s="131">
        <v>44308</v>
      </c>
      <c r="P4338" s="124">
        <f t="shared" si="184"/>
        <v>4</v>
      </c>
      <c r="R4338" s="125">
        <f ca="1">TODAY()-O4338</f>
        <v>370</v>
      </c>
      <c r="S4338" s="120" t="s">
        <v>55</v>
      </c>
      <c r="Y4338" s="116" t="s">
        <v>9538</v>
      </c>
    </row>
    <row r="4339" spans="1:25">
      <c r="A4339" s="116">
        <v>4339</v>
      </c>
      <c r="C4339" s="118">
        <f t="shared" si="185"/>
        <v>0</v>
      </c>
      <c r="D4339" s="120" t="s">
        <v>252</v>
      </c>
      <c r="E4339" s="120" t="s">
        <v>9539</v>
      </c>
      <c r="F4339" s="211" t="s">
        <v>9540</v>
      </c>
      <c r="G4339" s="119" t="s">
        <v>250</v>
      </c>
      <c r="H4339" s="121" t="s">
        <v>41</v>
      </c>
      <c r="I4339" s="119" t="s">
        <v>30</v>
      </c>
      <c r="J4339" s="121" t="s">
        <v>87</v>
      </c>
      <c r="K4339" s="120"/>
      <c r="L4339" s="120" t="s">
        <v>32</v>
      </c>
      <c r="M4339" s="120" t="s">
        <v>7068</v>
      </c>
      <c r="N4339" s="131">
        <v>43745</v>
      </c>
      <c r="O4339" s="131">
        <v>44392</v>
      </c>
      <c r="P4339" s="124">
        <f t="shared" si="184"/>
        <v>7</v>
      </c>
      <c r="R4339" s="125">
        <f ca="1">TODAY()-O4339</f>
        <v>286</v>
      </c>
      <c r="S4339" s="120" t="s">
        <v>55</v>
      </c>
      <c r="Y4339" s="127" t="s">
        <v>1211</v>
      </c>
    </row>
    <row r="4340" spans="1:25">
      <c r="A4340" s="116">
        <v>4340</v>
      </c>
      <c r="C4340" s="118">
        <f t="shared" si="185"/>
        <v>0</v>
      </c>
      <c r="E4340" s="120" t="s">
        <v>9541</v>
      </c>
      <c r="F4340" s="211"/>
      <c r="G4340" s="119" t="s">
        <v>2876</v>
      </c>
      <c r="K4340" s="120"/>
      <c r="L4340" s="120" t="s">
        <v>32</v>
      </c>
      <c r="P4340" s="124">
        <f t="shared" si="184"/>
        <v>0</v>
      </c>
      <c r="Y4340" s="116" t="s">
        <v>356</v>
      </c>
    </row>
    <row r="4341" spans="1:25">
      <c r="A4341" s="116">
        <v>4341</v>
      </c>
      <c r="C4341" s="118">
        <f t="shared" si="185"/>
        <v>0</v>
      </c>
      <c r="E4341" s="120" t="s">
        <v>9542</v>
      </c>
      <c r="F4341" s="211"/>
      <c r="G4341" s="119" t="s">
        <v>7545</v>
      </c>
      <c r="K4341" s="120"/>
      <c r="L4341" s="120" t="s">
        <v>32</v>
      </c>
      <c r="P4341" s="124">
        <f t="shared" si="184"/>
        <v>0</v>
      </c>
      <c r="Y4341" s="116" t="s">
        <v>356</v>
      </c>
    </row>
    <row r="4342" spans="1:25">
      <c r="A4342" s="116">
        <v>4342</v>
      </c>
      <c r="C4342" s="118">
        <f t="shared" si="185"/>
        <v>0</v>
      </c>
      <c r="E4342" s="120" t="s">
        <v>9543</v>
      </c>
      <c r="F4342" s="211"/>
      <c r="G4342" s="119" t="s">
        <v>9544</v>
      </c>
      <c r="K4342" s="120"/>
      <c r="L4342" s="120" t="s">
        <v>32</v>
      </c>
      <c r="M4342" s="120" t="s">
        <v>7068</v>
      </c>
      <c r="N4342" s="131">
        <v>43745</v>
      </c>
      <c r="P4342" s="124">
        <f t="shared" si="184"/>
        <v>0</v>
      </c>
      <c r="R4342" s="118">
        <f ca="1">TODAY()-N4342</f>
        <v>933</v>
      </c>
      <c r="S4342" s="120" t="s">
        <v>92</v>
      </c>
      <c r="T4342" s="126">
        <v>43745</v>
      </c>
      <c r="Y4342" s="116" t="s">
        <v>7118</v>
      </c>
    </row>
    <row r="4343" spans="1:25">
      <c r="A4343" s="116">
        <v>4343</v>
      </c>
      <c r="C4343" s="118">
        <f t="shared" si="185"/>
        <v>0</v>
      </c>
      <c r="E4343" s="120" t="s">
        <v>9545</v>
      </c>
      <c r="F4343" s="211"/>
      <c r="G4343" s="119" t="s">
        <v>5653</v>
      </c>
      <c r="K4343" s="120"/>
      <c r="L4343" s="120" t="s">
        <v>32</v>
      </c>
      <c r="P4343" s="124">
        <f t="shared" si="184"/>
        <v>0</v>
      </c>
      <c r="Y4343" s="116" t="s">
        <v>356</v>
      </c>
    </row>
    <row r="4344" spans="1:25">
      <c r="A4344" s="116">
        <v>4344</v>
      </c>
      <c r="C4344" s="118">
        <f t="shared" si="185"/>
        <v>0</v>
      </c>
      <c r="D4344" s="120" t="s">
        <v>1959</v>
      </c>
      <c r="E4344" s="120" t="s">
        <v>9546</v>
      </c>
      <c r="F4344" s="211"/>
      <c r="G4344" s="119" t="s">
        <v>3306</v>
      </c>
      <c r="I4344" s="121" t="s">
        <v>30</v>
      </c>
      <c r="K4344" s="120"/>
      <c r="L4344" s="120" t="s">
        <v>32</v>
      </c>
      <c r="M4344" s="120" t="s">
        <v>7068</v>
      </c>
      <c r="N4344" s="131">
        <v>43745</v>
      </c>
      <c r="O4344" s="131">
        <v>44021</v>
      </c>
      <c r="P4344" s="124">
        <f t="shared" si="184"/>
        <v>7</v>
      </c>
      <c r="R4344" s="125">
        <f ca="1">TODAY()-O4344</f>
        <v>657</v>
      </c>
      <c r="S4344" s="120" t="s">
        <v>92</v>
      </c>
    </row>
    <row r="4345" spans="1:25">
      <c r="A4345" s="116">
        <v>4345</v>
      </c>
      <c r="C4345" s="118">
        <f t="shared" si="185"/>
        <v>0</v>
      </c>
      <c r="D4345" s="120" t="s">
        <v>252</v>
      </c>
      <c r="E4345" s="120" t="s">
        <v>9547</v>
      </c>
      <c r="F4345" s="211" t="s">
        <v>9548</v>
      </c>
      <c r="G4345" s="119" t="s">
        <v>9549</v>
      </c>
      <c r="H4345" s="121" t="s">
        <v>97</v>
      </c>
      <c r="I4345" s="119" t="s">
        <v>30</v>
      </c>
      <c r="J4345" s="121" t="s">
        <v>31</v>
      </c>
      <c r="K4345" s="120"/>
      <c r="L4345" s="120" t="s">
        <v>32</v>
      </c>
      <c r="M4345" s="120" t="s">
        <v>33</v>
      </c>
      <c r="N4345" s="131">
        <v>43182</v>
      </c>
      <c r="O4345" s="131">
        <v>44348</v>
      </c>
      <c r="P4345" s="124">
        <f t="shared" si="184"/>
        <v>6</v>
      </c>
      <c r="Q4345" s="118">
        <v>2</v>
      </c>
      <c r="R4345" s="125">
        <f ca="1">TODAY()-O4345</f>
        <v>330</v>
      </c>
      <c r="S4345" s="120" t="s">
        <v>55</v>
      </c>
      <c r="Y4345" s="116" t="s">
        <v>1211</v>
      </c>
    </row>
    <row r="4346" spans="1:25">
      <c r="A4346" s="116">
        <v>4346</v>
      </c>
      <c r="C4346" s="118">
        <f t="shared" si="185"/>
        <v>0</v>
      </c>
      <c r="D4346" s="119" t="s">
        <v>37</v>
      </c>
      <c r="E4346" s="120" t="s">
        <v>9550</v>
      </c>
      <c r="F4346" s="211" t="s">
        <v>7140</v>
      </c>
      <c r="G4346" s="119" t="s">
        <v>250</v>
      </c>
      <c r="H4346" s="121" t="s">
        <v>6816</v>
      </c>
      <c r="I4346" s="119" t="s">
        <v>30</v>
      </c>
      <c r="J4346" s="121" t="s">
        <v>87</v>
      </c>
      <c r="K4346" s="120"/>
      <c r="L4346" s="120" t="s">
        <v>32</v>
      </c>
      <c r="M4346" s="120" t="s">
        <v>7068</v>
      </c>
      <c r="N4346" s="131">
        <v>43745</v>
      </c>
      <c r="O4346" s="131">
        <v>44055</v>
      </c>
      <c r="P4346" s="124">
        <f t="shared" si="184"/>
        <v>8</v>
      </c>
      <c r="R4346" s="125">
        <f ca="1">TODAY()-O4346</f>
        <v>623</v>
      </c>
      <c r="Y4346" s="116" t="s">
        <v>356</v>
      </c>
    </row>
    <row r="4347" spans="1:25">
      <c r="A4347" s="116">
        <v>4347</v>
      </c>
      <c r="C4347" s="118">
        <f t="shared" si="185"/>
        <v>0</v>
      </c>
      <c r="D4347" s="119" t="s">
        <v>25</v>
      </c>
      <c r="E4347" s="120" t="s">
        <v>9551</v>
      </c>
      <c r="F4347" s="211" t="s">
        <v>9552</v>
      </c>
      <c r="G4347" s="119" t="s">
        <v>1089</v>
      </c>
      <c r="H4347" s="121" t="s">
        <v>3345</v>
      </c>
      <c r="I4347" s="119" t="s">
        <v>30</v>
      </c>
      <c r="J4347" s="121" t="s">
        <v>87</v>
      </c>
      <c r="K4347" s="120"/>
      <c r="L4347" s="120" t="s">
        <v>32</v>
      </c>
      <c r="M4347" s="120" t="s">
        <v>7068</v>
      </c>
      <c r="N4347" s="131">
        <v>43745</v>
      </c>
      <c r="O4347" s="131">
        <v>44391</v>
      </c>
      <c r="P4347" s="124">
        <f t="shared" si="184"/>
        <v>7</v>
      </c>
      <c r="R4347" s="125">
        <f ca="1">TODAY()-O4347</f>
        <v>287</v>
      </c>
      <c r="S4347" s="120" t="s">
        <v>55</v>
      </c>
      <c r="Y4347" s="116" t="s">
        <v>141</v>
      </c>
    </row>
    <row r="4348" spans="1:25">
      <c r="A4348" s="116">
        <v>4348</v>
      </c>
      <c r="C4348" s="118">
        <f t="shared" si="185"/>
        <v>0</v>
      </c>
      <c r="D4348" s="119" t="s">
        <v>37</v>
      </c>
      <c r="E4348" s="120" t="s">
        <v>9553</v>
      </c>
      <c r="F4348" s="211" t="s">
        <v>9554</v>
      </c>
      <c r="G4348" s="119" t="s">
        <v>9555</v>
      </c>
      <c r="I4348" s="121" t="s">
        <v>30</v>
      </c>
      <c r="K4348" s="120"/>
      <c r="L4348" s="120" t="s">
        <v>32</v>
      </c>
      <c r="M4348" s="120" t="s">
        <v>7068</v>
      </c>
      <c r="N4348" s="131">
        <v>43745</v>
      </c>
      <c r="O4348" s="131">
        <v>44055</v>
      </c>
      <c r="P4348" s="124">
        <f t="shared" ref="P4348:P4411" si="186">IF(O4348&lt;&gt;0,MONTH(O4348),0)</f>
        <v>8</v>
      </c>
      <c r="R4348" s="125">
        <f ca="1">TODAY()-O4348</f>
        <v>623</v>
      </c>
      <c r="Y4348" s="116" t="s">
        <v>356</v>
      </c>
    </row>
    <row r="4349" spans="1:25" ht="27.6">
      <c r="A4349" s="116">
        <v>4349</v>
      </c>
      <c r="C4349" s="118">
        <f t="shared" si="185"/>
        <v>0</v>
      </c>
      <c r="D4349" s="120" t="s">
        <v>1959</v>
      </c>
      <c r="E4349" s="120" t="s">
        <v>9556</v>
      </c>
      <c r="F4349" s="211" t="s">
        <v>9557</v>
      </c>
      <c r="G4349" s="119" t="s">
        <v>2109</v>
      </c>
      <c r="I4349" s="121" t="s">
        <v>30</v>
      </c>
      <c r="K4349" s="120"/>
      <c r="L4349" s="120" t="s">
        <v>32</v>
      </c>
      <c r="M4349" s="120" t="s">
        <v>7068</v>
      </c>
      <c r="N4349" s="131">
        <v>43747</v>
      </c>
      <c r="O4349" s="131" t="s">
        <v>44</v>
      </c>
      <c r="P4349" s="124" t="e">
        <f t="shared" si="186"/>
        <v>#VALUE!</v>
      </c>
      <c r="R4349" s="125"/>
      <c r="Y4349" s="116" t="s">
        <v>356</v>
      </c>
    </row>
    <row r="4350" spans="1:25">
      <c r="A4350" s="116">
        <v>4350</v>
      </c>
      <c r="C4350" s="118">
        <f t="shared" si="185"/>
        <v>0</v>
      </c>
      <c r="E4350" s="120" t="s">
        <v>9558</v>
      </c>
      <c r="F4350" s="211"/>
      <c r="G4350" s="119" t="s">
        <v>9559</v>
      </c>
      <c r="K4350" s="120"/>
      <c r="L4350" s="120" t="s">
        <v>32</v>
      </c>
      <c r="P4350" s="124">
        <f t="shared" si="186"/>
        <v>0</v>
      </c>
      <c r="Y4350" s="116" t="s">
        <v>356</v>
      </c>
    </row>
    <row r="4351" spans="1:25" ht="27.6">
      <c r="A4351" s="116">
        <v>4351</v>
      </c>
      <c r="C4351" s="118">
        <f t="shared" si="185"/>
        <v>0</v>
      </c>
      <c r="D4351" s="119" t="s">
        <v>37</v>
      </c>
      <c r="E4351" s="120" t="s">
        <v>9560</v>
      </c>
      <c r="F4351" s="211" t="s">
        <v>9561</v>
      </c>
      <c r="G4351" s="119" t="s">
        <v>9562</v>
      </c>
      <c r="H4351" s="121" t="s">
        <v>6799</v>
      </c>
      <c r="I4351" s="119" t="s">
        <v>30</v>
      </c>
      <c r="J4351" s="121" t="s">
        <v>87</v>
      </c>
      <c r="K4351" s="120"/>
      <c r="L4351" s="120" t="s">
        <v>32</v>
      </c>
      <c r="M4351" s="120" t="s">
        <v>7068</v>
      </c>
      <c r="N4351" s="131">
        <v>43747</v>
      </c>
      <c r="O4351" s="131">
        <v>44021</v>
      </c>
      <c r="P4351" s="124">
        <f t="shared" si="186"/>
        <v>7</v>
      </c>
      <c r="R4351" s="125">
        <f ca="1">TODAY()-O4351</f>
        <v>657</v>
      </c>
      <c r="S4351" s="120" t="s">
        <v>34</v>
      </c>
    </row>
    <row r="4352" spans="1:25">
      <c r="A4352" s="116">
        <v>4352</v>
      </c>
      <c r="C4352" s="118">
        <f t="shared" si="185"/>
        <v>0</v>
      </c>
      <c r="D4352" s="120" t="s">
        <v>252</v>
      </c>
      <c r="E4352" s="120" t="s">
        <v>9563</v>
      </c>
      <c r="F4352" s="211" t="s">
        <v>1462</v>
      </c>
      <c r="G4352" s="119" t="s">
        <v>9564</v>
      </c>
      <c r="H4352" s="121" t="s">
        <v>97</v>
      </c>
      <c r="I4352" s="121" t="s">
        <v>30</v>
      </c>
      <c r="J4352" s="121" t="s">
        <v>8096</v>
      </c>
      <c r="K4352" s="120"/>
      <c r="L4352" s="120" t="s">
        <v>32</v>
      </c>
      <c r="M4352" s="120" t="s">
        <v>33</v>
      </c>
      <c r="N4352" s="131">
        <v>44299</v>
      </c>
      <c r="O4352" s="131">
        <v>44382</v>
      </c>
      <c r="P4352" s="124">
        <f t="shared" si="186"/>
        <v>7</v>
      </c>
      <c r="S4352" s="120" t="s">
        <v>237</v>
      </c>
      <c r="T4352" s="126">
        <v>44392</v>
      </c>
      <c r="Y4352" s="116" t="s">
        <v>1713</v>
      </c>
    </row>
    <row r="4353" spans="1:25" ht="27.6">
      <c r="A4353" s="116">
        <v>4353</v>
      </c>
      <c r="C4353" s="118">
        <f t="shared" si="185"/>
        <v>0</v>
      </c>
      <c r="D4353" s="120" t="s">
        <v>1959</v>
      </c>
      <c r="E4353" s="120" t="s">
        <v>9565</v>
      </c>
      <c r="F4353" s="211" t="s">
        <v>9566</v>
      </c>
      <c r="G4353" s="119" t="s">
        <v>9567</v>
      </c>
      <c r="I4353" s="121" t="s">
        <v>30</v>
      </c>
      <c r="J4353" s="121" t="s">
        <v>485</v>
      </c>
      <c r="K4353" s="120"/>
      <c r="L4353" s="120" t="s">
        <v>32</v>
      </c>
      <c r="M4353" s="120" t="s">
        <v>7068</v>
      </c>
      <c r="N4353" s="131">
        <v>43746</v>
      </c>
      <c r="O4353" s="131" t="s">
        <v>9514</v>
      </c>
      <c r="P4353" s="124" t="e">
        <f t="shared" si="186"/>
        <v>#VALUE!</v>
      </c>
      <c r="R4353" s="125"/>
      <c r="Y4353" s="116" t="s">
        <v>356</v>
      </c>
    </row>
    <row r="4354" spans="1:25">
      <c r="A4354" s="116">
        <v>4354</v>
      </c>
      <c r="B4354" s="129">
        <v>44259</v>
      </c>
      <c r="C4354" s="118">
        <f t="shared" si="185"/>
        <v>3</v>
      </c>
      <c r="D4354" s="120" t="s">
        <v>252</v>
      </c>
      <c r="E4354" s="121" t="s">
        <v>9568</v>
      </c>
      <c r="F4354" s="211" t="s">
        <v>1259</v>
      </c>
      <c r="G4354" s="119" t="s">
        <v>9569</v>
      </c>
      <c r="H4354" s="121" t="s">
        <v>9570</v>
      </c>
      <c r="I4354" s="121" t="s">
        <v>30</v>
      </c>
      <c r="J4354" s="121" t="s">
        <v>1540</v>
      </c>
      <c r="K4354" s="120" t="s">
        <v>65</v>
      </c>
      <c r="L4354" s="131" t="s">
        <v>32</v>
      </c>
      <c r="M4354" s="121" t="s">
        <v>2244</v>
      </c>
      <c r="P4354" s="124">
        <f t="shared" si="186"/>
        <v>0</v>
      </c>
    </row>
    <row r="4355" spans="1:25">
      <c r="A4355" s="116">
        <v>4355</v>
      </c>
      <c r="C4355" s="118">
        <f t="shared" si="185"/>
        <v>0</v>
      </c>
      <c r="E4355" s="120" t="s">
        <v>9571</v>
      </c>
      <c r="F4355" s="211"/>
      <c r="G4355" s="119" t="s">
        <v>963</v>
      </c>
      <c r="K4355" s="120"/>
      <c r="L4355" s="120" t="s">
        <v>32</v>
      </c>
      <c r="M4355" s="120" t="s">
        <v>7068</v>
      </c>
      <c r="N4355" s="131">
        <v>43746</v>
      </c>
      <c r="P4355" s="124">
        <f t="shared" si="186"/>
        <v>0</v>
      </c>
      <c r="R4355" s="118">
        <f ca="1">TODAY()-N4355</f>
        <v>932</v>
      </c>
      <c r="S4355" s="120" t="s">
        <v>92</v>
      </c>
      <c r="T4355" s="126">
        <v>43746</v>
      </c>
      <c r="Y4355" s="116" t="s">
        <v>7118</v>
      </c>
    </row>
    <row r="4356" spans="1:25">
      <c r="A4356" s="116">
        <v>4356</v>
      </c>
      <c r="C4356" s="118">
        <f t="shared" si="185"/>
        <v>0</v>
      </c>
      <c r="F4356" s="211"/>
      <c r="G4356" s="119" t="s">
        <v>9572</v>
      </c>
      <c r="K4356" s="120"/>
      <c r="L4356" s="120" t="s">
        <v>32</v>
      </c>
      <c r="P4356" s="124">
        <f t="shared" si="186"/>
        <v>0</v>
      </c>
      <c r="Y4356" s="116" t="s">
        <v>356</v>
      </c>
    </row>
    <row r="4357" spans="1:25">
      <c r="A4357" s="116">
        <v>4357</v>
      </c>
      <c r="C4357" s="118">
        <f t="shared" si="185"/>
        <v>0</v>
      </c>
      <c r="E4357" s="120" t="s">
        <v>9573</v>
      </c>
      <c r="F4357" s="211"/>
      <c r="G4357" s="119" t="s">
        <v>3185</v>
      </c>
      <c r="K4357" s="120"/>
      <c r="L4357" s="120" t="s">
        <v>32</v>
      </c>
      <c r="P4357" s="124">
        <f t="shared" si="186"/>
        <v>0</v>
      </c>
      <c r="Y4357" s="116" t="s">
        <v>356</v>
      </c>
    </row>
    <row r="4358" spans="1:25">
      <c r="A4358" s="116">
        <v>4358</v>
      </c>
      <c r="C4358" s="118">
        <f t="shared" si="185"/>
        <v>0</v>
      </c>
      <c r="E4358" s="120" t="s">
        <v>9574</v>
      </c>
      <c r="F4358" s="211"/>
      <c r="G4358" s="119" t="s">
        <v>639</v>
      </c>
      <c r="K4358" s="120"/>
      <c r="L4358" s="120" t="s">
        <v>32</v>
      </c>
      <c r="P4358" s="124">
        <f t="shared" si="186"/>
        <v>0</v>
      </c>
      <c r="Y4358" s="116" t="s">
        <v>356</v>
      </c>
    </row>
    <row r="4359" spans="1:25" ht="14.4">
      <c r="A4359" s="116">
        <v>4359</v>
      </c>
      <c r="B4359" s="129">
        <v>44461</v>
      </c>
      <c r="C4359" s="118">
        <f t="shared" si="185"/>
        <v>9</v>
      </c>
      <c r="D4359" s="120" t="s">
        <v>580</v>
      </c>
      <c r="E4359" s="120" t="s">
        <v>9575</v>
      </c>
      <c r="F4359" s="211" t="s">
        <v>9576</v>
      </c>
      <c r="G4359" s="119" t="s">
        <v>9577</v>
      </c>
      <c r="H4359" s="121" t="s">
        <v>29</v>
      </c>
      <c r="I4359" s="119"/>
      <c r="K4359" s="120"/>
      <c r="L4359" s="120"/>
      <c r="O4359" s="131">
        <v>44466</v>
      </c>
      <c r="P4359" s="124">
        <f t="shared" si="186"/>
        <v>9</v>
      </c>
      <c r="U4359" t="s">
        <v>9578</v>
      </c>
      <c r="V4359" s="126" t="s">
        <v>156</v>
      </c>
      <c r="X4359" s="126">
        <v>44140</v>
      </c>
      <c r="Y4359" s="116" t="s">
        <v>356</v>
      </c>
    </row>
    <row r="4360" spans="1:25">
      <c r="A4360" s="116">
        <v>4360</v>
      </c>
      <c r="C4360" s="118">
        <f t="shared" si="185"/>
        <v>0</v>
      </c>
      <c r="D4360" s="120" t="s">
        <v>1959</v>
      </c>
      <c r="E4360" s="120" t="s">
        <v>9579</v>
      </c>
      <c r="F4360" s="211" t="s">
        <v>9580</v>
      </c>
      <c r="G4360" s="119" t="s">
        <v>9581</v>
      </c>
      <c r="I4360" s="121" t="s">
        <v>30</v>
      </c>
      <c r="J4360" s="121" t="s">
        <v>5018</v>
      </c>
      <c r="K4360" s="120"/>
      <c r="L4360" s="120" t="s">
        <v>32</v>
      </c>
      <c r="M4360" s="120" t="s">
        <v>7068</v>
      </c>
      <c r="N4360" s="131">
        <v>43754</v>
      </c>
      <c r="O4360" s="131" t="s">
        <v>44</v>
      </c>
      <c r="P4360" s="124" t="e">
        <f t="shared" si="186"/>
        <v>#VALUE!</v>
      </c>
      <c r="R4360" s="125"/>
      <c r="Y4360" s="116" t="s">
        <v>356</v>
      </c>
    </row>
    <row r="4361" spans="1:25">
      <c r="A4361" s="116">
        <v>4361</v>
      </c>
      <c r="C4361" s="118">
        <f t="shared" si="185"/>
        <v>0</v>
      </c>
      <c r="E4361" s="120" t="s">
        <v>9582</v>
      </c>
      <c r="F4361" s="211"/>
      <c r="G4361" s="119" t="s">
        <v>9583</v>
      </c>
      <c r="K4361" s="120"/>
      <c r="L4361" s="120" t="s">
        <v>32</v>
      </c>
      <c r="M4361" s="120" t="s">
        <v>7068</v>
      </c>
      <c r="N4361" s="131">
        <v>43746</v>
      </c>
      <c r="P4361" s="124">
        <f t="shared" si="186"/>
        <v>0</v>
      </c>
      <c r="R4361" s="118">
        <f ca="1">TODAY()-N4361</f>
        <v>932</v>
      </c>
      <c r="S4361" s="120" t="s">
        <v>92</v>
      </c>
      <c r="T4361" s="126">
        <v>43747</v>
      </c>
      <c r="Y4361" s="116" t="s">
        <v>9584</v>
      </c>
    </row>
    <row r="4362" spans="1:25">
      <c r="A4362" s="116">
        <v>4362</v>
      </c>
      <c r="C4362" s="118">
        <f t="shared" si="185"/>
        <v>0</v>
      </c>
      <c r="E4362" s="120" t="s">
        <v>9585</v>
      </c>
      <c r="F4362" s="211"/>
      <c r="G4362" s="119" t="s">
        <v>9586</v>
      </c>
      <c r="K4362" s="120"/>
      <c r="L4362" s="120" t="s">
        <v>32</v>
      </c>
      <c r="N4362" s="131">
        <v>43746</v>
      </c>
      <c r="P4362" s="124">
        <f t="shared" si="186"/>
        <v>0</v>
      </c>
      <c r="R4362" s="118">
        <f ca="1">TODAY()-N4362</f>
        <v>932</v>
      </c>
      <c r="Y4362" s="116" t="s">
        <v>356</v>
      </c>
    </row>
    <row r="4363" spans="1:25">
      <c r="A4363" s="116">
        <v>4363</v>
      </c>
      <c r="B4363" s="129">
        <v>44259</v>
      </c>
      <c r="C4363" s="118">
        <f t="shared" si="185"/>
        <v>3</v>
      </c>
      <c r="D4363" s="120" t="s">
        <v>252</v>
      </c>
      <c r="E4363" s="120" t="s">
        <v>9587</v>
      </c>
      <c r="F4363" s="211" t="s">
        <v>3557</v>
      </c>
      <c r="G4363" s="119" t="s">
        <v>9588</v>
      </c>
      <c r="H4363" s="121" t="s">
        <v>76</v>
      </c>
      <c r="I4363" s="121" t="s">
        <v>30</v>
      </c>
      <c r="J4363" s="121" t="s">
        <v>8925</v>
      </c>
      <c r="K4363" s="120" t="s">
        <v>65</v>
      </c>
      <c r="L4363" s="131" t="s">
        <v>32</v>
      </c>
      <c r="M4363" s="120" t="s">
        <v>33</v>
      </c>
      <c r="N4363" s="131">
        <v>44280</v>
      </c>
      <c r="P4363" s="124">
        <f t="shared" si="186"/>
        <v>0</v>
      </c>
      <c r="S4363" s="120" t="s">
        <v>135</v>
      </c>
      <c r="T4363" s="126">
        <v>44280</v>
      </c>
      <c r="Y4363" s="116" t="s">
        <v>1754</v>
      </c>
    </row>
    <row r="4364" spans="1:25">
      <c r="A4364" s="116">
        <v>4364</v>
      </c>
      <c r="C4364" s="118">
        <f t="shared" si="185"/>
        <v>0</v>
      </c>
      <c r="D4364" s="120" t="s">
        <v>1959</v>
      </c>
      <c r="E4364" s="120" t="s">
        <v>9589</v>
      </c>
      <c r="F4364" s="211"/>
      <c r="G4364" s="119" t="s">
        <v>9590</v>
      </c>
      <c r="I4364" s="121" t="s">
        <v>30</v>
      </c>
      <c r="J4364" s="121" t="s">
        <v>5018</v>
      </c>
      <c r="K4364" s="120"/>
      <c r="L4364" s="120" t="s">
        <v>32</v>
      </c>
      <c r="M4364" s="120" t="s">
        <v>7068</v>
      </c>
      <c r="N4364" s="131">
        <v>43748</v>
      </c>
      <c r="O4364" s="131" t="s">
        <v>44</v>
      </c>
      <c r="P4364" s="124" t="e">
        <f t="shared" si="186"/>
        <v>#VALUE!</v>
      </c>
      <c r="R4364" s="125"/>
      <c r="Y4364" s="116" t="s">
        <v>356</v>
      </c>
    </row>
    <row r="4365" spans="1:25">
      <c r="A4365" s="116">
        <v>4365</v>
      </c>
      <c r="C4365" s="118">
        <f t="shared" si="185"/>
        <v>0</v>
      </c>
      <c r="E4365" s="120" t="s">
        <v>9591</v>
      </c>
      <c r="F4365" s="211"/>
      <c r="G4365" s="119" t="s">
        <v>9592</v>
      </c>
      <c r="K4365" s="120"/>
      <c r="L4365" s="120" t="s">
        <v>32</v>
      </c>
      <c r="P4365" s="124">
        <f t="shared" si="186"/>
        <v>0</v>
      </c>
      <c r="Y4365" s="116" t="s">
        <v>78</v>
      </c>
    </row>
    <row r="4366" spans="1:25">
      <c r="A4366" s="116">
        <v>4366</v>
      </c>
      <c r="B4366" s="129">
        <v>44461</v>
      </c>
      <c r="C4366" s="118">
        <f t="shared" si="185"/>
        <v>9</v>
      </c>
      <c r="D4366" s="120" t="s">
        <v>580</v>
      </c>
      <c r="E4366" s="120" t="s">
        <v>9593</v>
      </c>
      <c r="F4366" s="211" t="s">
        <v>9594</v>
      </c>
      <c r="G4366" s="119" t="s">
        <v>9595</v>
      </c>
      <c r="H4366" s="121" t="s">
        <v>29</v>
      </c>
      <c r="I4366" s="121" t="s">
        <v>42</v>
      </c>
      <c r="J4366" s="121" t="s">
        <v>72</v>
      </c>
      <c r="K4366" s="120" t="s">
        <v>65</v>
      </c>
      <c r="L4366" s="120" t="s">
        <v>32</v>
      </c>
      <c r="M4366" s="120" t="s">
        <v>33</v>
      </c>
      <c r="N4366" s="131">
        <v>44466</v>
      </c>
      <c r="O4366" s="131">
        <v>44620</v>
      </c>
      <c r="P4366" s="124">
        <f t="shared" si="186"/>
        <v>2</v>
      </c>
      <c r="Y4366" s="116" t="s">
        <v>9596</v>
      </c>
    </row>
    <row r="4367" spans="1:25">
      <c r="A4367" s="116">
        <v>4367</v>
      </c>
      <c r="C4367" s="118">
        <f t="shared" si="185"/>
        <v>0</v>
      </c>
      <c r="E4367" s="120" t="s">
        <v>9597</v>
      </c>
      <c r="F4367" s="211"/>
      <c r="G4367" s="119" t="s">
        <v>1327</v>
      </c>
      <c r="K4367" s="120"/>
      <c r="L4367" s="120" t="s">
        <v>32</v>
      </c>
      <c r="P4367" s="124">
        <f t="shared" si="186"/>
        <v>0</v>
      </c>
      <c r="Y4367" s="116" t="s">
        <v>356</v>
      </c>
    </row>
    <row r="4368" spans="1:25">
      <c r="A4368" s="116">
        <v>4368</v>
      </c>
      <c r="C4368" s="118">
        <f t="shared" si="185"/>
        <v>0</v>
      </c>
      <c r="E4368" s="120" t="s">
        <v>9598</v>
      </c>
      <c r="F4368" s="211"/>
      <c r="G4368" s="119" t="s">
        <v>1327</v>
      </c>
      <c r="K4368" s="120"/>
      <c r="L4368" s="120" t="s">
        <v>32</v>
      </c>
      <c r="P4368" s="124">
        <f t="shared" si="186"/>
        <v>0</v>
      </c>
      <c r="Y4368" s="116" t="s">
        <v>356</v>
      </c>
    </row>
    <row r="4369" spans="1:25">
      <c r="A4369" s="116">
        <v>4369</v>
      </c>
      <c r="C4369" s="118">
        <f t="shared" si="185"/>
        <v>0</v>
      </c>
      <c r="E4369" s="120" t="s">
        <v>9599</v>
      </c>
      <c r="F4369" s="211"/>
      <c r="G4369" s="119" t="s">
        <v>1327</v>
      </c>
      <c r="K4369" s="120"/>
      <c r="L4369" s="120" t="s">
        <v>32</v>
      </c>
      <c r="P4369" s="124">
        <f t="shared" si="186"/>
        <v>0</v>
      </c>
      <c r="Y4369" s="116" t="s">
        <v>356</v>
      </c>
    </row>
    <row r="4370" spans="1:25">
      <c r="A4370" s="116">
        <v>4370</v>
      </c>
      <c r="B4370" s="129">
        <v>44259</v>
      </c>
      <c r="C4370" s="118">
        <f t="shared" si="185"/>
        <v>3</v>
      </c>
      <c r="D4370" s="120" t="s">
        <v>252</v>
      </c>
      <c r="E4370" s="121" t="s">
        <v>9600</v>
      </c>
      <c r="F4370" s="211" t="s">
        <v>9601</v>
      </c>
      <c r="G4370" s="119" t="s">
        <v>4411</v>
      </c>
      <c r="H4370" s="121" t="s">
        <v>9570</v>
      </c>
      <c r="I4370" s="119" t="s">
        <v>63</v>
      </c>
      <c r="J4370" s="121" t="s">
        <v>323</v>
      </c>
      <c r="K4370" s="120" t="s">
        <v>65</v>
      </c>
      <c r="L4370" s="131" t="s">
        <v>32</v>
      </c>
      <c r="M4370" s="121" t="s">
        <v>2244</v>
      </c>
      <c r="P4370" s="124">
        <f t="shared" si="186"/>
        <v>0</v>
      </c>
    </row>
    <row r="4371" spans="1:25">
      <c r="A4371" s="116">
        <v>4371</v>
      </c>
      <c r="C4371" s="118">
        <f t="shared" si="185"/>
        <v>0</v>
      </c>
      <c r="E4371" s="120" t="s">
        <v>9602</v>
      </c>
      <c r="F4371" s="211"/>
      <c r="G4371" s="119" t="s">
        <v>9603</v>
      </c>
      <c r="K4371" s="120"/>
      <c r="L4371" s="120" t="s">
        <v>32</v>
      </c>
      <c r="P4371" s="124">
        <f t="shared" si="186"/>
        <v>0</v>
      </c>
      <c r="Y4371" s="116" t="s">
        <v>356</v>
      </c>
    </row>
    <row r="4372" spans="1:25">
      <c r="A4372" s="116">
        <v>4372</v>
      </c>
      <c r="C4372" s="118">
        <f t="shared" si="185"/>
        <v>0</v>
      </c>
      <c r="E4372" s="120" t="s">
        <v>9604</v>
      </c>
      <c r="F4372" s="211"/>
      <c r="G4372" s="119" t="s">
        <v>3814</v>
      </c>
      <c r="K4372" s="120"/>
      <c r="L4372" s="120" t="s">
        <v>32</v>
      </c>
      <c r="P4372" s="124">
        <f t="shared" si="186"/>
        <v>0</v>
      </c>
      <c r="Y4372" s="116" t="s">
        <v>356</v>
      </c>
    </row>
    <row r="4373" spans="1:25">
      <c r="A4373" s="116">
        <v>4373</v>
      </c>
      <c r="C4373" s="118">
        <f t="shared" si="185"/>
        <v>0</v>
      </c>
      <c r="E4373" s="120" t="s">
        <v>9605</v>
      </c>
      <c r="F4373" s="211"/>
      <c r="G4373" s="119" t="s">
        <v>8809</v>
      </c>
      <c r="K4373" s="120"/>
      <c r="L4373" s="120" t="s">
        <v>32</v>
      </c>
      <c r="P4373" s="124">
        <f t="shared" si="186"/>
        <v>0</v>
      </c>
      <c r="Y4373" s="116" t="s">
        <v>356</v>
      </c>
    </row>
    <row r="4374" spans="1:25">
      <c r="A4374" s="116">
        <v>4374</v>
      </c>
      <c r="B4374" s="129">
        <v>44259</v>
      </c>
      <c r="C4374" s="118">
        <f t="shared" si="185"/>
        <v>3</v>
      </c>
      <c r="D4374" s="120" t="s">
        <v>252</v>
      </c>
      <c r="E4374" s="121" t="s">
        <v>9606</v>
      </c>
      <c r="F4374" s="211" t="s">
        <v>1352</v>
      </c>
      <c r="G4374" s="119" t="s">
        <v>4411</v>
      </c>
      <c r="H4374" s="121" t="s">
        <v>9570</v>
      </c>
      <c r="I4374" s="121" t="s">
        <v>42</v>
      </c>
      <c r="J4374" s="121" t="s">
        <v>72</v>
      </c>
      <c r="K4374" s="120" t="s">
        <v>65</v>
      </c>
      <c r="L4374" s="131" t="s">
        <v>32</v>
      </c>
      <c r="M4374" s="121" t="s">
        <v>78</v>
      </c>
      <c r="P4374" s="124">
        <f t="shared" si="186"/>
        <v>0</v>
      </c>
    </row>
    <row r="4375" spans="1:25">
      <c r="A4375" s="116">
        <v>4375</v>
      </c>
      <c r="C4375" s="118">
        <f t="shared" si="185"/>
        <v>0</v>
      </c>
      <c r="E4375" s="120" t="s">
        <v>9607</v>
      </c>
      <c r="F4375" s="211"/>
      <c r="G4375" s="119" t="s">
        <v>3568</v>
      </c>
      <c r="K4375" s="120"/>
      <c r="L4375" s="120" t="s">
        <v>32</v>
      </c>
      <c r="P4375" s="124">
        <f t="shared" si="186"/>
        <v>0</v>
      </c>
      <c r="Y4375" s="116" t="s">
        <v>356</v>
      </c>
    </row>
    <row r="4376" spans="1:25">
      <c r="A4376" s="116">
        <v>4376</v>
      </c>
      <c r="C4376" s="118">
        <f t="shared" si="185"/>
        <v>0</v>
      </c>
      <c r="E4376" s="120" t="s">
        <v>9608</v>
      </c>
      <c r="F4376" s="211"/>
      <c r="G4376" s="119" t="s">
        <v>6281</v>
      </c>
      <c r="K4376" s="120"/>
      <c r="L4376" s="120" t="s">
        <v>32</v>
      </c>
      <c r="P4376" s="124">
        <f t="shared" si="186"/>
        <v>0</v>
      </c>
      <c r="Y4376" s="116" t="s">
        <v>356</v>
      </c>
    </row>
    <row r="4377" spans="1:25">
      <c r="A4377" s="116">
        <v>4377</v>
      </c>
      <c r="B4377" s="129">
        <v>44082</v>
      </c>
      <c r="C4377" s="118">
        <f t="shared" si="185"/>
        <v>9</v>
      </c>
      <c r="D4377" s="120" t="s">
        <v>252</v>
      </c>
      <c r="E4377" s="120" t="s">
        <v>9609</v>
      </c>
      <c r="F4377" s="211"/>
      <c r="G4377" s="119" t="s">
        <v>9318</v>
      </c>
      <c r="K4377" s="120"/>
      <c r="L4377" s="120" t="s">
        <v>32</v>
      </c>
      <c r="P4377" s="124">
        <f t="shared" si="186"/>
        <v>0</v>
      </c>
    </row>
    <row r="4378" spans="1:25">
      <c r="A4378" s="116">
        <v>4378</v>
      </c>
      <c r="C4378" s="118">
        <f t="shared" si="185"/>
        <v>0</v>
      </c>
      <c r="E4378" s="120" t="s">
        <v>9610</v>
      </c>
      <c r="F4378" s="211"/>
      <c r="G4378" s="119" t="s">
        <v>165</v>
      </c>
      <c r="K4378" s="120"/>
      <c r="L4378" s="120" t="s">
        <v>32</v>
      </c>
      <c r="P4378" s="124">
        <f t="shared" si="186"/>
        <v>0</v>
      </c>
      <c r="Y4378" s="116" t="s">
        <v>356</v>
      </c>
    </row>
    <row r="4379" spans="1:25">
      <c r="A4379" s="116">
        <v>4379</v>
      </c>
      <c r="C4379" s="118">
        <f t="shared" si="185"/>
        <v>0</v>
      </c>
      <c r="E4379" s="120" t="s">
        <v>9611</v>
      </c>
      <c r="F4379" s="211"/>
      <c r="G4379" s="119" t="s">
        <v>9612</v>
      </c>
      <c r="K4379" s="120"/>
      <c r="L4379" s="120" t="s">
        <v>32</v>
      </c>
      <c r="P4379" s="124">
        <f t="shared" si="186"/>
        <v>0</v>
      </c>
      <c r="Y4379" s="116" t="s">
        <v>356</v>
      </c>
    </row>
    <row r="4380" spans="1:25">
      <c r="A4380" s="116">
        <v>4380</v>
      </c>
      <c r="C4380" s="118">
        <f t="shared" si="185"/>
        <v>0</v>
      </c>
      <c r="E4380" s="120" t="s">
        <v>9613</v>
      </c>
      <c r="F4380" s="211"/>
      <c r="G4380" s="119" t="s">
        <v>9614</v>
      </c>
      <c r="K4380" s="120"/>
      <c r="L4380" s="120" t="s">
        <v>32</v>
      </c>
      <c r="P4380" s="124">
        <f t="shared" si="186"/>
        <v>0</v>
      </c>
      <c r="Y4380" s="116" t="s">
        <v>356</v>
      </c>
    </row>
    <row r="4381" spans="1:25">
      <c r="A4381" s="116">
        <v>4381</v>
      </c>
      <c r="C4381" s="118">
        <f t="shared" si="185"/>
        <v>0</v>
      </c>
      <c r="E4381" s="120" t="s">
        <v>9615</v>
      </c>
      <c r="F4381" s="211"/>
      <c r="G4381" s="119" t="s">
        <v>8546</v>
      </c>
      <c r="K4381" s="120"/>
      <c r="L4381" s="120" t="s">
        <v>32</v>
      </c>
      <c r="P4381" s="124">
        <f t="shared" si="186"/>
        <v>0</v>
      </c>
      <c r="Y4381" s="116" t="s">
        <v>356</v>
      </c>
    </row>
    <row r="4382" spans="1:25">
      <c r="A4382" s="116">
        <v>4382</v>
      </c>
      <c r="C4382" s="118">
        <f t="shared" si="185"/>
        <v>0</v>
      </c>
      <c r="D4382" s="120" t="s">
        <v>252</v>
      </c>
      <c r="E4382" s="120" t="s">
        <v>9616</v>
      </c>
      <c r="F4382" s="211" t="s">
        <v>9617</v>
      </c>
      <c r="G4382" s="119" t="s">
        <v>8546</v>
      </c>
      <c r="H4382" s="121" t="s">
        <v>41</v>
      </c>
      <c r="I4382" s="119" t="s">
        <v>30</v>
      </c>
      <c r="J4382" s="121" t="s">
        <v>31</v>
      </c>
      <c r="K4382" s="120"/>
      <c r="L4382" s="120" t="s">
        <v>32</v>
      </c>
      <c r="M4382" s="120" t="s">
        <v>7068</v>
      </c>
      <c r="N4382" s="131">
        <v>43746</v>
      </c>
      <c r="O4382" s="131">
        <v>44392</v>
      </c>
      <c r="P4382" s="124">
        <f t="shared" si="186"/>
        <v>7</v>
      </c>
      <c r="R4382" s="125">
        <f ca="1">TODAY()-O4382</f>
        <v>286</v>
      </c>
      <c r="S4382" s="120" t="s">
        <v>55</v>
      </c>
      <c r="Y4382" s="127" t="s">
        <v>1211</v>
      </c>
    </row>
    <row r="4383" spans="1:25">
      <c r="A4383" s="116">
        <v>4383</v>
      </c>
      <c r="C4383" s="118">
        <f t="shared" si="185"/>
        <v>0</v>
      </c>
      <c r="E4383" s="120" t="s">
        <v>9618</v>
      </c>
      <c r="F4383" s="211"/>
      <c r="G4383" s="119" t="s">
        <v>9619</v>
      </c>
      <c r="K4383" s="120"/>
      <c r="L4383" s="120" t="s">
        <v>32</v>
      </c>
      <c r="P4383" s="124">
        <f t="shared" si="186"/>
        <v>0</v>
      </c>
      <c r="Y4383" s="116" t="s">
        <v>356</v>
      </c>
    </row>
    <row r="4384" spans="1:25">
      <c r="A4384" s="116">
        <v>4384</v>
      </c>
      <c r="B4384" s="129">
        <v>44104</v>
      </c>
      <c r="C4384" s="118">
        <f t="shared" si="185"/>
        <v>9</v>
      </c>
      <c r="D4384" s="120" t="s">
        <v>252</v>
      </c>
      <c r="E4384" s="120" t="s">
        <v>9620</v>
      </c>
      <c r="F4384" s="211"/>
      <c r="G4384" s="119" t="s">
        <v>8779</v>
      </c>
      <c r="K4384" s="120"/>
      <c r="L4384" s="120" t="s">
        <v>32</v>
      </c>
      <c r="P4384" s="124">
        <f t="shared" si="186"/>
        <v>0</v>
      </c>
    </row>
    <row r="4385" spans="1:25" ht="27.6">
      <c r="A4385" s="116">
        <v>4385</v>
      </c>
      <c r="B4385" s="129">
        <v>44104</v>
      </c>
      <c r="C4385" s="118">
        <f t="shared" si="185"/>
        <v>9</v>
      </c>
      <c r="D4385" s="120" t="s">
        <v>252</v>
      </c>
      <c r="E4385" s="120" t="s">
        <v>9621</v>
      </c>
      <c r="F4385" s="211" t="s">
        <v>9622</v>
      </c>
      <c r="G4385" s="119" t="s">
        <v>8779</v>
      </c>
      <c r="H4385" s="121" t="s">
        <v>53</v>
      </c>
      <c r="I4385" s="121" t="s">
        <v>30</v>
      </c>
      <c r="J4385" s="121" t="s">
        <v>9623</v>
      </c>
      <c r="K4385" s="120"/>
      <c r="L4385" s="120" t="s">
        <v>32</v>
      </c>
      <c r="P4385" s="124">
        <f t="shared" si="186"/>
        <v>0</v>
      </c>
    </row>
    <row r="4386" spans="1:25">
      <c r="A4386" s="116">
        <v>4386</v>
      </c>
      <c r="C4386" s="118">
        <f t="shared" si="185"/>
        <v>0</v>
      </c>
      <c r="D4386" s="119" t="s">
        <v>37</v>
      </c>
      <c r="E4386" s="120" t="s">
        <v>9624</v>
      </c>
      <c r="F4386" s="211" t="s">
        <v>9625</v>
      </c>
      <c r="G4386" s="119" t="s">
        <v>9626</v>
      </c>
      <c r="H4386" s="121" t="s">
        <v>97</v>
      </c>
      <c r="I4386" s="121" t="s">
        <v>30</v>
      </c>
      <c r="J4386" s="121" t="s">
        <v>8467</v>
      </c>
      <c r="K4386" s="120"/>
      <c r="L4386" s="120" t="s">
        <v>32</v>
      </c>
      <c r="M4386" s="120" t="s">
        <v>7068</v>
      </c>
      <c r="N4386" s="131">
        <v>43748</v>
      </c>
      <c r="O4386" s="131">
        <v>44055</v>
      </c>
      <c r="P4386" s="124">
        <f t="shared" si="186"/>
        <v>8</v>
      </c>
      <c r="R4386" s="125">
        <f ca="1">TODAY()-O4386</f>
        <v>623</v>
      </c>
      <c r="Y4386" s="116" t="s">
        <v>356</v>
      </c>
    </row>
    <row r="4387" spans="1:25">
      <c r="A4387" s="116">
        <v>4387</v>
      </c>
      <c r="B4387" s="126">
        <v>43733</v>
      </c>
      <c r="C4387" s="118">
        <f t="shared" si="185"/>
        <v>9</v>
      </c>
      <c r="D4387" s="120" t="s">
        <v>25</v>
      </c>
      <c r="E4387" s="120" t="s">
        <v>9627</v>
      </c>
      <c r="F4387" s="211" t="s">
        <v>9628</v>
      </c>
      <c r="G4387" s="119" t="s">
        <v>9629</v>
      </c>
      <c r="H4387" s="121" t="s">
        <v>41</v>
      </c>
      <c r="I4387" s="121" t="s">
        <v>30</v>
      </c>
      <c r="J4387" s="121" t="s">
        <v>9480</v>
      </c>
      <c r="K4387" s="120"/>
      <c r="L4387" s="120" t="s">
        <v>32</v>
      </c>
      <c r="M4387" s="120" t="s">
        <v>7068</v>
      </c>
      <c r="N4387" s="131">
        <v>43749</v>
      </c>
      <c r="P4387" s="124">
        <f t="shared" si="186"/>
        <v>0</v>
      </c>
      <c r="R4387" s="118">
        <f ca="1">TODAY()-O4387</f>
        <v>44678</v>
      </c>
      <c r="S4387" s="120" t="s">
        <v>237</v>
      </c>
      <c r="T4387" s="126">
        <v>43763</v>
      </c>
      <c r="Y4387" s="116" t="s">
        <v>9630</v>
      </c>
    </row>
    <row r="4388" spans="1:25">
      <c r="A4388" s="116">
        <v>4388</v>
      </c>
      <c r="C4388" s="118">
        <f t="shared" si="185"/>
        <v>0</v>
      </c>
      <c r="E4388" s="120" t="s">
        <v>9631</v>
      </c>
      <c r="F4388" s="211"/>
      <c r="G4388" s="119" t="s">
        <v>548</v>
      </c>
      <c r="K4388" s="120"/>
      <c r="L4388" s="120" t="s">
        <v>32</v>
      </c>
      <c r="P4388" s="124">
        <f t="shared" si="186"/>
        <v>0</v>
      </c>
      <c r="Y4388" s="116" t="s">
        <v>356</v>
      </c>
    </row>
    <row r="4389" spans="1:25">
      <c r="A4389" s="116">
        <v>4389</v>
      </c>
      <c r="C4389" s="118">
        <f t="shared" si="185"/>
        <v>0</v>
      </c>
      <c r="D4389" s="120" t="s">
        <v>252</v>
      </c>
      <c r="E4389" s="120" t="s">
        <v>9632</v>
      </c>
      <c r="F4389" s="211" t="s">
        <v>9633</v>
      </c>
      <c r="G4389" s="119" t="s">
        <v>9634</v>
      </c>
      <c r="H4389" s="121" t="s">
        <v>6816</v>
      </c>
      <c r="I4389" s="119" t="s">
        <v>30</v>
      </c>
      <c r="J4389" s="121" t="s">
        <v>87</v>
      </c>
      <c r="K4389" s="120"/>
      <c r="L4389" s="120" t="s">
        <v>32</v>
      </c>
      <c r="M4389" s="120" t="s">
        <v>7068</v>
      </c>
      <c r="N4389" s="131">
        <v>43747</v>
      </c>
      <c r="O4389" s="131">
        <v>44270</v>
      </c>
      <c r="P4389" s="124">
        <f t="shared" si="186"/>
        <v>3</v>
      </c>
      <c r="R4389" s="125">
        <f ca="1">TODAY()-O4389</f>
        <v>408</v>
      </c>
      <c r="S4389" s="120" t="s">
        <v>135</v>
      </c>
      <c r="T4389" s="126">
        <v>43748</v>
      </c>
      <c r="Y4389" s="116" t="s">
        <v>9538</v>
      </c>
    </row>
    <row r="4390" spans="1:25">
      <c r="A4390" s="116">
        <v>4390</v>
      </c>
      <c r="C4390" s="118">
        <f t="shared" si="185"/>
        <v>0</v>
      </c>
      <c r="E4390" s="120" t="s">
        <v>9635</v>
      </c>
      <c r="F4390" s="211"/>
      <c r="G4390" s="119" t="s">
        <v>9636</v>
      </c>
      <c r="K4390" s="120"/>
      <c r="L4390" s="120" t="s">
        <v>32</v>
      </c>
      <c r="P4390" s="124">
        <f t="shared" si="186"/>
        <v>0</v>
      </c>
      <c r="Y4390" s="116" t="s">
        <v>356</v>
      </c>
    </row>
    <row r="4391" spans="1:25">
      <c r="A4391" s="116">
        <v>4391</v>
      </c>
      <c r="C4391" s="118">
        <f t="shared" si="185"/>
        <v>0</v>
      </c>
      <c r="D4391" s="120" t="s">
        <v>252</v>
      </c>
      <c r="E4391" s="120" t="s">
        <v>9637</v>
      </c>
      <c r="F4391" s="211" t="s">
        <v>9638</v>
      </c>
      <c r="G4391" s="119" t="s">
        <v>9639</v>
      </c>
      <c r="H4391" s="121" t="s">
        <v>29</v>
      </c>
      <c r="I4391" s="119" t="s">
        <v>30</v>
      </c>
      <c r="J4391" s="121" t="s">
        <v>31</v>
      </c>
      <c r="K4391" s="120"/>
      <c r="L4391" s="120" t="s">
        <v>32</v>
      </c>
      <c r="M4391" s="120" t="s">
        <v>7068</v>
      </c>
      <c r="N4391" s="131">
        <v>43752</v>
      </c>
      <c r="O4391" s="131">
        <v>44392</v>
      </c>
      <c r="P4391" s="124">
        <f t="shared" si="186"/>
        <v>7</v>
      </c>
      <c r="Q4391" s="118">
        <v>2</v>
      </c>
      <c r="R4391" s="125">
        <f ca="1">TODAY()-O4391</f>
        <v>286</v>
      </c>
      <c r="S4391" s="120" t="s">
        <v>55</v>
      </c>
      <c r="Y4391" s="116" t="s">
        <v>1211</v>
      </c>
    </row>
    <row r="4392" spans="1:25">
      <c r="A4392" s="116">
        <v>4392</v>
      </c>
      <c r="C4392" s="118">
        <f t="shared" si="185"/>
        <v>0</v>
      </c>
      <c r="E4392" s="120" t="s">
        <v>9640</v>
      </c>
      <c r="F4392" s="211"/>
      <c r="G4392" s="119" t="s">
        <v>9641</v>
      </c>
      <c r="K4392" s="120"/>
      <c r="L4392" s="120" t="s">
        <v>32</v>
      </c>
      <c r="P4392" s="124">
        <f t="shared" si="186"/>
        <v>0</v>
      </c>
      <c r="Y4392" s="116" t="s">
        <v>356</v>
      </c>
    </row>
    <row r="4393" spans="1:25">
      <c r="A4393" s="116">
        <v>4393</v>
      </c>
      <c r="C4393" s="118">
        <f t="shared" si="185"/>
        <v>0</v>
      </c>
      <c r="E4393" s="120" t="s">
        <v>9642</v>
      </c>
      <c r="F4393" s="211"/>
      <c r="G4393" s="119" t="s">
        <v>9643</v>
      </c>
      <c r="K4393" s="120"/>
      <c r="L4393" s="120" t="s">
        <v>32</v>
      </c>
      <c r="P4393" s="124">
        <f t="shared" si="186"/>
        <v>0</v>
      </c>
      <c r="Y4393" s="116" t="s">
        <v>356</v>
      </c>
    </row>
    <row r="4394" spans="1:25">
      <c r="A4394" s="116">
        <v>4394</v>
      </c>
      <c r="C4394" s="118">
        <f t="shared" si="185"/>
        <v>0</v>
      </c>
      <c r="D4394" s="120" t="s">
        <v>37</v>
      </c>
      <c r="E4394" s="120" t="s">
        <v>9644</v>
      </c>
      <c r="F4394" s="211" t="s">
        <v>9645</v>
      </c>
      <c r="G4394" s="119" t="s">
        <v>875</v>
      </c>
      <c r="H4394" s="121" t="s">
        <v>41</v>
      </c>
      <c r="I4394" s="121" t="s">
        <v>30</v>
      </c>
      <c r="J4394" s="121" t="s">
        <v>7216</v>
      </c>
      <c r="K4394" s="120"/>
      <c r="L4394" s="120" t="s">
        <v>32</v>
      </c>
      <c r="M4394" s="120" t="s">
        <v>7068</v>
      </c>
      <c r="N4394" s="131">
        <v>43753</v>
      </c>
      <c r="O4394" s="131">
        <v>44055</v>
      </c>
      <c r="P4394" s="124">
        <f t="shared" si="186"/>
        <v>8</v>
      </c>
      <c r="R4394" s="125">
        <f ca="1">TODAY()-O4394</f>
        <v>623</v>
      </c>
      <c r="S4394" s="120" t="s">
        <v>55</v>
      </c>
      <c r="Y4394" s="116" t="s">
        <v>9646</v>
      </c>
    </row>
    <row r="4395" spans="1:25">
      <c r="A4395" s="116">
        <v>4395</v>
      </c>
      <c r="B4395" s="126">
        <v>43733</v>
      </c>
      <c r="C4395" s="118">
        <f t="shared" si="185"/>
        <v>9</v>
      </c>
      <c r="D4395" s="120" t="s">
        <v>25</v>
      </c>
      <c r="E4395" s="120" t="s">
        <v>9647</v>
      </c>
      <c r="F4395" s="211" t="s">
        <v>9648</v>
      </c>
      <c r="G4395" s="119" t="s">
        <v>9649</v>
      </c>
      <c r="H4395" s="121" t="s">
        <v>53</v>
      </c>
      <c r="I4395" s="121" t="s">
        <v>30</v>
      </c>
      <c r="J4395" s="121" t="s">
        <v>5018</v>
      </c>
      <c r="K4395" s="120"/>
      <c r="L4395" s="120" t="s">
        <v>32</v>
      </c>
      <c r="M4395" s="120" t="s">
        <v>7068</v>
      </c>
      <c r="N4395" s="131">
        <v>43752</v>
      </c>
      <c r="O4395" s="131">
        <v>44389</v>
      </c>
      <c r="P4395" s="124">
        <f t="shared" si="186"/>
        <v>7</v>
      </c>
      <c r="R4395" s="118">
        <f ca="1">TODAY()-O4395</f>
        <v>289</v>
      </c>
      <c r="S4395" s="120" t="s">
        <v>237</v>
      </c>
      <c r="T4395" s="126">
        <v>43752</v>
      </c>
      <c r="Y4395" s="116" t="s">
        <v>9650</v>
      </c>
    </row>
    <row r="4396" spans="1:25">
      <c r="A4396" s="116">
        <v>4396</v>
      </c>
      <c r="C4396" s="118">
        <f t="shared" si="185"/>
        <v>0</v>
      </c>
      <c r="D4396" s="120" t="s">
        <v>37</v>
      </c>
      <c r="E4396" s="120" t="s">
        <v>9651</v>
      </c>
      <c r="F4396" s="211" t="s">
        <v>9652</v>
      </c>
      <c r="G4396" s="119" t="s">
        <v>9165</v>
      </c>
      <c r="I4396" s="121" t="s">
        <v>30</v>
      </c>
      <c r="K4396" s="120"/>
      <c r="L4396" s="120" t="s">
        <v>32</v>
      </c>
      <c r="M4396" s="120" t="s">
        <v>7068</v>
      </c>
      <c r="N4396" s="131">
        <v>43752</v>
      </c>
      <c r="O4396" s="131">
        <v>44050</v>
      </c>
      <c r="P4396" s="124">
        <f t="shared" si="186"/>
        <v>8</v>
      </c>
      <c r="R4396" s="125">
        <f ca="1">TODAY()-O4396</f>
        <v>628</v>
      </c>
      <c r="S4396" s="120" t="s">
        <v>34</v>
      </c>
      <c r="T4396" s="126">
        <v>43753</v>
      </c>
      <c r="U4396" s="126" t="s">
        <v>9653</v>
      </c>
      <c r="Y4396" s="116" t="s">
        <v>9654</v>
      </c>
    </row>
    <row r="4397" spans="1:25">
      <c r="A4397" s="116">
        <v>4397</v>
      </c>
      <c r="C4397" s="118">
        <f t="shared" si="185"/>
        <v>0</v>
      </c>
      <c r="E4397" s="120" t="s">
        <v>9655</v>
      </c>
      <c r="F4397" s="211"/>
      <c r="G4397" s="119" t="s">
        <v>7339</v>
      </c>
      <c r="K4397" s="120"/>
      <c r="L4397" s="120" t="s">
        <v>32</v>
      </c>
      <c r="P4397" s="124">
        <f t="shared" si="186"/>
        <v>0</v>
      </c>
      <c r="Y4397" s="116" t="s">
        <v>356</v>
      </c>
    </row>
    <row r="4398" spans="1:25">
      <c r="A4398" s="116">
        <v>4398</v>
      </c>
      <c r="C4398" s="118">
        <f t="shared" si="185"/>
        <v>0</v>
      </c>
      <c r="E4398" s="120" t="s">
        <v>9656</v>
      </c>
      <c r="F4398" s="211"/>
      <c r="G4398" s="119" t="s">
        <v>9657</v>
      </c>
      <c r="K4398" s="120"/>
      <c r="L4398" s="120" t="s">
        <v>32</v>
      </c>
      <c r="P4398" s="124">
        <f t="shared" si="186"/>
        <v>0</v>
      </c>
      <c r="Y4398" s="116" t="s">
        <v>356</v>
      </c>
    </row>
    <row r="4399" spans="1:25">
      <c r="A4399" s="116">
        <v>4399</v>
      </c>
      <c r="C4399" s="118">
        <f t="shared" si="185"/>
        <v>0</v>
      </c>
      <c r="E4399" s="120" t="s">
        <v>9658</v>
      </c>
      <c r="F4399" s="211"/>
      <c r="G4399" s="119" t="s">
        <v>9659</v>
      </c>
      <c r="K4399" s="120"/>
      <c r="L4399" s="120" t="s">
        <v>32</v>
      </c>
      <c r="M4399" s="120" t="s">
        <v>7068</v>
      </c>
      <c r="N4399" s="131">
        <v>43752</v>
      </c>
      <c r="P4399" s="124">
        <f t="shared" si="186"/>
        <v>0</v>
      </c>
      <c r="R4399" s="118">
        <f ca="1">TODAY()-N4399</f>
        <v>926</v>
      </c>
      <c r="S4399" s="120" t="s">
        <v>92</v>
      </c>
      <c r="T4399" s="126">
        <v>43761</v>
      </c>
      <c r="Y4399" s="116" t="s">
        <v>9660</v>
      </c>
    </row>
    <row r="4400" spans="1:25">
      <c r="A4400" s="116">
        <v>4400</v>
      </c>
      <c r="C4400" s="118">
        <f t="shared" ref="C4400:C4447" si="187">IF(B4400&lt;&gt;0,MONTH(B4400),0)</f>
        <v>0</v>
      </c>
      <c r="E4400" s="120" t="s">
        <v>9661</v>
      </c>
      <c r="F4400" s="211"/>
      <c r="G4400" s="119" t="s">
        <v>9662</v>
      </c>
      <c r="I4400" s="121" t="s">
        <v>30</v>
      </c>
      <c r="K4400" s="120"/>
      <c r="L4400" s="120" t="s">
        <v>32</v>
      </c>
      <c r="M4400" s="120" t="s">
        <v>7068</v>
      </c>
      <c r="N4400" s="131">
        <v>43752</v>
      </c>
      <c r="O4400" s="131" t="s">
        <v>9663</v>
      </c>
      <c r="P4400" s="124" t="e">
        <f t="shared" si="186"/>
        <v>#VALUE!</v>
      </c>
      <c r="R4400" s="125"/>
      <c r="Y4400" s="116" t="s">
        <v>9664</v>
      </c>
    </row>
    <row r="4401" spans="1:25">
      <c r="A4401" s="116">
        <v>4401</v>
      </c>
      <c r="C4401" s="118">
        <f t="shared" si="187"/>
        <v>0</v>
      </c>
      <c r="E4401" s="120" t="s">
        <v>9665</v>
      </c>
      <c r="F4401" s="211"/>
      <c r="G4401" s="119" t="s">
        <v>9666</v>
      </c>
      <c r="K4401" s="120"/>
      <c r="L4401" s="120" t="s">
        <v>32</v>
      </c>
      <c r="M4401" s="120" t="s">
        <v>7068</v>
      </c>
      <c r="N4401" s="131">
        <v>43752</v>
      </c>
      <c r="P4401" s="124">
        <f t="shared" si="186"/>
        <v>0</v>
      </c>
      <c r="R4401" s="118">
        <f ca="1">TODAY()-N4401</f>
        <v>926</v>
      </c>
      <c r="S4401" s="120" t="s">
        <v>92</v>
      </c>
      <c r="T4401" s="126">
        <v>43752</v>
      </c>
      <c r="Y4401" s="116" t="s">
        <v>9667</v>
      </c>
    </row>
    <row r="4402" spans="1:25">
      <c r="A4402" s="116">
        <v>4402</v>
      </c>
      <c r="C4402" s="118">
        <f t="shared" si="187"/>
        <v>0</v>
      </c>
      <c r="D4402" s="120" t="s">
        <v>252</v>
      </c>
      <c r="E4402" s="120" t="s">
        <v>9668</v>
      </c>
      <c r="F4402" s="211" t="s">
        <v>9097</v>
      </c>
      <c r="G4402" s="119" t="s">
        <v>548</v>
      </c>
      <c r="H4402" s="121" t="s">
        <v>41</v>
      </c>
      <c r="I4402" s="121" t="s">
        <v>30</v>
      </c>
      <c r="K4402" s="120"/>
      <c r="L4402" s="120" t="s">
        <v>32</v>
      </c>
      <c r="M4402" s="120" t="s">
        <v>7068</v>
      </c>
      <c r="N4402" s="131">
        <v>43760</v>
      </c>
      <c r="O4402" s="232">
        <v>44264</v>
      </c>
      <c r="P4402" s="124">
        <f t="shared" si="186"/>
        <v>3</v>
      </c>
      <c r="R4402" s="125">
        <f ca="1">TODAY()-O4402</f>
        <v>414</v>
      </c>
      <c r="S4402" s="120" t="s">
        <v>55</v>
      </c>
      <c r="Y4402" s="127" t="s">
        <v>1211</v>
      </c>
    </row>
    <row r="4403" spans="1:25">
      <c r="A4403" s="116">
        <v>4403</v>
      </c>
      <c r="C4403" s="118">
        <f t="shared" si="187"/>
        <v>0</v>
      </c>
      <c r="E4403" s="120" t="s">
        <v>9669</v>
      </c>
      <c r="F4403" s="211"/>
      <c r="G4403" s="119" t="s">
        <v>9670</v>
      </c>
      <c r="K4403" s="120"/>
      <c r="L4403" s="120" t="s">
        <v>32</v>
      </c>
      <c r="P4403" s="124">
        <f t="shared" si="186"/>
        <v>0</v>
      </c>
      <c r="Y4403" s="116" t="s">
        <v>670</v>
      </c>
    </row>
    <row r="4404" spans="1:25">
      <c r="A4404" s="116">
        <v>4404</v>
      </c>
      <c r="C4404" s="118">
        <f t="shared" si="187"/>
        <v>0</v>
      </c>
      <c r="E4404" s="120" t="s">
        <v>9671</v>
      </c>
      <c r="F4404" s="211"/>
      <c r="G4404" s="119" t="s">
        <v>9670</v>
      </c>
      <c r="K4404" s="120"/>
      <c r="L4404" s="120" t="s">
        <v>32</v>
      </c>
      <c r="P4404" s="124">
        <f t="shared" si="186"/>
        <v>0</v>
      </c>
      <c r="Y4404" s="116" t="s">
        <v>670</v>
      </c>
    </row>
    <row r="4405" spans="1:25">
      <c r="A4405" s="116">
        <v>4405</v>
      </c>
      <c r="C4405" s="118">
        <f t="shared" si="187"/>
        <v>0</v>
      </c>
      <c r="E4405" s="120" t="s">
        <v>9672</v>
      </c>
      <c r="F4405" s="211"/>
      <c r="G4405" s="119" t="s">
        <v>7845</v>
      </c>
      <c r="K4405" s="120"/>
      <c r="L4405" s="120" t="s">
        <v>32</v>
      </c>
      <c r="P4405" s="124">
        <f t="shared" si="186"/>
        <v>0</v>
      </c>
      <c r="Y4405" s="116" t="s">
        <v>356</v>
      </c>
    </row>
    <row r="4406" spans="1:25">
      <c r="A4406" s="116">
        <v>4406</v>
      </c>
      <c r="C4406" s="118">
        <f t="shared" si="187"/>
        <v>0</v>
      </c>
      <c r="F4406" s="211"/>
      <c r="G4406" s="119" t="s">
        <v>9165</v>
      </c>
      <c r="K4406" s="120"/>
      <c r="L4406" s="120" t="s">
        <v>32</v>
      </c>
      <c r="P4406" s="124">
        <f t="shared" si="186"/>
        <v>0</v>
      </c>
      <c r="Y4406" s="116" t="s">
        <v>356</v>
      </c>
    </row>
    <row r="4407" spans="1:25">
      <c r="A4407" s="116">
        <v>4407</v>
      </c>
      <c r="C4407" s="118">
        <f t="shared" si="187"/>
        <v>0</v>
      </c>
      <c r="E4407" s="120" t="s">
        <v>9673</v>
      </c>
      <c r="F4407" s="211"/>
      <c r="G4407" s="119" t="s">
        <v>9674</v>
      </c>
      <c r="K4407" s="120"/>
      <c r="L4407" s="120" t="s">
        <v>32</v>
      </c>
      <c r="P4407" s="124">
        <f t="shared" si="186"/>
        <v>0</v>
      </c>
      <c r="Y4407" s="116" t="s">
        <v>356</v>
      </c>
    </row>
    <row r="4408" spans="1:25">
      <c r="A4408" s="116">
        <v>4408</v>
      </c>
      <c r="C4408" s="118">
        <f t="shared" si="187"/>
        <v>0</v>
      </c>
      <c r="E4408" s="120" t="s">
        <v>9675</v>
      </c>
      <c r="F4408" s="211"/>
      <c r="G4408" s="119" t="s">
        <v>1662</v>
      </c>
      <c r="K4408" s="120"/>
      <c r="L4408" s="120" t="s">
        <v>32</v>
      </c>
      <c r="M4408" s="120" t="s">
        <v>7068</v>
      </c>
      <c r="N4408" s="131">
        <v>43752</v>
      </c>
      <c r="P4408" s="124">
        <f t="shared" si="186"/>
        <v>0</v>
      </c>
      <c r="R4408" s="118">
        <f ca="1">TODAY()-N4408</f>
        <v>926</v>
      </c>
      <c r="S4408" s="120" t="s">
        <v>92</v>
      </c>
      <c r="T4408" s="126">
        <v>43752</v>
      </c>
      <c r="Y4408" s="116" t="s">
        <v>7118</v>
      </c>
    </row>
    <row r="4409" spans="1:25">
      <c r="A4409" s="116">
        <v>4409</v>
      </c>
      <c r="B4409" s="129">
        <v>44259</v>
      </c>
      <c r="C4409" s="118">
        <f t="shared" si="187"/>
        <v>3</v>
      </c>
      <c r="D4409" s="120" t="s">
        <v>252</v>
      </c>
      <c r="E4409" s="121" t="s">
        <v>9676</v>
      </c>
      <c r="F4409" s="211" t="s">
        <v>3655</v>
      </c>
      <c r="G4409" s="119" t="s">
        <v>9677</v>
      </c>
      <c r="H4409" s="121" t="s">
        <v>9570</v>
      </c>
      <c r="I4409" s="121" t="s">
        <v>42</v>
      </c>
      <c r="J4409" s="121" t="s">
        <v>72</v>
      </c>
      <c r="K4409" s="120" t="s">
        <v>65</v>
      </c>
      <c r="L4409" s="131" t="s">
        <v>32</v>
      </c>
      <c r="M4409" s="121" t="s">
        <v>2244</v>
      </c>
      <c r="P4409" s="124">
        <f t="shared" si="186"/>
        <v>0</v>
      </c>
    </row>
    <row r="4410" spans="1:25">
      <c r="A4410" s="116">
        <v>4410</v>
      </c>
      <c r="C4410" s="118">
        <f t="shared" si="187"/>
        <v>0</v>
      </c>
      <c r="D4410" s="119" t="s">
        <v>37</v>
      </c>
      <c r="E4410" s="120" t="s">
        <v>9678</v>
      </c>
      <c r="F4410" s="211" t="s">
        <v>7093</v>
      </c>
      <c r="G4410" s="119" t="s">
        <v>7138</v>
      </c>
      <c r="I4410" s="119" t="s">
        <v>30</v>
      </c>
      <c r="J4410" s="121" t="s">
        <v>77</v>
      </c>
      <c r="K4410" s="120"/>
      <c r="L4410" s="120" t="s">
        <v>32</v>
      </c>
      <c r="M4410" s="120" t="s">
        <v>184</v>
      </c>
      <c r="N4410" s="131">
        <v>43776</v>
      </c>
      <c r="O4410" s="131">
        <v>44055</v>
      </c>
      <c r="P4410" s="124">
        <f t="shared" si="186"/>
        <v>8</v>
      </c>
      <c r="R4410" s="125">
        <f ca="1">TODAY()-O4410</f>
        <v>623</v>
      </c>
      <c r="Y4410" s="116" t="s">
        <v>356</v>
      </c>
    </row>
    <row r="4411" spans="1:25">
      <c r="A4411" s="116">
        <v>4411</v>
      </c>
      <c r="C4411" s="118">
        <f t="shared" si="187"/>
        <v>0</v>
      </c>
      <c r="E4411" s="120" t="s">
        <v>9679</v>
      </c>
      <c r="F4411" s="211"/>
      <c r="G4411" s="119" t="s">
        <v>9680</v>
      </c>
      <c r="K4411" s="120"/>
      <c r="L4411" s="120" t="s">
        <v>32</v>
      </c>
      <c r="P4411" s="124">
        <f t="shared" si="186"/>
        <v>0</v>
      </c>
      <c r="Y4411" s="116" t="s">
        <v>356</v>
      </c>
    </row>
    <row r="4412" spans="1:25">
      <c r="A4412" s="116">
        <v>4412</v>
      </c>
      <c r="C4412" s="118">
        <f t="shared" si="187"/>
        <v>0</v>
      </c>
      <c r="E4412" s="120" t="s">
        <v>9681</v>
      </c>
      <c r="F4412" s="211"/>
      <c r="G4412" s="119" t="s">
        <v>9682</v>
      </c>
      <c r="K4412" s="120"/>
      <c r="L4412" s="120" t="s">
        <v>32</v>
      </c>
      <c r="P4412" s="124">
        <f t="shared" ref="P4412:P4447" si="188">IF(O4412&lt;&gt;0,MONTH(O4412),0)</f>
        <v>0</v>
      </c>
      <c r="Y4412" s="116" t="s">
        <v>356</v>
      </c>
    </row>
    <row r="4413" spans="1:25">
      <c r="A4413" s="116">
        <v>4413</v>
      </c>
      <c r="C4413" s="118">
        <f t="shared" si="187"/>
        <v>0</v>
      </c>
      <c r="E4413" s="120" t="s">
        <v>9683</v>
      </c>
      <c r="F4413" s="211"/>
      <c r="G4413" s="119" t="s">
        <v>9684</v>
      </c>
      <c r="K4413" s="120"/>
      <c r="L4413" s="120" t="s">
        <v>32</v>
      </c>
      <c r="P4413" s="124">
        <f t="shared" si="188"/>
        <v>0</v>
      </c>
      <c r="Y4413" s="116" t="s">
        <v>356</v>
      </c>
    </row>
    <row r="4414" spans="1:25">
      <c r="A4414" s="116">
        <v>4414</v>
      </c>
      <c r="C4414" s="118">
        <f t="shared" si="187"/>
        <v>0</v>
      </c>
      <c r="E4414" s="120" t="s">
        <v>9685</v>
      </c>
      <c r="F4414" s="211"/>
      <c r="G4414" s="119" t="s">
        <v>9686</v>
      </c>
      <c r="K4414" s="120"/>
      <c r="L4414" s="120" t="s">
        <v>32</v>
      </c>
      <c r="M4414" s="120" t="s">
        <v>7068</v>
      </c>
      <c r="N4414" s="131">
        <v>43753</v>
      </c>
      <c r="P4414" s="124">
        <f t="shared" si="188"/>
        <v>0</v>
      </c>
      <c r="R4414" s="118">
        <f ca="1">TODAY()-N4414</f>
        <v>925</v>
      </c>
      <c r="S4414" s="120" t="s">
        <v>92</v>
      </c>
      <c r="T4414" s="126">
        <v>43789</v>
      </c>
      <c r="Y4414" s="116" t="s">
        <v>9687</v>
      </c>
    </row>
    <row r="4415" spans="1:25">
      <c r="A4415" s="116">
        <v>4415</v>
      </c>
      <c r="B4415" s="129">
        <v>44104</v>
      </c>
      <c r="C4415" s="118">
        <f t="shared" si="187"/>
        <v>9</v>
      </c>
      <c r="D4415" s="120" t="s">
        <v>252</v>
      </c>
      <c r="E4415" s="120" t="s">
        <v>9688</v>
      </c>
      <c r="F4415" s="211" t="s">
        <v>122</v>
      </c>
      <c r="G4415" s="119" t="s">
        <v>9684</v>
      </c>
      <c r="I4415" s="121" t="s">
        <v>30</v>
      </c>
      <c r="K4415" s="120"/>
      <c r="L4415" s="120" t="s">
        <v>32</v>
      </c>
      <c r="M4415" s="120" t="s">
        <v>7068</v>
      </c>
      <c r="N4415" s="131">
        <v>43753</v>
      </c>
      <c r="O4415" s="131">
        <v>44474</v>
      </c>
      <c r="P4415" s="124">
        <f t="shared" si="188"/>
        <v>10</v>
      </c>
      <c r="R4415" s="125">
        <f ca="1">TODAY()-O4415</f>
        <v>204</v>
      </c>
      <c r="Y4415" s="116" t="s">
        <v>9664</v>
      </c>
    </row>
    <row r="4416" spans="1:25">
      <c r="A4416" s="116">
        <v>4416</v>
      </c>
      <c r="C4416" s="118">
        <f t="shared" si="187"/>
        <v>0</v>
      </c>
      <c r="E4416" s="120" t="s">
        <v>9689</v>
      </c>
      <c r="F4416" s="211"/>
      <c r="G4416" s="119" t="s">
        <v>9690</v>
      </c>
      <c r="K4416" s="120"/>
      <c r="L4416" s="120" t="s">
        <v>32</v>
      </c>
      <c r="P4416" s="124">
        <f t="shared" si="188"/>
        <v>0</v>
      </c>
      <c r="Y4416" s="116" t="s">
        <v>356</v>
      </c>
    </row>
    <row r="4417" spans="1:25">
      <c r="A4417" s="116">
        <v>4417</v>
      </c>
      <c r="B4417" s="129">
        <v>44104</v>
      </c>
      <c r="C4417" s="118">
        <f t="shared" si="187"/>
        <v>9</v>
      </c>
      <c r="D4417" s="120" t="s">
        <v>25</v>
      </c>
      <c r="E4417" s="120" t="s">
        <v>9691</v>
      </c>
      <c r="F4417" s="211" t="s">
        <v>9692</v>
      </c>
      <c r="G4417" s="119" t="s">
        <v>9693</v>
      </c>
      <c r="H4417" s="121" t="s">
        <v>1173</v>
      </c>
      <c r="I4417" s="121" t="s">
        <v>30</v>
      </c>
      <c r="J4417" s="121" t="s">
        <v>5018</v>
      </c>
      <c r="K4417" s="120" t="s">
        <v>65</v>
      </c>
      <c r="L4417" s="120" t="s">
        <v>32</v>
      </c>
      <c r="M4417" s="120" t="s">
        <v>7068</v>
      </c>
      <c r="N4417" s="131">
        <v>43754</v>
      </c>
      <c r="O4417" s="131">
        <v>44483</v>
      </c>
      <c r="P4417" s="124">
        <f t="shared" si="188"/>
        <v>10</v>
      </c>
      <c r="R4417" s="125">
        <f ca="1">TODAY()-O4417</f>
        <v>195</v>
      </c>
    </row>
    <row r="4418" spans="1:25">
      <c r="A4418" s="116">
        <v>4418</v>
      </c>
      <c r="C4418" s="118">
        <f t="shared" si="187"/>
        <v>0</v>
      </c>
      <c r="D4418" s="120" t="s">
        <v>25</v>
      </c>
      <c r="E4418" s="120" t="s">
        <v>9694</v>
      </c>
      <c r="F4418" s="211" t="s">
        <v>9695</v>
      </c>
      <c r="G4418" s="119" t="s">
        <v>9696</v>
      </c>
      <c r="K4418" s="120"/>
      <c r="L4418" s="120" t="s">
        <v>32</v>
      </c>
      <c r="M4418" s="120" t="s">
        <v>7068</v>
      </c>
      <c r="N4418" s="131">
        <v>43753</v>
      </c>
      <c r="O4418" s="131">
        <v>44446</v>
      </c>
      <c r="P4418" s="124">
        <f t="shared" si="188"/>
        <v>9</v>
      </c>
      <c r="R4418" s="118">
        <f ca="1">TODAY()-N4418</f>
        <v>925</v>
      </c>
      <c r="S4418" s="120" t="s">
        <v>92</v>
      </c>
      <c r="T4418" s="126">
        <v>43789</v>
      </c>
      <c r="Y4418" s="116" t="s">
        <v>2190</v>
      </c>
    </row>
    <row r="4419" spans="1:25" ht="27.6">
      <c r="A4419" s="116">
        <v>4419</v>
      </c>
      <c r="C4419" s="118">
        <f t="shared" si="187"/>
        <v>0</v>
      </c>
      <c r="D4419" s="120" t="s">
        <v>252</v>
      </c>
      <c r="E4419" s="120" t="s">
        <v>9697</v>
      </c>
      <c r="F4419" s="211" t="s">
        <v>9698</v>
      </c>
      <c r="G4419" s="119" t="s">
        <v>9592</v>
      </c>
      <c r="H4419" s="121" t="s">
        <v>140</v>
      </c>
      <c r="I4419" s="121" t="s">
        <v>30</v>
      </c>
      <c r="J4419" s="121" t="s">
        <v>7142</v>
      </c>
      <c r="K4419" s="120"/>
      <c r="L4419" s="120" t="s">
        <v>32</v>
      </c>
      <c r="M4419" s="120" t="s">
        <v>33</v>
      </c>
      <c r="N4419" s="131">
        <v>43766</v>
      </c>
      <c r="O4419" s="131">
        <v>44275</v>
      </c>
      <c r="P4419" s="124">
        <f t="shared" si="188"/>
        <v>3</v>
      </c>
      <c r="R4419" s="125">
        <f ca="1">TODAY()-O4419</f>
        <v>403</v>
      </c>
      <c r="S4419" s="120" t="s">
        <v>55</v>
      </c>
      <c r="Y4419" s="116" t="s">
        <v>1211</v>
      </c>
    </row>
    <row r="4420" spans="1:25">
      <c r="A4420" s="116">
        <v>4420</v>
      </c>
      <c r="B4420" s="129">
        <v>44104</v>
      </c>
      <c r="C4420" s="118">
        <f t="shared" si="187"/>
        <v>9</v>
      </c>
      <c r="D4420" s="120" t="s">
        <v>25</v>
      </c>
      <c r="E4420" s="120" t="s">
        <v>9699</v>
      </c>
      <c r="F4420" s="211" t="s">
        <v>473</v>
      </c>
      <c r="G4420" s="119" t="s">
        <v>509</v>
      </c>
      <c r="I4420" s="121" t="s">
        <v>30</v>
      </c>
      <c r="K4420" s="120"/>
      <c r="L4420" s="120" t="s">
        <v>32</v>
      </c>
      <c r="M4420" s="120" t="s">
        <v>7068</v>
      </c>
      <c r="N4420" s="131">
        <v>43753</v>
      </c>
      <c r="O4420" s="131">
        <v>44446</v>
      </c>
      <c r="P4420" s="124">
        <f t="shared" si="188"/>
        <v>9</v>
      </c>
      <c r="R4420" s="125">
        <f ca="1">TODAY()-O4420</f>
        <v>232</v>
      </c>
      <c r="S4420" s="120" t="s">
        <v>92</v>
      </c>
      <c r="Y4420" s="116" t="s">
        <v>9700</v>
      </c>
    </row>
    <row r="4421" spans="1:25">
      <c r="A4421" s="116">
        <v>4421</v>
      </c>
      <c r="B4421" s="129">
        <v>44259</v>
      </c>
      <c r="C4421" s="118">
        <f t="shared" si="187"/>
        <v>3</v>
      </c>
      <c r="D4421" s="120" t="s">
        <v>252</v>
      </c>
      <c r="E4421" s="121" t="s">
        <v>9701</v>
      </c>
      <c r="F4421" s="211" t="s">
        <v>9702</v>
      </c>
      <c r="G4421" s="119" t="s">
        <v>4446</v>
      </c>
      <c r="H4421" s="121" t="s">
        <v>9570</v>
      </c>
      <c r="I4421" s="121" t="s">
        <v>42</v>
      </c>
      <c r="J4421" s="121" t="s">
        <v>72</v>
      </c>
      <c r="K4421" s="120" t="s">
        <v>584</v>
      </c>
      <c r="L4421" s="131" t="s">
        <v>32</v>
      </c>
      <c r="M4421" s="121" t="s">
        <v>78</v>
      </c>
      <c r="P4421" s="124">
        <f t="shared" si="188"/>
        <v>0</v>
      </c>
    </row>
    <row r="4422" spans="1:25">
      <c r="A4422" s="116">
        <v>4422</v>
      </c>
      <c r="C4422" s="118">
        <f t="shared" si="187"/>
        <v>0</v>
      </c>
      <c r="E4422" s="120" t="s">
        <v>9703</v>
      </c>
      <c r="F4422" s="211"/>
      <c r="G4422" s="119" t="s">
        <v>963</v>
      </c>
      <c r="K4422" s="120"/>
      <c r="L4422" s="120" t="s">
        <v>32</v>
      </c>
      <c r="P4422" s="124">
        <f t="shared" si="188"/>
        <v>0</v>
      </c>
      <c r="Y4422" s="116" t="s">
        <v>356</v>
      </c>
    </row>
    <row r="4423" spans="1:25">
      <c r="A4423" s="116">
        <v>4423</v>
      </c>
      <c r="C4423" s="118">
        <f t="shared" si="187"/>
        <v>0</v>
      </c>
      <c r="E4423" s="120" t="s">
        <v>9704</v>
      </c>
      <c r="F4423" s="211"/>
      <c r="G4423" s="119" t="s">
        <v>9705</v>
      </c>
      <c r="K4423" s="120"/>
      <c r="L4423" s="120" t="s">
        <v>32</v>
      </c>
      <c r="P4423" s="124">
        <f t="shared" si="188"/>
        <v>0</v>
      </c>
      <c r="Y4423" s="116" t="s">
        <v>356</v>
      </c>
    </row>
    <row r="4424" spans="1:25">
      <c r="A4424" s="116">
        <v>4424</v>
      </c>
      <c r="C4424" s="118">
        <f t="shared" si="187"/>
        <v>0</v>
      </c>
      <c r="E4424" s="120" t="s">
        <v>9706</v>
      </c>
      <c r="F4424" s="211"/>
      <c r="G4424" s="119" t="s">
        <v>9707</v>
      </c>
      <c r="K4424" s="120"/>
      <c r="L4424" s="120" t="s">
        <v>32</v>
      </c>
      <c r="P4424" s="124">
        <f t="shared" si="188"/>
        <v>0</v>
      </c>
      <c r="Y4424" s="116" t="s">
        <v>356</v>
      </c>
    </row>
    <row r="4425" spans="1:25">
      <c r="A4425" s="116">
        <v>4425</v>
      </c>
      <c r="C4425" s="118">
        <f t="shared" si="187"/>
        <v>0</v>
      </c>
      <c r="E4425" s="120" t="s">
        <v>9708</v>
      </c>
      <c r="F4425" s="211"/>
      <c r="G4425" s="119" t="s">
        <v>3568</v>
      </c>
      <c r="K4425" s="120"/>
      <c r="L4425" s="120" t="s">
        <v>32</v>
      </c>
      <c r="P4425" s="124">
        <f t="shared" si="188"/>
        <v>0</v>
      </c>
      <c r="Y4425" s="116" t="s">
        <v>356</v>
      </c>
    </row>
    <row r="4426" spans="1:25">
      <c r="A4426" s="116">
        <v>4426</v>
      </c>
      <c r="B4426" s="129">
        <v>44104</v>
      </c>
      <c r="C4426" s="118">
        <f t="shared" si="187"/>
        <v>9</v>
      </c>
      <c r="E4426" s="120" t="s">
        <v>9709</v>
      </c>
      <c r="F4426" s="211" t="s">
        <v>9710</v>
      </c>
      <c r="G4426" s="119" t="s">
        <v>8544</v>
      </c>
      <c r="H4426" s="121" t="s">
        <v>6799</v>
      </c>
      <c r="I4426" s="121" t="s">
        <v>30</v>
      </c>
      <c r="K4426" s="120"/>
      <c r="L4426" s="120" t="s">
        <v>32</v>
      </c>
      <c r="M4426" s="120" t="s">
        <v>184</v>
      </c>
      <c r="N4426" s="131">
        <v>43753</v>
      </c>
      <c r="O4426" s="131">
        <v>44056</v>
      </c>
      <c r="P4426" s="124">
        <f t="shared" si="188"/>
        <v>8</v>
      </c>
      <c r="R4426" s="125">
        <f ca="1">TODAY()-O4426</f>
        <v>622</v>
      </c>
      <c r="Y4426" s="116" t="s">
        <v>9711</v>
      </c>
    </row>
    <row r="4427" spans="1:25">
      <c r="A4427" s="116">
        <v>4427</v>
      </c>
      <c r="C4427" s="118">
        <f t="shared" si="187"/>
        <v>0</v>
      </c>
      <c r="E4427" s="120" t="s">
        <v>9712</v>
      </c>
      <c r="F4427" s="211"/>
      <c r="G4427" s="119" t="s">
        <v>9713</v>
      </c>
      <c r="K4427" s="120"/>
      <c r="L4427" s="120" t="s">
        <v>32</v>
      </c>
      <c r="M4427" s="120" t="s">
        <v>7068</v>
      </c>
      <c r="N4427" s="131">
        <v>43753</v>
      </c>
      <c r="P4427" s="124">
        <f t="shared" si="188"/>
        <v>0</v>
      </c>
      <c r="R4427" s="118">
        <f ca="1">TODAY()-N4427</f>
        <v>925</v>
      </c>
      <c r="S4427" s="120" t="s">
        <v>92</v>
      </c>
      <c r="T4427" s="126">
        <v>43753</v>
      </c>
      <c r="Y4427" s="116" t="s">
        <v>7118</v>
      </c>
    </row>
    <row r="4428" spans="1:25">
      <c r="A4428" s="116">
        <v>4428</v>
      </c>
      <c r="C4428" s="118">
        <f t="shared" si="187"/>
        <v>0</v>
      </c>
      <c r="E4428" s="120" t="s">
        <v>9714</v>
      </c>
      <c r="F4428" s="211"/>
      <c r="G4428" s="119" t="s">
        <v>9715</v>
      </c>
      <c r="K4428" s="120"/>
      <c r="L4428" s="120" t="s">
        <v>32</v>
      </c>
      <c r="M4428" s="120" t="s">
        <v>7068</v>
      </c>
      <c r="N4428" s="131">
        <v>43753</v>
      </c>
      <c r="P4428" s="124">
        <f t="shared" si="188"/>
        <v>0</v>
      </c>
      <c r="R4428" s="118">
        <f ca="1">TODAY()-N4428</f>
        <v>925</v>
      </c>
      <c r="S4428" s="120" t="s">
        <v>92</v>
      </c>
      <c r="T4428" s="126">
        <v>43789</v>
      </c>
      <c r="Y4428" s="116" t="s">
        <v>2190</v>
      </c>
    </row>
    <row r="4429" spans="1:25">
      <c r="A4429" s="116">
        <v>4429</v>
      </c>
      <c r="C4429" s="118">
        <f t="shared" si="187"/>
        <v>0</v>
      </c>
      <c r="E4429" s="120" t="s">
        <v>9716</v>
      </c>
      <c r="F4429" s="211"/>
      <c r="G4429" s="119" t="s">
        <v>9717</v>
      </c>
      <c r="K4429" s="120"/>
      <c r="L4429" s="120" t="s">
        <v>32</v>
      </c>
      <c r="P4429" s="124">
        <f t="shared" si="188"/>
        <v>0</v>
      </c>
      <c r="Y4429" s="116" t="s">
        <v>356</v>
      </c>
    </row>
    <row r="4430" spans="1:25">
      <c r="A4430" s="116">
        <v>4430</v>
      </c>
      <c r="C4430" s="118">
        <f t="shared" si="187"/>
        <v>0</v>
      </c>
      <c r="E4430" s="120" t="s">
        <v>9718</v>
      </c>
      <c r="F4430" s="211"/>
      <c r="G4430" s="119" t="s">
        <v>2794</v>
      </c>
      <c r="K4430" s="120"/>
      <c r="L4430" s="120" t="s">
        <v>32</v>
      </c>
      <c r="P4430" s="124">
        <f t="shared" si="188"/>
        <v>0</v>
      </c>
      <c r="Y4430" s="116" t="s">
        <v>1062</v>
      </c>
    </row>
    <row r="4431" spans="1:25">
      <c r="A4431" s="116">
        <v>4431</v>
      </c>
      <c r="C4431" s="118">
        <f t="shared" si="187"/>
        <v>0</v>
      </c>
      <c r="E4431" s="120" t="s">
        <v>9719</v>
      </c>
      <c r="F4431" s="211"/>
      <c r="G4431" s="119" t="s">
        <v>9125</v>
      </c>
      <c r="K4431" s="120"/>
      <c r="L4431" s="120" t="s">
        <v>32</v>
      </c>
      <c r="P4431" s="124">
        <f t="shared" si="188"/>
        <v>0</v>
      </c>
      <c r="Y4431" s="116" t="s">
        <v>356</v>
      </c>
    </row>
    <row r="4432" spans="1:25">
      <c r="A4432" s="116">
        <v>4432</v>
      </c>
      <c r="C4432" s="118">
        <f t="shared" si="187"/>
        <v>0</v>
      </c>
      <c r="E4432" s="120" t="s">
        <v>9720</v>
      </c>
      <c r="F4432" s="211"/>
      <c r="G4432" s="119" t="s">
        <v>2840</v>
      </c>
      <c r="K4432" s="120"/>
      <c r="L4432" s="120" t="s">
        <v>32</v>
      </c>
      <c r="P4432" s="124">
        <f t="shared" si="188"/>
        <v>0</v>
      </c>
      <c r="Y4432" s="116" t="s">
        <v>356</v>
      </c>
    </row>
    <row r="4433" spans="1:25">
      <c r="A4433" s="116">
        <v>4433</v>
      </c>
      <c r="B4433" s="129">
        <v>44104</v>
      </c>
      <c r="C4433" s="118">
        <f t="shared" si="187"/>
        <v>9</v>
      </c>
      <c r="D4433" s="120" t="s">
        <v>252</v>
      </c>
      <c r="E4433" s="120" t="s">
        <v>9721</v>
      </c>
      <c r="F4433" s="211" t="s">
        <v>9722</v>
      </c>
      <c r="G4433" s="119" t="s">
        <v>9723</v>
      </c>
      <c r="I4433" s="121" t="s">
        <v>30</v>
      </c>
      <c r="J4433" s="121" t="s">
        <v>7216</v>
      </c>
      <c r="K4433" s="120"/>
      <c r="L4433" s="120" t="s">
        <v>32</v>
      </c>
      <c r="M4433" s="120" t="s">
        <v>7068</v>
      </c>
      <c r="N4433" s="131">
        <v>43754</v>
      </c>
      <c r="O4433" s="131">
        <v>44474</v>
      </c>
      <c r="P4433" s="124">
        <f t="shared" si="188"/>
        <v>10</v>
      </c>
      <c r="R4433" s="125">
        <f ca="1">TODAY()-O4433</f>
        <v>204</v>
      </c>
      <c r="Y4433" s="116" t="s">
        <v>9724</v>
      </c>
    </row>
    <row r="4434" spans="1:25">
      <c r="A4434" s="116">
        <v>4434</v>
      </c>
      <c r="B4434" s="129">
        <v>44104</v>
      </c>
      <c r="C4434" s="118">
        <f t="shared" si="187"/>
        <v>9</v>
      </c>
      <c r="D4434" s="120" t="s">
        <v>25</v>
      </c>
      <c r="E4434" s="120" t="s">
        <v>9725</v>
      </c>
      <c r="F4434" s="211" t="s">
        <v>9726</v>
      </c>
      <c r="G4434" s="119" t="s">
        <v>9727</v>
      </c>
      <c r="H4434" s="121" t="s">
        <v>6799</v>
      </c>
      <c r="I4434" s="119" t="s">
        <v>30</v>
      </c>
      <c r="J4434" s="121" t="s">
        <v>77</v>
      </c>
      <c r="K4434" s="120"/>
      <c r="L4434" s="120" t="s">
        <v>32</v>
      </c>
      <c r="M4434" s="120" t="s">
        <v>7068</v>
      </c>
      <c r="N4434" s="131">
        <v>43759</v>
      </c>
      <c r="O4434" s="131">
        <v>44392</v>
      </c>
      <c r="P4434" s="124">
        <f t="shared" si="188"/>
        <v>7</v>
      </c>
      <c r="R4434" s="125">
        <f ca="1">TODAY()-O4434</f>
        <v>286</v>
      </c>
    </row>
    <row r="4435" spans="1:25">
      <c r="A4435" s="116">
        <v>4435</v>
      </c>
      <c r="C4435" s="118">
        <f t="shared" si="187"/>
        <v>0</v>
      </c>
      <c r="E4435" s="120" t="s">
        <v>9728</v>
      </c>
      <c r="F4435" s="211"/>
      <c r="G4435" s="119" t="s">
        <v>9729</v>
      </c>
      <c r="K4435" s="120"/>
      <c r="L4435" s="120" t="s">
        <v>32</v>
      </c>
      <c r="P4435" s="124">
        <f t="shared" si="188"/>
        <v>0</v>
      </c>
      <c r="Y4435" s="116" t="s">
        <v>356</v>
      </c>
    </row>
    <row r="4436" spans="1:25">
      <c r="A4436" s="116">
        <v>4436</v>
      </c>
      <c r="C4436" s="118">
        <f t="shared" si="187"/>
        <v>0</v>
      </c>
      <c r="E4436" s="120" t="s">
        <v>9730</v>
      </c>
      <c r="F4436" s="211"/>
      <c r="G4436" s="119" t="s">
        <v>2623</v>
      </c>
      <c r="K4436" s="120"/>
      <c r="L4436" s="120" t="s">
        <v>32</v>
      </c>
      <c r="P4436" s="124">
        <f t="shared" si="188"/>
        <v>0</v>
      </c>
      <c r="Y4436" s="116" t="s">
        <v>356</v>
      </c>
    </row>
    <row r="4437" spans="1:25">
      <c r="A4437" s="116">
        <v>4437</v>
      </c>
      <c r="C4437" s="118">
        <f t="shared" si="187"/>
        <v>0</v>
      </c>
      <c r="E4437" s="120" t="s">
        <v>9731</v>
      </c>
      <c r="F4437" s="211"/>
      <c r="G4437" s="119" t="s">
        <v>9723</v>
      </c>
      <c r="K4437" s="120"/>
      <c r="L4437" s="120" t="s">
        <v>32</v>
      </c>
      <c r="P4437" s="124">
        <f t="shared" si="188"/>
        <v>0</v>
      </c>
      <c r="Y4437" s="116" t="s">
        <v>356</v>
      </c>
    </row>
    <row r="4438" spans="1:25">
      <c r="A4438" s="116">
        <v>4438</v>
      </c>
      <c r="C4438" s="118">
        <f t="shared" si="187"/>
        <v>0</v>
      </c>
      <c r="E4438" s="120" t="s">
        <v>9732</v>
      </c>
      <c r="F4438" s="211"/>
      <c r="G4438" s="119" t="s">
        <v>2794</v>
      </c>
      <c r="K4438" s="120"/>
      <c r="L4438" s="120" t="s">
        <v>32</v>
      </c>
      <c r="P4438" s="124">
        <f t="shared" si="188"/>
        <v>0</v>
      </c>
      <c r="Y4438" s="116" t="s">
        <v>356</v>
      </c>
    </row>
    <row r="4439" spans="1:25">
      <c r="A4439" s="116">
        <v>4439</v>
      </c>
      <c r="C4439" s="118">
        <f t="shared" si="187"/>
        <v>0</v>
      </c>
      <c r="E4439" s="120" t="s">
        <v>9733</v>
      </c>
      <c r="F4439" s="211"/>
      <c r="G4439" s="119" t="s">
        <v>250</v>
      </c>
      <c r="K4439" s="120"/>
      <c r="L4439" s="120" t="s">
        <v>32</v>
      </c>
      <c r="P4439" s="124">
        <f t="shared" si="188"/>
        <v>0</v>
      </c>
      <c r="Y4439" s="116" t="s">
        <v>356</v>
      </c>
    </row>
    <row r="4440" spans="1:25">
      <c r="A4440" s="116">
        <v>4440</v>
      </c>
      <c r="C4440" s="118">
        <f t="shared" si="187"/>
        <v>0</v>
      </c>
      <c r="E4440" s="120" t="s">
        <v>9734</v>
      </c>
      <c r="F4440" s="211"/>
      <c r="G4440" s="119" t="s">
        <v>409</v>
      </c>
      <c r="K4440" s="120"/>
      <c r="L4440" s="120" t="s">
        <v>32</v>
      </c>
      <c r="P4440" s="124">
        <f t="shared" si="188"/>
        <v>0</v>
      </c>
      <c r="Y4440" s="116" t="s">
        <v>356</v>
      </c>
    </row>
    <row r="4441" spans="1:25">
      <c r="A4441" s="116">
        <v>4441</v>
      </c>
      <c r="C4441" s="118">
        <f t="shared" si="187"/>
        <v>0</v>
      </c>
      <c r="E4441" s="120" t="s">
        <v>9735</v>
      </c>
      <c r="F4441" s="211"/>
      <c r="G4441" s="119" t="s">
        <v>528</v>
      </c>
      <c r="K4441" s="120"/>
      <c r="L4441" s="120" t="s">
        <v>32</v>
      </c>
      <c r="P4441" s="124">
        <f t="shared" si="188"/>
        <v>0</v>
      </c>
      <c r="Y4441" s="116" t="s">
        <v>356</v>
      </c>
    </row>
    <row r="4442" spans="1:25">
      <c r="A4442" s="116">
        <v>4442</v>
      </c>
      <c r="C4442" s="118">
        <f t="shared" si="187"/>
        <v>0</v>
      </c>
      <c r="E4442" s="120" t="s">
        <v>9736</v>
      </c>
      <c r="F4442" s="211"/>
      <c r="G4442" s="119" t="s">
        <v>9737</v>
      </c>
      <c r="K4442" s="120"/>
      <c r="L4442" s="120" t="s">
        <v>32</v>
      </c>
      <c r="P4442" s="124">
        <f t="shared" si="188"/>
        <v>0</v>
      </c>
      <c r="Y4442" s="116" t="s">
        <v>356</v>
      </c>
    </row>
    <row r="4443" spans="1:25">
      <c r="A4443" s="116">
        <v>4443</v>
      </c>
      <c r="C4443" s="118">
        <f t="shared" si="187"/>
        <v>0</v>
      </c>
      <c r="D4443" s="120" t="s">
        <v>7069</v>
      </c>
      <c r="E4443" s="120" t="s">
        <v>9738</v>
      </c>
      <c r="F4443" s="211"/>
      <c r="G4443" s="119" t="s">
        <v>8722</v>
      </c>
      <c r="I4443" s="121" t="s">
        <v>42</v>
      </c>
      <c r="J4443" s="121" t="s">
        <v>485</v>
      </c>
      <c r="K4443" s="120"/>
      <c r="L4443" s="120" t="s">
        <v>32</v>
      </c>
      <c r="M4443" s="120" t="s">
        <v>7068</v>
      </c>
      <c r="N4443" s="131">
        <v>43753</v>
      </c>
      <c r="P4443" s="124">
        <f t="shared" si="188"/>
        <v>0</v>
      </c>
      <c r="R4443" s="118">
        <f ca="1">TODAY()-N4443</f>
        <v>925</v>
      </c>
      <c r="S4443" s="120" t="s">
        <v>92</v>
      </c>
      <c r="T4443" s="126">
        <v>43754</v>
      </c>
      <c r="Y4443" s="116" t="s">
        <v>2190</v>
      </c>
    </row>
    <row r="4444" spans="1:25">
      <c r="A4444" s="116">
        <v>4444</v>
      </c>
      <c r="C4444" s="118">
        <f t="shared" si="187"/>
        <v>0</v>
      </c>
      <c r="E4444" s="120" t="s">
        <v>9739</v>
      </c>
      <c r="F4444" s="211"/>
      <c r="G4444" s="119" t="s">
        <v>627</v>
      </c>
      <c r="K4444" s="120"/>
      <c r="L4444" s="120" t="s">
        <v>32</v>
      </c>
      <c r="P4444" s="124">
        <f t="shared" si="188"/>
        <v>0</v>
      </c>
      <c r="Y4444" s="116" t="s">
        <v>356</v>
      </c>
    </row>
    <row r="4445" spans="1:25">
      <c r="A4445" s="116">
        <v>4445</v>
      </c>
      <c r="C4445" s="118">
        <f t="shared" si="187"/>
        <v>0</v>
      </c>
      <c r="E4445" s="120" t="s">
        <v>9740</v>
      </c>
      <c r="F4445" s="211"/>
      <c r="G4445" s="119" t="s">
        <v>9741</v>
      </c>
      <c r="K4445" s="120"/>
      <c r="L4445" s="120" t="s">
        <v>32</v>
      </c>
      <c r="M4445" s="120" t="s">
        <v>7068</v>
      </c>
      <c r="N4445" s="131">
        <v>43753</v>
      </c>
      <c r="P4445" s="124">
        <f t="shared" si="188"/>
        <v>0</v>
      </c>
      <c r="R4445" s="118">
        <f ca="1">TODAY()-N4445</f>
        <v>925</v>
      </c>
      <c r="S4445" s="120" t="s">
        <v>92</v>
      </c>
      <c r="T4445" s="126">
        <v>43753</v>
      </c>
      <c r="Y4445" s="116" t="s">
        <v>9742</v>
      </c>
    </row>
    <row r="4446" spans="1:25">
      <c r="A4446" s="116">
        <v>4446</v>
      </c>
      <c r="B4446" s="129">
        <v>44104</v>
      </c>
      <c r="C4446" s="118">
        <f t="shared" si="187"/>
        <v>9</v>
      </c>
      <c r="D4446" s="120" t="s">
        <v>252</v>
      </c>
      <c r="E4446" s="120" t="s">
        <v>9743</v>
      </c>
      <c r="F4446" s="211" t="s">
        <v>9744</v>
      </c>
      <c r="G4446" s="119" t="s">
        <v>6810</v>
      </c>
      <c r="H4446" s="121" t="s">
        <v>6799</v>
      </c>
      <c r="I4446" s="121" t="s">
        <v>30</v>
      </c>
      <c r="K4446" s="120"/>
      <c r="L4446" s="120" t="s">
        <v>32</v>
      </c>
      <c r="M4446" s="120" t="s">
        <v>7068</v>
      </c>
      <c r="N4446" s="131" t="s">
        <v>9745</v>
      </c>
      <c r="P4446" s="124">
        <f t="shared" si="188"/>
        <v>0</v>
      </c>
      <c r="R4446" s="125">
        <f ca="1">TODAY()-O4446</f>
        <v>44678</v>
      </c>
      <c r="Y4446" s="116" t="s">
        <v>9664</v>
      </c>
    </row>
    <row r="4447" spans="1:25" ht="41.4">
      <c r="A4447" s="116">
        <v>4447</v>
      </c>
      <c r="B4447" s="126">
        <v>43733</v>
      </c>
      <c r="C4447" s="118">
        <f t="shared" si="187"/>
        <v>9</v>
      </c>
      <c r="D4447" s="120" t="s">
        <v>25</v>
      </c>
      <c r="E4447" s="120" t="s">
        <v>9746</v>
      </c>
      <c r="F4447" s="211" t="s">
        <v>9747</v>
      </c>
      <c r="G4447" s="119" t="s">
        <v>9748</v>
      </c>
      <c r="H4447" s="121" t="s">
        <v>97</v>
      </c>
      <c r="I4447" s="121" t="s">
        <v>30</v>
      </c>
      <c r="J4447" s="121" t="s">
        <v>5024</v>
      </c>
      <c r="K4447" s="120"/>
      <c r="L4447" s="120" t="s">
        <v>32</v>
      </c>
      <c r="M4447" s="120" t="s">
        <v>7068</v>
      </c>
      <c r="N4447" s="131">
        <v>43759</v>
      </c>
      <c r="P4447" s="124">
        <f t="shared" si="188"/>
        <v>0</v>
      </c>
      <c r="R4447" s="118">
        <f ca="1">TODAY()-O4447</f>
        <v>44678</v>
      </c>
      <c r="S4447" s="120" t="s">
        <v>237</v>
      </c>
      <c r="T4447" s="126">
        <v>43759</v>
      </c>
      <c r="Y4447" s="116" t="s">
        <v>9749</v>
      </c>
    </row>
    <row r="4448" spans="1:25">
      <c r="A4448" s="116">
        <v>4448</v>
      </c>
      <c r="B4448" s="129">
        <v>44461</v>
      </c>
      <c r="D4448" s="120" t="s">
        <v>580</v>
      </c>
      <c r="E4448" s="120" t="s">
        <v>9750</v>
      </c>
      <c r="F4448" s="212" t="s">
        <v>9751</v>
      </c>
      <c r="G4448" s="119" t="s">
        <v>9752</v>
      </c>
      <c r="H4448" s="121" t="s">
        <v>192</v>
      </c>
      <c r="I4448" s="121" t="s">
        <v>30</v>
      </c>
      <c r="J4448" s="121" t="s">
        <v>8287</v>
      </c>
      <c r="K4448" s="121" t="s">
        <v>65</v>
      </c>
      <c r="L4448" s="131" t="s">
        <v>5152</v>
      </c>
      <c r="M4448" s="120" t="s">
        <v>78</v>
      </c>
    </row>
    <row r="4449" spans="1:25">
      <c r="A4449" s="116">
        <v>4449</v>
      </c>
      <c r="B4449" s="129">
        <v>44104</v>
      </c>
      <c r="C4449" s="118">
        <f t="shared" ref="C4449:C4480" si="189">IF(B4449&lt;&gt;0,MONTH(B4449),0)</f>
        <v>9</v>
      </c>
      <c r="D4449" s="120" t="s">
        <v>252</v>
      </c>
      <c r="E4449" s="120" t="s">
        <v>9753</v>
      </c>
      <c r="F4449" s="211" t="s">
        <v>9754</v>
      </c>
      <c r="G4449" s="119" t="s">
        <v>371</v>
      </c>
      <c r="I4449" s="121" t="s">
        <v>30</v>
      </c>
      <c r="J4449" s="121" t="s">
        <v>1540</v>
      </c>
      <c r="K4449" s="120"/>
      <c r="L4449" s="120" t="s">
        <v>32</v>
      </c>
      <c r="M4449" s="120" t="s">
        <v>7068</v>
      </c>
      <c r="N4449" s="131">
        <v>43753</v>
      </c>
      <c r="O4449" s="131">
        <v>44474</v>
      </c>
      <c r="P4449" s="124">
        <f t="shared" ref="P4449:P4480" si="190">IF(O4449&lt;&gt;0,MONTH(O4449),0)</f>
        <v>10</v>
      </c>
      <c r="R4449" s="125">
        <f ca="1">TODAY()-O4449</f>
        <v>204</v>
      </c>
      <c r="Y4449" s="116" t="s">
        <v>9664</v>
      </c>
    </row>
    <row r="4450" spans="1:25">
      <c r="A4450" s="116">
        <v>4450</v>
      </c>
      <c r="C4450" s="118">
        <f t="shared" si="189"/>
        <v>0</v>
      </c>
      <c r="E4450" s="120" t="s">
        <v>9755</v>
      </c>
      <c r="F4450" s="211"/>
      <c r="G4450" s="119" t="s">
        <v>9555</v>
      </c>
      <c r="K4450" s="120"/>
      <c r="L4450" s="120" t="s">
        <v>32</v>
      </c>
      <c r="P4450" s="124">
        <f t="shared" si="190"/>
        <v>0</v>
      </c>
      <c r="Y4450" s="116" t="s">
        <v>356</v>
      </c>
    </row>
    <row r="4451" spans="1:25" ht="27.6">
      <c r="A4451" s="116">
        <v>4451</v>
      </c>
      <c r="C4451" s="118">
        <f t="shared" si="189"/>
        <v>0</v>
      </c>
      <c r="D4451" s="120" t="s">
        <v>1959</v>
      </c>
      <c r="E4451" s="120" t="s">
        <v>9756</v>
      </c>
      <c r="F4451" s="211" t="s">
        <v>9757</v>
      </c>
      <c r="G4451" s="119" t="s">
        <v>867</v>
      </c>
      <c r="I4451" s="121" t="s">
        <v>30</v>
      </c>
      <c r="J4451" s="121" t="s">
        <v>7216</v>
      </c>
      <c r="K4451" s="120"/>
      <c r="L4451" s="120" t="s">
        <v>32</v>
      </c>
      <c r="M4451" s="120" t="s">
        <v>7068</v>
      </c>
      <c r="N4451" s="131">
        <v>43761</v>
      </c>
      <c r="O4451" s="131" t="s">
        <v>9758</v>
      </c>
      <c r="P4451" s="124" t="e">
        <f t="shared" si="190"/>
        <v>#VALUE!</v>
      </c>
      <c r="R4451" s="125"/>
      <c r="Y4451" s="116" t="s">
        <v>356</v>
      </c>
    </row>
    <row r="4452" spans="1:25">
      <c r="A4452" s="116">
        <v>4452</v>
      </c>
      <c r="C4452" s="118">
        <f t="shared" si="189"/>
        <v>0</v>
      </c>
      <c r="E4452" s="120" t="s">
        <v>9759</v>
      </c>
      <c r="F4452" s="211"/>
      <c r="G4452" s="119" t="s">
        <v>867</v>
      </c>
      <c r="K4452" s="120"/>
      <c r="L4452" s="120" t="s">
        <v>32</v>
      </c>
      <c r="P4452" s="124">
        <f t="shared" si="190"/>
        <v>0</v>
      </c>
      <c r="Y4452" s="116" t="s">
        <v>670</v>
      </c>
    </row>
    <row r="4453" spans="1:25">
      <c r="A4453" s="116">
        <v>4453</v>
      </c>
      <c r="C4453" s="118">
        <f t="shared" si="189"/>
        <v>0</v>
      </c>
      <c r="D4453" s="120" t="s">
        <v>252</v>
      </c>
      <c r="E4453" s="120" t="s">
        <v>9760</v>
      </c>
      <c r="F4453" s="211" t="s">
        <v>9761</v>
      </c>
      <c r="G4453" s="119" t="s">
        <v>867</v>
      </c>
      <c r="H4453" s="121" t="s">
        <v>41</v>
      </c>
      <c r="I4453" s="121" t="s">
        <v>30</v>
      </c>
      <c r="J4453" s="121" t="s">
        <v>5018</v>
      </c>
      <c r="K4453" s="120"/>
      <c r="L4453" s="120" t="s">
        <v>32</v>
      </c>
      <c r="M4453" s="120" t="s">
        <v>33</v>
      </c>
      <c r="N4453" s="131">
        <v>43796</v>
      </c>
      <c r="O4453" s="131">
        <v>44275</v>
      </c>
      <c r="P4453" s="124">
        <f t="shared" si="190"/>
        <v>3</v>
      </c>
      <c r="Q4453" s="118">
        <v>1</v>
      </c>
      <c r="R4453" s="125">
        <f ca="1">TODAY()-O4453</f>
        <v>403</v>
      </c>
      <c r="S4453" s="120" t="s">
        <v>55</v>
      </c>
      <c r="Y4453" s="116" t="s">
        <v>1211</v>
      </c>
    </row>
    <row r="4454" spans="1:25">
      <c r="A4454" s="116">
        <v>4454</v>
      </c>
      <c r="C4454" s="118">
        <f t="shared" si="189"/>
        <v>0</v>
      </c>
      <c r="E4454" s="120" t="s">
        <v>9762</v>
      </c>
      <c r="F4454" s="211"/>
      <c r="G4454" s="119" t="s">
        <v>9763</v>
      </c>
      <c r="K4454" s="120"/>
      <c r="L4454" s="120" t="s">
        <v>32</v>
      </c>
      <c r="P4454" s="124">
        <f t="shared" si="190"/>
        <v>0</v>
      </c>
      <c r="Y4454" s="116" t="s">
        <v>356</v>
      </c>
    </row>
    <row r="4455" spans="1:25">
      <c r="A4455" s="116">
        <v>4455</v>
      </c>
      <c r="B4455" s="129">
        <v>44104</v>
      </c>
      <c r="C4455" s="118">
        <f t="shared" si="189"/>
        <v>9</v>
      </c>
      <c r="D4455" s="120" t="s">
        <v>252</v>
      </c>
      <c r="E4455" s="120" t="s">
        <v>9764</v>
      </c>
      <c r="F4455" s="211" t="s">
        <v>9765</v>
      </c>
      <c r="G4455" s="119" t="s">
        <v>9766</v>
      </c>
      <c r="H4455" s="121" t="s">
        <v>6816</v>
      </c>
      <c r="I4455" s="119" t="s">
        <v>30</v>
      </c>
      <c r="J4455" s="121" t="s">
        <v>77</v>
      </c>
      <c r="K4455" s="120"/>
      <c r="L4455" s="120" t="s">
        <v>32</v>
      </c>
      <c r="M4455" s="120" t="s">
        <v>7068</v>
      </c>
      <c r="N4455" s="131">
        <v>43754</v>
      </c>
      <c r="O4455" s="131">
        <v>44250</v>
      </c>
      <c r="P4455" s="124">
        <f t="shared" si="190"/>
        <v>2</v>
      </c>
      <c r="R4455" s="125">
        <f ca="1">TODAY()-O4455</f>
        <v>428</v>
      </c>
      <c r="S4455" s="120" t="s">
        <v>237</v>
      </c>
      <c r="Y4455" s="116" t="s">
        <v>9664</v>
      </c>
    </row>
    <row r="4456" spans="1:25">
      <c r="A4456" s="116">
        <v>4456</v>
      </c>
      <c r="B4456" s="129">
        <v>44104</v>
      </c>
      <c r="C4456" s="118">
        <f t="shared" si="189"/>
        <v>9</v>
      </c>
      <c r="D4456" s="120" t="s">
        <v>252</v>
      </c>
      <c r="E4456" s="120" t="s">
        <v>9767</v>
      </c>
      <c r="F4456" s="211" t="s">
        <v>9768</v>
      </c>
      <c r="G4456" s="119" t="s">
        <v>9769</v>
      </c>
      <c r="H4456" s="121" t="s">
        <v>6816</v>
      </c>
      <c r="I4456" s="119" t="s">
        <v>30</v>
      </c>
      <c r="J4456" s="121" t="s">
        <v>87</v>
      </c>
      <c r="K4456" s="120"/>
      <c r="L4456" s="120" t="s">
        <v>32</v>
      </c>
      <c r="M4456" s="120" t="s">
        <v>7068</v>
      </c>
      <c r="N4456" s="131">
        <v>43753</v>
      </c>
      <c r="O4456" s="131">
        <v>44250</v>
      </c>
      <c r="P4456" s="124">
        <f t="shared" si="190"/>
        <v>2</v>
      </c>
      <c r="R4456" s="125">
        <f ca="1">TODAY()-O4456</f>
        <v>428</v>
      </c>
      <c r="S4456" s="120" t="s">
        <v>135</v>
      </c>
      <c r="Y4456" s="116" t="s">
        <v>9770</v>
      </c>
    </row>
    <row r="4457" spans="1:25">
      <c r="A4457" s="116">
        <v>4457</v>
      </c>
      <c r="C4457" s="118">
        <f t="shared" si="189"/>
        <v>0</v>
      </c>
      <c r="E4457" s="120" t="s">
        <v>9771</v>
      </c>
      <c r="F4457" s="211"/>
      <c r="G4457" s="119" t="s">
        <v>9772</v>
      </c>
      <c r="K4457" s="120"/>
      <c r="L4457" s="120" t="s">
        <v>32</v>
      </c>
      <c r="P4457" s="124">
        <f t="shared" si="190"/>
        <v>0</v>
      </c>
      <c r="Y4457" s="116" t="s">
        <v>356</v>
      </c>
    </row>
    <row r="4458" spans="1:25">
      <c r="A4458" s="116">
        <v>4458</v>
      </c>
      <c r="C4458" s="118">
        <f t="shared" si="189"/>
        <v>0</v>
      </c>
      <c r="D4458" s="120" t="s">
        <v>1959</v>
      </c>
      <c r="E4458" s="120" t="s">
        <v>9773</v>
      </c>
      <c r="F4458" s="211"/>
      <c r="G4458" s="119" t="s">
        <v>9774</v>
      </c>
      <c r="I4458" s="121" t="s">
        <v>30</v>
      </c>
      <c r="K4458" s="120"/>
      <c r="L4458" s="120" t="s">
        <v>32</v>
      </c>
      <c r="M4458" s="120" t="s">
        <v>7068</v>
      </c>
      <c r="N4458" s="131">
        <v>43753</v>
      </c>
      <c r="O4458" s="131">
        <v>43782</v>
      </c>
      <c r="P4458" s="124">
        <f t="shared" si="190"/>
        <v>11</v>
      </c>
      <c r="R4458" s="125"/>
      <c r="S4458" s="120" t="s">
        <v>92</v>
      </c>
      <c r="T4458" s="126" t="s">
        <v>9775</v>
      </c>
      <c r="Y4458" s="116" t="s">
        <v>1321</v>
      </c>
    </row>
    <row r="4459" spans="1:25">
      <c r="A4459" s="116">
        <v>4459</v>
      </c>
      <c r="C4459" s="118">
        <f t="shared" si="189"/>
        <v>0</v>
      </c>
      <c r="D4459" s="120" t="s">
        <v>1959</v>
      </c>
      <c r="E4459" s="120" t="s">
        <v>9776</v>
      </c>
      <c r="F4459" s="211"/>
      <c r="G4459" s="119" t="s">
        <v>9777</v>
      </c>
      <c r="I4459" s="121" t="s">
        <v>30</v>
      </c>
      <c r="K4459" s="120"/>
      <c r="L4459" s="120" t="s">
        <v>32</v>
      </c>
      <c r="M4459" s="120" t="s">
        <v>7068</v>
      </c>
      <c r="N4459" s="131">
        <v>43753</v>
      </c>
      <c r="O4459" s="131" t="s">
        <v>9758</v>
      </c>
      <c r="P4459" s="124" t="e">
        <f t="shared" si="190"/>
        <v>#VALUE!</v>
      </c>
      <c r="R4459" s="125"/>
      <c r="Y4459" s="116" t="s">
        <v>1770</v>
      </c>
    </row>
    <row r="4460" spans="1:25">
      <c r="A4460" s="116">
        <v>4460</v>
      </c>
      <c r="C4460" s="118">
        <f t="shared" si="189"/>
        <v>0</v>
      </c>
      <c r="E4460" s="120" t="s">
        <v>9778</v>
      </c>
      <c r="F4460" s="211"/>
      <c r="G4460" s="119" t="s">
        <v>9125</v>
      </c>
      <c r="K4460" s="120"/>
      <c r="L4460" s="120" t="s">
        <v>32</v>
      </c>
      <c r="P4460" s="124">
        <f t="shared" si="190"/>
        <v>0</v>
      </c>
      <c r="Y4460" s="116" t="s">
        <v>356</v>
      </c>
    </row>
    <row r="4461" spans="1:25">
      <c r="A4461" s="116">
        <v>4461</v>
      </c>
      <c r="B4461" s="129">
        <v>44104</v>
      </c>
      <c r="C4461" s="118">
        <f t="shared" si="189"/>
        <v>9</v>
      </c>
      <c r="D4461" s="120" t="s">
        <v>252</v>
      </c>
      <c r="E4461" s="120" t="s">
        <v>9779</v>
      </c>
      <c r="F4461" s="211" t="s">
        <v>9780</v>
      </c>
      <c r="G4461" s="119" t="s">
        <v>9781</v>
      </c>
      <c r="H4461" s="121" t="s">
        <v>8423</v>
      </c>
      <c r="I4461" s="121" t="s">
        <v>30</v>
      </c>
      <c r="J4461" s="121" t="s">
        <v>1544</v>
      </c>
      <c r="K4461" s="120"/>
      <c r="L4461" s="120" t="s">
        <v>32</v>
      </c>
      <c r="M4461" s="120" t="s">
        <v>7068</v>
      </c>
      <c r="N4461" s="131">
        <v>43754</v>
      </c>
      <c r="O4461" s="131">
        <v>44474</v>
      </c>
      <c r="P4461" s="124">
        <f t="shared" si="190"/>
        <v>10</v>
      </c>
      <c r="R4461" s="125">
        <f ca="1">TODAY()-O4461</f>
        <v>204</v>
      </c>
      <c r="Y4461" s="116" t="s">
        <v>9664</v>
      </c>
    </row>
    <row r="4462" spans="1:25">
      <c r="A4462" s="116">
        <v>4462</v>
      </c>
      <c r="C4462" s="118">
        <f t="shared" si="189"/>
        <v>0</v>
      </c>
      <c r="E4462" s="120" t="s">
        <v>9782</v>
      </c>
      <c r="F4462" s="211"/>
      <c r="G4462" s="119" t="s">
        <v>9783</v>
      </c>
      <c r="K4462" s="120"/>
      <c r="L4462" s="120" t="s">
        <v>32</v>
      </c>
      <c r="P4462" s="124">
        <f t="shared" si="190"/>
        <v>0</v>
      </c>
      <c r="Y4462" s="116" t="s">
        <v>356</v>
      </c>
    </row>
    <row r="4463" spans="1:25">
      <c r="A4463" s="116">
        <v>4463</v>
      </c>
      <c r="C4463" s="118">
        <f t="shared" si="189"/>
        <v>0</v>
      </c>
      <c r="E4463" s="120" t="s">
        <v>9784</v>
      </c>
      <c r="F4463" s="211"/>
      <c r="G4463" s="119" t="s">
        <v>7596</v>
      </c>
      <c r="K4463" s="120"/>
      <c r="L4463" s="120" t="s">
        <v>32</v>
      </c>
      <c r="P4463" s="124">
        <f t="shared" si="190"/>
        <v>0</v>
      </c>
      <c r="Y4463" s="116" t="s">
        <v>356</v>
      </c>
    </row>
    <row r="4464" spans="1:25">
      <c r="A4464" s="116">
        <v>4464</v>
      </c>
      <c r="C4464" s="118">
        <f t="shared" si="189"/>
        <v>0</v>
      </c>
      <c r="E4464" s="120" t="s">
        <v>9785</v>
      </c>
      <c r="F4464" s="211"/>
      <c r="G4464" s="119" t="s">
        <v>9254</v>
      </c>
      <c r="K4464" s="120"/>
      <c r="L4464" s="120" t="s">
        <v>32</v>
      </c>
      <c r="M4464" s="120" t="s">
        <v>7068</v>
      </c>
      <c r="N4464" s="131">
        <v>43754</v>
      </c>
      <c r="P4464" s="124">
        <f t="shared" si="190"/>
        <v>0</v>
      </c>
      <c r="R4464" s="118">
        <f ca="1">TODAY()-N4464</f>
        <v>924</v>
      </c>
      <c r="S4464" s="120" t="s">
        <v>724</v>
      </c>
      <c r="T4464" s="126">
        <v>43762</v>
      </c>
      <c r="Y4464" s="116" t="s">
        <v>2190</v>
      </c>
    </row>
    <row r="4465" spans="1:25">
      <c r="A4465" s="116">
        <v>4465</v>
      </c>
      <c r="C4465" s="118">
        <f t="shared" si="189"/>
        <v>0</v>
      </c>
      <c r="E4465" s="120" t="s">
        <v>9786</v>
      </c>
      <c r="F4465" s="211"/>
      <c r="G4465" s="119" t="s">
        <v>9787</v>
      </c>
      <c r="K4465" s="120"/>
      <c r="L4465" s="120" t="s">
        <v>32</v>
      </c>
      <c r="P4465" s="124">
        <f t="shared" si="190"/>
        <v>0</v>
      </c>
      <c r="Y4465" s="116" t="s">
        <v>356</v>
      </c>
    </row>
    <row r="4466" spans="1:25">
      <c r="A4466" s="116">
        <v>4466</v>
      </c>
      <c r="C4466" s="118">
        <f t="shared" si="189"/>
        <v>0</v>
      </c>
      <c r="E4466" s="120" t="s">
        <v>9788</v>
      </c>
      <c r="F4466" s="211"/>
      <c r="G4466" s="119" t="s">
        <v>9787</v>
      </c>
      <c r="K4466" s="120"/>
      <c r="L4466" s="120" t="s">
        <v>32</v>
      </c>
      <c r="P4466" s="124">
        <f t="shared" si="190"/>
        <v>0</v>
      </c>
      <c r="Y4466" s="116" t="s">
        <v>356</v>
      </c>
    </row>
    <row r="4467" spans="1:25">
      <c r="A4467" s="116">
        <v>4467</v>
      </c>
      <c r="C4467" s="118">
        <f t="shared" si="189"/>
        <v>0</v>
      </c>
      <c r="E4467" s="120" t="s">
        <v>9789</v>
      </c>
      <c r="F4467" s="211"/>
      <c r="G4467" s="119" t="s">
        <v>9787</v>
      </c>
      <c r="K4467" s="120"/>
      <c r="L4467" s="120" t="s">
        <v>32</v>
      </c>
      <c r="P4467" s="124">
        <f t="shared" si="190"/>
        <v>0</v>
      </c>
      <c r="Y4467" s="116" t="s">
        <v>356</v>
      </c>
    </row>
    <row r="4468" spans="1:25">
      <c r="A4468" s="116">
        <v>4468</v>
      </c>
      <c r="C4468" s="118">
        <f t="shared" si="189"/>
        <v>0</v>
      </c>
      <c r="E4468" s="120" t="s">
        <v>9790</v>
      </c>
      <c r="F4468" s="211"/>
      <c r="G4468" s="119" t="s">
        <v>2623</v>
      </c>
      <c r="K4468" s="120"/>
      <c r="L4468" s="120" t="s">
        <v>32</v>
      </c>
      <c r="P4468" s="124">
        <f t="shared" si="190"/>
        <v>0</v>
      </c>
      <c r="Y4468" s="116" t="s">
        <v>356</v>
      </c>
    </row>
    <row r="4469" spans="1:25">
      <c r="A4469" s="116">
        <v>4469</v>
      </c>
      <c r="C4469" s="118">
        <f t="shared" si="189"/>
        <v>0</v>
      </c>
      <c r="E4469" s="120" t="s">
        <v>9791</v>
      </c>
      <c r="F4469" s="211"/>
      <c r="G4469" s="119" t="s">
        <v>9787</v>
      </c>
      <c r="K4469" s="120"/>
      <c r="L4469" s="120" t="s">
        <v>32</v>
      </c>
      <c r="P4469" s="124">
        <f t="shared" si="190"/>
        <v>0</v>
      </c>
      <c r="Y4469" s="116" t="s">
        <v>356</v>
      </c>
    </row>
    <row r="4470" spans="1:25">
      <c r="A4470" s="116">
        <v>4470</v>
      </c>
      <c r="C4470" s="118">
        <f t="shared" si="189"/>
        <v>0</v>
      </c>
      <c r="E4470" s="120" t="s">
        <v>9792</v>
      </c>
      <c r="F4470" s="211"/>
      <c r="G4470" s="119" t="s">
        <v>627</v>
      </c>
      <c r="K4470" s="120"/>
      <c r="L4470" s="120" t="s">
        <v>32</v>
      </c>
      <c r="P4470" s="124">
        <f t="shared" si="190"/>
        <v>0</v>
      </c>
      <c r="Y4470" s="116" t="s">
        <v>356</v>
      </c>
    </row>
    <row r="4471" spans="1:25">
      <c r="A4471" s="116">
        <v>4471</v>
      </c>
      <c r="C4471" s="118">
        <f t="shared" si="189"/>
        <v>0</v>
      </c>
      <c r="E4471" s="120" t="s">
        <v>9793</v>
      </c>
      <c r="F4471" s="211"/>
      <c r="G4471" s="119" t="s">
        <v>465</v>
      </c>
      <c r="K4471" s="120"/>
      <c r="L4471" s="120" t="s">
        <v>32</v>
      </c>
      <c r="P4471" s="124">
        <f t="shared" si="190"/>
        <v>0</v>
      </c>
      <c r="Y4471" s="116" t="s">
        <v>356</v>
      </c>
    </row>
    <row r="4472" spans="1:25">
      <c r="A4472" s="116">
        <v>4472</v>
      </c>
      <c r="C4472" s="118">
        <f t="shared" si="189"/>
        <v>0</v>
      </c>
      <c r="E4472" s="120" t="s">
        <v>9794</v>
      </c>
      <c r="F4472" s="211"/>
      <c r="G4472" s="119" t="s">
        <v>627</v>
      </c>
      <c r="K4472" s="120"/>
      <c r="L4472" s="120" t="s">
        <v>32</v>
      </c>
      <c r="P4472" s="124">
        <f t="shared" si="190"/>
        <v>0</v>
      </c>
      <c r="Y4472" s="116" t="s">
        <v>356</v>
      </c>
    </row>
    <row r="4473" spans="1:25">
      <c r="A4473" s="116">
        <v>4473</v>
      </c>
      <c r="C4473" s="118">
        <f t="shared" si="189"/>
        <v>0</v>
      </c>
      <c r="D4473" s="120" t="s">
        <v>1959</v>
      </c>
      <c r="E4473" s="120" t="s">
        <v>9795</v>
      </c>
      <c r="F4473" s="211"/>
      <c r="G4473" s="119" t="s">
        <v>9796</v>
      </c>
      <c r="I4473" s="121" t="s">
        <v>30</v>
      </c>
      <c r="K4473" s="120"/>
      <c r="L4473" s="120" t="s">
        <v>32</v>
      </c>
      <c r="M4473" s="120" t="s">
        <v>7068</v>
      </c>
      <c r="N4473" s="131">
        <v>43759</v>
      </c>
      <c r="O4473" s="131" t="s">
        <v>9758</v>
      </c>
      <c r="P4473" s="124" t="e">
        <f t="shared" si="190"/>
        <v>#VALUE!</v>
      </c>
      <c r="R4473" s="125"/>
      <c r="S4473" s="120" t="s">
        <v>92</v>
      </c>
      <c r="T4473" s="126">
        <v>43761</v>
      </c>
      <c r="Y4473" s="116" t="s">
        <v>9797</v>
      </c>
    </row>
    <row r="4474" spans="1:25">
      <c r="A4474" s="116">
        <v>4474</v>
      </c>
      <c r="C4474" s="118">
        <f t="shared" si="189"/>
        <v>0</v>
      </c>
      <c r="E4474" s="120" t="s">
        <v>9798</v>
      </c>
      <c r="F4474" s="211"/>
      <c r="G4474" s="119" t="s">
        <v>9799</v>
      </c>
      <c r="K4474" s="120"/>
      <c r="L4474" s="120" t="s">
        <v>32</v>
      </c>
      <c r="P4474" s="124">
        <f t="shared" si="190"/>
        <v>0</v>
      </c>
      <c r="Y4474" s="116" t="s">
        <v>356</v>
      </c>
    </row>
    <row r="4475" spans="1:25">
      <c r="A4475" s="116">
        <v>4475</v>
      </c>
      <c r="B4475" s="129">
        <v>43759</v>
      </c>
      <c r="C4475" s="118">
        <f t="shared" si="189"/>
        <v>10</v>
      </c>
      <c r="D4475" s="120" t="s">
        <v>25</v>
      </c>
      <c r="E4475" s="120" t="s">
        <v>9800</v>
      </c>
      <c r="F4475" s="211" t="s">
        <v>9801</v>
      </c>
      <c r="G4475" s="119" t="s">
        <v>9802</v>
      </c>
      <c r="H4475" s="121" t="s">
        <v>48</v>
      </c>
      <c r="I4475" s="121" t="s">
        <v>30</v>
      </c>
      <c r="J4475" s="121" t="s">
        <v>6396</v>
      </c>
      <c r="K4475" s="120" t="s">
        <v>65</v>
      </c>
      <c r="L4475" s="120" t="s">
        <v>32</v>
      </c>
      <c r="M4475" s="120" t="s">
        <v>33</v>
      </c>
      <c r="N4475" s="131">
        <v>43759</v>
      </c>
      <c r="O4475" s="131">
        <v>44399</v>
      </c>
      <c r="P4475" s="124">
        <f t="shared" si="190"/>
        <v>7</v>
      </c>
      <c r="R4475" s="125"/>
    </row>
    <row r="4476" spans="1:25">
      <c r="A4476" s="116">
        <v>4476</v>
      </c>
      <c r="C4476" s="118">
        <f t="shared" si="189"/>
        <v>0</v>
      </c>
      <c r="E4476" s="120" t="s">
        <v>9803</v>
      </c>
      <c r="F4476" s="211"/>
      <c r="G4476" s="119" t="s">
        <v>9804</v>
      </c>
      <c r="K4476" s="120"/>
      <c r="L4476" s="120" t="s">
        <v>32</v>
      </c>
      <c r="P4476" s="124">
        <f t="shared" si="190"/>
        <v>0</v>
      </c>
      <c r="Y4476" s="116" t="s">
        <v>356</v>
      </c>
    </row>
    <row r="4477" spans="1:25">
      <c r="A4477" s="116">
        <v>4477</v>
      </c>
      <c r="C4477" s="118">
        <f t="shared" si="189"/>
        <v>0</v>
      </c>
      <c r="E4477" s="120" t="s">
        <v>9805</v>
      </c>
      <c r="F4477" s="211"/>
      <c r="G4477" s="119" t="s">
        <v>8977</v>
      </c>
      <c r="K4477" s="120"/>
      <c r="L4477" s="120" t="s">
        <v>32</v>
      </c>
      <c r="P4477" s="124">
        <f t="shared" si="190"/>
        <v>0</v>
      </c>
      <c r="Y4477" s="116" t="s">
        <v>356</v>
      </c>
    </row>
    <row r="4478" spans="1:25">
      <c r="A4478" s="116">
        <v>4478</v>
      </c>
      <c r="C4478" s="118">
        <f t="shared" si="189"/>
        <v>0</v>
      </c>
      <c r="E4478" s="120" t="s">
        <v>9806</v>
      </c>
      <c r="F4478" s="211"/>
      <c r="G4478" s="119" t="s">
        <v>3568</v>
      </c>
      <c r="K4478" s="120"/>
      <c r="L4478" s="120" t="s">
        <v>32</v>
      </c>
      <c r="P4478" s="124">
        <f t="shared" si="190"/>
        <v>0</v>
      </c>
      <c r="Y4478" s="116" t="s">
        <v>356</v>
      </c>
    </row>
    <row r="4479" spans="1:25">
      <c r="A4479" s="116">
        <v>4479</v>
      </c>
      <c r="C4479" s="118">
        <f t="shared" si="189"/>
        <v>0</v>
      </c>
      <c r="E4479" s="120" t="s">
        <v>9807</v>
      </c>
      <c r="F4479" s="211"/>
      <c r="G4479" s="119" t="s">
        <v>9808</v>
      </c>
      <c r="K4479" s="120"/>
      <c r="L4479" s="120" t="s">
        <v>32</v>
      </c>
      <c r="P4479" s="124">
        <f t="shared" si="190"/>
        <v>0</v>
      </c>
      <c r="Y4479" s="116" t="s">
        <v>356</v>
      </c>
    </row>
    <row r="4480" spans="1:25">
      <c r="A4480" s="116">
        <v>4480</v>
      </c>
      <c r="C4480" s="118">
        <f t="shared" si="189"/>
        <v>0</v>
      </c>
      <c r="E4480" s="120" t="s">
        <v>9809</v>
      </c>
      <c r="F4480" s="211"/>
      <c r="G4480" s="119" t="s">
        <v>9810</v>
      </c>
      <c r="K4480" s="120"/>
      <c r="L4480" s="120" t="s">
        <v>32</v>
      </c>
      <c r="P4480" s="124">
        <f t="shared" si="190"/>
        <v>0</v>
      </c>
      <c r="Y4480" s="116" t="s">
        <v>356</v>
      </c>
    </row>
    <row r="4481" spans="1:25">
      <c r="A4481" s="116">
        <v>4481</v>
      </c>
      <c r="C4481" s="118">
        <f t="shared" ref="C4481:C4499" si="191">IF(B4481&lt;&gt;0,MONTH(B4481),0)</f>
        <v>0</v>
      </c>
      <c r="E4481" s="120" t="s">
        <v>9811</v>
      </c>
      <c r="F4481" s="211"/>
      <c r="G4481" s="119" t="s">
        <v>9812</v>
      </c>
      <c r="K4481" s="120"/>
      <c r="L4481" s="120" t="s">
        <v>32</v>
      </c>
      <c r="P4481" s="124">
        <f t="shared" ref="P4481:P4499" si="192">IF(O4481&lt;&gt;0,MONTH(O4481),0)</f>
        <v>0</v>
      </c>
      <c r="Y4481" s="116" t="s">
        <v>356</v>
      </c>
    </row>
    <row r="4482" spans="1:25">
      <c r="A4482" s="116">
        <v>4482</v>
      </c>
      <c r="C4482" s="118">
        <f t="shared" si="191"/>
        <v>0</v>
      </c>
      <c r="E4482" s="120" t="s">
        <v>9813</v>
      </c>
      <c r="F4482" s="211"/>
      <c r="G4482" s="119" t="s">
        <v>9814</v>
      </c>
      <c r="K4482" s="120"/>
      <c r="L4482" s="120" t="s">
        <v>32</v>
      </c>
      <c r="P4482" s="124">
        <f t="shared" si="192"/>
        <v>0</v>
      </c>
      <c r="Y4482" s="116" t="s">
        <v>356</v>
      </c>
    </row>
    <row r="4483" spans="1:25">
      <c r="A4483" s="116">
        <v>4483</v>
      </c>
      <c r="C4483" s="118">
        <f t="shared" si="191"/>
        <v>0</v>
      </c>
      <c r="E4483" s="120" t="s">
        <v>9815</v>
      </c>
      <c r="F4483" s="211"/>
      <c r="G4483" s="119" t="s">
        <v>2840</v>
      </c>
      <c r="K4483" s="120"/>
      <c r="L4483" s="120" t="s">
        <v>32</v>
      </c>
      <c r="P4483" s="124">
        <f t="shared" si="192"/>
        <v>0</v>
      </c>
      <c r="Y4483" s="116" t="s">
        <v>356</v>
      </c>
    </row>
    <row r="4484" spans="1:25">
      <c r="A4484" s="116">
        <v>4484</v>
      </c>
      <c r="C4484" s="118">
        <f t="shared" si="191"/>
        <v>0</v>
      </c>
      <c r="F4484" s="211"/>
      <c r="G4484" s="119" t="s">
        <v>2840</v>
      </c>
      <c r="K4484" s="120"/>
      <c r="L4484" s="120" t="s">
        <v>32</v>
      </c>
      <c r="P4484" s="124">
        <f t="shared" si="192"/>
        <v>0</v>
      </c>
      <c r="Y4484" s="116" t="s">
        <v>356</v>
      </c>
    </row>
    <row r="4485" spans="1:25">
      <c r="A4485" s="116">
        <v>4485</v>
      </c>
      <c r="C4485" s="118">
        <f t="shared" si="191"/>
        <v>0</v>
      </c>
      <c r="E4485" s="120" t="s">
        <v>9816</v>
      </c>
      <c r="F4485" s="211"/>
      <c r="G4485" s="119" t="s">
        <v>9817</v>
      </c>
      <c r="K4485" s="120"/>
      <c r="L4485" s="120" t="s">
        <v>32</v>
      </c>
      <c r="P4485" s="124">
        <f t="shared" si="192"/>
        <v>0</v>
      </c>
      <c r="Y4485" s="116" t="s">
        <v>1062</v>
      </c>
    </row>
    <row r="4486" spans="1:25" ht="27.6">
      <c r="A4486" s="116">
        <v>4486</v>
      </c>
      <c r="C4486" s="118">
        <f t="shared" si="191"/>
        <v>0</v>
      </c>
      <c r="D4486" s="119" t="s">
        <v>37</v>
      </c>
      <c r="E4486" s="120" t="s">
        <v>9818</v>
      </c>
      <c r="F4486" s="211" t="s">
        <v>9819</v>
      </c>
      <c r="G4486" s="119" t="s">
        <v>9817</v>
      </c>
      <c r="H4486" s="121" t="s">
        <v>6799</v>
      </c>
      <c r="I4486" s="121" t="s">
        <v>30</v>
      </c>
      <c r="J4486" s="121" t="s">
        <v>9820</v>
      </c>
      <c r="K4486" s="120"/>
      <c r="L4486" s="120" t="s">
        <v>32</v>
      </c>
      <c r="M4486" s="120" t="s">
        <v>7068</v>
      </c>
      <c r="N4486" s="131">
        <v>43761</v>
      </c>
      <c r="O4486" s="131">
        <v>44060</v>
      </c>
      <c r="P4486" s="124">
        <f t="shared" si="192"/>
        <v>8</v>
      </c>
      <c r="R4486" s="125">
        <f ca="1">TODAY()-O4486</f>
        <v>618</v>
      </c>
      <c r="S4486" s="120" t="s">
        <v>55</v>
      </c>
      <c r="Y4486" s="116" t="s">
        <v>356</v>
      </c>
    </row>
    <row r="4487" spans="1:25">
      <c r="A4487" s="116">
        <v>4487</v>
      </c>
      <c r="C4487" s="118">
        <f t="shared" si="191"/>
        <v>0</v>
      </c>
      <c r="E4487" s="120" t="s">
        <v>9821</v>
      </c>
      <c r="F4487" s="211"/>
      <c r="G4487" s="119" t="s">
        <v>9822</v>
      </c>
      <c r="K4487" s="120"/>
      <c r="L4487" s="120" t="s">
        <v>32</v>
      </c>
      <c r="P4487" s="124">
        <f t="shared" si="192"/>
        <v>0</v>
      </c>
      <c r="Y4487" s="116" t="s">
        <v>356</v>
      </c>
    </row>
    <row r="4488" spans="1:25" ht="27.6">
      <c r="A4488" s="116">
        <v>4488</v>
      </c>
      <c r="C4488" s="118">
        <f t="shared" si="191"/>
        <v>0</v>
      </c>
      <c r="D4488" s="120" t="s">
        <v>252</v>
      </c>
      <c r="E4488" s="120" t="s">
        <v>9823</v>
      </c>
      <c r="F4488" s="211" t="s">
        <v>9824</v>
      </c>
      <c r="G4488" s="119" t="s">
        <v>9825</v>
      </c>
      <c r="H4488" s="121" t="s">
        <v>71</v>
      </c>
      <c r="I4488" s="119" t="s">
        <v>30</v>
      </c>
      <c r="J4488" s="121" t="s">
        <v>77</v>
      </c>
      <c r="K4488" s="120"/>
      <c r="L4488" s="120" t="s">
        <v>32</v>
      </c>
      <c r="M4488" s="120" t="s">
        <v>33</v>
      </c>
      <c r="N4488" s="131">
        <v>43783</v>
      </c>
      <c r="O4488" s="131">
        <v>44275</v>
      </c>
      <c r="P4488" s="124">
        <f t="shared" si="192"/>
        <v>3</v>
      </c>
      <c r="Q4488" s="118">
        <v>1</v>
      </c>
      <c r="R4488" s="125">
        <f ca="1">TODAY()-O4488</f>
        <v>403</v>
      </c>
      <c r="S4488" s="120" t="s">
        <v>92</v>
      </c>
      <c r="T4488" s="126">
        <v>44292</v>
      </c>
      <c r="Y4488" s="116" t="s">
        <v>1211</v>
      </c>
    </row>
    <row r="4489" spans="1:25">
      <c r="A4489" s="116">
        <v>4489</v>
      </c>
      <c r="C4489" s="118">
        <f t="shared" si="191"/>
        <v>0</v>
      </c>
      <c r="D4489" s="120" t="s">
        <v>1959</v>
      </c>
      <c r="E4489" s="120" t="s">
        <v>9826</v>
      </c>
      <c r="F4489" s="211" t="s">
        <v>9134</v>
      </c>
      <c r="G4489" s="119" t="s">
        <v>9827</v>
      </c>
      <c r="I4489" s="121" t="s">
        <v>30</v>
      </c>
      <c r="J4489" s="121" t="s">
        <v>9820</v>
      </c>
      <c r="K4489" s="120"/>
      <c r="L4489" s="120" t="s">
        <v>32</v>
      </c>
      <c r="M4489" s="120" t="s">
        <v>7068</v>
      </c>
      <c r="N4489" s="131">
        <v>43761</v>
      </c>
      <c r="O4489" s="131" t="s">
        <v>9758</v>
      </c>
      <c r="P4489" s="124" t="e">
        <f t="shared" si="192"/>
        <v>#VALUE!</v>
      </c>
      <c r="R4489" s="125"/>
      <c r="S4489" s="126" t="s">
        <v>44</v>
      </c>
      <c r="Y4489" s="116" t="str">
        <f xml:space="preserve"> "Follow up message sent " &amp;TEXT(O4489,"dd/mm/yyyy")</f>
        <v>Follow up message sent Irrelevent (7/14/2020)</v>
      </c>
    </row>
    <row r="4490" spans="1:25" ht="27.6">
      <c r="A4490" s="116">
        <v>4490</v>
      </c>
      <c r="C4490" s="118">
        <f t="shared" si="191"/>
        <v>0</v>
      </c>
      <c r="D4490" s="120" t="s">
        <v>1959</v>
      </c>
      <c r="E4490" s="120" t="s">
        <v>9828</v>
      </c>
      <c r="F4490" s="211" t="s">
        <v>9829</v>
      </c>
      <c r="G4490" s="119" t="s">
        <v>1560</v>
      </c>
      <c r="H4490" s="121" t="s">
        <v>5003</v>
      </c>
      <c r="I4490" s="121" t="s">
        <v>30</v>
      </c>
      <c r="J4490" s="121" t="s">
        <v>5018</v>
      </c>
      <c r="K4490" s="120"/>
      <c r="L4490" s="120" t="s">
        <v>32</v>
      </c>
      <c r="M4490" s="120" t="s">
        <v>7068</v>
      </c>
      <c r="N4490" s="131">
        <v>43762</v>
      </c>
      <c r="O4490" s="131" t="s">
        <v>9758</v>
      </c>
      <c r="P4490" s="124" t="e">
        <f t="shared" si="192"/>
        <v>#VALUE!</v>
      </c>
      <c r="R4490" s="125"/>
      <c r="S4490" s="126" t="s">
        <v>44</v>
      </c>
      <c r="Y4490" s="116" t="str">
        <f xml:space="preserve"> "Follow up message sent " &amp;TEXT(O4490,"dd/mm/yyyy")</f>
        <v>Follow up message sent Irrelevent (7/14/2020)</v>
      </c>
    </row>
    <row r="4491" spans="1:25" ht="27.6">
      <c r="A4491" s="116">
        <v>4491</v>
      </c>
      <c r="B4491" s="129">
        <v>44089</v>
      </c>
      <c r="C4491" s="118">
        <f t="shared" si="191"/>
        <v>9</v>
      </c>
      <c r="D4491" s="120" t="s">
        <v>25</v>
      </c>
      <c r="E4491" s="120" t="s">
        <v>9830</v>
      </c>
      <c r="F4491" s="211" t="s">
        <v>9831</v>
      </c>
      <c r="G4491" s="119" t="s">
        <v>528</v>
      </c>
      <c r="K4491" s="120"/>
      <c r="L4491" s="120" t="s">
        <v>32</v>
      </c>
      <c r="M4491" s="120" t="s">
        <v>33</v>
      </c>
      <c r="O4491" s="131">
        <v>44483</v>
      </c>
      <c r="P4491" s="124">
        <f t="shared" si="192"/>
        <v>10</v>
      </c>
    </row>
    <row r="4492" spans="1:25">
      <c r="A4492" s="116">
        <v>4492</v>
      </c>
      <c r="C4492" s="118">
        <f t="shared" si="191"/>
        <v>0</v>
      </c>
      <c r="E4492" s="120" t="s">
        <v>9832</v>
      </c>
      <c r="F4492" s="211"/>
      <c r="G4492" s="119" t="s">
        <v>9833</v>
      </c>
      <c r="K4492" s="120"/>
      <c r="L4492" s="120" t="s">
        <v>32</v>
      </c>
      <c r="P4492" s="124">
        <f t="shared" si="192"/>
        <v>0</v>
      </c>
      <c r="Y4492" s="116" t="s">
        <v>356</v>
      </c>
    </row>
    <row r="4493" spans="1:25">
      <c r="A4493" s="116">
        <v>4493</v>
      </c>
      <c r="C4493" s="118">
        <f t="shared" si="191"/>
        <v>0</v>
      </c>
      <c r="D4493" s="120" t="s">
        <v>252</v>
      </c>
      <c r="E4493" s="120" t="s">
        <v>9834</v>
      </c>
      <c r="F4493" s="211" t="s">
        <v>9835</v>
      </c>
      <c r="G4493" s="119" t="s">
        <v>9836</v>
      </c>
      <c r="H4493" s="121" t="s">
        <v>41</v>
      </c>
      <c r="I4493" s="121" t="s">
        <v>30</v>
      </c>
      <c r="J4493" s="121" t="s">
        <v>7280</v>
      </c>
      <c r="K4493" s="120"/>
      <c r="L4493" s="120" t="s">
        <v>32</v>
      </c>
      <c r="M4493" s="120" t="s">
        <v>33</v>
      </c>
      <c r="N4493" s="131">
        <v>43763</v>
      </c>
      <c r="O4493" s="131">
        <v>44275</v>
      </c>
      <c r="P4493" s="124">
        <f t="shared" si="192"/>
        <v>3</v>
      </c>
      <c r="Q4493" s="118">
        <v>1</v>
      </c>
      <c r="R4493" s="125">
        <f ca="1">TODAY()-O4493</f>
        <v>403</v>
      </c>
      <c r="S4493" s="120" t="s">
        <v>55</v>
      </c>
      <c r="Y4493" s="116" t="s">
        <v>1211</v>
      </c>
    </row>
    <row r="4494" spans="1:25">
      <c r="A4494" s="116">
        <v>4494</v>
      </c>
      <c r="C4494" s="118">
        <f t="shared" si="191"/>
        <v>0</v>
      </c>
      <c r="E4494" s="120" t="s">
        <v>9837</v>
      </c>
      <c r="F4494" s="211" t="s">
        <v>1156</v>
      </c>
      <c r="G4494" s="119" t="s">
        <v>9838</v>
      </c>
      <c r="H4494" s="121" t="s">
        <v>5003</v>
      </c>
      <c r="I4494" s="119" t="s">
        <v>30</v>
      </c>
      <c r="J4494" s="121" t="s">
        <v>87</v>
      </c>
      <c r="K4494" s="120"/>
      <c r="L4494" s="120" t="s">
        <v>32</v>
      </c>
      <c r="M4494" s="120" t="s">
        <v>7068</v>
      </c>
      <c r="N4494" s="131">
        <v>43761</v>
      </c>
      <c r="P4494" s="124">
        <f t="shared" si="192"/>
        <v>0</v>
      </c>
      <c r="R4494" s="118">
        <f ca="1">TODAY()-O4494</f>
        <v>44678</v>
      </c>
      <c r="S4494" s="120" t="s">
        <v>237</v>
      </c>
      <c r="T4494" s="126">
        <v>43761</v>
      </c>
      <c r="Y4494" s="116" t="s">
        <v>9839</v>
      </c>
    </row>
    <row r="4495" spans="1:25">
      <c r="A4495" s="116">
        <v>4495</v>
      </c>
      <c r="C4495" s="118">
        <f t="shared" si="191"/>
        <v>0</v>
      </c>
      <c r="E4495" s="120" t="s">
        <v>9840</v>
      </c>
      <c r="F4495" s="211"/>
      <c r="G4495" s="119" t="s">
        <v>9841</v>
      </c>
      <c r="K4495" s="120"/>
      <c r="L4495" s="120" t="s">
        <v>32</v>
      </c>
      <c r="P4495" s="124">
        <f t="shared" si="192"/>
        <v>0</v>
      </c>
      <c r="Y4495" s="116" t="s">
        <v>356</v>
      </c>
    </row>
    <row r="4496" spans="1:25">
      <c r="A4496" s="116">
        <v>4496</v>
      </c>
      <c r="B4496" s="129">
        <v>44259</v>
      </c>
      <c r="C4496" s="118">
        <f t="shared" si="191"/>
        <v>3</v>
      </c>
      <c r="D4496" s="120" t="s">
        <v>252</v>
      </c>
      <c r="E4496" s="121" t="s">
        <v>9842</v>
      </c>
      <c r="F4496" s="211" t="s">
        <v>3557</v>
      </c>
      <c r="G4496" s="119" t="s">
        <v>9843</v>
      </c>
      <c r="H4496" s="121" t="s">
        <v>9570</v>
      </c>
      <c r="I4496" s="119" t="s">
        <v>30</v>
      </c>
      <c r="J4496" s="121" t="s">
        <v>87</v>
      </c>
      <c r="K4496" s="120" t="s">
        <v>65</v>
      </c>
      <c r="L4496" s="131" t="s">
        <v>32</v>
      </c>
      <c r="M4496" s="121" t="s">
        <v>2244</v>
      </c>
      <c r="P4496" s="124">
        <f t="shared" si="192"/>
        <v>0</v>
      </c>
    </row>
    <row r="4497" spans="1:25" ht="27.6">
      <c r="A4497" s="116">
        <v>4497</v>
      </c>
      <c r="C4497" s="118">
        <f t="shared" si="191"/>
        <v>0</v>
      </c>
      <c r="D4497" s="120" t="s">
        <v>252</v>
      </c>
      <c r="E4497" s="120" t="s">
        <v>9844</v>
      </c>
      <c r="F4497" s="211" t="s">
        <v>9845</v>
      </c>
      <c r="G4497" s="119" t="s">
        <v>9846</v>
      </c>
      <c r="H4497" s="121" t="s">
        <v>344</v>
      </c>
      <c r="I4497" s="119" t="s">
        <v>30</v>
      </c>
      <c r="J4497" s="121" t="s">
        <v>77</v>
      </c>
      <c r="K4497" s="120"/>
      <c r="L4497" s="120" t="s">
        <v>32</v>
      </c>
      <c r="M4497" s="120" t="s">
        <v>7068</v>
      </c>
      <c r="N4497" s="131">
        <v>43762</v>
      </c>
      <c r="O4497" s="131">
        <v>44392</v>
      </c>
      <c r="P4497" s="124">
        <f t="shared" si="192"/>
        <v>7</v>
      </c>
      <c r="R4497" s="125">
        <f ca="1">TODAY()-O4497</f>
        <v>286</v>
      </c>
      <c r="S4497" s="120" t="s">
        <v>55</v>
      </c>
      <c r="Y4497" s="127" t="s">
        <v>1211</v>
      </c>
    </row>
    <row r="4498" spans="1:25">
      <c r="A4498" s="116">
        <v>4498</v>
      </c>
      <c r="C4498" s="118">
        <f t="shared" si="191"/>
        <v>0</v>
      </c>
      <c r="E4498" s="120" t="s">
        <v>9847</v>
      </c>
      <c r="F4498" s="211"/>
      <c r="G4498" s="119" t="s">
        <v>9848</v>
      </c>
      <c r="K4498" s="120"/>
      <c r="L4498" s="120" t="s">
        <v>32</v>
      </c>
      <c r="P4498" s="124">
        <f t="shared" si="192"/>
        <v>0</v>
      </c>
      <c r="Y4498" s="116" t="s">
        <v>356</v>
      </c>
    </row>
    <row r="4499" spans="1:25">
      <c r="A4499" s="116">
        <v>4499</v>
      </c>
      <c r="C4499" s="118">
        <f t="shared" si="191"/>
        <v>0</v>
      </c>
      <c r="E4499" s="120" t="s">
        <v>9849</v>
      </c>
      <c r="F4499" s="211"/>
      <c r="G4499" s="119" t="s">
        <v>9850</v>
      </c>
      <c r="K4499" s="120"/>
      <c r="L4499" s="120" t="s">
        <v>32</v>
      </c>
      <c r="P4499" s="124">
        <f t="shared" si="192"/>
        <v>0</v>
      </c>
      <c r="Y4499" s="116" t="s">
        <v>356</v>
      </c>
    </row>
    <row r="4500" spans="1:25">
      <c r="A4500" s="116">
        <v>4500</v>
      </c>
      <c r="B4500" s="129">
        <v>44461</v>
      </c>
      <c r="D4500" s="120" t="s">
        <v>580</v>
      </c>
      <c r="E4500" s="120" t="s">
        <v>9851</v>
      </c>
      <c r="F4500" s="212" t="s">
        <v>5333</v>
      </c>
      <c r="G4500" s="119" t="s">
        <v>9852</v>
      </c>
      <c r="H4500" s="121" t="s">
        <v>140</v>
      </c>
      <c r="I4500" s="121" t="s">
        <v>30</v>
      </c>
      <c r="J4500" s="121" t="s">
        <v>9853</v>
      </c>
      <c r="K4500" s="121" t="s">
        <v>65</v>
      </c>
      <c r="L4500" s="131" t="s">
        <v>5152</v>
      </c>
      <c r="M4500" s="120" t="s">
        <v>78</v>
      </c>
    </row>
    <row r="4501" spans="1:25">
      <c r="A4501" s="116">
        <v>4501</v>
      </c>
      <c r="C4501" s="118">
        <f t="shared" ref="C4501:C4539" si="193">IF(B4501&lt;&gt;0,MONTH(B4501),0)</f>
        <v>0</v>
      </c>
      <c r="D4501" s="120" t="s">
        <v>252</v>
      </c>
      <c r="E4501" s="120" t="s">
        <v>9854</v>
      </c>
      <c r="F4501" s="211" t="s">
        <v>9855</v>
      </c>
      <c r="G4501" s="119" t="s">
        <v>9856</v>
      </c>
      <c r="H4501" s="121" t="s">
        <v>41</v>
      </c>
      <c r="I4501" s="121" t="s">
        <v>30</v>
      </c>
      <c r="J4501" s="121" t="s">
        <v>9857</v>
      </c>
      <c r="K4501" s="120"/>
      <c r="L4501" s="120" t="s">
        <v>32</v>
      </c>
      <c r="M4501" s="120" t="s">
        <v>33</v>
      </c>
      <c r="N4501" s="131">
        <v>43762</v>
      </c>
      <c r="O4501" s="131">
        <v>44275</v>
      </c>
      <c r="P4501" s="124">
        <f t="shared" ref="P4501:P4539" si="194">IF(O4501&lt;&gt;0,MONTH(O4501),0)</f>
        <v>3</v>
      </c>
      <c r="Q4501" s="118">
        <v>2</v>
      </c>
      <c r="R4501" s="125">
        <f ca="1">TODAY()-O4501</f>
        <v>403</v>
      </c>
      <c r="S4501" s="120" t="s">
        <v>55</v>
      </c>
      <c r="Y4501" s="116" t="s">
        <v>1211</v>
      </c>
    </row>
    <row r="4502" spans="1:25">
      <c r="A4502" s="116">
        <v>4502</v>
      </c>
      <c r="C4502" s="118">
        <f t="shared" si="193"/>
        <v>0</v>
      </c>
      <c r="E4502" s="120" t="s">
        <v>9858</v>
      </c>
      <c r="F4502" s="211"/>
      <c r="G4502" s="119" t="s">
        <v>229</v>
      </c>
      <c r="K4502" s="120"/>
      <c r="L4502" s="120" t="s">
        <v>32</v>
      </c>
      <c r="P4502" s="124">
        <f t="shared" si="194"/>
        <v>0</v>
      </c>
      <c r="Y4502" s="116" t="s">
        <v>356</v>
      </c>
    </row>
    <row r="4503" spans="1:25">
      <c r="A4503" s="116">
        <v>4503</v>
      </c>
      <c r="C4503" s="118">
        <f t="shared" si="193"/>
        <v>0</v>
      </c>
      <c r="E4503" s="120" t="s">
        <v>9859</v>
      </c>
      <c r="F4503" s="211"/>
      <c r="G4503" s="119" t="s">
        <v>9860</v>
      </c>
      <c r="K4503" s="120"/>
      <c r="L4503" s="120" t="s">
        <v>32</v>
      </c>
      <c r="P4503" s="124">
        <f t="shared" si="194"/>
        <v>0</v>
      </c>
      <c r="Y4503" s="116" t="s">
        <v>356</v>
      </c>
    </row>
    <row r="4504" spans="1:25">
      <c r="A4504" s="116">
        <v>4504</v>
      </c>
      <c r="C4504" s="118">
        <f t="shared" si="193"/>
        <v>0</v>
      </c>
      <c r="D4504" s="120" t="s">
        <v>252</v>
      </c>
      <c r="E4504" s="120" t="s">
        <v>9861</v>
      </c>
      <c r="F4504" s="211" t="s">
        <v>9862</v>
      </c>
      <c r="G4504" s="119" t="s">
        <v>9682</v>
      </c>
      <c r="H4504" s="121" t="s">
        <v>71</v>
      </c>
      <c r="I4504" s="121" t="s">
        <v>30</v>
      </c>
      <c r="J4504" s="121" t="s">
        <v>7142</v>
      </c>
      <c r="K4504" s="120"/>
      <c r="L4504" s="120" t="s">
        <v>32</v>
      </c>
      <c r="M4504" s="120" t="s">
        <v>7068</v>
      </c>
      <c r="N4504" s="131">
        <v>43762</v>
      </c>
      <c r="O4504" s="232">
        <v>44265</v>
      </c>
      <c r="P4504" s="124">
        <f t="shared" si="194"/>
        <v>3</v>
      </c>
      <c r="R4504" s="125">
        <f ca="1">TODAY()-O4504</f>
        <v>413</v>
      </c>
      <c r="S4504" s="120" t="s">
        <v>55</v>
      </c>
      <c r="Y4504" s="127" t="s">
        <v>1211</v>
      </c>
    </row>
    <row r="4505" spans="1:25">
      <c r="A4505" s="116">
        <v>4505</v>
      </c>
      <c r="B4505" s="129">
        <v>44260</v>
      </c>
      <c r="C4505" s="118">
        <f t="shared" si="193"/>
        <v>3</v>
      </c>
      <c r="D4505" s="120" t="s">
        <v>252</v>
      </c>
      <c r="E4505" s="121" t="s">
        <v>9863</v>
      </c>
      <c r="F4505" s="211" t="s">
        <v>9864</v>
      </c>
      <c r="G4505" s="119" t="s">
        <v>2956</v>
      </c>
      <c r="H4505" s="121" t="s">
        <v>9570</v>
      </c>
      <c r="I4505" s="121" t="s">
        <v>42</v>
      </c>
      <c r="J4505" s="121" t="s">
        <v>72</v>
      </c>
      <c r="K4505" s="120" t="s">
        <v>65</v>
      </c>
      <c r="L4505" s="131" t="s">
        <v>32</v>
      </c>
      <c r="M4505" s="121" t="s">
        <v>2244</v>
      </c>
      <c r="P4505" s="124">
        <f t="shared" si="194"/>
        <v>0</v>
      </c>
    </row>
    <row r="4506" spans="1:25">
      <c r="A4506" s="116">
        <v>4506</v>
      </c>
      <c r="C4506" s="118">
        <f t="shared" si="193"/>
        <v>0</v>
      </c>
      <c r="D4506" s="120" t="s">
        <v>252</v>
      </c>
      <c r="E4506" s="120" t="s">
        <v>9865</v>
      </c>
      <c r="F4506" s="211" t="s">
        <v>158</v>
      </c>
      <c r="G4506" s="119" t="s">
        <v>9866</v>
      </c>
      <c r="H4506" s="121" t="s">
        <v>29</v>
      </c>
      <c r="I4506" s="119" t="s">
        <v>30</v>
      </c>
      <c r="J4506" s="121" t="s">
        <v>87</v>
      </c>
      <c r="K4506" s="120"/>
      <c r="L4506" s="120" t="s">
        <v>32</v>
      </c>
      <c r="M4506" s="120" t="s">
        <v>33</v>
      </c>
      <c r="N4506" s="131">
        <v>43762</v>
      </c>
      <c r="O4506" s="131">
        <v>44354</v>
      </c>
      <c r="P4506" s="124">
        <f t="shared" si="194"/>
        <v>6</v>
      </c>
      <c r="Q4506" s="118">
        <v>2</v>
      </c>
      <c r="R4506" s="125">
        <f ca="1">TODAY()-O4506</f>
        <v>324</v>
      </c>
      <c r="S4506" s="120" t="s">
        <v>55</v>
      </c>
      <c r="Y4506" s="116" t="s">
        <v>1211</v>
      </c>
    </row>
    <row r="4507" spans="1:25">
      <c r="A4507" s="116">
        <v>4507</v>
      </c>
      <c r="C4507" s="118">
        <f t="shared" si="193"/>
        <v>0</v>
      </c>
      <c r="E4507" s="120" t="s">
        <v>9867</v>
      </c>
      <c r="F4507" s="211"/>
      <c r="G4507" s="119" t="s">
        <v>3568</v>
      </c>
      <c r="K4507" s="120"/>
      <c r="L4507" s="120" t="s">
        <v>32</v>
      </c>
      <c r="P4507" s="124">
        <f t="shared" si="194"/>
        <v>0</v>
      </c>
      <c r="Y4507" s="116" t="s">
        <v>356</v>
      </c>
    </row>
    <row r="4508" spans="1:25">
      <c r="A4508" s="116">
        <v>4508</v>
      </c>
      <c r="C4508" s="118">
        <f t="shared" si="193"/>
        <v>0</v>
      </c>
      <c r="D4508" s="120" t="s">
        <v>252</v>
      </c>
      <c r="E4508" s="120" t="s">
        <v>9868</v>
      </c>
      <c r="F4508" s="211" t="s">
        <v>9869</v>
      </c>
      <c r="G4508" s="119" t="s">
        <v>7562</v>
      </c>
      <c r="H4508" s="121" t="s">
        <v>29</v>
      </c>
      <c r="I4508" s="119" t="s">
        <v>30</v>
      </c>
      <c r="J4508" s="121" t="s">
        <v>77</v>
      </c>
      <c r="K4508" s="120"/>
      <c r="L4508" s="120" t="s">
        <v>32</v>
      </c>
      <c r="M4508" s="120" t="s">
        <v>33</v>
      </c>
      <c r="N4508" s="131">
        <v>43762</v>
      </c>
      <c r="O4508" s="131">
        <v>44354</v>
      </c>
      <c r="P4508" s="124">
        <f t="shared" si="194"/>
        <v>6</v>
      </c>
      <c r="Q4508" s="118">
        <v>3</v>
      </c>
      <c r="R4508" s="125">
        <f ca="1">TODAY()-O4508</f>
        <v>324</v>
      </c>
      <c r="S4508" s="120" t="s">
        <v>55</v>
      </c>
      <c r="Y4508" s="116" t="s">
        <v>1211</v>
      </c>
    </row>
    <row r="4509" spans="1:25">
      <c r="A4509" s="116">
        <v>4509</v>
      </c>
      <c r="C4509" s="118">
        <f t="shared" si="193"/>
        <v>0</v>
      </c>
      <c r="E4509" s="120" t="s">
        <v>9870</v>
      </c>
      <c r="F4509" s="211"/>
      <c r="G4509" s="119" t="s">
        <v>5266</v>
      </c>
      <c r="K4509" s="120"/>
      <c r="L4509" s="120" t="s">
        <v>32</v>
      </c>
      <c r="P4509" s="124">
        <f t="shared" si="194"/>
        <v>0</v>
      </c>
      <c r="Y4509" s="116" t="s">
        <v>356</v>
      </c>
    </row>
    <row r="4510" spans="1:25">
      <c r="A4510" s="116">
        <v>4510</v>
      </c>
      <c r="C4510" s="118">
        <f t="shared" si="193"/>
        <v>0</v>
      </c>
      <c r="E4510" s="120" t="s">
        <v>9871</v>
      </c>
      <c r="F4510" s="211"/>
      <c r="G4510" s="119" t="s">
        <v>9808</v>
      </c>
      <c r="K4510" s="120"/>
      <c r="L4510" s="120" t="s">
        <v>32</v>
      </c>
      <c r="P4510" s="124">
        <f t="shared" si="194"/>
        <v>0</v>
      </c>
      <c r="Y4510" s="116" t="s">
        <v>356</v>
      </c>
    </row>
    <row r="4511" spans="1:25">
      <c r="A4511" s="116">
        <v>4511</v>
      </c>
      <c r="C4511" s="118">
        <f t="shared" si="193"/>
        <v>0</v>
      </c>
      <c r="E4511" s="120" t="s">
        <v>9872</v>
      </c>
      <c r="F4511" s="211"/>
      <c r="G4511" s="119" t="s">
        <v>9808</v>
      </c>
      <c r="K4511" s="120"/>
      <c r="L4511" s="120" t="s">
        <v>32</v>
      </c>
      <c r="P4511" s="124">
        <f t="shared" si="194"/>
        <v>0</v>
      </c>
      <c r="Y4511" s="116" t="s">
        <v>356</v>
      </c>
    </row>
    <row r="4512" spans="1:25">
      <c r="A4512" s="116">
        <v>4512</v>
      </c>
      <c r="C4512" s="118">
        <f t="shared" si="193"/>
        <v>0</v>
      </c>
      <c r="E4512" s="120" t="s">
        <v>9873</v>
      </c>
      <c r="F4512" s="211"/>
      <c r="G4512" s="119" t="s">
        <v>9874</v>
      </c>
      <c r="K4512" s="120"/>
      <c r="L4512" s="120" t="s">
        <v>32</v>
      </c>
      <c r="P4512" s="124">
        <f t="shared" si="194"/>
        <v>0</v>
      </c>
      <c r="Y4512" s="116" t="s">
        <v>356</v>
      </c>
    </row>
    <row r="4513" spans="1:25">
      <c r="A4513" s="116">
        <v>4513</v>
      </c>
      <c r="C4513" s="118">
        <f t="shared" si="193"/>
        <v>0</v>
      </c>
      <c r="D4513" s="120" t="s">
        <v>252</v>
      </c>
      <c r="E4513" s="120" t="s">
        <v>9875</v>
      </c>
      <c r="F4513" s="211" t="s">
        <v>473</v>
      </c>
      <c r="G4513" s="119" t="s">
        <v>3751</v>
      </c>
      <c r="H4513" s="121" t="s">
        <v>71</v>
      </c>
      <c r="I4513" s="119" t="s">
        <v>30</v>
      </c>
      <c r="J4513" s="121" t="s">
        <v>87</v>
      </c>
      <c r="K4513" s="120"/>
      <c r="L4513" s="120" t="s">
        <v>32</v>
      </c>
      <c r="M4513" s="120" t="s">
        <v>33</v>
      </c>
      <c r="N4513" s="131">
        <v>43762</v>
      </c>
      <c r="O4513" s="131">
        <v>44275</v>
      </c>
      <c r="P4513" s="124">
        <f t="shared" si="194"/>
        <v>3</v>
      </c>
      <c r="Q4513" s="118">
        <v>3</v>
      </c>
      <c r="R4513" s="125">
        <f ca="1">TODAY()-O4513</f>
        <v>403</v>
      </c>
      <c r="S4513" s="120" t="s">
        <v>55</v>
      </c>
      <c r="Y4513" s="116" t="s">
        <v>1211</v>
      </c>
    </row>
    <row r="4514" spans="1:25">
      <c r="A4514" s="116">
        <v>4514</v>
      </c>
      <c r="C4514" s="118">
        <f t="shared" si="193"/>
        <v>0</v>
      </c>
      <c r="D4514" s="120" t="s">
        <v>252</v>
      </c>
      <c r="E4514" s="120" t="s">
        <v>9876</v>
      </c>
      <c r="F4514" s="211" t="s">
        <v>104</v>
      </c>
      <c r="G4514" s="119" t="s">
        <v>9877</v>
      </c>
      <c r="H4514" s="121" t="s">
        <v>41</v>
      </c>
      <c r="I4514" s="119" t="s">
        <v>30</v>
      </c>
      <c r="J4514" s="121" t="s">
        <v>87</v>
      </c>
      <c r="K4514" s="120"/>
      <c r="L4514" s="120" t="s">
        <v>32</v>
      </c>
      <c r="M4514" s="120" t="s">
        <v>33</v>
      </c>
      <c r="N4514" s="131">
        <v>43776</v>
      </c>
      <c r="O4514" s="131">
        <v>44275</v>
      </c>
      <c r="P4514" s="124">
        <f t="shared" si="194"/>
        <v>3</v>
      </c>
      <c r="Q4514" s="118">
        <v>2</v>
      </c>
      <c r="R4514" s="125">
        <f ca="1">TODAY()-O4514</f>
        <v>403</v>
      </c>
      <c r="S4514" s="120" t="s">
        <v>55</v>
      </c>
      <c r="Y4514" s="116" t="s">
        <v>1211</v>
      </c>
    </row>
    <row r="4515" spans="1:25">
      <c r="A4515" s="116">
        <v>4515</v>
      </c>
      <c r="C4515" s="118">
        <f t="shared" si="193"/>
        <v>0</v>
      </c>
      <c r="D4515" s="120" t="s">
        <v>252</v>
      </c>
      <c r="E4515" s="120" t="s">
        <v>9878</v>
      </c>
      <c r="F4515" s="211" t="s">
        <v>9879</v>
      </c>
      <c r="G4515" s="119" t="s">
        <v>9874</v>
      </c>
      <c r="H4515" s="121" t="s">
        <v>41</v>
      </c>
      <c r="I4515" s="121" t="s">
        <v>30</v>
      </c>
      <c r="J4515" s="121" t="s">
        <v>7131</v>
      </c>
      <c r="K4515" s="120"/>
      <c r="L4515" s="120" t="s">
        <v>32</v>
      </c>
      <c r="M4515" s="120" t="s">
        <v>33</v>
      </c>
      <c r="N4515" s="131">
        <v>43763</v>
      </c>
      <c r="O4515" s="131">
        <v>44392</v>
      </c>
      <c r="P4515" s="124">
        <f t="shared" si="194"/>
        <v>7</v>
      </c>
      <c r="Q4515" s="118">
        <v>2</v>
      </c>
      <c r="R4515" s="125">
        <f ca="1">TODAY()-O4515</f>
        <v>286</v>
      </c>
      <c r="S4515" s="120" t="s">
        <v>55</v>
      </c>
      <c r="Y4515" s="116" t="s">
        <v>1211</v>
      </c>
    </row>
    <row r="4516" spans="1:25" ht="27.6">
      <c r="A4516" s="116">
        <v>4516</v>
      </c>
      <c r="C4516" s="118">
        <f t="shared" si="193"/>
        <v>0</v>
      </c>
      <c r="D4516" s="120" t="s">
        <v>252</v>
      </c>
      <c r="E4516" s="120" t="s">
        <v>9880</v>
      </c>
      <c r="F4516" s="211" t="s">
        <v>9881</v>
      </c>
      <c r="G4516" s="119" t="s">
        <v>9882</v>
      </c>
      <c r="I4516" s="121" t="s">
        <v>30</v>
      </c>
      <c r="J4516" s="121" t="s">
        <v>7216</v>
      </c>
      <c r="K4516" s="120"/>
      <c r="L4516" s="120" t="s">
        <v>32</v>
      </c>
      <c r="M4516" s="120" t="s">
        <v>4990</v>
      </c>
      <c r="N4516" s="131" t="s">
        <v>9883</v>
      </c>
      <c r="P4516" s="124">
        <f t="shared" si="194"/>
        <v>0</v>
      </c>
    </row>
    <row r="4517" spans="1:25">
      <c r="A4517" s="116">
        <v>4517</v>
      </c>
      <c r="C4517" s="118">
        <f t="shared" si="193"/>
        <v>0</v>
      </c>
      <c r="D4517" s="120" t="s">
        <v>25</v>
      </c>
      <c r="E4517" s="120" t="s">
        <v>9884</v>
      </c>
      <c r="F4517" s="211" t="s">
        <v>9885</v>
      </c>
      <c r="G4517" s="119" t="s">
        <v>9886</v>
      </c>
      <c r="H4517" s="121" t="s">
        <v>53</v>
      </c>
      <c r="I4517" s="121" t="s">
        <v>30</v>
      </c>
      <c r="J4517" s="121" t="s">
        <v>5018</v>
      </c>
      <c r="K4517" s="120"/>
      <c r="L4517" s="120" t="s">
        <v>32</v>
      </c>
      <c r="M4517" s="120" t="s">
        <v>7068</v>
      </c>
      <c r="N4517" s="131">
        <v>43839</v>
      </c>
      <c r="O4517" s="131">
        <v>44406</v>
      </c>
      <c r="P4517" s="124">
        <f t="shared" si="194"/>
        <v>7</v>
      </c>
      <c r="R4517" s="125"/>
      <c r="S4517" s="120" t="s">
        <v>55</v>
      </c>
      <c r="Y4517" s="116" t="s">
        <v>59</v>
      </c>
    </row>
    <row r="4518" spans="1:25">
      <c r="A4518" s="116">
        <v>4518</v>
      </c>
      <c r="C4518" s="118">
        <f t="shared" si="193"/>
        <v>0</v>
      </c>
      <c r="D4518" s="119" t="s">
        <v>37</v>
      </c>
      <c r="E4518" s="120" t="s">
        <v>9887</v>
      </c>
      <c r="F4518" s="211" t="s">
        <v>6344</v>
      </c>
      <c r="G4518" s="119" t="s">
        <v>9888</v>
      </c>
      <c r="H4518" s="121" t="s">
        <v>6799</v>
      </c>
      <c r="I4518" s="121" t="s">
        <v>30</v>
      </c>
      <c r="J4518" s="121" t="s">
        <v>7091</v>
      </c>
      <c r="K4518" s="120"/>
      <c r="L4518" s="120" t="s">
        <v>32</v>
      </c>
      <c r="M4518" s="120" t="s">
        <v>33</v>
      </c>
      <c r="N4518" s="131">
        <v>43839</v>
      </c>
      <c r="O4518" s="131" t="s">
        <v>9889</v>
      </c>
      <c r="P4518" s="124" t="e">
        <f t="shared" si="194"/>
        <v>#VALUE!</v>
      </c>
      <c r="R4518" s="125"/>
      <c r="Y4518" s="116" t="s">
        <v>356</v>
      </c>
    </row>
    <row r="4519" spans="1:25">
      <c r="A4519" s="116">
        <v>4519</v>
      </c>
      <c r="C4519" s="118">
        <f t="shared" si="193"/>
        <v>0</v>
      </c>
      <c r="D4519" s="119" t="s">
        <v>37</v>
      </c>
      <c r="E4519" s="120" t="s">
        <v>9890</v>
      </c>
      <c r="F4519" s="211" t="s">
        <v>6344</v>
      </c>
      <c r="G4519" s="119" t="s">
        <v>9891</v>
      </c>
      <c r="H4519" s="121" t="s">
        <v>6799</v>
      </c>
      <c r="I4519" s="119" t="s">
        <v>30</v>
      </c>
      <c r="J4519" s="121" t="s">
        <v>31</v>
      </c>
      <c r="K4519" s="120"/>
      <c r="L4519" s="120" t="s">
        <v>32</v>
      </c>
      <c r="M4519" s="120" t="s">
        <v>33</v>
      </c>
      <c r="N4519" s="131">
        <v>43839</v>
      </c>
      <c r="O4519" s="131" t="s">
        <v>9758</v>
      </c>
      <c r="P4519" s="124" t="e">
        <f t="shared" si="194"/>
        <v>#VALUE!</v>
      </c>
      <c r="R4519" s="125"/>
      <c r="Y4519" s="116" t="s">
        <v>356</v>
      </c>
    </row>
    <row r="4520" spans="1:25">
      <c r="A4520" s="116">
        <v>4520</v>
      </c>
      <c r="C4520" s="118">
        <f t="shared" si="193"/>
        <v>0</v>
      </c>
      <c r="D4520" s="120" t="s">
        <v>7069</v>
      </c>
      <c r="E4520" s="120" t="s">
        <v>9892</v>
      </c>
      <c r="F4520" s="211" t="s">
        <v>6344</v>
      </c>
      <c r="G4520" s="119" t="s">
        <v>9893</v>
      </c>
      <c r="I4520" s="119" t="s">
        <v>30</v>
      </c>
      <c r="J4520" s="121" t="s">
        <v>77</v>
      </c>
      <c r="K4520" s="120"/>
      <c r="L4520" s="120" t="s">
        <v>32</v>
      </c>
      <c r="P4520" s="124">
        <f t="shared" si="194"/>
        <v>0</v>
      </c>
      <c r="Y4520" s="116" t="s">
        <v>356</v>
      </c>
    </row>
    <row r="4521" spans="1:25">
      <c r="A4521" s="116">
        <v>4521</v>
      </c>
      <c r="C4521" s="118">
        <f t="shared" si="193"/>
        <v>0</v>
      </c>
      <c r="D4521" s="120" t="s">
        <v>7069</v>
      </c>
      <c r="E4521" s="120" t="s">
        <v>9894</v>
      </c>
      <c r="F4521" s="211" t="s">
        <v>6344</v>
      </c>
      <c r="G4521" s="119" t="s">
        <v>9895</v>
      </c>
      <c r="I4521" s="121" t="s">
        <v>30</v>
      </c>
      <c r="J4521" s="121" t="s">
        <v>7091</v>
      </c>
      <c r="K4521" s="120"/>
      <c r="L4521" s="120" t="s">
        <v>32</v>
      </c>
      <c r="M4521" s="120" t="s">
        <v>33</v>
      </c>
      <c r="N4521" s="131">
        <v>43839</v>
      </c>
      <c r="P4521" s="124">
        <f t="shared" si="194"/>
        <v>0</v>
      </c>
      <c r="R4521" s="118">
        <f ca="1">TODAY()-N4521</f>
        <v>839</v>
      </c>
      <c r="S4521" s="120" t="s">
        <v>92</v>
      </c>
      <c r="T4521" s="126">
        <v>43840</v>
      </c>
      <c r="Y4521" s="116" t="s">
        <v>7314</v>
      </c>
    </row>
    <row r="4522" spans="1:25">
      <c r="A4522" s="116">
        <v>4522</v>
      </c>
      <c r="C4522" s="118">
        <f t="shared" si="193"/>
        <v>0</v>
      </c>
      <c r="E4522" s="120" t="s">
        <v>9896</v>
      </c>
      <c r="F4522" s="211" t="s">
        <v>9897</v>
      </c>
      <c r="G4522" s="119" t="s">
        <v>8161</v>
      </c>
      <c r="I4522" s="119" t="s">
        <v>30</v>
      </c>
      <c r="J4522" s="121" t="s">
        <v>87</v>
      </c>
      <c r="K4522" s="120"/>
      <c r="L4522" s="120" t="s">
        <v>32</v>
      </c>
      <c r="M4522" s="120" t="s">
        <v>33</v>
      </c>
      <c r="N4522" s="131">
        <v>43840</v>
      </c>
      <c r="P4522" s="124">
        <f t="shared" si="194"/>
        <v>0</v>
      </c>
      <c r="R4522" s="118">
        <f ca="1">TODAY()-N4522</f>
        <v>838</v>
      </c>
      <c r="S4522" s="120" t="s">
        <v>92</v>
      </c>
      <c r="T4522" s="126">
        <v>43840</v>
      </c>
      <c r="Y4522" s="116" t="s">
        <v>7314</v>
      </c>
    </row>
    <row r="4523" spans="1:25">
      <c r="A4523" s="116">
        <v>4523</v>
      </c>
      <c r="C4523" s="118">
        <f t="shared" si="193"/>
        <v>0</v>
      </c>
      <c r="E4523" s="120" t="s">
        <v>9898</v>
      </c>
      <c r="F4523" s="211" t="s">
        <v>9899</v>
      </c>
      <c r="G4523" s="119" t="s">
        <v>9900</v>
      </c>
      <c r="I4523" s="119" t="s">
        <v>30</v>
      </c>
      <c r="J4523" s="121" t="s">
        <v>87</v>
      </c>
      <c r="K4523" s="120"/>
      <c r="L4523" s="120" t="s">
        <v>32</v>
      </c>
      <c r="P4523" s="124">
        <f t="shared" si="194"/>
        <v>0</v>
      </c>
      <c r="Y4523" s="116" t="s">
        <v>356</v>
      </c>
    </row>
    <row r="4524" spans="1:25">
      <c r="A4524" s="116">
        <v>4524</v>
      </c>
      <c r="C4524" s="118">
        <f t="shared" si="193"/>
        <v>0</v>
      </c>
      <c r="D4524" s="120" t="s">
        <v>1959</v>
      </c>
      <c r="E4524" s="120" t="s">
        <v>9901</v>
      </c>
      <c r="F4524" s="211" t="s">
        <v>9902</v>
      </c>
      <c r="G4524" s="119" t="s">
        <v>9903</v>
      </c>
      <c r="I4524" s="121" t="s">
        <v>30</v>
      </c>
      <c r="J4524" s="121" t="s">
        <v>7271</v>
      </c>
      <c r="K4524" s="120"/>
      <c r="L4524" s="120" t="s">
        <v>32</v>
      </c>
      <c r="M4524" s="120" t="s">
        <v>4990</v>
      </c>
      <c r="N4524" s="131">
        <v>43845</v>
      </c>
      <c r="O4524" s="131" t="s">
        <v>9904</v>
      </c>
      <c r="P4524" s="124" t="e">
        <f t="shared" si="194"/>
        <v>#VALUE!</v>
      </c>
      <c r="R4524" s="125"/>
      <c r="S4524" s="120" t="s">
        <v>9904</v>
      </c>
      <c r="T4524" s="126">
        <v>43847</v>
      </c>
      <c r="U4524" s="126" t="s">
        <v>4079</v>
      </c>
      <c r="Y4524" s="116" t="s">
        <v>9905</v>
      </c>
    </row>
    <row r="4525" spans="1:25">
      <c r="A4525" s="116">
        <v>4525</v>
      </c>
      <c r="C4525" s="118">
        <f t="shared" si="193"/>
        <v>0</v>
      </c>
      <c r="D4525" s="120" t="s">
        <v>7069</v>
      </c>
      <c r="E4525" s="120" t="s">
        <v>9906</v>
      </c>
      <c r="F4525" s="211" t="s">
        <v>9907</v>
      </c>
      <c r="G4525" s="119" t="s">
        <v>9908</v>
      </c>
      <c r="I4525" s="121" t="s">
        <v>30</v>
      </c>
      <c r="J4525" s="121" t="s">
        <v>485</v>
      </c>
      <c r="K4525" s="120"/>
      <c r="L4525" s="120" t="s">
        <v>32</v>
      </c>
      <c r="P4525" s="124">
        <f t="shared" si="194"/>
        <v>0</v>
      </c>
      <c r="Y4525" s="116" t="s">
        <v>356</v>
      </c>
    </row>
    <row r="4526" spans="1:25">
      <c r="A4526" s="116">
        <v>4526</v>
      </c>
      <c r="C4526" s="118">
        <f t="shared" si="193"/>
        <v>0</v>
      </c>
      <c r="E4526" s="120" t="s">
        <v>9909</v>
      </c>
      <c r="F4526" s="211" t="s">
        <v>6344</v>
      </c>
      <c r="G4526" s="119" t="s">
        <v>9910</v>
      </c>
      <c r="I4526" s="121" t="s">
        <v>30</v>
      </c>
      <c r="J4526" s="121" t="s">
        <v>3749</v>
      </c>
      <c r="K4526" s="120"/>
      <c r="L4526" s="120" t="s">
        <v>32</v>
      </c>
      <c r="P4526" s="124">
        <f t="shared" si="194"/>
        <v>0</v>
      </c>
      <c r="Y4526" s="116" t="s">
        <v>356</v>
      </c>
    </row>
    <row r="4527" spans="1:25">
      <c r="A4527" s="116">
        <v>4527</v>
      </c>
      <c r="C4527" s="118">
        <f t="shared" si="193"/>
        <v>0</v>
      </c>
      <c r="E4527" s="120" t="s">
        <v>9911</v>
      </c>
      <c r="F4527" s="211" t="s">
        <v>9912</v>
      </c>
      <c r="G4527" s="119" t="s">
        <v>9913</v>
      </c>
      <c r="I4527" s="121" t="s">
        <v>30</v>
      </c>
      <c r="J4527" s="121" t="s">
        <v>7131</v>
      </c>
      <c r="K4527" s="120"/>
      <c r="L4527" s="120" t="s">
        <v>32</v>
      </c>
      <c r="M4527" s="120" t="s">
        <v>7068</v>
      </c>
      <c r="N4527" s="131">
        <v>43839</v>
      </c>
      <c r="P4527" s="124">
        <f t="shared" si="194"/>
        <v>0</v>
      </c>
      <c r="R4527" s="118">
        <f ca="1">TODAY()-N4527</f>
        <v>839</v>
      </c>
      <c r="S4527" s="120" t="s">
        <v>92</v>
      </c>
      <c r="T4527" s="126">
        <v>43839</v>
      </c>
      <c r="Y4527" s="116" t="s">
        <v>7314</v>
      </c>
    </row>
    <row r="4528" spans="1:25">
      <c r="A4528" s="116">
        <v>4528</v>
      </c>
      <c r="C4528" s="118">
        <f t="shared" si="193"/>
        <v>0</v>
      </c>
      <c r="E4528" s="120" t="s">
        <v>9914</v>
      </c>
      <c r="F4528" s="211" t="s">
        <v>2352</v>
      </c>
      <c r="G4528" s="119" t="s">
        <v>9915</v>
      </c>
      <c r="H4528" s="121" t="s">
        <v>6799</v>
      </c>
      <c r="I4528" s="119" t="s">
        <v>30</v>
      </c>
      <c r="J4528" s="121" t="s">
        <v>87</v>
      </c>
      <c r="K4528" s="120"/>
      <c r="L4528" s="120" t="s">
        <v>32</v>
      </c>
      <c r="M4528" s="120" t="s">
        <v>7068</v>
      </c>
      <c r="N4528" s="131">
        <v>43839</v>
      </c>
      <c r="O4528" s="131" t="s">
        <v>44</v>
      </c>
      <c r="P4528" s="124" t="e">
        <f t="shared" si="194"/>
        <v>#VALUE!</v>
      </c>
      <c r="R4528" s="125"/>
      <c r="S4528" s="126" t="s">
        <v>44</v>
      </c>
      <c r="Y4528" s="116" t="str">
        <f xml:space="preserve"> "Follow up message sent " &amp;TEXT(O4528,"dd/mm/yyyy")</f>
        <v>Follow up message sent Irrelevant</v>
      </c>
    </row>
    <row r="4529" spans="1:25">
      <c r="A4529" s="116">
        <v>4529</v>
      </c>
      <c r="C4529" s="118">
        <f t="shared" si="193"/>
        <v>0</v>
      </c>
      <c r="E4529" s="120" t="s">
        <v>9916</v>
      </c>
      <c r="F4529" s="211" t="s">
        <v>9917</v>
      </c>
      <c r="G4529" s="119" t="s">
        <v>9918</v>
      </c>
      <c r="I4529" s="121" t="s">
        <v>30</v>
      </c>
      <c r="J4529" s="121" t="s">
        <v>1540</v>
      </c>
      <c r="K4529" s="120"/>
      <c r="L4529" s="120" t="s">
        <v>32</v>
      </c>
      <c r="P4529" s="124">
        <f t="shared" si="194"/>
        <v>0</v>
      </c>
      <c r="Y4529" s="116" t="s">
        <v>356</v>
      </c>
    </row>
    <row r="4530" spans="1:25">
      <c r="A4530" s="116">
        <v>4530</v>
      </c>
      <c r="C4530" s="118">
        <f t="shared" si="193"/>
        <v>0</v>
      </c>
      <c r="D4530" s="119" t="s">
        <v>25</v>
      </c>
      <c r="E4530" s="120" t="s">
        <v>9919</v>
      </c>
      <c r="F4530" s="211" t="s">
        <v>6492</v>
      </c>
      <c r="G4530" s="119" t="s">
        <v>9918</v>
      </c>
      <c r="H4530" s="121" t="s">
        <v>53</v>
      </c>
      <c r="I4530" s="119" t="s">
        <v>30</v>
      </c>
      <c r="J4530" s="121" t="s">
        <v>31</v>
      </c>
      <c r="K4530" s="120" t="s">
        <v>65</v>
      </c>
      <c r="L4530" s="120" t="s">
        <v>32</v>
      </c>
      <c r="M4530" s="120" t="s">
        <v>8774</v>
      </c>
      <c r="P4530" s="124">
        <f t="shared" si="194"/>
        <v>0</v>
      </c>
      <c r="Y4530" s="116" t="s">
        <v>356</v>
      </c>
    </row>
    <row r="4531" spans="1:25">
      <c r="A4531" s="116">
        <v>4531</v>
      </c>
      <c r="C4531" s="118">
        <f t="shared" si="193"/>
        <v>0</v>
      </c>
      <c r="D4531" s="119" t="s">
        <v>25</v>
      </c>
      <c r="E4531" s="120" t="s">
        <v>9920</v>
      </c>
      <c r="F4531" s="211" t="s">
        <v>9921</v>
      </c>
      <c r="G4531" s="119" t="s">
        <v>9922</v>
      </c>
      <c r="H4531" s="121" t="s">
        <v>53</v>
      </c>
      <c r="I4531" s="119" t="s">
        <v>30</v>
      </c>
      <c r="J4531" s="121" t="s">
        <v>77</v>
      </c>
      <c r="K4531" s="120" t="s">
        <v>65</v>
      </c>
      <c r="L4531" s="120" t="s">
        <v>32</v>
      </c>
      <c r="M4531" s="120" t="s">
        <v>8774</v>
      </c>
      <c r="P4531" s="124">
        <f t="shared" si="194"/>
        <v>0</v>
      </c>
      <c r="Y4531" s="116" t="s">
        <v>356</v>
      </c>
    </row>
    <row r="4532" spans="1:25">
      <c r="A4532" s="116">
        <v>4532</v>
      </c>
      <c r="C4532" s="118">
        <f t="shared" si="193"/>
        <v>0</v>
      </c>
      <c r="E4532" s="120" t="s">
        <v>9923</v>
      </c>
      <c r="F4532" s="211" t="s">
        <v>122</v>
      </c>
      <c r="G4532" s="119" t="s">
        <v>9924</v>
      </c>
      <c r="I4532" s="119" t="s">
        <v>30</v>
      </c>
      <c r="J4532" s="121" t="s">
        <v>87</v>
      </c>
      <c r="K4532" s="120"/>
      <c r="L4532" s="120" t="s">
        <v>32</v>
      </c>
      <c r="P4532" s="124">
        <f t="shared" si="194"/>
        <v>0</v>
      </c>
      <c r="Y4532" s="116" t="s">
        <v>356</v>
      </c>
    </row>
    <row r="4533" spans="1:25">
      <c r="A4533" s="116">
        <v>4533</v>
      </c>
      <c r="C4533" s="118">
        <f t="shared" si="193"/>
        <v>0</v>
      </c>
      <c r="D4533" s="120" t="s">
        <v>1959</v>
      </c>
      <c r="E4533" s="120" t="s">
        <v>9925</v>
      </c>
      <c r="F4533" s="211" t="s">
        <v>122</v>
      </c>
      <c r="G4533" s="119" t="s">
        <v>9926</v>
      </c>
      <c r="I4533" s="119" t="s">
        <v>30</v>
      </c>
      <c r="J4533" s="121" t="s">
        <v>529</v>
      </c>
      <c r="K4533" s="120"/>
      <c r="L4533" s="120" t="s">
        <v>32</v>
      </c>
      <c r="M4533" s="120" t="s">
        <v>33</v>
      </c>
      <c r="N4533" s="131">
        <v>43839</v>
      </c>
      <c r="O4533" s="131" t="s">
        <v>9927</v>
      </c>
      <c r="P4533" s="124" t="e">
        <f t="shared" si="194"/>
        <v>#VALUE!</v>
      </c>
      <c r="R4533" s="125"/>
      <c r="S4533" s="120" t="s">
        <v>135</v>
      </c>
      <c r="T4533" s="126">
        <v>43839</v>
      </c>
      <c r="Y4533" s="116" t="s">
        <v>9928</v>
      </c>
    </row>
    <row r="4534" spans="1:25">
      <c r="A4534" s="116">
        <v>4534</v>
      </c>
      <c r="C4534" s="118">
        <f t="shared" si="193"/>
        <v>0</v>
      </c>
      <c r="D4534" s="120" t="s">
        <v>252</v>
      </c>
      <c r="E4534" s="120" t="s">
        <v>9929</v>
      </c>
      <c r="F4534" s="211" t="s">
        <v>8790</v>
      </c>
      <c r="G4534" s="119" t="s">
        <v>9930</v>
      </c>
      <c r="H4534" s="121" t="s">
        <v>41</v>
      </c>
      <c r="I4534" s="121" t="s">
        <v>30</v>
      </c>
      <c r="J4534" s="121" t="s">
        <v>485</v>
      </c>
      <c r="K4534" s="120"/>
      <c r="L4534" s="120" t="s">
        <v>32</v>
      </c>
      <c r="M4534" s="120" t="s">
        <v>33</v>
      </c>
      <c r="N4534" s="131">
        <v>43843</v>
      </c>
      <c r="O4534" s="232">
        <v>44265</v>
      </c>
      <c r="P4534" s="124">
        <f t="shared" si="194"/>
        <v>3</v>
      </c>
      <c r="R4534" s="125">
        <f ca="1">TODAY()-O4534</f>
        <v>413</v>
      </c>
      <c r="S4534" s="120" t="s">
        <v>55</v>
      </c>
      <c r="Y4534" s="127" t="s">
        <v>1211</v>
      </c>
    </row>
    <row r="4535" spans="1:25">
      <c r="A4535" s="116">
        <v>4535</v>
      </c>
      <c r="C4535" s="118">
        <f t="shared" si="193"/>
        <v>0</v>
      </c>
      <c r="D4535" s="119" t="s">
        <v>37</v>
      </c>
      <c r="E4535" s="120" t="s">
        <v>9931</v>
      </c>
      <c r="F4535" s="211" t="s">
        <v>7529</v>
      </c>
      <c r="G4535" s="119" t="s">
        <v>6841</v>
      </c>
      <c r="H4535" s="121" t="s">
        <v>5003</v>
      </c>
      <c r="I4535" s="121" t="s">
        <v>30</v>
      </c>
      <c r="J4535" s="121" t="s">
        <v>7131</v>
      </c>
      <c r="K4535" s="120"/>
      <c r="L4535" s="120" t="s">
        <v>32</v>
      </c>
      <c r="M4535" s="120" t="s">
        <v>184</v>
      </c>
      <c r="N4535" s="131">
        <v>43839</v>
      </c>
      <c r="O4535" s="131">
        <v>43886</v>
      </c>
      <c r="P4535" s="124">
        <f t="shared" si="194"/>
        <v>2</v>
      </c>
      <c r="R4535" s="125">
        <f ca="1">TODAY()-O4535</f>
        <v>792</v>
      </c>
      <c r="Y4535" s="116" t="s">
        <v>356</v>
      </c>
    </row>
    <row r="4536" spans="1:25">
      <c r="A4536" s="116">
        <v>4536</v>
      </c>
      <c r="C4536" s="118">
        <f t="shared" si="193"/>
        <v>0</v>
      </c>
      <c r="D4536" s="119" t="s">
        <v>37</v>
      </c>
      <c r="E4536" s="120" t="s">
        <v>9932</v>
      </c>
      <c r="F4536" s="211" t="s">
        <v>8790</v>
      </c>
      <c r="G4536" s="119" t="s">
        <v>9933</v>
      </c>
      <c r="H4536" s="121" t="s">
        <v>6799</v>
      </c>
      <c r="I4536" s="121" t="s">
        <v>30</v>
      </c>
      <c r="J4536" s="121" t="s">
        <v>5018</v>
      </c>
      <c r="K4536" s="120"/>
      <c r="L4536" s="120" t="s">
        <v>32</v>
      </c>
      <c r="M4536" s="120" t="s">
        <v>33</v>
      </c>
      <c r="N4536" s="131">
        <v>43847</v>
      </c>
      <c r="O4536" s="131">
        <v>44060</v>
      </c>
      <c r="P4536" s="124">
        <f t="shared" si="194"/>
        <v>8</v>
      </c>
      <c r="R4536" s="125">
        <f ca="1">TODAY()-O4536</f>
        <v>618</v>
      </c>
      <c r="S4536" s="120" t="s">
        <v>55</v>
      </c>
      <c r="Y4536" s="116" t="s">
        <v>356</v>
      </c>
    </row>
    <row r="4537" spans="1:25">
      <c r="A4537" s="116">
        <v>4537</v>
      </c>
      <c r="C4537" s="118">
        <f t="shared" si="193"/>
        <v>0</v>
      </c>
      <c r="E4537" s="120" t="s">
        <v>9934</v>
      </c>
      <c r="F4537" s="211" t="s">
        <v>9935</v>
      </c>
      <c r="G4537" s="119" t="s">
        <v>9936</v>
      </c>
      <c r="I4537" s="119" t="s">
        <v>30</v>
      </c>
      <c r="J4537" s="121" t="s">
        <v>87</v>
      </c>
      <c r="K4537" s="120"/>
      <c r="L4537" s="120" t="s">
        <v>32</v>
      </c>
      <c r="P4537" s="124">
        <f t="shared" si="194"/>
        <v>0</v>
      </c>
      <c r="Y4537" s="116" t="s">
        <v>356</v>
      </c>
    </row>
    <row r="4538" spans="1:25">
      <c r="A4538" s="116">
        <v>4538</v>
      </c>
      <c r="C4538" s="118">
        <f t="shared" si="193"/>
        <v>0</v>
      </c>
      <c r="D4538" s="120" t="s">
        <v>252</v>
      </c>
      <c r="E4538" s="120" t="s">
        <v>9937</v>
      </c>
      <c r="F4538" s="211" t="s">
        <v>9938</v>
      </c>
      <c r="G4538" s="119" t="s">
        <v>9939</v>
      </c>
      <c r="H4538" s="121" t="s">
        <v>41</v>
      </c>
      <c r="I4538" s="119" t="s">
        <v>30</v>
      </c>
      <c r="J4538" s="121" t="s">
        <v>31</v>
      </c>
      <c r="K4538" s="120"/>
      <c r="L4538" s="120" t="s">
        <v>32</v>
      </c>
      <c r="M4538" s="120" t="s">
        <v>33</v>
      </c>
      <c r="N4538" s="131">
        <v>44000</v>
      </c>
      <c r="O4538" s="131">
        <v>44272</v>
      </c>
      <c r="P4538" s="124">
        <f t="shared" si="194"/>
        <v>3</v>
      </c>
      <c r="R4538" s="125">
        <f ca="1">TODAY()-O4538</f>
        <v>406</v>
      </c>
      <c r="S4538" s="120" t="s">
        <v>55</v>
      </c>
      <c r="Y4538" s="116" t="s">
        <v>1211</v>
      </c>
    </row>
    <row r="4539" spans="1:25" ht="27.6">
      <c r="A4539" s="116">
        <v>4539</v>
      </c>
      <c r="C4539" s="118">
        <f t="shared" si="193"/>
        <v>0</v>
      </c>
      <c r="D4539" s="120" t="s">
        <v>7069</v>
      </c>
      <c r="E4539" s="120" t="s">
        <v>9940</v>
      </c>
      <c r="F4539" s="211" t="s">
        <v>9941</v>
      </c>
      <c r="G4539" s="119" t="s">
        <v>1765</v>
      </c>
      <c r="I4539" s="121" t="s">
        <v>30</v>
      </c>
      <c r="J4539" s="121" t="s">
        <v>1544</v>
      </c>
      <c r="K4539" s="120"/>
      <c r="L4539" s="120" t="s">
        <v>32</v>
      </c>
      <c r="O4539" s="131" t="s">
        <v>44</v>
      </c>
      <c r="P4539" s="124" t="e">
        <f t="shared" si="194"/>
        <v>#VALUE!</v>
      </c>
      <c r="R4539" s="125"/>
      <c r="S4539" s="126" t="s">
        <v>44</v>
      </c>
      <c r="Y4539" s="126" t="s">
        <v>44</v>
      </c>
    </row>
    <row r="4540" spans="1:25" ht="27.6">
      <c r="A4540" s="116">
        <v>4540</v>
      </c>
      <c r="B4540" s="129">
        <v>44461</v>
      </c>
      <c r="D4540" s="120" t="s">
        <v>580</v>
      </c>
      <c r="E4540" s="120" t="s">
        <v>9942</v>
      </c>
      <c r="F4540" s="212" t="s">
        <v>9943</v>
      </c>
      <c r="G4540" s="180" t="s">
        <v>9944</v>
      </c>
      <c r="H4540" s="121" t="s">
        <v>177</v>
      </c>
      <c r="I4540" s="121" t="s">
        <v>30</v>
      </c>
      <c r="J4540" s="121" t="s">
        <v>77</v>
      </c>
      <c r="K4540" s="121" t="s">
        <v>65</v>
      </c>
      <c r="L4540" s="131" t="s">
        <v>5152</v>
      </c>
      <c r="M4540" s="120" t="s">
        <v>78</v>
      </c>
      <c r="N4540" s="131" t="s">
        <v>9945</v>
      </c>
    </row>
    <row r="4541" spans="1:25">
      <c r="A4541" s="116">
        <v>4541</v>
      </c>
      <c r="C4541" s="118">
        <f t="shared" ref="C4541:C4551" si="195">IF(B4541&lt;&gt;0,MONTH(B4541),0)</f>
        <v>0</v>
      </c>
      <c r="D4541" s="120" t="s">
        <v>7069</v>
      </c>
      <c r="E4541" s="120" t="s">
        <v>9946</v>
      </c>
      <c r="F4541" s="211" t="s">
        <v>9947</v>
      </c>
      <c r="G4541" s="119" t="s">
        <v>9948</v>
      </c>
      <c r="I4541" s="119" t="s">
        <v>30</v>
      </c>
      <c r="J4541" s="121" t="s">
        <v>77</v>
      </c>
      <c r="K4541" s="120"/>
      <c r="L4541" s="120" t="s">
        <v>32</v>
      </c>
      <c r="P4541" s="124">
        <f t="shared" ref="P4541:P4551" si="196">IF(O4541&lt;&gt;0,MONTH(O4541),0)</f>
        <v>0</v>
      </c>
      <c r="Y4541" s="116" t="s">
        <v>356</v>
      </c>
    </row>
    <row r="4542" spans="1:25">
      <c r="A4542" s="116">
        <v>4542</v>
      </c>
      <c r="C4542" s="118">
        <f t="shared" si="195"/>
        <v>0</v>
      </c>
      <c r="D4542" s="120" t="s">
        <v>7069</v>
      </c>
      <c r="E4542" s="120" t="s">
        <v>9949</v>
      </c>
      <c r="F4542" s="211" t="s">
        <v>9950</v>
      </c>
      <c r="G4542" s="119" t="s">
        <v>9951</v>
      </c>
      <c r="I4542" s="119" t="s">
        <v>30</v>
      </c>
      <c r="J4542" s="121" t="s">
        <v>31</v>
      </c>
      <c r="K4542" s="120"/>
      <c r="L4542" s="120" t="s">
        <v>32</v>
      </c>
      <c r="M4542" s="120" t="s">
        <v>33</v>
      </c>
      <c r="N4542" s="131">
        <v>43839</v>
      </c>
      <c r="P4542" s="124">
        <f t="shared" si="196"/>
        <v>0</v>
      </c>
      <c r="R4542" s="118">
        <f ca="1">TODAY()-N4542</f>
        <v>839</v>
      </c>
      <c r="S4542" s="120" t="s">
        <v>92</v>
      </c>
      <c r="T4542" s="126">
        <v>43839</v>
      </c>
      <c r="Y4542" s="116" t="s">
        <v>9952</v>
      </c>
    </row>
    <row r="4543" spans="1:25">
      <c r="A4543" s="116">
        <v>4543</v>
      </c>
      <c r="C4543" s="118">
        <f t="shared" si="195"/>
        <v>0</v>
      </c>
      <c r="D4543" s="120" t="s">
        <v>7069</v>
      </c>
      <c r="E4543" s="120" t="s">
        <v>9953</v>
      </c>
      <c r="F4543" s="211" t="s">
        <v>9954</v>
      </c>
      <c r="G4543" s="119" t="s">
        <v>9955</v>
      </c>
      <c r="I4543" s="119" t="s">
        <v>30</v>
      </c>
      <c r="J4543" s="121" t="s">
        <v>77</v>
      </c>
      <c r="K4543" s="120"/>
      <c r="L4543" s="120" t="s">
        <v>32</v>
      </c>
      <c r="P4543" s="124">
        <f t="shared" si="196"/>
        <v>0</v>
      </c>
      <c r="Y4543" s="116" t="s">
        <v>356</v>
      </c>
    </row>
    <row r="4544" spans="1:25">
      <c r="A4544" s="116">
        <v>4544</v>
      </c>
      <c r="C4544" s="118">
        <f t="shared" si="195"/>
        <v>0</v>
      </c>
      <c r="D4544" s="120" t="s">
        <v>7069</v>
      </c>
      <c r="E4544" s="120" t="s">
        <v>9956</v>
      </c>
      <c r="F4544" s="211" t="s">
        <v>9957</v>
      </c>
      <c r="G4544" s="119" t="s">
        <v>9958</v>
      </c>
      <c r="H4544" s="121" t="s">
        <v>6799</v>
      </c>
      <c r="I4544" s="121" t="s">
        <v>30</v>
      </c>
      <c r="J4544" s="121" t="s">
        <v>7091</v>
      </c>
      <c r="K4544" s="120"/>
      <c r="L4544" s="120" t="s">
        <v>32</v>
      </c>
      <c r="M4544" s="120" t="s">
        <v>33</v>
      </c>
      <c r="N4544" s="131">
        <v>43868</v>
      </c>
      <c r="P4544" s="124">
        <f t="shared" si="196"/>
        <v>0</v>
      </c>
      <c r="R4544" s="118">
        <f ca="1">TODAY()-N4544</f>
        <v>810</v>
      </c>
      <c r="S4544" s="120" t="s">
        <v>92</v>
      </c>
      <c r="T4544" s="126">
        <v>43872</v>
      </c>
      <c r="Y4544" s="116" t="s">
        <v>7314</v>
      </c>
    </row>
    <row r="4545" spans="1:25">
      <c r="A4545" s="116">
        <v>4545</v>
      </c>
      <c r="C4545" s="118">
        <f t="shared" si="195"/>
        <v>0</v>
      </c>
      <c r="D4545" s="120" t="s">
        <v>7069</v>
      </c>
      <c r="E4545" s="120" t="s">
        <v>9959</v>
      </c>
      <c r="F4545" s="211" t="s">
        <v>9960</v>
      </c>
      <c r="G4545" s="119" t="s">
        <v>9958</v>
      </c>
      <c r="H4545" s="121" t="s">
        <v>6799</v>
      </c>
      <c r="I4545" s="121" t="s">
        <v>30</v>
      </c>
      <c r="J4545" s="121" t="s">
        <v>7091</v>
      </c>
      <c r="K4545" s="120"/>
      <c r="L4545" s="120" t="s">
        <v>32</v>
      </c>
      <c r="M4545" s="120" t="s">
        <v>33</v>
      </c>
      <c r="N4545" s="131">
        <v>43839</v>
      </c>
      <c r="P4545" s="124">
        <f t="shared" si="196"/>
        <v>0</v>
      </c>
      <c r="R4545" s="118">
        <f ca="1">TODAY()-N4545</f>
        <v>839</v>
      </c>
      <c r="S4545" s="120" t="s">
        <v>92</v>
      </c>
      <c r="T4545" s="126">
        <v>43839</v>
      </c>
      <c r="Y4545" s="116" t="s">
        <v>7314</v>
      </c>
    </row>
    <row r="4546" spans="1:25" ht="27.6">
      <c r="A4546" s="116">
        <v>4546</v>
      </c>
      <c r="C4546" s="118">
        <f t="shared" si="195"/>
        <v>0</v>
      </c>
      <c r="E4546" s="120" t="s">
        <v>9961</v>
      </c>
      <c r="F4546" s="211" t="s">
        <v>9962</v>
      </c>
      <c r="G4546" s="119" t="s">
        <v>9963</v>
      </c>
      <c r="I4546" s="121" t="s">
        <v>30</v>
      </c>
      <c r="J4546" s="121" t="s">
        <v>7216</v>
      </c>
      <c r="K4546" s="120"/>
      <c r="L4546" s="120" t="s">
        <v>32</v>
      </c>
      <c r="M4546" s="120" t="s">
        <v>33</v>
      </c>
      <c r="N4546" s="131">
        <v>43839</v>
      </c>
      <c r="P4546" s="124">
        <f t="shared" si="196"/>
        <v>0</v>
      </c>
      <c r="R4546" s="118">
        <f ca="1">TODAY()-N4546</f>
        <v>839</v>
      </c>
      <c r="S4546" s="120" t="s">
        <v>92</v>
      </c>
      <c r="T4546" s="126">
        <v>43854</v>
      </c>
      <c r="Y4546" s="116" t="s">
        <v>7314</v>
      </c>
    </row>
    <row r="4547" spans="1:25">
      <c r="A4547" s="116">
        <v>4547</v>
      </c>
      <c r="C4547" s="118">
        <f t="shared" si="195"/>
        <v>0</v>
      </c>
      <c r="D4547" s="120" t="s">
        <v>7069</v>
      </c>
      <c r="E4547" s="120" t="s">
        <v>9964</v>
      </c>
      <c r="F4547" s="211" t="s">
        <v>9965</v>
      </c>
      <c r="G4547" s="119" t="s">
        <v>4627</v>
      </c>
      <c r="H4547" s="121" t="s">
        <v>6799</v>
      </c>
      <c r="I4547" s="119" t="s">
        <v>30</v>
      </c>
      <c r="J4547" s="121" t="s">
        <v>77</v>
      </c>
      <c r="K4547" s="120" t="s">
        <v>65</v>
      </c>
      <c r="L4547" s="120" t="s">
        <v>32</v>
      </c>
      <c r="M4547" s="120" t="s">
        <v>8774</v>
      </c>
      <c r="P4547" s="124">
        <f t="shared" si="196"/>
        <v>0</v>
      </c>
      <c r="Y4547" s="116" t="s">
        <v>356</v>
      </c>
    </row>
    <row r="4548" spans="1:25">
      <c r="A4548" s="116">
        <v>4548</v>
      </c>
      <c r="C4548" s="118">
        <f t="shared" si="195"/>
        <v>0</v>
      </c>
      <c r="D4548" s="120" t="s">
        <v>7069</v>
      </c>
      <c r="E4548" s="120" t="s">
        <v>9966</v>
      </c>
      <c r="F4548" s="211" t="s">
        <v>753</v>
      </c>
      <c r="G4548" s="119" t="s">
        <v>9967</v>
      </c>
      <c r="I4548" s="121" t="s">
        <v>30</v>
      </c>
      <c r="J4548" s="121" t="s">
        <v>7091</v>
      </c>
      <c r="K4548" s="120"/>
      <c r="L4548" s="120" t="s">
        <v>32</v>
      </c>
      <c r="P4548" s="124">
        <f t="shared" si="196"/>
        <v>0</v>
      </c>
      <c r="Y4548" s="116" t="s">
        <v>356</v>
      </c>
    </row>
    <row r="4549" spans="1:25">
      <c r="A4549" s="116">
        <v>4549</v>
      </c>
      <c r="B4549" s="129">
        <v>44263</v>
      </c>
      <c r="C4549" s="118">
        <f t="shared" si="195"/>
        <v>3</v>
      </c>
      <c r="D4549" s="120" t="s">
        <v>252</v>
      </c>
      <c r="E4549" s="121" t="s">
        <v>9968</v>
      </c>
      <c r="F4549" s="211" t="s">
        <v>9969</v>
      </c>
      <c r="G4549" s="119" t="s">
        <v>1126</v>
      </c>
      <c r="H4549" s="121" t="s">
        <v>9570</v>
      </c>
      <c r="I4549" s="121" t="s">
        <v>42</v>
      </c>
      <c r="J4549" s="121" t="s">
        <v>417</v>
      </c>
      <c r="K4549" s="120" t="s">
        <v>65</v>
      </c>
      <c r="L4549" s="131" t="s">
        <v>32</v>
      </c>
      <c r="M4549" s="121" t="s">
        <v>78</v>
      </c>
      <c r="P4549" s="124">
        <f t="shared" si="196"/>
        <v>0</v>
      </c>
    </row>
    <row r="4550" spans="1:25" ht="27.6">
      <c r="A4550" s="116">
        <v>4550</v>
      </c>
      <c r="C4550" s="118">
        <f t="shared" si="195"/>
        <v>0</v>
      </c>
      <c r="E4550" s="120" t="s">
        <v>9970</v>
      </c>
      <c r="F4550" s="211" t="s">
        <v>9971</v>
      </c>
      <c r="G4550" s="119" t="s">
        <v>9972</v>
      </c>
      <c r="I4550" s="119" t="s">
        <v>30</v>
      </c>
      <c r="J4550" s="121" t="s">
        <v>87</v>
      </c>
      <c r="K4550" s="120"/>
      <c r="L4550" s="120" t="s">
        <v>32</v>
      </c>
      <c r="M4550" s="120" t="s">
        <v>33</v>
      </c>
      <c r="N4550" s="131">
        <v>43839</v>
      </c>
      <c r="P4550" s="124">
        <f t="shared" si="196"/>
        <v>0</v>
      </c>
      <c r="R4550" s="118">
        <f ca="1">TODAY()-T4550</f>
        <v>818</v>
      </c>
      <c r="S4550" s="120" t="s">
        <v>92</v>
      </c>
      <c r="T4550" s="126">
        <v>43860</v>
      </c>
      <c r="Y4550" s="116" t="s">
        <v>9973</v>
      </c>
    </row>
    <row r="4551" spans="1:25">
      <c r="A4551" s="116">
        <v>4551</v>
      </c>
      <c r="C4551" s="118">
        <f t="shared" si="195"/>
        <v>0</v>
      </c>
      <c r="E4551" s="120" t="s">
        <v>9974</v>
      </c>
      <c r="F4551" s="211" t="s">
        <v>5296</v>
      </c>
      <c r="G4551" s="119" t="s">
        <v>9975</v>
      </c>
      <c r="I4551" s="121" t="s">
        <v>30</v>
      </c>
      <c r="J4551" s="121" t="s">
        <v>7216</v>
      </c>
      <c r="K4551" s="120"/>
      <c r="L4551" s="120" t="s">
        <v>32</v>
      </c>
      <c r="P4551" s="124">
        <f t="shared" si="196"/>
        <v>0</v>
      </c>
      <c r="Y4551" s="116" t="s">
        <v>356</v>
      </c>
    </row>
    <row r="4552" spans="1:25">
      <c r="A4552" s="116">
        <v>4552</v>
      </c>
      <c r="B4552" s="129">
        <v>44461</v>
      </c>
      <c r="D4552" s="120" t="s">
        <v>580</v>
      </c>
      <c r="E4552" s="120" t="s">
        <v>9976</v>
      </c>
      <c r="F4552" s="212" t="s">
        <v>9977</v>
      </c>
      <c r="G4552" s="119" t="s">
        <v>9978</v>
      </c>
      <c r="H4552" s="121" t="s">
        <v>461</v>
      </c>
      <c r="I4552" s="119" t="s">
        <v>30</v>
      </c>
      <c r="J4552" s="121" t="s">
        <v>8287</v>
      </c>
      <c r="K4552" s="121" t="s">
        <v>65</v>
      </c>
      <c r="L4552" s="131" t="s">
        <v>5152</v>
      </c>
      <c r="M4552" s="120" t="s">
        <v>78</v>
      </c>
    </row>
    <row r="4553" spans="1:25">
      <c r="A4553" s="116">
        <v>4553</v>
      </c>
      <c r="C4553" s="118">
        <f t="shared" ref="C4553:C4616" si="197">IF(B4553&lt;&gt;0,MONTH(B4553),0)</f>
        <v>0</v>
      </c>
      <c r="E4553" s="120" t="s">
        <v>9979</v>
      </c>
      <c r="F4553" s="211" t="s">
        <v>9980</v>
      </c>
      <c r="G4553" s="119" t="s">
        <v>9981</v>
      </c>
      <c r="I4553" s="119" t="s">
        <v>30</v>
      </c>
      <c r="J4553" s="121" t="s">
        <v>87</v>
      </c>
      <c r="K4553" s="120"/>
      <c r="L4553" s="120" t="s">
        <v>32</v>
      </c>
      <c r="P4553" s="124">
        <f t="shared" ref="P4553:P4584" si="198">IF(O4553&lt;&gt;0,MONTH(O4553),0)</f>
        <v>0</v>
      </c>
      <c r="Y4553" s="116" t="s">
        <v>356</v>
      </c>
    </row>
    <row r="4554" spans="1:25">
      <c r="A4554" s="116">
        <v>4554</v>
      </c>
      <c r="C4554" s="118">
        <f t="shared" si="197"/>
        <v>0</v>
      </c>
      <c r="D4554" s="119" t="s">
        <v>37</v>
      </c>
      <c r="E4554" s="120" t="s">
        <v>9982</v>
      </c>
      <c r="F4554" s="211" t="s">
        <v>9983</v>
      </c>
      <c r="G4554" s="119" t="s">
        <v>9723</v>
      </c>
      <c r="H4554" s="121" t="s">
        <v>6799</v>
      </c>
      <c r="I4554" s="119" t="s">
        <v>30</v>
      </c>
      <c r="J4554" s="121" t="s">
        <v>87</v>
      </c>
      <c r="K4554" s="120"/>
      <c r="L4554" s="120" t="s">
        <v>32</v>
      </c>
      <c r="M4554" s="120" t="s">
        <v>33</v>
      </c>
      <c r="N4554" s="131">
        <v>43839</v>
      </c>
      <c r="O4554" s="131">
        <v>44060</v>
      </c>
      <c r="P4554" s="124">
        <f t="shared" si="198"/>
        <v>8</v>
      </c>
      <c r="R4554" s="125">
        <f ca="1">TODAY()-O4554</f>
        <v>618</v>
      </c>
      <c r="S4554" s="120" t="s">
        <v>55</v>
      </c>
      <c r="Y4554" s="116" t="s">
        <v>356</v>
      </c>
    </row>
    <row r="4555" spans="1:25">
      <c r="A4555" s="116">
        <v>4555</v>
      </c>
      <c r="B4555" s="129">
        <v>44082</v>
      </c>
      <c r="C4555" s="118">
        <f t="shared" si="197"/>
        <v>9</v>
      </c>
      <c r="D4555" s="120" t="s">
        <v>252</v>
      </c>
      <c r="E4555" s="120" t="s">
        <v>9984</v>
      </c>
      <c r="F4555" s="211" t="s">
        <v>9985</v>
      </c>
      <c r="G4555" s="119" t="s">
        <v>9318</v>
      </c>
      <c r="I4555" s="121" t="s">
        <v>30</v>
      </c>
      <c r="J4555" s="121" t="s">
        <v>5018</v>
      </c>
      <c r="K4555" s="120"/>
      <c r="L4555" s="120" t="s">
        <v>32</v>
      </c>
      <c r="P4555" s="124">
        <f t="shared" si="198"/>
        <v>0</v>
      </c>
    </row>
    <row r="4556" spans="1:25">
      <c r="A4556" s="116">
        <v>4556</v>
      </c>
      <c r="C4556" s="118">
        <f t="shared" si="197"/>
        <v>0</v>
      </c>
      <c r="D4556" s="119" t="s">
        <v>25</v>
      </c>
      <c r="E4556" s="120" t="s">
        <v>9986</v>
      </c>
      <c r="F4556" s="211" t="s">
        <v>9987</v>
      </c>
      <c r="G4556" s="119" t="s">
        <v>3018</v>
      </c>
      <c r="H4556" s="119" t="s">
        <v>97</v>
      </c>
      <c r="I4556" s="119" t="s">
        <v>30</v>
      </c>
      <c r="J4556" s="121" t="s">
        <v>87</v>
      </c>
      <c r="K4556" s="120"/>
      <c r="L4556" s="120" t="s">
        <v>32</v>
      </c>
      <c r="M4556" s="120" t="s">
        <v>33</v>
      </c>
      <c r="N4556" s="131">
        <v>43839</v>
      </c>
      <c r="P4556" s="124">
        <f t="shared" si="198"/>
        <v>0</v>
      </c>
      <c r="R4556" s="118">
        <f ca="1">TODAY()-T4556</f>
        <v>839</v>
      </c>
      <c r="S4556" s="120" t="s">
        <v>92</v>
      </c>
      <c r="T4556" s="126">
        <v>43839</v>
      </c>
      <c r="Y4556" s="116" t="s">
        <v>9988</v>
      </c>
    </row>
    <row r="4557" spans="1:25" ht="27.6">
      <c r="A4557" s="116">
        <v>4557</v>
      </c>
      <c r="C4557" s="118">
        <f t="shared" si="197"/>
        <v>0</v>
      </c>
      <c r="D4557" s="120" t="s">
        <v>7069</v>
      </c>
      <c r="E4557" s="120" t="s">
        <v>9989</v>
      </c>
      <c r="F4557" s="211" t="s">
        <v>9990</v>
      </c>
      <c r="G4557" s="119" t="s">
        <v>746</v>
      </c>
      <c r="H4557" s="121" t="s">
        <v>5003</v>
      </c>
      <c r="I4557" s="119" t="s">
        <v>30</v>
      </c>
      <c r="J4557" s="121" t="s">
        <v>31</v>
      </c>
      <c r="K4557" s="120"/>
      <c r="L4557" s="120" t="s">
        <v>32</v>
      </c>
      <c r="P4557" s="124">
        <f t="shared" si="198"/>
        <v>0</v>
      </c>
      <c r="Y4557" s="116" t="s">
        <v>356</v>
      </c>
    </row>
    <row r="4558" spans="1:25">
      <c r="A4558" s="116">
        <v>4558</v>
      </c>
      <c r="C4558" s="118">
        <f t="shared" si="197"/>
        <v>0</v>
      </c>
      <c r="E4558" s="120" t="s">
        <v>9991</v>
      </c>
      <c r="F4558" s="211" t="s">
        <v>9992</v>
      </c>
      <c r="G4558" s="119" t="s">
        <v>9993</v>
      </c>
      <c r="H4558" s="121" t="s">
        <v>6799</v>
      </c>
      <c r="I4558" s="119" t="s">
        <v>30</v>
      </c>
      <c r="J4558" s="121" t="s">
        <v>87</v>
      </c>
      <c r="K4558" s="120"/>
      <c r="L4558" s="120" t="s">
        <v>32</v>
      </c>
      <c r="M4558" s="120" t="s">
        <v>33</v>
      </c>
      <c r="N4558" s="131">
        <v>43852</v>
      </c>
      <c r="O4558" s="131" t="s">
        <v>44</v>
      </c>
      <c r="P4558" s="124" t="e">
        <f t="shared" si="198"/>
        <v>#VALUE!</v>
      </c>
      <c r="R4558" s="125"/>
      <c r="S4558" s="126" t="s">
        <v>44</v>
      </c>
      <c r="Y4558" s="116" t="str">
        <f xml:space="preserve"> "Follow up message sent " &amp;TEXT(O4558,"dd/mm/yyyy")</f>
        <v>Follow up message sent Irrelevant</v>
      </c>
    </row>
    <row r="4559" spans="1:25" ht="27.6">
      <c r="A4559" s="116">
        <v>4559</v>
      </c>
      <c r="C4559" s="118">
        <f t="shared" si="197"/>
        <v>0</v>
      </c>
      <c r="D4559" s="120" t="s">
        <v>1959</v>
      </c>
      <c r="E4559" s="120" t="s">
        <v>9994</v>
      </c>
      <c r="F4559" s="211" t="s">
        <v>9995</v>
      </c>
      <c r="G4559" s="119" t="s">
        <v>9996</v>
      </c>
      <c r="H4559" s="121" t="s">
        <v>53</v>
      </c>
      <c r="I4559" s="121" t="s">
        <v>30</v>
      </c>
      <c r="J4559" s="121" t="s">
        <v>485</v>
      </c>
      <c r="K4559" s="120"/>
      <c r="L4559" s="120" t="s">
        <v>32</v>
      </c>
      <c r="M4559" s="120" t="s">
        <v>33</v>
      </c>
      <c r="N4559" s="131">
        <v>43843</v>
      </c>
      <c r="O4559" s="131" t="s">
        <v>9997</v>
      </c>
      <c r="P4559" s="124" t="e">
        <f t="shared" si="198"/>
        <v>#VALUE!</v>
      </c>
      <c r="R4559" s="125"/>
      <c r="Y4559" s="116" t="s">
        <v>356</v>
      </c>
    </row>
    <row r="4560" spans="1:25">
      <c r="A4560" s="116">
        <v>4560</v>
      </c>
      <c r="C4560" s="118">
        <f t="shared" si="197"/>
        <v>0</v>
      </c>
      <c r="D4560" s="120" t="s">
        <v>252</v>
      </c>
      <c r="E4560" s="120" t="s">
        <v>9998</v>
      </c>
      <c r="F4560" s="211" t="s">
        <v>9999</v>
      </c>
      <c r="G4560" s="119" t="s">
        <v>409</v>
      </c>
      <c r="H4560" s="121" t="s">
        <v>41</v>
      </c>
      <c r="I4560" s="119" t="s">
        <v>30</v>
      </c>
      <c r="J4560" s="121" t="s">
        <v>87</v>
      </c>
      <c r="K4560" s="120"/>
      <c r="L4560" s="120" t="s">
        <v>32</v>
      </c>
      <c r="M4560" s="120" t="s">
        <v>33</v>
      </c>
      <c r="N4560" s="131">
        <v>43839</v>
      </c>
      <c r="O4560" s="131">
        <v>44392</v>
      </c>
      <c r="P4560" s="124">
        <f t="shared" si="198"/>
        <v>7</v>
      </c>
      <c r="R4560" s="125">
        <f ca="1">TODAY()-O4560</f>
        <v>286</v>
      </c>
      <c r="S4560" s="120" t="s">
        <v>55</v>
      </c>
      <c r="Y4560" s="127" t="s">
        <v>1211</v>
      </c>
    </row>
    <row r="4561" spans="1:25">
      <c r="A4561" s="116">
        <v>4561</v>
      </c>
      <c r="C4561" s="118">
        <f t="shared" si="197"/>
        <v>0</v>
      </c>
      <c r="D4561" s="119" t="s">
        <v>25</v>
      </c>
      <c r="E4561" s="120" t="s">
        <v>10000</v>
      </c>
      <c r="F4561" s="211" t="s">
        <v>10001</v>
      </c>
      <c r="G4561" s="119" t="s">
        <v>9981</v>
      </c>
      <c r="H4561" s="121" t="s">
        <v>6799</v>
      </c>
      <c r="I4561" s="119" t="s">
        <v>30</v>
      </c>
      <c r="J4561" s="121" t="s">
        <v>87</v>
      </c>
      <c r="K4561" s="120"/>
      <c r="L4561" s="120" t="s">
        <v>32</v>
      </c>
      <c r="M4561" s="120" t="s">
        <v>33</v>
      </c>
      <c r="N4561" s="131">
        <v>43839</v>
      </c>
      <c r="O4561" s="131">
        <v>43886</v>
      </c>
      <c r="P4561" s="124">
        <f t="shared" si="198"/>
        <v>2</v>
      </c>
      <c r="R4561" s="125">
        <f ca="1">TODAY()-O4561</f>
        <v>792</v>
      </c>
      <c r="S4561" s="120" t="s">
        <v>92</v>
      </c>
      <c r="T4561" s="126">
        <v>43886</v>
      </c>
      <c r="Y4561" s="116" t="s">
        <v>10002</v>
      </c>
    </row>
    <row r="4562" spans="1:25">
      <c r="A4562" s="116">
        <v>4562</v>
      </c>
      <c r="C4562" s="118">
        <f t="shared" si="197"/>
        <v>0</v>
      </c>
      <c r="D4562" s="120" t="s">
        <v>7069</v>
      </c>
      <c r="E4562" s="120" t="s">
        <v>10003</v>
      </c>
      <c r="F4562" s="211" t="s">
        <v>10004</v>
      </c>
      <c r="G4562" s="119" t="s">
        <v>10005</v>
      </c>
      <c r="H4562" s="121" t="s">
        <v>6799</v>
      </c>
      <c r="I4562" s="119" t="s">
        <v>30</v>
      </c>
      <c r="J4562" s="121" t="s">
        <v>31</v>
      </c>
      <c r="K4562" s="120"/>
      <c r="L4562" s="120" t="s">
        <v>32</v>
      </c>
      <c r="M4562" s="120" t="s">
        <v>33</v>
      </c>
      <c r="N4562" s="131">
        <v>43816</v>
      </c>
      <c r="P4562" s="124">
        <f t="shared" si="198"/>
        <v>0</v>
      </c>
      <c r="R4562" s="118">
        <f ca="1">TODAY()-T4562</f>
        <v>838</v>
      </c>
      <c r="S4562" s="120" t="s">
        <v>92</v>
      </c>
      <c r="T4562" s="126">
        <v>43840</v>
      </c>
      <c r="Y4562" s="116" t="s">
        <v>10006</v>
      </c>
    </row>
    <row r="4563" spans="1:25">
      <c r="A4563" s="116">
        <v>4563</v>
      </c>
      <c r="C4563" s="118">
        <f t="shared" si="197"/>
        <v>0</v>
      </c>
      <c r="D4563" s="119" t="s">
        <v>25</v>
      </c>
      <c r="E4563" s="120" t="s">
        <v>10007</v>
      </c>
      <c r="F4563" s="211" t="s">
        <v>10008</v>
      </c>
      <c r="G4563" s="119" t="s">
        <v>10009</v>
      </c>
      <c r="I4563" s="121" t="s">
        <v>30</v>
      </c>
      <c r="J4563" s="121" t="s">
        <v>5018</v>
      </c>
      <c r="K4563" s="120"/>
      <c r="L4563" s="120" t="s">
        <v>32</v>
      </c>
      <c r="M4563" s="120" t="s">
        <v>33</v>
      </c>
      <c r="N4563" s="131">
        <v>43843</v>
      </c>
      <c r="P4563" s="124">
        <f t="shared" si="198"/>
        <v>0</v>
      </c>
      <c r="S4563" s="120" t="s">
        <v>34</v>
      </c>
      <c r="T4563" s="126">
        <v>43843</v>
      </c>
      <c r="Y4563" s="116" t="s">
        <v>10010</v>
      </c>
    </row>
    <row r="4564" spans="1:25">
      <c r="A4564" s="116">
        <v>4564</v>
      </c>
      <c r="C4564" s="118">
        <f t="shared" si="197"/>
        <v>0</v>
      </c>
      <c r="E4564" s="120" t="s">
        <v>10011</v>
      </c>
      <c r="F4564" s="211" t="s">
        <v>10012</v>
      </c>
      <c r="G4564" s="119" t="s">
        <v>9400</v>
      </c>
      <c r="J4564" s="121" t="s">
        <v>10013</v>
      </c>
      <c r="K4564" s="120"/>
      <c r="L4564" s="120" t="s">
        <v>32</v>
      </c>
      <c r="M4564" s="120" t="s">
        <v>33</v>
      </c>
      <c r="N4564" s="131">
        <v>43843</v>
      </c>
      <c r="P4564" s="124">
        <f t="shared" si="198"/>
        <v>0</v>
      </c>
      <c r="R4564" s="118">
        <f ca="1">TODAY()-T4564</f>
        <v>834</v>
      </c>
      <c r="S4564" s="120" t="s">
        <v>92</v>
      </c>
      <c r="T4564" s="126">
        <v>43844</v>
      </c>
      <c r="Y4564" s="116" t="s">
        <v>7314</v>
      </c>
    </row>
    <row r="4565" spans="1:25">
      <c r="A4565" s="116">
        <v>4565</v>
      </c>
      <c r="C4565" s="118">
        <f t="shared" si="197"/>
        <v>0</v>
      </c>
      <c r="D4565" s="120" t="s">
        <v>7069</v>
      </c>
      <c r="E4565" s="120" t="s">
        <v>10014</v>
      </c>
      <c r="F4565" s="211" t="s">
        <v>10015</v>
      </c>
      <c r="G4565" s="119" t="s">
        <v>10016</v>
      </c>
      <c r="H4565" s="121" t="s">
        <v>5003</v>
      </c>
      <c r="I4565" s="121" t="s">
        <v>30</v>
      </c>
      <c r="J4565" s="121" t="s">
        <v>7091</v>
      </c>
      <c r="K4565" s="120"/>
      <c r="L4565" s="120" t="s">
        <v>32</v>
      </c>
      <c r="M4565" s="120" t="s">
        <v>33</v>
      </c>
      <c r="N4565" s="131">
        <v>43839</v>
      </c>
      <c r="P4565" s="124">
        <f t="shared" si="198"/>
        <v>0</v>
      </c>
      <c r="S4565" s="120" t="s">
        <v>34</v>
      </c>
      <c r="T4565" s="126">
        <v>43839</v>
      </c>
      <c r="Y4565" s="116" t="s">
        <v>10017</v>
      </c>
    </row>
    <row r="4566" spans="1:25">
      <c r="A4566" s="116">
        <v>4566</v>
      </c>
      <c r="B4566" s="129">
        <v>44263</v>
      </c>
      <c r="C4566" s="118">
        <f t="shared" si="197"/>
        <v>3</v>
      </c>
      <c r="D4566" s="120" t="s">
        <v>252</v>
      </c>
      <c r="E4566" s="140" t="s">
        <v>10018</v>
      </c>
      <c r="F4566" s="211" t="s">
        <v>2439</v>
      </c>
      <c r="G4566" s="130" t="s">
        <v>10019</v>
      </c>
      <c r="H4566" s="120" t="s">
        <v>29</v>
      </c>
      <c r="I4566" s="121" t="s">
        <v>30</v>
      </c>
      <c r="J4566" s="121" t="s">
        <v>1540</v>
      </c>
      <c r="K4566" s="120" t="s">
        <v>65</v>
      </c>
      <c r="L4566" s="131" t="s">
        <v>32</v>
      </c>
      <c r="M4566" s="120" t="s">
        <v>2244</v>
      </c>
      <c r="P4566" s="124">
        <f t="shared" si="198"/>
        <v>0</v>
      </c>
    </row>
    <row r="4567" spans="1:25">
      <c r="A4567" s="116">
        <v>4567</v>
      </c>
      <c r="C4567" s="118">
        <f t="shared" si="197"/>
        <v>0</v>
      </c>
      <c r="D4567" s="120" t="s">
        <v>7069</v>
      </c>
      <c r="E4567" s="120" t="s">
        <v>10020</v>
      </c>
      <c r="F4567" s="211" t="s">
        <v>10021</v>
      </c>
      <c r="G4567" s="119" t="s">
        <v>10022</v>
      </c>
      <c r="I4567" s="119" t="s">
        <v>30</v>
      </c>
      <c r="J4567" s="121" t="s">
        <v>77</v>
      </c>
      <c r="K4567" s="120"/>
      <c r="L4567" s="120" t="s">
        <v>32</v>
      </c>
      <c r="M4567" s="120" t="s">
        <v>33</v>
      </c>
      <c r="N4567" s="131">
        <v>43845</v>
      </c>
      <c r="P4567" s="124">
        <f t="shared" si="198"/>
        <v>0</v>
      </c>
      <c r="R4567" s="118">
        <f ca="1">TODAY()-T4567</f>
        <v>817</v>
      </c>
      <c r="S4567" s="120" t="s">
        <v>92</v>
      </c>
      <c r="T4567" s="126">
        <v>43861</v>
      </c>
      <c r="Y4567" s="116" t="s">
        <v>2190</v>
      </c>
    </row>
    <row r="4568" spans="1:25">
      <c r="A4568" s="116">
        <v>4568</v>
      </c>
      <c r="C4568" s="118">
        <f t="shared" si="197"/>
        <v>0</v>
      </c>
      <c r="D4568" s="120" t="s">
        <v>1959</v>
      </c>
      <c r="E4568" s="120" t="s">
        <v>10023</v>
      </c>
      <c r="F4568" s="211" t="s">
        <v>10024</v>
      </c>
      <c r="G4568" s="119" t="s">
        <v>10025</v>
      </c>
      <c r="H4568" s="121" t="s">
        <v>6799</v>
      </c>
      <c r="I4568" s="121" t="s">
        <v>30</v>
      </c>
      <c r="J4568" s="121" t="s">
        <v>7091</v>
      </c>
      <c r="K4568" s="120"/>
      <c r="L4568" s="120" t="s">
        <v>32</v>
      </c>
      <c r="M4568" s="120" t="s">
        <v>33</v>
      </c>
      <c r="N4568" s="131">
        <v>43908</v>
      </c>
      <c r="O4568" s="131" t="s">
        <v>9997</v>
      </c>
      <c r="P4568" s="124" t="e">
        <f t="shared" si="198"/>
        <v>#VALUE!</v>
      </c>
      <c r="R4568" s="125"/>
      <c r="Y4568" s="116" t="s">
        <v>356</v>
      </c>
    </row>
    <row r="4569" spans="1:25">
      <c r="A4569" s="116">
        <v>4569</v>
      </c>
      <c r="C4569" s="118">
        <f t="shared" si="197"/>
        <v>0</v>
      </c>
      <c r="D4569" s="120" t="s">
        <v>37</v>
      </c>
      <c r="E4569" s="120" t="s">
        <v>10026</v>
      </c>
      <c r="F4569" s="211" t="s">
        <v>627</v>
      </c>
      <c r="G4569" s="119" t="s">
        <v>10027</v>
      </c>
      <c r="H4569" s="121" t="s">
        <v>6799</v>
      </c>
      <c r="I4569" s="119" t="s">
        <v>30</v>
      </c>
      <c r="J4569" s="121" t="s">
        <v>77</v>
      </c>
      <c r="K4569" s="120"/>
      <c r="L4569" s="120" t="s">
        <v>32</v>
      </c>
      <c r="M4569" s="120" t="s">
        <v>33</v>
      </c>
      <c r="N4569" s="131">
        <v>43843</v>
      </c>
      <c r="O4569" s="131">
        <v>44060</v>
      </c>
      <c r="P4569" s="124">
        <f t="shared" si="198"/>
        <v>8</v>
      </c>
      <c r="R4569" s="125">
        <f ca="1">TODAY()-O4569</f>
        <v>618</v>
      </c>
      <c r="S4569" s="120" t="s">
        <v>34</v>
      </c>
      <c r="T4569" s="126">
        <v>44030</v>
      </c>
    </row>
    <row r="4570" spans="1:25">
      <c r="A4570" s="116">
        <v>4570</v>
      </c>
      <c r="C4570" s="118">
        <f t="shared" si="197"/>
        <v>0</v>
      </c>
      <c r="D4570" s="120" t="s">
        <v>1959</v>
      </c>
      <c r="E4570" s="120" t="s">
        <v>10028</v>
      </c>
      <c r="F4570" s="211" t="s">
        <v>1372</v>
      </c>
      <c r="G4570" s="119" t="s">
        <v>10029</v>
      </c>
      <c r="I4570" s="119" t="s">
        <v>30</v>
      </c>
      <c r="J4570" s="121" t="s">
        <v>77</v>
      </c>
      <c r="K4570" s="120"/>
      <c r="L4570" s="120" t="s">
        <v>32</v>
      </c>
      <c r="M4570" s="120" t="s">
        <v>33</v>
      </c>
      <c r="N4570" s="131">
        <v>43847</v>
      </c>
      <c r="O4570" s="131">
        <v>44060</v>
      </c>
      <c r="P4570" s="124">
        <f t="shared" si="198"/>
        <v>8</v>
      </c>
      <c r="R4570" s="125">
        <f ca="1">TODAY()-O4570</f>
        <v>618</v>
      </c>
      <c r="S4570" s="120" t="s">
        <v>135</v>
      </c>
      <c r="T4570" s="126">
        <v>43854</v>
      </c>
      <c r="Y4570" s="116" t="s">
        <v>356</v>
      </c>
    </row>
    <row r="4571" spans="1:25">
      <c r="A4571" s="116">
        <v>4571</v>
      </c>
      <c r="C4571" s="118">
        <f t="shared" si="197"/>
        <v>0</v>
      </c>
      <c r="E4571" s="120" t="s">
        <v>10030</v>
      </c>
      <c r="F4571" s="211" t="s">
        <v>10031</v>
      </c>
      <c r="G4571" s="119" t="s">
        <v>10032</v>
      </c>
      <c r="I4571" s="121" t="s">
        <v>30</v>
      </c>
      <c r="J4571" s="121" t="s">
        <v>7087</v>
      </c>
      <c r="K4571" s="120"/>
      <c r="L4571" s="120" t="s">
        <v>32</v>
      </c>
      <c r="P4571" s="124">
        <f t="shared" si="198"/>
        <v>0</v>
      </c>
      <c r="Y4571" s="116" t="s">
        <v>356</v>
      </c>
    </row>
    <row r="4572" spans="1:25">
      <c r="A4572" s="116">
        <v>4572</v>
      </c>
      <c r="C4572" s="118">
        <f t="shared" si="197"/>
        <v>0</v>
      </c>
      <c r="E4572" s="120" t="s">
        <v>10033</v>
      </c>
      <c r="F4572" s="211" t="s">
        <v>2439</v>
      </c>
      <c r="G4572" s="119" t="s">
        <v>10034</v>
      </c>
      <c r="I4572" s="121" t="s">
        <v>30</v>
      </c>
      <c r="J4572" s="121" t="s">
        <v>5018</v>
      </c>
      <c r="K4572" s="120"/>
      <c r="L4572" s="120" t="s">
        <v>32</v>
      </c>
      <c r="P4572" s="124">
        <f t="shared" si="198"/>
        <v>0</v>
      </c>
      <c r="Y4572" s="116" t="s">
        <v>356</v>
      </c>
    </row>
    <row r="4573" spans="1:25">
      <c r="A4573" s="116">
        <v>4573</v>
      </c>
      <c r="C4573" s="118">
        <f t="shared" si="197"/>
        <v>0</v>
      </c>
      <c r="E4573" s="120" t="s">
        <v>10035</v>
      </c>
      <c r="F4573" s="211" t="s">
        <v>777</v>
      </c>
      <c r="G4573" s="119" t="s">
        <v>5507</v>
      </c>
      <c r="I4573" s="121" t="s">
        <v>30</v>
      </c>
      <c r="J4573" s="121" t="s">
        <v>7216</v>
      </c>
      <c r="K4573" s="120"/>
      <c r="L4573" s="120" t="s">
        <v>32</v>
      </c>
      <c r="P4573" s="124">
        <f t="shared" si="198"/>
        <v>0</v>
      </c>
      <c r="Y4573" s="116" t="s">
        <v>356</v>
      </c>
    </row>
    <row r="4574" spans="1:25" ht="27.6">
      <c r="A4574" s="116">
        <v>4574</v>
      </c>
      <c r="C4574" s="118">
        <f t="shared" si="197"/>
        <v>0</v>
      </c>
      <c r="E4574" s="120" t="s">
        <v>10036</v>
      </c>
      <c r="F4574" s="211" t="s">
        <v>10037</v>
      </c>
      <c r="G4574" s="119" t="s">
        <v>8888</v>
      </c>
      <c r="I4574" s="121" t="s">
        <v>30</v>
      </c>
      <c r="J4574" s="121" t="s">
        <v>7216</v>
      </c>
      <c r="K4574" s="120"/>
      <c r="L4574" s="120" t="s">
        <v>32</v>
      </c>
      <c r="M4574" s="120" t="s">
        <v>33</v>
      </c>
      <c r="N4574" s="131">
        <v>43843</v>
      </c>
      <c r="P4574" s="124">
        <f t="shared" si="198"/>
        <v>0</v>
      </c>
      <c r="R4574" s="118">
        <f ca="1">TODAY()-T4574</f>
        <v>817</v>
      </c>
      <c r="S4574" s="120" t="s">
        <v>92</v>
      </c>
      <c r="T4574" s="126">
        <v>43861</v>
      </c>
      <c r="Y4574" s="116" t="s">
        <v>10038</v>
      </c>
    </row>
    <row r="4575" spans="1:25">
      <c r="A4575" s="116">
        <v>4575</v>
      </c>
      <c r="B4575" s="129">
        <v>44263</v>
      </c>
      <c r="C4575" s="118">
        <f t="shared" si="197"/>
        <v>3</v>
      </c>
      <c r="D4575" s="120" t="s">
        <v>252</v>
      </c>
      <c r="E4575" s="140" t="s">
        <v>10039</v>
      </c>
      <c r="F4575" s="211" t="s">
        <v>1462</v>
      </c>
      <c r="G4575" s="130" t="s">
        <v>10019</v>
      </c>
      <c r="H4575" s="120" t="s">
        <v>29</v>
      </c>
      <c r="I4575" s="121" t="s">
        <v>30</v>
      </c>
      <c r="J4575" s="121" t="s">
        <v>1540</v>
      </c>
      <c r="K4575" s="120" t="s">
        <v>65</v>
      </c>
      <c r="L4575" s="131" t="s">
        <v>32</v>
      </c>
      <c r="M4575" s="120" t="s">
        <v>78</v>
      </c>
      <c r="P4575" s="124">
        <f t="shared" si="198"/>
        <v>0</v>
      </c>
    </row>
    <row r="4576" spans="1:25">
      <c r="A4576" s="116">
        <v>4576</v>
      </c>
      <c r="C4576" s="118">
        <f t="shared" si="197"/>
        <v>0</v>
      </c>
      <c r="D4576" s="119" t="s">
        <v>37</v>
      </c>
      <c r="E4576" s="120" t="s">
        <v>10040</v>
      </c>
      <c r="F4576" s="211" t="s">
        <v>10041</v>
      </c>
      <c r="G4576" s="119" t="s">
        <v>10042</v>
      </c>
      <c r="H4576" s="121" t="s">
        <v>6799</v>
      </c>
      <c r="I4576" s="119" t="s">
        <v>30</v>
      </c>
      <c r="J4576" s="121" t="s">
        <v>77</v>
      </c>
      <c r="K4576" s="120"/>
      <c r="L4576" s="120" t="s">
        <v>32</v>
      </c>
      <c r="M4576" s="120" t="s">
        <v>33</v>
      </c>
      <c r="N4576" s="131">
        <v>43851</v>
      </c>
      <c r="O4576" s="131">
        <v>44060</v>
      </c>
      <c r="P4576" s="124">
        <f t="shared" si="198"/>
        <v>8</v>
      </c>
      <c r="R4576" s="125">
        <f ca="1">TODAY()-O4576</f>
        <v>618</v>
      </c>
      <c r="S4576" s="120" t="s">
        <v>55</v>
      </c>
      <c r="Y4576" s="116" t="s">
        <v>356</v>
      </c>
    </row>
    <row r="4577" spans="1:25">
      <c r="A4577" s="116">
        <v>4577</v>
      </c>
      <c r="C4577" s="118">
        <f t="shared" si="197"/>
        <v>0</v>
      </c>
      <c r="D4577" s="120" t="s">
        <v>7069</v>
      </c>
      <c r="E4577" s="120" t="s">
        <v>10043</v>
      </c>
      <c r="F4577" s="211" t="s">
        <v>10044</v>
      </c>
      <c r="G4577" s="119" t="s">
        <v>10045</v>
      </c>
      <c r="I4577" s="119" t="s">
        <v>30</v>
      </c>
      <c r="J4577" s="121" t="s">
        <v>529</v>
      </c>
      <c r="K4577" s="120"/>
      <c r="L4577" s="120" t="s">
        <v>32</v>
      </c>
      <c r="M4577" s="120" t="s">
        <v>184</v>
      </c>
      <c r="P4577" s="124">
        <f t="shared" si="198"/>
        <v>0</v>
      </c>
    </row>
    <row r="4578" spans="1:25" ht="27.6">
      <c r="A4578" s="116">
        <v>4578</v>
      </c>
      <c r="B4578" s="129">
        <v>44263</v>
      </c>
      <c r="C4578" s="118">
        <f t="shared" si="197"/>
        <v>3</v>
      </c>
      <c r="D4578" s="120" t="s">
        <v>252</v>
      </c>
      <c r="E4578" s="140" t="s">
        <v>10046</v>
      </c>
      <c r="F4578" s="211" t="s">
        <v>10047</v>
      </c>
      <c r="G4578" s="130" t="s">
        <v>2779</v>
      </c>
      <c r="H4578" s="120" t="s">
        <v>10048</v>
      </c>
      <c r="I4578" s="121" t="s">
        <v>42</v>
      </c>
      <c r="J4578" s="121" t="s">
        <v>72</v>
      </c>
      <c r="K4578" s="120" t="s">
        <v>65</v>
      </c>
      <c r="L4578" s="131" t="s">
        <v>32</v>
      </c>
      <c r="M4578" s="120" t="s">
        <v>2244</v>
      </c>
      <c r="P4578" s="124">
        <f t="shared" si="198"/>
        <v>0</v>
      </c>
    </row>
    <row r="4579" spans="1:25">
      <c r="A4579" s="116">
        <v>4579</v>
      </c>
      <c r="C4579" s="118">
        <f t="shared" si="197"/>
        <v>0</v>
      </c>
      <c r="E4579" s="120" t="s">
        <v>10049</v>
      </c>
      <c r="F4579" s="211" t="s">
        <v>10050</v>
      </c>
      <c r="G4579" s="119" t="s">
        <v>10051</v>
      </c>
      <c r="I4579" s="121" t="s">
        <v>30</v>
      </c>
      <c r="J4579" s="121" t="s">
        <v>7216</v>
      </c>
      <c r="K4579" s="120"/>
      <c r="L4579" s="120" t="s">
        <v>32</v>
      </c>
      <c r="M4579" s="120" t="s">
        <v>33</v>
      </c>
      <c r="N4579" s="131">
        <v>43847</v>
      </c>
      <c r="P4579" s="124">
        <f t="shared" si="198"/>
        <v>0</v>
      </c>
      <c r="R4579" s="118">
        <f ca="1">TODAY()-T4579</f>
        <v>827</v>
      </c>
      <c r="S4579" s="120" t="s">
        <v>92</v>
      </c>
      <c r="T4579" s="126">
        <v>43851</v>
      </c>
      <c r="Y4579" s="116" t="s">
        <v>7314</v>
      </c>
    </row>
    <row r="4580" spans="1:25">
      <c r="A4580" s="116">
        <v>4580</v>
      </c>
      <c r="B4580" s="129">
        <v>44263</v>
      </c>
      <c r="C4580" s="118">
        <f t="shared" si="197"/>
        <v>3</v>
      </c>
      <c r="D4580" s="120" t="s">
        <v>252</v>
      </c>
      <c r="E4580" s="140" t="s">
        <v>10052</v>
      </c>
      <c r="F4580" s="211" t="s">
        <v>547</v>
      </c>
      <c r="G4580" s="130" t="s">
        <v>8079</v>
      </c>
      <c r="H4580" s="120" t="s">
        <v>29</v>
      </c>
      <c r="I4580" s="120" t="s">
        <v>30</v>
      </c>
      <c r="J4580" s="120" t="s">
        <v>485</v>
      </c>
      <c r="K4580" s="120" t="s">
        <v>65</v>
      </c>
      <c r="L4580" s="131" t="s">
        <v>32</v>
      </c>
      <c r="M4580" s="120" t="s">
        <v>2244</v>
      </c>
      <c r="P4580" s="124">
        <f t="shared" si="198"/>
        <v>0</v>
      </c>
    </row>
    <row r="4581" spans="1:25" ht="27.6">
      <c r="A4581" s="116">
        <v>4581</v>
      </c>
      <c r="C4581" s="118">
        <f t="shared" si="197"/>
        <v>0</v>
      </c>
      <c r="D4581" s="119" t="s">
        <v>25</v>
      </c>
      <c r="E4581" s="120" t="s">
        <v>10053</v>
      </c>
      <c r="F4581" s="211" t="s">
        <v>10054</v>
      </c>
      <c r="G4581" s="119" t="s">
        <v>460</v>
      </c>
      <c r="I4581" s="121" t="s">
        <v>30</v>
      </c>
      <c r="J4581" s="121" t="s">
        <v>5018</v>
      </c>
      <c r="K4581" s="120"/>
      <c r="L4581" s="120" t="s">
        <v>32</v>
      </c>
      <c r="M4581" s="120" t="s">
        <v>33</v>
      </c>
      <c r="N4581" s="131">
        <v>43847</v>
      </c>
      <c r="P4581" s="124">
        <f t="shared" si="198"/>
        <v>0</v>
      </c>
      <c r="S4581" s="120" t="s">
        <v>34</v>
      </c>
      <c r="T4581" s="126">
        <v>43847</v>
      </c>
      <c r="U4581" s="126" t="s">
        <v>10055</v>
      </c>
      <c r="Y4581" s="116" t="s">
        <v>10056</v>
      </c>
    </row>
    <row r="4582" spans="1:25">
      <c r="A4582" s="116">
        <v>4582</v>
      </c>
      <c r="B4582" s="129">
        <v>44263</v>
      </c>
      <c r="C4582" s="118">
        <f t="shared" si="197"/>
        <v>3</v>
      </c>
      <c r="D4582" s="120" t="s">
        <v>252</v>
      </c>
      <c r="E4582" s="120" t="s">
        <v>10057</v>
      </c>
      <c r="F4582" s="211" t="s">
        <v>3270</v>
      </c>
      <c r="G4582" s="119" t="s">
        <v>7562</v>
      </c>
      <c r="H4582" s="121" t="s">
        <v>29</v>
      </c>
      <c r="I4582" s="121" t="s">
        <v>30</v>
      </c>
      <c r="J4582" s="121" t="s">
        <v>77</v>
      </c>
      <c r="K4582" s="120" t="s">
        <v>65</v>
      </c>
      <c r="L4582" s="131" t="s">
        <v>32</v>
      </c>
      <c r="M4582" s="120" t="s">
        <v>78</v>
      </c>
      <c r="P4582" s="124">
        <f t="shared" si="198"/>
        <v>0</v>
      </c>
    </row>
    <row r="4583" spans="1:25" ht="27.6">
      <c r="A4583" s="116">
        <v>4583</v>
      </c>
      <c r="B4583" s="129">
        <v>44263</v>
      </c>
      <c r="C4583" s="118">
        <f t="shared" si="197"/>
        <v>3</v>
      </c>
      <c r="D4583" s="120" t="s">
        <v>252</v>
      </c>
      <c r="E4583" s="140" t="s">
        <v>10058</v>
      </c>
      <c r="F4583" s="211" t="s">
        <v>10059</v>
      </c>
      <c r="G4583" s="130" t="s">
        <v>8079</v>
      </c>
      <c r="H4583" s="120" t="s">
        <v>29</v>
      </c>
      <c r="I4583" s="120" t="s">
        <v>30</v>
      </c>
      <c r="J4583" s="120" t="s">
        <v>485</v>
      </c>
      <c r="K4583" s="120" t="s">
        <v>65</v>
      </c>
      <c r="L4583" s="131" t="s">
        <v>32</v>
      </c>
      <c r="M4583" s="120" t="s">
        <v>2244</v>
      </c>
      <c r="P4583" s="124">
        <f t="shared" si="198"/>
        <v>0</v>
      </c>
    </row>
    <row r="4584" spans="1:25">
      <c r="A4584" s="116">
        <v>4584</v>
      </c>
      <c r="C4584" s="118">
        <f t="shared" si="197"/>
        <v>0</v>
      </c>
      <c r="D4584" s="120" t="s">
        <v>7069</v>
      </c>
      <c r="E4584" s="120" t="s">
        <v>10060</v>
      </c>
      <c r="F4584" s="211" t="s">
        <v>579</v>
      </c>
      <c r="G4584" s="119" t="s">
        <v>10061</v>
      </c>
      <c r="H4584" s="121" t="s">
        <v>6799</v>
      </c>
      <c r="I4584" s="119" t="s">
        <v>30</v>
      </c>
      <c r="J4584" s="121" t="s">
        <v>31</v>
      </c>
      <c r="K4584" s="120"/>
      <c r="L4584" s="120" t="s">
        <v>32</v>
      </c>
      <c r="M4584" s="120" t="s">
        <v>33</v>
      </c>
      <c r="N4584" s="131">
        <v>43843</v>
      </c>
      <c r="P4584" s="124">
        <f t="shared" si="198"/>
        <v>0</v>
      </c>
      <c r="R4584" s="118">
        <f ca="1">TODAY()-T4584</f>
        <v>835</v>
      </c>
      <c r="S4584" s="120" t="s">
        <v>92</v>
      </c>
      <c r="T4584" s="126">
        <v>43843</v>
      </c>
      <c r="Y4584" s="116" t="s">
        <v>9952</v>
      </c>
    </row>
    <row r="4585" spans="1:25">
      <c r="A4585" s="116">
        <v>4585</v>
      </c>
      <c r="C4585" s="118">
        <f t="shared" si="197"/>
        <v>0</v>
      </c>
      <c r="D4585" s="119" t="s">
        <v>252</v>
      </c>
      <c r="E4585" s="120" t="s">
        <v>10062</v>
      </c>
      <c r="F4585" s="211" t="s">
        <v>10063</v>
      </c>
      <c r="G4585" s="119" t="s">
        <v>10064</v>
      </c>
      <c r="H4585" s="121" t="s">
        <v>140</v>
      </c>
      <c r="I4585" s="119" t="s">
        <v>30</v>
      </c>
      <c r="J4585" s="121" t="s">
        <v>77</v>
      </c>
      <c r="K4585" s="120"/>
      <c r="L4585" s="120" t="s">
        <v>32</v>
      </c>
      <c r="M4585" s="120" t="s">
        <v>33</v>
      </c>
      <c r="N4585" s="131">
        <v>43914</v>
      </c>
      <c r="O4585" s="131">
        <v>44270</v>
      </c>
      <c r="P4585" s="124">
        <f t="shared" ref="P4585:P4616" si="199">IF(O4585&lt;&gt;0,MONTH(O4585),0)</f>
        <v>3</v>
      </c>
      <c r="R4585" s="125">
        <f ca="1">TODAY()-O4585</f>
        <v>408</v>
      </c>
      <c r="S4585" s="120" t="s">
        <v>55</v>
      </c>
      <c r="Y4585" s="116" t="s">
        <v>9016</v>
      </c>
    </row>
    <row r="4586" spans="1:25">
      <c r="A4586" s="116">
        <v>4586</v>
      </c>
      <c r="C4586" s="118">
        <f t="shared" si="197"/>
        <v>0</v>
      </c>
      <c r="D4586" s="120" t="s">
        <v>1959</v>
      </c>
      <c r="E4586" s="120" t="s">
        <v>10065</v>
      </c>
      <c r="F4586" s="211" t="s">
        <v>10066</v>
      </c>
      <c r="G4586" s="119" t="s">
        <v>10067</v>
      </c>
      <c r="I4586" s="119" t="s">
        <v>30</v>
      </c>
      <c r="J4586" s="121" t="s">
        <v>31</v>
      </c>
      <c r="K4586" s="120"/>
      <c r="L4586" s="120" t="s">
        <v>32</v>
      </c>
      <c r="M4586" s="120" t="s">
        <v>33</v>
      </c>
      <c r="N4586" s="131">
        <v>43887</v>
      </c>
      <c r="O4586" s="131">
        <v>44060</v>
      </c>
      <c r="P4586" s="124">
        <f t="shared" si="199"/>
        <v>8</v>
      </c>
      <c r="R4586" s="125">
        <f ca="1">TODAY()-O4586</f>
        <v>618</v>
      </c>
      <c r="S4586" s="120" t="s">
        <v>135</v>
      </c>
      <c r="T4586" s="126">
        <v>44027</v>
      </c>
      <c r="Y4586" s="116" t="s">
        <v>356</v>
      </c>
    </row>
    <row r="4587" spans="1:25">
      <c r="A4587" s="116">
        <v>4587</v>
      </c>
      <c r="C4587" s="118">
        <f t="shared" si="197"/>
        <v>0</v>
      </c>
      <c r="E4587" s="120" t="s">
        <v>10068</v>
      </c>
      <c r="F4587" s="211" t="s">
        <v>469</v>
      </c>
      <c r="G4587" s="119" t="s">
        <v>3271</v>
      </c>
      <c r="I4587" s="121" t="s">
        <v>30</v>
      </c>
      <c r="J4587" s="121" t="s">
        <v>7216</v>
      </c>
      <c r="K4587" s="120"/>
      <c r="L4587" s="120" t="s">
        <v>32</v>
      </c>
      <c r="M4587" s="120" t="s">
        <v>33</v>
      </c>
      <c r="N4587" s="131">
        <v>43845</v>
      </c>
      <c r="P4587" s="124">
        <f t="shared" si="199"/>
        <v>0</v>
      </c>
      <c r="R4587" s="118">
        <f ca="1">TODAY()-T4587</f>
        <v>807</v>
      </c>
      <c r="S4587" s="120" t="s">
        <v>92</v>
      </c>
      <c r="T4587" s="126">
        <v>43871</v>
      </c>
      <c r="Y4587" s="116" t="s">
        <v>10069</v>
      </c>
    </row>
    <row r="4588" spans="1:25">
      <c r="A4588" s="116">
        <v>4588</v>
      </c>
      <c r="C4588" s="118">
        <f t="shared" si="197"/>
        <v>0</v>
      </c>
      <c r="E4588" s="120" t="s">
        <v>10070</v>
      </c>
      <c r="F4588" s="211" t="s">
        <v>10071</v>
      </c>
      <c r="G4588" s="119" t="s">
        <v>8934</v>
      </c>
      <c r="I4588" s="121" t="s">
        <v>30</v>
      </c>
      <c r="J4588" s="121" t="s">
        <v>5018</v>
      </c>
      <c r="K4588" s="120"/>
      <c r="L4588" s="120" t="s">
        <v>32</v>
      </c>
      <c r="P4588" s="124">
        <f t="shared" si="199"/>
        <v>0</v>
      </c>
      <c r="Y4588" s="116" t="s">
        <v>356</v>
      </c>
    </row>
    <row r="4589" spans="1:25">
      <c r="A4589" s="116">
        <v>4589</v>
      </c>
      <c r="C4589" s="118">
        <f t="shared" si="197"/>
        <v>0</v>
      </c>
      <c r="D4589" s="120" t="s">
        <v>25</v>
      </c>
      <c r="E4589" s="120" t="s">
        <v>10072</v>
      </c>
      <c r="F4589" s="211" t="s">
        <v>1987</v>
      </c>
      <c r="G4589" s="119" t="s">
        <v>1988</v>
      </c>
      <c r="H4589" s="121" t="s">
        <v>6799</v>
      </c>
      <c r="I4589" s="119" t="s">
        <v>30</v>
      </c>
      <c r="J4589" s="121" t="s">
        <v>87</v>
      </c>
      <c r="K4589" s="120"/>
      <c r="L4589" s="120" t="s">
        <v>32</v>
      </c>
      <c r="M4589" s="120" t="s">
        <v>33</v>
      </c>
      <c r="N4589" s="131">
        <v>43845</v>
      </c>
      <c r="O4589" s="131" t="s">
        <v>44</v>
      </c>
      <c r="P4589" s="124" t="e">
        <f t="shared" si="199"/>
        <v>#VALUE!</v>
      </c>
      <c r="R4589" s="125"/>
      <c r="S4589" s="126" t="s">
        <v>44</v>
      </c>
      <c r="Y4589" s="116" t="str">
        <f xml:space="preserve"> "Follow up message sent " &amp;TEXT(O4589,"dd/mm/yyyy")</f>
        <v>Follow up message sent Irrelevant</v>
      </c>
    </row>
    <row r="4590" spans="1:25">
      <c r="A4590" s="116">
        <v>4590</v>
      </c>
      <c r="C4590" s="118">
        <f t="shared" si="197"/>
        <v>0</v>
      </c>
      <c r="E4590" s="120" t="s">
        <v>10073</v>
      </c>
      <c r="F4590" s="211" t="s">
        <v>10074</v>
      </c>
      <c r="G4590" s="119" t="s">
        <v>10075</v>
      </c>
      <c r="I4590" s="121" t="s">
        <v>30</v>
      </c>
      <c r="J4590" s="121" t="s">
        <v>5018</v>
      </c>
      <c r="K4590" s="120"/>
      <c r="L4590" s="120" t="s">
        <v>32</v>
      </c>
      <c r="P4590" s="124">
        <f t="shared" si="199"/>
        <v>0</v>
      </c>
      <c r="Y4590" s="116" t="s">
        <v>356</v>
      </c>
    </row>
    <row r="4591" spans="1:25">
      <c r="A4591" s="116">
        <v>4591</v>
      </c>
      <c r="C4591" s="118">
        <f t="shared" si="197"/>
        <v>0</v>
      </c>
      <c r="D4591" s="120" t="s">
        <v>7069</v>
      </c>
      <c r="E4591" s="120" t="s">
        <v>10076</v>
      </c>
      <c r="F4591" s="211" t="s">
        <v>5616</v>
      </c>
      <c r="G4591" s="119" t="s">
        <v>2181</v>
      </c>
      <c r="H4591" s="121" t="s">
        <v>6799</v>
      </c>
      <c r="I4591" s="119" t="s">
        <v>30</v>
      </c>
      <c r="J4591" s="121" t="s">
        <v>77</v>
      </c>
      <c r="K4591" s="120"/>
      <c r="L4591" s="120" t="s">
        <v>32</v>
      </c>
      <c r="M4591" s="120" t="s">
        <v>33</v>
      </c>
      <c r="N4591" s="131">
        <v>43847</v>
      </c>
      <c r="P4591" s="124">
        <f t="shared" si="199"/>
        <v>0</v>
      </c>
      <c r="R4591" s="118">
        <f ca="1">TODAY()-T4591</f>
        <v>831</v>
      </c>
      <c r="S4591" s="120" t="s">
        <v>92</v>
      </c>
      <c r="T4591" s="126">
        <v>43847</v>
      </c>
      <c r="Y4591" s="116" t="s">
        <v>7314</v>
      </c>
    </row>
    <row r="4592" spans="1:25" ht="27.6">
      <c r="A4592" s="116">
        <v>4592</v>
      </c>
      <c r="C4592" s="118">
        <f t="shared" si="197"/>
        <v>0</v>
      </c>
      <c r="D4592" s="120" t="s">
        <v>1959</v>
      </c>
      <c r="E4592" s="120" t="s">
        <v>10077</v>
      </c>
      <c r="F4592" s="211" t="s">
        <v>10078</v>
      </c>
      <c r="G4592" s="119" t="s">
        <v>10079</v>
      </c>
      <c r="H4592" s="121" t="s">
        <v>6799</v>
      </c>
      <c r="I4592" s="119" t="s">
        <v>30</v>
      </c>
      <c r="J4592" s="121" t="s">
        <v>87</v>
      </c>
      <c r="K4592" s="120"/>
      <c r="L4592" s="120" t="s">
        <v>32</v>
      </c>
      <c r="M4592" s="120" t="s">
        <v>33</v>
      </c>
      <c r="N4592" s="131">
        <v>43843</v>
      </c>
      <c r="O4592" s="131" t="s">
        <v>9889</v>
      </c>
      <c r="P4592" s="124" t="e">
        <f t="shared" si="199"/>
        <v>#VALUE!</v>
      </c>
      <c r="R4592" s="125"/>
      <c r="S4592" s="126" t="s">
        <v>44</v>
      </c>
      <c r="Y4592" s="116" t="str">
        <f xml:space="preserve"> "Follow up message sent " &amp;TEXT(O4592,"dd/mm/yyyy")</f>
        <v>Follow up message sent Irrelevent 7/14/2020</v>
      </c>
    </row>
    <row r="4593" spans="1:25">
      <c r="A4593" s="116">
        <v>4593</v>
      </c>
      <c r="B4593" s="129">
        <v>44263</v>
      </c>
      <c r="C4593" s="118">
        <f t="shared" si="197"/>
        <v>3</v>
      </c>
      <c r="D4593" s="120" t="s">
        <v>252</v>
      </c>
      <c r="E4593" s="140" t="s">
        <v>10080</v>
      </c>
      <c r="F4593" s="211" t="s">
        <v>10081</v>
      </c>
      <c r="G4593" s="130" t="s">
        <v>8079</v>
      </c>
      <c r="H4593" s="120" t="s">
        <v>29</v>
      </c>
      <c r="I4593" s="119" t="s">
        <v>30</v>
      </c>
      <c r="J4593" s="121" t="s">
        <v>77</v>
      </c>
      <c r="K4593" s="120" t="s">
        <v>65</v>
      </c>
      <c r="L4593" s="131" t="s">
        <v>32</v>
      </c>
      <c r="M4593" s="120" t="s">
        <v>2244</v>
      </c>
      <c r="P4593" s="124">
        <f t="shared" si="199"/>
        <v>0</v>
      </c>
    </row>
    <row r="4594" spans="1:25" ht="27.6">
      <c r="A4594" s="116">
        <v>4594</v>
      </c>
      <c r="C4594" s="118">
        <f t="shared" si="197"/>
        <v>0</v>
      </c>
      <c r="D4594" s="120" t="s">
        <v>1959</v>
      </c>
      <c r="E4594" s="120" t="s">
        <v>10082</v>
      </c>
      <c r="F4594" s="211" t="s">
        <v>10083</v>
      </c>
      <c r="G4594" s="119" t="s">
        <v>9634</v>
      </c>
      <c r="H4594" s="121" t="s">
        <v>5003</v>
      </c>
      <c r="I4594" s="119" t="s">
        <v>30</v>
      </c>
      <c r="J4594" s="121" t="s">
        <v>87</v>
      </c>
      <c r="K4594" s="120"/>
      <c r="L4594" s="120" t="s">
        <v>32</v>
      </c>
      <c r="M4594" s="120" t="s">
        <v>33</v>
      </c>
      <c r="N4594" s="131">
        <v>43845</v>
      </c>
      <c r="O4594" s="131">
        <v>44058</v>
      </c>
      <c r="P4594" s="124">
        <f t="shared" si="199"/>
        <v>8</v>
      </c>
      <c r="R4594" s="125">
        <f ca="1">TODAY()-O4594</f>
        <v>620</v>
      </c>
      <c r="S4594" s="120" t="s">
        <v>55</v>
      </c>
      <c r="Y4594" s="116" t="s">
        <v>356</v>
      </c>
    </row>
    <row r="4595" spans="1:25" ht="27.6">
      <c r="A4595" s="116">
        <v>4595</v>
      </c>
      <c r="C4595" s="118">
        <f t="shared" si="197"/>
        <v>0</v>
      </c>
      <c r="D4595" s="120" t="s">
        <v>1959</v>
      </c>
      <c r="E4595" s="120" t="s">
        <v>10084</v>
      </c>
      <c r="F4595" s="211" t="s">
        <v>10085</v>
      </c>
      <c r="G4595" s="119" t="s">
        <v>7479</v>
      </c>
      <c r="H4595" s="121" t="s">
        <v>5003</v>
      </c>
      <c r="I4595" s="121" t="s">
        <v>30</v>
      </c>
      <c r="J4595" s="121" t="s">
        <v>7142</v>
      </c>
      <c r="K4595" s="120"/>
      <c r="L4595" s="120" t="s">
        <v>32</v>
      </c>
      <c r="M4595" s="120" t="s">
        <v>33</v>
      </c>
      <c r="N4595" s="131">
        <v>43887</v>
      </c>
      <c r="O4595" s="131">
        <v>44027</v>
      </c>
      <c r="P4595" s="124">
        <f t="shared" si="199"/>
        <v>7</v>
      </c>
      <c r="R4595" s="125">
        <f ca="1">TODAY()-O4595</f>
        <v>651</v>
      </c>
      <c r="S4595" s="120" t="s">
        <v>135</v>
      </c>
      <c r="T4595" s="126">
        <v>44027</v>
      </c>
      <c r="U4595" s="126" t="s">
        <v>10086</v>
      </c>
      <c r="V4595" s="126" t="s">
        <v>7669</v>
      </c>
      <c r="X4595" s="126">
        <v>44132</v>
      </c>
      <c r="Y4595" s="116" t="s">
        <v>356</v>
      </c>
    </row>
    <row r="4596" spans="1:25">
      <c r="A4596" s="116">
        <v>4596</v>
      </c>
      <c r="C4596" s="118">
        <f t="shared" si="197"/>
        <v>0</v>
      </c>
      <c r="D4596" s="120" t="s">
        <v>7069</v>
      </c>
      <c r="E4596" s="120" t="s">
        <v>10087</v>
      </c>
      <c r="F4596" s="211" t="s">
        <v>10088</v>
      </c>
      <c r="G4596" s="119" t="s">
        <v>10089</v>
      </c>
      <c r="I4596" s="119" t="s">
        <v>30</v>
      </c>
      <c r="J4596" s="121" t="s">
        <v>529</v>
      </c>
      <c r="K4596" s="120"/>
      <c r="L4596" s="120" t="s">
        <v>32</v>
      </c>
      <c r="P4596" s="124">
        <f t="shared" si="199"/>
        <v>0</v>
      </c>
      <c r="Y4596" s="116" t="s">
        <v>356</v>
      </c>
    </row>
    <row r="4597" spans="1:25" ht="27.6">
      <c r="A4597" s="116">
        <v>4597</v>
      </c>
      <c r="C4597" s="118">
        <f t="shared" si="197"/>
        <v>0</v>
      </c>
      <c r="D4597" s="120" t="s">
        <v>252</v>
      </c>
      <c r="E4597" s="120" t="s">
        <v>10090</v>
      </c>
      <c r="F4597" s="211" t="s">
        <v>10091</v>
      </c>
      <c r="G4597" s="119" t="s">
        <v>10092</v>
      </c>
      <c r="H4597" s="121" t="s">
        <v>140</v>
      </c>
      <c r="I4597" s="119" t="s">
        <v>30</v>
      </c>
      <c r="J4597" s="121" t="s">
        <v>77</v>
      </c>
      <c r="K4597" s="120"/>
      <c r="L4597" s="120" t="s">
        <v>32</v>
      </c>
      <c r="M4597" s="120" t="s">
        <v>33</v>
      </c>
      <c r="N4597" s="131">
        <v>43858</v>
      </c>
      <c r="O4597" s="232">
        <v>44265</v>
      </c>
      <c r="P4597" s="124">
        <f t="shared" si="199"/>
        <v>3</v>
      </c>
      <c r="R4597" s="125">
        <f ca="1">TODAY()-O4597</f>
        <v>413</v>
      </c>
      <c r="S4597" s="120" t="s">
        <v>55</v>
      </c>
      <c r="Y4597" s="127" t="s">
        <v>1211</v>
      </c>
    </row>
    <row r="4598" spans="1:25">
      <c r="A4598" s="116">
        <v>4598</v>
      </c>
      <c r="C4598" s="118">
        <f t="shared" si="197"/>
        <v>0</v>
      </c>
      <c r="E4598" s="120" t="s">
        <v>10093</v>
      </c>
      <c r="F4598" s="211" t="s">
        <v>10094</v>
      </c>
      <c r="G4598" s="119" t="s">
        <v>1077</v>
      </c>
      <c r="I4598" s="121" t="s">
        <v>30</v>
      </c>
      <c r="J4598" s="121" t="s">
        <v>7087</v>
      </c>
      <c r="K4598" s="120"/>
      <c r="L4598" s="120" t="s">
        <v>32</v>
      </c>
      <c r="P4598" s="124">
        <f t="shared" si="199"/>
        <v>0</v>
      </c>
      <c r="Y4598" s="116" t="s">
        <v>356</v>
      </c>
    </row>
    <row r="4599" spans="1:25">
      <c r="A4599" s="116">
        <v>4599</v>
      </c>
      <c r="C4599" s="118">
        <f t="shared" si="197"/>
        <v>0</v>
      </c>
      <c r="D4599" s="120" t="s">
        <v>25</v>
      </c>
      <c r="E4599" s="120" t="s">
        <v>10095</v>
      </c>
      <c r="F4599" s="211" t="s">
        <v>8267</v>
      </c>
      <c r="G4599" s="119" t="s">
        <v>10096</v>
      </c>
      <c r="H4599" s="121" t="s">
        <v>6799</v>
      </c>
      <c r="I4599" s="119" t="s">
        <v>30</v>
      </c>
      <c r="J4599" s="121" t="s">
        <v>77</v>
      </c>
      <c r="K4599" s="120" t="s">
        <v>65</v>
      </c>
      <c r="L4599" s="120" t="s">
        <v>32</v>
      </c>
      <c r="M4599" s="120" t="s">
        <v>184</v>
      </c>
      <c r="N4599" s="131">
        <v>43843</v>
      </c>
      <c r="O4599" s="131">
        <v>44389</v>
      </c>
      <c r="P4599" s="124">
        <f t="shared" si="199"/>
        <v>7</v>
      </c>
      <c r="R4599" s="125"/>
    </row>
    <row r="4600" spans="1:25">
      <c r="A4600" s="116">
        <v>4600</v>
      </c>
      <c r="C4600" s="118">
        <f t="shared" si="197"/>
        <v>0</v>
      </c>
      <c r="D4600" s="119" t="s">
        <v>37</v>
      </c>
      <c r="E4600" s="120" t="s">
        <v>10097</v>
      </c>
      <c r="F4600" s="211" t="s">
        <v>5062</v>
      </c>
      <c r="G4600" s="119" t="s">
        <v>10098</v>
      </c>
      <c r="H4600" s="121" t="s">
        <v>6799</v>
      </c>
      <c r="I4600" s="121" t="s">
        <v>30</v>
      </c>
      <c r="J4600" s="121" t="s">
        <v>1540</v>
      </c>
      <c r="K4600" s="120"/>
      <c r="L4600" s="120" t="s">
        <v>32</v>
      </c>
      <c r="M4600" s="120" t="s">
        <v>33</v>
      </c>
      <c r="N4600" s="131">
        <v>43847</v>
      </c>
      <c r="O4600" s="131">
        <v>44060</v>
      </c>
      <c r="P4600" s="124">
        <f t="shared" si="199"/>
        <v>8</v>
      </c>
      <c r="R4600" s="125">
        <f ca="1">TODAY()-O4600</f>
        <v>618</v>
      </c>
      <c r="S4600" s="120" t="s">
        <v>55</v>
      </c>
      <c r="Y4600" s="116" t="s">
        <v>356</v>
      </c>
    </row>
    <row r="4601" spans="1:25" ht="27.6">
      <c r="A4601" s="116">
        <v>4601</v>
      </c>
      <c r="C4601" s="118">
        <f t="shared" si="197"/>
        <v>0</v>
      </c>
      <c r="E4601" s="120" t="s">
        <v>10099</v>
      </c>
      <c r="F4601" s="211" t="s">
        <v>10100</v>
      </c>
      <c r="G4601" s="119" t="s">
        <v>10101</v>
      </c>
      <c r="I4601" s="121" t="s">
        <v>30</v>
      </c>
      <c r="J4601" s="121" t="s">
        <v>7123</v>
      </c>
      <c r="K4601" s="120"/>
      <c r="L4601" s="120" t="s">
        <v>32</v>
      </c>
      <c r="M4601" s="120" t="s">
        <v>184</v>
      </c>
      <c r="N4601" s="131">
        <v>43843</v>
      </c>
      <c r="P4601" s="124">
        <f t="shared" si="199"/>
        <v>0</v>
      </c>
      <c r="R4601" s="118">
        <f ca="1">TODAY()-T4601</f>
        <v>835</v>
      </c>
      <c r="S4601" s="120" t="s">
        <v>92</v>
      </c>
      <c r="T4601" s="126">
        <v>43843</v>
      </c>
      <c r="Y4601" s="116" t="s">
        <v>10102</v>
      </c>
    </row>
    <row r="4602" spans="1:25">
      <c r="A4602" s="116">
        <v>4602</v>
      </c>
      <c r="B4602" s="129">
        <v>44098</v>
      </c>
      <c r="C4602" s="118">
        <f t="shared" si="197"/>
        <v>9</v>
      </c>
      <c r="D4602" s="120" t="s">
        <v>252</v>
      </c>
      <c r="E4602" s="120" t="s">
        <v>10103</v>
      </c>
      <c r="F4602" s="211" t="s">
        <v>10104</v>
      </c>
      <c r="G4602" s="119" t="s">
        <v>445</v>
      </c>
      <c r="H4602" s="121" t="s">
        <v>6799</v>
      </c>
      <c r="I4602" s="119" t="s">
        <v>30</v>
      </c>
      <c r="J4602" s="121" t="s">
        <v>87</v>
      </c>
      <c r="K4602" s="120"/>
      <c r="L4602" s="120" t="s">
        <v>32</v>
      </c>
      <c r="M4602" s="120" t="s">
        <v>466</v>
      </c>
      <c r="P4602" s="124">
        <f t="shared" si="199"/>
        <v>0</v>
      </c>
    </row>
    <row r="4603" spans="1:25" ht="27.6">
      <c r="A4603" s="116">
        <v>4603</v>
      </c>
      <c r="C4603" s="118">
        <f t="shared" si="197"/>
        <v>0</v>
      </c>
      <c r="E4603" s="120" t="s">
        <v>10105</v>
      </c>
      <c r="F4603" s="211" t="s">
        <v>10106</v>
      </c>
      <c r="G4603" s="119" t="s">
        <v>10107</v>
      </c>
      <c r="I4603" s="121" t="s">
        <v>30</v>
      </c>
      <c r="J4603" s="121" t="s">
        <v>1540</v>
      </c>
      <c r="K4603" s="120"/>
      <c r="L4603" s="120" t="s">
        <v>32</v>
      </c>
      <c r="M4603" s="120" t="s">
        <v>33</v>
      </c>
      <c r="N4603" s="131">
        <v>43843</v>
      </c>
      <c r="P4603" s="124">
        <f t="shared" si="199"/>
        <v>0</v>
      </c>
      <c r="R4603" s="118">
        <f ca="1">TODAY()-T4603</f>
        <v>834</v>
      </c>
      <c r="S4603" s="120" t="s">
        <v>92</v>
      </c>
      <c r="T4603" s="126">
        <v>43844</v>
      </c>
      <c r="Y4603" s="116" t="s">
        <v>10108</v>
      </c>
    </row>
    <row r="4604" spans="1:25" ht="27.6">
      <c r="A4604" s="116">
        <v>4604</v>
      </c>
      <c r="C4604" s="118">
        <f t="shared" si="197"/>
        <v>0</v>
      </c>
      <c r="D4604" s="119" t="s">
        <v>25</v>
      </c>
      <c r="E4604" s="120" t="s">
        <v>10109</v>
      </c>
      <c r="F4604" s="211" t="s">
        <v>10110</v>
      </c>
      <c r="G4604" s="119" t="s">
        <v>10111</v>
      </c>
      <c r="I4604" s="121" t="s">
        <v>30</v>
      </c>
      <c r="J4604" s="121" t="s">
        <v>7280</v>
      </c>
      <c r="K4604" s="120"/>
      <c r="L4604" s="120" t="s">
        <v>32</v>
      </c>
      <c r="M4604" s="120" t="s">
        <v>33</v>
      </c>
      <c r="N4604" s="131">
        <v>43843</v>
      </c>
      <c r="P4604" s="124">
        <f t="shared" si="199"/>
        <v>0</v>
      </c>
      <c r="R4604" s="118">
        <f ca="1">TODAY()-T4604</f>
        <v>835</v>
      </c>
      <c r="S4604" s="120" t="s">
        <v>237</v>
      </c>
      <c r="T4604" s="126">
        <v>43843</v>
      </c>
      <c r="U4604" s="126" t="s">
        <v>10112</v>
      </c>
      <c r="Y4604" s="116" t="s">
        <v>10113</v>
      </c>
    </row>
    <row r="4605" spans="1:25">
      <c r="A4605" s="116">
        <v>4605</v>
      </c>
      <c r="C4605" s="118">
        <f t="shared" si="197"/>
        <v>0</v>
      </c>
      <c r="D4605" s="120" t="s">
        <v>25</v>
      </c>
      <c r="E4605" s="120" t="s">
        <v>10114</v>
      </c>
      <c r="F4605" s="211" t="s">
        <v>10115</v>
      </c>
      <c r="G4605" s="119" t="s">
        <v>5456</v>
      </c>
      <c r="H4605" s="121" t="s">
        <v>48</v>
      </c>
      <c r="I4605" s="121" t="s">
        <v>30</v>
      </c>
      <c r="J4605" s="121" t="s">
        <v>7091</v>
      </c>
      <c r="K4605" s="120"/>
      <c r="L4605" s="120" t="s">
        <v>32</v>
      </c>
      <c r="M4605" s="120" t="s">
        <v>33</v>
      </c>
      <c r="N4605" s="131">
        <v>43843</v>
      </c>
      <c r="O4605" s="131">
        <v>44306</v>
      </c>
      <c r="P4605" s="124">
        <f t="shared" si="199"/>
        <v>4</v>
      </c>
      <c r="R4605" s="125">
        <f ca="1">TODAY()-O4605</f>
        <v>372</v>
      </c>
      <c r="S4605" s="120" t="s">
        <v>237</v>
      </c>
      <c r="T4605" s="126">
        <v>43845</v>
      </c>
      <c r="Y4605" s="116" t="s">
        <v>59</v>
      </c>
    </row>
    <row r="4606" spans="1:25" ht="27.6">
      <c r="A4606" s="116">
        <v>4606</v>
      </c>
      <c r="C4606" s="118">
        <f t="shared" si="197"/>
        <v>0</v>
      </c>
      <c r="D4606" s="120" t="s">
        <v>1959</v>
      </c>
      <c r="E4606" s="120" t="s">
        <v>10116</v>
      </c>
      <c r="F4606" s="211" t="s">
        <v>10117</v>
      </c>
      <c r="G4606" s="119" t="s">
        <v>10118</v>
      </c>
      <c r="I4606" s="119" t="s">
        <v>30</v>
      </c>
      <c r="J4606" s="121" t="s">
        <v>529</v>
      </c>
      <c r="K4606" s="120"/>
      <c r="L4606" s="120" t="s">
        <v>32</v>
      </c>
      <c r="M4606" s="120" t="s">
        <v>33</v>
      </c>
      <c r="N4606" s="131">
        <v>43843</v>
      </c>
      <c r="P4606" s="124">
        <f t="shared" si="199"/>
        <v>0</v>
      </c>
      <c r="R4606" s="118">
        <f ca="1">TODAY()-T4606</f>
        <v>835</v>
      </c>
      <c r="S4606" s="120" t="s">
        <v>135</v>
      </c>
      <c r="T4606" s="126">
        <v>43843</v>
      </c>
      <c r="U4606" s="126" t="s">
        <v>10119</v>
      </c>
      <c r="V4606" s="126" t="s">
        <v>7669</v>
      </c>
      <c r="X4606" s="126">
        <v>44132</v>
      </c>
      <c r="Y4606" s="116" t="s">
        <v>10120</v>
      </c>
    </row>
    <row r="4607" spans="1:25">
      <c r="A4607" s="116">
        <v>4607</v>
      </c>
      <c r="B4607" s="129">
        <v>44263</v>
      </c>
      <c r="C4607" s="118">
        <f t="shared" si="197"/>
        <v>3</v>
      </c>
      <c r="D4607" s="120" t="s">
        <v>252</v>
      </c>
      <c r="E4607" s="140" t="s">
        <v>10121</v>
      </c>
      <c r="F4607" s="211" t="s">
        <v>10122</v>
      </c>
      <c r="G4607" s="130" t="s">
        <v>3748</v>
      </c>
      <c r="H4607" s="120" t="s">
        <v>29</v>
      </c>
      <c r="I4607" s="120" t="s">
        <v>30</v>
      </c>
      <c r="J4607" s="120" t="s">
        <v>9004</v>
      </c>
      <c r="K4607" s="120" t="s">
        <v>65</v>
      </c>
      <c r="L4607" s="131" t="s">
        <v>32</v>
      </c>
      <c r="M4607" s="120" t="s">
        <v>78</v>
      </c>
      <c r="P4607" s="124">
        <f t="shared" si="199"/>
        <v>0</v>
      </c>
    </row>
    <row r="4608" spans="1:25">
      <c r="A4608" s="116">
        <v>4608</v>
      </c>
      <c r="C4608" s="118">
        <f t="shared" si="197"/>
        <v>0</v>
      </c>
      <c r="E4608" s="120" t="s">
        <v>10123</v>
      </c>
      <c r="F4608" s="211" t="s">
        <v>8139</v>
      </c>
      <c r="G4608" s="119" t="s">
        <v>10124</v>
      </c>
      <c r="I4608" s="119" t="s">
        <v>42</v>
      </c>
      <c r="J4608" s="121" t="s">
        <v>43</v>
      </c>
      <c r="K4608" s="120"/>
      <c r="L4608" s="120" t="s">
        <v>32</v>
      </c>
      <c r="M4608" s="120" t="s">
        <v>184</v>
      </c>
      <c r="N4608" s="131">
        <v>43843</v>
      </c>
      <c r="P4608" s="124">
        <f t="shared" si="199"/>
        <v>0</v>
      </c>
      <c r="R4608" s="118">
        <f ca="1">TODAY()-T4608</f>
        <v>817</v>
      </c>
      <c r="S4608" s="120" t="s">
        <v>92</v>
      </c>
      <c r="T4608" s="126">
        <v>43861</v>
      </c>
      <c r="Y4608" s="116" t="s">
        <v>10125</v>
      </c>
    </row>
    <row r="4609" spans="1:25" ht="27.6">
      <c r="A4609" s="116">
        <v>4609</v>
      </c>
      <c r="C4609" s="118">
        <f t="shared" si="197"/>
        <v>0</v>
      </c>
      <c r="E4609" s="120" t="s">
        <v>10126</v>
      </c>
      <c r="F4609" s="211" t="s">
        <v>10127</v>
      </c>
      <c r="G4609" s="119" t="s">
        <v>2779</v>
      </c>
      <c r="I4609" s="119" t="s">
        <v>30</v>
      </c>
      <c r="J4609" s="121" t="s">
        <v>87</v>
      </c>
      <c r="K4609" s="120"/>
      <c r="L4609" s="120" t="s">
        <v>32</v>
      </c>
      <c r="M4609" s="120" t="s">
        <v>33</v>
      </c>
      <c r="N4609" s="131">
        <v>43843</v>
      </c>
      <c r="P4609" s="124">
        <f t="shared" si="199"/>
        <v>0</v>
      </c>
      <c r="R4609" s="118">
        <f ca="1">TODAY()-T4609</f>
        <v>835</v>
      </c>
      <c r="S4609" s="120" t="s">
        <v>92</v>
      </c>
      <c r="T4609" s="126">
        <v>43843</v>
      </c>
      <c r="Y4609" s="116" t="s">
        <v>7314</v>
      </c>
    </row>
    <row r="4610" spans="1:25" ht="27.6">
      <c r="A4610" s="116">
        <v>4610</v>
      </c>
      <c r="C4610" s="118">
        <f t="shared" si="197"/>
        <v>0</v>
      </c>
      <c r="E4610" s="120" t="s">
        <v>10128</v>
      </c>
      <c r="F4610" s="211" t="s">
        <v>10129</v>
      </c>
      <c r="G4610" s="119" t="s">
        <v>9903</v>
      </c>
      <c r="I4610" s="121" t="s">
        <v>30</v>
      </c>
      <c r="J4610" s="121" t="s">
        <v>7216</v>
      </c>
      <c r="K4610" s="120"/>
      <c r="L4610" s="120" t="s">
        <v>32</v>
      </c>
      <c r="P4610" s="124">
        <f t="shared" si="199"/>
        <v>0</v>
      </c>
      <c r="Y4610" s="116" t="s">
        <v>356</v>
      </c>
    </row>
    <row r="4611" spans="1:25">
      <c r="A4611" s="116">
        <v>4611</v>
      </c>
      <c r="C4611" s="118">
        <f t="shared" si="197"/>
        <v>0</v>
      </c>
      <c r="E4611" s="120" t="s">
        <v>10130</v>
      </c>
      <c r="F4611" s="211" t="s">
        <v>10131</v>
      </c>
      <c r="G4611" s="119" t="s">
        <v>10132</v>
      </c>
      <c r="I4611" s="121" t="s">
        <v>30</v>
      </c>
      <c r="J4611" s="121" t="s">
        <v>1540</v>
      </c>
      <c r="K4611" s="120"/>
      <c r="L4611" s="120" t="s">
        <v>32</v>
      </c>
      <c r="M4611" s="120" t="s">
        <v>33</v>
      </c>
      <c r="N4611" s="131">
        <v>43847</v>
      </c>
      <c r="P4611" s="124">
        <f t="shared" si="199"/>
        <v>0</v>
      </c>
      <c r="R4611" s="118">
        <f ca="1">TODAY()-T4611</f>
        <v>817</v>
      </c>
      <c r="S4611" s="120" t="s">
        <v>92</v>
      </c>
      <c r="T4611" s="126">
        <v>43861</v>
      </c>
      <c r="Y4611" s="116" t="s">
        <v>2190</v>
      </c>
    </row>
    <row r="4612" spans="1:25">
      <c r="A4612" s="116">
        <v>4612</v>
      </c>
      <c r="C4612" s="118">
        <f t="shared" si="197"/>
        <v>0</v>
      </c>
      <c r="D4612" s="120" t="s">
        <v>252</v>
      </c>
      <c r="E4612" s="120" t="s">
        <v>10133</v>
      </c>
      <c r="F4612" s="211" t="s">
        <v>10134</v>
      </c>
      <c r="G4612" s="119" t="s">
        <v>409</v>
      </c>
      <c r="H4612" s="121" t="s">
        <v>41</v>
      </c>
      <c r="I4612" s="119" t="s">
        <v>30</v>
      </c>
      <c r="J4612" s="121" t="s">
        <v>77</v>
      </c>
      <c r="K4612" s="120"/>
      <c r="L4612" s="120" t="s">
        <v>32</v>
      </c>
      <c r="M4612" s="120" t="s">
        <v>33</v>
      </c>
      <c r="N4612" s="131">
        <v>43850</v>
      </c>
      <c r="O4612" s="131">
        <v>44392</v>
      </c>
      <c r="P4612" s="124">
        <f t="shared" si="199"/>
        <v>7</v>
      </c>
      <c r="R4612" s="125">
        <f ca="1">TODAY()-O4612</f>
        <v>286</v>
      </c>
      <c r="S4612" s="120" t="s">
        <v>55</v>
      </c>
      <c r="Y4612" s="127" t="s">
        <v>1211</v>
      </c>
    </row>
    <row r="4613" spans="1:25" ht="27.6">
      <c r="A4613" s="116">
        <v>4613</v>
      </c>
      <c r="C4613" s="118">
        <f t="shared" si="197"/>
        <v>0</v>
      </c>
      <c r="D4613" s="120" t="s">
        <v>252</v>
      </c>
      <c r="E4613" s="120" t="s">
        <v>10135</v>
      </c>
      <c r="F4613" s="211" t="s">
        <v>10136</v>
      </c>
      <c r="G4613" s="119" t="s">
        <v>2731</v>
      </c>
      <c r="H4613" s="121" t="s">
        <v>192</v>
      </c>
      <c r="I4613" s="121" t="s">
        <v>30</v>
      </c>
      <c r="J4613" s="121" t="s">
        <v>7280</v>
      </c>
      <c r="K4613" s="120"/>
      <c r="L4613" s="120" t="s">
        <v>32</v>
      </c>
      <c r="M4613" s="120" t="s">
        <v>33</v>
      </c>
      <c r="N4613" s="131">
        <v>43850</v>
      </c>
      <c r="O4613" s="232">
        <v>44265</v>
      </c>
      <c r="P4613" s="124">
        <f t="shared" si="199"/>
        <v>3</v>
      </c>
      <c r="R4613" s="125">
        <f ca="1">TODAY()-O4613</f>
        <v>413</v>
      </c>
      <c r="S4613" s="120" t="s">
        <v>55</v>
      </c>
      <c r="Y4613" s="127" t="s">
        <v>1211</v>
      </c>
    </row>
    <row r="4614" spans="1:25">
      <c r="A4614" s="116">
        <v>4614</v>
      </c>
      <c r="C4614" s="118">
        <f t="shared" si="197"/>
        <v>0</v>
      </c>
      <c r="D4614" s="120" t="s">
        <v>1959</v>
      </c>
      <c r="E4614" s="120" t="s">
        <v>10137</v>
      </c>
      <c r="F4614" s="211" t="s">
        <v>10138</v>
      </c>
      <c r="G4614" s="119" t="s">
        <v>492</v>
      </c>
      <c r="H4614" s="121" t="s">
        <v>5003</v>
      </c>
      <c r="I4614" s="119" t="s">
        <v>30</v>
      </c>
      <c r="J4614" s="121" t="s">
        <v>87</v>
      </c>
      <c r="K4614" s="120"/>
      <c r="L4614" s="120" t="s">
        <v>32</v>
      </c>
      <c r="M4614" s="120" t="s">
        <v>33</v>
      </c>
      <c r="N4614" s="131">
        <v>43850</v>
      </c>
      <c r="O4614" s="131">
        <v>44060</v>
      </c>
      <c r="P4614" s="124">
        <f t="shared" si="199"/>
        <v>8</v>
      </c>
      <c r="R4614" s="125">
        <f ca="1">TODAY()-O4614</f>
        <v>618</v>
      </c>
      <c r="S4614" s="120" t="s">
        <v>55</v>
      </c>
      <c r="Y4614" s="116" t="s">
        <v>356</v>
      </c>
    </row>
    <row r="4615" spans="1:25">
      <c r="A4615" s="116">
        <v>4615</v>
      </c>
      <c r="C4615" s="118">
        <f t="shared" si="197"/>
        <v>0</v>
      </c>
      <c r="D4615" s="119" t="s">
        <v>25</v>
      </c>
      <c r="E4615" s="120" t="s">
        <v>10139</v>
      </c>
      <c r="F4615" s="211" t="s">
        <v>122</v>
      </c>
      <c r="G4615" s="119" t="s">
        <v>10140</v>
      </c>
      <c r="H4615" s="121" t="s">
        <v>6799</v>
      </c>
      <c r="I4615" s="119" t="s">
        <v>30</v>
      </c>
      <c r="J4615" s="121" t="s">
        <v>87</v>
      </c>
      <c r="K4615" s="120"/>
      <c r="L4615" s="120" t="s">
        <v>32</v>
      </c>
      <c r="P4615" s="124">
        <f t="shared" si="199"/>
        <v>0</v>
      </c>
    </row>
    <row r="4616" spans="1:25">
      <c r="A4616" s="116">
        <v>4616</v>
      </c>
      <c r="C4616" s="118">
        <f t="shared" si="197"/>
        <v>0</v>
      </c>
      <c r="D4616" s="120" t="s">
        <v>7069</v>
      </c>
      <c r="E4616" s="120" t="s">
        <v>10141</v>
      </c>
      <c r="F4616" s="211" t="s">
        <v>10142</v>
      </c>
      <c r="G4616" s="119" t="s">
        <v>10143</v>
      </c>
      <c r="I4616" s="121" t="s">
        <v>30</v>
      </c>
      <c r="J4616" s="121" t="s">
        <v>7142</v>
      </c>
      <c r="K4616" s="120"/>
      <c r="L4616" s="120" t="s">
        <v>32</v>
      </c>
      <c r="M4616" s="120" t="s">
        <v>33</v>
      </c>
      <c r="N4616" s="131">
        <v>43850</v>
      </c>
      <c r="P4616" s="124">
        <f t="shared" si="199"/>
        <v>0</v>
      </c>
      <c r="R4616" s="118">
        <f ca="1">TODAY()-T4616</f>
        <v>828</v>
      </c>
      <c r="S4616" s="120" t="s">
        <v>92</v>
      </c>
      <c r="T4616" s="126">
        <v>43850</v>
      </c>
      <c r="Y4616" s="116" t="s">
        <v>10144</v>
      </c>
    </row>
    <row r="4617" spans="1:25">
      <c r="A4617" s="116">
        <v>4617</v>
      </c>
      <c r="C4617" s="118">
        <f t="shared" ref="C4617:C4679" si="200">IF(B4617&lt;&gt;0,MONTH(B4617),0)</f>
        <v>0</v>
      </c>
      <c r="D4617" s="120" t="s">
        <v>7069</v>
      </c>
      <c r="E4617" s="120" t="s">
        <v>10145</v>
      </c>
      <c r="F4617" s="211" t="s">
        <v>122</v>
      </c>
      <c r="G4617" s="119" t="s">
        <v>10146</v>
      </c>
      <c r="I4617" s="119" t="s">
        <v>30</v>
      </c>
      <c r="J4617" s="121" t="s">
        <v>77</v>
      </c>
      <c r="K4617" s="120"/>
      <c r="L4617" s="120" t="s">
        <v>32</v>
      </c>
      <c r="M4617" s="120" t="s">
        <v>33</v>
      </c>
      <c r="N4617" s="131">
        <v>43970</v>
      </c>
      <c r="P4617" s="124">
        <f t="shared" ref="P4617:P4647" si="201">IF(O4617&lt;&gt;0,MONTH(O4617),0)</f>
        <v>0</v>
      </c>
      <c r="R4617" s="118">
        <f ca="1">TODAY()-N4617</f>
        <v>708</v>
      </c>
      <c r="Y4617" s="116" t="s">
        <v>356</v>
      </c>
    </row>
    <row r="4618" spans="1:25" ht="27.6">
      <c r="A4618" s="116">
        <v>4618</v>
      </c>
      <c r="C4618" s="118">
        <f t="shared" si="200"/>
        <v>0</v>
      </c>
      <c r="E4618" s="120" t="s">
        <v>10147</v>
      </c>
      <c r="F4618" s="211" t="s">
        <v>10148</v>
      </c>
      <c r="G4618" s="119" t="s">
        <v>10149</v>
      </c>
      <c r="I4618" s="119" t="s">
        <v>30</v>
      </c>
      <c r="J4618" s="121" t="s">
        <v>87</v>
      </c>
      <c r="K4618" s="120"/>
      <c r="L4618" s="120" t="s">
        <v>32</v>
      </c>
      <c r="P4618" s="124">
        <f t="shared" si="201"/>
        <v>0</v>
      </c>
      <c r="Y4618" s="116" t="s">
        <v>356</v>
      </c>
    </row>
    <row r="4619" spans="1:25">
      <c r="A4619" s="116">
        <v>4619</v>
      </c>
      <c r="C4619" s="118">
        <f t="shared" si="200"/>
        <v>0</v>
      </c>
      <c r="D4619" s="120" t="s">
        <v>7069</v>
      </c>
      <c r="E4619" s="120" t="s">
        <v>10150</v>
      </c>
      <c r="F4619" s="211" t="s">
        <v>10151</v>
      </c>
      <c r="G4619" s="119" t="s">
        <v>10149</v>
      </c>
      <c r="I4619" s="119" t="s">
        <v>30</v>
      </c>
      <c r="J4619" s="121" t="s">
        <v>77</v>
      </c>
      <c r="K4619" s="120"/>
      <c r="L4619" s="120" t="s">
        <v>32</v>
      </c>
      <c r="P4619" s="124">
        <f t="shared" si="201"/>
        <v>0</v>
      </c>
      <c r="Y4619" s="116" t="s">
        <v>356</v>
      </c>
    </row>
    <row r="4620" spans="1:25">
      <c r="A4620" s="116">
        <v>4620</v>
      </c>
      <c r="C4620" s="118">
        <f t="shared" si="200"/>
        <v>0</v>
      </c>
      <c r="E4620" s="120" t="s">
        <v>10152</v>
      </c>
      <c r="F4620" s="211" t="s">
        <v>9077</v>
      </c>
      <c r="G4620" s="119" t="s">
        <v>10149</v>
      </c>
      <c r="I4620" s="119" t="s">
        <v>30</v>
      </c>
      <c r="J4620" s="121" t="s">
        <v>87</v>
      </c>
      <c r="K4620" s="120"/>
      <c r="L4620" s="120" t="s">
        <v>32</v>
      </c>
      <c r="P4620" s="124">
        <f t="shared" si="201"/>
        <v>0</v>
      </c>
      <c r="Y4620" s="116" t="s">
        <v>356</v>
      </c>
    </row>
    <row r="4621" spans="1:25">
      <c r="A4621" s="116">
        <v>4621</v>
      </c>
      <c r="C4621" s="118">
        <f t="shared" si="200"/>
        <v>0</v>
      </c>
      <c r="D4621" s="120" t="s">
        <v>7069</v>
      </c>
      <c r="E4621" s="120" t="s">
        <v>10153</v>
      </c>
      <c r="F4621" s="211" t="s">
        <v>10154</v>
      </c>
      <c r="G4621" s="119" t="s">
        <v>10155</v>
      </c>
      <c r="I4621" s="119" t="s">
        <v>30</v>
      </c>
      <c r="J4621" s="121" t="s">
        <v>77</v>
      </c>
      <c r="K4621" s="120"/>
      <c r="L4621" s="120" t="s">
        <v>32</v>
      </c>
      <c r="P4621" s="124">
        <f t="shared" si="201"/>
        <v>0</v>
      </c>
      <c r="Y4621" s="116" t="s">
        <v>356</v>
      </c>
    </row>
    <row r="4622" spans="1:25">
      <c r="A4622" s="116">
        <v>4622</v>
      </c>
      <c r="C4622" s="118">
        <f t="shared" si="200"/>
        <v>0</v>
      </c>
      <c r="E4622" s="120" t="s">
        <v>10156</v>
      </c>
      <c r="F4622" s="211" t="s">
        <v>10157</v>
      </c>
      <c r="G4622" s="119" t="s">
        <v>692</v>
      </c>
      <c r="I4622" s="119" t="s">
        <v>30</v>
      </c>
      <c r="J4622" s="121" t="s">
        <v>87</v>
      </c>
      <c r="K4622" s="120"/>
      <c r="L4622" s="120" t="s">
        <v>32</v>
      </c>
      <c r="P4622" s="124">
        <f t="shared" si="201"/>
        <v>0</v>
      </c>
      <c r="Y4622" s="116" t="s">
        <v>356</v>
      </c>
    </row>
    <row r="4623" spans="1:25">
      <c r="A4623" s="116">
        <v>4623</v>
      </c>
      <c r="C4623" s="118">
        <f t="shared" si="200"/>
        <v>0</v>
      </c>
      <c r="D4623" s="120" t="s">
        <v>7069</v>
      </c>
      <c r="E4623" s="120" t="s">
        <v>10158</v>
      </c>
      <c r="F4623" s="211" t="s">
        <v>10159</v>
      </c>
      <c r="G4623" s="119" t="s">
        <v>692</v>
      </c>
      <c r="I4623" s="121" t="s">
        <v>30</v>
      </c>
      <c r="J4623" s="121" t="s">
        <v>7142</v>
      </c>
      <c r="K4623" s="120"/>
      <c r="L4623" s="120" t="s">
        <v>32</v>
      </c>
      <c r="P4623" s="124">
        <f t="shared" si="201"/>
        <v>0</v>
      </c>
      <c r="Y4623" s="116" t="s">
        <v>356</v>
      </c>
    </row>
    <row r="4624" spans="1:25">
      <c r="A4624" s="116">
        <v>4624</v>
      </c>
      <c r="C4624" s="118">
        <f t="shared" si="200"/>
        <v>0</v>
      </c>
      <c r="E4624" s="120" t="s">
        <v>10160</v>
      </c>
      <c r="F4624" s="211" t="s">
        <v>10161</v>
      </c>
      <c r="G4624" s="119" t="s">
        <v>7181</v>
      </c>
      <c r="I4624" s="121" t="s">
        <v>30</v>
      </c>
      <c r="J4624" s="121" t="s">
        <v>1540</v>
      </c>
      <c r="K4624" s="120" t="s">
        <v>65</v>
      </c>
      <c r="L4624" s="120" t="s">
        <v>32</v>
      </c>
      <c r="M4624" s="120" t="s">
        <v>78</v>
      </c>
      <c r="P4624" s="124">
        <f t="shared" si="201"/>
        <v>0</v>
      </c>
      <c r="Y4624" s="116" t="s">
        <v>356</v>
      </c>
    </row>
    <row r="4625" spans="1:25">
      <c r="A4625" s="116">
        <v>4625</v>
      </c>
      <c r="C4625" s="118">
        <f t="shared" si="200"/>
        <v>0</v>
      </c>
      <c r="D4625" s="120" t="s">
        <v>252</v>
      </c>
      <c r="E4625" s="120" t="s">
        <v>10162</v>
      </c>
      <c r="F4625" s="211" t="s">
        <v>10163</v>
      </c>
      <c r="G4625" s="119" t="s">
        <v>7094</v>
      </c>
      <c r="H4625" s="121" t="s">
        <v>41</v>
      </c>
      <c r="I4625" s="121" t="s">
        <v>30</v>
      </c>
      <c r="J4625" s="121" t="s">
        <v>1540</v>
      </c>
      <c r="K4625" s="120"/>
      <c r="L4625" s="120" t="s">
        <v>32</v>
      </c>
      <c r="M4625" s="120" t="s">
        <v>33</v>
      </c>
      <c r="N4625" s="131">
        <v>43857</v>
      </c>
      <c r="O4625" s="131">
        <v>44270</v>
      </c>
      <c r="P4625" s="124">
        <f t="shared" si="201"/>
        <v>3</v>
      </c>
      <c r="R4625" s="125">
        <f ca="1">TODAY()-O4625</f>
        <v>408</v>
      </c>
      <c r="S4625" s="120" t="s">
        <v>55</v>
      </c>
      <c r="Y4625" s="116" t="s">
        <v>1211</v>
      </c>
    </row>
    <row r="4626" spans="1:25">
      <c r="A4626" s="116">
        <v>4626</v>
      </c>
      <c r="C4626" s="118">
        <f t="shared" si="200"/>
        <v>0</v>
      </c>
      <c r="E4626" s="120" t="s">
        <v>10164</v>
      </c>
      <c r="F4626" s="211" t="s">
        <v>7992</v>
      </c>
      <c r="G4626" s="119" t="s">
        <v>7094</v>
      </c>
      <c r="H4626" s="121" t="s">
        <v>5003</v>
      </c>
      <c r="I4626" s="119" t="s">
        <v>30</v>
      </c>
      <c r="J4626" s="121" t="s">
        <v>87</v>
      </c>
      <c r="K4626" s="120"/>
      <c r="L4626" s="120" t="s">
        <v>32</v>
      </c>
      <c r="P4626" s="124">
        <f t="shared" si="201"/>
        <v>0</v>
      </c>
      <c r="Y4626" s="116" t="s">
        <v>356</v>
      </c>
    </row>
    <row r="4627" spans="1:25">
      <c r="A4627" s="116">
        <v>4627</v>
      </c>
      <c r="C4627" s="118">
        <f t="shared" si="200"/>
        <v>0</v>
      </c>
      <c r="D4627" s="120" t="s">
        <v>7069</v>
      </c>
      <c r="E4627" s="120" t="s">
        <v>10165</v>
      </c>
      <c r="F4627" s="211" t="s">
        <v>10166</v>
      </c>
      <c r="G4627" s="119" t="s">
        <v>9305</v>
      </c>
      <c r="I4627" s="119" t="s">
        <v>30</v>
      </c>
      <c r="J4627" s="121" t="s">
        <v>77</v>
      </c>
      <c r="K4627" s="120"/>
      <c r="L4627" s="120" t="s">
        <v>32</v>
      </c>
      <c r="M4627" s="120" t="s">
        <v>33</v>
      </c>
      <c r="N4627" s="131">
        <v>43880</v>
      </c>
      <c r="P4627" s="124">
        <f t="shared" si="201"/>
        <v>0</v>
      </c>
      <c r="R4627" s="118">
        <f ca="1">TODAY()-T4627</f>
        <v>797</v>
      </c>
      <c r="S4627" s="120" t="s">
        <v>92</v>
      </c>
      <c r="T4627" s="126">
        <v>43881</v>
      </c>
      <c r="Y4627" s="116" t="s">
        <v>10167</v>
      </c>
    </row>
    <row r="4628" spans="1:25">
      <c r="A4628" s="116">
        <v>4628</v>
      </c>
      <c r="C4628" s="118">
        <f t="shared" si="200"/>
        <v>0</v>
      </c>
      <c r="D4628" s="120" t="s">
        <v>7069</v>
      </c>
      <c r="E4628" s="120" t="s">
        <v>10168</v>
      </c>
      <c r="F4628" s="211" t="s">
        <v>627</v>
      </c>
      <c r="G4628" s="119" t="s">
        <v>229</v>
      </c>
      <c r="H4628" s="121" t="s">
        <v>6799</v>
      </c>
      <c r="I4628" s="119" t="s">
        <v>30</v>
      </c>
      <c r="J4628" s="121" t="s">
        <v>77</v>
      </c>
      <c r="K4628" s="120"/>
      <c r="L4628" s="120" t="s">
        <v>32</v>
      </c>
      <c r="P4628" s="124">
        <f t="shared" si="201"/>
        <v>0</v>
      </c>
      <c r="Y4628" s="116" t="s">
        <v>356</v>
      </c>
    </row>
    <row r="4629" spans="1:25">
      <c r="A4629" s="116">
        <v>4629</v>
      </c>
      <c r="C4629" s="118">
        <f t="shared" si="200"/>
        <v>0</v>
      </c>
      <c r="D4629" s="120" t="s">
        <v>25</v>
      </c>
      <c r="E4629" s="120" t="s">
        <v>10169</v>
      </c>
      <c r="F4629" s="211" t="s">
        <v>10162</v>
      </c>
      <c r="G4629" s="119" t="s">
        <v>10170</v>
      </c>
      <c r="H4629" s="121" t="s">
        <v>5003</v>
      </c>
      <c r="I4629" s="119" t="s">
        <v>30</v>
      </c>
      <c r="J4629" s="121" t="s">
        <v>87</v>
      </c>
      <c r="K4629" s="120"/>
      <c r="L4629" s="120" t="s">
        <v>32</v>
      </c>
      <c r="M4629" s="120" t="s">
        <v>33</v>
      </c>
      <c r="N4629" s="131">
        <v>43851</v>
      </c>
      <c r="O4629" s="131">
        <v>44391</v>
      </c>
      <c r="P4629" s="124">
        <f t="shared" si="201"/>
        <v>7</v>
      </c>
      <c r="R4629" s="125"/>
      <c r="S4629" s="120" t="s">
        <v>55</v>
      </c>
      <c r="Y4629" s="116" t="s">
        <v>59</v>
      </c>
    </row>
    <row r="4630" spans="1:25">
      <c r="A4630" s="116">
        <v>4630</v>
      </c>
      <c r="C4630" s="118">
        <f t="shared" si="200"/>
        <v>0</v>
      </c>
      <c r="D4630" s="120" t="s">
        <v>7069</v>
      </c>
      <c r="E4630" s="120" t="s">
        <v>10171</v>
      </c>
      <c r="F4630" s="211" t="s">
        <v>10172</v>
      </c>
      <c r="G4630" s="119" t="s">
        <v>8998</v>
      </c>
      <c r="I4630" s="119" t="s">
        <v>30</v>
      </c>
      <c r="J4630" s="121" t="s">
        <v>77</v>
      </c>
      <c r="K4630" s="120"/>
      <c r="L4630" s="120" t="s">
        <v>32</v>
      </c>
      <c r="P4630" s="124">
        <f t="shared" si="201"/>
        <v>0</v>
      </c>
      <c r="Y4630" s="116" t="s">
        <v>356</v>
      </c>
    </row>
    <row r="4631" spans="1:25">
      <c r="A4631" s="116">
        <v>4631</v>
      </c>
      <c r="C4631" s="118">
        <f t="shared" si="200"/>
        <v>0</v>
      </c>
      <c r="D4631" s="120" t="s">
        <v>7069</v>
      </c>
      <c r="E4631" s="120" t="s">
        <v>10173</v>
      </c>
      <c r="F4631" s="211" t="s">
        <v>10174</v>
      </c>
      <c r="G4631" s="119" t="s">
        <v>8998</v>
      </c>
      <c r="I4631" s="119" t="s">
        <v>30</v>
      </c>
      <c r="J4631" s="121" t="s">
        <v>77</v>
      </c>
      <c r="K4631" s="120"/>
      <c r="L4631" s="120" t="s">
        <v>32</v>
      </c>
      <c r="P4631" s="124">
        <f t="shared" si="201"/>
        <v>0</v>
      </c>
      <c r="Y4631" s="116" t="s">
        <v>356</v>
      </c>
    </row>
    <row r="4632" spans="1:25">
      <c r="A4632" s="116">
        <v>4632</v>
      </c>
      <c r="C4632" s="118">
        <f t="shared" si="200"/>
        <v>0</v>
      </c>
      <c r="E4632" s="120" t="s">
        <v>10175</v>
      </c>
      <c r="F4632" s="211" t="s">
        <v>10176</v>
      </c>
      <c r="G4632" s="119" t="s">
        <v>10177</v>
      </c>
      <c r="I4632" s="119" t="s">
        <v>30</v>
      </c>
      <c r="J4632" s="121" t="s">
        <v>87</v>
      </c>
      <c r="K4632" s="120"/>
      <c r="L4632" s="120" t="s">
        <v>32</v>
      </c>
      <c r="M4632" s="120" t="s">
        <v>33</v>
      </c>
      <c r="N4632" s="131">
        <v>43851</v>
      </c>
      <c r="P4632" s="124">
        <f t="shared" si="201"/>
        <v>0</v>
      </c>
      <c r="R4632" s="118">
        <f ca="1">TODAY()-T4632</f>
        <v>812</v>
      </c>
      <c r="S4632" s="120" t="s">
        <v>92</v>
      </c>
      <c r="T4632" s="126">
        <v>43866</v>
      </c>
      <c r="Y4632" s="116" t="s">
        <v>7314</v>
      </c>
    </row>
    <row r="4633" spans="1:25">
      <c r="A4633" s="116">
        <v>4633</v>
      </c>
      <c r="C4633" s="118">
        <f t="shared" si="200"/>
        <v>0</v>
      </c>
      <c r="D4633" s="120" t="s">
        <v>7069</v>
      </c>
      <c r="E4633" s="120" t="s">
        <v>10178</v>
      </c>
      <c r="F4633" s="211" t="s">
        <v>5227</v>
      </c>
      <c r="G4633" s="119" t="s">
        <v>10177</v>
      </c>
      <c r="I4633" s="119" t="s">
        <v>30</v>
      </c>
      <c r="J4633" s="121" t="s">
        <v>77</v>
      </c>
      <c r="K4633" s="120"/>
      <c r="L4633" s="120" t="s">
        <v>32</v>
      </c>
      <c r="P4633" s="124">
        <f t="shared" si="201"/>
        <v>0</v>
      </c>
      <c r="Y4633" s="116" t="s">
        <v>356</v>
      </c>
    </row>
    <row r="4634" spans="1:25">
      <c r="A4634" s="116">
        <v>4634</v>
      </c>
      <c r="C4634" s="118">
        <f t="shared" si="200"/>
        <v>0</v>
      </c>
      <c r="D4634" s="120" t="s">
        <v>7069</v>
      </c>
      <c r="E4634" s="120" t="s">
        <v>10179</v>
      </c>
      <c r="F4634" s="211" t="s">
        <v>10180</v>
      </c>
      <c r="G4634" s="119" t="s">
        <v>4033</v>
      </c>
      <c r="I4634" s="119" t="s">
        <v>30</v>
      </c>
      <c r="J4634" s="121" t="s">
        <v>77</v>
      </c>
      <c r="K4634" s="120"/>
      <c r="L4634" s="120" t="s">
        <v>32</v>
      </c>
      <c r="M4634" s="120" t="s">
        <v>33</v>
      </c>
      <c r="N4634" s="131">
        <v>43852</v>
      </c>
      <c r="O4634" s="131">
        <v>43866</v>
      </c>
      <c r="P4634" s="124">
        <f t="shared" si="201"/>
        <v>2</v>
      </c>
      <c r="R4634" s="125">
        <f ca="1">TODAY()-O4634</f>
        <v>812</v>
      </c>
      <c r="S4634" s="120" t="s">
        <v>92</v>
      </c>
      <c r="T4634" s="126">
        <v>43868</v>
      </c>
      <c r="Y4634" s="116" t="s">
        <v>1770</v>
      </c>
    </row>
    <row r="4635" spans="1:25">
      <c r="A4635" s="116">
        <v>4635</v>
      </c>
      <c r="C4635" s="118">
        <f t="shared" si="200"/>
        <v>0</v>
      </c>
      <c r="E4635" s="120" t="s">
        <v>10181</v>
      </c>
      <c r="F4635" s="211" t="s">
        <v>10182</v>
      </c>
      <c r="G4635" s="119" t="s">
        <v>4033</v>
      </c>
      <c r="H4635" s="121" t="s">
        <v>5003</v>
      </c>
      <c r="I4635" s="119" t="s">
        <v>30</v>
      </c>
      <c r="J4635" s="121" t="s">
        <v>87</v>
      </c>
      <c r="K4635" s="120"/>
      <c r="L4635" s="120" t="s">
        <v>32</v>
      </c>
      <c r="P4635" s="124">
        <f t="shared" si="201"/>
        <v>0</v>
      </c>
      <c r="Y4635" s="116" t="s">
        <v>356</v>
      </c>
    </row>
    <row r="4636" spans="1:25">
      <c r="A4636" s="116">
        <v>4636</v>
      </c>
      <c r="C4636" s="118">
        <f t="shared" si="200"/>
        <v>0</v>
      </c>
      <c r="D4636" s="120" t="s">
        <v>1959</v>
      </c>
      <c r="E4636" s="120" t="s">
        <v>10183</v>
      </c>
      <c r="F4636" s="211" t="s">
        <v>10184</v>
      </c>
      <c r="G4636" s="119" t="s">
        <v>4033</v>
      </c>
      <c r="H4636" s="121" t="s">
        <v>5003</v>
      </c>
      <c r="I4636" s="119" t="s">
        <v>30</v>
      </c>
      <c r="J4636" s="121" t="s">
        <v>529</v>
      </c>
      <c r="K4636" s="120"/>
      <c r="L4636" s="120" t="s">
        <v>32</v>
      </c>
      <c r="M4636" s="120" t="s">
        <v>33</v>
      </c>
      <c r="N4636" s="131">
        <v>43851</v>
      </c>
      <c r="O4636" s="131" t="s">
        <v>10185</v>
      </c>
      <c r="P4636" s="124" t="e">
        <f t="shared" si="201"/>
        <v>#VALUE!</v>
      </c>
      <c r="R4636" s="125"/>
      <c r="S4636" s="126" t="s">
        <v>44</v>
      </c>
      <c r="Y4636" s="116" t="str">
        <f xml:space="preserve"> "Follow up message sent " &amp;TEXT(O4636,"dd/mm/yyyy")</f>
        <v>Follow up message sent irrelevent 7/14/2020</v>
      </c>
    </row>
    <row r="4637" spans="1:25">
      <c r="A4637" s="116">
        <v>4637</v>
      </c>
      <c r="C4637" s="118">
        <f t="shared" si="200"/>
        <v>0</v>
      </c>
      <c r="D4637" s="120" t="s">
        <v>7069</v>
      </c>
      <c r="E4637" s="120" t="s">
        <v>10186</v>
      </c>
      <c r="F4637" s="211" t="s">
        <v>10187</v>
      </c>
      <c r="G4637" s="119" t="s">
        <v>492</v>
      </c>
      <c r="H4637" s="121" t="s">
        <v>5003</v>
      </c>
      <c r="I4637" s="119" t="s">
        <v>30</v>
      </c>
      <c r="J4637" s="121" t="s">
        <v>77</v>
      </c>
      <c r="K4637" s="120"/>
      <c r="L4637" s="120" t="s">
        <v>32</v>
      </c>
      <c r="P4637" s="124">
        <f t="shared" si="201"/>
        <v>0</v>
      </c>
    </row>
    <row r="4638" spans="1:25">
      <c r="A4638" s="116">
        <v>4638</v>
      </c>
      <c r="C4638" s="118">
        <f t="shared" si="200"/>
        <v>0</v>
      </c>
      <c r="D4638" s="120" t="s">
        <v>7069</v>
      </c>
      <c r="E4638" s="120" t="s">
        <v>10188</v>
      </c>
      <c r="F4638" s="211" t="s">
        <v>158</v>
      </c>
      <c r="G4638" s="119" t="s">
        <v>10189</v>
      </c>
      <c r="H4638" s="121" t="s">
        <v>6799</v>
      </c>
      <c r="I4638" s="119" t="s">
        <v>30</v>
      </c>
      <c r="J4638" s="121" t="s">
        <v>77</v>
      </c>
      <c r="K4638" s="120"/>
      <c r="L4638" s="120" t="s">
        <v>32</v>
      </c>
      <c r="P4638" s="124">
        <f t="shared" si="201"/>
        <v>0</v>
      </c>
    </row>
    <row r="4639" spans="1:25" ht="27.6">
      <c r="A4639" s="116">
        <v>4639</v>
      </c>
      <c r="C4639" s="118">
        <f t="shared" si="200"/>
        <v>0</v>
      </c>
      <c r="D4639" s="120" t="s">
        <v>7069</v>
      </c>
      <c r="E4639" s="120" t="s">
        <v>10190</v>
      </c>
      <c r="F4639" s="211" t="s">
        <v>10191</v>
      </c>
      <c r="G4639" s="119" t="s">
        <v>10192</v>
      </c>
      <c r="H4639" s="121" t="s">
        <v>6799</v>
      </c>
      <c r="I4639" s="121" t="s">
        <v>30</v>
      </c>
      <c r="J4639" s="121" t="s">
        <v>485</v>
      </c>
      <c r="K4639" s="120"/>
      <c r="L4639" s="120" t="s">
        <v>32</v>
      </c>
      <c r="P4639" s="124">
        <f t="shared" si="201"/>
        <v>0</v>
      </c>
    </row>
    <row r="4640" spans="1:25" ht="27.6">
      <c r="A4640" s="116">
        <v>4640</v>
      </c>
      <c r="C4640" s="118">
        <f t="shared" si="200"/>
        <v>0</v>
      </c>
      <c r="D4640" s="120" t="s">
        <v>7069</v>
      </c>
      <c r="E4640" s="120" t="s">
        <v>10193</v>
      </c>
      <c r="F4640" s="211" t="s">
        <v>10194</v>
      </c>
      <c r="G4640" s="119" t="s">
        <v>10192</v>
      </c>
      <c r="H4640" s="121" t="s">
        <v>6799</v>
      </c>
      <c r="I4640" s="121" t="s">
        <v>30</v>
      </c>
      <c r="J4640" s="121" t="s">
        <v>1544</v>
      </c>
      <c r="K4640" s="120"/>
      <c r="L4640" s="120" t="s">
        <v>32</v>
      </c>
      <c r="P4640" s="124">
        <f t="shared" si="201"/>
        <v>0</v>
      </c>
    </row>
    <row r="4641" spans="1:25">
      <c r="A4641" s="116">
        <v>4641</v>
      </c>
      <c r="C4641" s="118">
        <f t="shared" si="200"/>
        <v>0</v>
      </c>
      <c r="D4641" s="120" t="s">
        <v>7069</v>
      </c>
      <c r="E4641" s="120" t="s">
        <v>10195</v>
      </c>
      <c r="F4641" s="211" t="s">
        <v>122</v>
      </c>
      <c r="G4641" s="119" t="s">
        <v>10196</v>
      </c>
      <c r="H4641" s="121" t="s">
        <v>5003</v>
      </c>
      <c r="I4641" s="121" t="s">
        <v>30</v>
      </c>
      <c r="J4641" s="121" t="s">
        <v>1544</v>
      </c>
      <c r="K4641" s="120"/>
      <c r="L4641" s="120" t="s">
        <v>32</v>
      </c>
      <c r="P4641" s="124">
        <f t="shared" si="201"/>
        <v>0</v>
      </c>
    </row>
    <row r="4642" spans="1:25">
      <c r="A4642" s="116">
        <v>4642</v>
      </c>
      <c r="B4642" s="129">
        <v>44105</v>
      </c>
      <c r="C4642" s="118">
        <f t="shared" si="200"/>
        <v>10</v>
      </c>
      <c r="D4642" s="120" t="s">
        <v>252</v>
      </c>
      <c r="E4642" s="120" t="s">
        <v>10197</v>
      </c>
      <c r="F4642" s="211" t="s">
        <v>228</v>
      </c>
      <c r="G4642" s="119" t="s">
        <v>10198</v>
      </c>
      <c r="H4642" s="121" t="s">
        <v>6799</v>
      </c>
      <c r="I4642" s="119" t="s">
        <v>30</v>
      </c>
      <c r="J4642" s="121" t="s">
        <v>87</v>
      </c>
      <c r="K4642" s="120"/>
      <c r="L4642" s="120" t="s">
        <v>32</v>
      </c>
      <c r="P4642" s="124">
        <f t="shared" si="201"/>
        <v>0</v>
      </c>
    </row>
    <row r="4643" spans="1:25" ht="27.6">
      <c r="A4643" s="116">
        <v>4643</v>
      </c>
      <c r="C4643" s="118">
        <f t="shared" si="200"/>
        <v>0</v>
      </c>
      <c r="D4643" s="119" t="s">
        <v>25</v>
      </c>
      <c r="E4643" s="120" t="s">
        <v>10199</v>
      </c>
      <c r="F4643" s="211" t="s">
        <v>10200</v>
      </c>
      <c r="G4643" s="119" t="s">
        <v>229</v>
      </c>
      <c r="H4643" s="121" t="s">
        <v>6799</v>
      </c>
      <c r="I4643" s="121" t="s">
        <v>30</v>
      </c>
      <c r="J4643" s="121" t="s">
        <v>5018</v>
      </c>
      <c r="K4643" s="120"/>
      <c r="L4643" s="120" t="s">
        <v>32</v>
      </c>
      <c r="M4643" s="120" t="s">
        <v>33</v>
      </c>
      <c r="N4643" s="131">
        <v>43852</v>
      </c>
      <c r="P4643" s="124">
        <f t="shared" si="201"/>
        <v>0</v>
      </c>
      <c r="R4643" s="118">
        <f ca="1">TODAY()-T4643</f>
        <v>811</v>
      </c>
      <c r="S4643" s="120" t="s">
        <v>237</v>
      </c>
      <c r="T4643" s="126">
        <v>43867</v>
      </c>
      <c r="Y4643" s="116" t="s">
        <v>10201</v>
      </c>
    </row>
    <row r="4644" spans="1:25">
      <c r="A4644" s="116">
        <v>4644</v>
      </c>
      <c r="B4644" s="129">
        <v>44098</v>
      </c>
      <c r="C4644" s="118">
        <f t="shared" si="200"/>
        <v>9</v>
      </c>
      <c r="D4644" s="120" t="s">
        <v>252</v>
      </c>
      <c r="E4644" s="120" t="s">
        <v>10202</v>
      </c>
      <c r="F4644" s="211" t="s">
        <v>10203</v>
      </c>
      <c r="G4644" s="119" t="s">
        <v>10204</v>
      </c>
      <c r="H4644" s="121" t="s">
        <v>6799</v>
      </c>
      <c r="I4644" s="121" t="s">
        <v>30</v>
      </c>
      <c r="J4644" s="121" t="s">
        <v>485</v>
      </c>
      <c r="K4644" s="120"/>
      <c r="L4644" s="120" t="s">
        <v>32</v>
      </c>
      <c r="M4644" s="120" t="s">
        <v>33</v>
      </c>
      <c r="N4644" s="131">
        <v>44103</v>
      </c>
      <c r="P4644" s="124">
        <f t="shared" si="201"/>
        <v>0</v>
      </c>
      <c r="R4644" s="118" t="s">
        <v>1776</v>
      </c>
      <c r="S4644" s="120" t="s">
        <v>34</v>
      </c>
    </row>
    <row r="4645" spans="1:25">
      <c r="A4645" s="116">
        <v>4645</v>
      </c>
      <c r="C4645" s="118">
        <f t="shared" si="200"/>
        <v>0</v>
      </c>
      <c r="D4645" s="119" t="s">
        <v>37</v>
      </c>
      <c r="E4645" s="120" t="s">
        <v>10205</v>
      </c>
      <c r="F4645" s="211" t="s">
        <v>10206</v>
      </c>
      <c r="G4645" s="119" t="s">
        <v>10207</v>
      </c>
      <c r="H4645" s="121" t="s">
        <v>6799</v>
      </c>
      <c r="I4645" s="119" t="s">
        <v>30</v>
      </c>
      <c r="J4645" s="121" t="s">
        <v>31</v>
      </c>
      <c r="K4645" s="120"/>
      <c r="L4645" s="120" t="s">
        <v>32</v>
      </c>
      <c r="M4645" s="120" t="s">
        <v>33</v>
      </c>
      <c r="N4645" s="131">
        <v>43851</v>
      </c>
      <c r="O4645" s="131">
        <v>44060</v>
      </c>
      <c r="P4645" s="124">
        <f t="shared" si="201"/>
        <v>8</v>
      </c>
      <c r="R4645" s="125">
        <f ca="1">TODAY()-O4645</f>
        <v>618</v>
      </c>
      <c r="S4645" s="120" t="s">
        <v>922</v>
      </c>
      <c r="T4645" s="126">
        <v>43851</v>
      </c>
      <c r="Y4645" s="116" t="s">
        <v>10208</v>
      </c>
    </row>
    <row r="4646" spans="1:25">
      <c r="A4646" s="116">
        <v>4646</v>
      </c>
      <c r="C4646" s="118">
        <f t="shared" si="200"/>
        <v>0</v>
      </c>
      <c r="D4646" s="119" t="s">
        <v>25</v>
      </c>
      <c r="E4646" s="120" t="s">
        <v>10209</v>
      </c>
      <c r="F4646" s="211" t="s">
        <v>7716</v>
      </c>
      <c r="G4646" s="119" t="s">
        <v>10210</v>
      </c>
      <c r="H4646" s="121" t="s">
        <v>6799</v>
      </c>
      <c r="I4646" s="119" t="s">
        <v>30</v>
      </c>
      <c r="J4646" s="121" t="s">
        <v>87</v>
      </c>
      <c r="K4646" s="120"/>
      <c r="L4646" s="120" t="s">
        <v>32</v>
      </c>
      <c r="M4646" s="120" t="s">
        <v>33</v>
      </c>
      <c r="N4646" s="131">
        <v>43851</v>
      </c>
      <c r="O4646" s="131">
        <v>44299</v>
      </c>
      <c r="P4646" s="124">
        <f t="shared" si="201"/>
        <v>4</v>
      </c>
      <c r="Q4646" s="118">
        <v>4</v>
      </c>
      <c r="R4646" s="125">
        <f ca="1">TODAY()-O4646</f>
        <v>379</v>
      </c>
      <c r="Y4646" s="116" t="s">
        <v>674</v>
      </c>
    </row>
    <row r="4647" spans="1:25">
      <c r="A4647" s="116">
        <v>4647</v>
      </c>
      <c r="B4647" s="129">
        <v>44098</v>
      </c>
      <c r="C4647" s="118">
        <f t="shared" si="200"/>
        <v>9</v>
      </c>
      <c r="D4647" s="120" t="s">
        <v>252</v>
      </c>
      <c r="E4647" s="120" t="s">
        <v>10211</v>
      </c>
      <c r="F4647" s="211" t="s">
        <v>6344</v>
      </c>
      <c r="G4647" s="119" t="s">
        <v>10212</v>
      </c>
      <c r="H4647" s="121" t="s">
        <v>6799</v>
      </c>
      <c r="I4647" s="121" t="s">
        <v>30</v>
      </c>
      <c r="J4647" s="121" t="s">
        <v>7142</v>
      </c>
      <c r="K4647" s="120"/>
      <c r="L4647" s="120" t="s">
        <v>32</v>
      </c>
      <c r="P4647" s="124">
        <f t="shared" si="201"/>
        <v>0</v>
      </c>
    </row>
    <row r="4648" spans="1:25">
      <c r="A4648" s="116">
        <v>4648</v>
      </c>
      <c r="C4648" s="118">
        <f t="shared" si="200"/>
        <v>0</v>
      </c>
      <c r="D4648" s="120" t="s">
        <v>7069</v>
      </c>
      <c r="E4648" s="120" t="s">
        <v>10213</v>
      </c>
      <c r="F4648" s="211" t="s">
        <v>2180</v>
      </c>
      <c r="G4648" s="119" t="s">
        <v>1346</v>
      </c>
      <c r="H4648" s="121" t="s">
        <v>5003</v>
      </c>
      <c r="I4648" s="119" t="s">
        <v>30</v>
      </c>
      <c r="J4648" s="121" t="s">
        <v>77</v>
      </c>
      <c r="K4648" s="120"/>
      <c r="L4648" s="120" t="s">
        <v>32</v>
      </c>
      <c r="O4648" s="131" t="s">
        <v>503</v>
      </c>
      <c r="P4648" s="124" t="e">
        <f t="shared" ref="P4648:P4679" si="202">IF(O4648&lt;&gt;0,MONTH(O4648),0)</f>
        <v>#VALUE!</v>
      </c>
      <c r="R4648" s="125"/>
      <c r="Y4648" s="116" t="s">
        <v>503</v>
      </c>
    </row>
    <row r="4649" spans="1:25">
      <c r="A4649" s="116">
        <v>4649</v>
      </c>
      <c r="B4649" s="129">
        <v>44098</v>
      </c>
      <c r="C4649" s="118">
        <f t="shared" si="200"/>
        <v>9</v>
      </c>
      <c r="D4649" s="120" t="s">
        <v>252</v>
      </c>
      <c r="E4649" s="120" t="s">
        <v>10214</v>
      </c>
      <c r="F4649" s="211" t="s">
        <v>8011</v>
      </c>
      <c r="G4649" s="119" t="s">
        <v>10215</v>
      </c>
      <c r="I4649" s="119" t="s">
        <v>30</v>
      </c>
      <c r="J4649" s="121" t="s">
        <v>77</v>
      </c>
      <c r="K4649" s="120"/>
      <c r="L4649" s="120" t="s">
        <v>32</v>
      </c>
      <c r="P4649" s="124">
        <f t="shared" si="202"/>
        <v>0</v>
      </c>
    </row>
    <row r="4650" spans="1:25" ht="27.6">
      <c r="A4650" s="116">
        <v>4650</v>
      </c>
      <c r="B4650" s="129">
        <v>44098</v>
      </c>
      <c r="C4650" s="118">
        <f t="shared" si="200"/>
        <v>9</v>
      </c>
      <c r="D4650" s="120" t="s">
        <v>252</v>
      </c>
      <c r="E4650" s="120" t="s">
        <v>10216</v>
      </c>
      <c r="F4650" s="211" t="s">
        <v>10217</v>
      </c>
      <c r="G4650" s="119" t="s">
        <v>10218</v>
      </c>
      <c r="I4650" s="119" t="s">
        <v>30</v>
      </c>
      <c r="J4650" s="121" t="s">
        <v>77</v>
      </c>
      <c r="K4650" s="120"/>
      <c r="L4650" s="120" t="s">
        <v>32</v>
      </c>
      <c r="P4650" s="124">
        <f t="shared" si="202"/>
        <v>0</v>
      </c>
    </row>
    <row r="4651" spans="1:25">
      <c r="A4651" s="116">
        <v>4651</v>
      </c>
      <c r="B4651" s="129">
        <v>44098</v>
      </c>
      <c r="C4651" s="118">
        <f t="shared" si="200"/>
        <v>9</v>
      </c>
      <c r="D4651" s="120" t="s">
        <v>252</v>
      </c>
      <c r="E4651" s="120" t="s">
        <v>10219</v>
      </c>
      <c r="F4651" s="211" t="s">
        <v>122</v>
      </c>
      <c r="G4651" s="119" t="s">
        <v>10220</v>
      </c>
      <c r="I4651" s="121" t="s">
        <v>30</v>
      </c>
      <c r="J4651" s="121" t="s">
        <v>7135</v>
      </c>
      <c r="K4651" s="120"/>
      <c r="L4651" s="120" t="s">
        <v>32</v>
      </c>
      <c r="P4651" s="124">
        <f t="shared" si="202"/>
        <v>0</v>
      </c>
    </row>
    <row r="4652" spans="1:25">
      <c r="A4652" s="116">
        <v>4652</v>
      </c>
      <c r="C4652" s="118">
        <f t="shared" si="200"/>
        <v>0</v>
      </c>
      <c r="D4652" s="119" t="s">
        <v>37</v>
      </c>
      <c r="E4652" s="120" t="s">
        <v>10221</v>
      </c>
      <c r="F4652" s="211" t="s">
        <v>10222</v>
      </c>
      <c r="G4652" s="119" t="s">
        <v>8049</v>
      </c>
      <c r="H4652" s="121" t="s">
        <v>6799</v>
      </c>
      <c r="I4652" s="121" t="s">
        <v>30</v>
      </c>
      <c r="J4652" s="121" t="s">
        <v>5018</v>
      </c>
      <c r="K4652" s="120"/>
      <c r="L4652" s="120" t="s">
        <v>32</v>
      </c>
      <c r="M4652" s="120" t="s">
        <v>33</v>
      </c>
      <c r="N4652" s="131">
        <v>43852</v>
      </c>
      <c r="O4652" s="131">
        <v>44060</v>
      </c>
      <c r="P4652" s="124">
        <f t="shared" si="202"/>
        <v>8</v>
      </c>
      <c r="R4652" s="125">
        <f ca="1">TODAY()-O4652</f>
        <v>618</v>
      </c>
      <c r="S4652" s="120" t="s">
        <v>486</v>
      </c>
      <c r="Y4652" s="116" t="s">
        <v>356</v>
      </c>
    </row>
    <row r="4653" spans="1:25" ht="27.6">
      <c r="A4653" s="116">
        <v>4653</v>
      </c>
      <c r="B4653" s="129">
        <v>44098</v>
      </c>
      <c r="C4653" s="118">
        <f t="shared" si="200"/>
        <v>9</v>
      </c>
      <c r="D4653" s="120" t="s">
        <v>252</v>
      </c>
      <c r="E4653" s="120" t="s">
        <v>10223</v>
      </c>
      <c r="F4653" s="211" t="s">
        <v>10224</v>
      </c>
      <c r="G4653" s="119" t="s">
        <v>10225</v>
      </c>
      <c r="H4653" s="121" t="s">
        <v>6799</v>
      </c>
      <c r="I4653" s="119" t="s">
        <v>30</v>
      </c>
      <c r="J4653" s="121" t="s">
        <v>31</v>
      </c>
      <c r="K4653" s="120"/>
      <c r="L4653" s="120" t="s">
        <v>32</v>
      </c>
      <c r="M4653" s="120" t="s">
        <v>33</v>
      </c>
      <c r="N4653" s="131">
        <v>43861</v>
      </c>
      <c r="O4653" s="131">
        <v>44503</v>
      </c>
      <c r="P4653" s="124">
        <f t="shared" si="202"/>
        <v>11</v>
      </c>
      <c r="R4653" s="125">
        <f ca="1">TODAY()-O4653</f>
        <v>175</v>
      </c>
    </row>
    <row r="4654" spans="1:25">
      <c r="A4654" s="116">
        <v>4654</v>
      </c>
      <c r="B4654" s="129">
        <v>44098</v>
      </c>
      <c r="C4654" s="118">
        <f t="shared" si="200"/>
        <v>9</v>
      </c>
      <c r="D4654" s="120" t="s">
        <v>252</v>
      </c>
      <c r="E4654" s="120" t="s">
        <v>10226</v>
      </c>
      <c r="F4654" s="211" t="s">
        <v>8790</v>
      </c>
      <c r="G4654" s="119" t="s">
        <v>10210</v>
      </c>
      <c r="I4654" s="121" t="s">
        <v>30</v>
      </c>
      <c r="J4654" s="121" t="s">
        <v>5018</v>
      </c>
      <c r="K4654" s="120"/>
      <c r="L4654" s="120" t="s">
        <v>32</v>
      </c>
      <c r="P4654" s="124">
        <f t="shared" si="202"/>
        <v>0</v>
      </c>
    </row>
    <row r="4655" spans="1:25">
      <c r="A4655" s="116">
        <v>4655</v>
      </c>
      <c r="B4655" s="129">
        <v>44098</v>
      </c>
      <c r="C4655" s="118">
        <f t="shared" si="200"/>
        <v>9</v>
      </c>
      <c r="D4655" s="120" t="s">
        <v>252</v>
      </c>
      <c r="E4655" s="120" t="s">
        <v>10227</v>
      </c>
      <c r="F4655" s="211" t="s">
        <v>122</v>
      </c>
      <c r="G4655" s="119" t="s">
        <v>10228</v>
      </c>
      <c r="I4655" s="119" t="s">
        <v>30</v>
      </c>
      <c r="J4655" s="121" t="s">
        <v>77</v>
      </c>
      <c r="K4655" s="120"/>
      <c r="L4655" s="120" t="s">
        <v>32</v>
      </c>
      <c r="P4655" s="124">
        <f t="shared" si="202"/>
        <v>0</v>
      </c>
    </row>
    <row r="4656" spans="1:25">
      <c r="A4656" s="116">
        <v>4656</v>
      </c>
      <c r="B4656" s="129">
        <v>44098</v>
      </c>
      <c r="C4656" s="118">
        <f t="shared" si="200"/>
        <v>9</v>
      </c>
      <c r="D4656" s="120" t="s">
        <v>252</v>
      </c>
      <c r="E4656" s="120" t="s">
        <v>10229</v>
      </c>
      <c r="F4656" s="211" t="s">
        <v>122</v>
      </c>
      <c r="G4656" s="119" t="s">
        <v>10230</v>
      </c>
      <c r="I4656" s="119" t="s">
        <v>30</v>
      </c>
      <c r="J4656" s="121" t="s">
        <v>87</v>
      </c>
      <c r="K4656" s="120"/>
      <c r="L4656" s="120" t="s">
        <v>32</v>
      </c>
      <c r="P4656" s="124">
        <f t="shared" si="202"/>
        <v>0</v>
      </c>
    </row>
    <row r="4657" spans="1:25">
      <c r="A4657" s="116">
        <v>4657</v>
      </c>
      <c r="C4657" s="118">
        <f t="shared" si="200"/>
        <v>0</v>
      </c>
      <c r="E4657" s="120" t="s">
        <v>10231</v>
      </c>
      <c r="F4657" s="211" t="s">
        <v>10232</v>
      </c>
      <c r="G4657" s="119" t="s">
        <v>10233</v>
      </c>
      <c r="I4657" s="121" t="s">
        <v>30</v>
      </c>
      <c r="J4657" s="121" t="s">
        <v>8925</v>
      </c>
      <c r="K4657" s="120"/>
      <c r="L4657" s="120" t="s">
        <v>32</v>
      </c>
      <c r="M4657" s="120" t="s">
        <v>33</v>
      </c>
      <c r="N4657" s="131">
        <v>43970</v>
      </c>
      <c r="O4657" s="131" t="s">
        <v>44</v>
      </c>
      <c r="P4657" s="124" t="e">
        <f t="shared" si="202"/>
        <v>#VALUE!</v>
      </c>
      <c r="R4657" s="125"/>
      <c r="Y4657" s="116" t="s">
        <v>356</v>
      </c>
    </row>
    <row r="4658" spans="1:25">
      <c r="A4658" s="116">
        <v>4658</v>
      </c>
      <c r="B4658" s="129">
        <v>44098</v>
      </c>
      <c r="C4658" s="118">
        <f t="shared" si="200"/>
        <v>9</v>
      </c>
      <c r="D4658" s="120" t="s">
        <v>252</v>
      </c>
      <c r="E4658" s="120" t="s">
        <v>10234</v>
      </c>
      <c r="F4658" s="211" t="s">
        <v>10235</v>
      </c>
      <c r="G4658" s="119" t="s">
        <v>10236</v>
      </c>
      <c r="I4658" s="119" t="s">
        <v>30</v>
      </c>
      <c r="J4658" s="121" t="s">
        <v>87</v>
      </c>
      <c r="K4658" s="120"/>
      <c r="L4658" s="120" t="s">
        <v>32</v>
      </c>
      <c r="M4658" s="120" t="s">
        <v>33</v>
      </c>
      <c r="N4658" s="131">
        <v>43854</v>
      </c>
      <c r="P4658" s="124">
        <f t="shared" si="202"/>
        <v>0</v>
      </c>
      <c r="R4658" s="118">
        <f ca="1">TODAY()-T4658</f>
        <v>824</v>
      </c>
      <c r="S4658" s="120" t="s">
        <v>92</v>
      </c>
      <c r="T4658" s="126">
        <v>43854</v>
      </c>
      <c r="Y4658" s="116" t="s">
        <v>7314</v>
      </c>
    </row>
    <row r="4659" spans="1:25" ht="27.6">
      <c r="A4659" s="116">
        <v>4659</v>
      </c>
      <c r="B4659" s="129">
        <v>44098</v>
      </c>
      <c r="C4659" s="118">
        <f t="shared" si="200"/>
        <v>9</v>
      </c>
      <c r="D4659" s="120" t="s">
        <v>252</v>
      </c>
      <c r="E4659" s="120" t="s">
        <v>10237</v>
      </c>
      <c r="F4659" s="211" t="s">
        <v>10238</v>
      </c>
      <c r="G4659" s="119" t="s">
        <v>10239</v>
      </c>
      <c r="I4659" s="119" t="s">
        <v>30</v>
      </c>
      <c r="J4659" s="121" t="s">
        <v>77</v>
      </c>
      <c r="K4659" s="120"/>
      <c r="L4659" s="120" t="s">
        <v>32</v>
      </c>
      <c r="M4659" s="120" t="s">
        <v>33</v>
      </c>
      <c r="N4659" s="131">
        <v>44104</v>
      </c>
      <c r="P4659" s="124">
        <f t="shared" si="202"/>
        <v>0</v>
      </c>
      <c r="S4659" s="120" t="s">
        <v>135</v>
      </c>
    </row>
    <row r="4660" spans="1:25" ht="27.6">
      <c r="A4660" s="116">
        <v>4660</v>
      </c>
      <c r="C4660" s="118">
        <f t="shared" si="200"/>
        <v>0</v>
      </c>
      <c r="D4660" s="119" t="s">
        <v>37</v>
      </c>
      <c r="E4660" s="120" t="s">
        <v>10240</v>
      </c>
      <c r="F4660" s="211" t="s">
        <v>10241</v>
      </c>
      <c r="G4660" s="119" t="s">
        <v>10242</v>
      </c>
      <c r="H4660" s="121" t="s">
        <v>6799</v>
      </c>
      <c r="I4660" s="119" t="s">
        <v>30</v>
      </c>
      <c r="J4660" s="121" t="s">
        <v>87</v>
      </c>
      <c r="K4660" s="120"/>
      <c r="L4660" s="120" t="s">
        <v>32</v>
      </c>
      <c r="M4660" s="120" t="s">
        <v>33</v>
      </c>
      <c r="N4660" s="131">
        <v>43852</v>
      </c>
      <c r="O4660" s="131">
        <v>44060</v>
      </c>
      <c r="P4660" s="124">
        <f t="shared" si="202"/>
        <v>8</v>
      </c>
      <c r="R4660" s="125">
        <f ca="1">TODAY()-O4660</f>
        <v>618</v>
      </c>
      <c r="S4660" s="120" t="s">
        <v>486</v>
      </c>
      <c r="Y4660" s="116" t="s">
        <v>356</v>
      </c>
    </row>
    <row r="4661" spans="1:25" ht="27.6">
      <c r="A4661" s="116">
        <v>4661</v>
      </c>
      <c r="B4661" s="129">
        <v>44092</v>
      </c>
      <c r="C4661" s="118">
        <f t="shared" si="200"/>
        <v>9</v>
      </c>
      <c r="D4661" s="120" t="s">
        <v>252</v>
      </c>
      <c r="E4661" s="120" t="s">
        <v>10243</v>
      </c>
      <c r="F4661" s="211" t="s">
        <v>10244</v>
      </c>
      <c r="G4661" s="119" t="s">
        <v>10245</v>
      </c>
      <c r="H4661" s="121" t="s">
        <v>6799</v>
      </c>
      <c r="I4661" s="119" t="s">
        <v>30</v>
      </c>
      <c r="J4661" s="121" t="s">
        <v>87</v>
      </c>
      <c r="K4661" s="120"/>
      <c r="L4661" s="120" t="s">
        <v>32</v>
      </c>
      <c r="P4661" s="124">
        <f t="shared" si="202"/>
        <v>0</v>
      </c>
      <c r="U4661" s="126" t="s">
        <v>10246</v>
      </c>
    </row>
    <row r="4662" spans="1:25" ht="27.6">
      <c r="A4662" s="116">
        <v>4662</v>
      </c>
      <c r="B4662" s="129">
        <v>44092</v>
      </c>
      <c r="C4662" s="118">
        <f t="shared" si="200"/>
        <v>9</v>
      </c>
      <c r="D4662" s="120" t="s">
        <v>252</v>
      </c>
      <c r="E4662" s="120" t="s">
        <v>10247</v>
      </c>
      <c r="F4662" s="211" t="s">
        <v>10248</v>
      </c>
      <c r="G4662" s="119" t="s">
        <v>10245</v>
      </c>
      <c r="H4662" s="121" t="s">
        <v>6799</v>
      </c>
      <c r="I4662" s="121" t="s">
        <v>30</v>
      </c>
      <c r="J4662" s="121" t="s">
        <v>5018</v>
      </c>
      <c r="K4662" s="120"/>
      <c r="L4662" s="120" t="s">
        <v>32</v>
      </c>
      <c r="P4662" s="124">
        <f t="shared" si="202"/>
        <v>0</v>
      </c>
      <c r="U4662" s="126" t="s">
        <v>10249</v>
      </c>
    </row>
    <row r="4663" spans="1:25">
      <c r="A4663" s="116">
        <v>4663</v>
      </c>
      <c r="B4663" s="129">
        <v>44098</v>
      </c>
      <c r="C4663" s="118">
        <f t="shared" si="200"/>
        <v>9</v>
      </c>
      <c r="D4663" s="120" t="s">
        <v>252</v>
      </c>
      <c r="E4663" s="120" t="s">
        <v>10250</v>
      </c>
      <c r="F4663" s="211" t="s">
        <v>10251</v>
      </c>
      <c r="G4663" s="119" t="s">
        <v>229</v>
      </c>
      <c r="H4663" s="121" t="s">
        <v>6799</v>
      </c>
      <c r="I4663" s="121" t="s">
        <v>30</v>
      </c>
      <c r="J4663" s="121" t="s">
        <v>7087</v>
      </c>
      <c r="K4663" s="120"/>
      <c r="L4663" s="120" t="s">
        <v>32</v>
      </c>
      <c r="P4663" s="124">
        <f t="shared" si="202"/>
        <v>0</v>
      </c>
    </row>
    <row r="4664" spans="1:25">
      <c r="A4664" s="116">
        <v>4664</v>
      </c>
      <c r="C4664" s="118">
        <f t="shared" si="200"/>
        <v>0</v>
      </c>
      <c r="D4664" s="120" t="s">
        <v>7069</v>
      </c>
      <c r="E4664" s="120" t="s">
        <v>10252</v>
      </c>
      <c r="F4664" s="211" t="s">
        <v>10253</v>
      </c>
      <c r="G4664" s="119" t="s">
        <v>9727</v>
      </c>
      <c r="H4664" s="121" t="s">
        <v>6799</v>
      </c>
      <c r="I4664" s="119" t="s">
        <v>30</v>
      </c>
      <c r="J4664" s="121" t="s">
        <v>77</v>
      </c>
      <c r="K4664" s="120"/>
      <c r="L4664" s="120" t="s">
        <v>32</v>
      </c>
      <c r="P4664" s="124">
        <f t="shared" si="202"/>
        <v>0</v>
      </c>
    </row>
    <row r="4665" spans="1:25">
      <c r="A4665" s="116">
        <v>4665</v>
      </c>
      <c r="B4665" s="129">
        <v>44098</v>
      </c>
      <c r="C4665" s="118">
        <f t="shared" si="200"/>
        <v>9</v>
      </c>
      <c r="D4665" s="120" t="s">
        <v>252</v>
      </c>
      <c r="E4665" s="120" t="s">
        <v>10254</v>
      </c>
      <c r="F4665" s="211" t="s">
        <v>10255</v>
      </c>
      <c r="G4665" s="119" t="s">
        <v>10256</v>
      </c>
      <c r="H4665" s="121" t="s">
        <v>6799</v>
      </c>
      <c r="I4665" s="121" t="s">
        <v>30</v>
      </c>
      <c r="J4665" s="121" t="s">
        <v>1544</v>
      </c>
      <c r="K4665" s="120"/>
      <c r="L4665" s="120" t="s">
        <v>32</v>
      </c>
      <c r="M4665" s="120" t="s">
        <v>33</v>
      </c>
      <c r="N4665" s="131">
        <v>44305</v>
      </c>
      <c r="O4665" s="131">
        <v>44446</v>
      </c>
      <c r="P4665" s="124">
        <f t="shared" si="202"/>
        <v>9</v>
      </c>
      <c r="S4665" s="120" t="s">
        <v>92</v>
      </c>
      <c r="T4665" s="126">
        <v>44446</v>
      </c>
    </row>
    <row r="4666" spans="1:25">
      <c r="A4666" s="116">
        <v>4666</v>
      </c>
      <c r="B4666" s="129">
        <v>44098</v>
      </c>
      <c r="C4666" s="118">
        <f t="shared" si="200"/>
        <v>9</v>
      </c>
      <c r="D4666" s="120" t="s">
        <v>252</v>
      </c>
      <c r="E4666" s="120" t="s">
        <v>10257</v>
      </c>
      <c r="F4666" s="211" t="s">
        <v>1462</v>
      </c>
      <c r="G4666" s="119" t="s">
        <v>10258</v>
      </c>
      <c r="H4666" s="121" t="s">
        <v>6799</v>
      </c>
      <c r="I4666" s="119" t="s">
        <v>30</v>
      </c>
      <c r="J4666" s="121" t="s">
        <v>529</v>
      </c>
      <c r="K4666" s="120"/>
      <c r="L4666" s="120" t="s">
        <v>32</v>
      </c>
      <c r="M4666" s="120" t="s">
        <v>33</v>
      </c>
      <c r="N4666" s="131">
        <v>43880</v>
      </c>
      <c r="O4666" s="131">
        <v>44127</v>
      </c>
      <c r="P4666" s="124">
        <f t="shared" si="202"/>
        <v>10</v>
      </c>
      <c r="R4666" s="125">
        <f ca="1">TODAY()-O4666</f>
        <v>551</v>
      </c>
      <c r="S4666" s="120" t="s">
        <v>92</v>
      </c>
      <c r="T4666" s="126">
        <v>44128</v>
      </c>
    </row>
    <row r="4667" spans="1:25">
      <c r="A4667" s="116">
        <v>4667</v>
      </c>
      <c r="B4667" s="129">
        <v>44092</v>
      </c>
      <c r="C4667" s="118">
        <f t="shared" si="200"/>
        <v>9</v>
      </c>
      <c r="D4667" s="120" t="s">
        <v>252</v>
      </c>
      <c r="E4667" s="120" t="s">
        <v>10259</v>
      </c>
      <c r="F4667" s="211" t="s">
        <v>10260</v>
      </c>
      <c r="G4667" s="119" t="s">
        <v>10261</v>
      </c>
      <c r="H4667" s="121" t="s">
        <v>6799</v>
      </c>
      <c r="I4667" s="121" t="s">
        <v>30</v>
      </c>
      <c r="J4667" s="121" t="s">
        <v>3749</v>
      </c>
      <c r="K4667" s="120"/>
      <c r="L4667" s="120" t="s">
        <v>32</v>
      </c>
      <c r="M4667" s="120" t="s">
        <v>33</v>
      </c>
      <c r="N4667" s="131">
        <v>43851</v>
      </c>
      <c r="O4667" s="131">
        <v>44096</v>
      </c>
      <c r="P4667" s="124">
        <f t="shared" si="202"/>
        <v>9</v>
      </c>
      <c r="R4667" s="125">
        <f ca="1">TODAY()-O4667</f>
        <v>582</v>
      </c>
      <c r="S4667" s="120" t="s">
        <v>92</v>
      </c>
      <c r="T4667" s="126">
        <v>43854</v>
      </c>
      <c r="Y4667" s="116" t="s">
        <v>10262</v>
      </c>
    </row>
    <row r="4668" spans="1:25" ht="27.6">
      <c r="A4668" s="116">
        <v>4668</v>
      </c>
      <c r="C4668" s="118">
        <f t="shared" si="200"/>
        <v>0</v>
      </c>
      <c r="D4668" s="120" t="s">
        <v>1959</v>
      </c>
      <c r="E4668" s="120" t="s">
        <v>10263</v>
      </c>
      <c r="F4668" s="211" t="s">
        <v>10264</v>
      </c>
      <c r="G4668" s="119" t="s">
        <v>10265</v>
      </c>
      <c r="H4668" s="121" t="s">
        <v>6799</v>
      </c>
      <c r="I4668" s="119" t="s">
        <v>30</v>
      </c>
      <c r="J4668" s="121" t="s">
        <v>77</v>
      </c>
      <c r="K4668" s="120"/>
      <c r="L4668" s="120" t="s">
        <v>32</v>
      </c>
      <c r="M4668" s="120" t="s">
        <v>33</v>
      </c>
      <c r="N4668" s="131">
        <v>43854</v>
      </c>
      <c r="O4668" s="131" t="s">
        <v>9927</v>
      </c>
      <c r="P4668" s="124" t="e">
        <f t="shared" si="202"/>
        <v>#VALUE!</v>
      </c>
      <c r="R4668" s="125"/>
      <c r="S4668" s="126" t="s">
        <v>10266</v>
      </c>
    </row>
    <row r="4669" spans="1:25">
      <c r="A4669" s="116">
        <v>4669</v>
      </c>
      <c r="B4669" s="129">
        <v>44099</v>
      </c>
      <c r="C4669" s="118">
        <f t="shared" si="200"/>
        <v>9</v>
      </c>
      <c r="D4669" s="120" t="s">
        <v>252</v>
      </c>
      <c r="E4669" s="120" t="s">
        <v>10267</v>
      </c>
      <c r="F4669" s="211" t="s">
        <v>10268</v>
      </c>
      <c r="G4669" s="119" t="s">
        <v>381</v>
      </c>
      <c r="H4669" s="121" t="s">
        <v>5003</v>
      </c>
      <c r="I4669" s="119" t="s">
        <v>30</v>
      </c>
      <c r="J4669" s="121" t="s">
        <v>87</v>
      </c>
      <c r="K4669" s="120"/>
      <c r="L4669" s="120" t="s">
        <v>32</v>
      </c>
      <c r="P4669" s="124">
        <f t="shared" si="202"/>
        <v>0</v>
      </c>
    </row>
    <row r="4670" spans="1:25">
      <c r="A4670" s="116">
        <v>4670</v>
      </c>
      <c r="B4670" s="129">
        <v>44099</v>
      </c>
      <c r="C4670" s="118">
        <f t="shared" si="200"/>
        <v>9</v>
      </c>
      <c r="D4670" s="120" t="s">
        <v>252</v>
      </c>
      <c r="E4670" s="120" t="s">
        <v>10269</v>
      </c>
      <c r="F4670" s="211" t="s">
        <v>10270</v>
      </c>
      <c r="G4670" s="119" t="s">
        <v>3306</v>
      </c>
      <c r="H4670" s="121" t="s">
        <v>5003</v>
      </c>
      <c r="I4670" s="119" t="s">
        <v>30</v>
      </c>
      <c r="J4670" s="121" t="s">
        <v>87</v>
      </c>
      <c r="K4670" s="120"/>
      <c r="L4670" s="120" t="s">
        <v>32</v>
      </c>
      <c r="M4670" s="120" t="s">
        <v>33</v>
      </c>
      <c r="N4670" s="131">
        <v>44103</v>
      </c>
      <c r="P4670" s="124">
        <f t="shared" si="202"/>
        <v>0</v>
      </c>
      <c r="S4670" s="120" t="s">
        <v>92</v>
      </c>
    </row>
    <row r="4671" spans="1:25">
      <c r="A4671" s="116">
        <v>4671</v>
      </c>
      <c r="B4671" s="129">
        <v>44099</v>
      </c>
      <c r="C4671" s="118">
        <f t="shared" si="200"/>
        <v>9</v>
      </c>
      <c r="D4671" s="120" t="s">
        <v>252</v>
      </c>
      <c r="E4671" s="120" t="s">
        <v>10271</v>
      </c>
      <c r="F4671" s="211" t="s">
        <v>10272</v>
      </c>
      <c r="G4671" s="119" t="s">
        <v>10273</v>
      </c>
      <c r="H4671" s="121" t="s">
        <v>5003</v>
      </c>
      <c r="I4671" s="119" t="s">
        <v>30</v>
      </c>
      <c r="J4671" s="121" t="s">
        <v>87</v>
      </c>
      <c r="K4671" s="120"/>
      <c r="L4671" s="120" t="s">
        <v>32</v>
      </c>
      <c r="M4671" s="120" t="s">
        <v>33</v>
      </c>
      <c r="N4671" s="131">
        <v>44103</v>
      </c>
      <c r="O4671" s="131">
        <v>44127</v>
      </c>
      <c r="P4671" s="124">
        <f t="shared" si="202"/>
        <v>10</v>
      </c>
      <c r="R4671" s="125">
        <f ca="1">TODAY()-O4671</f>
        <v>551</v>
      </c>
    </row>
    <row r="4672" spans="1:25">
      <c r="A4672" s="116">
        <v>4672</v>
      </c>
      <c r="B4672" s="129">
        <v>44099</v>
      </c>
      <c r="C4672" s="118">
        <f t="shared" si="200"/>
        <v>9</v>
      </c>
      <c r="D4672" s="120" t="s">
        <v>252</v>
      </c>
      <c r="E4672" s="120" t="s">
        <v>10274</v>
      </c>
      <c r="F4672" s="211" t="s">
        <v>1311</v>
      </c>
      <c r="G4672" s="119" t="s">
        <v>381</v>
      </c>
      <c r="H4672" s="121" t="s">
        <v>5003</v>
      </c>
      <c r="I4672" s="119" t="s">
        <v>30</v>
      </c>
      <c r="J4672" s="121" t="s">
        <v>87</v>
      </c>
      <c r="K4672" s="120"/>
      <c r="L4672" s="120" t="s">
        <v>32</v>
      </c>
      <c r="P4672" s="124">
        <f t="shared" si="202"/>
        <v>0</v>
      </c>
    </row>
    <row r="4673" spans="1:25" ht="27.6">
      <c r="A4673" s="116">
        <v>4673</v>
      </c>
      <c r="C4673" s="118">
        <f t="shared" si="200"/>
        <v>0</v>
      </c>
      <c r="E4673" s="120" t="s">
        <v>10275</v>
      </c>
      <c r="F4673" s="211" t="s">
        <v>10276</v>
      </c>
      <c r="G4673" s="119" t="s">
        <v>3306</v>
      </c>
      <c r="H4673" s="121" t="s">
        <v>5003</v>
      </c>
      <c r="I4673" s="119" t="s">
        <v>30</v>
      </c>
      <c r="J4673" s="121" t="s">
        <v>87</v>
      </c>
      <c r="K4673" s="120"/>
      <c r="L4673" s="120" t="s">
        <v>32</v>
      </c>
      <c r="P4673" s="124">
        <f t="shared" si="202"/>
        <v>0</v>
      </c>
      <c r="Y4673" s="116" t="s">
        <v>356</v>
      </c>
    </row>
    <row r="4674" spans="1:25">
      <c r="A4674" s="116">
        <v>4674</v>
      </c>
      <c r="C4674" s="118">
        <f t="shared" si="200"/>
        <v>0</v>
      </c>
      <c r="E4674" s="120" t="s">
        <v>10277</v>
      </c>
      <c r="F4674" s="211" t="s">
        <v>10278</v>
      </c>
      <c r="G4674" s="119" t="s">
        <v>9125</v>
      </c>
      <c r="H4674" s="121" t="s">
        <v>5003</v>
      </c>
      <c r="I4674" s="119" t="s">
        <v>30</v>
      </c>
      <c r="J4674" s="121" t="s">
        <v>87</v>
      </c>
      <c r="K4674" s="120"/>
      <c r="L4674" s="120" t="s">
        <v>32</v>
      </c>
      <c r="M4674" s="120" t="s">
        <v>33</v>
      </c>
      <c r="N4674" s="131">
        <v>43859</v>
      </c>
      <c r="P4674" s="124">
        <f t="shared" si="202"/>
        <v>0</v>
      </c>
      <c r="R4674" s="118">
        <f ca="1">TODAY()-T4674</f>
        <v>804</v>
      </c>
      <c r="S4674" s="120" t="s">
        <v>922</v>
      </c>
      <c r="T4674" s="126">
        <v>43874</v>
      </c>
      <c r="Y4674" s="116" t="s">
        <v>10279</v>
      </c>
    </row>
    <row r="4675" spans="1:25">
      <c r="A4675" s="116">
        <v>4675</v>
      </c>
      <c r="B4675" s="129">
        <v>44098</v>
      </c>
      <c r="C4675" s="118">
        <f t="shared" si="200"/>
        <v>9</v>
      </c>
      <c r="D4675" s="120" t="s">
        <v>252</v>
      </c>
      <c r="E4675" s="120" t="s">
        <v>10280</v>
      </c>
      <c r="F4675" s="211" t="s">
        <v>10281</v>
      </c>
      <c r="G4675" s="119" t="s">
        <v>3306</v>
      </c>
      <c r="H4675" s="121" t="s">
        <v>5003</v>
      </c>
      <c r="I4675" s="119" t="s">
        <v>30</v>
      </c>
      <c r="J4675" s="121" t="s">
        <v>77</v>
      </c>
      <c r="K4675" s="120"/>
      <c r="L4675" s="120" t="s">
        <v>32</v>
      </c>
      <c r="M4675" s="120" t="s">
        <v>33</v>
      </c>
      <c r="N4675" s="131">
        <v>43858</v>
      </c>
      <c r="O4675" s="131">
        <v>44098</v>
      </c>
      <c r="P4675" s="124">
        <f t="shared" si="202"/>
        <v>9</v>
      </c>
      <c r="R4675" s="125">
        <f ca="1">TODAY()-O4675</f>
        <v>580</v>
      </c>
      <c r="S4675" s="120" t="s">
        <v>135</v>
      </c>
      <c r="T4675" s="126">
        <v>43874</v>
      </c>
      <c r="Y4675" s="116" t="s">
        <v>10282</v>
      </c>
    </row>
    <row r="4676" spans="1:25" ht="27.6">
      <c r="A4676" s="116">
        <v>4676</v>
      </c>
      <c r="C4676" s="118">
        <f t="shared" si="200"/>
        <v>0</v>
      </c>
      <c r="D4676" s="119" t="s">
        <v>252</v>
      </c>
      <c r="E4676" s="120" t="s">
        <v>10283</v>
      </c>
      <c r="F4676" s="211" t="s">
        <v>10284</v>
      </c>
      <c r="G4676" s="119" t="s">
        <v>3568</v>
      </c>
      <c r="H4676" s="121" t="s">
        <v>53</v>
      </c>
      <c r="I4676" s="119" t="s">
        <v>30</v>
      </c>
      <c r="J4676" s="121" t="s">
        <v>87</v>
      </c>
      <c r="K4676" s="120"/>
      <c r="L4676" s="120" t="s">
        <v>32</v>
      </c>
      <c r="M4676" s="120" t="s">
        <v>33</v>
      </c>
      <c r="N4676" s="131">
        <v>43858</v>
      </c>
      <c r="O4676" s="131">
        <v>44302</v>
      </c>
      <c r="P4676" s="124">
        <f t="shared" si="202"/>
        <v>4</v>
      </c>
      <c r="R4676" s="125">
        <f ca="1">TODAY()-O4676</f>
        <v>376</v>
      </c>
      <c r="S4676" s="120" t="s">
        <v>486</v>
      </c>
      <c r="Y4676" s="116" t="s">
        <v>1211</v>
      </c>
    </row>
    <row r="4677" spans="1:25" ht="27.6">
      <c r="A4677" s="116">
        <v>4677</v>
      </c>
      <c r="B4677" s="129">
        <v>44098</v>
      </c>
      <c r="C4677" s="118">
        <f t="shared" si="200"/>
        <v>9</v>
      </c>
      <c r="D4677" s="120" t="s">
        <v>252</v>
      </c>
      <c r="E4677" s="120" t="s">
        <v>10285</v>
      </c>
      <c r="F4677" s="211" t="s">
        <v>10286</v>
      </c>
      <c r="G4677" s="119" t="s">
        <v>8121</v>
      </c>
      <c r="H4677" s="121" t="s">
        <v>6799</v>
      </c>
      <c r="I4677" s="121" t="s">
        <v>30</v>
      </c>
      <c r="J4677" s="121" t="s">
        <v>1540</v>
      </c>
      <c r="K4677" s="120"/>
      <c r="L4677" s="120" t="s">
        <v>32</v>
      </c>
      <c r="P4677" s="124">
        <f t="shared" si="202"/>
        <v>0</v>
      </c>
    </row>
    <row r="4678" spans="1:25">
      <c r="A4678" s="116">
        <v>4678</v>
      </c>
      <c r="B4678" s="129">
        <v>44098</v>
      </c>
      <c r="C4678" s="118">
        <f t="shared" si="200"/>
        <v>9</v>
      </c>
      <c r="D4678" s="120" t="s">
        <v>252</v>
      </c>
      <c r="E4678" s="120" t="s">
        <v>10287</v>
      </c>
      <c r="F4678" s="211" t="s">
        <v>10288</v>
      </c>
      <c r="G4678" s="119" t="s">
        <v>8121</v>
      </c>
      <c r="H4678" s="121" t="s">
        <v>6799</v>
      </c>
      <c r="I4678" s="121" t="s">
        <v>30</v>
      </c>
      <c r="J4678" s="121" t="s">
        <v>5018</v>
      </c>
      <c r="K4678" s="120"/>
      <c r="L4678" s="120" t="s">
        <v>32</v>
      </c>
      <c r="P4678" s="124">
        <f t="shared" si="202"/>
        <v>0</v>
      </c>
    </row>
    <row r="4679" spans="1:25">
      <c r="A4679" s="116">
        <v>4679</v>
      </c>
      <c r="B4679" s="126">
        <v>43733</v>
      </c>
      <c r="C4679" s="118">
        <f t="shared" si="200"/>
        <v>9</v>
      </c>
      <c r="D4679" s="119" t="s">
        <v>25</v>
      </c>
      <c r="E4679" s="120" t="s">
        <v>10289</v>
      </c>
      <c r="F4679" s="211" t="s">
        <v>10290</v>
      </c>
      <c r="G4679" s="119" t="s">
        <v>8121</v>
      </c>
      <c r="H4679" s="121" t="s">
        <v>6799</v>
      </c>
      <c r="I4679" s="119" t="s">
        <v>30</v>
      </c>
      <c r="J4679" s="121" t="s">
        <v>87</v>
      </c>
      <c r="K4679" s="120"/>
      <c r="L4679" s="120" t="s">
        <v>32</v>
      </c>
      <c r="M4679" s="120" t="s">
        <v>33</v>
      </c>
      <c r="N4679" s="131">
        <v>43859</v>
      </c>
      <c r="O4679" s="131">
        <v>44391</v>
      </c>
      <c r="P4679" s="124">
        <f t="shared" si="202"/>
        <v>7</v>
      </c>
      <c r="R4679" s="125">
        <f ca="1">TODAY()-O4679</f>
        <v>287</v>
      </c>
      <c r="S4679" s="120" t="s">
        <v>486</v>
      </c>
      <c r="Y4679" s="116" t="s">
        <v>59</v>
      </c>
    </row>
    <row r="4680" spans="1:25">
      <c r="A4680" s="116">
        <v>4680</v>
      </c>
      <c r="B4680" s="129">
        <v>44092</v>
      </c>
      <c r="C4680" s="118">
        <f t="shared" ref="C4680:C4743" si="203">IF(B4680&lt;&gt;0,MONTH(B4680),0)</f>
        <v>9</v>
      </c>
      <c r="D4680" s="120" t="s">
        <v>252</v>
      </c>
      <c r="E4680" s="120" t="s">
        <v>10291</v>
      </c>
      <c r="F4680" s="211" t="s">
        <v>10292</v>
      </c>
      <c r="G4680" s="119" t="s">
        <v>10293</v>
      </c>
      <c r="H4680" s="121" t="s">
        <v>6799</v>
      </c>
      <c r="I4680" s="119" t="s">
        <v>30</v>
      </c>
      <c r="J4680" s="121" t="s">
        <v>87</v>
      </c>
      <c r="K4680" s="120"/>
      <c r="L4680" s="120" t="s">
        <v>32</v>
      </c>
      <c r="M4680" s="120" t="s">
        <v>33</v>
      </c>
      <c r="N4680" s="131">
        <v>43970</v>
      </c>
      <c r="O4680" s="131">
        <v>44503</v>
      </c>
      <c r="P4680" s="124">
        <f t="shared" ref="P4680:P4692" si="204">IF(O4680&lt;&gt;0,MONTH(O4680),0)</f>
        <v>11</v>
      </c>
      <c r="R4680" s="125">
        <f ca="1">TODAY()-O4680</f>
        <v>175</v>
      </c>
    </row>
    <row r="4681" spans="1:25">
      <c r="A4681" s="116">
        <v>4681</v>
      </c>
      <c r="B4681" s="129">
        <v>44095</v>
      </c>
      <c r="C4681" s="118">
        <f t="shared" si="203"/>
        <v>9</v>
      </c>
      <c r="D4681" s="120" t="s">
        <v>252</v>
      </c>
      <c r="E4681" s="120" t="s">
        <v>10294</v>
      </c>
      <c r="F4681" s="211" t="s">
        <v>7956</v>
      </c>
      <c r="G4681" s="119" t="s">
        <v>10293</v>
      </c>
      <c r="H4681" s="121" t="s">
        <v>6799</v>
      </c>
      <c r="I4681" s="119" t="s">
        <v>30</v>
      </c>
      <c r="J4681" s="121" t="s">
        <v>87</v>
      </c>
      <c r="K4681" s="120"/>
      <c r="L4681" s="120" t="s">
        <v>32</v>
      </c>
      <c r="P4681" s="124">
        <f t="shared" si="204"/>
        <v>0</v>
      </c>
      <c r="U4681" s="126" t="s">
        <v>10295</v>
      </c>
    </row>
    <row r="4682" spans="1:25" ht="27.6">
      <c r="A4682" s="116">
        <v>4682</v>
      </c>
      <c r="B4682" s="129">
        <v>44092</v>
      </c>
      <c r="C4682" s="118">
        <f t="shared" si="203"/>
        <v>9</v>
      </c>
      <c r="D4682" s="120" t="s">
        <v>252</v>
      </c>
      <c r="E4682" s="120" t="s">
        <v>10296</v>
      </c>
      <c r="F4682" s="211" t="s">
        <v>10297</v>
      </c>
      <c r="G4682" s="119" t="s">
        <v>9269</v>
      </c>
      <c r="I4682" s="119" t="s">
        <v>30</v>
      </c>
      <c r="J4682" s="121" t="s">
        <v>529</v>
      </c>
      <c r="K4682" s="120"/>
      <c r="L4682" s="120" t="s">
        <v>32</v>
      </c>
      <c r="M4682" s="120" t="s">
        <v>33</v>
      </c>
      <c r="N4682" s="131">
        <v>43879</v>
      </c>
      <c r="O4682" s="131">
        <v>44250</v>
      </c>
      <c r="P4682" s="124">
        <f t="shared" si="204"/>
        <v>2</v>
      </c>
      <c r="R4682" s="125">
        <f ca="1">TODAY()-O4682</f>
        <v>428</v>
      </c>
      <c r="S4682" s="120" t="s">
        <v>55</v>
      </c>
    </row>
    <row r="4683" spans="1:25">
      <c r="A4683" s="116">
        <v>4683</v>
      </c>
      <c r="B4683" s="129">
        <v>44098</v>
      </c>
      <c r="C4683" s="118">
        <f t="shared" si="203"/>
        <v>9</v>
      </c>
      <c r="D4683" s="120" t="s">
        <v>252</v>
      </c>
      <c r="E4683" s="120" t="s">
        <v>10298</v>
      </c>
      <c r="F4683" s="211" t="s">
        <v>8265</v>
      </c>
      <c r="G4683" s="119" t="s">
        <v>10299</v>
      </c>
      <c r="H4683" s="121" t="s">
        <v>6799</v>
      </c>
      <c r="I4683" s="119" t="s">
        <v>30</v>
      </c>
      <c r="J4683" s="121" t="s">
        <v>87</v>
      </c>
      <c r="K4683" s="120"/>
      <c r="L4683" s="120" t="s">
        <v>32</v>
      </c>
      <c r="P4683" s="124">
        <f t="shared" si="204"/>
        <v>0</v>
      </c>
    </row>
    <row r="4684" spans="1:25">
      <c r="A4684" s="116">
        <v>4684</v>
      </c>
      <c r="B4684" s="129">
        <v>44098</v>
      </c>
      <c r="C4684" s="118">
        <f t="shared" si="203"/>
        <v>9</v>
      </c>
      <c r="D4684" s="120" t="s">
        <v>252</v>
      </c>
      <c r="E4684" s="120" t="s">
        <v>10300</v>
      </c>
      <c r="F4684" s="211" t="s">
        <v>10301</v>
      </c>
      <c r="G4684" s="119" t="s">
        <v>10302</v>
      </c>
      <c r="I4684" s="119" t="s">
        <v>30</v>
      </c>
      <c r="J4684" s="121" t="s">
        <v>87</v>
      </c>
      <c r="K4684" s="120"/>
      <c r="L4684" s="120" t="s">
        <v>32</v>
      </c>
      <c r="M4684" s="120" t="s">
        <v>33</v>
      </c>
      <c r="N4684" s="131">
        <v>43859</v>
      </c>
      <c r="O4684" s="131">
        <v>44098</v>
      </c>
      <c r="P4684" s="124">
        <f t="shared" si="204"/>
        <v>9</v>
      </c>
      <c r="R4684" s="125">
        <f ca="1">TODAY()-O4684</f>
        <v>580</v>
      </c>
      <c r="S4684" s="120" t="s">
        <v>92</v>
      </c>
      <c r="T4684" s="126">
        <v>43873</v>
      </c>
      <c r="Y4684" s="116" t="s">
        <v>7314</v>
      </c>
    </row>
    <row r="4685" spans="1:25">
      <c r="A4685" s="116">
        <v>4685</v>
      </c>
      <c r="C4685" s="118">
        <f t="shared" si="203"/>
        <v>0</v>
      </c>
      <c r="E4685" s="120" t="s">
        <v>10303</v>
      </c>
      <c r="F4685" s="211" t="s">
        <v>8790</v>
      </c>
      <c r="G4685" s="119" t="s">
        <v>10304</v>
      </c>
      <c r="I4685" s="119" t="s">
        <v>30</v>
      </c>
      <c r="J4685" s="121" t="s">
        <v>87</v>
      </c>
      <c r="K4685" s="120"/>
      <c r="L4685" s="120" t="s">
        <v>32</v>
      </c>
      <c r="M4685" s="120" t="s">
        <v>33</v>
      </c>
      <c r="N4685" s="131">
        <v>43859</v>
      </c>
      <c r="O4685" s="131">
        <v>43873</v>
      </c>
      <c r="P4685" s="124">
        <f t="shared" si="204"/>
        <v>2</v>
      </c>
      <c r="R4685" s="125">
        <f ca="1">TODAY()-O4685</f>
        <v>805</v>
      </c>
      <c r="S4685" s="120" t="s">
        <v>237</v>
      </c>
      <c r="U4685" s="126" t="s">
        <v>10305</v>
      </c>
      <c r="Y4685" s="116" t="s">
        <v>10306</v>
      </c>
    </row>
    <row r="4686" spans="1:25" ht="27.6">
      <c r="A4686" s="116">
        <v>4686</v>
      </c>
      <c r="B4686" s="129">
        <v>44099</v>
      </c>
      <c r="C4686" s="118">
        <f t="shared" si="203"/>
        <v>9</v>
      </c>
      <c r="D4686" s="120" t="s">
        <v>252</v>
      </c>
      <c r="E4686" s="120" t="s">
        <v>10307</v>
      </c>
      <c r="F4686" s="211" t="s">
        <v>10308</v>
      </c>
      <c r="G4686" s="119" t="s">
        <v>10309</v>
      </c>
      <c r="I4686" s="119" t="s">
        <v>30</v>
      </c>
      <c r="J4686" s="121" t="s">
        <v>87</v>
      </c>
      <c r="K4686" s="120"/>
      <c r="L4686" s="120" t="s">
        <v>32</v>
      </c>
      <c r="P4686" s="124">
        <f t="shared" si="204"/>
        <v>0</v>
      </c>
    </row>
    <row r="4687" spans="1:25">
      <c r="A4687" s="116">
        <v>4687</v>
      </c>
      <c r="C4687" s="118">
        <f t="shared" si="203"/>
        <v>0</v>
      </c>
      <c r="D4687" s="120" t="s">
        <v>252</v>
      </c>
      <c r="E4687" s="120" t="s">
        <v>10310</v>
      </c>
      <c r="F4687" s="211" t="s">
        <v>8120</v>
      </c>
      <c r="G4687" s="119" t="s">
        <v>7905</v>
      </c>
      <c r="H4687" s="121" t="s">
        <v>41</v>
      </c>
      <c r="I4687" s="119" t="s">
        <v>30</v>
      </c>
      <c r="J4687" s="121" t="s">
        <v>87</v>
      </c>
      <c r="K4687" s="120"/>
      <c r="L4687" s="120" t="s">
        <v>32</v>
      </c>
      <c r="M4687" s="120" t="s">
        <v>33</v>
      </c>
      <c r="N4687" s="131">
        <v>43858</v>
      </c>
      <c r="O4687" s="131">
        <v>44392</v>
      </c>
      <c r="P4687" s="124">
        <f t="shared" si="204"/>
        <v>7</v>
      </c>
      <c r="R4687" s="125">
        <f ca="1">TODAY()-O4687</f>
        <v>286</v>
      </c>
      <c r="S4687" s="120" t="s">
        <v>486</v>
      </c>
      <c r="Y4687" s="127" t="s">
        <v>1211</v>
      </c>
    </row>
    <row r="4688" spans="1:25">
      <c r="A4688" s="116">
        <v>4688</v>
      </c>
      <c r="C4688" s="118">
        <f t="shared" si="203"/>
        <v>0</v>
      </c>
      <c r="D4688" s="120" t="s">
        <v>252</v>
      </c>
      <c r="E4688" s="120" t="s">
        <v>10311</v>
      </c>
      <c r="F4688" s="211" t="s">
        <v>10312</v>
      </c>
      <c r="G4688" s="119" t="s">
        <v>10313</v>
      </c>
      <c r="H4688" s="121" t="s">
        <v>461</v>
      </c>
      <c r="I4688" s="119" t="s">
        <v>30</v>
      </c>
      <c r="J4688" s="121" t="s">
        <v>87</v>
      </c>
      <c r="K4688" s="120"/>
      <c r="L4688" s="120" t="s">
        <v>32</v>
      </c>
      <c r="M4688" s="120" t="s">
        <v>33</v>
      </c>
      <c r="N4688" s="131">
        <v>43865</v>
      </c>
      <c r="O4688" s="232">
        <v>44265</v>
      </c>
      <c r="P4688" s="124">
        <f t="shared" si="204"/>
        <v>3</v>
      </c>
      <c r="R4688" s="125">
        <f ca="1">TODAY()-O4688</f>
        <v>413</v>
      </c>
      <c r="S4688" s="120" t="s">
        <v>486</v>
      </c>
      <c r="Y4688" s="127" t="s">
        <v>1211</v>
      </c>
    </row>
    <row r="4689" spans="1:25">
      <c r="A4689" s="116">
        <v>4689</v>
      </c>
      <c r="B4689" s="129">
        <v>44099</v>
      </c>
      <c r="C4689" s="118">
        <f t="shared" si="203"/>
        <v>9</v>
      </c>
      <c r="D4689" s="120" t="s">
        <v>252</v>
      </c>
      <c r="E4689" s="120" t="s">
        <v>10314</v>
      </c>
      <c r="F4689" s="211" t="s">
        <v>10315</v>
      </c>
      <c r="G4689" s="119" t="s">
        <v>10316</v>
      </c>
      <c r="I4689" s="119" t="s">
        <v>30</v>
      </c>
      <c r="J4689" s="121" t="s">
        <v>87</v>
      </c>
      <c r="K4689" s="120"/>
      <c r="L4689" s="120" t="s">
        <v>32</v>
      </c>
      <c r="M4689" s="120" t="s">
        <v>466</v>
      </c>
      <c r="P4689" s="124">
        <f t="shared" si="204"/>
        <v>0</v>
      </c>
    </row>
    <row r="4690" spans="1:25" ht="27.6">
      <c r="A4690" s="116">
        <v>4690</v>
      </c>
      <c r="B4690" s="129">
        <v>44099</v>
      </c>
      <c r="C4690" s="118">
        <f t="shared" si="203"/>
        <v>9</v>
      </c>
      <c r="D4690" s="120" t="s">
        <v>252</v>
      </c>
      <c r="E4690" s="120" t="s">
        <v>10317</v>
      </c>
      <c r="F4690" s="211" t="s">
        <v>10318</v>
      </c>
      <c r="G4690" s="119" t="s">
        <v>10319</v>
      </c>
      <c r="I4690" s="119" t="s">
        <v>30</v>
      </c>
      <c r="J4690" s="121" t="s">
        <v>87</v>
      </c>
      <c r="K4690" s="120"/>
      <c r="L4690" s="120" t="s">
        <v>32</v>
      </c>
      <c r="M4690" s="120" t="s">
        <v>33</v>
      </c>
      <c r="N4690" s="131">
        <v>43858</v>
      </c>
      <c r="O4690" s="131">
        <v>44099</v>
      </c>
      <c r="P4690" s="124">
        <f t="shared" si="204"/>
        <v>9</v>
      </c>
      <c r="R4690" s="125">
        <f ca="1">TODAY()-O4690</f>
        <v>579</v>
      </c>
      <c r="S4690" s="120" t="s">
        <v>92</v>
      </c>
      <c r="T4690" s="126">
        <v>43864</v>
      </c>
      <c r="Y4690" s="116" t="s">
        <v>7314</v>
      </c>
    </row>
    <row r="4691" spans="1:25">
      <c r="A4691" s="116">
        <v>4691</v>
      </c>
      <c r="B4691" s="129">
        <v>44099</v>
      </c>
      <c r="C4691" s="118">
        <f t="shared" si="203"/>
        <v>9</v>
      </c>
      <c r="D4691" s="120" t="s">
        <v>252</v>
      </c>
      <c r="E4691" s="120" t="s">
        <v>10320</v>
      </c>
      <c r="F4691" s="211" t="s">
        <v>10321</v>
      </c>
      <c r="G4691" s="119" t="s">
        <v>10322</v>
      </c>
      <c r="I4691" s="119" t="s">
        <v>30</v>
      </c>
      <c r="J4691" s="121" t="s">
        <v>87</v>
      </c>
      <c r="K4691" s="120"/>
      <c r="L4691" s="120" t="s">
        <v>32</v>
      </c>
      <c r="M4691" s="120" t="s">
        <v>33</v>
      </c>
      <c r="N4691" s="131">
        <v>43858</v>
      </c>
      <c r="O4691" s="131">
        <v>44099</v>
      </c>
      <c r="P4691" s="124">
        <f t="shared" si="204"/>
        <v>9</v>
      </c>
      <c r="R4691" s="125">
        <f ca="1">TODAY()-O4691</f>
        <v>579</v>
      </c>
      <c r="S4691" s="120" t="s">
        <v>92</v>
      </c>
      <c r="T4691" s="126">
        <v>43874</v>
      </c>
      <c r="Y4691" s="116" t="s">
        <v>7314</v>
      </c>
    </row>
    <row r="4692" spans="1:25">
      <c r="A4692" s="116">
        <v>4692</v>
      </c>
      <c r="B4692" s="129">
        <v>44099</v>
      </c>
      <c r="C4692" s="118">
        <f t="shared" si="203"/>
        <v>9</v>
      </c>
      <c r="D4692" s="120" t="s">
        <v>252</v>
      </c>
      <c r="E4692" s="120" t="s">
        <v>10323</v>
      </c>
      <c r="F4692" s="211" t="s">
        <v>10324</v>
      </c>
      <c r="G4692" s="119" t="s">
        <v>10325</v>
      </c>
      <c r="I4692" s="119" t="s">
        <v>30</v>
      </c>
      <c r="J4692" s="121" t="s">
        <v>87</v>
      </c>
      <c r="K4692" s="120"/>
      <c r="L4692" s="120" t="s">
        <v>32</v>
      </c>
      <c r="M4692" s="120" t="s">
        <v>466</v>
      </c>
      <c r="P4692" s="124">
        <f t="shared" si="204"/>
        <v>0</v>
      </c>
    </row>
    <row r="4693" spans="1:25" ht="27.6">
      <c r="A4693" s="116">
        <v>4693</v>
      </c>
      <c r="B4693" s="129">
        <v>44378</v>
      </c>
      <c r="C4693" s="118">
        <f t="shared" si="203"/>
        <v>7</v>
      </c>
      <c r="D4693" s="120" t="s">
        <v>25</v>
      </c>
      <c r="E4693" s="120" t="s">
        <v>10326</v>
      </c>
      <c r="F4693" s="212" t="s">
        <v>10327</v>
      </c>
      <c r="G4693" s="119" t="s">
        <v>3021</v>
      </c>
      <c r="H4693" s="121" t="s">
        <v>41</v>
      </c>
      <c r="I4693" s="119" t="s">
        <v>30</v>
      </c>
      <c r="J4693" s="121" t="s">
        <v>7216</v>
      </c>
      <c r="K4693" s="121" t="s">
        <v>65</v>
      </c>
      <c r="L4693" s="131" t="s">
        <v>32</v>
      </c>
      <c r="M4693" s="120" t="s">
        <v>78</v>
      </c>
      <c r="O4693" s="131">
        <v>44406</v>
      </c>
    </row>
    <row r="4694" spans="1:25">
      <c r="A4694" s="116">
        <v>4694</v>
      </c>
      <c r="B4694" s="129">
        <v>44099</v>
      </c>
      <c r="C4694" s="118">
        <f t="shared" si="203"/>
        <v>9</v>
      </c>
      <c r="D4694" s="120" t="s">
        <v>252</v>
      </c>
      <c r="E4694" s="120" t="s">
        <v>10328</v>
      </c>
      <c r="F4694" s="211" t="s">
        <v>9077</v>
      </c>
      <c r="G4694" s="119" t="s">
        <v>10329</v>
      </c>
      <c r="I4694" s="119" t="s">
        <v>30</v>
      </c>
      <c r="J4694" s="121" t="s">
        <v>77</v>
      </c>
      <c r="K4694" s="120"/>
      <c r="L4694" s="120" t="s">
        <v>32</v>
      </c>
      <c r="P4694" s="124">
        <f t="shared" ref="P4694:P4757" si="205">IF(O4694&lt;&gt;0,MONTH(O4694),0)</f>
        <v>0</v>
      </c>
    </row>
    <row r="4695" spans="1:25">
      <c r="A4695" s="116">
        <v>4695</v>
      </c>
      <c r="B4695" s="129">
        <v>44099</v>
      </c>
      <c r="C4695" s="118">
        <f t="shared" si="203"/>
        <v>9</v>
      </c>
      <c r="D4695" s="120" t="s">
        <v>252</v>
      </c>
      <c r="E4695" s="120" t="s">
        <v>10330</v>
      </c>
      <c r="F4695" s="211" t="s">
        <v>10331</v>
      </c>
      <c r="G4695" s="119" t="s">
        <v>10309</v>
      </c>
      <c r="I4695" s="119" t="s">
        <v>30</v>
      </c>
      <c r="J4695" s="121" t="s">
        <v>87</v>
      </c>
      <c r="K4695" s="120"/>
      <c r="L4695" s="120" t="s">
        <v>32</v>
      </c>
      <c r="P4695" s="124">
        <f t="shared" si="205"/>
        <v>0</v>
      </c>
    </row>
    <row r="4696" spans="1:25">
      <c r="A4696" s="116">
        <v>4696</v>
      </c>
      <c r="B4696" s="126">
        <v>43733</v>
      </c>
      <c r="C4696" s="118">
        <f t="shared" si="203"/>
        <v>9</v>
      </c>
      <c r="D4696" s="120" t="s">
        <v>25</v>
      </c>
      <c r="E4696" s="120" t="s">
        <v>10332</v>
      </c>
      <c r="F4696" s="211" t="s">
        <v>10333</v>
      </c>
      <c r="G4696" s="119" t="s">
        <v>10309</v>
      </c>
      <c r="I4696" s="121" t="s">
        <v>30</v>
      </c>
      <c r="J4696" s="121" t="s">
        <v>7216</v>
      </c>
      <c r="K4696" s="120"/>
      <c r="L4696" s="120" t="s">
        <v>32</v>
      </c>
      <c r="M4696" s="120" t="s">
        <v>33</v>
      </c>
      <c r="N4696" s="131">
        <v>43859</v>
      </c>
      <c r="O4696" s="131">
        <v>44273</v>
      </c>
      <c r="P4696" s="124">
        <f t="shared" si="205"/>
        <v>3</v>
      </c>
      <c r="R4696" s="125">
        <f ca="1">TODAY()-O4696</f>
        <v>405</v>
      </c>
      <c r="S4696" s="120" t="s">
        <v>486</v>
      </c>
      <c r="Y4696" s="116" t="s">
        <v>59</v>
      </c>
    </row>
    <row r="4697" spans="1:25" ht="27.6">
      <c r="A4697" s="116">
        <v>4697</v>
      </c>
      <c r="C4697" s="118">
        <f t="shared" si="203"/>
        <v>0</v>
      </c>
      <c r="D4697" s="120" t="s">
        <v>252</v>
      </c>
      <c r="E4697" s="120" t="s">
        <v>10334</v>
      </c>
      <c r="F4697" s="211" t="s">
        <v>10335</v>
      </c>
      <c r="G4697" s="119" t="s">
        <v>10313</v>
      </c>
      <c r="H4697" s="121" t="s">
        <v>461</v>
      </c>
      <c r="I4697" s="119" t="s">
        <v>30</v>
      </c>
      <c r="J4697" s="121" t="s">
        <v>87</v>
      </c>
      <c r="K4697" s="120"/>
      <c r="L4697" s="120" t="s">
        <v>32</v>
      </c>
      <c r="M4697" s="120" t="s">
        <v>33</v>
      </c>
      <c r="N4697" s="131">
        <v>43858</v>
      </c>
      <c r="O4697" s="232">
        <v>44265</v>
      </c>
      <c r="P4697" s="124">
        <f t="shared" si="205"/>
        <v>3</v>
      </c>
      <c r="R4697" s="125">
        <f ca="1">TODAY()-O4697</f>
        <v>413</v>
      </c>
      <c r="S4697" s="120" t="s">
        <v>486</v>
      </c>
      <c r="Y4697" s="127" t="s">
        <v>1211</v>
      </c>
    </row>
    <row r="4698" spans="1:25">
      <c r="A4698" s="116">
        <v>4698</v>
      </c>
      <c r="C4698" s="118">
        <f t="shared" si="203"/>
        <v>0</v>
      </c>
      <c r="D4698" s="120" t="s">
        <v>25</v>
      </c>
      <c r="E4698" s="120" t="s">
        <v>10336</v>
      </c>
      <c r="F4698" s="211" t="s">
        <v>7254</v>
      </c>
      <c r="G4698" s="119" t="s">
        <v>10337</v>
      </c>
      <c r="H4698" s="121" t="s">
        <v>41</v>
      </c>
      <c r="I4698" s="119" t="s">
        <v>30</v>
      </c>
      <c r="J4698" s="121" t="s">
        <v>87</v>
      </c>
      <c r="K4698" s="120"/>
      <c r="L4698" s="120" t="s">
        <v>32</v>
      </c>
      <c r="M4698" s="120" t="s">
        <v>33</v>
      </c>
      <c r="N4698" s="131">
        <v>43858</v>
      </c>
      <c r="O4698" s="131">
        <v>44391</v>
      </c>
      <c r="P4698" s="124">
        <f t="shared" si="205"/>
        <v>7</v>
      </c>
      <c r="R4698" s="125"/>
      <c r="S4698" s="120" t="s">
        <v>55</v>
      </c>
      <c r="Y4698" s="116" t="s">
        <v>59</v>
      </c>
    </row>
    <row r="4699" spans="1:25">
      <c r="A4699" s="116">
        <v>4699</v>
      </c>
      <c r="B4699" s="129">
        <v>44099</v>
      </c>
      <c r="C4699" s="118">
        <f t="shared" si="203"/>
        <v>9</v>
      </c>
      <c r="D4699" s="120" t="s">
        <v>252</v>
      </c>
      <c r="E4699" s="120" t="s">
        <v>10338</v>
      </c>
      <c r="F4699" s="211" t="s">
        <v>6344</v>
      </c>
      <c r="G4699" s="119" t="s">
        <v>10339</v>
      </c>
      <c r="I4699" s="119" t="s">
        <v>30</v>
      </c>
      <c r="J4699" s="121" t="s">
        <v>77</v>
      </c>
      <c r="K4699" s="120"/>
      <c r="L4699" s="120" t="s">
        <v>32</v>
      </c>
      <c r="P4699" s="124">
        <f t="shared" si="205"/>
        <v>0</v>
      </c>
    </row>
    <row r="4700" spans="1:25">
      <c r="A4700" s="116">
        <v>4700</v>
      </c>
      <c r="B4700" s="129">
        <v>44099</v>
      </c>
      <c r="C4700" s="118">
        <f t="shared" si="203"/>
        <v>9</v>
      </c>
      <c r="D4700" s="120" t="s">
        <v>252</v>
      </c>
      <c r="E4700" s="120" t="s">
        <v>10340</v>
      </c>
      <c r="F4700" s="211" t="s">
        <v>122</v>
      </c>
      <c r="G4700" s="119" t="s">
        <v>10341</v>
      </c>
      <c r="I4700" s="119" t="s">
        <v>30</v>
      </c>
      <c r="J4700" s="121" t="s">
        <v>87</v>
      </c>
      <c r="K4700" s="120"/>
      <c r="L4700" s="120" t="s">
        <v>32</v>
      </c>
      <c r="P4700" s="124">
        <f t="shared" si="205"/>
        <v>0</v>
      </c>
    </row>
    <row r="4701" spans="1:25">
      <c r="A4701" s="116">
        <v>4701</v>
      </c>
      <c r="B4701" s="129">
        <v>44099</v>
      </c>
      <c r="C4701" s="118">
        <f t="shared" si="203"/>
        <v>9</v>
      </c>
      <c r="D4701" s="120" t="s">
        <v>252</v>
      </c>
      <c r="E4701" s="120" t="s">
        <v>10342</v>
      </c>
      <c r="F4701" s="211" t="s">
        <v>10343</v>
      </c>
      <c r="G4701" s="119" t="s">
        <v>10344</v>
      </c>
      <c r="I4701" s="119" t="s">
        <v>30</v>
      </c>
      <c r="J4701" s="121" t="s">
        <v>87</v>
      </c>
      <c r="K4701" s="120"/>
      <c r="L4701" s="120" t="s">
        <v>32</v>
      </c>
      <c r="P4701" s="124">
        <f t="shared" si="205"/>
        <v>0</v>
      </c>
    </row>
    <row r="4702" spans="1:25">
      <c r="A4702" s="116">
        <v>4702</v>
      </c>
      <c r="B4702" s="129">
        <v>44099</v>
      </c>
      <c r="C4702" s="118">
        <f t="shared" si="203"/>
        <v>9</v>
      </c>
      <c r="D4702" s="120" t="s">
        <v>252</v>
      </c>
      <c r="E4702" s="120" t="s">
        <v>10345</v>
      </c>
      <c r="F4702" s="211" t="s">
        <v>9907</v>
      </c>
      <c r="G4702" s="119" t="s">
        <v>10346</v>
      </c>
      <c r="H4702" s="121" t="s">
        <v>6799</v>
      </c>
      <c r="I4702" s="119" t="s">
        <v>30</v>
      </c>
      <c r="J4702" s="121" t="s">
        <v>87</v>
      </c>
      <c r="K4702" s="120"/>
      <c r="L4702" s="120" t="s">
        <v>32</v>
      </c>
      <c r="P4702" s="124">
        <f t="shared" si="205"/>
        <v>0</v>
      </c>
    </row>
    <row r="4703" spans="1:25" ht="27.6">
      <c r="A4703" s="116">
        <v>4703</v>
      </c>
      <c r="B4703" s="126">
        <v>43733</v>
      </c>
      <c r="C4703" s="118">
        <f t="shared" si="203"/>
        <v>9</v>
      </c>
      <c r="D4703" s="120" t="s">
        <v>25</v>
      </c>
      <c r="E4703" s="120" t="s">
        <v>10347</v>
      </c>
      <c r="F4703" s="211" t="s">
        <v>10348</v>
      </c>
      <c r="G4703" s="119" t="s">
        <v>10349</v>
      </c>
      <c r="I4703" s="119" t="s">
        <v>30</v>
      </c>
      <c r="J4703" s="121" t="s">
        <v>87</v>
      </c>
      <c r="K4703" s="120"/>
      <c r="L4703" s="120" t="s">
        <v>32</v>
      </c>
      <c r="M4703" s="120" t="s">
        <v>33</v>
      </c>
      <c r="N4703" s="131">
        <v>43858</v>
      </c>
      <c r="O4703" s="131">
        <v>44391</v>
      </c>
      <c r="P4703" s="124">
        <f t="shared" si="205"/>
        <v>7</v>
      </c>
      <c r="R4703" s="125">
        <f ca="1">TODAY()-O4703</f>
        <v>287</v>
      </c>
      <c r="S4703" s="120" t="s">
        <v>486</v>
      </c>
      <c r="Y4703" s="116" t="str">
        <f xml:space="preserve"> "Follow up message sent "</f>
        <v xml:space="preserve">Follow up message sent </v>
      </c>
    </row>
    <row r="4704" spans="1:25">
      <c r="A4704" s="116">
        <v>4704</v>
      </c>
      <c r="B4704" s="129">
        <v>44099</v>
      </c>
      <c r="C4704" s="118">
        <f t="shared" si="203"/>
        <v>9</v>
      </c>
      <c r="D4704" s="120" t="s">
        <v>252</v>
      </c>
      <c r="E4704" s="120" t="s">
        <v>10350</v>
      </c>
      <c r="F4704" s="211" t="s">
        <v>10351</v>
      </c>
      <c r="G4704" s="119" t="s">
        <v>5010</v>
      </c>
      <c r="H4704" s="120" t="s">
        <v>29</v>
      </c>
      <c r="I4704" s="119" t="s">
        <v>30</v>
      </c>
      <c r="J4704" s="121" t="s">
        <v>77</v>
      </c>
      <c r="K4704" s="120"/>
      <c r="L4704" s="120" t="s">
        <v>32</v>
      </c>
      <c r="M4704" s="120" t="s">
        <v>33</v>
      </c>
      <c r="N4704" s="131">
        <v>43859</v>
      </c>
      <c r="O4704" s="131">
        <v>44099</v>
      </c>
      <c r="P4704" s="124">
        <f t="shared" si="205"/>
        <v>9</v>
      </c>
      <c r="R4704" s="125">
        <f ca="1">TODAY()-O4704</f>
        <v>579</v>
      </c>
      <c r="S4704" s="120" t="s">
        <v>92</v>
      </c>
      <c r="T4704" s="126">
        <v>43873</v>
      </c>
      <c r="Y4704" s="116" t="s">
        <v>7314</v>
      </c>
    </row>
    <row r="4705" spans="1:25">
      <c r="A4705" s="116">
        <v>4705</v>
      </c>
      <c r="B4705" s="129">
        <v>44099</v>
      </c>
      <c r="C4705" s="118">
        <f t="shared" si="203"/>
        <v>9</v>
      </c>
      <c r="D4705" s="120" t="s">
        <v>252</v>
      </c>
      <c r="E4705" s="120" t="s">
        <v>10352</v>
      </c>
      <c r="F4705" s="211" t="s">
        <v>10353</v>
      </c>
      <c r="G4705" s="119" t="s">
        <v>10354</v>
      </c>
      <c r="H4705" s="121" t="s">
        <v>5003</v>
      </c>
      <c r="I4705" s="119" t="s">
        <v>30</v>
      </c>
      <c r="J4705" s="121" t="s">
        <v>87</v>
      </c>
      <c r="K4705" s="120"/>
      <c r="L4705" s="120" t="s">
        <v>32</v>
      </c>
      <c r="M4705" s="120" t="s">
        <v>33</v>
      </c>
      <c r="N4705" s="131">
        <v>44104</v>
      </c>
      <c r="P4705" s="124">
        <f t="shared" si="205"/>
        <v>0</v>
      </c>
      <c r="S4705" s="120" t="s">
        <v>34</v>
      </c>
    </row>
    <row r="4706" spans="1:25">
      <c r="A4706" s="116">
        <v>4706</v>
      </c>
      <c r="B4706" s="129">
        <v>44099</v>
      </c>
      <c r="C4706" s="118">
        <f t="shared" si="203"/>
        <v>9</v>
      </c>
      <c r="D4706" s="120" t="s">
        <v>252</v>
      </c>
      <c r="E4706" s="120" t="s">
        <v>10355</v>
      </c>
      <c r="F4706" s="211" t="s">
        <v>7716</v>
      </c>
      <c r="G4706" s="119" t="s">
        <v>10356</v>
      </c>
      <c r="I4706" s="119" t="s">
        <v>30</v>
      </c>
      <c r="J4706" s="121" t="s">
        <v>87</v>
      </c>
      <c r="K4706" s="120"/>
      <c r="L4706" s="120" t="s">
        <v>32</v>
      </c>
      <c r="P4706" s="124">
        <f t="shared" si="205"/>
        <v>0</v>
      </c>
    </row>
    <row r="4707" spans="1:25">
      <c r="A4707" s="116">
        <v>4707</v>
      </c>
      <c r="C4707" s="118">
        <f t="shared" si="203"/>
        <v>0</v>
      </c>
      <c r="D4707" s="120" t="s">
        <v>252</v>
      </c>
      <c r="E4707" s="120" t="s">
        <v>10357</v>
      </c>
      <c r="F4707" s="211" t="s">
        <v>10358</v>
      </c>
      <c r="G4707" s="119" t="s">
        <v>7901</v>
      </c>
      <c r="H4707" s="121" t="s">
        <v>48</v>
      </c>
      <c r="I4707" s="119" t="s">
        <v>30</v>
      </c>
      <c r="J4707" s="121" t="s">
        <v>87</v>
      </c>
      <c r="K4707" s="120"/>
      <c r="L4707" s="120" t="s">
        <v>32</v>
      </c>
      <c r="M4707" s="120" t="s">
        <v>33</v>
      </c>
      <c r="N4707" s="131">
        <v>43739</v>
      </c>
      <c r="O4707" s="131">
        <v>44392</v>
      </c>
      <c r="P4707" s="124">
        <f t="shared" si="205"/>
        <v>7</v>
      </c>
      <c r="R4707" s="125">
        <f ca="1">TODAY()-O4707</f>
        <v>286</v>
      </c>
      <c r="S4707" s="120" t="s">
        <v>486</v>
      </c>
      <c r="Y4707" s="127" t="s">
        <v>1211</v>
      </c>
    </row>
    <row r="4708" spans="1:25">
      <c r="A4708" s="116">
        <v>4708</v>
      </c>
      <c r="C4708" s="118">
        <f t="shared" si="203"/>
        <v>0</v>
      </c>
      <c r="E4708" s="120" t="s">
        <v>10359</v>
      </c>
      <c r="F4708" s="211" t="s">
        <v>10360</v>
      </c>
      <c r="G4708" s="119" t="s">
        <v>10361</v>
      </c>
      <c r="I4708" s="119" t="s">
        <v>30</v>
      </c>
      <c r="J4708" s="121" t="s">
        <v>87</v>
      </c>
      <c r="K4708" s="120"/>
      <c r="L4708" s="120" t="s">
        <v>32</v>
      </c>
      <c r="M4708" s="120" t="s">
        <v>33</v>
      </c>
      <c r="N4708" s="131">
        <v>43860</v>
      </c>
      <c r="O4708" s="131" t="s">
        <v>44</v>
      </c>
      <c r="P4708" s="124" t="e">
        <f t="shared" si="205"/>
        <v>#VALUE!</v>
      </c>
      <c r="R4708" s="125"/>
      <c r="S4708" s="126" t="s">
        <v>44</v>
      </c>
      <c r="Y4708" s="116" t="str">
        <f xml:space="preserve"> "Follow up message sent " &amp;TEXT(O4708,"dd/mm/yyyy")</f>
        <v>Follow up message sent Irrelevant</v>
      </c>
    </row>
    <row r="4709" spans="1:25">
      <c r="A4709" s="116">
        <v>4709</v>
      </c>
      <c r="B4709" s="129">
        <v>44092</v>
      </c>
      <c r="C4709" s="118">
        <f t="shared" si="203"/>
        <v>9</v>
      </c>
      <c r="D4709" s="120" t="s">
        <v>252</v>
      </c>
      <c r="E4709" s="120" t="s">
        <v>10362</v>
      </c>
      <c r="F4709" s="211" t="s">
        <v>10363</v>
      </c>
      <c r="G4709" s="119" t="s">
        <v>10364</v>
      </c>
      <c r="I4709" s="119" t="s">
        <v>30</v>
      </c>
      <c r="J4709" s="121" t="s">
        <v>87</v>
      </c>
      <c r="K4709" s="120"/>
      <c r="L4709" s="120" t="s">
        <v>32</v>
      </c>
      <c r="M4709" s="120" t="s">
        <v>33</v>
      </c>
      <c r="N4709" s="131">
        <v>43859</v>
      </c>
      <c r="O4709" s="131">
        <v>44099</v>
      </c>
      <c r="P4709" s="124">
        <f t="shared" si="205"/>
        <v>9</v>
      </c>
      <c r="R4709" s="125">
        <f ca="1">TODAY()-O4709</f>
        <v>579</v>
      </c>
      <c r="S4709" s="120" t="s">
        <v>92</v>
      </c>
      <c r="T4709" s="126">
        <v>43873</v>
      </c>
      <c r="Y4709" s="116" t="s">
        <v>7314</v>
      </c>
    </row>
    <row r="4710" spans="1:25">
      <c r="A4710" s="116">
        <v>4710</v>
      </c>
      <c r="C4710" s="118">
        <f t="shared" si="203"/>
        <v>0</v>
      </c>
      <c r="D4710" s="120" t="s">
        <v>1959</v>
      </c>
      <c r="E4710" s="120" t="s">
        <v>10365</v>
      </c>
      <c r="F4710" s="211" t="s">
        <v>10366</v>
      </c>
      <c r="G4710" s="119" t="s">
        <v>2008</v>
      </c>
      <c r="H4710" s="121" t="s">
        <v>6799</v>
      </c>
      <c r="I4710" s="119" t="s">
        <v>30</v>
      </c>
      <c r="J4710" s="121" t="s">
        <v>31</v>
      </c>
      <c r="K4710" s="120"/>
      <c r="L4710" s="120" t="s">
        <v>32</v>
      </c>
      <c r="M4710" s="120" t="s">
        <v>33</v>
      </c>
      <c r="N4710" s="131">
        <v>43859</v>
      </c>
      <c r="O4710" s="131" t="s">
        <v>9927</v>
      </c>
      <c r="P4710" s="124" t="e">
        <f t="shared" si="205"/>
        <v>#VALUE!</v>
      </c>
      <c r="R4710" s="125"/>
      <c r="S4710" s="126" t="s">
        <v>10266</v>
      </c>
    </row>
    <row r="4711" spans="1:25">
      <c r="A4711" s="116">
        <v>4711</v>
      </c>
      <c r="B4711" s="129">
        <v>44099</v>
      </c>
      <c r="C4711" s="118">
        <f t="shared" si="203"/>
        <v>9</v>
      </c>
      <c r="D4711" s="120" t="s">
        <v>252</v>
      </c>
      <c r="E4711" s="120" t="s">
        <v>10367</v>
      </c>
      <c r="F4711" s="211" t="s">
        <v>9097</v>
      </c>
      <c r="G4711" s="119" t="s">
        <v>7138</v>
      </c>
      <c r="I4711" s="119" t="s">
        <v>30</v>
      </c>
      <c r="J4711" s="121" t="s">
        <v>87</v>
      </c>
      <c r="K4711" s="120"/>
      <c r="L4711" s="120" t="s">
        <v>32</v>
      </c>
      <c r="P4711" s="124">
        <f t="shared" si="205"/>
        <v>0</v>
      </c>
    </row>
    <row r="4712" spans="1:25">
      <c r="A4712" s="116">
        <v>4712</v>
      </c>
      <c r="B4712" s="129">
        <v>44099</v>
      </c>
      <c r="C4712" s="118">
        <f t="shared" si="203"/>
        <v>9</v>
      </c>
      <c r="D4712" s="120" t="s">
        <v>252</v>
      </c>
      <c r="E4712" s="120" t="s">
        <v>10368</v>
      </c>
      <c r="F4712" s="211" t="s">
        <v>10369</v>
      </c>
      <c r="G4712" s="119" t="s">
        <v>10370</v>
      </c>
      <c r="I4712" s="119" t="s">
        <v>30</v>
      </c>
      <c r="J4712" s="121" t="s">
        <v>87</v>
      </c>
      <c r="K4712" s="120"/>
      <c r="L4712" s="120" t="s">
        <v>32</v>
      </c>
      <c r="M4712" s="120" t="s">
        <v>184</v>
      </c>
      <c r="P4712" s="124">
        <f t="shared" si="205"/>
        <v>0</v>
      </c>
    </row>
    <row r="4713" spans="1:25">
      <c r="A4713" s="116">
        <v>4713</v>
      </c>
      <c r="C4713" s="118">
        <f t="shared" si="203"/>
        <v>0</v>
      </c>
      <c r="D4713" s="120" t="s">
        <v>252</v>
      </c>
      <c r="E4713" s="120" t="s">
        <v>10371</v>
      </c>
      <c r="F4713" s="211" t="s">
        <v>2999</v>
      </c>
      <c r="G4713" s="119" t="s">
        <v>10372</v>
      </c>
      <c r="H4713" s="121" t="s">
        <v>140</v>
      </c>
      <c r="I4713" s="119" t="s">
        <v>30</v>
      </c>
      <c r="J4713" s="121" t="s">
        <v>87</v>
      </c>
      <c r="K4713" s="120"/>
      <c r="L4713" s="120" t="s">
        <v>32</v>
      </c>
      <c r="M4713" s="120" t="s">
        <v>33</v>
      </c>
      <c r="N4713" s="131">
        <v>43864</v>
      </c>
      <c r="O4713" s="131">
        <v>44392</v>
      </c>
      <c r="P4713" s="124">
        <f t="shared" si="205"/>
        <v>7</v>
      </c>
      <c r="R4713" s="125">
        <f ca="1">TODAY()-O4713</f>
        <v>286</v>
      </c>
      <c r="S4713" s="120" t="s">
        <v>486</v>
      </c>
      <c r="Y4713" s="127" t="s">
        <v>1211</v>
      </c>
    </row>
    <row r="4714" spans="1:25" ht="27.6">
      <c r="A4714" s="116">
        <v>4714</v>
      </c>
      <c r="B4714" s="129">
        <v>44099</v>
      </c>
      <c r="C4714" s="118">
        <f t="shared" si="203"/>
        <v>9</v>
      </c>
      <c r="D4714" s="120" t="s">
        <v>252</v>
      </c>
      <c r="E4714" s="120" t="s">
        <v>10373</v>
      </c>
      <c r="F4714" s="211" t="s">
        <v>10374</v>
      </c>
      <c r="G4714" s="119" t="s">
        <v>10375</v>
      </c>
      <c r="H4714" s="121" t="s">
        <v>5003</v>
      </c>
      <c r="I4714" s="119" t="s">
        <v>30</v>
      </c>
      <c r="J4714" s="121" t="s">
        <v>87</v>
      </c>
      <c r="K4714" s="120"/>
      <c r="L4714" s="120" t="s">
        <v>32</v>
      </c>
      <c r="M4714" s="120" t="s">
        <v>33</v>
      </c>
      <c r="N4714" s="131">
        <v>44104</v>
      </c>
      <c r="O4714" s="131">
        <v>44392</v>
      </c>
      <c r="P4714" s="124">
        <f t="shared" si="205"/>
        <v>7</v>
      </c>
      <c r="R4714" s="125">
        <f ca="1">TODAY()-O4714</f>
        <v>286</v>
      </c>
      <c r="S4714" s="120" t="s">
        <v>724</v>
      </c>
      <c r="T4714" s="126">
        <v>44392</v>
      </c>
    </row>
    <row r="4715" spans="1:25">
      <c r="A4715" s="116">
        <v>4715</v>
      </c>
      <c r="C4715" s="118">
        <f t="shared" si="203"/>
        <v>0</v>
      </c>
      <c r="D4715" s="120" t="s">
        <v>252</v>
      </c>
      <c r="E4715" s="120" t="s">
        <v>10376</v>
      </c>
      <c r="F4715" s="211" t="s">
        <v>10377</v>
      </c>
      <c r="G4715" s="119" t="s">
        <v>10378</v>
      </c>
      <c r="H4715" s="121" t="s">
        <v>140</v>
      </c>
      <c r="I4715" s="119" t="s">
        <v>30</v>
      </c>
      <c r="J4715" s="121" t="s">
        <v>87</v>
      </c>
      <c r="K4715" s="120"/>
      <c r="L4715" s="120" t="s">
        <v>32</v>
      </c>
      <c r="M4715" s="120" t="s">
        <v>33</v>
      </c>
      <c r="N4715" s="131">
        <v>43860</v>
      </c>
      <c r="O4715" s="131">
        <v>44274</v>
      </c>
      <c r="P4715" s="124">
        <f t="shared" si="205"/>
        <v>3</v>
      </c>
      <c r="R4715" s="125">
        <f ca="1">TODAY()-O4715</f>
        <v>404</v>
      </c>
      <c r="S4715" s="120" t="s">
        <v>34</v>
      </c>
      <c r="T4715" s="126">
        <v>43879</v>
      </c>
      <c r="Y4715" s="116" t="s">
        <v>1211</v>
      </c>
    </row>
    <row r="4716" spans="1:25">
      <c r="A4716" s="116">
        <v>4716</v>
      </c>
      <c r="C4716" s="118">
        <f t="shared" si="203"/>
        <v>0</v>
      </c>
      <c r="E4716" s="120" t="s">
        <v>10379</v>
      </c>
      <c r="F4716" s="211" t="s">
        <v>10380</v>
      </c>
      <c r="G4716" s="119" t="s">
        <v>9634</v>
      </c>
      <c r="H4716" s="121" t="s">
        <v>5003</v>
      </c>
      <c r="I4716" s="119" t="s">
        <v>30</v>
      </c>
      <c r="J4716" s="121" t="s">
        <v>87</v>
      </c>
      <c r="K4716" s="120"/>
      <c r="L4716" s="120" t="s">
        <v>32</v>
      </c>
      <c r="M4716" s="120" t="s">
        <v>33</v>
      </c>
      <c r="N4716" s="131">
        <v>43970</v>
      </c>
      <c r="O4716" s="131" t="s">
        <v>44</v>
      </c>
      <c r="P4716" s="124" t="e">
        <f t="shared" si="205"/>
        <v>#VALUE!</v>
      </c>
      <c r="R4716" s="125"/>
      <c r="Y4716" s="116" t="s">
        <v>356</v>
      </c>
    </row>
    <row r="4717" spans="1:25">
      <c r="A4717" s="116">
        <v>4717</v>
      </c>
      <c r="B4717" s="129">
        <v>44099</v>
      </c>
      <c r="C4717" s="118">
        <f t="shared" si="203"/>
        <v>9</v>
      </c>
      <c r="D4717" s="120" t="s">
        <v>252</v>
      </c>
      <c r="E4717" s="120" t="s">
        <v>10381</v>
      </c>
      <c r="F4717" s="211" t="s">
        <v>2583</v>
      </c>
      <c r="G4717" s="119" t="s">
        <v>1662</v>
      </c>
      <c r="H4717" s="121" t="s">
        <v>5003</v>
      </c>
      <c r="I4717" s="119" t="s">
        <v>30</v>
      </c>
      <c r="J4717" s="121" t="s">
        <v>87</v>
      </c>
      <c r="K4717" s="120"/>
      <c r="L4717" s="120" t="s">
        <v>32</v>
      </c>
      <c r="M4717" s="120" t="s">
        <v>33</v>
      </c>
      <c r="N4717" s="131">
        <v>44124</v>
      </c>
      <c r="P4717" s="124">
        <f t="shared" si="205"/>
        <v>0</v>
      </c>
    </row>
    <row r="4718" spans="1:25">
      <c r="A4718" s="116">
        <v>4718</v>
      </c>
      <c r="C4718" s="118">
        <f t="shared" si="203"/>
        <v>0</v>
      </c>
      <c r="D4718" s="120" t="s">
        <v>252</v>
      </c>
      <c r="E4718" s="120" t="s">
        <v>10382</v>
      </c>
      <c r="F4718" s="211" t="s">
        <v>10383</v>
      </c>
      <c r="G4718" s="119" t="s">
        <v>10384</v>
      </c>
      <c r="H4718" s="121" t="s">
        <v>97</v>
      </c>
      <c r="I4718" s="119" t="s">
        <v>30</v>
      </c>
      <c r="J4718" s="121" t="s">
        <v>87</v>
      </c>
      <c r="K4718" s="120"/>
      <c r="L4718" s="120" t="s">
        <v>32</v>
      </c>
      <c r="M4718" s="120" t="s">
        <v>33</v>
      </c>
      <c r="N4718" s="131">
        <v>43861</v>
      </c>
      <c r="O4718" s="232">
        <v>44265</v>
      </c>
      <c r="P4718" s="124">
        <f t="shared" si="205"/>
        <v>3</v>
      </c>
      <c r="R4718" s="125">
        <f ca="1">TODAY()-O4718</f>
        <v>413</v>
      </c>
      <c r="S4718" s="120" t="s">
        <v>486</v>
      </c>
      <c r="Y4718" s="127" t="s">
        <v>1211</v>
      </c>
    </row>
    <row r="4719" spans="1:25">
      <c r="A4719" s="116">
        <v>4719</v>
      </c>
      <c r="C4719" s="118">
        <f t="shared" si="203"/>
        <v>0</v>
      </c>
      <c r="E4719" s="120" t="s">
        <v>10385</v>
      </c>
      <c r="F4719" s="211" t="s">
        <v>228</v>
      </c>
      <c r="G4719" s="119" t="s">
        <v>10386</v>
      </c>
      <c r="I4719" s="121" t="s">
        <v>30</v>
      </c>
      <c r="J4719" s="121" t="s">
        <v>5018</v>
      </c>
      <c r="K4719" s="120"/>
      <c r="L4719" s="120" t="s">
        <v>32</v>
      </c>
      <c r="M4719" s="120" t="s">
        <v>33</v>
      </c>
      <c r="O4719" s="131" t="s">
        <v>503</v>
      </c>
      <c r="P4719" s="124" t="e">
        <f t="shared" si="205"/>
        <v>#VALUE!</v>
      </c>
      <c r="R4719" s="125"/>
      <c r="Y4719" s="116" t="s">
        <v>10387</v>
      </c>
    </row>
    <row r="4720" spans="1:25" ht="27.6">
      <c r="A4720" s="116">
        <v>4720</v>
      </c>
      <c r="C4720" s="118">
        <f t="shared" si="203"/>
        <v>0</v>
      </c>
      <c r="E4720" s="120" t="s">
        <v>10388</v>
      </c>
      <c r="F4720" s="211" t="s">
        <v>10389</v>
      </c>
      <c r="G4720" s="119" t="s">
        <v>10390</v>
      </c>
      <c r="I4720" s="121" t="s">
        <v>30</v>
      </c>
      <c r="J4720" s="121" t="s">
        <v>3749</v>
      </c>
      <c r="K4720" s="120"/>
      <c r="L4720" s="120" t="s">
        <v>32</v>
      </c>
      <c r="M4720" s="120" t="s">
        <v>33</v>
      </c>
      <c r="O4720" s="131" t="s">
        <v>503</v>
      </c>
      <c r="P4720" s="124" t="e">
        <f t="shared" si="205"/>
        <v>#VALUE!</v>
      </c>
      <c r="R4720" s="125"/>
      <c r="Y4720" s="116" t="s">
        <v>10387</v>
      </c>
    </row>
    <row r="4721" spans="1:25">
      <c r="A4721" s="116">
        <v>4721</v>
      </c>
      <c r="C4721" s="118">
        <f t="shared" si="203"/>
        <v>0</v>
      </c>
      <c r="D4721" s="120" t="s">
        <v>37</v>
      </c>
      <c r="E4721" s="120" t="s">
        <v>10391</v>
      </c>
      <c r="F4721" s="211" t="s">
        <v>10392</v>
      </c>
      <c r="G4721" s="119" t="s">
        <v>292</v>
      </c>
      <c r="H4721" s="121" t="s">
        <v>5003</v>
      </c>
      <c r="I4721" s="119" t="s">
        <v>30</v>
      </c>
      <c r="J4721" s="121" t="s">
        <v>87</v>
      </c>
      <c r="K4721" s="120"/>
      <c r="L4721" s="120" t="s">
        <v>32</v>
      </c>
      <c r="M4721" s="120" t="s">
        <v>184</v>
      </c>
      <c r="N4721" s="131">
        <v>43864</v>
      </c>
      <c r="P4721" s="124">
        <f t="shared" si="205"/>
        <v>0</v>
      </c>
    </row>
    <row r="4722" spans="1:25" ht="27.6">
      <c r="A4722" s="116">
        <v>4722</v>
      </c>
      <c r="C4722" s="118">
        <f t="shared" si="203"/>
        <v>0</v>
      </c>
      <c r="E4722" s="120" t="s">
        <v>10393</v>
      </c>
      <c r="F4722" s="211" t="s">
        <v>10394</v>
      </c>
      <c r="G4722" s="119" t="s">
        <v>292</v>
      </c>
      <c r="H4722" s="121" t="s">
        <v>5003</v>
      </c>
      <c r="I4722" s="121" t="s">
        <v>30</v>
      </c>
      <c r="J4722" s="121" t="s">
        <v>6396</v>
      </c>
      <c r="K4722" s="120"/>
      <c r="L4722" s="120" t="s">
        <v>32</v>
      </c>
      <c r="P4722" s="124">
        <f t="shared" si="205"/>
        <v>0</v>
      </c>
      <c r="Y4722" s="116" t="s">
        <v>356</v>
      </c>
    </row>
    <row r="4723" spans="1:25">
      <c r="A4723" s="116">
        <v>4723</v>
      </c>
      <c r="B4723" s="129">
        <v>44099</v>
      </c>
      <c r="C4723" s="118">
        <f t="shared" si="203"/>
        <v>9</v>
      </c>
      <c r="D4723" s="120" t="s">
        <v>252</v>
      </c>
      <c r="E4723" s="120" t="s">
        <v>10395</v>
      </c>
      <c r="F4723" s="211" t="s">
        <v>10396</v>
      </c>
      <c r="G4723" s="119" t="s">
        <v>292</v>
      </c>
      <c r="H4723" s="121" t="s">
        <v>5003</v>
      </c>
      <c r="I4723" s="121" t="s">
        <v>30</v>
      </c>
      <c r="J4723" s="121" t="s">
        <v>5018</v>
      </c>
      <c r="K4723" s="120"/>
      <c r="L4723" s="120" t="s">
        <v>32</v>
      </c>
      <c r="P4723" s="124">
        <f t="shared" si="205"/>
        <v>0</v>
      </c>
    </row>
    <row r="4724" spans="1:25" ht="27.6">
      <c r="A4724" s="116">
        <v>4724</v>
      </c>
      <c r="B4724" s="129">
        <v>44085</v>
      </c>
      <c r="C4724" s="118">
        <f t="shared" si="203"/>
        <v>9</v>
      </c>
      <c r="D4724" s="120" t="s">
        <v>252</v>
      </c>
      <c r="E4724" s="120" t="s">
        <v>10397</v>
      </c>
      <c r="F4724" s="211" t="s">
        <v>10398</v>
      </c>
      <c r="G4724" s="119" t="s">
        <v>371</v>
      </c>
      <c r="H4724" s="121" t="s">
        <v>6799</v>
      </c>
      <c r="I4724" s="121" t="s">
        <v>30</v>
      </c>
      <c r="J4724" s="121" t="s">
        <v>1540</v>
      </c>
      <c r="K4724" s="120"/>
      <c r="L4724" s="120" t="s">
        <v>32</v>
      </c>
      <c r="M4724" s="120" t="s">
        <v>4990</v>
      </c>
      <c r="N4724" s="131">
        <v>43899</v>
      </c>
      <c r="O4724" s="131">
        <v>44503</v>
      </c>
      <c r="P4724" s="124">
        <f t="shared" si="205"/>
        <v>11</v>
      </c>
      <c r="R4724" s="125">
        <f ca="1">TODAY()-O4724</f>
        <v>175</v>
      </c>
    </row>
    <row r="4725" spans="1:25">
      <c r="A4725" s="116">
        <v>4725</v>
      </c>
      <c r="B4725" s="129">
        <v>44263</v>
      </c>
      <c r="C4725" s="118">
        <f t="shared" si="203"/>
        <v>3</v>
      </c>
      <c r="D4725" s="120" t="s">
        <v>252</v>
      </c>
      <c r="E4725" s="140" t="s">
        <v>10399</v>
      </c>
      <c r="F4725" s="211" t="s">
        <v>2223</v>
      </c>
      <c r="G4725" s="130" t="s">
        <v>5010</v>
      </c>
      <c r="H4725" s="120" t="s">
        <v>29</v>
      </c>
      <c r="I4725" s="119" t="s">
        <v>30</v>
      </c>
      <c r="J4725" s="120" t="s">
        <v>87</v>
      </c>
      <c r="K4725" s="120" t="s">
        <v>65</v>
      </c>
      <c r="L4725" s="131" t="s">
        <v>32</v>
      </c>
      <c r="M4725" s="120" t="s">
        <v>78</v>
      </c>
      <c r="P4725" s="124">
        <f t="shared" si="205"/>
        <v>0</v>
      </c>
    </row>
    <row r="4726" spans="1:25" ht="27.6">
      <c r="A4726" s="116">
        <v>4726</v>
      </c>
      <c r="B4726" s="129">
        <v>44085</v>
      </c>
      <c r="C4726" s="118">
        <f t="shared" si="203"/>
        <v>9</v>
      </c>
      <c r="D4726" s="120" t="s">
        <v>252</v>
      </c>
      <c r="E4726" s="120" t="s">
        <v>10400</v>
      </c>
      <c r="F4726" s="211" t="s">
        <v>10401</v>
      </c>
      <c r="G4726" s="119" t="s">
        <v>371</v>
      </c>
      <c r="H4726" s="121" t="s">
        <v>6799</v>
      </c>
      <c r="I4726" s="121" t="s">
        <v>30</v>
      </c>
      <c r="J4726" s="121" t="s">
        <v>1540</v>
      </c>
      <c r="K4726" s="120"/>
      <c r="L4726" s="120" t="s">
        <v>32</v>
      </c>
      <c r="M4726" s="120" t="s">
        <v>33</v>
      </c>
      <c r="N4726" s="131">
        <v>43864</v>
      </c>
      <c r="O4726" s="131">
        <v>43892</v>
      </c>
      <c r="P4726" s="124">
        <f t="shared" si="205"/>
        <v>3</v>
      </c>
      <c r="R4726" s="125">
        <f ca="1">TODAY()-O4726</f>
        <v>786</v>
      </c>
      <c r="S4726" s="120" t="s">
        <v>92</v>
      </c>
      <c r="T4726" s="126">
        <v>43892</v>
      </c>
      <c r="Y4726" s="116" t="s">
        <v>2190</v>
      </c>
    </row>
    <row r="4727" spans="1:25">
      <c r="A4727" s="116">
        <v>4727</v>
      </c>
      <c r="B4727" s="129">
        <v>44103</v>
      </c>
      <c r="C4727" s="118">
        <f t="shared" si="203"/>
        <v>9</v>
      </c>
      <c r="D4727" s="120" t="s">
        <v>252</v>
      </c>
      <c r="E4727" s="120" t="s">
        <v>10402</v>
      </c>
      <c r="F4727" s="211" t="s">
        <v>10403</v>
      </c>
      <c r="G4727" s="119" t="s">
        <v>10404</v>
      </c>
      <c r="I4727" s="121" t="s">
        <v>30</v>
      </c>
      <c r="J4727" s="121" t="s">
        <v>7216</v>
      </c>
      <c r="K4727" s="120"/>
      <c r="L4727" s="120" t="s">
        <v>32</v>
      </c>
      <c r="P4727" s="124">
        <f t="shared" si="205"/>
        <v>0</v>
      </c>
    </row>
    <row r="4728" spans="1:25" ht="27.6">
      <c r="A4728" s="116">
        <v>4728</v>
      </c>
      <c r="B4728" s="126">
        <v>43733</v>
      </c>
      <c r="C4728" s="118">
        <f t="shared" si="203"/>
        <v>9</v>
      </c>
      <c r="D4728" s="120" t="s">
        <v>25</v>
      </c>
      <c r="E4728" s="120" t="s">
        <v>10405</v>
      </c>
      <c r="F4728" s="211" t="s">
        <v>10406</v>
      </c>
      <c r="G4728" s="119" t="s">
        <v>5163</v>
      </c>
      <c r="I4728" s="121" t="s">
        <v>30</v>
      </c>
      <c r="J4728" s="121" t="s">
        <v>3886</v>
      </c>
      <c r="K4728" s="120"/>
      <c r="L4728" s="120" t="s">
        <v>32</v>
      </c>
      <c r="M4728" s="120" t="s">
        <v>33</v>
      </c>
      <c r="N4728" s="131">
        <v>43869</v>
      </c>
      <c r="O4728" s="131">
        <v>44391</v>
      </c>
      <c r="P4728" s="124">
        <f t="shared" si="205"/>
        <v>7</v>
      </c>
      <c r="R4728" s="125">
        <f ca="1">TODAY()-O4728</f>
        <v>287</v>
      </c>
      <c r="S4728" s="120" t="s">
        <v>486</v>
      </c>
      <c r="Y4728" s="116" t="s">
        <v>141</v>
      </c>
    </row>
    <row r="4729" spans="1:25" ht="27.6">
      <c r="A4729" s="116">
        <v>4729</v>
      </c>
      <c r="B4729" s="129">
        <v>44103</v>
      </c>
      <c r="C4729" s="118">
        <f t="shared" si="203"/>
        <v>9</v>
      </c>
      <c r="D4729" s="120" t="s">
        <v>252</v>
      </c>
      <c r="E4729" s="120" t="s">
        <v>10407</v>
      </c>
      <c r="F4729" s="211" t="s">
        <v>10408</v>
      </c>
      <c r="G4729" s="119" t="s">
        <v>10409</v>
      </c>
      <c r="I4729" s="121" t="s">
        <v>30</v>
      </c>
      <c r="J4729" s="121" t="s">
        <v>3886</v>
      </c>
      <c r="K4729" s="120"/>
      <c r="L4729" s="120" t="s">
        <v>32</v>
      </c>
      <c r="M4729" s="120" t="s">
        <v>33</v>
      </c>
      <c r="N4729" s="131">
        <v>44279</v>
      </c>
      <c r="O4729" s="131">
        <v>44530</v>
      </c>
      <c r="P4729" s="124">
        <f t="shared" si="205"/>
        <v>11</v>
      </c>
    </row>
    <row r="4730" spans="1:25">
      <c r="A4730" s="116">
        <v>4730</v>
      </c>
      <c r="B4730" s="129">
        <v>44103</v>
      </c>
      <c r="C4730" s="118">
        <f t="shared" si="203"/>
        <v>9</v>
      </c>
      <c r="D4730" s="120" t="s">
        <v>252</v>
      </c>
      <c r="E4730" s="120" t="s">
        <v>10410</v>
      </c>
      <c r="F4730" s="211" t="s">
        <v>10411</v>
      </c>
      <c r="G4730" s="119" t="s">
        <v>10412</v>
      </c>
      <c r="I4730" s="121" t="s">
        <v>30</v>
      </c>
      <c r="J4730" s="121" t="s">
        <v>5018</v>
      </c>
      <c r="K4730" s="120"/>
      <c r="L4730" s="120" t="s">
        <v>32</v>
      </c>
      <c r="P4730" s="124">
        <f t="shared" si="205"/>
        <v>0</v>
      </c>
    </row>
    <row r="4731" spans="1:25">
      <c r="A4731" s="116">
        <v>4731</v>
      </c>
      <c r="B4731" s="129">
        <v>44103</v>
      </c>
      <c r="C4731" s="118">
        <f t="shared" si="203"/>
        <v>9</v>
      </c>
      <c r="D4731" s="120" t="s">
        <v>252</v>
      </c>
      <c r="E4731" s="120" t="s">
        <v>10413</v>
      </c>
      <c r="F4731" s="211" t="s">
        <v>122</v>
      </c>
      <c r="G4731" s="119" t="s">
        <v>10414</v>
      </c>
      <c r="I4731" s="121" t="s">
        <v>30</v>
      </c>
      <c r="J4731" s="121" t="s">
        <v>7216</v>
      </c>
      <c r="K4731" s="120"/>
      <c r="L4731" s="120" t="s">
        <v>32</v>
      </c>
      <c r="P4731" s="124">
        <f t="shared" si="205"/>
        <v>0</v>
      </c>
    </row>
    <row r="4732" spans="1:25">
      <c r="A4732" s="116">
        <v>4732</v>
      </c>
      <c r="B4732" s="129">
        <v>44103</v>
      </c>
      <c r="C4732" s="118">
        <f t="shared" si="203"/>
        <v>9</v>
      </c>
      <c r="D4732" s="120" t="s">
        <v>252</v>
      </c>
      <c r="E4732" s="120" t="s">
        <v>10415</v>
      </c>
      <c r="F4732" s="211" t="s">
        <v>351</v>
      </c>
      <c r="G4732" s="119" t="s">
        <v>10416</v>
      </c>
      <c r="I4732" s="119" t="s">
        <v>30</v>
      </c>
      <c r="J4732" s="121" t="s">
        <v>87</v>
      </c>
      <c r="K4732" s="120" t="s">
        <v>65</v>
      </c>
      <c r="L4732" s="120" t="s">
        <v>32</v>
      </c>
      <c r="M4732" s="120" t="s">
        <v>33</v>
      </c>
      <c r="N4732" s="131">
        <v>44231</v>
      </c>
      <c r="O4732" s="131">
        <v>44602</v>
      </c>
      <c r="P4732" s="124">
        <f t="shared" si="205"/>
        <v>2</v>
      </c>
      <c r="R4732" s="125">
        <f ca="1">TODAY()-O4732</f>
        <v>76</v>
      </c>
    </row>
    <row r="4733" spans="1:25">
      <c r="A4733" s="116">
        <v>4733</v>
      </c>
      <c r="B4733" s="129">
        <v>44103</v>
      </c>
      <c r="C4733" s="118">
        <f t="shared" si="203"/>
        <v>9</v>
      </c>
      <c r="D4733" s="120" t="s">
        <v>252</v>
      </c>
      <c r="E4733" s="120" t="s">
        <v>10417</v>
      </c>
      <c r="F4733" s="211" t="s">
        <v>10418</v>
      </c>
      <c r="G4733" s="119" t="s">
        <v>10346</v>
      </c>
      <c r="H4733" s="121" t="s">
        <v>6799</v>
      </c>
      <c r="I4733" s="121" t="s">
        <v>30</v>
      </c>
      <c r="J4733" s="121" t="s">
        <v>1540</v>
      </c>
      <c r="K4733" s="120"/>
      <c r="L4733" s="120" t="s">
        <v>32</v>
      </c>
      <c r="P4733" s="124">
        <f t="shared" si="205"/>
        <v>0</v>
      </c>
    </row>
    <row r="4734" spans="1:25">
      <c r="A4734" s="116">
        <v>4734</v>
      </c>
      <c r="B4734" s="129">
        <v>44103</v>
      </c>
      <c r="C4734" s="118">
        <f t="shared" si="203"/>
        <v>9</v>
      </c>
      <c r="D4734" s="120" t="s">
        <v>252</v>
      </c>
      <c r="E4734" s="120" t="s">
        <v>10419</v>
      </c>
      <c r="F4734" s="211" t="s">
        <v>10420</v>
      </c>
      <c r="G4734" s="119" t="s">
        <v>10421</v>
      </c>
      <c r="H4734" s="121" t="s">
        <v>3345</v>
      </c>
      <c r="I4734" s="121" t="s">
        <v>30</v>
      </c>
      <c r="J4734" s="121" t="s">
        <v>6396</v>
      </c>
      <c r="K4734" s="120"/>
      <c r="L4734" s="120" t="s">
        <v>32</v>
      </c>
      <c r="M4734" s="120" t="s">
        <v>33</v>
      </c>
      <c r="N4734" s="131">
        <v>43865</v>
      </c>
      <c r="O4734" s="131">
        <v>44250</v>
      </c>
      <c r="P4734" s="124">
        <f t="shared" si="205"/>
        <v>2</v>
      </c>
      <c r="R4734" s="125">
        <f ca="1">TODAY()-O4734</f>
        <v>428</v>
      </c>
      <c r="S4734" s="120" t="s">
        <v>92</v>
      </c>
      <c r="T4734" s="126">
        <v>43871</v>
      </c>
      <c r="U4734" s="126" t="s">
        <v>10422</v>
      </c>
      <c r="V4734" s="126" t="s">
        <v>7669</v>
      </c>
      <c r="X4734" s="126">
        <v>44132</v>
      </c>
      <c r="Y4734" s="116" t="s">
        <v>10423</v>
      </c>
    </row>
    <row r="4735" spans="1:25">
      <c r="A4735" s="116">
        <v>4735</v>
      </c>
      <c r="B4735" s="129">
        <v>44103</v>
      </c>
      <c r="C4735" s="118">
        <f t="shared" si="203"/>
        <v>9</v>
      </c>
      <c r="D4735" s="120" t="s">
        <v>252</v>
      </c>
      <c r="E4735" s="120" t="s">
        <v>10424</v>
      </c>
      <c r="F4735" s="211" t="s">
        <v>595</v>
      </c>
      <c r="G4735" s="119" t="s">
        <v>10425</v>
      </c>
      <c r="I4735" s="119" t="s">
        <v>30</v>
      </c>
      <c r="J4735" s="121" t="s">
        <v>87</v>
      </c>
      <c r="K4735" s="120"/>
      <c r="L4735" s="120" t="s">
        <v>32</v>
      </c>
      <c r="P4735" s="124">
        <f t="shared" si="205"/>
        <v>0</v>
      </c>
      <c r="U4735" s="126" t="s">
        <v>10426</v>
      </c>
    </row>
    <row r="4736" spans="1:25" ht="27.6">
      <c r="A4736" s="116">
        <v>4736</v>
      </c>
      <c r="B4736" s="129">
        <v>44103</v>
      </c>
      <c r="C4736" s="118">
        <f t="shared" si="203"/>
        <v>9</v>
      </c>
      <c r="D4736" s="120" t="s">
        <v>252</v>
      </c>
      <c r="E4736" s="120" t="s">
        <v>10427</v>
      </c>
      <c r="F4736" s="211" t="s">
        <v>10428</v>
      </c>
      <c r="G4736" s="119" t="s">
        <v>10429</v>
      </c>
      <c r="I4736" s="121" t="s">
        <v>30</v>
      </c>
      <c r="J4736" s="121" t="s">
        <v>3886</v>
      </c>
      <c r="K4736" s="120"/>
      <c r="L4736" s="120" t="s">
        <v>32</v>
      </c>
      <c r="M4736" s="120" t="s">
        <v>466</v>
      </c>
      <c r="P4736" s="124">
        <f t="shared" si="205"/>
        <v>0</v>
      </c>
    </row>
    <row r="4737" spans="1:25">
      <c r="A4737" s="116">
        <v>4737</v>
      </c>
      <c r="B4737" s="129">
        <v>44103</v>
      </c>
      <c r="C4737" s="118">
        <f t="shared" si="203"/>
        <v>9</v>
      </c>
      <c r="D4737" s="120" t="s">
        <v>252</v>
      </c>
      <c r="E4737" s="120" t="s">
        <v>10430</v>
      </c>
      <c r="F4737" s="211" t="s">
        <v>488</v>
      </c>
      <c r="G4737" s="119" t="s">
        <v>229</v>
      </c>
      <c r="H4737" s="121" t="s">
        <v>6799</v>
      </c>
      <c r="I4737" s="121" t="s">
        <v>30</v>
      </c>
      <c r="J4737" s="121" t="s">
        <v>6396</v>
      </c>
      <c r="K4737" s="120" t="s">
        <v>65</v>
      </c>
      <c r="L4737" s="120" t="s">
        <v>32</v>
      </c>
      <c r="M4737" s="120" t="s">
        <v>184</v>
      </c>
      <c r="P4737" s="124">
        <f t="shared" si="205"/>
        <v>0</v>
      </c>
    </row>
    <row r="4738" spans="1:25">
      <c r="A4738" s="116">
        <v>4738</v>
      </c>
      <c r="B4738" s="129">
        <v>44103</v>
      </c>
      <c r="C4738" s="118">
        <f t="shared" si="203"/>
        <v>9</v>
      </c>
      <c r="E4738" s="120" t="s">
        <v>10431</v>
      </c>
      <c r="F4738" s="211" t="s">
        <v>10432</v>
      </c>
      <c r="G4738" s="119" t="s">
        <v>9485</v>
      </c>
      <c r="H4738" s="121" t="s">
        <v>5003</v>
      </c>
      <c r="I4738" s="121" t="s">
        <v>30</v>
      </c>
      <c r="J4738" s="121" t="s">
        <v>7131</v>
      </c>
      <c r="K4738" s="120"/>
      <c r="L4738" s="120" t="s">
        <v>32</v>
      </c>
      <c r="M4738" s="120" t="s">
        <v>33</v>
      </c>
      <c r="N4738" s="131">
        <v>43864</v>
      </c>
      <c r="P4738" s="124">
        <f t="shared" si="205"/>
        <v>0</v>
      </c>
      <c r="R4738" s="118">
        <f ca="1">TODAY()-T4738</f>
        <v>814</v>
      </c>
      <c r="S4738" s="120" t="s">
        <v>922</v>
      </c>
      <c r="T4738" s="126">
        <v>43864</v>
      </c>
      <c r="Y4738" s="116" t="s">
        <v>10433</v>
      </c>
    </row>
    <row r="4739" spans="1:25">
      <c r="A4739" s="116">
        <v>4739</v>
      </c>
      <c r="B4739" s="129">
        <v>44103</v>
      </c>
      <c r="C4739" s="118">
        <f t="shared" si="203"/>
        <v>9</v>
      </c>
      <c r="D4739" s="120" t="s">
        <v>252</v>
      </c>
      <c r="E4739" s="120" t="s">
        <v>10434</v>
      </c>
      <c r="F4739" s="211" t="s">
        <v>10435</v>
      </c>
      <c r="G4739" s="119" t="s">
        <v>10436</v>
      </c>
      <c r="I4739" s="121" t="s">
        <v>30</v>
      </c>
      <c r="J4739" s="121" t="s">
        <v>5018</v>
      </c>
      <c r="K4739" s="120"/>
      <c r="L4739" s="120" t="s">
        <v>32</v>
      </c>
      <c r="P4739" s="124">
        <f t="shared" si="205"/>
        <v>0</v>
      </c>
    </row>
    <row r="4740" spans="1:25">
      <c r="A4740" s="116">
        <v>4740</v>
      </c>
      <c r="C4740" s="118">
        <f t="shared" si="203"/>
        <v>0</v>
      </c>
      <c r="D4740" s="120" t="s">
        <v>252</v>
      </c>
      <c r="E4740" s="120" t="s">
        <v>10437</v>
      </c>
      <c r="F4740" s="211" t="s">
        <v>10438</v>
      </c>
      <c r="G4740" s="119" t="s">
        <v>10439</v>
      </c>
      <c r="I4740" s="119" t="s">
        <v>30</v>
      </c>
      <c r="J4740" s="121" t="s">
        <v>87</v>
      </c>
      <c r="K4740" s="120"/>
      <c r="L4740" s="120" t="s">
        <v>32</v>
      </c>
      <c r="M4740" s="120" t="s">
        <v>33</v>
      </c>
      <c r="N4740" s="131">
        <v>43865</v>
      </c>
      <c r="O4740" s="131">
        <v>44104</v>
      </c>
      <c r="P4740" s="124">
        <f t="shared" si="205"/>
        <v>9</v>
      </c>
      <c r="R4740" s="125">
        <f ca="1">TODAY()-O4740</f>
        <v>574</v>
      </c>
      <c r="S4740" s="120" t="s">
        <v>237</v>
      </c>
      <c r="T4740" s="126">
        <v>43865</v>
      </c>
      <c r="Y4740" s="116" t="s">
        <v>10440</v>
      </c>
    </row>
    <row r="4741" spans="1:25">
      <c r="A4741" s="116">
        <v>4741</v>
      </c>
      <c r="B4741" s="129">
        <v>44103</v>
      </c>
      <c r="C4741" s="118">
        <f t="shared" si="203"/>
        <v>9</v>
      </c>
      <c r="D4741" s="120" t="s">
        <v>252</v>
      </c>
      <c r="E4741" s="120" t="s">
        <v>10441</v>
      </c>
      <c r="F4741" s="211" t="s">
        <v>10442</v>
      </c>
      <c r="G4741" s="119" t="s">
        <v>10443</v>
      </c>
      <c r="I4741" s="121" t="s">
        <v>30</v>
      </c>
      <c r="J4741" s="121" t="s">
        <v>5018</v>
      </c>
      <c r="K4741" s="120"/>
      <c r="L4741" s="120" t="s">
        <v>32</v>
      </c>
      <c r="M4741" s="120" t="s">
        <v>33</v>
      </c>
      <c r="N4741" s="131">
        <v>43865</v>
      </c>
      <c r="O4741" s="131">
        <v>44104</v>
      </c>
      <c r="P4741" s="124">
        <f t="shared" si="205"/>
        <v>9</v>
      </c>
      <c r="R4741" s="125">
        <f ca="1">TODAY()-O4741</f>
        <v>574</v>
      </c>
      <c r="S4741" s="120" t="s">
        <v>92</v>
      </c>
      <c r="T4741" s="126">
        <v>43865</v>
      </c>
      <c r="Y4741" s="116" t="s">
        <v>7314</v>
      </c>
    </row>
    <row r="4742" spans="1:25">
      <c r="A4742" s="116">
        <v>4742</v>
      </c>
      <c r="C4742" s="118">
        <f t="shared" si="203"/>
        <v>0</v>
      </c>
      <c r="D4742" s="120" t="s">
        <v>7069</v>
      </c>
      <c r="E4742" s="120" t="s">
        <v>10444</v>
      </c>
      <c r="F4742" s="211" t="s">
        <v>10445</v>
      </c>
      <c r="G4742" s="119" t="s">
        <v>10446</v>
      </c>
      <c r="I4742" s="121" t="s">
        <v>30</v>
      </c>
      <c r="J4742" s="121" t="s">
        <v>485</v>
      </c>
      <c r="K4742" s="120"/>
      <c r="L4742" s="120" t="s">
        <v>32</v>
      </c>
      <c r="P4742" s="124">
        <f t="shared" si="205"/>
        <v>0</v>
      </c>
    </row>
    <row r="4743" spans="1:25" ht="27.6">
      <c r="A4743" s="116">
        <v>4743</v>
      </c>
      <c r="B4743" s="129">
        <v>44103</v>
      </c>
      <c r="C4743" s="118">
        <f t="shared" si="203"/>
        <v>9</v>
      </c>
      <c r="D4743" s="120" t="s">
        <v>252</v>
      </c>
      <c r="E4743" s="120" t="s">
        <v>10447</v>
      </c>
      <c r="F4743" s="211" t="s">
        <v>10448</v>
      </c>
      <c r="G4743" s="119" t="s">
        <v>9723</v>
      </c>
      <c r="H4743" s="121" t="s">
        <v>6799</v>
      </c>
      <c r="I4743" s="119" t="s">
        <v>30</v>
      </c>
      <c r="J4743" s="121" t="s">
        <v>87</v>
      </c>
      <c r="K4743" s="120"/>
      <c r="L4743" s="120" t="s">
        <v>32</v>
      </c>
      <c r="P4743" s="124">
        <f t="shared" si="205"/>
        <v>0</v>
      </c>
    </row>
    <row r="4744" spans="1:25">
      <c r="A4744" s="116">
        <v>4744</v>
      </c>
      <c r="C4744" s="118">
        <f t="shared" ref="C4744:C4807" si="206">IF(B4744&lt;&gt;0,MONTH(B4744),0)</f>
        <v>0</v>
      </c>
      <c r="D4744" s="120" t="s">
        <v>1959</v>
      </c>
      <c r="E4744" s="120" t="s">
        <v>10449</v>
      </c>
      <c r="F4744" s="211" t="s">
        <v>10450</v>
      </c>
      <c r="G4744" s="119" t="s">
        <v>10451</v>
      </c>
      <c r="I4744" s="119" t="s">
        <v>30</v>
      </c>
      <c r="J4744" s="121" t="s">
        <v>87</v>
      </c>
      <c r="K4744" s="120"/>
      <c r="L4744" s="120" t="s">
        <v>32</v>
      </c>
      <c r="M4744" s="120" t="s">
        <v>4990</v>
      </c>
      <c r="N4744" s="131">
        <v>43866</v>
      </c>
      <c r="P4744" s="124">
        <f t="shared" si="205"/>
        <v>0</v>
      </c>
      <c r="R4744" s="118">
        <f ca="1">TODAY()-T4744</f>
        <v>811</v>
      </c>
      <c r="S4744" s="120" t="s">
        <v>92</v>
      </c>
      <c r="T4744" s="126">
        <v>43867</v>
      </c>
      <c r="Y4744" s="116" t="s">
        <v>7314</v>
      </c>
    </row>
    <row r="4745" spans="1:25">
      <c r="A4745" s="116">
        <v>4745</v>
      </c>
      <c r="C4745" s="118">
        <f t="shared" si="206"/>
        <v>0</v>
      </c>
      <c r="E4745" s="120" t="s">
        <v>10452</v>
      </c>
      <c r="F4745" s="211" t="s">
        <v>10453</v>
      </c>
      <c r="G4745" s="119" t="s">
        <v>1218</v>
      </c>
      <c r="H4745" s="121" t="s">
        <v>76</v>
      </c>
      <c r="I4745" s="121" t="s">
        <v>30</v>
      </c>
      <c r="J4745" s="121" t="s">
        <v>5018</v>
      </c>
      <c r="K4745" s="120"/>
      <c r="L4745" s="120" t="s">
        <v>32</v>
      </c>
      <c r="M4745" s="120" t="s">
        <v>33</v>
      </c>
      <c r="N4745" s="131">
        <v>43865</v>
      </c>
      <c r="O4745" s="131">
        <v>43892</v>
      </c>
      <c r="P4745" s="124">
        <f t="shared" si="205"/>
        <v>3</v>
      </c>
      <c r="R4745" s="125">
        <f ca="1">TODAY()-O4745</f>
        <v>786</v>
      </c>
      <c r="S4745" s="120" t="s">
        <v>92</v>
      </c>
      <c r="T4745" s="126">
        <v>43907</v>
      </c>
      <c r="Y4745" s="116" t="s">
        <v>7314</v>
      </c>
    </row>
    <row r="4746" spans="1:25">
      <c r="A4746" s="116">
        <v>4746</v>
      </c>
      <c r="B4746" s="129">
        <v>44103</v>
      </c>
      <c r="C4746" s="118">
        <f t="shared" si="206"/>
        <v>9</v>
      </c>
      <c r="D4746" s="120" t="s">
        <v>252</v>
      </c>
      <c r="E4746" s="120" t="s">
        <v>10454</v>
      </c>
      <c r="F4746" s="211" t="s">
        <v>10455</v>
      </c>
      <c r="G4746" s="119" t="s">
        <v>10456</v>
      </c>
      <c r="J4746" s="121" t="s">
        <v>10457</v>
      </c>
      <c r="K4746" s="120"/>
      <c r="L4746" s="120" t="s">
        <v>32</v>
      </c>
      <c r="P4746" s="124">
        <f t="shared" si="205"/>
        <v>0</v>
      </c>
    </row>
    <row r="4747" spans="1:25">
      <c r="A4747" s="116">
        <v>4747</v>
      </c>
      <c r="B4747" s="129">
        <v>44103</v>
      </c>
      <c r="C4747" s="118">
        <f t="shared" si="206"/>
        <v>9</v>
      </c>
      <c r="D4747" s="120" t="s">
        <v>252</v>
      </c>
      <c r="E4747" s="120" t="s">
        <v>10458</v>
      </c>
      <c r="F4747" s="211" t="s">
        <v>10459</v>
      </c>
      <c r="G4747" s="119" t="s">
        <v>10460</v>
      </c>
      <c r="I4747" s="121" t="s">
        <v>30</v>
      </c>
      <c r="J4747" s="121" t="s">
        <v>7216</v>
      </c>
      <c r="K4747" s="120"/>
      <c r="L4747" s="120" t="s">
        <v>32</v>
      </c>
      <c r="M4747" s="120" t="s">
        <v>33</v>
      </c>
      <c r="N4747" s="131">
        <v>43865</v>
      </c>
      <c r="O4747" s="131">
        <v>44104</v>
      </c>
      <c r="P4747" s="124">
        <f t="shared" si="205"/>
        <v>9</v>
      </c>
      <c r="R4747" s="125">
        <f ca="1">TODAY()-O4747</f>
        <v>574</v>
      </c>
      <c r="S4747" s="120" t="s">
        <v>922</v>
      </c>
      <c r="T4747" s="126">
        <v>43866</v>
      </c>
      <c r="Y4747" s="116" t="s">
        <v>10461</v>
      </c>
    </row>
    <row r="4748" spans="1:25" ht="41.4">
      <c r="A4748" s="116">
        <v>4748</v>
      </c>
      <c r="C4748" s="118">
        <f t="shared" si="206"/>
        <v>0</v>
      </c>
      <c r="E4748" s="120" t="s">
        <v>10462</v>
      </c>
      <c r="F4748" s="211" t="s">
        <v>10463</v>
      </c>
      <c r="G4748" s="119" t="s">
        <v>10464</v>
      </c>
      <c r="I4748" s="121" t="s">
        <v>30</v>
      </c>
      <c r="J4748" s="121" t="s">
        <v>5018</v>
      </c>
      <c r="K4748" s="120"/>
      <c r="L4748" s="120" t="s">
        <v>32</v>
      </c>
      <c r="M4748" s="120" t="s">
        <v>33</v>
      </c>
      <c r="N4748" s="131">
        <v>43868</v>
      </c>
      <c r="P4748" s="124">
        <f t="shared" si="205"/>
        <v>0</v>
      </c>
      <c r="R4748" s="118">
        <f ca="1">TODAY()-T4748</f>
        <v>810</v>
      </c>
      <c r="S4748" s="120" t="s">
        <v>92</v>
      </c>
      <c r="T4748" s="126">
        <v>43868</v>
      </c>
      <c r="Y4748" s="116" t="s">
        <v>7182</v>
      </c>
    </row>
    <row r="4749" spans="1:25" ht="27.6">
      <c r="A4749" s="116">
        <v>4749</v>
      </c>
      <c r="C4749" s="118">
        <f t="shared" si="206"/>
        <v>0</v>
      </c>
      <c r="E4749" s="120" t="s">
        <v>10465</v>
      </c>
      <c r="F4749" s="211" t="s">
        <v>10466</v>
      </c>
      <c r="G4749" s="119" t="s">
        <v>10467</v>
      </c>
      <c r="I4749" s="121" t="s">
        <v>30</v>
      </c>
      <c r="J4749" s="121" t="s">
        <v>3886</v>
      </c>
      <c r="K4749" s="120"/>
      <c r="L4749" s="120" t="s">
        <v>32</v>
      </c>
      <c r="M4749" s="120" t="s">
        <v>33</v>
      </c>
      <c r="N4749" s="131">
        <v>43867</v>
      </c>
      <c r="O4749" s="131" t="s">
        <v>44</v>
      </c>
      <c r="P4749" s="124" t="e">
        <f t="shared" si="205"/>
        <v>#VALUE!</v>
      </c>
      <c r="R4749" s="125"/>
      <c r="S4749" s="126" t="s">
        <v>44</v>
      </c>
      <c r="Y4749" s="116" t="str">
        <f xml:space="preserve"> "Follow up message sent " &amp;TEXT(O4749,"dd/mm/yyyy")</f>
        <v>Follow up message sent Irrelevant</v>
      </c>
    </row>
    <row r="4750" spans="1:25" ht="27.6">
      <c r="A4750" s="116">
        <v>4750</v>
      </c>
      <c r="C4750" s="118">
        <f t="shared" si="206"/>
        <v>0</v>
      </c>
      <c r="D4750" s="120" t="s">
        <v>1959</v>
      </c>
      <c r="E4750" s="120" t="s">
        <v>10468</v>
      </c>
      <c r="F4750" s="211" t="s">
        <v>10469</v>
      </c>
      <c r="G4750" s="119" t="s">
        <v>10470</v>
      </c>
      <c r="I4750" s="121" t="s">
        <v>30</v>
      </c>
      <c r="J4750" s="121" t="s">
        <v>5018</v>
      </c>
      <c r="K4750" s="120"/>
      <c r="L4750" s="120" t="s">
        <v>32</v>
      </c>
      <c r="M4750" s="120" t="s">
        <v>33</v>
      </c>
      <c r="N4750" s="131">
        <v>43970</v>
      </c>
      <c r="O4750" s="131">
        <v>44060</v>
      </c>
      <c r="P4750" s="124">
        <f t="shared" si="205"/>
        <v>8</v>
      </c>
      <c r="R4750" s="125">
        <f ca="1">TODAY()-O4750</f>
        <v>618</v>
      </c>
      <c r="S4750" s="120" t="s">
        <v>486</v>
      </c>
      <c r="Y4750" s="116" t="s">
        <v>356</v>
      </c>
    </row>
    <row r="4751" spans="1:25" ht="27.6">
      <c r="A4751" s="116">
        <v>4751</v>
      </c>
      <c r="C4751" s="118">
        <f t="shared" si="206"/>
        <v>0</v>
      </c>
      <c r="E4751" s="120" t="s">
        <v>10471</v>
      </c>
      <c r="F4751" s="211" t="s">
        <v>10472</v>
      </c>
      <c r="G4751" s="119" t="s">
        <v>844</v>
      </c>
      <c r="I4751" s="119" t="s">
        <v>30</v>
      </c>
      <c r="J4751" s="121" t="s">
        <v>87</v>
      </c>
      <c r="K4751" s="120"/>
      <c r="L4751" s="120" t="s">
        <v>32</v>
      </c>
      <c r="P4751" s="124">
        <f t="shared" si="205"/>
        <v>0</v>
      </c>
      <c r="Y4751" s="116" t="s">
        <v>356</v>
      </c>
    </row>
    <row r="4752" spans="1:25">
      <c r="A4752" s="116">
        <v>4752</v>
      </c>
      <c r="B4752" s="129">
        <v>44103</v>
      </c>
      <c r="C4752" s="118">
        <f t="shared" si="206"/>
        <v>9</v>
      </c>
      <c r="D4752" s="120" t="s">
        <v>252</v>
      </c>
      <c r="E4752" s="120" t="s">
        <v>10473</v>
      </c>
      <c r="F4752" s="211" t="s">
        <v>10474</v>
      </c>
      <c r="G4752" s="119" t="s">
        <v>10475</v>
      </c>
      <c r="I4752" s="121" t="s">
        <v>30</v>
      </c>
      <c r="J4752" s="121" t="s">
        <v>7216</v>
      </c>
      <c r="K4752" s="120"/>
      <c r="L4752" s="120" t="s">
        <v>32</v>
      </c>
      <c r="M4752" s="120" t="s">
        <v>33</v>
      </c>
      <c r="N4752" s="131">
        <v>44305</v>
      </c>
      <c r="P4752" s="124">
        <f t="shared" si="205"/>
        <v>0</v>
      </c>
      <c r="S4752" s="120" t="s">
        <v>92</v>
      </c>
      <c r="T4752" s="126">
        <v>44307</v>
      </c>
    </row>
    <row r="4753" spans="1:25">
      <c r="A4753" s="116">
        <v>4753</v>
      </c>
      <c r="C4753" s="118">
        <f t="shared" si="206"/>
        <v>0</v>
      </c>
      <c r="E4753" s="120" t="s">
        <v>10476</v>
      </c>
      <c r="F4753" s="211" t="s">
        <v>10477</v>
      </c>
      <c r="G4753" s="119" t="s">
        <v>7773</v>
      </c>
      <c r="I4753" s="119" t="s">
        <v>30</v>
      </c>
      <c r="J4753" s="121" t="s">
        <v>87</v>
      </c>
      <c r="K4753" s="120"/>
      <c r="L4753" s="120" t="s">
        <v>32</v>
      </c>
      <c r="M4753" s="120" t="s">
        <v>33</v>
      </c>
      <c r="N4753" s="131">
        <v>43865</v>
      </c>
      <c r="P4753" s="124">
        <f t="shared" si="205"/>
        <v>0</v>
      </c>
      <c r="R4753" s="118">
        <f ca="1">TODAY()-N4753</f>
        <v>813</v>
      </c>
      <c r="S4753" s="120" t="s">
        <v>724</v>
      </c>
      <c r="T4753" s="126">
        <v>43866</v>
      </c>
      <c r="Y4753" s="116" t="s">
        <v>7314</v>
      </c>
    </row>
    <row r="4754" spans="1:25" ht="27.6">
      <c r="A4754" s="116">
        <v>4754</v>
      </c>
      <c r="C4754" s="118">
        <f t="shared" si="206"/>
        <v>0</v>
      </c>
      <c r="D4754" s="120" t="s">
        <v>1959</v>
      </c>
      <c r="E4754" s="120" t="s">
        <v>10478</v>
      </c>
      <c r="F4754" s="211" t="s">
        <v>10479</v>
      </c>
      <c r="G4754" s="119" t="s">
        <v>10480</v>
      </c>
      <c r="I4754" s="121" t="s">
        <v>30</v>
      </c>
      <c r="J4754" s="121" t="s">
        <v>5018</v>
      </c>
      <c r="K4754" s="120"/>
      <c r="L4754" s="120" t="s">
        <v>32</v>
      </c>
      <c r="M4754" s="120" t="s">
        <v>33</v>
      </c>
      <c r="N4754" s="131">
        <v>43970</v>
      </c>
      <c r="O4754" s="131">
        <v>44060</v>
      </c>
      <c r="P4754" s="124">
        <f t="shared" si="205"/>
        <v>8</v>
      </c>
      <c r="R4754" s="125">
        <f ca="1">TODAY()-O4754</f>
        <v>618</v>
      </c>
      <c r="S4754" s="120" t="s">
        <v>92</v>
      </c>
      <c r="Y4754" s="116" t="s">
        <v>356</v>
      </c>
    </row>
    <row r="4755" spans="1:25">
      <c r="A4755" s="116">
        <v>4755</v>
      </c>
      <c r="B4755" s="129">
        <v>44103</v>
      </c>
      <c r="C4755" s="118">
        <f t="shared" si="206"/>
        <v>9</v>
      </c>
      <c r="D4755" s="120" t="s">
        <v>252</v>
      </c>
      <c r="E4755" s="120" t="s">
        <v>10481</v>
      </c>
      <c r="F4755" s="211" t="s">
        <v>10482</v>
      </c>
      <c r="G4755" s="119" t="s">
        <v>10483</v>
      </c>
      <c r="I4755" s="121" t="s">
        <v>30</v>
      </c>
      <c r="J4755" s="121" t="s">
        <v>7280</v>
      </c>
      <c r="K4755" s="120"/>
      <c r="L4755" s="120" t="s">
        <v>32</v>
      </c>
      <c r="M4755" s="120" t="s">
        <v>33</v>
      </c>
      <c r="N4755" s="131">
        <v>44111</v>
      </c>
      <c r="O4755" s="131">
        <v>44127</v>
      </c>
      <c r="P4755" s="124">
        <f t="shared" si="205"/>
        <v>10</v>
      </c>
      <c r="R4755" s="125">
        <f ca="1">TODAY()-O4755</f>
        <v>551</v>
      </c>
      <c r="S4755" s="120" t="s">
        <v>724</v>
      </c>
      <c r="T4755" s="126">
        <v>44127</v>
      </c>
    </row>
    <row r="4756" spans="1:25">
      <c r="A4756" s="116">
        <v>4756</v>
      </c>
      <c r="C4756" s="118">
        <f t="shared" si="206"/>
        <v>0</v>
      </c>
      <c r="D4756" s="120" t="s">
        <v>252</v>
      </c>
      <c r="E4756" s="120" t="s">
        <v>10484</v>
      </c>
      <c r="F4756" s="211" t="s">
        <v>10485</v>
      </c>
      <c r="G4756" s="119" t="s">
        <v>10486</v>
      </c>
      <c r="H4756" s="121" t="s">
        <v>97</v>
      </c>
      <c r="I4756" s="119" t="s">
        <v>30</v>
      </c>
      <c r="J4756" s="121" t="s">
        <v>87</v>
      </c>
      <c r="K4756" s="120"/>
      <c r="L4756" s="120" t="s">
        <v>32</v>
      </c>
      <c r="M4756" s="120" t="s">
        <v>33</v>
      </c>
      <c r="N4756" s="131">
        <v>43899</v>
      </c>
      <c r="O4756" s="131">
        <v>44271</v>
      </c>
      <c r="P4756" s="124">
        <f t="shared" si="205"/>
        <v>3</v>
      </c>
      <c r="R4756" s="125">
        <f ca="1">TODAY()-O4756</f>
        <v>407</v>
      </c>
      <c r="S4756" s="120" t="s">
        <v>486</v>
      </c>
      <c r="Y4756" s="116" t="s">
        <v>1211</v>
      </c>
    </row>
    <row r="4757" spans="1:25">
      <c r="A4757" s="116">
        <v>4757</v>
      </c>
      <c r="B4757" s="126">
        <v>43733</v>
      </c>
      <c r="C4757" s="118">
        <f t="shared" si="206"/>
        <v>9</v>
      </c>
      <c r="D4757" s="120" t="s">
        <v>25</v>
      </c>
      <c r="E4757" s="120" t="s">
        <v>10487</v>
      </c>
      <c r="F4757" s="211" t="s">
        <v>8790</v>
      </c>
      <c r="G4757" s="119" t="s">
        <v>10488</v>
      </c>
      <c r="I4757" s="121" t="s">
        <v>30</v>
      </c>
      <c r="J4757" s="121" t="s">
        <v>1540</v>
      </c>
      <c r="K4757" s="120"/>
      <c r="L4757" s="120" t="s">
        <v>32</v>
      </c>
      <c r="M4757" s="120" t="s">
        <v>33</v>
      </c>
      <c r="N4757" s="131">
        <v>43867</v>
      </c>
      <c r="O4757" s="131">
        <v>44391</v>
      </c>
      <c r="P4757" s="124">
        <f t="shared" si="205"/>
        <v>7</v>
      </c>
      <c r="R4757" s="125">
        <f ca="1">TODAY()-O4757</f>
        <v>287</v>
      </c>
      <c r="S4757" s="120" t="s">
        <v>486</v>
      </c>
      <c r="Y4757" s="116" t="s">
        <v>59</v>
      </c>
    </row>
    <row r="4758" spans="1:25">
      <c r="A4758" s="116">
        <v>4758</v>
      </c>
      <c r="C4758" s="118">
        <f t="shared" si="206"/>
        <v>0</v>
      </c>
      <c r="E4758" s="120" t="s">
        <v>10489</v>
      </c>
      <c r="F4758" s="211" t="s">
        <v>8160</v>
      </c>
      <c r="G4758" s="119" t="s">
        <v>1218</v>
      </c>
      <c r="I4758" s="121" t="s">
        <v>30</v>
      </c>
      <c r="J4758" s="121" t="s">
        <v>5018</v>
      </c>
      <c r="K4758" s="120"/>
      <c r="L4758" s="120" t="s">
        <v>32</v>
      </c>
      <c r="M4758" s="120" t="s">
        <v>33</v>
      </c>
      <c r="N4758" s="131">
        <v>43970</v>
      </c>
      <c r="P4758" s="124">
        <f t="shared" ref="P4758:P4821" si="207">IF(O4758&lt;&gt;0,MONTH(O4758),0)</f>
        <v>0</v>
      </c>
      <c r="R4758" s="118">
        <f ca="1">TODAY()-N4758</f>
        <v>708</v>
      </c>
      <c r="S4758" s="120" t="s">
        <v>724</v>
      </c>
      <c r="T4758" s="126">
        <v>43970</v>
      </c>
      <c r="Y4758" s="116" t="s">
        <v>2190</v>
      </c>
    </row>
    <row r="4759" spans="1:25" ht="27.6">
      <c r="A4759" s="116">
        <v>4759</v>
      </c>
      <c r="B4759" s="129">
        <v>44103</v>
      </c>
      <c r="C4759" s="118">
        <f t="shared" si="206"/>
        <v>9</v>
      </c>
      <c r="D4759" s="120" t="s">
        <v>252</v>
      </c>
      <c r="E4759" s="120" t="s">
        <v>10490</v>
      </c>
      <c r="F4759" s="211" t="s">
        <v>10491</v>
      </c>
      <c r="G4759" s="119" t="s">
        <v>371</v>
      </c>
      <c r="H4759" s="121" t="s">
        <v>6799</v>
      </c>
      <c r="I4759" s="121" t="s">
        <v>30</v>
      </c>
      <c r="J4759" s="121" t="s">
        <v>7276</v>
      </c>
      <c r="K4759" s="120"/>
      <c r="L4759" s="120" t="s">
        <v>32</v>
      </c>
      <c r="P4759" s="124">
        <f t="shared" si="207"/>
        <v>0</v>
      </c>
    </row>
    <row r="4760" spans="1:25" ht="27.6">
      <c r="A4760" s="116">
        <v>4760</v>
      </c>
      <c r="C4760" s="118">
        <f t="shared" si="206"/>
        <v>0</v>
      </c>
      <c r="D4760" s="120" t="s">
        <v>252</v>
      </c>
      <c r="E4760" s="120" t="s">
        <v>10492</v>
      </c>
      <c r="F4760" s="211" t="s">
        <v>10493</v>
      </c>
      <c r="G4760" s="119" t="s">
        <v>371</v>
      </c>
      <c r="H4760" s="121" t="s">
        <v>6799</v>
      </c>
      <c r="I4760" s="121" t="s">
        <v>30</v>
      </c>
      <c r="J4760" s="121" t="s">
        <v>7726</v>
      </c>
      <c r="K4760" s="120"/>
      <c r="L4760" s="120" t="s">
        <v>32</v>
      </c>
      <c r="O4760" s="131">
        <v>44103</v>
      </c>
      <c r="P4760" s="124">
        <f t="shared" si="207"/>
        <v>9</v>
      </c>
      <c r="R4760" s="125">
        <f ca="1">TODAY()-O4760</f>
        <v>575</v>
      </c>
      <c r="S4760" s="120" t="s">
        <v>92</v>
      </c>
    </row>
    <row r="4761" spans="1:25" ht="27.6">
      <c r="A4761" s="116">
        <v>4761</v>
      </c>
      <c r="B4761" s="129">
        <v>44103</v>
      </c>
      <c r="C4761" s="118">
        <f t="shared" si="206"/>
        <v>9</v>
      </c>
      <c r="D4761" s="120" t="s">
        <v>252</v>
      </c>
      <c r="E4761" s="120" t="s">
        <v>10494</v>
      </c>
      <c r="F4761" s="211" t="s">
        <v>10495</v>
      </c>
      <c r="G4761" s="119" t="s">
        <v>371</v>
      </c>
      <c r="H4761" s="121" t="s">
        <v>6799</v>
      </c>
      <c r="I4761" s="121" t="s">
        <v>30</v>
      </c>
      <c r="J4761" s="121" t="s">
        <v>7142</v>
      </c>
      <c r="K4761" s="120"/>
      <c r="L4761" s="120" t="s">
        <v>32</v>
      </c>
      <c r="P4761" s="124">
        <f t="shared" si="207"/>
        <v>0</v>
      </c>
    </row>
    <row r="4762" spans="1:25">
      <c r="A4762" s="116">
        <v>4762</v>
      </c>
      <c r="B4762" s="129">
        <v>44103</v>
      </c>
      <c r="C4762" s="118">
        <f t="shared" si="206"/>
        <v>9</v>
      </c>
      <c r="D4762" s="120" t="s">
        <v>252</v>
      </c>
      <c r="E4762" s="120" t="s">
        <v>10496</v>
      </c>
      <c r="F4762" s="211" t="s">
        <v>631</v>
      </c>
      <c r="G4762" s="119" t="s">
        <v>371</v>
      </c>
      <c r="H4762" s="121" t="s">
        <v>6799</v>
      </c>
      <c r="I4762" s="121" t="s">
        <v>30</v>
      </c>
      <c r="J4762" s="121" t="s">
        <v>10497</v>
      </c>
      <c r="K4762" s="120"/>
      <c r="L4762" s="120" t="s">
        <v>32</v>
      </c>
      <c r="M4762" s="120" t="s">
        <v>33</v>
      </c>
      <c r="N4762" s="131">
        <v>43865</v>
      </c>
      <c r="O4762" s="131">
        <v>44503</v>
      </c>
      <c r="P4762" s="124">
        <f t="shared" si="207"/>
        <v>11</v>
      </c>
      <c r="R4762" s="125">
        <f ca="1">TODAY()-O4762</f>
        <v>175</v>
      </c>
    </row>
    <row r="4763" spans="1:25">
      <c r="A4763" s="116">
        <v>4763</v>
      </c>
      <c r="C4763" s="118">
        <f t="shared" si="206"/>
        <v>0</v>
      </c>
      <c r="D4763" s="120" t="s">
        <v>7069</v>
      </c>
      <c r="E4763" s="120" t="s">
        <v>10498</v>
      </c>
      <c r="F4763" s="211" t="s">
        <v>10499</v>
      </c>
      <c r="G4763" s="119" t="s">
        <v>10500</v>
      </c>
      <c r="H4763" s="121" t="s">
        <v>5003</v>
      </c>
      <c r="I4763" s="119" t="s">
        <v>30</v>
      </c>
      <c r="J4763" s="121" t="s">
        <v>77</v>
      </c>
      <c r="K4763" s="120"/>
      <c r="L4763" s="120" t="s">
        <v>32</v>
      </c>
      <c r="P4763" s="124">
        <f t="shared" si="207"/>
        <v>0</v>
      </c>
    </row>
    <row r="4764" spans="1:25" ht="27.6">
      <c r="A4764" s="116">
        <v>4764</v>
      </c>
      <c r="C4764" s="118">
        <f t="shared" si="206"/>
        <v>0</v>
      </c>
      <c r="D4764" s="120" t="s">
        <v>252</v>
      </c>
      <c r="E4764" s="120" t="s">
        <v>10501</v>
      </c>
      <c r="F4764" s="211" t="s">
        <v>10502</v>
      </c>
      <c r="G4764" s="119" t="s">
        <v>10500</v>
      </c>
      <c r="H4764" s="121" t="s">
        <v>41</v>
      </c>
      <c r="I4764" s="119" t="s">
        <v>30</v>
      </c>
      <c r="J4764" s="121" t="s">
        <v>77</v>
      </c>
      <c r="K4764" s="120"/>
      <c r="L4764" s="120" t="s">
        <v>32</v>
      </c>
      <c r="M4764" s="120" t="s">
        <v>33</v>
      </c>
      <c r="N4764" s="131">
        <v>43866</v>
      </c>
      <c r="O4764" s="131">
        <v>44272</v>
      </c>
      <c r="P4764" s="124">
        <f t="shared" si="207"/>
        <v>3</v>
      </c>
      <c r="R4764" s="125">
        <f ca="1">TODAY()-O4764</f>
        <v>406</v>
      </c>
      <c r="S4764" s="120" t="s">
        <v>55</v>
      </c>
      <c r="Y4764" s="116" t="s">
        <v>1211</v>
      </c>
    </row>
    <row r="4765" spans="1:25">
      <c r="A4765" s="116">
        <v>4765</v>
      </c>
      <c r="C4765" s="118">
        <f t="shared" si="206"/>
        <v>0</v>
      </c>
      <c r="D4765" s="120" t="s">
        <v>7069</v>
      </c>
      <c r="E4765" s="120" t="s">
        <v>10503</v>
      </c>
      <c r="F4765" s="211" t="s">
        <v>10504</v>
      </c>
      <c r="G4765" s="119" t="s">
        <v>794</v>
      </c>
      <c r="H4765" s="121" t="s">
        <v>6799</v>
      </c>
      <c r="I4765" s="119" t="s">
        <v>30</v>
      </c>
      <c r="J4765" s="121" t="s">
        <v>77</v>
      </c>
      <c r="K4765" s="120"/>
      <c r="L4765" s="120" t="s">
        <v>32</v>
      </c>
      <c r="M4765" s="120" t="s">
        <v>33</v>
      </c>
      <c r="N4765" s="131">
        <v>43865</v>
      </c>
      <c r="P4765" s="124">
        <f t="shared" si="207"/>
        <v>0</v>
      </c>
      <c r="R4765" s="118">
        <f ca="1">TODAY()-T4765</f>
        <v>811</v>
      </c>
      <c r="S4765" s="120" t="s">
        <v>92</v>
      </c>
      <c r="T4765" s="126">
        <v>43867</v>
      </c>
      <c r="Y4765" s="116" t="s">
        <v>10505</v>
      </c>
    </row>
    <row r="4766" spans="1:25" ht="27.6">
      <c r="A4766" s="116">
        <v>4766</v>
      </c>
      <c r="C4766" s="118">
        <f t="shared" si="206"/>
        <v>0</v>
      </c>
      <c r="D4766" s="120" t="s">
        <v>7069</v>
      </c>
      <c r="E4766" s="120" t="s">
        <v>10506</v>
      </c>
      <c r="F4766" s="211" t="s">
        <v>10507</v>
      </c>
      <c r="G4766" s="119" t="s">
        <v>10508</v>
      </c>
      <c r="H4766" s="121" t="s">
        <v>6799</v>
      </c>
      <c r="I4766" s="119" t="s">
        <v>30</v>
      </c>
      <c r="J4766" s="121" t="s">
        <v>31</v>
      </c>
      <c r="K4766" s="120"/>
      <c r="L4766" s="120" t="s">
        <v>32</v>
      </c>
      <c r="M4766" s="120" t="s">
        <v>33</v>
      </c>
      <c r="N4766" s="131">
        <v>43865</v>
      </c>
      <c r="O4766" s="131">
        <v>43880</v>
      </c>
      <c r="P4766" s="124">
        <f t="shared" si="207"/>
        <v>2</v>
      </c>
      <c r="R4766" s="125">
        <f ca="1">TODAY()-O4766</f>
        <v>798</v>
      </c>
      <c r="S4766" s="120" t="s">
        <v>34</v>
      </c>
      <c r="T4766" s="126">
        <v>43865</v>
      </c>
      <c r="U4766" s="126" t="s">
        <v>10509</v>
      </c>
      <c r="Y4766" s="116" t="s">
        <v>10510</v>
      </c>
    </row>
    <row r="4767" spans="1:25">
      <c r="A4767" s="116">
        <v>4767</v>
      </c>
      <c r="C4767" s="118">
        <f t="shared" si="206"/>
        <v>0</v>
      </c>
      <c r="D4767" s="119" t="s">
        <v>25</v>
      </c>
      <c r="E4767" s="120" t="s">
        <v>10511</v>
      </c>
      <c r="F4767" s="211" t="s">
        <v>8262</v>
      </c>
      <c r="G4767" s="119" t="s">
        <v>10512</v>
      </c>
      <c r="H4767" s="121" t="s">
        <v>461</v>
      </c>
      <c r="I4767" s="119" t="s">
        <v>30</v>
      </c>
      <c r="J4767" s="121" t="s">
        <v>77</v>
      </c>
      <c r="K4767" s="120"/>
      <c r="L4767" s="120" t="s">
        <v>32</v>
      </c>
      <c r="M4767" s="120" t="s">
        <v>33</v>
      </c>
      <c r="N4767" s="131">
        <v>43864</v>
      </c>
      <c r="O4767" s="131">
        <v>44285</v>
      </c>
      <c r="P4767" s="124">
        <f t="shared" si="207"/>
        <v>3</v>
      </c>
      <c r="Q4767" s="118">
        <v>2</v>
      </c>
      <c r="R4767" s="125">
        <f ca="1">TODAY()-O4767</f>
        <v>393</v>
      </c>
      <c r="Y4767" s="116" t="s">
        <v>356</v>
      </c>
    </row>
    <row r="4768" spans="1:25">
      <c r="A4768" s="116">
        <v>4768</v>
      </c>
      <c r="C4768" s="118">
        <f t="shared" si="206"/>
        <v>0</v>
      </c>
      <c r="E4768" s="120" t="s">
        <v>10513</v>
      </c>
      <c r="F4768" s="211" t="s">
        <v>10514</v>
      </c>
      <c r="G4768" s="119" t="s">
        <v>1765</v>
      </c>
      <c r="I4768" s="119" t="s">
        <v>30</v>
      </c>
      <c r="J4768" s="121" t="s">
        <v>77</v>
      </c>
      <c r="K4768" s="120"/>
      <c r="L4768" s="120" t="s">
        <v>32</v>
      </c>
      <c r="O4768" s="131" t="s">
        <v>503</v>
      </c>
      <c r="P4768" s="124" t="e">
        <f t="shared" si="207"/>
        <v>#VALUE!</v>
      </c>
      <c r="R4768" s="125"/>
      <c r="Y4768" s="116" t="s">
        <v>503</v>
      </c>
    </row>
    <row r="4769" spans="1:25" ht="27.6">
      <c r="A4769" s="116">
        <v>4769</v>
      </c>
      <c r="C4769" s="118">
        <f t="shared" si="206"/>
        <v>0</v>
      </c>
      <c r="D4769" s="120" t="s">
        <v>7069</v>
      </c>
      <c r="E4769" s="120" t="s">
        <v>10515</v>
      </c>
      <c r="F4769" s="211" t="s">
        <v>10516</v>
      </c>
      <c r="G4769" s="119" t="s">
        <v>1346</v>
      </c>
      <c r="I4769" s="119" t="s">
        <v>30</v>
      </c>
      <c r="J4769" s="121" t="s">
        <v>77</v>
      </c>
      <c r="K4769" s="120"/>
      <c r="L4769" s="120" t="s">
        <v>32</v>
      </c>
      <c r="P4769" s="124">
        <f t="shared" si="207"/>
        <v>0</v>
      </c>
    </row>
    <row r="4770" spans="1:25">
      <c r="A4770" s="116">
        <v>4770</v>
      </c>
      <c r="C4770" s="118">
        <f t="shared" si="206"/>
        <v>0</v>
      </c>
      <c r="D4770" s="120" t="s">
        <v>7069</v>
      </c>
      <c r="E4770" s="120" t="s">
        <v>10517</v>
      </c>
      <c r="F4770" s="211" t="s">
        <v>10159</v>
      </c>
      <c r="G4770" s="119" t="s">
        <v>10518</v>
      </c>
      <c r="H4770" s="121" t="s">
        <v>5003</v>
      </c>
      <c r="I4770" s="121" t="s">
        <v>30</v>
      </c>
      <c r="J4770" s="121" t="s">
        <v>7142</v>
      </c>
      <c r="K4770" s="120"/>
      <c r="L4770" s="120" t="s">
        <v>32</v>
      </c>
      <c r="P4770" s="124">
        <f t="shared" si="207"/>
        <v>0</v>
      </c>
    </row>
    <row r="4771" spans="1:25">
      <c r="A4771" s="116">
        <v>4771</v>
      </c>
      <c r="C4771" s="118">
        <f t="shared" si="206"/>
        <v>0</v>
      </c>
      <c r="D4771" s="120" t="s">
        <v>7069</v>
      </c>
      <c r="E4771" s="120" t="s">
        <v>10519</v>
      </c>
      <c r="F4771" s="211" t="s">
        <v>10520</v>
      </c>
      <c r="G4771" s="119" t="s">
        <v>1167</v>
      </c>
      <c r="I4771" s="119" t="s">
        <v>30</v>
      </c>
      <c r="J4771" s="121" t="s">
        <v>77</v>
      </c>
      <c r="K4771" s="120"/>
      <c r="L4771" s="120" t="s">
        <v>32</v>
      </c>
      <c r="M4771" s="120" t="s">
        <v>33</v>
      </c>
      <c r="N4771" s="131">
        <v>43865</v>
      </c>
      <c r="O4771" s="131" t="s">
        <v>503</v>
      </c>
      <c r="P4771" s="124" t="e">
        <f t="shared" si="207"/>
        <v>#VALUE!</v>
      </c>
      <c r="R4771" s="125"/>
      <c r="T4771" s="126">
        <v>43865</v>
      </c>
      <c r="Y4771" s="116" t="s">
        <v>503</v>
      </c>
    </row>
    <row r="4772" spans="1:25" ht="27.6">
      <c r="A4772" s="116">
        <v>4772</v>
      </c>
      <c r="C4772" s="118">
        <f t="shared" si="206"/>
        <v>0</v>
      </c>
      <c r="D4772" s="120" t="s">
        <v>25</v>
      </c>
      <c r="E4772" s="120" t="s">
        <v>10521</v>
      </c>
      <c r="F4772" s="211" t="s">
        <v>10522</v>
      </c>
      <c r="G4772" s="119" t="s">
        <v>10523</v>
      </c>
      <c r="H4772" s="121" t="s">
        <v>101</v>
      </c>
      <c r="I4772" s="121" t="s">
        <v>30</v>
      </c>
      <c r="J4772" s="121" t="s">
        <v>7726</v>
      </c>
      <c r="K4772" s="120"/>
      <c r="L4772" s="120" t="s">
        <v>32</v>
      </c>
      <c r="M4772" s="120" t="s">
        <v>33</v>
      </c>
      <c r="N4772" s="131">
        <v>43864</v>
      </c>
      <c r="O4772" s="131">
        <v>44285</v>
      </c>
      <c r="P4772" s="124">
        <f t="shared" si="207"/>
        <v>3</v>
      </c>
      <c r="R4772" s="125">
        <f ca="1">TODAY()-O4772</f>
        <v>393</v>
      </c>
      <c r="S4772" s="120" t="s">
        <v>92</v>
      </c>
      <c r="T4772" s="126">
        <v>43864</v>
      </c>
      <c r="Y4772" s="116" t="s">
        <v>141</v>
      </c>
    </row>
    <row r="4773" spans="1:25">
      <c r="A4773" s="116">
        <v>4773</v>
      </c>
      <c r="C4773" s="118">
        <f t="shared" si="206"/>
        <v>0</v>
      </c>
      <c r="D4773" s="120" t="s">
        <v>252</v>
      </c>
      <c r="E4773" s="120" t="s">
        <v>10524</v>
      </c>
      <c r="F4773" s="211" t="s">
        <v>10525</v>
      </c>
      <c r="G4773" s="119" t="s">
        <v>10526</v>
      </c>
      <c r="H4773" s="121" t="s">
        <v>177</v>
      </c>
      <c r="I4773" s="119" t="s">
        <v>30</v>
      </c>
      <c r="J4773" s="121" t="s">
        <v>77</v>
      </c>
      <c r="K4773" s="120"/>
      <c r="L4773" s="120" t="s">
        <v>32</v>
      </c>
      <c r="M4773" s="120" t="s">
        <v>33</v>
      </c>
      <c r="N4773" s="131">
        <v>43864</v>
      </c>
      <c r="O4773" s="131">
        <v>44272</v>
      </c>
      <c r="P4773" s="124">
        <f t="shared" si="207"/>
        <v>3</v>
      </c>
      <c r="R4773" s="125">
        <f ca="1">TODAY()-O4773</f>
        <v>406</v>
      </c>
      <c r="S4773" s="120" t="s">
        <v>55</v>
      </c>
      <c r="Y4773" s="116" t="s">
        <v>1211</v>
      </c>
    </row>
    <row r="4774" spans="1:25">
      <c r="A4774" s="116">
        <v>4774</v>
      </c>
      <c r="C4774" s="118">
        <f t="shared" si="206"/>
        <v>0</v>
      </c>
      <c r="D4774" s="119" t="s">
        <v>25</v>
      </c>
      <c r="E4774" s="120" t="s">
        <v>10527</v>
      </c>
      <c r="F4774" s="211" t="s">
        <v>399</v>
      </c>
      <c r="G4774" s="119" t="s">
        <v>10528</v>
      </c>
      <c r="H4774" s="121" t="s">
        <v>5003</v>
      </c>
      <c r="I4774" s="119" t="s">
        <v>30</v>
      </c>
      <c r="J4774" s="121" t="s">
        <v>77</v>
      </c>
      <c r="K4774" s="120"/>
      <c r="L4774" s="120" t="s">
        <v>32</v>
      </c>
      <c r="M4774" s="120" t="s">
        <v>33</v>
      </c>
      <c r="N4774" s="131">
        <v>43864</v>
      </c>
      <c r="O4774" s="131">
        <v>44285</v>
      </c>
      <c r="P4774" s="124">
        <f t="shared" si="207"/>
        <v>3</v>
      </c>
      <c r="Q4774" s="118">
        <v>2</v>
      </c>
      <c r="R4774" s="125">
        <f ca="1">TODAY()-O4774</f>
        <v>393</v>
      </c>
      <c r="Y4774" s="116" t="s">
        <v>356</v>
      </c>
    </row>
    <row r="4775" spans="1:25">
      <c r="A4775" s="116">
        <v>4775</v>
      </c>
      <c r="C4775" s="118">
        <f t="shared" si="206"/>
        <v>0</v>
      </c>
      <c r="D4775" s="120" t="s">
        <v>25</v>
      </c>
      <c r="E4775" s="120" t="s">
        <v>10529</v>
      </c>
      <c r="F4775" s="211" t="s">
        <v>10530</v>
      </c>
      <c r="G4775" s="119" t="s">
        <v>10531</v>
      </c>
      <c r="H4775" s="121" t="s">
        <v>5003</v>
      </c>
      <c r="I4775" s="119" t="s">
        <v>30</v>
      </c>
      <c r="J4775" s="121" t="s">
        <v>77</v>
      </c>
      <c r="K4775" s="120"/>
      <c r="L4775" s="120" t="s">
        <v>32</v>
      </c>
      <c r="M4775" s="120" t="s">
        <v>33</v>
      </c>
      <c r="N4775" s="131">
        <v>43864</v>
      </c>
      <c r="O4775" s="131">
        <v>44419</v>
      </c>
      <c r="P4775" s="124">
        <f t="shared" si="207"/>
        <v>8</v>
      </c>
      <c r="R4775" s="118">
        <f ca="1">TODAY()-T4775</f>
        <v>813</v>
      </c>
      <c r="S4775" s="120" t="s">
        <v>135</v>
      </c>
      <c r="T4775" s="126">
        <v>43865</v>
      </c>
      <c r="U4775" s="126" t="s">
        <v>10532</v>
      </c>
      <c r="V4775" s="126" t="s">
        <v>7368</v>
      </c>
      <c r="X4775" s="126">
        <v>44132</v>
      </c>
      <c r="Y4775" s="116" t="s">
        <v>10533</v>
      </c>
    </row>
    <row r="4776" spans="1:25" ht="27.6">
      <c r="A4776" s="116">
        <v>4776</v>
      </c>
      <c r="C4776" s="118">
        <f t="shared" si="206"/>
        <v>0</v>
      </c>
      <c r="D4776" s="120" t="s">
        <v>252</v>
      </c>
      <c r="E4776" s="120" t="s">
        <v>10534</v>
      </c>
      <c r="F4776" s="211" t="s">
        <v>10535</v>
      </c>
      <c r="G4776" s="119" t="s">
        <v>10536</v>
      </c>
      <c r="H4776" s="121" t="s">
        <v>29</v>
      </c>
      <c r="I4776" s="119" t="s">
        <v>30</v>
      </c>
      <c r="J4776" s="121" t="s">
        <v>77</v>
      </c>
      <c r="K4776" s="120"/>
      <c r="L4776" s="120" t="s">
        <v>32</v>
      </c>
      <c r="M4776" s="120" t="s">
        <v>33</v>
      </c>
      <c r="N4776" s="131">
        <v>43866</v>
      </c>
      <c r="O4776" s="131">
        <v>44272</v>
      </c>
      <c r="P4776" s="124">
        <f t="shared" si="207"/>
        <v>3</v>
      </c>
      <c r="R4776" s="125">
        <f ca="1">TODAY()-O4776</f>
        <v>406</v>
      </c>
      <c r="S4776" s="120" t="s">
        <v>92</v>
      </c>
      <c r="T4776" s="126">
        <v>44272</v>
      </c>
      <c r="Y4776" s="116" t="s">
        <v>1211</v>
      </c>
    </row>
    <row r="4777" spans="1:25" ht="41.4">
      <c r="A4777" s="116">
        <v>4777</v>
      </c>
      <c r="C4777" s="118">
        <f t="shared" si="206"/>
        <v>0</v>
      </c>
      <c r="E4777" s="120" t="s">
        <v>10537</v>
      </c>
      <c r="F4777" s="211" t="s">
        <v>10538</v>
      </c>
      <c r="G4777" s="119" t="s">
        <v>1765</v>
      </c>
      <c r="I4777" s="121" t="s">
        <v>30</v>
      </c>
      <c r="J4777" s="121" t="s">
        <v>7271</v>
      </c>
      <c r="K4777" s="120"/>
      <c r="L4777" s="120" t="s">
        <v>32</v>
      </c>
      <c r="M4777" s="120" t="s">
        <v>33</v>
      </c>
      <c r="N4777" s="131">
        <v>43865</v>
      </c>
      <c r="O4777" s="131" t="s">
        <v>503</v>
      </c>
      <c r="P4777" s="124" t="e">
        <f t="shared" si="207"/>
        <v>#VALUE!</v>
      </c>
      <c r="R4777" s="125"/>
      <c r="Y4777" s="116" t="s">
        <v>503</v>
      </c>
    </row>
    <row r="4778" spans="1:25">
      <c r="A4778" s="116">
        <v>4778</v>
      </c>
      <c r="C4778" s="118">
        <f t="shared" si="206"/>
        <v>0</v>
      </c>
      <c r="D4778" s="120" t="s">
        <v>7069</v>
      </c>
      <c r="E4778" s="120" t="s">
        <v>10539</v>
      </c>
      <c r="F4778" s="211" t="s">
        <v>7524</v>
      </c>
      <c r="G4778" s="119" t="s">
        <v>805</v>
      </c>
      <c r="I4778" s="119" t="s">
        <v>30</v>
      </c>
      <c r="J4778" s="121" t="s">
        <v>31</v>
      </c>
      <c r="K4778" s="120"/>
      <c r="L4778" s="120" t="s">
        <v>32</v>
      </c>
      <c r="P4778" s="124">
        <f t="shared" si="207"/>
        <v>0</v>
      </c>
    </row>
    <row r="4779" spans="1:25">
      <c r="A4779" s="116">
        <v>4779</v>
      </c>
      <c r="C4779" s="118">
        <f t="shared" si="206"/>
        <v>0</v>
      </c>
      <c r="D4779" s="120" t="s">
        <v>7069</v>
      </c>
      <c r="E4779" s="120" t="s">
        <v>10540</v>
      </c>
      <c r="F4779" s="211" t="s">
        <v>273</v>
      </c>
      <c r="G4779" s="119" t="s">
        <v>10541</v>
      </c>
      <c r="I4779" s="119" t="s">
        <v>30</v>
      </c>
      <c r="J4779" s="121" t="s">
        <v>77</v>
      </c>
      <c r="K4779" s="120"/>
      <c r="L4779" s="120" t="s">
        <v>32</v>
      </c>
      <c r="P4779" s="124">
        <f t="shared" si="207"/>
        <v>0</v>
      </c>
    </row>
    <row r="4780" spans="1:25" ht="41.4">
      <c r="A4780" s="116">
        <v>4780</v>
      </c>
      <c r="C4780" s="118">
        <f t="shared" si="206"/>
        <v>0</v>
      </c>
      <c r="D4780" s="120" t="s">
        <v>252</v>
      </c>
      <c r="E4780" s="120" t="s">
        <v>10542</v>
      </c>
      <c r="F4780" s="211" t="s">
        <v>10543</v>
      </c>
      <c r="G4780" s="119" t="s">
        <v>10544</v>
      </c>
      <c r="H4780" s="121" t="s">
        <v>41</v>
      </c>
      <c r="I4780" s="121" t="s">
        <v>30</v>
      </c>
      <c r="J4780" s="121" t="s">
        <v>10497</v>
      </c>
      <c r="K4780" s="120"/>
      <c r="L4780" s="120" t="s">
        <v>32</v>
      </c>
      <c r="M4780" s="120" t="s">
        <v>33</v>
      </c>
      <c r="N4780" s="131">
        <v>43865</v>
      </c>
      <c r="O4780" s="131">
        <v>44272</v>
      </c>
      <c r="P4780" s="124">
        <f t="shared" si="207"/>
        <v>3</v>
      </c>
      <c r="R4780" s="125">
        <f ca="1">TODAY()-O4780</f>
        <v>406</v>
      </c>
      <c r="S4780" s="120" t="s">
        <v>55</v>
      </c>
      <c r="Y4780" s="116" t="s">
        <v>1211</v>
      </c>
    </row>
    <row r="4781" spans="1:25">
      <c r="A4781" s="116">
        <v>4781</v>
      </c>
      <c r="C4781" s="118">
        <f t="shared" si="206"/>
        <v>0</v>
      </c>
      <c r="D4781" s="120" t="s">
        <v>7069</v>
      </c>
      <c r="E4781" s="120" t="s">
        <v>10545</v>
      </c>
      <c r="F4781" s="211" t="s">
        <v>10546</v>
      </c>
      <c r="G4781" s="119" t="s">
        <v>7862</v>
      </c>
      <c r="H4781" s="121" t="s">
        <v>5003</v>
      </c>
      <c r="I4781" s="119" t="s">
        <v>30</v>
      </c>
      <c r="J4781" s="121" t="s">
        <v>77</v>
      </c>
      <c r="K4781" s="120"/>
      <c r="L4781" s="120" t="s">
        <v>32</v>
      </c>
      <c r="P4781" s="124">
        <f t="shared" si="207"/>
        <v>0</v>
      </c>
    </row>
    <row r="4782" spans="1:25">
      <c r="A4782" s="116">
        <v>4782</v>
      </c>
      <c r="C4782" s="118">
        <f t="shared" si="206"/>
        <v>0</v>
      </c>
      <c r="D4782" s="120" t="s">
        <v>7069</v>
      </c>
      <c r="E4782" s="120" t="s">
        <v>10547</v>
      </c>
      <c r="F4782" s="211" t="s">
        <v>10548</v>
      </c>
      <c r="G4782" s="119" t="s">
        <v>7862</v>
      </c>
      <c r="H4782" s="121" t="s">
        <v>5003</v>
      </c>
      <c r="I4782" s="119" t="s">
        <v>30</v>
      </c>
      <c r="J4782" s="121" t="s">
        <v>77</v>
      </c>
      <c r="K4782" s="120"/>
      <c r="L4782" s="120" t="s">
        <v>32</v>
      </c>
      <c r="P4782" s="124">
        <f t="shared" si="207"/>
        <v>0</v>
      </c>
    </row>
    <row r="4783" spans="1:25">
      <c r="A4783" s="116">
        <v>4783</v>
      </c>
      <c r="C4783" s="118">
        <f t="shared" si="206"/>
        <v>0</v>
      </c>
      <c r="D4783" s="120" t="s">
        <v>7069</v>
      </c>
      <c r="E4783" s="120" t="s">
        <v>10549</v>
      </c>
      <c r="F4783" s="211" t="s">
        <v>10550</v>
      </c>
      <c r="G4783" s="119" t="s">
        <v>2721</v>
      </c>
      <c r="H4783" s="121" t="s">
        <v>5003</v>
      </c>
      <c r="I4783" s="119" t="s">
        <v>30</v>
      </c>
      <c r="J4783" s="121" t="s">
        <v>31</v>
      </c>
      <c r="K4783" s="120"/>
      <c r="L4783" s="120" t="s">
        <v>32</v>
      </c>
      <c r="N4783" s="131" t="s">
        <v>7533</v>
      </c>
      <c r="P4783" s="124">
        <f t="shared" si="207"/>
        <v>0</v>
      </c>
    </row>
    <row r="4784" spans="1:25">
      <c r="A4784" s="116">
        <v>4784</v>
      </c>
      <c r="C4784" s="118">
        <f t="shared" si="206"/>
        <v>0</v>
      </c>
      <c r="D4784" s="120" t="s">
        <v>252</v>
      </c>
      <c r="E4784" s="120" t="s">
        <v>10551</v>
      </c>
      <c r="F4784" s="211" t="s">
        <v>10552</v>
      </c>
      <c r="G4784" s="119" t="s">
        <v>2876</v>
      </c>
      <c r="H4784" s="121" t="s">
        <v>41</v>
      </c>
      <c r="I4784" s="119" t="s">
        <v>30</v>
      </c>
      <c r="J4784" s="121" t="s">
        <v>77</v>
      </c>
      <c r="K4784" s="120"/>
      <c r="L4784" s="120" t="s">
        <v>32</v>
      </c>
      <c r="M4784" s="120" t="s">
        <v>33</v>
      </c>
      <c r="N4784" s="131">
        <v>43882</v>
      </c>
      <c r="O4784" s="131">
        <v>44272</v>
      </c>
      <c r="P4784" s="124">
        <f t="shared" si="207"/>
        <v>3</v>
      </c>
      <c r="R4784" s="125">
        <f ca="1">TODAY()-O4784</f>
        <v>406</v>
      </c>
      <c r="S4784" s="120" t="s">
        <v>55</v>
      </c>
      <c r="Y4784" s="116" t="s">
        <v>1211</v>
      </c>
    </row>
    <row r="4785" spans="1:25">
      <c r="A4785" s="116">
        <v>4785</v>
      </c>
      <c r="C4785" s="118">
        <f t="shared" si="206"/>
        <v>0</v>
      </c>
      <c r="D4785" s="120" t="s">
        <v>7069</v>
      </c>
      <c r="E4785" s="120" t="s">
        <v>10553</v>
      </c>
      <c r="F4785" s="211" t="s">
        <v>10554</v>
      </c>
      <c r="G4785" s="119" t="s">
        <v>10555</v>
      </c>
      <c r="I4785" s="121" t="s">
        <v>30</v>
      </c>
      <c r="J4785" s="121" t="s">
        <v>7620</v>
      </c>
      <c r="K4785" s="120"/>
      <c r="L4785" s="120" t="s">
        <v>32</v>
      </c>
      <c r="P4785" s="124">
        <f t="shared" si="207"/>
        <v>0</v>
      </c>
    </row>
    <row r="4786" spans="1:25" ht="22.8">
      <c r="A4786" s="116">
        <v>4786</v>
      </c>
      <c r="C4786" s="118">
        <f t="shared" si="206"/>
        <v>0</v>
      </c>
      <c r="D4786" s="120" t="s">
        <v>7069</v>
      </c>
      <c r="E4786" s="120" t="s">
        <v>10556</v>
      </c>
      <c r="F4786" s="211" t="s">
        <v>10557</v>
      </c>
      <c r="G4786" s="119" t="s">
        <v>10558</v>
      </c>
      <c r="I4786" s="121" t="s">
        <v>30</v>
      </c>
      <c r="J4786" s="121" t="s">
        <v>7726</v>
      </c>
      <c r="K4786" s="120"/>
      <c r="L4786" s="120" t="s">
        <v>32</v>
      </c>
      <c r="M4786" s="120" t="s">
        <v>33</v>
      </c>
      <c r="N4786" s="131">
        <v>43866</v>
      </c>
      <c r="P4786" s="124">
        <f t="shared" si="207"/>
        <v>0</v>
      </c>
      <c r="R4786" s="118">
        <f ca="1">TODAY()-T4786</f>
        <v>811</v>
      </c>
      <c r="S4786" s="120" t="s">
        <v>92</v>
      </c>
      <c r="T4786" s="126">
        <v>43867</v>
      </c>
      <c r="Y4786" s="181"/>
    </row>
    <row r="4787" spans="1:25">
      <c r="A4787" s="116">
        <v>4787</v>
      </c>
      <c r="C4787" s="118">
        <f t="shared" si="206"/>
        <v>0</v>
      </c>
      <c r="D4787" s="120" t="s">
        <v>7069</v>
      </c>
      <c r="E4787" s="120" t="s">
        <v>10559</v>
      </c>
      <c r="F4787" s="211" t="s">
        <v>10560</v>
      </c>
      <c r="G4787" s="119" t="s">
        <v>10561</v>
      </c>
      <c r="I4787" s="119" t="s">
        <v>30</v>
      </c>
      <c r="J4787" s="121" t="s">
        <v>31</v>
      </c>
      <c r="K4787" s="120"/>
      <c r="L4787" s="120" t="s">
        <v>32</v>
      </c>
      <c r="M4787" s="120" t="s">
        <v>33</v>
      </c>
      <c r="N4787" s="131">
        <v>43866</v>
      </c>
      <c r="P4787" s="124">
        <f t="shared" si="207"/>
        <v>0</v>
      </c>
      <c r="R4787" s="118">
        <f ca="1">TODAY()-N4787</f>
        <v>812</v>
      </c>
      <c r="Y4787" s="116" t="s">
        <v>356</v>
      </c>
    </row>
    <row r="4788" spans="1:25">
      <c r="A4788" s="116">
        <v>4788</v>
      </c>
      <c r="C4788" s="118">
        <f t="shared" si="206"/>
        <v>0</v>
      </c>
      <c r="D4788" s="120" t="s">
        <v>7069</v>
      </c>
      <c r="E4788" s="120" t="s">
        <v>10562</v>
      </c>
      <c r="F4788" s="211" t="s">
        <v>122</v>
      </c>
      <c r="G4788" s="119" t="s">
        <v>10563</v>
      </c>
      <c r="I4788" s="119" t="s">
        <v>30</v>
      </c>
      <c r="J4788" s="121" t="s">
        <v>77</v>
      </c>
      <c r="K4788" s="120"/>
      <c r="L4788" s="120" t="s">
        <v>32</v>
      </c>
      <c r="M4788" s="120" t="s">
        <v>33</v>
      </c>
      <c r="N4788" s="131">
        <v>43866</v>
      </c>
      <c r="P4788" s="124">
        <f t="shared" si="207"/>
        <v>0</v>
      </c>
      <c r="R4788" s="118">
        <f ca="1">TODAY()-N4788</f>
        <v>812</v>
      </c>
      <c r="Y4788" s="116" t="s">
        <v>356</v>
      </c>
    </row>
    <row r="4789" spans="1:25" ht="27.6">
      <c r="A4789" s="116">
        <v>4789</v>
      </c>
      <c r="C4789" s="118">
        <f t="shared" si="206"/>
        <v>0</v>
      </c>
      <c r="D4789" s="120" t="s">
        <v>252</v>
      </c>
      <c r="E4789" s="120" t="s">
        <v>10564</v>
      </c>
      <c r="F4789" s="211" t="s">
        <v>10565</v>
      </c>
      <c r="G4789" s="119" t="s">
        <v>10566</v>
      </c>
      <c r="H4789" s="121" t="s">
        <v>29</v>
      </c>
      <c r="I4789" s="121" t="s">
        <v>30</v>
      </c>
      <c r="J4789" s="121" t="s">
        <v>7553</v>
      </c>
      <c r="K4789" s="120"/>
      <c r="L4789" s="120" t="s">
        <v>32</v>
      </c>
      <c r="M4789" s="120" t="s">
        <v>33</v>
      </c>
      <c r="N4789" s="131">
        <v>43866</v>
      </c>
      <c r="O4789" s="131">
        <v>44354</v>
      </c>
      <c r="P4789" s="124">
        <f t="shared" si="207"/>
        <v>6</v>
      </c>
      <c r="R4789" s="125">
        <f ca="1">TODAY()-O4789</f>
        <v>324</v>
      </c>
      <c r="S4789" s="120" t="s">
        <v>55</v>
      </c>
      <c r="Y4789" s="116" t="s">
        <v>1211</v>
      </c>
    </row>
    <row r="4790" spans="1:25" ht="27.6">
      <c r="A4790" s="116">
        <v>4790</v>
      </c>
      <c r="C4790" s="118">
        <f t="shared" si="206"/>
        <v>0</v>
      </c>
      <c r="D4790" s="120" t="s">
        <v>25</v>
      </c>
      <c r="E4790" s="120" t="s">
        <v>10567</v>
      </c>
      <c r="F4790" s="211" t="s">
        <v>10568</v>
      </c>
      <c r="G4790" s="119" t="s">
        <v>9846</v>
      </c>
      <c r="H4790" s="121" t="s">
        <v>344</v>
      </c>
      <c r="I4790" s="119" t="s">
        <v>30</v>
      </c>
      <c r="J4790" s="121" t="s">
        <v>77</v>
      </c>
      <c r="K4790" s="120"/>
      <c r="L4790" s="120" t="s">
        <v>32</v>
      </c>
      <c r="M4790" s="120" t="s">
        <v>33</v>
      </c>
      <c r="N4790" s="131">
        <v>43865</v>
      </c>
      <c r="O4790" s="131">
        <v>44315</v>
      </c>
      <c r="P4790" s="124">
        <f t="shared" si="207"/>
        <v>4</v>
      </c>
      <c r="R4790" s="118">
        <f ca="1">TODAY()-T4790</f>
        <v>814</v>
      </c>
      <c r="S4790" s="120" t="s">
        <v>92</v>
      </c>
      <c r="T4790" s="126">
        <v>43864</v>
      </c>
      <c r="Y4790" s="116" t="s">
        <v>10569</v>
      </c>
    </row>
    <row r="4791" spans="1:25">
      <c r="A4791" s="116">
        <v>4791</v>
      </c>
      <c r="C4791" s="118">
        <f t="shared" si="206"/>
        <v>0</v>
      </c>
      <c r="D4791" s="120" t="s">
        <v>7069</v>
      </c>
      <c r="E4791" s="120" t="s">
        <v>10570</v>
      </c>
      <c r="F4791" s="211" t="s">
        <v>5062</v>
      </c>
      <c r="G4791" s="119" t="s">
        <v>1662</v>
      </c>
      <c r="H4791" s="121" t="s">
        <v>5003</v>
      </c>
      <c r="I4791" s="119" t="s">
        <v>30</v>
      </c>
      <c r="J4791" s="121" t="s">
        <v>77</v>
      </c>
      <c r="K4791" s="120"/>
      <c r="L4791" s="120" t="s">
        <v>32</v>
      </c>
      <c r="P4791" s="124">
        <f t="shared" si="207"/>
        <v>0</v>
      </c>
    </row>
    <row r="4792" spans="1:25" ht="27.6">
      <c r="A4792" s="116">
        <v>4792</v>
      </c>
      <c r="C4792" s="118">
        <f t="shared" si="206"/>
        <v>0</v>
      </c>
      <c r="D4792" s="120" t="s">
        <v>25</v>
      </c>
      <c r="E4792" s="120" t="s">
        <v>10571</v>
      </c>
      <c r="F4792" s="211" t="s">
        <v>10572</v>
      </c>
      <c r="G4792" s="119" t="s">
        <v>492</v>
      </c>
      <c r="H4792" s="121" t="s">
        <v>5003</v>
      </c>
      <c r="I4792" s="119" t="s">
        <v>30</v>
      </c>
      <c r="J4792" s="121" t="s">
        <v>77</v>
      </c>
      <c r="K4792" s="120"/>
      <c r="L4792" s="120" t="s">
        <v>32</v>
      </c>
      <c r="M4792" s="120" t="s">
        <v>33</v>
      </c>
      <c r="N4792" s="131">
        <v>43866</v>
      </c>
      <c r="O4792" s="131">
        <v>44391</v>
      </c>
      <c r="P4792" s="124">
        <f t="shared" si="207"/>
        <v>7</v>
      </c>
      <c r="R4792" s="118">
        <f ca="1">TODAY()-N4792</f>
        <v>812</v>
      </c>
      <c r="Y4792" s="116" t="s">
        <v>356</v>
      </c>
    </row>
    <row r="4793" spans="1:25">
      <c r="A4793" s="116">
        <v>4793</v>
      </c>
      <c r="C4793" s="118">
        <f t="shared" si="206"/>
        <v>0</v>
      </c>
      <c r="D4793" s="120" t="s">
        <v>7069</v>
      </c>
      <c r="E4793" s="120" t="s">
        <v>10573</v>
      </c>
      <c r="F4793" s="211" t="s">
        <v>9134</v>
      </c>
      <c r="G4793" s="119" t="s">
        <v>10574</v>
      </c>
      <c r="I4793" s="121" t="s">
        <v>30</v>
      </c>
      <c r="J4793" s="121" t="s">
        <v>7142</v>
      </c>
      <c r="K4793" s="120"/>
      <c r="L4793" s="120" t="s">
        <v>32</v>
      </c>
      <c r="P4793" s="124">
        <f t="shared" si="207"/>
        <v>0</v>
      </c>
    </row>
    <row r="4794" spans="1:25">
      <c r="A4794" s="116">
        <v>4794</v>
      </c>
      <c r="C4794" s="118">
        <f t="shared" si="206"/>
        <v>0</v>
      </c>
      <c r="E4794" s="120" t="s">
        <v>10575</v>
      </c>
      <c r="F4794" s="211" t="s">
        <v>547</v>
      </c>
      <c r="G4794" s="119" t="s">
        <v>8311</v>
      </c>
      <c r="H4794" s="121" t="s">
        <v>41</v>
      </c>
      <c r="I4794" s="119" t="s">
        <v>30</v>
      </c>
      <c r="J4794" s="121" t="s">
        <v>77</v>
      </c>
      <c r="K4794" s="120"/>
      <c r="L4794" s="120" t="s">
        <v>32</v>
      </c>
      <c r="M4794" s="120" t="s">
        <v>33</v>
      </c>
      <c r="N4794" s="131">
        <v>43897</v>
      </c>
      <c r="P4794" s="124">
        <f t="shared" si="207"/>
        <v>0</v>
      </c>
      <c r="R4794" s="118">
        <f ca="1">TODAY()-N4794</f>
        <v>781</v>
      </c>
      <c r="S4794" s="120" t="s">
        <v>92</v>
      </c>
      <c r="Y4794" s="116" t="s">
        <v>1211</v>
      </c>
    </row>
    <row r="4795" spans="1:25">
      <c r="A4795" s="116">
        <v>4795</v>
      </c>
      <c r="C4795" s="118">
        <f t="shared" si="206"/>
        <v>0</v>
      </c>
      <c r="D4795" s="120" t="s">
        <v>252</v>
      </c>
      <c r="E4795" s="120" t="s">
        <v>10576</v>
      </c>
      <c r="F4795" s="211" t="s">
        <v>10577</v>
      </c>
      <c r="G4795" s="119" t="s">
        <v>10578</v>
      </c>
      <c r="H4795" s="121" t="s">
        <v>76</v>
      </c>
      <c r="I4795" s="119" t="s">
        <v>30</v>
      </c>
      <c r="J4795" s="121" t="s">
        <v>77</v>
      </c>
      <c r="K4795" s="120"/>
      <c r="L4795" s="120" t="s">
        <v>32</v>
      </c>
      <c r="M4795" s="120" t="s">
        <v>33</v>
      </c>
      <c r="N4795" s="131">
        <v>43866</v>
      </c>
      <c r="O4795" s="131">
        <v>44302</v>
      </c>
      <c r="P4795" s="124">
        <f t="shared" si="207"/>
        <v>4</v>
      </c>
      <c r="R4795" s="125">
        <f ca="1">TODAY()-O4795</f>
        <v>376</v>
      </c>
      <c r="S4795" s="120" t="s">
        <v>55</v>
      </c>
      <c r="Y4795" s="116" t="s">
        <v>1211</v>
      </c>
    </row>
    <row r="4796" spans="1:25">
      <c r="A4796" s="116">
        <v>4796</v>
      </c>
      <c r="C4796" s="118">
        <f t="shared" si="206"/>
        <v>0</v>
      </c>
      <c r="D4796" s="120" t="s">
        <v>252</v>
      </c>
      <c r="E4796" s="120" t="s">
        <v>10579</v>
      </c>
      <c r="F4796" s="211" t="s">
        <v>10580</v>
      </c>
      <c r="G4796" s="119" t="s">
        <v>10581</v>
      </c>
      <c r="H4796" s="121" t="s">
        <v>53</v>
      </c>
      <c r="I4796" s="121" t="s">
        <v>30</v>
      </c>
      <c r="J4796" s="121" t="s">
        <v>1544</v>
      </c>
      <c r="K4796" s="120"/>
      <c r="L4796" s="120" t="s">
        <v>32</v>
      </c>
      <c r="M4796" s="120" t="s">
        <v>33</v>
      </c>
      <c r="N4796" s="131">
        <v>43895</v>
      </c>
      <c r="O4796" s="131">
        <v>44302</v>
      </c>
      <c r="P4796" s="124">
        <f t="shared" si="207"/>
        <v>4</v>
      </c>
      <c r="R4796" s="125">
        <f ca="1">TODAY()-O4796</f>
        <v>376</v>
      </c>
      <c r="S4796" s="120" t="s">
        <v>55</v>
      </c>
      <c r="Y4796" s="116" t="s">
        <v>1211</v>
      </c>
    </row>
    <row r="4797" spans="1:25">
      <c r="A4797" s="116">
        <v>4797</v>
      </c>
      <c r="C4797" s="118">
        <f t="shared" si="206"/>
        <v>0</v>
      </c>
      <c r="D4797" s="120" t="s">
        <v>25</v>
      </c>
      <c r="E4797" s="120" t="s">
        <v>10582</v>
      </c>
      <c r="F4797" s="211" t="s">
        <v>10583</v>
      </c>
      <c r="G4797" s="119" t="s">
        <v>775</v>
      </c>
      <c r="I4797" s="119" t="s">
        <v>30</v>
      </c>
      <c r="J4797" s="121" t="s">
        <v>529</v>
      </c>
      <c r="K4797" s="120"/>
      <c r="L4797" s="120" t="s">
        <v>32</v>
      </c>
      <c r="M4797" s="120" t="s">
        <v>33</v>
      </c>
      <c r="N4797" s="131">
        <v>43867</v>
      </c>
      <c r="O4797" s="131">
        <v>44315</v>
      </c>
      <c r="P4797" s="124">
        <f t="shared" si="207"/>
        <v>4</v>
      </c>
      <c r="R4797" s="118">
        <f ca="1">TODAY()-N4797</f>
        <v>811</v>
      </c>
      <c r="Y4797" s="116" t="s">
        <v>356</v>
      </c>
    </row>
    <row r="4798" spans="1:25">
      <c r="A4798" s="116">
        <v>4798</v>
      </c>
      <c r="C4798" s="118">
        <f t="shared" si="206"/>
        <v>0</v>
      </c>
      <c r="D4798" s="120" t="s">
        <v>7069</v>
      </c>
      <c r="E4798" s="120" t="s">
        <v>10584</v>
      </c>
      <c r="F4798" s="211" t="s">
        <v>10585</v>
      </c>
      <c r="G4798" s="119" t="s">
        <v>10586</v>
      </c>
      <c r="I4798" s="119" t="s">
        <v>30</v>
      </c>
      <c r="J4798" s="121" t="s">
        <v>31</v>
      </c>
      <c r="K4798" s="120"/>
      <c r="L4798" s="120" t="s">
        <v>32</v>
      </c>
      <c r="M4798" s="120" t="s">
        <v>33</v>
      </c>
      <c r="N4798" s="131">
        <v>43867</v>
      </c>
      <c r="P4798" s="124">
        <f t="shared" si="207"/>
        <v>0</v>
      </c>
      <c r="R4798" s="118">
        <f ca="1">TODAY()-N4798</f>
        <v>811</v>
      </c>
      <c r="Y4798" s="116" t="s">
        <v>356</v>
      </c>
    </row>
    <row r="4799" spans="1:25">
      <c r="A4799" s="116">
        <v>4799</v>
      </c>
      <c r="B4799" s="126">
        <v>43733</v>
      </c>
      <c r="C4799" s="118">
        <f t="shared" si="206"/>
        <v>9</v>
      </c>
      <c r="D4799" s="119" t="s">
        <v>25</v>
      </c>
      <c r="E4799" s="120" t="s">
        <v>10587</v>
      </c>
      <c r="F4799" s="211" t="s">
        <v>10588</v>
      </c>
      <c r="G4799" s="119" t="s">
        <v>1033</v>
      </c>
      <c r="H4799" s="121" t="s">
        <v>29</v>
      </c>
      <c r="I4799" s="119" t="s">
        <v>30</v>
      </c>
      <c r="J4799" s="121" t="s">
        <v>87</v>
      </c>
      <c r="K4799" s="120"/>
      <c r="L4799" s="120" t="s">
        <v>32</v>
      </c>
      <c r="M4799" s="120" t="s">
        <v>33</v>
      </c>
      <c r="N4799" s="131">
        <v>43871</v>
      </c>
      <c r="O4799" s="131">
        <v>44391</v>
      </c>
      <c r="P4799" s="124">
        <f t="shared" si="207"/>
        <v>7</v>
      </c>
      <c r="R4799" s="125">
        <f ca="1">TODAY()-O4799</f>
        <v>287</v>
      </c>
      <c r="S4799" s="120" t="s">
        <v>486</v>
      </c>
      <c r="Y4799" s="116" t="s">
        <v>59</v>
      </c>
    </row>
    <row r="4800" spans="1:25">
      <c r="A4800" s="116">
        <v>4800</v>
      </c>
      <c r="C4800" s="118">
        <f t="shared" si="206"/>
        <v>0</v>
      </c>
      <c r="D4800" s="120" t="s">
        <v>25</v>
      </c>
      <c r="E4800" s="120" t="s">
        <v>10589</v>
      </c>
      <c r="F4800" s="211" t="s">
        <v>7102</v>
      </c>
      <c r="G4800" s="119" t="s">
        <v>10590</v>
      </c>
      <c r="H4800" s="121" t="s">
        <v>5003</v>
      </c>
      <c r="I4800" s="121" t="s">
        <v>30</v>
      </c>
      <c r="J4800" s="121" t="s">
        <v>485</v>
      </c>
      <c r="K4800" s="120"/>
      <c r="L4800" s="120" t="s">
        <v>32</v>
      </c>
      <c r="M4800" s="120" t="s">
        <v>33</v>
      </c>
      <c r="N4800" s="131">
        <v>43871</v>
      </c>
      <c r="O4800" s="131">
        <v>44315</v>
      </c>
      <c r="P4800" s="124">
        <f t="shared" si="207"/>
        <v>4</v>
      </c>
      <c r="S4800" s="120" t="s">
        <v>34</v>
      </c>
      <c r="T4800" s="126">
        <v>43871</v>
      </c>
      <c r="U4800" s="126" t="s">
        <v>10591</v>
      </c>
      <c r="Y4800" s="116" t="s">
        <v>10592</v>
      </c>
    </row>
    <row r="4801" spans="1:25" ht="27.6">
      <c r="A4801" s="116">
        <v>4801</v>
      </c>
      <c r="C4801" s="118">
        <f t="shared" si="206"/>
        <v>0</v>
      </c>
      <c r="D4801" s="120" t="s">
        <v>25</v>
      </c>
      <c r="E4801" s="120" t="s">
        <v>10593</v>
      </c>
      <c r="F4801" s="211" t="s">
        <v>10594</v>
      </c>
      <c r="G4801" s="119" t="s">
        <v>10595</v>
      </c>
      <c r="H4801" s="119" t="s">
        <v>41</v>
      </c>
      <c r="I4801" s="119" t="s">
        <v>30</v>
      </c>
      <c r="J4801" s="121" t="s">
        <v>77</v>
      </c>
      <c r="K4801" s="120"/>
      <c r="L4801" s="120" t="s">
        <v>32</v>
      </c>
      <c r="M4801" s="120" t="s">
        <v>33</v>
      </c>
      <c r="N4801" s="131">
        <v>43872</v>
      </c>
      <c r="O4801" s="131">
        <v>44315</v>
      </c>
      <c r="P4801" s="124">
        <f t="shared" si="207"/>
        <v>4</v>
      </c>
      <c r="R4801" s="125">
        <f ca="1">TODAY()-O4801</f>
        <v>363</v>
      </c>
      <c r="S4801" s="120" t="s">
        <v>34</v>
      </c>
      <c r="T4801" s="126">
        <v>43872</v>
      </c>
      <c r="Y4801" s="116" t="s">
        <v>10596</v>
      </c>
    </row>
    <row r="4802" spans="1:25">
      <c r="A4802" s="116">
        <v>4802</v>
      </c>
      <c r="C4802" s="118">
        <f t="shared" si="206"/>
        <v>0</v>
      </c>
      <c r="D4802" s="120" t="s">
        <v>25</v>
      </c>
      <c r="E4802" s="120" t="s">
        <v>10597</v>
      </c>
      <c r="F4802" s="211" t="s">
        <v>10598</v>
      </c>
      <c r="G4802" s="119" t="s">
        <v>4033</v>
      </c>
      <c r="I4802" s="119" t="s">
        <v>30</v>
      </c>
      <c r="J4802" s="121" t="s">
        <v>77</v>
      </c>
      <c r="K4802" s="120"/>
      <c r="L4802" s="120" t="s">
        <v>32</v>
      </c>
      <c r="M4802" s="120" t="s">
        <v>33</v>
      </c>
      <c r="N4802" s="131">
        <v>43970</v>
      </c>
      <c r="O4802" s="131">
        <v>44315</v>
      </c>
      <c r="P4802" s="124">
        <f t="shared" si="207"/>
        <v>4</v>
      </c>
      <c r="R4802" s="118">
        <f ca="1">TODAY()-N4802</f>
        <v>708</v>
      </c>
      <c r="Y4802" s="116" t="s">
        <v>356</v>
      </c>
    </row>
    <row r="4803" spans="1:25">
      <c r="A4803" s="116">
        <v>4803</v>
      </c>
      <c r="C4803" s="118">
        <f t="shared" si="206"/>
        <v>0</v>
      </c>
      <c r="D4803" s="120" t="s">
        <v>25</v>
      </c>
      <c r="E4803" s="120" t="s">
        <v>10599</v>
      </c>
      <c r="F4803" s="211" t="s">
        <v>10600</v>
      </c>
      <c r="G4803" s="119" t="s">
        <v>10601</v>
      </c>
      <c r="I4803" s="121" t="s">
        <v>30</v>
      </c>
      <c r="J4803" s="121" t="s">
        <v>7142</v>
      </c>
      <c r="K4803" s="120"/>
      <c r="L4803" s="120" t="s">
        <v>32</v>
      </c>
      <c r="M4803" s="120" t="s">
        <v>33</v>
      </c>
      <c r="N4803" s="131">
        <v>43875</v>
      </c>
      <c r="O4803" s="131">
        <v>44315</v>
      </c>
      <c r="P4803" s="124">
        <f t="shared" si="207"/>
        <v>4</v>
      </c>
      <c r="R4803" s="118">
        <f ca="1">TODAY()-N4803</f>
        <v>803</v>
      </c>
      <c r="Y4803" s="116" t="s">
        <v>356</v>
      </c>
    </row>
    <row r="4804" spans="1:25">
      <c r="A4804" s="116">
        <v>4804</v>
      </c>
      <c r="C4804" s="118">
        <f t="shared" si="206"/>
        <v>0</v>
      </c>
      <c r="D4804" s="120" t="s">
        <v>7069</v>
      </c>
      <c r="E4804" s="120" t="s">
        <v>10602</v>
      </c>
      <c r="F4804" s="211" t="s">
        <v>10603</v>
      </c>
      <c r="G4804" s="119" t="s">
        <v>10604</v>
      </c>
      <c r="I4804" s="119" t="s">
        <v>30</v>
      </c>
      <c r="J4804" s="121" t="s">
        <v>77</v>
      </c>
      <c r="K4804" s="120"/>
      <c r="L4804" s="120" t="s">
        <v>32</v>
      </c>
      <c r="P4804" s="124">
        <f t="shared" si="207"/>
        <v>0</v>
      </c>
    </row>
    <row r="4805" spans="1:25">
      <c r="A4805" s="116">
        <v>4805</v>
      </c>
      <c r="C4805" s="118">
        <f t="shared" si="206"/>
        <v>0</v>
      </c>
      <c r="D4805" s="120" t="s">
        <v>7069</v>
      </c>
      <c r="E4805" s="120" t="s">
        <v>10605</v>
      </c>
      <c r="F4805" s="211" t="s">
        <v>10606</v>
      </c>
      <c r="G4805" s="119" t="s">
        <v>371</v>
      </c>
      <c r="H4805" s="121" t="s">
        <v>6799</v>
      </c>
      <c r="I4805" s="119" t="s">
        <v>30</v>
      </c>
      <c r="J4805" s="121" t="s">
        <v>529</v>
      </c>
      <c r="K4805" s="120"/>
      <c r="L4805" s="120" t="s">
        <v>32</v>
      </c>
      <c r="P4805" s="124">
        <f t="shared" si="207"/>
        <v>0</v>
      </c>
    </row>
    <row r="4806" spans="1:25">
      <c r="A4806" s="116">
        <v>4806</v>
      </c>
      <c r="C4806" s="118">
        <f t="shared" si="206"/>
        <v>0</v>
      </c>
      <c r="D4806" s="120" t="s">
        <v>7069</v>
      </c>
      <c r="E4806" s="120" t="s">
        <v>10607</v>
      </c>
      <c r="F4806" s="211" t="s">
        <v>10608</v>
      </c>
      <c r="G4806" s="119" t="s">
        <v>10609</v>
      </c>
      <c r="I4806" s="119" t="s">
        <v>30</v>
      </c>
      <c r="J4806" s="121" t="s">
        <v>31</v>
      </c>
      <c r="K4806" s="120"/>
      <c r="L4806" s="120" t="s">
        <v>32</v>
      </c>
      <c r="P4806" s="124">
        <f t="shared" si="207"/>
        <v>0</v>
      </c>
    </row>
    <row r="4807" spans="1:25">
      <c r="A4807" s="116">
        <v>4807</v>
      </c>
      <c r="C4807" s="118">
        <f t="shared" si="206"/>
        <v>0</v>
      </c>
      <c r="D4807" s="120" t="s">
        <v>7069</v>
      </c>
      <c r="E4807" s="120" t="s">
        <v>10610</v>
      </c>
      <c r="F4807" s="211" t="s">
        <v>10611</v>
      </c>
      <c r="G4807" s="119" t="s">
        <v>10609</v>
      </c>
      <c r="I4807" s="119" t="s">
        <v>30</v>
      </c>
      <c r="J4807" s="121" t="s">
        <v>31</v>
      </c>
      <c r="K4807" s="120"/>
      <c r="L4807" s="120" t="s">
        <v>32</v>
      </c>
      <c r="M4807" s="120" t="s">
        <v>33</v>
      </c>
      <c r="N4807" s="131">
        <v>43871</v>
      </c>
      <c r="P4807" s="124">
        <f t="shared" si="207"/>
        <v>0</v>
      </c>
      <c r="R4807" s="118">
        <f ca="1">TODAY()-T4807</f>
        <v>806</v>
      </c>
      <c r="S4807" s="120" t="s">
        <v>92</v>
      </c>
      <c r="T4807" s="126">
        <v>43872</v>
      </c>
      <c r="Y4807" s="116" t="s">
        <v>10612</v>
      </c>
    </row>
    <row r="4808" spans="1:25">
      <c r="A4808" s="116">
        <v>4808</v>
      </c>
      <c r="C4808" s="118">
        <f t="shared" ref="C4808:C4870" si="208">IF(B4808&lt;&gt;0,MONTH(B4808),0)</f>
        <v>0</v>
      </c>
      <c r="D4808" s="120" t="s">
        <v>7069</v>
      </c>
      <c r="E4808" s="120" t="s">
        <v>10613</v>
      </c>
      <c r="F4808" s="211" t="s">
        <v>2223</v>
      </c>
      <c r="G4808" s="119" t="s">
        <v>10614</v>
      </c>
      <c r="I4808" s="119" t="s">
        <v>30</v>
      </c>
      <c r="J4808" s="121" t="s">
        <v>77</v>
      </c>
      <c r="K4808" s="120"/>
      <c r="L4808" s="120" t="s">
        <v>32</v>
      </c>
      <c r="P4808" s="124">
        <f t="shared" si="207"/>
        <v>0</v>
      </c>
    </row>
    <row r="4809" spans="1:25" ht="27.6">
      <c r="A4809" s="116">
        <v>4809</v>
      </c>
      <c r="C4809" s="118">
        <f t="shared" si="208"/>
        <v>0</v>
      </c>
      <c r="D4809" s="120" t="s">
        <v>25</v>
      </c>
      <c r="E4809" s="120" t="s">
        <v>10615</v>
      </c>
      <c r="F4809" s="211" t="s">
        <v>10616</v>
      </c>
      <c r="G4809" s="119" t="s">
        <v>10617</v>
      </c>
      <c r="H4809" s="121" t="s">
        <v>97</v>
      </c>
      <c r="I4809" s="121" t="s">
        <v>30</v>
      </c>
      <c r="J4809" s="121" t="s">
        <v>7276</v>
      </c>
      <c r="K4809" s="120"/>
      <c r="L4809" s="120" t="s">
        <v>32</v>
      </c>
      <c r="M4809" s="120" t="s">
        <v>33</v>
      </c>
      <c r="O4809" s="131">
        <v>44306</v>
      </c>
      <c r="P4809" s="124">
        <f t="shared" si="207"/>
        <v>4</v>
      </c>
      <c r="Y4809" s="116" t="s">
        <v>141</v>
      </c>
    </row>
    <row r="4810" spans="1:25" ht="27.6">
      <c r="A4810" s="116">
        <v>4810</v>
      </c>
      <c r="C4810" s="118">
        <f t="shared" si="208"/>
        <v>0</v>
      </c>
      <c r="D4810" s="120" t="s">
        <v>7069</v>
      </c>
      <c r="E4810" s="120" t="s">
        <v>10618</v>
      </c>
      <c r="F4810" s="211" t="s">
        <v>10619</v>
      </c>
      <c r="G4810" s="119" t="s">
        <v>10620</v>
      </c>
      <c r="H4810" s="121" t="s">
        <v>6799</v>
      </c>
      <c r="I4810" s="121" t="s">
        <v>30</v>
      </c>
      <c r="J4810" s="121" t="s">
        <v>485</v>
      </c>
      <c r="K4810" s="120"/>
      <c r="L4810" s="120" t="s">
        <v>32</v>
      </c>
      <c r="P4810" s="124">
        <f t="shared" si="207"/>
        <v>0</v>
      </c>
    </row>
    <row r="4811" spans="1:25" ht="27.6">
      <c r="A4811" s="116">
        <v>4811</v>
      </c>
      <c r="C4811" s="118">
        <f t="shared" si="208"/>
        <v>0</v>
      </c>
      <c r="D4811" s="120" t="s">
        <v>7069</v>
      </c>
      <c r="E4811" s="120" t="s">
        <v>10621</v>
      </c>
      <c r="F4811" s="211" t="s">
        <v>10622</v>
      </c>
      <c r="G4811" s="119" t="s">
        <v>10620</v>
      </c>
      <c r="H4811" s="121" t="s">
        <v>6799</v>
      </c>
      <c r="I4811" s="121" t="s">
        <v>30</v>
      </c>
      <c r="J4811" s="121" t="s">
        <v>485</v>
      </c>
      <c r="K4811" s="120"/>
      <c r="L4811" s="120" t="s">
        <v>32</v>
      </c>
      <c r="P4811" s="124">
        <f t="shared" si="207"/>
        <v>0</v>
      </c>
    </row>
    <row r="4812" spans="1:25" ht="27.6">
      <c r="A4812" s="116">
        <v>4812</v>
      </c>
      <c r="C4812" s="118">
        <f t="shared" si="208"/>
        <v>0</v>
      </c>
      <c r="D4812" s="120" t="s">
        <v>7069</v>
      </c>
      <c r="E4812" s="120" t="s">
        <v>10623</v>
      </c>
      <c r="F4812" s="211" t="s">
        <v>10624</v>
      </c>
      <c r="G4812" s="119" t="s">
        <v>10625</v>
      </c>
      <c r="H4812" s="121" t="s">
        <v>6799</v>
      </c>
      <c r="I4812" s="119" t="s">
        <v>30</v>
      </c>
      <c r="J4812" s="121" t="s">
        <v>77</v>
      </c>
      <c r="K4812" s="120"/>
      <c r="L4812" s="120" t="s">
        <v>32</v>
      </c>
      <c r="P4812" s="124">
        <f t="shared" si="207"/>
        <v>0</v>
      </c>
    </row>
    <row r="4813" spans="1:25">
      <c r="A4813" s="116">
        <v>4813</v>
      </c>
      <c r="C4813" s="118">
        <f t="shared" si="208"/>
        <v>0</v>
      </c>
      <c r="D4813" s="120" t="s">
        <v>7069</v>
      </c>
      <c r="E4813" s="120" t="s">
        <v>10626</v>
      </c>
      <c r="F4813" s="211" t="s">
        <v>10627</v>
      </c>
      <c r="G4813" s="119" t="s">
        <v>603</v>
      </c>
      <c r="H4813" s="121" t="s">
        <v>6799</v>
      </c>
      <c r="I4813" s="119" t="s">
        <v>30</v>
      </c>
      <c r="J4813" s="121" t="s">
        <v>77</v>
      </c>
      <c r="K4813" s="120"/>
      <c r="L4813" s="120" t="s">
        <v>32</v>
      </c>
      <c r="P4813" s="124">
        <f t="shared" si="207"/>
        <v>0</v>
      </c>
    </row>
    <row r="4814" spans="1:25">
      <c r="A4814" s="116">
        <v>4814</v>
      </c>
      <c r="B4814" s="129">
        <v>44082</v>
      </c>
      <c r="C4814" s="118">
        <f t="shared" si="208"/>
        <v>9</v>
      </c>
      <c r="D4814" s="120" t="s">
        <v>252</v>
      </c>
      <c r="E4814" s="120" t="s">
        <v>10628</v>
      </c>
      <c r="F4814" s="211" t="s">
        <v>10629</v>
      </c>
      <c r="G4814" s="119" t="s">
        <v>603</v>
      </c>
      <c r="H4814" s="121" t="s">
        <v>6799</v>
      </c>
      <c r="I4814" s="119" t="s">
        <v>30</v>
      </c>
      <c r="J4814" s="121" t="s">
        <v>77</v>
      </c>
      <c r="K4814" s="120"/>
      <c r="L4814" s="120" t="s">
        <v>32</v>
      </c>
      <c r="M4814" s="120" t="s">
        <v>33</v>
      </c>
      <c r="N4814" s="131">
        <v>43885</v>
      </c>
      <c r="O4814" s="131">
        <v>44082</v>
      </c>
      <c r="P4814" s="124">
        <f t="shared" si="207"/>
        <v>9</v>
      </c>
      <c r="R4814" s="125">
        <f ca="1">TODAY()-O4814</f>
        <v>596</v>
      </c>
      <c r="S4814" s="120" t="s">
        <v>92</v>
      </c>
    </row>
    <row r="4815" spans="1:25">
      <c r="A4815" s="116">
        <v>4815</v>
      </c>
      <c r="B4815" s="129">
        <v>44082</v>
      </c>
      <c r="C4815" s="118">
        <f t="shared" si="208"/>
        <v>9</v>
      </c>
      <c r="D4815" s="120" t="s">
        <v>252</v>
      </c>
      <c r="E4815" s="120" t="s">
        <v>10630</v>
      </c>
      <c r="F4815" s="211" t="s">
        <v>10631</v>
      </c>
      <c r="G4815" s="119" t="s">
        <v>603</v>
      </c>
      <c r="H4815" s="121" t="s">
        <v>6799</v>
      </c>
      <c r="I4815" s="119" t="s">
        <v>30</v>
      </c>
      <c r="J4815" s="121" t="s">
        <v>529</v>
      </c>
      <c r="K4815" s="120"/>
      <c r="L4815" s="120" t="s">
        <v>32</v>
      </c>
      <c r="P4815" s="124">
        <f t="shared" si="207"/>
        <v>0</v>
      </c>
    </row>
    <row r="4816" spans="1:25">
      <c r="A4816" s="116">
        <v>4816</v>
      </c>
      <c r="C4816" s="118">
        <f t="shared" si="208"/>
        <v>0</v>
      </c>
      <c r="D4816" s="120" t="s">
        <v>7069</v>
      </c>
      <c r="E4816" s="120" t="s">
        <v>10632</v>
      </c>
      <c r="F4816" s="211" t="s">
        <v>10633</v>
      </c>
      <c r="G4816" s="119" t="s">
        <v>10634</v>
      </c>
      <c r="I4816" s="119" t="s">
        <v>30</v>
      </c>
      <c r="J4816" s="121" t="s">
        <v>77</v>
      </c>
      <c r="K4816" s="120"/>
      <c r="L4816" s="120" t="s">
        <v>32</v>
      </c>
      <c r="P4816" s="124">
        <f t="shared" si="207"/>
        <v>0</v>
      </c>
    </row>
    <row r="4817" spans="1:25">
      <c r="A4817" s="116">
        <v>4817</v>
      </c>
      <c r="C4817" s="118">
        <f t="shared" si="208"/>
        <v>0</v>
      </c>
      <c r="D4817" s="120" t="s">
        <v>7069</v>
      </c>
      <c r="E4817" s="120" t="s">
        <v>10635</v>
      </c>
      <c r="F4817" s="211" t="s">
        <v>10636</v>
      </c>
      <c r="G4817" s="119" t="s">
        <v>3018</v>
      </c>
      <c r="H4817" s="119" t="s">
        <v>97</v>
      </c>
      <c r="I4817" s="119" t="s">
        <v>30</v>
      </c>
      <c r="J4817" s="121" t="s">
        <v>31</v>
      </c>
      <c r="K4817" s="120"/>
      <c r="L4817" s="120" t="s">
        <v>32</v>
      </c>
      <c r="M4817" s="120" t="s">
        <v>33</v>
      </c>
      <c r="N4817" s="131">
        <v>43871</v>
      </c>
      <c r="O4817" s="131" t="s">
        <v>8542</v>
      </c>
      <c r="P4817" s="124" t="e">
        <f t="shared" si="207"/>
        <v>#VALUE!</v>
      </c>
      <c r="R4817" s="118">
        <f ca="1">TODAY()-N4817</f>
        <v>807</v>
      </c>
      <c r="Y4817" s="116" t="s">
        <v>356</v>
      </c>
    </row>
    <row r="4818" spans="1:25" ht="27.6">
      <c r="A4818" s="116">
        <v>4818</v>
      </c>
      <c r="C4818" s="118">
        <f t="shared" si="208"/>
        <v>0</v>
      </c>
      <c r="D4818" s="120" t="s">
        <v>7069</v>
      </c>
      <c r="E4818" s="120" t="s">
        <v>10637</v>
      </c>
      <c r="F4818" s="211" t="s">
        <v>10638</v>
      </c>
      <c r="G4818" s="119" t="s">
        <v>3018</v>
      </c>
      <c r="H4818" s="119" t="s">
        <v>97</v>
      </c>
      <c r="I4818" s="119" t="s">
        <v>30</v>
      </c>
      <c r="J4818" s="121" t="s">
        <v>77</v>
      </c>
      <c r="K4818" s="120"/>
      <c r="L4818" s="120" t="s">
        <v>32</v>
      </c>
      <c r="M4818" s="120" t="s">
        <v>33</v>
      </c>
      <c r="N4818" s="131">
        <v>43871</v>
      </c>
      <c r="O4818" s="131" t="s">
        <v>8542</v>
      </c>
      <c r="P4818" s="124" t="e">
        <f t="shared" si="207"/>
        <v>#VALUE!</v>
      </c>
      <c r="R4818" s="118">
        <f ca="1">TODAY()-T4818</f>
        <v>806</v>
      </c>
      <c r="S4818" s="120" t="s">
        <v>92</v>
      </c>
      <c r="T4818" s="126">
        <v>43872</v>
      </c>
      <c r="Y4818" s="116" t="s">
        <v>7182</v>
      </c>
    </row>
    <row r="4819" spans="1:25">
      <c r="A4819" s="116">
        <v>4819</v>
      </c>
      <c r="C4819" s="118">
        <f t="shared" si="208"/>
        <v>0</v>
      </c>
      <c r="D4819" s="120" t="s">
        <v>25</v>
      </c>
      <c r="E4819" s="120" t="s">
        <v>10639</v>
      </c>
      <c r="F4819" s="211" t="s">
        <v>3270</v>
      </c>
      <c r="G4819" s="119" t="s">
        <v>2820</v>
      </c>
      <c r="I4819" s="119" t="s">
        <v>30</v>
      </c>
      <c r="J4819" s="121" t="s">
        <v>31</v>
      </c>
      <c r="K4819" s="120"/>
      <c r="L4819" s="120" t="s">
        <v>32</v>
      </c>
      <c r="M4819" s="120" t="s">
        <v>33</v>
      </c>
      <c r="N4819" s="131">
        <v>43871</v>
      </c>
      <c r="O4819" s="131">
        <v>44315</v>
      </c>
      <c r="P4819" s="124">
        <f t="shared" si="207"/>
        <v>4</v>
      </c>
      <c r="R4819" s="118">
        <f ca="1">TODAY()-N4819</f>
        <v>807</v>
      </c>
      <c r="Y4819" s="116" t="s">
        <v>356</v>
      </c>
    </row>
    <row r="4820" spans="1:25" ht="27.6">
      <c r="A4820" s="116">
        <v>4820</v>
      </c>
      <c r="C4820" s="118">
        <f t="shared" si="208"/>
        <v>0</v>
      </c>
      <c r="D4820" s="120" t="s">
        <v>25</v>
      </c>
      <c r="E4820" s="120" t="s">
        <v>10640</v>
      </c>
      <c r="F4820" s="211" t="s">
        <v>10641</v>
      </c>
      <c r="G4820" s="119" t="s">
        <v>2820</v>
      </c>
      <c r="I4820" s="121" t="s">
        <v>30</v>
      </c>
      <c r="J4820" s="121" t="s">
        <v>485</v>
      </c>
      <c r="K4820" s="120"/>
      <c r="L4820" s="120" t="s">
        <v>32</v>
      </c>
      <c r="M4820" s="120" t="s">
        <v>33</v>
      </c>
      <c r="N4820" s="131">
        <v>43871</v>
      </c>
      <c r="O4820" s="131">
        <v>44315</v>
      </c>
      <c r="P4820" s="124">
        <f t="shared" si="207"/>
        <v>4</v>
      </c>
      <c r="R4820" s="118">
        <f ca="1">TODAY()-N4820</f>
        <v>807</v>
      </c>
      <c r="Y4820" s="116" t="s">
        <v>356</v>
      </c>
    </row>
    <row r="4821" spans="1:25" ht="27.6">
      <c r="A4821" s="116">
        <v>4821</v>
      </c>
      <c r="B4821" s="129">
        <v>44084</v>
      </c>
      <c r="C4821" s="118">
        <f t="shared" si="208"/>
        <v>9</v>
      </c>
      <c r="D4821" s="120" t="s">
        <v>252</v>
      </c>
      <c r="E4821" s="120" t="s">
        <v>10642</v>
      </c>
      <c r="F4821" s="211" t="s">
        <v>10643</v>
      </c>
      <c r="G4821" s="119" t="s">
        <v>371</v>
      </c>
      <c r="H4821" s="121" t="s">
        <v>6799</v>
      </c>
      <c r="I4821" s="121" t="s">
        <v>30</v>
      </c>
      <c r="J4821" s="121" t="s">
        <v>7276</v>
      </c>
      <c r="K4821" s="120"/>
      <c r="L4821" s="120" t="s">
        <v>32</v>
      </c>
      <c r="M4821" s="120" t="s">
        <v>78</v>
      </c>
      <c r="P4821" s="124">
        <f t="shared" si="207"/>
        <v>0</v>
      </c>
    </row>
    <row r="4822" spans="1:25">
      <c r="A4822" s="116">
        <v>4822</v>
      </c>
      <c r="C4822" s="118">
        <f t="shared" si="208"/>
        <v>0</v>
      </c>
      <c r="D4822" s="120" t="s">
        <v>25</v>
      </c>
      <c r="E4822" s="120" t="s">
        <v>10644</v>
      </c>
      <c r="F4822" s="211" t="s">
        <v>10645</v>
      </c>
      <c r="G4822" s="119" t="s">
        <v>1312</v>
      </c>
      <c r="I4822" s="119" t="s">
        <v>30</v>
      </c>
      <c r="J4822" s="121" t="s">
        <v>77</v>
      </c>
      <c r="K4822" s="120"/>
      <c r="L4822" s="120" t="s">
        <v>32</v>
      </c>
      <c r="M4822" s="120" t="s">
        <v>33</v>
      </c>
      <c r="N4822" s="131">
        <v>43873</v>
      </c>
      <c r="O4822" s="131">
        <v>44315</v>
      </c>
      <c r="P4822" s="124">
        <f t="shared" ref="P4822:P4884" si="209">IF(O4822&lt;&gt;0,MONTH(O4822),0)</f>
        <v>4</v>
      </c>
      <c r="R4822" s="118">
        <f ca="1">TODAY()-N4822</f>
        <v>805</v>
      </c>
      <c r="Y4822" s="116" t="s">
        <v>356</v>
      </c>
    </row>
    <row r="4823" spans="1:25">
      <c r="A4823" s="116">
        <v>4823</v>
      </c>
      <c r="C4823" s="118">
        <f t="shared" si="208"/>
        <v>0</v>
      </c>
      <c r="D4823" s="120" t="s">
        <v>7069</v>
      </c>
      <c r="E4823" s="120" t="s">
        <v>10646</v>
      </c>
      <c r="F4823" s="211" t="s">
        <v>10647</v>
      </c>
      <c r="G4823" s="119" t="s">
        <v>10648</v>
      </c>
      <c r="I4823" s="119" t="s">
        <v>30</v>
      </c>
      <c r="J4823" s="121" t="s">
        <v>529</v>
      </c>
      <c r="K4823" s="120"/>
      <c r="L4823" s="120" t="s">
        <v>32</v>
      </c>
      <c r="M4823" s="120" t="s">
        <v>33</v>
      </c>
      <c r="N4823" s="131">
        <v>43871</v>
      </c>
      <c r="P4823" s="124">
        <f t="shared" si="209"/>
        <v>0</v>
      </c>
      <c r="R4823" s="118">
        <f ca="1">TODAY()-T4823</f>
        <v>806</v>
      </c>
      <c r="S4823" s="120" t="s">
        <v>92</v>
      </c>
      <c r="T4823" s="126">
        <v>43872</v>
      </c>
      <c r="Y4823" s="116" t="s">
        <v>10649</v>
      </c>
    </row>
    <row r="4824" spans="1:25" ht="27.6">
      <c r="A4824" s="116">
        <v>4824</v>
      </c>
      <c r="C4824" s="118">
        <f t="shared" si="208"/>
        <v>0</v>
      </c>
      <c r="D4824" s="120" t="s">
        <v>7069</v>
      </c>
      <c r="E4824" s="120" t="s">
        <v>10650</v>
      </c>
      <c r="F4824" s="211" t="s">
        <v>10651</v>
      </c>
      <c r="G4824" s="119" t="s">
        <v>7644</v>
      </c>
      <c r="H4824" s="121" t="s">
        <v>6799</v>
      </c>
      <c r="I4824" s="119" t="s">
        <v>30</v>
      </c>
      <c r="J4824" s="121" t="s">
        <v>529</v>
      </c>
      <c r="K4824" s="120"/>
      <c r="L4824" s="120" t="s">
        <v>32</v>
      </c>
      <c r="P4824" s="124">
        <f t="shared" si="209"/>
        <v>0</v>
      </c>
    </row>
    <row r="4825" spans="1:25">
      <c r="A4825" s="116">
        <v>4825</v>
      </c>
      <c r="C4825" s="118">
        <f t="shared" si="208"/>
        <v>0</v>
      </c>
      <c r="D4825" s="120" t="s">
        <v>25</v>
      </c>
      <c r="E4825" s="120" t="s">
        <v>10652</v>
      </c>
      <c r="F4825" s="211" t="s">
        <v>1372</v>
      </c>
      <c r="G4825" s="119" t="s">
        <v>10653</v>
      </c>
      <c r="I4825" s="119" t="s">
        <v>30</v>
      </c>
      <c r="J4825" s="121" t="s">
        <v>529</v>
      </c>
      <c r="K4825" s="120"/>
      <c r="L4825" s="120" t="s">
        <v>32</v>
      </c>
      <c r="M4825" s="120" t="s">
        <v>33</v>
      </c>
      <c r="N4825" s="131">
        <v>43871</v>
      </c>
      <c r="O4825" s="131">
        <v>44315</v>
      </c>
      <c r="P4825" s="124">
        <f t="shared" si="209"/>
        <v>4</v>
      </c>
      <c r="R4825" s="118">
        <f ca="1">TODAY()-N4825</f>
        <v>807</v>
      </c>
      <c r="Y4825" s="116" t="s">
        <v>356</v>
      </c>
    </row>
    <row r="4826" spans="1:25">
      <c r="A4826" s="116">
        <v>4826</v>
      </c>
      <c r="C4826" s="118">
        <f t="shared" si="208"/>
        <v>0</v>
      </c>
      <c r="D4826" s="120" t="s">
        <v>25</v>
      </c>
      <c r="E4826" s="120" t="s">
        <v>10654</v>
      </c>
      <c r="F4826" s="211" t="s">
        <v>10655</v>
      </c>
      <c r="G4826" s="119" t="s">
        <v>2623</v>
      </c>
      <c r="I4826" s="119" t="s">
        <v>30</v>
      </c>
      <c r="J4826" s="121" t="s">
        <v>31</v>
      </c>
      <c r="K4826" s="120"/>
      <c r="L4826" s="120" t="s">
        <v>32</v>
      </c>
      <c r="M4826" s="120" t="s">
        <v>33</v>
      </c>
      <c r="N4826" s="131">
        <v>43872</v>
      </c>
      <c r="O4826" s="131">
        <v>44315</v>
      </c>
      <c r="P4826" s="124">
        <f t="shared" si="209"/>
        <v>4</v>
      </c>
      <c r="R4826" s="118">
        <f ca="1">TODAY()-N4826</f>
        <v>806</v>
      </c>
      <c r="Y4826" s="116" t="s">
        <v>356</v>
      </c>
    </row>
    <row r="4827" spans="1:25" ht="27.6">
      <c r="A4827" s="116">
        <v>4827</v>
      </c>
      <c r="C4827" s="118">
        <f t="shared" si="208"/>
        <v>0</v>
      </c>
      <c r="D4827" s="120" t="s">
        <v>7069</v>
      </c>
      <c r="E4827" s="120" t="s">
        <v>10656</v>
      </c>
      <c r="F4827" s="211" t="s">
        <v>10657</v>
      </c>
      <c r="G4827" s="119" t="s">
        <v>10658</v>
      </c>
      <c r="I4827" s="121" t="s">
        <v>30</v>
      </c>
      <c r="J4827" s="121" t="s">
        <v>485</v>
      </c>
      <c r="K4827" s="120"/>
      <c r="L4827" s="120" t="s">
        <v>32</v>
      </c>
      <c r="P4827" s="124">
        <f t="shared" si="209"/>
        <v>0</v>
      </c>
    </row>
    <row r="4828" spans="1:25" ht="27.6">
      <c r="A4828" s="116">
        <v>4828</v>
      </c>
      <c r="C4828" s="118">
        <f t="shared" si="208"/>
        <v>0</v>
      </c>
      <c r="D4828" s="120" t="s">
        <v>7069</v>
      </c>
      <c r="E4828" s="120" t="s">
        <v>10659</v>
      </c>
      <c r="F4828" s="211" t="s">
        <v>10660</v>
      </c>
      <c r="G4828" s="119" t="s">
        <v>2721</v>
      </c>
      <c r="H4828" s="121" t="s">
        <v>5003</v>
      </c>
      <c r="I4828" s="121" t="s">
        <v>30</v>
      </c>
      <c r="J4828" s="121" t="s">
        <v>7091</v>
      </c>
      <c r="K4828" s="120"/>
      <c r="L4828" s="120" t="s">
        <v>32</v>
      </c>
      <c r="P4828" s="124">
        <f t="shared" si="209"/>
        <v>0</v>
      </c>
    </row>
    <row r="4829" spans="1:25" ht="27.6">
      <c r="A4829" s="116">
        <v>4829</v>
      </c>
      <c r="C4829" s="118">
        <f t="shared" si="208"/>
        <v>0</v>
      </c>
      <c r="D4829" s="120" t="s">
        <v>25</v>
      </c>
      <c r="E4829" s="120" t="s">
        <v>10661</v>
      </c>
      <c r="F4829" s="211" t="s">
        <v>10662</v>
      </c>
      <c r="G4829" s="119" t="s">
        <v>2721</v>
      </c>
      <c r="H4829" s="121" t="s">
        <v>5003</v>
      </c>
      <c r="I4829" s="121" t="s">
        <v>30</v>
      </c>
      <c r="J4829" s="121" t="s">
        <v>1544</v>
      </c>
      <c r="K4829" s="120"/>
      <c r="L4829" s="120" t="s">
        <v>32</v>
      </c>
      <c r="M4829" s="120" t="s">
        <v>33</v>
      </c>
      <c r="N4829" s="131">
        <v>43879</v>
      </c>
      <c r="O4829" s="131">
        <v>44315</v>
      </c>
      <c r="P4829" s="124">
        <f t="shared" si="209"/>
        <v>4</v>
      </c>
      <c r="R4829" s="118">
        <f ca="1">TODAY()-N4829</f>
        <v>799</v>
      </c>
      <c r="Y4829" s="116" t="s">
        <v>356</v>
      </c>
    </row>
    <row r="4830" spans="1:25">
      <c r="A4830" s="116">
        <v>4830</v>
      </c>
      <c r="C4830" s="118">
        <f t="shared" si="208"/>
        <v>0</v>
      </c>
      <c r="D4830" s="120" t="s">
        <v>7069</v>
      </c>
      <c r="E4830" s="120" t="s">
        <v>10663</v>
      </c>
      <c r="F4830" s="211" t="s">
        <v>10664</v>
      </c>
      <c r="G4830" s="119" t="s">
        <v>2721</v>
      </c>
      <c r="H4830" s="121" t="s">
        <v>5003</v>
      </c>
      <c r="I4830" s="119" t="s">
        <v>30</v>
      </c>
      <c r="J4830" s="121" t="s">
        <v>77</v>
      </c>
      <c r="K4830" s="120"/>
      <c r="L4830" s="120" t="s">
        <v>32</v>
      </c>
      <c r="M4830" s="120" t="s">
        <v>33</v>
      </c>
      <c r="N4830" s="131">
        <v>43872</v>
      </c>
      <c r="P4830" s="124">
        <f t="shared" si="209"/>
        <v>0</v>
      </c>
      <c r="R4830" s="118">
        <f ca="1">TODAY()-N4830</f>
        <v>806</v>
      </c>
      <c r="Y4830" s="116" t="s">
        <v>356</v>
      </c>
    </row>
    <row r="4831" spans="1:25">
      <c r="A4831" s="116">
        <v>4831</v>
      </c>
      <c r="C4831" s="118">
        <f t="shared" si="208"/>
        <v>0</v>
      </c>
      <c r="D4831" s="120" t="s">
        <v>7069</v>
      </c>
      <c r="E4831" s="120" t="s">
        <v>10665</v>
      </c>
      <c r="F4831" s="211" t="s">
        <v>10666</v>
      </c>
      <c r="G4831" s="119" t="s">
        <v>2721</v>
      </c>
      <c r="H4831" s="121" t="s">
        <v>5003</v>
      </c>
      <c r="I4831" s="121" t="s">
        <v>30</v>
      </c>
      <c r="J4831" s="121" t="s">
        <v>485</v>
      </c>
      <c r="K4831" s="120"/>
      <c r="L4831" s="120" t="s">
        <v>32</v>
      </c>
      <c r="P4831" s="124">
        <f t="shared" si="209"/>
        <v>0</v>
      </c>
    </row>
    <row r="4832" spans="1:25">
      <c r="A4832" s="116">
        <v>4832</v>
      </c>
      <c r="B4832" s="126">
        <v>43733</v>
      </c>
      <c r="C4832" s="118">
        <f t="shared" si="208"/>
        <v>9</v>
      </c>
      <c r="D4832" s="120" t="s">
        <v>25</v>
      </c>
      <c r="E4832" s="120" t="s">
        <v>10667</v>
      </c>
      <c r="F4832" s="211" t="s">
        <v>10668</v>
      </c>
      <c r="G4832" s="119" t="s">
        <v>4167</v>
      </c>
      <c r="H4832" s="121" t="s">
        <v>6799</v>
      </c>
      <c r="I4832" s="119" t="s">
        <v>30</v>
      </c>
      <c r="J4832" s="121" t="s">
        <v>77</v>
      </c>
      <c r="K4832" s="120"/>
      <c r="L4832" s="120" t="s">
        <v>32</v>
      </c>
      <c r="M4832" s="120" t="s">
        <v>33</v>
      </c>
      <c r="N4832" s="131">
        <v>43872</v>
      </c>
      <c r="O4832" s="131">
        <v>44293</v>
      </c>
      <c r="P4832" s="124">
        <f t="shared" si="209"/>
        <v>4</v>
      </c>
      <c r="R4832" s="125">
        <f ca="1">TODAY()-O4832</f>
        <v>385</v>
      </c>
      <c r="S4832" s="120" t="s">
        <v>55</v>
      </c>
      <c r="Y4832" s="116" t="s">
        <v>59</v>
      </c>
    </row>
    <row r="4833" spans="1:25">
      <c r="A4833" s="116">
        <v>4833</v>
      </c>
      <c r="C4833" s="118">
        <f t="shared" si="208"/>
        <v>0</v>
      </c>
      <c r="D4833" s="120" t="s">
        <v>7069</v>
      </c>
      <c r="E4833" s="120" t="s">
        <v>10669</v>
      </c>
      <c r="F4833" s="211" t="s">
        <v>10670</v>
      </c>
      <c r="G4833" s="119" t="s">
        <v>214</v>
      </c>
      <c r="H4833" s="121" t="s">
        <v>6799</v>
      </c>
      <c r="I4833" s="121" t="s">
        <v>30</v>
      </c>
      <c r="J4833" s="121" t="s">
        <v>10497</v>
      </c>
      <c r="K4833" s="120"/>
      <c r="L4833" s="120" t="s">
        <v>32</v>
      </c>
      <c r="M4833" s="120" t="s">
        <v>33</v>
      </c>
      <c r="N4833" s="131">
        <v>43872</v>
      </c>
      <c r="P4833" s="124">
        <f t="shared" si="209"/>
        <v>0</v>
      </c>
      <c r="R4833" s="118">
        <f ca="1">TODAY()-T4833</f>
        <v>806</v>
      </c>
      <c r="S4833" s="120" t="s">
        <v>92</v>
      </c>
      <c r="T4833" s="126">
        <v>43872</v>
      </c>
      <c r="Y4833" s="116" t="s">
        <v>10671</v>
      </c>
    </row>
    <row r="4834" spans="1:25">
      <c r="A4834" s="116">
        <v>4834</v>
      </c>
      <c r="C4834" s="118">
        <f t="shared" si="208"/>
        <v>0</v>
      </c>
      <c r="D4834" s="120" t="s">
        <v>7069</v>
      </c>
      <c r="E4834" s="120" t="s">
        <v>10672</v>
      </c>
      <c r="F4834" s="211" t="s">
        <v>10673</v>
      </c>
      <c r="G4834" s="119" t="s">
        <v>214</v>
      </c>
      <c r="H4834" s="121" t="s">
        <v>6799</v>
      </c>
      <c r="I4834" s="119" t="s">
        <v>30</v>
      </c>
      <c r="J4834" s="121" t="s">
        <v>31</v>
      </c>
      <c r="K4834" s="120"/>
      <c r="L4834" s="120" t="s">
        <v>32</v>
      </c>
      <c r="P4834" s="124">
        <f t="shared" si="209"/>
        <v>0</v>
      </c>
    </row>
    <row r="4835" spans="1:25">
      <c r="A4835" s="116">
        <v>4835</v>
      </c>
      <c r="C4835" s="118">
        <f t="shared" si="208"/>
        <v>0</v>
      </c>
      <c r="D4835" s="120" t="s">
        <v>7069</v>
      </c>
      <c r="E4835" s="120" t="s">
        <v>10674</v>
      </c>
      <c r="F4835" s="211" t="s">
        <v>150</v>
      </c>
      <c r="G4835" s="119" t="s">
        <v>214</v>
      </c>
      <c r="H4835" s="121" t="s">
        <v>6799</v>
      </c>
      <c r="I4835" s="121" t="s">
        <v>30</v>
      </c>
      <c r="J4835" s="121" t="s">
        <v>10497</v>
      </c>
      <c r="K4835" s="120"/>
      <c r="L4835" s="120" t="s">
        <v>32</v>
      </c>
      <c r="P4835" s="124">
        <f t="shared" si="209"/>
        <v>0</v>
      </c>
    </row>
    <row r="4836" spans="1:25">
      <c r="A4836" s="116">
        <v>4836</v>
      </c>
      <c r="C4836" s="118">
        <f t="shared" si="208"/>
        <v>0</v>
      </c>
      <c r="D4836" s="120" t="s">
        <v>7069</v>
      </c>
      <c r="E4836" s="120" t="s">
        <v>10675</v>
      </c>
      <c r="F4836" s="211" t="s">
        <v>10676</v>
      </c>
      <c r="G4836" s="119" t="s">
        <v>10677</v>
      </c>
      <c r="I4836" s="119" t="s">
        <v>30</v>
      </c>
      <c r="J4836" s="121" t="s">
        <v>77</v>
      </c>
      <c r="K4836" s="120"/>
      <c r="L4836" s="120" t="s">
        <v>32</v>
      </c>
      <c r="P4836" s="124">
        <f t="shared" si="209"/>
        <v>0</v>
      </c>
    </row>
    <row r="4837" spans="1:25">
      <c r="A4837" s="116">
        <v>4837</v>
      </c>
      <c r="C4837" s="118">
        <f t="shared" si="208"/>
        <v>0</v>
      </c>
      <c r="D4837" s="120" t="s">
        <v>7069</v>
      </c>
      <c r="E4837" s="120" t="s">
        <v>10678</v>
      </c>
      <c r="F4837" s="211" t="s">
        <v>8173</v>
      </c>
      <c r="G4837" s="119" t="s">
        <v>7472</v>
      </c>
      <c r="I4837" s="119" t="s">
        <v>30</v>
      </c>
      <c r="J4837" s="121" t="s">
        <v>77</v>
      </c>
      <c r="K4837" s="120"/>
      <c r="L4837" s="120" t="s">
        <v>32</v>
      </c>
      <c r="P4837" s="124">
        <f t="shared" si="209"/>
        <v>0</v>
      </c>
    </row>
    <row r="4838" spans="1:25" ht="27.6">
      <c r="A4838" s="116">
        <v>4838</v>
      </c>
      <c r="C4838" s="118">
        <f t="shared" si="208"/>
        <v>0</v>
      </c>
      <c r="D4838" s="120" t="s">
        <v>7069</v>
      </c>
      <c r="E4838" s="120" t="s">
        <v>10679</v>
      </c>
      <c r="F4838" s="211" t="s">
        <v>10680</v>
      </c>
      <c r="G4838" s="119" t="s">
        <v>6508</v>
      </c>
      <c r="H4838" s="121" t="s">
        <v>6799</v>
      </c>
      <c r="I4838" s="119" t="s">
        <v>30</v>
      </c>
      <c r="J4838" s="121" t="s">
        <v>77</v>
      </c>
      <c r="K4838" s="120"/>
      <c r="L4838" s="120" t="s">
        <v>32</v>
      </c>
      <c r="P4838" s="124">
        <f t="shared" si="209"/>
        <v>0</v>
      </c>
    </row>
    <row r="4839" spans="1:25" ht="27.6">
      <c r="A4839" s="116">
        <v>4839</v>
      </c>
      <c r="C4839" s="118">
        <f t="shared" si="208"/>
        <v>0</v>
      </c>
      <c r="D4839" s="120" t="s">
        <v>7069</v>
      </c>
      <c r="E4839" s="120" t="s">
        <v>10681</v>
      </c>
      <c r="F4839" s="211" t="s">
        <v>10682</v>
      </c>
      <c r="G4839" s="119" t="s">
        <v>3748</v>
      </c>
      <c r="H4839" s="121" t="s">
        <v>6799</v>
      </c>
      <c r="I4839" s="121" t="s">
        <v>30</v>
      </c>
      <c r="J4839" s="121" t="s">
        <v>1544</v>
      </c>
      <c r="K4839" s="120"/>
      <c r="L4839" s="120" t="s">
        <v>32</v>
      </c>
      <c r="P4839" s="124">
        <f t="shared" si="209"/>
        <v>0</v>
      </c>
    </row>
    <row r="4840" spans="1:25" ht="27.6">
      <c r="A4840" s="116">
        <v>4840</v>
      </c>
      <c r="C4840" s="118">
        <f t="shared" si="208"/>
        <v>0</v>
      </c>
      <c r="D4840" s="120" t="s">
        <v>7069</v>
      </c>
      <c r="E4840" s="120" t="s">
        <v>10683</v>
      </c>
      <c r="F4840" s="211" t="s">
        <v>10684</v>
      </c>
      <c r="G4840" s="119" t="s">
        <v>3748</v>
      </c>
      <c r="H4840" s="121" t="s">
        <v>6799</v>
      </c>
      <c r="I4840" s="121" t="s">
        <v>30</v>
      </c>
      <c r="J4840" s="121" t="s">
        <v>1544</v>
      </c>
      <c r="K4840" s="120"/>
      <c r="L4840" s="120" t="s">
        <v>32</v>
      </c>
      <c r="P4840" s="124">
        <f t="shared" si="209"/>
        <v>0</v>
      </c>
    </row>
    <row r="4841" spans="1:25">
      <c r="A4841" s="116">
        <v>4841</v>
      </c>
      <c r="C4841" s="118">
        <f t="shared" si="208"/>
        <v>0</v>
      </c>
      <c r="D4841" s="120" t="s">
        <v>7069</v>
      </c>
      <c r="E4841" s="120" t="s">
        <v>10685</v>
      </c>
      <c r="F4841" s="211" t="s">
        <v>10686</v>
      </c>
      <c r="G4841" s="119" t="s">
        <v>10581</v>
      </c>
      <c r="H4841" s="121" t="s">
        <v>6799</v>
      </c>
      <c r="I4841" s="121" t="s">
        <v>30</v>
      </c>
      <c r="J4841" s="121" t="s">
        <v>1544</v>
      </c>
      <c r="K4841" s="120"/>
      <c r="L4841" s="120" t="s">
        <v>32</v>
      </c>
      <c r="M4841" s="120" t="s">
        <v>33</v>
      </c>
      <c r="N4841" s="131">
        <v>43875</v>
      </c>
      <c r="P4841" s="124">
        <f t="shared" si="209"/>
        <v>0</v>
      </c>
      <c r="R4841" s="118">
        <f ca="1">TODAY()-T4841</f>
        <v>800</v>
      </c>
      <c r="S4841" s="120" t="s">
        <v>92</v>
      </c>
      <c r="T4841" s="126">
        <v>43878</v>
      </c>
      <c r="Y4841" s="116" t="s">
        <v>10687</v>
      </c>
    </row>
    <row r="4842" spans="1:25" ht="27.6">
      <c r="A4842" s="116">
        <v>4842</v>
      </c>
      <c r="C4842" s="118">
        <f t="shared" si="208"/>
        <v>0</v>
      </c>
      <c r="D4842" s="120" t="s">
        <v>7069</v>
      </c>
      <c r="E4842" s="120" t="s">
        <v>10688</v>
      </c>
      <c r="F4842" s="211" t="s">
        <v>10689</v>
      </c>
      <c r="G4842" s="119" t="s">
        <v>10581</v>
      </c>
      <c r="H4842" s="121" t="s">
        <v>6799</v>
      </c>
      <c r="I4842" s="121" t="s">
        <v>30</v>
      </c>
      <c r="J4842" s="121" t="s">
        <v>1544</v>
      </c>
      <c r="K4842" s="120"/>
      <c r="L4842" s="120" t="s">
        <v>32</v>
      </c>
      <c r="P4842" s="124">
        <f t="shared" si="209"/>
        <v>0</v>
      </c>
    </row>
    <row r="4843" spans="1:25">
      <c r="A4843" s="116">
        <v>4843</v>
      </c>
      <c r="B4843" s="129">
        <v>44084</v>
      </c>
      <c r="C4843" s="118">
        <f t="shared" si="208"/>
        <v>9</v>
      </c>
      <c r="D4843" s="120" t="s">
        <v>252</v>
      </c>
      <c r="E4843" s="120" t="s">
        <v>10690</v>
      </c>
      <c r="F4843" s="211" t="s">
        <v>10691</v>
      </c>
      <c r="G4843" s="119" t="s">
        <v>214</v>
      </c>
      <c r="H4843" s="121" t="s">
        <v>6799</v>
      </c>
      <c r="I4843" s="119" t="s">
        <v>30</v>
      </c>
      <c r="J4843" s="121" t="s">
        <v>87</v>
      </c>
      <c r="K4843" s="120"/>
      <c r="L4843" s="120" t="s">
        <v>32</v>
      </c>
      <c r="M4843" s="120" t="s">
        <v>78</v>
      </c>
      <c r="P4843" s="124">
        <f t="shared" si="209"/>
        <v>0</v>
      </c>
    </row>
    <row r="4844" spans="1:25">
      <c r="A4844" s="116">
        <v>4844</v>
      </c>
      <c r="B4844" s="129">
        <v>44098</v>
      </c>
      <c r="C4844" s="118">
        <f t="shared" si="208"/>
        <v>9</v>
      </c>
      <c r="D4844" s="120" t="s">
        <v>252</v>
      </c>
      <c r="E4844" s="120" t="s">
        <v>10692</v>
      </c>
      <c r="F4844" s="211" t="s">
        <v>10693</v>
      </c>
      <c r="G4844" s="119" t="s">
        <v>361</v>
      </c>
      <c r="H4844" s="121" t="s">
        <v>6799</v>
      </c>
      <c r="I4844" s="119" t="s">
        <v>30</v>
      </c>
      <c r="J4844" s="121" t="s">
        <v>87</v>
      </c>
      <c r="K4844" s="120"/>
      <c r="L4844" s="120" t="s">
        <v>32</v>
      </c>
      <c r="P4844" s="124">
        <f t="shared" si="209"/>
        <v>0</v>
      </c>
    </row>
    <row r="4845" spans="1:25">
      <c r="A4845" s="116">
        <v>4845</v>
      </c>
      <c r="B4845" s="129">
        <v>44098</v>
      </c>
      <c r="C4845" s="118">
        <f t="shared" si="208"/>
        <v>9</v>
      </c>
      <c r="D4845" s="120" t="s">
        <v>252</v>
      </c>
      <c r="E4845" s="120" t="s">
        <v>10694</v>
      </c>
      <c r="F4845" s="211" t="s">
        <v>10695</v>
      </c>
      <c r="G4845" s="119" t="s">
        <v>361</v>
      </c>
      <c r="H4845" s="121" t="s">
        <v>6799</v>
      </c>
      <c r="I4845" s="119" t="s">
        <v>30</v>
      </c>
      <c r="J4845" s="121" t="s">
        <v>87</v>
      </c>
      <c r="K4845" s="120"/>
      <c r="L4845" s="120" t="s">
        <v>32</v>
      </c>
      <c r="P4845" s="124">
        <f t="shared" si="209"/>
        <v>0</v>
      </c>
    </row>
    <row r="4846" spans="1:25" ht="41.4">
      <c r="A4846" s="116">
        <v>4846</v>
      </c>
      <c r="B4846" s="129">
        <v>44098</v>
      </c>
      <c r="C4846" s="118">
        <f t="shared" si="208"/>
        <v>9</v>
      </c>
      <c r="D4846" s="120" t="s">
        <v>252</v>
      </c>
      <c r="E4846" s="120" t="s">
        <v>10696</v>
      </c>
      <c r="F4846" s="211" t="s">
        <v>10697</v>
      </c>
      <c r="G4846" s="119" t="s">
        <v>10698</v>
      </c>
      <c r="H4846" s="121" t="s">
        <v>6799</v>
      </c>
      <c r="I4846" s="119" t="s">
        <v>30</v>
      </c>
      <c r="J4846" s="121" t="s">
        <v>87</v>
      </c>
      <c r="K4846" s="120"/>
      <c r="L4846" s="120" t="s">
        <v>32</v>
      </c>
      <c r="M4846" s="120" t="s">
        <v>466</v>
      </c>
      <c r="P4846" s="124">
        <f t="shared" si="209"/>
        <v>0</v>
      </c>
    </row>
    <row r="4847" spans="1:25" ht="27.6">
      <c r="A4847" s="116">
        <v>4847</v>
      </c>
      <c r="B4847" s="129">
        <v>44098</v>
      </c>
      <c r="C4847" s="118">
        <f t="shared" si="208"/>
        <v>9</v>
      </c>
      <c r="D4847" s="120" t="s">
        <v>252</v>
      </c>
      <c r="E4847" s="120" t="s">
        <v>10699</v>
      </c>
      <c r="F4847" s="211" t="s">
        <v>10700</v>
      </c>
      <c r="G4847" s="119" t="s">
        <v>10701</v>
      </c>
      <c r="H4847" s="121" t="s">
        <v>6799</v>
      </c>
      <c r="J4847" s="121" t="s">
        <v>10702</v>
      </c>
      <c r="K4847" s="120"/>
      <c r="L4847" s="120" t="s">
        <v>32</v>
      </c>
      <c r="P4847" s="124">
        <f t="shared" si="209"/>
        <v>0</v>
      </c>
    </row>
    <row r="4848" spans="1:25">
      <c r="A4848" s="116">
        <v>4848</v>
      </c>
      <c r="B4848" s="129">
        <v>44098</v>
      </c>
      <c r="C4848" s="118">
        <f t="shared" si="208"/>
        <v>9</v>
      </c>
      <c r="D4848" s="120" t="s">
        <v>252</v>
      </c>
      <c r="E4848" s="120" t="s">
        <v>10703</v>
      </c>
      <c r="F4848" s="211" t="s">
        <v>1372</v>
      </c>
      <c r="G4848" s="119" t="s">
        <v>10704</v>
      </c>
      <c r="I4848" s="121" t="s">
        <v>30</v>
      </c>
      <c r="J4848" s="121" t="s">
        <v>6396</v>
      </c>
      <c r="K4848" s="120"/>
      <c r="L4848" s="120" t="s">
        <v>32</v>
      </c>
      <c r="P4848" s="124">
        <f t="shared" si="209"/>
        <v>0</v>
      </c>
    </row>
    <row r="4849" spans="1:25">
      <c r="A4849" s="116">
        <v>4849</v>
      </c>
      <c r="B4849" s="129">
        <v>44098</v>
      </c>
      <c r="C4849" s="118">
        <f t="shared" si="208"/>
        <v>9</v>
      </c>
      <c r="D4849" s="120" t="s">
        <v>252</v>
      </c>
      <c r="E4849" s="120" t="s">
        <v>10705</v>
      </c>
      <c r="F4849" s="211" t="s">
        <v>10706</v>
      </c>
      <c r="G4849" s="119" t="s">
        <v>10704</v>
      </c>
      <c r="I4849" s="121" t="s">
        <v>30</v>
      </c>
      <c r="J4849" s="121" t="s">
        <v>7123</v>
      </c>
      <c r="K4849" s="120"/>
      <c r="L4849" s="120" t="s">
        <v>32</v>
      </c>
      <c r="P4849" s="124">
        <f t="shared" si="209"/>
        <v>0</v>
      </c>
    </row>
    <row r="4850" spans="1:25" ht="27.6">
      <c r="A4850" s="116">
        <v>4850</v>
      </c>
      <c r="B4850" s="129">
        <v>44098</v>
      </c>
      <c r="C4850" s="118">
        <f t="shared" si="208"/>
        <v>9</v>
      </c>
      <c r="D4850" s="120" t="s">
        <v>252</v>
      </c>
      <c r="E4850" s="120" t="s">
        <v>10707</v>
      </c>
      <c r="F4850" s="211" t="s">
        <v>10708</v>
      </c>
      <c r="G4850" s="119" t="s">
        <v>4167</v>
      </c>
      <c r="H4850" s="121" t="s">
        <v>6799</v>
      </c>
      <c r="I4850" s="119" t="s">
        <v>30</v>
      </c>
      <c r="J4850" s="121" t="s">
        <v>87</v>
      </c>
      <c r="K4850" s="120"/>
      <c r="L4850" s="120" t="s">
        <v>32</v>
      </c>
      <c r="P4850" s="124">
        <f t="shared" si="209"/>
        <v>0</v>
      </c>
    </row>
    <row r="4851" spans="1:25">
      <c r="A4851" s="116">
        <v>4851</v>
      </c>
      <c r="C4851" s="118">
        <f t="shared" si="208"/>
        <v>0</v>
      </c>
      <c r="E4851" s="120" t="s">
        <v>10709</v>
      </c>
      <c r="F4851" s="211" t="s">
        <v>10710</v>
      </c>
      <c r="G4851" s="119" t="s">
        <v>10711</v>
      </c>
      <c r="I4851" s="121" t="s">
        <v>30</v>
      </c>
      <c r="J4851" s="121" t="s">
        <v>7087</v>
      </c>
      <c r="K4851" s="120"/>
      <c r="L4851" s="120" t="s">
        <v>32</v>
      </c>
      <c r="P4851" s="124">
        <f t="shared" si="209"/>
        <v>0</v>
      </c>
      <c r="Y4851" s="116" t="s">
        <v>356</v>
      </c>
    </row>
    <row r="4852" spans="1:25">
      <c r="A4852" s="116">
        <v>4852</v>
      </c>
      <c r="C4852" s="118">
        <f t="shared" si="208"/>
        <v>0</v>
      </c>
      <c r="E4852" s="120" t="s">
        <v>10712</v>
      </c>
      <c r="F4852" s="211" t="s">
        <v>1465</v>
      </c>
      <c r="G4852" s="119" t="s">
        <v>10713</v>
      </c>
      <c r="I4852" s="121" t="s">
        <v>30</v>
      </c>
      <c r="J4852" s="121" t="s">
        <v>7216</v>
      </c>
      <c r="K4852" s="120"/>
      <c r="L4852" s="120" t="s">
        <v>32</v>
      </c>
      <c r="P4852" s="124">
        <f t="shared" si="209"/>
        <v>0</v>
      </c>
      <c r="Y4852" s="116" t="s">
        <v>356</v>
      </c>
    </row>
    <row r="4853" spans="1:25">
      <c r="A4853" s="116">
        <v>4853</v>
      </c>
      <c r="C4853" s="118">
        <f t="shared" si="208"/>
        <v>0</v>
      </c>
      <c r="E4853" s="120" t="s">
        <v>10714</v>
      </c>
      <c r="F4853" s="211" t="s">
        <v>1462</v>
      </c>
      <c r="G4853" s="119" t="s">
        <v>10715</v>
      </c>
      <c r="I4853" s="121" t="s">
        <v>30</v>
      </c>
      <c r="J4853" s="121" t="s">
        <v>1540</v>
      </c>
      <c r="K4853" s="120"/>
      <c r="L4853" s="120" t="s">
        <v>32</v>
      </c>
      <c r="P4853" s="124">
        <f t="shared" si="209"/>
        <v>0</v>
      </c>
      <c r="Y4853" s="116" t="s">
        <v>356</v>
      </c>
    </row>
    <row r="4854" spans="1:25">
      <c r="A4854" s="116">
        <v>4854</v>
      </c>
      <c r="C4854" s="118">
        <f t="shared" si="208"/>
        <v>0</v>
      </c>
      <c r="E4854" s="120" t="s">
        <v>10716</v>
      </c>
      <c r="F4854" s="211" t="s">
        <v>7061</v>
      </c>
      <c r="G4854" s="119" t="s">
        <v>7753</v>
      </c>
      <c r="I4854" s="121" t="s">
        <v>30</v>
      </c>
      <c r="J4854" s="121" t="s">
        <v>5018</v>
      </c>
      <c r="K4854" s="120"/>
      <c r="L4854" s="120" t="s">
        <v>32</v>
      </c>
      <c r="M4854" s="120" t="s">
        <v>33</v>
      </c>
      <c r="N4854" s="131">
        <v>43872</v>
      </c>
      <c r="P4854" s="124">
        <f t="shared" si="209"/>
        <v>0</v>
      </c>
      <c r="R4854" s="118">
        <f ca="1">TODAY()-T4854</f>
        <v>806</v>
      </c>
      <c r="S4854" s="120" t="s">
        <v>92</v>
      </c>
      <c r="T4854" s="126">
        <v>43872</v>
      </c>
      <c r="Y4854" s="116" t="s">
        <v>2190</v>
      </c>
    </row>
    <row r="4855" spans="1:25">
      <c r="A4855" s="116">
        <v>4855</v>
      </c>
      <c r="C4855" s="118">
        <f t="shared" si="208"/>
        <v>0</v>
      </c>
      <c r="E4855" s="120" t="s">
        <v>10717</v>
      </c>
      <c r="F4855" s="211" t="s">
        <v>122</v>
      </c>
      <c r="G4855" s="119" t="s">
        <v>10718</v>
      </c>
      <c r="I4855" s="121" t="s">
        <v>30</v>
      </c>
      <c r="J4855" s="121" t="s">
        <v>1540</v>
      </c>
      <c r="K4855" s="120"/>
      <c r="L4855" s="120" t="s">
        <v>32</v>
      </c>
      <c r="P4855" s="124">
        <f t="shared" si="209"/>
        <v>0</v>
      </c>
      <c r="Y4855" s="116" t="s">
        <v>356</v>
      </c>
    </row>
    <row r="4856" spans="1:25">
      <c r="A4856" s="116">
        <v>4856</v>
      </c>
      <c r="B4856" s="129">
        <v>44263</v>
      </c>
      <c r="C4856" s="118">
        <f t="shared" si="208"/>
        <v>3</v>
      </c>
      <c r="D4856" s="120" t="s">
        <v>252</v>
      </c>
      <c r="E4856" s="140" t="s">
        <v>10719</v>
      </c>
      <c r="F4856" s="211" t="s">
        <v>10720</v>
      </c>
      <c r="G4856" s="130" t="s">
        <v>5010</v>
      </c>
      <c r="H4856" s="120" t="s">
        <v>29</v>
      </c>
      <c r="I4856" s="119" t="s">
        <v>30</v>
      </c>
      <c r="J4856" s="121" t="s">
        <v>77</v>
      </c>
      <c r="K4856" s="120" t="s">
        <v>65</v>
      </c>
      <c r="L4856" s="131" t="s">
        <v>32</v>
      </c>
      <c r="M4856" s="120" t="s">
        <v>78</v>
      </c>
      <c r="P4856" s="124">
        <f t="shared" si="209"/>
        <v>0</v>
      </c>
    </row>
    <row r="4857" spans="1:25">
      <c r="A4857" s="116">
        <v>4857</v>
      </c>
      <c r="C4857" s="118">
        <f t="shared" si="208"/>
        <v>0</v>
      </c>
      <c r="E4857" s="120" t="s">
        <v>10721</v>
      </c>
      <c r="F4857" s="211" t="s">
        <v>6018</v>
      </c>
      <c r="G4857" s="119" t="s">
        <v>10722</v>
      </c>
      <c r="I4857" s="121" t="s">
        <v>30</v>
      </c>
      <c r="J4857" s="121" t="s">
        <v>1540</v>
      </c>
      <c r="K4857" s="120"/>
      <c r="L4857" s="120" t="s">
        <v>32</v>
      </c>
      <c r="P4857" s="124">
        <f t="shared" si="209"/>
        <v>0</v>
      </c>
      <c r="Y4857" s="116" t="s">
        <v>356</v>
      </c>
    </row>
    <row r="4858" spans="1:25" ht="27.6">
      <c r="A4858" s="116">
        <v>4858</v>
      </c>
      <c r="B4858" s="129">
        <v>44263</v>
      </c>
      <c r="C4858" s="118">
        <f t="shared" si="208"/>
        <v>3</v>
      </c>
      <c r="D4858" s="120" t="s">
        <v>252</v>
      </c>
      <c r="E4858" s="140" t="s">
        <v>10723</v>
      </c>
      <c r="F4858" s="211" t="s">
        <v>10724</v>
      </c>
      <c r="G4858" s="130" t="s">
        <v>8981</v>
      </c>
      <c r="H4858" s="120" t="s">
        <v>29</v>
      </c>
      <c r="I4858" s="121" t="s">
        <v>30</v>
      </c>
      <c r="J4858" s="121" t="s">
        <v>7087</v>
      </c>
      <c r="K4858" s="120" t="s">
        <v>65</v>
      </c>
      <c r="L4858" s="131" t="s">
        <v>32</v>
      </c>
      <c r="M4858" s="120" t="s">
        <v>78</v>
      </c>
      <c r="P4858" s="124">
        <f t="shared" si="209"/>
        <v>0</v>
      </c>
    </row>
    <row r="4859" spans="1:25">
      <c r="A4859" s="116">
        <v>4859</v>
      </c>
      <c r="C4859" s="118">
        <f t="shared" si="208"/>
        <v>0</v>
      </c>
      <c r="E4859" s="120" t="s">
        <v>10725</v>
      </c>
      <c r="F4859" s="211" t="s">
        <v>2854</v>
      </c>
      <c r="G4859" s="119" t="s">
        <v>10726</v>
      </c>
      <c r="I4859" s="121" t="s">
        <v>30</v>
      </c>
      <c r="J4859" s="121" t="s">
        <v>7280</v>
      </c>
      <c r="K4859" s="120"/>
      <c r="L4859" s="120" t="s">
        <v>32</v>
      </c>
      <c r="P4859" s="124">
        <f t="shared" si="209"/>
        <v>0</v>
      </c>
      <c r="Y4859" s="116" t="s">
        <v>356</v>
      </c>
    </row>
    <row r="4860" spans="1:25">
      <c r="A4860" s="116">
        <v>4860</v>
      </c>
      <c r="C4860" s="118">
        <f t="shared" si="208"/>
        <v>0</v>
      </c>
      <c r="E4860" s="120" t="s">
        <v>10727</v>
      </c>
      <c r="F4860" s="211" t="s">
        <v>10728</v>
      </c>
      <c r="G4860" s="119" t="s">
        <v>10729</v>
      </c>
      <c r="I4860" s="119" t="s">
        <v>30</v>
      </c>
      <c r="J4860" s="121" t="s">
        <v>87</v>
      </c>
      <c r="K4860" s="120"/>
      <c r="L4860" s="120" t="s">
        <v>32</v>
      </c>
      <c r="P4860" s="124">
        <f t="shared" si="209"/>
        <v>0</v>
      </c>
      <c r="Y4860" s="116" t="s">
        <v>356</v>
      </c>
    </row>
    <row r="4861" spans="1:25">
      <c r="A4861" s="116">
        <v>4861</v>
      </c>
      <c r="C4861" s="118">
        <f t="shared" si="208"/>
        <v>0</v>
      </c>
      <c r="E4861" s="120" t="s">
        <v>10730</v>
      </c>
      <c r="F4861" s="211" t="s">
        <v>10731</v>
      </c>
      <c r="G4861" s="119" t="s">
        <v>10732</v>
      </c>
      <c r="I4861" s="121" t="s">
        <v>30</v>
      </c>
      <c r="J4861" s="121" t="s">
        <v>7123</v>
      </c>
      <c r="K4861" s="120"/>
      <c r="L4861" s="120" t="s">
        <v>32</v>
      </c>
      <c r="P4861" s="124">
        <f t="shared" si="209"/>
        <v>0</v>
      </c>
      <c r="Y4861" s="116" t="s">
        <v>356</v>
      </c>
    </row>
    <row r="4862" spans="1:25">
      <c r="A4862" s="116">
        <v>4862</v>
      </c>
      <c r="C4862" s="118">
        <f t="shared" si="208"/>
        <v>0</v>
      </c>
      <c r="E4862" s="120" t="s">
        <v>10733</v>
      </c>
      <c r="F4862" s="211" t="s">
        <v>10731</v>
      </c>
      <c r="G4862" s="119" t="s">
        <v>9028</v>
      </c>
      <c r="H4862" s="121" t="s">
        <v>5003</v>
      </c>
      <c r="I4862" s="121" t="s">
        <v>30</v>
      </c>
      <c r="J4862" s="121" t="s">
        <v>5018</v>
      </c>
      <c r="K4862" s="120"/>
      <c r="L4862" s="120" t="s">
        <v>32</v>
      </c>
      <c r="P4862" s="124">
        <f t="shared" si="209"/>
        <v>0</v>
      </c>
      <c r="Y4862" s="116" t="s">
        <v>356</v>
      </c>
    </row>
    <row r="4863" spans="1:25">
      <c r="A4863" s="116">
        <v>4863</v>
      </c>
      <c r="C4863" s="118">
        <f t="shared" si="208"/>
        <v>0</v>
      </c>
      <c r="E4863" s="120" t="s">
        <v>10734</v>
      </c>
      <c r="F4863" s="211" t="s">
        <v>10735</v>
      </c>
      <c r="G4863" s="119" t="s">
        <v>10736</v>
      </c>
      <c r="I4863" s="121" t="s">
        <v>30</v>
      </c>
      <c r="J4863" s="121" t="s">
        <v>7087</v>
      </c>
      <c r="K4863" s="120"/>
      <c r="L4863" s="120" t="s">
        <v>32</v>
      </c>
      <c r="P4863" s="124">
        <f t="shared" si="209"/>
        <v>0</v>
      </c>
      <c r="Y4863" s="116" t="s">
        <v>356</v>
      </c>
    </row>
    <row r="4864" spans="1:25">
      <c r="A4864" s="116">
        <v>4864</v>
      </c>
      <c r="C4864" s="118">
        <f t="shared" si="208"/>
        <v>0</v>
      </c>
      <c r="E4864" s="120" t="s">
        <v>10737</v>
      </c>
      <c r="F4864" s="211" t="s">
        <v>10731</v>
      </c>
      <c r="G4864" s="119" t="s">
        <v>10738</v>
      </c>
      <c r="I4864" s="121" t="s">
        <v>30</v>
      </c>
      <c r="J4864" s="121" t="s">
        <v>7123</v>
      </c>
      <c r="K4864" s="120"/>
      <c r="L4864" s="120" t="s">
        <v>32</v>
      </c>
      <c r="P4864" s="124">
        <f t="shared" si="209"/>
        <v>0</v>
      </c>
      <c r="Y4864" s="116" t="s">
        <v>356</v>
      </c>
    </row>
    <row r="4865" spans="1:25">
      <c r="A4865" s="116">
        <v>4865</v>
      </c>
      <c r="C4865" s="118">
        <f t="shared" si="208"/>
        <v>0</v>
      </c>
      <c r="E4865" s="120" t="s">
        <v>10739</v>
      </c>
      <c r="F4865" s="211" t="s">
        <v>10740</v>
      </c>
      <c r="G4865" s="119" t="s">
        <v>10741</v>
      </c>
      <c r="I4865" s="121" t="s">
        <v>30</v>
      </c>
      <c r="J4865" s="121" t="s">
        <v>7958</v>
      </c>
      <c r="K4865" s="120"/>
      <c r="L4865" s="120" t="s">
        <v>32</v>
      </c>
      <c r="P4865" s="124">
        <f t="shared" si="209"/>
        <v>0</v>
      </c>
      <c r="Y4865" s="116" t="s">
        <v>356</v>
      </c>
    </row>
    <row r="4866" spans="1:25" ht="27.6">
      <c r="A4866" s="116">
        <v>4866</v>
      </c>
      <c r="C4866" s="118">
        <f t="shared" si="208"/>
        <v>0</v>
      </c>
      <c r="E4866" s="120" t="s">
        <v>10742</v>
      </c>
      <c r="F4866" s="211" t="s">
        <v>10743</v>
      </c>
      <c r="G4866" s="119" t="s">
        <v>10744</v>
      </c>
      <c r="I4866" s="121" t="s">
        <v>30</v>
      </c>
      <c r="J4866" s="121" t="s">
        <v>7131</v>
      </c>
      <c r="K4866" s="120"/>
      <c r="L4866" s="120" t="s">
        <v>32</v>
      </c>
      <c r="P4866" s="124">
        <f t="shared" si="209"/>
        <v>0</v>
      </c>
      <c r="Y4866" s="116" t="s">
        <v>356</v>
      </c>
    </row>
    <row r="4867" spans="1:25">
      <c r="A4867" s="116">
        <v>4867</v>
      </c>
      <c r="C4867" s="118">
        <f t="shared" si="208"/>
        <v>0</v>
      </c>
      <c r="E4867" s="120" t="s">
        <v>10745</v>
      </c>
      <c r="F4867" s="211" t="s">
        <v>10731</v>
      </c>
      <c r="G4867" s="119" t="s">
        <v>9369</v>
      </c>
      <c r="I4867" s="121" t="s">
        <v>30</v>
      </c>
      <c r="J4867" s="121" t="s">
        <v>6396</v>
      </c>
      <c r="K4867" s="120"/>
      <c r="L4867" s="120" t="s">
        <v>32</v>
      </c>
      <c r="P4867" s="124">
        <f t="shared" si="209"/>
        <v>0</v>
      </c>
      <c r="Y4867" s="116" t="s">
        <v>356</v>
      </c>
    </row>
    <row r="4868" spans="1:25">
      <c r="A4868" s="116">
        <v>4868</v>
      </c>
      <c r="C4868" s="118">
        <f t="shared" si="208"/>
        <v>0</v>
      </c>
      <c r="E4868" s="120" t="s">
        <v>10746</v>
      </c>
      <c r="F4868" s="211" t="s">
        <v>10747</v>
      </c>
      <c r="G4868" s="119" t="s">
        <v>10748</v>
      </c>
      <c r="I4868" s="121" t="s">
        <v>30</v>
      </c>
      <c r="J4868" s="121" t="s">
        <v>7216</v>
      </c>
      <c r="K4868" s="120"/>
      <c r="L4868" s="120" t="s">
        <v>32</v>
      </c>
      <c r="P4868" s="124">
        <f t="shared" si="209"/>
        <v>0</v>
      </c>
      <c r="Y4868" s="116" t="s">
        <v>356</v>
      </c>
    </row>
    <row r="4869" spans="1:25">
      <c r="A4869" s="116">
        <v>4869</v>
      </c>
      <c r="B4869" s="129">
        <v>44263</v>
      </c>
      <c r="C4869" s="118">
        <f t="shared" si="208"/>
        <v>3</v>
      </c>
      <c r="D4869" s="120" t="s">
        <v>252</v>
      </c>
      <c r="E4869" s="120" t="s">
        <v>10749</v>
      </c>
      <c r="F4869" s="211" t="s">
        <v>10750</v>
      </c>
      <c r="G4869" s="119" t="s">
        <v>10751</v>
      </c>
      <c r="H4869" s="121" t="s">
        <v>41</v>
      </c>
      <c r="I4869" s="121" t="s">
        <v>30</v>
      </c>
      <c r="J4869" s="121" t="s">
        <v>7131</v>
      </c>
      <c r="K4869" s="120" t="s">
        <v>65</v>
      </c>
      <c r="L4869" s="131" t="s">
        <v>32</v>
      </c>
      <c r="M4869" s="120" t="s">
        <v>33</v>
      </c>
      <c r="N4869" s="131">
        <v>44280</v>
      </c>
      <c r="O4869" s="131">
        <v>44602</v>
      </c>
      <c r="P4869" s="124">
        <f t="shared" si="209"/>
        <v>2</v>
      </c>
      <c r="Q4869" s="118">
        <v>2</v>
      </c>
      <c r="R4869" s="125">
        <f ca="1">TODAY()-O4869</f>
        <v>76</v>
      </c>
      <c r="Y4869" s="116" t="s">
        <v>1713</v>
      </c>
    </row>
    <row r="4870" spans="1:25">
      <c r="A4870" s="116">
        <v>4870</v>
      </c>
      <c r="B4870" s="129">
        <v>44263</v>
      </c>
      <c r="C4870" s="118">
        <f t="shared" si="208"/>
        <v>3</v>
      </c>
      <c r="D4870" s="120" t="s">
        <v>252</v>
      </c>
      <c r="E4870" s="140" t="s">
        <v>10752</v>
      </c>
      <c r="F4870" s="211" t="s">
        <v>10753</v>
      </c>
      <c r="G4870" s="130" t="s">
        <v>8981</v>
      </c>
      <c r="H4870" s="120" t="s">
        <v>29</v>
      </c>
      <c r="I4870" s="121" t="s">
        <v>30</v>
      </c>
      <c r="J4870" s="121" t="s">
        <v>7087</v>
      </c>
      <c r="K4870" s="120" t="s">
        <v>65</v>
      </c>
      <c r="L4870" s="131" t="s">
        <v>32</v>
      </c>
      <c r="M4870" s="120" t="s">
        <v>78</v>
      </c>
      <c r="P4870" s="124">
        <f t="shared" si="209"/>
        <v>0</v>
      </c>
    </row>
    <row r="4871" spans="1:25">
      <c r="A4871" s="116">
        <v>4871</v>
      </c>
      <c r="C4871" s="118">
        <f t="shared" ref="C4871:C4933" si="210">IF(B4871&lt;&gt;0,MONTH(B4871),0)</f>
        <v>0</v>
      </c>
      <c r="D4871" s="120" t="s">
        <v>25</v>
      </c>
      <c r="E4871" s="120" t="s">
        <v>10754</v>
      </c>
      <c r="F4871" s="211" t="s">
        <v>7517</v>
      </c>
      <c r="G4871" s="119" t="s">
        <v>10755</v>
      </c>
      <c r="H4871" s="121" t="s">
        <v>41</v>
      </c>
      <c r="I4871" s="121" t="s">
        <v>30</v>
      </c>
      <c r="J4871" s="121" t="s">
        <v>6396</v>
      </c>
      <c r="K4871" s="120" t="s">
        <v>65</v>
      </c>
      <c r="L4871" s="120" t="s">
        <v>32</v>
      </c>
      <c r="M4871" s="120" t="s">
        <v>33</v>
      </c>
      <c r="N4871" s="131">
        <v>43872</v>
      </c>
      <c r="O4871" s="131">
        <v>44658</v>
      </c>
      <c r="P4871" s="124">
        <f t="shared" si="209"/>
        <v>4</v>
      </c>
      <c r="R4871" s="125"/>
      <c r="S4871" s="126" t="s">
        <v>44</v>
      </c>
      <c r="Y4871" s="116" t="str">
        <f xml:space="preserve"> "Follow up message sent " &amp;TEXT(O4871,"dd/mm/yyyy")</f>
        <v>Follow up message sent 07/04/2022</v>
      </c>
    </row>
    <row r="4872" spans="1:25">
      <c r="A4872" s="116">
        <v>4872</v>
      </c>
      <c r="C4872" s="118">
        <f t="shared" si="210"/>
        <v>0</v>
      </c>
      <c r="E4872" s="120" t="s">
        <v>10756</v>
      </c>
      <c r="F4872" s="211" t="s">
        <v>10757</v>
      </c>
      <c r="G4872" s="119" t="s">
        <v>2177</v>
      </c>
      <c r="I4872" s="121" t="s">
        <v>30</v>
      </c>
      <c r="J4872" s="121" t="s">
        <v>5018</v>
      </c>
      <c r="K4872" s="120"/>
      <c r="L4872" s="120" t="s">
        <v>32</v>
      </c>
      <c r="P4872" s="124">
        <f t="shared" si="209"/>
        <v>0</v>
      </c>
      <c r="Y4872" s="116" t="s">
        <v>356</v>
      </c>
    </row>
    <row r="4873" spans="1:25">
      <c r="A4873" s="116">
        <v>4873</v>
      </c>
      <c r="C4873" s="118">
        <f t="shared" si="210"/>
        <v>0</v>
      </c>
      <c r="E4873" s="120" t="s">
        <v>10758</v>
      </c>
      <c r="F4873" s="211" t="s">
        <v>10759</v>
      </c>
      <c r="G4873" s="119" t="s">
        <v>7096</v>
      </c>
      <c r="I4873" s="121" t="s">
        <v>30</v>
      </c>
      <c r="J4873" s="121" t="s">
        <v>7280</v>
      </c>
      <c r="K4873" s="120"/>
      <c r="L4873" s="120" t="s">
        <v>32</v>
      </c>
      <c r="P4873" s="124">
        <f t="shared" si="209"/>
        <v>0</v>
      </c>
      <c r="Y4873" s="116" t="s">
        <v>356</v>
      </c>
    </row>
    <row r="4874" spans="1:25" ht="27.6">
      <c r="A4874" s="116">
        <v>4874</v>
      </c>
      <c r="C4874" s="118">
        <f t="shared" si="210"/>
        <v>0</v>
      </c>
      <c r="E4874" s="120" t="s">
        <v>10760</v>
      </c>
      <c r="F4874" s="211" t="s">
        <v>10761</v>
      </c>
      <c r="G4874" s="119" t="s">
        <v>10762</v>
      </c>
      <c r="I4874" s="119" t="s">
        <v>30</v>
      </c>
      <c r="J4874" s="121" t="s">
        <v>87</v>
      </c>
      <c r="K4874" s="120"/>
      <c r="L4874" s="120" t="s">
        <v>32</v>
      </c>
      <c r="M4874" s="120" t="s">
        <v>33</v>
      </c>
      <c r="N4874" s="131">
        <v>43872</v>
      </c>
      <c r="O4874" s="131" t="s">
        <v>44</v>
      </c>
      <c r="P4874" s="124" t="e">
        <f t="shared" si="209"/>
        <v>#VALUE!</v>
      </c>
      <c r="R4874" s="125"/>
      <c r="S4874" s="126" t="s">
        <v>44</v>
      </c>
      <c r="Y4874" s="116" t="str">
        <f xml:space="preserve"> "Follow up message sent " &amp;TEXT(O4874,"dd/mm/yyyy")</f>
        <v>Follow up message sent Irrelevant</v>
      </c>
    </row>
    <row r="4875" spans="1:25">
      <c r="A4875" s="116">
        <v>4875</v>
      </c>
      <c r="C4875" s="118">
        <f t="shared" si="210"/>
        <v>0</v>
      </c>
      <c r="E4875" s="120" t="s">
        <v>10763</v>
      </c>
      <c r="F4875" s="211" t="s">
        <v>10764</v>
      </c>
      <c r="G4875" s="119" t="s">
        <v>10765</v>
      </c>
      <c r="I4875" s="121" t="s">
        <v>30</v>
      </c>
      <c r="J4875" s="121" t="s">
        <v>7216</v>
      </c>
      <c r="K4875" s="120"/>
      <c r="L4875" s="120" t="s">
        <v>32</v>
      </c>
      <c r="P4875" s="124">
        <f t="shared" si="209"/>
        <v>0</v>
      </c>
      <c r="Y4875" s="116" t="s">
        <v>356</v>
      </c>
    </row>
    <row r="4876" spans="1:25">
      <c r="A4876" s="116">
        <v>4876</v>
      </c>
      <c r="C4876" s="118">
        <f t="shared" si="210"/>
        <v>0</v>
      </c>
      <c r="E4876" s="120" t="s">
        <v>10766</v>
      </c>
      <c r="F4876" s="211" t="s">
        <v>10767</v>
      </c>
      <c r="G4876" s="119" t="s">
        <v>10768</v>
      </c>
      <c r="I4876" s="119" t="s">
        <v>30</v>
      </c>
      <c r="J4876" s="121" t="s">
        <v>87</v>
      </c>
      <c r="K4876" s="120"/>
      <c r="L4876" s="120" t="s">
        <v>32</v>
      </c>
      <c r="P4876" s="124">
        <f t="shared" si="209"/>
        <v>0</v>
      </c>
      <c r="Y4876" s="116" t="s">
        <v>356</v>
      </c>
    </row>
    <row r="4877" spans="1:25">
      <c r="A4877" s="116">
        <v>4877</v>
      </c>
      <c r="C4877" s="118">
        <f t="shared" si="210"/>
        <v>0</v>
      </c>
      <c r="E4877" s="120" t="s">
        <v>10769</v>
      </c>
      <c r="F4877" s="211" t="s">
        <v>10770</v>
      </c>
      <c r="G4877" s="119" t="s">
        <v>7714</v>
      </c>
      <c r="I4877" s="121" t="s">
        <v>30</v>
      </c>
      <c r="J4877" s="121" t="s">
        <v>7216</v>
      </c>
      <c r="K4877" s="120"/>
      <c r="L4877" s="120" t="s">
        <v>32</v>
      </c>
      <c r="P4877" s="124">
        <f t="shared" si="209"/>
        <v>0</v>
      </c>
      <c r="Y4877" s="116" t="s">
        <v>356</v>
      </c>
    </row>
    <row r="4878" spans="1:25">
      <c r="A4878" s="116">
        <v>4878</v>
      </c>
      <c r="C4878" s="118">
        <f t="shared" si="210"/>
        <v>0</v>
      </c>
      <c r="E4878" s="120" t="s">
        <v>10771</v>
      </c>
      <c r="F4878" s="211" t="s">
        <v>7681</v>
      </c>
      <c r="G4878" s="119" t="s">
        <v>10772</v>
      </c>
      <c r="I4878" s="121" t="s">
        <v>30</v>
      </c>
      <c r="J4878" s="121" t="s">
        <v>7123</v>
      </c>
      <c r="K4878" s="120"/>
      <c r="L4878" s="120" t="s">
        <v>32</v>
      </c>
      <c r="M4878" s="120" t="s">
        <v>33</v>
      </c>
      <c r="N4878" s="131">
        <v>43872</v>
      </c>
      <c r="P4878" s="124">
        <f t="shared" si="209"/>
        <v>0</v>
      </c>
      <c r="R4878" s="118">
        <f ca="1">TODAY()-T4878</f>
        <v>806</v>
      </c>
      <c r="S4878" s="120" t="s">
        <v>92</v>
      </c>
      <c r="T4878" s="126">
        <v>43872</v>
      </c>
      <c r="Y4878" s="116" t="s">
        <v>7314</v>
      </c>
    </row>
    <row r="4879" spans="1:25" ht="27.6">
      <c r="A4879" s="116">
        <v>4879</v>
      </c>
      <c r="C4879" s="118">
        <f t="shared" si="210"/>
        <v>0</v>
      </c>
      <c r="E4879" s="120" t="s">
        <v>10773</v>
      </c>
      <c r="F4879" s="211" t="s">
        <v>10774</v>
      </c>
      <c r="G4879" s="119" t="s">
        <v>8121</v>
      </c>
      <c r="I4879" s="119" t="s">
        <v>30</v>
      </c>
      <c r="J4879" s="121" t="s">
        <v>87</v>
      </c>
      <c r="K4879" s="120"/>
      <c r="L4879" s="120" t="s">
        <v>32</v>
      </c>
      <c r="P4879" s="124">
        <f t="shared" si="209"/>
        <v>0</v>
      </c>
      <c r="Y4879" s="116" t="s">
        <v>356</v>
      </c>
    </row>
    <row r="4880" spans="1:25">
      <c r="A4880" s="116">
        <v>4880</v>
      </c>
      <c r="C4880" s="118">
        <f t="shared" si="210"/>
        <v>0</v>
      </c>
      <c r="E4880" s="120" t="s">
        <v>10775</v>
      </c>
      <c r="F4880" s="211" t="s">
        <v>10776</v>
      </c>
      <c r="G4880" s="119" t="s">
        <v>10777</v>
      </c>
      <c r="I4880" s="121" t="s">
        <v>30</v>
      </c>
      <c r="J4880" s="121" t="s">
        <v>7087</v>
      </c>
      <c r="K4880" s="120"/>
      <c r="L4880" s="120" t="s">
        <v>32</v>
      </c>
      <c r="P4880" s="124">
        <f t="shared" si="209"/>
        <v>0</v>
      </c>
      <c r="Y4880" s="116" t="s">
        <v>356</v>
      </c>
    </row>
    <row r="4881" spans="1:25">
      <c r="A4881" s="116">
        <v>4881</v>
      </c>
      <c r="C4881" s="118">
        <f t="shared" si="210"/>
        <v>0</v>
      </c>
      <c r="E4881" s="120" t="s">
        <v>10778</v>
      </c>
      <c r="F4881" s="211" t="s">
        <v>10779</v>
      </c>
      <c r="G4881" s="119" t="s">
        <v>10780</v>
      </c>
      <c r="I4881" s="121" t="s">
        <v>30</v>
      </c>
      <c r="J4881" s="121" t="s">
        <v>7216</v>
      </c>
      <c r="K4881" s="120"/>
      <c r="L4881" s="120" t="s">
        <v>32</v>
      </c>
      <c r="P4881" s="124">
        <f t="shared" si="209"/>
        <v>0</v>
      </c>
      <c r="Y4881" s="116" t="s">
        <v>356</v>
      </c>
    </row>
    <row r="4882" spans="1:25" ht="27.6">
      <c r="A4882" s="116">
        <v>4882</v>
      </c>
      <c r="B4882" s="129">
        <v>44098</v>
      </c>
      <c r="C4882" s="118">
        <f t="shared" si="210"/>
        <v>9</v>
      </c>
      <c r="D4882" s="120" t="s">
        <v>252</v>
      </c>
      <c r="E4882" s="120" t="s">
        <v>10781</v>
      </c>
      <c r="F4882" s="211" t="s">
        <v>10782</v>
      </c>
      <c r="G4882" s="119" t="s">
        <v>214</v>
      </c>
      <c r="H4882" s="121" t="s">
        <v>6799</v>
      </c>
      <c r="I4882" s="121" t="s">
        <v>30</v>
      </c>
      <c r="J4882" s="121" t="s">
        <v>10497</v>
      </c>
      <c r="K4882" s="120"/>
      <c r="L4882" s="120" t="s">
        <v>32</v>
      </c>
      <c r="P4882" s="124">
        <f t="shared" si="209"/>
        <v>0</v>
      </c>
    </row>
    <row r="4883" spans="1:25">
      <c r="A4883" s="116">
        <v>4883</v>
      </c>
      <c r="B4883" s="129">
        <v>44098</v>
      </c>
      <c r="C4883" s="118">
        <f t="shared" si="210"/>
        <v>9</v>
      </c>
      <c r="D4883" s="120" t="s">
        <v>252</v>
      </c>
      <c r="E4883" s="120" t="s">
        <v>10783</v>
      </c>
      <c r="F4883" s="211" t="s">
        <v>10784</v>
      </c>
      <c r="G4883" s="119" t="s">
        <v>214</v>
      </c>
      <c r="H4883" s="121" t="s">
        <v>6799</v>
      </c>
      <c r="I4883" s="121" t="s">
        <v>30</v>
      </c>
      <c r="J4883" s="121" t="s">
        <v>10497</v>
      </c>
      <c r="K4883" s="120"/>
      <c r="L4883" s="120" t="s">
        <v>32</v>
      </c>
      <c r="P4883" s="124">
        <f t="shared" si="209"/>
        <v>0</v>
      </c>
    </row>
    <row r="4884" spans="1:25">
      <c r="A4884" s="116">
        <v>4884</v>
      </c>
      <c r="B4884" s="129">
        <v>44098</v>
      </c>
      <c r="C4884" s="118">
        <f t="shared" si="210"/>
        <v>9</v>
      </c>
      <c r="D4884" s="120" t="s">
        <v>252</v>
      </c>
      <c r="E4884" s="120" t="s">
        <v>10785</v>
      </c>
      <c r="F4884" s="211" t="s">
        <v>10786</v>
      </c>
      <c r="G4884" s="119" t="s">
        <v>9269</v>
      </c>
      <c r="H4884" s="121" t="s">
        <v>6799</v>
      </c>
      <c r="I4884" s="119" t="s">
        <v>30</v>
      </c>
      <c r="J4884" s="121" t="s">
        <v>529</v>
      </c>
      <c r="K4884" s="120"/>
      <c r="L4884" s="120" t="s">
        <v>32</v>
      </c>
      <c r="P4884" s="124">
        <f t="shared" si="209"/>
        <v>0</v>
      </c>
    </row>
    <row r="4885" spans="1:25">
      <c r="A4885" s="116">
        <v>4885</v>
      </c>
      <c r="B4885" s="129">
        <v>44098</v>
      </c>
      <c r="C4885" s="118">
        <f t="shared" si="210"/>
        <v>9</v>
      </c>
      <c r="D4885" s="120" t="s">
        <v>252</v>
      </c>
      <c r="E4885" s="120" t="s">
        <v>10787</v>
      </c>
      <c r="F4885" s="211" t="s">
        <v>5441</v>
      </c>
      <c r="G4885" s="119" t="s">
        <v>10788</v>
      </c>
      <c r="H4885" s="121" t="s">
        <v>6799</v>
      </c>
      <c r="I4885" s="119" t="s">
        <v>30</v>
      </c>
      <c r="J4885" s="121" t="s">
        <v>31</v>
      </c>
      <c r="K4885" s="120"/>
      <c r="L4885" s="120" t="s">
        <v>32</v>
      </c>
      <c r="P4885" s="124">
        <f t="shared" ref="P4885:P4924" si="211">IF(O4885&lt;&gt;0,MONTH(O4885),0)</f>
        <v>0</v>
      </c>
    </row>
    <row r="4886" spans="1:25">
      <c r="A4886" s="116">
        <v>4886</v>
      </c>
      <c r="B4886" s="129">
        <v>44098</v>
      </c>
      <c r="C4886" s="118">
        <f t="shared" si="210"/>
        <v>9</v>
      </c>
      <c r="D4886" s="120" t="s">
        <v>252</v>
      </c>
      <c r="E4886" s="120" t="s">
        <v>10789</v>
      </c>
      <c r="F4886" s="211" t="s">
        <v>122</v>
      </c>
      <c r="G4886" s="119" t="s">
        <v>10790</v>
      </c>
      <c r="H4886" s="121" t="s">
        <v>6799</v>
      </c>
      <c r="I4886" s="119" t="s">
        <v>30</v>
      </c>
      <c r="J4886" s="121" t="s">
        <v>529</v>
      </c>
      <c r="K4886" s="120"/>
      <c r="L4886" s="120" t="s">
        <v>32</v>
      </c>
      <c r="P4886" s="124">
        <f t="shared" si="211"/>
        <v>0</v>
      </c>
    </row>
    <row r="4887" spans="1:25">
      <c r="A4887" s="116">
        <v>4887</v>
      </c>
      <c r="C4887" s="118">
        <f t="shared" si="210"/>
        <v>0</v>
      </c>
      <c r="D4887" s="120" t="s">
        <v>7069</v>
      </c>
      <c r="E4887" s="120" t="s">
        <v>10791</v>
      </c>
      <c r="F4887" s="211" t="s">
        <v>10792</v>
      </c>
      <c r="G4887" s="119" t="s">
        <v>10793</v>
      </c>
      <c r="H4887" s="121" t="s">
        <v>6799</v>
      </c>
      <c r="I4887" s="119" t="s">
        <v>30</v>
      </c>
      <c r="J4887" s="121" t="s">
        <v>77</v>
      </c>
      <c r="K4887" s="120"/>
      <c r="L4887" s="120" t="s">
        <v>32</v>
      </c>
      <c r="P4887" s="124">
        <f t="shared" si="211"/>
        <v>0</v>
      </c>
    </row>
    <row r="4888" spans="1:25" ht="27.6">
      <c r="A4888" s="116">
        <v>4888</v>
      </c>
      <c r="C4888" s="118">
        <f t="shared" si="210"/>
        <v>0</v>
      </c>
      <c r="D4888" s="120" t="s">
        <v>7069</v>
      </c>
      <c r="E4888" s="120" t="s">
        <v>10794</v>
      </c>
      <c r="F4888" s="211" t="s">
        <v>10795</v>
      </c>
      <c r="G4888" s="119" t="s">
        <v>7644</v>
      </c>
      <c r="H4888" s="121" t="s">
        <v>6799</v>
      </c>
      <c r="I4888" s="119" t="s">
        <v>30</v>
      </c>
      <c r="J4888" s="121" t="s">
        <v>77</v>
      </c>
      <c r="K4888" s="120"/>
      <c r="L4888" s="120" t="s">
        <v>32</v>
      </c>
      <c r="P4888" s="124">
        <f t="shared" si="211"/>
        <v>0</v>
      </c>
    </row>
    <row r="4889" spans="1:25">
      <c r="A4889" s="116">
        <v>4889</v>
      </c>
      <c r="B4889" s="129">
        <v>43889</v>
      </c>
      <c r="C4889" s="118">
        <f t="shared" si="210"/>
        <v>2</v>
      </c>
      <c r="D4889" s="120" t="s">
        <v>25</v>
      </c>
      <c r="E4889" s="120" t="s">
        <v>10796</v>
      </c>
      <c r="F4889" s="211" t="s">
        <v>122</v>
      </c>
      <c r="G4889" s="119" t="s">
        <v>10797</v>
      </c>
      <c r="H4889" s="121" t="s">
        <v>6799</v>
      </c>
      <c r="I4889" s="119" t="s">
        <v>30</v>
      </c>
      <c r="J4889" s="121" t="s">
        <v>77</v>
      </c>
      <c r="K4889" s="120"/>
      <c r="L4889" s="120" t="s">
        <v>32</v>
      </c>
      <c r="M4889" s="120" t="s">
        <v>33</v>
      </c>
      <c r="N4889" s="131">
        <v>43878</v>
      </c>
      <c r="O4889" s="131">
        <v>44293</v>
      </c>
      <c r="P4889" s="124">
        <f t="shared" si="211"/>
        <v>4</v>
      </c>
      <c r="R4889" s="125">
        <f ca="1">TODAY()-O4889</f>
        <v>385</v>
      </c>
      <c r="Y4889" s="116" t="s">
        <v>59</v>
      </c>
    </row>
    <row r="4890" spans="1:25">
      <c r="A4890" s="116">
        <v>4890</v>
      </c>
      <c r="B4890" s="129">
        <v>43889</v>
      </c>
      <c r="C4890" s="118">
        <f t="shared" si="210"/>
        <v>2</v>
      </c>
      <c r="D4890" s="120" t="s">
        <v>25</v>
      </c>
      <c r="E4890" s="120" t="s">
        <v>10798</v>
      </c>
      <c r="F4890" s="211" t="s">
        <v>10735</v>
      </c>
      <c r="G4890" s="119" t="s">
        <v>10799</v>
      </c>
      <c r="H4890" s="121" t="s">
        <v>6799</v>
      </c>
      <c r="I4890" s="119" t="s">
        <v>30</v>
      </c>
      <c r="J4890" s="121" t="s">
        <v>77</v>
      </c>
      <c r="K4890" s="120"/>
      <c r="L4890" s="120" t="s">
        <v>32</v>
      </c>
      <c r="M4890" s="120" t="s">
        <v>184</v>
      </c>
      <c r="P4890" s="124">
        <f t="shared" si="211"/>
        <v>0</v>
      </c>
      <c r="Y4890" s="116" t="s">
        <v>4996</v>
      </c>
    </row>
    <row r="4891" spans="1:25">
      <c r="A4891" s="116">
        <v>4891</v>
      </c>
      <c r="C4891" s="118">
        <f t="shared" si="210"/>
        <v>0</v>
      </c>
      <c r="D4891" s="120" t="s">
        <v>7069</v>
      </c>
      <c r="E4891" s="120" t="s">
        <v>10800</v>
      </c>
      <c r="F4891" s="211" t="s">
        <v>10801</v>
      </c>
      <c r="G4891" s="119" t="s">
        <v>10802</v>
      </c>
      <c r="H4891" s="121" t="s">
        <v>5003</v>
      </c>
      <c r="I4891" s="119" t="s">
        <v>30</v>
      </c>
      <c r="J4891" s="121" t="s">
        <v>77</v>
      </c>
      <c r="K4891" s="120"/>
      <c r="L4891" s="120" t="s">
        <v>32</v>
      </c>
      <c r="P4891" s="124">
        <f t="shared" si="211"/>
        <v>0</v>
      </c>
    </row>
    <row r="4892" spans="1:25" ht="27.6">
      <c r="A4892" s="116">
        <v>4892</v>
      </c>
      <c r="B4892" s="129">
        <v>43889</v>
      </c>
      <c r="C4892" s="118">
        <f t="shared" si="210"/>
        <v>2</v>
      </c>
      <c r="D4892" s="120" t="s">
        <v>25</v>
      </c>
      <c r="E4892" s="120" t="s">
        <v>10803</v>
      </c>
      <c r="F4892" s="211" t="s">
        <v>10804</v>
      </c>
      <c r="G4892" s="119" t="s">
        <v>10805</v>
      </c>
      <c r="H4892" s="121" t="s">
        <v>41</v>
      </c>
      <c r="I4892" s="119" t="s">
        <v>30</v>
      </c>
      <c r="J4892" s="121" t="s">
        <v>529</v>
      </c>
      <c r="K4892" s="120"/>
      <c r="L4892" s="120" t="s">
        <v>32</v>
      </c>
      <c r="M4892" s="120" t="s">
        <v>33</v>
      </c>
      <c r="N4892" s="131">
        <v>43879</v>
      </c>
      <c r="O4892" s="131">
        <v>44293</v>
      </c>
      <c r="P4892" s="124">
        <f t="shared" si="211"/>
        <v>4</v>
      </c>
      <c r="R4892" s="125">
        <f ca="1">TODAY()-O4892</f>
        <v>385</v>
      </c>
      <c r="Y4892" s="116" t="s">
        <v>141</v>
      </c>
    </row>
    <row r="4893" spans="1:25">
      <c r="A4893" s="116">
        <v>4893</v>
      </c>
      <c r="C4893" s="118">
        <f t="shared" si="210"/>
        <v>0</v>
      </c>
      <c r="D4893" s="120" t="s">
        <v>7069</v>
      </c>
      <c r="E4893" s="120" t="s">
        <v>10806</v>
      </c>
      <c r="F4893" s="211" t="s">
        <v>10807</v>
      </c>
      <c r="G4893" s="119" t="s">
        <v>10808</v>
      </c>
      <c r="H4893" s="121" t="s">
        <v>6799</v>
      </c>
      <c r="I4893" s="121" t="s">
        <v>30</v>
      </c>
      <c r="J4893" s="121" t="s">
        <v>7726</v>
      </c>
      <c r="K4893" s="120"/>
      <c r="L4893" s="120" t="s">
        <v>32</v>
      </c>
      <c r="P4893" s="124">
        <f t="shared" si="211"/>
        <v>0</v>
      </c>
    </row>
    <row r="4894" spans="1:25">
      <c r="A4894" s="116">
        <v>4894</v>
      </c>
      <c r="C4894" s="118">
        <f t="shared" si="210"/>
        <v>0</v>
      </c>
      <c r="D4894" s="120" t="s">
        <v>7069</v>
      </c>
      <c r="E4894" s="120" t="s">
        <v>10809</v>
      </c>
      <c r="F4894" s="211" t="s">
        <v>3270</v>
      </c>
      <c r="G4894" s="119" t="s">
        <v>5010</v>
      </c>
      <c r="H4894" s="120" t="s">
        <v>29</v>
      </c>
      <c r="I4894" s="119" t="s">
        <v>30</v>
      </c>
      <c r="J4894" s="121" t="s">
        <v>77</v>
      </c>
      <c r="K4894" s="120"/>
      <c r="L4894" s="120" t="s">
        <v>32</v>
      </c>
      <c r="M4894" s="120" t="s">
        <v>33</v>
      </c>
      <c r="N4894" s="131">
        <v>43879</v>
      </c>
      <c r="P4894" s="124">
        <f t="shared" si="211"/>
        <v>0</v>
      </c>
      <c r="R4894" s="118">
        <f ca="1">TODAY()-T4894</f>
        <v>799</v>
      </c>
      <c r="S4894" s="120" t="s">
        <v>92</v>
      </c>
      <c r="T4894" s="126">
        <v>43879</v>
      </c>
      <c r="Y4894" s="116" t="s">
        <v>821</v>
      </c>
    </row>
    <row r="4895" spans="1:25">
      <c r="A4895" s="116">
        <v>4895</v>
      </c>
      <c r="B4895" s="129">
        <v>43889</v>
      </c>
      <c r="C4895" s="118">
        <f t="shared" si="210"/>
        <v>2</v>
      </c>
      <c r="D4895" s="120" t="s">
        <v>25</v>
      </c>
      <c r="E4895" s="120" t="s">
        <v>10810</v>
      </c>
      <c r="F4895" s="211" t="s">
        <v>10811</v>
      </c>
      <c r="G4895" s="119" t="s">
        <v>5010</v>
      </c>
      <c r="H4895" s="120" t="s">
        <v>29</v>
      </c>
      <c r="I4895" s="119" t="s">
        <v>30</v>
      </c>
      <c r="J4895" s="121" t="s">
        <v>77</v>
      </c>
      <c r="K4895" s="120"/>
      <c r="L4895" s="120" t="s">
        <v>32</v>
      </c>
      <c r="M4895" s="120" t="s">
        <v>184</v>
      </c>
      <c r="P4895" s="124">
        <f t="shared" si="211"/>
        <v>0</v>
      </c>
      <c r="Y4895" s="116" t="s">
        <v>4996</v>
      </c>
    </row>
    <row r="4896" spans="1:25" ht="27.6">
      <c r="A4896" s="116">
        <v>4896</v>
      </c>
      <c r="B4896" s="129">
        <v>43889</v>
      </c>
      <c r="C4896" s="118">
        <f t="shared" si="210"/>
        <v>2</v>
      </c>
      <c r="D4896" s="120" t="s">
        <v>25</v>
      </c>
      <c r="E4896" s="120" t="s">
        <v>10812</v>
      </c>
      <c r="F4896" s="211" t="s">
        <v>10813</v>
      </c>
      <c r="G4896" s="119" t="s">
        <v>4944</v>
      </c>
      <c r="H4896" s="121" t="s">
        <v>6799</v>
      </c>
      <c r="I4896" s="119" t="s">
        <v>30</v>
      </c>
      <c r="J4896" s="121" t="s">
        <v>77</v>
      </c>
      <c r="K4896" s="120"/>
      <c r="L4896" s="120" t="s">
        <v>32</v>
      </c>
      <c r="M4896" s="120" t="s">
        <v>184</v>
      </c>
      <c r="P4896" s="124">
        <f t="shared" si="211"/>
        <v>0</v>
      </c>
      <c r="Y4896" s="116" t="s">
        <v>4996</v>
      </c>
    </row>
    <row r="4897" spans="1:25">
      <c r="A4897" s="116">
        <v>4897</v>
      </c>
      <c r="B4897" s="129">
        <v>43889</v>
      </c>
      <c r="C4897" s="118">
        <f t="shared" si="210"/>
        <v>2</v>
      </c>
      <c r="D4897" s="120" t="s">
        <v>25</v>
      </c>
      <c r="E4897" s="120" t="s">
        <v>10814</v>
      </c>
      <c r="F4897" s="211" t="s">
        <v>1462</v>
      </c>
      <c r="G4897" s="119" t="s">
        <v>10815</v>
      </c>
      <c r="H4897" s="121" t="s">
        <v>6799</v>
      </c>
      <c r="I4897" s="119" t="s">
        <v>30</v>
      </c>
      <c r="J4897" s="121" t="s">
        <v>529</v>
      </c>
      <c r="K4897" s="120"/>
      <c r="L4897" s="120" t="s">
        <v>32</v>
      </c>
      <c r="M4897" s="120" t="s">
        <v>184</v>
      </c>
      <c r="P4897" s="124">
        <f t="shared" si="211"/>
        <v>0</v>
      </c>
      <c r="Y4897" s="116" t="s">
        <v>4996</v>
      </c>
    </row>
    <row r="4898" spans="1:25">
      <c r="A4898" s="116">
        <v>4898</v>
      </c>
      <c r="B4898" s="129">
        <v>43889</v>
      </c>
      <c r="C4898" s="118">
        <f t="shared" si="210"/>
        <v>2</v>
      </c>
      <c r="D4898" s="120" t="s">
        <v>25</v>
      </c>
      <c r="E4898" s="120" t="s">
        <v>10816</v>
      </c>
      <c r="F4898" s="211" t="s">
        <v>10817</v>
      </c>
      <c r="G4898" s="119" t="s">
        <v>10818</v>
      </c>
      <c r="H4898" s="121" t="s">
        <v>6799</v>
      </c>
      <c r="I4898" s="119" t="s">
        <v>30</v>
      </c>
      <c r="J4898" s="121" t="s">
        <v>77</v>
      </c>
      <c r="K4898" s="120"/>
      <c r="L4898" s="120" t="s">
        <v>32</v>
      </c>
      <c r="M4898" s="120" t="s">
        <v>33</v>
      </c>
      <c r="N4898" s="131">
        <v>43879</v>
      </c>
      <c r="O4898" s="131">
        <v>44293</v>
      </c>
      <c r="P4898" s="124">
        <f t="shared" si="211"/>
        <v>4</v>
      </c>
      <c r="R4898" s="125">
        <f ca="1">TODAY()-O4898</f>
        <v>385</v>
      </c>
      <c r="S4898" s="120" t="s">
        <v>55</v>
      </c>
      <c r="Y4898" s="116" t="s">
        <v>59</v>
      </c>
    </row>
    <row r="4899" spans="1:25">
      <c r="A4899" s="116">
        <v>4899</v>
      </c>
      <c r="B4899" s="129">
        <v>43889</v>
      </c>
      <c r="C4899" s="118">
        <f t="shared" si="210"/>
        <v>2</v>
      </c>
      <c r="D4899" s="120" t="s">
        <v>25</v>
      </c>
      <c r="E4899" s="120" t="s">
        <v>10819</v>
      </c>
      <c r="F4899" s="211" t="s">
        <v>10820</v>
      </c>
      <c r="G4899" s="119" t="s">
        <v>10821</v>
      </c>
      <c r="H4899" s="121" t="s">
        <v>6799</v>
      </c>
      <c r="I4899" s="119" t="s">
        <v>30</v>
      </c>
      <c r="J4899" s="121" t="s">
        <v>31</v>
      </c>
      <c r="K4899" s="120"/>
      <c r="L4899" s="120" t="s">
        <v>32</v>
      </c>
      <c r="M4899" s="120" t="s">
        <v>33</v>
      </c>
      <c r="N4899" s="131">
        <v>43885</v>
      </c>
      <c r="O4899" s="131">
        <v>44333</v>
      </c>
      <c r="P4899" s="124">
        <f t="shared" si="211"/>
        <v>5</v>
      </c>
      <c r="R4899" s="125">
        <f ca="1">TODAY()-O4899</f>
        <v>345</v>
      </c>
      <c r="S4899" s="120" t="s">
        <v>135</v>
      </c>
      <c r="Y4899" s="116" t="s">
        <v>10822</v>
      </c>
    </row>
    <row r="4900" spans="1:25">
      <c r="A4900" s="116">
        <v>4900</v>
      </c>
      <c r="B4900" s="129">
        <v>43889</v>
      </c>
      <c r="C4900" s="118">
        <f t="shared" si="210"/>
        <v>2</v>
      </c>
      <c r="D4900" s="120" t="s">
        <v>25</v>
      </c>
      <c r="E4900" s="120" t="s">
        <v>10823</v>
      </c>
      <c r="F4900" s="211" t="s">
        <v>10824</v>
      </c>
      <c r="G4900" s="119" t="s">
        <v>10821</v>
      </c>
      <c r="H4900" s="121" t="s">
        <v>6799</v>
      </c>
      <c r="I4900" s="119" t="s">
        <v>30</v>
      </c>
      <c r="J4900" s="121" t="s">
        <v>31</v>
      </c>
      <c r="K4900" s="120"/>
      <c r="L4900" s="120" t="s">
        <v>32</v>
      </c>
      <c r="M4900" s="120" t="s">
        <v>33</v>
      </c>
      <c r="N4900" s="131">
        <v>43879</v>
      </c>
      <c r="O4900" s="131">
        <v>44271</v>
      </c>
      <c r="P4900" s="124">
        <f t="shared" si="211"/>
        <v>3</v>
      </c>
      <c r="R4900" s="125">
        <f ca="1">TODAY()-O4900</f>
        <v>407</v>
      </c>
      <c r="S4900" s="120" t="s">
        <v>135</v>
      </c>
      <c r="Y4900" s="116" t="s">
        <v>10825</v>
      </c>
    </row>
    <row r="4901" spans="1:25">
      <c r="A4901" s="116">
        <v>4901</v>
      </c>
      <c r="C4901" s="118">
        <f t="shared" si="210"/>
        <v>0</v>
      </c>
      <c r="D4901" s="120" t="s">
        <v>7069</v>
      </c>
      <c r="E4901" s="120" t="s">
        <v>10826</v>
      </c>
      <c r="F4901" s="211" t="s">
        <v>10827</v>
      </c>
      <c r="G4901" s="119" t="s">
        <v>10828</v>
      </c>
      <c r="H4901" s="121" t="s">
        <v>6799</v>
      </c>
      <c r="I4901" s="119" t="s">
        <v>30</v>
      </c>
      <c r="J4901" s="121" t="s">
        <v>31</v>
      </c>
      <c r="K4901" s="120"/>
      <c r="L4901" s="120" t="s">
        <v>32</v>
      </c>
      <c r="M4901" s="120" t="s">
        <v>33</v>
      </c>
      <c r="N4901" s="131">
        <v>43879</v>
      </c>
      <c r="P4901" s="124">
        <f t="shared" si="211"/>
        <v>0</v>
      </c>
      <c r="R4901" s="118">
        <f ca="1">TODAY()-T4901</f>
        <v>794</v>
      </c>
      <c r="S4901" s="120" t="s">
        <v>92</v>
      </c>
      <c r="T4901" s="126">
        <v>43884</v>
      </c>
      <c r="Y4901" s="116" t="s">
        <v>10829</v>
      </c>
    </row>
    <row r="4902" spans="1:25" ht="27.6">
      <c r="A4902" s="116">
        <v>4902</v>
      </c>
      <c r="B4902" s="129">
        <v>43889</v>
      </c>
      <c r="C4902" s="118">
        <f t="shared" si="210"/>
        <v>2</v>
      </c>
      <c r="D4902" s="120" t="s">
        <v>25</v>
      </c>
      <c r="E4902" s="120" t="s">
        <v>10830</v>
      </c>
      <c r="F4902" s="211" t="s">
        <v>10831</v>
      </c>
      <c r="G4902" s="119" t="s">
        <v>8241</v>
      </c>
      <c r="H4902" s="121" t="s">
        <v>6799</v>
      </c>
      <c r="I4902" s="121" t="s">
        <v>30</v>
      </c>
      <c r="J4902" s="121" t="s">
        <v>7091</v>
      </c>
      <c r="K4902" s="120"/>
      <c r="L4902" s="120" t="s">
        <v>32</v>
      </c>
      <c r="M4902" s="120" t="s">
        <v>184</v>
      </c>
      <c r="P4902" s="124">
        <f t="shared" si="211"/>
        <v>0</v>
      </c>
      <c r="Y4902" s="116" t="s">
        <v>4996</v>
      </c>
    </row>
    <row r="4903" spans="1:25">
      <c r="A4903" s="116">
        <v>4903</v>
      </c>
      <c r="B4903" s="129">
        <v>43889</v>
      </c>
      <c r="C4903" s="118">
        <f t="shared" si="210"/>
        <v>2</v>
      </c>
      <c r="D4903" s="120" t="s">
        <v>25</v>
      </c>
      <c r="E4903" s="120" t="s">
        <v>10832</v>
      </c>
      <c r="F4903" s="211" t="s">
        <v>10833</v>
      </c>
      <c r="G4903" s="119" t="s">
        <v>10834</v>
      </c>
      <c r="H4903" s="121" t="s">
        <v>6799</v>
      </c>
      <c r="I4903" s="119" t="s">
        <v>30</v>
      </c>
      <c r="J4903" s="121" t="s">
        <v>31</v>
      </c>
      <c r="K4903" s="120"/>
      <c r="L4903" s="120" t="s">
        <v>32</v>
      </c>
      <c r="M4903" s="120" t="s">
        <v>184</v>
      </c>
      <c r="P4903" s="124">
        <f t="shared" si="211"/>
        <v>0</v>
      </c>
      <c r="Y4903" s="116" t="s">
        <v>4996</v>
      </c>
    </row>
    <row r="4904" spans="1:25">
      <c r="A4904" s="116">
        <v>4904</v>
      </c>
      <c r="C4904" s="118">
        <f t="shared" si="210"/>
        <v>0</v>
      </c>
      <c r="D4904" s="120" t="s">
        <v>7069</v>
      </c>
      <c r="E4904" s="120" t="s">
        <v>10835</v>
      </c>
      <c r="F4904" s="211" t="s">
        <v>10836</v>
      </c>
      <c r="G4904" s="119" t="s">
        <v>10834</v>
      </c>
      <c r="H4904" s="121" t="s">
        <v>6799</v>
      </c>
      <c r="I4904" s="119" t="s">
        <v>30</v>
      </c>
      <c r="J4904" s="121" t="s">
        <v>31</v>
      </c>
      <c r="K4904" s="120"/>
      <c r="L4904" s="120" t="s">
        <v>32</v>
      </c>
      <c r="P4904" s="124">
        <f t="shared" si="211"/>
        <v>0</v>
      </c>
    </row>
    <row r="4905" spans="1:25">
      <c r="A4905" s="116">
        <v>4905</v>
      </c>
      <c r="C4905" s="118">
        <f t="shared" si="210"/>
        <v>0</v>
      </c>
      <c r="D4905" s="120" t="s">
        <v>25</v>
      </c>
      <c r="E4905" s="120" t="s">
        <v>10837</v>
      </c>
      <c r="F4905" s="211" t="s">
        <v>10838</v>
      </c>
      <c r="G4905" s="119" t="s">
        <v>10839</v>
      </c>
      <c r="H4905" s="121" t="s">
        <v>5003</v>
      </c>
      <c r="I4905" s="121" t="s">
        <v>30</v>
      </c>
      <c r="J4905" s="121" t="s">
        <v>7620</v>
      </c>
      <c r="K4905" s="120"/>
      <c r="L4905" s="120" t="s">
        <v>32</v>
      </c>
      <c r="M4905" s="120" t="s">
        <v>33</v>
      </c>
      <c r="N4905" s="131">
        <v>43886</v>
      </c>
      <c r="O4905" s="131">
        <v>44333</v>
      </c>
      <c r="P4905" s="124">
        <f t="shared" si="211"/>
        <v>5</v>
      </c>
      <c r="S4905" s="120" t="s">
        <v>34</v>
      </c>
      <c r="T4905" s="126">
        <v>43887</v>
      </c>
      <c r="U4905" s="126" t="s">
        <v>10840</v>
      </c>
      <c r="Y4905" s="116" t="s">
        <v>10841</v>
      </c>
    </row>
    <row r="4906" spans="1:25" ht="27.6">
      <c r="A4906" s="116">
        <v>4906</v>
      </c>
      <c r="B4906" s="129">
        <v>43889</v>
      </c>
      <c r="C4906" s="118">
        <f t="shared" si="210"/>
        <v>2</v>
      </c>
      <c r="D4906" s="120" t="s">
        <v>25</v>
      </c>
      <c r="E4906" s="120" t="s">
        <v>10842</v>
      </c>
      <c r="F4906" s="211" t="s">
        <v>10843</v>
      </c>
      <c r="G4906" s="119" t="s">
        <v>10844</v>
      </c>
      <c r="H4906" s="121" t="s">
        <v>6799</v>
      </c>
      <c r="I4906" s="121" t="s">
        <v>30</v>
      </c>
      <c r="J4906" s="121" t="s">
        <v>7276</v>
      </c>
      <c r="K4906" s="120"/>
      <c r="L4906" s="120" t="s">
        <v>32</v>
      </c>
      <c r="M4906" s="120" t="s">
        <v>184</v>
      </c>
      <c r="P4906" s="124">
        <f t="shared" si="211"/>
        <v>0</v>
      </c>
      <c r="Y4906" s="116" t="s">
        <v>4996</v>
      </c>
    </row>
    <row r="4907" spans="1:25">
      <c r="A4907" s="116">
        <v>4907</v>
      </c>
      <c r="C4907" s="118">
        <f t="shared" si="210"/>
        <v>0</v>
      </c>
      <c r="D4907" s="120" t="s">
        <v>7069</v>
      </c>
      <c r="E4907" s="120" t="s">
        <v>10845</v>
      </c>
      <c r="F4907" s="211" t="s">
        <v>777</v>
      </c>
      <c r="G4907" s="119" t="s">
        <v>10844</v>
      </c>
      <c r="H4907" s="121" t="s">
        <v>6799</v>
      </c>
      <c r="I4907" s="119" t="s">
        <v>30</v>
      </c>
      <c r="J4907" s="121" t="s">
        <v>31</v>
      </c>
      <c r="K4907" s="120"/>
      <c r="L4907" s="120" t="s">
        <v>32</v>
      </c>
      <c r="P4907" s="124">
        <f t="shared" si="211"/>
        <v>0</v>
      </c>
    </row>
    <row r="4908" spans="1:25">
      <c r="A4908" s="116">
        <v>4908</v>
      </c>
      <c r="C4908" s="118">
        <f t="shared" si="210"/>
        <v>0</v>
      </c>
      <c r="D4908" s="120" t="s">
        <v>7069</v>
      </c>
      <c r="E4908" s="120" t="s">
        <v>10846</v>
      </c>
      <c r="F4908" s="211" t="s">
        <v>10847</v>
      </c>
      <c r="G4908" s="119" t="s">
        <v>10848</v>
      </c>
      <c r="H4908" s="121" t="s">
        <v>6799</v>
      </c>
      <c r="I4908" s="119" t="s">
        <v>30</v>
      </c>
      <c r="J4908" s="121" t="s">
        <v>31</v>
      </c>
      <c r="K4908" s="120"/>
      <c r="L4908" s="120" t="s">
        <v>32</v>
      </c>
      <c r="P4908" s="124">
        <f t="shared" si="211"/>
        <v>0</v>
      </c>
    </row>
    <row r="4909" spans="1:25" ht="27.6">
      <c r="A4909" s="116">
        <v>4909</v>
      </c>
      <c r="C4909" s="118">
        <f t="shared" si="210"/>
        <v>0</v>
      </c>
      <c r="D4909" s="120" t="s">
        <v>7069</v>
      </c>
      <c r="E4909" s="120" t="s">
        <v>10849</v>
      </c>
      <c r="F4909" s="211" t="s">
        <v>10850</v>
      </c>
      <c r="G4909" s="119" t="s">
        <v>3740</v>
      </c>
      <c r="H4909" s="121" t="s">
        <v>6799</v>
      </c>
      <c r="I4909" s="119" t="s">
        <v>30</v>
      </c>
      <c r="J4909" s="121" t="s">
        <v>31</v>
      </c>
      <c r="K4909" s="120"/>
      <c r="L4909" s="120" t="s">
        <v>32</v>
      </c>
      <c r="M4909" s="120" t="s">
        <v>33</v>
      </c>
      <c r="N4909" s="131">
        <v>43885</v>
      </c>
      <c r="O4909" s="131" t="s">
        <v>10851</v>
      </c>
      <c r="P4909" s="124" t="e">
        <f t="shared" si="211"/>
        <v>#VALUE!</v>
      </c>
      <c r="R4909" s="118">
        <f ca="1">TODAY()-N4909</f>
        <v>793</v>
      </c>
      <c r="Y4909" s="116" t="s">
        <v>356</v>
      </c>
    </row>
    <row r="4910" spans="1:25" ht="27.6">
      <c r="A4910" s="116">
        <v>4910</v>
      </c>
      <c r="B4910" s="129">
        <v>43889</v>
      </c>
      <c r="C4910" s="118">
        <f t="shared" si="210"/>
        <v>2</v>
      </c>
      <c r="D4910" s="120" t="s">
        <v>25</v>
      </c>
      <c r="E4910" s="120" t="s">
        <v>10852</v>
      </c>
      <c r="F4910" s="211" t="s">
        <v>10853</v>
      </c>
      <c r="G4910" s="119" t="s">
        <v>3740</v>
      </c>
      <c r="H4910" s="121" t="s">
        <v>6799</v>
      </c>
      <c r="I4910" s="121" t="s">
        <v>30</v>
      </c>
      <c r="J4910" s="121" t="s">
        <v>485</v>
      </c>
      <c r="K4910" s="120"/>
      <c r="L4910" s="120" t="s">
        <v>32</v>
      </c>
      <c r="M4910" s="120" t="s">
        <v>33</v>
      </c>
      <c r="N4910" s="131">
        <v>43889</v>
      </c>
      <c r="O4910" s="131">
        <v>44271</v>
      </c>
      <c r="P4910" s="124">
        <f t="shared" si="211"/>
        <v>3</v>
      </c>
      <c r="R4910" s="125">
        <f ca="1">TODAY()-O4910</f>
        <v>407</v>
      </c>
      <c r="S4910" s="120" t="s">
        <v>55</v>
      </c>
      <c r="Y4910" s="116" t="s">
        <v>59</v>
      </c>
    </row>
    <row r="4911" spans="1:25">
      <c r="A4911" s="116">
        <v>4911</v>
      </c>
      <c r="C4911" s="118">
        <f t="shared" si="210"/>
        <v>0</v>
      </c>
      <c r="D4911" s="120" t="s">
        <v>7069</v>
      </c>
      <c r="E4911" s="120" t="s">
        <v>10854</v>
      </c>
      <c r="F4911" s="211" t="s">
        <v>10855</v>
      </c>
      <c r="G4911" s="119" t="s">
        <v>3740</v>
      </c>
      <c r="H4911" s="121" t="s">
        <v>6799</v>
      </c>
      <c r="I4911" s="121" t="s">
        <v>30</v>
      </c>
      <c r="J4911" s="121" t="s">
        <v>485</v>
      </c>
      <c r="K4911" s="120"/>
      <c r="L4911" s="120" t="s">
        <v>32</v>
      </c>
      <c r="P4911" s="124">
        <f t="shared" si="211"/>
        <v>0</v>
      </c>
    </row>
    <row r="4912" spans="1:25" ht="27.6">
      <c r="A4912" s="116">
        <v>4912</v>
      </c>
      <c r="C4912" s="118">
        <f t="shared" si="210"/>
        <v>0</v>
      </c>
      <c r="D4912" s="119" t="s">
        <v>25</v>
      </c>
      <c r="E4912" s="120" t="s">
        <v>10856</v>
      </c>
      <c r="F4912" s="211" t="s">
        <v>10857</v>
      </c>
      <c r="G4912" s="119" t="s">
        <v>8079</v>
      </c>
      <c r="H4912" s="121" t="s">
        <v>29</v>
      </c>
      <c r="I4912" s="121" t="s">
        <v>30</v>
      </c>
      <c r="J4912" s="121" t="s">
        <v>485</v>
      </c>
      <c r="K4912" s="120"/>
      <c r="L4912" s="120" t="s">
        <v>32</v>
      </c>
      <c r="M4912" s="120" t="s">
        <v>33</v>
      </c>
      <c r="N4912" s="131">
        <v>43879</v>
      </c>
      <c r="O4912" s="131">
        <v>44405</v>
      </c>
      <c r="P4912" s="124">
        <f t="shared" si="211"/>
        <v>7</v>
      </c>
      <c r="Q4912" s="118">
        <v>3</v>
      </c>
      <c r="R4912" s="125">
        <f ca="1">TODAY()-O4912</f>
        <v>273</v>
      </c>
    </row>
    <row r="4913" spans="1:25" ht="27.6">
      <c r="A4913" s="116">
        <v>4913</v>
      </c>
      <c r="C4913" s="118">
        <f t="shared" si="210"/>
        <v>0</v>
      </c>
      <c r="D4913" s="119" t="s">
        <v>25</v>
      </c>
      <c r="E4913" s="120" t="s">
        <v>10858</v>
      </c>
      <c r="F4913" s="211" t="s">
        <v>10857</v>
      </c>
      <c r="G4913" s="119" t="s">
        <v>8079</v>
      </c>
      <c r="H4913" s="121" t="s">
        <v>29</v>
      </c>
      <c r="I4913" s="121" t="s">
        <v>30</v>
      </c>
      <c r="J4913" s="121" t="s">
        <v>485</v>
      </c>
      <c r="K4913" s="120"/>
      <c r="L4913" s="120" t="s">
        <v>32</v>
      </c>
      <c r="M4913" s="120" t="s">
        <v>33</v>
      </c>
      <c r="N4913" s="131">
        <v>43886</v>
      </c>
      <c r="O4913" s="131">
        <v>44265</v>
      </c>
      <c r="P4913" s="124">
        <f t="shared" si="211"/>
        <v>3</v>
      </c>
      <c r="Q4913" s="118">
        <v>1</v>
      </c>
      <c r="R4913" s="125"/>
      <c r="S4913" s="120" t="s">
        <v>34</v>
      </c>
      <c r="T4913" s="126">
        <v>44267</v>
      </c>
    </row>
    <row r="4914" spans="1:25">
      <c r="A4914" s="116">
        <v>4914</v>
      </c>
      <c r="C4914" s="118">
        <f t="shared" si="210"/>
        <v>0</v>
      </c>
      <c r="D4914" s="120" t="s">
        <v>252</v>
      </c>
      <c r="E4914" s="120" t="s">
        <v>10859</v>
      </c>
      <c r="F4914" s="211" t="s">
        <v>547</v>
      </c>
      <c r="G4914" s="119" t="s">
        <v>2997</v>
      </c>
      <c r="H4914" s="121" t="s">
        <v>5003</v>
      </c>
      <c r="I4914" s="121" t="s">
        <v>30</v>
      </c>
      <c r="J4914" s="121" t="s">
        <v>7726</v>
      </c>
      <c r="K4914" s="120"/>
      <c r="L4914" s="120" t="s">
        <v>32</v>
      </c>
      <c r="M4914" s="120" t="s">
        <v>33</v>
      </c>
      <c r="N4914" s="131">
        <v>43886</v>
      </c>
      <c r="P4914" s="124">
        <f t="shared" si="211"/>
        <v>0</v>
      </c>
      <c r="R4914" s="118">
        <f ca="1">TODAY()-T4914</f>
        <v>631</v>
      </c>
      <c r="S4914" s="120" t="s">
        <v>92</v>
      </c>
      <c r="T4914" s="126">
        <v>44047</v>
      </c>
      <c r="Y4914" s="116" t="s">
        <v>10860</v>
      </c>
    </row>
    <row r="4915" spans="1:25">
      <c r="A4915" s="116">
        <v>4915</v>
      </c>
      <c r="C4915" s="118">
        <f t="shared" si="210"/>
        <v>0</v>
      </c>
      <c r="D4915" s="120" t="s">
        <v>7069</v>
      </c>
      <c r="E4915" s="120" t="s">
        <v>10861</v>
      </c>
      <c r="F4915" s="211" t="s">
        <v>10862</v>
      </c>
      <c r="G4915" s="119" t="s">
        <v>2997</v>
      </c>
      <c r="H4915" s="121" t="s">
        <v>5003</v>
      </c>
      <c r="I4915" s="121" t="s">
        <v>30</v>
      </c>
      <c r="J4915" s="121" t="s">
        <v>7142</v>
      </c>
      <c r="K4915" s="120"/>
      <c r="L4915" s="120" t="s">
        <v>32</v>
      </c>
      <c r="P4915" s="124">
        <f t="shared" si="211"/>
        <v>0</v>
      </c>
    </row>
    <row r="4916" spans="1:25">
      <c r="A4916" s="116">
        <v>4916</v>
      </c>
      <c r="C4916" s="118">
        <f t="shared" si="210"/>
        <v>0</v>
      </c>
      <c r="D4916" s="120" t="s">
        <v>7069</v>
      </c>
      <c r="E4916" s="120" t="s">
        <v>10863</v>
      </c>
      <c r="F4916" s="211" t="s">
        <v>10864</v>
      </c>
      <c r="G4916" s="119" t="s">
        <v>5320</v>
      </c>
      <c r="H4916" s="121" t="s">
        <v>6799</v>
      </c>
      <c r="I4916" s="119" t="s">
        <v>30</v>
      </c>
      <c r="J4916" s="121" t="s">
        <v>77</v>
      </c>
      <c r="K4916" s="120"/>
      <c r="L4916" s="120" t="s">
        <v>32</v>
      </c>
      <c r="P4916" s="124">
        <f t="shared" si="211"/>
        <v>0</v>
      </c>
    </row>
    <row r="4917" spans="1:25">
      <c r="A4917" s="116">
        <v>4917</v>
      </c>
      <c r="C4917" s="118">
        <f t="shared" si="210"/>
        <v>0</v>
      </c>
      <c r="D4917" s="120" t="s">
        <v>7069</v>
      </c>
      <c r="E4917" s="120" t="s">
        <v>10865</v>
      </c>
      <c r="F4917" s="211" t="s">
        <v>2439</v>
      </c>
      <c r="G4917" s="119" t="s">
        <v>10866</v>
      </c>
      <c r="H4917" s="121" t="s">
        <v>6799</v>
      </c>
      <c r="J4917" s="121" t="s">
        <v>7553</v>
      </c>
      <c r="K4917" s="120"/>
      <c r="L4917" s="120" t="s">
        <v>32</v>
      </c>
      <c r="M4917" s="120" t="s">
        <v>33</v>
      </c>
      <c r="N4917" s="131">
        <v>43879</v>
      </c>
      <c r="P4917" s="124">
        <f t="shared" si="211"/>
        <v>0</v>
      </c>
      <c r="R4917" s="118">
        <f ca="1">TODAY()-T4917</f>
        <v>797</v>
      </c>
      <c r="S4917" s="120" t="s">
        <v>92</v>
      </c>
      <c r="T4917" s="126">
        <v>43881</v>
      </c>
      <c r="Y4917" s="116" t="s">
        <v>7182</v>
      </c>
    </row>
    <row r="4918" spans="1:25">
      <c r="A4918" s="116">
        <v>4918</v>
      </c>
      <c r="C4918" s="118">
        <f t="shared" si="210"/>
        <v>0</v>
      </c>
      <c r="D4918" s="119" t="s">
        <v>25</v>
      </c>
      <c r="E4918" s="120" t="s">
        <v>10867</v>
      </c>
      <c r="F4918" s="211" t="s">
        <v>104</v>
      </c>
      <c r="G4918" s="119" t="s">
        <v>741</v>
      </c>
      <c r="H4918" s="121" t="s">
        <v>5003</v>
      </c>
      <c r="I4918" s="119" t="s">
        <v>30</v>
      </c>
      <c r="J4918" s="121" t="s">
        <v>77</v>
      </c>
      <c r="K4918" s="120" t="s">
        <v>65</v>
      </c>
      <c r="L4918" s="120" t="s">
        <v>32</v>
      </c>
      <c r="M4918" s="120" t="s">
        <v>184</v>
      </c>
      <c r="P4918" s="124">
        <f t="shared" si="211"/>
        <v>0</v>
      </c>
    </row>
    <row r="4919" spans="1:25">
      <c r="A4919" s="116">
        <v>4919</v>
      </c>
      <c r="C4919" s="118">
        <f t="shared" si="210"/>
        <v>0</v>
      </c>
      <c r="D4919" s="120" t="s">
        <v>7069</v>
      </c>
      <c r="E4919" s="120" t="s">
        <v>10868</v>
      </c>
      <c r="F4919" s="211" t="s">
        <v>1372</v>
      </c>
      <c r="G4919" s="119" t="s">
        <v>10869</v>
      </c>
      <c r="H4919" s="121" t="s">
        <v>6799</v>
      </c>
      <c r="I4919" s="121" t="s">
        <v>30</v>
      </c>
      <c r="J4919" s="121" t="s">
        <v>7553</v>
      </c>
      <c r="K4919" s="120"/>
      <c r="L4919" s="120" t="s">
        <v>32</v>
      </c>
      <c r="P4919" s="124">
        <f t="shared" si="211"/>
        <v>0</v>
      </c>
    </row>
    <row r="4920" spans="1:25">
      <c r="A4920" s="116">
        <v>4920</v>
      </c>
      <c r="C4920" s="118">
        <f t="shared" si="210"/>
        <v>0</v>
      </c>
      <c r="D4920" s="120" t="s">
        <v>1959</v>
      </c>
      <c r="E4920" s="120" t="s">
        <v>10870</v>
      </c>
      <c r="F4920" s="211" t="s">
        <v>392</v>
      </c>
      <c r="G4920" s="119" t="s">
        <v>3748</v>
      </c>
      <c r="H4920" s="121" t="s">
        <v>6799</v>
      </c>
      <c r="I4920" s="119" t="s">
        <v>30</v>
      </c>
      <c r="J4920" s="121" t="s">
        <v>529</v>
      </c>
      <c r="K4920" s="120"/>
      <c r="L4920" s="120" t="s">
        <v>32</v>
      </c>
      <c r="M4920" s="120" t="s">
        <v>33</v>
      </c>
      <c r="N4920" s="131">
        <v>43880</v>
      </c>
      <c r="O4920" s="131" t="s">
        <v>9927</v>
      </c>
      <c r="P4920" s="124" t="e">
        <f t="shared" si="211"/>
        <v>#VALUE!</v>
      </c>
      <c r="R4920" s="125"/>
      <c r="S4920" s="126" t="s">
        <v>10266</v>
      </c>
    </row>
    <row r="4921" spans="1:25">
      <c r="A4921" s="116">
        <v>4921</v>
      </c>
      <c r="C4921" s="118">
        <f t="shared" si="210"/>
        <v>0</v>
      </c>
      <c r="D4921" s="120" t="s">
        <v>7069</v>
      </c>
      <c r="E4921" s="120" t="s">
        <v>10871</v>
      </c>
      <c r="F4921" s="211" t="s">
        <v>10872</v>
      </c>
      <c r="G4921" s="119" t="s">
        <v>3890</v>
      </c>
      <c r="H4921" s="121" t="s">
        <v>6799</v>
      </c>
      <c r="I4921" s="119" t="s">
        <v>30</v>
      </c>
      <c r="J4921" s="121" t="s">
        <v>77</v>
      </c>
      <c r="K4921" s="120"/>
      <c r="L4921" s="120" t="s">
        <v>32</v>
      </c>
      <c r="P4921" s="124">
        <f t="shared" si="211"/>
        <v>0</v>
      </c>
    </row>
    <row r="4922" spans="1:25">
      <c r="A4922" s="116">
        <v>4922</v>
      </c>
      <c r="C4922" s="118">
        <f t="shared" si="210"/>
        <v>0</v>
      </c>
      <c r="D4922" s="120" t="s">
        <v>7069</v>
      </c>
      <c r="E4922" s="120" t="s">
        <v>10873</v>
      </c>
      <c r="F4922" s="211" t="s">
        <v>5616</v>
      </c>
      <c r="G4922" s="119" t="s">
        <v>541</v>
      </c>
      <c r="H4922" s="121" t="s">
        <v>6799</v>
      </c>
      <c r="I4922" s="121" t="s">
        <v>30</v>
      </c>
      <c r="J4922" s="121" t="s">
        <v>7271</v>
      </c>
      <c r="K4922" s="120"/>
      <c r="L4922" s="120" t="s">
        <v>32</v>
      </c>
      <c r="P4922" s="124">
        <f t="shared" si="211"/>
        <v>0</v>
      </c>
    </row>
    <row r="4923" spans="1:25">
      <c r="A4923" s="116">
        <v>4923</v>
      </c>
      <c r="C4923" s="118">
        <f t="shared" si="210"/>
        <v>0</v>
      </c>
      <c r="D4923" s="120" t="s">
        <v>7069</v>
      </c>
      <c r="E4923" s="120" t="s">
        <v>10874</v>
      </c>
      <c r="F4923" s="211" t="s">
        <v>8067</v>
      </c>
      <c r="G4923" s="119" t="s">
        <v>541</v>
      </c>
      <c r="H4923" s="121" t="s">
        <v>6799</v>
      </c>
      <c r="I4923" s="121" t="s">
        <v>30</v>
      </c>
      <c r="J4923" s="121" t="s">
        <v>7271</v>
      </c>
      <c r="K4923" s="120"/>
      <c r="L4923" s="120" t="s">
        <v>32</v>
      </c>
      <c r="P4923" s="124">
        <f t="shared" si="211"/>
        <v>0</v>
      </c>
    </row>
    <row r="4924" spans="1:25">
      <c r="A4924" s="116">
        <v>4924</v>
      </c>
      <c r="C4924" s="118">
        <f t="shared" si="210"/>
        <v>0</v>
      </c>
      <c r="D4924" s="120" t="s">
        <v>7069</v>
      </c>
      <c r="E4924" s="120" t="s">
        <v>10875</v>
      </c>
      <c r="F4924" s="211" t="s">
        <v>122</v>
      </c>
      <c r="G4924" s="119" t="s">
        <v>541</v>
      </c>
      <c r="H4924" s="121" t="s">
        <v>6799</v>
      </c>
      <c r="I4924" s="121" t="s">
        <v>30</v>
      </c>
      <c r="J4924" s="121" t="s">
        <v>7142</v>
      </c>
      <c r="K4924" s="120"/>
      <c r="L4924" s="120" t="s">
        <v>32</v>
      </c>
      <c r="P4924" s="124">
        <f t="shared" si="211"/>
        <v>0</v>
      </c>
    </row>
    <row r="4925" spans="1:25">
      <c r="A4925" s="116">
        <v>4925</v>
      </c>
      <c r="B4925" s="129">
        <v>44501</v>
      </c>
      <c r="C4925" s="118">
        <f t="shared" si="210"/>
        <v>11</v>
      </c>
      <c r="D4925" s="120" t="s">
        <v>25</v>
      </c>
      <c r="E4925" s="120" t="s">
        <v>10876</v>
      </c>
      <c r="F4925" s="212" t="s">
        <v>10877</v>
      </c>
      <c r="G4925" s="119" t="s">
        <v>2891</v>
      </c>
      <c r="H4925" s="121" t="s">
        <v>177</v>
      </c>
      <c r="I4925" s="119" t="s">
        <v>30</v>
      </c>
      <c r="J4925" s="121" t="s">
        <v>77</v>
      </c>
      <c r="K4925" s="121" t="s">
        <v>65</v>
      </c>
      <c r="L4925" s="131" t="s">
        <v>32</v>
      </c>
      <c r="M4925" s="120" t="s">
        <v>78</v>
      </c>
    </row>
    <row r="4926" spans="1:25">
      <c r="A4926" s="116">
        <v>4926</v>
      </c>
      <c r="C4926" s="118">
        <f t="shared" si="210"/>
        <v>0</v>
      </c>
      <c r="D4926" s="120" t="s">
        <v>25</v>
      </c>
      <c r="E4926" s="120" t="s">
        <v>10878</v>
      </c>
      <c r="F4926" s="211" t="s">
        <v>10879</v>
      </c>
      <c r="G4926" s="119" t="s">
        <v>1662</v>
      </c>
      <c r="H4926" s="121" t="s">
        <v>5003</v>
      </c>
      <c r="I4926" s="121" t="s">
        <v>30</v>
      </c>
      <c r="J4926" s="121" t="s">
        <v>7135</v>
      </c>
      <c r="K4926" s="120" t="s">
        <v>65</v>
      </c>
      <c r="L4926" s="120" t="s">
        <v>32</v>
      </c>
      <c r="M4926" s="120" t="s">
        <v>33</v>
      </c>
      <c r="N4926" s="131">
        <v>43887</v>
      </c>
      <c r="O4926" s="131">
        <v>44508</v>
      </c>
      <c r="P4926" s="124">
        <f>IF(O4926&lt;&gt;0,MONTH(O4926),0)</f>
        <v>11</v>
      </c>
      <c r="R4926" s="118">
        <f ca="1">TODAY()-N4926</f>
        <v>791</v>
      </c>
      <c r="Y4926" s="116" t="s">
        <v>356</v>
      </c>
    </row>
    <row r="4927" spans="1:25">
      <c r="A4927" s="116">
        <v>4927</v>
      </c>
      <c r="C4927" s="118">
        <f t="shared" si="210"/>
        <v>0</v>
      </c>
      <c r="D4927" s="120" t="s">
        <v>7069</v>
      </c>
      <c r="E4927" s="120" t="s">
        <v>10880</v>
      </c>
      <c r="F4927" s="211" t="s">
        <v>10881</v>
      </c>
      <c r="G4927" s="119" t="s">
        <v>1662</v>
      </c>
      <c r="H4927" s="121" t="s">
        <v>5003</v>
      </c>
      <c r="I4927" s="121" t="s">
        <v>30</v>
      </c>
      <c r="J4927" s="121" t="s">
        <v>7091</v>
      </c>
      <c r="K4927" s="120"/>
      <c r="L4927" s="120" t="s">
        <v>32</v>
      </c>
      <c r="M4927" s="120" t="s">
        <v>33</v>
      </c>
      <c r="N4927" s="131">
        <v>43880</v>
      </c>
      <c r="P4927" s="124">
        <f>IF(O4927&lt;&gt;0,MONTH(O4927),0)</f>
        <v>0</v>
      </c>
      <c r="R4927" s="118">
        <f ca="1">TODAY()-N4927</f>
        <v>798</v>
      </c>
      <c r="Y4927" s="116" t="s">
        <v>356</v>
      </c>
    </row>
    <row r="4928" spans="1:25">
      <c r="A4928" s="116">
        <v>4928</v>
      </c>
      <c r="C4928" s="118">
        <f t="shared" si="210"/>
        <v>0</v>
      </c>
      <c r="D4928" s="120" t="s">
        <v>7069</v>
      </c>
      <c r="E4928" s="120" t="s">
        <v>10882</v>
      </c>
      <c r="F4928" s="211" t="s">
        <v>10883</v>
      </c>
      <c r="G4928" s="119" t="s">
        <v>9254</v>
      </c>
      <c r="H4928" s="121" t="s">
        <v>6799</v>
      </c>
      <c r="I4928" s="121" t="s">
        <v>30</v>
      </c>
      <c r="J4928" s="121" t="s">
        <v>7091</v>
      </c>
      <c r="K4928" s="120"/>
      <c r="L4928" s="120" t="s">
        <v>32</v>
      </c>
      <c r="P4928" s="124">
        <f>IF(O4928&lt;&gt;0,MONTH(O4928),0)</f>
        <v>0</v>
      </c>
    </row>
    <row r="4929" spans="1:25">
      <c r="A4929" s="116">
        <v>4929</v>
      </c>
      <c r="C4929" s="118">
        <f t="shared" si="210"/>
        <v>0</v>
      </c>
      <c r="D4929" s="120" t="s">
        <v>7069</v>
      </c>
      <c r="E4929" s="120" t="s">
        <v>10884</v>
      </c>
      <c r="F4929" s="211" t="s">
        <v>10885</v>
      </c>
      <c r="G4929" s="119" t="s">
        <v>9254</v>
      </c>
      <c r="H4929" s="121" t="s">
        <v>6799</v>
      </c>
      <c r="I4929" s="121" t="s">
        <v>30</v>
      </c>
      <c r="J4929" s="121" t="s">
        <v>10497</v>
      </c>
      <c r="K4929" s="120"/>
      <c r="L4929" s="120" t="s">
        <v>32</v>
      </c>
      <c r="P4929" s="124">
        <f>IF(O4929&lt;&gt;0,MONTH(O4929),0)</f>
        <v>0</v>
      </c>
    </row>
    <row r="4930" spans="1:25">
      <c r="A4930" s="116">
        <v>4930</v>
      </c>
      <c r="B4930" s="129">
        <v>44501</v>
      </c>
      <c r="C4930" s="118">
        <f t="shared" si="210"/>
        <v>11</v>
      </c>
      <c r="D4930" s="120" t="s">
        <v>25</v>
      </c>
      <c r="E4930" s="120" t="s">
        <v>10886</v>
      </c>
      <c r="F4930" s="212" t="s">
        <v>10887</v>
      </c>
      <c r="G4930" s="119" t="s">
        <v>4461</v>
      </c>
      <c r="H4930" s="121" t="s">
        <v>344</v>
      </c>
      <c r="I4930" s="121" t="s">
        <v>42</v>
      </c>
      <c r="J4930" s="121" t="s">
        <v>72</v>
      </c>
      <c r="K4930" s="121" t="s">
        <v>40503</v>
      </c>
      <c r="L4930" s="131" t="s">
        <v>32</v>
      </c>
      <c r="M4930" s="120" t="s">
        <v>78</v>
      </c>
    </row>
    <row r="4931" spans="1:25" ht="27.6">
      <c r="A4931" s="116">
        <v>4931</v>
      </c>
      <c r="B4931" s="129">
        <v>44501</v>
      </c>
      <c r="C4931" s="118">
        <f t="shared" si="210"/>
        <v>11</v>
      </c>
      <c r="D4931" s="120" t="s">
        <v>25</v>
      </c>
      <c r="E4931" t="s">
        <v>10888</v>
      </c>
      <c r="F4931" s="212" t="s">
        <v>10889</v>
      </c>
      <c r="G4931" s="119" t="s">
        <v>181</v>
      </c>
      <c r="H4931" s="121" t="s">
        <v>140</v>
      </c>
      <c r="I4931" s="119" t="s">
        <v>42</v>
      </c>
      <c r="J4931" s="121" t="s">
        <v>72</v>
      </c>
      <c r="K4931" s="121" t="s">
        <v>40503</v>
      </c>
      <c r="L4931" s="131" t="s">
        <v>32</v>
      </c>
      <c r="M4931" s="120" t="s">
        <v>78</v>
      </c>
    </row>
    <row r="4932" spans="1:25">
      <c r="A4932" s="116">
        <v>4932</v>
      </c>
      <c r="B4932" s="129">
        <v>44501</v>
      </c>
      <c r="C4932" s="118">
        <f t="shared" si="210"/>
        <v>11</v>
      </c>
      <c r="D4932" s="120" t="s">
        <v>25</v>
      </c>
      <c r="E4932" s="120" t="s">
        <v>10890</v>
      </c>
      <c r="F4932" s="212" t="s">
        <v>10891</v>
      </c>
      <c r="G4932" s="119" t="s">
        <v>10892</v>
      </c>
      <c r="H4932" s="121" t="s">
        <v>177</v>
      </c>
      <c r="I4932" s="121" t="s">
        <v>30</v>
      </c>
      <c r="J4932" s="121" t="s">
        <v>87</v>
      </c>
      <c r="K4932" s="121" t="s">
        <v>40503</v>
      </c>
      <c r="L4932" s="131" t="s">
        <v>32</v>
      </c>
      <c r="M4932" s="120" t="s">
        <v>78</v>
      </c>
    </row>
    <row r="4933" spans="1:25" ht="27.6">
      <c r="A4933" s="116">
        <v>4933</v>
      </c>
      <c r="C4933" s="118">
        <f t="shared" si="210"/>
        <v>0</v>
      </c>
      <c r="D4933" s="120" t="s">
        <v>7069</v>
      </c>
      <c r="E4933" s="120" t="s">
        <v>10893</v>
      </c>
      <c r="F4933" s="211" t="s">
        <v>10894</v>
      </c>
      <c r="G4933" s="119" t="s">
        <v>10895</v>
      </c>
      <c r="H4933" s="121" t="s">
        <v>6799</v>
      </c>
      <c r="I4933" s="121" t="s">
        <v>30</v>
      </c>
      <c r="J4933" s="121" t="s">
        <v>485</v>
      </c>
      <c r="K4933" s="120"/>
      <c r="L4933" s="120" t="s">
        <v>32</v>
      </c>
      <c r="P4933" s="124">
        <f t="shared" ref="P4933:P4964" si="212">IF(O4933&lt;&gt;0,MONTH(O4933),0)</f>
        <v>0</v>
      </c>
    </row>
    <row r="4934" spans="1:25">
      <c r="A4934" s="116">
        <v>4934</v>
      </c>
      <c r="C4934" s="118">
        <f t="shared" ref="C4934:C4997" si="213">IF(B4934&lt;&gt;0,MONTH(B4934),0)</f>
        <v>0</v>
      </c>
      <c r="D4934" s="120" t="s">
        <v>7069</v>
      </c>
      <c r="E4934" s="120" t="s">
        <v>10896</v>
      </c>
      <c r="F4934" s="211" t="s">
        <v>5452</v>
      </c>
      <c r="G4934" s="119" t="s">
        <v>10895</v>
      </c>
      <c r="H4934" s="121" t="s">
        <v>6799</v>
      </c>
      <c r="I4934" s="121" t="s">
        <v>30</v>
      </c>
      <c r="J4934" s="121" t="s">
        <v>485</v>
      </c>
      <c r="K4934" s="120"/>
      <c r="L4934" s="120" t="s">
        <v>32</v>
      </c>
      <c r="P4934" s="124">
        <f t="shared" si="212"/>
        <v>0</v>
      </c>
    </row>
    <row r="4935" spans="1:25">
      <c r="A4935" s="116">
        <v>4935</v>
      </c>
      <c r="C4935" s="118">
        <f t="shared" si="213"/>
        <v>0</v>
      </c>
      <c r="D4935" s="120" t="s">
        <v>7069</v>
      </c>
      <c r="E4935" s="120" t="s">
        <v>10897</v>
      </c>
      <c r="F4935" s="211" t="s">
        <v>7956</v>
      </c>
      <c r="G4935" s="119" t="s">
        <v>10895</v>
      </c>
      <c r="H4935" s="121" t="s">
        <v>6799</v>
      </c>
      <c r="I4935" s="121" t="s">
        <v>30</v>
      </c>
      <c r="J4935" s="121" t="s">
        <v>1544</v>
      </c>
      <c r="K4935" s="120"/>
      <c r="L4935" s="120" t="s">
        <v>32</v>
      </c>
      <c r="P4935" s="124">
        <f t="shared" si="212"/>
        <v>0</v>
      </c>
    </row>
    <row r="4936" spans="1:25" ht="27.6">
      <c r="A4936" s="116">
        <v>4936</v>
      </c>
      <c r="C4936" s="118">
        <f t="shared" si="213"/>
        <v>0</v>
      </c>
      <c r="D4936" s="120" t="s">
        <v>7069</v>
      </c>
      <c r="E4936" s="120" t="s">
        <v>10898</v>
      </c>
      <c r="F4936" s="211" t="s">
        <v>10899</v>
      </c>
      <c r="G4936" s="119" t="s">
        <v>10741</v>
      </c>
      <c r="H4936" s="121" t="s">
        <v>6799</v>
      </c>
      <c r="I4936" s="119" t="s">
        <v>30</v>
      </c>
      <c r="J4936" s="121" t="s">
        <v>77</v>
      </c>
      <c r="K4936" s="120"/>
      <c r="L4936" s="120" t="s">
        <v>32</v>
      </c>
      <c r="P4936" s="124">
        <f t="shared" si="212"/>
        <v>0</v>
      </c>
    </row>
    <row r="4937" spans="1:25" ht="27.6">
      <c r="A4937" s="116">
        <v>4937</v>
      </c>
      <c r="C4937" s="118">
        <f t="shared" si="213"/>
        <v>0</v>
      </c>
      <c r="D4937" s="119" t="s">
        <v>25</v>
      </c>
      <c r="E4937" s="120" t="s">
        <v>10900</v>
      </c>
      <c r="F4937" s="211" t="s">
        <v>10901</v>
      </c>
      <c r="G4937" s="119" t="s">
        <v>4949</v>
      </c>
      <c r="H4937" s="121" t="s">
        <v>6799</v>
      </c>
      <c r="I4937" s="121" t="s">
        <v>30</v>
      </c>
      <c r="J4937" s="121" t="s">
        <v>7726</v>
      </c>
      <c r="K4937" s="120"/>
      <c r="L4937" s="120" t="s">
        <v>32</v>
      </c>
      <c r="M4937" s="120" t="s">
        <v>33</v>
      </c>
      <c r="N4937" s="131">
        <v>43880</v>
      </c>
      <c r="O4937" s="131">
        <v>44299</v>
      </c>
      <c r="P4937" s="124">
        <f t="shared" si="212"/>
        <v>4</v>
      </c>
      <c r="Q4937" s="118">
        <v>1</v>
      </c>
      <c r="R4937" s="118">
        <f ca="1">TODAY()-O4937</f>
        <v>379</v>
      </c>
      <c r="Y4937" s="116" t="s">
        <v>356</v>
      </c>
    </row>
    <row r="4938" spans="1:25">
      <c r="A4938" s="116">
        <v>4938</v>
      </c>
      <c r="C4938" s="118">
        <f t="shared" si="213"/>
        <v>0</v>
      </c>
      <c r="D4938" s="120" t="s">
        <v>25</v>
      </c>
      <c r="E4938" s="120" t="s">
        <v>10902</v>
      </c>
      <c r="F4938" s="211" t="s">
        <v>7395</v>
      </c>
      <c r="G4938" s="119" t="s">
        <v>10903</v>
      </c>
      <c r="H4938" s="121" t="s">
        <v>6799</v>
      </c>
      <c r="I4938" s="121" t="s">
        <v>30</v>
      </c>
      <c r="J4938" s="121" t="s">
        <v>485</v>
      </c>
      <c r="K4938" s="120"/>
      <c r="L4938" s="120" t="s">
        <v>32</v>
      </c>
      <c r="M4938" s="120" t="s">
        <v>33</v>
      </c>
      <c r="N4938" s="131">
        <v>43882</v>
      </c>
      <c r="O4938" s="131">
        <v>44333</v>
      </c>
      <c r="P4938" s="124">
        <f t="shared" si="212"/>
        <v>5</v>
      </c>
      <c r="R4938" s="125">
        <f ca="1">TODAY()-O4938</f>
        <v>345</v>
      </c>
      <c r="S4938" s="120" t="s">
        <v>135</v>
      </c>
      <c r="Y4938" s="116" t="s">
        <v>141</v>
      </c>
    </row>
    <row r="4939" spans="1:25" ht="27.6">
      <c r="A4939" s="116">
        <v>4939</v>
      </c>
      <c r="C4939" s="118">
        <f t="shared" si="213"/>
        <v>0</v>
      </c>
      <c r="D4939" s="119" t="s">
        <v>25</v>
      </c>
      <c r="E4939" s="120" t="s">
        <v>10904</v>
      </c>
      <c r="F4939" s="211" t="s">
        <v>10905</v>
      </c>
      <c r="G4939" s="119" t="s">
        <v>10906</v>
      </c>
      <c r="H4939" s="121" t="s">
        <v>6799</v>
      </c>
      <c r="I4939" s="119" t="s">
        <v>30</v>
      </c>
      <c r="J4939" s="121" t="s">
        <v>529</v>
      </c>
      <c r="K4939" s="120"/>
      <c r="L4939" s="120" t="s">
        <v>32</v>
      </c>
      <c r="M4939" s="120" t="s">
        <v>33</v>
      </c>
      <c r="N4939" s="131">
        <v>43970</v>
      </c>
      <c r="O4939" s="131">
        <v>44299</v>
      </c>
      <c r="P4939" s="124">
        <f t="shared" si="212"/>
        <v>4</v>
      </c>
      <c r="Q4939" s="118">
        <v>1</v>
      </c>
      <c r="R4939" s="118">
        <f ca="1">TODAY()-O4939</f>
        <v>379</v>
      </c>
      <c r="Y4939" s="116" t="s">
        <v>356</v>
      </c>
    </row>
    <row r="4940" spans="1:25">
      <c r="A4940" s="116">
        <v>4940</v>
      </c>
      <c r="C4940" s="118">
        <f t="shared" si="213"/>
        <v>0</v>
      </c>
      <c r="D4940" s="120" t="s">
        <v>7069</v>
      </c>
      <c r="E4940" s="120" t="s">
        <v>10907</v>
      </c>
      <c r="F4940" s="211" t="s">
        <v>122</v>
      </c>
      <c r="G4940" s="119" t="s">
        <v>10908</v>
      </c>
      <c r="H4940" s="121" t="s">
        <v>6799</v>
      </c>
      <c r="I4940" s="119" t="s">
        <v>30</v>
      </c>
      <c r="J4940" s="121" t="s">
        <v>77</v>
      </c>
      <c r="K4940" s="120"/>
      <c r="L4940" s="120" t="s">
        <v>32</v>
      </c>
      <c r="P4940" s="124">
        <f t="shared" si="212"/>
        <v>0</v>
      </c>
    </row>
    <row r="4941" spans="1:25">
      <c r="A4941" s="116">
        <v>4941</v>
      </c>
      <c r="C4941" s="118">
        <f t="shared" si="213"/>
        <v>0</v>
      </c>
      <c r="D4941" s="120" t="s">
        <v>252</v>
      </c>
      <c r="E4941" s="120" t="s">
        <v>10909</v>
      </c>
      <c r="F4941" s="211" t="s">
        <v>10910</v>
      </c>
      <c r="G4941" s="119" t="s">
        <v>10911</v>
      </c>
      <c r="H4941" s="121" t="s">
        <v>41</v>
      </c>
      <c r="I4941" s="121" t="s">
        <v>30</v>
      </c>
      <c r="J4941" s="121" t="s">
        <v>7131</v>
      </c>
      <c r="K4941" s="120"/>
      <c r="L4941" s="120" t="s">
        <v>32</v>
      </c>
      <c r="M4941" s="120" t="s">
        <v>33</v>
      </c>
      <c r="N4941" s="131">
        <v>43881</v>
      </c>
      <c r="O4941" s="131">
        <v>44392</v>
      </c>
      <c r="P4941" s="124">
        <f t="shared" si="212"/>
        <v>7</v>
      </c>
      <c r="R4941" s="125">
        <f ca="1">TODAY()-O4941</f>
        <v>286</v>
      </c>
      <c r="S4941" s="120" t="s">
        <v>486</v>
      </c>
      <c r="Y4941" s="127" t="s">
        <v>1211</v>
      </c>
    </row>
    <row r="4942" spans="1:25" ht="27.6">
      <c r="A4942" s="116">
        <v>4942</v>
      </c>
      <c r="B4942" s="129">
        <v>44263</v>
      </c>
      <c r="C4942" s="118">
        <f t="shared" si="213"/>
        <v>3</v>
      </c>
      <c r="D4942" s="120" t="s">
        <v>252</v>
      </c>
      <c r="E4942" s="140" t="s">
        <v>10912</v>
      </c>
      <c r="F4942" s="211" t="s">
        <v>10913</v>
      </c>
      <c r="G4942" s="130" t="s">
        <v>9259</v>
      </c>
      <c r="H4942" s="120" t="s">
        <v>29</v>
      </c>
      <c r="I4942" s="121" t="s">
        <v>30</v>
      </c>
      <c r="J4942" s="121" t="s">
        <v>7216</v>
      </c>
      <c r="K4942" s="120" t="s">
        <v>65</v>
      </c>
      <c r="L4942" s="131" t="s">
        <v>32</v>
      </c>
      <c r="M4942" s="120" t="s">
        <v>78</v>
      </c>
      <c r="P4942" s="124">
        <f t="shared" si="212"/>
        <v>0</v>
      </c>
    </row>
    <row r="4943" spans="1:25">
      <c r="A4943" s="116">
        <v>4943</v>
      </c>
      <c r="C4943" s="118">
        <f t="shared" si="213"/>
        <v>0</v>
      </c>
      <c r="E4943" s="120" t="s">
        <v>10914</v>
      </c>
      <c r="F4943" s="211" t="s">
        <v>1372</v>
      </c>
      <c r="G4943" s="119" t="s">
        <v>10915</v>
      </c>
      <c r="I4943" s="121" t="s">
        <v>30</v>
      </c>
      <c r="J4943" s="121" t="s">
        <v>3886</v>
      </c>
      <c r="K4943" s="120"/>
      <c r="L4943" s="120" t="s">
        <v>32</v>
      </c>
      <c r="M4943" s="120" t="s">
        <v>33</v>
      </c>
      <c r="N4943" s="131">
        <v>43880</v>
      </c>
      <c r="O4943" s="131" t="s">
        <v>44</v>
      </c>
      <c r="P4943" s="124" t="e">
        <f t="shared" si="212"/>
        <v>#VALUE!</v>
      </c>
      <c r="R4943" s="125"/>
      <c r="Y4943" s="116" t="s">
        <v>356</v>
      </c>
    </row>
    <row r="4944" spans="1:25">
      <c r="A4944" s="116">
        <v>4944</v>
      </c>
      <c r="B4944" s="129">
        <v>44098</v>
      </c>
      <c r="C4944" s="118">
        <f t="shared" si="213"/>
        <v>9</v>
      </c>
      <c r="D4944" s="120" t="s">
        <v>252</v>
      </c>
      <c r="E4944" s="120" t="s">
        <v>10916</v>
      </c>
      <c r="F4944" s="211" t="s">
        <v>10917</v>
      </c>
      <c r="G4944" s="119" t="s">
        <v>10918</v>
      </c>
      <c r="H4944" s="121" t="s">
        <v>6799</v>
      </c>
      <c r="I4944" s="119" t="s">
        <v>30</v>
      </c>
      <c r="J4944" s="121" t="s">
        <v>87</v>
      </c>
      <c r="K4944" s="120"/>
      <c r="L4944" s="120" t="s">
        <v>32</v>
      </c>
      <c r="M4944" s="120" t="s">
        <v>33</v>
      </c>
      <c r="N4944" s="131">
        <v>43885</v>
      </c>
      <c r="P4944" s="124">
        <f t="shared" si="212"/>
        <v>0</v>
      </c>
      <c r="R4944" s="118">
        <f ca="1">TODAY()-N4944</f>
        <v>793</v>
      </c>
      <c r="S4944" s="120" t="s">
        <v>724</v>
      </c>
      <c r="T4944" s="126">
        <v>43886</v>
      </c>
      <c r="Y4944" s="116" t="s">
        <v>7314</v>
      </c>
    </row>
    <row r="4945" spans="1:25">
      <c r="A4945" s="116">
        <v>4945</v>
      </c>
      <c r="B4945" s="129">
        <v>44006</v>
      </c>
      <c r="C4945" s="118">
        <f t="shared" si="213"/>
        <v>6</v>
      </c>
      <c r="D4945" s="120" t="s">
        <v>252</v>
      </c>
      <c r="E4945" s="120" t="s">
        <v>10919</v>
      </c>
      <c r="F4945" s="211" t="s">
        <v>1372</v>
      </c>
      <c r="G4945" s="119" t="s">
        <v>10920</v>
      </c>
      <c r="I4945" s="121" t="s">
        <v>30</v>
      </c>
      <c r="J4945" s="121" t="s">
        <v>5018</v>
      </c>
      <c r="K4945" s="120"/>
      <c r="L4945" s="120" t="s">
        <v>32</v>
      </c>
      <c r="M4945" s="120" t="s">
        <v>33</v>
      </c>
      <c r="N4945" s="131">
        <v>43970</v>
      </c>
      <c r="P4945" s="124">
        <f t="shared" si="212"/>
        <v>0</v>
      </c>
      <c r="R4945" s="118">
        <f ca="1">TODAY()-N4945</f>
        <v>708</v>
      </c>
      <c r="S4945" s="120" t="s">
        <v>724</v>
      </c>
      <c r="T4945" s="126">
        <v>43971</v>
      </c>
      <c r="Y4945" s="116" t="s">
        <v>10921</v>
      </c>
    </row>
    <row r="4946" spans="1:25">
      <c r="A4946" s="116">
        <v>4946</v>
      </c>
      <c r="C4946" s="118">
        <f t="shared" si="213"/>
        <v>0</v>
      </c>
      <c r="E4946" s="120" t="s">
        <v>10922</v>
      </c>
      <c r="F4946" s="211" t="s">
        <v>5794</v>
      </c>
      <c r="G4946" s="119" t="s">
        <v>10923</v>
      </c>
      <c r="I4946" s="119" t="s">
        <v>30</v>
      </c>
      <c r="J4946" s="121" t="s">
        <v>87</v>
      </c>
      <c r="K4946" s="120"/>
      <c r="L4946" s="120" t="s">
        <v>32</v>
      </c>
      <c r="P4946" s="124">
        <f t="shared" si="212"/>
        <v>0</v>
      </c>
      <c r="Y4946" s="116" t="s">
        <v>356</v>
      </c>
    </row>
    <row r="4947" spans="1:25" ht="27.6">
      <c r="A4947" s="116">
        <v>4947</v>
      </c>
      <c r="C4947" s="118">
        <f t="shared" si="213"/>
        <v>0</v>
      </c>
      <c r="D4947" s="119" t="s">
        <v>25</v>
      </c>
      <c r="E4947" s="120" t="s">
        <v>10924</v>
      </c>
      <c r="F4947" s="211" t="s">
        <v>10925</v>
      </c>
      <c r="G4947" s="119" t="s">
        <v>8434</v>
      </c>
      <c r="H4947" s="121" t="s">
        <v>6799</v>
      </c>
      <c r="I4947" s="121" t="s">
        <v>30</v>
      </c>
      <c r="J4947" s="121" t="s">
        <v>5018</v>
      </c>
      <c r="K4947" s="120"/>
      <c r="L4947" s="120" t="s">
        <v>32</v>
      </c>
      <c r="M4947" s="120" t="s">
        <v>33</v>
      </c>
      <c r="N4947" s="131">
        <v>43907</v>
      </c>
      <c r="P4947" s="124">
        <f t="shared" si="212"/>
        <v>0</v>
      </c>
      <c r="R4947" s="118">
        <f ca="1">TODAY()-N4947</f>
        <v>771</v>
      </c>
      <c r="S4947" s="120" t="s">
        <v>724</v>
      </c>
      <c r="T4947" s="126">
        <v>43908</v>
      </c>
      <c r="Y4947" s="116" t="s">
        <v>10926</v>
      </c>
    </row>
    <row r="4948" spans="1:25">
      <c r="A4948" s="116">
        <v>4948</v>
      </c>
      <c r="B4948" s="129">
        <v>44098</v>
      </c>
      <c r="C4948" s="118">
        <f t="shared" si="213"/>
        <v>9</v>
      </c>
      <c r="D4948" s="120" t="s">
        <v>252</v>
      </c>
      <c r="E4948" s="120" t="s">
        <v>10927</v>
      </c>
      <c r="F4948" s="211" t="s">
        <v>122</v>
      </c>
      <c r="G4948" s="119" t="s">
        <v>10928</v>
      </c>
      <c r="I4948" s="121" t="s">
        <v>30</v>
      </c>
      <c r="J4948" s="121" t="s">
        <v>3749</v>
      </c>
      <c r="K4948" s="120"/>
      <c r="L4948" s="120" t="s">
        <v>32</v>
      </c>
      <c r="P4948" s="124">
        <f t="shared" si="212"/>
        <v>0</v>
      </c>
    </row>
    <row r="4949" spans="1:25">
      <c r="A4949" s="116">
        <v>4949</v>
      </c>
      <c r="B4949" s="129">
        <v>44098</v>
      </c>
      <c r="C4949" s="118">
        <f t="shared" si="213"/>
        <v>9</v>
      </c>
      <c r="D4949" s="120" t="s">
        <v>252</v>
      </c>
      <c r="E4949" s="120" t="s">
        <v>10929</v>
      </c>
      <c r="F4949" s="211" t="s">
        <v>10253</v>
      </c>
      <c r="G4949" s="119" t="s">
        <v>10930</v>
      </c>
      <c r="I4949" s="119" t="s">
        <v>30</v>
      </c>
      <c r="J4949" s="121" t="s">
        <v>87</v>
      </c>
      <c r="K4949" s="120"/>
      <c r="L4949" s="120" t="s">
        <v>32</v>
      </c>
      <c r="P4949" s="124">
        <f t="shared" si="212"/>
        <v>0</v>
      </c>
    </row>
    <row r="4950" spans="1:25">
      <c r="A4950" s="116">
        <v>4950</v>
      </c>
      <c r="C4950" s="118">
        <f t="shared" si="213"/>
        <v>0</v>
      </c>
      <c r="E4950" s="120" t="s">
        <v>10931</v>
      </c>
      <c r="F4950" s="211" t="s">
        <v>10932</v>
      </c>
      <c r="G4950" s="119" t="s">
        <v>10933</v>
      </c>
      <c r="I4950" s="121" t="s">
        <v>30</v>
      </c>
      <c r="J4950" s="121" t="s">
        <v>7123</v>
      </c>
      <c r="K4950" s="120"/>
      <c r="L4950" s="120" t="s">
        <v>32</v>
      </c>
      <c r="M4950" s="120" t="s">
        <v>33</v>
      </c>
      <c r="N4950" s="131">
        <v>43880</v>
      </c>
      <c r="O4950" s="131" t="s">
        <v>44</v>
      </c>
      <c r="P4950" s="124" t="e">
        <f t="shared" si="212"/>
        <v>#VALUE!</v>
      </c>
      <c r="R4950" s="125"/>
      <c r="Y4950" s="116" t="s">
        <v>356</v>
      </c>
    </row>
    <row r="4951" spans="1:25">
      <c r="A4951" s="116">
        <v>4951</v>
      </c>
      <c r="B4951" s="129">
        <v>44098</v>
      </c>
      <c r="C4951" s="118">
        <f t="shared" si="213"/>
        <v>9</v>
      </c>
      <c r="D4951" s="120" t="s">
        <v>252</v>
      </c>
      <c r="E4951" s="120" t="s">
        <v>10934</v>
      </c>
      <c r="F4951" s="211" t="s">
        <v>783</v>
      </c>
      <c r="G4951" s="119" t="s">
        <v>10935</v>
      </c>
      <c r="I4951" s="119" t="s">
        <v>30</v>
      </c>
      <c r="J4951" s="121" t="s">
        <v>87</v>
      </c>
      <c r="K4951" s="120"/>
      <c r="L4951" s="120" t="s">
        <v>32</v>
      </c>
      <c r="P4951" s="124">
        <f t="shared" si="212"/>
        <v>0</v>
      </c>
    </row>
    <row r="4952" spans="1:25">
      <c r="A4952" s="116">
        <v>4952</v>
      </c>
      <c r="C4952" s="118">
        <f t="shared" si="213"/>
        <v>0</v>
      </c>
      <c r="E4952" s="120" t="s">
        <v>10936</v>
      </c>
      <c r="F4952" s="211" t="s">
        <v>122</v>
      </c>
      <c r="G4952" s="119" t="s">
        <v>10937</v>
      </c>
      <c r="I4952" s="121" t="s">
        <v>30</v>
      </c>
      <c r="J4952" s="121" t="s">
        <v>5018</v>
      </c>
      <c r="K4952" s="120"/>
      <c r="L4952" s="120" t="s">
        <v>32</v>
      </c>
      <c r="M4952" s="120" t="s">
        <v>33</v>
      </c>
      <c r="N4952" s="131">
        <v>43881</v>
      </c>
      <c r="O4952" s="131" t="s">
        <v>44</v>
      </c>
      <c r="P4952" s="124" t="e">
        <f t="shared" si="212"/>
        <v>#VALUE!</v>
      </c>
      <c r="R4952" s="125"/>
      <c r="Y4952" s="116" t="s">
        <v>356</v>
      </c>
    </row>
    <row r="4953" spans="1:25">
      <c r="A4953" s="116">
        <v>4953</v>
      </c>
      <c r="B4953" s="129">
        <v>44098</v>
      </c>
      <c r="C4953" s="118">
        <f t="shared" si="213"/>
        <v>9</v>
      </c>
      <c r="D4953" s="120" t="s">
        <v>252</v>
      </c>
      <c r="E4953" s="120" t="s">
        <v>10938</v>
      </c>
      <c r="F4953" s="211" t="s">
        <v>1462</v>
      </c>
      <c r="G4953" s="119" t="s">
        <v>10939</v>
      </c>
      <c r="I4953" s="119" t="s">
        <v>30</v>
      </c>
      <c r="J4953" s="121" t="s">
        <v>87</v>
      </c>
      <c r="K4953" s="120"/>
      <c r="L4953" s="120" t="s">
        <v>32</v>
      </c>
      <c r="P4953" s="124">
        <f t="shared" si="212"/>
        <v>0</v>
      </c>
    </row>
    <row r="4954" spans="1:25" ht="27.6">
      <c r="A4954" s="116">
        <v>4954</v>
      </c>
      <c r="B4954" s="129">
        <v>44098</v>
      </c>
      <c r="C4954" s="118">
        <f t="shared" si="213"/>
        <v>9</v>
      </c>
      <c r="D4954" s="120" t="s">
        <v>252</v>
      </c>
      <c r="E4954" s="120" t="s">
        <v>10940</v>
      </c>
      <c r="F4954" s="211" t="s">
        <v>10941</v>
      </c>
      <c r="G4954" s="119" t="s">
        <v>10942</v>
      </c>
      <c r="I4954" s="121" t="s">
        <v>30</v>
      </c>
      <c r="J4954" s="121" t="s">
        <v>5018</v>
      </c>
      <c r="K4954" s="120"/>
      <c r="L4954" s="120" t="s">
        <v>32</v>
      </c>
      <c r="P4954" s="124">
        <f t="shared" si="212"/>
        <v>0</v>
      </c>
      <c r="U4954" s="126" t="s">
        <v>10943</v>
      </c>
    </row>
    <row r="4955" spans="1:25" ht="27.6">
      <c r="A4955" s="116">
        <v>4955</v>
      </c>
      <c r="B4955" s="129">
        <v>44098</v>
      </c>
      <c r="C4955" s="118">
        <f t="shared" si="213"/>
        <v>9</v>
      </c>
      <c r="D4955" s="120" t="s">
        <v>252</v>
      </c>
      <c r="E4955" s="120" t="s">
        <v>10944</v>
      </c>
      <c r="F4955" s="211" t="s">
        <v>10945</v>
      </c>
      <c r="G4955" s="119" t="s">
        <v>10946</v>
      </c>
      <c r="H4955" s="121" t="s">
        <v>6799</v>
      </c>
      <c r="I4955" s="119" t="s">
        <v>30</v>
      </c>
      <c r="J4955" s="121" t="s">
        <v>87</v>
      </c>
      <c r="K4955" s="120"/>
      <c r="L4955" s="120" t="s">
        <v>32</v>
      </c>
      <c r="M4955" s="120" t="s">
        <v>466</v>
      </c>
      <c r="P4955" s="124">
        <f t="shared" si="212"/>
        <v>0</v>
      </c>
    </row>
    <row r="4956" spans="1:25" ht="27.6">
      <c r="A4956" s="116">
        <v>4956</v>
      </c>
      <c r="B4956" s="129">
        <v>44098</v>
      </c>
      <c r="C4956" s="118">
        <f t="shared" si="213"/>
        <v>9</v>
      </c>
      <c r="D4956" s="120" t="s">
        <v>252</v>
      </c>
      <c r="E4956" s="120" t="s">
        <v>10947</v>
      </c>
      <c r="F4956" s="211" t="s">
        <v>10948</v>
      </c>
      <c r="G4956" s="119" t="s">
        <v>10480</v>
      </c>
      <c r="I4956" s="121" t="s">
        <v>30</v>
      </c>
      <c r="J4956" s="121" t="s">
        <v>5018</v>
      </c>
      <c r="K4956" s="120"/>
      <c r="L4956" s="120" t="s">
        <v>32</v>
      </c>
      <c r="P4956" s="124">
        <f t="shared" si="212"/>
        <v>0</v>
      </c>
      <c r="U4956" s="126" t="s">
        <v>10949</v>
      </c>
    </row>
    <row r="4957" spans="1:25">
      <c r="A4957" s="116">
        <v>4957</v>
      </c>
      <c r="B4957" s="129">
        <v>44098</v>
      </c>
      <c r="C4957" s="118">
        <f t="shared" si="213"/>
        <v>9</v>
      </c>
      <c r="D4957" s="120" t="s">
        <v>252</v>
      </c>
      <c r="E4957" s="120" t="s">
        <v>10950</v>
      </c>
      <c r="F4957" s="211" t="s">
        <v>10951</v>
      </c>
      <c r="G4957" s="119" t="s">
        <v>3142</v>
      </c>
      <c r="I4957" s="121" t="s">
        <v>30</v>
      </c>
      <c r="J4957" s="121" t="s">
        <v>5018</v>
      </c>
      <c r="K4957" s="120"/>
      <c r="L4957" s="120" t="s">
        <v>32</v>
      </c>
      <c r="P4957" s="124">
        <f t="shared" si="212"/>
        <v>0</v>
      </c>
    </row>
    <row r="4958" spans="1:25">
      <c r="A4958" s="116">
        <v>4958</v>
      </c>
      <c r="B4958" s="129">
        <v>44098</v>
      </c>
      <c r="C4958" s="118">
        <f t="shared" si="213"/>
        <v>9</v>
      </c>
      <c r="D4958" s="120" t="s">
        <v>252</v>
      </c>
      <c r="E4958" s="120" t="s">
        <v>10952</v>
      </c>
      <c r="F4958" s="211" t="s">
        <v>2439</v>
      </c>
      <c r="G4958" s="119" t="s">
        <v>1327</v>
      </c>
      <c r="I4958" s="121" t="s">
        <v>30</v>
      </c>
      <c r="J4958" s="121" t="s">
        <v>6396</v>
      </c>
      <c r="K4958" s="120"/>
      <c r="L4958" s="120" t="s">
        <v>32</v>
      </c>
      <c r="P4958" s="124">
        <f t="shared" si="212"/>
        <v>0</v>
      </c>
    </row>
    <row r="4959" spans="1:25">
      <c r="A4959" s="116">
        <v>4959</v>
      </c>
      <c r="C4959" s="118">
        <f t="shared" si="213"/>
        <v>0</v>
      </c>
      <c r="D4959" s="120" t="s">
        <v>37</v>
      </c>
      <c r="E4959" s="120" t="s">
        <v>10953</v>
      </c>
      <c r="F4959" s="211" t="s">
        <v>10954</v>
      </c>
      <c r="G4959" s="119" t="s">
        <v>10955</v>
      </c>
      <c r="I4959" s="121" t="s">
        <v>30</v>
      </c>
      <c r="J4959" s="121" t="s">
        <v>7131</v>
      </c>
      <c r="K4959" s="120"/>
      <c r="L4959" s="120" t="s">
        <v>32</v>
      </c>
      <c r="M4959" s="120" t="s">
        <v>33</v>
      </c>
      <c r="N4959" s="131">
        <v>43880</v>
      </c>
      <c r="O4959" s="131">
        <v>44013</v>
      </c>
      <c r="P4959" s="124">
        <f t="shared" si="212"/>
        <v>7</v>
      </c>
      <c r="R4959" s="125">
        <f ca="1">TODAY()-O4959</f>
        <v>665</v>
      </c>
      <c r="S4959" s="120" t="s">
        <v>92</v>
      </c>
      <c r="T4959" s="126">
        <v>44019</v>
      </c>
    </row>
    <row r="4960" spans="1:25">
      <c r="A4960" s="116">
        <v>4960</v>
      </c>
      <c r="B4960" s="129">
        <v>44098</v>
      </c>
      <c r="C4960" s="118">
        <f t="shared" si="213"/>
        <v>9</v>
      </c>
      <c r="D4960" s="120" t="s">
        <v>252</v>
      </c>
      <c r="E4960" s="120" t="s">
        <v>10956</v>
      </c>
      <c r="F4960" s="211" t="s">
        <v>7547</v>
      </c>
      <c r="G4960" s="119" t="s">
        <v>10957</v>
      </c>
      <c r="H4960" s="121" t="s">
        <v>6799</v>
      </c>
      <c r="I4960" s="121" t="s">
        <v>30</v>
      </c>
      <c r="J4960" s="121" t="s">
        <v>7131</v>
      </c>
      <c r="K4960" s="120"/>
      <c r="L4960" s="120" t="s">
        <v>32</v>
      </c>
      <c r="M4960" s="120" t="s">
        <v>33</v>
      </c>
      <c r="N4960" s="131">
        <v>44250</v>
      </c>
      <c r="O4960" s="131">
        <v>44530</v>
      </c>
      <c r="P4960" s="124">
        <f t="shared" si="212"/>
        <v>11</v>
      </c>
      <c r="R4960" s="125">
        <f ca="1">TODAY()-O4960</f>
        <v>148</v>
      </c>
    </row>
    <row r="4961" spans="1:25" ht="27.6">
      <c r="A4961" s="116">
        <v>4961</v>
      </c>
      <c r="C4961" s="118">
        <f t="shared" si="213"/>
        <v>0</v>
      </c>
      <c r="D4961" s="120" t="s">
        <v>252</v>
      </c>
      <c r="E4961" s="120" t="s">
        <v>10958</v>
      </c>
      <c r="F4961" s="211" t="s">
        <v>10959</v>
      </c>
      <c r="G4961" s="119" t="s">
        <v>10960</v>
      </c>
      <c r="H4961" s="121" t="s">
        <v>53</v>
      </c>
      <c r="I4961" s="121" t="s">
        <v>30</v>
      </c>
      <c r="J4961" s="121" t="s">
        <v>7131</v>
      </c>
      <c r="K4961" s="120"/>
      <c r="L4961" s="120" t="s">
        <v>32</v>
      </c>
      <c r="M4961" s="120" t="s">
        <v>33</v>
      </c>
      <c r="N4961" s="131">
        <v>43881</v>
      </c>
      <c r="O4961" s="131">
        <v>44302</v>
      </c>
      <c r="P4961" s="124">
        <f t="shared" si="212"/>
        <v>4</v>
      </c>
      <c r="R4961" s="125">
        <f ca="1">TODAY()-O4961</f>
        <v>376</v>
      </c>
      <c r="S4961" s="120" t="s">
        <v>486</v>
      </c>
      <c r="Y4961" s="127" t="s">
        <v>1211</v>
      </c>
    </row>
    <row r="4962" spans="1:25">
      <c r="A4962" s="116">
        <v>4962</v>
      </c>
      <c r="B4962" s="129">
        <v>44098</v>
      </c>
      <c r="C4962" s="118">
        <f t="shared" si="213"/>
        <v>9</v>
      </c>
      <c r="D4962" s="120" t="s">
        <v>252</v>
      </c>
      <c r="E4962" s="120" t="s">
        <v>10961</v>
      </c>
      <c r="F4962" s="211" t="s">
        <v>10962</v>
      </c>
      <c r="G4962" s="119" t="s">
        <v>10963</v>
      </c>
      <c r="I4962" s="121" t="s">
        <v>30</v>
      </c>
      <c r="J4962" s="121" t="s">
        <v>7280</v>
      </c>
      <c r="K4962" s="120"/>
      <c r="L4962" s="120" t="s">
        <v>32</v>
      </c>
      <c r="P4962" s="124">
        <f t="shared" si="212"/>
        <v>0</v>
      </c>
    </row>
    <row r="4963" spans="1:25">
      <c r="A4963" s="116">
        <v>4963</v>
      </c>
      <c r="B4963" s="129">
        <v>44092</v>
      </c>
      <c r="C4963" s="118">
        <f t="shared" si="213"/>
        <v>9</v>
      </c>
      <c r="D4963" s="120" t="s">
        <v>252</v>
      </c>
      <c r="E4963" s="120" t="s">
        <v>10964</v>
      </c>
      <c r="F4963" s="211" t="s">
        <v>10965</v>
      </c>
      <c r="G4963" s="119" t="s">
        <v>9254</v>
      </c>
      <c r="H4963" s="121" t="s">
        <v>6799</v>
      </c>
      <c r="I4963" s="121" t="s">
        <v>30</v>
      </c>
      <c r="J4963" s="121" t="s">
        <v>7131</v>
      </c>
      <c r="K4963" s="120"/>
      <c r="L4963" s="120" t="s">
        <v>32</v>
      </c>
      <c r="M4963" s="120" t="s">
        <v>33</v>
      </c>
      <c r="N4963" s="131">
        <v>43885</v>
      </c>
      <c r="O4963" s="131">
        <v>44503</v>
      </c>
      <c r="P4963" s="124">
        <f t="shared" si="212"/>
        <v>11</v>
      </c>
      <c r="R4963" s="125">
        <f ca="1">TODAY()-O4963</f>
        <v>175</v>
      </c>
    </row>
    <row r="4964" spans="1:25" ht="27.6">
      <c r="A4964" s="116">
        <v>4964</v>
      </c>
      <c r="B4964" s="129">
        <v>44098</v>
      </c>
      <c r="C4964" s="118">
        <f t="shared" si="213"/>
        <v>9</v>
      </c>
      <c r="D4964" s="120" t="s">
        <v>252</v>
      </c>
      <c r="E4964" s="120" t="s">
        <v>10966</v>
      </c>
      <c r="F4964" s="211" t="s">
        <v>10967</v>
      </c>
      <c r="G4964" s="119" t="s">
        <v>10968</v>
      </c>
      <c r="I4964" s="119" t="s">
        <v>30</v>
      </c>
      <c r="J4964" s="121" t="s">
        <v>87</v>
      </c>
      <c r="K4964" s="120"/>
      <c r="L4964" s="120" t="s">
        <v>32</v>
      </c>
      <c r="P4964" s="124">
        <f t="shared" si="212"/>
        <v>0</v>
      </c>
    </row>
    <row r="4965" spans="1:25" ht="27.6">
      <c r="A4965" s="116">
        <v>4965</v>
      </c>
      <c r="B4965" s="129">
        <v>44082</v>
      </c>
      <c r="C4965" s="118">
        <f t="shared" si="213"/>
        <v>9</v>
      </c>
      <c r="D4965" s="120" t="s">
        <v>252</v>
      </c>
      <c r="E4965" s="120" t="s">
        <v>10969</v>
      </c>
      <c r="F4965" s="211" t="s">
        <v>10970</v>
      </c>
      <c r="G4965" s="119" t="s">
        <v>603</v>
      </c>
      <c r="H4965" s="121" t="s">
        <v>6799</v>
      </c>
      <c r="I4965" s="121" t="s">
        <v>30</v>
      </c>
      <c r="J4965" s="121" t="s">
        <v>3886</v>
      </c>
      <c r="K4965" s="120"/>
      <c r="L4965" s="120" t="s">
        <v>32</v>
      </c>
      <c r="P4965" s="124">
        <f t="shared" ref="P4965:P4996" si="214">IF(O4965&lt;&gt;0,MONTH(O4965),0)</f>
        <v>0</v>
      </c>
    </row>
    <row r="4966" spans="1:25">
      <c r="A4966" s="116">
        <v>4966</v>
      </c>
      <c r="C4966" s="118">
        <f t="shared" si="213"/>
        <v>0</v>
      </c>
      <c r="D4966" s="120" t="s">
        <v>252</v>
      </c>
      <c r="E4966" s="120" t="s">
        <v>10971</v>
      </c>
      <c r="F4966" s="211" t="s">
        <v>10972</v>
      </c>
      <c r="G4966" s="119" t="s">
        <v>10973</v>
      </c>
      <c r="H4966" s="121" t="s">
        <v>41</v>
      </c>
      <c r="I4966" s="121" t="s">
        <v>30</v>
      </c>
      <c r="J4966" s="121" t="s">
        <v>7216</v>
      </c>
      <c r="K4966" s="120"/>
      <c r="L4966" s="120" t="s">
        <v>32</v>
      </c>
      <c r="M4966" s="120" t="s">
        <v>33</v>
      </c>
      <c r="N4966" s="131">
        <v>43887</v>
      </c>
      <c r="O4966" s="232">
        <v>44265</v>
      </c>
      <c r="P4966" s="124">
        <f t="shared" si="214"/>
        <v>3</v>
      </c>
      <c r="R4966" s="125">
        <f ca="1">TODAY()-O4966</f>
        <v>413</v>
      </c>
      <c r="S4966" s="120" t="s">
        <v>486</v>
      </c>
      <c r="Y4966" s="127" t="s">
        <v>1211</v>
      </c>
    </row>
    <row r="4967" spans="1:25">
      <c r="A4967" s="116">
        <v>4967</v>
      </c>
      <c r="B4967" s="129">
        <v>44098</v>
      </c>
      <c r="C4967" s="118">
        <f t="shared" si="213"/>
        <v>9</v>
      </c>
      <c r="D4967" s="120" t="s">
        <v>252</v>
      </c>
      <c r="E4967" s="120" t="s">
        <v>10974</v>
      </c>
      <c r="F4967" s="211" t="s">
        <v>10975</v>
      </c>
      <c r="G4967" s="119" t="s">
        <v>10976</v>
      </c>
      <c r="I4967" s="121" t="s">
        <v>30</v>
      </c>
      <c r="J4967" s="121" t="s">
        <v>1540</v>
      </c>
      <c r="K4967" s="120"/>
      <c r="L4967" s="120" t="s">
        <v>32</v>
      </c>
      <c r="P4967" s="124">
        <f t="shared" si="214"/>
        <v>0</v>
      </c>
    </row>
    <row r="4968" spans="1:25">
      <c r="A4968" s="116">
        <v>4968</v>
      </c>
      <c r="B4968" s="129">
        <v>44098</v>
      </c>
      <c r="C4968" s="118">
        <f t="shared" si="213"/>
        <v>9</v>
      </c>
      <c r="D4968" s="120" t="s">
        <v>252</v>
      </c>
      <c r="E4968" s="120" t="s">
        <v>10977</v>
      </c>
      <c r="F4968" s="211" t="s">
        <v>2439</v>
      </c>
      <c r="G4968" s="119" t="s">
        <v>9254</v>
      </c>
      <c r="H4968" s="121" t="s">
        <v>6799</v>
      </c>
      <c r="I4968" s="121" t="s">
        <v>30</v>
      </c>
      <c r="J4968" s="121" t="s">
        <v>7610</v>
      </c>
      <c r="K4968" s="120"/>
      <c r="L4968" s="120" t="s">
        <v>32</v>
      </c>
      <c r="P4968" s="124">
        <f t="shared" si="214"/>
        <v>0</v>
      </c>
    </row>
    <row r="4969" spans="1:25">
      <c r="A4969" s="116">
        <v>4969</v>
      </c>
      <c r="B4969" s="129">
        <v>44098</v>
      </c>
      <c r="C4969" s="118">
        <f t="shared" si="213"/>
        <v>9</v>
      </c>
      <c r="D4969" s="120" t="s">
        <v>252</v>
      </c>
      <c r="E4969" s="120" t="s">
        <v>10978</v>
      </c>
      <c r="F4969" s="211" t="s">
        <v>1462</v>
      </c>
      <c r="G4969" s="119" t="s">
        <v>9254</v>
      </c>
      <c r="H4969" s="121" t="s">
        <v>6799</v>
      </c>
      <c r="I4969" s="121" t="s">
        <v>30</v>
      </c>
      <c r="J4969" s="121" t="s">
        <v>7131</v>
      </c>
      <c r="K4969" s="120"/>
      <c r="L4969" s="120" t="s">
        <v>32</v>
      </c>
      <c r="P4969" s="124">
        <f t="shared" si="214"/>
        <v>0</v>
      </c>
    </row>
    <row r="4970" spans="1:25">
      <c r="A4970" s="116">
        <v>4970</v>
      </c>
      <c r="B4970" s="129">
        <v>44098</v>
      </c>
      <c r="C4970" s="118">
        <f t="shared" si="213"/>
        <v>9</v>
      </c>
      <c r="D4970" s="120" t="s">
        <v>252</v>
      </c>
      <c r="E4970" s="120" t="s">
        <v>10979</v>
      </c>
      <c r="F4970" s="211" t="s">
        <v>10980</v>
      </c>
      <c r="G4970" s="119" t="s">
        <v>10981</v>
      </c>
      <c r="I4970" s="121" t="s">
        <v>30</v>
      </c>
      <c r="J4970" s="121" t="s">
        <v>1540</v>
      </c>
      <c r="K4970" s="120"/>
      <c r="L4970" s="120" t="s">
        <v>32</v>
      </c>
      <c r="P4970" s="124">
        <f t="shared" si="214"/>
        <v>0</v>
      </c>
    </row>
    <row r="4971" spans="1:25" ht="27.6">
      <c r="A4971" s="116">
        <v>4971</v>
      </c>
      <c r="B4971" s="129">
        <v>44092</v>
      </c>
      <c r="C4971" s="118">
        <f t="shared" si="213"/>
        <v>9</v>
      </c>
      <c r="D4971" s="120" t="s">
        <v>252</v>
      </c>
      <c r="E4971" s="120" t="s">
        <v>10982</v>
      </c>
      <c r="F4971" s="211" t="s">
        <v>10983</v>
      </c>
      <c r="G4971" s="119" t="s">
        <v>3740</v>
      </c>
      <c r="H4971" s="121" t="s">
        <v>6799</v>
      </c>
      <c r="I4971" s="121" t="s">
        <v>30</v>
      </c>
      <c r="J4971" s="121" t="s">
        <v>3749</v>
      </c>
      <c r="K4971" s="120"/>
      <c r="L4971" s="120" t="s">
        <v>32</v>
      </c>
      <c r="M4971" s="120" t="s">
        <v>33</v>
      </c>
      <c r="N4971" s="131">
        <v>43880</v>
      </c>
      <c r="P4971" s="124">
        <f t="shared" si="214"/>
        <v>0</v>
      </c>
      <c r="R4971" s="118">
        <f ca="1">TODAY()-N4971</f>
        <v>798</v>
      </c>
    </row>
    <row r="4972" spans="1:25" ht="27.6">
      <c r="A4972" s="116">
        <v>4972</v>
      </c>
      <c r="B4972" s="129">
        <v>44098</v>
      </c>
      <c r="C4972" s="118">
        <f t="shared" si="213"/>
        <v>9</v>
      </c>
      <c r="D4972" s="120" t="s">
        <v>252</v>
      </c>
      <c r="E4972" s="120" t="s">
        <v>10984</v>
      </c>
      <c r="F4972" s="211" t="s">
        <v>10985</v>
      </c>
      <c r="G4972" s="119" t="s">
        <v>10986</v>
      </c>
      <c r="I4972" s="119" t="s">
        <v>30</v>
      </c>
      <c r="J4972" s="121" t="s">
        <v>87</v>
      </c>
      <c r="K4972" s="120"/>
      <c r="L4972" s="120" t="s">
        <v>32</v>
      </c>
      <c r="P4972" s="124">
        <f t="shared" si="214"/>
        <v>0</v>
      </c>
    </row>
    <row r="4973" spans="1:25">
      <c r="A4973" s="116">
        <v>4973</v>
      </c>
      <c r="B4973" s="129">
        <v>44098</v>
      </c>
      <c r="C4973" s="118">
        <f t="shared" si="213"/>
        <v>9</v>
      </c>
      <c r="D4973" s="120" t="s">
        <v>252</v>
      </c>
      <c r="E4973" s="120" t="s">
        <v>10987</v>
      </c>
      <c r="F4973" s="211" t="s">
        <v>175</v>
      </c>
      <c r="G4973" s="119" t="s">
        <v>10988</v>
      </c>
      <c r="I4973" s="119" t="s">
        <v>30</v>
      </c>
      <c r="J4973" s="121" t="s">
        <v>87</v>
      </c>
      <c r="K4973" s="120"/>
      <c r="L4973" s="120" t="s">
        <v>32</v>
      </c>
      <c r="P4973" s="124">
        <f t="shared" si="214"/>
        <v>0</v>
      </c>
    </row>
    <row r="4974" spans="1:25">
      <c r="A4974" s="116">
        <v>4974</v>
      </c>
      <c r="B4974" s="129">
        <v>44098</v>
      </c>
      <c r="C4974" s="118">
        <f t="shared" si="213"/>
        <v>9</v>
      </c>
      <c r="D4974" s="120" t="s">
        <v>252</v>
      </c>
      <c r="E4974" s="120" t="s">
        <v>10989</v>
      </c>
      <c r="F4974" s="211" t="s">
        <v>9134</v>
      </c>
      <c r="G4974" s="119" t="s">
        <v>10990</v>
      </c>
      <c r="I4974" s="119" t="s">
        <v>30</v>
      </c>
      <c r="J4974" s="121" t="s">
        <v>87</v>
      </c>
      <c r="K4974" s="120"/>
      <c r="L4974" s="120" t="s">
        <v>32</v>
      </c>
      <c r="P4974" s="124">
        <f t="shared" si="214"/>
        <v>0</v>
      </c>
    </row>
    <row r="4975" spans="1:25">
      <c r="A4975" s="116">
        <v>4975</v>
      </c>
      <c r="C4975" s="118">
        <f t="shared" si="213"/>
        <v>0</v>
      </c>
      <c r="D4975" s="120" t="s">
        <v>252</v>
      </c>
      <c r="E4975" s="120" t="s">
        <v>10991</v>
      </c>
      <c r="F4975" s="211" t="s">
        <v>10992</v>
      </c>
      <c r="G4975" s="119" t="s">
        <v>10993</v>
      </c>
      <c r="I4975" s="121" t="s">
        <v>30</v>
      </c>
      <c r="J4975" s="121" t="s">
        <v>7620</v>
      </c>
      <c r="K4975" s="120"/>
      <c r="L4975" s="120" t="s">
        <v>32</v>
      </c>
      <c r="M4975" s="120" t="s">
        <v>33</v>
      </c>
      <c r="N4975" s="131">
        <v>43909</v>
      </c>
      <c r="O4975" s="131">
        <v>44098</v>
      </c>
      <c r="P4975" s="124">
        <f t="shared" si="214"/>
        <v>9</v>
      </c>
      <c r="R4975" s="125">
        <f ca="1">TODAY()-O4975</f>
        <v>580</v>
      </c>
      <c r="S4975" s="120" t="s">
        <v>135</v>
      </c>
      <c r="T4975" s="126">
        <v>43909</v>
      </c>
      <c r="Y4975" s="116" t="s">
        <v>10994</v>
      </c>
    </row>
    <row r="4976" spans="1:25">
      <c r="A4976" s="116">
        <v>4976</v>
      </c>
      <c r="C4976" s="118">
        <f t="shared" si="213"/>
        <v>0</v>
      </c>
      <c r="E4976" s="120" t="s">
        <v>10995</v>
      </c>
      <c r="F4976" s="211" t="s">
        <v>1023</v>
      </c>
      <c r="G4976" s="119" t="s">
        <v>10996</v>
      </c>
      <c r="I4976" s="121" t="s">
        <v>30</v>
      </c>
      <c r="J4976" s="121" t="s">
        <v>1540</v>
      </c>
      <c r="K4976" s="120"/>
      <c r="L4976" s="120" t="s">
        <v>32</v>
      </c>
      <c r="P4976" s="124">
        <f t="shared" si="214"/>
        <v>0</v>
      </c>
      <c r="Y4976" s="116" t="s">
        <v>356</v>
      </c>
    </row>
    <row r="4977" spans="1:25">
      <c r="A4977" s="116">
        <v>4977</v>
      </c>
      <c r="C4977" s="118">
        <f t="shared" si="213"/>
        <v>0</v>
      </c>
      <c r="E4977" s="120" t="s">
        <v>10997</v>
      </c>
      <c r="F4977" s="211" t="s">
        <v>6344</v>
      </c>
      <c r="G4977" s="119" t="s">
        <v>10998</v>
      </c>
      <c r="I4977" s="121" t="s">
        <v>30</v>
      </c>
      <c r="J4977" s="121" t="s">
        <v>3886</v>
      </c>
      <c r="K4977" s="120"/>
      <c r="L4977" s="120" t="s">
        <v>32</v>
      </c>
      <c r="P4977" s="124">
        <f t="shared" si="214"/>
        <v>0</v>
      </c>
      <c r="Y4977" s="116" t="s">
        <v>356</v>
      </c>
    </row>
    <row r="4978" spans="1:25">
      <c r="A4978" s="116">
        <v>4978</v>
      </c>
      <c r="B4978" s="129">
        <v>44098</v>
      </c>
      <c r="C4978" s="118">
        <f t="shared" si="213"/>
        <v>9</v>
      </c>
      <c r="D4978" s="120" t="s">
        <v>252</v>
      </c>
      <c r="E4978" s="120" t="s">
        <v>10999</v>
      </c>
      <c r="F4978" s="211" t="s">
        <v>5452</v>
      </c>
      <c r="G4978" s="119" t="s">
        <v>11000</v>
      </c>
      <c r="I4978" s="121" t="s">
        <v>30</v>
      </c>
      <c r="J4978" s="121" t="s">
        <v>5018</v>
      </c>
      <c r="K4978" s="120"/>
      <c r="L4978" s="120" t="s">
        <v>32</v>
      </c>
      <c r="P4978" s="124">
        <f t="shared" si="214"/>
        <v>0</v>
      </c>
    </row>
    <row r="4979" spans="1:25">
      <c r="A4979" s="116">
        <v>4979</v>
      </c>
      <c r="B4979" s="129">
        <v>44098</v>
      </c>
      <c r="C4979" s="118">
        <f t="shared" si="213"/>
        <v>9</v>
      </c>
      <c r="D4979" s="120" t="s">
        <v>252</v>
      </c>
      <c r="E4979" s="120" t="s">
        <v>11001</v>
      </c>
      <c r="F4979" s="211" t="s">
        <v>122</v>
      </c>
      <c r="G4979" s="119" t="s">
        <v>528</v>
      </c>
      <c r="H4979" s="121" t="s">
        <v>6799</v>
      </c>
      <c r="I4979" s="119" t="s">
        <v>30</v>
      </c>
      <c r="J4979" s="121" t="s">
        <v>87</v>
      </c>
      <c r="K4979" s="120"/>
      <c r="L4979" s="120" t="s">
        <v>32</v>
      </c>
      <c r="P4979" s="124">
        <f t="shared" si="214"/>
        <v>0</v>
      </c>
    </row>
    <row r="4980" spans="1:25" ht="27.6">
      <c r="A4980" s="116">
        <v>4980</v>
      </c>
      <c r="B4980" s="129">
        <v>44098</v>
      </c>
      <c r="C4980" s="118">
        <f t="shared" si="213"/>
        <v>9</v>
      </c>
      <c r="D4980" s="120" t="s">
        <v>252</v>
      </c>
      <c r="E4980" s="120" t="s">
        <v>11002</v>
      </c>
      <c r="F4980" s="211" t="s">
        <v>11003</v>
      </c>
      <c r="G4980" s="119" t="s">
        <v>11004</v>
      </c>
      <c r="H4980" s="121" t="s">
        <v>6799</v>
      </c>
      <c r="I4980" s="121" t="s">
        <v>30</v>
      </c>
      <c r="J4980" s="121" t="s">
        <v>7123</v>
      </c>
      <c r="K4980" s="120"/>
      <c r="L4980" s="120" t="s">
        <v>32</v>
      </c>
      <c r="P4980" s="124">
        <f t="shared" si="214"/>
        <v>0</v>
      </c>
    </row>
    <row r="4981" spans="1:25">
      <c r="A4981" s="116">
        <v>4981</v>
      </c>
      <c r="C4981" s="118">
        <f t="shared" si="213"/>
        <v>0</v>
      </c>
      <c r="D4981" s="119" t="s">
        <v>25</v>
      </c>
      <c r="E4981" s="120" t="s">
        <v>11005</v>
      </c>
      <c r="F4981" s="211" t="s">
        <v>11006</v>
      </c>
      <c r="G4981" s="119" t="s">
        <v>5002</v>
      </c>
      <c r="H4981" s="121" t="s">
        <v>41</v>
      </c>
      <c r="I4981" s="121" t="s">
        <v>30</v>
      </c>
      <c r="J4981" s="121" t="s">
        <v>5018</v>
      </c>
      <c r="K4981" s="120" t="s">
        <v>65</v>
      </c>
      <c r="L4981" s="120" t="s">
        <v>32</v>
      </c>
      <c r="M4981" s="120" t="s">
        <v>33</v>
      </c>
      <c r="N4981" s="131">
        <v>43669</v>
      </c>
      <c r="O4981" s="131">
        <v>44406</v>
      </c>
      <c r="P4981" s="124">
        <f t="shared" si="214"/>
        <v>7</v>
      </c>
      <c r="Q4981" s="118">
        <v>4</v>
      </c>
      <c r="R4981" s="125">
        <f ca="1">TODAY()-O4981</f>
        <v>272</v>
      </c>
      <c r="S4981" s="120" t="s">
        <v>486</v>
      </c>
      <c r="Y4981" s="126" t="s">
        <v>204</v>
      </c>
    </row>
    <row r="4982" spans="1:25" ht="27.6">
      <c r="A4982" s="116">
        <v>4982</v>
      </c>
      <c r="C4982" s="118">
        <f t="shared" si="213"/>
        <v>0</v>
      </c>
      <c r="D4982" s="120" t="s">
        <v>7069</v>
      </c>
      <c r="E4982" s="120" t="s">
        <v>11007</v>
      </c>
      <c r="F4982" s="211" t="s">
        <v>11008</v>
      </c>
      <c r="G4982" s="119" t="s">
        <v>603</v>
      </c>
      <c r="H4982" s="121" t="s">
        <v>6799</v>
      </c>
      <c r="I4982" s="119" t="s">
        <v>30</v>
      </c>
      <c r="J4982" s="121" t="s">
        <v>77</v>
      </c>
      <c r="K4982" s="120"/>
      <c r="L4982" s="120" t="s">
        <v>32</v>
      </c>
      <c r="P4982" s="124">
        <f t="shared" si="214"/>
        <v>0</v>
      </c>
    </row>
    <row r="4983" spans="1:25" ht="27.6">
      <c r="A4983" s="116">
        <v>4983</v>
      </c>
      <c r="C4983" s="118">
        <f t="shared" si="213"/>
        <v>0</v>
      </c>
      <c r="D4983" s="120" t="s">
        <v>7069</v>
      </c>
      <c r="E4983" s="120" t="s">
        <v>11009</v>
      </c>
      <c r="F4983" s="211" t="s">
        <v>11010</v>
      </c>
      <c r="G4983" s="119" t="s">
        <v>603</v>
      </c>
      <c r="H4983" s="121" t="s">
        <v>6799</v>
      </c>
      <c r="I4983" s="119" t="s">
        <v>30</v>
      </c>
      <c r="J4983" s="121" t="s">
        <v>77</v>
      </c>
      <c r="K4983" s="120"/>
      <c r="L4983" s="120" t="s">
        <v>32</v>
      </c>
      <c r="P4983" s="124">
        <f t="shared" si="214"/>
        <v>0</v>
      </c>
    </row>
    <row r="4984" spans="1:25" ht="27.6">
      <c r="A4984" s="116">
        <v>4984</v>
      </c>
      <c r="B4984" s="129">
        <v>43889</v>
      </c>
      <c r="C4984" s="118">
        <f t="shared" si="213"/>
        <v>2</v>
      </c>
      <c r="D4984" s="120" t="s">
        <v>25</v>
      </c>
      <c r="E4984" s="120" t="s">
        <v>11011</v>
      </c>
      <c r="F4984" s="211" t="s">
        <v>11012</v>
      </c>
      <c r="G4984" s="119" t="s">
        <v>603</v>
      </c>
      <c r="H4984" s="121" t="s">
        <v>6799</v>
      </c>
      <c r="I4984" s="119" t="s">
        <v>30</v>
      </c>
      <c r="J4984" s="121" t="s">
        <v>77</v>
      </c>
      <c r="K4984" s="120"/>
      <c r="L4984" s="120" t="s">
        <v>32</v>
      </c>
      <c r="M4984" s="120" t="s">
        <v>33</v>
      </c>
      <c r="N4984" s="131">
        <v>43889</v>
      </c>
      <c r="O4984" s="131">
        <v>44293</v>
      </c>
      <c r="P4984" s="124">
        <f t="shared" si="214"/>
        <v>4</v>
      </c>
      <c r="R4984" s="125">
        <f ca="1">TODAY()-O4984</f>
        <v>385</v>
      </c>
      <c r="S4984" s="120" t="s">
        <v>55</v>
      </c>
      <c r="Y4984" s="116" t="s">
        <v>59</v>
      </c>
    </row>
    <row r="4985" spans="1:25" ht="41.4">
      <c r="A4985" s="116">
        <v>4985</v>
      </c>
      <c r="C4985" s="118">
        <f t="shared" si="213"/>
        <v>0</v>
      </c>
      <c r="D4985" s="120" t="s">
        <v>7069</v>
      </c>
      <c r="E4985" s="120" t="s">
        <v>11013</v>
      </c>
      <c r="F4985" s="211" t="s">
        <v>11014</v>
      </c>
      <c r="G4985" s="119" t="s">
        <v>603</v>
      </c>
      <c r="H4985" s="121" t="s">
        <v>6799</v>
      </c>
      <c r="I4985" s="119" t="s">
        <v>30</v>
      </c>
      <c r="J4985" s="121" t="s">
        <v>77</v>
      </c>
      <c r="K4985" s="120"/>
      <c r="L4985" s="120" t="s">
        <v>32</v>
      </c>
      <c r="P4985" s="124">
        <f t="shared" si="214"/>
        <v>0</v>
      </c>
    </row>
    <row r="4986" spans="1:25" ht="41.4">
      <c r="A4986" s="116">
        <v>4986</v>
      </c>
      <c r="C4986" s="118">
        <f t="shared" si="213"/>
        <v>0</v>
      </c>
      <c r="D4986" s="120" t="s">
        <v>7069</v>
      </c>
      <c r="E4986" s="120" t="s">
        <v>11015</v>
      </c>
      <c r="F4986" s="211" t="s">
        <v>11016</v>
      </c>
      <c r="G4986" s="119" t="s">
        <v>603</v>
      </c>
      <c r="H4986" s="121" t="s">
        <v>6799</v>
      </c>
      <c r="I4986" s="119" t="s">
        <v>30</v>
      </c>
      <c r="J4986" s="121" t="s">
        <v>77</v>
      </c>
      <c r="K4986" s="120"/>
      <c r="L4986" s="120" t="s">
        <v>32</v>
      </c>
      <c r="P4986" s="124">
        <f t="shared" si="214"/>
        <v>0</v>
      </c>
    </row>
    <row r="4987" spans="1:25" ht="41.4">
      <c r="A4987" s="116">
        <v>4987</v>
      </c>
      <c r="C4987" s="118">
        <f t="shared" si="213"/>
        <v>0</v>
      </c>
      <c r="D4987" s="120" t="s">
        <v>7069</v>
      </c>
      <c r="E4987" s="120" t="s">
        <v>11017</v>
      </c>
      <c r="F4987" s="211" t="s">
        <v>11018</v>
      </c>
      <c r="G4987" s="119" t="s">
        <v>603</v>
      </c>
      <c r="H4987" s="121" t="s">
        <v>6799</v>
      </c>
      <c r="I4987" s="119" t="s">
        <v>30</v>
      </c>
      <c r="J4987" s="121" t="s">
        <v>77</v>
      </c>
      <c r="K4987" s="120"/>
      <c r="L4987" s="120" t="s">
        <v>32</v>
      </c>
      <c r="P4987" s="124">
        <f t="shared" si="214"/>
        <v>0</v>
      </c>
    </row>
    <row r="4988" spans="1:25" ht="27.6">
      <c r="A4988" s="116">
        <v>4988</v>
      </c>
      <c r="C4988" s="118">
        <f t="shared" si="213"/>
        <v>0</v>
      </c>
      <c r="D4988" s="120" t="s">
        <v>7069</v>
      </c>
      <c r="E4988" s="120" t="s">
        <v>11019</v>
      </c>
      <c r="F4988" s="211" t="s">
        <v>11020</v>
      </c>
      <c r="G4988" s="119" t="s">
        <v>603</v>
      </c>
      <c r="H4988" s="121" t="s">
        <v>6799</v>
      </c>
      <c r="I4988" s="119" t="s">
        <v>30</v>
      </c>
      <c r="J4988" s="121" t="s">
        <v>77</v>
      </c>
      <c r="K4988" s="120"/>
      <c r="L4988" s="120" t="s">
        <v>32</v>
      </c>
      <c r="P4988" s="124">
        <f t="shared" si="214"/>
        <v>0</v>
      </c>
    </row>
    <row r="4989" spans="1:25" ht="27.6">
      <c r="A4989" s="116">
        <v>4989</v>
      </c>
      <c r="B4989" s="129">
        <v>43889</v>
      </c>
      <c r="C4989" s="118">
        <f t="shared" si="213"/>
        <v>2</v>
      </c>
      <c r="D4989" s="120" t="s">
        <v>25</v>
      </c>
      <c r="E4989" s="120" t="s">
        <v>11021</v>
      </c>
      <c r="F4989" s="211" t="s">
        <v>11022</v>
      </c>
      <c r="G4989" s="119" t="s">
        <v>603</v>
      </c>
      <c r="H4989" s="121" t="s">
        <v>6799</v>
      </c>
      <c r="I4989" s="119" t="s">
        <v>30</v>
      </c>
      <c r="J4989" s="121" t="s">
        <v>77</v>
      </c>
      <c r="K4989" s="120"/>
      <c r="L4989" s="120" t="s">
        <v>32</v>
      </c>
      <c r="M4989" s="120" t="s">
        <v>33</v>
      </c>
      <c r="N4989" s="131">
        <v>43895</v>
      </c>
      <c r="O4989" s="131">
        <v>44293</v>
      </c>
      <c r="P4989" s="124">
        <f t="shared" si="214"/>
        <v>4</v>
      </c>
      <c r="R4989" s="125">
        <f ca="1">TODAY()-O4989</f>
        <v>385</v>
      </c>
      <c r="S4989" s="120" t="s">
        <v>55</v>
      </c>
      <c r="Y4989" s="116" t="s">
        <v>59</v>
      </c>
    </row>
    <row r="4990" spans="1:25">
      <c r="A4990" s="116">
        <v>4990</v>
      </c>
      <c r="C4990" s="118">
        <f t="shared" si="213"/>
        <v>0</v>
      </c>
      <c r="D4990" s="120" t="s">
        <v>7069</v>
      </c>
      <c r="E4990" s="120" t="s">
        <v>11023</v>
      </c>
      <c r="F4990" s="211" t="s">
        <v>11024</v>
      </c>
      <c r="G4990" s="119" t="s">
        <v>603</v>
      </c>
      <c r="H4990" s="121" t="s">
        <v>6799</v>
      </c>
      <c r="I4990" s="119" t="s">
        <v>30</v>
      </c>
      <c r="J4990" s="121" t="s">
        <v>77</v>
      </c>
      <c r="K4990" s="120"/>
      <c r="L4990" s="120" t="s">
        <v>32</v>
      </c>
      <c r="P4990" s="124">
        <f t="shared" si="214"/>
        <v>0</v>
      </c>
    </row>
    <row r="4991" spans="1:25">
      <c r="A4991" s="116">
        <v>4991</v>
      </c>
      <c r="C4991" s="118">
        <f t="shared" si="213"/>
        <v>0</v>
      </c>
      <c r="D4991" s="120" t="s">
        <v>7069</v>
      </c>
      <c r="E4991" s="120" t="s">
        <v>11025</v>
      </c>
      <c r="F4991" s="211" t="s">
        <v>11026</v>
      </c>
      <c r="G4991" s="119" t="s">
        <v>603</v>
      </c>
      <c r="H4991" s="121" t="s">
        <v>6799</v>
      </c>
      <c r="I4991" s="121" t="s">
        <v>30</v>
      </c>
      <c r="J4991" s="121" t="s">
        <v>7142</v>
      </c>
      <c r="K4991" s="120"/>
      <c r="L4991" s="120" t="s">
        <v>32</v>
      </c>
      <c r="P4991" s="124">
        <f t="shared" si="214"/>
        <v>0</v>
      </c>
    </row>
    <row r="4992" spans="1:25">
      <c r="A4992" s="116">
        <v>4992</v>
      </c>
      <c r="C4992" s="118">
        <f t="shared" si="213"/>
        <v>0</v>
      </c>
      <c r="D4992" s="120" t="s">
        <v>7069</v>
      </c>
      <c r="E4992" s="120" t="s">
        <v>11027</v>
      </c>
      <c r="F4992" s="211" t="s">
        <v>11028</v>
      </c>
      <c r="G4992" s="119" t="s">
        <v>603</v>
      </c>
      <c r="H4992" s="121" t="s">
        <v>6799</v>
      </c>
      <c r="I4992" s="121" t="s">
        <v>30</v>
      </c>
      <c r="J4992" s="121" t="s">
        <v>10497</v>
      </c>
      <c r="K4992" s="120"/>
      <c r="L4992" s="120" t="s">
        <v>32</v>
      </c>
      <c r="P4992" s="124">
        <f t="shared" si="214"/>
        <v>0</v>
      </c>
    </row>
    <row r="4993" spans="1:25" ht="27.6">
      <c r="A4993" s="116">
        <v>4993</v>
      </c>
      <c r="C4993" s="118">
        <f t="shared" si="213"/>
        <v>0</v>
      </c>
      <c r="D4993" s="120" t="s">
        <v>7069</v>
      </c>
      <c r="E4993" s="120" t="s">
        <v>11029</v>
      </c>
      <c r="F4993" s="211" t="s">
        <v>11030</v>
      </c>
      <c r="G4993" s="119" t="s">
        <v>603</v>
      </c>
      <c r="H4993" s="121" t="s">
        <v>6799</v>
      </c>
      <c r="I4993" s="119" t="s">
        <v>30</v>
      </c>
      <c r="J4993" s="121" t="s">
        <v>529</v>
      </c>
      <c r="K4993" s="120"/>
      <c r="L4993" s="120" t="s">
        <v>32</v>
      </c>
      <c r="P4993" s="124">
        <f t="shared" si="214"/>
        <v>0</v>
      </c>
    </row>
    <row r="4994" spans="1:25" ht="27.6">
      <c r="A4994" s="116">
        <v>4994</v>
      </c>
      <c r="C4994" s="118">
        <f t="shared" si="213"/>
        <v>0</v>
      </c>
      <c r="D4994" s="120" t="s">
        <v>7069</v>
      </c>
      <c r="E4994" s="120" t="s">
        <v>11031</v>
      </c>
      <c r="F4994" s="211" t="s">
        <v>11032</v>
      </c>
      <c r="G4994" s="119" t="s">
        <v>603</v>
      </c>
      <c r="H4994" s="121" t="s">
        <v>6799</v>
      </c>
      <c r="I4994" s="119" t="s">
        <v>30</v>
      </c>
      <c r="J4994" s="121" t="s">
        <v>529</v>
      </c>
      <c r="K4994" s="120"/>
      <c r="L4994" s="120" t="s">
        <v>32</v>
      </c>
      <c r="M4994" s="120" t="s">
        <v>33</v>
      </c>
      <c r="N4994" s="131">
        <v>44293</v>
      </c>
      <c r="P4994" s="124">
        <f t="shared" si="214"/>
        <v>0</v>
      </c>
      <c r="R4994" s="118">
        <f ca="1">TODAY()-N4994</f>
        <v>385</v>
      </c>
      <c r="Y4994" s="116" t="s">
        <v>356</v>
      </c>
    </row>
    <row r="4995" spans="1:25">
      <c r="A4995" s="116">
        <v>4995</v>
      </c>
      <c r="C4995" s="118">
        <f t="shared" si="213"/>
        <v>0</v>
      </c>
      <c r="D4995" s="120" t="s">
        <v>7069</v>
      </c>
      <c r="E4995" s="120" t="s">
        <v>11033</v>
      </c>
      <c r="F4995" s="211" t="s">
        <v>11034</v>
      </c>
      <c r="G4995" s="119" t="s">
        <v>603</v>
      </c>
      <c r="H4995" s="121" t="s">
        <v>6799</v>
      </c>
      <c r="I4995" s="119" t="s">
        <v>30</v>
      </c>
      <c r="J4995" s="121" t="s">
        <v>529</v>
      </c>
      <c r="K4995" s="120"/>
      <c r="L4995" s="120" t="s">
        <v>32</v>
      </c>
      <c r="P4995" s="124">
        <f t="shared" si="214"/>
        <v>0</v>
      </c>
    </row>
    <row r="4996" spans="1:25" ht="27.6">
      <c r="A4996" s="116">
        <v>4996</v>
      </c>
      <c r="C4996" s="118">
        <f t="shared" si="213"/>
        <v>0</v>
      </c>
      <c r="D4996" s="120" t="s">
        <v>7069</v>
      </c>
      <c r="E4996" s="120" t="s">
        <v>11035</v>
      </c>
      <c r="F4996" s="211" t="s">
        <v>11036</v>
      </c>
      <c r="G4996" s="119" t="s">
        <v>603</v>
      </c>
      <c r="H4996" s="121" t="s">
        <v>6799</v>
      </c>
      <c r="I4996" s="119" t="s">
        <v>30</v>
      </c>
      <c r="J4996" s="121" t="s">
        <v>529</v>
      </c>
      <c r="K4996" s="120"/>
      <c r="L4996" s="120" t="s">
        <v>32</v>
      </c>
      <c r="P4996" s="124">
        <f t="shared" si="214"/>
        <v>0</v>
      </c>
    </row>
    <row r="4997" spans="1:25" ht="27.6">
      <c r="A4997" s="116">
        <v>4997</v>
      </c>
      <c r="C4997" s="118">
        <f t="shared" si="213"/>
        <v>0</v>
      </c>
      <c r="D4997" s="120" t="s">
        <v>7069</v>
      </c>
      <c r="E4997" s="120" t="s">
        <v>11037</v>
      </c>
      <c r="F4997" s="211" t="s">
        <v>11038</v>
      </c>
      <c r="G4997" s="119" t="s">
        <v>10908</v>
      </c>
      <c r="H4997" s="121" t="s">
        <v>6799</v>
      </c>
      <c r="I4997" s="121" t="s">
        <v>30</v>
      </c>
      <c r="J4997" s="121" t="s">
        <v>7091</v>
      </c>
      <c r="K4997" s="120"/>
      <c r="L4997" s="120" t="s">
        <v>32</v>
      </c>
      <c r="P4997" s="124">
        <f t="shared" ref="P4997:P5028" si="215">IF(O4997&lt;&gt;0,MONTH(O4997),0)</f>
        <v>0</v>
      </c>
    </row>
    <row r="4998" spans="1:25" ht="27.6">
      <c r="A4998" s="116">
        <v>4998</v>
      </c>
      <c r="C4998" s="118">
        <f t="shared" ref="C4998:C5061" si="216">IF(B4998&lt;&gt;0,MONTH(B4998),0)</f>
        <v>0</v>
      </c>
      <c r="D4998" s="120" t="s">
        <v>7069</v>
      </c>
      <c r="E4998" s="120" t="s">
        <v>11039</v>
      </c>
      <c r="F4998" s="211" t="s">
        <v>11040</v>
      </c>
      <c r="G4998" s="119" t="s">
        <v>10908</v>
      </c>
      <c r="H4998" s="121" t="s">
        <v>6799</v>
      </c>
      <c r="I4998" s="119" t="s">
        <v>30</v>
      </c>
      <c r="J4998" s="121" t="s">
        <v>77</v>
      </c>
      <c r="K4998" s="120"/>
      <c r="L4998" s="120" t="s">
        <v>32</v>
      </c>
      <c r="M4998" s="120" t="s">
        <v>33</v>
      </c>
      <c r="N4998" s="131">
        <v>43884</v>
      </c>
      <c r="O4998" s="131" t="s">
        <v>11041</v>
      </c>
      <c r="P4998" s="124" t="e">
        <f t="shared" si="215"/>
        <v>#VALUE!</v>
      </c>
      <c r="R4998" s="118">
        <f ca="1">TODAY()-N4998</f>
        <v>794</v>
      </c>
      <c r="Y4998" s="116" t="s">
        <v>356</v>
      </c>
    </row>
    <row r="4999" spans="1:25" ht="27.6">
      <c r="A4999" s="116">
        <v>4999</v>
      </c>
      <c r="C4999" s="118">
        <f t="shared" si="216"/>
        <v>0</v>
      </c>
      <c r="D4999" s="120" t="s">
        <v>7069</v>
      </c>
      <c r="E4999" s="120" t="s">
        <v>11042</v>
      </c>
      <c r="F4999" s="211" t="s">
        <v>11043</v>
      </c>
      <c r="G4999" s="119" t="s">
        <v>11044</v>
      </c>
      <c r="H4999" s="121" t="s">
        <v>6799</v>
      </c>
      <c r="I4999" s="119" t="s">
        <v>30</v>
      </c>
      <c r="J4999" s="121" t="s">
        <v>77</v>
      </c>
      <c r="K4999" s="120"/>
      <c r="L4999" s="120" t="s">
        <v>32</v>
      </c>
      <c r="P4999" s="124">
        <f t="shared" si="215"/>
        <v>0</v>
      </c>
    </row>
    <row r="5000" spans="1:25">
      <c r="A5000" s="116">
        <v>5000</v>
      </c>
      <c r="C5000" s="118">
        <f t="shared" si="216"/>
        <v>0</v>
      </c>
      <c r="D5000" s="120" t="s">
        <v>7069</v>
      </c>
      <c r="E5000" s="120" t="s">
        <v>11045</v>
      </c>
      <c r="F5000" s="211" t="s">
        <v>1023</v>
      </c>
      <c r="G5000" s="119" t="s">
        <v>11046</v>
      </c>
      <c r="H5000" s="121" t="s">
        <v>6799</v>
      </c>
      <c r="I5000" s="119" t="s">
        <v>30</v>
      </c>
      <c r="J5000" s="121" t="s">
        <v>77</v>
      </c>
      <c r="K5000" s="120"/>
      <c r="L5000" s="120" t="s">
        <v>32</v>
      </c>
      <c r="M5000" s="120" t="s">
        <v>33</v>
      </c>
      <c r="N5000" s="131">
        <v>43886</v>
      </c>
      <c r="P5000" s="124">
        <f t="shared" si="215"/>
        <v>0</v>
      </c>
      <c r="R5000" s="118">
        <f ca="1">TODAY()-T5000</f>
        <v>791</v>
      </c>
      <c r="S5000" s="120" t="s">
        <v>92</v>
      </c>
      <c r="T5000" s="126">
        <v>43887</v>
      </c>
      <c r="Y5000" s="116" t="s">
        <v>7182</v>
      </c>
    </row>
    <row r="5001" spans="1:25">
      <c r="A5001" s="116">
        <v>5001</v>
      </c>
      <c r="C5001" s="118">
        <f t="shared" si="216"/>
        <v>0</v>
      </c>
      <c r="D5001" s="120" t="s">
        <v>7069</v>
      </c>
      <c r="E5001" s="120" t="s">
        <v>11047</v>
      </c>
      <c r="F5001" s="211" t="s">
        <v>8011</v>
      </c>
      <c r="G5001" s="119" t="s">
        <v>11048</v>
      </c>
      <c r="H5001" s="121" t="s">
        <v>6799</v>
      </c>
      <c r="I5001" s="121" t="s">
        <v>30</v>
      </c>
      <c r="J5001" s="121" t="s">
        <v>7276</v>
      </c>
      <c r="K5001" s="120"/>
      <c r="L5001" s="120" t="s">
        <v>32</v>
      </c>
      <c r="P5001" s="124">
        <f t="shared" si="215"/>
        <v>0</v>
      </c>
    </row>
    <row r="5002" spans="1:25" ht="41.4">
      <c r="A5002" s="116">
        <v>5002</v>
      </c>
      <c r="C5002" s="118">
        <f t="shared" si="216"/>
        <v>0</v>
      </c>
      <c r="D5002" s="120" t="s">
        <v>25</v>
      </c>
      <c r="E5002" s="120" t="s">
        <v>11049</v>
      </c>
      <c r="F5002" s="211" t="s">
        <v>11050</v>
      </c>
      <c r="G5002" s="119" t="s">
        <v>10834</v>
      </c>
      <c r="H5002" s="121" t="s">
        <v>6799</v>
      </c>
      <c r="I5002" s="119" t="s">
        <v>30</v>
      </c>
      <c r="J5002" s="121" t="s">
        <v>31</v>
      </c>
      <c r="K5002" s="120"/>
      <c r="L5002" s="120" t="s">
        <v>32</v>
      </c>
      <c r="M5002" s="120" t="s">
        <v>33</v>
      </c>
      <c r="N5002" s="131">
        <v>43978</v>
      </c>
      <c r="P5002" s="124">
        <f t="shared" si="215"/>
        <v>0</v>
      </c>
      <c r="R5002" s="118">
        <f ca="1">TODAY()-N5002</f>
        <v>700</v>
      </c>
      <c r="S5002" s="120" t="s">
        <v>34</v>
      </c>
      <c r="U5002" t="s">
        <v>11051</v>
      </c>
      <c r="Y5002" s="116" t="s">
        <v>11052</v>
      </c>
    </row>
    <row r="5003" spans="1:25">
      <c r="A5003" s="116">
        <v>5003</v>
      </c>
      <c r="C5003" s="118">
        <f t="shared" si="216"/>
        <v>0</v>
      </c>
      <c r="D5003" s="120" t="s">
        <v>7069</v>
      </c>
      <c r="E5003" s="120" t="s">
        <v>11053</v>
      </c>
      <c r="F5003" s="211" t="s">
        <v>2439</v>
      </c>
      <c r="G5003" s="119" t="s">
        <v>10834</v>
      </c>
      <c r="H5003" s="121" t="s">
        <v>6799</v>
      </c>
      <c r="I5003" s="119" t="s">
        <v>30</v>
      </c>
      <c r="J5003" s="121" t="s">
        <v>31</v>
      </c>
      <c r="K5003" s="120"/>
      <c r="L5003" s="120" t="s">
        <v>32</v>
      </c>
      <c r="P5003" s="124">
        <f t="shared" si="215"/>
        <v>0</v>
      </c>
    </row>
    <row r="5004" spans="1:25">
      <c r="A5004" s="116">
        <v>5004</v>
      </c>
      <c r="C5004" s="118">
        <f t="shared" si="216"/>
        <v>0</v>
      </c>
      <c r="D5004" s="120" t="s">
        <v>7069</v>
      </c>
      <c r="E5004" s="120" t="s">
        <v>11054</v>
      </c>
      <c r="F5004" s="211" t="s">
        <v>7395</v>
      </c>
      <c r="G5004" s="119" t="s">
        <v>11055</v>
      </c>
      <c r="H5004" s="121" t="s">
        <v>6799</v>
      </c>
      <c r="I5004" s="119" t="s">
        <v>30</v>
      </c>
      <c r="J5004" s="121" t="s">
        <v>31</v>
      </c>
      <c r="K5004" s="120"/>
      <c r="L5004" s="120" t="s">
        <v>32</v>
      </c>
      <c r="P5004" s="124">
        <f t="shared" si="215"/>
        <v>0</v>
      </c>
    </row>
    <row r="5005" spans="1:25">
      <c r="A5005" s="116">
        <v>5005</v>
      </c>
      <c r="C5005" s="118">
        <f t="shared" si="216"/>
        <v>0</v>
      </c>
      <c r="D5005" s="120" t="s">
        <v>7069</v>
      </c>
      <c r="E5005" s="120" t="s">
        <v>11056</v>
      </c>
      <c r="F5005" s="211" t="s">
        <v>11057</v>
      </c>
      <c r="G5005" s="119" t="s">
        <v>11055</v>
      </c>
      <c r="H5005" s="121" t="s">
        <v>6799</v>
      </c>
      <c r="I5005" s="119" t="s">
        <v>30</v>
      </c>
      <c r="J5005" s="121" t="s">
        <v>31</v>
      </c>
      <c r="K5005" s="120"/>
      <c r="L5005" s="120" t="s">
        <v>32</v>
      </c>
      <c r="P5005" s="124">
        <f t="shared" si="215"/>
        <v>0</v>
      </c>
    </row>
    <row r="5006" spans="1:25">
      <c r="A5006" s="116">
        <v>5006</v>
      </c>
      <c r="C5006" s="118">
        <f t="shared" si="216"/>
        <v>0</v>
      </c>
      <c r="D5006" s="120" t="s">
        <v>25</v>
      </c>
      <c r="E5006" s="120" t="s">
        <v>11058</v>
      </c>
      <c r="F5006" s="211" t="s">
        <v>11059</v>
      </c>
      <c r="G5006" s="119" t="s">
        <v>11060</v>
      </c>
      <c r="H5006" s="121" t="s">
        <v>6799</v>
      </c>
      <c r="I5006" s="119" t="s">
        <v>30</v>
      </c>
      <c r="J5006" s="121" t="s">
        <v>31</v>
      </c>
      <c r="K5006" s="120"/>
      <c r="L5006" s="120" t="s">
        <v>32</v>
      </c>
      <c r="M5006" s="120" t="s">
        <v>33</v>
      </c>
      <c r="N5006" s="131">
        <v>43885</v>
      </c>
      <c r="O5006" s="131">
        <v>44300</v>
      </c>
      <c r="P5006" s="124">
        <f t="shared" si="215"/>
        <v>4</v>
      </c>
      <c r="R5006" s="125">
        <f ca="1">TODAY()-O5006</f>
        <v>378</v>
      </c>
      <c r="S5006" s="120" t="s">
        <v>92</v>
      </c>
      <c r="T5006" s="126">
        <v>43885</v>
      </c>
      <c r="Y5006" s="116" t="s">
        <v>1763</v>
      </c>
    </row>
    <row r="5007" spans="1:25" ht="27.6">
      <c r="A5007" s="116">
        <v>5007</v>
      </c>
      <c r="C5007" s="118">
        <f t="shared" si="216"/>
        <v>0</v>
      </c>
      <c r="D5007" s="120" t="s">
        <v>7069</v>
      </c>
      <c r="E5007" s="120" t="s">
        <v>11061</v>
      </c>
      <c r="F5007" s="211" t="s">
        <v>11062</v>
      </c>
      <c r="G5007" s="119" t="s">
        <v>11063</v>
      </c>
      <c r="H5007" s="121" t="s">
        <v>6799</v>
      </c>
      <c r="I5007" s="119" t="s">
        <v>30</v>
      </c>
      <c r="J5007" s="121" t="s">
        <v>31</v>
      </c>
      <c r="K5007" s="120"/>
      <c r="L5007" s="120" t="s">
        <v>32</v>
      </c>
      <c r="P5007" s="124">
        <f t="shared" si="215"/>
        <v>0</v>
      </c>
    </row>
    <row r="5008" spans="1:25">
      <c r="A5008" s="116">
        <v>5008</v>
      </c>
      <c r="C5008" s="118">
        <f t="shared" si="216"/>
        <v>0</v>
      </c>
      <c r="D5008" s="120" t="s">
        <v>7069</v>
      </c>
      <c r="E5008" s="120" t="s">
        <v>11064</v>
      </c>
      <c r="F5008" s="211" t="s">
        <v>11065</v>
      </c>
      <c r="G5008" s="119" t="s">
        <v>10225</v>
      </c>
      <c r="H5008" s="121" t="s">
        <v>6799</v>
      </c>
      <c r="I5008" s="121" t="s">
        <v>30</v>
      </c>
      <c r="J5008" s="121" t="s">
        <v>7553</v>
      </c>
      <c r="K5008" s="120"/>
      <c r="L5008" s="120" t="s">
        <v>32</v>
      </c>
      <c r="P5008" s="124">
        <f t="shared" si="215"/>
        <v>0</v>
      </c>
    </row>
    <row r="5009" spans="1:25" ht="27.6">
      <c r="A5009" s="116">
        <v>5009</v>
      </c>
      <c r="C5009" s="118">
        <f t="shared" si="216"/>
        <v>0</v>
      </c>
      <c r="D5009" s="120" t="s">
        <v>7069</v>
      </c>
      <c r="E5009" s="120" t="s">
        <v>11066</v>
      </c>
      <c r="F5009" s="211" t="s">
        <v>11067</v>
      </c>
      <c r="G5009" s="119" t="s">
        <v>10225</v>
      </c>
      <c r="H5009" s="121" t="s">
        <v>6799</v>
      </c>
      <c r="I5009" s="119" t="s">
        <v>30</v>
      </c>
      <c r="J5009" s="121" t="s">
        <v>31</v>
      </c>
      <c r="K5009" s="120"/>
      <c r="L5009" s="120" t="s">
        <v>32</v>
      </c>
      <c r="P5009" s="124">
        <f t="shared" si="215"/>
        <v>0</v>
      </c>
    </row>
    <row r="5010" spans="1:25" ht="27.6">
      <c r="A5010" s="116">
        <v>5010</v>
      </c>
      <c r="C5010" s="118">
        <f t="shared" si="216"/>
        <v>0</v>
      </c>
      <c r="D5010" s="120" t="s">
        <v>7069</v>
      </c>
      <c r="E5010" s="120" t="s">
        <v>11068</v>
      </c>
      <c r="F5010" s="211" t="s">
        <v>11069</v>
      </c>
      <c r="G5010" s="119" t="s">
        <v>10225</v>
      </c>
      <c r="H5010" s="121" t="s">
        <v>6799</v>
      </c>
      <c r="I5010" s="119" t="s">
        <v>30</v>
      </c>
      <c r="J5010" s="121" t="s">
        <v>31</v>
      </c>
      <c r="K5010" s="120"/>
      <c r="L5010" s="120" t="s">
        <v>32</v>
      </c>
      <c r="P5010" s="124">
        <f t="shared" si="215"/>
        <v>0</v>
      </c>
    </row>
    <row r="5011" spans="1:25" ht="27.6">
      <c r="A5011" s="116">
        <v>5011</v>
      </c>
      <c r="B5011" s="129">
        <v>44263</v>
      </c>
      <c r="C5011" s="118">
        <f t="shared" si="216"/>
        <v>3</v>
      </c>
      <c r="D5011" s="120" t="s">
        <v>252</v>
      </c>
      <c r="E5011" s="140" t="s">
        <v>11070</v>
      </c>
      <c r="F5011" s="211" t="s">
        <v>11071</v>
      </c>
      <c r="G5011" s="130" t="s">
        <v>9415</v>
      </c>
      <c r="H5011" s="120" t="s">
        <v>29</v>
      </c>
      <c r="I5011" s="120" t="s">
        <v>30</v>
      </c>
      <c r="J5011" s="121" t="s">
        <v>7142</v>
      </c>
      <c r="K5011" s="120" t="s">
        <v>65</v>
      </c>
      <c r="L5011" s="131" t="s">
        <v>32</v>
      </c>
      <c r="M5011" s="120" t="s">
        <v>78</v>
      </c>
      <c r="P5011" s="124">
        <f t="shared" si="215"/>
        <v>0</v>
      </c>
    </row>
    <row r="5012" spans="1:25">
      <c r="A5012" s="116">
        <v>5012</v>
      </c>
      <c r="C5012" s="118">
        <f t="shared" si="216"/>
        <v>0</v>
      </c>
      <c r="D5012" s="120" t="s">
        <v>7069</v>
      </c>
      <c r="E5012" s="120" t="s">
        <v>11072</v>
      </c>
      <c r="F5012" s="211" t="s">
        <v>11073</v>
      </c>
      <c r="G5012" s="119" t="s">
        <v>11074</v>
      </c>
      <c r="H5012" s="121" t="s">
        <v>6799</v>
      </c>
      <c r="I5012" s="119" t="s">
        <v>30</v>
      </c>
      <c r="J5012" s="121" t="s">
        <v>77</v>
      </c>
      <c r="K5012" s="120"/>
      <c r="L5012" s="120" t="s">
        <v>32</v>
      </c>
      <c r="P5012" s="124">
        <f t="shared" si="215"/>
        <v>0</v>
      </c>
    </row>
    <row r="5013" spans="1:25">
      <c r="A5013" s="116">
        <v>5013</v>
      </c>
      <c r="C5013" s="118">
        <f t="shared" si="216"/>
        <v>0</v>
      </c>
      <c r="D5013" s="120" t="s">
        <v>7069</v>
      </c>
      <c r="E5013" s="120" t="s">
        <v>11075</v>
      </c>
      <c r="F5013" s="211" t="s">
        <v>1372</v>
      </c>
      <c r="G5013" s="119" t="s">
        <v>11076</v>
      </c>
      <c r="H5013" s="121" t="s">
        <v>6799</v>
      </c>
      <c r="I5013" s="121" t="s">
        <v>30</v>
      </c>
      <c r="J5013" s="121" t="s">
        <v>485</v>
      </c>
      <c r="K5013" s="120"/>
      <c r="L5013" s="120" t="s">
        <v>32</v>
      </c>
      <c r="P5013" s="124">
        <f t="shared" si="215"/>
        <v>0</v>
      </c>
    </row>
    <row r="5014" spans="1:25">
      <c r="A5014" s="116">
        <v>5014</v>
      </c>
      <c r="C5014" s="118">
        <f t="shared" si="216"/>
        <v>0</v>
      </c>
      <c r="D5014" s="120" t="s">
        <v>7069</v>
      </c>
      <c r="E5014" s="120" t="s">
        <v>11077</v>
      </c>
      <c r="F5014" s="211" t="s">
        <v>2223</v>
      </c>
      <c r="G5014" s="119" t="s">
        <v>10658</v>
      </c>
      <c r="H5014" s="121" t="s">
        <v>6799</v>
      </c>
      <c r="I5014" s="121" t="s">
        <v>30</v>
      </c>
      <c r="J5014" s="121" t="s">
        <v>485</v>
      </c>
      <c r="K5014" s="120"/>
      <c r="L5014" s="120" t="s">
        <v>32</v>
      </c>
      <c r="M5014" s="120" t="s">
        <v>33</v>
      </c>
      <c r="N5014" s="131">
        <v>43889</v>
      </c>
      <c r="P5014" s="124">
        <f t="shared" si="215"/>
        <v>0</v>
      </c>
      <c r="S5014" s="120" t="s">
        <v>34</v>
      </c>
      <c r="T5014" s="126">
        <v>43892</v>
      </c>
      <c r="U5014" s="126" t="s">
        <v>11078</v>
      </c>
      <c r="Y5014" s="116" t="s">
        <v>11079</v>
      </c>
    </row>
    <row r="5015" spans="1:25">
      <c r="A5015" s="116">
        <v>5015</v>
      </c>
      <c r="C5015" s="118">
        <f t="shared" si="216"/>
        <v>0</v>
      </c>
      <c r="D5015" s="120" t="s">
        <v>7069</v>
      </c>
      <c r="E5015" s="120" t="s">
        <v>11080</v>
      </c>
      <c r="F5015" s="211" t="s">
        <v>10817</v>
      </c>
      <c r="G5015" s="119" t="s">
        <v>8748</v>
      </c>
      <c r="H5015" s="121" t="s">
        <v>6799</v>
      </c>
      <c r="I5015" s="119" t="s">
        <v>30</v>
      </c>
      <c r="J5015" s="121" t="s">
        <v>77</v>
      </c>
      <c r="K5015" s="120"/>
      <c r="L5015" s="120" t="s">
        <v>32</v>
      </c>
      <c r="P5015" s="124">
        <f t="shared" si="215"/>
        <v>0</v>
      </c>
    </row>
    <row r="5016" spans="1:25">
      <c r="A5016" s="116">
        <v>5016</v>
      </c>
      <c r="C5016" s="118">
        <f t="shared" si="216"/>
        <v>0</v>
      </c>
      <c r="D5016" s="120" t="s">
        <v>7069</v>
      </c>
      <c r="E5016" s="120" t="s">
        <v>11081</v>
      </c>
      <c r="F5016" s="211" t="s">
        <v>11082</v>
      </c>
      <c r="G5016" s="119" t="s">
        <v>11083</v>
      </c>
      <c r="H5016" s="121" t="s">
        <v>6799</v>
      </c>
      <c r="I5016" s="119" t="s">
        <v>30</v>
      </c>
      <c r="J5016" s="121" t="s">
        <v>77</v>
      </c>
      <c r="K5016" s="120"/>
      <c r="L5016" s="120" t="s">
        <v>32</v>
      </c>
      <c r="P5016" s="124">
        <f t="shared" si="215"/>
        <v>0</v>
      </c>
    </row>
    <row r="5017" spans="1:25">
      <c r="A5017" s="116">
        <v>5017</v>
      </c>
      <c r="C5017" s="118">
        <f t="shared" si="216"/>
        <v>0</v>
      </c>
      <c r="D5017" s="120" t="s">
        <v>7069</v>
      </c>
      <c r="E5017" s="120" t="s">
        <v>11084</v>
      </c>
      <c r="F5017" s="211" t="s">
        <v>11085</v>
      </c>
      <c r="G5017" s="119" t="s">
        <v>11086</v>
      </c>
      <c r="H5017" s="121" t="s">
        <v>6799</v>
      </c>
      <c r="I5017" s="119" t="s">
        <v>30</v>
      </c>
      <c r="J5017" s="121" t="s">
        <v>77</v>
      </c>
      <c r="K5017" s="120"/>
      <c r="L5017" s="120" t="s">
        <v>32</v>
      </c>
      <c r="P5017" s="124">
        <f t="shared" si="215"/>
        <v>0</v>
      </c>
    </row>
    <row r="5018" spans="1:25">
      <c r="A5018" s="116">
        <v>5018</v>
      </c>
      <c r="B5018" s="129">
        <v>44120</v>
      </c>
      <c r="C5018" s="118">
        <f t="shared" si="216"/>
        <v>10</v>
      </c>
      <c r="D5018" s="120" t="s">
        <v>252</v>
      </c>
      <c r="E5018" s="120" t="s">
        <v>11087</v>
      </c>
      <c r="F5018" s="211" t="s">
        <v>2439</v>
      </c>
      <c r="G5018" s="119" t="s">
        <v>4949</v>
      </c>
      <c r="H5018" s="121" t="s">
        <v>6799</v>
      </c>
      <c r="I5018" s="121" t="s">
        <v>30</v>
      </c>
      <c r="J5018" s="121" t="s">
        <v>7726</v>
      </c>
      <c r="K5018" s="120"/>
      <c r="L5018" s="120" t="s">
        <v>32</v>
      </c>
      <c r="P5018" s="124">
        <f t="shared" si="215"/>
        <v>0</v>
      </c>
    </row>
    <row r="5019" spans="1:25">
      <c r="A5019" s="116">
        <v>5019</v>
      </c>
      <c r="C5019" s="118">
        <f t="shared" si="216"/>
        <v>0</v>
      </c>
      <c r="D5019" s="120" t="s">
        <v>7069</v>
      </c>
      <c r="E5019" s="120" t="s">
        <v>11088</v>
      </c>
      <c r="F5019" s="211" t="s">
        <v>2439</v>
      </c>
      <c r="G5019" s="119" t="s">
        <v>11089</v>
      </c>
      <c r="H5019" s="121" t="s">
        <v>6799</v>
      </c>
      <c r="I5019" s="119" t="s">
        <v>30</v>
      </c>
      <c r="J5019" s="121" t="s">
        <v>31</v>
      </c>
      <c r="K5019" s="120"/>
      <c r="L5019" s="120" t="s">
        <v>32</v>
      </c>
      <c r="P5019" s="124">
        <f t="shared" si="215"/>
        <v>0</v>
      </c>
    </row>
    <row r="5020" spans="1:25">
      <c r="A5020" s="116">
        <v>5020</v>
      </c>
      <c r="C5020" s="118">
        <f t="shared" si="216"/>
        <v>0</v>
      </c>
      <c r="D5020" s="120" t="s">
        <v>7069</v>
      </c>
      <c r="E5020" s="120" t="s">
        <v>11090</v>
      </c>
      <c r="F5020" s="211" t="s">
        <v>11091</v>
      </c>
      <c r="G5020" s="119" t="s">
        <v>11089</v>
      </c>
      <c r="H5020" s="121" t="s">
        <v>6799</v>
      </c>
      <c r="I5020" s="121" t="s">
        <v>30</v>
      </c>
      <c r="J5020" s="121" t="s">
        <v>10497</v>
      </c>
      <c r="K5020" s="120"/>
      <c r="L5020" s="120" t="s">
        <v>32</v>
      </c>
      <c r="P5020" s="124">
        <f t="shared" si="215"/>
        <v>0</v>
      </c>
    </row>
    <row r="5021" spans="1:25">
      <c r="A5021" s="116">
        <v>5021</v>
      </c>
      <c r="C5021" s="118">
        <f t="shared" si="216"/>
        <v>0</v>
      </c>
      <c r="D5021" s="120" t="s">
        <v>7069</v>
      </c>
      <c r="E5021" s="120" t="s">
        <v>11092</v>
      </c>
      <c r="F5021" s="211" t="s">
        <v>11093</v>
      </c>
      <c r="G5021" s="119" t="s">
        <v>1539</v>
      </c>
      <c r="H5021" s="121" t="s">
        <v>6799</v>
      </c>
      <c r="I5021" s="121" t="s">
        <v>30</v>
      </c>
      <c r="J5021" s="121" t="s">
        <v>485</v>
      </c>
      <c r="K5021" s="120"/>
      <c r="L5021" s="120" t="s">
        <v>32</v>
      </c>
      <c r="P5021" s="124">
        <f t="shared" si="215"/>
        <v>0</v>
      </c>
    </row>
    <row r="5022" spans="1:25">
      <c r="A5022" s="116">
        <v>5022</v>
      </c>
      <c r="B5022" s="129">
        <v>44120</v>
      </c>
      <c r="C5022" s="118">
        <f t="shared" si="216"/>
        <v>10</v>
      </c>
      <c r="D5022" s="120" t="s">
        <v>252</v>
      </c>
      <c r="E5022" s="120" t="s">
        <v>11094</v>
      </c>
      <c r="F5022" s="211" t="s">
        <v>6344</v>
      </c>
      <c r="G5022" s="119" t="s">
        <v>11095</v>
      </c>
      <c r="H5022" s="121" t="s">
        <v>6799</v>
      </c>
      <c r="I5022" s="121" t="s">
        <v>30</v>
      </c>
      <c r="J5022" s="121" t="s">
        <v>485</v>
      </c>
      <c r="K5022" s="120"/>
      <c r="L5022" s="120" t="s">
        <v>32</v>
      </c>
      <c r="P5022" s="124">
        <f t="shared" si="215"/>
        <v>0</v>
      </c>
    </row>
    <row r="5023" spans="1:25">
      <c r="A5023" s="116">
        <v>5023</v>
      </c>
      <c r="C5023" s="118">
        <f t="shared" si="216"/>
        <v>0</v>
      </c>
      <c r="D5023" s="120" t="s">
        <v>7069</v>
      </c>
      <c r="E5023" s="120" t="s">
        <v>11096</v>
      </c>
      <c r="F5023" s="211" t="s">
        <v>2439</v>
      </c>
      <c r="G5023" s="119" t="s">
        <v>11097</v>
      </c>
      <c r="H5023" s="121" t="s">
        <v>6799</v>
      </c>
      <c r="I5023" s="119" t="s">
        <v>30</v>
      </c>
      <c r="J5023" s="121" t="s">
        <v>529</v>
      </c>
      <c r="K5023" s="120"/>
      <c r="L5023" s="120" t="s">
        <v>32</v>
      </c>
      <c r="P5023" s="124">
        <f t="shared" si="215"/>
        <v>0</v>
      </c>
    </row>
    <row r="5024" spans="1:25">
      <c r="A5024" s="116">
        <v>5024</v>
      </c>
      <c r="C5024" s="118">
        <f t="shared" si="216"/>
        <v>0</v>
      </c>
      <c r="D5024" s="119" t="s">
        <v>25</v>
      </c>
      <c r="E5024" s="120" t="s">
        <v>11098</v>
      </c>
      <c r="F5024" s="211" t="s">
        <v>2439</v>
      </c>
      <c r="G5024" s="119" t="s">
        <v>11099</v>
      </c>
      <c r="H5024" s="121" t="s">
        <v>6799</v>
      </c>
      <c r="I5024" s="119" t="s">
        <v>30</v>
      </c>
      <c r="J5024" s="121" t="s">
        <v>77</v>
      </c>
      <c r="K5024" s="120" t="s">
        <v>65</v>
      </c>
      <c r="L5024" s="120" t="s">
        <v>32</v>
      </c>
      <c r="M5024" s="120" t="s">
        <v>33</v>
      </c>
      <c r="N5024" s="131">
        <v>43886</v>
      </c>
      <c r="O5024" s="131">
        <v>44356</v>
      </c>
      <c r="P5024" s="124">
        <f t="shared" si="215"/>
        <v>6</v>
      </c>
      <c r="Q5024" s="118">
        <v>3</v>
      </c>
      <c r="R5024" s="118">
        <f ca="1">TODAY()-O5024</f>
        <v>322</v>
      </c>
      <c r="Y5024" s="116" t="s">
        <v>356</v>
      </c>
    </row>
    <row r="5025" spans="1:25">
      <c r="A5025" s="116">
        <v>5025</v>
      </c>
      <c r="C5025" s="118">
        <f t="shared" si="216"/>
        <v>0</v>
      </c>
      <c r="D5025" s="120" t="s">
        <v>7069</v>
      </c>
      <c r="E5025" s="120" t="s">
        <v>11100</v>
      </c>
      <c r="F5025" s="211" t="s">
        <v>11101</v>
      </c>
      <c r="G5025" s="119" t="s">
        <v>11102</v>
      </c>
      <c r="H5025" s="121" t="s">
        <v>6799</v>
      </c>
      <c r="I5025" s="121" t="s">
        <v>30</v>
      </c>
      <c r="J5025" s="121" t="s">
        <v>7276</v>
      </c>
      <c r="K5025" s="120"/>
      <c r="L5025" s="120" t="s">
        <v>32</v>
      </c>
      <c r="P5025" s="124">
        <f t="shared" si="215"/>
        <v>0</v>
      </c>
    </row>
    <row r="5026" spans="1:25">
      <c r="A5026" s="116">
        <v>5026</v>
      </c>
      <c r="C5026" s="118">
        <f t="shared" si="216"/>
        <v>0</v>
      </c>
      <c r="D5026" s="120" t="s">
        <v>7069</v>
      </c>
      <c r="E5026" s="120" t="s">
        <v>11103</v>
      </c>
      <c r="F5026" s="211" t="s">
        <v>7254</v>
      </c>
      <c r="G5026" s="119" t="s">
        <v>11104</v>
      </c>
      <c r="H5026" s="121" t="s">
        <v>6799</v>
      </c>
      <c r="I5026" s="119" t="s">
        <v>30</v>
      </c>
      <c r="J5026" s="121" t="s">
        <v>77</v>
      </c>
      <c r="K5026" s="120"/>
      <c r="L5026" s="120" t="s">
        <v>32</v>
      </c>
      <c r="P5026" s="124">
        <f t="shared" si="215"/>
        <v>0</v>
      </c>
    </row>
    <row r="5027" spans="1:25">
      <c r="A5027" s="116">
        <v>5027</v>
      </c>
      <c r="C5027" s="118">
        <f t="shared" si="216"/>
        <v>0</v>
      </c>
      <c r="D5027" s="120" t="s">
        <v>7069</v>
      </c>
      <c r="E5027" s="120" t="s">
        <v>11105</v>
      </c>
      <c r="F5027" s="211" t="s">
        <v>11106</v>
      </c>
      <c r="G5027" s="119" t="s">
        <v>11104</v>
      </c>
      <c r="H5027" s="121" t="s">
        <v>6799</v>
      </c>
      <c r="I5027" s="119" t="s">
        <v>30</v>
      </c>
      <c r="J5027" s="121" t="s">
        <v>77</v>
      </c>
      <c r="K5027" s="120"/>
      <c r="L5027" s="120" t="s">
        <v>32</v>
      </c>
      <c r="P5027" s="124">
        <f t="shared" si="215"/>
        <v>0</v>
      </c>
    </row>
    <row r="5028" spans="1:25" ht="27.6">
      <c r="A5028" s="116">
        <v>5028</v>
      </c>
      <c r="B5028" s="129">
        <v>44098</v>
      </c>
      <c r="C5028" s="118">
        <f t="shared" si="216"/>
        <v>9</v>
      </c>
      <c r="D5028" s="120" t="s">
        <v>252</v>
      </c>
      <c r="E5028" s="120" t="s">
        <v>11107</v>
      </c>
      <c r="F5028" s="211" t="s">
        <v>11108</v>
      </c>
      <c r="G5028" s="119" t="s">
        <v>603</v>
      </c>
      <c r="H5028" s="121" t="s">
        <v>6799</v>
      </c>
      <c r="I5028" s="121" t="s">
        <v>30</v>
      </c>
      <c r="J5028" s="121" t="s">
        <v>3886</v>
      </c>
      <c r="K5028" s="120"/>
      <c r="L5028" s="120" t="s">
        <v>32</v>
      </c>
      <c r="M5028" s="120" t="s">
        <v>33</v>
      </c>
      <c r="N5028" s="131">
        <v>43886</v>
      </c>
      <c r="P5028" s="124">
        <f t="shared" si="215"/>
        <v>0</v>
      </c>
      <c r="R5028" s="118">
        <f ca="1">TODAY()-N5028</f>
        <v>792</v>
      </c>
      <c r="S5028" s="120" t="s">
        <v>724</v>
      </c>
      <c r="T5028" s="126">
        <v>43886</v>
      </c>
      <c r="Y5028" s="116" t="s">
        <v>7314</v>
      </c>
    </row>
    <row r="5029" spans="1:25">
      <c r="A5029" s="116">
        <v>5029</v>
      </c>
      <c r="B5029" s="129">
        <v>44082</v>
      </c>
      <c r="C5029" s="118">
        <f t="shared" si="216"/>
        <v>9</v>
      </c>
      <c r="D5029" s="120" t="s">
        <v>252</v>
      </c>
      <c r="E5029" s="120" t="s">
        <v>11109</v>
      </c>
      <c r="F5029" s="211" t="s">
        <v>11110</v>
      </c>
      <c r="G5029" s="119" t="s">
        <v>603</v>
      </c>
      <c r="H5029" s="121" t="s">
        <v>6799</v>
      </c>
      <c r="I5029" s="121" t="s">
        <v>30</v>
      </c>
      <c r="J5029" s="121" t="s">
        <v>3886</v>
      </c>
      <c r="K5029" s="120"/>
      <c r="L5029" s="120" t="s">
        <v>32</v>
      </c>
      <c r="P5029" s="124">
        <f t="shared" ref="P5029:P5060" si="217">IF(O5029&lt;&gt;0,MONTH(O5029),0)</f>
        <v>0</v>
      </c>
    </row>
    <row r="5030" spans="1:25" ht="41.4">
      <c r="A5030" s="116">
        <v>5030</v>
      </c>
      <c r="C5030" s="118">
        <f t="shared" si="216"/>
        <v>0</v>
      </c>
      <c r="D5030" s="119" t="s">
        <v>25</v>
      </c>
      <c r="E5030" s="120" t="s">
        <v>11111</v>
      </c>
      <c r="F5030" s="211" t="s">
        <v>11112</v>
      </c>
      <c r="G5030" s="119" t="s">
        <v>603</v>
      </c>
      <c r="H5030" s="121" t="s">
        <v>6799</v>
      </c>
      <c r="I5030" s="121" t="s">
        <v>30</v>
      </c>
      <c r="J5030" s="121" t="s">
        <v>3886</v>
      </c>
      <c r="K5030" s="120"/>
      <c r="L5030" s="120" t="s">
        <v>32</v>
      </c>
      <c r="P5030" s="124">
        <f t="shared" si="217"/>
        <v>0</v>
      </c>
    </row>
    <row r="5031" spans="1:25">
      <c r="A5031" s="116">
        <v>5031</v>
      </c>
      <c r="C5031" s="118">
        <f t="shared" si="216"/>
        <v>0</v>
      </c>
      <c r="D5031" s="119" t="s">
        <v>25</v>
      </c>
      <c r="E5031" s="120" t="s">
        <v>11113</v>
      </c>
      <c r="F5031" s="211" t="s">
        <v>11114</v>
      </c>
      <c r="G5031" s="119" t="s">
        <v>11115</v>
      </c>
      <c r="H5031" s="121" t="s">
        <v>6799</v>
      </c>
      <c r="I5031" s="121" t="s">
        <v>30</v>
      </c>
      <c r="J5031" s="121" t="s">
        <v>7280</v>
      </c>
      <c r="K5031" s="120"/>
      <c r="L5031" s="120" t="s">
        <v>32</v>
      </c>
      <c r="M5031" s="120" t="s">
        <v>33</v>
      </c>
      <c r="N5031" s="131">
        <v>43885</v>
      </c>
      <c r="O5031" s="131">
        <v>44299</v>
      </c>
      <c r="P5031" s="124">
        <f t="shared" si="217"/>
        <v>4</v>
      </c>
      <c r="Q5031" s="118">
        <v>1</v>
      </c>
      <c r="R5031" s="118">
        <f ca="1">TODAY()-O5031</f>
        <v>379</v>
      </c>
    </row>
    <row r="5032" spans="1:25">
      <c r="A5032" s="116">
        <v>5032</v>
      </c>
      <c r="B5032" s="129">
        <v>44082</v>
      </c>
      <c r="C5032" s="118">
        <f t="shared" si="216"/>
        <v>9</v>
      </c>
      <c r="D5032" s="120" t="s">
        <v>252</v>
      </c>
      <c r="E5032" s="120" t="s">
        <v>11116</v>
      </c>
      <c r="F5032" s="211" t="s">
        <v>11117</v>
      </c>
      <c r="G5032" s="119" t="s">
        <v>603</v>
      </c>
      <c r="H5032" s="121" t="s">
        <v>6799</v>
      </c>
      <c r="I5032" s="119" t="s">
        <v>30</v>
      </c>
      <c r="J5032" s="121" t="s">
        <v>87</v>
      </c>
      <c r="K5032" s="120"/>
      <c r="L5032" s="120" t="s">
        <v>32</v>
      </c>
      <c r="P5032" s="124">
        <f t="shared" si="217"/>
        <v>0</v>
      </c>
    </row>
    <row r="5033" spans="1:25">
      <c r="A5033" s="116">
        <v>5033</v>
      </c>
      <c r="C5033" s="118">
        <f t="shared" si="216"/>
        <v>0</v>
      </c>
      <c r="D5033" s="119" t="s">
        <v>25</v>
      </c>
      <c r="E5033" s="120" t="s">
        <v>11118</v>
      </c>
      <c r="F5033" s="211" t="s">
        <v>11119</v>
      </c>
      <c r="G5033" s="119" t="s">
        <v>603</v>
      </c>
      <c r="H5033" s="121" t="s">
        <v>6799</v>
      </c>
      <c r="I5033" s="121" t="s">
        <v>30</v>
      </c>
      <c r="J5033" s="121" t="s">
        <v>6396</v>
      </c>
      <c r="K5033" s="120"/>
      <c r="L5033" s="120" t="s">
        <v>32</v>
      </c>
      <c r="P5033" s="124">
        <f t="shared" si="217"/>
        <v>0</v>
      </c>
    </row>
    <row r="5034" spans="1:25">
      <c r="A5034" s="116">
        <v>5034</v>
      </c>
      <c r="C5034" s="118">
        <f t="shared" si="216"/>
        <v>0</v>
      </c>
      <c r="D5034" s="119" t="s">
        <v>25</v>
      </c>
      <c r="E5034" s="120" t="s">
        <v>11120</v>
      </c>
      <c r="F5034" s="211" t="s">
        <v>11121</v>
      </c>
      <c r="G5034" s="119" t="s">
        <v>603</v>
      </c>
      <c r="H5034" s="121" t="s">
        <v>6799</v>
      </c>
      <c r="I5034" s="121" t="s">
        <v>30</v>
      </c>
      <c r="J5034" s="121" t="s">
        <v>3886</v>
      </c>
      <c r="K5034" s="120"/>
      <c r="L5034" s="120" t="s">
        <v>32</v>
      </c>
      <c r="P5034" s="124">
        <f t="shared" si="217"/>
        <v>0</v>
      </c>
    </row>
    <row r="5035" spans="1:25" ht="27.6">
      <c r="A5035" s="116">
        <v>5035</v>
      </c>
      <c r="C5035" s="118">
        <f t="shared" si="216"/>
        <v>0</v>
      </c>
      <c r="D5035" s="119" t="s">
        <v>25</v>
      </c>
      <c r="E5035" s="120" t="s">
        <v>11122</v>
      </c>
      <c r="F5035" s="211" t="s">
        <v>11123</v>
      </c>
      <c r="G5035" s="119" t="s">
        <v>603</v>
      </c>
      <c r="H5035" s="121" t="s">
        <v>6799</v>
      </c>
      <c r="I5035" s="121" t="s">
        <v>30</v>
      </c>
      <c r="J5035" s="121" t="s">
        <v>3886</v>
      </c>
      <c r="K5035" s="120"/>
      <c r="L5035" s="120" t="s">
        <v>32</v>
      </c>
      <c r="P5035" s="124">
        <f t="shared" si="217"/>
        <v>0</v>
      </c>
    </row>
    <row r="5036" spans="1:25">
      <c r="A5036" s="116">
        <v>5036</v>
      </c>
      <c r="C5036" s="118">
        <f t="shared" si="216"/>
        <v>0</v>
      </c>
      <c r="D5036" s="119" t="s">
        <v>25</v>
      </c>
      <c r="E5036" s="120" t="s">
        <v>11124</v>
      </c>
      <c r="F5036" s="211" t="s">
        <v>11125</v>
      </c>
      <c r="G5036" s="119" t="s">
        <v>603</v>
      </c>
      <c r="H5036" s="121" t="s">
        <v>6799</v>
      </c>
      <c r="I5036" s="119" t="s">
        <v>30</v>
      </c>
      <c r="J5036" s="121" t="s">
        <v>87</v>
      </c>
      <c r="K5036" s="120"/>
      <c r="L5036" s="120" t="s">
        <v>32</v>
      </c>
      <c r="P5036" s="124">
        <f t="shared" si="217"/>
        <v>0</v>
      </c>
    </row>
    <row r="5037" spans="1:25" ht="27.6">
      <c r="A5037" s="116">
        <v>5037</v>
      </c>
      <c r="C5037" s="118">
        <f t="shared" si="216"/>
        <v>0</v>
      </c>
      <c r="D5037" s="119" t="s">
        <v>25</v>
      </c>
      <c r="E5037" s="120" t="s">
        <v>11126</v>
      </c>
      <c r="F5037" s="211" t="s">
        <v>11127</v>
      </c>
      <c r="G5037" s="119" t="s">
        <v>603</v>
      </c>
      <c r="H5037" s="121" t="s">
        <v>6799</v>
      </c>
      <c r="I5037" s="119" t="s">
        <v>30</v>
      </c>
      <c r="J5037" s="121" t="s">
        <v>87</v>
      </c>
      <c r="K5037" s="120"/>
      <c r="L5037" s="120" t="s">
        <v>32</v>
      </c>
      <c r="P5037" s="124">
        <f t="shared" si="217"/>
        <v>0</v>
      </c>
    </row>
    <row r="5038" spans="1:25" ht="27.6">
      <c r="A5038" s="116">
        <v>5038</v>
      </c>
      <c r="C5038" s="118">
        <f t="shared" si="216"/>
        <v>0</v>
      </c>
      <c r="D5038" s="119" t="s">
        <v>25</v>
      </c>
      <c r="E5038" s="120" t="s">
        <v>11128</v>
      </c>
      <c r="F5038" s="211" t="s">
        <v>11129</v>
      </c>
      <c r="G5038" s="119" t="s">
        <v>603</v>
      </c>
      <c r="H5038" s="121" t="s">
        <v>6799</v>
      </c>
      <c r="I5038" s="121" t="s">
        <v>30</v>
      </c>
      <c r="J5038" s="121" t="s">
        <v>3886</v>
      </c>
      <c r="K5038" s="120"/>
      <c r="L5038" s="120" t="s">
        <v>32</v>
      </c>
      <c r="M5038" s="120" t="s">
        <v>33</v>
      </c>
      <c r="N5038" s="131">
        <v>43886</v>
      </c>
      <c r="O5038" s="131">
        <v>44299</v>
      </c>
      <c r="P5038" s="124">
        <f t="shared" si="217"/>
        <v>4</v>
      </c>
      <c r="Q5038" s="118">
        <v>1</v>
      </c>
      <c r="R5038" s="118">
        <f ca="1">TODAY()-O5038</f>
        <v>379</v>
      </c>
    </row>
    <row r="5039" spans="1:25" ht="27.6">
      <c r="A5039" s="116">
        <v>5039</v>
      </c>
      <c r="B5039" s="129">
        <v>44082</v>
      </c>
      <c r="C5039" s="118">
        <f t="shared" si="216"/>
        <v>9</v>
      </c>
      <c r="D5039" s="120" t="s">
        <v>252</v>
      </c>
      <c r="E5039" s="120" t="s">
        <v>11130</v>
      </c>
      <c r="F5039" s="211" t="s">
        <v>11131</v>
      </c>
      <c r="G5039" s="119" t="s">
        <v>603</v>
      </c>
      <c r="H5039" s="121" t="s">
        <v>6799</v>
      </c>
      <c r="I5039" s="121" t="s">
        <v>30</v>
      </c>
      <c r="J5039" s="121" t="s">
        <v>3886</v>
      </c>
      <c r="K5039" s="120"/>
      <c r="L5039" s="120" t="s">
        <v>32</v>
      </c>
      <c r="P5039" s="124">
        <f t="shared" si="217"/>
        <v>0</v>
      </c>
    </row>
    <row r="5040" spans="1:25" ht="27.6">
      <c r="A5040" s="116">
        <v>5040</v>
      </c>
      <c r="B5040" s="129">
        <v>44082</v>
      </c>
      <c r="C5040" s="118">
        <f t="shared" si="216"/>
        <v>9</v>
      </c>
      <c r="D5040" s="120" t="s">
        <v>252</v>
      </c>
      <c r="E5040" s="120" t="s">
        <v>11132</v>
      </c>
      <c r="F5040" s="211" t="s">
        <v>11133</v>
      </c>
      <c r="G5040" s="119" t="s">
        <v>603</v>
      </c>
      <c r="H5040" s="121" t="s">
        <v>6799</v>
      </c>
      <c r="I5040" s="121" t="s">
        <v>30</v>
      </c>
      <c r="J5040" s="121" t="s">
        <v>3886</v>
      </c>
      <c r="K5040" s="120"/>
      <c r="L5040" s="120" t="s">
        <v>32</v>
      </c>
      <c r="P5040" s="124">
        <f t="shared" si="217"/>
        <v>0</v>
      </c>
    </row>
    <row r="5041" spans="1:25">
      <c r="A5041" s="116">
        <v>5041</v>
      </c>
      <c r="C5041" s="118">
        <f t="shared" si="216"/>
        <v>0</v>
      </c>
      <c r="E5041" s="120" t="s">
        <v>11134</v>
      </c>
      <c r="F5041" s="211" t="s">
        <v>11135</v>
      </c>
      <c r="G5041" s="119" t="s">
        <v>7414</v>
      </c>
      <c r="H5041" s="121" t="s">
        <v>5003</v>
      </c>
      <c r="I5041" s="121" t="s">
        <v>30</v>
      </c>
      <c r="J5041" s="121" t="s">
        <v>3749</v>
      </c>
      <c r="K5041" s="120"/>
      <c r="L5041" s="120" t="s">
        <v>32</v>
      </c>
      <c r="M5041" s="120" t="s">
        <v>33</v>
      </c>
      <c r="N5041" s="131">
        <v>43970</v>
      </c>
      <c r="O5041" s="131" t="s">
        <v>44</v>
      </c>
      <c r="P5041" s="124" t="e">
        <f t="shared" si="217"/>
        <v>#VALUE!</v>
      </c>
      <c r="R5041" s="125"/>
      <c r="Y5041" s="116" t="s">
        <v>356</v>
      </c>
    </row>
    <row r="5042" spans="1:25">
      <c r="A5042" s="116">
        <v>5042</v>
      </c>
      <c r="C5042" s="118">
        <f t="shared" si="216"/>
        <v>0</v>
      </c>
      <c r="E5042" s="120" t="s">
        <v>11136</v>
      </c>
      <c r="F5042" s="211" t="s">
        <v>11137</v>
      </c>
      <c r="G5042" s="119" t="s">
        <v>11138</v>
      </c>
      <c r="H5042" s="121" t="s">
        <v>5003</v>
      </c>
      <c r="I5042" s="119" t="s">
        <v>30</v>
      </c>
      <c r="J5042" s="121" t="s">
        <v>87</v>
      </c>
      <c r="K5042" s="120"/>
      <c r="L5042" s="120" t="s">
        <v>32</v>
      </c>
      <c r="M5042" s="120" t="s">
        <v>33</v>
      </c>
      <c r="N5042" s="131">
        <v>43893</v>
      </c>
      <c r="O5042" s="131" t="s">
        <v>44</v>
      </c>
      <c r="P5042" s="124" t="e">
        <f t="shared" si="217"/>
        <v>#VALUE!</v>
      </c>
      <c r="R5042" s="125"/>
      <c r="Y5042" s="116" t="s">
        <v>356</v>
      </c>
    </row>
    <row r="5043" spans="1:25">
      <c r="A5043" s="116">
        <v>5043</v>
      </c>
      <c r="C5043" s="118">
        <f t="shared" si="216"/>
        <v>0</v>
      </c>
      <c r="E5043" s="120" t="s">
        <v>11139</v>
      </c>
      <c r="F5043" s="211" t="s">
        <v>10731</v>
      </c>
      <c r="G5043" s="119" t="s">
        <v>7829</v>
      </c>
      <c r="H5043" s="121" t="s">
        <v>5003</v>
      </c>
      <c r="I5043" s="121" t="s">
        <v>30</v>
      </c>
      <c r="J5043" s="121" t="s">
        <v>7280</v>
      </c>
      <c r="K5043" s="120"/>
      <c r="L5043" s="120" t="s">
        <v>32</v>
      </c>
      <c r="P5043" s="124">
        <f t="shared" si="217"/>
        <v>0</v>
      </c>
      <c r="Y5043" s="116" t="s">
        <v>356</v>
      </c>
    </row>
    <row r="5044" spans="1:25">
      <c r="A5044" s="116">
        <v>5044</v>
      </c>
      <c r="C5044" s="118">
        <f t="shared" si="216"/>
        <v>0</v>
      </c>
      <c r="E5044" s="120" t="s">
        <v>11140</v>
      </c>
      <c r="F5044" s="211" t="s">
        <v>11141</v>
      </c>
      <c r="G5044" s="119" t="s">
        <v>7829</v>
      </c>
      <c r="H5044" s="121" t="s">
        <v>5003</v>
      </c>
      <c r="I5044" s="121" t="s">
        <v>30</v>
      </c>
      <c r="J5044" s="121" t="s">
        <v>7280</v>
      </c>
      <c r="K5044" s="120"/>
      <c r="L5044" s="120" t="s">
        <v>32</v>
      </c>
      <c r="M5044" s="120" t="s">
        <v>33</v>
      </c>
      <c r="N5044" s="131">
        <v>43970</v>
      </c>
      <c r="O5044" s="131" t="s">
        <v>44</v>
      </c>
      <c r="P5044" s="124" t="e">
        <f t="shared" si="217"/>
        <v>#VALUE!</v>
      </c>
      <c r="R5044" s="125"/>
      <c r="Y5044" s="116" t="s">
        <v>356</v>
      </c>
    </row>
    <row r="5045" spans="1:25">
      <c r="A5045" s="116">
        <v>5045</v>
      </c>
      <c r="C5045" s="118">
        <f t="shared" si="216"/>
        <v>0</v>
      </c>
      <c r="E5045" s="120" t="s">
        <v>11142</v>
      </c>
      <c r="F5045" s="211" t="s">
        <v>11143</v>
      </c>
      <c r="G5045" s="119" t="s">
        <v>7829</v>
      </c>
      <c r="H5045" s="121" t="s">
        <v>5003</v>
      </c>
      <c r="I5045" s="121" t="s">
        <v>30</v>
      </c>
      <c r="J5045" s="121" t="s">
        <v>7280</v>
      </c>
      <c r="K5045" s="120"/>
      <c r="L5045" s="120" t="s">
        <v>32</v>
      </c>
      <c r="P5045" s="124">
        <f t="shared" si="217"/>
        <v>0</v>
      </c>
      <c r="Y5045" s="116" t="s">
        <v>356</v>
      </c>
    </row>
    <row r="5046" spans="1:25">
      <c r="A5046" s="116">
        <v>5046</v>
      </c>
      <c r="C5046" s="118">
        <f t="shared" si="216"/>
        <v>0</v>
      </c>
      <c r="E5046" s="120" t="s">
        <v>11144</v>
      </c>
      <c r="F5046" s="211" t="s">
        <v>11145</v>
      </c>
      <c r="G5046" s="119" t="s">
        <v>7829</v>
      </c>
      <c r="H5046" s="121" t="s">
        <v>5003</v>
      </c>
      <c r="I5046" s="121" t="s">
        <v>30</v>
      </c>
      <c r="J5046" s="121" t="s">
        <v>7280</v>
      </c>
      <c r="K5046" s="120"/>
      <c r="L5046" s="120" t="s">
        <v>32</v>
      </c>
      <c r="P5046" s="124">
        <f t="shared" si="217"/>
        <v>0</v>
      </c>
      <c r="Y5046" s="116" t="s">
        <v>356</v>
      </c>
    </row>
    <row r="5047" spans="1:25">
      <c r="A5047" s="116">
        <v>5047</v>
      </c>
      <c r="C5047" s="118">
        <f t="shared" si="216"/>
        <v>0</v>
      </c>
      <c r="E5047" s="120" t="s">
        <v>11146</v>
      </c>
      <c r="F5047" s="211" t="s">
        <v>11143</v>
      </c>
      <c r="G5047" s="119" t="s">
        <v>7829</v>
      </c>
      <c r="H5047" s="121" t="s">
        <v>5003</v>
      </c>
      <c r="I5047" s="121" t="s">
        <v>30</v>
      </c>
      <c r="J5047" s="121" t="s">
        <v>7280</v>
      </c>
      <c r="K5047" s="120"/>
      <c r="L5047" s="120" t="s">
        <v>32</v>
      </c>
      <c r="M5047" s="120" t="s">
        <v>33</v>
      </c>
      <c r="N5047" s="131">
        <v>43889</v>
      </c>
      <c r="O5047" s="131" t="s">
        <v>44</v>
      </c>
      <c r="P5047" s="124" t="e">
        <f t="shared" si="217"/>
        <v>#VALUE!</v>
      </c>
      <c r="R5047" s="125"/>
      <c r="Y5047" s="116" t="s">
        <v>356</v>
      </c>
    </row>
    <row r="5048" spans="1:25">
      <c r="A5048" s="116">
        <v>5048</v>
      </c>
      <c r="C5048" s="118">
        <f t="shared" si="216"/>
        <v>0</v>
      </c>
      <c r="D5048" s="119" t="s">
        <v>25</v>
      </c>
      <c r="E5048" s="120" t="s">
        <v>11147</v>
      </c>
      <c r="F5048" s="211" t="s">
        <v>11148</v>
      </c>
      <c r="G5048" s="119" t="s">
        <v>11149</v>
      </c>
      <c r="H5048" s="121" t="s">
        <v>6799</v>
      </c>
      <c r="I5048" s="121" t="s">
        <v>30</v>
      </c>
      <c r="J5048" s="121" t="s">
        <v>6396</v>
      </c>
      <c r="K5048" s="120"/>
      <c r="L5048" s="120" t="s">
        <v>32</v>
      </c>
      <c r="M5048" s="120" t="s">
        <v>33</v>
      </c>
      <c r="N5048" s="131">
        <v>43886</v>
      </c>
      <c r="O5048" s="131">
        <v>44407</v>
      </c>
      <c r="P5048" s="124">
        <f t="shared" si="217"/>
        <v>7</v>
      </c>
      <c r="R5048" s="118">
        <f ca="1">TODAY()-O5048</f>
        <v>271</v>
      </c>
      <c r="S5048" s="120" t="s">
        <v>135</v>
      </c>
      <c r="T5048" s="126">
        <v>43886</v>
      </c>
      <c r="U5048" s="126" t="s">
        <v>11150</v>
      </c>
      <c r="V5048" s="126" t="s">
        <v>7669</v>
      </c>
      <c r="X5048" s="126">
        <v>44132</v>
      </c>
      <c r="Y5048" s="116" t="s">
        <v>11151</v>
      </c>
    </row>
    <row r="5049" spans="1:25" ht="27.6">
      <c r="A5049" s="116">
        <v>5049</v>
      </c>
      <c r="C5049" s="118">
        <f t="shared" si="216"/>
        <v>0</v>
      </c>
      <c r="D5049" s="119" t="s">
        <v>25</v>
      </c>
      <c r="E5049" s="120" t="s">
        <v>11152</v>
      </c>
      <c r="F5049" s="211" t="s">
        <v>11153</v>
      </c>
      <c r="G5049" s="119" t="s">
        <v>8001</v>
      </c>
      <c r="H5049" s="121" t="s">
        <v>6799</v>
      </c>
      <c r="I5049" s="121" t="s">
        <v>30</v>
      </c>
      <c r="J5049" s="121" t="s">
        <v>7280</v>
      </c>
      <c r="K5049" s="120"/>
      <c r="L5049" s="120" t="s">
        <v>32</v>
      </c>
      <c r="P5049" s="124">
        <f t="shared" si="217"/>
        <v>0</v>
      </c>
    </row>
    <row r="5050" spans="1:25">
      <c r="A5050" s="116">
        <v>5050</v>
      </c>
      <c r="C5050" s="118">
        <f t="shared" si="216"/>
        <v>0</v>
      </c>
      <c r="D5050" s="119" t="s">
        <v>25</v>
      </c>
      <c r="E5050" s="120" t="s">
        <v>11154</v>
      </c>
      <c r="F5050" s="211" t="s">
        <v>1372</v>
      </c>
      <c r="G5050" s="119" t="s">
        <v>11155</v>
      </c>
      <c r="H5050" s="121" t="s">
        <v>6799</v>
      </c>
      <c r="I5050" s="121" t="s">
        <v>30</v>
      </c>
      <c r="J5050" s="121" t="s">
        <v>7216</v>
      </c>
      <c r="K5050" s="120"/>
      <c r="L5050" s="120" t="s">
        <v>32</v>
      </c>
      <c r="M5050" s="120" t="s">
        <v>33</v>
      </c>
      <c r="N5050" s="131">
        <v>43900</v>
      </c>
      <c r="O5050" s="131">
        <v>44299</v>
      </c>
      <c r="P5050" s="124">
        <f t="shared" si="217"/>
        <v>4</v>
      </c>
      <c r="Q5050" s="118">
        <v>1</v>
      </c>
      <c r="R5050" s="118">
        <f ca="1">TODAY()-O5050</f>
        <v>379</v>
      </c>
    </row>
    <row r="5051" spans="1:25">
      <c r="A5051" s="116">
        <v>5051</v>
      </c>
      <c r="C5051" s="118">
        <f t="shared" si="216"/>
        <v>0</v>
      </c>
      <c r="D5051" s="119" t="s">
        <v>25</v>
      </c>
      <c r="E5051" s="120" t="s">
        <v>11156</v>
      </c>
      <c r="F5051" s="211" t="s">
        <v>5520</v>
      </c>
      <c r="G5051" s="119" t="s">
        <v>11157</v>
      </c>
      <c r="H5051" s="121" t="s">
        <v>6799</v>
      </c>
      <c r="I5051" s="121" t="s">
        <v>30</v>
      </c>
      <c r="J5051" s="121" t="s">
        <v>7958</v>
      </c>
      <c r="K5051" s="120"/>
      <c r="L5051" s="120" t="s">
        <v>32</v>
      </c>
      <c r="M5051" s="120" t="s">
        <v>33</v>
      </c>
      <c r="N5051" s="131">
        <v>43885</v>
      </c>
      <c r="O5051" s="131">
        <v>44407</v>
      </c>
      <c r="P5051" s="124">
        <f t="shared" si="217"/>
        <v>7</v>
      </c>
      <c r="R5051" s="118">
        <f ca="1">TODAY()-O5051</f>
        <v>271</v>
      </c>
      <c r="S5051" s="120" t="s">
        <v>135</v>
      </c>
      <c r="T5051" s="126">
        <v>43885</v>
      </c>
      <c r="U5051" s="126" t="s">
        <v>11158</v>
      </c>
      <c r="V5051" s="126" t="s">
        <v>7368</v>
      </c>
      <c r="X5051" s="126">
        <v>44132</v>
      </c>
      <c r="Y5051" s="116" t="s">
        <v>11159</v>
      </c>
    </row>
    <row r="5052" spans="1:25">
      <c r="A5052" s="116">
        <v>5052</v>
      </c>
      <c r="C5052" s="118">
        <f t="shared" si="216"/>
        <v>0</v>
      </c>
      <c r="D5052" s="119" t="s">
        <v>25</v>
      </c>
      <c r="E5052" s="120" t="s">
        <v>11160</v>
      </c>
      <c r="F5052" s="211" t="s">
        <v>11161</v>
      </c>
      <c r="G5052" s="119" t="s">
        <v>11162</v>
      </c>
      <c r="H5052" s="121" t="s">
        <v>6799</v>
      </c>
      <c r="I5052" s="121" t="s">
        <v>30</v>
      </c>
      <c r="J5052" s="121" t="s">
        <v>1540</v>
      </c>
      <c r="K5052" s="120"/>
      <c r="L5052" s="120" t="s">
        <v>32</v>
      </c>
      <c r="P5052" s="124">
        <f t="shared" si="217"/>
        <v>0</v>
      </c>
    </row>
    <row r="5053" spans="1:25" ht="27.6">
      <c r="A5053" s="116">
        <v>5053</v>
      </c>
      <c r="C5053" s="118">
        <f t="shared" si="216"/>
        <v>0</v>
      </c>
      <c r="D5053" s="120" t="s">
        <v>25</v>
      </c>
      <c r="E5053" s="120" t="s">
        <v>11163</v>
      </c>
      <c r="F5053" s="211" t="s">
        <v>11164</v>
      </c>
      <c r="G5053" s="119" t="s">
        <v>11165</v>
      </c>
      <c r="H5053" s="121" t="s">
        <v>6799</v>
      </c>
      <c r="I5053" s="121" t="s">
        <v>30</v>
      </c>
      <c r="J5053" s="121" t="s">
        <v>11166</v>
      </c>
      <c r="K5053" s="120"/>
      <c r="L5053" s="120" t="s">
        <v>32</v>
      </c>
      <c r="M5053" s="120" t="s">
        <v>33</v>
      </c>
      <c r="N5053" s="131">
        <v>43885</v>
      </c>
      <c r="O5053" s="131">
        <v>44333</v>
      </c>
      <c r="P5053" s="124">
        <f t="shared" si="217"/>
        <v>5</v>
      </c>
      <c r="Q5053" s="118">
        <v>3</v>
      </c>
      <c r="R5053" s="125">
        <f ca="1">TODAY()-O5053</f>
        <v>345</v>
      </c>
      <c r="S5053" s="120" t="s">
        <v>34</v>
      </c>
      <c r="T5053" s="126">
        <v>43886</v>
      </c>
      <c r="Y5053" s="116" t="s">
        <v>11167</v>
      </c>
    </row>
    <row r="5054" spans="1:25">
      <c r="A5054" s="116">
        <v>5054</v>
      </c>
      <c r="C5054" s="118">
        <f t="shared" si="216"/>
        <v>0</v>
      </c>
      <c r="D5054" s="119" t="s">
        <v>25</v>
      </c>
      <c r="E5054" s="120" t="s">
        <v>11168</v>
      </c>
      <c r="F5054" s="211" t="s">
        <v>783</v>
      </c>
      <c r="G5054" s="119" t="s">
        <v>11169</v>
      </c>
      <c r="H5054" s="121" t="s">
        <v>6799</v>
      </c>
      <c r="I5054" s="119" t="s">
        <v>30</v>
      </c>
      <c r="J5054" s="121" t="s">
        <v>87</v>
      </c>
      <c r="K5054" s="120"/>
      <c r="L5054" s="120" t="s">
        <v>32</v>
      </c>
      <c r="P5054" s="124">
        <f t="shared" si="217"/>
        <v>0</v>
      </c>
    </row>
    <row r="5055" spans="1:25">
      <c r="A5055" s="116">
        <v>5055</v>
      </c>
      <c r="C5055" s="118">
        <f t="shared" si="216"/>
        <v>0</v>
      </c>
      <c r="D5055" s="119" t="s">
        <v>25</v>
      </c>
      <c r="E5055" s="120" t="s">
        <v>11170</v>
      </c>
      <c r="F5055" s="211" t="s">
        <v>11171</v>
      </c>
      <c r="G5055" s="119" t="s">
        <v>8273</v>
      </c>
      <c r="H5055" s="121" t="s">
        <v>6799</v>
      </c>
      <c r="I5055" s="121" t="s">
        <v>30</v>
      </c>
      <c r="J5055" s="121" t="s">
        <v>5018</v>
      </c>
      <c r="K5055" s="120"/>
      <c r="L5055" s="120" t="s">
        <v>32</v>
      </c>
      <c r="P5055" s="124">
        <f t="shared" si="217"/>
        <v>0</v>
      </c>
    </row>
    <row r="5056" spans="1:25" ht="27.6">
      <c r="A5056" s="116">
        <v>5056</v>
      </c>
      <c r="C5056" s="118">
        <f t="shared" si="216"/>
        <v>0</v>
      </c>
      <c r="D5056" s="120" t="s">
        <v>252</v>
      </c>
      <c r="E5056" s="120" t="s">
        <v>11172</v>
      </c>
      <c r="F5056" s="211" t="s">
        <v>11173</v>
      </c>
      <c r="G5056" s="119" t="s">
        <v>11174</v>
      </c>
      <c r="H5056" s="121" t="s">
        <v>41</v>
      </c>
      <c r="I5056" s="121" t="s">
        <v>30</v>
      </c>
      <c r="J5056" s="121" t="s">
        <v>3749</v>
      </c>
      <c r="K5056" s="120"/>
      <c r="L5056" s="120" t="s">
        <v>32</v>
      </c>
      <c r="M5056" s="120" t="s">
        <v>33</v>
      </c>
      <c r="N5056" s="131">
        <v>43885</v>
      </c>
      <c r="O5056" s="131">
        <v>44392</v>
      </c>
      <c r="P5056" s="124">
        <f t="shared" si="217"/>
        <v>7</v>
      </c>
      <c r="R5056" s="125">
        <f ca="1">TODAY()-O5056</f>
        <v>286</v>
      </c>
      <c r="S5056" s="120" t="s">
        <v>486</v>
      </c>
      <c r="Y5056" s="127" t="s">
        <v>1211</v>
      </c>
    </row>
    <row r="5057" spans="1:25">
      <c r="A5057" s="116">
        <v>5057</v>
      </c>
      <c r="C5057" s="118">
        <f t="shared" si="216"/>
        <v>0</v>
      </c>
      <c r="D5057" s="119" t="s">
        <v>25</v>
      </c>
      <c r="E5057" s="120" t="s">
        <v>11175</v>
      </c>
      <c r="F5057" s="211" t="s">
        <v>11176</v>
      </c>
      <c r="G5057" s="119" t="s">
        <v>11177</v>
      </c>
      <c r="H5057" s="121" t="s">
        <v>6799</v>
      </c>
      <c r="I5057" s="121" t="s">
        <v>30</v>
      </c>
      <c r="J5057" s="121" t="s">
        <v>10457</v>
      </c>
      <c r="K5057" s="120"/>
      <c r="L5057" s="120" t="s">
        <v>32</v>
      </c>
      <c r="M5057" s="120" t="s">
        <v>33</v>
      </c>
      <c r="N5057" s="131">
        <v>43885</v>
      </c>
      <c r="P5057" s="124">
        <f t="shared" si="217"/>
        <v>0</v>
      </c>
      <c r="R5057" s="118">
        <f ca="1">TODAY()-T5057</f>
        <v>793</v>
      </c>
      <c r="S5057" s="120" t="s">
        <v>92</v>
      </c>
      <c r="T5057" s="126">
        <v>43885</v>
      </c>
      <c r="Y5057" s="116" t="s">
        <v>11178</v>
      </c>
    </row>
    <row r="5058" spans="1:25">
      <c r="A5058" s="116">
        <v>5058</v>
      </c>
      <c r="C5058" s="118">
        <f t="shared" si="216"/>
        <v>0</v>
      </c>
      <c r="D5058" s="119" t="s">
        <v>25</v>
      </c>
      <c r="E5058" s="120" t="s">
        <v>11179</v>
      </c>
      <c r="F5058" s="211" t="s">
        <v>7211</v>
      </c>
      <c r="G5058" s="119" t="s">
        <v>509</v>
      </c>
      <c r="H5058" s="121" t="s">
        <v>6799</v>
      </c>
      <c r="I5058" s="119" t="s">
        <v>30</v>
      </c>
      <c r="J5058" s="121" t="s">
        <v>87</v>
      </c>
      <c r="K5058" s="120" t="s">
        <v>65</v>
      </c>
      <c r="L5058" s="120" t="s">
        <v>32</v>
      </c>
      <c r="M5058" s="120" t="s">
        <v>33</v>
      </c>
      <c r="N5058" s="131">
        <v>43885</v>
      </c>
      <c r="O5058" s="131">
        <v>44412</v>
      </c>
      <c r="P5058" s="124">
        <f t="shared" si="217"/>
        <v>8</v>
      </c>
      <c r="Q5058" s="118">
        <v>2</v>
      </c>
      <c r="R5058" s="118">
        <f ca="1">TODAY()-O5058</f>
        <v>266</v>
      </c>
    </row>
    <row r="5059" spans="1:25">
      <c r="A5059" s="116">
        <v>5059</v>
      </c>
      <c r="C5059" s="118">
        <f t="shared" si="216"/>
        <v>0</v>
      </c>
      <c r="D5059" s="119" t="s">
        <v>25</v>
      </c>
      <c r="E5059" s="120" t="s">
        <v>11180</v>
      </c>
      <c r="F5059" s="211" t="s">
        <v>8168</v>
      </c>
      <c r="G5059" s="119" t="s">
        <v>11181</v>
      </c>
      <c r="H5059" s="121" t="s">
        <v>6799</v>
      </c>
      <c r="I5059" s="121" t="s">
        <v>30</v>
      </c>
      <c r="J5059" s="121" t="s">
        <v>5018</v>
      </c>
      <c r="K5059" s="120"/>
      <c r="L5059" s="120" t="s">
        <v>32</v>
      </c>
      <c r="M5059" s="120" t="s">
        <v>33</v>
      </c>
      <c r="N5059" s="131">
        <v>43892</v>
      </c>
      <c r="O5059" s="131">
        <v>44299</v>
      </c>
      <c r="P5059" s="124">
        <f t="shared" si="217"/>
        <v>4</v>
      </c>
      <c r="Q5059" s="118">
        <v>1</v>
      </c>
      <c r="R5059" s="118">
        <f ca="1">TODAY()-O5059</f>
        <v>379</v>
      </c>
      <c r="S5059" s="120" t="s">
        <v>724</v>
      </c>
      <c r="T5059" s="126">
        <v>44299</v>
      </c>
    </row>
    <row r="5060" spans="1:25">
      <c r="A5060" s="116">
        <v>5060</v>
      </c>
      <c r="C5060" s="118">
        <f t="shared" si="216"/>
        <v>0</v>
      </c>
      <c r="D5060" s="119" t="s">
        <v>25</v>
      </c>
      <c r="E5060" s="120" t="s">
        <v>11182</v>
      </c>
      <c r="F5060" s="211" t="s">
        <v>104</v>
      </c>
      <c r="G5060" s="119" t="s">
        <v>11183</v>
      </c>
      <c r="H5060" s="121" t="s">
        <v>6799</v>
      </c>
      <c r="I5060" s="121" t="s">
        <v>30</v>
      </c>
      <c r="J5060" s="121" t="s">
        <v>1540</v>
      </c>
      <c r="K5060" s="120"/>
      <c r="L5060" s="120" t="s">
        <v>32</v>
      </c>
      <c r="P5060" s="124">
        <f t="shared" si="217"/>
        <v>0</v>
      </c>
    </row>
    <row r="5061" spans="1:25">
      <c r="A5061" s="116">
        <v>5061</v>
      </c>
      <c r="C5061" s="118">
        <f t="shared" si="216"/>
        <v>0</v>
      </c>
      <c r="D5061" s="119" t="s">
        <v>25</v>
      </c>
      <c r="E5061" s="120" t="s">
        <v>11184</v>
      </c>
      <c r="F5061" s="211" t="s">
        <v>1023</v>
      </c>
      <c r="G5061" s="119" t="s">
        <v>11185</v>
      </c>
      <c r="H5061" s="121" t="s">
        <v>6799</v>
      </c>
      <c r="I5061" s="121" t="s">
        <v>30</v>
      </c>
      <c r="J5061" s="121" t="s">
        <v>7087</v>
      </c>
      <c r="K5061" s="120" t="s">
        <v>65</v>
      </c>
      <c r="L5061" s="120" t="s">
        <v>32</v>
      </c>
      <c r="M5061" s="120" t="s">
        <v>78</v>
      </c>
      <c r="P5061" s="124">
        <f t="shared" ref="P5061:P5092" si="218">IF(O5061&lt;&gt;0,MONTH(O5061),0)</f>
        <v>0</v>
      </c>
    </row>
    <row r="5062" spans="1:25" ht="27.6">
      <c r="A5062" s="116">
        <v>5062</v>
      </c>
      <c r="C5062" s="118">
        <f t="shared" ref="C5062:C5125" si="219">IF(B5062&lt;&gt;0,MONTH(B5062),0)</f>
        <v>0</v>
      </c>
      <c r="D5062" s="119" t="s">
        <v>25</v>
      </c>
      <c r="E5062" s="120" t="s">
        <v>11186</v>
      </c>
      <c r="F5062" s="211" t="s">
        <v>11187</v>
      </c>
      <c r="G5062" s="119" t="s">
        <v>11188</v>
      </c>
      <c r="H5062" s="121" t="s">
        <v>6799</v>
      </c>
      <c r="I5062" s="119" t="s">
        <v>30</v>
      </c>
      <c r="J5062" s="121" t="s">
        <v>87</v>
      </c>
      <c r="K5062" s="120"/>
      <c r="L5062" s="120" t="s">
        <v>32</v>
      </c>
      <c r="P5062" s="124">
        <f t="shared" si="218"/>
        <v>0</v>
      </c>
    </row>
    <row r="5063" spans="1:25">
      <c r="A5063" s="116">
        <v>5063</v>
      </c>
      <c r="B5063" s="129">
        <v>44105</v>
      </c>
      <c r="C5063" s="118">
        <f t="shared" si="219"/>
        <v>10</v>
      </c>
      <c r="D5063" s="120" t="s">
        <v>252</v>
      </c>
      <c r="E5063" s="120" t="s">
        <v>11189</v>
      </c>
      <c r="F5063" s="211" t="s">
        <v>122</v>
      </c>
      <c r="G5063" s="119" t="s">
        <v>528</v>
      </c>
      <c r="H5063" s="121" t="s">
        <v>6799</v>
      </c>
      <c r="I5063" s="119" t="s">
        <v>30</v>
      </c>
      <c r="J5063" s="121" t="s">
        <v>87</v>
      </c>
      <c r="K5063" s="120"/>
      <c r="L5063" s="120" t="s">
        <v>32</v>
      </c>
      <c r="P5063" s="124">
        <f t="shared" si="218"/>
        <v>0</v>
      </c>
    </row>
    <row r="5064" spans="1:25" ht="27.6">
      <c r="A5064" s="116">
        <v>5064</v>
      </c>
      <c r="C5064" s="118">
        <f t="shared" si="219"/>
        <v>0</v>
      </c>
      <c r="D5064" s="119" t="s">
        <v>25</v>
      </c>
      <c r="E5064" s="120" t="s">
        <v>11190</v>
      </c>
      <c r="F5064" s="211" t="s">
        <v>11191</v>
      </c>
      <c r="G5064" s="119" t="s">
        <v>11192</v>
      </c>
      <c r="H5064" s="121" t="s">
        <v>29</v>
      </c>
      <c r="I5064" s="121" t="s">
        <v>30</v>
      </c>
      <c r="J5064" s="121" t="s">
        <v>5018</v>
      </c>
      <c r="K5064" s="120"/>
      <c r="L5064" s="120" t="s">
        <v>32</v>
      </c>
      <c r="M5064" s="120" t="s">
        <v>33</v>
      </c>
      <c r="N5064" s="131">
        <v>43885</v>
      </c>
      <c r="O5064" s="131">
        <v>44299</v>
      </c>
      <c r="P5064" s="124">
        <f t="shared" si="218"/>
        <v>4</v>
      </c>
      <c r="Q5064" s="118">
        <v>2</v>
      </c>
      <c r="R5064" s="125">
        <f ca="1">TODAY()-O5064</f>
        <v>379</v>
      </c>
      <c r="S5064" s="120" t="s">
        <v>55</v>
      </c>
    </row>
    <row r="5065" spans="1:25">
      <c r="A5065" s="116">
        <v>5065</v>
      </c>
      <c r="C5065" s="118">
        <f t="shared" si="219"/>
        <v>0</v>
      </c>
      <c r="D5065" s="119" t="s">
        <v>25</v>
      </c>
      <c r="E5065" s="120" t="s">
        <v>11193</v>
      </c>
      <c r="F5065" s="211" t="s">
        <v>7716</v>
      </c>
      <c r="G5065" s="119" t="s">
        <v>11194</v>
      </c>
      <c r="H5065" s="121" t="s">
        <v>6799</v>
      </c>
      <c r="I5065" s="121" t="s">
        <v>30</v>
      </c>
      <c r="J5065" s="121" t="s">
        <v>7280</v>
      </c>
      <c r="K5065" s="120"/>
      <c r="L5065" s="120" t="s">
        <v>32</v>
      </c>
      <c r="P5065" s="124">
        <f t="shared" si="218"/>
        <v>0</v>
      </c>
    </row>
    <row r="5066" spans="1:25">
      <c r="A5066" s="116">
        <v>5066</v>
      </c>
      <c r="C5066" s="118">
        <f t="shared" si="219"/>
        <v>0</v>
      </c>
      <c r="D5066" s="119" t="s">
        <v>25</v>
      </c>
      <c r="E5066" s="120" t="s">
        <v>11195</v>
      </c>
      <c r="F5066" s="211" t="s">
        <v>11196</v>
      </c>
      <c r="G5066" s="119" t="s">
        <v>11197</v>
      </c>
      <c r="H5066" s="121" t="s">
        <v>6799</v>
      </c>
      <c r="I5066" s="121" t="s">
        <v>30</v>
      </c>
      <c r="J5066" s="121" t="s">
        <v>7087</v>
      </c>
      <c r="K5066" s="120"/>
      <c r="L5066" s="120" t="s">
        <v>32</v>
      </c>
      <c r="P5066" s="124">
        <f t="shared" si="218"/>
        <v>0</v>
      </c>
    </row>
    <row r="5067" spans="1:25">
      <c r="A5067" s="116">
        <v>5067</v>
      </c>
      <c r="C5067" s="118">
        <f t="shared" si="219"/>
        <v>0</v>
      </c>
      <c r="D5067" s="119" t="s">
        <v>25</v>
      </c>
      <c r="E5067" s="120" t="s">
        <v>11198</v>
      </c>
      <c r="F5067" s="211" t="s">
        <v>11199</v>
      </c>
      <c r="G5067" s="119" t="s">
        <v>8777</v>
      </c>
      <c r="H5067" s="121" t="s">
        <v>6799</v>
      </c>
      <c r="I5067" s="121" t="s">
        <v>30</v>
      </c>
      <c r="J5067" s="121" t="s">
        <v>3886</v>
      </c>
      <c r="K5067" s="120"/>
      <c r="L5067" s="120" t="s">
        <v>32</v>
      </c>
      <c r="P5067" s="124">
        <f t="shared" si="218"/>
        <v>0</v>
      </c>
    </row>
    <row r="5068" spans="1:25">
      <c r="A5068" s="116">
        <v>5068</v>
      </c>
      <c r="C5068" s="118">
        <f t="shared" si="219"/>
        <v>0</v>
      </c>
      <c r="D5068" s="119" t="s">
        <v>25</v>
      </c>
      <c r="E5068" s="120" t="s">
        <v>11200</v>
      </c>
      <c r="F5068" s="211" t="s">
        <v>9097</v>
      </c>
      <c r="G5068" s="119" t="s">
        <v>9526</v>
      </c>
      <c r="H5068" s="121" t="s">
        <v>6799</v>
      </c>
      <c r="I5068" s="121" t="s">
        <v>30</v>
      </c>
      <c r="J5068" s="121" t="s">
        <v>7216</v>
      </c>
      <c r="K5068" s="120"/>
      <c r="L5068" s="120" t="s">
        <v>32</v>
      </c>
      <c r="M5068" s="120" t="s">
        <v>33</v>
      </c>
      <c r="N5068" s="131">
        <v>43893</v>
      </c>
      <c r="O5068" s="131">
        <v>44299</v>
      </c>
      <c r="P5068" s="124">
        <f t="shared" si="218"/>
        <v>4</v>
      </c>
      <c r="Q5068" s="118">
        <v>1</v>
      </c>
      <c r="R5068" s="118">
        <f ca="1">TODAY()-O5068</f>
        <v>379</v>
      </c>
    </row>
    <row r="5069" spans="1:25">
      <c r="A5069" s="116">
        <v>5069</v>
      </c>
      <c r="C5069" s="118">
        <f t="shared" si="219"/>
        <v>0</v>
      </c>
      <c r="D5069" s="120" t="s">
        <v>1959</v>
      </c>
      <c r="E5069" s="120" t="s">
        <v>11201</v>
      </c>
      <c r="F5069" s="211" t="s">
        <v>11202</v>
      </c>
      <c r="G5069" s="119" t="s">
        <v>9526</v>
      </c>
      <c r="H5069" s="121" t="s">
        <v>6799</v>
      </c>
      <c r="I5069" s="121" t="s">
        <v>30</v>
      </c>
      <c r="J5069" s="121" t="s">
        <v>7216</v>
      </c>
      <c r="K5069" s="120"/>
      <c r="L5069" s="120" t="s">
        <v>32</v>
      </c>
      <c r="M5069" s="120" t="s">
        <v>33</v>
      </c>
      <c r="N5069" s="131">
        <v>43776</v>
      </c>
      <c r="O5069" s="131" t="s">
        <v>10266</v>
      </c>
      <c r="P5069" s="124" t="e">
        <f t="shared" si="218"/>
        <v>#VALUE!</v>
      </c>
      <c r="R5069" s="125"/>
      <c r="S5069" s="126" t="s">
        <v>10266</v>
      </c>
    </row>
    <row r="5070" spans="1:25">
      <c r="A5070" s="116">
        <v>5070</v>
      </c>
      <c r="C5070" s="118">
        <f t="shared" si="219"/>
        <v>0</v>
      </c>
      <c r="D5070" s="120" t="s">
        <v>1959</v>
      </c>
      <c r="E5070" s="120" t="s">
        <v>11203</v>
      </c>
      <c r="F5070" s="211" t="s">
        <v>10655</v>
      </c>
      <c r="G5070" s="119" t="s">
        <v>9526</v>
      </c>
      <c r="H5070" s="121" t="s">
        <v>6799</v>
      </c>
      <c r="I5070" s="121" t="s">
        <v>30</v>
      </c>
      <c r="J5070" s="121" t="s">
        <v>7216</v>
      </c>
      <c r="K5070" s="120"/>
      <c r="L5070" s="120" t="s">
        <v>32</v>
      </c>
      <c r="M5070" s="120" t="s">
        <v>33</v>
      </c>
      <c r="N5070" s="131">
        <v>43776</v>
      </c>
      <c r="O5070" s="131" t="s">
        <v>10266</v>
      </c>
      <c r="P5070" s="124" t="e">
        <f t="shared" si="218"/>
        <v>#VALUE!</v>
      </c>
      <c r="R5070" s="125"/>
      <c r="S5070" s="126" t="s">
        <v>10266</v>
      </c>
    </row>
    <row r="5071" spans="1:25" ht="41.4">
      <c r="A5071" s="116">
        <v>5071</v>
      </c>
      <c r="C5071" s="118">
        <f t="shared" si="219"/>
        <v>0</v>
      </c>
      <c r="D5071" s="120" t="s">
        <v>7069</v>
      </c>
      <c r="E5071" s="120" t="s">
        <v>11204</v>
      </c>
      <c r="F5071" s="211" t="s">
        <v>11205</v>
      </c>
      <c r="G5071" s="119" t="s">
        <v>3018</v>
      </c>
      <c r="H5071" s="119" t="s">
        <v>97</v>
      </c>
      <c r="I5071" s="119" t="s">
        <v>30</v>
      </c>
      <c r="J5071" s="121" t="s">
        <v>31</v>
      </c>
      <c r="K5071" s="120"/>
      <c r="L5071" s="120" t="s">
        <v>32</v>
      </c>
      <c r="P5071" s="124">
        <f t="shared" si="218"/>
        <v>0</v>
      </c>
    </row>
    <row r="5072" spans="1:25">
      <c r="A5072" s="116">
        <v>5072</v>
      </c>
      <c r="C5072" s="118">
        <f t="shared" si="219"/>
        <v>0</v>
      </c>
      <c r="D5072" s="119" t="s">
        <v>25</v>
      </c>
      <c r="E5072" s="120" t="s">
        <v>11206</v>
      </c>
      <c r="F5072" s="211" t="s">
        <v>11207</v>
      </c>
      <c r="G5072" s="119" t="s">
        <v>3018</v>
      </c>
      <c r="H5072" s="119" t="s">
        <v>97</v>
      </c>
      <c r="I5072" s="119" t="s">
        <v>30</v>
      </c>
      <c r="J5072" s="121" t="s">
        <v>31</v>
      </c>
      <c r="K5072" s="120"/>
      <c r="L5072" s="120" t="s">
        <v>32</v>
      </c>
      <c r="M5072" s="120" t="s">
        <v>33</v>
      </c>
      <c r="N5072" s="131">
        <v>43907</v>
      </c>
      <c r="O5072" s="131">
        <v>44299</v>
      </c>
      <c r="P5072" s="124">
        <f t="shared" si="218"/>
        <v>4</v>
      </c>
      <c r="Q5072" s="118">
        <v>1</v>
      </c>
      <c r="R5072" s="118">
        <f ca="1">TODAY()-O5072</f>
        <v>379</v>
      </c>
      <c r="S5072" s="120" t="s">
        <v>135</v>
      </c>
      <c r="T5072" s="126">
        <v>44300</v>
      </c>
      <c r="Y5072" s="116" t="s">
        <v>356</v>
      </c>
    </row>
    <row r="5073" spans="1:25" ht="27.6">
      <c r="A5073" s="116">
        <v>5073</v>
      </c>
      <c r="C5073" s="118">
        <f t="shared" si="219"/>
        <v>0</v>
      </c>
      <c r="D5073" s="120" t="s">
        <v>7069</v>
      </c>
      <c r="E5073" s="120" t="s">
        <v>11208</v>
      </c>
      <c r="F5073" s="211" t="s">
        <v>11209</v>
      </c>
      <c r="G5073" s="119" t="s">
        <v>3018</v>
      </c>
      <c r="H5073" s="119" t="s">
        <v>97</v>
      </c>
      <c r="I5073" s="119" t="s">
        <v>30</v>
      </c>
      <c r="J5073" s="121" t="s">
        <v>31</v>
      </c>
      <c r="K5073" s="120"/>
      <c r="L5073" s="120" t="s">
        <v>32</v>
      </c>
      <c r="P5073" s="124">
        <f t="shared" si="218"/>
        <v>0</v>
      </c>
    </row>
    <row r="5074" spans="1:25">
      <c r="A5074" s="116">
        <v>5074</v>
      </c>
      <c r="C5074" s="118">
        <f t="shared" si="219"/>
        <v>0</v>
      </c>
      <c r="D5074" s="120" t="s">
        <v>7069</v>
      </c>
      <c r="E5074" s="120" t="s">
        <v>11210</v>
      </c>
      <c r="F5074" s="211" t="s">
        <v>10636</v>
      </c>
      <c r="G5074" s="119" t="s">
        <v>3018</v>
      </c>
      <c r="H5074" s="119" t="s">
        <v>97</v>
      </c>
      <c r="I5074" s="121" t="s">
        <v>30</v>
      </c>
      <c r="J5074" s="121" t="s">
        <v>7271</v>
      </c>
      <c r="K5074" s="120"/>
      <c r="L5074" s="120" t="s">
        <v>32</v>
      </c>
      <c r="P5074" s="124">
        <f t="shared" si="218"/>
        <v>0</v>
      </c>
    </row>
    <row r="5075" spans="1:25">
      <c r="A5075" s="116">
        <v>5075</v>
      </c>
      <c r="C5075" s="118">
        <f t="shared" si="219"/>
        <v>0</v>
      </c>
      <c r="D5075" s="120" t="s">
        <v>7069</v>
      </c>
      <c r="E5075" s="120" t="s">
        <v>11211</v>
      </c>
      <c r="F5075" s="211" t="s">
        <v>7345</v>
      </c>
      <c r="G5075" s="119" t="s">
        <v>3018</v>
      </c>
      <c r="H5075" s="119" t="s">
        <v>97</v>
      </c>
      <c r="I5075" s="119" t="s">
        <v>30</v>
      </c>
      <c r="J5075" s="121" t="s">
        <v>77</v>
      </c>
      <c r="K5075" s="120"/>
      <c r="L5075" s="120" t="s">
        <v>32</v>
      </c>
      <c r="P5075" s="124">
        <f t="shared" si="218"/>
        <v>0</v>
      </c>
    </row>
    <row r="5076" spans="1:25">
      <c r="A5076" s="116">
        <v>5076</v>
      </c>
      <c r="C5076" s="118">
        <f t="shared" si="219"/>
        <v>0</v>
      </c>
      <c r="D5076" s="120" t="s">
        <v>7069</v>
      </c>
      <c r="E5076" s="120" t="s">
        <v>11212</v>
      </c>
      <c r="F5076" s="211" t="s">
        <v>11213</v>
      </c>
      <c r="G5076" s="119" t="s">
        <v>3018</v>
      </c>
      <c r="H5076" s="119" t="s">
        <v>97</v>
      </c>
      <c r="I5076" s="121" t="s">
        <v>30</v>
      </c>
      <c r="J5076" s="121" t="s">
        <v>7271</v>
      </c>
      <c r="K5076" s="120"/>
      <c r="L5076" s="120" t="s">
        <v>32</v>
      </c>
      <c r="P5076" s="124">
        <f t="shared" si="218"/>
        <v>0</v>
      </c>
    </row>
    <row r="5077" spans="1:25" ht="41.4">
      <c r="A5077" s="116">
        <v>5077</v>
      </c>
      <c r="C5077" s="118">
        <f t="shared" si="219"/>
        <v>0</v>
      </c>
      <c r="D5077" s="120" t="s">
        <v>7069</v>
      </c>
      <c r="E5077" s="120" t="s">
        <v>11214</v>
      </c>
      <c r="F5077" s="211" t="s">
        <v>11215</v>
      </c>
      <c r="G5077" s="119" t="s">
        <v>3018</v>
      </c>
      <c r="H5077" s="119" t="s">
        <v>97</v>
      </c>
      <c r="I5077" s="121" t="s">
        <v>30</v>
      </c>
      <c r="J5077" s="121" t="s">
        <v>485</v>
      </c>
      <c r="K5077" s="120"/>
      <c r="L5077" s="120" t="s">
        <v>32</v>
      </c>
      <c r="P5077" s="124">
        <f t="shared" si="218"/>
        <v>0</v>
      </c>
    </row>
    <row r="5078" spans="1:25">
      <c r="A5078" s="116">
        <v>5078</v>
      </c>
      <c r="C5078" s="118">
        <f t="shared" si="219"/>
        <v>0</v>
      </c>
      <c r="D5078" s="119" t="s">
        <v>25</v>
      </c>
      <c r="E5078" s="120" t="s">
        <v>11216</v>
      </c>
      <c r="F5078" s="211" t="s">
        <v>2223</v>
      </c>
      <c r="G5078" s="119" t="s">
        <v>3018</v>
      </c>
      <c r="H5078" s="119" t="s">
        <v>97</v>
      </c>
      <c r="I5078" s="121" t="s">
        <v>30</v>
      </c>
      <c r="J5078" s="121" t="s">
        <v>485</v>
      </c>
      <c r="K5078" s="120"/>
      <c r="L5078" s="120" t="s">
        <v>32</v>
      </c>
      <c r="M5078" s="120" t="s">
        <v>33</v>
      </c>
      <c r="N5078" s="131">
        <v>43893</v>
      </c>
      <c r="O5078" s="131">
        <v>44299</v>
      </c>
      <c r="P5078" s="124">
        <f t="shared" si="218"/>
        <v>4</v>
      </c>
      <c r="Q5078" s="118">
        <v>1</v>
      </c>
      <c r="R5078" s="118">
        <f ca="1">TODAY()-O5078</f>
        <v>379</v>
      </c>
      <c r="Y5078" s="116" t="s">
        <v>356</v>
      </c>
    </row>
    <row r="5079" spans="1:25">
      <c r="A5079" s="116">
        <v>5079</v>
      </c>
      <c r="C5079" s="118">
        <f t="shared" si="219"/>
        <v>0</v>
      </c>
      <c r="D5079" s="120" t="s">
        <v>7069</v>
      </c>
      <c r="E5079" s="120" t="s">
        <v>11217</v>
      </c>
      <c r="F5079" s="211" t="s">
        <v>11218</v>
      </c>
      <c r="G5079" s="119" t="s">
        <v>3018</v>
      </c>
      <c r="H5079" s="119" t="s">
        <v>97</v>
      </c>
      <c r="I5079" s="121" t="s">
        <v>30</v>
      </c>
      <c r="J5079" s="121" t="s">
        <v>485</v>
      </c>
      <c r="K5079" s="120"/>
      <c r="L5079" s="120" t="s">
        <v>32</v>
      </c>
      <c r="P5079" s="124">
        <f t="shared" si="218"/>
        <v>0</v>
      </c>
    </row>
    <row r="5080" spans="1:25">
      <c r="A5080" s="116">
        <v>5080</v>
      </c>
      <c r="C5080" s="118">
        <f t="shared" si="219"/>
        <v>0</v>
      </c>
      <c r="D5080" s="120" t="s">
        <v>7069</v>
      </c>
      <c r="E5080" s="120" t="s">
        <v>11219</v>
      </c>
      <c r="F5080" s="211" t="s">
        <v>11220</v>
      </c>
      <c r="G5080" s="119" t="s">
        <v>3018</v>
      </c>
      <c r="H5080" s="119" t="s">
        <v>97</v>
      </c>
      <c r="I5080" s="121" t="s">
        <v>30</v>
      </c>
      <c r="J5080" s="121" t="s">
        <v>485</v>
      </c>
      <c r="K5080" s="120"/>
      <c r="L5080" s="120" t="s">
        <v>32</v>
      </c>
      <c r="P5080" s="124">
        <f t="shared" si="218"/>
        <v>0</v>
      </c>
    </row>
    <row r="5081" spans="1:25" ht="27.6">
      <c r="A5081" s="116">
        <v>5081</v>
      </c>
      <c r="C5081" s="118">
        <f t="shared" si="219"/>
        <v>0</v>
      </c>
      <c r="D5081" s="120" t="s">
        <v>7069</v>
      </c>
      <c r="E5081" s="120" t="s">
        <v>11221</v>
      </c>
      <c r="F5081" s="211" t="s">
        <v>11222</v>
      </c>
      <c r="G5081" s="119" t="s">
        <v>3018</v>
      </c>
      <c r="H5081" s="119" t="s">
        <v>97</v>
      </c>
      <c r="I5081" s="121" t="s">
        <v>30</v>
      </c>
      <c r="J5081" s="121" t="s">
        <v>7135</v>
      </c>
      <c r="K5081" s="120"/>
      <c r="L5081" s="120" t="s">
        <v>32</v>
      </c>
      <c r="P5081" s="124">
        <f t="shared" si="218"/>
        <v>0</v>
      </c>
    </row>
    <row r="5082" spans="1:25" ht="27.6">
      <c r="A5082" s="116">
        <v>5082</v>
      </c>
      <c r="C5082" s="118">
        <f t="shared" si="219"/>
        <v>0</v>
      </c>
      <c r="D5082" s="120" t="s">
        <v>7069</v>
      </c>
      <c r="E5082" s="120" t="s">
        <v>11223</v>
      </c>
      <c r="F5082" s="211" t="s">
        <v>11224</v>
      </c>
      <c r="G5082" s="119" t="s">
        <v>3018</v>
      </c>
      <c r="H5082" s="119" t="s">
        <v>97</v>
      </c>
      <c r="I5082" s="121" t="s">
        <v>30</v>
      </c>
      <c r="J5082" s="121" t="s">
        <v>7234</v>
      </c>
      <c r="K5082" s="120"/>
      <c r="L5082" s="120" t="s">
        <v>32</v>
      </c>
      <c r="P5082" s="124">
        <f t="shared" si="218"/>
        <v>0</v>
      </c>
    </row>
    <row r="5083" spans="1:25">
      <c r="A5083" s="116">
        <v>5083</v>
      </c>
      <c r="C5083" s="118">
        <f t="shared" si="219"/>
        <v>0</v>
      </c>
      <c r="D5083" s="119" t="s">
        <v>25</v>
      </c>
      <c r="E5083" s="120" t="s">
        <v>11225</v>
      </c>
      <c r="F5083" s="211" t="s">
        <v>10081</v>
      </c>
      <c r="G5083" s="119" t="s">
        <v>11226</v>
      </c>
      <c r="H5083" s="121" t="s">
        <v>6799</v>
      </c>
      <c r="I5083" s="119" t="s">
        <v>30</v>
      </c>
      <c r="J5083" s="121" t="s">
        <v>77</v>
      </c>
      <c r="K5083" s="120"/>
      <c r="L5083" s="120" t="s">
        <v>32</v>
      </c>
      <c r="M5083" s="120" t="s">
        <v>33</v>
      </c>
      <c r="N5083" s="131">
        <v>43893</v>
      </c>
      <c r="O5083" s="131">
        <v>44299</v>
      </c>
      <c r="P5083" s="124">
        <f t="shared" si="218"/>
        <v>4</v>
      </c>
      <c r="Q5083" s="118">
        <v>1</v>
      </c>
      <c r="R5083" s="118">
        <f ca="1">TODAY()-O5083</f>
        <v>379</v>
      </c>
      <c r="S5083" s="120" t="s">
        <v>92</v>
      </c>
      <c r="T5083" s="126">
        <v>44299</v>
      </c>
      <c r="Y5083" s="116" t="s">
        <v>356</v>
      </c>
    </row>
    <row r="5084" spans="1:25">
      <c r="A5084" s="116">
        <v>5084</v>
      </c>
      <c r="C5084" s="118">
        <f t="shared" si="219"/>
        <v>0</v>
      </c>
      <c r="D5084" s="120" t="s">
        <v>7069</v>
      </c>
      <c r="E5084" s="120" t="s">
        <v>11227</v>
      </c>
      <c r="F5084" s="211" t="s">
        <v>11228</v>
      </c>
      <c r="G5084" s="119" t="s">
        <v>11229</v>
      </c>
      <c r="H5084" s="121" t="s">
        <v>6799</v>
      </c>
      <c r="I5084" s="121" t="s">
        <v>30</v>
      </c>
      <c r="J5084" s="121" t="s">
        <v>7091</v>
      </c>
      <c r="K5084" s="120"/>
      <c r="L5084" s="120" t="s">
        <v>32</v>
      </c>
      <c r="P5084" s="124">
        <f t="shared" si="218"/>
        <v>0</v>
      </c>
    </row>
    <row r="5085" spans="1:25">
      <c r="A5085" s="116">
        <v>5085</v>
      </c>
      <c r="C5085" s="118">
        <f t="shared" si="219"/>
        <v>0</v>
      </c>
      <c r="D5085" s="120" t="s">
        <v>7069</v>
      </c>
      <c r="E5085" s="120" t="s">
        <v>11230</v>
      </c>
      <c r="F5085" s="211" t="s">
        <v>11231</v>
      </c>
      <c r="G5085" s="119" t="s">
        <v>11229</v>
      </c>
      <c r="H5085" s="121" t="s">
        <v>6799</v>
      </c>
      <c r="I5085" s="121" t="s">
        <v>30</v>
      </c>
      <c r="J5085" s="121" t="s">
        <v>7091</v>
      </c>
      <c r="K5085" s="120"/>
      <c r="L5085" s="120" t="s">
        <v>32</v>
      </c>
      <c r="M5085" s="120" t="s">
        <v>33</v>
      </c>
      <c r="N5085" s="131">
        <v>43908</v>
      </c>
      <c r="P5085" s="124">
        <f t="shared" si="218"/>
        <v>0</v>
      </c>
      <c r="R5085" s="118">
        <f ca="1">TODAY()-T5085</f>
        <v>769</v>
      </c>
      <c r="S5085" s="120" t="s">
        <v>92</v>
      </c>
      <c r="T5085" s="126">
        <v>43909</v>
      </c>
      <c r="Y5085" s="116" t="s">
        <v>7182</v>
      </c>
    </row>
    <row r="5086" spans="1:25">
      <c r="A5086" s="116">
        <v>5086</v>
      </c>
      <c r="C5086" s="118">
        <f t="shared" si="219"/>
        <v>0</v>
      </c>
      <c r="D5086" s="120" t="s">
        <v>7069</v>
      </c>
      <c r="E5086" s="120" t="s">
        <v>11232</v>
      </c>
      <c r="F5086" s="211" t="s">
        <v>11233</v>
      </c>
      <c r="G5086" s="119" t="s">
        <v>11229</v>
      </c>
      <c r="H5086" s="121" t="s">
        <v>6799</v>
      </c>
      <c r="I5086" s="121" t="s">
        <v>30</v>
      </c>
      <c r="J5086" s="121" t="s">
        <v>7091</v>
      </c>
      <c r="K5086" s="120"/>
      <c r="L5086" s="120" t="s">
        <v>32</v>
      </c>
      <c r="P5086" s="124">
        <f t="shared" si="218"/>
        <v>0</v>
      </c>
    </row>
    <row r="5087" spans="1:25">
      <c r="A5087" s="116">
        <v>5087</v>
      </c>
      <c r="C5087" s="118">
        <f t="shared" si="219"/>
        <v>0</v>
      </c>
      <c r="D5087" s="120" t="s">
        <v>7069</v>
      </c>
      <c r="E5087" s="120" t="s">
        <v>11234</v>
      </c>
      <c r="F5087" s="211" t="s">
        <v>2439</v>
      </c>
      <c r="G5087" s="119" t="s">
        <v>11235</v>
      </c>
      <c r="H5087" s="121" t="s">
        <v>6799</v>
      </c>
      <c r="I5087" s="121" t="s">
        <v>30</v>
      </c>
      <c r="J5087" s="121" t="s">
        <v>7091</v>
      </c>
      <c r="K5087" s="120"/>
      <c r="L5087" s="120" t="s">
        <v>32</v>
      </c>
      <c r="P5087" s="124">
        <f t="shared" si="218"/>
        <v>0</v>
      </c>
    </row>
    <row r="5088" spans="1:25">
      <c r="A5088" s="116">
        <v>5088</v>
      </c>
      <c r="C5088" s="118">
        <f t="shared" si="219"/>
        <v>0</v>
      </c>
      <c r="D5088" s="120" t="s">
        <v>7069</v>
      </c>
      <c r="E5088" s="120" t="s">
        <v>11236</v>
      </c>
      <c r="F5088" s="211" t="s">
        <v>7061</v>
      </c>
      <c r="G5088" s="119" t="s">
        <v>11237</v>
      </c>
      <c r="H5088" s="121" t="s">
        <v>6799</v>
      </c>
      <c r="I5088" s="119" t="s">
        <v>30</v>
      </c>
      <c r="J5088" s="121" t="s">
        <v>77</v>
      </c>
      <c r="K5088" s="120"/>
      <c r="L5088" s="120" t="s">
        <v>32</v>
      </c>
      <c r="P5088" s="124">
        <f t="shared" si="218"/>
        <v>0</v>
      </c>
    </row>
    <row r="5089" spans="1:25">
      <c r="A5089" s="116">
        <v>5089</v>
      </c>
      <c r="C5089" s="118">
        <f t="shared" si="219"/>
        <v>0</v>
      </c>
      <c r="D5089" s="120" t="s">
        <v>7069</v>
      </c>
      <c r="E5089" s="120" t="s">
        <v>11238</v>
      </c>
      <c r="F5089" s="211" t="s">
        <v>6344</v>
      </c>
      <c r="G5089" s="119" t="s">
        <v>11239</v>
      </c>
      <c r="H5089" s="121" t="s">
        <v>6799</v>
      </c>
      <c r="I5089" s="121" t="s">
        <v>30</v>
      </c>
      <c r="J5089" s="121" t="s">
        <v>485</v>
      </c>
      <c r="K5089" s="120"/>
      <c r="L5089" s="120" t="s">
        <v>32</v>
      </c>
      <c r="P5089" s="124">
        <f t="shared" si="218"/>
        <v>0</v>
      </c>
    </row>
    <row r="5090" spans="1:25">
      <c r="A5090" s="116">
        <v>5090</v>
      </c>
      <c r="C5090" s="118">
        <f t="shared" si="219"/>
        <v>0</v>
      </c>
      <c r="D5090" s="120" t="s">
        <v>7069</v>
      </c>
      <c r="E5090" s="120" t="s">
        <v>11240</v>
      </c>
      <c r="F5090" s="211" t="s">
        <v>6344</v>
      </c>
      <c r="G5090" s="119" t="s">
        <v>11241</v>
      </c>
      <c r="H5090" s="121" t="s">
        <v>6799</v>
      </c>
      <c r="I5090" s="119" t="s">
        <v>30</v>
      </c>
      <c r="J5090" s="121" t="s">
        <v>77</v>
      </c>
      <c r="K5090" s="120"/>
      <c r="L5090" s="120" t="s">
        <v>32</v>
      </c>
      <c r="P5090" s="124">
        <f t="shared" si="218"/>
        <v>0</v>
      </c>
    </row>
    <row r="5091" spans="1:25">
      <c r="A5091" s="116">
        <v>5091</v>
      </c>
      <c r="C5091" s="118">
        <f t="shared" si="219"/>
        <v>0</v>
      </c>
      <c r="D5091" s="119" t="s">
        <v>25</v>
      </c>
      <c r="E5091" s="120" t="s">
        <v>11242</v>
      </c>
      <c r="F5091" s="211" t="s">
        <v>6344</v>
      </c>
      <c r="G5091" s="119" t="s">
        <v>11243</v>
      </c>
      <c r="H5091" s="121" t="s">
        <v>6799</v>
      </c>
      <c r="I5091" s="119" t="s">
        <v>30</v>
      </c>
      <c r="J5091" s="121" t="s">
        <v>77</v>
      </c>
      <c r="K5091" s="120"/>
      <c r="L5091" s="120" t="s">
        <v>32</v>
      </c>
      <c r="M5091" s="120" t="s">
        <v>33</v>
      </c>
      <c r="N5091" s="131">
        <v>43912</v>
      </c>
      <c r="O5091" s="131">
        <v>44299</v>
      </c>
      <c r="P5091" s="124">
        <f t="shared" si="218"/>
        <v>4</v>
      </c>
      <c r="Q5091" s="118">
        <v>1</v>
      </c>
      <c r="R5091" s="118">
        <f ca="1">TODAY()-O5091</f>
        <v>379</v>
      </c>
      <c r="Y5091" s="116" t="s">
        <v>356</v>
      </c>
    </row>
    <row r="5092" spans="1:25" ht="27.6">
      <c r="A5092" s="116">
        <v>5092</v>
      </c>
      <c r="C5092" s="118">
        <f t="shared" si="219"/>
        <v>0</v>
      </c>
      <c r="D5092" s="120" t="s">
        <v>7069</v>
      </c>
      <c r="E5092" s="120" t="s">
        <v>11244</v>
      </c>
      <c r="F5092" s="211" t="s">
        <v>11245</v>
      </c>
      <c r="G5092" s="119" t="s">
        <v>11246</v>
      </c>
      <c r="H5092" s="121" t="s">
        <v>6799</v>
      </c>
      <c r="I5092" s="119" t="s">
        <v>30</v>
      </c>
      <c r="J5092" s="121" t="s">
        <v>77</v>
      </c>
      <c r="K5092" s="120"/>
      <c r="L5092" s="120" t="s">
        <v>32</v>
      </c>
      <c r="P5092" s="124">
        <f t="shared" si="218"/>
        <v>0</v>
      </c>
    </row>
    <row r="5093" spans="1:25">
      <c r="A5093" s="116">
        <v>5093</v>
      </c>
      <c r="C5093" s="118">
        <f t="shared" si="219"/>
        <v>0</v>
      </c>
      <c r="D5093" s="120" t="s">
        <v>7069</v>
      </c>
      <c r="E5093" s="120" t="s">
        <v>11247</v>
      </c>
      <c r="F5093" s="211" t="s">
        <v>11248</v>
      </c>
      <c r="G5093" s="119" t="s">
        <v>11249</v>
      </c>
      <c r="H5093" s="121" t="s">
        <v>6799</v>
      </c>
      <c r="I5093" s="121" t="s">
        <v>30</v>
      </c>
      <c r="J5093" s="121" t="s">
        <v>485</v>
      </c>
      <c r="K5093" s="120"/>
      <c r="L5093" s="120" t="s">
        <v>32</v>
      </c>
      <c r="P5093" s="124">
        <f t="shared" ref="P5093:P5122" si="220">IF(O5093&lt;&gt;0,MONTH(O5093),0)</f>
        <v>0</v>
      </c>
    </row>
    <row r="5094" spans="1:25" ht="27.6">
      <c r="A5094" s="116">
        <v>5094</v>
      </c>
      <c r="C5094" s="118">
        <f t="shared" si="219"/>
        <v>0</v>
      </c>
      <c r="D5094" s="120" t="s">
        <v>7069</v>
      </c>
      <c r="E5094" s="120" t="s">
        <v>11250</v>
      </c>
      <c r="F5094" s="211" t="s">
        <v>11251</v>
      </c>
      <c r="G5094" s="119" t="s">
        <v>11249</v>
      </c>
      <c r="H5094" s="121" t="s">
        <v>6799</v>
      </c>
      <c r="I5094" s="121" t="s">
        <v>30</v>
      </c>
      <c r="J5094" s="121" t="s">
        <v>485</v>
      </c>
      <c r="K5094" s="120"/>
      <c r="L5094" s="120" t="s">
        <v>32</v>
      </c>
      <c r="M5094" s="120" t="s">
        <v>33</v>
      </c>
      <c r="N5094" s="131">
        <v>43893</v>
      </c>
      <c r="P5094" s="124">
        <f t="shared" si="220"/>
        <v>0</v>
      </c>
      <c r="R5094" s="118">
        <f ca="1">TODAY()-N5094</f>
        <v>785</v>
      </c>
      <c r="S5094" s="120" t="s">
        <v>92</v>
      </c>
      <c r="T5094" s="126">
        <v>43893</v>
      </c>
      <c r="Y5094" s="116" t="s">
        <v>7182</v>
      </c>
    </row>
    <row r="5095" spans="1:25">
      <c r="A5095" s="116">
        <v>5095</v>
      </c>
      <c r="C5095" s="118">
        <f t="shared" si="219"/>
        <v>0</v>
      </c>
      <c r="D5095" s="120" t="s">
        <v>7069</v>
      </c>
      <c r="E5095" s="120" t="s">
        <v>11252</v>
      </c>
      <c r="F5095" s="211" t="s">
        <v>3138</v>
      </c>
      <c r="G5095" s="119" t="s">
        <v>11253</v>
      </c>
      <c r="H5095" s="121" t="s">
        <v>6799</v>
      </c>
      <c r="I5095" s="119" t="s">
        <v>30</v>
      </c>
      <c r="J5095" s="121" t="s">
        <v>77</v>
      </c>
      <c r="K5095" s="120"/>
      <c r="L5095" s="120" t="s">
        <v>32</v>
      </c>
      <c r="M5095" s="120" t="s">
        <v>33</v>
      </c>
      <c r="N5095" s="131">
        <v>43893</v>
      </c>
      <c r="P5095" s="124">
        <f t="shared" si="220"/>
        <v>0</v>
      </c>
      <c r="R5095" s="118">
        <f ca="1">TODAY()-T5095</f>
        <v>785</v>
      </c>
      <c r="S5095" s="120" t="s">
        <v>92</v>
      </c>
      <c r="T5095" s="126">
        <v>43893</v>
      </c>
      <c r="Y5095" s="116" t="s">
        <v>7182</v>
      </c>
    </row>
    <row r="5096" spans="1:25">
      <c r="A5096" s="116">
        <v>5096</v>
      </c>
      <c r="C5096" s="118">
        <f t="shared" si="219"/>
        <v>0</v>
      </c>
      <c r="D5096" s="120" t="s">
        <v>7069</v>
      </c>
      <c r="E5096" s="120" t="s">
        <v>11254</v>
      </c>
      <c r="F5096" s="211" t="s">
        <v>11255</v>
      </c>
      <c r="G5096" s="119" t="s">
        <v>11253</v>
      </c>
      <c r="H5096" s="121" t="s">
        <v>6799</v>
      </c>
      <c r="I5096" s="119" t="s">
        <v>30</v>
      </c>
      <c r="J5096" s="121" t="s">
        <v>77</v>
      </c>
      <c r="K5096" s="120"/>
      <c r="L5096" s="120" t="s">
        <v>32</v>
      </c>
      <c r="P5096" s="124">
        <f t="shared" si="220"/>
        <v>0</v>
      </c>
    </row>
    <row r="5097" spans="1:25" ht="27.6">
      <c r="A5097" s="116">
        <v>5097</v>
      </c>
      <c r="C5097" s="118">
        <f t="shared" si="219"/>
        <v>0</v>
      </c>
      <c r="D5097" s="119" t="s">
        <v>25</v>
      </c>
      <c r="E5097" s="120" t="s">
        <v>11256</v>
      </c>
      <c r="F5097" s="211" t="s">
        <v>11257</v>
      </c>
      <c r="G5097" s="119" t="s">
        <v>4703</v>
      </c>
      <c r="H5097" s="121" t="s">
        <v>6799</v>
      </c>
      <c r="I5097" s="119" t="s">
        <v>30</v>
      </c>
      <c r="J5097" s="121" t="s">
        <v>529</v>
      </c>
      <c r="K5097" s="120"/>
      <c r="L5097" s="120" t="s">
        <v>32</v>
      </c>
      <c r="M5097" s="120" t="s">
        <v>33</v>
      </c>
      <c r="N5097" s="131">
        <v>43970</v>
      </c>
      <c r="O5097" s="131">
        <v>44299</v>
      </c>
      <c r="P5097" s="124">
        <f t="shared" si="220"/>
        <v>4</v>
      </c>
      <c r="Q5097" s="118">
        <v>1</v>
      </c>
      <c r="R5097" s="118">
        <f ca="1">TODAY()-O5097</f>
        <v>379</v>
      </c>
      <c r="Y5097" s="116" t="s">
        <v>356</v>
      </c>
    </row>
    <row r="5098" spans="1:25">
      <c r="A5098" s="116">
        <v>5098</v>
      </c>
      <c r="C5098" s="118">
        <f t="shared" si="219"/>
        <v>0</v>
      </c>
      <c r="D5098" s="119" t="s">
        <v>25</v>
      </c>
      <c r="E5098" s="120" t="s">
        <v>11258</v>
      </c>
      <c r="F5098" s="211" t="s">
        <v>11259</v>
      </c>
      <c r="G5098" s="119" t="s">
        <v>11260</v>
      </c>
      <c r="H5098" s="121" t="s">
        <v>6799</v>
      </c>
      <c r="I5098" s="119" t="s">
        <v>30</v>
      </c>
      <c r="J5098" s="121" t="s">
        <v>77</v>
      </c>
      <c r="K5098" s="120"/>
      <c r="L5098" s="120" t="s">
        <v>32</v>
      </c>
      <c r="M5098" s="120" t="s">
        <v>33</v>
      </c>
      <c r="N5098" s="131">
        <v>43893</v>
      </c>
      <c r="O5098" s="131">
        <v>44370</v>
      </c>
      <c r="P5098" s="124">
        <f t="shared" si="220"/>
        <v>6</v>
      </c>
      <c r="Q5098" s="118">
        <v>1</v>
      </c>
      <c r="S5098" s="120" t="s">
        <v>34</v>
      </c>
      <c r="T5098" s="126">
        <v>44299</v>
      </c>
      <c r="Y5098" s="116" t="s">
        <v>356</v>
      </c>
    </row>
    <row r="5099" spans="1:25" ht="27.6">
      <c r="A5099" s="116">
        <v>5099</v>
      </c>
      <c r="C5099" s="118">
        <f t="shared" si="219"/>
        <v>0</v>
      </c>
      <c r="D5099" s="120" t="s">
        <v>7069</v>
      </c>
      <c r="E5099" s="120" t="s">
        <v>11261</v>
      </c>
      <c r="F5099" s="211" t="s">
        <v>11262</v>
      </c>
      <c r="G5099" s="119" t="s">
        <v>2753</v>
      </c>
      <c r="H5099" s="121" t="s">
        <v>6799</v>
      </c>
      <c r="I5099" s="119" t="s">
        <v>30</v>
      </c>
      <c r="J5099" s="121" t="s">
        <v>77</v>
      </c>
      <c r="K5099" s="120"/>
      <c r="L5099" s="120" t="s">
        <v>32</v>
      </c>
      <c r="P5099" s="124">
        <f t="shared" si="220"/>
        <v>0</v>
      </c>
    </row>
    <row r="5100" spans="1:25" ht="27.6">
      <c r="A5100" s="116">
        <v>5100</v>
      </c>
      <c r="C5100" s="118">
        <f t="shared" si="219"/>
        <v>0</v>
      </c>
      <c r="D5100" s="120" t="s">
        <v>7069</v>
      </c>
      <c r="E5100" s="120" t="s">
        <v>11263</v>
      </c>
      <c r="F5100" s="211" t="s">
        <v>11264</v>
      </c>
      <c r="G5100" s="119" t="s">
        <v>11265</v>
      </c>
      <c r="H5100" s="121" t="s">
        <v>6799</v>
      </c>
      <c r="I5100" s="119" t="s">
        <v>30</v>
      </c>
      <c r="J5100" s="121" t="s">
        <v>77</v>
      </c>
      <c r="K5100" s="120"/>
      <c r="L5100" s="120" t="s">
        <v>32</v>
      </c>
      <c r="P5100" s="124">
        <f t="shared" si="220"/>
        <v>0</v>
      </c>
    </row>
    <row r="5101" spans="1:25">
      <c r="A5101" s="116">
        <v>5101</v>
      </c>
      <c r="C5101" s="118">
        <f t="shared" si="219"/>
        <v>0</v>
      </c>
      <c r="D5101" s="120" t="s">
        <v>7069</v>
      </c>
      <c r="E5101" s="120" t="s">
        <v>11266</v>
      </c>
      <c r="F5101" s="211" t="s">
        <v>11267</v>
      </c>
      <c r="G5101" s="119" t="s">
        <v>11268</v>
      </c>
      <c r="H5101" s="121" t="s">
        <v>6799</v>
      </c>
      <c r="I5101" s="119" t="s">
        <v>30</v>
      </c>
      <c r="J5101" s="121" t="s">
        <v>77</v>
      </c>
      <c r="K5101" s="120"/>
      <c r="L5101" s="120" t="s">
        <v>32</v>
      </c>
      <c r="M5101" s="120" t="s">
        <v>33</v>
      </c>
      <c r="N5101" s="131">
        <v>43893</v>
      </c>
      <c r="P5101" s="124">
        <f t="shared" si="220"/>
        <v>0</v>
      </c>
      <c r="R5101" s="118">
        <f ca="1">TODAY()-T5101</f>
        <v>785</v>
      </c>
      <c r="S5101" s="120" t="s">
        <v>92</v>
      </c>
      <c r="T5101" s="126">
        <v>43893</v>
      </c>
      <c r="U5101" s="126" t="s">
        <v>11269</v>
      </c>
      <c r="Y5101" s="116" t="s">
        <v>11270</v>
      </c>
    </row>
    <row r="5102" spans="1:25" ht="27.6">
      <c r="A5102" s="116">
        <v>5102</v>
      </c>
      <c r="C5102" s="118">
        <f t="shared" si="219"/>
        <v>0</v>
      </c>
      <c r="D5102" s="119" t="s">
        <v>25</v>
      </c>
      <c r="E5102" s="120" t="s">
        <v>11271</v>
      </c>
      <c r="F5102" s="211" t="s">
        <v>11272</v>
      </c>
      <c r="G5102" s="119" t="s">
        <v>509</v>
      </c>
      <c r="H5102" s="121" t="s">
        <v>6799</v>
      </c>
      <c r="I5102" s="119" t="s">
        <v>30</v>
      </c>
      <c r="J5102" s="121" t="s">
        <v>77</v>
      </c>
      <c r="K5102" s="120" t="s">
        <v>65</v>
      </c>
      <c r="L5102" s="120" t="s">
        <v>32</v>
      </c>
      <c r="M5102" s="120" t="s">
        <v>33</v>
      </c>
      <c r="N5102" s="131">
        <v>43906</v>
      </c>
      <c r="O5102" s="131">
        <v>44412</v>
      </c>
      <c r="P5102" s="124">
        <f t="shared" si="220"/>
        <v>8</v>
      </c>
      <c r="Q5102" s="118">
        <v>2</v>
      </c>
      <c r="R5102" s="118">
        <f ca="1">TODAY()-O5102</f>
        <v>266</v>
      </c>
      <c r="Y5102" s="116" t="s">
        <v>356</v>
      </c>
    </row>
    <row r="5103" spans="1:25" ht="27.6">
      <c r="A5103" s="116">
        <v>5103</v>
      </c>
      <c r="C5103" s="118">
        <f t="shared" si="219"/>
        <v>0</v>
      </c>
      <c r="D5103" s="119" t="s">
        <v>25</v>
      </c>
      <c r="E5103" s="120" t="s">
        <v>11273</v>
      </c>
      <c r="F5103" s="211" t="s">
        <v>11274</v>
      </c>
      <c r="G5103" s="119" t="s">
        <v>509</v>
      </c>
      <c r="H5103" s="121" t="s">
        <v>6799</v>
      </c>
      <c r="I5103" s="119" t="s">
        <v>30</v>
      </c>
      <c r="J5103" s="121" t="s">
        <v>31</v>
      </c>
      <c r="K5103" s="120" t="s">
        <v>65</v>
      </c>
      <c r="L5103" s="120" t="s">
        <v>32</v>
      </c>
      <c r="M5103" s="120" t="s">
        <v>8774</v>
      </c>
      <c r="P5103" s="124">
        <f t="shared" si="220"/>
        <v>0</v>
      </c>
    </row>
    <row r="5104" spans="1:25">
      <c r="A5104" s="116">
        <v>5104</v>
      </c>
      <c r="C5104" s="118">
        <f t="shared" si="219"/>
        <v>0</v>
      </c>
      <c r="D5104" s="120" t="s">
        <v>252</v>
      </c>
      <c r="E5104" s="120" t="s">
        <v>11275</v>
      </c>
      <c r="F5104" s="211" t="s">
        <v>11276</v>
      </c>
      <c r="G5104" s="119" t="s">
        <v>11063</v>
      </c>
      <c r="H5104" s="121" t="s">
        <v>29</v>
      </c>
      <c r="I5104" s="119" t="s">
        <v>30</v>
      </c>
      <c r="J5104" s="121" t="s">
        <v>31</v>
      </c>
      <c r="K5104" s="120"/>
      <c r="L5104" s="120" t="s">
        <v>32</v>
      </c>
      <c r="M5104" s="120" t="s">
        <v>33</v>
      </c>
      <c r="N5104" s="131">
        <v>43970</v>
      </c>
      <c r="O5104" s="131">
        <v>44396</v>
      </c>
      <c r="P5104" s="124">
        <f t="shared" si="220"/>
        <v>7</v>
      </c>
      <c r="R5104" s="125">
        <f ca="1">TODAY()-O5104</f>
        <v>282</v>
      </c>
      <c r="S5104" s="120" t="s">
        <v>55</v>
      </c>
      <c r="Y5104" s="116" t="s">
        <v>1211</v>
      </c>
    </row>
    <row r="5105" spans="1:25">
      <c r="A5105" s="116">
        <v>5105</v>
      </c>
      <c r="C5105" s="118">
        <f t="shared" si="219"/>
        <v>0</v>
      </c>
      <c r="D5105" s="120" t="s">
        <v>25</v>
      </c>
      <c r="E5105" s="120" t="s">
        <v>11277</v>
      </c>
      <c r="F5105" s="211" t="s">
        <v>7791</v>
      </c>
      <c r="G5105" s="119" t="s">
        <v>10526</v>
      </c>
      <c r="H5105" s="121" t="s">
        <v>177</v>
      </c>
      <c r="I5105" s="121" t="s">
        <v>30</v>
      </c>
      <c r="J5105" s="121" t="s">
        <v>8287</v>
      </c>
      <c r="K5105" s="120"/>
      <c r="L5105" s="120" t="s">
        <v>32</v>
      </c>
      <c r="M5105" s="120" t="s">
        <v>33</v>
      </c>
      <c r="O5105" s="131">
        <v>44432</v>
      </c>
      <c r="P5105" s="124">
        <f t="shared" si="220"/>
        <v>8</v>
      </c>
    </row>
    <row r="5106" spans="1:25">
      <c r="A5106" s="116">
        <v>5106</v>
      </c>
      <c r="C5106" s="118">
        <f t="shared" si="219"/>
        <v>0</v>
      </c>
      <c r="D5106" s="119" t="s">
        <v>25</v>
      </c>
      <c r="E5106" s="120" t="s">
        <v>11278</v>
      </c>
      <c r="F5106" s="211" t="s">
        <v>11279</v>
      </c>
      <c r="G5106" s="119" t="s">
        <v>11280</v>
      </c>
      <c r="H5106" s="121" t="s">
        <v>6799</v>
      </c>
      <c r="I5106" s="119" t="s">
        <v>30</v>
      </c>
      <c r="J5106" s="121" t="s">
        <v>77</v>
      </c>
      <c r="K5106" s="120"/>
      <c r="L5106" s="120" t="s">
        <v>32</v>
      </c>
      <c r="M5106" s="120" t="s">
        <v>33</v>
      </c>
      <c r="N5106" s="131">
        <v>43893</v>
      </c>
      <c r="O5106" s="131">
        <v>44299</v>
      </c>
      <c r="P5106" s="124">
        <f t="shared" si="220"/>
        <v>4</v>
      </c>
      <c r="Q5106" s="118">
        <v>1</v>
      </c>
      <c r="R5106" s="118">
        <f ca="1">TODAY()-O5106</f>
        <v>379</v>
      </c>
      <c r="Y5106" s="116" t="s">
        <v>356</v>
      </c>
    </row>
    <row r="5107" spans="1:25">
      <c r="A5107" s="116">
        <v>5107</v>
      </c>
      <c r="C5107" s="118">
        <f t="shared" si="219"/>
        <v>0</v>
      </c>
      <c r="D5107" s="119" t="s">
        <v>25</v>
      </c>
      <c r="E5107" s="120" t="s">
        <v>11281</v>
      </c>
      <c r="F5107" s="211" t="s">
        <v>11282</v>
      </c>
      <c r="G5107" s="119" t="s">
        <v>11283</v>
      </c>
      <c r="H5107" s="121" t="s">
        <v>6799</v>
      </c>
      <c r="I5107" s="119" t="s">
        <v>30</v>
      </c>
      <c r="J5107" s="121" t="s">
        <v>31</v>
      </c>
      <c r="K5107" s="120"/>
      <c r="L5107" s="120" t="s">
        <v>32</v>
      </c>
      <c r="M5107" s="120" t="s">
        <v>33</v>
      </c>
      <c r="N5107" s="131">
        <v>43912</v>
      </c>
      <c r="O5107" s="131">
        <v>44299</v>
      </c>
      <c r="P5107" s="124">
        <f t="shared" si="220"/>
        <v>4</v>
      </c>
      <c r="Q5107" s="118">
        <v>1</v>
      </c>
      <c r="R5107" s="118">
        <f ca="1">TODAY()-O5107</f>
        <v>379</v>
      </c>
      <c r="S5107" s="120" t="s">
        <v>92</v>
      </c>
      <c r="T5107" s="126">
        <v>44299</v>
      </c>
      <c r="Y5107" s="116" t="s">
        <v>356</v>
      </c>
    </row>
    <row r="5108" spans="1:25">
      <c r="A5108" s="116">
        <v>5108</v>
      </c>
      <c r="C5108" s="118">
        <f t="shared" si="219"/>
        <v>0</v>
      </c>
      <c r="D5108" s="119" t="s">
        <v>25</v>
      </c>
      <c r="E5108" s="120" t="s">
        <v>11284</v>
      </c>
      <c r="F5108" s="211" t="s">
        <v>8133</v>
      </c>
      <c r="G5108" s="119" t="s">
        <v>11285</v>
      </c>
      <c r="H5108" s="121" t="s">
        <v>6799</v>
      </c>
      <c r="I5108" s="119" t="s">
        <v>30</v>
      </c>
      <c r="J5108" s="121" t="s">
        <v>31</v>
      </c>
      <c r="K5108" s="120"/>
      <c r="L5108" s="120" t="s">
        <v>32</v>
      </c>
      <c r="M5108" s="120" t="s">
        <v>33</v>
      </c>
      <c r="N5108" s="131">
        <v>43906</v>
      </c>
      <c r="O5108" s="131">
        <v>44299</v>
      </c>
      <c r="P5108" s="124">
        <f t="shared" si="220"/>
        <v>4</v>
      </c>
      <c r="Q5108" s="118">
        <v>1</v>
      </c>
      <c r="R5108" s="118">
        <f ca="1">TODAY()-O5108</f>
        <v>379</v>
      </c>
      <c r="Y5108" s="116" t="s">
        <v>356</v>
      </c>
    </row>
    <row r="5109" spans="1:25" ht="27.6">
      <c r="A5109" s="116">
        <v>5109</v>
      </c>
      <c r="C5109" s="118">
        <f t="shared" si="219"/>
        <v>0</v>
      </c>
      <c r="D5109" s="119" t="s">
        <v>25</v>
      </c>
      <c r="E5109" s="120" t="s">
        <v>11286</v>
      </c>
      <c r="F5109" s="211" t="s">
        <v>11287</v>
      </c>
      <c r="G5109" s="119" t="s">
        <v>11288</v>
      </c>
      <c r="H5109" s="121" t="s">
        <v>6799</v>
      </c>
      <c r="I5109" s="119" t="s">
        <v>30</v>
      </c>
      <c r="J5109" s="121" t="s">
        <v>31</v>
      </c>
      <c r="K5109" s="120" t="s">
        <v>65</v>
      </c>
      <c r="L5109" s="120" t="s">
        <v>32</v>
      </c>
      <c r="M5109" s="120" t="s">
        <v>8774</v>
      </c>
      <c r="P5109" s="124">
        <f t="shared" si="220"/>
        <v>0</v>
      </c>
    </row>
    <row r="5110" spans="1:25">
      <c r="A5110" s="116">
        <v>5110</v>
      </c>
      <c r="C5110" s="118">
        <f t="shared" si="219"/>
        <v>0</v>
      </c>
      <c r="D5110" s="120" t="s">
        <v>7069</v>
      </c>
      <c r="E5110" s="120" t="s">
        <v>11289</v>
      </c>
      <c r="F5110" s="211" t="s">
        <v>547</v>
      </c>
      <c r="G5110" s="119" t="s">
        <v>11290</v>
      </c>
      <c r="H5110" s="121" t="s">
        <v>6799</v>
      </c>
      <c r="I5110" s="119" t="s">
        <v>30</v>
      </c>
      <c r="J5110" s="121" t="s">
        <v>529</v>
      </c>
      <c r="K5110" s="120"/>
      <c r="L5110" s="120" t="s">
        <v>32</v>
      </c>
      <c r="P5110" s="124">
        <f t="shared" si="220"/>
        <v>0</v>
      </c>
    </row>
    <row r="5111" spans="1:25">
      <c r="A5111" s="116">
        <v>5111</v>
      </c>
      <c r="C5111" s="118">
        <f t="shared" si="219"/>
        <v>0</v>
      </c>
      <c r="D5111" s="120" t="s">
        <v>7069</v>
      </c>
      <c r="E5111" s="120" t="s">
        <v>11291</v>
      </c>
      <c r="F5111" s="211" t="s">
        <v>11292</v>
      </c>
      <c r="G5111" s="119" t="s">
        <v>11290</v>
      </c>
      <c r="H5111" s="121" t="s">
        <v>6799</v>
      </c>
      <c r="I5111" s="119" t="s">
        <v>30</v>
      </c>
      <c r="J5111" s="121" t="s">
        <v>529</v>
      </c>
      <c r="K5111" s="120"/>
      <c r="L5111" s="120" t="s">
        <v>32</v>
      </c>
      <c r="P5111" s="124">
        <f t="shared" si="220"/>
        <v>0</v>
      </c>
    </row>
    <row r="5112" spans="1:25">
      <c r="A5112" s="116">
        <v>5112</v>
      </c>
      <c r="C5112" s="118">
        <f t="shared" si="219"/>
        <v>0</v>
      </c>
      <c r="D5112" s="119" t="s">
        <v>25</v>
      </c>
      <c r="E5112" s="120" t="s">
        <v>11293</v>
      </c>
      <c r="F5112" s="211" t="s">
        <v>11294</v>
      </c>
      <c r="G5112" s="119" t="s">
        <v>639</v>
      </c>
      <c r="H5112" s="121" t="s">
        <v>6799</v>
      </c>
      <c r="I5112" s="121" t="s">
        <v>30</v>
      </c>
      <c r="J5112" s="121" t="s">
        <v>7142</v>
      </c>
      <c r="K5112" s="120" t="s">
        <v>65</v>
      </c>
      <c r="L5112" s="120" t="s">
        <v>32</v>
      </c>
      <c r="M5112" s="120" t="s">
        <v>78</v>
      </c>
      <c r="P5112" s="124">
        <f t="shared" si="220"/>
        <v>0</v>
      </c>
    </row>
    <row r="5113" spans="1:25">
      <c r="A5113" s="116">
        <v>5113</v>
      </c>
      <c r="C5113" s="118">
        <f t="shared" si="219"/>
        <v>0</v>
      </c>
      <c r="D5113" s="119" t="s">
        <v>25</v>
      </c>
      <c r="E5113" s="120" t="s">
        <v>11295</v>
      </c>
      <c r="F5113" s="211" t="s">
        <v>579</v>
      </c>
      <c r="G5113" s="119" t="s">
        <v>639</v>
      </c>
      <c r="H5113" s="121" t="s">
        <v>6799</v>
      </c>
      <c r="I5113" s="121" t="s">
        <v>30</v>
      </c>
      <c r="J5113" s="121" t="s">
        <v>7142</v>
      </c>
      <c r="K5113" s="120" t="s">
        <v>65</v>
      </c>
      <c r="L5113" s="120" t="s">
        <v>32</v>
      </c>
      <c r="M5113" s="120" t="s">
        <v>33</v>
      </c>
      <c r="N5113" s="131">
        <v>43895</v>
      </c>
      <c r="O5113" s="131">
        <v>44412</v>
      </c>
      <c r="P5113" s="124">
        <f t="shared" si="220"/>
        <v>8</v>
      </c>
      <c r="Q5113" s="118">
        <v>2</v>
      </c>
      <c r="R5113" s="118">
        <f ca="1">TODAY()-O5113</f>
        <v>266</v>
      </c>
      <c r="Y5113" s="116" t="s">
        <v>356</v>
      </c>
    </row>
    <row r="5114" spans="1:25">
      <c r="A5114" s="116">
        <v>5114</v>
      </c>
      <c r="C5114" s="118">
        <f t="shared" si="219"/>
        <v>0</v>
      </c>
      <c r="D5114" s="120" t="s">
        <v>7069</v>
      </c>
      <c r="E5114" s="120" t="s">
        <v>11296</v>
      </c>
      <c r="F5114" s="211" t="s">
        <v>392</v>
      </c>
      <c r="G5114" s="119" t="s">
        <v>11297</v>
      </c>
      <c r="H5114" s="121" t="s">
        <v>6799</v>
      </c>
      <c r="I5114" s="121" t="s">
        <v>30</v>
      </c>
      <c r="J5114" s="121" t="s">
        <v>7726</v>
      </c>
      <c r="K5114" s="120"/>
      <c r="L5114" s="120" t="s">
        <v>32</v>
      </c>
      <c r="P5114" s="124">
        <f t="shared" si="220"/>
        <v>0</v>
      </c>
    </row>
    <row r="5115" spans="1:25" ht="27.6">
      <c r="A5115" s="116">
        <v>5115</v>
      </c>
      <c r="C5115" s="118">
        <f t="shared" si="219"/>
        <v>0</v>
      </c>
      <c r="D5115" s="119" t="s">
        <v>25</v>
      </c>
      <c r="E5115" s="120" t="s">
        <v>11298</v>
      </c>
      <c r="F5115" s="211" t="s">
        <v>11299</v>
      </c>
      <c r="G5115" s="119" t="s">
        <v>3018</v>
      </c>
      <c r="H5115" s="119" t="s">
        <v>97</v>
      </c>
      <c r="I5115" s="119" t="s">
        <v>30</v>
      </c>
      <c r="J5115" s="121" t="s">
        <v>87</v>
      </c>
      <c r="K5115" s="120"/>
      <c r="L5115" s="120" t="s">
        <v>32</v>
      </c>
      <c r="P5115" s="124">
        <f t="shared" si="220"/>
        <v>0</v>
      </c>
    </row>
    <row r="5116" spans="1:25" ht="27.6">
      <c r="A5116" s="116">
        <v>5116</v>
      </c>
      <c r="C5116" s="118">
        <f t="shared" si="219"/>
        <v>0</v>
      </c>
      <c r="D5116" s="119" t="s">
        <v>25</v>
      </c>
      <c r="E5116" s="120" t="s">
        <v>11300</v>
      </c>
      <c r="F5116" s="211" t="s">
        <v>11301</v>
      </c>
      <c r="G5116" s="119" t="s">
        <v>3018</v>
      </c>
      <c r="H5116" s="119" t="s">
        <v>97</v>
      </c>
      <c r="I5116" s="121" t="s">
        <v>30</v>
      </c>
      <c r="J5116" s="121" t="s">
        <v>3886</v>
      </c>
      <c r="K5116" s="120"/>
      <c r="L5116" s="120" t="s">
        <v>32</v>
      </c>
      <c r="P5116" s="124">
        <f t="shared" si="220"/>
        <v>0</v>
      </c>
    </row>
    <row r="5117" spans="1:25">
      <c r="A5117" s="116">
        <v>5117</v>
      </c>
      <c r="C5117" s="118">
        <f t="shared" si="219"/>
        <v>0</v>
      </c>
      <c r="D5117" s="119" t="s">
        <v>25</v>
      </c>
      <c r="E5117" s="120" t="s">
        <v>11302</v>
      </c>
      <c r="F5117" s="211" t="s">
        <v>11303</v>
      </c>
      <c r="G5117" s="119" t="s">
        <v>3018</v>
      </c>
      <c r="H5117" s="119" t="s">
        <v>97</v>
      </c>
      <c r="I5117" s="119" t="s">
        <v>30</v>
      </c>
      <c r="J5117" s="121" t="s">
        <v>87</v>
      </c>
      <c r="K5117" s="120"/>
      <c r="L5117" s="120" t="s">
        <v>32</v>
      </c>
      <c r="M5117" s="120" t="s">
        <v>33</v>
      </c>
      <c r="N5117" s="131">
        <v>43895</v>
      </c>
      <c r="O5117" s="131">
        <v>44299</v>
      </c>
      <c r="P5117" s="124">
        <f t="shared" si="220"/>
        <v>4</v>
      </c>
      <c r="Q5117" s="118">
        <v>1</v>
      </c>
      <c r="R5117" s="118">
        <f ca="1">TODAY()-O5117</f>
        <v>379</v>
      </c>
    </row>
    <row r="5118" spans="1:25">
      <c r="A5118" s="116">
        <v>5118</v>
      </c>
      <c r="C5118" s="118">
        <f t="shared" si="219"/>
        <v>0</v>
      </c>
      <c r="D5118" s="119" t="s">
        <v>25</v>
      </c>
      <c r="E5118" s="120" t="s">
        <v>11304</v>
      </c>
      <c r="F5118" s="211" t="s">
        <v>11305</v>
      </c>
      <c r="G5118" s="119" t="s">
        <v>3018</v>
      </c>
      <c r="H5118" s="119" t="s">
        <v>97</v>
      </c>
      <c r="I5118" s="121" t="s">
        <v>30</v>
      </c>
      <c r="J5118" s="121" t="s">
        <v>3886</v>
      </c>
      <c r="K5118" s="120"/>
      <c r="L5118" s="120" t="s">
        <v>32</v>
      </c>
      <c r="M5118" s="120" t="s">
        <v>33</v>
      </c>
      <c r="N5118" s="131">
        <v>43892</v>
      </c>
      <c r="O5118" s="131">
        <v>44299</v>
      </c>
      <c r="P5118" s="124">
        <f t="shared" si="220"/>
        <v>4</v>
      </c>
      <c r="Q5118" s="118">
        <v>1</v>
      </c>
      <c r="R5118" s="118">
        <f ca="1">TODAY()-O5118</f>
        <v>379</v>
      </c>
      <c r="S5118" s="120" t="s">
        <v>92</v>
      </c>
      <c r="T5118" s="126">
        <v>44299</v>
      </c>
    </row>
    <row r="5119" spans="1:25" ht="27.6">
      <c r="A5119" s="116">
        <v>5119</v>
      </c>
      <c r="C5119" s="118">
        <f t="shared" si="219"/>
        <v>0</v>
      </c>
      <c r="D5119" s="119" t="s">
        <v>25</v>
      </c>
      <c r="E5119" s="120" t="s">
        <v>11306</v>
      </c>
      <c r="F5119" s="211" t="s">
        <v>11307</v>
      </c>
      <c r="G5119" s="119" t="s">
        <v>3018</v>
      </c>
      <c r="H5119" s="119" t="s">
        <v>97</v>
      </c>
      <c r="I5119" s="121" t="s">
        <v>30</v>
      </c>
      <c r="J5119" s="121" t="s">
        <v>3886</v>
      </c>
      <c r="K5119" s="120"/>
      <c r="L5119" s="120" t="s">
        <v>32</v>
      </c>
      <c r="P5119" s="124">
        <f t="shared" si="220"/>
        <v>0</v>
      </c>
    </row>
    <row r="5120" spans="1:25">
      <c r="A5120" s="116">
        <v>5120</v>
      </c>
      <c r="C5120" s="118">
        <f t="shared" si="219"/>
        <v>0</v>
      </c>
      <c r="D5120" s="119" t="s">
        <v>25</v>
      </c>
      <c r="E5120" s="120" t="s">
        <v>11308</v>
      </c>
      <c r="F5120" s="211" t="s">
        <v>11303</v>
      </c>
      <c r="G5120" s="119" t="s">
        <v>3018</v>
      </c>
      <c r="H5120" s="119" t="s">
        <v>97</v>
      </c>
      <c r="I5120" s="121" t="s">
        <v>30</v>
      </c>
      <c r="J5120" s="121" t="s">
        <v>3886</v>
      </c>
      <c r="K5120" s="120"/>
      <c r="L5120" s="120" t="s">
        <v>32</v>
      </c>
      <c r="M5120" s="120" t="s">
        <v>33</v>
      </c>
      <c r="N5120" s="131">
        <v>43894</v>
      </c>
      <c r="O5120" s="131">
        <v>44299</v>
      </c>
      <c r="P5120" s="124">
        <f t="shared" si="220"/>
        <v>4</v>
      </c>
      <c r="Q5120" s="118">
        <v>1</v>
      </c>
      <c r="R5120" s="118">
        <f ca="1">TODAY()-O5120</f>
        <v>379</v>
      </c>
    </row>
    <row r="5121" spans="1:25">
      <c r="A5121" s="116">
        <v>5121</v>
      </c>
      <c r="C5121" s="118">
        <f t="shared" si="219"/>
        <v>0</v>
      </c>
      <c r="D5121" s="119" t="s">
        <v>25</v>
      </c>
      <c r="E5121" s="120" t="s">
        <v>11309</v>
      </c>
      <c r="F5121" s="211" t="s">
        <v>11303</v>
      </c>
      <c r="G5121" s="119" t="s">
        <v>3018</v>
      </c>
      <c r="H5121" s="119" t="s">
        <v>97</v>
      </c>
      <c r="I5121" s="119" t="s">
        <v>30</v>
      </c>
      <c r="J5121" s="121" t="s">
        <v>87</v>
      </c>
      <c r="K5121" s="120"/>
      <c r="L5121" s="120" t="s">
        <v>32</v>
      </c>
      <c r="M5121" s="120" t="s">
        <v>33</v>
      </c>
      <c r="N5121" s="131">
        <v>43970</v>
      </c>
      <c r="O5121" s="131">
        <v>44299</v>
      </c>
      <c r="P5121" s="124">
        <f t="shared" si="220"/>
        <v>4</v>
      </c>
      <c r="Q5121" s="118">
        <v>1</v>
      </c>
      <c r="R5121" s="118">
        <f ca="1">TODAY()-O5121</f>
        <v>379</v>
      </c>
      <c r="S5121" s="120" t="s">
        <v>92</v>
      </c>
      <c r="T5121" s="126">
        <v>44299</v>
      </c>
    </row>
    <row r="5122" spans="1:25">
      <c r="A5122" s="116">
        <v>5122</v>
      </c>
      <c r="C5122" s="118">
        <f t="shared" si="219"/>
        <v>0</v>
      </c>
      <c r="D5122" s="120" t="s">
        <v>25</v>
      </c>
      <c r="E5122" s="120" t="s">
        <v>11310</v>
      </c>
      <c r="F5122" s="211" t="s">
        <v>11311</v>
      </c>
      <c r="G5122" s="119" t="s">
        <v>3018</v>
      </c>
      <c r="H5122" s="119" t="s">
        <v>97</v>
      </c>
      <c r="I5122" s="121" t="s">
        <v>30</v>
      </c>
      <c r="J5122" s="121" t="s">
        <v>8925</v>
      </c>
      <c r="K5122" s="120"/>
      <c r="L5122" s="120" t="s">
        <v>32</v>
      </c>
      <c r="M5122" s="120" t="s">
        <v>33</v>
      </c>
      <c r="N5122" s="131">
        <v>43892</v>
      </c>
      <c r="O5122" s="131">
        <v>44501</v>
      </c>
      <c r="P5122" s="124">
        <f t="shared" si="220"/>
        <v>11</v>
      </c>
      <c r="Q5122" s="118">
        <v>1</v>
      </c>
      <c r="R5122" s="118">
        <f ca="1">TODAY()-O5122</f>
        <v>177</v>
      </c>
    </row>
    <row r="5123" spans="1:25">
      <c r="A5123" s="116">
        <v>5123</v>
      </c>
      <c r="B5123" s="129">
        <v>44501</v>
      </c>
      <c r="C5123" s="118">
        <f t="shared" si="219"/>
        <v>11</v>
      </c>
      <c r="D5123" s="120" t="s">
        <v>25</v>
      </c>
      <c r="E5123" s="120" t="s">
        <v>11312</v>
      </c>
      <c r="F5123" s="212" t="s">
        <v>11313</v>
      </c>
      <c r="G5123" s="130" t="s">
        <v>11314</v>
      </c>
      <c r="H5123" s="119" t="s">
        <v>11315</v>
      </c>
      <c r="I5123" s="121" t="s">
        <v>42</v>
      </c>
      <c r="J5123" s="121" t="s">
        <v>72</v>
      </c>
      <c r="K5123" s="121" t="s">
        <v>40503</v>
      </c>
      <c r="L5123" s="131" t="s">
        <v>32</v>
      </c>
      <c r="M5123" s="120" t="s">
        <v>78</v>
      </c>
    </row>
    <row r="5124" spans="1:25">
      <c r="A5124" s="116">
        <v>5124</v>
      </c>
      <c r="C5124" s="118">
        <f t="shared" si="219"/>
        <v>0</v>
      </c>
      <c r="D5124" s="119" t="s">
        <v>25</v>
      </c>
      <c r="E5124" s="120" t="s">
        <v>11316</v>
      </c>
      <c r="F5124" s="211" t="s">
        <v>11317</v>
      </c>
      <c r="G5124" s="119" t="s">
        <v>3018</v>
      </c>
      <c r="H5124" s="119" t="s">
        <v>97</v>
      </c>
      <c r="I5124" s="121" t="s">
        <v>30</v>
      </c>
      <c r="J5124" s="121" t="s">
        <v>7280</v>
      </c>
      <c r="K5124" s="120" t="s">
        <v>65</v>
      </c>
      <c r="L5124" s="120" t="s">
        <v>32</v>
      </c>
      <c r="M5124" s="120" t="s">
        <v>33</v>
      </c>
      <c r="N5124" s="131">
        <v>43892</v>
      </c>
      <c r="O5124" s="131">
        <v>44407</v>
      </c>
      <c r="P5124" s="124">
        <f t="shared" ref="P5124:P5187" si="221">IF(O5124&lt;&gt;0,MONTH(O5124),0)</f>
        <v>7</v>
      </c>
      <c r="R5124" s="118">
        <f ca="1">TODAY()-O5124</f>
        <v>271</v>
      </c>
      <c r="S5124" s="120" t="s">
        <v>922</v>
      </c>
      <c r="T5124" s="126">
        <v>43894</v>
      </c>
      <c r="U5124" s="126" t="s">
        <v>11318</v>
      </c>
      <c r="V5124" s="126" t="s">
        <v>7368</v>
      </c>
      <c r="X5124" s="126">
        <v>44132</v>
      </c>
      <c r="Y5124" s="116" t="s">
        <v>11319</v>
      </c>
    </row>
    <row r="5125" spans="1:25" ht="27.6">
      <c r="A5125" s="116">
        <v>5125</v>
      </c>
      <c r="C5125" s="118">
        <f t="shared" si="219"/>
        <v>0</v>
      </c>
      <c r="D5125" s="119" t="s">
        <v>25</v>
      </c>
      <c r="E5125" s="120" t="s">
        <v>11320</v>
      </c>
      <c r="F5125" s="211" t="s">
        <v>11321</v>
      </c>
      <c r="G5125" s="119" t="s">
        <v>3018</v>
      </c>
      <c r="H5125" s="119" t="s">
        <v>97</v>
      </c>
      <c r="I5125" s="121" t="s">
        <v>30</v>
      </c>
      <c r="J5125" s="121" t="s">
        <v>3886</v>
      </c>
      <c r="K5125" s="120"/>
      <c r="L5125" s="120" t="s">
        <v>32</v>
      </c>
      <c r="P5125" s="124">
        <f t="shared" si="221"/>
        <v>0</v>
      </c>
    </row>
    <row r="5126" spans="1:25" ht="27.6">
      <c r="A5126" s="116">
        <v>5126</v>
      </c>
      <c r="C5126" s="118">
        <f t="shared" ref="C5126:C5189" si="222">IF(B5126&lt;&gt;0,MONTH(B5126),0)</f>
        <v>0</v>
      </c>
      <c r="D5126" s="119" t="s">
        <v>25</v>
      </c>
      <c r="E5126" s="120" t="s">
        <v>11322</v>
      </c>
      <c r="F5126" s="211" t="s">
        <v>11323</v>
      </c>
      <c r="G5126" s="119" t="s">
        <v>3018</v>
      </c>
      <c r="H5126" s="119" t="s">
        <v>97</v>
      </c>
      <c r="I5126" s="119" t="s">
        <v>30</v>
      </c>
      <c r="J5126" s="121" t="s">
        <v>87</v>
      </c>
      <c r="K5126" s="120"/>
      <c r="L5126" s="120" t="s">
        <v>32</v>
      </c>
      <c r="P5126" s="124">
        <f t="shared" si="221"/>
        <v>0</v>
      </c>
    </row>
    <row r="5127" spans="1:25">
      <c r="A5127" s="116">
        <v>5127</v>
      </c>
      <c r="C5127" s="118">
        <f t="shared" si="222"/>
        <v>0</v>
      </c>
      <c r="D5127" s="119" t="s">
        <v>25</v>
      </c>
      <c r="E5127" s="120" t="s">
        <v>11324</v>
      </c>
      <c r="F5127" s="211" t="s">
        <v>11325</v>
      </c>
      <c r="G5127" s="119" t="s">
        <v>3018</v>
      </c>
      <c r="H5127" s="119" t="s">
        <v>97</v>
      </c>
      <c r="I5127" s="121" t="s">
        <v>30</v>
      </c>
      <c r="J5127" s="121" t="s">
        <v>3886</v>
      </c>
      <c r="K5127" s="120"/>
      <c r="L5127" s="120" t="s">
        <v>32</v>
      </c>
      <c r="M5127" s="120" t="s">
        <v>33</v>
      </c>
      <c r="N5127" s="131">
        <v>43970</v>
      </c>
      <c r="O5127" s="131">
        <v>44299</v>
      </c>
      <c r="P5127" s="124">
        <f t="shared" si="221"/>
        <v>4</v>
      </c>
      <c r="Q5127" s="118">
        <v>1</v>
      </c>
      <c r="R5127" s="118">
        <f ca="1">TODAY()-O5127</f>
        <v>379</v>
      </c>
    </row>
    <row r="5128" spans="1:25">
      <c r="A5128" s="116">
        <v>5128</v>
      </c>
      <c r="C5128" s="118">
        <f t="shared" si="222"/>
        <v>0</v>
      </c>
      <c r="D5128" s="119" t="s">
        <v>25</v>
      </c>
      <c r="E5128" s="120" t="s">
        <v>11326</v>
      </c>
      <c r="F5128" s="211" t="s">
        <v>11327</v>
      </c>
      <c r="G5128" s="119" t="s">
        <v>3018</v>
      </c>
      <c r="H5128" s="119" t="s">
        <v>97</v>
      </c>
      <c r="I5128" s="119" t="s">
        <v>30</v>
      </c>
      <c r="J5128" s="121" t="s">
        <v>87</v>
      </c>
      <c r="K5128" s="120"/>
      <c r="L5128" s="120" t="s">
        <v>32</v>
      </c>
      <c r="M5128" s="120" t="s">
        <v>33</v>
      </c>
      <c r="N5128" s="131">
        <v>43892</v>
      </c>
      <c r="O5128" s="131">
        <v>44299</v>
      </c>
      <c r="P5128" s="124">
        <f t="shared" si="221"/>
        <v>4</v>
      </c>
      <c r="Q5128" s="118">
        <v>1</v>
      </c>
      <c r="R5128" s="118">
        <f ca="1">TODAY()-O5128</f>
        <v>379</v>
      </c>
      <c r="S5128" s="120" t="s">
        <v>92</v>
      </c>
      <c r="T5128" s="126">
        <v>44299</v>
      </c>
    </row>
    <row r="5129" spans="1:25">
      <c r="A5129" s="116">
        <v>5129</v>
      </c>
      <c r="C5129" s="118">
        <f t="shared" si="222"/>
        <v>0</v>
      </c>
      <c r="D5129" s="119" t="s">
        <v>25</v>
      </c>
      <c r="E5129" s="120" t="s">
        <v>11328</v>
      </c>
      <c r="F5129" s="211" t="s">
        <v>11329</v>
      </c>
      <c r="G5129" s="119" t="s">
        <v>3018</v>
      </c>
      <c r="H5129" s="119" t="s">
        <v>97</v>
      </c>
      <c r="I5129" s="121" t="s">
        <v>30</v>
      </c>
      <c r="J5129" s="121" t="s">
        <v>3886</v>
      </c>
      <c r="K5129" s="120"/>
      <c r="L5129" s="120" t="s">
        <v>32</v>
      </c>
      <c r="P5129" s="124">
        <f t="shared" si="221"/>
        <v>0</v>
      </c>
    </row>
    <row r="5130" spans="1:25" ht="27.6">
      <c r="A5130" s="116">
        <v>5130</v>
      </c>
      <c r="C5130" s="118">
        <f t="shared" si="222"/>
        <v>0</v>
      </c>
      <c r="D5130" s="119" t="s">
        <v>25</v>
      </c>
      <c r="E5130" s="120" t="s">
        <v>11330</v>
      </c>
      <c r="F5130" s="211" t="s">
        <v>11331</v>
      </c>
      <c r="G5130" s="119" t="s">
        <v>11332</v>
      </c>
      <c r="H5130" s="121" t="s">
        <v>6799</v>
      </c>
      <c r="I5130" s="119" t="s">
        <v>30</v>
      </c>
      <c r="J5130" s="121" t="s">
        <v>87</v>
      </c>
      <c r="K5130" s="120" t="s">
        <v>65</v>
      </c>
      <c r="L5130" s="120" t="s">
        <v>32</v>
      </c>
      <c r="M5130" s="120" t="s">
        <v>8774</v>
      </c>
      <c r="P5130" s="124">
        <f t="shared" si="221"/>
        <v>0</v>
      </c>
    </row>
    <row r="5131" spans="1:25">
      <c r="A5131" s="116">
        <v>5131</v>
      </c>
      <c r="C5131" s="118">
        <f t="shared" si="222"/>
        <v>0</v>
      </c>
      <c r="D5131" s="119" t="s">
        <v>25</v>
      </c>
      <c r="E5131" s="120" t="s">
        <v>11333</v>
      </c>
      <c r="F5131" s="211" t="s">
        <v>11334</v>
      </c>
      <c r="G5131" s="119" t="s">
        <v>3142</v>
      </c>
      <c r="H5131" s="121" t="s">
        <v>6799</v>
      </c>
      <c r="I5131" s="121" t="s">
        <v>30</v>
      </c>
      <c r="J5131" s="121" t="s">
        <v>5018</v>
      </c>
      <c r="K5131" s="120"/>
      <c r="L5131" s="120" t="s">
        <v>32</v>
      </c>
      <c r="P5131" s="124">
        <f t="shared" si="221"/>
        <v>0</v>
      </c>
    </row>
    <row r="5132" spans="1:25">
      <c r="A5132" s="116">
        <v>5132</v>
      </c>
      <c r="C5132" s="118">
        <f t="shared" si="222"/>
        <v>0</v>
      </c>
      <c r="D5132" s="119" t="s">
        <v>37</v>
      </c>
      <c r="E5132" s="120" t="s">
        <v>11335</v>
      </c>
      <c r="F5132" s="211" t="s">
        <v>11336</v>
      </c>
      <c r="G5132" s="119" t="s">
        <v>11337</v>
      </c>
      <c r="H5132" s="121" t="s">
        <v>6799</v>
      </c>
      <c r="I5132" s="119" t="s">
        <v>30</v>
      </c>
      <c r="J5132" s="121" t="s">
        <v>87</v>
      </c>
      <c r="K5132" s="120" t="s">
        <v>65</v>
      </c>
      <c r="L5132" s="120" t="s">
        <v>32</v>
      </c>
      <c r="M5132" s="120" t="s">
        <v>33</v>
      </c>
      <c r="N5132" s="131">
        <v>43892</v>
      </c>
      <c r="O5132" s="131">
        <v>44614</v>
      </c>
      <c r="P5132" s="124">
        <f t="shared" si="221"/>
        <v>2</v>
      </c>
      <c r="R5132" s="125">
        <f ca="1">TODAY()-O5132</f>
        <v>64</v>
      </c>
      <c r="Y5132" s="116" t="s">
        <v>356</v>
      </c>
    </row>
    <row r="5133" spans="1:25" ht="27.6">
      <c r="A5133" s="116">
        <v>5133</v>
      </c>
      <c r="C5133" s="118">
        <f t="shared" si="222"/>
        <v>0</v>
      </c>
      <c r="D5133" s="119" t="s">
        <v>25</v>
      </c>
      <c r="E5133" s="120" t="s">
        <v>11338</v>
      </c>
      <c r="F5133" s="211" t="s">
        <v>11339</v>
      </c>
      <c r="G5133" s="119" t="s">
        <v>8114</v>
      </c>
      <c r="H5133" s="121" t="s">
        <v>344</v>
      </c>
      <c r="I5133" s="121" t="s">
        <v>30</v>
      </c>
      <c r="J5133" s="121" t="s">
        <v>7280</v>
      </c>
      <c r="K5133" s="120"/>
      <c r="L5133" s="120" t="s">
        <v>32</v>
      </c>
      <c r="P5133" s="124">
        <f t="shared" si="221"/>
        <v>0</v>
      </c>
    </row>
    <row r="5134" spans="1:25">
      <c r="A5134" s="116">
        <v>5134</v>
      </c>
      <c r="C5134" s="118">
        <f t="shared" si="222"/>
        <v>0</v>
      </c>
      <c r="D5134" s="119" t="s">
        <v>25</v>
      </c>
      <c r="E5134" s="120" t="s">
        <v>11340</v>
      </c>
      <c r="F5134" s="211" t="s">
        <v>11341</v>
      </c>
      <c r="G5134" s="119" t="s">
        <v>4789</v>
      </c>
      <c r="H5134" s="121" t="s">
        <v>6799</v>
      </c>
      <c r="I5134" s="121" t="s">
        <v>30</v>
      </c>
      <c r="J5134" s="121" t="s">
        <v>5018</v>
      </c>
      <c r="K5134" s="120"/>
      <c r="L5134" s="120" t="s">
        <v>32</v>
      </c>
      <c r="M5134" s="120" t="s">
        <v>33</v>
      </c>
      <c r="N5134" s="131">
        <v>43903</v>
      </c>
      <c r="P5134" s="124">
        <f t="shared" si="221"/>
        <v>0</v>
      </c>
    </row>
    <row r="5135" spans="1:25">
      <c r="A5135" s="116">
        <v>5135</v>
      </c>
      <c r="C5135" s="118">
        <f t="shared" si="222"/>
        <v>0</v>
      </c>
      <c r="D5135" s="120" t="s">
        <v>252</v>
      </c>
      <c r="E5135" s="120" t="s">
        <v>11342</v>
      </c>
      <c r="F5135" s="211" t="s">
        <v>11343</v>
      </c>
      <c r="G5135" s="119" t="s">
        <v>250</v>
      </c>
      <c r="H5135" s="121" t="s">
        <v>41</v>
      </c>
      <c r="I5135" s="121" t="s">
        <v>30</v>
      </c>
      <c r="J5135" s="121" t="s">
        <v>5018</v>
      </c>
      <c r="K5135" s="120"/>
      <c r="L5135" s="120" t="s">
        <v>32</v>
      </c>
      <c r="M5135" s="120" t="s">
        <v>33</v>
      </c>
      <c r="N5135" s="131">
        <v>43902</v>
      </c>
      <c r="O5135" s="131">
        <v>44392</v>
      </c>
      <c r="P5135" s="124">
        <f t="shared" si="221"/>
        <v>7</v>
      </c>
      <c r="R5135" s="125">
        <f ca="1">TODAY()-O5135</f>
        <v>286</v>
      </c>
      <c r="S5135" s="120" t="s">
        <v>34</v>
      </c>
      <c r="T5135" s="126">
        <v>44487</v>
      </c>
      <c r="Y5135" s="127" t="s">
        <v>1211</v>
      </c>
    </row>
    <row r="5136" spans="1:25">
      <c r="A5136" s="116">
        <v>5136</v>
      </c>
      <c r="C5136" s="118">
        <f t="shared" si="222"/>
        <v>0</v>
      </c>
      <c r="D5136" s="119" t="s">
        <v>25</v>
      </c>
      <c r="E5136" s="120" t="s">
        <v>11344</v>
      </c>
      <c r="F5136" s="211" t="s">
        <v>7636</v>
      </c>
      <c r="G5136" s="119" t="s">
        <v>11345</v>
      </c>
      <c r="H5136" s="121" t="s">
        <v>6799</v>
      </c>
      <c r="I5136" s="121" t="s">
        <v>30</v>
      </c>
      <c r="J5136" s="121" t="s">
        <v>6396</v>
      </c>
      <c r="K5136" s="120"/>
      <c r="L5136" s="120" t="s">
        <v>32</v>
      </c>
      <c r="P5136" s="124">
        <f t="shared" si="221"/>
        <v>0</v>
      </c>
    </row>
    <row r="5137" spans="1:19">
      <c r="A5137" s="116">
        <v>5137</v>
      </c>
      <c r="C5137" s="118">
        <f t="shared" si="222"/>
        <v>0</v>
      </c>
      <c r="D5137" s="119" t="s">
        <v>25</v>
      </c>
      <c r="E5137" s="120" t="s">
        <v>11346</v>
      </c>
      <c r="F5137" s="211" t="s">
        <v>764</v>
      </c>
      <c r="G5137" s="119" t="s">
        <v>1033</v>
      </c>
      <c r="H5137" s="121" t="s">
        <v>6799</v>
      </c>
      <c r="I5137" s="121" t="s">
        <v>30</v>
      </c>
      <c r="J5137" s="121" t="s">
        <v>3886</v>
      </c>
      <c r="K5137" s="120" t="s">
        <v>65</v>
      </c>
      <c r="L5137" s="120" t="s">
        <v>32</v>
      </c>
      <c r="M5137" s="120" t="s">
        <v>33</v>
      </c>
      <c r="N5137" s="131">
        <v>43892</v>
      </c>
      <c r="O5137" s="131" t="s">
        <v>8542</v>
      </c>
      <c r="P5137" s="124" t="e">
        <f t="shared" si="221"/>
        <v>#VALUE!</v>
      </c>
      <c r="S5137" s="126" t="s">
        <v>44</v>
      </c>
    </row>
    <row r="5138" spans="1:19" ht="27.6">
      <c r="A5138" s="116">
        <v>5138</v>
      </c>
      <c r="C5138" s="118">
        <f t="shared" si="222"/>
        <v>0</v>
      </c>
      <c r="D5138" s="119" t="s">
        <v>25</v>
      </c>
      <c r="E5138" s="120" t="s">
        <v>11347</v>
      </c>
      <c r="F5138" s="211" t="s">
        <v>11348</v>
      </c>
      <c r="G5138" s="119" t="s">
        <v>11349</v>
      </c>
      <c r="H5138" s="121" t="s">
        <v>6799</v>
      </c>
      <c r="I5138" s="121" t="s">
        <v>30</v>
      </c>
      <c r="J5138" s="121" t="s">
        <v>1540</v>
      </c>
      <c r="K5138" s="120" t="s">
        <v>65</v>
      </c>
      <c r="L5138" s="120" t="s">
        <v>32</v>
      </c>
      <c r="M5138" s="120" t="s">
        <v>33</v>
      </c>
      <c r="N5138" s="131">
        <v>43892</v>
      </c>
      <c r="O5138" s="131">
        <v>44356</v>
      </c>
      <c r="P5138" s="124">
        <f t="shared" si="221"/>
        <v>6</v>
      </c>
      <c r="Q5138" s="118">
        <v>2</v>
      </c>
      <c r="R5138" s="118">
        <f ca="1">TODAY()-O5138</f>
        <v>322</v>
      </c>
    </row>
    <row r="5139" spans="1:19" ht="27.6">
      <c r="A5139" s="116">
        <v>5139</v>
      </c>
      <c r="C5139" s="118">
        <f t="shared" si="222"/>
        <v>0</v>
      </c>
      <c r="D5139" s="119" t="s">
        <v>25</v>
      </c>
      <c r="E5139" s="120" t="s">
        <v>11350</v>
      </c>
      <c r="F5139" s="211" t="s">
        <v>11351</v>
      </c>
      <c r="G5139" s="119" t="s">
        <v>381</v>
      </c>
      <c r="H5139" s="121" t="s">
        <v>5003</v>
      </c>
      <c r="I5139" s="119" t="s">
        <v>30</v>
      </c>
      <c r="J5139" s="121" t="s">
        <v>87</v>
      </c>
      <c r="K5139" s="120"/>
      <c r="L5139" s="120" t="s">
        <v>32</v>
      </c>
      <c r="P5139" s="124">
        <f t="shared" si="221"/>
        <v>0</v>
      </c>
    </row>
    <row r="5140" spans="1:19">
      <c r="A5140" s="116">
        <v>5140</v>
      </c>
      <c r="C5140" s="118">
        <f t="shared" si="222"/>
        <v>0</v>
      </c>
      <c r="D5140" s="119" t="s">
        <v>25</v>
      </c>
      <c r="E5140" s="120" t="s">
        <v>11352</v>
      </c>
      <c r="F5140" s="211" t="s">
        <v>3555</v>
      </c>
      <c r="G5140" s="119" t="s">
        <v>11181</v>
      </c>
      <c r="H5140" s="121" t="s">
        <v>6799</v>
      </c>
      <c r="I5140" s="121" t="s">
        <v>30</v>
      </c>
      <c r="J5140" s="121" t="s">
        <v>5018</v>
      </c>
      <c r="K5140" s="120"/>
      <c r="L5140" s="120" t="s">
        <v>32</v>
      </c>
      <c r="M5140" s="120" t="s">
        <v>33</v>
      </c>
      <c r="N5140" s="131">
        <v>43903</v>
      </c>
      <c r="P5140" s="124">
        <f t="shared" si="221"/>
        <v>0</v>
      </c>
      <c r="R5140" s="118">
        <f ca="1">TODAY()-N5140</f>
        <v>775</v>
      </c>
    </row>
    <row r="5141" spans="1:19">
      <c r="A5141" s="116">
        <v>5141</v>
      </c>
      <c r="C5141" s="118">
        <f t="shared" si="222"/>
        <v>0</v>
      </c>
      <c r="D5141" s="119" t="s">
        <v>25</v>
      </c>
      <c r="E5141" s="120" t="s">
        <v>11353</v>
      </c>
      <c r="F5141" s="211" t="s">
        <v>11354</v>
      </c>
      <c r="G5141" s="119" t="s">
        <v>355</v>
      </c>
      <c r="H5141" s="121" t="s">
        <v>6799</v>
      </c>
      <c r="I5141" s="121" t="s">
        <v>30</v>
      </c>
      <c r="J5141" s="121" t="s">
        <v>1540</v>
      </c>
      <c r="K5141" s="120"/>
      <c r="L5141" s="120" t="s">
        <v>32</v>
      </c>
      <c r="P5141" s="124">
        <f t="shared" si="221"/>
        <v>0</v>
      </c>
    </row>
    <row r="5142" spans="1:19">
      <c r="A5142" s="116">
        <v>5142</v>
      </c>
      <c r="C5142" s="118">
        <f t="shared" si="222"/>
        <v>0</v>
      </c>
      <c r="D5142" s="119" t="s">
        <v>25</v>
      </c>
      <c r="E5142" s="120" t="s">
        <v>11355</v>
      </c>
      <c r="F5142" s="211" t="s">
        <v>11356</v>
      </c>
      <c r="G5142" s="119" t="s">
        <v>2731</v>
      </c>
      <c r="H5142" s="121" t="s">
        <v>6799</v>
      </c>
      <c r="I5142" s="119" t="s">
        <v>30</v>
      </c>
      <c r="J5142" s="121" t="s">
        <v>87</v>
      </c>
      <c r="K5142" s="120"/>
      <c r="L5142" s="120" t="s">
        <v>32</v>
      </c>
      <c r="P5142" s="124">
        <f t="shared" si="221"/>
        <v>0</v>
      </c>
    </row>
    <row r="5143" spans="1:19" ht="27.6">
      <c r="A5143" s="116">
        <v>5143</v>
      </c>
      <c r="C5143" s="118">
        <f t="shared" si="222"/>
        <v>0</v>
      </c>
      <c r="D5143" s="120" t="s">
        <v>252</v>
      </c>
      <c r="E5143" s="120" t="s">
        <v>11357</v>
      </c>
      <c r="F5143" s="211" t="s">
        <v>11358</v>
      </c>
      <c r="G5143" s="119" t="s">
        <v>9254</v>
      </c>
      <c r="H5143" s="121" t="s">
        <v>6799</v>
      </c>
      <c r="I5143" s="121" t="s">
        <v>30</v>
      </c>
      <c r="J5143" s="121" t="s">
        <v>7131</v>
      </c>
      <c r="K5143" s="120"/>
      <c r="L5143" s="120" t="s">
        <v>32</v>
      </c>
      <c r="M5143" s="120" t="s">
        <v>33</v>
      </c>
      <c r="N5143" s="131">
        <v>43893</v>
      </c>
      <c r="O5143" s="131">
        <v>44116</v>
      </c>
      <c r="P5143" s="124">
        <f t="shared" si="221"/>
        <v>10</v>
      </c>
      <c r="R5143" s="125">
        <f ca="1">TODAY()-O5143</f>
        <v>562</v>
      </c>
    </row>
    <row r="5144" spans="1:19">
      <c r="A5144" s="116">
        <v>5144</v>
      </c>
      <c r="C5144" s="118">
        <f t="shared" si="222"/>
        <v>0</v>
      </c>
      <c r="D5144" s="119" t="s">
        <v>25</v>
      </c>
      <c r="E5144" s="120" t="s">
        <v>11359</v>
      </c>
      <c r="F5144" s="211" t="s">
        <v>11360</v>
      </c>
      <c r="G5144" s="119" t="s">
        <v>11361</v>
      </c>
      <c r="H5144" s="121" t="s">
        <v>6799</v>
      </c>
      <c r="I5144" s="121" t="s">
        <v>30</v>
      </c>
      <c r="J5144" s="121" t="s">
        <v>3886</v>
      </c>
      <c r="K5144" s="120"/>
      <c r="L5144" s="120" t="s">
        <v>32</v>
      </c>
      <c r="P5144" s="124">
        <f t="shared" si="221"/>
        <v>0</v>
      </c>
    </row>
    <row r="5145" spans="1:19">
      <c r="A5145" s="116">
        <v>5145</v>
      </c>
      <c r="C5145" s="118">
        <f t="shared" si="222"/>
        <v>0</v>
      </c>
      <c r="D5145" s="119" t="s">
        <v>25</v>
      </c>
      <c r="E5145" s="120" t="s">
        <v>11362</v>
      </c>
      <c r="F5145" s="211" t="s">
        <v>11363</v>
      </c>
      <c r="G5145" s="119" t="s">
        <v>10409</v>
      </c>
      <c r="H5145" s="121" t="s">
        <v>6799</v>
      </c>
      <c r="I5145" s="121" t="s">
        <v>30</v>
      </c>
      <c r="J5145" s="121" t="s">
        <v>7280</v>
      </c>
      <c r="K5145" s="120"/>
      <c r="L5145" s="120" t="s">
        <v>32</v>
      </c>
      <c r="M5145" s="120" t="s">
        <v>33</v>
      </c>
      <c r="N5145" s="131">
        <v>43903</v>
      </c>
      <c r="P5145" s="124">
        <f t="shared" si="221"/>
        <v>0</v>
      </c>
      <c r="R5145" s="118">
        <f ca="1">TODAY()-N5145</f>
        <v>775</v>
      </c>
    </row>
    <row r="5146" spans="1:19" ht="27.6">
      <c r="A5146" s="116">
        <v>5146</v>
      </c>
      <c r="C5146" s="118">
        <f t="shared" si="222"/>
        <v>0</v>
      </c>
      <c r="D5146" s="119" t="s">
        <v>25</v>
      </c>
      <c r="E5146" s="120" t="s">
        <v>11364</v>
      </c>
      <c r="F5146" s="211" t="s">
        <v>11365</v>
      </c>
      <c r="G5146" s="119" t="s">
        <v>11366</v>
      </c>
      <c r="H5146" s="121" t="s">
        <v>6799</v>
      </c>
      <c r="I5146" s="121" t="s">
        <v>30</v>
      </c>
      <c r="J5146" s="121" t="s">
        <v>7280</v>
      </c>
      <c r="K5146" s="120" t="s">
        <v>65</v>
      </c>
      <c r="L5146" s="120" t="s">
        <v>32</v>
      </c>
      <c r="M5146" s="120" t="s">
        <v>33</v>
      </c>
      <c r="N5146" s="131">
        <v>43892</v>
      </c>
      <c r="O5146" s="131" t="s">
        <v>8542</v>
      </c>
      <c r="P5146" s="124" t="e">
        <f t="shared" si="221"/>
        <v>#VALUE!</v>
      </c>
      <c r="S5146" s="126" t="s">
        <v>44</v>
      </c>
    </row>
    <row r="5147" spans="1:19">
      <c r="A5147" s="116">
        <v>5147</v>
      </c>
      <c r="C5147" s="118">
        <f t="shared" si="222"/>
        <v>0</v>
      </c>
      <c r="D5147" s="119" t="s">
        <v>25</v>
      </c>
      <c r="E5147" s="120" t="s">
        <v>11367</v>
      </c>
      <c r="F5147" s="211" t="s">
        <v>11368</v>
      </c>
      <c r="G5147" s="119" t="s">
        <v>4949</v>
      </c>
      <c r="H5147" s="121" t="s">
        <v>6799</v>
      </c>
      <c r="I5147" s="121" t="s">
        <v>30</v>
      </c>
      <c r="J5147" s="121" t="s">
        <v>3886</v>
      </c>
      <c r="K5147" s="120" t="s">
        <v>65</v>
      </c>
      <c r="L5147" s="120" t="s">
        <v>32</v>
      </c>
      <c r="M5147" s="120" t="s">
        <v>33</v>
      </c>
      <c r="N5147" s="131">
        <v>43893</v>
      </c>
      <c r="O5147" s="131">
        <v>44407</v>
      </c>
      <c r="P5147" s="124">
        <f t="shared" si="221"/>
        <v>7</v>
      </c>
      <c r="R5147" s="118">
        <f ca="1">TODAY()-O5147</f>
        <v>271</v>
      </c>
    </row>
    <row r="5148" spans="1:19">
      <c r="A5148" s="116">
        <v>5148</v>
      </c>
      <c r="C5148" s="118">
        <f t="shared" si="222"/>
        <v>0</v>
      </c>
      <c r="D5148" s="119" t="s">
        <v>25</v>
      </c>
      <c r="E5148" s="120" t="s">
        <v>11369</v>
      </c>
      <c r="F5148" s="211" t="s">
        <v>11370</v>
      </c>
      <c r="G5148" s="119" t="s">
        <v>4817</v>
      </c>
      <c r="H5148" s="121" t="s">
        <v>6799</v>
      </c>
      <c r="I5148" s="121" t="s">
        <v>30</v>
      </c>
      <c r="J5148" s="121" t="s">
        <v>7280</v>
      </c>
      <c r="K5148" s="120"/>
      <c r="L5148" s="120" t="s">
        <v>32</v>
      </c>
      <c r="P5148" s="124">
        <f t="shared" si="221"/>
        <v>0</v>
      </c>
    </row>
    <row r="5149" spans="1:19" ht="27.6">
      <c r="A5149" s="116">
        <v>5149</v>
      </c>
      <c r="C5149" s="118">
        <f t="shared" si="222"/>
        <v>0</v>
      </c>
      <c r="D5149" s="119" t="s">
        <v>25</v>
      </c>
      <c r="E5149" s="120" t="s">
        <v>11371</v>
      </c>
      <c r="F5149" s="211" t="s">
        <v>11372</v>
      </c>
      <c r="G5149" s="119" t="s">
        <v>1924</v>
      </c>
      <c r="H5149" s="121" t="s">
        <v>6799</v>
      </c>
      <c r="I5149" s="121" t="s">
        <v>30</v>
      </c>
      <c r="J5149" s="121" t="s">
        <v>3886</v>
      </c>
      <c r="K5149" s="120" t="s">
        <v>65</v>
      </c>
      <c r="L5149" s="120" t="s">
        <v>32</v>
      </c>
      <c r="M5149" s="120" t="s">
        <v>33</v>
      </c>
      <c r="N5149" s="131">
        <v>43901</v>
      </c>
      <c r="O5149" s="131">
        <v>44413</v>
      </c>
      <c r="P5149" s="124">
        <f t="shared" si="221"/>
        <v>8</v>
      </c>
      <c r="R5149" s="118">
        <f ca="1">TODAY()-O5149</f>
        <v>265</v>
      </c>
    </row>
    <row r="5150" spans="1:19">
      <c r="A5150" s="116">
        <v>5150</v>
      </c>
      <c r="C5150" s="118">
        <f t="shared" si="222"/>
        <v>0</v>
      </c>
      <c r="D5150" s="119" t="s">
        <v>25</v>
      </c>
      <c r="E5150" s="120" t="s">
        <v>11373</v>
      </c>
      <c r="F5150" s="211" t="s">
        <v>11374</v>
      </c>
      <c r="G5150" s="119" t="s">
        <v>11332</v>
      </c>
      <c r="H5150" s="121" t="s">
        <v>6799</v>
      </c>
      <c r="I5150" s="119" t="s">
        <v>30</v>
      </c>
      <c r="J5150" s="121" t="s">
        <v>87</v>
      </c>
      <c r="K5150" s="120" t="s">
        <v>65</v>
      </c>
      <c r="L5150" s="120" t="s">
        <v>32</v>
      </c>
      <c r="M5150" s="120" t="s">
        <v>33</v>
      </c>
      <c r="N5150" s="131">
        <v>43893</v>
      </c>
      <c r="O5150" s="131">
        <v>44407</v>
      </c>
      <c r="P5150" s="124">
        <f t="shared" si="221"/>
        <v>7</v>
      </c>
      <c r="R5150" s="118">
        <f ca="1">TODAY()-O5150</f>
        <v>271</v>
      </c>
    </row>
    <row r="5151" spans="1:19" ht="27.6">
      <c r="A5151" s="116">
        <v>5151</v>
      </c>
      <c r="C5151" s="118">
        <f t="shared" si="222"/>
        <v>0</v>
      </c>
      <c r="D5151" s="119" t="s">
        <v>25</v>
      </c>
      <c r="E5151" s="120" t="s">
        <v>11375</v>
      </c>
      <c r="F5151" s="211" t="s">
        <v>11376</v>
      </c>
      <c r="G5151" s="119" t="s">
        <v>11377</v>
      </c>
      <c r="H5151" s="121" t="s">
        <v>6799</v>
      </c>
      <c r="I5151" s="121" t="s">
        <v>30</v>
      </c>
      <c r="J5151" s="121" t="s">
        <v>5018</v>
      </c>
      <c r="K5151" s="120" t="s">
        <v>65</v>
      </c>
      <c r="L5151" s="120" t="s">
        <v>32</v>
      </c>
      <c r="M5151" s="120" t="s">
        <v>33</v>
      </c>
      <c r="N5151" s="131">
        <v>43893</v>
      </c>
      <c r="O5151" s="131">
        <v>44407</v>
      </c>
      <c r="P5151" s="124">
        <f t="shared" si="221"/>
        <v>7</v>
      </c>
      <c r="R5151" s="118">
        <f ca="1">TODAY()-O5151</f>
        <v>271</v>
      </c>
    </row>
    <row r="5152" spans="1:19">
      <c r="A5152" s="116">
        <v>5152</v>
      </c>
      <c r="C5152" s="118">
        <f t="shared" si="222"/>
        <v>0</v>
      </c>
      <c r="D5152" s="119" t="s">
        <v>25</v>
      </c>
      <c r="E5152" s="120" t="s">
        <v>11378</v>
      </c>
      <c r="F5152" s="211" t="s">
        <v>373</v>
      </c>
      <c r="G5152" s="119" t="s">
        <v>11379</v>
      </c>
      <c r="H5152" s="121" t="s">
        <v>6799</v>
      </c>
      <c r="I5152" s="121" t="s">
        <v>30</v>
      </c>
      <c r="J5152" s="121" t="s">
        <v>6396</v>
      </c>
      <c r="K5152" s="120"/>
      <c r="L5152" s="120" t="s">
        <v>32</v>
      </c>
      <c r="M5152" s="120" t="s">
        <v>33</v>
      </c>
      <c r="N5152" s="131">
        <v>43970</v>
      </c>
      <c r="P5152" s="124">
        <f t="shared" si="221"/>
        <v>0</v>
      </c>
      <c r="R5152" s="118">
        <f ca="1">TODAY()-N5152</f>
        <v>708</v>
      </c>
    </row>
    <row r="5153" spans="1:25">
      <c r="A5153" s="116">
        <v>5153</v>
      </c>
      <c r="C5153" s="118">
        <f t="shared" si="222"/>
        <v>0</v>
      </c>
      <c r="E5153" s="120" t="s">
        <v>11380</v>
      </c>
      <c r="F5153" s="211" t="s">
        <v>11381</v>
      </c>
      <c r="G5153" s="119" t="s">
        <v>11382</v>
      </c>
      <c r="H5153" s="121" t="s">
        <v>5003</v>
      </c>
      <c r="I5153" s="119" t="s">
        <v>30</v>
      </c>
      <c r="J5153" s="121" t="s">
        <v>87</v>
      </c>
      <c r="K5153" s="120"/>
      <c r="L5153" s="120" t="s">
        <v>32</v>
      </c>
      <c r="P5153" s="124">
        <f t="shared" si="221"/>
        <v>0</v>
      </c>
      <c r="Y5153" s="116" t="s">
        <v>356</v>
      </c>
    </row>
    <row r="5154" spans="1:25">
      <c r="A5154" s="116">
        <v>5154</v>
      </c>
      <c r="C5154" s="118">
        <f t="shared" si="222"/>
        <v>0</v>
      </c>
      <c r="D5154" s="119" t="s">
        <v>25</v>
      </c>
      <c r="E5154" s="120" t="s">
        <v>11383</v>
      </c>
      <c r="F5154" s="211" t="s">
        <v>11384</v>
      </c>
      <c r="G5154" s="119" t="s">
        <v>11385</v>
      </c>
      <c r="H5154" s="121" t="s">
        <v>6799</v>
      </c>
      <c r="I5154" s="119" t="s">
        <v>30</v>
      </c>
      <c r="J5154" s="121" t="s">
        <v>87</v>
      </c>
      <c r="K5154" s="120"/>
      <c r="L5154" s="120" t="s">
        <v>32</v>
      </c>
      <c r="P5154" s="124">
        <f t="shared" si="221"/>
        <v>0</v>
      </c>
    </row>
    <row r="5155" spans="1:25" ht="27.6">
      <c r="A5155" s="116">
        <v>5155</v>
      </c>
      <c r="C5155" s="118">
        <f t="shared" si="222"/>
        <v>0</v>
      </c>
      <c r="D5155" s="119" t="s">
        <v>25</v>
      </c>
      <c r="E5155" s="120" t="s">
        <v>11386</v>
      </c>
      <c r="F5155" s="211" t="s">
        <v>11387</v>
      </c>
      <c r="G5155" s="119" t="s">
        <v>11388</v>
      </c>
      <c r="H5155" s="121" t="s">
        <v>6799</v>
      </c>
      <c r="J5155" s="121" t="s">
        <v>10013</v>
      </c>
      <c r="K5155" s="120"/>
      <c r="L5155" s="120" t="s">
        <v>32</v>
      </c>
      <c r="P5155" s="124">
        <f t="shared" si="221"/>
        <v>0</v>
      </c>
    </row>
    <row r="5156" spans="1:25">
      <c r="A5156" s="116">
        <v>5156</v>
      </c>
      <c r="C5156" s="118">
        <f t="shared" si="222"/>
        <v>0</v>
      </c>
      <c r="D5156" s="119" t="s">
        <v>25</v>
      </c>
      <c r="E5156" s="120" t="s">
        <v>11389</v>
      </c>
      <c r="F5156" s="211" t="s">
        <v>11202</v>
      </c>
      <c r="G5156" s="119" t="s">
        <v>9526</v>
      </c>
      <c r="H5156" s="121" t="s">
        <v>6799</v>
      </c>
      <c r="I5156" s="121" t="s">
        <v>30</v>
      </c>
      <c r="J5156" s="121" t="s">
        <v>7216</v>
      </c>
      <c r="K5156" s="120"/>
      <c r="L5156" s="120" t="s">
        <v>32</v>
      </c>
      <c r="P5156" s="124">
        <f t="shared" si="221"/>
        <v>0</v>
      </c>
    </row>
    <row r="5157" spans="1:25">
      <c r="A5157" s="116">
        <v>5157</v>
      </c>
      <c r="C5157" s="118">
        <f t="shared" si="222"/>
        <v>0</v>
      </c>
      <c r="D5157" s="119" t="s">
        <v>25</v>
      </c>
      <c r="E5157" s="120" t="s">
        <v>11390</v>
      </c>
      <c r="F5157" s="211" t="s">
        <v>11391</v>
      </c>
      <c r="G5157" s="119" t="s">
        <v>10470</v>
      </c>
      <c r="H5157" s="121" t="s">
        <v>6799</v>
      </c>
      <c r="I5157" s="121" t="s">
        <v>30</v>
      </c>
      <c r="J5157" s="121" t="s">
        <v>5018</v>
      </c>
      <c r="K5157" s="120"/>
      <c r="L5157" s="120" t="s">
        <v>32</v>
      </c>
      <c r="M5157" s="120" t="s">
        <v>33</v>
      </c>
      <c r="N5157" s="131">
        <v>43893</v>
      </c>
      <c r="O5157" s="131" t="s">
        <v>8542</v>
      </c>
      <c r="P5157" s="124" t="e">
        <f t="shared" si="221"/>
        <v>#VALUE!</v>
      </c>
      <c r="S5157" s="126" t="s">
        <v>44</v>
      </c>
    </row>
    <row r="5158" spans="1:25">
      <c r="A5158" s="116">
        <v>5158</v>
      </c>
      <c r="C5158" s="118">
        <f t="shared" si="222"/>
        <v>0</v>
      </c>
      <c r="D5158" s="119" t="s">
        <v>25</v>
      </c>
      <c r="E5158" s="120" t="s">
        <v>11392</v>
      </c>
      <c r="F5158" s="211" t="s">
        <v>10031</v>
      </c>
      <c r="G5158" s="119" t="s">
        <v>11393</v>
      </c>
      <c r="H5158" s="121" t="s">
        <v>6799</v>
      </c>
      <c r="I5158" s="121" t="s">
        <v>30</v>
      </c>
      <c r="J5158" s="121" t="s">
        <v>7131</v>
      </c>
      <c r="K5158" s="120"/>
      <c r="L5158" s="120" t="s">
        <v>32</v>
      </c>
      <c r="P5158" s="124">
        <f t="shared" si="221"/>
        <v>0</v>
      </c>
    </row>
    <row r="5159" spans="1:25">
      <c r="A5159" s="116">
        <v>5159</v>
      </c>
      <c r="C5159" s="118">
        <f t="shared" si="222"/>
        <v>0</v>
      </c>
      <c r="D5159" s="119" t="s">
        <v>25</v>
      </c>
      <c r="E5159" s="120" t="s">
        <v>11394</v>
      </c>
      <c r="F5159" s="211" t="s">
        <v>11395</v>
      </c>
      <c r="G5159" s="119" t="s">
        <v>1100</v>
      </c>
      <c r="H5159" s="121" t="s">
        <v>6799</v>
      </c>
      <c r="I5159" s="119" t="s">
        <v>30</v>
      </c>
      <c r="J5159" s="121" t="s">
        <v>87</v>
      </c>
      <c r="K5159" s="120"/>
      <c r="L5159" s="120" t="s">
        <v>32</v>
      </c>
      <c r="M5159" s="120" t="s">
        <v>33</v>
      </c>
      <c r="N5159" s="131">
        <v>43899</v>
      </c>
      <c r="P5159" s="124">
        <f t="shared" si="221"/>
        <v>0</v>
      </c>
      <c r="R5159" s="118">
        <f ca="1">TODAY()-N5159</f>
        <v>779</v>
      </c>
    </row>
    <row r="5160" spans="1:25" ht="27.6">
      <c r="A5160" s="116">
        <v>5160</v>
      </c>
      <c r="C5160" s="118">
        <f t="shared" si="222"/>
        <v>0</v>
      </c>
      <c r="D5160" s="119" t="s">
        <v>25</v>
      </c>
      <c r="E5160" s="120" t="s">
        <v>11396</v>
      </c>
      <c r="F5160" s="211" t="s">
        <v>11397</v>
      </c>
      <c r="G5160" s="119" t="s">
        <v>1100</v>
      </c>
      <c r="H5160" s="121" t="s">
        <v>6799</v>
      </c>
      <c r="I5160" s="121" t="s">
        <v>30</v>
      </c>
      <c r="J5160" s="121" t="s">
        <v>3886</v>
      </c>
      <c r="K5160" s="120"/>
      <c r="L5160" s="120" t="s">
        <v>32</v>
      </c>
      <c r="P5160" s="124">
        <f t="shared" si="221"/>
        <v>0</v>
      </c>
    </row>
    <row r="5161" spans="1:25">
      <c r="A5161" s="116">
        <v>5161</v>
      </c>
      <c r="C5161" s="118">
        <f t="shared" si="222"/>
        <v>0</v>
      </c>
      <c r="D5161" s="119" t="s">
        <v>25</v>
      </c>
      <c r="E5161" s="120" t="s">
        <v>11398</v>
      </c>
      <c r="F5161" s="211" t="s">
        <v>11399</v>
      </c>
      <c r="G5161" s="119" t="s">
        <v>1100</v>
      </c>
      <c r="H5161" s="121" t="s">
        <v>6799</v>
      </c>
      <c r="I5161" s="119" t="s">
        <v>30</v>
      </c>
      <c r="J5161" s="121" t="s">
        <v>87</v>
      </c>
      <c r="K5161" s="120"/>
      <c r="L5161" s="120" t="s">
        <v>32</v>
      </c>
      <c r="P5161" s="124">
        <f t="shared" si="221"/>
        <v>0</v>
      </c>
    </row>
    <row r="5162" spans="1:25">
      <c r="A5162" s="116">
        <v>5162</v>
      </c>
      <c r="C5162" s="118">
        <f t="shared" si="222"/>
        <v>0</v>
      </c>
      <c r="D5162" s="119" t="s">
        <v>25</v>
      </c>
      <c r="E5162" s="120" t="s">
        <v>11400</v>
      </c>
      <c r="F5162" s="211" t="s">
        <v>11401</v>
      </c>
      <c r="G5162" s="119" t="s">
        <v>1100</v>
      </c>
      <c r="H5162" s="121" t="s">
        <v>6799</v>
      </c>
      <c r="I5162" s="121" t="s">
        <v>30</v>
      </c>
      <c r="J5162" s="121" t="s">
        <v>8925</v>
      </c>
      <c r="K5162" s="120"/>
      <c r="L5162" s="120" t="s">
        <v>32</v>
      </c>
      <c r="P5162" s="124">
        <f t="shared" si="221"/>
        <v>0</v>
      </c>
    </row>
    <row r="5163" spans="1:25">
      <c r="A5163" s="116">
        <v>5163</v>
      </c>
      <c r="C5163" s="118">
        <f t="shared" si="222"/>
        <v>0</v>
      </c>
      <c r="D5163" s="119" t="s">
        <v>25</v>
      </c>
      <c r="E5163" s="120" t="s">
        <v>11402</v>
      </c>
      <c r="F5163" s="211" t="s">
        <v>10031</v>
      </c>
      <c r="G5163" s="119" t="s">
        <v>1100</v>
      </c>
      <c r="H5163" s="121" t="s">
        <v>6799</v>
      </c>
      <c r="I5163" s="121" t="s">
        <v>30</v>
      </c>
      <c r="J5163" s="121" t="s">
        <v>3886</v>
      </c>
      <c r="K5163" s="120"/>
      <c r="L5163" s="120" t="s">
        <v>32</v>
      </c>
      <c r="P5163" s="124">
        <f t="shared" si="221"/>
        <v>0</v>
      </c>
    </row>
    <row r="5164" spans="1:25" ht="27.6">
      <c r="A5164" s="116">
        <v>5164</v>
      </c>
      <c r="C5164" s="118">
        <f t="shared" si="222"/>
        <v>0</v>
      </c>
      <c r="D5164" s="119" t="s">
        <v>25</v>
      </c>
      <c r="E5164" s="120" t="s">
        <v>11403</v>
      </c>
      <c r="F5164" s="211" t="s">
        <v>11404</v>
      </c>
      <c r="G5164" s="119" t="s">
        <v>1100</v>
      </c>
      <c r="H5164" s="121" t="s">
        <v>6799</v>
      </c>
      <c r="I5164" s="119" t="s">
        <v>30</v>
      </c>
      <c r="J5164" s="121" t="s">
        <v>87</v>
      </c>
      <c r="K5164" s="120"/>
      <c r="L5164" s="120" t="s">
        <v>32</v>
      </c>
      <c r="P5164" s="124">
        <f t="shared" si="221"/>
        <v>0</v>
      </c>
    </row>
    <row r="5165" spans="1:25">
      <c r="A5165" s="116">
        <v>5165</v>
      </c>
      <c r="C5165" s="118">
        <f t="shared" si="222"/>
        <v>0</v>
      </c>
      <c r="D5165" s="119" t="s">
        <v>25</v>
      </c>
      <c r="E5165" s="120" t="s">
        <v>11405</v>
      </c>
      <c r="F5165" s="211" t="s">
        <v>11406</v>
      </c>
      <c r="G5165" s="119" t="s">
        <v>1100</v>
      </c>
      <c r="H5165" s="121" t="s">
        <v>6799</v>
      </c>
      <c r="I5165" s="119" t="s">
        <v>30</v>
      </c>
      <c r="J5165" s="121" t="s">
        <v>87</v>
      </c>
      <c r="K5165" s="120"/>
      <c r="L5165" s="120" t="s">
        <v>32</v>
      </c>
      <c r="P5165" s="124">
        <f t="shared" si="221"/>
        <v>0</v>
      </c>
    </row>
    <row r="5166" spans="1:25">
      <c r="A5166" s="116">
        <v>5166</v>
      </c>
      <c r="C5166" s="118">
        <f t="shared" si="222"/>
        <v>0</v>
      </c>
      <c r="D5166" s="119" t="s">
        <v>25</v>
      </c>
      <c r="E5166" s="120" t="s">
        <v>11407</v>
      </c>
      <c r="F5166" s="211" t="s">
        <v>1462</v>
      </c>
      <c r="G5166" s="119" t="s">
        <v>1100</v>
      </c>
      <c r="H5166" s="121" t="s">
        <v>6799</v>
      </c>
      <c r="I5166" s="119" t="s">
        <v>30</v>
      </c>
      <c r="J5166" s="121" t="s">
        <v>87</v>
      </c>
      <c r="K5166" s="120"/>
      <c r="L5166" s="120" t="s">
        <v>32</v>
      </c>
      <c r="P5166" s="124">
        <f t="shared" si="221"/>
        <v>0</v>
      </c>
    </row>
    <row r="5167" spans="1:25">
      <c r="A5167" s="116">
        <v>5167</v>
      </c>
      <c r="C5167" s="118">
        <f t="shared" si="222"/>
        <v>0</v>
      </c>
      <c r="D5167" s="119" t="s">
        <v>25</v>
      </c>
      <c r="E5167" s="120" t="s">
        <v>11408</v>
      </c>
      <c r="F5167" s="211" t="s">
        <v>2223</v>
      </c>
      <c r="G5167" s="119" t="s">
        <v>1100</v>
      </c>
      <c r="H5167" s="121" t="s">
        <v>6799</v>
      </c>
      <c r="I5167" s="119" t="s">
        <v>30</v>
      </c>
      <c r="J5167" s="121" t="s">
        <v>87</v>
      </c>
      <c r="K5167" s="120"/>
      <c r="L5167" s="120" t="s">
        <v>32</v>
      </c>
      <c r="P5167" s="124">
        <f t="shared" si="221"/>
        <v>0</v>
      </c>
    </row>
    <row r="5168" spans="1:25">
      <c r="A5168" s="116">
        <v>5168</v>
      </c>
      <c r="C5168" s="118">
        <f t="shared" si="222"/>
        <v>0</v>
      </c>
      <c r="D5168" s="119" t="s">
        <v>25</v>
      </c>
      <c r="E5168" s="120" t="s">
        <v>11409</v>
      </c>
      <c r="F5168" s="211" t="s">
        <v>11410</v>
      </c>
      <c r="G5168" s="119" t="s">
        <v>1100</v>
      </c>
      <c r="H5168" s="121" t="s">
        <v>6799</v>
      </c>
      <c r="I5168" s="119" t="s">
        <v>30</v>
      </c>
      <c r="J5168" s="121" t="s">
        <v>87</v>
      </c>
      <c r="K5168" s="120"/>
      <c r="L5168" s="120" t="s">
        <v>32</v>
      </c>
      <c r="M5168" s="120" t="s">
        <v>33</v>
      </c>
      <c r="N5168" s="131">
        <v>43899</v>
      </c>
      <c r="P5168" s="124">
        <f t="shared" si="221"/>
        <v>0</v>
      </c>
      <c r="R5168" s="118">
        <f ca="1">TODAY()-N5168</f>
        <v>779</v>
      </c>
    </row>
    <row r="5169" spans="1:25" ht="41.4">
      <c r="A5169" s="116">
        <v>5169</v>
      </c>
      <c r="C5169" s="118">
        <f t="shared" si="222"/>
        <v>0</v>
      </c>
      <c r="E5169" s="120" t="s">
        <v>11411</v>
      </c>
      <c r="F5169" s="211" t="s">
        <v>11412</v>
      </c>
      <c r="G5169" s="119" t="s">
        <v>11413</v>
      </c>
      <c r="H5169" s="121" t="s">
        <v>5003</v>
      </c>
      <c r="I5169" s="121" t="s">
        <v>30</v>
      </c>
      <c r="J5169" s="121" t="s">
        <v>5018</v>
      </c>
      <c r="K5169" s="120"/>
      <c r="L5169" s="120" t="s">
        <v>32</v>
      </c>
      <c r="P5169" s="124">
        <f t="shared" si="221"/>
        <v>0</v>
      </c>
      <c r="Y5169" s="116" t="s">
        <v>356</v>
      </c>
    </row>
    <row r="5170" spans="1:25">
      <c r="A5170" s="116">
        <v>5170</v>
      </c>
      <c r="C5170" s="118">
        <f t="shared" si="222"/>
        <v>0</v>
      </c>
      <c r="D5170" s="119" t="s">
        <v>25</v>
      </c>
      <c r="E5170" s="120" t="s">
        <v>11414</v>
      </c>
      <c r="F5170" s="211" t="s">
        <v>133</v>
      </c>
      <c r="G5170" s="119" t="s">
        <v>11415</v>
      </c>
      <c r="H5170" s="121" t="s">
        <v>6799</v>
      </c>
      <c r="I5170" s="121" t="s">
        <v>30</v>
      </c>
      <c r="J5170" s="121" t="s">
        <v>7142</v>
      </c>
      <c r="K5170" s="120"/>
      <c r="L5170" s="120" t="s">
        <v>32</v>
      </c>
      <c r="M5170" s="120" t="s">
        <v>33</v>
      </c>
      <c r="N5170" s="131">
        <v>44350</v>
      </c>
      <c r="P5170" s="124">
        <f t="shared" si="221"/>
        <v>0</v>
      </c>
    </row>
    <row r="5171" spans="1:25">
      <c r="A5171" s="116">
        <v>5171</v>
      </c>
      <c r="C5171" s="118">
        <f t="shared" si="222"/>
        <v>0</v>
      </c>
      <c r="D5171" s="119" t="s">
        <v>25</v>
      </c>
      <c r="E5171" s="120" t="s">
        <v>11416</v>
      </c>
      <c r="F5171" s="211" t="s">
        <v>1372</v>
      </c>
      <c r="G5171" s="119" t="s">
        <v>11417</v>
      </c>
      <c r="H5171" s="121" t="s">
        <v>6799</v>
      </c>
      <c r="I5171" s="121" t="s">
        <v>30</v>
      </c>
      <c r="J5171" s="121" t="s">
        <v>1540</v>
      </c>
      <c r="K5171" s="120"/>
      <c r="L5171" s="120" t="s">
        <v>32</v>
      </c>
      <c r="P5171" s="124">
        <f t="shared" si="221"/>
        <v>0</v>
      </c>
    </row>
    <row r="5172" spans="1:25">
      <c r="A5172" s="116">
        <v>5172</v>
      </c>
      <c r="C5172" s="118">
        <f t="shared" si="222"/>
        <v>0</v>
      </c>
      <c r="D5172" s="119" t="s">
        <v>25</v>
      </c>
      <c r="E5172" s="120" t="s">
        <v>11418</v>
      </c>
      <c r="F5172" s="211" t="s">
        <v>11419</v>
      </c>
      <c r="G5172" s="119" t="s">
        <v>11420</v>
      </c>
      <c r="H5172" s="121" t="s">
        <v>6799</v>
      </c>
      <c r="I5172" s="121" t="s">
        <v>30</v>
      </c>
      <c r="J5172" s="121" t="s">
        <v>7610</v>
      </c>
      <c r="K5172" s="120"/>
      <c r="L5172" s="120" t="s">
        <v>32</v>
      </c>
      <c r="P5172" s="124">
        <f t="shared" si="221"/>
        <v>0</v>
      </c>
    </row>
    <row r="5173" spans="1:25">
      <c r="A5173" s="116">
        <v>5173</v>
      </c>
      <c r="C5173" s="118">
        <f t="shared" si="222"/>
        <v>0</v>
      </c>
      <c r="D5173" s="119" t="s">
        <v>25</v>
      </c>
      <c r="E5173" s="120" t="s">
        <v>11421</v>
      </c>
      <c r="F5173" s="211" t="s">
        <v>11422</v>
      </c>
      <c r="G5173" s="119" t="s">
        <v>11423</v>
      </c>
      <c r="H5173" s="121" t="s">
        <v>6799</v>
      </c>
      <c r="I5173" s="121" t="s">
        <v>30</v>
      </c>
      <c r="J5173" s="121" t="s">
        <v>6396</v>
      </c>
      <c r="K5173" s="120"/>
      <c r="L5173" s="120" t="s">
        <v>32</v>
      </c>
      <c r="P5173" s="124">
        <f t="shared" si="221"/>
        <v>0</v>
      </c>
    </row>
    <row r="5174" spans="1:25">
      <c r="A5174" s="116">
        <v>5174</v>
      </c>
      <c r="C5174" s="118">
        <f t="shared" si="222"/>
        <v>0</v>
      </c>
      <c r="D5174" s="119" t="s">
        <v>25</v>
      </c>
      <c r="E5174" s="120" t="s">
        <v>11424</v>
      </c>
      <c r="F5174" s="211" t="s">
        <v>11425</v>
      </c>
      <c r="G5174" s="119" t="s">
        <v>11426</v>
      </c>
      <c r="H5174" s="121" t="s">
        <v>6799</v>
      </c>
      <c r="I5174" s="121" t="s">
        <v>30</v>
      </c>
      <c r="J5174" s="121" t="s">
        <v>7216</v>
      </c>
      <c r="K5174" s="120"/>
      <c r="L5174" s="120" t="s">
        <v>32</v>
      </c>
      <c r="P5174" s="124">
        <f t="shared" si="221"/>
        <v>0</v>
      </c>
    </row>
    <row r="5175" spans="1:25">
      <c r="A5175" s="116">
        <v>5175</v>
      </c>
      <c r="C5175" s="118">
        <f t="shared" si="222"/>
        <v>0</v>
      </c>
      <c r="D5175" s="119" t="s">
        <v>25</v>
      </c>
      <c r="E5175" s="120" t="s">
        <v>11427</v>
      </c>
      <c r="F5175" s="211" t="s">
        <v>6730</v>
      </c>
      <c r="G5175" s="119" t="s">
        <v>11426</v>
      </c>
      <c r="H5175" s="121" t="s">
        <v>6799</v>
      </c>
      <c r="I5175" s="121" t="s">
        <v>30</v>
      </c>
      <c r="J5175" s="121" t="s">
        <v>7216</v>
      </c>
      <c r="K5175" s="120"/>
      <c r="L5175" s="120" t="s">
        <v>32</v>
      </c>
      <c r="P5175" s="124">
        <f t="shared" si="221"/>
        <v>0</v>
      </c>
    </row>
    <row r="5176" spans="1:25" ht="27.6">
      <c r="A5176" s="116">
        <v>5176</v>
      </c>
      <c r="C5176" s="118">
        <f t="shared" si="222"/>
        <v>0</v>
      </c>
      <c r="D5176" s="119" t="s">
        <v>25</v>
      </c>
      <c r="E5176" s="120" t="s">
        <v>11428</v>
      </c>
      <c r="F5176" s="211" t="s">
        <v>11429</v>
      </c>
      <c r="G5176" s="119" t="s">
        <v>11430</v>
      </c>
      <c r="H5176" s="121" t="s">
        <v>6799</v>
      </c>
      <c r="I5176" s="119" t="s">
        <v>30</v>
      </c>
      <c r="J5176" s="121" t="s">
        <v>87</v>
      </c>
      <c r="K5176" s="120"/>
      <c r="L5176" s="120" t="s">
        <v>32</v>
      </c>
      <c r="P5176" s="124">
        <f t="shared" si="221"/>
        <v>0</v>
      </c>
    </row>
    <row r="5177" spans="1:25">
      <c r="A5177" s="116">
        <v>5177</v>
      </c>
      <c r="B5177" s="129">
        <v>44263</v>
      </c>
      <c r="C5177" s="118">
        <f t="shared" si="222"/>
        <v>3</v>
      </c>
      <c r="D5177" s="120" t="s">
        <v>252</v>
      </c>
      <c r="E5177" s="140" t="s">
        <v>11431</v>
      </c>
      <c r="F5177" s="211" t="s">
        <v>11432</v>
      </c>
      <c r="G5177" s="130" t="s">
        <v>9415</v>
      </c>
      <c r="H5177" s="120" t="s">
        <v>29</v>
      </c>
      <c r="I5177" s="120" t="s">
        <v>30</v>
      </c>
      <c r="J5177" s="121" t="s">
        <v>7142</v>
      </c>
      <c r="K5177" s="120" t="s">
        <v>65</v>
      </c>
      <c r="L5177" s="131" t="s">
        <v>32</v>
      </c>
      <c r="M5177" s="120" t="s">
        <v>78</v>
      </c>
      <c r="P5177" s="124">
        <f t="shared" si="221"/>
        <v>0</v>
      </c>
    </row>
    <row r="5178" spans="1:25">
      <c r="A5178" s="116">
        <v>5178</v>
      </c>
      <c r="C5178" s="118">
        <f t="shared" si="222"/>
        <v>0</v>
      </c>
      <c r="D5178" s="119" t="s">
        <v>25</v>
      </c>
      <c r="E5178" s="120" t="s">
        <v>11433</v>
      </c>
      <c r="F5178" s="211" t="s">
        <v>7061</v>
      </c>
      <c r="G5178" s="119" t="s">
        <v>11434</v>
      </c>
      <c r="H5178" s="121" t="s">
        <v>6799</v>
      </c>
      <c r="I5178" s="121" t="s">
        <v>30</v>
      </c>
      <c r="J5178" s="121" t="s">
        <v>6396</v>
      </c>
      <c r="K5178" s="120" t="s">
        <v>65</v>
      </c>
      <c r="L5178" s="120" t="s">
        <v>32</v>
      </c>
      <c r="M5178" s="120" t="s">
        <v>33</v>
      </c>
      <c r="N5178" s="131">
        <v>44349</v>
      </c>
      <c r="O5178" s="131">
        <v>44356</v>
      </c>
      <c r="P5178" s="124">
        <f t="shared" si="221"/>
        <v>6</v>
      </c>
      <c r="Q5178" s="118">
        <v>2</v>
      </c>
      <c r="R5178" s="118">
        <f ca="1">TODAY()-O5178</f>
        <v>322</v>
      </c>
      <c r="S5178" s="120" t="s">
        <v>55</v>
      </c>
    </row>
    <row r="5179" spans="1:25">
      <c r="A5179" s="116">
        <v>5179</v>
      </c>
      <c r="C5179" s="118">
        <f t="shared" si="222"/>
        <v>0</v>
      </c>
      <c r="D5179" s="119" t="s">
        <v>25</v>
      </c>
      <c r="E5179" s="120" t="s">
        <v>11435</v>
      </c>
      <c r="F5179" s="211" t="s">
        <v>11436</v>
      </c>
      <c r="G5179" s="119" t="s">
        <v>11437</v>
      </c>
      <c r="H5179" s="121" t="s">
        <v>6799</v>
      </c>
      <c r="I5179" s="121" t="s">
        <v>30</v>
      </c>
      <c r="J5179" s="121" t="s">
        <v>7280</v>
      </c>
      <c r="K5179" s="120"/>
      <c r="L5179" s="120" t="s">
        <v>32</v>
      </c>
      <c r="M5179" s="120" t="s">
        <v>33</v>
      </c>
      <c r="N5179" s="131">
        <v>43900</v>
      </c>
      <c r="P5179" s="124">
        <f t="shared" si="221"/>
        <v>0</v>
      </c>
      <c r="R5179" s="118">
        <f ca="1">TODAY()-N5179</f>
        <v>778</v>
      </c>
    </row>
    <row r="5180" spans="1:25">
      <c r="A5180" s="116">
        <v>5180</v>
      </c>
      <c r="C5180" s="118">
        <f t="shared" si="222"/>
        <v>0</v>
      </c>
      <c r="E5180" s="120" t="s">
        <v>11438</v>
      </c>
      <c r="F5180" s="211" t="s">
        <v>11439</v>
      </c>
      <c r="G5180" s="119" t="s">
        <v>11440</v>
      </c>
      <c r="H5180" s="121" t="s">
        <v>5003</v>
      </c>
      <c r="I5180" s="121" t="s">
        <v>30</v>
      </c>
      <c r="J5180" s="121" t="s">
        <v>3749</v>
      </c>
      <c r="K5180" s="120"/>
      <c r="L5180" s="120" t="s">
        <v>32</v>
      </c>
      <c r="M5180" s="120" t="s">
        <v>33</v>
      </c>
      <c r="N5180" s="131">
        <v>43902</v>
      </c>
      <c r="P5180" s="124">
        <f t="shared" si="221"/>
        <v>0</v>
      </c>
      <c r="R5180" s="118">
        <f ca="1">TODAY()-N5180</f>
        <v>776</v>
      </c>
      <c r="S5180" s="120" t="s">
        <v>724</v>
      </c>
      <c r="T5180" s="126">
        <v>43903</v>
      </c>
      <c r="Y5180" s="116" t="s">
        <v>2190</v>
      </c>
    </row>
    <row r="5181" spans="1:25">
      <c r="A5181" s="116">
        <v>5181</v>
      </c>
      <c r="C5181" s="118">
        <f t="shared" si="222"/>
        <v>0</v>
      </c>
      <c r="D5181" s="119" t="s">
        <v>25</v>
      </c>
      <c r="E5181" s="120" t="s">
        <v>11441</v>
      </c>
      <c r="F5181" s="211" t="s">
        <v>1462</v>
      </c>
      <c r="G5181" s="119" t="s">
        <v>11442</v>
      </c>
      <c r="H5181" s="121" t="s">
        <v>6799</v>
      </c>
      <c r="I5181" s="121" t="s">
        <v>30</v>
      </c>
      <c r="J5181" s="121" t="s">
        <v>5018</v>
      </c>
      <c r="K5181" s="120"/>
      <c r="L5181" s="120" t="s">
        <v>32</v>
      </c>
      <c r="P5181" s="124">
        <f t="shared" si="221"/>
        <v>0</v>
      </c>
    </row>
    <row r="5182" spans="1:25">
      <c r="A5182" s="116">
        <v>5182</v>
      </c>
      <c r="C5182" s="118">
        <f t="shared" si="222"/>
        <v>0</v>
      </c>
      <c r="E5182" s="120" t="s">
        <v>11443</v>
      </c>
      <c r="F5182" s="211" t="s">
        <v>11444</v>
      </c>
      <c r="G5182" s="119" t="s">
        <v>9686</v>
      </c>
      <c r="H5182" s="121" t="s">
        <v>5003</v>
      </c>
      <c r="I5182" s="121" t="s">
        <v>30</v>
      </c>
      <c r="J5182" s="121" t="s">
        <v>1540</v>
      </c>
      <c r="K5182" s="120"/>
      <c r="L5182" s="120" t="s">
        <v>32</v>
      </c>
      <c r="M5182" s="120" t="s">
        <v>33</v>
      </c>
      <c r="N5182" s="131">
        <v>43899</v>
      </c>
      <c r="P5182" s="124">
        <f t="shared" si="221"/>
        <v>0</v>
      </c>
      <c r="R5182" s="118">
        <f ca="1">TODAY()-N5182</f>
        <v>779</v>
      </c>
      <c r="S5182" s="120" t="s">
        <v>724</v>
      </c>
      <c r="T5182" s="126">
        <v>43899</v>
      </c>
      <c r="Y5182" s="116" t="s">
        <v>2190</v>
      </c>
    </row>
    <row r="5183" spans="1:25" ht="27.6">
      <c r="A5183" s="116">
        <v>5183</v>
      </c>
      <c r="C5183" s="118">
        <f t="shared" si="222"/>
        <v>0</v>
      </c>
      <c r="D5183" s="119" t="s">
        <v>25</v>
      </c>
      <c r="E5183" s="120" t="s">
        <v>11445</v>
      </c>
      <c r="F5183" s="211" t="s">
        <v>11446</v>
      </c>
      <c r="G5183" s="119" t="s">
        <v>1924</v>
      </c>
      <c r="H5183" s="121" t="s">
        <v>6799</v>
      </c>
      <c r="I5183" s="119" t="s">
        <v>30</v>
      </c>
      <c r="J5183" s="121" t="s">
        <v>87</v>
      </c>
      <c r="K5183" s="120"/>
      <c r="L5183" s="120" t="s">
        <v>32</v>
      </c>
      <c r="M5183" s="120" t="s">
        <v>33</v>
      </c>
      <c r="N5183" s="131">
        <v>43914</v>
      </c>
      <c r="P5183" s="124">
        <f t="shared" si="221"/>
        <v>0</v>
      </c>
      <c r="R5183" s="118">
        <f ca="1">TODAY()-N5183</f>
        <v>764</v>
      </c>
    </row>
    <row r="5184" spans="1:25" ht="27.6">
      <c r="A5184" s="116">
        <v>5184</v>
      </c>
      <c r="C5184" s="118">
        <f t="shared" si="222"/>
        <v>0</v>
      </c>
      <c r="D5184" s="119" t="s">
        <v>25</v>
      </c>
      <c r="E5184" s="120" t="s">
        <v>11447</v>
      </c>
      <c r="F5184" s="211" t="s">
        <v>11448</v>
      </c>
      <c r="G5184" s="119" t="s">
        <v>1629</v>
      </c>
      <c r="H5184" s="121" t="s">
        <v>6799</v>
      </c>
      <c r="I5184" s="119" t="s">
        <v>30</v>
      </c>
      <c r="J5184" s="121" t="s">
        <v>87</v>
      </c>
      <c r="K5184" s="120"/>
      <c r="L5184" s="120" t="s">
        <v>32</v>
      </c>
      <c r="P5184" s="124">
        <f t="shared" si="221"/>
        <v>0</v>
      </c>
    </row>
    <row r="5185" spans="1:25" ht="27.6">
      <c r="A5185" s="116">
        <v>5185</v>
      </c>
      <c r="C5185" s="118">
        <f t="shared" si="222"/>
        <v>0</v>
      </c>
      <c r="D5185" s="119" t="s">
        <v>25</v>
      </c>
      <c r="E5185" s="120" t="s">
        <v>11449</v>
      </c>
      <c r="F5185" s="211" t="s">
        <v>11450</v>
      </c>
      <c r="G5185" s="119" t="s">
        <v>11451</v>
      </c>
      <c r="H5185" s="121" t="s">
        <v>6799</v>
      </c>
      <c r="I5185" s="121" t="s">
        <v>30</v>
      </c>
      <c r="J5185" s="121" t="s">
        <v>5018</v>
      </c>
      <c r="K5185" s="120"/>
      <c r="L5185" s="120" t="s">
        <v>32</v>
      </c>
      <c r="P5185" s="124">
        <f t="shared" si="221"/>
        <v>0</v>
      </c>
    </row>
    <row r="5186" spans="1:25">
      <c r="A5186" s="116">
        <v>5186</v>
      </c>
      <c r="C5186" s="118">
        <f t="shared" si="222"/>
        <v>0</v>
      </c>
      <c r="D5186" s="119" t="s">
        <v>25</v>
      </c>
      <c r="E5186" s="120" t="s">
        <v>11452</v>
      </c>
      <c r="F5186" s="211" t="s">
        <v>10438</v>
      </c>
      <c r="G5186" s="119" t="s">
        <v>11453</v>
      </c>
      <c r="H5186" s="121" t="s">
        <v>6799</v>
      </c>
      <c r="I5186" s="121" t="s">
        <v>30</v>
      </c>
      <c r="J5186" s="121" t="s">
        <v>1540</v>
      </c>
      <c r="K5186" s="120"/>
      <c r="L5186" s="120" t="s">
        <v>32</v>
      </c>
      <c r="P5186" s="124">
        <f t="shared" si="221"/>
        <v>0</v>
      </c>
    </row>
    <row r="5187" spans="1:25">
      <c r="A5187" s="116">
        <v>5187</v>
      </c>
      <c r="C5187" s="118">
        <f t="shared" si="222"/>
        <v>0</v>
      </c>
      <c r="D5187" s="119" t="s">
        <v>25</v>
      </c>
      <c r="E5187" s="120" t="s">
        <v>11454</v>
      </c>
      <c r="F5187" s="211" t="s">
        <v>9960</v>
      </c>
      <c r="G5187" s="119" t="s">
        <v>11455</v>
      </c>
      <c r="H5187" s="121" t="s">
        <v>6799</v>
      </c>
      <c r="I5187" s="121" t="s">
        <v>30</v>
      </c>
      <c r="J5187" s="121" t="s">
        <v>1540</v>
      </c>
      <c r="K5187" s="120"/>
      <c r="L5187" s="120" t="s">
        <v>32</v>
      </c>
      <c r="M5187" s="120" t="s">
        <v>33</v>
      </c>
      <c r="N5187" s="131">
        <v>43901</v>
      </c>
      <c r="P5187" s="124">
        <f t="shared" si="221"/>
        <v>0</v>
      </c>
      <c r="R5187" s="118">
        <f ca="1">TODAY()-N5187</f>
        <v>777</v>
      </c>
      <c r="S5187" s="120" t="s">
        <v>724</v>
      </c>
      <c r="T5187" s="126">
        <v>43901</v>
      </c>
      <c r="Y5187" s="116" t="s">
        <v>2190</v>
      </c>
    </row>
    <row r="5188" spans="1:25" ht="27.6">
      <c r="A5188" s="116">
        <v>5188</v>
      </c>
      <c r="C5188" s="118">
        <f t="shared" si="222"/>
        <v>0</v>
      </c>
      <c r="D5188" s="119" t="s">
        <v>25</v>
      </c>
      <c r="E5188" s="120" t="s">
        <v>11456</v>
      </c>
      <c r="F5188" s="211" t="s">
        <v>11457</v>
      </c>
      <c r="G5188" s="119" t="s">
        <v>11458</v>
      </c>
      <c r="H5188" s="121" t="s">
        <v>6799</v>
      </c>
      <c r="I5188" s="121" t="s">
        <v>30</v>
      </c>
      <c r="J5188" s="121" t="s">
        <v>1540</v>
      </c>
      <c r="K5188" s="120"/>
      <c r="L5188" s="120" t="s">
        <v>32</v>
      </c>
      <c r="P5188" s="124">
        <f t="shared" ref="P5188:P5251" si="223">IF(O5188&lt;&gt;0,MONTH(O5188),0)</f>
        <v>0</v>
      </c>
    </row>
    <row r="5189" spans="1:25">
      <c r="A5189" s="116">
        <v>5189</v>
      </c>
      <c r="C5189" s="118">
        <f t="shared" si="222"/>
        <v>0</v>
      </c>
      <c r="D5189" s="119" t="s">
        <v>25</v>
      </c>
      <c r="E5189" s="120" t="s">
        <v>11459</v>
      </c>
      <c r="F5189" s="211" t="s">
        <v>1372</v>
      </c>
      <c r="G5189" s="119" t="s">
        <v>11460</v>
      </c>
      <c r="H5189" s="121" t="s">
        <v>6799</v>
      </c>
      <c r="I5189" s="121" t="s">
        <v>30</v>
      </c>
      <c r="J5189" s="121" t="s">
        <v>7958</v>
      </c>
      <c r="K5189" s="120"/>
      <c r="L5189" s="120" t="s">
        <v>32</v>
      </c>
      <c r="P5189" s="124">
        <f t="shared" si="223"/>
        <v>0</v>
      </c>
    </row>
    <row r="5190" spans="1:25">
      <c r="A5190" s="116">
        <v>5190</v>
      </c>
      <c r="C5190" s="118">
        <f t="shared" ref="C5190:C5253" si="224">IF(B5190&lt;&gt;0,MONTH(B5190),0)</f>
        <v>0</v>
      </c>
      <c r="D5190" s="119" t="s">
        <v>25</v>
      </c>
      <c r="E5190" s="120" t="s">
        <v>11461</v>
      </c>
      <c r="F5190" s="211" t="s">
        <v>11462</v>
      </c>
      <c r="G5190" s="119" t="s">
        <v>1629</v>
      </c>
      <c r="H5190" s="121" t="s">
        <v>6799</v>
      </c>
      <c r="I5190" s="119" t="s">
        <v>30</v>
      </c>
      <c r="J5190" s="121" t="s">
        <v>87</v>
      </c>
      <c r="K5190" s="120"/>
      <c r="L5190" s="120" t="s">
        <v>32</v>
      </c>
      <c r="P5190" s="124">
        <f t="shared" si="223"/>
        <v>0</v>
      </c>
    </row>
    <row r="5191" spans="1:25">
      <c r="A5191" s="116">
        <v>5191</v>
      </c>
      <c r="C5191" s="118">
        <f t="shared" si="224"/>
        <v>0</v>
      </c>
      <c r="D5191" s="119" t="s">
        <v>25</v>
      </c>
      <c r="E5191" s="120" t="s">
        <v>11463</v>
      </c>
      <c r="F5191" s="211" t="s">
        <v>11464</v>
      </c>
      <c r="G5191" s="119" t="s">
        <v>11465</v>
      </c>
      <c r="H5191" s="121" t="s">
        <v>6799</v>
      </c>
      <c r="I5191" s="119" t="s">
        <v>30</v>
      </c>
      <c r="J5191" s="121" t="s">
        <v>87</v>
      </c>
      <c r="K5191" s="120"/>
      <c r="L5191" s="120" t="s">
        <v>32</v>
      </c>
      <c r="P5191" s="124">
        <f t="shared" si="223"/>
        <v>0</v>
      </c>
    </row>
    <row r="5192" spans="1:25">
      <c r="A5192" s="116">
        <v>5192</v>
      </c>
      <c r="C5192" s="118">
        <f t="shared" si="224"/>
        <v>0</v>
      </c>
      <c r="D5192" s="119" t="s">
        <v>25</v>
      </c>
      <c r="E5192" s="120" t="s">
        <v>11466</v>
      </c>
      <c r="F5192" s="211" t="s">
        <v>6344</v>
      </c>
      <c r="G5192" s="119" t="s">
        <v>11467</v>
      </c>
      <c r="H5192" s="121" t="s">
        <v>6799</v>
      </c>
      <c r="I5192" s="119" t="s">
        <v>30</v>
      </c>
      <c r="J5192" s="121" t="s">
        <v>87</v>
      </c>
      <c r="K5192" s="120"/>
      <c r="L5192" s="120" t="s">
        <v>32</v>
      </c>
      <c r="P5192" s="124">
        <f t="shared" si="223"/>
        <v>0</v>
      </c>
    </row>
    <row r="5193" spans="1:25">
      <c r="A5193" s="116">
        <v>5193</v>
      </c>
      <c r="C5193" s="118">
        <f t="shared" si="224"/>
        <v>0</v>
      </c>
      <c r="D5193" s="119" t="s">
        <v>25</v>
      </c>
      <c r="E5193" s="120" t="s">
        <v>11468</v>
      </c>
      <c r="F5193" s="211" t="s">
        <v>351</v>
      </c>
      <c r="G5193" s="119" t="s">
        <v>11469</v>
      </c>
      <c r="H5193" s="121" t="s">
        <v>6799</v>
      </c>
      <c r="I5193" s="121" t="s">
        <v>30</v>
      </c>
      <c r="J5193" s="121" t="s">
        <v>7087</v>
      </c>
      <c r="K5193" s="120"/>
      <c r="L5193" s="120" t="s">
        <v>32</v>
      </c>
      <c r="P5193" s="124">
        <f t="shared" si="223"/>
        <v>0</v>
      </c>
    </row>
    <row r="5194" spans="1:25">
      <c r="A5194" s="116">
        <v>5194</v>
      </c>
      <c r="C5194" s="118">
        <f t="shared" si="224"/>
        <v>0</v>
      </c>
      <c r="D5194" s="119" t="s">
        <v>25</v>
      </c>
      <c r="E5194" s="120" t="s">
        <v>11470</v>
      </c>
      <c r="F5194" s="211" t="s">
        <v>11471</v>
      </c>
      <c r="G5194" s="119" t="s">
        <v>3568</v>
      </c>
      <c r="H5194" s="121" t="s">
        <v>6799</v>
      </c>
      <c r="I5194" s="119" t="s">
        <v>30</v>
      </c>
      <c r="J5194" s="121" t="s">
        <v>87</v>
      </c>
      <c r="K5194" s="120"/>
      <c r="L5194" s="120" t="s">
        <v>32</v>
      </c>
      <c r="P5194" s="124">
        <f t="shared" si="223"/>
        <v>0</v>
      </c>
    </row>
    <row r="5195" spans="1:25" ht="41.4">
      <c r="A5195" s="116">
        <v>5195</v>
      </c>
      <c r="C5195" s="118">
        <f t="shared" si="224"/>
        <v>0</v>
      </c>
      <c r="D5195" s="119" t="s">
        <v>25</v>
      </c>
      <c r="E5195" s="120" t="s">
        <v>11472</v>
      </c>
      <c r="F5195" s="211" t="s">
        <v>11473</v>
      </c>
      <c r="G5195" s="119" t="s">
        <v>11474</v>
      </c>
      <c r="H5195" s="121" t="s">
        <v>6799</v>
      </c>
      <c r="I5195" s="119" t="s">
        <v>30</v>
      </c>
      <c r="J5195" s="121" t="s">
        <v>87</v>
      </c>
      <c r="K5195" s="120"/>
      <c r="L5195" s="120" t="s">
        <v>32</v>
      </c>
      <c r="P5195" s="124">
        <f t="shared" si="223"/>
        <v>0</v>
      </c>
    </row>
    <row r="5196" spans="1:25">
      <c r="A5196" s="116">
        <v>5196</v>
      </c>
      <c r="C5196" s="118">
        <f t="shared" si="224"/>
        <v>0</v>
      </c>
      <c r="D5196" s="119" t="s">
        <v>25</v>
      </c>
      <c r="E5196" s="120" t="s">
        <v>11475</v>
      </c>
      <c r="F5196" s="211" t="s">
        <v>6344</v>
      </c>
      <c r="G5196" s="119" t="s">
        <v>11469</v>
      </c>
      <c r="H5196" s="121" t="s">
        <v>6799</v>
      </c>
      <c r="I5196" s="121" t="s">
        <v>30</v>
      </c>
      <c r="J5196" s="121" t="s">
        <v>7087</v>
      </c>
      <c r="K5196" s="120"/>
      <c r="L5196" s="120" t="s">
        <v>32</v>
      </c>
      <c r="P5196" s="124">
        <f t="shared" si="223"/>
        <v>0</v>
      </c>
    </row>
    <row r="5197" spans="1:25">
      <c r="A5197" s="116">
        <v>5197</v>
      </c>
      <c r="C5197" s="118">
        <f t="shared" si="224"/>
        <v>0</v>
      </c>
      <c r="D5197" s="119" t="s">
        <v>25</v>
      </c>
      <c r="E5197" s="120" t="s">
        <v>11476</v>
      </c>
      <c r="F5197" s="211" t="s">
        <v>11477</v>
      </c>
      <c r="G5197" s="119" t="s">
        <v>3021</v>
      </c>
      <c r="H5197" s="121" t="s">
        <v>6799</v>
      </c>
      <c r="I5197" s="119" t="s">
        <v>30</v>
      </c>
      <c r="J5197" s="121" t="s">
        <v>87</v>
      </c>
      <c r="K5197" s="120"/>
      <c r="L5197" s="120" t="s">
        <v>32</v>
      </c>
      <c r="P5197" s="124">
        <f t="shared" si="223"/>
        <v>0</v>
      </c>
    </row>
    <row r="5198" spans="1:25">
      <c r="A5198" s="116">
        <v>5198</v>
      </c>
      <c r="C5198" s="118">
        <f t="shared" si="224"/>
        <v>0</v>
      </c>
      <c r="D5198" s="119" t="s">
        <v>25</v>
      </c>
      <c r="E5198" s="120" t="s">
        <v>11478</v>
      </c>
      <c r="F5198" s="211" t="s">
        <v>11479</v>
      </c>
      <c r="G5198" s="119" t="s">
        <v>11188</v>
      </c>
      <c r="H5198" s="121" t="s">
        <v>6799</v>
      </c>
      <c r="I5198" s="119" t="s">
        <v>30</v>
      </c>
      <c r="J5198" s="121" t="s">
        <v>87</v>
      </c>
      <c r="K5198" s="120"/>
      <c r="L5198" s="120" t="s">
        <v>32</v>
      </c>
      <c r="P5198" s="124">
        <f t="shared" si="223"/>
        <v>0</v>
      </c>
    </row>
    <row r="5199" spans="1:25">
      <c r="A5199" s="116">
        <v>5199</v>
      </c>
      <c r="C5199" s="118">
        <f t="shared" si="224"/>
        <v>0</v>
      </c>
      <c r="D5199" s="120" t="s">
        <v>7069</v>
      </c>
      <c r="E5199" s="120" t="s">
        <v>11480</v>
      </c>
      <c r="F5199" s="211" t="s">
        <v>122</v>
      </c>
      <c r="G5199" s="119" t="s">
        <v>11481</v>
      </c>
      <c r="H5199" s="121" t="s">
        <v>6799</v>
      </c>
      <c r="I5199" s="121" t="s">
        <v>30</v>
      </c>
      <c r="J5199" s="121" t="s">
        <v>485</v>
      </c>
      <c r="K5199" s="120"/>
      <c r="L5199" s="120" t="s">
        <v>32</v>
      </c>
      <c r="P5199" s="124">
        <f t="shared" si="223"/>
        <v>0</v>
      </c>
    </row>
    <row r="5200" spans="1:25">
      <c r="A5200" s="116">
        <v>5200</v>
      </c>
      <c r="C5200" s="118">
        <f t="shared" si="224"/>
        <v>0</v>
      </c>
      <c r="D5200" s="119" t="s">
        <v>25</v>
      </c>
      <c r="E5200" s="120" t="s">
        <v>11482</v>
      </c>
      <c r="F5200" s="211" t="s">
        <v>6730</v>
      </c>
      <c r="G5200" s="119" t="s">
        <v>11483</v>
      </c>
      <c r="H5200" s="121" t="s">
        <v>6799</v>
      </c>
      <c r="I5200" s="121" t="s">
        <v>30</v>
      </c>
      <c r="J5200" s="121" t="s">
        <v>7216</v>
      </c>
      <c r="K5200" s="120"/>
      <c r="L5200" s="120" t="s">
        <v>32</v>
      </c>
      <c r="P5200" s="124">
        <f t="shared" si="223"/>
        <v>0</v>
      </c>
    </row>
    <row r="5201" spans="1:25">
      <c r="A5201" s="116">
        <v>5201</v>
      </c>
      <c r="C5201" s="118">
        <f t="shared" si="224"/>
        <v>0</v>
      </c>
      <c r="D5201" s="119" t="s">
        <v>25</v>
      </c>
      <c r="E5201" s="120" t="s">
        <v>11484</v>
      </c>
      <c r="F5201" s="211" t="s">
        <v>1372</v>
      </c>
      <c r="G5201" s="119" t="s">
        <v>11483</v>
      </c>
      <c r="H5201" s="121" t="s">
        <v>6799</v>
      </c>
      <c r="I5201" s="121" t="s">
        <v>30</v>
      </c>
      <c r="J5201" s="121" t="s">
        <v>7216</v>
      </c>
      <c r="K5201" s="120"/>
      <c r="L5201" s="120" t="s">
        <v>32</v>
      </c>
      <c r="M5201" s="120" t="s">
        <v>33</v>
      </c>
      <c r="N5201" s="131">
        <v>43902</v>
      </c>
      <c r="O5201" s="131">
        <v>44285</v>
      </c>
      <c r="P5201" s="124">
        <f t="shared" si="223"/>
        <v>3</v>
      </c>
      <c r="Q5201" s="118">
        <v>4</v>
      </c>
      <c r="R5201" s="125">
        <f ca="1">TODAY()-O5201</f>
        <v>393</v>
      </c>
    </row>
    <row r="5202" spans="1:25">
      <c r="A5202" s="116">
        <v>5202</v>
      </c>
      <c r="C5202" s="118">
        <f t="shared" si="224"/>
        <v>0</v>
      </c>
      <c r="D5202" s="119" t="s">
        <v>25</v>
      </c>
      <c r="E5202" s="120" t="s">
        <v>11485</v>
      </c>
      <c r="F5202" s="211" t="s">
        <v>11486</v>
      </c>
      <c r="G5202" s="119" t="s">
        <v>11483</v>
      </c>
      <c r="H5202" s="121" t="s">
        <v>6799</v>
      </c>
      <c r="I5202" s="121" t="s">
        <v>30</v>
      </c>
      <c r="J5202" s="121" t="s">
        <v>10702</v>
      </c>
      <c r="K5202" s="120"/>
      <c r="L5202" s="120" t="s">
        <v>32</v>
      </c>
      <c r="M5202" s="120" t="s">
        <v>33</v>
      </c>
      <c r="N5202" s="131">
        <v>43915</v>
      </c>
      <c r="O5202" s="131">
        <v>44285</v>
      </c>
      <c r="P5202" s="124">
        <f t="shared" si="223"/>
        <v>3</v>
      </c>
      <c r="Q5202" s="118">
        <v>4</v>
      </c>
      <c r="R5202" s="125">
        <f ca="1">TODAY()-O5202</f>
        <v>393</v>
      </c>
    </row>
    <row r="5203" spans="1:25">
      <c r="A5203" s="116">
        <v>5203</v>
      </c>
      <c r="C5203" s="118">
        <f t="shared" si="224"/>
        <v>0</v>
      </c>
      <c r="D5203" s="119" t="s">
        <v>25</v>
      </c>
      <c r="E5203" s="120" t="s">
        <v>11487</v>
      </c>
      <c r="F5203" s="211" t="s">
        <v>11488</v>
      </c>
      <c r="G5203" s="119" t="s">
        <v>10361</v>
      </c>
      <c r="H5203" s="121" t="s">
        <v>6799</v>
      </c>
      <c r="I5203" s="119" t="s">
        <v>30</v>
      </c>
      <c r="J5203" s="121" t="s">
        <v>87</v>
      </c>
      <c r="K5203" s="120"/>
      <c r="L5203" s="120" t="s">
        <v>32</v>
      </c>
      <c r="P5203" s="124">
        <f t="shared" si="223"/>
        <v>0</v>
      </c>
    </row>
    <row r="5204" spans="1:25" ht="27.6">
      <c r="A5204" s="116">
        <v>5204</v>
      </c>
      <c r="C5204" s="118">
        <f t="shared" si="224"/>
        <v>0</v>
      </c>
      <c r="D5204" s="119" t="s">
        <v>25</v>
      </c>
      <c r="E5204" s="120" t="s">
        <v>11489</v>
      </c>
      <c r="F5204" s="211" t="s">
        <v>11490</v>
      </c>
      <c r="G5204" s="119" t="s">
        <v>8922</v>
      </c>
      <c r="H5204" s="121" t="s">
        <v>6799</v>
      </c>
      <c r="I5204" s="121" t="s">
        <v>30</v>
      </c>
      <c r="J5204" s="121" t="s">
        <v>5018</v>
      </c>
      <c r="K5204" s="120"/>
      <c r="L5204" s="120" t="s">
        <v>32</v>
      </c>
      <c r="P5204" s="124">
        <f t="shared" si="223"/>
        <v>0</v>
      </c>
    </row>
    <row r="5205" spans="1:25">
      <c r="A5205" s="116">
        <v>5205</v>
      </c>
      <c r="C5205" s="118">
        <f t="shared" si="224"/>
        <v>0</v>
      </c>
      <c r="D5205" s="119" t="s">
        <v>25</v>
      </c>
      <c r="E5205" s="120" t="s">
        <v>11491</v>
      </c>
      <c r="F5205" s="211" t="s">
        <v>11492</v>
      </c>
      <c r="G5205" s="119" t="s">
        <v>11493</v>
      </c>
      <c r="H5205" s="121" t="s">
        <v>6799</v>
      </c>
      <c r="I5205" s="119" t="s">
        <v>30</v>
      </c>
      <c r="J5205" s="121" t="s">
        <v>87</v>
      </c>
      <c r="K5205" s="120"/>
      <c r="L5205" s="120" t="s">
        <v>32</v>
      </c>
      <c r="M5205" s="120" t="s">
        <v>33</v>
      </c>
      <c r="N5205" s="131">
        <v>43901</v>
      </c>
      <c r="P5205" s="124">
        <f t="shared" si="223"/>
        <v>0</v>
      </c>
      <c r="R5205" s="118">
        <f ca="1">TODAY()-N5205</f>
        <v>777</v>
      </c>
      <c r="S5205" s="120" t="s">
        <v>724</v>
      </c>
      <c r="T5205" s="126">
        <v>43901</v>
      </c>
      <c r="Y5205" s="116" t="s">
        <v>11494</v>
      </c>
    </row>
    <row r="5206" spans="1:25">
      <c r="A5206" s="116">
        <v>5206</v>
      </c>
      <c r="C5206" s="118">
        <f t="shared" si="224"/>
        <v>0</v>
      </c>
      <c r="D5206" s="120" t="s">
        <v>7069</v>
      </c>
      <c r="E5206" s="120" t="s">
        <v>11495</v>
      </c>
      <c r="F5206" s="211" t="s">
        <v>11496</v>
      </c>
      <c r="G5206" s="119" t="s">
        <v>1100</v>
      </c>
      <c r="H5206" s="121" t="s">
        <v>6799</v>
      </c>
      <c r="I5206" s="121" t="s">
        <v>30</v>
      </c>
      <c r="J5206" s="121" t="s">
        <v>10497</v>
      </c>
      <c r="K5206" s="120"/>
      <c r="L5206" s="120" t="s">
        <v>32</v>
      </c>
      <c r="P5206" s="124">
        <f t="shared" si="223"/>
        <v>0</v>
      </c>
    </row>
    <row r="5207" spans="1:25">
      <c r="A5207" s="116">
        <v>5207</v>
      </c>
      <c r="C5207" s="118">
        <f t="shared" si="224"/>
        <v>0</v>
      </c>
      <c r="D5207" s="120" t="s">
        <v>7069</v>
      </c>
      <c r="E5207" s="120" t="s">
        <v>11497</v>
      </c>
      <c r="F5207" s="211" t="s">
        <v>11498</v>
      </c>
      <c r="G5207" s="119" t="s">
        <v>1100</v>
      </c>
      <c r="H5207" s="121" t="s">
        <v>6799</v>
      </c>
      <c r="I5207" s="121" t="s">
        <v>30</v>
      </c>
      <c r="J5207" s="121" t="s">
        <v>10497</v>
      </c>
      <c r="K5207" s="120"/>
      <c r="L5207" s="120" t="s">
        <v>32</v>
      </c>
      <c r="M5207" s="120" t="s">
        <v>33</v>
      </c>
      <c r="N5207" s="131">
        <v>43970</v>
      </c>
      <c r="P5207" s="124">
        <f t="shared" si="223"/>
        <v>0</v>
      </c>
      <c r="R5207" s="118">
        <f ca="1">TODAY()-N5207</f>
        <v>708</v>
      </c>
      <c r="Y5207" s="116" t="s">
        <v>356</v>
      </c>
    </row>
    <row r="5208" spans="1:25" ht="27.6">
      <c r="A5208" s="116">
        <v>5208</v>
      </c>
      <c r="C5208" s="118">
        <f t="shared" si="224"/>
        <v>0</v>
      </c>
      <c r="D5208" s="119" t="s">
        <v>25</v>
      </c>
      <c r="E5208" s="120" t="s">
        <v>11499</v>
      </c>
      <c r="F5208" s="211" t="s">
        <v>11500</v>
      </c>
      <c r="G5208" s="119" t="s">
        <v>1100</v>
      </c>
      <c r="H5208" s="121" t="s">
        <v>6799</v>
      </c>
      <c r="I5208" s="121" t="s">
        <v>30</v>
      </c>
      <c r="J5208" s="121" t="s">
        <v>8925</v>
      </c>
      <c r="K5208" s="120"/>
      <c r="L5208" s="120" t="s">
        <v>32</v>
      </c>
      <c r="P5208" s="124">
        <f t="shared" si="223"/>
        <v>0</v>
      </c>
    </row>
    <row r="5209" spans="1:25" ht="41.4">
      <c r="A5209" s="116">
        <v>5209</v>
      </c>
      <c r="C5209" s="118">
        <f t="shared" si="224"/>
        <v>0</v>
      </c>
      <c r="D5209" s="119" t="s">
        <v>25</v>
      </c>
      <c r="E5209" s="120" t="s">
        <v>11501</v>
      </c>
      <c r="F5209" s="211" t="s">
        <v>11502</v>
      </c>
      <c r="G5209" s="119" t="s">
        <v>1100</v>
      </c>
      <c r="H5209" s="121" t="s">
        <v>6799</v>
      </c>
      <c r="I5209" s="121" t="s">
        <v>30</v>
      </c>
      <c r="J5209" s="121" t="s">
        <v>8925</v>
      </c>
      <c r="K5209" s="120"/>
      <c r="L5209" s="120" t="s">
        <v>32</v>
      </c>
      <c r="P5209" s="124">
        <f t="shared" si="223"/>
        <v>0</v>
      </c>
    </row>
    <row r="5210" spans="1:25" ht="27.6">
      <c r="A5210" s="116">
        <v>5210</v>
      </c>
      <c r="C5210" s="118">
        <f t="shared" si="224"/>
        <v>0</v>
      </c>
      <c r="D5210" s="120" t="s">
        <v>7069</v>
      </c>
      <c r="E5210" s="120" t="s">
        <v>11503</v>
      </c>
      <c r="F5210" s="211" t="s">
        <v>11504</v>
      </c>
      <c r="G5210" s="119" t="s">
        <v>1100</v>
      </c>
      <c r="H5210" s="121" t="s">
        <v>6799</v>
      </c>
      <c r="I5210" s="121" t="s">
        <v>30</v>
      </c>
      <c r="J5210" s="121" t="s">
        <v>7142</v>
      </c>
      <c r="K5210" s="120"/>
      <c r="L5210" s="120" t="s">
        <v>32</v>
      </c>
      <c r="P5210" s="124">
        <f t="shared" si="223"/>
        <v>0</v>
      </c>
    </row>
    <row r="5211" spans="1:25">
      <c r="A5211" s="116">
        <v>5211</v>
      </c>
      <c r="C5211" s="118">
        <f t="shared" si="224"/>
        <v>0</v>
      </c>
      <c r="D5211" s="120" t="s">
        <v>7069</v>
      </c>
      <c r="E5211" s="120" t="s">
        <v>11505</v>
      </c>
      <c r="F5211" s="211" t="s">
        <v>11506</v>
      </c>
      <c r="G5211" s="119" t="s">
        <v>1100</v>
      </c>
      <c r="H5211" s="121" t="s">
        <v>6799</v>
      </c>
      <c r="I5211" s="121" t="s">
        <v>30</v>
      </c>
      <c r="J5211" s="121" t="s">
        <v>1544</v>
      </c>
      <c r="K5211" s="120"/>
      <c r="L5211" s="120" t="s">
        <v>32</v>
      </c>
      <c r="P5211" s="124">
        <f t="shared" si="223"/>
        <v>0</v>
      </c>
    </row>
    <row r="5212" spans="1:25">
      <c r="A5212" s="116">
        <v>5212</v>
      </c>
      <c r="C5212" s="118">
        <f t="shared" si="224"/>
        <v>0</v>
      </c>
      <c r="D5212" s="120" t="s">
        <v>7069</v>
      </c>
      <c r="E5212" s="120" t="s">
        <v>11507</v>
      </c>
      <c r="F5212" s="211" t="s">
        <v>11508</v>
      </c>
      <c r="G5212" s="119" t="s">
        <v>11509</v>
      </c>
      <c r="H5212" s="121" t="s">
        <v>6799</v>
      </c>
      <c r="I5212" s="119" t="s">
        <v>30</v>
      </c>
      <c r="J5212" s="121" t="s">
        <v>31</v>
      </c>
      <c r="K5212" s="120"/>
      <c r="L5212" s="120" t="s">
        <v>32</v>
      </c>
      <c r="P5212" s="124">
        <f t="shared" si="223"/>
        <v>0</v>
      </c>
    </row>
    <row r="5213" spans="1:25" ht="27.6">
      <c r="A5213" s="116">
        <v>5213</v>
      </c>
      <c r="C5213" s="118">
        <f t="shared" si="224"/>
        <v>0</v>
      </c>
      <c r="D5213" s="120" t="s">
        <v>7069</v>
      </c>
      <c r="E5213" s="120" t="s">
        <v>11510</v>
      </c>
      <c r="F5213" s="211" t="s">
        <v>11511</v>
      </c>
      <c r="G5213" s="119" t="s">
        <v>11509</v>
      </c>
      <c r="H5213" s="121" t="s">
        <v>6799</v>
      </c>
      <c r="I5213" s="119" t="s">
        <v>30</v>
      </c>
      <c r="J5213" s="121" t="s">
        <v>31</v>
      </c>
      <c r="K5213" s="120"/>
      <c r="L5213" s="120" t="s">
        <v>32</v>
      </c>
      <c r="P5213" s="124">
        <f t="shared" si="223"/>
        <v>0</v>
      </c>
    </row>
    <row r="5214" spans="1:25">
      <c r="A5214" s="116">
        <v>5214</v>
      </c>
      <c r="C5214" s="118">
        <f t="shared" si="224"/>
        <v>0</v>
      </c>
      <c r="D5214" s="120" t="s">
        <v>7069</v>
      </c>
      <c r="E5214" s="120" t="s">
        <v>11512</v>
      </c>
      <c r="F5214" s="211" t="s">
        <v>11513</v>
      </c>
      <c r="G5214" s="119" t="s">
        <v>11514</v>
      </c>
      <c r="H5214" s="121" t="s">
        <v>6799</v>
      </c>
      <c r="I5214" s="119" t="s">
        <v>30</v>
      </c>
      <c r="J5214" s="121" t="s">
        <v>31</v>
      </c>
      <c r="K5214" s="120"/>
      <c r="L5214" s="120" t="s">
        <v>32</v>
      </c>
      <c r="P5214" s="124">
        <f t="shared" si="223"/>
        <v>0</v>
      </c>
    </row>
    <row r="5215" spans="1:25" ht="27.6">
      <c r="A5215" s="116">
        <v>5215</v>
      </c>
      <c r="C5215" s="118">
        <f t="shared" si="224"/>
        <v>0</v>
      </c>
      <c r="D5215" s="120" t="s">
        <v>7069</v>
      </c>
      <c r="E5215" s="120" t="s">
        <v>11515</v>
      </c>
      <c r="F5215" s="211" t="s">
        <v>11516</v>
      </c>
      <c r="G5215" s="119" t="s">
        <v>11514</v>
      </c>
      <c r="H5215" s="121" t="s">
        <v>6799</v>
      </c>
      <c r="I5215" s="119" t="s">
        <v>30</v>
      </c>
      <c r="J5215" s="121" t="s">
        <v>31</v>
      </c>
      <c r="K5215" s="120"/>
      <c r="L5215" s="120" t="s">
        <v>32</v>
      </c>
      <c r="P5215" s="124">
        <f t="shared" si="223"/>
        <v>0</v>
      </c>
    </row>
    <row r="5216" spans="1:25">
      <c r="A5216" s="116">
        <v>5216</v>
      </c>
      <c r="C5216" s="118">
        <f t="shared" si="224"/>
        <v>0</v>
      </c>
      <c r="D5216" s="120" t="s">
        <v>7069</v>
      </c>
      <c r="E5216" s="120" t="s">
        <v>11517</v>
      </c>
      <c r="F5216" s="211" t="s">
        <v>11518</v>
      </c>
      <c r="G5216" s="119" t="s">
        <v>11519</v>
      </c>
      <c r="H5216" s="121" t="s">
        <v>6799</v>
      </c>
      <c r="I5216" s="121" t="s">
        <v>30</v>
      </c>
      <c r="J5216" s="121" t="s">
        <v>7276</v>
      </c>
      <c r="K5216" s="120"/>
      <c r="L5216" s="120" t="s">
        <v>32</v>
      </c>
      <c r="M5216" s="120" t="s">
        <v>33</v>
      </c>
      <c r="N5216" s="131">
        <v>43908</v>
      </c>
      <c r="O5216" s="131">
        <v>44007</v>
      </c>
      <c r="P5216" s="124">
        <f t="shared" si="223"/>
        <v>6</v>
      </c>
      <c r="R5216" s="125">
        <f ca="1">TODAY()-O5216</f>
        <v>671</v>
      </c>
      <c r="S5216" s="120" t="s">
        <v>34</v>
      </c>
      <c r="T5216" s="126">
        <v>43908</v>
      </c>
      <c r="Y5216" s="116" t="s">
        <v>11520</v>
      </c>
    </row>
    <row r="5217" spans="1:25">
      <c r="A5217" s="116">
        <v>5217</v>
      </c>
      <c r="C5217" s="118">
        <f t="shared" si="224"/>
        <v>0</v>
      </c>
      <c r="D5217" s="120" t="s">
        <v>7069</v>
      </c>
      <c r="E5217" s="120" t="s">
        <v>11521</v>
      </c>
      <c r="F5217" s="211" t="s">
        <v>11522</v>
      </c>
      <c r="G5217" s="119" t="s">
        <v>11519</v>
      </c>
      <c r="H5217" s="121" t="s">
        <v>6799</v>
      </c>
      <c r="I5217" s="121" t="s">
        <v>30</v>
      </c>
      <c r="J5217" s="121" t="s">
        <v>7276</v>
      </c>
      <c r="K5217" s="120"/>
      <c r="L5217" s="120" t="s">
        <v>32</v>
      </c>
      <c r="P5217" s="124">
        <f t="shared" si="223"/>
        <v>0</v>
      </c>
    </row>
    <row r="5218" spans="1:25">
      <c r="A5218" s="116">
        <v>5218</v>
      </c>
      <c r="C5218" s="118">
        <f t="shared" si="224"/>
        <v>0</v>
      </c>
      <c r="D5218" s="120" t="s">
        <v>7069</v>
      </c>
      <c r="E5218" s="120" t="s">
        <v>11523</v>
      </c>
      <c r="F5218" s="211" t="s">
        <v>133</v>
      </c>
      <c r="G5218" s="119" t="s">
        <v>11524</v>
      </c>
      <c r="H5218" s="121" t="s">
        <v>6799</v>
      </c>
      <c r="I5218" s="119" t="s">
        <v>30</v>
      </c>
      <c r="J5218" s="121" t="s">
        <v>77</v>
      </c>
      <c r="K5218" s="120"/>
      <c r="L5218" s="120" t="s">
        <v>32</v>
      </c>
      <c r="P5218" s="124">
        <f t="shared" si="223"/>
        <v>0</v>
      </c>
    </row>
    <row r="5219" spans="1:25">
      <c r="A5219" s="116">
        <v>5219</v>
      </c>
      <c r="C5219" s="118">
        <f t="shared" si="224"/>
        <v>0</v>
      </c>
      <c r="D5219" s="120" t="s">
        <v>7069</v>
      </c>
      <c r="E5219" s="120" t="s">
        <v>11525</v>
      </c>
      <c r="F5219" s="211" t="s">
        <v>133</v>
      </c>
      <c r="G5219" s="119" t="s">
        <v>11526</v>
      </c>
      <c r="H5219" s="121" t="s">
        <v>6799</v>
      </c>
      <c r="I5219" s="121" t="s">
        <v>30</v>
      </c>
      <c r="J5219" s="121" t="s">
        <v>7091</v>
      </c>
      <c r="K5219" s="120"/>
      <c r="L5219" s="120" t="s">
        <v>32</v>
      </c>
      <c r="P5219" s="124">
        <f t="shared" si="223"/>
        <v>0</v>
      </c>
    </row>
    <row r="5220" spans="1:25">
      <c r="A5220" s="116">
        <v>5220</v>
      </c>
      <c r="C5220" s="118">
        <f t="shared" si="224"/>
        <v>0</v>
      </c>
      <c r="D5220" s="120" t="s">
        <v>7069</v>
      </c>
      <c r="E5220" s="120" t="s">
        <v>11527</v>
      </c>
      <c r="F5220" s="211" t="s">
        <v>11528</v>
      </c>
      <c r="G5220" s="119" t="s">
        <v>10218</v>
      </c>
      <c r="H5220" s="121" t="s">
        <v>6799</v>
      </c>
      <c r="I5220" s="119" t="s">
        <v>30</v>
      </c>
      <c r="J5220" s="121" t="s">
        <v>77</v>
      </c>
      <c r="K5220" s="120"/>
      <c r="L5220" s="120" t="s">
        <v>32</v>
      </c>
      <c r="M5220" s="120" t="s">
        <v>33</v>
      </c>
      <c r="N5220" s="131">
        <v>43900</v>
      </c>
      <c r="P5220" s="124">
        <f t="shared" si="223"/>
        <v>0</v>
      </c>
      <c r="R5220" s="118">
        <f ca="1">TODAY()-T5220</f>
        <v>777</v>
      </c>
      <c r="S5220" s="120" t="s">
        <v>92</v>
      </c>
      <c r="T5220" s="126">
        <v>43901</v>
      </c>
      <c r="Y5220" s="116" t="s">
        <v>7182</v>
      </c>
    </row>
    <row r="5221" spans="1:25" ht="27.6">
      <c r="A5221" s="116">
        <v>5221</v>
      </c>
      <c r="C5221" s="118">
        <f t="shared" si="224"/>
        <v>0</v>
      </c>
      <c r="D5221" s="120" t="s">
        <v>7069</v>
      </c>
      <c r="E5221" s="120" t="s">
        <v>11529</v>
      </c>
      <c r="F5221" s="211" t="s">
        <v>11530</v>
      </c>
      <c r="G5221" s="119" t="s">
        <v>11531</v>
      </c>
      <c r="H5221" s="121" t="s">
        <v>6799</v>
      </c>
      <c r="I5221" s="119" t="s">
        <v>30</v>
      </c>
      <c r="J5221" s="121" t="s">
        <v>77</v>
      </c>
      <c r="K5221" s="120"/>
      <c r="L5221" s="120" t="s">
        <v>32</v>
      </c>
      <c r="M5221" s="120" t="s">
        <v>33</v>
      </c>
      <c r="N5221" s="131">
        <v>43970</v>
      </c>
      <c r="P5221" s="124">
        <f t="shared" si="223"/>
        <v>0</v>
      </c>
      <c r="R5221" s="118">
        <f ca="1">TODAY()-N5221</f>
        <v>708</v>
      </c>
      <c r="Y5221" s="116" t="s">
        <v>356</v>
      </c>
    </row>
    <row r="5222" spans="1:25" ht="27.6">
      <c r="A5222" s="116">
        <v>5222</v>
      </c>
      <c r="C5222" s="118">
        <f t="shared" si="224"/>
        <v>0</v>
      </c>
      <c r="D5222" s="120" t="s">
        <v>7069</v>
      </c>
      <c r="E5222" s="120" t="s">
        <v>11532</v>
      </c>
      <c r="F5222" s="211" t="s">
        <v>11533</v>
      </c>
      <c r="G5222" s="119" t="s">
        <v>11531</v>
      </c>
      <c r="H5222" s="121" t="s">
        <v>6799</v>
      </c>
      <c r="I5222" s="119" t="s">
        <v>30</v>
      </c>
      <c r="J5222" s="121" t="s">
        <v>77</v>
      </c>
      <c r="K5222" s="120"/>
      <c r="L5222" s="120" t="s">
        <v>32</v>
      </c>
      <c r="P5222" s="124">
        <f t="shared" si="223"/>
        <v>0</v>
      </c>
    </row>
    <row r="5223" spans="1:25">
      <c r="A5223" s="116">
        <v>5223</v>
      </c>
      <c r="C5223" s="118">
        <f t="shared" si="224"/>
        <v>0</v>
      </c>
      <c r="D5223" s="120" t="s">
        <v>7069</v>
      </c>
      <c r="E5223" s="120" t="s">
        <v>11534</v>
      </c>
      <c r="F5223" s="211" t="s">
        <v>11535</v>
      </c>
      <c r="G5223" s="119" t="s">
        <v>5448</v>
      </c>
      <c r="H5223" s="121" t="s">
        <v>6799</v>
      </c>
      <c r="I5223" s="119" t="s">
        <v>30</v>
      </c>
      <c r="J5223" s="121" t="s">
        <v>77</v>
      </c>
      <c r="K5223" s="120"/>
      <c r="L5223" s="120" t="s">
        <v>32</v>
      </c>
      <c r="M5223" s="120" t="s">
        <v>33</v>
      </c>
      <c r="N5223" s="131">
        <v>43899</v>
      </c>
      <c r="P5223" s="124">
        <f t="shared" si="223"/>
        <v>0</v>
      </c>
      <c r="R5223" s="118">
        <f ca="1">TODAY()-N5223</f>
        <v>779</v>
      </c>
      <c r="Y5223" s="116" t="s">
        <v>356</v>
      </c>
    </row>
    <row r="5224" spans="1:25">
      <c r="A5224" s="116">
        <v>5224</v>
      </c>
      <c r="C5224" s="118">
        <f t="shared" si="224"/>
        <v>0</v>
      </c>
      <c r="D5224" s="120" t="s">
        <v>7069</v>
      </c>
      <c r="E5224" s="120" t="s">
        <v>11536</v>
      </c>
      <c r="F5224" s="211" t="s">
        <v>122</v>
      </c>
      <c r="G5224" s="119" t="s">
        <v>11537</v>
      </c>
      <c r="H5224" s="121" t="s">
        <v>6799</v>
      </c>
      <c r="I5224" s="121" t="s">
        <v>30</v>
      </c>
      <c r="J5224" s="121" t="s">
        <v>7091</v>
      </c>
      <c r="K5224" s="120"/>
      <c r="L5224" s="120" t="s">
        <v>32</v>
      </c>
      <c r="P5224" s="124">
        <f t="shared" si="223"/>
        <v>0</v>
      </c>
    </row>
    <row r="5225" spans="1:25">
      <c r="A5225" s="116">
        <v>5225</v>
      </c>
      <c r="C5225" s="118">
        <f t="shared" si="224"/>
        <v>0</v>
      </c>
      <c r="D5225" s="120" t="s">
        <v>7069</v>
      </c>
      <c r="E5225" s="120" t="s">
        <v>11538</v>
      </c>
      <c r="F5225" s="211" t="s">
        <v>1462</v>
      </c>
      <c r="G5225" s="119" t="s">
        <v>11539</v>
      </c>
      <c r="H5225" s="121" t="s">
        <v>6799</v>
      </c>
      <c r="I5225" s="121" t="s">
        <v>30</v>
      </c>
      <c r="J5225" s="121" t="s">
        <v>485</v>
      </c>
      <c r="K5225" s="120"/>
      <c r="L5225" s="120" t="s">
        <v>32</v>
      </c>
      <c r="P5225" s="124">
        <f t="shared" si="223"/>
        <v>0</v>
      </c>
    </row>
    <row r="5226" spans="1:25" ht="27.6">
      <c r="A5226" s="116">
        <v>5226</v>
      </c>
      <c r="C5226" s="118">
        <f t="shared" si="224"/>
        <v>0</v>
      </c>
      <c r="D5226" s="120" t="s">
        <v>7069</v>
      </c>
      <c r="E5226" s="120" t="s">
        <v>11540</v>
      </c>
      <c r="F5226" s="211" t="s">
        <v>11541</v>
      </c>
      <c r="G5226" s="119" t="s">
        <v>11539</v>
      </c>
      <c r="H5226" s="121" t="s">
        <v>6799</v>
      </c>
      <c r="I5226" s="121" t="s">
        <v>30</v>
      </c>
      <c r="J5226" s="121" t="s">
        <v>485</v>
      </c>
      <c r="K5226" s="120"/>
      <c r="L5226" s="120" t="s">
        <v>32</v>
      </c>
      <c r="P5226" s="124">
        <f t="shared" si="223"/>
        <v>0</v>
      </c>
    </row>
    <row r="5227" spans="1:25">
      <c r="A5227" s="116">
        <v>5227</v>
      </c>
      <c r="C5227" s="118">
        <f t="shared" si="224"/>
        <v>0</v>
      </c>
      <c r="D5227" s="120" t="s">
        <v>7069</v>
      </c>
      <c r="E5227" s="120" t="s">
        <v>11542</v>
      </c>
      <c r="F5227" s="211" t="s">
        <v>11543</v>
      </c>
      <c r="G5227" s="119" t="s">
        <v>85</v>
      </c>
      <c r="H5227" s="121" t="s">
        <v>6799</v>
      </c>
      <c r="I5227" s="119" t="s">
        <v>30</v>
      </c>
      <c r="J5227" s="121" t="s">
        <v>31</v>
      </c>
      <c r="K5227" s="120"/>
      <c r="L5227" s="120" t="s">
        <v>32</v>
      </c>
      <c r="M5227" s="120" t="s">
        <v>33</v>
      </c>
      <c r="N5227" s="131">
        <v>43899</v>
      </c>
      <c r="P5227" s="124">
        <f t="shared" si="223"/>
        <v>0</v>
      </c>
      <c r="R5227" s="118">
        <f ca="1">TODAY()-T5227</f>
        <v>779</v>
      </c>
      <c r="S5227" s="120" t="s">
        <v>92</v>
      </c>
      <c r="T5227" s="126">
        <v>43899</v>
      </c>
      <c r="Y5227" s="116" t="s">
        <v>11544</v>
      </c>
    </row>
    <row r="5228" spans="1:25" ht="27.6">
      <c r="A5228" s="116">
        <v>5228</v>
      </c>
      <c r="B5228" s="129">
        <v>44126</v>
      </c>
      <c r="C5228" s="118">
        <f t="shared" si="224"/>
        <v>10</v>
      </c>
      <c r="D5228" s="120" t="s">
        <v>252</v>
      </c>
      <c r="E5228" s="120" t="s">
        <v>11545</v>
      </c>
      <c r="F5228" s="211" t="s">
        <v>11546</v>
      </c>
      <c r="G5228" s="119" t="s">
        <v>10895</v>
      </c>
      <c r="H5228" s="121" t="s">
        <v>6799</v>
      </c>
      <c r="I5228" s="121" t="s">
        <v>30</v>
      </c>
      <c r="J5228" s="121" t="s">
        <v>485</v>
      </c>
      <c r="K5228" s="120"/>
      <c r="L5228" s="120" t="s">
        <v>32</v>
      </c>
      <c r="M5228" s="120" t="s">
        <v>78</v>
      </c>
      <c r="P5228" s="124">
        <f t="shared" si="223"/>
        <v>0</v>
      </c>
    </row>
    <row r="5229" spans="1:25">
      <c r="A5229" s="116">
        <v>5229</v>
      </c>
      <c r="C5229" s="118">
        <f t="shared" si="224"/>
        <v>0</v>
      </c>
      <c r="D5229" s="120" t="s">
        <v>252</v>
      </c>
      <c r="E5229" s="120" t="s">
        <v>11547</v>
      </c>
      <c r="F5229" s="211" t="s">
        <v>11548</v>
      </c>
      <c r="G5229" s="119" t="s">
        <v>11549</v>
      </c>
      <c r="H5229" s="121" t="s">
        <v>5003</v>
      </c>
      <c r="I5229" s="119" t="s">
        <v>30</v>
      </c>
      <c r="J5229" s="121" t="s">
        <v>31</v>
      </c>
      <c r="K5229" s="120"/>
      <c r="L5229" s="120" t="s">
        <v>32</v>
      </c>
      <c r="M5229" s="120" t="s">
        <v>33</v>
      </c>
      <c r="N5229" s="131">
        <v>43902</v>
      </c>
      <c r="O5229" s="131">
        <v>44120</v>
      </c>
      <c r="P5229" s="124">
        <f t="shared" si="223"/>
        <v>10</v>
      </c>
      <c r="R5229" s="125">
        <f ca="1">TODAY()-O5229</f>
        <v>558</v>
      </c>
      <c r="S5229" s="120" t="s">
        <v>92</v>
      </c>
      <c r="T5229" s="126">
        <v>43903</v>
      </c>
      <c r="Y5229" s="116" t="s">
        <v>11550</v>
      </c>
    </row>
    <row r="5230" spans="1:25">
      <c r="A5230" s="116">
        <v>5230</v>
      </c>
      <c r="B5230" s="129">
        <v>44120</v>
      </c>
      <c r="C5230" s="118">
        <f t="shared" si="224"/>
        <v>10</v>
      </c>
      <c r="D5230" s="120" t="s">
        <v>252</v>
      </c>
      <c r="E5230" s="120" t="s">
        <v>11551</v>
      </c>
      <c r="F5230" s="211" t="s">
        <v>11552</v>
      </c>
      <c r="G5230" s="119" t="s">
        <v>3250</v>
      </c>
      <c r="H5230" s="121" t="s">
        <v>6799</v>
      </c>
      <c r="I5230" s="119" t="s">
        <v>30</v>
      </c>
      <c r="J5230" s="121" t="s">
        <v>77</v>
      </c>
      <c r="K5230" s="120"/>
      <c r="L5230" s="120" t="s">
        <v>32</v>
      </c>
      <c r="P5230" s="124">
        <f t="shared" si="223"/>
        <v>0</v>
      </c>
    </row>
    <row r="5231" spans="1:25">
      <c r="A5231" s="116">
        <v>5231</v>
      </c>
      <c r="B5231" s="129">
        <v>44120</v>
      </c>
      <c r="C5231" s="118">
        <f t="shared" si="224"/>
        <v>10</v>
      </c>
      <c r="D5231" s="120" t="s">
        <v>252</v>
      </c>
      <c r="E5231" s="120" t="s">
        <v>11553</v>
      </c>
      <c r="F5231" s="211" t="s">
        <v>8173</v>
      </c>
      <c r="G5231" s="119" t="s">
        <v>409</v>
      </c>
      <c r="H5231" s="121" t="s">
        <v>5003</v>
      </c>
      <c r="I5231" s="119" t="s">
        <v>30</v>
      </c>
      <c r="J5231" s="121" t="s">
        <v>77</v>
      </c>
      <c r="K5231" s="120"/>
      <c r="L5231" s="120" t="s">
        <v>32</v>
      </c>
      <c r="M5231" s="120" t="s">
        <v>33</v>
      </c>
      <c r="N5231" s="131">
        <v>44123</v>
      </c>
      <c r="P5231" s="124">
        <f t="shared" si="223"/>
        <v>0</v>
      </c>
    </row>
    <row r="5232" spans="1:25">
      <c r="A5232" s="116">
        <v>5232</v>
      </c>
      <c r="C5232" s="118">
        <f t="shared" si="224"/>
        <v>0</v>
      </c>
      <c r="D5232" s="120" t="s">
        <v>7069</v>
      </c>
      <c r="E5232" s="120" t="s">
        <v>11554</v>
      </c>
      <c r="F5232" s="211" t="s">
        <v>11555</v>
      </c>
      <c r="G5232" s="119" t="s">
        <v>2820</v>
      </c>
      <c r="H5232" s="121" t="s">
        <v>5003</v>
      </c>
      <c r="I5232" s="119" t="s">
        <v>30</v>
      </c>
      <c r="J5232" s="121" t="s">
        <v>77</v>
      </c>
      <c r="K5232" s="120"/>
      <c r="L5232" s="120" t="s">
        <v>32</v>
      </c>
      <c r="M5232" s="120" t="s">
        <v>33</v>
      </c>
      <c r="N5232" s="131">
        <v>43899</v>
      </c>
      <c r="P5232" s="124">
        <f t="shared" si="223"/>
        <v>0</v>
      </c>
      <c r="R5232" s="118">
        <f ca="1">TODAY()-T5232</f>
        <v>779</v>
      </c>
      <c r="S5232" s="120" t="s">
        <v>92</v>
      </c>
      <c r="T5232" s="126">
        <v>43899</v>
      </c>
      <c r="Y5232" s="116" t="s">
        <v>11556</v>
      </c>
    </row>
    <row r="5233" spans="1:18">
      <c r="A5233" s="116">
        <v>5233</v>
      </c>
      <c r="C5233" s="118">
        <f t="shared" si="224"/>
        <v>0</v>
      </c>
      <c r="D5233" s="120" t="s">
        <v>252</v>
      </c>
      <c r="E5233" s="120" t="s">
        <v>11557</v>
      </c>
      <c r="F5233" s="211" t="s">
        <v>11558</v>
      </c>
      <c r="G5233" s="119" t="s">
        <v>7451</v>
      </c>
      <c r="H5233" s="121" t="s">
        <v>5003</v>
      </c>
      <c r="I5233" s="119" t="s">
        <v>30</v>
      </c>
      <c r="J5233" s="121" t="s">
        <v>77</v>
      </c>
      <c r="K5233" s="120"/>
      <c r="L5233" s="120" t="s">
        <v>32</v>
      </c>
      <c r="M5233" s="120" t="s">
        <v>33</v>
      </c>
      <c r="N5233" s="131">
        <v>43970</v>
      </c>
      <c r="O5233" s="131">
        <v>44120</v>
      </c>
      <c r="P5233" s="124">
        <f t="shared" si="223"/>
        <v>10</v>
      </c>
      <c r="R5233" s="125">
        <f ca="1">TODAY()-O5233</f>
        <v>558</v>
      </c>
    </row>
    <row r="5234" spans="1:18">
      <c r="A5234" s="116">
        <v>5234</v>
      </c>
      <c r="B5234" s="129">
        <v>44120</v>
      </c>
      <c r="C5234" s="118">
        <f t="shared" si="224"/>
        <v>10</v>
      </c>
      <c r="D5234" s="120" t="s">
        <v>252</v>
      </c>
      <c r="E5234" s="120" t="s">
        <v>11559</v>
      </c>
      <c r="F5234" s="211" t="s">
        <v>11560</v>
      </c>
      <c r="G5234" s="119" t="s">
        <v>2109</v>
      </c>
      <c r="H5234" s="121" t="s">
        <v>6799</v>
      </c>
      <c r="I5234" s="119" t="s">
        <v>30</v>
      </c>
      <c r="J5234" s="121" t="s">
        <v>77</v>
      </c>
      <c r="K5234" s="120"/>
      <c r="L5234" s="120" t="s">
        <v>32</v>
      </c>
      <c r="P5234" s="124">
        <f t="shared" si="223"/>
        <v>0</v>
      </c>
    </row>
    <row r="5235" spans="1:18">
      <c r="A5235" s="116">
        <v>5235</v>
      </c>
      <c r="C5235" s="118">
        <f t="shared" si="224"/>
        <v>0</v>
      </c>
      <c r="D5235" s="120" t="s">
        <v>252</v>
      </c>
      <c r="E5235" s="120" t="s">
        <v>11561</v>
      </c>
      <c r="F5235" s="211" t="s">
        <v>122</v>
      </c>
      <c r="G5235" s="119" t="s">
        <v>11481</v>
      </c>
      <c r="H5235" s="121" t="s">
        <v>6799</v>
      </c>
      <c r="I5235" s="119" t="s">
        <v>30</v>
      </c>
      <c r="J5235" s="121" t="s">
        <v>77</v>
      </c>
      <c r="K5235" s="120"/>
      <c r="L5235" s="120" t="s">
        <v>32</v>
      </c>
      <c r="M5235" s="120" t="s">
        <v>33</v>
      </c>
      <c r="N5235" s="131">
        <v>43983</v>
      </c>
      <c r="O5235" s="131">
        <v>44120</v>
      </c>
      <c r="P5235" s="124">
        <f t="shared" si="223"/>
        <v>10</v>
      </c>
      <c r="R5235" s="125">
        <f ca="1">TODAY()-O5235</f>
        <v>558</v>
      </c>
    </row>
    <row r="5236" spans="1:18">
      <c r="A5236" s="116">
        <v>5236</v>
      </c>
      <c r="B5236" s="129">
        <v>44126</v>
      </c>
      <c r="C5236" s="118">
        <f t="shared" si="224"/>
        <v>10</v>
      </c>
      <c r="D5236" s="120" t="s">
        <v>252</v>
      </c>
      <c r="E5236" s="120" t="s">
        <v>11562</v>
      </c>
      <c r="F5236" s="211" t="s">
        <v>547</v>
      </c>
      <c r="G5236" s="119" t="s">
        <v>11563</v>
      </c>
      <c r="H5236" s="121" t="s">
        <v>6799</v>
      </c>
      <c r="I5236" s="119" t="s">
        <v>30</v>
      </c>
      <c r="J5236" s="121" t="s">
        <v>77</v>
      </c>
      <c r="K5236" s="120"/>
      <c r="L5236" s="120" t="s">
        <v>32</v>
      </c>
      <c r="M5236" s="120" t="s">
        <v>78</v>
      </c>
      <c r="P5236" s="124">
        <f t="shared" si="223"/>
        <v>0</v>
      </c>
    </row>
    <row r="5237" spans="1:18" ht="27.6">
      <c r="A5237" s="116">
        <v>5237</v>
      </c>
      <c r="C5237" s="118">
        <f t="shared" si="224"/>
        <v>0</v>
      </c>
      <c r="D5237" s="120" t="s">
        <v>252</v>
      </c>
      <c r="E5237" s="120" t="s">
        <v>11564</v>
      </c>
      <c r="F5237" s="211" t="s">
        <v>11565</v>
      </c>
      <c r="G5237" s="119" t="s">
        <v>11563</v>
      </c>
      <c r="H5237" s="121" t="s">
        <v>6799</v>
      </c>
      <c r="I5237" s="119" t="s">
        <v>30</v>
      </c>
      <c r="J5237" s="121" t="s">
        <v>77</v>
      </c>
      <c r="K5237" s="120"/>
      <c r="L5237" s="120" t="s">
        <v>32</v>
      </c>
      <c r="M5237" s="120" t="s">
        <v>33</v>
      </c>
      <c r="N5237" s="131">
        <v>43900</v>
      </c>
      <c r="O5237" s="131">
        <v>44474</v>
      </c>
      <c r="P5237" s="124">
        <f t="shared" si="223"/>
        <v>10</v>
      </c>
      <c r="R5237" s="125">
        <f ca="1">TODAY()-O5237</f>
        <v>204</v>
      </c>
    </row>
    <row r="5238" spans="1:18">
      <c r="A5238" s="116">
        <v>5238</v>
      </c>
      <c r="B5238" s="129">
        <v>44126</v>
      </c>
      <c r="C5238" s="118">
        <f t="shared" si="224"/>
        <v>10</v>
      </c>
      <c r="D5238" s="120" t="s">
        <v>252</v>
      </c>
      <c r="E5238" s="120" t="s">
        <v>11566</v>
      </c>
      <c r="F5238" s="211" t="s">
        <v>122</v>
      </c>
      <c r="G5238" s="119" t="s">
        <v>11567</v>
      </c>
      <c r="H5238" s="121" t="s">
        <v>6799</v>
      </c>
      <c r="I5238" s="119" t="s">
        <v>30</v>
      </c>
      <c r="J5238" s="121" t="s">
        <v>31</v>
      </c>
      <c r="K5238" s="120"/>
      <c r="L5238" s="120" t="s">
        <v>32</v>
      </c>
      <c r="M5238" s="120" t="s">
        <v>78</v>
      </c>
      <c r="P5238" s="124">
        <f t="shared" si="223"/>
        <v>0</v>
      </c>
    </row>
    <row r="5239" spans="1:18" ht="27.6">
      <c r="A5239" s="116">
        <v>5239</v>
      </c>
      <c r="B5239" s="129">
        <v>44126</v>
      </c>
      <c r="C5239" s="118">
        <f t="shared" si="224"/>
        <v>10</v>
      </c>
      <c r="D5239" s="120" t="s">
        <v>252</v>
      </c>
      <c r="E5239" s="120" t="s">
        <v>11568</v>
      </c>
      <c r="F5239" s="211" t="s">
        <v>11569</v>
      </c>
      <c r="G5239" s="119" t="s">
        <v>11567</v>
      </c>
      <c r="H5239" s="121" t="s">
        <v>6799</v>
      </c>
      <c r="I5239" s="119" t="s">
        <v>30</v>
      </c>
      <c r="J5239" s="121" t="s">
        <v>31</v>
      </c>
      <c r="K5239" s="120"/>
      <c r="L5239" s="120" t="s">
        <v>32</v>
      </c>
      <c r="M5239" s="120" t="s">
        <v>78</v>
      </c>
      <c r="P5239" s="124">
        <f t="shared" si="223"/>
        <v>0</v>
      </c>
    </row>
    <row r="5240" spans="1:18">
      <c r="A5240" s="116">
        <v>5240</v>
      </c>
      <c r="B5240" s="129">
        <v>44126</v>
      </c>
      <c r="C5240" s="118">
        <f t="shared" si="224"/>
        <v>10</v>
      </c>
      <c r="D5240" s="120" t="s">
        <v>252</v>
      </c>
      <c r="E5240" s="120" t="s">
        <v>11570</v>
      </c>
      <c r="F5240" s="211" t="s">
        <v>1023</v>
      </c>
      <c r="G5240" s="119" t="s">
        <v>11571</v>
      </c>
      <c r="H5240" s="121" t="s">
        <v>6799</v>
      </c>
      <c r="I5240" s="119" t="s">
        <v>30</v>
      </c>
      <c r="J5240" s="121" t="s">
        <v>77</v>
      </c>
      <c r="K5240" s="120"/>
      <c r="L5240" s="120" t="s">
        <v>32</v>
      </c>
      <c r="M5240" s="120" t="s">
        <v>78</v>
      </c>
      <c r="P5240" s="124">
        <f t="shared" si="223"/>
        <v>0</v>
      </c>
    </row>
    <row r="5241" spans="1:18">
      <c r="A5241" s="116">
        <v>5241</v>
      </c>
      <c r="B5241" s="129">
        <v>44126</v>
      </c>
      <c r="C5241" s="118">
        <f t="shared" si="224"/>
        <v>10</v>
      </c>
      <c r="D5241" s="120" t="s">
        <v>252</v>
      </c>
      <c r="E5241" s="120" t="s">
        <v>11572</v>
      </c>
      <c r="F5241" s="211" t="s">
        <v>636</v>
      </c>
      <c r="G5241" s="119" t="s">
        <v>11573</v>
      </c>
      <c r="H5241" s="121" t="s">
        <v>6799</v>
      </c>
      <c r="I5241" s="119" t="s">
        <v>30</v>
      </c>
      <c r="J5241" s="121" t="s">
        <v>77</v>
      </c>
      <c r="K5241" s="120"/>
      <c r="L5241" s="120" t="s">
        <v>32</v>
      </c>
      <c r="M5241" s="120" t="s">
        <v>78</v>
      </c>
      <c r="P5241" s="124">
        <f t="shared" si="223"/>
        <v>0</v>
      </c>
    </row>
    <row r="5242" spans="1:18">
      <c r="A5242" s="116">
        <v>5242</v>
      </c>
      <c r="B5242" s="129">
        <v>44126</v>
      </c>
      <c r="C5242" s="118">
        <f t="shared" si="224"/>
        <v>10</v>
      </c>
      <c r="D5242" s="120" t="s">
        <v>252</v>
      </c>
      <c r="E5242" s="120" t="s">
        <v>11574</v>
      </c>
      <c r="F5242" s="211" t="s">
        <v>122</v>
      </c>
      <c r="G5242" s="119" t="s">
        <v>11573</v>
      </c>
      <c r="H5242" s="121" t="s">
        <v>6799</v>
      </c>
      <c r="I5242" s="119" t="s">
        <v>30</v>
      </c>
      <c r="J5242" s="121" t="s">
        <v>77</v>
      </c>
      <c r="K5242" s="120"/>
      <c r="L5242" s="120" t="s">
        <v>32</v>
      </c>
      <c r="M5242" s="120" t="s">
        <v>78</v>
      </c>
      <c r="P5242" s="124">
        <f t="shared" si="223"/>
        <v>0</v>
      </c>
    </row>
    <row r="5243" spans="1:18">
      <c r="A5243" s="116">
        <v>5243</v>
      </c>
      <c r="B5243" s="129">
        <v>44126</v>
      </c>
      <c r="C5243" s="118">
        <f t="shared" si="224"/>
        <v>10</v>
      </c>
      <c r="D5243" s="120" t="s">
        <v>252</v>
      </c>
      <c r="E5243" s="120" t="s">
        <v>11575</v>
      </c>
      <c r="F5243" s="211" t="s">
        <v>11576</v>
      </c>
      <c r="G5243" s="119" t="s">
        <v>4949</v>
      </c>
      <c r="H5243" s="121" t="s">
        <v>6799</v>
      </c>
      <c r="I5243" s="121" t="s">
        <v>30</v>
      </c>
      <c r="J5243" s="121" t="s">
        <v>7726</v>
      </c>
      <c r="K5243" s="120"/>
      <c r="L5243" s="120" t="s">
        <v>32</v>
      </c>
      <c r="M5243" s="120" t="s">
        <v>78</v>
      </c>
      <c r="P5243" s="124">
        <f t="shared" si="223"/>
        <v>0</v>
      </c>
    </row>
    <row r="5244" spans="1:18">
      <c r="A5244" s="116">
        <v>5244</v>
      </c>
      <c r="B5244" s="129">
        <v>44126</v>
      </c>
      <c r="C5244" s="118">
        <f t="shared" si="224"/>
        <v>10</v>
      </c>
      <c r="D5244" s="120" t="s">
        <v>252</v>
      </c>
      <c r="E5244" s="120" t="s">
        <v>11577</v>
      </c>
      <c r="F5244" s="211" t="s">
        <v>11578</v>
      </c>
      <c r="G5244" s="119" t="s">
        <v>11579</v>
      </c>
      <c r="H5244" s="121" t="s">
        <v>6799</v>
      </c>
      <c r="I5244" s="119" t="s">
        <v>30</v>
      </c>
      <c r="J5244" s="121" t="s">
        <v>31</v>
      </c>
      <c r="K5244" s="120"/>
      <c r="L5244" s="120" t="s">
        <v>32</v>
      </c>
      <c r="M5244" s="120" t="s">
        <v>78</v>
      </c>
      <c r="P5244" s="124">
        <f t="shared" si="223"/>
        <v>0</v>
      </c>
    </row>
    <row r="5245" spans="1:18">
      <c r="A5245" s="116">
        <v>5245</v>
      </c>
      <c r="B5245" s="129">
        <v>44126</v>
      </c>
      <c r="C5245" s="118">
        <f t="shared" si="224"/>
        <v>10</v>
      </c>
      <c r="D5245" s="120" t="s">
        <v>252</v>
      </c>
      <c r="E5245" s="120" t="s">
        <v>11580</v>
      </c>
      <c r="F5245" s="211" t="s">
        <v>2491</v>
      </c>
      <c r="G5245" s="119" t="s">
        <v>11581</v>
      </c>
      <c r="H5245" s="121" t="s">
        <v>6799</v>
      </c>
      <c r="I5245" s="119" t="s">
        <v>30</v>
      </c>
      <c r="J5245" s="121" t="s">
        <v>77</v>
      </c>
      <c r="K5245" s="120"/>
      <c r="L5245" s="120" t="s">
        <v>32</v>
      </c>
      <c r="M5245" s="120" t="s">
        <v>78</v>
      </c>
      <c r="P5245" s="124">
        <f t="shared" si="223"/>
        <v>0</v>
      </c>
    </row>
    <row r="5246" spans="1:18">
      <c r="A5246" s="116">
        <v>5246</v>
      </c>
      <c r="B5246" s="129">
        <v>44126</v>
      </c>
      <c r="C5246" s="118">
        <f t="shared" si="224"/>
        <v>10</v>
      </c>
      <c r="D5246" s="120" t="s">
        <v>252</v>
      </c>
      <c r="E5246" s="120" t="s">
        <v>11582</v>
      </c>
      <c r="F5246" s="211" t="s">
        <v>7825</v>
      </c>
      <c r="G5246" s="119" t="s">
        <v>11581</v>
      </c>
      <c r="H5246" s="121" t="s">
        <v>6799</v>
      </c>
      <c r="I5246" s="119" t="s">
        <v>30</v>
      </c>
      <c r="J5246" s="121" t="s">
        <v>77</v>
      </c>
      <c r="K5246" s="120"/>
      <c r="L5246" s="120" t="s">
        <v>32</v>
      </c>
      <c r="M5246" s="120" t="s">
        <v>78</v>
      </c>
      <c r="P5246" s="124">
        <f t="shared" si="223"/>
        <v>0</v>
      </c>
    </row>
    <row r="5247" spans="1:18">
      <c r="A5247" s="116">
        <v>5247</v>
      </c>
      <c r="B5247" s="129">
        <v>44126</v>
      </c>
      <c r="C5247" s="118">
        <f t="shared" si="224"/>
        <v>10</v>
      </c>
      <c r="D5247" s="120" t="s">
        <v>252</v>
      </c>
      <c r="E5247" s="120" t="s">
        <v>11583</v>
      </c>
      <c r="F5247" s="211" t="s">
        <v>11584</v>
      </c>
      <c r="G5247" s="119" t="s">
        <v>11585</v>
      </c>
      <c r="H5247" s="121" t="s">
        <v>6799</v>
      </c>
      <c r="I5247" s="121" t="s">
        <v>30</v>
      </c>
      <c r="J5247" s="121" t="s">
        <v>7142</v>
      </c>
      <c r="K5247" s="120"/>
      <c r="L5247" s="120" t="s">
        <v>32</v>
      </c>
      <c r="M5247" s="120" t="s">
        <v>78</v>
      </c>
      <c r="P5247" s="124">
        <f t="shared" si="223"/>
        <v>0</v>
      </c>
    </row>
    <row r="5248" spans="1:18">
      <c r="A5248" s="116">
        <v>5248</v>
      </c>
      <c r="B5248" s="129">
        <v>44126</v>
      </c>
      <c r="C5248" s="118">
        <f t="shared" si="224"/>
        <v>10</v>
      </c>
      <c r="D5248" s="120" t="s">
        <v>252</v>
      </c>
      <c r="E5248" s="120" t="s">
        <v>11586</v>
      </c>
      <c r="F5248" s="211" t="s">
        <v>11587</v>
      </c>
      <c r="G5248" s="119" t="s">
        <v>11588</v>
      </c>
      <c r="H5248" s="121" t="s">
        <v>6799</v>
      </c>
      <c r="I5248" s="121" t="s">
        <v>30</v>
      </c>
      <c r="J5248" s="121" t="s">
        <v>7142</v>
      </c>
      <c r="K5248" s="120"/>
      <c r="L5248" s="120" t="s">
        <v>32</v>
      </c>
      <c r="M5248" s="120" t="s">
        <v>78</v>
      </c>
      <c r="P5248" s="124">
        <f t="shared" si="223"/>
        <v>0</v>
      </c>
    </row>
    <row r="5249" spans="1:25">
      <c r="A5249" s="116">
        <v>5249</v>
      </c>
      <c r="C5249" s="118">
        <f t="shared" si="224"/>
        <v>0</v>
      </c>
      <c r="D5249" s="120" t="s">
        <v>252</v>
      </c>
      <c r="E5249" s="120" t="s">
        <v>11589</v>
      </c>
      <c r="F5249" s="211" t="s">
        <v>11590</v>
      </c>
      <c r="G5249" s="119" t="s">
        <v>8484</v>
      </c>
      <c r="H5249" s="121" t="s">
        <v>5003</v>
      </c>
      <c r="I5249" s="121" t="s">
        <v>30</v>
      </c>
      <c r="J5249" s="121" t="s">
        <v>485</v>
      </c>
      <c r="K5249" s="120"/>
      <c r="L5249" s="120" t="s">
        <v>32</v>
      </c>
      <c r="M5249" s="120" t="s">
        <v>33</v>
      </c>
      <c r="N5249" s="131">
        <v>43901</v>
      </c>
      <c r="O5249" s="131">
        <v>44467</v>
      </c>
      <c r="P5249" s="124">
        <f t="shared" si="223"/>
        <v>9</v>
      </c>
      <c r="R5249" s="125">
        <f ca="1">TODAY()-O5249</f>
        <v>211</v>
      </c>
    </row>
    <row r="5250" spans="1:25">
      <c r="A5250" s="116">
        <v>5250</v>
      </c>
      <c r="B5250" s="129">
        <v>44120</v>
      </c>
      <c r="C5250" s="118">
        <f t="shared" si="224"/>
        <v>10</v>
      </c>
      <c r="D5250" s="120" t="s">
        <v>252</v>
      </c>
      <c r="E5250" s="120" t="s">
        <v>11591</v>
      </c>
      <c r="F5250" s="211" t="s">
        <v>11592</v>
      </c>
      <c r="G5250" s="119" t="s">
        <v>11593</v>
      </c>
      <c r="H5250" s="121" t="s">
        <v>6799</v>
      </c>
      <c r="I5250" s="119" t="s">
        <v>30</v>
      </c>
      <c r="J5250" s="121" t="s">
        <v>31</v>
      </c>
      <c r="K5250" s="120"/>
      <c r="L5250" s="120" t="s">
        <v>32</v>
      </c>
      <c r="M5250" s="120" t="s">
        <v>466</v>
      </c>
      <c r="P5250" s="124">
        <f t="shared" si="223"/>
        <v>0</v>
      </c>
    </row>
    <row r="5251" spans="1:25" ht="27.6">
      <c r="A5251" s="116">
        <v>5251</v>
      </c>
      <c r="B5251" s="129">
        <v>44126</v>
      </c>
      <c r="C5251" s="118">
        <f t="shared" si="224"/>
        <v>10</v>
      </c>
      <c r="D5251" s="120" t="s">
        <v>252</v>
      </c>
      <c r="E5251" s="120" t="s">
        <v>11594</v>
      </c>
      <c r="F5251" s="211" t="s">
        <v>11595</v>
      </c>
      <c r="G5251" s="119" t="s">
        <v>11596</v>
      </c>
      <c r="H5251" s="121" t="s">
        <v>6799</v>
      </c>
      <c r="I5251" s="121" t="s">
        <v>30</v>
      </c>
      <c r="J5251" s="121" t="s">
        <v>1544</v>
      </c>
      <c r="K5251" s="120"/>
      <c r="L5251" s="120" t="s">
        <v>32</v>
      </c>
      <c r="M5251" s="120" t="s">
        <v>78</v>
      </c>
      <c r="P5251" s="124">
        <f t="shared" si="223"/>
        <v>0</v>
      </c>
    </row>
    <row r="5252" spans="1:25">
      <c r="A5252" s="116">
        <v>5252</v>
      </c>
      <c r="C5252" s="118">
        <f t="shared" si="224"/>
        <v>0</v>
      </c>
      <c r="D5252" s="120" t="s">
        <v>7069</v>
      </c>
      <c r="E5252" s="120" t="s">
        <v>11597</v>
      </c>
      <c r="F5252" s="211" t="s">
        <v>11598</v>
      </c>
      <c r="G5252" s="119" t="s">
        <v>11599</v>
      </c>
      <c r="H5252" s="121" t="s">
        <v>6799</v>
      </c>
      <c r="I5252" s="121" t="s">
        <v>30</v>
      </c>
      <c r="J5252" s="121" t="s">
        <v>10497</v>
      </c>
      <c r="K5252" s="120"/>
      <c r="L5252" s="120" t="s">
        <v>32</v>
      </c>
      <c r="M5252" s="120" t="s">
        <v>33</v>
      </c>
      <c r="N5252" s="131">
        <v>43970</v>
      </c>
      <c r="P5252" s="124">
        <f t="shared" ref="P5252:P5315" si="225">IF(O5252&lt;&gt;0,MONTH(O5252),0)</f>
        <v>0</v>
      </c>
      <c r="R5252" s="118">
        <f ca="1">TODAY()-T5252</f>
        <v>701</v>
      </c>
      <c r="S5252" s="120" t="s">
        <v>92</v>
      </c>
      <c r="T5252" s="126">
        <v>43977</v>
      </c>
    </row>
    <row r="5253" spans="1:25">
      <c r="A5253" s="116">
        <v>5253</v>
      </c>
      <c r="B5253" s="129">
        <v>44120</v>
      </c>
      <c r="C5253" s="118">
        <f t="shared" si="224"/>
        <v>10</v>
      </c>
      <c r="D5253" s="120" t="s">
        <v>252</v>
      </c>
      <c r="E5253" s="120" t="s">
        <v>11600</v>
      </c>
      <c r="F5253" s="211" t="s">
        <v>7956</v>
      </c>
      <c r="G5253" s="119" t="s">
        <v>11601</v>
      </c>
      <c r="H5253" s="121" t="s">
        <v>6799</v>
      </c>
      <c r="I5253" s="121" t="s">
        <v>30</v>
      </c>
      <c r="K5253" s="120"/>
      <c r="L5253" s="120" t="s">
        <v>32</v>
      </c>
      <c r="P5253" s="124">
        <f t="shared" si="225"/>
        <v>0</v>
      </c>
    </row>
    <row r="5254" spans="1:25" ht="41.4">
      <c r="A5254" s="116">
        <v>5254</v>
      </c>
      <c r="B5254" s="129">
        <v>44126</v>
      </c>
      <c r="C5254" s="118">
        <f t="shared" ref="C5254:C5317" si="226">IF(B5254&lt;&gt;0,MONTH(B5254),0)</f>
        <v>10</v>
      </c>
      <c r="D5254" s="120" t="s">
        <v>252</v>
      </c>
      <c r="E5254" s="120" t="s">
        <v>11602</v>
      </c>
      <c r="F5254" s="211" t="s">
        <v>11603</v>
      </c>
      <c r="G5254" s="119" t="s">
        <v>11604</v>
      </c>
      <c r="H5254" s="121" t="s">
        <v>6799</v>
      </c>
      <c r="I5254" s="119" t="s">
        <v>30</v>
      </c>
      <c r="J5254" s="121" t="s">
        <v>77</v>
      </c>
      <c r="K5254" s="120"/>
      <c r="L5254" s="120" t="s">
        <v>32</v>
      </c>
      <c r="M5254" s="120" t="s">
        <v>78</v>
      </c>
      <c r="P5254" s="124">
        <f t="shared" si="225"/>
        <v>0</v>
      </c>
    </row>
    <row r="5255" spans="1:25" ht="27.6">
      <c r="A5255" s="116">
        <v>5255</v>
      </c>
      <c r="B5255" s="129">
        <v>44126</v>
      </c>
      <c r="C5255" s="118">
        <f t="shared" si="226"/>
        <v>10</v>
      </c>
      <c r="D5255" s="120" t="s">
        <v>252</v>
      </c>
      <c r="E5255" s="120" t="s">
        <v>11605</v>
      </c>
      <c r="F5255" s="211" t="s">
        <v>11606</v>
      </c>
      <c r="G5255" s="119" t="s">
        <v>381</v>
      </c>
      <c r="H5255" s="121" t="s">
        <v>5003</v>
      </c>
      <c r="I5255" s="119" t="s">
        <v>30</v>
      </c>
      <c r="J5255" s="121" t="s">
        <v>77</v>
      </c>
      <c r="K5255" s="120"/>
      <c r="L5255" s="120" t="s">
        <v>32</v>
      </c>
      <c r="M5255" s="120" t="s">
        <v>78</v>
      </c>
      <c r="P5255" s="124">
        <f t="shared" si="225"/>
        <v>0</v>
      </c>
    </row>
    <row r="5256" spans="1:25">
      <c r="A5256" s="116">
        <v>5256</v>
      </c>
      <c r="C5256" s="118">
        <f t="shared" si="226"/>
        <v>0</v>
      </c>
      <c r="D5256" s="120" t="s">
        <v>7069</v>
      </c>
      <c r="E5256" s="120" t="s">
        <v>11607</v>
      </c>
      <c r="F5256" s="211" t="s">
        <v>11608</v>
      </c>
      <c r="G5256" s="119" t="s">
        <v>381</v>
      </c>
      <c r="H5256" s="121" t="s">
        <v>5003</v>
      </c>
      <c r="I5256" s="119" t="s">
        <v>30</v>
      </c>
      <c r="J5256" s="121" t="s">
        <v>529</v>
      </c>
      <c r="K5256" s="120"/>
      <c r="L5256" s="120" t="s">
        <v>32</v>
      </c>
      <c r="M5256" s="120" t="s">
        <v>33</v>
      </c>
      <c r="N5256" s="131">
        <v>43970</v>
      </c>
      <c r="P5256" s="124">
        <f t="shared" si="225"/>
        <v>0</v>
      </c>
      <c r="R5256" s="118">
        <f ca="1">TODAY()-T5256</f>
        <v>707</v>
      </c>
      <c r="S5256" s="120" t="s">
        <v>135</v>
      </c>
      <c r="T5256" s="126">
        <v>43971</v>
      </c>
      <c r="Y5256" s="116" t="s">
        <v>11609</v>
      </c>
    </row>
    <row r="5257" spans="1:25" ht="14.4">
      <c r="A5257" s="116">
        <v>5257</v>
      </c>
      <c r="C5257" s="118">
        <f t="shared" si="226"/>
        <v>0</v>
      </c>
      <c r="D5257" s="120" t="s">
        <v>25</v>
      </c>
      <c r="E5257" s="120" t="s">
        <v>11610</v>
      </c>
      <c r="F5257" s="211" t="s">
        <v>158</v>
      </c>
      <c r="G5257" s="119" t="s">
        <v>10096</v>
      </c>
      <c r="H5257" s="121" t="s">
        <v>29</v>
      </c>
      <c r="I5257" s="119" t="s">
        <v>30</v>
      </c>
      <c r="J5257" s="121" t="s">
        <v>31</v>
      </c>
      <c r="K5257" s="120"/>
      <c r="L5257" s="120" t="s">
        <v>32</v>
      </c>
      <c r="M5257" s="120" t="s">
        <v>33</v>
      </c>
      <c r="N5257" s="131">
        <v>43906</v>
      </c>
      <c r="O5257" s="131">
        <v>44333</v>
      </c>
      <c r="P5257" s="124">
        <f t="shared" si="225"/>
        <v>5</v>
      </c>
      <c r="R5257" s="125">
        <f ca="1">TODAY()-O5257</f>
        <v>345</v>
      </c>
      <c r="S5257" s="120" t="s">
        <v>34</v>
      </c>
      <c r="T5257" s="126">
        <v>43950</v>
      </c>
      <c r="U5257" t="s">
        <v>11611</v>
      </c>
      <c r="Y5257" s="116" t="s">
        <v>11612</v>
      </c>
    </row>
    <row r="5258" spans="1:25">
      <c r="A5258" s="116">
        <v>5258</v>
      </c>
      <c r="C5258" s="118">
        <f t="shared" si="226"/>
        <v>0</v>
      </c>
      <c r="E5258" s="120" t="s">
        <v>11613</v>
      </c>
      <c r="F5258" s="211" t="s">
        <v>11614</v>
      </c>
      <c r="G5258" s="119" t="s">
        <v>11615</v>
      </c>
      <c r="H5258" s="121" t="s">
        <v>41</v>
      </c>
      <c r="I5258" s="119" t="s">
        <v>30</v>
      </c>
      <c r="J5258" s="121" t="s">
        <v>31</v>
      </c>
      <c r="K5258" s="120"/>
      <c r="L5258" s="120" t="s">
        <v>32</v>
      </c>
      <c r="M5258" s="120" t="s">
        <v>33</v>
      </c>
      <c r="N5258" s="131" t="s">
        <v>7533</v>
      </c>
      <c r="P5258" s="124">
        <f t="shared" si="225"/>
        <v>0</v>
      </c>
      <c r="Y5258" s="116" t="s">
        <v>7533</v>
      </c>
    </row>
    <row r="5259" spans="1:25">
      <c r="A5259" s="116">
        <v>5259</v>
      </c>
      <c r="C5259" s="118">
        <f t="shared" si="226"/>
        <v>0</v>
      </c>
      <c r="D5259" s="120" t="s">
        <v>7069</v>
      </c>
      <c r="E5259" s="120" t="s">
        <v>11616</v>
      </c>
      <c r="F5259" s="211" t="s">
        <v>7342</v>
      </c>
      <c r="G5259" s="119" t="s">
        <v>11615</v>
      </c>
      <c r="H5259" s="121" t="s">
        <v>5003</v>
      </c>
      <c r="I5259" s="119" t="s">
        <v>30</v>
      </c>
      <c r="J5259" s="121" t="s">
        <v>31</v>
      </c>
      <c r="K5259" s="120"/>
      <c r="L5259" s="120" t="s">
        <v>32</v>
      </c>
      <c r="N5259" s="131" t="s">
        <v>7533</v>
      </c>
      <c r="P5259" s="124">
        <f t="shared" si="225"/>
        <v>0</v>
      </c>
      <c r="Y5259" s="116" t="s">
        <v>7533</v>
      </c>
    </row>
    <row r="5260" spans="1:25">
      <c r="A5260" s="116">
        <v>5260</v>
      </c>
      <c r="C5260" s="118">
        <f t="shared" si="226"/>
        <v>0</v>
      </c>
      <c r="D5260" s="120" t="s">
        <v>7069</v>
      </c>
      <c r="E5260" s="120" t="s">
        <v>11617</v>
      </c>
      <c r="F5260" s="211" t="s">
        <v>11618</v>
      </c>
      <c r="G5260" s="119" t="s">
        <v>11615</v>
      </c>
      <c r="H5260" s="121" t="s">
        <v>5003</v>
      </c>
      <c r="I5260" s="119" t="s">
        <v>30</v>
      </c>
      <c r="J5260" s="121" t="s">
        <v>31</v>
      </c>
      <c r="K5260" s="120"/>
      <c r="L5260" s="120" t="s">
        <v>32</v>
      </c>
      <c r="M5260" s="120" t="s">
        <v>33</v>
      </c>
      <c r="N5260" s="131">
        <v>43906</v>
      </c>
      <c r="P5260" s="124">
        <f t="shared" si="225"/>
        <v>0</v>
      </c>
      <c r="S5260" s="120" t="s">
        <v>34</v>
      </c>
      <c r="T5260" s="126">
        <v>43906</v>
      </c>
      <c r="U5260" s="126" t="s">
        <v>11619</v>
      </c>
      <c r="Y5260" s="116" t="s">
        <v>11620</v>
      </c>
    </row>
    <row r="5261" spans="1:25">
      <c r="A5261" s="116">
        <v>5261</v>
      </c>
      <c r="B5261" s="129">
        <v>44126</v>
      </c>
      <c r="C5261" s="118">
        <f t="shared" si="226"/>
        <v>10</v>
      </c>
      <c r="D5261" s="120" t="s">
        <v>252</v>
      </c>
      <c r="E5261" s="120" t="s">
        <v>11621</v>
      </c>
      <c r="F5261" s="211" t="s">
        <v>228</v>
      </c>
      <c r="G5261" s="119" t="s">
        <v>11615</v>
      </c>
      <c r="H5261" s="121" t="s">
        <v>5003</v>
      </c>
      <c r="I5261" s="121" t="s">
        <v>30</v>
      </c>
      <c r="J5261" s="121" t="s">
        <v>1544</v>
      </c>
      <c r="K5261" s="120"/>
      <c r="L5261" s="120" t="s">
        <v>32</v>
      </c>
      <c r="M5261" s="120" t="s">
        <v>78</v>
      </c>
      <c r="P5261" s="124">
        <f t="shared" si="225"/>
        <v>0</v>
      </c>
    </row>
    <row r="5262" spans="1:25">
      <c r="A5262" s="116">
        <v>5262</v>
      </c>
      <c r="B5262" s="129">
        <v>44126</v>
      </c>
      <c r="C5262" s="118">
        <f t="shared" si="226"/>
        <v>10</v>
      </c>
      <c r="D5262" s="120" t="s">
        <v>252</v>
      </c>
      <c r="E5262" s="120" t="s">
        <v>11622</v>
      </c>
      <c r="F5262" s="211" t="s">
        <v>11623</v>
      </c>
      <c r="G5262" s="119" t="s">
        <v>11615</v>
      </c>
      <c r="H5262" s="121" t="s">
        <v>5003</v>
      </c>
      <c r="I5262" s="121" t="s">
        <v>30</v>
      </c>
      <c r="J5262" s="121" t="s">
        <v>1544</v>
      </c>
      <c r="K5262" s="120"/>
      <c r="L5262" s="120" t="s">
        <v>32</v>
      </c>
      <c r="M5262" s="120" t="s">
        <v>78</v>
      </c>
      <c r="P5262" s="124">
        <f t="shared" si="225"/>
        <v>0</v>
      </c>
    </row>
    <row r="5263" spans="1:25" ht="27.6">
      <c r="A5263" s="116">
        <v>5263</v>
      </c>
      <c r="B5263" s="129">
        <v>44126</v>
      </c>
      <c r="C5263" s="118">
        <f t="shared" si="226"/>
        <v>10</v>
      </c>
      <c r="D5263" s="120" t="s">
        <v>252</v>
      </c>
      <c r="E5263" s="120" t="s">
        <v>11624</v>
      </c>
      <c r="F5263" s="211" t="s">
        <v>11625</v>
      </c>
      <c r="G5263" s="119" t="s">
        <v>11626</v>
      </c>
      <c r="H5263" s="121" t="s">
        <v>6799</v>
      </c>
      <c r="I5263" s="119" t="s">
        <v>30</v>
      </c>
      <c r="J5263" s="121" t="s">
        <v>77</v>
      </c>
      <c r="K5263" s="120"/>
      <c r="L5263" s="120" t="s">
        <v>32</v>
      </c>
      <c r="M5263" s="120" t="s">
        <v>78</v>
      </c>
      <c r="P5263" s="124">
        <f t="shared" si="225"/>
        <v>0</v>
      </c>
    </row>
    <row r="5264" spans="1:25">
      <c r="A5264" s="116">
        <v>5264</v>
      </c>
      <c r="B5264" s="129">
        <v>44126</v>
      </c>
      <c r="C5264" s="118">
        <f t="shared" si="226"/>
        <v>10</v>
      </c>
      <c r="D5264" s="120" t="s">
        <v>252</v>
      </c>
      <c r="E5264" s="120" t="s">
        <v>11627</v>
      </c>
      <c r="F5264" s="211" t="s">
        <v>7403</v>
      </c>
      <c r="G5264" s="119" t="s">
        <v>11628</v>
      </c>
      <c r="H5264" s="121" t="s">
        <v>6799</v>
      </c>
      <c r="I5264" s="121" t="s">
        <v>30</v>
      </c>
      <c r="J5264" s="121" t="s">
        <v>7271</v>
      </c>
      <c r="K5264" s="120"/>
      <c r="L5264" s="120" t="s">
        <v>32</v>
      </c>
      <c r="M5264" s="120" t="s">
        <v>78</v>
      </c>
      <c r="P5264" s="124">
        <f t="shared" si="225"/>
        <v>0</v>
      </c>
    </row>
    <row r="5265" spans="1:25">
      <c r="A5265" s="116">
        <v>5265</v>
      </c>
      <c r="B5265" s="129">
        <v>44126</v>
      </c>
      <c r="C5265" s="118">
        <f t="shared" si="226"/>
        <v>10</v>
      </c>
      <c r="D5265" s="120" t="s">
        <v>252</v>
      </c>
      <c r="E5265" s="120" t="s">
        <v>11629</v>
      </c>
      <c r="F5265" s="211" t="s">
        <v>11630</v>
      </c>
      <c r="G5265" s="119" t="s">
        <v>11628</v>
      </c>
      <c r="H5265" s="121" t="s">
        <v>6799</v>
      </c>
      <c r="I5265" s="121" t="s">
        <v>30</v>
      </c>
      <c r="J5265" s="121" t="s">
        <v>7271</v>
      </c>
      <c r="K5265" s="120"/>
      <c r="L5265" s="120" t="s">
        <v>32</v>
      </c>
      <c r="M5265" s="120" t="s">
        <v>78</v>
      </c>
      <c r="P5265" s="124">
        <f t="shared" si="225"/>
        <v>0</v>
      </c>
    </row>
    <row r="5266" spans="1:25">
      <c r="A5266" s="116">
        <v>5266</v>
      </c>
      <c r="B5266" s="129">
        <v>44126</v>
      </c>
      <c r="C5266" s="118">
        <f t="shared" si="226"/>
        <v>10</v>
      </c>
      <c r="D5266" s="120" t="s">
        <v>252</v>
      </c>
      <c r="E5266" s="120" t="s">
        <v>11631</v>
      </c>
      <c r="F5266" s="211" t="s">
        <v>6344</v>
      </c>
      <c r="G5266" s="119" t="s">
        <v>11628</v>
      </c>
      <c r="H5266" s="121" t="s">
        <v>6799</v>
      </c>
      <c r="I5266" s="121" t="s">
        <v>30</v>
      </c>
      <c r="J5266" s="121" t="s">
        <v>7271</v>
      </c>
      <c r="K5266" s="120"/>
      <c r="L5266" s="120" t="s">
        <v>32</v>
      </c>
      <c r="M5266" s="120" t="s">
        <v>78</v>
      </c>
      <c r="P5266" s="124">
        <f t="shared" si="225"/>
        <v>0</v>
      </c>
    </row>
    <row r="5267" spans="1:25">
      <c r="A5267" s="116">
        <v>5267</v>
      </c>
      <c r="B5267" s="129">
        <v>44126</v>
      </c>
      <c r="C5267" s="118">
        <f t="shared" si="226"/>
        <v>10</v>
      </c>
      <c r="D5267" s="120" t="s">
        <v>252</v>
      </c>
      <c r="E5267" s="120" t="s">
        <v>11632</v>
      </c>
      <c r="F5267" s="211" t="s">
        <v>11633</v>
      </c>
      <c r="G5267" s="119" t="s">
        <v>11628</v>
      </c>
      <c r="H5267" s="121" t="s">
        <v>6799</v>
      </c>
      <c r="I5267" s="121" t="s">
        <v>30</v>
      </c>
      <c r="J5267" s="121" t="s">
        <v>7142</v>
      </c>
      <c r="K5267" s="120"/>
      <c r="L5267" s="120" t="s">
        <v>32</v>
      </c>
      <c r="M5267" s="120" t="s">
        <v>78</v>
      </c>
      <c r="P5267" s="124">
        <f t="shared" si="225"/>
        <v>0</v>
      </c>
    </row>
    <row r="5268" spans="1:25">
      <c r="A5268" s="116">
        <v>5268</v>
      </c>
      <c r="B5268" s="129">
        <v>44126</v>
      </c>
      <c r="C5268" s="118">
        <f t="shared" si="226"/>
        <v>10</v>
      </c>
      <c r="D5268" s="120" t="s">
        <v>252</v>
      </c>
      <c r="E5268" s="120" t="s">
        <v>11634</v>
      </c>
      <c r="F5268" s="211" t="s">
        <v>10151</v>
      </c>
      <c r="G5268" s="119" t="s">
        <v>11628</v>
      </c>
      <c r="H5268" s="121" t="s">
        <v>6799</v>
      </c>
      <c r="I5268" s="119" t="s">
        <v>30</v>
      </c>
      <c r="J5268" s="121" t="s">
        <v>31</v>
      </c>
      <c r="K5268" s="120"/>
      <c r="L5268" s="120" t="s">
        <v>32</v>
      </c>
      <c r="M5268" s="120" t="s">
        <v>78</v>
      </c>
      <c r="P5268" s="124">
        <f t="shared" si="225"/>
        <v>0</v>
      </c>
    </row>
    <row r="5269" spans="1:25">
      <c r="A5269" s="116">
        <v>5269</v>
      </c>
      <c r="B5269" s="129">
        <v>44126</v>
      </c>
      <c r="C5269" s="118">
        <f t="shared" si="226"/>
        <v>10</v>
      </c>
      <c r="D5269" s="120" t="s">
        <v>252</v>
      </c>
      <c r="E5269" s="120" t="s">
        <v>11635</v>
      </c>
      <c r="F5269" s="211" t="s">
        <v>11636</v>
      </c>
      <c r="G5269" s="119" t="s">
        <v>11628</v>
      </c>
      <c r="H5269" s="121" t="s">
        <v>6799</v>
      </c>
      <c r="I5269" s="119" t="s">
        <v>30</v>
      </c>
      <c r="J5269" s="121" t="s">
        <v>31</v>
      </c>
      <c r="K5269" s="120"/>
      <c r="L5269" s="120" t="s">
        <v>32</v>
      </c>
      <c r="M5269" s="120" t="s">
        <v>78</v>
      </c>
      <c r="P5269" s="124">
        <f t="shared" si="225"/>
        <v>0</v>
      </c>
    </row>
    <row r="5270" spans="1:25" ht="27.6">
      <c r="A5270" s="116">
        <v>5270</v>
      </c>
      <c r="C5270" s="118">
        <f t="shared" si="226"/>
        <v>0</v>
      </c>
      <c r="D5270" s="120" t="s">
        <v>25</v>
      </c>
      <c r="E5270" s="120" t="s">
        <v>11637</v>
      </c>
      <c r="F5270" s="211" t="s">
        <v>11638</v>
      </c>
      <c r="G5270" s="119" t="s">
        <v>11639</v>
      </c>
      <c r="H5270" s="121" t="s">
        <v>5003</v>
      </c>
      <c r="I5270" s="121" t="s">
        <v>30</v>
      </c>
      <c r="J5270" s="121" t="s">
        <v>11166</v>
      </c>
      <c r="K5270" s="120"/>
      <c r="L5270" s="120" t="s">
        <v>32</v>
      </c>
      <c r="M5270" s="120" t="s">
        <v>33</v>
      </c>
      <c r="N5270" s="131">
        <v>43985</v>
      </c>
      <c r="O5270" s="131">
        <v>44315</v>
      </c>
      <c r="P5270" s="124">
        <f t="shared" si="225"/>
        <v>4</v>
      </c>
      <c r="R5270" s="118">
        <f ca="1">TODAY()-N5270</f>
        <v>693</v>
      </c>
      <c r="Y5270" s="116" t="s">
        <v>356</v>
      </c>
    </row>
    <row r="5271" spans="1:25">
      <c r="A5271" s="116">
        <v>5271</v>
      </c>
      <c r="B5271" s="129">
        <v>44126</v>
      </c>
      <c r="C5271" s="118">
        <f t="shared" si="226"/>
        <v>10</v>
      </c>
      <c r="D5271" s="120" t="s">
        <v>252</v>
      </c>
      <c r="E5271" s="120" t="s">
        <v>11640</v>
      </c>
      <c r="F5271" s="211" t="s">
        <v>104</v>
      </c>
      <c r="G5271" s="119" t="s">
        <v>11641</v>
      </c>
      <c r="I5271" s="119" t="s">
        <v>30</v>
      </c>
      <c r="J5271" s="121" t="s">
        <v>31</v>
      </c>
      <c r="K5271" s="120"/>
      <c r="L5271" s="120" t="s">
        <v>32</v>
      </c>
      <c r="M5271" s="120" t="s">
        <v>78</v>
      </c>
      <c r="P5271" s="124">
        <f t="shared" si="225"/>
        <v>0</v>
      </c>
    </row>
    <row r="5272" spans="1:25">
      <c r="A5272" s="116">
        <v>5272</v>
      </c>
      <c r="C5272" s="118">
        <f t="shared" si="226"/>
        <v>0</v>
      </c>
      <c r="D5272" s="119" t="s">
        <v>25</v>
      </c>
      <c r="E5272" s="120" t="s">
        <v>11642</v>
      </c>
      <c r="F5272" s="211" t="s">
        <v>6645</v>
      </c>
      <c r="G5272" s="119" t="s">
        <v>11643</v>
      </c>
      <c r="H5272" s="121" t="s">
        <v>6799</v>
      </c>
      <c r="I5272" s="121" t="s">
        <v>30</v>
      </c>
      <c r="J5272" s="121" t="s">
        <v>7280</v>
      </c>
      <c r="K5272" s="120"/>
      <c r="L5272" s="120" t="s">
        <v>32</v>
      </c>
      <c r="M5272" s="120" t="s">
        <v>78</v>
      </c>
      <c r="P5272" s="124">
        <f t="shared" si="225"/>
        <v>0</v>
      </c>
      <c r="U5272" s="126" t="s">
        <v>11644</v>
      </c>
      <c r="V5272" s="126" t="s">
        <v>7368</v>
      </c>
      <c r="X5272" s="126">
        <v>44139</v>
      </c>
    </row>
    <row r="5273" spans="1:25">
      <c r="A5273" s="116">
        <v>5273</v>
      </c>
      <c r="C5273" s="118">
        <f t="shared" si="226"/>
        <v>0</v>
      </c>
      <c r="E5273" s="120" t="s">
        <v>11645</v>
      </c>
      <c r="F5273" s="211" t="s">
        <v>7383</v>
      </c>
      <c r="G5273" s="119" t="s">
        <v>381</v>
      </c>
      <c r="H5273" s="121" t="s">
        <v>5003</v>
      </c>
      <c r="I5273" s="119" t="s">
        <v>30</v>
      </c>
      <c r="J5273" s="121" t="s">
        <v>87</v>
      </c>
      <c r="K5273" s="120"/>
      <c r="L5273" s="120" t="s">
        <v>32</v>
      </c>
      <c r="M5273" s="120" t="s">
        <v>78</v>
      </c>
      <c r="P5273" s="124">
        <f t="shared" si="225"/>
        <v>0</v>
      </c>
    </row>
    <row r="5274" spans="1:25">
      <c r="A5274" s="116">
        <v>5274</v>
      </c>
      <c r="C5274" s="118">
        <f t="shared" si="226"/>
        <v>0</v>
      </c>
      <c r="E5274" s="120" t="s">
        <v>11646</v>
      </c>
      <c r="F5274" s="211" t="s">
        <v>11647</v>
      </c>
      <c r="G5274" s="119" t="s">
        <v>381</v>
      </c>
      <c r="H5274" s="121" t="s">
        <v>5003</v>
      </c>
      <c r="I5274" s="119" t="s">
        <v>30</v>
      </c>
      <c r="J5274" s="121" t="s">
        <v>87</v>
      </c>
      <c r="K5274" s="120"/>
      <c r="L5274" s="120" t="s">
        <v>32</v>
      </c>
      <c r="M5274" s="120" t="s">
        <v>78</v>
      </c>
      <c r="P5274" s="124">
        <f t="shared" si="225"/>
        <v>0</v>
      </c>
    </row>
    <row r="5275" spans="1:25">
      <c r="A5275" s="116">
        <v>5275</v>
      </c>
      <c r="C5275" s="118">
        <f t="shared" si="226"/>
        <v>0</v>
      </c>
      <c r="D5275" s="120" t="s">
        <v>252</v>
      </c>
      <c r="E5275" s="120" t="s">
        <v>11648</v>
      </c>
      <c r="F5275" s="211" t="s">
        <v>11649</v>
      </c>
      <c r="G5275" s="119" t="s">
        <v>381</v>
      </c>
      <c r="H5275" s="121" t="s">
        <v>5003</v>
      </c>
      <c r="I5275" s="119" t="s">
        <v>30</v>
      </c>
      <c r="J5275" s="121" t="s">
        <v>87</v>
      </c>
      <c r="K5275" s="120"/>
      <c r="L5275" s="120" t="s">
        <v>32</v>
      </c>
      <c r="M5275" s="120" t="s">
        <v>33</v>
      </c>
      <c r="N5275" s="131">
        <v>44015</v>
      </c>
      <c r="O5275" s="131">
        <v>44275</v>
      </c>
      <c r="P5275" s="124">
        <f t="shared" si="225"/>
        <v>3</v>
      </c>
      <c r="Q5275" s="118">
        <v>1</v>
      </c>
      <c r="R5275" s="125">
        <f ca="1">TODAY()-O5275</f>
        <v>403</v>
      </c>
      <c r="S5275" s="120" t="s">
        <v>135</v>
      </c>
      <c r="T5275" s="126">
        <v>44018</v>
      </c>
      <c r="Y5275" s="116" t="s">
        <v>1211</v>
      </c>
    </row>
    <row r="5276" spans="1:25">
      <c r="A5276" s="116">
        <v>5276</v>
      </c>
      <c r="C5276" s="118">
        <f t="shared" si="226"/>
        <v>0</v>
      </c>
      <c r="E5276" s="120" t="s">
        <v>11650</v>
      </c>
      <c r="F5276" s="211" t="s">
        <v>11651</v>
      </c>
      <c r="G5276" s="119" t="s">
        <v>381</v>
      </c>
      <c r="H5276" s="121" t="s">
        <v>5003</v>
      </c>
      <c r="I5276" s="119" t="s">
        <v>30</v>
      </c>
      <c r="J5276" s="121" t="s">
        <v>87</v>
      </c>
      <c r="K5276" s="120"/>
      <c r="L5276" s="120" t="s">
        <v>32</v>
      </c>
      <c r="M5276" s="120" t="s">
        <v>78</v>
      </c>
      <c r="P5276" s="124">
        <f t="shared" si="225"/>
        <v>0</v>
      </c>
    </row>
    <row r="5277" spans="1:25">
      <c r="A5277" s="116">
        <v>5277</v>
      </c>
      <c r="C5277" s="118">
        <f t="shared" si="226"/>
        <v>0</v>
      </c>
      <c r="E5277" s="120" t="s">
        <v>11652</v>
      </c>
      <c r="F5277" s="211" t="s">
        <v>11653</v>
      </c>
      <c r="G5277" s="119" t="s">
        <v>1712</v>
      </c>
      <c r="H5277" s="121" t="s">
        <v>5003</v>
      </c>
      <c r="I5277" s="119" t="s">
        <v>30</v>
      </c>
      <c r="J5277" s="121" t="s">
        <v>87</v>
      </c>
      <c r="K5277" s="120"/>
      <c r="L5277" s="120" t="s">
        <v>32</v>
      </c>
      <c r="M5277" s="120" t="s">
        <v>78</v>
      </c>
      <c r="P5277" s="124">
        <f t="shared" si="225"/>
        <v>0</v>
      </c>
    </row>
    <row r="5278" spans="1:25" ht="27.6">
      <c r="A5278" s="116">
        <v>5278</v>
      </c>
      <c r="C5278" s="118">
        <f t="shared" si="226"/>
        <v>0</v>
      </c>
      <c r="E5278" s="120" t="s">
        <v>11654</v>
      </c>
      <c r="F5278" s="211" t="s">
        <v>11655</v>
      </c>
      <c r="G5278" s="119" t="s">
        <v>381</v>
      </c>
      <c r="H5278" s="121" t="s">
        <v>5003</v>
      </c>
      <c r="I5278" s="119" t="s">
        <v>30</v>
      </c>
      <c r="J5278" s="121" t="s">
        <v>87</v>
      </c>
      <c r="K5278" s="120"/>
      <c r="L5278" s="120" t="s">
        <v>32</v>
      </c>
      <c r="M5278" s="120" t="s">
        <v>78</v>
      </c>
      <c r="P5278" s="124">
        <f t="shared" si="225"/>
        <v>0</v>
      </c>
    </row>
    <row r="5279" spans="1:25">
      <c r="A5279" s="116">
        <v>5279</v>
      </c>
      <c r="C5279" s="118">
        <f t="shared" si="226"/>
        <v>0</v>
      </c>
      <c r="E5279" s="120" t="s">
        <v>11656</v>
      </c>
      <c r="F5279" s="211" t="s">
        <v>11657</v>
      </c>
      <c r="G5279" s="119" t="s">
        <v>381</v>
      </c>
      <c r="H5279" s="121" t="s">
        <v>5003</v>
      </c>
      <c r="I5279" s="119" t="s">
        <v>30</v>
      </c>
      <c r="J5279" s="121" t="s">
        <v>87</v>
      </c>
      <c r="K5279" s="120"/>
      <c r="L5279" s="120" t="s">
        <v>32</v>
      </c>
      <c r="M5279" s="120" t="s">
        <v>78</v>
      </c>
      <c r="P5279" s="124">
        <f t="shared" si="225"/>
        <v>0</v>
      </c>
    </row>
    <row r="5280" spans="1:25">
      <c r="A5280" s="116">
        <v>5280</v>
      </c>
      <c r="C5280" s="118">
        <f t="shared" si="226"/>
        <v>0</v>
      </c>
      <c r="E5280" s="120" t="s">
        <v>11658</v>
      </c>
      <c r="F5280" s="211" t="s">
        <v>228</v>
      </c>
      <c r="G5280" s="119" t="s">
        <v>381</v>
      </c>
      <c r="H5280" s="121" t="s">
        <v>5003</v>
      </c>
      <c r="I5280" s="119" t="s">
        <v>30</v>
      </c>
      <c r="J5280" s="121" t="s">
        <v>87</v>
      </c>
      <c r="K5280" s="120"/>
      <c r="L5280" s="120" t="s">
        <v>32</v>
      </c>
      <c r="M5280" s="120" t="s">
        <v>78</v>
      </c>
      <c r="P5280" s="124">
        <f t="shared" si="225"/>
        <v>0</v>
      </c>
    </row>
    <row r="5281" spans="1:25">
      <c r="A5281" s="116">
        <v>5281</v>
      </c>
      <c r="B5281" s="129">
        <v>44119</v>
      </c>
      <c r="C5281" s="118">
        <f t="shared" si="226"/>
        <v>10</v>
      </c>
      <c r="D5281" s="120" t="s">
        <v>252</v>
      </c>
      <c r="E5281" s="120" t="s">
        <v>11659</v>
      </c>
      <c r="F5281" s="211" t="s">
        <v>2583</v>
      </c>
      <c r="G5281" s="119" t="s">
        <v>11660</v>
      </c>
      <c r="H5281" s="121" t="s">
        <v>5003</v>
      </c>
      <c r="I5281" s="119" t="s">
        <v>30</v>
      </c>
      <c r="J5281" s="121" t="s">
        <v>87</v>
      </c>
      <c r="K5281" s="120"/>
      <c r="L5281" s="120" t="s">
        <v>32</v>
      </c>
      <c r="M5281" s="120" t="s">
        <v>33</v>
      </c>
      <c r="N5281" s="131">
        <v>44130</v>
      </c>
      <c r="P5281" s="124">
        <f t="shared" si="225"/>
        <v>0</v>
      </c>
    </row>
    <row r="5282" spans="1:25" ht="27.6">
      <c r="A5282" s="116">
        <v>5282</v>
      </c>
      <c r="C5282" s="118">
        <f t="shared" si="226"/>
        <v>0</v>
      </c>
      <c r="E5282" s="120" t="s">
        <v>11661</v>
      </c>
      <c r="F5282" s="211" t="s">
        <v>11662</v>
      </c>
      <c r="G5282" s="119" t="s">
        <v>381</v>
      </c>
      <c r="H5282" s="121" t="s">
        <v>5003</v>
      </c>
      <c r="I5282" s="119" t="s">
        <v>30</v>
      </c>
      <c r="J5282" s="121" t="s">
        <v>87</v>
      </c>
      <c r="K5282" s="120"/>
      <c r="L5282" s="120" t="s">
        <v>32</v>
      </c>
      <c r="M5282" s="120" t="s">
        <v>78</v>
      </c>
      <c r="P5282" s="124">
        <f t="shared" si="225"/>
        <v>0</v>
      </c>
    </row>
    <row r="5283" spans="1:25">
      <c r="A5283" s="116">
        <v>5283</v>
      </c>
      <c r="C5283" s="118">
        <f t="shared" si="226"/>
        <v>0</v>
      </c>
      <c r="E5283" s="120" t="s">
        <v>11663</v>
      </c>
      <c r="F5283" s="211" t="s">
        <v>9912</v>
      </c>
      <c r="G5283" s="119" t="s">
        <v>381</v>
      </c>
      <c r="H5283" s="121" t="s">
        <v>5003</v>
      </c>
      <c r="I5283" s="119" t="s">
        <v>30</v>
      </c>
      <c r="J5283" s="121" t="s">
        <v>87</v>
      </c>
      <c r="K5283" s="120"/>
      <c r="L5283" s="120" t="s">
        <v>32</v>
      </c>
      <c r="M5283" s="120" t="s">
        <v>78</v>
      </c>
      <c r="P5283" s="124">
        <f t="shared" si="225"/>
        <v>0</v>
      </c>
    </row>
    <row r="5284" spans="1:25">
      <c r="A5284" s="116">
        <v>5284</v>
      </c>
      <c r="C5284" s="118">
        <f t="shared" si="226"/>
        <v>0</v>
      </c>
      <c r="E5284" s="120" t="s">
        <v>11664</v>
      </c>
      <c r="F5284" s="211" t="s">
        <v>11665</v>
      </c>
      <c r="G5284" s="119" t="s">
        <v>381</v>
      </c>
      <c r="H5284" s="121" t="s">
        <v>5003</v>
      </c>
      <c r="I5284" s="119" t="s">
        <v>30</v>
      </c>
      <c r="J5284" s="121" t="s">
        <v>87</v>
      </c>
      <c r="K5284" s="120"/>
      <c r="L5284" s="120" t="s">
        <v>32</v>
      </c>
      <c r="M5284" s="120" t="s">
        <v>78</v>
      </c>
      <c r="P5284" s="124">
        <f t="shared" si="225"/>
        <v>0</v>
      </c>
    </row>
    <row r="5285" spans="1:25">
      <c r="A5285" s="116">
        <v>5285</v>
      </c>
      <c r="C5285" s="118">
        <f t="shared" si="226"/>
        <v>0</v>
      </c>
      <c r="E5285" s="120" t="s">
        <v>11666</v>
      </c>
      <c r="F5285" s="211" t="s">
        <v>228</v>
      </c>
      <c r="G5285" s="119" t="s">
        <v>11667</v>
      </c>
      <c r="H5285" s="121" t="s">
        <v>5003</v>
      </c>
      <c r="I5285" s="121" t="s">
        <v>30</v>
      </c>
      <c r="J5285" s="121" t="s">
        <v>5018</v>
      </c>
      <c r="K5285" s="120"/>
      <c r="L5285" s="120" t="s">
        <v>32</v>
      </c>
      <c r="M5285" s="120" t="s">
        <v>78</v>
      </c>
      <c r="P5285" s="124">
        <f t="shared" si="225"/>
        <v>0</v>
      </c>
    </row>
    <row r="5286" spans="1:25">
      <c r="A5286" s="116">
        <v>5286</v>
      </c>
      <c r="C5286" s="118">
        <f t="shared" si="226"/>
        <v>0</v>
      </c>
      <c r="E5286" s="120" t="s">
        <v>11668</v>
      </c>
      <c r="F5286" s="211" t="s">
        <v>676</v>
      </c>
      <c r="G5286" s="119" t="s">
        <v>381</v>
      </c>
      <c r="H5286" s="121" t="s">
        <v>5003</v>
      </c>
      <c r="I5286" s="119" t="s">
        <v>30</v>
      </c>
      <c r="J5286" s="121" t="s">
        <v>87</v>
      </c>
      <c r="K5286" s="120"/>
      <c r="L5286" s="120" t="s">
        <v>32</v>
      </c>
      <c r="M5286" s="120" t="s">
        <v>78</v>
      </c>
      <c r="P5286" s="124">
        <f t="shared" si="225"/>
        <v>0</v>
      </c>
    </row>
    <row r="5287" spans="1:25">
      <c r="A5287" s="116">
        <v>5287</v>
      </c>
      <c r="C5287" s="118">
        <f t="shared" si="226"/>
        <v>0</v>
      </c>
      <c r="D5287" s="120" t="s">
        <v>37</v>
      </c>
      <c r="E5287" s="120" t="s">
        <v>11669</v>
      </c>
      <c r="F5287" s="211" t="s">
        <v>11145</v>
      </c>
      <c r="G5287" s="119" t="s">
        <v>381</v>
      </c>
      <c r="H5287" s="121" t="s">
        <v>5003</v>
      </c>
      <c r="I5287" s="119" t="s">
        <v>30</v>
      </c>
      <c r="J5287" s="121" t="s">
        <v>87</v>
      </c>
      <c r="K5287" s="120"/>
      <c r="L5287" s="120" t="s">
        <v>32</v>
      </c>
      <c r="M5287" s="120" t="s">
        <v>33</v>
      </c>
      <c r="N5287" s="131">
        <v>43972</v>
      </c>
      <c r="O5287" s="131" t="s">
        <v>1321</v>
      </c>
      <c r="P5287" s="124" t="e">
        <f t="shared" si="225"/>
        <v>#VALUE!</v>
      </c>
      <c r="R5287" s="125"/>
      <c r="S5287" s="120" t="s">
        <v>34</v>
      </c>
    </row>
    <row r="5288" spans="1:25">
      <c r="A5288" s="116">
        <v>5288</v>
      </c>
      <c r="C5288" s="118">
        <f t="shared" si="226"/>
        <v>0</v>
      </c>
      <c r="D5288" s="120" t="s">
        <v>252</v>
      </c>
      <c r="E5288" s="120" t="s">
        <v>11670</v>
      </c>
      <c r="F5288" s="211" t="s">
        <v>2439</v>
      </c>
      <c r="G5288" s="119" t="s">
        <v>6766</v>
      </c>
      <c r="H5288" s="121" t="s">
        <v>6799</v>
      </c>
      <c r="I5288" s="119" t="s">
        <v>30</v>
      </c>
      <c r="J5288" s="121" t="s">
        <v>87</v>
      </c>
      <c r="K5288" s="120"/>
      <c r="L5288" s="120" t="s">
        <v>32</v>
      </c>
      <c r="M5288" s="120" t="s">
        <v>33</v>
      </c>
      <c r="N5288" s="131">
        <v>43971</v>
      </c>
      <c r="O5288" s="131">
        <v>44120</v>
      </c>
      <c r="P5288" s="124">
        <f t="shared" si="225"/>
        <v>10</v>
      </c>
      <c r="R5288" s="125">
        <f ca="1">TODAY()-O5288</f>
        <v>558</v>
      </c>
    </row>
    <row r="5289" spans="1:25">
      <c r="A5289" s="116">
        <v>5289</v>
      </c>
      <c r="C5289" s="118">
        <f t="shared" si="226"/>
        <v>0</v>
      </c>
      <c r="D5289" s="120" t="s">
        <v>252</v>
      </c>
      <c r="E5289" s="120" t="s">
        <v>11671</v>
      </c>
      <c r="F5289" s="211" t="s">
        <v>11672</v>
      </c>
      <c r="G5289" s="119" t="s">
        <v>11673</v>
      </c>
      <c r="H5289" s="121" t="s">
        <v>6799</v>
      </c>
      <c r="I5289" s="119" t="s">
        <v>30</v>
      </c>
      <c r="J5289" s="121" t="s">
        <v>87</v>
      </c>
      <c r="K5289" s="120"/>
      <c r="L5289" s="120" t="s">
        <v>32</v>
      </c>
      <c r="M5289" s="120" t="s">
        <v>33</v>
      </c>
      <c r="N5289" s="131">
        <v>43973</v>
      </c>
      <c r="O5289" s="131">
        <v>44120</v>
      </c>
      <c r="P5289" s="124">
        <f t="shared" si="225"/>
        <v>10</v>
      </c>
      <c r="R5289" s="125">
        <f ca="1">TODAY()-O5289</f>
        <v>558</v>
      </c>
    </row>
    <row r="5290" spans="1:25" ht="27.6">
      <c r="A5290" s="116">
        <v>5290</v>
      </c>
      <c r="C5290" s="118">
        <f t="shared" si="226"/>
        <v>0</v>
      </c>
      <c r="D5290" s="119" t="s">
        <v>25</v>
      </c>
      <c r="E5290" s="120" t="s">
        <v>11674</v>
      </c>
      <c r="F5290" s="211" t="s">
        <v>11675</v>
      </c>
      <c r="G5290" s="119" t="s">
        <v>9318</v>
      </c>
      <c r="H5290" s="121" t="s">
        <v>6799</v>
      </c>
      <c r="I5290" s="121" t="s">
        <v>30</v>
      </c>
      <c r="J5290" s="121" t="s">
        <v>5018</v>
      </c>
      <c r="K5290" s="120"/>
      <c r="L5290" s="120" t="s">
        <v>32</v>
      </c>
      <c r="M5290" s="120" t="s">
        <v>33</v>
      </c>
      <c r="N5290" s="131">
        <v>43972</v>
      </c>
      <c r="P5290" s="124">
        <f t="shared" si="225"/>
        <v>0</v>
      </c>
      <c r="R5290" s="118">
        <f ca="1">TODAY()-N5290</f>
        <v>706</v>
      </c>
      <c r="S5290" s="120" t="s">
        <v>724</v>
      </c>
      <c r="T5290" s="126">
        <v>43972</v>
      </c>
      <c r="Y5290" s="116" t="s">
        <v>2190</v>
      </c>
    </row>
    <row r="5291" spans="1:25">
      <c r="A5291" s="116">
        <v>5291</v>
      </c>
      <c r="C5291" s="118">
        <f t="shared" si="226"/>
        <v>0</v>
      </c>
      <c r="D5291" s="120" t="s">
        <v>252</v>
      </c>
      <c r="E5291" s="120" t="s">
        <v>11676</v>
      </c>
      <c r="F5291" s="211" t="s">
        <v>11677</v>
      </c>
      <c r="G5291" s="119" t="s">
        <v>11678</v>
      </c>
      <c r="H5291" s="121" t="s">
        <v>6799</v>
      </c>
      <c r="I5291" s="121" t="s">
        <v>30</v>
      </c>
      <c r="J5291" s="121" t="s">
        <v>5018</v>
      </c>
      <c r="K5291" s="120"/>
      <c r="L5291" s="120" t="s">
        <v>32</v>
      </c>
      <c r="M5291" s="120" t="s">
        <v>33</v>
      </c>
      <c r="N5291" s="131">
        <v>43979</v>
      </c>
      <c r="O5291" s="131">
        <v>44120</v>
      </c>
      <c r="P5291" s="124">
        <f t="shared" si="225"/>
        <v>10</v>
      </c>
      <c r="R5291" s="125">
        <f ca="1">TODAY()-O5291</f>
        <v>558</v>
      </c>
    </row>
    <row r="5292" spans="1:25" ht="27.6">
      <c r="A5292" s="116">
        <v>5292</v>
      </c>
      <c r="C5292" s="118">
        <f t="shared" si="226"/>
        <v>0</v>
      </c>
      <c r="D5292" s="119" t="s">
        <v>25</v>
      </c>
      <c r="E5292" s="120" t="s">
        <v>11679</v>
      </c>
      <c r="F5292" s="211" t="s">
        <v>11680</v>
      </c>
      <c r="G5292" s="119" t="s">
        <v>11681</v>
      </c>
      <c r="H5292" s="121" t="s">
        <v>6799</v>
      </c>
      <c r="I5292" s="121" t="s">
        <v>30</v>
      </c>
      <c r="J5292" s="121" t="s">
        <v>5018</v>
      </c>
      <c r="K5292" s="120"/>
      <c r="L5292" s="120" t="s">
        <v>32</v>
      </c>
      <c r="M5292" s="120" t="s">
        <v>33</v>
      </c>
      <c r="P5292" s="124">
        <f t="shared" si="225"/>
        <v>0</v>
      </c>
    </row>
    <row r="5293" spans="1:25" ht="27.6">
      <c r="A5293" s="116">
        <v>5293</v>
      </c>
      <c r="C5293" s="118">
        <f t="shared" si="226"/>
        <v>0</v>
      </c>
      <c r="E5293" s="120" t="s">
        <v>11682</v>
      </c>
      <c r="F5293" s="211" t="s">
        <v>11683</v>
      </c>
      <c r="G5293" s="119" t="s">
        <v>11684</v>
      </c>
      <c r="H5293" s="121" t="s">
        <v>5003</v>
      </c>
      <c r="I5293" s="121" t="s">
        <v>30</v>
      </c>
      <c r="J5293" s="121" t="s">
        <v>1540</v>
      </c>
      <c r="K5293" s="120"/>
      <c r="L5293" s="120" t="s">
        <v>32</v>
      </c>
      <c r="M5293" s="120" t="s">
        <v>78</v>
      </c>
      <c r="P5293" s="124">
        <f t="shared" si="225"/>
        <v>0</v>
      </c>
    </row>
    <row r="5294" spans="1:25">
      <c r="A5294" s="116">
        <v>5294</v>
      </c>
      <c r="C5294" s="118">
        <f t="shared" si="226"/>
        <v>0</v>
      </c>
      <c r="D5294" s="119" t="s">
        <v>25</v>
      </c>
      <c r="E5294" s="120" t="s">
        <v>11685</v>
      </c>
      <c r="F5294" s="211" t="s">
        <v>122</v>
      </c>
      <c r="G5294" s="119" t="s">
        <v>11686</v>
      </c>
      <c r="H5294" s="121" t="s">
        <v>6799</v>
      </c>
      <c r="I5294" s="121" t="s">
        <v>30</v>
      </c>
      <c r="J5294" s="121" t="s">
        <v>7123</v>
      </c>
      <c r="K5294" s="120"/>
      <c r="L5294" s="120" t="s">
        <v>32</v>
      </c>
      <c r="M5294" s="120" t="s">
        <v>78</v>
      </c>
      <c r="P5294" s="124">
        <f t="shared" si="225"/>
        <v>0</v>
      </c>
      <c r="U5294" s="126" t="s">
        <v>11687</v>
      </c>
      <c r="V5294" s="126" t="s">
        <v>7669</v>
      </c>
      <c r="X5294" s="126">
        <v>44134</v>
      </c>
    </row>
    <row r="5295" spans="1:25">
      <c r="A5295" s="116">
        <v>5295</v>
      </c>
      <c r="C5295" s="118">
        <f t="shared" si="226"/>
        <v>0</v>
      </c>
      <c r="D5295" s="119" t="s">
        <v>25</v>
      </c>
      <c r="E5295" s="120" t="s">
        <v>11688</v>
      </c>
      <c r="F5295" s="211" t="s">
        <v>6730</v>
      </c>
      <c r="G5295" s="119" t="s">
        <v>11689</v>
      </c>
      <c r="H5295" s="121" t="s">
        <v>6799</v>
      </c>
      <c r="I5295" s="119" t="s">
        <v>30</v>
      </c>
      <c r="J5295" s="121" t="s">
        <v>87</v>
      </c>
      <c r="K5295" s="120"/>
      <c r="L5295" s="120" t="s">
        <v>32</v>
      </c>
      <c r="M5295" s="120" t="s">
        <v>78</v>
      </c>
      <c r="P5295" s="124">
        <f t="shared" si="225"/>
        <v>0</v>
      </c>
      <c r="U5295" s="126" t="s">
        <v>11690</v>
      </c>
      <c r="V5295" s="126" t="s">
        <v>7368</v>
      </c>
      <c r="X5295" s="126">
        <v>44139</v>
      </c>
    </row>
    <row r="5296" spans="1:25">
      <c r="A5296" s="116">
        <v>5296</v>
      </c>
      <c r="B5296" s="129">
        <v>44105</v>
      </c>
      <c r="C5296" s="118">
        <f t="shared" si="226"/>
        <v>10</v>
      </c>
      <c r="D5296" s="120" t="s">
        <v>252</v>
      </c>
      <c r="E5296" s="120" t="s">
        <v>11691</v>
      </c>
      <c r="F5296" s="211" t="s">
        <v>5472</v>
      </c>
      <c r="G5296" s="119" t="s">
        <v>11692</v>
      </c>
      <c r="H5296" s="121" t="s">
        <v>6799</v>
      </c>
      <c r="I5296" s="119" t="s">
        <v>30</v>
      </c>
      <c r="J5296" s="121" t="s">
        <v>87</v>
      </c>
      <c r="K5296" s="120" t="s">
        <v>65</v>
      </c>
      <c r="L5296" s="120" t="s">
        <v>32</v>
      </c>
      <c r="M5296" s="120" t="s">
        <v>33</v>
      </c>
      <c r="N5296" s="131">
        <v>44097</v>
      </c>
      <c r="P5296" s="124">
        <f t="shared" si="225"/>
        <v>0</v>
      </c>
    </row>
    <row r="5297" spans="1:25">
      <c r="A5297" s="116">
        <v>5297</v>
      </c>
      <c r="B5297" s="129">
        <v>44111</v>
      </c>
      <c r="C5297" s="118">
        <f t="shared" si="226"/>
        <v>10</v>
      </c>
      <c r="D5297" s="120" t="s">
        <v>252</v>
      </c>
      <c r="E5297" s="120" t="s">
        <v>11693</v>
      </c>
      <c r="F5297" s="211" t="s">
        <v>11694</v>
      </c>
      <c r="G5297" s="119" t="s">
        <v>11695</v>
      </c>
      <c r="H5297" s="121" t="s">
        <v>6799</v>
      </c>
      <c r="I5297" s="121" t="s">
        <v>30</v>
      </c>
      <c r="J5297" s="121" t="s">
        <v>7216</v>
      </c>
      <c r="K5297" s="120"/>
      <c r="L5297" s="120" t="s">
        <v>32</v>
      </c>
      <c r="M5297" s="120" t="s">
        <v>33</v>
      </c>
      <c r="N5297" s="131">
        <v>43977</v>
      </c>
      <c r="O5297" s="131">
        <v>44503</v>
      </c>
      <c r="P5297" s="124">
        <f t="shared" si="225"/>
        <v>11</v>
      </c>
      <c r="R5297" s="125">
        <f ca="1">TODAY()-O5297</f>
        <v>175</v>
      </c>
    </row>
    <row r="5298" spans="1:25" ht="27.6">
      <c r="A5298" s="116">
        <v>5298</v>
      </c>
      <c r="C5298" s="118">
        <f t="shared" si="226"/>
        <v>0</v>
      </c>
      <c r="E5298" s="120" t="s">
        <v>11696</v>
      </c>
      <c r="F5298" s="211" t="s">
        <v>11697</v>
      </c>
      <c r="G5298" s="119" t="s">
        <v>11698</v>
      </c>
      <c r="H5298" s="121" t="s">
        <v>5003</v>
      </c>
      <c r="I5298" s="121" t="s">
        <v>30</v>
      </c>
      <c r="J5298" s="121" t="s">
        <v>5018</v>
      </c>
      <c r="K5298" s="120"/>
      <c r="L5298" s="120" t="s">
        <v>32</v>
      </c>
      <c r="M5298" s="120" t="s">
        <v>78</v>
      </c>
      <c r="P5298" s="124">
        <f t="shared" si="225"/>
        <v>0</v>
      </c>
    </row>
    <row r="5299" spans="1:25">
      <c r="A5299" s="116">
        <v>5299</v>
      </c>
      <c r="C5299" s="118">
        <f t="shared" si="226"/>
        <v>0</v>
      </c>
      <c r="D5299" s="120" t="s">
        <v>252</v>
      </c>
      <c r="E5299" s="120" t="s">
        <v>11699</v>
      </c>
      <c r="F5299" s="211" t="s">
        <v>11700</v>
      </c>
      <c r="G5299" s="119" t="s">
        <v>11701</v>
      </c>
      <c r="H5299" s="121" t="s">
        <v>6799</v>
      </c>
      <c r="I5299" s="119" t="s">
        <v>30</v>
      </c>
      <c r="J5299" s="121" t="s">
        <v>87</v>
      </c>
      <c r="K5299" s="120"/>
      <c r="L5299" s="120" t="s">
        <v>32</v>
      </c>
      <c r="M5299" s="120" t="s">
        <v>33</v>
      </c>
      <c r="N5299" s="131">
        <v>43971</v>
      </c>
      <c r="O5299" s="131">
        <v>44474</v>
      </c>
      <c r="P5299" s="124">
        <f t="shared" si="225"/>
        <v>10</v>
      </c>
      <c r="R5299" s="125">
        <f ca="1">TODAY()-O5299</f>
        <v>204</v>
      </c>
    </row>
    <row r="5300" spans="1:25" ht="27.6">
      <c r="A5300" s="116">
        <v>5300</v>
      </c>
      <c r="C5300" s="118">
        <f t="shared" si="226"/>
        <v>0</v>
      </c>
      <c r="D5300" s="119" t="s">
        <v>25</v>
      </c>
      <c r="E5300" s="120" t="s">
        <v>11702</v>
      </c>
      <c r="F5300" s="211" t="s">
        <v>11703</v>
      </c>
      <c r="G5300" s="119" t="s">
        <v>11704</v>
      </c>
      <c r="H5300" s="121" t="s">
        <v>6799</v>
      </c>
      <c r="I5300" s="121" t="s">
        <v>30</v>
      </c>
      <c r="J5300" s="121" t="s">
        <v>5018</v>
      </c>
      <c r="K5300" s="120"/>
      <c r="L5300" s="120" t="s">
        <v>32</v>
      </c>
      <c r="M5300" s="120" t="s">
        <v>78</v>
      </c>
      <c r="P5300" s="124">
        <f t="shared" si="225"/>
        <v>0</v>
      </c>
      <c r="U5300" s="126" t="s">
        <v>11705</v>
      </c>
      <c r="V5300" s="126" t="s">
        <v>7669</v>
      </c>
      <c r="X5300" s="126">
        <v>44139</v>
      </c>
    </row>
    <row r="5301" spans="1:25">
      <c r="A5301" s="116">
        <v>5301</v>
      </c>
      <c r="C5301" s="118">
        <f t="shared" si="226"/>
        <v>0</v>
      </c>
      <c r="D5301" s="120" t="s">
        <v>37</v>
      </c>
      <c r="E5301" s="120" t="s">
        <v>11706</v>
      </c>
      <c r="F5301" s="211" t="s">
        <v>11707</v>
      </c>
      <c r="G5301" s="119" t="s">
        <v>229</v>
      </c>
      <c r="H5301" s="121" t="s">
        <v>5003</v>
      </c>
      <c r="I5301" s="121" t="s">
        <v>30</v>
      </c>
      <c r="J5301" s="121" t="s">
        <v>5018</v>
      </c>
      <c r="K5301" s="120"/>
      <c r="L5301" s="120" t="s">
        <v>32</v>
      </c>
      <c r="M5301" s="120" t="s">
        <v>33</v>
      </c>
      <c r="N5301" s="131">
        <v>43971</v>
      </c>
      <c r="O5301" s="131" t="s">
        <v>7548</v>
      </c>
      <c r="P5301" s="124" t="e">
        <f t="shared" si="225"/>
        <v>#VALUE!</v>
      </c>
      <c r="R5301" s="125"/>
      <c r="Y5301" s="116" t="s">
        <v>11708</v>
      </c>
    </row>
    <row r="5302" spans="1:25" ht="27.6">
      <c r="A5302" s="116">
        <v>5302</v>
      </c>
      <c r="C5302" s="118">
        <f t="shared" si="226"/>
        <v>0</v>
      </c>
      <c r="D5302" s="119" t="s">
        <v>25</v>
      </c>
      <c r="E5302" s="120" t="s">
        <v>11709</v>
      </c>
      <c r="F5302" s="211" t="s">
        <v>11710</v>
      </c>
      <c r="G5302" s="119" t="s">
        <v>4802</v>
      </c>
      <c r="H5302" s="121" t="s">
        <v>6799</v>
      </c>
      <c r="I5302" s="119" t="s">
        <v>30</v>
      </c>
      <c r="J5302" s="121" t="s">
        <v>87</v>
      </c>
      <c r="K5302" s="120"/>
      <c r="L5302" s="120" t="s">
        <v>32</v>
      </c>
      <c r="M5302" s="120" t="s">
        <v>78</v>
      </c>
      <c r="P5302" s="124">
        <f t="shared" si="225"/>
        <v>0</v>
      </c>
      <c r="U5302" s="126" t="s">
        <v>11711</v>
      </c>
      <c r="V5302" s="126" t="s">
        <v>7368</v>
      </c>
      <c r="X5302" s="126">
        <v>44139</v>
      </c>
    </row>
    <row r="5303" spans="1:25" ht="27.6">
      <c r="A5303" s="116">
        <v>5303</v>
      </c>
      <c r="C5303" s="118">
        <f t="shared" si="226"/>
        <v>0</v>
      </c>
      <c r="D5303" s="119" t="s">
        <v>25</v>
      </c>
      <c r="E5303" s="120" t="s">
        <v>11712</v>
      </c>
      <c r="F5303" s="211" t="s">
        <v>11713</v>
      </c>
      <c r="G5303" s="119" t="s">
        <v>603</v>
      </c>
      <c r="H5303" s="121" t="s">
        <v>6799</v>
      </c>
      <c r="I5303" s="119" t="s">
        <v>30</v>
      </c>
      <c r="J5303" s="121" t="s">
        <v>87</v>
      </c>
      <c r="K5303" s="120"/>
      <c r="L5303" s="120" t="s">
        <v>32</v>
      </c>
      <c r="M5303" s="120" t="s">
        <v>78</v>
      </c>
      <c r="P5303" s="124">
        <f t="shared" si="225"/>
        <v>0</v>
      </c>
      <c r="U5303" s="126" t="s">
        <v>11714</v>
      </c>
      <c r="V5303" s="126" t="s">
        <v>7669</v>
      </c>
      <c r="X5303" s="126">
        <v>44134</v>
      </c>
    </row>
    <row r="5304" spans="1:25">
      <c r="A5304" s="116">
        <v>5304</v>
      </c>
      <c r="C5304" s="118">
        <f t="shared" si="226"/>
        <v>0</v>
      </c>
      <c r="D5304" s="119" t="s">
        <v>25</v>
      </c>
      <c r="E5304" s="120" t="s">
        <v>11715</v>
      </c>
      <c r="F5304" s="211" t="s">
        <v>11716</v>
      </c>
      <c r="G5304" s="119" t="s">
        <v>11717</v>
      </c>
      <c r="H5304" s="121" t="s">
        <v>6799</v>
      </c>
      <c r="I5304" s="121" t="s">
        <v>30</v>
      </c>
      <c r="J5304" s="121" t="s">
        <v>7087</v>
      </c>
      <c r="K5304" s="120"/>
      <c r="L5304" s="120" t="s">
        <v>32</v>
      </c>
      <c r="M5304" s="120" t="s">
        <v>33</v>
      </c>
      <c r="P5304" s="124">
        <f t="shared" si="225"/>
        <v>0</v>
      </c>
    </row>
    <row r="5305" spans="1:25">
      <c r="A5305" s="116">
        <v>5305</v>
      </c>
      <c r="C5305" s="118">
        <f t="shared" si="226"/>
        <v>0</v>
      </c>
      <c r="D5305" s="119" t="s">
        <v>25</v>
      </c>
      <c r="E5305" s="120" t="s">
        <v>11718</v>
      </c>
      <c r="F5305" s="211" t="s">
        <v>9912</v>
      </c>
      <c r="G5305" s="119" t="s">
        <v>11719</v>
      </c>
      <c r="H5305" s="121" t="s">
        <v>6799</v>
      </c>
      <c r="I5305" s="121" t="s">
        <v>30</v>
      </c>
      <c r="J5305" s="121" t="s">
        <v>1540</v>
      </c>
      <c r="K5305" s="120"/>
      <c r="L5305" s="120" t="s">
        <v>32</v>
      </c>
      <c r="M5305" s="120" t="s">
        <v>33</v>
      </c>
      <c r="P5305" s="124">
        <f t="shared" si="225"/>
        <v>0</v>
      </c>
    </row>
    <row r="5306" spans="1:25">
      <c r="A5306" s="116">
        <v>5306</v>
      </c>
      <c r="C5306" s="118">
        <f t="shared" si="226"/>
        <v>0</v>
      </c>
      <c r="D5306" s="119" t="s">
        <v>25</v>
      </c>
      <c r="E5306" s="120" t="s">
        <v>11720</v>
      </c>
      <c r="F5306" s="211" t="s">
        <v>122</v>
      </c>
      <c r="G5306" s="119" t="s">
        <v>11721</v>
      </c>
      <c r="H5306" s="121" t="s">
        <v>6799</v>
      </c>
      <c r="I5306" s="121" t="s">
        <v>30</v>
      </c>
      <c r="J5306" s="121" t="s">
        <v>3886</v>
      </c>
      <c r="K5306" s="120"/>
      <c r="L5306" s="120" t="s">
        <v>32</v>
      </c>
      <c r="M5306" s="120" t="s">
        <v>33</v>
      </c>
      <c r="N5306" s="131">
        <v>43977</v>
      </c>
      <c r="O5306" s="131">
        <v>44109</v>
      </c>
      <c r="P5306" s="124">
        <f t="shared" si="225"/>
        <v>10</v>
      </c>
      <c r="Q5306" s="118">
        <v>1</v>
      </c>
      <c r="R5306" s="125">
        <f ca="1">TODAY()-O5306</f>
        <v>569</v>
      </c>
      <c r="S5306" s="120" t="s">
        <v>135</v>
      </c>
      <c r="T5306" s="126">
        <v>43979</v>
      </c>
      <c r="U5306" s="126" t="s">
        <v>11722</v>
      </c>
      <c r="V5306" s="126" t="s">
        <v>7669</v>
      </c>
      <c r="X5306" s="126">
        <v>44132</v>
      </c>
      <c r="Y5306" s="116" t="s">
        <v>11723</v>
      </c>
    </row>
    <row r="5307" spans="1:25">
      <c r="A5307" s="116">
        <v>5307</v>
      </c>
      <c r="C5307" s="118">
        <f t="shared" si="226"/>
        <v>0</v>
      </c>
      <c r="D5307" s="119" t="s">
        <v>25</v>
      </c>
      <c r="E5307" s="120" t="s">
        <v>11724</v>
      </c>
      <c r="F5307" s="211" t="s">
        <v>11725</v>
      </c>
      <c r="G5307" s="119" t="s">
        <v>5186</v>
      </c>
      <c r="H5307" s="121" t="s">
        <v>6799</v>
      </c>
      <c r="I5307" s="119" t="s">
        <v>30</v>
      </c>
      <c r="J5307" s="121" t="s">
        <v>87</v>
      </c>
      <c r="K5307" s="120"/>
      <c r="L5307" s="120" t="s">
        <v>32</v>
      </c>
      <c r="M5307" s="120" t="s">
        <v>33</v>
      </c>
      <c r="N5307" s="131">
        <v>43971</v>
      </c>
      <c r="O5307" s="131">
        <v>44153</v>
      </c>
      <c r="P5307" s="124">
        <f t="shared" si="225"/>
        <v>11</v>
      </c>
      <c r="Q5307" s="118">
        <v>1</v>
      </c>
      <c r="R5307" s="125">
        <f ca="1">TODAY()-O5307</f>
        <v>525</v>
      </c>
      <c r="S5307" s="120" t="s">
        <v>724</v>
      </c>
      <c r="T5307" s="126">
        <v>44153</v>
      </c>
    </row>
    <row r="5308" spans="1:25">
      <c r="A5308" s="116">
        <v>5308</v>
      </c>
      <c r="C5308" s="118">
        <f t="shared" si="226"/>
        <v>0</v>
      </c>
      <c r="D5308" s="119" t="s">
        <v>25</v>
      </c>
      <c r="E5308" s="120" t="s">
        <v>11726</v>
      </c>
      <c r="F5308" s="211" t="s">
        <v>11727</v>
      </c>
      <c r="G5308" s="119" t="s">
        <v>11728</v>
      </c>
      <c r="H5308" s="121" t="s">
        <v>6799</v>
      </c>
      <c r="I5308" s="121" t="s">
        <v>30</v>
      </c>
      <c r="J5308" s="121" t="s">
        <v>7216</v>
      </c>
      <c r="K5308" s="120"/>
      <c r="L5308" s="120" t="s">
        <v>32</v>
      </c>
      <c r="M5308" s="120" t="s">
        <v>33</v>
      </c>
      <c r="N5308" s="131">
        <v>43970</v>
      </c>
      <c r="P5308" s="124">
        <f t="shared" si="225"/>
        <v>0</v>
      </c>
      <c r="S5308" s="120" t="s">
        <v>92</v>
      </c>
      <c r="T5308" s="126">
        <v>43970</v>
      </c>
      <c r="Y5308" s="116" t="s">
        <v>11729</v>
      </c>
    </row>
    <row r="5309" spans="1:25">
      <c r="A5309" s="116">
        <v>5309</v>
      </c>
      <c r="C5309" s="118">
        <f t="shared" si="226"/>
        <v>0</v>
      </c>
      <c r="D5309" s="119" t="s">
        <v>25</v>
      </c>
      <c r="E5309" s="120" t="s">
        <v>11730</v>
      </c>
      <c r="F5309" s="211" t="s">
        <v>7956</v>
      </c>
      <c r="G5309" s="119" t="s">
        <v>11731</v>
      </c>
      <c r="H5309" s="121" t="s">
        <v>6799</v>
      </c>
      <c r="I5309" s="121" t="s">
        <v>30</v>
      </c>
      <c r="J5309" s="121" t="s">
        <v>3886</v>
      </c>
      <c r="K5309" s="120"/>
      <c r="L5309" s="120" t="s">
        <v>32</v>
      </c>
      <c r="M5309" s="120" t="s">
        <v>78</v>
      </c>
      <c r="P5309" s="124">
        <f t="shared" si="225"/>
        <v>0</v>
      </c>
      <c r="U5309" s="126" t="s">
        <v>11732</v>
      </c>
      <c r="V5309" s="126" t="s">
        <v>7368</v>
      </c>
      <c r="X5309" s="126">
        <v>44134</v>
      </c>
    </row>
    <row r="5310" spans="1:25">
      <c r="A5310" s="116">
        <v>5310</v>
      </c>
      <c r="C5310" s="118">
        <f t="shared" si="226"/>
        <v>0</v>
      </c>
      <c r="E5310" s="120" t="s">
        <v>11733</v>
      </c>
      <c r="F5310" s="211" t="s">
        <v>11734</v>
      </c>
      <c r="G5310" s="119" t="s">
        <v>11735</v>
      </c>
      <c r="H5310" s="121" t="s">
        <v>5003</v>
      </c>
      <c r="I5310" s="119" t="s">
        <v>30</v>
      </c>
      <c r="J5310" s="121" t="s">
        <v>87</v>
      </c>
      <c r="K5310" s="120"/>
      <c r="L5310" s="120" t="s">
        <v>32</v>
      </c>
      <c r="M5310" s="120" t="s">
        <v>78</v>
      </c>
      <c r="P5310" s="124">
        <f t="shared" si="225"/>
        <v>0</v>
      </c>
    </row>
    <row r="5311" spans="1:25" ht="27.6">
      <c r="A5311" s="116">
        <v>5311</v>
      </c>
      <c r="C5311" s="118">
        <f t="shared" si="226"/>
        <v>0</v>
      </c>
      <c r="D5311" s="119" t="s">
        <v>25</v>
      </c>
      <c r="E5311" s="120" t="s">
        <v>11736</v>
      </c>
      <c r="F5311" s="211" t="s">
        <v>11737</v>
      </c>
      <c r="G5311" s="119" t="s">
        <v>6516</v>
      </c>
      <c r="H5311" s="121" t="s">
        <v>6799</v>
      </c>
      <c r="I5311" s="119" t="s">
        <v>30</v>
      </c>
      <c r="J5311" s="121" t="s">
        <v>87</v>
      </c>
      <c r="K5311" s="120"/>
      <c r="L5311" s="120" t="s">
        <v>32</v>
      </c>
      <c r="M5311" s="120" t="s">
        <v>33</v>
      </c>
      <c r="N5311" s="131">
        <v>43971</v>
      </c>
      <c r="P5311" s="124">
        <f t="shared" si="225"/>
        <v>0</v>
      </c>
      <c r="S5311" s="120" t="s">
        <v>724</v>
      </c>
      <c r="T5311" s="126">
        <v>43971</v>
      </c>
      <c r="Y5311" s="116" t="s">
        <v>2190</v>
      </c>
    </row>
    <row r="5312" spans="1:25">
      <c r="A5312" s="116">
        <v>5312</v>
      </c>
      <c r="C5312" s="118">
        <f t="shared" si="226"/>
        <v>0</v>
      </c>
      <c r="D5312" s="120" t="s">
        <v>252</v>
      </c>
      <c r="E5312" s="120" t="s">
        <v>11738</v>
      </c>
      <c r="F5312" s="211" t="s">
        <v>11739</v>
      </c>
      <c r="G5312" s="119" t="s">
        <v>11740</v>
      </c>
      <c r="H5312" s="121" t="s">
        <v>41</v>
      </c>
      <c r="I5312" s="121" t="s">
        <v>30</v>
      </c>
      <c r="J5312" s="121" t="s">
        <v>5018</v>
      </c>
      <c r="K5312" s="120"/>
      <c r="L5312" s="120" t="s">
        <v>32</v>
      </c>
      <c r="M5312" s="120" t="s">
        <v>33</v>
      </c>
      <c r="N5312" s="131">
        <v>43971</v>
      </c>
      <c r="O5312" s="232">
        <v>44265</v>
      </c>
      <c r="P5312" s="124">
        <f t="shared" si="225"/>
        <v>3</v>
      </c>
      <c r="R5312" s="125">
        <f ca="1">TODAY()-O5312</f>
        <v>413</v>
      </c>
      <c r="S5312" s="120" t="s">
        <v>486</v>
      </c>
      <c r="Y5312" s="127" t="s">
        <v>1211</v>
      </c>
    </row>
    <row r="5313" spans="1:25" ht="27.6">
      <c r="A5313" s="116">
        <v>5313</v>
      </c>
      <c r="C5313" s="118">
        <f t="shared" si="226"/>
        <v>0</v>
      </c>
      <c r="D5313" s="120" t="s">
        <v>252</v>
      </c>
      <c r="E5313" s="120" t="s">
        <v>11741</v>
      </c>
      <c r="F5313" s="211" t="s">
        <v>11742</v>
      </c>
      <c r="G5313" s="119" t="s">
        <v>11743</v>
      </c>
      <c r="H5313" s="121" t="s">
        <v>41</v>
      </c>
      <c r="I5313" s="119" t="s">
        <v>30</v>
      </c>
      <c r="J5313" s="121" t="s">
        <v>87</v>
      </c>
      <c r="K5313" s="120"/>
      <c r="L5313" s="120" t="s">
        <v>32</v>
      </c>
      <c r="M5313" s="120" t="s">
        <v>33</v>
      </c>
      <c r="N5313" s="131">
        <v>43971</v>
      </c>
      <c r="O5313" s="232">
        <v>44265</v>
      </c>
      <c r="P5313" s="124">
        <f t="shared" si="225"/>
        <v>3</v>
      </c>
      <c r="R5313" s="125">
        <f ca="1">TODAY()-O5313</f>
        <v>413</v>
      </c>
      <c r="S5313" s="120" t="s">
        <v>486</v>
      </c>
      <c r="Y5313" s="127" t="s">
        <v>1211</v>
      </c>
    </row>
    <row r="5314" spans="1:25">
      <c r="A5314" s="116">
        <v>5314</v>
      </c>
      <c r="C5314" s="118">
        <f t="shared" si="226"/>
        <v>0</v>
      </c>
      <c r="D5314" s="119" t="s">
        <v>25</v>
      </c>
      <c r="E5314" s="120" t="s">
        <v>11744</v>
      </c>
      <c r="F5314" s="211" t="s">
        <v>11745</v>
      </c>
      <c r="G5314" s="119" t="s">
        <v>11746</v>
      </c>
      <c r="H5314" s="121" t="s">
        <v>6799</v>
      </c>
      <c r="I5314" s="121" t="s">
        <v>30</v>
      </c>
      <c r="J5314" s="121" t="s">
        <v>5018</v>
      </c>
      <c r="K5314" s="120"/>
      <c r="L5314" s="120" t="s">
        <v>32</v>
      </c>
      <c r="M5314" s="120" t="s">
        <v>33</v>
      </c>
      <c r="N5314" s="131">
        <v>43970</v>
      </c>
      <c r="P5314" s="124">
        <f t="shared" si="225"/>
        <v>0</v>
      </c>
      <c r="S5314" s="120" t="s">
        <v>724</v>
      </c>
      <c r="T5314" s="126">
        <v>43972</v>
      </c>
      <c r="Y5314" s="116" t="s">
        <v>11747</v>
      </c>
    </row>
    <row r="5315" spans="1:25">
      <c r="A5315" s="116">
        <v>5315</v>
      </c>
      <c r="C5315" s="118">
        <f t="shared" si="226"/>
        <v>0</v>
      </c>
      <c r="D5315" s="120" t="s">
        <v>252</v>
      </c>
      <c r="E5315" s="120" t="s">
        <v>11748</v>
      </c>
      <c r="F5315" s="211" t="s">
        <v>235</v>
      </c>
      <c r="G5315" s="119" t="s">
        <v>11749</v>
      </c>
      <c r="H5315" s="121" t="s">
        <v>48</v>
      </c>
      <c r="I5315" s="121" t="s">
        <v>30</v>
      </c>
      <c r="J5315" s="121" t="s">
        <v>5018</v>
      </c>
      <c r="K5315" s="120"/>
      <c r="L5315" s="120" t="s">
        <v>32</v>
      </c>
      <c r="M5315" s="120" t="s">
        <v>33</v>
      </c>
      <c r="N5315" s="131">
        <v>43970</v>
      </c>
      <c r="O5315" s="131">
        <v>44271</v>
      </c>
      <c r="P5315" s="124">
        <f t="shared" si="225"/>
        <v>3</v>
      </c>
      <c r="R5315" s="125">
        <f ca="1">TODAY()-O5315</f>
        <v>407</v>
      </c>
      <c r="S5315" s="120" t="s">
        <v>486</v>
      </c>
      <c r="Y5315" s="116" t="s">
        <v>1211</v>
      </c>
    </row>
    <row r="5316" spans="1:25">
      <c r="A5316" s="116">
        <v>5316</v>
      </c>
      <c r="C5316" s="118">
        <f t="shared" si="226"/>
        <v>0</v>
      </c>
      <c r="D5316" s="120" t="s">
        <v>252</v>
      </c>
      <c r="E5316" s="120" t="s">
        <v>11750</v>
      </c>
      <c r="F5316" s="211" t="s">
        <v>8214</v>
      </c>
      <c r="G5316" s="119" t="s">
        <v>409</v>
      </c>
      <c r="H5316" s="121" t="s">
        <v>41</v>
      </c>
      <c r="I5316" s="119" t="s">
        <v>30</v>
      </c>
      <c r="J5316" s="121" t="s">
        <v>87</v>
      </c>
      <c r="K5316" s="120"/>
      <c r="L5316" s="120" t="s">
        <v>32</v>
      </c>
      <c r="M5316" s="120" t="s">
        <v>33</v>
      </c>
      <c r="N5316" s="131">
        <v>43970</v>
      </c>
      <c r="O5316" s="131">
        <v>44271</v>
      </c>
      <c r="P5316" s="124">
        <f t="shared" ref="P5316:P5379" si="227">IF(O5316&lt;&gt;0,MONTH(O5316),0)</f>
        <v>3</v>
      </c>
      <c r="R5316" s="125">
        <f ca="1">TODAY()-O5316</f>
        <v>407</v>
      </c>
      <c r="S5316" s="120" t="s">
        <v>486</v>
      </c>
      <c r="Y5316" s="116" t="s">
        <v>1211</v>
      </c>
    </row>
    <row r="5317" spans="1:25" ht="14.4">
      <c r="A5317" s="116">
        <v>5317</v>
      </c>
      <c r="C5317" s="118">
        <f t="shared" si="226"/>
        <v>0</v>
      </c>
      <c r="D5317" s="119" t="s">
        <v>25</v>
      </c>
      <c r="E5317" s="120" t="s">
        <v>11751</v>
      </c>
      <c r="F5317" s="211" t="s">
        <v>11752</v>
      </c>
      <c r="G5317" s="119" t="s">
        <v>11753</v>
      </c>
      <c r="H5317" s="121" t="s">
        <v>6799</v>
      </c>
      <c r="I5317" s="121" t="s">
        <v>30</v>
      </c>
      <c r="J5317" s="121" t="s">
        <v>7216</v>
      </c>
      <c r="K5317" s="120"/>
      <c r="L5317" s="120" t="s">
        <v>32</v>
      </c>
      <c r="M5317" s="120" t="s">
        <v>33</v>
      </c>
      <c r="N5317" s="131">
        <v>43971</v>
      </c>
      <c r="O5317" s="131">
        <v>44153</v>
      </c>
      <c r="P5317" s="124">
        <f t="shared" si="227"/>
        <v>11</v>
      </c>
      <c r="Q5317" s="118">
        <v>1</v>
      </c>
      <c r="R5317" s="125">
        <f ca="1">TODAY()-O5317</f>
        <v>525</v>
      </c>
      <c r="S5317" s="120" t="s">
        <v>34</v>
      </c>
      <c r="T5317" s="126">
        <v>44154</v>
      </c>
      <c r="U5317" t="s">
        <v>11754</v>
      </c>
    </row>
    <row r="5318" spans="1:25" ht="27.6">
      <c r="A5318" s="116">
        <v>5318</v>
      </c>
      <c r="C5318" s="118">
        <f t="shared" ref="C5318:C5381" si="228">IF(B5318&lt;&gt;0,MONTH(B5318),0)</f>
        <v>0</v>
      </c>
      <c r="E5318" s="120" t="s">
        <v>11755</v>
      </c>
      <c r="F5318" s="211" t="s">
        <v>11756</v>
      </c>
      <c r="G5318" s="119" t="s">
        <v>875</v>
      </c>
      <c r="H5318" s="121" t="s">
        <v>5003</v>
      </c>
      <c r="I5318" s="121" t="s">
        <v>30</v>
      </c>
      <c r="J5318" s="121" t="s">
        <v>5018</v>
      </c>
      <c r="K5318" s="120"/>
      <c r="L5318" s="120" t="s">
        <v>32</v>
      </c>
      <c r="M5318" s="120" t="s">
        <v>78</v>
      </c>
      <c r="P5318" s="124">
        <f t="shared" si="227"/>
        <v>0</v>
      </c>
    </row>
    <row r="5319" spans="1:25" ht="27.6">
      <c r="A5319" s="116">
        <v>5319</v>
      </c>
      <c r="C5319" s="118">
        <f t="shared" si="228"/>
        <v>0</v>
      </c>
      <c r="D5319" s="119" t="s">
        <v>25</v>
      </c>
      <c r="E5319" s="120" t="s">
        <v>11757</v>
      </c>
      <c r="F5319" s="211" t="s">
        <v>11758</v>
      </c>
      <c r="G5319" s="119" t="s">
        <v>4789</v>
      </c>
      <c r="H5319" s="121" t="s">
        <v>6799</v>
      </c>
      <c r="I5319" s="121" t="s">
        <v>30</v>
      </c>
      <c r="J5319" s="121" t="s">
        <v>5018</v>
      </c>
      <c r="K5319" s="120"/>
      <c r="L5319" s="120" t="s">
        <v>32</v>
      </c>
      <c r="M5319" s="120" t="s">
        <v>78</v>
      </c>
      <c r="P5319" s="124">
        <f t="shared" si="227"/>
        <v>0</v>
      </c>
      <c r="U5319" s="126" t="s">
        <v>11759</v>
      </c>
      <c r="V5319" s="126" t="s">
        <v>7669</v>
      </c>
      <c r="X5319" s="126">
        <v>44139</v>
      </c>
    </row>
    <row r="5320" spans="1:25" ht="27.6">
      <c r="A5320" s="116">
        <v>5320</v>
      </c>
      <c r="C5320" s="118">
        <f t="shared" si="228"/>
        <v>0</v>
      </c>
      <c r="E5320" s="120" t="s">
        <v>11760</v>
      </c>
      <c r="F5320" s="211" t="s">
        <v>11761</v>
      </c>
      <c r="G5320" s="119" t="s">
        <v>11762</v>
      </c>
      <c r="H5320" s="121" t="s">
        <v>5003</v>
      </c>
      <c r="I5320" s="119" t="s">
        <v>30</v>
      </c>
      <c r="J5320" s="121" t="s">
        <v>87</v>
      </c>
      <c r="K5320" s="120"/>
      <c r="L5320" s="120" t="s">
        <v>32</v>
      </c>
      <c r="M5320" s="120" t="s">
        <v>78</v>
      </c>
      <c r="P5320" s="124">
        <f t="shared" si="227"/>
        <v>0</v>
      </c>
    </row>
    <row r="5321" spans="1:25">
      <c r="A5321" s="116">
        <v>5321</v>
      </c>
      <c r="C5321" s="118">
        <f t="shared" si="228"/>
        <v>0</v>
      </c>
      <c r="E5321" s="120" t="s">
        <v>11763</v>
      </c>
      <c r="F5321" s="211" t="s">
        <v>11764</v>
      </c>
      <c r="G5321" s="119" t="s">
        <v>7138</v>
      </c>
      <c r="H5321" s="121" t="s">
        <v>5003</v>
      </c>
      <c r="I5321" s="121" t="s">
        <v>30</v>
      </c>
      <c r="J5321" s="121" t="s">
        <v>5018</v>
      </c>
      <c r="K5321" s="120"/>
      <c r="L5321" s="120" t="s">
        <v>32</v>
      </c>
      <c r="M5321" s="120" t="s">
        <v>78</v>
      </c>
      <c r="P5321" s="124">
        <f t="shared" si="227"/>
        <v>0</v>
      </c>
    </row>
    <row r="5322" spans="1:25">
      <c r="A5322" s="116">
        <v>5322</v>
      </c>
      <c r="C5322" s="118">
        <f t="shared" si="228"/>
        <v>0</v>
      </c>
      <c r="D5322" s="119" t="s">
        <v>25</v>
      </c>
      <c r="E5322" s="120" t="s">
        <v>11765</v>
      </c>
      <c r="F5322" s="211" t="s">
        <v>11766</v>
      </c>
      <c r="G5322" s="119" t="s">
        <v>11767</v>
      </c>
      <c r="H5322" s="121" t="s">
        <v>6799</v>
      </c>
      <c r="I5322" s="121" t="s">
        <v>30</v>
      </c>
      <c r="J5322" s="121" t="s">
        <v>5018</v>
      </c>
      <c r="K5322" s="120"/>
      <c r="L5322" s="120" t="s">
        <v>32</v>
      </c>
      <c r="M5322" s="120" t="s">
        <v>33</v>
      </c>
      <c r="N5322" s="131">
        <v>43971</v>
      </c>
      <c r="P5322" s="124">
        <f t="shared" si="227"/>
        <v>0</v>
      </c>
      <c r="S5322" s="120" t="s">
        <v>724</v>
      </c>
      <c r="T5322" s="126">
        <v>43971</v>
      </c>
      <c r="Y5322" s="116" t="s">
        <v>2190</v>
      </c>
    </row>
    <row r="5323" spans="1:25" ht="27.6">
      <c r="A5323" s="116">
        <v>5323</v>
      </c>
      <c r="C5323" s="118">
        <f t="shared" si="228"/>
        <v>0</v>
      </c>
      <c r="D5323" s="120" t="s">
        <v>252</v>
      </c>
      <c r="E5323" s="120" t="s">
        <v>11768</v>
      </c>
      <c r="F5323" s="211" t="s">
        <v>11769</v>
      </c>
      <c r="G5323" s="119" t="s">
        <v>7034</v>
      </c>
      <c r="H5323" s="121" t="s">
        <v>86</v>
      </c>
      <c r="I5323" s="121" t="s">
        <v>30</v>
      </c>
      <c r="J5323" s="121" t="s">
        <v>3886</v>
      </c>
      <c r="K5323" s="120"/>
      <c r="L5323" s="120" t="s">
        <v>32</v>
      </c>
      <c r="M5323" s="120" t="s">
        <v>33</v>
      </c>
      <c r="N5323" s="131">
        <v>44097</v>
      </c>
      <c r="O5323" s="131">
        <v>44266</v>
      </c>
      <c r="P5323" s="124">
        <f t="shared" si="227"/>
        <v>3</v>
      </c>
      <c r="Q5323" s="118">
        <v>1</v>
      </c>
      <c r="R5323" s="125">
        <f ca="1">TODAY()-O5323</f>
        <v>412</v>
      </c>
      <c r="S5323" s="120" t="s">
        <v>55</v>
      </c>
      <c r="Y5323" s="127" t="s">
        <v>1211</v>
      </c>
    </row>
    <row r="5324" spans="1:25">
      <c r="A5324" s="116">
        <v>5324</v>
      </c>
      <c r="C5324" s="118">
        <f t="shared" si="228"/>
        <v>0</v>
      </c>
      <c r="E5324" s="120" t="s">
        <v>11770</v>
      </c>
      <c r="F5324" s="211" t="s">
        <v>11771</v>
      </c>
      <c r="G5324" s="119" t="s">
        <v>2623</v>
      </c>
      <c r="H5324" s="121" t="s">
        <v>5003</v>
      </c>
      <c r="I5324" s="119" t="s">
        <v>30</v>
      </c>
      <c r="J5324" s="121" t="s">
        <v>87</v>
      </c>
      <c r="K5324" s="120"/>
      <c r="L5324" s="120" t="s">
        <v>32</v>
      </c>
      <c r="M5324" s="120" t="s">
        <v>78</v>
      </c>
      <c r="P5324" s="124">
        <f t="shared" si="227"/>
        <v>0</v>
      </c>
    </row>
    <row r="5325" spans="1:25">
      <c r="A5325" s="116">
        <v>5325</v>
      </c>
      <c r="C5325" s="118">
        <f t="shared" si="228"/>
        <v>0</v>
      </c>
      <c r="E5325" s="120" t="s">
        <v>11772</v>
      </c>
      <c r="F5325" s="211" t="s">
        <v>11773</v>
      </c>
      <c r="G5325" s="119" t="s">
        <v>7138</v>
      </c>
      <c r="H5325" s="121" t="s">
        <v>5003</v>
      </c>
      <c r="I5325" s="119" t="s">
        <v>30</v>
      </c>
      <c r="J5325" s="121" t="s">
        <v>87</v>
      </c>
      <c r="K5325" s="120"/>
      <c r="L5325" s="120" t="s">
        <v>32</v>
      </c>
      <c r="M5325" s="120" t="s">
        <v>33</v>
      </c>
      <c r="N5325" s="131">
        <v>43972</v>
      </c>
      <c r="P5325" s="124">
        <f t="shared" si="227"/>
        <v>0</v>
      </c>
      <c r="S5325" s="120" t="s">
        <v>922</v>
      </c>
      <c r="T5325" s="126">
        <v>43974</v>
      </c>
      <c r="U5325" s="126" t="s">
        <v>11774</v>
      </c>
      <c r="V5325" s="126" t="s">
        <v>7368</v>
      </c>
      <c r="X5325" s="126">
        <v>44132</v>
      </c>
      <c r="Y5325" s="116" t="s">
        <v>11775</v>
      </c>
    </row>
    <row r="5326" spans="1:25" ht="27.6">
      <c r="A5326" s="116">
        <v>5326</v>
      </c>
      <c r="C5326" s="118">
        <f t="shared" si="228"/>
        <v>0</v>
      </c>
      <c r="D5326" s="119" t="s">
        <v>25</v>
      </c>
      <c r="E5326" s="120" t="s">
        <v>11776</v>
      </c>
      <c r="F5326" s="211" t="s">
        <v>11777</v>
      </c>
      <c r="G5326" s="119" t="s">
        <v>11377</v>
      </c>
      <c r="H5326" s="121" t="s">
        <v>6799</v>
      </c>
      <c r="I5326" s="121" t="s">
        <v>30</v>
      </c>
      <c r="J5326" s="121" t="s">
        <v>5018</v>
      </c>
      <c r="K5326" s="120"/>
      <c r="L5326" s="120" t="s">
        <v>32</v>
      </c>
      <c r="M5326" s="120" t="s">
        <v>33</v>
      </c>
      <c r="N5326" s="131">
        <v>43971</v>
      </c>
      <c r="P5326" s="124">
        <f t="shared" si="227"/>
        <v>0</v>
      </c>
      <c r="S5326" s="120" t="s">
        <v>724</v>
      </c>
      <c r="T5326" s="126">
        <v>43971</v>
      </c>
      <c r="Y5326" s="116" t="s">
        <v>2190</v>
      </c>
    </row>
    <row r="5327" spans="1:25">
      <c r="A5327" s="116">
        <v>5327</v>
      </c>
      <c r="C5327" s="118">
        <f t="shared" si="228"/>
        <v>0</v>
      </c>
      <c r="D5327" s="119" t="s">
        <v>25</v>
      </c>
      <c r="E5327" s="120" t="s">
        <v>11778</v>
      </c>
      <c r="F5327" s="211" t="s">
        <v>11779</v>
      </c>
      <c r="G5327" s="119" t="s">
        <v>11780</v>
      </c>
      <c r="H5327" s="121" t="s">
        <v>6799</v>
      </c>
      <c r="I5327" s="119" t="s">
        <v>30</v>
      </c>
      <c r="J5327" s="121" t="s">
        <v>87</v>
      </c>
      <c r="K5327" s="120"/>
      <c r="L5327" s="120" t="s">
        <v>32</v>
      </c>
      <c r="M5327" s="120" t="s">
        <v>33</v>
      </c>
      <c r="N5327" s="131">
        <v>43971</v>
      </c>
      <c r="P5327" s="124">
        <f t="shared" si="227"/>
        <v>0</v>
      </c>
      <c r="S5327" s="120" t="s">
        <v>724</v>
      </c>
      <c r="T5327" s="126">
        <v>43983</v>
      </c>
      <c r="Y5327" s="116" t="s">
        <v>2190</v>
      </c>
    </row>
    <row r="5328" spans="1:25" ht="27.6">
      <c r="A5328" s="116">
        <v>5328</v>
      </c>
      <c r="C5328" s="118">
        <f t="shared" si="228"/>
        <v>0</v>
      </c>
      <c r="D5328" s="119" t="s">
        <v>25</v>
      </c>
      <c r="E5328" s="120" t="s">
        <v>11781</v>
      </c>
      <c r="F5328" s="211" t="s">
        <v>11782</v>
      </c>
      <c r="G5328" s="119" t="s">
        <v>11783</v>
      </c>
      <c r="H5328" s="121" t="s">
        <v>6799</v>
      </c>
      <c r="I5328" s="121" t="s">
        <v>30</v>
      </c>
      <c r="J5328" s="121" t="s">
        <v>5018</v>
      </c>
      <c r="K5328" s="120"/>
      <c r="L5328" s="120" t="s">
        <v>32</v>
      </c>
      <c r="M5328" s="120" t="s">
        <v>78</v>
      </c>
      <c r="P5328" s="124">
        <f t="shared" si="227"/>
        <v>0</v>
      </c>
      <c r="U5328" s="126" t="s">
        <v>11784</v>
      </c>
      <c r="V5328" s="126" t="s">
        <v>7669</v>
      </c>
      <c r="W5328" s="126" t="s">
        <v>125</v>
      </c>
      <c r="X5328" s="126">
        <v>44139</v>
      </c>
    </row>
    <row r="5329" spans="1:25">
      <c r="A5329" s="116">
        <v>5329</v>
      </c>
      <c r="B5329" s="129">
        <v>44126</v>
      </c>
      <c r="C5329" s="118">
        <f t="shared" si="228"/>
        <v>10</v>
      </c>
      <c r="D5329" s="120" t="s">
        <v>252</v>
      </c>
      <c r="E5329" s="120" t="s">
        <v>11785</v>
      </c>
      <c r="F5329" s="211" t="s">
        <v>10438</v>
      </c>
      <c r="G5329" s="119" t="s">
        <v>4627</v>
      </c>
      <c r="H5329" s="121" t="s">
        <v>6799</v>
      </c>
      <c r="I5329" s="119" t="s">
        <v>30</v>
      </c>
      <c r="J5329" s="121" t="s">
        <v>77</v>
      </c>
      <c r="K5329" s="120"/>
      <c r="L5329" s="120" t="s">
        <v>32</v>
      </c>
      <c r="M5329" s="120" t="s">
        <v>78</v>
      </c>
      <c r="P5329" s="124">
        <f t="shared" si="227"/>
        <v>0</v>
      </c>
    </row>
    <row r="5330" spans="1:25">
      <c r="A5330" s="116">
        <v>5330</v>
      </c>
      <c r="B5330" s="129">
        <v>44126</v>
      </c>
      <c r="C5330" s="118">
        <f t="shared" si="228"/>
        <v>10</v>
      </c>
      <c r="D5330" s="120" t="s">
        <v>252</v>
      </c>
      <c r="E5330" s="120" t="s">
        <v>11786</v>
      </c>
      <c r="F5330" s="211" t="s">
        <v>133</v>
      </c>
      <c r="G5330" s="119" t="s">
        <v>4627</v>
      </c>
      <c r="H5330" s="121" t="s">
        <v>6799</v>
      </c>
      <c r="I5330" s="119" t="s">
        <v>30</v>
      </c>
      <c r="J5330" s="121" t="s">
        <v>77</v>
      </c>
      <c r="K5330" s="120"/>
      <c r="L5330" s="120" t="s">
        <v>32</v>
      </c>
      <c r="M5330" s="120" t="s">
        <v>78</v>
      </c>
      <c r="P5330" s="124">
        <f t="shared" si="227"/>
        <v>0</v>
      </c>
    </row>
    <row r="5331" spans="1:25">
      <c r="A5331" s="116">
        <v>5331</v>
      </c>
      <c r="C5331" s="118">
        <f t="shared" si="228"/>
        <v>0</v>
      </c>
      <c r="D5331" s="120" t="s">
        <v>252</v>
      </c>
      <c r="E5331" s="120" t="s">
        <v>11787</v>
      </c>
      <c r="F5331" s="211" t="s">
        <v>11788</v>
      </c>
      <c r="G5331" s="119" t="s">
        <v>11789</v>
      </c>
      <c r="H5331" s="121" t="s">
        <v>41</v>
      </c>
      <c r="I5331" s="119" t="s">
        <v>30</v>
      </c>
      <c r="J5331" s="121" t="s">
        <v>87</v>
      </c>
      <c r="K5331" s="120"/>
      <c r="L5331" s="120" t="s">
        <v>32</v>
      </c>
      <c r="M5331" s="120" t="s">
        <v>33</v>
      </c>
      <c r="N5331" s="131">
        <v>43970</v>
      </c>
      <c r="O5331" s="232">
        <v>44265</v>
      </c>
      <c r="P5331" s="124">
        <f t="shared" si="227"/>
        <v>3</v>
      </c>
      <c r="R5331" s="125">
        <f ca="1">TODAY()-O5331</f>
        <v>413</v>
      </c>
      <c r="S5331" s="120" t="s">
        <v>486</v>
      </c>
      <c r="Y5331" s="127" t="s">
        <v>1211</v>
      </c>
    </row>
    <row r="5332" spans="1:25" ht="27.6">
      <c r="A5332" s="116">
        <v>5332</v>
      </c>
      <c r="C5332" s="118">
        <f t="shared" si="228"/>
        <v>0</v>
      </c>
      <c r="D5332" s="120" t="s">
        <v>37</v>
      </c>
      <c r="E5332" s="120" t="s">
        <v>11790</v>
      </c>
      <c r="F5332" s="211" t="s">
        <v>11791</v>
      </c>
      <c r="G5332" s="119" t="s">
        <v>381</v>
      </c>
      <c r="H5332" s="121" t="s">
        <v>5003</v>
      </c>
      <c r="I5332" s="119" t="s">
        <v>30</v>
      </c>
      <c r="J5332" s="121" t="s">
        <v>87</v>
      </c>
      <c r="K5332" s="120"/>
      <c r="L5332" s="120" t="s">
        <v>32</v>
      </c>
      <c r="M5332" s="120" t="s">
        <v>33</v>
      </c>
      <c r="N5332" s="131">
        <v>43973</v>
      </c>
      <c r="O5332" s="131" t="s">
        <v>1321</v>
      </c>
      <c r="P5332" s="124" t="e">
        <f t="shared" si="227"/>
        <v>#VALUE!</v>
      </c>
      <c r="R5332" s="125"/>
      <c r="S5332" s="120" t="s">
        <v>34</v>
      </c>
    </row>
    <row r="5333" spans="1:25" ht="27.6">
      <c r="A5333" s="116">
        <v>5333</v>
      </c>
      <c r="C5333" s="118">
        <f t="shared" si="228"/>
        <v>0</v>
      </c>
      <c r="D5333" s="120" t="s">
        <v>252</v>
      </c>
      <c r="E5333" s="120" t="s">
        <v>11792</v>
      </c>
      <c r="F5333" s="211" t="s">
        <v>11793</v>
      </c>
      <c r="G5333" s="119" t="s">
        <v>3740</v>
      </c>
      <c r="H5333" s="121" t="s">
        <v>6799</v>
      </c>
      <c r="I5333" s="121" t="s">
        <v>30</v>
      </c>
      <c r="J5333" s="121" t="s">
        <v>3749</v>
      </c>
      <c r="K5333" s="120"/>
      <c r="L5333" s="120" t="s">
        <v>32</v>
      </c>
      <c r="M5333" s="120" t="s">
        <v>33</v>
      </c>
      <c r="N5333" s="131">
        <v>43970</v>
      </c>
      <c r="O5333" s="131">
        <v>44250</v>
      </c>
      <c r="P5333" s="124">
        <f t="shared" si="227"/>
        <v>2</v>
      </c>
      <c r="R5333" s="125">
        <f ca="1">TODAY()-O5333</f>
        <v>428</v>
      </c>
    </row>
    <row r="5334" spans="1:25" ht="27.6">
      <c r="A5334" s="116">
        <v>5334</v>
      </c>
      <c r="C5334" s="118">
        <f t="shared" si="228"/>
        <v>0</v>
      </c>
      <c r="D5334" s="120" t="s">
        <v>7069</v>
      </c>
      <c r="E5334" s="120" t="s">
        <v>11794</v>
      </c>
      <c r="F5334" s="211" t="s">
        <v>11795</v>
      </c>
      <c r="G5334" s="119" t="s">
        <v>6468</v>
      </c>
      <c r="H5334" s="121" t="s">
        <v>6799</v>
      </c>
      <c r="I5334" s="121" t="s">
        <v>30</v>
      </c>
      <c r="J5334" s="121" t="s">
        <v>7135</v>
      </c>
      <c r="K5334" s="120"/>
      <c r="L5334" s="120" t="s">
        <v>32</v>
      </c>
      <c r="M5334" s="120" t="s">
        <v>33</v>
      </c>
      <c r="N5334" s="131">
        <v>43980</v>
      </c>
      <c r="P5334" s="124">
        <f t="shared" si="227"/>
        <v>0</v>
      </c>
      <c r="R5334" s="118">
        <f ca="1">TODAY()-N5334</f>
        <v>698</v>
      </c>
      <c r="Y5334" s="116" t="s">
        <v>356</v>
      </c>
    </row>
    <row r="5335" spans="1:25" ht="27.6">
      <c r="A5335" s="116">
        <v>5335</v>
      </c>
      <c r="C5335" s="118">
        <f t="shared" si="228"/>
        <v>0</v>
      </c>
      <c r="D5335" s="120" t="s">
        <v>252</v>
      </c>
      <c r="E5335" s="120" t="s">
        <v>11796</v>
      </c>
      <c r="F5335" s="211" t="s">
        <v>11797</v>
      </c>
      <c r="G5335" s="119" t="s">
        <v>6468</v>
      </c>
      <c r="H5335" s="121" t="s">
        <v>97</v>
      </c>
      <c r="I5335" s="121" t="s">
        <v>30</v>
      </c>
      <c r="J5335" s="121" t="s">
        <v>7135</v>
      </c>
      <c r="K5335" s="120"/>
      <c r="L5335" s="120" t="s">
        <v>32</v>
      </c>
      <c r="M5335" s="120" t="s">
        <v>33</v>
      </c>
      <c r="N5335" s="131">
        <v>43973</v>
      </c>
      <c r="O5335" s="131">
        <v>44272</v>
      </c>
      <c r="P5335" s="124">
        <f t="shared" si="227"/>
        <v>3</v>
      </c>
      <c r="R5335" s="125">
        <f ca="1">TODAY()-O5335</f>
        <v>406</v>
      </c>
      <c r="S5335" s="120" t="s">
        <v>55</v>
      </c>
      <c r="Y5335" s="116" t="s">
        <v>1211</v>
      </c>
    </row>
    <row r="5336" spans="1:25" ht="27.6">
      <c r="A5336" s="116">
        <v>5336</v>
      </c>
      <c r="B5336" s="129">
        <v>44127</v>
      </c>
      <c r="C5336" s="118">
        <f t="shared" si="228"/>
        <v>10</v>
      </c>
      <c r="D5336" s="120" t="s">
        <v>252</v>
      </c>
      <c r="E5336" s="120" t="s">
        <v>11798</v>
      </c>
      <c r="F5336" s="211" t="s">
        <v>11799</v>
      </c>
      <c r="G5336" s="119" t="s">
        <v>6468</v>
      </c>
      <c r="H5336" s="121" t="s">
        <v>6799</v>
      </c>
      <c r="I5336" s="121" t="s">
        <v>30</v>
      </c>
      <c r="J5336" s="121" t="s">
        <v>7135</v>
      </c>
      <c r="K5336" s="120"/>
      <c r="L5336" s="120" t="s">
        <v>32</v>
      </c>
      <c r="M5336" s="120" t="s">
        <v>78</v>
      </c>
      <c r="P5336" s="124">
        <f t="shared" si="227"/>
        <v>0</v>
      </c>
      <c r="U5336" s="126" t="s">
        <v>11800</v>
      </c>
    </row>
    <row r="5337" spans="1:25">
      <c r="A5337" s="116">
        <v>5337</v>
      </c>
      <c r="B5337" s="129">
        <v>44127</v>
      </c>
      <c r="C5337" s="118">
        <f t="shared" si="228"/>
        <v>10</v>
      </c>
      <c r="D5337" s="120" t="s">
        <v>252</v>
      </c>
      <c r="E5337" s="120" t="s">
        <v>11801</v>
      </c>
      <c r="F5337" s="211" t="s">
        <v>11802</v>
      </c>
      <c r="G5337" s="119" t="s">
        <v>6468</v>
      </c>
      <c r="H5337" s="121" t="s">
        <v>6799</v>
      </c>
      <c r="I5337" s="121" t="s">
        <v>30</v>
      </c>
      <c r="J5337" s="121" t="s">
        <v>1544</v>
      </c>
      <c r="K5337" s="120"/>
      <c r="L5337" s="120" t="s">
        <v>32</v>
      </c>
      <c r="M5337" s="120" t="s">
        <v>78</v>
      </c>
      <c r="P5337" s="124">
        <f t="shared" si="227"/>
        <v>0</v>
      </c>
    </row>
    <row r="5338" spans="1:25" ht="27.6">
      <c r="A5338" s="116">
        <v>5338</v>
      </c>
      <c r="C5338" s="118">
        <f t="shared" si="228"/>
        <v>0</v>
      </c>
      <c r="D5338" s="120" t="s">
        <v>7069</v>
      </c>
      <c r="E5338" s="120" t="s">
        <v>11803</v>
      </c>
      <c r="F5338" s="211" t="s">
        <v>11804</v>
      </c>
      <c r="G5338" s="119" t="s">
        <v>4817</v>
      </c>
      <c r="H5338" s="121" t="s">
        <v>6799</v>
      </c>
      <c r="I5338" s="121" t="s">
        <v>42</v>
      </c>
      <c r="J5338" s="121" t="s">
        <v>485</v>
      </c>
      <c r="K5338" s="120"/>
      <c r="L5338" s="120" t="s">
        <v>32</v>
      </c>
      <c r="M5338" s="120" t="s">
        <v>33</v>
      </c>
      <c r="N5338" s="131">
        <v>43973</v>
      </c>
      <c r="P5338" s="124">
        <f t="shared" si="227"/>
        <v>0</v>
      </c>
      <c r="R5338" s="118">
        <f ca="1">TODAY()-N5338</f>
        <v>705</v>
      </c>
      <c r="Y5338" s="116" t="s">
        <v>356</v>
      </c>
    </row>
    <row r="5339" spans="1:25" ht="27.6">
      <c r="A5339" s="116">
        <v>5339</v>
      </c>
      <c r="B5339" s="129">
        <v>44127</v>
      </c>
      <c r="C5339" s="118">
        <f t="shared" si="228"/>
        <v>10</v>
      </c>
      <c r="D5339" s="120" t="s">
        <v>252</v>
      </c>
      <c r="E5339" s="120" t="s">
        <v>11805</v>
      </c>
      <c r="F5339" s="211" t="s">
        <v>11806</v>
      </c>
      <c r="G5339" s="119" t="s">
        <v>2122</v>
      </c>
      <c r="H5339" s="121" t="s">
        <v>6799</v>
      </c>
      <c r="I5339" s="119" t="s">
        <v>30</v>
      </c>
      <c r="J5339" s="121" t="s">
        <v>77</v>
      </c>
      <c r="K5339" s="120"/>
      <c r="L5339" s="120" t="s">
        <v>32</v>
      </c>
      <c r="M5339" s="120" t="s">
        <v>78</v>
      </c>
      <c r="P5339" s="124">
        <f t="shared" si="227"/>
        <v>0</v>
      </c>
    </row>
    <row r="5340" spans="1:25" ht="27.6">
      <c r="A5340" s="116">
        <v>5340</v>
      </c>
      <c r="B5340" s="129">
        <v>44127</v>
      </c>
      <c r="C5340" s="118">
        <f t="shared" si="228"/>
        <v>10</v>
      </c>
      <c r="D5340" s="120" t="s">
        <v>252</v>
      </c>
      <c r="E5340" s="120" t="s">
        <v>11807</v>
      </c>
      <c r="F5340" s="211" t="s">
        <v>11808</v>
      </c>
      <c r="G5340" s="119" t="s">
        <v>2122</v>
      </c>
      <c r="H5340" s="121" t="s">
        <v>6799</v>
      </c>
      <c r="I5340" s="119" t="s">
        <v>30</v>
      </c>
      <c r="J5340" s="121" t="s">
        <v>77</v>
      </c>
      <c r="K5340" s="120"/>
      <c r="L5340" s="120" t="s">
        <v>32</v>
      </c>
      <c r="M5340" s="120" t="s">
        <v>78</v>
      </c>
      <c r="P5340" s="124">
        <f t="shared" si="227"/>
        <v>0</v>
      </c>
    </row>
    <row r="5341" spans="1:25">
      <c r="A5341" s="116">
        <v>5341</v>
      </c>
      <c r="B5341" s="129">
        <v>44127</v>
      </c>
      <c r="C5341" s="118">
        <f t="shared" si="228"/>
        <v>10</v>
      </c>
      <c r="D5341" s="120" t="s">
        <v>252</v>
      </c>
      <c r="E5341" s="120" t="s">
        <v>11809</v>
      </c>
      <c r="F5341" s="211" t="s">
        <v>547</v>
      </c>
      <c r="G5341" s="119" t="s">
        <v>2122</v>
      </c>
      <c r="H5341" s="121" t="s">
        <v>6799</v>
      </c>
      <c r="I5341" s="119" t="s">
        <v>30</v>
      </c>
      <c r="J5341" s="121" t="s">
        <v>529</v>
      </c>
      <c r="K5341" s="120"/>
      <c r="L5341" s="120" t="s">
        <v>32</v>
      </c>
      <c r="M5341" s="120" t="s">
        <v>78</v>
      </c>
      <c r="P5341" s="124">
        <f t="shared" si="227"/>
        <v>0</v>
      </c>
    </row>
    <row r="5342" spans="1:25" ht="27.6">
      <c r="A5342" s="116">
        <v>5342</v>
      </c>
      <c r="C5342" s="118">
        <f t="shared" si="228"/>
        <v>0</v>
      </c>
      <c r="D5342" s="120" t="s">
        <v>7069</v>
      </c>
      <c r="E5342" s="120" t="s">
        <v>11810</v>
      </c>
      <c r="F5342" s="211" t="s">
        <v>11811</v>
      </c>
      <c r="G5342" s="119" t="s">
        <v>11812</v>
      </c>
      <c r="H5342" s="121" t="s">
        <v>6799</v>
      </c>
      <c r="I5342" s="121" t="s">
        <v>30</v>
      </c>
      <c r="J5342" s="121" t="s">
        <v>1544</v>
      </c>
      <c r="K5342" s="120"/>
      <c r="L5342" s="120" t="s">
        <v>32</v>
      </c>
      <c r="M5342" s="120" t="s">
        <v>33</v>
      </c>
      <c r="N5342" s="131">
        <v>43973</v>
      </c>
      <c r="P5342" s="124">
        <f t="shared" si="227"/>
        <v>0</v>
      </c>
      <c r="R5342" s="118">
        <f ca="1">TODAY()-T5342</f>
        <v>705</v>
      </c>
      <c r="S5342" s="120" t="s">
        <v>92</v>
      </c>
      <c r="T5342" s="126">
        <v>43973</v>
      </c>
      <c r="Y5342" s="116" t="s">
        <v>7182</v>
      </c>
    </row>
    <row r="5343" spans="1:25">
      <c r="A5343" s="116">
        <v>5343</v>
      </c>
      <c r="B5343" s="129">
        <v>44127</v>
      </c>
      <c r="C5343" s="118">
        <f t="shared" si="228"/>
        <v>10</v>
      </c>
      <c r="D5343" s="120" t="s">
        <v>252</v>
      </c>
      <c r="E5343" s="120" t="s">
        <v>11813</v>
      </c>
      <c r="F5343" s="211" t="s">
        <v>777</v>
      </c>
      <c r="G5343" s="119" t="s">
        <v>11812</v>
      </c>
      <c r="H5343" s="121" t="s">
        <v>6799</v>
      </c>
      <c r="I5343" s="121" t="s">
        <v>30</v>
      </c>
      <c r="J5343" s="121" t="s">
        <v>1544</v>
      </c>
      <c r="K5343" s="120"/>
      <c r="L5343" s="120" t="s">
        <v>32</v>
      </c>
      <c r="M5343" s="120" t="s">
        <v>78</v>
      </c>
      <c r="P5343" s="124">
        <f t="shared" si="227"/>
        <v>0</v>
      </c>
    </row>
    <row r="5344" spans="1:25" ht="27.6">
      <c r="A5344" s="116">
        <v>5344</v>
      </c>
      <c r="B5344" s="129">
        <v>44127</v>
      </c>
      <c r="C5344" s="118">
        <f t="shared" si="228"/>
        <v>10</v>
      </c>
      <c r="D5344" s="120" t="s">
        <v>252</v>
      </c>
      <c r="E5344" s="120" t="s">
        <v>11814</v>
      </c>
      <c r="F5344" s="211" t="s">
        <v>11815</v>
      </c>
      <c r="G5344" s="119" t="s">
        <v>11812</v>
      </c>
      <c r="H5344" s="121" t="s">
        <v>6799</v>
      </c>
      <c r="I5344" s="121" t="s">
        <v>30</v>
      </c>
      <c r="J5344" s="121" t="s">
        <v>7271</v>
      </c>
      <c r="K5344" s="120"/>
      <c r="L5344" s="120" t="s">
        <v>32</v>
      </c>
      <c r="M5344" s="120" t="s">
        <v>78</v>
      </c>
      <c r="P5344" s="124">
        <f t="shared" si="227"/>
        <v>0</v>
      </c>
    </row>
    <row r="5345" spans="1:25">
      <c r="A5345" s="116">
        <v>5345</v>
      </c>
      <c r="B5345" s="129">
        <v>44127</v>
      </c>
      <c r="C5345" s="118">
        <f t="shared" si="228"/>
        <v>10</v>
      </c>
      <c r="D5345" s="120" t="s">
        <v>252</v>
      </c>
      <c r="E5345" s="120" t="s">
        <v>11816</v>
      </c>
      <c r="F5345" s="211" t="s">
        <v>11817</v>
      </c>
      <c r="G5345" s="119" t="s">
        <v>11812</v>
      </c>
      <c r="H5345" s="121" t="s">
        <v>6799</v>
      </c>
      <c r="I5345" s="121" t="s">
        <v>30</v>
      </c>
      <c r="J5345" s="121" t="s">
        <v>7553</v>
      </c>
      <c r="K5345" s="120"/>
      <c r="L5345" s="120" t="s">
        <v>32</v>
      </c>
      <c r="M5345" s="120" t="s">
        <v>78</v>
      </c>
      <c r="P5345" s="124">
        <f t="shared" si="227"/>
        <v>0</v>
      </c>
    </row>
    <row r="5346" spans="1:25" ht="27.6">
      <c r="A5346" s="116">
        <v>5346</v>
      </c>
      <c r="B5346" s="129">
        <v>44127</v>
      </c>
      <c r="C5346" s="118">
        <f t="shared" si="228"/>
        <v>10</v>
      </c>
      <c r="D5346" s="120" t="s">
        <v>252</v>
      </c>
      <c r="E5346" s="120" t="s">
        <v>11818</v>
      </c>
      <c r="F5346" s="211" t="s">
        <v>11819</v>
      </c>
      <c r="G5346" s="119" t="s">
        <v>11812</v>
      </c>
      <c r="H5346" s="121" t="s">
        <v>6799</v>
      </c>
      <c r="I5346" s="121" t="s">
        <v>30</v>
      </c>
      <c r="J5346" s="121" t="s">
        <v>7553</v>
      </c>
      <c r="K5346" s="120"/>
      <c r="L5346" s="120" t="s">
        <v>32</v>
      </c>
      <c r="M5346" s="120" t="s">
        <v>78</v>
      </c>
      <c r="P5346" s="124">
        <f t="shared" si="227"/>
        <v>0</v>
      </c>
    </row>
    <row r="5347" spans="1:25">
      <c r="A5347" s="116">
        <v>5347</v>
      </c>
      <c r="B5347" s="129">
        <v>43889</v>
      </c>
      <c r="C5347" s="118">
        <f t="shared" si="228"/>
        <v>2</v>
      </c>
      <c r="D5347" s="120" t="s">
        <v>25</v>
      </c>
      <c r="E5347" s="120" t="s">
        <v>11820</v>
      </c>
      <c r="F5347" s="211" t="s">
        <v>11821</v>
      </c>
      <c r="G5347" s="119" t="s">
        <v>11812</v>
      </c>
      <c r="H5347" s="121" t="s">
        <v>6799</v>
      </c>
      <c r="I5347" s="121" t="s">
        <v>30</v>
      </c>
      <c r="J5347" s="121" t="s">
        <v>485</v>
      </c>
      <c r="K5347" s="120"/>
      <c r="L5347" s="120" t="s">
        <v>32</v>
      </c>
      <c r="M5347" s="120" t="s">
        <v>33</v>
      </c>
      <c r="N5347" s="131">
        <v>43973</v>
      </c>
      <c r="O5347" s="131">
        <v>44271</v>
      </c>
      <c r="P5347" s="124">
        <f t="shared" si="227"/>
        <v>3</v>
      </c>
      <c r="R5347" s="125">
        <f ca="1">TODAY()-O5347</f>
        <v>407</v>
      </c>
      <c r="S5347" s="120" t="s">
        <v>92</v>
      </c>
      <c r="Y5347" s="116" t="s">
        <v>11822</v>
      </c>
    </row>
    <row r="5348" spans="1:25" ht="27.6">
      <c r="A5348" s="116">
        <v>5348</v>
      </c>
      <c r="B5348" s="129">
        <v>44127</v>
      </c>
      <c r="C5348" s="118">
        <f t="shared" si="228"/>
        <v>10</v>
      </c>
      <c r="D5348" s="120" t="s">
        <v>252</v>
      </c>
      <c r="E5348" s="120" t="s">
        <v>11823</v>
      </c>
      <c r="F5348" s="211" t="s">
        <v>11824</v>
      </c>
      <c r="G5348" s="119" t="s">
        <v>11812</v>
      </c>
      <c r="H5348" s="121" t="s">
        <v>6799</v>
      </c>
      <c r="I5348" s="119" t="s">
        <v>30</v>
      </c>
      <c r="J5348" s="121" t="s">
        <v>77</v>
      </c>
      <c r="K5348" s="120"/>
      <c r="L5348" s="120" t="s">
        <v>32</v>
      </c>
      <c r="M5348" s="120" t="s">
        <v>78</v>
      </c>
      <c r="P5348" s="124">
        <f t="shared" si="227"/>
        <v>0</v>
      </c>
    </row>
    <row r="5349" spans="1:25">
      <c r="A5349" s="116">
        <v>5349</v>
      </c>
      <c r="C5349" s="118">
        <f t="shared" si="228"/>
        <v>0</v>
      </c>
      <c r="D5349" s="120" t="s">
        <v>7069</v>
      </c>
      <c r="E5349" s="120" t="s">
        <v>11825</v>
      </c>
      <c r="F5349" s="211" t="s">
        <v>11826</v>
      </c>
      <c r="G5349" s="119" t="s">
        <v>11827</v>
      </c>
      <c r="H5349" s="121" t="s">
        <v>6799</v>
      </c>
      <c r="I5349" s="119" t="s">
        <v>30</v>
      </c>
      <c r="J5349" s="121" t="s">
        <v>31</v>
      </c>
      <c r="K5349" s="120"/>
      <c r="L5349" s="120" t="s">
        <v>32</v>
      </c>
      <c r="M5349" s="120" t="s">
        <v>33</v>
      </c>
      <c r="N5349" s="131">
        <v>43973</v>
      </c>
      <c r="P5349" s="124">
        <f t="shared" si="227"/>
        <v>0</v>
      </c>
      <c r="R5349" s="118">
        <f ca="1">TODAY()-N5349</f>
        <v>705</v>
      </c>
      <c r="Y5349" s="116" t="s">
        <v>356</v>
      </c>
    </row>
    <row r="5350" spans="1:25" ht="27.6">
      <c r="A5350" s="116">
        <v>5350</v>
      </c>
      <c r="B5350" s="129">
        <v>44127</v>
      </c>
      <c r="C5350" s="118">
        <f t="shared" si="228"/>
        <v>10</v>
      </c>
      <c r="D5350" s="120" t="s">
        <v>252</v>
      </c>
      <c r="E5350" s="120" t="s">
        <v>11828</v>
      </c>
      <c r="F5350" s="211" t="s">
        <v>11829</v>
      </c>
      <c r="G5350" s="119" t="s">
        <v>2779</v>
      </c>
      <c r="H5350" s="121" t="s">
        <v>6799</v>
      </c>
      <c r="I5350" s="121" t="s">
        <v>30</v>
      </c>
      <c r="J5350" s="121" t="s">
        <v>1544</v>
      </c>
      <c r="K5350" s="120"/>
      <c r="L5350" s="120" t="s">
        <v>32</v>
      </c>
      <c r="M5350" s="120" t="s">
        <v>78</v>
      </c>
      <c r="P5350" s="124">
        <f t="shared" si="227"/>
        <v>0</v>
      </c>
    </row>
    <row r="5351" spans="1:25" ht="27.6">
      <c r="A5351" s="116">
        <v>5351</v>
      </c>
      <c r="B5351" s="129">
        <v>44127</v>
      </c>
      <c r="C5351" s="118">
        <f t="shared" si="228"/>
        <v>10</v>
      </c>
      <c r="D5351" s="120" t="s">
        <v>252</v>
      </c>
      <c r="E5351" s="120" t="s">
        <v>11830</v>
      </c>
      <c r="F5351" s="211" t="s">
        <v>11831</v>
      </c>
      <c r="G5351" s="119" t="s">
        <v>2779</v>
      </c>
      <c r="H5351" s="121" t="s">
        <v>6799</v>
      </c>
      <c r="I5351" s="121" t="s">
        <v>30</v>
      </c>
      <c r="J5351" s="121" t="s">
        <v>1544</v>
      </c>
      <c r="K5351" s="120"/>
      <c r="L5351" s="120" t="s">
        <v>32</v>
      </c>
      <c r="M5351" s="120" t="s">
        <v>78</v>
      </c>
      <c r="P5351" s="124">
        <f t="shared" si="227"/>
        <v>0</v>
      </c>
    </row>
    <row r="5352" spans="1:25">
      <c r="A5352" s="116">
        <v>5352</v>
      </c>
      <c r="B5352" s="129">
        <v>44127</v>
      </c>
      <c r="C5352" s="118">
        <f t="shared" si="228"/>
        <v>10</v>
      </c>
      <c r="D5352" s="120" t="s">
        <v>252</v>
      </c>
      <c r="E5352" s="120" t="s">
        <v>11832</v>
      </c>
      <c r="F5352" s="211" t="s">
        <v>11833</v>
      </c>
      <c r="G5352" s="119" t="s">
        <v>2779</v>
      </c>
      <c r="H5352" s="121" t="s">
        <v>6799</v>
      </c>
      <c r="I5352" s="121" t="s">
        <v>30</v>
      </c>
      <c r="J5352" s="121" t="s">
        <v>1544</v>
      </c>
      <c r="K5352" s="120"/>
      <c r="L5352" s="120" t="s">
        <v>32</v>
      </c>
      <c r="M5352" s="120" t="s">
        <v>78</v>
      </c>
      <c r="P5352" s="124">
        <f t="shared" si="227"/>
        <v>0</v>
      </c>
    </row>
    <row r="5353" spans="1:25">
      <c r="A5353" s="116">
        <v>5353</v>
      </c>
      <c r="B5353" s="129">
        <v>44127</v>
      </c>
      <c r="C5353" s="118">
        <f t="shared" si="228"/>
        <v>10</v>
      </c>
      <c r="D5353" s="120" t="s">
        <v>252</v>
      </c>
      <c r="E5353" s="120" t="s">
        <v>11834</v>
      </c>
      <c r="F5353" s="211" t="s">
        <v>11835</v>
      </c>
      <c r="G5353" s="119" t="s">
        <v>2779</v>
      </c>
      <c r="H5353" s="121" t="s">
        <v>6799</v>
      </c>
      <c r="I5353" s="119" t="s">
        <v>30</v>
      </c>
      <c r="J5353" s="121" t="s">
        <v>31</v>
      </c>
      <c r="K5353" s="120"/>
      <c r="L5353" s="120" t="s">
        <v>32</v>
      </c>
      <c r="M5353" s="120" t="s">
        <v>78</v>
      </c>
      <c r="P5353" s="124">
        <f t="shared" si="227"/>
        <v>0</v>
      </c>
    </row>
    <row r="5354" spans="1:25">
      <c r="A5354" s="116">
        <v>5354</v>
      </c>
      <c r="B5354" s="129">
        <v>44097</v>
      </c>
      <c r="C5354" s="118">
        <f t="shared" si="228"/>
        <v>9</v>
      </c>
      <c r="D5354" s="120" t="s">
        <v>252</v>
      </c>
      <c r="E5354" s="120" t="s">
        <v>11836</v>
      </c>
      <c r="F5354" s="211" t="s">
        <v>11837</v>
      </c>
      <c r="G5354" s="119" t="s">
        <v>3105</v>
      </c>
      <c r="H5354" s="121" t="s">
        <v>6799</v>
      </c>
      <c r="I5354" s="119" t="s">
        <v>30</v>
      </c>
      <c r="J5354" s="121" t="s">
        <v>77</v>
      </c>
      <c r="K5354" s="120"/>
      <c r="L5354" s="120" t="s">
        <v>32</v>
      </c>
      <c r="M5354" s="120" t="s">
        <v>33</v>
      </c>
      <c r="N5354" s="131">
        <v>44097</v>
      </c>
      <c r="O5354" s="131">
        <v>44503</v>
      </c>
      <c r="P5354" s="124">
        <f t="shared" si="227"/>
        <v>11</v>
      </c>
      <c r="R5354" s="125">
        <f ca="1">TODAY()-O5354</f>
        <v>175</v>
      </c>
    </row>
    <row r="5355" spans="1:25">
      <c r="A5355" s="116">
        <v>5355</v>
      </c>
      <c r="C5355" s="118">
        <f t="shared" si="228"/>
        <v>0</v>
      </c>
      <c r="D5355" s="120" t="s">
        <v>7069</v>
      </c>
      <c r="E5355" s="120" t="s">
        <v>11838</v>
      </c>
      <c r="F5355" s="211" t="s">
        <v>1372</v>
      </c>
      <c r="G5355" s="119" t="s">
        <v>3105</v>
      </c>
      <c r="H5355" s="121" t="s">
        <v>6799</v>
      </c>
      <c r="I5355" s="119" t="s">
        <v>30</v>
      </c>
      <c r="J5355" s="121" t="s">
        <v>77</v>
      </c>
      <c r="K5355" s="120"/>
      <c r="L5355" s="120" t="s">
        <v>32</v>
      </c>
      <c r="M5355" s="120" t="s">
        <v>33</v>
      </c>
      <c r="N5355" s="131">
        <v>43973</v>
      </c>
      <c r="P5355" s="124">
        <f t="shared" si="227"/>
        <v>0</v>
      </c>
      <c r="R5355" s="118">
        <f ca="1">TODAY()-T5355</f>
        <v>705</v>
      </c>
      <c r="S5355" s="120" t="s">
        <v>92</v>
      </c>
      <c r="T5355" s="126">
        <v>43973</v>
      </c>
      <c r="Y5355" s="116" t="s">
        <v>7182</v>
      </c>
    </row>
    <row r="5356" spans="1:25">
      <c r="A5356" s="116">
        <v>5356</v>
      </c>
      <c r="B5356" s="129">
        <v>44127</v>
      </c>
      <c r="C5356" s="118">
        <f t="shared" si="228"/>
        <v>10</v>
      </c>
      <c r="D5356" s="120" t="s">
        <v>252</v>
      </c>
      <c r="E5356" s="120" t="s">
        <v>11839</v>
      </c>
      <c r="F5356" s="211" t="s">
        <v>11840</v>
      </c>
      <c r="G5356" s="119" t="s">
        <v>3105</v>
      </c>
      <c r="H5356" s="121" t="s">
        <v>6799</v>
      </c>
      <c r="I5356" s="121" t="s">
        <v>30</v>
      </c>
      <c r="J5356" s="121" t="s">
        <v>7091</v>
      </c>
      <c r="K5356" s="120"/>
      <c r="L5356" s="120" t="s">
        <v>32</v>
      </c>
      <c r="M5356" s="120" t="s">
        <v>78</v>
      </c>
      <c r="P5356" s="124">
        <f t="shared" si="227"/>
        <v>0</v>
      </c>
    </row>
    <row r="5357" spans="1:25" ht="27.6">
      <c r="A5357" s="116">
        <v>5357</v>
      </c>
      <c r="B5357" s="129">
        <v>44127</v>
      </c>
      <c r="C5357" s="118">
        <f t="shared" si="228"/>
        <v>10</v>
      </c>
      <c r="D5357" s="120" t="s">
        <v>252</v>
      </c>
      <c r="E5357" s="120" t="s">
        <v>11841</v>
      </c>
      <c r="F5357" s="211" t="s">
        <v>11842</v>
      </c>
      <c r="G5357" s="119" t="s">
        <v>3105</v>
      </c>
      <c r="H5357" s="121" t="s">
        <v>6799</v>
      </c>
      <c r="I5357" s="121" t="s">
        <v>30</v>
      </c>
      <c r="J5357" s="121" t="s">
        <v>1544</v>
      </c>
      <c r="K5357" s="120"/>
      <c r="L5357" s="120" t="s">
        <v>32</v>
      </c>
      <c r="M5357" s="120" t="s">
        <v>78</v>
      </c>
      <c r="P5357" s="124">
        <f t="shared" si="227"/>
        <v>0</v>
      </c>
    </row>
    <row r="5358" spans="1:25">
      <c r="A5358" s="116">
        <v>5358</v>
      </c>
      <c r="B5358" s="129">
        <v>44127</v>
      </c>
      <c r="C5358" s="118">
        <f t="shared" si="228"/>
        <v>10</v>
      </c>
      <c r="D5358" s="120" t="s">
        <v>252</v>
      </c>
      <c r="E5358" s="120" t="s">
        <v>11843</v>
      </c>
      <c r="F5358" s="211" t="s">
        <v>547</v>
      </c>
      <c r="G5358" s="119" t="s">
        <v>3105</v>
      </c>
      <c r="H5358" s="121" t="s">
        <v>6799</v>
      </c>
      <c r="I5358" s="121" t="s">
        <v>30</v>
      </c>
      <c r="J5358" s="121" t="s">
        <v>7271</v>
      </c>
      <c r="K5358" s="120"/>
      <c r="L5358" s="120" t="s">
        <v>32</v>
      </c>
      <c r="M5358" s="120" t="s">
        <v>78</v>
      </c>
      <c r="P5358" s="124">
        <f t="shared" si="227"/>
        <v>0</v>
      </c>
    </row>
    <row r="5359" spans="1:25">
      <c r="A5359" s="116">
        <v>5359</v>
      </c>
      <c r="B5359" s="129">
        <v>44127</v>
      </c>
      <c r="C5359" s="118">
        <f t="shared" si="228"/>
        <v>10</v>
      </c>
      <c r="D5359" s="120" t="s">
        <v>252</v>
      </c>
      <c r="E5359" s="120" t="s">
        <v>11844</v>
      </c>
      <c r="F5359" s="211" t="s">
        <v>11845</v>
      </c>
      <c r="G5359" s="119" t="s">
        <v>1629</v>
      </c>
      <c r="H5359" s="121" t="s">
        <v>6799</v>
      </c>
      <c r="I5359" s="121" t="s">
        <v>30</v>
      </c>
      <c r="J5359" s="121" t="s">
        <v>7726</v>
      </c>
      <c r="K5359" s="120"/>
      <c r="L5359" s="120" t="s">
        <v>32</v>
      </c>
      <c r="M5359" s="120" t="s">
        <v>78</v>
      </c>
      <c r="P5359" s="124">
        <f t="shared" si="227"/>
        <v>0</v>
      </c>
    </row>
    <row r="5360" spans="1:25" ht="27.6">
      <c r="A5360" s="116">
        <v>5360</v>
      </c>
      <c r="B5360" s="129">
        <v>44127</v>
      </c>
      <c r="C5360" s="118">
        <f t="shared" si="228"/>
        <v>10</v>
      </c>
      <c r="D5360" s="120" t="s">
        <v>252</v>
      </c>
      <c r="E5360" s="120" t="s">
        <v>11846</v>
      </c>
      <c r="F5360" s="211" t="s">
        <v>11847</v>
      </c>
      <c r="G5360" s="119" t="s">
        <v>4789</v>
      </c>
      <c r="H5360" s="121" t="s">
        <v>6799</v>
      </c>
      <c r="I5360" s="119" t="s">
        <v>30</v>
      </c>
      <c r="J5360" s="121" t="s">
        <v>77</v>
      </c>
      <c r="K5360" s="120"/>
      <c r="L5360" s="120" t="s">
        <v>32</v>
      </c>
      <c r="M5360" s="120" t="s">
        <v>78</v>
      </c>
      <c r="P5360" s="124">
        <f t="shared" si="227"/>
        <v>0</v>
      </c>
    </row>
    <row r="5361" spans="1:25" ht="27.6">
      <c r="A5361" s="116">
        <v>5361</v>
      </c>
      <c r="B5361" s="129">
        <v>44127</v>
      </c>
      <c r="C5361" s="118">
        <f t="shared" si="228"/>
        <v>10</v>
      </c>
      <c r="D5361" s="120" t="s">
        <v>252</v>
      </c>
      <c r="E5361" s="120" t="s">
        <v>11848</v>
      </c>
      <c r="F5361" s="211" t="s">
        <v>11849</v>
      </c>
      <c r="G5361" s="119" t="s">
        <v>4789</v>
      </c>
      <c r="H5361" s="121" t="s">
        <v>6799</v>
      </c>
      <c r="I5361" s="119" t="s">
        <v>30</v>
      </c>
      <c r="J5361" s="121" t="s">
        <v>77</v>
      </c>
      <c r="K5361" s="120"/>
      <c r="L5361" s="120" t="s">
        <v>32</v>
      </c>
      <c r="M5361" s="120" t="s">
        <v>78</v>
      </c>
      <c r="P5361" s="124">
        <f t="shared" si="227"/>
        <v>0</v>
      </c>
    </row>
    <row r="5362" spans="1:25" ht="41.4">
      <c r="A5362" s="116">
        <v>5362</v>
      </c>
      <c r="C5362" s="118">
        <f t="shared" si="228"/>
        <v>0</v>
      </c>
      <c r="D5362" s="120" t="s">
        <v>7069</v>
      </c>
      <c r="E5362" s="120" t="s">
        <v>11850</v>
      </c>
      <c r="F5362" s="211" t="s">
        <v>11851</v>
      </c>
      <c r="G5362" s="119" t="s">
        <v>3142</v>
      </c>
      <c r="H5362" s="121" t="s">
        <v>6799</v>
      </c>
      <c r="I5362" s="119" t="s">
        <v>30</v>
      </c>
      <c r="J5362" s="121" t="s">
        <v>77</v>
      </c>
      <c r="K5362" s="120"/>
      <c r="L5362" s="120" t="s">
        <v>32</v>
      </c>
      <c r="M5362" s="120" t="s">
        <v>33</v>
      </c>
      <c r="N5362" s="131">
        <v>43977</v>
      </c>
      <c r="P5362" s="124">
        <f t="shared" si="227"/>
        <v>0</v>
      </c>
      <c r="R5362" s="118">
        <f ca="1">TODAY()-T5362</f>
        <v>700</v>
      </c>
      <c r="S5362" s="120" t="s">
        <v>92</v>
      </c>
      <c r="T5362" s="126">
        <v>43978</v>
      </c>
      <c r="Y5362" s="116" t="s">
        <v>2190</v>
      </c>
    </row>
    <row r="5363" spans="1:25">
      <c r="A5363" s="116">
        <v>5363</v>
      </c>
      <c r="B5363" s="129">
        <v>44127</v>
      </c>
      <c r="C5363" s="118">
        <f t="shared" si="228"/>
        <v>10</v>
      </c>
      <c r="D5363" s="120" t="s">
        <v>252</v>
      </c>
      <c r="E5363" s="120" t="s">
        <v>11852</v>
      </c>
      <c r="F5363" s="211" t="s">
        <v>11853</v>
      </c>
      <c r="G5363" s="119" t="s">
        <v>3086</v>
      </c>
      <c r="H5363" s="121" t="s">
        <v>6799</v>
      </c>
      <c r="I5363" s="121" t="s">
        <v>30</v>
      </c>
      <c r="J5363" s="121" t="s">
        <v>485</v>
      </c>
      <c r="K5363" s="120"/>
      <c r="L5363" s="120" t="s">
        <v>32</v>
      </c>
      <c r="M5363" s="120" t="s">
        <v>78</v>
      </c>
      <c r="P5363" s="124">
        <f t="shared" si="227"/>
        <v>0</v>
      </c>
    </row>
    <row r="5364" spans="1:25" ht="27.6">
      <c r="A5364" s="116">
        <v>5364</v>
      </c>
      <c r="B5364" s="129">
        <v>44127</v>
      </c>
      <c r="C5364" s="118">
        <f t="shared" si="228"/>
        <v>10</v>
      </c>
      <c r="D5364" s="120" t="s">
        <v>252</v>
      </c>
      <c r="E5364" s="120" t="s">
        <v>11854</v>
      </c>
      <c r="F5364" s="211" t="s">
        <v>11855</v>
      </c>
      <c r="G5364" s="119" t="s">
        <v>3086</v>
      </c>
      <c r="H5364" s="121" t="s">
        <v>6799</v>
      </c>
      <c r="I5364" s="121" t="s">
        <v>30</v>
      </c>
      <c r="J5364" s="121" t="s">
        <v>485</v>
      </c>
      <c r="K5364" s="120"/>
      <c r="L5364" s="120" t="s">
        <v>32</v>
      </c>
      <c r="M5364" s="120" t="s">
        <v>78</v>
      </c>
      <c r="P5364" s="124">
        <f t="shared" si="227"/>
        <v>0</v>
      </c>
    </row>
    <row r="5365" spans="1:25">
      <c r="A5365" s="116">
        <v>5365</v>
      </c>
      <c r="B5365" s="129">
        <v>43889</v>
      </c>
      <c r="C5365" s="118">
        <f t="shared" si="228"/>
        <v>2</v>
      </c>
      <c r="D5365" s="120" t="s">
        <v>25</v>
      </c>
      <c r="E5365" s="120" t="s">
        <v>11856</v>
      </c>
      <c r="F5365" s="211" t="s">
        <v>547</v>
      </c>
      <c r="G5365" s="119" t="s">
        <v>3086</v>
      </c>
      <c r="H5365" s="121" t="s">
        <v>6799</v>
      </c>
      <c r="I5365" s="119" t="s">
        <v>30</v>
      </c>
      <c r="J5365" s="121" t="s">
        <v>77</v>
      </c>
      <c r="K5365" s="120"/>
      <c r="L5365" s="120" t="s">
        <v>32</v>
      </c>
      <c r="M5365" s="120" t="s">
        <v>33</v>
      </c>
      <c r="N5365" s="131">
        <v>43977</v>
      </c>
      <c r="O5365" s="131">
        <v>44293</v>
      </c>
      <c r="P5365" s="124">
        <f t="shared" si="227"/>
        <v>4</v>
      </c>
      <c r="R5365" s="125">
        <f ca="1">TODAY()-O5365</f>
        <v>385</v>
      </c>
      <c r="S5365" s="120" t="s">
        <v>55</v>
      </c>
      <c r="Y5365" s="116" t="s">
        <v>59</v>
      </c>
    </row>
    <row r="5366" spans="1:25">
      <c r="A5366" s="116">
        <v>5366</v>
      </c>
      <c r="B5366" s="129">
        <v>44127</v>
      </c>
      <c r="C5366" s="118">
        <f t="shared" si="228"/>
        <v>10</v>
      </c>
      <c r="D5366" s="120" t="s">
        <v>252</v>
      </c>
      <c r="E5366" s="120" t="s">
        <v>11857</v>
      </c>
      <c r="F5366" s="211" t="s">
        <v>11858</v>
      </c>
      <c r="G5366" s="119" t="s">
        <v>3086</v>
      </c>
      <c r="H5366" s="121" t="s">
        <v>6799</v>
      </c>
      <c r="I5366" s="121" t="s">
        <v>30</v>
      </c>
      <c r="J5366" s="121" t="s">
        <v>11166</v>
      </c>
      <c r="K5366" s="120"/>
      <c r="L5366" s="120" t="s">
        <v>32</v>
      </c>
      <c r="M5366" s="120" t="s">
        <v>78</v>
      </c>
      <c r="P5366" s="124">
        <f t="shared" si="227"/>
        <v>0</v>
      </c>
    </row>
    <row r="5367" spans="1:25" ht="41.4">
      <c r="A5367" s="116">
        <v>5367</v>
      </c>
      <c r="B5367" s="129">
        <v>44127</v>
      </c>
      <c r="C5367" s="118">
        <f t="shared" si="228"/>
        <v>10</v>
      </c>
      <c r="D5367" s="120" t="s">
        <v>252</v>
      </c>
      <c r="E5367" s="120" t="s">
        <v>11859</v>
      </c>
      <c r="F5367" s="211" t="s">
        <v>11860</v>
      </c>
      <c r="G5367" s="119" t="s">
        <v>3086</v>
      </c>
      <c r="H5367" s="121" t="s">
        <v>6799</v>
      </c>
      <c r="I5367" s="119" t="s">
        <v>30</v>
      </c>
      <c r="J5367" s="121" t="s">
        <v>529</v>
      </c>
      <c r="K5367" s="120"/>
      <c r="L5367" s="120" t="s">
        <v>32</v>
      </c>
      <c r="M5367" s="120" t="s">
        <v>78</v>
      </c>
      <c r="P5367" s="124">
        <f t="shared" si="227"/>
        <v>0</v>
      </c>
    </row>
    <row r="5368" spans="1:25">
      <c r="A5368" s="116">
        <v>5368</v>
      </c>
      <c r="C5368" s="118">
        <f t="shared" si="228"/>
        <v>0</v>
      </c>
      <c r="D5368" s="120" t="s">
        <v>7069</v>
      </c>
      <c r="F5368" s="213"/>
      <c r="G5368" s="119" t="s">
        <v>85</v>
      </c>
      <c r="H5368" s="121" t="s">
        <v>6799</v>
      </c>
      <c r="I5368" s="121" t="s">
        <v>30</v>
      </c>
      <c r="J5368" s="121" t="s">
        <v>1544</v>
      </c>
      <c r="K5368" s="120"/>
      <c r="L5368" s="120" t="s">
        <v>32</v>
      </c>
      <c r="P5368" s="124">
        <f t="shared" si="227"/>
        <v>0</v>
      </c>
    </row>
    <row r="5369" spans="1:25">
      <c r="A5369" s="116">
        <v>5369</v>
      </c>
      <c r="B5369" s="129">
        <v>43889</v>
      </c>
      <c r="C5369" s="118">
        <f t="shared" si="228"/>
        <v>2</v>
      </c>
      <c r="D5369" s="120" t="s">
        <v>25</v>
      </c>
      <c r="E5369" s="120" t="s">
        <v>11861</v>
      </c>
      <c r="F5369" s="211" t="s">
        <v>11862</v>
      </c>
      <c r="G5369" s="119" t="s">
        <v>85</v>
      </c>
      <c r="H5369" s="121" t="s">
        <v>6799</v>
      </c>
      <c r="I5369" s="119" t="s">
        <v>30</v>
      </c>
      <c r="J5369" s="121" t="s">
        <v>77</v>
      </c>
      <c r="K5369" s="120"/>
      <c r="L5369" s="120" t="s">
        <v>32</v>
      </c>
      <c r="M5369" s="120" t="s">
        <v>33</v>
      </c>
      <c r="N5369" s="131">
        <v>43979</v>
      </c>
      <c r="O5369" s="131">
        <v>44293</v>
      </c>
      <c r="P5369" s="124">
        <f t="shared" si="227"/>
        <v>4</v>
      </c>
      <c r="R5369" s="125">
        <f ca="1">TODAY()-O5369</f>
        <v>385</v>
      </c>
      <c r="S5369" s="120" t="s">
        <v>55</v>
      </c>
      <c r="Y5369" s="116" t="s">
        <v>141</v>
      </c>
    </row>
    <row r="5370" spans="1:25">
      <c r="A5370" s="116">
        <v>5370</v>
      </c>
      <c r="C5370" s="118">
        <f t="shared" si="228"/>
        <v>0</v>
      </c>
      <c r="D5370" s="120" t="s">
        <v>7069</v>
      </c>
      <c r="E5370" s="120" t="s">
        <v>11863</v>
      </c>
      <c r="F5370" s="211" t="s">
        <v>11864</v>
      </c>
      <c r="G5370" s="119" t="s">
        <v>85</v>
      </c>
      <c r="H5370" s="121" t="s">
        <v>6799</v>
      </c>
      <c r="I5370" s="121" t="s">
        <v>30</v>
      </c>
      <c r="J5370" s="121" t="s">
        <v>10497</v>
      </c>
      <c r="K5370" s="120"/>
      <c r="L5370" s="120" t="s">
        <v>32</v>
      </c>
      <c r="M5370" s="120" t="s">
        <v>33</v>
      </c>
      <c r="N5370" s="131">
        <v>43984</v>
      </c>
      <c r="P5370" s="124">
        <f t="shared" si="227"/>
        <v>0</v>
      </c>
      <c r="R5370" s="118">
        <f ca="1">TODAY()-T5370</f>
        <v>691</v>
      </c>
      <c r="S5370" s="120" t="s">
        <v>92</v>
      </c>
      <c r="T5370" s="126">
        <v>43987</v>
      </c>
      <c r="Y5370" s="116" t="s">
        <v>11865</v>
      </c>
    </row>
    <row r="5371" spans="1:25">
      <c r="A5371" s="116">
        <v>5371</v>
      </c>
      <c r="C5371" s="118">
        <f t="shared" si="228"/>
        <v>0</v>
      </c>
      <c r="D5371" s="120" t="s">
        <v>7069</v>
      </c>
      <c r="E5371" s="120" t="s">
        <v>11866</v>
      </c>
      <c r="F5371" s="211" t="s">
        <v>11867</v>
      </c>
      <c r="G5371" s="119" t="s">
        <v>85</v>
      </c>
      <c r="H5371" s="121" t="s">
        <v>6799</v>
      </c>
      <c r="I5371" s="121" t="s">
        <v>30</v>
      </c>
      <c r="J5371" s="121" t="s">
        <v>485</v>
      </c>
      <c r="K5371" s="120"/>
      <c r="L5371" s="120" t="s">
        <v>32</v>
      </c>
      <c r="P5371" s="124">
        <f t="shared" si="227"/>
        <v>0</v>
      </c>
    </row>
    <row r="5372" spans="1:25">
      <c r="A5372" s="116">
        <v>5372</v>
      </c>
      <c r="C5372" s="118">
        <f t="shared" si="228"/>
        <v>0</v>
      </c>
      <c r="D5372" s="120" t="s">
        <v>7069</v>
      </c>
      <c r="E5372" s="120" t="s">
        <v>11868</v>
      </c>
      <c r="F5372" s="211" t="s">
        <v>11869</v>
      </c>
      <c r="G5372" s="119" t="s">
        <v>85</v>
      </c>
      <c r="H5372" s="121" t="s">
        <v>6799</v>
      </c>
      <c r="I5372" s="119" t="s">
        <v>30</v>
      </c>
      <c r="J5372" s="121" t="s">
        <v>31</v>
      </c>
      <c r="K5372" s="120"/>
      <c r="L5372" s="120" t="s">
        <v>32</v>
      </c>
      <c r="P5372" s="124">
        <f t="shared" si="227"/>
        <v>0</v>
      </c>
    </row>
    <row r="5373" spans="1:25" ht="27.6">
      <c r="A5373" s="116">
        <v>5373</v>
      </c>
      <c r="C5373" s="118">
        <f t="shared" si="228"/>
        <v>0</v>
      </c>
      <c r="D5373" s="120" t="s">
        <v>7069</v>
      </c>
      <c r="E5373" s="120" t="s">
        <v>11870</v>
      </c>
      <c r="F5373" s="211" t="s">
        <v>11871</v>
      </c>
      <c r="G5373" s="119" t="s">
        <v>477</v>
      </c>
      <c r="H5373" s="121" t="s">
        <v>6799</v>
      </c>
      <c r="I5373" s="119" t="s">
        <v>30</v>
      </c>
      <c r="J5373" s="121" t="s">
        <v>31</v>
      </c>
      <c r="K5373" s="120"/>
      <c r="L5373" s="120" t="s">
        <v>32</v>
      </c>
      <c r="P5373" s="124">
        <f t="shared" si="227"/>
        <v>0</v>
      </c>
    </row>
    <row r="5374" spans="1:25">
      <c r="A5374" s="116">
        <v>5374</v>
      </c>
      <c r="B5374" s="129">
        <v>43889</v>
      </c>
      <c r="C5374" s="118">
        <f t="shared" si="228"/>
        <v>2</v>
      </c>
      <c r="D5374" s="120" t="s">
        <v>25</v>
      </c>
      <c r="E5374" s="120" t="s">
        <v>11872</v>
      </c>
      <c r="F5374" s="211" t="s">
        <v>351</v>
      </c>
      <c r="G5374" s="119" t="s">
        <v>11873</v>
      </c>
      <c r="H5374" s="121" t="s">
        <v>6799</v>
      </c>
      <c r="I5374" s="119" t="s">
        <v>30</v>
      </c>
      <c r="J5374" s="121" t="s">
        <v>77</v>
      </c>
      <c r="K5374" s="120"/>
      <c r="L5374" s="120" t="s">
        <v>32</v>
      </c>
      <c r="M5374" s="120" t="s">
        <v>33</v>
      </c>
      <c r="N5374" s="131">
        <v>43978</v>
      </c>
      <c r="O5374" s="131">
        <v>44293</v>
      </c>
      <c r="P5374" s="124">
        <f t="shared" si="227"/>
        <v>4</v>
      </c>
      <c r="R5374" s="125">
        <f ca="1">TODAY()-O5374</f>
        <v>385</v>
      </c>
      <c r="S5374" s="120" t="s">
        <v>55</v>
      </c>
      <c r="Y5374" s="116" t="s">
        <v>59</v>
      </c>
    </row>
    <row r="5375" spans="1:25">
      <c r="A5375" s="116">
        <v>5375</v>
      </c>
      <c r="C5375" s="118">
        <f t="shared" si="228"/>
        <v>0</v>
      </c>
      <c r="D5375" s="120" t="s">
        <v>7069</v>
      </c>
      <c r="E5375" s="120" t="s">
        <v>11874</v>
      </c>
      <c r="F5375" s="211" t="s">
        <v>11875</v>
      </c>
      <c r="G5375" s="119" t="s">
        <v>477</v>
      </c>
      <c r="H5375" s="121" t="s">
        <v>6799</v>
      </c>
      <c r="I5375" s="119" t="s">
        <v>30</v>
      </c>
      <c r="J5375" s="121" t="s">
        <v>31</v>
      </c>
      <c r="K5375" s="120"/>
      <c r="L5375" s="120" t="s">
        <v>32</v>
      </c>
      <c r="P5375" s="124">
        <f t="shared" si="227"/>
        <v>0</v>
      </c>
    </row>
    <row r="5376" spans="1:25" ht="27.6">
      <c r="A5376" s="116">
        <v>5376</v>
      </c>
      <c r="C5376" s="118">
        <f t="shared" si="228"/>
        <v>0</v>
      </c>
      <c r="D5376" s="119" t="s">
        <v>25</v>
      </c>
      <c r="E5376" s="120" t="s">
        <v>11876</v>
      </c>
      <c r="F5376" s="211" t="s">
        <v>11877</v>
      </c>
      <c r="G5376" s="119" t="s">
        <v>11878</v>
      </c>
      <c r="H5376" s="121" t="s">
        <v>6799</v>
      </c>
      <c r="I5376" s="121" t="s">
        <v>30</v>
      </c>
      <c r="J5376" s="121" t="s">
        <v>7142</v>
      </c>
      <c r="K5376" s="120" t="s">
        <v>65</v>
      </c>
      <c r="L5376" s="120" t="s">
        <v>32</v>
      </c>
      <c r="M5376" s="120" t="s">
        <v>8774</v>
      </c>
      <c r="P5376" s="124">
        <f t="shared" si="227"/>
        <v>0</v>
      </c>
    </row>
    <row r="5377" spans="1:25">
      <c r="A5377" s="116">
        <v>5377</v>
      </c>
      <c r="C5377" s="118">
        <f t="shared" si="228"/>
        <v>0</v>
      </c>
      <c r="D5377" s="119" t="s">
        <v>25</v>
      </c>
      <c r="E5377" s="120" t="s">
        <v>11879</v>
      </c>
      <c r="F5377" s="211" t="s">
        <v>11880</v>
      </c>
      <c r="G5377" s="119" t="s">
        <v>3594</v>
      </c>
      <c r="H5377" s="121" t="s">
        <v>6799</v>
      </c>
      <c r="I5377" s="119" t="s">
        <v>30</v>
      </c>
      <c r="J5377" s="121" t="s">
        <v>77</v>
      </c>
      <c r="K5377" s="120" t="s">
        <v>65</v>
      </c>
      <c r="L5377" s="120" t="s">
        <v>32</v>
      </c>
      <c r="M5377" s="120" t="s">
        <v>8774</v>
      </c>
      <c r="P5377" s="124">
        <f t="shared" si="227"/>
        <v>0</v>
      </c>
    </row>
    <row r="5378" spans="1:25" ht="27.6">
      <c r="A5378" s="116">
        <v>5378</v>
      </c>
      <c r="C5378" s="118">
        <f t="shared" si="228"/>
        <v>0</v>
      </c>
      <c r="D5378" s="119" t="s">
        <v>25</v>
      </c>
      <c r="E5378" s="120" t="s">
        <v>11881</v>
      </c>
      <c r="F5378" s="211" t="s">
        <v>11882</v>
      </c>
      <c r="G5378" s="119" t="s">
        <v>3594</v>
      </c>
      <c r="H5378" s="121" t="s">
        <v>6799</v>
      </c>
      <c r="I5378" s="121" t="s">
        <v>30</v>
      </c>
      <c r="J5378" s="121" t="s">
        <v>1544</v>
      </c>
      <c r="K5378" s="120" t="s">
        <v>65</v>
      </c>
      <c r="L5378" s="120" t="s">
        <v>32</v>
      </c>
      <c r="M5378" s="120" t="s">
        <v>33</v>
      </c>
      <c r="N5378" s="131">
        <v>44412</v>
      </c>
      <c r="P5378" s="124">
        <f t="shared" si="227"/>
        <v>0</v>
      </c>
    </row>
    <row r="5379" spans="1:25">
      <c r="A5379" s="116">
        <v>5379</v>
      </c>
      <c r="C5379" s="118">
        <f t="shared" si="228"/>
        <v>0</v>
      </c>
      <c r="D5379" s="120" t="s">
        <v>7069</v>
      </c>
      <c r="E5379" s="120" t="s">
        <v>11883</v>
      </c>
      <c r="F5379" s="211" t="s">
        <v>11884</v>
      </c>
      <c r="G5379" s="119" t="s">
        <v>11885</v>
      </c>
      <c r="H5379" s="121" t="s">
        <v>6799</v>
      </c>
      <c r="I5379" s="121" t="s">
        <v>30</v>
      </c>
      <c r="J5379" s="121" t="s">
        <v>11886</v>
      </c>
      <c r="K5379" s="120"/>
      <c r="L5379" s="120" t="s">
        <v>32</v>
      </c>
      <c r="P5379" s="124">
        <f t="shared" si="227"/>
        <v>0</v>
      </c>
    </row>
    <row r="5380" spans="1:25">
      <c r="A5380" s="116">
        <v>5380</v>
      </c>
      <c r="C5380" s="118">
        <f t="shared" si="228"/>
        <v>0</v>
      </c>
      <c r="D5380" s="120" t="s">
        <v>7069</v>
      </c>
      <c r="E5380" s="120" t="s">
        <v>11887</v>
      </c>
      <c r="F5380" s="211" t="s">
        <v>11888</v>
      </c>
      <c r="G5380" s="119" t="s">
        <v>11889</v>
      </c>
      <c r="H5380" s="121" t="s">
        <v>6799</v>
      </c>
      <c r="I5380" s="119" t="s">
        <v>30</v>
      </c>
      <c r="J5380" s="121" t="s">
        <v>31</v>
      </c>
      <c r="K5380" s="120"/>
      <c r="L5380" s="120" t="s">
        <v>32</v>
      </c>
      <c r="P5380" s="124">
        <f t="shared" ref="P5380:P5442" si="229">IF(O5380&lt;&gt;0,MONTH(O5380),0)</f>
        <v>0</v>
      </c>
    </row>
    <row r="5381" spans="1:25">
      <c r="A5381" s="116">
        <v>5381</v>
      </c>
      <c r="C5381" s="118">
        <f t="shared" si="228"/>
        <v>0</v>
      </c>
      <c r="D5381" s="120" t="s">
        <v>7069</v>
      </c>
      <c r="E5381" s="120" t="s">
        <v>11890</v>
      </c>
      <c r="F5381" s="211" t="s">
        <v>11891</v>
      </c>
      <c r="G5381" s="119" t="s">
        <v>11889</v>
      </c>
      <c r="H5381" s="121" t="s">
        <v>6799</v>
      </c>
      <c r="I5381" s="121" t="s">
        <v>30</v>
      </c>
      <c r="J5381" s="121" t="s">
        <v>1544</v>
      </c>
      <c r="K5381" s="120"/>
      <c r="L5381" s="120" t="s">
        <v>32</v>
      </c>
      <c r="P5381" s="124">
        <f t="shared" si="229"/>
        <v>0</v>
      </c>
    </row>
    <row r="5382" spans="1:25">
      <c r="A5382" s="116">
        <v>5382</v>
      </c>
      <c r="C5382" s="118">
        <f t="shared" ref="C5382:C5444" si="230">IF(B5382&lt;&gt;0,MONTH(B5382),0)</f>
        <v>0</v>
      </c>
      <c r="D5382" s="119" t="s">
        <v>25</v>
      </c>
      <c r="E5382" s="120" t="s">
        <v>11892</v>
      </c>
      <c r="F5382" s="211" t="s">
        <v>11893</v>
      </c>
      <c r="G5382" s="119" t="s">
        <v>3142</v>
      </c>
      <c r="H5382" s="121" t="s">
        <v>6799</v>
      </c>
      <c r="I5382" s="121" t="s">
        <v>30</v>
      </c>
      <c r="J5382" s="121" t="s">
        <v>7216</v>
      </c>
      <c r="K5382" s="120"/>
      <c r="L5382" s="120" t="s">
        <v>32</v>
      </c>
      <c r="P5382" s="124">
        <f t="shared" si="229"/>
        <v>0</v>
      </c>
    </row>
    <row r="5383" spans="1:25" ht="27.6">
      <c r="A5383" s="116">
        <v>5383</v>
      </c>
      <c r="C5383" s="118">
        <f t="shared" si="230"/>
        <v>0</v>
      </c>
      <c r="D5383" s="120" t="s">
        <v>252</v>
      </c>
      <c r="E5383" s="120" t="s">
        <v>11894</v>
      </c>
      <c r="F5383" s="211" t="s">
        <v>11895</v>
      </c>
      <c r="G5383" s="119" t="s">
        <v>2779</v>
      </c>
      <c r="H5383" s="121" t="s">
        <v>6799</v>
      </c>
      <c r="I5383" s="121" t="s">
        <v>30</v>
      </c>
      <c r="J5383" s="121" t="s">
        <v>7280</v>
      </c>
      <c r="K5383" s="120"/>
      <c r="L5383" s="120" t="s">
        <v>32</v>
      </c>
      <c r="M5383" s="120" t="s">
        <v>33</v>
      </c>
      <c r="N5383" s="131">
        <v>43979</v>
      </c>
      <c r="O5383" s="131">
        <v>44120</v>
      </c>
      <c r="P5383" s="124">
        <f t="shared" si="229"/>
        <v>10</v>
      </c>
      <c r="R5383" s="125">
        <f ca="1">TODAY()-O5383</f>
        <v>558</v>
      </c>
    </row>
    <row r="5384" spans="1:25">
      <c r="A5384" s="116">
        <v>5384</v>
      </c>
      <c r="C5384" s="118">
        <f t="shared" si="230"/>
        <v>0</v>
      </c>
      <c r="D5384" s="120" t="s">
        <v>252</v>
      </c>
      <c r="E5384" s="120" t="s">
        <v>11896</v>
      </c>
      <c r="F5384" s="211" t="s">
        <v>7547</v>
      </c>
      <c r="G5384" s="119" t="s">
        <v>1924</v>
      </c>
      <c r="H5384" s="121" t="s">
        <v>86</v>
      </c>
      <c r="I5384" s="121" t="s">
        <v>30</v>
      </c>
      <c r="J5384" s="121" t="s">
        <v>3886</v>
      </c>
      <c r="K5384" s="120"/>
      <c r="L5384" s="120" t="s">
        <v>32</v>
      </c>
      <c r="M5384" s="120" t="s">
        <v>33</v>
      </c>
      <c r="N5384" s="131">
        <v>44097</v>
      </c>
      <c r="O5384" s="131">
        <v>44266</v>
      </c>
      <c r="P5384" s="124">
        <f t="shared" si="229"/>
        <v>3</v>
      </c>
      <c r="Q5384" s="118">
        <v>1</v>
      </c>
      <c r="R5384" s="125">
        <f ca="1">TODAY()-O5384</f>
        <v>412</v>
      </c>
      <c r="S5384" s="120" t="s">
        <v>55</v>
      </c>
      <c r="Y5384" s="127" t="s">
        <v>1211</v>
      </c>
    </row>
    <row r="5385" spans="1:25" ht="27.6">
      <c r="A5385" s="116">
        <v>5385</v>
      </c>
      <c r="B5385" s="129">
        <v>44596</v>
      </c>
      <c r="C5385" s="118">
        <f t="shared" si="230"/>
        <v>2</v>
      </c>
      <c r="D5385" s="120" t="s">
        <v>25</v>
      </c>
      <c r="E5385" s="120" t="s">
        <v>11897</v>
      </c>
      <c r="F5385" s="211" t="s">
        <v>11898</v>
      </c>
      <c r="G5385" s="119" t="s">
        <v>4817</v>
      </c>
      <c r="H5385" s="121" t="s">
        <v>6799</v>
      </c>
      <c r="I5385" s="121" t="s">
        <v>30</v>
      </c>
      <c r="J5385" s="121" t="s">
        <v>3886</v>
      </c>
      <c r="K5385" s="120" t="s">
        <v>65</v>
      </c>
      <c r="L5385" s="120" t="s">
        <v>32</v>
      </c>
      <c r="M5385" s="120" t="s">
        <v>78</v>
      </c>
      <c r="P5385" s="124">
        <f t="shared" si="229"/>
        <v>0</v>
      </c>
    </row>
    <row r="5386" spans="1:25">
      <c r="A5386" s="116">
        <v>5386</v>
      </c>
      <c r="B5386" s="129">
        <v>44596</v>
      </c>
      <c r="C5386" s="118">
        <f t="shared" si="230"/>
        <v>2</v>
      </c>
      <c r="D5386" s="120" t="s">
        <v>25</v>
      </c>
      <c r="E5386" s="120" t="s">
        <v>11899</v>
      </c>
      <c r="F5386" s="211" t="s">
        <v>7762</v>
      </c>
      <c r="G5386" s="119" t="s">
        <v>4789</v>
      </c>
      <c r="H5386" s="121" t="s">
        <v>6799</v>
      </c>
      <c r="I5386" s="121" t="s">
        <v>30</v>
      </c>
      <c r="J5386" s="121" t="s">
        <v>5018</v>
      </c>
      <c r="K5386" s="120" t="s">
        <v>65</v>
      </c>
      <c r="L5386" s="120" t="s">
        <v>32</v>
      </c>
      <c r="M5386" s="120" t="s">
        <v>78</v>
      </c>
      <c r="P5386" s="124">
        <f t="shared" si="229"/>
        <v>0</v>
      </c>
    </row>
    <row r="5387" spans="1:25" ht="27.6">
      <c r="A5387" s="116">
        <v>5387</v>
      </c>
      <c r="C5387" s="118">
        <f t="shared" si="230"/>
        <v>0</v>
      </c>
      <c r="D5387" s="119" t="s">
        <v>25</v>
      </c>
      <c r="E5387" s="120" t="s">
        <v>11900</v>
      </c>
      <c r="F5387" s="211" t="s">
        <v>11901</v>
      </c>
      <c r="G5387" s="119" t="s">
        <v>4817</v>
      </c>
      <c r="H5387" s="121" t="s">
        <v>6799</v>
      </c>
      <c r="I5387" s="119" t="s">
        <v>30</v>
      </c>
      <c r="J5387" s="121" t="s">
        <v>87</v>
      </c>
      <c r="K5387" s="120"/>
      <c r="L5387" s="120" t="s">
        <v>32</v>
      </c>
      <c r="P5387" s="124">
        <f t="shared" si="229"/>
        <v>0</v>
      </c>
    </row>
    <row r="5388" spans="1:25">
      <c r="A5388" s="116">
        <v>5388</v>
      </c>
      <c r="C5388" s="118">
        <f t="shared" si="230"/>
        <v>0</v>
      </c>
      <c r="D5388" s="119" t="s">
        <v>25</v>
      </c>
      <c r="E5388" s="120" t="s">
        <v>11902</v>
      </c>
      <c r="F5388" s="211" t="s">
        <v>777</v>
      </c>
      <c r="G5388" s="119" t="s">
        <v>3105</v>
      </c>
      <c r="H5388" s="121" t="s">
        <v>6799</v>
      </c>
      <c r="I5388" s="119" t="s">
        <v>30</v>
      </c>
      <c r="J5388" s="121" t="s">
        <v>87</v>
      </c>
      <c r="K5388" s="120"/>
      <c r="L5388" s="120" t="s">
        <v>32</v>
      </c>
      <c r="P5388" s="124">
        <f t="shared" si="229"/>
        <v>0</v>
      </c>
    </row>
    <row r="5389" spans="1:25" ht="27.6">
      <c r="A5389" s="116">
        <v>5389</v>
      </c>
      <c r="C5389" s="118">
        <f t="shared" si="230"/>
        <v>0</v>
      </c>
      <c r="D5389" s="119" t="s">
        <v>25</v>
      </c>
      <c r="E5389" s="120" t="s">
        <v>11903</v>
      </c>
      <c r="F5389" s="211" t="s">
        <v>11904</v>
      </c>
      <c r="G5389" s="119" t="s">
        <v>7609</v>
      </c>
      <c r="H5389" s="121" t="s">
        <v>6799</v>
      </c>
      <c r="I5389" s="121" t="s">
        <v>30</v>
      </c>
      <c r="J5389" s="121" t="s">
        <v>7610</v>
      </c>
      <c r="K5389" s="120" t="s">
        <v>65</v>
      </c>
      <c r="L5389" s="120" t="s">
        <v>32</v>
      </c>
      <c r="M5389" s="120" t="s">
        <v>33</v>
      </c>
      <c r="N5389" s="131">
        <v>43992</v>
      </c>
      <c r="O5389" s="131">
        <v>44412</v>
      </c>
      <c r="P5389" s="124">
        <f t="shared" si="229"/>
        <v>8</v>
      </c>
      <c r="Q5389" s="118">
        <v>1</v>
      </c>
      <c r="R5389" s="118">
        <f ca="1">TODAY()-O5389</f>
        <v>266</v>
      </c>
    </row>
    <row r="5390" spans="1:25" ht="27.6">
      <c r="A5390" s="116">
        <v>5390</v>
      </c>
      <c r="C5390" s="118">
        <f t="shared" si="230"/>
        <v>0</v>
      </c>
      <c r="D5390" s="119" t="s">
        <v>25</v>
      </c>
      <c r="E5390" s="120" t="s">
        <v>11905</v>
      </c>
      <c r="F5390" s="211" t="s">
        <v>11906</v>
      </c>
      <c r="G5390" s="119" t="s">
        <v>3105</v>
      </c>
      <c r="H5390" s="121" t="s">
        <v>6799</v>
      </c>
      <c r="I5390" s="121" t="s">
        <v>30</v>
      </c>
      <c r="J5390" s="121" t="s">
        <v>3886</v>
      </c>
      <c r="K5390" s="120"/>
      <c r="L5390" s="120" t="s">
        <v>32</v>
      </c>
      <c r="P5390" s="124">
        <f t="shared" si="229"/>
        <v>0</v>
      </c>
    </row>
    <row r="5391" spans="1:25">
      <c r="A5391" s="116">
        <v>5391</v>
      </c>
      <c r="C5391" s="118">
        <f t="shared" si="230"/>
        <v>0</v>
      </c>
      <c r="D5391" s="119" t="s">
        <v>25</v>
      </c>
      <c r="E5391" s="120" t="s">
        <v>11907</v>
      </c>
      <c r="F5391" s="211" t="s">
        <v>11908</v>
      </c>
      <c r="G5391" s="119" t="s">
        <v>3105</v>
      </c>
      <c r="H5391" s="121" t="s">
        <v>6799</v>
      </c>
      <c r="I5391" s="119" t="s">
        <v>30</v>
      </c>
      <c r="J5391" s="121" t="s">
        <v>87</v>
      </c>
      <c r="K5391" s="120"/>
      <c r="L5391" s="120" t="s">
        <v>32</v>
      </c>
      <c r="P5391" s="124">
        <f t="shared" si="229"/>
        <v>0</v>
      </c>
    </row>
    <row r="5392" spans="1:25">
      <c r="A5392" s="116">
        <v>5392</v>
      </c>
      <c r="C5392" s="118">
        <f t="shared" si="230"/>
        <v>0</v>
      </c>
      <c r="D5392" s="119" t="s">
        <v>25</v>
      </c>
      <c r="E5392" s="120" t="s">
        <v>11909</v>
      </c>
      <c r="F5392" s="211" t="s">
        <v>11910</v>
      </c>
      <c r="G5392" s="119" t="s">
        <v>11731</v>
      </c>
      <c r="H5392" s="121" t="s">
        <v>6799</v>
      </c>
      <c r="I5392" s="121" t="s">
        <v>30</v>
      </c>
      <c r="J5392" s="121" t="s">
        <v>3886</v>
      </c>
      <c r="K5392" s="120"/>
      <c r="L5392" s="120" t="s">
        <v>32</v>
      </c>
      <c r="M5392" s="120" t="s">
        <v>33</v>
      </c>
      <c r="N5392" s="131">
        <v>43979</v>
      </c>
      <c r="O5392" s="131">
        <v>44285</v>
      </c>
      <c r="P5392" s="124">
        <f t="shared" si="229"/>
        <v>3</v>
      </c>
      <c r="Q5392" s="118">
        <v>4</v>
      </c>
      <c r="R5392" s="125">
        <f ca="1">TODAY()-O5392</f>
        <v>393</v>
      </c>
    </row>
    <row r="5393" spans="1:25" ht="27.6">
      <c r="A5393" s="116">
        <v>5393</v>
      </c>
      <c r="C5393" s="118">
        <f t="shared" si="230"/>
        <v>0</v>
      </c>
      <c r="D5393" s="119" t="s">
        <v>25</v>
      </c>
      <c r="E5393" s="120" t="s">
        <v>11911</v>
      </c>
      <c r="F5393" s="211" t="s">
        <v>11912</v>
      </c>
      <c r="G5393" s="119" t="s">
        <v>11913</v>
      </c>
      <c r="H5393" s="121" t="s">
        <v>6799</v>
      </c>
      <c r="I5393" s="121" t="s">
        <v>30</v>
      </c>
      <c r="J5393" s="121" t="s">
        <v>3886</v>
      </c>
      <c r="K5393" s="120"/>
      <c r="L5393" s="120" t="s">
        <v>32</v>
      </c>
      <c r="M5393" s="120" t="s">
        <v>33</v>
      </c>
      <c r="N5393" s="131">
        <v>43985</v>
      </c>
      <c r="O5393" s="131">
        <v>44246</v>
      </c>
      <c r="P5393" s="124">
        <f t="shared" si="229"/>
        <v>2</v>
      </c>
      <c r="Q5393" s="118">
        <v>2</v>
      </c>
      <c r="R5393" s="125">
        <f ca="1">TODAY()-O5393</f>
        <v>432</v>
      </c>
    </row>
    <row r="5394" spans="1:25" ht="27.6">
      <c r="A5394" s="116">
        <v>5394</v>
      </c>
      <c r="B5394" s="129">
        <v>44348</v>
      </c>
      <c r="C5394" s="118">
        <f t="shared" si="230"/>
        <v>6</v>
      </c>
      <c r="D5394" s="120" t="s">
        <v>25</v>
      </c>
      <c r="E5394" s="120" t="s">
        <v>11914</v>
      </c>
      <c r="F5394" s="211" t="s">
        <v>11915</v>
      </c>
      <c r="G5394" s="119" t="s">
        <v>11916</v>
      </c>
      <c r="H5394" s="121" t="s">
        <v>6799</v>
      </c>
      <c r="I5394" s="119" t="s">
        <v>30</v>
      </c>
      <c r="J5394" s="121" t="s">
        <v>87</v>
      </c>
      <c r="K5394" s="120"/>
      <c r="L5394" s="120" t="s">
        <v>32</v>
      </c>
      <c r="M5394" s="120" t="s">
        <v>33</v>
      </c>
      <c r="N5394" s="131">
        <v>44623</v>
      </c>
      <c r="P5394" s="124">
        <f t="shared" si="229"/>
        <v>0</v>
      </c>
    </row>
    <row r="5395" spans="1:25" ht="27.6">
      <c r="A5395" s="116">
        <v>5395</v>
      </c>
      <c r="B5395" s="129">
        <v>43983</v>
      </c>
      <c r="C5395" s="118">
        <f t="shared" si="230"/>
        <v>6</v>
      </c>
      <c r="D5395" s="120" t="s">
        <v>7069</v>
      </c>
      <c r="E5395" s="120" t="s">
        <v>11917</v>
      </c>
      <c r="F5395" s="211" t="s">
        <v>11918</v>
      </c>
      <c r="G5395" s="119" t="s">
        <v>1033</v>
      </c>
      <c r="H5395" s="121" t="s">
        <v>29</v>
      </c>
      <c r="I5395" s="121" t="s">
        <v>30</v>
      </c>
      <c r="J5395" s="121" t="s">
        <v>7142</v>
      </c>
      <c r="K5395" s="120"/>
      <c r="L5395" s="120" t="s">
        <v>32</v>
      </c>
      <c r="M5395" s="120" t="s">
        <v>78</v>
      </c>
      <c r="P5395" s="124">
        <f t="shared" si="229"/>
        <v>0</v>
      </c>
    </row>
    <row r="5396" spans="1:25">
      <c r="A5396" s="116">
        <v>5396</v>
      </c>
      <c r="B5396" s="129">
        <v>44623</v>
      </c>
      <c r="C5396" s="118">
        <f t="shared" si="230"/>
        <v>3</v>
      </c>
      <c r="D5396" s="120" t="s">
        <v>25</v>
      </c>
      <c r="E5396" s="120" t="s">
        <v>11919</v>
      </c>
      <c r="F5396" s="211" t="s">
        <v>158</v>
      </c>
      <c r="G5396" s="119" t="s">
        <v>1033</v>
      </c>
      <c r="H5396" s="121" t="s">
        <v>29</v>
      </c>
      <c r="I5396" s="121" t="s">
        <v>30</v>
      </c>
      <c r="J5396" s="121" t="s">
        <v>7142</v>
      </c>
      <c r="K5396" s="120" t="s">
        <v>40503</v>
      </c>
      <c r="L5396" s="120" t="s">
        <v>32</v>
      </c>
      <c r="M5396" s="120" t="s">
        <v>33</v>
      </c>
      <c r="N5396" s="131">
        <v>43990</v>
      </c>
      <c r="O5396" s="131">
        <v>44299</v>
      </c>
      <c r="P5396" s="124">
        <f t="shared" si="229"/>
        <v>4</v>
      </c>
      <c r="Q5396" s="118">
        <v>2</v>
      </c>
      <c r="R5396" s="125">
        <f ca="1">TODAY()-O5396</f>
        <v>379</v>
      </c>
    </row>
    <row r="5397" spans="1:25">
      <c r="A5397" s="116">
        <v>5397</v>
      </c>
      <c r="B5397" s="129">
        <v>43983</v>
      </c>
      <c r="C5397" s="118">
        <f t="shared" si="230"/>
        <v>6</v>
      </c>
      <c r="D5397" s="120" t="s">
        <v>25</v>
      </c>
      <c r="E5397" s="120" t="s">
        <v>11920</v>
      </c>
      <c r="F5397" s="211" t="s">
        <v>11921</v>
      </c>
      <c r="G5397" s="119" t="s">
        <v>8981</v>
      </c>
      <c r="H5397" s="121" t="s">
        <v>6799</v>
      </c>
      <c r="I5397" s="121" t="s">
        <v>30</v>
      </c>
      <c r="J5397" s="121" t="s">
        <v>7271</v>
      </c>
      <c r="K5397" s="120"/>
      <c r="L5397" s="120" t="s">
        <v>32</v>
      </c>
      <c r="M5397" s="120" t="s">
        <v>33</v>
      </c>
      <c r="N5397" s="131">
        <v>43992</v>
      </c>
      <c r="O5397" s="131">
        <v>44293</v>
      </c>
      <c r="P5397" s="124">
        <f t="shared" si="229"/>
        <v>4</v>
      </c>
      <c r="R5397" s="125">
        <f ca="1">TODAY()-O5397</f>
        <v>385</v>
      </c>
      <c r="S5397" s="120" t="s">
        <v>55</v>
      </c>
      <c r="Y5397" s="116" t="s">
        <v>59</v>
      </c>
    </row>
    <row r="5398" spans="1:25">
      <c r="A5398" s="116">
        <v>5398</v>
      </c>
      <c r="B5398" s="129">
        <v>43983</v>
      </c>
      <c r="C5398" s="118">
        <f t="shared" si="230"/>
        <v>6</v>
      </c>
      <c r="D5398" s="120" t="s">
        <v>7069</v>
      </c>
      <c r="E5398" s="120" t="s">
        <v>11922</v>
      </c>
      <c r="F5398" s="211" t="s">
        <v>11923</v>
      </c>
      <c r="G5398" s="119" t="s">
        <v>8981</v>
      </c>
      <c r="H5398" s="121" t="s">
        <v>6799</v>
      </c>
      <c r="I5398" s="119" t="s">
        <v>30</v>
      </c>
      <c r="J5398" s="121" t="s">
        <v>529</v>
      </c>
      <c r="K5398" s="120"/>
      <c r="L5398" s="120" t="s">
        <v>32</v>
      </c>
      <c r="P5398" s="124">
        <f t="shared" si="229"/>
        <v>0</v>
      </c>
    </row>
    <row r="5399" spans="1:25" ht="27.6">
      <c r="A5399" s="116">
        <v>5399</v>
      </c>
      <c r="B5399" s="129">
        <v>43983</v>
      </c>
      <c r="C5399" s="118">
        <f t="shared" si="230"/>
        <v>6</v>
      </c>
      <c r="D5399" s="120" t="s">
        <v>25</v>
      </c>
      <c r="E5399" s="120" t="s">
        <v>11924</v>
      </c>
      <c r="F5399" s="211" t="s">
        <v>11925</v>
      </c>
      <c r="G5399" s="119" t="s">
        <v>8981</v>
      </c>
      <c r="H5399" s="121" t="s">
        <v>6799</v>
      </c>
      <c r="I5399" s="119" t="s">
        <v>30</v>
      </c>
      <c r="J5399" s="121" t="s">
        <v>77</v>
      </c>
      <c r="K5399" s="120"/>
      <c r="L5399" s="120" t="s">
        <v>32</v>
      </c>
      <c r="M5399" s="120" t="s">
        <v>33</v>
      </c>
      <c r="N5399" s="131">
        <v>43990</v>
      </c>
      <c r="O5399" s="131">
        <v>44271</v>
      </c>
      <c r="P5399" s="124">
        <f t="shared" si="229"/>
        <v>3</v>
      </c>
      <c r="R5399" s="125">
        <f ca="1">TODAY()-O5399</f>
        <v>407</v>
      </c>
      <c r="S5399" s="120" t="s">
        <v>135</v>
      </c>
      <c r="Y5399" s="116" t="s">
        <v>8332</v>
      </c>
    </row>
    <row r="5400" spans="1:25">
      <c r="A5400" s="116">
        <v>5400</v>
      </c>
      <c r="B5400" s="129">
        <v>43983</v>
      </c>
      <c r="C5400" s="118">
        <f t="shared" si="230"/>
        <v>6</v>
      </c>
      <c r="D5400" s="120" t="s">
        <v>25</v>
      </c>
      <c r="E5400" s="120" t="s">
        <v>11926</v>
      </c>
      <c r="F5400" s="211" t="s">
        <v>11927</v>
      </c>
      <c r="G5400" s="119" t="s">
        <v>8981</v>
      </c>
      <c r="H5400" s="121" t="s">
        <v>6799</v>
      </c>
      <c r="I5400" s="121" t="s">
        <v>30</v>
      </c>
      <c r="J5400" s="121" t="s">
        <v>7142</v>
      </c>
      <c r="K5400" s="120"/>
      <c r="L5400" s="120" t="s">
        <v>32</v>
      </c>
      <c r="M5400" s="120" t="s">
        <v>33</v>
      </c>
      <c r="N5400" s="131">
        <v>44011</v>
      </c>
      <c r="O5400" s="131">
        <v>44271</v>
      </c>
      <c r="P5400" s="124">
        <f t="shared" si="229"/>
        <v>3</v>
      </c>
      <c r="R5400" s="125">
        <f ca="1">TODAY()-O5400</f>
        <v>407</v>
      </c>
      <c r="S5400" s="120" t="s">
        <v>92</v>
      </c>
      <c r="Y5400" s="116" t="s">
        <v>1034</v>
      </c>
    </row>
    <row r="5401" spans="1:25">
      <c r="A5401" s="116">
        <v>5401</v>
      </c>
      <c r="B5401" s="129">
        <v>43983</v>
      </c>
      <c r="C5401" s="118">
        <f t="shared" si="230"/>
        <v>6</v>
      </c>
      <c r="D5401" s="120" t="s">
        <v>7069</v>
      </c>
      <c r="E5401" s="120" t="s">
        <v>11928</v>
      </c>
      <c r="F5401" s="211" t="s">
        <v>11929</v>
      </c>
      <c r="G5401" s="119" t="s">
        <v>1537</v>
      </c>
      <c r="H5401" s="121" t="s">
        <v>6799</v>
      </c>
      <c r="I5401" s="119" t="s">
        <v>30</v>
      </c>
      <c r="J5401" s="121" t="s">
        <v>77</v>
      </c>
      <c r="K5401" s="120"/>
      <c r="L5401" s="120" t="s">
        <v>32</v>
      </c>
      <c r="P5401" s="124">
        <f t="shared" si="229"/>
        <v>0</v>
      </c>
    </row>
    <row r="5402" spans="1:25" ht="27.6">
      <c r="A5402" s="116">
        <v>5402</v>
      </c>
      <c r="B5402" s="129">
        <v>43983</v>
      </c>
      <c r="C5402" s="118">
        <f t="shared" si="230"/>
        <v>6</v>
      </c>
      <c r="D5402" s="120" t="s">
        <v>7069</v>
      </c>
      <c r="E5402" s="120" t="s">
        <v>11930</v>
      </c>
      <c r="F5402" s="211" t="s">
        <v>11931</v>
      </c>
      <c r="G5402" s="119" t="s">
        <v>1537</v>
      </c>
      <c r="H5402" s="121" t="s">
        <v>6799</v>
      </c>
      <c r="I5402" s="119" t="s">
        <v>30</v>
      </c>
      <c r="J5402" s="121" t="s">
        <v>77</v>
      </c>
      <c r="K5402" s="120"/>
      <c r="L5402" s="120" t="s">
        <v>32</v>
      </c>
      <c r="P5402" s="124">
        <f t="shared" si="229"/>
        <v>0</v>
      </c>
    </row>
    <row r="5403" spans="1:25">
      <c r="A5403" s="116">
        <v>5403</v>
      </c>
      <c r="B5403" s="129">
        <v>43983</v>
      </c>
      <c r="C5403" s="118">
        <f t="shared" si="230"/>
        <v>6</v>
      </c>
      <c r="D5403" s="120" t="s">
        <v>7069</v>
      </c>
      <c r="F5403" s="211" t="s">
        <v>8168</v>
      </c>
      <c r="G5403" s="119" t="s">
        <v>1537</v>
      </c>
      <c r="H5403" s="121" t="s">
        <v>6799</v>
      </c>
      <c r="I5403" s="119" t="s">
        <v>30</v>
      </c>
      <c r="J5403" s="121" t="s">
        <v>31</v>
      </c>
      <c r="K5403" s="120"/>
      <c r="L5403" s="120" t="s">
        <v>32</v>
      </c>
      <c r="P5403" s="124">
        <f t="shared" si="229"/>
        <v>0</v>
      </c>
    </row>
    <row r="5404" spans="1:25">
      <c r="A5404" s="116">
        <v>5404</v>
      </c>
      <c r="B5404" s="129">
        <v>43983</v>
      </c>
      <c r="C5404" s="118">
        <f t="shared" si="230"/>
        <v>6</v>
      </c>
      <c r="D5404" s="120" t="s">
        <v>7069</v>
      </c>
      <c r="E5404" s="120" t="s">
        <v>11932</v>
      </c>
      <c r="F5404" s="211" t="s">
        <v>11933</v>
      </c>
      <c r="G5404" s="119" t="s">
        <v>1537</v>
      </c>
      <c r="H5404" s="121" t="s">
        <v>6799</v>
      </c>
      <c r="I5404" s="121" t="s">
        <v>30</v>
      </c>
      <c r="J5404" s="121" t="s">
        <v>7234</v>
      </c>
      <c r="K5404" s="120"/>
      <c r="L5404" s="120" t="s">
        <v>32</v>
      </c>
      <c r="P5404" s="124">
        <f t="shared" si="229"/>
        <v>0</v>
      </c>
    </row>
    <row r="5405" spans="1:25">
      <c r="A5405" s="116">
        <v>5405</v>
      </c>
      <c r="B5405" s="129">
        <v>44100</v>
      </c>
      <c r="C5405" s="118">
        <f t="shared" si="230"/>
        <v>9</v>
      </c>
      <c r="D5405" s="120" t="s">
        <v>252</v>
      </c>
      <c r="E5405" s="120" t="s">
        <v>11934</v>
      </c>
      <c r="F5405" s="211" t="s">
        <v>547</v>
      </c>
      <c r="G5405" s="119" t="s">
        <v>11935</v>
      </c>
      <c r="H5405" s="121" t="s">
        <v>6799</v>
      </c>
      <c r="I5405" s="119" t="s">
        <v>30</v>
      </c>
      <c r="J5405" s="121" t="s">
        <v>77</v>
      </c>
      <c r="K5405" s="120"/>
      <c r="L5405" s="120" t="s">
        <v>32</v>
      </c>
      <c r="M5405" s="120" t="s">
        <v>33</v>
      </c>
      <c r="N5405" s="131">
        <v>44111</v>
      </c>
      <c r="P5405" s="124">
        <f t="shared" si="229"/>
        <v>0</v>
      </c>
    </row>
    <row r="5406" spans="1:25">
      <c r="A5406" s="116">
        <v>5406</v>
      </c>
      <c r="B5406" s="129">
        <v>43983</v>
      </c>
      <c r="C5406" s="118">
        <f t="shared" si="230"/>
        <v>6</v>
      </c>
      <c r="D5406" s="120" t="s">
        <v>252</v>
      </c>
      <c r="E5406" s="120" t="s">
        <v>11936</v>
      </c>
      <c r="F5406" s="211" t="s">
        <v>11937</v>
      </c>
      <c r="G5406" s="119" t="s">
        <v>11938</v>
      </c>
      <c r="H5406" s="121" t="s">
        <v>6799</v>
      </c>
      <c r="I5406" s="121" t="s">
        <v>30</v>
      </c>
      <c r="J5406" s="121" t="s">
        <v>7142</v>
      </c>
      <c r="K5406" s="120"/>
      <c r="L5406" s="120" t="s">
        <v>32</v>
      </c>
      <c r="M5406" s="120" t="s">
        <v>33</v>
      </c>
      <c r="N5406" s="131">
        <v>44172</v>
      </c>
      <c r="O5406" s="131">
        <v>44474</v>
      </c>
      <c r="P5406" s="124">
        <f t="shared" si="229"/>
        <v>10</v>
      </c>
      <c r="R5406" s="125">
        <f ca="1">TODAY()-O5406</f>
        <v>204</v>
      </c>
    </row>
    <row r="5407" spans="1:25" ht="27.6">
      <c r="A5407" s="116">
        <v>5407</v>
      </c>
      <c r="B5407" s="129">
        <v>43983</v>
      </c>
      <c r="C5407" s="118">
        <f t="shared" si="230"/>
        <v>6</v>
      </c>
      <c r="D5407" s="120" t="s">
        <v>25</v>
      </c>
      <c r="E5407" s="120" t="s">
        <v>11939</v>
      </c>
      <c r="F5407" s="211" t="s">
        <v>11940</v>
      </c>
      <c r="G5407" s="119" t="s">
        <v>2394</v>
      </c>
      <c r="H5407" s="121" t="s">
        <v>29</v>
      </c>
      <c r="I5407" s="121" t="s">
        <v>30</v>
      </c>
      <c r="J5407" s="121" t="s">
        <v>7142</v>
      </c>
      <c r="K5407" s="120"/>
      <c r="L5407" s="120" t="s">
        <v>32</v>
      </c>
      <c r="M5407" s="120" t="s">
        <v>33</v>
      </c>
      <c r="N5407" s="131">
        <v>44006</v>
      </c>
      <c r="O5407" s="131">
        <v>44293</v>
      </c>
      <c r="P5407" s="124">
        <f t="shared" si="229"/>
        <v>4</v>
      </c>
      <c r="R5407" s="125">
        <f ca="1">TODAY()-O5407</f>
        <v>385</v>
      </c>
      <c r="S5407" s="120" t="s">
        <v>55</v>
      </c>
      <c r="Y5407" s="116" t="s">
        <v>59</v>
      </c>
    </row>
    <row r="5408" spans="1:25">
      <c r="A5408" s="116">
        <v>5408</v>
      </c>
      <c r="B5408" s="129">
        <v>44075</v>
      </c>
      <c r="C5408" s="118">
        <f t="shared" si="230"/>
        <v>9</v>
      </c>
      <c r="D5408" s="120" t="s">
        <v>25</v>
      </c>
      <c r="E5408" s="120" t="s">
        <v>11941</v>
      </c>
      <c r="F5408" s="211" t="s">
        <v>11942</v>
      </c>
      <c r="G5408" s="119" t="s">
        <v>528</v>
      </c>
      <c r="H5408" s="121" t="s">
        <v>53</v>
      </c>
      <c r="I5408" s="119" t="s">
        <v>30</v>
      </c>
      <c r="J5408" s="121" t="s">
        <v>87</v>
      </c>
      <c r="K5408" s="120"/>
      <c r="L5408" s="120" t="s">
        <v>32</v>
      </c>
      <c r="M5408" s="120" t="s">
        <v>33</v>
      </c>
      <c r="N5408" s="131">
        <v>43776</v>
      </c>
      <c r="O5408" s="131">
        <v>44396</v>
      </c>
      <c r="P5408" s="124">
        <f t="shared" si="229"/>
        <v>7</v>
      </c>
    </row>
    <row r="5409" spans="1:24">
      <c r="A5409" s="116">
        <v>5409</v>
      </c>
      <c r="B5409" s="129">
        <v>44628</v>
      </c>
      <c r="C5409" s="118">
        <f t="shared" si="230"/>
        <v>3</v>
      </c>
      <c r="D5409" s="120" t="s">
        <v>25</v>
      </c>
      <c r="E5409" s="120" t="s">
        <v>11943</v>
      </c>
      <c r="F5409" s="211" t="s">
        <v>11944</v>
      </c>
      <c r="G5409" s="119" t="s">
        <v>8981</v>
      </c>
      <c r="H5409" s="121" t="s">
        <v>29</v>
      </c>
      <c r="I5409" s="121" t="s">
        <v>30</v>
      </c>
      <c r="J5409" s="121" t="s">
        <v>7087</v>
      </c>
      <c r="K5409" s="120" t="s">
        <v>65</v>
      </c>
      <c r="L5409" s="120" t="s">
        <v>32</v>
      </c>
      <c r="M5409" s="120" t="s">
        <v>78</v>
      </c>
      <c r="P5409" s="124">
        <f t="shared" si="229"/>
        <v>0</v>
      </c>
    </row>
    <row r="5410" spans="1:24" ht="27.6">
      <c r="A5410" s="116">
        <v>5410</v>
      </c>
      <c r="B5410" s="129">
        <v>44628</v>
      </c>
      <c r="C5410" s="118">
        <f t="shared" si="230"/>
        <v>3</v>
      </c>
      <c r="D5410" s="120" t="s">
        <v>25</v>
      </c>
      <c r="E5410" s="120" t="s">
        <v>11945</v>
      </c>
      <c r="F5410" s="211" t="s">
        <v>11946</v>
      </c>
      <c r="G5410" s="119" t="s">
        <v>6275</v>
      </c>
      <c r="H5410" s="121" t="s">
        <v>11315</v>
      </c>
      <c r="I5410" s="121" t="s">
        <v>30</v>
      </c>
      <c r="J5410" s="121" t="s">
        <v>5018</v>
      </c>
      <c r="K5410" s="120" t="s">
        <v>65</v>
      </c>
      <c r="L5410" s="120" t="s">
        <v>32</v>
      </c>
      <c r="M5410" s="120" t="s">
        <v>78</v>
      </c>
      <c r="P5410" s="124">
        <f t="shared" si="229"/>
        <v>0</v>
      </c>
      <c r="U5410" s="126" t="s">
        <v>11947</v>
      </c>
      <c r="V5410" s="126" t="s">
        <v>7669</v>
      </c>
      <c r="X5410" s="126">
        <v>44139</v>
      </c>
    </row>
    <row r="5411" spans="1:24" ht="27.6">
      <c r="A5411" s="116">
        <v>5411</v>
      </c>
      <c r="B5411" s="129">
        <v>43983</v>
      </c>
      <c r="C5411" s="118">
        <f t="shared" si="230"/>
        <v>6</v>
      </c>
      <c r="D5411" s="119" t="s">
        <v>25</v>
      </c>
      <c r="E5411" s="120" t="s">
        <v>11948</v>
      </c>
      <c r="F5411" s="211" t="s">
        <v>11949</v>
      </c>
      <c r="G5411" s="119" t="s">
        <v>11950</v>
      </c>
      <c r="H5411" s="121" t="s">
        <v>6799</v>
      </c>
      <c r="I5411" s="121" t="s">
        <v>30</v>
      </c>
      <c r="J5411" s="121" t="s">
        <v>3886</v>
      </c>
      <c r="K5411" s="120"/>
      <c r="L5411" s="120" t="s">
        <v>32</v>
      </c>
      <c r="M5411" s="120" t="s">
        <v>33</v>
      </c>
      <c r="P5411" s="124">
        <f t="shared" si="229"/>
        <v>0</v>
      </c>
    </row>
    <row r="5412" spans="1:24">
      <c r="A5412" s="116">
        <v>5412</v>
      </c>
      <c r="B5412" s="129">
        <v>44111</v>
      </c>
      <c r="C5412" s="118">
        <f t="shared" si="230"/>
        <v>10</v>
      </c>
      <c r="D5412" s="120" t="s">
        <v>252</v>
      </c>
      <c r="E5412" s="120" t="s">
        <v>11951</v>
      </c>
      <c r="F5412" s="211" t="s">
        <v>11952</v>
      </c>
      <c r="G5412" s="119" t="s">
        <v>11953</v>
      </c>
      <c r="H5412" s="121" t="s">
        <v>6799</v>
      </c>
      <c r="I5412" s="121" t="s">
        <v>30</v>
      </c>
      <c r="J5412" s="121" t="s">
        <v>1540</v>
      </c>
      <c r="K5412" s="120"/>
      <c r="L5412" s="120" t="s">
        <v>32</v>
      </c>
      <c r="M5412" s="120" t="s">
        <v>33</v>
      </c>
      <c r="N5412" s="131">
        <v>43985</v>
      </c>
      <c r="O5412" s="131">
        <v>44503</v>
      </c>
      <c r="P5412" s="124">
        <f t="shared" si="229"/>
        <v>11</v>
      </c>
      <c r="R5412" s="125">
        <f ca="1">TODAY()-O5412</f>
        <v>175</v>
      </c>
    </row>
    <row r="5413" spans="1:24" ht="27.6">
      <c r="A5413" s="116">
        <v>5413</v>
      </c>
      <c r="B5413" s="129">
        <v>43983</v>
      </c>
      <c r="C5413" s="118">
        <f t="shared" si="230"/>
        <v>6</v>
      </c>
      <c r="D5413" s="119" t="s">
        <v>25</v>
      </c>
      <c r="E5413" s="120" t="s">
        <v>11954</v>
      </c>
      <c r="F5413" s="211" t="s">
        <v>11955</v>
      </c>
      <c r="G5413" s="119" t="s">
        <v>1629</v>
      </c>
      <c r="H5413" s="121" t="s">
        <v>6799</v>
      </c>
      <c r="I5413" s="121" t="s">
        <v>30</v>
      </c>
      <c r="J5413" s="121" t="s">
        <v>3886</v>
      </c>
      <c r="K5413" s="120"/>
      <c r="L5413" s="120" t="s">
        <v>32</v>
      </c>
      <c r="M5413" s="120" t="s">
        <v>78</v>
      </c>
      <c r="P5413" s="124">
        <f t="shared" si="229"/>
        <v>0</v>
      </c>
      <c r="U5413" s="126" t="s">
        <v>11956</v>
      </c>
      <c r="V5413" s="126" t="s">
        <v>7368</v>
      </c>
      <c r="X5413" s="126">
        <v>44134</v>
      </c>
    </row>
    <row r="5414" spans="1:24">
      <c r="A5414" s="116">
        <v>5414</v>
      </c>
      <c r="B5414" s="129">
        <v>43983</v>
      </c>
      <c r="C5414" s="118">
        <f t="shared" si="230"/>
        <v>6</v>
      </c>
      <c r="D5414" s="119" t="s">
        <v>25</v>
      </c>
      <c r="E5414" s="120" t="s">
        <v>11957</v>
      </c>
      <c r="F5414" s="211" t="s">
        <v>7254</v>
      </c>
      <c r="G5414" s="119" t="s">
        <v>5362</v>
      </c>
      <c r="H5414" s="121" t="s">
        <v>6799</v>
      </c>
      <c r="I5414" s="121" t="s">
        <v>30</v>
      </c>
      <c r="J5414" s="121" t="s">
        <v>7087</v>
      </c>
      <c r="K5414" s="120"/>
      <c r="L5414" s="120" t="s">
        <v>32</v>
      </c>
      <c r="M5414" s="120" t="s">
        <v>78</v>
      </c>
      <c r="P5414" s="124">
        <f t="shared" si="229"/>
        <v>0</v>
      </c>
      <c r="U5414" s="126" t="s">
        <v>11958</v>
      </c>
      <c r="V5414" s="126" t="s">
        <v>7669</v>
      </c>
      <c r="W5414" s="126" t="s">
        <v>125</v>
      </c>
      <c r="X5414" s="126">
        <v>44139</v>
      </c>
    </row>
    <row r="5415" spans="1:24">
      <c r="A5415" s="116">
        <v>5415</v>
      </c>
      <c r="B5415" s="129">
        <v>43983</v>
      </c>
      <c r="C5415" s="118">
        <f t="shared" si="230"/>
        <v>6</v>
      </c>
      <c r="D5415" s="119" t="s">
        <v>25</v>
      </c>
      <c r="E5415" s="120" t="s">
        <v>11959</v>
      </c>
      <c r="F5415" s="211" t="s">
        <v>1462</v>
      </c>
      <c r="G5415" s="119" t="s">
        <v>11960</v>
      </c>
      <c r="H5415" s="121" t="s">
        <v>6799</v>
      </c>
      <c r="I5415" s="121" t="s">
        <v>30</v>
      </c>
      <c r="J5415" s="121" t="s">
        <v>7280</v>
      </c>
      <c r="K5415" s="120"/>
      <c r="L5415" s="120" t="s">
        <v>32</v>
      </c>
      <c r="M5415" s="120" t="s">
        <v>33</v>
      </c>
      <c r="N5415" s="131">
        <v>44007</v>
      </c>
      <c r="O5415" s="131">
        <v>44246</v>
      </c>
      <c r="P5415" s="124">
        <f t="shared" si="229"/>
        <v>2</v>
      </c>
      <c r="Q5415" s="118">
        <v>2</v>
      </c>
      <c r="R5415" s="125">
        <f ca="1">TODAY()-O5415</f>
        <v>432</v>
      </c>
    </row>
    <row r="5416" spans="1:24">
      <c r="A5416" s="116">
        <v>5416</v>
      </c>
      <c r="B5416" s="129">
        <v>43983</v>
      </c>
      <c r="C5416" s="118">
        <f t="shared" si="230"/>
        <v>6</v>
      </c>
      <c r="D5416" s="119" t="s">
        <v>25</v>
      </c>
      <c r="E5416" s="120" t="s">
        <v>11961</v>
      </c>
      <c r="F5416" s="211" t="s">
        <v>2439</v>
      </c>
      <c r="G5416" s="119" t="s">
        <v>11962</v>
      </c>
      <c r="H5416" s="121" t="s">
        <v>6799</v>
      </c>
      <c r="I5416" s="121" t="s">
        <v>30</v>
      </c>
      <c r="J5416" s="121" t="s">
        <v>3886</v>
      </c>
      <c r="K5416" s="120"/>
      <c r="L5416" s="120" t="s">
        <v>32</v>
      </c>
      <c r="M5416" s="120" t="s">
        <v>78</v>
      </c>
      <c r="P5416" s="124">
        <f t="shared" si="229"/>
        <v>0</v>
      </c>
      <c r="U5416" s="126" t="s">
        <v>11963</v>
      </c>
      <c r="V5416" s="126" t="s">
        <v>7669</v>
      </c>
      <c r="X5416" s="126">
        <v>44139</v>
      </c>
    </row>
    <row r="5417" spans="1:24">
      <c r="A5417" s="116">
        <v>5417</v>
      </c>
      <c r="B5417" s="129">
        <v>44111</v>
      </c>
      <c r="C5417" s="118">
        <f t="shared" si="230"/>
        <v>10</v>
      </c>
      <c r="D5417" s="120" t="s">
        <v>252</v>
      </c>
      <c r="E5417" s="120" t="s">
        <v>11964</v>
      </c>
      <c r="F5417" s="211" t="s">
        <v>11965</v>
      </c>
      <c r="G5417" s="119" t="s">
        <v>5010</v>
      </c>
      <c r="H5417" s="120" t="s">
        <v>29</v>
      </c>
      <c r="I5417" s="119" t="s">
        <v>30</v>
      </c>
      <c r="J5417" s="121" t="s">
        <v>87</v>
      </c>
      <c r="K5417" s="120"/>
      <c r="L5417" s="120" t="s">
        <v>32</v>
      </c>
      <c r="M5417" s="120" t="s">
        <v>33</v>
      </c>
      <c r="N5417" s="131">
        <v>43984</v>
      </c>
      <c r="O5417" s="131">
        <v>44503</v>
      </c>
      <c r="P5417" s="124">
        <f t="shared" si="229"/>
        <v>11</v>
      </c>
      <c r="R5417" s="125">
        <f ca="1">TODAY()-O5417</f>
        <v>175</v>
      </c>
    </row>
    <row r="5418" spans="1:24" ht="27.6">
      <c r="A5418" s="116">
        <v>5418</v>
      </c>
      <c r="B5418" s="129">
        <v>43983</v>
      </c>
      <c r="C5418" s="118">
        <f t="shared" si="230"/>
        <v>6</v>
      </c>
      <c r="D5418" s="119" t="s">
        <v>25</v>
      </c>
      <c r="E5418" s="120" t="s">
        <v>11966</v>
      </c>
      <c r="F5418" s="211" t="s">
        <v>11967</v>
      </c>
      <c r="G5418" s="119" t="s">
        <v>11188</v>
      </c>
      <c r="H5418" s="121" t="s">
        <v>6799</v>
      </c>
      <c r="I5418" s="119" t="s">
        <v>30</v>
      </c>
      <c r="J5418" s="121" t="s">
        <v>87</v>
      </c>
      <c r="K5418" s="120"/>
      <c r="L5418" s="120" t="s">
        <v>32</v>
      </c>
      <c r="M5418" s="120" t="s">
        <v>78</v>
      </c>
      <c r="P5418" s="124">
        <f t="shared" si="229"/>
        <v>0</v>
      </c>
      <c r="U5418" s="126" t="s">
        <v>11968</v>
      </c>
      <c r="V5418" s="126" t="s">
        <v>7669</v>
      </c>
      <c r="X5418" s="126">
        <v>44139</v>
      </c>
    </row>
    <row r="5419" spans="1:24">
      <c r="A5419" s="116">
        <v>5419</v>
      </c>
      <c r="B5419" s="129">
        <v>44111</v>
      </c>
      <c r="C5419" s="118">
        <f t="shared" si="230"/>
        <v>10</v>
      </c>
      <c r="D5419" s="120" t="s">
        <v>252</v>
      </c>
      <c r="E5419" s="120" t="s">
        <v>11969</v>
      </c>
      <c r="F5419" s="211" t="s">
        <v>11970</v>
      </c>
      <c r="G5419" s="119" t="s">
        <v>11971</v>
      </c>
      <c r="H5419" s="121" t="s">
        <v>6799</v>
      </c>
      <c r="I5419" s="121" t="s">
        <v>30</v>
      </c>
      <c r="J5419" s="121" t="s">
        <v>5018</v>
      </c>
      <c r="K5419" s="120" t="s">
        <v>65</v>
      </c>
      <c r="L5419" s="120" t="s">
        <v>32</v>
      </c>
      <c r="M5419" s="120" t="s">
        <v>33</v>
      </c>
      <c r="N5419" s="131">
        <v>44000</v>
      </c>
      <c r="O5419" s="131">
        <v>44602</v>
      </c>
      <c r="P5419" s="124">
        <f t="shared" si="229"/>
        <v>2</v>
      </c>
      <c r="R5419" s="125">
        <f ca="1">TODAY()-O5419</f>
        <v>76</v>
      </c>
    </row>
    <row r="5420" spans="1:24" ht="27.6">
      <c r="A5420" s="116">
        <v>5420</v>
      </c>
      <c r="B5420" s="129">
        <v>43983</v>
      </c>
      <c r="C5420" s="118">
        <f t="shared" si="230"/>
        <v>6</v>
      </c>
      <c r="D5420" s="119" t="s">
        <v>25</v>
      </c>
      <c r="E5420" s="120" t="s">
        <v>11972</v>
      </c>
      <c r="F5420" s="211" t="s">
        <v>11973</v>
      </c>
      <c r="G5420" s="119" t="s">
        <v>11974</v>
      </c>
      <c r="H5420" s="121" t="s">
        <v>6799</v>
      </c>
      <c r="I5420" s="119" t="s">
        <v>30</v>
      </c>
      <c r="J5420" s="121" t="s">
        <v>87</v>
      </c>
      <c r="K5420" s="120"/>
      <c r="L5420" s="120" t="s">
        <v>32</v>
      </c>
      <c r="M5420" s="120" t="s">
        <v>78</v>
      </c>
      <c r="P5420" s="124">
        <f t="shared" si="229"/>
        <v>0</v>
      </c>
    </row>
    <row r="5421" spans="1:24">
      <c r="A5421" s="116">
        <v>5421</v>
      </c>
      <c r="B5421" s="129">
        <v>43983</v>
      </c>
      <c r="C5421" s="118">
        <f t="shared" si="230"/>
        <v>6</v>
      </c>
      <c r="D5421" s="119" t="s">
        <v>25</v>
      </c>
      <c r="E5421" s="120" t="s">
        <v>11975</v>
      </c>
      <c r="F5421" s="211" t="s">
        <v>5260</v>
      </c>
      <c r="G5421" s="119" t="s">
        <v>10741</v>
      </c>
      <c r="H5421" s="121" t="s">
        <v>6799</v>
      </c>
      <c r="I5421" s="121" t="s">
        <v>30</v>
      </c>
      <c r="J5421" s="121" t="s">
        <v>7958</v>
      </c>
      <c r="K5421" s="120"/>
      <c r="L5421" s="120" t="s">
        <v>32</v>
      </c>
      <c r="M5421" s="120" t="s">
        <v>78</v>
      </c>
      <c r="P5421" s="124">
        <f t="shared" si="229"/>
        <v>0</v>
      </c>
    </row>
    <row r="5422" spans="1:24">
      <c r="A5422" s="116">
        <v>5422</v>
      </c>
      <c r="B5422" s="129">
        <v>43983</v>
      </c>
      <c r="C5422" s="118">
        <f t="shared" si="230"/>
        <v>6</v>
      </c>
      <c r="D5422" s="119" t="s">
        <v>25</v>
      </c>
      <c r="E5422" s="120" t="s">
        <v>11976</v>
      </c>
      <c r="F5422" s="211" t="s">
        <v>122</v>
      </c>
      <c r="G5422" s="119" t="s">
        <v>11977</v>
      </c>
      <c r="H5422" s="121" t="s">
        <v>6799</v>
      </c>
      <c r="I5422" s="121" t="s">
        <v>30</v>
      </c>
      <c r="J5422" s="121" t="s">
        <v>3886</v>
      </c>
      <c r="K5422" s="120"/>
      <c r="L5422" s="120" t="s">
        <v>32</v>
      </c>
      <c r="P5422" s="124">
        <f t="shared" si="229"/>
        <v>0</v>
      </c>
    </row>
    <row r="5423" spans="1:24">
      <c r="A5423" s="116">
        <v>5423</v>
      </c>
      <c r="B5423" s="129">
        <v>43983</v>
      </c>
      <c r="C5423" s="118">
        <f t="shared" si="230"/>
        <v>6</v>
      </c>
      <c r="D5423" s="119" t="s">
        <v>25</v>
      </c>
      <c r="E5423" s="120" t="s">
        <v>11978</v>
      </c>
      <c r="F5423" s="211" t="s">
        <v>11979</v>
      </c>
      <c r="G5423" s="119" t="s">
        <v>2897</v>
      </c>
      <c r="H5423" s="121" t="s">
        <v>6799</v>
      </c>
      <c r="I5423" s="119" t="s">
        <v>30</v>
      </c>
      <c r="J5423" s="121" t="s">
        <v>87</v>
      </c>
      <c r="K5423" s="120"/>
      <c r="L5423" s="120" t="s">
        <v>32</v>
      </c>
      <c r="P5423" s="124">
        <f t="shared" si="229"/>
        <v>0</v>
      </c>
    </row>
    <row r="5424" spans="1:24">
      <c r="A5424" s="116">
        <v>5424</v>
      </c>
      <c r="B5424" s="129">
        <v>43983</v>
      </c>
      <c r="C5424" s="118">
        <f t="shared" si="230"/>
        <v>6</v>
      </c>
      <c r="D5424" s="119" t="s">
        <v>25</v>
      </c>
      <c r="E5424" s="120" t="s">
        <v>11980</v>
      </c>
      <c r="F5424" s="211" t="s">
        <v>122</v>
      </c>
      <c r="G5424" s="119" t="s">
        <v>11981</v>
      </c>
      <c r="H5424" s="121" t="s">
        <v>6799</v>
      </c>
      <c r="I5424" s="119" t="s">
        <v>30</v>
      </c>
      <c r="J5424" s="121" t="s">
        <v>87</v>
      </c>
      <c r="K5424" s="120"/>
      <c r="L5424" s="120" t="s">
        <v>32</v>
      </c>
      <c r="P5424" s="124">
        <f t="shared" si="229"/>
        <v>0</v>
      </c>
    </row>
    <row r="5425" spans="1:25">
      <c r="A5425" s="116">
        <v>5425</v>
      </c>
      <c r="B5425" s="129">
        <v>43983</v>
      </c>
      <c r="C5425" s="118">
        <f t="shared" si="230"/>
        <v>6</v>
      </c>
      <c r="D5425" s="119" t="s">
        <v>25</v>
      </c>
      <c r="E5425" s="120" t="s">
        <v>11982</v>
      </c>
      <c r="F5425" s="211" t="s">
        <v>11983</v>
      </c>
      <c r="G5425" s="119" t="s">
        <v>11984</v>
      </c>
      <c r="H5425" s="121" t="s">
        <v>6799</v>
      </c>
      <c r="I5425" s="121" t="s">
        <v>30</v>
      </c>
      <c r="J5425" s="121" t="s">
        <v>1540</v>
      </c>
      <c r="K5425" s="120"/>
      <c r="L5425" s="120" t="s">
        <v>32</v>
      </c>
      <c r="P5425" s="124">
        <f t="shared" si="229"/>
        <v>0</v>
      </c>
    </row>
    <row r="5426" spans="1:25">
      <c r="A5426" s="116">
        <v>5426</v>
      </c>
      <c r="B5426" s="129">
        <v>43983</v>
      </c>
      <c r="C5426" s="118">
        <f t="shared" si="230"/>
        <v>6</v>
      </c>
      <c r="D5426" s="119" t="s">
        <v>25</v>
      </c>
      <c r="E5426" s="120" t="s">
        <v>11985</v>
      </c>
      <c r="F5426" s="211" t="s">
        <v>636</v>
      </c>
      <c r="G5426" s="119" t="s">
        <v>11986</v>
      </c>
      <c r="H5426" s="121" t="s">
        <v>6799</v>
      </c>
      <c r="I5426" s="121" t="s">
        <v>30</v>
      </c>
      <c r="J5426" s="121" t="s">
        <v>3886</v>
      </c>
      <c r="K5426" s="120"/>
      <c r="L5426" s="120" t="s">
        <v>32</v>
      </c>
      <c r="P5426" s="124">
        <f t="shared" si="229"/>
        <v>0</v>
      </c>
    </row>
    <row r="5427" spans="1:25">
      <c r="A5427" s="116">
        <v>5427</v>
      </c>
      <c r="B5427" s="129">
        <v>43983</v>
      </c>
      <c r="C5427" s="118">
        <f t="shared" si="230"/>
        <v>6</v>
      </c>
      <c r="D5427" s="119" t="s">
        <v>25</v>
      </c>
      <c r="E5427" s="120" t="s">
        <v>11987</v>
      </c>
      <c r="F5427" s="211" t="s">
        <v>787</v>
      </c>
      <c r="G5427" s="119" t="s">
        <v>10701</v>
      </c>
      <c r="H5427" s="121" t="s">
        <v>6799</v>
      </c>
      <c r="I5427" s="121" t="s">
        <v>30</v>
      </c>
      <c r="J5427" s="121" t="s">
        <v>7216</v>
      </c>
      <c r="K5427" s="120"/>
      <c r="L5427" s="120" t="s">
        <v>32</v>
      </c>
      <c r="M5427" s="120" t="s">
        <v>33</v>
      </c>
      <c r="N5427" s="131">
        <v>43984</v>
      </c>
      <c r="O5427" s="131">
        <v>44246</v>
      </c>
      <c r="P5427" s="124">
        <f t="shared" si="229"/>
        <v>2</v>
      </c>
      <c r="Q5427" s="118">
        <v>2</v>
      </c>
      <c r="R5427" s="125">
        <f ca="1">TODAY()-O5427</f>
        <v>432</v>
      </c>
    </row>
    <row r="5428" spans="1:25">
      <c r="A5428" s="116">
        <v>5428</v>
      </c>
      <c r="B5428" s="129">
        <v>43983</v>
      </c>
      <c r="C5428" s="118">
        <f t="shared" si="230"/>
        <v>6</v>
      </c>
      <c r="D5428" s="119" t="s">
        <v>25</v>
      </c>
      <c r="E5428" s="120" t="s">
        <v>11988</v>
      </c>
      <c r="F5428" s="211" t="s">
        <v>10833</v>
      </c>
      <c r="G5428" s="119" t="s">
        <v>2394</v>
      </c>
      <c r="H5428" s="121" t="s">
        <v>29</v>
      </c>
      <c r="I5428" s="121" t="s">
        <v>30</v>
      </c>
      <c r="J5428" s="121" t="s">
        <v>7087</v>
      </c>
      <c r="K5428" s="120"/>
      <c r="L5428" s="120" t="s">
        <v>32</v>
      </c>
      <c r="M5428" s="120" t="s">
        <v>78</v>
      </c>
      <c r="P5428" s="124">
        <f t="shared" si="229"/>
        <v>0</v>
      </c>
    </row>
    <row r="5429" spans="1:25">
      <c r="A5429" s="116">
        <v>5429</v>
      </c>
      <c r="B5429" s="129">
        <v>43983</v>
      </c>
      <c r="C5429" s="118">
        <f t="shared" si="230"/>
        <v>6</v>
      </c>
      <c r="D5429" s="119" t="s">
        <v>25</v>
      </c>
      <c r="E5429" s="120" t="s">
        <v>11989</v>
      </c>
      <c r="F5429" s="211" t="s">
        <v>11990</v>
      </c>
      <c r="G5429" s="119" t="s">
        <v>11991</v>
      </c>
      <c r="H5429" s="121" t="s">
        <v>6799</v>
      </c>
      <c r="I5429" s="119" t="s">
        <v>30</v>
      </c>
      <c r="J5429" s="121" t="s">
        <v>87</v>
      </c>
      <c r="K5429" s="120"/>
      <c r="L5429" s="120" t="s">
        <v>32</v>
      </c>
      <c r="M5429" s="120" t="s">
        <v>33</v>
      </c>
      <c r="N5429" s="131">
        <v>43985</v>
      </c>
      <c r="O5429" s="131">
        <v>44246</v>
      </c>
      <c r="P5429" s="124">
        <f t="shared" si="229"/>
        <v>2</v>
      </c>
      <c r="Q5429" s="118">
        <v>2</v>
      </c>
      <c r="R5429" s="125">
        <f ca="1">TODAY()-O5429</f>
        <v>432</v>
      </c>
    </row>
    <row r="5430" spans="1:25" ht="27.6">
      <c r="A5430" s="116">
        <v>5430</v>
      </c>
      <c r="B5430" s="129">
        <v>43983</v>
      </c>
      <c r="C5430" s="118">
        <f t="shared" si="230"/>
        <v>6</v>
      </c>
      <c r="D5430" s="119" t="s">
        <v>25</v>
      </c>
      <c r="E5430" s="120" t="s">
        <v>11992</v>
      </c>
      <c r="F5430" s="211" t="s">
        <v>11993</v>
      </c>
      <c r="G5430" s="119" t="s">
        <v>9723</v>
      </c>
      <c r="H5430" s="121" t="s">
        <v>6799</v>
      </c>
      <c r="I5430" s="119" t="s">
        <v>30</v>
      </c>
      <c r="J5430" s="121" t="s">
        <v>87</v>
      </c>
      <c r="K5430" s="120"/>
      <c r="L5430" s="120" t="s">
        <v>32</v>
      </c>
      <c r="M5430" s="120" t="s">
        <v>33</v>
      </c>
      <c r="N5430" s="131">
        <v>43985</v>
      </c>
      <c r="O5430" s="131">
        <v>44246</v>
      </c>
      <c r="P5430" s="124">
        <f t="shared" si="229"/>
        <v>2</v>
      </c>
      <c r="Q5430" s="118">
        <v>1</v>
      </c>
      <c r="R5430" s="125">
        <f ca="1">TODAY()-O5430</f>
        <v>432</v>
      </c>
    </row>
    <row r="5431" spans="1:25">
      <c r="A5431" s="116">
        <v>5431</v>
      </c>
      <c r="B5431" s="129">
        <v>43983</v>
      </c>
      <c r="C5431" s="118">
        <f t="shared" si="230"/>
        <v>6</v>
      </c>
      <c r="D5431" s="119" t="s">
        <v>25</v>
      </c>
      <c r="E5431" s="120" t="s">
        <v>11994</v>
      </c>
      <c r="F5431" s="211" t="s">
        <v>11995</v>
      </c>
      <c r="G5431" s="119" t="s">
        <v>11996</v>
      </c>
      <c r="H5431" s="121" t="s">
        <v>6799</v>
      </c>
      <c r="I5431" s="121" t="s">
        <v>30</v>
      </c>
      <c r="J5431" s="121" t="s">
        <v>7280</v>
      </c>
      <c r="K5431" s="120"/>
      <c r="L5431" s="120" t="s">
        <v>32</v>
      </c>
      <c r="P5431" s="124">
        <f t="shared" si="229"/>
        <v>0</v>
      </c>
      <c r="U5431" s="126" t="s">
        <v>11997</v>
      </c>
    </row>
    <row r="5432" spans="1:25">
      <c r="A5432" s="116">
        <v>5432</v>
      </c>
      <c r="B5432" s="129">
        <v>43983</v>
      </c>
      <c r="C5432" s="118">
        <f t="shared" si="230"/>
        <v>6</v>
      </c>
      <c r="D5432" s="119" t="s">
        <v>25</v>
      </c>
      <c r="E5432" s="120" t="s">
        <v>11998</v>
      </c>
      <c r="F5432" s="211" t="s">
        <v>7093</v>
      </c>
      <c r="G5432" s="119" t="s">
        <v>11999</v>
      </c>
      <c r="H5432" s="121" t="s">
        <v>5003</v>
      </c>
      <c r="I5432" s="119" t="s">
        <v>30</v>
      </c>
      <c r="J5432" s="121" t="s">
        <v>87</v>
      </c>
      <c r="K5432" s="120"/>
      <c r="L5432" s="120" t="s">
        <v>32</v>
      </c>
      <c r="P5432" s="124">
        <f t="shared" si="229"/>
        <v>0</v>
      </c>
    </row>
    <row r="5433" spans="1:25">
      <c r="A5433" s="116">
        <v>5433</v>
      </c>
      <c r="B5433" s="129">
        <v>43983</v>
      </c>
      <c r="C5433" s="118">
        <f t="shared" si="230"/>
        <v>6</v>
      </c>
      <c r="D5433" s="119" t="s">
        <v>25</v>
      </c>
      <c r="E5433" s="120" t="s">
        <v>12000</v>
      </c>
      <c r="F5433" s="211" t="s">
        <v>12001</v>
      </c>
      <c r="G5433" s="119" t="s">
        <v>12002</v>
      </c>
      <c r="H5433" s="121" t="s">
        <v>6799</v>
      </c>
      <c r="I5433" s="119" t="s">
        <v>30</v>
      </c>
      <c r="J5433" s="121" t="s">
        <v>87</v>
      </c>
      <c r="K5433" s="120"/>
      <c r="L5433" s="120" t="s">
        <v>32</v>
      </c>
      <c r="P5433" s="124">
        <f t="shared" si="229"/>
        <v>0</v>
      </c>
    </row>
    <row r="5434" spans="1:25">
      <c r="A5434" s="116">
        <v>5434</v>
      </c>
      <c r="B5434" s="129">
        <v>43983</v>
      </c>
      <c r="C5434" s="118">
        <f t="shared" si="230"/>
        <v>6</v>
      </c>
      <c r="D5434" s="119" t="s">
        <v>25</v>
      </c>
      <c r="E5434" s="120" t="s">
        <v>12003</v>
      </c>
      <c r="F5434" s="211" t="s">
        <v>12004</v>
      </c>
      <c r="G5434" s="119" t="s">
        <v>492</v>
      </c>
      <c r="H5434" s="121" t="s">
        <v>5003</v>
      </c>
      <c r="I5434" s="119" t="s">
        <v>30</v>
      </c>
      <c r="J5434" s="121" t="s">
        <v>87</v>
      </c>
      <c r="K5434" s="120"/>
      <c r="L5434" s="120" t="s">
        <v>32</v>
      </c>
      <c r="P5434" s="124">
        <f t="shared" si="229"/>
        <v>0</v>
      </c>
      <c r="U5434" s="126" t="s">
        <v>12005</v>
      </c>
    </row>
    <row r="5435" spans="1:25" ht="27.6">
      <c r="A5435" s="116">
        <v>5435</v>
      </c>
      <c r="B5435" s="129">
        <v>43983</v>
      </c>
      <c r="C5435" s="118">
        <f t="shared" si="230"/>
        <v>6</v>
      </c>
      <c r="D5435" s="119" t="s">
        <v>25</v>
      </c>
      <c r="E5435" s="120" t="s">
        <v>12006</v>
      </c>
      <c r="F5435" s="211" t="s">
        <v>12007</v>
      </c>
      <c r="G5435" s="119" t="s">
        <v>8920</v>
      </c>
      <c r="H5435" s="121" t="s">
        <v>5003</v>
      </c>
      <c r="I5435" s="121" t="s">
        <v>30</v>
      </c>
      <c r="J5435" s="121" t="s">
        <v>5018</v>
      </c>
      <c r="K5435" s="120"/>
      <c r="L5435" s="120" t="s">
        <v>32</v>
      </c>
      <c r="M5435" s="120" t="s">
        <v>33</v>
      </c>
      <c r="N5435" s="131">
        <v>43992</v>
      </c>
      <c r="P5435" s="124">
        <f t="shared" si="229"/>
        <v>0</v>
      </c>
      <c r="S5435" s="120" t="s">
        <v>92</v>
      </c>
      <c r="T5435" s="126">
        <v>43993</v>
      </c>
    </row>
    <row r="5436" spans="1:25" ht="27.6">
      <c r="A5436" s="116">
        <v>5436</v>
      </c>
      <c r="B5436" s="129">
        <v>43983</v>
      </c>
      <c r="C5436" s="118">
        <f t="shared" si="230"/>
        <v>6</v>
      </c>
      <c r="D5436" s="119" t="s">
        <v>25</v>
      </c>
      <c r="E5436" s="120" t="s">
        <v>12008</v>
      </c>
      <c r="F5436" s="211" t="s">
        <v>12009</v>
      </c>
      <c r="G5436" s="119" t="s">
        <v>9592</v>
      </c>
      <c r="H5436" s="121" t="s">
        <v>6799</v>
      </c>
      <c r="I5436" s="121" t="s">
        <v>30</v>
      </c>
      <c r="J5436" s="121" t="s">
        <v>7216</v>
      </c>
      <c r="K5436" s="120"/>
      <c r="L5436" s="120" t="s">
        <v>32</v>
      </c>
      <c r="O5436" s="131">
        <v>44334</v>
      </c>
      <c r="P5436" s="124">
        <f t="shared" si="229"/>
        <v>5</v>
      </c>
      <c r="U5436" s="126" t="s">
        <v>12010</v>
      </c>
    </row>
    <row r="5437" spans="1:25" ht="27.6">
      <c r="A5437" s="116">
        <v>5437</v>
      </c>
      <c r="B5437" s="129">
        <v>43990</v>
      </c>
      <c r="C5437" s="118">
        <f t="shared" si="230"/>
        <v>6</v>
      </c>
      <c r="D5437" s="120" t="s">
        <v>37</v>
      </c>
      <c r="E5437" s="120" t="s">
        <v>12011</v>
      </c>
      <c r="F5437" s="211" t="s">
        <v>12012</v>
      </c>
      <c r="G5437" s="119" t="s">
        <v>9846</v>
      </c>
      <c r="H5437" s="121" t="s">
        <v>344</v>
      </c>
      <c r="I5437" s="119" t="s">
        <v>30</v>
      </c>
      <c r="J5437" s="121" t="s">
        <v>87</v>
      </c>
      <c r="K5437" s="120"/>
      <c r="L5437" s="120" t="s">
        <v>32</v>
      </c>
      <c r="M5437" s="120" t="s">
        <v>33</v>
      </c>
      <c r="N5437" s="131">
        <v>44091</v>
      </c>
      <c r="P5437" s="124">
        <f t="shared" si="229"/>
        <v>0</v>
      </c>
      <c r="U5437" s="126" t="s">
        <v>12013</v>
      </c>
      <c r="V5437" s="126" t="s">
        <v>7065</v>
      </c>
      <c r="Y5437" s="116" t="s">
        <v>356</v>
      </c>
    </row>
    <row r="5438" spans="1:25" ht="27.6">
      <c r="A5438" s="116">
        <v>5438</v>
      </c>
      <c r="B5438" s="129">
        <v>43990</v>
      </c>
      <c r="C5438" s="118">
        <f t="shared" si="230"/>
        <v>6</v>
      </c>
      <c r="D5438" s="120" t="s">
        <v>37</v>
      </c>
      <c r="E5438" s="120" t="s">
        <v>12014</v>
      </c>
      <c r="F5438" s="211" t="s">
        <v>12015</v>
      </c>
      <c r="G5438" s="119" t="s">
        <v>9846</v>
      </c>
      <c r="H5438" s="121" t="s">
        <v>344</v>
      </c>
      <c r="I5438" s="119" t="s">
        <v>30</v>
      </c>
      <c r="J5438" s="121" t="s">
        <v>87</v>
      </c>
      <c r="K5438" s="120"/>
      <c r="L5438" s="120" t="s">
        <v>32</v>
      </c>
      <c r="M5438" s="120" t="s">
        <v>33</v>
      </c>
      <c r="N5438" s="131">
        <v>43992</v>
      </c>
      <c r="O5438" s="131">
        <v>44228</v>
      </c>
      <c r="P5438" s="124">
        <f t="shared" si="229"/>
        <v>2</v>
      </c>
      <c r="R5438" s="125">
        <f ca="1">TODAY()-O5438</f>
        <v>450</v>
      </c>
      <c r="S5438" s="120" t="s">
        <v>92</v>
      </c>
      <c r="T5438" s="126">
        <v>43992</v>
      </c>
      <c r="U5438" s="126" t="s">
        <v>12016</v>
      </c>
      <c r="V5438" s="126" t="s">
        <v>7098</v>
      </c>
      <c r="Y5438" s="116" t="s">
        <v>12017</v>
      </c>
    </row>
    <row r="5439" spans="1:25">
      <c r="A5439" s="116">
        <v>5439</v>
      </c>
      <c r="B5439" s="129">
        <v>43990</v>
      </c>
      <c r="C5439" s="118">
        <f t="shared" si="230"/>
        <v>6</v>
      </c>
      <c r="D5439" s="120" t="s">
        <v>37</v>
      </c>
      <c r="E5439" s="120" t="s">
        <v>12018</v>
      </c>
      <c r="F5439" s="211" t="s">
        <v>12019</v>
      </c>
      <c r="G5439" s="119" t="s">
        <v>9846</v>
      </c>
      <c r="H5439" s="121" t="s">
        <v>344</v>
      </c>
      <c r="I5439" s="121" t="s">
        <v>30</v>
      </c>
      <c r="J5439" s="121" t="s">
        <v>3749</v>
      </c>
      <c r="K5439" s="120"/>
      <c r="L5439" s="120" t="s">
        <v>32</v>
      </c>
      <c r="M5439" s="120" t="s">
        <v>33</v>
      </c>
      <c r="N5439" s="131">
        <v>44061</v>
      </c>
      <c r="O5439" s="131">
        <v>44228</v>
      </c>
      <c r="P5439" s="124">
        <f t="shared" si="229"/>
        <v>2</v>
      </c>
      <c r="R5439" s="125">
        <f ca="1">TODAY()-O5439</f>
        <v>450</v>
      </c>
      <c r="U5439" s="126" t="s">
        <v>12020</v>
      </c>
      <c r="V5439" s="126" t="s">
        <v>7065</v>
      </c>
      <c r="Y5439" s="116" t="s">
        <v>356</v>
      </c>
    </row>
    <row r="5440" spans="1:25">
      <c r="A5440" s="116">
        <v>5440</v>
      </c>
      <c r="B5440" s="129">
        <v>43990</v>
      </c>
      <c r="C5440" s="118">
        <f t="shared" si="230"/>
        <v>6</v>
      </c>
      <c r="D5440" s="120" t="s">
        <v>37</v>
      </c>
      <c r="E5440" s="120" t="s">
        <v>12021</v>
      </c>
      <c r="F5440" s="211" t="s">
        <v>12019</v>
      </c>
      <c r="G5440" s="119" t="s">
        <v>9846</v>
      </c>
      <c r="H5440" s="121" t="s">
        <v>344</v>
      </c>
      <c r="I5440" s="121" t="s">
        <v>30</v>
      </c>
      <c r="J5440" s="121" t="s">
        <v>7958</v>
      </c>
      <c r="K5440" s="120"/>
      <c r="L5440" s="120" t="s">
        <v>32</v>
      </c>
      <c r="M5440" s="120" t="s">
        <v>33</v>
      </c>
      <c r="N5440" s="131">
        <v>44061</v>
      </c>
      <c r="O5440" s="131">
        <v>44228</v>
      </c>
      <c r="P5440" s="124">
        <f t="shared" si="229"/>
        <v>2</v>
      </c>
      <c r="R5440" s="125">
        <f ca="1">TODAY()-O5440</f>
        <v>450</v>
      </c>
      <c r="U5440" s="126" t="s">
        <v>12022</v>
      </c>
      <c r="V5440" s="126" t="s">
        <v>7065</v>
      </c>
      <c r="Y5440" s="116" t="s">
        <v>356</v>
      </c>
    </row>
    <row r="5441" spans="1:25">
      <c r="A5441" s="116">
        <v>5441</v>
      </c>
      <c r="B5441" s="129">
        <v>44092</v>
      </c>
      <c r="C5441" s="118">
        <f t="shared" si="230"/>
        <v>9</v>
      </c>
      <c r="D5441" s="120" t="s">
        <v>37</v>
      </c>
      <c r="E5441" s="120" t="s">
        <v>12023</v>
      </c>
      <c r="F5441" s="211" t="s">
        <v>12024</v>
      </c>
      <c r="G5441" s="119" t="s">
        <v>9846</v>
      </c>
      <c r="H5441" s="121" t="s">
        <v>344</v>
      </c>
      <c r="I5441" s="119" t="s">
        <v>30</v>
      </c>
      <c r="J5441" s="121" t="s">
        <v>87</v>
      </c>
      <c r="K5441" s="120" t="s">
        <v>65</v>
      </c>
      <c r="L5441" s="120" t="s">
        <v>144</v>
      </c>
      <c r="M5441" s="120" t="s">
        <v>78</v>
      </c>
      <c r="P5441" s="124">
        <f t="shared" si="229"/>
        <v>0</v>
      </c>
      <c r="U5441" s="126" t="s">
        <v>12025</v>
      </c>
      <c r="V5441" s="126" t="s">
        <v>7065</v>
      </c>
    </row>
    <row r="5442" spans="1:25" ht="27.6">
      <c r="A5442" s="116">
        <v>5442</v>
      </c>
      <c r="B5442" s="129">
        <v>44092</v>
      </c>
      <c r="C5442" s="118">
        <f t="shared" si="230"/>
        <v>9</v>
      </c>
      <c r="D5442" s="120" t="s">
        <v>25</v>
      </c>
      <c r="E5442" s="120" t="s">
        <v>12026</v>
      </c>
      <c r="F5442" s="211" t="s">
        <v>12027</v>
      </c>
      <c r="G5442" s="119" t="s">
        <v>9846</v>
      </c>
      <c r="H5442" s="121" t="s">
        <v>344</v>
      </c>
      <c r="I5442" s="119" t="s">
        <v>30</v>
      </c>
      <c r="J5442" s="121" t="s">
        <v>87</v>
      </c>
      <c r="K5442" s="120" t="s">
        <v>65</v>
      </c>
      <c r="L5442" s="120" t="s">
        <v>32</v>
      </c>
      <c r="M5442" s="120" t="s">
        <v>78</v>
      </c>
      <c r="P5442" s="124">
        <f t="shared" si="229"/>
        <v>0</v>
      </c>
      <c r="U5442" s="126" t="s">
        <v>12028</v>
      </c>
      <c r="V5442" s="126" t="s">
        <v>7368</v>
      </c>
    </row>
    <row r="5443" spans="1:25" ht="27.6">
      <c r="A5443" s="116">
        <v>5443</v>
      </c>
      <c r="B5443" s="129">
        <v>43990</v>
      </c>
      <c r="C5443" s="118">
        <f t="shared" si="230"/>
        <v>6</v>
      </c>
      <c r="D5443" s="120" t="s">
        <v>37</v>
      </c>
      <c r="E5443" s="120" t="s">
        <v>12029</v>
      </c>
      <c r="F5443" s="211" t="s">
        <v>12030</v>
      </c>
      <c r="G5443" s="119" t="s">
        <v>12031</v>
      </c>
      <c r="H5443" s="121" t="s">
        <v>344</v>
      </c>
      <c r="I5443" s="119" t="s">
        <v>30</v>
      </c>
      <c r="J5443" s="121" t="s">
        <v>87</v>
      </c>
      <c r="K5443" s="120"/>
      <c r="L5443" s="120" t="s">
        <v>32</v>
      </c>
      <c r="M5443" s="120" t="s">
        <v>78</v>
      </c>
      <c r="P5443" s="124">
        <f t="shared" ref="P5443:P5506" si="231">IF(O5443&lt;&gt;0,MONTH(O5443),0)</f>
        <v>0</v>
      </c>
      <c r="U5443" s="126" t="s">
        <v>12032</v>
      </c>
      <c r="V5443" s="126" t="s">
        <v>7669</v>
      </c>
    </row>
    <row r="5444" spans="1:25">
      <c r="A5444" s="116">
        <v>5444</v>
      </c>
      <c r="B5444" s="129">
        <v>43990</v>
      </c>
      <c r="C5444" s="118">
        <f t="shared" si="230"/>
        <v>6</v>
      </c>
      <c r="D5444" s="120" t="s">
        <v>252</v>
      </c>
      <c r="E5444" s="120" t="s">
        <v>12033</v>
      </c>
      <c r="F5444" s="211" t="s">
        <v>12034</v>
      </c>
      <c r="G5444" s="119" t="s">
        <v>8374</v>
      </c>
      <c r="H5444" s="121" t="s">
        <v>344</v>
      </c>
      <c r="I5444" s="121" t="s">
        <v>30</v>
      </c>
      <c r="J5444" s="121" t="s">
        <v>6396</v>
      </c>
      <c r="K5444" s="120"/>
      <c r="L5444" s="120" t="s">
        <v>32</v>
      </c>
      <c r="M5444" s="120" t="s">
        <v>33</v>
      </c>
      <c r="N5444" s="131">
        <v>43994</v>
      </c>
      <c r="O5444" s="131">
        <v>44271</v>
      </c>
      <c r="P5444" s="124">
        <f t="shared" si="231"/>
        <v>3</v>
      </c>
      <c r="R5444" s="125">
        <f ca="1">TODAY()-O5444</f>
        <v>407</v>
      </c>
      <c r="S5444" s="120" t="s">
        <v>486</v>
      </c>
      <c r="Y5444" s="116" t="s">
        <v>1211</v>
      </c>
    </row>
    <row r="5445" spans="1:25">
      <c r="A5445" s="116">
        <v>5445</v>
      </c>
      <c r="B5445" s="129">
        <v>44092</v>
      </c>
      <c r="C5445" s="118">
        <f t="shared" ref="C5445:C5508" si="232">IF(B5445&lt;&gt;0,MONTH(B5445),0)</f>
        <v>9</v>
      </c>
      <c r="D5445" s="120" t="s">
        <v>37</v>
      </c>
      <c r="E5445" s="120" t="s">
        <v>12035</v>
      </c>
      <c r="F5445" s="211" t="s">
        <v>12036</v>
      </c>
      <c r="G5445" s="119" t="s">
        <v>8374</v>
      </c>
      <c r="H5445" s="121" t="s">
        <v>344</v>
      </c>
      <c r="I5445" s="119" t="s">
        <v>30</v>
      </c>
      <c r="J5445" s="121" t="s">
        <v>87</v>
      </c>
      <c r="K5445" s="120"/>
      <c r="L5445" s="120" t="s">
        <v>32</v>
      </c>
      <c r="M5445" s="120" t="s">
        <v>78</v>
      </c>
      <c r="P5445" s="124">
        <f t="shared" si="231"/>
        <v>0</v>
      </c>
      <c r="U5445" s="126" t="s">
        <v>12037</v>
      </c>
      <c r="V5445" s="126" t="s">
        <v>7669</v>
      </c>
    </row>
    <row r="5446" spans="1:25">
      <c r="A5446" s="116">
        <v>5446</v>
      </c>
      <c r="B5446" s="129">
        <v>43990</v>
      </c>
      <c r="C5446" s="118">
        <f t="shared" si="232"/>
        <v>6</v>
      </c>
      <c r="D5446" s="120" t="s">
        <v>1959</v>
      </c>
      <c r="E5446" s="120" t="s">
        <v>12038</v>
      </c>
      <c r="F5446" s="211" t="s">
        <v>11444</v>
      </c>
      <c r="G5446" s="119" t="s">
        <v>8374</v>
      </c>
      <c r="H5446" s="121" t="s">
        <v>344</v>
      </c>
      <c r="I5446" s="119" t="s">
        <v>30</v>
      </c>
      <c r="J5446" s="121" t="s">
        <v>87</v>
      </c>
      <c r="K5446" s="120"/>
      <c r="L5446" s="120" t="s">
        <v>32</v>
      </c>
      <c r="M5446" s="120" t="s">
        <v>33</v>
      </c>
      <c r="N5446" s="131">
        <v>43992</v>
      </c>
      <c r="O5446" s="131">
        <v>44091</v>
      </c>
      <c r="P5446" s="124">
        <f t="shared" si="231"/>
        <v>9</v>
      </c>
      <c r="R5446" s="125">
        <f ca="1">TODAY()-O5446</f>
        <v>587</v>
      </c>
      <c r="S5446" s="120" t="s">
        <v>486</v>
      </c>
      <c r="Y5446" s="116" t="s">
        <v>356</v>
      </c>
    </row>
    <row r="5447" spans="1:25">
      <c r="A5447" s="116">
        <v>5447</v>
      </c>
      <c r="B5447" s="129">
        <v>44092</v>
      </c>
      <c r="C5447" s="118">
        <f t="shared" si="232"/>
        <v>9</v>
      </c>
      <c r="D5447" s="120" t="s">
        <v>37</v>
      </c>
      <c r="E5447" s="120" t="s">
        <v>12039</v>
      </c>
      <c r="F5447" s="211" t="s">
        <v>12040</v>
      </c>
      <c r="G5447" s="119" t="s">
        <v>12041</v>
      </c>
      <c r="H5447" s="121" t="s">
        <v>6799</v>
      </c>
      <c r="I5447" s="119" t="s">
        <v>30</v>
      </c>
      <c r="J5447" s="121" t="s">
        <v>87</v>
      </c>
      <c r="K5447" s="120"/>
      <c r="L5447" s="120" t="s">
        <v>32</v>
      </c>
      <c r="M5447" s="120" t="s">
        <v>78</v>
      </c>
      <c r="P5447" s="124">
        <f t="shared" si="231"/>
        <v>0</v>
      </c>
      <c r="U5447" s="126" t="s">
        <v>12042</v>
      </c>
      <c r="V5447" s="126" t="s">
        <v>7065</v>
      </c>
    </row>
    <row r="5448" spans="1:25">
      <c r="A5448" s="116">
        <v>5448</v>
      </c>
      <c r="B5448" s="129">
        <v>43990</v>
      </c>
      <c r="C5448" s="118">
        <f t="shared" si="232"/>
        <v>6</v>
      </c>
      <c r="D5448" s="120" t="s">
        <v>37</v>
      </c>
      <c r="E5448" s="140" t="s">
        <v>12043</v>
      </c>
      <c r="F5448" s="211" t="s">
        <v>8168</v>
      </c>
      <c r="G5448" s="119" t="s">
        <v>12041</v>
      </c>
      <c r="H5448" s="121" t="s">
        <v>6799</v>
      </c>
      <c r="I5448" s="119" t="s">
        <v>30</v>
      </c>
      <c r="J5448" s="121" t="s">
        <v>87</v>
      </c>
      <c r="K5448" s="120"/>
      <c r="L5448" s="120" t="s">
        <v>32</v>
      </c>
      <c r="M5448" s="120" t="s">
        <v>33</v>
      </c>
      <c r="N5448" s="131">
        <v>44092</v>
      </c>
      <c r="P5448" s="124">
        <f t="shared" si="231"/>
        <v>0</v>
      </c>
      <c r="U5448" s="126" t="s">
        <v>12044</v>
      </c>
      <c r="V5448" s="126" t="s">
        <v>120</v>
      </c>
      <c r="Y5448" s="116" t="s">
        <v>356</v>
      </c>
    </row>
    <row r="5449" spans="1:25">
      <c r="A5449" s="116">
        <v>5449</v>
      </c>
      <c r="B5449" s="129">
        <v>43990</v>
      </c>
      <c r="C5449" s="118">
        <f t="shared" si="232"/>
        <v>6</v>
      </c>
      <c r="D5449" s="120" t="s">
        <v>37</v>
      </c>
      <c r="E5449" s="120" t="s">
        <v>12045</v>
      </c>
      <c r="F5449" s="211" t="s">
        <v>12046</v>
      </c>
      <c r="G5449" s="119" t="s">
        <v>12047</v>
      </c>
      <c r="H5449" s="121" t="s">
        <v>6799</v>
      </c>
      <c r="I5449" s="119" t="s">
        <v>30</v>
      </c>
      <c r="J5449" s="121" t="s">
        <v>87</v>
      </c>
      <c r="K5449" s="120"/>
      <c r="L5449" s="120" t="s">
        <v>32</v>
      </c>
      <c r="M5449" s="120" t="s">
        <v>78</v>
      </c>
      <c r="P5449" s="124">
        <f t="shared" si="231"/>
        <v>0</v>
      </c>
      <c r="U5449" s="126" t="s">
        <v>12048</v>
      </c>
      <c r="V5449" s="126" t="s">
        <v>7065</v>
      </c>
    </row>
    <row r="5450" spans="1:25">
      <c r="A5450" s="116">
        <v>5450</v>
      </c>
      <c r="B5450" s="129">
        <v>43993</v>
      </c>
      <c r="C5450" s="118">
        <f t="shared" si="232"/>
        <v>6</v>
      </c>
      <c r="D5450" s="119" t="s">
        <v>37</v>
      </c>
      <c r="E5450" s="120" t="s">
        <v>12049</v>
      </c>
      <c r="F5450" s="211" t="s">
        <v>12050</v>
      </c>
      <c r="G5450" s="119" t="s">
        <v>10828</v>
      </c>
      <c r="H5450" s="121" t="s">
        <v>29</v>
      </c>
      <c r="I5450" s="121" t="s">
        <v>30</v>
      </c>
      <c r="J5450" s="121" t="s">
        <v>7280</v>
      </c>
      <c r="K5450" s="120"/>
      <c r="L5450" s="120" t="s">
        <v>32</v>
      </c>
      <c r="M5450" s="120" t="s">
        <v>33</v>
      </c>
      <c r="P5450" s="124">
        <f t="shared" si="231"/>
        <v>0</v>
      </c>
      <c r="Y5450" s="116" t="s">
        <v>356</v>
      </c>
    </row>
    <row r="5451" spans="1:25">
      <c r="A5451" s="116">
        <v>5451</v>
      </c>
      <c r="B5451" s="129">
        <v>44092</v>
      </c>
      <c r="C5451" s="118">
        <f t="shared" si="232"/>
        <v>9</v>
      </c>
      <c r="D5451" s="120" t="s">
        <v>37</v>
      </c>
      <c r="E5451" s="120" t="s">
        <v>12051</v>
      </c>
      <c r="F5451" s="211" t="s">
        <v>10134</v>
      </c>
      <c r="G5451" s="119" t="s">
        <v>12052</v>
      </c>
      <c r="H5451" s="121" t="s">
        <v>29</v>
      </c>
      <c r="I5451" s="121" t="s">
        <v>30</v>
      </c>
      <c r="J5451" s="121" t="s">
        <v>7123</v>
      </c>
      <c r="K5451" s="120"/>
      <c r="L5451" s="120" t="s">
        <v>32</v>
      </c>
      <c r="M5451" s="120" t="s">
        <v>78</v>
      </c>
      <c r="P5451" s="124">
        <f t="shared" si="231"/>
        <v>0</v>
      </c>
      <c r="U5451" s="126" t="s">
        <v>12053</v>
      </c>
    </row>
    <row r="5452" spans="1:25">
      <c r="A5452" s="116">
        <v>5452</v>
      </c>
      <c r="B5452" s="129">
        <v>43993</v>
      </c>
      <c r="C5452" s="118">
        <f t="shared" si="232"/>
        <v>6</v>
      </c>
      <c r="D5452" s="120" t="s">
        <v>252</v>
      </c>
      <c r="E5452" s="120" t="s">
        <v>12054</v>
      </c>
      <c r="F5452" s="211" t="s">
        <v>2999</v>
      </c>
      <c r="G5452" s="119" t="s">
        <v>12055</v>
      </c>
      <c r="H5452" s="121" t="s">
        <v>97</v>
      </c>
      <c r="I5452" s="121" t="s">
        <v>30</v>
      </c>
      <c r="J5452" s="121" t="s">
        <v>5024</v>
      </c>
      <c r="K5452" s="120"/>
      <c r="L5452" s="120" t="s">
        <v>32</v>
      </c>
      <c r="M5452" s="120" t="s">
        <v>33</v>
      </c>
      <c r="N5452" s="131">
        <v>44092</v>
      </c>
      <c r="O5452" s="131">
        <v>44392</v>
      </c>
      <c r="P5452" s="124">
        <f t="shared" si="231"/>
        <v>7</v>
      </c>
      <c r="Q5452" s="118">
        <v>1</v>
      </c>
      <c r="R5452" s="125">
        <f ca="1">TODAY()-O5452</f>
        <v>286</v>
      </c>
      <c r="S5452" s="120" t="s">
        <v>55</v>
      </c>
      <c r="U5452" s="126" t="s">
        <v>12056</v>
      </c>
      <c r="V5452" s="126" t="s">
        <v>12057</v>
      </c>
      <c r="Y5452" s="127" t="s">
        <v>1211</v>
      </c>
    </row>
    <row r="5453" spans="1:25">
      <c r="A5453" s="116">
        <v>5453</v>
      </c>
      <c r="B5453" s="129">
        <v>43993</v>
      </c>
      <c r="C5453" s="118">
        <f t="shared" si="232"/>
        <v>6</v>
      </c>
      <c r="D5453" s="120" t="s">
        <v>37</v>
      </c>
      <c r="E5453" s="120" t="s">
        <v>12058</v>
      </c>
      <c r="F5453" s="211" t="s">
        <v>12059</v>
      </c>
      <c r="G5453" s="119" t="s">
        <v>871</v>
      </c>
      <c r="H5453" s="121" t="s">
        <v>8423</v>
      </c>
      <c r="I5453" s="119" t="s">
        <v>30</v>
      </c>
      <c r="J5453" s="121" t="s">
        <v>87</v>
      </c>
      <c r="K5453" s="120"/>
      <c r="L5453" s="120" t="s">
        <v>32</v>
      </c>
      <c r="M5453" s="120" t="s">
        <v>33</v>
      </c>
      <c r="N5453" s="131">
        <v>44092</v>
      </c>
      <c r="P5453" s="124">
        <f t="shared" si="231"/>
        <v>0</v>
      </c>
      <c r="U5453" s="126" t="s">
        <v>12060</v>
      </c>
      <c r="Y5453" s="116" t="s">
        <v>356</v>
      </c>
    </row>
    <row r="5454" spans="1:25">
      <c r="A5454" s="116">
        <v>5454</v>
      </c>
      <c r="B5454" s="129">
        <v>43993</v>
      </c>
      <c r="C5454" s="118">
        <f t="shared" si="232"/>
        <v>6</v>
      </c>
      <c r="D5454" s="120" t="s">
        <v>37</v>
      </c>
      <c r="E5454" s="120" t="s">
        <v>12061</v>
      </c>
      <c r="F5454" s="211" t="s">
        <v>12062</v>
      </c>
      <c r="G5454" s="119" t="s">
        <v>871</v>
      </c>
      <c r="H5454" s="121" t="s">
        <v>8423</v>
      </c>
      <c r="I5454" s="119" t="s">
        <v>30</v>
      </c>
      <c r="J5454" s="121" t="s">
        <v>87</v>
      </c>
      <c r="K5454" s="120"/>
      <c r="L5454" s="120" t="s">
        <v>32</v>
      </c>
      <c r="M5454" s="120" t="s">
        <v>33</v>
      </c>
      <c r="N5454" s="131">
        <v>44092</v>
      </c>
      <c r="P5454" s="124">
        <f t="shared" si="231"/>
        <v>0</v>
      </c>
      <c r="U5454" s="126" t="s">
        <v>12063</v>
      </c>
      <c r="Y5454" s="116" t="s">
        <v>356</v>
      </c>
    </row>
    <row r="5455" spans="1:25">
      <c r="A5455" s="116">
        <v>5455</v>
      </c>
      <c r="B5455" s="129">
        <v>43993</v>
      </c>
      <c r="C5455" s="118">
        <f t="shared" si="232"/>
        <v>6</v>
      </c>
      <c r="D5455" s="120" t="s">
        <v>37</v>
      </c>
      <c r="E5455" s="120" t="s">
        <v>12064</v>
      </c>
      <c r="F5455" s="211" t="s">
        <v>12065</v>
      </c>
      <c r="G5455" s="119" t="s">
        <v>10019</v>
      </c>
      <c r="H5455" s="121" t="s">
        <v>6799</v>
      </c>
      <c r="I5455" s="121" t="s">
        <v>30</v>
      </c>
      <c r="J5455" s="121" t="s">
        <v>1540</v>
      </c>
      <c r="K5455" s="120"/>
      <c r="L5455" s="120" t="s">
        <v>32</v>
      </c>
      <c r="M5455" s="120" t="s">
        <v>78</v>
      </c>
      <c r="P5455" s="124">
        <f t="shared" si="231"/>
        <v>0</v>
      </c>
      <c r="U5455" s="126" t="s">
        <v>12066</v>
      </c>
    </row>
    <row r="5456" spans="1:25">
      <c r="A5456" s="116">
        <v>5456</v>
      </c>
      <c r="B5456" s="129">
        <v>43993</v>
      </c>
      <c r="C5456" s="118">
        <f t="shared" si="232"/>
        <v>6</v>
      </c>
      <c r="E5456" s="120" t="s">
        <v>12067</v>
      </c>
      <c r="F5456" s="211" t="s">
        <v>12068</v>
      </c>
      <c r="G5456" s="119" t="s">
        <v>381</v>
      </c>
      <c r="H5456" s="121" t="s">
        <v>6816</v>
      </c>
      <c r="I5456" s="119" t="s">
        <v>30</v>
      </c>
      <c r="J5456" s="121" t="s">
        <v>87</v>
      </c>
      <c r="K5456" s="120"/>
      <c r="L5456" s="120" t="s">
        <v>32</v>
      </c>
      <c r="M5456" s="120" t="s">
        <v>33</v>
      </c>
      <c r="O5456" s="131" t="s">
        <v>7548</v>
      </c>
      <c r="P5456" s="124" t="e">
        <f t="shared" si="231"/>
        <v>#VALUE!</v>
      </c>
      <c r="R5456" s="125"/>
      <c r="Y5456" s="116" t="s">
        <v>12069</v>
      </c>
    </row>
    <row r="5457" spans="1:25" ht="27.6">
      <c r="A5457" s="116">
        <v>5457</v>
      </c>
      <c r="B5457" s="129">
        <v>43993</v>
      </c>
      <c r="C5457" s="118">
        <f t="shared" si="232"/>
        <v>6</v>
      </c>
      <c r="E5457" s="120" t="s">
        <v>12070</v>
      </c>
      <c r="F5457" s="211" t="s">
        <v>12071</v>
      </c>
      <c r="G5457" s="119" t="s">
        <v>381</v>
      </c>
      <c r="H5457" s="121" t="s">
        <v>6816</v>
      </c>
      <c r="I5457" s="119" t="s">
        <v>30</v>
      </c>
      <c r="J5457" s="121" t="s">
        <v>87</v>
      </c>
      <c r="K5457" s="120"/>
      <c r="L5457" s="120" t="s">
        <v>32</v>
      </c>
      <c r="M5457" s="120" t="s">
        <v>33</v>
      </c>
      <c r="O5457" s="131" t="s">
        <v>7548</v>
      </c>
      <c r="P5457" s="124" t="e">
        <f t="shared" si="231"/>
        <v>#VALUE!</v>
      </c>
      <c r="R5457" s="125"/>
      <c r="Y5457" s="116" t="s">
        <v>7548</v>
      </c>
    </row>
    <row r="5458" spans="1:25">
      <c r="A5458" s="116">
        <v>5458</v>
      </c>
      <c r="B5458" s="129">
        <v>43993</v>
      </c>
      <c r="C5458" s="118">
        <f t="shared" si="232"/>
        <v>6</v>
      </c>
      <c r="D5458" s="120" t="s">
        <v>37</v>
      </c>
      <c r="E5458" s="120" t="s">
        <v>12072</v>
      </c>
      <c r="F5458" s="211" t="s">
        <v>12073</v>
      </c>
      <c r="G5458" s="119" t="s">
        <v>381</v>
      </c>
      <c r="H5458" s="121" t="s">
        <v>6816</v>
      </c>
      <c r="I5458" s="119" t="s">
        <v>30</v>
      </c>
      <c r="J5458" s="121" t="s">
        <v>87</v>
      </c>
      <c r="K5458" s="120"/>
      <c r="L5458" s="120" t="s">
        <v>32</v>
      </c>
      <c r="M5458" s="120" t="s">
        <v>78</v>
      </c>
      <c r="P5458" s="124">
        <f t="shared" si="231"/>
        <v>0</v>
      </c>
    </row>
    <row r="5459" spans="1:25">
      <c r="A5459" s="116">
        <v>5459</v>
      </c>
      <c r="B5459" s="129">
        <v>43993</v>
      </c>
      <c r="C5459" s="118">
        <f t="shared" si="232"/>
        <v>6</v>
      </c>
      <c r="D5459" s="120" t="s">
        <v>37</v>
      </c>
      <c r="E5459" s="120" t="s">
        <v>12074</v>
      </c>
      <c r="F5459" s="211" t="s">
        <v>7102</v>
      </c>
      <c r="G5459" s="119" t="s">
        <v>381</v>
      </c>
      <c r="H5459" s="121" t="s">
        <v>6816</v>
      </c>
      <c r="I5459" s="119" t="s">
        <v>30</v>
      </c>
      <c r="J5459" s="121" t="s">
        <v>87</v>
      </c>
      <c r="K5459" s="120"/>
      <c r="L5459" s="120" t="s">
        <v>32</v>
      </c>
      <c r="M5459" s="120" t="s">
        <v>78</v>
      </c>
      <c r="P5459" s="124">
        <f t="shared" si="231"/>
        <v>0</v>
      </c>
    </row>
    <row r="5460" spans="1:25" ht="27.6">
      <c r="A5460" s="116">
        <v>5460</v>
      </c>
      <c r="B5460" s="129">
        <v>43993</v>
      </c>
      <c r="C5460" s="118">
        <f t="shared" si="232"/>
        <v>6</v>
      </c>
      <c r="D5460" s="120" t="s">
        <v>37</v>
      </c>
      <c r="E5460" s="120" t="s">
        <v>12075</v>
      </c>
      <c r="F5460" s="211" t="s">
        <v>12076</v>
      </c>
      <c r="G5460" s="119" t="s">
        <v>381</v>
      </c>
      <c r="H5460" s="121" t="s">
        <v>6816</v>
      </c>
      <c r="I5460" s="119" t="s">
        <v>30</v>
      </c>
      <c r="J5460" s="121" t="s">
        <v>87</v>
      </c>
      <c r="K5460" s="120"/>
      <c r="L5460" s="120" t="s">
        <v>32</v>
      </c>
      <c r="M5460" s="120" t="s">
        <v>78</v>
      </c>
      <c r="P5460" s="124">
        <f t="shared" si="231"/>
        <v>0</v>
      </c>
    </row>
    <row r="5461" spans="1:25">
      <c r="A5461" s="116">
        <v>5461</v>
      </c>
      <c r="B5461" s="129">
        <v>43993</v>
      </c>
      <c r="C5461" s="118">
        <f t="shared" si="232"/>
        <v>6</v>
      </c>
      <c r="E5461" s="120" t="s">
        <v>12077</v>
      </c>
      <c r="F5461" s="211" t="s">
        <v>480</v>
      </c>
      <c r="G5461" s="119" t="s">
        <v>381</v>
      </c>
      <c r="H5461" s="121" t="s">
        <v>6816</v>
      </c>
      <c r="I5461" s="119" t="s">
        <v>30</v>
      </c>
      <c r="J5461" s="121" t="s">
        <v>87</v>
      </c>
      <c r="K5461" s="120"/>
      <c r="L5461" s="120" t="s">
        <v>32</v>
      </c>
      <c r="M5461" s="120" t="s">
        <v>33</v>
      </c>
      <c r="O5461" s="131" t="s">
        <v>7548</v>
      </c>
      <c r="P5461" s="124" t="e">
        <f t="shared" si="231"/>
        <v>#VALUE!</v>
      </c>
      <c r="R5461" s="125"/>
      <c r="Y5461" s="116" t="s">
        <v>7548</v>
      </c>
    </row>
    <row r="5462" spans="1:25">
      <c r="A5462" s="116">
        <v>5462</v>
      </c>
      <c r="B5462" s="129">
        <v>43993</v>
      </c>
      <c r="C5462" s="118">
        <f t="shared" si="232"/>
        <v>6</v>
      </c>
      <c r="D5462" s="119" t="s">
        <v>37</v>
      </c>
      <c r="E5462" s="120" t="s">
        <v>12078</v>
      </c>
      <c r="F5462" s="211" t="s">
        <v>12079</v>
      </c>
      <c r="G5462" s="119" t="s">
        <v>2779</v>
      </c>
      <c r="H5462" s="121" t="s">
        <v>86</v>
      </c>
      <c r="I5462" s="121" t="s">
        <v>30</v>
      </c>
      <c r="J5462" s="121" t="s">
        <v>7280</v>
      </c>
      <c r="K5462" s="120"/>
      <c r="L5462" s="120" t="s">
        <v>32</v>
      </c>
      <c r="M5462" s="120" t="s">
        <v>78</v>
      </c>
      <c r="N5462" s="131">
        <v>44021</v>
      </c>
      <c r="O5462" s="131">
        <v>44052</v>
      </c>
      <c r="P5462" s="124">
        <f t="shared" si="231"/>
        <v>8</v>
      </c>
      <c r="R5462" s="125">
        <f ca="1">TODAY()-O5462</f>
        <v>626</v>
      </c>
      <c r="U5462" s="126" t="s">
        <v>12080</v>
      </c>
      <c r="Y5462" s="116" t="s">
        <v>356</v>
      </c>
    </row>
    <row r="5463" spans="1:25">
      <c r="A5463" s="116">
        <v>5463</v>
      </c>
      <c r="B5463" s="129">
        <v>43993</v>
      </c>
      <c r="C5463" s="118">
        <f t="shared" si="232"/>
        <v>6</v>
      </c>
      <c r="D5463" s="120" t="s">
        <v>252</v>
      </c>
      <c r="E5463" s="120" t="s">
        <v>12081</v>
      </c>
      <c r="F5463" s="211" t="s">
        <v>12082</v>
      </c>
      <c r="G5463" s="119" t="s">
        <v>2779</v>
      </c>
      <c r="H5463" s="121" t="s">
        <v>86</v>
      </c>
      <c r="I5463" s="119" t="s">
        <v>30</v>
      </c>
      <c r="J5463" s="121" t="s">
        <v>87</v>
      </c>
      <c r="K5463" s="120"/>
      <c r="L5463" s="120" t="s">
        <v>32</v>
      </c>
      <c r="M5463" s="120" t="s">
        <v>33</v>
      </c>
      <c r="N5463" s="131">
        <v>44004</v>
      </c>
      <c r="O5463" s="131">
        <v>44263</v>
      </c>
      <c r="P5463" s="124">
        <f t="shared" si="231"/>
        <v>3</v>
      </c>
      <c r="Q5463" s="118">
        <v>3</v>
      </c>
      <c r="R5463" s="125">
        <f ca="1">TODAY()-O5463</f>
        <v>415</v>
      </c>
      <c r="S5463" s="120" t="s">
        <v>237</v>
      </c>
      <c r="T5463" s="126">
        <v>44263</v>
      </c>
      <c r="U5463" s="126" t="s">
        <v>12083</v>
      </c>
      <c r="Y5463" s="116" t="s">
        <v>12084</v>
      </c>
    </row>
    <row r="5464" spans="1:25" ht="27.6">
      <c r="A5464" s="116">
        <v>5464</v>
      </c>
      <c r="B5464" s="129">
        <v>43993</v>
      </c>
      <c r="C5464" s="118">
        <f t="shared" si="232"/>
        <v>6</v>
      </c>
      <c r="D5464" s="120" t="s">
        <v>252</v>
      </c>
      <c r="E5464" s="120" t="s">
        <v>12085</v>
      </c>
      <c r="F5464" s="211" t="s">
        <v>12086</v>
      </c>
      <c r="G5464" s="119" t="s">
        <v>2779</v>
      </c>
      <c r="H5464" s="121" t="s">
        <v>86</v>
      </c>
      <c r="I5464" s="121" t="s">
        <v>30</v>
      </c>
      <c r="J5464" s="121" t="s">
        <v>12087</v>
      </c>
      <c r="K5464" s="120"/>
      <c r="L5464" s="120" t="s">
        <v>32</v>
      </c>
      <c r="M5464" s="120" t="s">
        <v>33</v>
      </c>
      <c r="N5464" s="131">
        <v>44096</v>
      </c>
      <c r="O5464" s="131">
        <v>44263</v>
      </c>
      <c r="P5464" s="124">
        <f t="shared" si="231"/>
        <v>3</v>
      </c>
      <c r="Q5464" s="118">
        <v>3</v>
      </c>
      <c r="R5464" s="125">
        <f ca="1">TODAY()-O5464</f>
        <v>415</v>
      </c>
      <c r="S5464" s="120" t="s">
        <v>55</v>
      </c>
      <c r="Y5464" s="116" t="s">
        <v>1211</v>
      </c>
    </row>
    <row r="5465" spans="1:25">
      <c r="A5465" s="116">
        <v>5465</v>
      </c>
      <c r="B5465" s="129">
        <v>43993</v>
      </c>
      <c r="C5465" s="118">
        <f t="shared" si="232"/>
        <v>6</v>
      </c>
      <c r="D5465" s="120" t="s">
        <v>37</v>
      </c>
      <c r="E5465" s="120" t="s">
        <v>12088</v>
      </c>
      <c r="F5465" s="211" t="s">
        <v>12089</v>
      </c>
      <c r="G5465" s="119" t="s">
        <v>2779</v>
      </c>
      <c r="H5465" s="121" t="s">
        <v>86</v>
      </c>
      <c r="I5465" s="121" t="s">
        <v>30</v>
      </c>
      <c r="J5465" s="121" t="s">
        <v>12087</v>
      </c>
      <c r="K5465" s="120"/>
      <c r="L5465" s="120" t="s">
        <v>32</v>
      </c>
      <c r="M5465" s="120" t="s">
        <v>78</v>
      </c>
      <c r="P5465" s="124">
        <f t="shared" si="231"/>
        <v>0</v>
      </c>
      <c r="U5465" s="126" t="s">
        <v>12090</v>
      </c>
    </row>
    <row r="5466" spans="1:25">
      <c r="A5466" s="116">
        <v>5466</v>
      </c>
      <c r="B5466" s="129">
        <v>43993</v>
      </c>
      <c r="C5466" s="118">
        <f t="shared" si="232"/>
        <v>6</v>
      </c>
      <c r="D5466" s="120" t="s">
        <v>37</v>
      </c>
      <c r="E5466" s="120" t="s">
        <v>12091</v>
      </c>
      <c r="F5466" s="211" t="s">
        <v>11840</v>
      </c>
      <c r="G5466" s="119" t="s">
        <v>2779</v>
      </c>
      <c r="H5466" s="121" t="s">
        <v>86</v>
      </c>
      <c r="I5466" s="121" t="s">
        <v>30</v>
      </c>
      <c r="J5466" s="121" t="s">
        <v>12087</v>
      </c>
      <c r="K5466" s="120"/>
      <c r="L5466" s="120" t="s">
        <v>32</v>
      </c>
      <c r="M5466" s="120" t="s">
        <v>78</v>
      </c>
      <c r="P5466" s="124">
        <f t="shared" si="231"/>
        <v>0</v>
      </c>
    </row>
    <row r="5467" spans="1:25" ht="27.6">
      <c r="A5467" s="116">
        <v>5467</v>
      </c>
      <c r="B5467" s="129">
        <v>43990</v>
      </c>
      <c r="C5467" s="118">
        <f t="shared" si="232"/>
        <v>6</v>
      </c>
      <c r="D5467" s="120" t="s">
        <v>25</v>
      </c>
      <c r="E5467" s="120" t="s">
        <v>12092</v>
      </c>
      <c r="F5467" s="211" t="s">
        <v>12093</v>
      </c>
      <c r="G5467" s="119" t="s">
        <v>8244</v>
      </c>
      <c r="H5467" s="121" t="s">
        <v>6799</v>
      </c>
      <c r="I5467" s="119" t="s">
        <v>30</v>
      </c>
      <c r="J5467" s="121" t="s">
        <v>31</v>
      </c>
      <c r="K5467" s="120"/>
      <c r="L5467" s="120" t="s">
        <v>32</v>
      </c>
      <c r="M5467" s="120" t="s">
        <v>33</v>
      </c>
      <c r="N5467" s="131">
        <v>43991</v>
      </c>
      <c r="O5467" s="131">
        <v>44315</v>
      </c>
      <c r="P5467" s="124">
        <f t="shared" si="231"/>
        <v>4</v>
      </c>
      <c r="R5467" s="118">
        <f ca="1">TODAY()-N5467</f>
        <v>687</v>
      </c>
      <c r="S5467" s="120" t="s">
        <v>55</v>
      </c>
      <c r="U5467" s="126" t="s">
        <v>12094</v>
      </c>
      <c r="V5467" s="126" t="s">
        <v>7669</v>
      </c>
      <c r="X5467" s="126">
        <v>44132</v>
      </c>
      <c r="Y5467" s="116" t="s">
        <v>356</v>
      </c>
    </row>
    <row r="5468" spans="1:25">
      <c r="A5468" s="116">
        <v>5468</v>
      </c>
      <c r="B5468" s="129">
        <v>43990</v>
      </c>
      <c r="C5468" s="118">
        <f t="shared" si="232"/>
        <v>6</v>
      </c>
      <c r="D5468" s="120" t="s">
        <v>7069</v>
      </c>
      <c r="E5468" s="116"/>
      <c r="F5468" s="213"/>
      <c r="G5468" s="116"/>
      <c r="H5468" s="121" t="s">
        <v>3345</v>
      </c>
      <c r="I5468" s="119" t="s">
        <v>30</v>
      </c>
      <c r="J5468" s="121" t="s">
        <v>31</v>
      </c>
      <c r="K5468" s="120"/>
      <c r="L5468" s="120" t="s">
        <v>32</v>
      </c>
      <c r="P5468" s="124">
        <f t="shared" si="231"/>
        <v>0</v>
      </c>
    </row>
    <row r="5469" spans="1:25">
      <c r="A5469" s="116">
        <v>5469</v>
      </c>
      <c r="B5469" s="129">
        <v>43990</v>
      </c>
      <c r="C5469" s="118">
        <f t="shared" si="232"/>
        <v>6</v>
      </c>
      <c r="D5469" s="120" t="s">
        <v>7069</v>
      </c>
      <c r="F5469" s="213"/>
      <c r="G5469" s="119" t="s">
        <v>12095</v>
      </c>
      <c r="H5469" s="121" t="s">
        <v>6799</v>
      </c>
      <c r="I5469" s="119" t="s">
        <v>30</v>
      </c>
      <c r="J5469" s="121" t="s">
        <v>31</v>
      </c>
      <c r="K5469" s="120"/>
      <c r="L5469" s="120" t="s">
        <v>32</v>
      </c>
      <c r="P5469" s="124">
        <f t="shared" si="231"/>
        <v>0</v>
      </c>
    </row>
    <row r="5470" spans="1:25" ht="27.6">
      <c r="A5470" s="116">
        <v>5470</v>
      </c>
      <c r="B5470" s="129">
        <v>43990</v>
      </c>
      <c r="C5470" s="118">
        <f t="shared" si="232"/>
        <v>6</v>
      </c>
      <c r="D5470" s="120" t="s">
        <v>7069</v>
      </c>
      <c r="E5470" s="120" t="s">
        <v>12096</v>
      </c>
      <c r="F5470" s="211" t="s">
        <v>12097</v>
      </c>
      <c r="G5470" s="119" t="s">
        <v>12098</v>
      </c>
      <c r="H5470" s="121" t="s">
        <v>6799</v>
      </c>
      <c r="I5470" s="121" t="s">
        <v>30</v>
      </c>
      <c r="J5470" s="121" t="s">
        <v>7142</v>
      </c>
      <c r="K5470" s="120"/>
      <c r="L5470" s="120" t="s">
        <v>32</v>
      </c>
      <c r="P5470" s="124">
        <f t="shared" si="231"/>
        <v>0</v>
      </c>
    </row>
    <row r="5471" spans="1:25">
      <c r="A5471" s="116">
        <v>5471</v>
      </c>
      <c r="B5471" s="129">
        <v>43991</v>
      </c>
      <c r="C5471" s="118">
        <f t="shared" si="232"/>
        <v>6</v>
      </c>
      <c r="D5471" s="120" t="s">
        <v>252</v>
      </c>
      <c r="E5471" s="120" t="s">
        <v>12099</v>
      </c>
      <c r="F5471" s="211" t="s">
        <v>12100</v>
      </c>
      <c r="G5471" s="119" t="s">
        <v>12101</v>
      </c>
      <c r="H5471" s="121" t="s">
        <v>192</v>
      </c>
      <c r="I5471" s="119" t="s">
        <v>30</v>
      </c>
      <c r="J5471" s="121" t="s">
        <v>77</v>
      </c>
      <c r="K5471" s="120"/>
      <c r="L5471" s="120" t="s">
        <v>32</v>
      </c>
      <c r="M5471" s="120" t="s">
        <v>33</v>
      </c>
      <c r="N5471" s="131">
        <v>43991</v>
      </c>
      <c r="O5471" s="131">
        <v>44272</v>
      </c>
      <c r="P5471" s="124">
        <f t="shared" si="231"/>
        <v>3</v>
      </c>
      <c r="R5471" s="125">
        <f ca="1">TODAY()-O5471</f>
        <v>406</v>
      </c>
      <c r="S5471" s="120" t="s">
        <v>55</v>
      </c>
      <c r="U5471" s="126" t="s">
        <v>12102</v>
      </c>
      <c r="V5471" s="126" t="s">
        <v>7368</v>
      </c>
      <c r="X5471" s="126">
        <v>44132</v>
      </c>
      <c r="Y5471" s="116" t="s">
        <v>1211</v>
      </c>
    </row>
    <row r="5472" spans="1:25">
      <c r="A5472" s="116">
        <v>5472</v>
      </c>
      <c r="B5472" s="129">
        <v>43991</v>
      </c>
      <c r="C5472" s="118">
        <f t="shared" si="232"/>
        <v>6</v>
      </c>
      <c r="D5472" s="120" t="s">
        <v>7069</v>
      </c>
      <c r="E5472" s="120" t="s">
        <v>12103</v>
      </c>
      <c r="F5472" s="211" t="s">
        <v>7436</v>
      </c>
      <c r="G5472" s="119" t="s">
        <v>1712</v>
      </c>
      <c r="H5472" s="121" t="s">
        <v>6799</v>
      </c>
      <c r="I5472" s="119" t="s">
        <v>30</v>
      </c>
      <c r="J5472" s="121" t="s">
        <v>77</v>
      </c>
      <c r="K5472" s="120"/>
      <c r="L5472" s="120" t="s">
        <v>32</v>
      </c>
      <c r="M5472" s="120" t="s">
        <v>33</v>
      </c>
      <c r="N5472" s="131">
        <v>44012</v>
      </c>
      <c r="P5472" s="124">
        <f t="shared" si="231"/>
        <v>0</v>
      </c>
      <c r="R5472" s="118">
        <f ca="1">TODAY()-N5472</f>
        <v>666</v>
      </c>
      <c r="S5472" s="120" t="s">
        <v>55</v>
      </c>
      <c r="U5472" s="126" t="s">
        <v>12104</v>
      </c>
      <c r="V5472" s="126" t="s">
        <v>7368</v>
      </c>
      <c r="X5472" s="126">
        <v>44132</v>
      </c>
      <c r="Y5472" s="116" t="s">
        <v>356</v>
      </c>
    </row>
    <row r="5473" spans="1:25">
      <c r="A5473" s="116">
        <v>5473</v>
      </c>
      <c r="B5473" s="129">
        <v>44012</v>
      </c>
      <c r="C5473" s="118">
        <f t="shared" si="232"/>
        <v>6</v>
      </c>
      <c r="D5473" s="120" t="s">
        <v>37</v>
      </c>
      <c r="E5473" s="120" t="s">
        <v>12105</v>
      </c>
      <c r="F5473" s="211" t="s">
        <v>12106</v>
      </c>
      <c r="G5473" s="119" t="s">
        <v>3105</v>
      </c>
      <c r="H5473" s="121" t="s">
        <v>86</v>
      </c>
      <c r="I5473" s="119" t="s">
        <v>30</v>
      </c>
      <c r="J5473" s="121" t="s">
        <v>87</v>
      </c>
      <c r="K5473" s="120"/>
      <c r="L5473" s="120" t="s">
        <v>32</v>
      </c>
      <c r="M5473" s="120" t="s">
        <v>78</v>
      </c>
      <c r="P5473" s="124">
        <f t="shared" si="231"/>
        <v>0</v>
      </c>
      <c r="U5473" s="126" t="s">
        <v>12107</v>
      </c>
    </row>
    <row r="5474" spans="1:25">
      <c r="A5474" s="116">
        <v>5474</v>
      </c>
      <c r="B5474" s="129">
        <v>44012</v>
      </c>
      <c r="C5474" s="118">
        <f t="shared" si="232"/>
        <v>6</v>
      </c>
      <c r="D5474" s="120" t="s">
        <v>37</v>
      </c>
      <c r="E5474" s="120" t="s">
        <v>12108</v>
      </c>
      <c r="F5474" s="211" t="s">
        <v>7912</v>
      </c>
      <c r="G5474" s="119" t="s">
        <v>12109</v>
      </c>
      <c r="H5474" s="121" t="s">
        <v>86</v>
      </c>
      <c r="I5474" s="121" t="s">
        <v>30</v>
      </c>
      <c r="J5474" s="121" t="s">
        <v>7280</v>
      </c>
      <c r="K5474" s="120"/>
      <c r="L5474" s="120" t="s">
        <v>32</v>
      </c>
      <c r="M5474" s="120" t="s">
        <v>78</v>
      </c>
      <c r="P5474" s="124">
        <f t="shared" si="231"/>
        <v>0</v>
      </c>
      <c r="U5474" s="126" t="s">
        <v>12110</v>
      </c>
    </row>
    <row r="5475" spans="1:25">
      <c r="A5475" s="116">
        <v>5475</v>
      </c>
      <c r="B5475" s="129">
        <v>44012</v>
      </c>
      <c r="C5475" s="118">
        <f t="shared" si="232"/>
        <v>6</v>
      </c>
      <c r="D5475" s="120" t="s">
        <v>37</v>
      </c>
      <c r="E5475" s="120" t="s">
        <v>12111</v>
      </c>
      <c r="F5475" s="211" t="s">
        <v>12112</v>
      </c>
      <c r="G5475" s="119" t="s">
        <v>477</v>
      </c>
      <c r="H5475" s="121" t="s">
        <v>86</v>
      </c>
      <c r="I5475" s="121" t="s">
        <v>30</v>
      </c>
      <c r="J5475" s="121" t="s">
        <v>3886</v>
      </c>
      <c r="K5475" s="120"/>
      <c r="L5475" s="120" t="s">
        <v>32</v>
      </c>
      <c r="M5475" s="120" t="s">
        <v>78</v>
      </c>
      <c r="P5475" s="124">
        <f t="shared" si="231"/>
        <v>0</v>
      </c>
      <c r="U5475" s="126" t="s">
        <v>12113</v>
      </c>
    </row>
    <row r="5476" spans="1:25">
      <c r="A5476" s="116">
        <v>5476</v>
      </c>
      <c r="B5476" s="129">
        <v>44012</v>
      </c>
      <c r="C5476" s="118">
        <f t="shared" si="232"/>
        <v>6</v>
      </c>
      <c r="D5476" s="120" t="s">
        <v>37</v>
      </c>
      <c r="E5476" s="120" t="s">
        <v>12114</v>
      </c>
      <c r="F5476" s="211" t="s">
        <v>12115</v>
      </c>
      <c r="G5476" s="119" t="s">
        <v>1924</v>
      </c>
      <c r="H5476" s="121" t="s">
        <v>86</v>
      </c>
      <c r="I5476" s="121" t="s">
        <v>30</v>
      </c>
      <c r="J5476" s="121" t="s">
        <v>3886</v>
      </c>
      <c r="K5476" s="120"/>
      <c r="L5476" s="120" t="s">
        <v>32</v>
      </c>
      <c r="M5476" s="120" t="s">
        <v>78</v>
      </c>
      <c r="P5476" s="124">
        <f t="shared" si="231"/>
        <v>0</v>
      </c>
      <c r="U5476" s="126" t="s">
        <v>12116</v>
      </c>
    </row>
    <row r="5477" spans="1:25">
      <c r="A5477" s="116">
        <v>5477</v>
      </c>
      <c r="B5477" s="129">
        <v>44012</v>
      </c>
      <c r="C5477" s="118">
        <f t="shared" si="232"/>
        <v>6</v>
      </c>
      <c r="D5477" s="120" t="s">
        <v>37</v>
      </c>
      <c r="E5477" s="120" t="s">
        <v>12117</v>
      </c>
      <c r="F5477" s="211" t="s">
        <v>12118</v>
      </c>
      <c r="G5477" s="119" t="s">
        <v>12119</v>
      </c>
      <c r="H5477" s="121" t="s">
        <v>86</v>
      </c>
      <c r="I5477" s="119" t="s">
        <v>30</v>
      </c>
      <c r="J5477" s="121" t="s">
        <v>87</v>
      </c>
      <c r="K5477" s="120"/>
      <c r="L5477" s="120" t="s">
        <v>32</v>
      </c>
      <c r="M5477" s="120" t="s">
        <v>78</v>
      </c>
      <c r="P5477" s="124">
        <f t="shared" si="231"/>
        <v>0</v>
      </c>
      <c r="U5477" s="126" t="s">
        <v>12120</v>
      </c>
    </row>
    <row r="5478" spans="1:25" ht="27.6">
      <c r="A5478" s="116">
        <v>5478</v>
      </c>
      <c r="B5478" s="129">
        <v>44012</v>
      </c>
      <c r="C5478" s="118">
        <f t="shared" si="232"/>
        <v>6</v>
      </c>
      <c r="D5478" s="120" t="s">
        <v>37</v>
      </c>
      <c r="E5478" s="120" t="s">
        <v>12121</v>
      </c>
      <c r="F5478" s="211" t="s">
        <v>12122</v>
      </c>
      <c r="G5478" s="119" t="s">
        <v>4817</v>
      </c>
      <c r="H5478" s="121" t="s">
        <v>86</v>
      </c>
      <c r="I5478" s="121" t="s">
        <v>30</v>
      </c>
      <c r="J5478" s="121" t="s">
        <v>3886</v>
      </c>
      <c r="K5478" s="120"/>
      <c r="L5478" s="120" t="s">
        <v>32</v>
      </c>
      <c r="M5478" s="120" t="s">
        <v>78</v>
      </c>
      <c r="P5478" s="124">
        <f t="shared" si="231"/>
        <v>0</v>
      </c>
    </row>
    <row r="5479" spans="1:25" ht="27.6">
      <c r="A5479" s="116">
        <v>5479</v>
      </c>
      <c r="B5479" s="129">
        <v>44012</v>
      </c>
      <c r="C5479" s="118">
        <f t="shared" si="232"/>
        <v>6</v>
      </c>
      <c r="D5479" s="120" t="s">
        <v>37</v>
      </c>
      <c r="E5479" s="120" t="s">
        <v>12123</v>
      </c>
      <c r="F5479" s="211" t="s">
        <v>12124</v>
      </c>
      <c r="G5479" s="119" t="s">
        <v>12125</v>
      </c>
      <c r="I5479" s="121" t="s">
        <v>30</v>
      </c>
      <c r="J5479" s="121" t="s">
        <v>5018</v>
      </c>
      <c r="K5479" s="120"/>
      <c r="L5479" s="120" t="s">
        <v>32</v>
      </c>
      <c r="M5479" s="120" t="s">
        <v>78</v>
      </c>
      <c r="P5479" s="124">
        <f t="shared" si="231"/>
        <v>0</v>
      </c>
      <c r="U5479" s="126" t="s">
        <v>12126</v>
      </c>
    </row>
    <row r="5480" spans="1:25">
      <c r="A5480" s="116">
        <v>5480</v>
      </c>
      <c r="B5480" s="129">
        <v>44012</v>
      </c>
      <c r="C5480" s="118">
        <f t="shared" si="232"/>
        <v>6</v>
      </c>
      <c r="D5480" s="120" t="s">
        <v>37</v>
      </c>
      <c r="E5480" s="120" t="s">
        <v>12127</v>
      </c>
      <c r="F5480" s="211" t="s">
        <v>12128</v>
      </c>
      <c r="G5480" s="119" t="s">
        <v>1924</v>
      </c>
      <c r="I5480" s="121" t="s">
        <v>30</v>
      </c>
      <c r="K5480" s="120"/>
      <c r="L5480" s="120" t="s">
        <v>32</v>
      </c>
      <c r="M5480" s="120" t="s">
        <v>78</v>
      </c>
      <c r="P5480" s="124">
        <f t="shared" si="231"/>
        <v>0</v>
      </c>
      <c r="U5480" s="126" t="s">
        <v>12129</v>
      </c>
    </row>
    <row r="5481" spans="1:25">
      <c r="A5481" s="116">
        <v>5481</v>
      </c>
      <c r="B5481" s="129">
        <v>44012</v>
      </c>
      <c r="C5481" s="118">
        <f t="shared" si="232"/>
        <v>6</v>
      </c>
      <c r="D5481" s="120" t="s">
        <v>252</v>
      </c>
      <c r="E5481" s="120" t="s">
        <v>12130</v>
      </c>
      <c r="F5481" s="211" t="s">
        <v>12131</v>
      </c>
      <c r="G5481" s="119" t="s">
        <v>12132</v>
      </c>
      <c r="H5481" s="121" t="s">
        <v>86</v>
      </c>
      <c r="I5481" s="121" t="s">
        <v>30</v>
      </c>
      <c r="J5481" s="121" t="s">
        <v>7216</v>
      </c>
      <c r="K5481" s="120"/>
      <c r="L5481" s="120" t="s">
        <v>32</v>
      </c>
      <c r="M5481" s="120" t="s">
        <v>33</v>
      </c>
      <c r="N5481" s="131">
        <v>44013</v>
      </c>
      <c r="O5481" s="131">
        <v>44263</v>
      </c>
      <c r="P5481" s="124">
        <f t="shared" si="231"/>
        <v>3</v>
      </c>
      <c r="Q5481" s="118">
        <v>2</v>
      </c>
      <c r="R5481" s="125">
        <f ca="1">TODAY()-O5481</f>
        <v>415</v>
      </c>
      <c r="S5481" s="120" t="s">
        <v>55</v>
      </c>
      <c r="Y5481" s="116" t="s">
        <v>1211</v>
      </c>
    </row>
    <row r="5482" spans="1:25">
      <c r="A5482" s="116">
        <v>5482</v>
      </c>
      <c r="B5482" s="129">
        <v>44012</v>
      </c>
      <c r="C5482" s="118">
        <f t="shared" si="232"/>
        <v>6</v>
      </c>
      <c r="D5482" s="120" t="s">
        <v>37</v>
      </c>
      <c r="E5482" s="120" t="s">
        <v>12133</v>
      </c>
      <c r="F5482" s="211" t="s">
        <v>7912</v>
      </c>
      <c r="G5482" s="119" t="s">
        <v>12134</v>
      </c>
      <c r="I5482" s="121" t="s">
        <v>30</v>
      </c>
      <c r="J5482" s="121" t="s">
        <v>7280</v>
      </c>
      <c r="K5482" s="120"/>
      <c r="L5482" s="120" t="s">
        <v>32</v>
      </c>
      <c r="M5482" s="120" t="s">
        <v>78</v>
      </c>
      <c r="P5482" s="124">
        <f t="shared" si="231"/>
        <v>0</v>
      </c>
      <c r="U5482" s="126" t="s">
        <v>12135</v>
      </c>
    </row>
    <row r="5483" spans="1:25">
      <c r="A5483" s="116">
        <v>5483</v>
      </c>
      <c r="B5483" s="129">
        <v>44012</v>
      </c>
      <c r="C5483" s="118">
        <f t="shared" si="232"/>
        <v>6</v>
      </c>
      <c r="D5483" s="120" t="s">
        <v>252</v>
      </c>
      <c r="E5483" s="120" t="s">
        <v>12136</v>
      </c>
      <c r="F5483" s="211" t="s">
        <v>7547</v>
      </c>
      <c r="G5483" s="119" t="s">
        <v>10625</v>
      </c>
      <c r="H5483" s="121" t="s">
        <v>86</v>
      </c>
      <c r="I5483" s="121" t="s">
        <v>30</v>
      </c>
      <c r="J5483" s="121" t="s">
        <v>5018</v>
      </c>
      <c r="K5483" s="120"/>
      <c r="L5483" s="120" t="s">
        <v>32</v>
      </c>
      <c r="M5483" s="120" t="s">
        <v>33</v>
      </c>
      <c r="N5483" s="131">
        <v>44013</v>
      </c>
      <c r="O5483" s="232">
        <v>44265</v>
      </c>
      <c r="P5483" s="124">
        <f t="shared" si="231"/>
        <v>3</v>
      </c>
      <c r="R5483" s="125">
        <f t="shared" ref="R5483:R5495" ca="1" si="233">TODAY()-O5483</f>
        <v>413</v>
      </c>
      <c r="S5483" s="120" t="s">
        <v>55</v>
      </c>
      <c r="Y5483" s="127" t="s">
        <v>1211</v>
      </c>
    </row>
    <row r="5484" spans="1:25" ht="27.6">
      <c r="A5484" s="116">
        <v>5484</v>
      </c>
      <c r="B5484" s="129">
        <v>44012</v>
      </c>
      <c r="C5484" s="118">
        <f t="shared" si="232"/>
        <v>6</v>
      </c>
      <c r="D5484" s="120" t="s">
        <v>252</v>
      </c>
      <c r="E5484" s="120" t="s">
        <v>12137</v>
      </c>
      <c r="F5484" s="211" t="s">
        <v>12138</v>
      </c>
      <c r="G5484" s="119" t="s">
        <v>12139</v>
      </c>
      <c r="H5484" s="121" t="s">
        <v>86</v>
      </c>
      <c r="I5484" s="121" t="s">
        <v>30</v>
      </c>
      <c r="J5484" s="121" t="s">
        <v>3886</v>
      </c>
      <c r="K5484" s="120"/>
      <c r="L5484" s="120" t="s">
        <v>32</v>
      </c>
      <c r="M5484" s="120" t="s">
        <v>33</v>
      </c>
      <c r="N5484" s="131">
        <v>44013</v>
      </c>
      <c r="O5484" s="131">
        <v>44263</v>
      </c>
      <c r="P5484" s="124">
        <f t="shared" si="231"/>
        <v>3</v>
      </c>
      <c r="Q5484" s="118">
        <v>2</v>
      </c>
      <c r="R5484" s="125">
        <f t="shared" ca="1" si="233"/>
        <v>415</v>
      </c>
      <c r="S5484" s="120" t="s">
        <v>55</v>
      </c>
      <c r="Y5484" s="116" t="s">
        <v>1211</v>
      </c>
    </row>
    <row r="5485" spans="1:25">
      <c r="A5485" s="116">
        <v>5485</v>
      </c>
      <c r="B5485" s="129">
        <v>44012</v>
      </c>
      <c r="C5485" s="118">
        <f t="shared" si="232"/>
        <v>6</v>
      </c>
      <c r="D5485" s="120" t="s">
        <v>252</v>
      </c>
      <c r="E5485" s="120" t="s">
        <v>12140</v>
      </c>
      <c r="F5485" s="211" t="s">
        <v>12141</v>
      </c>
      <c r="G5485" s="119" t="s">
        <v>12142</v>
      </c>
      <c r="H5485" s="121" t="s">
        <v>86</v>
      </c>
      <c r="I5485" s="121" t="s">
        <v>30</v>
      </c>
      <c r="J5485" s="121" t="s">
        <v>7958</v>
      </c>
      <c r="K5485" s="120"/>
      <c r="L5485" s="120" t="s">
        <v>32</v>
      </c>
      <c r="M5485" s="120" t="s">
        <v>33</v>
      </c>
      <c r="N5485" s="131">
        <v>44014</v>
      </c>
      <c r="O5485" s="131">
        <v>44271</v>
      </c>
      <c r="P5485" s="124">
        <f t="shared" si="231"/>
        <v>3</v>
      </c>
      <c r="R5485" s="125">
        <f t="shared" ca="1" si="233"/>
        <v>407</v>
      </c>
      <c r="S5485" s="120" t="s">
        <v>135</v>
      </c>
      <c r="T5485" s="126">
        <v>44274</v>
      </c>
      <c r="Y5485" s="116" t="s">
        <v>12143</v>
      </c>
    </row>
    <row r="5486" spans="1:25" ht="27.6">
      <c r="A5486" s="116">
        <v>5486</v>
      </c>
      <c r="B5486" s="129">
        <v>44012</v>
      </c>
      <c r="C5486" s="118">
        <f t="shared" si="232"/>
        <v>6</v>
      </c>
      <c r="D5486" s="120" t="s">
        <v>37</v>
      </c>
      <c r="E5486" s="120" t="s">
        <v>12144</v>
      </c>
      <c r="F5486" s="211" t="s">
        <v>12145</v>
      </c>
      <c r="G5486" s="119" t="s">
        <v>232</v>
      </c>
      <c r="I5486" s="119" t="s">
        <v>30</v>
      </c>
      <c r="J5486" s="121" t="s">
        <v>87</v>
      </c>
      <c r="K5486" s="120"/>
      <c r="L5486" s="120" t="s">
        <v>32</v>
      </c>
      <c r="M5486" s="120" t="s">
        <v>78</v>
      </c>
      <c r="P5486" s="124">
        <f t="shared" si="231"/>
        <v>0</v>
      </c>
      <c r="R5486" s="118">
        <f t="shared" ca="1" si="233"/>
        <v>44678</v>
      </c>
    </row>
    <row r="5487" spans="1:25">
      <c r="A5487" s="116">
        <v>5487</v>
      </c>
      <c r="B5487" s="129">
        <v>44012</v>
      </c>
      <c r="C5487" s="118">
        <f t="shared" si="232"/>
        <v>6</v>
      </c>
      <c r="D5487" s="120" t="s">
        <v>37</v>
      </c>
      <c r="E5487" s="120" t="s">
        <v>12146</v>
      </c>
      <c r="F5487" s="211" t="s">
        <v>12147</v>
      </c>
      <c r="G5487" s="119" t="s">
        <v>12148</v>
      </c>
      <c r="H5487" s="121" t="s">
        <v>86</v>
      </c>
      <c r="I5487" s="121" t="s">
        <v>30</v>
      </c>
      <c r="J5487" s="121" t="s">
        <v>3886</v>
      </c>
      <c r="K5487" s="120"/>
      <c r="L5487" s="120" t="s">
        <v>32</v>
      </c>
      <c r="M5487" s="120" t="s">
        <v>78</v>
      </c>
      <c r="P5487" s="124">
        <f t="shared" si="231"/>
        <v>0</v>
      </c>
      <c r="R5487" s="118">
        <f t="shared" ca="1" si="233"/>
        <v>44678</v>
      </c>
      <c r="U5487" s="126" t="s">
        <v>12149</v>
      </c>
    </row>
    <row r="5488" spans="1:25">
      <c r="A5488" s="116">
        <v>5488</v>
      </c>
      <c r="B5488" s="129">
        <v>44012</v>
      </c>
      <c r="C5488" s="118">
        <f t="shared" si="232"/>
        <v>6</v>
      </c>
      <c r="D5488" s="119" t="s">
        <v>25</v>
      </c>
      <c r="E5488" s="120" t="s">
        <v>12150</v>
      </c>
      <c r="F5488" s="211" t="s">
        <v>12151</v>
      </c>
      <c r="G5488" s="119" t="s">
        <v>12152</v>
      </c>
      <c r="H5488" s="121" t="s">
        <v>86</v>
      </c>
      <c r="I5488" s="121" t="s">
        <v>30</v>
      </c>
      <c r="J5488" s="121" t="s">
        <v>5018</v>
      </c>
      <c r="K5488" s="120"/>
      <c r="L5488" s="120" t="s">
        <v>32</v>
      </c>
      <c r="M5488" s="120" t="s">
        <v>33</v>
      </c>
      <c r="N5488" s="131">
        <v>44013</v>
      </c>
      <c r="O5488" s="131">
        <v>44433</v>
      </c>
      <c r="P5488" s="124">
        <f t="shared" si="231"/>
        <v>8</v>
      </c>
      <c r="R5488" s="125">
        <f t="shared" ca="1" si="233"/>
        <v>245</v>
      </c>
      <c r="S5488" s="120" t="s">
        <v>55</v>
      </c>
    </row>
    <row r="5489" spans="1:25">
      <c r="A5489" s="116">
        <v>5489</v>
      </c>
      <c r="B5489" s="129">
        <v>44012</v>
      </c>
      <c r="C5489" s="118">
        <f t="shared" si="232"/>
        <v>6</v>
      </c>
      <c r="D5489" s="119" t="s">
        <v>37</v>
      </c>
      <c r="E5489" s="120" t="s">
        <v>12153</v>
      </c>
      <c r="F5489" s="211" t="s">
        <v>12154</v>
      </c>
      <c r="G5489" s="119" t="s">
        <v>4789</v>
      </c>
      <c r="H5489" s="121" t="s">
        <v>86</v>
      </c>
      <c r="I5489" s="121" t="s">
        <v>30</v>
      </c>
      <c r="J5489" s="121" t="s">
        <v>5018</v>
      </c>
      <c r="K5489" s="120"/>
      <c r="L5489" s="120" t="s">
        <v>32</v>
      </c>
      <c r="M5489" s="120" t="s">
        <v>33</v>
      </c>
      <c r="N5489" s="131">
        <v>44013</v>
      </c>
      <c r="O5489" s="131">
        <v>44103</v>
      </c>
      <c r="P5489" s="124">
        <f t="shared" si="231"/>
        <v>9</v>
      </c>
      <c r="R5489" s="125">
        <f t="shared" ca="1" si="233"/>
        <v>575</v>
      </c>
      <c r="S5489" s="120" t="s">
        <v>724</v>
      </c>
      <c r="T5489" s="126">
        <v>44103</v>
      </c>
      <c r="Y5489" s="116" t="s">
        <v>356</v>
      </c>
    </row>
    <row r="5490" spans="1:25">
      <c r="A5490" s="116">
        <v>5490</v>
      </c>
      <c r="B5490" s="129">
        <v>44012</v>
      </c>
      <c r="C5490" s="118">
        <f t="shared" si="232"/>
        <v>6</v>
      </c>
      <c r="D5490" s="120" t="s">
        <v>37</v>
      </c>
      <c r="E5490" s="120" t="s">
        <v>12155</v>
      </c>
      <c r="F5490" s="211" t="s">
        <v>12156</v>
      </c>
      <c r="G5490" s="119" t="s">
        <v>8801</v>
      </c>
      <c r="H5490" s="121" t="s">
        <v>86</v>
      </c>
      <c r="I5490" s="121" t="s">
        <v>30</v>
      </c>
      <c r="J5490" s="121" t="s">
        <v>7216</v>
      </c>
      <c r="K5490" s="120"/>
      <c r="L5490" s="120" t="s">
        <v>32</v>
      </c>
      <c r="M5490" s="120" t="s">
        <v>78</v>
      </c>
      <c r="P5490" s="124">
        <f t="shared" si="231"/>
        <v>0</v>
      </c>
      <c r="R5490" s="118">
        <f t="shared" ca="1" si="233"/>
        <v>44678</v>
      </c>
      <c r="U5490" s="126" t="s">
        <v>12157</v>
      </c>
      <c r="V5490" s="126" t="s">
        <v>7669</v>
      </c>
      <c r="X5490" s="126">
        <v>44134</v>
      </c>
    </row>
    <row r="5491" spans="1:25">
      <c r="A5491" s="116">
        <v>5491</v>
      </c>
      <c r="B5491" s="129">
        <v>44012</v>
      </c>
      <c r="C5491" s="118">
        <f t="shared" si="232"/>
        <v>6</v>
      </c>
      <c r="D5491" s="119" t="s">
        <v>37</v>
      </c>
      <c r="E5491" s="120" t="s">
        <v>12158</v>
      </c>
      <c r="F5491" s="211" t="s">
        <v>12156</v>
      </c>
      <c r="G5491" s="119" t="s">
        <v>12159</v>
      </c>
      <c r="H5491" s="121" t="s">
        <v>86</v>
      </c>
      <c r="I5491" s="119" t="s">
        <v>30</v>
      </c>
      <c r="J5491" s="121" t="s">
        <v>87</v>
      </c>
      <c r="K5491" s="120"/>
      <c r="L5491" s="120" t="s">
        <v>32</v>
      </c>
      <c r="M5491" s="120" t="s">
        <v>33</v>
      </c>
      <c r="N5491" s="131">
        <v>44014</v>
      </c>
      <c r="O5491" s="131">
        <v>44103</v>
      </c>
      <c r="P5491" s="124">
        <f t="shared" si="231"/>
        <v>9</v>
      </c>
      <c r="R5491" s="125">
        <f t="shared" ca="1" si="233"/>
        <v>575</v>
      </c>
      <c r="S5491" s="120" t="s">
        <v>135</v>
      </c>
      <c r="T5491" s="126">
        <v>44018</v>
      </c>
      <c r="Y5491" s="116" t="s">
        <v>12160</v>
      </c>
    </row>
    <row r="5492" spans="1:25">
      <c r="A5492" s="116">
        <v>5492</v>
      </c>
      <c r="B5492" s="129">
        <v>44012</v>
      </c>
      <c r="C5492" s="118">
        <f t="shared" si="232"/>
        <v>6</v>
      </c>
      <c r="D5492" s="119" t="s">
        <v>37</v>
      </c>
      <c r="E5492" s="120" t="s">
        <v>12161</v>
      </c>
      <c r="F5492" s="211" t="s">
        <v>12156</v>
      </c>
      <c r="G5492" s="119" t="s">
        <v>12162</v>
      </c>
      <c r="H5492" s="121" t="s">
        <v>86</v>
      </c>
      <c r="I5492" s="121" t="s">
        <v>30</v>
      </c>
      <c r="J5492" s="121" t="s">
        <v>7216</v>
      </c>
      <c r="K5492" s="120"/>
      <c r="L5492" s="120" t="s">
        <v>32</v>
      </c>
      <c r="M5492" s="120" t="s">
        <v>33</v>
      </c>
      <c r="N5492" s="131">
        <v>44013</v>
      </c>
      <c r="O5492" s="131">
        <v>44103</v>
      </c>
      <c r="P5492" s="124">
        <f t="shared" si="231"/>
        <v>9</v>
      </c>
      <c r="R5492" s="125">
        <f t="shared" ca="1" si="233"/>
        <v>575</v>
      </c>
      <c r="S5492" s="120" t="s">
        <v>55</v>
      </c>
      <c r="Y5492" s="116" t="s">
        <v>356</v>
      </c>
    </row>
    <row r="5493" spans="1:25">
      <c r="A5493" s="116">
        <v>5493</v>
      </c>
      <c r="B5493" s="129">
        <v>44012</v>
      </c>
      <c r="C5493" s="118">
        <f t="shared" si="232"/>
        <v>6</v>
      </c>
      <c r="D5493" s="120" t="s">
        <v>37</v>
      </c>
      <c r="E5493" s="120" t="s">
        <v>12163</v>
      </c>
      <c r="F5493" s="211" t="s">
        <v>12164</v>
      </c>
      <c r="G5493" s="119" t="s">
        <v>12165</v>
      </c>
      <c r="H5493" s="121" t="s">
        <v>86</v>
      </c>
      <c r="I5493" s="121" t="s">
        <v>30</v>
      </c>
      <c r="J5493" s="121" t="s">
        <v>5018</v>
      </c>
      <c r="K5493" s="120"/>
      <c r="L5493" s="120" t="s">
        <v>32</v>
      </c>
      <c r="M5493" s="120" t="s">
        <v>78</v>
      </c>
      <c r="P5493" s="124">
        <f t="shared" si="231"/>
        <v>0</v>
      </c>
      <c r="R5493" s="118">
        <f t="shared" ca="1" si="233"/>
        <v>44678</v>
      </c>
      <c r="U5493" s="126" t="s">
        <v>12166</v>
      </c>
    </row>
    <row r="5494" spans="1:25" ht="27.6">
      <c r="A5494" s="116">
        <v>5494</v>
      </c>
      <c r="B5494" s="129">
        <v>44012</v>
      </c>
      <c r="C5494" s="118">
        <f t="shared" si="232"/>
        <v>6</v>
      </c>
      <c r="D5494" s="119" t="s">
        <v>37</v>
      </c>
      <c r="E5494" s="120" t="s">
        <v>12167</v>
      </c>
      <c r="F5494" s="211" t="s">
        <v>12168</v>
      </c>
      <c r="G5494" s="119" t="s">
        <v>11916</v>
      </c>
      <c r="H5494" s="121" t="s">
        <v>86</v>
      </c>
      <c r="I5494" s="119" t="s">
        <v>30</v>
      </c>
      <c r="J5494" s="121" t="s">
        <v>87</v>
      </c>
      <c r="K5494" s="120"/>
      <c r="L5494" s="120" t="s">
        <v>32</v>
      </c>
      <c r="M5494" s="120" t="s">
        <v>33</v>
      </c>
      <c r="N5494" s="131">
        <v>44013</v>
      </c>
      <c r="O5494" s="131">
        <v>44103</v>
      </c>
      <c r="P5494" s="124">
        <f t="shared" si="231"/>
        <v>9</v>
      </c>
      <c r="R5494" s="125">
        <f t="shared" ca="1" si="233"/>
        <v>575</v>
      </c>
      <c r="S5494" s="120" t="s">
        <v>55</v>
      </c>
      <c r="Y5494" s="116" t="s">
        <v>356</v>
      </c>
    </row>
    <row r="5495" spans="1:25">
      <c r="A5495" s="116">
        <v>5495</v>
      </c>
      <c r="B5495" s="129">
        <v>44012</v>
      </c>
      <c r="C5495" s="118">
        <f t="shared" si="232"/>
        <v>6</v>
      </c>
      <c r="D5495" s="120" t="s">
        <v>37</v>
      </c>
      <c r="E5495" s="120" t="s">
        <v>12169</v>
      </c>
      <c r="F5495" s="211" t="s">
        <v>12170</v>
      </c>
      <c r="G5495" s="119" t="s">
        <v>3105</v>
      </c>
      <c r="H5495" s="121" t="s">
        <v>86</v>
      </c>
      <c r="I5495" s="121" t="s">
        <v>30</v>
      </c>
      <c r="J5495" s="121" t="s">
        <v>12087</v>
      </c>
      <c r="K5495" s="120"/>
      <c r="L5495" s="120" t="s">
        <v>32</v>
      </c>
      <c r="M5495" s="120" t="s">
        <v>78</v>
      </c>
      <c r="P5495" s="124">
        <f t="shared" si="231"/>
        <v>0</v>
      </c>
      <c r="R5495" s="118">
        <f t="shared" ca="1" si="233"/>
        <v>44678</v>
      </c>
      <c r="U5495" s="126" t="s">
        <v>12171</v>
      </c>
    </row>
    <row r="5496" spans="1:25">
      <c r="A5496" s="116">
        <v>5496</v>
      </c>
      <c r="B5496" s="129">
        <v>44263</v>
      </c>
      <c r="C5496" s="118">
        <f t="shared" si="232"/>
        <v>3</v>
      </c>
      <c r="D5496" s="120" t="s">
        <v>252</v>
      </c>
      <c r="E5496" s="140" t="s">
        <v>12172</v>
      </c>
      <c r="F5496" s="211" t="s">
        <v>12173</v>
      </c>
      <c r="G5496" s="130" t="s">
        <v>9415</v>
      </c>
      <c r="H5496" s="120" t="s">
        <v>29</v>
      </c>
      <c r="I5496" s="121" t="s">
        <v>30</v>
      </c>
      <c r="J5496" s="121" t="s">
        <v>7142</v>
      </c>
      <c r="K5496" s="120" t="s">
        <v>65</v>
      </c>
      <c r="L5496" s="131" t="s">
        <v>32</v>
      </c>
      <c r="M5496" s="120" t="s">
        <v>78</v>
      </c>
      <c r="P5496" s="124">
        <f t="shared" si="231"/>
        <v>0</v>
      </c>
    </row>
    <row r="5497" spans="1:25">
      <c r="A5497" s="116">
        <v>5497</v>
      </c>
      <c r="B5497" s="129">
        <v>44013</v>
      </c>
      <c r="C5497" s="118">
        <f t="shared" si="232"/>
        <v>7</v>
      </c>
      <c r="D5497" s="120" t="s">
        <v>37</v>
      </c>
      <c r="E5497" s="120" t="s">
        <v>12174</v>
      </c>
      <c r="F5497" s="211" t="s">
        <v>8168</v>
      </c>
      <c r="G5497" s="119" t="s">
        <v>12175</v>
      </c>
      <c r="H5497" s="121" t="s">
        <v>8423</v>
      </c>
      <c r="I5497" s="121" t="s">
        <v>30</v>
      </c>
      <c r="K5497" s="120"/>
      <c r="L5497" s="120" t="s">
        <v>32</v>
      </c>
      <c r="P5497" s="124">
        <f t="shared" si="231"/>
        <v>0</v>
      </c>
      <c r="R5497" s="118">
        <f ca="1">TODAY()-O5497</f>
        <v>44678</v>
      </c>
      <c r="Y5497" s="116" t="s">
        <v>356</v>
      </c>
    </row>
    <row r="5498" spans="1:25">
      <c r="A5498" s="116">
        <v>5498</v>
      </c>
      <c r="B5498" s="129">
        <v>44013</v>
      </c>
      <c r="C5498" s="118">
        <f t="shared" si="232"/>
        <v>7</v>
      </c>
      <c r="D5498" s="120" t="s">
        <v>252</v>
      </c>
      <c r="E5498" s="120" t="s">
        <v>12176</v>
      </c>
      <c r="F5498" s="211" t="s">
        <v>12177</v>
      </c>
      <c r="G5498" s="119" t="s">
        <v>12178</v>
      </c>
      <c r="H5498" s="121" t="s">
        <v>41</v>
      </c>
      <c r="I5498" s="121" t="s">
        <v>30</v>
      </c>
      <c r="J5498" s="121" t="s">
        <v>7216</v>
      </c>
      <c r="K5498" s="120"/>
      <c r="L5498" s="120" t="s">
        <v>32</v>
      </c>
      <c r="M5498" s="120" t="s">
        <v>33</v>
      </c>
      <c r="N5498" s="131">
        <v>44018</v>
      </c>
      <c r="O5498" s="131">
        <v>44271</v>
      </c>
      <c r="P5498" s="124">
        <f t="shared" si="231"/>
        <v>3</v>
      </c>
      <c r="R5498" s="125">
        <f ca="1">TODAY()-O5498</f>
        <v>407</v>
      </c>
      <c r="S5498" s="120" t="s">
        <v>55</v>
      </c>
      <c r="U5498" s="126" t="s">
        <v>12179</v>
      </c>
      <c r="V5498" s="126" t="s">
        <v>7669</v>
      </c>
      <c r="X5498" s="126">
        <v>44132</v>
      </c>
      <c r="Y5498" s="116" t="s">
        <v>1211</v>
      </c>
    </row>
    <row r="5499" spans="1:25">
      <c r="A5499" s="116">
        <v>5499</v>
      </c>
      <c r="B5499" s="129">
        <v>44013</v>
      </c>
      <c r="C5499" s="118">
        <f t="shared" si="232"/>
        <v>7</v>
      </c>
      <c r="D5499" s="120" t="s">
        <v>25</v>
      </c>
      <c r="E5499" s="120" t="s">
        <v>12180</v>
      </c>
      <c r="F5499" s="211" t="s">
        <v>12181</v>
      </c>
      <c r="G5499" s="119" t="s">
        <v>1924</v>
      </c>
      <c r="H5499" s="121" t="s">
        <v>86</v>
      </c>
      <c r="I5499" s="121" t="s">
        <v>30</v>
      </c>
      <c r="J5499" s="121" t="s">
        <v>7216</v>
      </c>
      <c r="K5499" s="120"/>
      <c r="L5499" s="120" t="s">
        <v>32</v>
      </c>
      <c r="M5499" s="120" t="s">
        <v>33</v>
      </c>
      <c r="N5499" s="131">
        <v>44014</v>
      </c>
      <c r="O5499" s="131">
        <v>44271</v>
      </c>
      <c r="P5499" s="124">
        <f t="shared" si="231"/>
        <v>3</v>
      </c>
      <c r="R5499" s="125">
        <f ca="1">TODAY()-O5499</f>
        <v>407</v>
      </c>
      <c r="S5499" s="120" t="s">
        <v>55</v>
      </c>
      <c r="Y5499" s="116" t="s">
        <v>141</v>
      </c>
    </row>
    <row r="5500" spans="1:25" ht="27.6">
      <c r="A5500" s="116">
        <v>5500</v>
      </c>
      <c r="B5500" s="129">
        <v>44013</v>
      </c>
      <c r="C5500" s="118">
        <f t="shared" si="232"/>
        <v>7</v>
      </c>
      <c r="D5500" s="120" t="s">
        <v>37</v>
      </c>
      <c r="E5500" s="120" t="s">
        <v>12182</v>
      </c>
      <c r="F5500" s="211" t="s">
        <v>12183</v>
      </c>
      <c r="G5500" s="119" t="s">
        <v>12184</v>
      </c>
      <c r="H5500" s="121" t="s">
        <v>86</v>
      </c>
      <c r="I5500" s="121" t="s">
        <v>30</v>
      </c>
      <c r="J5500" s="121" t="s">
        <v>7216</v>
      </c>
      <c r="K5500" s="120"/>
      <c r="L5500" s="120" t="s">
        <v>32</v>
      </c>
      <c r="P5500" s="124">
        <f t="shared" si="231"/>
        <v>0</v>
      </c>
      <c r="R5500" s="118">
        <f ca="1">TODAY()-O5500</f>
        <v>44678</v>
      </c>
      <c r="U5500" s="126" t="s">
        <v>12185</v>
      </c>
      <c r="Y5500" s="116" t="s">
        <v>356</v>
      </c>
    </row>
    <row r="5501" spans="1:25">
      <c r="A5501" s="116">
        <v>5501</v>
      </c>
      <c r="B5501" s="129">
        <v>44013</v>
      </c>
      <c r="C5501" s="118">
        <f t="shared" si="232"/>
        <v>7</v>
      </c>
      <c r="D5501" s="120" t="s">
        <v>37</v>
      </c>
      <c r="E5501" s="120" t="s">
        <v>12186</v>
      </c>
      <c r="F5501" s="211" t="s">
        <v>12187</v>
      </c>
      <c r="G5501" s="119" t="s">
        <v>12188</v>
      </c>
      <c r="H5501" s="121" t="s">
        <v>3345</v>
      </c>
      <c r="I5501" s="121" t="s">
        <v>30</v>
      </c>
      <c r="J5501" s="121" t="s">
        <v>1540</v>
      </c>
      <c r="K5501" s="120"/>
      <c r="L5501" s="120" t="s">
        <v>32</v>
      </c>
      <c r="P5501" s="124">
        <f t="shared" si="231"/>
        <v>0</v>
      </c>
      <c r="R5501" s="118">
        <f ca="1">TODAY()-O5501</f>
        <v>44678</v>
      </c>
      <c r="Y5501" s="116" t="s">
        <v>356</v>
      </c>
    </row>
    <row r="5502" spans="1:25" ht="27.6">
      <c r="A5502" s="116">
        <v>5502</v>
      </c>
      <c r="B5502" s="129">
        <v>44263</v>
      </c>
      <c r="C5502" s="118">
        <f t="shared" si="232"/>
        <v>3</v>
      </c>
      <c r="D5502" s="120" t="s">
        <v>252</v>
      </c>
      <c r="E5502" s="116" t="s">
        <v>12189</v>
      </c>
      <c r="F5502" s="211" t="s">
        <v>12190</v>
      </c>
      <c r="G5502" s="134" t="s">
        <v>12191</v>
      </c>
      <c r="H5502" s="116" t="s">
        <v>29</v>
      </c>
      <c r="I5502" s="119" t="s">
        <v>30</v>
      </c>
      <c r="J5502" s="121" t="s">
        <v>77</v>
      </c>
      <c r="K5502" s="120" t="s">
        <v>65</v>
      </c>
      <c r="L5502" s="131" t="s">
        <v>32</v>
      </c>
      <c r="M5502" s="116" t="s">
        <v>466</v>
      </c>
      <c r="P5502" s="124">
        <f t="shared" si="231"/>
        <v>0</v>
      </c>
    </row>
    <row r="5503" spans="1:25">
      <c r="A5503" s="116">
        <v>5503</v>
      </c>
      <c r="B5503" s="129">
        <v>44013</v>
      </c>
      <c r="C5503" s="118">
        <f t="shared" si="232"/>
        <v>7</v>
      </c>
      <c r="D5503" s="120" t="s">
        <v>37</v>
      </c>
      <c r="E5503" s="120" t="s">
        <v>12192</v>
      </c>
      <c r="F5503" s="211" t="s">
        <v>12193</v>
      </c>
      <c r="G5503" s="119" t="s">
        <v>12194</v>
      </c>
      <c r="H5503" s="121" t="s">
        <v>3345</v>
      </c>
      <c r="I5503" s="121" t="s">
        <v>30</v>
      </c>
      <c r="J5503" s="121" t="s">
        <v>1540</v>
      </c>
      <c r="K5503" s="120"/>
      <c r="L5503" s="120" t="s">
        <v>32</v>
      </c>
      <c r="P5503" s="124">
        <f t="shared" si="231"/>
        <v>0</v>
      </c>
      <c r="R5503" s="118">
        <f ca="1">TODAY()-O5503</f>
        <v>44678</v>
      </c>
      <c r="Y5503" s="116" t="s">
        <v>356</v>
      </c>
    </row>
    <row r="5504" spans="1:25" ht="27.6">
      <c r="A5504" s="116">
        <v>5504</v>
      </c>
      <c r="B5504" s="129">
        <v>44263</v>
      </c>
      <c r="C5504" s="118">
        <f t="shared" si="232"/>
        <v>3</v>
      </c>
      <c r="D5504" s="120" t="s">
        <v>252</v>
      </c>
      <c r="E5504" s="116" t="s">
        <v>12195</v>
      </c>
      <c r="F5504" s="211" t="s">
        <v>12196</v>
      </c>
      <c r="G5504" s="134" t="s">
        <v>12191</v>
      </c>
      <c r="H5504" s="116" t="s">
        <v>29</v>
      </c>
      <c r="I5504" s="119" t="s">
        <v>30</v>
      </c>
      <c r="J5504" s="121" t="s">
        <v>77</v>
      </c>
      <c r="K5504" s="120" t="s">
        <v>65</v>
      </c>
      <c r="L5504" s="131" t="s">
        <v>32</v>
      </c>
      <c r="M5504" s="116" t="s">
        <v>466</v>
      </c>
      <c r="P5504" s="124">
        <f t="shared" si="231"/>
        <v>0</v>
      </c>
    </row>
    <row r="5505" spans="1:25">
      <c r="A5505" s="116">
        <v>5505</v>
      </c>
      <c r="B5505" s="129">
        <v>44013</v>
      </c>
      <c r="C5505" s="118">
        <f t="shared" si="232"/>
        <v>7</v>
      </c>
      <c r="D5505" s="120" t="s">
        <v>37</v>
      </c>
      <c r="E5505" s="120" t="s">
        <v>12197</v>
      </c>
      <c r="F5505" s="211" t="s">
        <v>11444</v>
      </c>
      <c r="G5505" s="119" t="s">
        <v>12194</v>
      </c>
      <c r="H5505" s="121" t="s">
        <v>3345</v>
      </c>
      <c r="I5505" s="121" t="s">
        <v>30</v>
      </c>
      <c r="J5505" s="121" t="s">
        <v>1540</v>
      </c>
      <c r="K5505" s="120"/>
      <c r="L5505" s="120" t="s">
        <v>32</v>
      </c>
      <c r="P5505" s="124">
        <f t="shared" si="231"/>
        <v>0</v>
      </c>
      <c r="R5505" s="118">
        <f t="shared" ref="R5505:R5527" ca="1" si="234">TODAY()-O5505</f>
        <v>44678</v>
      </c>
      <c r="U5505" s="126" t="s">
        <v>12198</v>
      </c>
      <c r="Y5505" s="116" t="s">
        <v>356</v>
      </c>
    </row>
    <row r="5506" spans="1:25">
      <c r="A5506" s="116">
        <v>5506</v>
      </c>
      <c r="B5506" s="129">
        <v>44013</v>
      </c>
      <c r="C5506" s="118">
        <f t="shared" si="232"/>
        <v>7</v>
      </c>
      <c r="D5506" s="120" t="s">
        <v>37</v>
      </c>
      <c r="E5506" s="120" t="s">
        <v>12199</v>
      </c>
      <c r="F5506" s="211" t="s">
        <v>12200</v>
      </c>
      <c r="G5506" s="119" t="s">
        <v>12201</v>
      </c>
      <c r="H5506" s="121" t="s">
        <v>8423</v>
      </c>
      <c r="I5506" s="121" t="s">
        <v>30</v>
      </c>
      <c r="J5506" s="121" t="s">
        <v>7216</v>
      </c>
      <c r="K5506" s="120"/>
      <c r="L5506" s="120" t="s">
        <v>32</v>
      </c>
      <c r="P5506" s="124">
        <f t="shared" si="231"/>
        <v>0</v>
      </c>
      <c r="R5506" s="118">
        <f t="shared" ca="1" si="234"/>
        <v>44678</v>
      </c>
      <c r="Y5506" s="116" t="s">
        <v>356</v>
      </c>
    </row>
    <row r="5507" spans="1:25">
      <c r="A5507" s="116">
        <v>5507</v>
      </c>
      <c r="B5507" s="129">
        <v>44013</v>
      </c>
      <c r="C5507" s="118">
        <f t="shared" si="232"/>
        <v>7</v>
      </c>
      <c r="D5507" s="120" t="s">
        <v>37</v>
      </c>
      <c r="E5507" s="120" t="s">
        <v>12202</v>
      </c>
      <c r="F5507" s="211" t="s">
        <v>7529</v>
      </c>
      <c r="G5507" s="119" t="s">
        <v>12203</v>
      </c>
      <c r="H5507" s="121" t="s">
        <v>8423</v>
      </c>
      <c r="I5507" s="121" t="s">
        <v>30</v>
      </c>
      <c r="J5507" s="121" t="s">
        <v>7216</v>
      </c>
      <c r="K5507" s="120"/>
      <c r="L5507" s="120" t="s">
        <v>32</v>
      </c>
      <c r="P5507" s="124">
        <f t="shared" ref="P5507:P5570" si="235">IF(O5507&lt;&gt;0,MONTH(O5507),0)</f>
        <v>0</v>
      </c>
      <c r="R5507" s="118">
        <f t="shared" ca="1" si="234"/>
        <v>44678</v>
      </c>
      <c r="Y5507" s="116" t="s">
        <v>356</v>
      </c>
    </row>
    <row r="5508" spans="1:25" ht="27.6">
      <c r="A5508" s="116">
        <v>5508</v>
      </c>
      <c r="B5508" s="129">
        <v>44013</v>
      </c>
      <c r="C5508" s="118">
        <f t="shared" si="232"/>
        <v>7</v>
      </c>
      <c r="D5508" s="119" t="s">
        <v>37</v>
      </c>
      <c r="E5508" s="120" t="s">
        <v>12204</v>
      </c>
      <c r="F5508" s="211" t="s">
        <v>12205</v>
      </c>
      <c r="G5508" s="119" t="s">
        <v>11812</v>
      </c>
      <c r="H5508" s="121" t="s">
        <v>86</v>
      </c>
      <c r="I5508" s="121" t="s">
        <v>30</v>
      </c>
      <c r="J5508" s="121" t="s">
        <v>7280</v>
      </c>
      <c r="K5508" s="120"/>
      <c r="L5508" s="120" t="s">
        <v>32</v>
      </c>
      <c r="M5508" s="120" t="s">
        <v>33</v>
      </c>
      <c r="N5508" s="131">
        <v>44014</v>
      </c>
      <c r="O5508" s="131">
        <v>44098</v>
      </c>
      <c r="P5508" s="124">
        <f t="shared" si="235"/>
        <v>9</v>
      </c>
      <c r="R5508" s="125">
        <f t="shared" ca="1" si="234"/>
        <v>580</v>
      </c>
      <c r="Y5508" s="116" t="s">
        <v>356</v>
      </c>
    </row>
    <row r="5509" spans="1:25" ht="27.6">
      <c r="A5509" s="116">
        <v>5509</v>
      </c>
      <c r="B5509" s="129">
        <v>44013</v>
      </c>
      <c r="C5509" s="118">
        <f t="shared" ref="C5509:C5572" si="236">IF(B5509&lt;&gt;0,MONTH(B5509),0)</f>
        <v>7</v>
      </c>
      <c r="D5509" s="120" t="s">
        <v>37</v>
      </c>
      <c r="E5509" s="120" t="s">
        <v>12206</v>
      </c>
      <c r="F5509" s="211" t="s">
        <v>12207</v>
      </c>
      <c r="G5509" s="119" t="s">
        <v>11812</v>
      </c>
      <c r="H5509" s="121" t="s">
        <v>86</v>
      </c>
      <c r="I5509" s="121" t="s">
        <v>30</v>
      </c>
      <c r="J5509" s="121" t="s">
        <v>7280</v>
      </c>
      <c r="K5509" s="120"/>
      <c r="L5509" s="120" t="s">
        <v>32</v>
      </c>
      <c r="P5509" s="124">
        <f t="shared" si="235"/>
        <v>0</v>
      </c>
      <c r="R5509" s="118">
        <f t="shared" ca="1" si="234"/>
        <v>44678</v>
      </c>
      <c r="Y5509" s="116" t="s">
        <v>356</v>
      </c>
    </row>
    <row r="5510" spans="1:25" ht="27.6">
      <c r="A5510" s="116">
        <v>5510</v>
      </c>
      <c r="B5510" s="129">
        <v>44013</v>
      </c>
      <c r="C5510" s="118">
        <f t="shared" si="236"/>
        <v>7</v>
      </c>
      <c r="D5510" s="120" t="s">
        <v>37</v>
      </c>
      <c r="E5510" s="120" t="s">
        <v>12208</v>
      </c>
      <c r="F5510" s="211" t="s">
        <v>12209</v>
      </c>
      <c r="G5510" s="119" t="s">
        <v>11812</v>
      </c>
      <c r="H5510" s="121" t="s">
        <v>86</v>
      </c>
      <c r="I5510" s="121" t="s">
        <v>30</v>
      </c>
      <c r="J5510" s="121" t="s">
        <v>7280</v>
      </c>
      <c r="K5510" s="120"/>
      <c r="L5510" s="120" t="s">
        <v>32</v>
      </c>
      <c r="P5510" s="124">
        <f t="shared" si="235"/>
        <v>0</v>
      </c>
      <c r="R5510" s="118">
        <f t="shared" ca="1" si="234"/>
        <v>44678</v>
      </c>
      <c r="Y5510" s="116" t="s">
        <v>356</v>
      </c>
    </row>
    <row r="5511" spans="1:25" ht="27.6">
      <c r="A5511" s="116">
        <v>5511</v>
      </c>
      <c r="B5511" s="129">
        <v>44013</v>
      </c>
      <c r="C5511" s="118">
        <f t="shared" si="236"/>
        <v>7</v>
      </c>
      <c r="D5511" s="120" t="s">
        <v>37</v>
      </c>
      <c r="E5511" s="120" t="s">
        <v>12210</v>
      </c>
      <c r="F5511" s="211" t="s">
        <v>12211</v>
      </c>
      <c r="G5511" s="119" t="s">
        <v>11812</v>
      </c>
      <c r="H5511" s="121" t="s">
        <v>86</v>
      </c>
      <c r="I5511" s="121" t="s">
        <v>30</v>
      </c>
      <c r="J5511" s="121" t="s">
        <v>7280</v>
      </c>
      <c r="K5511" s="120"/>
      <c r="L5511" s="120" t="s">
        <v>32</v>
      </c>
      <c r="P5511" s="124">
        <f t="shared" si="235"/>
        <v>0</v>
      </c>
      <c r="R5511" s="118">
        <f t="shared" ca="1" si="234"/>
        <v>44678</v>
      </c>
      <c r="Y5511" s="116" t="s">
        <v>356</v>
      </c>
    </row>
    <row r="5512" spans="1:25" ht="27.6">
      <c r="A5512" s="116">
        <v>5512</v>
      </c>
      <c r="B5512" s="129">
        <v>44013</v>
      </c>
      <c r="C5512" s="118">
        <f t="shared" si="236"/>
        <v>7</v>
      </c>
      <c r="D5512" s="120" t="s">
        <v>252</v>
      </c>
      <c r="E5512" s="120" t="s">
        <v>12212</v>
      </c>
      <c r="F5512" s="211" t="s">
        <v>12213</v>
      </c>
      <c r="G5512" s="119" t="s">
        <v>11812</v>
      </c>
      <c r="H5512" s="121" t="s">
        <v>86</v>
      </c>
      <c r="I5512" s="121" t="s">
        <v>30</v>
      </c>
      <c r="J5512" s="121" t="s">
        <v>3886</v>
      </c>
      <c r="K5512" s="120"/>
      <c r="L5512" s="120" t="s">
        <v>32</v>
      </c>
      <c r="M5512" s="120" t="s">
        <v>33</v>
      </c>
      <c r="N5512" s="131">
        <v>44014</v>
      </c>
      <c r="O5512" s="131">
        <v>44263</v>
      </c>
      <c r="P5512" s="124">
        <f t="shared" si="235"/>
        <v>3</v>
      </c>
      <c r="Q5512" s="118">
        <v>2</v>
      </c>
      <c r="R5512" s="125">
        <f t="shared" ca="1" si="234"/>
        <v>415</v>
      </c>
      <c r="S5512" s="120" t="s">
        <v>55</v>
      </c>
      <c r="Y5512" s="116" t="s">
        <v>1211</v>
      </c>
    </row>
    <row r="5513" spans="1:25" ht="27.6">
      <c r="A5513" s="116">
        <v>5513</v>
      </c>
      <c r="B5513" s="129">
        <v>44013</v>
      </c>
      <c r="C5513" s="118">
        <f t="shared" si="236"/>
        <v>7</v>
      </c>
      <c r="D5513" s="120" t="s">
        <v>37</v>
      </c>
      <c r="E5513" s="120" t="s">
        <v>12214</v>
      </c>
      <c r="F5513" s="211" t="s">
        <v>12215</v>
      </c>
      <c r="G5513" s="119" t="s">
        <v>11812</v>
      </c>
      <c r="H5513" s="121" t="s">
        <v>86</v>
      </c>
      <c r="I5513" s="119" t="s">
        <v>30</v>
      </c>
      <c r="J5513" s="121" t="s">
        <v>87</v>
      </c>
      <c r="K5513" s="120"/>
      <c r="L5513" s="120" t="s">
        <v>32</v>
      </c>
      <c r="P5513" s="124">
        <f t="shared" si="235"/>
        <v>0</v>
      </c>
      <c r="R5513" s="118">
        <f t="shared" ca="1" si="234"/>
        <v>44678</v>
      </c>
      <c r="Y5513" s="116" t="s">
        <v>356</v>
      </c>
    </row>
    <row r="5514" spans="1:25">
      <c r="A5514" s="116">
        <v>5514</v>
      </c>
      <c r="B5514" s="129">
        <v>44013</v>
      </c>
      <c r="C5514" s="118">
        <f t="shared" si="236"/>
        <v>7</v>
      </c>
      <c r="D5514" s="120" t="s">
        <v>37</v>
      </c>
      <c r="E5514" s="120" t="s">
        <v>12216</v>
      </c>
      <c r="F5514" s="211" t="s">
        <v>12115</v>
      </c>
      <c r="G5514" s="119" t="s">
        <v>3547</v>
      </c>
      <c r="H5514" s="121" t="s">
        <v>86</v>
      </c>
      <c r="I5514" s="119" t="s">
        <v>30</v>
      </c>
      <c r="J5514" s="121" t="s">
        <v>87</v>
      </c>
      <c r="K5514" s="120"/>
      <c r="L5514" s="120" t="s">
        <v>32</v>
      </c>
      <c r="P5514" s="124">
        <f t="shared" si="235"/>
        <v>0</v>
      </c>
      <c r="R5514" s="118">
        <f t="shared" ca="1" si="234"/>
        <v>44678</v>
      </c>
      <c r="Y5514" s="116" t="s">
        <v>356</v>
      </c>
    </row>
    <row r="5515" spans="1:25">
      <c r="A5515" s="116">
        <v>5515</v>
      </c>
      <c r="B5515" s="129">
        <v>44013</v>
      </c>
      <c r="C5515" s="118">
        <f t="shared" si="236"/>
        <v>7</v>
      </c>
      <c r="D5515" s="120" t="s">
        <v>37</v>
      </c>
      <c r="E5515" s="120" t="s">
        <v>12217</v>
      </c>
      <c r="F5515" s="211" t="s">
        <v>12218</v>
      </c>
      <c r="G5515" s="119" t="s">
        <v>12219</v>
      </c>
      <c r="H5515" s="121" t="s">
        <v>6816</v>
      </c>
      <c r="I5515" s="119" t="s">
        <v>30</v>
      </c>
      <c r="J5515" s="121" t="s">
        <v>87</v>
      </c>
      <c r="K5515" s="120"/>
      <c r="L5515" s="120" t="s">
        <v>32</v>
      </c>
      <c r="P5515" s="124">
        <f t="shared" si="235"/>
        <v>0</v>
      </c>
      <c r="R5515" s="118">
        <f t="shared" ca="1" si="234"/>
        <v>44678</v>
      </c>
      <c r="Y5515" s="116" t="s">
        <v>356</v>
      </c>
    </row>
    <row r="5516" spans="1:25">
      <c r="A5516" s="116">
        <v>5516</v>
      </c>
      <c r="B5516" s="129">
        <v>44013</v>
      </c>
      <c r="C5516" s="118">
        <f t="shared" si="236"/>
        <v>7</v>
      </c>
      <c r="D5516" s="120" t="s">
        <v>37</v>
      </c>
      <c r="E5516" s="120" t="s">
        <v>12220</v>
      </c>
      <c r="F5516" s="211" t="s">
        <v>12221</v>
      </c>
      <c r="G5516" s="119" t="s">
        <v>12222</v>
      </c>
      <c r="H5516" s="121" t="s">
        <v>6816</v>
      </c>
      <c r="I5516" s="119" t="s">
        <v>30</v>
      </c>
      <c r="J5516" s="121" t="s">
        <v>87</v>
      </c>
      <c r="K5516" s="120"/>
      <c r="L5516" s="120" t="s">
        <v>32</v>
      </c>
      <c r="P5516" s="124">
        <f t="shared" si="235"/>
        <v>0</v>
      </c>
      <c r="R5516" s="118">
        <f t="shared" ca="1" si="234"/>
        <v>44678</v>
      </c>
      <c r="Y5516" s="116" t="s">
        <v>356</v>
      </c>
    </row>
    <row r="5517" spans="1:25">
      <c r="A5517" s="116">
        <v>5517</v>
      </c>
      <c r="B5517" s="129">
        <v>44013</v>
      </c>
      <c r="C5517" s="118">
        <f t="shared" si="236"/>
        <v>7</v>
      </c>
      <c r="D5517" s="120" t="s">
        <v>37</v>
      </c>
      <c r="E5517" s="120" t="s">
        <v>12223</v>
      </c>
      <c r="F5517" s="211" t="s">
        <v>5649</v>
      </c>
      <c r="G5517" s="119" t="s">
        <v>12222</v>
      </c>
      <c r="H5517" s="121" t="s">
        <v>6816</v>
      </c>
      <c r="I5517" s="121" t="s">
        <v>30</v>
      </c>
      <c r="J5517" s="121" t="s">
        <v>7131</v>
      </c>
      <c r="K5517" s="120"/>
      <c r="L5517" s="120" t="s">
        <v>32</v>
      </c>
      <c r="M5517" s="120" t="s">
        <v>33</v>
      </c>
      <c r="N5517" s="131">
        <v>44014</v>
      </c>
      <c r="P5517" s="124">
        <f t="shared" si="235"/>
        <v>0</v>
      </c>
      <c r="R5517" s="118">
        <f t="shared" ca="1" si="234"/>
        <v>44678</v>
      </c>
      <c r="S5517" s="120" t="s">
        <v>92</v>
      </c>
      <c r="T5517" s="126">
        <v>44018</v>
      </c>
      <c r="Y5517" s="116" t="s">
        <v>7182</v>
      </c>
    </row>
    <row r="5518" spans="1:25">
      <c r="A5518" s="116">
        <v>5518</v>
      </c>
      <c r="B5518" s="129">
        <v>44013</v>
      </c>
      <c r="C5518" s="118">
        <f t="shared" si="236"/>
        <v>7</v>
      </c>
      <c r="D5518" s="120" t="s">
        <v>37</v>
      </c>
      <c r="E5518" s="120" t="s">
        <v>12224</v>
      </c>
      <c r="F5518" s="211" t="s">
        <v>7140</v>
      </c>
      <c r="G5518" s="119" t="s">
        <v>12222</v>
      </c>
      <c r="H5518" s="121" t="s">
        <v>6816</v>
      </c>
      <c r="I5518" s="119" t="s">
        <v>30</v>
      </c>
      <c r="J5518" s="121" t="s">
        <v>87</v>
      </c>
      <c r="K5518" s="120"/>
      <c r="L5518" s="120" t="s">
        <v>32</v>
      </c>
      <c r="P5518" s="124">
        <f t="shared" si="235"/>
        <v>0</v>
      </c>
      <c r="R5518" s="118">
        <f t="shared" ca="1" si="234"/>
        <v>44678</v>
      </c>
      <c r="Y5518" s="116" t="s">
        <v>356</v>
      </c>
    </row>
    <row r="5519" spans="1:25">
      <c r="A5519" s="116">
        <v>5519</v>
      </c>
      <c r="B5519" s="129">
        <v>44013</v>
      </c>
      <c r="C5519" s="118">
        <f t="shared" si="236"/>
        <v>7</v>
      </c>
      <c r="D5519" s="120" t="s">
        <v>37</v>
      </c>
      <c r="E5519" s="120" t="s">
        <v>12225</v>
      </c>
      <c r="F5519" s="211" t="s">
        <v>12226</v>
      </c>
      <c r="G5519" s="119" t="s">
        <v>1662</v>
      </c>
      <c r="H5519" s="121" t="s">
        <v>6816</v>
      </c>
      <c r="I5519" s="121" t="s">
        <v>30</v>
      </c>
      <c r="J5519" s="121" t="s">
        <v>5018</v>
      </c>
      <c r="K5519" s="120"/>
      <c r="L5519" s="120" t="s">
        <v>32</v>
      </c>
      <c r="M5519" s="120" t="s">
        <v>33</v>
      </c>
      <c r="N5519" s="131">
        <v>44014</v>
      </c>
      <c r="P5519" s="124">
        <f t="shared" si="235"/>
        <v>0</v>
      </c>
      <c r="R5519" s="118">
        <f t="shared" ca="1" si="234"/>
        <v>44678</v>
      </c>
      <c r="S5519" s="120" t="s">
        <v>92</v>
      </c>
      <c r="T5519" s="126">
        <v>44015</v>
      </c>
      <c r="Y5519" s="116" t="s">
        <v>7182</v>
      </c>
    </row>
    <row r="5520" spans="1:25">
      <c r="A5520" s="116">
        <v>5520</v>
      </c>
      <c r="B5520" s="129">
        <v>44013</v>
      </c>
      <c r="C5520" s="118">
        <f t="shared" si="236"/>
        <v>7</v>
      </c>
      <c r="D5520" s="120" t="s">
        <v>37</v>
      </c>
      <c r="E5520" s="120" t="s">
        <v>12227</v>
      </c>
      <c r="F5520" s="211" t="s">
        <v>8067</v>
      </c>
      <c r="G5520" s="119" t="s">
        <v>1662</v>
      </c>
      <c r="H5520" s="121" t="s">
        <v>6816</v>
      </c>
      <c r="I5520" s="121" t="s">
        <v>30</v>
      </c>
      <c r="J5520" s="121" t="s">
        <v>12228</v>
      </c>
      <c r="K5520" s="120"/>
      <c r="L5520" s="120" t="s">
        <v>32</v>
      </c>
      <c r="M5520" s="120" t="s">
        <v>78</v>
      </c>
      <c r="P5520" s="124">
        <f t="shared" si="235"/>
        <v>0</v>
      </c>
      <c r="R5520" s="118">
        <f t="shared" ca="1" si="234"/>
        <v>44678</v>
      </c>
    </row>
    <row r="5521" spans="1:25">
      <c r="A5521" s="116">
        <v>5521</v>
      </c>
      <c r="B5521" s="129">
        <v>44013</v>
      </c>
      <c r="C5521" s="118">
        <f t="shared" si="236"/>
        <v>7</v>
      </c>
      <c r="D5521" s="120" t="s">
        <v>25</v>
      </c>
      <c r="E5521" s="120" t="s">
        <v>12229</v>
      </c>
      <c r="F5521" s="211" t="s">
        <v>12230</v>
      </c>
      <c r="G5521" s="119" t="s">
        <v>1662</v>
      </c>
      <c r="H5521" s="121" t="s">
        <v>6816</v>
      </c>
      <c r="I5521" s="119" t="s">
        <v>30</v>
      </c>
      <c r="J5521" s="121" t="s">
        <v>87</v>
      </c>
      <c r="K5521" s="120"/>
      <c r="L5521" s="120" t="s">
        <v>32</v>
      </c>
      <c r="M5521" s="120" t="s">
        <v>33</v>
      </c>
      <c r="N5521" s="131">
        <v>44018</v>
      </c>
      <c r="O5521" s="131">
        <v>44293</v>
      </c>
      <c r="P5521" s="124">
        <f t="shared" si="235"/>
        <v>4</v>
      </c>
      <c r="R5521" s="125">
        <f t="shared" ca="1" si="234"/>
        <v>385</v>
      </c>
      <c r="S5521" s="120" t="s">
        <v>55</v>
      </c>
      <c r="U5521" s="126" t="s">
        <v>12231</v>
      </c>
      <c r="V5521" s="126" t="s">
        <v>7368</v>
      </c>
      <c r="X5521" s="126">
        <v>44132</v>
      </c>
      <c r="Y5521" s="116" t="s">
        <v>59</v>
      </c>
    </row>
    <row r="5522" spans="1:25">
      <c r="A5522" s="116">
        <v>5522</v>
      </c>
      <c r="B5522" s="129">
        <v>44013</v>
      </c>
      <c r="C5522" s="118">
        <f t="shared" si="236"/>
        <v>7</v>
      </c>
      <c r="D5522" s="120" t="s">
        <v>37</v>
      </c>
      <c r="E5522" s="120" t="s">
        <v>12232</v>
      </c>
      <c r="F5522" s="211" t="s">
        <v>7055</v>
      </c>
      <c r="G5522" s="119" t="s">
        <v>12233</v>
      </c>
      <c r="H5522" s="121" t="s">
        <v>6816</v>
      </c>
      <c r="I5522" s="119" t="s">
        <v>30</v>
      </c>
      <c r="J5522" s="121" t="s">
        <v>87</v>
      </c>
      <c r="K5522" s="120"/>
      <c r="L5522" s="120" t="s">
        <v>32</v>
      </c>
      <c r="M5522" s="120" t="s">
        <v>33</v>
      </c>
      <c r="N5522" s="131">
        <v>44014</v>
      </c>
      <c r="P5522" s="124">
        <f t="shared" si="235"/>
        <v>0</v>
      </c>
      <c r="R5522" s="118">
        <f t="shared" ca="1" si="234"/>
        <v>44678</v>
      </c>
      <c r="Y5522" s="116" t="s">
        <v>356</v>
      </c>
    </row>
    <row r="5523" spans="1:25">
      <c r="A5523" s="116">
        <v>5523</v>
      </c>
      <c r="B5523" s="129">
        <v>44013</v>
      </c>
      <c r="C5523" s="118">
        <f t="shared" si="236"/>
        <v>7</v>
      </c>
      <c r="D5523" s="120" t="s">
        <v>25</v>
      </c>
      <c r="E5523" s="120" t="s">
        <v>12234</v>
      </c>
      <c r="F5523" s="211" t="s">
        <v>12235</v>
      </c>
      <c r="G5523" s="119" t="s">
        <v>1662</v>
      </c>
      <c r="H5523" s="121" t="s">
        <v>6816</v>
      </c>
      <c r="I5523" s="121" t="s">
        <v>30</v>
      </c>
      <c r="J5523" s="121" t="s">
        <v>7280</v>
      </c>
      <c r="K5523" s="120"/>
      <c r="L5523" s="120" t="s">
        <v>32</v>
      </c>
      <c r="M5523" s="120" t="s">
        <v>33</v>
      </c>
      <c r="N5523" s="131">
        <v>44015</v>
      </c>
      <c r="O5523" s="131">
        <v>44274</v>
      </c>
      <c r="P5523" s="124">
        <f t="shared" si="235"/>
        <v>3</v>
      </c>
      <c r="R5523" s="125">
        <f t="shared" ca="1" si="234"/>
        <v>404</v>
      </c>
      <c r="S5523" s="120" t="s">
        <v>55</v>
      </c>
      <c r="U5523" s="126" t="s">
        <v>12236</v>
      </c>
      <c r="V5523" s="126" t="s">
        <v>7368</v>
      </c>
      <c r="X5523" s="126">
        <v>44132</v>
      </c>
      <c r="Y5523" s="116" t="s">
        <v>59</v>
      </c>
    </row>
    <row r="5524" spans="1:25">
      <c r="A5524" s="116">
        <v>5524</v>
      </c>
      <c r="B5524" s="129">
        <v>44013</v>
      </c>
      <c r="C5524" s="118">
        <f t="shared" si="236"/>
        <v>7</v>
      </c>
      <c r="D5524" s="120" t="s">
        <v>37</v>
      </c>
      <c r="E5524" s="120" t="s">
        <v>12237</v>
      </c>
      <c r="F5524" s="211" t="s">
        <v>7383</v>
      </c>
      <c r="G5524" s="119" t="s">
        <v>3306</v>
      </c>
      <c r="H5524" s="121" t="s">
        <v>6816</v>
      </c>
      <c r="I5524" s="119" t="s">
        <v>30</v>
      </c>
      <c r="J5524" s="121" t="s">
        <v>87</v>
      </c>
      <c r="K5524" s="120"/>
      <c r="L5524" s="120" t="s">
        <v>32</v>
      </c>
      <c r="M5524" s="120" t="s">
        <v>78</v>
      </c>
      <c r="P5524" s="124">
        <f t="shared" si="235"/>
        <v>0</v>
      </c>
      <c r="R5524" s="118">
        <f t="shared" ca="1" si="234"/>
        <v>44678</v>
      </c>
    </row>
    <row r="5525" spans="1:25">
      <c r="A5525" s="116">
        <v>5525</v>
      </c>
      <c r="B5525" s="129">
        <v>44013</v>
      </c>
      <c r="C5525" s="118">
        <f t="shared" si="236"/>
        <v>7</v>
      </c>
      <c r="D5525" s="120" t="s">
        <v>37</v>
      </c>
      <c r="E5525" s="120" t="s">
        <v>12238</v>
      </c>
      <c r="F5525" s="211" t="s">
        <v>12239</v>
      </c>
      <c r="G5525" s="119" t="s">
        <v>3306</v>
      </c>
      <c r="H5525" s="121" t="s">
        <v>6816</v>
      </c>
      <c r="I5525" s="121" t="s">
        <v>30</v>
      </c>
      <c r="J5525" s="121" t="s">
        <v>7131</v>
      </c>
      <c r="K5525" s="120"/>
      <c r="L5525" s="120" t="s">
        <v>32</v>
      </c>
      <c r="M5525" s="120" t="s">
        <v>78</v>
      </c>
      <c r="P5525" s="124">
        <f t="shared" si="235"/>
        <v>0</v>
      </c>
      <c r="R5525" s="118">
        <f t="shared" ca="1" si="234"/>
        <v>44678</v>
      </c>
    </row>
    <row r="5526" spans="1:25">
      <c r="A5526" s="116">
        <v>5526</v>
      </c>
      <c r="B5526" s="129">
        <v>44013</v>
      </c>
      <c r="C5526" s="118">
        <f t="shared" si="236"/>
        <v>7</v>
      </c>
      <c r="D5526" s="120" t="s">
        <v>37</v>
      </c>
      <c r="E5526" s="120" t="s">
        <v>12240</v>
      </c>
      <c r="F5526" s="211" t="s">
        <v>8168</v>
      </c>
      <c r="G5526" s="119" t="s">
        <v>9723</v>
      </c>
      <c r="H5526" s="121" t="s">
        <v>3345</v>
      </c>
      <c r="I5526" s="119" t="s">
        <v>30</v>
      </c>
      <c r="J5526" s="121" t="s">
        <v>87</v>
      </c>
      <c r="K5526" s="120"/>
      <c r="L5526" s="120" t="s">
        <v>32</v>
      </c>
      <c r="M5526" s="120" t="s">
        <v>78</v>
      </c>
      <c r="P5526" s="124">
        <f t="shared" si="235"/>
        <v>0</v>
      </c>
      <c r="R5526" s="118">
        <f t="shared" ca="1" si="234"/>
        <v>44678</v>
      </c>
    </row>
    <row r="5527" spans="1:25">
      <c r="A5527" s="116">
        <v>5527</v>
      </c>
      <c r="B5527" s="129">
        <v>44013</v>
      </c>
      <c r="C5527" s="118">
        <f t="shared" si="236"/>
        <v>7</v>
      </c>
      <c r="D5527" s="120" t="s">
        <v>37</v>
      </c>
      <c r="E5527" s="120" t="s">
        <v>12241</v>
      </c>
      <c r="F5527" s="211" t="s">
        <v>12242</v>
      </c>
      <c r="G5527" s="119" t="s">
        <v>12243</v>
      </c>
      <c r="H5527" s="121" t="s">
        <v>8423</v>
      </c>
      <c r="I5527" s="119" t="s">
        <v>30</v>
      </c>
      <c r="J5527" s="121" t="s">
        <v>87</v>
      </c>
      <c r="K5527" s="120"/>
      <c r="L5527" s="120" t="s">
        <v>32</v>
      </c>
      <c r="M5527" s="120" t="s">
        <v>78</v>
      </c>
      <c r="P5527" s="124">
        <f t="shared" si="235"/>
        <v>0</v>
      </c>
      <c r="R5527" s="118">
        <f t="shared" ca="1" si="234"/>
        <v>44678</v>
      </c>
    </row>
    <row r="5528" spans="1:25">
      <c r="A5528" s="116">
        <v>5528</v>
      </c>
      <c r="B5528" s="129">
        <v>44263</v>
      </c>
      <c r="C5528" s="118">
        <f t="shared" si="236"/>
        <v>3</v>
      </c>
      <c r="D5528" s="120" t="s">
        <v>252</v>
      </c>
      <c r="E5528" s="116" t="s">
        <v>12244</v>
      </c>
      <c r="F5528" s="211" t="s">
        <v>12245</v>
      </c>
      <c r="G5528" s="134" t="s">
        <v>12191</v>
      </c>
      <c r="H5528" s="116" t="s">
        <v>29</v>
      </c>
      <c r="I5528" s="119" t="s">
        <v>30</v>
      </c>
      <c r="J5528" s="121" t="s">
        <v>77</v>
      </c>
      <c r="K5528" s="120" t="s">
        <v>65</v>
      </c>
      <c r="L5528" s="131" t="s">
        <v>32</v>
      </c>
      <c r="M5528" s="116" t="s">
        <v>466</v>
      </c>
      <c r="P5528" s="124">
        <f t="shared" si="235"/>
        <v>0</v>
      </c>
    </row>
    <row r="5529" spans="1:25">
      <c r="A5529" s="116">
        <v>5529</v>
      </c>
      <c r="B5529" s="129">
        <v>44013</v>
      </c>
      <c r="C5529" s="118">
        <f t="shared" si="236"/>
        <v>7</v>
      </c>
      <c r="D5529" s="120" t="s">
        <v>37</v>
      </c>
      <c r="E5529" s="120" t="s">
        <v>12246</v>
      </c>
      <c r="F5529" s="211" t="s">
        <v>12247</v>
      </c>
      <c r="G5529" s="119" t="s">
        <v>9723</v>
      </c>
      <c r="H5529" s="121" t="s">
        <v>3345</v>
      </c>
      <c r="I5529" s="119" t="s">
        <v>30</v>
      </c>
      <c r="J5529" s="121" t="s">
        <v>87</v>
      </c>
      <c r="K5529" s="120"/>
      <c r="L5529" s="120" t="s">
        <v>32</v>
      </c>
      <c r="M5529" s="120" t="s">
        <v>78</v>
      </c>
      <c r="P5529" s="124">
        <f t="shared" si="235"/>
        <v>0</v>
      </c>
      <c r="R5529" s="118">
        <f ca="1">TODAY()-O5529</f>
        <v>44678</v>
      </c>
    </row>
    <row r="5530" spans="1:25">
      <c r="A5530" s="116">
        <v>5530</v>
      </c>
      <c r="B5530" s="129">
        <v>44013</v>
      </c>
      <c r="C5530" s="118">
        <f t="shared" si="236"/>
        <v>7</v>
      </c>
      <c r="D5530" s="120" t="s">
        <v>25</v>
      </c>
      <c r="E5530" s="120" t="s">
        <v>12248</v>
      </c>
      <c r="F5530" s="211" t="s">
        <v>636</v>
      </c>
      <c r="G5530" s="119" t="s">
        <v>12249</v>
      </c>
      <c r="H5530" s="121" t="s">
        <v>1173</v>
      </c>
      <c r="I5530" s="121" t="s">
        <v>30</v>
      </c>
      <c r="J5530" s="121" t="s">
        <v>7726</v>
      </c>
      <c r="K5530" s="120"/>
      <c r="L5530" s="120" t="s">
        <v>32</v>
      </c>
      <c r="M5530" s="120" t="s">
        <v>33</v>
      </c>
      <c r="N5530" s="131">
        <v>44314</v>
      </c>
      <c r="P5530" s="124">
        <f t="shared" si="235"/>
        <v>0</v>
      </c>
    </row>
    <row r="5531" spans="1:25">
      <c r="A5531" s="116">
        <v>5531</v>
      </c>
      <c r="B5531" s="129">
        <v>44013</v>
      </c>
      <c r="C5531" s="118">
        <f t="shared" si="236"/>
        <v>7</v>
      </c>
      <c r="D5531" s="120" t="s">
        <v>25</v>
      </c>
      <c r="E5531" s="120" t="s">
        <v>12250</v>
      </c>
      <c r="F5531" s="211" t="s">
        <v>5062</v>
      </c>
      <c r="G5531" s="119" t="s">
        <v>12251</v>
      </c>
      <c r="I5531" s="119" t="s">
        <v>30</v>
      </c>
      <c r="J5531" s="121" t="s">
        <v>529</v>
      </c>
      <c r="K5531" s="120"/>
      <c r="L5531" s="120" t="s">
        <v>32</v>
      </c>
      <c r="M5531" s="120" t="s">
        <v>33</v>
      </c>
      <c r="N5531" s="131">
        <v>44013</v>
      </c>
      <c r="O5531" s="131">
        <v>44285</v>
      </c>
      <c r="P5531" s="124">
        <f t="shared" si="235"/>
        <v>3</v>
      </c>
      <c r="R5531" s="125">
        <f ca="1">TODAY()-O5531</f>
        <v>393</v>
      </c>
      <c r="S5531" s="120" t="s">
        <v>135</v>
      </c>
      <c r="T5531" s="126">
        <v>44014</v>
      </c>
      <c r="Y5531" s="116" t="s">
        <v>12252</v>
      </c>
    </row>
    <row r="5532" spans="1:25" ht="27.6">
      <c r="A5532" s="116">
        <v>5532</v>
      </c>
      <c r="B5532" s="129">
        <v>44013</v>
      </c>
      <c r="C5532" s="118">
        <f t="shared" si="236"/>
        <v>7</v>
      </c>
      <c r="D5532" s="120" t="s">
        <v>7069</v>
      </c>
      <c r="E5532" s="120" t="s">
        <v>12253</v>
      </c>
      <c r="F5532" s="211" t="s">
        <v>12254</v>
      </c>
      <c r="G5532" s="119" t="s">
        <v>12255</v>
      </c>
      <c r="I5532" s="121" t="s">
        <v>30</v>
      </c>
      <c r="J5532" s="121" t="s">
        <v>7091</v>
      </c>
      <c r="K5532" s="120"/>
      <c r="L5532" s="120" t="s">
        <v>32</v>
      </c>
      <c r="P5532" s="124">
        <f t="shared" si="235"/>
        <v>0</v>
      </c>
    </row>
    <row r="5533" spans="1:25">
      <c r="A5533" s="116">
        <v>5533</v>
      </c>
      <c r="B5533" s="129">
        <v>44013</v>
      </c>
      <c r="C5533" s="118">
        <f t="shared" si="236"/>
        <v>7</v>
      </c>
      <c r="D5533" s="120" t="s">
        <v>7069</v>
      </c>
      <c r="E5533" s="120" t="s">
        <v>12256</v>
      </c>
      <c r="F5533" s="211"/>
      <c r="I5533" s="119" t="s">
        <v>30</v>
      </c>
      <c r="J5533" s="121" t="s">
        <v>77</v>
      </c>
      <c r="K5533" s="120"/>
      <c r="L5533" s="120" t="s">
        <v>32</v>
      </c>
      <c r="M5533" s="120" t="s">
        <v>33</v>
      </c>
      <c r="N5533" s="131">
        <v>44034</v>
      </c>
      <c r="P5533" s="124">
        <f t="shared" si="235"/>
        <v>0</v>
      </c>
      <c r="S5533" s="120" t="s">
        <v>92</v>
      </c>
      <c r="T5533" s="126">
        <v>44035</v>
      </c>
    </row>
    <row r="5534" spans="1:25">
      <c r="A5534" s="116">
        <v>5534</v>
      </c>
      <c r="B5534" s="129">
        <v>44013</v>
      </c>
      <c r="C5534" s="118">
        <f t="shared" si="236"/>
        <v>7</v>
      </c>
      <c r="D5534" s="120" t="s">
        <v>252</v>
      </c>
      <c r="E5534" s="120" t="s">
        <v>12257</v>
      </c>
      <c r="F5534" s="211" t="s">
        <v>12258</v>
      </c>
      <c r="G5534" s="119" t="s">
        <v>12259</v>
      </c>
      <c r="H5534" s="121" t="s">
        <v>41</v>
      </c>
      <c r="I5534" s="119" t="s">
        <v>30</v>
      </c>
      <c r="J5534" s="121" t="s">
        <v>77</v>
      </c>
      <c r="K5534" s="120"/>
      <c r="L5534" s="120" t="s">
        <v>32</v>
      </c>
      <c r="M5534" s="120" t="s">
        <v>33</v>
      </c>
      <c r="N5534" s="131">
        <v>44013</v>
      </c>
      <c r="O5534" s="131">
        <v>44272</v>
      </c>
      <c r="P5534" s="124">
        <f t="shared" si="235"/>
        <v>3</v>
      </c>
      <c r="R5534" s="125">
        <f ca="1">TODAY()-O5534</f>
        <v>406</v>
      </c>
      <c r="S5534" s="120" t="s">
        <v>55</v>
      </c>
      <c r="U5534" s="126" t="s">
        <v>12260</v>
      </c>
      <c r="V5534" s="126" t="s">
        <v>7669</v>
      </c>
      <c r="X5534" s="126">
        <v>44132</v>
      </c>
      <c r="Y5534" s="116" t="s">
        <v>1211</v>
      </c>
    </row>
    <row r="5535" spans="1:25">
      <c r="A5535" s="116">
        <v>5535</v>
      </c>
      <c r="B5535" s="129">
        <v>44013</v>
      </c>
      <c r="C5535" s="118">
        <f t="shared" si="236"/>
        <v>7</v>
      </c>
      <c r="D5535" s="120" t="s">
        <v>7069</v>
      </c>
      <c r="F5535" s="211" t="s">
        <v>12261</v>
      </c>
      <c r="G5535" s="116"/>
      <c r="I5535" s="121" t="s">
        <v>30</v>
      </c>
      <c r="J5535" s="121" t="s">
        <v>485</v>
      </c>
      <c r="K5535" s="120"/>
      <c r="L5535" s="120" t="s">
        <v>32</v>
      </c>
      <c r="P5535" s="124">
        <f t="shared" si="235"/>
        <v>0</v>
      </c>
    </row>
    <row r="5536" spans="1:25">
      <c r="A5536" s="116">
        <v>5536</v>
      </c>
      <c r="B5536" s="129">
        <v>44013</v>
      </c>
      <c r="C5536" s="118">
        <f t="shared" si="236"/>
        <v>7</v>
      </c>
      <c r="D5536" s="120" t="s">
        <v>25</v>
      </c>
      <c r="E5536" s="120" t="s">
        <v>12262</v>
      </c>
      <c r="F5536" s="211" t="s">
        <v>12263</v>
      </c>
      <c r="G5536" s="119" t="s">
        <v>12264</v>
      </c>
      <c r="H5536" s="121" t="s">
        <v>41</v>
      </c>
      <c r="I5536" s="121" t="s">
        <v>30</v>
      </c>
      <c r="J5536" s="121" t="s">
        <v>7131</v>
      </c>
      <c r="K5536" s="120"/>
      <c r="L5536" s="120" t="s">
        <v>32</v>
      </c>
      <c r="M5536" s="120" t="s">
        <v>33</v>
      </c>
      <c r="N5536" s="131">
        <v>44314</v>
      </c>
      <c r="P5536" s="124">
        <f t="shared" si="235"/>
        <v>0</v>
      </c>
      <c r="S5536" s="120" t="s">
        <v>135</v>
      </c>
      <c r="T5536" s="126">
        <v>44319</v>
      </c>
      <c r="Y5536" s="116" t="s">
        <v>12265</v>
      </c>
    </row>
    <row r="5537" spans="1:25">
      <c r="A5537" s="116">
        <v>5537</v>
      </c>
      <c r="B5537" s="129">
        <v>44015</v>
      </c>
      <c r="C5537" s="118">
        <f t="shared" si="236"/>
        <v>7</v>
      </c>
      <c r="D5537" s="120" t="s">
        <v>25</v>
      </c>
      <c r="E5537" s="120" t="s">
        <v>12266</v>
      </c>
      <c r="F5537" s="211" t="s">
        <v>12267</v>
      </c>
      <c r="G5537" s="119" t="s">
        <v>12268</v>
      </c>
      <c r="H5537" s="121" t="s">
        <v>6816</v>
      </c>
      <c r="I5537" s="119" t="s">
        <v>30</v>
      </c>
      <c r="J5537" s="121" t="s">
        <v>77</v>
      </c>
      <c r="K5537" s="120"/>
      <c r="L5537" s="120" t="s">
        <v>32</v>
      </c>
      <c r="M5537" s="120" t="s">
        <v>33</v>
      </c>
      <c r="N5537" s="131">
        <v>44018</v>
      </c>
      <c r="O5537" s="131">
        <v>44293</v>
      </c>
      <c r="P5537" s="124">
        <f t="shared" si="235"/>
        <v>4</v>
      </c>
      <c r="R5537" s="125">
        <f ca="1">TODAY()-O5537</f>
        <v>385</v>
      </c>
      <c r="S5537" s="120" t="s">
        <v>55</v>
      </c>
      <c r="U5537" s="126" t="s">
        <v>12269</v>
      </c>
      <c r="V5537" s="126" t="s">
        <v>7368</v>
      </c>
      <c r="X5537" s="126">
        <v>44132</v>
      </c>
      <c r="Y5537" s="116" t="s">
        <v>59</v>
      </c>
    </row>
    <row r="5538" spans="1:25" ht="27.6">
      <c r="A5538" s="116">
        <v>5538</v>
      </c>
      <c r="B5538" s="129">
        <v>44015</v>
      </c>
      <c r="C5538" s="118">
        <f t="shared" si="236"/>
        <v>7</v>
      </c>
      <c r="D5538" s="120" t="s">
        <v>7069</v>
      </c>
      <c r="E5538" s="120" t="s">
        <v>12270</v>
      </c>
      <c r="F5538" s="211" t="s">
        <v>12271</v>
      </c>
      <c r="G5538" s="119" t="s">
        <v>12272</v>
      </c>
      <c r="I5538" s="119" t="s">
        <v>30</v>
      </c>
      <c r="J5538" s="121" t="s">
        <v>87</v>
      </c>
      <c r="K5538" s="120"/>
      <c r="L5538" s="120" t="s">
        <v>32</v>
      </c>
      <c r="P5538" s="124">
        <f t="shared" si="235"/>
        <v>0</v>
      </c>
      <c r="Y5538" s="116" t="s">
        <v>12273</v>
      </c>
    </row>
    <row r="5539" spans="1:25">
      <c r="A5539" s="116">
        <v>5539</v>
      </c>
      <c r="B5539" s="129">
        <v>44015</v>
      </c>
      <c r="C5539" s="118">
        <f t="shared" si="236"/>
        <v>7</v>
      </c>
      <c r="D5539" s="120" t="s">
        <v>25</v>
      </c>
      <c r="E5539" s="120" t="s">
        <v>12274</v>
      </c>
      <c r="F5539" s="211" t="s">
        <v>7716</v>
      </c>
      <c r="G5539" s="119" t="s">
        <v>12275</v>
      </c>
      <c r="I5539" s="121" t="s">
        <v>30</v>
      </c>
      <c r="J5539" s="121" t="s">
        <v>7142</v>
      </c>
      <c r="K5539" s="120"/>
      <c r="L5539" s="120" t="s">
        <v>32</v>
      </c>
      <c r="M5539" s="120" t="s">
        <v>33</v>
      </c>
      <c r="N5539" s="131">
        <v>44018</v>
      </c>
      <c r="O5539" s="131">
        <v>44293</v>
      </c>
      <c r="P5539" s="124">
        <f t="shared" si="235"/>
        <v>4</v>
      </c>
      <c r="R5539" s="125">
        <f ca="1">TODAY()-O5539</f>
        <v>385</v>
      </c>
      <c r="S5539" s="120" t="s">
        <v>55</v>
      </c>
      <c r="U5539" s="126" t="s">
        <v>12276</v>
      </c>
      <c r="V5539" s="126" t="s">
        <v>7669</v>
      </c>
      <c r="X5539" s="126">
        <v>44132</v>
      </c>
      <c r="Y5539" s="116" t="s">
        <v>59</v>
      </c>
    </row>
    <row r="5540" spans="1:25" ht="27.6">
      <c r="A5540" s="116">
        <v>5540</v>
      </c>
      <c r="B5540" s="129">
        <v>44015</v>
      </c>
      <c r="C5540" s="118">
        <f t="shared" si="236"/>
        <v>7</v>
      </c>
      <c r="E5540" s="120" t="s">
        <v>12277</v>
      </c>
      <c r="F5540" s="211" t="s">
        <v>12278</v>
      </c>
      <c r="G5540" s="119" t="s">
        <v>12279</v>
      </c>
      <c r="H5540" s="121" t="s">
        <v>6799</v>
      </c>
      <c r="I5540" s="121" t="s">
        <v>30</v>
      </c>
      <c r="J5540" s="121" t="s">
        <v>7087</v>
      </c>
      <c r="K5540" s="120"/>
      <c r="L5540" s="120" t="s">
        <v>32</v>
      </c>
      <c r="M5540" s="120" t="s">
        <v>33</v>
      </c>
      <c r="N5540" s="131">
        <v>44018</v>
      </c>
      <c r="O5540" s="131">
        <v>44273</v>
      </c>
      <c r="P5540" s="124">
        <f t="shared" si="235"/>
        <v>3</v>
      </c>
      <c r="R5540" s="125">
        <f ca="1">TODAY()-O5540</f>
        <v>405</v>
      </c>
      <c r="S5540" s="120" t="s">
        <v>55</v>
      </c>
      <c r="U5540" s="126" t="s">
        <v>12280</v>
      </c>
      <c r="V5540" s="126" t="s">
        <v>7669</v>
      </c>
      <c r="X5540" s="126">
        <v>44132</v>
      </c>
      <c r="Y5540" s="116" t="s">
        <v>12273</v>
      </c>
    </row>
    <row r="5541" spans="1:25">
      <c r="A5541" s="116">
        <v>5541</v>
      </c>
      <c r="B5541" s="129">
        <v>44015</v>
      </c>
      <c r="C5541" s="118">
        <f t="shared" si="236"/>
        <v>7</v>
      </c>
      <c r="D5541" s="120" t="s">
        <v>25</v>
      </c>
      <c r="E5541" s="120" t="s">
        <v>12281</v>
      </c>
      <c r="F5541" s="211" t="s">
        <v>12282</v>
      </c>
      <c r="G5541" s="119" t="s">
        <v>12283</v>
      </c>
      <c r="H5541" s="121" t="s">
        <v>3345</v>
      </c>
      <c r="I5541" s="121" t="s">
        <v>30</v>
      </c>
      <c r="J5541" s="121" t="s">
        <v>12284</v>
      </c>
      <c r="K5541" s="120"/>
      <c r="L5541" s="120" t="s">
        <v>32</v>
      </c>
      <c r="M5541" s="120" t="s">
        <v>33</v>
      </c>
      <c r="N5541" s="131">
        <v>44018</v>
      </c>
      <c r="O5541" s="131">
        <v>44293</v>
      </c>
      <c r="P5541" s="124">
        <f t="shared" si="235"/>
        <v>4</v>
      </c>
      <c r="R5541" s="125">
        <f ca="1">TODAY()-O5541</f>
        <v>385</v>
      </c>
      <c r="S5541" s="120" t="s">
        <v>55</v>
      </c>
      <c r="U5541" s="126" t="s">
        <v>12285</v>
      </c>
      <c r="V5541" s="126" t="s">
        <v>7368</v>
      </c>
      <c r="X5541" s="126">
        <v>44132</v>
      </c>
      <c r="Y5541" s="116" t="s">
        <v>12286</v>
      </c>
    </row>
    <row r="5542" spans="1:25" ht="27.6">
      <c r="A5542" s="116">
        <v>5542</v>
      </c>
      <c r="B5542" s="129">
        <v>44027</v>
      </c>
      <c r="C5542" s="118">
        <f t="shared" si="236"/>
        <v>7</v>
      </c>
      <c r="D5542" s="120" t="s">
        <v>1959</v>
      </c>
      <c r="E5542" s="120" t="s">
        <v>12287</v>
      </c>
      <c r="F5542" s="211" t="s">
        <v>12288</v>
      </c>
      <c r="G5542" s="119" t="s">
        <v>11812</v>
      </c>
      <c r="H5542" s="121" t="s">
        <v>86</v>
      </c>
      <c r="I5542" s="121" t="s">
        <v>30</v>
      </c>
      <c r="J5542" s="121" t="s">
        <v>7280</v>
      </c>
      <c r="K5542" s="120"/>
      <c r="L5542" s="120" t="s">
        <v>32</v>
      </c>
      <c r="M5542" s="120" t="s">
        <v>33</v>
      </c>
      <c r="N5542" s="131">
        <v>44034</v>
      </c>
      <c r="P5542" s="124">
        <f t="shared" si="235"/>
        <v>0</v>
      </c>
      <c r="S5542" s="120" t="s">
        <v>92</v>
      </c>
      <c r="T5542" s="126">
        <v>44040</v>
      </c>
    </row>
    <row r="5543" spans="1:25">
      <c r="A5543" s="116">
        <v>5543</v>
      </c>
      <c r="B5543" s="129">
        <v>44027</v>
      </c>
      <c r="C5543" s="118">
        <f t="shared" si="236"/>
        <v>7</v>
      </c>
      <c r="D5543" s="120" t="s">
        <v>1959</v>
      </c>
      <c r="E5543" s="120" t="s">
        <v>12289</v>
      </c>
      <c r="F5543" s="211" t="s">
        <v>12290</v>
      </c>
      <c r="G5543" s="119" t="s">
        <v>11812</v>
      </c>
      <c r="H5543" s="121" t="s">
        <v>86</v>
      </c>
      <c r="I5543" s="121" t="s">
        <v>30</v>
      </c>
      <c r="J5543" s="121" t="s">
        <v>12087</v>
      </c>
      <c r="K5543" s="120"/>
      <c r="L5543" s="120" t="s">
        <v>32</v>
      </c>
      <c r="M5543" s="120" t="s">
        <v>78</v>
      </c>
      <c r="P5543" s="124">
        <f t="shared" si="235"/>
        <v>0</v>
      </c>
      <c r="R5543" s="118">
        <f t="shared" ref="R5543:R5553" ca="1" si="237">TODAY()-O5543</f>
        <v>44678</v>
      </c>
    </row>
    <row r="5544" spans="1:25">
      <c r="A5544" s="116">
        <v>5544</v>
      </c>
      <c r="B5544" s="129">
        <v>44027</v>
      </c>
      <c r="C5544" s="118">
        <f t="shared" si="236"/>
        <v>7</v>
      </c>
      <c r="D5544" s="120" t="s">
        <v>1959</v>
      </c>
      <c r="E5544" s="120" t="s">
        <v>12291</v>
      </c>
      <c r="F5544" s="211" t="s">
        <v>12292</v>
      </c>
      <c r="G5544" s="119" t="s">
        <v>11812</v>
      </c>
      <c r="H5544" s="121" t="s">
        <v>86</v>
      </c>
      <c r="I5544" s="121" t="s">
        <v>30</v>
      </c>
      <c r="J5544" s="121" t="s">
        <v>7280</v>
      </c>
      <c r="K5544" s="120"/>
      <c r="L5544" s="120" t="s">
        <v>32</v>
      </c>
      <c r="M5544" s="120" t="s">
        <v>78</v>
      </c>
      <c r="P5544" s="124">
        <f t="shared" si="235"/>
        <v>0</v>
      </c>
      <c r="R5544" s="118">
        <f t="shared" ca="1" si="237"/>
        <v>44678</v>
      </c>
    </row>
    <row r="5545" spans="1:25">
      <c r="A5545" s="116">
        <v>5545</v>
      </c>
      <c r="B5545" s="129">
        <v>44027</v>
      </c>
      <c r="C5545" s="118">
        <f t="shared" si="236"/>
        <v>7</v>
      </c>
      <c r="D5545" s="120" t="s">
        <v>1959</v>
      </c>
      <c r="E5545" s="120" t="s">
        <v>12293</v>
      </c>
      <c r="F5545" s="211" t="s">
        <v>12294</v>
      </c>
      <c r="G5545" s="119" t="s">
        <v>12132</v>
      </c>
      <c r="H5545" s="121" t="s">
        <v>86</v>
      </c>
      <c r="I5545" s="121" t="s">
        <v>30</v>
      </c>
      <c r="J5545" s="121" t="s">
        <v>7280</v>
      </c>
      <c r="K5545" s="120"/>
      <c r="L5545" s="120" t="s">
        <v>32</v>
      </c>
      <c r="M5545" s="120" t="s">
        <v>78</v>
      </c>
      <c r="P5545" s="124">
        <f t="shared" si="235"/>
        <v>0</v>
      </c>
      <c r="R5545" s="118">
        <f t="shared" ca="1" si="237"/>
        <v>44678</v>
      </c>
    </row>
    <row r="5546" spans="1:25" ht="27.6">
      <c r="A5546" s="116">
        <v>5546</v>
      </c>
      <c r="B5546" s="129">
        <v>44027</v>
      </c>
      <c r="C5546" s="118">
        <f t="shared" si="236"/>
        <v>7</v>
      </c>
      <c r="D5546" s="120" t="s">
        <v>1959</v>
      </c>
      <c r="E5546" s="120" t="s">
        <v>12295</v>
      </c>
      <c r="F5546" s="211" t="s">
        <v>12296</v>
      </c>
      <c r="G5546" s="119" t="s">
        <v>12132</v>
      </c>
      <c r="H5546" s="121" t="s">
        <v>86</v>
      </c>
      <c r="I5546" s="121" t="s">
        <v>30</v>
      </c>
      <c r="J5546" s="121" t="s">
        <v>7280</v>
      </c>
      <c r="K5546" s="120"/>
      <c r="L5546" s="120" t="s">
        <v>32</v>
      </c>
      <c r="M5546" s="120" t="s">
        <v>78</v>
      </c>
      <c r="P5546" s="124">
        <f t="shared" si="235"/>
        <v>0</v>
      </c>
      <c r="R5546" s="118">
        <f t="shared" ca="1" si="237"/>
        <v>44678</v>
      </c>
    </row>
    <row r="5547" spans="1:25" ht="27.6">
      <c r="A5547" s="116">
        <v>5547</v>
      </c>
      <c r="B5547" s="129">
        <v>44027</v>
      </c>
      <c r="C5547" s="118">
        <f t="shared" si="236"/>
        <v>7</v>
      </c>
      <c r="D5547" s="120" t="s">
        <v>1959</v>
      </c>
      <c r="E5547" s="120" t="s">
        <v>12297</v>
      </c>
      <c r="F5547" s="211" t="s">
        <v>12298</v>
      </c>
      <c r="G5547" s="119" t="s">
        <v>12132</v>
      </c>
      <c r="H5547" s="121" t="s">
        <v>86</v>
      </c>
      <c r="I5547" s="121" t="s">
        <v>30</v>
      </c>
      <c r="J5547" s="121" t="s">
        <v>7280</v>
      </c>
      <c r="K5547" s="120"/>
      <c r="L5547" s="120" t="s">
        <v>32</v>
      </c>
      <c r="M5547" s="120" t="s">
        <v>78</v>
      </c>
      <c r="P5547" s="124">
        <f t="shared" si="235"/>
        <v>0</v>
      </c>
      <c r="R5547" s="118">
        <f t="shared" ca="1" si="237"/>
        <v>44678</v>
      </c>
    </row>
    <row r="5548" spans="1:25" ht="27.6">
      <c r="A5548" s="116">
        <v>5548</v>
      </c>
      <c r="B5548" s="129">
        <v>44027</v>
      </c>
      <c r="C5548" s="118">
        <f t="shared" si="236"/>
        <v>7</v>
      </c>
      <c r="D5548" s="120" t="s">
        <v>1959</v>
      </c>
      <c r="E5548" s="120" t="s">
        <v>12299</v>
      </c>
      <c r="F5548" s="211" t="s">
        <v>12300</v>
      </c>
      <c r="G5548" s="119" t="s">
        <v>6210</v>
      </c>
      <c r="H5548" s="121" t="s">
        <v>86</v>
      </c>
      <c r="I5548" s="119" t="s">
        <v>30</v>
      </c>
      <c r="J5548" s="121" t="s">
        <v>87</v>
      </c>
      <c r="K5548" s="120"/>
      <c r="L5548" s="120" t="s">
        <v>32</v>
      </c>
      <c r="M5548" s="120" t="s">
        <v>78</v>
      </c>
      <c r="P5548" s="124">
        <f t="shared" si="235"/>
        <v>0</v>
      </c>
      <c r="R5548" s="118">
        <f t="shared" ca="1" si="237"/>
        <v>44678</v>
      </c>
    </row>
    <row r="5549" spans="1:25">
      <c r="A5549" s="116">
        <v>5549</v>
      </c>
      <c r="B5549" s="129">
        <v>44027</v>
      </c>
      <c r="C5549" s="118">
        <f t="shared" si="236"/>
        <v>7</v>
      </c>
      <c r="D5549" s="120" t="s">
        <v>1959</v>
      </c>
      <c r="E5549" s="120" t="s">
        <v>12301</v>
      </c>
      <c r="F5549" s="211" t="s">
        <v>12302</v>
      </c>
      <c r="G5549" s="119" t="s">
        <v>603</v>
      </c>
      <c r="H5549" s="121" t="s">
        <v>86</v>
      </c>
      <c r="I5549" s="121" t="s">
        <v>30</v>
      </c>
      <c r="J5549" s="121" t="s">
        <v>3886</v>
      </c>
      <c r="K5549" s="120"/>
      <c r="L5549" s="120" t="s">
        <v>32</v>
      </c>
      <c r="M5549" s="120" t="s">
        <v>78</v>
      </c>
      <c r="P5549" s="124">
        <f t="shared" si="235"/>
        <v>0</v>
      </c>
      <c r="R5549" s="118">
        <f t="shared" ca="1" si="237"/>
        <v>44678</v>
      </c>
    </row>
    <row r="5550" spans="1:25">
      <c r="A5550" s="116">
        <v>5550</v>
      </c>
      <c r="B5550" s="129">
        <v>44027</v>
      </c>
      <c r="C5550" s="118">
        <f t="shared" si="236"/>
        <v>7</v>
      </c>
      <c r="D5550" s="120" t="s">
        <v>1959</v>
      </c>
      <c r="E5550" s="120" t="s">
        <v>12303</v>
      </c>
      <c r="F5550" s="211" t="s">
        <v>12304</v>
      </c>
      <c r="G5550" s="119" t="s">
        <v>3547</v>
      </c>
      <c r="H5550" s="121" t="s">
        <v>86</v>
      </c>
      <c r="I5550" s="121" t="s">
        <v>30</v>
      </c>
      <c r="J5550" s="121" t="s">
        <v>7280</v>
      </c>
      <c r="K5550" s="120"/>
      <c r="L5550" s="120" t="s">
        <v>32</v>
      </c>
      <c r="M5550" s="120" t="s">
        <v>78</v>
      </c>
      <c r="P5550" s="124">
        <f t="shared" si="235"/>
        <v>0</v>
      </c>
      <c r="R5550" s="118">
        <f t="shared" ca="1" si="237"/>
        <v>44678</v>
      </c>
    </row>
    <row r="5551" spans="1:25" ht="27.6">
      <c r="A5551" s="116">
        <v>5551</v>
      </c>
      <c r="B5551" s="129">
        <v>44027</v>
      </c>
      <c r="C5551" s="118">
        <f t="shared" si="236"/>
        <v>7</v>
      </c>
      <c r="D5551" s="120" t="s">
        <v>1959</v>
      </c>
      <c r="E5551" s="120" t="s">
        <v>12305</v>
      </c>
      <c r="F5551" s="211" t="s">
        <v>12306</v>
      </c>
      <c r="G5551" s="119" t="s">
        <v>3547</v>
      </c>
      <c r="H5551" s="121" t="s">
        <v>86</v>
      </c>
      <c r="I5551" s="121" t="s">
        <v>30</v>
      </c>
      <c r="J5551" s="121" t="s">
        <v>7280</v>
      </c>
      <c r="K5551" s="120"/>
      <c r="L5551" s="120" t="s">
        <v>32</v>
      </c>
      <c r="M5551" s="120" t="s">
        <v>78</v>
      </c>
      <c r="P5551" s="124">
        <f t="shared" si="235"/>
        <v>0</v>
      </c>
      <c r="R5551" s="118">
        <f t="shared" ca="1" si="237"/>
        <v>44678</v>
      </c>
    </row>
    <row r="5552" spans="1:25">
      <c r="A5552" s="116">
        <v>5552</v>
      </c>
      <c r="B5552" s="129">
        <v>44027</v>
      </c>
      <c r="C5552" s="118">
        <f t="shared" si="236"/>
        <v>7</v>
      </c>
      <c r="D5552" s="120" t="s">
        <v>1959</v>
      </c>
      <c r="E5552" s="120" t="s">
        <v>12307</v>
      </c>
      <c r="F5552" s="211" t="s">
        <v>480</v>
      </c>
      <c r="G5552" s="119" t="s">
        <v>3547</v>
      </c>
      <c r="H5552" s="121" t="s">
        <v>86</v>
      </c>
      <c r="I5552" s="119" t="s">
        <v>30</v>
      </c>
      <c r="J5552" s="121" t="s">
        <v>87</v>
      </c>
      <c r="K5552" s="120"/>
      <c r="L5552" s="120" t="s">
        <v>32</v>
      </c>
      <c r="M5552" s="120" t="s">
        <v>78</v>
      </c>
      <c r="P5552" s="124">
        <f t="shared" si="235"/>
        <v>0</v>
      </c>
      <c r="R5552" s="118">
        <f t="shared" ca="1" si="237"/>
        <v>44678</v>
      </c>
    </row>
    <row r="5553" spans="1:19">
      <c r="A5553" s="116">
        <v>5553</v>
      </c>
      <c r="B5553" s="129">
        <v>44027</v>
      </c>
      <c r="C5553" s="118">
        <f t="shared" si="236"/>
        <v>7</v>
      </c>
      <c r="D5553" s="120" t="s">
        <v>1959</v>
      </c>
      <c r="E5553" s="120" t="s">
        <v>12308</v>
      </c>
      <c r="F5553" s="211" t="s">
        <v>12309</v>
      </c>
      <c r="G5553" s="119" t="s">
        <v>3547</v>
      </c>
      <c r="H5553" s="121" t="s">
        <v>86</v>
      </c>
      <c r="I5553" s="119" t="s">
        <v>30</v>
      </c>
      <c r="J5553" s="121" t="s">
        <v>87</v>
      </c>
      <c r="K5553" s="120"/>
      <c r="L5553" s="120" t="s">
        <v>32</v>
      </c>
      <c r="M5553" s="120" t="s">
        <v>78</v>
      </c>
      <c r="P5553" s="124">
        <f t="shared" si="235"/>
        <v>0</v>
      </c>
      <c r="R5553" s="118">
        <f t="shared" ca="1" si="237"/>
        <v>44678</v>
      </c>
    </row>
    <row r="5554" spans="1:19">
      <c r="A5554" s="116">
        <v>5554</v>
      </c>
      <c r="B5554" s="129">
        <v>44015</v>
      </c>
      <c r="C5554" s="118">
        <f t="shared" si="236"/>
        <v>7</v>
      </c>
      <c r="D5554" s="120" t="s">
        <v>7069</v>
      </c>
      <c r="E5554" s="120" t="s">
        <v>12310</v>
      </c>
      <c r="F5554" s="211" t="s">
        <v>7716</v>
      </c>
      <c r="G5554" s="119" t="s">
        <v>12311</v>
      </c>
      <c r="I5554" s="119" t="s">
        <v>30</v>
      </c>
      <c r="J5554" s="121" t="s">
        <v>529</v>
      </c>
      <c r="K5554" s="120"/>
      <c r="L5554" s="120" t="s">
        <v>32</v>
      </c>
      <c r="M5554" s="120" t="s">
        <v>78</v>
      </c>
      <c r="P5554" s="124">
        <f t="shared" si="235"/>
        <v>0</v>
      </c>
    </row>
    <row r="5555" spans="1:19">
      <c r="A5555" s="116">
        <v>5555</v>
      </c>
      <c r="B5555" s="129">
        <v>44082</v>
      </c>
      <c r="C5555" s="118">
        <f t="shared" si="236"/>
        <v>9</v>
      </c>
      <c r="D5555" s="120" t="s">
        <v>252</v>
      </c>
      <c r="E5555" s="120" t="s">
        <v>12312</v>
      </c>
      <c r="F5555" s="211" t="s">
        <v>12313</v>
      </c>
      <c r="G5555" s="119" t="s">
        <v>220</v>
      </c>
      <c r="H5555" s="121" t="s">
        <v>53</v>
      </c>
      <c r="I5555" s="119" t="s">
        <v>30</v>
      </c>
      <c r="J5555" s="121" t="s">
        <v>87</v>
      </c>
      <c r="K5555" s="120"/>
      <c r="L5555" s="120" t="s">
        <v>32</v>
      </c>
      <c r="M5555" s="120" t="s">
        <v>33</v>
      </c>
      <c r="N5555" s="131">
        <v>44098</v>
      </c>
      <c r="O5555" s="131">
        <v>44237</v>
      </c>
      <c r="P5555" s="124">
        <f t="shared" si="235"/>
        <v>2</v>
      </c>
      <c r="R5555" s="125">
        <f ca="1">TODAY()-O5555</f>
        <v>441</v>
      </c>
      <c r="S5555" s="120" t="s">
        <v>92</v>
      </c>
    </row>
    <row r="5556" spans="1:19">
      <c r="A5556" s="116">
        <v>5556</v>
      </c>
      <c r="B5556" s="129">
        <v>44082</v>
      </c>
      <c r="C5556" s="118">
        <f t="shared" si="236"/>
        <v>9</v>
      </c>
      <c r="D5556" s="120" t="s">
        <v>252</v>
      </c>
      <c r="E5556" s="120" t="s">
        <v>12314</v>
      </c>
      <c r="F5556" s="211" t="s">
        <v>12315</v>
      </c>
      <c r="G5556" s="119" t="s">
        <v>220</v>
      </c>
      <c r="H5556" s="121" t="s">
        <v>53</v>
      </c>
      <c r="I5556" s="119" t="s">
        <v>30</v>
      </c>
      <c r="J5556" s="121" t="s">
        <v>87</v>
      </c>
      <c r="K5556" s="120"/>
      <c r="L5556" s="120" t="s">
        <v>32</v>
      </c>
      <c r="M5556" s="120" t="s">
        <v>78</v>
      </c>
      <c r="P5556" s="124">
        <f t="shared" si="235"/>
        <v>0</v>
      </c>
    </row>
    <row r="5557" spans="1:19">
      <c r="A5557" s="116">
        <v>5557</v>
      </c>
      <c r="B5557" s="129">
        <v>44083</v>
      </c>
      <c r="C5557" s="118">
        <f t="shared" si="236"/>
        <v>9</v>
      </c>
      <c r="D5557" s="120" t="s">
        <v>252</v>
      </c>
      <c r="E5557" s="120" t="s">
        <v>12316</v>
      </c>
      <c r="F5557" s="211" t="s">
        <v>12317</v>
      </c>
      <c r="G5557" s="119" t="s">
        <v>220</v>
      </c>
      <c r="H5557" s="121" t="s">
        <v>53</v>
      </c>
      <c r="I5557" s="121" t="s">
        <v>30</v>
      </c>
      <c r="J5557" s="121" t="s">
        <v>12318</v>
      </c>
      <c r="K5557" s="120"/>
      <c r="L5557" s="120" t="s">
        <v>32</v>
      </c>
      <c r="M5557" s="120" t="s">
        <v>78</v>
      </c>
      <c r="P5557" s="124">
        <f t="shared" si="235"/>
        <v>0</v>
      </c>
    </row>
    <row r="5558" spans="1:19" ht="27.6">
      <c r="A5558" s="116">
        <v>5558</v>
      </c>
      <c r="B5558" s="129">
        <v>44083</v>
      </c>
      <c r="C5558" s="118">
        <f t="shared" si="236"/>
        <v>9</v>
      </c>
      <c r="D5558" s="120" t="s">
        <v>252</v>
      </c>
      <c r="E5558" s="120" t="s">
        <v>12319</v>
      </c>
      <c r="F5558" s="211" t="s">
        <v>12320</v>
      </c>
      <c r="G5558" s="119" t="s">
        <v>220</v>
      </c>
      <c r="H5558" s="121" t="s">
        <v>53</v>
      </c>
      <c r="I5558" s="121" t="s">
        <v>30</v>
      </c>
      <c r="J5558" s="121" t="s">
        <v>6396</v>
      </c>
      <c r="K5558" s="120"/>
      <c r="L5558" s="120" t="s">
        <v>32</v>
      </c>
      <c r="M5558" s="120" t="s">
        <v>78</v>
      </c>
      <c r="P5558" s="124">
        <f t="shared" si="235"/>
        <v>0</v>
      </c>
    </row>
    <row r="5559" spans="1:19">
      <c r="A5559" s="116">
        <v>5559</v>
      </c>
      <c r="B5559" s="129">
        <v>44083</v>
      </c>
      <c r="C5559" s="118">
        <f t="shared" si="236"/>
        <v>9</v>
      </c>
      <c r="D5559" s="120" t="s">
        <v>252</v>
      </c>
      <c r="E5559" s="120" t="s">
        <v>12321</v>
      </c>
      <c r="F5559" s="211" t="s">
        <v>12322</v>
      </c>
      <c r="G5559" s="119" t="s">
        <v>220</v>
      </c>
      <c r="H5559" s="121" t="s">
        <v>53</v>
      </c>
      <c r="I5559" s="121" t="s">
        <v>30</v>
      </c>
      <c r="J5559" s="121" t="s">
        <v>6396</v>
      </c>
      <c r="K5559" s="120"/>
      <c r="L5559" s="120" t="s">
        <v>32</v>
      </c>
      <c r="M5559" s="120" t="s">
        <v>78</v>
      </c>
      <c r="N5559" s="131">
        <v>44098</v>
      </c>
      <c r="O5559" s="131">
        <v>44503</v>
      </c>
      <c r="P5559" s="124">
        <f t="shared" si="235"/>
        <v>11</v>
      </c>
      <c r="R5559" s="125">
        <f ca="1">TODAY()-O5559</f>
        <v>175</v>
      </c>
    </row>
    <row r="5560" spans="1:19">
      <c r="A5560" s="116">
        <v>5560</v>
      </c>
      <c r="B5560" s="129">
        <v>44083</v>
      </c>
      <c r="C5560" s="118">
        <f t="shared" si="236"/>
        <v>9</v>
      </c>
      <c r="D5560" s="120" t="s">
        <v>252</v>
      </c>
      <c r="E5560" s="120" t="s">
        <v>12323</v>
      </c>
      <c r="F5560" s="211" t="s">
        <v>1582</v>
      </c>
      <c r="G5560" s="119" t="s">
        <v>220</v>
      </c>
      <c r="H5560" s="121" t="s">
        <v>53</v>
      </c>
      <c r="I5560" s="119" t="s">
        <v>30</v>
      </c>
      <c r="J5560" s="121" t="s">
        <v>87</v>
      </c>
      <c r="K5560" s="120"/>
      <c r="L5560" s="120" t="s">
        <v>32</v>
      </c>
      <c r="M5560" s="120" t="s">
        <v>78</v>
      </c>
      <c r="P5560" s="124">
        <f t="shared" si="235"/>
        <v>0</v>
      </c>
    </row>
    <row r="5561" spans="1:19" ht="27.6">
      <c r="A5561" s="116">
        <v>5561</v>
      </c>
      <c r="B5561" s="129">
        <v>44084</v>
      </c>
      <c r="C5561" s="118">
        <f t="shared" si="236"/>
        <v>9</v>
      </c>
      <c r="D5561" s="120" t="s">
        <v>252</v>
      </c>
      <c r="E5561" s="120" t="s">
        <v>12324</v>
      </c>
      <c r="F5561" s="211" t="s">
        <v>12325</v>
      </c>
      <c r="G5561" s="119" t="s">
        <v>371</v>
      </c>
      <c r="H5561" s="121" t="s">
        <v>53</v>
      </c>
      <c r="I5561" s="121" t="s">
        <v>30</v>
      </c>
      <c r="J5561" s="121" t="s">
        <v>12326</v>
      </c>
      <c r="K5561" s="120"/>
      <c r="L5561" s="120" t="s">
        <v>32</v>
      </c>
      <c r="M5561" s="120" t="s">
        <v>33</v>
      </c>
      <c r="N5561" s="131">
        <v>44237</v>
      </c>
      <c r="P5561" s="124">
        <f t="shared" si="235"/>
        <v>0</v>
      </c>
      <c r="S5561" s="120" t="s">
        <v>237</v>
      </c>
    </row>
    <row r="5562" spans="1:19" ht="27.6">
      <c r="A5562" s="116">
        <v>5562</v>
      </c>
      <c r="B5562" s="129">
        <v>44084</v>
      </c>
      <c r="C5562" s="118">
        <f t="shared" si="236"/>
        <v>9</v>
      </c>
      <c r="D5562" s="120" t="s">
        <v>252</v>
      </c>
      <c r="E5562" s="120" t="s">
        <v>12327</v>
      </c>
      <c r="F5562" s="211" t="s">
        <v>12328</v>
      </c>
      <c r="G5562" s="119" t="s">
        <v>371</v>
      </c>
      <c r="H5562" s="121" t="s">
        <v>53</v>
      </c>
      <c r="I5562" s="121" t="s">
        <v>30</v>
      </c>
      <c r="J5562" s="121" t="s">
        <v>1540</v>
      </c>
      <c r="K5562" s="120"/>
      <c r="L5562" s="120" t="s">
        <v>32</v>
      </c>
      <c r="M5562" s="120" t="s">
        <v>33</v>
      </c>
      <c r="N5562" s="131">
        <v>44098</v>
      </c>
      <c r="O5562" s="131">
        <v>44503</v>
      </c>
      <c r="P5562" s="124">
        <f t="shared" si="235"/>
        <v>11</v>
      </c>
      <c r="R5562" s="125">
        <f ca="1">TODAY()-O5562</f>
        <v>175</v>
      </c>
    </row>
    <row r="5563" spans="1:19">
      <c r="A5563" s="116">
        <v>5563</v>
      </c>
      <c r="B5563" s="129">
        <v>44084</v>
      </c>
      <c r="C5563" s="118">
        <f t="shared" si="236"/>
        <v>9</v>
      </c>
      <c r="D5563" s="120" t="s">
        <v>252</v>
      </c>
      <c r="E5563" s="120" t="s">
        <v>12329</v>
      </c>
      <c r="F5563" s="211" t="s">
        <v>12330</v>
      </c>
      <c r="G5563" s="119" t="s">
        <v>371</v>
      </c>
      <c r="H5563" s="121" t="s">
        <v>53</v>
      </c>
      <c r="I5563" s="121" t="s">
        <v>30</v>
      </c>
      <c r="J5563" s="121" t="s">
        <v>10497</v>
      </c>
      <c r="K5563" s="120"/>
      <c r="L5563" s="120" t="s">
        <v>32</v>
      </c>
      <c r="M5563" s="120" t="s">
        <v>78</v>
      </c>
      <c r="P5563" s="124">
        <f t="shared" si="235"/>
        <v>0</v>
      </c>
    </row>
    <row r="5564" spans="1:19">
      <c r="A5564" s="116">
        <v>5564</v>
      </c>
      <c r="B5564" s="129">
        <v>44085</v>
      </c>
      <c r="C5564" s="118">
        <f t="shared" si="236"/>
        <v>9</v>
      </c>
      <c r="D5564" s="120" t="s">
        <v>252</v>
      </c>
      <c r="E5564" s="120" t="s">
        <v>12331</v>
      </c>
      <c r="F5564" s="211" t="s">
        <v>12332</v>
      </c>
      <c r="G5564" s="119" t="s">
        <v>371</v>
      </c>
      <c r="H5564" s="121" t="s">
        <v>53</v>
      </c>
      <c r="I5564" s="121" t="s">
        <v>30</v>
      </c>
      <c r="J5564" s="121" t="s">
        <v>1540</v>
      </c>
      <c r="K5564" s="120" t="s">
        <v>65</v>
      </c>
      <c r="L5564" s="120" t="s">
        <v>32</v>
      </c>
      <c r="M5564" s="120" t="s">
        <v>33</v>
      </c>
      <c r="N5564" s="131">
        <v>44400</v>
      </c>
      <c r="O5564" s="131">
        <v>44602</v>
      </c>
      <c r="P5564" s="124">
        <f t="shared" si="235"/>
        <v>2</v>
      </c>
    </row>
    <row r="5565" spans="1:19" ht="27.6">
      <c r="A5565" s="116">
        <v>5565</v>
      </c>
      <c r="B5565" s="129">
        <v>44085</v>
      </c>
      <c r="C5565" s="118">
        <f t="shared" si="236"/>
        <v>9</v>
      </c>
      <c r="D5565" s="120" t="s">
        <v>252</v>
      </c>
      <c r="E5565" s="120" t="s">
        <v>12333</v>
      </c>
      <c r="F5565" s="211" t="s">
        <v>12334</v>
      </c>
      <c r="G5565" s="119" t="s">
        <v>371</v>
      </c>
      <c r="H5565" s="121" t="s">
        <v>53</v>
      </c>
      <c r="I5565" s="121" t="s">
        <v>30</v>
      </c>
      <c r="J5565" s="121" t="s">
        <v>1540</v>
      </c>
      <c r="K5565" s="120"/>
      <c r="L5565" s="120" t="s">
        <v>32</v>
      </c>
      <c r="M5565" s="120" t="s">
        <v>78</v>
      </c>
      <c r="P5565" s="124">
        <f t="shared" si="235"/>
        <v>0</v>
      </c>
    </row>
    <row r="5566" spans="1:19" ht="27.6">
      <c r="A5566" s="116">
        <v>5566</v>
      </c>
      <c r="B5566" s="129">
        <v>44085</v>
      </c>
      <c r="C5566" s="118">
        <f t="shared" si="236"/>
        <v>9</v>
      </c>
      <c r="D5566" s="120" t="s">
        <v>252</v>
      </c>
      <c r="E5566" s="120" t="s">
        <v>12335</v>
      </c>
      <c r="F5566" s="211" t="s">
        <v>12336</v>
      </c>
      <c r="G5566" s="119" t="s">
        <v>371</v>
      </c>
      <c r="H5566" s="121" t="s">
        <v>53</v>
      </c>
      <c r="I5566" s="121" t="s">
        <v>30</v>
      </c>
      <c r="J5566" s="121" t="s">
        <v>1540</v>
      </c>
      <c r="K5566" s="120"/>
      <c r="L5566" s="120" t="s">
        <v>32</v>
      </c>
      <c r="M5566" s="120" t="s">
        <v>78</v>
      </c>
      <c r="P5566" s="124">
        <f t="shared" si="235"/>
        <v>0</v>
      </c>
    </row>
    <row r="5567" spans="1:19">
      <c r="A5567" s="116">
        <v>5567</v>
      </c>
      <c r="B5567" s="129">
        <v>44085</v>
      </c>
      <c r="C5567" s="118">
        <f t="shared" si="236"/>
        <v>9</v>
      </c>
      <c r="D5567" s="120" t="s">
        <v>252</v>
      </c>
      <c r="E5567" s="120" t="s">
        <v>12337</v>
      </c>
      <c r="F5567" s="211" t="s">
        <v>12338</v>
      </c>
      <c r="G5567" s="119" t="s">
        <v>371</v>
      </c>
      <c r="H5567" s="121" t="s">
        <v>53</v>
      </c>
      <c r="I5567" s="121" t="s">
        <v>30</v>
      </c>
      <c r="J5567" s="121" t="s">
        <v>1540</v>
      </c>
      <c r="K5567" s="120"/>
      <c r="L5567" s="120" t="s">
        <v>32</v>
      </c>
      <c r="M5567" s="120" t="s">
        <v>78</v>
      </c>
      <c r="P5567" s="124">
        <f t="shared" si="235"/>
        <v>0</v>
      </c>
    </row>
    <row r="5568" spans="1:19">
      <c r="A5568" s="116">
        <v>5568</v>
      </c>
      <c r="B5568" s="129">
        <v>44085</v>
      </c>
      <c r="C5568" s="118">
        <f t="shared" si="236"/>
        <v>9</v>
      </c>
      <c r="D5568" s="120" t="s">
        <v>252</v>
      </c>
      <c r="E5568" s="120" t="s">
        <v>12339</v>
      </c>
      <c r="F5568" s="211" t="s">
        <v>12340</v>
      </c>
      <c r="G5568" s="119" t="s">
        <v>371</v>
      </c>
      <c r="H5568" s="121" t="s">
        <v>53</v>
      </c>
      <c r="I5568" s="121" t="s">
        <v>30</v>
      </c>
      <c r="J5568" s="121" t="s">
        <v>1540</v>
      </c>
      <c r="K5568" s="120"/>
      <c r="L5568" s="120" t="s">
        <v>32</v>
      </c>
      <c r="M5568" s="120" t="s">
        <v>33</v>
      </c>
      <c r="N5568" s="131">
        <v>44237</v>
      </c>
      <c r="O5568" s="131">
        <v>44530</v>
      </c>
      <c r="P5568" s="124">
        <f t="shared" si="235"/>
        <v>11</v>
      </c>
    </row>
    <row r="5569" spans="1:20" ht="27.6">
      <c r="A5569" s="116">
        <v>5569</v>
      </c>
      <c r="B5569" s="129">
        <v>44085</v>
      </c>
      <c r="C5569" s="118">
        <f t="shared" si="236"/>
        <v>9</v>
      </c>
      <c r="D5569" s="120" t="s">
        <v>252</v>
      </c>
      <c r="E5569" s="120" t="s">
        <v>12341</v>
      </c>
      <c r="F5569" s="211" t="s">
        <v>12342</v>
      </c>
      <c r="G5569" s="119" t="s">
        <v>371</v>
      </c>
      <c r="H5569" s="121" t="s">
        <v>53</v>
      </c>
      <c r="I5569" s="121" t="s">
        <v>30</v>
      </c>
      <c r="J5569" s="121" t="s">
        <v>7142</v>
      </c>
      <c r="K5569" s="120"/>
      <c r="L5569" s="120" t="s">
        <v>32</v>
      </c>
      <c r="M5569" s="120" t="s">
        <v>78</v>
      </c>
      <c r="P5569" s="124">
        <f t="shared" si="235"/>
        <v>0</v>
      </c>
    </row>
    <row r="5570" spans="1:20">
      <c r="A5570" s="116">
        <v>5570</v>
      </c>
      <c r="B5570" s="129">
        <v>44085</v>
      </c>
      <c r="C5570" s="118">
        <f t="shared" si="236"/>
        <v>9</v>
      </c>
      <c r="D5570" s="120" t="s">
        <v>252</v>
      </c>
      <c r="E5570" s="120" t="s">
        <v>12343</v>
      </c>
      <c r="F5570" s="211" t="s">
        <v>1582</v>
      </c>
      <c r="G5570" s="119" t="s">
        <v>371</v>
      </c>
      <c r="H5570" s="121" t="s">
        <v>53</v>
      </c>
      <c r="I5570" s="121" t="s">
        <v>30</v>
      </c>
      <c r="J5570" s="121" t="s">
        <v>7142</v>
      </c>
      <c r="K5570" s="120"/>
      <c r="L5570" s="120" t="s">
        <v>32</v>
      </c>
      <c r="M5570" s="120" t="s">
        <v>78</v>
      </c>
      <c r="P5570" s="124">
        <f t="shared" si="235"/>
        <v>0</v>
      </c>
    </row>
    <row r="5571" spans="1:20" ht="27.6">
      <c r="A5571" s="116">
        <v>5571</v>
      </c>
      <c r="B5571" s="129">
        <v>44085</v>
      </c>
      <c r="C5571" s="118">
        <f t="shared" si="236"/>
        <v>9</v>
      </c>
      <c r="D5571" s="120" t="s">
        <v>252</v>
      </c>
      <c r="E5571" s="120" t="s">
        <v>12344</v>
      </c>
      <c r="F5571" s="211" t="s">
        <v>12345</v>
      </c>
      <c r="G5571" s="119" t="s">
        <v>214</v>
      </c>
      <c r="H5571" s="121" t="s">
        <v>53</v>
      </c>
      <c r="I5571" s="119" t="s">
        <v>30</v>
      </c>
      <c r="J5571" s="121" t="s">
        <v>87</v>
      </c>
      <c r="K5571" s="120"/>
      <c r="L5571" s="120" t="s">
        <v>32</v>
      </c>
      <c r="M5571" s="120" t="s">
        <v>78</v>
      </c>
      <c r="P5571" s="124">
        <f t="shared" ref="P5571:P5613" si="238">IF(O5571&lt;&gt;0,MONTH(O5571),0)</f>
        <v>0</v>
      </c>
    </row>
    <row r="5572" spans="1:20">
      <c r="A5572" s="116">
        <v>5572</v>
      </c>
      <c r="B5572" s="129">
        <v>44085</v>
      </c>
      <c r="C5572" s="118">
        <f t="shared" si="236"/>
        <v>9</v>
      </c>
      <c r="D5572" s="120" t="s">
        <v>252</v>
      </c>
      <c r="E5572" s="120" t="s">
        <v>12346</v>
      </c>
      <c r="F5572" s="211" t="s">
        <v>12347</v>
      </c>
      <c r="G5572" s="119" t="s">
        <v>214</v>
      </c>
      <c r="H5572" s="121" t="s">
        <v>53</v>
      </c>
      <c r="I5572" s="119" t="s">
        <v>30</v>
      </c>
      <c r="J5572" s="121" t="s">
        <v>87</v>
      </c>
      <c r="K5572" s="120"/>
      <c r="L5572" s="120" t="s">
        <v>32</v>
      </c>
      <c r="M5572" s="120" t="s">
        <v>78</v>
      </c>
      <c r="P5572" s="124">
        <f t="shared" si="238"/>
        <v>0</v>
      </c>
    </row>
    <row r="5573" spans="1:20" ht="27.6">
      <c r="A5573" s="116">
        <v>5573</v>
      </c>
      <c r="B5573" s="129">
        <v>44088</v>
      </c>
      <c r="C5573" s="118">
        <f t="shared" ref="C5573:C5631" si="239">IF(B5573&lt;&gt;0,MONTH(B5573),0)</f>
        <v>9</v>
      </c>
      <c r="D5573" s="120" t="s">
        <v>252</v>
      </c>
      <c r="E5573" s="120" t="s">
        <v>12348</v>
      </c>
      <c r="F5573" s="211" t="s">
        <v>12349</v>
      </c>
      <c r="G5573" s="119" t="s">
        <v>214</v>
      </c>
      <c r="H5573" s="121" t="s">
        <v>53</v>
      </c>
      <c r="I5573" s="119" t="s">
        <v>30</v>
      </c>
      <c r="J5573" s="121" t="s">
        <v>87</v>
      </c>
      <c r="K5573" s="120"/>
      <c r="L5573" s="120" t="s">
        <v>32</v>
      </c>
      <c r="M5573" s="120" t="s">
        <v>78</v>
      </c>
      <c r="P5573" s="124">
        <f t="shared" si="238"/>
        <v>0</v>
      </c>
    </row>
    <row r="5574" spans="1:20" ht="27.6">
      <c r="A5574" s="116">
        <v>5574</v>
      </c>
      <c r="B5574" s="129">
        <v>44088</v>
      </c>
      <c r="C5574" s="118">
        <f t="shared" si="239"/>
        <v>9</v>
      </c>
      <c r="D5574" s="120" t="s">
        <v>252</v>
      </c>
      <c r="E5574" s="120" t="s">
        <v>12350</v>
      </c>
      <c r="F5574" s="211" t="s">
        <v>12351</v>
      </c>
      <c r="G5574" s="119" t="s">
        <v>214</v>
      </c>
      <c r="H5574" s="121" t="s">
        <v>53</v>
      </c>
      <c r="I5574" s="119" t="s">
        <v>30</v>
      </c>
      <c r="J5574" s="121" t="s">
        <v>87</v>
      </c>
      <c r="K5574" s="120"/>
      <c r="L5574" s="120" t="s">
        <v>32</v>
      </c>
      <c r="P5574" s="124">
        <f t="shared" si="238"/>
        <v>0</v>
      </c>
    </row>
    <row r="5575" spans="1:20">
      <c r="A5575" s="116">
        <v>5575</v>
      </c>
      <c r="B5575" s="129">
        <v>44088</v>
      </c>
      <c r="C5575" s="118">
        <f t="shared" si="239"/>
        <v>9</v>
      </c>
      <c r="D5575" s="120" t="s">
        <v>252</v>
      </c>
      <c r="E5575" s="120" t="s">
        <v>12352</v>
      </c>
      <c r="F5575" s="211" t="s">
        <v>12353</v>
      </c>
      <c r="G5575" s="119" t="s">
        <v>214</v>
      </c>
      <c r="H5575" s="121" t="s">
        <v>53</v>
      </c>
      <c r="I5575" s="121" t="s">
        <v>30</v>
      </c>
      <c r="J5575" s="121" t="s">
        <v>7123</v>
      </c>
      <c r="K5575" s="120"/>
      <c r="L5575" s="120" t="s">
        <v>32</v>
      </c>
      <c r="P5575" s="124">
        <f t="shared" si="238"/>
        <v>0</v>
      </c>
    </row>
    <row r="5576" spans="1:20" ht="27.6">
      <c r="A5576" s="116">
        <v>5576</v>
      </c>
      <c r="B5576" s="129">
        <v>44088</v>
      </c>
      <c r="C5576" s="118">
        <f t="shared" si="239"/>
        <v>9</v>
      </c>
      <c r="D5576" s="120" t="s">
        <v>252</v>
      </c>
      <c r="E5576" s="120" t="s">
        <v>12354</v>
      </c>
      <c r="F5576" s="211" t="s">
        <v>12355</v>
      </c>
      <c r="G5576" s="119" t="s">
        <v>214</v>
      </c>
      <c r="H5576" s="121" t="s">
        <v>53</v>
      </c>
      <c r="I5576" s="121" t="s">
        <v>30</v>
      </c>
      <c r="J5576" s="121" t="s">
        <v>6396</v>
      </c>
      <c r="K5576" s="120"/>
      <c r="L5576" s="120" t="s">
        <v>32</v>
      </c>
      <c r="P5576" s="124">
        <f t="shared" si="238"/>
        <v>0</v>
      </c>
    </row>
    <row r="5577" spans="1:20" ht="41.4">
      <c r="A5577" s="116">
        <v>5577</v>
      </c>
      <c r="B5577" s="129">
        <v>44088</v>
      </c>
      <c r="C5577" s="118">
        <f t="shared" si="239"/>
        <v>9</v>
      </c>
      <c r="D5577" s="120" t="s">
        <v>252</v>
      </c>
      <c r="E5577" s="120" t="s">
        <v>12356</v>
      </c>
      <c r="F5577" s="211" t="s">
        <v>12357</v>
      </c>
      <c r="G5577" s="119" t="s">
        <v>214</v>
      </c>
      <c r="H5577" s="121" t="s">
        <v>53</v>
      </c>
      <c r="I5577" s="119" t="s">
        <v>30</v>
      </c>
      <c r="J5577" s="121" t="s">
        <v>87</v>
      </c>
      <c r="K5577" s="120"/>
      <c r="L5577" s="120" t="s">
        <v>32</v>
      </c>
      <c r="P5577" s="124">
        <f t="shared" si="238"/>
        <v>0</v>
      </c>
    </row>
    <row r="5578" spans="1:20">
      <c r="A5578" s="116">
        <v>5578</v>
      </c>
      <c r="B5578" s="129">
        <v>44088</v>
      </c>
      <c r="C5578" s="118">
        <f t="shared" si="239"/>
        <v>9</v>
      </c>
      <c r="D5578" s="120" t="s">
        <v>252</v>
      </c>
      <c r="E5578" s="120" t="s">
        <v>12358</v>
      </c>
      <c r="F5578" s="211" t="s">
        <v>12359</v>
      </c>
      <c r="G5578" s="119" t="s">
        <v>214</v>
      </c>
      <c r="H5578" s="121" t="s">
        <v>53</v>
      </c>
      <c r="I5578" s="121" t="s">
        <v>30</v>
      </c>
      <c r="J5578" s="121" t="s">
        <v>12318</v>
      </c>
      <c r="K5578" s="120"/>
      <c r="L5578" s="120" t="s">
        <v>32</v>
      </c>
      <c r="P5578" s="124">
        <f t="shared" si="238"/>
        <v>0</v>
      </c>
    </row>
    <row r="5579" spans="1:20" ht="27.6">
      <c r="A5579" s="116">
        <v>5579</v>
      </c>
      <c r="B5579" s="129">
        <v>44088</v>
      </c>
      <c r="C5579" s="118">
        <f t="shared" si="239"/>
        <v>9</v>
      </c>
      <c r="D5579" s="120" t="s">
        <v>252</v>
      </c>
      <c r="E5579" s="120" t="s">
        <v>12360</v>
      </c>
      <c r="F5579" s="211" t="s">
        <v>12361</v>
      </c>
      <c r="G5579" s="119" t="s">
        <v>214</v>
      </c>
      <c r="H5579" s="121" t="s">
        <v>53</v>
      </c>
      <c r="I5579" s="121" t="s">
        <v>30</v>
      </c>
      <c r="J5579" s="121" t="s">
        <v>10497</v>
      </c>
      <c r="K5579" s="120"/>
      <c r="L5579" s="120" t="s">
        <v>32</v>
      </c>
      <c r="P5579" s="124">
        <f t="shared" si="238"/>
        <v>0</v>
      </c>
    </row>
    <row r="5580" spans="1:20" ht="55.2">
      <c r="A5580" s="116">
        <v>5580</v>
      </c>
      <c r="B5580" s="129">
        <v>44088</v>
      </c>
      <c r="C5580" s="118">
        <f t="shared" si="239"/>
        <v>9</v>
      </c>
      <c r="D5580" s="120" t="s">
        <v>252</v>
      </c>
      <c r="E5580" s="120" t="s">
        <v>12362</v>
      </c>
      <c r="F5580" s="211" t="s">
        <v>12363</v>
      </c>
      <c r="G5580" s="119" t="s">
        <v>214</v>
      </c>
      <c r="H5580" s="121" t="s">
        <v>53</v>
      </c>
      <c r="I5580" s="119" t="s">
        <v>30</v>
      </c>
      <c r="J5580" s="121" t="s">
        <v>87</v>
      </c>
      <c r="K5580" s="120"/>
      <c r="L5580" s="120" t="s">
        <v>32</v>
      </c>
      <c r="M5580" s="120" t="s">
        <v>33</v>
      </c>
      <c r="N5580" s="131">
        <v>44237</v>
      </c>
      <c r="O5580" s="131">
        <v>44446</v>
      </c>
      <c r="P5580" s="124">
        <f t="shared" si="238"/>
        <v>9</v>
      </c>
      <c r="S5580" s="120" t="s">
        <v>92</v>
      </c>
      <c r="T5580" s="126">
        <v>44461</v>
      </c>
    </row>
    <row r="5581" spans="1:20">
      <c r="A5581" s="116">
        <v>5581</v>
      </c>
      <c r="B5581" s="129">
        <v>44088</v>
      </c>
      <c r="C5581" s="118">
        <f t="shared" si="239"/>
        <v>9</v>
      </c>
      <c r="D5581" s="120" t="s">
        <v>252</v>
      </c>
      <c r="E5581" s="120" t="s">
        <v>12364</v>
      </c>
      <c r="F5581" s="211" t="s">
        <v>2360</v>
      </c>
      <c r="G5581" s="119" t="s">
        <v>214</v>
      </c>
      <c r="H5581" s="121" t="s">
        <v>53</v>
      </c>
      <c r="I5581" s="119" t="s">
        <v>30</v>
      </c>
      <c r="J5581" s="121" t="s">
        <v>87</v>
      </c>
      <c r="K5581" s="120"/>
      <c r="L5581" s="120" t="s">
        <v>32</v>
      </c>
      <c r="P5581" s="124">
        <f t="shared" si="238"/>
        <v>0</v>
      </c>
    </row>
    <row r="5582" spans="1:20">
      <c r="A5582" s="116">
        <v>5582</v>
      </c>
      <c r="B5582" s="129">
        <v>44088</v>
      </c>
      <c r="C5582" s="118">
        <f t="shared" si="239"/>
        <v>9</v>
      </c>
      <c r="D5582" s="120" t="s">
        <v>252</v>
      </c>
      <c r="E5582" s="120" t="s">
        <v>12365</v>
      </c>
      <c r="F5582" s="211" t="s">
        <v>12366</v>
      </c>
      <c r="G5582" s="119" t="s">
        <v>214</v>
      </c>
      <c r="H5582" s="121" t="s">
        <v>53</v>
      </c>
      <c r="I5582" s="119" t="s">
        <v>30</v>
      </c>
      <c r="J5582" s="121" t="s">
        <v>87</v>
      </c>
      <c r="K5582" s="120"/>
      <c r="L5582" s="120" t="s">
        <v>32</v>
      </c>
      <c r="M5582" s="120" t="s">
        <v>184</v>
      </c>
      <c r="P5582" s="124">
        <f t="shared" si="238"/>
        <v>0</v>
      </c>
      <c r="R5582" s="125">
        <f ca="1">TODAY()-O5582</f>
        <v>44678</v>
      </c>
    </row>
    <row r="5583" spans="1:20">
      <c r="A5583" s="116">
        <v>5583</v>
      </c>
      <c r="B5583" s="129">
        <v>44088</v>
      </c>
      <c r="C5583" s="118">
        <f t="shared" si="239"/>
        <v>9</v>
      </c>
      <c r="D5583" s="120" t="s">
        <v>252</v>
      </c>
      <c r="E5583" s="120" t="s">
        <v>12367</v>
      </c>
      <c r="F5583" s="211" t="s">
        <v>12368</v>
      </c>
      <c r="G5583" s="119" t="s">
        <v>214</v>
      </c>
      <c r="H5583" s="121" t="s">
        <v>53</v>
      </c>
      <c r="I5583" s="119" t="s">
        <v>30</v>
      </c>
      <c r="J5583" s="121" t="s">
        <v>87</v>
      </c>
      <c r="K5583" s="120"/>
      <c r="L5583" s="120" t="s">
        <v>32</v>
      </c>
      <c r="M5583" s="120" t="s">
        <v>33</v>
      </c>
      <c r="N5583" s="131">
        <v>44098</v>
      </c>
      <c r="O5583" s="131">
        <v>44503</v>
      </c>
      <c r="P5583" s="124">
        <f t="shared" si="238"/>
        <v>11</v>
      </c>
      <c r="R5583" s="125">
        <f ca="1">TODAY()-O5583</f>
        <v>175</v>
      </c>
    </row>
    <row r="5584" spans="1:20">
      <c r="A5584" s="116">
        <v>5584</v>
      </c>
      <c r="B5584" s="129">
        <v>44088</v>
      </c>
      <c r="C5584" s="118">
        <f t="shared" si="239"/>
        <v>9</v>
      </c>
      <c r="D5584" s="120" t="s">
        <v>252</v>
      </c>
      <c r="E5584" s="120" t="s">
        <v>12369</v>
      </c>
      <c r="F5584" s="211" t="s">
        <v>12370</v>
      </c>
      <c r="G5584" s="119" t="s">
        <v>214</v>
      </c>
      <c r="H5584" s="121" t="s">
        <v>53</v>
      </c>
      <c r="I5584" s="119" t="s">
        <v>30</v>
      </c>
      <c r="J5584" s="121" t="s">
        <v>87</v>
      </c>
      <c r="K5584" s="120"/>
      <c r="L5584" s="120" t="s">
        <v>32</v>
      </c>
      <c r="M5584" s="120" t="s">
        <v>33</v>
      </c>
      <c r="N5584" s="131">
        <v>44098</v>
      </c>
      <c r="O5584" s="131">
        <v>44467</v>
      </c>
      <c r="P5584" s="124">
        <f t="shared" si="238"/>
        <v>9</v>
      </c>
      <c r="R5584" s="125">
        <f ca="1">TODAY()-O5584</f>
        <v>211</v>
      </c>
      <c r="S5584" s="120" t="s">
        <v>724</v>
      </c>
      <c r="T5584" s="126">
        <v>44467</v>
      </c>
    </row>
    <row r="5585" spans="1:20" ht="27.6">
      <c r="A5585" s="116">
        <v>5585</v>
      </c>
      <c r="B5585" s="129">
        <v>44088</v>
      </c>
      <c r="C5585" s="118">
        <f t="shared" si="239"/>
        <v>9</v>
      </c>
      <c r="D5585" s="120" t="s">
        <v>252</v>
      </c>
      <c r="E5585" s="120" t="s">
        <v>12371</v>
      </c>
      <c r="F5585" s="211" t="s">
        <v>12372</v>
      </c>
      <c r="G5585" s="119" t="s">
        <v>214</v>
      </c>
      <c r="H5585" s="121" t="s">
        <v>53</v>
      </c>
      <c r="I5585" s="119" t="s">
        <v>30</v>
      </c>
      <c r="J5585" s="121" t="s">
        <v>87</v>
      </c>
      <c r="K5585" s="120"/>
      <c r="L5585" s="120" t="s">
        <v>32</v>
      </c>
      <c r="M5585" s="120" t="s">
        <v>33</v>
      </c>
      <c r="N5585" s="131">
        <v>44098</v>
      </c>
      <c r="O5585" s="131">
        <v>44405</v>
      </c>
      <c r="P5585" s="124">
        <f t="shared" si="238"/>
        <v>7</v>
      </c>
      <c r="R5585" s="125">
        <f ca="1">TODAY()-O5585</f>
        <v>273</v>
      </c>
      <c r="S5585" s="120" t="s">
        <v>724</v>
      </c>
      <c r="T5585" s="126">
        <v>44405</v>
      </c>
    </row>
    <row r="5586" spans="1:20">
      <c r="A5586" s="116">
        <v>5586</v>
      </c>
      <c r="B5586" s="129">
        <v>44088</v>
      </c>
      <c r="C5586" s="118">
        <f t="shared" si="239"/>
        <v>9</v>
      </c>
      <c r="D5586" s="120" t="s">
        <v>252</v>
      </c>
      <c r="E5586" s="120" t="s">
        <v>12373</v>
      </c>
      <c r="F5586" s="211" t="s">
        <v>12374</v>
      </c>
      <c r="G5586" s="119" t="s">
        <v>214</v>
      </c>
      <c r="H5586" s="121" t="s">
        <v>53</v>
      </c>
      <c r="I5586" s="119" t="s">
        <v>30</v>
      </c>
      <c r="J5586" s="121" t="s">
        <v>87</v>
      </c>
      <c r="K5586" s="120"/>
      <c r="L5586" s="120" t="s">
        <v>32</v>
      </c>
      <c r="P5586" s="124">
        <f t="shared" si="238"/>
        <v>0</v>
      </c>
    </row>
    <row r="5587" spans="1:20" ht="27.6">
      <c r="A5587" s="116">
        <v>5587</v>
      </c>
      <c r="B5587" s="129">
        <v>44088</v>
      </c>
      <c r="C5587" s="118">
        <f t="shared" si="239"/>
        <v>9</v>
      </c>
      <c r="D5587" s="120" t="s">
        <v>252</v>
      </c>
      <c r="E5587" s="120" t="s">
        <v>12375</v>
      </c>
      <c r="F5587" s="211" t="s">
        <v>12376</v>
      </c>
      <c r="G5587" s="119" t="s">
        <v>3250</v>
      </c>
      <c r="H5587" s="121" t="s">
        <v>53</v>
      </c>
      <c r="I5587" s="121" t="s">
        <v>30</v>
      </c>
      <c r="J5587" s="121" t="s">
        <v>5018</v>
      </c>
      <c r="K5587" s="120"/>
      <c r="L5587" s="120" t="s">
        <v>32</v>
      </c>
      <c r="M5587" s="120" t="s">
        <v>33</v>
      </c>
      <c r="N5587" s="131">
        <v>44098</v>
      </c>
      <c r="O5587" s="131">
        <v>44503</v>
      </c>
      <c r="P5587" s="124">
        <f t="shared" si="238"/>
        <v>11</v>
      </c>
    </row>
    <row r="5588" spans="1:20">
      <c r="A5588" s="116">
        <v>5588</v>
      </c>
      <c r="B5588" s="129">
        <v>44088</v>
      </c>
      <c r="C5588" s="118">
        <f t="shared" si="239"/>
        <v>9</v>
      </c>
      <c r="D5588" s="120" t="s">
        <v>252</v>
      </c>
      <c r="E5588" s="120" t="s">
        <v>12377</v>
      </c>
      <c r="F5588" s="211" t="s">
        <v>12378</v>
      </c>
      <c r="G5588" s="119" t="s">
        <v>3250</v>
      </c>
      <c r="H5588" s="121" t="s">
        <v>53</v>
      </c>
      <c r="I5588" s="121" t="s">
        <v>30</v>
      </c>
      <c r="J5588" s="121" t="s">
        <v>12326</v>
      </c>
      <c r="K5588" s="120"/>
      <c r="L5588" s="120" t="s">
        <v>32</v>
      </c>
      <c r="M5588" s="120" t="s">
        <v>33</v>
      </c>
      <c r="N5588" s="131">
        <v>44098</v>
      </c>
      <c r="O5588" s="131">
        <v>44503</v>
      </c>
      <c r="P5588" s="124">
        <f t="shared" si="238"/>
        <v>11</v>
      </c>
    </row>
    <row r="5589" spans="1:20">
      <c r="A5589" s="116">
        <v>5589</v>
      </c>
      <c r="B5589" s="129">
        <v>44088</v>
      </c>
      <c r="C5589" s="118">
        <f t="shared" si="239"/>
        <v>9</v>
      </c>
      <c r="D5589" s="120" t="s">
        <v>252</v>
      </c>
      <c r="E5589" s="120" t="s">
        <v>12379</v>
      </c>
      <c r="F5589" s="211" t="s">
        <v>12380</v>
      </c>
      <c r="G5589" s="119" t="s">
        <v>3250</v>
      </c>
      <c r="H5589" s="121" t="s">
        <v>53</v>
      </c>
      <c r="I5589" s="121" t="s">
        <v>30</v>
      </c>
      <c r="J5589" s="121" t="s">
        <v>12326</v>
      </c>
      <c r="K5589" s="120"/>
      <c r="L5589" s="120" t="s">
        <v>32</v>
      </c>
      <c r="P5589" s="124">
        <f t="shared" si="238"/>
        <v>0</v>
      </c>
    </row>
    <row r="5590" spans="1:20" ht="27.6">
      <c r="A5590" s="116">
        <v>5590</v>
      </c>
      <c r="B5590" s="129">
        <v>44088</v>
      </c>
      <c r="C5590" s="118">
        <f t="shared" si="239"/>
        <v>9</v>
      </c>
      <c r="D5590" s="120" t="s">
        <v>252</v>
      </c>
      <c r="E5590" s="120" t="s">
        <v>12381</v>
      </c>
      <c r="F5590" s="211" t="s">
        <v>12382</v>
      </c>
      <c r="G5590" s="119" t="s">
        <v>3250</v>
      </c>
      <c r="H5590" s="121" t="s">
        <v>53</v>
      </c>
      <c r="I5590" s="119" t="s">
        <v>30</v>
      </c>
      <c r="J5590" s="121" t="s">
        <v>87</v>
      </c>
      <c r="K5590" s="120"/>
      <c r="L5590" s="120" t="s">
        <v>32</v>
      </c>
      <c r="P5590" s="124">
        <f t="shared" si="238"/>
        <v>0</v>
      </c>
    </row>
    <row r="5591" spans="1:20">
      <c r="A5591" s="116">
        <v>5591</v>
      </c>
      <c r="B5591" s="129">
        <v>44088</v>
      </c>
      <c r="C5591" s="118">
        <f t="shared" si="239"/>
        <v>9</v>
      </c>
      <c r="D5591" s="120" t="s">
        <v>252</v>
      </c>
      <c r="E5591" s="120" t="s">
        <v>12383</v>
      </c>
      <c r="F5591" s="211" t="s">
        <v>12384</v>
      </c>
      <c r="G5591" s="119" t="s">
        <v>3250</v>
      </c>
      <c r="H5591" s="121" t="s">
        <v>53</v>
      </c>
      <c r="I5591" s="121" t="s">
        <v>30</v>
      </c>
      <c r="J5591" s="121" t="s">
        <v>6396</v>
      </c>
      <c r="K5591" s="120"/>
      <c r="L5591" s="120" t="s">
        <v>32</v>
      </c>
      <c r="P5591" s="124">
        <f t="shared" si="238"/>
        <v>0</v>
      </c>
    </row>
    <row r="5592" spans="1:20">
      <c r="A5592" s="116">
        <v>5592</v>
      </c>
      <c r="B5592" s="129">
        <v>44089</v>
      </c>
      <c r="C5592" s="118">
        <f t="shared" si="239"/>
        <v>9</v>
      </c>
      <c r="D5592" s="120" t="s">
        <v>252</v>
      </c>
      <c r="E5592" s="120" t="s">
        <v>12385</v>
      </c>
      <c r="F5592" s="211" t="s">
        <v>12386</v>
      </c>
      <c r="G5592" s="119" t="s">
        <v>1539</v>
      </c>
      <c r="H5592" s="121" t="s">
        <v>53</v>
      </c>
      <c r="I5592" s="121" t="s">
        <v>30</v>
      </c>
      <c r="J5592" s="121" t="s">
        <v>485</v>
      </c>
      <c r="K5592" s="120"/>
      <c r="L5592" s="120" t="s">
        <v>32</v>
      </c>
      <c r="M5592" s="120" t="s">
        <v>33</v>
      </c>
      <c r="N5592" s="131">
        <v>44110</v>
      </c>
      <c r="O5592" s="131">
        <v>44237</v>
      </c>
      <c r="P5592" s="124">
        <f t="shared" si="238"/>
        <v>2</v>
      </c>
      <c r="R5592" s="125">
        <f ca="1">TODAY()-O5592</f>
        <v>441</v>
      </c>
      <c r="S5592" s="120" t="s">
        <v>724</v>
      </c>
      <c r="T5592" s="126">
        <v>44237</v>
      </c>
    </row>
    <row r="5593" spans="1:20">
      <c r="A5593" s="116">
        <v>5593</v>
      </c>
      <c r="B5593" s="129">
        <v>44089</v>
      </c>
      <c r="C5593" s="118">
        <f t="shared" si="239"/>
        <v>9</v>
      </c>
      <c r="D5593" s="120" t="s">
        <v>252</v>
      </c>
      <c r="E5593" s="120" t="s">
        <v>12387</v>
      </c>
      <c r="F5593" s="211" t="s">
        <v>12388</v>
      </c>
      <c r="G5593" s="119" t="s">
        <v>1539</v>
      </c>
      <c r="H5593" s="121" t="s">
        <v>53</v>
      </c>
      <c r="I5593" s="121" t="s">
        <v>30</v>
      </c>
      <c r="J5593" s="121" t="s">
        <v>485</v>
      </c>
      <c r="K5593" s="120"/>
      <c r="L5593" s="120" t="s">
        <v>32</v>
      </c>
      <c r="P5593" s="124">
        <f t="shared" si="238"/>
        <v>0</v>
      </c>
    </row>
    <row r="5594" spans="1:20" ht="27.6">
      <c r="A5594" s="116">
        <v>5594</v>
      </c>
      <c r="B5594" s="129">
        <v>44089</v>
      </c>
      <c r="C5594" s="118">
        <f t="shared" si="239"/>
        <v>9</v>
      </c>
      <c r="D5594" s="120" t="s">
        <v>252</v>
      </c>
      <c r="E5594" s="120" t="s">
        <v>12389</v>
      </c>
      <c r="F5594" s="211" t="s">
        <v>12390</v>
      </c>
      <c r="G5594" s="119" t="s">
        <v>355</v>
      </c>
      <c r="H5594" s="121" t="s">
        <v>53</v>
      </c>
      <c r="I5594" s="121" t="s">
        <v>30</v>
      </c>
      <c r="J5594" s="121" t="s">
        <v>9853</v>
      </c>
      <c r="K5594" s="120"/>
      <c r="L5594" s="120" t="s">
        <v>32</v>
      </c>
      <c r="M5594" s="120" t="s">
        <v>33</v>
      </c>
      <c r="P5594" s="124">
        <f t="shared" si="238"/>
        <v>0</v>
      </c>
      <c r="R5594" s="125">
        <f ca="1">TODAY()-O5594</f>
        <v>44678</v>
      </c>
    </row>
    <row r="5595" spans="1:20" ht="27.6">
      <c r="A5595" s="116">
        <v>5595</v>
      </c>
      <c r="B5595" s="129">
        <v>44089</v>
      </c>
      <c r="C5595" s="118">
        <f t="shared" si="239"/>
        <v>9</v>
      </c>
      <c r="D5595" s="120" t="s">
        <v>252</v>
      </c>
      <c r="E5595" s="120" t="s">
        <v>12391</v>
      </c>
      <c r="F5595" s="211" t="s">
        <v>12392</v>
      </c>
      <c r="G5595" s="119" t="s">
        <v>1539</v>
      </c>
      <c r="H5595" s="121" t="s">
        <v>53</v>
      </c>
      <c r="I5595" s="121" t="s">
        <v>30</v>
      </c>
      <c r="K5595" s="120"/>
      <c r="L5595" s="120" t="s">
        <v>32</v>
      </c>
      <c r="P5595" s="124">
        <f t="shared" si="238"/>
        <v>0</v>
      </c>
    </row>
    <row r="5596" spans="1:20" ht="27.6">
      <c r="A5596" s="116">
        <v>5596</v>
      </c>
      <c r="B5596" s="129">
        <v>44601</v>
      </c>
      <c r="C5596" s="118">
        <f t="shared" si="239"/>
        <v>2</v>
      </c>
      <c r="D5596" s="120" t="s">
        <v>252</v>
      </c>
      <c r="E5596" s="120" t="s">
        <v>12393</v>
      </c>
      <c r="F5596" s="211" t="s">
        <v>12394</v>
      </c>
      <c r="G5596" s="119" t="s">
        <v>4968</v>
      </c>
      <c r="H5596" s="121" t="s">
        <v>53</v>
      </c>
      <c r="I5596" s="121" t="s">
        <v>30</v>
      </c>
      <c r="J5596" s="121" t="s">
        <v>1540</v>
      </c>
      <c r="K5596" s="120" t="s">
        <v>65</v>
      </c>
      <c r="L5596" s="120" t="s">
        <v>32</v>
      </c>
      <c r="M5596" s="120" t="s">
        <v>78</v>
      </c>
      <c r="P5596" s="124">
        <f t="shared" si="238"/>
        <v>0</v>
      </c>
    </row>
    <row r="5597" spans="1:20">
      <c r="A5597" s="116">
        <v>5597</v>
      </c>
      <c r="B5597" s="129">
        <v>44089</v>
      </c>
      <c r="C5597" s="118">
        <f t="shared" si="239"/>
        <v>9</v>
      </c>
      <c r="D5597" s="120" t="s">
        <v>252</v>
      </c>
      <c r="E5597" s="120" t="s">
        <v>12395</v>
      </c>
      <c r="F5597" s="211" t="s">
        <v>12396</v>
      </c>
      <c r="G5597" s="119" t="s">
        <v>12397</v>
      </c>
      <c r="H5597" s="121" t="s">
        <v>53</v>
      </c>
      <c r="I5597" s="121" t="s">
        <v>42</v>
      </c>
      <c r="J5597" s="121" t="s">
        <v>72</v>
      </c>
      <c r="K5597" s="120" t="s">
        <v>65</v>
      </c>
      <c r="L5597" s="120" t="s">
        <v>32</v>
      </c>
      <c r="P5597" s="124">
        <f t="shared" si="238"/>
        <v>0</v>
      </c>
    </row>
    <row r="5598" spans="1:20">
      <c r="A5598" s="116">
        <v>5598</v>
      </c>
      <c r="B5598" s="129">
        <v>44089</v>
      </c>
      <c r="C5598" s="118">
        <f t="shared" si="239"/>
        <v>9</v>
      </c>
      <c r="D5598" s="120" t="s">
        <v>252</v>
      </c>
      <c r="E5598" s="120" t="s">
        <v>12398</v>
      </c>
      <c r="F5598" s="211" t="s">
        <v>1465</v>
      </c>
      <c r="G5598" s="119" t="s">
        <v>12399</v>
      </c>
      <c r="H5598" s="121" t="s">
        <v>53</v>
      </c>
      <c r="I5598" s="121" t="s">
        <v>63</v>
      </c>
      <c r="J5598" s="121" t="s">
        <v>6483</v>
      </c>
      <c r="K5598" s="120"/>
      <c r="L5598" s="120" t="s">
        <v>32</v>
      </c>
      <c r="P5598" s="124">
        <f t="shared" si="238"/>
        <v>0</v>
      </c>
    </row>
    <row r="5599" spans="1:20" ht="27.6">
      <c r="A5599" s="116">
        <v>5599</v>
      </c>
      <c r="B5599" s="129">
        <v>44089</v>
      </c>
      <c r="C5599" s="118">
        <f t="shared" si="239"/>
        <v>9</v>
      </c>
      <c r="D5599" s="120" t="s">
        <v>252</v>
      </c>
      <c r="E5599" s="120" t="s">
        <v>12400</v>
      </c>
      <c r="F5599" s="211" t="s">
        <v>12401</v>
      </c>
      <c r="G5599" s="119" t="s">
        <v>12399</v>
      </c>
      <c r="H5599" s="121" t="s">
        <v>53</v>
      </c>
      <c r="I5599" s="121" t="s">
        <v>63</v>
      </c>
      <c r="J5599" s="121" t="s">
        <v>6483</v>
      </c>
      <c r="K5599" s="120"/>
      <c r="L5599" s="120" t="s">
        <v>32</v>
      </c>
      <c r="P5599" s="124">
        <f t="shared" si="238"/>
        <v>0</v>
      </c>
    </row>
    <row r="5600" spans="1:20">
      <c r="A5600" s="116">
        <v>5600</v>
      </c>
      <c r="B5600" s="129">
        <v>44089</v>
      </c>
      <c r="C5600" s="118">
        <f t="shared" si="239"/>
        <v>9</v>
      </c>
      <c r="D5600" s="120" t="s">
        <v>252</v>
      </c>
      <c r="E5600" s="120" t="s">
        <v>12402</v>
      </c>
      <c r="F5600" s="211" t="s">
        <v>12403</v>
      </c>
      <c r="G5600" s="119" t="s">
        <v>12404</v>
      </c>
      <c r="H5600" s="121" t="s">
        <v>53</v>
      </c>
      <c r="I5600" s="121" t="s">
        <v>63</v>
      </c>
      <c r="J5600" s="121" t="s">
        <v>6483</v>
      </c>
      <c r="K5600" s="120"/>
      <c r="L5600" s="120" t="s">
        <v>32</v>
      </c>
      <c r="P5600" s="124">
        <f t="shared" si="238"/>
        <v>0</v>
      </c>
    </row>
    <row r="5601" spans="1:25" ht="27.6">
      <c r="A5601" s="116">
        <v>5601</v>
      </c>
      <c r="B5601" s="129">
        <v>44089</v>
      </c>
      <c r="C5601" s="118">
        <f t="shared" si="239"/>
        <v>9</v>
      </c>
      <c r="D5601" s="120" t="s">
        <v>252</v>
      </c>
      <c r="E5601" s="120" t="s">
        <v>12405</v>
      </c>
      <c r="F5601" s="211" t="s">
        <v>12406</v>
      </c>
      <c r="G5601" s="119" t="s">
        <v>12407</v>
      </c>
      <c r="H5601" s="121" t="s">
        <v>53</v>
      </c>
      <c r="I5601" s="121" t="s">
        <v>30</v>
      </c>
      <c r="J5601" s="121" t="s">
        <v>3886</v>
      </c>
      <c r="K5601" s="120"/>
      <c r="L5601" s="120" t="s">
        <v>32</v>
      </c>
      <c r="M5601" s="120" t="s">
        <v>33</v>
      </c>
      <c r="N5601" s="131">
        <v>44228</v>
      </c>
      <c r="O5601" s="131" t="s">
        <v>12408</v>
      </c>
      <c r="P5601" s="124" t="e">
        <f t="shared" si="238"/>
        <v>#VALUE!</v>
      </c>
    </row>
    <row r="5602" spans="1:25">
      <c r="A5602" s="116">
        <v>5602</v>
      </c>
      <c r="B5602" s="129">
        <v>44091</v>
      </c>
      <c r="C5602" s="118">
        <f t="shared" si="239"/>
        <v>9</v>
      </c>
      <c r="D5602" s="120" t="s">
        <v>252</v>
      </c>
      <c r="E5602" s="120" t="s">
        <v>12409</v>
      </c>
      <c r="F5602" s="211" t="s">
        <v>12410</v>
      </c>
      <c r="G5602" s="119" t="s">
        <v>371</v>
      </c>
      <c r="H5602" s="121" t="s">
        <v>6799</v>
      </c>
      <c r="I5602" s="121" t="s">
        <v>30</v>
      </c>
      <c r="J5602" s="121" t="s">
        <v>1540</v>
      </c>
      <c r="K5602" s="120"/>
      <c r="L5602" s="120" t="s">
        <v>32</v>
      </c>
      <c r="M5602" s="120" t="s">
        <v>78</v>
      </c>
      <c r="P5602" s="124">
        <f t="shared" si="238"/>
        <v>0</v>
      </c>
      <c r="U5602" s="126" t="s">
        <v>12411</v>
      </c>
      <c r="V5602" s="126" t="s">
        <v>7098</v>
      </c>
    </row>
    <row r="5603" spans="1:25">
      <c r="A5603" s="116">
        <v>5603</v>
      </c>
      <c r="B5603" s="129">
        <v>44095</v>
      </c>
      <c r="C5603" s="118">
        <f t="shared" si="239"/>
        <v>9</v>
      </c>
      <c r="D5603" s="120" t="s">
        <v>25</v>
      </c>
      <c r="E5603" s="120" t="s">
        <v>12412</v>
      </c>
      <c r="F5603" s="211" t="s">
        <v>8113</v>
      </c>
      <c r="G5603" s="119" t="s">
        <v>4949</v>
      </c>
      <c r="H5603" s="121" t="s">
        <v>53</v>
      </c>
      <c r="I5603" s="119" t="s">
        <v>30</v>
      </c>
      <c r="J5603" s="121" t="s">
        <v>87</v>
      </c>
      <c r="K5603" s="120"/>
      <c r="L5603" s="120" t="s">
        <v>32</v>
      </c>
      <c r="M5603" s="120" t="s">
        <v>33</v>
      </c>
      <c r="N5603" s="131">
        <v>44098</v>
      </c>
      <c r="O5603" s="131">
        <v>44386</v>
      </c>
      <c r="P5603" s="124">
        <f t="shared" si="238"/>
        <v>7</v>
      </c>
      <c r="R5603" s="125">
        <f ca="1">TODAY()-O5603</f>
        <v>292</v>
      </c>
      <c r="S5603" s="120" t="s">
        <v>135</v>
      </c>
      <c r="T5603" s="126">
        <v>44110</v>
      </c>
      <c r="Y5603" s="116" t="s">
        <v>12413</v>
      </c>
    </row>
    <row r="5604" spans="1:25" ht="27.6">
      <c r="A5604" s="116">
        <v>5604</v>
      </c>
      <c r="B5604" s="129">
        <v>44095</v>
      </c>
      <c r="C5604" s="118">
        <f t="shared" si="239"/>
        <v>9</v>
      </c>
      <c r="D5604" s="120" t="s">
        <v>25</v>
      </c>
      <c r="E5604" s="120" t="s">
        <v>12414</v>
      </c>
      <c r="F5604" s="211" t="s">
        <v>12415</v>
      </c>
      <c r="G5604" s="119" t="s">
        <v>4949</v>
      </c>
      <c r="H5604" s="121" t="s">
        <v>53</v>
      </c>
      <c r="I5604" s="121" t="s">
        <v>30</v>
      </c>
      <c r="J5604" s="121" t="s">
        <v>3886</v>
      </c>
      <c r="K5604" s="120"/>
      <c r="L5604" s="120" t="s">
        <v>32</v>
      </c>
      <c r="M5604" s="120" t="s">
        <v>184</v>
      </c>
      <c r="P5604" s="124">
        <f t="shared" si="238"/>
        <v>0</v>
      </c>
    </row>
    <row r="5605" spans="1:25">
      <c r="A5605" s="116">
        <v>5605</v>
      </c>
      <c r="B5605" s="129">
        <v>44095</v>
      </c>
      <c r="C5605" s="118">
        <f t="shared" si="239"/>
        <v>9</v>
      </c>
      <c r="D5605" s="120" t="s">
        <v>25</v>
      </c>
      <c r="E5605" s="120" t="s">
        <v>12416</v>
      </c>
      <c r="F5605" s="211" t="s">
        <v>1372</v>
      </c>
      <c r="G5605" s="119" t="s">
        <v>12417</v>
      </c>
      <c r="H5605" s="121" t="s">
        <v>53</v>
      </c>
      <c r="I5605" s="119" t="s">
        <v>30</v>
      </c>
      <c r="J5605" s="121" t="s">
        <v>87</v>
      </c>
      <c r="K5605" s="120"/>
      <c r="L5605" s="120" t="s">
        <v>32</v>
      </c>
      <c r="M5605" s="120" t="s">
        <v>184</v>
      </c>
      <c r="N5605" s="131">
        <v>44140</v>
      </c>
      <c r="O5605" s="131">
        <v>44250</v>
      </c>
      <c r="P5605" s="124">
        <f t="shared" si="238"/>
        <v>2</v>
      </c>
      <c r="Q5605" s="118">
        <v>2</v>
      </c>
      <c r="R5605" s="125">
        <f ca="1">TODAY()-O5605</f>
        <v>428</v>
      </c>
    </row>
    <row r="5606" spans="1:25">
      <c r="A5606" s="116">
        <v>5606</v>
      </c>
      <c r="B5606" s="129">
        <v>44095</v>
      </c>
      <c r="C5606" s="118">
        <f t="shared" si="239"/>
        <v>9</v>
      </c>
      <c r="D5606" s="120" t="s">
        <v>25</v>
      </c>
      <c r="E5606" s="120" t="s">
        <v>12418</v>
      </c>
      <c r="F5606" s="211" t="s">
        <v>480</v>
      </c>
      <c r="G5606" s="119" t="s">
        <v>10908</v>
      </c>
      <c r="H5606" s="121" t="s">
        <v>53</v>
      </c>
      <c r="I5606" s="119" t="s">
        <v>30</v>
      </c>
      <c r="J5606" s="121" t="s">
        <v>77</v>
      </c>
      <c r="K5606" s="120" t="s">
        <v>65</v>
      </c>
      <c r="L5606" s="120" t="s">
        <v>32</v>
      </c>
      <c r="M5606" s="120" t="s">
        <v>33</v>
      </c>
      <c r="N5606" s="131">
        <v>44102</v>
      </c>
      <c r="O5606" s="131">
        <v>44456</v>
      </c>
      <c r="P5606" s="124">
        <f t="shared" si="238"/>
        <v>9</v>
      </c>
      <c r="Q5606" s="118">
        <v>3</v>
      </c>
      <c r="R5606" s="125">
        <f ca="1">TODAY()-O5606</f>
        <v>222</v>
      </c>
    </row>
    <row r="5607" spans="1:25" ht="27.6">
      <c r="A5607" s="116">
        <v>5607</v>
      </c>
      <c r="B5607" s="129">
        <v>44095</v>
      </c>
      <c r="C5607" s="118">
        <f t="shared" si="239"/>
        <v>9</v>
      </c>
      <c r="D5607" s="120" t="s">
        <v>25</v>
      </c>
      <c r="E5607" s="120" t="s">
        <v>12419</v>
      </c>
      <c r="F5607" s="211" t="s">
        <v>12420</v>
      </c>
      <c r="G5607" s="119" t="s">
        <v>85</v>
      </c>
      <c r="H5607" s="121" t="s">
        <v>86</v>
      </c>
      <c r="I5607" s="121" t="s">
        <v>30</v>
      </c>
      <c r="J5607" s="121" t="s">
        <v>3886</v>
      </c>
      <c r="K5607" s="120" t="s">
        <v>65</v>
      </c>
      <c r="L5607" s="120" t="s">
        <v>32</v>
      </c>
      <c r="M5607" s="120" t="s">
        <v>33</v>
      </c>
      <c r="N5607" s="131">
        <v>44102</v>
      </c>
      <c r="O5607" s="131">
        <v>44386</v>
      </c>
      <c r="P5607" s="124">
        <f t="shared" si="238"/>
        <v>7</v>
      </c>
      <c r="Q5607" s="118">
        <v>4</v>
      </c>
      <c r="R5607" s="125">
        <f ca="1">TODAY()-O5607</f>
        <v>292</v>
      </c>
    </row>
    <row r="5608" spans="1:25">
      <c r="A5608" s="116">
        <v>5608</v>
      </c>
      <c r="B5608" s="129">
        <v>44095</v>
      </c>
      <c r="C5608" s="118">
        <f t="shared" si="239"/>
        <v>9</v>
      </c>
      <c r="D5608" s="120" t="s">
        <v>25</v>
      </c>
      <c r="E5608" s="120" t="s">
        <v>12421</v>
      </c>
      <c r="F5608" s="211" t="s">
        <v>12422</v>
      </c>
      <c r="G5608" s="119" t="s">
        <v>11465</v>
      </c>
      <c r="H5608" s="121" t="s">
        <v>53</v>
      </c>
      <c r="I5608" s="119" t="s">
        <v>30</v>
      </c>
      <c r="J5608" s="121" t="s">
        <v>87</v>
      </c>
      <c r="K5608" s="120"/>
      <c r="L5608" s="120" t="s">
        <v>32</v>
      </c>
      <c r="M5608" s="120" t="s">
        <v>184</v>
      </c>
      <c r="P5608" s="124">
        <f t="shared" si="238"/>
        <v>0</v>
      </c>
    </row>
    <row r="5609" spans="1:25">
      <c r="A5609" s="116">
        <v>5609</v>
      </c>
      <c r="B5609" s="129">
        <v>44095</v>
      </c>
      <c r="C5609" s="118">
        <f t="shared" si="239"/>
        <v>9</v>
      </c>
      <c r="D5609" s="120" t="s">
        <v>25</v>
      </c>
      <c r="E5609" s="120" t="s">
        <v>12423</v>
      </c>
      <c r="F5609" s="211" t="s">
        <v>12424</v>
      </c>
      <c r="G5609" s="119" t="s">
        <v>9254</v>
      </c>
      <c r="H5609" s="121" t="s">
        <v>53</v>
      </c>
      <c r="I5609" s="121" t="s">
        <v>30</v>
      </c>
      <c r="J5609" s="121" t="s">
        <v>7131</v>
      </c>
      <c r="K5609" s="120"/>
      <c r="L5609" s="120" t="s">
        <v>32</v>
      </c>
      <c r="M5609" s="120" t="s">
        <v>184</v>
      </c>
      <c r="P5609" s="124">
        <f t="shared" si="238"/>
        <v>0</v>
      </c>
      <c r="U5609" s="126" t="s">
        <v>12425</v>
      </c>
      <c r="V5609" s="126" t="s">
        <v>7098</v>
      </c>
    </row>
    <row r="5610" spans="1:25" ht="27.6">
      <c r="A5610" s="116">
        <v>5610</v>
      </c>
      <c r="B5610" s="129">
        <v>44095</v>
      </c>
      <c r="C5610" s="118">
        <f t="shared" si="239"/>
        <v>9</v>
      </c>
      <c r="D5610" s="120" t="s">
        <v>25</v>
      </c>
      <c r="E5610" s="120" t="s">
        <v>12426</v>
      </c>
      <c r="F5610" s="211" t="s">
        <v>12427</v>
      </c>
      <c r="G5610" s="119" t="s">
        <v>12428</v>
      </c>
      <c r="H5610" s="121" t="s">
        <v>53</v>
      </c>
      <c r="I5610" s="121" t="s">
        <v>30</v>
      </c>
      <c r="J5610" s="121" t="s">
        <v>12429</v>
      </c>
      <c r="K5610" s="120"/>
      <c r="L5610" s="120" t="s">
        <v>32</v>
      </c>
      <c r="M5610" s="120" t="s">
        <v>33</v>
      </c>
      <c r="N5610" s="131">
        <v>44102</v>
      </c>
      <c r="O5610" s="131">
        <v>44386</v>
      </c>
      <c r="P5610" s="124">
        <f t="shared" si="238"/>
        <v>7</v>
      </c>
      <c r="Q5610" s="118">
        <v>3</v>
      </c>
      <c r="R5610" s="125">
        <f ca="1">TODAY()-O5610</f>
        <v>292</v>
      </c>
      <c r="S5610" s="120" t="s">
        <v>135</v>
      </c>
      <c r="T5610" s="126">
        <v>44110</v>
      </c>
    </row>
    <row r="5611" spans="1:25">
      <c r="A5611" s="116">
        <v>5611</v>
      </c>
      <c r="B5611" s="129">
        <v>44096</v>
      </c>
      <c r="C5611" s="118">
        <f t="shared" si="239"/>
        <v>9</v>
      </c>
      <c r="D5611" s="120" t="s">
        <v>25</v>
      </c>
      <c r="E5611" s="120" t="s">
        <v>12430</v>
      </c>
      <c r="F5611" s="211" t="s">
        <v>1311</v>
      </c>
      <c r="G5611" s="119" t="s">
        <v>12431</v>
      </c>
      <c r="H5611" s="121" t="s">
        <v>8423</v>
      </c>
      <c r="I5611" s="119" t="s">
        <v>30</v>
      </c>
      <c r="J5611" s="121" t="s">
        <v>77</v>
      </c>
      <c r="K5611" s="120"/>
      <c r="L5611" s="120" t="s">
        <v>32</v>
      </c>
      <c r="M5611" s="120" t="s">
        <v>33</v>
      </c>
      <c r="N5611" s="131">
        <v>44102</v>
      </c>
      <c r="O5611" s="131">
        <v>44110</v>
      </c>
      <c r="P5611" s="124">
        <f t="shared" si="238"/>
        <v>10</v>
      </c>
      <c r="R5611" s="125">
        <f ca="1">TODAY()-O5611</f>
        <v>568</v>
      </c>
      <c r="S5611" s="120" t="s">
        <v>92</v>
      </c>
      <c r="T5611" s="126">
        <v>44116</v>
      </c>
    </row>
    <row r="5612" spans="1:25">
      <c r="A5612" s="116">
        <v>5612</v>
      </c>
      <c r="B5612" s="129">
        <v>44096</v>
      </c>
      <c r="C5612" s="118">
        <f t="shared" si="239"/>
        <v>9</v>
      </c>
      <c r="D5612" s="120" t="s">
        <v>25</v>
      </c>
      <c r="E5612" s="120" t="s">
        <v>12432</v>
      </c>
      <c r="F5612" s="211" t="s">
        <v>12433</v>
      </c>
      <c r="G5612" s="119" t="s">
        <v>12434</v>
      </c>
      <c r="H5612" s="121" t="s">
        <v>8423</v>
      </c>
      <c r="I5612" s="121" t="s">
        <v>30</v>
      </c>
      <c r="J5612" s="121" t="s">
        <v>7726</v>
      </c>
      <c r="K5612" s="120"/>
      <c r="L5612" s="120" t="s">
        <v>32</v>
      </c>
      <c r="M5612" s="120" t="s">
        <v>78</v>
      </c>
      <c r="P5612" s="124">
        <f t="shared" si="238"/>
        <v>0</v>
      </c>
      <c r="U5612" s="126" t="s">
        <v>12435</v>
      </c>
    </row>
    <row r="5613" spans="1:25">
      <c r="A5613" s="116">
        <v>5613</v>
      </c>
      <c r="B5613" s="129">
        <v>44096</v>
      </c>
      <c r="C5613" s="118">
        <f t="shared" si="239"/>
        <v>9</v>
      </c>
      <c r="D5613" s="120" t="s">
        <v>25</v>
      </c>
      <c r="E5613" s="120" t="s">
        <v>12436</v>
      </c>
      <c r="F5613" s="211" t="s">
        <v>12437</v>
      </c>
      <c r="G5613" s="119" t="s">
        <v>12438</v>
      </c>
      <c r="H5613" s="121" t="s">
        <v>53</v>
      </c>
      <c r="I5613" s="121" t="s">
        <v>30</v>
      </c>
      <c r="J5613" s="121" t="s">
        <v>7280</v>
      </c>
      <c r="K5613" s="120"/>
      <c r="L5613" s="120" t="s">
        <v>32</v>
      </c>
      <c r="M5613" s="120" t="s">
        <v>184</v>
      </c>
      <c r="P5613" s="124">
        <f t="shared" si="238"/>
        <v>0</v>
      </c>
      <c r="U5613" s="126" t="s">
        <v>12439</v>
      </c>
    </row>
    <row r="5614" spans="1:25">
      <c r="A5614" s="116">
        <v>5614</v>
      </c>
      <c r="B5614" s="129">
        <v>44410</v>
      </c>
      <c r="C5614" s="118">
        <f t="shared" si="239"/>
        <v>8</v>
      </c>
      <c r="D5614" s="120" t="s">
        <v>25</v>
      </c>
      <c r="E5614" s="120" t="s">
        <v>12440</v>
      </c>
      <c r="F5614" s="212" t="s">
        <v>12441</v>
      </c>
      <c r="G5614" s="119" t="s">
        <v>12442</v>
      </c>
      <c r="H5614" s="121" t="s">
        <v>192</v>
      </c>
      <c r="I5614" s="121" t="s">
        <v>30</v>
      </c>
      <c r="J5614" s="121" t="s">
        <v>7553</v>
      </c>
      <c r="K5614" s="121" t="s">
        <v>65</v>
      </c>
      <c r="L5614" s="131" t="s">
        <v>32</v>
      </c>
      <c r="M5614" s="120" t="s">
        <v>78</v>
      </c>
    </row>
    <row r="5615" spans="1:25">
      <c r="A5615" s="116">
        <v>5615</v>
      </c>
      <c r="B5615" s="129">
        <v>44096</v>
      </c>
      <c r="C5615" s="118">
        <f t="shared" si="239"/>
        <v>9</v>
      </c>
      <c r="D5615" s="120" t="s">
        <v>25</v>
      </c>
      <c r="E5615" s="120" t="s">
        <v>12443</v>
      </c>
      <c r="F5615" s="211" t="s">
        <v>12444</v>
      </c>
      <c r="G5615" s="119" t="s">
        <v>12445</v>
      </c>
      <c r="H5615" s="121" t="s">
        <v>101</v>
      </c>
      <c r="I5615" s="121" t="s">
        <v>30</v>
      </c>
      <c r="J5615" s="121" t="s">
        <v>7087</v>
      </c>
      <c r="K5615" s="120" t="s">
        <v>65</v>
      </c>
      <c r="L5615" s="120" t="s">
        <v>32</v>
      </c>
      <c r="M5615" s="120" t="s">
        <v>33</v>
      </c>
      <c r="N5615" s="131">
        <v>44102</v>
      </c>
      <c r="O5615" s="131">
        <v>44386</v>
      </c>
      <c r="P5615" s="124">
        <f t="shared" ref="P5615:P5629" si="240">IF(O5615&lt;&gt;0,MONTH(O5615),0)</f>
        <v>7</v>
      </c>
      <c r="Q5615" s="118">
        <v>4</v>
      </c>
      <c r="R5615" s="125">
        <f ca="1">TODAY()-O5615</f>
        <v>292</v>
      </c>
    </row>
    <row r="5616" spans="1:25">
      <c r="A5616" s="116">
        <v>5616</v>
      </c>
      <c r="B5616" s="129">
        <v>44096</v>
      </c>
      <c r="C5616" s="118">
        <f t="shared" si="239"/>
        <v>9</v>
      </c>
      <c r="D5616" s="120" t="s">
        <v>25</v>
      </c>
      <c r="E5616" s="120" t="s">
        <v>12446</v>
      </c>
      <c r="F5616" s="211" t="s">
        <v>10260</v>
      </c>
      <c r="G5616" s="119" t="s">
        <v>1994</v>
      </c>
      <c r="H5616" s="121" t="s">
        <v>29</v>
      </c>
      <c r="I5616" s="121" t="s">
        <v>30</v>
      </c>
      <c r="J5616" s="121" t="s">
        <v>10497</v>
      </c>
      <c r="K5616" s="120"/>
      <c r="L5616" s="120" t="s">
        <v>32</v>
      </c>
      <c r="M5616" s="120" t="s">
        <v>184</v>
      </c>
      <c r="P5616" s="124">
        <f t="shared" si="240"/>
        <v>0</v>
      </c>
    </row>
    <row r="5617" spans="1:25" ht="41.4">
      <c r="A5617" s="116">
        <v>5617</v>
      </c>
      <c r="B5617" s="129">
        <v>44096</v>
      </c>
      <c r="C5617" s="118">
        <f t="shared" si="239"/>
        <v>9</v>
      </c>
      <c r="D5617" s="120" t="s">
        <v>25</v>
      </c>
      <c r="E5617" s="120" t="s">
        <v>12447</v>
      </c>
      <c r="F5617" s="211" t="s">
        <v>12448</v>
      </c>
      <c r="G5617" s="119" t="s">
        <v>12449</v>
      </c>
      <c r="H5617" s="121" t="s">
        <v>6816</v>
      </c>
      <c r="I5617" s="119" t="s">
        <v>30</v>
      </c>
      <c r="J5617" s="121" t="s">
        <v>87</v>
      </c>
      <c r="K5617" s="120"/>
      <c r="L5617" s="120" t="s">
        <v>32</v>
      </c>
      <c r="M5617" s="120" t="s">
        <v>184</v>
      </c>
      <c r="N5617" s="131">
        <v>44102</v>
      </c>
      <c r="O5617" s="131">
        <v>44110</v>
      </c>
      <c r="P5617" s="124">
        <f t="shared" si="240"/>
        <v>10</v>
      </c>
      <c r="R5617" s="125">
        <f ca="1">TODAY()-O5617</f>
        <v>568</v>
      </c>
      <c r="Y5617" s="116" t="s">
        <v>12450</v>
      </c>
    </row>
    <row r="5618" spans="1:25">
      <c r="A5618" s="116">
        <v>5618</v>
      </c>
      <c r="B5618" s="129">
        <v>44096</v>
      </c>
      <c r="C5618" s="118">
        <f t="shared" si="239"/>
        <v>9</v>
      </c>
      <c r="D5618" s="120" t="s">
        <v>25</v>
      </c>
      <c r="E5618" s="120" t="s">
        <v>12451</v>
      </c>
      <c r="F5618" s="211" t="s">
        <v>12452</v>
      </c>
      <c r="G5618" s="119" t="s">
        <v>7472</v>
      </c>
      <c r="H5618" s="121" t="s">
        <v>6816</v>
      </c>
      <c r="I5618" s="119" t="s">
        <v>30</v>
      </c>
      <c r="J5618" s="121" t="s">
        <v>77</v>
      </c>
      <c r="K5618" s="120"/>
      <c r="L5618" s="120" t="s">
        <v>32</v>
      </c>
      <c r="M5618" s="120" t="s">
        <v>78</v>
      </c>
      <c r="P5618" s="124">
        <f t="shared" si="240"/>
        <v>0</v>
      </c>
    </row>
    <row r="5619" spans="1:25" ht="27.6">
      <c r="A5619" s="116">
        <v>5619</v>
      </c>
      <c r="B5619" s="129">
        <v>44096</v>
      </c>
      <c r="C5619" s="118">
        <f t="shared" si="239"/>
        <v>9</v>
      </c>
      <c r="D5619" s="120" t="s">
        <v>25</v>
      </c>
      <c r="E5619" s="120" t="s">
        <v>12453</v>
      </c>
      <c r="F5619" s="211" t="s">
        <v>12454</v>
      </c>
      <c r="G5619" s="119" t="s">
        <v>12455</v>
      </c>
      <c r="H5619" s="121" t="s">
        <v>29</v>
      </c>
      <c r="I5619" s="119" t="s">
        <v>30</v>
      </c>
      <c r="J5619" s="121" t="s">
        <v>77</v>
      </c>
      <c r="K5619" s="120"/>
      <c r="L5619" s="120" t="s">
        <v>32</v>
      </c>
      <c r="M5619" s="120" t="s">
        <v>33</v>
      </c>
      <c r="N5619" s="131">
        <v>44102</v>
      </c>
      <c r="O5619" s="131">
        <v>44314</v>
      </c>
      <c r="P5619" s="124">
        <f t="shared" si="240"/>
        <v>4</v>
      </c>
      <c r="Q5619" s="118">
        <v>3</v>
      </c>
      <c r="R5619" s="125">
        <f ca="1">TODAY()-O5619</f>
        <v>364</v>
      </c>
      <c r="Y5619" s="116" t="s">
        <v>12456</v>
      </c>
    </row>
    <row r="5620" spans="1:25">
      <c r="A5620" s="116">
        <v>5620</v>
      </c>
      <c r="B5620" s="129">
        <v>44096</v>
      </c>
      <c r="C5620" s="118">
        <f t="shared" si="239"/>
        <v>9</v>
      </c>
      <c r="D5620" s="120" t="s">
        <v>25</v>
      </c>
      <c r="E5620" s="120" t="s">
        <v>12457</v>
      </c>
      <c r="F5620" s="211" t="s">
        <v>12458</v>
      </c>
      <c r="G5620" s="119" t="s">
        <v>165</v>
      </c>
      <c r="H5620" s="121" t="s">
        <v>53</v>
      </c>
      <c r="I5620" s="119" t="s">
        <v>30</v>
      </c>
      <c r="J5620" s="121" t="s">
        <v>87</v>
      </c>
      <c r="K5620" s="120"/>
      <c r="L5620" s="120" t="s">
        <v>32</v>
      </c>
      <c r="M5620" s="120" t="s">
        <v>184</v>
      </c>
      <c r="P5620" s="124">
        <f t="shared" si="240"/>
        <v>0</v>
      </c>
      <c r="U5620" s="126" t="s">
        <v>12459</v>
      </c>
      <c r="V5620" s="126" t="s">
        <v>7098</v>
      </c>
      <c r="W5620" s="126" t="s">
        <v>125</v>
      </c>
    </row>
    <row r="5621" spans="1:25">
      <c r="A5621" s="116">
        <v>5621</v>
      </c>
      <c r="B5621" s="129">
        <v>44097</v>
      </c>
      <c r="C5621" s="118">
        <f t="shared" si="239"/>
        <v>9</v>
      </c>
      <c r="D5621" s="120" t="s">
        <v>25</v>
      </c>
      <c r="E5621" s="120" t="s">
        <v>12460</v>
      </c>
      <c r="F5621" s="211" t="s">
        <v>3555</v>
      </c>
      <c r="G5621" s="119" t="s">
        <v>12461</v>
      </c>
      <c r="H5621" s="121" t="s">
        <v>29</v>
      </c>
      <c r="I5621" s="121" t="s">
        <v>30</v>
      </c>
      <c r="J5621" s="121" t="s">
        <v>3749</v>
      </c>
      <c r="K5621" s="120"/>
      <c r="L5621" s="120" t="s">
        <v>32</v>
      </c>
      <c r="M5621" s="120" t="s">
        <v>33</v>
      </c>
      <c r="N5621" s="131">
        <v>44102</v>
      </c>
      <c r="P5621" s="124">
        <f t="shared" si="240"/>
        <v>0</v>
      </c>
      <c r="R5621" s="118">
        <f ca="1">TODAY()-O5621</f>
        <v>44678</v>
      </c>
      <c r="S5621" s="120" t="s">
        <v>135</v>
      </c>
      <c r="T5621" s="126">
        <v>44103</v>
      </c>
    </row>
    <row r="5622" spans="1:25" ht="14.4">
      <c r="A5622" s="116">
        <v>5622</v>
      </c>
      <c r="B5622" s="129">
        <v>44097</v>
      </c>
      <c r="C5622" s="118">
        <f t="shared" si="239"/>
        <v>9</v>
      </c>
      <c r="D5622" s="120" t="s">
        <v>25</v>
      </c>
      <c r="E5622" s="120" t="s">
        <v>12462</v>
      </c>
      <c r="F5622" s="211" t="s">
        <v>11444</v>
      </c>
      <c r="G5622" s="119" t="s">
        <v>12463</v>
      </c>
      <c r="H5622" s="119" t="s">
        <v>41</v>
      </c>
      <c r="I5622" s="119" t="s">
        <v>30</v>
      </c>
      <c r="J5622" s="121" t="s">
        <v>87</v>
      </c>
      <c r="K5622" s="120"/>
      <c r="L5622" s="120" t="s">
        <v>32</v>
      </c>
      <c r="M5622" s="120" t="s">
        <v>33</v>
      </c>
      <c r="N5622" s="131">
        <v>44102</v>
      </c>
      <c r="O5622" s="131">
        <v>44391</v>
      </c>
      <c r="P5622" s="124">
        <f t="shared" si="240"/>
        <v>7</v>
      </c>
      <c r="Q5622" s="118">
        <v>2</v>
      </c>
      <c r="R5622" s="125">
        <f ca="1">TODAY()-O5622</f>
        <v>287</v>
      </c>
      <c r="S5622" s="120" t="s">
        <v>34</v>
      </c>
      <c r="T5622" s="126">
        <v>44250</v>
      </c>
      <c r="U5622" t="s">
        <v>12464</v>
      </c>
    </row>
    <row r="5623" spans="1:25">
      <c r="A5623" s="116">
        <v>5623</v>
      </c>
      <c r="B5623" s="129">
        <v>44097</v>
      </c>
      <c r="C5623" s="118">
        <f t="shared" si="239"/>
        <v>9</v>
      </c>
      <c r="D5623" s="120" t="s">
        <v>25</v>
      </c>
      <c r="E5623" s="120" t="s">
        <v>12465</v>
      </c>
      <c r="F5623" s="211" t="s">
        <v>12466</v>
      </c>
      <c r="G5623" s="119" t="s">
        <v>12467</v>
      </c>
      <c r="H5623" s="121" t="s">
        <v>29</v>
      </c>
      <c r="I5623" s="119" t="s">
        <v>30</v>
      </c>
      <c r="J5623" s="121" t="s">
        <v>77</v>
      </c>
      <c r="K5623" s="120"/>
      <c r="L5623" s="120" t="s">
        <v>32</v>
      </c>
      <c r="M5623" s="120" t="s">
        <v>78</v>
      </c>
      <c r="P5623" s="124">
        <f t="shared" si="240"/>
        <v>0</v>
      </c>
      <c r="U5623" s="126" t="s">
        <v>12468</v>
      </c>
      <c r="V5623" s="126" t="s">
        <v>7098</v>
      </c>
      <c r="W5623" s="126" t="s">
        <v>125</v>
      </c>
    </row>
    <row r="5624" spans="1:25" ht="27.6">
      <c r="A5624" s="116">
        <v>5624</v>
      </c>
      <c r="B5624" s="129">
        <v>44098</v>
      </c>
      <c r="C5624" s="118">
        <f t="shared" si="239"/>
        <v>9</v>
      </c>
      <c r="D5624" s="120" t="s">
        <v>25</v>
      </c>
      <c r="E5624" s="120" t="s">
        <v>12469</v>
      </c>
      <c r="F5624" s="211" t="s">
        <v>12470</v>
      </c>
      <c r="G5624" s="119" t="s">
        <v>1539</v>
      </c>
      <c r="H5624" s="121" t="s">
        <v>53</v>
      </c>
      <c r="I5624" s="121" t="s">
        <v>30</v>
      </c>
      <c r="J5624" s="121" t="s">
        <v>9853</v>
      </c>
      <c r="K5624" s="120"/>
      <c r="L5624" s="120" t="s">
        <v>32</v>
      </c>
      <c r="M5624" s="120" t="s">
        <v>33</v>
      </c>
      <c r="N5624" s="131">
        <v>44102</v>
      </c>
      <c r="O5624" s="131">
        <v>44314</v>
      </c>
      <c r="P5624" s="124">
        <f t="shared" si="240"/>
        <v>4</v>
      </c>
      <c r="Q5624" s="118">
        <v>3</v>
      </c>
      <c r="R5624" s="125">
        <f ca="1">TODAY()-O5624</f>
        <v>364</v>
      </c>
      <c r="Y5624" s="116" t="s">
        <v>12471</v>
      </c>
    </row>
    <row r="5625" spans="1:25">
      <c r="A5625" s="116">
        <v>5625</v>
      </c>
      <c r="B5625" s="129">
        <v>44098</v>
      </c>
      <c r="C5625" s="118">
        <f t="shared" si="239"/>
        <v>9</v>
      </c>
      <c r="D5625" s="120" t="s">
        <v>25</v>
      </c>
      <c r="E5625" s="120" t="s">
        <v>12472</v>
      </c>
      <c r="F5625" s="211" t="s">
        <v>12473</v>
      </c>
      <c r="G5625" s="119" t="s">
        <v>12474</v>
      </c>
      <c r="H5625" s="121" t="s">
        <v>6799</v>
      </c>
      <c r="I5625" s="121" t="s">
        <v>30</v>
      </c>
      <c r="J5625" s="121" t="s">
        <v>7091</v>
      </c>
      <c r="K5625" s="120"/>
      <c r="L5625" s="120" t="s">
        <v>32</v>
      </c>
      <c r="M5625" s="120" t="s">
        <v>78</v>
      </c>
      <c r="P5625" s="124">
        <f t="shared" si="240"/>
        <v>0</v>
      </c>
      <c r="U5625" s="126" t="s">
        <v>12475</v>
      </c>
      <c r="V5625" s="126" t="s">
        <v>7098</v>
      </c>
    </row>
    <row r="5626" spans="1:25">
      <c r="A5626" s="116">
        <v>5626</v>
      </c>
      <c r="B5626" s="129">
        <v>44098</v>
      </c>
      <c r="C5626" s="118">
        <f t="shared" si="239"/>
        <v>9</v>
      </c>
      <c r="D5626" s="120" t="s">
        <v>25</v>
      </c>
      <c r="E5626" s="120" t="s">
        <v>12476</v>
      </c>
      <c r="F5626" s="211" t="s">
        <v>12477</v>
      </c>
      <c r="G5626" s="119" t="s">
        <v>12478</v>
      </c>
      <c r="H5626" s="121" t="s">
        <v>97</v>
      </c>
      <c r="I5626" s="119" t="s">
        <v>30</v>
      </c>
      <c r="J5626" s="121" t="s">
        <v>77</v>
      </c>
      <c r="K5626" s="120" t="s">
        <v>65</v>
      </c>
      <c r="L5626" s="120" t="s">
        <v>32</v>
      </c>
      <c r="M5626" s="120" t="s">
        <v>33</v>
      </c>
      <c r="N5626" s="131">
        <v>44102</v>
      </c>
      <c r="O5626" s="131">
        <v>44286</v>
      </c>
      <c r="P5626" s="124">
        <f t="shared" si="240"/>
        <v>3</v>
      </c>
      <c r="Q5626" s="118">
        <v>2</v>
      </c>
      <c r="R5626" s="125">
        <f ca="1">TODAY()-O5626</f>
        <v>392</v>
      </c>
    </row>
    <row r="5627" spans="1:25" ht="27.6">
      <c r="A5627" s="116">
        <v>5627</v>
      </c>
      <c r="B5627" s="129">
        <v>44098</v>
      </c>
      <c r="C5627" s="118">
        <f t="shared" si="239"/>
        <v>9</v>
      </c>
      <c r="D5627" s="120" t="s">
        <v>25</v>
      </c>
      <c r="E5627" s="120" t="s">
        <v>12479</v>
      </c>
      <c r="F5627" s="211" t="s">
        <v>12480</v>
      </c>
      <c r="G5627" s="119" t="s">
        <v>12481</v>
      </c>
      <c r="H5627" s="121" t="s">
        <v>29</v>
      </c>
      <c r="I5627" s="121" t="s">
        <v>30</v>
      </c>
      <c r="J5627" s="121" t="s">
        <v>1544</v>
      </c>
      <c r="K5627" s="120" t="s">
        <v>65</v>
      </c>
      <c r="L5627" s="120" t="s">
        <v>32</v>
      </c>
      <c r="M5627" s="120" t="s">
        <v>33</v>
      </c>
      <c r="N5627" s="131">
        <v>44102</v>
      </c>
      <c r="O5627" s="131">
        <v>44321</v>
      </c>
      <c r="P5627" s="124">
        <f t="shared" si="240"/>
        <v>5</v>
      </c>
      <c r="Q5627" s="118">
        <v>4</v>
      </c>
      <c r="R5627" s="125">
        <f ca="1">TODAY()-O5627</f>
        <v>357</v>
      </c>
    </row>
    <row r="5628" spans="1:25">
      <c r="A5628" s="116">
        <v>5628</v>
      </c>
      <c r="B5628" s="129">
        <v>44098</v>
      </c>
      <c r="C5628" s="118">
        <f t="shared" si="239"/>
        <v>9</v>
      </c>
      <c r="D5628" s="120" t="s">
        <v>25</v>
      </c>
      <c r="E5628" s="120" t="s">
        <v>12482</v>
      </c>
      <c r="F5628" s="211" t="s">
        <v>12483</v>
      </c>
      <c r="G5628" s="119" t="s">
        <v>12484</v>
      </c>
      <c r="H5628" s="121" t="s">
        <v>29</v>
      </c>
      <c r="I5628" s="119" t="s">
        <v>30</v>
      </c>
      <c r="J5628" s="121" t="s">
        <v>77</v>
      </c>
      <c r="K5628" s="120"/>
      <c r="L5628" s="120" t="s">
        <v>32</v>
      </c>
      <c r="M5628" s="120" t="s">
        <v>78</v>
      </c>
      <c r="P5628" s="124">
        <f t="shared" si="240"/>
        <v>0</v>
      </c>
      <c r="U5628" s="126" t="s">
        <v>12485</v>
      </c>
      <c r="V5628" s="126" t="s">
        <v>7098</v>
      </c>
    </row>
    <row r="5629" spans="1:25" ht="27.6">
      <c r="A5629" s="116">
        <v>5629</v>
      </c>
      <c r="B5629" s="129">
        <v>44098</v>
      </c>
      <c r="C5629" s="118">
        <f t="shared" si="239"/>
        <v>9</v>
      </c>
      <c r="D5629" s="120" t="s">
        <v>25</v>
      </c>
      <c r="E5629" s="120" t="s">
        <v>12486</v>
      </c>
      <c r="F5629" s="211" t="s">
        <v>12487</v>
      </c>
      <c r="G5629" s="119" t="s">
        <v>12488</v>
      </c>
      <c r="H5629" s="121" t="s">
        <v>6799</v>
      </c>
      <c r="I5629" s="121" t="s">
        <v>30</v>
      </c>
      <c r="J5629" s="121" t="s">
        <v>7131</v>
      </c>
      <c r="K5629" s="120"/>
      <c r="L5629" s="120" t="s">
        <v>32</v>
      </c>
      <c r="M5629" s="120" t="s">
        <v>78</v>
      </c>
      <c r="P5629" s="124">
        <f t="shared" si="240"/>
        <v>0</v>
      </c>
      <c r="U5629" s="126" t="s">
        <v>12489</v>
      </c>
      <c r="V5629" s="126" t="s">
        <v>7098</v>
      </c>
    </row>
    <row r="5630" spans="1:25">
      <c r="A5630" s="116">
        <v>5630</v>
      </c>
      <c r="B5630" s="129">
        <v>44410</v>
      </c>
      <c r="C5630" s="118">
        <f t="shared" si="239"/>
        <v>8</v>
      </c>
      <c r="D5630" s="120" t="s">
        <v>25</v>
      </c>
      <c r="E5630" s="120" t="s">
        <v>12490</v>
      </c>
      <c r="F5630" s="212" t="s">
        <v>7140</v>
      </c>
      <c r="G5630" s="119" t="s">
        <v>2721</v>
      </c>
      <c r="H5630" s="121" t="s">
        <v>76</v>
      </c>
      <c r="I5630" s="119" t="s">
        <v>30</v>
      </c>
      <c r="J5630" s="121" t="s">
        <v>77</v>
      </c>
      <c r="K5630" s="121" t="s">
        <v>65</v>
      </c>
      <c r="L5630" s="131" t="s">
        <v>32</v>
      </c>
      <c r="M5630" s="120" t="s">
        <v>33</v>
      </c>
      <c r="N5630" s="131">
        <v>44413</v>
      </c>
      <c r="O5630" s="131">
        <v>44446</v>
      </c>
    </row>
    <row r="5631" spans="1:25">
      <c r="A5631" s="116">
        <v>5631</v>
      </c>
      <c r="B5631" s="129">
        <v>44098</v>
      </c>
      <c r="C5631" s="118">
        <f t="shared" si="239"/>
        <v>9</v>
      </c>
      <c r="D5631" s="120" t="s">
        <v>25</v>
      </c>
      <c r="E5631" s="120" t="s">
        <v>12491</v>
      </c>
      <c r="F5631" s="211" t="s">
        <v>7529</v>
      </c>
      <c r="G5631" s="119" t="s">
        <v>7662</v>
      </c>
      <c r="H5631" s="121" t="s">
        <v>6816</v>
      </c>
      <c r="I5631" s="119" t="s">
        <v>30</v>
      </c>
      <c r="J5631" s="121" t="s">
        <v>87</v>
      </c>
      <c r="K5631" s="120"/>
      <c r="L5631" s="120" t="s">
        <v>32</v>
      </c>
      <c r="M5631" s="120" t="s">
        <v>78</v>
      </c>
      <c r="P5631" s="124">
        <f>IF(O5631&lt;&gt;0,MONTH(O5631),0)</f>
        <v>0</v>
      </c>
      <c r="U5631" s="126" t="s">
        <v>12492</v>
      </c>
      <c r="V5631" s="126" t="s">
        <v>7098</v>
      </c>
    </row>
    <row r="5632" spans="1:25">
      <c r="A5632" s="116">
        <v>5632</v>
      </c>
      <c r="B5632" s="129">
        <v>44440</v>
      </c>
      <c r="D5632" s="120" t="s">
        <v>25</v>
      </c>
      <c r="E5632" s="120" t="s">
        <v>12493</v>
      </c>
      <c r="F5632" s="212" t="s">
        <v>351</v>
      </c>
      <c r="G5632" s="119" t="s">
        <v>12494</v>
      </c>
      <c r="H5632" s="121" t="s">
        <v>41</v>
      </c>
      <c r="I5632" s="121" t="s">
        <v>30</v>
      </c>
      <c r="J5632" s="121" t="s">
        <v>7553</v>
      </c>
      <c r="K5632" s="121" t="s">
        <v>65</v>
      </c>
      <c r="L5632" s="131" t="s">
        <v>32</v>
      </c>
      <c r="M5632" s="120" t="s">
        <v>33</v>
      </c>
      <c r="N5632" s="131">
        <v>44447</v>
      </c>
      <c r="O5632" s="131">
        <v>44481</v>
      </c>
    </row>
    <row r="5633" spans="1:23">
      <c r="A5633" s="116">
        <v>5633</v>
      </c>
      <c r="B5633" s="129">
        <v>44098</v>
      </c>
      <c r="C5633" s="118">
        <f>IF(B5633&lt;&gt;0,MONTH(B5633),0)</f>
        <v>9</v>
      </c>
      <c r="D5633" s="120" t="s">
        <v>25</v>
      </c>
      <c r="E5633" s="120" t="s">
        <v>12495</v>
      </c>
      <c r="F5633" s="211" t="s">
        <v>12496</v>
      </c>
      <c r="G5633" s="119" t="s">
        <v>2623</v>
      </c>
      <c r="H5633" s="121" t="s">
        <v>6816</v>
      </c>
      <c r="I5633" s="119" t="s">
        <v>30</v>
      </c>
      <c r="J5633" s="121" t="s">
        <v>87</v>
      </c>
      <c r="K5633" s="120"/>
      <c r="L5633" s="120" t="s">
        <v>32</v>
      </c>
      <c r="M5633" s="120" t="s">
        <v>78</v>
      </c>
      <c r="P5633" s="124">
        <f>IF(O5633&lt;&gt;0,MONTH(O5633),0)</f>
        <v>0</v>
      </c>
      <c r="U5633" s="126" t="s">
        <v>12497</v>
      </c>
      <c r="V5633" s="126" t="s">
        <v>7098</v>
      </c>
    </row>
    <row r="5634" spans="1:23">
      <c r="A5634" s="116">
        <v>5634</v>
      </c>
      <c r="B5634" s="129">
        <v>44098</v>
      </c>
      <c r="C5634" s="118">
        <f>IF(B5634&lt;&gt;0,MONTH(B5634),0)</f>
        <v>9</v>
      </c>
      <c r="D5634" s="120" t="s">
        <v>25</v>
      </c>
      <c r="E5634" s="120" t="s">
        <v>12498</v>
      </c>
      <c r="F5634" s="211" t="s">
        <v>12499</v>
      </c>
      <c r="G5634" s="119" t="s">
        <v>10372</v>
      </c>
      <c r="H5634" s="121" t="s">
        <v>3345</v>
      </c>
      <c r="I5634" s="119" t="s">
        <v>30</v>
      </c>
      <c r="J5634" s="121" t="s">
        <v>77</v>
      </c>
      <c r="K5634" s="120"/>
      <c r="L5634" s="120" t="s">
        <v>32</v>
      </c>
      <c r="M5634" s="120" t="s">
        <v>78</v>
      </c>
      <c r="P5634" s="124">
        <f>IF(O5634&lt;&gt;0,MONTH(O5634),0)</f>
        <v>0</v>
      </c>
      <c r="U5634" s="126" t="s">
        <v>12500</v>
      </c>
      <c r="V5634" s="126" t="s">
        <v>12501</v>
      </c>
      <c r="W5634" s="126" t="s">
        <v>125</v>
      </c>
    </row>
    <row r="5635" spans="1:23">
      <c r="A5635" s="116">
        <v>5635</v>
      </c>
      <c r="B5635" s="129">
        <v>44440</v>
      </c>
      <c r="D5635" s="120" t="s">
        <v>25</v>
      </c>
      <c r="E5635" s="120" t="s">
        <v>12502</v>
      </c>
      <c r="F5635" s="212" t="s">
        <v>12503</v>
      </c>
      <c r="G5635" s="119" t="s">
        <v>12504</v>
      </c>
      <c r="H5635" s="121" t="s">
        <v>97</v>
      </c>
      <c r="I5635" s="119" t="s">
        <v>30</v>
      </c>
      <c r="J5635" s="121" t="s">
        <v>77</v>
      </c>
      <c r="K5635" s="121" t="s">
        <v>584</v>
      </c>
      <c r="L5635" s="131" t="s">
        <v>32</v>
      </c>
      <c r="M5635" s="120" t="s">
        <v>78</v>
      </c>
    </row>
    <row r="5636" spans="1:23" ht="27.6">
      <c r="A5636" s="116">
        <v>5636</v>
      </c>
      <c r="B5636" s="129">
        <v>44098</v>
      </c>
      <c r="C5636" s="118">
        <f t="shared" ref="C5636:C5647" si="241">IF(B5636&lt;&gt;0,MONTH(B5636),0)</f>
        <v>9</v>
      </c>
      <c r="D5636" s="120" t="s">
        <v>25</v>
      </c>
      <c r="E5636" s="120" t="s">
        <v>12505</v>
      </c>
      <c r="F5636" s="211" t="s">
        <v>12506</v>
      </c>
      <c r="G5636" s="119" t="s">
        <v>12507</v>
      </c>
      <c r="H5636" s="121" t="s">
        <v>3345</v>
      </c>
      <c r="I5636" s="121" t="s">
        <v>30</v>
      </c>
      <c r="J5636" s="121" t="s">
        <v>7142</v>
      </c>
      <c r="K5636" s="120"/>
      <c r="L5636" s="120" t="s">
        <v>32</v>
      </c>
      <c r="M5636" s="120" t="s">
        <v>78</v>
      </c>
      <c r="P5636" s="124">
        <f t="shared" ref="P5636:P5647" si="242">IF(O5636&lt;&gt;0,MONTH(O5636),0)</f>
        <v>0</v>
      </c>
    </row>
    <row r="5637" spans="1:23">
      <c r="A5637" s="116">
        <v>5637</v>
      </c>
      <c r="B5637" s="129">
        <v>44098</v>
      </c>
      <c r="C5637" s="118">
        <f t="shared" si="241"/>
        <v>9</v>
      </c>
      <c r="D5637" s="120" t="s">
        <v>25</v>
      </c>
      <c r="E5637" s="120" t="s">
        <v>12508</v>
      </c>
      <c r="F5637" s="211" t="s">
        <v>5885</v>
      </c>
      <c r="G5637" s="119" t="s">
        <v>8885</v>
      </c>
      <c r="H5637" s="121" t="s">
        <v>3345</v>
      </c>
      <c r="I5637" s="119" t="s">
        <v>30</v>
      </c>
      <c r="J5637" s="121" t="s">
        <v>87</v>
      </c>
      <c r="K5637" s="120" t="s">
        <v>65</v>
      </c>
      <c r="L5637" s="120" t="s">
        <v>32</v>
      </c>
      <c r="M5637" s="120" t="s">
        <v>33</v>
      </c>
      <c r="N5637" s="131">
        <v>44140</v>
      </c>
      <c r="O5637" s="131">
        <v>44250</v>
      </c>
      <c r="P5637" s="124">
        <f t="shared" si="242"/>
        <v>2</v>
      </c>
      <c r="R5637" s="125">
        <f ca="1">TODAY()-O5637</f>
        <v>428</v>
      </c>
    </row>
    <row r="5638" spans="1:23">
      <c r="A5638" s="116">
        <v>5638</v>
      </c>
      <c r="B5638" s="129">
        <v>44098</v>
      </c>
      <c r="C5638" s="118">
        <f t="shared" si="241"/>
        <v>9</v>
      </c>
      <c r="D5638" s="120" t="s">
        <v>25</v>
      </c>
      <c r="E5638" s="120" t="s">
        <v>12509</v>
      </c>
      <c r="F5638" s="211" t="s">
        <v>12510</v>
      </c>
      <c r="G5638" s="119" t="s">
        <v>12511</v>
      </c>
      <c r="H5638" s="121" t="s">
        <v>3345</v>
      </c>
      <c r="I5638" s="119" t="s">
        <v>30</v>
      </c>
      <c r="J5638" s="121" t="s">
        <v>87</v>
      </c>
      <c r="K5638" s="120"/>
      <c r="L5638" s="120" t="s">
        <v>32</v>
      </c>
      <c r="M5638" s="120" t="s">
        <v>78</v>
      </c>
      <c r="P5638" s="124">
        <f t="shared" si="242"/>
        <v>0</v>
      </c>
    </row>
    <row r="5639" spans="1:23">
      <c r="A5639" s="116">
        <v>5639</v>
      </c>
      <c r="B5639" s="129">
        <v>44098</v>
      </c>
      <c r="C5639" s="118">
        <f t="shared" si="241"/>
        <v>9</v>
      </c>
      <c r="D5639" s="120" t="s">
        <v>25</v>
      </c>
      <c r="E5639" s="120" t="s">
        <v>12512</v>
      </c>
      <c r="F5639" s="211" t="s">
        <v>12513</v>
      </c>
      <c r="G5639" s="119" t="s">
        <v>12514</v>
      </c>
      <c r="H5639" s="121" t="s">
        <v>3345</v>
      </c>
      <c r="I5639" s="119" t="s">
        <v>30</v>
      </c>
      <c r="J5639" s="121" t="s">
        <v>31</v>
      </c>
      <c r="K5639" s="120"/>
      <c r="L5639" s="120" t="s">
        <v>32</v>
      </c>
      <c r="M5639" s="120" t="s">
        <v>33</v>
      </c>
      <c r="N5639" s="131">
        <v>44102</v>
      </c>
      <c r="O5639" s="131">
        <v>44110</v>
      </c>
      <c r="P5639" s="124">
        <f t="shared" si="242"/>
        <v>10</v>
      </c>
      <c r="R5639" s="125">
        <f ca="1">TODAY()-O5639</f>
        <v>568</v>
      </c>
      <c r="S5639" s="120" t="s">
        <v>92</v>
      </c>
    </row>
    <row r="5640" spans="1:23">
      <c r="A5640" s="116">
        <v>5640</v>
      </c>
      <c r="B5640" s="129">
        <v>44098</v>
      </c>
      <c r="C5640" s="118">
        <f t="shared" si="241"/>
        <v>9</v>
      </c>
      <c r="D5640" s="120" t="s">
        <v>25</v>
      </c>
      <c r="E5640" s="120" t="s">
        <v>12515</v>
      </c>
      <c r="F5640" s="211" t="s">
        <v>12516</v>
      </c>
      <c r="G5640" s="119" t="s">
        <v>7323</v>
      </c>
      <c r="H5640" s="121" t="s">
        <v>97</v>
      </c>
      <c r="I5640" s="119" t="s">
        <v>30</v>
      </c>
      <c r="J5640" s="121" t="s">
        <v>31</v>
      </c>
      <c r="K5640" s="120"/>
      <c r="L5640" s="120" t="s">
        <v>32</v>
      </c>
      <c r="M5640" s="120" t="s">
        <v>78</v>
      </c>
      <c r="P5640" s="124">
        <f t="shared" si="242"/>
        <v>0</v>
      </c>
    </row>
    <row r="5641" spans="1:23">
      <c r="A5641" s="116">
        <v>5641</v>
      </c>
      <c r="B5641" s="129">
        <v>44098</v>
      </c>
      <c r="C5641" s="118">
        <f t="shared" si="241"/>
        <v>9</v>
      </c>
      <c r="D5641" s="120" t="s">
        <v>25</v>
      </c>
      <c r="E5641" s="120" t="s">
        <v>12517</v>
      </c>
      <c r="F5641" s="211" t="s">
        <v>399</v>
      </c>
      <c r="G5641" s="119" t="s">
        <v>12518</v>
      </c>
      <c r="H5641" s="121" t="s">
        <v>8423</v>
      </c>
      <c r="I5641" s="121" t="s">
        <v>30</v>
      </c>
      <c r="J5641" s="121" t="s">
        <v>5018</v>
      </c>
      <c r="K5641" s="120" t="s">
        <v>65</v>
      </c>
      <c r="L5641" s="120" t="s">
        <v>32</v>
      </c>
      <c r="M5641" s="120" t="s">
        <v>33</v>
      </c>
      <c r="N5641" s="131">
        <v>44102</v>
      </c>
      <c r="O5641" s="131">
        <v>44250</v>
      </c>
      <c r="P5641" s="124">
        <f t="shared" si="242"/>
        <v>2</v>
      </c>
      <c r="Q5641" s="118">
        <v>2</v>
      </c>
      <c r="R5641" s="125">
        <f ca="1">TODAY()-O5641</f>
        <v>428</v>
      </c>
    </row>
    <row r="5642" spans="1:23">
      <c r="A5642" s="116">
        <v>5642</v>
      </c>
      <c r="B5642" s="129">
        <v>44098</v>
      </c>
      <c r="C5642" s="118">
        <f t="shared" si="241"/>
        <v>9</v>
      </c>
      <c r="D5642" s="120" t="s">
        <v>25</v>
      </c>
      <c r="E5642" s="120" t="s">
        <v>12519</v>
      </c>
      <c r="F5642" s="211" t="s">
        <v>2785</v>
      </c>
      <c r="G5642" s="119" t="s">
        <v>12520</v>
      </c>
      <c r="H5642" s="121" t="s">
        <v>3345</v>
      </c>
      <c r="I5642" s="119" t="s">
        <v>30</v>
      </c>
      <c r="J5642" s="121" t="s">
        <v>87</v>
      </c>
      <c r="K5642" s="120"/>
      <c r="L5642" s="120" t="s">
        <v>32</v>
      </c>
      <c r="M5642" s="120" t="s">
        <v>78</v>
      </c>
      <c r="P5642" s="124">
        <f t="shared" si="242"/>
        <v>0</v>
      </c>
    </row>
    <row r="5643" spans="1:23">
      <c r="A5643" s="116">
        <v>5643</v>
      </c>
      <c r="B5643" s="129">
        <v>44098</v>
      </c>
      <c r="C5643" s="118">
        <f t="shared" si="241"/>
        <v>9</v>
      </c>
      <c r="D5643" s="120" t="s">
        <v>25</v>
      </c>
      <c r="E5643" s="120" t="s">
        <v>12521</v>
      </c>
      <c r="F5643" s="211" t="s">
        <v>12522</v>
      </c>
      <c r="G5643" s="119" t="s">
        <v>12523</v>
      </c>
      <c r="H5643" s="121" t="s">
        <v>3345</v>
      </c>
      <c r="I5643" s="121" t="s">
        <v>30</v>
      </c>
      <c r="J5643" s="121" t="s">
        <v>7726</v>
      </c>
      <c r="K5643" s="120" t="s">
        <v>65</v>
      </c>
      <c r="L5643" s="120" t="s">
        <v>32</v>
      </c>
      <c r="M5643" s="120" t="s">
        <v>33</v>
      </c>
      <c r="N5643" s="131">
        <v>44102</v>
      </c>
      <c r="O5643" s="131">
        <v>44250</v>
      </c>
      <c r="P5643" s="124">
        <f t="shared" si="242"/>
        <v>2</v>
      </c>
      <c r="Q5643" s="118">
        <v>2</v>
      </c>
      <c r="R5643" s="125">
        <f ca="1">TODAY()-O5643</f>
        <v>428</v>
      </c>
    </row>
    <row r="5644" spans="1:23" ht="41.4">
      <c r="A5644" s="116">
        <v>5644</v>
      </c>
      <c r="B5644" s="129">
        <v>44098</v>
      </c>
      <c r="C5644" s="118">
        <f t="shared" si="241"/>
        <v>9</v>
      </c>
      <c r="D5644" s="120" t="s">
        <v>25</v>
      </c>
      <c r="E5644" s="120" t="s">
        <v>12524</v>
      </c>
      <c r="F5644" s="211" t="s">
        <v>12525</v>
      </c>
      <c r="G5644" s="119" t="s">
        <v>1089</v>
      </c>
      <c r="H5644" s="121" t="s">
        <v>3345</v>
      </c>
      <c r="I5644" s="119" t="s">
        <v>30</v>
      </c>
      <c r="J5644" s="121" t="s">
        <v>77</v>
      </c>
      <c r="K5644" s="120"/>
      <c r="L5644" s="120" t="s">
        <v>32</v>
      </c>
      <c r="M5644" s="120" t="s">
        <v>78</v>
      </c>
      <c r="P5644" s="124">
        <f t="shared" si="242"/>
        <v>0</v>
      </c>
    </row>
    <row r="5645" spans="1:23">
      <c r="A5645" s="116">
        <v>5645</v>
      </c>
      <c r="B5645" s="129">
        <v>44098</v>
      </c>
      <c r="C5645" s="118">
        <f t="shared" si="241"/>
        <v>9</v>
      </c>
      <c r="D5645" s="120" t="s">
        <v>25</v>
      </c>
      <c r="E5645" s="120" t="s">
        <v>12526</v>
      </c>
      <c r="F5645" s="211" t="s">
        <v>12527</v>
      </c>
      <c r="G5645" s="119" t="s">
        <v>12528</v>
      </c>
      <c r="H5645" s="121" t="s">
        <v>3345</v>
      </c>
      <c r="I5645" s="121" t="s">
        <v>30</v>
      </c>
      <c r="J5645" s="121" t="s">
        <v>5018</v>
      </c>
      <c r="K5645" s="120"/>
      <c r="L5645" s="120" t="s">
        <v>32</v>
      </c>
      <c r="M5645" s="120" t="s">
        <v>184</v>
      </c>
      <c r="P5645" s="124">
        <f t="shared" si="242"/>
        <v>0</v>
      </c>
    </row>
    <row r="5646" spans="1:23" ht="27.6">
      <c r="A5646" s="116">
        <v>5646</v>
      </c>
      <c r="B5646" s="129">
        <v>44098</v>
      </c>
      <c r="C5646" s="118">
        <f t="shared" si="241"/>
        <v>9</v>
      </c>
      <c r="D5646" s="120" t="s">
        <v>25</v>
      </c>
      <c r="E5646" s="120" t="s">
        <v>12529</v>
      </c>
      <c r="F5646" s="211" t="s">
        <v>12530</v>
      </c>
      <c r="G5646" s="119" t="s">
        <v>12531</v>
      </c>
      <c r="H5646" s="121" t="s">
        <v>3345</v>
      </c>
      <c r="I5646" s="119" t="s">
        <v>30</v>
      </c>
      <c r="J5646" s="121" t="s">
        <v>77</v>
      </c>
      <c r="K5646" s="120"/>
      <c r="L5646" s="120" t="s">
        <v>32</v>
      </c>
      <c r="M5646" s="120" t="s">
        <v>78</v>
      </c>
      <c r="P5646" s="124">
        <f t="shared" si="242"/>
        <v>0</v>
      </c>
    </row>
    <row r="5647" spans="1:23">
      <c r="A5647" s="116">
        <v>5647</v>
      </c>
      <c r="B5647" s="129">
        <v>44098</v>
      </c>
      <c r="C5647" s="118">
        <f t="shared" si="241"/>
        <v>9</v>
      </c>
      <c r="D5647" s="120" t="s">
        <v>25</v>
      </c>
      <c r="E5647" s="120" t="s">
        <v>12532</v>
      </c>
      <c r="F5647" s="211" t="s">
        <v>12499</v>
      </c>
      <c r="G5647" s="119" t="s">
        <v>9748</v>
      </c>
      <c r="H5647" s="121" t="s">
        <v>3345</v>
      </c>
      <c r="I5647" s="119" t="s">
        <v>30</v>
      </c>
      <c r="J5647" s="121" t="s">
        <v>77</v>
      </c>
      <c r="K5647" s="120"/>
      <c r="L5647" s="120" t="s">
        <v>32</v>
      </c>
      <c r="M5647" s="120" t="s">
        <v>78</v>
      </c>
      <c r="P5647" s="124">
        <f t="shared" si="242"/>
        <v>0</v>
      </c>
    </row>
    <row r="5648" spans="1:23" ht="27.6">
      <c r="A5648" s="116">
        <v>5648</v>
      </c>
      <c r="B5648" s="129">
        <v>44461</v>
      </c>
      <c r="D5648" s="120" t="s">
        <v>580</v>
      </c>
      <c r="E5648" s="120" t="s">
        <v>12533</v>
      </c>
      <c r="F5648" s="212" t="s">
        <v>12534</v>
      </c>
      <c r="G5648" s="119" t="s">
        <v>4959</v>
      </c>
      <c r="H5648" s="121" t="s">
        <v>29</v>
      </c>
      <c r="I5648" s="119" t="s">
        <v>30</v>
      </c>
      <c r="J5648" s="121" t="s">
        <v>7087</v>
      </c>
      <c r="K5648" s="121" t="s">
        <v>65</v>
      </c>
      <c r="L5648" s="131" t="s">
        <v>5152</v>
      </c>
      <c r="M5648" s="120" t="s">
        <v>78</v>
      </c>
    </row>
    <row r="5649" spans="1:25">
      <c r="A5649" s="116">
        <v>5649</v>
      </c>
      <c r="B5649" s="129">
        <v>44099</v>
      </c>
      <c r="C5649" s="118">
        <f t="shared" ref="C5649:C5654" si="243">IF(B5649&lt;&gt;0,MONTH(B5649),0)</f>
        <v>9</v>
      </c>
      <c r="D5649" s="120" t="s">
        <v>25</v>
      </c>
      <c r="E5649" s="120" t="s">
        <v>12535</v>
      </c>
      <c r="F5649" s="211" t="s">
        <v>5652</v>
      </c>
      <c r="G5649" s="119" t="s">
        <v>12536</v>
      </c>
      <c r="H5649" s="121" t="s">
        <v>3345</v>
      </c>
      <c r="I5649" s="121" t="s">
        <v>30</v>
      </c>
      <c r="J5649" s="121" t="s">
        <v>1544</v>
      </c>
      <c r="K5649" s="120" t="s">
        <v>65</v>
      </c>
      <c r="L5649" s="120" t="s">
        <v>32</v>
      </c>
      <c r="M5649" s="120" t="s">
        <v>33</v>
      </c>
      <c r="N5649" s="131">
        <v>44102</v>
      </c>
      <c r="O5649" s="131">
        <v>44250</v>
      </c>
      <c r="P5649" s="124">
        <f t="shared" ref="P5649:P5654" si="244">IF(O5649&lt;&gt;0,MONTH(O5649),0)</f>
        <v>2</v>
      </c>
      <c r="Q5649" s="118">
        <v>2</v>
      </c>
      <c r="R5649" s="125">
        <f ca="1">TODAY()-O5649</f>
        <v>428</v>
      </c>
    </row>
    <row r="5650" spans="1:25">
      <c r="A5650" s="116">
        <v>5650</v>
      </c>
      <c r="B5650" s="129">
        <v>44099</v>
      </c>
      <c r="C5650" s="118">
        <f t="shared" si="243"/>
        <v>9</v>
      </c>
      <c r="D5650" s="120" t="s">
        <v>25</v>
      </c>
      <c r="E5650" s="120" t="s">
        <v>12537</v>
      </c>
      <c r="F5650" s="211" t="s">
        <v>12538</v>
      </c>
      <c r="G5650" s="119" t="s">
        <v>10329</v>
      </c>
      <c r="H5650" s="121" t="s">
        <v>97</v>
      </c>
      <c r="I5650" s="119" t="s">
        <v>30</v>
      </c>
      <c r="J5650" s="121" t="s">
        <v>77</v>
      </c>
      <c r="K5650" s="120"/>
      <c r="L5650" s="120" t="s">
        <v>32</v>
      </c>
      <c r="M5650" s="120" t="s">
        <v>78</v>
      </c>
      <c r="P5650" s="124">
        <f t="shared" si="244"/>
        <v>0</v>
      </c>
      <c r="Y5650" s="116" t="s">
        <v>12539</v>
      </c>
    </row>
    <row r="5651" spans="1:25">
      <c r="A5651" s="116">
        <v>5651</v>
      </c>
      <c r="B5651" s="129">
        <v>44099</v>
      </c>
      <c r="C5651" s="118">
        <f t="shared" si="243"/>
        <v>9</v>
      </c>
      <c r="D5651" s="120" t="s">
        <v>25</v>
      </c>
      <c r="E5651" s="120" t="s">
        <v>12540</v>
      </c>
      <c r="F5651" s="211" t="s">
        <v>7636</v>
      </c>
      <c r="G5651" s="119" t="s">
        <v>875</v>
      </c>
      <c r="H5651" s="121" t="s">
        <v>6816</v>
      </c>
      <c r="I5651" s="121" t="s">
        <v>30</v>
      </c>
      <c r="J5651" s="121" t="s">
        <v>7216</v>
      </c>
      <c r="K5651" s="120"/>
      <c r="L5651" s="120" t="s">
        <v>32</v>
      </c>
      <c r="M5651" s="120" t="s">
        <v>33</v>
      </c>
      <c r="N5651" s="131">
        <v>44102</v>
      </c>
      <c r="O5651" s="131">
        <v>44110</v>
      </c>
      <c r="P5651" s="124">
        <f t="shared" si="244"/>
        <v>10</v>
      </c>
      <c r="R5651" s="125">
        <f ca="1">TODAY()-O5651</f>
        <v>568</v>
      </c>
      <c r="S5651" s="120" t="s">
        <v>92</v>
      </c>
    </row>
    <row r="5652" spans="1:25">
      <c r="A5652" s="116">
        <v>5652</v>
      </c>
      <c r="B5652" s="129">
        <v>44099</v>
      </c>
      <c r="C5652" s="118">
        <f t="shared" si="243"/>
        <v>9</v>
      </c>
      <c r="D5652" s="120" t="s">
        <v>25</v>
      </c>
      <c r="E5652" s="120" t="s">
        <v>12541</v>
      </c>
      <c r="F5652" s="211" t="s">
        <v>12542</v>
      </c>
      <c r="G5652" s="119" t="s">
        <v>12543</v>
      </c>
      <c r="H5652" s="121" t="s">
        <v>6816</v>
      </c>
      <c r="I5652" s="119" t="s">
        <v>30</v>
      </c>
      <c r="J5652" s="121" t="s">
        <v>87</v>
      </c>
      <c r="K5652" s="120"/>
      <c r="L5652" s="120" t="s">
        <v>32</v>
      </c>
      <c r="M5652" s="120" t="s">
        <v>78</v>
      </c>
      <c r="P5652" s="124">
        <f t="shared" si="244"/>
        <v>0</v>
      </c>
    </row>
    <row r="5653" spans="1:25">
      <c r="A5653" s="116">
        <v>5653</v>
      </c>
      <c r="B5653" s="129">
        <v>44099</v>
      </c>
      <c r="C5653" s="118">
        <f t="shared" si="243"/>
        <v>9</v>
      </c>
      <c r="D5653" s="120" t="s">
        <v>25</v>
      </c>
      <c r="E5653" s="120" t="s">
        <v>12544</v>
      </c>
      <c r="F5653" s="211" t="s">
        <v>7395</v>
      </c>
      <c r="G5653" s="119" t="s">
        <v>12545</v>
      </c>
      <c r="H5653" s="121" t="s">
        <v>97</v>
      </c>
      <c r="I5653" s="119" t="s">
        <v>30</v>
      </c>
      <c r="J5653" s="121" t="s">
        <v>77</v>
      </c>
      <c r="K5653" s="120"/>
      <c r="L5653" s="120" t="s">
        <v>32</v>
      </c>
      <c r="M5653" s="120" t="s">
        <v>78</v>
      </c>
      <c r="P5653" s="124">
        <f t="shared" si="244"/>
        <v>0</v>
      </c>
    </row>
    <row r="5654" spans="1:25">
      <c r="A5654" s="116">
        <v>5654</v>
      </c>
      <c r="B5654" s="129">
        <v>44099</v>
      </c>
      <c r="C5654" s="118">
        <f t="shared" si="243"/>
        <v>9</v>
      </c>
      <c r="D5654" s="120" t="s">
        <v>25</v>
      </c>
      <c r="E5654" s="120" t="s">
        <v>12546</v>
      </c>
      <c r="F5654" s="211" t="s">
        <v>7395</v>
      </c>
      <c r="G5654" s="119" t="s">
        <v>5266</v>
      </c>
      <c r="H5654" s="121" t="s">
        <v>6799</v>
      </c>
      <c r="I5654" s="121" t="s">
        <v>30</v>
      </c>
      <c r="J5654" s="121" t="s">
        <v>7142</v>
      </c>
      <c r="K5654" s="120" t="s">
        <v>65</v>
      </c>
      <c r="L5654" s="120" t="s">
        <v>32</v>
      </c>
      <c r="M5654" s="120" t="s">
        <v>33</v>
      </c>
      <c r="N5654" s="131">
        <v>44102</v>
      </c>
      <c r="O5654" s="131">
        <v>44396</v>
      </c>
      <c r="P5654" s="124">
        <f t="shared" si="244"/>
        <v>7</v>
      </c>
      <c r="Q5654" s="118">
        <v>2</v>
      </c>
      <c r="R5654" s="125">
        <f ca="1">TODAY()-O5654</f>
        <v>282</v>
      </c>
    </row>
    <row r="5655" spans="1:25">
      <c r="A5655" s="116">
        <v>5655</v>
      </c>
      <c r="B5655" s="129">
        <v>44440</v>
      </c>
      <c r="D5655" s="120" t="s">
        <v>25</v>
      </c>
      <c r="E5655" s="120" t="s">
        <v>12547</v>
      </c>
      <c r="F5655" s="212" t="s">
        <v>12548</v>
      </c>
      <c r="G5655" s="119" t="s">
        <v>12549</v>
      </c>
      <c r="H5655" s="121" t="s">
        <v>41</v>
      </c>
      <c r="I5655" s="119" t="s">
        <v>30</v>
      </c>
      <c r="J5655" s="121" t="s">
        <v>87</v>
      </c>
      <c r="K5655" s="121" t="s">
        <v>65</v>
      </c>
      <c r="L5655" s="131" t="s">
        <v>32</v>
      </c>
      <c r="M5655" s="120" t="s">
        <v>33</v>
      </c>
      <c r="N5655" s="131">
        <v>44454</v>
      </c>
      <c r="O5655" s="131">
        <v>44481</v>
      </c>
    </row>
    <row r="5656" spans="1:25">
      <c r="A5656" s="116">
        <v>5656</v>
      </c>
      <c r="B5656" s="129">
        <v>44099</v>
      </c>
      <c r="C5656" s="118">
        <f>IF(B5656&lt;&gt;0,MONTH(B5656),0)</f>
        <v>9</v>
      </c>
      <c r="D5656" s="120" t="s">
        <v>25</v>
      </c>
      <c r="E5656" s="120" t="s">
        <v>12550</v>
      </c>
      <c r="F5656" s="211" t="s">
        <v>12551</v>
      </c>
      <c r="G5656" s="119" t="s">
        <v>12552</v>
      </c>
      <c r="H5656" s="121" t="s">
        <v>6816</v>
      </c>
      <c r="I5656" s="119" t="s">
        <v>30</v>
      </c>
      <c r="J5656" s="121" t="s">
        <v>529</v>
      </c>
      <c r="K5656" s="120"/>
      <c r="L5656" s="120" t="s">
        <v>32</v>
      </c>
      <c r="M5656" s="120" t="s">
        <v>33</v>
      </c>
      <c r="N5656" s="131">
        <v>44102</v>
      </c>
      <c r="O5656" s="131">
        <v>44110</v>
      </c>
      <c r="P5656" s="124">
        <f>IF(O5656&lt;&gt;0,MONTH(O5656),0)</f>
        <v>10</v>
      </c>
      <c r="R5656" s="125">
        <f ca="1">TODAY()-O5656</f>
        <v>568</v>
      </c>
      <c r="S5656" s="120" t="s">
        <v>92</v>
      </c>
      <c r="T5656" s="126">
        <v>44110</v>
      </c>
    </row>
    <row r="5657" spans="1:25">
      <c r="A5657" s="116">
        <v>5657</v>
      </c>
      <c r="B5657" s="129">
        <v>44102</v>
      </c>
      <c r="C5657" s="118">
        <f>IF(B5657&lt;&gt;0,MONTH(B5657),0)</f>
        <v>9</v>
      </c>
      <c r="D5657" s="120" t="s">
        <v>25</v>
      </c>
      <c r="E5657" s="120" t="s">
        <v>12553</v>
      </c>
      <c r="F5657" s="211" t="s">
        <v>2896</v>
      </c>
      <c r="G5657" s="119" t="s">
        <v>12554</v>
      </c>
      <c r="H5657" s="121" t="s">
        <v>6816</v>
      </c>
      <c r="I5657" s="119" t="s">
        <v>30</v>
      </c>
      <c r="J5657" s="121" t="s">
        <v>77</v>
      </c>
      <c r="K5657" s="120"/>
      <c r="L5657" s="120" t="s">
        <v>32</v>
      </c>
      <c r="M5657" s="120" t="s">
        <v>33</v>
      </c>
      <c r="N5657" s="131">
        <v>44103</v>
      </c>
      <c r="O5657" s="131">
        <v>44313</v>
      </c>
      <c r="P5657" s="124">
        <f>IF(O5657&lt;&gt;0,MONTH(O5657),0)</f>
        <v>4</v>
      </c>
      <c r="Q5657" s="118">
        <v>3</v>
      </c>
      <c r="R5657" s="125">
        <f ca="1">TODAY()-O5657</f>
        <v>365</v>
      </c>
      <c r="S5657" s="120" t="s">
        <v>92</v>
      </c>
      <c r="T5657" s="126">
        <v>44328</v>
      </c>
    </row>
    <row r="5658" spans="1:25">
      <c r="A5658" s="116">
        <v>5658</v>
      </c>
      <c r="B5658" s="129">
        <v>44440</v>
      </c>
      <c r="D5658" s="120" t="s">
        <v>25</v>
      </c>
      <c r="E5658" s="120" t="s">
        <v>12555</v>
      </c>
      <c r="F5658" s="212" t="s">
        <v>12556</v>
      </c>
      <c r="G5658" s="119" t="s">
        <v>12557</v>
      </c>
      <c r="H5658" s="121" t="s">
        <v>53</v>
      </c>
      <c r="I5658" s="121" t="s">
        <v>30</v>
      </c>
      <c r="J5658" s="121" t="s">
        <v>435</v>
      </c>
      <c r="K5658" s="121" t="s">
        <v>584</v>
      </c>
      <c r="L5658" s="131" t="s">
        <v>32</v>
      </c>
      <c r="M5658" s="120" t="s">
        <v>78</v>
      </c>
      <c r="S5658" s="120" t="s">
        <v>135</v>
      </c>
    </row>
    <row r="5659" spans="1:25">
      <c r="A5659" s="116">
        <v>5659</v>
      </c>
      <c r="B5659" s="129">
        <v>44103</v>
      </c>
      <c r="C5659" s="118">
        <f t="shared" ref="C5659:C5721" si="245">IF(B5659&lt;&gt;0,MONTH(B5659),0)</f>
        <v>9</v>
      </c>
      <c r="D5659" s="120" t="s">
        <v>25</v>
      </c>
      <c r="E5659" s="120" t="s">
        <v>12558</v>
      </c>
      <c r="F5659" s="211" t="s">
        <v>6836</v>
      </c>
      <c r="G5659" s="119" t="s">
        <v>12559</v>
      </c>
      <c r="H5659" s="121" t="s">
        <v>6816</v>
      </c>
      <c r="I5659" s="119" t="s">
        <v>30</v>
      </c>
      <c r="J5659" s="121" t="s">
        <v>87</v>
      </c>
      <c r="K5659" s="120"/>
      <c r="L5659" s="120" t="s">
        <v>32</v>
      </c>
      <c r="M5659" s="120" t="s">
        <v>78</v>
      </c>
      <c r="P5659" s="124">
        <f t="shared" ref="P5659:P5721" si="246">IF(O5659&lt;&gt;0,MONTH(O5659),0)</f>
        <v>0</v>
      </c>
    </row>
    <row r="5660" spans="1:25">
      <c r="A5660" s="116">
        <v>5660</v>
      </c>
      <c r="B5660" s="129">
        <v>44103</v>
      </c>
      <c r="C5660" s="118">
        <f t="shared" si="245"/>
        <v>9</v>
      </c>
      <c r="D5660" s="120" t="s">
        <v>25</v>
      </c>
      <c r="E5660" s="120" t="s">
        <v>12560</v>
      </c>
      <c r="F5660" s="211" t="s">
        <v>12561</v>
      </c>
      <c r="G5660" s="119" t="s">
        <v>12562</v>
      </c>
      <c r="H5660" s="121" t="s">
        <v>6816</v>
      </c>
      <c r="I5660" s="121" t="s">
        <v>30</v>
      </c>
      <c r="J5660" s="121" t="s">
        <v>3886</v>
      </c>
      <c r="K5660" s="120"/>
      <c r="L5660" s="120" t="s">
        <v>32</v>
      </c>
      <c r="M5660" s="120" t="s">
        <v>33</v>
      </c>
      <c r="N5660" s="131">
        <v>44110</v>
      </c>
      <c r="P5660" s="124">
        <f t="shared" si="246"/>
        <v>0</v>
      </c>
      <c r="S5660" s="120" t="s">
        <v>92</v>
      </c>
    </row>
    <row r="5661" spans="1:25">
      <c r="A5661" s="116">
        <v>5661</v>
      </c>
      <c r="B5661" s="129">
        <v>44103</v>
      </c>
      <c r="C5661" s="118">
        <f t="shared" si="245"/>
        <v>9</v>
      </c>
      <c r="D5661" s="120" t="s">
        <v>25</v>
      </c>
      <c r="E5661" s="120" t="s">
        <v>12563</v>
      </c>
      <c r="F5661" s="211" t="s">
        <v>488</v>
      </c>
      <c r="G5661" s="119" t="s">
        <v>875</v>
      </c>
      <c r="H5661" s="121" t="s">
        <v>6816</v>
      </c>
      <c r="I5661" s="119" t="s">
        <v>30</v>
      </c>
      <c r="J5661" s="121" t="s">
        <v>87</v>
      </c>
      <c r="K5661" s="120"/>
      <c r="L5661" s="120" t="s">
        <v>32</v>
      </c>
      <c r="M5661" s="120" t="s">
        <v>78</v>
      </c>
      <c r="P5661" s="124">
        <f t="shared" si="246"/>
        <v>0</v>
      </c>
    </row>
    <row r="5662" spans="1:25">
      <c r="A5662" s="116">
        <v>5662</v>
      </c>
      <c r="B5662" s="129">
        <v>44103</v>
      </c>
      <c r="C5662" s="118">
        <f t="shared" si="245"/>
        <v>9</v>
      </c>
      <c r="D5662" s="120" t="s">
        <v>25</v>
      </c>
      <c r="E5662" s="120" t="s">
        <v>12564</v>
      </c>
      <c r="F5662" s="211" t="s">
        <v>12565</v>
      </c>
      <c r="G5662" s="119" t="s">
        <v>12566</v>
      </c>
      <c r="H5662" s="121" t="s">
        <v>97</v>
      </c>
      <c r="I5662" s="121" t="s">
        <v>30</v>
      </c>
      <c r="J5662" s="121" t="s">
        <v>7216</v>
      </c>
      <c r="K5662" s="120" t="s">
        <v>65</v>
      </c>
      <c r="L5662" s="120" t="s">
        <v>32</v>
      </c>
      <c r="M5662" s="120" t="s">
        <v>33</v>
      </c>
      <c r="N5662" s="131">
        <v>44110</v>
      </c>
      <c r="O5662" s="131">
        <v>44250</v>
      </c>
      <c r="P5662" s="124">
        <f t="shared" si="246"/>
        <v>2</v>
      </c>
      <c r="Q5662" s="118">
        <v>2</v>
      </c>
      <c r="R5662" s="125">
        <f ca="1">TODAY()-O5662</f>
        <v>428</v>
      </c>
    </row>
    <row r="5663" spans="1:25">
      <c r="A5663" s="116">
        <v>5663</v>
      </c>
      <c r="B5663" s="129">
        <v>44103</v>
      </c>
      <c r="C5663" s="118">
        <f t="shared" si="245"/>
        <v>9</v>
      </c>
      <c r="D5663" s="120" t="s">
        <v>25</v>
      </c>
      <c r="E5663" s="120" t="s">
        <v>12567</v>
      </c>
      <c r="F5663" s="211" t="s">
        <v>12568</v>
      </c>
      <c r="G5663" s="119" t="s">
        <v>12569</v>
      </c>
      <c r="H5663" s="121" t="s">
        <v>6816</v>
      </c>
      <c r="I5663" s="119" t="s">
        <v>30</v>
      </c>
      <c r="J5663" s="121" t="s">
        <v>87</v>
      </c>
      <c r="K5663" s="120"/>
      <c r="L5663" s="120" t="s">
        <v>32</v>
      </c>
      <c r="M5663" s="120" t="s">
        <v>33</v>
      </c>
      <c r="N5663" s="131">
        <v>44110</v>
      </c>
      <c r="O5663" s="131">
        <v>44139</v>
      </c>
      <c r="P5663" s="124">
        <f t="shared" si="246"/>
        <v>11</v>
      </c>
      <c r="R5663" s="125">
        <f ca="1">TODAY()-O5663</f>
        <v>539</v>
      </c>
      <c r="S5663" s="120" t="s">
        <v>92</v>
      </c>
      <c r="T5663" s="126">
        <v>44139</v>
      </c>
      <c r="Y5663" s="116" t="s">
        <v>12570</v>
      </c>
    </row>
    <row r="5664" spans="1:25">
      <c r="A5664" s="116">
        <v>5664</v>
      </c>
      <c r="B5664" s="129">
        <v>44103</v>
      </c>
      <c r="C5664" s="118">
        <f t="shared" si="245"/>
        <v>9</v>
      </c>
      <c r="D5664" s="120" t="s">
        <v>25</v>
      </c>
      <c r="E5664" s="120" t="s">
        <v>12571</v>
      </c>
      <c r="F5664" s="211" t="s">
        <v>579</v>
      </c>
      <c r="G5664" s="119" t="s">
        <v>12572</v>
      </c>
      <c r="H5664" s="121" t="s">
        <v>6799</v>
      </c>
      <c r="I5664" s="119" t="s">
        <v>30</v>
      </c>
      <c r="J5664" s="121" t="s">
        <v>87</v>
      </c>
      <c r="K5664" s="120"/>
      <c r="L5664" s="120" t="s">
        <v>32</v>
      </c>
      <c r="M5664" s="120" t="s">
        <v>78</v>
      </c>
      <c r="P5664" s="124">
        <f t="shared" si="246"/>
        <v>0</v>
      </c>
    </row>
    <row r="5665" spans="1:25">
      <c r="A5665" s="116">
        <v>5665</v>
      </c>
      <c r="B5665" s="129">
        <v>44103</v>
      </c>
      <c r="C5665" s="118">
        <f t="shared" si="245"/>
        <v>9</v>
      </c>
      <c r="D5665" s="120" t="s">
        <v>25</v>
      </c>
      <c r="E5665" s="120" t="s">
        <v>12573</v>
      </c>
      <c r="F5665" s="211" t="s">
        <v>969</v>
      </c>
      <c r="G5665" s="119" t="s">
        <v>12574</v>
      </c>
      <c r="H5665" s="121" t="s">
        <v>6816</v>
      </c>
      <c r="I5665" s="119" t="s">
        <v>30</v>
      </c>
      <c r="J5665" s="121" t="s">
        <v>87</v>
      </c>
      <c r="K5665" s="120"/>
      <c r="L5665" s="120" t="s">
        <v>32</v>
      </c>
      <c r="M5665" s="120" t="s">
        <v>78</v>
      </c>
      <c r="P5665" s="124">
        <f t="shared" si="246"/>
        <v>0</v>
      </c>
    </row>
    <row r="5666" spans="1:25">
      <c r="A5666" s="116">
        <v>5666</v>
      </c>
      <c r="B5666" s="129">
        <v>44105</v>
      </c>
      <c r="C5666" s="118">
        <f t="shared" si="245"/>
        <v>10</v>
      </c>
      <c r="D5666" s="120" t="s">
        <v>25</v>
      </c>
      <c r="E5666" s="120" t="s">
        <v>12575</v>
      </c>
      <c r="F5666" s="211" t="s">
        <v>12576</v>
      </c>
      <c r="G5666" s="119" t="s">
        <v>12577</v>
      </c>
      <c r="H5666" s="121" t="s">
        <v>97</v>
      </c>
      <c r="I5666" s="121" t="s">
        <v>30</v>
      </c>
      <c r="J5666" s="121" t="s">
        <v>485</v>
      </c>
      <c r="K5666" s="120"/>
      <c r="L5666" s="120" t="s">
        <v>32</v>
      </c>
      <c r="M5666" s="120" t="s">
        <v>78</v>
      </c>
      <c r="P5666" s="124">
        <f t="shared" si="246"/>
        <v>0</v>
      </c>
    </row>
    <row r="5667" spans="1:25">
      <c r="A5667" s="116">
        <v>5667</v>
      </c>
      <c r="B5667" s="129">
        <v>44112</v>
      </c>
      <c r="C5667" s="118">
        <f t="shared" si="245"/>
        <v>10</v>
      </c>
      <c r="D5667" s="120" t="s">
        <v>25</v>
      </c>
      <c r="E5667" s="120" t="s">
        <v>12578</v>
      </c>
      <c r="F5667" s="211" t="s">
        <v>8895</v>
      </c>
      <c r="G5667" s="119" t="s">
        <v>12579</v>
      </c>
      <c r="H5667" s="121" t="s">
        <v>29</v>
      </c>
      <c r="I5667" s="119" t="s">
        <v>30</v>
      </c>
      <c r="J5667" s="121" t="s">
        <v>87</v>
      </c>
      <c r="K5667" s="120"/>
      <c r="L5667" s="120" t="s">
        <v>32</v>
      </c>
      <c r="M5667" s="120" t="s">
        <v>184</v>
      </c>
      <c r="P5667" s="124">
        <f t="shared" si="246"/>
        <v>0</v>
      </c>
    </row>
    <row r="5668" spans="1:25">
      <c r="A5668" s="116">
        <v>5668</v>
      </c>
      <c r="B5668" s="129">
        <v>44112</v>
      </c>
      <c r="C5668" s="118">
        <f t="shared" si="245"/>
        <v>10</v>
      </c>
      <c r="D5668" s="120" t="s">
        <v>25</v>
      </c>
      <c r="E5668" s="120" t="s">
        <v>12580</v>
      </c>
      <c r="F5668" s="211" t="s">
        <v>12581</v>
      </c>
      <c r="G5668" s="119" t="s">
        <v>12582</v>
      </c>
      <c r="H5668" s="121" t="s">
        <v>8423</v>
      </c>
      <c r="I5668" s="121" t="s">
        <v>30</v>
      </c>
      <c r="J5668" s="121" t="s">
        <v>11166</v>
      </c>
      <c r="K5668" s="120"/>
      <c r="L5668" s="120" t="s">
        <v>32</v>
      </c>
      <c r="M5668" s="120" t="s">
        <v>184</v>
      </c>
      <c r="P5668" s="124">
        <f t="shared" si="246"/>
        <v>0</v>
      </c>
    </row>
    <row r="5669" spans="1:25">
      <c r="A5669" s="116">
        <v>5669</v>
      </c>
      <c r="B5669" s="129">
        <v>44112</v>
      </c>
      <c r="C5669" s="118">
        <f t="shared" si="245"/>
        <v>10</v>
      </c>
      <c r="D5669" s="120" t="s">
        <v>25</v>
      </c>
      <c r="E5669" s="120" t="s">
        <v>12583</v>
      </c>
      <c r="F5669" s="211" t="s">
        <v>1948</v>
      </c>
      <c r="G5669" s="119" t="s">
        <v>12584</v>
      </c>
      <c r="H5669" s="121" t="s">
        <v>6816</v>
      </c>
      <c r="I5669" s="121" t="s">
        <v>30</v>
      </c>
      <c r="J5669" s="121" t="s">
        <v>5018</v>
      </c>
      <c r="K5669" s="120" t="s">
        <v>65</v>
      </c>
      <c r="L5669" s="120" t="s">
        <v>32</v>
      </c>
      <c r="M5669" s="120" t="s">
        <v>33</v>
      </c>
      <c r="N5669" s="131" t="s">
        <v>12585</v>
      </c>
      <c r="P5669" s="124">
        <f t="shared" si="246"/>
        <v>0</v>
      </c>
      <c r="R5669" s="118">
        <f t="shared" ref="R5669:R5704" ca="1" si="247">TODAY()-O5669</f>
        <v>44678</v>
      </c>
    </row>
    <row r="5670" spans="1:25" ht="27.6">
      <c r="A5670" s="116">
        <v>5670</v>
      </c>
      <c r="B5670" s="129">
        <v>44096</v>
      </c>
      <c r="C5670" s="118">
        <f t="shared" si="245"/>
        <v>9</v>
      </c>
      <c r="D5670" s="120" t="s">
        <v>37</v>
      </c>
      <c r="E5670" s="120" t="s">
        <v>12586</v>
      </c>
      <c r="F5670" s="211" t="s">
        <v>12587</v>
      </c>
      <c r="G5670" s="119" t="s">
        <v>2779</v>
      </c>
      <c r="H5670" s="121" t="s">
        <v>86</v>
      </c>
      <c r="K5670" s="120"/>
      <c r="L5670" s="120" t="s">
        <v>32</v>
      </c>
      <c r="M5670" s="120" t="s">
        <v>78</v>
      </c>
      <c r="P5670" s="124">
        <f t="shared" si="246"/>
        <v>0</v>
      </c>
      <c r="R5670" s="118">
        <f t="shared" ca="1" si="247"/>
        <v>44678</v>
      </c>
    </row>
    <row r="5671" spans="1:25" ht="27.6">
      <c r="A5671" s="116">
        <v>5671</v>
      </c>
      <c r="B5671" s="129">
        <v>44096</v>
      </c>
      <c r="C5671" s="118">
        <f t="shared" si="245"/>
        <v>9</v>
      </c>
      <c r="D5671" s="120" t="s">
        <v>25</v>
      </c>
      <c r="E5671" s="120" t="s">
        <v>12588</v>
      </c>
      <c r="F5671" s="211" t="s">
        <v>12589</v>
      </c>
      <c r="G5671" s="119" t="s">
        <v>12536</v>
      </c>
      <c r="H5671" s="121" t="s">
        <v>3345</v>
      </c>
      <c r="I5671" s="121" t="s">
        <v>30</v>
      </c>
      <c r="J5671" s="121" t="s">
        <v>1544</v>
      </c>
      <c r="K5671" s="120"/>
      <c r="L5671" s="120" t="s">
        <v>32</v>
      </c>
      <c r="M5671" s="120" t="s">
        <v>33</v>
      </c>
      <c r="N5671" s="131">
        <v>44112</v>
      </c>
      <c r="O5671" s="131">
        <v>44293</v>
      </c>
      <c r="P5671" s="124">
        <f t="shared" si="246"/>
        <v>4</v>
      </c>
      <c r="R5671" s="125">
        <f t="shared" ca="1" si="247"/>
        <v>385</v>
      </c>
      <c r="Y5671" s="116" t="s">
        <v>141</v>
      </c>
    </row>
    <row r="5672" spans="1:25">
      <c r="A5672" s="116">
        <v>5672</v>
      </c>
      <c r="B5672" s="129">
        <v>44096</v>
      </c>
      <c r="C5672" s="118">
        <f t="shared" si="245"/>
        <v>9</v>
      </c>
      <c r="D5672" s="120" t="s">
        <v>37</v>
      </c>
      <c r="E5672" s="120" t="s">
        <v>12590</v>
      </c>
      <c r="F5672" s="211" t="s">
        <v>3655</v>
      </c>
      <c r="G5672" s="119" t="s">
        <v>12591</v>
      </c>
      <c r="I5672" s="121" t="s">
        <v>30</v>
      </c>
      <c r="K5672" s="120"/>
      <c r="L5672" s="120" t="s">
        <v>32</v>
      </c>
      <c r="M5672" s="120" t="s">
        <v>78</v>
      </c>
      <c r="P5672" s="124">
        <f t="shared" si="246"/>
        <v>0</v>
      </c>
      <c r="R5672" s="118">
        <f t="shared" ca="1" si="247"/>
        <v>44678</v>
      </c>
    </row>
    <row r="5673" spans="1:25">
      <c r="A5673" s="116">
        <v>5673</v>
      </c>
      <c r="B5673" s="129">
        <v>44096</v>
      </c>
      <c r="C5673" s="118">
        <f t="shared" si="245"/>
        <v>9</v>
      </c>
      <c r="D5673" s="120" t="s">
        <v>37</v>
      </c>
      <c r="E5673" s="120" t="s">
        <v>12592</v>
      </c>
      <c r="F5673" s="211" t="s">
        <v>12593</v>
      </c>
      <c r="G5673" s="119" t="s">
        <v>12594</v>
      </c>
      <c r="H5673" s="121" t="s">
        <v>3345</v>
      </c>
      <c r="I5673" s="121" t="s">
        <v>30</v>
      </c>
      <c r="J5673" s="121" t="s">
        <v>12318</v>
      </c>
      <c r="K5673" s="120"/>
      <c r="L5673" s="120" t="s">
        <v>32</v>
      </c>
      <c r="M5673" s="120" t="s">
        <v>78</v>
      </c>
      <c r="P5673" s="124">
        <f t="shared" si="246"/>
        <v>0</v>
      </c>
      <c r="R5673" s="118">
        <f t="shared" ca="1" si="247"/>
        <v>44678</v>
      </c>
    </row>
    <row r="5674" spans="1:25">
      <c r="A5674" s="116">
        <v>5674</v>
      </c>
      <c r="B5674" s="129">
        <v>44096</v>
      </c>
      <c r="C5674" s="118">
        <f t="shared" si="245"/>
        <v>9</v>
      </c>
      <c r="D5674" s="120" t="s">
        <v>25</v>
      </c>
      <c r="E5674" s="120" t="s">
        <v>12595</v>
      </c>
      <c r="F5674" s="211" t="s">
        <v>12596</v>
      </c>
      <c r="G5674" s="119" t="s">
        <v>12597</v>
      </c>
      <c r="H5674" s="121" t="s">
        <v>86</v>
      </c>
      <c r="I5674" s="119" t="s">
        <v>30</v>
      </c>
      <c r="J5674" s="121" t="s">
        <v>87</v>
      </c>
      <c r="K5674" s="120"/>
      <c r="L5674" s="120" t="s">
        <v>32</v>
      </c>
      <c r="M5674" s="120" t="s">
        <v>33</v>
      </c>
      <c r="N5674" s="131">
        <v>44112</v>
      </c>
      <c r="O5674" s="131">
        <v>44293</v>
      </c>
      <c r="P5674" s="124">
        <f t="shared" si="246"/>
        <v>4</v>
      </c>
      <c r="R5674" s="125">
        <f t="shared" ca="1" si="247"/>
        <v>385</v>
      </c>
      <c r="S5674" s="120" t="s">
        <v>55</v>
      </c>
      <c r="Y5674" s="116" t="s">
        <v>59</v>
      </c>
    </row>
    <row r="5675" spans="1:25">
      <c r="A5675" s="116">
        <v>5675</v>
      </c>
      <c r="B5675" s="129">
        <v>44096</v>
      </c>
      <c r="C5675" s="118">
        <f t="shared" si="245"/>
        <v>9</v>
      </c>
      <c r="D5675" s="120" t="s">
        <v>25</v>
      </c>
      <c r="E5675" s="120" t="s">
        <v>12598</v>
      </c>
      <c r="F5675" s="211" t="s">
        <v>480</v>
      </c>
      <c r="G5675" s="119" t="s">
        <v>12599</v>
      </c>
      <c r="H5675" s="121" t="s">
        <v>140</v>
      </c>
      <c r="I5675" s="121" t="s">
        <v>30</v>
      </c>
      <c r="J5675" s="121" t="s">
        <v>5018</v>
      </c>
      <c r="K5675" s="120"/>
      <c r="L5675" s="120" t="s">
        <v>32</v>
      </c>
      <c r="M5675" s="120" t="s">
        <v>33</v>
      </c>
      <c r="N5675" s="131">
        <v>44112</v>
      </c>
      <c r="O5675" s="131">
        <v>44293</v>
      </c>
      <c r="P5675" s="124">
        <f t="shared" si="246"/>
        <v>4</v>
      </c>
      <c r="R5675" s="125">
        <f t="shared" ca="1" si="247"/>
        <v>385</v>
      </c>
      <c r="S5675" s="120" t="s">
        <v>55</v>
      </c>
      <c r="Y5675" s="127" t="s">
        <v>59</v>
      </c>
    </row>
    <row r="5676" spans="1:25">
      <c r="A5676" s="116">
        <v>5676</v>
      </c>
      <c r="B5676" s="129">
        <v>44096</v>
      </c>
      <c r="C5676" s="118">
        <f t="shared" si="245"/>
        <v>9</v>
      </c>
      <c r="D5676" s="120" t="s">
        <v>37</v>
      </c>
      <c r="E5676" s="120" t="s">
        <v>12600</v>
      </c>
      <c r="F5676" s="211" t="s">
        <v>158</v>
      </c>
      <c r="G5676" s="119" t="s">
        <v>12601</v>
      </c>
      <c r="H5676" s="121" t="s">
        <v>97</v>
      </c>
      <c r="I5676" s="119" t="s">
        <v>30</v>
      </c>
      <c r="J5676" s="121" t="s">
        <v>77</v>
      </c>
      <c r="K5676" s="120"/>
      <c r="L5676" s="120" t="s">
        <v>32</v>
      </c>
      <c r="M5676" s="120" t="s">
        <v>78</v>
      </c>
      <c r="P5676" s="124">
        <f t="shared" si="246"/>
        <v>0</v>
      </c>
      <c r="R5676" s="118">
        <f t="shared" ca="1" si="247"/>
        <v>44678</v>
      </c>
    </row>
    <row r="5677" spans="1:25">
      <c r="A5677" s="116">
        <v>5677</v>
      </c>
      <c r="B5677" s="129">
        <v>44096</v>
      </c>
      <c r="C5677" s="118">
        <f t="shared" si="245"/>
        <v>9</v>
      </c>
      <c r="D5677" s="119" t="s">
        <v>25</v>
      </c>
      <c r="E5677" s="120" t="s">
        <v>12602</v>
      </c>
      <c r="F5677" s="211" t="s">
        <v>12603</v>
      </c>
      <c r="G5677" s="119" t="s">
        <v>12604</v>
      </c>
      <c r="H5677" s="121" t="s">
        <v>53</v>
      </c>
      <c r="I5677" s="119" t="s">
        <v>30</v>
      </c>
      <c r="J5677" s="121" t="s">
        <v>31</v>
      </c>
      <c r="K5677" s="120"/>
      <c r="L5677" s="120" t="s">
        <v>32</v>
      </c>
      <c r="M5677" s="120" t="s">
        <v>33</v>
      </c>
      <c r="N5677" s="131">
        <v>44112</v>
      </c>
      <c r="O5677" s="131">
        <v>44420</v>
      </c>
      <c r="P5677" s="124">
        <f t="shared" si="246"/>
        <v>8</v>
      </c>
      <c r="R5677" s="118">
        <f t="shared" ca="1" si="247"/>
        <v>258</v>
      </c>
      <c r="Y5677" s="116" t="s">
        <v>356</v>
      </c>
    </row>
    <row r="5678" spans="1:25">
      <c r="A5678" s="116">
        <v>5678</v>
      </c>
      <c r="B5678" s="129">
        <v>44096</v>
      </c>
      <c r="C5678" s="118">
        <f t="shared" si="245"/>
        <v>9</v>
      </c>
      <c r="D5678" s="120" t="s">
        <v>37</v>
      </c>
      <c r="E5678" s="120" t="s">
        <v>12605</v>
      </c>
      <c r="F5678" s="211" t="s">
        <v>12606</v>
      </c>
      <c r="G5678" s="119" t="s">
        <v>6825</v>
      </c>
      <c r="H5678" s="121" t="s">
        <v>97</v>
      </c>
      <c r="I5678" s="121" t="s">
        <v>30</v>
      </c>
      <c r="J5678" s="121" t="s">
        <v>8287</v>
      </c>
      <c r="K5678" s="120"/>
      <c r="L5678" s="120" t="s">
        <v>32</v>
      </c>
      <c r="M5678" s="120" t="s">
        <v>78</v>
      </c>
      <c r="P5678" s="124">
        <f t="shared" si="246"/>
        <v>0</v>
      </c>
      <c r="R5678" s="118">
        <f t="shared" ca="1" si="247"/>
        <v>44678</v>
      </c>
    </row>
    <row r="5679" spans="1:25">
      <c r="A5679" s="116">
        <v>5679</v>
      </c>
      <c r="B5679" s="129">
        <v>44096</v>
      </c>
      <c r="C5679" s="118">
        <f t="shared" si="245"/>
        <v>9</v>
      </c>
      <c r="D5679" s="120" t="s">
        <v>37</v>
      </c>
      <c r="E5679" s="120" t="s">
        <v>12607</v>
      </c>
      <c r="F5679" s="211" t="s">
        <v>12608</v>
      </c>
      <c r="G5679" s="119" t="s">
        <v>5740</v>
      </c>
      <c r="H5679" s="121" t="s">
        <v>29</v>
      </c>
      <c r="I5679" s="119" t="s">
        <v>196</v>
      </c>
      <c r="J5679" s="121" t="s">
        <v>196</v>
      </c>
      <c r="K5679" s="120"/>
      <c r="L5679" s="120" t="s">
        <v>32</v>
      </c>
      <c r="M5679" s="120" t="s">
        <v>78</v>
      </c>
      <c r="P5679" s="124">
        <f t="shared" si="246"/>
        <v>0</v>
      </c>
      <c r="R5679" s="118">
        <f t="shared" ca="1" si="247"/>
        <v>44678</v>
      </c>
    </row>
    <row r="5680" spans="1:25" ht="27.6">
      <c r="A5680" s="116">
        <v>5680</v>
      </c>
      <c r="B5680" s="129">
        <v>44096</v>
      </c>
      <c r="C5680" s="118">
        <f t="shared" si="245"/>
        <v>9</v>
      </c>
      <c r="D5680" s="120" t="s">
        <v>37</v>
      </c>
      <c r="E5680" s="120" t="s">
        <v>12609</v>
      </c>
      <c r="F5680" s="211" t="s">
        <v>12610</v>
      </c>
      <c r="G5680" s="119" t="s">
        <v>5740</v>
      </c>
      <c r="H5680" s="121" t="s">
        <v>29</v>
      </c>
      <c r="I5680" s="119" t="s">
        <v>196</v>
      </c>
      <c r="J5680" s="121" t="s">
        <v>196</v>
      </c>
      <c r="K5680" s="120"/>
      <c r="L5680" s="120" t="s">
        <v>12611</v>
      </c>
      <c r="M5680" s="120" t="s">
        <v>78</v>
      </c>
      <c r="P5680" s="124">
        <f t="shared" si="246"/>
        <v>0</v>
      </c>
      <c r="R5680" s="118">
        <f t="shared" ca="1" si="247"/>
        <v>44678</v>
      </c>
    </row>
    <row r="5681" spans="1:25">
      <c r="A5681" s="116">
        <v>5681</v>
      </c>
      <c r="B5681" s="129">
        <v>44096</v>
      </c>
      <c r="C5681" s="118">
        <f t="shared" si="245"/>
        <v>9</v>
      </c>
      <c r="D5681" s="120" t="s">
        <v>252</v>
      </c>
      <c r="E5681" s="120" t="s">
        <v>12612</v>
      </c>
      <c r="F5681" s="211" t="s">
        <v>5655</v>
      </c>
      <c r="G5681" s="119" t="s">
        <v>5740</v>
      </c>
      <c r="H5681" s="121" t="s">
        <v>29</v>
      </c>
      <c r="I5681" s="119" t="s">
        <v>196</v>
      </c>
      <c r="J5681" s="121" t="s">
        <v>196</v>
      </c>
      <c r="K5681" s="120"/>
      <c r="L5681" s="120" t="s">
        <v>32</v>
      </c>
      <c r="M5681" s="120" t="s">
        <v>33</v>
      </c>
      <c r="N5681" s="131">
        <v>44112</v>
      </c>
      <c r="O5681" s="131">
        <v>44285</v>
      </c>
      <c r="P5681" s="124">
        <f t="shared" si="246"/>
        <v>3</v>
      </c>
      <c r="Q5681" s="118">
        <v>1</v>
      </c>
      <c r="R5681" s="125">
        <f t="shared" ca="1" si="247"/>
        <v>393</v>
      </c>
      <c r="S5681" s="120" t="s">
        <v>92</v>
      </c>
      <c r="T5681" s="126">
        <v>44285</v>
      </c>
      <c r="Y5681" s="116" t="s">
        <v>1211</v>
      </c>
    </row>
    <row r="5682" spans="1:25">
      <c r="A5682" s="116">
        <v>5682</v>
      </c>
      <c r="B5682" s="129">
        <v>44096</v>
      </c>
      <c r="C5682" s="118">
        <f t="shared" si="245"/>
        <v>9</v>
      </c>
      <c r="D5682" s="120" t="s">
        <v>25</v>
      </c>
      <c r="E5682" s="120" t="s">
        <v>12613</v>
      </c>
      <c r="F5682" s="211" t="s">
        <v>12614</v>
      </c>
      <c r="G5682" s="119" t="s">
        <v>12615</v>
      </c>
      <c r="H5682" s="121" t="s">
        <v>192</v>
      </c>
      <c r="I5682" s="119" t="s">
        <v>196</v>
      </c>
      <c r="J5682" s="121" t="s">
        <v>196</v>
      </c>
      <c r="K5682" s="120"/>
      <c r="L5682" s="120" t="s">
        <v>32</v>
      </c>
      <c r="M5682" s="120" t="s">
        <v>33</v>
      </c>
      <c r="N5682" s="131">
        <v>44113</v>
      </c>
      <c r="O5682" s="131">
        <v>44293</v>
      </c>
      <c r="P5682" s="124">
        <f t="shared" si="246"/>
        <v>4</v>
      </c>
      <c r="R5682" s="125">
        <f t="shared" ca="1" si="247"/>
        <v>385</v>
      </c>
      <c r="S5682" s="120" t="s">
        <v>55</v>
      </c>
      <c r="Y5682" s="127" t="s">
        <v>59</v>
      </c>
    </row>
    <row r="5683" spans="1:25" ht="14.4">
      <c r="A5683" s="116">
        <v>5683</v>
      </c>
      <c r="B5683" s="129">
        <v>44096</v>
      </c>
      <c r="C5683" s="118">
        <f t="shared" si="245"/>
        <v>9</v>
      </c>
      <c r="D5683" s="120" t="s">
        <v>25</v>
      </c>
      <c r="E5683" s="120" t="s">
        <v>12616</v>
      </c>
      <c r="F5683" s="211" t="s">
        <v>12617</v>
      </c>
      <c r="G5683" s="119" t="s">
        <v>12618</v>
      </c>
      <c r="H5683" s="121" t="s">
        <v>86</v>
      </c>
      <c r="I5683" s="119" t="s">
        <v>30</v>
      </c>
      <c r="J5683" s="121" t="s">
        <v>31</v>
      </c>
      <c r="K5683" s="120"/>
      <c r="L5683" s="120" t="s">
        <v>32</v>
      </c>
      <c r="M5683" s="120" t="s">
        <v>33</v>
      </c>
      <c r="N5683" s="131">
        <v>44112</v>
      </c>
      <c r="O5683" s="131">
        <v>44272</v>
      </c>
      <c r="P5683" s="124">
        <f t="shared" si="246"/>
        <v>3</v>
      </c>
      <c r="R5683" s="125">
        <f t="shared" ca="1" si="247"/>
        <v>406</v>
      </c>
      <c r="S5683" s="120" t="s">
        <v>237</v>
      </c>
      <c r="U5683" t="s">
        <v>12619</v>
      </c>
      <c r="Y5683" s="116" t="s">
        <v>12620</v>
      </c>
    </row>
    <row r="5684" spans="1:25">
      <c r="A5684" s="116">
        <v>5684</v>
      </c>
      <c r="B5684" s="129">
        <v>44096</v>
      </c>
      <c r="C5684" s="118">
        <f t="shared" si="245"/>
        <v>9</v>
      </c>
      <c r="D5684" s="120" t="s">
        <v>25</v>
      </c>
      <c r="E5684" s="120" t="s">
        <v>12621</v>
      </c>
      <c r="F5684" s="211" t="s">
        <v>12622</v>
      </c>
      <c r="G5684" s="119" t="s">
        <v>12623</v>
      </c>
      <c r="H5684" s="121" t="s">
        <v>97</v>
      </c>
      <c r="I5684" s="119" t="s">
        <v>30</v>
      </c>
      <c r="J5684" s="121" t="s">
        <v>87</v>
      </c>
      <c r="K5684" s="120"/>
      <c r="L5684" s="120" t="s">
        <v>32</v>
      </c>
      <c r="M5684" s="120" t="s">
        <v>33</v>
      </c>
      <c r="N5684" s="131">
        <v>44112</v>
      </c>
      <c r="O5684" s="131">
        <v>44272</v>
      </c>
      <c r="P5684" s="124">
        <f t="shared" si="246"/>
        <v>3</v>
      </c>
      <c r="R5684" s="125">
        <f t="shared" ca="1" si="247"/>
        <v>406</v>
      </c>
      <c r="S5684" s="120" t="s">
        <v>55</v>
      </c>
      <c r="Y5684" s="116" t="s">
        <v>59</v>
      </c>
    </row>
    <row r="5685" spans="1:25">
      <c r="A5685" s="116">
        <v>5685</v>
      </c>
      <c r="B5685" s="129">
        <v>44096</v>
      </c>
      <c r="C5685" s="118">
        <f t="shared" si="245"/>
        <v>9</v>
      </c>
      <c r="D5685" s="120" t="s">
        <v>37</v>
      </c>
      <c r="E5685" s="120" t="s">
        <v>12624</v>
      </c>
      <c r="F5685" s="211" t="s">
        <v>12625</v>
      </c>
      <c r="G5685" s="119" t="s">
        <v>12623</v>
      </c>
      <c r="H5685" s="121" t="s">
        <v>97</v>
      </c>
      <c r="I5685" s="119" t="s">
        <v>30</v>
      </c>
      <c r="J5685" s="121" t="s">
        <v>77</v>
      </c>
      <c r="K5685" s="120"/>
      <c r="L5685" s="120" t="s">
        <v>32</v>
      </c>
      <c r="M5685" s="120" t="s">
        <v>78</v>
      </c>
      <c r="P5685" s="124">
        <f t="shared" si="246"/>
        <v>0</v>
      </c>
      <c r="R5685" s="118">
        <f t="shared" ca="1" si="247"/>
        <v>44678</v>
      </c>
    </row>
    <row r="5686" spans="1:25">
      <c r="A5686" s="116">
        <v>5686</v>
      </c>
      <c r="B5686" s="129">
        <v>44096</v>
      </c>
      <c r="C5686" s="118">
        <f t="shared" si="245"/>
        <v>9</v>
      </c>
      <c r="D5686" s="120" t="s">
        <v>37</v>
      </c>
      <c r="E5686" s="120" t="s">
        <v>12626</v>
      </c>
      <c r="F5686" s="211" t="s">
        <v>12627</v>
      </c>
      <c r="G5686" s="119" t="s">
        <v>12628</v>
      </c>
      <c r="H5686" s="121" t="s">
        <v>97</v>
      </c>
      <c r="I5686" s="119" t="s">
        <v>30</v>
      </c>
      <c r="J5686" s="121" t="s">
        <v>77</v>
      </c>
      <c r="K5686" s="120"/>
      <c r="L5686" s="120" t="s">
        <v>32</v>
      </c>
      <c r="M5686" s="120" t="s">
        <v>78</v>
      </c>
      <c r="P5686" s="124">
        <f t="shared" si="246"/>
        <v>0</v>
      </c>
      <c r="R5686" s="118">
        <f t="shared" ca="1" si="247"/>
        <v>44678</v>
      </c>
    </row>
    <row r="5687" spans="1:25">
      <c r="A5687" s="116">
        <v>5687</v>
      </c>
      <c r="B5687" s="129">
        <v>44096</v>
      </c>
      <c r="C5687" s="118">
        <f t="shared" si="245"/>
        <v>9</v>
      </c>
      <c r="D5687" s="120" t="s">
        <v>25</v>
      </c>
      <c r="E5687" s="120" t="s">
        <v>12629</v>
      </c>
      <c r="F5687" s="211" t="s">
        <v>12630</v>
      </c>
      <c r="G5687" s="119" t="s">
        <v>12631</v>
      </c>
      <c r="H5687" s="121" t="s">
        <v>97</v>
      </c>
      <c r="I5687" s="119" t="s">
        <v>30</v>
      </c>
      <c r="J5687" s="121" t="s">
        <v>77</v>
      </c>
      <c r="K5687" s="120"/>
      <c r="L5687" s="120" t="s">
        <v>32</v>
      </c>
      <c r="M5687" s="120" t="s">
        <v>33</v>
      </c>
      <c r="N5687" s="131">
        <v>44272</v>
      </c>
      <c r="O5687" s="131">
        <v>44333</v>
      </c>
      <c r="P5687" s="124">
        <f t="shared" si="246"/>
        <v>5</v>
      </c>
      <c r="R5687" s="118">
        <f t="shared" ca="1" si="247"/>
        <v>345</v>
      </c>
      <c r="S5687" s="120" t="s">
        <v>135</v>
      </c>
      <c r="Y5687" s="116" t="s">
        <v>3375</v>
      </c>
    </row>
    <row r="5688" spans="1:25">
      <c r="A5688" s="116">
        <v>5688</v>
      </c>
      <c r="B5688" s="129">
        <v>44096</v>
      </c>
      <c r="C5688" s="118">
        <f t="shared" si="245"/>
        <v>9</v>
      </c>
      <c r="D5688" s="120" t="s">
        <v>37</v>
      </c>
      <c r="E5688" s="120" t="s">
        <v>12632</v>
      </c>
      <c r="F5688" s="211" t="s">
        <v>12633</v>
      </c>
      <c r="G5688" s="119" t="s">
        <v>12634</v>
      </c>
      <c r="H5688" s="121" t="s">
        <v>53</v>
      </c>
      <c r="I5688" s="121" t="s">
        <v>30</v>
      </c>
      <c r="J5688" s="121" t="s">
        <v>5018</v>
      </c>
      <c r="K5688" s="120"/>
      <c r="L5688" s="120" t="s">
        <v>32</v>
      </c>
      <c r="M5688" s="120" t="s">
        <v>466</v>
      </c>
      <c r="P5688" s="124">
        <f t="shared" si="246"/>
        <v>0</v>
      </c>
      <c r="R5688" s="118">
        <f t="shared" ca="1" si="247"/>
        <v>44678</v>
      </c>
    </row>
    <row r="5689" spans="1:25">
      <c r="A5689" s="116">
        <v>5689</v>
      </c>
      <c r="B5689" s="129">
        <v>44096</v>
      </c>
      <c r="C5689" s="118">
        <f t="shared" si="245"/>
        <v>9</v>
      </c>
      <c r="D5689" s="120" t="s">
        <v>25</v>
      </c>
      <c r="E5689" s="120" t="s">
        <v>12635</v>
      </c>
      <c r="F5689" s="211" t="s">
        <v>12636</v>
      </c>
      <c r="G5689" s="119" t="s">
        <v>12637</v>
      </c>
      <c r="H5689" s="121" t="s">
        <v>97</v>
      </c>
      <c r="I5689" s="119" t="s">
        <v>30</v>
      </c>
      <c r="J5689" s="121" t="s">
        <v>77</v>
      </c>
      <c r="K5689" s="120"/>
      <c r="L5689" s="120" t="s">
        <v>32</v>
      </c>
      <c r="M5689" s="120" t="s">
        <v>33</v>
      </c>
      <c r="O5689" s="131">
        <v>44293</v>
      </c>
      <c r="P5689" s="124">
        <f t="shared" si="246"/>
        <v>4</v>
      </c>
      <c r="R5689" s="125">
        <f t="shared" ca="1" si="247"/>
        <v>385</v>
      </c>
      <c r="S5689" s="120" t="s">
        <v>55</v>
      </c>
      <c r="Y5689" s="116" t="s">
        <v>59</v>
      </c>
    </row>
    <row r="5690" spans="1:25">
      <c r="A5690" s="116">
        <v>5690</v>
      </c>
      <c r="B5690" s="129">
        <v>44096</v>
      </c>
      <c r="C5690" s="118">
        <f t="shared" si="245"/>
        <v>9</v>
      </c>
      <c r="D5690" s="120" t="s">
        <v>37</v>
      </c>
      <c r="E5690" s="120" t="s">
        <v>12638</v>
      </c>
      <c r="F5690" s="211" t="s">
        <v>12639</v>
      </c>
      <c r="G5690" s="119" t="s">
        <v>12637</v>
      </c>
      <c r="H5690" s="121" t="s">
        <v>97</v>
      </c>
      <c r="I5690" s="119" t="s">
        <v>30</v>
      </c>
      <c r="J5690" s="121" t="s">
        <v>77</v>
      </c>
      <c r="K5690" s="120"/>
      <c r="L5690" s="120" t="s">
        <v>32</v>
      </c>
      <c r="M5690" s="120" t="s">
        <v>78</v>
      </c>
      <c r="P5690" s="124">
        <f t="shared" si="246"/>
        <v>0</v>
      </c>
      <c r="R5690" s="118">
        <f t="shared" ca="1" si="247"/>
        <v>44678</v>
      </c>
    </row>
    <row r="5691" spans="1:25" ht="27.6">
      <c r="A5691" s="116">
        <v>5691</v>
      </c>
      <c r="B5691" s="129">
        <v>44096</v>
      </c>
      <c r="C5691" s="118">
        <f t="shared" si="245"/>
        <v>9</v>
      </c>
      <c r="D5691" s="120" t="s">
        <v>25</v>
      </c>
      <c r="E5691" s="120" t="s">
        <v>12640</v>
      </c>
      <c r="F5691" s="211" t="s">
        <v>12641</v>
      </c>
      <c r="G5691" s="119" t="s">
        <v>12618</v>
      </c>
      <c r="H5691" s="121" t="s">
        <v>86</v>
      </c>
      <c r="I5691" s="119" t="s">
        <v>30</v>
      </c>
      <c r="J5691" s="121" t="s">
        <v>87</v>
      </c>
      <c r="K5691" s="120"/>
      <c r="L5691" s="120" t="s">
        <v>32</v>
      </c>
      <c r="M5691" s="120" t="s">
        <v>33</v>
      </c>
      <c r="N5691" s="131">
        <v>44112</v>
      </c>
      <c r="O5691" s="131">
        <v>44272</v>
      </c>
      <c r="P5691" s="124">
        <f t="shared" si="246"/>
        <v>3</v>
      </c>
      <c r="R5691" s="125">
        <f t="shared" ca="1" si="247"/>
        <v>406</v>
      </c>
      <c r="S5691" s="120" t="s">
        <v>55</v>
      </c>
      <c r="Y5691" s="116" t="s">
        <v>141</v>
      </c>
    </row>
    <row r="5692" spans="1:25">
      <c r="A5692" s="116">
        <v>5692</v>
      </c>
      <c r="B5692" s="129">
        <v>44096</v>
      </c>
      <c r="C5692" s="118">
        <f t="shared" si="245"/>
        <v>9</v>
      </c>
      <c r="D5692" s="120" t="s">
        <v>25</v>
      </c>
      <c r="E5692" s="120" t="s">
        <v>12642</v>
      </c>
      <c r="F5692" s="211" t="s">
        <v>12643</v>
      </c>
      <c r="G5692" s="119" t="s">
        <v>12618</v>
      </c>
      <c r="H5692" s="121" t="s">
        <v>86</v>
      </c>
      <c r="I5692" s="119" t="s">
        <v>30</v>
      </c>
      <c r="J5692" s="121" t="s">
        <v>87</v>
      </c>
      <c r="K5692" s="120"/>
      <c r="L5692" s="120" t="s">
        <v>32</v>
      </c>
      <c r="M5692" s="120" t="s">
        <v>33</v>
      </c>
      <c r="N5692" s="131">
        <v>44116</v>
      </c>
      <c r="O5692" s="131">
        <v>44272</v>
      </c>
      <c r="P5692" s="124">
        <f t="shared" si="246"/>
        <v>3</v>
      </c>
      <c r="R5692" s="125">
        <f t="shared" ca="1" si="247"/>
        <v>406</v>
      </c>
      <c r="S5692" s="120" t="s">
        <v>55</v>
      </c>
      <c r="Y5692" s="142" t="s">
        <v>59</v>
      </c>
    </row>
    <row r="5693" spans="1:25">
      <c r="A5693" s="116">
        <v>5693</v>
      </c>
      <c r="B5693" s="129">
        <v>44096</v>
      </c>
      <c r="C5693" s="118">
        <f t="shared" si="245"/>
        <v>9</v>
      </c>
      <c r="D5693" s="120" t="s">
        <v>37</v>
      </c>
      <c r="E5693" s="120" t="s">
        <v>12644</v>
      </c>
      <c r="F5693" s="211" t="s">
        <v>8168</v>
      </c>
      <c r="G5693" s="119" t="s">
        <v>12618</v>
      </c>
      <c r="H5693" s="121" t="s">
        <v>86</v>
      </c>
      <c r="I5693" s="119" t="s">
        <v>30</v>
      </c>
      <c r="J5693" s="121" t="s">
        <v>87</v>
      </c>
      <c r="K5693" s="120"/>
      <c r="L5693" s="120" t="s">
        <v>32</v>
      </c>
      <c r="M5693" s="120" t="s">
        <v>78</v>
      </c>
      <c r="P5693" s="124">
        <f t="shared" si="246"/>
        <v>0</v>
      </c>
      <c r="R5693" s="118">
        <f t="shared" ca="1" si="247"/>
        <v>44678</v>
      </c>
    </row>
    <row r="5694" spans="1:25" ht="27.6">
      <c r="A5694" s="116">
        <v>5694</v>
      </c>
      <c r="B5694" s="129">
        <v>44096</v>
      </c>
      <c r="C5694" s="118">
        <f t="shared" si="245"/>
        <v>9</v>
      </c>
      <c r="D5694" s="120" t="s">
        <v>37</v>
      </c>
      <c r="E5694" s="120" t="s">
        <v>12645</v>
      </c>
      <c r="F5694" s="211" t="s">
        <v>12646</v>
      </c>
      <c r="G5694" s="119" t="s">
        <v>12618</v>
      </c>
      <c r="H5694" s="121" t="s">
        <v>86</v>
      </c>
      <c r="I5694" s="121" t="s">
        <v>30</v>
      </c>
      <c r="J5694" s="121" t="s">
        <v>5018</v>
      </c>
      <c r="K5694" s="120"/>
      <c r="L5694" s="120" t="s">
        <v>32</v>
      </c>
      <c r="M5694" s="120" t="s">
        <v>78</v>
      </c>
      <c r="P5694" s="124">
        <f t="shared" si="246"/>
        <v>0</v>
      </c>
      <c r="R5694" s="118">
        <f t="shared" ca="1" si="247"/>
        <v>44678</v>
      </c>
    </row>
    <row r="5695" spans="1:25">
      <c r="A5695" s="116">
        <v>5695</v>
      </c>
      <c r="B5695" s="129">
        <v>44096</v>
      </c>
      <c r="C5695" s="118">
        <f t="shared" si="245"/>
        <v>9</v>
      </c>
      <c r="D5695" s="120" t="s">
        <v>37</v>
      </c>
      <c r="E5695" s="120" t="s">
        <v>12647</v>
      </c>
      <c r="F5695" s="211" t="s">
        <v>12648</v>
      </c>
      <c r="G5695" s="119" t="s">
        <v>12649</v>
      </c>
      <c r="H5695" s="121" t="s">
        <v>6816</v>
      </c>
      <c r="I5695" s="119" t="s">
        <v>30</v>
      </c>
      <c r="J5695" s="121" t="s">
        <v>87</v>
      </c>
      <c r="K5695" s="120"/>
      <c r="L5695" s="120" t="s">
        <v>32</v>
      </c>
      <c r="M5695" s="120" t="s">
        <v>33</v>
      </c>
      <c r="N5695" s="131">
        <v>44112</v>
      </c>
      <c r="P5695" s="124">
        <f t="shared" si="246"/>
        <v>0</v>
      </c>
      <c r="R5695" s="118">
        <f t="shared" ca="1" si="247"/>
        <v>44678</v>
      </c>
      <c r="Y5695" s="116" t="s">
        <v>356</v>
      </c>
    </row>
    <row r="5696" spans="1:25" ht="27.6">
      <c r="A5696" s="116">
        <v>5696</v>
      </c>
      <c r="B5696" s="129">
        <v>44096</v>
      </c>
      <c r="C5696" s="118">
        <f t="shared" si="245"/>
        <v>9</v>
      </c>
      <c r="D5696" s="120" t="s">
        <v>37</v>
      </c>
      <c r="E5696" s="120" t="s">
        <v>12650</v>
      </c>
      <c r="F5696" s="211" t="s">
        <v>12651</v>
      </c>
      <c r="G5696" s="119" t="s">
        <v>12649</v>
      </c>
      <c r="H5696" s="121" t="s">
        <v>6816</v>
      </c>
      <c r="I5696" s="119" t="s">
        <v>30</v>
      </c>
      <c r="J5696" s="121" t="s">
        <v>77</v>
      </c>
      <c r="K5696" s="120"/>
      <c r="L5696" s="120" t="s">
        <v>32</v>
      </c>
      <c r="M5696" s="120" t="s">
        <v>33</v>
      </c>
      <c r="N5696" s="131">
        <v>44112</v>
      </c>
      <c r="P5696" s="124">
        <f t="shared" si="246"/>
        <v>0</v>
      </c>
      <c r="R5696" s="118">
        <f t="shared" ca="1" si="247"/>
        <v>44678</v>
      </c>
      <c r="Y5696" s="116" t="s">
        <v>356</v>
      </c>
    </row>
    <row r="5697" spans="1:25">
      <c r="A5697" s="116">
        <v>5697</v>
      </c>
      <c r="B5697" s="129">
        <v>44096</v>
      </c>
      <c r="C5697" s="118">
        <f t="shared" si="245"/>
        <v>9</v>
      </c>
      <c r="D5697" s="120" t="s">
        <v>25</v>
      </c>
      <c r="E5697" s="120" t="s">
        <v>12652</v>
      </c>
      <c r="F5697" s="211" t="s">
        <v>12653</v>
      </c>
      <c r="G5697" s="119" t="s">
        <v>1924</v>
      </c>
      <c r="H5697" s="121" t="s">
        <v>86</v>
      </c>
      <c r="I5697" s="119" t="s">
        <v>30</v>
      </c>
      <c r="J5697" s="121" t="s">
        <v>87</v>
      </c>
      <c r="K5697" s="120"/>
      <c r="L5697" s="120" t="s">
        <v>32</v>
      </c>
      <c r="M5697" s="120" t="s">
        <v>33</v>
      </c>
      <c r="N5697" s="131">
        <v>44272</v>
      </c>
      <c r="O5697" s="131">
        <v>44272</v>
      </c>
      <c r="P5697" s="124">
        <f t="shared" si="246"/>
        <v>3</v>
      </c>
      <c r="R5697" s="125">
        <f t="shared" ca="1" si="247"/>
        <v>406</v>
      </c>
      <c r="S5697" s="120" t="s">
        <v>135</v>
      </c>
      <c r="Y5697" s="126" t="s">
        <v>12654</v>
      </c>
    </row>
    <row r="5698" spans="1:25" ht="27.6">
      <c r="A5698" s="116">
        <v>5698</v>
      </c>
      <c r="B5698" s="129">
        <v>44096</v>
      </c>
      <c r="C5698" s="118">
        <f t="shared" si="245"/>
        <v>9</v>
      </c>
      <c r="D5698" s="120" t="s">
        <v>25</v>
      </c>
      <c r="E5698" s="120" t="s">
        <v>12655</v>
      </c>
      <c r="F5698" s="211" t="s">
        <v>12656</v>
      </c>
      <c r="G5698" s="119" t="s">
        <v>1924</v>
      </c>
      <c r="H5698" s="121" t="s">
        <v>86</v>
      </c>
      <c r="I5698" s="121" t="s">
        <v>30</v>
      </c>
      <c r="J5698" s="121" t="s">
        <v>3886</v>
      </c>
      <c r="K5698" s="120"/>
      <c r="L5698" s="120" t="s">
        <v>32</v>
      </c>
      <c r="M5698" s="120" t="s">
        <v>33</v>
      </c>
      <c r="N5698" s="131">
        <v>44112</v>
      </c>
      <c r="O5698" s="131">
        <v>44293</v>
      </c>
      <c r="P5698" s="124">
        <f t="shared" si="246"/>
        <v>4</v>
      </c>
      <c r="R5698" s="125">
        <f t="shared" ca="1" si="247"/>
        <v>385</v>
      </c>
      <c r="S5698" s="120" t="s">
        <v>55</v>
      </c>
      <c r="Y5698" s="116" t="s">
        <v>141</v>
      </c>
    </row>
    <row r="5699" spans="1:25" ht="27.6">
      <c r="A5699" s="116">
        <v>5699</v>
      </c>
      <c r="B5699" s="129">
        <v>44096</v>
      </c>
      <c r="C5699" s="118">
        <f t="shared" si="245"/>
        <v>9</v>
      </c>
      <c r="D5699" s="120" t="s">
        <v>252</v>
      </c>
      <c r="E5699" s="120" t="s">
        <v>12657</v>
      </c>
      <c r="F5699" s="211" t="s">
        <v>12658</v>
      </c>
      <c r="G5699" s="119" t="s">
        <v>1033</v>
      </c>
      <c r="H5699" s="121" t="s">
        <v>29</v>
      </c>
      <c r="I5699" s="121" t="s">
        <v>30</v>
      </c>
      <c r="J5699" s="121" t="s">
        <v>7142</v>
      </c>
      <c r="K5699" s="120"/>
      <c r="L5699" s="120" t="s">
        <v>32</v>
      </c>
      <c r="M5699" s="120" t="s">
        <v>33</v>
      </c>
      <c r="N5699" s="131">
        <v>44112</v>
      </c>
      <c r="O5699" s="131">
        <v>44396</v>
      </c>
      <c r="P5699" s="124">
        <f t="shared" si="246"/>
        <v>7</v>
      </c>
      <c r="Q5699" s="118">
        <v>1</v>
      </c>
      <c r="R5699" s="125">
        <f t="shared" ca="1" si="247"/>
        <v>282</v>
      </c>
      <c r="S5699" s="120" t="s">
        <v>55</v>
      </c>
      <c r="Y5699" s="127" t="s">
        <v>1211</v>
      </c>
    </row>
    <row r="5700" spans="1:25">
      <c r="A5700" s="116">
        <v>5700</v>
      </c>
      <c r="B5700" s="129">
        <v>44096</v>
      </c>
      <c r="C5700" s="118">
        <f t="shared" si="245"/>
        <v>9</v>
      </c>
      <c r="D5700" s="119" t="s">
        <v>25</v>
      </c>
      <c r="E5700" s="120" t="s">
        <v>12659</v>
      </c>
      <c r="F5700" s="211" t="s">
        <v>1023</v>
      </c>
      <c r="G5700" s="119" t="s">
        <v>1105</v>
      </c>
      <c r="H5700" s="121" t="s">
        <v>53</v>
      </c>
      <c r="I5700" s="121" t="s">
        <v>30</v>
      </c>
      <c r="J5700" s="121" t="s">
        <v>9857</v>
      </c>
      <c r="K5700" s="120"/>
      <c r="L5700" s="120" t="s">
        <v>32</v>
      </c>
      <c r="M5700" s="120" t="s">
        <v>33</v>
      </c>
      <c r="N5700" s="131">
        <v>44112</v>
      </c>
      <c r="O5700" s="131">
        <v>44399</v>
      </c>
      <c r="P5700" s="124">
        <f t="shared" si="246"/>
        <v>7</v>
      </c>
      <c r="R5700" s="118">
        <f t="shared" ca="1" si="247"/>
        <v>279</v>
      </c>
    </row>
    <row r="5701" spans="1:25">
      <c r="A5701" s="116">
        <v>5701</v>
      </c>
      <c r="B5701" s="129">
        <v>44096</v>
      </c>
      <c r="C5701" s="118">
        <f t="shared" si="245"/>
        <v>9</v>
      </c>
      <c r="D5701" s="120" t="s">
        <v>37</v>
      </c>
      <c r="E5701" s="120" t="s">
        <v>12660</v>
      </c>
      <c r="F5701" s="211" t="s">
        <v>7529</v>
      </c>
      <c r="G5701" s="119" t="s">
        <v>1924</v>
      </c>
      <c r="H5701" s="121" t="s">
        <v>86</v>
      </c>
      <c r="I5701" s="119" t="s">
        <v>30</v>
      </c>
      <c r="J5701" s="121" t="s">
        <v>87</v>
      </c>
      <c r="K5701" s="120"/>
      <c r="L5701" s="120" t="s">
        <v>32</v>
      </c>
      <c r="M5701" s="120" t="s">
        <v>78</v>
      </c>
      <c r="P5701" s="124">
        <f t="shared" si="246"/>
        <v>0</v>
      </c>
      <c r="R5701" s="118">
        <f t="shared" ca="1" si="247"/>
        <v>44678</v>
      </c>
      <c r="U5701" s="126" t="s">
        <v>12661</v>
      </c>
    </row>
    <row r="5702" spans="1:25">
      <c r="A5702" s="116">
        <v>5702</v>
      </c>
      <c r="B5702" s="129">
        <v>44096</v>
      </c>
      <c r="C5702" s="118">
        <f t="shared" si="245"/>
        <v>9</v>
      </c>
      <c r="D5702" s="119" t="s">
        <v>25</v>
      </c>
      <c r="E5702" s="120" t="s">
        <v>12662</v>
      </c>
      <c r="F5702" s="211" t="s">
        <v>12663</v>
      </c>
      <c r="G5702" s="119" t="s">
        <v>8922</v>
      </c>
      <c r="H5702" s="121" t="s">
        <v>53</v>
      </c>
      <c r="I5702" s="121" t="s">
        <v>30</v>
      </c>
      <c r="J5702" s="121" t="s">
        <v>7375</v>
      </c>
      <c r="K5702" s="120"/>
      <c r="L5702" s="120" t="s">
        <v>32</v>
      </c>
      <c r="M5702" s="120" t="s">
        <v>33</v>
      </c>
      <c r="N5702" s="131">
        <v>44112</v>
      </c>
      <c r="O5702" s="131">
        <v>44399</v>
      </c>
      <c r="P5702" s="124">
        <f t="shared" si="246"/>
        <v>7</v>
      </c>
      <c r="R5702" s="118">
        <f t="shared" ca="1" si="247"/>
        <v>279</v>
      </c>
    </row>
    <row r="5703" spans="1:25">
      <c r="A5703" s="116">
        <v>5703</v>
      </c>
      <c r="B5703" s="129">
        <v>44096</v>
      </c>
      <c r="C5703" s="118">
        <f t="shared" si="245"/>
        <v>9</v>
      </c>
      <c r="D5703" s="120" t="s">
        <v>25</v>
      </c>
      <c r="E5703" s="120" t="s">
        <v>12664</v>
      </c>
      <c r="F5703" s="211" t="s">
        <v>12665</v>
      </c>
      <c r="G5703" s="119" t="s">
        <v>1033</v>
      </c>
      <c r="H5703" s="121" t="s">
        <v>29</v>
      </c>
      <c r="I5703" s="121" t="s">
        <v>30</v>
      </c>
      <c r="K5703" s="120"/>
      <c r="L5703" s="120" t="s">
        <v>32</v>
      </c>
      <c r="M5703" s="120" t="s">
        <v>33</v>
      </c>
      <c r="N5703" s="131">
        <v>44112</v>
      </c>
      <c r="O5703" s="131">
        <v>44293</v>
      </c>
      <c r="P5703" s="124">
        <f t="shared" si="246"/>
        <v>4</v>
      </c>
      <c r="R5703" s="125">
        <f t="shared" ca="1" si="247"/>
        <v>385</v>
      </c>
      <c r="S5703" s="120" t="s">
        <v>55</v>
      </c>
      <c r="Y5703" s="116" t="s">
        <v>141</v>
      </c>
    </row>
    <row r="5704" spans="1:25" ht="27.6">
      <c r="A5704" s="116">
        <v>5704</v>
      </c>
      <c r="B5704" s="129">
        <v>44096</v>
      </c>
      <c r="C5704" s="118">
        <f t="shared" si="245"/>
        <v>9</v>
      </c>
      <c r="D5704" s="120" t="s">
        <v>25</v>
      </c>
      <c r="E5704" s="120" t="s">
        <v>12666</v>
      </c>
      <c r="F5704" s="211" t="s">
        <v>12667</v>
      </c>
      <c r="G5704" s="119" t="s">
        <v>9723</v>
      </c>
      <c r="H5704" s="121" t="s">
        <v>3345</v>
      </c>
      <c r="I5704" s="119" t="s">
        <v>30</v>
      </c>
      <c r="J5704" s="121" t="s">
        <v>87</v>
      </c>
      <c r="K5704" s="120"/>
      <c r="L5704" s="120" t="s">
        <v>32</v>
      </c>
      <c r="M5704" s="120" t="s">
        <v>33</v>
      </c>
      <c r="N5704" s="131">
        <v>44112</v>
      </c>
      <c r="O5704" s="131">
        <v>44293</v>
      </c>
      <c r="P5704" s="124">
        <f t="shared" si="246"/>
        <v>4</v>
      </c>
      <c r="R5704" s="125">
        <f t="shared" ca="1" si="247"/>
        <v>385</v>
      </c>
      <c r="S5704" s="120" t="s">
        <v>55</v>
      </c>
      <c r="Y5704" s="116" t="s">
        <v>141</v>
      </c>
    </row>
    <row r="5705" spans="1:25">
      <c r="A5705" s="116">
        <v>5705</v>
      </c>
      <c r="B5705" s="129">
        <v>44263</v>
      </c>
      <c r="C5705" s="118">
        <f t="shared" si="245"/>
        <v>3</v>
      </c>
      <c r="D5705" s="120" t="s">
        <v>252</v>
      </c>
      <c r="E5705" s="116" t="s">
        <v>12668</v>
      </c>
      <c r="F5705" s="211" t="s">
        <v>12669</v>
      </c>
      <c r="G5705" s="134" t="s">
        <v>4925</v>
      </c>
      <c r="H5705" s="116" t="s">
        <v>29</v>
      </c>
      <c r="I5705" s="119" t="s">
        <v>30</v>
      </c>
      <c r="J5705" s="121" t="s">
        <v>77</v>
      </c>
      <c r="K5705" s="120" t="s">
        <v>65</v>
      </c>
      <c r="L5705" s="131" t="s">
        <v>32</v>
      </c>
      <c r="M5705" s="116" t="s">
        <v>466</v>
      </c>
      <c r="P5705" s="124">
        <f t="shared" si="246"/>
        <v>0</v>
      </c>
    </row>
    <row r="5706" spans="1:25">
      <c r="A5706" s="116">
        <v>5706</v>
      </c>
      <c r="B5706" s="129">
        <v>44263</v>
      </c>
      <c r="C5706" s="118">
        <f t="shared" si="245"/>
        <v>3</v>
      </c>
      <c r="D5706" s="120" t="s">
        <v>252</v>
      </c>
      <c r="E5706" s="120" t="s">
        <v>12670</v>
      </c>
      <c r="F5706" s="211" t="s">
        <v>2827</v>
      </c>
      <c r="G5706" s="119" t="s">
        <v>12671</v>
      </c>
      <c r="H5706" s="121" t="s">
        <v>29</v>
      </c>
      <c r="I5706" s="119" t="s">
        <v>30</v>
      </c>
      <c r="J5706" s="121" t="s">
        <v>77</v>
      </c>
      <c r="K5706" s="120" t="s">
        <v>65</v>
      </c>
      <c r="L5706" s="131" t="s">
        <v>32</v>
      </c>
      <c r="M5706" s="120" t="s">
        <v>78</v>
      </c>
      <c r="P5706" s="124">
        <f t="shared" si="246"/>
        <v>0</v>
      </c>
    </row>
    <row r="5707" spans="1:25" ht="27.6">
      <c r="A5707" s="116">
        <v>5707</v>
      </c>
      <c r="B5707" s="129">
        <v>44106</v>
      </c>
      <c r="C5707" s="118">
        <f t="shared" si="245"/>
        <v>10</v>
      </c>
      <c r="D5707" s="120" t="s">
        <v>25</v>
      </c>
      <c r="E5707" s="120" t="s">
        <v>12672</v>
      </c>
      <c r="F5707" s="211" t="s">
        <v>12673</v>
      </c>
      <c r="G5707" s="119" t="s">
        <v>3751</v>
      </c>
      <c r="H5707" s="121" t="s">
        <v>6799</v>
      </c>
      <c r="I5707" s="119" t="s">
        <v>30</v>
      </c>
      <c r="J5707" s="121" t="s">
        <v>87</v>
      </c>
      <c r="K5707" s="120"/>
      <c r="L5707" s="120" t="s">
        <v>32</v>
      </c>
      <c r="M5707" s="120" t="s">
        <v>33</v>
      </c>
      <c r="N5707" s="131">
        <v>44112</v>
      </c>
      <c r="O5707" s="131">
        <v>44293</v>
      </c>
      <c r="P5707" s="124">
        <f t="shared" si="246"/>
        <v>4</v>
      </c>
      <c r="R5707" s="125">
        <f t="shared" ref="R5707:R5718" ca="1" si="248">TODAY()-O5707</f>
        <v>385</v>
      </c>
      <c r="S5707" s="120" t="s">
        <v>55</v>
      </c>
      <c r="Y5707" s="116" t="s">
        <v>141</v>
      </c>
    </row>
    <row r="5708" spans="1:25">
      <c r="A5708" s="116">
        <v>5708</v>
      </c>
      <c r="B5708" s="129">
        <v>44106</v>
      </c>
      <c r="C5708" s="118">
        <f t="shared" si="245"/>
        <v>10</v>
      </c>
      <c r="D5708" s="120" t="s">
        <v>37</v>
      </c>
      <c r="E5708" s="120" t="s">
        <v>12674</v>
      </c>
      <c r="F5708" s="211" t="s">
        <v>7529</v>
      </c>
      <c r="G5708" s="119" t="s">
        <v>3751</v>
      </c>
      <c r="H5708" s="121" t="s">
        <v>6799</v>
      </c>
      <c r="I5708" s="119" t="s">
        <v>30</v>
      </c>
      <c r="J5708" s="121" t="s">
        <v>87</v>
      </c>
      <c r="K5708" s="120"/>
      <c r="L5708" s="120" t="s">
        <v>32</v>
      </c>
      <c r="M5708" s="120" t="s">
        <v>78</v>
      </c>
      <c r="P5708" s="124">
        <f t="shared" si="246"/>
        <v>0</v>
      </c>
      <c r="R5708" s="118">
        <f t="shared" ca="1" si="248"/>
        <v>44678</v>
      </c>
    </row>
    <row r="5709" spans="1:25">
      <c r="A5709" s="116">
        <v>5709</v>
      </c>
      <c r="B5709" s="129">
        <v>44103</v>
      </c>
      <c r="C5709" s="118">
        <f t="shared" si="245"/>
        <v>9</v>
      </c>
      <c r="D5709" s="120" t="s">
        <v>252</v>
      </c>
      <c r="E5709" s="120" t="s">
        <v>12675</v>
      </c>
      <c r="F5709" s="211" t="s">
        <v>10272</v>
      </c>
      <c r="G5709" s="119" t="s">
        <v>12676</v>
      </c>
      <c r="H5709" s="121" t="s">
        <v>8423</v>
      </c>
      <c r="I5709" s="119" t="s">
        <v>30</v>
      </c>
      <c r="J5709" s="121" t="s">
        <v>87</v>
      </c>
      <c r="K5709" s="120"/>
      <c r="L5709" s="120" t="s">
        <v>32</v>
      </c>
      <c r="M5709" s="120" t="s">
        <v>33</v>
      </c>
      <c r="N5709" s="131">
        <v>44103</v>
      </c>
      <c r="O5709" s="131">
        <v>44503</v>
      </c>
      <c r="P5709" s="124">
        <f t="shared" si="246"/>
        <v>11</v>
      </c>
      <c r="R5709" s="125">
        <f t="shared" ca="1" si="248"/>
        <v>175</v>
      </c>
    </row>
    <row r="5710" spans="1:25" ht="27.6">
      <c r="A5710" s="116">
        <v>5710</v>
      </c>
      <c r="B5710" s="129">
        <v>44111</v>
      </c>
      <c r="C5710" s="118">
        <f t="shared" si="245"/>
        <v>10</v>
      </c>
      <c r="D5710" s="120" t="s">
        <v>37</v>
      </c>
      <c r="E5710" s="120" t="s">
        <v>12677</v>
      </c>
      <c r="F5710" s="211" t="s">
        <v>12678</v>
      </c>
      <c r="G5710" s="119" t="s">
        <v>12679</v>
      </c>
      <c r="H5710" s="121" t="s">
        <v>8423</v>
      </c>
      <c r="I5710" s="121" t="s">
        <v>30</v>
      </c>
      <c r="J5710" s="121" t="s">
        <v>12680</v>
      </c>
      <c r="K5710" s="120"/>
      <c r="L5710" s="120" t="s">
        <v>32</v>
      </c>
      <c r="M5710" s="120" t="s">
        <v>78</v>
      </c>
      <c r="P5710" s="124">
        <f t="shared" si="246"/>
        <v>0</v>
      </c>
      <c r="R5710" s="118">
        <f t="shared" ca="1" si="248"/>
        <v>44678</v>
      </c>
    </row>
    <row r="5711" spans="1:25">
      <c r="A5711" s="116">
        <v>5711</v>
      </c>
      <c r="B5711" s="129">
        <v>44111</v>
      </c>
      <c r="C5711" s="118">
        <f t="shared" si="245"/>
        <v>10</v>
      </c>
      <c r="D5711" s="120" t="s">
        <v>37</v>
      </c>
      <c r="E5711" s="120" t="s">
        <v>12681</v>
      </c>
      <c r="F5711" s="211" t="s">
        <v>12682</v>
      </c>
      <c r="G5711" s="119" t="s">
        <v>7437</v>
      </c>
      <c r="H5711" s="121" t="s">
        <v>6816</v>
      </c>
      <c r="I5711" s="121" t="s">
        <v>42</v>
      </c>
      <c r="J5711" s="121" t="s">
        <v>72</v>
      </c>
      <c r="K5711" s="120"/>
      <c r="L5711" s="120" t="s">
        <v>32</v>
      </c>
      <c r="P5711" s="124">
        <f t="shared" si="246"/>
        <v>0</v>
      </c>
      <c r="R5711" s="118">
        <f t="shared" ca="1" si="248"/>
        <v>44678</v>
      </c>
      <c r="Y5711" s="116" t="s">
        <v>356</v>
      </c>
    </row>
    <row r="5712" spans="1:25">
      <c r="A5712" s="116">
        <v>5712</v>
      </c>
      <c r="B5712" s="129">
        <v>44111</v>
      </c>
      <c r="C5712" s="118">
        <f t="shared" si="245"/>
        <v>10</v>
      </c>
      <c r="D5712" s="120" t="s">
        <v>37</v>
      </c>
      <c r="E5712" s="120" t="s">
        <v>12683</v>
      </c>
      <c r="F5712" s="211" t="s">
        <v>12684</v>
      </c>
      <c r="G5712" s="119" t="s">
        <v>4627</v>
      </c>
      <c r="H5712" s="121" t="s">
        <v>6799</v>
      </c>
      <c r="I5712" s="119" t="s">
        <v>30</v>
      </c>
      <c r="J5712" s="121" t="s">
        <v>77</v>
      </c>
      <c r="K5712" s="120"/>
      <c r="L5712" s="120" t="s">
        <v>32</v>
      </c>
      <c r="P5712" s="124">
        <f t="shared" si="246"/>
        <v>0</v>
      </c>
      <c r="R5712" s="118">
        <f t="shared" ca="1" si="248"/>
        <v>44678</v>
      </c>
      <c r="Y5712" s="116" t="s">
        <v>356</v>
      </c>
    </row>
    <row r="5713" spans="1:25">
      <c r="A5713" s="116">
        <v>5713</v>
      </c>
      <c r="B5713" s="129">
        <v>44111</v>
      </c>
      <c r="C5713" s="118">
        <f t="shared" si="245"/>
        <v>10</v>
      </c>
      <c r="D5713" s="120" t="s">
        <v>37</v>
      </c>
      <c r="E5713" s="120" t="s">
        <v>12685</v>
      </c>
      <c r="F5713" s="211" t="s">
        <v>12686</v>
      </c>
      <c r="G5713" s="119" t="s">
        <v>12687</v>
      </c>
      <c r="H5713" s="121" t="s">
        <v>8423</v>
      </c>
      <c r="I5713" s="121" t="s">
        <v>30</v>
      </c>
      <c r="J5713" s="121" t="s">
        <v>5018</v>
      </c>
      <c r="K5713" s="120"/>
      <c r="L5713" s="120" t="s">
        <v>32</v>
      </c>
      <c r="P5713" s="124">
        <f t="shared" si="246"/>
        <v>0</v>
      </c>
      <c r="R5713" s="118">
        <f t="shared" ca="1" si="248"/>
        <v>44678</v>
      </c>
      <c r="Y5713" s="116" t="s">
        <v>356</v>
      </c>
    </row>
    <row r="5714" spans="1:25">
      <c r="A5714" s="116">
        <v>5714</v>
      </c>
      <c r="B5714" s="129">
        <v>44111</v>
      </c>
      <c r="C5714" s="118">
        <f t="shared" si="245"/>
        <v>10</v>
      </c>
      <c r="D5714" s="120" t="s">
        <v>37</v>
      </c>
      <c r="E5714" s="120" t="s">
        <v>12688</v>
      </c>
      <c r="F5714" s="211" t="s">
        <v>7529</v>
      </c>
      <c r="G5714" s="119" t="s">
        <v>5456</v>
      </c>
      <c r="H5714" s="121" t="s">
        <v>8423</v>
      </c>
      <c r="I5714" s="121" t="s">
        <v>30</v>
      </c>
      <c r="J5714" s="121" t="s">
        <v>7216</v>
      </c>
      <c r="K5714" s="120"/>
      <c r="L5714" s="120" t="s">
        <v>32</v>
      </c>
      <c r="P5714" s="124">
        <f t="shared" si="246"/>
        <v>0</v>
      </c>
      <c r="R5714" s="118">
        <f t="shared" ca="1" si="248"/>
        <v>44678</v>
      </c>
      <c r="Y5714" s="116" t="s">
        <v>356</v>
      </c>
    </row>
    <row r="5715" spans="1:25">
      <c r="A5715" s="116">
        <v>5715</v>
      </c>
      <c r="B5715" s="129">
        <v>44111</v>
      </c>
      <c r="C5715" s="118">
        <f t="shared" si="245"/>
        <v>10</v>
      </c>
      <c r="D5715" s="120" t="s">
        <v>37</v>
      </c>
      <c r="E5715" s="120" t="s">
        <v>12689</v>
      </c>
      <c r="F5715" s="211" t="s">
        <v>12200</v>
      </c>
      <c r="G5715" s="119" t="s">
        <v>5456</v>
      </c>
      <c r="H5715" s="121" t="s">
        <v>8423</v>
      </c>
      <c r="I5715" s="121" t="s">
        <v>30</v>
      </c>
      <c r="J5715" s="121" t="s">
        <v>7216</v>
      </c>
      <c r="K5715" s="120"/>
      <c r="L5715" s="120" t="s">
        <v>32</v>
      </c>
      <c r="P5715" s="124">
        <f t="shared" si="246"/>
        <v>0</v>
      </c>
      <c r="R5715" s="118">
        <f t="shared" ca="1" si="248"/>
        <v>44678</v>
      </c>
      <c r="Y5715" s="116" t="s">
        <v>356</v>
      </c>
    </row>
    <row r="5716" spans="1:25" ht="27.6">
      <c r="A5716" s="116">
        <v>5716</v>
      </c>
      <c r="B5716" s="129">
        <v>44111</v>
      </c>
      <c r="C5716" s="118">
        <f t="shared" si="245"/>
        <v>10</v>
      </c>
      <c r="D5716" s="120" t="s">
        <v>37</v>
      </c>
      <c r="E5716" s="120" t="s">
        <v>12690</v>
      </c>
      <c r="F5716" s="211" t="s">
        <v>12691</v>
      </c>
      <c r="G5716" s="119" t="s">
        <v>5456</v>
      </c>
      <c r="H5716" s="121" t="s">
        <v>8423</v>
      </c>
      <c r="I5716" s="121" t="s">
        <v>30</v>
      </c>
      <c r="J5716" s="121" t="s">
        <v>7216</v>
      </c>
      <c r="K5716" s="120"/>
      <c r="L5716" s="120" t="s">
        <v>32</v>
      </c>
      <c r="P5716" s="124">
        <f t="shared" si="246"/>
        <v>0</v>
      </c>
      <c r="R5716" s="118">
        <f t="shared" ca="1" si="248"/>
        <v>44678</v>
      </c>
      <c r="Y5716" s="116" t="s">
        <v>356</v>
      </c>
    </row>
    <row r="5717" spans="1:25">
      <c r="A5717" s="116">
        <v>5717</v>
      </c>
      <c r="B5717" s="129">
        <v>44111</v>
      </c>
      <c r="C5717" s="118">
        <f t="shared" si="245"/>
        <v>10</v>
      </c>
      <c r="D5717" s="120" t="s">
        <v>37</v>
      </c>
      <c r="E5717" s="120" t="s">
        <v>12692</v>
      </c>
      <c r="F5717" s="211" t="s">
        <v>12693</v>
      </c>
      <c r="G5717" s="119" t="s">
        <v>4627</v>
      </c>
      <c r="H5717" s="121" t="s">
        <v>6799</v>
      </c>
      <c r="I5717" s="121" t="s">
        <v>30</v>
      </c>
      <c r="J5717" s="121" t="s">
        <v>8287</v>
      </c>
      <c r="K5717" s="120"/>
      <c r="L5717" s="120" t="s">
        <v>32</v>
      </c>
      <c r="P5717" s="124">
        <f t="shared" si="246"/>
        <v>0</v>
      </c>
      <c r="R5717" s="118">
        <f t="shared" ca="1" si="248"/>
        <v>44678</v>
      </c>
      <c r="Y5717" s="116" t="s">
        <v>356</v>
      </c>
    </row>
    <row r="5718" spans="1:25">
      <c r="A5718" s="116">
        <v>5718</v>
      </c>
      <c r="B5718" s="129">
        <v>44111</v>
      </c>
      <c r="C5718" s="118">
        <f t="shared" si="245"/>
        <v>10</v>
      </c>
      <c r="D5718" s="119" t="s">
        <v>25</v>
      </c>
      <c r="E5718" s="120" t="s">
        <v>12694</v>
      </c>
      <c r="F5718" s="211" t="s">
        <v>12695</v>
      </c>
      <c r="G5718" s="119" t="s">
        <v>12696</v>
      </c>
      <c r="H5718" s="121" t="s">
        <v>53</v>
      </c>
      <c r="I5718" s="121" t="s">
        <v>30</v>
      </c>
      <c r="J5718" s="121" t="s">
        <v>5024</v>
      </c>
      <c r="K5718" s="120"/>
      <c r="L5718" s="120" t="s">
        <v>32</v>
      </c>
      <c r="M5718" s="120" t="s">
        <v>33</v>
      </c>
      <c r="N5718" s="131">
        <v>44116</v>
      </c>
      <c r="O5718" s="131">
        <v>44399</v>
      </c>
      <c r="P5718" s="124">
        <f t="shared" si="246"/>
        <v>7</v>
      </c>
      <c r="R5718" s="118">
        <f t="shared" ca="1" si="248"/>
        <v>279</v>
      </c>
    </row>
    <row r="5719" spans="1:25" ht="27.6">
      <c r="A5719" s="116">
        <v>5719</v>
      </c>
      <c r="B5719" s="129">
        <v>44111</v>
      </c>
      <c r="C5719" s="118">
        <f t="shared" si="245"/>
        <v>10</v>
      </c>
      <c r="D5719" s="120" t="s">
        <v>37</v>
      </c>
      <c r="E5719" s="120" t="s">
        <v>12697</v>
      </c>
      <c r="F5719" s="211" t="s">
        <v>12698</v>
      </c>
      <c r="G5719" s="119" t="s">
        <v>10908</v>
      </c>
      <c r="H5719" s="121" t="s">
        <v>53</v>
      </c>
      <c r="I5719" s="119" t="s">
        <v>30</v>
      </c>
      <c r="J5719" s="121" t="s">
        <v>77</v>
      </c>
      <c r="K5719" s="120"/>
      <c r="L5719" s="120" t="s">
        <v>32</v>
      </c>
      <c r="P5719" s="124">
        <f t="shared" si="246"/>
        <v>0</v>
      </c>
      <c r="Y5719" s="116" t="s">
        <v>356</v>
      </c>
    </row>
    <row r="5720" spans="1:25">
      <c r="A5720" s="116">
        <v>5720</v>
      </c>
      <c r="B5720" s="129">
        <v>44111</v>
      </c>
      <c r="C5720" s="118">
        <f t="shared" si="245"/>
        <v>10</v>
      </c>
      <c r="D5720" s="119" t="s">
        <v>37</v>
      </c>
      <c r="E5720" s="120" t="s">
        <v>12699</v>
      </c>
      <c r="F5720" s="211" t="s">
        <v>12700</v>
      </c>
      <c r="G5720" s="119" t="s">
        <v>10908</v>
      </c>
      <c r="H5720" s="121" t="s">
        <v>53</v>
      </c>
      <c r="I5720" s="121" t="s">
        <v>30</v>
      </c>
      <c r="J5720" s="121" t="s">
        <v>485</v>
      </c>
      <c r="K5720" s="120"/>
      <c r="L5720" s="120" t="s">
        <v>32</v>
      </c>
      <c r="M5720" s="120" t="s">
        <v>33</v>
      </c>
      <c r="N5720" s="131">
        <v>44116</v>
      </c>
      <c r="P5720" s="124">
        <f t="shared" si="246"/>
        <v>0</v>
      </c>
      <c r="R5720" s="118">
        <f ca="1">TODAY()-N5720</f>
        <v>562</v>
      </c>
      <c r="Y5720" s="116" t="s">
        <v>356</v>
      </c>
    </row>
    <row r="5721" spans="1:25">
      <c r="A5721" s="116">
        <v>5721</v>
      </c>
      <c r="B5721" s="129">
        <v>44111</v>
      </c>
      <c r="C5721" s="118">
        <f t="shared" si="245"/>
        <v>10</v>
      </c>
      <c r="D5721" s="120" t="s">
        <v>25</v>
      </c>
      <c r="E5721" s="120" t="s">
        <v>12701</v>
      </c>
      <c r="F5721" s="211" t="s">
        <v>12118</v>
      </c>
      <c r="G5721" s="119" t="s">
        <v>12702</v>
      </c>
      <c r="H5721" s="121" t="s">
        <v>86</v>
      </c>
      <c r="I5721" s="119" t="s">
        <v>30</v>
      </c>
      <c r="J5721" s="121" t="s">
        <v>31</v>
      </c>
      <c r="K5721" s="120"/>
      <c r="L5721" s="120" t="s">
        <v>32</v>
      </c>
      <c r="M5721" s="120" t="s">
        <v>33</v>
      </c>
      <c r="N5721" s="131">
        <v>44116</v>
      </c>
      <c r="O5721" s="131">
        <v>44272</v>
      </c>
      <c r="P5721" s="124">
        <f t="shared" si="246"/>
        <v>3</v>
      </c>
      <c r="R5721" s="125">
        <f ca="1">TODAY()-O5721</f>
        <v>406</v>
      </c>
      <c r="S5721" s="120" t="s">
        <v>92</v>
      </c>
      <c r="Y5721" s="116" t="s">
        <v>12703</v>
      </c>
    </row>
    <row r="5722" spans="1:25">
      <c r="A5722" s="116">
        <v>5722</v>
      </c>
      <c r="B5722" s="129">
        <v>44111</v>
      </c>
      <c r="C5722" s="118">
        <f t="shared" ref="C5722:C5785" si="249">IF(B5722&lt;&gt;0,MONTH(B5722),0)</f>
        <v>10</v>
      </c>
      <c r="D5722" s="120" t="s">
        <v>37</v>
      </c>
      <c r="E5722" s="120" t="s">
        <v>12704</v>
      </c>
      <c r="F5722" s="211" t="s">
        <v>12705</v>
      </c>
      <c r="G5722" s="119" t="s">
        <v>12702</v>
      </c>
      <c r="H5722" s="121" t="s">
        <v>86</v>
      </c>
      <c r="I5722" s="119" t="s">
        <v>30</v>
      </c>
      <c r="J5722" s="121" t="s">
        <v>31</v>
      </c>
      <c r="K5722" s="120"/>
      <c r="L5722" s="120" t="s">
        <v>32</v>
      </c>
      <c r="P5722" s="124">
        <f t="shared" ref="P5722:P5785" si="250">IF(O5722&lt;&gt;0,MONTH(O5722),0)</f>
        <v>0</v>
      </c>
      <c r="Y5722" s="116" t="s">
        <v>356</v>
      </c>
    </row>
    <row r="5723" spans="1:25">
      <c r="A5723" s="116">
        <v>5723</v>
      </c>
      <c r="B5723" s="129">
        <v>44111</v>
      </c>
      <c r="C5723" s="118">
        <f t="shared" si="249"/>
        <v>10</v>
      </c>
      <c r="D5723" s="120" t="s">
        <v>37</v>
      </c>
      <c r="E5723" s="120" t="s">
        <v>12706</v>
      </c>
      <c r="F5723" s="211" t="s">
        <v>7345</v>
      </c>
      <c r="G5723" s="119" t="s">
        <v>12702</v>
      </c>
      <c r="H5723" s="121" t="s">
        <v>86</v>
      </c>
      <c r="I5723" s="119" t="s">
        <v>30</v>
      </c>
      <c r="J5723" s="121" t="s">
        <v>31</v>
      </c>
      <c r="K5723" s="120"/>
      <c r="L5723" s="120" t="s">
        <v>32</v>
      </c>
      <c r="P5723" s="124">
        <f t="shared" si="250"/>
        <v>0</v>
      </c>
      <c r="Y5723" s="116" t="s">
        <v>356</v>
      </c>
    </row>
    <row r="5724" spans="1:25">
      <c r="A5724" s="116">
        <v>5724</v>
      </c>
      <c r="B5724" s="129">
        <v>44111</v>
      </c>
      <c r="C5724" s="118">
        <f t="shared" si="249"/>
        <v>10</v>
      </c>
      <c r="D5724" s="120" t="s">
        <v>37</v>
      </c>
      <c r="E5724" s="120" t="s">
        <v>12707</v>
      </c>
      <c r="F5724" s="211"/>
      <c r="G5724" s="119" t="s">
        <v>12702</v>
      </c>
      <c r="H5724" s="121" t="s">
        <v>86</v>
      </c>
      <c r="I5724" s="119" t="s">
        <v>30</v>
      </c>
      <c r="J5724" s="121" t="s">
        <v>31</v>
      </c>
      <c r="K5724" s="120"/>
      <c r="L5724" s="120" t="s">
        <v>32</v>
      </c>
      <c r="P5724" s="124">
        <f t="shared" si="250"/>
        <v>0</v>
      </c>
      <c r="Y5724" s="116" t="s">
        <v>356</v>
      </c>
    </row>
    <row r="5725" spans="1:25">
      <c r="A5725" s="116">
        <v>5725</v>
      </c>
      <c r="B5725" s="129">
        <v>44111</v>
      </c>
      <c r="C5725" s="118">
        <f t="shared" si="249"/>
        <v>10</v>
      </c>
      <c r="D5725" s="120" t="s">
        <v>25</v>
      </c>
      <c r="E5725" s="120" t="s">
        <v>12708</v>
      </c>
      <c r="F5725" s="211" t="s">
        <v>12643</v>
      </c>
      <c r="G5725" s="119" t="s">
        <v>12702</v>
      </c>
      <c r="H5725" s="121" t="s">
        <v>86</v>
      </c>
      <c r="I5725" s="121" t="s">
        <v>30</v>
      </c>
      <c r="J5725" s="121" t="s">
        <v>7280</v>
      </c>
      <c r="K5725" s="120"/>
      <c r="L5725" s="120" t="s">
        <v>32</v>
      </c>
      <c r="M5725" s="120" t="s">
        <v>33</v>
      </c>
      <c r="N5725" s="131">
        <v>44116</v>
      </c>
      <c r="O5725" s="131">
        <v>44293</v>
      </c>
      <c r="P5725" s="124">
        <f t="shared" si="250"/>
        <v>4</v>
      </c>
      <c r="R5725" s="118">
        <f ca="1">TODAY()-N5725</f>
        <v>562</v>
      </c>
    </row>
    <row r="5726" spans="1:25">
      <c r="A5726" s="116">
        <v>5726</v>
      </c>
      <c r="B5726" s="129">
        <v>44111</v>
      </c>
      <c r="C5726" s="118">
        <f t="shared" si="249"/>
        <v>10</v>
      </c>
      <c r="D5726" s="120" t="s">
        <v>37</v>
      </c>
      <c r="E5726" s="120" t="s">
        <v>12709</v>
      </c>
      <c r="F5726" s="211" t="s">
        <v>399</v>
      </c>
      <c r="G5726" s="119" t="s">
        <v>12710</v>
      </c>
      <c r="H5726" s="121" t="s">
        <v>6816</v>
      </c>
      <c r="I5726" s="119" t="s">
        <v>30</v>
      </c>
      <c r="J5726" s="121" t="s">
        <v>87</v>
      </c>
      <c r="K5726" s="120"/>
      <c r="L5726" s="120" t="s">
        <v>32</v>
      </c>
      <c r="P5726" s="124">
        <f t="shared" si="250"/>
        <v>0</v>
      </c>
      <c r="Y5726" s="116" t="s">
        <v>356</v>
      </c>
    </row>
    <row r="5727" spans="1:25">
      <c r="A5727" s="116">
        <v>5727</v>
      </c>
      <c r="B5727" s="129">
        <v>44111</v>
      </c>
      <c r="C5727" s="118">
        <f t="shared" si="249"/>
        <v>10</v>
      </c>
      <c r="D5727" s="119" t="s">
        <v>25</v>
      </c>
      <c r="E5727" s="120" t="s">
        <v>12711</v>
      </c>
      <c r="F5727" s="211" t="s">
        <v>5406</v>
      </c>
      <c r="G5727" s="119" t="s">
        <v>12712</v>
      </c>
      <c r="H5727" s="121" t="s">
        <v>29</v>
      </c>
      <c r="I5727" s="119" t="s">
        <v>30</v>
      </c>
      <c r="J5727" s="121" t="s">
        <v>87</v>
      </c>
      <c r="K5727" s="120"/>
      <c r="L5727" s="120" t="s">
        <v>32</v>
      </c>
      <c r="M5727" s="120" t="s">
        <v>33</v>
      </c>
      <c r="N5727" s="131">
        <v>44116</v>
      </c>
      <c r="O5727" s="131">
        <v>44333</v>
      </c>
      <c r="P5727" s="124">
        <f t="shared" si="250"/>
        <v>5</v>
      </c>
      <c r="R5727" s="118">
        <f ca="1">TODAY()-N5727</f>
        <v>562</v>
      </c>
      <c r="S5727" s="120" t="s">
        <v>135</v>
      </c>
      <c r="Y5727" s="116" t="s">
        <v>59</v>
      </c>
    </row>
    <row r="5728" spans="1:25" ht="27.6">
      <c r="A5728" s="116">
        <v>5728</v>
      </c>
      <c r="B5728" s="129">
        <v>44111</v>
      </c>
      <c r="C5728" s="118">
        <f t="shared" si="249"/>
        <v>10</v>
      </c>
      <c r="D5728" s="120" t="s">
        <v>37</v>
      </c>
      <c r="E5728" s="120" t="s">
        <v>12713</v>
      </c>
      <c r="F5728" s="211" t="s">
        <v>12714</v>
      </c>
      <c r="G5728" s="119" t="s">
        <v>12712</v>
      </c>
      <c r="H5728" s="121" t="s">
        <v>29</v>
      </c>
      <c r="K5728" s="120"/>
      <c r="L5728" s="120" t="s">
        <v>32</v>
      </c>
      <c r="P5728" s="124">
        <f t="shared" si="250"/>
        <v>0</v>
      </c>
      <c r="Y5728" s="116" t="s">
        <v>356</v>
      </c>
    </row>
    <row r="5729" spans="1:25">
      <c r="A5729" s="116">
        <v>5729</v>
      </c>
      <c r="B5729" s="129">
        <v>44117</v>
      </c>
      <c r="C5729" s="118">
        <f t="shared" si="249"/>
        <v>10</v>
      </c>
      <c r="D5729" s="120" t="s">
        <v>37</v>
      </c>
      <c r="E5729" s="120" t="s">
        <v>12715</v>
      </c>
      <c r="F5729" s="211" t="s">
        <v>12716</v>
      </c>
      <c r="G5729" s="119" t="s">
        <v>12717</v>
      </c>
      <c r="H5729" s="121" t="s">
        <v>8423</v>
      </c>
      <c r="I5729" s="119" t="s">
        <v>30</v>
      </c>
      <c r="J5729" s="121" t="s">
        <v>87</v>
      </c>
      <c r="K5729" s="120"/>
      <c r="L5729" s="120" t="s">
        <v>32</v>
      </c>
      <c r="P5729" s="124">
        <f t="shared" si="250"/>
        <v>0</v>
      </c>
      <c r="Y5729" s="116" t="s">
        <v>356</v>
      </c>
    </row>
    <row r="5730" spans="1:25">
      <c r="A5730" s="116">
        <v>5730</v>
      </c>
      <c r="B5730" s="129">
        <v>44117</v>
      </c>
      <c r="C5730" s="118">
        <f t="shared" si="249"/>
        <v>10</v>
      </c>
      <c r="D5730" s="120" t="s">
        <v>37</v>
      </c>
      <c r="E5730" s="120" t="s">
        <v>12718</v>
      </c>
      <c r="F5730" s="211" t="s">
        <v>5260</v>
      </c>
      <c r="G5730" s="119" t="s">
        <v>12719</v>
      </c>
      <c r="H5730" s="121" t="s">
        <v>6816</v>
      </c>
      <c r="I5730" s="121" t="s">
        <v>30</v>
      </c>
      <c r="J5730" s="121" t="s">
        <v>8287</v>
      </c>
      <c r="K5730" s="120"/>
      <c r="L5730" s="120" t="s">
        <v>32</v>
      </c>
      <c r="P5730" s="124">
        <f t="shared" si="250"/>
        <v>0</v>
      </c>
      <c r="Y5730" s="116" t="s">
        <v>356</v>
      </c>
    </row>
    <row r="5731" spans="1:25" ht="27.6">
      <c r="A5731" s="116">
        <v>5731</v>
      </c>
      <c r="B5731" s="129">
        <v>44117</v>
      </c>
      <c r="C5731" s="118">
        <f t="shared" si="249"/>
        <v>10</v>
      </c>
      <c r="D5731" s="120" t="s">
        <v>37</v>
      </c>
      <c r="E5731" s="120" t="s">
        <v>12720</v>
      </c>
      <c r="F5731" s="211" t="s">
        <v>12721</v>
      </c>
      <c r="G5731" s="119" t="s">
        <v>3740</v>
      </c>
      <c r="H5731" s="121" t="s">
        <v>53</v>
      </c>
      <c r="I5731" s="121" t="s">
        <v>30</v>
      </c>
      <c r="J5731" s="121" t="s">
        <v>5018</v>
      </c>
      <c r="K5731" s="120" t="s">
        <v>65</v>
      </c>
      <c r="L5731" s="120" t="s">
        <v>32</v>
      </c>
      <c r="M5731" s="120" t="s">
        <v>33</v>
      </c>
      <c r="N5731" s="131">
        <v>43807</v>
      </c>
      <c r="O5731" s="131">
        <v>44526</v>
      </c>
      <c r="P5731" s="124">
        <f t="shared" si="250"/>
        <v>11</v>
      </c>
      <c r="Y5731" s="126" t="s">
        <v>204</v>
      </c>
    </row>
    <row r="5732" spans="1:25">
      <c r="A5732" s="116">
        <v>5732</v>
      </c>
      <c r="B5732" s="129">
        <v>44118</v>
      </c>
      <c r="C5732" s="118">
        <f t="shared" si="249"/>
        <v>10</v>
      </c>
      <c r="D5732" s="120" t="s">
        <v>37</v>
      </c>
      <c r="E5732" s="120" t="s">
        <v>12722</v>
      </c>
      <c r="F5732" s="211" t="s">
        <v>12723</v>
      </c>
      <c r="G5732" s="119" t="s">
        <v>12724</v>
      </c>
      <c r="I5732" s="121" t="s">
        <v>30</v>
      </c>
      <c r="J5732" s="121" t="s">
        <v>8287</v>
      </c>
      <c r="K5732" s="120"/>
      <c r="L5732" s="120" t="s">
        <v>32</v>
      </c>
      <c r="P5732" s="124">
        <f t="shared" si="250"/>
        <v>0</v>
      </c>
      <c r="Y5732" s="116" t="s">
        <v>356</v>
      </c>
    </row>
    <row r="5733" spans="1:25">
      <c r="A5733" s="116">
        <v>5733</v>
      </c>
      <c r="B5733" s="129">
        <v>44118</v>
      </c>
      <c r="C5733" s="118">
        <f t="shared" si="249"/>
        <v>10</v>
      </c>
      <c r="D5733" s="120" t="s">
        <v>37</v>
      </c>
      <c r="E5733" s="120" t="s">
        <v>12725</v>
      </c>
      <c r="F5733" s="211" t="s">
        <v>12726</v>
      </c>
      <c r="G5733" s="119" t="s">
        <v>7742</v>
      </c>
      <c r="I5733" s="121" t="s">
        <v>42</v>
      </c>
      <c r="J5733" s="121" t="s">
        <v>82</v>
      </c>
      <c r="K5733" s="120"/>
      <c r="L5733" s="120" t="s">
        <v>32</v>
      </c>
      <c r="M5733" s="120" t="s">
        <v>78</v>
      </c>
      <c r="P5733" s="124">
        <f t="shared" si="250"/>
        <v>0</v>
      </c>
    </row>
    <row r="5734" spans="1:25">
      <c r="A5734" s="116">
        <v>5734</v>
      </c>
      <c r="B5734" s="129">
        <v>44118</v>
      </c>
      <c r="C5734" s="118">
        <f t="shared" si="249"/>
        <v>10</v>
      </c>
      <c r="D5734" s="120" t="s">
        <v>37</v>
      </c>
      <c r="E5734" s="120" t="s">
        <v>12727</v>
      </c>
      <c r="F5734" s="211" t="s">
        <v>12728</v>
      </c>
      <c r="G5734" s="119" t="s">
        <v>12729</v>
      </c>
      <c r="I5734" s="121" t="s">
        <v>42</v>
      </c>
      <c r="J5734" s="121" t="s">
        <v>72</v>
      </c>
      <c r="K5734" s="120"/>
      <c r="L5734" s="120" t="s">
        <v>32</v>
      </c>
      <c r="P5734" s="124">
        <f t="shared" si="250"/>
        <v>0</v>
      </c>
      <c r="Y5734" s="116" t="s">
        <v>356</v>
      </c>
    </row>
    <row r="5735" spans="1:25">
      <c r="A5735" s="116">
        <v>5735</v>
      </c>
      <c r="B5735" s="129">
        <v>44118</v>
      </c>
      <c r="C5735" s="118">
        <f t="shared" si="249"/>
        <v>10</v>
      </c>
      <c r="D5735" s="120" t="s">
        <v>37</v>
      </c>
      <c r="E5735" s="120" t="s">
        <v>12730</v>
      </c>
      <c r="F5735" s="211" t="s">
        <v>12731</v>
      </c>
      <c r="G5735" s="119" t="s">
        <v>12732</v>
      </c>
      <c r="H5735" s="121" t="s">
        <v>8423</v>
      </c>
      <c r="I5735" s="119" t="s">
        <v>30</v>
      </c>
      <c r="J5735" s="121" t="s">
        <v>87</v>
      </c>
      <c r="K5735" s="120"/>
      <c r="L5735" s="120" t="s">
        <v>32</v>
      </c>
      <c r="P5735" s="124">
        <f t="shared" si="250"/>
        <v>0</v>
      </c>
      <c r="Y5735" s="116" t="s">
        <v>356</v>
      </c>
    </row>
    <row r="5736" spans="1:25">
      <c r="A5736" s="116">
        <v>5736</v>
      </c>
      <c r="B5736" s="129">
        <v>44118</v>
      </c>
      <c r="C5736" s="118">
        <f t="shared" si="249"/>
        <v>10</v>
      </c>
      <c r="D5736" s="120" t="s">
        <v>37</v>
      </c>
      <c r="E5736" s="120" t="s">
        <v>12733</v>
      </c>
      <c r="F5736" s="211" t="s">
        <v>12734</v>
      </c>
      <c r="G5736" s="119" t="s">
        <v>12735</v>
      </c>
      <c r="H5736" s="121" t="s">
        <v>3345</v>
      </c>
      <c r="I5736" s="121" t="s">
        <v>42</v>
      </c>
      <c r="J5736" s="121" t="s">
        <v>485</v>
      </c>
      <c r="K5736" s="120"/>
      <c r="L5736" s="120" t="s">
        <v>32</v>
      </c>
      <c r="P5736" s="124">
        <f t="shared" si="250"/>
        <v>0</v>
      </c>
      <c r="Y5736" s="116" t="s">
        <v>356</v>
      </c>
    </row>
    <row r="5737" spans="1:25">
      <c r="A5737" s="116">
        <v>5737</v>
      </c>
      <c r="B5737" s="129">
        <v>44118</v>
      </c>
      <c r="C5737" s="118">
        <f t="shared" si="249"/>
        <v>10</v>
      </c>
      <c r="D5737" s="120" t="s">
        <v>37</v>
      </c>
      <c r="E5737" s="120" t="s">
        <v>12736</v>
      </c>
      <c r="F5737" s="211" t="s">
        <v>12737</v>
      </c>
      <c r="G5737" s="119" t="s">
        <v>4033</v>
      </c>
      <c r="K5737" s="120"/>
      <c r="L5737" s="120" t="s">
        <v>32</v>
      </c>
      <c r="P5737" s="124">
        <f t="shared" si="250"/>
        <v>0</v>
      </c>
      <c r="Y5737" s="116" t="s">
        <v>356</v>
      </c>
    </row>
    <row r="5738" spans="1:25">
      <c r="A5738" s="116">
        <v>5738</v>
      </c>
      <c r="B5738" s="129">
        <v>44118</v>
      </c>
      <c r="C5738" s="118">
        <f t="shared" si="249"/>
        <v>10</v>
      </c>
      <c r="D5738" s="120" t="s">
        <v>37</v>
      </c>
      <c r="E5738" s="120" t="s">
        <v>12738</v>
      </c>
      <c r="F5738" s="211" t="s">
        <v>12568</v>
      </c>
      <c r="G5738" s="119" t="s">
        <v>12739</v>
      </c>
      <c r="K5738" s="120"/>
      <c r="L5738" s="120" t="s">
        <v>32</v>
      </c>
      <c r="P5738" s="124">
        <f t="shared" si="250"/>
        <v>0</v>
      </c>
      <c r="Y5738" s="116" t="s">
        <v>356</v>
      </c>
    </row>
    <row r="5739" spans="1:25">
      <c r="A5739" s="116">
        <v>5739</v>
      </c>
      <c r="B5739" s="129">
        <v>44112</v>
      </c>
      <c r="C5739" s="118">
        <f t="shared" si="249"/>
        <v>10</v>
      </c>
      <c r="D5739" s="120" t="s">
        <v>252</v>
      </c>
      <c r="E5739" s="120" t="s">
        <v>12740</v>
      </c>
      <c r="F5739" s="211" t="s">
        <v>12741</v>
      </c>
      <c r="G5739" s="119" t="s">
        <v>4968</v>
      </c>
      <c r="H5739" s="121" t="s">
        <v>53</v>
      </c>
      <c r="I5739" s="119" t="s">
        <v>30</v>
      </c>
      <c r="J5739" s="121" t="s">
        <v>87</v>
      </c>
      <c r="K5739" s="120"/>
      <c r="L5739" s="120" t="s">
        <v>32</v>
      </c>
      <c r="P5739" s="124">
        <f t="shared" si="250"/>
        <v>0</v>
      </c>
    </row>
    <row r="5740" spans="1:25">
      <c r="A5740" s="116">
        <v>5740</v>
      </c>
      <c r="B5740" s="129">
        <v>44112</v>
      </c>
      <c r="C5740" s="118">
        <f t="shared" si="249"/>
        <v>10</v>
      </c>
      <c r="D5740" s="120" t="s">
        <v>252</v>
      </c>
      <c r="E5740" s="120" t="s">
        <v>12742</v>
      </c>
      <c r="F5740" s="211" t="s">
        <v>12743</v>
      </c>
      <c r="G5740" s="119" t="s">
        <v>4167</v>
      </c>
      <c r="H5740" s="121" t="s">
        <v>53</v>
      </c>
      <c r="I5740" s="121" t="s">
        <v>30</v>
      </c>
      <c r="J5740" s="121" t="s">
        <v>12744</v>
      </c>
      <c r="K5740" s="120"/>
      <c r="L5740" s="120" t="s">
        <v>32</v>
      </c>
      <c r="M5740" s="120" t="s">
        <v>33</v>
      </c>
      <c r="N5740" s="131">
        <v>44113</v>
      </c>
      <c r="O5740" s="131">
        <v>44237</v>
      </c>
      <c r="P5740" s="124">
        <f t="shared" si="250"/>
        <v>2</v>
      </c>
      <c r="R5740" s="125">
        <f ca="1">TODAY()-O5740</f>
        <v>441</v>
      </c>
      <c r="S5740" s="120" t="s">
        <v>724</v>
      </c>
      <c r="T5740" s="126">
        <v>44237</v>
      </c>
    </row>
    <row r="5741" spans="1:25">
      <c r="A5741" s="116">
        <v>5741</v>
      </c>
      <c r="B5741" s="129">
        <v>44112</v>
      </c>
      <c r="C5741" s="118">
        <f t="shared" si="249"/>
        <v>10</v>
      </c>
      <c r="D5741" s="120" t="s">
        <v>252</v>
      </c>
      <c r="E5741" s="120" t="s">
        <v>12745</v>
      </c>
      <c r="F5741" s="211" t="s">
        <v>7236</v>
      </c>
      <c r="G5741" s="119" t="s">
        <v>12746</v>
      </c>
      <c r="H5741" s="121" t="s">
        <v>53</v>
      </c>
      <c r="I5741" s="121" t="s">
        <v>30</v>
      </c>
      <c r="J5741" s="121" t="s">
        <v>6396</v>
      </c>
      <c r="K5741" s="120"/>
      <c r="L5741" s="120" t="s">
        <v>32</v>
      </c>
      <c r="M5741" s="120" t="s">
        <v>33</v>
      </c>
      <c r="N5741" s="131">
        <v>44113</v>
      </c>
      <c r="O5741" s="131">
        <v>44237</v>
      </c>
      <c r="P5741" s="124">
        <f t="shared" si="250"/>
        <v>2</v>
      </c>
      <c r="R5741" s="125">
        <f ca="1">TODAY()-O5741</f>
        <v>441</v>
      </c>
      <c r="S5741" s="120" t="s">
        <v>237</v>
      </c>
    </row>
    <row r="5742" spans="1:25" ht="27.6">
      <c r="A5742" s="116">
        <v>5742</v>
      </c>
      <c r="B5742" s="129">
        <v>44112</v>
      </c>
      <c r="C5742" s="118">
        <f t="shared" si="249"/>
        <v>10</v>
      </c>
      <c r="D5742" s="120" t="s">
        <v>252</v>
      </c>
      <c r="E5742" s="120" t="s">
        <v>12747</v>
      </c>
      <c r="F5742" s="211" t="s">
        <v>12748</v>
      </c>
      <c r="G5742" s="119" t="s">
        <v>12749</v>
      </c>
      <c r="H5742" s="121" t="s">
        <v>53</v>
      </c>
      <c r="I5742" s="121" t="s">
        <v>30</v>
      </c>
      <c r="J5742" s="121" t="s">
        <v>12087</v>
      </c>
      <c r="K5742" s="120"/>
      <c r="L5742" s="120" t="s">
        <v>32</v>
      </c>
      <c r="P5742" s="124">
        <f t="shared" si="250"/>
        <v>0</v>
      </c>
    </row>
    <row r="5743" spans="1:25">
      <c r="A5743" s="116">
        <v>5743</v>
      </c>
      <c r="B5743" s="129">
        <v>44112</v>
      </c>
      <c r="C5743" s="118">
        <f t="shared" si="249"/>
        <v>10</v>
      </c>
      <c r="D5743" s="120" t="s">
        <v>252</v>
      </c>
      <c r="E5743" s="120" t="s">
        <v>12750</v>
      </c>
      <c r="F5743" s="211" t="s">
        <v>7395</v>
      </c>
      <c r="G5743" s="119" t="s">
        <v>10895</v>
      </c>
      <c r="H5743" s="121" t="s">
        <v>53</v>
      </c>
      <c r="I5743" s="121" t="s">
        <v>30</v>
      </c>
      <c r="J5743" s="121" t="s">
        <v>9853</v>
      </c>
      <c r="K5743" s="120"/>
      <c r="L5743" s="120" t="s">
        <v>32</v>
      </c>
      <c r="P5743" s="124">
        <f t="shared" si="250"/>
        <v>0</v>
      </c>
    </row>
    <row r="5744" spans="1:25" ht="27.6">
      <c r="A5744" s="116">
        <v>5744</v>
      </c>
      <c r="B5744" s="129">
        <v>44112</v>
      </c>
      <c r="C5744" s="118">
        <f t="shared" si="249"/>
        <v>10</v>
      </c>
      <c r="D5744" s="120" t="s">
        <v>252</v>
      </c>
      <c r="E5744" s="120" t="s">
        <v>12751</v>
      </c>
      <c r="F5744" s="211" t="s">
        <v>12752</v>
      </c>
      <c r="G5744" s="119" t="s">
        <v>12753</v>
      </c>
      <c r="H5744" s="121" t="s">
        <v>53</v>
      </c>
      <c r="I5744" s="121" t="s">
        <v>30</v>
      </c>
      <c r="J5744" s="121" t="s">
        <v>7276</v>
      </c>
      <c r="K5744" s="120"/>
      <c r="L5744" s="120" t="s">
        <v>32</v>
      </c>
      <c r="P5744" s="124">
        <f t="shared" si="250"/>
        <v>0</v>
      </c>
    </row>
    <row r="5745" spans="1:23">
      <c r="A5745" s="116">
        <v>5745</v>
      </c>
      <c r="B5745" s="129">
        <v>44112</v>
      </c>
      <c r="C5745" s="118">
        <f t="shared" si="249"/>
        <v>10</v>
      </c>
      <c r="D5745" s="120" t="s">
        <v>252</v>
      </c>
      <c r="E5745" s="120" t="s">
        <v>12754</v>
      </c>
      <c r="F5745" s="211" t="s">
        <v>12755</v>
      </c>
      <c r="G5745" s="119" t="s">
        <v>371</v>
      </c>
      <c r="H5745" s="121" t="s">
        <v>53</v>
      </c>
      <c r="I5745" s="121" t="s">
        <v>30</v>
      </c>
      <c r="J5745" s="121" t="s">
        <v>7276</v>
      </c>
      <c r="K5745" s="120"/>
      <c r="L5745" s="120" t="s">
        <v>32</v>
      </c>
      <c r="M5745" s="120" t="s">
        <v>33</v>
      </c>
      <c r="N5745" s="131">
        <v>44116</v>
      </c>
      <c r="O5745" s="131">
        <v>44503</v>
      </c>
      <c r="P5745" s="124">
        <f t="shared" si="250"/>
        <v>11</v>
      </c>
      <c r="R5745" s="125">
        <f ca="1">TODAY()-O5745</f>
        <v>175</v>
      </c>
    </row>
    <row r="5746" spans="1:23" ht="27.6">
      <c r="A5746" s="116">
        <v>5746</v>
      </c>
      <c r="B5746" s="129">
        <v>44112</v>
      </c>
      <c r="C5746" s="118">
        <f t="shared" si="249"/>
        <v>10</v>
      </c>
      <c r="D5746" s="120" t="s">
        <v>252</v>
      </c>
      <c r="E5746" s="120" t="s">
        <v>12756</v>
      </c>
      <c r="F5746" s="211" t="s">
        <v>12757</v>
      </c>
      <c r="G5746" s="119" t="s">
        <v>603</v>
      </c>
      <c r="H5746" s="121" t="s">
        <v>53</v>
      </c>
      <c r="I5746" s="121" t="s">
        <v>30</v>
      </c>
      <c r="J5746" s="121" t="s">
        <v>6396</v>
      </c>
      <c r="K5746" s="120"/>
      <c r="L5746" s="120" t="s">
        <v>32</v>
      </c>
      <c r="P5746" s="124">
        <f t="shared" si="250"/>
        <v>0</v>
      </c>
    </row>
    <row r="5747" spans="1:23">
      <c r="A5747" s="116">
        <v>5747</v>
      </c>
      <c r="B5747" s="129">
        <v>44112</v>
      </c>
      <c r="C5747" s="118">
        <f t="shared" si="249"/>
        <v>10</v>
      </c>
      <c r="D5747" s="120" t="s">
        <v>252</v>
      </c>
      <c r="E5747" s="120" t="s">
        <v>12758</v>
      </c>
      <c r="F5747" s="211" t="s">
        <v>12759</v>
      </c>
      <c r="G5747" s="119" t="s">
        <v>12760</v>
      </c>
      <c r="H5747" s="121" t="s">
        <v>53</v>
      </c>
      <c r="I5747" s="121" t="s">
        <v>30</v>
      </c>
      <c r="J5747" s="121" t="s">
        <v>7131</v>
      </c>
      <c r="K5747" s="120"/>
      <c r="L5747" s="120" t="s">
        <v>32</v>
      </c>
      <c r="P5747" s="124">
        <f t="shared" si="250"/>
        <v>0</v>
      </c>
    </row>
    <row r="5748" spans="1:23" ht="27.6">
      <c r="A5748" s="116">
        <v>5748</v>
      </c>
      <c r="B5748" s="129">
        <v>44112</v>
      </c>
      <c r="C5748" s="118">
        <f t="shared" si="249"/>
        <v>10</v>
      </c>
      <c r="D5748" s="120" t="s">
        <v>252</v>
      </c>
      <c r="E5748" s="120" t="s">
        <v>12761</v>
      </c>
      <c r="F5748" s="211" t="s">
        <v>12762</v>
      </c>
      <c r="G5748" s="119" t="s">
        <v>12763</v>
      </c>
      <c r="H5748" s="121" t="s">
        <v>53</v>
      </c>
      <c r="I5748" s="121" t="s">
        <v>30</v>
      </c>
      <c r="J5748" s="121" t="s">
        <v>12087</v>
      </c>
      <c r="K5748" s="120"/>
      <c r="L5748" s="120" t="s">
        <v>32</v>
      </c>
      <c r="M5748" s="120" t="s">
        <v>466</v>
      </c>
      <c r="P5748" s="124">
        <f t="shared" si="250"/>
        <v>0</v>
      </c>
    </row>
    <row r="5749" spans="1:23" ht="27.6">
      <c r="A5749" s="116">
        <v>5749</v>
      </c>
      <c r="B5749" s="129">
        <v>44112</v>
      </c>
      <c r="C5749" s="118">
        <f t="shared" si="249"/>
        <v>10</v>
      </c>
      <c r="D5749" s="120" t="s">
        <v>252</v>
      </c>
      <c r="E5749" s="120" t="s">
        <v>12764</v>
      </c>
      <c r="F5749" s="211" t="s">
        <v>12765</v>
      </c>
      <c r="G5749" s="119" t="s">
        <v>603</v>
      </c>
      <c r="H5749" s="121" t="s">
        <v>53</v>
      </c>
      <c r="I5749" s="121" t="s">
        <v>30</v>
      </c>
      <c r="J5749" s="121" t="s">
        <v>12318</v>
      </c>
      <c r="K5749" s="120"/>
      <c r="L5749" s="120" t="s">
        <v>32</v>
      </c>
      <c r="M5749" s="120" t="s">
        <v>466</v>
      </c>
      <c r="P5749" s="124">
        <f t="shared" si="250"/>
        <v>0</v>
      </c>
    </row>
    <row r="5750" spans="1:23" ht="27.6">
      <c r="A5750" s="116">
        <v>5750</v>
      </c>
      <c r="B5750" s="129">
        <v>44112</v>
      </c>
      <c r="C5750" s="118">
        <f t="shared" si="249"/>
        <v>10</v>
      </c>
      <c r="D5750" s="120" t="s">
        <v>252</v>
      </c>
      <c r="E5750" s="120" t="s">
        <v>12766</v>
      </c>
      <c r="F5750" s="211" t="s">
        <v>12767</v>
      </c>
      <c r="G5750" s="119" t="s">
        <v>603</v>
      </c>
      <c r="H5750" s="121" t="s">
        <v>53</v>
      </c>
      <c r="I5750" s="121" t="s">
        <v>30</v>
      </c>
      <c r="J5750" s="121" t="s">
        <v>3886</v>
      </c>
      <c r="K5750" s="120"/>
      <c r="L5750" s="120" t="s">
        <v>32</v>
      </c>
      <c r="M5750" s="120" t="s">
        <v>33</v>
      </c>
      <c r="N5750" s="131">
        <v>44305</v>
      </c>
      <c r="O5750" s="131">
        <v>44530</v>
      </c>
      <c r="P5750" s="124">
        <f t="shared" si="250"/>
        <v>11</v>
      </c>
    </row>
    <row r="5751" spans="1:23">
      <c r="A5751" s="116">
        <v>5751</v>
      </c>
      <c r="B5751" s="129">
        <v>44112</v>
      </c>
      <c r="C5751" s="118">
        <f t="shared" si="249"/>
        <v>10</v>
      </c>
      <c r="D5751" s="120" t="s">
        <v>252</v>
      </c>
      <c r="E5751" s="120" t="s">
        <v>12768</v>
      </c>
      <c r="F5751" s="211" t="s">
        <v>104</v>
      </c>
      <c r="G5751" s="119" t="s">
        <v>12769</v>
      </c>
      <c r="H5751" s="121" t="s">
        <v>53</v>
      </c>
      <c r="I5751" s="121" t="s">
        <v>30</v>
      </c>
      <c r="J5751" s="121" t="s">
        <v>8338</v>
      </c>
      <c r="K5751" s="120"/>
      <c r="L5751" s="120" t="s">
        <v>32</v>
      </c>
      <c r="M5751" s="120" t="s">
        <v>33</v>
      </c>
      <c r="N5751" s="131">
        <v>44116</v>
      </c>
      <c r="P5751" s="124">
        <f t="shared" si="250"/>
        <v>0</v>
      </c>
      <c r="R5751" s="118">
        <f ca="1">TODAY()-N5751</f>
        <v>562</v>
      </c>
      <c r="S5751" s="120" t="s">
        <v>135</v>
      </c>
    </row>
    <row r="5752" spans="1:23">
      <c r="A5752" s="116">
        <v>5752</v>
      </c>
      <c r="B5752" s="129">
        <v>44112</v>
      </c>
      <c r="C5752" s="118">
        <f t="shared" si="249"/>
        <v>10</v>
      </c>
      <c r="D5752" s="120" t="s">
        <v>252</v>
      </c>
      <c r="E5752" s="120" t="s">
        <v>12770</v>
      </c>
      <c r="F5752" s="211" t="s">
        <v>6990</v>
      </c>
      <c r="G5752" s="119" t="s">
        <v>12771</v>
      </c>
      <c r="H5752" s="121" t="s">
        <v>53</v>
      </c>
      <c r="I5752" s="121" t="s">
        <v>30</v>
      </c>
      <c r="J5752" s="121" t="s">
        <v>1540</v>
      </c>
      <c r="K5752" s="120"/>
      <c r="L5752" s="120" t="s">
        <v>32</v>
      </c>
      <c r="P5752" s="124">
        <f t="shared" si="250"/>
        <v>0</v>
      </c>
    </row>
    <row r="5753" spans="1:23" ht="27.6">
      <c r="A5753" s="116">
        <v>5753</v>
      </c>
      <c r="B5753" s="129">
        <v>44112</v>
      </c>
      <c r="C5753" s="118">
        <f t="shared" si="249"/>
        <v>10</v>
      </c>
      <c r="D5753" s="120" t="s">
        <v>252</v>
      </c>
      <c r="E5753" s="120" t="s">
        <v>12772</v>
      </c>
      <c r="F5753" s="211" t="s">
        <v>12773</v>
      </c>
      <c r="G5753" s="119" t="s">
        <v>603</v>
      </c>
      <c r="H5753" s="121" t="s">
        <v>53</v>
      </c>
      <c r="I5753" s="119" t="s">
        <v>30</v>
      </c>
      <c r="J5753" s="121" t="s">
        <v>87</v>
      </c>
      <c r="K5753" s="120"/>
      <c r="L5753" s="120" t="s">
        <v>32</v>
      </c>
      <c r="M5753" s="120" t="s">
        <v>33</v>
      </c>
      <c r="N5753" s="131">
        <v>44117</v>
      </c>
      <c r="O5753" s="131">
        <v>44503</v>
      </c>
      <c r="P5753" s="124">
        <f t="shared" si="250"/>
        <v>11</v>
      </c>
      <c r="R5753" s="125">
        <f ca="1">TODAY()-O5753</f>
        <v>175</v>
      </c>
    </row>
    <row r="5754" spans="1:23" ht="27.6">
      <c r="A5754" s="116">
        <v>5754</v>
      </c>
      <c r="B5754" s="129">
        <v>44112</v>
      </c>
      <c r="C5754" s="118">
        <f t="shared" si="249"/>
        <v>10</v>
      </c>
      <c r="D5754" s="120" t="s">
        <v>252</v>
      </c>
      <c r="E5754" s="120" t="s">
        <v>12774</v>
      </c>
      <c r="F5754" s="211" t="s">
        <v>12775</v>
      </c>
      <c r="G5754" s="119" t="s">
        <v>12760</v>
      </c>
      <c r="H5754" s="121" t="s">
        <v>53</v>
      </c>
      <c r="I5754" s="121" t="s">
        <v>30</v>
      </c>
      <c r="J5754" s="121" t="s">
        <v>7131</v>
      </c>
      <c r="K5754" s="120"/>
      <c r="L5754" s="120" t="s">
        <v>32</v>
      </c>
      <c r="P5754" s="124">
        <f t="shared" si="250"/>
        <v>0</v>
      </c>
    </row>
    <row r="5755" spans="1:23">
      <c r="A5755" s="116">
        <v>5755</v>
      </c>
      <c r="B5755" s="129">
        <v>44112</v>
      </c>
      <c r="C5755" s="118">
        <f t="shared" si="249"/>
        <v>10</v>
      </c>
      <c r="D5755" s="120" t="s">
        <v>252</v>
      </c>
      <c r="E5755" s="120" t="s">
        <v>12776</v>
      </c>
      <c r="F5755" s="211" t="s">
        <v>5245</v>
      </c>
      <c r="G5755" s="119" t="s">
        <v>12777</v>
      </c>
      <c r="H5755" s="121" t="s">
        <v>53</v>
      </c>
      <c r="I5755" s="119" t="s">
        <v>30</v>
      </c>
      <c r="J5755" s="121" t="s">
        <v>529</v>
      </c>
      <c r="K5755" s="120"/>
      <c r="L5755" s="120" t="s">
        <v>32</v>
      </c>
      <c r="M5755" s="120" t="s">
        <v>33</v>
      </c>
      <c r="N5755" s="131">
        <v>44116</v>
      </c>
      <c r="O5755" s="131">
        <v>44237</v>
      </c>
      <c r="P5755" s="124">
        <f t="shared" si="250"/>
        <v>2</v>
      </c>
      <c r="R5755" s="125">
        <f ca="1">TODAY()-O5755</f>
        <v>441</v>
      </c>
      <c r="S5755" s="120" t="s">
        <v>237</v>
      </c>
    </row>
    <row r="5756" spans="1:23">
      <c r="A5756" s="116">
        <v>5756</v>
      </c>
      <c r="B5756" s="129">
        <v>44112</v>
      </c>
      <c r="C5756" s="118">
        <f t="shared" si="249"/>
        <v>10</v>
      </c>
      <c r="D5756" s="120" t="s">
        <v>252</v>
      </c>
      <c r="E5756" s="120" t="s">
        <v>12778</v>
      </c>
      <c r="F5756" s="211" t="s">
        <v>12779</v>
      </c>
      <c r="G5756" s="119" t="s">
        <v>12780</v>
      </c>
      <c r="H5756" s="121" t="s">
        <v>53</v>
      </c>
      <c r="I5756" s="121" t="s">
        <v>30</v>
      </c>
      <c r="J5756" s="121" t="s">
        <v>5018</v>
      </c>
      <c r="K5756" s="120"/>
      <c r="L5756" s="120" t="s">
        <v>32</v>
      </c>
      <c r="P5756" s="124">
        <f t="shared" si="250"/>
        <v>0</v>
      </c>
    </row>
    <row r="5757" spans="1:23" ht="27.6">
      <c r="A5757" s="116">
        <v>5757</v>
      </c>
      <c r="B5757" s="129">
        <v>44112</v>
      </c>
      <c r="C5757" s="118">
        <f t="shared" si="249"/>
        <v>10</v>
      </c>
      <c r="D5757" s="120" t="s">
        <v>252</v>
      </c>
      <c r="E5757" s="120" t="s">
        <v>12781</v>
      </c>
      <c r="F5757" s="211" t="s">
        <v>12782</v>
      </c>
      <c r="G5757" s="119" t="s">
        <v>229</v>
      </c>
      <c r="H5757" s="121" t="s">
        <v>53</v>
      </c>
      <c r="I5757" s="121" t="s">
        <v>30</v>
      </c>
      <c r="J5757" s="121" t="s">
        <v>12783</v>
      </c>
      <c r="K5757" s="120"/>
      <c r="L5757" s="120" t="s">
        <v>32</v>
      </c>
      <c r="M5757" s="120" t="s">
        <v>33</v>
      </c>
      <c r="N5757" s="131">
        <v>44116</v>
      </c>
      <c r="O5757" s="131">
        <v>44237</v>
      </c>
      <c r="P5757" s="124">
        <f t="shared" si="250"/>
        <v>2</v>
      </c>
      <c r="R5757" s="125">
        <f ca="1">TODAY()-O5757</f>
        <v>441</v>
      </c>
      <c r="S5757" s="120" t="s">
        <v>92</v>
      </c>
      <c r="T5757" s="126">
        <v>44239</v>
      </c>
    </row>
    <row r="5758" spans="1:23" ht="27.6">
      <c r="A5758" s="116">
        <v>5758</v>
      </c>
      <c r="B5758" s="129">
        <v>44112</v>
      </c>
      <c r="C5758" s="118">
        <f t="shared" si="249"/>
        <v>10</v>
      </c>
      <c r="D5758" s="119" t="s">
        <v>25</v>
      </c>
      <c r="E5758" s="120" t="s">
        <v>12784</v>
      </c>
      <c r="F5758" s="211" t="s">
        <v>12785</v>
      </c>
      <c r="G5758" s="119" t="s">
        <v>12786</v>
      </c>
      <c r="H5758" s="121" t="s">
        <v>53</v>
      </c>
      <c r="I5758" s="119" t="s">
        <v>30</v>
      </c>
      <c r="J5758" s="121" t="s">
        <v>77</v>
      </c>
      <c r="K5758" s="120"/>
      <c r="L5758" s="120" t="s">
        <v>32</v>
      </c>
      <c r="M5758" s="120" t="s">
        <v>33</v>
      </c>
      <c r="N5758" s="131">
        <v>44116</v>
      </c>
      <c r="O5758" s="131">
        <v>44153</v>
      </c>
      <c r="P5758" s="124">
        <f t="shared" si="250"/>
        <v>11</v>
      </c>
      <c r="Q5758" s="118">
        <v>1</v>
      </c>
      <c r="R5758" s="125">
        <f ca="1">TODAY()-O5758</f>
        <v>525</v>
      </c>
      <c r="S5758" s="120" t="s">
        <v>92</v>
      </c>
      <c r="T5758" s="126">
        <v>44153</v>
      </c>
    </row>
    <row r="5759" spans="1:23">
      <c r="A5759" s="116">
        <v>5759</v>
      </c>
      <c r="B5759" s="129">
        <v>44116</v>
      </c>
      <c r="C5759" s="118">
        <f t="shared" si="249"/>
        <v>10</v>
      </c>
      <c r="D5759" s="119" t="s">
        <v>25</v>
      </c>
      <c r="E5759" s="120" t="s">
        <v>12787</v>
      </c>
      <c r="F5759" s="211" t="s">
        <v>12788</v>
      </c>
      <c r="G5759" s="119" t="s">
        <v>12789</v>
      </c>
      <c r="H5759" s="121" t="s">
        <v>53</v>
      </c>
      <c r="I5759" s="121" t="s">
        <v>30</v>
      </c>
      <c r="J5759" s="121" t="s">
        <v>7958</v>
      </c>
      <c r="K5759" s="120"/>
      <c r="L5759" s="120" t="s">
        <v>32</v>
      </c>
      <c r="M5759" s="120" t="s">
        <v>33</v>
      </c>
      <c r="N5759" s="131">
        <v>44139</v>
      </c>
      <c r="O5759" s="131">
        <v>44153</v>
      </c>
      <c r="P5759" s="124">
        <f t="shared" si="250"/>
        <v>11</v>
      </c>
      <c r="R5759" s="125">
        <f ca="1">TODAY()-O5759</f>
        <v>525</v>
      </c>
      <c r="S5759" s="120" t="s">
        <v>724</v>
      </c>
      <c r="T5759" s="126">
        <v>44155</v>
      </c>
    </row>
    <row r="5760" spans="1:23" ht="27.6">
      <c r="A5760" s="116">
        <v>5760</v>
      </c>
      <c r="B5760" s="129">
        <v>44116</v>
      </c>
      <c r="C5760" s="118">
        <f t="shared" si="249"/>
        <v>10</v>
      </c>
      <c r="D5760" s="120" t="s">
        <v>252</v>
      </c>
      <c r="E5760" s="120" t="s">
        <v>12790</v>
      </c>
      <c r="F5760" s="211" t="s">
        <v>12791</v>
      </c>
      <c r="G5760" s="119" t="s">
        <v>12792</v>
      </c>
      <c r="H5760" s="121" t="s">
        <v>53</v>
      </c>
      <c r="I5760" s="119" t="s">
        <v>30</v>
      </c>
      <c r="J5760" s="121" t="s">
        <v>77</v>
      </c>
      <c r="K5760" s="120"/>
      <c r="L5760" s="120" t="s">
        <v>32</v>
      </c>
      <c r="M5760" s="120" t="s">
        <v>78</v>
      </c>
      <c r="P5760" s="124">
        <f t="shared" si="250"/>
        <v>0</v>
      </c>
      <c r="U5760" s="126" t="s">
        <v>12793</v>
      </c>
      <c r="V5760" s="126" t="s">
        <v>12794</v>
      </c>
      <c r="W5760" s="126" t="s">
        <v>125</v>
      </c>
    </row>
    <row r="5761" spans="1:23" ht="27.6">
      <c r="A5761" s="116">
        <v>5761</v>
      </c>
      <c r="B5761" s="129">
        <v>44116</v>
      </c>
      <c r="C5761" s="118">
        <f t="shared" si="249"/>
        <v>10</v>
      </c>
      <c r="D5761" s="119" t="s">
        <v>25</v>
      </c>
      <c r="E5761" s="120" t="s">
        <v>12795</v>
      </c>
      <c r="F5761" s="211" t="s">
        <v>12796</v>
      </c>
      <c r="G5761" s="119" t="s">
        <v>10998</v>
      </c>
      <c r="H5761" s="121" t="s">
        <v>53</v>
      </c>
      <c r="I5761" s="121" t="s">
        <v>30</v>
      </c>
      <c r="J5761" s="121" t="s">
        <v>5018</v>
      </c>
      <c r="K5761" s="120"/>
      <c r="L5761" s="120" t="s">
        <v>32</v>
      </c>
      <c r="M5761" s="120" t="s">
        <v>33</v>
      </c>
      <c r="N5761" s="131">
        <v>43712</v>
      </c>
      <c r="O5761" s="131">
        <v>44250</v>
      </c>
      <c r="P5761" s="124">
        <f t="shared" si="250"/>
        <v>2</v>
      </c>
      <c r="Q5761" s="118">
        <v>3</v>
      </c>
      <c r="R5761" s="125">
        <f ca="1">TODAY()-O5761</f>
        <v>428</v>
      </c>
      <c r="S5761" s="120" t="s">
        <v>55</v>
      </c>
    </row>
    <row r="5762" spans="1:23" ht="27.6">
      <c r="A5762" s="116">
        <v>5762</v>
      </c>
      <c r="B5762" s="129">
        <v>44116</v>
      </c>
      <c r="C5762" s="118">
        <f t="shared" si="249"/>
        <v>10</v>
      </c>
      <c r="D5762" s="119" t="s">
        <v>25</v>
      </c>
      <c r="E5762" s="120" t="s">
        <v>12797</v>
      </c>
      <c r="F5762" s="211" t="s">
        <v>12798</v>
      </c>
      <c r="G5762" s="119" t="s">
        <v>12799</v>
      </c>
      <c r="H5762" s="119" t="s">
        <v>29</v>
      </c>
      <c r="I5762" s="121" t="s">
        <v>30</v>
      </c>
      <c r="J5762" s="121" t="s">
        <v>5018</v>
      </c>
      <c r="K5762" s="120"/>
      <c r="L5762" s="120" t="s">
        <v>32</v>
      </c>
      <c r="M5762" s="120" t="s">
        <v>184</v>
      </c>
      <c r="N5762" s="131">
        <v>44117</v>
      </c>
      <c r="O5762" s="131">
        <v>44250</v>
      </c>
      <c r="P5762" s="124">
        <f t="shared" si="250"/>
        <v>2</v>
      </c>
      <c r="Q5762" s="118">
        <v>3</v>
      </c>
      <c r="R5762" s="125">
        <f ca="1">TODAY()-O5762</f>
        <v>428</v>
      </c>
      <c r="S5762" s="120" t="s">
        <v>55</v>
      </c>
    </row>
    <row r="5763" spans="1:23" ht="27.6">
      <c r="A5763" s="116">
        <v>5763</v>
      </c>
      <c r="B5763" s="129">
        <v>44116</v>
      </c>
      <c r="C5763" s="118">
        <f t="shared" si="249"/>
        <v>10</v>
      </c>
      <c r="D5763" s="120" t="s">
        <v>252</v>
      </c>
      <c r="E5763" s="120" t="s">
        <v>12800</v>
      </c>
      <c r="F5763" s="211" t="s">
        <v>12801</v>
      </c>
      <c r="G5763" s="119" t="s">
        <v>371</v>
      </c>
      <c r="H5763" s="121" t="s">
        <v>53</v>
      </c>
      <c r="I5763" s="121" t="s">
        <v>30</v>
      </c>
      <c r="J5763" s="121" t="s">
        <v>1540</v>
      </c>
      <c r="K5763" s="120"/>
      <c r="L5763" s="120" t="s">
        <v>32</v>
      </c>
      <c r="M5763" s="120" t="s">
        <v>184</v>
      </c>
      <c r="P5763" s="124">
        <f t="shared" si="250"/>
        <v>0</v>
      </c>
      <c r="R5763" s="118">
        <f ca="1">TODAY()-O5763</f>
        <v>44678</v>
      </c>
    </row>
    <row r="5764" spans="1:23">
      <c r="A5764" s="116">
        <v>5764</v>
      </c>
      <c r="B5764" s="129">
        <v>44116</v>
      </c>
      <c r="C5764" s="118">
        <f t="shared" si="249"/>
        <v>10</v>
      </c>
      <c r="D5764" s="120" t="s">
        <v>252</v>
      </c>
      <c r="E5764" s="120" t="s">
        <v>12802</v>
      </c>
      <c r="F5764" s="211" t="s">
        <v>12803</v>
      </c>
      <c r="G5764" s="119" t="s">
        <v>9318</v>
      </c>
      <c r="H5764" s="121" t="s">
        <v>53</v>
      </c>
      <c r="I5764" s="121" t="s">
        <v>30</v>
      </c>
      <c r="J5764" s="121" t="s">
        <v>5018</v>
      </c>
      <c r="K5764" s="120"/>
      <c r="L5764" s="120" t="s">
        <v>32</v>
      </c>
      <c r="M5764" s="120" t="s">
        <v>78</v>
      </c>
      <c r="P5764" s="124">
        <f t="shared" si="250"/>
        <v>0</v>
      </c>
    </row>
    <row r="5765" spans="1:23">
      <c r="A5765" s="116">
        <v>5765</v>
      </c>
      <c r="B5765" s="129">
        <v>44116</v>
      </c>
      <c r="C5765" s="118">
        <f t="shared" si="249"/>
        <v>10</v>
      </c>
      <c r="D5765" s="120" t="s">
        <v>252</v>
      </c>
      <c r="E5765" s="120" t="s">
        <v>12804</v>
      </c>
      <c r="F5765" s="211" t="s">
        <v>12805</v>
      </c>
      <c r="G5765" s="119" t="s">
        <v>12806</v>
      </c>
      <c r="H5765" s="121" t="s">
        <v>53</v>
      </c>
      <c r="I5765" s="121" t="s">
        <v>30</v>
      </c>
      <c r="J5765" s="121" t="s">
        <v>7276</v>
      </c>
      <c r="K5765" s="120"/>
      <c r="L5765" s="120" t="s">
        <v>32</v>
      </c>
      <c r="M5765" s="120" t="s">
        <v>78</v>
      </c>
      <c r="P5765" s="124">
        <f t="shared" si="250"/>
        <v>0</v>
      </c>
    </row>
    <row r="5766" spans="1:23">
      <c r="A5766" s="116">
        <v>5766</v>
      </c>
      <c r="B5766" s="129">
        <v>44116</v>
      </c>
      <c r="C5766" s="118">
        <f t="shared" si="249"/>
        <v>10</v>
      </c>
      <c r="D5766" s="119" t="s">
        <v>25</v>
      </c>
      <c r="E5766" s="120" t="s">
        <v>12807</v>
      </c>
      <c r="F5766" s="211" t="s">
        <v>6783</v>
      </c>
      <c r="G5766" s="119" t="s">
        <v>371</v>
      </c>
      <c r="H5766" s="121" t="s">
        <v>53</v>
      </c>
      <c r="I5766" s="121" t="s">
        <v>30</v>
      </c>
      <c r="J5766" s="121" t="s">
        <v>10497</v>
      </c>
      <c r="K5766" s="120"/>
      <c r="L5766" s="120" t="s">
        <v>32</v>
      </c>
      <c r="M5766" s="120" t="s">
        <v>33</v>
      </c>
      <c r="N5766" s="131">
        <v>43865</v>
      </c>
      <c r="O5766" s="131">
        <v>44250</v>
      </c>
      <c r="P5766" s="124">
        <f t="shared" si="250"/>
        <v>2</v>
      </c>
      <c r="Q5766" s="118">
        <v>6</v>
      </c>
      <c r="R5766" s="125">
        <f ca="1">TODAY()-O5766</f>
        <v>428</v>
      </c>
      <c r="S5766" s="120" t="s">
        <v>486</v>
      </c>
    </row>
    <row r="5767" spans="1:23">
      <c r="A5767" s="116">
        <v>5767</v>
      </c>
      <c r="B5767" s="129">
        <v>44116</v>
      </c>
      <c r="C5767" s="118">
        <f t="shared" si="249"/>
        <v>10</v>
      </c>
      <c r="D5767" s="120" t="s">
        <v>252</v>
      </c>
      <c r="E5767" s="120" t="s">
        <v>12808</v>
      </c>
      <c r="F5767" s="211" t="s">
        <v>12759</v>
      </c>
      <c r="G5767" s="119" t="s">
        <v>12809</v>
      </c>
      <c r="H5767" s="121" t="s">
        <v>53</v>
      </c>
      <c r="I5767" s="121" t="s">
        <v>30</v>
      </c>
      <c r="J5767" s="121" t="s">
        <v>5018</v>
      </c>
      <c r="K5767" s="120"/>
      <c r="L5767" s="120" t="s">
        <v>32</v>
      </c>
      <c r="M5767" s="120" t="s">
        <v>78</v>
      </c>
      <c r="P5767" s="124">
        <f t="shared" si="250"/>
        <v>0</v>
      </c>
      <c r="U5767" s="126" t="s">
        <v>12810</v>
      </c>
      <c r="W5767" s="126" t="s">
        <v>125</v>
      </c>
    </row>
    <row r="5768" spans="1:23">
      <c r="A5768" s="116">
        <v>5768</v>
      </c>
      <c r="B5768" s="129">
        <v>44116</v>
      </c>
      <c r="C5768" s="118">
        <f t="shared" si="249"/>
        <v>10</v>
      </c>
      <c r="D5768" s="119" t="s">
        <v>25</v>
      </c>
      <c r="E5768" s="120" t="s">
        <v>12811</v>
      </c>
      <c r="F5768" s="211" t="s">
        <v>12812</v>
      </c>
      <c r="G5768" s="119" t="s">
        <v>3165</v>
      </c>
      <c r="H5768" s="121" t="s">
        <v>97</v>
      </c>
      <c r="I5768" s="119" t="s">
        <v>30</v>
      </c>
      <c r="J5768" s="121" t="s">
        <v>77</v>
      </c>
      <c r="K5768" s="120"/>
      <c r="L5768" s="120" t="s">
        <v>32</v>
      </c>
      <c r="M5768" s="120" t="s">
        <v>33</v>
      </c>
      <c r="N5768" s="131">
        <v>44117</v>
      </c>
      <c r="O5768" s="131">
        <v>44250</v>
      </c>
      <c r="P5768" s="124">
        <f t="shared" si="250"/>
        <v>2</v>
      </c>
      <c r="Q5768" s="118">
        <v>3</v>
      </c>
      <c r="R5768" s="125">
        <f ca="1">TODAY()-O5768</f>
        <v>428</v>
      </c>
      <c r="S5768" s="120" t="s">
        <v>55</v>
      </c>
    </row>
    <row r="5769" spans="1:23">
      <c r="A5769" s="116">
        <v>5769</v>
      </c>
      <c r="B5769" s="129">
        <v>44116</v>
      </c>
      <c r="C5769" s="118">
        <f t="shared" si="249"/>
        <v>10</v>
      </c>
      <c r="D5769" s="119" t="s">
        <v>25</v>
      </c>
      <c r="E5769" s="120" t="s">
        <v>12813</v>
      </c>
      <c r="F5769" s="211" t="s">
        <v>12814</v>
      </c>
      <c r="G5769" s="119" t="s">
        <v>12815</v>
      </c>
      <c r="H5769" s="121" t="s">
        <v>53</v>
      </c>
      <c r="I5769" s="121" t="s">
        <v>30</v>
      </c>
      <c r="J5769" s="121" t="s">
        <v>5018</v>
      </c>
      <c r="K5769" s="120"/>
      <c r="L5769" s="120" t="s">
        <v>32</v>
      </c>
      <c r="P5769" s="124">
        <f t="shared" si="250"/>
        <v>0</v>
      </c>
    </row>
    <row r="5770" spans="1:23">
      <c r="A5770" s="116">
        <v>5770</v>
      </c>
      <c r="B5770" s="129">
        <v>44116</v>
      </c>
      <c r="C5770" s="118">
        <f t="shared" si="249"/>
        <v>10</v>
      </c>
      <c r="D5770" s="119" t="s">
        <v>25</v>
      </c>
      <c r="E5770" s="120" t="s">
        <v>12816</v>
      </c>
      <c r="F5770" s="211" t="s">
        <v>12817</v>
      </c>
      <c r="G5770" s="119" t="s">
        <v>6516</v>
      </c>
      <c r="H5770" s="121" t="s">
        <v>12818</v>
      </c>
      <c r="I5770" s="119" t="s">
        <v>30</v>
      </c>
      <c r="J5770" s="121" t="s">
        <v>87</v>
      </c>
      <c r="K5770" s="120"/>
      <c r="L5770" s="120" t="s">
        <v>32</v>
      </c>
      <c r="P5770" s="124">
        <f t="shared" si="250"/>
        <v>0</v>
      </c>
    </row>
    <row r="5771" spans="1:23">
      <c r="A5771" s="116">
        <v>5771</v>
      </c>
      <c r="B5771" s="129">
        <v>44116</v>
      </c>
      <c r="C5771" s="118">
        <f t="shared" si="249"/>
        <v>10</v>
      </c>
      <c r="D5771" s="119" t="s">
        <v>25</v>
      </c>
      <c r="E5771" s="120" t="s">
        <v>12819</v>
      </c>
      <c r="F5771" s="211" t="s">
        <v>12820</v>
      </c>
      <c r="G5771" s="119" t="s">
        <v>12821</v>
      </c>
      <c r="H5771" s="121" t="s">
        <v>53</v>
      </c>
      <c r="I5771" s="119" t="s">
        <v>30</v>
      </c>
      <c r="J5771" s="121" t="s">
        <v>31</v>
      </c>
      <c r="K5771" s="120"/>
      <c r="L5771" s="120" t="s">
        <v>32</v>
      </c>
      <c r="M5771" s="120" t="s">
        <v>466</v>
      </c>
      <c r="P5771" s="124">
        <f t="shared" si="250"/>
        <v>0</v>
      </c>
    </row>
    <row r="5772" spans="1:23">
      <c r="A5772" s="116">
        <v>5772</v>
      </c>
      <c r="B5772" s="129">
        <v>44116</v>
      </c>
      <c r="C5772" s="118">
        <f t="shared" si="249"/>
        <v>10</v>
      </c>
      <c r="D5772" s="119" t="s">
        <v>25</v>
      </c>
      <c r="E5772" s="120" t="s">
        <v>12822</v>
      </c>
      <c r="F5772" s="211" t="s">
        <v>10740</v>
      </c>
      <c r="G5772" s="119" t="s">
        <v>3740</v>
      </c>
      <c r="H5772" s="121" t="s">
        <v>53</v>
      </c>
      <c r="I5772" s="121" t="s">
        <v>30</v>
      </c>
      <c r="J5772" s="121" t="s">
        <v>5018</v>
      </c>
      <c r="K5772" s="120"/>
      <c r="L5772" s="120" t="s">
        <v>32</v>
      </c>
      <c r="P5772" s="124">
        <f t="shared" si="250"/>
        <v>0</v>
      </c>
    </row>
    <row r="5773" spans="1:23" ht="27.6">
      <c r="A5773" s="116">
        <v>5773</v>
      </c>
      <c r="B5773" s="129">
        <v>44116</v>
      </c>
      <c r="C5773" s="118">
        <f t="shared" si="249"/>
        <v>10</v>
      </c>
      <c r="D5773" s="119" t="s">
        <v>25</v>
      </c>
      <c r="E5773" s="120" t="s">
        <v>12823</v>
      </c>
      <c r="F5773" s="211" t="s">
        <v>12824</v>
      </c>
      <c r="G5773" s="119" t="s">
        <v>1513</v>
      </c>
      <c r="H5773" s="121" t="s">
        <v>48</v>
      </c>
      <c r="I5773" s="119" t="s">
        <v>30</v>
      </c>
      <c r="J5773" s="121" t="s">
        <v>31</v>
      </c>
      <c r="K5773" s="120"/>
      <c r="L5773" s="120" t="s">
        <v>32</v>
      </c>
      <c r="M5773" s="120" t="s">
        <v>33</v>
      </c>
      <c r="N5773" s="131">
        <v>44117</v>
      </c>
      <c r="O5773" s="131">
        <v>44250</v>
      </c>
      <c r="P5773" s="124">
        <f t="shared" si="250"/>
        <v>2</v>
      </c>
      <c r="Q5773" s="118">
        <v>3</v>
      </c>
      <c r="R5773" s="125">
        <f ca="1">TODAY()-O5773</f>
        <v>428</v>
      </c>
    </row>
    <row r="5774" spans="1:23">
      <c r="A5774" s="116">
        <v>5774</v>
      </c>
      <c r="B5774" s="129">
        <v>44116</v>
      </c>
      <c r="C5774" s="118">
        <f t="shared" si="249"/>
        <v>10</v>
      </c>
      <c r="D5774" s="119" t="s">
        <v>25</v>
      </c>
      <c r="E5774" s="120" t="s">
        <v>12825</v>
      </c>
      <c r="F5774" s="211" t="s">
        <v>676</v>
      </c>
      <c r="G5774" s="119" t="s">
        <v>1513</v>
      </c>
      <c r="H5774" s="121" t="s">
        <v>12818</v>
      </c>
      <c r="I5774" s="119" t="s">
        <v>30</v>
      </c>
      <c r="J5774" s="121" t="s">
        <v>87</v>
      </c>
      <c r="K5774" s="120"/>
      <c r="L5774" s="120" t="s">
        <v>32</v>
      </c>
      <c r="M5774" s="120" t="s">
        <v>33</v>
      </c>
      <c r="N5774" s="131">
        <v>44117</v>
      </c>
      <c r="O5774" s="131">
        <v>44153</v>
      </c>
      <c r="P5774" s="124">
        <f t="shared" si="250"/>
        <v>11</v>
      </c>
      <c r="Q5774" s="118">
        <v>1</v>
      </c>
      <c r="R5774" s="125">
        <f ca="1">TODAY()-O5774</f>
        <v>525</v>
      </c>
      <c r="S5774" s="120" t="s">
        <v>92</v>
      </c>
      <c r="T5774" s="126">
        <v>44153</v>
      </c>
    </row>
    <row r="5775" spans="1:23">
      <c r="A5775" s="116">
        <v>5775</v>
      </c>
      <c r="B5775" s="129">
        <v>44116</v>
      </c>
      <c r="C5775" s="118">
        <f t="shared" si="249"/>
        <v>10</v>
      </c>
      <c r="D5775" s="119" t="s">
        <v>25</v>
      </c>
      <c r="E5775" s="120" t="s">
        <v>12826</v>
      </c>
      <c r="F5775" s="211" t="s">
        <v>12827</v>
      </c>
      <c r="G5775" s="119" t="s">
        <v>3613</v>
      </c>
      <c r="H5775" s="121" t="s">
        <v>53</v>
      </c>
      <c r="I5775" s="121" t="s">
        <v>30</v>
      </c>
      <c r="J5775" s="121" t="s">
        <v>7131</v>
      </c>
      <c r="K5775" s="120" t="s">
        <v>65</v>
      </c>
      <c r="L5775" s="120" t="s">
        <v>32</v>
      </c>
      <c r="M5775" s="120" t="s">
        <v>33</v>
      </c>
      <c r="N5775" s="131">
        <v>44144</v>
      </c>
      <c r="O5775" s="131">
        <v>44250</v>
      </c>
      <c r="P5775" s="124">
        <f t="shared" si="250"/>
        <v>2</v>
      </c>
      <c r="Q5775" s="118">
        <v>1</v>
      </c>
      <c r="R5775" s="125"/>
      <c r="S5775" s="120" t="s">
        <v>92</v>
      </c>
      <c r="T5775" s="126">
        <v>44250</v>
      </c>
    </row>
    <row r="5776" spans="1:23">
      <c r="A5776" s="116">
        <v>5776</v>
      </c>
      <c r="B5776" s="129">
        <v>44116</v>
      </c>
      <c r="C5776" s="118">
        <f t="shared" si="249"/>
        <v>10</v>
      </c>
      <c r="D5776" s="119" t="s">
        <v>25</v>
      </c>
      <c r="E5776" s="120" t="s">
        <v>12828</v>
      </c>
      <c r="F5776" s="211" t="s">
        <v>1372</v>
      </c>
      <c r="G5776" s="119" t="s">
        <v>12829</v>
      </c>
      <c r="H5776" s="121" t="s">
        <v>6799</v>
      </c>
      <c r="I5776" s="119" t="s">
        <v>30</v>
      </c>
      <c r="J5776" s="121" t="s">
        <v>77</v>
      </c>
      <c r="K5776" s="120"/>
      <c r="L5776" s="120" t="s">
        <v>32</v>
      </c>
      <c r="P5776" s="124">
        <f t="shared" si="250"/>
        <v>0</v>
      </c>
    </row>
    <row r="5777" spans="1:18">
      <c r="A5777" s="116">
        <v>5777</v>
      </c>
      <c r="B5777" s="129">
        <v>44116</v>
      </c>
      <c r="C5777" s="118">
        <f t="shared" si="249"/>
        <v>10</v>
      </c>
      <c r="D5777" s="119" t="s">
        <v>25</v>
      </c>
      <c r="E5777" s="120" t="s">
        <v>12830</v>
      </c>
      <c r="F5777" s="211" t="s">
        <v>12831</v>
      </c>
      <c r="G5777" s="119" t="s">
        <v>12832</v>
      </c>
      <c r="H5777" s="121" t="s">
        <v>53</v>
      </c>
      <c r="I5777" s="121" t="s">
        <v>30</v>
      </c>
      <c r="J5777" s="121" t="s">
        <v>3749</v>
      </c>
      <c r="K5777" s="120"/>
      <c r="L5777" s="120" t="s">
        <v>32</v>
      </c>
      <c r="P5777" s="124">
        <f t="shared" si="250"/>
        <v>0</v>
      </c>
    </row>
    <row r="5778" spans="1:18" ht="27.6">
      <c r="A5778" s="116">
        <v>5778</v>
      </c>
      <c r="B5778" s="129">
        <v>44117</v>
      </c>
      <c r="C5778" s="118">
        <f t="shared" si="249"/>
        <v>10</v>
      </c>
      <c r="D5778" s="119" t="s">
        <v>25</v>
      </c>
      <c r="E5778" s="120" t="s">
        <v>12833</v>
      </c>
      <c r="F5778" s="211" t="s">
        <v>12834</v>
      </c>
      <c r="G5778" s="119" t="s">
        <v>8114</v>
      </c>
      <c r="H5778" s="121" t="s">
        <v>344</v>
      </c>
      <c r="I5778" s="121" t="s">
        <v>30</v>
      </c>
      <c r="J5778" s="121" t="s">
        <v>7280</v>
      </c>
      <c r="K5778" s="120"/>
      <c r="L5778" s="120" t="s">
        <v>32</v>
      </c>
      <c r="P5778" s="124">
        <f t="shared" si="250"/>
        <v>0</v>
      </c>
    </row>
    <row r="5779" spans="1:18">
      <c r="A5779" s="116">
        <v>5779</v>
      </c>
      <c r="B5779" s="129">
        <v>44117</v>
      </c>
      <c r="C5779" s="118">
        <f t="shared" si="249"/>
        <v>10</v>
      </c>
      <c r="D5779" s="119" t="s">
        <v>25</v>
      </c>
      <c r="E5779" s="120" t="s">
        <v>12835</v>
      </c>
      <c r="F5779" s="211" t="s">
        <v>12836</v>
      </c>
      <c r="G5779" s="119" t="s">
        <v>7053</v>
      </c>
      <c r="H5779" s="121" t="s">
        <v>12818</v>
      </c>
      <c r="I5779" s="121" t="s">
        <v>30</v>
      </c>
      <c r="J5779" s="121" t="s">
        <v>5018</v>
      </c>
      <c r="K5779" s="120"/>
      <c r="L5779" s="120" t="s">
        <v>32</v>
      </c>
      <c r="P5779" s="124">
        <f t="shared" si="250"/>
        <v>0</v>
      </c>
    </row>
    <row r="5780" spans="1:18" ht="27.6">
      <c r="A5780" s="116">
        <v>5780</v>
      </c>
      <c r="B5780" s="129">
        <v>44117</v>
      </c>
      <c r="C5780" s="118">
        <f t="shared" si="249"/>
        <v>10</v>
      </c>
      <c r="D5780" s="119" t="s">
        <v>25</v>
      </c>
      <c r="E5780" s="120" t="s">
        <v>12837</v>
      </c>
      <c r="F5780" s="211" t="s">
        <v>12838</v>
      </c>
      <c r="G5780" s="119" t="s">
        <v>4147</v>
      </c>
      <c r="H5780" s="121" t="s">
        <v>6799</v>
      </c>
      <c r="I5780" s="121" t="s">
        <v>30</v>
      </c>
      <c r="J5780" s="121" t="s">
        <v>8925</v>
      </c>
      <c r="K5780" s="120"/>
      <c r="L5780" s="120" t="s">
        <v>32</v>
      </c>
      <c r="P5780" s="124">
        <f t="shared" si="250"/>
        <v>0</v>
      </c>
    </row>
    <row r="5781" spans="1:18" ht="27.6">
      <c r="A5781" s="116">
        <v>5781</v>
      </c>
      <c r="B5781" s="129">
        <v>44117</v>
      </c>
      <c r="C5781" s="118">
        <f t="shared" si="249"/>
        <v>10</v>
      </c>
      <c r="D5781" s="119" t="s">
        <v>25</v>
      </c>
      <c r="E5781" s="120" t="s">
        <v>12839</v>
      </c>
      <c r="F5781" s="211" t="s">
        <v>12840</v>
      </c>
      <c r="G5781" s="119" t="s">
        <v>11297</v>
      </c>
      <c r="H5781" s="121" t="s">
        <v>3345</v>
      </c>
      <c r="I5781" s="121" t="s">
        <v>30</v>
      </c>
      <c r="J5781" s="121" t="s">
        <v>5018</v>
      </c>
      <c r="K5781" s="120"/>
      <c r="L5781" s="120" t="s">
        <v>32</v>
      </c>
      <c r="P5781" s="124">
        <f t="shared" si="250"/>
        <v>0</v>
      </c>
    </row>
    <row r="5782" spans="1:18">
      <c r="A5782" s="116">
        <v>5782</v>
      </c>
      <c r="B5782" s="129">
        <v>44117</v>
      </c>
      <c r="C5782" s="118">
        <f t="shared" si="249"/>
        <v>10</v>
      </c>
      <c r="D5782" s="119" t="s">
        <v>25</v>
      </c>
      <c r="E5782" s="120" t="s">
        <v>12841</v>
      </c>
      <c r="F5782" s="211" t="s">
        <v>12842</v>
      </c>
      <c r="G5782" s="119" t="s">
        <v>2721</v>
      </c>
      <c r="H5782" s="121" t="s">
        <v>6816</v>
      </c>
      <c r="I5782" s="121" t="s">
        <v>30</v>
      </c>
      <c r="J5782" s="121" t="s">
        <v>485</v>
      </c>
      <c r="K5782" s="120"/>
      <c r="L5782" s="120" t="s">
        <v>32</v>
      </c>
      <c r="M5782" s="120" t="s">
        <v>33</v>
      </c>
      <c r="N5782" s="131">
        <v>44151</v>
      </c>
      <c r="O5782" s="131">
        <v>44250</v>
      </c>
      <c r="P5782" s="124">
        <f t="shared" si="250"/>
        <v>2</v>
      </c>
      <c r="Q5782" s="118">
        <v>1</v>
      </c>
      <c r="R5782" s="125">
        <f ca="1">TODAY()-O5782</f>
        <v>428</v>
      </c>
    </row>
    <row r="5783" spans="1:18">
      <c r="A5783" s="116">
        <v>5783</v>
      </c>
      <c r="B5783" s="129">
        <v>44117</v>
      </c>
      <c r="C5783" s="118">
        <f t="shared" si="249"/>
        <v>10</v>
      </c>
      <c r="D5783" s="119" t="s">
        <v>25</v>
      </c>
      <c r="E5783" s="120" t="s">
        <v>12843</v>
      </c>
      <c r="F5783" s="211" t="s">
        <v>12844</v>
      </c>
      <c r="G5783" s="119" t="s">
        <v>2779</v>
      </c>
      <c r="H5783" s="121" t="s">
        <v>86</v>
      </c>
      <c r="I5783" s="121" t="s">
        <v>30</v>
      </c>
      <c r="J5783" s="121" t="s">
        <v>1544</v>
      </c>
      <c r="K5783" s="120"/>
      <c r="L5783" s="120" t="s">
        <v>32</v>
      </c>
      <c r="P5783" s="124">
        <f t="shared" si="250"/>
        <v>0</v>
      </c>
    </row>
    <row r="5784" spans="1:18">
      <c r="A5784" s="116">
        <v>5784</v>
      </c>
      <c r="B5784" s="129">
        <v>44117</v>
      </c>
      <c r="C5784" s="118">
        <f t="shared" si="249"/>
        <v>10</v>
      </c>
      <c r="D5784" s="119" t="s">
        <v>25</v>
      </c>
      <c r="E5784" s="120" t="s">
        <v>12845</v>
      </c>
      <c r="F5784" s="211" t="s">
        <v>12846</v>
      </c>
      <c r="G5784" s="119" t="s">
        <v>12847</v>
      </c>
      <c r="H5784" s="121" t="s">
        <v>53</v>
      </c>
      <c r="I5784" s="121" t="s">
        <v>30</v>
      </c>
      <c r="J5784" s="121" t="s">
        <v>7271</v>
      </c>
      <c r="K5784" s="120"/>
      <c r="L5784" s="120" t="s">
        <v>32</v>
      </c>
      <c r="P5784" s="124">
        <f t="shared" si="250"/>
        <v>0</v>
      </c>
    </row>
    <row r="5785" spans="1:18">
      <c r="A5785" s="116">
        <v>5785</v>
      </c>
      <c r="B5785" s="129">
        <v>44117</v>
      </c>
      <c r="C5785" s="118">
        <f t="shared" si="249"/>
        <v>10</v>
      </c>
      <c r="D5785" s="119" t="s">
        <v>25</v>
      </c>
      <c r="E5785" s="120" t="s">
        <v>12848</v>
      </c>
      <c r="F5785" s="211" t="s">
        <v>12849</v>
      </c>
      <c r="G5785" s="119" t="s">
        <v>12850</v>
      </c>
      <c r="H5785" s="121" t="s">
        <v>6799</v>
      </c>
      <c r="I5785" s="119" t="s">
        <v>30</v>
      </c>
      <c r="J5785" s="121" t="s">
        <v>77</v>
      </c>
      <c r="K5785" s="120"/>
      <c r="L5785" s="120" t="s">
        <v>32</v>
      </c>
      <c r="P5785" s="124">
        <f t="shared" si="250"/>
        <v>0</v>
      </c>
    </row>
    <row r="5786" spans="1:18" ht="27.6">
      <c r="A5786" s="116">
        <v>5786</v>
      </c>
      <c r="B5786" s="129">
        <v>44117</v>
      </c>
      <c r="C5786" s="118">
        <f t="shared" ref="C5786:C5849" si="251">IF(B5786&lt;&gt;0,MONTH(B5786),0)</f>
        <v>10</v>
      </c>
      <c r="D5786" s="119" t="s">
        <v>25</v>
      </c>
      <c r="E5786" s="120" t="s">
        <v>12851</v>
      </c>
      <c r="F5786" s="211" t="s">
        <v>12852</v>
      </c>
      <c r="G5786" s="119" t="s">
        <v>528</v>
      </c>
      <c r="H5786" s="121" t="s">
        <v>6799</v>
      </c>
      <c r="I5786" s="119" t="s">
        <v>30</v>
      </c>
      <c r="J5786" s="121" t="s">
        <v>87</v>
      </c>
      <c r="K5786" s="120"/>
      <c r="L5786" s="120" t="s">
        <v>32</v>
      </c>
      <c r="M5786" s="120" t="s">
        <v>4990</v>
      </c>
      <c r="N5786" s="131">
        <v>44160</v>
      </c>
      <c r="O5786" s="131">
        <v>44245</v>
      </c>
      <c r="P5786" s="124">
        <f t="shared" ref="P5786:P5849" si="252">IF(O5786&lt;&gt;0,MONTH(O5786),0)</f>
        <v>2</v>
      </c>
      <c r="Q5786" s="118">
        <v>1</v>
      </c>
      <c r="R5786" s="125">
        <f ca="1">TODAY()-O5786</f>
        <v>433</v>
      </c>
    </row>
    <row r="5787" spans="1:18">
      <c r="A5787" s="116">
        <v>5787</v>
      </c>
      <c r="B5787" s="129">
        <v>44118</v>
      </c>
      <c r="C5787" s="118">
        <f t="shared" si="251"/>
        <v>10</v>
      </c>
      <c r="D5787" s="120" t="s">
        <v>252</v>
      </c>
      <c r="E5787" s="120" t="s">
        <v>12853</v>
      </c>
      <c r="F5787" s="211" t="s">
        <v>12854</v>
      </c>
      <c r="G5787" s="119" t="s">
        <v>9125</v>
      </c>
      <c r="H5787" s="121" t="s">
        <v>6816</v>
      </c>
      <c r="I5787" s="119" t="s">
        <v>30</v>
      </c>
      <c r="J5787" s="121" t="s">
        <v>87</v>
      </c>
      <c r="K5787" s="120"/>
      <c r="L5787" s="120" t="s">
        <v>32</v>
      </c>
      <c r="M5787" s="120" t="s">
        <v>33</v>
      </c>
      <c r="N5787" s="131">
        <v>44123</v>
      </c>
      <c r="O5787" s="131">
        <v>44503</v>
      </c>
      <c r="P5787" s="124">
        <f t="shared" si="252"/>
        <v>11</v>
      </c>
      <c r="R5787" s="125">
        <f ca="1">TODAY()-O5787</f>
        <v>175</v>
      </c>
    </row>
    <row r="5788" spans="1:18">
      <c r="A5788" s="116">
        <v>5788</v>
      </c>
      <c r="B5788" s="129">
        <v>44124</v>
      </c>
      <c r="C5788" s="118">
        <f t="shared" si="251"/>
        <v>10</v>
      </c>
      <c r="D5788" s="120" t="s">
        <v>25</v>
      </c>
      <c r="E5788" s="120" t="s">
        <v>12855</v>
      </c>
      <c r="F5788" s="211" t="s">
        <v>12856</v>
      </c>
      <c r="G5788" s="119" t="s">
        <v>12857</v>
      </c>
      <c r="H5788" s="121" t="s">
        <v>3345</v>
      </c>
      <c r="I5788" s="121" t="s">
        <v>30</v>
      </c>
      <c r="J5788" s="121" t="s">
        <v>8033</v>
      </c>
      <c r="K5788" s="120" t="s">
        <v>65</v>
      </c>
      <c r="L5788" s="120" t="s">
        <v>32</v>
      </c>
      <c r="M5788" s="120" t="s">
        <v>33</v>
      </c>
      <c r="N5788" s="131">
        <v>44139</v>
      </c>
      <c r="O5788" s="131">
        <v>44483</v>
      </c>
      <c r="P5788" s="124">
        <f t="shared" si="252"/>
        <v>10</v>
      </c>
      <c r="Q5788" s="118">
        <v>3</v>
      </c>
      <c r="R5788" s="125">
        <f ca="1">TODAY()-O5788</f>
        <v>195</v>
      </c>
    </row>
    <row r="5789" spans="1:18">
      <c r="A5789" s="116">
        <v>5789</v>
      </c>
      <c r="B5789" s="129">
        <v>44126</v>
      </c>
      <c r="C5789" s="118">
        <f t="shared" si="251"/>
        <v>10</v>
      </c>
      <c r="D5789" s="119" t="s">
        <v>25</v>
      </c>
      <c r="E5789" s="120" t="s">
        <v>12858</v>
      </c>
      <c r="F5789" s="211" t="s">
        <v>9912</v>
      </c>
      <c r="G5789" s="119" t="s">
        <v>6508</v>
      </c>
      <c r="H5789" s="121" t="s">
        <v>53</v>
      </c>
      <c r="I5789" s="119" t="s">
        <v>30</v>
      </c>
      <c r="J5789" s="121" t="s">
        <v>87</v>
      </c>
      <c r="K5789" s="120"/>
      <c r="L5789" s="120" t="s">
        <v>32</v>
      </c>
      <c r="M5789" s="120" t="s">
        <v>78</v>
      </c>
      <c r="P5789" s="124">
        <f t="shared" si="252"/>
        <v>0</v>
      </c>
    </row>
    <row r="5790" spans="1:18">
      <c r="A5790" s="116">
        <v>5790</v>
      </c>
      <c r="B5790" s="129">
        <v>44126</v>
      </c>
      <c r="C5790" s="118">
        <f t="shared" si="251"/>
        <v>10</v>
      </c>
      <c r="D5790" s="119" t="s">
        <v>25</v>
      </c>
      <c r="E5790" s="120" t="s">
        <v>12859</v>
      </c>
      <c r="F5790" s="211" t="s">
        <v>12860</v>
      </c>
      <c r="G5790" s="119" t="s">
        <v>12861</v>
      </c>
      <c r="H5790" s="121" t="s">
        <v>29</v>
      </c>
      <c r="I5790" s="121" t="s">
        <v>30</v>
      </c>
      <c r="J5790" s="121" t="s">
        <v>9820</v>
      </c>
      <c r="K5790" s="120"/>
      <c r="L5790" s="120" t="s">
        <v>32</v>
      </c>
      <c r="M5790" s="120" t="s">
        <v>78</v>
      </c>
      <c r="P5790" s="124">
        <f t="shared" si="252"/>
        <v>0</v>
      </c>
    </row>
    <row r="5791" spans="1:18" ht="27.6">
      <c r="A5791" s="116">
        <v>5791</v>
      </c>
      <c r="B5791" s="129">
        <v>44126</v>
      </c>
      <c r="C5791" s="118">
        <f t="shared" si="251"/>
        <v>10</v>
      </c>
      <c r="D5791" s="119" t="s">
        <v>25</v>
      </c>
      <c r="E5791" s="120" t="s">
        <v>12862</v>
      </c>
      <c r="F5791" s="211" t="s">
        <v>12863</v>
      </c>
      <c r="G5791" s="119" t="s">
        <v>541</v>
      </c>
      <c r="H5791" s="121" t="s">
        <v>6799</v>
      </c>
      <c r="I5791" s="121" t="s">
        <v>30</v>
      </c>
      <c r="J5791" s="121" t="s">
        <v>7271</v>
      </c>
      <c r="K5791" s="120"/>
      <c r="L5791" s="120" t="s">
        <v>32</v>
      </c>
      <c r="M5791" s="120" t="s">
        <v>466</v>
      </c>
      <c r="P5791" s="124">
        <f t="shared" si="252"/>
        <v>0</v>
      </c>
    </row>
    <row r="5792" spans="1:18" ht="27.6">
      <c r="A5792" s="116">
        <v>5792</v>
      </c>
      <c r="B5792" s="129">
        <v>44126</v>
      </c>
      <c r="C5792" s="118">
        <f t="shared" si="251"/>
        <v>10</v>
      </c>
      <c r="D5792" s="119" t="s">
        <v>25</v>
      </c>
      <c r="E5792" s="120" t="s">
        <v>12864</v>
      </c>
      <c r="F5792" s="211" t="s">
        <v>12865</v>
      </c>
      <c r="G5792" s="119" t="s">
        <v>3638</v>
      </c>
      <c r="H5792" s="121" t="s">
        <v>6799</v>
      </c>
      <c r="I5792" s="119" t="s">
        <v>30</v>
      </c>
      <c r="J5792" s="121" t="s">
        <v>87</v>
      </c>
      <c r="K5792" s="120"/>
      <c r="L5792" s="120" t="s">
        <v>32</v>
      </c>
      <c r="M5792" s="120" t="s">
        <v>78</v>
      </c>
      <c r="P5792" s="124">
        <f t="shared" si="252"/>
        <v>0</v>
      </c>
    </row>
    <row r="5793" spans="1:18" ht="27.6">
      <c r="A5793" s="116">
        <v>5793</v>
      </c>
      <c r="B5793" s="129">
        <v>44126</v>
      </c>
      <c r="C5793" s="118">
        <f t="shared" si="251"/>
        <v>10</v>
      </c>
      <c r="D5793" s="119" t="s">
        <v>25</v>
      </c>
      <c r="E5793" s="120" t="s">
        <v>12866</v>
      </c>
      <c r="F5793" s="211" t="s">
        <v>12867</v>
      </c>
      <c r="G5793" s="119" t="s">
        <v>709</v>
      </c>
      <c r="H5793" s="119" t="s">
        <v>29</v>
      </c>
      <c r="I5793" s="121" t="s">
        <v>30</v>
      </c>
      <c r="J5793" s="121" t="s">
        <v>5018</v>
      </c>
      <c r="K5793" s="120"/>
      <c r="L5793" s="120" t="s">
        <v>32</v>
      </c>
      <c r="M5793" s="120" t="s">
        <v>33</v>
      </c>
      <c r="N5793" s="131">
        <v>44277</v>
      </c>
      <c r="O5793" s="131">
        <v>44299</v>
      </c>
      <c r="P5793" s="124">
        <f t="shared" si="252"/>
        <v>4</v>
      </c>
      <c r="Q5793" s="118">
        <v>1</v>
      </c>
      <c r="R5793" s="118">
        <f ca="1">TODAY()-O5793</f>
        <v>379</v>
      </c>
    </row>
    <row r="5794" spans="1:18">
      <c r="A5794" s="116">
        <v>5794</v>
      </c>
      <c r="B5794" s="129">
        <v>44126</v>
      </c>
      <c r="C5794" s="118">
        <f t="shared" si="251"/>
        <v>10</v>
      </c>
      <c r="D5794" s="119" t="s">
        <v>25</v>
      </c>
      <c r="E5794" s="120" t="s">
        <v>12868</v>
      </c>
      <c r="F5794" s="211" t="s">
        <v>12869</v>
      </c>
      <c r="G5794" s="119" t="s">
        <v>3142</v>
      </c>
      <c r="H5794" s="121" t="s">
        <v>6799</v>
      </c>
      <c r="I5794" s="121" t="s">
        <v>30</v>
      </c>
      <c r="J5794" s="121" t="s">
        <v>7216</v>
      </c>
      <c r="K5794" s="120"/>
      <c r="L5794" s="120" t="s">
        <v>32</v>
      </c>
      <c r="M5794" s="120" t="s">
        <v>78</v>
      </c>
      <c r="P5794" s="124">
        <f t="shared" si="252"/>
        <v>0</v>
      </c>
    </row>
    <row r="5795" spans="1:18" ht="27.6">
      <c r="A5795" s="116">
        <v>5795</v>
      </c>
      <c r="B5795" s="129">
        <v>44126</v>
      </c>
      <c r="C5795" s="118">
        <f t="shared" si="251"/>
        <v>10</v>
      </c>
      <c r="D5795" s="120" t="s">
        <v>25</v>
      </c>
      <c r="E5795" s="120" t="s">
        <v>12870</v>
      </c>
      <c r="F5795" s="211" t="s">
        <v>12871</v>
      </c>
      <c r="G5795" s="119" t="s">
        <v>3248</v>
      </c>
      <c r="H5795" s="121" t="s">
        <v>6799</v>
      </c>
      <c r="I5795" s="119" t="s">
        <v>30</v>
      </c>
      <c r="J5795" s="121" t="s">
        <v>77</v>
      </c>
      <c r="K5795" s="120"/>
      <c r="L5795" s="120" t="s">
        <v>32</v>
      </c>
      <c r="M5795" s="120" t="s">
        <v>33</v>
      </c>
      <c r="N5795" s="131">
        <v>44130</v>
      </c>
      <c r="O5795" s="131">
        <v>44568</v>
      </c>
      <c r="P5795" s="124">
        <f t="shared" si="252"/>
        <v>1</v>
      </c>
      <c r="Q5795" s="118">
        <v>2</v>
      </c>
      <c r="R5795" s="125">
        <f ca="1">TODAY()-O5795</f>
        <v>110</v>
      </c>
    </row>
    <row r="5796" spans="1:18">
      <c r="A5796" s="116">
        <v>5796</v>
      </c>
      <c r="B5796" s="129">
        <v>44568</v>
      </c>
      <c r="C5796" s="118">
        <f t="shared" si="251"/>
        <v>1</v>
      </c>
      <c r="D5796" s="120" t="s">
        <v>25</v>
      </c>
      <c r="E5796" s="120" t="s">
        <v>12872</v>
      </c>
      <c r="F5796" s="211" t="s">
        <v>12873</v>
      </c>
      <c r="G5796" s="119" t="s">
        <v>12874</v>
      </c>
      <c r="H5796" s="121" t="s">
        <v>6799</v>
      </c>
      <c r="I5796" s="119" t="s">
        <v>30</v>
      </c>
      <c r="J5796" s="121" t="s">
        <v>87</v>
      </c>
      <c r="K5796" s="120" t="s">
        <v>65</v>
      </c>
      <c r="L5796" s="131" t="s">
        <v>32</v>
      </c>
      <c r="M5796" s="120" t="s">
        <v>78</v>
      </c>
      <c r="P5796" s="124">
        <f t="shared" si="252"/>
        <v>0</v>
      </c>
    </row>
    <row r="5797" spans="1:18" ht="27.6">
      <c r="A5797" s="116">
        <v>5797</v>
      </c>
      <c r="B5797" s="129">
        <v>44127</v>
      </c>
      <c r="C5797" s="118">
        <f t="shared" si="251"/>
        <v>10</v>
      </c>
      <c r="D5797" s="119" t="s">
        <v>25</v>
      </c>
      <c r="E5797" s="120" t="s">
        <v>12875</v>
      </c>
      <c r="F5797" s="211" t="s">
        <v>12876</v>
      </c>
      <c r="G5797" s="119" t="s">
        <v>12877</v>
      </c>
      <c r="H5797" s="121" t="s">
        <v>6799</v>
      </c>
      <c r="I5797" s="119" t="s">
        <v>30</v>
      </c>
      <c r="J5797" s="121" t="s">
        <v>77</v>
      </c>
      <c r="K5797" s="120"/>
      <c r="L5797" s="120" t="s">
        <v>32</v>
      </c>
      <c r="M5797" s="120" t="s">
        <v>78</v>
      </c>
      <c r="P5797" s="124">
        <f t="shared" si="252"/>
        <v>0</v>
      </c>
    </row>
    <row r="5798" spans="1:18">
      <c r="A5798" s="116">
        <v>5798</v>
      </c>
      <c r="B5798" s="129">
        <v>44127</v>
      </c>
      <c r="C5798" s="118">
        <f t="shared" si="251"/>
        <v>10</v>
      </c>
      <c r="D5798" s="119" t="s">
        <v>25</v>
      </c>
      <c r="E5798" s="120" t="s">
        <v>12878</v>
      </c>
      <c r="F5798" s="211" t="s">
        <v>12879</v>
      </c>
      <c r="G5798" s="119" t="s">
        <v>6508</v>
      </c>
      <c r="H5798" s="121" t="s">
        <v>53</v>
      </c>
      <c r="I5798" s="119" t="s">
        <v>30</v>
      </c>
      <c r="J5798" s="121" t="s">
        <v>87</v>
      </c>
      <c r="K5798" s="120"/>
      <c r="L5798" s="120" t="s">
        <v>32</v>
      </c>
      <c r="M5798" s="120" t="s">
        <v>33</v>
      </c>
      <c r="N5798" s="131">
        <v>44130</v>
      </c>
      <c r="O5798" s="131">
        <v>44250</v>
      </c>
      <c r="P5798" s="124">
        <f t="shared" si="252"/>
        <v>2</v>
      </c>
      <c r="Q5798" s="118">
        <v>2</v>
      </c>
      <c r="R5798" s="125">
        <f ca="1">TODAY()-O5798</f>
        <v>428</v>
      </c>
    </row>
    <row r="5799" spans="1:18">
      <c r="A5799" s="116">
        <v>5799</v>
      </c>
      <c r="B5799" s="129">
        <v>44127</v>
      </c>
      <c r="C5799" s="118">
        <f t="shared" si="251"/>
        <v>10</v>
      </c>
      <c r="D5799" s="119" t="s">
        <v>25</v>
      </c>
      <c r="E5799" s="120" t="s">
        <v>12880</v>
      </c>
      <c r="F5799" s="211" t="s">
        <v>12881</v>
      </c>
      <c r="G5799" s="119" t="s">
        <v>4627</v>
      </c>
      <c r="H5799" s="121" t="s">
        <v>6799</v>
      </c>
      <c r="I5799" s="119" t="s">
        <v>30</v>
      </c>
      <c r="J5799" s="121" t="s">
        <v>77</v>
      </c>
      <c r="K5799" s="120"/>
      <c r="L5799" s="120" t="s">
        <v>32</v>
      </c>
      <c r="M5799" s="120" t="s">
        <v>78</v>
      </c>
      <c r="P5799" s="124">
        <f t="shared" si="252"/>
        <v>0</v>
      </c>
    </row>
    <row r="5800" spans="1:18" ht="27.6">
      <c r="A5800" s="116">
        <v>5800</v>
      </c>
      <c r="B5800" s="129">
        <v>44127</v>
      </c>
      <c r="C5800" s="118">
        <f t="shared" si="251"/>
        <v>10</v>
      </c>
      <c r="D5800" s="119" t="s">
        <v>25</v>
      </c>
      <c r="E5800" s="120" t="s">
        <v>12882</v>
      </c>
      <c r="F5800" s="211" t="s">
        <v>12883</v>
      </c>
      <c r="G5800" s="119" t="s">
        <v>4627</v>
      </c>
      <c r="H5800" s="121" t="s">
        <v>6799</v>
      </c>
      <c r="I5800" s="119" t="s">
        <v>30</v>
      </c>
      <c r="J5800" s="121" t="s">
        <v>77</v>
      </c>
      <c r="K5800" s="120"/>
      <c r="L5800" s="120" t="s">
        <v>32</v>
      </c>
      <c r="M5800" s="120" t="s">
        <v>78</v>
      </c>
      <c r="P5800" s="124">
        <f t="shared" si="252"/>
        <v>0</v>
      </c>
    </row>
    <row r="5801" spans="1:18" ht="27.6">
      <c r="A5801" s="116">
        <v>5801</v>
      </c>
      <c r="B5801" s="129">
        <v>44127</v>
      </c>
      <c r="C5801" s="118">
        <f t="shared" si="251"/>
        <v>10</v>
      </c>
      <c r="D5801" s="119" t="s">
        <v>25</v>
      </c>
      <c r="E5801" s="120" t="s">
        <v>12884</v>
      </c>
      <c r="F5801" s="211" t="s">
        <v>12885</v>
      </c>
      <c r="G5801" s="119" t="s">
        <v>4627</v>
      </c>
      <c r="H5801" s="121" t="s">
        <v>6799</v>
      </c>
      <c r="I5801" s="119" t="s">
        <v>30</v>
      </c>
      <c r="J5801" s="121" t="s">
        <v>77</v>
      </c>
      <c r="K5801" s="120"/>
      <c r="L5801" s="120" t="s">
        <v>32</v>
      </c>
      <c r="M5801" s="120" t="s">
        <v>78</v>
      </c>
      <c r="P5801" s="124">
        <f t="shared" si="252"/>
        <v>0</v>
      </c>
    </row>
    <row r="5802" spans="1:18">
      <c r="A5802" s="116">
        <v>5802</v>
      </c>
      <c r="B5802" s="129">
        <v>44127</v>
      </c>
      <c r="C5802" s="118">
        <f t="shared" si="251"/>
        <v>10</v>
      </c>
      <c r="D5802" s="119" t="s">
        <v>25</v>
      </c>
      <c r="E5802" s="120" t="s">
        <v>12886</v>
      </c>
      <c r="F5802" s="211" t="s">
        <v>9907</v>
      </c>
      <c r="G5802" s="119" t="s">
        <v>12887</v>
      </c>
      <c r="H5802" s="121" t="s">
        <v>6816</v>
      </c>
      <c r="I5802" s="119" t="s">
        <v>30</v>
      </c>
      <c r="J5802" s="121" t="s">
        <v>87</v>
      </c>
      <c r="K5802" s="120"/>
      <c r="L5802" s="120" t="s">
        <v>32</v>
      </c>
      <c r="M5802" s="120" t="s">
        <v>78</v>
      </c>
      <c r="P5802" s="124">
        <f t="shared" si="252"/>
        <v>0</v>
      </c>
    </row>
    <row r="5803" spans="1:18" ht="41.4">
      <c r="A5803" s="116">
        <v>5803</v>
      </c>
      <c r="B5803" s="129">
        <v>44127</v>
      </c>
      <c r="C5803" s="118">
        <f t="shared" si="251"/>
        <v>10</v>
      </c>
      <c r="D5803" s="119" t="s">
        <v>25</v>
      </c>
      <c r="E5803" s="120" t="s">
        <v>12888</v>
      </c>
      <c r="F5803" s="211" t="s">
        <v>12889</v>
      </c>
      <c r="G5803" s="119" t="s">
        <v>8629</v>
      </c>
      <c r="H5803" s="121" t="s">
        <v>177</v>
      </c>
      <c r="I5803" s="119" t="s">
        <v>30</v>
      </c>
      <c r="J5803" s="121" t="s">
        <v>31</v>
      </c>
      <c r="K5803" s="120"/>
      <c r="L5803" s="120" t="s">
        <v>32</v>
      </c>
      <c r="M5803" s="120" t="s">
        <v>78</v>
      </c>
      <c r="P5803" s="124">
        <f t="shared" si="252"/>
        <v>0</v>
      </c>
    </row>
    <row r="5804" spans="1:18">
      <c r="A5804" s="116">
        <v>5804</v>
      </c>
      <c r="B5804" s="129">
        <v>44127</v>
      </c>
      <c r="C5804" s="118">
        <f t="shared" si="251"/>
        <v>10</v>
      </c>
      <c r="D5804" s="119" t="s">
        <v>25</v>
      </c>
      <c r="E5804" s="120" t="s">
        <v>12890</v>
      </c>
      <c r="F5804" s="211" t="s">
        <v>12891</v>
      </c>
      <c r="G5804" s="119" t="s">
        <v>1105</v>
      </c>
      <c r="H5804" s="121" t="s">
        <v>6799</v>
      </c>
      <c r="I5804" s="121" t="s">
        <v>30</v>
      </c>
      <c r="J5804" s="121" t="s">
        <v>7375</v>
      </c>
      <c r="K5804" s="120"/>
      <c r="L5804" s="120" t="s">
        <v>32</v>
      </c>
      <c r="M5804" s="120" t="s">
        <v>33</v>
      </c>
      <c r="N5804" s="131">
        <v>44130</v>
      </c>
      <c r="P5804" s="124">
        <f t="shared" si="252"/>
        <v>0</v>
      </c>
    </row>
    <row r="5805" spans="1:18">
      <c r="A5805" s="116">
        <v>5805</v>
      </c>
      <c r="B5805" s="129">
        <v>44127</v>
      </c>
      <c r="C5805" s="118">
        <f t="shared" si="251"/>
        <v>10</v>
      </c>
      <c r="D5805" s="119" t="s">
        <v>25</v>
      </c>
      <c r="E5805" s="120" t="s">
        <v>12892</v>
      </c>
      <c r="F5805" s="211" t="s">
        <v>12893</v>
      </c>
      <c r="G5805" s="119" t="s">
        <v>8629</v>
      </c>
      <c r="H5805" s="121" t="s">
        <v>177</v>
      </c>
      <c r="I5805" s="119" t="s">
        <v>30</v>
      </c>
      <c r="J5805" s="121" t="s">
        <v>77</v>
      </c>
      <c r="K5805" s="120"/>
      <c r="L5805" s="120" t="s">
        <v>32</v>
      </c>
      <c r="M5805" s="120" t="s">
        <v>78</v>
      </c>
      <c r="P5805" s="124">
        <f t="shared" si="252"/>
        <v>0</v>
      </c>
    </row>
    <row r="5806" spans="1:18" ht="27.6">
      <c r="A5806" s="116">
        <v>5806</v>
      </c>
      <c r="B5806" s="129">
        <v>44132</v>
      </c>
      <c r="C5806" s="118">
        <f t="shared" si="251"/>
        <v>10</v>
      </c>
      <c r="D5806" s="120" t="s">
        <v>25</v>
      </c>
      <c r="E5806" s="120" t="s">
        <v>12894</v>
      </c>
      <c r="F5806" s="211" t="s">
        <v>12895</v>
      </c>
      <c r="G5806" s="119" t="s">
        <v>445</v>
      </c>
      <c r="H5806" s="121" t="s">
        <v>97</v>
      </c>
      <c r="I5806" s="119" t="s">
        <v>30</v>
      </c>
      <c r="J5806" s="121" t="s">
        <v>529</v>
      </c>
      <c r="K5806" s="120"/>
      <c r="L5806" s="120" t="s">
        <v>32</v>
      </c>
      <c r="M5806" s="120" t="s">
        <v>78</v>
      </c>
      <c r="P5806" s="124">
        <f t="shared" si="252"/>
        <v>0</v>
      </c>
    </row>
    <row r="5807" spans="1:18">
      <c r="A5807" s="116">
        <v>5807</v>
      </c>
      <c r="B5807" s="129">
        <v>44132</v>
      </c>
      <c r="C5807" s="118">
        <f t="shared" si="251"/>
        <v>10</v>
      </c>
      <c r="D5807" s="120" t="s">
        <v>25</v>
      </c>
      <c r="E5807" s="120" t="s">
        <v>12896</v>
      </c>
      <c r="F5807" s="211" t="s">
        <v>12897</v>
      </c>
      <c r="G5807" s="119" t="s">
        <v>445</v>
      </c>
      <c r="H5807" s="121" t="s">
        <v>97</v>
      </c>
      <c r="I5807" s="119" t="s">
        <v>30</v>
      </c>
      <c r="J5807" s="121" t="s">
        <v>87</v>
      </c>
      <c r="K5807" s="120"/>
      <c r="L5807" s="120" t="s">
        <v>32</v>
      </c>
      <c r="M5807" s="120" t="s">
        <v>184</v>
      </c>
      <c r="P5807" s="124">
        <f t="shared" si="252"/>
        <v>0</v>
      </c>
    </row>
    <row r="5808" spans="1:18" ht="27.6">
      <c r="A5808" s="116">
        <v>5808</v>
      </c>
      <c r="B5808" s="129">
        <v>44132</v>
      </c>
      <c r="C5808" s="118">
        <f t="shared" si="251"/>
        <v>10</v>
      </c>
      <c r="D5808" s="120" t="s">
        <v>25</v>
      </c>
      <c r="E5808" s="120" t="s">
        <v>12898</v>
      </c>
      <c r="F5808" s="211" t="s">
        <v>12899</v>
      </c>
      <c r="G5808" s="119" t="s">
        <v>445</v>
      </c>
      <c r="H5808" s="121" t="s">
        <v>97</v>
      </c>
      <c r="I5808" s="119" t="s">
        <v>30</v>
      </c>
      <c r="J5808" s="121" t="s">
        <v>77</v>
      </c>
      <c r="K5808" s="120"/>
      <c r="L5808" s="120" t="s">
        <v>32</v>
      </c>
      <c r="M5808" s="120" t="s">
        <v>78</v>
      </c>
      <c r="P5808" s="124">
        <f t="shared" si="252"/>
        <v>0</v>
      </c>
    </row>
    <row r="5809" spans="1:18">
      <c r="A5809" s="116">
        <v>5809</v>
      </c>
      <c r="B5809" s="129">
        <v>44132</v>
      </c>
      <c r="C5809" s="118">
        <f t="shared" si="251"/>
        <v>10</v>
      </c>
      <c r="D5809" s="120" t="s">
        <v>252</v>
      </c>
      <c r="E5809" s="120" t="s">
        <v>12900</v>
      </c>
      <c r="F5809" s="211" t="s">
        <v>127</v>
      </c>
      <c r="G5809" s="119" t="s">
        <v>12901</v>
      </c>
      <c r="H5809" s="121" t="s">
        <v>53</v>
      </c>
      <c r="I5809" s="121" t="s">
        <v>30</v>
      </c>
      <c r="J5809" s="121" t="s">
        <v>5018</v>
      </c>
      <c r="K5809" s="120"/>
      <c r="L5809" s="120" t="s">
        <v>32</v>
      </c>
      <c r="M5809" s="120" t="s">
        <v>78</v>
      </c>
      <c r="P5809" s="124">
        <f t="shared" si="252"/>
        <v>0</v>
      </c>
    </row>
    <row r="5810" spans="1:18">
      <c r="A5810" s="116">
        <v>5810</v>
      </c>
      <c r="B5810" s="129">
        <v>44137</v>
      </c>
      <c r="C5810" s="118">
        <f t="shared" si="251"/>
        <v>11</v>
      </c>
      <c r="D5810" s="120" t="s">
        <v>252</v>
      </c>
      <c r="E5810" s="120" t="s">
        <v>12902</v>
      </c>
      <c r="F5810" s="211" t="s">
        <v>12903</v>
      </c>
      <c r="G5810" s="119" t="s">
        <v>12806</v>
      </c>
      <c r="H5810" s="121" t="s">
        <v>53</v>
      </c>
      <c r="I5810" s="119" t="s">
        <v>30</v>
      </c>
      <c r="J5810" s="121" t="s">
        <v>77</v>
      </c>
      <c r="K5810" s="120"/>
      <c r="L5810" s="120" t="s">
        <v>32</v>
      </c>
      <c r="M5810" s="120" t="s">
        <v>78</v>
      </c>
      <c r="P5810" s="124">
        <f t="shared" si="252"/>
        <v>0</v>
      </c>
    </row>
    <row r="5811" spans="1:18" ht="27.6">
      <c r="A5811" s="116">
        <v>5811</v>
      </c>
      <c r="B5811" s="129">
        <v>44138</v>
      </c>
      <c r="C5811" s="118">
        <f t="shared" si="251"/>
        <v>11</v>
      </c>
      <c r="D5811" s="120" t="s">
        <v>252</v>
      </c>
      <c r="E5811" s="120" t="s">
        <v>12904</v>
      </c>
      <c r="F5811" s="211" t="s">
        <v>12905</v>
      </c>
      <c r="G5811" s="119" t="s">
        <v>7043</v>
      </c>
      <c r="H5811" s="121" t="s">
        <v>86</v>
      </c>
      <c r="I5811" s="121" t="s">
        <v>30</v>
      </c>
      <c r="J5811" s="121" t="s">
        <v>5018</v>
      </c>
      <c r="K5811" s="120"/>
      <c r="L5811" s="120" t="s">
        <v>32</v>
      </c>
      <c r="M5811" s="120" t="s">
        <v>78</v>
      </c>
      <c r="P5811" s="124">
        <f t="shared" si="252"/>
        <v>0</v>
      </c>
    </row>
    <row r="5812" spans="1:18">
      <c r="A5812" s="116">
        <v>5812</v>
      </c>
      <c r="B5812" s="129">
        <v>44138</v>
      </c>
      <c r="C5812" s="118">
        <f t="shared" si="251"/>
        <v>11</v>
      </c>
      <c r="D5812" s="120" t="s">
        <v>252</v>
      </c>
      <c r="E5812" s="120" t="s">
        <v>12906</v>
      </c>
      <c r="F5812" s="211" t="s">
        <v>12907</v>
      </c>
      <c r="G5812" s="119" t="s">
        <v>7043</v>
      </c>
      <c r="H5812" s="121" t="s">
        <v>86</v>
      </c>
      <c r="I5812" s="121" t="s">
        <v>30</v>
      </c>
      <c r="J5812" s="121" t="s">
        <v>5018</v>
      </c>
      <c r="K5812" s="120"/>
      <c r="L5812" s="120" t="s">
        <v>32</v>
      </c>
      <c r="M5812" s="120" t="s">
        <v>466</v>
      </c>
      <c r="P5812" s="124">
        <f t="shared" si="252"/>
        <v>0</v>
      </c>
    </row>
    <row r="5813" spans="1:18">
      <c r="A5813" s="116">
        <v>5813</v>
      </c>
      <c r="B5813" s="129">
        <v>44138</v>
      </c>
      <c r="C5813" s="118">
        <f t="shared" si="251"/>
        <v>11</v>
      </c>
      <c r="D5813" s="120" t="s">
        <v>252</v>
      </c>
      <c r="E5813" s="120" t="s">
        <v>12908</v>
      </c>
      <c r="F5813" s="211" t="s">
        <v>12909</v>
      </c>
      <c r="G5813" s="119" t="s">
        <v>7043</v>
      </c>
      <c r="H5813" s="121" t="s">
        <v>86</v>
      </c>
      <c r="I5813" s="121" t="s">
        <v>30</v>
      </c>
      <c r="J5813" s="121" t="s">
        <v>5018</v>
      </c>
      <c r="K5813" s="120"/>
      <c r="L5813" s="120" t="s">
        <v>32</v>
      </c>
      <c r="M5813" s="120" t="s">
        <v>78</v>
      </c>
      <c r="P5813" s="124">
        <f t="shared" si="252"/>
        <v>0</v>
      </c>
    </row>
    <row r="5814" spans="1:18">
      <c r="A5814" s="116">
        <v>5814</v>
      </c>
      <c r="B5814" s="129">
        <v>44138</v>
      </c>
      <c r="C5814" s="118">
        <f t="shared" si="251"/>
        <v>11</v>
      </c>
      <c r="D5814" s="120" t="s">
        <v>252</v>
      </c>
      <c r="E5814" s="120" t="s">
        <v>12910</v>
      </c>
      <c r="F5814" s="211" t="s">
        <v>153</v>
      </c>
      <c r="G5814" s="119" t="s">
        <v>7043</v>
      </c>
      <c r="H5814" s="121" t="s">
        <v>86</v>
      </c>
      <c r="I5814" s="121" t="s">
        <v>30</v>
      </c>
      <c r="J5814" s="121" t="s">
        <v>1540</v>
      </c>
      <c r="K5814" s="120"/>
      <c r="L5814" s="120" t="s">
        <v>32</v>
      </c>
      <c r="M5814" s="120" t="s">
        <v>78</v>
      </c>
      <c r="P5814" s="124">
        <f t="shared" si="252"/>
        <v>0</v>
      </c>
    </row>
    <row r="5815" spans="1:18">
      <c r="A5815" s="116">
        <v>5815</v>
      </c>
      <c r="B5815" s="129">
        <v>44138</v>
      </c>
      <c r="C5815" s="118">
        <f t="shared" si="251"/>
        <v>11</v>
      </c>
      <c r="D5815" s="120" t="s">
        <v>252</v>
      </c>
      <c r="E5815" s="120" t="s">
        <v>12911</v>
      </c>
      <c r="F5815" s="211" t="s">
        <v>12912</v>
      </c>
      <c r="G5815" s="119" t="s">
        <v>7043</v>
      </c>
      <c r="H5815" s="121" t="s">
        <v>86</v>
      </c>
      <c r="I5815" s="121" t="s">
        <v>30</v>
      </c>
      <c r="J5815" s="121" t="s">
        <v>1540</v>
      </c>
      <c r="K5815" s="120"/>
      <c r="L5815" s="120" t="s">
        <v>32</v>
      </c>
      <c r="M5815" s="120" t="s">
        <v>78</v>
      </c>
      <c r="P5815" s="124">
        <f t="shared" si="252"/>
        <v>0</v>
      </c>
    </row>
    <row r="5816" spans="1:18" ht="27.6">
      <c r="A5816" s="116">
        <v>5816</v>
      </c>
      <c r="B5816" s="129">
        <v>44138</v>
      </c>
      <c r="C5816" s="118">
        <f t="shared" si="251"/>
        <v>11</v>
      </c>
      <c r="D5816" s="120" t="s">
        <v>252</v>
      </c>
      <c r="E5816" s="120" t="s">
        <v>12913</v>
      </c>
      <c r="F5816" s="211" t="s">
        <v>12914</v>
      </c>
      <c r="G5816" s="119" t="s">
        <v>12915</v>
      </c>
      <c r="H5816" s="121" t="s">
        <v>86</v>
      </c>
      <c r="I5816" s="121" t="s">
        <v>30</v>
      </c>
      <c r="J5816" s="121" t="s">
        <v>8287</v>
      </c>
      <c r="K5816" s="120"/>
      <c r="L5816" s="120" t="s">
        <v>32</v>
      </c>
      <c r="M5816" s="120" t="s">
        <v>78</v>
      </c>
      <c r="P5816" s="124">
        <f t="shared" si="252"/>
        <v>0</v>
      </c>
    </row>
    <row r="5817" spans="1:18">
      <c r="A5817" s="116">
        <v>5817</v>
      </c>
      <c r="B5817" s="129">
        <v>44138</v>
      </c>
      <c r="C5817" s="118">
        <f t="shared" si="251"/>
        <v>11</v>
      </c>
      <c r="D5817" s="120" t="s">
        <v>252</v>
      </c>
      <c r="E5817" s="120" t="s">
        <v>12916</v>
      </c>
      <c r="F5817" s="211" t="s">
        <v>12917</v>
      </c>
      <c r="G5817" s="119" t="s">
        <v>6284</v>
      </c>
      <c r="H5817" s="121" t="s">
        <v>53</v>
      </c>
      <c r="I5817" s="121" t="s">
        <v>30</v>
      </c>
      <c r="J5817" s="121" t="s">
        <v>12918</v>
      </c>
      <c r="K5817" s="120" t="s">
        <v>65</v>
      </c>
      <c r="L5817" s="120" t="s">
        <v>32</v>
      </c>
      <c r="M5817" s="120" t="s">
        <v>184</v>
      </c>
      <c r="P5817" s="124">
        <f t="shared" si="252"/>
        <v>0</v>
      </c>
    </row>
    <row r="5818" spans="1:18" ht="27.6">
      <c r="A5818" s="116">
        <v>5818</v>
      </c>
      <c r="B5818" s="129">
        <v>44138</v>
      </c>
      <c r="C5818" s="118">
        <f t="shared" si="251"/>
        <v>11</v>
      </c>
      <c r="D5818" s="120" t="s">
        <v>252</v>
      </c>
      <c r="E5818" s="120" t="s">
        <v>12919</v>
      </c>
      <c r="F5818" s="211" t="s">
        <v>12920</v>
      </c>
      <c r="G5818" s="119" t="s">
        <v>6284</v>
      </c>
      <c r="H5818" s="121" t="s">
        <v>53</v>
      </c>
      <c r="I5818" s="121" t="s">
        <v>30</v>
      </c>
      <c r="J5818" s="121" t="s">
        <v>3749</v>
      </c>
      <c r="K5818" s="120"/>
      <c r="L5818" s="120" t="s">
        <v>32</v>
      </c>
      <c r="M5818" s="120" t="s">
        <v>33</v>
      </c>
      <c r="N5818" s="131">
        <v>44148</v>
      </c>
      <c r="O5818" s="131">
        <v>44237</v>
      </c>
      <c r="P5818" s="124">
        <f t="shared" si="252"/>
        <v>2</v>
      </c>
      <c r="R5818" s="125">
        <f ca="1">TODAY()-O5818</f>
        <v>441</v>
      </c>
    </row>
    <row r="5819" spans="1:18">
      <c r="A5819" s="116">
        <v>5819</v>
      </c>
      <c r="B5819" s="129">
        <v>44138</v>
      </c>
      <c r="C5819" s="118">
        <f t="shared" si="251"/>
        <v>11</v>
      </c>
      <c r="D5819" s="120" t="s">
        <v>252</v>
      </c>
      <c r="E5819" s="120" t="s">
        <v>12921</v>
      </c>
      <c r="F5819" s="211" t="s">
        <v>12922</v>
      </c>
      <c r="G5819" s="119" t="s">
        <v>6284</v>
      </c>
      <c r="H5819" s="121" t="s">
        <v>53</v>
      </c>
      <c r="I5819" s="121" t="s">
        <v>30</v>
      </c>
      <c r="J5819" s="121" t="s">
        <v>12923</v>
      </c>
      <c r="K5819" s="120"/>
      <c r="L5819" s="120" t="s">
        <v>32</v>
      </c>
      <c r="M5819" s="120" t="s">
        <v>33</v>
      </c>
      <c r="N5819" s="131">
        <v>44147</v>
      </c>
      <c r="O5819" s="131">
        <v>44238</v>
      </c>
      <c r="P5819" s="124">
        <f t="shared" si="252"/>
        <v>2</v>
      </c>
      <c r="R5819" s="125">
        <f ca="1">TODAY()-O5819</f>
        <v>440</v>
      </c>
    </row>
    <row r="5820" spans="1:18">
      <c r="A5820" s="116">
        <v>5820</v>
      </c>
      <c r="B5820" s="129">
        <v>44138</v>
      </c>
      <c r="C5820" s="118">
        <f t="shared" si="251"/>
        <v>11</v>
      </c>
      <c r="D5820" s="120" t="s">
        <v>252</v>
      </c>
      <c r="E5820" s="120" t="s">
        <v>12924</v>
      </c>
      <c r="F5820" s="211" t="s">
        <v>12925</v>
      </c>
      <c r="G5820" s="119" t="s">
        <v>6284</v>
      </c>
      <c r="H5820" s="121" t="s">
        <v>53</v>
      </c>
      <c r="I5820" s="121" t="s">
        <v>30</v>
      </c>
      <c r="J5820" s="121" t="s">
        <v>3749</v>
      </c>
      <c r="K5820" s="120"/>
      <c r="L5820" s="120" t="s">
        <v>32</v>
      </c>
      <c r="M5820" s="120" t="s">
        <v>466</v>
      </c>
      <c r="P5820" s="124">
        <f t="shared" si="252"/>
        <v>0</v>
      </c>
    </row>
    <row r="5821" spans="1:18">
      <c r="A5821" s="116">
        <v>5821</v>
      </c>
      <c r="B5821" s="129">
        <v>44138</v>
      </c>
      <c r="C5821" s="118">
        <f t="shared" si="251"/>
        <v>11</v>
      </c>
      <c r="D5821" s="120" t="s">
        <v>252</v>
      </c>
      <c r="E5821" s="120" t="s">
        <v>12926</v>
      </c>
      <c r="F5821" s="211" t="s">
        <v>12927</v>
      </c>
      <c r="G5821" s="119" t="s">
        <v>6284</v>
      </c>
      <c r="H5821" s="121" t="s">
        <v>53</v>
      </c>
      <c r="I5821" s="121" t="s">
        <v>30</v>
      </c>
      <c r="J5821" s="121" t="s">
        <v>3749</v>
      </c>
      <c r="K5821" s="120" t="s">
        <v>65</v>
      </c>
      <c r="L5821" s="120" t="s">
        <v>32</v>
      </c>
      <c r="M5821" s="120" t="s">
        <v>184</v>
      </c>
      <c r="P5821" s="124">
        <f t="shared" si="252"/>
        <v>0</v>
      </c>
    </row>
    <row r="5822" spans="1:18">
      <c r="A5822" s="116">
        <v>5822</v>
      </c>
      <c r="B5822" s="129">
        <v>44138</v>
      </c>
      <c r="C5822" s="118">
        <f t="shared" si="251"/>
        <v>11</v>
      </c>
      <c r="D5822" s="120" t="s">
        <v>252</v>
      </c>
      <c r="E5822" s="120" t="s">
        <v>12928</v>
      </c>
      <c r="F5822" s="211" t="s">
        <v>12805</v>
      </c>
      <c r="G5822" s="119" t="s">
        <v>6284</v>
      </c>
      <c r="H5822" s="121" t="s">
        <v>53</v>
      </c>
      <c r="I5822" s="121" t="s">
        <v>30</v>
      </c>
      <c r="J5822" s="121" t="s">
        <v>12929</v>
      </c>
      <c r="K5822" s="120" t="s">
        <v>65</v>
      </c>
      <c r="L5822" s="120" t="s">
        <v>32</v>
      </c>
      <c r="M5822" s="120" t="s">
        <v>184</v>
      </c>
      <c r="P5822" s="124">
        <f t="shared" si="252"/>
        <v>0</v>
      </c>
    </row>
    <row r="5823" spans="1:18">
      <c r="A5823" s="116">
        <v>5823</v>
      </c>
      <c r="B5823" s="129">
        <v>44139</v>
      </c>
      <c r="C5823" s="118">
        <f t="shared" si="251"/>
        <v>11</v>
      </c>
      <c r="D5823" s="120" t="s">
        <v>252</v>
      </c>
      <c r="E5823" s="120" t="s">
        <v>12930</v>
      </c>
      <c r="F5823" s="211" t="s">
        <v>12931</v>
      </c>
      <c r="G5823" s="119" t="s">
        <v>1932</v>
      </c>
      <c r="H5823" s="121" t="s">
        <v>53</v>
      </c>
      <c r="I5823" s="119" t="s">
        <v>30</v>
      </c>
      <c r="J5823" s="121" t="s">
        <v>87</v>
      </c>
      <c r="K5823" s="120"/>
      <c r="L5823" s="120" t="s">
        <v>32</v>
      </c>
      <c r="M5823" s="120" t="s">
        <v>78</v>
      </c>
      <c r="P5823" s="124">
        <f t="shared" si="252"/>
        <v>0</v>
      </c>
    </row>
    <row r="5824" spans="1:18">
      <c r="A5824" s="116">
        <v>5824</v>
      </c>
      <c r="B5824" s="129">
        <v>44139</v>
      </c>
      <c r="C5824" s="118">
        <f t="shared" si="251"/>
        <v>11</v>
      </c>
      <c r="D5824" s="120" t="s">
        <v>252</v>
      </c>
      <c r="E5824" s="120" t="s">
        <v>12932</v>
      </c>
      <c r="F5824" s="211" t="s">
        <v>12933</v>
      </c>
      <c r="G5824" s="119" t="s">
        <v>1932</v>
      </c>
      <c r="H5824" s="121" t="s">
        <v>53</v>
      </c>
      <c r="I5824" s="119" t="s">
        <v>30</v>
      </c>
      <c r="J5824" s="121" t="s">
        <v>87</v>
      </c>
      <c r="K5824" s="120"/>
      <c r="L5824" s="120" t="s">
        <v>32</v>
      </c>
      <c r="M5824" s="120" t="s">
        <v>78</v>
      </c>
      <c r="P5824" s="124">
        <f t="shared" si="252"/>
        <v>0</v>
      </c>
    </row>
    <row r="5825" spans="1:25" ht="27.6">
      <c r="A5825" s="116">
        <v>5825</v>
      </c>
      <c r="B5825" s="129">
        <v>44139</v>
      </c>
      <c r="C5825" s="118">
        <f t="shared" si="251"/>
        <v>11</v>
      </c>
      <c r="D5825" s="120" t="s">
        <v>252</v>
      </c>
      <c r="E5825" s="120" t="s">
        <v>12934</v>
      </c>
      <c r="F5825" s="211" t="s">
        <v>12935</v>
      </c>
      <c r="G5825" s="119" t="s">
        <v>1932</v>
      </c>
      <c r="H5825" s="121" t="s">
        <v>53</v>
      </c>
      <c r="I5825" s="119" t="s">
        <v>30</v>
      </c>
      <c r="J5825" s="121" t="s">
        <v>87</v>
      </c>
      <c r="K5825" s="120"/>
      <c r="L5825" s="120" t="s">
        <v>32</v>
      </c>
      <c r="M5825" s="120" t="s">
        <v>78</v>
      </c>
      <c r="P5825" s="124">
        <f t="shared" si="252"/>
        <v>0</v>
      </c>
    </row>
    <row r="5826" spans="1:25">
      <c r="A5826" s="116">
        <v>5826</v>
      </c>
      <c r="B5826" s="129">
        <v>44139</v>
      </c>
      <c r="C5826" s="118">
        <f t="shared" si="251"/>
        <v>11</v>
      </c>
      <c r="D5826" s="120" t="s">
        <v>252</v>
      </c>
      <c r="E5826" s="120" t="s">
        <v>12936</v>
      </c>
      <c r="F5826" s="211" t="s">
        <v>676</v>
      </c>
      <c r="G5826" s="119" t="s">
        <v>1932</v>
      </c>
      <c r="H5826" s="121" t="s">
        <v>53</v>
      </c>
      <c r="I5826" s="119" t="s">
        <v>30</v>
      </c>
      <c r="J5826" s="121" t="s">
        <v>87</v>
      </c>
      <c r="K5826" s="120"/>
      <c r="L5826" s="120" t="s">
        <v>32</v>
      </c>
      <c r="M5826" s="120" t="s">
        <v>466</v>
      </c>
      <c r="P5826" s="124">
        <f t="shared" si="252"/>
        <v>0</v>
      </c>
    </row>
    <row r="5827" spans="1:25">
      <c r="A5827" s="116">
        <v>5827</v>
      </c>
      <c r="C5827" s="118">
        <f t="shared" si="251"/>
        <v>0</v>
      </c>
      <c r="E5827" s="120" t="s">
        <v>12937</v>
      </c>
      <c r="F5827" s="211"/>
      <c r="G5827" s="119" t="s">
        <v>12938</v>
      </c>
      <c r="K5827" s="120"/>
      <c r="L5827" s="120" t="s">
        <v>32</v>
      </c>
      <c r="M5827" s="120" t="s">
        <v>7068</v>
      </c>
      <c r="N5827" s="131">
        <v>43683</v>
      </c>
      <c r="P5827" s="124">
        <f t="shared" si="252"/>
        <v>0</v>
      </c>
      <c r="R5827" s="118">
        <f ca="1">TODAY()-N5827</f>
        <v>995</v>
      </c>
      <c r="S5827" s="120" t="s">
        <v>92</v>
      </c>
      <c r="T5827" s="126">
        <v>43789</v>
      </c>
      <c r="Y5827" s="116" t="s">
        <v>9952</v>
      </c>
    </row>
    <row r="5828" spans="1:25">
      <c r="A5828" s="116">
        <v>5828</v>
      </c>
      <c r="C5828" s="118">
        <f t="shared" si="251"/>
        <v>0</v>
      </c>
      <c r="E5828" s="120" t="s">
        <v>12939</v>
      </c>
      <c r="F5828" s="211"/>
      <c r="G5828" s="119" t="s">
        <v>7399</v>
      </c>
      <c r="I5828" s="121" t="s">
        <v>30</v>
      </c>
      <c r="J5828" s="121" t="s">
        <v>9820</v>
      </c>
      <c r="K5828" s="120"/>
      <c r="L5828" s="120" t="s">
        <v>32</v>
      </c>
      <c r="M5828" s="120" t="s">
        <v>78</v>
      </c>
      <c r="P5828" s="124">
        <f t="shared" si="252"/>
        <v>0</v>
      </c>
    </row>
    <row r="5829" spans="1:25">
      <c r="A5829" s="116">
        <v>5829</v>
      </c>
      <c r="C5829" s="118">
        <f t="shared" si="251"/>
        <v>0</v>
      </c>
      <c r="E5829" s="120" t="s">
        <v>12940</v>
      </c>
      <c r="F5829" s="211"/>
      <c r="G5829" s="119" t="s">
        <v>12941</v>
      </c>
      <c r="I5829" s="121" t="s">
        <v>30</v>
      </c>
      <c r="J5829" s="121" t="s">
        <v>9820</v>
      </c>
      <c r="K5829" s="120"/>
      <c r="L5829" s="120" t="s">
        <v>32</v>
      </c>
      <c r="M5829" s="120" t="s">
        <v>78</v>
      </c>
      <c r="P5829" s="124">
        <f t="shared" si="252"/>
        <v>0</v>
      </c>
    </row>
    <row r="5830" spans="1:25">
      <c r="A5830" s="116">
        <v>5830</v>
      </c>
      <c r="C5830" s="118">
        <f t="shared" si="251"/>
        <v>0</v>
      </c>
      <c r="D5830" s="120" t="s">
        <v>252</v>
      </c>
      <c r="E5830" s="120" t="s">
        <v>12942</v>
      </c>
      <c r="F5830" s="211" t="s">
        <v>351</v>
      </c>
      <c r="G5830" s="119" t="s">
        <v>12943</v>
      </c>
      <c r="H5830" s="121" t="s">
        <v>41</v>
      </c>
      <c r="I5830" s="119" t="s">
        <v>30</v>
      </c>
      <c r="J5830" s="121" t="s">
        <v>435</v>
      </c>
      <c r="K5830" s="120"/>
      <c r="L5830" s="120" t="s">
        <v>32</v>
      </c>
      <c r="M5830" s="120" t="s">
        <v>7068</v>
      </c>
      <c r="N5830" s="131">
        <v>43711</v>
      </c>
      <c r="O5830" s="131">
        <v>44273</v>
      </c>
      <c r="P5830" s="124">
        <f t="shared" si="252"/>
        <v>3</v>
      </c>
      <c r="Q5830" s="118">
        <v>2</v>
      </c>
      <c r="R5830" s="125">
        <f ca="1">TODAY()-O5830</f>
        <v>405</v>
      </c>
      <c r="S5830" s="120" t="s">
        <v>55</v>
      </c>
      <c r="Y5830" s="116" t="s">
        <v>1211</v>
      </c>
    </row>
    <row r="5831" spans="1:25">
      <c r="A5831" s="116">
        <v>5831</v>
      </c>
      <c r="C5831" s="118">
        <f t="shared" si="251"/>
        <v>0</v>
      </c>
      <c r="E5831" s="120" t="s">
        <v>12944</v>
      </c>
      <c r="F5831" s="211"/>
      <c r="G5831" s="119" t="s">
        <v>12945</v>
      </c>
      <c r="K5831" s="120"/>
      <c r="L5831" s="120" t="s">
        <v>32</v>
      </c>
      <c r="M5831" s="120" t="s">
        <v>7068</v>
      </c>
      <c r="N5831" s="131">
        <v>43712</v>
      </c>
      <c r="P5831" s="124">
        <f t="shared" si="252"/>
        <v>0</v>
      </c>
      <c r="R5831" s="118">
        <f ca="1">TODAY()-N5831</f>
        <v>966</v>
      </c>
      <c r="S5831" s="120" t="s">
        <v>135</v>
      </c>
      <c r="Y5831" s="116" t="s">
        <v>356</v>
      </c>
    </row>
    <row r="5832" spans="1:25">
      <c r="A5832" s="116">
        <v>5832</v>
      </c>
      <c r="C5832" s="118">
        <f t="shared" si="251"/>
        <v>0</v>
      </c>
      <c r="E5832" s="120" t="s">
        <v>12946</v>
      </c>
      <c r="F5832" s="211"/>
      <c r="G5832" s="119" t="s">
        <v>627</v>
      </c>
      <c r="K5832" s="120"/>
      <c r="L5832" s="120" t="s">
        <v>32</v>
      </c>
      <c r="M5832" s="120" t="s">
        <v>7068</v>
      </c>
      <c r="N5832" s="131">
        <v>43724</v>
      </c>
      <c r="P5832" s="124">
        <f t="shared" si="252"/>
        <v>0</v>
      </c>
      <c r="R5832" s="118">
        <f ca="1">TODAY()-N5832</f>
        <v>954</v>
      </c>
      <c r="S5832" s="120" t="s">
        <v>135</v>
      </c>
      <c r="T5832" s="126">
        <v>43724</v>
      </c>
      <c r="Y5832" s="116" t="s">
        <v>9024</v>
      </c>
    </row>
    <row r="5833" spans="1:25">
      <c r="A5833" s="116">
        <v>5833</v>
      </c>
      <c r="B5833" s="118">
        <v>2019</v>
      </c>
      <c r="C5833" s="118">
        <f t="shared" si="251"/>
        <v>7</v>
      </c>
      <c r="D5833" s="120" t="s">
        <v>25</v>
      </c>
      <c r="E5833" s="120" t="s">
        <v>12947</v>
      </c>
      <c r="F5833" s="211" t="s">
        <v>5260</v>
      </c>
      <c r="G5833" s="119" t="s">
        <v>12948</v>
      </c>
      <c r="H5833" s="121" t="s">
        <v>41</v>
      </c>
      <c r="I5833" s="119" t="s">
        <v>30</v>
      </c>
      <c r="J5833" s="121" t="s">
        <v>435</v>
      </c>
      <c r="K5833" s="120"/>
      <c r="L5833" s="120" t="s">
        <v>32</v>
      </c>
      <c r="M5833" s="120" t="s">
        <v>7068</v>
      </c>
      <c r="N5833" s="131">
        <v>43753</v>
      </c>
      <c r="O5833" s="131">
        <v>44273</v>
      </c>
      <c r="P5833" s="124">
        <f t="shared" si="252"/>
        <v>3</v>
      </c>
      <c r="Q5833" s="118">
        <v>2</v>
      </c>
      <c r="R5833" s="125">
        <f ca="1">TODAY()-O5833</f>
        <v>405</v>
      </c>
      <c r="S5833" s="120" t="s">
        <v>55</v>
      </c>
      <c r="Y5833" s="116" t="s">
        <v>1211</v>
      </c>
    </row>
    <row r="5834" spans="1:25">
      <c r="A5834" s="116">
        <v>5834</v>
      </c>
      <c r="C5834" s="118">
        <f t="shared" si="251"/>
        <v>0</v>
      </c>
      <c r="E5834" s="120" t="s">
        <v>12949</v>
      </c>
      <c r="F5834" s="211"/>
      <c r="G5834" s="119" t="s">
        <v>2840</v>
      </c>
      <c r="I5834" s="121" t="s">
        <v>30</v>
      </c>
      <c r="J5834" s="121" t="s">
        <v>9820</v>
      </c>
      <c r="K5834" s="120"/>
      <c r="L5834" s="120" t="s">
        <v>32</v>
      </c>
      <c r="M5834" s="120" t="s">
        <v>78</v>
      </c>
      <c r="P5834" s="124">
        <f t="shared" si="252"/>
        <v>0</v>
      </c>
    </row>
    <row r="5835" spans="1:25">
      <c r="A5835" s="116">
        <v>5835</v>
      </c>
      <c r="B5835" s="118">
        <v>2019</v>
      </c>
      <c r="C5835" s="118">
        <f t="shared" si="251"/>
        <v>7</v>
      </c>
      <c r="D5835" s="120" t="s">
        <v>25</v>
      </c>
      <c r="E5835" s="120" t="s">
        <v>12950</v>
      </c>
      <c r="F5835" s="211" t="s">
        <v>7395</v>
      </c>
      <c r="G5835" s="119" t="s">
        <v>2840</v>
      </c>
      <c r="H5835" s="121" t="s">
        <v>41</v>
      </c>
      <c r="I5835" s="119" t="s">
        <v>30</v>
      </c>
      <c r="J5835" s="121" t="s">
        <v>435</v>
      </c>
      <c r="K5835" s="120"/>
      <c r="L5835" s="120" t="s">
        <v>32</v>
      </c>
      <c r="M5835" s="120" t="s">
        <v>7068</v>
      </c>
      <c r="N5835" s="131">
        <v>43753</v>
      </c>
      <c r="O5835" s="131">
        <v>44273</v>
      </c>
      <c r="P5835" s="124">
        <f t="shared" si="252"/>
        <v>3</v>
      </c>
      <c r="R5835" s="125">
        <f ca="1">TODAY()-O5835</f>
        <v>405</v>
      </c>
      <c r="S5835" s="120" t="s">
        <v>55</v>
      </c>
      <c r="Y5835" s="116" t="s">
        <v>12951</v>
      </c>
    </row>
    <row r="5836" spans="1:25">
      <c r="A5836" s="116">
        <v>5836</v>
      </c>
      <c r="B5836" s="118">
        <v>2019</v>
      </c>
      <c r="C5836" s="118">
        <f t="shared" si="251"/>
        <v>7</v>
      </c>
      <c r="D5836" s="120" t="s">
        <v>25</v>
      </c>
      <c r="E5836" s="120" t="s">
        <v>12952</v>
      </c>
      <c r="F5836" s="211" t="s">
        <v>12953</v>
      </c>
      <c r="G5836" s="119" t="s">
        <v>12954</v>
      </c>
      <c r="H5836" s="121" t="s">
        <v>41</v>
      </c>
      <c r="I5836" s="119" t="s">
        <v>30</v>
      </c>
      <c r="J5836" s="121" t="s">
        <v>435</v>
      </c>
      <c r="K5836" s="120"/>
      <c r="L5836" s="120" t="s">
        <v>32</v>
      </c>
      <c r="M5836" s="120" t="s">
        <v>7068</v>
      </c>
      <c r="N5836" s="131">
        <v>43759</v>
      </c>
      <c r="O5836" s="131">
        <v>44273</v>
      </c>
      <c r="P5836" s="124">
        <f t="shared" si="252"/>
        <v>3</v>
      </c>
      <c r="R5836" s="125">
        <f ca="1">TODAY()-O5836</f>
        <v>405</v>
      </c>
      <c r="S5836" s="120" t="s">
        <v>55</v>
      </c>
      <c r="Y5836" s="116" t="s">
        <v>12951</v>
      </c>
    </row>
    <row r="5837" spans="1:25">
      <c r="A5837" s="116">
        <v>5837</v>
      </c>
      <c r="B5837" s="118">
        <v>2019</v>
      </c>
      <c r="C5837" s="118">
        <f t="shared" si="251"/>
        <v>7</v>
      </c>
      <c r="D5837" s="120" t="s">
        <v>25</v>
      </c>
      <c r="E5837" s="120" t="s">
        <v>12955</v>
      </c>
      <c r="F5837" s="211" t="s">
        <v>104</v>
      </c>
      <c r="G5837" s="119" t="s">
        <v>12956</v>
      </c>
      <c r="H5837" s="121" t="s">
        <v>41</v>
      </c>
      <c r="I5837" s="119" t="s">
        <v>30</v>
      </c>
      <c r="J5837" s="121" t="s">
        <v>435</v>
      </c>
      <c r="K5837" s="120"/>
      <c r="L5837" s="120" t="s">
        <v>32</v>
      </c>
      <c r="M5837" s="120" t="s">
        <v>7068</v>
      </c>
      <c r="N5837" s="131">
        <v>43769</v>
      </c>
      <c r="O5837" s="131">
        <v>44273</v>
      </c>
      <c r="P5837" s="124">
        <f t="shared" si="252"/>
        <v>3</v>
      </c>
      <c r="R5837" s="125">
        <f ca="1">TODAY()-O5837</f>
        <v>405</v>
      </c>
      <c r="S5837" s="120" t="s">
        <v>55</v>
      </c>
      <c r="Y5837" s="116" t="s">
        <v>12951</v>
      </c>
    </row>
    <row r="5838" spans="1:25">
      <c r="A5838" s="116">
        <v>5838</v>
      </c>
      <c r="B5838" s="118">
        <v>2019</v>
      </c>
      <c r="C5838" s="118">
        <f t="shared" si="251"/>
        <v>7</v>
      </c>
      <c r="D5838" s="120" t="s">
        <v>25</v>
      </c>
      <c r="E5838" s="120" t="s">
        <v>12957</v>
      </c>
      <c r="F5838" s="211" t="s">
        <v>12958</v>
      </c>
      <c r="G5838" s="119" t="s">
        <v>12959</v>
      </c>
      <c r="H5838" s="121" t="s">
        <v>97</v>
      </c>
      <c r="I5838" s="119" t="s">
        <v>30</v>
      </c>
      <c r="J5838" s="121" t="s">
        <v>435</v>
      </c>
      <c r="K5838" s="120"/>
      <c r="L5838" s="120" t="s">
        <v>32</v>
      </c>
      <c r="M5838" s="120" t="s">
        <v>7068</v>
      </c>
      <c r="N5838" s="131">
        <v>43761</v>
      </c>
      <c r="O5838" s="131">
        <v>44274</v>
      </c>
      <c r="P5838" s="124">
        <f t="shared" si="252"/>
        <v>3</v>
      </c>
      <c r="R5838" s="125">
        <f ca="1">TODAY()-O5838</f>
        <v>404</v>
      </c>
      <c r="S5838" s="120" t="s">
        <v>55</v>
      </c>
      <c r="Y5838" s="116" t="s">
        <v>12951</v>
      </c>
    </row>
    <row r="5839" spans="1:25" ht="27.6">
      <c r="A5839" s="116">
        <v>5839</v>
      </c>
      <c r="B5839" s="118">
        <v>2019</v>
      </c>
      <c r="C5839" s="118">
        <f t="shared" si="251"/>
        <v>7</v>
      </c>
      <c r="D5839" s="120" t="s">
        <v>25</v>
      </c>
      <c r="E5839" s="120" t="s">
        <v>12960</v>
      </c>
      <c r="F5839" s="211" t="s">
        <v>12961</v>
      </c>
      <c r="G5839" s="119" t="s">
        <v>2840</v>
      </c>
      <c r="H5839" s="121" t="s">
        <v>41</v>
      </c>
      <c r="I5839" s="121" t="s">
        <v>30</v>
      </c>
      <c r="J5839" s="121" t="s">
        <v>12962</v>
      </c>
      <c r="K5839" s="120"/>
      <c r="L5839" s="120" t="s">
        <v>32</v>
      </c>
      <c r="M5839" s="120" t="s">
        <v>7068</v>
      </c>
      <c r="N5839" s="131">
        <v>43769</v>
      </c>
      <c r="O5839" s="131">
        <v>44274</v>
      </c>
      <c r="P5839" s="124">
        <f t="shared" si="252"/>
        <v>3</v>
      </c>
      <c r="R5839" s="125">
        <f ca="1">TODAY()-O5839</f>
        <v>404</v>
      </c>
      <c r="S5839" s="120" t="s">
        <v>55</v>
      </c>
      <c r="Y5839" s="116" t="s">
        <v>12951</v>
      </c>
    </row>
    <row r="5840" spans="1:25">
      <c r="A5840" s="116">
        <v>5840</v>
      </c>
      <c r="C5840" s="118">
        <f t="shared" si="251"/>
        <v>0</v>
      </c>
      <c r="E5840" s="120" t="s">
        <v>12963</v>
      </c>
      <c r="F5840" s="211"/>
      <c r="G5840" s="119" t="s">
        <v>3568</v>
      </c>
      <c r="K5840" s="120"/>
      <c r="L5840" s="120" t="s">
        <v>32</v>
      </c>
      <c r="M5840" s="120" t="s">
        <v>7068</v>
      </c>
      <c r="N5840" s="131">
        <v>43768</v>
      </c>
      <c r="P5840" s="124">
        <f t="shared" si="252"/>
        <v>0</v>
      </c>
      <c r="R5840" s="118">
        <f ca="1">TODAY()-N5840</f>
        <v>910</v>
      </c>
      <c r="S5840" s="120" t="s">
        <v>92</v>
      </c>
      <c r="T5840" s="126">
        <v>43789</v>
      </c>
      <c r="Y5840" s="116" t="s">
        <v>7983</v>
      </c>
    </row>
    <row r="5841" spans="1:25">
      <c r="A5841" s="116">
        <v>5841</v>
      </c>
      <c r="C5841" s="118">
        <f t="shared" si="251"/>
        <v>0</v>
      </c>
      <c r="E5841" s="120" t="s">
        <v>12964</v>
      </c>
      <c r="F5841" s="211"/>
      <c r="G5841" s="119" t="s">
        <v>12965</v>
      </c>
      <c r="K5841" s="120"/>
      <c r="L5841" s="120" t="s">
        <v>32</v>
      </c>
      <c r="M5841" s="120" t="s">
        <v>7068</v>
      </c>
      <c r="P5841" s="124">
        <f t="shared" si="252"/>
        <v>0</v>
      </c>
      <c r="S5841" s="120" t="s">
        <v>237</v>
      </c>
      <c r="Y5841" s="116" t="s">
        <v>12966</v>
      </c>
    </row>
    <row r="5842" spans="1:25">
      <c r="A5842" s="116">
        <v>5842</v>
      </c>
      <c r="C5842" s="118">
        <f t="shared" si="251"/>
        <v>0</v>
      </c>
      <c r="E5842" s="120" t="s">
        <v>12967</v>
      </c>
      <c r="F5842" s="211"/>
      <c r="G5842" s="119" t="s">
        <v>12968</v>
      </c>
      <c r="I5842" s="121" t="s">
        <v>30</v>
      </c>
      <c r="J5842" s="121" t="s">
        <v>9820</v>
      </c>
      <c r="K5842" s="120"/>
      <c r="L5842" s="120" t="s">
        <v>32</v>
      </c>
      <c r="M5842" s="120" t="s">
        <v>78</v>
      </c>
      <c r="P5842" s="124">
        <f t="shared" si="252"/>
        <v>0</v>
      </c>
    </row>
    <row r="5843" spans="1:25">
      <c r="A5843" s="116">
        <v>5843</v>
      </c>
      <c r="B5843" s="118">
        <v>2019</v>
      </c>
      <c r="C5843" s="118">
        <f t="shared" si="251"/>
        <v>7</v>
      </c>
      <c r="D5843" s="120" t="s">
        <v>25</v>
      </c>
      <c r="E5843" s="120" t="s">
        <v>12969</v>
      </c>
      <c r="F5843" s="211" t="s">
        <v>12970</v>
      </c>
      <c r="G5843" s="119" t="s">
        <v>12971</v>
      </c>
      <c r="H5843" s="121" t="s">
        <v>41</v>
      </c>
      <c r="I5843" s="121" t="s">
        <v>30</v>
      </c>
      <c r="K5843" s="120"/>
      <c r="L5843" s="120" t="s">
        <v>32</v>
      </c>
      <c r="M5843" s="120" t="s">
        <v>184</v>
      </c>
      <c r="N5843" s="131">
        <v>43781</v>
      </c>
      <c r="P5843" s="124">
        <f t="shared" si="252"/>
        <v>0</v>
      </c>
      <c r="R5843" s="118">
        <f ca="1">TODAY()-N5843</f>
        <v>897</v>
      </c>
      <c r="S5843" s="120" t="s">
        <v>55</v>
      </c>
      <c r="Y5843" s="116" t="s">
        <v>4996</v>
      </c>
    </row>
    <row r="5844" spans="1:25">
      <c r="A5844" s="116">
        <v>5844</v>
      </c>
      <c r="C5844" s="118">
        <f t="shared" si="251"/>
        <v>0</v>
      </c>
      <c r="E5844" s="120" t="s">
        <v>12972</v>
      </c>
      <c r="F5844" s="211"/>
      <c r="G5844" s="119" t="s">
        <v>12973</v>
      </c>
      <c r="I5844" s="121" t="s">
        <v>30</v>
      </c>
      <c r="J5844" s="121" t="s">
        <v>12974</v>
      </c>
      <c r="K5844" s="120"/>
      <c r="L5844" s="120" t="s">
        <v>32</v>
      </c>
      <c r="M5844" s="120" t="s">
        <v>78</v>
      </c>
      <c r="P5844" s="124">
        <f t="shared" si="252"/>
        <v>0</v>
      </c>
    </row>
    <row r="5845" spans="1:25">
      <c r="A5845" s="116">
        <v>5845</v>
      </c>
      <c r="C5845" s="118">
        <f t="shared" si="251"/>
        <v>0</v>
      </c>
      <c r="E5845" s="120" t="s">
        <v>12975</v>
      </c>
      <c r="F5845" s="211"/>
      <c r="G5845" s="119" t="s">
        <v>12976</v>
      </c>
      <c r="I5845" s="121" t="s">
        <v>30</v>
      </c>
      <c r="J5845" s="121" t="s">
        <v>9820</v>
      </c>
      <c r="K5845" s="120"/>
      <c r="L5845" s="120" t="s">
        <v>32</v>
      </c>
      <c r="M5845" s="120" t="s">
        <v>78</v>
      </c>
      <c r="P5845" s="124">
        <f t="shared" si="252"/>
        <v>0</v>
      </c>
    </row>
    <row r="5846" spans="1:25">
      <c r="A5846" s="116">
        <v>5846</v>
      </c>
      <c r="C5846" s="118">
        <f t="shared" si="251"/>
        <v>0</v>
      </c>
      <c r="E5846" s="120" t="s">
        <v>12977</v>
      </c>
      <c r="F5846" s="211"/>
      <c r="G5846" s="119" t="s">
        <v>12976</v>
      </c>
      <c r="I5846" s="121" t="s">
        <v>30</v>
      </c>
      <c r="J5846" s="121" t="s">
        <v>9820</v>
      </c>
      <c r="K5846" s="120"/>
      <c r="L5846" s="120" t="s">
        <v>32</v>
      </c>
      <c r="M5846" s="120" t="s">
        <v>78</v>
      </c>
      <c r="P5846" s="124">
        <f t="shared" si="252"/>
        <v>0</v>
      </c>
    </row>
    <row r="5847" spans="1:25">
      <c r="A5847" s="116">
        <v>5847</v>
      </c>
      <c r="C5847" s="118">
        <f t="shared" si="251"/>
        <v>0</v>
      </c>
      <c r="E5847" s="120" t="s">
        <v>12978</v>
      </c>
      <c r="F5847" s="211"/>
      <c r="G5847" s="119" t="s">
        <v>250</v>
      </c>
      <c r="I5847" s="121" t="s">
        <v>30</v>
      </c>
      <c r="J5847" s="121" t="s">
        <v>9820</v>
      </c>
      <c r="K5847" s="120"/>
      <c r="L5847" s="120" t="s">
        <v>32</v>
      </c>
      <c r="M5847" s="120" t="s">
        <v>78</v>
      </c>
      <c r="P5847" s="124">
        <f t="shared" si="252"/>
        <v>0</v>
      </c>
    </row>
    <row r="5848" spans="1:25">
      <c r="A5848" s="116">
        <v>5848</v>
      </c>
      <c r="C5848" s="118">
        <f t="shared" si="251"/>
        <v>0</v>
      </c>
      <c r="E5848" s="120" t="s">
        <v>12979</v>
      </c>
      <c r="F5848" s="211"/>
      <c r="G5848" s="119" t="s">
        <v>9723</v>
      </c>
      <c r="I5848" s="121" t="s">
        <v>30</v>
      </c>
      <c r="J5848" s="121" t="s">
        <v>9820</v>
      </c>
      <c r="K5848" s="120"/>
      <c r="L5848" s="120" t="s">
        <v>32</v>
      </c>
      <c r="M5848" s="120" t="s">
        <v>7068</v>
      </c>
      <c r="N5848" s="131">
        <v>43787</v>
      </c>
      <c r="P5848" s="124">
        <f t="shared" si="252"/>
        <v>0</v>
      </c>
      <c r="R5848" s="118">
        <f ca="1">TODAY()-N5848</f>
        <v>891</v>
      </c>
      <c r="S5848" s="120" t="s">
        <v>92</v>
      </c>
      <c r="T5848" s="126">
        <v>43791</v>
      </c>
      <c r="Y5848" s="116" t="s">
        <v>12980</v>
      </c>
    </row>
    <row r="5849" spans="1:25">
      <c r="A5849" s="116">
        <v>5849</v>
      </c>
      <c r="C5849" s="118">
        <f t="shared" si="251"/>
        <v>0</v>
      </c>
      <c r="E5849" s="120" t="s">
        <v>12981</v>
      </c>
      <c r="F5849" s="211"/>
      <c r="G5849" s="119" t="s">
        <v>12982</v>
      </c>
      <c r="I5849" s="121" t="s">
        <v>30</v>
      </c>
      <c r="J5849" s="121" t="s">
        <v>9820</v>
      </c>
      <c r="K5849" s="120"/>
      <c r="L5849" s="120" t="s">
        <v>32</v>
      </c>
      <c r="M5849" s="120" t="s">
        <v>78</v>
      </c>
      <c r="P5849" s="124">
        <f t="shared" si="252"/>
        <v>0</v>
      </c>
    </row>
    <row r="5850" spans="1:25">
      <c r="A5850" s="116">
        <v>5850</v>
      </c>
      <c r="C5850" s="118">
        <f t="shared" ref="C5850:C5913" si="253">IF(B5850&lt;&gt;0,MONTH(B5850),0)</f>
        <v>0</v>
      </c>
      <c r="E5850" s="120" t="s">
        <v>12983</v>
      </c>
      <c r="F5850" s="211"/>
      <c r="G5850" s="119" t="s">
        <v>12984</v>
      </c>
      <c r="I5850" s="121" t="s">
        <v>30</v>
      </c>
      <c r="J5850" s="121" t="s">
        <v>9820</v>
      </c>
      <c r="K5850" s="120"/>
      <c r="L5850" s="120" t="s">
        <v>32</v>
      </c>
      <c r="M5850" s="120" t="s">
        <v>7068</v>
      </c>
      <c r="N5850" s="131">
        <v>43788</v>
      </c>
      <c r="P5850" s="124">
        <f t="shared" ref="P5850:P5913" si="254">IF(O5850&lt;&gt;0,MONTH(O5850),0)</f>
        <v>0</v>
      </c>
      <c r="R5850" s="118">
        <f ca="1">TODAY()-N5850</f>
        <v>890</v>
      </c>
      <c r="S5850" s="120" t="s">
        <v>92</v>
      </c>
      <c r="T5850" s="126">
        <v>43788</v>
      </c>
      <c r="Y5850" s="116" t="s">
        <v>12985</v>
      </c>
    </row>
    <row r="5851" spans="1:25">
      <c r="A5851" s="116">
        <v>5851</v>
      </c>
      <c r="C5851" s="118">
        <f t="shared" si="253"/>
        <v>0</v>
      </c>
      <c r="E5851" s="120" t="s">
        <v>12986</v>
      </c>
      <c r="F5851" s="211"/>
      <c r="G5851" s="119" t="s">
        <v>12987</v>
      </c>
      <c r="I5851" s="121" t="s">
        <v>30</v>
      </c>
      <c r="J5851" s="121" t="s">
        <v>9820</v>
      </c>
      <c r="K5851" s="120"/>
      <c r="L5851" s="120" t="s">
        <v>32</v>
      </c>
      <c r="M5851" s="120" t="s">
        <v>7068</v>
      </c>
      <c r="N5851" s="131">
        <v>43788</v>
      </c>
      <c r="P5851" s="124">
        <f t="shared" si="254"/>
        <v>0</v>
      </c>
      <c r="R5851" s="118">
        <f ca="1">TODAY()-N5851</f>
        <v>890</v>
      </c>
      <c r="S5851" s="120" t="s">
        <v>135</v>
      </c>
      <c r="T5851" s="126">
        <v>43788</v>
      </c>
      <c r="Y5851" s="116" t="s">
        <v>12988</v>
      </c>
    </row>
    <row r="5852" spans="1:25" ht="27.6">
      <c r="A5852" s="116">
        <v>5852</v>
      </c>
      <c r="B5852" s="118">
        <v>2019</v>
      </c>
      <c r="C5852" s="118">
        <f t="shared" si="253"/>
        <v>7</v>
      </c>
      <c r="D5852" s="120" t="s">
        <v>25</v>
      </c>
      <c r="E5852" s="120" t="s">
        <v>12989</v>
      </c>
      <c r="F5852" s="211" t="s">
        <v>12990</v>
      </c>
      <c r="G5852" s="119" t="s">
        <v>12991</v>
      </c>
      <c r="H5852" s="121" t="s">
        <v>29</v>
      </c>
      <c r="I5852" s="121" t="s">
        <v>30</v>
      </c>
      <c r="J5852" s="121" t="s">
        <v>9820</v>
      </c>
      <c r="K5852" s="120"/>
      <c r="L5852" s="120" t="s">
        <v>32</v>
      </c>
      <c r="M5852" s="120" t="s">
        <v>7068</v>
      </c>
      <c r="N5852" s="131">
        <v>43788</v>
      </c>
      <c r="O5852" s="131">
        <v>44273</v>
      </c>
      <c r="P5852" s="124">
        <f t="shared" si="254"/>
        <v>3</v>
      </c>
      <c r="R5852" s="125">
        <f ca="1">TODAY()-O5852</f>
        <v>405</v>
      </c>
      <c r="S5852" s="120" t="s">
        <v>55</v>
      </c>
      <c r="Y5852" s="116" t="s">
        <v>12951</v>
      </c>
    </row>
    <row r="5853" spans="1:25">
      <c r="A5853" s="116">
        <v>5853</v>
      </c>
      <c r="C5853" s="118">
        <f t="shared" si="253"/>
        <v>0</v>
      </c>
      <c r="E5853" s="120" t="s">
        <v>12992</v>
      </c>
      <c r="F5853" s="211"/>
      <c r="G5853" s="119" t="s">
        <v>12976</v>
      </c>
      <c r="I5853" s="121" t="s">
        <v>30</v>
      </c>
      <c r="J5853" s="121" t="s">
        <v>12962</v>
      </c>
      <c r="K5853" s="120"/>
      <c r="L5853" s="120" t="s">
        <v>32</v>
      </c>
      <c r="M5853" s="120" t="s">
        <v>7068</v>
      </c>
      <c r="N5853" s="131">
        <v>43790</v>
      </c>
      <c r="P5853" s="124">
        <f t="shared" si="254"/>
        <v>0</v>
      </c>
      <c r="R5853" s="118">
        <f ca="1">TODAY()-N5853</f>
        <v>888</v>
      </c>
      <c r="S5853" s="120" t="s">
        <v>92</v>
      </c>
      <c r="Y5853" s="116" t="s">
        <v>12993</v>
      </c>
    </row>
    <row r="5854" spans="1:25">
      <c r="A5854" s="116">
        <v>5854</v>
      </c>
      <c r="C5854" s="118">
        <f t="shared" si="253"/>
        <v>0</v>
      </c>
      <c r="E5854" s="120" t="s">
        <v>12994</v>
      </c>
      <c r="F5854" s="211"/>
      <c r="G5854" s="119" t="s">
        <v>12995</v>
      </c>
      <c r="I5854" s="121" t="s">
        <v>30</v>
      </c>
      <c r="J5854" s="121" t="s">
        <v>12996</v>
      </c>
      <c r="K5854" s="120"/>
      <c r="L5854" s="120" t="s">
        <v>32</v>
      </c>
      <c r="M5854" s="120" t="s">
        <v>7068</v>
      </c>
      <c r="N5854" s="131">
        <v>43871</v>
      </c>
      <c r="P5854" s="124">
        <f t="shared" si="254"/>
        <v>0</v>
      </c>
      <c r="R5854" s="118">
        <f ca="1">TODAY()-N5854</f>
        <v>807</v>
      </c>
      <c r="S5854" s="120" t="s">
        <v>92</v>
      </c>
      <c r="T5854" s="126">
        <v>43887</v>
      </c>
      <c r="Y5854" s="116" t="s">
        <v>7314</v>
      </c>
    </row>
    <row r="5855" spans="1:25">
      <c r="A5855" s="116">
        <v>5855</v>
      </c>
      <c r="B5855" s="118">
        <v>2019</v>
      </c>
      <c r="C5855" s="118">
        <f t="shared" si="253"/>
        <v>7</v>
      </c>
      <c r="D5855" s="120" t="s">
        <v>25</v>
      </c>
      <c r="E5855" s="120" t="s">
        <v>12997</v>
      </c>
      <c r="F5855" s="211" t="s">
        <v>11093</v>
      </c>
      <c r="G5855" s="119" t="s">
        <v>4184</v>
      </c>
      <c r="H5855" s="121" t="s">
        <v>48</v>
      </c>
      <c r="I5855" s="121" t="s">
        <v>30</v>
      </c>
      <c r="J5855" s="121" t="s">
        <v>9820</v>
      </c>
      <c r="K5855" s="120"/>
      <c r="L5855" s="120" t="s">
        <v>32</v>
      </c>
      <c r="M5855" s="120" t="s">
        <v>7068</v>
      </c>
      <c r="N5855" s="131">
        <v>43789</v>
      </c>
      <c r="O5855" s="131">
        <v>44274</v>
      </c>
      <c r="P5855" s="124">
        <f t="shared" si="254"/>
        <v>3</v>
      </c>
      <c r="R5855" s="125">
        <f ca="1">TODAY()-O5855</f>
        <v>404</v>
      </c>
      <c r="S5855" s="120" t="s">
        <v>55</v>
      </c>
      <c r="Y5855" s="116" t="s">
        <v>141</v>
      </c>
    </row>
    <row r="5856" spans="1:25">
      <c r="A5856" s="116">
        <v>5856</v>
      </c>
      <c r="C5856" s="118">
        <f t="shared" si="253"/>
        <v>0</v>
      </c>
      <c r="E5856" s="120" t="s">
        <v>12998</v>
      </c>
      <c r="F5856" s="211"/>
      <c r="G5856" s="119" t="s">
        <v>8204</v>
      </c>
      <c r="I5856" s="121" t="s">
        <v>30</v>
      </c>
      <c r="J5856" s="121" t="s">
        <v>9820</v>
      </c>
      <c r="K5856" s="120"/>
      <c r="L5856" s="120" t="s">
        <v>32</v>
      </c>
      <c r="M5856" s="120" t="s">
        <v>78</v>
      </c>
      <c r="P5856" s="124">
        <f t="shared" si="254"/>
        <v>0</v>
      </c>
    </row>
    <row r="5857" spans="1:25">
      <c r="A5857" s="116">
        <v>5857</v>
      </c>
      <c r="C5857" s="118">
        <f t="shared" si="253"/>
        <v>0</v>
      </c>
      <c r="E5857" s="120" t="s">
        <v>12999</v>
      </c>
      <c r="F5857" s="211"/>
      <c r="G5857" s="119" t="s">
        <v>610</v>
      </c>
      <c r="I5857" s="121" t="s">
        <v>30</v>
      </c>
      <c r="J5857" s="121" t="s">
        <v>9820</v>
      </c>
      <c r="K5857" s="120"/>
      <c r="L5857" s="120" t="s">
        <v>32</v>
      </c>
      <c r="M5857" s="120" t="s">
        <v>7068</v>
      </c>
      <c r="N5857" s="131">
        <v>43788</v>
      </c>
      <c r="P5857" s="124">
        <f t="shared" si="254"/>
        <v>0</v>
      </c>
      <c r="R5857" s="118">
        <f ca="1">TODAY()-N5857</f>
        <v>890</v>
      </c>
      <c r="S5857" s="120" t="s">
        <v>237</v>
      </c>
      <c r="T5857" s="126">
        <v>43788</v>
      </c>
      <c r="Y5857" s="116" t="s">
        <v>13000</v>
      </c>
    </row>
    <row r="5858" spans="1:25">
      <c r="A5858" s="116">
        <v>5858</v>
      </c>
      <c r="C5858" s="118">
        <f t="shared" si="253"/>
        <v>0</v>
      </c>
      <c r="E5858" s="120" t="s">
        <v>13001</v>
      </c>
      <c r="F5858" s="211"/>
      <c r="G5858" s="119" t="s">
        <v>9254</v>
      </c>
      <c r="I5858" s="121" t="s">
        <v>30</v>
      </c>
      <c r="J5858" s="121" t="s">
        <v>9820</v>
      </c>
      <c r="K5858" s="120"/>
      <c r="L5858" s="120" t="s">
        <v>32</v>
      </c>
      <c r="M5858" s="120" t="s">
        <v>78</v>
      </c>
      <c r="P5858" s="124">
        <f t="shared" si="254"/>
        <v>0</v>
      </c>
    </row>
    <row r="5859" spans="1:25">
      <c r="A5859" s="116">
        <v>5859</v>
      </c>
      <c r="C5859" s="118">
        <f t="shared" si="253"/>
        <v>0</v>
      </c>
      <c r="E5859" s="120" t="s">
        <v>13002</v>
      </c>
      <c r="F5859" s="211"/>
      <c r="G5859" s="119" t="s">
        <v>13003</v>
      </c>
      <c r="I5859" s="121" t="s">
        <v>30</v>
      </c>
      <c r="J5859" s="121" t="s">
        <v>9820</v>
      </c>
      <c r="K5859" s="120"/>
      <c r="L5859" s="120" t="s">
        <v>32</v>
      </c>
      <c r="M5859" s="120" t="s">
        <v>78</v>
      </c>
      <c r="P5859" s="124">
        <f t="shared" si="254"/>
        <v>0</v>
      </c>
    </row>
    <row r="5860" spans="1:25">
      <c r="A5860" s="116">
        <v>5860</v>
      </c>
      <c r="C5860" s="118">
        <f t="shared" si="253"/>
        <v>0</v>
      </c>
      <c r="E5860" s="120" t="s">
        <v>13004</v>
      </c>
      <c r="F5860" s="211"/>
      <c r="G5860" s="119" t="s">
        <v>13005</v>
      </c>
      <c r="I5860" s="121" t="s">
        <v>30</v>
      </c>
      <c r="J5860" s="121" t="s">
        <v>9820</v>
      </c>
      <c r="K5860" s="120"/>
      <c r="L5860" s="120" t="s">
        <v>32</v>
      </c>
      <c r="M5860" s="120" t="s">
        <v>78</v>
      </c>
      <c r="P5860" s="124">
        <f t="shared" si="254"/>
        <v>0</v>
      </c>
    </row>
    <row r="5861" spans="1:25">
      <c r="A5861" s="116">
        <v>5861</v>
      </c>
      <c r="C5861" s="118">
        <f t="shared" si="253"/>
        <v>0</v>
      </c>
      <c r="E5861" s="120" t="s">
        <v>13006</v>
      </c>
      <c r="F5861" s="211"/>
      <c r="G5861" s="119" t="s">
        <v>13007</v>
      </c>
      <c r="I5861" s="121" t="s">
        <v>30</v>
      </c>
      <c r="J5861" s="121" t="s">
        <v>9820</v>
      </c>
      <c r="K5861" s="120"/>
      <c r="L5861" s="120" t="s">
        <v>32</v>
      </c>
      <c r="M5861" s="120" t="s">
        <v>7068</v>
      </c>
      <c r="N5861" s="131">
        <v>43788</v>
      </c>
      <c r="P5861" s="124">
        <f t="shared" si="254"/>
        <v>0</v>
      </c>
      <c r="R5861" s="118">
        <f ca="1">TODAY()-N5861</f>
        <v>890</v>
      </c>
      <c r="S5861" s="120" t="s">
        <v>135</v>
      </c>
      <c r="T5861" s="126">
        <v>43788</v>
      </c>
      <c r="Y5861" s="116" t="s">
        <v>13008</v>
      </c>
    </row>
    <row r="5862" spans="1:25">
      <c r="A5862" s="116">
        <v>5862</v>
      </c>
      <c r="C5862" s="118">
        <f t="shared" si="253"/>
        <v>0</v>
      </c>
      <c r="E5862" s="120" t="s">
        <v>13009</v>
      </c>
      <c r="F5862" s="211"/>
      <c r="G5862" s="119" t="s">
        <v>13010</v>
      </c>
      <c r="I5862" s="121" t="s">
        <v>30</v>
      </c>
      <c r="J5862" s="121" t="s">
        <v>9820</v>
      </c>
      <c r="K5862" s="120"/>
      <c r="L5862" s="120" t="s">
        <v>32</v>
      </c>
      <c r="M5862" s="120" t="s">
        <v>78</v>
      </c>
      <c r="P5862" s="124">
        <f t="shared" si="254"/>
        <v>0</v>
      </c>
    </row>
    <row r="5863" spans="1:25">
      <c r="A5863" s="116">
        <v>5863</v>
      </c>
      <c r="C5863" s="118">
        <f t="shared" si="253"/>
        <v>0</v>
      </c>
      <c r="E5863" s="120" t="s">
        <v>13011</v>
      </c>
      <c r="F5863" s="211"/>
      <c r="G5863" s="119" t="s">
        <v>13012</v>
      </c>
      <c r="I5863" s="121" t="s">
        <v>30</v>
      </c>
      <c r="J5863" s="121" t="s">
        <v>9820</v>
      </c>
      <c r="K5863" s="120"/>
      <c r="L5863" s="120" t="s">
        <v>32</v>
      </c>
      <c r="M5863" s="120" t="s">
        <v>78</v>
      </c>
      <c r="P5863" s="124">
        <f t="shared" si="254"/>
        <v>0</v>
      </c>
    </row>
    <row r="5864" spans="1:25">
      <c r="A5864" s="116">
        <v>5864</v>
      </c>
      <c r="B5864" s="118">
        <v>2019</v>
      </c>
      <c r="C5864" s="118">
        <f t="shared" si="253"/>
        <v>7</v>
      </c>
      <c r="D5864" s="120" t="s">
        <v>25</v>
      </c>
      <c r="E5864" s="120" t="s">
        <v>13013</v>
      </c>
      <c r="F5864" s="211" t="s">
        <v>1372</v>
      </c>
      <c r="G5864" s="119" t="s">
        <v>13014</v>
      </c>
      <c r="I5864" s="121" t="s">
        <v>30</v>
      </c>
      <c r="J5864" s="121" t="s">
        <v>9820</v>
      </c>
      <c r="K5864" s="120"/>
      <c r="L5864" s="120" t="s">
        <v>32</v>
      </c>
      <c r="M5864" s="120" t="s">
        <v>7068</v>
      </c>
      <c r="N5864" s="131">
        <v>43789</v>
      </c>
      <c r="O5864" s="131">
        <v>44302</v>
      </c>
      <c r="P5864" s="124">
        <f t="shared" si="254"/>
        <v>4</v>
      </c>
      <c r="R5864" s="125">
        <f ca="1">TODAY()-O5864</f>
        <v>376</v>
      </c>
      <c r="S5864" s="120" t="s">
        <v>55</v>
      </c>
      <c r="Y5864" s="116" t="s">
        <v>141</v>
      </c>
    </row>
    <row r="5865" spans="1:25">
      <c r="A5865" s="116">
        <v>5865</v>
      </c>
      <c r="C5865" s="118">
        <f t="shared" si="253"/>
        <v>0</v>
      </c>
      <c r="E5865" s="120" t="s">
        <v>13015</v>
      </c>
      <c r="F5865" s="211"/>
      <c r="G5865" s="119" t="s">
        <v>8244</v>
      </c>
      <c r="I5865" s="121" t="s">
        <v>30</v>
      </c>
      <c r="J5865" s="121" t="s">
        <v>13016</v>
      </c>
      <c r="K5865" s="120"/>
      <c r="L5865" s="120" t="s">
        <v>32</v>
      </c>
      <c r="M5865" s="120" t="s">
        <v>78</v>
      </c>
      <c r="P5865" s="124">
        <f t="shared" si="254"/>
        <v>0</v>
      </c>
    </row>
    <row r="5866" spans="1:25">
      <c r="A5866" s="116">
        <v>5866</v>
      </c>
      <c r="C5866" s="118">
        <f t="shared" si="253"/>
        <v>0</v>
      </c>
      <c r="E5866" s="120" t="s">
        <v>13017</v>
      </c>
      <c r="F5866" s="211"/>
      <c r="G5866" s="119" t="s">
        <v>8244</v>
      </c>
      <c r="I5866" s="121" t="s">
        <v>30</v>
      </c>
      <c r="J5866" s="121" t="s">
        <v>13016</v>
      </c>
      <c r="K5866" s="120"/>
      <c r="L5866" s="120" t="s">
        <v>32</v>
      </c>
      <c r="M5866" s="120" t="s">
        <v>78</v>
      </c>
      <c r="P5866" s="124">
        <f t="shared" si="254"/>
        <v>0</v>
      </c>
    </row>
    <row r="5867" spans="1:25">
      <c r="A5867" s="116">
        <v>5867</v>
      </c>
      <c r="C5867" s="118">
        <f t="shared" si="253"/>
        <v>0</v>
      </c>
      <c r="E5867" s="120" t="s">
        <v>13018</v>
      </c>
      <c r="F5867" s="211"/>
      <c r="G5867" s="119" t="s">
        <v>13019</v>
      </c>
      <c r="I5867" s="121" t="s">
        <v>30</v>
      </c>
      <c r="J5867" s="121" t="s">
        <v>9820</v>
      </c>
      <c r="K5867" s="120"/>
      <c r="L5867" s="120" t="s">
        <v>32</v>
      </c>
      <c r="M5867" s="120" t="s">
        <v>78</v>
      </c>
      <c r="P5867" s="124">
        <f t="shared" si="254"/>
        <v>0</v>
      </c>
    </row>
    <row r="5868" spans="1:25">
      <c r="A5868" s="116">
        <v>5868</v>
      </c>
      <c r="C5868" s="118">
        <f t="shared" si="253"/>
        <v>0</v>
      </c>
      <c r="F5868" s="211"/>
      <c r="G5868" s="119" t="s">
        <v>13020</v>
      </c>
      <c r="I5868" s="121" t="s">
        <v>30</v>
      </c>
      <c r="J5868" s="121" t="s">
        <v>9820</v>
      </c>
      <c r="K5868" s="120"/>
      <c r="L5868" s="120" t="s">
        <v>32</v>
      </c>
      <c r="M5868" s="120" t="s">
        <v>78</v>
      </c>
      <c r="P5868" s="124">
        <f t="shared" si="254"/>
        <v>0</v>
      </c>
    </row>
    <row r="5869" spans="1:25">
      <c r="A5869" s="116">
        <v>5869</v>
      </c>
      <c r="B5869" s="118">
        <v>2019</v>
      </c>
      <c r="C5869" s="118">
        <f t="shared" si="253"/>
        <v>7</v>
      </c>
      <c r="D5869" s="120" t="s">
        <v>25</v>
      </c>
      <c r="E5869" s="120" t="s">
        <v>13021</v>
      </c>
      <c r="F5869" s="211" t="s">
        <v>13022</v>
      </c>
      <c r="G5869" s="119" t="s">
        <v>2794</v>
      </c>
      <c r="I5869" s="121" t="s">
        <v>30</v>
      </c>
      <c r="J5869" s="121" t="s">
        <v>9820</v>
      </c>
      <c r="K5869" s="120"/>
      <c r="L5869" s="120" t="s">
        <v>32</v>
      </c>
      <c r="M5869" s="120" t="s">
        <v>7068</v>
      </c>
      <c r="N5869" s="131">
        <v>43788</v>
      </c>
      <c r="O5869" s="131">
        <v>44300</v>
      </c>
      <c r="P5869" s="124">
        <f t="shared" si="254"/>
        <v>4</v>
      </c>
      <c r="R5869" s="118">
        <f ca="1">TODAY()-N5869</f>
        <v>890</v>
      </c>
      <c r="S5869" s="120" t="s">
        <v>55</v>
      </c>
      <c r="Y5869" s="116" t="s">
        <v>141</v>
      </c>
    </row>
    <row r="5870" spans="1:25">
      <c r="A5870" s="116">
        <v>5870</v>
      </c>
      <c r="C5870" s="118">
        <f t="shared" si="253"/>
        <v>0</v>
      </c>
      <c r="E5870" s="120" t="s">
        <v>13023</v>
      </c>
      <c r="F5870" s="211"/>
      <c r="G5870" s="119" t="s">
        <v>13024</v>
      </c>
      <c r="K5870" s="120"/>
      <c r="L5870" s="120" t="s">
        <v>32</v>
      </c>
      <c r="M5870" s="120" t="s">
        <v>78</v>
      </c>
      <c r="P5870" s="124">
        <f t="shared" si="254"/>
        <v>0</v>
      </c>
    </row>
    <row r="5871" spans="1:25">
      <c r="A5871" s="116">
        <v>5871</v>
      </c>
      <c r="C5871" s="118">
        <f t="shared" si="253"/>
        <v>0</v>
      </c>
      <c r="E5871" s="120" t="s">
        <v>13025</v>
      </c>
      <c r="F5871" s="211"/>
      <c r="G5871" s="119" t="s">
        <v>13026</v>
      </c>
      <c r="I5871" s="121" t="s">
        <v>30</v>
      </c>
      <c r="J5871" s="121" t="s">
        <v>9820</v>
      </c>
      <c r="K5871" s="120"/>
      <c r="L5871" s="120" t="s">
        <v>32</v>
      </c>
      <c r="M5871" s="120" t="s">
        <v>78</v>
      </c>
      <c r="P5871" s="124">
        <f t="shared" si="254"/>
        <v>0</v>
      </c>
    </row>
    <row r="5872" spans="1:25">
      <c r="A5872" s="116">
        <v>5872</v>
      </c>
      <c r="B5872" s="118">
        <v>2019</v>
      </c>
      <c r="C5872" s="118">
        <f t="shared" si="253"/>
        <v>7</v>
      </c>
      <c r="D5872" s="120" t="s">
        <v>25</v>
      </c>
      <c r="E5872" s="120" t="s">
        <v>13027</v>
      </c>
      <c r="F5872" s="211" t="s">
        <v>13028</v>
      </c>
      <c r="G5872" s="119" t="s">
        <v>13029</v>
      </c>
      <c r="I5872" s="121" t="s">
        <v>30</v>
      </c>
      <c r="J5872" s="121" t="s">
        <v>9820</v>
      </c>
      <c r="K5872" s="120"/>
      <c r="L5872" s="120" t="s">
        <v>32</v>
      </c>
      <c r="M5872" s="120" t="s">
        <v>7068</v>
      </c>
      <c r="N5872" s="131">
        <v>43794</v>
      </c>
      <c r="O5872" s="131">
        <v>44274</v>
      </c>
      <c r="P5872" s="124">
        <f t="shared" si="254"/>
        <v>3</v>
      </c>
      <c r="R5872" s="125">
        <f ca="1">TODAY()-O5872</f>
        <v>404</v>
      </c>
      <c r="S5872" s="120" t="s">
        <v>55</v>
      </c>
      <c r="Y5872" s="116" t="s">
        <v>59</v>
      </c>
    </row>
    <row r="5873" spans="1:25">
      <c r="A5873" s="116">
        <v>5873</v>
      </c>
      <c r="C5873" s="118">
        <f t="shared" si="253"/>
        <v>0</v>
      </c>
      <c r="E5873" s="120" t="s">
        <v>13030</v>
      </c>
      <c r="F5873" s="211"/>
      <c r="G5873" s="119" t="s">
        <v>13029</v>
      </c>
      <c r="I5873" s="121" t="s">
        <v>30</v>
      </c>
      <c r="J5873" s="121" t="s">
        <v>9820</v>
      </c>
      <c r="K5873" s="120"/>
      <c r="L5873" s="120" t="s">
        <v>32</v>
      </c>
      <c r="M5873" s="120" t="s">
        <v>78</v>
      </c>
      <c r="P5873" s="124">
        <f t="shared" si="254"/>
        <v>0</v>
      </c>
    </row>
    <row r="5874" spans="1:25">
      <c r="A5874" s="116">
        <v>5874</v>
      </c>
      <c r="C5874" s="118">
        <f t="shared" si="253"/>
        <v>0</v>
      </c>
      <c r="E5874" s="120" t="s">
        <v>13031</v>
      </c>
      <c r="F5874" s="211"/>
      <c r="G5874" s="119" t="s">
        <v>13032</v>
      </c>
      <c r="I5874" s="121" t="s">
        <v>30</v>
      </c>
      <c r="J5874" s="121" t="s">
        <v>9820</v>
      </c>
      <c r="K5874" s="120"/>
      <c r="L5874" s="120" t="s">
        <v>32</v>
      </c>
      <c r="M5874" s="120" t="s">
        <v>78</v>
      </c>
      <c r="P5874" s="124">
        <f t="shared" si="254"/>
        <v>0</v>
      </c>
    </row>
    <row r="5875" spans="1:25">
      <c r="A5875" s="116">
        <v>5875</v>
      </c>
      <c r="C5875" s="118">
        <f t="shared" si="253"/>
        <v>0</v>
      </c>
      <c r="E5875" s="120" t="s">
        <v>13033</v>
      </c>
      <c r="F5875" s="211" t="s">
        <v>7716</v>
      </c>
      <c r="G5875" s="119" t="s">
        <v>13034</v>
      </c>
      <c r="I5875" s="121" t="s">
        <v>30</v>
      </c>
      <c r="J5875" s="121" t="s">
        <v>9820</v>
      </c>
      <c r="K5875" s="120"/>
      <c r="L5875" s="120" t="s">
        <v>32</v>
      </c>
      <c r="M5875" s="120" t="s">
        <v>7068</v>
      </c>
      <c r="N5875" s="131">
        <v>43971</v>
      </c>
      <c r="P5875" s="124">
        <f t="shared" si="254"/>
        <v>0</v>
      </c>
      <c r="S5875" s="120" t="s">
        <v>724</v>
      </c>
      <c r="Y5875" s="116" t="s">
        <v>2190</v>
      </c>
    </row>
    <row r="5876" spans="1:25">
      <c r="A5876" s="116">
        <v>5876</v>
      </c>
      <c r="C5876" s="118">
        <f t="shared" si="253"/>
        <v>0</v>
      </c>
      <c r="E5876" s="120" t="s">
        <v>13035</v>
      </c>
      <c r="F5876" s="211"/>
      <c r="G5876" s="119" t="s">
        <v>13036</v>
      </c>
      <c r="I5876" s="121" t="s">
        <v>30</v>
      </c>
      <c r="J5876" s="121" t="s">
        <v>13037</v>
      </c>
      <c r="K5876" s="120"/>
      <c r="L5876" s="120" t="s">
        <v>32</v>
      </c>
      <c r="M5876" s="120" t="s">
        <v>78</v>
      </c>
      <c r="P5876" s="124">
        <f t="shared" si="254"/>
        <v>0</v>
      </c>
    </row>
    <row r="5877" spans="1:25">
      <c r="A5877" s="116">
        <v>5877</v>
      </c>
      <c r="C5877" s="118">
        <f t="shared" si="253"/>
        <v>0</v>
      </c>
      <c r="E5877" s="120" t="s">
        <v>13038</v>
      </c>
      <c r="F5877" s="211"/>
      <c r="G5877" s="119" t="s">
        <v>13039</v>
      </c>
      <c r="I5877" s="121" t="s">
        <v>30</v>
      </c>
      <c r="J5877" s="121" t="s">
        <v>9820</v>
      </c>
      <c r="K5877" s="120"/>
      <c r="L5877" s="120" t="s">
        <v>32</v>
      </c>
      <c r="M5877" s="120" t="s">
        <v>7068</v>
      </c>
      <c r="N5877" s="131">
        <v>43788</v>
      </c>
      <c r="P5877" s="124">
        <f t="shared" si="254"/>
        <v>0</v>
      </c>
      <c r="R5877" s="118">
        <f ca="1">TODAY()-N5877</f>
        <v>890</v>
      </c>
      <c r="S5877" s="120" t="s">
        <v>92</v>
      </c>
      <c r="T5877" s="126">
        <v>43789</v>
      </c>
      <c r="Y5877" s="116" t="s">
        <v>13040</v>
      </c>
    </row>
    <row r="5878" spans="1:25">
      <c r="A5878" s="116">
        <v>5878</v>
      </c>
      <c r="C5878" s="118">
        <f t="shared" si="253"/>
        <v>0</v>
      </c>
      <c r="E5878" s="120" t="s">
        <v>13041</v>
      </c>
      <c r="F5878" s="211"/>
      <c r="G5878" s="119" t="s">
        <v>13042</v>
      </c>
      <c r="I5878" s="121" t="s">
        <v>30</v>
      </c>
      <c r="J5878" s="121" t="s">
        <v>9820</v>
      </c>
      <c r="K5878" s="120"/>
      <c r="L5878" s="120" t="s">
        <v>32</v>
      </c>
      <c r="M5878" s="120" t="s">
        <v>78</v>
      </c>
      <c r="P5878" s="124">
        <f t="shared" si="254"/>
        <v>0</v>
      </c>
    </row>
    <row r="5879" spans="1:25">
      <c r="A5879" s="116">
        <v>5879</v>
      </c>
      <c r="C5879" s="118">
        <f t="shared" si="253"/>
        <v>0</v>
      </c>
      <c r="E5879" s="120" t="s">
        <v>13043</v>
      </c>
      <c r="F5879" s="211"/>
      <c r="G5879" s="119" t="s">
        <v>9269</v>
      </c>
      <c r="I5879" s="121" t="s">
        <v>30</v>
      </c>
      <c r="J5879" s="121" t="s">
        <v>9820</v>
      </c>
      <c r="K5879" s="120"/>
      <c r="L5879" s="120" t="s">
        <v>32</v>
      </c>
      <c r="M5879" s="120" t="s">
        <v>78</v>
      </c>
      <c r="P5879" s="124">
        <f t="shared" si="254"/>
        <v>0</v>
      </c>
    </row>
    <row r="5880" spans="1:25">
      <c r="A5880" s="116">
        <v>5880</v>
      </c>
      <c r="C5880" s="118">
        <f t="shared" si="253"/>
        <v>0</v>
      </c>
      <c r="E5880" s="120" t="s">
        <v>13044</v>
      </c>
      <c r="F5880" s="211"/>
      <c r="G5880" s="119" t="s">
        <v>13045</v>
      </c>
      <c r="I5880" s="121" t="s">
        <v>30</v>
      </c>
      <c r="J5880" s="121" t="s">
        <v>9820</v>
      </c>
      <c r="K5880" s="120"/>
      <c r="L5880" s="120" t="s">
        <v>32</v>
      </c>
      <c r="M5880" s="120" t="s">
        <v>78</v>
      </c>
      <c r="P5880" s="124">
        <f t="shared" si="254"/>
        <v>0</v>
      </c>
    </row>
    <row r="5881" spans="1:25">
      <c r="A5881" s="116">
        <v>5881</v>
      </c>
      <c r="C5881" s="118">
        <f t="shared" si="253"/>
        <v>0</v>
      </c>
      <c r="E5881" s="120" t="s">
        <v>13046</v>
      </c>
      <c r="F5881" s="211"/>
      <c r="G5881" s="119" t="s">
        <v>13047</v>
      </c>
      <c r="I5881" s="121" t="s">
        <v>30</v>
      </c>
      <c r="J5881" s="121" t="s">
        <v>9820</v>
      </c>
      <c r="K5881" s="120"/>
      <c r="L5881" s="120" t="s">
        <v>32</v>
      </c>
      <c r="M5881" s="120" t="s">
        <v>78</v>
      </c>
      <c r="P5881" s="124">
        <f t="shared" si="254"/>
        <v>0</v>
      </c>
    </row>
    <row r="5882" spans="1:25">
      <c r="A5882" s="116">
        <v>5882</v>
      </c>
      <c r="C5882" s="118">
        <f t="shared" si="253"/>
        <v>0</v>
      </c>
      <c r="E5882" s="120" t="s">
        <v>13048</v>
      </c>
      <c r="F5882" s="211"/>
      <c r="G5882" s="119" t="s">
        <v>13049</v>
      </c>
      <c r="I5882" s="121" t="s">
        <v>30</v>
      </c>
      <c r="J5882" s="121" t="s">
        <v>13050</v>
      </c>
      <c r="K5882" s="120"/>
      <c r="L5882" s="120" t="s">
        <v>32</v>
      </c>
      <c r="M5882" s="120" t="s">
        <v>78</v>
      </c>
      <c r="P5882" s="124">
        <f t="shared" si="254"/>
        <v>0</v>
      </c>
    </row>
    <row r="5883" spans="1:25">
      <c r="A5883" s="116">
        <v>5883</v>
      </c>
      <c r="C5883" s="118">
        <f t="shared" si="253"/>
        <v>0</v>
      </c>
      <c r="E5883" s="120" t="s">
        <v>13051</v>
      </c>
      <c r="F5883" s="211"/>
      <c r="G5883" s="119" t="s">
        <v>11060</v>
      </c>
      <c r="I5883" s="121" t="s">
        <v>30</v>
      </c>
      <c r="J5883" s="121" t="s">
        <v>9820</v>
      </c>
      <c r="K5883" s="120"/>
      <c r="L5883" s="120" t="s">
        <v>32</v>
      </c>
      <c r="M5883" s="120" t="s">
        <v>78</v>
      </c>
      <c r="P5883" s="124">
        <f t="shared" si="254"/>
        <v>0</v>
      </c>
    </row>
    <row r="5884" spans="1:25">
      <c r="A5884" s="116">
        <v>5884</v>
      </c>
      <c r="C5884" s="118">
        <f t="shared" si="253"/>
        <v>0</v>
      </c>
      <c r="E5884" s="120" t="s">
        <v>13052</v>
      </c>
      <c r="F5884" s="211"/>
      <c r="G5884" s="119" t="s">
        <v>13053</v>
      </c>
      <c r="I5884" s="121" t="s">
        <v>30</v>
      </c>
      <c r="J5884" s="121" t="s">
        <v>12974</v>
      </c>
      <c r="K5884" s="120"/>
      <c r="L5884" s="120" t="s">
        <v>32</v>
      </c>
      <c r="M5884" s="120" t="s">
        <v>78</v>
      </c>
      <c r="P5884" s="124">
        <f t="shared" si="254"/>
        <v>0</v>
      </c>
    </row>
    <row r="5885" spans="1:25">
      <c r="A5885" s="116">
        <v>5885</v>
      </c>
      <c r="C5885" s="118">
        <f t="shared" si="253"/>
        <v>0</v>
      </c>
      <c r="E5885" s="120" t="s">
        <v>13054</v>
      </c>
      <c r="F5885" s="211"/>
      <c r="G5885" s="119" t="s">
        <v>13055</v>
      </c>
      <c r="I5885" s="121" t="s">
        <v>30</v>
      </c>
      <c r="J5885" s="121" t="s">
        <v>9820</v>
      </c>
      <c r="K5885" s="120"/>
      <c r="L5885" s="120" t="s">
        <v>32</v>
      </c>
      <c r="M5885" s="120" t="s">
        <v>78</v>
      </c>
      <c r="P5885" s="124">
        <f t="shared" si="254"/>
        <v>0</v>
      </c>
    </row>
    <row r="5886" spans="1:25">
      <c r="A5886" s="116">
        <v>5886</v>
      </c>
      <c r="C5886" s="118">
        <f t="shared" si="253"/>
        <v>0</v>
      </c>
      <c r="E5886" s="120" t="s">
        <v>13056</v>
      </c>
      <c r="F5886" s="211"/>
      <c r="G5886" s="119" t="s">
        <v>13057</v>
      </c>
      <c r="I5886" s="121" t="s">
        <v>30</v>
      </c>
      <c r="J5886" s="121" t="s">
        <v>9820</v>
      </c>
      <c r="K5886" s="120"/>
      <c r="L5886" s="120" t="s">
        <v>32</v>
      </c>
      <c r="M5886" s="120" t="s">
        <v>78</v>
      </c>
      <c r="P5886" s="124">
        <f t="shared" si="254"/>
        <v>0</v>
      </c>
    </row>
    <row r="5887" spans="1:25">
      <c r="A5887" s="116">
        <v>5887</v>
      </c>
      <c r="B5887" s="118">
        <v>2019</v>
      </c>
      <c r="C5887" s="118">
        <f t="shared" si="253"/>
        <v>7</v>
      </c>
      <c r="D5887" s="120" t="s">
        <v>25</v>
      </c>
      <c r="E5887" s="120" t="s">
        <v>13058</v>
      </c>
      <c r="F5887" s="211" t="s">
        <v>13059</v>
      </c>
      <c r="G5887" s="119" t="s">
        <v>13057</v>
      </c>
      <c r="I5887" s="121" t="s">
        <v>30</v>
      </c>
      <c r="J5887" s="121" t="s">
        <v>9820</v>
      </c>
      <c r="K5887" s="120"/>
      <c r="L5887" s="120" t="s">
        <v>32</v>
      </c>
      <c r="M5887" s="120" t="s">
        <v>7068</v>
      </c>
      <c r="N5887" s="131">
        <v>43790</v>
      </c>
      <c r="O5887" s="131">
        <v>44274</v>
      </c>
      <c r="P5887" s="124">
        <f t="shared" si="254"/>
        <v>3</v>
      </c>
      <c r="R5887" s="125">
        <f ca="1">TODAY()-O5887</f>
        <v>404</v>
      </c>
      <c r="S5887" s="120" t="s">
        <v>55</v>
      </c>
      <c r="Y5887" s="116" t="s">
        <v>141</v>
      </c>
    </row>
    <row r="5888" spans="1:25">
      <c r="A5888" s="116">
        <v>5888</v>
      </c>
      <c r="C5888" s="118">
        <f t="shared" si="253"/>
        <v>0</v>
      </c>
      <c r="E5888" s="120" t="s">
        <v>13060</v>
      </c>
      <c r="F5888" s="211"/>
      <c r="G5888" s="119" t="s">
        <v>642</v>
      </c>
      <c r="I5888" s="121" t="s">
        <v>30</v>
      </c>
      <c r="J5888" s="121" t="s">
        <v>9820</v>
      </c>
      <c r="K5888" s="120"/>
      <c r="L5888" s="120" t="s">
        <v>32</v>
      </c>
      <c r="M5888" s="120" t="s">
        <v>78</v>
      </c>
      <c r="P5888" s="124">
        <f t="shared" si="254"/>
        <v>0</v>
      </c>
    </row>
    <row r="5889" spans="1:25">
      <c r="A5889" s="116">
        <v>5889</v>
      </c>
      <c r="C5889" s="118">
        <f t="shared" si="253"/>
        <v>0</v>
      </c>
      <c r="E5889" s="120" t="s">
        <v>13061</v>
      </c>
      <c r="F5889" s="211"/>
      <c r="G5889" s="119" t="s">
        <v>13062</v>
      </c>
      <c r="I5889" s="121" t="s">
        <v>30</v>
      </c>
      <c r="J5889" s="121" t="s">
        <v>9820</v>
      </c>
      <c r="K5889" s="120"/>
      <c r="L5889" s="120" t="s">
        <v>32</v>
      </c>
      <c r="M5889" s="120" t="s">
        <v>78</v>
      </c>
      <c r="P5889" s="124">
        <f t="shared" si="254"/>
        <v>0</v>
      </c>
    </row>
    <row r="5890" spans="1:25">
      <c r="A5890" s="116">
        <v>5890</v>
      </c>
      <c r="C5890" s="118">
        <f t="shared" si="253"/>
        <v>0</v>
      </c>
      <c r="E5890" s="120" t="s">
        <v>13063</v>
      </c>
      <c r="F5890" s="211"/>
      <c r="G5890" s="119" t="s">
        <v>12965</v>
      </c>
      <c r="I5890" s="121" t="s">
        <v>30</v>
      </c>
      <c r="J5890" s="121" t="s">
        <v>9820</v>
      </c>
      <c r="K5890" s="120"/>
      <c r="L5890" s="120" t="s">
        <v>32</v>
      </c>
      <c r="M5890" s="120" t="s">
        <v>7068</v>
      </c>
      <c r="N5890" s="131">
        <v>43788</v>
      </c>
      <c r="P5890" s="124">
        <f t="shared" si="254"/>
        <v>0</v>
      </c>
      <c r="R5890" s="118">
        <f ca="1">TODAY()-N5890</f>
        <v>890</v>
      </c>
      <c r="S5890" s="120" t="s">
        <v>237</v>
      </c>
      <c r="T5890" s="126">
        <v>43788</v>
      </c>
      <c r="Y5890" s="116" t="s">
        <v>13064</v>
      </c>
    </row>
    <row r="5891" spans="1:25">
      <c r="A5891" s="116">
        <v>5891</v>
      </c>
      <c r="C5891" s="118">
        <f t="shared" si="253"/>
        <v>0</v>
      </c>
      <c r="E5891" s="120" t="s">
        <v>13065</v>
      </c>
      <c r="F5891" s="211"/>
      <c r="G5891" s="119" t="s">
        <v>2876</v>
      </c>
      <c r="I5891" s="121" t="s">
        <v>30</v>
      </c>
      <c r="J5891" s="121" t="s">
        <v>9820</v>
      </c>
      <c r="K5891" s="120"/>
      <c r="L5891" s="120" t="s">
        <v>32</v>
      </c>
      <c r="M5891" s="120" t="s">
        <v>78</v>
      </c>
      <c r="P5891" s="124">
        <f t="shared" si="254"/>
        <v>0</v>
      </c>
    </row>
    <row r="5892" spans="1:25">
      <c r="A5892" s="116">
        <v>5892</v>
      </c>
      <c r="C5892" s="118">
        <f t="shared" si="253"/>
        <v>0</v>
      </c>
      <c r="E5892" s="120" t="s">
        <v>13066</v>
      </c>
      <c r="F5892" s="211"/>
      <c r="G5892" s="119" t="s">
        <v>13067</v>
      </c>
      <c r="I5892" s="121" t="s">
        <v>30</v>
      </c>
      <c r="J5892" s="121" t="s">
        <v>9820</v>
      </c>
      <c r="K5892" s="120"/>
      <c r="L5892" s="120" t="s">
        <v>32</v>
      </c>
      <c r="M5892" s="120" t="s">
        <v>7068</v>
      </c>
      <c r="N5892" s="131">
        <v>43790</v>
      </c>
      <c r="P5892" s="124">
        <f t="shared" si="254"/>
        <v>0</v>
      </c>
      <c r="R5892" s="118">
        <f ca="1">TODAY()-N5892</f>
        <v>888</v>
      </c>
      <c r="S5892" s="120" t="s">
        <v>92</v>
      </c>
      <c r="T5892" s="126">
        <v>43790</v>
      </c>
      <c r="Y5892" s="116" t="s">
        <v>7118</v>
      </c>
    </row>
    <row r="5893" spans="1:25">
      <c r="A5893" s="116">
        <v>5893</v>
      </c>
      <c r="C5893" s="118">
        <f t="shared" si="253"/>
        <v>0</v>
      </c>
      <c r="E5893" s="120" t="s">
        <v>13068</v>
      </c>
      <c r="F5893" s="211"/>
      <c r="G5893" s="119" t="s">
        <v>13069</v>
      </c>
      <c r="J5893" s="121" t="s">
        <v>13070</v>
      </c>
      <c r="K5893" s="120"/>
      <c r="L5893" s="120" t="s">
        <v>32</v>
      </c>
      <c r="M5893" s="120" t="s">
        <v>7068</v>
      </c>
      <c r="N5893" s="131">
        <v>43789</v>
      </c>
      <c r="P5893" s="124">
        <f t="shared" si="254"/>
        <v>0</v>
      </c>
      <c r="R5893" s="118">
        <f ca="1">TODAY()-N5893</f>
        <v>889</v>
      </c>
      <c r="S5893" s="120" t="s">
        <v>135</v>
      </c>
      <c r="T5893" s="126">
        <v>43789</v>
      </c>
      <c r="Y5893" s="116" t="s">
        <v>13071</v>
      </c>
    </row>
    <row r="5894" spans="1:25">
      <c r="A5894" s="116">
        <v>5894</v>
      </c>
      <c r="C5894" s="118">
        <f t="shared" si="253"/>
        <v>0</v>
      </c>
      <c r="E5894" s="120" t="s">
        <v>13072</v>
      </c>
      <c r="F5894" s="211"/>
      <c r="G5894" s="119" t="s">
        <v>13073</v>
      </c>
      <c r="I5894" s="121" t="s">
        <v>30</v>
      </c>
      <c r="J5894" s="121" t="s">
        <v>9820</v>
      </c>
      <c r="K5894" s="120"/>
      <c r="L5894" s="120" t="s">
        <v>32</v>
      </c>
      <c r="M5894" s="120" t="s">
        <v>78</v>
      </c>
      <c r="P5894" s="124">
        <f t="shared" si="254"/>
        <v>0</v>
      </c>
    </row>
    <row r="5895" spans="1:25">
      <c r="A5895" s="116">
        <v>5895</v>
      </c>
      <c r="C5895" s="118">
        <f t="shared" si="253"/>
        <v>0</v>
      </c>
      <c r="E5895" s="120" t="s">
        <v>13074</v>
      </c>
      <c r="F5895" s="211"/>
      <c r="G5895" s="119" t="s">
        <v>13075</v>
      </c>
      <c r="I5895" s="121" t="s">
        <v>30</v>
      </c>
      <c r="J5895" s="121" t="s">
        <v>9820</v>
      </c>
      <c r="K5895" s="120"/>
      <c r="L5895" s="120" t="s">
        <v>32</v>
      </c>
      <c r="M5895" s="120" t="s">
        <v>78</v>
      </c>
      <c r="P5895" s="124">
        <f t="shared" si="254"/>
        <v>0</v>
      </c>
    </row>
    <row r="5896" spans="1:25">
      <c r="A5896" s="116">
        <v>5896</v>
      </c>
      <c r="C5896" s="118">
        <f t="shared" si="253"/>
        <v>0</v>
      </c>
      <c r="E5896" s="120" t="s">
        <v>13076</v>
      </c>
      <c r="F5896" s="211"/>
      <c r="G5896" s="119" t="s">
        <v>13075</v>
      </c>
      <c r="I5896" s="121" t="s">
        <v>30</v>
      </c>
      <c r="J5896" s="121" t="s">
        <v>9820</v>
      </c>
      <c r="K5896" s="120"/>
      <c r="L5896" s="120" t="s">
        <v>32</v>
      </c>
      <c r="M5896" s="120" t="s">
        <v>78</v>
      </c>
      <c r="P5896" s="124">
        <f t="shared" si="254"/>
        <v>0</v>
      </c>
    </row>
    <row r="5897" spans="1:25">
      <c r="A5897" s="116">
        <v>5897</v>
      </c>
      <c r="B5897" s="118">
        <v>2019</v>
      </c>
      <c r="C5897" s="118">
        <f t="shared" si="253"/>
        <v>7</v>
      </c>
      <c r="D5897" s="120" t="s">
        <v>25</v>
      </c>
      <c r="E5897" s="120" t="s">
        <v>13077</v>
      </c>
      <c r="F5897" s="211" t="s">
        <v>13078</v>
      </c>
      <c r="G5897" s="119" t="s">
        <v>13079</v>
      </c>
      <c r="I5897" s="121" t="s">
        <v>30</v>
      </c>
      <c r="J5897" s="121" t="s">
        <v>9820</v>
      </c>
      <c r="K5897" s="120"/>
      <c r="L5897" s="120" t="s">
        <v>32</v>
      </c>
      <c r="M5897" s="120" t="s">
        <v>7068</v>
      </c>
      <c r="N5897" s="131">
        <v>43788</v>
      </c>
      <c r="O5897" s="131">
        <v>44274</v>
      </c>
      <c r="P5897" s="124">
        <f t="shared" si="254"/>
        <v>3</v>
      </c>
      <c r="R5897" s="125">
        <f ca="1">TODAY()-O5897</f>
        <v>404</v>
      </c>
      <c r="S5897" s="120" t="s">
        <v>55</v>
      </c>
      <c r="Y5897" s="116" t="s">
        <v>141</v>
      </c>
    </row>
    <row r="5898" spans="1:25">
      <c r="A5898" s="116">
        <v>5898</v>
      </c>
      <c r="C5898" s="118">
        <f t="shared" si="253"/>
        <v>0</v>
      </c>
      <c r="E5898" s="120" t="s">
        <v>13080</v>
      </c>
      <c r="F5898" s="211"/>
      <c r="G5898" s="119" t="s">
        <v>13081</v>
      </c>
      <c r="I5898" s="121" t="s">
        <v>30</v>
      </c>
      <c r="J5898" s="121" t="s">
        <v>9820</v>
      </c>
      <c r="K5898" s="120"/>
      <c r="L5898" s="120" t="s">
        <v>32</v>
      </c>
      <c r="M5898" s="120" t="s">
        <v>78</v>
      </c>
      <c r="P5898" s="124">
        <f t="shared" si="254"/>
        <v>0</v>
      </c>
    </row>
    <row r="5899" spans="1:25">
      <c r="A5899" s="116">
        <v>5899</v>
      </c>
      <c r="C5899" s="118">
        <f t="shared" si="253"/>
        <v>0</v>
      </c>
      <c r="E5899" s="120" t="s">
        <v>13082</v>
      </c>
      <c r="F5899" s="211"/>
      <c r="G5899" s="119" t="s">
        <v>13081</v>
      </c>
      <c r="I5899" s="121" t="s">
        <v>30</v>
      </c>
      <c r="J5899" s="121" t="s">
        <v>9820</v>
      </c>
      <c r="K5899" s="120"/>
      <c r="L5899" s="120" t="s">
        <v>32</v>
      </c>
      <c r="M5899" s="120" t="s">
        <v>78</v>
      </c>
      <c r="P5899" s="124">
        <f t="shared" si="254"/>
        <v>0</v>
      </c>
    </row>
    <row r="5900" spans="1:25">
      <c r="A5900" s="116">
        <v>5900</v>
      </c>
      <c r="C5900" s="118">
        <f t="shared" si="253"/>
        <v>0</v>
      </c>
      <c r="E5900" s="120" t="s">
        <v>13083</v>
      </c>
      <c r="F5900" s="211"/>
      <c r="G5900" s="119" t="s">
        <v>13084</v>
      </c>
      <c r="I5900" s="121" t="s">
        <v>30</v>
      </c>
      <c r="J5900" s="121" t="s">
        <v>9820</v>
      </c>
      <c r="K5900" s="120"/>
      <c r="L5900" s="120" t="s">
        <v>32</v>
      </c>
      <c r="M5900" s="120" t="s">
        <v>78</v>
      </c>
      <c r="P5900" s="124">
        <f t="shared" si="254"/>
        <v>0</v>
      </c>
    </row>
    <row r="5901" spans="1:25">
      <c r="A5901" s="116">
        <v>5901</v>
      </c>
      <c r="C5901" s="118">
        <f t="shared" si="253"/>
        <v>0</v>
      </c>
      <c r="E5901" s="120" t="s">
        <v>13085</v>
      </c>
      <c r="F5901" s="211"/>
      <c r="G5901" s="119" t="s">
        <v>13084</v>
      </c>
      <c r="I5901" s="121" t="s">
        <v>30</v>
      </c>
      <c r="J5901" s="121" t="s">
        <v>9820</v>
      </c>
      <c r="K5901" s="120"/>
      <c r="L5901" s="120" t="s">
        <v>32</v>
      </c>
      <c r="M5901" s="120" t="s">
        <v>78</v>
      </c>
      <c r="P5901" s="124">
        <f t="shared" si="254"/>
        <v>0</v>
      </c>
    </row>
    <row r="5902" spans="1:25">
      <c r="A5902" s="116">
        <v>5902</v>
      </c>
      <c r="B5902" s="118">
        <v>43831</v>
      </c>
      <c r="C5902" s="118">
        <f t="shared" si="253"/>
        <v>1</v>
      </c>
      <c r="D5902" s="120" t="s">
        <v>25</v>
      </c>
      <c r="E5902" s="120" t="s">
        <v>13086</v>
      </c>
      <c r="F5902" s="211" t="s">
        <v>13087</v>
      </c>
      <c r="G5902" s="119" t="s">
        <v>13088</v>
      </c>
      <c r="I5902" s="121" t="s">
        <v>30</v>
      </c>
      <c r="J5902" s="121" t="s">
        <v>9820</v>
      </c>
      <c r="K5902" s="120"/>
      <c r="L5902" s="120" t="s">
        <v>32</v>
      </c>
      <c r="M5902" s="120" t="s">
        <v>7068</v>
      </c>
      <c r="N5902" s="131">
        <v>43875</v>
      </c>
      <c r="O5902" s="131">
        <v>44274</v>
      </c>
      <c r="P5902" s="124">
        <f t="shared" si="254"/>
        <v>3</v>
      </c>
      <c r="R5902" s="125">
        <f ca="1">TODAY()-O5902</f>
        <v>404</v>
      </c>
      <c r="S5902" s="120" t="s">
        <v>55</v>
      </c>
      <c r="Y5902" s="116" t="s">
        <v>1937</v>
      </c>
    </row>
    <row r="5903" spans="1:25">
      <c r="A5903" s="116">
        <v>5903</v>
      </c>
      <c r="B5903" s="118">
        <v>2020</v>
      </c>
      <c r="C5903" s="118">
        <f t="shared" si="253"/>
        <v>7</v>
      </c>
      <c r="D5903" s="120" t="s">
        <v>25</v>
      </c>
      <c r="E5903" s="120" t="s">
        <v>13089</v>
      </c>
      <c r="F5903" s="211" t="s">
        <v>5062</v>
      </c>
      <c r="G5903" s="119" t="s">
        <v>13088</v>
      </c>
      <c r="I5903" s="121" t="s">
        <v>30</v>
      </c>
      <c r="J5903" s="121" t="s">
        <v>9820</v>
      </c>
      <c r="K5903" s="120"/>
      <c r="L5903" s="120" t="s">
        <v>32</v>
      </c>
      <c r="M5903" s="120" t="s">
        <v>7068</v>
      </c>
      <c r="N5903" s="131">
        <v>43873</v>
      </c>
      <c r="O5903" s="131">
        <v>44273</v>
      </c>
      <c r="P5903" s="124">
        <f t="shared" si="254"/>
        <v>3</v>
      </c>
      <c r="R5903" s="125">
        <f ca="1">TODAY()-O5903</f>
        <v>405</v>
      </c>
      <c r="S5903" s="120" t="s">
        <v>55</v>
      </c>
      <c r="Y5903" s="116" t="s">
        <v>1937</v>
      </c>
    </row>
    <row r="5904" spans="1:25">
      <c r="A5904" s="116">
        <v>5904</v>
      </c>
      <c r="B5904" s="118">
        <v>2019</v>
      </c>
      <c r="C5904" s="118">
        <f t="shared" si="253"/>
        <v>7</v>
      </c>
      <c r="D5904" s="120" t="s">
        <v>25</v>
      </c>
      <c r="E5904" s="120" t="s">
        <v>13090</v>
      </c>
      <c r="F5904" s="211" t="s">
        <v>547</v>
      </c>
      <c r="G5904" s="119" t="s">
        <v>13091</v>
      </c>
      <c r="H5904" s="121" t="s">
        <v>177</v>
      </c>
      <c r="I5904" s="121" t="s">
        <v>30</v>
      </c>
      <c r="J5904" s="121" t="s">
        <v>9820</v>
      </c>
      <c r="K5904" s="120"/>
      <c r="L5904" s="120" t="s">
        <v>32</v>
      </c>
      <c r="M5904" s="120" t="s">
        <v>7068</v>
      </c>
      <c r="N5904" s="131">
        <v>43802</v>
      </c>
      <c r="O5904" s="131">
        <v>44274</v>
      </c>
      <c r="P5904" s="124">
        <f t="shared" si="254"/>
        <v>3</v>
      </c>
      <c r="R5904" s="125">
        <f ca="1">TODAY()-O5904</f>
        <v>404</v>
      </c>
      <c r="S5904" s="120" t="s">
        <v>92</v>
      </c>
      <c r="T5904" s="126">
        <v>44302</v>
      </c>
      <c r="Y5904" s="116" t="s">
        <v>13092</v>
      </c>
    </row>
    <row r="5905" spans="1:25">
      <c r="A5905" s="116">
        <v>5905</v>
      </c>
      <c r="C5905" s="118">
        <f t="shared" si="253"/>
        <v>0</v>
      </c>
      <c r="E5905" s="120" t="s">
        <v>13093</v>
      </c>
      <c r="F5905" s="211" t="s">
        <v>13094</v>
      </c>
      <c r="G5905" s="119" t="s">
        <v>9165</v>
      </c>
      <c r="I5905" s="121" t="s">
        <v>30</v>
      </c>
      <c r="J5905" s="121" t="s">
        <v>12974</v>
      </c>
      <c r="K5905" s="120"/>
      <c r="L5905" s="120" t="s">
        <v>32</v>
      </c>
      <c r="M5905" s="120" t="s">
        <v>7068</v>
      </c>
      <c r="N5905" s="131">
        <v>43796</v>
      </c>
      <c r="P5905" s="124">
        <f t="shared" si="254"/>
        <v>0</v>
      </c>
      <c r="R5905" s="118">
        <f ca="1">TODAY()-N5905</f>
        <v>882</v>
      </c>
      <c r="S5905" s="120" t="s">
        <v>135</v>
      </c>
      <c r="T5905" s="126">
        <v>43796</v>
      </c>
      <c r="Y5905" s="116" t="s">
        <v>13095</v>
      </c>
    </row>
    <row r="5906" spans="1:25">
      <c r="A5906" s="116">
        <v>5906</v>
      </c>
      <c r="B5906" s="118">
        <v>2019</v>
      </c>
      <c r="C5906" s="118">
        <f t="shared" si="253"/>
        <v>7</v>
      </c>
      <c r="D5906" s="120" t="s">
        <v>25</v>
      </c>
      <c r="E5906" s="120" t="s">
        <v>13096</v>
      </c>
      <c r="F5906" s="211" t="s">
        <v>13097</v>
      </c>
      <c r="G5906" s="119" t="s">
        <v>13098</v>
      </c>
      <c r="I5906" s="121" t="s">
        <v>30</v>
      </c>
      <c r="J5906" s="121" t="s">
        <v>9820</v>
      </c>
      <c r="K5906" s="120"/>
      <c r="L5906" s="120" t="s">
        <v>32</v>
      </c>
      <c r="M5906" s="120" t="s">
        <v>7068</v>
      </c>
      <c r="N5906" s="131">
        <v>43795</v>
      </c>
      <c r="O5906" s="131">
        <v>44293</v>
      </c>
      <c r="P5906" s="124">
        <f t="shared" si="254"/>
        <v>4</v>
      </c>
      <c r="R5906" s="125">
        <f ca="1">TODAY()-O5906</f>
        <v>385</v>
      </c>
      <c r="S5906" s="120" t="s">
        <v>135</v>
      </c>
      <c r="T5906" s="126">
        <v>44293</v>
      </c>
      <c r="Y5906" s="116" t="s">
        <v>13099</v>
      </c>
    </row>
    <row r="5907" spans="1:25">
      <c r="A5907" s="116">
        <v>5907</v>
      </c>
      <c r="C5907" s="118">
        <f t="shared" si="253"/>
        <v>0</v>
      </c>
      <c r="E5907" s="120" t="s">
        <v>13100</v>
      </c>
      <c r="F5907" s="211" t="s">
        <v>13101</v>
      </c>
      <c r="G5907" s="119" t="s">
        <v>1891</v>
      </c>
      <c r="I5907" s="121" t="s">
        <v>30</v>
      </c>
      <c r="J5907" s="121" t="s">
        <v>9820</v>
      </c>
      <c r="K5907" s="120"/>
      <c r="L5907" s="120" t="s">
        <v>32</v>
      </c>
      <c r="M5907" s="120" t="s">
        <v>7068</v>
      </c>
      <c r="N5907" s="131">
        <v>43795</v>
      </c>
      <c r="P5907" s="124">
        <f t="shared" si="254"/>
        <v>0</v>
      </c>
      <c r="R5907" s="118">
        <f ca="1">TODAY()-N5907</f>
        <v>883</v>
      </c>
      <c r="S5907" s="120" t="s">
        <v>55</v>
      </c>
      <c r="Y5907" s="116" t="s">
        <v>13102</v>
      </c>
    </row>
    <row r="5908" spans="1:25">
      <c r="A5908" s="116">
        <v>5908</v>
      </c>
      <c r="C5908" s="118">
        <f t="shared" si="253"/>
        <v>0</v>
      </c>
      <c r="E5908" s="120" t="s">
        <v>13103</v>
      </c>
      <c r="F5908" s="211" t="s">
        <v>13104</v>
      </c>
      <c r="G5908" s="119" t="s">
        <v>181</v>
      </c>
      <c r="I5908" s="121" t="s">
        <v>30</v>
      </c>
      <c r="J5908" s="121" t="s">
        <v>12974</v>
      </c>
      <c r="K5908" s="120"/>
      <c r="L5908" s="120" t="s">
        <v>32</v>
      </c>
      <c r="M5908" s="120" t="s">
        <v>78</v>
      </c>
      <c r="P5908" s="124">
        <f t="shared" si="254"/>
        <v>0</v>
      </c>
    </row>
    <row r="5909" spans="1:25" ht="27.6">
      <c r="A5909" s="116">
        <v>5909</v>
      </c>
      <c r="C5909" s="118">
        <f t="shared" si="253"/>
        <v>0</v>
      </c>
      <c r="E5909" s="120" t="s">
        <v>13105</v>
      </c>
      <c r="F5909" s="211" t="s">
        <v>13106</v>
      </c>
      <c r="G5909" s="119" t="s">
        <v>13107</v>
      </c>
      <c r="I5909" s="121" t="s">
        <v>30</v>
      </c>
      <c r="J5909" s="121" t="s">
        <v>13108</v>
      </c>
      <c r="K5909" s="120"/>
      <c r="L5909" s="120" t="s">
        <v>32</v>
      </c>
      <c r="M5909" s="120" t="s">
        <v>78</v>
      </c>
      <c r="P5909" s="124">
        <f t="shared" si="254"/>
        <v>0</v>
      </c>
    </row>
    <row r="5910" spans="1:25">
      <c r="A5910" s="116">
        <v>5910</v>
      </c>
      <c r="C5910" s="118">
        <f t="shared" si="253"/>
        <v>0</v>
      </c>
      <c r="E5910" s="120" t="s">
        <v>13109</v>
      </c>
      <c r="F5910" s="211" t="s">
        <v>13110</v>
      </c>
      <c r="G5910" s="119" t="s">
        <v>1447</v>
      </c>
      <c r="I5910" s="121" t="s">
        <v>30</v>
      </c>
      <c r="J5910" s="121" t="s">
        <v>9820</v>
      </c>
      <c r="K5910" s="120"/>
      <c r="L5910" s="120" t="s">
        <v>32</v>
      </c>
      <c r="M5910" s="120" t="s">
        <v>7068</v>
      </c>
      <c r="N5910" s="131">
        <v>43808</v>
      </c>
      <c r="P5910" s="124">
        <f t="shared" si="254"/>
        <v>0</v>
      </c>
      <c r="R5910" s="118">
        <f ca="1">TODAY()-N5910</f>
        <v>870</v>
      </c>
      <c r="S5910" s="120" t="s">
        <v>55</v>
      </c>
      <c r="Y5910" s="116" t="s">
        <v>13111</v>
      </c>
    </row>
    <row r="5911" spans="1:25">
      <c r="A5911" s="116">
        <v>5911</v>
      </c>
      <c r="C5911" s="118">
        <f t="shared" si="253"/>
        <v>0</v>
      </c>
      <c r="E5911" s="120" t="s">
        <v>13112</v>
      </c>
      <c r="F5911" s="211" t="s">
        <v>13113</v>
      </c>
      <c r="G5911" s="119" t="s">
        <v>13114</v>
      </c>
      <c r="I5911" s="121" t="s">
        <v>30</v>
      </c>
      <c r="J5911" s="121" t="s">
        <v>9820</v>
      </c>
      <c r="K5911" s="120"/>
      <c r="L5911" s="120" t="s">
        <v>32</v>
      </c>
      <c r="M5911" s="120" t="s">
        <v>78</v>
      </c>
      <c r="P5911" s="124">
        <f t="shared" si="254"/>
        <v>0</v>
      </c>
    </row>
    <row r="5912" spans="1:25">
      <c r="A5912" s="116">
        <v>5912</v>
      </c>
      <c r="C5912" s="118">
        <f t="shared" si="253"/>
        <v>0</v>
      </c>
      <c r="E5912" s="120" t="s">
        <v>13115</v>
      </c>
      <c r="F5912" s="211" t="s">
        <v>2352</v>
      </c>
      <c r="G5912" s="119" t="s">
        <v>13116</v>
      </c>
      <c r="I5912" s="121" t="s">
        <v>30</v>
      </c>
      <c r="J5912" s="121" t="s">
        <v>9820</v>
      </c>
      <c r="K5912" s="120"/>
      <c r="L5912" s="120" t="s">
        <v>32</v>
      </c>
      <c r="M5912" s="120" t="s">
        <v>78</v>
      </c>
      <c r="P5912" s="124">
        <f t="shared" si="254"/>
        <v>0</v>
      </c>
    </row>
    <row r="5913" spans="1:25">
      <c r="A5913" s="116">
        <v>5913</v>
      </c>
      <c r="C5913" s="118">
        <f t="shared" si="253"/>
        <v>0</v>
      </c>
      <c r="E5913" s="120" t="s">
        <v>13117</v>
      </c>
      <c r="F5913" s="211" t="s">
        <v>13118</v>
      </c>
      <c r="G5913" s="119" t="s">
        <v>13119</v>
      </c>
      <c r="I5913" s="121" t="s">
        <v>30</v>
      </c>
      <c r="J5913" s="121" t="s">
        <v>9820</v>
      </c>
      <c r="K5913" s="120"/>
      <c r="L5913" s="120" t="s">
        <v>32</v>
      </c>
      <c r="M5913" s="120" t="s">
        <v>7068</v>
      </c>
      <c r="N5913" s="131">
        <v>43796</v>
      </c>
      <c r="P5913" s="124">
        <f t="shared" si="254"/>
        <v>0</v>
      </c>
      <c r="R5913" s="118">
        <f ca="1">TODAY()-N5913</f>
        <v>882</v>
      </c>
      <c r="S5913" s="120" t="s">
        <v>55</v>
      </c>
      <c r="Y5913" s="116" t="s">
        <v>13120</v>
      </c>
    </row>
    <row r="5914" spans="1:25">
      <c r="A5914" s="116">
        <v>5914</v>
      </c>
      <c r="B5914" s="118">
        <v>2019</v>
      </c>
      <c r="C5914" s="118">
        <f t="shared" ref="C5914:C5977" si="255">IF(B5914&lt;&gt;0,MONTH(B5914),0)</f>
        <v>7</v>
      </c>
      <c r="D5914" s="120" t="s">
        <v>25</v>
      </c>
      <c r="E5914" s="120" t="s">
        <v>13121</v>
      </c>
      <c r="F5914" s="211" t="s">
        <v>13122</v>
      </c>
      <c r="G5914" s="119" t="s">
        <v>13123</v>
      </c>
      <c r="I5914" s="121" t="s">
        <v>30</v>
      </c>
      <c r="J5914" s="121" t="s">
        <v>12962</v>
      </c>
      <c r="K5914" s="120"/>
      <c r="L5914" s="120" t="s">
        <v>32</v>
      </c>
      <c r="M5914" s="120" t="s">
        <v>7068</v>
      </c>
      <c r="N5914" s="131">
        <v>43796</v>
      </c>
      <c r="O5914" s="131">
        <v>44273</v>
      </c>
      <c r="P5914" s="124">
        <f t="shared" ref="P5914:P5977" si="256">IF(O5914&lt;&gt;0,MONTH(O5914),0)</f>
        <v>3</v>
      </c>
      <c r="R5914" s="125">
        <f ca="1">TODAY()-O5914</f>
        <v>405</v>
      </c>
      <c r="S5914" s="120" t="s">
        <v>55</v>
      </c>
      <c r="Y5914" s="116" t="s">
        <v>141</v>
      </c>
    </row>
    <row r="5915" spans="1:25">
      <c r="A5915" s="116">
        <v>5915</v>
      </c>
      <c r="C5915" s="118">
        <f t="shared" si="255"/>
        <v>0</v>
      </c>
      <c r="E5915" s="120" t="s">
        <v>13124</v>
      </c>
      <c r="F5915" s="211" t="s">
        <v>7061</v>
      </c>
      <c r="G5915" s="119" t="s">
        <v>13125</v>
      </c>
      <c r="I5915" s="121" t="s">
        <v>30</v>
      </c>
      <c r="J5915" s="121" t="s">
        <v>9820</v>
      </c>
      <c r="K5915" s="120"/>
      <c r="L5915" s="120" t="s">
        <v>32</v>
      </c>
      <c r="M5915" s="120" t="s">
        <v>78</v>
      </c>
      <c r="P5915" s="124">
        <f t="shared" si="256"/>
        <v>0</v>
      </c>
    </row>
    <row r="5916" spans="1:25">
      <c r="A5916" s="116">
        <v>5916</v>
      </c>
      <c r="C5916" s="118">
        <f t="shared" si="255"/>
        <v>0</v>
      </c>
      <c r="E5916" s="120" t="s">
        <v>13126</v>
      </c>
      <c r="F5916" s="211" t="s">
        <v>13127</v>
      </c>
      <c r="G5916" s="119" t="s">
        <v>13128</v>
      </c>
      <c r="I5916" s="121" t="s">
        <v>30</v>
      </c>
      <c r="J5916" s="121" t="s">
        <v>12996</v>
      </c>
      <c r="K5916" s="120"/>
      <c r="L5916" s="120" t="s">
        <v>32</v>
      </c>
      <c r="M5916" s="120" t="s">
        <v>7068</v>
      </c>
      <c r="N5916" s="131">
        <v>43795</v>
      </c>
      <c r="P5916" s="124">
        <f t="shared" si="256"/>
        <v>0</v>
      </c>
      <c r="R5916" s="118">
        <f ca="1">TODAY()-N5916</f>
        <v>883</v>
      </c>
      <c r="S5916" s="120" t="s">
        <v>92</v>
      </c>
      <c r="T5916" s="126">
        <v>43795</v>
      </c>
      <c r="Y5916" s="116" t="s">
        <v>9952</v>
      </c>
    </row>
    <row r="5917" spans="1:25">
      <c r="A5917" s="116">
        <v>5917</v>
      </c>
      <c r="C5917" s="118">
        <f t="shared" si="255"/>
        <v>0</v>
      </c>
      <c r="E5917" s="120" t="s">
        <v>13129</v>
      </c>
      <c r="F5917" s="211" t="s">
        <v>13130</v>
      </c>
      <c r="G5917" s="119" t="s">
        <v>13131</v>
      </c>
      <c r="I5917" s="121" t="s">
        <v>30</v>
      </c>
      <c r="J5917" s="121" t="s">
        <v>13132</v>
      </c>
      <c r="K5917" s="120"/>
      <c r="L5917" s="120" t="s">
        <v>32</v>
      </c>
      <c r="M5917" s="120" t="s">
        <v>78</v>
      </c>
      <c r="P5917" s="124">
        <f t="shared" si="256"/>
        <v>0</v>
      </c>
    </row>
    <row r="5918" spans="1:25" ht="27.6">
      <c r="A5918" s="116">
        <v>5918</v>
      </c>
      <c r="C5918" s="118">
        <f t="shared" si="255"/>
        <v>0</v>
      </c>
      <c r="E5918" s="120" t="s">
        <v>13133</v>
      </c>
      <c r="F5918" s="211" t="s">
        <v>13134</v>
      </c>
      <c r="G5918" s="119" t="s">
        <v>13135</v>
      </c>
      <c r="I5918" s="121" t="s">
        <v>30</v>
      </c>
      <c r="J5918" s="121" t="s">
        <v>9820</v>
      </c>
      <c r="K5918" s="120"/>
      <c r="L5918" s="120" t="s">
        <v>32</v>
      </c>
      <c r="M5918" s="120" t="s">
        <v>7068</v>
      </c>
      <c r="N5918" s="131">
        <v>43797</v>
      </c>
      <c r="P5918" s="124">
        <f t="shared" si="256"/>
        <v>0</v>
      </c>
      <c r="R5918" s="118">
        <f ca="1">TODAY()-N5918</f>
        <v>881</v>
      </c>
      <c r="S5918" s="120" t="s">
        <v>135</v>
      </c>
      <c r="T5918" s="126">
        <v>43799</v>
      </c>
      <c r="Y5918" s="116" t="s">
        <v>13136</v>
      </c>
    </row>
    <row r="5919" spans="1:25">
      <c r="A5919" s="116">
        <v>5919</v>
      </c>
      <c r="C5919" s="118">
        <f t="shared" si="255"/>
        <v>0</v>
      </c>
      <c r="E5919" s="120" t="s">
        <v>13137</v>
      </c>
      <c r="F5919" s="211" t="s">
        <v>13138</v>
      </c>
      <c r="G5919" s="119" t="s">
        <v>13139</v>
      </c>
      <c r="I5919" s="121" t="s">
        <v>30</v>
      </c>
      <c r="J5919" s="121" t="s">
        <v>13050</v>
      </c>
      <c r="K5919" s="120"/>
      <c r="L5919" s="120" t="s">
        <v>32</v>
      </c>
      <c r="M5919" s="120" t="s">
        <v>78</v>
      </c>
      <c r="P5919" s="124">
        <f t="shared" si="256"/>
        <v>0</v>
      </c>
    </row>
    <row r="5920" spans="1:25" ht="27.6">
      <c r="A5920" s="116">
        <v>5920</v>
      </c>
      <c r="C5920" s="118">
        <f t="shared" si="255"/>
        <v>0</v>
      </c>
      <c r="E5920" s="120" t="s">
        <v>13140</v>
      </c>
      <c r="F5920" s="211" t="s">
        <v>13141</v>
      </c>
      <c r="G5920" s="119" t="s">
        <v>13139</v>
      </c>
      <c r="I5920" s="121" t="s">
        <v>30</v>
      </c>
      <c r="J5920" s="121" t="s">
        <v>13050</v>
      </c>
      <c r="K5920" s="120"/>
      <c r="L5920" s="120" t="s">
        <v>32</v>
      </c>
      <c r="M5920" s="120" t="s">
        <v>7068</v>
      </c>
      <c r="N5920" s="131">
        <v>43795</v>
      </c>
      <c r="P5920" s="124">
        <f t="shared" si="256"/>
        <v>0</v>
      </c>
      <c r="R5920" s="118">
        <f ca="1">TODAY()-N5920</f>
        <v>883</v>
      </c>
      <c r="S5920" s="120" t="s">
        <v>922</v>
      </c>
      <c r="T5920" s="126">
        <v>43795</v>
      </c>
      <c r="Y5920" s="116" t="s">
        <v>13142</v>
      </c>
    </row>
    <row r="5921" spans="1:25">
      <c r="A5921" s="116">
        <v>5921</v>
      </c>
      <c r="B5921" s="118">
        <v>2019</v>
      </c>
      <c r="C5921" s="118">
        <f t="shared" si="255"/>
        <v>7</v>
      </c>
      <c r="D5921" s="120" t="s">
        <v>25</v>
      </c>
      <c r="E5921" s="120" t="s">
        <v>13143</v>
      </c>
      <c r="F5921" s="211" t="s">
        <v>13144</v>
      </c>
      <c r="G5921" s="119" t="s">
        <v>13145</v>
      </c>
      <c r="I5921" s="121" t="s">
        <v>30</v>
      </c>
      <c r="J5921" s="121" t="s">
        <v>9820</v>
      </c>
      <c r="K5921" s="120"/>
      <c r="L5921" s="120" t="s">
        <v>32</v>
      </c>
      <c r="M5921" s="120" t="s">
        <v>7068</v>
      </c>
      <c r="N5921" s="131">
        <v>43795</v>
      </c>
      <c r="O5921" s="131">
        <v>44293</v>
      </c>
      <c r="P5921" s="124">
        <f t="shared" si="256"/>
        <v>4</v>
      </c>
      <c r="R5921" s="125">
        <f ca="1">TODAY()-O5921</f>
        <v>385</v>
      </c>
      <c r="S5921" s="120" t="s">
        <v>55</v>
      </c>
      <c r="Y5921" s="116" t="s">
        <v>141</v>
      </c>
    </row>
    <row r="5922" spans="1:25">
      <c r="A5922" s="116">
        <v>5922</v>
      </c>
      <c r="B5922" s="118">
        <v>2019</v>
      </c>
      <c r="C5922" s="118">
        <f t="shared" si="255"/>
        <v>7</v>
      </c>
      <c r="D5922" s="120" t="s">
        <v>25</v>
      </c>
      <c r="E5922" s="120" t="s">
        <v>13146</v>
      </c>
      <c r="F5922" s="211" t="s">
        <v>13147</v>
      </c>
      <c r="G5922" s="119" t="s">
        <v>13148</v>
      </c>
      <c r="H5922" s="121" t="s">
        <v>41</v>
      </c>
      <c r="I5922" s="121" t="s">
        <v>30</v>
      </c>
      <c r="J5922" s="121" t="s">
        <v>9820</v>
      </c>
      <c r="K5922" s="120"/>
      <c r="L5922" s="120" t="s">
        <v>32</v>
      </c>
      <c r="M5922" s="120" t="s">
        <v>7068</v>
      </c>
      <c r="N5922" s="131">
        <v>43795</v>
      </c>
      <c r="O5922" s="131">
        <v>44425</v>
      </c>
      <c r="P5922" s="124">
        <f t="shared" si="256"/>
        <v>8</v>
      </c>
      <c r="R5922" s="125">
        <f ca="1">TODAY()-O5922</f>
        <v>253</v>
      </c>
      <c r="S5922" s="120" t="s">
        <v>237</v>
      </c>
    </row>
    <row r="5923" spans="1:25">
      <c r="A5923" s="116">
        <v>5923</v>
      </c>
      <c r="B5923" s="118">
        <v>2019</v>
      </c>
      <c r="C5923" s="118">
        <f t="shared" si="255"/>
        <v>7</v>
      </c>
      <c r="D5923" s="120" t="s">
        <v>25</v>
      </c>
      <c r="E5923" s="120" t="s">
        <v>13149</v>
      </c>
      <c r="F5923" s="211" t="s">
        <v>13150</v>
      </c>
      <c r="G5923" s="119" t="s">
        <v>13151</v>
      </c>
      <c r="I5923" s="121" t="s">
        <v>30</v>
      </c>
      <c r="J5923" s="121" t="s">
        <v>9820</v>
      </c>
      <c r="K5923" s="120"/>
      <c r="L5923" s="120" t="s">
        <v>32</v>
      </c>
      <c r="M5923" s="120" t="s">
        <v>7068</v>
      </c>
      <c r="N5923" s="131">
        <v>43795</v>
      </c>
      <c r="O5923" s="131">
        <v>44293</v>
      </c>
      <c r="P5923" s="124">
        <f t="shared" si="256"/>
        <v>4</v>
      </c>
      <c r="R5923" s="125">
        <f ca="1">TODAY()-O5923</f>
        <v>385</v>
      </c>
      <c r="S5923" s="120" t="s">
        <v>55</v>
      </c>
      <c r="Y5923" s="116" t="s">
        <v>141</v>
      </c>
    </row>
    <row r="5924" spans="1:25" ht="27.6">
      <c r="A5924" s="116">
        <v>5924</v>
      </c>
      <c r="C5924" s="118">
        <f t="shared" si="255"/>
        <v>0</v>
      </c>
      <c r="E5924" s="120" t="s">
        <v>13152</v>
      </c>
      <c r="F5924" s="211" t="s">
        <v>13153</v>
      </c>
      <c r="G5924" s="119" t="s">
        <v>13154</v>
      </c>
      <c r="I5924" s="121" t="s">
        <v>30</v>
      </c>
      <c r="J5924" s="121" t="s">
        <v>9820</v>
      </c>
      <c r="K5924" s="120"/>
      <c r="L5924" s="120" t="s">
        <v>32</v>
      </c>
      <c r="M5924" s="120" t="s">
        <v>78</v>
      </c>
      <c r="P5924" s="124">
        <f t="shared" si="256"/>
        <v>0</v>
      </c>
    </row>
    <row r="5925" spans="1:25" ht="27.6">
      <c r="A5925" s="116">
        <v>5925</v>
      </c>
      <c r="B5925" s="118">
        <v>2019</v>
      </c>
      <c r="C5925" s="118">
        <f t="shared" si="255"/>
        <v>7</v>
      </c>
      <c r="D5925" s="120" t="s">
        <v>25</v>
      </c>
      <c r="E5925" s="120" t="s">
        <v>13155</v>
      </c>
      <c r="F5925" s="211" t="s">
        <v>13156</v>
      </c>
      <c r="G5925" s="119" t="s">
        <v>13157</v>
      </c>
      <c r="I5925" s="121" t="s">
        <v>30</v>
      </c>
      <c r="J5925" s="121" t="s">
        <v>12962</v>
      </c>
      <c r="K5925" s="120"/>
      <c r="L5925" s="120" t="s">
        <v>32</v>
      </c>
      <c r="M5925" s="120" t="s">
        <v>7068</v>
      </c>
      <c r="N5925" s="131">
        <v>43796</v>
      </c>
      <c r="O5925" s="131">
        <v>44315</v>
      </c>
      <c r="P5925" s="124">
        <f t="shared" si="256"/>
        <v>4</v>
      </c>
      <c r="R5925" s="125">
        <f ca="1">TODAY()-O5925</f>
        <v>363</v>
      </c>
      <c r="S5925" s="120" t="s">
        <v>92</v>
      </c>
      <c r="Y5925" s="116" t="s">
        <v>141</v>
      </c>
    </row>
    <row r="5926" spans="1:25">
      <c r="A5926" s="116">
        <v>5926</v>
      </c>
      <c r="B5926" s="129">
        <v>2019</v>
      </c>
      <c r="C5926" s="118">
        <f t="shared" si="255"/>
        <v>7</v>
      </c>
      <c r="D5926" s="120" t="s">
        <v>1959</v>
      </c>
      <c r="E5926" s="120" t="s">
        <v>13158</v>
      </c>
      <c r="F5926" s="211" t="s">
        <v>13159</v>
      </c>
      <c r="G5926" s="119" t="s">
        <v>2894</v>
      </c>
      <c r="H5926" s="121" t="s">
        <v>41</v>
      </c>
      <c r="I5926" s="121" t="s">
        <v>30</v>
      </c>
      <c r="J5926" s="121" t="s">
        <v>435</v>
      </c>
      <c r="K5926" s="120" t="s">
        <v>65</v>
      </c>
      <c r="L5926" s="120" t="s">
        <v>32</v>
      </c>
      <c r="M5926" s="120" t="s">
        <v>7068</v>
      </c>
      <c r="N5926" s="131">
        <v>43795</v>
      </c>
      <c r="O5926" s="131">
        <v>44530</v>
      </c>
      <c r="P5926" s="124">
        <f t="shared" si="256"/>
        <v>11</v>
      </c>
      <c r="R5926" s="118">
        <f ca="1">TODAY()-N5926</f>
        <v>883</v>
      </c>
      <c r="S5926" s="120" t="s">
        <v>135</v>
      </c>
      <c r="T5926" s="126">
        <v>43799</v>
      </c>
      <c r="Y5926" s="116" t="s">
        <v>13160</v>
      </c>
    </row>
    <row r="5927" spans="1:25" ht="27.6">
      <c r="A5927" s="116">
        <v>5927</v>
      </c>
      <c r="C5927" s="118">
        <f t="shared" si="255"/>
        <v>0</v>
      </c>
      <c r="E5927" s="120" t="s">
        <v>13161</v>
      </c>
      <c r="F5927" s="211" t="s">
        <v>13162</v>
      </c>
      <c r="G5927" s="119" t="s">
        <v>13163</v>
      </c>
      <c r="I5927" s="121" t="s">
        <v>30</v>
      </c>
      <c r="J5927" s="121" t="s">
        <v>9820</v>
      </c>
      <c r="K5927" s="120"/>
      <c r="L5927" s="120" t="s">
        <v>32</v>
      </c>
      <c r="M5927" s="120" t="s">
        <v>78</v>
      </c>
      <c r="P5927" s="124">
        <f t="shared" si="256"/>
        <v>0</v>
      </c>
    </row>
    <row r="5928" spans="1:25">
      <c r="A5928" s="116">
        <v>5928</v>
      </c>
      <c r="C5928" s="118">
        <f t="shared" si="255"/>
        <v>0</v>
      </c>
      <c r="E5928" s="120" t="s">
        <v>13164</v>
      </c>
      <c r="F5928" s="211" t="s">
        <v>13165</v>
      </c>
      <c r="G5928" s="119" t="s">
        <v>13166</v>
      </c>
      <c r="I5928" s="121" t="s">
        <v>30</v>
      </c>
      <c r="J5928" s="121" t="s">
        <v>12974</v>
      </c>
      <c r="K5928" s="120"/>
      <c r="L5928" s="120" t="s">
        <v>32</v>
      </c>
      <c r="M5928" s="120" t="s">
        <v>78</v>
      </c>
      <c r="P5928" s="124">
        <f t="shared" si="256"/>
        <v>0</v>
      </c>
    </row>
    <row r="5929" spans="1:25" ht="27.6">
      <c r="A5929" s="116">
        <v>5929</v>
      </c>
      <c r="C5929" s="118">
        <f t="shared" si="255"/>
        <v>0</v>
      </c>
      <c r="E5929" s="120" t="s">
        <v>13167</v>
      </c>
      <c r="F5929" s="211" t="s">
        <v>13168</v>
      </c>
      <c r="G5929" s="119" t="s">
        <v>13169</v>
      </c>
      <c r="I5929" s="121" t="s">
        <v>30</v>
      </c>
      <c r="J5929" s="121" t="s">
        <v>12996</v>
      </c>
      <c r="K5929" s="120"/>
      <c r="L5929" s="120" t="s">
        <v>32</v>
      </c>
      <c r="M5929" s="120" t="s">
        <v>7068</v>
      </c>
      <c r="N5929" s="131">
        <v>43795</v>
      </c>
      <c r="P5929" s="124">
        <f t="shared" si="256"/>
        <v>0</v>
      </c>
      <c r="R5929" s="118">
        <f ca="1">TODAY()-N5929</f>
        <v>883</v>
      </c>
      <c r="S5929" s="120" t="s">
        <v>92</v>
      </c>
      <c r="T5929" s="126">
        <v>43795</v>
      </c>
      <c r="Y5929" s="116" t="s">
        <v>8087</v>
      </c>
    </row>
    <row r="5930" spans="1:25">
      <c r="A5930" s="116">
        <v>5930</v>
      </c>
      <c r="C5930" s="118">
        <f t="shared" si="255"/>
        <v>0</v>
      </c>
      <c r="E5930" s="120" t="s">
        <v>13170</v>
      </c>
      <c r="F5930" s="211" t="s">
        <v>13171</v>
      </c>
      <c r="G5930" s="119" t="s">
        <v>13172</v>
      </c>
      <c r="I5930" s="121" t="s">
        <v>30</v>
      </c>
      <c r="J5930" s="121" t="s">
        <v>13173</v>
      </c>
      <c r="K5930" s="120"/>
      <c r="L5930" s="120" t="s">
        <v>32</v>
      </c>
      <c r="M5930" s="120" t="s">
        <v>78</v>
      </c>
      <c r="P5930" s="124">
        <f t="shared" si="256"/>
        <v>0</v>
      </c>
    </row>
    <row r="5931" spans="1:25">
      <c r="A5931" s="116">
        <v>5931</v>
      </c>
      <c r="C5931" s="118">
        <f t="shared" si="255"/>
        <v>0</v>
      </c>
      <c r="E5931" s="120" t="s">
        <v>13174</v>
      </c>
      <c r="F5931" s="211" t="s">
        <v>13175</v>
      </c>
      <c r="G5931" s="119" t="s">
        <v>9031</v>
      </c>
      <c r="I5931" s="121" t="s">
        <v>30</v>
      </c>
      <c r="J5931" s="121" t="s">
        <v>12962</v>
      </c>
      <c r="K5931" s="120"/>
      <c r="L5931" s="120" t="s">
        <v>32</v>
      </c>
      <c r="M5931" s="120" t="s">
        <v>78</v>
      </c>
      <c r="P5931" s="124">
        <f t="shared" si="256"/>
        <v>0</v>
      </c>
    </row>
    <row r="5932" spans="1:25">
      <c r="A5932" s="116">
        <v>5932</v>
      </c>
      <c r="C5932" s="118">
        <f t="shared" si="255"/>
        <v>0</v>
      </c>
      <c r="E5932" s="120" t="s">
        <v>13176</v>
      </c>
      <c r="F5932" s="211" t="s">
        <v>13177</v>
      </c>
      <c r="G5932" s="119" t="s">
        <v>13178</v>
      </c>
      <c r="I5932" s="121" t="s">
        <v>30</v>
      </c>
      <c r="J5932" s="121" t="s">
        <v>9820</v>
      </c>
      <c r="K5932" s="120"/>
      <c r="L5932" s="120" t="s">
        <v>32</v>
      </c>
      <c r="M5932" s="120" t="s">
        <v>78</v>
      </c>
      <c r="P5932" s="124">
        <f t="shared" si="256"/>
        <v>0</v>
      </c>
    </row>
    <row r="5933" spans="1:25" ht="27.6">
      <c r="A5933" s="116">
        <v>5933</v>
      </c>
      <c r="C5933" s="118">
        <f t="shared" si="255"/>
        <v>0</v>
      </c>
      <c r="E5933" s="120" t="s">
        <v>13179</v>
      </c>
      <c r="F5933" s="211" t="s">
        <v>13180</v>
      </c>
      <c r="G5933" s="119" t="s">
        <v>9796</v>
      </c>
      <c r="I5933" s="121" t="s">
        <v>30</v>
      </c>
      <c r="J5933" s="121" t="s">
        <v>12962</v>
      </c>
      <c r="K5933" s="120"/>
      <c r="L5933" s="120" t="s">
        <v>32</v>
      </c>
      <c r="M5933" s="120" t="s">
        <v>78</v>
      </c>
      <c r="P5933" s="124">
        <f t="shared" si="256"/>
        <v>0</v>
      </c>
    </row>
    <row r="5934" spans="1:25">
      <c r="A5934" s="116">
        <v>5934</v>
      </c>
      <c r="B5934" s="118">
        <v>2020</v>
      </c>
      <c r="C5934" s="118">
        <f t="shared" si="255"/>
        <v>7</v>
      </c>
      <c r="D5934" s="120" t="s">
        <v>25</v>
      </c>
      <c r="E5934" s="120" t="s">
        <v>13181</v>
      </c>
      <c r="F5934" s="211" t="s">
        <v>13182</v>
      </c>
      <c r="G5934" s="119" t="s">
        <v>13183</v>
      </c>
      <c r="I5934" s="121" t="s">
        <v>30</v>
      </c>
      <c r="J5934" s="121" t="s">
        <v>9820</v>
      </c>
      <c r="K5934" s="120"/>
      <c r="L5934" s="120" t="s">
        <v>32</v>
      </c>
      <c r="M5934" s="120" t="s">
        <v>7068</v>
      </c>
      <c r="N5934" s="131">
        <v>43833</v>
      </c>
      <c r="O5934" s="131">
        <v>44293</v>
      </c>
      <c r="P5934" s="124">
        <f t="shared" si="256"/>
        <v>4</v>
      </c>
      <c r="R5934" s="125">
        <f ca="1">TODAY()-O5934</f>
        <v>385</v>
      </c>
      <c r="S5934" s="120" t="s">
        <v>55</v>
      </c>
      <c r="Y5934" s="116" t="s">
        <v>1937</v>
      </c>
    </row>
    <row r="5935" spans="1:25" ht="27.6">
      <c r="A5935" s="116">
        <v>5935</v>
      </c>
      <c r="C5935" s="118">
        <f t="shared" si="255"/>
        <v>0</v>
      </c>
      <c r="E5935" s="120" t="s">
        <v>13184</v>
      </c>
      <c r="F5935" s="211" t="s">
        <v>13185</v>
      </c>
      <c r="G5935" s="119" t="s">
        <v>13186</v>
      </c>
      <c r="I5935" s="121" t="s">
        <v>30</v>
      </c>
      <c r="J5935" s="121" t="s">
        <v>12962</v>
      </c>
      <c r="K5935" s="120"/>
      <c r="L5935" s="120" t="s">
        <v>32</v>
      </c>
      <c r="M5935" s="120" t="s">
        <v>78</v>
      </c>
      <c r="P5935" s="124">
        <f t="shared" si="256"/>
        <v>0</v>
      </c>
    </row>
    <row r="5936" spans="1:25" ht="27.6">
      <c r="A5936" s="116">
        <v>5936</v>
      </c>
      <c r="C5936" s="118">
        <f t="shared" si="255"/>
        <v>0</v>
      </c>
      <c r="E5936" s="120" t="s">
        <v>13187</v>
      </c>
      <c r="F5936" s="211" t="s">
        <v>13188</v>
      </c>
      <c r="G5936" s="119" t="s">
        <v>13189</v>
      </c>
      <c r="I5936" s="121" t="s">
        <v>30</v>
      </c>
      <c r="J5936" s="121" t="s">
        <v>9820</v>
      </c>
      <c r="K5936" s="120"/>
      <c r="L5936" s="120" t="s">
        <v>32</v>
      </c>
      <c r="M5936" s="120" t="s">
        <v>7068</v>
      </c>
      <c r="N5936" s="131">
        <v>43796</v>
      </c>
      <c r="P5936" s="124">
        <f t="shared" si="256"/>
        <v>0</v>
      </c>
      <c r="R5936" s="118">
        <f ca="1">TODAY()-N5936</f>
        <v>882</v>
      </c>
      <c r="S5936" s="120" t="s">
        <v>724</v>
      </c>
      <c r="T5936" s="126">
        <v>43796</v>
      </c>
      <c r="Y5936" s="116" t="s">
        <v>8087</v>
      </c>
    </row>
    <row r="5937" spans="1:25">
      <c r="A5937" s="116">
        <v>5937</v>
      </c>
      <c r="C5937" s="118">
        <f t="shared" si="255"/>
        <v>0</v>
      </c>
      <c r="E5937" s="120" t="s">
        <v>13190</v>
      </c>
      <c r="F5937" s="211" t="s">
        <v>13191</v>
      </c>
      <c r="G5937" s="119" t="s">
        <v>13189</v>
      </c>
      <c r="I5937" s="121" t="s">
        <v>30</v>
      </c>
      <c r="J5937" s="121" t="s">
        <v>9820</v>
      </c>
      <c r="K5937" s="120"/>
      <c r="L5937" s="120" t="s">
        <v>32</v>
      </c>
      <c r="M5937" s="120" t="s">
        <v>78</v>
      </c>
      <c r="P5937" s="124">
        <f t="shared" si="256"/>
        <v>0</v>
      </c>
    </row>
    <row r="5938" spans="1:25">
      <c r="A5938" s="116">
        <v>5938</v>
      </c>
      <c r="C5938" s="118">
        <f t="shared" si="255"/>
        <v>0</v>
      </c>
      <c r="E5938" s="120" t="s">
        <v>13192</v>
      </c>
      <c r="F5938" s="211" t="s">
        <v>13193</v>
      </c>
      <c r="G5938" s="119" t="s">
        <v>13189</v>
      </c>
      <c r="I5938" s="121" t="s">
        <v>30</v>
      </c>
      <c r="J5938" s="121" t="s">
        <v>9820</v>
      </c>
      <c r="K5938" s="120"/>
      <c r="L5938" s="120" t="s">
        <v>32</v>
      </c>
      <c r="M5938" s="120" t="s">
        <v>78</v>
      </c>
      <c r="P5938" s="124">
        <f t="shared" si="256"/>
        <v>0</v>
      </c>
    </row>
    <row r="5939" spans="1:25" ht="27.6">
      <c r="A5939" s="116">
        <v>5939</v>
      </c>
      <c r="C5939" s="118">
        <f t="shared" si="255"/>
        <v>0</v>
      </c>
      <c r="D5939" s="120" t="s">
        <v>25</v>
      </c>
      <c r="E5939" s="120" t="s">
        <v>13194</v>
      </c>
      <c r="F5939" s="211" t="s">
        <v>13195</v>
      </c>
      <c r="G5939" s="119" t="s">
        <v>96</v>
      </c>
      <c r="H5939" s="121" t="s">
        <v>97</v>
      </c>
      <c r="I5939" s="121" t="s">
        <v>30</v>
      </c>
      <c r="J5939" s="121" t="s">
        <v>9820</v>
      </c>
      <c r="K5939" s="120"/>
      <c r="L5939" s="120" t="s">
        <v>32</v>
      </c>
      <c r="M5939" s="120" t="s">
        <v>7068</v>
      </c>
      <c r="N5939" s="131">
        <v>43803</v>
      </c>
      <c r="O5939" s="131">
        <v>44291</v>
      </c>
      <c r="P5939" s="124">
        <f t="shared" si="256"/>
        <v>4</v>
      </c>
      <c r="R5939" s="118">
        <f ca="1">TODAY()-N5939</f>
        <v>875</v>
      </c>
      <c r="S5939" s="120" t="s">
        <v>55</v>
      </c>
      <c r="Y5939" s="116" t="s">
        <v>59</v>
      </c>
    </row>
    <row r="5940" spans="1:25" ht="27.6">
      <c r="A5940" s="116">
        <v>5940</v>
      </c>
      <c r="C5940" s="118">
        <f t="shared" si="255"/>
        <v>0</v>
      </c>
      <c r="E5940" s="120" t="s">
        <v>13196</v>
      </c>
      <c r="F5940" s="211" t="s">
        <v>13197</v>
      </c>
      <c r="G5940" s="119" t="s">
        <v>13198</v>
      </c>
      <c r="I5940" s="121" t="s">
        <v>30</v>
      </c>
      <c r="J5940" s="121" t="s">
        <v>9820</v>
      </c>
      <c r="K5940" s="120"/>
      <c r="L5940" s="120" t="s">
        <v>32</v>
      </c>
      <c r="M5940" s="120" t="s">
        <v>78</v>
      </c>
      <c r="P5940" s="124">
        <f t="shared" si="256"/>
        <v>0</v>
      </c>
    </row>
    <row r="5941" spans="1:25">
      <c r="A5941" s="116">
        <v>5941</v>
      </c>
      <c r="C5941" s="118">
        <f t="shared" si="255"/>
        <v>0</v>
      </c>
      <c r="E5941" s="120" t="s">
        <v>13199</v>
      </c>
      <c r="F5941" s="211" t="s">
        <v>13200</v>
      </c>
      <c r="G5941" s="119" t="s">
        <v>13201</v>
      </c>
      <c r="I5941" s="121" t="s">
        <v>30</v>
      </c>
      <c r="J5941" s="121" t="s">
        <v>9820</v>
      </c>
      <c r="K5941" s="120"/>
      <c r="L5941" s="120" t="s">
        <v>32</v>
      </c>
      <c r="M5941" s="120" t="s">
        <v>78</v>
      </c>
      <c r="P5941" s="124">
        <f t="shared" si="256"/>
        <v>0</v>
      </c>
    </row>
    <row r="5942" spans="1:25">
      <c r="A5942" s="116">
        <v>5942</v>
      </c>
      <c r="C5942" s="118">
        <f t="shared" si="255"/>
        <v>0</v>
      </c>
      <c r="E5942" s="120" t="s">
        <v>13202</v>
      </c>
      <c r="F5942" s="211" t="s">
        <v>13203</v>
      </c>
      <c r="G5942" s="119" t="s">
        <v>13204</v>
      </c>
      <c r="I5942" s="121" t="s">
        <v>30</v>
      </c>
      <c r="J5942" s="121" t="s">
        <v>9820</v>
      </c>
      <c r="K5942" s="120"/>
      <c r="L5942" s="120" t="s">
        <v>32</v>
      </c>
      <c r="M5942" s="120" t="s">
        <v>78</v>
      </c>
      <c r="P5942" s="124">
        <f t="shared" si="256"/>
        <v>0</v>
      </c>
    </row>
    <row r="5943" spans="1:25">
      <c r="A5943" s="116">
        <v>5943</v>
      </c>
      <c r="B5943" s="118">
        <v>2019</v>
      </c>
      <c r="C5943" s="118">
        <f t="shared" si="255"/>
        <v>7</v>
      </c>
      <c r="D5943" s="120" t="s">
        <v>25</v>
      </c>
      <c r="E5943" s="120" t="s">
        <v>13205</v>
      </c>
      <c r="F5943" s="211" t="s">
        <v>2491</v>
      </c>
      <c r="G5943" s="119" t="s">
        <v>13204</v>
      </c>
      <c r="I5943" s="121" t="s">
        <v>30</v>
      </c>
      <c r="J5943" s="121" t="s">
        <v>9820</v>
      </c>
      <c r="K5943" s="120"/>
      <c r="L5943" s="120" t="s">
        <v>32</v>
      </c>
      <c r="M5943" s="120" t="s">
        <v>7068</v>
      </c>
      <c r="N5943" s="131">
        <v>43795</v>
      </c>
      <c r="O5943" s="131">
        <v>44273</v>
      </c>
      <c r="P5943" s="124">
        <f t="shared" si="256"/>
        <v>3</v>
      </c>
      <c r="R5943" s="125">
        <f ca="1">TODAY()-O5943</f>
        <v>405</v>
      </c>
      <c r="S5943" s="120" t="s">
        <v>55</v>
      </c>
      <c r="Y5943" s="116" t="s">
        <v>141</v>
      </c>
    </row>
    <row r="5944" spans="1:25">
      <c r="A5944" s="116">
        <v>5944</v>
      </c>
      <c r="C5944" s="118">
        <f t="shared" si="255"/>
        <v>0</v>
      </c>
      <c r="E5944" s="120" t="s">
        <v>13206</v>
      </c>
      <c r="F5944" s="211" t="s">
        <v>13118</v>
      </c>
      <c r="G5944" s="119" t="s">
        <v>13207</v>
      </c>
      <c r="J5944" s="121" t="s">
        <v>13208</v>
      </c>
      <c r="K5944" s="120"/>
      <c r="L5944" s="120" t="s">
        <v>32</v>
      </c>
      <c r="M5944" s="120" t="s">
        <v>78</v>
      </c>
      <c r="P5944" s="124">
        <f t="shared" si="256"/>
        <v>0</v>
      </c>
    </row>
    <row r="5945" spans="1:25">
      <c r="A5945" s="116">
        <v>5945</v>
      </c>
      <c r="C5945" s="118">
        <f t="shared" si="255"/>
        <v>0</v>
      </c>
      <c r="E5945" s="120" t="s">
        <v>13209</v>
      </c>
      <c r="F5945" s="211" t="s">
        <v>13210</v>
      </c>
      <c r="G5945" s="119" t="s">
        <v>13211</v>
      </c>
      <c r="I5945" s="121" t="s">
        <v>30</v>
      </c>
      <c r="J5945" s="121" t="s">
        <v>9820</v>
      </c>
      <c r="K5945" s="120"/>
      <c r="L5945" s="120" t="s">
        <v>32</v>
      </c>
      <c r="M5945" s="120" t="s">
        <v>78</v>
      </c>
      <c r="P5945" s="124">
        <f t="shared" si="256"/>
        <v>0</v>
      </c>
    </row>
    <row r="5946" spans="1:25">
      <c r="A5946" s="116">
        <v>5946</v>
      </c>
      <c r="C5946" s="118">
        <f t="shared" si="255"/>
        <v>0</v>
      </c>
      <c r="E5946" s="120" t="s">
        <v>13212</v>
      </c>
      <c r="F5946" s="211" t="s">
        <v>122</v>
      </c>
      <c r="G5946" s="119" t="s">
        <v>13211</v>
      </c>
      <c r="I5946" s="121" t="s">
        <v>30</v>
      </c>
      <c r="J5946" s="121" t="s">
        <v>9820</v>
      </c>
      <c r="K5946" s="120"/>
      <c r="L5946" s="120" t="s">
        <v>32</v>
      </c>
      <c r="M5946" s="120" t="s">
        <v>78</v>
      </c>
      <c r="P5946" s="124">
        <f t="shared" si="256"/>
        <v>0</v>
      </c>
    </row>
    <row r="5947" spans="1:25" ht="27.6">
      <c r="A5947" s="116">
        <v>5947</v>
      </c>
      <c r="C5947" s="118">
        <f t="shared" si="255"/>
        <v>0</v>
      </c>
      <c r="E5947" s="120" t="s">
        <v>13213</v>
      </c>
      <c r="F5947" s="211" t="s">
        <v>13214</v>
      </c>
      <c r="G5947" s="119" t="s">
        <v>10942</v>
      </c>
      <c r="I5947" s="121" t="s">
        <v>30</v>
      </c>
      <c r="J5947" s="121" t="s">
        <v>9820</v>
      </c>
      <c r="K5947" s="120"/>
      <c r="L5947" s="120" t="s">
        <v>32</v>
      </c>
      <c r="M5947" s="120" t="s">
        <v>78</v>
      </c>
      <c r="P5947" s="124">
        <f t="shared" si="256"/>
        <v>0</v>
      </c>
    </row>
    <row r="5948" spans="1:25">
      <c r="A5948" s="116">
        <v>5948</v>
      </c>
      <c r="C5948" s="118">
        <f t="shared" si="255"/>
        <v>0</v>
      </c>
      <c r="E5948" s="120" t="s">
        <v>13215</v>
      </c>
      <c r="F5948" s="211" t="s">
        <v>13216</v>
      </c>
      <c r="G5948" s="119" t="s">
        <v>13217</v>
      </c>
      <c r="I5948" s="121" t="s">
        <v>30</v>
      </c>
      <c r="J5948" s="121" t="s">
        <v>9820</v>
      </c>
      <c r="K5948" s="120"/>
      <c r="L5948" s="120" t="s">
        <v>32</v>
      </c>
      <c r="M5948" s="120" t="s">
        <v>78</v>
      </c>
      <c r="P5948" s="124">
        <f t="shared" si="256"/>
        <v>0</v>
      </c>
    </row>
    <row r="5949" spans="1:25">
      <c r="A5949" s="116">
        <v>5949</v>
      </c>
      <c r="C5949" s="118">
        <f t="shared" si="255"/>
        <v>0</v>
      </c>
      <c r="E5949" s="120" t="s">
        <v>13218</v>
      </c>
      <c r="F5949" s="211" t="s">
        <v>13219</v>
      </c>
      <c r="G5949" s="119" t="s">
        <v>13217</v>
      </c>
      <c r="I5949" s="121" t="s">
        <v>30</v>
      </c>
      <c r="J5949" s="121" t="s">
        <v>9820</v>
      </c>
      <c r="K5949" s="120"/>
      <c r="L5949" s="120" t="s">
        <v>32</v>
      </c>
      <c r="M5949" s="120" t="s">
        <v>78</v>
      </c>
      <c r="P5949" s="124">
        <f t="shared" si="256"/>
        <v>0</v>
      </c>
    </row>
    <row r="5950" spans="1:25">
      <c r="A5950" s="116">
        <v>5950</v>
      </c>
      <c r="C5950" s="118">
        <f t="shared" si="255"/>
        <v>0</v>
      </c>
      <c r="E5950" s="120" t="s">
        <v>13220</v>
      </c>
      <c r="F5950" s="211" t="s">
        <v>13221</v>
      </c>
      <c r="G5950" s="119" t="s">
        <v>13222</v>
      </c>
      <c r="J5950" s="121" t="s">
        <v>13223</v>
      </c>
      <c r="K5950" s="120"/>
      <c r="L5950" s="120" t="s">
        <v>32</v>
      </c>
      <c r="M5950" s="120" t="s">
        <v>78</v>
      </c>
      <c r="P5950" s="124">
        <f t="shared" si="256"/>
        <v>0</v>
      </c>
    </row>
    <row r="5951" spans="1:25">
      <c r="A5951" s="116">
        <v>5951</v>
      </c>
      <c r="C5951" s="118">
        <f t="shared" si="255"/>
        <v>0</v>
      </c>
      <c r="E5951" s="120" t="s">
        <v>13224</v>
      </c>
      <c r="F5951" s="211" t="s">
        <v>12907</v>
      </c>
      <c r="G5951" s="119" t="s">
        <v>13225</v>
      </c>
      <c r="I5951" s="121" t="s">
        <v>30</v>
      </c>
      <c r="J5951" s="121" t="s">
        <v>13050</v>
      </c>
      <c r="K5951" s="120"/>
      <c r="L5951" s="120" t="s">
        <v>32</v>
      </c>
      <c r="M5951" s="120" t="s">
        <v>78</v>
      </c>
      <c r="P5951" s="124">
        <f t="shared" si="256"/>
        <v>0</v>
      </c>
    </row>
    <row r="5952" spans="1:25">
      <c r="A5952" s="116">
        <v>5952</v>
      </c>
      <c r="C5952" s="118">
        <f t="shared" si="255"/>
        <v>0</v>
      </c>
      <c r="E5952" s="120" t="s">
        <v>13226</v>
      </c>
      <c r="F5952" s="211" t="s">
        <v>13227</v>
      </c>
      <c r="G5952" s="119" t="s">
        <v>13228</v>
      </c>
      <c r="I5952" s="121" t="s">
        <v>30</v>
      </c>
      <c r="J5952" s="121" t="s">
        <v>9820</v>
      </c>
      <c r="K5952" s="120"/>
      <c r="L5952" s="120" t="s">
        <v>32</v>
      </c>
      <c r="M5952" s="120" t="s">
        <v>78</v>
      </c>
      <c r="P5952" s="124">
        <f t="shared" si="256"/>
        <v>0</v>
      </c>
    </row>
    <row r="5953" spans="1:25" ht="27.6">
      <c r="A5953" s="116">
        <v>5953</v>
      </c>
      <c r="C5953" s="118">
        <f t="shared" si="255"/>
        <v>0</v>
      </c>
      <c r="E5953" s="120" t="s">
        <v>13229</v>
      </c>
      <c r="F5953" s="211" t="s">
        <v>13230</v>
      </c>
      <c r="G5953" s="119" t="s">
        <v>1543</v>
      </c>
      <c r="I5953" s="121" t="s">
        <v>30</v>
      </c>
      <c r="J5953" s="121" t="s">
        <v>13037</v>
      </c>
      <c r="K5953" s="120"/>
      <c r="L5953" s="120" t="s">
        <v>32</v>
      </c>
      <c r="M5953" s="120" t="s">
        <v>78</v>
      </c>
      <c r="P5953" s="124">
        <f t="shared" si="256"/>
        <v>0</v>
      </c>
    </row>
    <row r="5954" spans="1:25" ht="14.4">
      <c r="A5954" s="116">
        <v>5954</v>
      </c>
      <c r="C5954" s="118">
        <f t="shared" si="255"/>
        <v>0</v>
      </c>
      <c r="D5954" s="120" t="s">
        <v>252</v>
      </c>
      <c r="E5954" s="120" t="s">
        <v>13231</v>
      </c>
      <c r="F5954" s="211" t="s">
        <v>13232</v>
      </c>
      <c r="G5954" s="119" t="s">
        <v>1447</v>
      </c>
      <c r="H5954" s="121" t="s">
        <v>41</v>
      </c>
      <c r="I5954" s="119" t="s">
        <v>30</v>
      </c>
      <c r="J5954" s="121" t="s">
        <v>435</v>
      </c>
      <c r="K5954" s="120" t="s">
        <v>65</v>
      </c>
      <c r="L5954" s="120" t="s">
        <v>32</v>
      </c>
      <c r="M5954" s="120" t="s">
        <v>7068</v>
      </c>
      <c r="N5954" s="131">
        <v>43798</v>
      </c>
      <c r="O5954" s="131">
        <v>44509</v>
      </c>
      <c r="P5954" s="124">
        <f t="shared" si="256"/>
        <v>11</v>
      </c>
      <c r="R5954" s="118">
        <f ca="1">TODAY()-N5954</f>
        <v>880</v>
      </c>
      <c r="S5954" s="120" t="s">
        <v>237</v>
      </c>
      <c r="T5954" s="126">
        <v>43801</v>
      </c>
      <c r="U5954" t="s">
        <v>13233</v>
      </c>
      <c r="Y5954" s="116" t="s">
        <v>13234</v>
      </c>
    </row>
    <row r="5955" spans="1:25">
      <c r="A5955" s="116">
        <v>5955</v>
      </c>
      <c r="C5955" s="118">
        <f t="shared" si="255"/>
        <v>0</v>
      </c>
      <c r="E5955" s="120" t="s">
        <v>13235</v>
      </c>
      <c r="F5955" s="211" t="s">
        <v>6730</v>
      </c>
      <c r="G5955" s="119" t="s">
        <v>13236</v>
      </c>
      <c r="I5955" s="121" t="s">
        <v>30</v>
      </c>
      <c r="J5955" s="121" t="s">
        <v>12962</v>
      </c>
      <c r="K5955" s="120"/>
      <c r="L5955" s="120" t="s">
        <v>32</v>
      </c>
      <c r="M5955" s="120" t="s">
        <v>78</v>
      </c>
      <c r="P5955" s="124">
        <f t="shared" si="256"/>
        <v>0</v>
      </c>
    </row>
    <row r="5956" spans="1:25">
      <c r="A5956" s="116">
        <v>5956</v>
      </c>
      <c r="C5956" s="118">
        <f t="shared" si="255"/>
        <v>0</v>
      </c>
      <c r="E5956" s="120" t="s">
        <v>13237</v>
      </c>
      <c r="F5956" s="211" t="s">
        <v>10369</v>
      </c>
      <c r="G5956" s="119" t="s">
        <v>13238</v>
      </c>
      <c r="I5956" s="121" t="s">
        <v>30</v>
      </c>
      <c r="J5956" s="121" t="s">
        <v>12962</v>
      </c>
      <c r="K5956" s="120"/>
      <c r="L5956" s="120" t="s">
        <v>32</v>
      </c>
      <c r="M5956" s="120" t="s">
        <v>78</v>
      </c>
      <c r="P5956" s="124">
        <f t="shared" si="256"/>
        <v>0</v>
      </c>
    </row>
    <row r="5957" spans="1:25">
      <c r="A5957" s="116">
        <v>5957</v>
      </c>
      <c r="C5957" s="118">
        <f t="shared" si="255"/>
        <v>0</v>
      </c>
      <c r="E5957" s="120" t="s">
        <v>13239</v>
      </c>
      <c r="F5957" s="211" t="s">
        <v>13240</v>
      </c>
      <c r="G5957" s="119" t="s">
        <v>13241</v>
      </c>
      <c r="I5957" s="121" t="s">
        <v>30</v>
      </c>
      <c r="J5957" s="121" t="s">
        <v>9820</v>
      </c>
      <c r="K5957" s="120"/>
      <c r="L5957" s="120" t="s">
        <v>32</v>
      </c>
      <c r="M5957" s="120" t="s">
        <v>7068</v>
      </c>
      <c r="N5957" s="131">
        <v>43803</v>
      </c>
      <c r="P5957" s="124">
        <f t="shared" si="256"/>
        <v>0</v>
      </c>
      <c r="R5957" s="118">
        <f ca="1">TODAY()-N5957</f>
        <v>875</v>
      </c>
      <c r="S5957" s="120" t="s">
        <v>55</v>
      </c>
      <c r="Y5957" s="116" t="s">
        <v>13242</v>
      </c>
    </row>
    <row r="5958" spans="1:25">
      <c r="A5958" s="116">
        <v>5958</v>
      </c>
      <c r="C5958" s="118">
        <f t="shared" si="255"/>
        <v>0</v>
      </c>
      <c r="E5958" s="120" t="s">
        <v>13243</v>
      </c>
      <c r="F5958" s="211" t="s">
        <v>7383</v>
      </c>
      <c r="G5958" s="119" t="s">
        <v>13244</v>
      </c>
      <c r="I5958" s="121" t="s">
        <v>30</v>
      </c>
      <c r="J5958" s="121" t="s">
        <v>13245</v>
      </c>
      <c r="K5958" s="120"/>
      <c r="L5958" s="120" t="s">
        <v>32</v>
      </c>
      <c r="M5958" s="120" t="s">
        <v>7068</v>
      </c>
      <c r="N5958" s="131">
        <v>43802</v>
      </c>
      <c r="P5958" s="124">
        <f t="shared" si="256"/>
        <v>0</v>
      </c>
      <c r="R5958" s="118">
        <f ca="1">TODAY()-N5958</f>
        <v>876</v>
      </c>
      <c r="S5958" s="120" t="s">
        <v>237</v>
      </c>
      <c r="T5958" s="126">
        <v>43803</v>
      </c>
      <c r="Y5958" s="116" t="s">
        <v>13246</v>
      </c>
    </row>
    <row r="5959" spans="1:25">
      <c r="A5959" s="116">
        <v>5959</v>
      </c>
      <c r="C5959" s="118">
        <f t="shared" si="255"/>
        <v>0</v>
      </c>
      <c r="E5959" s="120" t="s">
        <v>13247</v>
      </c>
      <c r="F5959" s="211" t="s">
        <v>13248</v>
      </c>
      <c r="G5959" s="119" t="s">
        <v>13249</v>
      </c>
      <c r="I5959" s="121" t="s">
        <v>30</v>
      </c>
      <c r="J5959" s="121" t="s">
        <v>12962</v>
      </c>
      <c r="K5959" s="120"/>
      <c r="L5959" s="120" t="s">
        <v>32</v>
      </c>
      <c r="M5959" s="120" t="s">
        <v>78</v>
      </c>
      <c r="P5959" s="124">
        <f t="shared" si="256"/>
        <v>0</v>
      </c>
    </row>
    <row r="5960" spans="1:25">
      <c r="A5960" s="116">
        <v>5960</v>
      </c>
      <c r="C5960" s="118">
        <f t="shared" si="255"/>
        <v>0</v>
      </c>
      <c r="E5960" s="120" t="s">
        <v>13250</v>
      </c>
      <c r="F5960" s="211" t="s">
        <v>104</v>
      </c>
      <c r="G5960" s="119" t="s">
        <v>13251</v>
      </c>
      <c r="I5960" s="121" t="s">
        <v>30</v>
      </c>
      <c r="J5960" s="121" t="s">
        <v>9820</v>
      </c>
      <c r="K5960" s="120"/>
      <c r="L5960" s="120" t="s">
        <v>32</v>
      </c>
      <c r="M5960" s="120" t="s">
        <v>7068</v>
      </c>
      <c r="N5960" s="131">
        <v>43802</v>
      </c>
      <c r="P5960" s="124">
        <f t="shared" si="256"/>
        <v>0</v>
      </c>
      <c r="R5960" s="118">
        <f ca="1">TODAY()-N5960</f>
        <v>876</v>
      </c>
      <c r="S5960" s="120" t="s">
        <v>92</v>
      </c>
      <c r="T5960" s="126">
        <v>43802</v>
      </c>
      <c r="Y5960" s="116" t="s">
        <v>13252</v>
      </c>
    </row>
    <row r="5961" spans="1:25">
      <c r="A5961" s="116">
        <v>5961</v>
      </c>
      <c r="C5961" s="118">
        <f t="shared" si="255"/>
        <v>0</v>
      </c>
      <c r="E5961" s="120" t="s">
        <v>13253</v>
      </c>
      <c r="F5961" s="211" t="s">
        <v>7965</v>
      </c>
      <c r="G5961" s="119" t="s">
        <v>12976</v>
      </c>
      <c r="I5961" s="121" t="s">
        <v>30</v>
      </c>
      <c r="J5961" s="121" t="s">
        <v>9820</v>
      </c>
      <c r="K5961" s="120"/>
      <c r="L5961" s="120" t="s">
        <v>32</v>
      </c>
      <c r="M5961" s="120" t="s">
        <v>7068</v>
      </c>
      <c r="N5961" s="131">
        <v>43837</v>
      </c>
      <c r="P5961" s="124">
        <f t="shared" si="256"/>
        <v>0</v>
      </c>
      <c r="R5961" s="118">
        <f ca="1">TODAY()-N5961</f>
        <v>841</v>
      </c>
      <c r="S5961" s="120" t="s">
        <v>92</v>
      </c>
      <c r="T5961" s="126">
        <v>43837</v>
      </c>
      <c r="Y5961" s="116" t="s">
        <v>9952</v>
      </c>
    </row>
    <row r="5962" spans="1:25">
      <c r="A5962" s="116">
        <v>5962</v>
      </c>
      <c r="C5962" s="118">
        <f t="shared" si="255"/>
        <v>0</v>
      </c>
      <c r="E5962" s="120" t="s">
        <v>13254</v>
      </c>
      <c r="F5962" s="211" t="s">
        <v>13255</v>
      </c>
      <c r="G5962" s="119" t="s">
        <v>13211</v>
      </c>
      <c r="I5962" s="121" t="s">
        <v>30</v>
      </c>
      <c r="J5962" s="121" t="s">
        <v>9820</v>
      </c>
      <c r="K5962" s="120"/>
      <c r="L5962" s="120" t="s">
        <v>32</v>
      </c>
      <c r="M5962" s="120" t="s">
        <v>7068</v>
      </c>
      <c r="N5962" s="131">
        <v>43843</v>
      </c>
      <c r="P5962" s="124">
        <f t="shared" si="256"/>
        <v>0</v>
      </c>
      <c r="R5962" s="118">
        <f ca="1">TODAY()-N5962</f>
        <v>835</v>
      </c>
      <c r="S5962" s="120" t="s">
        <v>92</v>
      </c>
      <c r="T5962" s="126">
        <v>43842</v>
      </c>
      <c r="Y5962" s="116" t="s">
        <v>9952</v>
      </c>
    </row>
    <row r="5963" spans="1:25">
      <c r="A5963" s="116">
        <v>5963</v>
      </c>
      <c r="C5963" s="118">
        <f t="shared" si="255"/>
        <v>0</v>
      </c>
      <c r="E5963" s="120" t="s">
        <v>13256</v>
      </c>
      <c r="F5963" s="211" t="s">
        <v>399</v>
      </c>
      <c r="G5963" s="119" t="s">
        <v>13257</v>
      </c>
      <c r="I5963" s="121" t="s">
        <v>30</v>
      </c>
      <c r="J5963" s="121" t="s">
        <v>13173</v>
      </c>
      <c r="K5963" s="120"/>
      <c r="L5963" s="120" t="s">
        <v>32</v>
      </c>
      <c r="M5963" s="120" t="s">
        <v>7068</v>
      </c>
      <c r="N5963" s="131">
        <v>43802</v>
      </c>
      <c r="P5963" s="124">
        <f t="shared" si="256"/>
        <v>0</v>
      </c>
      <c r="R5963" s="118">
        <f ca="1">TODAY()-N5963</f>
        <v>876</v>
      </c>
      <c r="S5963" s="120" t="s">
        <v>92</v>
      </c>
      <c r="T5963" s="126">
        <v>43816</v>
      </c>
      <c r="Y5963" s="116" t="s">
        <v>821</v>
      </c>
    </row>
    <row r="5964" spans="1:25">
      <c r="A5964" s="116">
        <v>5964</v>
      </c>
      <c r="C5964" s="118">
        <f t="shared" si="255"/>
        <v>0</v>
      </c>
      <c r="E5964" s="120" t="s">
        <v>13258</v>
      </c>
      <c r="F5964" s="211" t="s">
        <v>13259</v>
      </c>
      <c r="G5964" s="119" t="s">
        <v>13073</v>
      </c>
      <c r="I5964" s="121" t="s">
        <v>30</v>
      </c>
      <c r="J5964" s="121" t="s">
        <v>12996</v>
      </c>
      <c r="K5964" s="120"/>
      <c r="L5964" s="120" t="s">
        <v>32</v>
      </c>
      <c r="M5964" s="120" t="s">
        <v>7068</v>
      </c>
      <c r="N5964" s="131">
        <v>43802</v>
      </c>
      <c r="P5964" s="124">
        <f t="shared" si="256"/>
        <v>0</v>
      </c>
      <c r="R5964" s="118">
        <f ca="1">TODAY()-N5964</f>
        <v>876</v>
      </c>
      <c r="S5964" s="120" t="s">
        <v>92</v>
      </c>
      <c r="T5964" s="126">
        <v>43802</v>
      </c>
      <c r="Y5964" s="116" t="s">
        <v>8087</v>
      </c>
    </row>
    <row r="5965" spans="1:25">
      <c r="A5965" s="116">
        <v>5965</v>
      </c>
      <c r="C5965" s="118">
        <f t="shared" si="255"/>
        <v>0</v>
      </c>
      <c r="E5965" s="120" t="s">
        <v>13260</v>
      </c>
      <c r="F5965" s="211" t="s">
        <v>392</v>
      </c>
      <c r="G5965" s="119" t="s">
        <v>13261</v>
      </c>
      <c r="I5965" s="121" t="s">
        <v>30</v>
      </c>
      <c r="J5965" s="121" t="s">
        <v>9820</v>
      </c>
      <c r="K5965" s="120"/>
      <c r="L5965" s="120" t="s">
        <v>32</v>
      </c>
      <c r="M5965" s="120" t="s">
        <v>78</v>
      </c>
      <c r="P5965" s="124">
        <f t="shared" si="256"/>
        <v>0</v>
      </c>
    </row>
    <row r="5966" spans="1:25">
      <c r="A5966" s="116">
        <v>5966</v>
      </c>
      <c r="C5966" s="118">
        <f t="shared" si="255"/>
        <v>0</v>
      </c>
      <c r="E5966" s="120" t="s">
        <v>13262</v>
      </c>
      <c r="F5966" s="211" t="s">
        <v>13263</v>
      </c>
      <c r="G5966" s="119" t="s">
        <v>13264</v>
      </c>
      <c r="I5966" s="121" t="s">
        <v>30</v>
      </c>
      <c r="J5966" s="121" t="s">
        <v>9820</v>
      </c>
      <c r="K5966" s="120"/>
      <c r="L5966" s="120" t="s">
        <v>32</v>
      </c>
      <c r="M5966" s="120" t="s">
        <v>78</v>
      </c>
      <c r="P5966" s="124">
        <f t="shared" si="256"/>
        <v>0</v>
      </c>
    </row>
    <row r="5967" spans="1:25">
      <c r="A5967" s="116">
        <v>5967</v>
      </c>
      <c r="C5967" s="118">
        <f t="shared" si="255"/>
        <v>0</v>
      </c>
      <c r="E5967" s="120" t="s">
        <v>13265</v>
      </c>
      <c r="F5967" s="211" t="s">
        <v>13266</v>
      </c>
      <c r="G5967" s="119" t="s">
        <v>13264</v>
      </c>
      <c r="I5967" s="121" t="s">
        <v>30</v>
      </c>
      <c r="J5967" s="121" t="s">
        <v>9820</v>
      </c>
      <c r="K5967" s="120"/>
      <c r="L5967" s="120" t="s">
        <v>32</v>
      </c>
      <c r="M5967" s="120" t="s">
        <v>78</v>
      </c>
      <c r="P5967" s="124">
        <f t="shared" si="256"/>
        <v>0</v>
      </c>
    </row>
    <row r="5968" spans="1:25">
      <c r="A5968" s="116">
        <v>5968</v>
      </c>
      <c r="C5968" s="118">
        <f t="shared" si="255"/>
        <v>0</v>
      </c>
      <c r="E5968" s="120" t="s">
        <v>13267</v>
      </c>
      <c r="F5968" s="211" t="s">
        <v>13268</v>
      </c>
      <c r="G5968" s="119" t="s">
        <v>3814</v>
      </c>
      <c r="I5968" s="121" t="s">
        <v>30</v>
      </c>
      <c r="J5968" s="121" t="s">
        <v>9820</v>
      </c>
      <c r="K5968" s="120"/>
      <c r="L5968" s="120" t="s">
        <v>32</v>
      </c>
      <c r="M5968" s="120" t="s">
        <v>7068</v>
      </c>
      <c r="N5968" s="131">
        <v>43802</v>
      </c>
      <c r="P5968" s="124">
        <f t="shared" si="256"/>
        <v>0</v>
      </c>
      <c r="R5968" s="118">
        <f ca="1">TODAY()-N5968</f>
        <v>876</v>
      </c>
      <c r="S5968" s="120" t="s">
        <v>92</v>
      </c>
      <c r="T5968" s="126">
        <v>43802</v>
      </c>
      <c r="Y5968" s="116" t="s">
        <v>8087</v>
      </c>
    </row>
    <row r="5969" spans="1:25">
      <c r="A5969" s="116">
        <v>5969</v>
      </c>
      <c r="C5969" s="118">
        <f t="shared" si="255"/>
        <v>0</v>
      </c>
      <c r="E5969" s="120" t="s">
        <v>13269</v>
      </c>
      <c r="F5969" s="211" t="s">
        <v>13270</v>
      </c>
      <c r="G5969" s="119" t="s">
        <v>548</v>
      </c>
      <c r="I5969" s="121" t="s">
        <v>30</v>
      </c>
      <c r="J5969" s="121" t="s">
        <v>9820</v>
      </c>
      <c r="K5969" s="120"/>
      <c r="L5969" s="120" t="s">
        <v>32</v>
      </c>
      <c r="M5969" s="120" t="s">
        <v>78</v>
      </c>
      <c r="P5969" s="124">
        <f t="shared" si="256"/>
        <v>0</v>
      </c>
    </row>
    <row r="5970" spans="1:25" ht="27.6">
      <c r="A5970" s="116">
        <v>5970</v>
      </c>
      <c r="C5970" s="118">
        <f t="shared" si="255"/>
        <v>0</v>
      </c>
      <c r="E5970" s="120" t="s">
        <v>13271</v>
      </c>
      <c r="F5970" s="211" t="s">
        <v>13272</v>
      </c>
      <c r="G5970" s="119" t="s">
        <v>2794</v>
      </c>
      <c r="I5970" s="121" t="s">
        <v>30</v>
      </c>
      <c r="J5970" s="121" t="s">
        <v>9820</v>
      </c>
      <c r="K5970" s="120"/>
      <c r="L5970" s="120" t="s">
        <v>32</v>
      </c>
      <c r="M5970" s="120" t="s">
        <v>7068</v>
      </c>
      <c r="N5970" s="131">
        <v>43802</v>
      </c>
      <c r="P5970" s="124">
        <f t="shared" si="256"/>
        <v>0</v>
      </c>
      <c r="R5970" s="118">
        <f ca="1">TODAY()-N5970</f>
        <v>876</v>
      </c>
      <c r="S5970" s="120" t="s">
        <v>92</v>
      </c>
      <c r="T5970" s="126">
        <v>43816</v>
      </c>
      <c r="Y5970" s="116" t="s">
        <v>13273</v>
      </c>
    </row>
    <row r="5971" spans="1:25" ht="27.6">
      <c r="A5971" s="116">
        <v>5971</v>
      </c>
      <c r="C5971" s="118">
        <f t="shared" si="255"/>
        <v>0</v>
      </c>
      <c r="E5971" s="120" t="s">
        <v>13274</v>
      </c>
      <c r="F5971" s="211" t="s">
        <v>13275</v>
      </c>
      <c r="G5971" s="119" t="s">
        <v>3814</v>
      </c>
      <c r="I5971" s="121" t="s">
        <v>30</v>
      </c>
      <c r="J5971" s="121" t="s">
        <v>9820</v>
      </c>
      <c r="K5971" s="120"/>
      <c r="L5971" s="120" t="s">
        <v>32</v>
      </c>
      <c r="M5971" s="120" t="s">
        <v>78</v>
      </c>
      <c r="P5971" s="124">
        <f t="shared" si="256"/>
        <v>0</v>
      </c>
    </row>
    <row r="5972" spans="1:25">
      <c r="A5972" s="116">
        <v>5972</v>
      </c>
      <c r="C5972" s="118">
        <f t="shared" si="255"/>
        <v>0</v>
      </c>
      <c r="E5972" s="120" t="s">
        <v>13276</v>
      </c>
      <c r="F5972" s="211" t="s">
        <v>13277</v>
      </c>
      <c r="G5972" s="119" t="s">
        <v>13278</v>
      </c>
      <c r="I5972" s="121" t="s">
        <v>30</v>
      </c>
      <c r="J5972" s="121" t="s">
        <v>9820</v>
      </c>
      <c r="K5972" s="120"/>
      <c r="L5972" s="120" t="s">
        <v>32</v>
      </c>
      <c r="M5972" s="120" t="s">
        <v>7068</v>
      </c>
      <c r="N5972" s="131">
        <v>43802</v>
      </c>
      <c r="P5972" s="124">
        <f t="shared" si="256"/>
        <v>0</v>
      </c>
      <c r="R5972" s="118">
        <f ca="1">TODAY()-N5972</f>
        <v>876</v>
      </c>
      <c r="S5972" s="120" t="s">
        <v>92</v>
      </c>
      <c r="T5972" s="126">
        <v>43802</v>
      </c>
      <c r="Y5972" s="116" t="s">
        <v>13279</v>
      </c>
    </row>
    <row r="5973" spans="1:25">
      <c r="A5973" s="116">
        <v>5973</v>
      </c>
      <c r="C5973" s="118">
        <f t="shared" si="255"/>
        <v>0</v>
      </c>
      <c r="E5973" s="120" t="s">
        <v>13280</v>
      </c>
      <c r="F5973" s="211" t="s">
        <v>13281</v>
      </c>
      <c r="G5973" s="119" t="s">
        <v>220</v>
      </c>
      <c r="I5973" s="121" t="s">
        <v>30</v>
      </c>
      <c r="J5973" s="121" t="s">
        <v>12962</v>
      </c>
      <c r="K5973" s="120"/>
      <c r="L5973" s="120" t="s">
        <v>32</v>
      </c>
      <c r="M5973" s="120" t="s">
        <v>78</v>
      </c>
      <c r="P5973" s="124">
        <f t="shared" si="256"/>
        <v>0</v>
      </c>
    </row>
    <row r="5974" spans="1:25">
      <c r="A5974" s="116">
        <v>5974</v>
      </c>
      <c r="C5974" s="118">
        <f t="shared" si="255"/>
        <v>0</v>
      </c>
      <c r="E5974" s="120" t="s">
        <v>13282</v>
      </c>
      <c r="F5974" s="211" t="s">
        <v>13283</v>
      </c>
      <c r="G5974" s="119" t="s">
        <v>13284</v>
      </c>
      <c r="I5974" s="121" t="s">
        <v>30</v>
      </c>
      <c r="J5974" s="121" t="s">
        <v>12962</v>
      </c>
      <c r="K5974" s="120"/>
      <c r="L5974" s="120" t="s">
        <v>32</v>
      </c>
      <c r="M5974" s="120" t="s">
        <v>7068</v>
      </c>
      <c r="N5974" s="131">
        <v>43822</v>
      </c>
      <c r="P5974" s="124">
        <f t="shared" si="256"/>
        <v>0</v>
      </c>
      <c r="R5974" s="118">
        <f ca="1">TODAY()-N5974</f>
        <v>856</v>
      </c>
      <c r="S5974" s="120" t="s">
        <v>92</v>
      </c>
      <c r="T5974" s="126">
        <v>43839</v>
      </c>
      <c r="Y5974" s="116" t="s">
        <v>13285</v>
      </c>
    </row>
    <row r="5975" spans="1:25">
      <c r="A5975" s="116">
        <v>5975</v>
      </c>
      <c r="C5975" s="118">
        <f t="shared" si="255"/>
        <v>0</v>
      </c>
      <c r="E5975" s="120" t="s">
        <v>13286</v>
      </c>
      <c r="F5975" s="211" t="s">
        <v>13287</v>
      </c>
      <c r="G5975" s="119" t="s">
        <v>9748</v>
      </c>
      <c r="I5975" s="121" t="s">
        <v>30</v>
      </c>
      <c r="J5975" s="121" t="s">
        <v>13050</v>
      </c>
      <c r="K5975" s="120"/>
      <c r="L5975" s="120" t="s">
        <v>32</v>
      </c>
      <c r="M5975" s="120" t="s">
        <v>78</v>
      </c>
      <c r="P5975" s="124">
        <f t="shared" si="256"/>
        <v>0</v>
      </c>
    </row>
    <row r="5976" spans="1:25" ht="27.6">
      <c r="A5976" s="116">
        <v>5976</v>
      </c>
      <c r="C5976" s="118">
        <f t="shared" si="255"/>
        <v>0</v>
      </c>
      <c r="E5976" s="120" t="s">
        <v>13288</v>
      </c>
      <c r="F5976" s="211" t="s">
        <v>13289</v>
      </c>
      <c r="G5976" s="119" t="s">
        <v>13290</v>
      </c>
      <c r="I5976" s="121" t="s">
        <v>30</v>
      </c>
      <c r="J5976" s="121" t="s">
        <v>12974</v>
      </c>
      <c r="K5976" s="120"/>
      <c r="L5976" s="120" t="s">
        <v>32</v>
      </c>
      <c r="M5976" s="120" t="s">
        <v>78</v>
      </c>
      <c r="P5976" s="124">
        <f t="shared" si="256"/>
        <v>0</v>
      </c>
    </row>
    <row r="5977" spans="1:25">
      <c r="A5977" s="116">
        <v>5977</v>
      </c>
      <c r="C5977" s="118">
        <f t="shared" si="255"/>
        <v>0</v>
      </c>
      <c r="E5977" s="120" t="s">
        <v>13291</v>
      </c>
      <c r="F5977" s="211" t="s">
        <v>7383</v>
      </c>
      <c r="G5977" s="119" t="s">
        <v>13292</v>
      </c>
      <c r="I5977" s="121" t="s">
        <v>30</v>
      </c>
      <c r="J5977" s="121" t="s">
        <v>9820</v>
      </c>
      <c r="K5977" s="120"/>
      <c r="L5977" s="120" t="s">
        <v>32</v>
      </c>
      <c r="M5977" s="120" t="s">
        <v>7068</v>
      </c>
      <c r="N5977" s="131">
        <v>43832</v>
      </c>
      <c r="P5977" s="124">
        <f t="shared" si="256"/>
        <v>0</v>
      </c>
      <c r="R5977" s="118">
        <f ca="1">TODAY()-N5977</f>
        <v>846</v>
      </c>
      <c r="S5977" s="120" t="s">
        <v>92</v>
      </c>
      <c r="T5977" s="126">
        <v>43832</v>
      </c>
      <c r="Y5977" s="116" t="s">
        <v>9952</v>
      </c>
    </row>
    <row r="5978" spans="1:25">
      <c r="A5978" s="116">
        <v>5978</v>
      </c>
      <c r="B5978" s="118">
        <v>2019</v>
      </c>
      <c r="C5978" s="118">
        <f t="shared" ref="C5978:C6041" si="257">IF(B5978&lt;&gt;0,MONTH(B5978),0)</f>
        <v>7</v>
      </c>
      <c r="D5978" s="120" t="s">
        <v>25</v>
      </c>
      <c r="E5978" s="120" t="s">
        <v>13293</v>
      </c>
      <c r="F5978" s="211" t="s">
        <v>13294</v>
      </c>
      <c r="G5978" s="119" t="s">
        <v>13295</v>
      </c>
      <c r="I5978" s="121" t="s">
        <v>30</v>
      </c>
      <c r="J5978" s="121" t="s">
        <v>9820</v>
      </c>
      <c r="K5978" s="120"/>
      <c r="L5978" s="120" t="s">
        <v>32</v>
      </c>
      <c r="M5978" s="120" t="s">
        <v>7068</v>
      </c>
      <c r="N5978" s="131">
        <v>43802</v>
      </c>
      <c r="O5978" s="131">
        <v>44293</v>
      </c>
      <c r="P5978" s="124">
        <f t="shared" ref="P5978:P6041" si="258">IF(O5978&lt;&gt;0,MONTH(O5978),0)</f>
        <v>4</v>
      </c>
      <c r="R5978" s="125">
        <f ca="1">TODAY()-O5978</f>
        <v>385</v>
      </c>
      <c r="S5978" s="120" t="s">
        <v>55</v>
      </c>
      <c r="Y5978" s="116" t="s">
        <v>141</v>
      </c>
    </row>
    <row r="5979" spans="1:25">
      <c r="A5979" s="116">
        <v>5979</v>
      </c>
      <c r="B5979" s="118">
        <v>2019</v>
      </c>
      <c r="C5979" s="118">
        <f t="shared" si="257"/>
        <v>7</v>
      </c>
      <c r="D5979" s="120" t="s">
        <v>25</v>
      </c>
      <c r="E5979" s="120" t="s">
        <v>13296</v>
      </c>
      <c r="F5979" s="211" t="s">
        <v>13297</v>
      </c>
      <c r="G5979" s="119" t="s">
        <v>13298</v>
      </c>
      <c r="I5979" s="121" t="s">
        <v>30</v>
      </c>
      <c r="J5979" s="121" t="s">
        <v>9820</v>
      </c>
      <c r="K5979" s="120"/>
      <c r="L5979" s="120" t="s">
        <v>32</v>
      </c>
      <c r="M5979" s="120" t="s">
        <v>7068</v>
      </c>
      <c r="N5979" s="131">
        <v>43803</v>
      </c>
      <c r="O5979" s="131">
        <v>44274</v>
      </c>
      <c r="P5979" s="124">
        <f t="shared" si="258"/>
        <v>3</v>
      </c>
      <c r="R5979" s="125">
        <f ca="1">TODAY()-O5979</f>
        <v>404</v>
      </c>
      <c r="S5979" s="120" t="s">
        <v>55</v>
      </c>
      <c r="Y5979" s="116" t="s">
        <v>141</v>
      </c>
    </row>
    <row r="5980" spans="1:25">
      <c r="A5980" s="116">
        <v>5980</v>
      </c>
      <c r="C5980" s="118">
        <f t="shared" si="257"/>
        <v>0</v>
      </c>
      <c r="E5980" s="120" t="s">
        <v>13299</v>
      </c>
      <c r="F5980" s="211" t="s">
        <v>10151</v>
      </c>
      <c r="G5980" s="119" t="s">
        <v>13298</v>
      </c>
      <c r="I5980" s="121" t="s">
        <v>30</v>
      </c>
      <c r="J5980" s="121" t="s">
        <v>9820</v>
      </c>
      <c r="K5980" s="120"/>
      <c r="L5980" s="120" t="s">
        <v>32</v>
      </c>
      <c r="M5980" s="120" t="s">
        <v>78</v>
      </c>
      <c r="P5980" s="124">
        <f t="shared" si="258"/>
        <v>0</v>
      </c>
    </row>
    <row r="5981" spans="1:25">
      <c r="A5981" s="116">
        <v>5981</v>
      </c>
      <c r="C5981" s="118">
        <f t="shared" si="257"/>
        <v>0</v>
      </c>
      <c r="E5981" s="120" t="s">
        <v>13300</v>
      </c>
      <c r="F5981" s="211" t="s">
        <v>6730</v>
      </c>
      <c r="G5981" s="119" t="s">
        <v>13301</v>
      </c>
      <c r="I5981" s="121" t="s">
        <v>30</v>
      </c>
      <c r="J5981" s="121" t="s">
        <v>9820</v>
      </c>
      <c r="K5981" s="120"/>
      <c r="L5981" s="120" t="s">
        <v>32</v>
      </c>
      <c r="M5981" s="120" t="s">
        <v>78</v>
      </c>
      <c r="P5981" s="124">
        <f t="shared" si="258"/>
        <v>0</v>
      </c>
    </row>
    <row r="5982" spans="1:25">
      <c r="A5982" s="116">
        <v>5982</v>
      </c>
      <c r="C5982" s="118">
        <f t="shared" si="257"/>
        <v>0</v>
      </c>
      <c r="E5982" s="120" t="s">
        <v>13302</v>
      </c>
      <c r="F5982" s="211" t="s">
        <v>7254</v>
      </c>
      <c r="G5982" s="119" t="s">
        <v>13303</v>
      </c>
      <c r="I5982" s="121" t="s">
        <v>30</v>
      </c>
      <c r="J5982" s="121" t="s">
        <v>12974</v>
      </c>
      <c r="K5982" s="120"/>
      <c r="L5982" s="120" t="s">
        <v>32</v>
      </c>
      <c r="M5982" s="120" t="s">
        <v>78</v>
      </c>
      <c r="P5982" s="124">
        <f t="shared" si="258"/>
        <v>0</v>
      </c>
    </row>
    <row r="5983" spans="1:25">
      <c r="A5983" s="116">
        <v>5983</v>
      </c>
      <c r="C5983" s="118">
        <f t="shared" si="257"/>
        <v>0</v>
      </c>
      <c r="E5983" s="120" t="s">
        <v>13304</v>
      </c>
      <c r="F5983" s="211" t="s">
        <v>6344</v>
      </c>
      <c r="G5983" s="119" t="s">
        <v>13305</v>
      </c>
      <c r="I5983" s="121" t="s">
        <v>30</v>
      </c>
      <c r="J5983" s="121" t="s">
        <v>12974</v>
      </c>
      <c r="K5983" s="120"/>
      <c r="L5983" s="120" t="s">
        <v>32</v>
      </c>
      <c r="M5983" s="120" t="s">
        <v>78</v>
      </c>
      <c r="P5983" s="124">
        <f t="shared" si="258"/>
        <v>0</v>
      </c>
    </row>
    <row r="5984" spans="1:25">
      <c r="A5984" s="116">
        <v>5984</v>
      </c>
      <c r="C5984" s="118">
        <f t="shared" si="257"/>
        <v>0</v>
      </c>
      <c r="E5984" s="120" t="s">
        <v>13306</v>
      </c>
      <c r="F5984" s="211" t="s">
        <v>6730</v>
      </c>
      <c r="G5984" s="119" t="s">
        <v>13307</v>
      </c>
      <c r="I5984" s="121" t="s">
        <v>30</v>
      </c>
      <c r="J5984" s="121" t="s">
        <v>9820</v>
      </c>
      <c r="K5984" s="120"/>
      <c r="L5984" s="120" t="s">
        <v>32</v>
      </c>
      <c r="M5984" s="120" t="s">
        <v>78</v>
      </c>
      <c r="P5984" s="124">
        <f t="shared" si="258"/>
        <v>0</v>
      </c>
    </row>
    <row r="5985" spans="1:25">
      <c r="A5985" s="116">
        <v>5985</v>
      </c>
      <c r="C5985" s="118">
        <f t="shared" si="257"/>
        <v>0</v>
      </c>
      <c r="E5985" s="120" t="s">
        <v>13308</v>
      </c>
      <c r="F5985" s="211" t="s">
        <v>122</v>
      </c>
      <c r="G5985" s="119" t="s">
        <v>13309</v>
      </c>
      <c r="J5985" s="121" t="s">
        <v>13310</v>
      </c>
      <c r="K5985" s="120"/>
      <c r="L5985" s="120" t="s">
        <v>32</v>
      </c>
      <c r="M5985" s="120" t="s">
        <v>7068</v>
      </c>
      <c r="N5985" s="131">
        <v>43802</v>
      </c>
      <c r="P5985" s="124">
        <f t="shared" si="258"/>
        <v>0</v>
      </c>
      <c r="R5985" s="118">
        <f ca="1">TODAY()-N5985</f>
        <v>876</v>
      </c>
      <c r="S5985" s="120" t="s">
        <v>55</v>
      </c>
      <c r="Y5985" s="116" t="s">
        <v>13311</v>
      </c>
    </row>
    <row r="5986" spans="1:25">
      <c r="A5986" s="116">
        <v>5986</v>
      </c>
      <c r="B5986" s="118">
        <v>2019</v>
      </c>
      <c r="C5986" s="118">
        <f t="shared" si="257"/>
        <v>7</v>
      </c>
      <c r="D5986" s="120" t="s">
        <v>25</v>
      </c>
      <c r="E5986" s="120" t="s">
        <v>13312</v>
      </c>
      <c r="F5986" s="211" t="s">
        <v>13313</v>
      </c>
      <c r="G5986" s="119" t="s">
        <v>13314</v>
      </c>
      <c r="I5986" s="121" t="s">
        <v>30</v>
      </c>
      <c r="J5986" s="121" t="s">
        <v>13315</v>
      </c>
      <c r="K5986" s="120"/>
      <c r="L5986" s="120" t="s">
        <v>32</v>
      </c>
      <c r="M5986" s="120" t="s">
        <v>7068</v>
      </c>
      <c r="N5986" s="131">
        <v>43802</v>
      </c>
      <c r="O5986" s="131">
        <v>44293</v>
      </c>
      <c r="P5986" s="124">
        <f t="shared" si="258"/>
        <v>4</v>
      </c>
      <c r="R5986" s="125">
        <f ca="1">TODAY()-O5986</f>
        <v>385</v>
      </c>
      <c r="S5986" s="120" t="s">
        <v>55</v>
      </c>
      <c r="Y5986" s="116" t="s">
        <v>141</v>
      </c>
    </row>
    <row r="5987" spans="1:25">
      <c r="A5987" s="116">
        <v>5987</v>
      </c>
      <c r="C5987" s="118">
        <f t="shared" si="257"/>
        <v>0</v>
      </c>
      <c r="E5987" s="120" t="s">
        <v>13316</v>
      </c>
      <c r="F5987" s="211" t="s">
        <v>6344</v>
      </c>
      <c r="G5987" s="119" t="s">
        <v>13317</v>
      </c>
      <c r="I5987" s="121" t="s">
        <v>30</v>
      </c>
      <c r="J5987" s="121" t="s">
        <v>13173</v>
      </c>
      <c r="K5987" s="120"/>
      <c r="L5987" s="120" t="s">
        <v>32</v>
      </c>
      <c r="M5987" s="120" t="s">
        <v>78</v>
      </c>
      <c r="P5987" s="124">
        <f t="shared" si="258"/>
        <v>0</v>
      </c>
    </row>
    <row r="5988" spans="1:25">
      <c r="A5988" s="116">
        <v>5988</v>
      </c>
      <c r="C5988" s="118">
        <f t="shared" si="257"/>
        <v>0</v>
      </c>
      <c r="E5988" s="120" t="s">
        <v>13318</v>
      </c>
      <c r="F5988" s="211" t="s">
        <v>6344</v>
      </c>
      <c r="G5988" s="119" t="s">
        <v>13319</v>
      </c>
      <c r="I5988" s="121" t="s">
        <v>30</v>
      </c>
      <c r="J5988" s="121" t="s">
        <v>12962</v>
      </c>
      <c r="K5988" s="120"/>
      <c r="L5988" s="120" t="s">
        <v>32</v>
      </c>
      <c r="M5988" s="120" t="s">
        <v>78</v>
      </c>
      <c r="P5988" s="124">
        <f t="shared" si="258"/>
        <v>0</v>
      </c>
    </row>
    <row r="5989" spans="1:25">
      <c r="A5989" s="116">
        <v>5989</v>
      </c>
      <c r="C5989" s="118">
        <f t="shared" si="257"/>
        <v>0</v>
      </c>
      <c r="E5989" s="120" t="s">
        <v>13320</v>
      </c>
      <c r="F5989" s="211" t="s">
        <v>13321</v>
      </c>
      <c r="G5989" s="119" t="s">
        <v>528</v>
      </c>
      <c r="I5989" s="121" t="s">
        <v>30</v>
      </c>
      <c r="J5989" s="121" t="s">
        <v>9820</v>
      </c>
      <c r="K5989" s="120"/>
      <c r="L5989" s="120" t="s">
        <v>32</v>
      </c>
      <c r="M5989" s="120" t="s">
        <v>7068</v>
      </c>
      <c r="N5989" s="131">
        <v>43833</v>
      </c>
      <c r="P5989" s="124">
        <f t="shared" si="258"/>
        <v>0</v>
      </c>
      <c r="R5989" s="118">
        <f ca="1">TODAY()-N5989</f>
        <v>845</v>
      </c>
      <c r="S5989" s="120" t="s">
        <v>92</v>
      </c>
      <c r="T5989" s="126">
        <v>43833</v>
      </c>
      <c r="Y5989" s="116" t="s">
        <v>9952</v>
      </c>
    </row>
    <row r="5990" spans="1:25">
      <c r="A5990" s="116">
        <v>5990</v>
      </c>
      <c r="C5990" s="118">
        <f t="shared" si="257"/>
        <v>0</v>
      </c>
      <c r="E5990" s="120" t="s">
        <v>13322</v>
      </c>
      <c r="F5990" s="211" t="s">
        <v>13323</v>
      </c>
      <c r="G5990" s="119" t="s">
        <v>13324</v>
      </c>
      <c r="I5990" s="121" t="s">
        <v>30</v>
      </c>
      <c r="J5990" s="121" t="s">
        <v>9820</v>
      </c>
      <c r="K5990" s="120"/>
      <c r="L5990" s="120" t="s">
        <v>32</v>
      </c>
      <c r="M5990" s="120" t="s">
        <v>78</v>
      </c>
      <c r="P5990" s="124">
        <f t="shared" si="258"/>
        <v>0</v>
      </c>
    </row>
    <row r="5991" spans="1:25">
      <c r="A5991" s="116">
        <v>5991</v>
      </c>
      <c r="C5991" s="118">
        <f t="shared" si="257"/>
        <v>0</v>
      </c>
      <c r="E5991" s="120" t="s">
        <v>13325</v>
      </c>
      <c r="F5991" s="211" t="s">
        <v>1372</v>
      </c>
      <c r="G5991" s="119" t="s">
        <v>13326</v>
      </c>
      <c r="I5991" s="121" t="s">
        <v>30</v>
      </c>
      <c r="J5991" s="121" t="s">
        <v>9820</v>
      </c>
      <c r="K5991" s="120"/>
      <c r="L5991" s="120" t="s">
        <v>32</v>
      </c>
      <c r="M5991" s="120" t="s">
        <v>7068</v>
      </c>
      <c r="N5991" s="131">
        <v>43809</v>
      </c>
      <c r="P5991" s="124">
        <f t="shared" si="258"/>
        <v>0</v>
      </c>
      <c r="R5991" s="118">
        <f ca="1">TODAY()-N5991</f>
        <v>869</v>
      </c>
      <c r="S5991" s="120" t="s">
        <v>92</v>
      </c>
      <c r="T5991" s="126">
        <v>43836</v>
      </c>
      <c r="Y5991" s="116" t="s">
        <v>9952</v>
      </c>
    </row>
    <row r="5992" spans="1:25">
      <c r="A5992" s="116">
        <v>5992</v>
      </c>
      <c r="C5992" s="118">
        <f t="shared" si="257"/>
        <v>0</v>
      </c>
      <c r="E5992" s="120" t="s">
        <v>13327</v>
      </c>
      <c r="F5992" s="211" t="s">
        <v>13328</v>
      </c>
      <c r="G5992" s="119" t="s">
        <v>4184</v>
      </c>
      <c r="I5992" s="121" t="s">
        <v>30</v>
      </c>
      <c r="J5992" s="121" t="s">
        <v>9820</v>
      </c>
      <c r="K5992" s="120"/>
      <c r="L5992" s="120" t="s">
        <v>32</v>
      </c>
      <c r="M5992" s="120" t="s">
        <v>7068</v>
      </c>
      <c r="N5992" s="131">
        <v>43802</v>
      </c>
      <c r="P5992" s="124">
        <f t="shared" si="258"/>
        <v>0</v>
      </c>
      <c r="R5992" s="118">
        <f ca="1">TODAY()-N5992</f>
        <v>876</v>
      </c>
      <c r="S5992" s="120" t="s">
        <v>135</v>
      </c>
      <c r="T5992" s="126">
        <v>43816</v>
      </c>
      <c r="Y5992" s="116" t="s">
        <v>13329</v>
      </c>
    </row>
    <row r="5993" spans="1:25" ht="27.6">
      <c r="A5993" s="116">
        <v>5993</v>
      </c>
      <c r="C5993" s="118">
        <f t="shared" si="257"/>
        <v>0</v>
      </c>
      <c r="E5993" s="120" t="s">
        <v>13330</v>
      </c>
      <c r="F5993" s="211" t="s">
        <v>13331</v>
      </c>
      <c r="G5993" s="119" t="s">
        <v>13332</v>
      </c>
      <c r="J5993" s="121" t="s">
        <v>13223</v>
      </c>
      <c r="K5993" s="120"/>
      <c r="L5993" s="120" t="s">
        <v>32</v>
      </c>
      <c r="M5993" s="120" t="s">
        <v>78</v>
      </c>
      <c r="P5993" s="124">
        <f t="shared" si="258"/>
        <v>0</v>
      </c>
    </row>
    <row r="5994" spans="1:25">
      <c r="A5994" s="116">
        <v>5994</v>
      </c>
      <c r="B5994" s="118">
        <v>2019</v>
      </c>
      <c r="C5994" s="118">
        <f t="shared" si="257"/>
        <v>7</v>
      </c>
      <c r="D5994" s="120" t="s">
        <v>25</v>
      </c>
      <c r="E5994" s="120" t="s">
        <v>13333</v>
      </c>
      <c r="F5994" s="211" t="s">
        <v>13334</v>
      </c>
      <c r="G5994" s="119" t="s">
        <v>13335</v>
      </c>
      <c r="I5994" s="121" t="s">
        <v>30</v>
      </c>
      <c r="J5994" s="121" t="s">
        <v>12962</v>
      </c>
      <c r="K5994" s="120"/>
      <c r="L5994" s="120" t="s">
        <v>32</v>
      </c>
      <c r="M5994" s="120" t="s">
        <v>7068</v>
      </c>
      <c r="N5994" s="131">
        <v>43803</v>
      </c>
      <c r="O5994" s="131">
        <v>44274</v>
      </c>
      <c r="P5994" s="124">
        <f t="shared" si="258"/>
        <v>3</v>
      </c>
      <c r="R5994" s="125">
        <f ca="1">TODAY()-O5994</f>
        <v>404</v>
      </c>
      <c r="S5994" s="120" t="s">
        <v>55</v>
      </c>
      <c r="Y5994" s="116" t="s">
        <v>141</v>
      </c>
    </row>
    <row r="5995" spans="1:25">
      <c r="A5995" s="116">
        <v>5995</v>
      </c>
      <c r="C5995" s="118">
        <f t="shared" si="257"/>
        <v>0</v>
      </c>
      <c r="E5995" s="120" t="s">
        <v>13336</v>
      </c>
      <c r="F5995" s="211" t="s">
        <v>122</v>
      </c>
      <c r="G5995" s="119" t="s">
        <v>13337</v>
      </c>
      <c r="I5995" s="121" t="s">
        <v>30</v>
      </c>
      <c r="J5995" s="121" t="s">
        <v>12962</v>
      </c>
      <c r="K5995" s="120"/>
      <c r="L5995" s="120" t="s">
        <v>32</v>
      </c>
      <c r="M5995" s="120" t="s">
        <v>7068</v>
      </c>
      <c r="N5995" s="131">
        <v>43802</v>
      </c>
      <c r="P5995" s="124">
        <f t="shared" si="258"/>
        <v>0</v>
      </c>
      <c r="R5995" s="118">
        <f ca="1">TODAY()-N5995</f>
        <v>876</v>
      </c>
      <c r="S5995" s="120" t="s">
        <v>92</v>
      </c>
      <c r="T5995" s="126">
        <v>43802</v>
      </c>
      <c r="Y5995" s="116" t="s">
        <v>7314</v>
      </c>
    </row>
    <row r="5996" spans="1:25">
      <c r="A5996" s="116">
        <v>5996</v>
      </c>
      <c r="C5996" s="118">
        <f t="shared" si="257"/>
        <v>0</v>
      </c>
      <c r="E5996" s="120" t="s">
        <v>13338</v>
      </c>
      <c r="F5996" s="211" t="s">
        <v>13339</v>
      </c>
      <c r="G5996" s="119" t="s">
        <v>13340</v>
      </c>
      <c r="I5996" s="121" t="s">
        <v>30</v>
      </c>
      <c r="J5996" s="121" t="s">
        <v>13016</v>
      </c>
      <c r="K5996" s="120"/>
      <c r="L5996" s="120" t="s">
        <v>32</v>
      </c>
      <c r="M5996" s="120" t="s">
        <v>7068</v>
      </c>
      <c r="N5996" s="131">
        <v>43802</v>
      </c>
      <c r="P5996" s="124">
        <f t="shared" si="258"/>
        <v>0</v>
      </c>
      <c r="R5996" s="118">
        <f ca="1">TODAY()-N5996</f>
        <v>876</v>
      </c>
      <c r="S5996" s="120" t="s">
        <v>92</v>
      </c>
      <c r="T5996" s="126">
        <v>43802</v>
      </c>
      <c r="Y5996" s="116" t="s">
        <v>7314</v>
      </c>
    </row>
    <row r="5997" spans="1:25" ht="27.6">
      <c r="A5997" s="116">
        <v>5997</v>
      </c>
      <c r="C5997" s="118">
        <f t="shared" si="257"/>
        <v>0</v>
      </c>
      <c r="E5997" s="120" t="s">
        <v>13341</v>
      </c>
      <c r="F5997" s="211" t="s">
        <v>13342</v>
      </c>
      <c r="G5997" s="119" t="s">
        <v>13343</v>
      </c>
      <c r="I5997" s="121" t="s">
        <v>30</v>
      </c>
      <c r="J5997" s="121" t="s">
        <v>12996</v>
      </c>
      <c r="K5997" s="120"/>
      <c r="L5997" s="120" t="s">
        <v>32</v>
      </c>
      <c r="M5997" s="120" t="s">
        <v>78</v>
      </c>
      <c r="P5997" s="124">
        <f t="shared" si="258"/>
        <v>0</v>
      </c>
    </row>
    <row r="5998" spans="1:25">
      <c r="A5998" s="116">
        <v>5998</v>
      </c>
      <c r="C5998" s="118">
        <f t="shared" si="257"/>
        <v>0</v>
      </c>
      <c r="E5998" s="120" t="s">
        <v>13344</v>
      </c>
      <c r="F5998" s="211" t="s">
        <v>13345</v>
      </c>
      <c r="G5998" s="119" t="s">
        <v>13346</v>
      </c>
      <c r="I5998" s="121" t="s">
        <v>30</v>
      </c>
      <c r="J5998" s="121" t="s">
        <v>12996</v>
      </c>
      <c r="K5998" s="120"/>
      <c r="L5998" s="120" t="s">
        <v>32</v>
      </c>
      <c r="M5998" s="120" t="s">
        <v>7068</v>
      </c>
      <c r="N5998" s="131">
        <v>43815</v>
      </c>
      <c r="P5998" s="124">
        <f t="shared" si="258"/>
        <v>0</v>
      </c>
      <c r="R5998" s="118">
        <f ca="1">TODAY()-N5998</f>
        <v>863</v>
      </c>
      <c r="S5998" s="120" t="s">
        <v>135</v>
      </c>
      <c r="T5998" s="126">
        <v>43816</v>
      </c>
      <c r="Y5998" s="116" t="s">
        <v>13347</v>
      </c>
    </row>
    <row r="5999" spans="1:25" ht="27.6">
      <c r="A5999" s="116">
        <v>5999</v>
      </c>
      <c r="C5999" s="118">
        <f t="shared" si="257"/>
        <v>0</v>
      </c>
      <c r="E5999" s="120" t="s">
        <v>13348</v>
      </c>
      <c r="F5999" s="211" t="s">
        <v>13349</v>
      </c>
      <c r="G5999" s="119" t="s">
        <v>13350</v>
      </c>
      <c r="I5999" s="121" t="s">
        <v>30</v>
      </c>
      <c r="J5999" s="121" t="s">
        <v>9820</v>
      </c>
      <c r="K5999" s="120"/>
      <c r="L5999" s="120" t="s">
        <v>32</v>
      </c>
      <c r="M5999" s="120" t="s">
        <v>78</v>
      </c>
      <c r="P5999" s="124">
        <f t="shared" si="258"/>
        <v>0</v>
      </c>
    </row>
    <row r="6000" spans="1:25">
      <c r="A6000" s="116">
        <v>6000</v>
      </c>
      <c r="B6000" s="118">
        <v>2019</v>
      </c>
      <c r="C6000" s="118">
        <f t="shared" si="257"/>
        <v>7</v>
      </c>
      <c r="D6000" s="120" t="s">
        <v>25</v>
      </c>
      <c r="E6000" s="120" t="s">
        <v>13351</v>
      </c>
      <c r="F6000" s="211" t="s">
        <v>13352</v>
      </c>
      <c r="G6000" s="119" t="s">
        <v>13353</v>
      </c>
      <c r="I6000" s="121" t="s">
        <v>30</v>
      </c>
      <c r="J6000" s="121" t="s">
        <v>9820</v>
      </c>
      <c r="K6000" s="120"/>
      <c r="L6000" s="120" t="s">
        <v>32</v>
      </c>
      <c r="M6000" s="120" t="s">
        <v>7068</v>
      </c>
      <c r="N6000" s="131">
        <v>43805</v>
      </c>
      <c r="O6000" s="131">
        <v>44274</v>
      </c>
      <c r="P6000" s="124">
        <f t="shared" si="258"/>
        <v>3</v>
      </c>
      <c r="R6000" s="125">
        <f ca="1">TODAY()-O6000</f>
        <v>404</v>
      </c>
      <c r="S6000" s="120" t="s">
        <v>55</v>
      </c>
      <c r="Y6000" s="116" t="s">
        <v>141</v>
      </c>
    </row>
    <row r="6001" spans="1:25">
      <c r="A6001" s="116">
        <v>6001</v>
      </c>
      <c r="C6001" s="118">
        <f t="shared" si="257"/>
        <v>0</v>
      </c>
      <c r="E6001" s="120" t="s">
        <v>13354</v>
      </c>
      <c r="F6001" s="211" t="s">
        <v>122</v>
      </c>
      <c r="G6001" s="119" t="s">
        <v>13355</v>
      </c>
      <c r="I6001" s="121" t="s">
        <v>30</v>
      </c>
      <c r="J6001" s="121" t="s">
        <v>9820</v>
      </c>
      <c r="K6001" s="120"/>
      <c r="L6001" s="120" t="s">
        <v>32</v>
      </c>
      <c r="M6001" s="120" t="s">
        <v>78</v>
      </c>
      <c r="P6001" s="124">
        <f t="shared" si="258"/>
        <v>0</v>
      </c>
    </row>
    <row r="6002" spans="1:25" ht="27.6">
      <c r="A6002" s="116">
        <v>6002</v>
      </c>
      <c r="C6002" s="118">
        <f t="shared" si="257"/>
        <v>0</v>
      </c>
      <c r="E6002" s="120" t="s">
        <v>13356</v>
      </c>
      <c r="F6002" s="211" t="s">
        <v>13357</v>
      </c>
      <c r="G6002" s="119" t="s">
        <v>13358</v>
      </c>
      <c r="I6002" s="121" t="s">
        <v>30</v>
      </c>
      <c r="J6002" s="121" t="s">
        <v>9820</v>
      </c>
      <c r="K6002" s="120"/>
      <c r="L6002" s="120" t="s">
        <v>32</v>
      </c>
      <c r="M6002" s="120" t="s">
        <v>78</v>
      </c>
      <c r="P6002" s="124">
        <f t="shared" si="258"/>
        <v>0</v>
      </c>
    </row>
    <row r="6003" spans="1:25">
      <c r="A6003" s="116">
        <v>6003</v>
      </c>
      <c r="B6003" s="118">
        <v>2019</v>
      </c>
      <c r="C6003" s="118">
        <f t="shared" si="257"/>
        <v>7</v>
      </c>
      <c r="D6003" s="120" t="s">
        <v>25</v>
      </c>
      <c r="E6003" s="120" t="s">
        <v>13359</v>
      </c>
      <c r="F6003" s="211" t="s">
        <v>13360</v>
      </c>
      <c r="G6003" s="119" t="s">
        <v>13361</v>
      </c>
      <c r="I6003" s="121" t="s">
        <v>30</v>
      </c>
      <c r="J6003" s="121" t="s">
        <v>9820</v>
      </c>
      <c r="K6003" s="120"/>
      <c r="L6003" s="120" t="s">
        <v>32</v>
      </c>
      <c r="M6003" s="120" t="s">
        <v>7068</v>
      </c>
      <c r="N6003" s="131">
        <v>43819</v>
      </c>
      <c r="O6003" s="131">
        <v>44274</v>
      </c>
      <c r="P6003" s="124">
        <f t="shared" si="258"/>
        <v>3</v>
      </c>
      <c r="R6003" s="125">
        <f ca="1">TODAY()-O6003</f>
        <v>404</v>
      </c>
      <c r="S6003" s="120" t="s">
        <v>55</v>
      </c>
      <c r="Y6003" s="116" t="s">
        <v>1937</v>
      </c>
    </row>
    <row r="6004" spans="1:25">
      <c r="A6004" s="116">
        <v>6004</v>
      </c>
      <c r="C6004" s="118">
        <f t="shared" si="257"/>
        <v>0</v>
      </c>
      <c r="E6004" s="120" t="s">
        <v>13362</v>
      </c>
      <c r="F6004" s="211" t="s">
        <v>2439</v>
      </c>
      <c r="G6004" s="119" t="s">
        <v>13363</v>
      </c>
      <c r="I6004" s="121" t="s">
        <v>30</v>
      </c>
      <c r="J6004" s="121" t="s">
        <v>9820</v>
      </c>
      <c r="K6004" s="120"/>
      <c r="L6004" s="120" t="s">
        <v>32</v>
      </c>
      <c r="M6004" s="120" t="s">
        <v>78</v>
      </c>
      <c r="P6004" s="124">
        <f t="shared" si="258"/>
        <v>0</v>
      </c>
    </row>
    <row r="6005" spans="1:25">
      <c r="A6005" s="116">
        <v>6005</v>
      </c>
      <c r="B6005" s="118">
        <v>2019</v>
      </c>
      <c r="C6005" s="118">
        <f t="shared" si="257"/>
        <v>7</v>
      </c>
      <c r="D6005" s="120" t="s">
        <v>25</v>
      </c>
      <c r="E6005" s="120" t="s">
        <v>13364</v>
      </c>
      <c r="F6005" s="211" t="s">
        <v>13365</v>
      </c>
      <c r="G6005" s="119" t="s">
        <v>13366</v>
      </c>
      <c r="I6005" s="121" t="s">
        <v>30</v>
      </c>
      <c r="J6005" s="121" t="s">
        <v>12962</v>
      </c>
      <c r="K6005" s="120"/>
      <c r="L6005" s="120" t="s">
        <v>32</v>
      </c>
      <c r="M6005" s="120" t="s">
        <v>7068</v>
      </c>
      <c r="N6005" s="131">
        <v>43802</v>
      </c>
      <c r="O6005" s="131">
        <v>44274</v>
      </c>
      <c r="P6005" s="124">
        <f t="shared" si="258"/>
        <v>3</v>
      </c>
      <c r="R6005" s="125">
        <f ca="1">TODAY()-O6005</f>
        <v>404</v>
      </c>
      <c r="S6005" s="120" t="s">
        <v>55</v>
      </c>
      <c r="Y6005" s="116" t="s">
        <v>141</v>
      </c>
    </row>
    <row r="6006" spans="1:25">
      <c r="A6006" s="116">
        <v>6006</v>
      </c>
      <c r="B6006" s="118">
        <v>2019</v>
      </c>
      <c r="C6006" s="118">
        <f t="shared" si="257"/>
        <v>7</v>
      </c>
      <c r="D6006" s="120" t="s">
        <v>25</v>
      </c>
      <c r="E6006" s="120" t="s">
        <v>13367</v>
      </c>
      <c r="F6006" s="211" t="s">
        <v>1462</v>
      </c>
      <c r="G6006" s="119" t="s">
        <v>13368</v>
      </c>
      <c r="H6006" s="121" t="s">
        <v>41</v>
      </c>
      <c r="I6006" s="121" t="s">
        <v>42</v>
      </c>
      <c r="J6006" s="121" t="s">
        <v>13369</v>
      </c>
      <c r="K6006" s="120"/>
      <c r="L6006" s="120" t="s">
        <v>32</v>
      </c>
      <c r="M6006" s="120" t="s">
        <v>7068</v>
      </c>
      <c r="N6006" s="131">
        <v>43802</v>
      </c>
      <c r="O6006" s="131">
        <v>44333</v>
      </c>
      <c r="P6006" s="124">
        <f t="shared" si="258"/>
        <v>5</v>
      </c>
      <c r="R6006" s="125">
        <f ca="1">TODAY()-O6006</f>
        <v>345</v>
      </c>
      <c r="S6006" s="120" t="s">
        <v>55</v>
      </c>
      <c r="Y6006" s="116" t="s">
        <v>13370</v>
      </c>
    </row>
    <row r="6007" spans="1:25">
      <c r="A6007" s="116">
        <v>6007</v>
      </c>
      <c r="B6007" s="118">
        <v>2019</v>
      </c>
      <c r="C6007" s="118">
        <f t="shared" si="257"/>
        <v>7</v>
      </c>
      <c r="D6007" s="120" t="s">
        <v>25</v>
      </c>
      <c r="E6007" s="120" t="s">
        <v>13371</v>
      </c>
      <c r="F6007" s="211" t="s">
        <v>11444</v>
      </c>
      <c r="G6007" s="119" t="s">
        <v>13372</v>
      </c>
      <c r="I6007" s="121" t="s">
        <v>30</v>
      </c>
      <c r="J6007" s="121" t="s">
        <v>12962</v>
      </c>
      <c r="K6007" s="120"/>
      <c r="L6007" s="120" t="s">
        <v>32</v>
      </c>
      <c r="M6007" s="120" t="s">
        <v>7068</v>
      </c>
      <c r="N6007" s="131">
        <v>43802</v>
      </c>
      <c r="O6007" s="131">
        <v>44274</v>
      </c>
      <c r="P6007" s="124">
        <f t="shared" si="258"/>
        <v>3</v>
      </c>
      <c r="R6007" s="125">
        <f ca="1">TODAY()-O6007</f>
        <v>404</v>
      </c>
      <c r="S6007" s="120" t="s">
        <v>55</v>
      </c>
      <c r="Y6007" s="116" t="s">
        <v>141</v>
      </c>
    </row>
    <row r="6008" spans="1:25">
      <c r="A6008" s="116">
        <v>6008</v>
      </c>
      <c r="B6008" s="118">
        <v>2019</v>
      </c>
      <c r="C6008" s="118">
        <f t="shared" si="257"/>
        <v>7</v>
      </c>
      <c r="D6008" s="120" t="s">
        <v>25</v>
      </c>
      <c r="E6008" s="120" t="s">
        <v>13373</v>
      </c>
      <c r="F6008" s="211" t="s">
        <v>6344</v>
      </c>
      <c r="G6008" s="119" t="s">
        <v>13374</v>
      </c>
      <c r="I6008" s="121" t="s">
        <v>30</v>
      </c>
      <c r="J6008" s="121" t="s">
        <v>9820</v>
      </c>
      <c r="K6008" s="120"/>
      <c r="L6008" s="120" t="s">
        <v>32</v>
      </c>
      <c r="M6008" s="120" t="s">
        <v>7068</v>
      </c>
      <c r="N6008" s="131">
        <v>43802</v>
      </c>
      <c r="O6008" s="131">
        <v>44273</v>
      </c>
      <c r="P6008" s="124">
        <f t="shared" si="258"/>
        <v>3</v>
      </c>
      <c r="R6008" s="125">
        <f ca="1">TODAY()-O6008</f>
        <v>405</v>
      </c>
      <c r="S6008" s="120" t="s">
        <v>55</v>
      </c>
      <c r="Y6008" s="116" t="s">
        <v>141</v>
      </c>
    </row>
    <row r="6009" spans="1:25">
      <c r="A6009" s="116">
        <v>6009</v>
      </c>
      <c r="C6009" s="118">
        <f t="shared" si="257"/>
        <v>0</v>
      </c>
      <c r="E6009" s="120" t="s">
        <v>13375</v>
      </c>
      <c r="F6009" s="211" t="s">
        <v>13376</v>
      </c>
      <c r="G6009" s="119" t="s">
        <v>13377</v>
      </c>
      <c r="I6009" s="121" t="s">
        <v>30</v>
      </c>
      <c r="J6009" s="121" t="s">
        <v>13173</v>
      </c>
      <c r="K6009" s="120"/>
      <c r="L6009" s="120" t="s">
        <v>32</v>
      </c>
      <c r="M6009" s="120" t="s">
        <v>7068</v>
      </c>
      <c r="P6009" s="124">
        <f t="shared" si="258"/>
        <v>0</v>
      </c>
      <c r="Y6009" s="116" t="s">
        <v>356</v>
      </c>
    </row>
    <row r="6010" spans="1:25">
      <c r="A6010" s="116">
        <v>6010</v>
      </c>
      <c r="C6010" s="118">
        <f t="shared" si="257"/>
        <v>0</v>
      </c>
      <c r="E6010" s="120" t="s">
        <v>13378</v>
      </c>
      <c r="F6010" s="211" t="s">
        <v>13379</v>
      </c>
      <c r="G6010" s="119" t="s">
        <v>13380</v>
      </c>
      <c r="I6010" s="121" t="s">
        <v>30</v>
      </c>
      <c r="J6010" s="121" t="s">
        <v>9820</v>
      </c>
      <c r="K6010" s="120"/>
      <c r="L6010" s="120" t="s">
        <v>32</v>
      </c>
      <c r="M6010" s="120" t="s">
        <v>78</v>
      </c>
      <c r="P6010" s="124">
        <f t="shared" si="258"/>
        <v>0</v>
      </c>
    </row>
    <row r="6011" spans="1:25">
      <c r="A6011" s="116">
        <v>6011</v>
      </c>
      <c r="C6011" s="118">
        <f t="shared" si="257"/>
        <v>0</v>
      </c>
      <c r="E6011" s="120" t="s">
        <v>13381</v>
      </c>
      <c r="F6011" s="211" t="s">
        <v>13382</v>
      </c>
      <c r="G6011" s="119" t="s">
        <v>13380</v>
      </c>
      <c r="I6011" s="121" t="s">
        <v>30</v>
      </c>
      <c r="J6011" s="121" t="s">
        <v>12962</v>
      </c>
      <c r="K6011" s="120"/>
      <c r="L6011" s="120" t="s">
        <v>32</v>
      </c>
      <c r="M6011" s="120" t="s">
        <v>78</v>
      </c>
      <c r="P6011" s="124">
        <f t="shared" si="258"/>
        <v>0</v>
      </c>
    </row>
    <row r="6012" spans="1:25">
      <c r="A6012" s="116">
        <v>6012</v>
      </c>
      <c r="C6012" s="118">
        <f t="shared" si="257"/>
        <v>0</v>
      </c>
      <c r="E6012" s="120" t="s">
        <v>13383</v>
      </c>
      <c r="F6012" s="211" t="s">
        <v>10655</v>
      </c>
      <c r="G6012" s="119" t="s">
        <v>13380</v>
      </c>
      <c r="I6012" s="121" t="s">
        <v>30</v>
      </c>
      <c r="J6012" s="121" t="s">
        <v>9820</v>
      </c>
      <c r="K6012" s="120"/>
      <c r="L6012" s="120" t="s">
        <v>32</v>
      </c>
      <c r="M6012" s="120" t="s">
        <v>78</v>
      </c>
      <c r="P6012" s="124">
        <f t="shared" si="258"/>
        <v>0</v>
      </c>
    </row>
    <row r="6013" spans="1:25">
      <c r="A6013" s="116">
        <v>6013</v>
      </c>
      <c r="B6013" s="118">
        <v>2019</v>
      </c>
      <c r="C6013" s="118">
        <f t="shared" si="257"/>
        <v>7</v>
      </c>
      <c r="D6013" s="120" t="s">
        <v>25</v>
      </c>
      <c r="E6013" s="120" t="s">
        <v>13384</v>
      </c>
      <c r="F6013" s="211" t="s">
        <v>13385</v>
      </c>
      <c r="G6013" s="119" t="s">
        <v>4142</v>
      </c>
      <c r="I6013" s="121" t="s">
        <v>30</v>
      </c>
      <c r="J6013" s="121" t="s">
        <v>13173</v>
      </c>
      <c r="K6013" s="120"/>
      <c r="L6013" s="120" t="s">
        <v>32</v>
      </c>
      <c r="M6013" s="120" t="s">
        <v>7068</v>
      </c>
      <c r="N6013" s="131">
        <v>43815</v>
      </c>
      <c r="O6013" s="131">
        <v>44274</v>
      </c>
      <c r="P6013" s="124">
        <f t="shared" si="258"/>
        <v>3</v>
      </c>
      <c r="R6013" s="125">
        <f ca="1">TODAY()-O6013</f>
        <v>404</v>
      </c>
      <c r="S6013" s="120" t="s">
        <v>55</v>
      </c>
      <c r="Y6013" s="116" t="s">
        <v>141</v>
      </c>
    </row>
    <row r="6014" spans="1:25">
      <c r="A6014" s="116">
        <v>6014</v>
      </c>
      <c r="C6014" s="118">
        <f t="shared" si="257"/>
        <v>0</v>
      </c>
      <c r="E6014" s="120" t="s">
        <v>13386</v>
      </c>
      <c r="F6014" s="211" t="s">
        <v>13387</v>
      </c>
      <c r="G6014" s="119" t="s">
        <v>4142</v>
      </c>
      <c r="I6014" s="121" t="s">
        <v>30</v>
      </c>
      <c r="J6014" s="121" t="s">
        <v>13173</v>
      </c>
      <c r="K6014" s="120"/>
      <c r="L6014" s="120" t="s">
        <v>32</v>
      </c>
      <c r="M6014" s="120" t="s">
        <v>78</v>
      </c>
      <c r="P6014" s="124">
        <f t="shared" si="258"/>
        <v>0</v>
      </c>
    </row>
    <row r="6015" spans="1:25">
      <c r="A6015" s="116">
        <v>6015</v>
      </c>
      <c r="B6015" s="118">
        <v>2019</v>
      </c>
      <c r="C6015" s="118">
        <f t="shared" si="257"/>
        <v>7</v>
      </c>
      <c r="D6015" s="120" t="s">
        <v>25</v>
      </c>
      <c r="E6015" s="120" t="s">
        <v>13388</v>
      </c>
      <c r="F6015" s="211" t="s">
        <v>10151</v>
      </c>
      <c r="G6015" s="119" t="s">
        <v>13389</v>
      </c>
      <c r="I6015" s="121" t="s">
        <v>30</v>
      </c>
      <c r="J6015" s="121" t="s">
        <v>9820</v>
      </c>
      <c r="K6015" s="120"/>
      <c r="L6015" s="120" t="s">
        <v>32</v>
      </c>
      <c r="M6015" s="120" t="s">
        <v>7068</v>
      </c>
      <c r="N6015" s="131">
        <v>43809</v>
      </c>
      <c r="O6015" s="131">
        <v>44274</v>
      </c>
      <c r="P6015" s="124">
        <f t="shared" si="258"/>
        <v>3</v>
      </c>
      <c r="R6015" s="125">
        <f ca="1">TODAY()-O6015</f>
        <v>404</v>
      </c>
      <c r="S6015" s="120" t="s">
        <v>55</v>
      </c>
      <c r="Y6015" s="116" t="s">
        <v>141</v>
      </c>
    </row>
    <row r="6016" spans="1:25" ht="27.6">
      <c r="A6016" s="116">
        <v>6016</v>
      </c>
      <c r="C6016" s="118">
        <f t="shared" si="257"/>
        <v>0</v>
      </c>
      <c r="E6016" s="120" t="s">
        <v>13390</v>
      </c>
      <c r="F6016" s="211" t="s">
        <v>13391</v>
      </c>
      <c r="G6016" s="119" t="s">
        <v>9028</v>
      </c>
      <c r="I6016" s="121" t="s">
        <v>30</v>
      </c>
      <c r="J6016" s="121" t="s">
        <v>9820</v>
      </c>
      <c r="K6016" s="120"/>
      <c r="L6016" s="120" t="s">
        <v>32</v>
      </c>
      <c r="M6016" s="120" t="s">
        <v>78</v>
      </c>
      <c r="P6016" s="124">
        <f t="shared" si="258"/>
        <v>0</v>
      </c>
    </row>
    <row r="6017" spans="1:25">
      <c r="A6017" s="116">
        <v>6017</v>
      </c>
      <c r="C6017" s="118">
        <f t="shared" si="257"/>
        <v>0</v>
      </c>
      <c r="E6017" s="120" t="s">
        <v>13392</v>
      </c>
      <c r="F6017" s="211" t="s">
        <v>13393</v>
      </c>
      <c r="G6017" s="119" t="s">
        <v>9028</v>
      </c>
      <c r="I6017" s="121" t="s">
        <v>30</v>
      </c>
      <c r="J6017" s="121" t="s">
        <v>9820</v>
      </c>
      <c r="K6017" s="120"/>
      <c r="L6017" s="120" t="s">
        <v>32</v>
      </c>
      <c r="M6017" s="120" t="s">
        <v>78</v>
      </c>
      <c r="P6017" s="124">
        <f t="shared" si="258"/>
        <v>0</v>
      </c>
    </row>
    <row r="6018" spans="1:25">
      <c r="A6018" s="116">
        <v>6018</v>
      </c>
      <c r="C6018" s="118">
        <f t="shared" si="257"/>
        <v>0</v>
      </c>
      <c r="E6018" s="120" t="s">
        <v>13394</v>
      </c>
      <c r="F6018" s="211" t="s">
        <v>13395</v>
      </c>
      <c r="G6018" s="119" t="s">
        <v>9028</v>
      </c>
      <c r="I6018" s="121" t="s">
        <v>30</v>
      </c>
      <c r="J6018" s="121" t="s">
        <v>9820</v>
      </c>
      <c r="K6018" s="120"/>
      <c r="L6018" s="120" t="s">
        <v>32</v>
      </c>
      <c r="M6018" s="120" t="s">
        <v>78</v>
      </c>
      <c r="P6018" s="124">
        <f t="shared" si="258"/>
        <v>0</v>
      </c>
    </row>
    <row r="6019" spans="1:25">
      <c r="A6019" s="116">
        <v>6019</v>
      </c>
      <c r="B6019" s="118">
        <v>2019</v>
      </c>
      <c r="C6019" s="118">
        <f t="shared" si="257"/>
        <v>7</v>
      </c>
      <c r="D6019" s="120" t="s">
        <v>25</v>
      </c>
      <c r="E6019" s="120" t="s">
        <v>13396</v>
      </c>
      <c r="F6019" s="211" t="s">
        <v>7102</v>
      </c>
      <c r="G6019" s="119" t="s">
        <v>13397</v>
      </c>
      <c r="I6019" s="121" t="s">
        <v>30</v>
      </c>
      <c r="J6019" s="121" t="s">
        <v>9820</v>
      </c>
      <c r="K6019" s="120"/>
      <c r="L6019" s="120" t="s">
        <v>32</v>
      </c>
      <c r="M6019" s="120" t="s">
        <v>7068</v>
      </c>
      <c r="N6019" s="131">
        <v>43810</v>
      </c>
      <c r="O6019" s="131">
        <v>44274</v>
      </c>
      <c r="P6019" s="124">
        <f t="shared" si="258"/>
        <v>3</v>
      </c>
      <c r="R6019" s="125">
        <f ca="1">TODAY()-O6019</f>
        <v>404</v>
      </c>
      <c r="S6019" s="120" t="s">
        <v>55</v>
      </c>
      <c r="Y6019" s="116" t="s">
        <v>59</v>
      </c>
    </row>
    <row r="6020" spans="1:25">
      <c r="A6020" s="116">
        <v>6020</v>
      </c>
      <c r="C6020" s="118">
        <f t="shared" si="257"/>
        <v>0</v>
      </c>
      <c r="E6020" s="120" t="s">
        <v>13398</v>
      </c>
      <c r="F6020" s="211" t="s">
        <v>13399</v>
      </c>
      <c r="G6020" s="119" t="s">
        <v>13400</v>
      </c>
      <c r="I6020" s="121" t="s">
        <v>30</v>
      </c>
      <c r="J6020" s="121" t="s">
        <v>12962</v>
      </c>
      <c r="K6020" s="120"/>
      <c r="L6020" s="120" t="s">
        <v>32</v>
      </c>
      <c r="M6020" s="120" t="s">
        <v>7068</v>
      </c>
      <c r="N6020" s="131">
        <v>43809</v>
      </c>
      <c r="P6020" s="124">
        <f t="shared" si="258"/>
        <v>0</v>
      </c>
      <c r="R6020" s="118">
        <f ca="1">TODAY()-N6020</f>
        <v>869</v>
      </c>
      <c r="S6020" s="120" t="s">
        <v>92</v>
      </c>
      <c r="T6020" s="126">
        <v>43811</v>
      </c>
      <c r="Y6020" s="116" t="s">
        <v>13401</v>
      </c>
    </row>
    <row r="6021" spans="1:25" ht="27.6">
      <c r="A6021" s="116">
        <v>6021</v>
      </c>
      <c r="C6021" s="118">
        <f t="shared" si="257"/>
        <v>0</v>
      </c>
      <c r="E6021" s="120" t="s">
        <v>13402</v>
      </c>
      <c r="F6021" s="211" t="s">
        <v>13349</v>
      </c>
      <c r="G6021" s="119" t="s">
        <v>13403</v>
      </c>
      <c r="I6021" s="121" t="s">
        <v>30</v>
      </c>
      <c r="J6021" s="121" t="s">
        <v>13173</v>
      </c>
      <c r="K6021" s="120"/>
      <c r="L6021" s="120" t="s">
        <v>32</v>
      </c>
      <c r="M6021" s="120" t="s">
        <v>7068</v>
      </c>
      <c r="N6021" s="131">
        <v>43810</v>
      </c>
      <c r="P6021" s="124">
        <f t="shared" si="258"/>
        <v>0</v>
      </c>
      <c r="R6021" s="118">
        <f ca="1">TODAY()-N6021</f>
        <v>868</v>
      </c>
      <c r="S6021" s="120" t="s">
        <v>92</v>
      </c>
      <c r="T6021" s="126">
        <v>43810</v>
      </c>
      <c r="Y6021" s="116" t="s">
        <v>9952</v>
      </c>
    </row>
    <row r="6022" spans="1:25">
      <c r="A6022" s="116">
        <v>6022</v>
      </c>
      <c r="C6022" s="118">
        <f t="shared" si="257"/>
        <v>0</v>
      </c>
      <c r="E6022" s="120" t="s">
        <v>13404</v>
      </c>
      <c r="F6022" s="211" t="s">
        <v>6344</v>
      </c>
      <c r="G6022" s="119" t="s">
        <v>13405</v>
      </c>
      <c r="I6022" s="121" t="s">
        <v>30</v>
      </c>
      <c r="J6022" s="121" t="s">
        <v>9820</v>
      </c>
      <c r="K6022" s="120"/>
      <c r="L6022" s="120" t="s">
        <v>32</v>
      </c>
      <c r="M6022" s="120" t="s">
        <v>78</v>
      </c>
      <c r="P6022" s="124">
        <f t="shared" si="258"/>
        <v>0</v>
      </c>
    </row>
    <row r="6023" spans="1:25">
      <c r="A6023" s="116">
        <v>6023</v>
      </c>
      <c r="C6023" s="118">
        <f t="shared" si="257"/>
        <v>0</v>
      </c>
      <c r="E6023" s="120" t="s">
        <v>13406</v>
      </c>
      <c r="F6023" s="211" t="s">
        <v>13407</v>
      </c>
      <c r="G6023" s="119" t="s">
        <v>4347</v>
      </c>
      <c r="I6023" s="121" t="s">
        <v>30</v>
      </c>
      <c r="J6023" s="121" t="s">
        <v>9820</v>
      </c>
      <c r="K6023" s="120"/>
      <c r="L6023" s="120" t="s">
        <v>32</v>
      </c>
      <c r="M6023" s="120" t="s">
        <v>7068</v>
      </c>
      <c r="N6023" s="131">
        <v>43810</v>
      </c>
      <c r="P6023" s="124">
        <f t="shared" si="258"/>
        <v>0</v>
      </c>
      <c r="R6023" s="118">
        <f ca="1">TODAY()-N6023</f>
        <v>868</v>
      </c>
      <c r="S6023" s="120" t="s">
        <v>237</v>
      </c>
      <c r="T6023" s="126">
        <v>43845</v>
      </c>
      <c r="Y6023" s="116" t="s">
        <v>13408</v>
      </c>
    </row>
    <row r="6024" spans="1:25">
      <c r="A6024" s="116">
        <v>6024</v>
      </c>
      <c r="C6024" s="118">
        <f t="shared" si="257"/>
        <v>0</v>
      </c>
      <c r="E6024" s="120" t="s">
        <v>13409</v>
      </c>
      <c r="F6024" s="211" t="s">
        <v>13410</v>
      </c>
      <c r="G6024" s="119" t="s">
        <v>13411</v>
      </c>
      <c r="I6024" s="121" t="s">
        <v>30</v>
      </c>
      <c r="J6024" s="121" t="s">
        <v>9820</v>
      </c>
      <c r="K6024" s="120"/>
      <c r="L6024" s="120" t="s">
        <v>32</v>
      </c>
      <c r="M6024" s="120" t="s">
        <v>78</v>
      </c>
      <c r="P6024" s="124">
        <f t="shared" si="258"/>
        <v>0</v>
      </c>
    </row>
    <row r="6025" spans="1:25">
      <c r="A6025" s="116">
        <v>6025</v>
      </c>
      <c r="C6025" s="118">
        <f t="shared" si="257"/>
        <v>0</v>
      </c>
      <c r="E6025" s="120" t="s">
        <v>13412</v>
      </c>
      <c r="F6025" s="211" t="s">
        <v>13413</v>
      </c>
      <c r="G6025" s="119" t="s">
        <v>13411</v>
      </c>
      <c r="I6025" s="121" t="s">
        <v>30</v>
      </c>
      <c r="J6025" s="121" t="s">
        <v>9820</v>
      </c>
      <c r="K6025" s="120"/>
      <c r="L6025" s="120" t="s">
        <v>32</v>
      </c>
      <c r="M6025" s="120" t="s">
        <v>78</v>
      </c>
      <c r="P6025" s="124">
        <f t="shared" si="258"/>
        <v>0</v>
      </c>
    </row>
    <row r="6026" spans="1:25">
      <c r="A6026" s="116">
        <v>6026</v>
      </c>
      <c r="C6026" s="118">
        <f t="shared" si="257"/>
        <v>0</v>
      </c>
      <c r="E6026" s="120" t="s">
        <v>13414</v>
      </c>
      <c r="F6026" s="211" t="s">
        <v>9097</v>
      </c>
      <c r="G6026" s="119" t="s">
        <v>2623</v>
      </c>
      <c r="I6026" s="121" t="s">
        <v>30</v>
      </c>
      <c r="J6026" s="121" t="s">
        <v>9820</v>
      </c>
      <c r="K6026" s="120"/>
      <c r="L6026" s="120" t="s">
        <v>32</v>
      </c>
      <c r="M6026" s="120" t="s">
        <v>7068</v>
      </c>
      <c r="N6026" s="131">
        <v>43809</v>
      </c>
      <c r="P6026" s="124">
        <f t="shared" si="258"/>
        <v>0</v>
      </c>
      <c r="R6026" s="118">
        <f ca="1">TODAY()-N6026</f>
        <v>869</v>
      </c>
      <c r="S6026" s="120" t="s">
        <v>135</v>
      </c>
      <c r="T6026" s="126">
        <v>43833</v>
      </c>
      <c r="Y6026" s="116" t="s">
        <v>13415</v>
      </c>
    </row>
    <row r="6027" spans="1:25">
      <c r="A6027" s="116">
        <v>6027</v>
      </c>
      <c r="C6027" s="118">
        <f t="shared" si="257"/>
        <v>0</v>
      </c>
      <c r="E6027" s="120" t="s">
        <v>13416</v>
      </c>
      <c r="F6027" s="211" t="s">
        <v>13417</v>
      </c>
      <c r="G6027" s="119" t="s">
        <v>13418</v>
      </c>
      <c r="I6027" s="121" t="s">
        <v>30</v>
      </c>
      <c r="J6027" s="121" t="s">
        <v>13419</v>
      </c>
      <c r="K6027" s="120"/>
      <c r="L6027" s="120" t="s">
        <v>32</v>
      </c>
      <c r="M6027" s="120" t="s">
        <v>78</v>
      </c>
      <c r="P6027" s="124">
        <f t="shared" si="258"/>
        <v>0</v>
      </c>
    </row>
    <row r="6028" spans="1:25">
      <c r="A6028" s="116">
        <v>6028</v>
      </c>
      <c r="C6028" s="118">
        <f t="shared" si="257"/>
        <v>0</v>
      </c>
      <c r="E6028" s="120" t="s">
        <v>13420</v>
      </c>
      <c r="F6028" s="211" t="s">
        <v>13421</v>
      </c>
      <c r="G6028" s="119" t="s">
        <v>692</v>
      </c>
      <c r="I6028" s="121" t="s">
        <v>30</v>
      </c>
      <c r="J6028" s="121" t="s">
        <v>9820</v>
      </c>
      <c r="K6028" s="120"/>
      <c r="L6028" s="120" t="s">
        <v>32</v>
      </c>
      <c r="M6028" s="120" t="s">
        <v>7068</v>
      </c>
      <c r="N6028" s="131">
        <v>43809</v>
      </c>
      <c r="P6028" s="124">
        <f t="shared" si="258"/>
        <v>0</v>
      </c>
      <c r="R6028" s="118">
        <f ca="1">TODAY()-N6028</f>
        <v>869</v>
      </c>
      <c r="S6028" s="120" t="s">
        <v>724</v>
      </c>
      <c r="T6028" s="126">
        <v>43809</v>
      </c>
      <c r="Y6028" s="116" t="s">
        <v>13422</v>
      </c>
    </row>
    <row r="6029" spans="1:25">
      <c r="A6029" s="116">
        <v>6029</v>
      </c>
      <c r="B6029" s="118">
        <v>2019</v>
      </c>
      <c r="C6029" s="118">
        <f t="shared" si="257"/>
        <v>7</v>
      </c>
      <c r="D6029" s="120" t="s">
        <v>25</v>
      </c>
      <c r="E6029" s="120" t="s">
        <v>13423</v>
      </c>
      <c r="F6029" s="211" t="s">
        <v>122</v>
      </c>
      <c r="G6029" s="119" t="s">
        <v>13424</v>
      </c>
      <c r="I6029" s="121" t="s">
        <v>30</v>
      </c>
      <c r="J6029" s="121" t="s">
        <v>13425</v>
      </c>
      <c r="K6029" s="120"/>
      <c r="L6029" s="120" t="s">
        <v>32</v>
      </c>
      <c r="M6029" s="120" t="s">
        <v>7068</v>
      </c>
      <c r="N6029" s="131">
        <v>43810</v>
      </c>
      <c r="O6029" s="131">
        <v>44274</v>
      </c>
      <c r="P6029" s="124">
        <f t="shared" si="258"/>
        <v>3</v>
      </c>
      <c r="R6029" s="125">
        <f ca="1">TODAY()-O6029</f>
        <v>404</v>
      </c>
      <c r="S6029" s="120" t="s">
        <v>55</v>
      </c>
      <c r="Y6029" s="116" t="s">
        <v>141</v>
      </c>
    </row>
    <row r="6030" spans="1:25">
      <c r="A6030" s="116">
        <v>6030</v>
      </c>
      <c r="C6030" s="118">
        <f t="shared" si="257"/>
        <v>0</v>
      </c>
      <c r="E6030" s="120" t="s">
        <v>13426</v>
      </c>
      <c r="F6030" s="211" t="s">
        <v>2223</v>
      </c>
      <c r="G6030" s="119" t="s">
        <v>13427</v>
      </c>
      <c r="I6030" s="121" t="s">
        <v>30</v>
      </c>
      <c r="J6030" s="121" t="s">
        <v>13428</v>
      </c>
      <c r="K6030" s="120"/>
      <c r="L6030" s="120" t="s">
        <v>32</v>
      </c>
      <c r="M6030" s="120" t="s">
        <v>78</v>
      </c>
      <c r="P6030" s="124">
        <f t="shared" si="258"/>
        <v>0</v>
      </c>
    </row>
    <row r="6031" spans="1:25">
      <c r="A6031" s="116">
        <v>6031</v>
      </c>
      <c r="C6031" s="118">
        <f t="shared" si="257"/>
        <v>0</v>
      </c>
      <c r="E6031" s="120" t="s">
        <v>13429</v>
      </c>
      <c r="F6031" s="211" t="s">
        <v>13430</v>
      </c>
      <c r="G6031" s="119" t="s">
        <v>13431</v>
      </c>
      <c r="I6031" s="121" t="s">
        <v>30</v>
      </c>
      <c r="J6031" s="121" t="s">
        <v>9820</v>
      </c>
      <c r="K6031" s="120"/>
      <c r="L6031" s="120" t="s">
        <v>32</v>
      </c>
      <c r="M6031" s="120" t="s">
        <v>7068</v>
      </c>
      <c r="N6031" s="131">
        <v>43810</v>
      </c>
      <c r="P6031" s="124">
        <f t="shared" si="258"/>
        <v>0</v>
      </c>
      <c r="R6031" s="118">
        <f ca="1">TODAY()-N6031</f>
        <v>868</v>
      </c>
      <c r="S6031" s="120" t="s">
        <v>92</v>
      </c>
      <c r="T6031" s="126">
        <v>43815</v>
      </c>
      <c r="Y6031" s="116" t="s">
        <v>13432</v>
      </c>
    </row>
    <row r="6032" spans="1:25">
      <c r="A6032" s="116">
        <v>6032</v>
      </c>
      <c r="B6032" s="118">
        <v>2020</v>
      </c>
      <c r="C6032" s="118">
        <f t="shared" si="257"/>
        <v>7</v>
      </c>
      <c r="D6032" s="120" t="s">
        <v>25</v>
      </c>
      <c r="E6032" s="120" t="s">
        <v>13433</v>
      </c>
      <c r="F6032" s="211" t="s">
        <v>13434</v>
      </c>
      <c r="G6032" s="119" t="s">
        <v>13435</v>
      </c>
      <c r="I6032" s="121" t="s">
        <v>30</v>
      </c>
      <c r="J6032" s="121" t="s">
        <v>13173</v>
      </c>
      <c r="K6032" s="120"/>
      <c r="L6032" s="120" t="s">
        <v>32</v>
      </c>
      <c r="M6032" s="120" t="s">
        <v>7068</v>
      </c>
      <c r="N6032" s="131">
        <v>43845</v>
      </c>
      <c r="O6032" s="131">
        <v>44273</v>
      </c>
      <c r="P6032" s="124">
        <f t="shared" si="258"/>
        <v>3</v>
      </c>
      <c r="R6032" s="125">
        <f ca="1">TODAY()-O6032</f>
        <v>405</v>
      </c>
      <c r="S6032" s="120" t="s">
        <v>55</v>
      </c>
      <c r="Y6032" s="116" t="s">
        <v>1937</v>
      </c>
    </row>
    <row r="6033" spans="1:25">
      <c r="A6033" s="116">
        <v>6033</v>
      </c>
      <c r="C6033" s="118">
        <f t="shared" si="257"/>
        <v>0</v>
      </c>
      <c r="E6033" s="120" t="s">
        <v>13436</v>
      </c>
      <c r="F6033" s="211" t="s">
        <v>13437</v>
      </c>
      <c r="G6033" s="119" t="s">
        <v>13438</v>
      </c>
      <c r="I6033" s="121" t="s">
        <v>30</v>
      </c>
      <c r="J6033" s="121" t="s">
        <v>12996</v>
      </c>
      <c r="K6033" s="120"/>
      <c r="L6033" s="120" t="s">
        <v>32</v>
      </c>
      <c r="M6033" s="120" t="s">
        <v>7068</v>
      </c>
      <c r="N6033" s="131">
        <v>43843</v>
      </c>
      <c r="P6033" s="124">
        <f t="shared" si="258"/>
        <v>0</v>
      </c>
      <c r="R6033" s="118">
        <f ca="1">TODAY()-N6033</f>
        <v>835</v>
      </c>
      <c r="S6033" s="120" t="s">
        <v>92</v>
      </c>
      <c r="T6033" s="126">
        <v>43843</v>
      </c>
      <c r="Y6033" s="116" t="s">
        <v>9952</v>
      </c>
    </row>
    <row r="6034" spans="1:25">
      <c r="A6034" s="116">
        <v>6034</v>
      </c>
      <c r="B6034" s="118">
        <v>2019</v>
      </c>
      <c r="C6034" s="118">
        <f t="shared" si="257"/>
        <v>7</v>
      </c>
      <c r="D6034" s="120" t="s">
        <v>25</v>
      </c>
      <c r="E6034" s="120" t="s">
        <v>13439</v>
      </c>
      <c r="F6034" s="211" t="s">
        <v>1372</v>
      </c>
      <c r="G6034" s="119" t="s">
        <v>13440</v>
      </c>
      <c r="I6034" s="121" t="s">
        <v>30</v>
      </c>
      <c r="J6034" s="121" t="s">
        <v>12974</v>
      </c>
      <c r="K6034" s="120"/>
      <c r="L6034" s="120" t="s">
        <v>32</v>
      </c>
      <c r="M6034" s="120" t="s">
        <v>7068</v>
      </c>
      <c r="N6034" s="131">
        <v>43809</v>
      </c>
      <c r="O6034" s="131">
        <v>44274</v>
      </c>
      <c r="P6034" s="124">
        <f t="shared" si="258"/>
        <v>3</v>
      </c>
      <c r="R6034" s="125">
        <f ca="1">TODAY()-O6034</f>
        <v>404</v>
      </c>
      <c r="S6034" s="120" t="s">
        <v>55</v>
      </c>
      <c r="Y6034" s="116" t="s">
        <v>141</v>
      </c>
    </row>
    <row r="6035" spans="1:25">
      <c r="A6035" s="116">
        <v>6035</v>
      </c>
      <c r="C6035" s="118">
        <f t="shared" si="257"/>
        <v>0</v>
      </c>
      <c r="E6035" s="120" t="s">
        <v>13441</v>
      </c>
      <c r="F6035" s="211" t="s">
        <v>1372</v>
      </c>
      <c r="G6035" s="119" t="s">
        <v>13442</v>
      </c>
      <c r="I6035" s="121" t="s">
        <v>30</v>
      </c>
      <c r="J6035" s="121" t="s">
        <v>13245</v>
      </c>
      <c r="K6035" s="120"/>
      <c r="L6035" s="120" t="s">
        <v>32</v>
      </c>
      <c r="M6035" s="120" t="s">
        <v>78</v>
      </c>
      <c r="P6035" s="124">
        <f t="shared" si="258"/>
        <v>0</v>
      </c>
    </row>
    <row r="6036" spans="1:25">
      <c r="A6036" s="116">
        <v>6036</v>
      </c>
      <c r="C6036" s="118">
        <f t="shared" si="257"/>
        <v>0</v>
      </c>
      <c r="E6036" s="120" t="s">
        <v>13443</v>
      </c>
      <c r="F6036" s="211" t="s">
        <v>1372</v>
      </c>
      <c r="G6036" s="119" t="s">
        <v>13444</v>
      </c>
      <c r="I6036" s="121" t="s">
        <v>30</v>
      </c>
      <c r="J6036" s="121" t="s">
        <v>12974</v>
      </c>
      <c r="K6036" s="120"/>
      <c r="L6036" s="120" t="s">
        <v>32</v>
      </c>
      <c r="M6036" s="120" t="s">
        <v>78</v>
      </c>
      <c r="P6036" s="124">
        <f t="shared" si="258"/>
        <v>0</v>
      </c>
    </row>
    <row r="6037" spans="1:25">
      <c r="A6037" s="116">
        <v>6037</v>
      </c>
      <c r="C6037" s="118">
        <f t="shared" si="257"/>
        <v>0</v>
      </c>
      <c r="E6037" s="120" t="s">
        <v>13445</v>
      </c>
      <c r="F6037" s="211" t="s">
        <v>1372</v>
      </c>
      <c r="G6037" s="119" t="s">
        <v>13446</v>
      </c>
      <c r="I6037" s="121" t="s">
        <v>30</v>
      </c>
      <c r="J6037" s="121" t="s">
        <v>12996</v>
      </c>
      <c r="K6037" s="120"/>
      <c r="L6037" s="120" t="s">
        <v>32</v>
      </c>
      <c r="M6037" s="120" t="s">
        <v>78</v>
      </c>
      <c r="P6037" s="124">
        <f t="shared" si="258"/>
        <v>0</v>
      </c>
    </row>
    <row r="6038" spans="1:25">
      <c r="A6038" s="116">
        <v>6038</v>
      </c>
      <c r="C6038" s="118">
        <f t="shared" si="257"/>
        <v>0</v>
      </c>
      <c r="E6038" s="120" t="s">
        <v>13447</v>
      </c>
      <c r="F6038" s="211" t="s">
        <v>3640</v>
      </c>
      <c r="G6038" s="119" t="s">
        <v>13448</v>
      </c>
      <c r="I6038" s="121" t="s">
        <v>30</v>
      </c>
      <c r="J6038" s="121" t="s">
        <v>9820</v>
      </c>
      <c r="K6038" s="120"/>
      <c r="L6038" s="120" t="s">
        <v>32</v>
      </c>
      <c r="M6038" s="120" t="s">
        <v>78</v>
      </c>
      <c r="P6038" s="124">
        <f t="shared" si="258"/>
        <v>0</v>
      </c>
    </row>
    <row r="6039" spans="1:25">
      <c r="A6039" s="116">
        <v>6039</v>
      </c>
      <c r="C6039" s="118">
        <f t="shared" si="257"/>
        <v>0</v>
      </c>
      <c r="E6039" s="120" t="s">
        <v>13449</v>
      </c>
      <c r="F6039" s="211" t="s">
        <v>1372</v>
      </c>
      <c r="G6039" s="119" t="s">
        <v>13450</v>
      </c>
      <c r="I6039" s="121" t="s">
        <v>30</v>
      </c>
      <c r="J6039" s="121" t="s">
        <v>13428</v>
      </c>
      <c r="K6039" s="120"/>
      <c r="L6039" s="120" t="s">
        <v>32</v>
      </c>
      <c r="M6039" s="120" t="s">
        <v>78</v>
      </c>
      <c r="P6039" s="124">
        <f t="shared" si="258"/>
        <v>0</v>
      </c>
    </row>
    <row r="6040" spans="1:25">
      <c r="A6040" s="116">
        <v>6040</v>
      </c>
      <c r="C6040" s="118">
        <f t="shared" si="257"/>
        <v>0</v>
      </c>
      <c r="E6040" s="120" t="s">
        <v>13451</v>
      </c>
      <c r="F6040" s="211" t="s">
        <v>1372</v>
      </c>
      <c r="G6040" s="119" t="s">
        <v>13452</v>
      </c>
      <c r="I6040" s="121" t="s">
        <v>30</v>
      </c>
      <c r="J6040" s="121" t="s">
        <v>13132</v>
      </c>
      <c r="K6040" s="120"/>
      <c r="L6040" s="120" t="s">
        <v>32</v>
      </c>
      <c r="M6040" s="120" t="s">
        <v>78</v>
      </c>
      <c r="P6040" s="124">
        <f t="shared" si="258"/>
        <v>0</v>
      </c>
    </row>
    <row r="6041" spans="1:25">
      <c r="A6041" s="116">
        <v>6041</v>
      </c>
      <c r="C6041" s="118">
        <f t="shared" si="257"/>
        <v>0</v>
      </c>
      <c r="E6041" s="120" t="s">
        <v>13453</v>
      </c>
      <c r="F6041" s="211" t="s">
        <v>1372</v>
      </c>
      <c r="G6041" s="119" t="s">
        <v>13454</v>
      </c>
      <c r="I6041" s="121" t="s">
        <v>30</v>
      </c>
      <c r="J6041" s="121" t="s">
        <v>12962</v>
      </c>
      <c r="K6041" s="120"/>
      <c r="L6041" s="120" t="s">
        <v>32</v>
      </c>
      <c r="M6041" s="120" t="s">
        <v>78</v>
      </c>
      <c r="P6041" s="124">
        <f t="shared" si="258"/>
        <v>0</v>
      </c>
    </row>
    <row r="6042" spans="1:25">
      <c r="A6042" s="116">
        <v>6042</v>
      </c>
      <c r="B6042" s="118">
        <v>2019</v>
      </c>
      <c r="C6042" s="118">
        <f t="shared" ref="C6042:C6105" si="259">IF(B6042&lt;&gt;0,MONTH(B6042),0)</f>
        <v>7</v>
      </c>
      <c r="D6042" s="120" t="s">
        <v>25</v>
      </c>
      <c r="E6042" s="120" t="s">
        <v>13455</v>
      </c>
      <c r="F6042" s="211" t="s">
        <v>1372</v>
      </c>
      <c r="G6042" s="119" t="s">
        <v>13456</v>
      </c>
      <c r="I6042" s="121" t="s">
        <v>30</v>
      </c>
      <c r="J6042" s="121" t="s">
        <v>12996</v>
      </c>
      <c r="K6042" s="120"/>
      <c r="L6042" s="120" t="s">
        <v>32</v>
      </c>
      <c r="M6042" s="120" t="s">
        <v>7068</v>
      </c>
      <c r="N6042" s="131">
        <v>43809</v>
      </c>
      <c r="O6042" s="131">
        <v>44274</v>
      </c>
      <c r="P6042" s="124">
        <f t="shared" ref="P6042:P6105" si="260">IF(O6042&lt;&gt;0,MONTH(O6042),0)</f>
        <v>3</v>
      </c>
      <c r="R6042" s="125">
        <f ca="1">TODAY()-O6042</f>
        <v>404</v>
      </c>
      <c r="S6042" s="120" t="s">
        <v>55</v>
      </c>
      <c r="Y6042" s="116" t="s">
        <v>141</v>
      </c>
    </row>
    <row r="6043" spans="1:25">
      <c r="A6043" s="116">
        <v>6043</v>
      </c>
      <c r="C6043" s="118">
        <f t="shared" si="259"/>
        <v>0</v>
      </c>
      <c r="E6043" s="120" t="s">
        <v>13457</v>
      </c>
      <c r="F6043" s="211" t="s">
        <v>1372</v>
      </c>
      <c r="G6043" s="119" t="s">
        <v>13458</v>
      </c>
      <c r="I6043" s="121" t="s">
        <v>30</v>
      </c>
      <c r="J6043" s="121" t="s">
        <v>12974</v>
      </c>
      <c r="K6043" s="120"/>
      <c r="L6043" s="120" t="s">
        <v>32</v>
      </c>
      <c r="M6043" s="120" t="s">
        <v>78</v>
      </c>
      <c r="P6043" s="124">
        <f t="shared" si="260"/>
        <v>0</v>
      </c>
    </row>
    <row r="6044" spans="1:25" ht="27.6">
      <c r="A6044" s="116">
        <v>6044</v>
      </c>
      <c r="C6044" s="118">
        <f t="shared" si="259"/>
        <v>0</v>
      </c>
      <c r="E6044" s="120" t="s">
        <v>13459</v>
      </c>
      <c r="F6044" s="211" t="s">
        <v>13460</v>
      </c>
      <c r="G6044" s="119" t="s">
        <v>13461</v>
      </c>
      <c r="I6044" s="121" t="s">
        <v>30</v>
      </c>
      <c r="J6044" s="121" t="s">
        <v>9820</v>
      </c>
      <c r="K6044" s="120"/>
      <c r="L6044" s="120" t="s">
        <v>32</v>
      </c>
      <c r="M6044" s="120" t="s">
        <v>78</v>
      </c>
      <c r="P6044" s="124">
        <f t="shared" si="260"/>
        <v>0</v>
      </c>
    </row>
    <row r="6045" spans="1:25" ht="27.6">
      <c r="A6045" s="116">
        <v>6045</v>
      </c>
      <c r="C6045" s="118">
        <f t="shared" si="259"/>
        <v>0</v>
      </c>
      <c r="E6045" s="120" t="s">
        <v>13462</v>
      </c>
      <c r="F6045" s="211" t="s">
        <v>13463</v>
      </c>
      <c r="G6045" s="119" t="s">
        <v>13464</v>
      </c>
      <c r="I6045" s="121" t="s">
        <v>30</v>
      </c>
      <c r="J6045" s="121" t="s">
        <v>9820</v>
      </c>
      <c r="K6045" s="120"/>
      <c r="L6045" s="120" t="s">
        <v>32</v>
      </c>
      <c r="M6045" s="120" t="s">
        <v>7068</v>
      </c>
      <c r="N6045" s="131">
        <v>43809</v>
      </c>
      <c r="P6045" s="124">
        <f t="shared" si="260"/>
        <v>0</v>
      </c>
      <c r="R6045" s="118">
        <f ca="1">TODAY()-N6045</f>
        <v>869</v>
      </c>
      <c r="S6045" s="120" t="s">
        <v>55</v>
      </c>
      <c r="Y6045" s="116" t="s">
        <v>13111</v>
      </c>
    </row>
    <row r="6046" spans="1:25" ht="27.6">
      <c r="A6046" s="116">
        <v>6046</v>
      </c>
      <c r="C6046" s="118">
        <f t="shared" si="259"/>
        <v>0</v>
      </c>
      <c r="E6046" s="120" t="s">
        <v>13465</v>
      </c>
      <c r="F6046" s="211" t="s">
        <v>13466</v>
      </c>
      <c r="G6046" s="119" t="s">
        <v>13467</v>
      </c>
      <c r="I6046" s="121" t="s">
        <v>30</v>
      </c>
      <c r="J6046" s="121" t="s">
        <v>9820</v>
      </c>
      <c r="K6046" s="120"/>
      <c r="L6046" s="120" t="s">
        <v>32</v>
      </c>
      <c r="M6046" s="120" t="s">
        <v>78</v>
      </c>
      <c r="P6046" s="124">
        <f t="shared" si="260"/>
        <v>0</v>
      </c>
    </row>
    <row r="6047" spans="1:25" ht="27.6">
      <c r="A6047" s="116">
        <v>6047</v>
      </c>
      <c r="C6047" s="118">
        <f t="shared" si="259"/>
        <v>0</v>
      </c>
      <c r="E6047" s="120" t="s">
        <v>13468</v>
      </c>
      <c r="F6047" s="211" t="s">
        <v>13469</v>
      </c>
      <c r="G6047" s="119" t="s">
        <v>13470</v>
      </c>
      <c r="I6047" s="121" t="s">
        <v>30</v>
      </c>
      <c r="J6047" s="121" t="s">
        <v>12996</v>
      </c>
      <c r="K6047" s="120"/>
      <c r="L6047" s="120" t="s">
        <v>32</v>
      </c>
      <c r="M6047" s="120" t="s">
        <v>78</v>
      </c>
      <c r="P6047" s="124">
        <f t="shared" si="260"/>
        <v>0</v>
      </c>
    </row>
    <row r="6048" spans="1:25">
      <c r="A6048" s="116">
        <v>6048</v>
      </c>
      <c r="C6048" s="118">
        <f t="shared" si="259"/>
        <v>0</v>
      </c>
      <c r="E6048" s="120" t="s">
        <v>13471</v>
      </c>
      <c r="F6048" s="211" t="s">
        <v>8011</v>
      </c>
      <c r="G6048" s="119" t="s">
        <v>12861</v>
      </c>
      <c r="I6048" s="121" t="s">
        <v>30</v>
      </c>
      <c r="J6048" s="121" t="s">
        <v>9820</v>
      </c>
      <c r="K6048" s="120"/>
      <c r="L6048" s="120" t="s">
        <v>32</v>
      </c>
      <c r="M6048" s="120" t="s">
        <v>7068</v>
      </c>
      <c r="N6048" s="131">
        <v>43810</v>
      </c>
      <c r="P6048" s="124">
        <f t="shared" si="260"/>
        <v>0</v>
      </c>
      <c r="R6048" s="118">
        <f ca="1">TODAY()-N6048</f>
        <v>868</v>
      </c>
      <c r="S6048" s="120" t="s">
        <v>55</v>
      </c>
      <c r="Y6048" s="116" t="s">
        <v>13472</v>
      </c>
    </row>
    <row r="6049" spans="1:25">
      <c r="A6049" s="116">
        <v>6049</v>
      </c>
      <c r="C6049" s="118">
        <f t="shared" si="259"/>
        <v>0</v>
      </c>
      <c r="E6049" s="120" t="s">
        <v>13473</v>
      </c>
      <c r="F6049" s="211" t="s">
        <v>2439</v>
      </c>
      <c r="G6049" s="119" t="s">
        <v>13474</v>
      </c>
      <c r="I6049" s="121" t="s">
        <v>30</v>
      </c>
      <c r="J6049" s="121" t="s">
        <v>12996</v>
      </c>
      <c r="K6049" s="120"/>
      <c r="L6049" s="120" t="s">
        <v>32</v>
      </c>
      <c r="M6049" s="120" t="s">
        <v>78</v>
      </c>
      <c r="P6049" s="124">
        <f t="shared" si="260"/>
        <v>0</v>
      </c>
    </row>
    <row r="6050" spans="1:25" ht="27.6">
      <c r="A6050" s="116">
        <v>6050</v>
      </c>
      <c r="B6050" s="118">
        <v>2020</v>
      </c>
      <c r="C6050" s="118">
        <f t="shared" si="259"/>
        <v>7</v>
      </c>
      <c r="D6050" s="120" t="s">
        <v>25</v>
      </c>
      <c r="E6050" s="120" t="s">
        <v>13475</v>
      </c>
      <c r="F6050" s="211" t="s">
        <v>13476</v>
      </c>
      <c r="G6050" s="119" t="s">
        <v>10818</v>
      </c>
      <c r="I6050" s="121" t="s">
        <v>30</v>
      </c>
      <c r="J6050" s="121" t="s">
        <v>12996</v>
      </c>
      <c r="K6050" s="120"/>
      <c r="L6050" s="120" t="s">
        <v>32</v>
      </c>
      <c r="M6050" s="120" t="s">
        <v>7068</v>
      </c>
      <c r="N6050" s="131">
        <v>43865</v>
      </c>
      <c r="O6050" s="131">
        <v>44273</v>
      </c>
      <c r="P6050" s="124">
        <f t="shared" si="260"/>
        <v>3</v>
      </c>
      <c r="R6050" s="125">
        <f ca="1">TODAY()-O6050</f>
        <v>405</v>
      </c>
      <c r="S6050" s="120" t="s">
        <v>55</v>
      </c>
      <c r="Y6050" s="116" t="s">
        <v>13477</v>
      </c>
    </row>
    <row r="6051" spans="1:25">
      <c r="A6051" s="116">
        <v>6051</v>
      </c>
      <c r="C6051" s="118">
        <f t="shared" si="259"/>
        <v>0</v>
      </c>
      <c r="E6051" s="120" t="s">
        <v>13478</v>
      </c>
      <c r="F6051" s="211" t="s">
        <v>1372</v>
      </c>
      <c r="G6051" s="119" t="s">
        <v>13479</v>
      </c>
      <c r="I6051" s="121" t="s">
        <v>30</v>
      </c>
      <c r="J6051" s="121" t="s">
        <v>12962</v>
      </c>
      <c r="K6051" s="120"/>
      <c r="L6051" s="120" t="s">
        <v>32</v>
      </c>
      <c r="M6051" s="120" t="s">
        <v>7068</v>
      </c>
      <c r="N6051" s="131">
        <v>43810</v>
      </c>
      <c r="P6051" s="124">
        <f t="shared" si="260"/>
        <v>0</v>
      </c>
      <c r="R6051" s="118">
        <f ca="1">TODAY()-N6051</f>
        <v>868</v>
      </c>
      <c r="S6051" s="120" t="s">
        <v>135</v>
      </c>
      <c r="T6051" s="126">
        <v>43812</v>
      </c>
      <c r="Y6051" s="116" t="s">
        <v>13480</v>
      </c>
    </row>
    <row r="6052" spans="1:25">
      <c r="A6052" s="116">
        <v>6052</v>
      </c>
      <c r="C6052" s="118">
        <f t="shared" si="259"/>
        <v>0</v>
      </c>
      <c r="E6052" s="120" t="s">
        <v>13481</v>
      </c>
      <c r="F6052" s="211" t="s">
        <v>13482</v>
      </c>
      <c r="G6052" s="119" t="s">
        <v>13483</v>
      </c>
      <c r="I6052" s="121" t="s">
        <v>30</v>
      </c>
      <c r="J6052" s="121" t="s">
        <v>13173</v>
      </c>
      <c r="K6052" s="120"/>
      <c r="L6052" s="120" t="s">
        <v>32</v>
      </c>
      <c r="M6052" s="120" t="s">
        <v>78</v>
      </c>
      <c r="P6052" s="124">
        <f t="shared" si="260"/>
        <v>0</v>
      </c>
    </row>
    <row r="6053" spans="1:25">
      <c r="A6053" s="116">
        <v>6053</v>
      </c>
      <c r="C6053" s="118">
        <f t="shared" si="259"/>
        <v>0</v>
      </c>
      <c r="E6053" s="120" t="s">
        <v>13484</v>
      </c>
      <c r="F6053" s="211" t="s">
        <v>12903</v>
      </c>
      <c r="G6053" s="119" t="s">
        <v>13186</v>
      </c>
      <c r="I6053" s="121" t="s">
        <v>30</v>
      </c>
      <c r="J6053" s="121" t="s">
        <v>12996</v>
      </c>
      <c r="K6053" s="120"/>
      <c r="L6053" s="120" t="s">
        <v>32</v>
      </c>
      <c r="M6053" s="120" t="s">
        <v>7068</v>
      </c>
      <c r="N6053" s="131">
        <v>43833</v>
      </c>
      <c r="P6053" s="124">
        <f t="shared" si="260"/>
        <v>0</v>
      </c>
      <c r="R6053" s="118">
        <f ca="1">TODAY()-N6053</f>
        <v>845</v>
      </c>
      <c r="S6053" s="120" t="s">
        <v>237</v>
      </c>
      <c r="T6053" s="126">
        <v>43852</v>
      </c>
      <c r="Y6053" s="116" t="s">
        <v>13485</v>
      </c>
    </row>
    <row r="6054" spans="1:25">
      <c r="A6054" s="116">
        <v>6054</v>
      </c>
      <c r="B6054" s="118">
        <v>2020</v>
      </c>
      <c r="C6054" s="118">
        <f t="shared" si="259"/>
        <v>7</v>
      </c>
      <c r="D6054" s="120" t="s">
        <v>25</v>
      </c>
      <c r="E6054" s="120" t="s">
        <v>13486</v>
      </c>
      <c r="F6054" s="211" t="s">
        <v>2439</v>
      </c>
      <c r="G6054" s="119" t="s">
        <v>13487</v>
      </c>
      <c r="I6054" s="121" t="s">
        <v>30</v>
      </c>
      <c r="J6054" s="121" t="s">
        <v>12962</v>
      </c>
      <c r="K6054" s="120"/>
      <c r="L6054" s="120" t="s">
        <v>32</v>
      </c>
      <c r="M6054" s="120" t="s">
        <v>7068</v>
      </c>
      <c r="N6054" s="131">
        <v>43836</v>
      </c>
      <c r="O6054" s="131">
        <v>44273</v>
      </c>
      <c r="P6054" s="124">
        <f t="shared" si="260"/>
        <v>3</v>
      </c>
      <c r="R6054" s="125">
        <f ca="1">TODAY()-O6054</f>
        <v>405</v>
      </c>
      <c r="S6054" s="120" t="s">
        <v>55</v>
      </c>
      <c r="Y6054" s="116" t="s">
        <v>1937</v>
      </c>
    </row>
    <row r="6055" spans="1:25">
      <c r="A6055" s="116">
        <v>6055</v>
      </c>
      <c r="C6055" s="118">
        <f t="shared" si="259"/>
        <v>0</v>
      </c>
      <c r="D6055" s="120" t="s">
        <v>252</v>
      </c>
      <c r="E6055" s="120" t="s">
        <v>13488</v>
      </c>
      <c r="F6055" s="211" t="s">
        <v>13489</v>
      </c>
      <c r="G6055" s="119" t="s">
        <v>13490</v>
      </c>
      <c r="I6055" s="119" t="s">
        <v>30</v>
      </c>
      <c r="J6055" s="121" t="s">
        <v>435</v>
      </c>
      <c r="K6055" s="120" t="s">
        <v>65</v>
      </c>
      <c r="L6055" s="120" t="s">
        <v>12611</v>
      </c>
      <c r="M6055" s="120" t="s">
        <v>78</v>
      </c>
      <c r="P6055" s="124">
        <f t="shared" si="260"/>
        <v>0</v>
      </c>
    </row>
    <row r="6056" spans="1:25">
      <c r="A6056" s="116">
        <v>6056</v>
      </c>
      <c r="C6056" s="118">
        <f t="shared" si="259"/>
        <v>0</v>
      </c>
      <c r="E6056" s="120" t="s">
        <v>13491</v>
      </c>
      <c r="F6056" s="211" t="s">
        <v>13489</v>
      </c>
      <c r="G6056" s="119" t="s">
        <v>13490</v>
      </c>
      <c r="I6056" s="121" t="s">
        <v>30</v>
      </c>
      <c r="J6056" s="121" t="s">
        <v>9820</v>
      </c>
      <c r="K6056" s="120"/>
      <c r="L6056" s="120" t="s">
        <v>32</v>
      </c>
      <c r="M6056" s="120" t="s">
        <v>78</v>
      </c>
      <c r="P6056" s="124">
        <f t="shared" si="260"/>
        <v>0</v>
      </c>
    </row>
    <row r="6057" spans="1:25">
      <c r="A6057" s="116">
        <v>6057</v>
      </c>
      <c r="C6057" s="118">
        <f t="shared" si="259"/>
        <v>0</v>
      </c>
      <c r="D6057" s="120" t="s">
        <v>25</v>
      </c>
      <c r="E6057" s="120" t="s">
        <v>13492</v>
      </c>
      <c r="F6057" s="211" t="s">
        <v>13489</v>
      </c>
      <c r="G6057" s="119" t="s">
        <v>13490</v>
      </c>
      <c r="H6057" s="121" t="s">
        <v>29</v>
      </c>
      <c r="I6057" s="121" t="s">
        <v>30</v>
      </c>
      <c r="J6057" s="121" t="s">
        <v>9820</v>
      </c>
      <c r="K6057" s="120"/>
      <c r="L6057" s="120" t="s">
        <v>32</v>
      </c>
      <c r="M6057" s="120" t="s">
        <v>7068</v>
      </c>
      <c r="N6057" s="131">
        <v>43810</v>
      </c>
      <c r="O6057" s="131">
        <v>44321</v>
      </c>
      <c r="P6057" s="124">
        <f t="shared" si="260"/>
        <v>5</v>
      </c>
      <c r="R6057" s="118">
        <f ca="1">TODAY()-N6057</f>
        <v>868</v>
      </c>
      <c r="S6057" s="120" t="s">
        <v>55</v>
      </c>
      <c r="Y6057" s="116" t="s">
        <v>59</v>
      </c>
    </row>
    <row r="6058" spans="1:25">
      <c r="A6058" s="116">
        <v>6058</v>
      </c>
      <c r="C6058" s="118">
        <f t="shared" si="259"/>
        <v>0</v>
      </c>
      <c r="E6058" s="120" t="s">
        <v>13493</v>
      </c>
      <c r="F6058" s="211" t="s">
        <v>13494</v>
      </c>
      <c r="G6058" s="119" t="s">
        <v>13084</v>
      </c>
      <c r="I6058" s="121" t="s">
        <v>30</v>
      </c>
      <c r="J6058" s="121" t="s">
        <v>9820</v>
      </c>
      <c r="K6058" s="120"/>
      <c r="L6058" s="120" t="s">
        <v>32</v>
      </c>
      <c r="M6058" s="120" t="s">
        <v>7068</v>
      </c>
      <c r="N6058" s="131">
        <v>43815</v>
      </c>
      <c r="P6058" s="124">
        <f t="shared" si="260"/>
        <v>0</v>
      </c>
      <c r="R6058" s="118">
        <f ca="1">TODAY()-N6058</f>
        <v>863</v>
      </c>
      <c r="S6058" s="120" t="s">
        <v>92</v>
      </c>
      <c r="T6058" s="126">
        <v>43833</v>
      </c>
      <c r="Y6058" s="116" t="s">
        <v>9952</v>
      </c>
    </row>
    <row r="6059" spans="1:25">
      <c r="A6059" s="116">
        <v>6059</v>
      </c>
      <c r="C6059" s="118">
        <f t="shared" si="259"/>
        <v>0</v>
      </c>
      <c r="E6059" s="120" t="s">
        <v>13495</v>
      </c>
      <c r="F6059" s="211" t="s">
        <v>13496</v>
      </c>
      <c r="G6059" s="119" t="s">
        <v>13497</v>
      </c>
      <c r="I6059" s="121" t="s">
        <v>30</v>
      </c>
      <c r="J6059" s="121" t="s">
        <v>13428</v>
      </c>
      <c r="K6059" s="120"/>
      <c r="L6059" s="120" t="s">
        <v>32</v>
      </c>
      <c r="M6059" s="120" t="s">
        <v>78</v>
      </c>
      <c r="P6059" s="124">
        <f t="shared" si="260"/>
        <v>0</v>
      </c>
    </row>
    <row r="6060" spans="1:25">
      <c r="A6060" s="116">
        <v>6060</v>
      </c>
      <c r="C6060" s="118">
        <f t="shared" si="259"/>
        <v>0</v>
      </c>
      <c r="D6060" s="120" t="s">
        <v>25</v>
      </c>
      <c r="E6060" s="120" t="s">
        <v>13498</v>
      </c>
      <c r="F6060" s="211" t="s">
        <v>13499</v>
      </c>
      <c r="G6060" s="119" t="s">
        <v>13500</v>
      </c>
      <c r="H6060" s="121" t="s">
        <v>177</v>
      </c>
      <c r="I6060" s="121" t="s">
        <v>30</v>
      </c>
      <c r="J6060" s="121" t="s">
        <v>9820</v>
      </c>
      <c r="K6060" s="120"/>
      <c r="L6060" s="120" t="s">
        <v>32</v>
      </c>
      <c r="M6060" s="120" t="s">
        <v>7068</v>
      </c>
      <c r="N6060" s="131">
        <v>43809</v>
      </c>
      <c r="O6060" s="131">
        <v>44320</v>
      </c>
      <c r="P6060" s="124">
        <f t="shared" si="260"/>
        <v>5</v>
      </c>
      <c r="R6060" s="118">
        <f t="shared" ref="R6060:R6065" ca="1" si="261">TODAY()-N6060</f>
        <v>869</v>
      </c>
      <c r="S6060" s="120" t="s">
        <v>55</v>
      </c>
      <c r="Y6060" s="116" t="s">
        <v>59</v>
      </c>
    </row>
    <row r="6061" spans="1:25">
      <c r="A6061" s="116">
        <v>6061</v>
      </c>
      <c r="C6061" s="118">
        <f t="shared" si="259"/>
        <v>0</v>
      </c>
      <c r="E6061" s="120" t="s">
        <v>13501</v>
      </c>
      <c r="F6061" s="211" t="s">
        <v>13502</v>
      </c>
      <c r="G6061" s="119" t="s">
        <v>13500</v>
      </c>
      <c r="I6061" s="121" t="s">
        <v>30</v>
      </c>
      <c r="J6061" s="121" t="s">
        <v>9820</v>
      </c>
      <c r="K6061" s="120"/>
      <c r="L6061" s="120" t="s">
        <v>32</v>
      </c>
      <c r="M6061" s="120" t="s">
        <v>7068</v>
      </c>
      <c r="N6061" s="131">
        <v>43809</v>
      </c>
      <c r="P6061" s="124">
        <f t="shared" si="260"/>
        <v>0</v>
      </c>
      <c r="R6061" s="118">
        <f t="shared" ca="1" si="261"/>
        <v>869</v>
      </c>
      <c r="S6061" s="120" t="s">
        <v>55</v>
      </c>
      <c r="Y6061" s="116" t="s">
        <v>13472</v>
      </c>
    </row>
    <row r="6062" spans="1:25" ht="27.6">
      <c r="A6062" s="116">
        <v>6062</v>
      </c>
      <c r="C6062" s="118">
        <f t="shared" si="259"/>
        <v>0</v>
      </c>
      <c r="D6062" s="120" t="s">
        <v>25</v>
      </c>
      <c r="E6062" s="120" t="s">
        <v>13503</v>
      </c>
      <c r="F6062" s="211" t="s">
        <v>13504</v>
      </c>
      <c r="G6062" s="119" t="s">
        <v>13505</v>
      </c>
      <c r="H6062" s="121" t="s">
        <v>461</v>
      </c>
      <c r="I6062" s="121" t="s">
        <v>30</v>
      </c>
      <c r="J6062" s="121" t="s">
        <v>9820</v>
      </c>
      <c r="K6062" s="120"/>
      <c r="L6062" s="120" t="s">
        <v>32</v>
      </c>
      <c r="M6062" s="120" t="s">
        <v>7068</v>
      </c>
      <c r="N6062" s="131">
        <v>43809</v>
      </c>
      <c r="O6062" s="131">
        <v>44320</v>
      </c>
      <c r="P6062" s="124">
        <f t="shared" si="260"/>
        <v>5</v>
      </c>
      <c r="R6062" s="118">
        <f t="shared" ca="1" si="261"/>
        <v>869</v>
      </c>
      <c r="S6062" s="120" t="s">
        <v>55</v>
      </c>
      <c r="Y6062" s="116" t="s">
        <v>59</v>
      </c>
    </row>
    <row r="6063" spans="1:25">
      <c r="A6063" s="116">
        <v>6063</v>
      </c>
      <c r="C6063" s="118">
        <f t="shared" si="259"/>
        <v>0</v>
      </c>
      <c r="E6063" s="120" t="s">
        <v>13506</v>
      </c>
      <c r="F6063" s="211" t="s">
        <v>13507</v>
      </c>
      <c r="G6063" s="119" t="s">
        <v>13508</v>
      </c>
      <c r="I6063" s="121" t="s">
        <v>30</v>
      </c>
      <c r="J6063" s="121" t="s">
        <v>9820</v>
      </c>
      <c r="K6063" s="120"/>
      <c r="L6063" s="120" t="s">
        <v>32</v>
      </c>
      <c r="M6063" s="120" t="s">
        <v>7068</v>
      </c>
      <c r="N6063" s="131">
        <v>43809</v>
      </c>
      <c r="P6063" s="124">
        <f t="shared" si="260"/>
        <v>0</v>
      </c>
      <c r="R6063" s="118">
        <f t="shared" ca="1" si="261"/>
        <v>869</v>
      </c>
      <c r="S6063" s="120" t="s">
        <v>92</v>
      </c>
      <c r="T6063" s="126">
        <v>43809</v>
      </c>
      <c r="Y6063" s="116" t="s">
        <v>9952</v>
      </c>
    </row>
    <row r="6064" spans="1:25">
      <c r="A6064" s="116">
        <v>6064</v>
      </c>
      <c r="C6064" s="118">
        <f t="shared" si="259"/>
        <v>0</v>
      </c>
      <c r="E6064" s="120" t="s">
        <v>13509</v>
      </c>
      <c r="F6064" s="211" t="s">
        <v>1462</v>
      </c>
      <c r="G6064" s="119" t="s">
        <v>13510</v>
      </c>
      <c r="I6064" s="121" t="s">
        <v>30</v>
      </c>
      <c r="J6064" s="121" t="s">
        <v>13428</v>
      </c>
      <c r="K6064" s="120"/>
      <c r="L6064" s="120" t="s">
        <v>32</v>
      </c>
      <c r="M6064" s="120" t="s">
        <v>7068</v>
      </c>
      <c r="N6064" s="131">
        <v>43810</v>
      </c>
      <c r="P6064" s="124">
        <f t="shared" si="260"/>
        <v>0</v>
      </c>
      <c r="R6064" s="118">
        <f t="shared" ca="1" si="261"/>
        <v>868</v>
      </c>
      <c r="S6064" s="120" t="s">
        <v>92</v>
      </c>
      <c r="T6064" s="126">
        <v>43810</v>
      </c>
      <c r="Y6064" s="116" t="s">
        <v>13511</v>
      </c>
    </row>
    <row r="6065" spans="1:25">
      <c r="A6065" s="116">
        <v>6065</v>
      </c>
      <c r="C6065" s="118">
        <f t="shared" si="259"/>
        <v>0</v>
      </c>
      <c r="E6065" s="120" t="s">
        <v>13512</v>
      </c>
      <c r="F6065" s="211" t="s">
        <v>13513</v>
      </c>
      <c r="G6065" s="119" t="s">
        <v>13211</v>
      </c>
      <c r="I6065" s="121" t="s">
        <v>30</v>
      </c>
      <c r="J6065" s="121" t="s">
        <v>9820</v>
      </c>
      <c r="K6065" s="120"/>
      <c r="L6065" s="120" t="s">
        <v>32</v>
      </c>
      <c r="M6065" s="120" t="s">
        <v>7068</v>
      </c>
      <c r="N6065" s="131">
        <v>43810</v>
      </c>
      <c r="P6065" s="124">
        <f t="shared" si="260"/>
        <v>0</v>
      </c>
      <c r="R6065" s="118">
        <f t="shared" ca="1" si="261"/>
        <v>868</v>
      </c>
      <c r="S6065" s="120" t="s">
        <v>92</v>
      </c>
      <c r="T6065" s="126">
        <v>43810</v>
      </c>
      <c r="Y6065" s="116" t="s">
        <v>9952</v>
      </c>
    </row>
    <row r="6066" spans="1:25" ht="27.6">
      <c r="A6066" s="116">
        <v>6066</v>
      </c>
      <c r="C6066" s="118">
        <f t="shared" si="259"/>
        <v>0</v>
      </c>
      <c r="E6066" s="120" t="s">
        <v>13514</v>
      </c>
      <c r="F6066" s="211" t="s">
        <v>13515</v>
      </c>
      <c r="G6066" s="119" t="s">
        <v>13516</v>
      </c>
      <c r="I6066" s="121" t="s">
        <v>30</v>
      </c>
      <c r="J6066" s="121" t="s">
        <v>9820</v>
      </c>
      <c r="K6066" s="120"/>
      <c r="L6066" s="120" t="s">
        <v>32</v>
      </c>
      <c r="M6066" s="120" t="s">
        <v>78</v>
      </c>
      <c r="P6066" s="124">
        <f t="shared" si="260"/>
        <v>0</v>
      </c>
    </row>
    <row r="6067" spans="1:25">
      <c r="A6067" s="116">
        <v>6067</v>
      </c>
      <c r="C6067" s="118">
        <f t="shared" si="259"/>
        <v>0</v>
      </c>
      <c r="E6067" s="120" t="s">
        <v>13517</v>
      </c>
      <c r="F6067" s="211" t="s">
        <v>10438</v>
      </c>
      <c r="G6067" s="119" t="s">
        <v>13189</v>
      </c>
      <c r="I6067" s="121" t="s">
        <v>30</v>
      </c>
      <c r="J6067" s="121" t="s">
        <v>9820</v>
      </c>
      <c r="K6067" s="120"/>
      <c r="L6067" s="120" t="s">
        <v>32</v>
      </c>
      <c r="M6067" s="120" t="s">
        <v>78</v>
      </c>
      <c r="P6067" s="124">
        <f t="shared" si="260"/>
        <v>0</v>
      </c>
    </row>
    <row r="6068" spans="1:25">
      <c r="A6068" s="116">
        <v>6068</v>
      </c>
      <c r="C6068" s="118">
        <f t="shared" si="259"/>
        <v>0</v>
      </c>
      <c r="E6068" s="120" t="s">
        <v>13518</v>
      </c>
      <c r="F6068" s="211" t="s">
        <v>783</v>
      </c>
      <c r="G6068" s="119" t="s">
        <v>13519</v>
      </c>
      <c r="K6068" s="120"/>
      <c r="L6068" s="120" t="s">
        <v>32</v>
      </c>
      <c r="M6068" s="120" t="s">
        <v>7068</v>
      </c>
      <c r="N6068" s="131">
        <v>43809</v>
      </c>
      <c r="P6068" s="124">
        <f t="shared" si="260"/>
        <v>0</v>
      </c>
      <c r="R6068" s="118">
        <f ca="1">TODAY()-N6068</f>
        <v>869</v>
      </c>
      <c r="S6068" s="120" t="s">
        <v>92</v>
      </c>
      <c r="T6068" s="126">
        <v>43833</v>
      </c>
      <c r="Y6068" s="116" t="s">
        <v>9952</v>
      </c>
    </row>
    <row r="6069" spans="1:25">
      <c r="A6069" s="116">
        <v>6069</v>
      </c>
      <c r="C6069" s="118">
        <f t="shared" si="259"/>
        <v>0</v>
      </c>
      <c r="E6069" s="120" t="s">
        <v>13520</v>
      </c>
      <c r="F6069" s="211" t="s">
        <v>13521</v>
      </c>
      <c r="G6069" s="119" t="s">
        <v>13522</v>
      </c>
      <c r="I6069" s="121" t="s">
        <v>30</v>
      </c>
      <c r="J6069" s="121" t="s">
        <v>13050</v>
      </c>
      <c r="K6069" s="120"/>
      <c r="L6069" s="120" t="s">
        <v>32</v>
      </c>
      <c r="M6069" s="120" t="s">
        <v>78</v>
      </c>
      <c r="P6069" s="124">
        <f t="shared" si="260"/>
        <v>0</v>
      </c>
    </row>
    <row r="6070" spans="1:25">
      <c r="A6070" s="116">
        <v>6070</v>
      </c>
      <c r="C6070" s="118">
        <f t="shared" si="259"/>
        <v>0</v>
      </c>
      <c r="E6070" s="120" t="s">
        <v>13523</v>
      </c>
      <c r="F6070" s="211" t="s">
        <v>13524</v>
      </c>
      <c r="G6070" s="119" t="s">
        <v>13525</v>
      </c>
      <c r="I6070" s="121" t="s">
        <v>30</v>
      </c>
      <c r="J6070" s="121" t="s">
        <v>13526</v>
      </c>
      <c r="K6070" s="120"/>
      <c r="L6070" s="120" t="s">
        <v>32</v>
      </c>
      <c r="M6070" s="120" t="s">
        <v>7068</v>
      </c>
      <c r="N6070" s="131">
        <v>43810</v>
      </c>
      <c r="P6070" s="124">
        <f t="shared" si="260"/>
        <v>0</v>
      </c>
      <c r="R6070" s="118">
        <f ca="1">TODAY()-N6070</f>
        <v>868</v>
      </c>
      <c r="S6070" s="120" t="s">
        <v>92</v>
      </c>
      <c r="T6070" s="126">
        <v>43810</v>
      </c>
      <c r="Y6070" s="116" t="s">
        <v>9952</v>
      </c>
    </row>
    <row r="6071" spans="1:25">
      <c r="A6071" s="116">
        <v>6071</v>
      </c>
      <c r="C6071" s="118">
        <f t="shared" si="259"/>
        <v>0</v>
      </c>
      <c r="E6071" s="120" t="s">
        <v>13527</v>
      </c>
      <c r="F6071" s="211" t="s">
        <v>13528</v>
      </c>
      <c r="G6071" s="119" t="s">
        <v>13529</v>
      </c>
      <c r="I6071" s="121" t="s">
        <v>42</v>
      </c>
      <c r="J6071" s="121" t="s">
        <v>13530</v>
      </c>
      <c r="K6071" s="120"/>
      <c r="L6071" s="120" t="s">
        <v>32</v>
      </c>
      <c r="M6071" s="120" t="s">
        <v>78</v>
      </c>
      <c r="P6071" s="124">
        <f t="shared" si="260"/>
        <v>0</v>
      </c>
    </row>
    <row r="6072" spans="1:25">
      <c r="A6072" s="116">
        <v>6072</v>
      </c>
      <c r="C6072" s="118">
        <f t="shared" si="259"/>
        <v>0</v>
      </c>
      <c r="E6072" s="120" t="s">
        <v>13531</v>
      </c>
      <c r="F6072" s="211" t="s">
        <v>7529</v>
      </c>
      <c r="G6072" s="119" t="s">
        <v>13084</v>
      </c>
      <c r="I6072" s="121" t="s">
        <v>30</v>
      </c>
      <c r="J6072" s="121" t="s">
        <v>9820</v>
      </c>
      <c r="K6072" s="120"/>
      <c r="L6072" s="120" t="s">
        <v>32</v>
      </c>
      <c r="M6072" s="120" t="s">
        <v>7068</v>
      </c>
      <c r="N6072" s="131">
        <v>43809</v>
      </c>
      <c r="P6072" s="124">
        <f t="shared" si="260"/>
        <v>0</v>
      </c>
      <c r="R6072" s="118">
        <f ca="1">TODAY()-N6072</f>
        <v>869</v>
      </c>
      <c r="S6072" s="120" t="s">
        <v>55</v>
      </c>
      <c r="Y6072" s="116" t="s">
        <v>13472</v>
      </c>
    </row>
    <row r="6073" spans="1:25">
      <c r="A6073" s="116">
        <v>6073</v>
      </c>
      <c r="C6073" s="118">
        <f t="shared" si="259"/>
        <v>0</v>
      </c>
      <c r="E6073" s="120" t="s">
        <v>13532</v>
      </c>
      <c r="F6073" s="211" t="s">
        <v>13533</v>
      </c>
      <c r="G6073" s="119" t="s">
        <v>13534</v>
      </c>
      <c r="I6073" s="121" t="s">
        <v>30</v>
      </c>
      <c r="J6073" s="121" t="s">
        <v>13535</v>
      </c>
      <c r="K6073" s="120"/>
      <c r="L6073" s="120" t="s">
        <v>32</v>
      </c>
      <c r="M6073" s="120" t="s">
        <v>7068</v>
      </c>
      <c r="N6073" s="131">
        <v>43839</v>
      </c>
      <c r="P6073" s="124">
        <f t="shared" si="260"/>
        <v>0</v>
      </c>
      <c r="R6073" s="118">
        <f ca="1">TODAY()-N6073</f>
        <v>839</v>
      </c>
      <c r="S6073" s="120" t="s">
        <v>135</v>
      </c>
      <c r="T6073" s="126">
        <v>43839</v>
      </c>
      <c r="Y6073" s="116" t="s">
        <v>13536</v>
      </c>
    </row>
    <row r="6074" spans="1:25">
      <c r="A6074" s="116">
        <v>6074</v>
      </c>
      <c r="C6074" s="118">
        <f t="shared" si="259"/>
        <v>0</v>
      </c>
      <c r="E6074" s="120" t="s">
        <v>13537</v>
      </c>
      <c r="F6074" s="211" t="s">
        <v>13538</v>
      </c>
      <c r="G6074" s="119" t="s">
        <v>13539</v>
      </c>
      <c r="I6074" s="121" t="s">
        <v>30</v>
      </c>
      <c r="J6074" s="121" t="s">
        <v>9820</v>
      </c>
      <c r="K6074" s="120"/>
      <c r="L6074" s="120" t="s">
        <v>32</v>
      </c>
      <c r="M6074" s="120" t="s">
        <v>78</v>
      </c>
      <c r="P6074" s="124">
        <f t="shared" si="260"/>
        <v>0</v>
      </c>
    </row>
    <row r="6075" spans="1:25" ht="27.6">
      <c r="A6075" s="116">
        <v>6075</v>
      </c>
      <c r="C6075" s="118">
        <f t="shared" si="259"/>
        <v>0</v>
      </c>
      <c r="E6075" s="120" t="s">
        <v>13540</v>
      </c>
      <c r="F6075" s="211" t="s">
        <v>13541</v>
      </c>
      <c r="G6075" s="119" t="s">
        <v>13542</v>
      </c>
      <c r="I6075" s="121" t="s">
        <v>30</v>
      </c>
      <c r="J6075" s="121" t="s">
        <v>12962</v>
      </c>
      <c r="K6075" s="120"/>
      <c r="L6075" s="120" t="s">
        <v>32</v>
      </c>
      <c r="M6075" s="120" t="s">
        <v>7068</v>
      </c>
      <c r="N6075" s="131">
        <v>43843</v>
      </c>
      <c r="P6075" s="124">
        <f t="shared" si="260"/>
        <v>0</v>
      </c>
      <c r="R6075" s="118">
        <f ca="1">TODAY()-N6075</f>
        <v>835</v>
      </c>
      <c r="S6075" s="120" t="s">
        <v>135</v>
      </c>
      <c r="T6075" s="126">
        <v>43880</v>
      </c>
      <c r="Y6075" s="116" t="s">
        <v>13543</v>
      </c>
    </row>
    <row r="6076" spans="1:25">
      <c r="A6076" s="116">
        <v>6076</v>
      </c>
      <c r="C6076" s="118">
        <f t="shared" si="259"/>
        <v>0</v>
      </c>
      <c r="E6076" s="120" t="s">
        <v>13544</v>
      </c>
      <c r="F6076" s="211" t="s">
        <v>13545</v>
      </c>
      <c r="G6076" s="119" t="s">
        <v>13539</v>
      </c>
      <c r="I6076" s="121" t="s">
        <v>30</v>
      </c>
      <c r="J6076" s="121" t="s">
        <v>9820</v>
      </c>
      <c r="K6076" s="120"/>
      <c r="L6076" s="120" t="s">
        <v>32</v>
      </c>
      <c r="M6076" s="120" t="s">
        <v>78</v>
      </c>
      <c r="P6076" s="124">
        <f t="shared" si="260"/>
        <v>0</v>
      </c>
    </row>
    <row r="6077" spans="1:25">
      <c r="A6077" s="116">
        <v>6077</v>
      </c>
      <c r="C6077" s="118">
        <f t="shared" si="259"/>
        <v>0</v>
      </c>
      <c r="E6077" s="120" t="s">
        <v>13546</v>
      </c>
      <c r="F6077" s="211" t="s">
        <v>13547</v>
      </c>
      <c r="G6077" s="119" t="s">
        <v>13539</v>
      </c>
      <c r="I6077" s="121" t="s">
        <v>30</v>
      </c>
      <c r="J6077" s="121" t="s">
        <v>9820</v>
      </c>
      <c r="K6077" s="120"/>
      <c r="L6077" s="120" t="s">
        <v>32</v>
      </c>
      <c r="M6077" s="120" t="s">
        <v>78</v>
      </c>
      <c r="P6077" s="124">
        <f t="shared" si="260"/>
        <v>0</v>
      </c>
    </row>
    <row r="6078" spans="1:25">
      <c r="A6078" s="116">
        <v>6078</v>
      </c>
      <c r="C6078" s="118">
        <f t="shared" si="259"/>
        <v>0</v>
      </c>
      <c r="E6078" s="120" t="s">
        <v>13548</v>
      </c>
      <c r="F6078" s="211" t="s">
        <v>13549</v>
      </c>
      <c r="G6078" s="119" t="s">
        <v>13550</v>
      </c>
      <c r="I6078" s="121" t="s">
        <v>30</v>
      </c>
      <c r="J6078" s="121" t="s">
        <v>9820</v>
      </c>
      <c r="K6078" s="120"/>
      <c r="L6078" s="120" t="s">
        <v>32</v>
      </c>
      <c r="M6078" s="120" t="s">
        <v>7068</v>
      </c>
      <c r="N6078" s="131">
        <v>43853</v>
      </c>
      <c r="P6078" s="124">
        <f t="shared" si="260"/>
        <v>0</v>
      </c>
      <c r="R6078" s="118">
        <f ca="1">TODAY()-N6078</f>
        <v>825</v>
      </c>
      <c r="S6078" s="120" t="s">
        <v>92</v>
      </c>
      <c r="T6078" s="126">
        <v>43895</v>
      </c>
      <c r="Y6078" s="116" t="s">
        <v>7314</v>
      </c>
    </row>
    <row r="6079" spans="1:25">
      <c r="A6079" s="116">
        <v>6079</v>
      </c>
      <c r="C6079" s="118">
        <f t="shared" si="259"/>
        <v>0</v>
      </c>
      <c r="E6079" s="120" t="s">
        <v>13551</v>
      </c>
      <c r="F6079" s="211" t="s">
        <v>13552</v>
      </c>
      <c r="G6079" s="119" t="s">
        <v>13553</v>
      </c>
      <c r="I6079" s="121" t="s">
        <v>30</v>
      </c>
      <c r="J6079" s="121" t="s">
        <v>9820</v>
      </c>
      <c r="K6079" s="120"/>
      <c r="L6079" s="120" t="s">
        <v>32</v>
      </c>
      <c r="M6079" s="120" t="s">
        <v>78</v>
      </c>
      <c r="P6079" s="124">
        <f t="shared" si="260"/>
        <v>0</v>
      </c>
    </row>
    <row r="6080" spans="1:25">
      <c r="A6080" s="116">
        <v>6080</v>
      </c>
      <c r="C6080" s="118">
        <f t="shared" si="259"/>
        <v>0</v>
      </c>
      <c r="E6080" s="120" t="s">
        <v>13554</v>
      </c>
      <c r="F6080" s="211" t="s">
        <v>13555</v>
      </c>
      <c r="G6080" s="119" t="s">
        <v>13556</v>
      </c>
      <c r="I6080" s="121" t="s">
        <v>30</v>
      </c>
      <c r="J6080" s="121" t="s">
        <v>9820</v>
      </c>
      <c r="K6080" s="120"/>
      <c r="L6080" s="120" t="s">
        <v>32</v>
      </c>
      <c r="M6080" s="120" t="s">
        <v>7068</v>
      </c>
      <c r="N6080" s="131">
        <v>43839</v>
      </c>
      <c r="P6080" s="124">
        <f t="shared" si="260"/>
        <v>0</v>
      </c>
      <c r="R6080" s="118">
        <f ca="1">TODAY()-N6080</f>
        <v>839</v>
      </c>
      <c r="S6080" s="120" t="s">
        <v>92</v>
      </c>
      <c r="T6080" s="126">
        <v>43880</v>
      </c>
      <c r="Y6080" s="116" t="s">
        <v>7314</v>
      </c>
    </row>
    <row r="6081" spans="1:25">
      <c r="A6081" s="116">
        <v>6081</v>
      </c>
      <c r="B6081" s="118">
        <v>2020</v>
      </c>
      <c r="C6081" s="118">
        <f t="shared" si="259"/>
        <v>7</v>
      </c>
      <c r="D6081" s="120" t="s">
        <v>25</v>
      </c>
      <c r="E6081" s="120" t="s">
        <v>13557</v>
      </c>
      <c r="F6081" s="211" t="s">
        <v>13558</v>
      </c>
      <c r="G6081" s="119" t="s">
        <v>13559</v>
      </c>
      <c r="I6081" s="121" t="s">
        <v>30</v>
      </c>
      <c r="J6081" s="121" t="s">
        <v>12962</v>
      </c>
      <c r="K6081" s="120"/>
      <c r="L6081" s="120" t="s">
        <v>32</v>
      </c>
      <c r="M6081" s="120" t="s">
        <v>7068</v>
      </c>
      <c r="N6081" s="131">
        <v>43839</v>
      </c>
      <c r="O6081" s="131">
        <v>44273</v>
      </c>
      <c r="P6081" s="124">
        <f t="shared" si="260"/>
        <v>3</v>
      </c>
      <c r="R6081" s="125">
        <f ca="1">TODAY()-O6081</f>
        <v>405</v>
      </c>
      <c r="S6081" s="120" t="s">
        <v>55</v>
      </c>
      <c r="Y6081" s="116" t="s">
        <v>1937</v>
      </c>
    </row>
    <row r="6082" spans="1:25">
      <c r="A6082" s="116">
        <v>6082</v>
      </c>
      <c r="C6082" s="118">
        <f t="shared" si="259"/>
        <v>0</v>
      </c>
      <c r="E6082" s="120" t="s">
        <v>13560</v>
      </c>
      <c r="F6082" s="211" t="s">
        <v>13561</v>
      </c>
      <c r="G6082" s="119" t="s">
        <v>13562</v>
      </c>
      <c r="I6082" s="121" t="s">
        <v>30</v>
      </c>
      <c r="J6082" s="121" t="s">
        <v>9820</v>
      </c>
      <c r="K6082" s="120"/>
      <c r="L6082" s="120" t="s">
        <v>32</v>
      </c>
      <c r="M6082" s="120" t="s">
        <v>7068</v>
      </c>
      <c r="N6082" s="131">
        <v>43839</v>
      </c>
      <c r="P6082" s="124">
        <f t="shared" si="260"/>
        <v>0</v>
      </c>
      <c r="R6082" s="118">
        <f ca="1">TODAY()-N6082</f>
        <v>839</v>
      </c>
      <c r="S6082" s="120" t="s">
        <v>92</v>
      </c>
      <c r="T6082" s="126">
        <v>43880</v>
      </c>
      <c r="Y6082" s="116" t="s">
        <v>7314</v>
      </c>
    </row>
    <row r="6083" spans="1:25">
      <c r="A6083" s="116">
        <v>6083</v>
      </c>
      <c r="C6083" s="118">
        <f t="shared" si="259"/>
        <v>0</v>
      </c>
      <c r="E6083" s="120" t="s">
        <v>13563</v>
      </c>
      <c r="F6083" s="211" t="s">
        <v>13564</v>
      </c>
      <c r="G6083" s="119" t="s">
        <v>13565</v>
      </c>
      <c r="I6083" s="121" t="s">
        <v>30</v>
      </c>
      <c r="J6083" s="121" t="s">
        <v>13132</v>
      </c>
      <c r="K6083" s="120"/>
      <c r="L6083" s="120" t="s">
        <v>32</v>
      </c>
      <c r="M6083" s="120" t="s">
        <v>7068</v>
      </c>
      <c r="N6083" s="131">
        <v>43847</v>
      </c>
      <c r="P6083" s="124">
        <f t="shared" si="260"/>
        <v>0</v>
      </c>
      <c r="R6083" s="118">
        <f ca="1">TODAY()-N6083</f>
        <v>831</v>
      </c>
      <c r="S6083" s="120" t="s">
        <v>92</v>
      </c>
      <c r="T6083" s="126">
        <v>43850</v>
      </c>
      <c r="Y6083" s="116" t="s">
        <v>7314</v>
      </c>
    </row>
    <row r="6084" spans="1:25">
      <c r="A6084" s="116">
        <v>6084</v>
      </c>
      <c r="C6084" s="118">
        <f t="shared" si="259"/>
        <v>0</v>
      </c>
      <c r="E6084" s="120" t="s">
        <v>13566</v>
      </c>
      <c r="F6084" s="211" t="s">
        <v>13567</v>
      </c>
      <c r="G6084" s="119" t="s">
        <v>13568</v>
      </c>
      <c r="I6084" s="121" t="s">
        <v>30</v>
      </c>
      <c r="J6084" s="121" t="s">
        <v>13132</v>
      </c>
      <c r="K6084" s="120"/>
      <c r="L6084" s="120" t="s">
        <v>32</v>
      </c>
      <c r="M6084" s="120" t="s">
        <v>78</v>
      </c>
      <c r="P6084" s="124">
        <f t="shared" si="260"/>
        <v>0</v>
      </c>
    </row>
    <row r="6085" spans="1:25">
      <c r="A6085" s="116">
        <v>6085</v>
      </c>
      <c r="C6085" s="118">
        <f t="shared" si="259"/>
        <v>0</v>
      </c>
      <c r="E6085" s="120" t="s">
        <v>13569</v>
      </c>
      <c r="F6085" s="211" t="s">
        <v>122</v>
      </c>
      <c r="G6085" s="119" t="s">
        <v>13570</v>
      </c>
      <c r="I6085" s="121" t="s">
        <v>30</v>
      </c>
      <c r="J6085" s="121" t="s">
        <v>12962</v>
      </c>
      <c r="K6085" s="120"/>
      <c r="L6085" s="120" t="s">
        <v>32</v>
      </c>
      <c r="M6085" s="120" t="s">
        <v>78</v>
      </c>
      <c r="P6085" s="124">
        <f t="shared" si="260"/>
        <v>0</v>
      </c>
    </row>
    <row r="6086" spans="1:25" ht="27.6">
      <c r="A6086" s="116">
        <v>6086</v>
      </c>
      <c r="C6086" s="118">
        <f t="shared" si="259"/>
        <v>0</v>
      </c>
      <c r="E6086" s="120" t="s">
        <v>13571</v>
      </c>
      <c r="F6086" s="211" t="s">
        <v>13572</v>
      </c>
      <c r="G6086" s="119" t="s">
        <v>3568</v>
      </c>
      <c r="I6086" s="121" t="s">
        <v>30</v>
      </c>
      <c r="J6086" s="121" t="s">
        <v>12962</v>
      </c>
      <c r="K6086" s="120"/>
      <c r="L6086" s="120" t="s">
        <v>32</v>
      </c>
      <c r="M6086" s="120" t="s">
        <v>7068</v>
      </c>
      <c r="N6086" s="131">
        <v>43839</v>
      </c>
      <c r="P6086" s="124">
        <f t="shared" si="260"/>
        <v>0</v>
      </c>
      <c r="R6086" s="118">
        <f ca="1">TODAY()-N6086</f>
        <v>839</v>
      </c>
      <c r="S6086" s="120" t="s">
        <v>92</v>
      </c>
      <c r="T6086" s="126">
        <v>43886</v>
      </c>
      <c r="Y6086" s="116" t="s">
        <v>13573</v>
      </c>
    </row>
    <row r="6087" spans="1:25">
      <c r="A6087" s="116">
        <v>6087</v>
      </c>
      <c r="C6087" s="118">
        <f t="shared" si="259"/>
        <v>0</v>
      </c>
      <c r="E6087" s="120" t="s">
        <v>13574</v>
      </c>
      <c r="F6087" s="211" t="s">
        <v>122</v>
      </c>
      <c r="G6087" s="119" t="s">
        <v>13575</v>
      </c>
      <c r="I6087" s="121" t="s">
        <v>30</v>
      </c>
      <c r="J6087" s="121" t="s">
        <v>13576</v>
      </c>
      <c r="K6087" s="120"/>
      <c r="L6087" s="120" t="s">
        <v>32</v>
      </c>
      <c r="M6087" s="120" t="s">
        <v>7068</v>
      </c>
      <c r="N6087" s="131">
        <v>43843</v>
      </c>
      <c r="P6087" s="124">
        <f t="shared" si="260"/>
        <v>0</v>
      </c>
      <c r="R6087" s="118">
        <f ca="1">TODAY()-N6087</f>
        <v>835</v>
      </c>
      <c r="S6087" s="120" t="s">
        <v>237</v>
      </c>
      <c r="T6087" s="126">
        <v>43843</v>
      </c>
      <c r="Y6087" s="116" t="s">
        <v>13577</v>
      </c>
    </row>
    <row r="6088" spans="1:25">
      <c r="A6088" s="116">
        <v>6088</v>
      </c>
      <c r="B6088" s="118">
        <v>2020</v>
      </c>
      <c r="C6088" s="118">
        <f t="shared" si="259"/>
        <v>7</v>
      </c>
      <c r="D6088" s="120" t="s">
        <v>25</v>
      </c>
      <c r="E6088" s="120" t="s">
        <v>13578</v>
      </c>
      <c r="F6088" s="211" t="s">
        <v>13579</v>
      </c>
      <c r="G6088" s="119" t="s">
        <v>13580</v>
      </c>
      <c r="I6088" s="121" t="s">
        <v>30</v>
      </c>
      <c r="J6088" s="121" t="s">
        <v>12962</v>
      </c>
      <c r="K6088" s="120"/>
      <c r="L6088" s="120" t="s">
        <v>32</v>
      </c>
      <c r="M6088" s="120" t="s">
        <v>7068</v>
      </c>
      <c r="N6088" s="131">
        <v>43840</v>
      </c>
      <c r="O6088" s="131">
        <v>44273</v>
      </c>
      <c r="P6088" s="124">
        <f t="shared" si="260"/>
        <v>3</v>
      </c>
      <c r="R6088" s="125">
        <f ca="1">TODAY()-O6088</f>
        <v>405</v>
      </c>
      <c r="S6088" s="120" t="s">
        <v>55</v>
      </c>
      <c r="Y6088" s="116" t="s">
        <v>1937</v>
      </c>
    </row>
    <row r="6089" spans="1:25">
      <c r="A6089" s="116">
        <v>6089</v>
      </c>
      <c r="C6089" s="118">
        <f t="shared" si="259"/>
        <v>0</v>
      </c>
      <c r="E6089" s="120" t="s">
        <v>13581</v>
      </c>
      <c r="F6089" s="211" t="s">
        <v>7211</v>
      </c>
      <c r="G6089" s="119" t="s">
        <v>13582</v>
      </c>
      <c r="I6089" s="121" t="s">
        <v>30</v>
      </c>
      <c r="J6089" s="121" t="s">
        <v>9820</v>
      </c>
      <c r="K6089" s="120"/>
      <c r="L6089" s="120" t="s">
        <v>32</v>
      </c>
      <c r="M6089" s="120" t="s">
        <v>78</v>
      </c>
      <c r="P6089" s="124">
        <f t="shared" si="260"/>
        <v>0</v>
      </c>
    </row>
    <row r="6090" spans="1:25">
      <c r="A6090" s="116">
        <v>6090</v>
      </c>
      <c r="B6090" s="118">
        <v>2020</v>
      </c>
      <c r="C6090" s="118">
        <f t="shared" si="259"/>
        <v>7</v>
      </c>
      <c r="D6090" s="120" t="s">
        <v>25</v>
      </c>
      <c r="E6090" s="120" t="s">
        <v>13583</v>
      </c>
      <c r="F6090" s="211" t="s">
        <v>13584</v>
      </c>
      <c r="G6090" s="119" t="s">
        <v>13585</v>
      </c>
      <c r="I6090" s="121" t="s">
        <v>30</v>
      </c>
      <c r="J6090" s="121" t="s">
        <v>9820</v>
      </c>
      <c r="K6090" s="120"/>
      <c r="L6090" s="120" t="s">
        <v>32</v>
      </c>
      <c r="M6090" s="120" t="s">
        <v>7068</v>
      </c>
      <c r="N6090" s="131">
        <v>43839</v>
      </c>
      <c r="O6090" s="131">
        <v>44293</v>
      </c>
      <c r="P6090" s="124">
        <f t="shared" si="260"/>
        <v>4</v>
      </c>
      <c r="R6090" s="125">
        <f ca="1">TODAY()-O6090</f>
        <v>385</v>
      </c>
      <c r="S6090" s="120" t="s">
        <v>55</v>
      </c>
      <c r="Y6090" s="116" t="s">
        <v>1937</v>
      </c>
    </row>
    <row r="6091" spans="1:25">
      <c r="A6091" s="116">
        <v>6091</v>
      </c>
      <c r="C6091" s="118">
        <f t="shared" si="259"/>
        <v>0</v>
      </c>
      <c r="E6091" s="120" t="s">
        <v>13586</v>
      </c>
      <c r="F6091" s="211" t="s">
        <v>2439</v>
      </c>
      <c r="G6091" s="119" t="s">
        <v>13587</v>
      </c>
      <c r="I6091" s="121" t="s">
        <v>30</v>
      </c>
      <c r="J6091" s="121" t="s">
        <v>12974</v>
      </c>
      <c r="K6091" s="120"/>
      <c r="L6091" s="120" t="s">
        <v>32</v>
      </c>
      <c r="M6091" s="120" t="s">
        <v>78</v>
      </c>
      <c r="P6091" s="124">
        <f t="shared" si="260"/>
        <v>0</v>
      </c>
    </row>
    <row r="6092" spans="1:25">
      <c r="A6092" s="116">
        <v>6092</v>
      </c>
      <c r="C6092" s="118">
        <f t="shared" si="259"/>
        <v>0</v>
      </c>
      <c r="E6092" s="120" t="s">
        <v>13588</v>
      </c>
      <c r="F6092" s="211" t="s">
        <v>13589</v>
      </c>
      <c r="G6092" s="119" t="s">
        <v>13590</v>
      </c>
      <c r="I6092" s="121" t="s">
        <v>30</v>
      </c>
      <c r="J6092" s="121" t="s">
        <v>12974</v>
      </c>
      <c r="K6092" s="120"/>
      <c r="L6092" s="120" t="s">
        <v>32</v>
      </c>
      <c r="M6092" s="120" t="s">
        <v>78</v>
      </c>
      <c r="P6092" s="124">
        <f t="shared" si="260"/>
        <v>0</v>
      </c>
    </row>
    <row r="6093" spans="1:25">
      <c r="A6093" s="116">
        <v>6093</v>
      </c>
      <c r="C6093" s="118">
        <f t="shared" si="259"/>
        <v>0</v>
      </c>
      <c r="E6093" s="120" t="s">
        <v>13591</v>
      </c>
      <c r="F6093" s="211" t="s">
        <v>13592</v>
      </c>
      <c r="G6093" s="119" t="s">
        <v>13593</v>
      </c>
      <c r="I6093" s="121" t="s">
        <v>30</v>
      </c>
      <c r="J6093" s="121" t="s">
        <v>12996</v>
      </c>
      <c r="K6093" s="120"/>
      <c r="L6093" s="120" t="s">
        <v>32</v>
      </c>
      <c r="M6093" s="120" t="s">
        <v>78</v>
      </c>
      <c r="P6093" s="124">
        <f t="shared" si="260"/>
        <v>0</v>
      </c>
    </row>
    <row r="6094" spans="1:25">
      <c r="A6094" s="116">
        <v>6094</v>
      </c>
      <c r="C6094" s="118">
        <f t="shared" si="259"/>
        <v>0</v>
      </c>
      <c r="E6094" s="120" t="s">
        <v>13594</v>
      </c>
      <c r="F6094" s="211" t="s">
        <v>13595</v>
      </c>
      <c r="G6094" s="119" t="s">
        <v>13596</v>
      </c>
      <c r="I6094" s="121" t="s">
        <v>30</v>
      </c>
      <c r="J6094" s="121" t="s">
        <v>12962</v>
      </c>
      <c r="K6094" s="120"/>
      <c r="L6094" s="120" t="s">
        <v>32</v>
      </c>
      <c r="M6094" s="120" t="s">
        <v>78</v>
      </c>
      <c r="P6094" s="124">
        <f t="shared" si="260"/>
        <v>0</v>
      </c>
    </row>
    <row r="6095" spans="1:25">
      <c r="A6095" s="116">
        <v>6095</v>
      </c>
      <c r="C6095" s="118">
        <f t="shared" si="259"/>
        <v>0</v>
      </c>
      <c r="E6095" s="120" t="s">
        <v>13597</v>
      </c>
      <c r="F6095" s="211" t="s">
        <v>6730</v>
      </c>
      <c r="G6095" s="119" t="s">
        <v>13598</v>
      </c>
      <c r="I6095" s="121" t="s">
        <v>30</v>
      </c>
      <c r="J6095" s="121" t="s">
        <v>9820</v>
      </c>
      <c r="K6095" s="120"/>
      <c r="L6095" s="120" t="s">
        <v>32</v>
      </c>
      <c r="M6095" s="120" t="s">
        <v>7068</v>
      </c>
      <c r="N6095" s="131">
        <v>43839</v>
      </c>
      <c r="P6095" s="124">
        <f t="shared" si="260"/>
        <v>0</v>
      </c>
      <c r="R6095" s="118">
        <f ca="1">TODAY()-N6095</f>
        <v>839</v>
      </c>
      <c r="S6095" s="120" t="s">
        <v>135</v>
      </c>
      <c r="T6095" s="126">
        <v>43894</v>
      </c>
      <c r="Y6095" s="116" t="s">
        <v>13599</v>
      </c>
    </row>
    <row r="6096" spans="1:25">
      <c r="A6096" s="116">
        <v>6096</v>
      </c>
      <c r="C6096" s="118">
        <f t="shared" si="259"/>
        <v>0</v>
      </c>
      <c r="E6096" s="120" t="s">
        <v>13600</v>
      </c>
      <c r="F6096" s="211" t="s">
        <v>7716</v>
      </c>
      <c r="G6096" s="119" t="s">
        <v>13601</v>
      </c>
      <c r="I6096" s="121" t="s">
        <v>30</v>
      </c>
      <c r="J6096" s="121" t="s">
        <v>12962</v>
      </c>
      <c r="K6096" s="120"/>
      <c r="L6096" s="120" t="s">
        <v>32</v>
      </c>
      <c r="M6096" s="120" t="s">
        <v>78</v>
      </c>
      <c r="P6096" s="124">
        <f t="shared" si="260"/>
        <v>0</v>
      </c>
    </row>
    <row r="6097" spans="1:25">
      <c r="A6097" s="116">
        <v>6097</v>
      </c>
      <c r="C6097" s="118">
        <f t="shared" si="259"/>
        <v>0</v>
      </c>
      <c r="E6097" s="120" t="s">
        <v>13602</v>
      </c>
      <c r="F6097" s="211" t="s">
        <v>13603</v>
      </c>
      <c r="G6097" s="119" t="s">
        <v>13601</v>
      </c>
      <c r="I6097" s="121" t="s">
        <v>30</v>
      </c>
      <c r="J6097" s="121" t="s">
        <v>12962</v>
      </c>
      <c r="K6097" s="120"/>
      <c r="L6097" s="120" t="s">
        <v>32</v>
      </c>
      <c r="M6097" s="120" t="s">
        <v>78</v>
      </c>
      <c r="P6097" s="124">
        <f t="shared" si="260"/>
        <v>0</v>
      </c>
    </row>
    <row r="6098" spans="1:25">
      <c r="A6098" s="116">
        <v>6098</v>
      </c>
      <c r="B6098" s="118">
        <v>2020</v>
      </c>
      <c r="C6098" s="118">
        <f t="shared" si="259"/>
        <v>7</v>
      </c>
      <c r="D6098" s="120" t="s">
        <v>25</v>
      </c>
      <c r="E6098" s="120" t="s">
        <v>13604</v>
      </c>
      <c r="F6098" s="211" t="s">
        <v>13605</v>
      </c>
      <c r="G6098" s="119" t="s">
        <v>12976</v>
      </c>
      <c r="I6098" s="121" t="s">
        <v>30</v>
      </c>
      <c r="J6098" s="121" t="s">
        <v>9820</v>
      </c>
      <c r="K6098" s="120"/>
      <c r="L6098" s="120" t="s">
        <v>32</v>
      </c>
      <c r="M6098" s="120" t="s">
        <v>7068</v>
      </c>
      <c r="N6098" s="131">
        <v>43847</v>
      </c>
      <c r="O6098" s="131">
        <v>44293</v>
      </c>
      <c r="P6098" s="124">
        <f t="shared" si="260"/>
        <v>4</v>
      </c>
      <c r="R6098" s="125">
        <f ca="1">TODAY()-O6098</f>
        <v>385</v>
      </c>
      <c r="S6098" s="120" t="s">
        <v>55</v>
      </c>
      <c r="Y6098" s="116" t="s">
        <v>13477</v>
      </c>
    </row>
    <row r="6099" spans="1:25">
      <c r="A6099" s="116">
        <v>6099</v>
      </c>
      <c r="C6099" s="118">
        <f t="shared" si="259"/>
        <v>0</v>
      </c>
      <c r="E6099" s="120" t="s">
        <v>13606</v>
      </c>
      <c r="F6099" s="211" t="s">
        <v>8267</v>
      </c>
      <c r="G6099" s="119" t="s">
        <v>13607</v>
      </c>
      <c r="I6099" s="121" t="s">
        <v>30</v>
      </c>
      <c r="J6099" s="121" t="s">
        <v>9820</v>
      </c>
      <c r="K6099" s="120"/>
      <c r="L6099" s="120" t="s">
        <v>32</v>
      </c>
      <c r="M6099" s="120" t="s">
        <v>7068</v>
      </c>
      <c r="N6099" s="131">
        <v>43845</v>
      </c>
      <c r="P6099" s="124">
        <f t="shared" si="260"/>
        <v>0</v>
      </c>
      <c r="R6099" s="118">
        <f ca="1">TODAY()-N6099</f>
        <v>833</v>
      </c>
      <c r="S6099" s="120" t="s">
        <v>92</v>
      </c>
      <c r="T6099" s="126">
        <v>43845</v>
      </c>
      <c r="Y6099" s="116" t="s">
        <v>13608</v>
      </c>
    </row>
    <row r="6100" spans="1:25">
      <c r="A6100" s="116">
        <v>6100</v>
      </c>
      <c r="C6100" s="118">
        <f t="shared" si="259"/>
        <v>0</v>
      </c>
      <c r="D6100" s="120" t="s">
        <v>25</v>
      </c>
      <c r="E6100" s="120" t="s">
        <v>13609</v>
      </c>
      <c r="F6100" s="211" t="s">
        <v>13610</v>
      </c>
      <c r="G6100" s="119" t="s">
        <v>13145</v>
      </c>
      <c r="H6100" s="121" t="s">
        <v>140</v>
      </c>
      <c r="I6100" s="121" t="s">
        <v>30</v>
      </c>
      <c r="J6100" s="121" t="s">
        <v>9820</v>
      </c>
      <c r="K6100" s="120"/>
      <c r="L6100" s="120" t="s">
        <v>32</v>
      </c>
      <c r="M6100" s="120" t="s">
        <v>7068</v>
      </c>
      <c r="N6100" s="131">
        <v>43843</v>
      </c>
      <c r="O6100" s="131">
        <v>44320</v>
      </c>
      <c r="P6100" s="124">
        <f t="shared" si="260"/>
        <v>5</v>
      </c>
      <c r="R6100" s="118">
        <f ca="1">TODAY()-N6100</f>
        <v>835</v>
      </c>
      <c r="S6100" s="120" t="s">
        <v>55</v>
      </c>
      <c r="Y6100" s="116" t="s">
        <v>59</v>
      </c>
    </row>
    <row r="6101" spans="1:25">
      <c r="A6101" s="116">
        <v>6101</v>
      </c>
      <c r="C6101" s="118">
        <f t="shared" si="259"/>
        <v>0</v>
      </c>
      <c r="E6101" s="120" t="s">
        <v>13611</v>
      </c>
      <c r="F6101" s="211" t="s">
        <v>13612</v>
      </c>
      <c r="G6101" s="119" t="s">
        <v>13613</v>
      </c>
      <c r="I6101" s="121" t="s">
        <v>30</v>
      </c>
      <c r="J6101" s="121" t="s">
        <v>12996</v>
      </c>
      <c r="K6101" s="120"/>
      <c r="L6101" s="120" t="s">
        <v>32</v>
      </c>
      <c r="M6101" s="120" t="s">
        <v>7068</v>
      </c>
      <c r="N6101" s="131">
        <v>43845</v>
      </c>
      <c r="P6101" s="124">
        <f t="shared" si="260"/>
        <v>0</v>
      </c>
      <c r="R6101" s="118">
        <f ca="1">TODAY()-N6101</f>
        <v>833</v>
      </c>
      <c r="S6101" s="120" t="s">
        <v>92</v>
      </c>
      <c r="T6101" s="126">
        <v>43880</v>
      </c>
      <c r="Y6101" s="116" t="s">
        <v>7314</v>
      </c>
    </row>
    <row r="6102" spans="1:25" ht="27.6">
      <c r="A6102" s="116">
        <v>6102</v>
      </c>
      <c r="C6102" s="118">
        <f t="shared" si="259"/>
        <v>0</v>
      </c>
      <c r="E6102" s="120" t="s">
        <v>13614</v>
      </c>
      <c r="F6102" s="211" t="s">
        <v>13615</v>
      </c>
      <c r="G6102" s="119" t="s">
        <v>3568</v>
      </c>
      <c r="I6102" s="121" t="s">
        <v>30</v>
      </c>
      <c r="J6102" s="121" t="s">
        <v>12996</v>
      </c>
      <c r="K6102" s="120"/>
      <c r="L6102" s="120" t="s">
        <v>32</v>
      </c>
      <c r="M6102" s="120" t="s">
        <v>78</v>
      </c>
      <c r="P6102" s="124">
        <f t="shared" si="260"/>
        <v>0</v>
      </c>
    </row>
    <row r="6103" spans="1:25">
      <c r="A6103" s="116">
        <v>6103</v>
      </c>
      <c r="C6103" s="118">
        <f t="shared" si="259"/>
        <v>0</v>
      </c>
      <c r="E6103" s="120" t="s">
        <v>13616</v>
      </c>
      <c r="F6103" s="211" t="s">
        <v>13617</v>
      </c>
      <c r="G6103" s="119" t="s">
        <v>13618</v>
      </c>
      <c r="I6103" s="121" t="s">
        <v>30</v>
      </c>
      <c r="J6103" s="121" t="s">
        <v>9820</v>
      </c>
      <c r="K6103" s="120"/>
      <c r="L6103" s="120" t="s">
        <v>32</v>
      </c>
      <c r="M6103" s="120" t="s">
        <v>7068</v>
      </c>
      <c r="N6103" s="131">
        <v>43845</v>
      </c>
      <c r="P6103" s="124">
        <f t="shared" si="260"/>
        <v>0</v>
      </c>
      <c r="R6103" s="118">
        <f ca="1">TODAY()-N6103</f>
        <v>833</v>
      </c>
      <c r="S6103" s="120" t="s">
        <v>135</v>
      </c>
      <c r="T6103" s="126">
        <v>43850</v>
      </c>
      <c r="Y6103" s="116" t="s">
        <v>13619</v>
      </c>
    </row>
    <row r="6104" spans="1:25" ht="27.6">
      <c r="A6104" s="116">
        <v>6104</v>
      </c>
      <c r="C6104" s="118">
        <f t="shared" si="259"/>
        <v>0</v>
      </c>
      <c r="E6104" s="120" t="s">
        <v>13620</v>
      </c>
      <c r="F6104" s="211" t="s">
        <v>13621</v>
      </c>
      <c r="G6104" s="119" t="s">
        <v>13622</v>
      </c>
      <c r="I6104" s="121" t="s">
        <v>30</v>
      </c>
      <c r="J6104" s="121" t="s">
        <v>13132</v>
      </c>
      <c r="K6104" s="120"/>
      <c r="L6104" s="120" t="s">
        <v>32</v>
      </c>
      <c r="M6104" s="120" t="s">
        <v>78</v>
      </c>
      <c r="P6104" s="124">
        <f t="shared" si="260"/>
        <v>0</v>
      </c>
    </row>
    <row r="6105" spans="1:25">
      <c r="A6105" s="116">
        <v>6105</v>
      </c>
      <c r="C6105" s="118">
        <f t="shared" si="259"/>
        <v>0</v>
      </c>
      <c r="E6105" s="120" t="s">
        <v>13623</v>
      </c>
      <c r="F6105" s="211" t="s">
        <v>13624</v>
      </c>
      <c r="G6105" s="119" t="s">
        <v>13625</v>
      </c>
      <c r="I6105" s="121" t="s">
        <v>30</v>
      </c>
      <c r="J6105" s="121" t="s">
        <v>12962</v>
      </c>
      <c r="K6105" s="120"/>
      <c r="L6105" s="120" t="s">
        <v>32</v>
      </c>
      <c r="M6105" s="120" t="s">
        <v>78</v>
      </c>
      <c r="P6105" s="124">
        <f t="shared" si="260"/>
        <v>0</v>
      </c>
    </row>
    <row r="6106" spans="1:25">
      <c r="A6106" s="116">
        <v>6106</v>
      </c>
      <c r="C6106" s="118">
        <f t="shared" ref="C6106:C6169" si="262">IF(B6106&lt;&gt;0,MONTH(B6106),0)</f>
        <v>0</v>
      </c>
      <c r="E6106" s="120" t="s">
        <v>13626</v>
      </c>
      <c r="F6106" s="211" t="s">
        <v>122</v>
      </c>
      <c r="G6106" s="119" t="s">
        <v>13627</v>
      </c>
      <c r="I6106" s="121" t="s">
        <v>30</v>
      </c>
      <c r="J6106" s="121" t="s">
        <v>9820</v>
      </c>
      <c r="K6106" s="120"/>
      <c r="L6106" s="120" t="s">
        <v>32</v>
      </c>
      <c r="M6106" s="120" t="s">
        <v>78</v>
      </c>
      <c r="P6106" s="124">
        <f t="shared" ref="P6106:P6107" si="263">IF(O6106&lt;&gt;0,MONTH(O6106),0)</f>
        <v>0</v>
      </c>
    </row>
    <row r="6107" spans="1:25" ht="27.6">
      <c r="A6107" s="116">
        <v>6107</v>
      </c>
      <c r="C6107" s="118">
        <f t="shared" si="262"/>
        <v>0</v>
      </c>
      <c r="E6107" s="120" t="s">
        <v>13628</v>
      </c>
      <c r="F6107" s="211" t="s">
        <v>13629</v>
      </c>
      <c r="G6107" s="119" t="s">
        <v>9254</v>
      </c>
      <c r="I6107" s="121" t="s">
        <v>30</v>
      </c>
      <c r="J6107" s="121" t="s">
        <v>9820</v>
      </c>
      <c r="K6107" s="120"/>
      <c r="L6107" s="120" t="s">
        <v>32</v>
      </c>
      <c r="M6107" s="120" t="s">
        <v>78</v>
      </c>
      <c r="P6107" s="124">
        <f t="shared" si="263"/>
        <v>0</v>
      </c>
    </row>
    <row r="6108" spans="1:25" ht="27.6">
      <c r="A6108" s="116">
        <v>6108</v>
      </c>
      <c r="B6108" s="129">
        <v>44501</v>
      </c>
      <c r="C6108" s="118">
        <f t="shared" si="262"/>
        <v>11</v>
      </c>
      <c r="D6108" s="120" t="s">
        <v>25</v>
      </c>
      <c r="E6108" s="120" t="s">
        <v>13630</v>
      </c>
      <c r="F6108" s="212" t="s">
        <v>13631</v>
      </c>
      <c r="G6108" s="119" t="s">
        <v>3814</v>
      </c>
      <c r="H6108" s="121" t="s">
        <v>97</v>
      </c>
      <c r="I6108" s="121" t="s">
        <v>30</v>
      </c>
      <c r="J6108" s="121" t="s">
        <v>12087</v>
      </c>
      <c r="K6108" s="121" t="s">
        <v>40503</v>
      </c>
      <c r="L6108" s="131" t="s">
        <v>32</v>
      </c>
      <c r="M6108" s="120" t="s">
        <v>78</v>
      </c>
    </row>
    <row r="6109" spans="1:25">
      <c r="A6109" s="116">
        <v>6109</v>
      </c>
      <c r="C6109" s="118">
        <f t="shared" si="262"/>
        <v>0</v>
      </c>
      <c r="E6109" s="120" t="s">
        <v>13632</v>
      </c>
      <c r="F6109" s="211" t="s">
        <v>13633</v>
      </c>
      <c r="G6109" s="119" t="s">
        <v>13116</v>
      </c>
      <c r="I6109" s="121" t="s">
        <v>30</v>
      </c>
      <c r="J6109" s="121" t="s">
        <v>9820</v>
      </c>
      <c r="K6109" s="120"/>
      <c r="L6109" s="120" t="s">
        <v>32</v>
      </c>
      <c r="M6109" s="120" t="s">
        <v>78</v>
      </c>
      <c r="P6109" s="124">
        <f t="shared" ref="P6109:P6140" si="264">IF(O6109&lt;&gt;0,MONTH(O6109),0)</f>
        <v>0</v>
      </c>
    </row>
    <row r="6110" spans="1:25">
      <c r="A6110" s="116">
        <v>6110</v>
      </c>
      <c r="C6110" s="118">
        <f t="shared" si="262"/>
        <v>0</v>
      </c>
      <c r="E6110" s="120" t="s">
        <v>13634</v>
      </c>
      <c r="F6110" s="211" t="s">
        <v>13635</v>
      </c>
      <c r="G6110" s="119" t="s">
        <v>13154</v>
      </c>
      <c r="I6110" s="121" t="s">
        <v>30</v>
      </c>
      <c r="J6110" s="121" t="s">
        <v>9820</v>
      </c>
      <c r="K6110" s="120"/>
      <c r="L6110" s="120" t="s">
        <v>32</v>
      </c>
      <c r="M6110" s="120" t="s">
        <v>78</v>
      </c>
      <c r="P6110" s="124">
        <f t="shared" si="264"/>
        <v>0</v>
      </c>
    </row>
    <row r="6111" spans="1:25">
      <c r="A6111" s="116">
        <v>6111</v>
      </c>
      <c r="C6111" s="118">
        <f t="shared" si="262"/>
        <v>0</v>
      </c>
      <c r="E6111" s="120" t="s">
        <v>13636</v>
      </c>
      <c r="F6111" s="211" t="s">
        <v>13637</v>
      </c>
      <c r="G6111" s="119" t="s">
        <v>13638</v>
      </c>
      <c r="I6111" s="121" t="s">
        <v>30</v>
      </c>
      <c r="J6111" s="121" t="s">
        <v>12962</v>
      </c>
      <c r="K6111" s="120"/>
      <c r="L6111" s="120" t="s">
        <v>32</v>
      </c>
      <c r="M6111" s="120" t="s">
        <v>7068</v>
      </c>
      <c r="N6111" s="131">
        <v>43851</v>
      </c>
      <c r="P6111" s="124">
        <f t="shared" si="264"/>
        <v>0</v>
      </c>
      <c r="R6111" s="118">
        <f ca="1">TODAY()-N6111</f>
        <v>827</v>
      </c>
      <c r="S6111" s="120" t="s">
        <v>92</v>
      </c>
      <c r="T6111" s="126">
        <v>43851</v>
      </c>
      <c r="Y6111" s="116" t="s">
        <v>7314</v>
      </c>
    </row>
    <row r="6112" spans="1:25" ht="27.6">
      <c r="A6112" s="116">
        <v>6112</v>
      </c>
      <c r="C6112" s="118">
        <f t="shared" si="262"/>
        <v>0</v>
      </c>
      <c r="E6112" s="120" t="s">
        <v>13639</v>
      </c>
      <c r="F6112" s="211" t="s">
        <v>13640</v>
      </c>
      <c r="G6112" s="119" t="s">
        <v>13641</v>
      </c>
      <c r="I6112" s="121" t="s">
        <v>30</v>
      </c>
      <c r="J6112" s="121" t="s">
        <v>12962</v>
      </c>
      <c r="K6112" s="120"/>
      <c r="L6112" s="120" t="s">
        <v>32</v>
      </c>
      <c r="M6112" s="120" t="s">
        <v>7068</v>
      </c>
      <c r="N6112" s="131">
        <v>43847</v>
      </c>
      <c r="P6112" s="124">
        <f t="shared" si="264"/>
        <v>0</v>
      </c>
      <c r="R6112" s="118">
        <f ca="1">TODAY()-N6112</f>
        <v>831</v>
      </c>
      <c r="S6112" s="120" t="s">
        <v>135</v>
      </c>
      <c r="T6112" s="126">
        <v>43857</v>
      </c>
      <c r="Y6112" s="116" t="s">
        <v>13642</v>
      </c>
    </row>
    <row r="6113" spans="1:25">
      <c r="A6113" s="116">
        <v>6113</v>
      </c>
      <c r="C6113" s="118">
        <f t="shared" si="262"/>
        <v>0</v>
      </c>
      <c r="E6113" s="120" t="s">
        <v>13643</v>
      </c>
      <c r="F6113" s="211" t="s">
        <v>13644</v>
      </c>
      <c r="G6113" s="119" t="s">
        <v>13645</v>
      </c>
      <c r="I6113" s="121" t="s">
        <v>30</v>
      </c>
      <c r="J6113" s="121" t="s">
        <v>12962</v>
      </c>
      <c r="K6113" s="120"/>
      <c r="L6113" s="120" t="s">
        <v>32</v>
      </c>
      <c r="M6113" s="120" t="s">
        <v>7068</v>
      </c>
      <c r="N6113" s="131">
        <v>43845</v>
      </c>
      <c r="P6113" s="124">
        <f t="shared" si="264"/>
        <v>0</v>
      </c>
      <c r="R6113" s="118">
        <f ca="1">TODAY()-N6113</f>
        <v>833</v>
      </c>
      <c r="S6113" s="120" t="s">
        <v>92</v>
      </c>
      <c r="T6113" s="126">
        <v>43847</v>
      </c>
      <c r="Y6113" s="116" t="s">
        <v>13646</v>
      </c>
    </row>
    <row r="6114" spans="1:25">
      <c r="A6114" s="116">
        <v>6114</v>
      </c>
      <c r="C6114" s="118">
        <f t="shared" si="262"/>
        <v>0</v>
      </c>
      <c r="E6114" s="120" t="s">
        <v>13647</v>
      </c>
      <c r="F6114" s="211" t="s">
        <v>13648</v>
      </c>
      <c r="G6114" s="119" t="s">
        <v>13649</v>
      </c>
      <c r="I6114" s="121" t="s">
        <v>30</v>
      </c>
      <c r="J6114" s="121" t="s">
        <v>12996</v>
      </c>
      <c r="K6114" s="120"/>
      <c r="L6114" s="120" t="s">
        <v>32</v>
      </c>
      <c r="M6114" s="120" t="s">
        <v>78</v>
      </c>
      <c r="P6114" s="124">
        <f t="shared" si="264"/>
        <v>0</v>
      </c>
    </row>
    <row r="6115" spans="1:25" ht="27.6">
      <c r="A6115" s="116">
        <v>6115</v>
      </c>
      <c r="C6115" s="118">
        <f t="shared" si="262"/>
        <v>0</v>
      </c>
      <c r="E6115" s="120" t="s">
        <v>13650</v>
      </c>
      <c r="F6115" s="211" t="s">
        <v>13651</v>
      </c>
      <c r="G6115" s="119" t="s">
        <v>13652</v>
      </c>
      <c r="I6115" s="121" t="s">
        <v>30</v>
      </c>
      <c r="J6115" s="121" t="s">
        <v>9820</v>
      </c>
      <c r="K6115" s="120"/>
      <c r="L6115" s="120" t="s">
        <v>32</v>
      </c>
      <c r="M6115" s="120" t="s">
        <v>78</v>
      </c>
      <c r="P6115" s="124">
        <f t="shared" si="264"/>
        <v>0</v>
      </c>
    </row>
    <row r="6116" spans="1:25">
      <c r="A6116" s="116">
        <v>6116</v>
      </c>
      <c r="C6116" s="118">
        <f t="shared" si="262"/>
        <v>0</v>
      </c>
      <c r="E6116" s="120" t="s">
        <v>13653</v>
      </c>
      <c r="F6116" s="211" t="s">
        <v>13654</v>
      </c>
      <c r="G6116" s="119" t="s">
        <v>13655</v>
      </c>
      <c r="I6116" s="121" t="s">
        <v>30</v>
      </c>
      <c r="J6116" s="121" t="s">
        <v>12996</v>
      </c>
      <c r="K6116" s="120"/>
      <c r="L6116" s="120" t="s">
        <v>32</v>
      </c>
      <c r="M6116" s="120" t="s">
        <v>78</v>
      </c>
      <c r="P6116" s="124">
        <f t="shared" si="264"/>
        <v>0</v>
      </c>
    </row>
    <row r="6117" spans="1:25" ht="27.6">
      <c r="A6117" s="116">
        <v>6117</v>
      </c>
      <c r="C6117" s="118">
        <f t="shared" si="262"/>
        <v>0</v>
      </c>
      <c r="E6117" s="120" t="s">
        <v>13656</v>
      </c>
      <c r="F6117" s="211" t="s">
        <v>13657</v>
      </c>
      <c r="G6117" s="119" t="s">
        <v>13658</v>
      </c>
      <c r="I6117" s="121" t="s">
        <v>30</v>
      </c>
      <c r="J6117" s="121" t="s">
        <v>9820</v>
      </c>
      <c r="K6117" s="120"/>
      <c r="L6117" s="120" t="s">
        <v>32</v>
      </c>
      <c r="M6117" s="120" t="s">
        <v>78</v>
      </c>
      <c r="P6117" s="124">
        <f t="shared" si="264"/>
        <v>0</v>
      </c>
    </row>
    <row r="6118" spans="1:25">
      <c r="A6118" s="116">
        <v>6118</v>
      </c>
      <c r="C6118" s="118">
        <f t="shared" si="262"/>
        <v>0</v>
      </c>
      <c r="E6118" s="120" t="s">
        <v>13659</v>
      </c>
      <c r="F6118" s="211" t="s">
        <v>13660</v>
      </c>
      <c r="G6118" s="119" t="s">
        <v>13658</v>
      </c>
      <c r="I6118" s="121" t="s">
        <v>30</v>
      </c>
      <c r="J6118" s="121" t="s">
        <v>9820</v>
      </c>
      <c r="K6118" s="120"/>
      <c r="L6118" s="120" t="s">
        <v>32</v>
      </c>
      <c r="M6118" s="120" t="s">
        <v>78</v>
      </c>
      <c r="P6118" s="124">
        <f t="shared" si="264"/>
        <v>0</v>
      </c>
    </row>
    <row r="6119" spans="1:25" ht="27.6">
      <c r="A6119" s="116">
        <v>6119</v>
      </c>
      <c r="C6119" s="118">
        <f t="shared" si="262"/>
        <v>0</v>
      </c>
      <c r="E6119" s="120" t="s">
        <v>13661</v>
      </c>
      <c r="F6119" s="211" t="s">
        <v>13662</v>
      </c>
      <c r="G6119" s="119" t="s">
        <v>13658</v>
      </c>
      <c r="I6119" s="121" t="s">
        <v>30</v>
      </c>
      <c r="J6119" s="121" t="s">
        <v>9820</v>
      </c>
      <c r="K6119" s="120"/>
      <c r="L6119" s="120" t="s">
        <v>32</v>
      </c>
      <c r="M6119" s="120" t="s">
        <v>78</v>
      </c>
      <c r="P6119" s="124">
        <f t="shared" si="264"/>
        <v>0</v>
      </c>
    </row>
    <row r="6120" spans="1:25">
      <c r="A6120" s="116">
        <v>6120</v>
      </c>
      <c r="C6120" s="118">
        <f t="shared" si="262"/>
        <v>0</v>
      </c>
      <c r="E6120" s="120" t="s">
        <v>13663</v>
      </c>
      <c r="F6120" s="211" t="s">
        <v>1372</v>
      </c>
      <c r="G6120" s="119" t="s">
        <v>13664</v>
      </c>
      <c r="I6120" s="121" t="s">
        <v>30</v>
      </c>
      <c r="J6120" s="121" t="s">
        <v>12974</v>
      </c>
      <c r="K6120" s="120"/>
      <c r="L6120" s="120" t="s">
        <v>32</v>
      </c>
      <c r="M6120" s="120" t="s">
        <v>78</v>
      </c>
      <c r="P6120" s="124">
        <f t="shared" si="264"/>
        <v>0</v>
      </c>
    </row>
    <row r="6121" spans="1:25">
      <c r="A6121" s="116">
        <v>6121</v>
      </c>
      <c r="C6121" s="118">
        <f t="shared" si="262"/>
        <v>0</v>
      </c>
      <c r="E6121" s="120" t="s">
        <v>13665</v>
      </c>
      <c r="F6121" s="211" t="s">
        <v>2439</v>
      </c>
      <c r="G6121" s="119" t="s">
        <v>13666</v>
      </c>
      <c r="I6121" s="121" t="s">
        <v>30</v>
      </c>
      <c r="J6121" s="121" t="s">
        <v>13173</v>
      </c>
      <c r="K6121" s="120"/>
      <c r="L6121" s="120" t="s">
        <v>32</v>
      </c>
      <c r="M6121" s="120" t="s">
        <v>78</v>
      </c>
      <c r="P6121" s="124">
        <f t="shared" si="264"/>
        <v>0</v>
      </c>
    </row>
    <row r="6122" spans="1:25">
      <c r="A6122" s="116">
        <v>6122</v>
      </c>
      <c r="C6122" s="118">
        <f t="shared" si="262"/>
        <v>0</v>
      </c>
      <c r="E6122" s="120" t="s">
        <v>13667</v>
      </c>
      <c r="F6122" s="211" t="s">
        <v>2439</v>
      </c>
      <c r="G6122" s="119" t="s">
        <v>13668</v>
      </c>
      <c r="I6122" s="121" t="s">
        <v>30</v>
      </c>
      <c r="J6122" s="121" t="s">
        <v>12962</v>
      </c>
      <c r="K6122" s="120"/>
      <c r="L6122" s="120" t="s">
        <v>32</v>
      </c>
      <c r="M6122" s="120" t="s">
        <v>78</v>
      </c>
      <c r="P6122" s="124">
        <f t="shared" si="264"/>
        <v>0</v>
      </c>
    </row>
    <row r="6123" spans="1:25">
      <c r="A6123" s="116">
        <v>6123</v>
      </c>
      <c r="C6123" s="118">
        <f t="shared" si="262"/>
        <v>0</v>
      </c>
      <c r="E6123" s="120" t="s">
        <v>13669</v>
      </c>
      <c r="F6123" s="211" t="s">
        <v>13670</v>
      </c>
      <c r="G6123" s="119" t="s">
        <v>548</v>
      </c>
      <c r="I6123" s="121" t="s">
        <v>30</v>
      </c>
      <c r="J6123" s="121" t="s">
        <v>9820</v>
      </c>
      <c r="K6123" s="120"/>
      <c r="L6123" s="120" t="s">
        <v>32</v>
      </c>
      <c r="M6123" s="120" t="s">
        <v>7068</v>
      </c>
      <c r="N6123" s="131">
        <v>43851</v>
      </c>
      <c r="P6123" s="124">
        <f t="shared" si="264"/>
        <v>0</v>
      </c>
      <c r="S6123" s="120" t="s">
        <v>922</v>
      </c>
      <c r="T6123" s="126">
        <v>43851</v>
      </c>
      <c r="Y6123" s="116" t="s">
        <v>13671</v>
      </c>
    </row>
    <row r="6124" spans="1:25">
      <c r="A6124" s="116">
        <v>6124</v>
      </c>
      <c r="C6124" s="118">
        <f t="shared" si="262"/>
        <v>0</v>
      </c>
      <c r="E6124" s="120" t="s">
        <v>13672</v>
      </c>
      <c r="F6124" s="211" t="s">
        <v>13387</v>
      </c>
      <c r="G6124" s="119" t="s">
        <v>13673</v>
      </c>
      <c r="I6124" s="121" t="s">
        <v>30</v>
      </c>
      <c r="J6124" s="121" t="s">
        <v>13576</v>
      </c>
      <c r="K6124" s="120"/>
      <c r="L6124" s="120" t="s">
        <v>32</v>
      </c>
      <c r="M6124" s="120" t="s">
        <v>7068</v>
      </c>
      <c r="N6124" s="131">
        <v>43852</v>
      </c>
      <c r="P6124" s="124">
        <f t="shared" si="264"/>
        <v>0</v>
      </c>
      <c r="S6124" s="120" t="s">
        <v>724</v>
      </c>
      <c r="T6124" s="126">
        <v>43852</v>
      </c>
      <c r="Y6124" s="116" t="s">
        <v>13674</v>
      </c>
    </row>
    <row r="6125" spans="1:25" ht="27.6">
      <c r="A6125" s="116">
        <v>6125</v>
      </c>
      <c r="C6125" s="118">
        <f t="shared" si="262"/>
        <v>0</v>
      </c>
      <c r="E6125" s="120" t="s">
        <v>13675</v>
      </c>
      <c r="F6125" s="211" t="s">
        <v>13676</v>
      </c>
      <c r="G6125" s="119" t="s">
        <v>9031</v>
      </c>
      <c r="I6125" s="121" t="s">
        <v>30</v>
      </c>
      <c r="J6125" s="121" t="s">
        <v>12962</v>
      </c>
      <c r="K6125" s="120"/>
      <c r="L6125" s="120" t="s">
        <v>32</v>
      </c>
      <c r="M6125" s="120" t="s">
        <v>78</v>
      </c>
      <c r="P6125" s="124">
        <f t="shared" si="264"/>
        <v>0</v>
      </c>
    </row>
    <row r="6126" spans="1:25">
      <c r="A6126" s="116">
        <v>6126</v>
      </c>
      <c r="C6126" s="118">
        <f t="shared" si="262"/>
        <v>0</v>
      </c>
      <c r="E6126" s="120" t="s">
        <v>13677</v>
      </c>
      <c r="F6126" s="211" t="s">
        <v>1462</v>
      </c>
      <c r="G6126" s="119" t="s">
        <v>214</v>
      </c>
      <c r="I6126" s="121" t="s">
        <v>30</v>
      </c>
      <c r="J6126" s="121" t="s">
        <v>9820</v>
      </c>
      <c r="K6126" s="120"/>
      <c r="L6126" s="120" t="s">
        <v>32</v>
      </c>
      <c r="M6126" s="120" t="s">
        <v>78</v>
      </c>
      <c r="P6126" s="124">
        <f t="shared" si="264"/>
        <v>0</v>
      </c>
    </row>
    <row r="6127" spans="1:25">
      <c r="A6127" s="116">
        <v>6127</v>
      </c>
      <c r="C6127" s="118">
        <f t="shared" si="262"/>
        <v>0</v>
      </c>
      <c r="D6127" s="120" t="s">
        <v>252</v>
      </c>
      <c r="E6127" s="120" t="s">
        <v>13678</v>
      </c>
      <c r="F6127" s="211" t="s">
        <v>13679</v>
      </c>
      <c r="G6127" s="119" t="s">
        <v>229</v>
      </c>
      <c r="H6127" s="121" t="s">
        <v>41</v>
      </c>
      <c r="I6127" s="119" t="s">
        <v>30</v>
      </c>
      <c r="J6127" s="121" t="s">
        <v>435</v>
      </c>
      <c r="K6127" s="120"/>
      <c r="L6127" s="120" t="s">
        <v>32</v>
      </c>
      <c r="M6127" s="120" t="s">
        <v>7068</v>
      </c>
      <c r="N6127" s="131">
        <v>43852</v>
      </c>
      <c r="O6127" s="131">
        <v>44274</v>
      </c>
      <c r="P6127" s="124">
        <f t="shared" si="264"/>
        <v>3</v>
      </c>
      <c r="R6127" s="125">
        <f ca="1">TODAY()-O6127</f>
        <v>404</v>
      </c>
      <c r="S6127" s="120" t="s">
        <v>55</v>
      </c>
      <c r="Y6127" s="116" t="s">
        <v>13680</v>
      </c>
    </row>
    <row r="6128" spans="1:25" ht="27.6">
      <c r="A6128" s="116">
        <v>6128</v>
      </c>
      <c r="C6128" s="118">
        <f t="shared" si="262"/>
        <v>0</v>
      </c>
      <c r="E6128" s="120" t="s">
        <v>13681</v>
      </c>
      <c r="F6128" s="211" t="s">
        <v>13682</v>
      </c>
      <c r="G6128" s="119" t="s">
        <v>2408</v>
      </c>
      <c r="I6128" s="121" t="s">
        <v>30</v>
      </c>
      <c r="J6128" s="121" t="s">
        <v>9820</v>
      </c>
      <c r="K6128" s="120"/>
      <c r="L6128" s="120" t="s">
        <v>32</v>
      </c>
      <c r="M6128" s="120" t="s">
        <v>78</v>
      </c>
      <c r="P6128" s="124">
        <f t="shared" si="264"/>
        <v>0</v>
      </c>
    </row>
    <row r="6129" spans="1:25">
      <c r="A6129" s="116">
        <v>6129</v>
      </c>
      <c r="C6129" s="118">
        <f t="shared" si="262"/>
        <v>0</v>
      </c>
      <c r="D6129" s="120" t="s">
        <v>37</v>
      </c>
      <c r="E6129" s="120" t="s">
        <v>13683</v>
      </c>
      <c r="F6129" s="211" t="s">
        <v>2223</v>
      </c>
      <c r="G6129" s="119" t="s">
        <v>13684</v>
      </c>
      <c r="I6129" s="121" t="s">
        <v>30</v>
      </c>
      <c r="J6129" s="121" t="s">
        <v>9820</v>
      </c>
      <c r="K6129" s="120"/>
      <c r="L6129" s="120" t="s">
        <v>32</v>
      </c>
      <c r="M6129" s="120" t="s">
        <v>7068</v>
      </c>
      <c r="N6129" s="131">
        <v>43854</v>
      </c>
      <c r="P6129" s="124">
        <f t="shared" si="264"/>
        <v>0</v>
      </c>
      <c r="R6129" s="118">
        <f ca="1">TODAY()-N6129</f>
        <v>824</v>
      </c>
      <c r="S6129" s="120" t="s">
        <v>55</v>
      </c>
      <c r="Y6129" s="116" t="s">
        <v>356</v>
      </c>
    </row>
    <row r="6130" spans="1:25">
      <c r="A6130" s="116">
        <v>6130</v>
      </c>
      <c r="C6130" s="118">
        <f t="shared" si="262"/>
        <v>0</v>
      </c>
      <c r="E6130" s="120" t="s">
        <v>13685</v>
      </c>
      <c r="F6130" s="211" t="s">
        <v>2223</v>
      </c>
      <c r="G6130" s="119" t="s">
        <v>13686</v>
      </c>
      <c r="I6130" s="121" t="s">
        <v>30</v>
      </c>
      <c r="J6130" s="121" t="s">
        <v>12996</v>
      </c>
      <c r="K6130" s="120"/>
      <c r="L6130" s="120" t="s">
        <v>32</v>
      </c>
      <c r="M6130" s="120" t="s">
        <v>7068</v>
      </c>
      <c r="N6130" s="131">
        <v>43852</v>
      </c>
      <c r="P6130" s="124">
        <f t="shared" si="264"/>
        <v>0</v>
      </c>
      <c r="R6130" s="118">
        <f ca="1">TODAY()-N6130</f>
        <v>826</v>
      </c>
      <c r="S6130" s="120" t="s">
        <v>135</v>
      </c>
      <c r="T6130" s="126">
        <v>43895</v>
      </c>
      <c r="Y6130" s="116" t="s">
        <v>13687</v>
      </c>
    </row>
    <row r="6131" spans="1:25">
      <c r="A6131" s="116">
        <v>6131</v>
      </c>
      <c r="C6131" s="118">
        <f t="shared" si="262"/>
        <v>0</v>
      </c>
      <c r="E6131" s="120" t="s">
        <v>13688</v>
      </c>
      <c r="F6131" s="211" t="s">
        <v>13689</v>
      </c>
      <c r="G6131" s="119" t="s">
        <v>13690</v>
      </c>
      <c r="I6131" s="121" t="s">
        <v>30</v>
      </c>
      <c r="J6131" s="121" t="s">
        <v>9820</v>
      </c>
      <c r="K6131" s="120"/>
      <c r="L6131" s="120" t="s">
        <v>32</v>
      </c>
      <c r="M6131" s="120" t="s">
        <v>78</v>
      </c>
      <c r="P6131" s="124">
        <f t="shared" si="264"/>
        <v>0</v>
      </c>
    </row>
    <row r="6132" spans="1:25">
      <c r="A6132" s="116">
        <v>6132</v>
      </c>
      <c r="C6132" s="118">
        <f t="shared" si="262"/>
        <v>0</v>
      </c>
      <c r="E6132" s="120" t="s">
        <v>13691</v>
      </c>
      <c r="F6132" s="211" t="s">
        <v>1372</v>
      </c>
      <c r="G6132" s="119" t="s">
        <v>11004</v>
      </c>
      <c r="I6132" s="121" t="s">
        <v>30</v>
      </c>
      <c r="J6132" s="121" t="s">
        <v>12996</v>
      </c>
      <c r="K6132" s="120"/>
      <c r="L6132" s="120" t="s">
        <v>32</v>
      </c>
      <c r="M6132" s="120" t="s">
        <v>78</v>
      </c>
      <c r="P6132" s="124">
        <f t="shared" si="264"/>
        <v>0</v>
      </c>
    </row>
    <row r="6133" spans="1:25">
      <c r="A6133" s="116">
        <v>6133</v>
      </c>
      <c r="C6133" s="118">
        <f t="shared" si="262"/>
        <v>0</v>
      </c>
      <c r="E6133" s="120" t="s">
        <v>13692</v>
      </c>
      <c r="F6133" s="211" t="s">
        <v>7956</v>
      </c>
      <c r="G6133" s="119" t="s">
        <v>11004</v>
      </c>
      <c r="I6133" s="121" t="s">
        <v>30</v>
      </c>
      <c r="J6133" s="121" t="s">
        <v>12996</v>
      </c>
      <c r="K6133" s="120"/>
      <c r="L6133" s="120" t="s">
        <v>32</v>
      </c>
      <c r="M6133" s="120" t="s">
        <v>78</v>
      </c>
      <c r="P6133" s="124">
        <f t="shared" si="264"/>
        <v>0</v>
      </c>
    </row>
    <row r="6134" spans="1:25" ht="27.6">
      <c r="A6134" s="116">
        <v>6134</v>
      </c>
      <c r="C6134" s="118">
        <f t="shared" si="262"/>
        <v>0</v>
      </c>
      <c r="E6134" s="120" t="s">
        <v>13693</v>
      </c>
      <c r="F6134" s="211" t="s">
        <v>13694</v>
      </c>
      <c r="G6134" s="119" t="s">
        <v>9080</v>
      </c>
      <c r="I6134" s="121" t="s">
        <v>30</v>
      </c>
      <c r="J6134" s="121" t="s">
        <v>9820</v>
      </c>
      <c r="K6134" s="120"/>
      <c r="L6134" s="120" t="s">
        <v>32</v>
      </c>
      <c r="M6134" s="120" t="s">
        <v>78</v>
      </c>
      <c r="P6134" s="124">
        <f t="shared" si="264"/>
        <v>0</v>
      </c>
    </row>
    <row r="6135" spans="1:25">
      <c r="A6135" s="116">
        <v>6135</v>
      </c>
      <c r="C6135" s="118">
        <f t="shared" si="262"/>
        <v>0</v>
      </c>
      <c r="E6135" s="120" t="s">
        <v>13695</v>
      </c>
      <c r="F6135" s="211" t="s">
        <v>13696</v>
      </c>
      <c r="G6135" s="119" t="s">
        <v>9080</v>
      </c>
      <c r="I6135" s="121" t="s">
        <v>30</v>
      </c>
      <c r="J6135" s="121" t="s">
        <v>9820</v>
      </c>
      <c r="K6135" s="120"/>
      <c r="L6135" s="120" t="s">
        <v>32</v>
      </c>
      <c r="M6135" s="120" t="s">
        <v>78</v>
      </c>
      <c r="P6135" s="124">
        <f t="shared" si="264"/>
        <v>0</v>
      </c>
    </row>
    <row r="6136" spans="1:25" ht="27.6">
      <c r="A6136" s="116">
        <v>6136</v>
      </c>
      <c r="C6136" s="118">
        <f t="shared" si="262"/>
        <v>0</v>
      </c>
      <c r="E6136" s="120" t="s">
        <v>13697</v>
      </c>
      <c r="F6136" s="211" t="s">
        <v>13698</v>
      </c>
      <c r="G6136" s="119" t="s">
        <v>13699</v>
      </c>
      <c r="I6136" s="121" t="s">
        <v>30</v>
      </c>
      <c r="J6136" s="121" t="s">
        <v>9820</v>
      </c>
      <c r="K6136" s="120"/>
      <c r="L6136" s="120" t="s">
        <v>32</v>
      </c>
      <c r="M6136" s="120" t="s">
        <v>7068</v>
      </c>
      <c r="N6136" s="131">
        <v>43852</v>
      </c>
      <c r="P6136" s="124">
        <f t="shared" si="264"/>
        <v>0</v>
      </c>
      <c r="S6136" s="120" t="s">
        <v>5090</v>
      </c>
      <c r="T6136" s="126">
        <v>43852</v>
      </c>
      <c r="Y6136" s="116" t="s">
        <v>13700</v>
      </c>
    </row>
    <row r="6137" spans="1:25">
      <c r="A6137" s="116">
        <v>6137</v>
      </c>
      <c r="C6137" s="118">
        <f t="shared" si="262"/>
        <v>0</v>
      </c>
      <c r="E6137" s="120" t="s">
        <v>13701</v>
      </c>
      <c r="F6137" s="211" t="s">
        <v>2223</v>
      </c>
      <c r="G6137" s="119" t="s">
        <v>13702</v>
      </c>
      <c r="I6137" s="121" t="s">
        <v>30</v>
      </c>
      <c r="J6137" s="121" t="s">
        <v>9820</v>
      </c>
      <c r="K6137" s="120"/>
      <c r="L6137" s="120" t="s">
        <v>32</v>
      </c>
      <c r="M6137" s="120" t="s">
        <v>78</v>
      </c>
      <c r="P6137" s="124">
        <f t="shared" si="264"/>
        <v>0</v>
      </c>
    </row>
    <row r="6138" spans="1:25">
      <c r="A6138" s="116">
        <v>6138</v>
      </c>
      <c r="C6138" s="118">
        <f t="shared" si="262"/>
        <v>0</v>
      </c>
      <c r="E6138" s="120" t="s">
        <v>13703</v>
      </c>
      <c r="F6138" s="211" t="s">
        <v>2223</v>
      </c>
      <c r="G6138" s="119" t="s">
        <v>4184</v>
      </c>
      <c r="I6138" s="121" t="s">
        <v>30</v>
      </c>
      <c r="J6138" s="121" t="s">
        <v>12974</v>
      </c>
      <c r="K6138" s="120"/>
      <c r="L6138" s="120" t="s">
        <v>32</v>
      </c>
      <c r="M6138" s="120" t="s">
        <v>78</v>
      </c>
      <c r="P6138" s="124">
        <f t="shared" si="264"/>
        <v>0</v>
      </c>
    </row>
    <row r="6139" spans="1:25">
      <c r="A6139" s="116">
        <v>6139</v>
      </c>
      <c r="C6139" s="118">
        <f t="shared" si="262"/>
        <v>0</v>
      </c>
      <c r="E6139" s="120" t="s">
        <v>13704</v>
      </c>
      <c r="F6139" s="211" t="s">
        <v>2223</v>
      </c>
      <c r="G6139" s="119" t="s">
        <v>13705</v>
      </c>
      <c r="I6139" s="121" t="s">
        <v>30</v>
      </c>
      <c r="J6139" s="121" t="s">
        <v>13576</v>
      </c>
      <c r="K6139" s="120"/>
      <c r="L6139" s="120" t="s">
        <v>32</v>
      </c>
      <c r="M6139" s="120" t="s">
        <v>78</v>
      </c>
      <c r="P6139" s="124">
        <f t="shared" si="264"/>
        <v>0</v>
      </c>
    </row>
    <row r="6140" spans="1:25">
      <c r="A6140" s="116">
        <v>6140</v>
      </c>
      <c r="C6140" s="118">
        <f t="shared" si="262"/>
        <v>0</v>
      </c>
      <c r="E6140" s="120" t="s">
        <v>13706</v>
      </c>
      <c r="F6140" s="211" t="s">
        <v>13707</v>
      </c>
      <c r="G6140" s="119" t="s">
        <v>13708</v>
      </c>
      <c r="I6140" s="121" t="s">
        <v>30</v>
      </c>
      <c r="J6140" s="121" t="s">
        <v>9820</v>
      </c>
      <c r="K6140" s="120"/>
      <c r="L6140" s="120" t="s">
        <v>32</v>
      </c>
      <c r="M6140" s="120" t="s">
        <v>78</v>
      </c>
      <c r="P6140" s="124">
        <f t="shared" si="264"/>
        <v>0</v>
      </c>
    </row>
    <row r="6141" spans="1:25">
      <c r="A6141" s="116">
        <v>6141</v>
      </c>
      <c r="C6141" s="118">
        <f t="shared" si="262"/>
        <v>0</v>
      </c>
      <c r="E6141" s="120" t="s">
        <v>13709</v>
      </c>
      <c r="F6141" s="211" t="s">
        <v>2223</v>
      </c>
      <c r="G6141" s="119" t="s">
        <v>13710</v>
      </c>
      <c r="I6141" s="121" t="s">
        <v>30</v>
      </c>
      <c r="J6141" s="121" t="s">
        <v>9820</v>
      </c>
      <c r="K6141" s="120"/>
      <c r="L6141" s="120" t="s">
        <v>32</v>
      </c>
      <c r="M6141" s="120" t="s">
        <v>78</v>
      </c>
      <c r="P6141" s="124">
        <f t="shared" ref="P6141:P6172" si="265">IF(O6141&lt;&gt;0,MONTH(O6141),0)</f>
        <v>0</v>
      </c>
    </row>
    <row r="6142" spans="1:25">
      <c r="A6142" s="116">
        <v>6142</v>
      </c>
      <c r="C6142" s="118">
        <f t="shared" si="262"/>
        <v>0</v>
      </c>
      <c r="E6142" s="120" t="s">
        <v>13711</v>
      </c>
      <c r="F6142" s="211" t="s">
        <v>12556</v>
      </c>
      <c r="G6142" s="119" t="s">
        <v>9748</v>
      </c>
      <c r="I6142" s="121" t="s">
        <v>30</v>
      </c>
      <c r="J6142" s="121" t="s">
        <v>9820</v>
      </c>
      <c r="K6142" s="120"/>
      <c r="L6142" s="120" t="s">
        <v>32</v>
      </c>
      <c r="M6142" s="120" t="s">
        <v>78</v>
      </c>
      <c r="P6142" s="124">
        <f t="shared" si="265"/>
        <v>0</v>
      </c>
    </row>
    <row r="6143" spans="1:25">
      <c r="A6143" s="116">
        <v>6143</v>
      </c>
      <c r="B6143" s="118">
        <v>2020</v>
      </c>
      <c r="C6143" s="118">
        <f t="shared" si="262"/>
        <v>7</v>
      </c>
      <c r="D6143" s="120" t="s">
        <v>25</v>
      </c>
      <c r="E6143" s="120" t="s">
        <v>13712</v>
      </c>
      <c r="F6143" s="211" t="s">
        <v>6730</v>
      </c>
      <c r="G6143" s="119" t="s">
        <v>13713</v>
      </c>
      <c r="I6143" s="121" t="s">
        <v>30</v>
      </c>
      <c r="J6143" s="121" t="s">
        <v>12974</v>
      </c>
      <c r="K6143" s="120"/>
      <c r="L6143" s="120" t="s">
        <v>32</v>
      </c>
      <c r="M6143" s="120" t="s">
        <v>7068</v>
      </c>
      <c r="N6143" s="131">
        <v>43858</v>
      </c>
      <c r="O6143" s="131">
        <v>44306</v>
      </c>
      <c r="P6143" s="124">
        <f t="shared" si="265"/>
        <v>4</v>
      </c>
      <c r="R6143" s="125">
        <f ca="1">TODAY()-O6143</f>
        <v>372</v>
      </c>
      <c r="S6143" s="120" t="s">
        <v>92</v>
      </c>
      <c r="Y6143" s="116" t="s">
        <v>13714</v>
      </c>
    </row>
    <row r="6144" spans="1:25">
      <c r="A6144" s="116">
        <v>6144</v>
      </c>
      <c r="C6144" s="118">
        <f t="shared" si="262"/>
        <v>0</v>
      </c>
      <c r="E6144" s="120" t="s">
        <v>13715</v>
      </c>
      <c r="F6144" s="211" t="s">
        <v>13716</v>
      </c>
      <c r="G6144" s="119" t="s">
        <v>13717</v>
      </c>
      <c r="I6144" s="121" t="s">
        <v>30</v>
      </c>
      <c r="J6144" s="121" t="s">
        <v>9820</v>
      </c>
      <c r="K6144" s="120"/>
      <c r="L6144" s="120" t="s">
        <v>32</v>
      </c>
      <c r="M6144" s="120" t="s">
        <v>78</v>
      </c>
      <c r="P6144" s="124">
        <f t="shared" si="265"/>
        <v>0</v>
      </c>
    </row>
    <row r="6145" spans="1:30" ht="27.6">
      <c r="A6145" s="116">
        <v>6145</v>
      </c>
      <c r="C6145" s="118">
        <f t="shared" si="262"/>
        <v>0</v>
      </c>
      <c r="E6145" s="120" t="s">
        <v>13718</v>
      </c>
      <c r="F6145" s="211" t="s">
        <v>13719</v>
      </c>
      <c r="G6145" s="119" t="s">
        <v>13720</v>
      </c>
      <c r="I6145" s="121" t="s">
        <v>30</v>
      </c>
      <c r="J6145" s="121" t="s">
        <v>9820</v>
      </c>
      <c r="K6145" s="120"/>
      <c r="L6145" s="120" t="s">
        <v>32</v>
      </c>
      <c r="M6145" s="120" t="s">
        <v>7068</v>
      </c>
      <c r="N6145" s="131">
        <v>43853</v>
      </c>
      <c r="P6145" s="124">
        <f t="shared" si="265"/>
        <v>0</v>
      </c>
      <c r="R6145" s="118">
        <f ca="1">TODAY()-N6145</f>
        <v>825</v>
      </c>
      <c r="S6145" s="120" t="s">
        <v>5090</v>
      </c>
      <c r="T6145" s="126">
        <v>43880</v>
      </c>
      <c r="Y6145" s="116" t="s">
        <v>13721</v>
      </c>
    </row>
    <row r="6146" spans="1:30">
      <c r="A6146" s="116">
        <v>6146</v>
      </c>
      <c r="B6146" s="118">
        <v>2020</v>
      </c>
      <c r="C6146" s="118">
        <f t="shared" si="262"/>
        <v>7</v>
      </c>
      <c r="D6146" s="120" t="s">
        <v>25</v>
      </c>
      <c r="E6146" s="120" t="s">
        <v>13722</v>
      </c>
      <c r="F6146" s="211" t="s">
        <v>13723</v>
      </c>
      <c r="G6146" s="119" t="s">
        <v>122</v>
      </c>
      <c r="J6146" s="121" t="s">
        <v>13724</v>
      </c>
      <c r="K6146" s="120"/>
      <c r="L6146" s="120" t="s">
        <v>32</v>
      </c>
      <c r="M6146" s="120" t="s">
        <v>7068</v>
      </c>
      <c r="N6146" s="131">
        <v>43880</v>
      </c>
      <c r="O6146" s="131">
        <v>44293</v>
      </c>
      <c r="P6146" s="124">
        <f t="shared" si="265"/>
        <v>4</v>
      </c>
      <c r="R6146" s="125">
        <f ca="1">TODAY()-O6146</f>
        <v>385</v>
      </c>
      <c r="S6146" s="120" t="s">
        <v>55</v>
      </c>
      <c r="Y6146" s="116" t="s">
        <v>1937</v>
      </c>
    </row>
    <row r="6147" spans="1:30">
      <c r="A6147" s="116">
        <v>6147</v>
      </c>
      <c r="C6147" s="118">
        <f t="shared" si="262"/>
        <v>0</v>
      </c>
      <c r="E6147" s="120" t="s">
        <v>13725</v>
      </c>
      <c r="F6147" s="211" t="s">
        <v>6344</v>
      </c>
      <c r="G6147" s="119" t="s">
        <v>13726</v>
      </c>
      <c r="I6147" s="121" t="s">
        <v>30</v>
      </c>
      <c r="J6147" s="121" t="s">
        <v>12996</v>
      </c>
      <c r="K6147" s="120"/>
      <c r="L6147" s="120" t="s">
        <v>32</v>
      </c>
      <c r="M6147" s="120" t="s">
        <v>78</v>
      </c>
      <c r="P6147" s="124">
        <f t="shared" si="265"/>
        <v>0</v>
      </c>
    </row>
    <row r="6148" spans="1:30">
      <c r="A6148" s="116">
        <v>6148</v>
      </c>
      <c r="C6148" s="118">
        <f t="shared" si="262"/>
        <v>0</v>
      </c>
      <c r="E6148" s="120" t="s">
        <v>13727</v>
      </c>
      <c r="F6148" s="211" t="s">
        <v>6344</v>
      </c>
      <c r="G6148" s="119" t="s">
        <v>13728</v>
      </c>
      <c r="I6148" s="121" t="s">
        <v>30</v>
      </c>
      <c r="J6148" s="121" t="s">
        <v>12974</v>
      </c>
      <c r="K6148" s="120"/>
      <c r="L6148" s="120" t="s">
        <v>32</v>
      </c>
      <c r="M6148" s="120" t="s">
        <v>78</v>
      </c>
      <c r="P6148" s="124">
        <f t="shared" si="265"/>
        <v>0</v>
      </c>
    </row>
    <row r="6149" spans="1:30">
      <c r="A6149" s="116">
        <v>6149</v>
      </c>
      <c r="C6149" s="118">
        <f t="shared" si="262"/>
        <v>0</v>
      </c>
      <c r="E6149" s="120" t="s">
        <v>13729</v>
      </c>
      <c r="F6149" s="211" t="s">
        <v>10438</v>
      </c>
      <c r="G6149" s="119" t="s">
        <v>13730</v>
      </c>
      <c r="I6149" s="121" t="s">
        <v>30</v>
      </c>
      <c r="J6149" s="121" t="s">
        <v>9820</v>
      </c>
      <c r="K6149" s="120"/>
      <c r="L6149" s="120" t="s">
        <v>32</v>
      </c>
      <c r="M6149" s="120" t="s">
        <v>78</v>
      </c>
      <c r="P6149" s="124">
        <f t="shared" si="265"/>
        <v>0</v>
      </c>
    </row>
    <row r="6150" spans="1:30">
      <c r="A6150" s="116">
        <v>6150</v>
      </c>
      <c r="C6150" s="118">
        <f t="shared" si="262"/>
        <v>0</v>
      </c>
      <c r="E6150" s="120" t="s">
        <v>13731</v>
      </c>
      <c r="F6150" s="211" t="s">
        <v>122</v>
      </c>
      <c r="G6150" s="119" t="s">
        <v>13732</v>
      </c>
      <c r="I6150" s="121" t="s">
        <v>30</v>
      </c>
      <c r="J6150" s="121" t="s">
        <v>9820</v>
      </c>
      <c r="K6150" s="120"/>
      <c r="L6150" s="120" t="s">
        <v>32</v>
      </c>
      <c r="M6150" s="120" t="s">
        <v>78</v>
      </c>
      <c r="P6150" s="124">
        <f t="shared" si="265"/>
        <v>0</v>
      </c>
    </row>
    <row r="6151" spans="1:30">
      <c r="A6151" s="116">
        <v>6151</v>
      </c>
      <c r="C6151" s="118">
        <f t="shared" si="262"/>
        <v>0</v>
      </c>
      <c r="E6151" s="120" t="s">
        <v>13733</v>
      </c>
      <c r="F6151" s="211" t="s">
        <v>13734</v>
      </c>
      <c r="G6151" s="119" t="s">
        <v>13735</v>
      </c>
      <c r="I6151" s="121" t="s">
        <v>30</v>
      </c>
      <c r="J6151" s="121" t="s">
        <v>9820</v>
      </c>
      <c r="K6151" s="120"/>
      <c r="L6151" s="120" t="s">
        <v>32</v>
      </c>
      <c r="M6151" s="120" t="s">
        <v>78</v>
      </c>
      <c r="P6151" s="124">
        <f t="shared" si="265"/>
        <v>0</v>
      </c>
    </row>
    <row r="6152" spans="1:30">
      <c r="A6152" s="116">
        <v>6152</v>
      </c>
      <c r="C6152" s="118">
        <f t="shared" si="262"/>
        <v>0</v>
      </c>
      <c r="E6152" s="120" t="s">
        <v>13736</v>
      </c>
      <c r="F6152" s="211" t="s">
        <v>2439</v>
      </c>
      <c r="G6152" s="119" t="s">
        <v>13510</v>
      </c>
      <c r="I6152" s="121" t="s">
        <v>30</v>
      </c>
      <c r="J6152" s="121" t="s">
        <v>9820</v>
      </c>
      <c r="K6152" s="120"/>
      <c r="L6152" s="120" t="s">
        <v>32</v>
      </c>
      <c r="M6152" s="120" t="s">
        <v>78</v>
      </c>
      <c r="P6152" s="124">
        <f t="shared" si="265"/>
        <v>0</v>
      </c>
    </row>
    <row r="6153" spans="1:30">
      <c r="A6153" s="116">
        <v>6153</v>
      </c>
      <c r="C6153" s="118">
        <f t="shared" si="262"/>
        <v>0</v>
      </c>
      <c r="E6153" s="120" t="s">
        <v>13737</v>
      </c>
      <c r="F6153" s="211" t="s">
        <v>13738</v>
      </c>
      <c r="G6153" s="119" t="s">
        <v>9125</v>
      </c>
      <c r="I6153" s="121" t="s">
        <v>30</v>
      </c>
      <c r="J6153" s="121" t="s">
        <v>9820</v>
      </c>
      <c r="K6153" s="120"/>
      <c r="L6153" s="120" t="s">
        <v>32</v>
      </c>
      <c r="M6153" s="120" t="s">
        <v>78</v>
      </c>
      <c r="P6153" s="124">
        <f t="shared" si="265"/>
        <v>0</v>
      </c>
    </row>
    <row r="6154" spans="1:30">
      <c r="A6154" s="116">
        <v>6154</v>
      </c>
      <c r="C6154" s="118">
        <f t="shared" si="262"/>
        <v>0</v>
      </c>
      <c r="E6154" s="120" t="s">
        <v>13739</v>
      </c>
      <c r="F6154" s="211" t="s">
        <v>9223</v>
      </c>
      <c r="G6154" s="119" t="s">
        <v>9125</v>
      </c>
      <c r="I6154" s="121" t="s">
        <v>30</v>
      </c>
      <c r="J6154" s="121" t="s">
        <v>9820</v>
      </c>
      <c r="K6154" s="120"/>
      <c r="L6154" s="120" t="s">
        <v>32</v>
      </c>
      <c r="M6154" s="120" t="s">
        <v>7068</v>
      </c>
      <c r="N6154" s="131">
        <v>43859</v>
      </c>
      <c r="P6154" s="124">
        <f t="shared" si="265"/>
        <v>0</v>
      </c>
      <c r="S6154" s="120" t="s">
        <v>5090</v>
      </c>
      <c r="T6154" s="126">
        <v>43861</v>
      </c>
      <c r="Y6154" s="116" t="s">
        <v>13740</v>
      </c>
    </row>
    <row r="6155" spans="1:30">
      <c r="A6155" s="116">
        <v>6155</v>
      </c>
      <c r="C6155" s="118">
        <f t="shared" si="262"/>
        <v>0</v>
      </c>
      <c r="E6155" s="120" t="s">
        <v>13741</v>
      </c>
      <c r="F6155" s="211" t="s">
        <v>9158</v>
      </c>
      <c r="G6155" s="119" t="s">
        <v>9125</v>
      </c>
      <c r="I6155" s="121" t="s">
        <v>30</v>
      </c>
      <c r="J6155" s="121" t="s">
        <v>9820</v>
      </c>
      <c r="K6155" s="120"/>
      <c r="L6155" s="120" t="s">
        <v>32</v>
      </c>
      <c r="M6155" s="120" t="s">
        <v>7068</v>
      </c>
      <c r="N6155" s="131">
        <v>43861</v>
      </c>
      <c r="P6155" s="124">
        <f t="shared" si="265"/>
        <v>0</v>
      </c>
      <c r="Y6155" s="116" t="s">
        <v>13742</v>
      </c>
    </row>
    <row r="6156" spans="1:30">
      <c r="A6156" s="116">
        <v>6156</v>
      </c>
      <c r="C6156" s="118">
        <f t="shared" si="262"/>
        <v>0</v>
      </c>
      <c r="E6156" s="120" t="s">
        <v>13743</v>
      </c>
      <c r="F6156" s="211" t="s">
        <v>13744</v>
      </c>
      <c r="G6156" s="119" t="s">
        <v>3306</v>
      </c>
      <c r="I6156" s="121" t="s">
        <v>30</v>
      </c>
      <c r="J6156" s="121" t="s">
        <v>9820</v>
      </c>
      <c r="K6156" s="120"/>
      <c r="L6156" s="120" t="s">
        <v>32</v>
      </c>
      <c r="M6156" s="120" t="s">
        <v>7068</v>
      </c>
      <c r="N6156" s="131">
        <v>43858</v>
      </c>
      <c r="P6156" s="124">
        <f t="shared" si="265"/>
        <v>0</v>
      </c>
      <c r="R6156" s="118">
        <f ca="1">TODAY()-N6156</f>
        <v>820</v>
      </c>
      <c r="S6156" s="120" t="s">
        <v>237</v>
      </c>
      <c r="T6156" s="126">
        <v>43894</v>
      </c>
      <c r="Y6156" s="116" t="s">
        <v>13745</v>
      </c>
    </row>
    <row r="6157" spans="1:30">
      <c r="A6157" s="116">
        <v>6157</v>
      </c>
      <c r="C6157" s="118">
        <f t="shared" si="262"/>
        <v>0</v>
      </c>
      <c r="E6157" s="120" t="s">
        <v>13746</v>
      </c>
      <c r="F6157" s="211" t="s">
        <v>13747</v>
      </c>
      <c r="G6157" s="119" t="s">
        <v>13748</v>
      </c>
      <c r="I6157" s="121" t="s">
        <v>30</v>
      </c>
      <c r="J6157" s="121" t="s">
        <v>9820</v>
      </c>
      <c r="K6157" s="120"/>
      <c r="L6157" s="120" t="s">
        <v>32</v>
      </c>
      <c r="M6157" s="120" t="s">
        <v>78</v>
      </c>
      <c r="P6157" s="124">
        <f t="shared" si="265"/>
        <v>0</v>
      </c>
    </row>
    <row r="6158" spans="1:30">
      <c r="A6158" s="116">
        <v>6158</v>
      </c>
      <c r="C6158" s="118">
        <f t="shared" si="262"/>
        <v>0</v>
      </c>
      <c r="E6158" s="120" t="s">
        <v>13749</v>
      </c>
      <c r="F6158" s="211" t="s">
        <v>676</v>
      </c>
      <c r="G6158" s="119" t="s">
        <v>9305</v>
      </c>
      <c r="I6158" s="121" t="s">
        <v>30</v>
      </c>
      <c r="J6158" s="121" t="s">
        <v>9820</v>
      </c>
      <c r="K6158" s="120"/>
      <c r="L6158" s="120" t="s">
        <v>32</v>
      </c>
      <c r="M6158" s="120" t="s">
        <v>7068</v>
      </c>
      <c r="N6158" s="131">
        <v>43859</v>
      </c>
      <c r="P6158" s="124">
        <f t="shared" si="265"/>
        <v>0</v>
      </c>
      <c r="R6158" s="118">
        <f ca="1">TODAY()-N6158</f>
        <v>819</v>
      </c>
      <c r="S6158" s="120" t="s">
        <v>135</v>
      </c>
      <c r="Y6158" s="116" t="s">
        <v>13750</v>
      </c>
    </row>
    <row r="6159" spans="1:30">
      <c r="A6159" s="116">
        <v>6159</v>
      </c>
      <c r="C6159" s="118">
        <f t="shared" si="262"/>
        <v>0</v>
      </c>
      <c r="E6159" s="120" t="s">
        <v>13751</v>
      </c>
      <c r="F6159" s="211" t="s">
        <v>13752</v>
      </c>
      <c r="G6159" s="119" t="s">
        <v>13753</v>
      </c>
      <c r="I6159" s="121" t="s">
        <v>30</v>
      </c>
      <c r="J6159" s="121" t="s">
        <v>9820</v>
      </c>
      <c r="K6159" s="120"/>
      <c r="L6159" s="120" t="s">
        <v>32</v>
      </c>
      <c r="M6159" s="120" t="s">
        <v>78</v>
      </c>
      <c r="P6159" s="124">
        <f t="shared" si="265"/>
        <v>0</v>
      </c>
    </row>
    <row r="6160" spans="1:30">
      <c r="A6160" s="116">
        <v>6160</v>
      </c>
      <c r="C6160" s="118">
        <f t="shared" si="262"/>
        <v>0</v>
      </c>
      <c r="E6160" s="120" t="s">
        <v>13754</v>
      </c>
      <c r="F6160" s="211" t="s">
        <v>10151</v>
      </c>
      <c r="G6160" s="119" t="s">
        <v>13755</v>
      </c>
      <c r="I6160" s="121" t="s">
        <v>30</v>
      </c>
      <c r="J6160" s="121" t="s">
        <v>9820</v>
      </c>
      <c r="K6160" s="120"/>
      <c r="L6160" s="120" t="s">
        <v>32</v>
      </c>
      <c r="M6160" s="120" t="s">
        <v>78</v>
      </c>
      <c r="P6160" s="124">
        <f t="shared" si="265"/>
        <v>0</v>
      </c>
      <c r="AD6160" s="116" t="s">
        <v>13756</v>
      </c>
    </row>
    <row r="6161" spans="1:25">
      <c r="A6161" s="116">
        <v>6161</v>
      </c>
      <c r="C6161" s="118">
        <f t="shared" si="262"/>
        <v>0</v>
      </c>
      <c r="E6161" s="120" t="s">
        <v>13757</v>
      </c>
      <c r="F6161" s="211" t="s">
        <v>13758</v>
      </c>
      <c r="G6161" s="119" t="s">
        <v>13759</v>
      </c>
      <c r="I6161" s="121" t="s">
        <v>30</v>
      </c>
      <c r="J6161" s="121" t="s">
        <v>9820</v>
      </c>
      <c r="K6161" s="120"/>
      <c r="L6161" s="120" t="s">
        <v>32</v>
      </c>
      <c r="M6161" s="120" t="s">
        <v>78</v>
      </c>
      <c r="P6161" s="124">
        <f t="shared" si="265"/>
        <v>0</v>
      </c>
    </row>
    <row r="6162" spans="1:25">
      <c r="A6162" s="116">
        <v>6162</v>
      </c>
      <c r="C6162" s="118">
        <f t="shared" si="262"/>
        <v>0</v>
      </c>
      <c r="E6162" s="120" t="s">
        <v>13760</v>
      </c>
      <c r="F6162" s="211" t="s">
        <v>122</v>
      </c>
      <c r="G6162" s="119" t="s">
        <v>13761</v>
      </c>
      <c r="I6162" s="121" t="s">
        <v>30</v>
      </c>
      <c r="J6162" s="121" t="s">
        <v>9820</v>
      </c>
      <c r="K6162" s="120"/>
      <c r="L6162" s="120" t="s">
        <v>32</v>
      </c>
      <c r="M6162" s="120" t="s">
        <v>78</v>
      </c>
      <c r="P6162" s="124">
        <f t="shared" si="265"/>
        <v>0</v>
      </c>
    </row>
    <row r="6163" spans="1:25">
      <c r="A6163" s="116">
        <v>6163</v>
      </c>
      <c r="C6163" s="118">
        <f t="shared" si="262"/>
        <v>0</v>
      </c>
      <c r="E6163" s="120" t="s">
        <v>13762</v>
      </c>
      <c r="F6163" s="211" t="s">
        <v>1372</v>
      </c>
      <c r="G6163" s="119" t="s">
        <v>13763</v>
      </c>
      <c r="I6163" s="121" t="s">
        <v>30</v>
      </c>
      <c r="J6163" s="121" t="s">
        <v>9820</v>
      </c>
      <c r="K6163" s="120"/>
      <c r="L6163" s="120" t="s">
        <v>32</v>
      </c>
      <c r="M6163" s="120" t="s">
        <v>78</v>
      </c>
      <c r="P6163" s="124">
        <f t="shared" si="265"/>
        <v>0</v>
      </c>
    </row>
    <row r="6164" spans="1:25" ht="27.6">
      <c r="A6164" s="116">
        <v>6164</v>
      </c>
      <c r="C6164" s="118">
        <f t="shared" si="262"/>
        <v>0</v>
      </c>
      <c r="E6164" s="120" t="s">
        <v>13764</v>
      </c>
      <c r="F6164" s="211" t="s">
        <v>13765</v>
      </c>
      <c r="G6164" s="119" t="s">
        <v>13766</v>
      </c>
      <c r="I6164" s="121" t="s">
        <v>30</v>
      </c>
      <c r="J6164" s="121" t="s">
        <v>12962</v>
      </c>
      <c r="K6164" s="120"/>
      <c r="L6164" s="120" t="s">
        <v>32</v>
      </c>
      <c r="M6164" s="120" t="s">
        <v>78</v>
      </c>
      <c r="P6164" s="124">
        <f t="shared" si="265"/>
        <v>0</v>
      </c>
    </row>
    <row r="6165" spans="1:25" ht="27.6">
      <c r="A6165" s="116">
        <v>6165</v>
      </c>
      <c r="B6165" s="118">
        <v>2020</v>
      </c>
      <c r="C6165" s="118">
        <f t="shared" si="262"/>
        <v>7</v>
      </c>
      <c r="D6165" s="120" t="s">
        <v>25</v>
      </c>
      <c r="E6165" s="120" t="s">
        <v>13767</v>
      </c>
      <c r="F6165" s="211" t="s">
        <v>13768</v>
      </c>
      <c r="G6165" s="119" t="s">
        <v>13769</v>
      </c>
      <c r="I6165" s="121" t="s">
        <v>30</v>
      </c>
      <c r="J6165" s="121" t="s">
        <v>9820</v>
      </c>
      <c r="K6165" s="120"/>
      <c r="L6165" s="120" t="s">
        <v>32</v>
      </c>
      <c r="M6165" s="120" t="s">
        <v>7068</v>
      </c>
      <c r="N6165" s="131">
        <v>43860</v>
      </c>
      <c r="O6165" s="131">
        <v>44293</v>
      </c>
      <c r="P6165" s="124">
        <f t="shared" si="265"/>
        <v>4</v>
      </c>
      <c r="R6165" s="125">
        <f ca="1">TODAY()-O6165</f>
        <v>385</v>
      </c>
      <c r="S6165" s="120" t="s">
        <v>55</v>
      </c>
      <c r="Y6165" s="116" t="s">
        <v>1937</v>
      </c>
    </row>
    <row r="6166" spans="1:25" ht="27.6">
      <c r="A6166" s="116">
        <v>6166</v>
      </c>
      <c r="C6166" s="118">
        <f t="shared" si="262"/>
        <v>0</v>
      </c>
      <c r="E6166" s="120" t="s">
        <v>13770</v>
      </c>
      <c r="F6166" s="211" t="s">
        <v>13771</v>
      </c>
      <c r="G6166" s="119" t="s">
        <v>13772</v>
      </c>
      <c r="I6166" s="121" t="s">
        <v>30</v>
      </c>
      <c r="J6166" s="121" t="s">
        <v>12962</v>
      </c>
      <c r="K6166" s="120"/>
      <c r="L6166" s="120" t="s">
        <v>32</v>
      </c>
      <c r="M6166" s="120" t="s">
        <v>78</v>
      </c>
      <c r="P6166" s="124">
        <f t="shared" si="265"/>
        <v>0</v>
      </c>
    </row>
    <row r="6167" spans="1:25">
      <c r="A6167" s="116">
        <v>6167</v>
      </c>
      <c r="C6167" s="118">
        <f t="shared" si="262"/>
        <v>0</v>
      </c>
      <c r="D6167" s="120" t="s">
        <v>37</v>
      </c>
      <c r="E6167" s="120" t="s">
        <v>13773</v>
      </c>
      <c r="F6167" s="211" t="s">
        <v>13774</v>
      </c>
      <c r="G6167" s="119" t="s">
        <v>13775</v>
      </c>
      <c r="I6167" s="121" t="s">
        <v>30</v>
      </c>
      <c r="J6167" s="121" t="s">
        <v>9820</v>
      </c>
      <c r="K6167" s="120"/>
      <c r="L6167" s="120" t="s">
        <v>32</v>
      </c>
      <c r="M6167" s="120" t="s">
        <v>7068</v>
      </c>
      <c r="N6167" s="131">
        <v>43860</v>
      </c>
      <c r="P6167" s="124">
        <f t="shared" si="265"/>
        <v>0</v>
      </c>
      <c r="R6167" s="118">
        <f ca="1">TODAY()-N6167</f>
        <v>818</v>
      </c>
      <c r="S6167" s="120" t="s">
        <v>55</v>
      </c>
      <c r="Y6167" s="116" t="s">
        <v>356</v>
      </c>
    </row>
    <row r="6168" spans="1:25" ht="27.6">
      <c r="A6168" s="116">
        <v>6168</v>
      </c>
      <c r="C6168" s="118">
        <f t="shared" si="262"/>
        <v>0</v>
      </c>
      <c r="E6168" s="120" t="s">
        <v>13776</v>
      </c>
      <c r="F6168" s="211" t="s">
        <v>13777</v>
      </c>
      <c r="G6168" s="119" t="s">
        <v>13778</v>
      </c>
      <c r="I6168" s="121" t="s">
        <v>30</v>
      </c>
      <c r="J6168" s="121" t="s">
        <v>12962</v>
      </c>
      <c r="K6168" s="120"/>
      <c r="L6168" s="120" t="s">
        <v>32</v>
      </c>
      <c r="M6168" s="120" t="s">
        <v>78</v>
      </c>
      <c r="P6168" s="124">
        <f t="shared" si="265"/>
        <v>0</v>
      </c>
    </row>
    <row r="6169" spans="1:25">
      <c r="A6169" s="116">
        <v>6169</v>
      </c>
      <c r="C6169" s="118">
        <f t="shared" si="262"/>
        <v>0</v>
      </c>
      <c r="E6169" s="120" t="s">
        <v>13779</v>
      </c>
      <c r="F6169" s="211" t="s">
        <v>13780</v>
      </c>
      <c r="G6169" s="119" t="s">
        <v>13781</v>
      </c>
      <c r="I6169" s="121" t="s">
        <v>30</v>
      </c>
      <c r="J6169" s="121" t="s">
        <v>9820</v>
      </c>
      <c r="K6169" s="120"/>
      <c r="L6169" s="120" t="s">
        <v>32</v>
      </c>
      <c r="M6169" s="120" t="s">
        <v>78</v>
      </c>
      <c r="P6169" s="124">
        <f t="shared" si="265"/>
        <v>0</v>
      </c>
    </row>
    <row r="6170" spans="1:25">
      <c r="A6170" s="116">
        <v>6170</v>
      </c>
      <c r="B6170" s="118">
        <v>2020</v>
      </c>
      <c r="C6170" s="118">
        <f t="shared" ref="C6170:C6194" si="266">IF(B6170&lt;&gt;0,MONTH(B6170),0)</f>
        <v>7</v>
      </c>
      <c r="D6170" s="120" t="s">
        <v>25</v>
      </c>
      <c r="E6170" s="120" t="s">
        <v>13782</v>
      </c>
      <c r="F6170" s="211" t="s">
        <v>13783</v>
      </c>
      <c r="G6170" s="119" t="s">
        <v>13784</v>
      </c>
      <c r="I6170" s="121" t="s">
        <v>30</v>
      </c>
      <c r="J6170" s="121" t="s">
        <v>9820</v>
      </c>
      <c r="K6170" s="120"/>
      <c r="L6170" s="120" t="s">
        <v>32</v>
      </c>
      <c r="M6170" s="120" t="s">
        <v>7068</v>
      </c>
      <c r="N6170" s="131">
        <v>43864</v>
      </c>
      <c r="O6170" s="131">
        <v>44293</v>
      </c>
      <c r="P6170" s="124">
        <f t="shared" si="265"/>
        <v>4</v>
      </c>
      <c r="R6170" s="125">
        <f ca="1">TODAY()-O6170</f>
        <v>385</v>
      </c>
      <c r="S6170" s="120" t="s">
        <v>55</v>
      </c>
      <c r="Y6170" s="116" t="s">
        <v>1937</v>
      </c>
    </row>
    <row r="6171" spans="1:25">
      <c r="A6171" s="116">
        <v>6171</v>
      </c>
      <c r="C6171" s="118">
        <f t="shared" si="266"/>
        <v>0</v>
      </c>
      <c r="E6171" s="120" t="s">
        <v>13785</v>
      </c>
      <c r="F6171" s="211" t="s">
        <v>5172</v>
      </c>
      <c r="G6171" s="119" t="s">
        <v>13786</v>
      </c>
      <c r="I6171" s="121" t="s">
        <v>30</v>
      </c>
      <c r="J6171" s="121" t="s">
        <v>12962</v>
      </c>
      <c r="K6171" s="120"/>
      <c r="L6171" s="120" t="s">
        <v>32</v>
      </c>
      <c r="M6171" s="120" t="s">
        <v>78</v>
      </c>
      <c r="P6171" s="124">
        <f t="shared" si="265"/>
        <v>0</v>
      </c>
    </row>
    <row r="6172" spans="1:25">
      <c r="A6172" s="116">
        <v>6172</v>
      </c>
      <c r="C6172" s="118">
        <f t="shared" si="266"/>
        <v>0</v>
      </c>
      <c r="E6172" s="120" t="s">
        <v>13787</v>
      </c>
      <c r="F6172" s="211" t="s">
        <v>1462</v>
      </c>
      <c r="G6172" s="119" t="s">
        <v>13788</v>
      </c>
      <c r="I6172" s="121" t="s">
        <v>30</v>
      </c>
      <c r="J6172" s="121" t="s">
        <v>9820</v>
      </c>
      <c r="K6172" s="120"/>
      <c r="L6172" s="120" t="s">
        <v>32</v>
      </c>
      <c r="M6172" s="120" t="s">
        <v>78</v>
      </c>
      <c r="P6172" s="124">
        <f t="shared" si="265"/>
        <v>0</v>
      </c>
    </row>
    <row r="6173" spans="1:25">
      <c r="A6173" s="116">
        <v>6173</v>
      </c>
      <c r="C6173" s="118">
        <f t="shared" si="266"/>
        <v>0</v>
      </c>
      <c r="E6173" s="120" t="s">
        <v>13789</v>
      </c>
      <c r="F6173" s="211" t="s">
        <v>10645</v>
      </c>
      <c r="G6173" s="119" t="s">
        <v>13790</v>
      </c>
      <c r="I6173" s="121" t="s">
        <v>30</v>
      </c>
      <c r="J6173" s="121" t="s">
        <v>12962</v>
      </c>
      <c r="K6173" s="120"/>
      <c r="L6173" s="120" t="s">
        <v>32</v>
      </c>
      <c r="M6173" s="120" t="s">
        <v>7068</v>
      </c>
      <c r="N6173" s="131">
        <v>43865</v>
      </c>
      <c r="P6173" s="124">
        <f t="shared" ref="P6173:P6194" si="267">IF(O6173&lt;&gt;0,MONTH(O6173),0)</f>
        <v>0</v>
      </c>
      <c r="S6173" s="120" t="s">
        <v>724</v>
      </c>
      <c r="T6173" s="126">
        <v>43865</v>
      </c>
      <c r="Y6173" s="116" t="s">
        <v>2190</v>
      </c>
    </row>
    <row r="6174" spans="1:25">
      <c r="A6174" s="116">
        <v>6174</v>
      </c>
      <c r="C6174" s="118">
        <f t="shared" si="266"/>
        <v>0</v>
      </c>
      <c r="E6174" s="120" t="s">
        <v>13791</v>
      </c>
      <c r="F6174" s="211" t="s">
        <v>1462</v>
      </c>
      <c r="G6174" s="119" t="s">
        <v>13792</v>
      </c>
      <c r="I6174" s="121" t="s">
        <v>30</v>
      </c>
      <c r="J6174" s="121" t="s">
        <v>12962</v>
      </c>
      <c r="K6174" s="120"/>
      <c r="L6174" s="120" t="s">
        <v>32</v>
      </c>
      <c r="M6174" s="120" t="s">
        <v>78</v>
      </c>
      <c r="P6174" s="124">
        <f t="shared" si="267"/>
        <v>0</v>
      </c>
    </row>
    <row r="6175" spans="1:25" ht="27.6">
      <c r="A6175" s="116">
        <v>6175</v>
      </c>
      <c r="C6175" s="118">
        <f t="shared" si="266"/>
        <v>0</v>
      </c>
      <c r="E6175" s="120" t="s">
        <v>13793</v>
      </c>
      <c r="F6175" s="211" t="s">
        <v>13794</v>
      </c>
      <c r="G6175" s="119" t="s">
        <v>13668</v>
      </c>
      <c r="I6175" s="121" t="s">
        <v>30</v>
      </c>
      <c r="J6175" s="121" t="s">
        <v>9820</v>
      </c>
      <c r="K6175" s="120"/>
      <c r="L6175" s="120" t="s">
        <v>32</v>
      </c>
      <c r="M6175" s="120" t="s">
        <v>78</v>
      </c>
      <c r="P6175" s="124">
        <f t="shared" si="267"/>
        <v>0</v>
      </c>
    </row>
    <row r="6176" spans="1:25" ht="27.6">
      <c r="A6176" s="116">
        <v>6176</v>
      </c>
      <c r="C6176" s="118">
        <f t="shared" si="266"/>
        <v>0</v>
      </c>
      <c r="E6176" s="120" t="s">
        <v>13795</v>
      </c>
      <c r="F6176" s="211" t="s">
        <v>13796</v>
      </c>
      <c r="G6176" s="119" t="s">
        <v>13123</v>
      </c>
      <c r="I6176" s="121" t="s">
        <v>30</v>
      </c>
      <c r="J6176" s="121" t="s">
        <v>9820</v>
      </c>
      <c r="K6176" s="120"/>
      <c r="L6176" s="120" t="s">
        <v>32</v>
      </c>
      <c r="M6176" s="120" t="s">
        <v>78</v>
      </c>
      <c r="P6176" s="124">
        <f t="shared" si="267"/>
        <v>0</v>
      </c>
    </row>
    <row r="6177" spans="1:25">
      <c r="A6177" s="116">
        <v>6177</v>
      </c>
      <c r="C6177" s="118">
        <f t="shared" si="266"/>
        <v>0</v>
      </c>
      <c r="E6177" s="120" t="s">
        <v>13797</v>
      </c>
      <c r="F6177" s="211" t="s">
        <v>13798</v>
      </c>
      <c r="G6177" s="119" t="s">
        <v>5535</v>
      </c>
      <c r="I6177" s="121" t="s">
        <v>30</v>
      </c>
      <c r="J6177" s="121" t="s">
        <v>9820</v>
      </c>
      <c r="K6177" s="120"/>
      <c r="L6177" s="120" t="s">
        <v>32</v>
      </c>
      <c r="M6177" s="120" t="s">
        <v>7068</v>
      </c>
      <c r="N6177" s="131">
        <v>43860</v>
      </c>
      <c r="P6177" s="124">
        <f t="shared" si="267"/>
        <v>0</v>
      </c>
      <c r="R6177" s="118">
        <f ca="1">TODAY()-N6177</f>
        <v>818</v>
      </c>
      <c r="S6177" s="120" t="s">
        <v>724</v>
      </c>
      <c r="T6177" s="126">
        <v>43894</v>
      </c>
      <c r="Y6177" s="116" t="s">
        <v>13799</v>
      </c>
    </row>
    <row r="6178" spans="1:25">
      <c r="A6178" s="116">
        <v>6178</v>
      </c>
      <c r="C6178" s="118">
        <f t="shared" si="266"/>
        <v>0</v>
      </c>
      <c r="E6178" s="120" t="s">
        <v>13800</v>
      </c>
      <c r="F6178" s="211" t="s">
        <v>13801</v>
      </c>
      <c r="G6178" s="119" t="s">
        <v>371</v>
      </c>
      <c r="I6178" s="121" t="s">
        <v>30</v>
      </c>
      <c r="J6178" s="121" t="s">
        <v>9820</v>
      </c>
      <c r="K6178" s="120"/>
      <c r="L6178" s="120" t="s">
        <v>32</v>
      </c>
      <c r="M6178" s="120" t="s">
        <v>78</v>
      </c>
      <c r="P6178" s="124">
        <f t="shared" si="267"/>
        <v>0</v>
      </c>
    </row>
    <row r="6179" spans="1:25" ht="27.6">
      <c r="A6179" s="116">
        <v>6179</v>
      </c>
      <c r="C6179" s="118">
        <f t="shared" si="266"/>
        <v>0</v>
      </c>
      <c r="E6179" s="120" t="s">
        <v>13802</v>
      </c>
      <c r="F6179" s="211" t="s">
        <v>13803</v>
      </c>
      <c r="G6179" s="119" t="s">
        <v>371</v>
      </c>
      <c r="I6179" s="121" t="s">
        <v>30</v>
      </c>
      <c r="J6179" s="121" t="s">
        <v>9820</v>
      </c>
      <c r="K6179" s="120"/>
      <c r="L6179" s="120" t="s">
        <v>32</v>
      </c>
      <c r="M6179" s="120" t="s">
        <v>78</v>
      </c>
      <c r="P6179" s="124">
        <f t="shared" si="267"/>
        <v>0</v>
      </c>
    </row>
    <row r="6180" spans="1:25">
      <c r="A6180" s="116">
        <v>6180</v>
      </c>
      <c r="C6180" s="118">
        <f t="shared" si="266"/>
        <v>0</v>
      </c>
      <c r="E6180" s="120" t="s">
        <v>13804</v>
      </c>
      <c r="F6180" s="211" t="s">
        <v>13805</v>
      </c>
      <c r="G6180" s="119" t="s">
        <v>13598</v>
      </c>
      <c r="I6180" s="121" t="s">
        <v>30</v>
      </c>
      <c r="J6180" s="121" t="s">
        <v>9820</v>
      </c>
      <c r="K6180" s="120"/>
      <c r="L6180" s="120" t="s">
        <v>32</v>
      </c>
      <c r="M6180" s="120" t="s">
        <v>78</v>
      </c>
      <c r="P6180" s="124">
        <f t="shared" si="267"/>
        <v>0</v>
      </c>
    </row>
    <row r="6181" spans="1:25">
      <c r="A6181" s="116">
        <v>6181</v>
      </c>
      <c r="C6181" s="118">
        <f t="shared" si="266"/>
        <v>0</v>
      </c>
      <c r="E6181" s="120" t="s">
        <v>13806</v>
      </c>
      <c r="F6181" s="211" t="s">
        <v>13807</v>
      </c>
      <c r="G6181" s="119" t="s">
        <v>13598</v>
      </c>
      <c r="I6181" s="121" t="s">
        <v>30</v>
      </c>
      <c r="J6181" s="121" t="s">
        <v>9820</v>
      </c>
      <c r="K6181" s="120"/>
      <c r="L6181" s="120" t="s">
        <v>32</v>
      </c>
      <c r="M6181" s="120" t="s">
        <v>78</v>
      </c>
      <c r="P6181" s="124">
        <f t="shared" si="267"/>
        <v>0</v>
      </c>
    </row>
    <row r="6182" spans="1:25" ht="27.6">
      <c r="A6182" s="116">
        <v>6182</v>
      </c>
      <c r="C6182" s="118">
        <f t="shared" si="266"/>
        <v>0</v>
      </c>
      <c r="E6182" s="120" t="s">
        <v>13808</v>
      </c>
      <c r="F6182" s="211" t="s">
        <v>13809</v>
      </c>
      <c r="G6182" s="119" t="s">
        <v>13810</v>
      </c>
      <c r="I6182" s="119" t="s">
        <v>30</v>
      </c>
      <c r="J6182" s="121" t="s">
        <v>435</v>
      </c>
      <c r="K6182" s="120"/>
      <c r="L6182" s="120" t="s">
        <v>32</v>
      </c>
      <c r="M6182" s="120" t="s">
        <v>7068</v>
      </c>
      <c r="N6182" s="131">
        <v>44021</v>
      </c>
      <c r="P6182" s="124">
        <f t="shared" si="267"/>
        <v>0</v>
      </c>
      <c r="R6182" s="118">
        <f ca="1">TODAY()-N6182</f>
        <v>657</v>
      </c>
      <c r="Y6182" s="116" t="s">
        <v>356</v>
      </c>
    </row>
    <row r="6183" spans="1:25">
      <c r="A6183" s="116">
        <v>6183</v>
      </c>
      <c r="B6183" s="129">
        <v>44153</v>
      </c>
      <c r="C6183" s="118">
        <f t="shared" si="266"/>
        <v>11</v>
      </c>
      <c r="D6183" s="119" t="s">
        <v>25</v>
      </c>
      <c r="E6183" s="120" t="s">
        <v>13811</v>
      </c>
      <c r="F6183" s="211" t="s">
        <v>5990</v>
      </c>
      <c r="G6183" s="119" t="s">
        <v>13812</v>
      </c>
      <c r="H6183" s="121" t="s">
        <v>76</v>
      </c>
      <c r="I6183" s="121" t="s">
        <v>42</v>
      </c>
      <c r="J6183" s="121" t="s">
        <v>72</v>
      </c>
      <c r="K6183" s="120"/>
      <c r="L6183" s="120" t="s">
        <v>32</v>
      </c>
      <c r="M6183" s="120" t="s">
        <v>466</v>
      </c>
      <c r="P6183" s="124">
        <f t="shared" si="267"/>
        <v>0</v>
      </c>
    </row>
    <row r="6184" spans="1:25">
      <c r="A6184" s="116">
        <v>6184</v>
      </c>
      <c r="B6184" s="129">
        <v>44153</v>
      </c>
      <c r="C6184" s="118">
        <f t="shared" si="266"/>
        <v>11</v>
      </c>
      <c r="D6184" s="119" t="s">
        <v>25</v>
      </c>
      <c r="E6184" s="120" t="s">
        <v>13813</v>
      </c>
      <c r="F6184" s="211" t="s">
        <v>13814</v>
      </c>
      <c r="G6184" s="119" t="s">
        <v>13815</v>
      </c>
      <c r="H6184" s="121" t="s">
        <v>76</v>
      </c>
      <c r="I6184" s="121" t="s">
        <v>42</v>
      </c>
      <c r="J6184" s="121" t="s">
        <v>72</v>
      </c>
      <c r="K6184" s="120"/>
      <c r="L6184" s="120" t="s">
        <v>32</v>
      </c>
      <c r="M6184" s="120" t="s">
        <v>33</v>
      </c>
      <c r="N6184" s="131">
        <v>44160</v>
      </c>
      <c r="P6184" s="124">
        <f t="shared" si="267"/>
        <v>0</v>
      </c>
      <c r="S6184" s="120" t="s">
        <v>135</v>
      </c>
      <c r="T6184" s="126">
        <v>44165</v>
      </c>
    </row>
    <row r="6185" spans="1:25">
      <c r="A6185" s="116">
        <v>6185</v>
      </c>
      <c r="B6185" s="129">
        <v>44153</v>
      </c>
      <c r="C6185" s="118">
        <f t="shared" si="266"/>
        <v>11</v>
      </c>
      <c r="D6185" s="119" t="s">
        <v>25</v>
      </c>
      <c r="E6185" s="120" t="s">
        <v>13816</v>
      </c>
      <c r="F6185" s="211" t="s">
        <v>1156</v>
      </c>
      <c r="G6185" s="119" t="s">
        <v>1305</v>
      </c>
      <c r="H6185" s="121" t="s">
        <v>76</v>
      </c>
      <c r="I6185" s="119" t="s">
        <v>42</v>
      </c>
      <c r="J6185" s="121" t="s">
        <v>549</v>
      </c>
      <c r="K6185" s="120"/>
      <c r="L6185" s="120" t="s">
        <v>32</v>
      </c>
      <c r="M6185" s="120" t="s">
        <v>33</v>
      </c>
      <c r="N6185" s="131">
        <v>44160</v>
      </c>
      <c r="O6185" s="131">
        <v>44245</v>
      </c>
      <c r="P6185" s="124">
        <f t="shared" si="267"/>
        <v>2</v>
      </c>
      <c r="Q6185" s="118">
        <v>1</v>
      </c>
      <c r="R6185" s="125">
        <f ca="1">TODAY()-O6185</f>
        <v>433</v>
      </c>
      <c r="S6185" s="120" t="s">
        <v>135</v>
      </c>
    </row>
    <row r="6186" spans="1:25">
      <c r="A6186" s="116">
        <v>6186</v>
      </c>
      <c r="B6186" s="129">
        <v>44173</v>
      </c>
      <c r="C6186" s="118">
        <f t="shared" si="266"/>
        <v>12</v>
      </c>
      <c r="D6186" s="120" t="s">
        <v>25</v>
      </c>
      <c r="E6186" s="120" t="s">
        <v>13817</v>
      </c>
      <c r="F6186" s="211" t="s">
        <v>13818</v>
      </c>
      <c r="G6186" s="119" t="s">
        <v>13819</v>
      </c>
      <c r="H6186" s="121" t="s">
        <v>97</v>
      </c>
      <c r="I6186" s="119" t="s">
        <v>30</v>
      </c>
      <c r="J6186" s="121" t="s">
        <v>77</v>
      </c>
      <c r="K6186" s="120"/>
      <c r="L6186" s="120" t="s">
        <v>32</v>
      </c>
      <c r="M6186" s="120" t="s">
        <v>33</v>
      </c>
      <c r="N6186" s="131">
        <v>44180</v>
      </c>
      <c r="O6186" s="131">
        <v>44250</v>
      </c>
      <c r="P6186" s="124">
        <f t="shared" si="267"/>
        <v>2</v>
      </c>
      <c r="Q6186" s="118">
        <v>2</v>
      </c>
      <c r="R6186" s="125">
        <f ca="1">TODAY()-O6186</f>
        <v>428</v>
      </c>
      <c r="Y6186" s="116" t="s">
        <v>13820</v>
      </c>
    </row>
    <row r="6187" spans="1:25">
      <c r="A6187" s="116">
        <v>6187</v>
      </c>
      <c r="B6187" s="129">
        <v>44180</v>
      </c>
      <c r="C6187" s="118">
        <f t="shared" si="266"/>
        <v>12</v>
      </c>
      <c r="D6187" s="119" t="s">
        <v>25</v>
      </c>
      <c r="E6187" s="120" t="s">
        <v>13821</v>
      </c>
      <c r="F6187" s="211" t="s">
        <v>228</v>
      </c>
      <c r="G6187" s="119" t="s">
        <v>13822</v>
      </c>
      <c r="H6187" s="121" t="s">
        <v>41</v>
      </c>
      <c r="I6187" s="119" t="s">
        <v>42</v>
      </c>
      <c r="J6187" s="121" t="s">
        <v>549</v>
      </c>
      <c r="K6187" s="120"/>
      <c r="L6187" s="120" t="s">
        <v>32</v>
      </c>
      <c r="M6187" s="120" t="s">
        <v>466</v>
      </c>
      <c r="P6187" s="124">
        <f t="shared" si="267"/>
        <v>0</v>
      </c>
    </row>
    <row r="6188" spans="1:25">
      <c r="A6188" s="116">
        <v>6188</v>
      </c>
      <c r="B6188" s="129">
        <v>44180</v>
      </c>
      <c r="C6188" s="118">
        <f t="shared" si="266"/>
        <v>12</v>
      </c>
      <c r="D6188" s="119" t="s">
        <v>25</v>
      </c>
      <c r="E6188" s="120" t="s">
        <v>13823</v>
      </c>
      <c r="F6188" s="211" t="s">
        <v>5066</v>
      </c>
      <c r="G6188" s="119" t="s">
        <v>13824</v>
      </c>
      <c r="H6188" s="119" t="s">
        <v>41</v>
      </c>
      <c r="I6188" s="119" t="s">
        <v>42</v>
      </c>
      <c r="J6188" s="121" t="s">
        <v>549</v>
      </c>
      <c r="K6188" s="120"/>
      <c r="L6188" s="120" t="s">
        <v>32</v>
      </c>
      <c r="M6188" s="120" t="s">
        <v>33</v>
      </c>
      <c r="N6188" s="131">
        <v>44180</v>
      </c>
      <c r="O6188" s="131">
        <v>44245</v>
      </c>
      <c r="P6188" s="124">
        <f t="shared" si="267"/>
        <v>2</v>
      </c>
      <c r="Q6188" s="118">
        <v>1</v>
      </c>
      <c r="R6188" s="125">
        <f ca="1">TODAY()-O6188</f>
        <v>433</v>
      </c>
      <c r="S6188" s="120" t="s">
        <v>34</v>
      </c>
      <c r="T6188" s="126">
        <v>44246</v>
      </c>
    </row>
    <row r="6189" spans="1:25">
      <c r="A6189" s="116">
        <v>6189</v>
      </c>
      <c r="B6189" s="129">
        <v>44180</v>
      </c>
      <c r="C6189" s="118">
        <f t="shared" si="266"/>
        <v>12</v>
      </c>
      <c r="D6189" s="119" t="s">
        <v>25</v>
      </c>
      <c r="E6189" s="120" t="s">
        <v>13825</v>
      </c>
      <c r="F6189" s="211" t="s">
        <v>13826</v>
      </c>
      <c r="G6189" s="119" t="s">
        <v>13824</v>
      </c>
      <c r="H6189" s="121" t="s">
        <v>41</v>
      </c>
      <c r="I6189" s="119" t="s">
        <v>42</v>
      </c>
      <c r="J6189" s="121" t="s">
        <v>549</v>
      </c>
      <c r="K6189" s="120"/>
      <c r="L6189" s="120" t="s">
        <v>32</v>
      </c>
      <c r="M6189" s="120" t="s">
        <v>33</v>
      </c>
      <c r="N6189" s="131">
        <v>44180</v>
      </c>
      <c r="O6189" s="131">
        <v>44245</v>
      </c>
      <c r="P6189" s="124">
        <f t="shared" si="267"/>
        <v>2</v>
      </c>
      <c r="Q6189" s="118">
        <v>1</v>
      </c>
      <c r="R6189" s="125">
        <f ca="1">TODAY()-O6189</f>
        <v>433</v>
      </c>
      <c r="S6189" s="120" t="s">
        <v>135</v>
      </c>
      <c r="T6189" s="126">
        <v>44245</v>
      </c>
    </row>
    <row r="6190" spans="1:25">
      <c r="A6190" s="116">
        <v>6190</v>
      </c>
      <c r="B6190" s="129">
        <v>44180</v>
      </c>
      <c r="C6190" s="118">
        <f t="shared" si="266"/>
        <v>12</v>
      </c>
      <c r="D6190" s="119" t="s">
        <v>25</v>
      </c>
      <c r="E6190" s="120" t="s">
        <v>13827</v>
      </c>
      <c r="F6190" s="211" t="s">
        <v>13828</v>
      </c>
      <c r="G6190" s="119" t="s">
        <v>13829</v>
      </c>
      <c r="H6190" s="121" t="s">
        <v>41</v>
      </c>
      <c r="I6190" s="121" t="s">
        <v>42</v>
      </c>
      <c r="J6190" s="121" t="s">
        <v>72</v>
      </c>
      <c r="K6190" s="120"/>
      <c r="L6190" s="120" t="s">
        <v>32</v>
      </c>
      <c r="M6190" s="120" t="s">
        <v>78</v>
      </c>
      <c r="P6190" s="124">
        <f t="shared" si="267"/>
        <v>0</v>
      </c>
    </row>
    <row r="6191" spans="1:25">
      <c r="A6191" s="116">
        <v>6191</v>
      </c>
      <c r="B6191" s="129">
        <v>44180</v>
      </c>
      <c r="C6191" s="118">
        <f t="shared" si="266"/>
        <v>12</v>
      </c>
      <c r="D6191" s="119" t="s">
        <v>25</v>
      </c>
      <c r="E6191" s="120" t="s">
        <v>13830</v>
      </c>
      <c r="F6191" s="211" t="s">
        <v>13831</v>
      </c>
      <c r="G6191" s="119" t="s">
        <v>13829</v>
      </c>
      <c r="H6191" s="121" t="s">
        <v>41</v>
      </c>
      <c r="I6191" s="121" t="s">
        <v>42</v>
      </c>
      <c r="J6191" s="121" t="s">
        <v>72</v>
      </c>
      <c r="K6191" s="120" t="s">
        <v>65</v>
      </c>
      <c r="L6191" s="120" t="s">
        <v>32</v>
      </c>
      <c r="M6191" s="120" t="s">
        <v>466</v>
      </c>
      <c r="P6191" s="124">
        <f t="shared" si="267"/>
        <v>0</v>
      </c>
    </row>
    <row r="6192" spans="1:25">
      <c r="A6192" s="116">
        <v>6192</v>
      </c>
      <c r="B6192" s="129">
        <v>44180</v>
      </c>
      <c r="C6192" s="118">
        <f t="shared" si="266"/>
        <v>12</v>
      </c>
      <c r="D6192" s="119" t="s">
        <v>25</v>
      </c>
      <c r="E6192" s="120" t="s">
        <v>13832</v>
      </c>
      <c r="F6192" s="211" t="s">
        <v>13833</v>
      </c>
      <c r="G6192" s="119" t="s">
        <v>13829</v>
      </c>
      <c r="H6192" s="121" t="s">
        <v>41</v>
      </c>
      <c r="I6192" s="121" t="s">
        <v>42</v>
      </c>
      <c r="J6192" s="121" t="s">
        <v>72</v>
      </c>
      <c r="K6192" s="120"/>
      <c r="L6192" s="120" t="s">
        <v>32</v>
      </c>
      <c r="M6192" s="120" t="s">
        <v>466</v>
      </c>
      <c r="P6192" s="124">
        <f t="shared" si="267"/>
        <v>0</v>
      </c>
    </row>
    <row r="6193" spans="1:20">
      <c r="A6193" s="116">
        <v>6193</v>
      </c>
      <c r="B6193" s="129">
        <v>44181</v>
      </c>
      <c r="C6193" s="118">
        <f t="shared" si="266"/>
        <v>12</v>
      </c>
      <c r="D6193" s="119" t="s">
        <v>25</v>
      </c>
      <c r="E6193" s="120" t="s">
        <v>13834</v>
      </c>
      <c r="F6193" s="211" t="s">
        <v>5227</v>
      </c>
      <c r="G6193" s="119" t="s">
        <v>13835</v>
      </c>
      <c r="H6193" s="121" t="s">
        <v>76</v>
      </c>
      <c r="I6193" s="121" t="s">
        <v>42</v>
      </c>
      <c r="J6193" s="121" t="s">
        <v>72</v>
      </c>
      <c r="K6193" s="120"/>
      <c r="L6193" s="120" t="s">
        <v>32</v>
      </c>
      <c r="M6193" s="120" t="s">
        <v>466</v>
      </c>
      <c r="P6193" s="124">
        <f t="shared" si="267"/>
        <v>0</v>
      </c>
    </row>
    <row r="6194" spans="1:20">
      <c r="A6194" s="116">
        <v>6194</v>
      </c>
      <c r="B6194" s="129">
        <v>44222</v>
      </c>
      <c r="C6194" s="118">
        <f t="shared" si="266"/>
        <v>1</v>
      </c>
      <c r="D6194" s="119" t="s">
        <v>25</v>
      </c>
      <c r="E6194" s="120" t="s">
        <v>13836</v>
      </c>
      <c r="F6194" s="211" t="s">
        <v>2439</v>
      </c>
      <c r="G6194" s="119" t="s">
        <v>2776</v>
      </c>
      <c r="H6194" s="121" t="s">
        <v>53</v>
      </c>
      <c r="I6194" s="121" t="s">
        <v>30</v>
      </c>
      <c r="J6194" s="121" t="s">
        <v>87</v>
      </c>
      <c r="K6194" s="120" t="s">
        <v>65</v>
      </c>
      <c r="L6194" s="131" t="s">
        <v>32</v>
      </c>
      <c r="M6194" s="120" t="s">
        <v>78</v>
      </c>
      <c r="P6194" s="124">
        <f t="shared" si="267"/>
        <v>0</v>
      </c>
    </row>
    <row r="6195" spans="1:20">
      <c r="A6195" s="116">
        <v>6195</v>
      </c>
      <c r="B6195" s="129">
        <v>44461</v>
      </c>
      <c r="D6195" s="120" t="s">
        <v>580</v>
      </c>
      <c r="E6195" s="120" t="s">
        <v>13837</v>
      </c>
      <c r="F6195" s="212" t="s">
        <v>13838</v>
      </c>
      <c r="G6195" s="119" t="s">
        <v>13839</v>
      </c>
      <c r="H6195" s="121" t="s">
        <v>140</v>
      </c>
      <c r="I6195" s="121" t="s">
        <v>30</v>
      </c>
      <c r="J6195" s="121" t="s">
        <v>529</v>
      </c>
      <c r="K6195" s="121" t="s">
        <v>65</v>
      </c>
      <c r="L6195" s="131" t="s">
        <v>5152</v>
      </c>
      <c r="M6195" s="120" t="s">
        <v>78</v>
      </c>
    </row>
    <row r="6196" spans="1:20">
      <c r="A6196" s="116">
        <v>6196</v>
      </c>
      <c r="B6196" s="129">
        <v>44222</v>
      </c>
      <c r="C6196" s="118">
        <f>IF(B6196&lt;&gt;0,MONTH(B6196),0)</f>
        <v>1</v>
      </c>
      <c r="D6196" s="119" t="s">
        <v>25</v>
      </c>
      <c r="E6196" s="120" t="s">
        <v>13840</v>
      </c>
      <c r="F6196" s="211" t="s">
        <v>7395</v>
      </c>
      <c r="G6196" s="119" t="s">
        <v>2776</v>
      </c>
      <c r="H6196" s="121" t="s">
        <v>53</v>
      </c>
      <c r="I6196" s="119" t="s">
        <v>30</v>
      </c>
      <c r="J6196" s="121" t="s">
        <v>87</v>
      </c>
      <c r="K6196" s="120" t="s">
        <v>65</v>
      </c>
      <c r="L6196" s="131" t="s">
        <v>32</v>
      </c>
      <c r="M6196" s="120" t="s">
        <v>78</v>
      </c>
      <c r="P6196" s="124">
        <f>IF(O6196&lt;&gt;0,MONTH(O6196),0)</f>
        <v>0</v>
      </c>
      <c r="R6196" s="133"/>
    </row>
    <row r="6197" spans="1:20">
      <c r="A6197" s="116">
        <v>6197</v>
      </c>
      <c r="B6197" s="129">
        <v>44501</v>
      </c>
      <c r="C6197" s="118">
        <f>IF(B6197&lt;&gt;0,MONTH(B6197),0)</f>
        <v>11</v>
      </c>
      <c r="D6197" s="120" t="s">
        <v>25</v>
      </c>
      <c r="E6197" s="120" t="s">
        <v>13841</v>
      </c>
      <c r="F6197" s="212" t="s">
        <v>7561</v>
      </c>
      <c r="G6197" s="119" t="s">
        <v>10225</v>
      </c>
      <c r="H6197" s="121" t="s">
        <v>29</v>
      </c>
      <c r="I6197" s="119" t="s">
        <v>30</v>
      </c>
      <c r="J6197" s="121" t="s">
        <v>31</v>
      </c>
      <c r="K6197" s="121" t="s">
        <v>40503</v>
      </c>
      <c r="L6197" s="131" t="s">
        <v>32</v>
      </c>
      <c r="M6197" s="120" t="s">
        <v>78</v>
      </c>
    </row>
    <row r="6198" spans="1:20">
      <c r="A6198" s="116">
        <v>6198</v>
      </c>
      <c r="B6198" s="129">
        <v>44461</v>
      </c>
      <c r="D6198" s="120" t="s">
        <v>580</v>
      </c>
      <c r="E6198" s="120" t="s">
        <v>13842</v>
      </c>
      <c r="F6198" s="212" t="s">
        <v>13843</v>
      </c>
      <c r="G6198" s="119" t="s">
        <v>13844</v>
      </c>
      <c r="H6198" s="121" t="s">
        <v>97</v>
      </c>
      <c r="I6198" s="121" t="s">
        <v>30</v>
      </c>
      <c r="J6198" s="121" t="s">
        <v>7216</v>
      </c>
      <c r="K6198" s="121" t="s">
        <v>65</v>
      </c>
      <c r="L6198" s="131" t="s">
        <v>5152</v>
      </c>
      <c r="M6198" s="120" t="s">
        <v>78</v>
      </c>
    </row>
    <row r="6199" spans="1:20">
      <c r="A6199" s="116">
        <v>6199</v>
      </c>
      <c r="B6199" s="129">
        <v>44222</v>
      </c>
      <c r="C6199" s="118">
        <f t="shared" ref="C6199:C6204" si="268">IF(B6199&lt;&gt;0,MONTH(B6199),0)</f>
        <v>1</v>
      </c>
      <c r="D6199" s="119" t="s">
        <v>25</v>
      </c>
      <c r="E6199" s="120" t="s">
        <v>13845</v>
      </c>
      <c r="F6199" s="211" t="s">
        <v>351</v>
      </c>
      <c r="G6199" s="130" t="s">
        <v>13846</v>
      </c>
      <c r="H6199" s="121" t="s">
        <v>41</v>
      </c>
      <c r="I6199" s="140" t="s">
        <v>42</v>
      </c>
      <c r="J6199" s="121" t="s">
        <v>478</v>
      </c>
      <c r="K6199" s="120" t="s">
        <v>65</v>
      </c>
      <c r="L6199" s="131" t="s">
        <v>32</v>
      </c>
      <c r="M6199" s="120" t="s">
        <v>78</v>
      </c>
      <c r="P6199" s="124">
        <f t="shared" ref="P6199:P6204" si="269">IF(O6199&lt;&gt;0,MONTH(O6199),0)</f>
        <v>0</v>
      </c>
      <c r="R6199" s="133"/>
    </row>
    <row r="6200" spans="1:20">
      <c r="A6200" s="116">
        <v>6200</v>
      </c>
      <c r="B6200" s="129">
        <v>44222</v>
      </c>
      <c r="C6200" s="118">
        <f t="shared" si="268"/>
        <v>1</v>
      </c>
      <c r="D6200" s="119" t="s">
        <v>25</v>
      </c>
      <c r="E6200" s="120" t="s">
        <v>13847</v>
      </c>
      <c r="F6200" s="211" t="s">
        <v>12869</v>
      </c>
      <c r="G6200" s="119" t="s">
        <v>13848</v>
      </c>
      <c r="H6200" s="121" t="s">
        <v>192</v>
      </c>
      <c r="I6200" s="119" t="s">
        <v>30</v>
      </c>
      <c r="J6200" s="121" t="s">
        <v>3886</v>
      </c>
      <c r="K6200" s="120" t="s">
        <v>65</v>
      </c>
      <c r="L6200" s="131" t="s">
        <v>32</v>
      </c>
      <c r="M6200" s="120" t="s">
        <v>33</v>
      </c>
      <c r="N6200" s="131">
        <v>44228</v>
      </c>
      <c r="O6200" s="131">
        <v>44244</v>
      </c>
      <c r="P6200" s="124">
        <f t="shared" si="269"/>
        <v>2</v>
      </c>
      <c r="Q6200" s="118">
        <v>1</v>
      </c>
      <c r="R6200" s="124">
        <f ca="1">TODAY()-O6200</f>
        <v>434</v>
      </c>
      <c r="S6200" s="120" t="s">
        <v>922</v>
      </c>
      <c r="T6200" s="126">
        <v>44229</v>
      </c>
    </row>
    <row r="6201" spans="1:20">
      <c r="A6201" s="116">
        <v>6201</v>
      </c>
      <c r="B6201" s="129">
        <v>44222</v>
      </c>
      <c r="C6201" s="118">
        <f t="shared" si="268"/>
        <v>1</v>
      </c>
      <c r="D6201" s="119" t="s">
        <v>25</v>
      </c>
      <c r="E6201" s="120" t="s">
        <v>13849</v>
      </c>
      <c r="F6201" s="211" t="s">
        <v>13850</v>
      </c>
      <c r="G6201" s="119" t="s">
        <v>13851</v>
      </c>
      <c r="H6201" s="121" t="s">
        <v>192</v>
      </c>
      <c r="I6201" s="119" t="s">
        <v>30</v>
      </c>
      <c r="J6201" s="121" t="s">
        <v>31</v>
      </c>
      <c r="K6201" s="120" t="s">
        <v>65</v>
      </c>
      <c r="L6201" s="131" t="s">
        <v>32</v>
      </c>
      <c r="M6201" s="120" t="s">
        <v>78</v>
      </c>
      <c r="P6201" s="124">
        <f t="shared" si="269"/>
        <v>0</v>
      </c>
    </row>
    <row r="6202" spans="1:20">
      <c r="A6202" s="116">
        <v>6202</v>
      </c>
      <c r="B6202" s="129">
        <v>44222</v>
      </c>
      <c r="C6202" s="118">
        <f t="shared" si="268"/>
        <v>1</v>
      </c>
      <c r="D6202" s="119" t="s">
        <v>25</v>
      </c>
      <c r="E6202" s="120" t="s">
        <v>13852</v>
      </c>
      <c r="F6202" s="211" t="s">
        <v>13853</v>
      </c>
      <c r="G6202" s="119" t="s">
        <v>13854</v>
      </c>
      <c r="H6202" s="121" t="s">
        <v>192</v>
      </c>
      <c r="I6202" s="119" t="s">
        <v>30</v>
      </c>
      <c r="J6202" s="121" t="s">
        <v>529</v>
      </c>
      <c r="K6202" s="120" t="s">
        <v>65</v>
      </c>
      <c r="L6202" s="131" t="s">
        <v>32</v>
      </c>
      <c r="M6202" s="120" t="s">
        <v>33</v>
      </c>
      <c r="N6202" s="131">
        <v>44228</v>
      </c>
      <c r="O6202" s="131">
        <v>44244</v>
      </c>
      <c r="P6202" s="124">
        <f t="shared" si="269"/>
        <v>2</v>
      </c>
      <c r="Q6202" s="118">
        <v>1</v>
      </c>
      <c r="R6202" s="124">
        <f ca="1">TODAY()-O6202</f>
        <v>434</v>
      </c>
      <c r="S6202" s="120" t="s">
        <v>135</v>
      </c>
      <c r="T6202" s="126">
        <v>44228</v>
      </c>
    </row>
    <row r="6203" spans="1:20">
      <c r="A6203" s="116">
        <v>6203</v>
      </c>
      <c r="B6203" s="129">
        <v>44222</v>
      </c>
      <c r="C6203" s="118">
        <f t="shared" si="268"/>
        <v>1</v>
      </c>
      <c r="D6203" s="119" t="s">
        <v>25</v>
      </c>
      <c r="E6203" s="120" t="s">
        <v>13855</v>
      </c>
      <c r="F6203" s="211" t="s">
        <v>13856</v>
      </c>
      <c r="G6203" s="119" t="s">
        <v>13857</v>
      </c>
      <c r="H6203" s="121" t="s">
        <v>192</v>
      </c>
      <c r="I6203" s="119" t="s">
        <v>30</v>
      </c>
      <c r="J6203" s="121" t="s">
        <v>87</v>
      </c>
      <c r="K6203" s="120" t="s">
        <v>65</v>
      </c>
      <c r="L6203" s="131" t="s">
        <v>32</v>
      </c>
      <c r="M6203" s="120" t="s">
        <v>78</v>
      </c>
      <c r="P6203" s="124">
        <f t="shared" si="269"/>
        <v>0</v>
      </c>
    </row>
    <row r="6204" spans="1:20" ht="27.6">
      <c r="A6204" s="116">
        <v>6204</v>
      </c>
      <c r="B6204" s="129">
        <v>44222</v>
      </c>
      <c r="C6204" s="118">
        <f t="shared" si="268"/>
        <v>1</v>
      </c>
      <c r="D6204" s="119" t="s">
        <v>25</v>
      </c>
      <c r="E6204" s="120" t="s">
        <v>13858</v>
      </c>
      <c r="F6204" s="211" t="s">
        <v>13859</v>
      </c>
      <c r="G6204" s="121" t="s">
        <v>13860</v>
      </c>
      <c r="H6204" s="121" t="s">
        <v>140</v>
      </c>
      <c r="I6204" s="145" t="s">
        <v>42</v>
      </c>
      <c r="J6204" s="121" t="s">
        <v>49</v>
      </c>
      <c r="K6204" s="120" t="s">
        <v>65</v>
      </c>
      <c r="L6204" s="131" t="s">
        <v>32</v>
      </c>
      <c r="M6204" s="120" t="s">
        <v>78</v>
      </c>
      <c r="P6204" s="124">
        <f t="shared" si="269"/>
        <v>0</v>
      </c>
    </row>
    <row r="6205" spans="1:20">
      <c r="A6205" s="116">
        <v>6205</v>
      </c>
      <c r="B6205" s="129">
        <v>44461</v>
      </c>
      <c r="D6205" s="120" t="s">
        <v>580</v>
      </c>
      <c r="E6205" s="120" t="s">
        <v>13861</v>
      </c>
      <c r="F6205" s="212" t="s">
        <v>13862</v>
      </c>
      <c r="G6205" s="119" t="s">
        <v>13863</v>
      </c>
      <c r="H6205" s="121" t="s">
        <v>192</v>
      </c>
      <c r="I6205" s="121" t="s">
        <v>30</v>
      </c>
      <c r="J6205" s="119" t="s">
        <v>77</v>
      </c>
      <c r="K6205" s="121" t="s">
        <v>65</v>
      </c>
      <c r="L6205" s="131" t="s">
        <v>5152</v>
      </c>
      <c r="M6205" s="120" t="s">
        <v>78</v>
      </c>
    </row>
    <row r="6206" spans="1:20">
      <c r="A6206" s="116">
        <v>6206</v>
      </c>
      <c r="B6206" s="129">
        <v>44222</v>
      </c>
      <c r="C6206" s="118">
        <f>IF(B6206&lt;&gt;0,MONTH(B6206),0)</f>
        <v>1</v>
      </c>
      <c r="D6206" s="120" t="s">
        <v>25</v>
      </c>
      <c r="E6206" s="120" t="s">
        <v>13864</v>
      </c>
      <c r="F6206" s="211" t="s">
        <v>13865</v>
      </c>
      <c r="G6206" s="119" t="s">
        <v>13866</v>
      </c>
      <c r="H6206" s="121" t="s">
        <v>48</v>
      </c>
      <c r="I6206" s="121" t="s">
        <v>30</v>
      </c>
      <c r="J6206" s="121" t="s">
        <v>87</v>
      </c>
      <c r="K6206" s="120" t="s">
        <v>65</v>
      </c>
      <c r="L6206" s="131" t="s">
        <v>32</v>
      </c>
      <c r="M6206" s="120" t="s">
        <v>33</v>
      </c>
      <c r="N6206" s="131">
        <v>44406</v>
      </c>
      <c r="O6206" s="131">
        <v>44581</v>
      </c>
      <c r="P6206" s="124">
        <f>IF(O6206&lt;&gt;0,MONTH(O6206),0)</f>
        <v>1</v>
      </c>
      <c r="R6206" s="133">
        <f ca="1">TODAY()-N6206</f>
        <v>272</v>
      </c>
      <c r="S6206" s="120" t="s">
        <v>34</v>
      </c>
    </row>
    <row r="6207" spans="1:20">
      <c r="A6207" s="116">
        <v>6207</v>
      </c>
      <c r="B6207" s="129">
        <v>44461</v>
      </c>
      <c r="D6207" s="120" t="s">
        <v>580</v>
      </c>
      <c r="E6207" s="120" t="s">
        <v>13867</v>
      </c>
      <c r="F6207" s="212" t="s">
        <v>13868</v>
      </c>
      <c r="G6207" s="119" t="s">
        <v>13869</v>
      </c>
      <c r="H6207" s="121" t="s">
        <v>140</v>
      </c>
      <c r="I6207" s="121" t="s">
        <v>30</v>
      </c>
      <c r="J6207" s="121" t="s">
        <v>10013</v>
      </c>
      <c r="K6207" s="121" t="s">
        <v>65</v>
      </c>
      <c r="L6207" s="131" t="s">
        <v>5152</v>
      </c>
      <c r="M6207" s="120" t="s">
        <v>78</v>
      </c>
    </row>
    <row r="6208" spans="1:20">
      <c r="A6208" s="116">
        <v>6208</v>
      </c>
      <c r="B6208" s="129">
        <v>44568</v>
      </c>
      <c r="C6208" s="118">
        <f>IF(B6208&lt;&gt;0,MONTH(B6208),0)</f>
        <v>1</v>
      </c>
      <c r="D6208" s="120" t="s">
        <v>252</v>
      </c>
      <c r="E6208" s="120" t="s">
        <v>13870</v>
      </c>
      <c r="F6208" s="211" t="s">
        <v>13871</v>
      </c>
      <c r="G6208" s="119" t="s">
        <v>3018</v>
      </c>
      <c r="H6208" s="119" t="s">
        <v>97</v>
      </c>
      <c r="I6208" s="119" t="s">
        <v>30</v>
      </c>
      <c r="J6208" s="121" t="s">
        <v>529</v>
      </c>
      <c r="K6208" s="120" t="s">
        <v>65</v>
      </c>
      <c r="L6208" s="131" t="s">
        <v>32</v>
      </c>
      <c r="M6208" s="120" t="s">
        <v>78</v>
      </c>
      <c r="P6208" s="124">
        <f>IF(O6208&lt;&gt;0,MONTH(O6208),0)</f>
        <v>0</v>
      </c>
    </row>
    <row r="6209" spans="1:21">
      <c r="A6209" s="116">
        <v>6209</v>
      </c>
      <c r="B6209" s="129">
        <v>44224</v>
      </c>
      <c r="C6209" s="118">
        <f>IF(B6209&lt;&gt;0,MONTH(B6209),0)</f>
        <v>1</v>
      </c>
      <c r="D6209" s="119" t="s">
        <v>25</v>
      </c>
      <c r="E6209" s="120" t="s">
        <v>13872</v>
      </c>
      <c r="F6209" s="211" t="s">
        <v>13873</v>
      </c>
      <c r="G6209" s="119" t="s">
        <v>4678</v>
      </c>
      <c r="H6209" s="121" t="s">
        <v>140</v>
      </c>
      <c r="I6209" s="121" t="s">
        <v>30</v>
      </c>
      <c r="J6209" s="121" t="s">
        <v>87</v>
      </c>
      <c r="K6209" s="120" t="s">
        <v>65</v>
      </c>
      <c r="L6209" s="131" t="s">
        <v>32</v>
      </c>
      <c r="M6209" s="120" t="s">
        <v>4990</v>
      </c>
      <c r="N6209" s="131">
        <v>44243</v>
      </c>
      <c r="P6209" s="124">
        <f>IF(O6209&lt;&gt;0,MONTH(O6209),0)</f>
        <v>0</v>
      </c>
      <c r="R6209" s="133">
        <f ca="1">TODAY()-N6209</f>
        <v>435</v>
      </c>
      <c r="S6209" s="120" t="s">
        <v>55</v>
      </c>
    </row>
    <row r="6210" spans="1:21">
      <c r="A6210" s="116">
        <v>6210</v>
      </c>
      <c r="B6210" s="129">
        <v>44224</v>
      </c>
      <c r="C6210" s="118">
        <f>IF(B6210&lt;&gt;0,MONTH(B6210),0)</f>
        <v>1</v>
      </c>
      <c r="D6210" s="119" t="s">
        <v>25</v>
      </c>
      <c r="E6210" s="120" t="s">
        <v>13874</v>
      </c>
      <c r="F6210" s="211" t="s">
        <v>13875</v>
      </c>
      <c r="G6210" s="119" t="s">
        <v>13876</v>
      </c>
      <c r="H6210" s="121" t="s">
        <v>86</v>
      </c>
      <c r="I6210" s="119" t="s">
        <v>30</v>
      </c>
      <c r="J6210" s="121" t="s">
        <v>87</v>
      </c>
      <c r="K6210" s="120" t="s">
        <v>65</v>
      </c>
      <c r="L6210" s="131" t="s">
        <v>32</v>
      </c>
      <c r="M6210" s="120" t="s">
        <v>78</v>
      </c>
      <c r="P6210" s="124">
        <f>IF(O6210&lt;&gt;0,MONTH(O6210),0)</f>
        <v>0</v>
      </c>
    </row>
    <row r="6211" spans="1:21" ht="27.6">
      <c r="A6211" s="116">
        <v>6211</v>
      </c>
      <c r="B6211" s="129">
        <v>44224</v>
      </c>
      <c r="C6211" s="118">
        <f>IF(B6211&lt;&gt;0,MONTH(B6211),0)</f>
        <v>1</v>
      </c>
      <c r="D6211" s="120" t="s">
        <v>25</v>
      </c>
      <c r="E6211" s="120" t="s">
        <v>13877</v>
      </c>
      <c r="F6211" s="211" t="s">
        <v>13878</v>
      </c>
      <c r="G6211" s="119" t="s">
        <v>13879</v>
      </c>
      <c r="H6211" s="121" t="s">
        <v>101</v>
      </c>
      <c r="I6211" s="121" t="s">
        <v>30</v>
      </c>
      <c r="J6211" s="121" t="s">
        <v>77</v>
      </c>
      <c r="K6211" s="120" t="s">
        <v>65</v>
      </c>
      <c r="L6211" s="131" t="s">
        <v>32</v>
      </c>
      <c r="M6211" s="120" t="s">
        <v>33</v>
      </c>
      <c r="N6211" s="131">
        <v>44228</v>
      </c>
      <c r="O6211" s="131">
        <v>44581</v>
      </c>
      <c r="P6211" s="124">
        <f>IF(O6211&lt;&gt;0,MONTH(O6211),0)</f>
        <v>1</v>
      </c>
      <c r="Q6211" s="118">
        <v>4</v>
      </c>
      <c r="R6211" s="124">
        <f ca="1">TODAY()-O6211</f>
        <v>97</v>
      </c>
    </row>
    <row r="6212" spans="1:21" ht="27.6">
      <c r="A6212" s="116">
        <v>6212</v>
      </c>
      <c r="B6212" s="129">
        <v>44224</v>
      </c>
      <c r="C6212" s="118">
        <f>IF(B6212&lt;&gt;0,MONTH(B6212),0)</f>
        <v>1</v>
      </c>
      <c r="D6212" s="119" t="s">
        <v>25</v>
      </c>
      <c r="E6212" s="120" t="s">
        <v>13880</v>
      </c>
      <c r="F6212" s="211" t="s">
        <v>13881</v>
      </c>
      <c r="G6212" s="119" t="s">
        <v>13882</v>
      </c>
      <c r="H6212" s="121" t="s">
        <v>344</v>
      </c>
      <c r="I6212" s="119" t="s">
        <v>63</v>
      </c>
      <c r="J6212" s="121" t="s">
        <v>328</v>
      </c>
      <c r="K6212" s="120" t="s">
        <v>65</v>
      </c>
      <c r="L6212" s="131" t="s">
        <v>32</v>
      </c>
      <c r="M6212" s="120" t="s">
        <v>78</v>
      </c>
      <c r="P6212" s="124">
        <f>IF(O6212&lt;&gt;0,MONTH(O6212),0)</f>
        <v>0</v>
      </c>
      <c r="R6212" s="133"/>
    </row>
    <row r="6213" spans="1:21">
      <c r="A6213" s="116">
        <v>6213</v>
      </c>
      <c r="B6213" s="129">
        <v>44462</v>
      </c>
      <c r="D6213" s="120" t="s">
        <v>580</v>
      </c>
      <c r="E6213" s="120" t="s">
        <v>13883</v>
      </c>
      <c r="F6213" s="212" t="s">
        <v>13884</v>
      </c>
      <c r="G6213" s="119" t="s">
        <v>13885</v>
      </c>
      <c r="H6213" s="121" t="s">
        <v>140</v>
      </c>
      <c r="I6213" s="119" t="s">
        <v>30</v>
      </c>
      <c r="J6213" s="121" t="s">
        <v>529</v>
      </c>
      <c r="K6213" s="121" t="s">
        <v>65</v>
      </c>
      <c r="L6213" s="131" t="s">
        <v>5152</v>
      </c>
      <c r="M6213" s="120" t="s">
        <v>78</v>
      </c>
    </row>
    <row r="6214" spans="1:21">
      <c r="A6214" s="116">
        <v>6214</v>
      </c>
      <c r="B6214" s="129">
        <v>44224</v>
      </c>
      <c r="C6214" s="118">
        <f t="shared" ref="C6214:C6219" si="270">IF(B6214&lt;&gt;0,MONTH(B6214),0)</f>
        <v>1</v>
      </c>
      <c r="D6214" s="119" t="s">
        <v>25</v>
      </c>
      <c r="E6214" s="120" t="s">
        <v>13886</v>
      </c>
      <c r="F6214" s="211" t="s">
        <v>13887</v>
      </c>
      <c r="G6214" s="119" t="s">
        <v>13888</v>
      </c>
      <c r="H6214" s="121" t="s">
        <v>53</v>
      </c>
      <c r="I6214" s="119" t="s">
        <v>30</v>
      </c>
      <c r="J6214" s="121" t="s">
        <v>7216</v>
      </c>
      <c r="K6214" s="120" t="s">
        <v>65</v>
      </c>
      <c r="L6214" s="131" t="s">
        <v>32</v>
      </c>
      <c r="M6214" s="120" t="s">
        <v>466</v>
      </c>
      <c r="P6214" s="124">
        <f t="shared" ref="P6214:P6219" si="271">IF(O6214&lt;&gt;0,MONTH(O6214),0)</f>
        <v>0</v>
      </c>
    </row>
    <row r="6215" spans="1:21">
      <c r="A6215" s="116">
        <v>6215</v>
      </c>
      <c r="B6215" s="129">
        <v>44224</v>
      </c>
      <c r="C6215" s="118">
        <f t="shared" si="270"/>
        <v>1</v>
      </c>
      <c r="D6215" s="120" t="s">
        <v>25</v>
      </c>
      <c r="E6215" s="120" t="s">
        <v>13889</v>
      </c>
      <c r="F6215" s="211" t="s">
        <v>13890</v>
      </c>
      <c r="G6215" s="119" t="s">
        <v>13891</v>
      </c>
      <c r="H6215" s="121" t="s">
        <v>101</v>
      </c>
      <c r="I6215" s="119" t="s">
        <v>30</v>
      </c>
      <c r="J6215" s="121" t="s">
        <v>77</v>
      </c>
      <c r="K6215" s="120" t="s">
        <v>65</v>
      </c>
      <c r="L6215" s="131" t="s">
        <v>32</v>
      </c>
      <c r="M6215" s="120" t="s">
        <v>78</v>
      </c>
      <c r="P6215" s="124">
        <f t="shared" si="271"/>
        <v>0</v>
      </c>
    </row>
    <row r="6216" spans="1:21">
      <c r="A6216" s="116">
        <v>6216</v>
      </c>
      <c r="B6216" s="129">
        <v>44224</v>
      </c>
      <c r="C6216" s="118">
        <f t="shared" si="270"/>
        <v>1</v>
      </c>
      <c r="D6216" s="120" t="s">
        <v>25</v>
      </c>
      <c r="E6216" s="120" t="s">
        <v>13892</v>
      </c>
      <c r="F6216" s="211" t="s">
        <v>2352</v>
      </c>
      <c r="G6216" s="119" t="s">
        <v>5017</v>
      </c>
      <c r="H6216" s="121" t="s">
        <v>344</v>
      </c>
      <c r="I6216" s="119" t="s">
        <v>30</v>
      </c>
      <c r="J6216" s="121" t="s">
        <v>7142</v>
      </c>
      <c r="K6216" s="120" t="s">
        <v>65</v>
      </c>
      <c r="L6216" s="131" t="s">
        <v>32</v>
      </c>
      <c r="M6216" s="120" t="s">
        <v>33</v>
      </c>
      <c r="N6216" s="131">
        <v>44228</v>
      </c>
      <c r="O6216" s="131">
        <v>44238</v>
      </c>
      <c r="P6216" s="124">
        <f t="shared" si="271"/>
        <v>2</v>
      </c>
      <c r="R6216" s="124"/>
      <c r="S6216" s="120" t="s">
        <v>92</v>
      </c>
      <c r="T6216" s="126">
        <v>44238</v>
      </c>
    </row>
    <row r="6217" spans="1:21" ht="14.4">
      <c r="A6217" s="116">
        <v>6217</v>
      </c>
      <c r="B6217" s="129">
        <v>44224</v>
      </c>
      <c r="C6217" s="118">
        <f t="shared" si="270"/>
        <v>1</v>
      </c>
      <c r="D6217" s="120" t="s">
        <v>25</v>
      </c>
      <c r="E6217" s="120" t="s">
        <v>13893</v>
      </c>
      <c r="F6217" s="211" t="s">
        <v>13894</v>
      </c>
      <c r="G6217" s="119" t="s">
        <v>13895</v>
      </c>
      <c r="H6217" s="121" t="s">
        <v>344</v>
      </c>
      <c r="I6217" s="119" t="s">
        <v>30</v>
      </c>
      <c r="J6217" s="121" t="s">
        <v>7142</v>
      </c>
      <c r="K6217" s="120" t="s">
        <v>65</v>
      </c>
      <c r="L6217" s="131" t="s">
        <v>32</v>
      </c>
      <c r="M6217" s="120" t="s">
        <v>33</v>
      </c>
      <c r="N6217" s="131">
        <v>44231</v>
      </c>
      <c r="O6217" s="131">
        <v>44389</v>
      </c>
      <c r="P6217" s="124">
        <f t="shared" si="271"/>
        <v>7</v>
      </c>
      <c r="S6217" s="120" t="s">
        <v>34</v>
      </c>
      <c r="T6217" s="126">
        <v>44231</v>
      </c>
      <c r="U6217" t="s">
        <v>13896</v>
      </c>
    </row>
    <row r="6218" spans="1:21">
      <c r="A6218" s="116">
        <v>6218</v>
      </c>
      <c r="B6218" s="129">
        <v>44224</v>
      </c>
      <c r="C6218" s="118">
        <f t="shared" si="270"/>
        <v>1</v>
      </c>
      <c r="D6218" s="120" t="s">
        <v>25</v>
      </c>
      <c r="E6218" s="120" t="s">
        <v>13897</v>
      </c>
      <c r="F6218" s="211" t="s">
        <v>13898</v>
      </c>
      <c r="G6218" s="119" t="s">
        <v>9846</v>
      </c>
      <c r="H6218" s="121" t="s">
        <v>344</v>
      </c>
      <c r="I6218" s="119" t="s">
        <v>30</v>
      </c>
      <c r="J6218" s="121" t="s">
        <v>31</v>
      </c>
      <c r="K6218" s="120" t="s">
        <v>65</v>
      </c>
      <c r="L6218" s="131" t="s">
        <v>32</v>
      </c>
      <c r="M6218" s="120" t="s">
        <v>33</v>
      </c>
      <c r="N6218" s="131">
        <v>44286</v>
      </c>
      <c r="O6218" s="131">
        <v>44581</v>
      </c>
      <c r="P6218" s="124">
        <f t="shared" si="271"/>
        <v>1</v>
      </c>
    </row>
    <row r="6219" spans="1:21">
      <c r="A6219" s="116">
        <v>6219</v>
      </c>
      <c r="B6219" s="129">
        <v>44224</v>
      </c>
      <c r="C6219" s="118">
        <f t="shared" si="270"/>
        <v>1</v>
      </c>
      <c r="D6219" s="119" t="s">
        <v>25</v>
      </c>
      <c r="E6219" s="120" t="s">
        <v>13899</v>
      </c>
      <c r="F6219" s="211" t="s">
        <v>13900</v>
      </c>
      <c r="G6219" s="119" t="s">
        <v>13901</v>
      </c>
      <c r="H6219" s="121" t="s">
        <v>101</v>
      </c>
      <c r="I6219" s="121" t="s">
        <v>30</v>
      </c>
      <c r="J6219" s="121" t="s">
        <v>77</v>
      </c>
      <c r="K6219" s="120" t="s">
        <v>65</v>
      </c>
      <c r="L6219" s="131" t="s">
        <v>32</v>
      </c>
      <c r="M6219" s="120" t="s">
        <v>466</v>
      </c>
      <c r="P6219" s="124">
        <f t="shared" si="271"/>
        <v>0</v>
      </c>
    </row>
    <row r="6220" spans="1:21">
      <c r="A6220" s="116">
        <v>6220</v>
      </c>
      <c r="B6220" s="129">
        <v>44462</v>
      </c>
      <c r="D6220" s="120" t="s">
        <v>580</v>
      </c>
      <c r="E6220" s="120" t="s">
        <v>13902</v>
      </c>
      <c r="F6220" s="212" t="s">
        <v>13903</v>
      </c>
      <c r="G6220" s="119" t="s">
        <v>13904</v>
      </c>
      <c r="H6220" s="121" t="s">
        <v>97</v>
      </c>
      <c r="I6220" s="121" t="s">
        <v>30</v>
      </c>
      <c r="J6220" s="121" t="s">
        <v>7091</v>
      </c>
      <c r="K6220" s="121" t="s">
        <v>65</v>
      </c>
      <c r="L6220" s="131" t="s">
        <v>5152</v>
      </c>
      <c r="M6220" s="120" t="s">
        <v>78</v>
      </c>
    </row>
    <row r="6221" spans="1:21">
      <c r="A6221" s="116">
        <v>6221</v>
      </c>
      <c r="B6221" s="129">
        <v>44224</v>
      </c>
      <c r="C6221" s="118">
        <f t="shared" ref="C6221:C6227" si="272">IF(B6221&lt;&gt;0,MONTH(B6221),0)</f>
        <v>1</v>
      </c>
      <c r="D6221" s="120" t="s">
        <v>25</v>
      </c>
      <c r="E6221" s="120" t="s">
        <v>13905</v>
      </c>
      <c r="F6221" s="211" t="s">
        <v>13906</v>
      </c>
      <c r="G6221" s="119" t="s">
        <v>13907</v>
      </c>
      <c r="H6221" s="121" t="s">
        <v>344</v>
      </c>
      <c r="I6221" s="119" t="s">
        <v>30</v>
      </c>
      <c r="J6221" s="121" t="s">
        <v>7091</v>
      </c>
      <c r="K6221" s="120" t="s">
        <v>65</v>
      </c>
      <c r="L6221" s="131" t="s">
        <v>32</v>
      </c>
      <c r="M6221" s="120" t="s">
        <v>33</v>
      </c>
      <c r="N6221" s="131">
        <v>44273</v>
      </c>
      <c r="O6221" s="131">
        <v>44581</v>
      </c>
      <c r="P6221" s="124">
        <f t="shared" ref="P6221:P6227" si="273">IF(O6221&lt;&gt;0,MONTH(O6221),0)</f>
        <v>1</v>
      </c>
    </row>
    <row r="6222" spans="1:21" ht="27.6">
      <c r="A6222" s="116">
        <v>6222</v>
      </c>
      <c r="B6222" s="129">
        <v>44224</v>
      </c>
      <c r="C6222" s="118">
        <f t="shared" si="272"/>
        <v>1</v>
      </c>
      <c r="D6222" s="120" t="s">
        <v>25</v>
      </c>
      <c r="E6222" s="120" t="s">
        <v>13908</v>
      </c>
      <c r="F6222" s="211" t="s">
        <v>13909</v>
      </c>
      <c r="G6222" s="119" t="s">
        <v>13910</v>
      </c>
      <c r="H6222" s="121" t="s">
        <v>101</v>
      </c>
      <c r="I6222" s="119" t="s">
        <v>30</v>
      </c>
      <c r="J6222" s="121" t="s">
        <v>7726</v>
      </c>
      <c r="K6222" s="120" t="s">
        <v>65</v>
      </c>
      <c r="L6222" s="131" t="s">
        <v>32</v>
      </c>
      <c r="M6222" s="120" t="s">
        <v>78</v>
      </c>
      <c r="P6222" s="124">
        <f t="shared" si="273"/>
        <v>0</v>
      </c>
      <c r="R6222" s="133"/>
    </row>
    <row r="6223" spans="1:21">
      <c r="A6223" s="116">
        <v>6223</v>
      </c>
      <c r="B6223" s="129">
        <v>44224</v>
      </c>
      <c r="C6223" s="118">
        <f t="shared" si="272"/>
        <v>1</v>
      </c>
      <c r="D6223" s="120" t="s">
        <v>25</v>
      </c>
      <c r="E6223" s="120" t="s">
        <v>13911</v>
      </c>
      <c r="F6223" s="211" t="s">
        <v>13912</v>
      </c>
      <c r="G6223" s="119" t="s">
        <v>13913</v>
      </c>
      <c r="H6223" s="121" t="s">
        <v>76</v>
      </c>
      <c r="I6223" s="121" t="s">
        <v>30</v>
      </c>
      <c r="J6223" s="121" t="s">
        <v>485</v>
      </c>
      <c r="K6223" s="120" t="s">
        <v>65</v>
      </c>
      <c r="L6223" s="131" t="s">
        <v>32</v>
      </c>
      <c r="M6223" s="120" t="s">
        <v>33</v>
      </c>
      <c r="N6223" s="131">
        <v>44250</v>
      </c>
      <c r="O6223" s="131">
        <v>44581</v>
      </c>
      <c r="P6223" s="124">
        <f t="shared" si="273"/>
        <v>1</v>
      </c>
      <c r="Q6223" s="118">
        <v>4</v>
      </c>
      <c r="R6223" s="125">
        <f ca="1">TODAY()-O6223</f>
        <v>97</v>
      </c>
    </row>
    <row r="6224" spans="1:21">
      <c r="A6224" s="116">
        <v>6224</v>
      </c>
      <c r="B6224" s="129">
        <v>44224</v>
      </c>
      <c r="C6224" s="118">
        <f t="shared" si="272"/>
        <v>1</v>
      </c>
      <c r="D6224" s="120" t="s">
        <v>25</v>
      </c>
      <c r="E6224" s="120" t="s">
        <v>13914</v>
      </c>
      <c r="F6224" s="211" t="s">
        <v>13915</v>
      </c>
      <c r="G6224" s="119" t="s">
        <v>8114</v>
      </c>
      <c r="H6224" s="121" t="s">
        <v>344</v>
      </c>
      <c r="I6224" s="121" t="s">
        <v>30</v>
      </c>
      <c r="J6224" s="121" t="s">
        <v>7091</v>
      </c>
      <c r="K6224" s="120" t="s">
        <v>65</v>
      </c>
      <c r="L6224" s="131" t="s">
        <v>32</v>
      </c>
      <c r="M6224" s="120" t="s">
        <v>466</v>
      </c>
      <c r="P6224" s="124">
        <f t="shared" si="273"/>
        <v>0</v>
      </c>
    </row>
    <row r="6225" spans="1:20">
      <c r="A6225" s="116">
        <v>6225</v>
      </c>
      <c r="B6225" s="129">
        <v>44224</v>
      </c>
      <c r="C6225" s="118">
        <f t="shared" si="272"/>
        <v>1</v>
      </c>
      <c r="D6225" s="120" t="s">
        <v>25</v>
      </c>
      <c r="E6225" s="120" t="s">
        <v>13916</v>
      </c>
      <c r="F6225" s="211" t="s">
        <v>2352</v>
      </c>
      <c r="G6225" s="119" t="s">
        <v>8374</v>
      </c>
      <c r="H6225" s="121" t="s">
        <v>344</v>
      </c>
      <c r="I6225" s="119" t="s">
        <v>30</v>
      </c>
      <c r="J6225" s="121" t="s">
        <v>6396</v>
      </c>
      <c r="K6225" s="120" t="s">
        <v>65</v>
      </c>
      <c r="L6225" s="131" t="s">
        <v>32</v>
      </c>
      <c r="M6225" s="120" t="s">
        <v>184</v>
      </c>
      <c r="P6225" s="124">
        <f t="shared" si="273"/>
        <v>0</v>
      </c>
    </row>
    <row r="6226" spans="1:20">
      <c r="A6226" s="116">
        <v>6226</v>
      </c>
      <c r="B6226" s="129">
        <v>44224</v>
      </c>
      <c r="C6226" s="118">
        <f t="shared" si="272"/>
        <v>1</v>
      </c>
      <c r="D6226" s="120" t="s">
        <v>25</v>
      </c>
      <c r="E6226" s="120" t="s">
        <v>13917</v>
      </c>
      <c r="F6226" s="211" t="s">
        <v>13918</v>
      </c>
      <c r="G6226" s="119" t="s">
        <v>11249</v>
      </c>
      <c r="H6226" s="121" t="s">
        <v>344</v>
      </c>
      <c r="I6226" s="119" t="s">
        <v>30</v>
      </c>
      <c r="J6226" s="121" t="s">
        <v>7624</v>
      </c>
      <c r="K6226" s="120" t="s">
        <v>65</v>
      </c>
      <c r="L6226" s="131" t="s">
        <v>32</v>
      </c>
      <c r="M6226" s="120" t="s">
        <v>33</v>
      </c>
      <c r="N6226" s="131">
        <v>44228</v>
      </c>
      <c r="O6226" s="131">
        <v>44581</v>
      </c>
      <c r="P6226" s="124">
        <f t="shared" si="273"/>
        <v>1</v>
      </c>
      <c r="R6226" s="124">
        <f ca="1">TODAY()-O6226</f>
        <v>97</v>
      </c>
    </row>
    <row r="6227" spans="1:20">
      <c r="A6227" s="116">
        <v>6227</v>
      </c>
      <c r="B6227" s="129">
        <v>44224</v>
      </c>
      <c r="C6227" s="118">
        <f t="shared" si="272"/>
        <v>1</v>
      </c>
      <c r="D6227" s="120" t="s">
        <v>25</v>
      </c>
      <c r="E6227" s="120" t="s">
        <v>13919</v>
      </c>
      <c r="F6227" s="211" t="s">
        <v>2439</v>
      </c>
      <c r="G6227" s="119" t="s">
        <v>13920</v>
      </c>
      <c r="H6227" s="121" t="s">
        <v>97</v>
      </c>
      <c r="I6227" s="121" t="s">
        <v>30</v>
      </c>
      <c r="J6227" s="121" t="s">
        <v>31</v>
      </c>
      <c r="K6227" s="120" t="s">
        <v>65</v>
      </c>
      <c r="L6227" s="131" t="s">
        <v>32</v>
      </c>
      <c r="M6227" s="120" t="s">
        <v>466</v>
      </c>
      <c r="P6227" s="124">
        <f t="shared" si="273"/>
        <v>0</v>
      </c>
    </row>
    <row r="6228" spans="1:20" ht="27.6">
      <c r="A6228" s="116">
        <v>6228</v>
      </c>
      <c r="B6228" s="129">
        <v>44440</v>
      </c>
      <c r="D6228" s="120" t="s">
        <v>25</v>
      </c>
      <c r="E6228" s="120" t="s">
        <v>13921</v>
      </c>
      <c r="F6228" s="212" t="s">
        <v>13922</v>
      </c>
      <c r="G6228" s="119" t="s">
        <v>13923</v>
      </c>
      <c r="H6228" s="121" t="s">
        <v>101</v>
      </c>
      <c r="I6228" s="121" t="s">
        <v>30</v>
      </c>
      <c r="J6228" s="121" t="s">
        <v>12929</v>
      </c>
      <c r="K6228" s="121" t="s">
        <v>65</v>
      </c>
      <c r="L6228" s="131" t="s">
        <v>32</v>
      </c>
      <c r="M6228" s="120" t="s">
        <v>78</v>
      </c>
    </row>
    <row r="6229" spans="1:20">
      <c r="A6229" s="116">
        <v>6229</v>
      </c>
      <c r="B6229" s="129">
        <v>44224</v>
      </c>
      <c r="C6229" s="118">
        <f>IF(B6229&lt;&gt;0,MONTH(B6229),0)</f>
        <v>1</v>
      </c>
      <c r="D6229" s="120" t="s">
        <v>25</v>
      </c>
      <c r="E6229" s="120" t="s">
        <v>13924</v>
      </c>
      <c r="F6229" s="211" t="s">
        <v>13925</v>
      </c>
      <c r="G6229" s="119" t="s">
        <v>9846</v>
      </c>
      <c r="H6229" s="121" t="s">
        <v>344</v>
      </c>
      <c r="I6229" s="121" t="s">
        <v>30</v>
      </c>
      <c r="J6229" s="121" t="s">
        <v>31</v>
      </c>
      <c r="K6229" s="120" t="s">
        <v>65</v>
      </c>
      <c r="L6229" s="131" t="s">
        <v>32</v>
      </c>
      <c r="M6229" s="120" t="s">
        <v>33</v>
      </c>
      <c r="N6229" s="131">
        <v>44228</v>
      </c>
      <c r="O6229" s="131">
        <v>44238</v>
      </c>
      <c r="P6229" s="124">
        <f>IF(O6229&lt;&gt;0,MONTH(O6229),0)</f>
        <v>2</v>
      </c>
      <c r="R6229" s="124"/>
      <c r="S6229" s="120" t="s">
        <v>92</v>
      </c>
    </row>
    <row r="6230" spans="1:20" ht="27.6">
      <c r="A6230" s="116">
        <v>6230</v>
      </c>
      <c r="B6230" s="129">
        <v>44224</v>
      </c>
      <c r="C6230" s="118">
        <f>IF(B6230&lt;&gt;0,MONTH(B6230),0)</f>
        <v>1</v>
      </c>
      <c r="D6230" s="120" t="s">
        <v>25</v>
      </c>
      <c r="E6230" s="120" t="s">
        <v>13926</v>
      </c>
      <c r="F6230" s="211" t="s">
        <v>13927</v>
      </c>
      <c r="G6230" s="119" t="s">
        <v>13928</v>
      </c>
      <c r="H6230" s="121" t="s">
        <v>344</v>
      </c>
      <c r="I6230" s="121" t="s">
        <v>30</v>
      </c>
      <c r="J6230" s="121" t="s">
        <v>87</v>
      </c>
      <c r="K6230" s="120" t="s">
        <v>65</v>
      </c>
      <c r="L6230" s="131" t="s">
        <v>32</v>
      </c>
      <c r="M6230" s="120" t="s">
        <v>33</v>
      </c>
      <c r="N6230" s="131">
        <v>44228</v>
      </c>
      <c r="O6230" s="131">
        <v>44581</v>
      </c>
      <c r="P6230" s="124">
        <f>IF(O6230&lt;&gt;0,MONTH(O6230),0)</f>
        <v>1</v>
      </c>
      <c r="R6230" s="124">
        <f ca="1">TODAY()-O6230</f>
        <v>97</v>
      </c>
    </row>
    <row r="6231" spans="1:20">
      <c r="A6231" s="116">
        <v>6231</v>
      </c>
      <c r="B6231" s="129">
        <v>44224</v>
      </c>
      <c r="C6231" s="118">
        <f>IF(B6231&lt;&gt;0,MONTH(B6231),0)</f>
        <v>1</v>
      </c>
      <c r="D6231" s="120" t="s">
        <v>25</v>
      </c>
      <c r="E6231" s="120" t="s">
        <v>13929</v>
      </c>
      <c r="F6231" s="211" t="s">
        <v>8067</v>
      </c>
      <c r="G6231" s="119" t="s">
        <v>13930</v>
      </c>
      <c r="H6231" s="121" t="s">
        <v>76</v>
      </c>
      <c r="I6231" s="121" t="s">
        <v>30</v>
      </c>
      <c r="J6231" s="121" t="s">
        <v>7131</v>
      </c>
      <c r="K6231" s="120" t="s">
        <v>65</v>
      </c>
      <c r="L6231" s="131" t="s">
        <v>32</v>
      </c>
      <c r="M6231" s="120" t="s">
        <v>33</v>
      </c>
      <c r="N6231" s="131">
        <v>44228</v>
      </c>
      <c r="P6231" s="124">
        <f>IF(O6231&lt;&gt;0,MONTH(O6231),0)</f>
        <v>0</v>
      </c>
      <c r="S6231" s="120" t="s">
        <v>92</v>
      </c>
      <c r="T6231" s="126">
        <v>44228</v>
      </c>
    </row>
    <row r="6232" spans="1:20">
      <c r="A6232" s="116">
        <v>6232</v>
      </c>
      <c r="B6232" s="129">
        <v>44440</v>
      </c>
      <c r="D6232" s="120" t="s">
        <v>25</v>
      </c>
      <c r="E6232" s="120" t="s">
        <v>13931</v>
      </c>
      <c r="F6232" s="212" t="s">
        <v>13932</v>
      </c>
      <c r="G6232" s="119" t="s">
        <v>13933</v>
      </c>
      <c r="H6232" s="121" t="s">
        <v>177</v>
      </c>
      <c r="I6232" s="121" t="s">
        <v>30</v>
      </c>
      <c r="J6232" s="121" t="s">
        <v>87</v>
      </c>
      <c r="K6232" s="121" t="s">
        <v>65</v>
      </c>
      <c r="L6232" s="131" t="s">
        <v>32</v>
      </c>
      <c r="M6232" s="120" t="s">
        <v>33</v>
      </c>
      <c r="N6232" s="131">
        <v>44446</v>
      </c>
      <c r="O6232" s="131">
        <v>44481</v>
      </c>
    </row>
    <row r="6233" spans="1:20" ht="14.4">
      <c r="A6233" s="116">
        <v>6233</v>
      </c>
      <c r="B6233" s="129">
        <v>44224</v>
      </c>
      <c r="C6233" s="118">
        <f>IF(B6233&lt;&gt;0,MONTH(B6233),0)</f>
        <v>1</v>
      </c>
      <c r="D6233" s="120" t="s">
        <v>25</v>
      </c>
      <c r="E6233" s="179"/>
      <c r="F6233" s="211" t="s">
        <v>1372</v>
      </c>
      <c r="G6233" s="119" t="s">
        <v>13934</v>
      </c>
      <c r="H6233" s="121" t="s">
        <v>344</v>
      </c>
      <c r="I6233" s="121" t="s">
        <v>30</v>
      </c>
      <c r="J6233" s="121" t="s">
        <v>77</v>
      </c>
      <c r="K6233" s="120" t="s">
        <v>65</v>
      </c>
      <c r="L6233" s="131" t="s">
        <v>32</v>
      </c>
      <c r="M6233" s="120" t="s">
        <v>466</v>
      </c>
      <c r="P6233" s="124">
        <f>IF(O6233&lt;&gt;0,MONTH(O6233),0)</f>
        <v>0</v>
      </c>
      <c r="R6233" s="133"/>
    </row>
    <row r="6234" spans="1:20">
      <c r="A6234" s="116">
        <v>6234</v>
      </c>
      <c r="B6234" s="129">
        <v>44224</v>
      </c>
      <c r="C6234" s="118">
        <f>IF(B6234&lt;&gt;0,MONTH(B6234),0)</f>
        <v>1</v>
      </c>
      <c r="D6234" s="120" t="s">
        <v>25</v>
      </c>
      <c r="E6234" s="120" t="s">
        <v>13935</v>
      </c>
      <c r="F6234" s="211" t="s">
        <v>1372</v>
      </c>
      <c r="G6234" s="119" t="s">
        <v>13936</v>
      </c>
      <c r="H6234" s="121" t="s">
        <v>344</v>
      </c>
      <c r="I6234" s="119" t="s">
        <v>30</v>
      </c>
      <c r="J6234" s="121" t="s">
        <v>10497</v>
      </c>
      <c r="K6234" s="120" t="s">
        <v>65</v>
      </c>
      <c r="L6234" s="131" t="s">
        <v>32</v>
      </c>
      <c r="M6234" s="120" t="s">
        <v>466</v>
      </c>
      <c r="P6234" s="124">
        <f>IF(O6234&lt;&gt;0,MONTH(O6234),0)</f>
        <v>0</v>
      </c>
    </row>
    <row r="6235" spans="1:20" ht="41.4">
      <c r="A6235" s="116">
        <v>6235</v>
      </c>
      <c r="B6235" s="129">
        <v>44224</v>
      </c>
      <c r="C6235" s="118">
        <f>IF(B6235&lt;&gt;0,MONTH(B6235),0)</f>
        <v>1</v>
      </c>
      <c r="D6235" s="120" t="s">
        <v>25</v>
      </c>
      <c r="E6235" s="120" t="s">
        <v>13937</v>
      </c>
      <c r="F6235" s="211" t="s">
        <v>13938</v>
      </c>
      <c r="G6235" s="119" t="s">
        <v>5017</v>
      </c>
      <c r="H6235" s="121" t="s">
        <v>344</v>
      </c>
      <c r="I6235" s="121" t="s">
        <v>30</v>
      </c>
      <c r="J6235" s="121" t="s">
        <v>8925</v>
      </c>
      <c r="K6235" s="120" t="s">
        <v>65</v>
      </c>
      <c r="L6235" s="131" t="s">
        <v>32</v>
      </c>
      <c r="M6235" s="120" t="s">
        <v>33</v>
      </c>
      <c r="N6235" s="131">
        <v>44228</v>
      </c>
      <c r="O6235" s="131">
        <v>44581</v>
      </c>
      <c r="P6235" s="124">
        <f>IF(O6235&lt;&gt;0,MONTH(O6235),0)</f>
        <v>1</v>
      </c>
      <c r="R6235" s="125">
        <f ca="1">TODAY()-O6235</f>
        <v>97</v>
      </c>
      <c r="S6235" s="120" t="s">
        <v>34</v>
      </c>
    </row>
    <row r="6236" spans="1:20" ht="27.6">
      <c r="A6236" s="116">
        <v>6236</v>
      </c>
      <c r="B6236" s="129">
        <v>44224</v>
      </c>
      <c r="C6236" s="118">
        <f>IF(B6236&lt;&gt;0,MONTH(B6236),0)</f>
        <v>1</v>
      </c>
      <c r="D6236" s="120" t="s">
        <v>25</v>
      </c>
      <c r="E6236" s="120" t="s">
        <v>13939</v>
      </c>
      <c r="F6236" s="211" t="s">
        <v>13940</v>
      </c>
      <c r="G6236" s="119" t="s">
        <v>8114</v>
      </c>
      <c r="H6236" s="121" t="s">
        <v>344</v>
      </c>
      <c r="I6236" s="119" t="s">
        <v>30</v>
      </c>
      <c r="J6236" s="121" t="s">
        <v>7280</v>
      </c>
      <c r="K6236" s="120" t="s">
        <v>65</v>
      </c>
      <c r="L6236" s="131" t="s">
        <v>32</v>
      </c>
      <c r="M6236" s="120" t="s">
        <v>466</v>
      </c>
      <c r="P6236" s="124">
        <f>IF(O6236&lt;&gt;0,MONTH(O6236),0)</f>
        <v>0</v>
      </c>
      <c r="R6236" s="133"/>
    </row>
    <row r="6237" spans="1:20" ht="27.6">
      <c r="A6237" s="116">
        <v>6237</v>
      </c>
      <c r="B6237" s="129">
        <v>44440</v>
      </c>
      <c r="D6237" s="120" t="s">
        <v>25</v>
      </c>
      <c r="E6237" s="120" t="s">
        <v>13941</v>
      </c>
      <c r="F6237" s="212" t="s">
        <v>13942</v>
      </c>
      <c r="G6237" s="119" t="s">
        <v>13943</v>
      </c>
      <c r="H6237" s="121" t="s">
        <v>1173</v>
      </c>
      <c r="I6237" s="121" t="s">
        <v>30</v>
      </c>
      <c r="J6237" s="121" t="s">
        <v>87</v>
      </c>
      <c r="K6237" s="121" t="s">
        <v>584</v>
      </c>
      <c r="L6237" s="131" t="s">
        <v>32</v>
      </c>
      <c r="M6237" s="120" t="s">
        <v>78</v>
      </c>
    </row>
    <row r="6238" spans="1:20" ht="27.6">
      <c r="A6238" s="116">
        <v>6238</v>
      </c>
      <c r="B6238" s="129">
        <v>44224</v>
      </c>
      <c r="C6238" s="118">
        <f>IF(B6238&lt;&gt;0,MONTH(B6238),0)</f>
        <v>1</v>
      </c>
      <c r="D6238" s="120" t="s">
        <v>25</v>
      </c>
      <c r="E6238" s="120" t="s">
        <v>13944</v>
      </c>
      <c r="F6238" s="211" t="s">
        <v>13945</v>
      </c>
      <c r="G6238" s="119" t="s">
        <v>8379</v>
      </c>
      <c r="H6238" s="121" t="s">
        <v>101</v>
      </c>
      <c r="I6238" s="119" t="s">
        <v>30</v>
      </c>
      <c r="J6238" s="121" t="s">
        <v>7271</v>
      </c>
      <c r="K6238" s="120" t="s">
        <v>65</v>
      </c>
      <c r="L6238" s="131" t="s">
        <v>32</v>
      </c>
      <c r="M6238" s="120" t="s">
        <v>466</v>
      </c>
      <c r="P6238" s="124">
        <f>IF(O6238&lt;&gt;0,MONTH(O6238),0)</f>
        <v>0</v>
      </c>
      <c r="R6238" s="133"/>
    </row>
    <row r="6239" spans="1:20">
      <c r="A6239" s="116">
        <v>6239</v>
      </c>
      <c r="B6239" s="129">
        <v>44440</v>
      </c>
      <c r="D6239" s="120" t="s">
        <v>25</v>
      </c>
      <c r="E6239" s="120" t="s">
        <v>13946</v>
      </c>
      <c r="F6239" s="212" t="s">
        <v>6730</v>
      </c>
      <c r="G6239" s="119" t="s">
        <v>13947</v>
      </c>
      <c r="H6239" s="121" t="s">
        <v>192</v>
      </c>
      <c r="I6239" s="119" t="s">
        <v>30</v>
      </c>
      <c r="J6239" s="121" t="s">
        <v>7216</v>
      </c>
      <c r="K6239" s="121" t="s">
        <v>65</v>
      </c>
      <c r="L6239" s="131" t="s">
        <v>32</v>
      </c>
      <c r="M6239" s="120" t="s">
        <v>78</v>
      </c>
    </row>
    <row r="6240" spans="1:20">
      <c r="A6240" s="116">
        <v>6240</v>
      </c>
      <c r="B6240" s="129">
        <v>44224</v>
      </c>
      <c r="C6240" s="118">
        <f>IF(B6240&lt;&gt;0,MONTH(B6240),0)</f>
        <v>1</v>
      </c>
      <c r="D6240" s="120" t="s">
        <v>25</v>
      </c>
      <c r="E6240" s="120" t="s">
        <v>13948</v>
      </c>
      <c r="F6240" s="211" t="s">
        <v>13949</v>
      </c>
      <c r="G6240" s="119" t="s">
        <v>8434</v>
      </c>
      <c r="H6240" s="121" t="s">
        <v>101</v>
      </c>
      <c r="I6240" s="119" t="s">
        <v>30</v>
      </c>
      <c r="J6240" s="121" t="s">
        <v>7131</v>
      </c>
      <c r="K6240" s="120" t="s">
        <v>65</v>
      </c>
      <c r="L6240" s="131" t="s">
        <v>32</v>
      </c>
      <c r="M6240" s="120" t="s">
        <v>184</v>
      </c>
      <c r="P6240" s="124">
        <f>IF(O6240&lt;&gt;0,MONTH(O6240),0)</f>
        <v>0</v>
      </c>
    </row>
    <row r="6241" spans="1:25">
      <c r="A6241" s="116">
        <v>6241</v>
      </c>
      <c r="B6241" s="129">
        <v>44224</v>
      </c>
      <c r="C6241" s="118">
        <f>IF(B6241&lt;&gt;0,MONTH(B6241),0)</f>
        <v>1</v>
      </c>
      <c r="D6241" s="120" t="s">
        <v>25</v>
      </c>
      <c r="E6241" s="120" t="s">
        <v>13950</v>
      </c>
      <c r="F6241" s="211" t="s">
        <v>13951</v>
      </c>
      <c r="G6241" s="119" t="s">
        <v>13952</v>
      </c>
      <c r="H6241" s="121" t="s">
        <v>256</v>
      </c>
      <c r="I6241" s="121" t="s">
        <v>42</v>
      </c>
      <c r="J6241" s="121" t="s">
        <v>43</v>
      </c>
      <c r="K6241" s="120" t="s">
        <v>65</v>
      </c>
      <c r="L6241" s="131" t="s">
        <v>32</v>
      </c>
      <c r="M6241" s="120" t="s">
        <v>33</v>
      </c>
      <c r="N6241" s="131">
        <v>44258</v>
      </c>
      <c r="O6241" s="131">
        <v>44302</v>
      </c>
      <c r="P6241" s="124">
        <f>IF(O6241&lt;&gt;0,MONTH(O6241),0)</f>
        <v>4</v>
      </c>
      <c r="S6241" s="120" t="s">
        <v>55</v>
      </c>
      <c r="Y6241" s="116" t="s">
        <v>162</v>
      </c>
    </row>
    <row r="6242" spans="1:25">
      <c r="A6242" s="116">
        <v>6242</v>
      </c>
      <c r="B6242" s="129">
        <v>44224</v>
      </c>
      <c r="C6242" s="118">
        <f>IF(B6242&lt;&gt;0,MONTH(B6242),0)</f>
        <v>1</v>
      </c>
      <c r="D6242" s="120" t="s">
        <v>25</v>
      </c>
      <c r="E6242" s="120" t="s">
        <v>13953</v>
      </c>
      <c r="F6242" s="211" t="s">
        <v>547</v>
      </c>
      <c r="G6242" s="119" t="s">
        <v>13954</v>
      </c>
      <c r="H6242" s="121" t="s">
        <v>192</v>
      </c>
      <c r="I6242" s="121" t="s">
        <v>42</v>
      </c>
      <c r="J6242" s="121" t="s">
        <v>43</v>
      </c>
      <c r="K6242" s="120" t="s">
        <v>65</v>
      </c>
      <c r="L6242" s="131" t="s">
        <v>32</v>
      </c>
      <c r="M6242" s="120" t="s">
        <v>33</v>
      </c>
      <c r="N6242" s="131">
        <v>44258</v>
      </c>
      <c r="O6242" s="131">
        <v>44302</v>
      </c>
      <c r="P6242" s="124">
        <f>IF(O6242&lt;&gt;0,MONTH(O6242),0)</f>
        <v>4</v>
      </c>
      <c r="S6242" s="120" t="s">
        <v>55</v>
      </c>
      <c r="Y6242" s="116" t="s">
        <v>162</v>
      </c>
    </row>
    <row r="6243" spans="1:25">
      <c r="A6243" s="116">
        <v>6243</v>
      </c>
      <c r="B6243" s="129">
        <v>44224</v>
      </c>
      <c r="C6243" s="118">
        <f>IF(B6243&lt;&gt;0,MONTH(B6243),0)</f>
        <v>1</v>
      </c>
      <c r="D6243" s="120" t="s">
        <v>25</v>
      </c>
      <c r="E6243" s="120" t="s">
        <v>13955</v>
      </c>
      <c r="F6243" s="211" t="s">
        <v>13956</v>
      </c>
      <c r="G6243" s="119" t="s">
        <v>13957</v>
      </c>
      <c r="H6243" s="121" t="s">
        <v>97</v>
      </c>
      <c r="I6243" s="121" t="s">
        <v>42</v>
      </c>
      <c r="J6243" s="121" t="s">
        <v>72</v>
      </c>
      <c r="K6243" s="120" t="s">
        <v>65</v>
      </c>
      <c r="L6243" s="131" t="s">
        <v>32</v>
      </c>
      <c r="M6243" s="120" t="s">
        <v>33</v>
      </c>
      <c r="N6243" s="131">
        <v>44258</v>
      </c>
      <c r="O6243" s="131">
        <v>44581</v>
      </c>
      <c r="P6243" s="124">
        <f>IF(O6243&lt;&gt;0,MONTH(O6243),0)</f>
        <v>1</v>
      </c>
      <c r="S6243" s="120" t="s">
        <v>55</v>
      </c>
      <c r="Y6243" s="116" t="s">
        <v>162</v>
      </c>
    </row>
    <row r="6244" spans="1:25">
      <c r="A6244" s="116">
        <v>6244</v>
      </c>
      <c r="B6244" s="129">
        <v>44224</v>
      </c>
      <c r="C6244" s="118">
        <f>IF(B6244&lt;&gt;0,MONTH(B6244),0)</f>
        <v>1</v>
      </c>
      <c r="D6244" s="120" t="s">
        <v>25</v>
      </c>
      <c r="E6244" s="120" t="s">
        <v>13958</v>
      </c>
      <c r="F6244" s="211" t="s">
        <v>321</v>
      </c>
      <c r="G6244" s="119" t="s">
        <v>13959</v>
      </c>
      <c r="H6244" s="121" t="s">
        <v>160</v>
      </c>
      <c r="I6244" s="121" t="s">
        <v>42</v>
      </c>
      <c r="J6244" s="121" t="s">
        <v>43</v>
      </c>
      <c r="K6244" s="120" t="s">
        <v>65</v>
      </c>
      <c r="L6244" s="131" t="s">
        <v>32</v>
      </c>
      <c r="M6244" s="120" t="s">
        <v>466</v>
      </c>
      <c r="P6244" s="124">
        <f>IF(O6244&lt;&gt;0,MONTH(O6244),0)</f>
        <v>0</v>
      </c>
    </row>
    <row r="6245" spans="1:25">
      <c r="A6245" s="116">
        <v>6245</v>
      </c>
      <c r="B6245" s="129">
        <v>44440</v>
      </c>
      <c r="D6245" s="120" t="s">
        <v>25</v>
      </c>
      <c r="E6245" s="120" t="s">
        <v>13960</v>
      </c>
      <c r="F6245" s="212" t="s">
        <v>13961</v>
      </c>
      <c r="G6245" s="119" t="s">
        <v>13962</v>
      </c>
      <c r="H6245" s="121" t="s">
        <v>177</v>
      </c>
      <c r="I6245" s="121" t="s">
        <v>30</v>
      </c>
      <c r="J6245" s="121" t="s">
        <v>529</v>
      </c>
      <c r="K6245" s="121" t="s">
        <v>65</v>
      </c>
      <c r="L6245" s="131" t="s">
        <v>32</v>
      </c>
      <c r="M6245" s="120" t="s">
        <v>78</v>
      </c>
    </row>
    <row r="6246" spans="1:25" ht="27.6">
      <c r="A6246" s="116">
        <v>6246</v>
      </c>
      <c r="B6246" s="129">
        <v>44440</v>
      </c>
      <c r="D6246" s="120" t="s">
        <v>25</v>
      </c>
      <c r="E6246" s="120" t="s">
        <v>13963</v>
      </c>
      <c r="F6246" s="212" t="s">
        <v>13964</v>
      </c>
      <c r="G6246" s="119" t="s">
        <v>13965</v>
      </c>
      <c r="H6246" s="121" t="s">
        <v>344</v>
      </c>
      <c r="I6246" s="119" t="s">
        <v>30</v>
      </c>
      <c r="J6246" s="121" t="s">
        <v>485</v>
      </c>
      <c r="K6246" s="121" t="s">
        <v>65</v>
      </c>
      <c r="L6246" s="131" t="s">
        <v>32</v>
      </c>
      <c r="M6246" s="120" t="s">
        <v>78</v>
      </c>
    </row>
    <row r="6247" spans="1:25">
      <c r="A6247" s="116">
        <v>6247</v>
      </c>
      <c r="B6247" s="129">
        <v>44224</v>
      </c>
      <c r="C6247" s="118">
        <f>IF(B6247&lt;&gt;0,MONTH(B6247),0)</f>
        <v>1</v>
      </c>
      <c r="D6247" s="120" t="s">
        <v>25</v>
      </c>
      <c r="E6247" s="120" t="s">
        <v>13966</v>
      </c>
      <c r="F6247" s="211" t="s">
        <v>13967</v>
      </c>
      <c r="G6247" s="182" t="s">
        <v>13968</v>
      </c>
      <c r="H6247" s="121" t="s">
        <v>160</v>
      </c>
      <c r="I6247" s="121" t="s">
        <v>42</v>
      </c>
      <c r="J6247" s="121" t="s">
        <v>43</v>
      </c>
      <c r="K6247" s="120" t="s">
        <v>65</v>
      </c>
      <c r="L6247" s="131" t="s">
        <v>32</v>
      </c>
      <c r="M6247" s="120" t="s">
        <v>466</v>
      </c>
      <c r="P6247" s="124">
        <f>IF(O6247&lt;&gt;0,MONTH(O6247),0)</f>
        <v>0</v>
      </c>
    </row>
    <row r="6248" spans="1:25">
      <c r="A6248" s="116">
        <v>6248</v>
      </c>
      <c r="B6248" s="129">
        <v>44224</v>
      </c>
      <c r="C6248" s="118">
        <f>IF(B6248&lt;&gt;0,MONTH(B6248),0)</f>
        <v>1</v>
      </c>
      <c r="D6248" s="120" t="s">
        <v>25</v>
      </c>
      <c r="E6248" s="120" t="s">
        <v>13969</v>
      </c>
      <c r="F6248" s="211" t="s">
        <v>13970</v>
      </c>
      <c r="G6248" s="119" t="s">
        <v>13971</v>
      </c>
      <c r="H6248" s="121" t="s">
        <v>76</v>
      </c>
      <c r="I6248" s="121" t="s">
        <v>42</v>
      </c>
      <c r="J6248" s="121" t="s">
        <v>43</v>
      </c>
      <c r="K6248" s="120" t="s">
        <v>65</v>
      </c>
      <c r="L6248" s="131" t="s">
        <v>32</v>
      </c>
      <c r="M6248" s="120" t="s">
        <v>466</v>
      </c>
      <c r="P6248" s="124">
        <f>IF(O6248&lt;&gt;0,MONTH(O6248),0)</f>
        <v>0</v>
      </c>
      <c r="R6248" s="133"/>
    </row>
    <row r="6249" spans="1:25" ht="27.6">
      <c r="A6249" s="116">
        <v>6249</v>
      </c>
      <c r="B6249" s="129">
        <v>44440</v>
      </c>
      <c r="D6249" s="120" t="s">
        <v>25</v>
      </c>
      <c r="E6249" s="120" t="s">
        <v>13972</v>
      </c>
      <c r="F6249" s="212" t="s">
        <v>13973</v>
      </c>
      <c r="G6249" s="119" t="s">
        <v>11938</v>
      </c>
      <c r="H6249" s="121" t="s">
        <v>29</v>
      </c>
      <c r="I6249" s="119" t="s">
        <v>30</v>
      </c>
      <c r="J6249" s="121" t="s">
        <v>7142</v>
      </c>
      <c r="K6249" s="121" t="s">
        <v>65</v>
      </c>
      <c r="L6249" s="131" t="s">
        <v>32</v>
      </c>
      <c r="M6249" s="120" t="s">
        <v>78</v>
      </c>
    </row>
    <row r="6250" spans="1:25">
      <c r="A6250" s="116">
        <v>6250</v>
      </c>
      <c r="B6250" s="129">
        <v>44440</v>
      </c>
      <c r="D6250" s="120" t="s">
        <v>25</v>
      </c>
      <c r="E6250" s="120" t="s">
        <v>13974</v>
      </c>
      <c r="F6250" s="212" t="s">
        <v>13975</v>
      </c>
      <c r="G6250" s="119" t="s">
        <v>8273</v>
      </c>
      <c r="H6250" s="121" t="s">
        <v>140</v>
      </c>
      <c r="I6250" s="119" t="s">
        <v>30</v>
      </c>
      <c r="J6250" s="121" t="s">
        <v>5018</v>
      </c>
      <c r="K6250" s="121" t="s">
        <v>65</v>
      </c>
      <c r="L6250" s="131" t="s">
        <v>32</v>
      </c>
      <c r="Y6250" s="116" t="s">
        <v>13976</v>
      </c>
    </row>
    <row r="6251" spans="1:25">
      <c r="A6251" s="116">
        <v>6251</v>
      </c>
      <c r="B6251" s="129">
        <v>44224</v>
      </c>
      <c r="D6251" s="120" t="s">
        <v>252</v>
      </c>
      <c r="E6251" s="120" t="s">
        <v>13977</v>
      </c>
      <c r="F6251" s="212" t="s">
        <v>13978</v>
      </c>
      <c r="G6251" s="119" t="s">
        <v>13979</v>
      </c>
      <c r="H6251" s="121" t="s">
        <v>29</v>
      </c>
      <c r="I6251" s="121" t="s">
        <v>30</v>
      </c>
      <c r="J6251" s="121" t="s">
        <v>77</v>
      </c>
      <c r="K6251" s="121" t="s">
        <v>65</v>
      </c>
      <c r="L6251" s="157" t="s">
        <v>32</v>
      </c>
      <c r="M6251" s="120" t="s">
        <v>78</v>
      </c>
    </row>
    <row r="6252" spans="1:25">
      <c r="A6252" s="116">
        <v>6252</v>
      </c>
      <c r="B6252" s="129">
        <v>44228</v>
      </c>
      <c r="C6252" s="118">
        <f>IF(B6252&lt;&gt;0,MONTH(B6252),0)</f>
        <v>2</v>
      </c>
      <c r="D6252" s="119" t="s">
        <v>25</v>
      </c>
      <c r="E6252" s="120" t="s">
        <v>13980</v>
      </c>
      <c r="F6252" s="211" t="s">
        <v>12290</v>
      </c>
      <c r="G6252" s="119" t="s">
        <v>8434</v>
      </c>
      <c r="H6252" s="121" t="s">
        <v>101</v>
      </c>
      <c r="I6252" s="121" t="s">
        <v>30</v>
      </c>
      <c r="J6252" s="121" t="s">
        <v>7131</v>
      </c>
      <c r="K6252" s="120" t="s">
        <v>65</v>
      </c>
      <c r="L6252" s="131" t="s">
        <v>32</v>
      </c>
      <c r="M6252" s="120" t="s">
        <v>466</v>
      </c>
      <c r="P6252" s="124">
        <f>IF(O6252&lt;&gt;0,MONTH(O6252),0)</f>
        <v>0</v>
      </c>
    </row>
    <row r="6253" spans="1:25">
      <c r="A6253" s="116">
        <v>6253</v>
      </c>
      <c r="B6253" s="129">
        <v>44228</v>
      </c>
      <c r="C6253" s="118">
        <f>IF(B6253&lt;&gt;0,MONTH(B6253),0)</f>
        <v>2</v>
      </c>
      <c r="D6253" s="119" t="s">
        <v>25</v>
      </c>
      <c r="E6253" s="120" t="s">
        <v>13981</v>
      </c>
      <c r="F6253" s="211" t="s">
        <v>1462</v>
      </c>
      <c r="G6253" s="119" t="s">
        <v>13982</v>
      </c>
      <c r="H6253" s="121" t="s">
        <v>101</v>
      </c>
      <c r="I6253" s="119" t="s">
        <v>42</v>
      </c>
      <c r="J6253" s="121" t="s">
        <v>2268</v>
      </c>
      <c r="K6253" s="120" t="s">
        <v>65</v>
      </c>
      <c r="L6253" s="131" t="s">
        <v>32</v>
      </c>
      <c r="M6253" s="120" t="s">
        <v>466</v>
      </c>
      <c r="P6253" s="124">
        <f>IF(O6253&lt;&gt;0,MONTH(O6253),0)</f>
        <v>0</v>
      </c>
    </row>
    <row r="6254" spans="1:25">
      <c r="A6254" s="116">
        <v>6254</v>
      </c>
      <c r="B6254" s="129">
        <v>44228</v>
      </c>
      <c r="C6254" s="118">
        <f>IF(B6254&lt;&gt;0,MONTH(B6254),0)</f>
        <v>2</v>
      </c>
      <c r="D6254" s="119" t="s">
        <v>25</v>
      </c>
      <c r="E6254" s="120" t="s">
        <v>13983</v>
      </c>
      <c r="F6254" s="211" t="s">
        <v>5794</v>
      </c>
      <c r="G6254" s="119" t="s">
        <v>13984</v>
      </c>
      <c r="H6254" s="121" t="s">
        <v>101</v>
      </c>
      <c r="I6254" s="121" t="s">
        <v>30</v>
      </c>
      <c r="J6254" s="121" t="s">
        <v>77</v>
      </c>
      <c r="K6254" s="120" t="s">
        <v>65</v>
      </c>
      <c r="L6254" s="131" t="s">
        <v>32</v>
      </c>
      <c r="M6254" s="120" t="s">
        <v>466</v>
      </c>
      <c r="P6254" s="124">
        <f>IF(O6254&lt;&gt;0,MONTH(O6254),0)</f>
        <v>0</v>
      </c>
    </row>
    <row r="6255" spans="1:25">
      <c r="A6255" s="116">
        <v>6255</v>
      </c>
      <c r="B6255" s="129">
        <v>44228</v>
      </c>
      <c r="C6255" s="118">
        <f>IF(B6255&lt;&gt;0,MONTH(B6255),0)</f>
        <v>2</v>
      </c>
      <c r="D6255" s="119" t="s">
        <v>25</v>
      </c>
      <c r="E6255" s="120" t="s">
        <v>13985</v>
      </c>
      <c r="F6255" s="211" t="s">
        <v>122</v>
      </c>
      <c r="G6255" s="119" t="s">
        <v>13986</v>
      </c>
      <c r="H6255" s="121" t="s">
        <v>192</v>
      </c>
      <c r="I6255" s="121" t="s">
        <v>30</v>
      </c>
      <c r="J6255" s="121" t="s">
        <v>1540</v>
      </c>
      <c r="K6255" s="120" t="s">
        <v>65</v>
      </c>
      <c r="L6255" s="131" t="s">
        <v>32</v>
      </c>
      <c r="M6255" s="120" t="s">
        <v>466</v>
      </c>
      <c r="P6255" s="124">
        <f>IF(O6255&lt;&gt;0,MONTH(O6255),0)</f>
        <v>0</v>
      </c>
      <c r="R6255" s="133"/>
    </row>
    <row r="6256" spans="1:25">
      <c r="A6256" s="116">
        <v>6256</v>
      </c>
      <c r="B6256" s="129">
        <v>44228</v>
      </c>
      <c r="C6256" s="118">
        <f>IF(B6256&lt;&gt;0,MONTH(B6256),0)</f>
        <v>2</v>
      </c>
      <c r="D6256" s="119" t="s">
        <v>25</v>
      </c>
      <c r="E6256" s="120" t="s">
        <v>13987</v>
      </c>
      <c r="F6256" s="211" t="s">
        <v>6344</v>
      </c>
      <c r="G6256" s="119" t="s">
        <v>13988</v>
      </c>
      <c r="H6256" s="121" t="s">
        <v>29</v>
      </c>
      <c r="I6256" s="119" t="s">
        <v>30</v>
      </c>
      <c r="J6256" s="121" t="s">
        <v>31</v>
      </c>
      <c r="K6256" s="120" t="s">
        <v>65</v>
      </c>
      <c r="L6256" s="131" t="s">
        <v>32</v>
      </c>
      <c r="M6256" s="120" t="s">
        <v>466</v>
      </c>
      <c r="P6256" s="124">
        <f>IF(O6256&lt;&gt;0,MONTH(O6256),0)</f>
        <v>0</v>
      </c>
    </row>
    <row r="6257" spans="1:20">
      <c r="A6257" s="116">
        <v>6257</v>
      </c>
      <c r="B6257" s="129">
        <v>44462</v>
      </c>
      <c r="D6257" s="120" t="s">
        <v>580</v>
      </c>
      <c r="E6257" s="120" t="s">
        <v>13989</v>
      </c>
      <c r="F6257" s="212" t="s">
        <v>6344</v>
      </c>
      <c r="G6257" s="119" t="s">
        <v>13990</v>
      </c>
      <c r="H6257" s="121" t="s">
        <v>192</v>
      </c>
      <c r="I6257" s="119" t="s">
        <v>30</v>
      </c>
      <c r="J6257" s="121" t="s">
        <v>77</v>
      </c>
      <c r="K6257" s="121" t="s">
        <v>65</v>
      </c>
      <c r="L6257" s="131" t="s">
        <v>5152</v>
      </c>
      <c r="M6257" s="130" t="s">
        <v>78</v>
      </c>
    </row>
    <row r="6258" spans="1:20" ht="27.6">
      <c r="A6258" s="116">
        <v>6258</v>
      </c>
      <c r="B6258" s="129">
        <v>44228</v>
      </c>
      <c r="C6258" s="118">
        <f>IF(B6258&lt;&gt;0,MONTH(B6258),0)</f>
        <v>2</v>
      </c>
      <c r="D6258" s="119" t="s">
        <v>25</v>
      </c>
      <c r="E6258" s="120" t="s">
        <v>13991</v>
      </c>
      <c r="F6258" s="211" t="s">
        <v>13992</v>
      </c>
      <c r="G6258" s="119" t="s">
        <v>3018</v>
      </c>
      <c r="H6258" s="119" t="s">
        <v>97</v>
      </c>
      <c r="I6258" s="121" t="s">
        <v>30</v>
      </c>
      <c r="J6258" s="121" t="s">
        <v>3886</v>
      </c>
      <c r="K6258" s="120" t="s">
        <v>65</v>
      </c>
      <c r="L6258" s="131" t="s">
        <v>32</v>
      </c>
      <c r="M6258" s="120" t="s">
        <v>466</v>
      </c>
      <c r="P6258" s="124">
        <f>IF(O6258&lt;&gt;0,MONTH(O6258),0)</f>
        <v>0</v>
      </c>
    </row>
    <row r="6259" spans="1:20">
      <c r="A6259" s="116">
        <v>6259</v>
      </c>
      <c r="B6259" s="129">
        <v>44462</v>
      </c>
      <c r="D6259" s="120" t="s">
        <v>580</v>
      </c>
      <c r="E6259" s="120" t="s">
        <v>13993</v>
      </c>
      <c r="F6259" s="212" t="s">
        <v>13994</v>
      </c>
      <c r="G6259" s="119" t="s">
        <v>13995</v>
      </c>
      <c r="H6259" s="121" t="s">
        <v>76</v>
      </c>
      <c r="I6259" s="119" t="s">
        <v>30</v>
      </c>
      <c r="J6259" s="121" t="s">
        <v>77</v>
      </c>
      <c r="K6259" s="121" t="s">
        <v>65</v>
      </c>
      <c r="L6259" s="131" t="s">
        <v>5152</v>
      </c>
      <c r="M6259" s="120" t="s">
        <v>78</v>
      </c>
    </row>
    <row r="6260" spans="1:20">
      <c r="A6260" s="116">
        <v>6260</v>
      </c>
      <c r="B6260" s="129">
        <v>44228</v>
      </c>
      <c r="C6260" s="118">
        <f>IF(B6260&lt;&gt;0,MONTH(B6260),0)</f>
        <v>2</v>
      </c>
      <c r="D6260" s="119" t="s">
        <v>25</v>
      </c>
      <c r="E6260" s="120" t="s">
        <v>13996</v>
      </c>
      <c r="F6260" s="211" t="s">
        <v>13997</v>
      </c>
      <c r="G6260" s="119" t="s">
        <v>13998</v>
      </c>
      <c r="H6260" s="121" t="s">
        <v>192</v>
      </c>
      <c r="I6260" s="119" t="s">
        <v>30</v>
      </c>
      <c r="J6260" s="121" t="s">
        <v>7142</v>
      </c>
      <c r="K6260" s="120" t="s">
        <v>65</v>
      </c>
      <c r="L6260" s="131" t="s">
        <v>32</v>
      </c>
      <c r="M6260" s="120" t="s">
        <v>4990</v>
      </c>
      <c r="N6260" s="131">
        <v>44229</v>
      </c>
      <c r="O6260" s="131">
        <v>44244</v>
      </c>
      <c r="P6260" s="124">
        <f>IF(O6260&lt;&gt;0,MONTH(O6260),0)</f>
        <v>2</v>
      </c>
      <c r="Q6260" s="118">
        <v>1</v>
      </c>
      <c r="R6260" s="124"/>
      <c r="S6260" s="120" t="s">
        <v>92</v>
      </c>
      <c r="T6260" s="126">
        <v>44244</v>
      </c>
    </row>
    <row r="6261" spans="1:20">
      <c r="A6261" s="116">
        <v>6261</v>
      </c>
      <c r="B6261" s="129">
        <v>44501</v>
      </c>
      <c r="C6261" s="118">
        <f>IF(B6261&lt;&gt;0,MONTH(B6261),0)</f>
        <v>11</v>
      </c>
      <c r="D6261" s="120" t="s">
        <v>25</v>
      </c>
      <c r="E6261" s="120" t="s">
        <v>13999</v>
      </c>
      <c r="F6261" s="212" t="s">
        <v>122</v>
      </c>
      <c r="G6261" s="119" t="s">
        <v>14000</v>
      </c>
      <c r="H6261" s="121" t="s">
        <v>53</v>
      </c>
      <c r="I6261" s="121" t="s">
        <v>63</v>
      </c>
      <c r="J6261" s="121" t="s">
        <v>601</v>
      </c>
      <c r="K6261" s="121" t="s">
        <v>65</v>
      </c>
      <c r="L6261" s="131" t="s">
        <v>32</v>
      </c>
      <c r="M6261" s="120" t="s">
        <v>33</v>
      </c>
      <c r="N6261" s="131">
        <v>44503</v>
      </c>
      <c r="O6261" s="131">
        <v>44574</v>
      </c>
    </row>
    <row r="6262" spans="1:20">
      <c r="A6262" s="116">
        <v>6262</v>
      </c>
      <c r="B6262" s="129">
        <v>44501</v>
      </c>
      <c r="C6262" s="118">
        <f>IF(B6262&lt;&gt;0,MONTH(B6262),0)</f>
        <v>11</v>
      </c>
      <c r="D6262" s="120" t="s">
        <v>25</v>
      </c>
      <c r="E6262" s="120" t="s">
        <v>14001</v>
      </c>
      <c r="F6262" s="212" t="s">
        <v>14002</v>
      </c>
      <c r="G6262" s="119" t="s">
        <v>14003</v>
      </c>
      <c r="H6262" s="121" t="s">
        <v>41</v>
      </c>
      <c r="I6262" s="119" t="s">
        <v>30</v>
      </c>
      <c r="J6262" s="121" t="s">
        <v>87</v>
      </c>
      <c r="K6262" s="121" t="s">
        <v>65</v>
      </c>
      <c r="L6262" s="131" t="s">
        <v>32</v>
      </c>
      <c r="M6262" s="120" t="s">
        <v>78</v>
      </c>
    </row>
    <row r="6263" spans="1:20">
      <c r="A6263" s="116">
        <v>6263</v>
      </c>
      <c r="B6263" s="129">
        <v>44229</v>
      </c>
      <c r="C6263" s="118">
        <f>IF(B6263&lt;&gt;0,MONTH(B6263),0)</f>
        <v>2</v>
      </c>
      <c r="D6263" s="119" t="s">
        <v>25</v>
      </c>
      <c r="E6263" s="120" t="s">
        <v>14004</v>
      </c>
      <c r="F6263" s="211" t="s">
        <v>14005</v>
      </c>
      <c r="G6263" s="119" t="s">
        <v>8082</v>
      </c>
      <c r="H6263" s="121" t="s">
        <v>97</v>
      </c>
      <c r="I6263" s="121" t="s">
        <v>30</v>
      </c>
      <c r="J6263" s="121" t="s">
        <v>8096</v>
      </c>
      <c r="K6263" s="120" t="s">
        <v>65</v>
      </c>
      <c r="L6263" s="131" t="s">
        <v>32</v>
      </c>
      <c r="M6263" s="120" t="s">
        <v>466</v>
      </c>
      <c r="P6263" s="124">
        <f>IF(O6263&lt;&gt;0,MONTH(O6263),0)</f>
        <v>0</v>
      </c>
    </row>
    <row r="6264" spans="1:20">
      <c r="A6264" s="116">
        <v>6264</v>
      </c>
      <c r="B6264" s="129">
        <v>44229</v>
      </c>
      <c r="C6264" s="118">
        <f>IF(B6264&lt;&gt;0,MONTH(B6264),0)</f>
        <v>2</v>
      </c>
      <c r="D6264" s="119" t="s">
        <v>25</v>
      </c>
      <c r="E6264" s="120" t="s">
        <v>14006</v>
      </c>
      <c r="F6264" s="211" t="s">
        <v>14007</v>
      </c>
      <c r="G6264" s="119" t="s">
        <v>6718</v>
      </c>
      <c r="H6264" s="121" t="s">
        <v>97</v>
      </c>
      <c r="I6264" s="121" t="s">
        <v>42</v>
      </c>
      <c r="J6264" s="121" t="s">
        <v>49</v>
      </c>
      <c r="K6264" s="120" t="s">
        <v>65</v>
      </c>
      <c r="L6264" s="131" t="s">
        <v>32</v>
      </c>
      <c r="M6264" s="120" t="s">
        <v>466</v>
      </c>
      <c r="P6264" s="124">
        <f>IF(O6264&lt;&gt;0,MONTH(O6264),0)</f>
        <v>0</v>
      </c>
    </row>
    <row r="6265" spans="1:20">
      <c r="A6265" s="116">
        <v>6265</v>
      </c>
      <c r="B6265" s="129">
        <v>44466</v>
      </c>
      <c r="D6265" s="120" t="s">
        <v>580</v>
      </c>
      <c r="E6265" s="120" t="s">
        <v>14008</v>
      </c>
      <c r="F6265" s="212" t="s">
        <v>399</v>
      </c>
      <c r="G6265" s="119" t="s">
        <v>14009</v>
      </c>
      <c r="H6265" s="121" t="s">
        <v>140</v>
      </c>
      <c r="I6265" s="121" t="s">
        <v>42</v>
      </c>
      <c r="J6265" s="121" t="s">
        <v>14010</v>
      </c>
      <c r="K6265" s="121" t="s">
        <v>65</v>
      </c>
      <c r="L6265" s="157" t="s">
        <v>32</v>
      </c>
      <c r="M6265" s="130" t="s">
        <v>33</v>
      </c>
      <c r="N6265" s="131">
        <v>44466</v>
      </c>
      <c r="O6265" s="131">
        <v>44620</v>
      </c>
    </row>
    <row r="6266" spans="1:20">
      <c r="A6266" s="116">
        <v>6266</v>
      </c>
      <c r="B6266" s="129">
        <v>44229</v>
      </c>
      <c r="C6266" s="118">
        <f>IF(B6266&lt;&gt;0,MONTH(B6266),0)</f>
        <v>2</v>
      </c>
      <c r="D6266" s="120" t="s">
        <v>25</v>
      </c>
      <c r="E6266" s="120" t="s">
        <v>14011</v>
      </c>
      <c r="F6266" s="211" t="s">
        <v>1462</v>
      </c>
      <c r="G6266" s="119" t="s">
        <v>5381</v>
      </c>
      <c r="H6266" s="121" t="s">
        <v>192</v>
      </c>
      <c r="I6266" s="121" t="s">
        <v>30</v>
      </c>
      <c r="J6266" s="121" t="s">
        <v>7087</v>
      </c>
      <c r="K6266" s="120" t="s">
        <v>65</v>
      </c>
      <c r="L6266" s="131" t="s">
        <v>32</v>
      </c>
      <c r="M6266" s="120" t="s">
        <v>466</v>
      </c>
      <c r="P6266" s="124">
        <f>IF(O6266&lt;&gt;0,MONTH(O6266),0)</f>
        <v>0</v>
      </c>
    </row>
    <row r="6267" spans="1:20">
      <c r="A6267" s="116">
        <v>6267</v>
      </c>
      <c r="B6267" s="129">
        <v>44229</v>
      </c>
      <c r="C6267" s="118">
        <f>IF(B6267&lt;&gt;0,MONTH(B6267),0)</f>
        <v>2</v>
      </c>
      <c r="D6267" s="119" t="s">
        <v>25</v>
      </c>
      <c r="E6267" s="120" t="s">
        <v>14012</v>
      </c>
      <c r="F6267" s="211" t="s">
        <v>1462</v>
      </c>
      <c r="G6267" s="119" t="s">
        <v>6363</v>
      </c>
      <c r="H6267" s="121" t="s">
        <v>97</v>
      </c>
      <c r="I6267" s="119" t="s">
        <v>63</v>
      </c>
      <c r="J6267" s="121" t="s">
        <v>9446</v>
      </c>
      <c r="K6267" s="120" t="s">
        <v>65</v>
      </c>
      <c r="L6267" s="131" t="s">
        <v>32</v>
      </c>
      <c r="M6267" s="120" t="s">
        <v>466</v>
      </c>
      <c r="P6267" s="124">
        <f>IF(O6267&lt;&gt;0,MONTH(O6267),0)</f>
        <v>0</v>
      </c>
    </row>
    <row r="6268" spans="1:20">
      <c r="A6268" s="116">
        <v>6268</v>
      </c>
      <c r="B6268" s="129">
        <v>44501</v>
      </c>
      <c r="C6268" s="118">
        <f>IF(B6268&lt;&gt;0,MONTH(B6268),0)</f>
        <v>11</v>
      </c>
      <c r="D6268" s="120" t="s">
        <v>25</v>
      </c>
      <c r="E6268" s="120" t="s">
        <v>14013</v>
      </c>
      <c r="F6268" s="212" t="s">
        <v>7965</v>
      </c>
      <c r="G6268" s="119" t="s">
        <v>14014</v>
      </c>
      <c r="H6268" s="121" t="s">
        <v>41</v>
      </c>
      <c r="I6268" s="121" t="s">
        <v>30</v>
      </c>
      <c r="J6268" s="121" t="s">
        <v>435</v>
      </c>
      <c r="K6268" s="121" t="s">
        <v>65</v>
      </c>
      <c r="L6268" s="131" t="s">
        <v>32</v>
      </c>
      <c r="M6268" s="120" t="s">
        <v>78</v>
      </c>
    </row>
    <row r="6269" spans="1:20">
      <c r="A6269" s="116">
        <v>6269</v>
      </c>
      <c r="B6269" s="129">
        <v>44229</v>
      </c>
      <c r="C6269" s="118">
        <f>IF(B6269&lt;&gt;0,MONTH(B6269),0)</f>
        <v>2</v>
      </c>
      <c r="D6269" s="119" t="s">
        <v>25</v>
      </c>
      <c r="E6269" s="120" t="s">
        <v>14015</v>
      </c>
      <c r="F6269" s="211" t="s">
        <v>7254</v>
      </c>
      <c r="G6269" s="119" t="s">
        <v>14016</v>
      </c>
      <c r="H6269" s="121" t="s">
        <v>29</v>
      </c>
      <c r="I6269" s="119" t="s">
        <v>30</v>
      </c>
      <c r="J6269" s="121" t="s">
        <v>31</v>
      </c>
      <c r="K6269" s="120" t="s">
        <v>65</v>
      </c>
      <c r="L6269" s="131" t="s">
        <v>32</v>
      </c>
      <c r="M6269" s="120" t="s">
        <v>466</v>
      </c>
      <c r="P6269" s="124">
        <f>IF(O6269&lt;&gt;0,MONTH(O6269),0)</f>
        <v>0</v>
      </c>
      <c r="R6269" s="133"/>
    </row>
    <row r="6270" spans="1:20" ht="27.6">
      <c r="A6270" s="116">
        <v>6270</v>
      </c>
      <c r="B6270" s="129">
        <v>44440</v>
      </c>
      <c r="D6270" s="120" t="s">
        <v>25</v>
      </c>
      <c r="E6270" s="120" t="s">
        <v>14017</v>
      </c>
      <c r="F6270" s="212" t="s">
        <v>14018</v>
      </c>
      <c r="G6270" s="119" t="s">
        <v>4270</v>
      </c>
      <c r="H6270" s="121" t="s">
        <v>97</v>
      </c>
      <c r="I6270" s="121" t="s">
        <v>30</v>
      </c>
      <c r="J6270" s="121" t="s">
        <v>1544</v>
      </c>
      <c r="K6270" s="121" t="s">
        <v>65</v>
      </c>
      <c r="L6270" s="131" t="s">
        <v>32</v>
      </c>
      <c r="M6270" s="120" t="s">
        <v>33</v>
      </c>
      <c r="N6270" s="131">
        <v>44446</v>
      </c>
      <c r="O6270" s="131">
        <v>44481</v>
      </c>
    </row>
    <row r="6271" spans="1:20" ht="27.6">
      <c r="A6271" s="116">
        <v>6271</v>
      </c>
      <c r="B6271" s="129">
        <v>44440</v>
      </c>
      <c r="D6271" s="120" t="s">
        <v>25</v>
      </c>
      <c r="E6271" s="120" t="s">
        <v>14019</v>
      </c>
      <c r="F6271" s="212" t="s">
        <v>14020</v>
      </c>
      <c r="G6271" s="119" t="s">
        <v>3271</v>
      </c>
      <c r="H6271" s="121" t="s">
        <v>29</v>
      </c>
      <c r="I6271" s="121" t="s">
        <v>30</v>
      </c>
      <c r="J6271" s="121" t="s">
        <v>7216</v>
      </c>
      <c r="K6271" s="121" t="s">
        <v>65</v>
      </c>
      <c r="L6271" s="131" t="s">
        <v>32</v>
      </c>
      <c r="M6271" s="120" t="s">
        <v>78</v>
      </c>
    </row>
    <row r="6272" spans="1:20">
      <c r="A6272" s="116">
        <v>6272</v>
      </c>
      <c r="B6272" s="129">
        <v>44229</v>
      </c>
      <c r="C6272" s="118">
        <f>IF(B6272&lt;&gt;0,MONTH(B6272),0)</f>
        <v>2</v>
      </c>
      <c r="D6272" s="120" t="s">
        <v>25</v>
      </c>
      <c r="E6272" s="120" t="s">
        <v>14021</v>
      </c>
      <c r="F6272" s="211" t="s">
        <v>14022</v>
      </c>
      <c r="G6272" s="119" t="s">
        <v>8434</v>
      </c>
      <c r="H6272" s="121" t="s">
        <v>101</v>
      </c>
      <c r="I6272" s="121" t="s">
        <v>30</v>
      </c>
      <c r="J6272" s="121" t="s">
        <v>31</v>
      </c>
      <c r="K6272" s="120" t="s">
        <v>65</v>
      </c>
      <c r="L6272" s="131" t="s">
        <v>32</v>
      </c>
      <c r="M6272" s="120" t="s">
        <v>33</v>
      </c>
      <c r="N6272" s="131">
        <v>44299</v>
      </c>
      <c r="O6272" s="131">
        <v>44321</v>
      </c>
      <c r="P6272" s="124">
        <f>IF(O6272&lt;&gt;0,MONTH(O6272),0)</f>
        <v>5</v>
      </c>
      <c r="Q6272" s="118">
        <v>2</v>
      </c>
      <c r="R6272" s="124">
        <f ca="1">TODAY()-O6272</f>
        <v>357</v>
      </c>
      <c r="S6272" s="120" t="s">
        <v>237</v>
      </c>
      <c r="T6272" s="126">
        <v>44321</v>
      </c>
    </row>
    <row r="6273" spans="1:25">
      <c r="A6273" s="116">
        <v>6273</v>
      </c>
      <c r="B6273" s="129">
        <v>44229</v>
      </c>
      <c r="C6273" s="118">
        <f>IF(B6273&lt;&gt;0,MONTH(B6273),0)</f>
        <v>2</v>
      </c>
      <c r="D6273" s="120" t="s">
        <v>25</v>
      </c>
      <c r="E6273" s="120" t="s">
        <v>14023</v>
      </c>
      <c r="F6273" s="211" t="s">
        <v>14024</v>
      </c>
      <c r="G6273" s="119" t="s">
        <v>6977</v>
      </c>
      <c r="H6273" s="121" t="s">
        <v>344</v>
      </c>
      <c r="I6273" s="121" t="s">
        <v>30</v>
      </c>
      <c r="J6273" s="121" t="s">
        <v>485</v>
      </c>
      <c r="K6273" s="120" t="s">
        <v>65</v>
      </c>
      <c r="L6273" s="131" t="s">
        <v>32</v>
      </c>
      <c r="M6273" s="120" t="s">
        <v>33</v>
      </c>
      <c r="N6273" s="131">
        <v>44256</v>
      </c>
      <c r="O6273" s="131">
        <v>44581</v>
      </c>
      <c r="P6273" s="124">
        <f>IF(O6273&lt;&gt;0,MONTH(O6273),0)</f>
        <v>1</v>
      </c>
      <c r="R6273" s="133"/>
    </row>
    <row r="6274" spans="1:25">
      <c r="A6274" s="116">
        <v>6274</v>
      </c>
      <c r="B6274" s="129">
        <v>44440</v>
      </c>
      <c r="D6274" s="120" t="s">
        <v>25</v>
      </c>
      <c r="E6274" s="120" t="s">
        <v>14025</v>
      </c>
      <c r="F6274" s="212" t="s">
        <v>14026</v>
      </c>
      <c r="G6274" s="119" t="s">
        <v>6643</v>
      </c>
      <c r="H6274" s="121" t="s">
        <v>97</v>
      </c>
      <c r="I6274" s="119" t="s">
        <v>42</v>
      </c>
      <c r="J6274" s="121" t="s">
        <v>2268</v>
      </c>
      <c r="K6274" s="121" t="s">
        <v>65</v>
      </c>
      <c r="L6274" s="131" t="s">
        <v>32</v>
      </c>
      <c r="M6274" s="120" t="s">
        <v>78</v>
      </c>
    </row>
    <row r="6275" spans="1:25">
      <c r="A6275" s="116">
        <v>6275</v>
      </c>
      <c r="B6275" s="129">
        <v>44229</v>
      </c>
      <c r="C6275" s="118">
        <f>IF(B6275&lt;&gt;0,MONTH(B6275),0)</f>
        <v>2</v>
      </c>
      <c r="D6275" s="120" t="s">
        <v>25</v>
      </c>
      <c r="E6275" s="120" t="s">
        <v>14027</v>
      </c>
      <c r="F6275" s="211" t="s">
        <v>14028</v>
      </c>
      <c r="G6275" s="119" t="s">
        <v>9348</v>
      </c>
      <c r="H6275" s="121" t="s">
        <v>344</v>
      </c>
      <c r="I6275" s="119" t="s">
        <v>30</v>
      </c>
      <c r="J6275" s="121" t="s">
        <v>31</v>
      </c>
      <c r="K6275" s="120" t="s">
        <v>65</v>
      </c>
      <c r="L6275" s="131" t="s">
        <v>32</v>
      </c>
      <c r="M6275" s="120" t="s">
        <v>184</v>
      </c>
      <c r="P6275" s="124">
        <f>IF(O6275&lt;&gt;0,MONTH(O6275),0)</f>
        <v>0</v>
      </c>
    </row>
    <row r="6276" spans="1:25">
      <c r="A6276" s="116">
        <v>6276</v>
      </c>
      <c r="B6276" s="129">
        <v>44229</v>
      </c>
      <c r="C6276" s="118">
        <f>IF(B6276&lt;&gt;0,MONTH(B6276),0)</f>
        <v>2</v>
      </c>
      <c r="D6276" s="120" t="s">
        <v>25</v>
      </c>
      <c r="E6276" s="120" t="s">
        <v>14029</v>
      </c>
      <c r="F6276" s="211" t="s">
        <v>14030</v>
      </c>
      <c r="G6276" s="119" t="s">
        <v>8379</v>
      </c>
      <c r="H6276" s="121" t="s">
        <v>101</v>
      </c>
      <c r="I6276" s="119" t="s">
        <v>30</v>
      </c>
      <c r="J6276" s="121" t="s">
        <v>7131</v>
      </c>
      <c r="K6276" s="120" t="s">
        <v>65</v>
      </c>
      <c r="L6276" s="131" t="s">
        <v>32</v>
      </c>
      <c r="M6276" s="120" t="s">
        <v>33</v>
      </c>
      <c r="N6276" s="131">
        <v>44231</v>
      </c>
      <c r="O6276" s="131">
        <v>44483</v>
      </c>
      <c r="P6276" s="124">
        <f>IF(O6276&lt;&gt;0,MONTH(O6276),0)</f>
        <v>10</v>
      </c>
      <c r="Q6276" s="118">
        <v>4</v>
      </c>
      <c r="R6276" s="125">
        <f ca="1">TODAY()-O6276</f>
        <v>195</v>
      </c>
    </row>
    <row r="6277" spans="1:25" ht="27.6">
      <c r="A6277" s="116">
        <v>6277</v>
      </c>
      <c r="B6277" s="129">
        <v>44229</v>
      </c>
      <c r="C6277" s="118">
        <f>IF(B6277&lt;&gt;0,MONTH(B6277),0)</f>
        <v>2</v>
      </c>
      <c r="D6277" s="120" t="s">
        <v>25</v>
      </c>
      <c r="E6277" s="120" t="s">
        <v>14031</v>
      </c>
      <c r="F6277" s="211" t="s">
        <v>14032</v>
      </c>
      <c r="G6277" s="119" t="s">
        <v>14033</v>
      </c>
      <c r="H6277" s="121" t="s">
        <v>344</v>
      </c>
      <c r="I6277" s="119" t="s">
        <v>30</v>
      </c>
      <c r="J6277" s="121" t="s">
        <v>31</v>
      </c>
      <c r="K6277" s="120" t="s">
        <v>65</v>
      </c>
      <c r="L6277" s="131" t="s">
        <v>32</v>
      </c>
      <c r="M6277" s="120" t="s">
        <v>33</v>
      </c>
      <c r="N6277" s="131">
        <v>44256</v>
      </c>
      <c r="O6277" s="131">
        <v>44581</v>
      </c>
      <c r="P6277" s="124">
        <f>IF(O6277&lt;&gt;0,MONTH(O6277),0)</f>
        <v>1</v>
      </c>
    </row>
    <row r="6278" spans="1:25">
      <c r="A6278" s="116">
        <v>6278</v>
      </c>
      <c r="B6278" s="129">
        <v>44229</v>
      </c>
      <c r="C6278" s="118">
        <f>IF(B6278&lt;&gt;0,MONTH(B6278),0)</f>
        <v>2</v>
      </c>
      <c r="D6278" s="120" t="s">
        <v>252</v>
      </c>
      <c r="E6278" s="120" t="s">
        <v>14034</v>
      </c>
      <c r="F6278" s="211" t="s">
        <v>14035</v>
      </c>
      <c r="G6278" s="119" t="s">
        <v>794</v>
      </c>
      <c r="H6278" s="121" t="s">
        <v>76</v>
      </c>
      <c r="I6278" s="121" t="s">
        <v>42</v>
      </c>
      <c r="J6278" s="121" t="s">
        <v>43</v>
      </c>
      <c r="K6278" s="120" t="s">
        <v>65</v>
      </c>
      <c r="L6278" s="131" t="s">
        <v>32</v>
      </c>
      <c r="M6278" s="120" t="s">
        <v>466</v>
      </c>
      <c r="P6278" s="124">
        <f>IF(O6278&lt;&gt;0,MONTH(O6278),0)</f>
        <v>0</v>
      </c>
    </row>
    <row r="6279" spans="1:25" ht="27.6">
      <c r="A6279" s="116">
        <v>6279</v>
      </c>
      <c r="B6279" s="129">
        <v>44229</v>
      </c>
      <c r="C6279" s="118">
        <f>IF(B6279&lt;&gt;0,MONTH(B6279),0)</f>
        <v>2</v>
      </c>
      <c r="D6279" s="120" t="s">
        <v>25</v>
      </c>
      <c r="E6279" s="120" t="s">
        <v>14036</v>
      </c>
      <c r="F6279" s="211" t="s">
        <v>14037</v>
      </c>
      <c r="G6279" s="119" t="s">
        <v>14038</v>
      </c>
      <c r="H6279" s="121" t="s">
        <v>101</v>
      </c>
      <c r="I6279" s="121" t="s">
        <v>30</v>
      </c>
      <c r="J6279" s="121" t="s">
        <v>31</v>
      </c>
      <c r="K6279" s="120" t="s">
        <v>65</v>
      </c>
      <c r="L6279" s="131" t="s">
        <v>32</v>
      </c>
      <c r="M6279" s="120" t="s">
        <v>33</v>
      </c>
      <c r="N6279" s="131">
        <v>44231</v>
      </c>
      <c r="O6279" s="131">
        <v>44581</v>
      </c>
      <c r="P6279" s="124">
        <f>IF(O6279&lt;&gt;0,MONTH(O6279),0)</f>
        <v>1</v>
      </c>
      <c r="Q6279" s="118">
        <v>4</v>
      </c>
      <c r="R6279" s="125">
        <f ca="1">TODAY()-O6279</f>
        <v>97</v>
      </c>
    </row>
    <row r="6280" spans="1:25" ht="27.6">
      <c r="A6280" s="116">
        <v>6280</v>
      </c>
      <c r="B6280" s="129">
        <v>44440</v>
      </c>
      <c r="D6280" s="120" t="s">
        <v>25</v>
      </c>
      <c r="E6280" s="120" t="s">
        <v>14039</v>
      </c>
      <c r="F6280" s="212" t="s">
        <v>14040</v>
      </c>
      <c r="G6280" s="119" t="s">
        <v>14041</v>
      </c>
      <c r="H6280" s="121" t="s">
        <v>1173</v>
      </c>
      <c r="I6280" s="119" t="s">
        <v>30</v>
      </c>
      <c r="J6280" s="121" t="s">
        <v>87</v>
      </c>
      <c r="K6280" s="121" t="s">
        <v>65</v>
      </c>
      <c r="L6280" s="131" t="s">
        <v>32</v>
      </c>
      <c r="M6280" s="120" t="s">
        <v>33</v>
      </c>
      <c r="N6280" s="131">
        <v>44446</v>
      </c>
      <c r="O6280" s="131">
        <v>44446</v>
      </c>
      <c r="S6280" s="120" t="s">
        <v>34</v>
      </c>
    </row>
    <row r="6281" spans="1:25" ht="27.6">
      <c r="A6281" s="116">
        <v>6281</v>
      </c>
      <c r="B6281" s="129">
        <v>44440</v>
      </c>
      <c r="D6281" s="120" t="s">
        <v>25</v>
      </c>
      <c r="E6281" s="120" t="s">
        <v>14042</v>
      </c>
      <c r="F6281" s="212" t="s">
        <v>14043</v>
      </c>
      <c r="G6281" s="119" t="s">
        <v>3271</v>
      </c>
      <c r="H6281" s="121" t="s">
        <v>29</v>
      </c>
      <c r="I6281" s="121" t="s">
        <v>30</v>
      </c>
      <c r="J6281" s="121" t="s">
        <v>5018</v>
      </c>
      <c r="K6281" s="121" t="s">
        <v>65</v>
      </c>
      <c r="L6281" s="131" t="s">
        <v>32</v>
      </c>
      <c r="M6281" s="120" t="s">
        <v>78</v>
      </c>
    </row>
    <row r="6282" spans="1:25">
      <c r="A6282" s="116">
        <v>6282</v>
      </c>
      <c r="B6282" s="129">
        <v>44440</v>
      </c>
      <c r="D6282" s="120" t="s">
        <v>25</v>
      </c>
      <c r="E6282" s="120" t="s">
        <v>14044</v>
      </c>
      <c r="F6282" s="212" t="s">
        <v>14045</v>
      </c>
      <c r="G6282" s="119" t="s">
        <v>13397</v>
      </c>
      <c r="H6282" s="121" t="s">
        <v>41</v>
      </c>
      <c r="I6282" s="119" t="s">
        <v>30</v>
      </c>
      <c r="J6282" s="121" t="s">
        <v>435</v>
      </c>
      <c r="K6282" s="121" t="s">
        <v>65</v>
      </c>
      <c r="L6282" s="131" t="s">
        <v>32</v>
      </c>
      <c r="M6282" s="120" t="s">
        <v>33</v>
      </c>
      <c r="N6282" s="131">
        <v>44446</v>
      </c>
      <c r="O6282" s="131">
        <v>44481</v>
      </c>
    </row>
    <row r="6283" spans="1:25">
      <c r="A6283" s="116">
        <v>6283</v>
      </c>
      <c r="B6283" s="129">
        <v>44229</v>
      </c>
      <c r="C6283" s="118">
        <f>IF(B6283&lt;&gt;0,MONTH(B6283),0)</f>
        <v>2</v>
      </c>
      <c r="D6283" s="120" t="s">
        <v>252</v>
      </c>
      <c r="E6283" s="120" t="s">
        <v>14046</v>
      </c>
      <c r="F6283" s="211" t="s">
        <v>14047</v>
      </c>
      <c r="G6283" s="119" t="s">
        <v>14048</v>
      </c>
      <c r="H6283" s="121" t="s">
        <v>76</v>
      </c>
      <c r="I6283" s="119" t="s">
        <v>42</v>
      </c>
      <c r="J6283" s="121" t="s">
        <v>43</v>
      </c>
      <c r="K6283" s="120" t="s">
        <v>65</v>
      </c>
      <c r="L6283" s="131" t="s">
        <v>32</v>
      </c>
      <c r="M6283" s="120" t="s">
        <v>33</v>
      </c>
      <c r="N6283" s="131">
        <v>44246</v>
      </c>
      <c r="O6283" s="131">
        <v>44602</v>
      </c>
      <c r="P6283" s="124">
        <f>IF(O6283&lt;&gt;0,MONTH(O6283),0)</f>
        <v>2</v>
      </c>
      <c r="R6283" s="133"/>
    </row>
    <row r="6284" spans="1:25">
      <c r="A6284" s="116">
        <v>6284</v>
      </c>
      <c r="B6284" s="129">
        <v>44229</v>
      </c>
      <c r="C6284" s="118">
        <f>IF(B6284&lt;&gt;0,MONTH(B6284),0)</f>
        <v>2</v>
      </c>
      <c r="D6284" s="120" t="s">
        <v>252</v>
      </c>
      <c r="E6284" s="120" t="s">
        <v>14049</v>
      </c>
      <c r="F6284" s="211" t="s">
        <v>158</v>
      </c>
      <c r="G6284" s="119" t="s">
        <v>14050</v>
      </c>
      <c r="H6284" s="121" t="s">
        <v>140</v>
      </c>
      <c r="I6284" s="121" t="s">
        <v>42</v>
      </c>
      <c r="J6284" s="121" t="s">
        <v>43</v>
      </c>
      <c r="K6284" s="120" t="s">
        <v>65</v>
      </c>
      <c r="L6284" s="131" t="s">
        <v>32</v>
      </c>
      <c r="M6284" s="120" t="s">
        <v>78</v>
      </c>
      <c r="P6284" s="124">
        <f>IF(O6284&lt;&gt;0,MONTH(O6284),0)</f>
        <v>0</v>
      </c>
    </row>
    <row r="6285" spans="1:25">
      <c r="A6285" s="116">
        <v>6285</v>
      </c>
      <c r="B6285" s="129">
        <v>44440</v>
      </c>
      <c r="D6285" s="120" t="s">
        <v>25</v>
      </c>
      <c r="E6285" s="120" t="s">
        <v>14051</v>
      </c>
      <c r="F6285" s="212" t="s">
        <v>636</v>
      </c>
      <c r="G6285" s="119" t="s">
        <v>14052</v>
      </c>
      <c r="H6285" s="121" t="s">
        <v>97</v>
      </c>
      <c r="I6285" s="121" t="s">
        <v>30</v>
      </c>
      <c r="J6285" s="121" t="s">
        <v>77</v>
      </c>
      <c r="K6285" s="121" t="s">
        <v>584</v>
      </c>
      <c r="L6285" s="131" t="s">
        <v>32</v>
      </c>
      <c r="M6285" s="120" t="s">
        <v>78</v>
      </c>
    </row>
    <row r="6286" spans="1:25">
      <c r="A6286" s="116">
        <v>6286</v>
      </c>
      <c r="B6286" s="129">
        <v>44229</v>
      </c>
      <c r="C6286" s="118">
        <f>IF(B6286&lt;&gt;0,MONTH(B6286),0)</f>
        <v>2</v>
      </c>
      <c r="D6286" s="120" t="s">
        <v>252</v>
      </c>
      <c r="E6286" s="120" t="s">
        <v>14053</v>
      </c>
      <c r="F6286" s="211" t="s">
        <v>122</v>
      </c>
      <c r="G6286" s="119" t="s">
        <v>14054</v>
      </c>
      <c r="H6286" s="121" t="s">
        <v>86</v>
      </c>
      <c r="I6286" s="121" t="s">
        <v>42</v>
      </c>
      <c r="J6286" s="121" t="s">
        <v>43</v>
      </c>
      <c r="K6286" s="120" t="s">
        <v>65</v>
      </c>
      <c r="L6286" s="131" t="s">
        <v>32</v>
      </c>
      <c r="M6286" s="120" t="s">
        <v>33</v>
      </c>
      <c r="N6286" s="131">
        <v>44231</v>
      </c>
      <c r="O6286" s="131">
        <v>44602</v>
      </c>
      <c r="P6286" s="124">
        <f>IF(O6286&lt;&gt;0,MONTH(O6286),0)</f>
        <v>2</v>
      </c>
      <c r="R6286" s="125">
        <f ca="1">TODAY()-O6286</f>
        <v>76</v>
      </c>
    </row>
    <row r="6287" spans="1:25">
      <c r="A6287" s="116">
        <v>6287</v>
      </c>
      <c r="B6287" s="129">
        <v>44229</v>
      </c>
      <c r="C6287" s="118">
        <f>IF(B6287&lt;&gt;0,MONTH(B6287),0)</f>
        <v>2</v>
      </c>
      <c r="D6287" s="120" t="s">
        <v>252</v>
      </c>
      <c r="E6287" s="120" t="s">
        <v>14055</v>
      </c>
      <c r="F6287" s="211" t="s">
        <v>11202</v>
      </c>
      <c r="G6287" s="119" t="s">
        <v>14056</v>
      </c>
      <c r="H6287" s="121" t="s">
        <v>97</v>
      </c>
      <c r="I6287" s="121" t="s">
        <v>42</v>
      </c>
      <c r="J6287" s="121" t="s">
        <v>43</v>
      </c>
      <c r="K6287" s="120" t="s">
        <v>65</v>
      </c>
      <c r="L6287" s="131" t="s">
        <v>32</v>
      </c>
      <c r="M6287" s="120" t="s">
        <v>33</v>
      </c>
      <c r="N6287" s="131">
        <v>44231</v>
      </c>
      <c r="P6287" s="124">
        <f>IF(O6287&lt;&gt;0,MONTH(O6287),0)</f>
        <v>0</v>
      </c>
      <c r="S6287" s="120" t="s">
        <v>92</v>
      </c>
      <c r="U6287" s="126" t="s">
        <v>503</v>
      </c>
      <c r="Y6287" s="116" t="s">
        <v>503</v>
      </c>
    </row>
    <row r="6288" spans="1:25">
      <c r="A6288" s="116">
        <v>6288</v>
      </c>
      <c r="B6288" s="129">
        <v>44440</v>
      </c>
      <c r="D6288" s="116" t="s">
        <v>25</v>
      </c>
      <c r="E6288" s="120" t="s">
        <v>14057</v>
      </c>
      <c r="F6288" s="212" t="s">
        <v>14058</v>
      </c>
      <c r="G6288" s="119" t="s">
        <v>3491</v>
      </c>
      <c r="H6288" s="121" t="s">
        <v>53</v>
      </c>
      <c r="I6288" s="121" t="s">
        <v>42</v>
      </c>
      <c r="J6288" s="121" t="s">
        <v>82</v>
      </c>
      <c r="K6288" s="121" t="s">
        <v>65</v>
      </c>
      <c r="L6288" s="131" t="s">
        <v>32</v>
      </c>
      <c r="M6288" s="120" t="s">
        <v>78</v>
      </c>
    </row>
    <row r="6289" spans="1:25">
      <c r="A6289" s="116">
        <v>6289</v>
      </c>
      <c r="B6289" s="129">
        <v>44229</v>
      </c>
      <c r="C6289" s="118">
        <f>IF(B6289&lt;&gt;0,MONTH(B6289),0)</f>
        <v>2</v>
      </c>
      <c r="D6289" s="120" t="s">
        <v>252</v>
      </c>
      <c r="E6289" s="120" t="s">
        <v>14059</v>
      </c>
      <c r="F6289" s="211" t="s">
        <v>14060</v>
      </c>
      <c r="G6289" s="119" t="s">
        <v>3638</v>
      </c>
      <c r="H6289" s="121" t="s">
        <v>97</v>
      </c>
      <c r="I6289" s="121" t="s">
        <v>42</v>
      </c>
      <c r="J6289" s="121" t="s">
        <v>43</v>
      </c>
      <c r="K6289" s="120" t="s">
        <v>65</v>
      </c>
      <c r="L6289" s="131" t="s">
        <v>32</v>
      </c>
      <c r="M6289" s="120" t="s">
        <v>33</v>
      </c>
      <c r="N6289" s="131">
        <v>44231</v>
      </c>
      <c r="O6289" s="131">
        <v>44602</v>
      </c>
      <c r="P6289" s="124">
        <f>IF(O6289&lt;&gt;0,MONTH(O6289),0)</f>
        <v>2</v>
      </c>
    </row>
    <row r="6290" spans="1:25">
      <c r="A6290" s="116">
        <v>6290</v>
      </c>
      <c r="B6290" s="129">
        <v>44230</v>
      </c>
      <c r="C6290" s="118">
        <f>IF(B6290&lt;&gt;0,MONTH(B6290),0)</f>
        <v>2</v>
      </c>
      <c r="D6290" s="120" t="s">
        <v>25</v>
      </c>
      <c r="E6290" s="120" t="s">
        <v>14061</v>
      </c>
      <c r="F6290" s="211" t="s">
        <v>14062</v>
      </c>
      <c r="G6290" s="119" t="s">
        <v>8114</v>
      </c>
      <c r="H6290" s="121" t="s">
        <v>344</v>
      </c>
      <c r="I6290" s="121" t="s">
        <v>30</v>
      </c>
      <c r="J6290" s="121" t="s">
        <v>485</v>
      </c>
      <c r="K6290" s="120" t="s">
        <v>65</v>
      </c>
      <c r="L6290" s="131" t="s">
        <v>32</v>
      </c>
      <c r="M6290" s="120" t="s">
        <v>466</v>
      </c>
      <c r="P6290" s="124">
        <f>IF(O6290&lt;&gt;0,MONTH(O6290),0)</f>
        <v>0</v>
      </c>
      <c r="R6290" s="133"/>
    </row>
    <row r="6291" spans="1:25" ht="27.6">
      <c r="A6291" s="116">
        <v>6291</v>
      </c>
      <c r="B6291" s="129">
        <v>44440</v>
      </c>
      <c r="D6291" s="120" t="s">
        <v>25</v>
      </c>
      <c r="E6291" s="120" t="s">
        <v>14063</v>
      </c>
      <c r="F6291" s="212" t="s">
        <v>14064</v>
      </c>
      <c r="G6291" s="119" t="s">
        <v>3491</v>
      </c>
      <c r="H6291" s="121" t="s">
        <v>53</v>
      </c>
      <c r="I6291" s="119" t="s">
        <v>42</v>
      </c>
      <c r="J6291" s="121" t="s">
        <v>72</v>
      </c>
      <c r="K6291" s="121" t="s">
        <v>65</v>
      </c>
      <c r="L6291" s="131" t="s">
        <v>32</v>
      </c>
      <c r="M6291" s="120" t="s">
        <v>78</v>
      </c>
    </row>
    <row r="6292" spans="1:25">
      <c r="A6292" s="116">
        <v>6292</v>
      </c>
      <c r="B6292" s="129">
        <v>44440</v>
      </c>
      <c r="D6292" s="120" t="s">
        <v>25</v>
      </c>
      <c r="E6292" s="120" t="s">
        <v>14065</v>
      </c>
      <c r="F6292" s="212" t="s">
        <v>14066</v>
      </c>
      <c r="G6292" s="119" t="s">
        <v>3568</v>
      </c>
      <c r="H6292" s="121" t="s">
        <v>53</v>
      </c>
      <c r="I6292" s="121" t="s">
        <v>42</v>
      </c>
      <c r="J6292" s="121" t="s">
        <v>43</v>
      </c>
      <c r="K6292" s="121" t="s">
        <v>65</v>
      </c>
      <c r="L6292" s="131" t="s">
        <v>32</v>
      </c>
      <c r="M6292" s="120" t="s">
        <v>78</v>
      </c>
    </row>
    <row r="6293" spans="1:25" ht="27.6">
      <c r="A6293" s="116">
        <v>6293</v>
      </c>
      <c r="B6293" s="129">
        <v>44230</v>
      </c>
      <c r="C6293" s="118">
        <f>IF(B6293&lt;&gt;0,MONTH(B6293),0)</f>
        <v>2</v>
      </c>
      <c r="D6293" s="120" t="s">
        <v>25</v>
      </c>
      <c r="E6293" s="120" t="s">
        <v>14067</v>
      </c>
      <c r="F6293" s="211" t="s">
        <v>14068</v>
      </c>
      <c r="G6293" s="119" t="s">
        <v>9374</v>
      </c>
      <c r="H6293" s="121" t="s">
        <v>101</v>
      </c>
      <c r="I6293" s="121" t="s">
        <v>30</v>
      </c>
      <c r="J6293" s="121" t="s">
        <v>7726</v>
      </c>
      <c r="K6293" s="120" t="s">
        <v>65</v>
      </c>
      <c r="L6293" s="131" t="s">
        <v>32</v>
      </c>
      <c r="M6293" s="120" t="s">
        <v>33</v>
      </c>
      <c r="N6293" s="131">
        <v>44231</v>
      </c>
      <c r="P6293" s="124">
        <f>IF(O6293&lt;&gt;0,MONTH(O6293),0)</f>
        <v>0</v>
      </c>
      <c r="S6293" s="120" t="s">
        <v>92</v>
      </c>
      <c r="T6293" s="126">
        <v>44231</v>
      </c>
      <c r="Y6293" s="116" t="s">
        <v>14069</v>
      </c>
    </row>
    <row r="6294" spans="1:25">
      <c r="A6294" s="116">
        <v>6294</v>
      </c>
      <c r="B6294" s="129">
        <v>44440</v>
      </c>
      <c r="D6294" s="120" t="s">
        <v>252</v>
      </c>
      <c r="E6294" s="120" t="s">
        <v>14070</v>
      </c>
      <c r="F6294" s="212" t="s">
        <v>527</v>
      </c>
      <c r="G6294" s="119" t="s">
        <v>5863</v>
      </c>
      <c r="H6294" s="121" t="s">
        <v>29</v>
      </c>
      <c r="I6294" s="119" t="s">
        <v>196</v>
      </c>
      <c r="J6294" s="121" t="s">
        <v>196</v>
      </c>
      <c r="K6294" s="121" t="s">
        <v>584</v>
      </c>
      <c r="L6294" s="131" t="s">
        <v>32</v>
      </c>
      <c r="M6294" s="120" t="s">
        <v>78</v>
      </c>
    </row>
    <row r="6295" spans="1:25">
      <c r="A6295" s="116">
        <v>6295</v>
      </c>
      <c r="B6295" s="129">
        <v>44230</v>
      </c>
      <c r="C6295" s="118">
        <f>IF(B6295&lt;&gt;0,MONTH(B6295),0)</f>
        <v>2</v>
      </c>
      <c r="D6295" s="120" t="s">
        <v>25</v>
      </c>
      <c r="E6295" s="120" t="s">
        <v>14071</v>
      </c>
      <c r="F6295" s="211" t="s">
        <v>7636</v>
      </c>
      <c r="G6295" s="119" t="s">
        <v>5017</v>
      </c>
      <c r="H6295" s="121" t="s">
        <v>344</v>
      </c>
      <c r="I6295" s="121" t="s">
        <v>30</v>
      </c>
      <c r="J6295" s="121" t="s">
        <v>7142</v>
      </c>
      <c r="K6295" s="120" t="s">
        <v>65</v>
      </c>
      <c r="L6295" s="131" t="s">
        <v>32</v>
      </c>
      <c r="M6295" s="120" t="s">
        <v>33</v>
      </c>
      <c r="N6295" s="131">
        <v>44235</v>
      </c>
      <c r="O6295" s="131">
        <v>44581</v>
      </c>
      <c r="P6295" s="124">
        <f>IF(O6295&lt;&gt;0,MONTH(O6295),0)</f>
        <v>1</v>
      </c>
      <c r="R6295" s="125">
        <f ca="1">TODAY()-O6295</f>
        <v>97</v>
      </c>
    </row>
    <row r="6296" spans="1:25" ht="27.6">
      <c r="A6296" s="116">
        <v>6296</v>
      </c>
      <c r="B6296" s="129">
        <v>44230</v>
      </c>
      <c r="C6296" s="118">
        <f>IF(B6296&lt;&gt;0,MONTH(B6296),0)</f>
        <v>2</v>
      </c>
      <c r="D6296" s="120" t="s">
        <v>25</v>
      </c>
      <c r="E6296" s="120" t="s">
        <v>14072</v>
      </c>
      <c r="F6296" s="211" t="s">
        <v>14073</v>
      </c>
      <c r="G6296" s="119" t="s">
        <v>8114</v>
      </c>
      <c r="H6296" s="121" t="s">
        <v>344</v>
      </c>
      <c r="I6296" s="119" t="s">
        <v>30</v>
      </c>
      <c r="J6296" s="121" t="s">
        <v>7280</v>
      </c>
      <c r="K6296" s="120" t="s">
        <v>65</v>
      </c>
      <c r="L6296" s="131" t="s">
        <v>32</v>
      </c>
      <c r="M6296" s="120" t="s">
        <v>466</v>
      </c>
      <c r="P6296" s="124">
        <f>IF(O6296&lt;&gt;0,MONTH(O6296),0)</f>
        <v>0</v>
      </c>
    </row>
    <row r="6297" spans="1:25">
      <c r="A6297" s="116">
        <v>6297</v>
      </c>
      <c r="B6297" s="129">
        <v>44440</v>
      </c>
      <c r="D6297" s="120" t="s">
        <v>252</v>
      </c>
      <c r="E6297" s="120" t="s">
        <v>14074</v>
      </c>
      <c r="F6297" s="212" t="s">
        <v>14075</v>
      </c>
      <c r="G6297" s="119" t="s">
        <v>709</v>
      </c>
      <c r="H6297" s="121" t="s">
        <v>29</v>
      </c>
      <c r="I6297" s="121" t="s">
        <v>30</v>
      </c>
      <c r="J6297" s="121" t="s">
        <v>5018</v>
      </c>
      <c r="K6297" s="121" t="s">
        <v>584</v>
      </c>
      <c r="L6297" s="131" t="s">
        <v>32</v>
      </c>
      <c r="M6297" s="120" t="s">
        <v>78</v>
      </c>
    </row>
    <row r="6298" spans="1:25">
      <c r="A6298" s="116">
        <v>6298</v>
      </c>
      <c r="B6298" s="129">
        <v>44230</v>
      </c>
      <c r="C6298" s="118">
        <f>IF(B6298&lt;&gt;0,MONTH(B6298),0)</f>
        <v>2</v>
      </c>
      <c r="D6298" s="120" t="s">
        <v>252</v>
      </c>
      <c r="E6298" s="120" t="s">
        <v>14076</v>
      </c>
      <c r="F6298" s="211" t="s">
        <v>14077</v>
      </c>
      <c r="G6298" s="119" t="s">
        <v>14078</v>
      </c>
      <c r="H6298" s="121" t="s">
        <v>53</v>
      </c>
      <c r="I6298" s="119" t="s">
        <v>42</v>
      </c>
      <c r="J6298" s="121" t="s">
        <v>43</v>
      </c>
      <c r="K6298" s="120" t="s">
        <v>65</v>
      </c>
      <c r="L6298" s="131" t="s">
        <v>32</v>
      </c>
      <c r="M6298" s="120" t="s">
        <v>466</v>
      </c>
      <c r="P6298" s="124">
        <f>IF(O6298&lt;&gt;0,MONTH(O6298),0)</f>
        <v>0</v>
      </c>
      <c r="R6298" s="133"/>
    </row>
    <row r="6299" spans="1:25">
      <c r="A6299" s="116">
        <v>6299</v>
      </c>
      <c r="B6299" s="129">
        <v>44230</v>
      </c>
      <c r="C6299" s="118">
        <f>IF(B6299&lt;&gt;0,MONTH(B6299),0)</f>
        <v>2</v>
      </c>
      <c r="D6299" s="120" t="s">
        <v>252</v>
      </c>
      <c r="E6299" s="120" t="s">
        <v>14079</v>
      </c>
      <c r="F6299" s="211" t="s">
        <v>14080</v>
      </c>
      <c r="G6299" s="119" t="s">
        <v>14081</v>
      </c>
      <c r="H6299" s="121" t="s">
        <v>97</v>
      </c>
      <c r="I6299" s="119" t="s">
        <v>42</v>
      </c>
      <c r="J6299" s="121" t="s">
        <v>43</v>
      </c>
      <c r="K6299" s="120" t="s">
        <v>65</v>
      </c>
      <c r="L6299" s="131" t="s">
        <v>32</v>
      </c>
      <c r="M6299" s="120" t="s">
        <v>466</v>
      </c>
      <c r="P6299" s="124">
        <f>IF(O6299&lt;&gt;0,MONTH(O6299),0)</f>
        <v>0</v>
      </c>
    </row>
    <row r="6300" spans="1:25" ht="27.6">
      <c r="A6300" s="116">
        <v>6300</v>
      </c>
      <c r="B6300" s="129">
        <v>44230</v>
      </c>
      <c r="C6300" s="118">
        <f>IF(B6300&lt;&gt;0,MONTH(B6300),0)</f>
        <v>2</v>
      </c>
      <c r="D6300" s="120" t="s">
        <v>252</v>
      </c>
      <c r="E6300" s="120" t="s">
        <v>14082</v>
      </c>
      <c r="F6300" s="211" t="s">
        <v>14083</v>
      </c>
      <c r="G6300" s="119" t="s">
        <v>14084</v>
      </c>
      <c r="H6300" s="121" t="s">
        <v>41</v>
      </c>
      <c r="I6300" s="119" t="s">
        <v>42</v>
      </c>
      <c r="J6300" s="121" t="s">
        <v>43</v>
      </c>
      <c r="K6300" s="120" t="s">
        <v>65</v>
      </c>
      <c r="L6300" s="131" t="s">
        <v>32</v>
      </c>
      <c r="M6300" s="120" t="s">
        <v>78</v>
      </c>
      <c r="P6300" s="124">
        <f>IF(O6300&lt;&gt;0,MONTH(O6300),0)</f>
        <v>0</v>
      </c>
    </row>
    <row r="6301" spans="1:25" ht="27.6">
      <c r="A6301" s="116">
        <v>6301</v>
      </c>
      <c r="B6301" s="129">
        <v>44230</v>
      </c>
      <c r="C6301" s="118">
        <f>IF(B6301&lt;&gt;0,MONTH(B6301),0)</f>
        <v>2</v>
      </c>
      <c r="D6301" s="120" t="s">
        <v>25</v>
      </c>
      <c r="E6301" s="120" t="s">
        <v>14085</v>
      </c>
      <c r="F6301" s="211" t="s">
        <v>14086</v>
      </c>
      <c r="G6301" s="119" t="s">
        <v>9846</v>
      </c>
      <c r="H6301" s="121" t="s">
        <v>344</v>
      </c>
      <c r="I6301" s="119" t="s">
        <v>30</v>
      </c>
      <c r="J6301" s="121" t="s">
        <v>77</v>
      </c>
      <c r="K6301" s="120" t="s">
        <v>65</v>
      </c>
      <c r="L6301" s="131" t="s">
        <v>32</v>
      </c>
      <c r="M6301" s="120" t="s">
        <v>33</v>
      </c>
      <c r="N6301" s="131">
        <v>44231</v>
      </c>
      <c r="O6301" s="131">
        <v>44581</v>
      </c>
      <c r="P6301" s="124">
        <f>IF(O6301&lt;&gt;0,MONTH(O6301),0)</f>
        <v>1</v>
      </c>
      <c r="R6301" s="124">
        <f ca="1">TODAY()-O6301</f>
        <v>97</v>
      </c>
    </row>
    <row r="6302" spans="1:25">
      <c r="A6302" s="116">
        <v>6302</v>
      </c>
      <c r="B6302" s="129">
        <v>44440</v>
      </c>
      <c r="D6302" s="120" t="s">
        <v>252</v>
      </c>
      <c r="E6302" s="120" t="s">
        <v>14087</v>
      </c>
      <c r="F6302" s="212" t="s">
        <v>3270</v>
      </c>
      <c r="G6302" s="119" t="s">
        <v>5463</v>
      </c>
      <c r="H6302" s="121" t="s">
        <v>344</v>
      </c>
      <c r="I6302" s="119" t="s">
        <v>42</v>
      </c>
      <c r="J6302" s="121" t="s">
        <v>1874</v>
      </c>
      <c r="K6302" s="121" t="s">
        <v>584</v>
      </c>
      <c r="L6302" s="131" t="s">
        <v>32</v>
      </c>
      <c r="M6302" s="120" t="s">
        <v>78</v>
      </c>
    </row>
    <row r="6303" spans="1:25">
      <c r="A6303" s="116">
        <v>6303</v>
      </c>
      <c r="B6303" s="129">
        <v>44230</v>
      </c>
      <c r="C6303" s="118">
        <f t="shared" ref="C6303:C6336" si="274">IF(B6303&lt;&gt;0,MONTH(B6303),0)</f>
        <v>2</v>
      </c>
      <c r="D6303" s="120" t="s">
        <v>25</v>
      </c>
      <c r="E6303" s="120" t="s">
        <v>14088</v>
      </c>
      <c r="F6303" s="211" t="s">
        <v>104</v>
      </c>
      <c r="G6303" s="119" t="s">
        <v>14089</v>
      </c>
      <c r="H6303" s="121" t="s">
        <v>344</v>
      </c>
      <c r="I6303" s="119" t="s">
        <v>30</v>
      </c>
      <c r="J6303" s="121" t="s">
        <v>1540</v>
      </c>
      <c r="K6303" s="120" t="s">
        <v>65</v>
      </c>
      <c r="L6303" s="131" t="s">
        <v>32</v>
      </c>
      <c r="M6303" s="120" t="s">
        <v>33</v>
      </c>
      <c r="N6303" s="131">
        <v>44245</v>
      </c>
      <c r="O6303" s="131">
        <v>44581</v>
      </c>
      <c r="P6303" s="124">
        <f t="shared" ref="P6303:P6336" si="275">IF(O6303&lt;&gt;0,MONTH(O6303),0)</f>
        <v>1</v>
      </c>
      <c r="R6303" s="124">
        <f ca="1">TODAY()-O6303</f>
        <v>97</v>
      </c>
    </row>
    <row r="6304" spans="1:25" ht="27.6">
      <c r="A6304" s="116">
        <v>6304</v>
      </c>
      <c r="B6304" s="129">
        <v>44230</v>
      </c>
      <c r="C6304" s="118">
        <f t="shared" si="274"/>
        <v>2</v>
      </c>
      <c r="D6304" s="120" t="s">
        <v>252</v>
      </c>
      <c r="E6304" s="120" t="s">
        <v>14090</v>
      </c>
      <c r="F6304" s="211" t="s">
        <v>14091</v>
      </c>
      <c r="G6304" s="119" t="s">
        <v>1444</v>
      </c>
      <c r="H6304" s="121" t="s">
        <v>53</v>
      </c>
      <c r="I6304" s="119" t="s">
        <v>42</v>
      </c>
      <c r="J6304" s="121" t="s">
        <v>43</v>
      </c>
      <c r="K6304" s="120" t="s">
        <v>65</v>
      </c>
      <c r="L6304" s="131" t="s">
        <v>32</v>
      </c>
      <c r="M6304" s="120" t="s">
        <v>78</v>
      </c>
      <c r="P6304" s="124">
        <f t="shared" si="275"/>
        <v>0</v>
      </c>
    </row>
    <row r="6305" spans="1:20">
      <c r="A6305" s="116">
        <v>6305</v>
      </c>
      <c r="B6305" s="129">
        <v>44230</v>
      </c>
      <c r="C6305" s="118">
        <f t="shared" si="274"/>
        <v>2</v>
      </c>
      <c r="D6305" s="120" t="s">
        <v>252</v>
      </c>
      <c r="E6305" s="120" t="s">
        <v>14092</v>
      </c>
      <c r="F6305" s="211" t="s">
        <v>14093</v>
      </c>
      <c r="G6305" s="119" t="s">
        <v>2731</v>
      </c>
      <c r="H6305" s="121" t="s">
        <v>86</v>
      </c>
      <c r="I6305" s="121" t="s">
        <v>42</v>
      </c>
      <c r="J6305" s="121" t="s">
        <v>43</v>
      </c>
      <c r="K6305" s="120" t="s">
        <v>65</v>
      </c>
      <c r="L6305" s="131" t="s">
        <v>32</v>
      </c>
      <c r="M6305" s="120" t="s">
        <v>466</v>
      </c>
      <c r="P6305" s="124">
        <f t="shared" si="275"/>
        <v>0</v>
      </c>
    </row>
    <row r="6306" spans="1:20">
      <c r="A6306" s="116">
        <v>6306</v>
      </c>
      <c r="B6306" s="129">
        <v>44230</v>
      </c>
      <c r="C6306" s="118">
        <f t="shared" si="274"/>
        <v>2</v>
      </c>
      <c r="D6306" s="120" t="s">
        <v>252</v>
      </c>
      <c r="E6306" s="120" t="s">
        <v>14094</v>
      </c>
      <c r="F6306" s="211" t="s">
        <v>14095</v>
      </c>
      <c r="G6306" s="119" t="s">
        <v>8920</v>
      </c>
      <c r="H6306" s="121" t="s">
        <v>76</v>
      </c>
      <c r="I6306" s="119" t="s">
        <v>42</v>
      </c>
      <c r="J6306" s="121" t="s">
        <v>43</v>
      </c>
      <c r="K6306" s="120" t="s">
        <v>65</v>
      </c>
      <c r="L6306" s="131" t="s">
        <v>32</v>
      </c>
      <c r="M6306" s="120" t="s">
        <v>466</v>
      </c>
      <c r="P6306" s="124">
        <f t="shared" si="275"/>
        <v>0</v>
      </c>
      <c r="R6306" s="133"/>
    </row>
    <row r="6307" spans="1:20">
      <c r="A6307" s="116">
        <v>6307</v>
      </c>
      <c r="B6307" s="129">
        <v>44230</v>
      </c>
      <c r="C6307" s="118">
        <f t="shared" si="274"/>
        <v>2</v>
      </c>
      <c r="D6307" s="120" t="s">
        <v>25</v>
      </c>
      <c r="E6307" s="120" t="s">
        <v>14096</v>
      </c>
      <c r="F6307" s="211" t="s">
        <v>14097</v>
      </c>
      <c r="G6307" s="119" t="s">
        <v>8379</v>
      </c>
      <c r="H6307" s="121" t="s">
        <v>101</v>
      </c>
      <c r="I6307" s="121" t="s">
        <v>30</v>
      </c>
      <c r="J6307" s="121" t="s">
        <v>7131</v>
      </c>
      <c r="K6307" s="120" t="s">
        <v>65</v>
      </c>
      <c r="L6307" s="131" t="s">
        <v>32</v>
      </c>
      <c r="M6307" s="120" t="s">
        <v>33</v>
      </c>
      <c r="N6307" s="131">
        <v>44236</v>
      </c>
      <c r="P6307" s="124">
        <f t="shared" si="275"/>
        <v>0</v>
      </c>
      <c r="S6307" s="120" t="s">
        <v>92</v>
      </c>
      <c r="T6307" s="126">
        <v>44237</v>
      </c>
    </row>
    <row r="6308" spans="1:20">
      <c r="A6308" s="116">
        <v>6308</v>
      </c>
      <c r="B6308" s="129">
        <v>44230</v>
      </c>
      <c r="C6308" s="118">
        <f t="shared" si="274"/>
        <v>2</v>
      </c>
      <c r="D6308" s="120" t="s">
        <v>252</v>
      </c>
      <c r="E6308" s="120" t="s">
        <v>14098</v>
      </c>
      <c r="F6308" s="211" t="s">
        <v>14099</v>
      </c>
      <c r="G6308" s="119" t="s">
        <v>14100</v>
      </c>
      <c r="H6308" s="121" t="s">
        <v>101</v>
      </c>
      <c r="I6308" s="121" t="s">
        <v>42</v>
      </c>
      <c r="J6308" s="121" t="s">
        <v>43</v>
      </c>
      <c r="K6308" s="120" t="s">
        <v>65</v>
      </c>
      <c r="L6308" s="131" t="s">
        <v>32</v>
      </c>
      <c r="M6308" s="120" t="s">
        <v>33</v>
      </c>
      <c r="N6308" s="131">
        <v>44231</v>
      </c>
      <c r="O6308" s="131">
        <v>44480</v>
      </c>
      <c r="P6308" s="124">
        <f t="shared" si="275"/>
        <v>10</v>
      </c>
      <c r="S6308" s="120" t="s">
        <v>92</v>
      </c>
      <c r="T6308" s="126">
        <v>44480</v>
      </c>
    </row>
    <row r="6309" spans="1:20">
      <c r="A6309" s="116">
        <v>6309</v>
      </c>
      <c r="B6309" s="129">
        <v>44230</v>
      </c>
      <c r="C6309" s="118">
        <f t="shared" si="274"/>
        <v>2</v>
      </c>
      <c r="D6309" s="120" t="s">
        <v>252</v>
      </c>
      <c r="E6309" s="120" t="s">
        <v>14101</v>
      </c>
      <c r="F6309" s="211" t="s">
        <v>14102</v>
      </c>
      <c r="G6309" s="119" t="s">
        <v>6875</v>
      </c>
      <c r="H6309" s="121" t="s">
        <v>97</v>
      </c>
      <c r="I6309" s="119" t="s">
        <v>42</v>
      </c>
      <c r="J6309" s="121" t="s">
        <v>43</v>
      </c>
      <c r="K6309" s="120" t="s">
        <v>65</v>
      </c>
      <c r="L6309" s="131" t="s">
        <v>32</v>
      </c>
      <c r="M6309" s="120" t="s">
        <v>466</v>
      </c>
      <c r="P6309" s="124">
        <f t="shared" si="275"/>
        <v>0</v>
      </c>
    </row>
    <row r="6310" spans="1:20">
      <c r="A6310" s="116">
        <v>6310</v>
      </c>
      <c r="B6310" s="129">
        <v>44230</v>
      </c>
      <c r="C6310" s="118">
        <f t="shared" si="274"/>
        <v>2</v>
      </c>
      <c r="D6310" s="120" t="s">
        <v>252</v>
      </c>
      <c r="E6310" s="120" t="s">
        <v>14103</v>
      </c>
      <c r="F6310" s="211" t="s">
        <v>14104</v>
      </c>
      <c r="G6310" s="119" t="s">
        <v>6777</v>
      </c>
      <c r="H6310" s="121" t="s">
        <v>53</v>
      </c>
      <c r="I6310" s="121" t="s">
        <v>42</v>
      </c>
      <c r="J6310" s="121" t="s">
        <v>43</v>
      </c>
      <c r="K6310" s="120" t="s">
        <v>65</v>
      </c>
      <c r="L6310" s="131" t="s">
        <v>32</v>
      </c>
      <c r="M6310" s="120" t="s">
        <v>466</v>
      </c>
      <c r="P6310" s="124">
        <f t="shared" si="275"/>
        <v>0</v>
      </c>
      <c r="R6310" s="133"/>
    </row>
    <row r="6311" spans="1:20">
      <c r="A6311" s="116">
        <v>6311</v>
      </c>
      <c r="B6311" s="129">
        <v>44230</v>
      </c>
      <c r="C6311" s="118">
        <f t="shared" si="274"/>
        <v>2</v>
      </c>
      <c r="D6311" s="120" t="s">
        <v>252</v>
      </c>
      <c r="E6311" s="120" t="s">
        <v>14105</v>
      </c>
      <c r="F6311" s="211" t="s">
        <v>14106</v>
      </c>
      <c r="G6311" s="119" t="s">
        <v>14107</v>
      </c>
      <c r="H6311" s="121" t="s">
        <v>97</v>
      </c>
      <c r="I6311" s="119" t="s">
        <v>42</v>
      </c>
      <c r="J6311" s="121" t="s">
        <v>43</v>
      </c>
      <c r="K6311" s="120" t="s">
        <v>65</v>
      </c>
      <c r="L6311" s="131" t="s">
        <v>32</v>
      </c>
      <c r="M6311" s="120" t="s">
        <v>184</v>
      </c>
      <c r="P6311" s="124">
        <f t="shared" si="275"/>
        <v>0</v>
      </c>
    </row>
    <row r="6312" spans="1:20">
      <c r="A6312" s="116">
        <v>6312</v>
      </c>
      <c r="B6312" s="129">
        <v>44230</v>
      </c>
      <c r="C6312" s="118">
        <f t="shared" si="274"/>
        <v>2</v>
      </c>
      <c r="D6312" s="120" t="s">
        <v>252</v>
      </c>
      <c r="E6312" s="120" t="s">
        <v>14108</v>
      </c>
      <c r="F6312" s="211" t="s">
        <v>14109</v>
      </c>
      <c r="G6312" s="119" t="s">
        <v>1574</v>
      </c>
      <c r="H6312" s="121" t="s">
        <v>97</v>
      </c>
      <c r="I6312" s="119" t="s">
        <v>42</v>
      </c>
      <c r="J6312" s="121" t="s">
        <v>43</v>
      </c>
      <c r="K6312" s="120" t="s">
        <v>65</v>
      </c>
      <c r="L6312" s="131" t="s">
        <v>32</v>
      </c>
      <c r="M6312" s="120" t="s">
        <v>466</v>
      </c>
      <c r="P6312" s="124">
        <f t="shared" si="275"/>
        <v>0</v>
      </c>
    </row>
    <row r="6313" spans="1:20">
      <c r="A6313" s="116">
        <v>6313</v>
      </c>
      <c r="B6313" s="129">
        <v>44230</v>
      </c>
      <c r="C6313" s="118">
        <f t="shared" si="274"/>
        <v>2</v>
      </c>
      <c r="D6313" s="120" t="s">
        <v>252</v>
      </c>
      <c r="E6313" s="120" t="s">
        <v>14110</v>
      </c>
      <c r="F6313" s="211" t="s">
        <v>14111</v>
      </c>
      <c r="G6313" s="119" t="s">
        <v>14112</v>
      </c>
      <c r="H6313" s="121" t="s">
        <v>86</v>
      </c>
      <c r="I6313" s="119" t="s">
        <v>42</v>
      </c>
      <c r="J6313" s="121" t="s">
        <v>43</v>
      </c>
      <c r="K6313" s="120" t="s">
        <v>65</v>
      </c>
      <c r="L6313" s="131" t="s">
        <v>32</v>
      </c>
      <c r="M6313" s="120" t="s">
        <v>466</v>
      </c>
      <c r="P6313" s="124">
        <f t="shared" si="275"/>
        <v>0</v>
      </c>
    </row>
    <row r="6314" spans="1:20">
      <c r="A6314" s="116">
        <v>6314</v>
      </c>
      <c r="B6314" s="129">
        <v>44230</v>
      </c>
      <c r="C6314" s="118">
        <f t="shared" si="274"/>
        <v>2</v>
      </c>
      <c r="D6314" s="120" t="s">
        <v>252</v>
      </c>
      <c r="E6314" s="120" t="s">
        <v>14113</v>
      </c>
      <c r="F6314" s="211" t="s">
        <v>14114</v>
      </c>
      <c r="G6314" s="119" t="s">
        <v>14115</v>
      </c>
      <c r="H6314" s="121" t="s">
        <v>53</v>
      </c>
      <c r="I6314" s="119" t="s">
        <v>42</v>
      </c>
      <c r="J6314" s="121" t="s">
        <v>43</v>
      </c>
      <c r="K6314" s="120" t="s">
        <v>65</v>
      </c>
      <c r="L6314" s="131" t="s">
        <v>32</v>
      </c>
      <c r="M6314" s="120" t="s">
        <v>33</v>
      </c>
      <c r="N6314" s="131">
        <v>44231</v>
      </c>
      <c r="O6314" s="131">
        <v>44399</v>
      </c>
      <c r="P6314" s="124">
        <f t="shared" si="275"/>
        <v>7</v>
      </c>
      <c r="S6314" s="120" t="s">
        <v>724</v>
      </c>
      <c r="T6314" s="126">
        <v>44403</v>
      </c>
    </row>
    <row r="6315" spans="1:20">
      <c r="A6315" s="116">
        <v>6315</v>
      </c>
      <c r="B6315" s="129">
        <v>44230</v>
      </c>
      <c r="C6315" s="118">
        <f t="shared" si="274"/>
        <v>2</v>
      </c>
      <c r="D6315" s="120" t="s">
        <v>252</v>
      </c>
      <c r="E6315" s="120" t="s">
        <v>14116</v>
      </c>
      <c r="F6315" s="211" t="s">
        <v>14117</v>
      </c>
      <c r="G6315" s="119" t="s">
        <v>6934</v>
      </c>
      <c r="H6315" s="121" t="s">
        <v>29</v>
      </c>
      <c r="I6315" s="119" t="s">
        <v>42</v>
      </c>
      <c r="J6315" s="121" t="s">
        <v>43</v>
      </c>
      <c r="K6315" s="120" t="s">
        <v>65</v>
      </c>
      <c r="L6315" s="131" t="s">
        <v>32</v>
      </c>
      <c r="M6315" s="120" t="s">
        <v>33</v>
      </c>
      <c r="N6315" s="131">
        <v>44231</v>
      </c>
      <c r="O6315" s="131">
        <v>44602</v>
      </c>
      <c r="P6315" s="124">
        <f t="shared" si="275"/>
        <v>2</v>
      </c>
    </row>
    <row r="6316" spans="1:20">
      <c r="A6316" s="116">
        <v>6316</v>
      </c>
      <c r="B6316" s="129">
        <v>44230</v>
      </c>
      <c r="C6316" s="118">
        <f t="shared" si="274"/>
        <v>2</v>
      </c>
      <c r="D6316" s="120" t="s">
        <v>252</v>
      </c>
      <c r="E6316" s="120" t="s">
        <v>14118</v>
      </c>
      <c r="F6316" s="211" t="s">
        <v>14119</v>
      </c>
      <c r="G6316" s="119" t="s">
        <v>14120</v>
      </c>
      <c r="H6316" s="121" t="s">
        <v>76</v>
      </c>
      <c r="I6316" s="119" t="s">
        <v>42</v>
      </c>
      <c r="J6316" s="121" t="s">
        <v>43</v>
      </c>
      <c r="K6316" s="120" t="s">
        <v>65</v>
      </c>
      <c r="L6316" s="131" t="s">
        <v>32</v>
      </c>
      <c r="M6316" s="120" t="s">
        <v>33</v>
      </c>
      <c r="N6316" s="131">
        <v>44231</v>
      </c>
      <c r="O6316" s="131">
        <v>44321</v>
      </c>
      <c r="P6316" s="124">
        <f t="shared" si="275"/>
        <v>5</v>
      </c>
      <c r="S6316" s="120" t="s">
        <v>92</v>
      </c>
    </row>
    <row r="6317" spans="1:20">
      <c r="A6317" s="116">
        <v>6317</v>
      </c>
      <c r="B6317" s="129">
        <v>44230</v>
      </c>
      <c r="C6317" s="118">
        <f t="shared" si="274"/>
        <v>2</v>
      </c>
      <c r="D6317" s="120" t="s">
        <v>252</v>
      </c>
      <c r="E6317" s="120" t="s">
        <v>14121</v>
      </c>
      <c r="F6317" s="211" t="s">
        <v>579</v>
      </c>
      <c r="G6317" s="119" t="s">
        <v>14122</v>
      </c>
      <c r="H6317" s="121" t="s">
        <v>97</v>
      </c>
      <c r="I6317" s="119" t="s">
        <v>42</v>
      </c>
      <c r="J6317" s="121" t="s">
        <v>43</v>
      </c>
      <c r="K6317" s="120" t="s">
        <v>65</v>
      </c>
      <c r="L6317" s="131" t="s">
        <v>32</v>
      </c>
      <c r="M6317" s="120" t="s">
        <v>33</v>
      </c>
      <c r="N6317" s="131">
        <v>44231</v>
      </c>
      <c r="O6317" s="131">
        <v>44480</v>
      </c>
      <c r="P6317" s="124">
        <f t="shared" si="275"/>
        <v>10</v>
      </c>
      <c r="S6317" s="120" t="s">
        <v>135</v>
      </c>
      <c r="T6317" s="126">
        <v>44480</v>
      </c>
    </row>
    <row r="6318" spans="1:20">
      <c r="A6318" s="116">
        <v>6318</v>
      </c>
      <c r="B6318" s="129">
        <v>44230</v>
      </c>
      <c r="C6318" s="118">
        <f t="shared" si="274"/>
        <v>2</v>
      </c>
      <c r="D6318" s="120" t="s">
        <v>252</v>
      </c>
      <c r="E6318" s="120" t="s">
        <v>14123</v>
      </c>
      <c r="F6318" s="211" t="s">
        <v>14124</v>
      </c>
      <c r="G6318" s="119" t="s">
        <v>14125</v>
      </c>
      <c r="H6318" s="121" t="s">
        <v>53</v>
      </c>
      <c r="I6318" s="119" t="s">
        <v>42</v>
      </c>
      <c r="J6318" s="121" t="s">
        <v>43</v>
      </c>
      <c r="K6318" s="120" t="s">
        <v>65</v>
      </c>
      <c r="L6318" s="131" t="s">
        <v>32</v>
      </c>
      <c r="M6318" s="120" t="s">
        <v>33</v>
      </c>
      <c r="N6318" s="131">
        <v>44231</v>
      </c>
      <c r="O6318" s="131">
        <v>44446</v>
      </c>
      <c r="P6318" s="124">
        <f t="shared" si="275"/>
        <v>9</v>
      </c>
      <c r="S6318" s="120" t="s">
        <v>135</v>
      </c>
      <c r="T6318" s="126">
        <v>44453</v>
      </c>
    </row>
    <row r="6319" spans="1:20">
      <c r="A6319" s="116">
        <v>6319</v>
      </c>
      <c r="B6319" s="129">
        <v>44230</v>
      </c>
      <c r="C6319" s="118">
        <f t="shared" si="274"/>
        <v>2</v>
      </c>
      <c r="D6319" s="120" t="s">
        <v>25</v>
      </c>
      <c r="E6319" s="120" t="s">
        <v>14126</v>
      </c>
      <c r="F6319" s="211" t="s">
        <v>14127</v>
      </c>
      <c r="G6319" s="119" t="s">
        <v>805</v>
      </c>
      <c r="H6319" s="121" t="s">
        <v>76</v>
      </c>
      <c r="I6319" s="119" t="s">
        <v>42</v>
      </c>
      <c r="J6319" s="121" t="s">
        <v>549</v>
      </c>
      <c r="K6319" s="120" t="s">
        <v>65</v>
      </c>
      <c r="L6319" s="131" t="s">
        <v>32</v>
      </c>
      <c r="M6319" s="120" t="s">
        <v>466</v>
      </c>
      <c r="P6319" s="124">
        <f t="shared" si="275"/>
        <v>0</v>
      </c>
    </row>
    <row r="6320" spans="1:20">
      <c r="A6320" s="116">
        <v>6320</v>
      </c>
      <c r="B6320" s="129">
        <v>44230</v>
      </c>
      <c r="C6320" s="118">
        <f t="shared" si="274"/>
        <v>2</v>
      </c>
      <c r="D6320" s="120" t="s">
        <v>25</v>
      </c>
      <c r="E6320" s="120" t="s">
        <v>14128</v>
      </c>
      <c r="F6320" s="211" t="s">
        <v>14129</v>
      </c>
      <c r="G6320" s="119" t="s">
        <v>1312</v>
      </c>
      <c r="H6320" s="121" t="s">
        <v>48</v>
      </c>
      <c r="I6320" s="121" t="s">
        <v>30</v>
      </c>
      <c r="J6320" s="121" t="s">
        <v>77</v>
      </c>
      <c r="K6320" s="120" t="s">
        <v>65</v>
      </c>
      <c r="L6320" s="131" t="s">
        <v>32</v>
      </c>
      <c r="M6320" s="120" t="s">
        <v>466</v>
      </c>
      <c r="P6320" s="124">
        <f t="shared" si="275"/>
        <v>0</v>
      </c>
      <c r="R6320" s="133"/>
    </row>
    <row r="6321" spans="1:25" ht="27.6">
      <c r="A6321" s="116">
        <v>6321</v>
      </c>
      <c r="B6321" s="129">
        <v>44263</v>
      </c>
      <c r="C6321" s="118">
        <f t="shared" si="274"/>
        <v>3</v>
      </c>
      <c r="D6321" s="120" t="s">
        <v>25</v>
      </c>
      <c r="E6321" s="120" t="s">
        <v>14130</v>
      </c>
      <c r="F6321" s="211" t="s">
        <v>14131</v>
      </c>
      <c r="G6321" s="119" t="s">
        <v>14132</v>
      </c>
      <c r="H6321" s="121" t="s">
        <v>97</v>
      </c>
      <c r="I6321" s="119" t="s">
        <v>30</v>
      </c>
      <c r="J6321" s="121" t="s">
        <v>87</v>
      </c>
      <c r="K6321" s="120" t="s">
        <v>65</v>
      </c>
      <c r="L6321" s="131" t="s">
        <v>32</v>
      </c>
      <c r="M6321" s="120" t="s">
        <v>78</v>
      </c>
      <c r="P6321" s="124">
        <f t="shared" si="275"/>
        <v>0</v>
      </c>
    </row>
    <row r="6322" spans="1:25">
      <c r="A6322" s="116">
        <v>6322</v>
      </c>
      <c r="B6322" s="129">
        <v>44263</v>
      </c>
      <c r="C6322" s="118">
        <f t="shared" si="274"/>
        <v>3</v>
      </c>
      <c r="D6322" s="120" t="s">
        <v>25</v>
      </c>
      <c r="E6322" s="120" t="s">
        <v>14133</v>
      </c>
      <c r="F6322" s="211" t="s">
        <v>14134</v>
      </c>
      <c r="G6322" s="119" t="s">
        <v>14135</v>
      </c>
      <c r="H6322" s="121" t="s">
        <v>97</v>
      </c>
      <c r="I6322" s="121" t="s">
        <v>30</v>
      </c>
      <c r="J6322" s="121" t="s">
        <v>7271</v>
      </c>
      <c r="K6322" s="120" t="s">
        <v>65</v>
      </c>
      <c r="L6322" s="131" t="s">
        <v>32</v>
      </c>
      <c r="M6322" s="120" t="s">
        <v>78</v>
      </c>
      <c r="P6322" s="124">
        <f t="shared" si="275"/>
        <v>0</v>
      </c>
    </row>
    <row r="6323" spans="1:25" ht="27.6">
      <c r="A6323" s="116">
        <v>6323</v>
      </c>
      <c r="B6323" s="129">
        <v>44263</v>
      </c>
      <c r="C6323" s="118">
        <f t="shared" si="274"/>
        <v>3</v>
      </c>
      <c r="D6323" s="120" t="s">
        <v>25</v>
      </c>
      <c r="E6323" s="120" t="s">
        <v>14136</v>
      </c>
      <c r="F6323" s="211" t="s">
        <v>14137</v>
      </c>
      <c r="G6323" s="119" t="s">
        <v>14135</v>
      </c>
      <c r="H6323" s="121" t="s">
        <v>97</v>
      </c>
      <c r="I6323" s="121" t="s">
        <v>30</v>
      </c>
      <c r="J6323" s="121" t="s">
        <v>7142</v>
      </c>
      <c r="K6323" s="120" t="s">
        <v>65</v>
      </c>
      <c r="L6323" s="131" t="s">
        <v>32</v>
      </c>
      <c r="M6323" s="120" t="s">
        <v>78</v>
      </c>
      <c r="P6323" s="124">
        <f t="shared" si="275"/>
        <v>0</v>
      </c>
    </row>
    <row r="6324" spans="1:25">
      <c r="A6324" s="116">
        <v>6324</v>
      </c>
      <c r="B6324" s="129">
        <v>44263</v>
      </c>
      <c r="C6324" s="118">
        <f t="shared" si="274"/>
        <v>3</v>
      </c>
      <c r="D6324" s="120" t="s">
        <v>25</v>
      </c>
      <c r="E6324" s="120" t="s">
        <v>14138</v>
      </c>
      <c r="F6324" s="211" t="s">
        <v>14139</v>
      </c>
      <c r="G6324" s="119" t="s">
        <v>14135</v>
      </c>
      <c r="H6324" s="121" t="s">
        <v>97</v>
      </c>
      <c r="I6324" s="119" t="s">
        <v>30</v>
      </c>
      <c r="J6324" s="121" t="s">
        <v>77</v>
      </c>
      <c r="K6324" s="120" t="s">
        <v>65</v>
      </c>
      <c r="L6324" s="131" t="s">
        <v>32</v>
      </c>
      <c r="M6324" s="120" t="s">
        <v>33</v>
      </c>
      <c r="N6324" s="131">
        <v>44257</v>
      </c>
      <c r="O6324" s="131">
        <v>44581</v>
      </c>
      <c r="P6324" s="124">
        <f t="shared" si="275"/>
        <v>1</v>
      </c>
      <c r="R6324" s="125">
        <f ca="1">TODAY()-O6324</f>
        <v>97</v>
      </c>
    </row>
    <row r="6325" spans="1:25">
      <c r="A6325" s="116">
        <v>6325</v>
      </c>
      <c r="B6325" s="129">
        <v>44263</v>
      </c>
      <c r="C6325" s="118">
        <f t="shared" si="274"/>
        <v>3</v>
      </c>
      <c r="D6325" s="120" t="s">
        <v>25</v>
      </c>
      <c r="E6325" s="120" t="s">
        <v>14140</v>
      </c>
      <c r="F6325" s="211" t="s">
        <v>14141</v>
      </c>
      <c r="G6325" s="119" t="s">
        <v>14135</v>
      </c>
      <c r="H6325" s="121" t="s">
        <v>97</v>
      </c>
      <c r="I6325" s="119" t="s">
        <v>30</v>
      </c>
      <c r="J6325" s="121" t="s">
        <v>77</v>
      </c>
      <c r="K6325" s="120" t="s">
        <v>65</v>
      </c>
      <c r="L6325" s="131" t="s">
        <v>32</v>
      </c>
      <c r="M6325" s="120" t="s">
        <v>78</v>
      </c>
      <c r="P6325" s="124">
        <f t="shared" si="275"/>
        <v>0</v>
      </c>
    </row>
    <row r="6326" spans="1:25" ht="27.6">
      <c r="A6326" s="116">
        <v>6326</v>
      </c>
      <c r="B6326" s="129">
        <v>44230</v>
      </c>
      <c r="C6326" s="118">
        <f t="shared" si="274"/>
        <v>2</v>
      </c>
      <c r="D6326" s="120" t="s">
        <v>25</v>
      </c>
      <c r="E6326" s="120" t="s">
        <v>14142</v>
      </c>
      <c r="F6326" s="211" t="s">
        <v>14143</v>
      </c>
      <c r="G6326" s="119" t="s">
        <v>7737</v>
      </c>
      <c r="H6326" s="121" t="s">
        <v>71</v>
      </c>
      <c r="I6326" s="119" t="s">
        <v>42</v>
      </c>
      <c r="J6326" s="121" t="s">
        <v>3146</v>
      </c>
      <c r="K6326" s="120" t="s">
        <v>65</v>
      </c>
      <c r="L6326" s="131" t="s">
        <v>32</v>
      </c>
      <c r="M6326" s="120" t="s">
        <v>33</v>
      </c>
      <c r="N6326" s="131">
        <v>44258</v>
      </c>
      <c r="O6326" s="131">
        <v>44258</v>
      </c>
      <c r="P6326" s="124">
        <f t="shared" si="275"/>
        <v>3</v>
      </c>
      <c r="R6326" s="124">
        <f ca="1">TODAY()-O6326</f>
        <v>420</v>
      </c>
      <c r="S6326" s="120" t="s">
        <v>92</v>
      </c>
      <c r="Y6326" s="116" t="s">
        <v>14144</v>
      </c>
    </row>
    <row r="6327" spans="1:25">
      <c r="A6327" s="116">
        <v>6327</v>
      </c>
      <c r="B6327" s="129">
        <v>44230</v>
      </c>
      <c r="C6327" s="118">
        <f t="shared" si="274"/>
        <v>2</v>
      </c>
      <c r="D6327" s="120" t="s">
        <v>25</v>
      </c>
      <c r="E6327" s="120" t="s">
        <v>14145</v>
      </c>
      <c r="F6327" s="211" t="s">
        <v>986</v>
      </c>
      <c r="G6327" s="182" t="s">
        <v>14146</v>
      </c>
      <c r="H6327" s="121" t="s">
        <v>160</v>
      </c>
      <c r="I6327" s="119" t="s">
        <v>42</v>
      </c>
      <c r="J6327" s="121" t="s">
        <v>43</v>
      </c>
      <c r="K6327" s="120" t="s">
        <v>65</v>
      </c>
      <c r="L6327" s="131" t="s">
        <v>32</v>
      </c>
      <c r="M6327" s="120" t="s">
        <v>33</v>
      </c>
      <c r="N6327" s="131">
        <v>44258</v>
      </c>
      <c r="O6327" s="131">
        <v>44302</v>
      </c>
      <c r="P6327" s="124">
        <f t="shared" si="275"/>
        <v>4</v>
      </c>
      <c r="R6327" s="133"/>
      <c r="S6327" s="120" t="s">
        <v>55</v>
      </c>
      <c r="Y6327" s="116" t="s">
        <v>311</v>
      </c>
    </row>
    <row r="6328" spans="1:25">
      <c r="A6328" s="116">
        <v>6328</v>
      </c>
      <c r="B6328" s="129">
        <v>44230</v>
      </c>
      <c r="C6328" s="118">
        <f t="shared" si="274"/>
        <v>2</v>
      </c>
      <c r="D6328" s="120" t="s">
        <v>25</v>
      </c>
      <c r="E6328" s="120" t="s">
        <v>14147</v>
      </c>
      <c r="F6328" s="211" t="s">
        <v>14148</v>
      </c>
      <c r="G6328" s="119" t="s">
        <v>14149</v>
      </c>
      <c r="H6328" s="121" t="s">
        <v>160</v>
      </c>
      <c r="I6328" s="119" t="s">
        <v>30</v>
      </c>
      <c r="J6328" s="121" t="s">
        <v>7087</v>
      </c>
      <c r="K6328" s="120" t="s">
        <v>65</v>
      </c>
      <c r="L6328" s="131" t="s">
        <v>32</v>
      </c>
      <c r="M6328" s="120" t="s">
        <v>33</v>
      </c>
      <c r="N6328" s="131">
        <v>44271</v>
      </c>
      <c r="O6328" s="131">
        <v>44302</v>
      </c>
      <c r="P6328" s="124">
        <f t="shared" si="275"/>
        <v>4</v>
      </c>
      <c r="S6328" s="120" t="s">
        <v>55</v>
      </c>
      <c r="Y6328" s="116" t="s">
        <v>162</v>
      </c>
    </row>
    <row r="6329" spans="1:25">
      <c r="A6329" s="116">
        <v>6329</v>
      </c>
      <c r="B6329" s="129">
        <v>44231</v>
      </c>
      <c r="C6329" s="118">
        <f t="shared" si="274"/>
        <v>2</v>
      </c>
      <c r="D6329" s="120" t="s">
        <v>25</v>
      </c>
      <c r="E6329" s="120" t="s">
        <v>14150</v>
      </c>
      <c r="F6329" s="211" t="s">
        <v>14151</v>
      </c>
      <c r="G6329" s="119" t="s">
        <v>14152</v>
      </c>
      <c r="H6329" s="121" t="s">
        <v>344</v>
      </c>
      <c r="I6329" s="119" t="s">
        <v>30</v>
      </c>
      <c r="J6329" s="121" t="s">
        <v>7610</v>
      </c>
      <c r="K6329" s="120" t="s">
        <v>65</v>
      </c>
      <c r="L6329" s="131" t="s">
        <v>32</v>
      </c>
      <c r="M6329" s="120" t="s">
        <v>466</v>
      </c>
      <c r="P6329" s="124">
        <f t="shared" si="275"/>
        <v>0</v>
      </c>
    </row>
    <row r="6330" spans="1:25">
      <c r="A6330" s="116">
        <v>6330</v>
      </c>
      <c r="B6330" s="129">
        <v>44231</v>
      </c>
      <c r="C6330" s="118">
        <f t="shared" si="274"/>
        <v>2</v>
      </c>
      <c r="D6330" s="120" t="s">
        <v>25</v>
      </c>
      <c r="E6330" s="120" t="s">
        <v>14153</v>
      </c>
      <c r="F6330" s="211" t="s">
        <v>14154</v>
      </c>
      <c r="G6330" s="119" t="s">
        <v>14155</v>
      </c>
      <c r="H6330" s="121" t="s">
        <v>101</v>
      </c>
      <c r="I6330" s="119" t="s">
        <v>30</v>
      </c>
      <c r="J6330" s="121" t="s">
        <v>31</v>
      </c>
      <c r="K6330" s="120" t="s">
        <v>65</v>
      </c>
      <c r="L6330" s="131" t="s">
        <v>32</v>
      </c>
      <c r="M6330" s="120" t="s">
        <v>78</v>
      </c>
      <c r="P6330" s="124">
        <f t="shared" si="275"/>
        <v>0</v>
      </c>
    </row>
    <row r="6331" spans="1:25">
      <c r="A6331" s="116">
        <v>6331</v>
      </c>
      <c r="B6331" s="129">
        <v>44231</v>
      </c>
      <c r="C6331" s="118">
        <f t="shared" si="274"/>
        <v>2</v>
      </c>
      <c r="D6331" s="120" t="s">
        <v>252</v>
      </c>
      <c r="E6331" s="120" t="s">
        <v>14156</v>
      </c>
      <c r="F6331" s="211" t="s">
        <v>14157</v>
      </c>
      <c r="G6331" s="119" t="s">
        <v>4949</v>
      </c>
      <c r="H6331" s="121" t="s">
        <v>53</v>
      </c>
      <c r="I6331" s="119" t="s">
        <v>42</v>
      </c>
      <c r="J6331" s="121" t="s">
        <v>43</v>
      </c>
      <c r="K6331" s="120" t="s">
        <v>65</v>
      </c>
      <c r="L6331" s="131" t="s">
        <v>32</v>
      </c>
      <c r="M6331" s="120" t="s">
        <v>466</v>
      </c>
      <c r="P6331" s="124">
        <f t="shared" si="275"/>
        <v>0</v>
      </c>
    </row>
    <row r="6332" spans="1:25">
      <c r="A6332" s="116">
        <v>6332</v>
      </c>
      <c r="B6332" s="129">
        <v>44231</v>
      </c>
      <c r="C6332" s="118">
        <f t="shared" si="274"/>
        <v>2</v>
      </c>
      <c r="D6332" s="120" t="s">
        <v>252</v>
      </c>
      <c r="E6332" s="120" t="s">
        <v>14158</v>
      </c>
      <c r="F6332" s="211" t="s">
        <v>14159</v>
      </c>
      <c r="G6332" s="119" t="s">
        <v>14160</v>
      </c>
      <c r="H6332" s="121" t="s">
        <v>97</v>
      </c>
      <c r="I6332" s="119"/>
      <c r="K6332" s="120" t="s">
        <v>65</v>
      </c>
      <c r="L6332" s="131" t="s">
        <v>32</v>
      </c>
      <c r="M6332" s="120" t="s">
        <v>33</v>
      </c>
      <c r="N6332" s="131">
        <v>44235</v>
      </c>
      <c r="O6332" s="131">
        <v>44602</v>
      </c>
      <c r="P6332" s="124">
        <f t="shared" si="275"/>
        <v>2</v>
      </c>
      <c r="R6332" s="124">
        <f ca="1">TODAY()-O6332</f>
        <v>76</v>
      </c>
    </row>
    <row r="6333" spans="1:25">
      <c r="A6333" s="116">
        <v>6333</v>
      </c>
      <c r="B6333" s="129">
        <v>44231</v>
      </c>
      <c r="C6333" s="118">
        <f t="shared" si="274"/>
        <v>2</v>
      </c>
      <c r="D6333" s="120" t="s">
        <v>252</v>
      </c>
      <c r="E6333" s="120" t="s">
        <v>14161</v>
      </c>
      <c r="F6333" s="211" t="s">
        <v>14162</v>
      </c>
      <c r="G6333" s="119" t="s">
        <v>6934</v>
      </c>
      <c r="H6333" s="121" t="s">
        <v>53</v>
      </c>
      <c r="I6333" s="119" t="s">
        <v>42</v>
      </c>
      <c r="J6333" s="121" t="s">
        <v>43</v>
      </c>
      <c r="K6333" s="120" t="s">
        <v>65</v>
      </c>
      <c r="L6333" s="131" t="s">
        <v>32</v>
      </c>
      <c r="M6333" s="120" t="s">
        <v>466</v>
      </c>
      <c r="P6333" s="124">
        <f t="shared" si="275"/>
        <v>0</v>
      </c>
    </row>
    <row r="6334" spans="1:25">
      <c r="A6334" s="116">
        <v>6334</v>
      </c>
      <c r="B6334" s="129">
        <v>44231</v>
      </c>
      <c r="C6334" s="118">
        <f t="shared" si="274"/>
        <v>2</v>
      </c>
      <c r="D6334" s="120" t="s">
        <v>25</v>
      </c>
      <c r="E6334" s="120" t="s">
        <v>14163</v>
      </c>
      <c r="F6334" s="211" t="s">
        <v>14164</v>
      </c>
      <c r="G6334" s="119" t="s">
        <v>9958</v>
      </c>
      <c r="H6334" s="121" t="s">
        <v>344</v>
      </c>
      <c r="I6334" s="119" t="s">
        <v>30</v>
      </c>
      <c r="J6334" s="121" t="s">
        <v>7091</v>
      </c>
      <c r="K6334" s="120" t="s">
        <v>65</v>
      </c>
      <c r="L6334" s="131" t="s">
        <v>32</v>
      </c>
      <c r="M6334" s="120" t="s">
        <v>33</v>
      </c>
      <c r="N6334" s="131">
        <v>44231</v>
      </c>
      <c r="O6334" s="131">
        <v>44581</v>
      </c>
      <c r="P6334" s="124">
        <f t="shared" si="275"/>
        <v>1</v>
      </c>
      <c r="R6334" s="124">
        <f ca="1">TODAY()-O6334</f>
        <v>97</v>
      </c>
    </row>
    <row r="6335" spans="1:25">
      <c r="A6335" s="116">
        <v>6335</v>
      </c>
      <c r="B6335" s="129">
        <v>44231</v>
      </c>
      <c r="C6335" s="118">
        <f t="shared" si="274"/>
        <v>2</v>
      </c>
      <c r="D6335" s="120" t="s">
        <v>25</v>
      </c>
      <c r="E6335" s="120" t="s">
        <v>14165</v>
      </c>
      <c r="F6335" s="211" t="s">
        <v>14166</v>
      </c>
      <c r="G6335" s="119" t="s">
        <v>8114</v>
      </c>
      <c r="H6335" s="121" t="s">
        <v>344</v>
      </c>
      <c r="I6335" s="119" t="s">
        <v>30</v>
      </c>
      <c r="J6335" s="121" t="s">
        <v>7280</v>
      </c>
      <c r="K6335" s="120" t="s">
        <v>65</v>
      </c>
      <c r="L6335" s="131" t="s">
        <v>32</v>
      </c>
      <c r="M6335" s="120" t="s">
        <v>33</v>
      </c>
      <c r="N6335" s="131">
        <v>44245</v>
      </c>
      <c r="O6335" s="131">
        <v>44259</v>
      </c>
      <c r="P6335" s="124">
        <f t="shared" si="275"/>
        <v>3</v>
      </c>
      <c r="R6335" s="124">
        <f ca="1">TODAY()-O6335</f>
        <v>419</v>
      </c>
    </row>
    <row r="6336" spans="1:25">
      <c r="A6336" s="116">
        <v>6336</v>
      </c>
      <c r="B6336" s="129">
        <v>44231</v>
      </c>
      <c r="C6336" s="118">
        <f t="shared" si="274"/>
        <v>2</v>
      </c>
      <c r="D6336" s="120" t="s">
        <v>252</v>
      </c>
      <c r="E6336" s="121" t="s">
        <v>14167</v>
      </c>
      <c r="F6336" s="211" t="s">
        <v>14168</v>
      </c>
      <c r="G6336" s="119" t="s">
        <v>2331</v>
      </c>
      <c r="H6336" s="121" t="s">
        <v>53</v>
      </c>
      <c r="I6336" s="119" t="s">
        <v>42</v>
      </c>
      <c r="J6336" s="121" t="s">
        <v>82</v>
      </c>
      <c r="K6336" s="120" t="s">
        <v>65</v>
      </c>
      <c r="L6336" s="131" t="s">
        <v>32</v>
      </c>
      <c r="M6336" s="121" t="s">
        <v>466</v>
      </c>
      <c r="N6336" s="157"/>
      <c r="P6336" s="124">
        <f t="shared" si="275"/>
        <v>0</v>
      </c>
      <c r="S6336" s="121"/>
      <c r="U6336" s="116"/>
      <c r="V6336" s="116"/>
      <c r="W6336" s="116"/>
      <c r="X6336" s="116"/>
      <c r="Y6336" s="136"/>
    </row>
    <row r="6337" spans="1:25">
      <c r="A6337" s="116">
        <v>6337</v>
      </c>
      <c r="B6337" s="129">
        <v>44466</v>
      </c>
      <c r="D6337" s="120" t="s">
        <v>580</v>
      </c>
      <c r="E6337" s="120" t="s">
        <v>14169</v>
      </c>
      <c r="F6337" s="212" t="s">
        <v>14170</v>
      </c>
      <c r="G6337" s="119" t="s">
        <v>13885</v>
      </c>
      <c r="H6337" s="121" t="s">
        <v>140</v>
      </c>
      <c r="I6337" s="119" t="s">
        <v>30</v>
      </c>
      <c r="J6337" s="121" t="s">
        <v>529</v>
      </c>
      <c r="K6337" s="121" t="s">
        <v>65</v>
      </c>
      <c r="L6337" s="131" t="s">
        <v>5152</v>
      </c>
      <c r="M6337" s="120" t="s">
        <v>78</v>
      </c>
    </row>
    <row r="6338" spans="1:25">
      <c r="A6338" s="116">
        <v>6338</v>
      </c>
      <c r="B6338" s="129">
        <v>44231</v>
      </c>
      <c r="C6338" s="118">
        <f t="shared" ref="C6338:C6365" si="276">IF(B6338&lt;&gt;0,MONTH(B6338),0)</f>
        <v>2</v>
      </c>
      <c r="D6338" s="120" t="s">
        <v>252</v>
      </c>
      <c r="E6338" s="120" t="s">
        <v>14171</v>
      </c>
      <c r="F6338" s="211" t="s">
        <v>14172</v>
      </c>
      <c r="G6338" s="119" t="s">
        <v>6934</v>
      </c>
      <c r="H6338" s="121" t="s">
        <v>53</v>
      </c>
      <c r="I6338" s="119" t="s">
        <v>42</v>
      </c>
      <c r="J6338" s="121" t="s">
        <v>43</v>
      </c>
      <c r="K6338" s="120" t="s">
        <v>65</v>
      </c>
      <c r="L6338" s="131" t="s">
        <v>32</v>
      </c>
      <c r="M6338" s="120" t="s">
        <v>33</v>
      </c>
      <c r="N6338" s="131">
        <v>44235</v>
      </c>
      <c r="O6338" s="131">
        <v>44602</v>
      </c>
      <c r="P6338" s="124">
        <f t="shared" ref="P6338:P6365" si="277">IF(O6338&lt;&gt;0,MONTH(O6338),0)</f>
        <v>2</v>
      </c>
    </row>
    <row r="6339" spans="1:25">
      <c r="A6339" s="116">
        <v>6339</v>
      </c>
      <c r="B6339" s="129">
        <v>44231</v>
      </c>
      <c r="C6339" s="118">
        <f t="shared" si="276"/>
        <v>2</v>
      </c>
      <c r="D6339" s="120" t="s">
        <v>252</v>
      </c>
      <c r="E6339" s="120" t="s">
        <v>14173</v>
      </c>
      <c r="F6339" s="211" t="s">
        <v>14174</v>
      </c>
      <c r="G6339" s="119" t="s">
        <v>3271</v>
      </c>
      <c r="H6339" s="121" t="s">
        <v>29</v>
      </c>
      <c r="I6339" s="119" t="s">
        <v>42</v>
      </c>
      <c r="J6339" s="121" t="s">
        <v>43</v>
      </c>
      <c r="K6339" s="120" t="s">
        <v>65</v>
      </c>
      <c r="L6339" s="131" t="s">
        <v>32</v>
      </c>
      <c r="M6339" s="120" t="s">
        <v>33</v>
      </c>
      <c r="N6339" s="131">
        <v>44235</v>
      </c>
      <c r="O6339" s="131">
        <v>44399</v>
      </c>
      <c r="P6339" s="124">
        <f t="shared" si="277"/>
        <v>7</v>
      </c>
      <c r="S6339" s="120" t="s">
        <v>724</v>
      </c>
      <c r="T6339" s="126">
        <v>44410</v>
      </c>
    </row>
    <row r="6340" spans="1:25">
      <c r="A6340" s="116">
        <v>6340</v>
      </c>
      <c r="B6340" s="129">
        <v>44231</v>
      </c>
      <c r="C6340" s="118">
        <f t="shared" si="276"/>
        <v>2</v>
      </c>
      <c r="D6340" s="120" t="s">
        <v>252</v>
      </c>
      <c r="E6340" s="120" t="s">
        <v>14175</v>
      </c>
      <c r="F6340" s="211" t="s">
        <v>14176</v>
      </c>
      <c r="G6340" s="119" t="s">
        <v>14177</v>
      </c>
      <c r="H6340" s="121" t="s">
        <v>76</v>
      </c>
      <c r="I6340" s="119" t="s">
        <v>42</v>
      </c>
      <c r="J6340" s="121" t="s">
        <v>43</v>
      </c>
      <c r="K6340" s="120" t="s">
        <v>65</v>
      </c>
      <c r="L6340" s="131" t="s">
        <v>32</v>
      </c>
      <c r="M6340" s="120" t="s">
        <v>33</v>
      </c>
      <c r="N6340" s="131">
        <v>44302</v>
      </c>
      <c r="O6340" s="131">
        <v>44602</v>
      </c>
      <c r="P6340" s="124">
        <f t="shared" si="277"/>
        <v>2</v>
      </c>
    </row>
    <row r="6341" spans="1:25">
      <c r="A6341" s="116">
        <v>6341</v>
      </c>
      <c r="B6341" s="129">
        <v>44236</v>
      </c>
      <c r="C6341" s="118">
        <f t="shared" si="276"/>
        <v>2</v>
      </c>
      <c r="D6341" s="120" t="s">
        <v>25</v>
      </c>
      <c r="E6341" s="120" t="s">
        <v>14178</v>
      </c>
      <c r="F6341" s="211" t="s">
        <v>14179</v>
      </c>
      <c r="G6341" s="119" t="s">
        <v>14180</v>
      </c>
      <c r="H6341" s="121" t="s">
        <v>41</v>
      </c>
      <c r="I6341" s="119" t="s">
        <v>30</v>
      </c>
      <c r="J6341" s="121" t="s">
        <v>77</v>
      </c>
      <c r="K6341" s="120" t="s">
        <v>65</v>
      </c>
      <c r="L6341" s="131" t="s">
        <v>32</v>
      </c>
      <c r="M6341" s="120" t="s">
        <v>184</v>
      </c>
      <c r="N6341" s="131">
        <v>44245</v>
      </c>
      <c r="O6341" s="131">
        <v>44421</v>
      </c>
      <c r="P6341" s="124">
        <f t="shared" si="277"/>
        <v>8</v>
      </c>
      <c r="Q6341" s="118">
        <v>4</v>
      </c>
      <c r="R6341" s="124">
        <f ca="1">TODAY()-O6341</f>
        <v>257</v>
      </c>
    </row>
    <row r="6342" spans="1:25">
      <c r="A6342" s="116">
        <v>6342</v>
      </c>
      <c r="B6342" s="129">
        <v>44236</v>
      </c>
      <c r="C6342" s="118">
        <f t="shared" si="276"/>
        <v>2</v>
      </c>
      <c r="D6342" s="120" t="s">
        <v>25</v>
      </c>
      <c r="E6342" s="120" t="s">
        <v>14181</v>
      </c>
      <c r="F6342" s="211" t="s">
        <v>14182</v>
      </c>
      <c r="G6342" s="119" t="s">
        <v>492</v>
      </c>
      <c r="H6342" s="121" t="s">
        <v>41</v>
      </c>
      <c r="I6342" s="119" t="s">
        <v>30</v>
      </c>
      <c r="J6342" s="121" t="s">
        <v>87</v>
      </c>
      <c r="K6342" s="120" t="s">
        <v>65</v>
      </c>
      <c r="L6342" s="131" t="s">
        <v>32</v>
      </c>
      <c r="M6342" s="120" t="s">
        <v>466</v>
      </c>
      <c r="P6342" s="124">
        <f t="shared" si="277"/>
        <v>0</v>
      </c>
    </row>
    <row r="6343" spans="1:25">
      <c r="A6343" s="116">
        <v>6343</v>
      </c>
      <c r="B6343" s="129">
        <v>44236</v>
      </c>
      <c r="C6343" s="118">
        <f t="shared" si="276"/>
        <v>2</v>
      </c>
      <c r="D6343" s="120" t="s">
        <v>25</v>
      </c>
      <c r="E6343" s="120" t="s">
        <v>14183</v>
      </c>
      <c r="F6343" s="211" t="s">
        <v>3945</v>
      </c>
      <c r="G6343" s="119" t="s">
        <v>7770</v>
      </c>
      <c r="H6343" s="121" t="s">
        <v>41</v>
      </c>
      <c r="I6343" s="119" t="s">
        <v>30</v>
      </c>
      <c r="J6343" s="121" t="s">
        <v>77</v>
      </c>
      <c r="K6343" s="120" t="s">
        <v>65</v>
      </c>
      <c r="L6343" s="131" t="s">
        <v>32</v>
      </c>
      <c r="M6343" s="120" t="s">
        <v>466</v>
      </c>
      <c r="P6343" s="124">
        <f t="shared" si="277"/>
        <v>0</v>
      </c>
    </row>
    <row r="6344" spans="1:25">
      <c r="A6344" s="116">
        <v>6344</v>
      </c>
      <c r="B6344" s="129">
        <v>44236</v>
      </c>
      <c r="C6344" s="118">
        <f t="shared" si="276"/>
        <v>2</v>
      </c>
      <c r="D6344" s="120" t="s">
        <v>25</v>
      </c>
      <c r="E6344" s="120" t="s">
        <v>14184</v>
      </c>
      <c r="F6344" s="211" t="s">
        <v>7102</v>
      </c>
      <c r="G6344" s="119" t="s">
        <v>14185</v>
      </c>
      <c r="H6344" s="121" t="s">
        <v>41</v>
      </c>
      <c r="I6344" s="119" t="s">
        <v>30</v>
      </c>
      <c r="J6344" s="121" t="s">
        <v>77</v>
      </c>
      <c r="K6344" s="120" t="s">
        <v>65</v>
      </c>
      <c r="L6344" s="131" t="s">
        <v>32</v>
      </c>
      <c r="M6344" s="120" t="s">
        <v>466</v>
      </c>
      <c r="P6344" s="124">
        <f t="shared" si="277"/>
        <v>0</v>
      </c>
    </row>
    <row r="6345" spans="1:25">
      <c r="A6345" s="116">
        <v>6345</v>
      </c>
      <c r="B6345" s="129">
        <v>44236</v>
      </c>
      <c r="C6345" s="118">
        <f t="shared" si="276"/>
        <v>2</v>
      </c>
      <c r="D6345" s="120" t="s">
        <v>25</v>
      </c>
      <c r="E6345" s="120" t="s">
        <v>14186</v>
      </c>
      <c r="F6345" s="211" t="s">
        <v>14187</v>
      </c>
      <c r="G6345" s="119" t="s">
        <v>492</v>
      </c>
      <c r="H6345" s="121" t="s">
        <v>41</v>
      </c>
      <c r="I6345" s="119" t="s">
        <v>30</v>
      </c>
      <c r="J6345" s="121" t="s">
        <v>87</v>
      </c>
      <c r="K6345" s="120" t="s">
        <v>65</v>
      </c>
      <c r="L6345" s="131" t="s">
        <v>32</v>
      </c>
      <c r="M6345" s="120" t="s">
        <v>466</v>
      </c>
      <c r="P6345" s="124">
        <f t="shared" si="277"/>
        <v>0</v>
      </c>
    </row>
    <row r="6346" spans="1:25">
      <c r="A6346" s="116">
        <v>6346</v>
      </c>
      <c r="B6346" s="129">
        <v>44236</v>
      </c>
      <c r="C6346" s="118">
        <f t="shared" si="276"/>
        <v>2</v>
      </c>
      <c r="D6346" s="120" t="s">
        <v>25</v>
      </c>
      <c r="E6346" s="120" t="s">
        <v>14188</v>
      </c>
      <c r="F6346" s="211" t="s">
        <v>14189</v>
      </c>
      <c r="G6346" s="119" t="s">
        <v>14190</v>
      </c>
      <c r="H6346" s="121" t="s">
        <v>41</v>
      </c>
      <c r="I6346" s="119" t="s">
        <v>30</v>
      </c>
      <c r="J6346" s="121" t="s">
        <v>87</v>
      </c>
      <c r="K6346" s="120" t="s">
        <v>65</v>
      </c>
      <c r="L6346" s="131" t="s">
        <v>32</v>
      </c>
      <c r="M6346" s="120" t="s">
        <v>78</v>
      </c>
      <c r="P6346" s="124">
        <f t="shared" si="277"/>
        <v>0</v>
      </c>
    </row>
    <row r="6347" spans="1:25">
      <c r="A6347" s="116">
        <v>6347</v>
      </c>
      <c r="B6347" s="129">
        <v>44236</v>
      </c>
      <c r="C6347" s="118">
        <f t="shared" si="276"/>
        <v>2</v>
      </c>
      <c r="D6347" s="120" t="s">
        <v>25</v>
      </c>
      <c r="E6347" s="120" t="s">
        <v>14191</v>
      </c>
      <c r="F6347" s="211" t="s">
        <v>10260</v>
      </c>
      <c r="G6347" s="119" t="s">
        <v>14192</v>
      </c>
      <c r="H6347" s="121" t="s">
        <v>41</v>
      </c>
      <c r="I6347" s="119" t="s">
        <v>30</v>
      </c>
      <c r="J6347" s="121" t="s">
        <v>7216</v>
      </c>
      <c r="K6347" s="120" t="s">
        <v>65</v>
      </c>
      <c r="L6347" s="131" t="s">
        <v>32</v>
      </c>
      <c r="M6347" s="120" t="s">
        <v>78</v>
      </c>
      <c r="P6347" s="124">
        <f t="shared" si="277"/>
        <v>0</v>
      </c>
    </row>
    <row r="6348" spans="1:25">
      <c r="A6348" s="116">
        <v>6348</v>
      </c>
      <c r="B6348" s="117">
        <v>44532</v>
      </c>
      <c r="C6348" s="118">
        <f t="shared" si="276"/>
        <v>12</v>
      </c>
      <c r="D6348" s="121" t="s">
        <v>252</v>
      </c>
      <c r="E6348" s="121" t="s">
        <v>14193</v>
      </c>
      <c r="F6348" s="211" t="s">
        <v>2785</v>
      </c>
      <c r="G6348" s="119" t="s">
        <v>14194</v>
      </c>
      <c r="H6348" s="121" t="s">
        <v>256</v>
      </c>
      <c r="I6348" s="119" t="s">
        <v>196</v>
      </c>
      <c r="J6348" s="121" t="s">
        <v>196</v>
      </c>
      <c r="K6348" s="120" t="s">
        <v>65</v>
      </c>
      <c r="L6348" s="131" t="s">
        <v>32</v>
      </c>
      <c r="M6348" s="120" t="s">
        <v>78</v>
      </c>
      <c r="N6348" s="157"/>
      <c r="O6348" s="157"/>
      <c r="P6348" s="124">
        <f t="shared" si="277"/>
        <v>0</v>
      </c>
      <c r="Q6348" s="124"/>
      <c r="R6348" s="124"/>
      <c r="S6348" s="121"/>
      <c r="U6348" s="116"/>
      <c r="V6348" s="116"/>
      <c r="W6348" s="116"/>
      <c r="X6348" s="116"/>
      <c r="Y6348" s="116" t="s">
        <v>993</v>
      </c>
    </row>
    <row r="6349" spans="1:25">
      <c r="A6349" s="116">
        <v>6349</v>
      </c>
      <c r="B6349" s="129">
        <v>44236</v>
      </c>
      <c r="C6349" s="118">
        <f t="shared" si="276"/>
        <v>2</v>
      </c>
      <c r="D6349" s="120" t="s">
        <v>25</v>
      </c>
      <c r="E6349" s="120" t="s">
        <v>14195</v>
      </c>
      <c r="F6349" s="211" t="s">
        <v>240</v>
      </c>
      <c r="G6349" s="119" t="s">
        <v>14196</v>
      </c>
      <c r="H6349" s="121" t="s">
        <v>41</v>
      </c>
      <c r="I6349" s="119" t="s">
        <v>30</v>
      </c>
      <c r="J6349" s="121" t="s">
        <v>7216</v>
      </c>
      <c r="K6349" s="120" t="s">
        <v>65</v>
      </c>
      <c r="L6349" s="131" t="s">
        <v>32</v>
      </c>
      <c r="M6349" s="120" t="s">
        <v>78</v>
      </c>
      <c r="P6349" s="124">
        <f t="shared" si="277"/>
        <v>0</v>
      </c>
    </row>
    <row r="6350" spans="1:25">
      <c r="A6350" s="116">
        <v>6350</v>
      </c>
      <c r="B6350" s="129">
        <v>44236</v>
      </c>
      <c r="C6350" s="118">
        <f t="shared" si="276"/>
        <v>2</v>
      </c>
      <c r="D6350" s="120" t="s">
        <v>25</v>
      </c>
      <c r="E6350" s="120" t="s">
        <v>14197</v>
      </c>
      <c r="F6350" s="211" t="s">
        <v>14198</v>
      </c>
      <c r="G6350" s="119" t="s">
        <v>14199</v>
      </c>
      <c r="H6350" s="121" t="s">
        <v>41</v>
      </c>
      <c r="I6350" s="119" t="s">
        <v>30</v>
      </c>
      <c r="J6350" s="121" t="s">
        <v>87</v>
      </c>
      <c r="K6350" s="120" t="s">
        <v>65</v>
      </c>
      <c r="L6350" s="131" t="s">
        <v>32</v>
      </c>
      <c r="M6350" s="120" t="s">
        <v>33</v>
      </c>
      <c r="N6350" s="131">
        <v>44245</v>
      </c>
      <c r="O6350" s="131">
        <v>44581</v>
      </c>
      <c r="P6350" s="124">
        <f t="shared" si="277"/>
        <v>1</v>
      </c>
      <c r="Q6350" s="118">
        <v>4</v>
      </c>
      <c r="R6350" s="124">
        <f ca="1">TODAY()-O6350</f>
        <v>97</v>
      </c>
    </row>
    <row r="6351" spans="1:25">
      <c r="A6351" s="116">
        <v>6351</v>
      </c>
      <c r="B6351" s="129">
        <v>44237</v>
      </c>
      <c r="C6351" s="118">
        <f t="shared" si="276"/>
        <v>2</v>
      </c>
      <c r="D6351" s="121" t="s">
        <v>25</v>
      </c>
      <c r="E6351" s="140" t="s">
        <v>14200</v>
      </c>
      <c r="F6351" s="211" t="s">
        <v>14201</v>
      </c>
      <c r="G6351" s="182" t="s">
        <v>14202</v>
      </c>
      <c r="H6351" s="140" t="s">
        <v>29</v>
      </c>
      <c r="I6351" s="119" t="s">
        <v>42</v>
      </c>
      <c r="J6351" s="140" t="s">
        <v>43</v>
      </c>
      <c r="K6351" s="120" t="s">
        <v>65</v>
      </c>
      <c r="L6351" s="131" t="s">
        <v>32</v>
      </c>
      <c r="M6351" s="140" t="s">
        <v>33</v>
      </c>
      <c r="N6351" s="193">
        <v>43320</v>
      </c>
      <c r="O6351" s="193">
        <v>44581</v>
      </c>
      <c r="P6351" s="124">
        <f t="shared" si="277"/>
        <v>1</v>
      </c>
      <c r="Q6351" s="142">
        <v>6</v>
      </c>
      <c r="R6351" s="118">
        <f ca="1">TODAY()-O6351</f>
        <v>97</v>
      </c>
      <c r="S6351" s="140" t="s">
        <v>55</v>
      </c>
      <c r="T6351" s="142"/>
      <c r="U6351" s="142"/>
      <c r="V6351" s="142"/>
      <c r="W6351" s="142"/>
      <c r="X6351" s="142" t="s">
        <v>450</v>
      </c>
      <c r="Y6351" s="142" t="s">
        <v>451</v>
      </c>
    </row>
    <row r="6352" spans="1:25">
      <c r="A6352" s="116">
        <v>6352</v>
      </c>
      <c r="B6352" s="129">
        <v>44237</v>
      </c>
      <c r="C6352" s="118">
        <f t="shared" si="276"/>
        <v>2</v>
      </c>
      <c r="D6352" s="121" t="s">
        <v>25</v>
      </c>
      <c r="E6352" s="140" t="s">
        <v>14203</v>
      </c>
      <c r="F6352" s="211" t="s">
        <v>5655</v>
      </c>
      <c r="G6352" s="182" t="s">
        <v>100</v>
      </c>
      <c r="H6352" s="140" t="s">
        <v>101</v>
      </c>
      <c r="I6352" s="119" t="s">
        <v>42</v>
      </c>
      <c r="J6352" s="121" t="s">
        <v>72</v>
      </c>
      <c r="K6352" s="120" t="s">
        <v>65</v>
      </c>
      <c r="L6352" s="131" t="s">
        <v>32</v>
      </c>
      <c r="M6352" s="140" t="s">
        <v>33</v>
      </c>
      <c r="N6352" s="193">
        <v>43624</v>
      </c>
      <c r="O6352" s="193">
        <v>44581</v>
      </c>
      <c r="P6352" s="124">
        <f t="shared" si="277"/>
        <v>1</v>
      </c>
      <c r="Q6352" s="142">
        <v>4</v>
      </c>
      <c r="R6352" s="118">
        <f ca="1">TODAY()-O6352</f>
        <v>97</v>
      </c>
      <c r="S6352" s="140"/>
      <c r="T6352" s="142"/>
      <c r="U6352" s="142"/>
      <c r="V6352" s="142"/>
      <c r="W6352" s="142"/>
      <c r="X6352" s="142" t="s">
        <v>450</v>
      </c>
      <c r="Y6352" s="142" t="s">
        <v>451</v>
      </c>
    </row>
    <row r="6353" spans="1:25">
      <c r="A6353" s="116">
        <v>6353</v>
      </c>
      <c r="B6353" s="129">
        <v>44237</v>
      </c>
      <c r="C6353" s="118">
        <f t="shared" si="276"/>
        <v>2</v>
      </c>
      <c r="D6353" s="121" t="s">
        <v>25</v>
      </c>
      <c r="E6353" s="140" t="s">
        <v>14204</v>
      </c>
      <c r="F6353" s="211" t="s">
        <v>544</v>
      </c>
      <c r="G6353" s="182" t="s">
        <v>4033</v>
      </c>
      <c r="H6353" s="140" t="s">
        <v>41</v>
      </c>
      <c r="I6353" s="119" t="s">
        <v>42</v>
      </c>
      <c r="J6353" s="121" t="s">
        <v>72</v>
      </c>
      <c r="K6353" s="120" t="s">
        <v>65</v>
      </c>
      <c r="L6353" s="131" t="s">
        <v>32</v>
      </c>
      <c r="M6353" s="140" t="s">
        <v>33</v>
      </c>
      <c r="N6353" s="193">
        <v>43691</v>
      </c>
      <c r="O6353" s="193">
        <v>44321</v>
      </c>
      <c r="P6353" s="124">
        <f t="shared" si="277"/>
        <v>5</v>
      </c>
      <c r="Q6353" s="142">
        <v>6</v>
      </c>
      <c r="R6353" s="118">
        <f ca="1">TODAY()-O6353</f>
        <v>357</v>
      </c>
      <c r="S6353" s="140" t="s">
        <v>92</v>
      </c>
      <c r="T6353" s="142"/>
      <c r="U6353" s="142"/>
      <c r="V6353" s="142"/>
      <c r="W6353" s="142"/>
      <c r="X6353" s="142" t="s">
        <v>450</v>
      </c>
      <c r="Y6353" s="136" t="s">
        <v>14205</v>
      </c>
    </row>
    <row r="6354" spans="1:25">
      <c r="A6354" s="116">
        <v>6354</v>
      </c>
      <c r="B6354" s="129">
        <v>44237</v>
      </c>
      <c r="C6354" s="118">
        <f t="shared" si="276"/>
        <v>2</v>
      </c>
      <c r="D6354" s="121" t="s">
        <v>25</v>
      </c>
      <c r="E6354" s="121" t="s">
        <v>14206</v>
      </c>
      <c r="F6354" s="211" t="s">
        <v>228</v>
      </c>
      <c r="G6354" s="119" t="s">
        <v>14207</v>
      </c>
      <c r="H6354" s="121" t="s">
        <v>41</v>
      </c>
      <c r="I6354" s="119" t="s">
        <v>42</v>
      </c>
      <c r="K6354" s="120" t="s">
        <v>65</v>
      </c>
      <c r="L6354" s="131" t="s">
        <v>32</v>
      </c>
      <c r="M6354" s="121" t="s">
        <v>33</v>
      </c>
      <c r="N6354" s="157">
        <v>44238</v>
      </c>
      <c r="O6354" s="157"/>
      <c r="P6354" s="124">
        <f t="shared" si="277"/>
        <v>0</v>
      </c>
      <c r="Q6354" s="124"/>
      <c r="R6354" s="118">
        <f ca="1">TODAY()-N6354</f>
        <v>440</v>
      </c>
      <c r="S6354" s="121"/>
      <c r="U6354" s="116"/>
      <c r="V6354" s="116"/>
      <c r="W6354" s="116"/>
      <c r="X6354" s="136"/>
      <c r="Y6354" s="136" t="s">
        <v>14208</v>
      </c>
    </row>
    <row r="6355" spans="1:25">
      <c r="A6355" s="116">
        <v>6355</v>
      </c>
      <c r="B6355" s="129">
        <v>44238</v>
      </c>
      <c r="C6355" s="118">
        <f t="shared" si="276"/>
        <v>2</v>
      </c>
      <c r="D6355" s="119" t="s">
        <v>25</v>
      </c>
      <c r="E6355" s="120" t="s">
        <v>14209</v>
      </c>
      <c r="F6355" s="211" t="s">
        <v>133</v>
      </c>
      <c r="G6355" s="119" t="s">
        <v>14210</v>
      </c>
      <c r="H6355" s="121" t="s">
        <v>97</v>
      </c>
      <c r="I6355" s="119" t="s">
        <v>30</v>
      </c>
      <c r="J6355" s="121" t="s">
        <v>77</v>
      </c>
      <c r="K6355" s="120" t="s">
        <v>65</v>
      </c>
      <c r="L6355" s="131" t="s">
        <v>32</v>
      </c>
      <c r="M6355" s="121" t="s">
        <v>78</v>
      </c>
      <c r="P6355" s="124">
        <f t="shared" si="277"/>
        <v>0</v>
      </c>
    </row>
    <row r="6356" spans="1:25">
      <c r="A6356" s="116">
        <v>6356</v>
      </c>
      <c r="B6356" s="129">
        <v>44238</v>
      </c>
      <c r="C6356" s="118">
        <f t="shared" si="276"/>
        <v>2</v>
      </c>
      <c r="D6356" s="119" t="s">
        <v>25</v>
      </c>
      <c r="E6356" s="130" t="s">
        <v>14211</v>
      </c>
      <c r="F6356" s="211" t="s">
        <v>14212</v>
      </c>
      <c r="G6356" s="130" t="s">
        <v>14213</v>
      </c>
      <c r="H6356" s="119" t="s">
        <v>344</v>
      </c>
      <c r="I6356" s="121" t="s">
        <v>42</v>
      </c>
      <c r="J6356" s="121" t="s">
        <v>43</v>
      </c>
      <c r="K6356" s="120" t="s">
        <v>65</v>
      </c>
      <c r="L6356" s="131" t="s">
        <v>32</v>
      </c>
      <c r="M6356" s="119" t="s">
        <v>78</v>
      </c>
      <c r="N6356" s="233"/>
      <c r="P6356" s="124">
        <f t="shared" si="277"/>
        <v>0</v>
      </c>
      <c r="S6356" s="130"/>
      <c r="Y6356" s="134"/>
    </row>
    <row r="6357" spans="1:25">
      <c r="A6357" s="116">
        <v>6357</v>
      </c>
      <c r="B6357" s="117">
        <v>44532</v>
      </c>
      <c r="C6357" s="118">
        <f t="shared" si="276"/>
        <v>12</v>
      </c>
      <c r="D6357" s="120" t="s">
        <v>252</v>
      </c>
      <c r="E6357" s="120" t="s">
        <v>14214</v>
      </c>
      <c r="F6357" s="211" t="s">
        <v>6374</v>
      </c>
      <c r="G6357" s="119" t="s">
        <v>14215</v>
      </c>
      <c r="H6357" s="121" t="s">
        <v>192</v>
      </c>
      <c r="I6357" s="121" t="s">
        <v>30</v>
      </c>
      <c r="J6357" s="121" t="s">
        <v>7142</v>
      </c>
      <c r="K6357" s="120" t="s">
        <v>65</v>
      </c>
      <c r="L6357" s="131" t="s">
        <v>32</v>
      </c>
      <c r="M6357" s="130" t="s">
        <v>78</v>
      </c>
      <c r="P6357" s="124">
        <f t="shared" si="277"/>
        <v>0</v>
      </c>
    </row>
    <row r="6358" spans="1:25">
      <c r="A6358" s="116">
        <v>6358</v>
      </c>
      <c r="B6358" s="129">
        <v>44238</v>
      </c>
      <c r="C6358" s="118">
        <f t="shared" si="276"/>
        <v>2</v>
      </c>
      <c r="D6358" s="119" t="s">
        <v>25</v>
      </c>
      <c r="E6358" s="120" t="s">
        <v>14216</v>
      </c>
      <c r="F6358" s="211" t="s">
        <v>133</v>
      </c>
      <c r="G6358" s="119" t="s">
        <v>10225</v>
      </c>
      <c r="H6358" s="121" t="s">
        <v>29</v>
      </c>
      <c r="I6358" s="119" t="s">
        <v>30</v>
      </c>
      <c r="J6358" s="121" t="s">
        <v>529</v>
      </c>
      <c r="K6358" s="120" t="s">
        <v>65</v>
      </c>
      <c r="L6358" s="131" t="s">
        <v>32</v>
      </c>
      <c r="M6358" s="119" t="s">
        <v>4990</v>
      </c>
      <c r="N6358" s="131">
        <v>44243</v>
      </c>
      <c r="O6358" s="131">
        <v>44299</v>
      </c>
      <c r="P6358" s="124">
        <f t="shared" si="277"/>
        <v>4</v>
      </c>
      <c r="Q6358" s="118">
        <v>2</v>
      </c>
      <c r="R6358" s="124">
        <f ca="1">TODAY()-O6358</f>
        <v>379</v>
      </c>
    </row>
    <row r="6359" spans="1:25">
      <c r="A6359" s="116">
        <v>6359</v>
      </c>
      <c r="B6359" s="129">
        <v>44238</v>
      </c>
      <c r="C6359" s="118">
        <f t="shared" si="276"/>
        <v>2</v>
      </c>
      <c r="D6359" s="119" t="s">
        <v>25</v>
      </c>
      <c r="E6359" s="120" t="s">
        <v>14217</v>
      </c>
      <c r="F6359" s="211" t="s">
        <v>228</v>
      </c>
      <c r="G6359" s="121" t="s">
        <v>14218</v>
      </c>
      <c r="H6359" s="121" t="s">
        <v>41</v>
      </c>
      <c r="I6359" s="119" t="s">
        <v>42</v>
      </c>
      <c r="J6359" s="121" t="s">
        <v>72</v>
      </c>
      <c r="K6359" s="120" t="s">
        <v>65</v>
      </c>
      <c r="L6359" s="131" t="s">
        <v>32</v>
      </c>
      <c r="M6359" s="119" t="s">
        <v>4990</v>
      </c>
      <c r="N6359" s="131">
        <v>44243</v>
      </c>
      <c r="P6359" s="124">
        <f t="shared" si="277"/>
        <v>0</v>
      </c>
      <c r="R6359" s="118">
        <f ca="1">TODAY()-N6359</f>
        <v>435</v>
      </c>
    </row>
    <row r="6360" spans="1:25">
      <c r="A6360" s="116">
        <v>6360</v>
      </c>
      <c r="B6360" s="129">
        <v>44239</v>
      </c>
      <c r="C6360" s="118">
        <f t="shared" si="276"/>
        <v>2</v>
      </c>
      <c r="D6360" s="119" t="s">
        <v>25</v>
      </c>
      <c r="E6360" s="120" t="s">
        <v>14219</v>
      </c>
      <c r="F6360" s="211" t="s">
        <v>14220</v>
      </c>
      <c r="G6360" s="119" t="s">
        <v>14220</v>
      </c>
      <c r="H6360" s="121" t="s">
        <v>177</v>
      </c>
      <c r="I6360" s="119" t="s">
        <v>30</v>
      </c>
      <c r="J6360" s="121" t="s">
        <v>77</v>
      </c>
      <c r="K6360" s="120" t="s">
        <v>65</v>
      </c>
      <c r="L6360" s="131" t="s">
        <v>32</v>
      </c>
      <c r="M6360" s="119" t="s">
        <v>4990</v>
      </c>
      <c r="N6360" s="131">
        <v>44243</v>
      </c>
      <c r="P6360" s="124">
        <f t="shared" si="277"/>
        <v>0</v>
      </c>
      <c r="R6360" s="133">
        <f ca="1">TODAY()-N6360</f>
        <v>435</v>
      </c>
    </row>
    <row r="6361" spans="1:25">
      <c r="A6361" s="116">
        <v>6361</v>
      </c>
      <c r="B6361" s="129">
        <v>44239</v>
      </c>
      <c r="C6361" s="118">
        <f t="shared" si="276"/>
        <v>2</v>
      </c>
      <c r="D6361" s="119" t="s">
        <v>25</v>
      </c>
      <c r="E6361" s="120" t="s">
        <v>14221</v>
      </c>
      <c r="F6361" s="211" t="s">
        <v>14222</v>
      </c>
      <c r="G6361" s="119" t="s">
        <v>14223</v>
      </c>
      <c r="H6361" s="121" t="s">
        <v>140</v>
      </c>
      <c r="I6361" s="121" t="s">
        <v>30</v>
      </c>
      <c r="J6361" s="121" t="s">
        <v>5018</v>
      </c>
      <c r="K6361" s="120" t="s">
        <v>65</v>
      </c>
      <c r="L6361" s="131" t="s">
        <v>32</v>
      </c>
      <c r="M6361" s="119" t="s">
        <v>4990</v>
      </c>
      <c r="N6361" s="131">
        <v>44243</v>
      </c>
      <c r="P6361" s="124">
        <f t="shared" si="277"/>
        <v>0</v>
      </c>
      <c r="R6361" s="118">
        <f ca="1">TODAY()-N6361</f>
        <v>435</v>
      </c>
    </row>
    <row r="6362" spans="1:25" ht="27.6">
      <c r="A6362" s="116">
        <v>6362</v>
      </c>
      <c r="B6362" s="129">
        <v>44239</v>
      </c>
      <c r="C6362" s="118">
        <f t="shared" si="276"/>
        <v>2</v>
      </c>
      <c r="D6362" s="119" t="s">
        <v>25</v>
      </c>
      <c r="E6362" s="120" t="s">
        <v>14224</v>
      </c>
      <c r="F6362" s="211" t="s">
        <v>14225</v>
      </c>
      <c r="G6362" s="119" t="s">
        <v>14226</v>
      </c>
      <c r="H6362" s="121" t="s">
        <v>344</v>
      </c>
      <c r="I6362" s="182" t="s">
        <v>42</v>
      </c>
      <c r="J6362" s="121" t="s">
        <v>478</v>
      </c>
      <c r="K6362" s="120" t="s">
        <v>65</v>
      </c>
      <c r="L6362" s="131" t="s">
        <v>32</v>
      </c>
      <c r="M6362" s="119" t="s">
        <v>4990</v>
      </c>
      <c r="N6362" s="131">
        <v>44243</v>
      </c>
      <c r="P6362" s="124">
        <f t="shared" si="277"/>
        <v>0</v>
      </c>
      <c r="R6362" s="118">
        <f ca="1">TODAY()-N6362</f>
        <v>435</v>
      </c>
      <c r="S6362" s="120" t="s">
        <v>724</v>
      </c>
      <c r="T6362" s="126">
        <v>44243</v>
      </c>
    </row>
    <row r="6363" spans="1:25" ht="27.6">
      <c r="A6363" s="116">
        <v>6363</v>
      </c>
      <c r="B6363" s="129">
        <v>44532</v>
      </c>
      <c r="C6363" s="118">
        <f t="shared" si="276"/>
        <v>12</v>
      </c>
      <c r="D6363" s="120" t="s">
        <v>25</v>
      </c>
      <c r="E6363" s="120" t="s">
        <v>14227</v>
      </c>
      <c r="F6363" s="211" t="s">
        <v>14228</v>
      </c>
      <c r="G6363" s="119" t="s">
        <v>14229</v>
      </c>
      <c r="H6363" s="121" t="s">
        <v>53</v>
      </c>
      <c r="I6363" s="119" t="s">
        <v>30</v>
      </c>
      <c r="J6363" s="121" t="s">
        <v>3886</v>
      </c>
      <c r="K6363" s="120" t="s">
        <v>40503</v>
      </c>
      <c r="L6363" s="131" t="s">
        <v>32</v>
      </c>
      <c r="M6363" s="130" t="s">
        <v>33</v>
      </c>
      <c r="N6363" s="131">
        <v>44284</v>
      </c>
      <c r="O6363" s="131">
        <v>44532</v>
      </c>
      <c r="P6363" s="124">
        <f t="shared" si="277"/>
        <v>12</v>
      </c>
      <c r="Q6363" s="118">
        <v>3</v>
      </c>
      <c r="S6363" s="120" t="s">
        <v>34</v>
      </c>
      <c r="T6363" s="126">
        <v>44287</v>
      </c>
    </row>
    <row r="6364" spans="1:25">
      <c r="A6364" s="116">
        <v>6364</v>
      </c>
      <c r="B6364" s="129">
        <v>44243</v>
      </c>
      <c r="C6364" s="118">
        <f t="shared" si="276"/>
        <v>2</v>
      </c>
      <c r="D6364" s="120" t="s">
        <v>25</v>
      </c>
      <c r="E6364" s="120" t="s">
        <v>14230</v>
      </c>
      <c r="F6364" s="211" t="s">
        <v>3175</v>
      </c>
      <c r="G6364" s="119" t="s">
        <v>14231</v>
      </c>
      <c r="H6364" s="121" t="s">
        <v>76</v>
      </c>
      <c r="I6364" s="121" t="s">
        <v>196</v>
      </c>
      <c r="J6364" s="121" t="s">
        <v>375</v>
      </c>
      <c r="K6364" s="120" t="s">
        <v>65</v>
      </c>
      <c r="L6364" s="131" t="s">
        <v>32</v>
      </c>
      <c r="M6364" s="130" t="s">
        <v>78</v>
      </c>
      <c r="P6364" s="124">
        <f t="shared" si="277"/>
        <v>0</v>
      </c>
    </row>
    <row r="6365" spans="1:25">
      <c r="A6365" s="116">
        <v>6365</v>
      </c>
      <c r="B6365" s="129">
        <v>44243</v>
      </c>
      <c r="C6365" s="118">
        <f t="shared" si="276"/>
        <v>2</v>
      </c>
      <c r="D6365" s="120" t="s">
        <v>25</v>
      </c>
      <c r="E6365" s="120" t="s">
        <v>14232</v>
      </c>
      <c r="F6365" s="211" t="s">
        <v>14233</v>
      </c>
      <c r="G6365" s="119" t="s">
        <v>805</v>
      </c>
      <c r="H6365" s="121" t="s">
        <v>76</v>
      </c>
      <c r="I6365" s="145" t="s">
        <v>196</v>
      </c>
      <c r="J6365" s="121" t="s">
        <v>196</v>
      </c>
      <c r="K6365" s="120" t="s">
        <v>65</v>
      </c>
      <c r="L6365" s="131" t="s">
        <v>32</v>
      </c>
      <c r="M6365" s="130" t="s">
        <v>33</v>
      </c>
      <c r="N6365" s="131">
        <v>44581</v>
      </c>
      <c r="O6365" s="131">
        <v>44581</v>
      </c>
      <c r="P6365" s="124">
        <f t="shared" si="277"/>
        <v>1</v>
      </c>
    </row>
    <row r="6366" spans="1:25" ht="27.6">
      <c r="A6366" s="116">
        <v>6366</v>
      </c>
      <c r="B6366" s="117">
        <v>44532</v>
      </c>
      <c r="D6366" s="120" t="s">
        <v>252</v>
      </c>
      <c r="E6366" s="120" t="s">
        <v>14234</v>
      </c>
      <c r="F6366" s="212" t="s">
        <v>14235</v>
      </c>
      <c r="G6366" s="119" t="s">
        <v>14236</v>
      </c>
      <c r="H6366" s="121" t="s">
        <v>76</v>
      </c>
      <c r="I6366" s="121" t="s">
        <v>30</v>
      </c>
      <c r="J6366" s="121" t="s">
        <v>77</v>
      </c>
      <c r="K6366" s="121" t="s">
        <v>65</v>
      </c>
      <c r="L6366" s="157" t="s">
        <v>32</v>
      </c>
      <c r="M6366" s="130" t="s">
        <v>78</v>
      </c>
    </row>
    <row r="6367" spans="1:25">
      <c r="A6367" s="116">
        <v>6367</v>
      </c>
      <c r="B6367" s="129">
        <v>44243</v>
      </c>
      <c r="C6367" s="118">
        <f t="shared" ref="C6367:C6398" si="278">IF(B6367&lt;&gt;0,MONTH(B6367),0)</f>
        <v>2</v>
      </c>
      <c r="D6367" s="120" t="s">
        <v>25</v>
      </c>
      <c r="E6367" s="120" t="s">
        <v>14237</v>
      </c>
      <c r="F6367" s="211" t="s">
        <v>3926</v>
      </c>
      <c r="G6367" s="119" t="s">
        <v>805</v>
      </c>
      <c r="H6367" s="121" t="s">
        <v>76</v>
      </c>
      <c r="I6367" s="121" t="s">
        <v>196</v>
      </c>
      <c r="J6367" s="121" t="s">
        <v>375</v>
      </c>
      <c r="K6367" s="120" t="s">
        <v>65</v>
      </c>
      <c r="L6367" s="131" t="s">
        <v>32</v>
      </c>
      <c r="M6367" s="130" t="s">
        <v>33</v>
      </c>
      <c r="N6367" s="131">
        <v>44244</v>
      </c>
      <c r="O6367" s="131">
        <v>44581</v>
      </c>
      <c r="P6367" s="124">
        <f t="shared" ref="P6367:P6398" si="279">IF(O6367&lt;&gt;0,MONTH(O6367),0)</f>
        <v>1</v>
      </c>
      <c r="R6367" s="124">
        <f ca="1">TODAY()-O6367</f>
        <v>97</v>
      </c>
    </row>
    <row r="6368" spans="1:25">
      <c r="A6368" s="116">
        <v>6368</v>
      </c>
      <c r="B6368" s="129">
        <v>44244</v>
      </c>
      <c r="C6368" s="118">
        <f t="shared" si="278"/>
        <v>2</v>
      </c>
      <c r="D6368" s="119" t="s">
        <v>25</v>
      </c>
      <c r="E6368" s="120" t="s">
        <v>14238</v>
      </c>
      <c r="F6368" s="211" t="s">
        <v>14239</v>
      </c>
      <c r="G6368" s="121" t="s">
        <v>14240</v>
      </c>
      <c r="H6368" s="121" t="s">
        <v>48</v>
      </c>
      <c r="I6368" s="119" t="s">
        <v>30</v>
      </c>
      <c r="J6368" s="121" t="s">
        <v>9820</v>
      </c>
      <c r="K6368" s="120" t="s">
        <v>65</v>
      </c>
      <c r="L6368" s="131" t="s">
        <v>32</v>
      </c>
      <c r="M6368" s="121" t="s">
        <v>4990</v>
      </c>
      <c r="N6368" s="131">
        <v>44245</v>
      </c>
      <c r="O6368" s="131">
        <v>44356</v>
      </c>
      <c r="P6368" s="124">
        <f t="shared" si="279"/>
        <v>6</v>
      </c>
      <c r="Q6368" s="118">
        <v>4</v>
      </c>
      <c r="R6368" s="118">
        <f ca="1">TODAY()-O6368</f>
        <v>322</v>
      </c>
    </row>
    <row r="6369" spans="1:20">
      <c r="A6369" s="116">
        <v>6369</v>
      </c>
      <c r="B6369" s="129">
        <v>44246</v>
      </c>
      <c r="C6369" s="118">
        <f t="shared" si="278"/>
        <v>2</v>
      </c>
      <c r="D6369" s="120" t="s">
        <v>252</v>
      </c>
      <c r="E6369" s="120" t="s">
        <v>14241</v>
      </c>
      <c r="F6369" s="211" t="s">
        <v>3</v>
      </c>
      <c r="G6369" s="130" t="s">
        <v>14242</v>
      </c>
      <c r="H6369" s="121" t="s">
        <v>48</v>
      </c>
      <c r="I6369" s="119" t="s">
        <v>42</v>
      </c>
      <c r="J6369" s="121" t="s">
        <v>43</v>
      </c>
      <c r="K6369" s="120" t="s">
        <v>65</v>
      </c>
      <c r="L6369" s="131" t="s">
        <v>32</v>
      </c>
      <c r="M6369" s="120" t="s">
        <v>466</v>
      </c>
      <c r="P6369" s="124">
        <f t="shared" si="279"/>
        <v>0</v>
      </c>
    </row>
    <row r="6370" spans="1:20">
      <c r="A6370" s="116">
        <v>6370</v>
      </c>
      <c r="B6370" s="129">
        <v>44246</v>
      </c>
      <c r="C6370" s="118">
        <f t="shared" si="278"/>
        <v>2</v>
      </c>
      <c r="D6370" s="120" t="s">
        <v>252</v>
      </c>
      <c r="E6370" s="120" t="s">
        <v>14243</v>
      </c>
      <c r="F6370" s="211" t="s">
        <v>14244</v>
      </c>
      <c r="G6370" s="119" t="s">
        <v>14245</v>
      </c>
      <c r="H6370" s="121" t="s">
        <v>53</v>
      </c>
      <c r="I6370" s="119" t="s">
        <v>42</v>
      </c>
      <c r="J6370" s="121" t="s">
        <v>43</v>
      </c>
      <c r="K6370" s="120" t="s">
        <v>65</v>
      </c>
      <c r="L6370" s="131" t="s">
        <v>32</v>
      </c>
      <c r="M6370" s="120" t="s">
        <v>466</v>
      </c>
      <c r="P6370" s="124">
        <f t="shared" si="279"/>
        <v>0</v>
      </c>
    </row>
    <row r="6371" spans="1:20">
      <c r="A6371" s="116">
        <v>6371</v>
      </c>
      <c r="B6371" s="129">
        <v>44246</v>
      </c>
      <c r="C6371" s="118">
        <f t="shared" si="278"/>
        <v>2</v>
      </c>
      <c r="D6371" s="120" t="s">
        <v>252</v>
      </c>
      <c r="E6371" s="120" t="s">
        <v>14246</v>
      </c>
      <c r="F6371" s="211" t="s">
        <v>473</v>
      </c>
      <c r="G6371" s="119" t="s">
        <v>3287</v>
      </c>
      <c r="H6371" s="121" t="s">
        <v>97</v>
      </c>
      <c r="I6371" s="119" t="s">
        <v>42</v>
      </c>
      <c r="J6371" s="121" t="s">
        <v>43</v>
      </c>
      <c r="K6371" s="120" t="s">
        <v>65</v>
      </c>
      <c r="L6371" s="131" t="s">
        <v>32</v>
      </c>
      <c r="M6371" s="120" t="s">
        <v>78</v>
      </c>
      <c r="P6371" s="124">
        <f t="shared" si="279"/>
        <v>0</v>
      </c>
    </row>
    <row r="6372" spans="1:20">
      <c r="A6372" s="116">
        <v>6372</v>
      </c>
      <c r="B6372" s="129">
        <v>44246</v>
      </c>
      <c r="C6372" s="118">
        <f t="shared" si="278"/>
        <v>2</v>
      </c>
      <c r="D6372" s="120" t="s">
        <v>252</v>
      </c>
      <c r="E6372" s="120" t="s">
        <v>14247</v>
      </c>
      <c r="F6372" s="211" t="s">
        <v>14248</v>
      </c>
      <c r="G6372" s="119" t="s">
        <v>14249</v>
      </c>
      <c r="H6372" s="121" t="s">
        <v>41</v>
      </c>
      <c r="I6372" s="119" t="s">
        <v>42</v>
      </c>
      <c r="J6372" s="121" t="s">
        <v>43</v>
      </c>
      <c r="K6372" s="120" t="s">
        <v>65</v>
      </c>
      <c r="L6372" s="131" t="s">
        <v>32</v>
      </c>
      <c r="M6372" s="120" t="s">
        <v>78</v>
      </c>
      <c r="P6372" s="124">
        <f t="shared" si="279"/>
        <v>0</v>
      </c>
    </row>
    <row r="6373" spans="1:20">
      <c r="A6373" s="116">
        <v>6373</v>
      </c>
      <c r="B6373" s="129">
        <v>44246</v>
      </c>
      <c r="C6373" s="118">
        <f t="shared" si="278"/>
        <v>2</v>
      </c>
      <c r="D6373" s="120" t="s">
        <v>252</v>
      </c>
      <c r="E6373" s="120" t="s">
        <v>14250</v>
      </c>
      <c r="F6373" s="211" t="s">
        <v>228</v>
      </c>
      <c r="G6373" s="119" t="s">
        <v>14251</v>
      </c>
      <c r="H6373" s="121" t="s">
        <v>41</v>
      </c>
      <c r="I6373" s="119" t="s">
        <v>42</v>
      </c>
      <c r="J6373" s="121" t="s">
        <v>43</v>
      </c>
      <c r="K6373" s="120" t="s">
        <v>65</v>
      </c>
      <c r="L6373" s="131" t="s">
        <v>32</v>
      </c>
      <c r="M6373" s="120" t="s">
        <v>466</v>
      </c>
      <c r="P6373" s="124">
        <f t="shared" si="279"/>
        <v>0</v>
      </c>
    </row>
    <row r="6374" spans="1:20">
      <c r="A6374" s="116">
        <v>6374</v>
      </c>
      <c r="B6374" s="129">
        <v>44246</v>
      </c>
      <c r="C6374" s="118">
        <f t="shared" si="278"/>
        <v>2</v>
      </c>
      <c r="D6374" s="120" t="s">
        <v>252</v>
      </c>
      <c r="E6374" s="120" t="s">
        <v>14252</v>
      </c>
      <c r="F6374" s="211" t="s">
        <v>14253</v>
      </c>
      <c r="G6374" s="130" t="s">
        <v>14254</v>
      </c>
      <c r="H6374" s="121" t="s">
        <v>53</v>
      </c>
      <c r="I6374" s="119" t="s">
        <v>42</v>
      </c>
      <c r="J6374" s="121" t="s">
        <v>43</v>
      </c>
      <c r="K6374" s="120" t="s">
        <v>65</v>
      </c>
      <c r="L6374" s="131" t="s">
        <v>32</v>
      </c>
      <c r="M6374" s="120" t="s">
        <v>466</v>
      </c>
      <c r="P6374" s="124">
        <f t="shared" si="279"/>
        <v>0</v>
      </c>
    </row>
    <row r="6375" spans="1:20">
      <c r="A6375" s="116">
        <v>6375</v>
      </c>
      <c r="B6375" s="129">
        <v>44246</v>
      </c>
      <c r="C6375" s="118">
        <f t="shared" si="278"/>
        <v>2</v>
      </c>
      <c r="D6375" s="120" t="s">
        <v>252</v>
      </c>
      <c r="E6375" s="120" t="s">
        <v>14255</v>
      </c>
      <c r="F6375" s="211" t="s">
        <v>14256</v>
      </c>
      <c r="G6375" s="121" t="s">
        <v>14257</v>
      </c>
      <c r="H6375" s="121" t="s">
        <v>29</v>
      </c>
      <c r="I6375" s="119" t="s">
        <v>42</v>
      </c>
      <c r="J6375" s="121" t="s">
        <v>43</v>
      </c>
      <c r="K6375" s="120" t="s">
        <v>65</v>
      </c>
      <c r="L6375" s="131" t="s">
        <v>32</v>
      </c>
      <c r="M6375" s="120" t="s">
        <v>466</v>
      </c>
      <c r="P6375" s="124">
        <f t="shared" si="279"/>
        <v>0</v>
      </c>
    </row>
    <row r="6376" spans="1:20" ht="27.6">
      <c r="A6376" s="116">
        <v>6376</v>
      </c>
      <c r="B6376" s="129">
        <v>44246</v>
      </c>
      <c r="C6376" s="118">
        <f t="shared" si="278"/>
        <v>2</v>
      </c>
      <c r="D6376" s="120" t="s">
        <v>252</v>
      </c>
      <c r="E6376" s="120" t="s">
        <v>14258</v>
      </c>
      <c r="F6376" s="211" t="s">
        <v>14259</v>
      </c>
      <c r="G6376" s="119" t="s">
        <v>214</v>
      </c>
      <c r="H6376" s="121" t="s">
        <v>53</v>
      </c>
      <c r="I6376" s="119" t="s">
        <v>42</v>
      </c>
      <c r="J6376" s="121" t="s">
        <v>43</v>
      </c>
      <c r="K6376" s="120" t="s">
        <v>65</v>
      </c>
      <c r="L6376" s="131" t="s">
        <v>32</v>
      </c>
      <c r="M6376" s="120" t="s">
        <v>466</v>
      </c>
      <c r="P6376" s="124">
        <f t="shared" si="279"/>
        <v>0</v>
      </c>
    </row>
    <row r="6377" spans="1:20">
      <c r="A6377" s="116">
        <v>6377</v>
      </c>
      <c r="B6377" s="129">
        <v>44246</v>
      </c>
      <c r="C6377" s="118">
        <f t="shared" si="278"/>
        <v>2</v>
      </c>
      <c r="D6377" s="120" t="s">
        <v>252</v>
      </c>
      <c r="E6377" s="120" t="s">
        <v>14260</v>
      </c>
      <c r="F6377" s="211" t="s">
        <v>14261</v>
      </c>
      <c r="G6377" s="119" t="s">
        <v>220</v>
      </c>
      <c r="H6377" s="121" t="s">
        <v>53</v>
      </c>
      <c r="I6377" s="119" t="s">
        <v>42</v>
      </c>
      <c r="J6377" s="121" t="s">
        <v>43</v>
      </c>
      <c r="K6377" s="120" t="s">
        <v>65</v>
      </c>
      <c r="L6377" s="131" t="s">
        <v>32</v>
      </c>
      <c r="M6377" s="120" t="s">
        <v>466</v>
      </c>
      <c r="P6377" s="124">
        <f t="shared" si="279"/>
        <v>0</v>
      </c>
    </row>
    <row r="6378" spans="1:20">
      <c r="A6378" s="116">
        <v>6378</v>
      </c>
      <c r="B6378" s="129">
        <v>44246</v>
      </c>
      <c r="C6378" s="118">
        <f t="shared" si="278"/>
        <v>2</v>
      </c>
      <c r="D6378" s="120" t="s">
        <v>252</v>
      </c>
      <c r="E6378" s="120" t="s">
        <v>14262</v>
      </c>
      <c r="F6378" s="211" t="s">
        <v>1465</v>
      </c>
      <c r="G6378" s="119" t="s">
        <v>14263</v>
      </c>
      <c r="H6378" s="121" t="s">
        <v>53</v>
      </c>
      <c r="I6378" s="119" t="s">
        <v>42</v>
      </c>
      <c r="J6378" s="121" t="s">
        <v>43</v>
      </c>
      <c r="K6378" s="120" t="s">
        <v>65</v>
      </c>
      <c r="L6378" s="131" t="s">
        <v>32</v>
      </c>
      <c r="M6378" s="120" t="s">
        <v>466</v>
      </c>
      <c r="P6378" s="124">
        <f t="shared" si="279"/>
        <v>0</v>
      </c>
    </row>
    <row r="6379" spans="1:20">
      <c r="A6379" s="116">
        <v>6379</v>
      </c>
      <c r="B6379" s="129">
        <v>44246</v>
      </c>
      <c r="C6379" s="118">
        <f t="shared" si="278"/>
        <v>2</v>
      </c>
      <c r="D6379" s="120" t="s">
        <v>252</v>
      </c>
      <c r="E6379" s="120" t="s">
        <v>14264</v>
      </c>
      <c r="F6379" s="211" t="s">
        <v>14265</v>
      </c>
      <c r="G6379" s="119" t="s">
        <v>14266</v>
      </c>
      <c r="H6379" s="121" t="s">
        <v>41</v>
      </c>
      <c r="I6379" s="119" t="s">
        <v>42</v>
      </c>
      <c r="J6379" s="121" t="s">
        <v>43</v>
      </c>
      <c r="K6379" s="120" t="s">
        <v>65</v>
      </c>
      <c r="L6379" s="131" t="s">
        <v>32</v>
      </c>
      <c r="M6379" s="120" t="s">
        <v>33</v>
      </c>
      <c r="N6379" s="131">
        <v>44249</v>
      </c>
      <c r="O6379" s="131">
        <v>44602</v>
      </c>
      <c r="P6379" s="124">
        <f t="shared" si="279"/>
        <v>2</v>
      </c>
    </row>
    <row r="6380" spans="1:20" ht="27.6">
      <c r="A6380" s="116">
        <v>6380</v>
      </c>
      <c r="B6380" s="129">
        <v>44246</v>
      </c>
      <c r="C6380" s="118">
        <f t="shared" si="278"/>
        <v>2</v>
      </c>
      <c r="D6380" s="119" t="s">
        <v>25</v>
      </c>
      <c r="E6380" s="120" t="s">
        <v>14267</v>
      </c>
      <c r="F6380" s="211" t="s">
        <v>14268</v>
      </c>
      <c r="G6380" s="119" t="s">
        <v>14269</v>
      </c>
      <c r="H6380" s="121" t="s">
        <v>97</v>
      </c>
      <c r="I6380" s="119" t="s">
        <v>42</v>
      </c>
      <c r="J6380" s="121" t="s">
        <v>43</v>
      </c>
      <c r="K6380" s="120" t="s">
        <v>65</v>
      </c>
      <c r="L6380" s="131" t="s">
        <v>32</v>
      </c>
      <c r="M6380" s="120" t="s">
        <v>33</v>
      </c>
      <c r="N6380" s="131">
        <v>44368</v>
      </c>
      <c r="O6380" s="131">
        <v>44412</v>
      </c>
      <c r="P6380" s="124">
        <f t="shared" si="279"/>
        <v>8</v>
      </c>
      <c r="Q6380" s="118">
        <v>1</v>
      </c>
      <c r="R6380" s="118">
        <f ca="1">TODAY()-O6380</f>
        <v>266</v>
      </c>
    </row>
    <row r="6381" spans="1:20">
      <c r="A6381" s="116">
        <v>6381</v>
      </c>
      <c r="B6381" s="129">
        <v>44246</v>
      </c>
      <c r="C6381" s="118">
        <f t="shared" si="278"/>
        <v>2</v>
      </c>
      <c r="D6381" s="120" t="s">
        <v>252</v>
      </c>
      <c r="E6381" s="120" t="s">
        <v>14270</v>
      </c>
      <c r="F6381" s="211" t="s">
        <v>14271</v>
      </c>
      <c r="G6381" s="119" t="s">
        <v>1413</v>
      </c>
      <c r="H6381" s="121" t="s">
        <v>53</v>
      </c>
      <c r="I6381" s="119" t="s">
        <v>42</v>
      </c>
      <c r="J6381" s="121" t="s">
        <v>43</v>
      </c>
      <c r="K6381" s="120" t="s">
        <v>65</v>
      </c>
      <c r="L6381" s="131" t="s">
        <v>32</v>
      </c>
      <c r="M6381" s="120" t="s">
        <v>466</v>
      </c>
      <c r="P6381" s="124">
        <f t="shared" si="279"/>
        <v>0</v>
      </c>
    </row>
    <row r="6382" spans="1:20">
      <c r="A6382" s="116">
        <v>6382</v>
      </c>
      <c r="B6382" s="129">
        <v>44246</v>
      </c>
      <c r="C6382" s="118">
        <f t="shared" si="278"/>
        <v>2</v>
      </c>
      <c r="D6382" s="120" t="s">
        <v>252</v>
      </c>
      <c r="E6382" s="120" t="s">
        <v>14272</v>
      </c>
      <c r="F6382" s="211" t="s">
        <v>14273</v>
      </c>
      <c r="G6382" s="119" t="s">
        <v>14274</v>
      </c>
      <c r="H6382" s="121" t="s">
        <v>53</v>
      </c>
      <c r="I6382" s="119" t="s">
        <v>42</v>
      </c>
      <c r="J6382" s="121" t="s">
        <v>43</v>
      </c>
      <c r="K6382" s="120" t="s">
        <v>65</v>
      </c>
      <c r="L6382" s="131" t="s">
        <v>32</v>
      </c>
      <c r="M6382" s="120" t="s">
        <v>466</v>
      </c>
      <c r="P6382" s="124">
        <f t="shared" si="279"/>
        <v>0</v>
      </c>
    </row>
    <row r="6383" spans="1:20" ht="27.6">
      <c r="A6383" s="116">
        <v>6383</v>
      </c>
      <c r="B6383" s="129">
        <v>44246</v>
      </c>
      <c r="C6383" s="118">
        <f t="shared" si="278"/>
        <v>2</v>
      </c>
      <c r="D6383" s="120" t="s">
        <v>252</v>
      </c>
      <c r="E6383" s="120" t="s">
        <v>14275</v>
      </c>
      <c r="F6383" s="211" t="s">
        <v>14276</v>
      </c>
      <c r="G6383" s="119" t="s">
        <v>14277</v>
      </c>
      <c r="H6383" s="121" t="s">
        <v>53</v>
      </c>
      <c r="I6383" s="119" t="s">
        <v>42</v>
      </c>
      <c r="J6383" s="121" t="s">
        <v>43</v>
      </c>
      <c r="K6383" s="120" t="s">
        <v>65</v>
      </c>
      <c r="L6383" s="131" t="s">
        <v>32</v>
      </c>
      <c r="M6383" s="120" t="s">
        <v>466</v>
      </c>
      <c r="P6383" s="124">
        <f t="shared" si="279"/>
        <v>0</v>
      </c>
    </row>
    <row r="6384" spans="1:20">
      <c r="A6384" s="116">
        <v>6384</v>
      </c>
      <c r="B6384" s="129">
        <v>44246</v>
      </c>
      <c r="C6384" s="118">
        <f t="shared" si="278"/>
        <v>2</v>
      </c>
      <c r="D6384" s="120" t="s">
        <v>252</v>
      </c>
      <c r="E6384" s="120" t="s">
        <v>14278</v>
      </c>
      <c r="F6384" s="211" t="s">
        <v>14279</v>
      </c>
      <c r="G6384" s="119" t="s">
        <v>10986</v>
      </c>
      <c r="H6384" s="121" t="s">
        <v>53</v>
      </c>
      <c r="I6384" s="119" t="s">
        <v>42</v>
      </c>
      <c r="J6384" s="121" t="s">
        <v>43</v>
      </c>
      <c r="K6384" s="120" t="s">
        <v>65</v>
      </c>
      <c r="L6384" s="131" t="s">
        <v>32</v>
      </c>
      <c r="M6384" s="120" t="s">
        <v>33</v>
      </c>
      <c r="N6384" s="131">
        <v>44257</v>
      </c>
      <c r="O6384" s="131">
        <v>44399</v>
      </c>
      <c r="P6384" s="124">
        <f t="shared" si="279"/>
        <v>7</v>
      </c>
      <c r="S6384" s="120" t="s">
        <v>724</v>
      </c>
      <c r="T6384" s="126">
        <v>44399</v>
      </c>
    </row>
    <row r="6385" spans="1:20">
      <c r="A6385" s="116">
        <v>6385</v>
      </c>
      <c r="B6385" s="129">
        <v>44246</v>
      </c>
      <c r="C6385" s="118">
        <f t="shared" si="278"/>
        <v>2</v>
      </c>
      <c r="D6385" s="120" t="s">
        <v>252</v>
      </c>
      <c r="E6385" s="120" t="s">
        <v>14280</v>
      </c>
      <c r="F6385" s="211" t="s">
        <v>14281</v>
      </c>
      <c r="G6385" s="119" t="s">
        <v>14282</v>
      </c>
      <c r="H6385" s="121" t="s">
        <v>53</v>
      </c>
      <c r="I6385" s="119" t="s">
        <v>42</v>
      </c>
      <c r="J6385" s="121" t="s">
        <v>43</v>
      </c>
      <c r="K6385" s="120" t="s">
        <v>65</v>
      </c>
      <c r="L6385" s="131" t="s">
        <v>32</v>
      </c>
      <c r="M6385" s="120" t="s">
        <v>33</v>
      </c>
      <c r="N6385" s="131">
        <v>44249</v>
      </c>
      <c r="O6385" s="131">
        <v>44385</v>
      </c>
      <c r="P6385" s="124">
        <f t="shared" si="279"/>
        <v>7</v>
      </c>
      <c r="S6385" s="120" t="s">
        <v>724</v>
      </c>
      <c r="T6385" s="126">
        <v>44446</v>
      </c>
    </row>
    <row r="6386" spans="1:20" ht="27.6">
      <c r="A6386" s="116">
        <v>6386</v>
      </c>
      <c r="B6386" s="129">
        <v>44246</v>
      </c>
      <c r="C6386" s="118">
        <f t="shared" si="278"/>
        <v>2</v>
      </c>
      <c r="D6386" s="120" t="s">
        <v>252</v>
      </c>
      <c r="E6386" s="120" t="s">
        <v>14283</v>
      </c>
      <c r="F6386" s="211" t="s">
        <v>14284</v>
      </c>
      <c r="G6386" s="119" t="s">
        <v>4968</v>
      </c>
      <c r="H6386" s="121" t="s">
        <v>53</v>
      </c>
      <c r="I6386" s="119" t="s">
        <v>42</v>
      </c>
      <c r="J6386" s="121" t="s">
        <v>43</v>
      </c>
      <c r="K6386" s="120" t="s">
        <v>65</v>
      </c>
      <c r="L6386" s="131" t="s">
        <v>32</v>
      </c>
      <c r="M6386" s="120" t="s">
        <v>33</v>
      </c>
      <c r="N6386" s="131">
        <v>44249</v>
      </c>
      <c r="O6386" s="131">
        <v>44385</v>
      </c>
      <c r="P6386" s="124">
        <f t="shared" si="279"/>
        <v>7</v>
      </c>
      <c r="S6386" s="120" t="s">
        <v>724</v>
      </c>
      <c r="T6386" s="126">
        <v>44446</v>
      </c>
    </row>
    <row r="6387" spans="1:20">
      <c r="A6387" s="116">
        <v>6387</v>
      </c>
      <c r="B6387" s="129">
        <v>44251</v>
      </c>
      <c r="C6387" s="118">
        <f t="shared" si="278"/>
        <v>2</v>
      </c>
      <c r="D6387" s="120" t="s">
        <v>252</v>
      </c>
      <c r="E6387" s="120" t="s">
        <v>14285</v>
      </c>
      <c r="F6387" s="211"/>
      <c r="G6387" s="119" t="s">
        <v>834</v>
      </c>
      <c r="I6387" s="119"/>
      <c r="K6387" s="120" t="s">
        <v>65</v>
      </c>
      <c r="L6387" s="131" t="s">
        <v>32</v>
      </c>
      <c r="M6387" s="120" t="s">
        <v>466</v>
      </c>
      <c r="P6387" s="124">
        <f t="shared" si="279"/>
        <v>0</v>
      </c>
    </row>
    <row r="6388" spans="1:20" ht="27.6">
      <c r="A6388" s="116">
        <v>6388</v>
      </c>
      <c r="B6388" s="129">
        <v>44251</v>
      </c>
      <c r="C6388" s="118">
        <f t="shared" si="278"/>
        <v>2</v>
      </c>
      <c r="D6388" s="120" t="s">
        <v>25</v>
      </c>
      <c r="E6388" s="120" t="s">
        <v>14286</v>
      </c>
      <c r="F6388" s="211" t="s">
        <v>14287</v>
      </c>
      <c r="G6388" s="119" t="s">
        <v>14288</v>
      </c>
      <c r="H6388" s="121" t="s">
        <v>140</v>
      </c>
      <c r="I6388" s="119" t="s">
        <v>42</v>
      </c>
      <c r="J6388" s="121" t="s">
        <v>549</v>
      </c>
      <c r="K6388" s="120" t="s">
        <v>65</v>
      </c>
      <c r="L6388" s="131" t="s">
        <v>32</v>
      </c>
      <c r="M6388" s="120" t="s">
        <v>78</v>
      </c>
      <c r="P6388" s="124">
        <f t="shared" si="279"/>
        <v>0</v>
      </c>
    </row>
    <row r="6389" spans="1:20">
      <c r="A6389" s="116">
        <v>6389</v>
      </c>
      <c r="B6389" s="129">
        <v>44251</v>
      </c>
      <c r="C6389" s="118">
        <f t="shared" si="278"/>
        <v>2</v>
      </c>
      <c r="D6389" s="120" t="s">
        <v>25</v>
      </c>
      <c r="E6389" s="120" t="s">
        <v>14289</v>
      </c>
      <c r="F6389" s="211" t="s">
        <v>14290</v>
      </c>
      <c r="G6389" s="119" t="s">
        <v>14291</v>
      </c>
      <c r="H6389" s="121" t="s">
        <v>101</v>
      </c>
      <c r="I6389" s="119" t="s">
        <v>42</v>
      </c>
      <c r="J6389" s="121" t="s">
        <v>549</v>
      </c>
      <c r="K6389" s="120" t="s">
        <v>65</v>
      </c>
      <c r="L6389" s="131" t="s">
        <v>32</v>
      </c>
      <c r="M6389" s="120" t="s">
        <v>78</v>
      </c>
      <c r="P6389" s="124">
        <f t="shared" si="279"/>
        <v>0</v>
      </c>
    </row>
    <row r="6390" spans="1:20">
      <c r="A6390" s="116">
        <v>6390</v>
      </c>
      <c r="B6390" s="129">
        <v>44251</v>
      </c>
      <c r="C6390" s="118">
        <f t="shared" si="278"/>
        <v>2</v>
      </c>
      <c r="D6390" s="120" t="s">
        <v>25</v>
      </c>
      <c r="E6390" s="120" t="s">
        <v>14292</v>
      </c>
      <c r="F6390" s="211" t="s">
        <v>14293</v>
      </c>
      <c r="G6390" s="119" t="s">
        <v>14294</v>
      </c>
      <c r="H6390" s="121" t="s">
        <v>101</v>
      </c>
      <c r="I6390" s="119" t="s">
        <v>42</v>
      </c>
      <c r="J6390" s="121" t="s">
        <v>549</v>
      </c>
      <c r="K6390" s="120" t="s">
        <v>65</v>
      </c>
      <c r="L6390" s="131" t="s">
        <v>32</v>
      </c>
      <c r="M6390" s="120" t="s">
        <v>78</v>
      </c>
      <c r="P6390" s="124">
        <f t="shared" si="279"/>
        <v>0</v>
      </c>
    </row>
    <row r="6391" spans="1:20" ht="27.6">
      <c r="A6391" s="116">
        <v>6391</v>
      </c>
      <c r="B6391" s="129">
        <v>44251</v>
      </c>
      <c r="C6391" s="118">
        <f t="shared" si="278"/>
        <v>2</v>
      </c>
      <c r="D6391" s="120" t="s">
        <v>25</v>
      </c>
      <c r="E6391" s="120" t="s">
        <v>14295</v>
      </c>
      <c r="F6391" s="211" t="s">
        <v>14296</v>
      </c>
      <c r="G6391" s="119" t="s">
        <v>9634</v>
      </c>
      <c r="H6391" s="121" t="s">
        <v>41</v>
      </c>
      <c r="I6391" s="119" t="s">
        <v>42</v>
      </c>
      <c r="J6391" s="121" t="s">
        <v>549</v>
      </c>
      <c r="K6391" s="120" t="s">
        <v>65</v>
      </c>
      <c r="L6391" s="131" t="s">
        <v>32</v>
      </c>
      <c r="M6391" s="120" t="s">
        <v>78</v>
      </c>
      <c r="P6391" s="124">
        <f t="shared" si="279"/>
        <v>0</v>
      </c>
    </row>
    <row r="6392" spans="1:20">
      <c r="A6392" s="116">
        <v>6392</v>
      </c>
      <c r="B6392" s="129">
        <v>44251</v>
      </c>
      <c r="C6392" s="118">
        <f t="shared" si="278"/>
        <v>2</v>
      </c>
      <c r="D6392" s="120" t="s">
        <v>25</v>
      </c>
      <c r="E6392" s="120" t="s">
        <v>14297</v>
      </c>
      <c r="F6392" s="211" t="s">
        <v>850</v>
      </c>
      <c r="G6392" s="119" t="s">
        <v>14298</v>
      </c>
      <c r="H6392" s="121" t="s">
        <v>41</v>
      </c>
      <c r="I6392" s="119" t="s">
        <v>42</v>
      </c>
      <c r="J6392" s="121" t="s">
        <v>549</v>
      </c>
      <c r="K6392" s="120" t="s">
        <v>65</v>
      </c>
      <c r="L6392" s="131" t="s">
        <v>32</v>
      </c>
      <c r="M6392" s="120" t="s">
        <v>78</v>
      </c>
      <c r="P6392" s="124">
        <f t="shared" si="279"/>
        <v>0</v>
      </c>
    </row>
    <row r="6393" spans="1:20">
      <c r="A6393" s="116">
        <v>6393</v>
      </c>
      <c r="B6393" s="129">
        <v>44251</v>
      </c>
      <c r="C6393" s="118">
        <f t="shared" si="278"/>
        <v>2</v>
      </c>
      <c r="D6393" s="120" t="s">
        <v>25</v>
      </c>
      <c r="E6393" s="120" t="s">
        <v>14299</v>
      </c>
      <c r="F6393" s="211" t="s">
        <v>10735</v>
      </c>
      <c r="G6393" s="119" t="s">
        <v>2086</v>
      </c>
      <c r="H6393" s="121" t="s">
        <v>76</v>
      </c>
      <c r="I6393" s="119" t="s">
        <v>30</v>
      </c>
      <c r="J6393" s="121" t="s">
        <v>31</v>
      </c>
      <c r="K6393" s="120" t="s">
        <v>65</v>
      </c>
      <c r="L6393" s="131" t="s">
        <v>32</v>
      </c>
      <c r="M6393" s="120" t="s">
        <v>78</v>
      </c>
      <c r="P6393" s="124">
        <f t="shared" si="279"/>
        <v>0</v>
      </c>
    </row>
    <row r="6394" spans="1:20">
      <c r="A6394" s="116">
        <v>6394</v>
      </c>
      <c r="B6394" s="129">
        <v>44251</v>
      </c>
      <c r="C6394" s="118">
        <f t="shared" si="278"/>
        <v>2</v>
      </c>
      <c r="D6394" s="120" t="s">
        <v>25</v>
      </c>
      <c r="E6394" s="120" t="s">
        <v>14300</v>
      </c>
      <c r="F6394" s="211" t="s">
        <v>14301</v>
      </c>
      <c r="G6394" s="119" t="s">
        <v>2086</v>
      </c>
      <c r="H6394" s="121" t="s">
        <v>76</v>
      </c>
      <c r="I6394" s="119" t="s">
        <v>30</v>
      </c>
      <c r="J6394" s="121" t="s">
        <v>87</v>
      </c>
      <c r="K6394" s="120" t="s">
        <v>65</v>
      </c>
      <c r="L6394" s="131" t="s">
        <v>32</v>
      </c>
      <c r="M6394" s="120" t="s">
        <v>78</v>
      </c>
      <c r="P6394" s="124">
        <f t="shared" si="279"/>
        <v>0</v>
      </c>
    </row>
    <row r="6395" spans="1:20">
      <c r="A6395" s="116">
        <v>6395</v>
      </c>
      <c r="B6395" s="129">
        <v>44251</v>
      </c>
      <c r="C6395" s="118">
        <f t="shared" si="278"/>
        <v>2</v>
      </c>
      <c r="D6395" s="120" t="s">
        <v>25</v>
      </c>
      <c r="E6395" s="120" t="s">
        <v>14302</v>
      </c>
      <c r="F6395" s="211" t="s">
        <v>6645</v>
      </c>
      <c r="G6395" s="119" t="s">
        <v>14303</v>
      </c>
      <c r="H6395" s="121" t="s">
        <v>41</v>
      </c>
      <c r="I6395" s="119" t="s">
        <v>42</v>
      </c>
      <c r="J6395" s="121" t="s">
        <v>549</v>
      </c>
      <c r="K6395" s="120" t="s">
        <v>65</v>
      </c>
      <c r="L6395" s="131" t="s">
        <v>32</v>
      </c>
      <c r="M6395" s="120" t="s">
        <v>78</v>
      </c>
      <c r="P6395" s="124">
        <f t="shared" si="279"/>
        <v>0</v>
      </c>
    </row>
    <row r="6396" spans="1:20">
      <c r="A6396" s="116">
        <v>6396</v>
      </c>
      <c r="B6396" s="129">
        <v>44251</v>
      </c>
      <c r="C6396" s="118">
        <f t="shared" si="278"/>
        <v>2</v>
      </c>
      <c r="D6396" s="120" t="s">
        <v>25</v>
      </c>
      <c r="E6396" s="120" t="s">
        <v>14304</v>
      </c>
      <c r="F6396" s="211" t="s">
        <v>14305</v>
      </c>
      <c r="G6396" s="119" t="s">
        <v>2200</v>
      </c>
      <c r="H6396" s="121" t="s">
        <v>101</v>
      </c>
      <c r="I6396" s="119" t="s">
        <v>63</v>
      </c>
      <c r="J6396" s="121" t="s">
        <v>108</v>
      </c>
      <c r="K6396" s="120" t="s">
        <v>65</v>
      </c>
      <c r="L6396" s="131" t="s">
        <v>32</v>
      </c>
      <c r="M6396" s="120" t="s">
        <v>78</v>
      </c>
      <c r="P6396" s="124">
        <f t="shared" si="279"/>
        <v>0</v>
      </c>
    </row>
    <row r="6397" spans="1:20">
      <c r="A6397" s="116">
        <v>6397</v>
      </c>
      <c r="B6397" s="129">
        <v>44251</v>
      </c>
      <c r="C6397" s="118">
        <f t="shared" si="278"/>
        <v>2</v>
      </c>
      <c r="D6397" s="120" t="s">
        <v>252</v>
      </c>
      <c r="E6397" s="120" t="s">
        <v>14306</v>
      </c>
      <c r="F6397" s="211" t="s">
        <v>2439</v>
      </c>
      <c r="G6397" s="119" t="s">
        <v>14307</v>
      </c>
      <c r="H6397" s="121" t="s">
        <v>53</v>
      </c>
      <c r="I6397" s="119" t="s">
        <v>42</v>
      </c>
      <c r="J6397" s="121" t="s">
        <v>43</v>
      </c>
      <c r="K6397" s="120" t="s">
        <v>65</v>
      </c>
      <c r="L6397" s="131" t="s">
        <v>32</v>
      </c>
      <c r="M6397" s="120" t="s">
        <v>466</v>
      </c>
      <c r="P6397" s="124">
        <f t="shared" si="279"/>
        <v>0</v>
      </c>
    </row>
    <row r="6398" spans="1:20">
      <c r="A6398" s="116">
        <v>6398</v>
      </c>
      <c r="B6398" s="129">
        <v>44251</v>
      </c>
      <c r="C6398" s="118">
        <f t="shared" si="278"/>
        <v>2</v>
      </c>
      <c r="D6398" s="120" t="s">
        <v>252</v>
      </c>
      <c r="E6398" s="120" t="s">
        <v>14308</v>
      </c>
      <c r="F6398" s="211" t="s">
        <v>14309</v>
      </c>
      <c r="G6398" s="119" t="s">
        <v>14310</v>
      </c>
      <c r="H6398" s="121" t="s">
        <v>53</v>
      </c>
      <c r="I6398" s="119" t="s">
        <v>42</v>
      </c>
      <c r="J6398" s="121" t="s">
        <v>43</v>
      </c>
      <c r="K6398" s="120" t="s">
        <v>65</v>
      </c>
      <c r="L6398" s="131" t="s">
        <v>32</v>
      </c>
      <c r="M6398" s="120" t="s">
        <v>466</v>
      </c>
      <c r="P6398" s="124">
        <f t="shared" si="279"/>
        <v>0</v>
      </c>
    </row>
    <row r="6399" spans="1:20">
      <c r="A6399" s="116">
        <v>6399</v>
      </c>
      <c r="B6399" s="129">
        <v>44251</v>
      </c>
      <c r="C6399" s="118">
        <f t="shared" ref="C6399:C6430" si="280">IF(B6399&lt;&gt;0,MONTH(B6399),0)</f>
        <v>2</v>
      </c>
      <c r="D6399" s="120" t="s">
        <v>252</v>
      </c>
      <c r="E6399" s="120" t="s">
        <v>14311</v>
      </c>
      <c r="F6399" s="211" t="s">
        <v>1462</v>
      </c>
      <c r="G6399" s="119" t="s">
        <v>14277</v>
      </c>
      <c r="H6399" s="121" t="s">
        <v>29</v>
      </c>
      <c r="I6399" s="119" t="s">
        <v>42</v>
      </c>
      <c r="J6399" s="121" t="s">
        <v>43</v>
      </c>
      <c r="K6399" s="120" t="s">
        <v>65</v>
      </c>
      <c r="L6399" s="131" t="s">
        <v>32</v>
      </c>
      <c r="M6399" s="120" t="s">
        <v>466</v>
      </c>
      <c r="P6399" s="124">
        <f t="shared" ref="P6399:P6430" si="281">IF(O6399&lt;&gt;0,MONTH(O6399),0)</f>
        <v>0</v>
      </c>
    </row>
    <row r="6400" spans="1:20">
      <c r="A6400" s="116">
        <v>6400</v>
      </c>
      <c r="B6400" s="129">
        <v>44251</v>
      </c>
      <c r="C6400" s="118">
        <f t="shared" si="280"/>
        <v>2</v>
      </c>
      <c r="D6400" s="120" t="s">
        <v>252</v>
      </c>
      <c r="E6400" s="120" t="s">
        <v>14312</v>
      </c>
      <c r="F6400" s="211" t="s">
        <v>8267</v>
      </c>
      <c r="G6400" s="119" t="s">
        <v>14313</v>
      </c>
      <c r="H6400" s="121" t="s">
        <v>53</v>
      </c>
      <c r="I6400" s="119" t="s">
        <v>42</v>
      </c>
      <c r="J6400" s="121" t="s">
        <v>43</v>
      </c>
      <c r="K6400" s="120" t="s">
        <v>65</v>
      </c>
      <c r="L6400" s="131" t="s">
        <v>32</v>
      </c>
      <c r="M6400" s="120" t="s">
        <v>466</v>
      </c>
      <c r="P6400" s="124">
        <f t="shared" si="281"/>
        <v>0</v>
      </c>
    </row>
    <row r="6401" spans="1:18">
      <c r="A6401" s="116">
        <v>6401</v>
      </c>
      <c r="B6401" s="129">
        <v>44251</v>
      </c>
      <c r="C6401" s="118">
        <f t="shared" si="280"/>
        <v>2</v>
      </c>
      <c r="D6401" s="120" t="s">
        <v>252</v>
      </c>
      <c r="E6401" s="120" t="s">
        <v>14314</v>
      </c>
      <c r="F6401" s="211" t="s">
        <v>14315</v>
      </c>
      <c r="G6401" s="119" t="s">
        <v>14316</v>
      </c>
      <c r="H6401" s="121" t="s">
        <v>53</v>
      </c>
      <c r="I6401" s="119" t="s">
        <v>42</v>
      </c>
      <c r="J6401" s="121" t="s">
        <v>43</v>
      </c>
      <c r="K6401" s="120" t="s">
        <v>65</v>
      </c>
      <c r="L6401" s="131" t="s">
        <v>32</v>
      </c>
      <c r="M6401" s="120" t="s">
        <v>466</v>
      </c>
      <c r="P6401" s="124">
        <f t="shared" si="281"/>
        <v>0</v>
      </c>
    </row>
    <row r="6402" spans="1:18">
      <c r="A6402" s="116">
        <v>6402</v>
      </c>
      <c r="B6402" s="129">
        <v>44251</v>
      </c>
      <c r="C6402" s="118">
        <f t="shared" si="280"/>
        <v>2</v>
      </c>
      <c r="D6402" s="120" t="s">
        <v>252</v>
      </c>
      <c r="E6402" s="120" t="s">
        <v>14317</v>
      </c>
      <c r="F6402" s="211" t="s">
        <v>14318</v>
      </c>
      <c r="G6402" s="119" t="s">
        <v>14319</v>
      </c>
      <c r="H6402" s="121" t="s">
        <v>53</v>
      </c>
      <c r="I6402" s="119" t="s">
        <v>42</v>
      </c>
      <c r="J6402" s="121" t="s">
        <v>43</v>
      </c>
      <c r="K6402" s="120" t="s">
        <v>65</v>
      </c>
      <c r="L6402" s="131" t="s">
        <v>32</v>
      </c>
      <c r="M6402" s="120" t="s">
        <v>466</v>
      </c>
      <c r="P6402" s="124">
        <f t="shared" si="281"/>
        <v>0</v>
      </c>
    </row>
    <row r="6403" spans="1:18">
      <c r="A6403" s="116">
        <v>6403</v>
      </c>
      <c r="B6403" s="129">
        <v>44251</v>
      </c>
      <c r="C6403" s="118">
        <f t="shared" si="280"/>
        <v>2</v>
      </c>
      <c r="D6403" s="120" t="s">
        <v>252</v>
      </c>
      <c r="E6403" s="120" t="s">
        <v>14320</v>
      </c>
      <c r="F6403" s="211" t="s">
        <v>14321</v>
      </c>
      <c r="G6403" s="119" t="s">
        <v>14322</v>
      </c>
      <c r="H6403" s="121" t="s">
        <v>53</v>
      </c>
      <c r="I6403" s="119" t="s">
        <v>42</v>
      </c>
      <c r="J6403" s="121" t="s">
        <v>43</v>
      </c>
      <c r="K6403" s="120" t="s">
        <v>65</v>
      </c>
      <c r="L6403" s="131" t="s">
        <v>32</v>
      </c>
      <c r="M6403" s="120" t="s">
        <v>466</v>
      </c>
      <c r="P6403" s="124">
        <f t="shared" si="281"/>
        <v>0</v>
      </c>
    </row>
    <row r="6404" spans="1:18">
      <c r="A6404" s="116">
        <v>6404</v>
      </c>
      <c r="B6404" s="129">
        <v>44251</v>
      </c>
      <c r="C6404" s="118">
        <f t="shared" si="280"/>
        <v>2</v>
      </c>
      <c r="D6404" s="120" t="s">
        <v>252</v>
      </c>
      <c r="E6404" s="120" t="s">
        <v>14323</v>
      </c>
      <c r="F6404" s="211" t="s">
        <v>14324</v>
      </c>
      <c r="G6404" s="119" t="s">
        <v>220</v>
      </c>
      <c r="H6404" s="121" t="s">
        <v>53</v>
      </c>
      <c r="I6404" s="119" t="s">
        <v>42</v>
      </c>
      <c r="J6404" s="121" t="s">
        <v>43</v>
      </c>
      <c r="K6404" s="120" t="s">
        <v>65</v>
      </c>
      <c r="L6404" s="131" t="s">
        <v>32</v>
      </c>
      <c r="M6404" s="120" t="s">
        <v>466</v>
      </c>
      <c r="P6404" s="124">
        <f t="shared" si="281"/>
        <v>0</v>
      </c>
    </row>
    <row r="6405" spans="1:18" ht="27.6">
      <c r="A6405" s="116">
        <v>6405</v>
      </c>
      <c r="B6405" s="129">
        <v>44251</v>
      </c>
      <c r="C6405" s="118">
        <f t="shared" si="280"/>
        <v>2</v>
      </c>
      <c r="D6405" s="120" t="s">
        <v>252</v>
      </c>
      <c r="E6405" s="120" t="s">
        <v>14325</v>
      </c>
      <c r="F6405" s="211" t="s">
        <v>14326</v>
      </c>
      <c r="G6405" s="119" t="s">
        <v>9318</v>
      </c>
      <c r="H6405" s="121" t="s">
        <v>53</v>
      </c>
      <c r="I6405" s="119" t="s">
        <v>42</v>
      </c>
      <c r="J6405" s="121" t="s">
        <v>43</v>
      </c>
      <c r="K6405" s="120" t="s">
        <v>65</v>
      </c>
      <c r="L6405" s="131" t="s">
        <v>32</v>
      </c>
      <c r="M6405" s="120" t="s">
        <v>466</v>
      </c>
      <c r="P6405" s="124">
        <f t="shared" si="281"/>
        <v>0</v>
      </c>
    </row>
    <row r="6406" spans="1:18">
      <c r="A6406" s="116">
        <v>6406</v>
      </c>
      <c r="B6406" s="129">
        <v>44251</v>
      </c>
      <c r="C6406" s="118">
        <f t="shared" si="280"/>
        <v>2</v>
      </c>
      <c r="D6406" s="120" t="s">
        <v>252</v>
      </c>
      <c r="E6406" s="120" t="s">
        <v>14327</v>
      </c>
      <c r="F6406" s="211" t="s">
        <v>14328</v>
      </c>
      <c r="G6406" s="119" t="s">
        <v>14277</v>
      </c>
      <c r="H6406" s="121" t="s">
        <v>53</v>
      </c>
      <c r="I6406" s="119" t="s">
        <v>42</v>
      </c>
      <c r="J6406" s="121" t="s">
        <v>43</v>
      </c>
      <c r="K6406" s="120" t="s">
        <v>65</v>
      </c>
      <c r="L6406" s="131" t="s">
        <v>32</v>
      </c>
      <c r="M6406" s="120" t="s">
        <v>466</v>
      </c>
      <c r="P6406" s="124">
        <f t="shared" si="281"/>
        <v>0</v>
      </c>
    </row>
    <row r="6407" spans="1:18">
      <c r="A6407" s="116">
        <v>6407</v>
      </c>
      <c r="B6407" s="129">
        <v>44251</v>
      </c>
      <c r="C6407" s="118">
        <f t="shared" si="280"/>
        <v>2</v>
      </c>
      <c r="D6407" s="120" t="s">
        <v>252</v>
      </c>
      <c r="E6407" s="120" t="s">
        <v>14329</v>
      </c>
      <c r="F6407" s="211" t="s">
        <v>14330</v>
      </c>
      <c r="G6407" s="119" t="s">
        <v>220</v>
      </c>
      <c r="H6407" s="121" t="s">
        <v>53</v>
      </c>
      <c r="I6407" s="119" t="s">
        <v>42</v>
      </c>
      <c r="J6407" s="121" t="s">
        <v>43</v>
      </c>
      <c r="K6407" s="120" t="s">
        <v>65</v>
      </c>
      <c r="L6407" s="131" t="s">
        <v>32</v>
      </c>
      <c r="M6407" s="120" t="s">
        <v>466</v>
      </c>
      <c r="P6407" s="124">
        <f t="shared" si="281"/>
        <v>0</v>
      </c>
    </row>
    <row r="6408" spans="1:18">
      <c r="A6408" s="116">
        <v>6408</v>
      </c>
      <c r="B6408" s="129">
        <v>44251</v>
      </c>
      <c r="C6408" s="118">
        <f t="shared" si="280"/>
        <v>2</v>
      </c>
      <c r="D6408" s="120" t="s">
        <v>252</v>
      </c>
      <c r="E6408" s="120" t="s">
        <v>14331</v>
      </c>
      <c r="F6408" s="211" t="s">
        <v>1462</v>
      </c>
      <c r="G6408" s="119" t="s">
        <v>14332</v>
      </c>
      <c r="H6408" s="121" t="s">
        <v>53</v>
      </c>
      <c r="I6408" s="119" t="s">
        <v>42</v>
      </c>
      <c r="J6408" s="121" t="s">
        <v>43</v>
      </c>
      <c r="K6408" s="120" t="s">
        <v>65</v>
      </c>
      <c r="L6408" s="131" t="s">
        <v>32</v>
      </c>
      <c r="M6408" s="120" t="s">
        <v>466</v>
      </c>
      <c r="P6408" s="124">
        <f t="shared" si="281"/>
        <v>0</v>
      </c>
    </row>
    <row r="6409" spans="1:18">
      <c r="A6409" s="116">
        <v>6409</v>
      </c>
      <c r="B6409" s="129">
        <v>44251</v>
      </c>
      <c r="C6409" s="118">
        <f t="shared" si="280"/>
        <v>2</v>
      </c>
      <c r="D6409" s="120" t="s">
        <v>252</v>
      </c>
      <c r="E6409" s="120" t="s">
        <v>14333</v>
      </c>
      <c r="F6409" s="211" t="s">
        <v>14334</v>
      </c>
      <c r="G6409" s="119" t="s">
        <v>14335</v>
      </c>
      <c r="H6409" s="121" t="s">
        <v>53</v>
      </c>
      <c r="I6409" s="119" t="s">
        <v>42</v>
      </c>
      <c r="J6409" s="121" t="s">
        <v>43</v>
      </c>
      <c r="K6409" s="120" t="s">
        <v>65</v>
      </c>
      <c r="L6409" s="131" t="s">
        <v>32</v>
      </c>
      <c r="M6409" s="120" t="s">
        <v>466</v>
      </c>
      <c r="P6409" s="124">
        <f t="shared" si="281"/>
        <v>0</v>
      </c>
    </row>
    <row r="6410" spans="1:18">
      <c r="A6410" s="116">
        <v>6410</v>
      </c>
      <c r="B6410" s="129">
        <v>44251</v>
      </c>
      <c r="C6410" s="118">
        <f t="shared" si="280"/>
        <v>2</v>
      </c>
      <c r="D6410" s="120" t="s">
        <v>252</v>
      </c>
      <c r="E6410" s="120" t="s">
        <v>14336</v>
      </c>
      <c r="F6410" s="211" t="s">
        <v>14337</v>
      </c>
      <c r="G6410" s="119" t="s">
        <v>14338</v>
      </c>
      <c r="H6410" s="121" t="s">
        <v>53</v>
      </c>
      <c r="I6410" s="119" t="s">
        <v>42</v>
      </c>
      <c r="J6410" s="121" t="s">
        <v>43</v>
      </c>
      <c r="K6410" s="120" t="s">
        <v>65</v>
      </c>
      <c r="L6410" s="131" t="s">
        <v>32</v>
      </c>
      <c r="M6410" s="120" t="s">
        <v>466</v>
      </c>
      <c r="P6410" s="124">
        <f t="shared" si="281"/>
        <v>0</v>
      </c>
    </row>
    <row r="6411" spans="1:18">
      <c r="A6411" s="116">
        <v>6411</v>
      </c>
      <c r="B6411" s="129">
        <v>44251</v>
      </c>
      <c r="C6411" s="118">
        <f t="shared" si="280"/>
        <v>2</v>
      </c>
      <c r="D6411" s="120" t="s">
        <v>25</v>
      </c>
      <c r="E6411" s="120" t="s">
        <v>14339</v>
      </c>
      <c r="F6411" s="211" t="s">
        <v>14340</v>
      </c>
      <c r="G6411" s="119" t="s">
        <v>14341</v>
      </c>
      <c r="H6411" s="121" t="s">
        <v>41</v>
      </c>
      <c r="I6411" s="119" t="s">
        <v>63</v>
      </c>
      <c r="J6411" s="121" t="s">
        <v>108</v>
      </c>
      <c r="K6411" s="120" t="s">
        <v>65</v>
      </c>
      <c r="L6411" s="131" t="s">
        <v>32</v>
      </c>
      <c r="M6411" s="120" t="s">
        <v>33</v>
      </c>
      <c r="N6411" s="131">
        <v>44252</v>
      </c>
      <c r="O6411" s="131">
        <v>44421</v>
      </c>
      <c r="P6411" s="124">
        <f t="shared" si="281"/>
        <v>8</v>
      </c>
      <c r="Q6411" s="118">
        <v>4</v>
      </c>
      <c r="R6411" s="124">
        <f ca="1">TODAY()-O6411</f>
        <v>257</v>
      </c>
    </row>
    <row r="6412" spans="1:18">
      <c r="A6412" s="116">
        <v>6412</v>
      </c>
      <c r="B6412" s="129">
        <v>44251</v>
      </c>
      <c r="C6412" s="118">
        <f t="shared" si="280"/>
        <v>2</v>
      </c>
      <c r="D6412" s="120" t="s">
        <v>252</v>
      </c>
      <c r="E6412" s="120" t="s">
        <v>14342</v>
      </c>
      <c r="F6412" s="211" t="s">
        <v>14343</v>
      </c>
      <c r="G6412" s="119" t="s">
        <v>14344</v>
      </c>
      <c r="H6412" s="121" t="s">
        <v>53</v>
      </c>
      <c r="I6412" s="119" t="s">
        <v>42</v>
      </c>
      <c r="J6412" s="121" t="s">
        <v>43</v>
      </c>
      <c r="K6412" s="120" t="s">
        <v>65</v>
      </c>
      <c r="L6412" s="131" t="s">
        <v>32</v>
      </c>
      <c r="M6412" s="120" t="s">
        <v>466</v>
      </c>
      <c r="P6412" s="124">
        <f t="shared" si="281"/>
        <v>0</v>
      </c>
    </row>
    <row r="6413" spans="1:18">
      <c r="A6413" s="116">
        <v>6413</v>
      </c>
      <c r="B6413" s="129">
        <v>44251</v>
      </c>
      <c r="C6413" s="118">
        <f t="shared" si="280"/>
        <v>2</v>
      </c>
      <c r="D6413" s="120" t="s">
        <v>252</v>
      </c>
      <c r="E6413" s="120" t="s">
        <v>14345</v>
      </c>
      <c r="F6413" s="211" t="s">
        <v>14114</v>
      </c>
      <c r="G6413" s="119" t="s">
        <v>14346</v>
      </c>
      <c r="H6413" s="121" t="s">
        <v>53</v>
      </c>
      <c r="I6413" s="119" t="s">
        <v>42</v>
      </c>
      <c r="J6413" s="121" t="s">
        <v>43</v>
      </c>
      <c r="K6413" s="120" t="s">
        <v>65</v>
      </c>
      <c r="L6413" s="131" t="s">
        <v>32</v>
      </c>
      <c r="M6413" s="120" t="s">
        <v>466</v>
      </c>
      <c r="P6413" s="124">
        <f t="shared" si="281"/>
        <v>0</v>
      </c>
    </row>
    <row r="6414" spans="1:18">
      <c r="A6414" s="116">
        <v>6414</v>
      </c>
      <c r="B6414" s="129">
        <v>44251</v>
      </c>
      <c r="C6414" s="118">
        <f t="shared" si="280"/>
        <v>2</v>
      </c>
      <c r="D6414" s="120" t="s">
        <v>252</v>
      </c>
      <c r="E6414" s="120" t="s">
        <v>14347</v>
      </c>
      <c r="F6414" s="211" t="s">
        <v>14348</v>
      </c>
      <c r="G6414" s="119" t="s">
        <v>214</v>
      </c>
      <c r="H6414" s="121" t="s">
        <v>53</v>
      </c>
      <c r="I6414" s="119" t="s">
        <v>42</v>
      </c>
      <c r="J6414" s="121" t="s">
        <v>43</v>
      </c>
      <c r="K6414" s="120" t="s">
        <v>65</v>
      </c>
      <c r="L6414" s="131" t="s">
        <v>32</v>
      </c>
      <c r="M6414" s="120" t="s">
        <v>466</v>
      </c>
      <c r="P6414" s="124">
        <f t="shared" si="281"/>
        <v>0</v>
      </c>
    </row>
    <row r="6415" spans="1:18">
      <c r="A6415" s="116">
        <v>6415</v>
      </c>
      <c r="B6415" s="129">
        <v>44251</v>
      </c>
      <c r="C6415" s="118">
        <f t="shared" si="280"/>
        <v>2</v>
      </c>
      <c r="D6415" s="120" t="s">
        <v>252</v>
      </c>
      <c r="E6415" s="120" t="s">
        <v>14349</v>
      </c>
      <c r="F6415" s="211" t="s">
        <v>2439</v>
      </c>
      <c r="G6415" s="119" t="s">
        <v>14350</v>
      </c>
      <c r="H6415" s="121" t="s">
        <v>53</v>
      </c>
      <c r="I6415" s="119" t="s">
        <v>42</v>
      </c>
      <c r="J6415" s="121" t="s">
        <v>43</v>
      </c>
      <c r="K6415" s="120" t="s">
        <v>65</v>
      </c>
      <c r="L6415" s="131" t="s">
        <v>32</v>
      </c>
      <c r="M6415" s="120" t="s">
        <v>33</v>
      </c>
      <c r="N6415" s="131">
        <v>44251</v>
      </c>
      <c r="O6415" s="131">
        <v>44602</v>
      </c>
      <c r="P6415" s="124">
        <f t="shared" si="281"/>
        <v>2</v>
      </c>
    </row>
    <row r="6416" spans="1:18">
      <c r="A6416" s="116">
        <v>6416</v>
      </c>
      <c r="B6416" s="129">
        <v>44251</v>
      </c>
      <c r="C6416" s="118">
        <f t="shared" si="280"/>
        <v>2</v>
      </c>
      <c r="D6416" s="120" t="s">
        <v>252</v>
      </c>
      <c r="E6416" s="120" t="s">
        <v>14351</v>
      </c>
      <c r="F6416" s="211" t="s">
        <v>14352</v>
      </c>
      <c r="G6416" s="119" t="s">
        <v>9318</v>
      </c>
      <c r="H6416" s="121" t="s">
        <v>53</v>
      </c>
      <c r="I6416" s="119" t="s">
        <v>42</v>
      </c>
      <c r="J6416" s="121" t="s">
        <v>43</v>
      </c>
      <c r="K6416" s="120" t="s">
        <v>65</v>
      </c>
      <c r="L6416" s="131" t="s">
        <v>32</v>
      </c>
      <c r="M6416" s="120" t="s">
        <v>466</v>
      </c>
      <c r="P6416" s="124">
        <f t="shared" si="281"/>
        <v>0</v>
      </c>
    </row>
    <row r="6417" spans="1:16">
      <c r="A6417" s="116">
        <v>6417</v>
      </c>
      <c r="B6417" s="129">
        <v>44251</v>
      </c>
      <c r="C6417" s="118">
        <f t="shared" si="280"/>
        <v>2</v>
      </c>
      <c r="D6417" s="120" t="s">
        <v>252</v>
      </c>
      <c r="E6417" s="120" t="s">
        <v>14353</v>
      </c>
      <c r="F6417" s="211" t="s">
        <v>14354</v>
      </c>
      <c r="G6417" s="119" t="s">
        <v>14355</v>
      </c>
      <c r="H6417" s="121" t="s">
        <v>53</v>
      </c>
      <c r="I6417" s="119" t="s">
        <v>42</v>
      </c>
      <c r="J6417" s="121" t="s">
        <v>43</v>
      </c>
      <c r="K6417" s="120" t="s">
        <v>65</v>
      </c>
      <c r="L6417" s="131" t="s">
        <v>32</v>
      </c>
      <c r="M6417" s="120" t="s">
        <v>466</v>
      </c>
      <c r="P6417" s="124">
        <f t="shared" si="281"/>
        <v>0</v>
      </c>
    </row>
    <row r="6418" spans="1:16">
      <c r="A6418" s="116">
        <v>6418</v>
      </c>
      <c r="B6418" s="129">
        <v>44251</v>
      </c>
      <c r="C6418" s="118">
        <f t="shared" si="280"/>
        <v>2</v>
      </c>
      <c r="D6418" s="120" t="s">
        <v>252</v>
      </c>
      <c r="E6418" s="120" t="s">
        <v>14356</v>
      </c>
      <c r="F6418" s="211" t="s">
        <v>14357</v>
      </c>
      <c r="G6418" s="119" t="s">
        <v>14358</v>
      </c>
      <c r="H6418" s="121" t="s">
        <v>53</v>
      </c>
      <c r="I6418" s="119" t="s">
        <v>42</v>
      </c>
      <c r="J6418" s="121" t="s">
        <v>43</v>
      </c>
      <c r="K6418" s="120" t="s">
        <v>65</v>
      </c>
      <c r="L6418" s="131" t="s">
        <v>32</v>
      </c>
      <c r="M6418" s="120" t="s">
        <v>466</v>
      </c>
      <c r="P6418" s="124">
        <f t="shared" si="281"/>
        <v>0</v>
      </c>
    </row>
    <row r="6419" spans="1:16">
      <c r="A6419" s="116">
        <v>6419</v>
      </c>
      <c r="B6419" s="129">
        <v>44251</v>
      </c>
      <c r="C6419" s="118">
        <f t="shared" si="280"/>
        <v>2</v>
      </c>
      <c r="D6419" s="120" t="s">
        <v>252</v>
      </c>
      <c r="E6419" s="120" t="s">
        <v>14359</v>
      </c>
      <c r="F6419" s="211" t="s">
        <v>14360</v>
      </c>
      <c r="G6419" s="119" t="s">
        <v>9318</v>
      </c>
      <c r="H6419" s="121" t="s">
        <v>53</v>
      </c>
      <c r="I6419" s="119" t="s">
        <v>42</v>
      </c>
      <c r="J6419" s="121" t="s">
        <v>43</v>
      </c>
      <c r="K6419" s="120" t="s">
        <v>65</v>
      </c>
      <c r="L6419" s="131" t="s">
        <v>32</v>
      </c>
      <c r="M6419" s="120" t="s">
        <v>78</v>
      </c>
      <c r="P6419" s="124">
        <f t="shared" si="281"/>
        <v>0</v>
      </c>
    </row>
    <row r="6420" spans="1:16">
      <c r="A6420" s="116">
        <v>6420</v>
      </c>
      <c r="B6420" s="129">
        <v>44251</v>
      </c>
      <c r="C6420" s="118">
        <f t="shared" si="280"/>
        <v>2</v>
      </c>
      <c r="D6420" s="120" t="s">
        <v>252</v>
      </c>
      <c r="E6420" s="120" t="s">
        <v>14361</v>
      </c>
      <c r="F6420" s="211" t="s">
        <v>14362</v>
      </c>
      <c r="G6420" s="119" t="s">
        <v>14358</v>
      </c>
      <c r="H6420" s="121" t="s">
        <v>53</v>
      </c>
      <c r="I6420" s="119" t="s">
        <v>42</v>
      </c>
      <c r="J6420" s="121" t="s">
        <v>43</v>
      </c>
      <c r="K6420" s="120" t="s">
        <v>65</v>
      </c>
      <c r="L6420" s="131" t="s">
        <v>32</v>
      </c>
      <c r="M6420" s="120" t="s">
        <v>33</v>
      </c>
      <c r="N6420" s="131">
        <v>44302</v>
      </c>
      <c r="O6420" s="131">
        <v>44602</v>
      </c>
      <c r="P6420" s="124">
        <f t="shared" si="281"/>
        <v>2</v>
      </c>
    </row>
    <row r="6421" spans="1:16">
      <c r="A6421" s="116">
        <v>6421</v>
      </c>
      <c r="B6421" s="129">
        <v>44251</v>
      </c>
      <c r="C6421" s="118">
        <f t="shared" si="280"/>
        <v>2</v>
      </c>
      <c r="D6421" s="120" t="s">
        <v>252</v>
      </c>
      <c r="E6421" s="120" t="s">
        <v>14363</v>
      </c>
      <c r="F6421" s="211" t="s">
        <v>14364</v>
      </c>
      <c r="G6421" s="119" t="s">
        <v>3304</v>
      </c>
      <c r="H6421" s="121" t="s">
        <v>53</v>
      </c>
      <c r="I6421" s="119" t="s">
        <v>42</v>
      </c>
      <c r="J6421" s="121" t="s">
        <v>43</v>
      </c>
      <c r="K6421" s="120" t="s">
        <v>65</v>
      </c>
      <c r="L6421" s="131" t="s">
        <v>32</v>
      </c>
      <c r="M6421" s="120" t="s">
        <v>466</v>
      </c>
      <c r="P6421" s="124">
        <f t="shared" si="281"/>
        <v>0</v>
      </c>
    </row>
    <row r="6422" spans="1:16">
      <c r="A6422" s="116">
        <v>6422</v>
      </c>
      <c r="B6422" s="129">
        <v>44251</v>
      </c>
      <c r="C6422" s="118">
        <f t="shared" si="280"/>
        <v>2</v>
      </c>
      <c r="D6422" s="120" t="s">
        <v>252</v>
      </c>
      <c r="E6422" s="120" t="s">
        <v>14365</v>
      </c>
      <c r="F6422" s="211" t="s">
        <v>14366</v>
      </c>
      <c r="G6422" s="119" t="s">
        <v>14367</v>
      </c>
      <c r="H6422" s="121" t="s">
        <v>53</v>
      </c>
      <c r="I6422" s="119" t="s">
        <v>42</v>
      </c>
      <c r="J6422" s="121" t="s">
        <v>43</v>
      </c>
      <c r="K6422" s="120" t="s">
        <v>65</v>
      </c>
      <c r="L6422" s="131" t="s">
        <v>32</v>
      </c>
      <c r="M6422" s="120" t="s">
        <v>466</v>
      </c>
      <c r="P6422" s="124">
        <f t="shared" si="281"/>
        <v>0</v>
      </c>
    </row>
    <row r="6423" spans="1:16">
      <c r="A6423" s="116">
        <v>6423</v>
      </c>
      <c r="B6423" s="129">
        <v>44251</v>
      </c>
      <c r="C6423" s="118">
        <f t="shared" si="280"/>
        <v>2</v>
      </c>
      <c r="D6423" s="120" t="s">
        <v>252</v>
      </c>
      <c r="E6423" s="120" t="s">
        <v>14368</v>
      </c>
      <c r="F6423" s="211" t="s">
        <v>14369</v>
      </c>
      <c r="G6423" s="119" t="s">
        <v>14370</v>
      </c>
      <c r="H6423" s="121" t="s">
        <v>53</v>
      </c>
      <c r="I6423" s="119" t="s">
        <v>42</v>
      </c>
      <c r="J6423" s="121" t="s">
        <v>43</v>
      </c>
      <c r="K6423" s="120" t="s">
        <v>65</v>
      </c>
      <c r="L6423" s="131" t="s">
        <v>32</v>
      </c>
      <c r="M6423" s="120" t="s">
        <v>466</v>
      </c>
      <c r="P6423" s="124">
        <f t="shared" si="281"/>
        <v>0</v>
      </c>
    </row>
    <row r="6424" spans="1:16">
      <c r="A6424" s="116">
        <v>6424</v>
      </c>
      <c r="B6424" s="129">
        <v>44251</v>
      </c>
      <c r="C6424" s="118">
        <f t="shared" si="280"/>
        <v>2</v>
      </c>
      <c r="D6424" s="120" t="s">
        <v>252</v>
      </c>
      <c r="E6424" s="120" t="s">
        <v>14371</v>
      </c>
      <c r="F6424" s="211" t="s">
        <v>14372</v>
      </c>
      <c r="G6424" s="119" t="s">
        <v>214</v>
      </c>
      <c r="H6424" s="121" t="s">
        <v>53</v>
      </c>
      <c r="I6424" s="119" t="s">
        <v>42</v>
      </c>
      <c r="J6424" s="121" t="s">
        <v>43</v>
      </c>
      <c r="K6424" s="120" t="s">
        <v>65</v>
      </c>
      <c r="L6424" s="131" t="s">
        <v>32</v>
      </c>
      <c r="M6424" s="120" t="s">
        <v>466</v>
      </c>
      <c r="P6424" s="124">
        <f t="shared" si="281"/>
        <v>0</v>
      </c>
    </row>
    <row r="6425" spans="1:16">
      <c r="A6425" s="116">
        <v>6425</v>
      </c>
      <c r="B6425" s="129">
        <v>44251</v>
      </c>
      <c r="C6425" s="118">
        <f t="shared" si="280"/>
        <v>2</v>
      </c>
      <c r="D6425" s="120" t="s">
        <v>252</v>
      </c>
      <c r="E6425" s="120" t="s">
        <v>14373</v>
      </c>
      <c r="F6425" s="211" t="s">
        <v>14374</v>
      </c>
      <c r="G6425" s="119" t="s">
        <v>220</v>
      </c>
      <c r="H6425" s="121" t="s">
        <v>53</v>
      </c>
      <c r="I6425" s="119" t="s">
        <v>42</v>
      </c>
      <c r="J6425" s="121" t="s">
        <v>43</v>
      </c>
      <c r="K6425" s="120" t="s">
        <v>65</v>
      </c>
      <c r="L6425" s="131" t="s">
        <v>32</v>
      </c>
      <c r="M6425" s="120" t="s">
        <v>466</v>
      </c>
      <c r="P6425" s="124">
        <f t="shared" si="281"/>
        <v>0</v>
      </c>
    </row>
    <row r="6426" spans="1:16">
      <c r="A6426" s="116">
        <v>6426</v>
      </c>
      <c r="B6426" s="129">
        <v>44251</v>
      </c>
      <c r="C6426" s="118">
        <f t="shared" si="280"/>
        <v>2</v>
      </c>
      <c r="D6426" s="120" t="s">
        <v>252</v>
      </c>
      <c r="E6426" s="120" t="s">
        <v>14375</v>
      </c>
      <c r="F6426" s="211" t="s">
        <v>14376</v>
      </c>
      <c r="G6426" s="119" t="s">
        <v>220</v>
      </c>
      <c r="H6426" s="121" t="s">
        <v>53</v>
      </c>
      <c r="I6426" s="119" t="s">
        <v>42</v>
      </c>
      <c r="J6426" s="121" t="s">
        <v>43</v>
      </c>
      <c r="K6426" s="120" t="s">
        <v>65</v>
      </c>
      <c r="L6426" s="131" t="s">
        <v>32</v>
      </c>
      <c r="M6426" s="120" t="s">
        <v>78</v>
      </c>
      <c r="P6426" s="124">
        <f t="shared" si="281"/>
        <v>0</v>
      </c>
    </row>
    <row r="6427" spans="1:16" ht="27.6">
      <c r="A6427" s="116">
        <v>6427</v>
      </c>
      <c r="B6427" s="129">
        <v>44251</v>
      </c>
      <c r="C6427" s="118">
        <f t="shared" si="280"/>
        <v>2</v>
      </c>
      <c r="D6427" s="120" t="s">
        <v>252</v>
      </c>
      <c r="E6427" s="120" t="s">
        <v>14377</v>
      </c>
      <c r="F6427" s="211" t="s">
        <v>14378</v>
      </c>
      <c r="G6427" s="119" t="s">
        <v>14379</v>
      </c>
      <c r="H6427" s="121" t="s">
        <v>53</v>
      </c>
      <c r="I6427" s="119" t="s">
        <v>42</v>
      </c>
      <c r="J6427" s="121" t="s">
        <v>43</v>
      </c>
      <c r="K6427" s="120" t="s">
        <v>65</v>
      </c>
      <c r="L6427" s="131" t="s">
        <v>32</v>
      </c>
      <c r="M6427" s="120" t="s">
        <v>466</v>
      </c>
      <c r="P6427" s="124">
        <f t="shared" si="281"/>
        <v>0</v>
      </c>
    </row>
    <row r="6428" spans="1:16">
      <c r="A6428" s="116">
        <v>6428</v>
      </c>
      <c r="B6428" s="129">
        <v>44251</v>
      </c>
      <c r="C6428" s="118">
        <f t="shared" si="280"/>
        <v>2</v>
      </c>
      <c r="D6428" s="120" t="s">
        <v>252</v>
      </c>
      <c r="E6428" s="120" t="s">
        <v>14380</v>
      </c>
      <c r="F6428" s="211" t="s">
        <v>14381</v>
      </c>
      <c r="G6428" s="119" t="s">
        <v>14382</v>
      </c>
      <c r="H6428" s="121" t="s">
        <v>53</v>
      </c>
      <c r="I6428" s="119" t="s">
        <v>42</v>
      </c>
      <c r="J6428" s="121" t="s">
        <v>43</v>
      </c>
      <c r="K6428" s="120" t="s">
        <v>65</v>
      </c>
      <c r="L6428" s="131" t="s">
        <v>32</v>
      </c>
      <c r="M6428" s="120" t="s">
        <v>466</v>
      </c>
      <c r="P6428" s="124">
        <f t="shared" si="281"/>
        <v>0</v>
      </c>
    </row>
    <row r="6429" spans="1:16">
      <c r="A6429" s="116">
        <v>6429</v>
      </c>
      <c r="B6429" s="129">
        <v>44251</v>
      </c>
      <c r="C6429" s="118">
        <f t="shared" si="280"/>
        <v>2</v>
      </c>
      <c r="D6429" s="120" t="s">
        <v>252</v>
      </c>
      <c r="E6429" s="120" t="s">
        <v>14383</v>
      </c>
      <c r="F6429" s="211" t="s">
        <v>5833</v>
      </c>
      <c r="G6429" s="119" t="s">
        <v>371</v>
      </c>
      <c r="H6429" s="121" t="s">
        <v>53</v>
      </c>
      <c r="I6429" s="119" t="s">
        <v>42</v>
      </c>
      <c r="J6429" s="121" t="s">
        <v>43</v>
      </c>
      <c r="K6429" s="120" t="s">
        <v>65</v>
      </c>
      <c r="L6429" s="131" t="s">
        <v>32</v>
      </c>
      <c r="M6429" s="120" t="s">
        <v>78</v>
      </c>
      <c r="P6429" s="124">
        <f t="shared" si="281"/>
        <v>0</v>
      </c>
    </row>
    <row r="6430" spans="1:16">
      <c r="A6430" s="116">
        <v>6430</v>
      </c>
      <c r="B6430" s="129">
        <v>44251</v>
      </c>
      <c r="C6430" s="118">
        <f t="shared" si="280"/>
        <v>2</v>
      </c>
      <c r="D6430" s="120" t="s">
        <v>252</v>
      </c>
      <c r="E6430" s="120" t="s">
        <v>14384</v>
      </c>
      <c r="F6430" s="211" t="s">
        <v>14385</v>
      </c>
      <c r="G6430" s="119" t="s">
        <v>220</v>
      </c>
      <c r="H6430" s="121" t="s">
        <v>53</v>
      </c>
      <c r="I6430" s="119" t="s">
        <v>42</v>
      </c>
      <c r="J6430" s="121" t="s">
        <v>43</v>
      </c>
      <c r="K6430" s="120" t="s">
        <v>65</v>
      </c>
      <c r="L6430" s="131" t="s">
        <v>32</v>
      </c>
      <c r="M6430" s="120" t="s">
        <v>466</v>
      </c>
      <c r="P6430" s="124">
        <f t="shared" si="281"/>
        <v>0</v>
      </c>
    </row>
    <row r="6431" spans="1:16">
      <c r="A6431" s="116">
        <v>6431</v>
      </c>
      <c r="B6431" s="129">
        <v>44251</v>
      </c>
      <c r="C6431" s="118">
        <f t="shared" ref="C6431:C6452" si="282">IF(B6431&lt;&gt;0,MONTH(B6431),0)</f>
        <v>2</v>
      </c>
      <c r="D6431" s="120" t="s">
        <v>252</v>
      </c>
      <c r="E6431" s="120" t="s">
        <v>14386</v>
      </c>
      <c r="F6431" s="211" t="s">
        <v>12366</v>
      </c>
      <c r="G6431" s="119" t="s">
        <v>4968</v>
      </c>
      <c r="H6431" s="121" t="s">
        <v>53</v>
      </c>
      <c r="I6431" s="119" t="s">
        <v>42</v>
      </c>
      <c r="J6431" s="121" t="s">
        <v>43</v>
      </c>
      <c r="K6431" s="120" t="s">
        <v>65</v>
      </c>
      <c r="L6431" s="131" t="s">
        <v>32</v>
      </c>
      <c r="M6431" s="120" t="s">
        <v>466</v>
      </c>
      <c r="P6431" s="124">
        <f t="shared" ref="P6431:P6452" si="283">IF(O6431&lt;&gt;0,MONTH(O6431),0)</f>
        <v>0</v>
      </c>
    </row>
    <row r="6432" spans="1:16">
      <c r="A6432" s="116">
        <v>6432</v>
      </c>
      <c r="B6432" s="129">
        <v>44251</v>
      </c>
      <c r="C6432" s="118">
        <f t="shared" si="282"/>
        <v>2</v>
      </c>
      <c r="D6432" s="120" t="s">
        <v>252</v>
      </c>
      <c r="E6432" s="120" t="s">
        <v>14387</v>
      </c>
      <c r="F6432" s="211" t="s">
        <v>2457</v>
      </c>
      <c r="G6432" s="119" t="s">
        <v>220</v>
      </c>
      <c r="H6432" s="121" t="s">
        <v>53</v>
      </c>
      <c r="I6432" s="119" t="s">
        <v>42</v>
      </c>
      <c r="J6432" s="121" t="s">
        <v>43</v>
      </c>
      <c r="K6432" s="120" t="s">
        <v>65</v>
      </c>
      <c r="L6432" s="131" t="s">
        <v>32</v>
      </c>
      <c r="M6432" s="120" t="s">
        <v>466</v>
      </c>
      <c r="P6432" s="124">
        <f t="shared" si="283"/>
        <v>0</v>
      </c>
    </row>
    <row r="6433" spans="1:21">
      <c r="A6433" s="116">
        <v>6433</v>
      </c>
      <c r="B6433" s="129">
        <v>44251</v>
      </c>
      <c r="C6433" s="118">
        <f t="shared" si="282"/>
        <v>2</v>
      </c>
      <c r="D6433" s="120" t="s">
        <v>252</v>
      </c>
      <c r="E6433" s="120" t="s">
        <v>14388</v>
      </c>
      <c r="F6433" s="211" t="s">
        <v>14389</v>
      </c>
      <c r="G6433" s="119" t="s">
        <v>14390</v>
      </c>
      <c r="H6433" s="121" t="s">
        <v>53</v>
      </c>
      <c r="I6433" s="119" t="s">
        <v>42</v>
      </c>
      <c r="J6433" s="121" t="s">
        <v>43</v>
      </c>
      <c r="K6433" s="120" t="s">
        <v>65</v>
      </c>
      <c r="L6433" s="131" t="s">
        <v>32</v>
      </c>
      <c r="M6433" s="120" t="s">
        <v>466</v>
      </c>
      <c r="P6433" s="124">
        <f t="shared" si="283"/>
        <v>0</v>
      </c>
    </row>
    <row r="6434" spans="1:21">
      <c r="A6434" s="116">
        <v>6434</v>
      </c>
      <c r="B6434" s="129">
        <v>44251</v>
      </c>
      <c r="C6434" s="118">
        <f t="shared" si="282"/>
        <v>2</v>
      </c>
      <c r="D6434" s="120" t="s">
        <v>252</v>
      </c>
      <c r="E6434" s="120" t="s">
        <v>14391</v>
      </c>
      <c r="F6434" s="211" t="s">
        <v>14392</v>
      </c>
      <c r="G6434" s="119" t="s">
        <v>220</v>
      </c>
      <c r="H6434" s="121" t="s">
        <v>53</v>
      </c>
      <c r="I6434" s="119" t="s">
        <v>42</v>
      </c>
      <c r="J6434" s="121" t="s">
        <v>43</v>
      </c>
      <c r="K6434" s="120" t="s">
        <v>65</v>
      </c>
      <c r="L6434" s="131" t="s">
        <v>32</v>
      </c>
      <c r="M6434" s="120" t="s">
        <v>33</v>
      </c>
      <c r="N6434" s="131">
        <v>44263</v>
      </c>
      <c r="O6434" s="131">
        <v>44494</v>
      </c>
      <c r="P6434" s="124">
        <f t="shared" si="283"/>
        <v>10</v>
      </c>
      <c r="S6434" s="120" t="s">
        <v>92</v>
      </c>
      <c r="T6434" s="126">
        <v>44496</v>
      </c>
    </row>
    <row r="6435" spans="1:21">
      <c r="A6435" s="116">
        <v>6435</v>
      </c>
      <c r="B6435" s="129">
        <v>44251</v>
      </c>
      <c r="C6435" s="118">
        <f t="shared" si="282"/>
        <v>2</v>
      </c>
      <c r="D6435" s="120" t="s">
        <v>252</v>
      </c>
      <c r="E6435" s="120" t="s">
        <v>14393</v>
      </c>
      <c r="F6435" s="211" t="s">
        <v>14394</v>
      </c>
      <c r="G6435" s="119" t="s">
        <v>165</v>
      </c>
      <c r="H6435" s="121" t="s">
        <v>53</v>
      </c>
      <c r="I6435" s="119" t="s">
        <v>42</v>
      </c>
      <c r="J6435" s="121" t="s">
        <v>43</v>
      </c>
      <c r="K6435" s="120" t="s">
        <v>65</v>
      </c>
      <c r="L6435" s="131" t="s">
        <v>32</v>
      </c>
      <c r="M6435" s="120" t="s">
        <v>33</v>
      </c>
      <c r="N6435" s="131">
        <v>44251</v>
      </c>
      <c r="O6435" s="131">
        <v>44446</v>
      </c>
      <c r="P6435" s="124">
        <f t="shared" si="283"/>
        <v>9</v>
      </c>
      <c r="S6435" s="120" t="s">
        <v>92</v>
      </c>
      <c r="T6435" s="126">
        <v>44446</v>
      </c>
    </row>
    <row r="6436" spans="1:21">
      <c r="A6436" s="116">
        <v>6436</v>
      </c>
      <c r="B6436" s="129">
        <v>44251</v>
      </c>
      <c r="C6436" s="118">
        <f t="shared" si="282"/>
        <v>2</v>
      </c>
      <c r="D6436" s="120" t="s">
        <v>252</v>
      </c>
      <c r="E6436" s="120" t="s">
        <v>14395</v>
      </c>
      <c r="F6436" s="211" t="s">
        <v>14396</v>
      </c>
      <c r="G6436" s="119" t="s">
        <v>220</v>
      </c>
      <c r="H6436" s="121" t="s">
        <v>53</v>
      </c>
      <c r="I6436" s="119" t="s">
        <v>42</v>
      </c>
      <c r="J6436" s="121" t="s">
        <v>43</v>
      </c>
      <c r="K6436" s="120" t="s">
        <v>65</v>
      </c>
      <c r="L6436" s="131" t="s">
        <v>32</v>
      </c>
      <c r="M6436" s="120" t="s">
        <v>78</v>
      </c>
      <c r="N6436" s="131">
        <v>44302</v>
      </c>
      <c r="P6436" s="124">
        <f t="shared" si="283"/>
        <v>0</v>
      </c>
    </row>
    <row r="6437" spans="1:21">
      <c r="A6437" s="116">
        <v>6437</v>
      </c>
      <c r="B6437" s="129">
        <v>44251</v>
      </c>
      <c r="C6437" s="118">
        <f t="shared" si="282"/>
        <v>2</v>
      </c>
      <c r="D6437" s="120" t="s">
        <v>252</v>
      </c>
      <c r="E6437" s="120" t="s">
        <v>14397</v>
      </c>
      <c r="F6437" s="211" t="s">
        <v>14398</v>
      </c>
      <c r="G6437" s="119" t="s">
        <v>14346</v>
      </c>
      <c r="H6437" s="121" t="s">
        <v>53</v>
      </c>
      <c r="I6437" s="119" t="s">
        <v>42</v>
      </c>
      <c r="J6437" s="121" t="s">
        <v>43</v>
      </c>
      <c r="K6437" s="120" t="s">
        <v>65</v>
      </c>
      <c r="L6437" s="131" t="s">
        <v>32</v>
      </c>
      <c r="M6437" s="120" t="s">
        <v>466</v>
      </c>
      <c r="P6437" s="124">
        <f t="shared" si="283"/>
        <v>0</v>
      </c>
    </row>
    <row r="6438" spans="1:21">
      <c r="A6438" s="116">
        <v>6438</v>
      </c>
      <c r="B6438" s="129">
        <v>44251</v>
      </c>
      <c r="C6438" s="118">
        <f t="shared" si="282"/>
        <v>2</v>
      </c>
      <c r="D6438" s="120" t="s">
        <v>252</v>
      </c>
      <c r="E6438" s="120" t="s">
        <v>14399</v>
      </c>
      <c r="F6438" s="211" t="s">
        <v>14400</v>
      </c>
      <c r="G6438" s="119" t="s">
        <v>220</v>
      </c>
      <c r="H6438" s="121" t="s">
        <v>53</v>
      </c>
      <c r="I6438" s="119" t="s">
        <v>42</v>
      </c>
      <c r="J6438" s="121" t="s">
        <v>43</v>
      </c>
      <c r="K6438" s="120" t="s">
        <v>65</v>
      </c>
      <c r="L6438" s="131" t="s">
        <v>32</v>
      </c>
      <c r="M6438" s="120" t="s">
        <v>466</v>
      </c>
      <c r="P6438" s="124">
        <f t="shared" si="283"/>
        <v>0</v>
      </c>
    </row>
    <row r="6439" spans="1:21">
      <c r="A6439" s="116">
        <v>6439</v>
      </c>
      <c r="B6439" s="129">
        <v>44251</v>
      </c>
      <c r="C6439" s="118">
        <f t="shared" si="282"/>
        <v>2</v>
      </c>
      <c r="D6439" s="120" t="s">
        <v>252</v>
      </c>
      <c r="E6439" s="120" t="s">
        <v>14401</v>
      </c>
      <c r="F6439" s="211" t="s">
        <v>1582</v>
      </c>
      <c r="G6439" s="119" t="s">
        <v>10895</v>
      </c>
      <c r="H6439" s="121" t="s">
        <v>53</v>
      </c>
      <c r="I6439" s="119" t="s">
        <v>42</v>
      </c>
      <c r="J6439" s="121" t="s">
        <v>43</v>
      </c>
      <c r="K6439" s="120" t="s">
        <v>65</v>
      </c>
      <c r="L6439" s="131" t="s">
        <v>32</v>
      </c>
      <c r="M6439" s="120" t="s">
        <v>466</v>
      </c>
      <c r="P6439" s="124">
        <f t="shared" si="283"/>
        <v>0</v>
      </c>
    </row>
    <row r="6440" spans="1:21">
      <c r="A6440" s="116">
        <v>6440</v>
      </c>
      <c r="B6440" s="129">
        <v>44251</v>
      </c>
      <c r="C6440" s="118">
        <f t="shared" si="282"/>
        <v>2</v>
      </c>
      <c r="D6440" s="120" t="s">
        <v>252</v>
      </c>
      <c r="E6440" s="120" t="s">
        <v>14402</v>
      </c>
      <c r="F6440" s="211" t="s">
        <v>1582</v>
      </c>
      <c r="G6440" s="119" t="s">
        <v>14403</v>
      </c>
      <c r="H6440" s="121" t="s">
        <v>53</v>
      </c>
      <c r="I6440" s="119" t="s">
        <v>42</v>
      </c>
      <c r="J6440" s="121" t="s">
        <v>43</v>
      </c>
      <c r="K6440" s="120" t="s">
        <v>65</v>
      </c>
      <c r="L6440" s="131" t="s">
        <v>32</v>
      </c>
      <c r="M6440" s="120" t="s">
        <v>33</v>
      </c>
      <c r="N6440" s="131">
        <v>44263</v>
      </c>
      <c r="O6440" s="131">
        <v>44321</v>
      </c>
      <c r="P6440" s="124">
        <f t="shared" si="283"/>
        <v>5</v>
      </c>
      <c r="S6440" s="120" t="s">
        <v>5090</v>
      </c>
      <c r="T6440" s="126">
        <v>44265</v>
      </c>
      <c r="U6440" s="126" t="s">
        <v>14404</v>
      </c>
    </row>
    <row r="6441" spans="1:21">
      <c r="A6441" s="116">
        <v>6441</v>
      </c>
      <c r="B6441" s="129">
        <v>44251</v>
      </c>
      <c r="C6441" s="118">
        <f t="shared" si="282"/>
        <v>2</v>
      </c>
      <c r="D6441" s="120" t="s">
        <v>252</v>
      </c>
      <c r="E6441" s="120" t="s">
        <v>14405</v>
      </c>
      <c r="F6441" s="211" t="s">
        <v>2196</v>
      </c>
      <c r="G6441" s="119" t="s">
        <v>14406</v>
      </c>
      <c r="H6441" s="121" t="s">
        <v>53</v>
      </c>
      <c r="I6441" s="119" t="s">
        <v>42</v>
      </c>
      <c r="J6441" s="121" t="s">
        <v>43</v>
      </c>
      <c r="K6441" s="120" t="s">
        <v>65</v>
      </c>
      <c r="L6441" s="131" t="s">
        <v>32</v>
      </c>
      <c r="M6441" s="120" t="s">
        <v>33</v>
      </c>
      <c r="N6441" s="131">
        <v>44302</v>
      </c>
      <c r="O6441" s="131">
        <v>44602</v>
      </c>
      <c r="P6441" s="124">
        <f t="shared" si="283"/>
        <v>2</v>
      </c>
    </row>
    <row r="6442" spans="1:21">
      <c r="A6442" s="116">
        <v>6442</v>
      </c>
      <c r="B6442" s="129">
        <v>44251</v>
      </c>
      <c r="C6442" s="118">
        <f t="shared" si="282"/>
        <v>2</v>
      </c>
      <c r="D6442" s="120" t="s">
        <v>252</v>
      </c>
      <c r="E6442" s="120" t="s">
        <v>14407</v>
      </c>
      <c r="F6442" s="211" t="s">
        <v>14408</v>
      </c>
      <c r="G6442" s="119" t="s">
        <v>14409</v>
      </c>
      <c r="H6442" s="121" t="s">
        <v>53</v>
      </c>
      <c r="I6442" s="119" t="s">
        <v>42</v>
      </c>
      <c r="J6442" s="121" t="s">
        <v>43</v>
      </c>
      <c r="K6442" s="120" t="s">
        <v>65</v>
      </c>
      <c r="L6442" s="131" t="s">
        <v>32</v>
      </c>
      <c r="M6442" s="120" t="s">
        <v>466</v>
      </c>
      <c r="P6442" s="124">
        <f t="shared" si="283"/>
        <v>0</v>
      </c>
    </row>
    <row r="6443" spans="1:21">
      <c r="A6443" s="116">
        <v>6443</v>
      </c>
      <c r="B6443" s="129">
        <v>44251</v>
      </c>
      <c r="C6443" s="118">
        <f t="shared" si="282"/>
        <v>2</v>
      </c>
      <c r="D6443" s="120" t="s">
        <v>252</v>
      </c>
      <c r="E6443" s="120" t="s">
        <v>14410</v>
      </c>
      <c r="F6443" s="211" t="s">
        <v>14411</v>
      </c>
      <c r="G6443" s="119" t="s">
        <v>533</v>
      </c>
      <c r="H6443" s="121" t="s">
        <v>53</v>
      </c>
      <c r="I6443" s="119" t="s">
        <v>42</v>
      </c>
      <c r="J6443" s="121" t="s">
        <v>43</v>
      </c>
      <c r="K6443" s="120" t="s">
        <v>65</v>
      </c>
      <c r="L6443" s="131" t="s">
        <v>32</v>
      </c>
      <c r="M6443" s="120" t="s">
        <v>466</v>
      </c>
      <c r="P6443" s="124">
        <f t="shared" si="283"/>
        <v>0</v>
      </c>
    </row>
    <row r="6444" spans="1:21">
      <c r="A6444" s="116">
        <v>6444</v>
      </c>
      <c r="B6444" s="129">
        <v>44251</v>
      </c>
      <c r="C6444" s="118">
        <f t="shared" si="282"/>
        <v>2</v>
      </c>
      <c r="D6444" s="120" t="s">
        <v>252</v>
      </c>
      <c r="E6444" s="120" t="s">
        <v>14412</v>
      </c>
      <c r="F6444" s="211" t="s">
        <v>14413</v>
      </c>
      <c r="G6444" s="119" t="s">
        <v>14414</v>
      </c>
      <c r="H6444" s="121" t="s">
        <v>53</v>
      </c>
      <c r="I6444" s="119" t="s">
        <v>42</v>
      </c>
      <c r="J6444" s="121" t="s">
        <v>43</v>
      </c>
      <c r="K6444" s="120" t="s">
        <v>65</v>
      </c>
      <c r="L6444" s="131" t="s">
        <v>32</v>
      </c>
      <c r="M6444" s="120" t="s">
        <v>466</v>
      </c>
      <c r="P6444" s="124">
        <f t="shared" si="283"/>
        <v>0</v>
      </c>
    </row>
    <row r="6445" spans="1:21">
      <c r="A6445" s="116">
        <v>6445</v>
      </c>
      <c r="B6445" s="129">
        <v>44251</v>
      </c>
      <c r="C6445" s="118">
        <f t="shared" si="282"/>
        <v>2</v>
      </c>
      <c r="D6445" s="120" t="s">
        <v>252</v>
      </c>
      <c r="E6445" s="120" t="s">
        <v>14415</v>
      </c>
      <c r="F6445" s="211" t="s">
        <v>14416</v>
      </c>
      <c r="G6445" s="119" t="s">
        <v>4949</v>
      </c>
      <c r="H6445" s="121" t="s">
        <v>53</v>
      </c>
      <c r="I6445" s="119" t="s">
        <v>42</v>
      </c>
      <c r="J6445" s="121" t="s">
        <v>43</v>
      </c>
      <c r="K6445" s="120" t="s">
        <v>65</v>
      </c>
      <c r="L6445" s="131" t="s">
        <v>32</v>
      </c>
      <c r="M6445" s="120" t="s">
        <v>33</v>
      </c>
      <c r="N6445" s="131">
        <v>44251</v>
      </c>
      <c r="O6445" s="131">
        <v>44602</v>
      </c>
      <c r="P6445" s="124">
        <f t="shared" si="283"/>
        <v>2</v>
      </c>
    </row>
    <row r="6446" spans="1:21">
      <c r="A6446" s="116">
        <v>6446</v>
      </c>
      <c r="B6446" s="129">
        <v>44251</v>
      </c>
      <c r="C6446" s="118">
        <f t="shared" si="282"/>
        <v>2</v>
      </c>
      <c r="D6446" s="120" t="s">
        <v>252</v>
      </c>
      <c r="E6446" s="120" t="s">
        <v>14417</v>
      </c>
      <c r="F6446" s="211" t="s">
        <v>1582</v>
      </c>
      <c r="G6446" s="119" t="s">
        <v>14335</v>
      </c>
      <c r="H6446" s="121" t="s">
        <v>53</v>
      </c>
      <c r="I6446" s="119" t="s">
        <v>42</v>
      </c>
      <c r="J6446" s="121" t="s">
        <v>43</v>
      </c>
      <c r="K6446" s="120" t="s">
        <v>65</v>
      </c>
      <c r="L6446" s="131" t="s">
        <v>32</v>
      </c>
      <c r="M6446" s="120" t="s">
        <v>466</v>
      </c>
      <c r="P6446" s="124">
        <f t="shared" si="283"/>
        <v>0</v>
      </c>
    </row>
    <row r="6447" spans="1:21">
      <c r="A6447" s="116">
        <v>6447</v>
      </c>
      <c r="B6447" s="129">
        <v>44251</v>
      </c>
      <c r="C6447" s="118">
        <f t="shared" si="282"/>
        <v>2</v>
      </c>
      <c r="D6447" s="120" t="s">
        <v>252</v>
      </c>
      <c r="E6447" s="120" t="s">
        <v>14418</v>
      </c>
      <c r="F6447" s="211" t="s">
        <v>228</v>
      </c>
      <c r="G6447" s="119" t="s">
        <v>14419</v>
      </c>
      <c r="H6447" s="121" t="s">
        <v>53</v>
      </c>
      <c r="I6447" s="119" t="s">
        <v>42</v>
      </c>
      <c r="J6447" s="121" t="s">
        <v>43</v>
      </c>
      <c r="K6447" s="120" t="s">
        <v>65</v>
      </c>
      <c r="L6447" s="131" t="s">
        <v>32</v>
      </c>
      <c r="M6447" s="120" t="s">
        <v>33</v>
      </c>
      <c r="N6447" s="131">
        <v>44251</v>
      </c>
      <c r="O6447" s="131">
        <v>44602</v>
      </c>
      <c r="P6447" s="124">
        <f t="shared" si="283"/>
        <v>2</v>
      </c>
    </row>
    <row r="6448" spans="1:21">
      <c r="A6448" s="116">
        <v>6448</v>
      </c>
      <c r="B6448" s="129">
        <v>44251</v>
      </c>
      <c r="C6448" s="118">
        <f t="shared" si="282"/>
        <v>2</v>
      </c>
      <c r="D6448" s="120" t="s">
        <v>252</v>
      </c>
      <c r="E6448" s="120" t="s">
        <v>14420</v>
      </c>
      <c r="F6448" s="211" t="s">
        <v>14421</v>
      </c>
      <c r="G6448" s="119" t="s">
        <v>14422</v>
      </c>
      <c r="H6448" s="121" t="s">
        <v>53</v>
      </c>
      <c r="I6448" s="119" t="s">
        <v>42</v>
      </c>
      <c r="J6448" s="121" t="s">
        <v>43</v>
      </c>
      <c r="K6448" s="120" t="s">
        <v>65</v>
      </c>
      <c r="L6448" s="131" t="s">
        <v>32</v>
      </c>
      <c r="M6448" s="120" t="s">
        <v>78</v>
      </c>
      <c r="N6448" s="131">
        <v>44302</v>
      </c>
      <c r="P6448" s="124">
        <f t="shared" si="283"/>
        <v>0</v>
      </c>
    </row>
    <row r="6449" spans="1:16" ht="27.6">
      <c r="A6449" s="116">
        <v>6449</v>
      </c>
      <c r="B6449" s="129">
        <v>44251</v>
      </c>
      <c r="C6449" s="118">
        <f t="shared" si="282"/>
        <v>2</v>
      </c>
      <c r="D6449" s="120" t="s">
        <v>252</v>
      </c>
      <c r="E6449" s="120" t="s">
        <v>14423</v>
      </c>
      <c r="F6449" s="211" t="s">
        <v>14424</v>
      </c>
      <c r="G6449" s="119" t="s">
        <v>14355</v>
      </c>
      <c r="H6449" s="121" t="s">
        <v>53</v>
      </c>
      <c r="I6449" s="119" t="s">
        <v>42</v>
      </c>
      <c r="J6449" s="121" t="s">
        <v>43</v>
      </c>
      <c r="K6449" s="120" t="s">
        <v>65</v>
      </c>
      <c r="L6449" s="131" t="s">
        <v>32</v>
      </c>
      <c r="M6449" s="120" t="s">
        <v>466</v>
      </c>
      <c r="P6449" s="124">
        <f t="shared" si="283"/>
        <v>0</v>
      </c>
    </row>
    <row r="6450" spans="1:16">
      <c r="A6450" s="116">
        <v>6450</v>
      </c>
      <c r="B6450" s="129">
        <v>44251</v>
      </c>
      <c r="C6450" s="118">
        <f t="shared" si="282"/>
        <v>2</v>
      </c>
      <c r="D6450" s="120" t="s">
        <v>252</v>
      </c>
      <c r="E6450" s="120" t="s">
        <v>14425</v>
      </c>
      <c r="F6450" s="211" t="s">
        <v>14426</v>
      </c>
      <c r="G6450" s="119" t="s">
        <v>9318</v>
      </c>
      <c r="H6450" s="121" t="s">
        <v>53</v>
      </c>
      <c r="I6450" s="119" t="s">
        <v>42</v>
      </c>
      <c r="J6450" s="121" t="s">
        <v>43</v>
      </c>
      <c r="K6450" s="120" t="s">
        <v>65</v>
      </c>
      <c r="L6450" s="131" t="s">
        <v>32</v>
      </c>
      <c r="M6450" s="120" t="s">
        <v>466</v>
      </c>
      <c r="P6450" s="124">
        <f t="shared" si="283"/>
        <v>0</v>
      </c>
    </row>
    <row r="6451" spans="1:16">
      <c r="A6451" s="116">
        <v>6451</v>
      </c>
      <c r="B6451" s="129">
        <v>44251</v>
      </c>
      <c r="C6451" s="118">
        <f t="shared" si="282"/>
        <v>2</v>
      </c>
      <c r="D6451" s="120" t="s">
        <v>252</v>
      </c>
      <c r="E6451" s="120" t="s">
        <v>14427</v>
      </c>
      <c r="F6451" s="211" t="s">
        <v>14428</v>
      </c>
      <c r="G6451" s="119" t="s">
        <v>284</v>
      </c>
      <c r="H6451" s="121" t="s">
        <v>53</v>
      </c>
      <c r="I6451" s="119" t="s">
        <v>42</v>
      </c>
      <c r="J6451" s="121" t="s">
        <v>43</v>
      </c>
      <c r="K6451" s="120" t="s">
        <v>65</v>
      </c>
      <c r="L6451" s="131" t="s">
        <v>32</v>
      </c>
      <c r="M6451" s="120" t="s">
        <v>33</v>
      </c>
      <c r="N6451" s="131">
        <v>44251</v>
      </c>
      <c r="O6451" s="131">
        <v>44602</v>
      </c>
      <c r="P6451" s="124">
        <f t="shared" si="283"/>
        <v>2</v>
      </c>
    </row>
    <row r="6452" spans="1:16">
      <c r="A6452" s="116">
        <v>6452</v>
      </c>
      <c r="B6452" s="129">
        <v>44251</v>
      </c>
      <c r="C6452" s="118">
        <f t="shared" si="282"/>
        <v>2</v>
      </c>
      <c r="D6452" s="120" t="s">
        <v>252</v>
      </c>
      <c r="E6452" s="120" t="s">
        <v>14429</v>
      </c>
      <c r="F6452" s="211" t="s">
        <v>14430</v>
      </c>
      <c r="G6452" s="119" t="s">
        <v>14431</v>
      </c>
      <c r="H6452" s="121" t="s">
        <v>53</v>
      </c>
      <c r="I6452" s="119" t="s">
        <v>42</v>
      </c>
      <c r="J6452" s="121" t="s">
        <v>43</v>
      </c>
      <c r="K6452" s="120" t="s">
        <v>65</v>
      </c>
      <c r="L6452" s="131" t="s">
        <v>32</v>
      </c>
      <c r="M6452" s="120" t="s">
        <v>466</v>
      </c>
      <c r="P6452" s="124">
        <f t="shared" si="283"/>
        <v>0</v>
      </c>
    </row>
    <row r="6453" spans="1:16">
      <c r="A6453" s="116">
        <v>6453</v>
      </c>
      <c r="B6453" s="117">
        <v>44532</v>
      </c>
      <c r="D6453" s="120" t="s">
        <v>252</v>
      </c>
      <c r="E6453" s="120" t="s">
        <v>14432</v>
      </c>
      <c r="F6453" s="212" t="s">
        <v>14433</v>
      </c>
      <c r="G6453" s="119" t="s">
        <v>8761</v>
      </c>
      <c r="H6453" s="121" t="s">
        <v>29</v>
      </c>
      <c r="I6453" s="119" t="s">
        <v>30</v>
      </c>
      <c r="J6453" s="121" t="s">
        <v>3886</v>
      </c>
      <c r="K6453" s="121" t="s">
        <v>65</v>
      </c>
      <c r="L6453" s="157" t="s">
        <v>32</v>
      </c>
      <c r="M6453" s="120" t="s">
        <v>78</v>
      </c>
    </row>
    <row r="6454" spans="1:16">
      <c r="A6454" s="116">
        <v>6454</v>
      </c>
      <c r="B6454" s="129">
        <v>44251</v>
      </c>
      <c r="C6454" s="118">
        <f t="shared" ref="C6454:C6485" si="284">IF(B6454&lt;&gt;0,MONTH(B6454),0)</f>
        <v>2</v>
      </c>
      <c r="D6454" s="120" t="s">
        <v>252</v>
      </c>
      <c r="E6454" s="120" t="s">
        <v>14434</v>
      </c>
      <c r="F6454" s="211" t="s">
        <v>14435</v>
      </c>
      <c r="G6454" s="119" t="s">
        <v>14269</v>
      </c>
      <c r="H6454" s="121" t="s">
        <v>97</v>
      </c>
      <c r="I6454" s="119" t="s">
        <v>42</v>
      </c>
      <c r="J6454" s="121" t="s">
        <v>43</v>
      </c>
      <c r="K6454" s="120" t="s">
        <v>65</v>
      </c>
      <c r="L6454" s="131" t="s">
        <v>32</v>
      </c>
      <c r="M6454" s="120" t="s">
        <v>466</v>
      </c>
      <c r="P6454" s="124">
        <f t="shared" ref="P6454:P6466" si="285">IF(O6454&lt;&gt;0,MONTH(O6454),0)</f>
        <v>0</v>
      </c>
    </row>
    <row r="6455" spans="1:16">
      <c r="A6455" s="116">
        <v>6455</v>
      </c>
      <c r="B6455" s="129">
        <v>44251</v>
      </c>
      <c r="C6455" s="118">
        <f t="shared" si="284"/>
        <v>2</v>
      </c>
      <c r="D6455" s="120" t="s">
        <v>252</v>
      </c>
      <c r="E6455" s="120" t="s">
        <v>14436</v>
      </c>
      <c r="F6455" s="211" t="s">
        <v>1582</v>
      </c>
      <c r="G6455" s="119" t="s">
        <v>6766</v>
      </c>
      <c r="H6455" s="121" t="s">
        <v>53</v>
      </c>
      <c r="I6455" s="119" t="s">
        <v>42</v>
      </c>
      <c r="J6455" s="121" t="s">
        <v>43</v>
      </c>
      <c r="K6455" s="120" t="s">
        <v>65</v>
      </c>
      <c r="L6455" s="131" t="s">
        <v>32</v>
      </c>
      <c r="M6455" s="120" t="s">
        <v>466</v>
      </c>
      <c r="P6455" s="124">
        <f t="shared" si="285"/>
        <v>0</v>
      </c>
    </row>
    <row r="6456" spans="1:16">
      <c r="A6456" s="116">
        <v>6456</v>
      </c>
      <c r="B6456" s="129">
        <v>44251</v>
      </c>
      <c r="C6456" s="118">
        <f t="shared" si="284"/>
        <v>2</v>
      </c>
      <c r="D6456" s="120" t="s">
        <v>252</v>
      </c>
      <c r="E6456" s="120" t="s">
        <v>14437</v>
      </c>
      <c r="F6456" s="211" t="s">
        <v>99</v>
      </c>
      <c r="G6456" s="119" t="s">
        <v>14438</v>
      </c>
      <c r="H6456" s="121" t="s">
        <v>53</v>
      </c>
      <c r="I6456" s="119" t="s">
        <v>42</v>
      </c>
      <c r="J6456" s="121" t="s">
        <v>43</v>
      </c>
      <c r="K6456" s="120" t="s">
        <v>65</v>
      </c>
      <c r="L6456" s="131" t="s">
        <v>32</v>
      </c>
      <c r="M6456" s="120" t="s">
        <v>466</v>
      </c>
      <c r="P6456" s="124">
        <f t="shared" si="285"/>
        <v>0</v>
      </c>
    </row>
    <row r="6457" spans="1:16">
      <c r="A6457" s="116">
        <v>6457</v>
      </c>
      <c r="B6457" s="129">
        <v>44251</v>
      </c>
      <c r="C6457" s="118">
        <f t="shared" si="284"/>
        <v>2</v>
      </c>
      <c r="D6457" s="120" t="s">
        <v>252</v>
      </c>
      <c r="E6457" s="120" t="s">
        <v>14439</v>
      </c>
      <c r="F6457" s="211" t="s">
        <v>14440</v>
      </c>
      <c r="G6457" s="119" t="s">
        <v>14441</v>
      </c>
      <c r="H6457" s="121" t="s">
        <v>53</v>
      </c>
      <c r="I6457" s="119" t="s">
        <v>42</v>
      </c>
      <c r="J6457" s="121" t="s">
        <v>43</v>
      </c>
      <c r="K6457" s="120" t="s">
        <v>65</v>
      </c>
      <c r="L6457" s="131" t="s">
        <v>32</v>
      </c>
      <c r="M6457" s="120" t="s">
        <v>466</v>
      </c>
      <c r="P6457" s="124">
        <f t="shared" si="285"/>
        <v>0</v>
      </c>
    </row>
    <row r="6458" spans="1:16">
      <c r="A6458" s="116">
        <v>6458</v>
      </c>
      <c r="B6458" s="129">
        <v>44251</v>
      </c>
      <c r="C6458" s="118">
        <f t="shared" si="284"/>
        <v>2</v>
      </c>
      <c r="D6458" s="120" t="s">
        <v>252</v>
      </c>
      <c r="E6458" s="120" t="s">
        <v>14442</v>
      </c>
      <c r="F6458" s="211" t="s">
        <v>14443</v>
      </c>
      <c r="G6458" s="119" t="s">
        <v>214</v>
      </c>
      <c r="H6458" s="121" t="s">
        <v>53</v>
      </c>
      <c r="I6458" s="119" t="s">
        <v>42</v>
      </c>
      <c r="J6458" s="121" t="s">
        <v>43</v>
      </c>
      <c r="K6458" s="120" t="s">
        <v>65</v>
      </c>
      <c r="L6458" s="131" t="s">
        <v>32</v>
      </c>
      <c r="M6458" s="120" t="s">
        <v>33</v>
      </c>
      <c r="N6458" s="131">
        <v>44271</v>
      </c>
      <c r="O6458" s="131">
        <v>44602</v>
      </c>
      <c r="P6458" s="124">
        <f t="shared" si="285"/>
        <v>2</v>
      </c>
    </row>
    <row r="6459" spans="1:16">
      <c r="A6459" s="116">
        <v>6459</v>
      </c>
      <c r="B6459" s="129">
        <v>44263</v>
      </c>
      <c r="C6459" s="118">
        <f t="shared" si="284"/>
        <v>3</v>
      </c>
      <c r="D6459" s="120" t="s">
        <v>252</v>
      </c>
      <c r="E6459" s="116" t="s">
        <v>14444</v>
      </c>
      <c r="F6459" s="211" t="s">
        <v>14445</v>
      </c>
      <c r="G6459" s="134" t="s">
        <v>4925</v>
      </c>
      <c r="H6459" s="116" t="s">
        <v>29</v>
      </c>
      <c r="I6459" s="119" t="s">
        <v>30</v>
      </c>
      <c r="J6459" s="121" t="s">
        <v>77</v>
      </c>
      <c r="K6459" s="120" t="s">
        <v>65</v>
      </c>
      <c r="L6459" s="131" t="s">
        <v>32</v>
      </c>
      <c r="M6459" s="116" t="s">
        <v>466</v>
      </c>
      <c r="P6459" s="124">
        <f t="shared" si="285"/>
        <v>0</v>
      </c>
    </row>
    <row r="6460" spans="1:16">
      <c r="A6460" s="116">
        <v>6460</v>
      </c>
      <c r="B6460" s="129">
        <v>44263</v>
      </c>
      <c r="C6460" s="118">
        <f t="shared" si="284"/>
        <v>3</v>
      </c>
      <c r="D6460" s="120" t="s">
        <v>252</v>
      </c>
      <c r="E6460" s="116" t="s">
        <v>14446</v>
      </c>
      <c r="F6460" s="211" t="s">
        <v>8211</v>
      </c>
      <c r="G6460" s="134" t="s">
        <v>4925</v>
      </c>
      <c r="H6460" s="116" t="s">
        <v>29</v>
      </c>
      <c r="I6460" s="121" t="s">
        <v>30</v>
      </c>
      <c r="J6460" s="121" t="s">
        <v>5018</v>
      </c>
      <c r="K6460" s="120" t="s">
        <v>65</v>
      </c>
      <c r="L6460" s="131" t="s">
        <v>32</v>
      </c>
      <c r="M6460" s="116" t="s">
        <v>466</v>
      </c>
      <c r="P6460" s="124">
        <f t="shared" si="285"/>
        <v>0</v>
      </c>
    </row>
    <row r="6461" spans="1:16" ht="27.6">
      <c r="A6461" s="116">
        <v>6461</v>
      </c>
      <c r="B6461" s="129">
        <v>44263</v>
      </c>
      <c r="C6461" s="118">
        <f t="shared" si="284"/>
        <v>3</v>
      </c>
      <c r="D6461" s="120" t="s">
        <v>252</v>
      </c>
      <c r="E6461" s="116" t="s">
        <v>14447</v>
      </c>
      <c r="F6461" s="211" t="s">
        <v>14448</v>
      </c>
      <c r="G6461" s="134" t="s">
        <v>14449</v>
      </c>
      <c r="H6461" s="116" t="s">
        <v>29</v>
      </c>
      <c r="I6461" s="121" t="s">
        <v>30</v>
      </c>
      <c r="J6461" s="121" t="s">
        <v>1540</v>
      </c>
      <c r="K6461" s="120" t="s">
        <v>65</v>
      </c>
      <c r="L6461" s="131" t="s">
        <v>32</v>
      </c>
      <c r="M6461" s="116" t="s">
        <v>466</v>
      </c>
      <c r="P6461" s="124">
        <f t="shared" si="285"/>
        <v>0</v>
      </c>
    </row>
    <row r="6462" spans="1:16">
      <c r="A6462" s="116">
        <v>6462</v>
      </c>
      <c r="B6462" s="129">
        <v>44251</v>
      </c>
      <c r="C6462" s="118">
        <f t="shared" si="284"/>
        <v>2</v>
      </c>
      <c r="D6462" s="120" t="s">
        <v>252</v>
      </c>
      <c r="E6462" s="120" t="s">
        <v>14450</v>
      </c>
      <c r="F6462" s="211" t="s">
        <v>12805</v>
      </c>
      <c r="G6462" s="119" t="s">
        <v>371</v>
      </c>
      <c r="H6462" s="121" t="s">
        <v>53</v>
      </c>
      <c r="I6462" s="119" t="s">
        <v>42</v>
      </c>
      <c r="J6462" s="121" t="s">
        <v>43</v>
      </c>
      <c r="K6462" s="120" t="s">
        <v>65</v>
      </c>
      <c r="L6462" s="131" t="s">
        <v>32</v>
      </c>
      <c r="M6462" s="120" t="s">
        <v>466</v>
      </c>
      <c r="P6462" s="124">
        <f t="shared" si="285"/>
        <v>0</v>
      </c>
    </row>
    <row r="6463" spans="1:16">
      <c r="A6463" s="116">
        <v>6463</v>
      </c>
      <c r="B6463" s="129">
        <v>44263</v>
      </c>
      <c r="C6463" s="118">
        <f t="shared" si="284"/>
        <v>3</v>
      </c>
      <c r="D6463" s="120" t="s">
        <v>252</v>
      </c>
      <c r="E6463" s="116" t="s">
        <v>14451</v>
      </c>
      <c r="F6463" s="211" t="s">
        <v>473</v>
      </c>
      <c r="G6463" s="116" t="s">
        <v>8761</v>
      </c>
      <c r="H6463" s="116" t="s">
        <v>29</v>
      </c>
      <c r="I6463" s="116" t="s">
        <v>30</v>
      </c>
      <c r="J6463" s="116"/>
      <c r="K6463" s="120" t="s">
        <v>65</v>
      </c>
      <c r="L6463" s="131" t="s">
        <v>32</v>
      </c>
      <c r="M6463" s="116" t="s">
        <v>466</v>
      </c>
      <c r="P6463" s="124">
        <f t="shared" si="285"/>
        <v>0</v>
      </c>
    </row>
    <row r="6464" spans="1:16" ht="27.6">
      <c r="A6464" s="116">
        <v>6464</v>
      </c>
      <c r="B6464" s="129">
        <v>44263</v>
      </c>
      <c r="C6464" s="118">
        <f t="shared" si="284"/>
        <v>3</v>
      </c>
      <c r="D6464" s="120" t="s">
        <v>252</v>
      </c>
      <c r="E6464" s="116" t="s">
        <v>14452</v>
      </c>
      <c r="F6464" s="211" t="s">
        <v>14453</v>
      </c>
      <c r="G6464" s="134" t="s">
        <v>8761</v>
      </c>
      <c r="H6464" s="116" t="s">
        <v>29</v>
      </c>
      <c r="I6464" s="119" t="s">
        <v>30</v>
      </c>
      <c r="J6464" s="121" t="s">
        <v>77</v>
      </c>
      <c r="K6464" s="120" t="s">
        <v>65</v>
      </c>
      <c r="L6464" s="131" t="s">
        <v>32</v>
      </c>
      <c r="M6464" s="116" t="s">
        <v>78</v>
      </c>
      <c r="P6464" s="124">
        <f t="shared" si="285"/>
        <v>0</v>
      </c>
    </row>
    <row r="6465" spans="1:19">
      <c r="A6465" s="116">
        <v>6465</v>
      </c>
      <c r="B6465" s="129">
        <v>44251</v>
      </c>
      <c r="C6465" s="118">
        <f t="shared" si="284"/>
        <v>2</v>
      </c>
      <c r="D6465" s="120" t="s">
        <v>252</v>
      </c>
      <c r="E6465" s="120" t="s">
        <v>14454</v>
      </c>
      <c r="F6465" s="211" t="s">
        <v>14455</v>
      </c>
      <c r="G6465" s="119" t="s">
        <v>371</v>
      </c>
      <c r="H6465" s="121" t="s">
        <v>53</v>
      </c>
      <c r="I6465" s="119" t="s">
        <v>42</v>
      </c>
      <c r="J6465" s="121" t="s">
        <v>43</v>
      </c>
      <c r="K6465" s="120" t="s">
        <v>65</v>
      </c>
      <c r="L6465" s="131" t="s">
        <v>32</v>
      </c>
      <c r="M6465" s="120" t="s">
        <v>466</v>
      </c>
      <c r="P6465" s="124">
        <f t="shared" si="285"/>
        <v>0</v>
      </c>
    </row>
    <row r="6466" spans="1:19">
      <c r="A6466" s="116">
        <v>6466</v>
      </c>
      <c r="B6466" s="129">
        <v>44263</v>
      </c>
      <c r="C6466" s="118">
        <f t="shared" si="284"/>
        <v>3</v>
      </c>
      <c r="D6466" s="120" t="s">
        <v>252</v>
      </c>
      <c r="E6466" s="116" t="s">
        <v>14456</v>
      </c>
      <c r="F6466" s="211" t="s">
        <v>14457</v>
      </c>
      <c r="G6466" s="134" t="s">
        <v>10834</v>
      </c>
      <c r="H6466" s="116" t="s">
        <v>29</v>
      </c>
      <c r="I6466" s="119" t="s">
        <v>30</v>
      </c>
      <c r="J6466" s="121" t="s">
        <v>31</v>
      </c>
      <c r="K6466" s="120" t="s">
        <v>65</v>
      </c>
      <c r="L6466" s="131" t="s">
        <v>32</v>
      </c>
      <c r="M6466" s="116" t="s">
        <v>78</v>
      </c>
      <c r="P6466" s="124">
        <f t="shared" si="285"/>
        <v>0</v>
      </c>
    </row>
    <row r="6467" spans="1:19">
      <c r="A6467" s="116">
        <v>6467</v>
      </c>
      <c r="B6467" s="129">
        <v>44501</v>
      </c>
      <c r="C6467" s="118">
        <f t="shared" si="284"/>
        <v>11</v>
      </c>
      <c r="D6467" s="120" t="s">
        <v>25</v>
      </c>
      <c r="E6467" s="120" t="s">
        <v>14458</v>
      </c>
      <c r="F6467" s="212" t="s">
        <v>13113</v>
      </c>
      <c r="G6467" s="119" t="s">
        <v>13490</v>
      </c>
      <c r="H6467" s="121" t="s">
        <v>29</v>
      </c>
      <c r="I6467" s="121" t="s">
        <v>30</v>
      </c>
      <c r="J6467" s="121" t="s">
        <v>435</v>
      </c>
      <c r="K6467" s="121" t="s">
        <v>65</v>
      </c>
      <c r="L6467" s="131" t="s">
        <v>32</v>
      </c>
      <c r="M6467" s="120" t="s">
        <v>78</v>
      </c>
    </row>
    <row r="6468" spans="1:19" ht="14.4">
      <c r="A6468" s="116">
        <v>6468</v>
      </c>
      <c r="B6468" s="129">
        <v>44251</v>
      </c>
      <c r="C6468" s="118">
        <f t="shared" si="284"/>
        <v>2</v>
      </c>
      <c r="D6468" s="120" t="s">
        <v>252</v>
      </c>
      <c r="E6468" s="120" t="s">
        <v>14459</v>
      </c>
      <c r="F6468" s="211" t="s">
        <v>14440</v>
      </c>
      <c r="G6468" t="s">
        <v>14460</v>
      </c>
      <c r="H6468" s="121" t="s">
        <v>53</v>
      </c>
      <c r="I6468" s="121" t="s">
        <v>42</v>
      </c>
      <c r="J6468" s="121" t="s">
        <v>43</v>
      </c>
      <c r="K6468" s="120" t="s">
        <v>65</v>
      </c>
      <c r="L6468" s="131" t="s">
        <v>32</v>
      </c>
      <c r="M6468" s="120" t="s">
        <v>466</v>
      </c>
      <c r="P6468" s="124">
        <f t="shared" ref="P6468:P6497" si="286">IF(O6468&lt;&gt;0,MONTH(O6468),0)</f>
        <v>0</v>
      </c>
    </row>
    <row r="6469" spans="1:19" ht="27.6">
      <c r="A6469" s="116">
        <v>6469</v>
      </c>
      <c r="B6469" s="129">
        <v>44263</v>
      </c>
      <c r="C6469" s="118">
        <f t="shared" si="284"/>
        <v>3</v>
      </c>
      <c r="D6469" s="120" t="s">
        <v>252</v>
      </c>
      <c r="E6469" s="116" t="s">
        <v>14461</v>
      </c>
      <c r="F6469" s="211" t="s">
        <v>14462</v>
      </c>
      <c r="G6469" s="134" t="s">
        <v>14463</v>
      </c>
      <c r="H6469" s="116" t="s">
        <v>29</v>
      </c>
      <c r="I6469" s="121" t="s">
        <v>30</v>
      </c>
      <c r="J6469" s="121" t="s">
        <v>7142</v>
      </c>
      <c r="K6469" s="120" t="s">
        <v>65</v>
      </c>
      <c r="L6469" s="131" t="s">
        <v>32</v>
      </c>
      <c r="M6469" s="116" t="s">
        <v>466</v>
      </c>
      <c r="P6469" s="124">
        <f t="shared" si="286"/>
        <v>0</v>
      </c>
    </row>
    <row r="6470" spans="1:19">
      <c r="A6470" s="116">
        <v>6470</v>
      </c>
      <c r="B6470" s="129">
        <v>44251</v>
      </c>
      <c r="C6470" s="118">
        <f t="shared" si="284"/>
        <v>2</v>
      </c>
      <c r="D6470" s="120" t="s">
        <v>252</v>
      </c>
      <c r="E6470" s="120" t="s">
        <v>14464</v>
      </c>
      <c r="F6470" s="211" t="s">
        <v>1582</v>
      </c>
      <c r="G6470" s="119" t="s">
        <v>603</v>
      </c>
      <c r="H6470" s="121" t="s">
        <v>53</v>
      </c>
      <c r="I6470" s="121" t="s">
        <v>42</v>
      </c>
      <c r="J6470" s="119" t="s">
        <v>43</v>
      </c>
      <c r="K6470" s="120" t="s">
        <v>65</v>
      </c>
      <c r="L6470" s="131" t="s">
        <v>32</v>
      </c>
      <c r="M6470" s="120" t="s">
        <v>466</v>
      </c>
      <c r="P6470" s="124">
        <f t="shared" si="286"/>
        <v>0</v>
      </c>
      <c r="R6470" s="133"/>
    </row>
    <row r="6471" spans="1:19" ht="27.6">
      <c r="A6471" s="116">
        <v>6471</v>
      </c>
      <c r="B6471" s="129">
        <v>44263</v>
      </c>
      <c r="C6471" s="118">
        <f t="shared" si="284"/>
        <v>3</v>
      </c>
      <c r="D6471" s="120" t="s">
        <v>252</v>
      </c>
      <c r="E6471" s="116" t="s">
        <v>14465</v>
      </c>
      <c r="F6471" s="211" t="s">
        <v>14466</v>
      </c>
      <c r="G6471" s="134" t="s">
        <v>14467</v>
      </c>
      <c r="H6471" s="116" t="s">
        <v>29</v>
      </c>
      <c r="I6471" s="119" t="s">
        <v>30</v>
      </c>
      <c r="J6471" s="121" t="s">
        <v>77</v>
      </c>
      <c r="K6471" s="120" t="s">
        <v>65</v>
      </c>
      <c r="L6471" s="131" t="s">
        <v>32</v>
      </c>
      <c r="M6471" s="116" t="s">
        <v>466</v>
      </c>
      <c r="P6471" s="124">
        <f t="shared" si="286"/>
        <v>0</v>
      </c>
    </row>
    <row r="6472" spans="1:19" ht="27.6">
      <c r="A6472" s="116">
        <v>6472</v>
      </c>
      <c r="B6472" s="129">
        <v>44251</v>
      </c>
      <c r="C6472" s="118">
        <f t="shared" si="284"/>
        <v>2</v>
      </c>
      <c r="D6472" s="119" t="s">
        <v>25</v>
      </c>
      <c r="E6472" s="120" t="s">
        <v>14468</v>
      </c>
      <c r="F6472" s="211" t="s">
        <v>14469</v>
      </c>
      <c r="G6472" s="121" t="s">
        <v>4968</v>
      </c>
      <c r="H6472" s="121" t="s">
        <v>53</v>
      </c>
      <c r="I6472" s="119" t="s">
        <v>42</v>
      </c>
      <c r="J6472" s="121" t="s">
        <v>43</v>
      </c>
      <c r="K6472" s="120" t="s">
        <v>65</v>
      </c>
      <c r="L6472" s="131" t="s">
        <v>32</v>
      </c>
      <c r="M6472" s="120" t="s">
        <v>4990</v>
      </c>
      <c r="N6472" s="131">
        <v>44369</v>
      </c>
      <c r="P6472" s="124">
        <f t="shared" si="286"/>
        <v>0</v>
      </c>
      <c r="R6472" s="118">
        <f ca="1">TODAY()-N6472</f>
        <v>309</v>
      </c>
    </row>
    <row r="6473" spans="1:19">
      <c r="A6473" s="116">
        <v>6473</v>
      </c>
      <c r="B6473" s="129">
        <v>44263</v>
      </c>
      <c r="C6473" s="118">
        <f t="shared" si="284"/>
        <v>3</v>
      </c>
      <c r="D6473" s="120" t="s">
        <v>37</v>
      </c>
      <c r="E6473" s="120" t="s">
        <v>14470</v>
      </c>
      <c r="F6473" s="211" t="s">
        <v>14471</v>
      </c>
      <c r="G6473" s="119" t="s">
        <v>14472</v>
      </c>
      <c r="H6473" s="121" t="s">
        <v>53</v>
      </c>
      <c r="I6473" s="119" t="s">
        <v>30</v>
      </c>
      <c r="J6473" s="121" t="s">
        <v>435</v>
      </c>
      <c r="K6473" s="120" t="s">
        <v>65</v>
      </c>
      <c r="L6473" s="131" t="s">
        <v>32</v>
      </c>
      <c r="M6473" s="120" t="s">
        <v>78</v>
      </c>
      <c r="P6473" s="124">
        <f t="shared" si="286"/>
        <v>0</v>
      </c>
    </row>
    <row r="6474" spans="1:19">
      <c r="A6474" s="116">
        <v>6474</v>
      </c>
      <c r="B6474" s="129">
        <v>44263</v>
      </c>
      <c r="C6474" s="118">
        <f t="shared" si="284"/>
        <v>3</v>
      </c>
      <c r="D6474" s="120" t="s">
        <v>252</v>
      </c>
      <c r="E6474" s="116" t="s">
        <v>14473</v>
      </c>
      <c r="F6474" s="211" t="s">
        <v>6650</v>
      </c>
      <c r="G6474" s="134" t="s">
        <v>14474</v>
      </c>
      <c r="H6474" s="116" t="s">
        <v>29</v>
      </c>
      <c r="I6474" s="119" t="s">
        <v>30</v>
      </c>
      <c r="J6474" s="121" t="s">
        <v>31</v>
      </c>
      <c r="K6474" s="120" t="s">
        <v>65</v>
      </c>
      <c r="L6474" s="131" t="s">
        <v>32</v>
      </c>
      <c r="M6474" s="116" t="s">
        <v>466</v>
      </c>
      <c r="P6474" s="124">
        <f t="shared" si="286"/>
        <v>0</v>
      </c>
    </row>
    <row r="6475" spans="1:19">
      <c r="A6475" s="116">
        <v>6475</v>
      </c>
      <c r="B6475" s="129">
        <v>44251</v>
      </c>
      <c r="C6475" s="118">
        <f t="shared" si="284"/>
        <v>2</v>
      </c>
      <c r="D6475" s="120" t="s">
        <v>252</v>
      </c>
      <c r="E6475" s="120" t="s">
        <v>14475</v>
      </c>
      <c r="F6475" s="211" t="s">
        <v>14476</v>
      </c>
      <c r="G6475" s="119" t="s">
        <v>4949</v>
      </c>
      <c r="H6475" s="121" t="s">
        <v>53</v>
      </c>
      <c r="I6475" s="121" t="s">
        <v>42</v>
      </c>
      <c r="J6475" s="121" t="s">
        <v>43</v>
      </c>
      <c r="K6475" s="120" t="s">
        <v>65</v>
      </c>
      <c r="L6475" s="131" t="s">
        <v>32</v>
      </c>
      <c r="M6475" s="120" t="s">
        <v>33</v>
      </c>
      <c r="N6475" s="131">
        <v>44252</v>
      </c>
      <c r="O6475" s="131">
        <v>44321</v>
      </c>
      <c r="P6475" s="124">
        <f t="shared" si="286"/>
        <v>5</v>
      </c>
      <c r="S6475" s="120" t="s">
        <v>92</v>
      </c>
    </row>
    <row r="6476" spans="1:19">
      <c r="A6476" s="116">
        <v>6476</v>
      </c>
      <c r="B6476" s="129">
        <v>44263</v>
      </c>
      <c r="C6476" s="118">
        <f t="shared" si="284"/>
        <v>3</v>
      </c>
      <c r="D6476" s="120" t="s">
        <v>252</v>
      </c>
      <c r="E6476" s="116" t="s">
        <v>14477</v>
      </c>
      <c r="F6476" s="211" t="s">
        <v>473</v>
      </c>
      <c r="G6476" s="134" t="s">
        <v>5159</v>
      </c>
      <c r="H6476" s="116" t="s">
        <v>29</v>
      </c>
      <c r="I6476" s="119" t="s">
        <v>30</v>
      </c>
      <c r="J6476" s="121" t="s">
        <v>77</v>
      </c>
      <c r="K6476" s="120" t="s">
        <v>65</v>
      </c>
      <c r="L6476" s="131" t="s">
        <v>32</v>
      </c>
      <c r="M6476" s="116" t="s">
        <v>466</v>
      </c>
      <c r="P6476" s="124">
        <f t="shared" si="286"/>
        <v>0</v>
      </c>
    </row>
    <row r="6477" spans="1:19">
      <c r="A6477" s="116">
        <v>6477</v>
      </c>
      <c r="B6477" s="129">
        <v>44263</v>
      </c>
      <c r="C6477" s="118">
        <f t="shared" si="284"/>
        <v>3</v>
      </c>
      <c r="D6477" s="120" t="s">
        <v>252</v>
      </c>
      <c r="E6477" s="116" t="s">
        <v>14478</v>
      </c>
      <c r="F6477" s="211" t="s">
        <v>1948</v>
      </c>
      <c r="G6477" s="134" t="s">
        <v>11060</v>
      </c>
      <c r="H6477" s="116" t="s">
        <v>29</v>
      </c>
      <c r="I6477" s="116" t="s">
        <v>30</v>
      </c>
      <c r="J6477" s="120" t="s">
        <v>485</v>
      </c>
      <c r="K6477" s="120" t="s">
        <v>65</v>
      </c>
      <c r="L6477" s="131" t="s">
        <v>32</v>
      </c>
      <c r="M6477" s="116" t="s">
        <v>78</v>
      </c>
      <c r="P6477" s="124">
        <f t="shared" si="286"/>
        <v>0</v>
      </c>
    </row>
    <row r="6478" spans="1:19">
      <c r="A6478" s="116">
        <v>6478</v>
      </c>
      <c r="B6478" s="129">
        <v>44263</v>
      </c>
      <c r="C6478" s="118">
        <f t="shared" si="284"/>
        <v>3</v>
      </c>
      <c r="D6478" s="120" t="s">
        <v>252</v>
      </c>
      <c r="E6478" s="120" t="s">
        <v>14479</v>
      </c>
      <c r="F6478" s="211" t="s">
        <v>14480</v>
      </c>
      <c r="G6478" s="119" t="s">
        <v>1413</v>
      </c>
      <c r="H6478" s="121" t="s">
        <v>53</v>
      </c>
      <c r="I6478" s="119" t="s">
        <v>42</v>
      </c>
      <c r="J6478" s="121" t="s">
        <v>43</v>
      </c>
      <c r="K6478" s="120" t="s">
        <v>65</v>
      </c>
      <c r="L6478" s="131" t="s">
        <v>32</v>
      </c>
      <c r="M6478" s="140" t="s">
        <v>33</v>
      </c>
      <c r="N6478" s="131">
        <v>44302</v>
      </c>
      <c r="O6478" s="131">
        <v>44602</v>
      </c>
      <c r="P6478" s="124">
        <f t="shared" si="286"/>
        <v>2</v>
      </c>
    </row>
    <row r="6479" spans="1:19">
      <c r="A6479" s="116">
        <v>6479</v>
      </c>
      <c r="B6479" s="129">
        <v>44263</v>
      </c>
      <c r="C6479" s="118">
        <f t="shared" si="284"/>
        <v>3</v>
      </c>
      <c r="D6479" s="120" t="s">
        <v>252</v>
      </c>
      <c r="E6479" s="120" t="s">
        <v>14481</v>
      </c>
      <c r="F6479" s="211" t="s">
        <v>14482</v>
      </c>
      <c r="G6479" s="119" t="s">
        <v>1413</v>
      </c>
      <c r="H6479" s="121" t="s">
        <v>53</v>
      </c>
      <c r="I6479" s="119" t="s">
        <v>42</v>
      </c>
      <c r="J6479" s="121" t="s">
        <v>43</v>
      </c>
      <c r="K6479" s="120" t="s">
        <v>65</v>
      </c>
      <c r="L6479" s="131" t="s">
        <v>32</v>
      </c>
      <c r="M6479" s="140" t="s">
        <v>466</v>
      </c>
      <c r="P6479" s="124">
        <f t="shared" si="286"/>
        <v>0</v>
      </c>
    </row>
    <row r="6480" spans="1:19">
      <c r="A6480" s="116">
        <v>6480</v>
      </c>
      <c r="B6480" s="129">
        <v>44264</v>
      </c>
      <c r="C6480" s="118">
        <f t="shared" si="284"/>
        <v>3</v>
      </c>
      <c r="D6480" s="120" t="s">
        <v>252</v>
      </c>
      <c r="E6480" s="120" t="s">
        <v>14483</v>
      </c>
      <c r="F6480" s="211" t="s">
        <v>14484</v>
      </c>
      <c r="G6480" s="119" t="s">
        <v>1413</v>
      </c>
      <c r="H6480" s="121" t="s">
        <v>53</v>
      </c>
      <c r="I6480" s="121" t="s">
        <v>42</v>
      </c>
      <c r="J6480" s="121" t="s">
        <v>49</v>
      </c>
      <c r="K6480" s="120" t="s">
        <v>65</v>
      </c>
      <c r="L6480" s="131" t="s">
        <v>32</v>
      </c>
      <c r="M6480" s="140" t="s">
        <v>466</v>
      </c>
      <c r="P6480" s="124">
        <f t="shared" si="286"/>
        <v>0</v>
      </c>
    </row>
    <row r="6481" spans="1:20">
      <c r="A6481" s="116">
        <v>6481</v>
      </c>
      <c r="B6481" s="129">
        <v>44264</v>
      </c>
      <c r="C6481" s="118">
        <f t="shared" si="284"/>
        <v>3</v>
      </c>
      <c r="D6481" s="120" t="s">
        <v>252</v>
      </c>
      <c r="E6481" s="120" t="s">
        <v>14485</v>
      </c>
      <c r="F6481" s="211" t="s">
        <v>14486</v>
      </c>
      <c r="G6481" s="119" t="s">
        <v>1413</v>
      </c>
      <c r="H6481" s="121" t="s">
        <v>53</v>
      </c>
      <c r="I6481" s="121" t="s">
        <v>42</v>
      </c>
      <c r="J6481" s="121" t="s">
        <v>49</v>
      </c>
      <c r="K6481" s="120" t="s">
        <v>65</v>
      </c>
      <c r="L6481" s="131" t="s">
        <v>32</v>
      </c>
      <c r="M6481" s="140" t="s">
        <v>466</v>
      </c>
      <c r="P6481" s="124">
        <f t="shared" si="286"/>
        <v>0</v>
      </c>
    </row>
    <row r="6482" spans="1:20">
      <c r="A6482" s="116">
        <v>6482</v>
      </c>
      <c r="B6482" s="129">
        <v>44264</v>
      </c>
      <c r="C6482" s="118">
        <f t="shared" si="284"/>
        <v>3</v>
      </c>
      <c r="D6482" s="120" t="s">
        <v>252</v>
      </c>
      <c r="E6482" s="120" t="s">
        <v>14487</v>
      </c>
      <c r="F6482" s="211" t="s">
        <v>5833</v>
      </c>
      <c r="G6482" s="119" t="s">
        <v>1413</v>
      </c>
      <c r="H6482" s="121" t="s">
        <v>53</v>
      </c>
      <c r="I6482" s="119" t="s">
        <v>30</v>
      </c>
      <c r="J6482" s="121" t="s">
        <v>87</v>
      </c>
      <c r="K6482" s="120" t="s">
        <v>65</v>
      </c>
      <c r="L6482" s="131" t="s">
        <v>32</v>
      </c>
      <c r="M6482" s="140" t="s">
        <v>33</v>
      </c>
      <c r="N6482" s="131">
        <v>44263</v>
      </c>
      <c r="O6482" s="131">
        <v>44602</v>
      </c>
      <c r="P6482" s="124">
        <f t="shared" si="286"/>
        <v>2</v>
      </c>
    </row>
    <row r="6483" spans="1:20">
      <c r="A6483" s="116">
        <v>6483</v>
      </c>
      <c r="B6483" s="129">
        <v>44264</v>
      </c>
      <c r="C6483" s="118">
        <f t="shared" si="284"/>
        <v>3</v>
      </c>
      <c r="D6483" s="120" t="s">
        <v>252</v>
      </c>
      <c r="E6483" s="120" t="s">
        <v>14488</v>
      </c>
      <c r="F6483" s="211" t="s">
        <v>1582</v>
      </c>
      <c r="G6483" s="119" t="s">
        <v>1413</v>
      </c>
      <c r="H6483" s="121" t="s">
        <v>53</v>
      </c>
      <c r="I6483" s="121" t="s">
        <v>42</v>
      </c>
      <c r="J6483" s="121" t="s">
        <v>82</v>
      </c>
      <c r="K6483" s="120" t="s">
        <v>65</v>
      </c>
      <c r="L6483" s="131" t="s">
        <v>32</v>
      </c>
      <c r="M6483" s="140" t="s">
        <v>466</v>
      </c>
      <c r="P6483" s="124">
        <f t="shared" si="286"/>
        <v>0</v>
      </c>
    </row>
    <row r="6484" spans="1:20">
      <c r="A6484" s="116">
        <v>6484</v>
      </c>
      <c r="B6484" s="129">
        <v>44264</v>
      </c>
      <c r="C6484" s="118">
        <f t="shared" si="284"/>
        <v>3</v>
      </c>
      <c r="D6484" s="120" t="s">
        <v>252</v>
      </c>
      <c r="E6484" s="120" t="s">
        <v>14489</v>
      </c>
      <c r="F6484" s="211" t="s">
        <v>1582</v>
      </c>
      <c r="G6484" s="119" t="s">
        <v>1413</v>
      </c>
      <c r="H6484" s="121" t="s">
        <v>53</v>
      </c>
      <c r="I6484" s="121" t="s">
        <v>196</v>
      </c>
      <c r="J6484" s="121" t="s">
        <v>14490</v>
      </c>
      <c r="K6484" s="120" t="s">
        <v>65</v>
      </c>
      <c r="L6484" s="131" t="s">
        <v>32</v>
      </c>
      <c r="M6484" s="140" t="s">
        <v>466</v>
      </c>
      <c r="P6484" s="124">
        <f t="shared" si="286"/>
        <v>0</v>
      </c>
    </row>
    <row r="6485" spans="1:20">
      <c r="A6485" s="116">
        <v>6485</v>
      </c>
      <c r="B6485" s="129">
        <v>44264</v>
      </c>
      <c r="C6485" s="118">
        <f t="shared" si="284"/>
        <v>3</v>
      </c>
      <c r="D6485" s="120" t="s">
        <v>252</v>
      </c>
      <c r="E6485" s="120" t="s">
        <v>14491</v>
      </c>
      <c r="F6485" s="211" t="s">
        <v>1230</v>
      </c>
      <c r="G6485" s="119" t="s">
        <v>1413</v>
      </c>
      <c r="H6485" s="121" t="s">
        <v>53</v>
      </c>
      <c r="I6485" s="121" t="s">
        <v>63</v>
      </c>
      <c r="J6485" s="121" t="s">
        <v>6483</v>
      </c>
      <c r="K6485" s="120" t="s">
        <v>65</v>
      </c>
      <c r="L6485" s="131" t="s">
        <v>32</v>
      </c>
      <c r="M6485" s="140" t="s">
        <v>466</v>
      </c>
      <c r="P6485" s="124">
        <f t="shared" si="286"/>
        <v>0</v>
      </c>
    </row>
    <row r="6486" spans="1:20">
      <c r="A6486" s="116">
        <v>6486</v>
      </c>
      <c r="B6486" s="129">
        <v>44264</v>
      </c>
      <c r="C6486" s="118">
        <f t="shared" ref="C6486:C6517" si="287">IF(B6486&lt;&gt;0,MONTH(B6486),0)</f>
        <v>3</v>
      </c>
      <c r="D6486" s="120" t="s">
        <v>252</v>
      </c>
      <c r="E6486" s="120" t="s">
        <v>14492</v>
      </c>
      <c r="F6486" s="211" t="s">
        <v>2223</v>
      </c>
      <c r="G6486" s="119" t="s">
        <v>1413</v>
      </c>
      <c r="H6486" s="121" t="s">
        <v>53</v>
      </c>
      <c r="I6486" s="121" t="s">
        <v>42</v>
      </c>
      <c r="J6486" s="119" t="s">
        <v>2929</v>
      </c>
      <c r="K6486" s="120" t="s">
        <v>65</v>
      </c>
      <c r="L6486" s="131" t="s">
        <v>32</v>
      </c>
      <c r="M6486" s="140" t="s">
        <v>466</v>
      </c>
      <c r="P6486" s="124">
        <f t="shared" si="286"/>
        <v>0</v>
      </c>
    </row>
    <row r="6487" spans="1:20">
      <c r="A6487" s="116">
        <v>6487</v>
      </c>
      <c r="B6487" s="129">
        <v>44264</v>
      </c>
      <c r="C6487" s="118">
        <f t="shared" si="287"/>
        <v>3</v>
      </c>
      <c r="D6487" s="120" t="s">
        <v>252</v>
      </c>
      <c r="E6487" s="120" t="s">
        <v>14493</v>
      </c>
      <c r="F6487" s="211" t="s">
        <v>14494</v>
      </c>
      <c r="G6487" s="119" t="s">
        <v>1413</v>
      </c>
      <c r="H6487" s="121" t="s">
        <v>53</v>
      </c>
      <c r="I6487" s="119" t="s">
        <v>42</v>
      </c>
      <c r="J6487" s="121" t="s">
        <v>43</v>
      </c>
      <c r="K6487" s="120" t="s">
        <v>65</v>
      </c>
      <c r="L6487" s="131" t="s">
        <v>32</v>
      </c>
      <c r="M6487" s="140" t="s">
        <v>466</v>
      </c>
      <c r="P6487" s="124">
        <f t="shared" si="286"/>
        <v>0</v>
      </c>
    </row>
    <row r="6488" spans="1:20">
      <c r="A6488" s="116">
        <v>6488</v>
      </c>
      <c r="B6488" s="129">
        <v>44264</v>
      </c>
      <c r="C6488" s="118">
        <f t="shared" si="287"/>
        <v>3</v>
      </c>
      <c r="D6488" s="120" t="s">
        <v>252</v>
      </c>
      <c r="E6488" s="120" t="s">
        <v>14495</v>
      </c>
      <c r="F6488" s="211" t="s">
        <v>14496</v>
      </c>
      <c r="G6488" s="119" t="s">
        <v>1413</v>
      </c>
      <c r="H6488" s="121" t="s">
        <v>53</v>
      </c>
      <c r="I6488" s="121" t="s">
        <v>42</v>
      </c>
      <c r="J6488" s="121" t="s">
        <v>72</v>
      </c>
      <c r="K6488" s="120" t="s">
        <v>65</v>
      </c>
      <c r="L6488" s="131" t="s">
        <v>32</v>
      </c>
      <c r="M6488" s="140" t="s">
        <v>466</v>
      </c>
      <c r="P6488" s="124">
        <f t="shared" si="286"/>
        <v>0</v>
      </c>
    </row>
    <row r="6489" spans="1:20">
      <c r="A6489" s="116">
        <v>6489</v>
      </c>
      <c r="B6489" s="129">
        <v>44264</v>
      </c>
      <c r="C6489" s="118">
        <f t="shared" si="287"/>
        <v>3</v>
      </c>
      <c r="D6489" s="120" t="s">
        <v>252</v>
      </c>
      <c r="E6489" s="120" t="s">
        <v>14497</v>
      </c>
      <c r="F6489" s="211" t="s">
        <v>1582</v>
      </c>
      <c r="G6489" s="119" t="s">
        <v>1413</v>
      </c>
      <c r="H6489" s="121" t="s">
        <v>53</v>
      </c>
      <c r="I6489" s="119" t="s">
        <v>42</v>
      </c>
      <c r="J6489" s="121" t="s">
        <v>199</v>
      </c>
      <c r="K6489" s="120" t="s">
        <v>65</v>
      </c>
      <c r="L6489" s="131" t="s">
        <v>32</v>
      </c>
      <c r="M6489" s="140" t="s">
        <v>466</v>
      </c>
      <c r="P6489" s="124">
        <f t="shared" si="286"/>
        <v>0</v>
      </c>
    </row>
    <row r="6490" spans="1:20">
      <c r="A6490" s="116">
        <v>6490</v>
      </c>
      <c r="B6490" s="129">
        <v>44264</v>
      </c>
      <c r="C6490" s="118">
        <f t="shared" si="287"/>
        <v>3</v>
      </c>
      <c r="D6490" s="120" t="s">
        <v>252</v>
      </c>
      <c r="E6490" s="120" t="s">
        <v>14498</v>
      </c>
      <c r="F6490" s="211" t="s">
        <v>14499</v>
      </c>
      <c r="G6490" s="119" t="s">
        <v>1100</v>
      </c>
      <c r="H6490" s="121" t="s">
        <v>53</v>
      </c>
      <c r="I6490" s="119" t="s">
        <v>30</v>
      </c>
      <c r="J6490" s="121" t="s">
        <v>87</v>
      </c>
      <c r="K6490" s="120" t="s">
        <v>65</v>
      </c>
      <c r="L6490" s="131" t="s">
        <v>32</v>
      </c>
      <c r="M6490" s="140" t="s">
        <v>466</v>
      </c>
      <c r="P6490" s="124">
        <f t="shared" si="286"/>
        <v>0</v>
      </c>
    </row>
    <row r="6491" spans="1:20">
      <c r="A6491" s="116">
        <v>6491</v>
      </c>
      <c r="B6491" s="129">
        <v>44264</v>
      </c>
      <c r="C6491" s="118">
        <f t="shared" si="287"/>
        <v>3</v>
      </c>
      <c r="D6491" s="120" t="s">
        <v>252</v>
      </c>
      <c r="E6491" s="120" t="s">
        <v>14500</v>
      </c>
      <c r="F6491" s="211" t="s">
        <v>14501</v>
      </c>
      <c r="G6491" s="119" t="s">
        <v>1100</v>
      </c>
      <c r="H6491" s="121" t="s">
        <v>53</v>
      </c>
      <c r="I6491" s="119" t="s">
        <v>30</v>
      </c>
      <c r="J6491" s="121" t="s">
        <v>87</v>
      </c>
      <c r="K6491" s="120" t="s">
        <v>65</v>
      </c>
      <c r="L6491" s="131" t="s">
        <v>32</v>
      </c>
      <c r="M6491" s="140" t="s">
        <v>466</v>
      </c>
      <c r="P6491" s="124">
        <f t="shared" si="286"/>
        <v>0</v>
      </c>
    </row>
    <row r="6492" spans="1:20">
      <c r="A6492" s="116">
        <v>6492</v>
      </c>
      <c r="B6492" s="129">
        <v>44264</v>
      </c>
      <c r="C6492" s="118">
        <f t="shared" si="287"/>
        <v>3</v>
      </c>
      <c r="D6492" s="120" t="s">
        <v>252</v>
      </c>
      <c r="E6492" s="120" t="s">
        <v>14502</v>
      </c>
      <c r="F6492" s="211" t="s">
        <v>14503</v>
      </c>
      <c r="G6492" s="119" t="s">
        <v>1100</v>
      </c>
      <c r="H6492" s="121" t="s">
        <v>53</v>
      </c>
      <c r="I6492" s="119" t="s">
        <v>63</v>
      </c>
      <c r="J6492" s="121" t="s">
        <v>328</v>
      </c>
      <c r="K6492" s="120" t="s">
        <v>65</v>
      </c>
      <c r="L6492" s="131" t="s">
        <v>32</v>
      </c>
      <c r="M6492" s="140" t="s">
        <v>33</v>
      </c>
      <c r="N6492" s="131">
        <v>44260</v>
      </c>
      <c r="O6492" s="131">
        <v>44385</v>
      </c>
      <c r="P6492" s="124">
        <f t="shared" si="286"/>
        <v>7</v>
      </c>
      <c r="S6492" s="120" t="s">
        <v>724</v>
      </c>
      <c r="T6492" s="126">
        <v>44415</v>
      </c>
    </row>
    <row r="6493" spans="1:20">
      <c r="A6493" s="116">
        <v>6493</v>
      </c>
      <c r="B6493" s="129">
        <v>44264</v>
      </c>
      <c r="C6493" s="118">
        <f t="shared" si="287"/>
        <v>3</v>
      </c>
      <c r="D6493" s="120" t="s">
        <v>252</v>
      </c>
      <c r="E6493" s="120" t="s">
        <v>14504</v>
      </c>
      <c r="F6493" s="211" t="s">
        <v>9438</v>
      </c>
      <c r="G6493" s="119" t="s">
        <v>1100</v>
      </c>
      <c r="H6493" s="121" t="s">
        <v>53</v>
      </c>
      <c r="I6493" s="119" t="s">
        <v>30</v>
      </c>
      <c r="J6493" s="121" t="s">
        <v>87</v>
      </c>
      <c r="K6493" s="120" t="s">
        <v>65</v>
      </c>
      <c r="L6493" s="131" t="s">
        <v>32</v>
      </c>
      <c r="M6493" s="140" t="s">
        <v>466</v>
      </c>
      <c r="P6493" s="124">
        <f t="shared" si="286"/>
        <v>0</v>
      </c>
    </row>
    <row r="6494" spans="1:20">
      <c r="A6494" s="116">
        <v>6494</v>
      </c>
      <c r="B6494" s="129">
        <v>44264</v>
      </c>
      <c r="C6494" s="118">
        <f t="shared" si="287"/>
        <v>3</v>
      </c>
      <c r="D6494" s="120" t="s">
        <v>252</v>
      </c>
      <c r="E6494" s="120" t="s">
        <v>14505</v>
      </c>
      <c r="F6494" s="211" t="s">
        <v>14506</v>
      </c>
      <c r="G6494" s="119" t="s">
        <v>220</v>
      </c>
      <c r="H6494" s="121" t="s">
        <v>53</v>
      </c>
      <c r="I6494" s="121" t="s">
        <v>42</v>
      </c>
      <c r="J6494" s="121" t="s">
        <v>199</v>
      </c>
      <c r="K6494" s="120" t="s">
        <v>65</v>
      </c>
      <c r="L6494" s="131" t="s">
        <v>32</v>
      </c>
      <c r="M6494" s="140" t="s">
        <v>33</v>
      </c>
      <c r="N6494" s="131">
        <v>44263</v>
      </c>
      <c r="O6494" s="131">
        <v>44602</v>
      </c>
      <c r="P6494" s="124">
        <f t="shared" si="286"/>
        <v>2</v>
      </c>
    </row>
    <row r="6495" spans="1:20">
      <c r="A6495" s="116">
        <v>6495</v>
      </c>
      <c r="B6495" s="129">
        <v>44264</v>
      </c>
      <c r="C6495" s="118">
        <f t="shared" si="287"/>
        <v>3</v>
      </c>
      <c r="D6495" s="120" t="s">
        <v>252</v>
      </c>
      <c r="E6495" s="120" t="s">
        <v>14507</v>
      </c>
      <c r="F6495" s="211" t="s">
        <v>14508</v>
      </c>
      <c r="G6495" s="119" t="s">
        <v>220</v>
      </c>
      <c r="H6495" s="121" t="s">
        <v>53</v>
      </c>
      <c r="I6495" s="121" t="s">
        <v>30</v>
      </c>
      <c r="J6495" s="121" t="s">
        <v>838</v>
      </c>
      <c r="K6495" s="120" t="s">
        <v>65</v>
      </c>
      <c r="L6495" s="131" t="s">
        <v>32</v>
      </c>
      <c r="M6495" s="140" t="s">
        <v>466</v>
      </c>
      <c r="P6495" s="124">
        <f t="shared" si="286"/>
        <v>0</v>
      </c>
    </row>
    <row r="6496" spans="1:20">
      <c r="A6496" s="116">
        <v>6496</v>
      </c>
      <c r="B6496" s="129">
        <v>44264</v>
      </c>
      <c r="C6496" s="118">
        <f t="shared" si="287"/>
        <v>3</v>
      </c>
      <c r="D6496" s="120" t="s">
        <v>252</v>
      </c>
      <c r="E6496" s="120" t="s">
        <v>14509</v>
      </c>
      <c r="F6496" s="211" t="s">
        <v>14510</v>
      </c>
      <c r="G6496" s="119" t="s">
        <v>220</v>
      </c>
      <c r="H6496" s="121" t="s">
        <v>53</v>
      </c>
      <c r="I6496" s="121" t="s">
        <v>42</v>
      </c>
      <c r="J6496" s="121" t="s">
        <v>72</v>
      </c>
      <c r="K6496" s="120" t="s">
        <v>65</v>
      </c>
      <c r="L6496" s="131" t="s">
        <v>32</v>
      </c>
      <c r="M6496" s="140" t="s">
        <v>466</v>
      </c>
      <c r="P6496" s="124">
        <f t="shared" si="286"/>
        <v>0</v>
      </c>
    </row>
    <row r="6497" spans="1:25">
      <c r="A6497" s="116">
        <v>6497</v>
      </c>
      <c r="B6497" s="129">
        <v>44264</v>
      </c>
      <c r="C6497" s="118">
        <f t="shared" si="287"/>
        <v>3</v>
      </c>
      <c r="D6497" s="120" t="s">
        <v>25</v>
      </c>
      <c r="E6497" s="120" t="s">
        <v>14511</v>
      </c>
      <c r="F6497" s="211" t="s">
        <v>2439</v>
      </c>
      <c r="G6497" s="119" t="s">
        <v>14512</v>
      </c>
      <c r="H6497" s="121" t="s">
        <v>29</v>
      </c>
      <c r="I6497" s="119" t="s">
        <v>30</v>
      </c>
      <c r="J6497" s="121" t="s">
        <v>87</v>
      </c>
      <c r="K6497" s="120" t="s">
        <v>65</v>
      </c>
      <c r="L6497" s="131" t="s">
        <v>32</v>
      </c>
      <c r="M6497" s="120" t="s">
        <v>33</v>
      </c>
      <c r="N6497" s="131">
        <v>44271</v>
      </c>
      <c r="O6497" s="131">
        <v>44302</v>
      </c>
      <c r="P6497" s="124">
        <f t="shared" si="286"/>
        <v>4</v>
      </c>
      <c r="S6497" s="120" t="s">
        <v>55</v>
      </c>
      <c r="Y6497" s="116" t="s">
        <v>162</v>
      </c>
    </row>
    <row r="6498" spans="1:25">
      <c r="A6498" s="116">
        <v>6498</v>
      </c>
      <c r="B6498" s="129">
        <v>44501</v>
      </c>
      <c r="C6498" s="118">
        <f t="shared" si="287"/>
        <v>11</v>
      </c>
      <c r="D6498" s="120" t="s">
        <v>25</v>
      </c>
      <c r="E6498" s="120" t="s">
        <v>14513</v>
      </c>
      <c r="F6498" s="212" t="s">
        <v>14514</v>
      </c>
      <c r="G6498" s="119" t="s">
        <v>14515</v>
      </c>
      <c r="H6498" s="121" t="s">
        <v>118</v>
      </c>
      <c r="I6498" s="119" t="s">
        <v>30</v>
      </c>
      <c r="J6498" s="121" t="s">
        <v>7142</v>
      </c>
      <c r="K6498" s="121" t="s">
        <v>65</v>
      </c>
      <c r="L6498" s="131" t="s">
        <v>32</v>
      </c>
      <c r="M6498" s="120" t="s">
        <v>78</v>
      </c>
    </row>
    <row r="6499" spans="1:25">
      <c r="A6499" s="116">
        <v>6499</v>
      </c>
      <c r="B6499" s="129">
        <v>44264</v>
      </c>
      <c r="C6499" s="118">
        <f t="shared" si="287"/>
        <v>3</v>
      </c>
      <c r="D6499" s="120" t="s">
        <v>25</v>
      </c>
      <c r="E6499" s="120" t="s">
        <v>14516</v>
      </c>
      <c r="F6499" s="211" t="s">
        <v>14517</v>
      </c>
      <c r="G6499" s="119" t="s">
        <v>14518</v>
      </c>
      <c r="H6499" s="121" t="s">
        <v>53</v>
      </c>
      <c r="I6499" s="121" t="s">
        <v>42</v>
      </c>
      <c r="J6499" s="121" t="s">
        <v>43</v>
      </c>
      <c r="K6499" s="120" t="s">
        <v>65</v>
      </c>
      <c r="L6499" s="131" t="s">
        <v>32</v>
      </c>
      <c r="M6499" s="120" t="s">
        <v>33</v>
      </c>
      <c r="N6499" s="131">
        <v>44271</v>
      </c>
      <c r="O6499" s="131">
        <v>44302</v>
      </c>
      <c r="P6499" s="124">
        <f>IF(O6499&lt;&gt;0,MONTH(O6499),0)</f>
        <v>4</v>
      </c>
      <c r="S6499" s="120" t="s">
        <v>55</v>
      </c>
      <c r="Y6499" s="116" t="s">
        <v>162</v>
      </c>
    </row>
    <row r="6500" spans="1:25">
      <c r="A6500" s="116">
        <v>6500</v>
      </c>
      <c r="B6500" s="129">
        <v>44501</v>
      </c>
      <c r="C6500" s="118">
        <f t="shared" si="287"/>
        <v>11</v>
      </c>
      <c r="D6500" s="120" t="s">
        <v>25</v>
      </c>
      <c r="E6500" s="120" t="s">
        <v>14519</v>
      </c>
      <c r="F6500" s="212" t="s">
        <v>14520</v>
      </c>
      <c r="G6500" s="119" t="s">
        <v>8871</v>
      </c>
      <c r="H6500" s="121" t="s">
        <v>1173</v>
      </c>
      <c r="I6500" s="119" t="s">
        <v>30</v>
      </c>
      <c r="J6500" s="121" t="s">
        <v>77</v>
      </c>
      <c r="K6500" s="121" t="s">
        <v>65</v>
      </c>
      <c r="L6500" s="131" t="s">
        <v>32</v>
      </c>
      <c r="M6500" s="120" t="s">
        <v>33</v>
      </c>
      <c r="N6500" s="131">
        <v>44508</v>
      </c>
      <c r="O6500" s="131">
        <v>44574</v>
      </c>
    </row>
    <row r="6501" spans="1:25">
      <c r="A6501" s="116">
        <v>6501</v>
      </c>
      <c r="B6501" s="129">
        <v>44264</v>
      </c>
      <c r="C6501" s="118">
        <f t="shared" si="287"/>
        <v>3</v>
      </c>
      <c r="D6501" s="120" t="s">
        <v>252</v>
      </c>
      <c r="E6501" s="116" t="s">
        <v>14521</v>
      </c>
      <c r="F6501" s="211" t="s">
        <v>14522</v>
      </c>
      <c r="G6501" s="134" t="s">
        <v>8782</v>
      </c>
      <c r="H6501" s="116" t="s">
        <v>29</v>
      </c>
      <c r="I6501" s="121" t="s">
        <v>30</v>
      </c>
      <c r="J6501" s="120" t="s">
        <v>1544</v>
      </c>
      <c r="K6501" s="120" t="s">
        <v>65</v>
      </c>
      <c r="L6501" s="131" t="s">
        <v>32</v>
      </c>
      <c r="M6501" s="116" t="s">
        <v>466</v>
      </c>
      <c r="P6501" s="124">
        <f>IF(O6501&lt;&gt;0,MONTH(O6501),0)</f>
        <v>0</v>
      </c>
    </row>
    <row r="6502" spans="1:25">
      <c r="A6502" s="116">
        <v>6502</v>
      </c>
      <c r="B6502" s="129">
        <v>44264</v>
      </c>
      <c r="C6502" s="118">
        <f t="shared" si="287"/>
        <v>3</v>
      </c>
      <c r="D6502" s="120" t="s">
        <v>25</v>
      </c>
      <c r="E6502" s="120" t="s">
        <v>14523</v>
      </c>
      <c r="F6502" s="211" t="s">
        <v>14524</v>
      </c>
      <c r="G6502" s="119" t="s">
        <v>14525</v>
      </c>
      <c r="H6502" s="121" t="s">
        <v>192</v>
      </c>
      <c r="I6502" s="119" t="s">
        <v>42</v>
      </c>
      <c r="J6502" s="121" t="s">
        <v>43</v>
      </c>
      <c r="K6502" s="120" t="s">
        <v>65</v>
      </c>
      <c r="L6502" s="131" t="s">
        <v>32</v>
      </c>
      <c r="M6502" s="120" t="s">
        <v>33</v>
      </c>
      <c r="N6502" s="131">
        <v>44271</v>
      </c>
      <c r="O6502" s="131">
        <v>44302</v>
      </c>
      <c r="P6502" s="124">
        <f>IF(O6502&lt;&gt;0,MONTH(O6502),0)</f>
        <v>4</v>
      </c>
      <c r="S6502" s="120" t="s">
        <v>55</v>
      </c>
      <c r="Y6502" s="116" t="s">
        <v>162</v>
      </c>
    </row>
    <row r="6503" spans="1:25">
      <c r="A6503" s="116">
        <v>6503</v>
      </c>
      <c r="B6503" s="129">
        <v>44264</v>
      </c>
      <c r="C6503" s="118">
        <f t="shared" si="287"/>
        <v>3</v>
      </c>
      <c r="D6503" s="120" t="s">
        <v>25</v>
      </c>
      <c r="E6503" s="120" t="s">
        <v>14526</v>
      </c>
      <c r="F6503" s="211" t="s">
        <v>14527</v>
      </c>
      <c r="G6503" s="119" t="s">
        <v>14528</v>
      </c>
      <c r="H6503" s="121" t="s">
        <v>97</v>
      </c>
      <c r="I6503" s="119" t="s">
        <v>42</v>
      </c>
      <c r="J6503" s="121" t="s">
        <v>43</v>
      </c>
      <c r="K6503" s="120" t="s">
        <v>65</v>
      </c>
      <c r="L6503" s="131" t="s">
        <v>32</v>
      </c>
      <c r="M6503" s="120" t="s">
        <v>33</v>
      </c>
      <c r="O6503" s="131">
        <v>44302</v>
      </c>
      <c r="P6503" s="124">
        <f>IF(O6503&lt;&gt;0,MONTH(O6503),0)</f>
        <v>4</v>
      </c>
      <c r="S6503" s="120" t="s">
        <v>92</v>
      </c>
      <c r="Y6503" s="116" t="s">
        <v>14529</v>
      </c>
    </row>
    <row r="6504" spans="1:25">
      <c r="A6504" s="116">
        <v>6504</v>
      </c>
      <c r="B6504" s="129">
        <v>44501</v>
      </c>
      <c r="C6504" s="118">
        <f t="shared" si="287"/>
        <v>11</v>
      </c>
      <c r="D6504" s="120" t="s">
        <v>25</v>
      </c>
      <c r="E6504" s="120" t="s">
        <v>14530</v>
      </c>
      <c r="F6504" s="212" t="s">
        <v>14531</v>
      </c>
      <c r="G6504" s="119" t="s">
        <v>14190</v>
      </c>
      <c r="H6504" s="121" t="s">
        <v>48</v>
      </c>
      <c r="I6504" s="121" t="s">
        <v>30</v>
      </c>
      <c r="J6504" s="121" t="s">
        <v>7142</v>
      </c>
      <c r="K6504" s="121" t="s">
        <v>65</v>
      </c>
      <c r="L6504" s="131" t="s">
        <v>32</v>
      </c>
      <c r="M6504" s="120" t="s">
        <v>78</v>
      </c>
    </row>
    <row r="6505" spans="1:25">
      <c r="A6505" s="116">
        <v>6505</v>
      </c>
      <c r="B6505" s="129">
        <v>44264</v>
      </c>
      <c r="C6505" s="118">
        <f t="shared" si="287"/>
        <v>3</v>
      </c>
      <c r="D6505" s="120" t="s">
        <v>252</v>
      </c>
      <c r="E6505" s="116" t="s">
        <v>14532</v>
      </c>
      <c r="F6505" s="211" t="s">
        <v>14533</v>
      </c>
      <c r="G6505" s="134" t="s">
        <v>4634</v>
      </c>
      <c r="H6505" s="116" t="s">
        <v>29</v>
      </c>
      <c r="I6505" s="119" t="s">
        <v>42</v>
      </c>
      <c r="J6505" s="120" t="s">
        <v>43</v>
      </c>
      <c r="K6505" s="120" t="s">
        <v>65</v>
      </c>
      <c r="L6505" s="131" t="s">
        <v>32</v>
      </c>
      <c r="M6505" s="116" t="s">
        <v>466</v>
      </c>
      <c r="P6505" s="124">
        <f>IF(O6505&lt;&gt;0,MONTH(O6505),0)</f>
        <v>0</v>
      </c>
    </row>
    <row r="6506" spans="1:25">
      <c r="A6506" s="116">
        <v>6506</v>
      </c>
      <c r="B6506" s="129">
        <v>44264</v>
      </c>
      <c r="C6506" s="118">
        <f t="shared" si="287"/>
        <v>3</v>
      </c>
      <c r="D6506" s="120" t="s">
        <v>252</v>
      </c>
      <c r="E6506" s="116" t="s">
        <v>14534</v>
      </c>
      <c r="F6506" s="211" t="s">
        <v>566</v>
      </c>
      <c r="G6506" s="134" t="s">
        <v>805</v>
      </c>
      <c r="H6506" s="116" t="s">
        <v>76</v>
      </c>
      <c r="I6506" s="119" t="s">
        <v>196</v>
      </c>
      <c r="J6506" s="120" t="s">
        <v>196</v>
      </c>
      <c r="K6506" s="120" t="s">
        <v>65</v>
      </c>
      <c r="L6506" s="131" t="s">
        <v>12611</v>
      </c>
      <c r="M6506" s="116" t="s">
        <v>466</v>
      </c>
      <c r="P6506" s="124">
        <f>IF(O6506&lt;&gt;0,MONTH(O6506),0)</f>
        <v>0</v>
      </c>
    </row>
    <row r="6507" spans="1:25" ht="27.6">
      <c r="A6507" s="116">
        <v>6507</v>
      </c>
      <c r="B6507" s="129">
        <v>44264</v>
      </c>
      <c r="C6507" s="118">
        <f t="shared" si="287"/>
        <v>3</v>
      </c>
      <c r="D6507" s="120" t="s">
        <v>252</v>
      </c>
      <c r="E6507" s="116" t="s">
        <v>14535</v>
      </c>
      <c r="F6507" s="211" t="s">
        <v>14536</v>
      </c>
      <c r="G6507" s="134" t="s">
        <v>14537</v>
      </c>
      <c r="H6507" s="116" t="s">
        <v>29</v>
      </c>
      <c r="I6507" s="121" t="s">
        <v>30</v>
      </c>
      <c r="J6507" s="121" t="s">
        <v>7216</v>
      </c>
      <c r="K6507" s="120" t="s">
        <v>65</v>
      </c>
      <c r="L6507" s="131" t="s">
        <v>12611</v>
      </c>
      <c r="M6507" s="116" t="s">
        <v>466</v>
      </c>
      <c r="P6507" s="124">
        <f>IF(O6507&lt;&gt;0,MONTH(O6507),0)</f>
        <v>0</v>
      </c>
    </row>
    <row r="6508" spans="1:25">
      <c r="A6508" s="116">
        <v>6508</v>
      </c>
      <c r="B6508" s="129">
        <v>44264</v>
      </c>
      <c r="C6508" s="118">
        <f t="shared" si="287"/>
        <v>3</v>
      </c>
      <c r="D6508" s="120" t="s">
        <v>25</v>
      </c>
      <c r="E6508" s="120" t="s">
        <v>14538</v>
      </c>
      <c r="F6508" s="211" t="s">
        <v>14539</v>
      </c>
      <c r="G6508" s="119" t="s">
        <v>14540</v>
      </c>
      <c r="H6508" s="121" t="s">
        <v>48</v>
      </c>
      <c r="I6508" s="119" t="s">
        <v>196</v>
      </c>
      <c r="J6508" s="121" t="s">
        <v>196</v>
      </c>
      <c r="K6508" s="120" t="s">
        <v>65</v>
      </c>
      <c r="L6508" s="131" t="s">
        <v>32</v>
      </c>
      <c r="M6508" s="120" t="s">
        <v>33</v>
      </c>
      <c r="N6508" s="131">
        <v>44271</v>
      </c>
      <c r="O6508" s="131">
        <v>44302</v>
      </c>
      <c r="P6508" s="124">
        <f>IF(O6508&lt;&gt;0,MONTH(O6508),0)</f>
        <v>4</v>
      </c>
      <c r="S6508" s="120" t="s">
        <v>55</v>
      </c>
      <c r="Y6508" s="116" t="s">
        <v>162</v>
      </c>
    </row>
    <row r="6509" spans="1:25" ht="27.6">
      <c r="A6509" s="116">
        <v>6509</v>
      </c>
      <c r="B6509" s="129">
        <v>44501</v>
      </c>
      <c r="C6509" s="118">
        <f t="shared" si="287"/>
        <v>11</v>
      </c>
      <c r="D6509" s="120" t="s">
        <v>25</v>
      </c>
      <c r="E6509" s="120" t="s">
        <v>14541</v>
      </c>
      <c r="F6509" s="212" t="s">
        <v>14542</v>
      </c>
      <c r="G6509" s="119" t="s">
        <v>8121</v>
      </c>
      <c r="H6509" s="121" t="s">
        <v>140</v>
      </c>
      <c r="I6509" s="121" t="s">
        <v>30</v>
      </c>
      <c r="J6509" s="121" t="s">
        <v>87</v>
      </c>
      <c r="K6509" s="121" t="s">
        <v>65</v>
      </c>
      <c r="L6509" s="131" t="s">
        <v>32</v>
      </c>
      <c r="M6509" s="120" t="s">
        <v>78</v>
      </c>
    </row>
    <row r="6510" spans="1:25">
      <c r="A6510" s="116">
        <v>6510</v>
      </c>
      <c r="B6510" s="129">
        <v>44264</v>
      </c>
      <c r="C6510" s="118">
        <f t="shared" si="287"/>
        <v>3</v>
      </c>
      <c r="D6510" s="120" t="s">
        <v>252</v>
      </c>
      <c r="E6510" s="120" t="s">
        <v>14543</v>
      </c>
      <c r="F6510" s="211" t="s">
        <v>14544</v>
      </c>
      <c r="G6510" s="119" t="s">
        <v>220</v>
      </c>
      <c r="H6510" s="121" t="s">
        <v>53</v>
      </c>
      <c r="I6510" s="121" t="s">
        <v>30</v>
      </c>
      <c r="J6510" s="121" t="s">
        <v>838</v>
      </c>
      <c r="K6510" s="120" t="s">
        <v>65</v>
      </c>
      <c r="L6510" s="131" t="s">
        <v>32</v>
      </c>
      <c r="M6510" s="120" t="s">
        <v>466</v>
      </c>
      <c r="P6510" s="124">
        <f t="shared" ref="P6510:P6543" si="288">IF(O6510&lt;&gt;0,MONTH(O6510),0)</f>
        <v>0</v>
      </c>
    </row>
    <row r="6511" spans="1:25">
      <c r="A6511" s="116">
        <v>6511</v>
      </c>
      <c r="B6511" s="129">
        <v>44264</v>
      </c>
      <c r="C6511" s="118">
        <f t="shared" si="287"/>
        <v>3</v>
      </c>
      <c r="D6511" s="120" t="s">
        <v>252</v>
      </c>
      <c r="E6511" s="120" t="s">
        <v>14545</v>
      </c>
      <c r="F6511" s="211" t="s">
        <v>14546</v>
      </c>
      <c r="G6511" s="119" t="s">
        <v>220</v>
      </c>
      <c r="H6511" s="121" t="s">
        <v>53</v>
      </c>
      <c r="I6511" s="119" t="s">
        <v>30</v>
      </c>
      <c r="J6511" s="121" t="s">
        <v>529</v>
      </c>
      <c r="K6511" s="120" t="s">
        <v>65</v>
      </c>
      <c r="L6511" s="131" t="s">
        <v>32</v>
      </c>
      <c r="M6511" s="120" t="s">
        <v>33</v>
      </c>
      <c r="N6511" s="131">
        <v>44265</v>
      </c>
      <c r="O6511" s="131">
        <v>44399</v>
      </c>
      <c r="P6511" s="124">
        <f t="shared" si="288"/>
        <v>7</v>
      </c>
      <c r="S6511" s="120" t="s">
        <v>724</v>
      </c>
      <c r="T6511" s="126">
        <v>44403</v>
      </c>
    </row>
    <row r="6512" spans="1:25">
      <c r="A6512" s="116">
        <v>6512</v>
      </c>
      <c r="B6512" s="129">
        <v>44264</v>
      </c>
      <c r="C6512" s="118">
        <f t="shared" si="287"/>
        <v>3</v>
      </c>
      <c r="D6512" s="120" t="s">
        <v>252</v>
      </c>
      <c r="E6512" s="120" t="s">
        <v>14547</v>
      </c>
      <c r="F6512" s="211" t="s">
        <v>12366</v>
      </c>
      <c r="G6512" s="119" t="s">
        <v>220</v>
      </c>
      <c r="H6512" s="121" t="s">
        <v>53</v>
      </c>
      <c r="I6512" s="121" t="s">
        <v>30</v>
      </c>
      <c r="J6512" s="121" t="s">
        <v>838</v>
      </c>
      <c r="K6512" s="120" t="s">
        <v>65</v>
      </c>
      <c r="L6512" s="131" t="s">
        <v>32</v>
      </c>
      <c r="M6512" s="120" t="s">
        <v>33</v>
      </c>
      <c r="N6512" s="131">
        <v>44263</v>
      </c>
      <c r="O6512" s="131" t="s">
        <v>7513</v>
      </c>
      <c r="P6512" s="124" t="e">
        <f t="shared" si="288"/>
        <v>#VALUE!</v>
      </c>
      <c r="R6512" s="125"/>
    </row>
    <row r="6513" spans="1:20">
      <c r="A6513" s="116">
        <v>6513</v>
      </c>
      <c r="B6513" s="129">
        <v>44264</v>
      </c>
      <c r="C6513" s="118">
        <f t="shared" si="287"/>
        <v>3</v>
      </c>
      <c r="D6513" s="120" t="s">
        <v>252</v>
      </c>
      <c r="E6513" s="120" t="s">
        <v>14548</v>
      </c>
      <c r="F6513" s="211" t="s">
        <v>14549</v>
      </c>
      <c r="G6513" s="119" t="s">
        <v>220</v>
      </c>
      <c r="H6513" s="121" t="s">
        <v>53</v>
      </c>
      <c r="I6513" s="121" t="s">
        <v>30</v>
      </c>
      <c r="J6513" s="121" t="s">
        <v>838</v>
      </c>
      <c r="K6513" s="120" t="s">
        <v>65</v>
      </c>
      <c r="L6513" s="131" t="s">
        <v>32</v>
      </c>
      <c r="M6513" s="120" t="s">
        <v>33</v>
      </c>
      <c r="N6513" s="131">
        <v>44335</v>
      </c>
      <c r="O6513" s="131">
        <v>44602</v>
      </c>
      <c r="P6513" s="124">
        <f t="shared" si="288"/>
        <v>2</v>
      </c>
    </row>
    <row r="6514" spans="1:20">
      <c r="A6514" s="116">
        <v>6514</v>
      </c>
      <c r="B6514" s="129">
        <v>44264</v>
      </c>
      <c r="C6514" s="118">
        <f t="shared" si="287"/>
        <v>3</v>
      </c>
      <c r="D6514" s="120" t="s">
        <v>252</v>
      </c>
      <c r="E6514" s="120" t="s">
        <v>14550</v>
      </c>
      <c r="F6514" s="211" t="s">
        <v>14551</v>
      </c>
      <c r="G6514" s="119" t="s">
        <v>220</v>
      </c>
      <c r="H6514" s="121" t="s">
        <v>53</v>
      </c>
      <c r="I6514" s="119" t="s">
        <v>30</v>
      </c>
      <c r="J6514" s="121" t="s">
        <v>435</v>
      </c>
      <c r="K6514" s="120" t="s">
        <v>65</v>
      </c>
      <c r="L6514" s="131" t="s">
        <v>32</v>
      </c>
      <c r="M6514" s="120" t="s">
        <v>466</v>
      </c>
      <c r="P6514" s="124">
        <f t="shared" si="288"/>
        <v>0</v>
      </c>
    </row>
    <row r="6515" spans="1:20">
      <c r="A6515" s="116">
        <v>6515</v>
      </c>
      <c r="B6515" s="129">
        <v>44264</v>
      </c>
      <c r="C6515" s="118">
        <f t="shared" si="287"/>
        <v>3</v>
      </c>
      <c r="D6515" s="120" t="s">
        <v>252</v>
      </c>
      <c r="E6515" s="120" t="s">
        <v>14552</v>
      </c>
      <c r="F6515" s="211" t="s">
        <v>12366</v>
      </c>
      <c r="G6515" s="119" t="s">
        <v>220</v>
      </c>
      <c r="H6515" s="121" t="s">
        <v>53</v>
      </c>
      <c r="I6515" s="119" t="s">
        <v>30</v>
      </c>
      <c r="J6515" s="121" t="s">
        <v>435</v>
      </c>
      <c r="K6515" s="120" t="s">
        <v>65</v>
      </c>
      <c r="L6515" s="131" t="s">
        <v>32</v>
      </c>
      <c r="M6515" s="120" t="s">
        <v>466</v>
      </c>
      <c r="P6515" s="124">
        <f t="shared" si="288"/>
        <v>0</v>
      </c>
    </row>
    <row r="6516" spans="1:20">
      <c r="A6516" s="116">
        <v>6516</v>
      </c>
      <c r="B6516" s="129">
        <v>44264</v>
      </c>
      <c r="C6516" s="118">
        <f t="shared" si="287"/>
        <v>3</v>
      </c>
      <c r="D6516" s="120" t="s">
        <v>252</v>
      </c>
      <c r="E6516" s="120" t="s">
        <v>14553</v>
      </c>
      <c r="F6516" s="211" t="s">
        <v>1403</v>
      </c>
      <c r="G6516" s="119" t="s">
        <v>220</v>
      </c>
      <c r="H6516" s="121" t="s">
        <v>53</v>
      </c>
      <c r="I6516" s="121" t="s">
        <v>30</v>
      </c>
      <c r="J6516" s="121" t="s">
        <v>838</v>
      </c>
      <c r="K6516" s="120" t="s">
        <v>65</v>
      </c>
      <c r="L6516" s="131" t="s">
        <v>32</v>
      </c>
      <c r="M6516" s="120" t="s">
        <v>78</v>
      </c>
      <c r="P6516" s="124">
        <f t="shared" si="288"/>
        <v>0</v>
      </c>
    </row>
    <row r="6517" spans="1:20">
      <c r="A6517" s="116">
        <v>6517</v>
      </c>
      <c r="B6517" s="129">
        <v>44264</v>
      </c>
      <c r="C6517" s="118">
        <f t="shared" si="287"/>
        <v>3</v>
      </c>
      <c r="D6517" s="120" t="s">
        <v>252</v>
      </c>
      <c r="E6517" s="120" t="s">
        <v>14554</v>
      </c>
      <c r="F6517" s="211" t="s">
        <v>14555</v>
      </c>
      <c r="G6517" s="119" t="s">
        <v>220</v>
      </c>
      <c r="H6517" s="121" t="s">
        <v>53</v>
      </c>
      <c r="I6517" s="121" t="s">
        <v>42</v>
      </c>
      <c r="J6517" s="121" t="s">
        <v>14556</v>
      </c>
      <c r="K6517" s="120" t="s">
        <v>65</v>
      </c>
      <c r="L6517" s="131" t="s">
        <v>32</v>
      </c>
      <c r="M6517" s="120" t="s">
        <v>466</v>
      </c>
      <c r="P6517" s="124">
        <f t="shared" si="288"/>
        <v>0</v>
      </c>
    </row>
    <row r="6518" spans="1:20">
      <c r="A6518" s="116">
        <v>6518</v>
      </c>
      <c r="B6518" s="129">
        <v>44264</v>
      </c>
      <c r="C6518" s="118">
        <f t="shared" ref="C6518:C6543" si="289">IF(B6518&lt;&gt;0,MONTH(B6518),0)</f>
        <v>3</v>
      </c>
      <c r="D6518" s="120" t="s">
        <v>252</v>
      </c>
      <c r="E6518" s="120" t="s">
        <v>14557</v>
      </c>
      <c r="F6518" s="211" t="s">
        <v>14558</v>
      </c>
      <c r="G6518" s="119" t="s">
        <v>220</v>
      </c>
      <c r="H6518" s="121" t="s">
        <v>53</v>
      </c>
      <c r="I6518" s="121" t="s">
        <v>30</v>
      </c>
      <c r="J6518" s="121" t="s">
        <v>838</v>
      </c>
      <c r="K6518" s="120" t="s">
        <v>65</v>
      </c>
      <c r="L6518" s="131" t="s">
        <v>32</v>
      </c>
      <c r="M6518" s="120" t="s">
        <v>466</v>
      </c>
      <c r="P6518" s="124">
        <f t="shared" si="288"/>
        <v>0</v>
      </c>
    </row>
    <row r="6519" spans="1:20">
      <c r="A6519" s="116">
        <v>6519</v>
      </c>
      <c r="B6519" s="129">
        <v>44264</v>
      </c>
      <c r="C6519" s="118">
        <f t="shared" si="289"/>
        <v>3</v>
      </c>
      <c r="D6519" s="120" t="s">
        <v>252</v>
      </c>
      <c r="E6519" s="120" t="s">
        <v>14559</v>
      </c>
      <c r="F6519" s="211" t="s">
        <v>14560</v>
      </c>
      <c r="G6519" s="119" t="s">
        <v>220</v>
      </c>
      <c r="H6519" s="121" t="s">
        <v>53</v>
      </c>
      <c r="I6519" s="121" t="s">
        <v>30</v>
      </c>
      <c r="J6519" s="121" t="s">
        <v>838</v>
      </c>
      <c r="K6519" s="120" t="s">
        <v>65</v>
      </c>
      <c r="L6519" s="131" t="s">
        <v>32</v>
      </c>
      <c r="M6519" s="120" t="s">
        <v>466</v>
      </c>
      <c r="P6519" s="124">
        <f t="shared" si="288"/>
        <v>0</v>
      </c>
    </row>
    <row r="6520" spans="1:20" ht="27.6">
      <c r="A6520" s="116">
        <v>6520</v>
      </c>
      <c r="B6520" s="129">
        <v>44265</v>
      </c>
      <c r="C6520" s="118">
        <f t="shared" si="289"/>
        <v>3</v>
      </c>
      <c r="D6520" s="120" t="s">
        <v>252</v>
      </c>
      <c r="E6520" s="120" t="s">
        <v>14561</v>
      </c>
      <c r="F6520" s="211" t="s">
        <v>14562</v>
      </c>
      <c r="G6520" s="119" t="s">
        <v>220</v>
      </c>
      <c r="H6520" s="121" t="s">
        <v>53</v>
      </c>
      <c r="I6520" s="119" t="s">
        <v>42</v>
      </c>
      <c r="J6520" s="121" t="s">
        <v>43</v>
      </c>
      <c r="K6520" s="120" t="s">
        <v>65</v>
      </c>
      <c r="L6520" s="131" t="s">
        <v>32</v>
      </c>
      <c r="M6520" s="120" t="s">
        <v>33</v>
      </c>
      <c r="N6520" s="131">
        <v>44265</v>
      </c>
      <c r="O6520" s="131">
        <v>44602</v>
      </c>
      <c r="P6520" s="124">
        <f t="shared" si="288"/>
        <v>2</v>
      </c>
    </row>
    <row r="6521" spans="1:20" ht="27.6">
      <c r="A6521" s="116">
        <v>6521</v>
      </c>
      <c r="B6521" s="129">
        <v>44265</v>
      </c>
      <c r="C6521" s="118">
        <f t="shared" si="289"/>
        <v>3</v>
      </c>
      <c r="D6521" s="120" t="s">
        <v>252</v>
      </c>
      <c r="E6521" s="120" t="s">
        <v>14563</v>
      </c>
      <c r="F6521" s="211" t="s">
        <v>14564</v>
      </c>
      <c r="G6521" s="119" t="s">
        <v>220</v>
      </c>
      <c r="H6521" s="121" t="s">
        <v>53</v>
      </c>
      <c r="I6521" s="121" t="s">
        <v>30</v>
      </c>
      <c r="J6521" s="121" t="s">
        <v>838</v>
      </c>
      <c r="K6521" s="120" t="s">
        <v>65</v>
      </c>
      <c r="L6521" s="131" t="s">
        <v>32</v>
      </c>
      <c r="M6521" s="120" t="s">
        <v>466</v>
      </c>
      <c r="P6521" s="124">
        <f t="shared" si="288"/>
        <v>0</v>
      </c>
    </row>
    <row r="6522" spans="1:20">
      <c r="A6522" s="116">
        <v>6522</v>
      </c>
      <c r="B6522" s="129">
        <v>44265</v>
      </c>
      <c r="C6522" s="118">
        <f t="shared" si="289"/>
        <v>3</v>
      </c>
      <c r="D6522" s="120" t="s">
        <v>252</v>
      </c>
      <c r="E6522" s="120" t="s">
        <v>14565</v>
      </c>
      <c r="F6522" s="211" t="s">
        <v>14566</v>
      </c>
      <c r="G6522" s="119" t="s">
        <v>220</v>
      </c>
      <c r="H6522" s="121" t="s">
        <v>53</v>
      </c>
      <c r="I6522" s="119" t="s">
        <v>42</v>
      </c>
      <c r="J6522" s="121" t="s">
        <v>43</v>
      </c>
      <c r="K6522" s="120" t="s">
        <v>65</v>
      </c>
      <c r="L6522" s="131" t="s">
        <v>32</v>
      </c>
      <c r="M6522" s="120" t="s">
        <v>33</v>
      </c>
      <c r="N6522" s="131">
        <v>44266</v>
      </c>
      <c r="O6522" s="131">
        <v>44602</v>
      </c>
      <c r="P6522" s="124">
        <f t="shared" si="288"/>
        <v>2</v>
      </c>
    </row>
    <row r="6523" spans="1:20">
      <c r="A6523" s="116">
        <v>6523</v>
      </c>
      <c r="B6523" s="129">
        <v>44265</v>
      </c>
      <c r="C6523" s="118">
        <f t="shared" si="289"/>
        <v>3</v>
      </c>
      <c r="D6523" s="120" t="s">
        <v>252</v>
      </c>
      <c r="E6523" s="120" t="s">
        <v>14567</v>
      </c>
      <c r="F6523" s="211" t="s">
        <v>14568</v>
      </c>
      <c r="G6523" s="119" t="s">
        <v>220</v>
      </c>
      <c r="H6523" s="121" t="s">
        <v>53</v>
      </c>
      <c r="I6523" s="121" t="s">
        <v>42</v>
      </c>
      <c r="J6523" s="121" t="s">
        <v>72</v>
      </c>
      <c r="K6523" s="120" t="s">
        <v>65</v>
      </c>
      <c r="L6523" s="131" t="s">
        <v>32</v>
      </c>
      <c r="M6523" s="120" t="s">
        <v>78</v>
      </c>
      <c r="P6523" s="124">
        <f t="shared" si="288"/>
        <v>0</v>
      </c>
    </row>
    <row r="6524" spans="1:20" ht="27.6">
      <c r="A6524" s="116">
        <v>6524</v>
      </c>
      <c r="B6524" s="129">
        <v>44265</v>
      </c>
      <c r="C6524" s="118">
        <f t="shared" si="289"/>
        <v>3</v>
      </c>
      <c r="D6524" s="120" t="s">
        <v>252</v>
      </c>
      <c r="E6524" s="120" t="s">
        <v>14569</v>
      </c>
      <c r="F6524" s="211" t="s">
        <v>14570</v>
      </c>
      <c r="G6524" s="119" t="s">
        <v>220</v>
      </c>
      <c r="H6524" s="121" t="s">
        <v>53</v>
      </c>
      <c r="I6524" s="119" t="s">
        <v>42</v>
      </c>
      <c r="J6524" s="120" t="s">
        <v>43</v>
      </c>
      <c r="K6524" s="120" t="s">
        <v>65</v>
      </c>
      <c r="L6524" s="131" t="s">
        <v>32</v>
      </c>
      <c r="M6524" s="120" t="s">
        <v>466</v>
      </c>
      <c r="P6524" s="124">
        <f t="shared" si="288"/>
        <v>0</v>
      </c>
    </row>
    <row r="6525" spans="1:20" ht="27.6">
      <c r="A6525" s="116">
        <v>6525</v>
      </c>
      <c r="B6525" s="129">
        <v>44265</v>
      </c>
      <c r="C6525" s="118">
        <f t="shared" si="289"/>
        <v>3</v>
      </c>
      <c r="D6525" s="120" t="s">
        <v>252</v>
      </c>
      <c r="E6525" s="120" t="s">
        <v>14571</v>
      </c>
      <c r="F6525" s="211" t="s">
        <v>14572</v>
      </c>
      <c r="G6525" s="119" t="s">
        <v>220</v>
      </c>
      <c r="H6525" s="121" t="s">
        <v>53</v>
      </c>
      <c r="I6525" s="119" t="s">
        <v>42</v>
      </c>
      <c r="J6525" s="120" t="s">
        <v>43</v>
      </c>
      <c r="K6525" s="120" t="s">
        <v>65</v>
      </c>
      <c r="L6525" s="131" t="s">
        <v>32</v>
      </c>
      <c r="M6525" s="120" t="s">
        <v>466</v>
      </c>
      <c r="P6525" s="124">
        <f t="shared" si="288"/>
        <v>0</v>
      </c>
    </row>
    <row r="6526" spans="1:20">
      <c r="A6526" s="116">
        <v>6526</v>
      </c>
      <c r="B6526" s="129">
        <v>44265</v>
      </c>
      <c r="C6526" s="118">
        <f t="shared" si="289"/>
        <v>3</v>
      </c>
      <c r="D6526" s="120" t="s">
        <v>252</v>
      </c>
      <c r="E6526" s="120" t="s">
        <v>14573</v>
      </c>
      <c r="F6526" s="211" t="s">
        <v>14574</v>
      </c>
      <c r="G6526" s="119" t="s">
        <v>220</v>
      </c>
      <c r="H6526" s="121" t="s">
        <v>53</v>
      </c>
      <c r="I6526" s="121" t="s">
        <v>30</v>
      </c>
      <c r="J6526" s="121" t="s">
        <v>838</v>
      </c>
      <c r="K6526" s="120" t="s">
        <v>65</v>
      </c>
      <c r="L6526" s="131" t="s">
        <v>32</v>
      </c>
      <c r="M6526" s="120" t="s">
        <v>33</v>
      </c>
      <c r="N6526" s="131">
        <v>44265</v>
      </c>
      <c r="O6526" s="131">
        <v>44321</v>
      </c>
      <c r="P6526" s="124">
        <f t="shared" si="288"/>
        <v>5</v>
      </c>
      <c r="S6526" s="120" t="s">
        <v>34</v>
      </c>
      <c r="T6526" s="126">
        <v>44335</v>
      </c>
    </row>
    <row r="6527" spans="1:20" ht="27.6">
      <c r="A6527" s="116">
        <v>6527</v>
      </c>
      <c r="B6527" s="129">
        <v>44265</v>
      </c>
      <c r="C6527" s="118">
        <f t="shared" si="289"/>
        <v>3</v>
      </c>
      <c r="D6527" s="120" t="s">
        <v>252</v>
      </c>
      <c r="E6527" s="120" t="s">
        <v>14575</v>
      </c>
      <c r="F6527" s="211" t="s">
        <v>14576</v>
      </c>
      <c r="G6527" s="119" t="s">
        <v>220</v>
      </c>
      <c r="H6527" s="121" t="s">
        <v>53</v>
      </c>
      <c r="K6527" s="120" t="s">
        <v>65</v>
      </c>
      <c r="L6527" s="131" t="s">
        <v>32</v>
      </c>
      <c r="M6527" s="120" t="s">
        <v>466</v>
      </c>
      <c r="P6527" s="124">
        <f t="shared" si="288"/>
        <v>0</v>
      </c>
    </row>
    <row r="6528" spans="1:20">
      <c r="A6528" s="116">
        <v>6528</v>
      </c>
      <c r="B6528" s="129">
        <v>44265</v>
      </c>
      <c r="C6528" s="118">
        <f t="shared" si="289"/>
        <v>3</v>
      </c>
      <c r="D6528" s="120" t="s">
        <v>252</v>
      </c>
      <c r="E6528" s="120" t="s">
        <v>14577</v>
      </c>
      <c r="F6528" s="211" t="s">
        <v>14578</v>
      </c>
      <c r="G6528" s="119" t="s">
        <v>14579</v>
      </c>
      <c r="H6528" s="121" t="s">
        <v>53</v>
      </c>
      <c r="I6528" s="119" t="s">
        <v>42</v>
      </c>
      <c r="J6528" s="121" t="s">
        <v>43</v>
      </c>
      <c r="K6528" s="120" t="s">
        <v>65</v>
      </c>
      <c r="L6528" s="131" t="s">
        <v>32</v>
      </c>
      <c r="M6528" s="120" t="s">
        <v>33</v>
      </c>
      <c r="N6528" s="131">
        <v>44265</v>
      </c>
      <c r="O6528" s="131">
        <v>44602</v>
      </c>
      <c r="P6528" s="124">
        <f t="shared" si="288"/>
        <v>2</v>
      </c>
    </row>
    <row r="6529" spans="1:25">
      <c r="A6529" s="116">
        <v>6529</v>
      </c>
      <c r="B6529" s="129">
        <v>44265</v>
      </c>
      <c r="C6529" s="118">
        <f t="shared" si="289"/>
        <v>3</v>
      </c>
      <c r="D6529" s="120" t="s">
        <v>252</v>
      </c>
      <c r="E6529" s="120" t="s">
        <v>14580</v>
      </c>
      <c r="F6529" s="211" t="s">
        <v>636</v>
      </c>
      <c r="G6529" s="119" t="s">
        <v>220</v>
      </c>
      <c r="H6529" s="121" t="s">
        <v>53</v>
      </c>
      <c r="I6529" s="119" t="s">
        <v>42</v>
      </c>
      <c r="J6529" s="121" t="s">
        <v>43</v>
      </c>
      <c r="K6529" s="120" t="s">
        <v>65</v>
      </c>
      <c r="L6529" s="131" t="s">
        <v>32</v>
      </c>
      <c r="M6529" s="120" t="s">
        <v>78</v>
      </c>
      <c r="P6529" s="124">
        <f t="shared" si="288"/>
        <v>0</v>
      </c>
    </row>
    <row r="6530" spans="1:25">
      <c r="A6530" s="116">
        <v>6530</v>
      </c>
      <c r="B6530" s="129">
        <v>44265</v>
      </c>
      <c r="C6530" s="118">
        <f t="shared" si="289"/>
        <v>3</v>
      </c>
      <c r="D6530" s="120" t="s">
        <v>25</v>
      </c>
      <c r="E6530" s="120" t="s">
        <v>14581</v>
      </c>
      <c r="F6530" s="211" t="s">
        <v>13894</v>
      </c>
      <c r="G6530" s="119" t="s">
        <v>14582</v>
      </c>
      <c r="H6530" s="121" t="s">
        <v>53</v>
      </c>
      <c r="I6530" s="119" t="s">
        <v>30</v>
      </c>
      <c r="J6530" s="121" t="s">
        <v>77</v>
      </c>
      <c r="K6530" s="120" t="s">
        <v>65</v>
      </c>
      <c r="L6530" s="131" t="s">
        <v>32</v>
      </c>
      <c r="M6530" s="120" t="s">
        <v>78</v>
      </c>
      <c r="P6530" s="124">
        <f t="shared" si="288"/>
        <v>0</v>
      </c>
    </row>
    <row r="6531" spans="1:25">
      <c r="A6531" s="116">
        <v>6531</v>
      </c>
      <c r="B6531" s="129">
        <v>44265</v>
      </c>
      <c r="C6531" s="118">
        <f t="shared" si="289"/>
        <v>3</v>
      </c>
      <c r="D6531" s="120" t="s">
        <v>25</v>
      </c>
      <c r="E6531" s="120" t="s">
        <v>14583</v>
      </c>
      <c r="F6531" s="211" t="s">
        <v>14584</v>
      </c>
      <c r="G6531" s="119" t="s">
        <v>14585</v>
      </c>
      <c r="H6531" s="121" t="s">
        <v>53</v>
      </c>
      <c r="I6531" s="119" t="s">
        <v>30</v>
      </c>
      <c r="J6531" s="121" t="s">
        <v>77</v>
      </c>
      <c r="K6531" s="120" t="s">
        <v>65</v>
      </c>
      <c r="L6531" s="131" t="s">
        <v>32</v>
      </c>
      <c r="M6531" s="120" t="s">
        <v>78</v>
      </c>
      <c r="P6531" s="124">
        <f t="shared" si="288"/>
        <v>0</v>
      </c>
    </row>
    <row r="6532" spans="1:25">
      <c r="A6532" s="116">
        <v>6532</v>
      </c>
      <c r="B6532" s="129">
        <v>44265</v>
      </c>
      <c r="C6532" s="118">
        <f t="shared" si="289"/>
        <v>3</v>
      </c>
      <c r="D6532" s="120" t="s">
        <v>25</v>
      </c>
      <c r="E6532" s="120" t="s">
        <v>14586</v>
      </c>
      <c r="F6532" s="211" t="s">
        <v>14587</v>
      </c>
      <c r="G6532" s="119" t="s">
        <v>14588</v>
      </c>
      <c r="H6532" s="121" t="s">
        <v>53</v>
      </c>
      <c r="I6532" s="121" t="s">
        <v>30</v>
      </c>
      <c r="J6532" s="121" t="s">
        <v>3749</v>
      </c>
      <c r="K6532" s="120" t="s">
        <v>65</v>
      </c>
      <c r="L6532" s="131" t="s">
        <v>32</v>
      </c>
      <c r="M6532" s="120" t="s">
        <v>78</v>
      </c>
      <c r="P6532" s="124">
        <f t="shared" si="288"/>
        <v>0</v>
      </c>
    </row>
    <row r="6533" spans="1:25">
      <c r="A6533" s="116">
        <v>6533</v>
      </c>
      <c r="B6533" s="129">
        <v>44265</v>
      </c>
      <c r="C6533" s="118">
        <f t="shared" si="289"/>
        <v>3</v>
      </c>
      <c r="D6533" s="120" t="s">
        <v>25</v>
      </c>
      <c r="E6533" s="120" t="s">
        <v>14589</v>
      </c>
      <c r="F6533" s="211" t="s">
        <v>1582</v>
      </c>
      <c r="G6533" s="119" t="s">
        <v>2408</v>
      </c>
      <c r="H6533" s="121" t="s">
        <v>53</v>
      </c>
      <c r="I6533" s="121" t="s">
        <v>30</v>
      </c>
      <c r="J6533" s="121" t="s">
        <v>7087</v>
      </c>
      <c r="K6533" s="120" t="s">
        <v>65</v>
      </c>
      <c r="L6533" s="131" t="s">
        <v>32</v>
      </c>
      <c r="M6533" s="120" t="s">
        <v>78</v>
      </c>
      <c r="P6533" s="124">
        <f t="shared" si="288"/>
        <v>0</v>
      </c>
    </row>
    <row r="6534" spans="1:25">
      <c r="A6534" s="116">
        <v>6534</v>
      </c>
      <c r="B6534" s="129">
        <v>44265</v>
      </c>
      <c r="C6534" s="118">
        <f t="shared" si="289"/>
        <v>3</v>
      </c>
      <c r="D6534" s="120" t="s">
        <v>25</v>
      </c>
      <c r="E6534" s="120" t="s">
        <v>14590</v>
      </c>
      <c r="F6534" s="211" t="s">
        <v>14591</v>
      </c>
      <c r="G6534" s="119" t="s">
        <v>14406</v>
      </c>
      <c r="H6534" s="121" t="s">
        <v>53</v>
      </c>
      <c r="I6534" s="121" t="s">
        <v>30</v>
      </c>
      <c r="J6534" s="121" t="s">
        <v>5018</v>
      </c>
      <c r="K6534" s="120" t="s">
        <v>65</v>
      </c>
      <c r="L6534" s="131" t="s">
        <v>32</v>
      </c>
      <c r="M6534" s="120" t="s">
        <v>78</v>
      </c>
      <c r="P6534" s="124">
        <f t="shared" si="288"/>
        <v>0</v>
      </c>
    </row>
    <row r="6535" spans="1:25">
      <c r="A6535" s="116">
        <v>6535</v>
      </c>
      <c r="B6535" s="129">
        <v>44265</v>
      </c>
      <c r="C6535" s="118">
        <f t="shared" si="289"/>
        <v>3</v>
      </c>
      <c r="D6535" s="120" t="s">
        <v>25</v>
      </c>
      <c r="E6535" s="120" t="s">
        <v>14592</v>
      </c>
      <c r="F6535" s="211" t="s">
        <v>14593</v>
      </c>
      <c r="G6535" s="119" t="s">
        <v>14594</v>
      </c>
      <c r="H6535" s="121" t="s">
        <v>53</v>
      </c>
      <c r="I6535" s="119" t="s">
        <v>30</v>
      </c>
      <c r="J6535" s="121" t="s">
        <v>87</v>
      </c>
      <c r="K6535" s="120" t="s">
        <v>65</v>
      </c>
      <c r="L6535" s="131" t="s">
        <v>32</v>
      </c>
      <c r="M6535" s="120" t="s">
        <v>33</v>
      </c>
      <c r="N6535" s="131">
        <v>44277</v>
      </c>
      <c r="O6535" s="131">
        <v>44321</v>
      </c>
      <c r="P6535" s="124">
        <f t="shared" si="288"/>
        <v>5</v>
      </c>
      <c r="Q6535" s="118">
        <v>2</v>
      </c>
      <c r="R6535" s="125">
        <f ca="1">TODAY()-O6535</f>
        <v>357</v>
      </c>
      <c r="S6535" s="120" t="s">
        <v>92</v>
      </c>
      <c r="T6535" s="126">
        <v>44336</v>
      </c>
    </row>
    <row r="6536" spans="1:25">
      <c r="A6536" s="116">
        <v>6536</v>
      </c>
      <c r="B6536" s="129">
        <v>44265</v>
      </c>
      <c r="C6536" s="118">
        <f t="shared" si="289"/>
        <v>3</v>
      </c>
      <c r="D6536" s="120" t="s">
        <v>25</v>
      </c>
      <c r="E6536" s="120" t="s">
        <v>14595</v>
      </c>
      <c r="F6536" s="211" t="s">
        <v>1623</v>
      </c>
      <c r="G6536" s="119" t="s">
        <v>14596</v>
      </c>
      <c r="H6536" s="121" t="s">
        <v>53</v>
      </c>
      <c r="I6536" s="119" t="s">
        <v>30</v>
      </c>
      <c r="J6536" s="121" t="s">
        <v>77</v>
      </c>
      <c r="K6536" s="120" t="s">
        <v>65</v>
      </c>
      <c r="L6536" s="131" t="s">
        <v>32</v>
      </c>
      <c r="M6536" s="120" t="s">
        <v>78</v>
      </c>
      <c r="P6536" s="124">
        <f t="shared" si="288"/>
        <v>0</v>
      </c>
    </row>
    <row r="6537" spans="1:25" ht="41.4">
      <c r="A6537" s="116">
        <v>6537</v>
      </c>
      <c r="B6537" s="129">
        <v>44265</v>
      </c>
      <c r="C6537" s="118">
        <f t="shared" si="289"/>
        <v>3</v>
      </c>
      <c r="D6537" s="120" t="s">
        <v>25</v>
      </c>
      <c r="E6537" s="120" t="s">
        <v>14597</v>
      </c>
      <c r="F6537" s="211" t="s">
        <v>14598</v>
      </c>
      <c r="G6537" s="119" t="s">
        <v>14599</v>
      </c>
      <c r="H6537" s="121" t="s">
        <v>53</v>
      </c>
      <c r="I6537" s="119" t="s">
        <v>30</v>
      </c>
      <c r="J6537" s="121" t="s">
        <v>87</v>
      </c>
      <c r="K6537" s="120" t="s">
        <v>65</v>
      </c>
      <c r="L6537" s="131" t="s">
        <v>32</v>
      </c>
      <c r="M6537" s="120" t="s">
        <v>78</v>
      </c>
      <c r="P6537" s="124">
        <f t="shared" si="288"/>
        <v>0</v>
      </c>
    </row>
    <row r="6538" spans="1:25">
      <c r="A6538" s="116">
        <v>6538</v>
      </c>
      <c r="B6538" s="129">
        <v>44265</v>
      </c>
      <c r="C6538" s="118">
        <f t="shared" si="289"/>
        <v>3</v>
      </c>
      <c r="D6538" s="119" t="s">
        <v>25</v>
      </c>
      <c r="E6538" s="120" t="s">
        <v>14600</v>
      </c>
      <c r="F6538" s="211" t="s">
        <v>14601</v>
      </c>
      <c r="G6538" s="119" t="s">
        <v>1033</v>
      </c>
      <c r="H6538" s="121" t="s">
        <v>29</v>
      </c>
      <c r="I6538" s="119" t="s">
        <v>30</v>
      </c>
      <c r="J6538" s="121" t="s">
        <v>77</v>
      </c>
      <c r="K6538" s="120" t="s">
        <v>65</v>
      </c>
      <c r="L6538" s="131" t="s">
        <v>32</v>
      </c>
      <c r="M6538" s="120" t="s">
        <v>33</v>
      </c>
      <c r="N6538" s="131">
        <v>44386</v>
      </c>
      <c r="O6538" s="131">
        <v>44406</v>
      </c>
      <c r="P6538" s="124">
        <f t="shared" si="288"/>
        <v>7</v>
      </c>
      <c r="Q6538" s="118">
        <v>1</v>
      </c>
      <c r="R6538" s="118">
        <f ca="1">TODAY()-O6538</f>
        <v>272</v>
      </c>
    </row>
    <row r="6539" spans="1:25">
      <c r="A6539" s="116">
        <v>6539</v>
      </c>
      <c r="B6539" s="129">
        <v>44265</v>
      </c>
      <c r="C6539" s="118">
        <f t="shared" si="289"/>
        <v>3</v>
      </c>
      <c r="D6539" s="120" t="s">
        <v>25</v>
      </c>
      <c r="E6539" s="120" t="s">
        <v>14602</v>
      </c>
      <c r="F6539" s="211" t="s">
        <v>14603</v>
      </c>
      <c r="G6539" s="119" t="s">
        <v>1033</v>
      </c>
      <c r="H6539" s="121" t="s">
        <v>29</v>
      </c>
      <c r="I6539" s="121" t="s">
        <v>42</v>
      </c>
      <c r="J6539" s="121" t="s">
        <v>72</v>
      </c>
      <c r="K6539" s="120" t="s">
        <v>65</v>
      </c>
      <c r="L6539" s="131" t="s">
        <v>32</v>
      </c>
      <c r="M6539" s="120" t="s">
        <v>184</v>
      </c>
      <c r="P6539" s="124">
        <f t="shared" si="288"/>
        <v>0</v>
      </c>
    </row>
    <row r="6540" spans="1:25">
      <c r="A6540" s="116">
        <v>6540</v>
      </c>
      <c r="B6540" s="129">
        <v>44265</v>
      </c>
      <c r="C6540" s="118">
        <f t="shared" si="289"/>
        <v>3</v>
      </c>
      <c r="D6540" s="120" t="s">
        <v>25</v>
      </c>
      <c r="E6540" s="120" t="s">
        <v>14604</v>
      </c>
      <c r="F6540" s="211" t="s">
        <v>14605</v>
      </c>
      <c r="G6540" s="119" t="s">
        <v>1033</v>
      </c>
      <c r="H6540" s="121" t="s">
        <v>29</v>
      </c>
      <c r="I6540" s="121" t="s">
        <v>42</v>
      </c>
      <c r="J6540" s="121" t="s">
        <v>72</v>
      </c>
      <c r="K6540" s="120" t="s">
        <v>584</v>
      </c>
      <c r="L6540" s="131" t="s">
        <v>32</v>
      </c>
      <c r="M6540" s="120" t="s">
        <v>33</v>
      </c>
      <c r="N6540" s="131">
        <v>44263</v>
      </c>
      <c r="P6540" s="124">
        <f t="shared" si="288"/>
        <v>0</v>
      </c>
      <c r="S6540" s="120" t="s">
        <v>92</v>
      </c>
      <c r="T6540" s="126">
        <v>44264</v>
      </c>
      <c r="Y6540" s="116" t="s">
        <v>14606</v>
      </c>
    </row>
    <row r="6541" spans="1:25">
      <c r="A6541" s="116">
        <v>6541</v>
      </c>
      <c r="B6541" s="129">
        <v>44265</v>
      </c>
      <c r="C6541" s="118">
        <f t="shared" si="289"/>
        <v>3</v>
      </c>
      <c r="D6541" s="120" t="s">
        <v>25</v>
      </c>
      <c r="E6541" s="120" t="s">
        <v>14607</v>
      </c>
      <c r="F6541" s="211" t="s">
        <v>14608</v>
      </c>
      <c r="G6541" s="119" t="s">
        <v>1033</v>
      </c>
      <c r="H6541" s="121" t="s">
        <v>29</v>
      </c>
      <c r="I6541" s="121" t="s">
        <v>42</v>
      </c>
      <c r="J6541" s="121" t="s">
        <v>72</v>
      </c>
      <c r="K6541" s="120" t="s">
        <v>65</v>
      </c>
      <c r="L6541" s="131" t="s">
        <v>32</v>
      </c>
      <c r="M6541" s="120" t="s">
        <v>78</v>
      </c>
      <c r="P6541" s="124">
        <f t="shared" si="288"/>
        <v>0</v>
      </c>
    </row>
    <row r="6542" spans="1:25">
      <c r="A6542" s="116">
        <v>6542</v>
      </c>
      <c r="B6542" s="129">
        <v>44265</v>
      </c>
      <c r="C6542" s="118">
        <f t="shared" si="289"/>
        <v>3</v>
      </c>
      <c r="D6542" s="120" t="s">
        <v>25</v>
      </c>
      <c r="E6542" s="120" t="s">
        <v>14609</v>
      </c>
      <c r="F6542" s="211" t="s">
        <v>14610</v>
      </c>
      <c r="G6542" s="119" t="s">
        <v>14611</v>
      </c>
      <c r="H6542" s="121" t="s">
        <v>53</v>
      </c>
      <c r="I6542" s="121" t="s">
        <v>30</v>
      </c>
      <c r="J6542" s="121" t="s">
        <v>7131</v>
      </c>
      <c r="K6542" s="120" t="s">
        <v>65</v>
      </c>
      <c r="L6542" s="131" t="s">
        <v>32</v>
      </c>
      <c r="M6542" s="120" t="s">
        <v>78</v>
      </c>
      <c r="P6542" s="124">
        <f t="shared" si="288"/>
        <v>0</v>
      </c>
    </row>
    <row r="6543" spans="1:25">
      <c r="A6543" s="116">
        <v>6543</v>
      </c>
      <c r="B6543" s="129">
        <v>44265</v>
      </c>
      <c r="C6543" s="118">
        <f t="shared" si="289"/>
        <v>3</v>
      </c>
      <c r="D6543" s="120" t="s">
        <v>25</v>
      </c>
      <c r="E6543" s="120" t="s">
        <v>14612</v>
      </c>
      <c r="F6543" s="211" t="s">
        <v>14613</v>
      </c>
      <c r="G6543" s="119" t="s">
        <v>14614</v>
      </c>
      <c r="H6543" s="121" t="s">
        <v>53</v>
      </c>
      <c r="I6543" s="119" t="s">
        <v>30</v>
      </c>
      <c r="J6543" s="121" t="s">
        <v>77</v>
      </c>
      <c r="K6543" s="120" t="s">
        <v>65</v>
      </c>
      <c r="L6543" s="131" t="s">
        <v>32</v>
      </c>
      <c r="M6543" s="120" t="s">
        <v>78</v>
      </c>
      <c r="P6543" s="124">
        <f t="shared" si="288"/>
        <v>0</v>
      </c>
    </row>
    <row r="6544" spans="1:25">
      <c r="A6544" s="116">
        <v>6544</v>
      </c>
      <c r="B6544" s="129">
        <v>44440</v>
      </c>
      <c r="D6544" s="120" t="s">
        <v>252</v>
      </c>
      <c r="E6544" s="120" t="s">
        <v>14615</v>
      </c>
      <c r="F6544" s="212" t="s">
        <v>158</v>
      </c>
      <c r="G6544" s="119" t="s">
        <v>14616</v>
      </c>
      <c r="H6544" s="121" t="s">
        <v>29</v>
      </c>
      <c r="I6544" s="121" t="s">
        <v>42</v>
      </c>
      <c r="J6544" s="121" t="s">
        <v>2268</v>
      </c>
      <c r="K6544" s="121" t="s">
        <v>584</v>
      </c>
      <c r="L6544" s="131" t="s">
        <v>32</v>
      </c>
      <c r="M6544" s="120" t="s">
        <v>78</v>
      </c>
    </row>
    <row r="6545" spans="1:25">
      <c r="A6545" s="116">
        <v>6545</v>
      </c>
      <c r="B6545" s="129">
        <v>44440</v>
      </c>
      <c r="D6545" s="120" t="s">
        <v>252</v>
      </c>
      <c r="E6545" s="120" t="s">
        <v>14617</v>
      </c>
      <c r="F6545" s="212" t="s">
        <v>7395</v>
      </c>
      <c r="G6545" s="119" t="s">
        <v>14618</v>
      </c>
      <c r="H6545" s="121" t="s">
        <v>192</v>
      </c>
      <c r="I6545" s="119" t="s">
        <v>30</v>
      </c>
      <c r="J6545" s="121" t="s">
        <v>87</v>
      </c>
      <c r="K6545" s="121" t="s">
        <v>584</v>
      </c>
      <c r="L6545" s="131" t="s">
        <v>32</v>
      </c>
      <c r="M6545" s="120" t="s">
        <v>78</v>
      </c>
    </row>
    <row r="6546" spans="1:25">
      <c r="A6546" s="116">
        <v>6546</v>
      </c>
      <c r="B6546" s="129">
        <v>44265</v>
      </c>
      <c r="C6546" s="118">
        <f t="shared" ref="C6546:C6553" si="290">IF(B6546&lt;&gt;0,MONTH(B6546),0)</f>
        <v>3</v>
      </c>
      <c r="D6546" s="120" t="s">
        <v>25</v>
      </c>
      <c r="E6546" s="120" t="s">
        <v>14619</v>
      </c>
      <c r="F6546" s="211" t="s">
        <v>7956</v>
      </c>
      <c r="G6546" s="119" t="s">
        <v>14620</v>
      </c>
      <c r="H6546" s="121" t="s">
        <v>53</v>
      </c>
      <c r="I6546" s="121" t="s">
        <v>30</v>
      </c>
      <c r="J6546" s="121" t="s">
        <v>7091</v>
      </c>
      <c r="K6546" s="120" t="s">
        <v>65</v>
      </c>
      <c r="L6546" s="131" t="s">
        <v>32</v>
      </c>
      <c r="M6546" s="120" t="s">
        <v>78</v>
      </c>
      <c r="P6546" s="124">
        <f t="shared" ref="P6546:P6553" si="291">IF(O6546&lt;&gt;0,MONTH(O6546),0)</f>
        <v>0</v>
      </c>
    </row>
    <row r="6547" spans="1:25">
      <c r="A6547" s="116">
        <v>6547</v>
      </c>
      <c r="B6547" s="129">
        <v>44265</v>
      </c>
      <c r="C6547" s="118">
        <f t="shared" si="290"/>
        <v>3</v>
      </c>
      <c r="D6547" s="120" t="s">
        <v>25</v>
      </c>
      <c r="E6547" s="120" t="s">
        <v>14621</v>
      </c>
      <c r="F6547" s="211" t="s">
        <v>104</v>
      </c>
      <c r="G6547" s="119" t="s">
        <v>14622</v>
      </c>
      <c r="H6547" s="119" t="s">
        <v>76</v>
      </c>
      <c r="I6547" s="121" t="s">
        <v>42</v>
      </c>
      <c r="J6547" s="121" t="s">
        <v>8096</v>
      </c>
      <c r="K6547" s="120" t="s">
        <v>584</v>
      </c>
      <c r="L6547" s="131" t="s">
        <v>32</v>
      </c>
      <c r="M6547" s="120" t="s">
        <v>33</v>
      </c>
      <c r="N6547" s="131">
        <v>44264</v>
      </c>
      <c r="P6547" s="124">
        <f t="shared" si="291"/>
        <v>0</v>
      </c>
      <c r="S6547" s="120" t="s">
        <v>34</v>
      </c>
      <c r="T6547" s="126">
        <v>44264</v>
      </c>
      <c r="Y6547" s="116" t="s">
        <v>14623</v>
      </c>
    </row>
    <row r="6548" spans="1:25">
      <c r="A6548" s="116">
        <v>6548</v>
      </c>
      <c r="B6548" s="129">
        <v>44265</v>
      </c>
      <c r="C6548" s="118">
        <f t="shared" si="290"/>
        <v>3</v>
      </c>
      <c r="D6548" s="120" t="s">
        <v>25</v>
      </c>
      <c r="E6548" s="120" t="s">
        <v>14624</v>
      </c>
      <c r="F6548" s="211" t="s">
        <v>14625</v>
      </c>
      <c r="G6548" s="119" t="s">
        <v>14626</v>
      </c>
      <c r="H6548" s="121" t="s">
        <v>76</v>
      </c>
      <c r="I6548" s="121" t="s">
        <v>42</v>
      </c>
      <c r="J6548" s="121" t="s">
        <v>82</v>
      </c>
      <c r="K6548" s="120" t="s">
        <v>584</v>
      </c>
      <c r="L6548" s="131" t="s">
        <v>32</v>
      </c>
      <c r="M6548" s="120" t="s">
        <v>78</v>
      </c>
      <c r="P6548" s="124">
        <f t="shared" si="291"/>
        <v>0</v>
      </c>
      <c r="Y6548" s="116" t="s">
        <v>14623</v>
      </c>
    </row>
    <row r="6549" spans="1:25">
      <c r="A6549" s="116">
        <v>6549</v>
      </c>
      <c r="B6549" s="129">
        <v>44265</v>
      </c>
      <c r="C6549" s="118">
        <f t="shared" si="290"/>
        <v>3</v>
      </c>
      <c r="D6549" s="119" t="s">
        <v>25</v>
      </c>
      <c r="E6549" s="120" t="s">
        <v>14627</v>
      </c>
      <c r="F6549" s="211" t="s">
        <v>1623</v>
      </c>
      <c r="G6549" s="119" t="s">
        <v>14628</v>
      </c>
      <c r="H6549" s="121" t="s">
        <v>53</v>
      </c>
      <c r="I6549" s="121" t="s">
        <v>30</v>
      </c>
      <c r="J6549" s="121" t="s">
        <v>1540</v>
      </c>
      <c r="K6549" s="120" t="s">
        <v>65</v>
      </c>
      <c r="L6549" s="131" t="s">
        <v>32</v>
      </c>
      <c r="M6549" s="120" t="s">
        <v>33</v>
      </c>
      <c r="N6549" s="131">
        <v>44377</v>
      </c>
      <c r="O6549" s="131">
        <v>44406</v>
      </c>
      <c r="P6549" s="124">
        <f t="shared" si="291"/>
        <v>7</v>
      </c>
      <c r="Q6549" s="118">
        <v>1</v>
      </c>
      <c r="S6549" s="120" t="s">
        <v>92</v>
      </c>
      <c r="T6549" s="126">
        <v>44406</v>
      </c>
    </row>
    <row r="6550" spans="1:25">
      <c r="A6550" s="116">
        <v>6550</v>
      </c>
      <c r="B6550" s="129">
        <v>44265</v>
      </c>
      <c r="C6550" s="118">
        <f t="shared" si="290"/>
        <v>3</v>
      </c>
      <c r="D6550" s="120" t="s">
        <v>25</v>
      </c>
      <c r="E6550" s="120" t="s">
        <v>14629</v>
      </c>
      <c r="F6550" s="211" t="s">
        <v>14630</v>
      </c>
      <c r="G6550" s="119" t="s">
        <v>6754</v>
      </c>
      <c r="H6550" s="121" t="s">
        <v>71</v>
      </c>
      <c r="I6550" s="121" t="s">
        <v>30</v>
      </c>
      <c r="J6550" s="121" t="s">
        <v>7216</v>
      </c>
      <c r="K6550" s="120" t="s">
        <v>584</v>
      </c>
      <c r="L6550" s="131" t="s">
        <v>32</v>
      </c>
      <c r="M6550" s="120" t="s">
        <v>78</v>
      </c>
      <c r="P6550" s="124">
        <f t="shared" si="291"/>
        <v>0</v>
      </c>
      <c r="Y6550" s="116" t="s">
        <v>1831</v>
      </c>
    </row>
    <row r="6551" spans="1:25">
      <c r="A6551" s="116">
        <v>6551</v>
      </c>
      <c r="B6551" s="129">
        <v>44265</v>
      </c>
      <c r="C6551" s="118">
        <f t="shared" si="290"/>
        <v>3</v>
      </c>
      <c r="D6551" s="120" t="s">
        <v>25</v>
      </c>
      <c r="E6551" s="120" t="s">
        <v>14631</v>
      </c>
      <c r="F6551" s="211" t="s">
        <v>14632</v>
      </c>
      <c r="G6551" s="119" t="s">
        <v>6754</v>
      </c>
      <c r="H6551" s="121" t="s">
        <v>71</v>
      </c>
      <c r="I6551" s="121" t="s">
        <v>30</v>
      </c>
      <c r="J6551" s="121" t="s">
        <v>7271</v>
      </c>
      <c r="K6551" s="120" t="s">
        <v>65</v>
      </c>
      <c r="L6551" s="131" t="s">
        <v>32</v>
      </c>
      <c r="M6551" s="120" t="s">
        <v>78</v>
      </c>
      <c r="P6551" s="124">
        <f t="shared" si="291"/>
        <v>0</v>
      </c>
    </row>
    <row r="6552" spans="1:25">
      <c r="A6552" s="116">
        <v>6552</v>
      </c>
      <c r="B6552" s="129">
        <v>44265</v>
      </c>
      <c r="C6552" s="118">
        <f t="shared" si="290"/>
        <v>3</v>
      </c>
      <c r="D6552" s="120" t="s">
        <v>25</v>
      </c>
      <c r="E6552" s="120" t="s">
        <v>14633</v>
      </c>
      <c r="F6552" s="211" t="s">
        <v>14634</v>
      </c>
      <c r="G6552" s="119" t="s">
        <v>6754</v>
      </c>
      <c r="H6552" s="121" t="s">
        <v>71</v>
      </c>
      <c r="I6552" s="119" t="s">
        <v>30</v>
      </c>
      <c r="J6552" s="121" t="s">
        <v>31</v>
      </c>
      <c r="K6552" s="120" t="s">
        <v>65</v>
      </c>
      <c r="L6552" s="131" t="s">
        <v>32</v>
      </c>
      <c r="M6552" s="120" t="s">
        <v>33</v>
      </c>
      <c r="N6552" s="131">
        <v>44267</v>
      </c>
      <c r="P6552" s="124">
        <f t="shared" si="291"/>
        <v>0</v>
      </c>
    </row>
    <row r="6553" spans="1:25">
      <c r="A6553" s="116">
        <v>6553</v>
      </c>
      <c r="B6553" s="129">
        <v>44265</v>
      </c>
      <c r="C6553" s="118">
        <f t="shared" si="290"/>
        <v>3</v>
      </c>
      <c r="D6553" s="120" t="s">
        <v>25</v>
      </c>
      <c r="E6553" s="120" t="s">
        <v>14635</v>
      </c>
      <c r="F6553" s="211" t="s">
        <v>14636</v>
      </c>
      <c r="G6553" s="119" t="s">
        <v>6754</v>
      </c>
      <c r="H6553" s="121" t="s">
        <v>71</v>
      </c>
      <c r="I6553" s="121" t="s">
        <v>30</v>
      </c>
      <c r="J6553" s="121" t="s">
        <v>7142</v>
      </c>
      <c r="K6553" s="120" t="s">
        <v>65</v>
      </c>
      <c r="L6553" s="131" t="s">
        <v>32</v>
      </c>
      <c r="M6553" s="120" t="s">
        <v>78</v>
      </c>
      <c r="P6553" s="124">
        <f t="shared" si="291"/>
        <v>0</v>
      </c>
    </row>
    <row r="6554" spans="1:25" ht="27.6">
      <c r="A6554" s="116">
        <v>6554</v>
      </c>
      <c r="B6554" s="117">
        <v>44532</v>
      </c>
      <c r="D6554" s="120" t="s">
        <v>252</v>
      </c>
      <c r="E6554" s="120" t="s">
        <v>14637</v>
      </c>
      <c r="F6554" s="212" t="s">
        <v>14638</v>
      </c>
      <c r="G6554" s="119" t="s">
        <v>14639</v>
      </c>
      <c r="H6554" s="121" t="s">
        <v>53</v>
      </c>
      <c r="I6554" s="121" t="s">
        <v>42</v>
      </c>
      <c r="J6554" s="121" t="s">
        <v>199</v>
      </c>
      <c r="K6554" s="121" t="s">
        <v>65</v>
      </c>
      <c r="L6554" s="157" t="s">
        <v>32</v>
      </c>
      <c r="M6554" s="120" t="s">
        <v>78</v>
      </c>
    </row>
    <row r="6555" spans="1:25">
      <c r="A6555" s="116">
        <v>6555</v>
      </c>
      <c r="B6555" s="129">
        <v>44265</v>
      </c>
      <c r="C6555" s="118">
        <f t="shared" ref="C6555:C6568" si="292">IF(B6555&lt;&gt;0,MONTH(B6555),0)</f>
        <v>3</v>
      </c>
      <c r="D6555" s="120" t="s">
        <v>25</v>
      </c>
      <c r="E6555" s="120" t="s">
        <v>14640</v>
      </c>
      <c r="F6555" s="211" t="s">
        <v>473</v>
      </c>
      <c r="G6555" s="119" t="s">
        <v>12438</v>
      </c>
      <c r="H6555" s="121" t="s">
        <v>53</v>
      </c>
      <c r="I6555" s="121" t="s">
        <v>30</v>
      </c>
      <c r="J6555" s="121" t="s">
        <v>7135</v>
      </c>
      <c r="K6555" s="120" t="s">
        <v>65</v>
      </c>
      <c r="L6555" s="131" t="s">
        <v>32</v>
      </c>
      <c r="M6555" s="120" t="s">
        <v>184</v>
      </c>
      <c r="P6555" s="124">
        <f t="shared" ref="P6555:P6568" si="293">IF(O6555&lt;&gt;0,MONTH(O6555),0)</f>
        <v>0</v>
      </c>
    </row>
    <row r="6556" spans="1:25">
      <c r="A6556" s="116">
        <v>6556</v>
      </c>
      <c r="B6556" s="129">
        <v>44265</v>
      </c>
      <c r="C6556" s="118">
        <f t="shared" si="292"/>
        <v>3</v>
      </c>
      <c r="D6556" s="120" t="s">
        <v>25</v>
      </c>
      <c r="E6556" s="120" t="s">
        <v>14641</v>
      </c>
      <c r="F6556" s="211" t="s">
        <v>14642</v>
      </c>
      <c r="G6556" s="119" t="s">
        <v>4949</v>
      </c>
      <c r="H6556" s="121" t="s">
        <v>53</v>
      </c>
      <c r="I6556" s="119" t="s">
        <v>30</v>
      </c>
      <c r="J6556" s="121" t="s">
        <v>87</v>
      </c>
      <c r="K6556" s="120" t="s">
        <v>65</v>
      </c>
      <c r="L6556" s="131" t="s">
        <v>32</v>
      </c>
      <c r="M6556" s="120" t="s">
        <v>78</v>
      </c>
      <c r="P6556" s="124">
        <f t="shared" si="293"/>
        <v>0</v>
      </c>
    </row>
    <row r="6557" spans="1:25">
      <c r="A6557" s="116">
        <v>6557</v>
      </c>
      <c r="B6557" s="164">
        <v>44265</v>
      </c>
      <c r="C6557" s="118">
        <f t="shared" si="292"/>
        <v>3</v>
      </c>
      <c r="D6557" s="120" t="s">
        <v>25</v>
      </c>
      <c r="E6557" s="120" t="s">
        <v>14643</v>
      </c>
      <c r="F6557" s="211" t="s">
        <v>14644</v>
      </c>
      <c r="G6557" s="119" t="s">
        <v>14645</v>
      </c>
      <c r="H6557" s="121" t="s">
        <v>53</v>
      </c>
      <c r="I6557" s="121" t="s">
        <v>42</v>
      </c>
      <c r="J6557" s="121" t="s">
        <v>82</v>
      </c>
      <c r="K6557" s="120" t="s">
        <v>65</v>
      </c>
      <c r="L6557" s="131" t="s">
        <v>32</v>
      </c>
      <c r="M6557" s="120" t="s">
        <v>78</v>
      </c>
      <c r="P6557" s="124">
        <f t="shared" si="293"/>
        <v>0</v>
      </c>
    </row>
    <row r="6558" spans="1:25">
      <c r="A6558" s="116">
        <v>6558</v>
      </c>
      <c r="B6558" s="164">
        <v>44265</v>
      </c>
      <c r="C6558" s="118">
        <f t="shared" si="292"/>
        <v>3</v>
      </c>
      <c r="D6558" s="120" t="s">
        <v>25</v>
      </c>
      <c r="E6558" s="120" t="s">
        <v>14646</v>
      </c>
      <c r="F6558" s="211" t="s">
        <v>2369</v>
      </c>
      <c r="G6558" s="119" t="s">
        <v>761</v>
      </c>
      <c r="H6558" s="121" t="s">
        <v>53</v>
      </c>
      <c r="I6558" s="119" t="s">
        <v>30</v>
      </c>
      <c r="J6558" s="121" t="s">
        <v>87</v>
      </c>
      <c r="K6558" s="120" t="s">
        <v>65</v>
      </c>
      <c r="L6558" s="131" t="s">
        <v>32</v>
      </c>
      <c r="M6558" s="120" t="s">
        <v>78</v>
      </c>
      <c r="P6558" s="124">
        <f t="shared" si="293"/>
        <v>0</v>
      </c>
    </row>
    <row r="6559" spans="1:25" ht="27.6">
      <c r="A6559" s="116">
        <v>6559</v>
      </c>
      <c r="B6559" s="164">
        <v>44265</v>
      </c>
      <c r="C6559" s="118">
        <f t="shared" si="292"/>
        <v>3</v>
      </c>
      <c r="D6559" s="120" t="s">
        <v>25</v>
      </c>
      <c r="E6559" s="120" t="s">
        <v>14647</v>
      </c>
      <c r="F6559" s="211" t="s">
        <v>14648</v>
      </c>
      <c r="G6559" s="119" t="s">
        <v>1539</v>
      </c>
      <c r="H6559" s="121" t="s">
        <v>53</v>
      </c>
      <c r="I6559" s="121" t="s">
        <v>30</v>
      </c>
      <c r="J6559" s="121" t="s">
        <v>485</v>
      </c>
      <c r="K6559" s="120" t="s">
        <v>65</v>
      </c>
      <c r="L6559" s="131" t="s">
        <v>32</v>
      </c>
      <c r="M6559" s="120" t="s">
        <v>33</v>
      </c>
      <c r="N6559" s="131">
        <v>44286</v>
      </c>
      <c r="O6559" s="131">
        <v>44313</v>
      </c>
      <c r="P6559" s="124">
        <f t="shared" si="293"/>
        <v>4</v>
      </c>
      <c r="S6559" s="120" t="s">
        <v>92</v>
      </c>
      <c r="T6559" s="126">
        <v>44313</v>
      </c>
    </row>
    <row r="6560" spans="1:25" ht="27.6">
      <c r="A6560" s="116">
        <v>6560</v>
      </c>
      <c r="B6560" s="129">
        <v>44265</v>
      </c>
      <c r="C6560" s="118">
        <f t="shared" si="292"/>
        <v>3</v>
      </c>
      <c r="D6560" s="120" t="s">
        <v>25</v>
      </c>
      <c r="E6560" s="120" t="s">
        <v>14649</v>
      </c>
      <c r="F6560" s="211" t="s">
        <v>14650</v>
      </c>
      <c r="G6560" s="120" t="s">
        <v>14651</v>
      </c>
      <c r="H6560" s="121" t="s">
        <v>29</v>
      </c>
      <c r="I6560" s="119" t="s">
        <v>30</v>
      </c>
      <c r="J6560" s="121" t="s">
        <v>87</v>
      </c>
      <c r="K6560" s="120" t="s">
        <v>65</v>
      </c>
      <c r="L6560" s="131" t="s">
        <v>32</v>
      </c>
      <c r="M6560" s="120" t="s">
        <v>78</v>
      </c>
      <c r="P6560" s="124">
        <f t="shared" si="293"/>
        <v>0</v>
      </c>
    </row>
    <row r="6561" spans="1:25">
      <c r="A6561" s="116">
        <v>6561</v>
      </c>
      <c r="B6561" s="129">
        <v>44265</v>
      </c>
      <c r="C6561" s="118">
        <f t="shared" si="292"/>
        <v>3</v>
      </c>
      <c r="D6561" s="120" t="s">
        <v>25</v>
      </c>
      <c r="E6561" s="120" t="s">
        <v>14652</v>
      </c>
      <c r="F6561" s="211" t="s">
        <v>14653</v>
      </c>
      <c r="G6561" s="120" t="s">
        <v>4949</v>
      </c>
      <c r="H6561" s="121" t="s">
        <v>53</v>
      </c>
      <c r="I6561" s="119" t="s">
        <v>30</v>
      </c>
      <c r="J6561" s="121" t="s">
        <v>87</v>
      </c>
      <c r="K6561" s="120" t="s">
        <v>65</v>
      </c>
      <c r="L6561" s="131" t="s">
        <v>32</v>
      </c>
      <c r="M6561" s="120" t="s">
        <v>78</v>
      </c>
      <c r="P6561" s="124">
        <f t="shared" si="293"/>
        <v>0</v>
      </c>
    </row>
    <row r="6562" spans="1:25" ht="14.4">
      <c r="A6562" s="116">
        <v>6562</v>
      </c>
      <c r="B6562" s="129">
        <v>44265</v>
      </c>
      <c r="C6562" s="118">
        <f t="shared" si="292"/>
        <v>3</v>
      </c>
      <c r="D6562" s="120" t="s">
        <v>25</v>
      </c>
      <c r="E6562" t="s">
        <v>14654</v>
      </c>
      <c r="F6562" s="211" t="s">
        <v>636</v>
      </c>
      <c r="G6562" s="120" t="s">
        <v>14655</v>
      </c>
      <c r="H6562" s="121" t="s">
        <v>53</v>
      </c>
      <c r="I6562" s="121" t="s">
        <v>30</v>
      </c>
      <c r="J6562" s="121" t="s">
        <v>7142</v>
      </c>
      <c r="K6562" s="120" t="s">
        <v>65</v>
      </c>
      <c r="L6562" s="131" t="s">
        <v>32</v>
      </c>
      <c r="M6562" s="120" t="s">
        <v>78</v>
      </c>
      <c r="P6562" s="124">
        <f t="shared" si="293"/>
        <v>0</v>
      </c>
    </row>
    <row r="6563" spans="1:25" ht="27.6">
      <c r="A6563" s="116">
        <v>6563</v>
      </c>
      <c r="B6563" s="164">
        <v>44265</v>
      </c>
      <c r="C6563" s="118">
        <f t="shared" si="292"/>
        <v>3</v>
      </c>
      <c r="D6563" s="120" t="s">
        <v>25</v>
      </c>
      <c r="E6563" s="120" t="s">
        <v>14656</v>
      </c>
      <c r="F6563" s="211" t="s">
        <v>14657</v>
      </c>
      <c r="G6563" s="120" t="s">
        <v>14658</v>
      </c>
      <c r="H6563" s="121" t="s">
        <v>53</v>
      </c>
      <c r="I6563" s="121" t="s">
        <v>30</v>
      </c>
      <c r="J6563" s="121" t="s">
        <v>1540</v>
      </c>
      <c r="K6563" s="120" t="s">
        <v>65</v>
      </c>
      <c r="L6563" s="131" t="s">
        <v>32</v>
      </c>
      <c r="M6563" s="120" t="s">
        <v>78</v>
      </c>
      <c r="P6563" s="124">
        <f t="shared" si="293"/>
        <v>0</v>
      </c>
    </row>
    <row r="6564" spans="1:25">
      <c r="A6564" s="116">
        <v>6564</v>
      </c>
      <c r="B6564" s="164">
        <v>44265</v>
      </c>
      <c r="C6564" s="118">
        <f t="shared" si="292"/>
        <v>3</v>
      </c>
      <c r="D6564" s="120" t="s">
        <v>25</v>
      </c>
      <c r="E6564" s="120" t="s">
        <v>14659</v>
      </c>
      <c r="F6564" s="211" t="s">
        <v>14660</v>
      </c>
      <c r="G6564" s="120" t="s">
        <v>5653</v>
      </c>
      <c r="H6564" s="121" t="s">
        <v>53</v>
      </c>
      <c r="I6564" s="119" t="s">
        <v>30</v>
      </c>
      <c r="J6564" s="121" t="s">
        <v>87</v>
      </c>
      <c r="K6564" s="120" t="s">
        <v>65</v>
      </c>
      <c r="L6564" s="131" t="s">
        <v>32</v>
      </c>
      <c r="M6564" s="120" t="s">
        <v>78</v>
      </c>
      <c r="P6564" s="124">
        <f t="shared" si="293"/>
        <v>0</v>
      </c>
    </row>
    <row r="6565" spans="1:25">
      <c r="A6565" s="116">
        <v>6565</v>
      </c>
      <c r="B6565" s="129">
        <v>44265</v>
      </c>
      <c r="C6565" s="118">
        <f t="shared" si="292"/>
        <v>3</v>
      </c>
      <c r="D6565" s="120" t="s">
        <v>25</v>
      </c>
      <c r="E6565" s="120" t="s">
        <v>14661</v>
      </c>
      <c r="F6565" s="211" t="s">
        <v>7395</v>
      </c>
      <c r="G6565" s="120" t="s">
        <v>14662</v>
      </c>
      <c r="H6565" s="121" t="s">
        <v>53</v>
      </c>
      <c r="I6565" s="121" t="s">
        <v>30</v>
      </c>
      <c r="J6565" s="121" t="s">
        <v>7123</v>
      </c>
      <c r="K6565" s="120" t="s">
        <v>65</v>
      </c>
      <c r="L6565" s="131" t="s">
        <v>32</v>
      </c>
      <c r="M6565" s="120" t="s">
        <v>78</v>
      </c>
      <c r="P6565" s="124">
        <f t="shared" si="293"/>
        <v>0</v>
      </c>
    </row>
    <row r="6566" spans="1:25" ht="27.6">
      <c r="A6566" s="116">
        <v>6566</v>
      </c>
      <c r="B6566" s="129">
        <v>44265</v>
      </c>
      <c r="C6566" s="118">
        <f t="shared" si="292"/>
        <v>3</v>
      </c>
      <c r="D6566" s="120" t="s">
        <v>25</v>
      </c>
      <c r="E6566" s="120" t="s">
        <v>14663</v>
      </c>
      <c r="F6566" s="211" t="s">
        <v>14664</v>
      </c>
      <c r="G6566" s="120" t="s">
        <v>9275</v>
      </c>
      <c r="H6566" s="121" t="s">
        <v>53</v>
      </c>
      <c r="I6566" s="121" t="s">
        <v>30</v>
      </c>
      <c r="J6566" s="121" t="s">
        <v>7123</v>
      </c>
      <c r="K6566" s="120" t="s">
        <v>65</v>
      </c>
      <c r="L6566" s="131" t="s">
        <v>32</v>
      </c>
      <c r="M6566" s="120" t="s">
        <v>78</v>
      </c>
      <c r="P6566" s="124">
        <f t="shared" si="293"/>
        <v>0</v>
      </c>
    </row>
    <row r="6567" spans="1:25">
      <c r="A6567" s="116">
        <v>6567</v>
      </c>
      <c r="B6567" s="129">
        <v>44265</v>
      </c>
      <c r="C6567" s="118">
        <f t="shared" si="292"/>
        <v>3</v>
      </c>
      <c r="D6567" s="120" t="s">
        <v>25</v>
      </c>
      <c r="E6567" s="120" t="s">
        <v>14665</v>
      </c>
      <c r="F6567" s="211" t="s">
        <v>14666</v>
      </c>
      <c r="G6567" s="120" t="s">
        <v>14667</v>
      </c>
      <c r="H6567" s="121" t="s">
        <v>53</v>
      </c>
      <c r="I6567" s="119" t="s">
        <v>30</v>
      </c>
      <c r="J6567" s="121" t="s">
        <v>77</v>
      </c>
      <c r="K6567" s="120" t="s">
        <v>65</v>
      </c>
      <c r="L6567" s="131" t="s">
        <v>32</v>
      </c>
      <c r="M6567" s="120" t="s">
        <v>78</v>
      </c>
      <c r="P6567" s="124">
        <f t="shared" si="293"/>
        <v>0</v>
      </c>
    </row>
    <row r="6568" spans="1:25">
      <c r="A6568" s="116">
        <v>6568</v>
      </c>
      <c r="B6568" s="129">
        <v>44265</v>
      </c>
      <c r="C6568" s="118">
        <f t="shared" si="292"/>
        <v>3</v>
      </c>
      <c r="D6568" s="120" t="s">
        <v>25</v>
      </c>
      <c r="E6568" s="120" t="s">
        <v>14668</v>
      </c>
      <c r="F6568" s="211" t="s">
        <v>14669</v>
      </c>
      <c r="G6568" s="120" t="s">
        <v>14316</v>
      </c>
      <c r="H6568" s="121" t="s">
        <v>53</v>
      </c>
      <c r="I6568" s="121" t="s">
        <v>30</v>
      </c>
      <c r="J6568" s="121" t="s">
        <v>6396</v>
      </c>
      <c r="K6568" s="120" t="s">
        <v>65</v>
      </c>
      <c r="L6568" s="131" t="s">
        <v>32</v>
      </c>
      <c r="M6568" s="120" t="s">
        <v>33</v>
      </c>
      <c r="N6568" s="131">
        <v>44286</v>
      </c>
      <c r="O6568" s="131">
        <v>44385</v>
      </c>
      <c r="P6568" s="124">
        <f t="shared" si="293"/>
        <v>7</v>
      </c>
      <c r="Q6568" s="118">
        <v>3</v>
      </c>
      <c r="R6568" s="125">
        <f ca="1">TODAY()-O6568</f>
        <v>293</v>
      </c>
    </row>
    <row r="6569" spans="1:25">
      <c r="A6569" s="116">
        <v>6569</v>
      </c>
      <c r="B6569" s="129">
        <v>44440</v>
      </c>
      <c r="D6569" s="120" t="s">
        <v>252</v>
      </c>
      <c r="E6569" s="120" t="s">
        <v>14670</v>
      </c>
      <c r="F6569" s="212" t="s">
        <v>14671</v>
      </c>
      <c r="G6569" s="121" t="s">
        <v>14672</v>
      </c>
      <c r="H6569" s="121" t="s">
        <v>53</v>
      </c>
      <c r="I6569" s="119" t="s">
        <v>42</v>
      </c>
      <c r="J6569" s="121" t="s">
        <v>199</v>
      </c>
      <c r="K6569" s="121" t="s">
        <v>584</v>
      </c>
      <c r="L6569" s="131" t="s">
        <v>32</v>
      </c>
      <c r="M6569" s="120" t="s">
        <v>78</v>
      </c>
    </row>
    <row r="6570" spans="1:25">
      <c r="A6570" s="116">
        <v>6570</v>
      </c>
      <c r="B6570" s="129">
        <v>44265</v>
      </c>
      <c r="C6570" s="118">
        <f t="shared" ref="C6570:C6586" si="294">IF(B6570&lt;&gt;0,MONTH(B6570),0)</f>
        <v>3</v>
      </c>
      <c r="D6570" s="120" t="s">
        <v>25</v>
      </c>
      <c r="E6570" s="120" t="s">
        <v>14673</v>
      </c>
      <c r="F6570" s="211" t="s">
        <v>9221</v>
      </c>
      <c r="G6570" s="120" t="s">
        <v>12821</v>
      </c>
      <c r="H6570" s="121" t="s">
        <v>53</v>
      </c>
      <c r="I6570" s="119" t="s">
        <v>30</v>
      </c>
      <c r="J6570" s="121" t="s">
        <v>31</v>
      </c>
      <c r="K6570" s="120" t="s">
        <v>65</v>
      </c>
      <c r="L6570" s="131" t="s">
        <v>32</v>
      </c>
      <c r="M6570" s="120" t="s">
        <v>78</v>
      </c>
      <c r="P6570" s="124">
        <f>IF(O6570&lt;&gt;0,MONTH(O6570),0)</f>
        <v>0</v>
      </c>
    </row>
    <row r="6571" spans="1:25">
      <c r="A6571" s="116">
        <v>6571</v>
      </c>
      <c r="B6571" s="129">
        <v>44265</v>
      </c>
      <c r="C6571" s="118">
        <f t="shared" si="294"/>
        <v>3</v>
      </c>
      <c r="D6571" s="120" t="s">
        <v>25</v>
      </c>
      <c r="E6571" s="120" t="s">
        <v>14674</v>
      </c>
      <c r="F6571" s="211" t="s">
        <v>14675</v>
      </c>
      <c r="G6571" s="119" t="s">
        <v>12557</v>
      </c>
      <c r="H6571" s="121" t="s">
        <v>53</v>
      </c>
      <c r="I6571" s="119" t="s">
        <v>30</v>
      </c>
      <c r="J6571" s="121" t="s">
        <v>435</v>
      </c>
      <c r="K6571" s="120" t="s">
        <v>65</v>
      </c>
      <c r="L6571" s="131" t="s">
        <v>32</v>
      </c>
      <c r="M6571" s="120" t="s">
        <v>33</v>
      </c>
      <c r="N6571" s="131">
        <v>44286</v>
      </c>
      <c r="O6571" s="131">
        <v>44385</v>
      </c>
      <c r="P6571" s="124">
        <f>IF(O6571&lt;&gt;0,MONTH(O6571),0)</f>
        <v>7</v>
      </c>
      <c r="Q6571" s="118">
        <v>3</v>
      </c>
      <c r="R6571" s="125">
        <f ca="1">TODAY()-O6571</f>
        <v>293</v>
      </c>
    </row>
    <row r="6572" spans="1:25" ht="27.6">
      <c r="A6572" s="116">
        <v>6572</v>
      </c>
      <c r="B6572" s="129">
        <v>44265</v>
      </c>
      <c r="C6572" s="118">
        <f t="shared" si="294"/>
        <v>3</v>
      </c>
      <c r="D6572" s="120" t="s">
        <v>25</v>
      </c>
      <c r="E6572" s="120" t="s">
        <v>14676</v>
      </c>
      <c r="F6572" s="211" t="s">
        <v>12209</v>
      </c>
      <c r="G6572" s="119" t="s">
        <v>14599</v>
      </c>
      <c r="H6572" s="121" t="s">
        <v>53</v>
      </c>
      <c r="I6572" s="119" t="s">
        <v>30</v>
      </c>
      <c r="J6572" s="121" t="s">
        <v>87</v>
      </c>
      <c r="K6572" s="120" t="s">
        <v>65</v>
      </c>
      <c r="L6572" s="131" t="s">
        <v>32</v>
      </c>
      <c r="M6572" s="120" t="s">
        <v>78</v>
      </c>
      <c r="P6572" s="124">
        <f>IF(O6572&lt;&gt;0,MONTH(O6572),0)</f>
        <v>0</v>
      </c>
    </row>
    <row r="6573" spans="1:25">
      <c r="A6573" s="116">
        <v>6573</v>
      </c>
      <c r="B6573" s="129">
        <v>44265</v>
      </c>
      <c r="C6573" s="118">
        <f t="shared" si="294"/>
        <v>3</v>
      </c>
      <c r="D6573" s="120" t="s">
        <v>25</v>
      </c>
      <c r="E6573" s="120" t="s">
        <v>14677</v>
      </c>
      <c r="F6573" s="211" t="s">
        <v>10820</v>
      </c>
      <c r="G6573" s="119" t="s">
        <v>14678</v>
      </c>
      <c r="H6573" s="121" t="s">
        <v>53</v>
      </c>
      <c r="I6573" s="119" t="s">
        <v>30</v>
      </c>
      <c r="J6573" s="121" t="s">
        <v>435</v>
      </c>
      <c r="K6573" s="120" t="s">
        <v>65</v>
      </c>
      <c r="L6573" s="131" t="s">
        <v>32</v>
      </c>
      <c r="M6573" s="120" t="s">
        <v>33</v>
      </c>
      <c r="N6573" s="131">
        <v>44286</v>
      </c>
      <c r="O6573" s="131">
        <v>44389</v>
      </c>
      <c r="P6573" s="124" t="s">
        <v>14679</v>
      </c>
      <c r="Q6573" s="118">
        <v>3</v>
      </c>
      <c r="R6573" s="125">
        <f ca="1">TODAY()-O6573</f>
        <v>289</v>
      </c>
      <c r="S6573" s="120" t="s">
        <v>135</v>
      </c>
      <c r="T6573" s="126">
        <v>44358</v>
      </c>
      <c r="Y6573" s="116" t="s">
        <v>14680</v>
      </c>
    </row>
    <row r="6574" spans="1:25" ht="27.6">
      <c r="A6574" s="116">
        <v>6574</v>
      </c>
      <c r="B6574" s="129">
        <v>44265</v>
      </c>
      <c r="C6574" s="118">
        <f t="shared" si="294"/>
        <v>3</v>
      </c>
      <c r="D6574" s="120" t="s">
        <v>25</v>
      </c>
      <c r="E6574" s="120" t="s">
        <v>14681</v>
      </c>
      <c r="F6574" s="211" t="s">
        <v>14682</v>
      </c>
      <c r="G6574" s="119" t="s">
        <v>14683</v>
      </c>
      <c r="H6574" s="121" t="s">
        <v>53</v>
      </c>
      <c r="I6574" s="119" t="s">
        <v>30</v>
      </c>
      <c r="J6574" s="121" t="s">
        <v>87</v>
      </c>
      <c r="K6574" s="120" t="s">
        <v>65</v>
      </c>
      <c r="L6574" s="131" t="s">
        <v>32</v>
      </c>
      <c r="M6574" s="120" t="s">
        <v>78</v>
      </c>
      <c r="P6574" s="124">
        <f t="shared" ref="P6574:P6586" si="295">IF(O6574&lt;&gt;0,MONTH(O6574),0)</f>
        <v>0</v>
      </c>
    </row>
    <row r="6575" spans="1:25" ht="27.6">
      <c r="A6575" s="116">
        <v>6575</v>
      </c>
      <c r="B6575" s="129">
        <v>44265</v>
      </c>
      <c r="C6575" s="118">
        <f t="shared" si="294"/>
        <v>3</v>
      </c>
      <c r="D6575" s="120" t="s">
        <v>25</v>
      </c>
      <c r="E6575" s="120" t="s">
        <v>14684</v>
      </c>
      <c r="F6575" s="211" t="s">
        <v>14685</v>
      </c>
      <c r="G6575" s="119" t="s">
        <v>14611</v>
      </c>
      <c r="H6575" s="121" t="s">
        <v>53</v>
      </c>
      <c r="I6575" s="121" t="s">
        <v>30</v>
      </c>
      <c r="J6575" s="121" t="s">
        <v>7131</v>
      </c>
      <c r="K6575" s="120" t="s">
        <v>65</v>
      </c>
      <c r="L6575" s="131" t="s">
        <v>32</v>
      </c>
      <c r="M6575" s="120" t="s">
        <v>78</v>
      </c>
      <c r="P6575" s="124">
        <f t="shared" si="295"/>
        <v>0</v>
      </c>
    </row>
    <row r="6576" spans="1:25" ht="27.6">
      <c r="A6576" s="116">
        <v>6576</v>
      </c>
      <c r="B6576" s="129">
        <v>44265</v>
      </c>
      <c r="C6576" s="118">
        <f t="shared" si="294"/>
        <v>3</v>
      </c>
      <c r="D6576" s="120" t="s">
        <v>25</v>
      </c>
      <c r="E6576" s="120" t="s">
        <v>14686</v>
      </c>
      <c r="F6576" s="211" t="s">
        <v>14687</v>
      </c>
      <c r="G6576" s="119" t="s">
        <v>2408</v>
      </c>
      <c r="H6576" s="121" t="s">
        <v>53</v>
      </c>
      <c r="I6576" s="121" t="s">
        <v>30</v>
      </c>
      <c r="J6576" s="121" t="s">
        <v>7087</v>
      </c>
      <c r="K6576" s="120" t="s">
        <v>65</v>
      </c>
      <c r="L6576" s="131" t="s">
        <v>32</v>
      </c>
      <c r="M6576" s="120" t="s">
        <v>78</v>
      </c>
      <c r="P6576" s="124">
        <f t="shared" si="295"/>
        <v>0</v>
      </c>
    </row>
    <row r="6577" spans="1:25">
      <c r="A6577" s="116">
        <v>6577</v>
      </c>
      <c r="B6577" s="129">
        <v>44265</v>
      </c>
      <c r="C6577" s="118">
        <f t="shared" si="294"/>
        <v>3</v>
      </c>
      <c r="D6577" s="120" t="s">
        <v>25</v>
      </c>
      <c r="E6577" s="120" t="s">
        <v>14688</v>
      </c>
      <c r="F6577" s="211" t="s">
        <v>14164</v>
      </c>
      <c r="G6577" s="119" t="s">
        <v>14689</v>
      </c>
      <c r="H6577" s="121" t="s">
        <v>53</v>
      </c>
      <c r="I6577" s="119" t="s">
        <v>30</v>
      </c>
      <c r="J6577" s="121" t="s">
        <v>31</v>
      </c>
      <c r="K6577" s="120" t="s">
        <v>65</v>
      </c>
      <c r="L6577" s="131" t="s">
        <v>32</v>
      </c>
      <c r="M6577" s="120" t="s">
        <v>78</v>
      </c>
      <c r="P6577" s="124">
        <f t="shared" si="295"/>
        <v>0</v>
      </c>
    </row>
    <row r="6578" spans="1:25">
      <c r="A6578" s="116">
        <v>6578</v>
      </c>
      <c r="B6578" s="129">
        <v>44265</v>
      </c>
      <c r="C6578" s="118">
        <f t="shared" si="294"/>
        <v>3</v>
      </c>
      <c r="D6578" s="120" t="s">
        <v>25</v>
      </c>
      <c r="E6578" s="120" t="s">
        <v>14690</v>
      </c>
      <c r="F6578" s="211" t="s">
        <v>14691</v>
      </c>
      <c r="G6578" s="119" t="s">
        <v>14692</v>
      </c>
      <c r="H6578" s="121" t="s">
        <v>29</v>
      </c>
      <c r="I6578" s="121" t="s">
        <v>42</v>
      </c>
      <c r="J6578" s="121" t="s">
        <v>72</v>
      </c>
      <c r="K6578" s="120" t="s">
        <v>65</v>
      </c>
      <c r="L6578" s="131" t="s">
        <v>32</v>
      </c>
      <c r="M6578" s="120" t="s">
        <v>33</v>
      </c>
      <c r="N6578" s="131">
        <v>44265</v>
      </c>
      <c r="O6578" s="131">
        <v>44302</v>
      </c>
      <c r="P6578" s="124">
        <f t="shared" si="295"/>
        <v>4</v>
      </c>
      <c r="Y6578" s="116" t="s">
        <v>162</v>
      </c>
    </row>
    <row r="6579" spans="1:25" ht="41.4">
      <c r="A6579" s="116">
        <v>6579</v>
      </c>
      <c r="B6579" s="129">
        <v>44265</v>
      </c>
      <c r="C6579" s="118">
        <f t="shared" si="294"/>
        <v>3</v>
      </c>
      <c r="D6579" s="120" t="s">
        <v>252</v>
      </c>
      <c r="E6579" s="116" t="s">
        <v>14693</v>
      </c>
      <c r="F6579" s="211" t="s">
        <v>14694</v>
      </c>
      <c r="G6579" s="134" t="s">
        <v>14695</v>
      </c>
      <c r="H6579" s="116" t="s">
        <v>29</v>
      </c>
      <c r="I6579" s="119" t="s">
        <v>30</v>
      </c>
      <c r="J6579" s="120" t="s">
        <v>529</v>
      </c>
      <c r="K6579" s="120" t="s">
        <v>65</v>
      </c>
      <c r="L6579" s="131" t="s">
        <v>8420</v>
      </c>
      <c r="M6579" s="116" t="s">
        <v>466</v>
      </c>
      <c r="P6579" s="124">
        <f t="shared" si="295"/>
        <v>0</v>
      </c>
    </row>
    <row r="6580" spans="1:25">
      <c r="A6580" s="116">
        <v>6580</v>
      </c>
      <c r="B6580" s="129">
        <v>44265</v>
      </c>
      <c r="C6580" s="118">
        <f t="shared" si="294"/>
        <v>3</v>
      </c>
      <c r="D6580" s="120" t="s">
        <v>25</v>
      </c>
      <c r="E6580" s="120" t="s">
        <v>14696</v>
      </c>
      <c r="F6580" s="211" t="s">
        <v>14691</v>
      </c>
      <c r="G6580" s="119" t="s">
        <v>14692</v>
      </c>
      <c r="H6580" s="121" t="s">
        <v>29</v>
      </c>
      <c r="I6580" s="121" t="s">
        <v>42</v>
      </c>
      <c r="J6580" s="121" t="s">
        <v>72</v>
      </c>
      <c r="K6580" s="120" t="s">
        <v>65</v>
      </c>
      <c r="L6580" s="131" t="s">
        <v>32</v>
      </c>
      <c r="M6580" s="120" t="s">
        <v>33</v>
      </c>
      <c r="N6580" s="131">
        <v>44264</v>
      </c>
      <c r="O6580" s="131">
        <v>44302</v>
      </c>
      <c r="P6580" s="124">
        <f t="shared" si="295"/>
        <v>4</v>
      </c>
      <c r="Y6580" s="116" t="s">
        <v>311</v>
      </c>
    </row>
    <row r="6581" spans="1:25">
      <c r="A6581" s="116">
        <v>6581</v>
      </c>
      <c r="B6581" s="129">
        <v>44265</v>
      </c>
      <c r="C6581" s="118">
        <f t="shared" si="294"/>
        <v>3</v>
      </c>
      <c r="D6581" s="120" t="s">
        <v>252</v>
      </c>
      <c r="E6581" s="116" t="s">
        <v>14697</v>
      </c>
      <c r="F6581" s="211" t="s">
        <v>2439</v>
      </c>
      <c r="G6581" s="134" t="s">
        <v>14698</v>
      </c>
      <c r="H6581" s="116" t="s">
        <v>29</v>
      </c>
      <c r="I6581" s="119" t="s">
        <v>30</v>
      </c>
      <c r="J6581" s="121" t="s">
        <v>31</v>
      </c>
      <c r="K6581" s="120" t="s">
        <v>65</v>
      </c>
      <c r="L6581" s="131" t="s">
        <v>12611</v>
      </c>
      <c r="M6581" s="116" t="s">
        <v>466</v>
      </c>
      <c r="P6581" s="124">
        <f t="shared" si="295"/>
        <v>0</v>
      </c>
    </row>
    <row r="6582" spans="1:25">
      <c r="A6582" s="116">
        <v>6582</v>
      </c>
      <c r="B6582" s="129">
        <v>44265</v>
      </c>
      <c r="C6582" s="118">
        <f t="shared" si="294"/>
        <v>3</v>
      </c>
      <c r="D6582" s="120" t="s">
        <v>252</v>
      </c>
      <c r="E6582" s="116" t="s">
        <v>14699</v>
      </c>
      <c r="F6582" s="211" t="s">
        <v>14700</v>
      </c>
      <c r="G6582" s="134" t="s">
        <v>8241</v>
      </c>
      <c r="H6582" s="116" t="s">
        <v>29</v>
      </c>
      <c r="I6582" s="116" t="s">
        <v>30</v>
      </c>
      <c r="J6582" s="120" t="s">
        <v>8287</v>
      </c>
      <c r="K6582" s="120" t="s">
        <v>65</v>
      </c>
      <c r="L6582" s="131" t="s">
        <v>32</v>
      </c>
      <c r="M6582" s="116" t="s">
        <v>466</v>
      </c>
      <c r="P6582" s="124">
        <f t="shared" si="295"/>
        <v>0</v>
      </c>
    </row>
    <row r="6583" spans="1:25" ht="27.6">
      <c r="A6583" s="116">
        <v>6583</v>
      </c>
      <c r="B6583" s="129">
        <v>44265</v>
      </c>
      <c r="C6583" s="118">
        <f t="shared" si="294"/>
        <v>3</v>
      </c>
      <c r="D6583" s="120" t="s">
        <v>252</v>
      </c>
      <c r="E6583" s="136" t="s">
        <v>14701</v>
      </c>
      <c r="F6583" s="211" t="s">
        <v>14702</v>
      </c>
      <c r="G6583" s="127" t="s">
        <v>8770</v>
      </c>
      <c r="H6583" s="136" t="s">
        <v>29</v>
      </c>
      <c r="I6583" s="121" t="s">
        <v>30</v>
      </c>
      <c r="J6583" s="121" t="s">
        <v>7131</v>
      </c>
      <c r="K6583" s="120" t="s">
        <v>65</v>
      </c>
      <c r="L6583" s="131" t="s">
        <v>32</v>
      </c>
      <c r="M6583" s="136" t="s">
        <v>466</v>
      </c>
      <c r="P6583" s="124">
        <f t="shared" si="295"/>
        <v>0</v>
      </c>
    </row>
    <row r="6584" spans="1:25">
      <c r="A6584" s="116">
        <v>6584</v>
      </c>
      <c r="B6584" s="129">
        <v>44265</v>
      </c>
      <c r="C6584" s="118">
        <f t="shared" si="294"/>
        <v>3</v>
      </c>
      <c r="D6584" s="120" t="s">
        <v>25</v>
      </c>
      <c r="E6584" s="120" t="s">
        <v>14703</v>
      </c>
      <c r="F6584" s="211" t="s">
        <v>14704</v>
      </c>
      <c r="G6584" s="119" t="s">
        <v>14705</v>
      </c>
      <c r="H6584" s="121" t="s">
        <v>29</v>
      </c>
      <c r="I6584" s="119" t="s">
        <v>30</v>
      </c>
      <c r="J6584" s="121" t="s">
        <v>77</v>
      </c>
      <c r="K6584" s="120" t="s">
        <v>65</v>
      </c>
      <c r="L6584" s="131" t="s">
        <v>32</v>
      </c>
      <c r="M6584" s="120" t="s">
        <v>33</v>
      </c>
      <c r="N6584" s="131">
        <v>44264</v>
      </c>
      <c r="P6584" s="124">
        <f t="shared" si="295"/>
        <v>0</v>
      </c>
      <c r="Y6584" s="116" t="s">
        <v>311</v>
      </c>
    </row>
    <row r="6585" spans="1:25">
      <c r="A6585" s="116">
        <v>6585</v>
      </c>
      <c r="B6585" s="129">
        <v>44265</v>
      </c>
      <c r="C6585" s="118">
        <f t="shared" si="294"/>
        <v>3</v>
      </c>
      <c r="D6585" s="120" t="s">
        <v>25</v>
      </c>
      <c r="E6585" s="120" t="s">
        <v>14706</v>
      </c>
      <c r="F6585" s="211" t="s">
        <v>429</v>
      </c>
      <c r="G6585" s="119" t="s">
        <v>14705</v>
      </c>
      <c r="H6585" s="121" t="s">
        <v>29</v>
      </c>
      <c r="I6585" s="119" t="s">
        <v>30</v>
      </c>
      <c r="J6585" s="121" t="s">
        <v>77</v>
      </c>
      <c r="K6585" s="120" t="s">
        <v>65</v>
      </c>
      <c r="L6585" s="131" t="s">
        <v>32</v>
      </c>
      <c r="M6585" s="120" t="s">
        <v>33</v>
      </c>
      <c r="O6585" s="131">
        <v>44302</v>
      </c>
      <c r="P6585" s="124">
        <f t="shared" si="295"/>
        <v>4</v>
      </c>
      <c r="Y6585" s="116" t="s">
        <v>162</v>
      </c>
    </row>
    <row r="6586" spans="1:25">
      <c r="A6586" s="116">
        <v>6586</v>
      </c>
      <c r="B6586" s="129">
        <v>44265</v>
      </c>
      <c r="C6586" s="118">
        <f t="shared" si="294"/>
        <v>3</v>
      </c>
      <c r="D6586" s="120" t="s">
        <v>25</v>
      </c>
      <c r="E6586" s="120" t="s">
        <v>14707</v>
      </c>
      <c r="F6586" s="211" t="s">
        <v>14708</v>
      </c>
      <c r="G6586" s="119" t="s">
        <v>14709</v>
      </c>
      <c r="H6586" s="121" t="s">
        <v>29</v>
      </c>
      <c r="I6586" s="121" t="s">
        <v>30</v>
      </c>
      <c r="J6586" s="121" t="s">
        <v>14710</v>
      </c>
      <c r="K6586" s="120" t="s">
        <v>65</v>
      </c>
      <c r="L6586" s="131" t="s">
        <v>32</v>
      </c>
      <c r="M6586" s="120" t="s">
        <v>33</v>
      </c>
      <c r="N6586" s="131">
        <v>44264</v>
      </c>
      <c r="O6586" s="131">
        <v>44302</v>
      </c>
      <c r="P6586" s="124">
        <f t="shared" si="295"/>
        <v>4</v>
      </c>
      <c r="S6586" s="120" t="s">
        <v>55</v>
      </c>
      <c r="Y6586" s="116" t="s">
        <v>162</v>
      </c>
    </row>
    <row r="6587" spans="1:25" ht="27.6">
      <c r="A6587" s="116">
        <v>6587</v>
      </c>
      <c r="B6587" s="117">
        <v>44532</v>
      </c>
      <c r="D6587" s="120" t="s">
        <v>252</v>
      </c>
      <c r="E6587" t="s">
        <v>14711</v>
      </c>
      <c r="F6587" s="212" t="s">
        <v>14712</v>
      </c>
      <c r="G6587" s="119" t="s">
        <v>1105</v>
      </c>
      <c r="H6587" s="121" t="s">
        <v>53</v>
      </c>
      <c r="I6587" s="119" t="s">
        <v>30</v>
      </c>
      <c r="J6587" s="121" t="s">
        <v>7375</v>
      </c>
      <c r="K6587" s="121" t="s">
        <v>65</v>
      </c>
      <c r="L6587" s="157" t="s">
        <v>32</v>
      </c>
      <c r="M6587" s="120" t="s">
        <v>78</v>
      </c>
    </row>
    <row r="6588" spans="1:25">
      <c r="A6588" s="116">
        <v>6588</v>
      </c>
      <c r="B6588" s="129">
        <v>44466</v>
      </c>
      <c r="D6588" s="120" t="s">
        <v>580</v>
      </c>
      <c r="E6588" s="120" t="s">
        <v>14713</v>
      </c>
      <c r="F6588" s="212" t="s">
        <v>14714</v>
      </c>
      <c r="G6588" s="119" t="s">
        <v>14715</v>
      </c>
      <c r="H6588" s="121" t="s">
        <v>97</v>
      </c>
      <c r="I6588" s="121" t="s">
        <v>30</v>
      </c>
      <c r="J6588" s="121" t="s">
        <v>77</v>
      </c>
      <c r="K6588" s="121" t="s">
        <v>65</v>
      </c>
      <c r="L6588" s="131" t="s">
        <v>5152</v>
      </c>
      <c r="M6588" s="120" t="s">
        <v>78</v>
      </c>
    </row>
    <row r="6589" spans="1:25">
      <c r="A6589" s="116">
        <v>6589</v>
      </c>
      <c r="B6589" s="129">
        <v>44265</v>
      </c>
      <c r="C6589" s="118">
        <f t="shared" ref="C6589:C6620" si="296">IF(B6589&lt;&gt;0,MONTH(B6589),0)</f>
        <v>3</v>
      </c>
      <c r="D6589" s="120" t="s">
        <v>252</v>
      </c>
      <c r="E6589" s="136" t="s">
        <v>14716</v>
      </c>
      <c r="F6589" s="211" t="s">
        <v>14717</v>
      </c>
      <c r="G6589" s="127" t="s">
        <v>14718</v>
      </c>
      <c r="H6589" s="136" t="s">
        <v>29</v>
      </c>
      <c r="I6589" s="121" t="s">
        <v>42</v>
      </c>
      <c r="J6589" s="121" t="s">
        <v>72</v>
      </c>
      <c r="K6589" s="120" t="s">
        <v>65</v>
      </c>
      <c r="L6589" s="131" t="s">
        <v>32</v>
      </c>
      <c r="M6589" s="136" t="s">
        <v>466</v>
      </c>
      <c r="P6589" s="124">
        <f t="shared" ref="P6589:P6620" si="297">IF(O6589&lt;&gt;0,MONTH(O6589),0)</f>
        <v>0</v>
      </c>
    </row>
    <row r="6590" spans="1:25">
      <c r="A6590" s="116">
        <v>6590</v>
      </c>
      <c r="B6590" s="129">
        <v>44265</v>
      </c>
      <c r="C6590" s="118">
        <f t="shared" si="296"/>
        <v>3</v>
      </c>
      <c r="D6590" s="120" t="s">
        <v>252</v>
      </c>
      <c r="E6590" s="136" t="s">
        <v>14719</v>
      </c>
      <c r="F6590" s="211" t="s">
        <v>1156</v>
      </c>
      <c r="G6590" s="127" t="s">
        <v>14720</v>
      </c>
      <c r="H6590" s="136" t="s">
        <v>29</v>
      </c>
      <c r="I6590" s="121" t="s">
        <v>30</v>
      </c>
      <c r="J6590" s="136" t="s">
        <v>7234</v>
      </c>
      <c r="K6590" s="120" t="s">
        <v>65</v>
      </c>
      <c r="L6590" s="131" t="s">
        <v>12611</v>
      </c>
      <c r="M6590" s="136" t="s">
        <v>466</v>
      </c>
      <c r="P6590" s="124">
        <f t="shared" si="297"/>
        <v>0</v>
      </c>
    </row>
    <row r="6591" spans="1:25">
      <c r="A6591" s="116">
        <v>6591</v>
      </c>
      <c r="B6591" s="129">
        <v>44265</v>
      </c>
      <c r="C6591" s="118">
        <f t="shared" si="296"/>
        <v>3</v>
      </c>
      <c r="D6591" s="120" t="s">
        <v>25</v>
      </c>
      <c r="E6591" s="120" t="s">
        <v>14721</v>
      </c>
      <c r="F6591" s="211" t="s">
        <v>2896</v>
      </c>
      <c r="G6591" s="119" t="s">
        <v>8079</v>
      </c>
      <c r="H6591" s="121" t="s">
        <v>29</v>
      </c>
      <c r="I6591" s="121" t="s">
        <v>30</v>
      </c>
      <c r="J6591" s="121" t="s">
        <v>9853</v>
      </c>
      <c r="K6591" s="120" t="s">
        <v>65</v>
      </c>
      <c r="L6591" s="131" t="s">
        <v>32</v>
      </c>
      <c r="M6591" s="120" t="s">
        <v>33</v>
      </c>
      <c r="N6591" s="131">
        <v>44264</v>
      </c>
      <c r="O6591" s="131">
        <v>44302</v>
      </c>
      <c r="P6591" s="124">
        <f t="shared" si="297"/>
        <v>4</v>
      </c>
      <c r="Y6591" s="116" t="s">
        <v>162</v>
      </c>
    </row>
    <row r="6592" spans="1:25">
      <c r="A6592" s="116">
        <v>6592</v>
      </c>
      <c r="B6592" s="129">
        <v>44265</v>
      </c>
      <c r="C6592" s="118">
        <f t="shared" si="296"/>
        <v>3</v>
      </c>
      <c r="D6592" s="120" t="s">
        <v>25</v>
      </c>
      <c r="E6592" s="120" t="s">
        <v>14722</v>
      </c>
      <c r="F6592" s="211" t="s">
        <v>13203</v>
      </c>
      <c r="G6592" s="119" t="s">
        <v>14723</v>
      </c>
      <c r="H6592" s="121" t="s">
        <v>29</v>
      </c>
      <c r="I6592" s="121" t="s">
        <v>30</v>
      </c>
      <c r="J6592" s="121" t="s">
        <v>8287</v>
      </c>
      <c r="K6592" s="120" t="s">
        <v>65</v>
      </c>
      <c r="L6592" s="131" t="s">
        <v>32</v>
      </c>
      <c r="M6592" s="120" t="s">
        <v>33</v>
      </c>
      <c r="N6592" s="131">
        <v>44307</v>
      </c>
      <c r="O6592" s="131">
        <v>44333</v>
      </c>
      <c r="P6592" s="124">
        <f t="shared" si="297"/>
        <v>5</v>
      </c>
      <c r="S6592" s="120" t="s">
        <v>135</v>
      </c>
      <c r="T6592" s="126">
        <v>44307</v>
      </c>
      <c r="Y6592" s="116" t="s">
        <v>14724</v>
      </c>
    </row>
    <row r="6593" spans="1:20">
      <c r="A6593" s="116">
        <v>6593</v>
      </c>
      <c r="B6593" s="129">
        <v>44265</v>
      </c>
      <c r="C6593" s="118">
        <f t="shared" si="296"/>
        <v>3</v>
      </c>
      <c r="D6593" s="120" t="s">
        <v>252</v>
      </c>
      <c r="E6593" s="136" t="s">
        <v>14725</v>
      </c>
      <c r="F6593" s="211" t="s">
        <v>14726</v>
      </c>
      <c r="G6593" s="127" t="s">
        <v>14727</v>
      </c>
      <c r="H6593" s="136" t="s">
        <v>192</v>
      </c>
      <c r="I6593" s="121" t="s">
        <v>30</v>
      </c>
      <c r="J6593" s="121" t="s">
        <v>5018</v>
      </c>
      <c r="K6593" s="120" t="s">
        <v>65</v>
      </c>
      <c r="L6593" s="131" t="s">
        <v>32</v>
      </c>
      <c r="M6593" s="136" t="s">
        <v>466</v>
      </c>
      <c r="P6593" s="124">
        <f t="shared" si="297"/>
        <v>0</v>
      </c>
    </row>
    <row r="6594" spans="1:20">
      <c r="A6594" s="116">
        <v>6594</v>
      </c>
      <c r="B6594" s="129">
        <v>44265</v>
      </c>
      <c r="C6594" s="118">
        <f t="shared" si="296"/>
        <v>3</v>
      </c>
      <c r="D6594" s="120" t="s">
        <v>252</v>
      </c>
      <c r="E6594" s="136" t="s">
        <v>14728</v>
      </c>
      <c r="F6594" s="211" t="s">
        <v>14729</v>
      </c>
      <c r="G6594" s="127" t="s">
        <v>8079</v>
      </c>
      <c r="H6594" s="136" t="s">
        <v>29</v>
      </c>
      <c r="I6594" s="136" t="s">
        <v>30</v>
      </c>
      <c r="J6594" s="136" t="s">
        <v>485</v>
      </c>
      <c r="K6594" s="120" t="s">
        <v>65</v>
      </c>
      <c r="L6594" s="131" t="s">
        <v>32</v>
      </c>
      <c r="M6594" s="136" t="s">
        <v>466</v>
      </c>
      <c r="P6594" s="124">
        <f t="shared" si="297"/>
        <v>0</v>
      </c>
    </row>
    <row r="6595" spans="1:20">
      <c r="A6595" s="116">
        <v>6595</v>
      </c>
      <c r="B6595" s="129">
        <v>44265</v>
      </c>
      <c r="C6595" s="118">
        <f t="shared" si="296"/>
        <v>3</v>
      </c>
      <c r="D6595" s="120" t="s">
        <v>252</v>
      </c>
      <c r="E6595" s="136" t="s">
        <v>14730</v>
      </c>
      <c r="F6595" s="211" t="s">
        <v>14731</v>
      </c>
      <c r="G6595" s="127" t="s">
        <v>14732</v>
      </c>
      <c r="H6595" s="136" t="s">
        <v>29</v>
      </c>
      <c r="I6595" s="119" t="s">
        <v>30</v>
      </c>
      <c r="J6595" s="121" t="s">
        <v>31</v>
      </c>
      <c r="K6595" s="120" t="s">
        <v>65</v>
      </c>
      <c r="L6595" s="131" t="s">
        <v>32</v>
      </c>
      <c r="M6595" s="136" t="s">
        <v>78</v>
      </c>
      <c r="P6595" s="124">
        <f t="shared" si="297"/>
        <v>0</v>
      </c>
    </row>
    <row r="6596" spans="1:20">
      <c r="A6596" s="116">
        <v>6596</v>
      </c>
      <c r="B6596" s="129">
        <v>44265</v>
      </c>
      <c r="C6596" s="118">
        <f t="shared" si="296"/>
        <v>3</v>
      </c>
      <c r="D6596" s="120" t="s">
        <v>252</v>
      </c>
      <c r="E6596" s="136" t="s">
        <v>14733</v>
      </c>
      <c r="F6596" s="211" t="s">
        <v>14734</v>
      </c>
      <c r="G6596" s="127" t="s">
        <v>1105</v>
      </c>
      <c r="H6596" s="136" t="s">
        <v>29</v>
      </c>
      <c r="I6596" s="121" t="s">
        <v>30</v>
      </c>
      <c r="J6596" s="136" t="s">
        <v>7375</v>
      </c>
      <c r="K6596" s="120" t="s">
        <v>65</v>
      </c>
      <c r="L6596" s="131" t="s">
        <v>32</v>
      </c>
      <c r="M6596" s="136" t="s">
        <v>466</v>
      </c>
      <c r="P6596" s="124">
        <f t="shared" si="297"/>
        <v>0</v>
      </c>
    </row>
    <row r="6597" spans="1:20">
      <c r="A6597" s="116">
        <v>6597</v>
      </c>
      <c r="B6597" s="129">
        <v>44265</v>
      </c>
      <c r="C6597" s="118">
        <f t="shared" si="296"/>
        <v>3</v>
      </c>
      <c r="D6597" s="120" t="s">
        <v>25</v>
      </c>
      <c r="E6597" s="120" t="s">
        <v>14735</v>
      </c>
      <c r="F6597" s="211" t="s">
        <v>14736</v>
      </c>
      <c r="G6597" s="119" t="s">
        <v>632</v>
      </c>
      <c r="H6597" s="121" t="s">
        <v>29</v>
      </c>
      <c r="I6597" s="121" t="s">
        <v>42</v>
      </c>
      <c r="J6597" s="121" t="s">
        <v>72</v>
      </c>
      <c r="K6597" s="120" t="s">
        <v>65</v>
      </c>
      <c r="L6597" s="131" t="s">
        <v>32</v>
      </c>
      <c r="M6597" s="120" t="s">
        <v>184</v>
      </c>
      <c r="P6597" s="124">
        <f t="shared" si="297"/>
        <v>0</v>
      </c>
    </row>
    <row r="6598" spans="1:20" ht="27.6">
      <c r="A6598" s="116">
        <v>6598</v>
      </c>
      <c r="B6598" s="129">
        <v>44265</v>
      </c>
      <c r="C6598" s="118">
        <f t="shared" si="296"/>
        <v>3</v>
      </c>
      <c r="D6598" s="120" t="s">
        <v>252</v>
      </c>
      <c r="E6598" s="142" t="s">
        <v>14737</v>
      </c>
      <c r="F6598" s="211" t="s">
        <v>14738</v>
      </c>
      <c r="G6598" s="142" t="s">
        <v>4541</v>
      </c>
      <c r="H6598" s="142" t="s">
        <v>29</v>
      </c>
      <c r="I6598" s="119" t="s">
        <v>63</v>
      </c>
      <c r="J6598" s="121" t="s">
        <v>64</v>
      </c>
      <c r="K6598" s="120" t="s">
        <v>65</v>
      </c>
      <c r="L6598" s="131" t="s">
        <v>32</v>
      </c>
      <c r="M6598" s="142" t="s">
        <v>466</v>
      </c>
      <c r="P6598" s="124">
        <f t="shared" si="297"/>
        <v>0</v>
      </c>
    </row>
    <row r="6599" spans="1:20">
      <c r="A6599" s="116">
        <v>6599</v>
      </c>
      <c r="B6599" s="129">
        <v>44265</v>
      </c>
      <c r="C6599" s="118">
        <f t="shared" si="296"/>
        <v>3</v>
      </c>
      <c r="D6599" s="120" t="s">
        <v>252</v>
      </c>
      <c r="E6599" s="142" t="s">
        <v>14739</v>
      </c>
      <c r="F6599" s="211" t="s">
        <v>14740</v>
      </c>
      <c r="G6599" s="142" t="s">
        <v>14741</v>
      </c>
      <c r="H6599" s="142" t="s">
        <v>29</v>
      </c>
      <c r="I6599" s="121" t="s">
        <v>30</v>
      </c>
      <c r="J6599" s="142" t="s">
        <v>1544</v>
      </c>
      <c r="K6599" s="120" t="s">
        <v>65</v>
      </c>
      <c r="L6599" s="131" t="s">
        <v>32</v>
      </c>
      <c r="M6599" s="142" t="s">
        <v>466</v>
      </c>
      <c r="P6599" s="124">
        <f t="shared" si="297"/>
        <v>0</v>
      </c>
    </row>
    <row r="6600" spans="1:20">
      <c r="A6600" s="116">
        <v>6600</v>
      </c>
      <c r="B6600" s="129">
        <v>44265</v>
      </c>
      <c r="C6600" s="118">
        <f t="shared" si="296"/>
        <v>3</v>
      </c>
      <c r="D6600" s="120" t="s">
        <v>252</v>
      </c>
      <c r="E6600" s="142" t="s">
        <v>14742</v>
      </c>
      <c r="F6600" s="211" t="s">
        <v>14743</v>
      </c>
      <c r="G6600" s="142" t="s">
        <v>14741</v>
      </c>
      <c r="H6600" s="142" t="s">
        <v>29</v>
      </c>
      <c r="I6600" s="121" t="s">
        <v>30</v>
      </c>
      <c r="J6600" s="121" t="s">
        <v>7091</v>
      </c>
      <c r="K6600" s="120" t="s">
        <v>65</v>
      </c>
      <c r="L6600" s="131" t="s">
        <v>32</v>
      </c>
      <c r="M6600" s="142" t="s">
        <v>466</v>
      </c>
      <c r="P6600" s="124">
        <f t="shared" si="297"/>
        <v>0</v>
      </c>
    </row>
    <row r="6601" spans="1:20">
      <c r="A6601" s="116">
        <v>6601</v>
      </c>
      <c r="B6601" s="129">
        <v>44265</v>
      </c>
      <c r="C6601" s="118">
        <f t="shared" si="296"/>
        <v>3</v>
      </c>
      <c r="D6601" s="120" t="s">
        <v>252</v>
      </c>
      <c r="E6601" s="142" t="s">
        <v>14744</v>
      </c>
      <c r="F6601" s="211" t="s">
        <v>14745</v>
      </c>
      <c r="G6601" s="142" t="s">
        <v>10225</v>
      </c>
      <c r="H6601" s="142" t="s">
        <v>29</v>
      </c>
      <c r="I6601" s="119" t="s">
        <v>30</v>
      </c>
      <c r="J6601" s="121" t="s">
        <v>31</v>
      </c>
      <c r="K6601" s="120" t="s">
        <v>65</v>
      </c>
      <c r="L6601" s="131" t="s">
        <v>32</v>
      </c>
      <c r="M6601" s="142" t="s">
        <v>466</v>
      </c>
      <c r="P6601" s="124">
        <f t="shared" si="297"/>
        <v>0</v>
      </c>
    </row>
    <row r="6602" spans="1:20" ht="27.6">
      <c r="A6602" s="116">
        <v>6602</v>
      </c>
      <c r="B6602" s="129">
        <v>44265</v>
      </c>
      <c r="C6602" s="118">
        <f t="shared" si="296"/>
        <v>3</v>
      </c>
      <c r="D6602" s="120" t="s">
        <v>252</v>
      </c>
      <c r="E6602" s="142" t="s">
        <v>14746</v>
      </c>
      <c r="F6602" s="211" t="s">
        <v>14747</v>
      </c>
      <c r="G6602" s="142" t="s">
        <v>10225</v>
      </c>
      <c r="H6602" s="142" t="s">
        <v>29</v>
      </c>
      <c r="I6602" s="119" t="s">
        <v>30</v>
      </c>
      <c r="J6602" s="121" t="s">
        <v>31</v>
      </c>
      <c r="K6602" s="120" t="s">
        <v>65</v>
      </c>
      <c r="L6602" s="131" t="s">
        <v>32</v>
      </c>
      <c r="M6602" s="142" t="s">
        <v>466</v>
      </c>
      <c r="P6602" s="124">
        <f t="shared" si="297"/>
        <v>0</v>
      </c>
      <c r="S6602" s="120" t="s">
        <v>92</v>
      </c>
      <c r="T6602" s="126" t="s">
        <v>14748</v>
      </c>
    </row>
    <row r="6603" spans="1:20">
      <c r="A6603" s="116">
        <v>6603</v>
      </c>
      <c r="B6603" s="129">
        <v>44265</v>
      </c>
      <c r="C6603" s="118">
        <f t="shared" si="296"/>
        <v>3</v>
      </c>
      <c r="D6603" s="120" t="s">
        <v>252</v>
      </c>
      <c r="E6603" s="121" t="s">
        <v>14749</v>
      </c>
      <c r="F6603" s="211" t="s">
        <v>579</v>
      </c>
      <c r="G6603" s="121" t="s">
        <v>4446</v>
      </c>
      <c r="H6603" s="121" t="s">
        <v>9570</v>
      </c>
      <c r="I6603" s="121" t="s">
        <v>42</v>
      </c>
      <c r="J6603" s="121" t="s">
        <v>72</v>
      </c>
      <c r="K6603" s="120" t="s">
        <v>65</v>
      </c>
      <c r="L6603" s="131" t="s">
        <v>32</v>
      </c>
      <c r="M6603" s="121" t="s">
        <v>33</v>
      </c>
      <c r="N6603" s="131">
        <v>44263</v>
      </c>
      <c r="O6603" s="131">
        <v>44413</v>
      </c>
      <c r="P6603" s="124">
        <f t="shared" si="297"/>
        <v>8</v>
      </c>
      <c r="S6603" s="120" t="s">
        <v>92</v>
      </c>
      <c r="T6603" s="126">
        <v>44413</v>
      </c>
    </row>
    <row r="6604" spans="1:20">
      <c r="A6604" s="116">
        <v>6604</v>
      </c>
      <c r="B6604" s="129">
        <v>44265</v>
      </c>
      <c r="C6604" s="118">
        <f t="shared" si="296"/>
        <v>3</v>
      </c>
      <c r="D6604" s="120" t="s">
        <v>252</v>
      </c>
      <c r="E6604" s="142" t="s">
        <v>14750</v>
      </c>
      <c r="F6604" s="211" t="s">
        <v>473</v>
      </c>
      <c r="G6604" s="142" t="s">
        <v>10225</v>
      </c>
      <c r="H6604" s="142" t="s">
        <v>29</v>
      </c>
      <c r="I6604" s="119" t="s">
        <v>30</v>
      </c>
      <c r="J6604" s="121" t="s">
        <v>31</v>
      </c>
      <c r="K6604" s="120" t="s">
        <v>65</v>
      </c>
      <c r="L6604" s="131" t="s">
        <v>32</v>
      </c>
      <c r="M6604" s="142" t="s">
        <v>466</v>
      </c>
      <c r="P6604" s="124">
        <f t="shared" si="297"/>
        <v>0</v>
      </c>
    </row>
    <row r="6605" spans="1:20" ht="27.6">
      <c r="A6605" s="116">
        <v>6605</v>
      </c>
      <c r="B6605" s="129">
        <v>44265</v>
      </c>
      <c r="C6605" s="118">
        <f t="shared" si="296"/>
        <v>3</v>
      </c>
      <c r="D6605" s="120" t="s">
        <v>252</v>
      </c>
      <c r="E6605" s="142" t="s">
        <v>14751</v>
      </c>
      <c r="F6605" s="211" t="s">
        <v>14752</v>
      </c>
      <c r="G6605" s="142" t="s">
        <v>5448</v>
      </c>
      <c r="H6605" s="142" t="s">
        <v>29</v>
      </c>
      <c r="I6605" s="119" t="s">
        <v>42</v>
      </c>
      <c r="J6605" s="121" t="s">
        <v>54</v>
      </c>
      <c r="K6605" s="120" t="s">
        <v>65</v>
      </c>
      <c r="L6605" s="131" t="s">
        <v>32</v>
      </c>
      <c r="M6605" s="142" t="s">
        <v>466</v>
      </c>
      <c r="P6605" s="124">
        <f t="shared" si="297"/>
        <v>0</v>
      </c>
    </row>
    <row r="6606" spans="1:20" ht="27.6">
      <c r="A6606" s="116">
        <v>6606</v>
      </c>
      <c r="B6606" s="129">
        <v>44265</v>
      </c>
      <c r="C6606" s="118">
        <f t="shared" si="296"/>
        <v>3</v>
      </c>
      <c r="D6606" s="120" t="s">
        <v>252</v>
      </c>
      <c r="E6606" s="142" t="s">
        <v>14753</v>
      </c>
      <c r="F6606" s="211" t="s">
        <v>14754</v>
      </c>
      <c r="G6606" s="142" t="s">
        <v>14755</v>
      </c>
      <c r="H6606" s="142" t="s">
        <v>29</v>
      </c>
      <c r="I6606" s="121" t="s">
        <v>30</v>
      </c>
      <c r="J6606" s="121" t="s">
        <v>5018</v>
      </c>
      <c r="K6606" s="120" t="s">
        <v>65</v>
      </c>
      <c r="L6606" s="131" t="s">
        <v>32</v>
      </c>
      <c r="M6606" s="142" t="s">
        <v>466</v>
      </c>
      <c r="P6606" s="124">
        <f t="shared" si="297"/>
        <v>0</v>
      </c>
    </row>
    <row r="6607" spans="1:20">
      <c r="A6607" s="116">
        <v>6607</v>
      </c>
      <c r="B6607" s="129">
        <v>44265</v>
      </c>
      <c r="C6607" s="118">
        <f t="shared" si="296"/>
        <v>3</v>
      </c>
      <c r="D6607" s="120" t="s">
        <v>252</v>
      </c>
      <c r="E6607" s="142" t="s">
        <v>14756</v>
      </c>
      <c r="F6607" s="211" t="s">
        <v>14757</v>
      </c>
      <c r="G6607" s="142" t="s">
        <v>14758</v>
      </c>
      <c r="H6607" s="142" t="s">
        <v>29</v>
      </c>
      <c r="I6607" s="121" t="s">
        <v>30</v>
      </c>
      <c r="J6607" s="142" t="s">
        <v>1544</v>
      </c>
      <c r="K6607" s="120" t="s">
        <v>65</v>
      </c>
      <c r="L6607" s="131" t="s">
        <v>32</v>
      </c>
      <c r="M6607" s="142" t="s">
        <v>78</v>
      </c>
      <c r="P6607" s="124">
        <f t="shared" si="297"/>
        <v>0</v>
      </c>
    </row>
    <row r="6608" spans="1:20">
      <c r="A6608" s="116">
        <v>6608</v>
      </c>
      <c r="B6608" s="129">
        <v>44265</v>
      </c>
      <c r="C6608" s="118">
        <f t="shared" si="296"/>
        <v>3</v>
      </c>
      <c r="D6608" s="120" t="s">
        <v>252</v>
      </c>
      <c r="E6608" s="142" t="s">
        <v>14759</v>
      </c>
      <c r="F6608" s="211" t="s">
        <v>14760</v>
      </c>
      <c r="G6608" s="142" t="s">
        <v>14761</v>
      </c>
      <c r="H6608" s="142" t="s">
        <v>29</v>
      </c>
      <c r="I6608" s="119" t="s">
        <v>30</v>
      </c>
      <c r="J6608" s="142" t="s">
        <v>529</v>
      </c>
      <c r="K6608" s="120" t="s">
        <v>65</v>
      </c>
      <c r="L6608" s="131" t="s">
        <v>32</v>
      </c>
      <c r="M6608" s="142" t="s">
        <v>466</v>
      </c>
      <c r="P6608" s="124">
        <f t="shared" si="297"/>
        <v>0</v>
      </c>
    </row>
    <row r="6609" spans="1:25">
      <c r="A6609" s="116">
        <v>6609</v>
      </c>
      <c r="B6609" s="129">
        <v>44266</v>
      </c>
      <c r="C6609" s="118">
        <f t="shared" si="296"/>
        <v>3</v>
      </c>
      <c r="D6609" s="120" t="s">
        <v>252</v>
      </c>
      <c r="E6609" s="142" t="s">
        <v>14762</v>
      </c>
      <c r="F6609" s="211" t="s">
        <v>473</v>
      </c>
      <c r="G6609" s="142" t="s">
        <v>14763</v>
      </c>
      <c r="H6609" s="142" t="s">
        <v>29</v>
      </c>
      <c r="I6609" s="121" t="s">
        <v>42</v>
      </c>
      <c r="J6609" s="142" t="s">
        <v>82</v>
      </c>
      <c r="K6609" s="120" t="s">
        <v>65</v>
      </c>
      <c r="L6609" s="131" t="s">
        <v>32</v>
      </c>
      <c r="M6609" s="142" t="s">
        <v>466</v>
      </c>
      <c r="P6609" s="124">
        <f t="shared" si="297"/>
        <v>0</v>
      </c>
    </row>
    <row r="6610" spans="1:25">
      <c r="A6610" s="116">
        <v>6610</v>
      </c>
      <c r="B6610" s="129">
        <v>44266</v>
      </c>
      <c r="C6610" s="118">
        <f t="shared" si="296"/>
        <v>3</v>
      </c>
      <c r="D6610" s="120" t="s">
        <v>252</v>
      </c>
      <c r="E6610" s="142" t="s">
        <v>14764</v>
      </c>
      <c r="F6610" s="211" t="s">
        <v>10820</v>
      </c>
      <c r="G6610" s="142" t="s">
        <v>14765</v>
      </c>
      <c r="H6610" s="142" t="s">
        <v>29</v>
      </c>
      <c r="I6610" s="121" t="s">
        <v>42</v>
      </c>
      <c r="J6610" s="142" t="s">
        <v>82</v>
      </c>
      <c r="K6610" s="120" t="s">
        <v>65</v>
      </c>
      <c r="L6610" s="131" t="s">
        <v>32</v>
      </c>
      <c r="M6610" s="142" t="s">
        <v>466</v>
      </c>
      <c r="P6610" s="124">
        <f t="shared" si="297"/>
        <v>0</v>
      </c>
    </row>
    <row r="6611" spans="1:25">
      <c r="A6611" s="116">
        <v>6611</v>
      </c>
      <c r="B6611" s="129">
        <v>44266</v>
      </c>
      <c r="C6611" s="118">
        <f t="shared" si="296"/>
        <v>3</v>
      </c>
      <c r="D6611" s="120" t="s">
        <v>252</v>
      </c>
      <c r="E6611" s="121" t="s">
        <v>14766</v>
      </c>
      <c r="F6611" s="211" t="s">
        <v>14767</v>
      </c>
      <c r="G6611" s="121" t="s">
        <v>4630</v>
      </c>
      <c r="H6611" s="121" t="s">
        <v>9570</v>
      </c>
      <c r="I6611" s="121" t="s">
        <v>42</v>
      </c>
      <c r="J6611" s="121" t="s">
        <v>72</v>
      </c>
      <c r="K6611" s="120" t="s">
        <v>65</v>
      </c>
      <c r="L6611" s="131" t="s">
        <v>32</v>
      </c>
      <c r="M6611" s="121" t="s">
        <v>33</v>
      </c>
      <c r="N6611" s="131">
        <v>44263</v>
      </c>
      <c r="O6611" s="131">
        <v>44357</v>
      </c>
      <c r="P6611" s="124">
        <f t="shared" si="297"/>
        <v>6</v>
      </c>
      <c r="S6611" s="120" t="s">
        <v>724</v>
      </c>
      <c r="T6611" s="126">
        <v>44358</v>
      </c>
      <c r="Y6611" s="116" t="s">
        <v>2694</v>
      </c>
    </row>
    <row r="6612" spans="1:25">
      <c r="A6612" s="116">
        <v>6612</v>
      </c>
      <c r="B6612" s="129">
        <v>44266</v>
      </c>
      <c r="C6612" s="118">
        <f t="shared" si="296"/>
        <v>3</v>
      </c>
      <c r="D6612" s="120" t="s">
        <v>25</v>
      </c>
      <c r="E6612" s="120" t="s">
        <v>14768</v>
      </c>
      <c r="F6612" s="211" t="s">
        <v>14769</v>
      </c>
      <c r="G6612" s="119" t="s">
        <v>7181</v>
      </c>
      <c r="H6612" s="119" t="s">
        <v>41</v>
      </c>
      <c r="I6612" s="119" t="s">
        <v>63</v>
      </c>
      <c r="J6612" s="121" t="s">
        <v>328</v>
      </c>
      <c r="K6612" s="120" t="s">
        <v>65</v>
      </c>
      <c r="L6612" s="131" t="s">
        <v>32</v>
      </c>
      <c r="M6612" s="120" t="s">
        <v>33</v>
      </c>
      <c r="O6612" s="131">
        <v>44406</v>
      </c>
      <c r="P6612" s="124">
        <f t="shared" si="297"/>
        <v>7</v>
      </c>
      <c r="S6612" s="120" t="s">
        <v>34</v>
      </c>
      <c r="Y6612" s="116" t="s">
        <v>162</v>
      </c>
    </row>
    <row r="6613" spans="1:25" ht="27.6">
      <c r="A6613" s="116">
        <v>6613</v>
      </c>
      <c r="B6613" s="129">
        <v>44266</v>
      </c>
      <c r="C6613" s="118">
        <f t="shared" si="296"/>
        <v>3</v>
      </c>
      <c r="D6613" s="120" t="s">
        <v>25</v>
      </c>
      <c r="E6613" s="120" t="s">
        <v>14770</v>
      </c>
      <c r="F6613" s="211" t="s">
        <v>14771</v>
      </c>
      <c r="G6613" s="119" t="s">
        <v>14772</v>
      </c>
      <c r="H6613" s="121" t="s">
        <v>29</v>
      </c>
      <c r="I6613" s="119" t="s">
        <v>63</v>
      </c>
      <c r="J6613" s="121" t="s">
        <v>328</v>
      </c>
      <c r="K6613" s="120" t="s">
        <v>65</v>
      </c>
      <c r="L6613" s="131" t="s">
        <v>32</v>
      </c>
      <c r="M6613" s="120" t="s">
        <v>33</v>
      </c>
      <c r="O6613" s="131">
        <v>44384</v>
      </c>
      <c r="P6613" s="124">
        <f t="shared" si="297"/>
        <v>7</v>
      </c>
      <c r="Y6613" s="116" t="s">
        <v>162</v>
      </c>
    </row>
    <row r="6614" spans="1:25">
      <c r="A6614" s="116">
        <v>6614</v>
      </c>
      <c r="B6614" s="129">
        <v>44266</v>
      </c>
      <c r="C6614" s="118">
        <f t="shared" si="296"/>
        <v>3</v>
      </c>
      <c r="D6614" s="120" t="s">
        <v>25</v>
      </c>
      <c r="E6614" s="120" t="s">
        <v>14773</v>
      </c>
      <c r="F6614" s="211" t="s">
        <v>14774</v>
      </c>
      <c r="G6614" s="119" t="s">
        <v>603</v>
      </c>
      <c r="H6614" s="121" t="s">
        <v>53</v>
      </c>
      <c r="I6614" s="119" t="s">
        <v>42</v>
      </c>
      <c r="J6614" s="121" t="s">
        <v>43</v>
      </c>
      <c r="K6614" s="120" t="s">
        <v>65</v>
      </c>
      <c r="L6614" s="131" t="s">
        <v>32</v>
      </c>
      <c r="M6614" s="120" t="s">
        <v>33</v>
      </c>
      <c r="N6614" s="131">
        <v>44265</v>
      </c>
      <c r="O6614" s="131">
        <v>44302</v>
      </c>
      <c r="P6614" s="124">
        <f t="shared" si="297"/>
        <v>4</v>
      </c>
      <c r="S6614" s="120" t="s">
        <v>55</v>
      </c>
      <c r="Y6614" s="116" t="s">
        <v>162</v>
      </c>
    </row>
    <row r="6615" spans="1:25">
      <c r="A6615" s="116">
        <v>6615</v>
      </c>
      <c r="B6615" s="129">
        <v>44266</v>
      </c>
      <c r="C6615" s="118">
        <f t="shared" si="296"/>
        <v>3</v>
      </c>
      <c r="D6615" s="120" t="s">
        <v>252</v>
      </c>
      <c r="E6615" s="142" t="s">
        <v>14775</v>
      </c>
      <c r="F6615" s="211" t="s">
        <v>14776</v>
      </c>
      <c r="G6615" s="183" t="s">
        <v>28</v>
      </c>
      <c r="H6615" s="142" t="s">
        <v>29</v>
      </c>
      <c r="I6615" s="119" t="s">
        <v>30</v>
      </c>
      <c r="J6615" s="121" t="s">
        <v>31</v>
      </c>
      <c r="K6615" s="120" t="s">
        <v>65</v>
      </c>
      <c r="L6615" s="131" t="s">
        <v>32</v>
      </c>
      <c r="M6615" s="142" t="s">
        <v>466</v>
      </c>
      <c r="P6615" s="124">
        <f t="shared" si="297"/>
        <v>0</v>
      </c>
    </row>
    <row r="6616" spans="1:25">
      <c r="A6616" s="116">
        <v>6616</v>
      </c>
      <c r="B6616" s="129">
        <v>44266</v>
      </c>
      <c r="C6616" s="118">
        <f t="shared" si="296"/>
        <v>3</v>
      </c>
      <c r="D6616" s="120" t="s">
        <v>252</v>
      </c>
      <c r="E6616" s="142" t="s">
        <v>14777</v>
      </c>
      <c r="F6616" s="211" t="s">
        <v>3138</v>
      </c>
      <c r="G6616" s="183" t="s">
        <v>14651</v>
      </c>
      <c r="H6616" s="142" t="s">
        <v>29</v>
      </c>
      <c r="I6616" s="119" t="s">
        <v>30</v>
      </c>
      <c r="J6616" s="142" t="s">
        <v>87</v>
      </c>
      <c r="K6616" s="120" t="s">
        <v>65</v>
      </c>
      <c r="L6616" s="131" t="s">
        <v>32</v>
      </c>
      <c r="M6616" s="142" t="s">
        <v>78</v>
      </c>
      <c r="P6616" s="124">
        <f t="shared" si="297"/>
        <v>0</v>
      </c>
    </row>
    <row r="6617" spans="1:25">
      <c r="A6617" s="116">
        <v>6617</v>
      </c>
      <c r="B6617" s="129">
        <v>44266</v>
      </c>
      <c r="C6617" s="118">
        <f t="shared" si="296"/>
        <v>3</v>
      </c>
      <c r="D6617" s="120" t="s">
        <v>252</v>
      </c>
      <c r="E6617" s="142" t="s">
        <v>14778</v>
      </c>
      <c r="F6617" s="211" t="s">
        <v>8173</v>
      </c>
      <c r="G6617" s="183" t="s">
        <v>14651</v>
      </c>
      <c r="H6617" s="142" t="s">
        <v>29</v>
      </c>
      <c r="I6617" s="121" t="s">
        <v>30</v>
      </c>
      <c r="J6617" s="121" t="s">
        <v>3886</v>
      </c>
      <c r="K6617" s="120" t="s">
        <v>65</v>
      </c>
      <c r="L6617" s="131" t="s">
        <v>32</v>
      </c>
      <c r="M6617" s="142" t="s">
        <v>466</v>
      </c>
      <c r="P6617" s="124">
        <f t="shared" si="297"/>
        <v>0</v>
      </c>
    </row>
    <row r="6618" spans="1:25">
      <c r="A6618" s="116">
        <v>6618</v>
      </c>
      <c r="B6618" s="129">
        <v>44266</v>
      </c>
      <c r="C6618" s="118">
        <f t="shared" si="296"/>
        <v>3</v>
      </c>
      <c r="D6618" s="119" t="s">
        <v>25</v>
      </c>
      <c r="E6618" s="120" t="s">
        <v>14779</v>
      </c>
      <c r="F6618" s="211" t="s">
        <v>7211</v>
      </c>
      <c r="G6618" s="119" t="s">
        <v>7575</v>
      </c>
      <c r="H6618" s="121" t="s">
        <v>29</v>
      </c>
      <c r="I6618" s="121" t="s">
        <v>30</v>
      </c>
      <c r="J6618" s="121" t="s">
        <v>5018</v>
      </c>
      <c r="K6618" s="120" t="s">
        <v>65</v>
      </c>
      <c r="L6618" s="131" t="s">
        <v>32</v>
      </c>
      <c r="M6618" s="120" t="s">
        <v>466</v>
      </c>
      <c r="P6618" s="124">
        <f t="shared" si="297"/>
        <v>0</v>
      </c>
    </row>
    <row r="6619" spans="1:25">
      <c r="A6619" s="116">
        <v>6619</v>
      </c>
      <c r="B6619" s="129">
        <v>44568</v>
      </c>
      <c r="C6619" s="118">
        <f t="shared" si="296"/>
        <v>1</v>
      </c>
      <c r="D6619" s="120" t="s">
        <v>252</v>
      </c>
      <c r="E6619" s="120" t="s">
        <v>14780</v>
      </c>
      <c r="F6619" s="211" t="s">
        <v>14781</v>
      </c>
      <c r="G6619" s="119" t="s">
        <v>7575</v>
      </c>
      <c r="H6619" s="121" t="s">
        <v>29</v>
      </c>
      <c r="I6619" s="121" t="s">
        <v>30</v>
      </c>
      <c r="J6619" s="121" t="s">
        <v>5018</v>
      </c>
      <c r="K6619" s="120" t="s">
        <v>65</v>
      </c>
      <c r="L6619" s="131" t="s">
        <v>32</v>
      </c>
      <c r="M6619" s="120" t="s">
        <v>78</v>
      </c>
      <c r="P6619" s="124">
        <f t="shared" si="297"/>
        <v>0</v>
      </c>
      <c r="U6619" s="126" t="s">
        <v>14782</v>
      </c>
      <c r="V6619" s="126" t="s">
        <v>7669</v>
      </c>
      <c r="X6619" s="126">
        <v>44139</v>
      </c>
    </row>
    <row r="6620" spans="1:25">
      <c r="A6620" s="116">
        <v>6620</v>
      </c>
      <c r="B6620" s="129">
        <v>44266</v>
      </c>
      <c r="C6620" s="118">
        <f t="shared" si="296"/>
        <v>3</v>
      </c>
      <c r="D6620" s="119" t="s">
        <v>25</v>
      </c>
      <c r="E6620" s="120" t="s">
        <v>14783</v>
      </c>
      <c r="F6620" s="211" t="s">
        <v>14784</v>
      </c>
      <c r="G6620" s="119" t="s">
        <v>7575</v>
      </c>
      <c r="H6620" s="121" t="s">
        <v>29</v>
      </c>
      <c r="I6620" s="121" t="s">
        <v>30</v>
      </c>
      <c r="J6620" s="121" t="s">
        <v>5018</v>
      </c>
      <c r="K6620" s="120" t="s">
        <v>65</v>
      </c>
      <c r="L6620" s="131" t="s">
        <v>32</v>
      </c>
      <c r="M6620" s="120" t="s">
        <v>33</v>
      </c>
      <c r="P6620" s="124">
        <f t="shared" si="297"/>
        <v>0</v>
      </c>
    </row>
    <row r="6621" spans="1:25">
      <c r="A6621" s="116">
        <v>6621</v>
      </c>
      <c r="B6621" s="129">
        <v>44266</v>
      </c>
      <c r="C6621" s="118">
        <f t="shared" ref="C6621:C6652" si="298">IF(B6621&lt;&gt;0,MONTH(B6621),0)</f>
        <v>3</v>
      </c>
      <c r="D6621" s="119" t="s">
        <v>25</v>
      </c>
      <c r="E6621" s="120" t="s">
        <v>14785</v>
      </c>
      <c r="F6621" s="211" t="s">
        <v>14786</v>
      </c>
      <c r="G6621" s="119" t="s">
        <v>7575</v>
      </c>
      <c r="H6621" s="121" t="s">
        <v>29</v>
      </c>
      <c r="I6621" s="121" t="s">
        <v>30</v>
      </c>
      <c r="J6621" s="121" t="s">
        <v>5018</v>
      </c>
      <c r="K6621" s="120" t="s">
        <v>65</v>
      </c>
      <c r="L6621" s="131" t="s">
        <v>32</v>
      </c>
      <c r="M6621" s="120" t="s">
        <v>466</v>
      </c>
      <c r="P6621" s="124">
        <f t="shared" ref="P6621:P6652" si="299">IF(O6621&lt;&gt;0,MONTH(O6621),0)</f>
        <v>0</v>
      </c>
    </row>
    <row r="6622" spans="1:25">
      <c r="A6622" s="116">
        <v>6622</v>
      </c>
      <c r="B6622" s="129">
        <v>44568</v>
      </c>
      <c r="C6622" s="118">
        <f t="shared" si="298"/>
        <v>1</v>
      </c>
      <c r="D6622" s="120" t="s">
        <v>252</v>
      </c>
      <c r="E6622" s="120" t="s">
        <v>14787</v>
      </c>
      <c r="F6622" s="211" t="s">
        <v>14788</v>
      </c>
      <c r="G6622" s="119" t="s">
        <v>7575</v>
      </c>
      <c r="H6622" s="121" t="s">
        <v>29</v>
      </c>
      <c r="I6622" s="121" t="s">
        <v>30</v>
      </c>
      <c r="J6622" s="121" t="s">
        <v>5018</v>
      </c>
      <c r="K6622" s="120" t="s">
        <v>65</v>
      </c>
      <c r="L6622" s="131" t="s">
        <v>32</v>
      </c>
      <c r="M6622" s="120" t="s">
        <v>78</v>
      </c>
      <c r="P6622" s="124">
        <f t="shared" si="299"/>
        <v>0</v>
      </c>
    </row>
    <row r="6623" spans="1:25">
      <c r="A6623" s="116">
        <v>6623</v>
      </c>
      <c r="B6623" s="129">
        <v>44266</v>
      </c>
      <c r="C6623" s="118">
        <f t="shared" si="298"/>
        <v>3</v>
      </c>
      <c r="D6623" s="119" t="s">
        <v>25</v>
      </c>
      <c r="E6623" s="120" t="s">
        <v>14789</v>
      </c>
      <c r="F6623" s="211" t="s">
        <v>11884</v>
      </c>
      <c r="G6623" s="119" t="s">
        <v>3083</v>
      </c>
      <c r="H6623" s="119" t="s">
        <v>86</v>
      </c>
      <c r="I6623" s="121" t="s">
        <v>30</v>
      </c>
      <c r="J6623" s="121" t="s">
        <v>5018</v>
      </c>
      <c r="K6623" s="120" t="s">
        <v>65</v>
      </c>
      <c r="L6623" s="131" t="s">
        <v>32</v>
      </c>
      <c r="M6623" s="120" t="s">
        <v>466</v>
      </c>
      <c r="P6623" s="124">
        <f t="shared" si="299"/>
        <v>0</v>
      </c>
    </row>
    <row r="6624" spans="1:25" ht="27.6">
      <c r="A6624" s="116">
        <v>6624</v>
      </c>
      <c r="B6624" s="129">
        <v>44266</v>
      </c>
      <c r="C6624" s="118">
        <f t="shared" si="298"/>
        <v>3</v>
      </c>
      <c r="D6624" s="119" t="s">
        <v>25</v>
      </c>
      <c r="E6624" t="s">
        <v>14790</v>
      </c>
      <c r="F6624" s="211" t="s">
        <v>14791</v>
      </c>
      <c r="G6624" s="119" t="s">
        <v>7575</v>
      </c>
      <c r="H6624" s="121" t="s">
        <v>29</v>
      </c>
      <c r="I6624" s="119" t="s">
        <v>30</v>
      </c>
      <c r="J6624" s="121" t="s">
        <v>77</v>
      </c>
      <c r="K6624" s="120" t="s">
        <v>65</v>
      </c>
      <c r="L6624" s="131" t="s">
        <v>32</v>
      </c>
      <c r="M6624" s="120" t="s">
        <v>466</v>
      </c>
      <c r="P6624" s="124">
        <f t="shared" si="299"/>
        <v>0</v>
      </c>
    </row>
    <row r="6625" spans="1:25">
      <c r="A6625" s="116">
        <v>6625</v>
      </c>
      <c r="B6625" s="129">
        <v>44266</v>
      </c>
      <c r="C6625" s="118">
        <f t="shared" si="298"/>
        <v>3</v>
      </c>
      <c r="D6625" s="120" t="s">
        <v>252</v>
      </c>
      <c r="E6625" s="142" t="s">
        <v>14792</v>
      </c>
      <c r="F6625" s="211" t="s">
        <v>3138</v>
      </c>
      <c r="G6625" s="183" t="s">
        <v>14651</v>
      </c>
      <c r="H6625" s="142" t="s">
        <v>29</v>
      </c>
      <c r="I6625" s="119" t="s">
        <v>30</v>
      </c>
      <c r="J6625" s="142" t="s">
        <v>87</v>
      </c>
      <c r="K6625" s="120" t="s">
        <v>65</v>
      </c>
      <c r="L6625" s="131" t="s">
        <v>32</v>
      </c>
      <c r="M6625" s="142" t="s">
        <v>466</v>
      </c>
      <c r="P6625" s="124">
        <f t="shared" si="299"/>
        <v>0</v>
      </c>
    </row>
    <row r="6626" spans="1:25">
      <c r="A6626" s="116">
        <v>6626</v>
      </c>
      <c r="B6626" s="129">
        <v>44266</v>
      </c>
      <c r="C6626" s="118">
        <f t="shared" si="298"/>
        <v>3</v>
      </c>
      <c r="D6626" s="120" t="s">
        <v>252</v>
      </c>
      <c r="E6626" s="142" t="s">
        <v>14793</v>
      </c>
      <c r="F6626" s="211" t="s">
        <v>1259</v>
      </c>
      <c r="G6626" s="183" t="s">
        <v>14651</v>
      </c>
      <c r="H6626" s="142" t="s">
        <v>29</v>
      </c>
      <c r="I6626" s="119" t="s">
        <v>30</v>
      </c>
      <c r="J6626" s="142" t="s">
        <v>87</v>
      </c>
      <c r="K6626" s="120" t="s">
        <v>65</v>
      </c>
      <c r="L6626" s="131" t="s">
        <v>32</v>
      </c>
      <c r="M6626" s="142" t="s">
        <v>466</v>
      </c>
      <c r="P6626" s="124">
        <f t="shared" si="299"/>
        <v>0</v>
      </c>
    </row>
    <row r="6627" spans="1:25">
      <c r="A6627" s="116">
        <v>6627</v>
      </c>
      <c r="B6627" s="168">
        <v>44267</v>
      </c>
      <c r="C6627" s="118">
        <f t="shared" si="298"/>
        <v>3</v>
      </c>
      <c r="D6627" s="119" t="s">
        <v>25</v>
      </c>
      <c r="E6627" s="119" t="s">
        <v>14794</v>
      </c>
      <c r="F6627" s="211" t="s">
        <v>127</v>
      </c>
      <c r="G6627" s="119" t="s">
        <v>1033</v>
      </c>
      <c r="H6627" s="119" t="s">
        <v>29</v>
      </c>
      <c r="I6627" s="121" t="s">
        <v>42</v>
      </c>
      <c r="J6627" s="121" t="s">
        <v>72</v>
      </c>
      <c r="K6627" s="120" t="s">
        <v>65</v>
      </c>
      <c r="L6627" s="131" t="s">
        <v>32</v>
      </c>
      <c r="M6627" s="130" t="s">
        <v>78</v>
      </c>
      <c r="O6627" s="232"/>
      <c r="P6627" s="124">
        <f t="shared" si="299"/>
        <v>0</v>
      </c>
      <c r="Q6627" s="125"/>
      <c r="R6627" s="125"/>
      <c r="S6627" s="119"/>
      <c r="T6627" s="122"/>
      <c r="U6627" s="122"/>
      <c r="V6627" s="122"/>
      <c r="W6627" s="122"/>
      <c r="X6627" s="122"/>
      <c r="Y6627" s="127"/>
    </row>
    <row r="6628" spans="1:25">
      <c r="A6628" s="116">
        <v>6628</v>
      </c>
      <c r="B6628" s="168">
        <v>44267</v>
      </c>
      <c r="C6628" s="118">
        <f t="shared" si="298"/>
        <v>3</v>
      </c>
      <c r="D6628" s="119" t="s">
        <v>25</v>
      </c>
      <c r="E6628" s="119" t="s">
        <v>14795</v>
      </c>
      <c r="F6628" s="211" t="s">
        <v>14796</v>
      </c>
      <c r="G6628" s="119" t="s">
        <v>1033</v>
      </c>
      <c r="H6628" s="119" t="s">
        <v>29</v>
      </c>
      <c r="I6628" s="119" t="s">
        <v>42</v>
      </c>
      <c r="J6628" s="121" t="s">
        <v>43</v>
      </c>
      <c r="K6628" s="120" t="s">
        <v>65</v>
      </c>
      <c r="L6628" s="131" t="s">
        <v>32</v>
      </c>
      <c r="M6628" s="130" t="s">
        <v>78</v>
      </c>
      <c r="O6628" s="232"/>
      <c r="P6628" s="124">
        <f t="shared" si="299"/>
        <v>0</v>
      </c>
      <c r="Q6628" s="125"/>
      <c r="R6628" s="125"/>
      <c r="S6628" s="119"/>
      <c r="T6628" s="122"/>
      <c r="U6628" s="122"/>
      <c r="V6628" s="122"/>
      <c r="W6628" s="122"/>
      <c r="X6628" s="122"/>
      <c r="Y6628" s="127"/>
    </row>
    <row r="6629" spans="1:25" ht="27.6">
      <c r="A6629" s="116">
        <v>6629</v>
      </c>
      <c r="B6629" s="168">
        <v>44267</v>
      </c>
      <c r="C6629" s="118">
        <f t="shared" si="298"/>
        <v>3</v>
      </c>
      <c r="D6629" s="119" t="s">
        <v>25</v>
      </c>
      <c r="E6629" s="119" t="s">
        <v>14797</v>
      </c>
      <c r="F6629" s="211" t="s">
        <v>14798</v>
      </c>
      <c r="G6629" s="119" t="s">
        <v>14799</v>
      </c>
      <c r="H6629" s="119" t="s">
        <v>29</v>
      </c>
      <c r="I6629" s="121" t="s">
        <v>42</v>
      </c>
      <c r="J6629" s="121" t="s">
        <v>72</v>
      </c>
      <c r="K6629" s="120" t="s">
        <v>65</v>
      </c>
      <c r="L6629" s="131" t="s">
        <v>32</v>
      </c>
      <c r="M6629" s="130" t="s">
        <v>78</v>
      </c>
      <c r="O6629" s="232"/>
      <c r="P6629" s="124">
        <f t="shared" si="299"/>
        <v>0</v>
      </c>
      <c r="Q6629" s="125"/>
      <c r="R6629" s="125"/>
      <c r="S6629" s="119"/>
      <c r="T6629" s="122"/>
      <c r="U6629" s="122"/>
      <c r="V6629" s="122"/>
      <c r="W6629" s="122"/>
      <c r="X6629" s="122"/>
      <c r="Y6629" s="127"/>
    </row>
    <row r="6630" spans="1:25">
      <c r="A6630" s="116">
        <v>6630</v>
      </c>
      <c r="B6630" s="129">
        <v>44267</v>
      </c>
      <c r="C6630" s="118">
        <f t="shared" si="298"/>
        <v>3</v>
      </c>
      <c r="D6630" s="119" t="s">
        <v>25</v>
      </c>
      <c r="E6630" s="121" t="s">
        <v>14800</v>
      </c>
      <c r="F6630" s="211" t="s">
        <v>3557</v>
      </c>
      <c r="G6630" s="119" t="s">
        <v>1033</v>
      </c>
      <c r="H6630" s="119" t="s">
        <v>29</v>
      </c>
      <c r="I6630" s="119" t="s">
        <v>42</v>
      </c>
      <c r="J6630" s="121" t="s">
        <v>14801</v>
      </c>
      <c r="K6630" s="120" t="s">
        <v>65</v>
      </c>
      <c r="L6630" s="131" t="s">
        <v>32</v>
      </c>
      <c r="M6630" s="130" t="s">
        <v>78</v>
      </c>
      <c r="P6630" s="124">
        <f t="shared" si="299"/>
        <v>0</v>
      </c>
    </row>
    <row r="6631" spans="1:25">
      <c r="A6631" s="116">
        <v>6631</v>
      </c>
      <c r="B6631" s="129">
        <v>44267</v>
      </c>
      <c r="C6631" s="118">
        <f t="shared" si="298"/>
        <v>3</v>
      </c>
      <c r="D6631" s="119" t="s">
        <v>25</v>
      </c>
      <c r="E6631" s="121" t="s">
        <v>14802</v>
      </c>
      <c r="F6631" s="211" t="s">
        <v>14803</v>
      </c>
      <c r="G6631" s="119" t="s">
        <v>14799</v>
      </c>
      <c r="H6631" s="119" t="s">
        <v>29</v>
      </c>
      <c r="I6631" s="121" t="s">
        <v>42</v>
      </c>
      <c r="J6631" s="121" t="s">
        <v>72</v>
      </c>
      <c r="K6631" s="120" t="s">
        <v>65</v>
      </c>
      <c r="L6631" s="131" t="s">
        <v>32</v>
      </c>
      <c r="M6631" s="130" t="s">
        <v>78</v>
      </c>
      <c r="P6631" s="124">
        <f t="shared" si="299"/>
        <v>0</v>
      </c>
    </row>
    <row r="6632" spans="1:25" ht="27.6">
      <c r="A6632" s="116">
        <v>6632</v>
      </c>
      <c r="B6632" s="129">
        <v>44268</v>
      </c>
      <c r="C6632" s="118">
        <f t="shared" si="298"/>
        <v>3</v>
      </c>
      <c r="D6632" s="119" t="s">
        <v>25</v>
      </c>
      <c r="E6632" t="s">
        <v>14804</v>
      </c>
      <c r="F6632" s="211" t="s">
        <v>14805</v>
      </c>
      <c r="G6632" s="119" t="s">
        <v>1033</v>
      </c>
      <c r="H6632" s="119" t="s">
        <v>29</v>
      </c>
      <c r="I6632" s="121" t="s">
        <v>42</v>
      </c>
      <c r="J6632" s="121" t="s">
        <v>72</v>
      </c>
      <c r="K6632" s="120" t="s">
        <v>65</v>
      </c>
      <c r="L6632" s="131" t="s">
        <v>32</v>
      </c>
      <c r="M6632" s="130" t="s">
        <v>78</v>
      </c>
      <c r="P6632" s="124">
        <f t="shared" si="299"/>
        <v>0</v>
      </c>
    </row>
    <row r="6633" spans="1:25">
      <c r="A6633" s="116">
        <v>6633</v>
      </c>
      <c r="B6633" s="168">
        <v>44269</v>
      </c>
      <c r="C6633" s="118">
        <f t="shared" si="298"/>
        <v>3</v>
      </c>
      <c r="D6633" s="119" t="s">
        <v>25</v>
      </c>
      <c r="E6633" s="119" t="s">
        <v>14806</v>
      </c>
      <c r="F6633" s="211" t="s">
        <v>14807</v>
      </c>
      <c r="G6633" s="119" t="s">
        <v>14808</v>
      </c>
      <c r="H6633" s="119" t="s">
        <v>29</v>
      </c>
      <c r="I6633" s="121" t="s">
        <v>42</v>
      </c>
      <c r="J6633" s="121" t="s">
        <v>72</v>
      </c>
      <c r="K6633" s="120" t="s">
        <v>65</v>
      </c>
      <c r="L6633" s="131" t="s">
        <v>32</v>
      </c>
      <c r="M6633" s="130" t="s">
        <v>78</v>
      </c>
      <c r="O6633" s="232"/>
      <c r="P6633" s="124">
        <f t="shared" si="299"/>
        <v>0</v>
      </c>
      <c r="Q6633" s="125"/>
      <c r="R6633" s="125"/>
      <c r="S6633" s="119"/>
      <c r="T6633" s="122"/>
      <c r="U6633" s="122"/>
      <c r="V6633" s="122"/>
      <c r="W6633" s="122"/>
      <c r="X6633" s="122"/>
      <c r="Y6633" s="127"/>
    </row>
    <row r="6634" spans="1:25">
      <c r="A6634" s="116">
        <v>6634</v>
      </c>
      <c r="B6634" s="168">
        <v>44270</v>
      </c>
      <c r="C6634" s="118">
        <f t="shared" si="298"/>
        <v>3</v>
      </c>
      <c r="D6634" s="119" t="s">
        <v>25</v>
      </c>
      <c r="E6634" s="119" t="s">
        <v>14809</v>
      </c>
      <c r="F6634" s="211" t="s">
        <v>14810</v>
      </c>
      <c r="G6634" s="119" t="s">
        <v>1033</v>
      </c>
      <c r="H6634" s="119" t="s">
        <v>29</v>
      </c>
      <c r="I6634" s="119" t="s">
        <v>42</v>
      </c>
      <c r="J6634" s="121" t="s">
        <v>43</v>
      </c>
      <c r="K6634" s="120" t="s">
        <v>65</v>
      </c>
      <c r="L6634" s="131" t="s">
        <v>32</v>
      </c>
      <c r="M6634" s="130" t="s">
        <v>78</v>
      </c>
      <c r="O6634" s="232"/>
      <c r="P6634" s="124">
        <f t="shared" si="299"/>
        <v>0</v>
      </c>
      <c r="Q6634" s="125"/>
      <c r="R6634" s="125"/>
      <c r="S6634" s="119"/>
      <c r="T6634" s="122"/>
      <c r="U6634" s="122"/>
      <c r="V6634" s="122"/>
      <c r="W6634" s="122"/>
      <c r="X6634" s="122"/>
      <c r="Y6634" s="127"/>
    </row>
    <row r="6635" spans="1:25" ht="27.6">
      <c r="A6635" s="116">
        <v>6635</v>
      </c>
      <c r="B6635" s="129">
        <v>44270</v>
      </c>
      <c r="C6635" s="118">
        <f t="shared" si="298"/>
        <v>3</v>
      </c>
      <c r="D6635" s="120" t="s">
        <v>252</v>
      </c>
      <c r="E6635" s="142" t="s">
        <v>14811</v>
      </c>
      <c r="F6635" s="211" t="s">
        <v>14812</v>
      </c>
      <c r="G6635" s="142" t="s">
        <v>10096</v>
      </c>
      <c r="H6635" s="142" t="s">
        <v>29</v>
      </c>
      <c r="I6635" s="119" t="s">
        <v>30</v>
      </c>
      <c r="J6635" s="121" t="s">
        <v>77</v>
      </c>
      <c r="K6635" s="120" t="s">
        <v>65</v>
      </c>
      <c r="L6635" s="131" t="s">
        <v>32</v>
      </c>
      <c r="M6635" s="142" t="s">
        <v>78</v>
      </c>
      <c r="P6635" s="124">
        <f t="shared" si="299"/>
        <v>0</v>
      </c>
    </row>
    <row r="6636" spans="1:25">
      <c r="A6636" s="116">
        <v>6636</v>
      </c>
      <c r="B6636" s="129">
        <v>44270</v>
      </c>
      <c r="C6636" s="118">
        <f t="shared" si="298"/>
        <v>3</v>
      </c>
      <c r="D6636" s="120" t="s">
        <v>252</v>
      </c>
      <c r="E6636" s="142" t="s">
        <v>14813</v>
      </c>
      <c r="F6636" s="211" t="s">
        <v>14814</v>
      </c>
      <c r="G6636" s="142" t="s">
        <v>10096</v>
      </c>
      <c r="H6636" s="142" t="s">
        <v>29</v>
      </c>
      <c r="I6636" s="119" t="s">
        <v>30</v>
      </c>
      <c r="J6636" s="121" t="s">
        <v>77</v>
      </c>
      <c r="K6636" s="120" t="s">
        <v>65</v>
      </c>
      <c r="L6636" s="131" t="s">
        <v>32</v>
      </c>
      <c r="M6636" s="142" t="s">
        <v>466</v>
      </c>
      <c r="P6636" s="124">
        <f t="shared" si="299"/>
        <v>0</v>
      </c>
    </row>
    <row r="6637" spans="1:25">
      <c r="A6637" s="116">
        <v>6637</v>
      </c>
      <c r="B6637" s="129">
        <v>44270</v>
      </c>
      <c r="C6637" s="118">
        <f t="shared" si="298"/>
        <v>3</v>
      </c>
      <c r="D6637" s="120" t="s">
        <v>252</v>
      </c>
      <c r="E6637" s="140" t="s">
        <v>14815</v>
      </c>
      <c r="F6637" s="211" t="s">
        <v>14816</v>
      </c>
      <c r="G6637" s="120" t="s">
        <v>10019</v>
      </c>
      <c r="H6637" s="120" t="s">
        <v>29</v>
      </c>
      <c r="I6637" s="121" t="s">
        <v>30</v>
      </c>
      <c r="J6637" s="121" t="s">
        <v>1540</v>
      </c>
      <c r="K6637" s="120" t="s">
        <v>65</v>
      </c>
      <c r="L6637" s="131" t="s">
        <v>32</v>
      </c>
      <c r="M6637" s="120" t="s">
        <v>33</v>
      </c>
      <c r="N6637" s="131">
        <v>44270</v>
      </c>
      <c r="O6637" s="131">
        <v>44328</v>
      </c>
      <c r="P6637" s="124">
        <f t="shared" si="299"/>
        <v>5</v>
      </c>
      <c r="S6637" s="120" t="s">
        <v>92</v>
      </c>
      <c r="T6637" s="126">
        <v>44333</v>
      </c>
    </row>
    <row r="6638" spans="1:25">
      <c r="A6638" s="116">
        <v>6638</v>
      </c>
      <c r="B6638" s="129">
        <v>44270</v>
      </c>
      <c r="C6638" s="118">
        <f t="shared" si="298"/>
        <v>3</v>
      </c>
      <c r="D6638" s="120" t="s">
        <v>252</v>
      </c>
      <c r="E6638" s="142" t="s">
        <v>14817</v>
      </c>
      <c r="F6638" s="211" t="s">
        <v>14818</v>
      </c>
      <c r="G6638" s="142" t="s">
        <v>14819</v>
      </c>
      <c r="H6638" s="142" t="s">
        <v>29</v>
      </c>
      <c r="I6638" s="121" t="s">
        <v>30</v>
      </c>
      <c r="J6638" s="121" t="s">
        <v>1540</v>
      </c>
      <c r="K6638" s="120" t="s">
        <v>65</v>
      </c>
      <c r="L6638" s="131" t="s">
        <v>32</v>
      </c>
      <c r="M6638" s="142" t="s">
        <v>466</v>
      </c>
      <c r="P6638" s="124">
        <f t="shared" si="299"/>
        <v>0</v>
      </c>
    </row>
    <row r="6639" spans="1:25">
      <c r="A6639" s="116">
        <v>6639</v>
      </c>
      <c r="B6639" s="129">
        <v>44270</v>
      </c>
      <c r="C6639" s="118">
        <f t="shared" si="298"/>
        <v>3</v>
      </c>
      <c r="D6639" s="120" t="s">
        <v>252</v>
      </c>
      <c r="E6639" s="142" t="s">
        <v>14820</v>
      </c>
      <c r="F6639" s="211" t="s">
        <v>473</v>
      </c>
      <c r="G6639" s="142" t="s">
        <v>14821</v>
      </c>
      <c r="H6639" s="142" t="s">
        <v>29</v>
      </c>
      <c r="I6639" s="121" t="s">
        <v>30</v>
      </c>
      <c r="J6639" s="142" t="s">
        <v>10497</v>
      </c>
      <c r="K6639" s="120" t="s">
        <v>65</v>
      </c>
      <c r="L6639" s="131" t="s">
        <v>32</v>
      </c>
      <c r="M6639" s="142" t="s">
        <v>466</v>
      </c>
      <c r="P6639" s="124">
        <f t="shared" si="299"/>
        <v>0</v>
      </c>
    </row>
    <row r="6640" spans="1:25">
      <c r="A6640" s="116">
        <v>6640</v>
      </c>
      <c r="B6640" s="129">
        <v>44270</v>
      </c>
      <c r="C6640" s="118">
        <f t="shared" si="298"/>
        <v>3</v>
      </c>
      <c r="D6640" s="120" t="s">
        <v>252</v>
      </c>
      <c r="E6640" s="142" t="s">
        <v>14822</v>
      </c>
      <c r="F6640" s="211" t="s">
        <v>14823</v>
      </c>
      <c r="G6640" s="142" t="s">
        <v>11950</v>
      </c>
      <c r="H6640" s="142" t="s">
        <v>29</v>
      </c>
      <c r="I6640" s="119" t="s">
        <v>30</v>
      </c>
      <c r="J6640" s="142" t="s">
        <v>87</v>
      </c>
      <c r="K6640" s="120" t="s">
        <v>65</v>
      </c>
      <c r="L6640" s="131" t="s">
        <v>32</v>
      </c>
      <c r="M6640" s="142" t="s">
        <v>466</v>
      </c>
      <c r="P6640" s="124">
        <f t="shared" si="299"/>
        <v>0</v>
      </c>
    </row>
    <row r="6641" spans="1:20">
      <c r="A6641" s="116">
        <v>6641</v>
      </c>
      <c r="B6641" s="129">
        <v>44270</v>
      </c>
      <c r="C6641" s="118">
        <f t="shared" si="298"/>
        <v>3</v>
      </c>
      <c r="D6641" s="120" t="s">
        <v>252</v>
      </c>
      <c r="E6641" s="140" t="s">
        <v>14824</v>
      </c>
      <c r="F6641" s="211" t="s">
        <v>14825</v>
      </c>
      <c r="G6641" s="120" t="s">
        <v>14826</v>
      </c>
      <c r="H6641" s="120" t="s">
        <v>29</v>
      </c>
      <c r="I6641" s="121" t="s">
        <v>30</v>
      </c>
      <c r="J6641" s="120" t="s">
        <v>7234</v>
      </c>
      <c r="K6641" s="120" t="s">
        <v>65</v>
      </c>
      <c r="L6641" s="131" t="s">
        <v>32</v>
      </c>
      <c r="M6641" s="120" t="s">
        <v>33</v>
      </c>
      <c r="N6641" s="131">
        <v>44265</v>
      </c>
      <c r="O6641" s="131">
        <v>44602</v>
      </c>
      <c r="P6641" s="124">
        <f t="shared" si="299"/>
        <v>2</v>
      </c>
    </row>
    <row r="6642" spans="1:20">
      <c r="A6642" s="116">
        <v>6642</v>
      </c>
      <c r="B6642" s="129">
        <v>44270</v>
      </c>
      <c r="C6642" s="118">
        <f t="shared" si="298"/>
        <v>3</v>
      </c>
      <c r="D6642" s="120" t="s">
        <v>252</v>
      </c>
      <c r="E6642" s="140" t="s">
        <v>14827</v>
      </c>
      <c r="F6642" s="211" t="s">
        <v>14828</v>
      </c>
      <c r="G6642" s="120" t="s">
        <v>8079</v>
      </c>
      <c r="H6642" s="120" t="s">
        <v>29</v>
      </c>
      <c r="I6642" s="120" t="s">
        <v>30</v>
      </c>
      <c r="J6642" s="120" t="s">
        <v>9623</v>
      </c>
      <c r="K6642" s="120" t="s">
        <v>65</v>
      </c>
      <c r="L6642" s="131" t="s">
        <v>32</v>
      </c>
      <c r="M6642" s="120" t="s">
        <v>184</v>
      </c>
      <c r="P6642" s="124">
        <f t="shared" si="299"/>
        <v>0</v>
      </c>
    </row>
    <row r="6643" spans="1:20" ht="27.6">
      <c r="A6643" s="116">
        <v>6643</v>
      </c>
      <c r="B6643" s="129">
        <v>44270</v>
      </c>
      <c r="C6643" s="118">
        <f t="shared" si="298"/>
        <v>3</v>
      </c>
      <c r="D6643" s="120" t="s">
        <v>252</v>
      </c>
      <c r="E6643" s="142" t="s">
        <v>14829</v>
      </c>
      <c r="F6643" s="211" t="s">
        <v>14830</v>
      </c>
      <c r="G6643" s="142" t="s">
        <v>11950</v>
      </c>
      <c r="H6643" s="142" t="s">
        <v>29</v>
      </c>
      <c r="I6643" s="142" t="s">
        <v>30</v>
      </c>
      <c r="J6643" s="142" t="s">
        <v>485</v>
      </c>
      <c r="K6643" s="120" t="s">
        <v>65</v>
      </c>
      <c r="L6643" s="131" t="s">
        <v>32</v>
      </c>
      <c r="M6643" s="142" t="s">
        <v>466</v>
      </c>
      <c r="P6643" s="124">
        <f t="shared" si="299"/>
        <v>0</v>
      </c>
    </row>
    <row r="6644" spans="1:20">
      <c r="A6644" s="116">
        <v>6644</v>
      </c>
      <c r="B6644" s="129">
        <v>44270</v>
      </c>
      <c r="C6644" s="118">
        <f t="shared" si="298"/>
        <v>3</v>
      </c>
      <c r="D6644" s="120" t="s">
        <v>252</v>
      </c>
      <c r="E6644" s="142" t="s">
        <v>14831</v>
      </c>
      <c r="F6644" s="211" t="s">
        <v>14832</v>
      </c>
      <c r="G6644" s="142" t="s">
        <v>14833</v>
      </c>
      <c r="H6644" s="142" t="s">
        <v>29</v>
      </c>
      <c r="I6644" s="119" t="s">
        <v>30</v>
      </c>
      <c r="J6644" s="142" t="s">
        <v>529</v>
      </c>
      <c r="K6644" s="120" t="s">
        <v>65</v>
      </c>
      <c r="L6644" s="131" t="s">
        <v>32</v>
      </c>
      <c r="M6644" s="142" t="s">
        <v>466</v>
      </c>
      <c r="P6644" s="124">
        <f t="shared" si="299"/>
        <v>0</v>
      </c>
    </row>
    <row r="6645" spans="1:20">
      <c r="A6645" s="116">
        <v>6645</v>
      </c>
      <c r="B6645" s="129">
        <v>44270</v>
      </c>
      <c r="C6645" s="118">
        <f t="shared" si="298"/>
        <v>3</v>
      </c>
      <c r="D6645" s="120" t="s">
        <v>252</v>
      </c>
      <c r="E6645" s="142" t="s">
        <v>14834</v>
      </c>
      <c r="F6645" s="211" t="s">
        <v>473</v>
      </c>
      <c r="G6645" s="142" t="s">
        <v>14833</v>
      </c>
      <c r="H6645" s="142" t="s">
        <v>29</v>
      </c>
      <c r="I6645" s="119" t="s">
        <v>30</v>
      </c>
      <c r="J6645" s="142" t="s">
        <v>529</v>
      </c>
      <c r="K6645" s="120" t="s">
        <v>65</v>
      </c>
      <c r="L6645" s="131" t="s">
        <v>32</v>
      </c>
      <c r="M6645" s="142" t="s">
        <v>466</v>
      </c>
      <c r="P6645" s="124">
        <f t="shared" si="299"/>
        <v>0</v>
      </c>
    </row>
    <row r="6646" spans="1:20" ht="27.6">
      <c r="A6646" s="116">
        <v>6646</v>
      </c>
      <c r="B6646" s="129">
        <v>44270</v>
      </c>
      <c r="C6646" s="118">
        <f t="shared" si="298"/>
        <v>3</v>
      </c>
      <c r="D6646" s="120" t="s">
        <v>252</v>
      </c>
      <c r="E6646" s="140" t="s">
        <v>14835</v>
      </c>
      <c r="F6646" s="211" t="s">
        <v>14836</v>
      </c>
      <c r="G6646" s="120" t="s">
        <v>5010</v>
      </c>
      <c r="H6646" s="120" t="s">
        <v>29</v>
      </c>
      <c r="I6646" s="119" t="s">
        <v>30</v>
      </c>
      <c r="J6646" s="120" t="s">
        <v>87</v>
      </c>
      <c r="K6646" s="120" t="s">
        <v>65</v>
      </c>
      <c r="L6646" s="131" t="s">
        <v>32</v>
      </c>
      <c r="M6646" s="120" t="s">
        <v>33</v>
      </c>
      <c r="N6646" s="131">
        <v>44265</v>
      </c>
      <c r="O6646" s="131">
        <v>44602</v>
      </c>
      <c r="P6646" s="124">
        <f t="shared" si="299"/>
        <v>2</v>
      </c>
    </row>
    <row r="6647" spans="1:20">
      <c r="A6647" s="116">
        <v>6647</v>
      </c>
      <c r="B6647" s="129">
        <v>44270</v>
      </c>
      <c r="C6647" s="118">
        <f t="shared" si="298"/>
        <v>3</v>
      </c>
      <c r="D6647" s="120" t="s">
        <v>252</v>
      </c>
      <c r="E6647" s="142" t="s">
        <v>14837</v>
      </c>
      <c r="F6647" s="211" t="s">
        <v>14838</v>
      </c>
      <c r="G6647" s="142" t="s">
        <v>14839</v>
      </c>
      <c r="H6647" s="142" t="s">
        <v>29</v>
      </c>
      <c r="I6647" s="121" t="s">
        <v>30</v>
      </c>
      <c r="J6647" s="121" t="s">
        <v>1540</v>
      </c>
      <c r="K6647" s="120" t="s">
        <v>65</v>
      </c>
      <c r="L6647" s="131" t="s">
        <v>32</v>
      </c>
      <c r="M6647" s="142" t="s">
        <v>466</v>
      </c>
      <c r="P6647" s="124">
        <f t="shared" si="299"/>
        <v>0</v>
      </c>
    </row>
    <row r="6648" spans="1:20">
      <c r="A6648" s="116">
        <v>6648</v>
      </c>
      <c r="B6648" s="129">
        <v>44270</v>
      </c>
      <c r="C6648" s="118">
        <f t="shared" si="298"/>
        <v>3</v>
      </c>
      <c r="D6648" s="120" t="s">
        <v>252</v>
      </c>
      <c r="E6648" s="142" t="s">
        <v>14840</v>
      </c>
      <c r="F6648" s="211" t="s">
        <v>3066</v>
      </c>
      <c r="G6648" s="142" t="s">
        <v>9310</v>
      </c>
      <c r="H6648" s="142" t="s">
        <v>29</v>
      </c>
      <c r="I6648" s="119" t="s">
        <v>30</v>
      </c>
      <c r="J6648" s="121" t="s">
        <v>31</v>
      </c>
      <c r="K6648" s="120" t="s">
        <v>65</v>
      </c>
      <c r="L6648" s="131" t="s">
        <v>32</v>
      </c>
      <c r="M6648" s="142" t="s">
        <v>78</v>
      </c>
      <c r="P6648" s="124">
        <f t="shared" si="299"/>
        <v>0</v>
      </c>
    </row>
    <row r="6649" spans="1:20">
      <c r="A6649" s="116">
        <v>6649</v>
      </c>
      <c r="B6649" s="129">
        <v>44270</v>
      </c>
      <c r="C6649" s="118">
        <f t="shared" si="298"/>
        <v>3</v>
      </c>
      <c r="D6649" s="120" t="s">
        <v>252</v>
      </c>
      <c r="E6649" s="140" t="s">
        <v>14841</v>
      </c>
      <c r="F6649" s="211" t="s">
        <v>14842</v>
      </c>
      <c r="G6649" s="120" t="s">
        <v>5010</v>
      </c>
      <c r="H6649" s="120" t="s">
        <v>29</v>
      </c>
      <c r="I6649" s="121" t="s">
        <v>30</v>
      </c>
      <c r="J6649" s="121" t="s">
        <v>5018</v>
      </c>
      <c r="K6649" s="120" t="s">
        <v>65</v>
      </c>
      <c r="L6649" s="131" t="s">
        <v>32</v>
      </c>
      <c r="M6649" s="120" t="s">
        <v>33</v>
      </c>
      <c r="N6649" s="131">
        <v>44265</v>
      </c>
      <c r="O6649" s="131">
        <v>44309</v>
      </c>
      <c r="P6649" s="124">
        <f t="shared" si="299"/>
        <v>4</v>
      </c>
      <c r="S6649" s="120" t="s">
        <v>135</v>
      </c>
      <c r="T6649" s="126">
        <v>44309</v>
      </c>
    </row>
    <row r="6650" spans="1:20">
      <c r="A6650" s="116">
        <v>6650</v>
      </c>
      <c r="B6650" s="129">
        <v>44270</v>
      </c>
      <c r="C6650" s="118">
        <f t="shared" si="298"/>
        <v>3</v>
      </c>
      <c r="D6650" s="120" t="s">
        <v>252</v>
      </c>
      <c r="E6650" s="140" t="s">
        <v>14843</v>
      </c>
      <c r="F6650" s="211" t="s">
        <v>480</v>
      </c>
      <c r="G6650" s="120" t="s">
        <v>8981</v>
      </c>
      <c r="H6650" s="120" t="s">
        <v>29</v>
      </c>
      <c r="I6650" s="121" t="s">
        <v>30</v>
      </c>
      <c r="J6650" s="121" t="s">
        <v>7087</v>
      </c>
      <c r="K6650" s="120" t="s">
        <v>65</v>
      </c>
      <c r="L6650" s="131" t="s">
        <v>32</v>
      </c>
      <c r="M6650" s="120" t="s">
        <v>33</v>
      </c>
      <c r="N6650" s="131">
        <v>44271</v>
      </c>
      <c r="O6650" s="131">
        <v>44448</v>
      </c>
      <c r="P6650" s="124">
        <f t="shared" si="299"/>
        <v>9</v>
      </c>
      <c r="S6650" s="120" t="s">
        <v>92</v>
      </c>
      <c r="T6650" s="126">
        <v>44448</v>
      </c>
    </row>
    <row r="6651" spans="1:20">
      <c r="A6651" s="116">
        <v>6651</v>
      </c>
      <c r="B6651" s="129">
        <v>44270</v>
      </c>
      <c r="C6651" s="118">
        <f t="shared" si="298"/>
        <v>3</v>
      </c>
      <c r="D6651" s="120" t="s">
        <v>252</v>
      </c>
      <c r="E6651" s="140" t="s">
        <v>14844</v>
      </c>
      <c r="F6651" s="211" t="s">
        <v>14845</v>
      </c>
      <c r="G6651" s="120" t="s">
        <v>8981</v>
      </c>
      <c r="H6651" s="120" t="s">
        <v>29</v>
      </c>
      <c r="I6651" s="121" t="s">
        <v>30</v>
      </c>
      <c r="J6651" s="121" t="s">
        <v>7087</v>
      </c>
      <c r="K6651" s="120" t="s">
        <v>65</v>
      </c>
      <c r="L6651" s="131" t="s">
        <v>32</v>
      </c>
      <c r="M6651" s="120" t="s">
        <v>4990</v>
      </c>
      <c r="N6651" s="131">
        <v>44300</v>
      </c>
      <c r="O6651" s="131">
        <v>44328</v>
      </c>
      <c r="P6651" s="124">
        <f t="shared" si="299"/>
        <v>5</v>
      </c>
      <c r="S6651" s="120" t="s">
        <v>135</v>
      </c>
      <c r="T6651" s="126">
        <v>44327</v>
      </c>
    </row>
    <row r="6652" spans="1:20">
      <c r="A6652" s="116">
        <v>6652</v>
      </c>
      <c r="B6652" s="129">
        <v>44270</v>
      </c>
      <c r="C6652" s="118">
        <f t="shared" si="298"/>
        <v>3</v>
      </c>
      <c r="D6652" s="120" t="s">
        <v>252</v>
      </c>
      <c r="E6652" s="142" t="s">
        <v>14846</v>
      </c>
      <c r="F6652" s="211" t="s">
        <v>14847</v>
      </c>
      <c r="G6652" s="142" t="s">
        <v>14848</v>
      </c>
      <c r="H6652" s="142" t="s">
        <v>29</v>
      </c>
      <c r="I6652" s="121" t="s">
        <v>30</v>
      </c>
      <c r="J6652" s="121" t="s">
        <v>5018</v>
      </c>
      <c r="K6652" s="120" t="s">
        <v>65</v>
      </c>
      <c r="L6652" s="131" t="s">
        <v>32</v>
      </c>
      <c r="M6652" s="142" t="s">
        <v>466</v>
      </c>
      <c r="P6652" s="124">
        <f t="shared" si="299"/>
        <v>0</v>
      </c>
    </row>
    <row r="6653" spans="1:20">
      <c r="A6653" s="116">
        <v>6653</v>
      </c>
      <c r="B6653" s="129">
        <v>44270</v>
      </c>
      <c r="C6653" s="118">
        <f t="shared" ref="C6653:C6661" si="300">IF(B6653&lt;&gt;0,MONTH(B6653),0)</f>
        <v>3</v>
      </c>
      <c r="D6653" s="120" t="s">
        <v>252</v>
      </c>
      <c r="E6653" s="142" t="s">
        <v>14849</v>
      </c>
      <c r="F6653" s="211" t="s">
        <v>1776</v>
      </c>
      <c r="G6653" s="142" t="s">
        <v>14848</v>
      </c>
      <c r="H6653" s="142" t="s">
        <v>29</v>
      </c>
      <c r="I6653" s="121" t="s">
        <v>30</v>
      </c>
      <c r="J6653" s="121" t="s">
        <v>5018</v>
      </c>
      <c r="K6653" s="120" t="s">
        <v>65</v>
      </c>
      <c r="L6653" s="131" t="s">
        <v>32</v>
      </c>
      <c r="M6653" s="142" t="s">
        <v>78</v>
      </c>
      <c r="P6653" s="124">
        <f t="shared" ref="P6653:P6661" si="301">IF(O6653&lt;&gt;0,MONTH(O6653),0)</f>
        <v>0</v>
      </c>
    </row>
    <row r="6654" spans="1:20" ht="27.6">
      <c r="A6654" s="116">
        <v>6654</v>
      </c>
      <c r="B6654" s="129">
        <v>44270</v>
      </c>
      <c r="C6654" s="118">
        <f t="shared" si="300"/>
        <v>3</v>
      </c>
      <c r="D6654" s="120" t="s">
        <v>252</v>
      </c>
      <c r="E6654" s="142" t="s">
        <v>14850</v>
      </c>
      <c r="F6654" s="211" t="s">
        <v>14851</v>
      </c>
      <c r="G6654" s="142" t="s">
        <v>14852</v>
      </c>
      <c r="H6654" s="142" t="s">
        <v>29</v>
      </c>
      <c r="I6654" s="119" t="s">
        <v>42</v>
      </c>
      <c r="J6654" s="121" t="s">
        <v>91</v>
      </c>
      <c r="K6654" s="120" t="s">
        <v>65</v>
      </c>
      <c r="L6654" s="131" t="s">
        <v>32</v>
      </c>
      <c r="M6654" s="142" t="s">
        <v>78</v>
      </c>
      <c r="P6654" s="124">
        <f t="shared" si="301"/>
        <v>0</v>
      </c>
    </row>
    <row r="6655" spans="1:20">
      <c r="A6655" s="116">
        <v>6655</v>
      </c>
      <c r="B6655" s="129">
        <v>44270</v>
      </c>
      <c r="C6655" s="118">
        <f t="shared" si="300"/>
        <v>3</v>
      </c>
      <c r="D6655" s="120" t="s">
        <v>252</v>
      </c>
      <c r="E6655" s="140" t="s">
        <v>14853</v>
      </c>
      <c r="F6655" s="211" t="s">
        <v>7716</v>
      </c>
      <c r="G6655" s="120" t="s">
        <v>7565</v>
      </c>
      <c r="H6655" s="120" t="s">
        <v>29</v>
      </c>
      <c r="I6655" s="121" t="s">
        <v>30</v>
      </c>
      <c r="J6655" s="121" t="s">
        <v>7142</v>
      </c>
      <c r="K6655" s="120" t="s">
        <v>65</v>
      </c>
      <c r="L6655" s="131" t="s">
        <v>32</v>
      </c>
      <c r="M6655" s="120" t="s">
        <v>4990</v>
      </c>
      <c r="N6655" s="131">
        <v>44299</v>
      </c>
      <c r="O6655" s="131">
        <v>44602</v>
      </c>
      <c r="P6655" s="124">
        <f t="shared" si="301"/>
        <v>2</v>
      </c>
    </row>
    <row r="6656" spans="1:20" ht="27.6">
      <c r="A6656" s="116">
        <v>6656</v>
      </c>
      <c r="B6656" s="129">
        <v>44270</v>
      </c>
      <c r="C6656" s="118">
        <f t="shared" si="300"/>
        <v>3</v>
      </c>
      <c r="D6656" s="120" t="s">
        <v>252</v>
      </c>
      <c r="E6656" s="142" t="s">
        <v>14854</v>
      </c>
      <c r="F6656" s="211" t="s">
        <v>14855</v>
      </c>
      <c r="G6656" s="142" t="s">
        <v>14856</v>
      </c>
      <c r="H6656" s="142" t="s">
        <v>29</v>
      </c>
      <c r="I6656" s="142" t="s">
        <v>30</v>
      </c>
      <c r="J6656" s="142" t="s">
        <v>12087</v>
      </c>
      <c r="K6656" s="120" t="s">
        <v>65</v>
      </c>
      <c r="L6656" s="131" t="s">
        <v>32</v>
      </c>
      <c r="M6656" s="142" t="s">
        <v>466</v>
      </c>
      <c r="P6656" s="124">
        <f t="shared" si="301"/>
        <v>0</v>
      </c>
    </row>
    <row r="6657" spans="1:25">
      <c r="A6657" s="116">
        <v>6657</v>
      </c>
      <c r="B6657" s="129">
        <v>44270</v>
      </c>
      <c r="C6657" s="118">
        <f t="shared" si="300"/>
        <v>3</v>
      </c>
      <c r="D6657" s="120" t="s">
        <v>252</v>
      </c>
      <c r="E6657" s="142" t="s">
        <v>14857</v>
      </c>
      <c r="F6657" s="211" t="s">
        <v>547</v>
      </c>
      <c r="G6657" s="142" t="s">
        <v>14858</v>
      </c>
      <c r="H6657" s="142" t="s">
        <v>29</v>
      </c>
      <c r="I6657" s="142" t="s">
        <v>30</v>
      </c>
      <c r="J6657" s="142" t="s">
        <v>485</v>
      </c>
      <c r="K6657" s="120" t="s">
        <v>65</v>
      </c>
      <c r="L6657" s="131" t="s">
        <v>32</v>
      </c>
      <c r="M6657" s="142" t="s">
        <v>466</v>
      </c>
      <c r="P6657" s="124">
        <f t="shared" si="301"/>
        <v>0</v>
      </c>
    </row>
    <row r="6658" spans="1:25" ht="27.6">
      <c r="A6658" s="116">
        <v>6658</v>
      </c>
      <c r="B6658" s="129">
        <v>44270</v>
      </c>
      <c r="C6658" s="118">
        <f t="shared" si="300"/>
        <v>3</v>
      </c>
      <c r="D6658" s="120" t="s">
        <v>252</v>
      </c>
      <c r="E6658" s="142" t="s">
        <v>14859</v>
      </c>
      <c r="F6658" s="211" t="s">
        <v>14860</v>
      </c>
      <c r="G6658" s="142"/>
      <c r="H6658" s="142" t="s">
        <v>29</v>
      </c>
      <c r="I6658" s="121" t="s">
        <v>30</v>
      </c>
      <c r="J6658" s="142" t="s">
        <v>7135</v>
      </c>
      <c r="K6658" s="120" t="s">
        <v>65</v>
      </c>
      <c r="L6658" s="131" t="s">
        <v>32</v>
      </c>
      <c r="M6658" s="142" t="s">
        <v>466</v>
      </c>
      <c r="P6658" s="124">
        <f t="shared" si="301"/>
        <v>0</v>
      </c>
    </row>
    <row r="6659" spans="1:25" ht="27.6">
      <c r="A6659" s="116">
        <v>6659</v>
      </c>
      <c r="B6659" s="129">
        <v>44270</v>
      </c>
      <c r="C6659" s="118">
        <f t="shared" si="300"/>
        <v>3</v>
      </c>
      <c r="D6659" s="119" t="s">
        <v>25</v>
      </c>
      <c r="E6659" s="120" t="s">
        <v>14861</v>
      </c>
      <c r="F6659" s="211" t="s">
        <v>14862</v>
      </c>
      <c r="G6659" s="119" t="s">
        <v>1033</v>
      </c>
      <c r="H6659" s="119" t="s">
        <v>29</v>
      </c>
      <c r="I6659" s="121" t="s">
        <v>30</v>
      </c>
      <c r="J6659" s="121" t="s">
        <v>7142</v>
      </c>
      <c r="K6659" s="120" t="s">
        <v>65</v>
      </c>
      <c r="L6659" s="131" t="s">
        <v>32</v>
      </c>
      <c r="M6659" s="120" t="s">
        <v>78</v>
      </c>
      <c r="P6659" s="124">
        <f t="shared" si="301"/>
        <v>0</v>
      </c>
    </row>
    <row r="6660" spans="1:25" ht="27.6">
      <c r="A6660" s="116">
        <v>6660</v>
      </c>
      <c r="B6660" s="129">
        <v>44270</v>
      </c>
      <c r="C6660" s="118">
        <f t="shared" si="300"/>
        <v>3</v>
      </c>
      <c r="D6660" s="119" t="s">
        <v>25</v>
      </c>
      <c r="E6660" s="120" t="s">
        <v>14863</v>
      </c>
      <c r="F6660" s="211" t="s">
        <v>14864</v>
      </c>
      <c r="G6660" s="119" t="s">
        <v>1033</v>
      </c>
      <c r="H6660" s="119" t="s">
        <v>29</v>
      </c>
      <c r="I6660" s="121" t="s">
        <v>30</v>
      </c>
      <c r="J6660" s="121" t="s">
        <v>7142</v>
      </c>
      <c r="K6660" s="120" t="s">
        <v>65</v>
      </c>
      <c r="L6660" s="131" t="s">
        <v>32</v>
      </c>
      <c r="M6660" s="120" t="s">
        <v>78</v>
      </c>
      <c r="P6660" s="124">
        <f t="shared" si="301"/>
        <v>0</v>
      </c>
    </row>
    <row r="6661" spans="1:25" ht="14.4">
      <c r="A6661" s="116">
        <v>6661</v>
      </c>
      <c r="B6661" s="129">
        <v>44270</v>
      </c>
      <c r="C6661" s="118">
        <f t="shared" si="300"/>
        <v>3</v>
      </c>
      <c r="D6661" s="119" t="s">
        <v>25</v>
      </c>
      <c r="E6661" t="s">
        <v>14865</v>
      </c>
      <c r="F6661" s="211" t="s">
        <v>14810</v>
      </c>
      <c r="G6661" s="119" t="s">
        <v>1033</v>
      </c>
      <c r="H6661" s="121" t="s">
        <v>29</v>
      </c>
      <c r="I6661" s="121" t="s">
        <v>30</v>
      </c>
      <c r="J6661" s="121" t="s">
        <v>9820</v>
      </c>
      <c r="K6661" s="120" t="s">
        <v>65</v>
      </c>
      <c r="L6661" s="131" t="s">
        <v>32</v>
      </c>
      <c r="M6661" s="120" t="s">
        <v>78</v>
      </c>
      <c r="P6661" s="124">
        <f t="shared" si="301"/>
        <v>0</v>
      </c>
    </row>
    <row r="6662" spans="1:25" ht="27.6">
      <c r="A6662" s="116">
        <v>6662</v>
      </c>
      <c r="B6662" s="129">
        <v>44470</v>
      </c>
      <c r="D6662" s="120" t="s">
        <v>580</v>
      </c>
      <c r="E6662" s="120" t="s">
        <v>14866</v>
      </c>
      <c r="F6662" s="212" t="s">
        <v>14867</v>
      </c>
      <c r="G6662" s="119" t="s">
        <v>14868</v>
      </c>
      <c r="H6662" s="121" t="s">
        <v>41</v>
      </c>
      <c r="I6662" s="121" t="s">
        <v>30</v>
      </c>
      <c r="J6662" s="121" t="s">
        <v>1540</v>
      </c>
      <c r="K6662" s="121" t="s">
        <v>584</v>
      </c>
      <c r="L6662" s="157" t="s">
        <v>32</v>
      </c>
      <c r="M6662" s="120" t="s">
        <v>33</v>
      </c>
      <c r="N6662" s="131">
        <v>44470</v>
      </c>
      <c r="O6662" s="131">
        <v>44620</v>
      </c>
      <c r="Q6662" s="118">
        <v>5</v>
      </c>
    </row>
    <row r="6663" spans="1:25">
      <c r="A6663" s="116">
        <v>6663</v>
      </c>
      <c r="B6663" s="129">
        <v>44270</v>
      </c>
      <c r="C6663" s="118">
        <f t="shared" ref="C6663:C6699" si="302">IF(B6663&lt;&gt;0,MONTH(B6663),0)</f>
        <v>3</v>
      </c>
      <c r="D6663" s="120" t="s">
        <v>252</v>
      </c>
      <c r="E6663" s="142" t="s">
        <v>14869</v>
      </c>
      <c r="F6663" s="211" t="s">
        <v>14870</v>
      </c>
      <c r="G6663" s="183" t="s">
        <v>2948</v>
      </c>
      <c r="H6663" s="142" t="s">
        <v>29</v>
      </c>
      <c r="I6663" s="121" t="s">
        <v>42</v>
      </c>
      <c r="J6663" s="121" t="s">
        <v>72</v>
      </c>
      <c r="K6663" s="120" t="s">
        <v>65</v>
      </c>
      <c r="L6663" s="131" t="s">
        <v>32</v>
      </c>
      <c r="M6663" s="142" t="s">
        <v>78</v>
      </c>
      <c r="P6663" s="124">
        <f t="shared" ref="P6663:P6678" si="303">IF(O6663&lt;&gt;0,MONTH(O6663),0)</f>
        <v>0</v>
      </c>
    </row>
    <row r="6664" spans="1:25">
      <c r="A6664" s="116">
        <v>6664</v>
      </c>
      <c r="B6664" s="129">
        <v>44270</v>
      </c>
      <c r="C6664" s="118">
        <f t="shared" si="302"/>
        <v>3</v>
      </c>
      <c r="D6664" s="120" t="s">
        <v>25</v>
      </c>
      <c r="E6664" s="120" t="s">
        <v>14871</v>
      </c>
      <c r="F6664" s="211" t="s">
        <v>429</v>
      </c>
      <c r="G6664" s="119" t="s">
        <v>14872</v>
      </c>
      <c r="H6664" s="121" t="s">
        <v>29</v>
      </c>
      <c r="I6664" s="121" t="s">
        <v>42</v>
      </c>
      <c r="J6664" s="121" t="s">
        <v>2268</v>
      </c>
      <c r="K6664" s="120" t="s">
        <v>65</v>
      </c>
      <c r="L6664" s="131" t="s">
        <v>32</v>
      </c>
      <c r="M6664" s="120" t="s">
        <v>33</v>
      </c>
      <c r="N6664" s="131">
        <v>44277</v>
      </c>
      <c r="O6664" s="131">
        <v>44302</v>
      </c>
      <c r="P6664" s="124">
        <f t="shared" si="303"/>
        <v>4</v>
      </c>
      <c r="S6664" s="120" t="s">
        <v>55</v>
      </c>
      <c r="Y6664" s="116" t="s">
        <v>162</v>
      </c>
    </row>
    <row r="6665" spans="1:25">
      <c r="A6665" s="116">
        <v>6665</v>
      </c>
      <c r="B6665" s="129">
        <v>44270</v>
      </c>
      <c r="C6665" s="118">
        <f t="shared" si="302"/>
        <v>3</v>
      </c>
      <c r="D6665" s="120" t="s">
        <v>252</v>
      </c>
      <c r="E6665" s="142" t="s">
        <v>14873</v>
      </c>
      <c r="F6665" s="211" t="s">
        <v>473</v>
      </c>
      <c r="G6665" s="183" t="s">
        <v>2948</v>
      </c>
      <c r="H6665" s="142" t="s">
        <v>29</v>
      </c>
      <c r="I6665" s="121" t="s">
        <v>42</v>
      </c>
      <c r="J6665" s="121" t="s">
        <v>72</v>
      </c>
      <c r="K6665" s="120" t="s">
        <v>65</v>
      </c>
      <c r="L6665" s="131" t="s">
        <v>32</v>
      </c>
      <c r="M6665" s="142" t="s">
        <v>78</v>
      </c>
      <c r="P6665" s="124">
        <f t="shared" si="303"/>
        <v>0</v>
      </c>
    </row>
    <row r="6666" spans="1:25">
      <c r="A6666" s="116">
        <v>6666</v>
      </c>
      <c r="B6666" s="129">
        <v>44270</v>
      </c>
      <c r="C6666" s="118">
        <f t="shared" si="302"/>
        <v>3</v>
      </c>
      <c r="D6666" s="120" t="s">
        <v>252</v>
      </c>
      <c r="E6666" s="142" t="s">
        <v>14874</v>
      </c>
      <c r="F6666" s="211" t="s">
        <v>14875</v>
      </c>
      <c r="G6666" s="183" t="s">
        <v>3482</v>
      </c>
      <c r="H6666" s="142" t="s">
        <v>29</v>
      </c>
      <c r="I6666" s="121" t="s">
        <v>42</v>
      </c>
      <c r="J6666" s="121" t="s">
        <v>72</v>
      </c>
      <c r="K6666" s="120" t="s">
        <v>65</v>
      </c>
      <c r="L6666" s="131" t="s">
        <v>32</v>
      </c>
      <c r="M6666" s="142" t="s">
        <v>78</v>
      </c>
      <c r="P6666" s="124">
        <f t="shared" si="303"/>
        <v>0</v>
      </c>
    </row>
    <row r="6667" spans="1:25">
      <c r="A6667" s="116">
        <v>6667</v>
      </c>
      <c r="B6667" s="129">
        <v>44270</v>
      </c>
      <c r="C6667" s="118">
        <f t="shared" si="302"/>
        <v>3</v>
      </c>
      <c r="D6667" s="120" t="s">
        <v>252</v>
      </c>
      <c r="E6667" s="142" t="s">
        <v>14876</v>
      </c>
      <c r="F6667" s="211" t="s">
        <v>14877</v>
      </c>
      <c r="G6667" s="183" t="s">
        <v>5073</v>
      </c>
      <c r="H6667" s="142" t="s">
        <v>29</v>
      </c>
      <c r="I6667" s="142" t="s">
        <v>42</v>
      </c>
      <c r="J6667" s="142" t="s">
        <v>49</v>
      </c>
      <c r="K6667" s="120" t="s">
        <v>65</v>
      </c>
      <c r="L6667" s="131" t="s">
        <v>32</v>
      </c>
      <c r="M6667" s="142" t="s">
        <v>78</v>
      </c>
      <c r="P6667" s="124">
        <f t="shared" si="303"/>
        <v>0</v>
      </c>
    </row>
    <row r="6668" spans="1:25" ht="12.75" customHeight="1">
      <c r="A6668" s="116">
        <v>6668</v>
      </c>
      <c r="B6668" s="129">
        <v>44270</v>
      </c>
      <c r="C6668" s="118">
        <f t="shared" si="302"/>
        <v>3</v>
      </c>
      <c r="D6668" s="120" t="s">
        <v>252</v>
      </c>
      <c r="E6668" s="142" t="s">
        <v>14878</v>
      </c>
      <c r="F6668" s="211" t="s">
        <v>14879</v>
      </c>
      <c r="G6668" s="183" t="s">
        <v>14880</v>
      </c>
      <c r="H6668" s="142" t="s">
        <v>29</v>
      </c>
      <c r="I6668" s="121" t="s">
        <v>30</v>
      </c>
      <c r="J6668" s="121" t="s">
        <v>7087</v>
      </c>
      <c r="K6668" s="120" t="s">
        <v>65</v>
      </c>
      <c r="L6668" s="131" t="s">
        <v>32</v>
      </c>
      <c r="M6668" s="142" t="s">
        <v>78</v>
      </c>
      <c r="P6668" s="124">
        <f t="shared" si="303"/>
        <v>0</v>
      </c>
    </row>
    <row r="6669" spans="1:25">
      <c r="A6669" s="116">
        <v>6669</v>
      </c>
      <c r="B6669" s="129">
        <v>44270</v>
      </c>
      <c r="C6669" s="118">
        <f t="shared" si="302"/>
        <v>3</v>
      </c>
      <c r="D6669" s="120" t="s">
        <v>25</v>
      </c>
      <c r="E6669" s="120" t="s">
        <v>14881</v>
      </c>
      <c r="F6669" s="211" t="s">
        <v>14882</v>
      </c>
      <c r="G6669" s="119" t="s">
        <v>14883</v>
      </c>
      <c r="H6669" s="121" t="s">
        <v>29</v>
      </c>
      <c r="I6669" s="121" t="s">
        <v>30</v>
      </c>
      <c r="J6669" s="121" t="s">
        <v>5018</v>
      </c>
      <c r="K6669" s="120" t="s">
        <v>65</v>
      </c>
      <c r="L6669" s="131" t="s">
        <v>32</v>
      </c>
      <c r="M6669" s="120" t="s">
        <v>33</v>
      </c>
      <c r="N6669" s="131">
        <v>44266</v>
      </c>
      <c r="O6669" s="131">
        <v>44302</v>
      </c>
      <c r="P6669" s="124">
        <f t="shared" si="303"/>
        <v>4</v>
      </c>
      <c r="Y6669" s="126" t="s">
        <v>162</v>
      </c>
    </row>
    <row r="6670" spans="1:25">
      <c r="A6670" s="116">
        <v>6670</v>
      </c>
      <c r="B6670" s="129">
        <v>44270</v>
      </c>
      <c r="C6670" s="118">
        <f t="shared" si="302"/>
        <v>3</v>
      </c>
      <c r="D6670" s="120" t="s">
        <v>25</v>
      </c>
      <c r="E6670" s="120" t="s">
        <v>14884</v>
      </c>
      <c r="F6670" s="211" t="s">
        <v>14885</v>
      </c>
      <c r="G6670" s="119" t="s">
        <v>8007</v>
      </c>
      <c r="H6670" s="121" t="s">
        <v>41</v>
      </c>
      <c r="I6670" s="121" t="s">
        <v>30</v>
      </c>
      <c r="J6670" s="121" t="s">
        <v>5018</v>
      </c>
      <c r="K6670" s="120" t="s">
        <v>65</v>
      </c>
      <c r="L6670" s="131" t="s">
        <v>32</v>
      </c>
      <c r="M6670" s="120" t="s">
        <v>33</v>
      </c>
      <c r="N6670" s="131">
        <v>44280</v>
      </c>
      <c r="O6670" s="131">
        <v>44302</v>
      </c>
      <c r="P6670" s="124">
        <f t="shared" si="303"/>
        <v>4</v>
      </c>
      <c r="S6670" s="120" t="s">
        <v>55</v>
      </c>
      <c r="Y6670" s="116" t="s">
        <v>162</v>
      </c>
    </row>
    <row r="6671" spans="1:25" ht="12.75" customHeight="1">
      <c r="A6671" s="116">
        <v>6671</v>
      </c>
      <c r="B6671" s="129">
        <v>44270</v>
      </c>
      <c r="C6671" s="118">
        <f t="shared" si="302"/>
        <v>3</v>
      </c>
      <c r="D6671" s="120" t="s">
        <v>252</v>
      </c>
      <c r="E6671" s="142" t="s">
        <v>14886</v>
      </c>
      <c r="F6671" s="211" t="s">
        <v>14887</v>
      </c>
      <c r="G6671" s="183" t="s">
        <v>14888</v>
      </c>
      <c r="H6671" s="142" t="s">
        <v>29</v>
      </c>
      <c r="I6671" s="142" t="s">
        <v>30</v>
      </c>
      <c r="J6671" s="142" t="s">
        <v>9853</v>
      </c>
      <c r="K6671" s="120" t="s">
        <v>65</v>
      </c>
      <c r="L6671" s="131" t="s">
        <v>32</v>
      </c>
      <c r="M6671" s="142" t="s">
        <v>78</v>
      </c>
      <c r="P6671" s="124">
        <f t="shared" si="303"/>
        <v>0</v>
      </c>
    </row>
    <row r="6672" spans="1:25" ht="12.75" customHeight="1">
      <c r="A6672" s="116">
        <v>6672</v>
      </c>
      <c r="B6672" s="129">
        <v>44270</v>
      </c>
      <c r="C6672" s="118">
        <f t="shared" si="302"/>
        <v>3</v>
      </c>
      <c r="D6672" s="120" t="s">
        <v>252</v>
      </c>
      <c r="E6672" s="142" t="s">
        <v>14889</v>
      </c>
      <c r="F6672" s="211" t="s">
        <v>12869</v>
      </c>
      <c r="G6672" s="183" t="s">
        <v>14890</v>
      </c>
      <c r="H6672" s="142" t="s">
        <v>29</v>
      </c>
      <c r="I6672" s="119" t="s">
        <v>30</v>
      </c>
      <c r="J6672" s="142" t="s">
        <v>87</v>
      </c>
      <c r="K6672" s="120" t="s">
        <v>65</v>
      </c>
      <c r="L6672" s="131" t="s">
        <v>12611</v>
      </c>
      <c r="M6672" s="142" t="s">
        <v>78</v>
      </c>
      <c r="P6672" s="124">
        <f t="shared" si="303"/>
        <v>0</v>
      </c>
    </row>
    <row r="6673" spans="1:25">
      <c r="A6673" s="116">
        <v>6673</v>
      </c>
      <c r="B6673" s="129">
        <v>44270</v>
      </c>
      <c r="C6673" s="118">
        <f t="shared" si="302"/>
        <v>3</v>
      </c>
      <c r="D6673" s="120" t="s">
        <v>25</v>
      </c>
      <c r="E6673" s="120" t="s">
        <v>14891</v>
      </c>
      <c r="F6673" s="211" t="s">
        <v>14892</v>
      </c>
      <c r="G6673" s="119" t="s">
        <v>3748</v>
      </c>
      <c r="H6673" s="121" t="s">
        <v>29</v>
      </c>
      <c r="I6673" s="121" t="s">
        <v>30</v>
      </c>
      <c r="J6673" s="121" t="s">
        <v>5018</v>
      </c>
      <c r="K6673" s="120" t="s">
        <v>65</v>
      </c>
      <c r="L6673" s="131" t="s">
        <v>32</v>
      </c>
      <c r="M6673" s="120" t="s">
        <v>33</v>
      </c>
      <c r="N6673" s="131">
        <v>44271</v>
      </c>
      <c r="O6673" s="131">
        <v>44384</v>
      </c>
      <c r="P6673" s="124">
        <f t="shared" si="303"/>
        <v>7</v>
      </c>
      <c r="Y6673" s="116" t="s">
        <v>162</v>
      </c>
    </row>
    <row r="6674" spans="1:25" ht="12.75" customHeight="1">
      <c r="A6674" s="116">
        <v>6674</v>
      </c>
      <c r="B6674" s="129">
        <v>44270</v>
      </c>
      <c r="C6674" s="118">
        <f t="shared" si="302"/>
        <v>3</v>
      </c>
      <c r="D6674" s="120" t="s">
        <v>252</v>
      </c>
      <c r="E6674" s="142" t="s">
        <v>14893</v>
      </c>
      <c r="F6674" s="211" t="s">
        <v>14894</v>
      </c>
      <c r="G6674" s="183" t="s">
        <v>12142</v>
      </c>
      <c r="H6674" s="142" t="s">
        <v>29</v>
      </c>
      <c r="I6674" s="121" t="s">
        <v>30</v>
      </c>
      <c r="J6674" s="121" t="s">
        <v>7216</v>
      </c>
      <c r="K6674" s="120" t="s">
        <v>65</v>
      </c>
      <c r="L6674" s="131" t="s">
        <v>32</v>
      </c>
      <c r="M6674" s="142" t="s">
        <v>466</v>
      </c>
      <c r="P6674" s="124">
        <f t="shared" si="303"/>
        <v>0</v>
      </c>
    </row>
    <row r="6675" spans="1:25" ht="12.75" customHeight="1">
      <c r="A6675" s="116">
        <v>6675</v>
      </c>
      <c r="B6675" s="129">
        <v>44270</v>
      </c>
      <c r="C6675" s="118">
        <f t="shared" si="302"/>
        <v>3</v>
      </c>
      <c r="D6675" s="120" t="s">
        <v>252</v>
      </c>
      <c r="E6675" s="142" t="s">
        <v>14895</v>
      </c>
      <c r="F6675" s="211" t="s">
        <v>14896</v>
      </c>
      <c r="G6675" s="183" t="s">
        <v>12142</v>
      </c>
      <c r="H6675" s="142" t="s">
        <v>29</v>
      </c>
      <c r="I6675" s="121" t="s">
        <v>30</v>
      </c>
      <c r="J6675" s="121" t="s">
        <v>7216</v>
      </c>
      <c r="K6675" s="120" t="s">
        <v>65</v>
      </c>
      <c r="L6675" s="131" t="s">
        <v>32</v>
      </c>
      <c r="M6675" s="142" t="s">
        <v>466</v>
      </c>
      <c r="P6675" s="124">
        <f t="shared" si="303"/>
        <v>0</v>
      </c>
    </row>
    <row r="6676" spans="1:25" ht="12.75" customHeight="1">
      <c r="A6676" s="116">
        <v>6676</v>
      </c>
      <c r="B6676" s="129">
        <v>44270</v>
      </c>
      <c r="C6676" s="118">
        <f t="shared" si="302"/>
        <v>3</v>
      </c>
      <c r="D6676" s="120" t="s">
        <v>252</v>
      </c>
      <c r="E6676" s="142" t="s">
        <v>14897</v>
      </c>
      <c r="F6676" s="211" t="s">
        <v>153</v>
      </c>
      <c r="G6676" s="183" t="s">
        <v>12142</v>
      </c>
      <c r="H6676" s="142" t="s">
        <v>29</v>
      </c>
      <c r="I6676" s="121" t="s">
        <v>30</v>
      </c>
      <c r="J6676" s="121" t="s">
        <v>7216</v>
      </c>
      <c r="K6676" s="120" t="s">
        <v>65</v>
      </c>
      <c r="L6676" s="131" t="s">
        <v>32</v>
      </c>
      <c r="M6676" s="142" t="s">
        <v>466</v>
      </c>
      <c r="P6676" s="124">
        <f t="shared" si="303"/>
        <v>0</v>
      </c>
    </row>
    <row r="6677" spans="1:25">
      <c r="A6677" s="116">
        <v>6677</v>
      </c>
      <c r="B6677" s="129">
        <v>44270</v>
      </c>
      <c r="C6677" s="118">
        <f t="shared" si="302"/>
        <v>3</v>
      </c>
      <c r="D6677" s="119" t="s">
        <v>25</v>
      </c>
      <c r="E6677" s="120" t="s">
        <v>14898</v>
      </c>
      <c r="F6677" s="211" t="s">
        <v>14899</v>
      </c>
      <c r="G6677" s="119" t="s">
        <v>10019</v>
      </c>
      <c r="H6677" s="121" t="s">
        <v>29</v>
      </c>
      <c r="I6677" s="119" t="s">
        <v>30</v>
      </c>
      <c r="J6677" s="121" t="s">
        <v>529</v>
      </c>
      <c r="K6677" s="120" t="s">
        <v>65</v>
      </c>
      <c r="L6677" s="131" t="s">
        <v>32</v>
      </c>
      <c r="M6677" s="120" t="s">
        <v>78</v>
      </c>
      <c r="P6677" s="124">
        <f t="shared" si="303"/>
        <v>0</v>
      </c>
    </row>
    <row r="6678" spans="1:25">
      <c r="A6678" s="116">
        <v>6678</v>
      </c>
      <c r="B6678" s="129">
        <v>44270</v>
      </c>
      <c r="C6678" s="118">
        <f t="shared" si="302"/>
        <v>3</v>
      </c>
      <c r="D6678" s="120" t="s">
        <v>25</v>
      </c>
      <c r="E6678" s="120" t="s">
        <v>14900</v>
      </c>
      <c r="F6678" s="211" t="s">
        <v>14901</v>
      </c>
      <c r="G6678" s="119" t="s">
        <v>14902</v>
      </c>
      <c r="H6678" s="121" t="s">
        <v>29</v>
      </c>
      <c r="I6678" s="121" t="s">
        <v>30</v>
      </c>
      <c r="J6678" s="121" t="s">
        <v>1540</v>
      </c>
      <c r="K6678" s="120" t="s">
        <v>65</v>
      </c>
      <c r="L6678" s="131" t="s">
        <v>32</v>
      </c>
      <c r="M6678" s="120" t="s">
        <v>33</v>
      </c>
      <c r="N6678" s="131">
        <v>44417</v>
      </c>
      <c r="O6678" s="131">
        <v>44508</v>
      </c>
      <c r="P6678" s="124">
        <f t="shared" si="303"/>
        <v>11</v>
      </c>
      <c r="R6678" s="118">
        <f ca="1">TODAY()-N6678</f>
        <v>261</v>
      </c>
    </row>
    <row r="6679" spans="1:25">
      <c r="A6679" s="116">
        <v>6679</v>
      </c>
      <c r="B6679" s="129">
        <v>44501</v>
      </c>
      <c r="C6679" s="118">
        <f t="shared" si="302"/>
        <v>11</v>
      </c>
      <c r="D6679" s="120" t="s">
        <v>25</v>
      </c>
      <c r="E6679" s="120" t="s">
        <v>14903</v>
      </c>
      <c r="F6679" s="212" t="s">
        <v>2854</v>
      </c>
      <c r="G6679" s="119" t="s">
        <v>14904</v>
      </c>
      <c r="H6679" s="121" t="s">
        <v>41</v>
      </c>
      <c r="I6679" s="121" t="s">
        <v>30</v>
      </c>
      <c r="J6679" s="121" t="s">
        <v>5018</v>
      </c>
      <c r="K6679" s="121" t="s">
        <v>65</v>
      </c>
      <c r="L6679" s="131" t="s">
        <v>32</v>
      </c>
      <c r="M6679" s="120" t="s">
        <v>33</v>
      </c>
      <c r="N6679" s="131">
        <v>44503</v>
      </c>
      <c r="O6679" s="131">
        <v>44532</v>
      </c>
    </row>
    <row r="6680" spans="1:25">
      <c r="A6680" s="116">
        <v>6680</v>
      </c>
      <c r="B6680" s="129">
        <v>44270</v>
      </c>
      <c r="C6680" s="118">
        <f t="shared" si="302"/>
        <v>3</v>
      </c>
      <c r="D6680" s="120" t="s">
        <v>252</v>
      </c>
      <c r="E6680" s="120" t="s">
        <v>14905</v>
      </c>
      <c r="F6680" s="211" t="s">
        <v>1462</v>
      </c>
      <c r="G6680" s="119" t="s">
        <v>220</v>
      </c>
      <c r="H6680" s="121" t="s">
        <v>53</v>
      </c>
      <c r="I6680" s="121" t="s">
        <v>42</v>
      </c>
      <c r="J6680" s="121" t="s">
        <v>72</v>
      </c>
      <c r="K6680" s="120" t="s">
        <v>65</v>
      </c>
      <c r="L6680" s="131" t="s">
        <v>32</v>
      </c>
      <c r="M6680" s="120" t="s">
        <v>466</v>
      </c>
      <c r="P6680" s="124">
        <f t="shared" ref="P6680:P6699" si="304">IF(O6680&lt;&gt;0,MONTH(O6680),0)</f>
        <v>0</v>
      </c>
    </row>
    <row r="6681" spans="1:25">
      <c r="A6681" s="116">
        <v>6681</v>
      </c>
      <c r="B6681" s="129">
        <v>44270</v>
      </c>
      <c r="C6681" s="118">
        <f t="shared" si="302"/>
        <v>3</v>
      </c>
      <c r="D6681" s="120" t="s">
        <v>252</v>
      </c>
      <c r="E6681" s="120" t="s">
        <v>14906</v>
      </c>
      <c r="F6681" s="211" t="s">
        <v>14907</v>
      </c>
      <c r="G6681" s="119" t="s">
        <v>220</v>
      </c>
      <c r="H6681" s="121" t="s">
        <v>53</v>
      </c>
      <c r="I6681" s="121" t="s">
        <v>42</v>
      </c>
      <c r="J6681" s="121" t="s">
        <v>14908</v>
      </c>
      <c r="K6681" s="120" t="s">
        <v>65</v>
      </c>
      <c r="L6681" s="131" t="s">
        <v>32</v>
      </c>
      <c r="M6681" s="120" t="s">
        <v>466</v>
      </c>
      <c r="P6681" s="124">
        <f t="shared" si="304"/>
        <v>0</v>
      </c>
    </row>
    <row r="6682" spans="1:25" ht="27.6">
      <c r="A6682" s="116">
        <v>6682</v>
      </c>
      <c r="B6682" s="129">
        <v>44270</v>
      </c>
      <c r="C6682" s="118">
        <f t="shared" si="302"/>
        <v>3</v>
      </c>
      <c r="D6682" s="120" t="s">
        <v>252</v>
      </c>
      <c r="E6682" s="120" t="s">
        <v>14909</v>
      </c>
      <c r="F6682" s="211" t="s">
        <v>14910</v>
      </c>
      <c r="G6682" s="119" t="s">
        <v>220</v>
      </c>
      <c r="H6682" s="121" t="s">
        <v>53</v>
      </c>
      <c r="I6682" s="121" t="s">
        <v>30</v>
      </c>
      <c r="J6682" s="121" t="s">
        <v>6396</v>
      </c>
      <c r="K6682" s="120" t="s">
        <v>65</v>
      </c>
      <c r="L6682" s="131" t="s">
        <v>32</v>
      </c>
      <c r="M6682" s="120" t="s">
        <v>78</v>
      </c>
      <c r="P6682" s="124">
        <f t="shared" si="304"/>
        <v>0</v>
      </c>
    </row>
    <row r="6683" spans="1:25" ht="27.6">
      <c r="A6683" s="116">
        <v>6683</v>
      </c>
      <c r="B6683" s="129">
        <v>44270</v>
      </c>
      <c r="C6683" s="118">
        <f t="shared" si="302"/>
        <v>3</v>
      </c>
      <c r="D6683" s="120" t="s">
        <v>252</v>
      </c>
      <c r="E6683" s="120" t="s">
        <v>14911</v>
      </c>
      <c r="F6683" s="211" t="s">
        <v>14912</v>
      </c>
      <c r="G6683" s="120" t="s">
        <v>4956</v>
      </c>
      <c r="H6683" s="121" t="s">
        <v>53</v>
      </c>
      <c r="I6683" s="121" t="s">
        <v>30</v>
      </c>
      <c r="J6683" s="121" t="s">
        <v>7280</v>
      </c>
      <c r="K6683" s="120" t="s">
        <v>65</v>
      </c>
      <c r="L6683" s="131" t="s">
        <v>32</v>
      </c>
      <c r="M6683" s="120" t="s">
        <v>33</v>
      </c>
      <c r="N6683" s="131">
        <v>44267</v>
      </c>
      <c r="O6683" s="131">
        <v>44602</v>
      </c>
      <c r="P6683" s="124">
        <f t="shared" si="304"/>
        <v>2</v>
      </c>
    </row>
    <row r="6684" spans="1:25">
      <c r="A6684" s="116">
        <v>6684</v>
      </c>
      <c r="B6684" s="129">
        <v>44270</v>
      </c>
      <c r="C6684" s="118">
        <f t="shared" si="302"/>
        <v>3</v>
      </c>
      <c r="D6684" s="120" t="s">
        <v>252</v>
      </c>
      <c r="E6684" s="120" t="s">
        <v>14913</v>
      </c>
      <c r="F6684" s="211" t="s">
        <v>14914</v>
      </c>
      <c r="G6684" s="120" t="s">
        <v>4956</v>
      </c>
      <c r="H6684" s="121" t="s">
        <v>53</v>
      </c>
      <c r="I6684" s="121" t="s">
        <v>30</v>
      </c>
      <c r="J6684" s="121" t="s">
        <v>3886</v>
      </c>
      <c r="K6684" s="120" t="s">
        <v>65</v>
      </c>
      <c r="L6684" s="131" t="s">
        <v>32</v>
      </c>
      <c r="M6684" s="120" t="s">
        <v>466</v>
      </c>
      <c r="P6684" s="124">
        <f t="shared" si="304"/>
        <v>0</v>
      </c>
    </row>
    <row r="6685" spans="1:25">
      <c r="A6685" s="116">
        <v>6685</v>
      </c>
      <c r="B6685" s="129">
        <v>44270</v>
      </c>
      <c r="C6685" s="118">
        <f t="shared" si="302"/>
        <v>3</v>
      </c>
      <c r="D6685" s="120" t="s">
        <v>252</v>
      </c>
      <c r="E6685" s="120" t="s">
        <v>14915</v>
      </c>
      <c r="F6685" s="211" t="s">
        <v>14916</v>
      </c>
      <c r="G6685" s="120" t="s">
        <v>4956</v>
      </c>
      <c r="H6685" s="121" t="s">
        <v>53</v>
      </c>
      <c r="I6685" s="121" t="s">
        <v>42</v>
      </c>
      <c r="J6685" s="121" t="s">
        <v>2268</v>
      </c>
      <c r="K6685" s="120" t="s">
        <v>65</v>
      </c>
      <c r="L6685" s="131" t="s">
        <v>32</v>
      </c>
      <c r="M6685" s="120" t="s">
        <v>466</v>
      </c>
      <c r="P6685" s="124">
        <f t="shared" si="304"/>
        <v>0</v>
      </c>
    </row>
    <row r="6686" spans="1:25" ht="27.6">
      <c r="A6686" s="116">
        <v>6686</v>
      </c>
      <c r="B6686" s="129">
        <v>44270</v>
      </c>
      <c r="C6686" s="118">
        <f t="shared" si="302"/>
        <v>3</v>
      </c>
      <c r="D6686" s="120" t="s">
        <v>252</v>
      </c>
      <c r="E6686" s="120" t="s">
        <v>14917</v>
      </c>
      <c r="F6686" s="211" t="s">
        <v>14918</v>
      </c>
      <c r="G6686" s="120" t="s">
        <v>4956</v>
      </c>
      <c r="H6686" s="121" t="s">
        <v>53</v>
      </c>
      <c r="I6686" s="119" t="s">
        <v>30</v>
      </c>
      <c r="J6686" s="121" t="s">
        <v>87</v>
      </c>
      <c r="K6686" s="120" t="s">
        <v>65</v>
      </c>
      <c r="L6686" s="131" t="s">
        <v>32</v>
      </c>
      <c r="M6686" s="120" t="s">
        <v>466</v>
      </c>
      <c r="P6686" s="124">
        <f t="shared" si="304"/>
        <v>0</v>
      </c>
    </row>
    <row r="6687" spans="1:25">
      <c r="A6687" s="116">
        <v>6687</v>
      </c>
      <c r="B6687" s="129">
        <v>44270</v>
      </c>
      <c r="C6687" s="118">
        <f t="shared" si="302"/>
        <v>3</v>
      </c>
      <c r="D6687" s="120" t="s">
        <v>252</v>
      </c>
      <c r="E6687" s="120" t="s">
        <v>14919</v>
      </c>
      <c r="F6687" s="211" t="s">
        <v>14920</v>
      </c>
      <c r="G6687" s="120" t="s">
        <v>4956</v>
      </c>
      <c r="H6687" s="121" t="s">
        <v>53</v>
      </c>
      <c r="I6687" s="121" t="s">
        <v>42</v>
      </c>
      <c r="J6687" s="121" t="s">
        <v>72</v>
      </c>
      <c r="K6687" s="120" t="s">
        <v>65</v>
      </c>
      <c r="L6687" s="131" t="s">
        <v>32</v>
      </c>
      <c r="M6687" s="120" t="s">
        <v>33</v>
      </c>
      <c r="N6687" s="131">
        <v>44267</v>
      </c>
      <c r="O6687" s="131">
        <v>44602</v>
      </c>
      <c r="P6687" s="124">
        <f t="shared" si="304"/>
        <v>2</v>
      </c>
    </row>
    <row r="6688" spans="1:25">
      <c r="A6688" s="116">
        <v>6688</v>
      </c>
      <c r="B6688" s="129">
        <v>44270</v>
      </c>
      <c r="C6688" s="118">
        <f t="shared" si="302"/>
        <v>3</v>
      </c>
      <c r="D6688" s="120" t="s">
        <v>252</v>
      </c>
      <c r="E6688" s="120" t="s">
        <v>14921</v>
      </c>
      <c r="F6688" s="211" t="s">
        <v>14922</v>
      </c>
      <c r="G6688" s="120" t="s">
        <v>4956</v>
      </c>
      <c r="H6688" s="121" t="s">
        <v>53</v>
      </c>
      <c r="I6688" s="119" t="s">
        <v>30</v>
      </c>
      <c r="J6688" s="121" t="s">
        <v>435</v>
      </c>
      <c r="K6688" s="120" t="s">
        <v>65</v>
      </c>
      <c r="L6688" s="131" t="s">
        <v>32</v>
      </c>
      <c r="M6688" s="120" t="s">
        <v>466</v>
      </c>
      <c r="P6688" s="124">
        <f t="shared" si="304"/>
        <v>0</v>
      </c>
    </row>
    <row r="6689" spans="1:25" ht="27.6">
      <c r="A6689" s="116">
        <v>6689</v>
      </c>
      <c r="B6689" s="129">
        <v>44270</v>
      </c>
      <c r="C6689" s="118">
        <f t="shared" si="302"/>
        <v>3</v>
      </c>
      <c r="D6689" s="120" t="s">
        <v>252</v>
      </c>
      <c r="E6689" s="120" t="s">
        <v>14923</v>
      </c>
      <c r="F6689" s="211" t="s">
        <v>14924</v>
      </c>
      <c r="G6689" s="120" t="s">
        <v>4956</v>
      </c>
      <c r="H6689" s="121" t="s">
        <v>53</v>
      </c>
      <c r="I6689" s="119" t="s">
        <v>30</v>
      </c>
      <c r="J6689" s="121" t="s">
        <v>87</v>
      </c>
      <c r="K6689" s="120" t="s">
        <v>65</v>
      </c>
      <c r="L6689" s="131" t="s">
        <v>32</v>
      </c>
      <c r="M6689" s="120" t="s">
        <v>33</v>
      </c>
      <c r="N6689" s="131">
        <v>43381</v>
      </c>
      <c r="O6689" s="131">
        <v>44610</v>
      </c>
      <c r="P6689" s="124">
        <f t="shared" si="304"/>
        <v>2</v>
      </c>
    </row>
    <row r="6690" spans="1:25" ht="27.6">
      <c r="A6690" s="116">
        <v>6690</v>
      </c>
      <c r="B6690" s="129">
        <v>44270</v>
      </c>
      <c r="C6690" s="118">
        <f t="shared" si="302"/>
        <v>3</v>
      </c>
      <c r="D6690" s="120" t="s">
        <v>25</v>
      </c>
      <c r="E6690" s="120" t="s">
        <v>14925</v>
      </c>
      <c r="F6690" s="211" t="s">
        <v>14926</v>
      </c>
      <c r="G6690" s="119" t="s">
        <v>14927</v>
      </c>
      <c r="H6690" s="121" t="s">
        <v>29</v>
      </c>
      <c r="I6690" s="121" t="s">
        <v>30</v>
      </c>
      <c r="J6690" s="121" t="s">
        <v>7087</v>
      </c>
      <c r="K6690" s="120" t="s">
        <v>65</v>
      </c>
      <c r="L6690" s="131" t="s">
        <v>32</v>
      </c>
      <c r="M6690" s="120" t="s">
        <v>33</v>
      </c>
      <c r="O6690" s="131">
        <v>44273</v>
      </c>
      <c r="P6690" s="124">
        <f t="shared" si="304"/>
        <v>3</v>
      </c>
      <c r="R6690" s="125">
        <f ca="1">TODAY()-O6690</f>
        <v>405</v>
      </c>
      <c r="S6690" s="120" t="s">
        <v>92</v>
      </c>
      <c r="Y6690" s="116" t="s">
        <v>162</v>
      </c>
    </row>
    <row r="6691" spans="1:25" ht="12.75" customHeight="1">
      <c r="A6691" s="116">
        <v>6691</v>
      </c>
      <c r="B6691" s="129">
        <v>44270</v>
      </c>
      <c r="C6691" s="118">
        <f t="shared" si="302"/>
        <v>3</v>
      </c>
      <c r="D6691" s="120" t="s">
        <v>252</v>
      </c>
      <c r="E6691" s="142" t="s">
        <v>14928</v>
      </c>
      <c r="F6691" s="211" t="s">
        <v>14929</v>
      </c>
      <c r="G6691" s="183" t="s">
        <v>12142</v>
      </c>
      <c r="H6691" s="142" t="s">
        <v>29</v>
      </c>
      <c r="I6691" s="121" t="s">
        <v>30</v>
      </c>
      <c r="J6691" s="121" t="s">
        <v>5018</v>
      </c>
      <c r="K6691" s="120" t="s">
        <v>65</v>
      </c>
      <c r="L6691" s="131" t="s">
        <v>32</v>
      </c>
      <c r="M6691" s="142" t="s">
        <v>466</v>
      </c>
      <c r="P6691" s="124">
        <f t="shared" si="304"/>
        <v>0</v>
      </c>
    </row>
    <row r="6692" spans="1:25">
      <c r="A6692" s="116">
        <v>6692</v>
      </c>
      <c r="B6692" s="129">
        <v>44270</v>
      </c>
      <c r="C6692" s="118">
        <f t="shared" si="302"/>
        <v>3</v>
      </c>
      <c r="D6692" s="120" t="s">
        <v>25</v>
      </c>
      <c r="E6692" s="120" t="s">
        <v>14930</v>
      </c>
      <c r="F6692" s="211" t="s">
        <v>14931</v>
      </c>
      <c r="G6692" s="119" t="s">
        <v>14932</v>
      </c>
      <c r="H6692" s="121" t="s">
        <v>97</v>
      </c>
      <c r="I6692" s="119" t="s">
        <v>30</v>
      </c>
      <c r="J6692" s="121" t="s">
        <v>87</v>
      </c>
      <c r="K6692" s="120" t="s">
        <v>65</v>
      </c>
      <c r="L6692" s="131" t="s">
        <v>32</v>
      </c>
      <c r="M6692" s="120" t="s">
        <v>33</v>
      </c>
      <c r="N6692" s="131">
        <v>44271</v>
      </c>
      <c r="O6692" s="131">
        <v>44384</v>
      </c>
      <c r="P6692" s="124">
        <f t="shared" si="304"/>
        <v>7</v>
      </c>
      <c r="Y6692" s="116" t="s">
        <v>162</v>
      </c>
    </row>
    <row r="6693" spans="1:25" ht="12.75" customHeight="1">
      <c r="A6693" s="116">
        <v>6693</v>
      </c>
      <c r="B6693" s="129">
        <v>44270</v>
      </c>
      <c r="C6693" s="118">
        <f t="shared" si="302"/>
        <v>3</v>
      </c>
      <c r="D6693" s="120" t="s">
        <v>252</v>
      </c>
      <c r="E6693" s="142" t="s">
        <v>14933</v>
      </c>
      <c r="F6693" s="211" t="s">
        <v>473</v>
      </c>
      <c r="G6693" s="183" t="s">
        <v>6408</v>
      </c>
      <c r="H6693" s="142" t="s">
        <v>29</v>
      </c>
      <c r="I6693" s="119" t="s">
        <v>30</v>
      </c>
      <c r="J6693" s="142" t="s">
        <v>87</v>
      </c>
      <c r="K6693" s="120" t="s">
        <v>65</v>
      </c>
      <c r="L6693" s="131" t="s">
        <v>32</v>
      </c>
      <c r="M6693" s="142" t="s">
        <v>78</v>
      </c>
      <c r="P6693" s="124">
        <f t="shared" si="304"/>
        <v>0</v>
      </c>
    </row>
    <row r="6694" spans="1:25" ht="27.6">
      <c r="A6694" s="116">
        <v>6694</v>
      </c>
      <c r="B6694" s="129">
        <v>44270</v>
      </c>
      <c r="C6694" s="118">
        <f t="shared" si="302"/>
        <v>3</v>
      </c>
      <c r="D6694" s="120" t="s">
        <v>25</v>
      </c>
      <c r="E6694" s="120" t="s">
        <v>14934</v>
      </c>
      <c r="F6694" s="211" t="s">
        <v>14935</v>
      </c>
      <c r="G6694" s="119" t="s">
        <v>2394</v>
      </c>
      <c r="H6694" s="121" t="s">
        <v>29</v>
      </c>
      <c r="I6694" s="121" t="s">
        <v>30</v>
      </c>
      <c r="J6694" s="121" t="s">
        <v>7087</v>
      </c>
      <c r="K6694" s="120" t="s">
        <v>65</v>
      </c>
      <c r="L6694" s="131" t="s">
        <v>32</v>
      </c>
      <c r="M6694" s="120" t="s">
        <v>33</v>
      </c>
      <c r="O6694" s="131">
        <v>44433</v>
      </c>
      <c r="P6694" s="124">
        <f t="shared" si="304"/>
        <v>8</v>
      </c>
      <c r="S6694" s="120" t="s">
        <v>55</v>
      </c>
      <c r="Y6694" s="116" t="s">
        <v>162</v>
      </c>
    </row>
    <row r="6695" spans="1:25" ht="12.75" customHeight="1">
      <c r="A6695" s="116">
        <v>6695</v>
      </c>
      <c r="B6695" s="129">
        <v>44270</v>
      </c>
      <c r="C6695" s="118">
        <f t="shared" si="302"/>
        <v>3</v>
      </c>
      <c r="D6695" s="120" t="s">
        <v>252</v>
      </c>
      <c r="E6695" s="142" t="s">
        <v>14936</v>
      </c>
      <c r="F6695" s="211" t="s">
        <v>14937</v>
      </c>
      <c r="G6695" s="183" t="s">
        <v>6408</v>
      </c>
      <c r="H6695" s="142" t="s">
        <v>29</v>
      </c>
      <c r="I6695" s="121" t="s">
        <v>30</v>
      </c>
      <c r="J6695" s="121" t="s">
        <v>6396</v>
      </c>
      <c r="K6695" s="120" t="s">
        <v>65</v>
      </c>
      <c r="L6695" s="131" t="s">
        <v>32</v>
      </c>
      <c r="M6695" s="142" t="s">
        <v>78</v>
      </c>
      <c r="P6695" s="124">
        <f t="shared" si="304"/>
        <v>0</v>
      </c>
    </row>
    <row r="6696" spans="1:25" ht="27.6">
      <c r="A6696" s="116">
        <v>6696</v>
      </c>
      <c r="B6696" s="129">
        <v>44270</v>
      </c>
      <c r="C6696" s="118">
        <f t="shared" si="302"/>
        <v>3</v>
      </c>
      <c r="D6696" s="120" t="s">
        <v>252</v>
      </c>
      <c r="E6696" s="142" t="s">
        <v>14938</v>
      </c>
      <c r="F6696" s="211" t="s">
        <v>14939</v>
      </c>
      <c r="G6696" s="183" t="s">
        <v>14940</v>
      </c>
      <c r="H6696" s="142" t="s">
        <v>29</v>
      </c>
      <c r="I6696" s="121" t="s">
        <v>30</v>
      </c>
      <c r="J6696" s="142" t="s">
        <v>12996</v>
      </c>
      <c r="K6696" s="120" t="s">
        <v>65</v>
      </c>
      <c r="L6696" s="131" t="s">
        <v>32</v>
      </c>
      <c r="M6696" s="142" t="s">
        <v>466</v>
      </c>
      <c r="P6696" s="124">
        <f t="shared" si="304"/>
        <v>0</v>
      </c>
    </row>
    <row r="6697" spans="1:25" ht="12.75" customHeight="1">
      <c r="A6697" s="116">
        <v>6697</v>
      </c>
      <c r="B6697" s="129">
        <v>44270</v>
      </c>
      <c r="C6697" s="118">
        <f t="shared" si="302"/>
        <v>3</v>
      </c>
      <c r="D6697" s="120" t="s">
        <v>252</v>
      </c>
      <c r="E6697" s="142" t="s">
        <v>14941</v>
      </c>
      <c r="F6697" s="211" t="s">
        <v>14942</v>
      </c>
      <c r="G6697" s="183" t="s">
        <v>5362</v>
      </c>
      <c r="H6697" s="142" t="s">
        <v>29</v>
      </c>
      <c r="I6697" s="142" t="s">
        <v>42</v>
      </c>
      <c r="J6697" s="121" t="s">
        <v>199</v>
      </c>
      <c r="K6697" s="120" t="s">
        <v>65</v>
      </c>
      <c r="L6697" s="131" t="s">
        <v>32</v>
      </c>
      <c r="M6697" s="142" t="s">
        <v>466</v>
      </c>
      <c r="P6697" s="124">
        <f t="shared" si="304"/>
        <v>0</v>
      </c>
    </row>
    <row r="6698" spans="1:25" ht="12.75" customHeight="1">
      <c r="A6698" s="116">
        <v>6698</v>
      </c>
      <c r="B6698" s="129">
        <v>44270</v>
      </c>
      <c r="C6698" s="118">
        <f t="shared" si="302"/>
        <v>3</v>
      </c>
      <c r="D6698" s="120" t="s">
        <v>252</v>
      </c>
      <c r="E6698" s="142" t="s">
        <v>14943</v>
      </c>
      <c r="F6698" s="211" t="s">
        <v>14944</v>
      </c>
      <c r="G6698" s="142" t="s">
        <v>10790</v>
      </c>
      <c r="H6698" s="142" t="s">
        <v>29</v>
      </c>
      <c r="I6698" s="119" t="s">
        <v>30</v>
      </c>
      <c r="J6698" s="121" t="s">
        <v>31</v>
      </c>
      <c r="K6698" s="120" t="s">
        <v>65</v>
      </c>
      <c r="L6698" s="131" t="s">
        <v>32</v>
      </c>
      <c r="M6698" s="142" t="s">
        <v>466</v>
      </c>
      <c r="P6698" s="124">
        <f t="shared" si="304"/>
        <v>0</v>
      </c>
    </row>
    <row r="6699" spans="1:25" ht="12.75" customHeight="1">
      <c r="A6699" s="116">
        <v>6699</v>
      </c>
      <c r="B6699" s="129">
        <v>44270</v>
      </c>
      <c r="C6699" s="118">
        <f t="shared" si="302"/>
        <v>3</v>
      </c>
      <c r="D6699" s="120" t="s">
        <v>252</v>
      </c>
      <c r="E6699" s="142" t="s">
        <v>14945</v>
      </c>
      <c r="F6699" s="211" t="s">
        <v>14946</v>
      </c>
      <c r="G6699" s="142" t="s">
        <v>14947</v>
      </c>
      <c r="H6699" s="142" t="s">
        <v>29</v>
      </c>
      <c r="I6699" s="121" t="s">
        <v>30</v>
      </c>
      <c r="J6699" s="142" t="s">
        <v>7123</v>
      </c>
      <c r="K6699" s="120" t="s">
        <v>65</v>
      </c>
      <c r="L6699" s="131" t="s">
        <v>32</v>
      </c>
      <c r="M6699" s="142" t="s">
        <v>466</v>
      </c>
      <c r="P6699" s="124">
        <f t="shared" si="304"/>
        <v>0</v>
      </c>
    </row>
    <row r="6700" spans="1:25" ht="12.75" customHeight="1">
      <c r="A6700" s="116">
        <v>6700</v>
      </c>
      <c r="B6700" s="129">
        <v>44470</v>
      </c>
      <c r="D6700" s="120" t="s">
        <v>580</v>
      </c>
      <c r="E6700" s="120" t="s">
        <v>14948</v>
      </c>
      <c r="F6700" s="212" t="s">
        <v>488</v>
      </c>
      <c r="G6700" s="121" t="s">
        <v>14949</v>
      </c>
      <c r="H6700" s="121" t="s">
        <v>29</v>
      </c>
      <c r="I6700" s="121" t="s">
        <v>42</v>
      </c>
      <c r="J6700" s="121" t="s">
        <v>72</v>
      </c>
      <c r="K6700" s="121" t="s">
        <v>65</v>
      </c>
      <c r="L6700" s="131" t="s">
        <v>5152</v>
      </c>
      <c r="M6700" s="120" t="s">
        <v>78</v>
      </c>
    </row>
    <row r="6701" spans="1:25" ht="12.75" customHeight="1">
      <c r="A6701" s="116">
        <v>6701</v>
      </c>
      <c r="B6701" s="129">
        <v>44270</v>
      </c>
      <c r="C6701" s="118">
        <f t="shared" ref="C6701:C6732" si="305">IF(B6701&lt;&gt;0,MONTH(B6701),0)</f>
        <v>3</v>
      </c>
      <c r="D6701" s="120" t="s">
        <v>252</v>
      </c>
      <c r="E6701" s="142" t="s">
        <v>14950</v>
      </c>
      <c r="F6701" s="211" t="s">
        <v>11444</v>
      </c>
      <c r="G6701" s="142" t="s">
        <v>14951</v>
      </c>
      <c r="H6701" s="142" t="s">
        <v>29</v>
      </c>
      <c r="I6701" s="119" t="s">
        <v>30</v>
      </c>
      <c r="J6701" s="121" t="s">
        <v>77</v>
      </c>
      <c r="K6701" s="120" t="s">
        <v>65</v>
      </c>
      <c r="L6701" s="131" t="s">
        <v>32</v>
      </c>
      <c r="M6701" s="142" t="s">
        <v>466</v>
      </c>
      <c r="P6701" s="124">
        <f t="shared" ref="P6701:P6732" si="306">IF(O6701&lt;&gt;0,MONTH(O6701),0)</f>
        <v>0</v>
      </c>
    </row>
    <row r="6702" spans="1:25" ht="12.75" customHeight="1">
      <c r="A6702" s="116">
        <v>6702</v>
      </c>
      <c r="B6702" s="129">
        <v>44270</v>
      </c>
      <c r="C6702" s="118">
        <f t="shared" si="305"/>
        <v>3</v>
      </c>
      <c r="D6702" s="120" t="s">
        <v>252</v>
      </c>
      <c r="E6702" s="142" t="s">
        <v>14952</v>
      </c>
      <c r="F6702" s="211" t="s">
        <v>696</v>
      </c>
      <c r="G6702" s="142" t="s">
        <v>14953</v>
      </c>
      <c r="H6702" s="142" t="s">
        <v>29</v>
      </c>
      <c r="I6702" s="121" t="s">
        <v>30</v>
      </c>
      <c r="J6702" s="121" t="s">
        <v>5018</v>
      </c>
      <c r="K6702" s="120" t="s">
        <v>65</v>
      </c>
      <c r="L6702" s="131" t="s">
        <v>32</v>
      </c>
      <c r="M6702" s="142" t="s">
        <v>466</v>
      </c>
      <c r="P6702" s="124">
        <f t="shared" si="306"/>
        <v>0</v>
      </c>
    </row>
    <row r="6703" spans="1:25" ht="12.75" customHeight="1">
      <c r="A6703" s="116">
        <v>6703</v>
      </c>
      <c r="B6703" s="129">
        <v>44270</v>
      </c>
      <c r="C6703" s="118">
        <f t="shared" si="305"/>
        <v>3</v>
      </c>
      <c r="D6703" s="120" t="s">
        <v>252</v>
      </c>
      <c r="E6703" s="142" t="s">
        <v>14954</v>
      </c>
      <c r="F6703" s="211" t="s">
        <v>14955</v>
      </c>
      <c r="G6703" s="142" t="s">
        <v>14956</v>
      </c>
      <c r="H6703" s="142" t="s">
        <v>29</v>
      </c>
      <c r="I6703" s="142" t="s">
        <v>30</v>
      </c>
      <c r="J6703" s="142" t="s">
        <v>10013</v>
      </c>
      <c r="K6703" s="120" t="s">
        <v>65</v>
      </c>
      <c r="L6703" s="131" t="s">
        <v>32</v>
      </c>
      <c r="M6703" s="142" t="s">
        <v>466</v>
      </c>
      <c r="P6703" s="124">
        <f t="shared" si="306"/>
        <v>0</v>
      </c>
    </row>
    <row r="6704" spans="1:25" ht="12.75" customHeight="1">
      <c r="A6704" s="116">
        <v>6704</v>
      </c>
      <c r="B6704" s="129">
        <v>44270</v>
      </c>
      <c r="C6704" s="118">
        <f t="shared" si="305"/>
        <v>3</v>
      </c>
      <c r="D6704" s="120" t="s">
        <v>252</v>
      </c>
      <c r="E6704" s="142" t="s">
        <v>14957</v>
      </c>
      <c r="F6704" s="211" t="s">
        <v>2439</v>
      </c>
      <c r="G6704" s="142" t="s">
        <v>14958</v>
      </c>
      <c r="H6704" s="142" t="s">
        <v>29</v>
      </c>
      <c r="I6704" s="119" t="s">
        <v>30</v>
      </c>
      <c r="J6704" s="121" t="s">
        <v>77</v>
      </c>
      <c r="K6704" s="120" t="s">
        <v>65</v>
      </c>
      <c r="L6704" s="131" t="s">
        <v>32</v>
      </c>
      <c r="M6704" s="142" t="s">
        <v>466</v>
      </c>
      <c r="P6704" s="124">
        <f t="shared" si="306"/>
        <v>0</v>
      </c>
    </row>
    <row r="6705" spans="1:20" ht="12.75" customHeight="1">
      <c r="A6705" s="116">
        <v>6705</v>
      </c>
      <c r="B6705" s="129">
        <v>44270</v>
      </c>
      <c r="C6705" s="118">
        <f t="shared" si="305"/>
        <v>3</v>
      </c>
      <c r="D6705" s="120" t="s">
        <v>252</v>
      </c>
      <c r="E6705" s="142" t="s">
        <v>14959</v>
      </c>
      <c r="F6705" s="211" t="s">
        <v>14960</v>
      </c>
      <c r="G6705" s="142" t="s">
        <v>1126</v>
      </c>
      <c r="H6705" s="142" t="s">
        <v>29</v>
      </c>
      <c r="I6705" s="119" t="s">
        <v>42</v>
      </c>
      <c r="J6705" s="142" t="s">
        <v>319</v>
      </c>
      <c r="K6705" s="120" t="s">
        <v>65</v>
      </c>
      <c r="L6705" s="131" t="s">
        <v>32</v>
      </c>
      <c r="M6705" s="142" t="s">
        <v>466</v>
      </c>
      <c r="P6705" s="124">
        <f t="shared" si="306"/>
        <v>0</v>
      </c>
    </row>
    <row r="6706" spans="1:20" ht="12.75" customHeight="1">
      <c r="A6706" s="116">
        <v>6706</v>
      </c>
      <c r="B6706" s="129">
        <v>44270</v>
      </c>
      <c r="C6706" s="118">
        <f t="shared" si="305"/>
        <v>3</v>
      </c>
      <c r="D6706" s="120" t="s">
        <v>252</v>
      </c>
      <c r="E6706" s="142" t="s">
        <v>14961</v>
      </c>
      <c r="F6706" s="211" t="s">
        <v>3175</v>
      </c>
      <c r="G6706" s="142" t="s">
        <v>7096</v>
      </c>
      <c r="H6706" s="142" t="s">
        <v>29</v>
      </c>
      <c r="I6706" s="119" t="s">
        <v>30</v>
      </c>
      <c r="J6706" s="121" t="s">
        <v>77</v>
      </c>
      <c r="K6706" s="120" t="s">
        <v>65</v>
      </c>
      <c r="L6706" s="131" t="s">
        <v>32</v>
      </c>
      <c r="M6706" s="142" t="s">
        <v>466</v>
      </c>
      <c r="P6706" s="124">
        <f t="shared" si="306"/>
        <v>0</v>
      </c>
    </row>
    <row r="6707" spans="1:20">
      <c r="A6707" s="116">
        <v>6707</v>
      </c>
      <c r="B6707" s="129">
        <v>44270</v>
      </c>
      <c r="C6707" s="118">
        <f t="shared" si="305"/>
        <v>3</v>
      </c>
      <c r="D6707" s="120" t="s">
        <v>252</v>
      </c>
      <c r="E6707" s="116" t="s">
        <v>14962</v>
      </c>
      <c r="F6707" s="211" t="s">
        <v>14963</v>
      </c>
      <c r="G6707" s="116" t="s">
        <v>8761</v>
      </c>
      <c r="H6707" s="116" t="s">
        <v>29</v>
      </c>
      <c r="I6707" s="121" t="s">
        <v>30</v>
      </c>
      <c r="J6707" s="121" t="s">
        <v>3749</v>
      </c>
      <c r="K6707" s="120" t="s">
        <v>65</v>
      </c>
      <c r="L6707" s="131" t="s">
        <v>32</v>
      </c>
      <c r="M6707" s="116" t="s">
        <v>33</v>
      </c>
      <c r="N6707" s="131">
        <v>44266</v>
      </c>
      <c r="O6707" s="131">
        <v>44483</v>
      </c>
      <c r="P6707" s="124">
        <f t="shared" si="306"/>
        <v>10</v>
      </c>
      <c r="Q6707" s="118">
        <v>1</v>
      </c>
      <c r="S6707" s="120" t="s">
        <v>55</v>
      </c>
    </row>
    <row r="6708" spans="1:20" ht="12.75" customHeight="1">
      <c r="A6708" s="116">
        <v>6708</v>
      </c>
      <c r="B6708" s="129">
        <v>44270</v>
      </c>
      <c r="C6708" s="118">
        <f t="shared" si="305"/>
        <v>3</v>
      </c>
      <c r="D6708" s="120" t="s">
        <v>252</v>
      </c>
      <c r="E6708" s="142" t="s">
        <v>14964</v>
      </c>
      <c r="F6708" s="211" t="s">
        <v>14965</v>
      </c>
      <c r="G6708" s="142" t="s">
        <v>7391</v>
      </c>
      <c r="H6708" s="142" t="s">
        <v>29</v>
      </c>
      <c r="I6708" s="119" t="s">
        <v>30</v>
      </c>
      <c r="J6708" s="121" t="s">
        <v>77</v>
      </c>
      <c r="K6708" s="120" t="s">
        <v>65</v>
      </c>
      <c r="L6708" s="131" t="s">
        <v>32</v>
      </c>
      <c r="M6708" s="142" t="s">
        <v>466</v>
      </c>
      <c r="P6708" s="124">
        <f t="shared" si="306"/>
        <v>0</v>
      </c>
    </row>
    <row r="6709" spans="1:20">
      <c r="A6709" s="116">
        <v>6709</v>
      </c>
      <c r="B6709" s="129">
        <v>44270</v>
      </c>
      <c r="C6709" s="118">
        <f t="shared" si="305"/>
        <v>3</v>
      </c>
      <c r="D6709" s="120" t="s">
        <v>252</v>
      </c>
      <c r="E6709" s="116" t="s">
        <v>14966</v>
      </c>
      <c r="F6709" s="211" t="s">
        <v>14967</v>
      </c>
      <c r="G6709" s="116" t="s">
        <v>10834</v>
      </c>
      <c r="H6709" s="116" t="s">
        <v>29</v>
      </c>
      <c r="I6709" s="119" t="s">
        <v>30</v>
      </c>
      <c r="J6709" s="121" t="s">
        <v>31</v>
      </c>
      <c r="K6709" s="120" t="s">
        <v>65</v>
      </c>
      <c r="L6709" s="131" t="s">
        <v>32</v>
      </c>
      <c r="M6709" s="116" t="s">
        <v>33</v>
      </c>
      <c r="N6709" s="131">
        <v>44266</v>
      </c>
      <c r="O6709" s="131">
        <v>44319</v>
      </c>
      <c r="P6709" s="124">
        <f t="shared" si="306"/>
        <v>5</v>
      </c>
      <c r="S6709" s="120" t="s">
        <v>135</v>
      </c>
      <c r="T6709" s="126">
        <v>44320</v>
      </c>
    </row>
    <row r="6710" spans="1:20">
      <c r="A6710" s="116">
        <v>6710</v>
      </c>
      <c r="B6710" s="129">
        <v>44270</v>
      </c>
      <c r="C6710" s="118">
        <f t="shared" si="305"/>
        <v>3</v>
      </c>
      <c r="D6710" s="120" t="s">
        <v>252</v>
      </c>
      <c r="E6710" s="116" t="s">
        <v>14968</v>
      </c>
      <c r="F6710" s="211" t="s">
        <v>1176</v>
      </c>
      <c r="G6710" s="116" t="s">
        <v>14969</v>
      </c>
      <c r="H6710" s="116" t="s">
        <v>29</v>
      </c>
      <c r="I6710" s="121" t="s">
        <v>30</v>
      </c>
      <c r="J6710" s="120" t="s">
        <v>7123</v>
      </c>
      <c r="K6710" s="120" t="s">
        <v>65</v>
      </c>
      <c r="L6710" s="131" t="s">
        <v>32</v>
      </c>
      <c r="M6710" s="116" t="s">
        <v>33</v>
      </c>
      <c r="N6710" s="131">
        <v>44272</v>
      </c>
      <c r="P6710" s="124">
        <f t="shared" si="306"/>
        <v>0</v>
      </c>
      <c r="S6710" s="120" t="s">
        <v>135</v>
      </c>
      <c r="T6710" s="126">
        <v>44272</v>
      </c>
    </row>
    <row r="6711" spans="1:20">
      <c r="A6711" s="116">
        <v>6711</v>
      </c>
      <c r="B6711" s="129">
        <v>44270</v>
      </c>
      <c r="C6711" s="118">
        <f t="shared" si="305"/>
        <v>3</v>
      </c>
      <c r="D6711" s="120" t="s">
        <v>252</v>
      </c>
      <c r="E6711" s="116" t="s">
        <v>14970</v>
      </c>
      <c r="F6711" s="211" t="s">
        <v>14971</v>
      </c>
      <c r="G6711" s="116" t="s">
        <v>14972</v>
      </c>
      <c r="H6711" s="116" t="s">
        <v>29</v>
      </c>
      <c r="I6711" s="119" t="s">
        <v>30</v>
      </c>
      <c r="J6711" s="120" t="s">
        <v>87</v>
      </c>
      <c r="K6711" s="120" t="s">
        <v>65</v>
      </c>
      <c r="L6711" s="131" t="s">
        <v>32</v>
      </c>
      <c r="M6711" s="116" t="s">
        <v>33</v>
      </c>
      <c r="N6711" s="131">
        <v>44267</v>
      </c>
      <c r="O6711" s="131">
        <v>44309</v>
      </c>
      <c r="P6711" s="124">
        <f t="shared" si="306"/>
        <v>4</v>
      </c>
      <c r="S6711" s="120" t="s">
        <v>135</v>
      </c>
      <c r="T6711" s="126">
        <v>44312</v>
      </c>
    </row>
    <row r="6712" spans="1:20">
      <c r="A6712" s="116">
        <v>6712</v>
      </c>
      <c r="B6712" s="129">
        <v>44270</v>
      </c>
      <c r="C6712" s="118">
        <f t="shared" si="305"/>
        <v>3</v>
      </c>
      <c r="D6712" s="120" t="s">
        <v>252</v>
      </c>
      <c r="E6712" s="116" t="s">
        <v>14973</v>
      </c>
      <c r="F6712" s="211" t="s">
        <v>1259</v>
      </c>
      <c r="G6712" s="116" t="s">
        <v>14974</v>
      </c>
      <c r="H6712" s="116" t="s">
        <v>29</v>
      </c>
      <c r="I6712" s="119" t="s">
        <v>63</v>
      </c>
      <c r="J6712" s="121" t="s">
        <v>328</v>
      </c>
      <c r="K6712" s="120" t="s">
        <v>65</v>
      </c>
      <c r="L6712" s="131" t="s">
        <v>32</v>
      </c>
      <c r="M6712" s="116" t="s">
        <v>33</v>
      </c>
      <c r="N6712" s="131">
        <v>44267</v>
      </c>
      <c r="P6712" s="124">
        <f t="shared" si="306"/>
        <v>0</v>
      </c>
      <c r="S6712" s="120" t="s">
        <v>135</v>
      </c>
      <c r="T6712" s="126">
        <v>44267</v>
      </c>
    </row>
    <row r="6713" spans="1:20" ht="12.75" customHeight="1">
      <c r="A6713" s="116">
        <v>6713</v>
      </c>
      <c r="B6713" s="129">
        <v>44270</v>
      </c>
      <c r="C6713" s="118">
        <f t="shared" si="305"/>
        <v>3</v>
      </c>
      <c r="D6713" s="120" t="s">
        <v>252</v>
      </c>
      <c r="E6713" s="142" t="s">
        <v>14975</v>
      </c>
      <c r="F6713" s="211" t="s">
        <v>14976</v>
      </c>
      <c r="G6713" s="142" t="s">
        <v>2906</v>
      </c>
      <c r="H6713" s="142" t="s">
        <v>29</v>
      </c>
      <c r="I6713" s="119" t="s">
        <v>42</v>
      </c>
      <c r="J6713" s="142" t="s">
        <v>43</v>
      </c>
      <c r="K6713" s="120" t="s">
        <v>65</v>
      </c>
      <c r="L6713" s="131" t="s">
        <v>32</v>
      </c>
      <c r="M6713" s="142" t="s">
        <v>466</v>
      </c>
      <c r="P6713" s="124">
        <f t="shared" si="306"/>
        <v>0</v>
      </c>
    </row>
    <row r="6714" spans="1:20">
      <c r="A6714" s="116">
        <v>6714</v>
      </c>
      <c r="B6714" s="129">
        <v>44270</v>
      </c>
      <c r="C6714" s="118">
        <f t="shared" si="305"/>
        <v>3</v>
      </c>
      <c r="D6714" s="120" t="s">
        <v>252</v>
      </c>
      <c r="E6714" s="116" t="s">
        <v>14977</v>
      </c>
      <c r="F6714" s="211" t="s">
        <v>14978</v>
      </c>
      <c r="G6714" s="116" t="s">
        <v>14463</v>
      </c>
      <c r="H6714" s="116" t="s">
        <v>29</v>
      </c>
      <c r="I6714" s="121" t="s">
        <v>30</v>
      </c>
      <c r="J6714" s="121" t="s">
        <v>7142</v>
      </c>
      <c r="K6714" s="120" t="s">
        <v>65</v>
      </c>
      <c r="L6714" s="131" t="s">
        <v>32</v>
      </c>
      <c r="M6714" s="116" t="s">
        <v>184</v>
      </c>
      <c r="P6714" s="124">
        <f t="shared" si="306"/>
        <v>0</v>
      </c>
    </row>
    <row r="6715" spans="1:20" ht="12.75" customHeight="1">
      <c r="A6715" s="116">
        <v>6715</v>
      </c>
      <c r="B6715" s="129">
        <v>44270</v>
      </c>
      <c r="C6715" s="118">
        <f t="shared" si="305"/>
        <v>3</v>
      </c>
      <c r="D6715" s="120" t="s">
        <v>252</v>
      </c>
      <c r="E6715" s="142" t="s">
        <v>14979</v>
      </c>
      <c r="F6715" s="211" t="s">
        <v>14980</v>
      </c>
      <c r="G6715" s="142" t="s">
        <v>14981</v>
      </c>
      <c r="H6715" s="142" t="s">
        <v>29</v>
      </c>
      <c r="I6715" s="119" t="s">
        <v>30</v>
      </c>
      <c r="J6715" s="142" t="s">
        <v>87</v>
      </c>
      <c r="K6715" s="120" t="s">
        <v>65</v>
      </c>
      <c r="L6715" s="131" t="s">
        <v>32</v>
      </c>
      <c r="M6715" s="142" t="s">
        <v>466</v>
      </c>
      <c r="P6715" s="124">
        <f t="shared" si="306"/>
        <v>0</v>
      </c>
    </row>
    <row r="6716" spans="1:20" ht="12.75" customHeight="1">
      <c r="A6716" s="116">
        <v>6716</v>
      </c>
      <c r="B6716" s="129">
        <v>44270</v>
      </c>
      <c r="C6716" s="118">
        <f t="shared" si="305"/>
        <v>3</v>
      </c>
      <c r="D6716" s="120" t="s">
        <v>252</v>
      </c>
      <c r="E6716" s="142" t="s">
        <v>14982</v>
      </c>
      <c r="F6716" s="211" t="s">
        <v>14983</v>
      </c>
      <c r="G6716" s="142" t="s">
        <v>10990</v>
      </c>
      <c r="H6716" s="142" t="s">
        <v>29</v>
      </c>
      <c r="I6716" s="119" t="s">
        <v>30</v>
      </c>
      <c r="J6716" s="121" t="s">
        <v>31</v>
      </c>
      <c r="K6716" s="120" t="s">
        <v>65</v>
      </c>
      <c r="L6716" s="131" t="s">
        <v>32</v>
      </c>
      <c r="M6716" s="142" t="s">
        <v>466</v>
      </c>
      <c r="P6716" s="124">
        <f t="shared" si="306"/>
        <v>0</v>
      </c>
    </row>
    <row r="6717" spans="1:20" ht="12.75" customHeight="1">
      <c r="A6717" s="116">
        <v>6717</v>
      </c>
      <c r="B6717" s="129">
        <v>44270</v>
      </c>
      <c r="C6717" s="118">
        <f t="shared" si="305"/>
        <v>3</v>
      </c>
      <c r="D6717" s="120" t="s">
        <v>252</v>
      </c>
      <c r="E6717" s="142" t="s">
        <v>14984</v>
      </c>
      <c r="F6717" s="211" t="s">
        <v>14985</v>
      </c>
      <c r="G6717" s="142" t="s">
        <v>2897</v>
      </c>
      <c r="H6717" s="142" t="s">
        <v>29</v>
      </c>
      <c r="I6717" s="119" t="s">
        <v>30</v>
      </c>
      <c r="J6717" s="121" t="s">
        <v>31</v>
      </c>
      <c r="K6717" s="120" t="s">
        <v>65</v>
      </c>
      <c r="L6717" s="131" t="s">
        <v>32</v>
      </c>
      <c r="M6717" s="142" t="s">
        <v>466</v>
      </c>
      <c r="P6717" s="124">
        <f t="shared" si="306"/>
        <v>0</v>
      </c>
    </row>
    <row r="6718" spans="1:20" ht="12.75" customHeight="1">
      <c r="A6718" s="116">
        <v>6718</v>
      </c>
      <c r="B6718" s="129">
        <v>44270</v>
      </c>
      <c r="C6718" s="118">
        <f t="shared" si="305"/>
        <v>3</v>
      </c>
      <c r="D6718" s="120" t="s">
        <v>252</v>
      </c>
      <c r="E6718" s="142" t="s">
        <v>14986</v>
      </c>
      <c r="F6718" s="211" t="s">
        <v>579</v>
      </c>
      <c r="G6718" s="142" t="s">
        <v>2897</v>
      </c>
      <c r="H6718" s="142" t="s">
        <v>29</v>
      </c>
      <c r="I6718" s="119" t="s">
        <v>42</v>
      </c>
      <c r="J6718" s="142" t="s">
        <v>43</v>
      </c>
      <c r="K6718" s="120" t="s">
        <v>65</v>
      </c>
      <c r="L6718" s="131" t="s">
        <v>32</v>
      </c>
      <c r="M6718" s="142" t="s">
        <v>78</v>
      </c>
      <c r="P6718" s="124">
        <f t="shared" si="306"/>
        <v>0</v>
      </c>
    </row>
    <row r="6719" spans="1:20" ht="12.75" customHeight="1">
      <c r="A6719" s="116">
        <v>6719</v>
      </c>
      <c r="B6719" s="129">
        <v>44270</v>
      </c>
      <c r="C6719" s="118">
        <f t="shared" si="305"/>
        <v>3</v>
      </c>
      <c r="D6719" s="120" t="s">
        <v>252</v>
      </c>
      <c r="E6719" s="142" t="s">
        <v>14987</v>
      </c>
      <c r="F6719" s="211" t="s">
        <v>14988</v>
      </c>
      <c r="G6719" s="142" t="s">
        <v>2897</v>
      </c>
      <c r="H6719" s="142" t="s">
        <v>29</v>
      </c>
      <c r="I6719" s="119" t="s">
        <v>30</v>
      </c>
      <c r="J6719" s="142" t="s">
        <v>87</v>
      </c>
      <c r="K6719" s="120" t="s">
        <v>65</v>
      </c>
      <c r="L6719" s="131" t="s">
        <v>32</v>
      </c>
      <c r="M6719" s="142" t="s">
        <v>78</v>
      </c>
      <c r="P6719" s="124">
        <f t="shared" si="306"/>
        <v>0</v>
      </c>
    </row>
    <row r="6720" spans="1:20">
      <c r="A6720" s="116">
        <v>6720</v>
      </c>
      <c r="B6720" s="129">
        <v>44270</v>
      </c>
      <c r="C6720" s="118">
        <f t="shared" si="305"/>
        <v>3</v>
      </c>
      <c r="D6720" s="120" t="s">
        <v>252</v>
      </c>
      <c r="E6720" s="116" t="s">
        <v>14989</v>
      </c>
      <c r="F6720" s="211" t="s">
        <v>14990</v>
      </c>
      <c r="G6720" s="116" t="s">
        <v>10536</v>
      </c>
      <c r="H6720" s="116" t="s">
        <v>29</v>
      </c>
      <c r="I6720" s="119" t="s">
        <v>63</v>
      </c>
      <c r="J6720" s="121" t="s">
        <v>328</v>
      </c>
      <c r="K6720" s="120" t="s">
        <v>65</v>
      </c>
      <c r="L6720" s="131" t="s">
        <v>32</v>
      </c>
      <c r="M6720" s="116" t="s">
        <v>33</v>
      </c>
      <c r="N6720" s="131">
        <v>44266</v>
      </c>
      <c r="O6720" s="131">
        <v>44420</v>
      </c>
      <c r="P6720" s="124">
        <f t="shared" si="306"/>
        <v>8</v>
      </c>
      <c r="S6720" s="120" t="s">
        <v>92</v>
      </c>
      <c r="T6720" s="126">
        <v>44424</v>
      </c>
    </row>
    <row r="6721" spans="1:20" ht="12.75" customHeight="1">
      <c r="A6721" s="116">
        <v>6721</v>
      </c>
      <c r="B6721" s="129">
        <v>44270</v>
      </c>
      <c r="C6721" s="118">
        <f t="shared" si="305"/>
        <v>3</v>
      </c>
      <c r="D6721" s="120" t="s">
        <v>252</v>
      </c>
      <c r="E6721" s="142" t="s">
        <v>14991</v>
      </c>
      <c r="F6721" s="211" t="s">
        <v>429</v>
      </c>
      <c r="G6721" s="142" t="s">
        <v>14992</v>
      </c>
      <c r="H6721" s="142" t="s">
        <v>29</v>
      </c>
      <c r="I6721" s="142" t="s">
        <v>42</v>
      </c>
      <c r="J6721" s="142" t="s">
        <v>7075</v>
      </c>
      <c r="K6721" s="120" t="s">
        <v>65</v>
      </c>
      <c r="L6721" s="131" t="s">
        <v>32</v>
      </c>
      <c r="M6721" s="142" t="s">
        <v>33</v>
      </c>
      <c r="N6721" s="131">
        <v>44421</v>
      </c>
      <c r="O6721" s="131">
        <v>44441</v>
      </c>
      <c r="P6721" s="124">
        <f t="shared" si="306"/>
        <v>9</v>
      </c>
      <c r="S6721" s="120" t="s">
        <v>92</v>
      </c>
      <c r="T6721" s="126">
        <v>44442</v>
      </c>
    </row>
    <row r="6722" spans="1:20" ht="12.75" customHeight="1">
      <c r="A6722" s="116">
        <v>6722</v>
      </c>
      <c r="B6722" s="129">
        <v>44270</v>
      </c>
      <c r="C6722" s="118">
        <f t="shared" si="305"/>
        <v>3</v>
      </c>
      <c r="D6722" s="120" t="s">
        <v>252</v>
      </c>
      <c r="E6722" s="142" t="s">
        <v>14993</v>
      </c>
      <c r="F6722" s="211" t="s">
        <v>399</v>
      </c>
      <c r="G6722" s="142" t="s">
        <v>14994</v>
      </c>
      <c r="H6722" s="142" t="s">
        <v>29</v>
      </c>
      <c r="I6722" s="119" t="s">
        <v>30</v>
      </c>
      <c r="J6722" s="142" t="s">
        <v>87</v>
      </c>
      <c r="K6722" s="120" t="s">
        <v>65</v>
      </c>
      <c r="L6722" s="131" t="s">
        <v>32</v>
      </c>
      <c r="M6722" s="142" t="s">
        <v>78</v>
      </c>
      <c r="P6722" s="124">
        <f t="shared" si="306"/>
        <v>0</v>
      </c>
    </row>
    <row r="6723" spans="1:20">
      <c r="A6723" s="116">
        <v>6723</v>
      </c>
      <c r="B6723" s="129">
        <v>44270</v>
      </c>
      <c r="C6723" s="118">
        <f t="shared" si="305"/>
        <v>3</v>
      </c>
      <c r="D6723" s="120" t="s">
        <v>252</v>
      </c>
      <c r="E6723" s="116" t="s">
        <v>14995</v>
      </c>
      <c r="F6723" s="211" t="s">
        <v>14996</v>
      </c>
      <c r="G6723" s="116" t="s">
        <v>13053</v>
      </c>
      <c r="H6723" s="116" t="s">
        <v>29</v>
      </c>
      <c r="I6723" s="119" t="s">
        <v>30</v>
      </c>
      <c r="J6723" s="121" t="s">
        <v>435</v>
      </c>
      <c r="K6723" s="120" t="s">
        <v>65</v>
      </c>
      <c r="L6723" s="131" t="s">
        <v>32</v>
      </c>
      <c r="M6723" s="116" t="s">
        <v>33</v>
      </c>
      <c r="N6723" s="131">
        <v>44333</v>
      </c>
      <c r="O6723" s="131">
        <v>44602</v>
      </c>
      <c r="P6723" s="124">
        <f t="shared" si="306"/>
        <v>2</v>
      </c>
    </row>
    <row r="6724" spans="1:20" ht="27.6">
      <c r="A6724" s="116">
        <v>6724</v>
      </c>
      <c r="B6724" s="129">
        <v>44270</v>
      </c>
      <c r="C6724" s="118">
        <f t="shared" si="305"/>
        <v>3</v>
      </c>
      <c r="D6724" s="120" t="s">
        <v>252</v>
      </c>
      <c r="E6724" s="116" t="s">
        <v>14997</v>
      </c>
      <c r="F6724" s="211" t="s">
        <v>14998</v>
      </c>
      <c r="G6724" s="116" t="s">
        <v>13490</v>
      </c>
      <c r="H6724" s="116" t="s">
        <v>29</v>
      </c>
      <c r="I6724" s="119" t="s">
        <v>30</v>
      </c>
      <c r="J6724" s="121" t="s">
        <v>435</v>
      </c>
      <c r="K6724" s="120" t="s">
        <v>65</v>
      </c>
      <c r="L6724" s="131" t="s">
        <v>32</v>
      </c>
      <c r="M6724" s="116" t="s">
        <v>33</v>
      </c>
      <c r="N6724" s="131">
        <v>44287</v>
      </c>
      <c r="O6724" s="131">
        <v>44420</v>
      </c>
      <c r="P6724" s="124">
        <f t="shared" si="306"/>
        <v>8</v>
      </c>
      <c r="S6724" s="120" t="s">
        <v>92</v>
      </c>
      <c r="T6724" s="126">
        <v>44420</v>
      </c>
    </row>
    <row r="6725" spans="1:20">
      <c r="A6725" s="116">
        <v>6725</v>
      </c>
      <c r="B6725" s="129">
        <v>44270</v>
      </c>
      <c r="C6725" s="118">
        <f t="shared" si="305"/>
        <v>3</v>
      </c>
      <c r="D6725" s="120" t="s">
        <v>252</v>
      </c>
      <c r="E6725" s="116" t="s">
        <v>14999</v>
      </c>
      <c r="F6725" s="211" t="s">
        <v>480</v>
      </c>
      <c r="G6725" s="116" t="s">
        <v>13490</v>
      </c>
      <c r="H6725" s="116" t="s">
        <v>29</v>
      </c>
      <c r="I6725" s="119" t="s">
        <v>30</v>
      </c>
      <c r="J6725" s="121" t="s">
        <v>435</v>
      </c>
      <c r="K6725" s="120" t="s">
        <v>65</v>
      </c>
      <c r="L6725" s="131" t="s">
        <v>32</v>
      </c>
      <c r="M6725" s="116" t="s">
        <v>33</v>
      </c>
      <c r="N6725" s="131">
        <v>44266</v>
      </c>
      <c r="O6725" s="131">
        <v>44602</v>
      </c>
      <c r="P6725" s="124">
        <f t="shared" si="306"/>
        <v>2</v>
      </c>
    </row>
    <row r="6726" spans="1:20" ht="12.75" customHeight="1">
      <c r="A6726" s="116">
        <v>6726</v>
      </c>
      <c r="B6726" s="129">
        <v>44270</v>
      </c>
      <c r="C6726" s="118">
        <f t="shared" si="305"/>
        <v>3</v>
      </c>
      <c r="D6726" s="120" t="s">
        <v>252</v>
      </c>
      <c r="E6726" s="142" t="s">
        <v>15000</v>
      </c>
      <c r="F6726" s="211" t="s">
        <v>3</v>
      </c>
      <c r="G6726" s="142" t="s">
        <v>15001</v>
      </c>
      <c r="H6726" s="142" t="s">
        <v>29</v>
      </c>
      <c r="I6726" s="119" t="s">
        <v>30</v>
      </c>
      <c r="J6726" s="121" t="s">
        <v>77</v>
      </c>
      <c r="K6726" s="120" t="s">
        <v>65</v>
      </c>
      <c r="L6726" s="131" t="s">
        <v>32</v>
      </c>
      <c r="M6726" s="142" t="s">
        <v>78</v>
      </c>
      <c r="P6726" s="124">
        <f t="shared" si="306"/>
        <v>0</v>
      </c>
    </row>
    <row r="6727" spans="1:20" ht="12.75" customHeight="1">
      <c r="A6727" s="116">
        <v>6727</v>
      </c>
      <c r="B6727" s="129">
        <v>44270</v>
      </c>
      <c r="C6727" s="118">
        <f t="shared" si="305"/>
        <v>3</v>
      </c>
      <c r="D6727" s="120" t="s">
        <v>252</v>
      </c>
      <c r="E6727" s="142" t="s">
        <v>15002</v>
      </c>
      <c r="F6727" s="211" t="s">
        <v>8168</v>
      </c>
      <c r="G6727" s="142" t="s">
        <v>2975</v>
      </c>
      <c r="H6727" s="142" t="s">
        <v>29</v>
      </c>
      <c r="I6727" s="142" t="s">
        <v>30</v>
      </c>
      <c r="J6727" s="142" t="s">
        <v>12087</v>
      </c>
      <c r="K6727" s="120" t="s">
        <v>65</v>
      </c>
      <c r="L6727" s="131" t="s">
        <v>32</v>
      </c>
      <c r="M6727" s="142" t="s">
        <v>466</v>
      </c>
      <c r="P6727" s="124">
        <f t="shared" si="306"/>
        <v>0</v>
      </c>
    </row>
    <row r="6728" spans="1:20" ht="12.75" customHeight="1">
      <c r="A6728" s="116">
        <v>6728</v>
      </c>
      <c r="B6728" s="129">
        <v>44270</v>
      </c>
      <c r="C6728" s="118">
        <f t="shared" si="305"/>
        <v>3</v>
      </c>
      <c r="D6728" s="120" t="s">
        <v>252</v>
      </c>
      <c r="E6728" s="142" t="s">
        <v>15003</v>
      </c>
      <c r="F6728" s="211" t="s">
        <v>7349</v>
      </c>
      <c r="G6728" s="142" t="s">
        <v>2975</v>
      </c>
      <c r="H6728" s="142" t="s">
        <v>29</v>
      </c>
      <c r="I6728" s="121" t="s">
        <v>30</v>
      </c>
      <c r="J6728" s="121" t="s">
        <v>7142</v>
      </c>
      <c r="K6728" s="120" t="s">
        <v>65</v>
      </c>
      <c r="L6728" s="131" t="s">
        <v>32</v>
      </c>
      <c r="M6728" s="142" t="s">
        <v>466</v>
      </c>
      <c r="P6728" s="124">
        <f t="shared" si="306"/>
        <v>0</v>
      </c>
    </row>
    <row r="6729" spans="1:20" ht="12.75" customHeight="1">
      <c r="A6729" s="116">
        <v>6729</v>
      </c>
      <c r="B6729" s="129">
        <v>44270</v>
      </c>
      <c r="C6729" s="118">
        <f t="shared" si="305"/>
        <v>3</v>
      </c>
      <c r="D6729" s="120" t="s">
        <v>252</v>
      </c>
      <c r="E6729" s="142" t="s">
        <v>15004</v>
      </c>
      <c r="F6729" s="211" t="s">
        <v>15005</v>
      </c>
      <c r="G6729" s="142" t="s">
        <v>8241</v>
      </c>
      <c r="H6729" s="142" t="s">
        <v>29</v>
      </c>
      <c r="I6729" s="142" t="s">
        <v>30</v>
      </c>
      <c r="J6729" s="142" t="s">
        <v>11886</v>
      </c>
      <c r="K6729" s="120" t="s">
        <v>65</v>
      </c>
      <c r="L6729" s="131" t="s">
        <v>32</v>
      </c>
      <c r="M6729" s="142" t="s">
        <v>78</v>
      </c>
      <c r="P6729" s="124">
        <f t="shared" si="306"/>
        <v>0</v>
      </c>
    </row>
    <row r="6730" spans="1:20">
      <c r="A6730" s="116">
        <v>6730</v>
      </c>
      <c r="B6730" s="129">
        <v>44270</v>
      </c>
      <c r="C6730" s="118">
        <f t="shared" si="305"/>
        <v>3</v>
      </c>
      <c r="D6730" s="120" t="s">
        <v>252</v>
      </c>
      <c r="E6730" s="142" t="s">
        <v>15006</v>
      </c>
      <c r="F6730" s="211" t="s">
        <v>5001</v>
      </c>
      <c r="G6730" s="142" t="s">
        <v>5002</v>
      </c>
      <c r="H6730" s="142" t="s">
        <v>1804</v>
      </c>
      <c r="I6730" s="142" t="s">
        <v>30</v>
      </c>
      <c r="J6730" s="142" t="s">
        <v>9004</v>
      </c>
      <c r="K6730" s="120" t="s">
        <v>65</v>
      </c>
      <c r="L6730" s="131" t="s">
        <v>32</v>
      </c>
      <c r="M6730" s="120" t="s">
        <v>78</v>
      </c>
      <c r="P6730" s="124">
        <f t="shared" si="306"/>
        <v>0</v>
      </c>
    </row>
    <row r="6731" spans="1:20">
      <c r="A6731" s="116">
        <v>6731</v>
      </c>
      <c r="B6731" s="129">
        <v>44622</v>
      </c>
      <c r="C6731" s="118">
        <f t="shared" si="305"/>
        <v>3</v>
      </c>
      <c r="D6731" s="120" t="s">
        <v>252</v>
      </c>
      <c r="E6731" s="142" t="s">
        <v>15007</v>
      </c>
      <c r="F6731" s="211" t="s">
        <v>676</v>
      </c>
      <c r="G6731" s="142" t="s">
        <v>229</v>
      </c>
      <c r="H6731" s="142" t="s">
        <v>1804</v>
      </c>
      <c r="I6731" s="142" t="s">
        <v>30</v>
      </c>
      <c r="J6731" s="142" t="s">
        <v>485</v>
      </c>
      <c r="K6731" s="120" t="s">
        <v>584</v>
      </c>
      <c r="L6731" s="131" t="s">
        <v>32</v>
      </c>
      <c r="M6731" s="120" t="s">
        <v>78</v>
      </c>
      <c r="P6731" s="124">
        <f t="shared" si="306"/>
        <v>0</v>
      </c>
    </row>
    <row r="6732" spans="1:20" ht="27.6">
      <c r="A6732" s="116">
        <v>6732</v>
      </c>
      <c r="B6732" s="129">
        <v>44270</v>
      </c>
      <c r="C6732" s="118">
        <f t="shared" si="305"/>
        <v>3</v>
      </c>
      <c r="D6732" s="120" t="s">
        <v>252</v>
      </c>
      <c r="E6732" s="142" t="s">
        <v>15008</v>
      </c>
      <c r="F6732" s="211" t="s">
        <v>15009</v>
      </c>
      <c r="G6732" s="142" t="s">
        <v>8795</v>
      </c>
      <c r="H6732" s="142" t="s">
        <v>15010</v>
      </c>
      <c r="I6732" s="119" t="s">
        <v>63</v>
      </c>
      <c r="J6732" s="142" t="s">
        <v>323</v>
      </c>
      <c r="K6732" s="120" t="s">
        <v>65</v>
      </c>
      <c r="L6732" s="131" t="s">
        <v>32</v>
      </c>
      <c r="M6732" s="120" t="s">
        <v>78</v>
      </c>
      <c r="P6732" s="124">
        <f t="shared" si="306"/>
        <v>0</v>
      </c>
    </row>
    <row r="6733" spans="1:20">
      <c r="A6733" s="116">
        <v>6733</v>
      </c>
      <c r="B6733" s="129">
        <v>44270</v>
      </c>
      <c r="C6733" s="118">
        <f t="shared" ref="C6733:C6764" si="307">IF(B6733&lt;&gt;0,MONTH(B6733),0)</f>
        <v>3</v>
      </c>
      <c r="D6733" s="120" t="s">
        <v>252</v>
      </c>
      <c r="E6733" s="116" t="s">
        <v>15011</v>
      </c>
      <c r="F6733" s="211" t="s">
        <v>469</v>
      </c>
      <c r="G6733" s="116" t="s">
        <v>15012</v>
      </c>
      <c r="H6733" s="116" t="s">
        <v>29</v>
      </c>
      <c r="I6733" s="116" t="s">
        <v>63</v>
      </c>
      <c r="J6733" s="120" t="s">
        <v>601</v>
      </c>
      <c r="K6733" s="120" t="s">
        <v>65</v>
      </c>
      <c r="L6733" s="131" t="s">
        <v>32</v>
      </c>
      <c r="M6733" s="116" t="s">
        <v>33</v>
      </c>
      <c r="N6733" s="131">
        <v>44266</v>
      </c>
      <c r="O6733" s="131">
        <v>44410</v>
      </c>
      <c r="P6733" s="124">
        <f t="shared" ref="P6733:P6764" si="308">IF(O6733&lt;&gt;0,MONTH(O6733),0)</f>
        <v>8</v>
      </c>
      <c r="S6733" s="120" t="s">
        <v>922</v>
      </c>
      <c r="T6733" s="126">
        <v>44410</v>
      </c>
    </row>
    <row r="6734" spans="1:20" ht="27.6">
      <c r="A6734" s="116">
        <v>6734</v>
      </c>
      <c r="B6734" s="129">
        <v>44270</v>
      </c>
      <c r="C6734" s="118">
        <f t="shared" si="307"/>
        <v>3</v>
      </c>
      <c r="D6734" s="120" t="s">
        <v>252</v>
      </c>
      <c r="E6734" s="116" t="s">
        <v>15013</v>
      </c>
      <c r="F6734" s="211" t="s">
        <v>15014</v>
      </c>
      <c r="G6734" s="116" t="s">
        <v>12861</v>
      </c>
      <c r="H6734" s="116" t="s">
        <v>29</v>
      </c>
      <c r="I6734" s="119" t="s">
        <v>30</v>
      </c>
      <c r="J6734" s="121" t="s">
        <v>435</v>
      </c>
      <c r="K6734" s="120" t="s">
        <v>65</v>
      </c>
      <c r="L6734" s="131" t="s">
        <v>32</v>
      </c>
      <c r="M6734" s="116" t="s">
        <v>33</v>
      </c>
      <c r="N6734" s="131">
        <v>44266</v>
      </c>
      <c r="O6734" s="131">
        <v>44467</v>
      </c>
      <c r="P6734" s="124">
        <f t="shared" si="308"/>
        <v>9</v>
      </c>
      <c r="S6734" s="120" t="s">
        <v>92</v>
      </c>
      <c r="T6734" s="126">
        <v>44469</v>
      </c>
    </row>
    <row r="6735" spans="1:20">
      <c r="A6735" s="116">
        <v>6735</v>
      </c>
      <c r="B6735" s="129">
        <v>44270</v>
      </c>
      <c r="C6735" s="118">
        <f t="shared" si="307"/>
        <v>3</v>
      </c>
      <c r="D6735" s="120" t="s">
        <v>252</v>
      </c>
      <c r="E6735" s="142" t="s">
        <v>15015</v>
      </c>
      <c r="F6735" s="211" t="s">
        <v>5655</v>
      </c>
      <c r="G6735" s="142" t="s">
        <v>6583</v>
      </c>
      <c r="H6735" s="142" t="s">
        <v>15010</v>
      </c>
      <c r="I6735" s="119" t="s">
        <v>63</v>
      </c>
      <c r="J6735" s="121" t="s">
        <v>328</v>
      </c>
      <c r="K6735" s="120" t="s">
        <v>65</v>
      </c>
      <c r="L6735" s="131" t="s">
        <v>32</v>
      </c>
      <c r="M6735" s="120" t="s">
        <v>78</v>
      </c>
      <c r="P6735" s="124">
        <f t="shared" si="308"/>
        <v>0</v>
      </c>
    </row>
    <row r="6736" spans="1:20">
      <c r="A6736" s="116">
        <v>6736</v>
      </c>
      <c r="B6736" s="129">
        <v>44270</v>
      </c>
      <c r="C6736" s="118">
        <f t="shared" si="307"/>
        <v>3</v>
      </c>
      <c r="D6736" s="120" t="s">
        <v>252</v>
      </c>
      <c r="E6736" s="142" t="s">
        <v>15016</v>
      </c>
      <c r="F6736" s="211" t="s">
        <v>15017</v>
      </c>
      <c r="G6736" s="142" t="s">
        <v>6583</v>
      </c>
      <c r="H6736" s="142" t="s">
        <v>15010</v>
      </c>
      <c r="I6736" s="119" t="s">
        <v>63</v>
      </c>
      <c r="J6736" s="121" t="s">
        <v>328</v>
      </c>
      <c r="K6736" s="120" t="s">
        <v>65</v>
      </c>
      <c r="L6736" s="131" t="s">
        <v>32</v>
      </c>
      <c r="M6736" s="120" t="s">
        <v>78</v>
      </c>
      <c r="P6736" s="124">
        <f t="shared" si="308"/>
        <v>0</v>
      </c>
    </row>
    <row r="6737" spans="1:25" ht="27.6">
      <c r="A6737" s="116">
        <v>6737</v>
      </c>
      <c r="B6737" s="129">
        <v>44270</v>
      </c>
      <c r="C6737" s="118">
        <f t="shared" si="307"/>
        <v>3</v>
      </c>
      <c r="D6737" s="120" t="s">
        <v>252</v>
      </c>
      <c r="E6737" s="183" t="s">
        <v>15018</v>
      </c>
      <c r="F6737" s="211" t="s">
        <v>15019</v>
      </c>
      <c r="G6737" s="183" t="s">
        <v>8795</v>
      </c>
      <c r="H6737" s="183" t="s">
        <v>15010</v>
      </c>
      <c r="I6737" s="183" t="s">
        <v>63</v>
      </c>
      <c r="J6737" s="183" t="s">
        <v>323</v>
      </c>
      <c r="K6737" s="120" t="s">
        <v>65</v>
      </c>
      <c r="L6737" s="131" t="s">
        <v>32</v>
      </c>
      <c r="M6737" s="130" t="s">
        <v>78</v>
      </c>
      <c r="P6737" s="124">
        <f t="shared" si="308"/>
        <v>0</v>
      </c>
    </row>
    <row r="6738" spans="1:25">
      <c r="A6738" s="116">
        <v>6738</v>
      </c>
      <c r="B6738" s="129">
        <v>44270</v>
      </c>
      <c r="C6738" s="118">
        <f t="shared" si="307"/>
        <v>3</v>
      </c>
      <c r="D6738" s="120" t="s">
        <v>252</v>
      </c>
      <c r="E6738" s="183" t="s">
        <v>15020</v>
      </c>
      <c r="F6738" s="211" t="s">
        <v>3066</v>
      </c>
      <c r="G6738" s="183" t="s">
        <v>15021</v>
      </c>
      <c r="H6738" s="183" t="s">
        <v>15022</v>
      </c>
      <c r="I6738" s="119" t="s">
        <v>30</v>
      </c>
      <c r="J6738" s="121" t="s">
        <v>77</v>
      </c>
      <c r="K6738" s="120" t="s">
        <v>65</v>
      </c>
      <c r="L6738" s="131" t="s">
        <v>32</v>
      </c>
      <c r="M6738" s="130" t="s">
        <v>78</v>
      </c>
      <c r="P6738" s="124">
        <f t="shared" si="308"/>
        <v>0</v>
      </c>
    </row>
    <row r="6739" spans="1:25">
      <c r="A6739" s="116">
        <v>6739</v>
      </c>
      <c r="B6739" s="129">
        <v>44270</v>
      </c>
      <c r="C6739" s="118">
        <f t="shared" si="307"/>
        <v>3</v>
      </c>
      <c r="D6739" s="120" t="s">
        <v>252</v>
      </c>
      <c r="E6739" s="130" t="s">
        <v>15023</v>
      </c>
      <c r="F6739" s="211" t="s">
        <v>15024</v>
      </c>
      <c r="G6739" s="130" t="s">
        <v>1105</v>
      </c>
      <c r="H6739" s="119" t="s">
        <v>29</v>
      </c>
      <c r="I6739" s="119" t="s">
        <v>42</v>
      </c>
      <c r="J6739" s="121" t="s">
        <v>91</v>
      </c>
      <c r="K6739" s="120" t="s">
        <v>65</v>
      </c>
      <c r="L6739" s="131" t="s">
        <v>32</v>
      </c>
      <c r="M6739" s="130" t="s">
        <v>78</v>
      </c>
      <c r="P6739" s="124">
        <f t="shared" si="308"/>
        <v>0</v>
      </c>
    </row>
    <row r="6740" spans="1:25">
      <c r="A6740" s="116">
        <v>6740</v>
      </c>
      <c r="B6740" s="129">
        <v>44270</v>
      </c>
      <c r="C6740" s="118">
        <f t="shared" si="307"/>
        <v>3</v>
      </c>
      <c r="D6740" s="120" t="s">
        <v>252</v>
      </c>
      <c r="E6740" s="127" t="s">
        <v>15025</v>
      </c>
      <c r="F6740" s="211" t="s">
        <v>15026</v>
      </c>
      <c r="G6740" s="127" t="s">
        <v>10019</v>
      </c>
      <c r="H6740" s="127" t="s">
        <v>29</v>
      </c>
      <c r="I6740" s="121" t="s">
        <v>30</v>
      </c>
      <c r="J6740" s="127" t="s">
        <v>7375</v>
      </c>
      <c r="K6740" s="120" t="s">
        <v>65</v>
      </c>
      <c r="L6740" s="131" t="s">
        <v>32</v>
      </c>
      <c r="M6740" s="127" t="s">
        <v>33</v>
      </c>
      <c r="N6740" s="131">
        <v>44287</v>
      </c>
      <c r="O6740" s="131">
        <v>44483</v>
      </c>
      <c r="P6740" s="124">
        <f t="shared" si="308"/>
        <v>10</v>
      </c>
      <c r="S6740" s="120" t="s">
        <v>55</v>
      </c>
    </row>
    <row r="6741" spans="1:25" ht="27.6">
      <c r="A6741" s="116">
        <v>6741</v>
      </c>
      <c r="B6741" s="129">
        <v>44270</v>
      </c>
      <c r="C6741" s="118">
        <f t="shared" si="307"/>
        <v>3</v>
      </c>
      <c r="D6741" s="120" t="s">
        <v>252</v>
      </c>
      <c r="E6741" s="127" t="s">
        <v>15027</v>
      </c>
      <c r="F6741" s="211" t="s">
        <v>15028</v>
      </c>
      <c r="G6741" s="127" t="s">
        <v>12142</v>
      </c>
      <c r="H6741" s="127" t="s">
        <v>29</v>
      </c>
      <c r="I6741" s="127" t="s">
        <v>30</v>
      </c>
      <c r="J6741" s="127" t="s">
        <v>7958</v>
      </c>
      <c r="K6741" s="120" t="s">
        <v>65</v>
      </c>
      <c r="L6741" s="131" t="s">
        <v>32</v>
      </c>
      <c r="M6741" s="127" t="s">
        <v>33</v>
      </c>
      <c r="N6741" s="131">
        <v>44266</v>
      </c>
      <c r="P6741" s="124">
        <f t="shared" si="308"/>
        <v>0</v>
      </c>
      <c r="Y6741" s="116" t="s">
        <v>15029</v>
      </c>
    </row>
    <row r="6742" spans="1:25">
      <c r="A6742" s="116">
        <v>6742</v>
      </c>
      <c r="B6742" s="129">
        <v>44270</v>
      </c>
      <c r="C6742" s="118">
        <f t="shared" si="307"/>
        <v>3</v>
      </c>
      <c r="D6742" s="120" t="s">
        <v>252</v>
      </c>
      <c r="E6742" s="130" t="s">
        <v>15030</v>
      </c>
      <c r="F6742" s="211" t="s">
        <v>15031</v>
      </c>
      <c r="G6742" s="130" t="s">
        <v>8079</v>
      </c>
      <c r="H6742" s="119" t="s">
        <v>29</v>
      </c>
      <c r="I6742" s="119" t="s">
        <v>30</v>
      </c>
      <c r="J6742" s="119" t="s">
        <v>485</v>
      </c>
      <c r="K6742" s="120" t="s">
        <v>65</v>
      </c>
      <c r="L6742" s="131" t="s">
        <v>32</v>
      </c>
      <c r="M6742" s="130" t="s">
        <v>78</v>
      </c>
      <c r="P6742" s="124">
        <f t="shared" si="308"/>
        <v>0</v>
      </c>
    </row>
    <row r="6743" spans="1:25">
      <c r="A6743" s="116">
        <v>6743</v>
      </c>
      <c r="B6743" s="129">
        <v>44270</v>
      </c>
      <c r="C6743" s="118">
        <f t="shared" si="307"/>
        <v>3</v>
      </c>
      <c r="D6743" s="120" t="s">
        <v>252</v>
      </c>
      <c r="E6743" s="130" t="s">
        <v>15032</v>
      </c>
      <c r="F6743" s="211" t="s">
        <v>15033</v>
      </c>
      <c r="G6743" s="130" t="s">
        <v>8079</v>
      </c>
      <c r="H6743" s="119" t="s">
        <v>29</v>
      </c>
      <c r="I6743" s="119" t="s">
        <v>30</v>
      </c>
      <c r="J6743" s="119" t="s">
        <v>485</v>
      </c>
      <c r="K6743" s="120" t="s">
        <v>65</v>
      </c>
      <c r="L6743" s="131" t="s">
        <v>32</v>
      </c>
      <c r="M6743" s="130" t="s">
        <v>78</v>
      </c>
      <c r="P6743" s="124">
        <f t="shared" si="308"/>
        <v>0</v>
      </c>
    </row>
    <row r="6744" spans="1:25">
      <c r="A6744" s="116">
        <v>6744</v>
      </c>
      <c r="B6744" s="129">
        <v>44270</v>
      </c>
      <c r="C6744" s="118">
        <f t="shared" si="307"/>
        <v>3</v>
      </c>
      <c r="D6744" s="120" t="s">
        <v>252</v>
      </c>
      <c r="E6744" s="127" t="s">
        <v>15034</v>
      </c>
      <c r="F6744" s="211" t="s">
        <v>15035</v>
      </c>
      <c r="G6744" s="127" t="s">
        <v>15036</v>
      </c>
      <c r="H6744" s="127" t="s">
        <v>29</v>
      </c>
      <c r="I6744" s="121" t="s">
        <v>30</v>
      </c>
      <c r="J6744" s="121" t="s">
        <v>7087</v>
      </c>
      <c r="K6744" s="120" t="s">
        <v>65</v>
      </c>
      <c r="L6744" s="131" t="s">
        <v>32</v>
      </c>
      <c r="M6744" s="127" t="s">
        <v>33</v>
      </c>
      <c r="N6744" s="131">
        <v>44270</v>
      </c>
      <c r="O6744" s="131">
        <v>44403</v>
      </c>
      <c r="P6744" s="124">
        <f t="shared" si="308"/>
        <v>7</v>
      </c>
      <c r="S6744" s="120" t="s">
        <v>92</v>
      </c>
      <c r="T6744" s="126">
        <v>44406</v>
      </c>
    </row>
    <row r="6745" spans="1:25">
      <c r="A6745" s="116">
        <v>6745</v>
      </c>
      <c r="B6745" s="129">
        <v>44270</v>
      </c>
      <c r="C6745" s="118">
        <f t="shared" si="307"/>
        <v>3</v>
      </c>
      <c r="D6745" s="120" t="s">
        <v>252</v>
      </c>
      <c r="E6745" s="127" t="s">
        <v>15037</v>
      </c>
      <c r="F6745" s="211" t="s">
        <v>15038</v>
      </c>
      <c r="G6745" s="127" t="s">
        <v>7053</v>
      </c>
      <c r="H6745" s="127" t="s">
        <v>29</v>
      </c>
      <c r="I6745" s="119" t="s">
        <v>30</v>
      </c>
      <c r="J6745" s="121" t="s">
        <v>435</v>
      </c>
      <c r="K6745" s="120" t="s">
        <v>65</v>
      </c>
      <c r="L6745" s="131" t="s">
        <v>32</v>
      </c>
      <c r="M6745" s="127" t="s">
        <v>33</v>
      </c>
      <c r="N6745" s="131">
        <v>44267</v>
      </c>
      <c r="P6745" s="124">
        <f t="shared" si="308"/>
        <v>0</v>
      </c>
      <c r="S6745" s="120" t="s">
        <v>135</v>
      </c>
      <c r="T6745" s="126">
        <v>44268</v>
      </c>
    </row>
    <row r="6746" spans="1:25" ht="27.6">
      <c r="A6746" s="116">
        <v>6746</v>
      </c>
      <c r="B6746" s="129">
        <v>44270</v>
      </c>
      <c r="C6746" s="118">
        <f t="shared" si="307"/>
        <v>3</v>
      </c>
      <c r="D6746" s="120" t="s">
        <v>252</v>
      </c>
      <c r="E6746" s="127" t="s">
        <v>15039</v>
      </c>
      <c r="F6746" s="211" t="s">
        <v>15040</v>
      </c>
      <c r="G6746" s="127" t="s">
        <v>15041</v>
      </c>
      <c r="H6746" s="127" t="s">
        <v>29</v>
      </c>
      <c r="I6746" s="127" t="s">
        <v>30</v>
      </c>
      <c r="J6746" s="127" t="s">
        <v>12918</v>
      </c>
      <c r="K6746" s="120" t="s">
        <v>65</v>
      </c>
      <c r="L6746" s="131" t="s">
        <v>32</v>
      </c>
      <c r="M6746" s="127" t="s">
        <v>33</v>
      </c>
      <c r="N6746" s="131">
        <v>44268</v>
      </c>
      <c r="O6746" s="131">
        <v>44382</v>
      </c>
      <c r="P6746" s="124">
        <f t="shared" si="308"/>
        <v>7</v>
      </c>
      <c r="S6746" s="120" t="s">
        <v>724</v>
      </c>
      <c r="T6746" s="126">
        <v>44382</v>
      </c>
    </row>
    <row r="6747" spans="1:25">
      <c r="A6747" s="116">
        <v>6747</v>
      </c>
      <c r="B6747" s="129">
        <v>44270</v>
      </c>
      <c r="C6747" s="118">
        <f t="shared" si="307"/>
        <v>3</v>
      </c>
      <c r="D6747" s="120" t="s">
        <v>25</v>
      </c>
      <c r="E6747" s="130" t="s">
        <v>15042</v>
      </c>
      <c r="F6747" s="211" t="s">
        <v>15043</v>
      </c>
      <c r="G6747" s="119" t="s">
        <v>15044</v>
      </c>
      <c r="H6747" s="119" t="s">
        <v>29</v>
      </c>
      <c r="I6747" s="119" t="s">
        <v>30</v>
      </c>
      <c r="J6747" s="119" t="s">
        <v>7216</v>
      </c>
      <c r="K6747" s="120" t="s">
        <v>65</v>
      </c>
      <c r="L6747" s="131" t="s">
        <v>32</v>
      </c>
      <c r="M6747" s="130" t="s">
        <v>33</v>
      </c>
      <c r="O6747" s="131">
        <v>44405</v>
      </c>
      <c r="P6747" s="124">
        <f t="shared" si="308"/>
        <v>7</v>
      </c>
      <c r="Y6747" s="116" t="s">
        <v>141</v>
      </c>
    </row>
    <row r="6748" spans="1:25">
      <c r="A6748" s="116">
        <v>6748</v>
      </c>
      <c r="B6748" s="129">
        <v>44270</v>
      </c>
      <c r="C6748" s="118">
        <f t="shared" si="307"/>
        <v>3</v>
      </c>
      <c r="D6748" s="120" t="s">
        <v>25</v>
      </c>
      <c r="E6748" s="130" t="s">
        <v>15045</v>
      </c>
      <c r="F6748" s="211" t="s">
        <v>8450</v>
      </c>
      <c r="G6748" s="119" t="s">
        <v>15046</v>
      </c>
      <c r="H6748" s="119" t="s">
        <v>29</v>
      </c>
      <c r="I6748" s="121" t="s">
        <v>30</v>
      </c>
      <c r="J6748" s="121" t="s">
        <v>7553</v>
      </c>
      <c r="K6748" s="120" t="s">
        <v>65</v>
      </c>
      <c r="L6748" s="131" t="s">
        <v>32</v>
      </c>
      <c r="M6748" s="130" t="s">
        <v>33</v>
      </c>
      <c r="P6748" s="124">
        <f t="shared" si="308"/>
        <v>0</v>
      </c>
      <c r="S6748" s="120" t="s">
        <v>92</v>
      </c>
      <c r="Y6748" s="116" t="s">
        <v>141</v>
      </c>
    </row>
    <row r="6749" spans="1:25">
      <c r="A6749" s="116">
        <v>6749</v>
      </c>
      <c r="B6749" s="129">
        <v>44270</v>
      </c>
      <c r="C6749" s="118">
        <f t="shared" si="307"/>
        <v>3</v>
      </c>
      <c r="D6749" s="120" t="s">
        <v>252</v>
      </c>
      <c r="E6749" s="130" t="s">
        <v>15047</v>
      </c>
      <c r="F6749" s="211" t="s">
        <v>15048</v>
      </c>
      <c r="G6749" s="119" t="s">
        <v>15049</v>
      </c>
      <c r="H6749" s="119" t="s">
        <v>53</v>
      </c>
      <c r="I6749" s="121" t="s">
        <v>42</v>
      </c>
      <c r="J6749" s="121" t="s">
        <v>72</v>
      </c>
      <c r="K6749" s="120" t="s">
        <v>65</v>
      </c>
      <c r="L6749" s="131" t="s">
        <v>32</v>
      </c>
      <c r="M6749" s="130" t="s">
        <v>78</v>
      </c>
      <c r="P6749" s="124">
        <f t="shared" si="308"/>
        <v>0</v>
      </c>
    </row>
    <row r="6750" spans="1:25">
      <c r="A6750" s="116">
        <v>6750</v>
      </c>
      <c r="B6750" s="129">
        <v>44270</v>
      </c>
      <c r="C6750" s="118">
        <f t="shared" si="307"/>
        <v>3</v>
      </c>
      <c r="D6750" s="120" t="s">
        <v>252</v>
      </c>
      <c r="E6750" s="130" t="s">
        <v>15050</v>
      </c>
      <c r="F6750" s="211" t="s">
        <v>15051</v>
      </c>
      <c r="G6750" s="130" t="s">
        <v>15036</v>
      </c>
      <c r="H6750" s="119" t="s">
        <v>29</v>
      </c>
      <c r="I6750" s="119" t="s">
        <v>30</v>
      </c>
      <c r="J6750" s="121" t="s">
        <v>8338</v>
      </c>
      <c r="K6750" s="120" t="s">
        <v>65</v>
      </c>
      <c r="L6750" s="131" t="s">
        <v>32</v>
      </c>
      <c r="M6750" s="130" t="s">
        <v>78</v>
      </c>
      <c r="P6750" s="124">
        <f t="shared" si="308"/>
        <v>0</v>
      </c>
    </row>
    <row r="6751" spans="1:25" ht="27.6">
      <c r="A6751" s="116">
        <v>6751</v>
      </c>
      <c r="B6751" s="129">
        <v>44270</v>
      </c>
      <c r="C6751" s="118">
        <f t="shared" si="307"/>
        <v>3</v>
      </c>
      <c r="D6751" s="120" t="s">
        <v>252</v>
      </c>
      <c r="E6751" s="127" t="s">
        <v>15052</v>
      </c>
      <c r="F6751" s="211" t="s">
        <v>15053</v>
      </c>
      <c r="G6751" s="127" t="s">
        <v>1129</v>
      </c>
      <c r="H6751" s="127" t="s">
        <v>29</v>
      </c>
      <c r="I6751" s="119" t="s">
        <v>42</v>
      </c>
      <c r="J6751" s="121" t="s">
        <v>91</v>
      </c>
      <c r="K6751" s="120" t="s">
        <v>65</v>
      </c>
      <c r="L6751" s="131" t="s">
        <v>32</v>
      </c>
      <c r="M6751" s="127" t="s">
        <v>33</v>
      </c>
      <c r="N6751" s="131">
        <v>44267</v>
      </c>
      <c r="O6751" s="131">
        <v>44504</v>
      </c>
      <c r="P6751" s="124">
        <f t="shared" si="308"/>
        <v>11</v>
      </c>
      <c r="S6751" s="120" t="s">
        <v>237</v>
      </c>
      <c r="T6751" s="126">
        <v>44410</v>
      </c>
    </row>
    <row r="6752" spans="1:25">
      <c r="A6752" s="116">
        <v>6752</v>
      </c>
      <c r="B6752" s="129">
        <v>44270</v>
      </c>
      <c r="C6752" s="118">
        <f t="shared" si="307"/>
        <v>3</v>
      </c>
      <c r="D6752" s="120" t="s">
        <v>252</v>
      </c>
      <c r="E6752" s="127" t="s">
        <v>15054</v>
      </c>
      <c r="F6752" s="211" t="s">
        <v>15055</v>
      </c>
      <c r="G6752" s="127" t="s">
        <v>12729</v>
      </c>
      <c r="H6752" s="127" t="s">
        <v>29</v>
      </c>
      <c r="I6752" s="127" t="s">
        <v>63</v>
      </c>
      <c r="J6752" s="127" t="s">
        <v>15056</v>
      </c>
      <c r="K6752" s="120" t="s">
        <v>65</v>
      </c>
      <c r="L6752" s="131" t="s">
        <v>32</v>
      </c>
      <c r="M6752" s="127" t="s">
        <v>33</v>
      </c>
      <c r="N6752" s="131">
        <v>44326</v>
      </c>
      <c r="O6752" s="131">
        <v>44581</v>
      </c>
      <c r="P6752" s="124">
        <f t="shared" si="308"/>
        <v>1</v>
      </c>
    </row>
    <row r="6753" spans="1:25">
      <c r="A6753" s="116">
        <v>6753</v>
      </c>
      <c r="B6753" s="129">
        <v>44270</v>
      </c>
      <c r="C6753" s="118">
        <f t="shared" si="307"/>
        <v>3</v>
      </c>
      <c r="D6753" s="120" t="s">
        <v>252</v>
      </c>
      <c r="E6753" s="130" t="s">
        <v>15057</v>
      </c>
      <c r="F6753" s="211" t="s">
        <v>15058</v>
      </c>
      <c r="G6753" s="130" t="s">
        <v>8824</v>
      </c>
      <c r="H6753" s="119" t="s">
        <v>29</v>
      </c>
      <c r="I6753" s="119" t="s">
        <v>30</v>
      </c>
      <c r="J6753" s="119" t="s">
        <v>529</v>
      </c>
      <c r="K6753" s="120" t="s">
        <v>65</v>
      </c>
      <c r="L6753" s="131" t="s">
        <v>32</v>
      </c>
      <c r="M6753" s="130" t="s">
        <v>78</v>
      </c>
      <c r="P6753" s="124">
        <f t="shared" si="308"/>
        <v>0</v>
      </c>
    </row>
    <row r="6754" spans="1:25">
      <c r="A6754" s="116">
        <v>6754</v>
      </c>
      <c r="B6754" s="129">
        <v>44270</v>
      </c>
      <c r="C6754" s="118">
        <f t="shared" si="307"/>
        <v>3</v>
      </c>
      <c r="D6754" s="120" t="s">
        <v>252</v>
      </c>
      <c r="E6754" s="120" t="s">
        <v>15059</v>
      </c>
      <c r="F6754" s="211" t="s">
        <v>13644</v>
      </c>
      <c r="G6754" s="130" t="s">
        <v>14651</v>
      </c>
      <c r="H6754" s="121" t="s">
        <v>29</v>
      </c>
      <c r="I6754" s="121" t="s">
        <v>30</v>
      </c>
      <c r="J6754" s="121" t="s">
        <v>3886</v>
      </c>
      <c r="K6754" s="120" t="s">
        <v>65</v>
      </c>
      <c r="L6754" s="131" t="s">
        <v>32</v>
      </c>
      <c r="M6754" s="120" t="s">
        <v>78</v>
      </c>
      <c r="P6754" s="124">
        <f t="shared" si="308"/>
        <v>0</v>
      </c>
    </row>
    <row r="6755" spans="1:25" ht="41.4">
      <c r="A6755" s="116">
        <v>6755</v>
      </c>
      <c r="B6755" s="129">
        <v>44270</v>
      </c>
      <c r="C6755" s="118">
        <f t="shared" si="307"/>
        <v>3</v>
      </c>
      <c r="D6755" s="120" t="s">
        <v>252</v>
      </c>
      <c r="E6755" s="120" t="s">
        <v>15060</v>
      </c>
      <c r="F6755" s="211" t="s">
        <v>15061</v>
      </c>
      <c r="G6755" s="120" t="s">
        <v>8241</v>
      </c>
      <c r="H6755" s="121" t="s">
        <v>29</v>
      </c>
      <c r="I6755" s="119" t="s">
        <v>30</v>
      </c>
      <c r="J6755" s="121" t="s">
        <v>77</v>
      </c>
      <c r="K6755" s="120" t="s">
        <v>65</v>
      </c>
      <c r="L6755" s="131" t="s">
        <v>32</v>
      </c>
      <c r="M6755" s="120" t="s">
        <v>78</v>
      </c>
      <c r="P6755" s="124">
        <f t="shared" si="308"/>
        <v>0</v>
      </c>
    </row>
    <row r="6756" spans="1:25">
      <c r="A6756" s="116">
        <v>6756</v>
      </c>
      <c r="B6756" s="129">
        <v>44270</v>
      </c>
      <c r="C6756" s="118">
        <f t="shared" si="307"/>
        <v>3</v>
      </c>
      <c r="D6756" s="120" t="s">
        <v>252</v>
      </c>
      <c r="E6756" s="120" t="s">
        <v>15062</v>
      </c>
      <c r="F6756" s="211" t="s">
        <v>15063</v>
      </c>
      <c r="G6756" s="121" t="s">
        <v>15049</v>
      </c>
      <c r="H6756" s="121" t="s">
        <v>53</v>
      </c>
      <c r="I6756" s="121" t="s">
        <v>30</v>
      </c>
      <c r="J6756" s="121" t="s">
        <v>3749</v>
      </c>
      <c r="K6756" s="120" t="s">
        <v>65</v>
      </c>
      <c r="L6756" s="131" t="s">
        <v>32</v>
      </c>
      <c r="M6756" s="120" t="s">
        <v>78</v>
      </c>
      <c r="P6756" s="124">
        <f t="shared" si="308"/>
        <v>0</v>
      </c>
    </row>
    <row r="6757" spans="1:25">
      <c r="A6757" s="116">
        <v>6757</v>
      </c>
      <c r="B6757" s="129">
        <v>44270</v>
      </c>
      <c r="C6757" s="118">
        <f t="shared" si="307"/>
        <v>3</v>
      </c>
      <c r="D6757" s="120" t="s">
        <v>252</v>
      </c>
      <c r="E6757" s="120" t="s">
        <v>15064</v>
      </c>
      <c r="F6757" s="211" t="s">
        <v>15065</v>
      </c>
      <c r="G6757" s="121" t="s">
        <v>15049</v>
      </c>
      <c r="H6757" s="121" t="s">
        <v>53</v>
      </c>
      <c r="I6757" s="121" t="s">
        <v>30</v>
      </c>
      <c r="J6757" s="121" t="s">
        <v>435</v>
      </c>
      <c r="K6757" s="120" t="s">
        <v>65</v>
      </c>
      <c r="L6757" s="131" t="s">
        <v>32</v>
      </c>
      <c r="M6757" s="120" t="s">
        <v>78</v>
      </c>
      <c r="P6757" s="124">
        <f t="shared" si="308"/>
        <v>0</v>
      </c>
    </row>
    <row r="6758" spans="1:25">
      <c r="A6758" s="116">
        <v>6758</v>
      </c>
      <c r="B6758" s="129">
        <v>44270</v>
      </c>
      <c r="C6758" s="118">
        <f t="shared" si="307"/>
        <v>3</v>
      </c>
      <c r="D6758" s="120" t="s">
        <v>252</v>
      </c>
      <c r="E6758" s="142" t="s">
        <v>15066</v>
      </c>
      <c r="F6758" s="211" t="s">
        <v>636</v>
      </c>
      <c r="G6758" s="142" t="s">
        <v>15067</v>
      </c>
      <c r="H6758" s="142" t="s">
        <v>177</v>
      </c>
      <c r="I6758" s="119" t="s">
        <v>30</v>
      </c>
      <c r="J6758" s="121" t="s">
        <v>31</v>
      </c>
      <c r="K6758" s="120" t="s">
        <v>65</v>
      </c>
      <c r="L6758" s="131" t="s">
        <v>32</v>
      </c>
      <c r="M6758" s="142" t="s">
        <v>33</v>
      </c>
      <c r="N6758" s="131">
        <v>44270</v>
      </c>
      <c r="P6758" s="124">
        <f t="shared" si="308"/>
        <v>0</v>
      </c>
      <c r="S6758" s="120" t="s">
        <v>135</v>
      </c>
      <c r="T6758" s="126">
        <v>44270</v>
      </c>
      <c r="Y6758" s="116" t="s">
        <v>15068</v>
      </c>
    </row>
    <row r="6759" spans="1:25">
      <c r="A6759" s="116">
        <v>6759</v>
      </c>
      <c r="B6759" s="129">
        <v>44270</v>
      </c>
      <c r="C6759" s="118">
        <f t="shared" si="307"/>
        <v>3</v>
      </c>
      <c r="D6759" s="120" t="s">
        <v>252</v>
      </c>
      <c r="E6759" s="120" t="s">
        <v>15069</v>
      </c>
      <c r="F6759" s="211" t="s">
        <v>15070</v>
      </c>
      <c r="G6759" s="121" t="s">
        <v>15049</v>
      </c>
      <c r="H6759" s="121" t="s">
        <v>53</v>
      </c>
      <c r="I6759" s="121" t="s">
        <v>63</v>
      </c>
      <c r="J6759" s="121" t="s">
        <v>323</v>
      </c>
      <c r="K6759" s="120" t="s">
        <v>65</v>
      </c>
      <c r="L6759" s="131" t="s">
        <v>32</v>
      </c>
      <c r="M6759" s="120" t="s">
        <v>78</v>
      </c>
      <c r="P6759" s="124">
        <f t="shared" si="308"/>
        <v>0</v>
      </c>
    </row>
    <row r="6760" spans="1:25" ht="27.6">
      <c r="A6760" s="116">
        <v>6760</v>
      </c>
      <c r="B6760" s="129">
        <v>44270</v>
      </c>
      <c r="C6760" s="118">
        <f t="shared" si="307"/>
        <v>3</v>
      </c>
      <c r="D6760" s="120" t="s">
        <v>252</v>
      </c>
      <c r="E6760" s="142" t="s">
        <v>15071</v>
      </c>
      <c r="F6760" s="211" t="s">
        <v>15072</v>
      </c>
      <c r="G6760" s="142" t="s">
        <v>10225</v>
      </c>
      <c r="H6760" s="142" t="s">
        <v>29</v>
      </c>
      <c r="I6760" s="119" t="s">
        <v>30</v>
      </c>
      <c r="J6760" s="121" t="s">
        <v>31</v>
      </c>
      <c r="K6760" s="120" t="s">
        <v>65</v>
      </c>
      <c r="L6760" s="131" t="s">
        <v>32</v>
      </c>
      <c r="M6760" s="142" t="s">
        <v>4990</v>
      </c>
      <c r="N6760" s="131">
        <v>44302</v>
      </c>
      <c r="O6760" s="131">
        <v>44581</v>
      </c>
      <c r="P6760" s="124">
        <f t="shared" si="308"/>
        <v>1</v>
      </c>
    </row>
    <row r="6761" spans="1:25" ht="27.6">
      <c r="A6761" s="116">
        <v>6761</v>
      </c>
      <c r="B6761" s="129">
        <v>44270</v>
      </c>
      <c r="C6761" s="118">
        <f t="shared" si="307"/>
        <v>3</v>
      </c>
      <c r="D6761" s="120" t="s">
        <v>252</v>
      </c>
      <c r="E6761" s="120" t="s">
        <v>15073</v>
      </c>
      <c r="F6761" s="211" t="s">
        <v>15074</v>
      </c>
      <c r="G6761" s="120" t="s">
        <v>15075</v>
      </c>
      <c r="H6761" s="121" t="s">
        <v>53</v>
      </c>
      <c r="I6761" s="121" t="s">
        <v>30</v>
      </c>
      <c r="J6761" s="121" t="s">
        <v>5018</v>
      </c>
      <c r="K6761" s="120" t="s">
        <v>65</v>
      </c>
      <c r="L6761" s="131" t="s">
        <v>32</v>
      </c>
      <c r="M6761" s="120" t="s">
        <v>78</v>
      </c>
      <c r="P6761" s="124">
        <f t="shared" si="308"/>
        <v>0</v>
      </c>
    </row>
    <row r="6762" spans="1:25">
      <c r="A6762" s="116">
        <v>6762</v>
      </c>
      <c r="B6762" s="129">
        <v>44270</v>
      </c>
      <c r="C6762" s="118">
        <f t="shared" si="307"/>
        <v>3</v>
      </c>
      <c r="D6762" s="120" t="s">
        <v>252</v>
      </c>
      <c r="E6762" s="142" t="s">
        <v>15076</v>
      </c>
      <c r="F6762" s="211" t="s">
        <v>15077</v>
      </c>
      <c r="G6762" s="142" t="s">
        <v>5448</v>
      </c>
      <c r="H6762" s="142" t="s">
        <v>29</v>
      </c>
      <c r="I6762" s="121" t="s">
        <v>42</v>
      </c>
      <c r="J6762" s="121" t="s">
        <v>2268</v>
      </c>
      <c r="K6762" s="120" t="s">
        <v>65</v>
      </c>
      <c r="L6762" s="131" t="s">
        <v>32</v>
      </c>
      <c r="M6762" s="142" t="s">
        <v>184</v>
      </c>
      <c r="N6762" s="131">
        <v>44270</v>
      </c>
      <c r="O6762" s="131">
        <v>44328</v>
      </c>
      <c r="P6762" s="124">
        <f t="shared" si="308"/>
        <v>5</v>
      </c>
    </row>
    <row r="6763" spans="1:25" ht="27.6">
      <c r="A6763" s="116">
        <v>6763</v>
      </c>
      <c r="B6763" s="164">
        <v>44271</v>
      </c>
      <c r="C6763" s="118">
        <f t="shared" si="307"/>
        <v>3</v>
      </c>
      <c r="D6763" s="120" t="s">
        <v>252</v>
      </c>
      <c r="E6763" s="142" t="s">
        <v>15078</v>
      </c>
      <c r="F6763" s="211" t="s">
        <v>15079</v>
      </c>
      <c r="G6763" s="142" t="s">
        <v>5448</v>
      </c>
      <c r="H6763" s="142" t="s">
        <v>29</v>
      </c>
      <c r="I6763" s="119" t="s">
        <v>42</v>
      </c>
      <c r="J6763" s="121" t="s">
        <v>54</v>
      </c>
      <c r="K6763" s="120" t="s">
        <v>65</v>
      </c>
      <c r="L6763" s="131" t="s">
        <v>32</v>
      </c>
      <c r="M6763" s="142" t="s">
        <v>184</v>
      </c>
      <c r="P6763" s="124">
        <f t="shared" si="308"/>
        <v>0</v>
      </c>
    </row>
    <row r="6764" spans="1:25">
      <c r="A6764" s="116">
        <v>6764</v>
      </c>
      <c r="B6764" s="129">
        <v>44271</v>
      </c>
      <c r="C6764" s="118">
        <f t="shared" si="307"/>
        <v>3</v>
      </c>
      <c r="D6764" s="120" t="s">
        <v>252</v>
      </c>
      <c r="E6764" s="120" t="s">
        <v>15080</v>
      </c>
      <c r="F6764" s="211" t="s">
        <v>15081</v>
      </c>
      <c r="G6764" s="120" t="s">
        <v>3890</v>
      </c>
      <c r="H6764" s="121" t="s">
        <v>53</v>
      </c>
      <c r="I6764" s="119" t="s">
        <v>30</v>
      </c>
      <c r="J6764" s="121" t="s">
        <v>77</v>
      </c>
      <c r="K6764" s="120" t="s">
        <v>65</v>
      </c>
      <c r="L6764" s="131" t="s">
        <v>32</v>
      </c>
      <c r="M6764" s="120" t="s">
        <v>78</v>
      </c>
      <c r="P6764" s="124">
        <f t="shared" si="308"/>
        <v>0</v>
      </c>
    </row>
    <row r="6765" spans="1:25" ht="27.6">
      <c r="A6765" s="116">
        <v>6765</v>
      </c>
      <c r="B6765" s="129">
        <v>44271</v>
      </c>
      <c r="C6765" s="118">
        <f t="shared" ref="C6765:C6796" si="309">IF(B6765&lt;&gt;0,MONTH(B6765),0)</f>
        <v>3</v>
      </c>
      <c r="D6765" s="120" t="s">
        <v>252</v>
      </c>
      <c r="E6765" s="142" t="s">
        <v>15082</v>
      </c>
      <c r="F6765" s="211" t="s">
        <v>15083</v>
      </c>
      <c r="G6765" s="142" t="s">
        <v>15084</v>
      </c>
      <c r="H6765" s="142" t="s">
        <v>29</v>
      </c>
      <c r="I6765" s="121" t="s">
        <v>30</v>
      </c>
      <c r="J6765" s="121" t="s">
        <v>7131</v>
      </c>
      <c r="K6765" s="120" t="s">
        <v>65</v>
      </c>
      <c r="L6765" s="131" t="s">
        <v>32</v>
      </c>
      <c r="M6765" s="142" t="s">
        <v>33</v>
      </c>
      <c r="N6765" s="131">
        <v>44271</v>
      </c>
      <c r="O6765" s="131">
        <v>44321</v>
      </c>
      <c r="P6765" s="124">
        <f t="shared" ref="P6765:P6796" si="310">IF(O6765&lt;&gt;0,MONTH(O6765),0)</f>
        <v>5</v>
      </c>
      <c r="S6765" s="120" t="s">
        <v>92</v>
      </c>
      <c r="T6765" s="126">
        <v>44321</v>
      </c>
    </row>
    <row r="6766" spans="1:25">
      <c r="A6766" s="116">
        <v>6766</v>
      </c>
      <c r="B6766" s="129">
        <v>44271</v>
      </c>
      <c r="C6766" s="118">
        <f t="shared" si="309"/>
        <v>3</v>
      </c>
      <c r="D6766" s="120" t="s">
        <v>252</v>
      </c>
      <c r="E6766" s="142" t="s">
        <v>15085</v>
      </c>
      <c r="F6766" s="211" t="s">
        <v>15086</v>
      </c>
      <c r="G6766" s="142" t="s">
        <v>15087</v>
      </c>
      <c r="H6766" s="142" t="s">
        <v>29</v>
      </c>
      <c r="I6766" s="121" t="s">
        <v>42</v>
      </c>
      <c r="J6766" s="142" t="s">
        <v>82</v>
      </c>
      <c r="K6766" s="120" t="s">
        <v>65</v>
      </c>
      <c r="L6766" s="131" t="s">
        <v>32</v>
      </c>
      <c r="M6766" s="142" t="s">
        <v>33</v>
      </c>
      <c r="N6766" s="131">
        <v>44270</v>
      </c>
      <c r="O6766" s="131">
        <v>44537</v>
      </c>
      <c r="P6766" s="124">
        <f t="shared" si="310"/>
        <v>12</v>
      </c>
      <c r="S6766" s="120" t="s">
        <v>34</v>
      </c>
      <c r="T6766" s="126">
        <v>44522</v>
      </c>
      <c r="Y6766" s="116" t="s">
        <v>15088</v>
      </c>
    </row>
    <row r="6767" spans="1:25">
      <c r="A6767" s="116">
        <v>6767</v>
      </c>
      <c r="B6767" s="129">
        <v>44271</v>
      </c>
      <c r="C6767" s="118">
        <f t="shared" si="309"/>
        <v>3</v>
      </c>
      <c r="D6767" s="120" t="s">
        <v>252</v>
      </c>
      <c r="E6767" s="120" t="s">
        <v>15089</v>
      </c>
      <c r="F6767" s="211" t="s">
        <v>15090</v>
      </c>
      <c r="G6767" s="120" t="s">
        <v>15091</v>
      </c>
      <c r="H6767" s="121" t="s">
        <v>53</v>
      </c>
      <c r="I6767" s="119" t="s">
        <v>30</v>
      </c>
      <c r="J6767" s="121" t="s">
        <v>87</v>
      </c>
      <c r="K6767" s="120" t="s">
        <v>65</v>
      </c>
      <c r="L6767" s="131" t="s">
        <v>32</v>
      </c>
      <c r="M6767" s="120" t="s">
        <v>78</v>
      </c>
      <c r="P6767" s="124">
        <f t="shared" si="310"/>
        <v>0</v>
      </c>
    </row>
    <row r="6768" spans="1:25">
      <c r="A6768" s="116">
        <v>6768</v>
      </c>
      <c r="B6768" s="129">
        <v>44271</v>
      </c>
      <c r="C6768" s="118">
        <f t="shared" si="309"/>
        <v>3</v>
      </c>
      <c r="D6768" s="120" t="s">
        <v>252</v>
      </c>
      <c r="E6768" s="120" t="s">
        <v>15092</v>
      </c>
      <c r="F6768" s="211" t="s">
        <v>5990</v>
      </c>
      <c r="G6768" s="120" t="s">
        <v>15093</v>
      </c>
      <c r="H6768" s="121" t="s">
        <v>53</v>
      </c>
      <c r="I6768" s="119" t="s">
        <v>30</v>
      </c>
      <c r="J6768" s="121" t="s">
        <v>31</v>
      </c>
      <c r="K6768" s="120" t="s">
        <v>65</v>
      </c>
      <c r="L6768" s="131" t="s">
        <v>32</v>
      </c>
      <c r="M6768" s="120" t="s">
        <v>78</v>
      </c>
      <c r="P6768" s="124">
        <f t="shared" si="310"/>
        <v>0</v>
      </c>
    </row>
    <row r="6769" spans="1:20" ht="27.6">
      <c r="A6769" s="116">
        <v>6769</v>
      </c>
      <c r="B6769" s="129">
        <v>44271</v>
      </c>
      <c r="C6769" s="118">
        <f t="shared" si="309"/>
        <v>3</v>
      </c>
      <c r="D6769" s="120" t="s">
        <v>252</v>
      </c>
      <c r="E6769" s="120" t="s">
        <v>15094</v>
      </c>
      <c r="F6769" s="211" t="s">
        <v>15095</v>
      </c>
      <c r="G6769" s="120" t="s">
        <v>14709</v>
      </c>
      <c r="H6769" s="121" t="s">
        <v>53</v>
      </c>
      <c r="I6769" s="119" t="s">
        <v>30</v>
      </c>
      <c r="J6769" s="121" t="s">
        <v>529</v>
      </c>
      <c r="K6769" s="120" t="s">
        <v>65</v>
      </c>
      <c r="L6769" s="131" t="s">
        <v>8420</v>
      </c>
      <c r="M6769" s="120" t="s">
        <v>78</v>
      </c>
      <c r="P6769" s="124">
        <f t="shared" si="310"/>
        <v>0</v>
      </c>
    </row>
    <row r="6770" spans="1:20">
      <c r="A6770" s="116">
        <v>6770</v>
      </c>
      <c r="B6770" s="129">
        <v>44271</v>
      </c>
      <c r="C6770" s="118">
        <f t="shared" si="309"/>
        <v>3</v>
      </c>
      <c r="D6770" s="120" t="s">
        <v>252</v>
      </c>
      <c r="E6770" s="120" t="s">
        <v>15096</v>
      </c>
      <c r="F6770" s="211" t="s">
        <v>1462</v>
      </c>
      <c r="G6770" s="120" t="s">
        <v>15097</v>
      </c>
      <c r="H6770" s="121" t="s">
        <v>53</v>
      </c>
      <c r="I6770" s="121" t="s">
        <v>42</v>
      </c>
      <c r="J6770" s="121" t="s">
        <v>2268</v>
      </c>
      <c r="K6770" s="120" t="s">
        <v>65</v>
      </c>
      <c r="L6770" s="131" t="s">
        <v>32</v>
      </c>
      <c r="M6770" s="120" t="s">
        <v>78</v>
      </c>
      <c r="P6770" s="124">
        <f t="shared" si="310"/>
        <v>0</v>
      </c>
    </row>
    <row r="6771" spans="1:20" ht="27.6">
      <c r="A6771" s="116">
        <v>6771</v>
      </c>
      <c r="B6771" s="129">
        <v>44271</v>
      </c>
      <c r="C6771" s="118">
        <f t="shared" si="309"/>
        <v>3</v>
      </c>
      <c r="D6771" s="120" t="s">
        <v>252</v>
      </c>
      <c r="E6771" s="120" t="s">
        <v>15098</v>
      </c>
      <c r="F6771" s="211" t="s">
        <v>15099</v>
      </c>
      <c r="G6771" s="120" t="s">
        <v>15100</v>
      </c>
      <c r="H6771" s="121" t="s">
        <v>53</v>
      </c>
      <c r="I6771" s="119" t="s">
        <v>30</v>
      </c>
      <c r="J6771" s="121" t="s">
        <v>87</v>
      </c>
      <c r="K6771" s="120" t="s">
        <v>65</v>
      </c>
      <c r="L6771" s="131" t="s">
        <v>32</v>
      </c>
      <c r="M6771" s="120" t="s">
        <v>78</v>
      </c>
      <c r="P6771" s="124">
        <f t="shared" si="310"/>
        <v>0</v>
      </c>
    </row>
    <row r="6772" spans="1:20">
      <c r="A6772" s="116">
        <v>6772</v>
      </c>
      <c r="B6772" s="129">
        <v>44271</v>
      </c>
      <c r="C6772" s="118">
        <f t="shared" si="309"/>
        <v>3</v>
      </c>
      <c r="D6772" s="120" t="s">
        <v>252</v>
      </c>
      <c r="E6772" s="120" t="s">
        <v>15101</v>
      </c>
      <c r="F6772" s="211" t="s">
        <v>15102</v>
      </c>
      <c r="G6772" s="120" t="s">
        <v>15103</v>
      </c>
      <c r="H6772" s="121" t="s">
        <v>53</v>
      </c>
      <c r="I6772" s="121" t="s">
        <v>42</v>
      </c>
      <c r="J6772" s="121" t="s">
        <v>82</v>
      </c>
      <c r="K6772" s="120" t="s">
        <v>65</v>
      </c>
      <c r="L6772" s="131" t="s">
        <v>32</v>
      </c>
      <c r="M6772" s="120" t="s">
        <v>78</v>
      </c>
      <c r="P6772" s="124">
        <f t="shared" si="310"/>
        <v>0</v>
      </c>
    </row>
    <row r="6773" spans="1:20">
      <c r="A6773" s="116">
        <v>6773</v>
      </c>
      <c r="B6773" s="129">
        <v>44271</v>
      </c>
      <c r="C6773" s="118">
        <f t="shared" si="309"/>
        <v>3</v>
      </c>
      <c r="D6773" s="120" t="s">
        <v>252</v>
      </c>
      <c r="E6773" s="120" t="s">
        <v>15104</v>
      </c>
      <c r="F6773" s="211" t="s">
        <v>12366</v>
      </c>
      <c r="G6773" s="120" t="s">
        <v>6882</v>
      </c>
      <c r="H6773" s="121" t="s">
        <v>53</v>
      </c>
      <c r="I6773" s="119" t="s">
        <v>42</v>
      </c>
      <c r="J6773" s="121" t="s">
        <v>43</v>
      </c>
      <c r="K6773" s="120" t="s">
        <v>65</v>
      </c>
      <c r="L6773" s="131" t="s">
        <v>32</v>
      </c>
      <c r="M6773" s="120" t="s">
        <v>78</v>
      </c>
      <c r="P6773" s="124">
        <f t="shared" si="310"/>
        <v>0</v>
      </c>
    </row>
    <row r="6774" spans="1:20">
      <c r="A6774" s="116">
        <v>6774</v>
      </c>
      <c r="B6774" s="129">
        <v>44271</v>
      </c>
      <c r="C6774" s="118">
        <f t="shared" si="309"/>
        <v>3</v>
      </c>
      <c r="D6774" s="120" t="s">
        <v>252</v>
      </c>
      <c r="E6774" s="120" t="s">
        <v>15105</v>
      </c>
      <c r="F6774" s="211" t="s">
        <v>10260</v>
      </c>
      <c r="G6774" s="120" t="s">
        <v>15106</v>
      </c>
      <c r="H6774" s="121" t="s">
        <v>53</v>
      </c>
      <c r="I6774" s="121" t="s">
        <v>30</v>
      </c>
      <c r="J6774" s="121" t="s">
        <v>3886</v>
      </c>
      <c r="K6774" s="120" t="s">
        <v>65</v>
      </c>
      <c r="L6774" s="131" t="s">
        <v>32</v>
      </c>
      <c r="M6774" s="120" t="s">
        <v>78</v>
      </c>
      <c r="P6774" s="124">
        <f t="shared" si="310"/>
        <v>0</v>
      </c>
    </row>
    <row r="6775" spans="1:20">
      <c r="A6775" s="116">
        <v>6775</v>
      </c>
      <c r="B6775" s="129">
        <v>44272</v>
      </c>
      <c r="C6775" s="118">
        <f t="shared" si="309"/>
        <v>3</v>
      </c>
      <c r="D6775" s="120" t="s">
        <v>252</v>
      </c>
      <c r="E6775" s="120" t="s">
        <v>15107</v>
      </c>
      <c r="F6775" s="211" t="s">
        <v>15108</v>
      </c>
      <c r="G6775" s="120" t="s">
        <v>4949</v>
      </c>
      <c r="H6775" s="121" t="s">
        <v>53</v>
      </c>
      <c r="I6775" s="119" t="s">
        <v>30</v>
      </c>
      <c r="J6775" s="121" t="s">
        <v>87</v>
      </c>
      <c r="K6775" s="120" t="s">
        <v>65</v>
      </c>
      <c r="L6775" s="131" t="s">
        <v>32</v>
      </c>
      <c r="M6775" s="120" t="s">
        <v>78</v>
      </c>
      <c r="P6775" s="124">
        <f t="shared" si="310"/>
        <v>0</v>
      </c>
    </row>
    <row r="6776" spans="1:20" ht="27.6">
      <c r="A6776" s="116">
        <v>6776</v>
      </c>
      <c r="B6776" s="129">
        <v>44272</v>
      </c>
      <c r="C6776" s="118">
        <f t="shared" si="309"/>
        <v>3</v>
      </c>
      <c r="D6776" s="120" t="s">
        <v>252</v>
      </c>
      <c r="E6776" s="120" t="s">
        <v>15109</v>
      </c>
      <c r="F6776" s="211" t="s">
        <v>15110</v>
      </c>
      <c r="G6776" s="120" t="s">
        <v>11962</v>
      </c>
      <c r="H6776" s="121" t="s">
        <v>53</v>
      </c>
      <c r="I6776" s="121" t="s">
        <v>30</v>
      </c>
      <c r="J6776" s="121" t="s">
        <v>3886</v>
      </c>
      <c r="K6776" s="120" t="s">
        <v>65</v>
      </c>
      <c r="L6776" s="131" t="s">
        <v>32</v>
      </c>
      <c r="M6776" s="120" t="s">
        <v>78</v>
      </c>
      <c r="P6776" s="124">
        <f t="shared" si="310"/>
        <v>0</v>
      </c>
    </row>
    <row r="6777" spans="1:20">
      <c r="A6777" s="116">
        <v>6777</v>
      </c>
      <c r="B6777" s="129">
        <v>44272</v>
      </c>
      <c r="C6777" s="118">
        <f t="shared" si="309"/>
        <v>3</v>
      </c>
      <c r="D6777" s="120" t="s">
        <v>252</v>
      </c>
      <c r="E6777" s="120" t="s">
        <v>15111</v>
      </c>
      <c r="F6777" s="211" t="s">
        <v>15112</v>
      </c>
      <c r="G6777" s="120" t="s">
        <v>12604</v>
      </c>
      <c r="H6777" s="121" t="s">
        <v>53</v>
      </c>
      <c r="I6777" s="119" t="s">
        <v>30</v>
      </c>
      <c r="J6777" s="121" t="s">
        <v>31</v>
      </c>
      <c r="K6777" s="120" t="s">
        <v>65</v>
      </c>
      <c r="L6777" s="131" t="s">
        <v>32</v>
      </c>
      <c r="M6777" s="120" t="s">
        <v>78</v>
      </c>
      <c r="P6777" s="124">
        <f t="shared" si="310"/>
        <v>0</v>
      </c>
    </row>
    <row r="6778" spans="1:20">
      <c r="A6778" s="116">
        <v>6778</v>
      </c>
      <c r="B6778" s="129">
        <v>44272</v>
      </c>
      <c r="C6778" s="118">
        <f t="shared" si="309"/>
        <v>3</v>
      </c>
      <c r="D6778" s="120" t="s">
        <v>252</v>
      </c>
      <c r="E6778" s="120" t="s">
        <v>15113</v>
      </c>
      <c r="F6778" s="211" t="s">
        <v>15114</v>
      </c>
      <c r="G6778" s="120" t="s">
        <v>15115</v>
      </c>
      <c r="H6778" s="121" t="s">
        <v>53</v>
      </c>
      <c r="I6778" s="121" t="s">
        <v>30</v>
      </c>
      <c r="J6778" s="121" t="s">
        <v>3749</v>
      </c>
      <c r="K6778" s="120" t="s">
        <v>65</v>
      </c>
      <c r="L6778" s="131" t="s">
        <v>32</v>
      </c>
      <c r="M6778" s="120" t="s">
        <v>78</v>
      </c>
      <c r="P6778" s="124">
        <f t="shared" si="310"/>
        <v>0</v>
      </c>
    </row>
    <row r="6779" spans="1:20">
      <c r="A6779" s="116">
        <v>6779</v>
      </c>
      <c r="B6779" s="129">
        <v>44272</v>
      </c>
      <c r="C6779" s="118">
        <f t="shared" si="309"/>
        <v>3</v>
      </c>
      <c r="D6779" s="120" t="s">
        <v>252</v>
      </c>
      <c r="E6779" s="142" t="s">
        <v>15116</v>
      </c>
      <c r="F6779" s="211" t="s">
        <v>15117</v>
      </c>
      <c r="G6779" s="142" t="s">
        <v>10096</v>
      </c>
      <c r="H6779" s="142" t="s">
        <v>29</v>
      </c>
      <c r="I6779" s="119" t="s">
        <v>30</v>
      </c>
      <c r="J6779" s="121" t="s">
        <v>77</v>
      </c>
      <c r="K6779" s="120" t="s">
        <v>65</v>
      </c>
      <c r="L6779" s="131" t="s">
        <v>32</v>
      </c>
      <c r="M6779" s="142" t="s">
        <v>33</v>
      </c>
      <c r="N6779" s="131">
        <v>44271</v>
      </c>
      <c r="O6779" s="131">
        <v>44481</v>
      </c>
      <c r="P6779" s="124">
        <f t="shared" si="310"/>
        <v>10</v>
      </c>
      <c r="S6779" s="120" t="s">
        <v>135</v>
      </c>
      <c r="T6779" s="126">
        <v>44271</v>
      </c>
    </row>
    <row r="6780" spans="1:20">
      <c r="A6780" s="116">
        <v>6780</v>
      </c>
      <c r="B6780" s="129">
        <v>44272</v>
      </c>
      <c r="C6780" s="118">
        <f t="shared" si="309"/>
        <v>3</v>
      </c>
      <c r="D6780" s="120" t="s">
        <v>252</v>
      </c>
      <c r="E6780" s="120" t="s">
        <v>15118</v>
      </c>
      <c r="F6780" s="211" t="s">
        <v>15119</v>
      </c>
      <c r="G6780" s="120" t="s">
        <v>15120</v>
      </c>
      <c r="H6780" s="121" t="s">
        <v>53</v>
      </c>
      <c r="I6780" s="119" t="s">
        <v>30</v>
      </c>
      <c r="J6780" s="121" t="s">
        <v>87</v>
      </c>
      <c r="K6780" s="120" t="s">
        <v>65</v>
      </c>
      <c r="L6780" s="131" t="s">
        <v>32</v>
      </c>
      <c r="M6780" s="120" t="s">
        <v>78</v>
      </c>
      <c r="P6780" s="124">
        <f t="shared" si="310"/>
        <v>0</v>
      </c>
    </row>
    <row r="6781" spans="1:20">
      <c r="A6781" s="116">
        <v>6781</v>
      </c>
      <c r="B6781" s="129">
        <v>44272</v>
      </c>
      <c r="C6781" s="118">
        <f t="shared" si="309"/>
        <v>3</v>
      </c>
      <c r="D6781" s="120" t="s">
        <v>252</v>
      </c>
      <c r="E6781" s="120" t="s">
        <v>15121</v>
      </c>
      <c r="F6781" s="211" t="s">
        <v>15122</v>
      </c>
      <c r="G6781" s="120" t="s">
        <v>14313</v>
      </c>
      <c r="H6781" s="121" t="s">
        <v>53</v>
      </c>
      <c r="I6781" s="121" t="s">
        <v>42</v>
      </c>
      <c r="J6781" s="121" t="s">
        <v>82</v>
      </c>
      <c r="K6781" s="120" t="s">
        <v>65</v>
      </c>
      <c r="L6781" s="131" t="s">
        <v>32</v>
      </c>
      <c r="M6781" s="120" t="s">
        <v>78</v>
      </c>
      <c r="P6781" s="124">
        <f t="shared" si="310"/>
        <v>0</v>
      </c>
    </row>
    <row r="6782" spans="1:20">
      <c r="A6782" s="116">
        <v>6782</v>
      </c>
      <c r="B6782" s="129">
        <v>44272</v>
      </c>
      <c r="C6782" s="118">
        <f t="shared" si="309"/>
        <v>3</v>
      </c>
      <c r="D6782" s="120" t="s">
        <v>252</v>
      </c>
      <c r="E6782" s="120" t="s">
        <v>15123</v>
      </c>
      <c r="F6782" s="211" t="s">
        <v>15124</v>
      </c>
      <c r="G6782" s="120" t="s">
        <v>1292</v>
      </c>
      <c r="H6782" s="121" t="s">
        <v>53</v>
      </c>
      <c r="I6782" s="121" t="s">
        <v>30</v>
      </c>
      <c r="J6782" s="121" t="s">
        <v>7276</v>
      </c>
      <c r="K6782" s="120" t="s">
        <v>65</v>
      </c>
      <c r="L6782" s="131" t="s">
        <v>32</v>
      </c>
      <c r="M6782" s="120" t="s">
        <v>78</v>
      </c>
      <c r="P6782" s="124">
        <f t="shared" si="310"/>
        <v>0</v>
      </c>
    </row>
    <row r="6783" spans="1:20">
      <c r="A6783" s="116">
        <v>6783</v>
      </c>
      <c r="B6783" s="129">
        <v>44272</v>
      </c>
      <c r="C6783" s="118">
        <f t="shared" si="309"/>
        <v>3</v>
      </c>
      <c r="D6783" s="120" t="s">
        <v>252</v>
      </c>
      <c r="E6783" s="120" t="s">
        <v>15125</v>
      </c>
      <c r="F6783" s="211" t="s">
        <v>15126</v>
      </c>
      <c r="G6783" s="120" t="s">
        <v>14620</v>
      </c>
      <c r="H6783" s="121" t="s">
        <v>53</v>
      </c>
      <c r="I6783" s="121" t="s">
        <v>30</v>
      </c>
      <c r="J6783" s="121" t="s">
        <v>15127</v>
      </c>
      <c r="K6783" s="120" t="s">
        <v>65</v>
      </c>
      <c r="L6783" s="131" t="s">
        <v>32</v>
      </c>
      <c r="M6783" s="120" t="s">
        <v>33</v>
      </c>
      <c r="N6783" s="131">
        <v>44412</v>
      </c>
      <c r="O6783" s="131">
        <v>44581</v>
      </c>
      <c r="P6783" s="124">
        <f t="shared" si="310"/>
        <v>1</v>
      </c>
    </row>
    <row r="6784" spans="1:20">
      <c r="A6784" s="116">
        <v>6784</v>
      </c>
      <c r="B6784" s="129">
        <v>44272</v>
      </c>
      <c r="C6784" s="118">
        <f t="shared" si="309"/>
        <v>3</v>
      </c>
      <c r="D6784" s="120" t="s">
        <v>252</v>
      </c>
      <c r="E6784" s="120" t="s">
        <v>15128</v>
      </c>
      <c r="F6784" s="211" t="s">
        <v>15129</v>
      </c>
      <c r="G6784" s="121" t="s">
        <v>15049</v>
      </c>
      <c r="H6784" s="121" t="s">
        <v>53</v>
      </c>
      <c r="I6784" s="119" t="s">
        <v>30</v>
      </c>
      <c r="J6784" s="121" t="s">
        <v>5135</v>
      </c>
      <c r="K6784" s="120" t="s">
        <v>65</v>
      </c>
      <c r="L6784" s="131" t="s">
        <v>32</v>
      </c>
      <c r="M6784" s="120" t="s">
        <v>33</v>
      </c>
      <c r="N6784" s="131" t="s">
        <v>2445</v>
      </c>
      <c r="P6784" s="124">
        <f t="shared" si="310"/>
        <v>0</v>
      </c>
    </row>
    <row r="6785" spans="1:25">
      <c r="A6785" s="116">
        <v>6785</v>
      </c>
      <c r="B6785" s="129">
        <v>44272</v>
      </c>
      <c r="C6785" s="118">
        <f t="shared" si="309"/>
        <v>3</v>
      </c>
      <c r="D6785" s="120" t="s">
        <v>252</v>
      </c>
      <c r="E6785" s="120" t="s">
        <v>15130</v>
      </c>
      <c r="F6785" s="211" t="s">
        <v>12366</v>
      </c>
      <c r="G6785" s="121" t="s">
        <v>15049</v>
      </c>
      <c r="H6785" s="121" t="s">
        <v>53</v>
      </c>
      <c r="I6785" s="121" t="s">
        <v>42</v>
      </c>
      <c r="J6785" s="121" t="s">
        <v>2791</v>
      </c>
      <c r="K6785" s="120" t="s">
        <v>65</v>
      </c>
      <c r="L6785" s="131" t="s">
        <v>32</v>
      </c>
      <c r="M6785" s="120" t="s">
        <v>33</v>
      </c>
      <c r="N6785" s="131" t="s">
        <v>2445</v>
      </c>
      <c r="P6785" s="124">
        <f t="shared" si="310"/>
        <v>0</v>
      </c>
    </row>
    <row r="6786" spans="1:25">
      <c r="A6786" s="116">
        <v>6786</v>
      </c>
      <c r="B6786" s="129">
        <v>44272</v>
      </c>
      <c r="C6786" s="118">
        <f t="shared" si="309"/>
        <v>3</v>
      </c>
      <c r="D6786" s="120" t="s">
        <v>252</v>
      </c>
      <c r="E6786" s="120" t="s">
        <v>15131</v>
      </c>
      <c r="F6786" s="211" t="s">
        <v>15132</v>
      </c>
      <c r="G6786" s="121" t="s">
        <v>15049</v>
      </c>
      <c r="H6786" s="121" t="s">
        <v>53</v>
      </c>
      <c r="I6786" s="121" t="s">
        <v>30</v>
      </c>
      <c r="J6786" s="121" t="s">
        <v>435</v>
      </c>
      <c r="K6786" s="120" t="s">
        <v>65</v>
      </c>
      <c r="L6786" s="131" t="s">
        <v>32</v>
      </c>
      <c r="M6786" s="120" t="s">
        <v>78</v>
      </c>
      <c r="P6786" s="124">
        <f t="shared" si="310"/>
        <v>0</v>
      </c>
    </row>
    <row r="6787" spans="1:25">
      <c r="A6787" s="116">
        <v>6787</v>
      </c>
      <c r="B6787" s="129">
        <v>44272</v>
      </c>
      <c r="C6787" s="118">
        <f t="shared" si="309"/>
        <v>3</v>
      </c>
      <c r="D6787" s="120" t="s">
        <v>252</v>
      </c>
      <c r="E6787" s="120" t="s">
        <v>15133</v>
      </c>
      <c r="F6787" s="211" t="s">
        <v>15134</v>
      </c>
      <c r="G6787" s="121" t="s">
        <v>15049</v>
      </c>
      <c r="H6787" s="121" t="s">
        <v>53</v>
      </c>
      <c r="I6787" s="119" t="s">
        <v>30</v>
      </c>
      <c r="J6787" s="121" t="s">
        <v>485</v>
      </c>
      <c r="K6787" s="120" t="s">
        <v>65</v>
      </c>
      <c r="L6787" s="131" t="s">
        <v>32</v>
      </c>
      <c r="M6787" s="120" t="s">
        <v>78</v>
      </c>
      <c r="P6787" s="124">
        <f t="shared" si="310"/>
        <v>0</v>
      </c>
    </row>
    <row r="6788" spans="1:25" ht="27.6">
      <c r="A6788" s="116">
        <v>6788</v>
      </c>
      <c r="B6788" s="129">
        <v>44272</v>
      </c>
      <c r="C6788" s="118">
        <f t="shared" si="309"/>
        <v>3</v>
      </c>
      <c r="D6788" s="120" t="s">
        <v>252</v>
      </c>
      <c r="E6788" s="120" t="s">
        <v>15135</v>
      </c>
      <c r="F6788" s="211" t="s">
        <v>15136</v>
      </c>
      <c r="G6788" s="121" t="s">
        <v>15049</v>
      </c>
      <c r="H6788" s="121" t="s">
        <v>53</v>
      </c>
      <c r="I6788" s="121" t="s">
        <v>42</v>
      </c>
      <c r="J6788" s="121" t="s">
        <v>72</v>
      </c>
      <c r="K6788" s="120" t="s">
        <v>65</v>
      </c>
      <c r="L6788" s="131" t="s">
        <v>32</v>
      </c>
      <c r="M6788" s="120" t="s">
        <v>78</v>
      </c>
      <c r="P6788" s="124">
        <f t="shared" si="310"/>
        <v>0</v>
      </c>
    </row>
    <row r="6789" spans="1:25" ht="41.4">
      <c r="A6789" s="116">
        <v>6789</v>
      </c>
      <c r="B6789" s="129">
        <v>44272</v>
      </c>
      <c r="C6789" s="118">
        <f t="shared" si="309"/>
        <v>3</v>
      </c>
      <c r="D6789" s="120" t="s">
        <v>252</v>
      </c>
      <c r="E6789" s="120" t="s">
        <v>15137</v>
      </c>
      <c r="F6789" s="211" t="s">
        <v>15138</v>
      </c>
      <c r="G6789" s="120" t="s">
        <v>371</v>
      </c>
      <c r="H6789" s="121" t="s">
        <v>53</v>
      </c>
      <c r="I6789" s="121" t="s">
        <v>30</v>
      </c>
      <c r="J6789" s="121" t="s">
        <v>1540</v>
      </c>
      <c r="K6789" s="120" t="s">
        <v>65</v>
      </c>
      <c r="L6789" s="131" t="s">
        <v>32</v>
      </c>
      <c r="M6789" s="120" t="s">
        <v>78</v>
      </c>
      <c r="P6789" s="124">
        <f t="shared" si="310"/>
        <v>0</v>
      </c>
    </row>
    <row r="6790" spans="1:25">
      <c r="A6790" s="116">
        <v>6790</v>
      </c>
      <c r="B6790" s="129">
        <v>44272</v>
      </c>
      <c r="C6790" s="118">
        <f t="shared" si="309"/>
        <v>3</v>
      </c>
      <c r="D6790" s="120" t="s">
        <v>252</v>
      </c>
      <c r="E6790" s="120" t="s">
        <v>15139</v>
      </c>
      <c r="F6790" s="211" t="s">
        <v>12366</v>
      </c>
      <c r="G6790" s="120" t="s">
        <v>15140</v>
      </c>
      <c r="H6790" s="121" t="s">
        <v>53</v>
      </c>
      <c r="I6790" s="119" t="s">
        <v>30</v>
      </c>
      <c r="J6790" s="121" t="s">
        <v>77</v>
      </c>
      <c r="K6790" s="120" t="s">
        <v>65</v>
      </c>
      <c r="L6790" s="131" t="s">
        <v>32</v>
      </c>
      <c r="M6790" s="120" t="s">
        <v>78</v>
      </c>
      <c r="P6790" s="124">
        <f t="shared" si="310"/>
        <v>0</v>
      </c>
    </row>
    <row r="6791" spans="1:25">
      <c r="A6791" s="116">
        <v>6791</v>
      </c>
      <c r="B6791" s="129">
        <v>44272</v>
      </c>
      <c r="C6791" s="118">
        <f t="shared" si="309"/>
        <v>3</v>
      </c>
      <c r="D6791" s="120" t="s">
        <v>252</v>
      </c>
      <c r="E6791" s="120" t="s">
        <v>15141</v>
      </c>
      <c r="F6791" s="211" t="s">
        <v>15142</v>
      </c>
      <c r="G6791" s="120" t="s">
        <v>4949</v>
      </c>
      <c r="H6791" s="121" t="s">
        <v>53</v>
      </c>
      <c r="I6791" s="121" t="s">
        <v>42</v>
      </c>
      <c r="J6791" s="121" t="s">
        <v>72</v>
      </c>
      <c r="K6791" s="120" t="s">
        <v>65</v>
      </c>
      <c r="L6791" s="131" t="s">
        <v>32</v>
      </c>
      <c r="M6791" s="120" t="s">
        <v>78</v>
      </c>
      <c r="P6791" s="124">
        <f t="shared" si="310"/>
        <v>0</v>
      </c>
    </row>
    <row r="6792" spans="1:25">
      <c r="A6792" s="116">
        <v>6792</v>
      </c>
      <c r="B6792" s="129">
        <v>44272</v>
      </c>
      <c r="C6792" s="118">
        <f t="shared" si="309"/>
        <v>3</v>
      </c>
      <c r="D6792" s="120" t="s">
        <v>252</v>
      </c>
      <c r="E6792" s="142" t="s">
        <v>15143</v>
      </c>
      <c r="F6792" s="211" t="s">
        <v>15144</v>
      </c>
      <c r="G6792" s="142" t="s">
        <v>15145</v>
      </c>
      <c r="H6792" s="142" t="s">
        <v>29</v>
      </c>
      <c r="I6792" s="121" t="s">
        <v>42</v>
      </c>
      <c r="J6792" s="121" t="s">
        <v>72</v>
      </c>
      <c r="K6792" s="120" t="s">
        <v>65</v>
      </c>
      <c r="L6792" s="131" t="s">
        <v>32</v>
      </c>
      <c r="M6792" s="142" t="s">
        <v>33</v>
      </c>
      <c r="N6792" s="131">
        <v>44270</v>
      </c>
      <c r="O6792" s="131">
        <v>44313</v>
      </c>
      <c r="P6792" s="124">
        <f t="shared" si="310"/>
        <v>4</v>
      </c>
      <c r="S6792" s="120" t="s">
        <v>135</v>
      </c>
      <c r="T6792" s="126">
        <v>44313</v>
      </c>
    </row>
    <row r="6793" spans="1:25">
      <c r="A6793" s="116">
        <v>6793</v>
      </c>
      <c r="B6793" s="129">
        <v>44272</v>
      </c>
      <c r="C6793" s="118">
        <f t="shared" si="309"/>
        <v>3</v>
      </c>
      <c r="D6793" s="120" t="s">
        <v>252</v>
      </c>
      <c r="E6793" s="120" t="s">
        <v>15146</v>
      </c>
      <c r="F6793" s="211" t="s">
        <v>6881</v>
      </c>
      <c r="G6793" s="121" t="s">
        <v>15049</v>
      </c>
      <c r="H6793" s="121" t="s">
        <v>53</v>
      </c>
      <c r="I6793" s="121" t="s">
        <v>42</v>
      </c>
      <c r="J6793" s="121" t="s">
        <v>72</v>
      </c>
      <c r="K6793" s="120" t="s">
        <v>65</v>
      </c>
      <c r="L6793" s="131" t="s">
        <v>32</v>
      </c>
      <c r="M6793" s="120" t="s">
        <v>78</v>
      </c>
      <c r="P6793" s="124">
        <f t="shared" si="310"/>
        <v>0</v>
      </c>
    </row>
    <row r="6794" spans="1:25">
      <c r="A6794" s="116">
        <v>6794</v>
      </c>
      <c r="B6794" s="129">
        <v>44272</v>
      </c>
      <c r="C6794" s="118">
        <f t="shared" si="309"/>
        <v>3</v>
      </c>
      <c r="D6794" s="120" t="s">
        <v>252</v>
      </c>
      <c r="E6794" s="142" t="s">
        <v>15147</v>
      </c>
      <c r="F6794" s="211" t="s">
        <v>15148</v>
      </c>
      <c r="G6794" s="142" t="s">
        <v>14858</v>
      </c>
      <c r="H6794" s="142" t="s">
        <v>29</v>
      </c>
      <c r="I6794" s="142" t="s">
        <v>30</v>
      </c>
      <c r="J6794" s="142" t="s">
        <v>485</v>
      </c>
      <c r="K6794" s="120" t="s">
        <v>65</v>
      </c>
      <c r="L6794" s="131" t="s">
        <v>32</v>
      </c>
      <c r="M6794" s="142" t="s">
        <v>33</v>
      </c>
      <c r="N6794" s="131">
        <v>44271</v>
      </c>
      <c r="O6794" s="131">
        <v>44396</v>
      </c>
      <c r="P6794" s="124">
        <f t="shared" si="310"/>
        <v>7</v>
      </c>
      <c r="S6794" s="120" t="s">
        <v>5090</v>
      </c>
      <c r="T6794" s="126">
        <v>44396</v>
      </c>
      <c r="Y6794" s="116" t="s">
        <v>15149</v>
      </c>
    </row>
    <row r="6795" spans="1:25" ht="27.6">
      <c r="A6795" s="116">
        <v>6795</v>
      </c>
      <c r="B6795" s="129">
        <v>44272</v>
      </c>
      <c r="C6795" s="118">
        <f t="shared" si="309"/>
        <v>3</v>
      </c>
      <c r="D6795" s="120" t="s">
        <v>252</v>
      </c>
      <c r="E6795" s="120" t="s">
        <v>15150</v>
      </c>
      <c r="F6795" s="211" t="s">
        <v>15151</v>
      </c>
      <c r="G6795" s="120" t="s">
        <v>1519</v>
      </c>
      <c r="H6795" s="121" t="s">
        <v>53</v>
      </c>
      <c r="I6795" s="121" t="s">
        <v>30</v>
      </c>
      <c r="J6795" s="121" t="s">
        <v>6396</v>
      </c>
      <c r="K6795" s="120" t="s">
        <v>65</v>
      </c>
      <c r="L6795" s="131" t="s">
        <v>32</v>
      </c>
      <c r="M6795" s="120" t="s">
        <v>78</v>
      </c>
      <c r="P6795" s="124">
        <f t="shared" si="310"/>
        <v>0</v>
      </c>
    </row>
    <row r="6796" spans="1:25" ht="27.6">
      <c r="A6796" s="116">
        <v>6796</v>
      </c>
      <c r="B6796" s="129">
        <v>44272</v>
      </c>
      <c r="C6796" s="118">
        <f t="shared" si="309"/>
        <v>3</v>
      </c>
      <c r="D6796" s="120" t="s">
        <v>252</v>
      </c>
      <c r="E6796" s="120" t="s">
        <v>15152</v>
      </c>
      <c r="F6796" s="211" t="s">
        <v>15153</v>
      </c>
      <c r="G6796" s="120" t="s">
        <v>15154</v>
      </c>
      <c r="H6796" s="121" t="s">
        <v>53</v>
      </c>
      <c r="I6796" s="121" t="s">
        <v>30</v>
      </c>
      <c r="J6796" s="121" t="s">
        <v>7131</v>
      </c>
      <c r="K6796" s="120" t="s">
        <v>65</v>
      </c>
      <c r="L6796" s="131" t="s">
        <v>32</v>
      </c>
      <c r="M6796" s="120" t="s">
        <v>78</v>
      </c>
      <c r="P6796" s="124">
        <f t="shared" si="310"/>
        <v>0</v>
      </c>
    </row>
    <row r="6797" spans="1:25">
      <c r="A6797" s="116">
        <v>6797</v>
      </c>
      <c r="B6797" s="129">
        <v>44272</v>
      </c>
      <c r="C6797" s="118">
        <f t="shared" ref="C6797:C6828" si="311">IF(B6797&lt;&gt;0,MONTH(B6797),0)</f>
        <v>3</v>
      </c>
      <c r="D6797" s="120" t="s">
        <v>252</v>
      </c>
      <c r="E6797" s="120" t="s">
        <v>15155</v>
      </c>
      <c r="F6797" s="211" t="s">
        <v>15156</v>
      </c>
      <c r="G6797" s="120" t="s">
        <v>9254</v>
      </c>
      <c r="H6797" s="121" t="s">
        <v>53</v>
      </c>
      <c r="I6797" s="121" t="s">
        <v>30</v>
      </c>
      <c r="J6797" s="121" t="s">
        <v>7131</v>
      </c>
      <c r="K6797" s="120" t="s">
        <v>65</v>
      </c>
      <c r="L6797" s="131" t="s">
        <v>32</v>
      </c>
      <c r="M6797" s="120" t="s">
        <v>78</v>
      </c>
      <c r="P6797" s="124">
        <f t="shared" ref="P6797:P6828" si="312">IF(O6797&lt;&gt;0,MONTH(O6797),0)</f>
        <v>0</v>
      </c>
    </row>
    <row r="6798" spans="1:25">
      <c r="A6798" s="116">
        <v>6798</v>
      </c>
      <c r="B6798" s="129">
        <v>44272</v>
      </c>
      <c r="C6798" s="118">
        <f t="shared" si="311"/>
        <v>3</v>
      </c>
      <c r="D6798" s="120" t="s">
        <v>252</v>
      </c>
      <c r="E6798" s="120" t="s">
        <v>15157</v>
      </c>
      <c r="F6798" s="211" t="s">
        <v>15158</v>
      </c>
      <c r="G6798" s="120" t="s">
        <v>15159</v>
      </c>
      <c r="H6798" s="121" t="s">
        <v>53</v>
      </c>
      <c r="I6798" s="119" t="s">
        <v>30</v>
      </c>
      <c r="J6798" s="121" t="s">
        <v>77</v>
      </c>
      <c r="K6798" s="120" t="s">
        <v>65</v>
      </c>
      <c r="L6798" s="131" t="s">
        <v>32</v>
      </c>
      <c r="M6798" s="120" t="s">
        <v>78</v>
      </c>
      <c r="P6798" s="124">
        <f t="shared" si="312"/>
        <v>0</v>
      </c>
    </row>
    <row r="6799" spans="1:25">
      <c r="A6799" s="116">
        <v>6799</v>
      </c>
      <c r="B6799" s="129">
        <v>44272</v>
      </c>
      <c r="C6799" s="118">
        <f t="shared" si="311"/>
        <v>3</v>
      </c>
      <c r="D6799" s="120" t="s">
        <v>252</v>
      </c>
      <c r="E6799" s="120" t="s">
        <v>15160</v>
      </c>
      <c r="F6799" s="211" t="s">
        <v>15161</v>
      </c>
      <c r="G6799" s="121" t="s">
        <v>15049</v>
      </c>
      <c r="H6799" s="121" t="s">
        <v>53</v>
      </c>
      <c r="I6799" s="119" t="s">
        <v>30</v>
      </c>
      <c r="J6799" s="121" t="s">
        <v>3749</v>
      </c>
      <c r="K6799" s="120" t="s">
        <v>65</v>
      </c>
      <c r="L6799" s="131" t="s">
        <v>32</v>
      </c>
      <c r="M6799" s="120" t="s">
        <v>78</v>
      </c>
      <c r="P6799" s="124">
        <f t="shared" si="312"/>
        <v>0</v>
      </c>
    </row>
    <row r="6800" spans="1:25">
      <c r="A6800" s="116">
        <v>6800</v>
      </c>
      <c r="B6800" s="129">
        <v>44272</v>
      </c>
      <c r="C6800" s="118">
        <f t="shared" si="311"/>
        <v>3</v>
      </c>
      <c r="D6800" s="120" t="s">
        <v>252</v>
      </c>
      <c r="E6800" s="120" t="s">
        <v>15162</v>
      </c>
      <c r="F6800" s="211" t="s">
        <v>15163</v>
      </c>
      <c r="G6800" s="121" t="s">
        <v>15049</v>
      </c>
      <c r="H6800" s="121" t="s">
        <v>53</v>
      </c>
      <c r="I6800" s="121" t="s">
        <v>30</v>
      </c>
      <c r="J6800" s="121" t="s">
        <v>7131</v>
      </c>
      <c r="K6800" s="120" t="s">
        <v>65</v>
      </c>
      <c r="L6800" s="131" t="s">
        <v>32</v>
      </c>
      <c r="M6800" s="120" t="s">
        <v>78</v>
      </c>
      <c r="P6800" s="124">
        <f t="shared" si="312"/>
        <v>0</v>
      </c>
    </row>
    <row r="6801" spans="1:25">
      <c r="A6801" s="116">
        <v>6801</v>
      </c>
      <c r="B6801" s="129">
        <v>44272</v>
      </c>
      <c r="C6801" s="118">
        <f t="shared" si="311"/>
        <v>3</v>
      </c>
      <c r="D6801" s="120" t="s">
        <v>252</v>
      </c>
      <c r="E6801" s="120" t="s">
        <v>15164</v>
      </c>
      <c r="F6801" s="211" t="s">
        <v>15165</v>
      </c>
      <c r="G6801" s="130" t="s">
        <v>15166</v>
      </c>
      <c r="H6801" s="121" t="s">
        <v>41</v>
      </c>
      <c r="I6801" s="119" t="s">
        <v>63</v>
      </c>
      <c r="J6801" s="121" t="s">
        <v>328</v>
      </c>
      <c r="K6801" s="120" t="s">
        <v>65</v>
      </c>
      <c r="L6801" s="131" t="s">
        <v>32</v>
      </c>
      <c r="M6801" s="120" t="s">
        <v>78</v>
      </c>
      <c r="P6801" s="124">
        <f t="shared" si="312"/>
        <v>0</v>
      </c>
    </row>
    <row r="6802" spans="1:25" ht="27.6">
      <c r="A6802" s="116">
        <v>6802</v>
      </c>
      <c r="B6802" s="129">
        <v>44272</v>
      </c>
      <c r="C6802" s="118">
        <f t="shared" si="311"/>
        <v>3</v>
      </c>
      <c r="D6802" s="120" t="s">
        <v>25</v>
      </c>
      <c r="E6802" s="120" t="s">
        <v>15167</v>
      </c>
      <c r="F6802" s="211" t="s">
        <v>15168</v>
      </c>
      <c r="G6802" s="119" t="s">
        <v>15169</v>
      </c>
      <c r="H6802" s="121" t="s">
        <v>29</v>
      </c>
      <c r="I6802" s="119" t="s">
        <v>30</v>
      </c>
      <c r="J6802" s="121" t="s">
        <v>77</v>
      </c>
      <c r="K6802" s="120" t="s">
        <v>65</v>
      </c>
      <c r="L6802" s="131" t="s">
        <v>32</v>
      </c>
      <c r="M6802" s="120" t="s">
        <v>33</v>
      </c>
      <c r="N6802" s="131">
        <v>44272</v>
      </c>
      <c r="O6802" s="131">
        <v>44340</v>
      </c>
      <c r="P6802" s="124">
        <f t="shared" si="312"/>
        <v>5</v>
      </c>
      <c r="S6802" s="120" t="s">
        <v>92</v>
      </c>
      <c r="Y6802" s="116" t="s">
        <v>162</v>
      </c>
    </row>
    <row r="6803" spans="1:25">
      <c r="A6803" s="116">
        <v>6803</v>
      </c>
      <c r="B6803" s="129">
        <v>44272</v>
      </c>
      <c r="C6803" s="118">
        <f t="shared" si="311"/>
        <v>3</v>
      </c>
      <c r="D6803" s="120" t="s">
        <v>252</v>
      </c>
      <c r="E6803" s="120" t="s">
        <v>15170</v>
      </c>
      <c r="F6803" s="211" t="s">
        <v>15171</v>
      </c>
      <c r="G6803" s="130" t="s">
        <v>8934</v>
      </c>
      <c r="H6803" s="121" t="s">
        <v>41</v>
      </c>
      <c r="I6803" s="119" t="s">
        <v>30</v>
      </c>
      <c r="J6803" s="121" t="s">
        <v>87</v>
      </c>
      <c r="K6803" s="120" t="s">
        <v>65</v>
      </c>
      <c r="L6803" s="131" t="s">
        <v>32</v>
      </c>
      <c r="M6803" s="120" t="s">
        <v>78</v>
      </c>
      <c r="P6803" s="124">
        <f t="shared" si="312"/>
        <v>0</v>
      </c>
    </row>
    <row r="6804" spans="1:25">
      <c r="A6804" s="116">
        <v>6804</v>
      </c>
      <c r="B6804" s="129">
        <v>44273</v>
      </c>
      <c r="C6804" s="118">
        <f t="shared" si="311"/>
        <v>3</v>
      </c>
      <c r="D6804" s="120" t="s">
        <v>252</v>
      </c>
      <c r="E6804" s="120" t="s">
        <v>15172</v>
      </c>
      <c r="F6804" s="211" t="s">
        <v>5227</v>
      </c>
      <c r="G6804" s="130" t="s">
        <v>8007</v>
      </c>
      <c r="H6804" s="121" t="s">
        <v>41</v>
      </c>
      <c r="I6804" s="119" t="s">
        <v>30</v>
      </c>
      <c r="J6804" s="121" t="s">
        <v>77</v>
      </c>
      <c r="K6804" s="120" t="s">
        <v>65</v>
      </c>
      <c r="L6804" s="131" t="s">
        <v>32</v>
      </c>
      <c r="M6804" s="120" t="s">
        <v>78</v>
      </c>
      <c r="P6804" s="124">
        <f t="shared" si="312"/>
        <v>0</v>
      </c>
    </row>
    <row r="6805" spans="1:25">
      <c r="A6805" s="116">
        <v>6805</v>
      </c>
      <c r="B6805" s="129">
        <v>44273</v>
      </c>
      <c r="C6805" s="118">
        <f t="shared" si="311"/>
        <v>3</v>
      </c>
      <c r="D6805" s="120" t="s">
        <v>252</v>
      </c>
      <c r="E6805" s="120" t="s">
        <v>15173</v>
      </c>
      <c r="F6805" s="211" t="s">
        <v>104</v>
      </c>
      <c r="G6805" s="130" t="s">
        <v>15174</v>
      </c>
      <c r="H6805" s="121" t="s">
        <v>41</v>
      </c>
      <c r="I6805" s="119" t="s">
        <v>30</v>
      </c>
      <c r="J6805" s="121" t="s">
        <v>77</v>
      </c>
      <c r="K6805" s="120" t="s">
        <v>65</v>
      </c>
      <c r="L6805" s="131" t="s">
        <v>32</v>
      </c>
      <c r="M6805" s="120" t="s">
        <v>78</v>
      </c>
      <c r="P6805" s="124">
        <f t="shared" si="312"/>
        <v>0</v>
      </c>
    </row>
    <row r="6806" spans="1:25" ht="27.6">
      <c r="A6806" s="116">
        <v>6806</v>
      </c>
      <c r="B6806" s="129">
        <v>44273</v>
      </c>
      <c r="C6806" s="118">
        <f t="shared" si="311"/>
        <v>3</v>
      </c>
      <c r="D6806" s="120" t="s">
        <v>25</v>
      </c>
      <c r="E6806" s="120" t="s">
        <v>15175</v>
      </c>
      <c r="F6806" s="211" t="s">
        <v>15176</v>
      </c>
      <c r="G6806" s="119" t="s">
        <v>6882</v>
      </c>
      <c r="H6806" s="121" t="s">
        <v>53</v>
      </c>
      <c r="I6806" s="182" t="s">
        <v>42</v>
      </c>
      <c r="J6806" s="121" t="s">
        <v>478</v>
      </c>
      <c r="K6806" s="120" t="s">
        <v>65</v>
      </c>
      <c r="L6806" s="131" t="s">
        <v>32</v>
      </c>
      <c r="M6806" s="120" t="s">
        <v>33</v>
      </c>
      <c r="O6806" s="131">
        <v>44405</v>
      </c>
      <c r="P6806" s="124">
        <f t="shared" si="312"/>
        <v>7</v>
      </c>
      <c r="S6806" s="120" t="s">
        <v>92</v>
      </c>
      <c r="T6806" s="126">
        <v>44406</v>
      </c>
      <c r="Y6806" s="116" t="s">
        <v>141</v>
      </c>
    </row>
    <row r="6807" spans="1:25" ht="14.25" customHeight="1">
      <c r="A6807" s="116">
        <v>6807</v>
      </c>
      <c r="B6807" s="129">
        <v>44273</v>
      </c>
      <c r="C6807" s="118">
        <f t="shared" si="311"/>
        <v>3</v>
      </c>
      <c r="D6807" s="120" t="s">
        <v>252</v>
      </c>
      <c r="E6807" s="120" t="s">
        <v>15177</v>
      </c>
      <c r="F6807" s="211" t="s">
        <v>15178</v>
      </c>
      <c r="G6807" s="119" t="s">
        <v>7562</v>
      </c>
      <c r="H6807" s="121" t="s">
        <v>29</v>
      </c>
      <c r="I6807" s="119" t="s">
        <v>30</v>
      </c>
      <c r="J6807" s="121" t="s">
        <v>77</v>
      </c>
      <c r="K6807" s="120" t="s">
        <v>65</v>
      </c>
      <c r="L6807" s="131" t="s">
        <v>32</v>
      </c>
      <c r="M6807" s="120" t="s">
        <v>33</v>
      </c>
      <c r="N6807" s="131">
        <v>44291</v>
      </c>
      <c r="O6807" s="131">
        <v>44420</v>
      </c>
      <c r="P6807" s="124">
        <f t="shared" si="312"/>
        <v>8</v>
      </c>
      <c r="S6807" s="120" t="s">
        <v>92</v>
      </c>
      <c r="T6807" s="126">
        <v>44420</v>
      </c>
    </row>
    <row r="6808" spans="1:25" ht="14.4">
      <c r="A6808" s="116">
        <v>6808</v>
      </c>
      <c r="B6808" s="129">
        <v>44273</v>
      </c>
      <c r="C6808" s="118">
        <f t="shared" si="311"/>
        <v>3</v>
      </c>
      <c r="D6808" s="120" t="s">
        <v>252</v>
      </c>
      <c r="E6808" s="120" t="s">
        <v>15179</v>
      </c>
      <c r="F6808" s="211" t="s">
        <v>429</v>
      </c>
      <c r="G6808" s="130" t="s">
        <v>7759</v>
      </c>
      <c r="H6808" s="121" t="s">
        <v>41</v>
      </c>
      <c r="I6808" s="119" t="s">
        <v>30</v>
      </c>
      <c r="J6808" s="121" t="s">
        <v>87</v>
      </c>
      <c r="K6808" s="120" t="s">
        <v>65</v>
      </c>
      <c r="L6808" s="131" t="s">
        <v>32</v>
      </c>
      <c r="M6808" s="120" t="s">
        <v>78</v>
      </c>
      <c r="O6808" s="239"/>
      <c r="P6808" s="124">
        <f t="shared" si="312"/>
        <v>0</v>
      </c>
    </row>
    <row r="6809" spans="1:25">
      <c r="A6809" s="116">
        <v>6809</v>
      </c>
      <c r="B6809" s="129">
        <v>44273</v>
      </c>
      <c r="C6809" s="118">
        <f t="shared" si="311"/>
        <v>3</v>
      </c>
      <c r="D6809" s="120" t="s">
        <v>252</v>
      </c>
      <c r="E6809" s="120" t="s">
        <v>15180</v>
      </c>
      <c r="F6809" s="211" t="s">
        <v>15181</v>
      </c>
      <c r="G6809" s="130" t="s">
        <v>8934</v>
      </c>
      <c r="H6809" s="121" t="s">
        <v>41</v>
      </c>
      <c r="I6809" s="121" t="s">
        <v>30</v>
      </c>
      <c r="J6809" s="121" t="s">
        <v>1544</v>
      </c>
      <c r="K6809" s="120" t="s">
        <v>65</v>
      </c>
      <c r="L6809" s="131" t="s">
        <v>32</v>
      </c>
      <c r="M6809" s="120" t="s">
        <v>78</v>
      </c>
      <c r="P6809" s="124">
        <f t="shared" si="312"/>
        <v>0</v>
      </c>
    </row>
    <row r="6810" spans="1:25">
      <c r="A6810" s="116">
        <v>6810</v>
      </c>
      <c r="B6810" s="129">
        <v>44273</v>
      </c>
      <c r="C6810" s="118">
        <f t="shared" si="311"/>
        <v>3</v>
      </c>
      <c r="D6810" s="120" t="s">
        <v>25</v>
      </c>
      <c r="E6810" s="120" t="s">
        <v>15182</v>
      </c>
      <c r="F6810" s="211" t="s">
        <v>15183</v>
      </c>
      <c r="G6810" s="119" t="s">
        <v>8079</v>
      </c>
      <c r="H6810" s="121" t="s">
        <v>29</v>
      </c>
      <c r="I6810" s="121" t="s">
        <v>30</v>
      </c>
      <c r="J6810" s="121" t="s">
        <v>12284</v>
      </c>
      <c r="K6810" s="120" t="s">
        <v>65</v>
      </c>
      <c r="L6810" s="131" t="s">
        <v>32</v>
      </c>
      <c r="M6810" s="120" t="s">
        <v>184</v>
      </c>
      <c r="N6810" s="131">
        <v>44271</v>
      </c>
      <c r="P6810" s="124">
        <f t="shared" si="312"/>
        <v>0</v>
      </c>
      <c r="Y6810" s="116" t="s">
        <v>162</v>
      </c>
    </row>
    <row r="6811" spans="1:25">
      <c r="A6811" s="116">
        <v>6811</v>
      </c>
      <c r="B6811" s="129">
        <v>44273</v>
      </c>
      <c r="C6811" s="118">
        <f t="shared" si="311"/>
        <v>3</v>
      </c>
      <c r="D6811" s="120" t="s">
        <v>25</v>
      </c>
      <c r="E6811" s="120" t="s">
        <v>15184</v>
      </c>
      <c r="F6811" s="211" t="s">
        <v>15185</v>
      </c>
      <c r="G6811" s="119" t="s">
        <v>15186</v>
      </c>
      <c r="H6811" s="121" t="s">
        <v>97</v>
      </c>
      <c r="I6811" s="119" t="s">
        <v>30</v>
      </c>
      <c r="J6811" s="121" t="s">
        <v>87</v>
      </c>
      <c r="K6811" s="120" t="s">
        <v>65</v>
      </c>
      <c r="L6811" s="131" t="s">
        <v>32</v>
      </c>
      <c r="M6811" s="120" t="s">
        <v>33</v>
      </c>
      <c r="N6811" s="131">
        <v>44271</v>
      </c>
      <c r="O6811" s="131">
        <v>44433</v>
      </c>
      <c r="P6811" s="124">
        <f t="shared" si="312"/>
        <v>8</v>
      </c>
      <c r="S6811" s="120" t="s">
        <v>55</v>
      </c>
      <c r="Y6811" s="116" t="s">
        <v>311</v>
      </c>
    </row>
    <row r="6812" spans="1:25">
      <c r="A6812" s="116">
        <v>6812</v>
      </c>
      <c r="B6812" s="129">
        <v>44273</v>
      </c>
      <c r="C6812" s="118">
        <f t="shared" si="311"/>
        <v>3</v>
      </c>
      <c r="D6812" s="120" t="s">
        <v>25</v>
      </c>
      <c r="E6812" s="120" t="s">
        <v>15187</v>
      </c>
      <c r="F6812" s="211" t="s">
        <v>15188</v>
      </c>
      <c r="G6812" s="119" t="s">
        <v>15189</v>
      </c>
      <c r="H6812" s="121" t="s">
        <v>29</v>
      </c>
      <c r="I6812" s="121" t="s">
        <v>30</v>
      </c>
      <c r="J6812" s="121" t="s">
        <v>12429</v>
      </c>
      <c r="K6812" s="120" t="s">
        <v>65</v>
      </c>
      <c r="L6812" s="131" t="s">
        <v>32</v>
      </c>
      <c r="M6812" s="120" t="s">
        <v>33</v>
      </c>
      <c r="N6812" s="131">
        <v>44271</v>
      </c>
      <c r="O6812" s="131">
        <v>44433</v>
      </c>
      <c r="P6812" s="124">
        <f t="shared" si="312"/>
        <v>8</v>
      </c>
      <c r="S6812" s="120" t="s">
        <v>55</v>
      </c>
      <c r="Y6812" s="116" t="s">
        <v>162</v>
      </c>
    </row>
    <row r="6813" spans="1:25">
      <c r="A6813" s="116">
        <v>6813</v>
      </c>
      <c r="B6813" s="129">
        <v>44273</v>
      </c>
      <c r="C6813" s="118">
        <f t="shared" si="311"/>
        <v>3</v>
      </c>
      <c r="D6813" s="120" t="s">
        <v>25</v>
      </c>
      <c r="E6813" s="120" t="s">
        <v>15190</v>
      </c>
      <c r="F6813" s="211" t="s">
        <v>15191</v>
      </c>
      <c r="G6813" s="119" t="s">
        <v>15192</v>
      </c>
      <c r="H6813" s="121" t="s">
        <v>29</v>
      </c>
      <c r="I6813" s="121" t="s">
        <v>30</v>
      </c>
      <c r="J6813" s="121" t="s">
        <v>7726</v>
      </c>
      <c r="K6813" s="120" t="s">
        <v>65</v>
      </c>
      <c r="L6813" s="131" t="s">
        <v>32</v>
      </c>
      <c r="M6813" s="120" t="s">
        <v>33</v>
      </c>
      <c r="N6813" s="131">
        <v>44271</v>
      </c>
      <c r="O6813" s="131">
        <v>44433</v>
      </c>
      <c r="P6813" s="124">
        <f t="shared" si="312"/>
        <v>8</v>
      </c>
      <c r="S6813" s="120" t="s">
        <v>55</v>
      </c>
      <c r="Y6813" s="116" t="s">
        <v>162</v>
      </c>
    </row>
    <row r="6814" spans="1:25" ht="27.6">
      <c r="A6814" s="116">
        <v>6814</v>
      </c>
      <c r="B6814" s="129">
        <v>44273</v>
      </c>
      <c r="C6814" s="118">
        <f t="shared" si="311"/>
        <v>3</v>
      </c>
      <c r="D6814" s="120" t="s">
        <v>25</v>
      </c>
      <c r="E6814" s="120" t="s">
        <v>15193</v>
      </c>
      <c r="F6814" s="211" t="s">
        <v>15194</v>
      </c>
      <c r="G6814" s="119" t="s">
        <v>15195</v>
      </c>
      <c r="H6814" s="121" t="s">
        <v>48</v>
      </c>
      <c r="I6814" s="121" t="s">
        <v>30</v>
      </c>
      <c r="J6814" s="121" t="s">
        <v>8287</v>
      </c>
      <c r="K6814" s="120" t="s">
        <v>65</v>
      </c>
      <c r="L6814" s="131" t="s">
        <v>32</v>
      </c>
      <c r="M6814" s="120" t="s">
        <v>33</v>
      </c>
      <c r="N6814" s="131">
        <v>44271</v>
      </c>
      <c r="O6814" s="131">
        <v>44433</v>
      </c>
      <c r="P6814" s="124">
        <f t="shared" si="312"/>
        <v>8</v>
      </c>
      <c r="S6814" s="120" t="s">
        <v>55</v>
      </c>
      <c r="Y6814" s="116" t="s">
        <v>162</v>
      </c>
    </row>
    <row r="6815" spans="1:25">
      <c r="A6815" s="116">
        <v>6815</v>
      </c>
      <c r="B6815" s="129">
        <v>44273</v>
      </c>
      <c r="C6815" s="118">
        <f t="shared" si="311"/>
        <v>3</v>
      </c>
      <c r="D6815" s="120" t="s">
        <v>25</v>
      </c>
      <c r="E6815" s="120" t="s">
        <v>15196</v>
      </c>
      <c r="F6815" s="211" t="s">
        <v>2352</v>
      </c>
      <c r="G6815" s="119" t="s">
        <v>8748</v>
      </c>
      <c r="H6815" s="121" t="s">
        <v>29</v>
      </c>
      <c r="I6815" s="121" t="s">
        <v>30</v>
      </c>
      <c r="J6815" s="121" t="s">
        <v>8287</v>
      </c>
      <c r="K6815" s="120" t="s">
        <v>65</v>
      </c>
      <c r="L6815" s="131" t="s">
        <v>32</v>
      </c>
      <c r="M6815" s="120" t="s">
        <v>33</v>
      </c>
      <c r="N6815" s="131">
        <v>44271</v>
      </c>
      <c r="O6815" s="131">
        <v>44433</v>
      </c>
      <c r="P6815" s="124">
        <f t="shared" si="312"/>
        <v>8</v>
      </c>
      <c r="S6815" s="120" t="s">
        <v>55</v>
      </c>
      <c r="Y6815" s="116" t="s">
        <v>311</v>
      </c>
    </row>
    <row r="6816" spans="1:25">
      <c r="A6816" s="116">
        <v>6816</v>
      </c>
      <c r="B6816" s="129">
        <v>44273</v>
      </c>
      <c r="C6816" s="118">
        <f t="shared" si="311"/>
        <v>3</v>
      </c>
      <c r="D6816" s="120" t="s">
        <v>25</v>
      </c>
      <c r="E6816" s="120" t="s">
        <v>15197</v>
      </c>
      <c r="F6816" s="211" t="s">
        <v>15198</v>
      </c>
      <c r="G6816" s="119" t="s">
        <v>15199</v>
      </c>
      <c r="H6816" s="121" t="s">
        <v>71</v>
      </c>
      <c r="I6816" s="121" t="s">
        <v>30</v>
      </c>
      <c r="J6816" s="121" t="s">
        <v>8287</v>
      </c>
      <c r="K6816" s="120" t="s">
        <v>65</v>
      </c>
      <c r="L6816" s="131" t="s">
        <v>32</v>
      </c>
      <c r="M6816" s="120" t="s">
        <v>33</v>
      </c>
      <c r="N6816" s="131">
        <v>44271</v>
      </c>
      <c r="P6816" s="124">
        <f t="shared" si="312"/>
        <v>0</v>
      </c>
      <c r="S6816" s="120" t="s">
        <v>92</v>
      </c>
      <c r="Y6816" s="116" t="s">
        <v>3077</v>
      </c>
    </row>
    <row r="6817" spans="1:25">
      <c r="A6817" s="116">
        <v>6817</v>
      </c>
      <c r="B6817" s="129">
        <v>44273</v>
      </c>
      <c r="C6817" s="118">
        <f t="shared" si="311"/>
        <v>3</v>
      </c>
      <c r="D6817" s="120" t="s">
        <v>25</v>
      </c>
      <c r="E6817" s="120" t="s">
        <v>15200</v>
      </c>
      <c r="F6817" s="211" t="s">
        <v>15201</v>
      </c>
      <c r="G6817" s="119" t="s">
        <v>8241</v>
      </c>
      <c r="H6817" s="121" t="s">
        <v>29</v>
      </c>
      <c r="I6817" s="121" t="s">
        <v>30</v>
      </c>
      <c r="J6817" s="121" t="s">
        <v>8287</v>
      </c>
      <c r="K6817" s="120" t="s">
        <v>65</v>
      </c>
      <c r="L6817" s="131" t="s">
        <v>32</v>
      </c>
      <c r="M6817" s="120" t="s">
        <v>33</v>
      </c>
      <c r="N6817" s="131">
        <v>44271</v>
      </c>
      <c r="O6817" s="131">
        <v>44333</v>
      </c>
      <c r="P6817" s="124">
        <f t="shared" si="312"/>
        <v>5</v>
      </c>
      <c r="S6817" s="120" t="s">
        <v>92</v>
      </c>
      <c r="Y6817" s="116" t="s">
        <v>162</v>
      </c>
    </row>
    <row r="6818" spans="1:25">
      <c r="A6818" s="116">
        <v>6818</v>
      </c>
      <c r="B6818" s="129">
        <v>44273</v>
      </c>
      <c r="C6818" s="118">
        <f t="shared" si="311"/>
        <v>3</v>
      </c>
      <c r="D6818" s="120" t="s">
        <v>25</v>
      </c>
      <c r="E6818" s="120" t="s">
        <v>15202</v>
      </c>
      <c r="F6818" s="211" t="s">
        <v>2352</v>
      </c>
      <c r="G6818" s="119" t="s">
        <v>15203</v>
      </c>
      <c r="H6818" s="121" t="s">
        <v>53</v>
      </c>
      <c r="I6818" s="121" t="s">
        <v>30</v>
      </c>
      <c r="J6818" s="121" t="s">
        <v>8287</v>
      </c>
      <c r="K6818" s="120" t="s">
        <v>65</v>
      </c>
      <c r="L6818" s="131" t="s">
        <v>32</v>
      </c>
      <c r="M6818" s="120" t="s">
        <v>33</v>
      </c>
      <c r="N6818" s="131">
        <v>44272</v>
      </c>
      <c r="O6818" s="131">
        <v>44302</v>
      </c>
      <c r="P6818" s="124">
        <f t="shared" si="312"/>
        <v>4</v>
      </c>
      <c r="S6818" s="120" t="s">
        <v>92</v>
      </c>
      <c r="Y6818" s="116" t="s">
        <v>15204</v>
      </c>
    </row>
    <row r="6819" spans="1:25">
      <c r="A6819" s="116">
        <v>6819</v>
      </c>
      <c r="B6819" s="129">
        <v>44273</v>
      </c>
      <c r="C6819" s="118">
        <f t="shared" si="311"/>
        <v>3</v>
      </c>
      <c r="D6819" s="120" t="s">
        <v>252</v>
      </c>
      <c r="E6819" s="120" t="s">
        <v>15205</v>
      </c>
      <c r="F6819" s="211" t="s">
        <v>1582</v>
      </c>
      <c r="G6819" s="119" t="s">
        <v>220</v>
      </c>
      <c r="H6819" s="121" t="s">
        <v>53</v>
      </c>
      <c r="I6819" s="119" t="s">
        <v>30</v>
      </c>
      <c r="J6819" s="121" t="s">
        <v>435</v>
      </c>
      <c r="K6819" s="120" t="s">
        <v>65</v>
      </c>
      <c r="L6819" s="131" t="s">
        <v>32</v>
      </c>
      <c r="M6819" s="120" t="s">
        <v>78</v>
      </c>
      <c r="P6819" s="124">
        <f t="shared" si="312"/>
        <v>0</v>
      </c>
    </row>
    <row r="6820" spans="1:25" ht="27.6">
      <c r="A6820" s="116">
        <v>6820</v>
      </c>
      <c r="B6820" s="129">
        <v>44273</v>
      </c>
      <c r="C6820" s="118">
        <f t="shared" si="311"/>
        <v>3</v>
      </c>
      <c r="D6820" s="120" t="s">
        <v>252</v>
      </c>
      <c r="E6820" s="120" t="s">
        <v>15206</v>
      </c>
      <c r="F6820" s="211" t="s">
        <v>15207</v>
      </c>
      <c r="G6820" s="119" t="s">
        <v>4956</v>
      </c>
      <c r="H6820" s="121" t="s">
        <v>53</v>
      </c>
      <c r="I6820" s="121" t="s">
        <v>63</v>
      </c>
      <c r="J6820" s="121" t="s">
        <v>601</v>
      </c>
      <c r="K6820" s="120" t="s">
        <v>65</v>
      </c>
      <c r="L6820" s="131" t="s">
        <v>32</v>
      </c>
      <c r="M6820" s="120" t="s">
        <v>33</v>
      </c>
      <c r="N6820" s="131">
        <v>44279</v>
      </c>
      <c r="O6820" s="131">
        <v>44420</v>
      </c>
      <c r="P6820" s="124">
        <f t="shared" si="312"/>
        <v>8</v>
      </c>
      <c r="S6820" s="120" t="s">
        <v>92</v>
      </c>
      <c r="T6820" s="126">
        <v>44431</v>
      </c>
    </row>
    <row r="6821" spans="1:25" ht="27.6">
      <c r="A6821" s="116">
        <v>6821</v>
      </c>
      <c r="B6821" s="129">
        <v>44273</v>
      </c>
      <c r="C6821" s="118">
        <f t="shared" si="311"/>
        <v>3</v>
      </c>
      <c r="D6821" s="120" t="s">
        <v>252</v>
      </c>
      <c r="E6821" s="120" t="s">
        <v>15208</v>
      </c>
      <c r="F6821" s="211" t="s">
        <v>15209</v>
      </c>
      <c r="G6821" s="119" t="s">
        <v>220</v>
      </c>
      <c r="H6821" s="121" t="s">
        <v>53</v>
      </c>
      <c r="I6821" s="119" t="s">
        <v>42</v>
      </c>
      <c r="J6821" s="121" t="s">
        <v>43</v>
      </c>
      <c r="K6821" s="120" t="s">
        <v>65</v>
      </c>
      <c r="L6821" s="131" t="s">
        <v>32</v>
      </c>
      <c r="M6821" s="120" t="s">
        <v>78</v>
      </c>
      <c r="P6821" s="124">
        <f t="shared" si="312"/>
        <v>0</v>
      </c>
    </row>
    <row r="6822" spans="1:25">
      <c r="A6822" s="116">
        <v>6822</v>
      </c>
      <c r="B6822" s="129">
        <v>44273</v>
      </c>
      <c r="C6822" s="118">
        <f t="shared" si="311"/>
        <v>3</v>
      </c>
      <c r="D6822" s="120" t="s">
        <v>252</v>
      </c>
      <c r="E6822" s="120" t="s">
        <v>15210</v>
      </c>
      <c r="F6822" s="211" t="s">
        <v>15211</v>
      </c>
      <c r="G6822" s="119" t="s">
        <v>220</v>
      </c>
      <c r="H6822" s="121" t="s">
        <v>53</v>
      </c>
      <c r="I6822" s="121" t="s">
        <v>30</v>
      </c>
      <c r="J6822" s="121" t="s">
        <v>7131</v>
      </c>
      <c r="K6822" s="120" t="s">
        <v>65</v>
      </c>
      <c r="L6822" s="131" t="s">
        <v>32</v>
      </c>
      <c r="M6822" s="120" t="s">
        <v>78</v>
      </c>
      <c r="P6822" s="124">
        <f t="shared" si="312"/>
        <v>0</v>
      </c>
    </row>
    <row r="6823" spans="1:25">
      <c r="A6823" s="116">
        <v>6823</v>
      </c>
      <c r="B6823" s="129">
        <v>44273</v>
      </c>
      <c r="C6823" s="118">
        <f t="shared" si="311"/>
        <v>3</v>
      </c>
      <c r="D6823" s="120" t="s">
        <v>252</v>
      </c>
      <c r="E6823" s="120" t="s">
        <v>15212</v>
      </c>
      <c r="F6823" s="211" t="s">
        <v>8175</v>
      </c>
      <c r="G6823" s="119" t="s">
        <v>220</v>
      </c>
      <c r="H6823" s="121" t="s">
        <v>53</v>
      </c>
      <c r="I6823" s="119" t="s">
        <v>30</v>
      </c>
      <c r="J6823" s="121" t="s">
        <v>87</v>
      </c>
      <c r="K6823" s="120" t="s">
        <v>65</v>
      </c>
      <c r="L6823" s="131" t="s">
        <v>32</v>
      </c>
      <c r="M6823" s="120" t="s">
        <v>78</v>
      </c>
      <c r="P6823" s="124">
        <f t="shared" si="312"/>
        <v>0</v>
      </c>
    </row>
    <row r="6824" spans="1:25">
      <c r="A6824" s="116">
        <v>6824</v>
      </c>
      <c r="B6824" s="129">
        <v>44273</v>
      </c>
      <c r="C6824" s="118">
        <f t="shared" si="311"/>
        <v>3</v>
      </c>
      <c r="D6824" s="120" t="s">
        <v>252</v>
      </c>
      <c r="E6824" s="120" t="s">
        <v>15213</v>
      </c>
      <c r="F6824" s="211" t="s">
        <v>15214</v>
      </c>
      <c r="G6824" s="119" t="s">
        <v>4956</v>
      </c>
      <c r="H6824" s="121" t="s">
        <v>53</v>
      </c>
      <c r="I6824" s="121" t="s">
        <v>42</v>
      </c>
      <c r="J6824" s="121" t="s">
        <v>2268</v>
      </c>
      <c r="K6824" s="120" t="s">
        <v>65</v>
      </c>
      <c r="L6824" s="131" t="s">
        <v>32</v>
      </c>
      <c r="M6824" s="120" t="s">
        <v>78</v>
      </c>
      <c r="P6824" s="124">
        <f t="shared" si="312"/>
        <v>0</v>
      </c>
    </row>
    <row r="6825" spans="1:25">
      <c r="A6825" s="116">
        <v>6825</v>
      </c>
      <c r="B6825" s="129">
        <v>44273</v>
      </c>
      <c r="C6825" s="118">
        <f t="shared" si="311"/>
        <v>3</v>
      </c>
      <c r="D6825" s="120" t="s">
        <v>252</v>
      </c>
      <c r="E6825" s="120" t="s">
        <v>15215</v>
      </c>
      <c r="F6825" s="211" t="s">
        <v>15216</v>
      </c>
      <c r="G6825" s="119" t="s">
        <v>4956</v>
      </c>
      <c r="H6825" s="121" t="s">
        <v>53</v>
      </c>
      <c r="I6825" s="121" t="s">
        <v>30</v>
      </c>
      <c r="J6825" s="121" t="s">
        <v>5018</v>
      </c>
      <c r="K6825" s="120" t="s">
        <v>65</v>
      </c>
      <c r="L6825" s="131" t="s">
        <v>32</v>
      </c>
      <c r="M6825" s="120" t="s">
        <v>78</v>
      </c>
      <c r="P6825" s="124">
        <f t="shared" si="312"/>
        <v>0</v>
      </c>
    </row>
    <row r="6826" spans="1:25" ht="27.6">
      <c r="A6826" s="116">
        <v>6826</v>
      </c>
      <c r="B6826" s="129">
        <v>44273</v>
      </c>
      <c r="C6826" s="118">
        <f t="shared" si="311"/>
        <v>3</v>
      </c>
      <c r="D6826" s="120" t="s">
        <v>252</v>
      </c>
      <c r="E6826" s="120" t="s">
        <v>15217</v>
      </c>
      <c r="F6826" s="211" t="s">
        <v>15218</v>
      </c>
      <c r="G6826" s="119" t="s">
        <v>4956</v>
      </c>
      <c r="H6826" s="121" t="s">
        <v>53</v>
      </c>
      <c r="I6826" s="119" t="s">
        <v>30</v>
      </c>
      <c r="J6826" s="121" t="s">
        <v>87</v>
      </c>
      <c r="K6826" s="120" t="s">
        <v>65</v>
      </c>
      <c r="L6826" s="131" t="s">
        <v>32</v>
      </c>
      <c r="M6826" s="120" t="s">
        <v>78</v>
      </c>
      <c r="P6826" s="124">
        <f t="shared" si="312"/>
        <v>0</v>
      </c>
    </row>
    <row r="6827" spans="1:25">
      <c r="A6827" s="116">
        <v>6827</v>
      </c>
      <c r="B6827" s="129">
        <v>44273</v>
      </c>
      <c r="C6827" s="118">
        <f t="shared" si="311"/>
        <v>3</v>
      </c>
      <c r="D6827" s="120" t="s">
        <v>252</v>
      </c>
      <c r="E6827" s="120" t="s">
        <v>15219</v>
      </c>
      <c r="F6827" s="211" t="s">
        <v>15220</v>
      </c>
      <c r="G6827" s="119" t="s">
        <v>4956</v>
      </c>
      <c r="H6827" s="121" t="s">
        <v>53</v>
      </c>
      <c r="I6827" s="121" t="s">
        <v>42</v>
      </c>
      <c r="J6827" s="121" t="s">
        <v>2268</v>
      </c>
      <c r="K6827" s="120" t="s">
        <v>65</v>
      </c>
      <c r="L6827" s="131" t="s">
        <v>32</v>
      </c>
      <c r="M6827" s="120" t="s">
        <v>33</v>
      </c>
      <c r="N6827" s="131">
        <v>44279</v>
      </c>
      <c r="O6827" s="131">
        <v>44581</v>
      </c>
      <c r="P6827" s="124">
        <f t="shared" si="312"/>
        <v>1</v>
      </c>
    </row>
    <row r="6828" spans="1:25">
      <c r="A6828" s="116">
        <v>6828</v>
      </c>
      <c r="B6828" s="129">
        <v>44273</v>
      </c>
      <c r="C6828" s="118">
        <f t="shared" si="311"/>
        <v>3</v>
      </c>
      <c r="D6828" s="120" t="s">
        <v>252</v>
      </c>
      <c r="E6828" s="120" t="s">
        <v>15221</v>
      </c>
      <c r="F6828" s="211" t="s">
        <v>15222</v>
      </c>
      <c r="G6828" s="119" t="s">
        <v>4956</v>
      </c>
      <c r="H6828" s="121" t="s">
        <v>53</v>
      </c>
      <c r="I6828" s="121" t="s">
        <v>42</v>
      </c>
      <c r="J6828" s="121" t="s">
        <v>72</v>
      </c>
      <c r="K6828" s="120" t="s">
        <v>65</v>
      </c>
      <c r="L6828" s="131" t="s">
        <v>32</v>
      </c>
      <c r="M6828" s="120" t="s">
        <v>2244</v>
      </c>
      <c r="P6828" s="124">
        <f t="shared" si="312"/>
        <v>0</v>
      </c>
    </row>
    <row r="6829" spans="1:25">
      <c r="A6829" s="116">
        <v>6829</v>
      </c>
      <c r="B6829" s="129">
        <v>44273</v>
      </c>
      <c r="C6829" s="118">
        <f t="shared" ref="C6829:C6860" si="313">IF(B6829&lt;&gt;0,MONTH(B6829),0)</f>
        <v>3</v>
      </c>
      <c r="D6829" s="120" t="s">
        <v>252</v>
      </c>
      <c r="E6829" s="120" t="s">
        <v>15223</v>
      </c>
      <c r="F6829" s="211" t="s">
        <v>2360</v>
      </c>
      <c r="G6829" s="119" t="s">
        <v>4956</v>
      </c>
      <c r="H6829" s="121" t="s">
        <v>53</v>
      </c>
      <c r="I6829" s="121" t="s">
        <v>2361</v>
      </c>
      <c r="J6829" s="121" t="s">
        <v>15224</v>
      </c>
      <c r="K6829" s="120" t="s">
        <v>65</v>
      </c>
      <c r="L6829" s="131" t="s">
        <v>32</v>
      </c>
      <c r="M6829" s="120" t="s">
        <v>184</v>
      </c>
      <c r="P6829" s="124">
        <f t="shared" ref="P6829:P6860" si="314">IF(O6829&lt;&gt;0,MONTH(O6829),0)</f>
        <v>0</v>
      </c>
    </row>
    <row r="6830" spans="1:25">
      <c r="A6830" s="116">
        <v>6830</v>
      </c>
      <c r="B6830" s="129">
        <v>44273</v>
      </c>
      <c r="C6830" s="118">
        <f t="shared" si="313"/>
        <v>3</v>
      </c>
      <c r="D6830" s="120" t="s">
        <v>252</v>
      </c>
      <c r="E6830" s="120" t="s">
        <v>15225</v>
      </c>
      <c r="F6830" s="211" t="s">
        <v>15226</v>
      </c>
      <c r="G6830" s="119" t="s">
        <v>4956</v>
      </c>
      <c r="H6830" s="121" t="s">
        <v>53</v>
      </c>
      <c r="I6830" s="121" t="s">
        <v>63</v>
      </c>
      <c r="J6830" s="121" t="s">
        <v>601</v>
      </c>
      <c r="K6830" s="120" t="s">
        <v>65</v>
      </c>
      <c r="L6830" s="131" t="s">
        <v>32</v>
      </c>
      <c r="M6830" s="120" t="s">
        <v>33</v>
      </c>
      <c r="N6830" s="131">
        <v>44279</v>
      </c>
      <c r="O6830" s="131">
        <v>44446</v>
      </c>
      <c r="P6830" s="124">
        <f t="shared" si="314"/>
        <v>9</v>
      </c>
      <c r="S6830" s="120" t="s">
        <v>237</v>
      </c>
      <c r="T6830" s="126">
        <v>44378</v>
      </c>
    </row>
    <row r="6831" spans="1:25">
      <c r="A6831" s="116">
        <v>6831</v>
      </c>
      <c r="B6831" s="129">
        <v>44273</v>
      </c>
      <c r="C6831" s="118">
        <f t="shared" si="313"/>
        <v>3</v>
      </c>
      <c r="D6831" s="120" t="s">
        <v>252</v>
      </c>
      <c r="E6831" s="120" t="s">
        <v>15227</v>
      </c>
      <c r="F6831" s="211" t="s">
        <v>15228</v>
      </c>
      <c r="G6831" s="119" t="s">
        <v>4956</v>
      </c>
      <c r="H6831" s="121" t="s">
        <v>53</v>
      </c>
      <c r="I6831" s="119" t="s">
        <v>30</v>
      </c>
      <c r="J6831" s="121" t="s">
        <v>87</v>
      </c>
      <c r="K6831" s="120" t="s">
        <v>65</v>
      </c>
      <c r="L6831" s="131" t="s">
        <v>32</v>
      </c>
      <c r="M6831" s="120" t="s">
        <v>2244</v>
      </c>
      <c r="P6831" s="124">
        <f t="shared" si="314"/>
        <v>0</v>
      </c>
    </row>
    <row r="6832" spans="1:25">
      <c r="A6832" s="116">
        <v>6832</v>
      </c>
      <c r="B6832" s="129">
        <v>44273</v>
      </c>
      <c r="C6832" s="118">
        <f t="shared" si="313"/>
        <v>3</v>
      </c>
      <c r="D6832" s="120" t="s">
        <v>252</v>
      </c>
      <c r="E6832" s="120" t="s">
        <v>15229</v>
      </c>
      <c r="F6832" s="211" t="s">
        <v>15230</v>
      </c>
      <c r="G6832" s="119" t="s">
        <v>4956</v>
      </c>
      <c r="H6832" s="121" t="s">
        <v>53</v>
      </c>
      <c r="I6832" s="121" t="s">
        <v>42</v>
      </c>
      <c r="J6832" s="121" t="s">
        <v>72</v>
      </c>
      <c r="K6832" s="120" t="s">
        <v>65</v>
      </c>
      <c r="L6832" s="131" t="s">
        <v>32</v>
      </c>
      <c r="M6832" s="120" t="s">
        <v>2244</v>
      </c>
      <c r="P6832" s="124">
        <f t="shared" si="314"/>
        <v>0</v>
      </c>
    </row>
    <row r="6833" spans="1:25">
      <c r="A6833" s="116">
        <v>6833</v>
      </c>
      <c r="B6833" s="129">
        <v>44273</v>
      </c>
      <c r="C6833" s="118">
        <f t="shared" si="313"/>
        <v>3</v>
      </c>
      <c r="D6833" s="120" t="s">
        <v>252</v>
      </c>
      <c r="E6833" s="120" t="s">
        <v>15231</v>
      </c>
      <c r="F6833" s="211" t="s">
        <v>12366</v>
      </c>
      <c r="G6833" s="119" t="s">
        <v>4956</v>
      </c>
      <c r="H6833" s="121" t="s">
        <v>53</v>
      </c>
      <c r="I6833" s="121" t="s">
        <v>42</v>
      </c>
      <c r="J6833" s="121" t="s">
        <v>2165</v>
      </c>
      <c r="K6833" s="120" t="s">
        <v>65</v>
      </c>
      <c r="L6833" s="131" t="s">
        <v>32</v>
      </c>
      <c r="M6833" s="120" t="s">
        <v>78</v>
      </c>
      <c r="P6833" s="124">
        <f t="shared" si="314"/>
        <v>0</v>
      </c>
    </row>
    <row r="6834" spans="1:25">
      <c r="A6834" s="116">
        <v>6834</v>
      </c>
      <c r="B6834" s="129">
        <v>44273</v>
      </c>
      <c r="C6834" s="118">
        <f t="shared" si="313"/>
        <v>3</v>
      </c>
      <c r="D6834" s="120" t="s">
        <v>252</v>
      </c>
      <c r="E6834" s="120" t="s">
        <v>15232</v>
      </c>
      <c r="F6834" s="211" t="s">
        <v>15233</v>
      </c>
      <c r="G6834" s="119" t="s">
        <v>4956</v>
      </c>
      <c r="H6834" s="121" t="s">
        <v>53</v>
      </c>
      <c r="I6834" s="119" t="s">
        <v>30</v>
      </c>
      <c r="J6834" s="121" t="s">
        <v>77</v>
      </c>
      <c r="K6834" s="120" t="s">
        <v>65</v>
      </c>
      <c r="L6834" s="131" t="s">
        <v>32</v>
      </c>
      <c r="M6834" s="120" t="s">
        <v>33</v>
      </c>
      <c r="N6834" s="131">
        <v>44279</v>
      </c>
      <c r="O6834" s="131">
        <v>44581</v>
      </c>
      <c r="P6834" s="124">
        <f t="shared" si="314"/>
        <v>1</v>
      </c>
    </row>
    <row r="6835" spans="1:25">
      <c r="A6835" s="116">
        <v>6835</v>
      </c>
      <c r="B6835" s="129">
        <v>44273</v>
      </c>
      <c r="C6835" s="118">
        <f t="shared" si="313"/>
        <v>3</v>
      </c>
      <c r="D6835" s="120" t="s">
        <v>252</v>
      </c>
      <c r="E6835" s="120" t="s">
        <v>15234</v>
      </c>
      <c r="F6835" s="211" t="s">
        <v>15235</v>
      </c>
      <c r="G6835" s="119" t="s">
        <v>4956</v>
      </c>
      <c r="H6835" s="121" t="s">
        <v>53</v>
      </c>
      <c r="I6835" s="121" t="s">
        <v>42</v>
      </c>
      <c r="J6835" s="119" t="s">
        <v>3146</v>
      </c>
      <c r="K6835" s="120" t="s">
        <v>65</v>
      </c>
      <c r="L6835" s="131" t="s">
        <v>32</v>
      </c>
      <c r="M6835" s="120" t="s">
        <v>78</v>
      </c>
      <c r="P6835" s="124">
        <f t="shared" si="314"/>
        <v>0</v>
      </c>
    </row>
    <row r="6836" spans="1:25">
      <c r="A6836" s="116">
        <v>6836</v>
      </c>
      <c r="B6836" s="129">
        <v>44273</v>
      </c>
      <c r="C6836" s="118">
        <f t="shared" si="313"/>
        <v>3</v>
      </c>
      <c r="D6836" s="120" t="s">
        <v>252</v>
      </c>
      <c r="E6836" s="120" t="s">
        <v>15236</v>
      </c>
      <c r="F6836" s="211" t="s">
        <v>15237</v>
      </c>
      <c r="G6836" s="130" t="s">
        <v>15238</v>
      </c>
      <c r="H6836" s="121" t="s">
        <v>41</v>
      </c>
      <c r="I6836" s="119" t="s">
        <v>30</v>
      </c>
      <c r="J6836" s="121" t="s">
        <v>77</v>
      </c>
      <c r="K6836" s="120" t="s">
        <v>65</v>
      </c>
      <c r="L6836" s="131" t="s">
        <v>32</v>
      </c>
      <c r="M6836" s="120" t="s">
        <v>78</v>
      </c>
      <c r="P6836" s="124">
        <f t="shared" si="314"/>
        <v>0</v>
      </c>
    </row>
    <row r="6837" spans="1:25">
      <c r="A6837" s="116">
        <v>6837</v>
      </c>
      <c r="B6837" s="129">
        <v>44273</v>
      </c>
      <c r="C6837" s="118">
        <f t="shared" si="313"/>
        <v>3</v>
      </c>
      <c r="D6837" s="120" t="s">
        <v>25</v>
      </c>
      <c r="E6837" s="120" t="s">
        <v>15239</v>
      </c>
      <c r="F6837" s="211" t="s">
        <v>15240</v>
      </c>
      <c r="G6837" s="119" t="s">
        <v>15241</v>
      </c>
      <c r="H6837" s="121" t="s">
        <v>97</v>
      </c>
      <c r="I6837" s="121" t="s">
        <v>42</v>
      </c>
      <c r="J6837" s="121" t="s">
        <v>91</v>
      </c>
      <c r="K6837" s="120" t="s">
        <v>65</v>
      </c>
      <c r="L6837" s="131" t="s">
        <v>32</v>
      </c>
      <c r="M6837" s="120" t="s">
        <v>33</v>
      </c>
      <c r="O6837" s="131">
        <v>44405</v>
      </c>
      <c r="P6837" s="124">
        <f t="shared" si="314"/>
        <v>7</v>
      </c>
      <c r="S6837" s="120" t="s">
        <v>92</v>
      </c>
      <c r="Y6837" s="116" t="s">
        <v>141</v>
      </c>
    </row>
    <row r="6838" spans="1:25">
      <c r="A6838" s="116">
        <v>6838</v>
      </c>
      <c r="B6838" s="129">
        <v>44273</v>
      </c>
      <c r="C6838" s="118">
        <f t="shared" si="313"/>
        <v>3</v>
      </c>
      <c r="D6838" s="120" t="s">
        <v>25</v>
      </c>
      <c r="E6838" s="120" t="s">
        <v>15242</v>
      </c>
      <c r="F6838" s="211" t="s">
        <v>13097</v>
      </c>
      <c r="G6838" s="119" t="s">
        <v>15243</v>
      </c>
      <c r="H6838" s="121" t="s">
        <v>71</v>
      </c>
      <c r="I6838" s="121" t="s">
        <v>30</v>
      </c>
      <c r="J6838" s="121" t="s">
        <v>87</v>
      </c>
      <c r="K6838" s="120" t="s">
        <v>65</v>
      </c>
      <c r="L6838" s="131" t="s">
        <v>32</v>
      </c>
      <c r="M6838" s="120" t="s">
        <v>78</v>
      </c>
      <c r="P6838" s="124">
        <f t="shared" si="314"/>
        <v>0</v>
      </c>
      <c r="Y6838" s="116" t="s">
        <v>356</v>
      </c>
    </row>
    <row r="6839" spans="1:25" ht="27.6">
      <c r="A6839" s="116">
        <v>6839</v>
      </c>
      <c r="B6839" s="129">
        <v>44273</v>
      </c>
      <c r="C6839" s="118">
        <f t="shared" si="313"/>
        <v>3</v>
      </c>
      <c r="D6839" s="120" t="s">
        <v>25</v>
      </c>
      <c r="E6839" s="120" t="s">
        <v>15244</v>
      </c>
      <c r="F6839" s="211" t="s">
        <v>15245</v>
      </c>
      <c r="G6839" s="119" t="s">
        <v>7565</v>
      </c>
      <c r="H6839" s="121" t="s">
        <v>53</v>
      </c>
      <c r="I6839" s="119" t="s">
        <v>30</v>
      </c>
      <c r="J6839" s="121" t="s">
        <v>7142</v>
      </c>
      <c r="K6839" s="120" t="s">
        <v>65</v>
      </c>
      <c r="L6839" s="131" t="s">
        <v>32</v>
      </c>
      <c r="M6839" s="120" t="s">
        <v>78</v>
      </c>
      <c r="P6839" s="124">
        <f t="shared" si="314"/>
        <v>0</v>
      </c>
    </row>
    <row r="6840" spans="1:25">
      <c r="A6840" s="116">
        <v>6840</v>
      </c>
      <c r="B6840" s="129">
        <v>44273</v>
      </c>
      <c r="C6840" s="118">
        <f t="shared" si="313"/>
        <v>3</v>
      </c>
      <c r="D6840" s="120" t="s">
        <v>252</v>
      </c>
      <c r="E6840" s="120" t="s">
        <v>15246</v>
      </c>
      <c r="F6840" s="211" t="s">
        <v>15247</v>
      </c>
      <c r="G6840" s="130" t="s">
        <v>15248</v>
      </c>
      <c r="H6840" s="121" t="s">
        <v>41</v>
      </c>
      <c r="I6840" s="121" t="s">
        <v>42</v>
      </c>
      <c r="J6840" s="121" t="s">
        <v>72</v>
      </c>
      <c r="K6840" s="120" t="s">
        <v>65</v>
      </c>
      <c r="L6840" s="131" t="s">
        <v>32</v>
      </c>
      <c r="M6840" s="120" t="s">
        <v>78</v>
      </c>
      <c r="P6840" s="124">
        <f t="shared" si="314"/>
        <v>0</v>
      </c>
    </row>
    <row r="6841" spans="1:25">
      <c r="A6841" s="116">
        <v>6841</v>
      </c>
      <c r="B6841" s="129">
        <v>44273</v>
      </c>
      <c r="C6841" s="118">
        <f t="shared" si="313"/>
        <v>3</v>
      </c>
      <c r="D6841" s="120" t="s">
        <v>252</v>
      </c>
      <c r="E6841" s="120" t="s">
        <v>15249</v>
      </c>
      <c r="F6841" s="211" t="s">
        <v>14179</v>
      </c>
      <c r="G6841" s="130" t="s">
        <v>7714</v>
      </c>
      <c r="H6841" s="121" t="s">
        <v>41</v>
      </c>
      <c r="I6841" s="121" t="s">
        <v>30</v>
      </c>
      <c r="J6841" s="121" t="s">
        <v>7216</v>
      </c>
      <c r="K6841" s="120" t="s">
        <v>65</v>
      </c>
      <c r="L6841" s="131" t="s">
        <v>32</v>
      </c>
      <c r="M6841" s="120" t="s">
        <v>78</v>
      </c>
      <c r="P6841" s="124">
        <f t="shared" si="314"/>
        <v>0</v>
      </c>
    </row>
    <row r="6842" spans="1:25">
      <c r="A6842" s="116">
        <v>6842</v>
      </c>
      <c r="B6842" s="129">
        <v>44273</v>
      </c>
      <c r="C6842" s="118">
        <f t="shared" si="313"/>
        <v>3</v>
      </c>
      <c r="D6842" s="120" t="s">
        <v>252</v>
      </c>
      <c r="E6842" s="120" t="s">
        <v>15250</v>
      </c>
      <c r="F6842" s="211" t="s">
        <v>986</v>
      </c>
      <c r="G6842" s="130" t="s">
        <v>15251</v>
      </c>
      <c r="H6842" s="121" t="s">
        <v>41</v>
      </c>
      <c r="I6842" s="121" t="s">
        <v>42</v>
      </c>
      <c r="J6842" s="121" t="s">
        <v>72</v>
      </c>
      <c r="K6842" s="120" t="s">
        <v>65</v>
      </c>
      <c r="L6842" s="131" t="s">
        <v>32</v>
      </c>
      <c r="M6842" s="120" t="s">
        <v>78</v>
      </c>
      <c r="P6842" s="124">
        <f t="shared" si="314"/>
        <v>0</v>
      </c>
    </row>
    <row r="6843" spans="1:25">
      <c r="A6843" s="116">
        <v>6843</v>
      </c>
      <c r="B6843" s="129">
        <v>44274</v>
      </c>
      <c r="C6843" s="118">
        <f t="shared" si="313"/>
        <v>3</v>
      </c>
      <c r="D6843" s="120" t="s">
        <v>252</v>
      </c>
      <c r="E6843" s="120" t="s">
        <v>15252</v>
      </c>
      <c r="F6843" s="211" t="s">
        <v>7144</v>
      </c>
      <c r="G6843" s="130" t="s">
        <v>3321</v>
      </c>
      <c r="H6843" s="121" t="s">
        <v>41</v>
      </c>
      <c r="I6843" s="121" t="s">
        <v>30</v>
      </c>
      <c r="J6843" s="121" t="s">
        <v>5018</v>
      </c>
      <c r="K6843" s="120" t="s">
        <v>65</v>
      </c>
      <c r="L6843" s="131" t="s">
        <v>32</v>
      </c>
      <c r="M6843" s="120" t="s">
        <v>78</v>
      </c>
      <c r="P6843" s="124">
        <f t="shared" si="314"/>
        <v>0</v>
      </c>
    </row>
    <row r="6844" spans="1:25">
      <c r="A6844" s="116">
        <v>6844</v>
      </c>
      <c r="B6844" s="129">
        <v>44274</v>
      </c>
      <c r="C6844" s="118">
        <f t="shared" si="313"/>
        <v>3</v>
      </c>
      <c r="D6844" s="120" t="s">
        <v>252</v>
      </c>
      <c r="E6844" s="120" t="s">
        <v>15253</v>
      </c>
      <c r="F6844" s="211" t="s">
        <v>15254</v>
      </c>
      <c r="G6844" s="130" t="s">
        <v>7429</v>
      </c>
      <c r="H6844" s="121" t="s">
        <v>41</v>
      </c>
      <c r="I6844" s="119" t="s">
        <v>30</v>
      </c>
      <c r="J6844" s="121" t="s">
        <v>77</v>
      </c>
      <c r="K6844" s="120" t="s">
        <v>65</v>
      </c>
      <c r="L6844" s="131" t="s">
        <v>32</v>
      </c>
      <c r="M6844" s="120" t="s">
        <v>78</v>
      </c>
      <c r="P6844" s="124">
        <f t="shared" si="314"/>
        <v>0</v>
      </c>
    </row>
    <row r="6845" spans="1:25">
      <c r="A6845" s="116">
        <v>6845</v>
      </c>
      <c r="B6845" s="129">
        <v>44274</v>
      </c>
      <c r="C6845" s="118">
        <f t="shared" si="313"/>
        <v>3</v>
      </c>
      <c r="D6845" s="120" t="s">
        <v>252</v>
      </c>
      <c r="E6845" s="120" t="s">
        <v>15255</v>
      </c>
      <c r="F6845" s="211" t="s">
        <v>2636</v>
      </c>
      <c r="G6845" s="130" t="s">
        <v>1988</v>
      </c>
      <c r="H6845" s="121" t="s">
        <v>41</v>
      </c>
      <c r="I6845" s="121" t="s">
        <v>30</v>
      </c>
      <c r="J6845" s="121" t="s">
        <v>7280</v>
      </c>
      <c r="K6845" s="120" t="s">
        <v>65</v>
      </c>
      <c r="L6845" s="131" t="s">
        <v>32</v>
      </c>
      <c r="M6845" s="120" t="s">
        <v>78</v>
      </c>
      <c r="P6845" s="124">
        <f t="shared" si="314"/>
        <v>0</v>
      </c>
    </row>
    <row r="6846" spans="1:25">
      <c r="A6846" s="116">
        <v>6846</v>
      </c>
      <c r="B6846" s="129">
        <v>44274</v>
      </c>
      <c r="C6846" s="118">
        <f t="shared" si="313"/>
        <v>3</v>
      </c>
      <c r="D6846" s="120" t="s">
        <v>252</v>
      </c>
      <c r="E6846" s="120" t="s">
        <v>15256</v>
      </c>
      <c r="F6846" s="211" t="s">
        <v>15257</v>
      </c>
      <c r="G6846" s="130" t="s">
        <v>15258</v>
      </c>
      <c r="H6846" s="121" t="s">
        <v>41</v>
      </c>
      <c r="I6846" s="119" t="s">
        <v>30</v>
      </c>
      <c r="J6846" s="121" t="s">
        <v>87</v>
      </c>
      <c r="K6846" s="120" t="s">
        <v>65</v>
      </c>
      <c r="L6846" s="131" t="s">
        <v>32</v>
      </c>
      <c r="M6846" s="120" t="s">
        <v>78</v>
      </c>
      <c r="P6846" s="124">
        <f t="shared" si="314"/>
        <v>0</v>
      </c>
    </row>
    <row r="6847" spans="1:25" ht="27.6">
      <c r="A6847" s="116">
        <v>6847</v>
      </c>
      <c r="B6847" s="129">
        <v>44274</v>
      </c>
      <c r="C6847" s="118">
        <f t="shared" si="313"/>
        <v>3</v>
      </c>
      <c r="D6847" s="120" t="s">
        <v>25</v>
      </c>
      <c r="E6847" s="120" t="s">
        <v>15259</v>
      </c>
      <c r="F6847" s="211" t="s">
        <v>15260</v>
      </c>
      <c r="G6847" s="119" t="s">
        <v>10561</v>
      </c>
      <c r="H6847" s="121" t="s">
        <v>29</v>
      </c>
      <c r="I6847" s="121" t="s">
        <v>30</v>
      </c>
      <c r="J6847" s="121" t="s">
        <v>9853</v>
      </c>
      <c r="K6847" s="120" t="s">
        <v>65</v>
      </c>
      <c r="L6847" s="131" t="s">
        <v>32</v>
      </c>
      <c r="M6847" s="120" t="s">
        <v>78</v>
      </c>
      <c r="P6847" s="124">
        <f t="shared" si="314"/>
        <v>0</v>
      </c>
    </row>
    <row r="6848" spans="1:25">
      <c r="A6848" s="116">
        <v>6848</v>
      </c>
      <c r="B6848" s="129">
        <v>44274</v>
      </c>
      <c r="C6848" s="118">
        <f t="shared" si="313"/>
        <v>3</v>
      </c>
      <c r="D6848" s="120" t="s">
        <v>25</v>
      </c>
      <c r="E6848" s="120" t="s">
        <v>15261</v>
      </c>
      <c r="F6848" s="211" t="s">
        <v>15262</v>
      </c>
      <c r="G6848" s="119" t="s">
        <v>7565</v>
      </c>
      <c r="H6848" s="121" t="s">
        <v>53</v>
      </c>
      <c r="I6848" s="121" t="s">
        <v>30</v>
      </c>
      <c r="J6848" s="121" t="s">
        <v>7142</v>
      </c>
      <c r="K6848" s="120" t="s">
        <v>65</v>
      </c>
      <c r="L6848" s="131" t="s">
        <v>32</v>
      </c>
      <c r="M6848" s="120" t="s">
        <v>78</v>
      </c>
      <c r="P6848" s="124">
        <f t="shared" si="314"/>
        <v>0</v>
      </c>
    </row>
    <row r="6849" spans="1:16">
      <c r="A6849" s="116">
        <v>6849</v>
      </c>
      <c r="B6849" s="129">
        <v>44274</v>
      </c>
      <c r="C6849" s="118">
        <f t="shared" si="313"/>
        <v>3</v>
      </c>
      <c r="D6849" s="120" t="s">
        <v>25</v>
      </c>
      <c r="E6849" s="120" t="s">
        <v>15263</v>
      </c>
      <c r="F6849" s="211" t="s">
        <v>15264</v>
      </c>
      <c r="G6849" s="119" t="s">
        <v>7565</v>
      </c>
      <c r="H6849" s="121" t="s">
        <v>53</v>
      </c>
      <c r="I6849" s="119" t="s">
        <v>30</v>
      </c>
      <c r="J6849" s="121" t="s">
        <v>7142</v>
      </c>
      <c r="K6849" s="120" t="s">
        <v>65</v>
      </c>
      <c r="L6849" s="131" t="s">
        <v>32</v>
      </c>
      <c r="M6849" s="120" t="s">
        <v>78</v>
      </c>
      <c r="P6849" s="124">
        <f t="shared" si="314"/>
        <v>0</v>
      </c>
    </row>
    <row r="6850" spans="1:16" ht="27.6">
      <c r="A6850" s="116">
        <v>6850</v>
      </c>
      <c r="B6850" s="129">
        <v>44274</v>
      </c>
      <c r="C6850" s="118">
        <f t="shared" si="313"/>
        <v>3</v>
      </c>
      <c r="D6850" s="120" t="s">
        <v>252</v>
      </c>
      <c r="E6850" s="120" t="s">
        <v>15265</v>
      </c>
      <c r="F6850" s="211" t="s">
        <v>15266</v>
      </c>
      <c r="G6850" s="130" t="s">
        <v>7686</v>
      </c>
      <c r="H6850" s="121" t="s">
        <v>41</v>
      </c>
      <c r="I6850" s="119" t="s">
        <v>30</v>
      </c>
      <c r="J6850" s="121" t="s">
        <v>87</v>
      </c>
      <c r="K6850" s="120" t="s">
        <v>65</v>
      </c>
      <c r="L6850" s="131" t="s">
        <v>32</v>
      </c>
      <c r="M6850" s="120" t="s">
        <v>78</v>
      </c>
      <c r="P6850" s="124">
        <f t="shared" si="314"/>
        <v>0</v>
      </c>
    </row>
    <row r="6851" spans="1:16" ht="27.6">
      <c r="A6851" s="116">
        <v>6851</v>
      </c>
      <c r="B6851" s="129">
        <v>44274</v>
      </c>
      <c r="C6851" s="118">
        <f t="shared" si="313"/>
        <v>3</v>
      </c>
      <c r="D6851" s="120" t="s">
        <v>25</v>
      </c>
      <c r="E6851" s="120" t="s">
        <v>15267</v>
      </c>
      <c r="F6851" s="211" t="s">
        <v>15268</v>
      </c>
      <c r="G6851" s="119" t="s">
        <v>15046</v>
      </c>
      <c r="H6851" s="121" t="s">
        <v>29</v>
      </c>
      <c r="I6851" s="119" t="s">
        <v>30</v>
      </c>
      <c r="J6851" s="121" t="s">
        <v>7553</v>
      </c>
      <c r="K6851" s="120" t="s">
        <v>65</v>
      </c>
      <c r="L6851" s="131" t="s">
        <v>32</v>
      </c>
      <c r="M6851" s="120" t="s">
        <v>78</v>
      </c>
      <c r="P6851" s="124">
        <f t="shared" si="314"/>
        <v>0</v>
      </c>
    </row>
    <row r="6852" spans="1:16">
      <c r="A6852" s="116">
        <v>6852</v>
      </c>
      <c r="B6852" s="129">
        <v>44274</v>
      </c>
      <c r="C6852" s="118">
        <f t="shared" si="313"/>
        <v>3</v>
      </c>
      <c r="D6852" s="120" t="s">
        <v>252</v>
      </c>
      <c r="E6852" s="120" t="s">
        <v>15269</v>
      </c>
      <c r="F6852" s="211" t="s">
        <v>8120</v>
      </c>
      <c r="G6852" s="130" t="s">
        <v>15270</v>
      </c>
      <c r="H6852" s="121" t="s">
        <v>41</v>
      </c>
      <c r="I6852" s="121" t="s">
        <v>30</v>
      </c>
      <c r="J6852" s="121" t="s">
        <v>7135</v>
      </c>
      <c r="K6852" s="120" t="s">
        <v>65</v>
      </c>
      <c r="L6852" s="131" t="s">
        <v>32</v>
      </c>
      <c r="M6852" s="120" t="s">
        <v>78</v>
      </c>
      <c r="P6852" s="124">
        <f t="shared" si="314"/>
        <v>0</v>
      </c>
    </row>
    <row r="6853" spans="1:16">
      <c r="A6853" s="116">
        <v>6853</v>
      </c>
      <c r="B6853" s="129">
        <v>44274</v>
      </c>
      <c r="C6853" s="118">
        <f t="shared" si="313"/>
        <v>3</v>
      </c>
      <c r="D6853" s="120" t="s">
        <v>252</v>
      </c>
      <c r="E6853" s="120" t="s">
        <v>15271</v>
      </c>
      <c r="F6853" s="211" t="s">
        <v>15272</v>
      </c>
      <c r="G6853" s="130" t="s">
        <v>15273</v>
      </c>
      <c r="H6853" s="121" t="s">
        <v>41</v>
      </c>
      <c r="I6853" s="121" t="s">
        <v>30</v>
      </c>
      <c r="J6853" s="121" t="s">
        <v>7553</v>
      </c>
      <c r="K6853" s="120" t="s">
        <v>65</v>
      </c>
      <c r="L6853" s="131" t="s">
        <v>32</v>
      </c>
      <c r="M6853" s="120" t="s">
        <v>78</v>
      </c>
      <c r="P6853" s="124">
        <f t="shared" si="314"/>
        <v>0</v>
      </c>
    </row>
    <row r="6854" spans="1:16" ht="41.4">
      <c r="A6854" s="116">
        <v>6854</v>
      </c>
      <c r="B6854" s="129">
        <v>44274</v>
      </c>
      <c r="C6854" s="118">
        <f t="shared" si="313"/>
        <v>3</v>
      </c>
      <c r="D6854" s="120" t="s">
        <v>25</v>
      </c>
      <c r="E6854" s="120" t="s">
        <v>15274</v>
      </c>
      <c r="F6854" s="211" t="s">
        <v>15275</v>
      </c>
      <c r="G6854" s="119" t="s">
        <v>255</v>
      </c>
      <c r="H6854" s="121" t="s">
        <v>256</v>
      </c>
      <c r="I6854" s="119" t="s">
        <v>42</v>
      </c>
      <c r="J6854" s="121" t="s">
        <v>82</v>
      </c>
      <c r="K6854" s="120" t="s">
        <v>65</v>
      </c>
      <c r="L6854" s="131" t="s">
        <v>32</v>
      </c>
      <c r="M6854" s="120" t="s">
        <v>78</v>
      </c>
      <c r="P6854" s="124">
        <f t="shared" si="314"/>
        <v>0</v>
      </c>
    </row>
    <row r="6855" spans="1:16">
      <c r="A6855" s="116">
        <v>6855</v>
      </c>
      <c r="B6855" s="129">
        <v>44274</v>
      </c>
      <c r="C6855" s="118">
        <f t="shared" si="313"/>
        <v>3</v>
      </c>
      <c r="D6855" s="120" t="s">
        <v>252</v>
      </c>
      <c r="E6855" s="120" t="s">
        <v>15276</v>
      </c>
      <c r="F6855" s="211" t="s">
        <v>429</v>
      </c>
      <c r="G6855" s="119" t="s">
        <v>15277</v>
      </c>
      <c r="H6855" s="121" t="s">
        <v>9570</v>
      </c>
      <c r="I6855" s="121" t="s">
        <v>30</v>
      </c>
      <c r="J6855" s="121" t="s">
        <v>77</v>
      </c>
      <c r="K6855" s="120" t="s">
        <v>65</v>
      </c>
      <c r="L6855" s="131" t="s">
        <v>32</v>
      </c>
      <c r="M6855" s="120" t="s">
        <v>78</v>
      </c>
      <c r="P6855" s="124">
        <f t="shared" si="314"/>
        <v>0</v>
      </c>
    </row>
    <row r="6856" spans="1:16">
      <c r="A6856" s="116">
        <v>6856</v>
      </c>
      <c r="B6856" s="129">
        <v>44274</v>
      </c>
      <c r="C6856" s="118">
        <f t="shared" si="313"/>
        <v>3</v>
      </c>
      <c r="D6856" s="120" t="s">
        <v>252</v>
      </c>
      <c r="E6856" s="120" t="s">
        <v>15278</v>
      </c>
      <c r="F6856" s="211" t="s">
        <v>15279</v>
      </c>
      <c r="G6856" s="130" t="s">
        <v>2623</v>
      </c>
      <c r="H6856" s="121" t="s">
        <v>41</v>
      </c>
      <c r="I6856" s="119" t="s">
        <v>30</v>
      </c>
      <c r="J6856" s="121" t="s">
        <v>87</v>
      </c>
      <c r="K6856" s="120" t="s">
        <v>65</v>
      </c>
      <c r="L6856" s="131" t="s">
        <v>32</v>
      </c>
      <c r="M6856" s="120" t="s">
        <v>78</v>
      </c>
      <c r="P6856" s="124">
        <f t="shared" si="314"/>
        <v>0</v>
      </c>
    </row>
    <row r="6857" spans="1:16">
      <c r="A6857" s="116">
        <v>6857</v>
      </c>
      <c r="B6857" s="129">
        <v>44274</v>
      </c>
      <c r="C6857" s="118">
        <f t="shared" si="313"/>
        <v>3</v>
      </c>
      <c r="D6857" s="120" t="s">
        <v>252</v>
      </c>
      <c r="E6857" s="120" t="s">
        <v>15280</v>
      </c>
      <c r="F6857" s="211" t="s">
        <v>15281</v>
      </c>
      <c r="G6857" s="130" t="s">
        <v>15282</v>
      </c>
      <c r="H6857" s="121" t="s">
        <v>41</v>
      </c>
      <c r="I6857" s="119" t="s">
        <v>30</v>
      </c>
      <c r="J6857" s="121" t="s">
        <v>87</v>
      </c>
      <c r="K6857" s="120" t="s">
        <v>65</v>
      </c>
      <c r="L6857" s="131" t="s">
        <v>32</v>
      </c>
      <c r="M6857" s="120" t="s">
        <v>78</v>
      </c>
      <c r="P6857" s="124">
        <f t="shared" si="314"/>
        <v>0</v>
      </c>
    </row>
    <row r="6858" spans="1:16" ht="27.6">
      <c r="A6858" s="116">
        <v>6858</v>
      </c>
      <c r="B6858" s="129">
        <v>44606</v>
      </c>
      <c r="C6858" s="118">
        <f t="shared" si="313"/>
        <v>2</v>
      </c>
      <c r="D6858" s="120" t="s">
        <v>252</v>
      </c>
      <c r="E6858" s="120" t="s">
        <v>15283</v>
      </c>
      <c r="F6858" s="211" t="s">
        <v>15284</v>
      </c>
      <c r="G6858" s="119" t="s">
        <v>4802</v>
      </c>
      <c r="H6858" s="121" t="s">
        <v>15285</v>
      </c>
      <c r="I6858" s="119" t="s">
        <v>30</v>
      </c>
      <c r="J6858" s="121" t="s">
        <v>87</v>
      </c>
      <c r="K6858" s="120" t="s">
        <v>65</v>
      </c>
      <c r="L6858" s="131" t="s">
        <v>32</v>
      </c>
      <c r="M6858" s="120" t="s">
        <v>78</v>
      </c>
      <c r="P6858" s="124">
        <f t="shared" si="314"/>
        <v>0</v>
      </c>
    </row>
    <row r="6859" spans="1:16">
      <c r="A6859" s="116">
        <v>6859</v>
      </c>
      <c r="B6859" s="129">
        <v>44276</v>
      </c>
      <c r="C6859" s="118">
        <f t="shared" si="313"/>
        <v>3</v>
      </c>
      <c r="D6859" s="120" t="s">
        <v>252</v>
      </c>
      <c r="E6859" s="120" t="s">
        <v>15286</v>
      </c>
      <c r="F6859" s="211" t="s">
        <v>1462</v>
      </c>
      <c r="G6859" s="119" t="s">
        <v>15287</v>
      </c>
      <c r="H6859" s="121" t="s">
        <v>15022</v>
      </c>
      <c r="I6859" s="121" t="s">
        <v>30</v>
      </c>
      <c r="J6859" s="121" t="s">
        <v>31</v>
      </c>
      <c r="K6859" s="120" t="s">
        <v>65</v>
      </c>
      <c r="L6859" s="131" t="s">
        <v>32</v>
      </c>
      <c r="M6859" s="120" t="s">
        <v>78</v>
      </c>
      <c r="P6859" s="124">
        <f t="shared" si="314"/>
        <v>0</v>
      </c>
    </row>
    <row r="6860" spans="1:16">
      <c r="A6860" s="116">
        <v>6860</v>
      </c>
      <c r="B6860" s="129">
        <v>44276</v>
      </c>
      <c r="C6860" s="118">
        <f t="shared" si="313"/>
        <v>3</v>
      </c>
      <c r="D6860" s="120" t="s">
        <v>252</v>
      </c>
      <c r="E6860" s="120" t="s">
        <v>15288</v>
      </c>
      <c r="F6860" s="211" t="s">
        <v>15289</v>
      </c>
      <c r="G6860" s="130" t="s">
        <v>15290</v>
      </c>
      <c r="H6860" s="121" t="s">
        <v>41</v>
      </c>
      <c r="I6860" s="119" t="s">
        <v>30</v>
      </c>
      <c r="J6860" s="121" t="s">
        <v>87</v>
      </c>
      <c r="K6860" s="120" t="s">
        <v>65</v>
      </c>
      <c r="L6860" s="131" t="s">
        <v>32</v>
      </c>
      <c r="M6860" s="120" t="s">
        <v>78</v>
      </c>
      <c r="P6860" s="124">
        <f t="shared" si="314"/>
        <v>0</v>
      </c>
    </row>
    <row r="6861" spans="1:16">
      <c r="A6861" s="116">
        <v>6861</v>
      </c>
      <c r="B6861" s="129">
        <v>44276</v>
      </c>
      <c r="C6861" s="118">
        <f t="shared" ref="C6861:C6876" si="315">IF(B6861&lt;&gt;0,MONTH(B6861),0)</f>
        <v>3</v>
      </c>
      <c r="D6861" s="120" t="s">
        <v>252</v>
      </c>
      <c r="E6861" s="120" t="s">
        <v>15291</v>
      </c>
      <c r="F6861" s="211" t="s">
        <v>15292</v>
      </c>
      <c r="G6861" s="130" t="s">
        <v>15293</v>
      </c>
      <c r="H6861" s="121" t="s">
        <v>41</v>
      </c>
      <c r="I6861" s="121" t="s">
        <v>30</v>
      </c>
      <c r="J6861" s="121" t="s">
        <v>9853</v>
      </c>
      <c r="K6861" s="120" t="s">
        <v>65</v>
      </c>
      <c r="L6861" s="131" t="s">
        <v>32</v>
      </c>
      <c r="M6861" s="120" t="s">
        <v>78</v>
      </c>
      <c r="P6861" s="124">
        <f t="shared" ref="P6861:P6876" si="316">IF(O6861&lt;&gt;0,MONTH(O6861),0)</f>
        <v>0</v>
      </c>
    </row>
    <row r="6862" spans="1:16" ht="27.6">
      <c r="A6862" s="116">
        <v>6862</v>
      </c>
      <c r="B6862" s="129">
        <v>44277</v>
      </c>
      <c r="C6862" s="118">
        <f t="shared" si="315"/>
        <v>3</v>
      </c>
      <c r="D6862" s="120" t="s">
        <v>252</v>
      </c>
      <c r="E6862" s="120" t="s">
        <v>15294</v>
      </c>
      <c r="F6862" s="211" t="s">
        <v>15295</v>
      </c>
      <c r="G6862" s="130" t="s">
        <v>7759</v>
      </c>
      <c r="H6862" s="121" t="s">
        <v>41</v>
      </c>
      <c r="I6862" s="119" t="s">
        <v>30</v>
      </c>
      <c r="J6862" s="121" t="s">
        <v>87</v>
      </c>
      <c r="K6862" s="120" t="s">
        <v>65</v>
      </c>
      <c r="L6862" s="131" t="s">
        <v>32</v>
      </c>
      <c r="M6862" s="120" t="s">
        <v>78</v>
      </c>
      <c r="P6862" s="124">
        <f t="shared" si="316"/>
        <v>0</v>
      </c>
    </row>
    <row r="6863" spans="1:16" ht="27.6">
      <c r="A6863" s="116">
        <v>6863</v>
      </c>
      <c r="B6863" s="129">
        <v>44277</v>
      </c>
      <c r="C6863" s="118">
        <f t="shared" si="315"/>
        <v>3</v>
      </c>
      <c r="D6863" s="120" t="s">
        <v>252</v>
      </c>
      <c r="E6863" s="120" t="s">
        <v>15296</v>
      </c>
      <c r="F6863" s="211" t="s">
        <v>15297</v>
      </c>
      <c r="G6863" s="119" t="s">
        <v>6342</v>
      </c>
      <c r="H6863" s="121" t="s">
        <v>53</v>
      </c>
      <c r="I6863" s="121" t="s">
        <v>30</v>
      </c>
      <c r="J6863" s="121" t="s">
        <v>7087</v>
      </c>
      <c r="K6863" s="120" t="s">
        <v>65</v>
      </c>
      <c r="L6863" s="131" t="s">
        <v>32</v>
      </c>
      <c r="M6863" s="120" t="s">
        <v>78</v>
      </c>
      <c r="P6863" s="124">
        <f t="shared" si="316"/>
        <v>0</v>
      </c>
    </row>
    <row r="6864" spans="1:16">
      <c r="A6864" s="116">
        <v>6864</v>
      </c>
      <c r="B6864" s="129">
        <v>44277</v>
      </c>
      <c r="C6864" s="118">
        <f t="shared" si="315"/>
        <v>3</v>
      </c>
      <c r="D6864" s="120" t="s">
        <v>252</v>
      </c>
      <c r="E6864" s="120" t="s">
        <v>15298</v>
      </c>
      <c r="F6864" s="211" t="s">
        <v>579</v>
      </c>
      <c r="G6864" s="130" t="s">
        <v>381</v>
      </c>
      <c r="H6864" s="121" t="s">
        <v>41</v>
      </c>
      <c r="I6864" s="119" t="s">
        <v>30</v>
      </c>
      <c r="J6864" s="121" t="s">
        <v>87</v>
      </c>
      <c r="K6864" s="120" t="s">
        <v>65</v>
      </c>
      <c r="L6864" s="131" t="s">
        <v>32</v>
      </c>
      <c r="M6864" s="120" t="s">
        <v>78</v>
      </c>
      <c r="P6864" s="124">
        <f t="shared" si="316"/>
        <v>0</v>
      </c>
    </row>
    <row r="6865" spans="1:25">
      <c r="A6865" s="116">
        <v>6865</v>
      </c>
      <c r="B6865" s="129">
        <v>44277</v>
      </c>
      <c r="C6865" s="118">
        <f t="shared" si="315"/>
        <v>3</v>
      </c>
      <c r="D6865" s="120" t="s">
        <v>252</v>
      </c>
      <c r="E6865" s="120" t="s">
        <v>15299</v>
      </c>
      <c r="F6865" s="211" t="s">
        <v>15300</v>
      </c>
      <c r="G6865" s="130" t="s">
        <v>14868</v>
      </c>
      <c r="H6865" s="121" t="s">
        <v>41</v>
      </c>
      <c r="I6865" s="121" t="s">
        <v>30</v>
      </c>
      <c r="J6865" s="121" t="s">
        <v>1540</v>
      </c>
      <c r="K6865" s="120" t="s">
        <v>65</v>
      </c>
      <c r="L6865" s="131" t="s">
        <v>32</v>
      </c>
      <c r="M6865" s="120" t="s">
        <v>78</v>
      </c>
      <c r="P6865" s="124">
        <f t="shared" si="316"/>
        <v>0</v>
      </c>
    </row>
    <row r="6866" spans="1:25">
      <c r="A6866" s="116">
        <v>6866</v>
      </c>
      <c r="B6866" s="129">
        <v>44277</v>
      </c>
      <c r="C6866" s="118">
        <f t="shared" si="315"/>
        <v>3</v>
      </c>
      <c r="D6866" s="120" t="s">
        <v>25</v>
      </c>
      <c r="E6866" s="120" t="s">
        <v>15301</v>
      </c>
      <c r="F6866" s="211" t="s">
        <v>15302</v>
      </c>
      <c r="G6866" s="119" t="s">
        <v>15303</v>
      </c>
      <c r="H6866" s="121" t="s">
        <v>71</v>
      </c>
      <c r="I6866" s="119" t="s">
        <v>30</v>
      </c>
      <c r="J6866" s="121" t="s">
        <v>77</v>
      </c>
      <c r="K6866" s="120" t="s">
        <v>65</v>
      </c>
      <c r="L6866" s="131" t="s">
        <v>32</v>
      </c>
      <c r="M6866" s="120" t="s">
        <v>33</v>
      </c>
      <c r="N6866" s="131">
        <v>44273</v>
      </c>
      <c r="O6866" s="131">
        <v>44433</v>
      </c>
      <c r="P6866" s="124">
        <f t="shared" si="316"/>
        <v>8</v>
      </c>
      <c r="S6866" s="120" t="s">
        <v>55</v>
      </c>
      <c r="Y6866" s="116" t="s">
        <v>162</v>
      </c>
    </row>
    <row r="6867" spans="1:25">
      <c r="A6867" s="116">
        <v>6867</v>
      </c>
      <c r="B6867" s="129">
        <v>44277</v>
      </c>
      <c r="C6867" s="118">
        <f t="shared" si="315"/>
        <v>3</v>
      </c>
      <c r="D6867" s="120" t="s">
        <v>252</v>
      </c>
      <c r="E6867" s="120" t="s">
        <v>15304</v>
      </c>
      <c r="F6867" s="211" t="s">
        <v>273</v>
      </c>
      <c r="G6867" s="130" t="s">
        <v>15305</v>
      </c>
      <c r="H6867" s="121" t="s">
        <v>41</v>
      </c>
      <c r="I6867" s="119" t="s">
        <v>30</v>
      </c>
      <c r="J6867" s="121" t="s">
        <v>77</v>
      </c>
      <c r="K6867" s="120" t="s">
        <v>65</v>
      </c>
      <c r="L6867" s="131" t="s">
        <v>32</v>
      </c>
      <c r="M6867" s="120" t="s">
        <v>78</v>
      </c>
      <c r="P6867" s="124">
        <f t="shared" si="316"/>
        <v>0</v>
      </c>
    </row>
    <row r="6868" spans="1:25">
      <c r="A6868" s="116">
        <v>6868</v>
      </c>
      <c r="B6868" s="129">
        <v>44277</v>
      </c>
      <c r="C6868" s="118">
        <f t="shared" si="315"/>
        <v>3</v>
      </c>
      <c r="D6868" s="120" t="s">
        <v>252</v>
      </c>
      <c r="E6868" s="120" t="s">
        <v>15306</v>
      </c>
      <c r="F6868" s="211" t="s">
        <v>8173</v>
      </c>
      <c r="G6868" s="130" t="s">
        <v>15307</v>
      </c>
      <c r="H6868" s="121" t="s">
        <v>41</v>
      </c>
      <c r="I6868" s="121" t="s">
        <v>30</v>
      </c>
      <c r="J6868" s="121" t="s">
        <v>7726</v>
      </c>
      <c r="K6868" s="120" t="s">
        <v>65</v>
      </c>
      <c r="L6868" s="131" t="s">
        <v>32</v>
      </c>
      <c r="M6868" s="120" t="s">
        <v>78</v>
      </c>
      <c r="P6868" s="124">
        <f t="shared" si="316"/>
        <v>0</v>
      </c>
    </row>
    <row r="6869" spans="1:25">
      <c r="A6869" s="116">
        <v>6869</v>
      </c>
      <c r="B6869" s="129">
        <v>44277</v>
      </c>
      <c r="C6869" s="118">
        <f t="shared" si="315"/>
        <v>3</v>
      </c>
      <c r="D6869" s="120" t="s">
        <v>252</v>
      </c>
      <c r="E6869" s="120" t="s">
        <v>15308</v>
      </c>
      <c r="F6869" s="211" t="s">
        <v>15309</v>
      </c>
      <c r="G6869" s="119" t="s">
        <v>15310</v>
      </c>
      <c r="H6869" s="121" t="s">
        <v>53</v>
      </c>
      <c r="I6869" s="119" t="s">
        <v>30</v>
      </c>
      <c r="J6869" s="121" t="s">
        <v>1544</v>
      </c>
      <c r="K6869" s="120" t="s">
        <v>65</v>
      </c>
      <c r="L6869" s="131" t="s">
        <v>8420</v>
      </c>
      <c r="M6869" s="120" t="s">
        <v>78</v>
      </c>
      <c r="P6869" s="124">
        <f t="shared" si="316"/>
        <v>0</v>
      </c>
    </row>
    <row r="6870" spans="1:25">
      <c r="A6870" s="116">
        <v>6870</v>
      </c>
      <c r="B6870" s="129">
        <v>44277</v>
      </c>
      <c r="C6870" s="118">
        <f t="shared" si="315"/>
        <v>3</v>
      </c>
      <c r="D6870" s="120" t="s">
        <v>252</v>
      </c>
      <c r="E6870" s="120" t="s">
        <v>15311</v>
      </c>
      <c r="F6870" s="211" t="s">
        <v>15312</v>
      </c>
      <c r="G6870" s="130" t="s">
        <v>669</v>
      </c>
      <c r="H6870" s="121" t="s">
        <v>41</v>
      </c>
      <c r="I6870" s="119" t="s">
        <v>30</v>
      </c>
      <c r="J6870" s="121" t="s">
        <v>87</v>
      </c>
      <c r="K6870" s="120" t="s">
        <v>65</v>
      </c>
      <c r="L6870" s="131" t="s">
        <v>32</v>
      </c>
      <c r="M6870" s="120" t="s">
        <v>33</v>
      </c>
      <c r="N6870" s="131" t="s">
        <v>9745</v>
      </c>
      <c r="P6870" s="124">
        <f t="shared" si="316"/>
        <v>0</v>
      </c>
    </row>
    <row r="6871" spans="1:25">
      <c r="A6871" s="116">
        <v>6871</v>
      </c>
      <c r="B6871" s="164">
        <v>44277</v>
      </c>
      <c r="C6871" s="118">
        <f t="shared" si="315"/>
        <v>3</v>
      </c>
      <c r="D6871" s="120" t="s">
        <v>252</v>
      </c>
      <c r="E6871" s="120" t="s">
        <v>15313</v>
      </c>
      <c r="F6871" s="211" t="s">
        <v>15314</v>
      </c>
      <c r="G6871" s="130" t="s">
        <v>15315</v>
      </c>
      <c r="H6871" s="121" t="s">
        <v>41</v>
      </c>
      <c r="I6871" s="121" t="s">
        <v>30</v>
      </c>
      <c r="J6871" s="121" t="s">
        <v>9857</v>
      </c>
      <c r="K6871" s="120" t="s">
        <v>65</v>
      </c>
      <c r="L6871" s="131" t="s">
        <v>32</v>
      </c>
      <c r="M6871" s="120" t="s">
        <v>78</v>
      </c>
      <c r="P6871" s="124">
        <f t="shared" si="316"/>
        <v>0</v>
      </c>
    </row>
    <row r="6872" spans="1:25">
      <c r="A6872" s="116">
        <v>6872</v>
      </c>
      <c r="B6872" s="129">
        <v>44277</v>
      </c>
      <c r="C6872" s="118">
        <f t="shared" si="315"/>
        <v>3</v>
      </c>
      <c r="D6872" s="120" t="s">
        <v>252</v>
      </c>
      <c r="E6872" s="120" t="s">
        <v>15316</v>
      </c>
      <c r="F6872" s="211" t="s">
        <v>5649</v>
      </c>
      <c r="G6872" s="130" t="s">
        <v>409</v>
      </c>
      <c r="H6872" s="121" t="s">
        <v>41</v>
      </c>
      <c r="I6872" s="121" t="s">
        <v>30</v>
      </c>
      <c r="J6872" s="121" t="s">
        <v>5018</v>
      </c>
      <c r="K6872" s="120" t="s">
        <v>65</v>
      </c>
      <c r="L6872" s="131" t="s">
        <v>32</v>
      </c>
      <c r="M6872" s="120" t="s">
        <v>78</v>
      </c>
      <c r="P6872" s="124">
        <f t="shared" si="316"/>
        <v>0</v>
      </c>
    </row>
    <row r="6873" spans="1:25">
      <c r="A6873" s="116">
        <v>6873</v>
      </c>
      <c r="B6873" s="129">
        <v>44277</v>
      </c>
      <c r="C6873" s="118">
        <f t="shared" si="315"/>
        <v>3</v>
      </c>
      <c r="D6873" s="120" t="s">
        <v>252</v>
      </c>
      <c r="E6873" s="120" t="s">
        <v>15317</v>
      </c>
      <c r="F6873" s="211" t="s">
        <v>15318</v>
      </c>
      <c r="G6873" s="119" t="s">
        <v>4703</v>
      </c>
      <c r="H6873" s="121" t="s">
        <v>177</v>
      </c>
      <c r="I6873" s="121" t="s">
        <v>30</v>
      </c>
      <c r="J6873" s="121" t="s">
        <v>77</v>
      </c>
      <c r="K6873" s="120" t="s">
        <v>65</v>
      </c>
      <c r="L6873" s="131" t="s">
        <v>32</v>
      </c>
      <c r="M6873" s="120" t="s">
        <v>78</v>
      </c>
      <c r="P6873" s="124">
        <f t="shared" si="316"/>
        <v>0</v>
      </c>
    </row>
    <row r="6874" spans="1:25">
      <c r="A6874" s="116">
        <v>6874</v>
      </c>
      <c r="B6874" s="129">
        <v>44277</v>
      </c>
      <c r="C6874" s="118">
        <f t="shared" si="315"/>
        <v>3</v>
      </c>
      <c r="D6874" s="120" t="s">
        <v>252</v>
      </c>
      <c r="E6874" s="120" t="s">
        <v>15319</v>
      </c>
      <c r="F6874" s="211" t="s">
        <v>15320</v>
      </c>
      <c r="G6874" s="119" t="s">
        <v>11377</v>
      </c>
      <c r="H6874" s="121" t="s">
        <v>86</v>
      </c>
      <c r="I6874" s="121" t="s">
        <v>30</v>
      </c>
      <c r="J6874" s="121" t="s">
        <v>5135</v>
      </c>
      <c r="K6874" s="120" t="s">
        <v>65</v>
      </c>
      <c r="L6874" s="131" t="s">
        <v>32</v>
      </c>
      <c r="M6874" s="120" t="s">
        <v>78</v>
      </c>
      <c r="P6874" s="124">
        <f t="shared" si="316"/>
        <v>0</v>
      </c>
    </row>
    <row r="6875" spans="1:25">
      <c r="A6875" s="116">
        <v>6875</v>
      </c>
      <c r="B6875" s="129">
        <v>44277</v>
      </c>
      <c r="C6875" s="118">
        <f t="shared" si="315"/>
        <v>3</v>
      </c>
      <c r="D6875" s="120" t="s">
        <v>252</v>
      </c>
      <c r="E6875" s="120" t="s">
        <v>15321</v>
      </c>
      <c r="F6875" s="211" t="s">
        <v>969</v>
      </c>
      <c r="G6875" s="130" t="s">
        <v>7686</v>
      </c>
      <c r="H6875" s="121" t="s">
        <v>41</v>
      </c>
      <c r="I6875" s="119" t="s">
        <v>30</v>
      </c>
      <c r="J6875" s="121" t="s">
        <v>87</v>
      </c>
      <c r="K6875" s="120" t="s">
        <v>65</v>
      </c>
      <c r="L6875" s="131" t="s">
        <v>32</v>
      </c>
      <c r="M6875" s="120" t="s">
        <v>78</v>
      </c>
      <c r="P6875" s="124">
        <f t="shared" si="316"/>
        <v>0</v>
      </c>
    </row>
    <row r="6876" spans="1:25">
      <c r="A6876" s="116">
        <v>6876</v>
      </c>
      <c r="B6876" s="129">
        <v>44277</v>
      </c>
      <c r="C6876" s="118">
        <f t="shared" si="315"/>
        <v>3</v>
      </c>
      <c r="D6876" s="119" t="s">
        <v>25</v>
      </c>
      <c r="E6876" s="120" t="s">
        <v>15322</v>
      </c>
      <c r="F6876" s="211" t="s">
        <v>15323</v>
      </c>
      <c r="G6876" s="119" t="s">
        <v>2394</v>
      </c>
      <c r="H6876" s="121" t="s">
        <v>29</v>
      </c>
      <c r="I6876" s="121" t="s">
        <v>30</v>
      </c>
      <c r="J6876" s="121" t="s">
        <v>7087</v>
      </c>
      <c r="K6876" s="120" t="s">
        <v>65</v>
      </c>
      <c r="L6876" s="131" t="s">
        <v>32</v>
      </c>
      <c r="M6876" s="120" t="s">
        <v>78</v>
      </c>
      <c r="P6876" s="124">
        <f t="shared" si="316"/>
        <v>0</v>
      </c>
    </row>
    <row r="6877" spans="1:25" ht="27.6">
      <c r="A6877" s="116">
        <v>6877</v>
      </c>
      <c r="B6877" s="129">
        <v>44470</v>
      </c>
      <c r="D6877" s="120" t="s">
        <v>580</v>
      </c>
      <c r="E6877" s="120" t="s">
        <v>15324</v>
      </c>
      <c r="F6877" s="212" t="s">
        <v>15325</v>
      </c>
      <c r="G6877" s="119" t="s">
        <v>15326</v>
      </c>
      <c r="H6877" s="121" t="s">
        <v>29</v>
      </c>
      <c r="I6877" s="121" t="s">
        <v>30</v>
      </c>
      <c r="J6877" s="121" t="s">
        <v>87</v>
      </c>
      <c r="K6877" s="121" t="s">
        <v>65</v>
      </c>
      <c r="L6877" s="131" t="s">
        <v>5152</v>
      </c>
      <c r="M6877" s="120" t="s">
        <v>78</v>
      </c>
    </row>
    <row r="6878" spans="1:25">
      <c r="A6878" s="116">
        <v>6878</v>
      </c>
      <c r="B6878" s="129">
        <v>44277</v>
      </c>
      <c r="C6878" s="118">
        <f t="shared" ref="C6878:C6909" si="317">IF(B6878&lt;&gt;0,MONTH(B6878),0)</f>
        <v>3</v>
      </c>
      <c r="D6878" s="119" t="s">
        <v>25</v>
      </c>
      <c r="E6878" s="120" t="s">
        <v>15327</v>
      </c>
      <c r="F6878" s="211" t="s">
        <v>15328</v>
      </c>
      <c r="G6878" s="119" t="s">
        <v>2394</v>
      </c>
      <c r="H6878" s="121" t="s">
        <v>29</v>
      </c>
      <c r="I6878" s="121" t="s">
        <v>30</v>
      </c>
      <c r="J6878" s="121" t="s">
        <v>7087</v>
      </c>
      <c r="K6878" s="120" t="s">
        <v>65</v>
      </c>
      <c r="L6878" s="131" t="s">
        <v>32</v>
      </c>
      <c r="M6878" s="120" t="s">
        <v>78</v>
      </c>
      <c r="P6878" s="124">
        <f>IF(O6878&lt;&gt;0,MONTH(O6878),0)</f>
        <v>0</v>
      </c>
    </row>
    <row r="6879" spans="1:25">
      <c r="A6879" s="116">
        <v>6879</v>
      </c>
      <c r="B6879" s="129">
        <v>44277</v>
      </c>
      <c r="C6879" s="118">
        <f t="shared" si="317"/>
        <v>3</v>
      </c>
      <c r="D6879" s="119" t="s">
        <v>25</v>
      </c>
      <c r="E6879" s="120" t="s">
        <v>15329</v>
      </c>
      <c r="F6879" s="211" t="s">
        <v>15330</v>
      </c>
      <c r="G6879" s="119" t="s">
        <v>2394</v>
      </c>
      <c r="H6879" s="121" t="s">
        <v>29</v>
      </c>
      <c r="I6879" s="121" t="s">
        <v>30</v>
      </c>
      <c r="J6879" s="121" t="s">
        <v>7087</v>
      </c>
      <c r="K6879" s="120" t="s">
        <v>65</v>
      </c>
      <c r="L6879" s="131" t="s">
        <v>32</v>
      </c>
      <c r="M6879" s="120" t="s">
        <v>78</v>
      </c>
      <c r="P6879" s="124">
        <f>IF(O6879&lt;&gt;0,MONTH(O6879),0)</f>
        <v>0</v>
      </c>
    </row>
    <row r="6880" spans="1:25">
      <c r="A6880" s="116">
        <v>6880</v>
      </c>
      <c r="B6880" s="129">
        <v>44277</v>
      </c>
      <c r="C6880" s="118">
        <f t="shared" si="317"/>
        <v>3</v>
      </c>
      <c r="D6880" s="119" t="s">
        <v>25</v>
      </c>
      <c r="E6880" s="120" t="s">
        <v>15331</v>
      </c>
      <c r="F6880" s="211" t="s">
        <v>15332</v>
      </c>
      <c r="G6880" s="119" t="s">
        <v>2394</v>
      </c>
      <c r="H6880" s="121" t="s">
        <v>29</v>
      </c>
      <c r="I6880" s="121" t="s">
        <v>30</v>
      </c>
      <c r="J6880" s="121" t="s">
        <v>7087</v>
      </c>
      <c r="K6880" s="120" t="s">
        <v>65</v>
      </c>
      <c r="L6880" s="131" t="s">
        <v>32</v>
      </c>
      <c r="M6880" s="120" t="s">
        <v>78</v>
      </c>
      <c r="P6880" s="124">
        <f>IF(O6880&lt;&gt;0,MONTH(O6880),0)</f>
        <v>0</v>
      </c>
    </row>
    <row r="6881" spans="1:25">
      <c r="A6881" s="116">
        <v>6881</v>
      </c>
      <c r="B6881" s="129">
        <v>44277</v>
      </c>
      <c r="C6881" s="118">
        <f t="shared" si="317"/>
        <v>3</v>
      </c>
      <c r="D6881" s="119" t="s">
        <v>25</v>
      </c>
      <c r="E6881" s="120" t="s">
        <v>15333</v>
      </c>
      <c r="F6881" s="211" t="s">
        <v>7254</v>
      </c>
      <c r="G6881" s="119" t="s">
        <v>2394</v>
      </c>
      <c r="H6881" s="121" t="s">
        <v>29</v>
      </c>
      <c r="I6881" s="121" t="s">
        <v>30</v>
      </c>
      <c r="J6881" s="121" t="s">
        <v>7087</v>
      </c>
      <c r="K6881" s="120" t="s">
        <v>65</v>
      </c>
      <c r="L6881" s="131" t="s">
        <v>32</v>
      </c>
      <c r="M6881" s="120" t="s">
        <v>78</v>
      </c>
      <c r="P6881" s="124">
        <f>IF(O6881&lt;&gt;0,MONTH(O6881),0)</f>
        <v>0</v>
      </c>
    </row>
    <row r="6882" spans="1:25" ht="27.6">
      <c r="A6882" s="116">
        <v>6882</v>
      </c>
      <c r="B6882" s="129">
        <v>44568</v>
      </c>
      <c r="C6882" s="118">
        <f t="shared" si="317"/>
        <v>1</v>
      </c>
      <c r="D6882" s="120" t="s">
        <v>252</v>
      </c>
      <c r="E6882" s="120" t="s">
        <v>15334</v>
      </c>
      <c r="F6882" s="211" t="s">
        <v>15335</v>
      </c>
      <c r="G6882" s="119" t="s">
        <v>2394</v>
      </c>
      <c r="H6882" s="121" t="s">
        <v>29</v>
      </c>
      <c r="I6882" s="121" t="s">
        <v>30</v>
      </c>
      <c r="J6882" s="121" t="s">
        <v>7087</v>
      </c>
      <c r="K6882" s="120" t="s">
        <v>65</v>
      </c>
      <c r="L6882" s="131" t="s">
        <v>32</v>
      </c>
      <c r="M6882" s="120" t="s">
        <v>78</v>
      </c>
      <c r="P6882" s="124">
        <f>IF(O6882&lt;&gt;0,MONTH(O6882),0)</f>
        <v>0</v>
      </c>
    </row>
    <row r="6883" spans="1:25">
      <c r="A6883" s="116">
        <v>6883</v>
      </c>
      <c r="B6883" s="129">
        <v>44501</v>
      </c>
      <c r="C6883" s="118">
        <f t="shared" si="317"/>
        <v>11</v>
      </c>
      <c r="D6883" s="120" t="s">
        <v>25</v>
      </c>
      <c r="E6883" s="120" t="s">
        <v>15336</v>
      </c>
      <c r="F6883" s="212" t="s">
        <v>15337</v>
      </c>
      <c r="G6883" s="119" t="s">
        <v>371</v>
      </c>
      <c r="H6883" s="121" t="s">
        <v>53</v>
      </c>
      <c r="I6883" s="121" t="s">
        <v>30</v>
      </c>
      <c r="J6883" s="121" t="s">
        <v>435</v>
      </c>
      <c r="K6883" s="121" t="s">
        <v>65</v>
      </c>
      <c r="L6883" s="131" t="s">
        <v>32</v>
      </c>
      <c r="M6883" s="120" t="s">
        <v>78</v>
      </c>
    </row>
    <row r="6884" spans="1:25" ht="27.6">
      <c r="A6884" s="116">
        <v>6884</v>
      </c>
      <c r="B6884" s="129">
        <v>44277</v>
      </c>
      <c r="C6884" s="118">
        <f t="shared" si="317"/>
        <v>3</v>
      </c>
      <c r="D6884" s="119" t="s">
        <v>25</v>
      </c>
      <c r="E6884" s="120" t="s">
        <v>15338</v>
      </c>
      <c r="F6884" s="211" t="s">
        <v>15339</v>
      </c>
      <c r="G6884" s="119" t="s">
        <v>2394</v>
      </c>
      <c r="H6884" s="121" t="s">
        <v>29</v>
      </c>
      <c r="I6884" s="119" t="s">
        <v>30</v>
      </c>
      <c r="J6884" s="121" t="s">
        <v>77</v>
      </c>
      <c r="K6884" s="120" t="s">
        <v>65</v>
      </c>
      <c r="L6884" s="131" t="s">
        <v>32</v>
      </c>
      <c r="M6884" s="120" t="s">
        <v>33</v>
      </c>
      <c r="N6884" s="131">
        <v>44277</v>
      </c>
      <c r="O6884" s="131">
        <v>44299</v>
      </c>
      <c r="P6884" s="124">
        <f t="shared" ref="P6884:P6915" si="318">IF(O6884&lt;&gt;0,MONTH(O6884),0)</f>
        <v>4</v>
      </c>
      <c r="Q6884" s="118">
        <v>1</v>
      </c>
      <c r="R6884" s="118">
        <f ca="1">TODAY()-O6884</f>
        <v>379</v>
      </c>
      <c r="S6884" s="120" t="s">
        <v>92</v>
      </c>
      <c r="T6884" s="126">
        <v>44299</v>
      </c>
    </row>
    <row r="6885" spans="1:25">
      <c r="A6885" s="116">
        <v>6885</v>
      </c>
      <c r="B6885" s="129">
        <v>44277</v>
      </c>
      <c r="C6885" s="118">
        <f t="shared" si="317"/>
        <v>3</v>
      </c>
      <c r="D6885" s="120" t="s">
        <v>252</v>
      </c>
      <c r="E6885" s="120" t="s">
        <v>15340</v>
      </c>
      <c r="F6885" s="211" t="s">
        <v>15341</v>
      </c>
      <c r="G6885" s="119" t="s">
        <v>3740</v>
      </c>
      <c r="H6885" s="121" t="s">
        <v>53</v>
      </c>
      <c r="I6885" s="121" t="s">
        <v>30</v>
      </c>
      <c r="J6885" s="121" t="s">
        <v>5018</v>
      </c>
      <c r="K6885" s="120" t="s">
        <v>65</v>
      </c>
      <c r="L6885" s="131" t="s">
        <v>32</v>
      </c>
      <c r="M6885" s="120" t="s">
        <v>8774</v>
      </c>
      <c r="P6885" s="124">
        <f t="shared" si="318"/>
        <v>0</v>
      </c>
    </row>
    <row r="6886" spans="1:25">
      <c r="A6886" s="116">
        <v>6886</v>
      </c>
      <c r="B6886" s="129">
        <v>44277</v>
      </c>
      <c r="C6886" s="118">
        <f t="shared" si="317"/>
        <v>3</v>
      </c>
      <c r="D6886" s="120" t="s">
        <v>252</v>
      </c>
      <c r="E6886" s="120" t="s">
        <v>15342</v>
      </c>
      <c r="F6886" s="211" t="s">
        <v>15343</v>
      </c>
      <c r="G6886" s="119" t="s">
        <v>3740</v>
      </c>
      <c r="H6886" s="121" t="s">
        <v>53</v>
      </c>
      <c r="I6886" s="121" t="s">
        <v>30</v>
      </c>
      <c r="J6886" s="121" t="s">
        <v>10497</v>
      </c>
      <c r="K6886" s="120" t="s">
        <v>65</v>
      </c>
      <c r="L6886" s="131" t="s">
        <v>32</v>
      </c>
      <c r="M6886" s="120" t="s">
        <v>78</v>
      </c>
      <c r="P6886" s="124">
        <f t="shared" si="318"/>
        <v>0</v>
      </c>
    </row>
    <row r="6887" spans="1:25">
      <c r="A6887" s="116">
        <v>6887</v>
      </c>
      <c r="B6887" s="129">
        <v>44277</v>
      </c>
      <c r="C6887" s="118">
        <f t="shared" si="317"/>
        <v>3</v>
      </c>
      <c r="D6887" s="120" t="s">
        <v>252</v>
      </c>
      <c r="E6887" s="120" t="s">
        <v>15344</v>
      </c>
      <c r="F6887" s="211" t="s">
        <v>15345</v>
      </c>
      <c r="G6887" s="119" t="s">
        <v>3740</v>
      </c>
      <c r="H6887" s="121" t="s">
        <v>53</v>
      </c>
      <c r="I6887" s="121" t="s">
        <v>30</v>
      </c>
      <c r="J6887" s="121" t="s">
        <v>5018</v>
      </c>
      <c r="K6887" s="120" t="s">
        <v>65</v>
      </c>
      <c r="L6887" s="131" t="s">
        <v>32</v>
      </c>
      <c r="M6887" s="120" t="s">
        <v>33</v>
      </c>
      <c r="N6887" s="131" t="s">
        <v>2445</v>
      </c>
      <c r="P6887" s="124">
        <f t="shared" si="318"/>
        <v>0</v>
      </c>
    </row>
    <row r="6888" spans="1:25">
      <c r="A6888" s="116">
        <v>6888</v>
      </c>
      <c r="B6888" s="129">
        <v>44277</v>
      </c>
      <c r="C6888" s="118">
        <f t="shared" si="317"/>
        <v>3</v>
      </c>
      <c r="D6888" s="120" t="s">
        <v>252</v>
      </c>
      <c r="E6888" s="120" t="s">
        <v>15346</v>
      </c>
      <c r="F6888" s="211" t="s">
        <v>1582</v>
      </c>
      <c r="G6888" s="119" t="s">
        <v>3740</v>
      </c>
      <c r="H6888" s="121" t="s">
        <v>53</v>
      </c>
      <c r="I6888" s="121" t="s">
        <v>30</v>
      </c>
      <c r="J6888" s="121" t="s">
        <v>3749</v>
      </c>
      <c r="K6888" s="120" t="s">
        <v>65</v>
      </c>
      <c r="L6888" s="131" t="s">
        <v>32</v>
      </c>
      <c r="M6888" s="120" t="s">
        <v>33</v>
      </c>
      <c r="N6888" s="131" t="s">
        <v>2445</v>
      </c>
      <c r="P6888" s="124">
        <f t="shared" si="318"/>
        <v>0</v>
      </c>
      <c r="U6888" s="126" t="s">
        <v>15347</v>
      </c>
    </row>
    <row r="6889" spans="1:25">
      <c r="A6889" s="116">
        <v>6889</v>
      </c>
      <c r="B6889" s="129">
        <v>44277</v>
      </c>
      <c r="C6889" s="118">
        <f t="shared" si="317"/>
        <v>3</v>
      </c>
      <c r="D6889" s="120" t="s">
        <v>252</v>
      </c>
      <c r="E6889" s="120" t="s">
        <v>15348</v>
      </c>
      <c r="F6889" s="211" t="s">
        <v>15349</v>
      </c>
      <c r="G6889" s="119" t="s">
        <v>3740</v>
      </c>
      <c r="H6889" s="121" t="s">
        <v>53</v>
      </c>
      <c r="I6889" s="121" t="s">
        <v>30</v>
      </c>
      <c r="J6889" s="121" t="s">
        <v>3749</v>
      </c>
      <c r="K6889" s="120" t="s">
        <v>65</v>
      </c>
      <c r="L6889" s="131" t="s">
        <v>32</v>
      </c>
      <c r="M6889" s="120" t="s">
        <v>33</v>
      </c>
      <c r="N6889" s="131">
        <v>44279</v>
      </c>
      <c r="O6889" s="131" t="s">
        <v>15350</v>
      </c>
      <c r="P6889" s="124" t="e">
        <f t="shared" si="318"/>
        <v>#VALUE!</v>
      </c>
    </row>
    <row r="6890" spans="1:25">
      <c r="A6890" s="116">
        <v>6890</v>
      </c>
      <c r="B6890" s="129">
        <v>44277</v>
      </c>
      <c r="C6890" s="118">
        <f t="shared" si="317"/>
        <v>3</v>
      </c>
      <c r="D6890" s="120" t="s">
        <v>252</v>
      </c>
      <c r="E6890" s="120" t="s">
        <v>15351</v>
      </c>
      <c r="F6890" s="211" t="s">
        <v>8310</v>
      </c>
      <c r="G6890" s="119" t="s">
        <v>3740</v>
      </c>
      <c r="H6890" s="121" t="s">
        <v>53</v>
      </c>
      <c r="I6890" s="121" t="s">
        <v>30</v>
      </c>
      <c r="J6890" s="121" t="s">
        <v>5018</v>
      </c>
      <c r="K6890" s="120" t="s">
        <v>65</v>
      </c>
      <c r="L6890" s="131" t="s">
        <v>32</v>
      </c>
      <c r="M6890" s="120" t="s">
        <v>78</v>
      </c>
      <c r="P6890" s="124">
        <f t="shared" si="318"/>
        <v>0</v>
      </c>
    </row>
    <row r="6891" spans="1:25" ht="27.6">
      <c r="A6891" s="116">
        <v>6891</v>
      </c>
      <c r="B6891" s="129">
        <v>44277</v>
      </c>
      <c r="C6891" s="118">
        <f t="shared" si="317"/>
        <v>3</v>
      </c>
      <c r="D6891" s="120" t="s">
        <v>252</v>
      </c>
      <c r="E6891" s="120" t="s">
        <v>15352</v>
      </c>
      <c r="F6891" s="211" t="s">
        <v>15353</v>
      </c>
      <c r="G6891" s="119" t="s">
        <v>3740</v>
      </c>
      <c r="H6891" s="121" t="s">
        <v>53</v>
      </c>
      <c r="I6891" s="121" t="s">
        <v>30</v>
      </c>
      <c r="J6891" s="121" t="s">
        <v>5018</v>
      </c>
      <c r="K6891" s="120" t="s">
        <v>65</v>
      </c>
      <c r="L6891" s="131" t="s">
        <v>32</v>
      </c>
      <c r="M6891" s="120" t="s">
        <v>2244</v>
      </c>
      <c r="P6891" s="124">
        <f t="shared" si="318"/>
        <v>0</v>
      </c>
    </row>
    <row r="6892" spans="1:25" ht="27.6">
      <c r="A6892" s="116">
        <v>6892</v>
      </c>
      <c r="B6892" s="129">
        <v>44277</v>
      </c>
      <c r="C6892" s="118">
        <f t="shared" si="317"/>
        <v>3</v>
      </c>
      <c r="D6892" s="120" t="s">
        <v>252</v>
      </c>
      <c r="E6892" s="120" t="s">
        <v>15354</v>
      </c>
      <c r="F6892" s="211" t="s">
        <v>15355</v>
      </c>
      <c r="G6892" s="119" t="s">
        <v>3740</v>
      </c>
      <c r="H6892" s="121" t="s">
        <v>53</v>
      </c>
      <c r="I6892" s="121" t="s">
        <v>30</v>
      </c>
      <c r="J6892" s="121" t="s">
        <v>3749</v>
      </c>
      <c r="K6892" s="120" t="s">
        <v>65</v>
      </c>
      <c r="L6892" s="131" t="s">
        <v>32</v>
      </c>
      <c r="M6892" s="120" t="s">
        <v>78</v>
      </c>
      <c r="P6892" s="124">
        <f t="shared" si="318"/>
        <v>0</v>
      </c>
    </row>
    <row r="6893" spans="1:25" ht="27.6">
      <c r="A6893" s="116">
        <v>6893</v>
      </c>
      <c r="B6893" s="129">
        <v>44277</v>
      </c>
      <c r="C6893" s="118">
        <f t="shared" si="317"/>
        <v>3</v>
      </c>
      <c r="D6893" s="120" t="s">
        <v>252</v>
      </c>
      <c r="E6893" s="120" t="s">
        <v>15356</v>
      </c>
      <c r="F6893" s="211" t="s">
        <v>15357</v>
      </c>
      <c r="G6893" s="119" t="s">
        <v>3740</v>
      </c>
      <c r="H6893" s="121" t="s">
        <v>53</v>
      </c>
      <c r="I6893" s="121" t="s">
        <v>30</v>
      </c>
      <c r="J6893" s="121" t="s">
        <v>3749</v>
      </c>
      <c r="K6893" s="120" t="s">
        <v>65</v>
      </c>
      <c r="L6893" s="131" t="s">
        <v>32</v>
      </c>
      <c r="M6893" s="120" t="s">
        <v>78</v>
      </c>
      <c r="P6893" s="124">
        <f t="shared" si="318"/>
        <v>0</v>
      </c>
    </row>
    <row r="6894" spans="1:25">
      <c r="A6894" s="116">
        <v>6894</v>
      </c>
      <c r="B6894" s="129">
        <v>44277</v>
      </c>
      <c r="C6894" s="118">
        <f t="shared" si="317"/>
        <v>3</v>
      </c>
      <c r="D6894" s="120" t="s">
        <v>252</v>
      </c>
      <c r="E6894" s="120" t="s">
        <v>15358</v>
      </c>
      <c r="F6894" s="211" t="s">
        <v>15359</v>
      </c>
      <c r="G6894" s="119" t="s">
        <v>3740</v>
      </c>
      <c r="H6894" s="121" t="s">
        <v>53</v>
      </c>
      <c r="I6894" s="121" t="s">
        <v>30</v>
      </c>
      <c r="J6894" s="121" t="s">
        <v>3749</v>
      </c>
      <c r="K6894" s="120" t="s">
        <v>65</v>
      </c>
      <c r="L6894" s="131" t="s">
        <v>32</v>
      </c>
      <c r="M6894" s="120" t="s">
        <v>78</v>
      </c>
      <c r="P6894" s="124">
        <f t="shared" si="318"/>
        <v>0</v>
      </c>
    </row>
    <row r="6895" spans="1:25" ht="12.75" customHeight="1">
      <c r="A6895" s="116">
        <v>6895</v>
      </c>
      <c r="B6895" s="129">
        <v>44277</v>
      </c>
      <c r="C6895" s="118">
        <f t="shared" si="317"/>
        <v>3</v>
      </c>
      <c r="D6895" s="120" t="s">
        <v>252</v>
      </c>
      <c r="E6895" s="120" t="s">
        <v>15360</v>
      </c>
      <c r="F6895" s="211" t="s">
        <v>15361</v>
      </c>
      <c r="G6895" s="120" t="s">
        <v>7545</v>
      </c>
      <c r="H6895" s="121" t="s">
        <v>41</v>
      </c>
      <c r="I6895" s="119" t="s">
        <v>30</v>
      </c>
      <c r="J6895" s="121" t="s">
        <v>87</v>
      </c>
      <c r="K6895" s="120" t="s">
        <v>65</v>
      </c>
      <c r="L6895" s="131" t="s">
        <v>32</v>
      </c>
      <c r="M6895" s="120" t="s">
        <v>78</v>
      </c>
      <c r="P6895" s="124">
        <f t="shared" si="318"/>
        <v>0</v>
      </c>
    </row>
    <row r="6896" spans="1:25">
      <c r="A6896" s="116">
        <v>6896</v>
      </c>
      <c r="B6896" s="129">
        <v>44277</v>
      </c>
      <c r="C6896" s="118">
        <f t="shared" si="317"/>
        <v>3</v>
      </c>
      <c r="D6896" s="120" t="s">
        <v>252</v>
      </c>
      <c r="E6896" s="142" t="s">
        <v>15362</v>
      </c>
      <c r="F6896" s="211" t="s">
        <v>1250</v>
      </c>
      <c r="G6896" s="142" t="s">
        <v>5877</v>
      </c>
      <c r="H6896" s="142" t="s">
        <v>29</v>
      </c>
      <c r="I6896" s="121" t="s">
        <v>42</v>
      </c>
      <c r="J6896" s="121" t="s">
        <v>72</v>
      </c>
      <c r="K6896" s="120" t="s">
        <v>65</v>
      </c>
      <c r="L6896" s="131" t="s">
        <v>32</v>
      </c>
      <c r="M6896" s="142" t="s">
        <v>33</v>
      </c>
      <c r="N6896" s="131">
        <v>44272</v>
      </c>
      <c r="P6896" s="124">
        <f t="shared" si="318"/>
        <v>0</v>
      </c>
      <c r="S6896" s="120" t="s">
        <v>92</v>
      </c>
      <c r="T6896" s="126">
        <v>44279</v>
      </c>
      <c r="Y6896" s="116" t="s">
        <v>1034</v>
      </c>
    </row>
    <row r="6897" spans="1:25" ht="27.6">
      <c r="A6897" s="116">
        <v>6897</v>
      </c>
      <c r="B6897" s="129">
        <v>44277</v>
      </c>
      <c r="C6897" s="118">
        <f t="shared" si="317"/>
        <v>3</v>
      </c>
      <c r="D6897" s="120" t="s">
        <v>252</v>
      </c>
      <c r="E6897" s="142" t="s">
        <v>15363</v>
      </c>
      <c r="F6897" s="211" t="s">
        <v>10264</v>
      </c>
      <c r="G6897" s="142" t="s">
        <v>14888</v>
      </c>
      <c r="H6897" s="142" t="s">
        <v>29</v>
      </c>
      <c r="I6897" s="142" t="s">
        <v>30</v>
      </c>
      <c r="J6897" s="142" t="s">
        <v>485</v>
      </c>
      <c r="K6897" s="120" t="s">
        <v>65</v>
      </c>
      <c r="L6897" s="131" t="s">
        <v>32</v>
      </c>
      <c r="M6897" s="142" t="s">
        <v>33</v>
      </c>
      <c r="N6897" s="131">
        <v>44271</v>
      </c>
      <c r="O6897" s="131">
        <v>44313</v>
      </c>
      <c r="P6897" s="124">
        <f t="shared" si="318"/>
        <v>4</v>
      </c>
      <c r="S6897" s="120" t="s">
        <v>135</v>
      </c>
      <c r="T6897" s="126">
        <v>44270</v>
      </c>
      <c r="Y6897" s="116" t="s">
        <v>15364</v>
      </c>
    </row>
    <row r="6898" spans="1:25" ht="12.75" customHeight="1">
      <c r="A6898" s="116">
        <v>6898</v>
      </c>
      <c r="B6898" s="129">
        <v>44277</v>
      </c>
      <c r="C6898" s="118">
        <f t="shared" si="317"/>
        <v>3</v>
      </c>
      <c r="D6898" s="120" t="s">
        <v>252</v>
      </c>
      <c r="E6898" s="120" t="s">
        <v>15365</v>
      </c>
      <c r="F6898" s="211" t="s">
        <v>15366</v>
      </c>
      <c r="G6898" s="120" t="s">
        <v>7901</v>
      </c>
      <c r="H6898" s="121" t="s">
        <v>41</v>
      </c>
      <c r="I6898" s="119" t="s">
        <v>30</v>
      </c>
      <c r="J6898" s="121" t="s">
        <v>87</v>
      </c>
      <c r="K6898" s="120" t="s">
        <v>65</v>
      </c>
      <c r="L6898" s="131" t="s">
        <v>32</v>
      </c>
      <c r="M6898" s="120" t="s">
        <v>78</v>
      </c>
      <c r="P6898" s="124">
        <f t="shared" si="318"/>
        <v>0</v>
      </c>
    </row>
    <row r="6899" spans="1:25" ht="12.75" customHeight="1">
      <c r="A6899" s="116">
        <v>6899</v>
      </c>
      <c r="B6899" s="129">
        <v>44277</v>
      </c>
      <c r="C6899" s="118">
        <f t="shared" si="317"/>
        <v>3</v>
      </c>
      <c r="D6899" s="120" t="s">
        <v>252</v>
      </c>
      <c r="E6899" s="120" t="s">
        <v>15367</v>
      </c>
      <c r="F6899" s="211" t="s">
        <v>676</v>
      </c>
      <c r="G6899" s="120" t="s">
        <v>13846</v>
      </c>
      <c r="H6899" s="121" t="s">
        <v>41</v>
      </c>
      <c r="I6899" s="121" t="s">
        <v>30</v>
      </c>
      <c r="J6899" s="121" t="s">
        <v>6396</v>
      </c>
      <c r="K6899" s="120" t="s">
        <v>65</v>
      </c>
      <c r="L6899" s="131" t="s">
        <v>32</v>
      </c>
      <c r="M6899" s="120" t="s">
        <v>78</v>
      </c>
      <c r="P6899" s="124">
        <f t="shared" si="318"/>
        <v>0</v>
      </c>
    </row>
    <row r="6900" spans="1:25" ht="12.75" customHeight="1">
      <c r="A6900" s="116">
        <v>6900</v>
      </c>
      <c r="B6900" s="129">
        <v>44278</v>
      </c>
      <c r="C6900" s="118">
        <f t="shared" si="317"/>
        <v>3</v>
      </c>
      <c r="D6900" s="120" t="s">
        <v>252</v>
      </c>
      <c r="E6900" s="120" t="s">
        <v>15368</v>
      </c>
      <c r="F6900" s="211" t="s">
        <v>5062</v>
      </c>
      <c r="G6900" s="120" t="s">
        <v>10372</v>
      </c>
      <c r="H6900" s="121" t="s">
        <v>140</v>
      </c>
      <c r="I6900" s="121" t="s">
        <v>30</v>
      </c>
      <c r="J6900" s="121" t="s">
        <v>77</v>
      </c>
      <c r="K6900" s="120" t="s">
        <v>65</v>
      </c>
      <c r="L6900" s="131" t="s">
        <v>32</v>
      </c>
      <c r="M6900" s="120" t="s">
        <v>78</v>
      </c>
      <c r="P6900" s="124">
        <f t="shared" si="318"/>
        <v>0</v>
      </c>
    </row>
    <row r="6901" spans="1:25">
      <c r="A6901" s="116">
        <v>6901</v>
      </c>
      <c r="B6901" s="129">
        <v>44278</v>
      </c>
      <c r="C6901" s="118">
        <f t="shared" si="317"/>
        <v>3</v>
      </c>
      <c r="D6901" s="120" t="s">
        <v>252</v>
      </c>
      <c r="E6901" s="142" t="s">
        <v>15369</v>
      </c>
      <c r="F6901" s="211" t="s">
        <v>153</v>
      </c>
      <c r="G6901" s="142" t="s">
        <v>12142</v>
      </c>
      <c r="H6901" s="142" t="s">
        <v>29</v>
      </c>
      <c r="I6901" s="142" t="s">
        <v>30</v>
      </c>
      <c r="J6901" s="142" t="s">
        <v>7958</v>
      </c>
      <c r="K6901" s="120" t="s">
        <v>65</v>
      </c>
      <c r="L6901" s="131" t="s">
        <v>32</v>
      </c>
      <c r="M6901" s="142" t="s">
        <v>33</v>
      </c>
      <c r="N6901" s="131">
        <v>44271</v>
      </c>
      <c r="P6901" s="124">
        <f t="shared" si="318"/>
        <v>0</v>
      </c>
      <c r="S6901" s="120" t="s">
        <v>92</v>
      </c>
      <c r="T6901" s="126">
        <v>44271</v>
      </c>
      <c r="Y6901" s="116" t="s">
        <v>15370</v>
      </c>
    </row>
    <row r="6902" spans="1:25">
      <c r="A6902" s="116">
        <v>6902</v>
      </c>
      <c r="B6902" s="129">
        <v>44278</v>
      </c>
      <c r="C6902" s="118">
        <f t="shared" si="317"/>
        <v>3</v>
      </c>
      <c r="D6902" s="120" t="s">
        <v>252</v>
      </c>
      <c r="E6902" s="142" t="s">
        <v>15371</v>
      </c>
      <c r="F6902" s="211" t="s">
        <v>15372</v>
      </c>
      <c r="G6902" s="142" t="s">
        <v>12142</v>
      </c>
      <c r="H6902" s="142" t="s">
        <v>29</v>
      </c>
      <c r="I6902" s="121" t="s">
        <v>30</v>
      </c>
      <c r="J6902" s="121" t="s">
        <v>7216</v>
      </c>
      <c r="K6902" s="120" t="s">
        <v>65</v>
      </c>
      <c r="L6902" s="131" t="s">
        <v>32</v>
      </c>
      <c r="M6902" s="142" t="s">
        <v>33</v>
      </c>
      <c r="N6902" s="131">
        <v>44271</v>
      </c>
      <c r="P6902" s="124">
        <f t="shared" si="318"/>
        <v>0</v>
      </c>
      <c r="S6902" s="120" t="s">
        <v>135</v>
      </c>
      <c r="T6902" s="126">
        <v>44271</v>
      </c>
    </row>
    <row r="6903" spans="1:25" ht="12.75" customHeight="1">
      <c r="A6903" s="116">
        <v>6903</v>
      </c>
      <c r="B6903" s="129">
        <v>44278</v>
      </c>
      <c r="C6903" s="118">
        <f t="shared" si="317"/>
        <v>3</v>
      </c>
      <c r="D6903" s="120" t="s">
        <v>252</v>
      </c>
      <c r="E6903" s="120" t="s">
        <v>15373</v>
      </c>
      <c r="F6903" s="211" t="s">
        <v>15374</v>
      </c>
      <c r="G6903" s="121" t="s">
        <v>15277</v>
      </c>
      <c r="H6903" s="121" t="s">
        <v>9570</v>
      </c>
      <c r="I6903" s="119" t="s">
        <v>30</v>
      </c>
      <c r="J6903" s="121" t="s">
        <v>77</v>
      </c>
      <c r="K6903" s="120" t="s">
        <v>65</v>
      </c>
      <c r="L6903" s="131" t="s">
        <v>32</v>
      </c>
      <c r="M6903" s="120" t="s">
        <v>33</v>
      </c>
      <c r="N6903" s="131">
        <v>44291</v>
      </c>
      <c r="O6903" s="131">
        <v>44448</v>
      </c>
      <c r="P6903" s="124">
        <f t="shared" si="318"/>
        <v>9</v>
      </c>
      <c r="S6903" s="120" t="s">
        <v>92</v>
      </c>
      <c r="T6903" s="126">
        <v>44448</v>
      </c>
    </row>
    <row r="6904" spans="1:25" ht="12.75" customHeight="1">
      <c r="A6904" s="116">
        <v>6904</v>
      </c>
      <c r="B6904" s="129">
        <v>44278</v>
      </c>
      <c r="C6904" s="118">
        <f t="shared" si="317"/>
        <v>3</v>
      </c>
      <c r="D6904" s="120" t="s">
        <v>252</v>
      </c>
      <c r="E6904" s="120" t="s">
        <v>15375</v>
      </c>
      <c r="F6904" s="211" t="s">
        <v>15376</v>
      </c>
      <c r="G6904" s="120" t="s">
        <v>15377</v>
      </c>
      <c r="H6904" s="121" t="s">
        <v>41</v>
      </c>
      <c r="I6904" s="121" t="s">
        <v>30</v>
      </c>
      <c r="J6904" s="121" t="s">
        <v>1544</v>
      </c>
      <c r="K6904" s="120" t="s">
        <v>65</v>
      </c>
      <c r="L6904" s="131" t="s">
        <v>32</v>
      </c>
      <c r="M6904" s="120" t="s">
        <v>78</v>
      </c>
      <c r="P6904" s="124">
        <f t="shared" si="318"/>
        <v>0</v>
      </c>
    </row>
    <row r="6905" spans="1:25">
      <c r="A6905" s="116">
        <v>6905</v>
      </c>
      <c r="B6905" s="129">
        <v>44278</v>
      </c>
      <c r="C6905" s="118">
        <f t="shared" si="317"/>
        <v>3</v>
      </c>
      <c r="D6905" s="120" t="s">
        <v>252</v>
      </c>
      <c r="E6905" s="142" t="s">
        <v>15378</v>
      </c>
      <c r="F6905" s="211" t="s">
        <v>15379</v>
      </c>
      <c r="G6905" s="142" t="s">
        <v>12142</v>
      </c>
      <c r="H6905" s="142" t="s">
        <v>29</v>
      </c>
      <c r="I6905" s="121" t="s">
        <v>30</v>
      </c>
      <c r="J6905" s="121" t="s">
        <v>7216</v>
      </c>
      <c r="K6905" s="120" t="s">
        <v>65</v>
      </c>
      <c r="L6905" s="131" t="s">
        <v>32</v>
      </c>
      <c r="M6905" s="142" t="s">
        <v>33</v>
      </c>
      <c r="N6905" s="131">
        <v>44272</v>
      </c>
      <c r="P6905" s="124">
        <f t="shared" si="318"/>
        <v>0</v>
      </c>
    </row>
    <row r="6906" spans="1:25" ht="12.75" customHeight="1">
      <c r="A6906" s="116">
        <v>6906</v>
      </c>
      <c r="B6906" s="129">
        <v>44278</v>
      </c>
      <c r="C6906" s="118">
        <f t="shared" si="317"/>
        <v>3</v>
      </c>
      <c r="D6906" s="120" t="s">
        <v>252</v>
      </c>
      <c r="E6906" s="120" t="s">
        <v>15380</v>
      </c>
      <c r="F6906" s="211" t="s">
        <v>15381</v>
      </c>
      <c r="G6906" s="120" t="s">
        <v>8044</v>
      </c>
      <c r="H6906" s="121" t="s">
        <v>41</v>
      </c>
      <c r="I6906" s="121" t="s">
        <v>30</v>
      </c>
      <c r="J6906" s="121" t="s">
        <v>9853</v>
      </c>
      <c r="K6906" s="120" t="s">
        <v>65</v>
      </c>
      <c r="L6906" s="131" t="s">
        <v>32</v>
      </c>
      <c r="M6906" s="120" t="s">
        <v>78</v>
      </c>
      <c r="P6906" s="124">
        <f t="shared" si="318"/>
        <v>0</v>
      </c>
    </row>
    <row r="6907" spans="1:25" ht="12.75" customHeight="1">
      <c r="A6907" s="116">
        <v>6907</v>
      </c>
      <c r="B6907" s="129">
        <v>44278</v>
      </c>
      <c r="C6907" s="118">
        <f t="shared" si="317"/>
        <v>3</v>
      </c>
      <c r="D6907" s="120" t="s">
        <v>252</v>
      </c>
      <c r="E6907" s="120" t="s">
        <v>15382</v>
      </c>
      <c r="F6907" s="211" t="s">
        <v>15383</v>
      </c>
      <c r="G6907" s="120" t="s">
        <v>875</v>
      </c>
      <c r="H6907" s="121" t="s">
        <v>41</v>
      </c>
      <c r="I6907" s="121" t="s">
        <v>30</v>
      </c>
      <c r="J6907" s="121" t="s">
        <v>5018</v>
      </c>
      <c r="K6907" s="120" t="s">
        <v>65</v>
      </c>
      <c r="L6907" s="131" t="s">
        <v>32</v>
      </c>
      <c r="M6907" s="120" t="s">
        <v>78</v>
      </c>
      <c r="P6907" s="124">
        <f t="shared" si="318"/>
        <v>0</v>
      </c>
    </row>
    <row r="6908" spans="1:25" ht="12.75" customHeight="1">
      <c r="A6908" s="116">
        <v>6908</v>
      </c>
      <c r="B6908" s="129">
        <v>44278</v>
      </c>
      <c r="C6908" s="118">
        <f t="shared" si="317"/>
        <v>3</v>
      </c>
      <c r="D6908" s="120" t="s">
        <v>252</v>
      </c>
      <c r="E6908" s="120" t="s">
        <v>15384</v>
      </c>
      <c r="F6908" s="211" t="s">
        <v>7102</v>
      </c>
      <c r="G6908" s="120" t="s">
        <v>7545</v>
      </c>
      <c r="H6908" s="121" t="s">
        <v>41</v>
      </c>
      <c r="I6908" s="119" t="s">
        <v>30</v>
      </c>
      <c r="J6908" s="121" t="s">
        <v>87</v>
      </c>
      <c r="K6908" s="120" t="s">
        <v>65</v>
      </c>
      <c r="L6908" s="131" t="s">
        <v>32</v>
      </c>
      <c r="M6908" s="120" t="s">
        <v>78</v>
      </c>
      <c r="P6908" s="124">
        <f t="shared" si="318"/>
        <v>0</v>
      </c>
    </row>
    <row r="6909" spans="1:25">
      <c r="A6909" s="116">
        <v>6909</v>
      </c>
      <c r="B6909" s="129">
        <v>44278</v>
      </c>
      <c r="C6909" s="118">
        <f t="shared" si="317"/>
        <v>3</v>
      </c>
      <c r="D6909" s="120" t="s">
        <v>252</v>
      </c>
      <c r="E6909" s="142" t="s">
        <v>15385</v>
      </c>
      <c r="F6909" s="211" t="s">
        <v>15386</v>
      </c>
      <c r="G6909" s="142" t="s">
        <v>15387</v>
      </c>
      <c r="H6909" s="142" t="s">
        <v>29</v>
      </c>
      <c r="I6909" s="121" t="s">
        <v>30</v>
      </c>
      <c r="J6909" s="142" t="s">
        <v>7271</v>
      </c>
      <c r="K6909" s="120" t="s">
        <v>65</v>
      </c>
      <c r="L6909" s="131" t="s">
        <v>32</v>
      </c>
      <c r="M6909" s="142" t="s">
        <v>33</v>
      </c>
      <c r="N6909" s="131">
        <v>44272</v>
      </c>
      <c r="O6909" s="131">
        <v>44610</v>
      </c>
      <c r="P6909" s="124">
        <f t="shared" si="318"/>
        <v>2</v>
      </c>
    </row>
    <row r="6910" spans="1:25" ht="27.6">
      <c r="A6910" s="116">
        <v>6910</v>
      </c>
      <c r="B6910" s="129">
        <v>44278</v>
      </c>
      <c r="C6910" s="118">
        <f t="shared" ref="C6910:C6941" si="319">IF(B6910&lt;&gt;0,MONTH(B6910),0)</f>
        <v>3</v>
      </c>
      <c r="D6910" s="120" t="s">
        <v>252</v>
      </c>
      <c r="E6910" s="120" t="s">
        <v>15388</v>
      </c>
      <c r="F6910" s="211" t="s">
        <v>15389</v>
      </c>
      <c r="G6910" s="120" t="s">
        <v>8383</v>
      </c>
      <c r="H6910" s="121" t="s">
        <v>41</v>
      </c>
      <c r="I6910" s="121" t="s">
        <v>30</v>
      </c>
      <c r="J6910" s="121" t="s">
        <v>1540</v>
      </c>
      <c r="K6910" s="120" t="s">
        <v>65</v>
      </c>
      <c r="L6910" s="131" t="s">
        <v>32</v>
      </c>
      <c r="M6910" s="120" t="s">
        <v>78</v>
      </c>
      <c r="P6910" s="124">
        <f t="shared" si="318"/>
        <v>0</v>
      </c>
    </row>
    <row r="6911" spans="1:25" ht="12.75" customHeight="1">
      <c r="A6911" s="116">
        <v>6911</v>
      </c>
      <c r="B6911" s="129">
        <v>44278</v>
      </c>
      <c r="C6911" s="118">
        <f t="shared" si="319"/>
        <v>3</v>
      </c>
      <c r="D6911" s="120" t="s">
        <v>252</v>
      </c>
      <c r="E6911" s="120" t="s">
        <v>15390</v>
      </c>
      <c r="F6911" s="211" t="s">
        <v>15391</v>
      </c>
      <c r="G6911" s="121" t="s">
        <v>3018</v>
      </c>
      <c r="H6911" s="121" t="s">
        <v>97</v>
      </c>
      <c r="I6911" s="121" t="s">
        <v>30</v>
      </c>
      <c r="J6911" s="121" t="s">
        <v>3886</v>
      </c>
      <c r="K6911" s="120" t="s">
        <v>65</v>
      </c>
      <c r="L6911" s="131" t="s">
        <v>32</v>
      </c>
      <c r="M6911" s="120" t="s">
        <v>33</v>
      </c>
      <c r="N6911" s="131">
        <v>44291</v>
      </c>
      <c r="O6911" s="131">
        <v>44610</v>
      </c>
      <c r="P6911" s="124">
        <f t="shared" si="318"/>
        <v>2</v>
      </c>
    </row>
    <row r="6912" spans="1:25" ht="12.75" customHeight="1">
      <c r="A6912" s="116">
        <v>6912</v>
      </c>
      <c r="B6912" s="129">
        <v>44278</v>
      </c>
      <c r="C6912" s="118">
        <f t="shared" si="319"/>
        <v>3</v>
      </c>
      <c r="D6912" s="120" t="s">
        <v>252</v>
      </c>
      <c r="E6912" s="120" t="s">
        <v>15392</v>
      </c>
      <c r="F6912" s="211" t="s">
        <v>15393</v>
      </c>
      <c r="G6912" s="120" t="s">
        <v>15394</v>
      </c>
      <c r="H6912" s="121" t="s">
        <v>41</v>
      </c>
      <c r="I6912" s="119" t="s">
        <v>30</v>
      </c>
      <c r="J6912" s="121" t="s">
        <v>31</v>
      </c>
      <c r="K6912" s="120" t="s">
        <v>65</v>
      </c>
      <c r="L6912" s="131" t="s">
        <v>32</v>
      </c>
      <c r="M6912" s="120" t="s">
        <v>78</v>
      </c>
      <c r="P6912" s="124">
        <f t="shared" si="318"/>
        <v>0</v>
      </c>
    </row>
    <row r="6913" spans="1:25">
      <c r="A6913" s="116">
        <v>6913</v>
      </c>
      <c r="B6913" s="129">
        <v>44278</v>
      </c>
      <c r="C6913" s="118">
        <f t="shared" si="319"/>
        <v>3</v>
      </c>
      <c r="D6913" s="120" t="s">
        <v>252</v>
      </c>
      <c r="E6913" s="142" t="s">
        <v>15395</v>
      </c>
      <c r="F6913" s="211" t="s">
        <v>15396</v>
      </c>
      <c r="G6913" s="142" t="s">
        <v>14202</v>
      </c>
      <c r="H6913" s="142" t="s">
        <v>29</v>
      </c>
      <c r="I6913" s="119" t="s">
        <v>42</v>
      </c>
      <c r="J6913" s="142" t="s">
        <v>43</v>
      </c>
      <c r="K6913" s="120" t="s">
        <v>65</v>
      </c>
      <c r="L6913" s="131" t="s">
        <v>32</v>
      </c>
      <c r="M6913" s="142" t="s">
        <v>8774</v>
      </c>
      <c r="N6913" s="131">
        <v>44271</v>
      </c>
      <c r="P6913" s="124">
        <f t="shared" si="318"/>
        <v>0</v>
      </c>
    </row>
    <row r="6914" spans="1:25" ht="12.75" customHeight="1">
      <c r="A6914" s="116">
        <v>6914</v>
      </c>
      <c r="B6914" s="129">
        <v>44278</v>
      </c>
      <c r="C6914" s="118">
        <f t="shared" si="319"/>
        <v>3</v>
      </c>
      <c r="D6914" s="120" t="s">
        <v>252</v>
      </c>
      <c r="E6914" s="120" t="s">
        <v>15397</v>
      </c>
      <c r="F6914" s="211" t="s">
        <v>367</v>
      </c>
      <c r="G6914" s="120" t="s">
        <v>15398</v>
      </c>
      <c r="H6914" s="121" t="s">
        <v>41</v>
      </c>
      <c r="I6914" s="121" t="s">
        <v>30</v>
      </c>
      <c r="J6914" s="121" t="s">
        <v>7135</v>
      </c>
      <c r="K6914" s="120" t="s">
        <v>65</v>
      </c>
      <c r="L6914" s="131" t="s">
        <v>32</v>
      </c>
      <c r="M6914" s="120" t="s">
        <v>78</v>
      </c>
      <c r="P6914" s="124">
        <f t="shared" si="318"/>
        <v>0</v>
      </c>
    </row>
    <row r="6915" spans="1:25" ht="12.75" customHeight="1">
      <c r="A6915" s="116">
        <v>6915</v>
      </c>
      <c r="B6915" s="129">
        <v>44278</v>
      </c>
      <c r="C6915" s="118">
        <f t="shared" si="319"/>
        <v>3</v>
      </c>
      <c r="D6915" s="120" t="s">
        <v>252</v>
      </c>
      <c r="E6915" s="120" t="s">
        <v>15399</v>
      </c>
      <c r="F6915" s="211" t="s">
        <v>11135</v>
      </c>
      <c r="G6915" s="120" t="s">
        <v>15400</v>
      </c>
      <c r="H6915" s="121" t="s">
        <v>41</v>
      </c>
      <c r="I6915" s="121" t="s">
        <v>30</v>
      </c>
      <c r="J6915" s="121" t="s">
        <v>7216</v>
      </c>
      <c r="K6915" s="120" t="s">
        <v>65</v>
      </c>
      <c r="L6915" s="131" t="s">
        <v>32</v>
      </c>
      <c r="M6915" s="120" t="s">
        <v>78</v>
      </c>
      <c r="P6915" s="124">
        <f t="shared" si="318"/>
        <v>0</v>
      </c>
    </row>
    <row r="6916" spans="1:25">
      <c r="A6916" s="116">
        <v>6916</v>
      </c>
      <c r="B6916" s="129">
        <v>44278</v>
      </c>
      <c r="C6916" s="118">
        <f t="shared" si="319"/>
        <v>3</v>
      </c>
      <c r="D6916" s="120" t="s">
        <v>252</v>
      </c>
      <c r="E6916" s="142" t="s">
        <v>15401</v>
      </c>
      <c r="F6916" s="211" t="s">
        <v>8432</v>
      </c>
      <c r="G6916" s="142" t="s">
        <v>15402</v>
      </c>
      <c r="H6916" s="142" t="s">
        <v>29</v>
      </c>
      <c r="I6916" s="119" t="s">
        <v>42</v>
      </c>
      <c r="J6916" s="121" t="s">
        <v>91</v>
      </c>
      <c r="K6916" s="120" t="s">
        <v>65</v>
      </c>
      <c r="L6916" s="131" t="s">
        <v>32</v>
      </c>
      <c r="M6916" s="142" t="s">
        <v>33</v>
      </c>
      <c r="N6916" s="131">
        <v>44271</v>
      </c>
      <c r="O6916" s="131">
        <v>44357</v>
      </c>
      <c r="P6916" s="124">
        <f t="shared" ref="P6916:P6947" si="320">IF(O6916&lt;&gt;0,MONTH(O6916),0)</f>
        <v>6</v>
      </c>
      <c r="S6916" s="120" t="s">
        <v>724</v>
      </c>
      <c r="T6916" s="126">
        <v>44357</v>
      </c>
    </row>
    <row r="6917" spans="1:25" ht="12.75" customHeight="1">
      <c r="A6917" s="116">
        <v>6917</v>
      </c>
      <c r="B6917" s="129">
        <v>44278</v>
      </c>
      <c r="C6917" s="118">
        <f t="shared" si="319"/>
        <v>3</v>
      </c>
      <c r="D6917" s="120" t="s">
        <v>252</v>
      </c>
      <c r="E6917" s="120" t="s">
        <v>15403</v>
      </c>
      <c r="F6917" s="211" t="s">
        <v>547</v>
      </c>
      <c r="G6917" s="120" t="s">
        <v>15404</v>
      </c>
      <c r="H6917" s="121" t="s">
        <v>41</v>
      </c>
      <c r="I6917" s="121" t="s">
        <v>30</v>
      </c>
      <c r="J6917" s="121" t="s">
        <v>7087</v>
      </c>
      <c r="K6917" s="120" t="s">
        <v>65</v>
      </c>
      <c r="L6917" s="131" t="s">
        <v>32</v>
      </c>
      <c r="M6917" s="120" t="s">
        <v>78</v>
      </c>
      <c r="P6917" s="124">
        <f t="shared" si="320"/>
        <v>0</v>
      </c>
    </row>
    <row r="6918" spans="1:25" ht="12.75" customHeight="1">
      <c r="A6918" s="116">
        <v>6918</v>
      </c>
      <c r="B6918" s="129">
        <v>44278</v>
      </c>
      <c r="C6918" s="118">
        <f t="shared" si="319"/>
        <v>3</v>
      </c>
      <c r="D6918" s="120" t="s">
        <v>252</v>
      </c>
      <c r="E6918" s="120" t="s">
        <v>15405</v>
      </c>
      <c r="F6918" s="211" t="s">
        <v>15406</v>
      </c>
      <c r="G6918" s="120" t="s">
        <v>15407</v>
      </c>
      <c r="H6918" s="121" t="s">
        <v>41</v>
      </c>
      <c r="I6918" s="119" t="s">
        <v>30</v>
      </c>
      <c r="J6918" s="121" t="s">
        <v>529</v>
      </c>
      <c r="K6918" s="120" t="s">
        <v>65</v>
      </c>
      <c r="L6918" s="131" t="s">
        <v>32</v>
      </c>
      <c r="M6918" s="120" t="s">
        <v>78</v>
      </c>
      <c r="P6918" s="124">
        <f t="shared" si="320"/>
        <v>0</v>
      </c>
    </row>
    <row r="6919" spans="1:25" ht="12.75" customHeight="1">
      <c r="A6919" s="116">
        <v>6919</v>
      </c>
      <c r="B6919" s="129">
        <v>44278</v>
      </c>
      <c r="C6919" s="118">
        <f t="shared" si="319"/>
        <v>3</v>
      </c>
      <c r="D6919" s="120" t="s">
        <v>252</v>
      </c>
      <c r="E6919" s="120" t="s">
        <v>15408</v>
      </c>
      <c r="F6919" s="211" t="s">
        <v>13270</v>
      </c>
      <c r="G6919" s="120" t="s">
        <v>7545</v>
      </c>
      <c r="H6919" s="121" t="s">
        <v>41</v>
      </c>
      <c r="I6919" s="119" t="s">
        <v>30</v>
      </c>
      <c r="J6919" s="121" t="s">
        <v>77</v>
      </c>
      <c r="K6919" s="120" t="s">
        <v>65</v>
      </c>
      <c r="L6919" s="131" t="s">
        <v>32</v>
      </c>
      <c r="M6919" s="120" t="s">
        <v>78</v>
      </c>
      <c r="P6919" s="124">
        <f t="shared" si="320"/>
        <v>0</v>
      </c>
    </row>
    <row r="6920" spans="1:25" ht="12.75" customHeight="1">
      <c r="A6920" s="116">
        <v>6920</v>
      </c>
      <c r="B6920" s="129">
        <v>44278</v>
      </c>
      <c r="C6920" s="118">
        <f t="shared" si="319"/>
        <v>3</v>
      </c>
      <c r="D6920" s="120" t="s">
        <v>252</v>
      </c>
      <c r="E6920" s="120" t="s">
        <v>15409</v>
      </c>
      <c r="F6920" s="211" t="s">
        <v>2854</v>
      </c>
      <c r="G6920" s="120" t="s">
        <v>15410</v>
      </c>
      <c r="H6920" s="121" t="s">
        <v>41</v>
      </c>
      <c r="I6920" s="121" t="s">
        <v>30</v>
      </c>
      <c r="J6920" s="121" t="s">
        <v>7276</v>
      </c>
      <c r="K6920" s="120" t="s">
        <v>65</v>
      </c>
      <c r="L6920" s="131" t="s">
        <v>32</v>
      </c>
      <c r="M6920" s="120" t="s">
        <v>78</v>
      </c>
      <c r="P6920" s="124">
        <f t="shared" si="320"/>
        <v>0</v>
      </c>
    </row>
    <row r="6921" spans="1:25">
      <c r="A6921" s="116">
        <v>6921</v>
      </c>
      <c r="B6921" s="129">
        <v>44278</v>
      </c>
      <c r="C6921" s="118">
        <f t="shared" si="319"/>
        <v>3</v>
      </c>
      <c r="D6921" s="120" t="s">
        <v>252</v>
      </c>
      <c r="E6921" s="142" t="s">
        <v>15411</v>
      </c>
      <c r="F6921" s="211" t="s">
        <v>15412</v>
      </c>
      <c r="G6921" s="142" t="s">
        <v>8079</v>
      </c>
      <c r="H6921" s="142" t="s">
        <v>29</v>
      </c>
      <c r="I6921" s="142" t="s">
        <v>30</v>
      </c>
      <c r="J6921" s="142" t="s">
        <v>485</v>
      </c>
      <c r="K6921" s="120" t="s">
        <v>65</v>
      </c>
      <c r="L6921" s="131" t="s">
        <v>32</v>
      </c>
      <c r="M6921" s="142" t="s">
        <v>33</v>
      </c>
      <c r="N6921" s="131">
        <v>44271</v>
      </c>
      <c r="P6921" s="124">
        <f t="shared" si="320"/>
        <v>0</v>
      </c>
      <c r="S6921" s="120" t="s">
        <v>92</v>
      </c>
      <c r="T6921" s="126">
        <v>44271</v>
      </c>
      <c r="Y6921" s="116" t="s">
        <v>15370</v>
      </c>
    </row>
    <row r="6922" spans="1:25" ht="12.75" customHeight="1">
      <c r="A6922" s="116">
        <v>6922</v>
      </c>
      <c r="B6922" s="129">
        <v>44278</v>
      </c>
      <c r="C6922" s="118">
        <f t="shared" si="319"/>
        <v>3</v>
      </c>
      <c r="D6922" s="120" t="s">
        <v>252</v>
      </c>
      <c r="E6922" s="120" t="s">
        <v>15413</v>
      </c>
      <c r="F6922" s="211" t="s">
        <v>15414</v>
      </c>
      <c r="G6922" s="121" t="s">
        <v>10019</v>
      </c>
      <c r="H6922" s="121" t="s">
        <v>29</v>
      </c>
      <c r="I6922" s="121" t="s">
        <v>30</v>
      </c>
      <c r="J6922" s="121" t="s">
        <v>9857</v>
      </c>
      <c r="K6922" s="120" t="s">
        <v>65</v>
      </c>
      <c r="L6922" s="131" t="s">
        <v>32</v>
      </c>
      <c r="M6922" s="120" t="s">
        <v>33</v>
      </c>
      <c r="N6922" s="131">
        <v>44299</v>
      </c>
      <c r="O6922" s="131">
        <v>44610</v>
      </c>
      <c r="P6922" s="124">
        <f t="shared" si="320"/>
        <v>2</v>
      </c>
    </row>
    <row r="6923" spans="1:25">
      <c r="A6923" s="116">
        <v>6923</v>
      </c>
      <c r="B6923" s="129">
        <v>44278</v>
      </c>
      <c r="C6923" s="118">
        <f t="shared" si="319"/>
        <v>3</v>
      </c>
      <c r="D6923" s="120" t="s">
        <v>252</v>
      </c>
      <c r="E6923" s="142" t="s">
        <v>15415</v>
      </c>
      <c r="F6923" s="211" t="s">
        <v>15416</v>
      </c>
      <c r="G6923" s="142" t="s">
        <v>15417</v>
      </c>
      <c r="H6923" s="142" t="s">
        <v>29</v>
      </c>
      <c r="I6923" s="119" t="s">
        <v>30</v>
      </c>
      <c r="J6923" s="142" t="s">
        <v>87</v>
      </c>
      <c r="K6923" s="120" t="s">
        <v>65</v>
      </c>
      <c r="L6923" s="131" t="s">
        <v>32</v>
      </c>
      <c r="M6923" s="142" t="s">
        <v>33</v>
      </c>
      <c r="N6923" s="131">
        <v>44270</v>
      </c>
      <c r="O6923" s="131">
        <v>44610</v>
      </c>
      <c r="P6923" s="124">
        <f t="shared" si="320"/>
        <v>2</v>
      </c>
    </row>
    <row r="6924" spans="1:25">
      <c r="A6924" s="116">
        <v>6924</v>
      </c>
      <c r="B6924" s="129">
        <v>44278</v>
      </c>
      <c r="C6924" s="118">
        <f t="shared" si="319"/>
        <v>3</v>
      </c>
      <c r="D6924" s="120" t="s">
        <v>252</v>
      </c>
      <c r="E6924" s="142" t="s">
        <v>15418</v>
      </c>
      <c r="F6924" s="211" t="s">
        <v>15419</v>
      </c>
      <c r="G6924" s="142" t="s">
        <v>7053</v>
      </c>
      <c r="H6924" s="142" t="s">
        <v>29</v>
      </c>
      <c r="I6924" s="121" t="s">
        <v>30</v>
      </c>
      <c r="J6924" s="121" t="s">
        <v>5018</v>
      </c>
      <c r="K6924" s="120" t="s">
        <v>65</v>
      </c>
      <c r="L6924" s="131" t="s">
        <v>32</v>
      </c>
      <c r="M6924" s="142" t="s">
        <v>33</v>
      </c>
      <c r="N6924" s="131">
        <v>44271</v>
      </c>
      <c r="O6924" s="131">
        <v>44613</v>
      </c>
      <c r="P6924" s="124">
        <f t="shared" si="320"/>
        <v>2</v>
      </c>
    </row>
    <row r="6925" spans="1:25" ht="12.75" customHeight="1">
      <c r="A6925" s="116">
        <v>6925</v>
      </c>
      <c r="B6925" s="129">
        <v>44278</v>
      </c>
      <c r="C6925" s="118">
        <f t="shared" si="319"/>
        <v>3</v>
      </c>
      <c r="D6925" s="120" t="s">
        <v>252</v>
      </c>
      <c r="E6925" s="120" t="s">
        <v>15420</v>
      </c>
      <c r="F6925" s="211" t="s">
        <v>15421</v>
      </c>
      <c r="G6925" s="120" t="s">
        <v>15422</v>
      </c>
      <c r="H6925" s="121" t="s">
        <v>41</v>
      </c>
      <c r="I6925" s="119" t="s">
        <v>30</v>
      </c>
      <c r="J6925" s="121" t="s">
        <v>87</v>
      </c>
      <c r="K6925" s="120" t="s">
        <v>65</v>
      </c>
      <c r="L6925" s="131" t="s">
        <v>32</v>
      </c>
      <c r="M6925" s="120" t="s">
        <v>78</v>
      </c>
      <c r="P6925" s="124">
        <f t="shared" si="320"/>
        <v>0</v>
      </c>
    </row>
    <row r="6926" spans="1:25" ht="12.75" customHeight="1">
      <c r="A6926" s="116">
        <v>6926</v>
      </c>
      <c r="B6926" s="129">
        <v>44278</v>
      </c>
      <c r="C6926" s="118">
        <f t="shared" si="319"/>
        <v>3</v>
      </c>
      <c r="D6926" s="120" t="s">
        <v>252</v>
      </c>
      <c r="E6926" s="120" t="s">
        <v>15423</v>
      </c>
      <c r="F6926" s="211" t="s">
        <v>15424</v>
      </c>
      <c r="G6926" s="120" t="s">
        <v>15425</v>
      </c>
      <c r="H6926" s="121" t="s">
        <v>41</v>
      </c>
      <c r="I6926" s="121" t="s">
        <v>30</v>
      </c>
      <c r="J6926" s="121" t="s">
        <v>5018</v>
      </c>
      <c r="K6926" s="120" t="s">
        <v>65</v>
      </c>
      <c r="L6926" s="131" t="s">
        <v>32</v>
      </c>
      <c r="M6926" s="120" t="s">
        <v>78</v>
      </c>
      <c r="P6926" s="124">
        <f t="shared" si="320"/>
        <v>0</v>
      </c>
    </row>
    <row r="6927" spans="1:25" ht="12.75" customHeight="1">
      <c r="A6927" s="116">
        <v>6927</v>
      </c>
      <c r="B6927" s="129">
        <v>44278</v>
      </c>
      <c r="C6927" s="118">
        <f t="shared" si="319"/>
        <v>3</v>
      </c>
      <c r="D6927" s="120" t="s">
        <v>252</v>
      </c>
      <c r="E6927" s="120" t="s">
        <v>15426</v>
      </c>
      <c r="F6927" s="211" t="s">
        <v>15427</v>
      </c>
      <c r="G6927" s="120" t="s">
        <v>1662</v>
      </c>
      <c r="H6927" s="121" t="s">
        <v>41</v>
      </c>
      <c r="I6927" s="121" t="s">
        <v>30</v>
      </c>
      <c r="J6927" s="121" t="s">
        <v>7142</v>
      </c>
      <c r="K6927" s="120" t="s">
        <v>65</v>
      </c>
      <c r="L6927" s="131" t="s">
        <v>32</v>
      </c>
      <c r="M6927" s="120" t="s">
        <v>78</v>
      </c>
      <c r="P6927" s="124">
        <f t="shared" si="320"/>
        <v>0</v>
      </c>
    </row>
    <row r="6928" spans="1:25" ht="12.75" customHeight="1">
      <c r="A6928" s="116">
        <v>6928</v>
      </c>
      <c r="B6928" s="129">
        <v>44278</v>
      </c>
      <c r="C6928" s="118">
        <f t="shared" si="319"/>
        <v>3</v>
      </c>
      <c r="D6928" s="120" t="s">
        <v>252</v>
      </c>
      <c r="E6928" s="120" t="s">
        <v>15428</v>
      </c>
      <c r="F6928" s="211" t="s">
        <v>15429</v>
      </c>
      <c r="G6928" s="121" t="s">
        <v>15430</v>
      </c>
      <c r="H6928" s="121" t="s">
        <v>53</v>
      </c>
      <c r="I6928" s="121" t="s">
        <v>30</v>
      </c>
      <c r="J6928" s="121" t="s">
        <v>1540</v>
      </c>
      <c r="K6928" s="120" t="s">
        <v>65</v>
      </c>
      <c r="L6928" s="131" t="s">
        <v>32</v>
      </c>
      <c r="M6928" s="120" t="s">
        <v>33</v>
      </c>
      <c r="N6928" s="131">
        <v>44291</v>
      </c>
      <c r="O6928" s="131">
        <v>44610</v>
      </c>
      <c r="P6928" s="124">
        <f t="shared" si="320"/>
        <v>2</v>
      </c>
    </row>
    <row r="6929" spans="1:25" ht="12.75" customHeight="1">
      <c r="A6929" s="116">
        <v>6929</v>
      </c>
      <c r="B6929" s="129">
        <v>44278</v>
      </c>
      <c r="C6929" s="118">
        <f t="shared" si="319"/>
        <v>3</v>
      </c>
      <c r="D6929" s="120" t="s">
        <v>252</v>
      </c>
      <c r="E6929" s="120" t="s">
        <v>15431</v>
      </c>
      <c r="F6929" s="211" t="s">
        <v>15432</v>
      </c>
      <c r="G6929" s="121" t="s">
        <v>15433</v>
      </c>
      <c r="H6929" s="121" t="s">
        <v>53</v>
      </c>
      <c r="I6929" s="119" t="s">
        <v>30</v>
      </c>
      <c r="J6929" s="121" t="s">
        <v>77</v>
      </c>
      <c r="K6929" s="120" t="s">
        <v>65</v>
      </c>
      <c r="L6929" s="131" t="s">
        <v>32</v>
      </c>
      <c r="M6929" s="120" t="s">
        <v>184</v>
      </c>
      <c r="N6929" s="131">
        <v>44291</v>
      </c>
      <c r="O6929" s="131">
        <v>44326</v>
      </c>
      <c r="P6929" s="124">
        <f t="shared" si="320"/>
        <v>5</v>
      </c>
    </row>
    <row r="6930" spans="1:25" ht="12.75" customHeight="1">
      <c r="A6930" s="116">
        <v>6930</v>
      </c>
      <c r="B6930" s="129">
        <v>44278</v>
      </c>
      <c r="C6930" s="118">
        <f t="shared" si="319"/>
        <v>3</v>
      </c>
      <c r="D6930" s="120" t="s">
        <v>252</v>
      </c>
      <c r="E6930" s="120" t="s">
        <v>15434</v>
      </c>
      <c r="F6930" s="211" t="s">
        <v>10094</v>
      </c>
      <c r="G6930" s="120" t="s">
        <v>1629</v>
      </c>
      <c r="H6930" s="121" t="s">
        <v>86</v>
      </c>
      <c r="I6930" s="121" t="s">
        <v>42</v>
      </c>
      <c r="J6930" s="121" t="s">
        <v>82</v>
      </c>
      <c r="K6930" s="120" t="s">
        <v>65</v>
      </c>
      <c r="L6930" s="131" t="s">
        <v>32</v>
      </c>
      <c r="M6930" s="120" t="s">
        <v>78</v>
      </c>
      <c r="P6930" s="124">
        <f t="shared" si="320"/>
        <v>0</v>
      </c>
    </row>
    <row r="6931" spans="1:25" ht="12.75" customHeight="1">
      <c r="A6931" s="116">
        <v>6931</v>
      </c>
      <c r="B6931" s="129">
        <v>44278</v>
      </c>
      <c r="C6931" s="118">
        <f t="shared" si="319"/>
        <v>3</v>
      </c>
      <c r="D6931" s="120" t="s">
        <v>252</v>
      </c>
      <c r="E6931" s="120" t="s">
        <v>15435</v>
      </c>
      <c r="F6931" s="211" t="s">
        <v>15436</v>
      </c>
      <c r="G6931" s="120" t="s">
        <v>4789</v>
      </c>
      <c r="H6931" s="121" t="s">
        <v>86</v>
      </c>
      <c r="I6931" s="121" t="s">
        <v>30</v>
      </c>
      <c r="J6931" s="121" t="s">
        <v>5018</v>
      </c>
      <c r="K6931" s="120" t="s">
        <v>65</v>
      </c>
      <c r="L6931" s="131" t="s">
        <v>32</v>
      </c>
      <c r="M6931" s="120" t="s">
        <v>78</v>
      </c>
      <c r="P6931" s="124">
        <f t="shared" si="320"/>
        <v>0</v>
      </c>
    </row>
    <row r="6932" spans="1:25" ht="12.75" customHeight="1">
      <c r="A6932" s="116">
        <v>6932</v>
      </c>
      <c r="B6932" s="129">
        <v>44278</v>
      </c>
      <c r="C6932" s="118">
        <f t="shared" si="319"/>
        <v>3</v>
      </c>
      <c r="D6932" s="120" t="s">
        <v>252</v>
      </c>
      <c r="E6932" s="120" t="s">
        <v>15437</v>
      </c>
      <c r="F6932" s="211" t="s">
        <v>15438</v>
      </c>
      <c r="G6932" s="121" t="s">
        <v>15439</v>
      </c>
      <c r="H6932" s="121" t="s">
        <v>53</v>
      </c>
      <c r="I6932" s="121" t="s">
        <v>30</v>
      </c>
      <c r="J6932" s="121" t="s">
        <v>5135</v>
      </c>
      <c r="K6932" s="120" t="s">
        <v>65</v>
      </c>
      <c r="L6932" s="131" t="s">
        <v>32</v>
      </c>
      <c r="M6932" s="120" t="s">
        <v>33</v>
      </c>
      <c r="N6932" s="131">
        <v>44300</v>
      </c>
      <c r="O6932" s="131">
        <v>44434</v>
      </c>
      <c r="P6932" s="124">
        <f t="shared" si="320"/>
        <v>8</v>
      </c>
      <c r="S6932" s="120" t="s">
        <v>92</v>
      </c>
      <c r="T6932" s="126">
        <v>44434</v>
      </c>
    </row>
    <row r="6933" spans="1:25" ht="12.75" customHeight="1">
      <c r="A6933" s="116">
        <v>6933</v>
      </c>
      <c r="B6933" s="129">
        <v>44278</v>
      </c>
      <c r="C6933" s="118">
        <f t="shared" si="319"/>
        <v>3</v>
      </c>
      <c r="D6933" s="120" t="s">
        <v>252</v>
      </c>
      <c r="E6933" s="120" t="s">
        <v>15440</v>
      </c>
      <c r="F6933" s="211" t="s">
        <v>15441</v>
      </c>
      <c r="G6933" s="120" t="s">
        <v>2779</v>
      </c>
      <c r="H6933" s="121" t="s">
        <v>86</v>
      </c>
      <c r="I6933" s="121" t="s">
        <v>30</v>
      </c>
      <c r="J6933" s="121" t="s">
        <v>3886</v>
      </c>
      <c r="K6933" s="120" t="s">
        <v>65</v>
      </c>
      <c r="L6933" s="131" t="s">
        <v>32</v>
      </c>
      <c r="M6933" s="120" t="s">
        <v>78</v>
      </c>
      <c r="P6933" s="124">
        <f t="shared" si="320"/>
        <v>0</v>
      </c>
    </row>
    <row r="6934" spans="1:25" ht="12.75" customHeight="1">
      <c r="A6934" s="116">
        <v>6934</v>
      </c>
      <c r="B6934" s="129">
        <v>44278</v>
      </c>
      <c r="C6934" s="118">
        <f t="shared" si="319"/>
        <v>3</v>
      </c>
      <c r="D6934" s="120" t="s">
        <v>252</v>
      </c>
      <c r="E6934" s="120" t="s">
        <v>15442</v>
      </c>
      <c r="F6934" s="211" t="s">
        <v>15443</v>
      </c>
      <c r="G6934" s="120" t="s">
        <v>2779</v>
      </c>
      <c r="H6934" s="121" t="s">
        <v>86</v>
      </c>
      <c r="I6934" s="119" t="s">
        <v>30</v>
      </c>
      <c r="J6934" s="121" t="s">
        <v>87</v>
      </c>
      <c r="K6934" s="120" t="s">
        <v>65</v>
      </c>
      <c r="L6934" s="131" t="s">
        <v>32</v>
      </c>
      <c r="M6934" s="120" t="s">
        <v>78</v>
      </c>
      <c r="P6934" s="124">
        <f t="shared" si="320"/>
        <v>0</v>
      </c>
    </row>
    <row r="6935" spans="1:25" ht="12.75" customHeight="1">
      <c r="A6935" s="116">
        <v>6935</v>
      </c>
      <c r="B6935" s="129">
        <v>44278</v>
      </c>
      <c r="C6935" s="118">
        <f t="shared" si="319"/>
        <v>3</v>
      </c>
      <c r="D6935" s="120" t="s">
        <v>252</v>
      </c>
      <c r="E6935" s="120" t="s">
        <v>15444</v>
      </c>
      <c r="F6935" s="211" t="s">
        <v>2360</v>
      </c>
      <c r="G6935" s="120" t="s">
        <v>4789</v>
      </c>
      <c r="H6935" s="121" t="s">
        <v>86</v>
      </c>
      <c r="I6935" s="121" t="s">
        <v>30</v>
      </c>
      <c r="J6935" s="121" t="s">
        <v>5018</v>
      </c>
      <c r="K6935" s="120" t="s">
        <v>65</v>
      </c>
      <c r="L6935" s="131" t="s">
        <v>32</v>
      </c>
      <c r="M6935" s="120" t="s">
        <v>78</v>
      </c>
      <c r="P6935" s="124">
        <f t="shared" si="320"/>
        <v>0</v>
      </c>
    </row>
    <row r="6936" spans="1:25" ht="12.75" customHeight="1">
      <c r="A6936" s="116">
        <v>6936</v>
      </c>
      <c r="B6936" s="129">
        <v>44278</v>
      </c>
      <c r="C6936" s="118">
        <f t="shared" si="319"/>
        <v>3</v>
      </c>
      <c r="D6936" s="120" t="s">
        <v>252</v>
      </c>
      <c r="E6936" s="120" t="s">
        <v>15445</v>
      </c>
      <c r="F6936" s="211" t="s">
        <v>15446</v>
      </c>
      <c r="G6936" s="120" t="s">
        <v>15447</v>
      </c>
      <c r="H6936" s="121" t="s">
        <v>97</v>
      </c>
      <c r="I6936" s="121" t="s">
        <v>30</v>
      </c>
      <c r="J6936" s="121" t="s">
        <v>1544</v>
      </c>
      <c r="K6936" s="120" t="s">
        <v>65</v>
      </c>
      <c r="L6936" s="131" t="s">
        <v>32</v>
      </c>
      <c r="M6936" s="120" t="s">
        <v>78</v>
      </c>
      <c r="P6936" s="124">
        <f t="shared" si="320"/>
        <v>0</v>
      </c>
    </row>
    <row r="6937" spans="1:25" ht="12.75" customHeight="1">
      <c r="A6937" s="116">
        <v>6937</v>
      </c>
      <c r="B6937" s="129">
        <v>44278</v>
      </c>
      <c r="C6937" s="118">
        <f t="shared" si="319"/>
        <v>3</v>
      </c>
      <c r="D6937" s="120" t="s">
        <v>252</v>
      </c>
      <c r="E6937" s="120" t="s">
        <v>15448</v>
      </c>
      <c r="F6937" s="211" t="s">
        <v>15449</v>
      </c>
      <c r="G6937" s="120" t="s">
        <v>9748</v>
      </c>
      <c r="H6937" s="121" t="s">
        <v>97</v>
      </c>
      <c r="I6937" s="119" t="s">
        <v>30</v>
      </c>
      <c r="J6937" s="121" t="s">
        <v>77</v>
      </c>
      <c r="K6937" s="120" t="s">
        <v>65</v>
      </c>
      <c r="L6937" s="131" t="s">
        <v>32</v>
      </c>
      <c r="M6937" s="120" t="s">
        <v>78</v>
      </c>
      <c r="P6937" s="124">
        <f t="shared" si="320"/>
        <v>0</v>
      </c>
    </row>
    <row r="6938" spans="1:25">
      <c r="A6938" s="116">
        <v>6938</v>
      </c>
      <c r="B6938" s="129">
        <v>44278</v>
      </c>
      <c r="C6938" s="118">
        <f t="shared" si="319"/>
        <v>3</v>
      </c>
      <c r="D6938" s="120" t="s">
        <v>25</v>
      </c>
      <c r="E6938" s="120" t="s">
        <v>15450</v>
      </c>
      <c r="F6938" s="211" t="s">
        <v>15451</v>
      </c>
      <c r="G6938" s="119" t="s">
        <v>603</v>
      </c>
      <c r="H6938" s="121" t="s">
        <v>53</v>
      </c>
      <c r="I6938" s="119" t="s">
        <v>30</v>
      </c>
      <c r="J6938" s="121" t="s">
        <v>87</v>
      </c>
      <c r="K6938" s="120" t="s">
        <v>65</v>
      </c>
      <c r="L6938" s="131" t="s">
        <v>32</v>
      </c>
      <c r="M6938" s="120" t="s">
        <v>33</v>
      </c>
      <c r="N6938" s="131">
        <v>44277</v>
      </c>
      <c r="O6938" s="131">
        <v>44483</v>
      </c>
      <c r="P6938" s="124">
        <f t="shared" si="320"/>
        <v>10</v>
      </c>
      <c r="Q6938" s="118">
        <v>1</v>
      </c>
      <c r="R6938" s="125">
        <f ca="1">TODAY()-O6938</f>
        <v>195</v>
      </c>
    </row>
    <row r="6939" spans="1:25">
      <c r="A6939" s="116">
        <v>6939</v>
      </c>
      <c r="B6939" s="129">
        <v>44278</v>
      </c>
      <c r="C6939" s="118">
        <f t="shared" si="319"/>
        <v>3</v>
      </c>
      <c r="D6939" s="120" t="s">
        <v>25</v>
      </c>
      <c r="E6939" s="120" t="s">
        <v>15452</v>
      </c>
      <c r="F6939" s="211" t="s">
        <v>15453</v>
      </c>
      <c r="G6939" s="119" t="s">
        <v>15454</v>
      </c>
      <c r="H6939" s="121" t="s">
        <v>53</v>
      </c>
      <c r="I6939" s="119" t="s">
        <v>30</v>
      </c>
      <c r="J6939" s="121" t="s">
        <v>77</v>
      </c>
      <c r="K6939" s="120" t="s">
        <v>65</v>
      </c>
      <c r="L6939" s="131" t="s">
        <v>32</v>
      </c>
      <c r="M6939" s="120" t="s">
        <v>78</v>
      </c>
      <c r="P6939" s="124">
        <f t="shared" si="320"/>
        <v>0</v>
      </c>
    </row>
    <row r="6940" spans="1:25">
      <c r="A6940" s="116">
        <v>6940</v>
      </c>
      <c r="B6940" s="129">
        <v>44278</v>
      </c>
      <c r="C6940" s="118">
        <f t="shared" si="319"/>
        <v>3</v>
      </c>
      <c r="D6940" s="120" t="s">
        <v>25</v>
      </c>
      <c r="E6940" s="120" t="s">
        <v>15455</v>
      </c>
      <c r="F6940" s="211" t="s">
        <v>5296</v>
      </c>
      <c r="G6940" s="119" t="s">
        <v>2408</v>
      </c>
      <c r="H6940" s="121" t="s">
        <v>53</v>
      </c>
      <c r="I6940" s="121" t="s">
        <v>30</v>
      </c>
      <c r="J6940" s="121" t="s">
        <v>7087</v>
      </c>
      <c r="K6940" s="120" t="s">
        <v>65</v>
      </c>
      <c r="L6940" s="131" t="s">
        <v>32</v>
      </c>
      <c r="M6940" s="120" t="s">
        <v>78</v>
      </c>
      <c r="P6940" s="124">
        <f t="shared" si="320"/>
        <v>0</v>
      </c>
    </row>
    <row r="6941" spans="1:25">
      <c r="A6941" s="116">
        <v>6941</v>
      </c>
      <c r="B6941" s="129">
        <v>44278</v>
      </c>
      <c r="C6941" s="118">
        <f t="shared" si="319"/>
        <v>3</v>
      </c>
      <c r="D6941" s="120" t="s">
        <v>25</v>
      </c>
      <c r="E6941" s="120" t="s">
        <v>15456</v>
      </c>
      <c r="F6941" s="211" t="s">
        <v>15457</v>
      </c>
      <c r="G6941" s="119" t="s">
        <v>15458</v>
      </c>
      <c r="H6941" s="121" t="s">
        <v>53</v>
      </c>
      <c r="I6941" s="121" t="s">
        <v>30</v>
      </c>
      <c r="J6941" s="121" t="s">
        <v>3886</v>
      </c>
      <c r="K6941" s="120" t="s">
        <v>65</v>
      </c>
      <c r="L6941" s="131" t="s">
        <v>32</v>
      </c>
      <c r="M6941" s="120" t="s">
        <v>78</v>
      </c>
      <c r="P6941" s="124">
        <f t="shared" si="320"/>
        <v>0</v>
      </c>
    </row>
    <row r="6942" spans="1:25">
      <c r="A6942" s="116">
        <v>6942</v>
      </c>
      <c r="B6942" s="129">
        <v>44278</v>
      </c>
      <c r="C6942" s="118">
        <f t="shared" ref="C6942:C6973" si="321">IF(B6942&lt;&gt;0,MONTH(B6942),0)</f>
        <v>3</v>
      </c>
      <c r="D6942" s="120" t="s">
        <v>252</v>
      </c>
      <c r="E6942" s="120" t="s">
        <v>15459</v>
      </c>
      <c r="F6942" s="211" t="s">
        <v>429</v>
      </c>
      <c r="G6942" s="130" t="s">
        <v>15460</v>
      </c>
      <c r="H6942" s="121" t="s">
        <v>97</v>
      </c>
      <c r="I6942" s="121" t="s">
        <v>30</v>
      </c>
      <c r="J6942" s="121" t="s">
        <v>5018</v>
      </c>
      <c r="K6942" s="120" t="s">
        <v>65</v>
      </c>
      <c r="L6942" s="131" t="s">
        <v>32</v>
      </c>
      <c r="M6942" s="120" t="s">
        <v>78</v>
      </c>
      <c r="P6942" s="124">
        <f t="shared" si="320"/>
        <v>0</v>
      </c>
    </row>
    <row r="6943" spans="1:25" ht="27.6">
      <c r="A6943" s="116">
        <v>6943</v>
      </c>
      <c r="B6943" s="129">
        <v>44278</v>
      </c>
      <c r="C6943" s="118">
        <f t="shared" si="321"/>
        <v>3</v>
      </c>
      <c r="D6943" s="120" t="s">
        <v>25</v>
      </c>
      <c r="E6943" s="120" t="s">
        <v>15461</v>
      </c>
      <c r="F6943" s="211" t="s">
        <v>15462</v>
      </c>
      <c r="G6943" s="119" t="s">
        <v>4925</v>
      </c>
      <c r="H6943" s="121" t="s">
        <v>29</v>
      </c>
      <c r="I6943" s="121" t="s">
        <v>30</v>
      </c>
      <c r="J6943" s="121" t="s">
        <v>5018</v>
      </c>
      <c r="K6943" s="120" t="s">
        <v>65</v>
      </c>
      <c r="L6943" s="131" t="s">
        <v>32</v>
      </c>
      <c r="M6943" s="120" t="s">
        <v>33</v>
      </c>
      <c r="N6943" s="131">
        <v>44273</v>
      </c>
      <c r="P6943" s="124">
        <f t="shared" si="320"/>
        <v>0</v>
      </c>
      <c r="S6943" s="120" t="s">
        <v>92</v>
      </c>
      <c r="Y6943" s="116" t="s">
        <v>7314</v>
      </c>
    </row>
    <row r="6944" spans="1:25">
      <c r="A6944" s="116">
        <v>6944</v>
      </c>
      <c r="B6944" s="129">
        <v>44278</v>
      </c>
      <c r="C6944" s="118">
        <f t="shared" si="321"/>
        <v>3</v>
      </c>
      <c r="D6944" s="120" t="s">
        <v>25</v>
      </c>
      <c r="E6944" s="120" t="s">
        <v>15463</v>
      </c>
      <c r="F6944" s="211" t="s">
        <v>15464</v>
      </c>
      <c r="G6944" s="119" t="s">
        <v>4925</v>
      </c>
      <c r="H6944" s="121" t="s">
        <v>29</v>
      </c>
      <c r="I6944" s="119" t="s">
        <v>30</v>
      </c>
      <c r="J6944" s="121" t="s">
        <v>77</v>
      </c>
      <c r="K6944" s="120" t="s">
        <v>65</v>
      </c>
      <c r="L6944" s="131" t="s">
        <v>32</v>
      </c>
      <c r="M6944" s="120" t="s">
        <v>33</v>
      </c>
      <c r="N6944" s="131">
        <v>44277</v>
      </c>
      <c r="O6944" s="131">
        <v>44433</v>
      </c>
      <c r="P6944" s="124">
        <f t="shared" si="320"/>
        <v>8</v>
      </c>
      <c r="S6944" s="120" t="s">
        <v>55</v>
      </c>
      <c r="Y6944" s="116" t="s">
        <v>162</v>
      </c>
    </row>
    <row r="6945" spans="1:25">
      <c r="A6945" s="116">
        <v>6945</v>
      </c>
      <c r="B6945" s="129">
        <v>44278</v>
      </c>
      <c r="C6945" s="118">
        <f t="shared" si="321"/>
        <v>3</v>
      </c>
      <c r="D6945" s="120" t="s">
        <v>25</v>
      </c>
      <c r="E6945" s="120" t="s">
        <v>15465</v>
      </c>
      <c r="F6945" s="211" t="s">
        <v>15466</v>
      </c>
      <c r="G6945" s="119" t="s">
        <v>4925</v>
      </c>
      <c r="H6945" s="121" t="s">
        <v>29</v>
      </c>
      <c r="I6945" s="121" t="s">
        <v>30</v>
      </c>
      <c r="J6945" s="121" t="s">
        <v>5018</v>
      </c>
      <c r="K6945" s="120" t="s">
        <v>65</v>
      </c>
      <c r="L6945" s="131" t="s">
        <v>32</v>
      </c>
      <c r="M6945" s="120" t="s">
        <v>33</v>
      </c>
      <c r="N6945" s="131">
        <v>44274</v>
      </c>
      <c r="P6945" s="124">
        <f t="shared" si="320"/>
        <v>0</v>
      </c>
      <c r="S6945" s="120" t="s">
        <v>92</v>
      </c>
      <c r="Y6945" s="116" t="s">
        <v>15467</v>
      </c>
    </row>
    <row r="6946" spans="1:25" ht="27.6">
      <c r="A6946" s="116">
        <v>6946</v>
      </c>
      <c r="B6946" s="129">
        <v>44278</v>
      </c>
      <c r="C6946" s="118">
        <f t="shared" si="321"/>
        <v>3</v>
      </c>
      <c r="D6946" s="120" t="s">
        <v>252</v>
      </c>
      <c r="E6946" s="120" t="s">
        <v>15468</v>
      </c>
      <c r="F6946" s="211" t="s">
        <v>15469</v>
      </c>
      <c r="G6946" s="130" t="s">
        <v>5017</v>
      </c>
      <c r="H6946" s="121" t="s">
        <v>97</v>
      </c>
      <c r="I6946" s="119" t="s">
        <v>30</v>
      </c>
      <c r="J6946" s="121" t="s">
        <v>77</v>
      </c>
      <c r="K6946" s="120" t="s">
        <v>65</v>
      </c>
      <c r="L6946" s="131" t="s">
        <v>32</v>
      </c>
      <c r="M6946" s="120" t="s">
        <v>78</v>
      </c>
      <c r="P6946" s="124">
        <f t="shared" si="320"/>
        <v>0</v>
      </c>
    </row>
    <row r="6947" spans="1:25">
      <c r="A6947" s="116">
        <v>6947</v>
      </c>
      <c r="B6947" s="129">
        <v>44278</v>
      </c>
      <c r="C6947" s="118">
        <f t="shared" si="321"/>
        <v>3</v>
      </c>
      <c r="D6947" s="120" t="s">
        <v>25</v>
      </c>
      <c r="E6947" s="120" t="s">
        <v>15470</v>
      </c>
      <c r="F6947" s="211" t="s">
        <v>15471</v>
      </c>
      <c r="G6947" s="119" t="s">
        <v>4925</v>
      </c>
      <c r="H6947" s="121" t="s">
        <v>29</v>
      </c>
      <c r="I6947" s="121" t="s">
        <v>30</v>
      </c>
      <c r="J6947" s="121" t="s">
        <v>5018</v>
      </c>
      <c r="K6947" s="120" t="s">
        <v>65</v>
      </c>
      <c r="L6947" s="131" t="s">
        <v>32</v>
      </c>
      <c r="M6947" s="120" t="s">
        <v>33</v>
      </c>
      <c r="N6947" s="131">
        <v>44274</v>
      </c>
      <c r="O6947" s="131">
        <v>44433</v>
      </c>
      <c r="P6947" s="124">
        <f t="shared" si="320"/>
        <v>8</v>
      </c>
      <c r="S6947" s="120" t="s">
        <v>55</v>
      </c>
      <c r="Y6947" s="116" t="s">
        <v>162</v>
      </c>
    </row>
    <row r="6948" spans="1:25">
      <c r="A6948" s="116">
        <v>6948</v>
      </c>
      <c r="B6948" s="129">
        <v>44278</v>
      </c>
      <c r="C6948" s="118">
        <f t="shared" si="321"/>
        <v>3</v>
      </c>
      <c r="D6948" s="120" t="s">
        <v>25</v>
      </c>
      <c r="E6948" s="120" t="s">
        <v>15472</v>
      </c>
      <c r="F6948" s="211" t="s">
        <v>15473</v>
      </c>
      <c r="G6948" s="119" t="s">
        <v>4925</v>
      </c>
      <c r="H6948" s="121" t="s">
        <v>29</v>
      </c>
      <c r="I6948" s="121" t="s">
        <v>30</v>
      </c>
      <c r="J6948" s="121" t="s">
        <v>5018</v>
      </c>
      <c r="K6948" s="120" t="s">
        <v>65</v>
      </c>
      <c r="L6948" s="131" t="s">
        <v>32</v>
      </c>
      <c r="M6948" s="120" t="s">
        <v>33</v>
      </c>
      <c r="N6948" s="131">
        <v>44274</v>
      </c>
      <c r="P6948" s="124">
        <f t="shared" ref="P6948:P6975" si="322">IF(O6948&lt;&gt;0,MONTH(O6948),0)</f>
        <v>0</v>
      </c>
      <c r="S6948" s="120" t="s">
        <v>92</v>
      </c>
      <c r="Y6948" s="116" t="s">
        <v>7314</v>
      </c>
    </row>
    <row r="6949" spans="1:25" ht="27.6">
      <c r="A6949" s="116">
        <v>6949</v>
      </c>
      <c r="B6949" s="129">
        <v>44278</v>
      </c>
      <c r="C6949" s="118">
        <f t="shared" si="321"/>
        <v>3</v>
      </c>
      <c r="D6949" s="120" t="s">
        <v>252</v>
      </c>
      <c r="E6949" s="120" t="s">
        <v>15474</v>
      </c>
      <c r="F6949" s="211" t="s">
        <v>15475</v>
      </c>
      <c r="G6949" s="130" t="s">
        <v>9846</v>
      </c>
      <c r="H6949" s="121" t="s">
        <v>344</v>
      </c>
      <c r="I6949" s="119" t="s">
        <v>30</v>
      </c>
      <c r="J6949" s="121" t="s">
        <v>77</v>
      </c>
      <c r="K6949" s="120" t="s">
        <v>65</v>
      </c>
      <c r="L6949" s="131" t="s">
        <v>32</v>
      </c>
      <c r="M6949" s="120" t="s">
        <v>78</v>
      </c>
      <c r="P6949" s="124">
        <f t="shared" si="322"/>
        <v>0</v>
      </c>
    </row>
    <row r="6950" spans="1:25" ht="15">
      <c r="A6950" s="116">
        <v>6950</v>
      </c>
      <c r="B6950" s="129">
        <v>44278</v>
      </c>
      <c r="C6950" s="118">
        <f t="shared" si="321"/>
        <v>3</v>
      </c>
      <c r="D6950" s="120" t="s">
        <v>252</v>
      </c>
      <c r="E6950" s="120" t="s">
        <v>15476</v>
      </c>
      <c r="F6950" s="211" t="s">
        <v>7236</v>
      </c>
      <c r="G6950" s="130" t="s">
        <v>15477</v>
      </c>
      <c r="H6950" s="121" t="s">
        <v>76</v>
      </c>
      <c r="I6950" s="121" t="s">
        <v>30</v>
      </c>
      <c r="J6950" s="121" t="s">
        <v>3886</v>
      </c>
      <c r="K6950" s="120" t="s">
        <v>65</v>
      </c>
      <c r="L6950" s="131" t="s">
        <v>32</v>
      </c>
      <c r="M6950" s="120" t="s">
        <v>33</v>
      </c>
      <c r="N6950" s="131">
        <v>44378</v>
      </c>
      <c r="O6950" s="131">
        <v>44586</v>
      </c>
      <c r="P6950" s="124">
        <f t="shared" si="322"/>
        <v>1</v>
      </c>
      <c r="Q6950" s="184"/>
    </row>
    <row r="6951" spans="1:25">
      <c r="A6951" s="116">
        <v>6951</v>
      </c>
      <c r="B6951" s="129">
        <v>44278</v>
      </c>
      <c r="C6951" s="118">
        <f t="shared" si="321"/>
        <v>3</v>
      </c>
      <c r="D6951" s="120" t="s">
        <v>252</v>
      </c>
      <c r="E6951" s="120" t="s">
        <v>15478</v>
      </c>
      <c r="F6951" s="211" t="s">
        <v>15479</v>
      </c>
      <c r="G6951" s="130" t="s">
        <v>15480</v>
      </c>
      <c r="H6951" s="121" t="s">
        <v>76</v>
      </c>
      <c r="I6951" s="121" t="s">
        <v>42</v>
      </c>
      <c r="J6951" s="121" t="s">
        <v>72</v>
      </c>
      <c r="K6951" s="120" t="s">
        <v>65</v>
      </c>
      <c r="L6951" s="131" t="s">
        <v>32</v>
      </c>
      <c r="M6951" s="120" t="s">
        <v>78</v>
      </c>
      <c r="P6951" s="124">
        <f t="shared" si="322"/>
        <v>0</v>
      </c>
    </row>
    <row r="6952" spans="1:25" ht="27.6">
      <c r="A6952" s="116">
        <v>6952</v>
      </c>
      <c r="B6952" s="129">
        <v>44278</v>
      </c>
      <c r="C6952" s="118">
        <f t="shared" si="321"/>
        <v>3</v>
      </c>
      <c r="D6952" s="120" t="s">
        <v>25</v>
      </c>
      <c r="E6952" s="120" t="s">
        <v>15481</v>
      </c>
      <c r="F6952" s="211" t="s">
        <v>15482</v>
      </c>
      <c r="G6952" s="119" t="s">
        <v>15483</v>
      </c>
      <c r="H6952" s="121" t="s">
        <v>29</v>
      </c>
      <c r="I6952" s="121" t="s">
        <v>30</v>
      </c>
      <c r="J6952" s="121" t="s">
        <v>5018</v>
      </c>
      <c r="K6952" s="120" t="s">
        <v>65</v>
      </c>
      <c r="L6952" s="131" t="s">
        <v>32</v>
      </c>
      <c r="M6952" s="120" t="s">
        <v>33</v>
      </c>
      <c r="N6952" s="131">
        <v>44277</v>
      </c>
      <c r="O6952" s="131">
        <v>44433</v>
      </c>
      <c r="P6952" s="124">
        <f t="shared" si="322"/>
        <v>8</v>
      </c>
      <c r="S6952" s="120" t="s">
        <v>55</v>
      </c>
      <c r="Y6952" s="116" t="s">
        <v>162</v>
      </c>
    </row>
    <row r="6953" spans="1:25" ht="27.6">
      <c r="A6953" s="116">
        <v>6953</v>
      </c>
      <c r="B6953" s="129">
        <v>44278</v>
      </c>
      <c r="C6953" s="118">
        <f t="shared" si="321"/>
        <v>3</v>
      </c>
      <c r="D6953" s="120" t="s">
        <v>25</v>
      </c>
      <c r="E6953" s="120" t="s">
        <v>15484</v>
      </c>
      <c r="F6953" s="211" t="s">
        <v>15485</v>
      </c>
      <c r="G6953" s="119" t="s">
        <v>15486</v>
      </c>
      <c r="H6953" s="121" t="s">
        <v>53</v>
      </c>
      <c r="I6953" s="119" t="s">
        <v>42</v>
      </c>
      <c r="J6953" s="121" t="s">
        <v>72</v>
      </c>
      <c r="K6953" s="120" t="s">
        <v>65</v>
      </c>
      <c r="L6953" s="131" t="s">
        <v>32</v>
      </c>
      <c r="M6953" s="120" t="s">
        <v>33</v>
      </c>
      <c r="O6953" s="131">
        <v>44509</v>
      </c>
      <c r="P6953" s="124">
        <f t="shared" si="322"/>
        <v>11</v>
      </c>
      <c r="S6953" s="120" t="s">
        <v>237</v>
      </c>
      <c r="Y6953" s="116" t="s">
        <v>141</v>
      </c>
    </row>
    <row r="6954" spans="1:25" ht="27.6">
      <c r="A6954" s="116">
        <v>6954</v>
      </c>
      <c r="B6954" s="129">
        <v>44278</v>
      </c>
      <c r="C6954" s="118">
        <f t="shared" si="321"/>
        <v>3</v>
      </c>
      <c r="D6954" s="120" t="s">
        <v>25</v>
      </c>
      <c r="E6954" s="120" t="s">
        <v>15487</v>
      </c>
      <c r="F6954" s="211" t="s">
        <v>15488</v>
      </c>
      <c r="G6954" s="119" t="s">
        <v>15483</v>
      </c>
      <c r="H6954" s="121" t="s">
        <v>29</v>
      </c>
      <c r="I6954" s="121" t="s">
        <v>30</v>
      </c>
      <c r="J6954" s="121" t="s">
        <v>5018</v>
      </c>
      <c r="K6954" s="120" t="s">
        <v>65</v>
      </c>
      <c r="L6954" s="131" t="s">
        <v>32</v>
      </c>
      <c r="M6954" s="120" t="s">
        <v>33</v>
      </c>
      <c r="N6954" s="131">
        <v>44299</v>
      </c>
      <c r="O6954" s="131">
        <v>44433</v>
      </c>
      <c r="P6954" s="124">
        <f t="shared" si="322"/>
        <v>8</v>
      </c>
      <c r="S6954" s="120" t="s">
        <v>55</v>
      </c>
      <c r="Y6954" s="116" t="s">
        <v>311</v>
      </c>
    </row>
    <row r="6955" spans="1:25">
      <c r="A6955" s="116">
        <v>6955</v>
      </c>
      <c r="B6955" s="129">
        <v>44278</v>
      </c>
      <c r="C6955" s="118">
        <f t="shared" si="321"/>
        <v>3</v>
      </c>
      <c r="D6955" s="120" t="s">
        <v>25</v>
      </c>
      <c r="E6955" s="120" t="s">
        <v>15489</v>
      </c>
      <c r="F6955" s="211" t="s">
        <v>7401</v>
      </c>
      <c r="G6955" s="119" t="s">
        <v>15490</v>
      </c>
      <c r="H6955" s="121" t="s">
        <v>140</v>
      </c>
      <c r="I6955" s="121" t="s">
        <v>63</v>
      </c>
      <c r="J6955" s="121" t="s">
        <v>323</v>
      </c>
      <c r="K6955" s="120" t="s">
        <v>65</v>
      </c>
      <c r="L6955" s="131" t="s">
        <v>32</v>
      </c>
      <c r="M6955" s="120" t="s">
        <v>33</v>
      </c>
      <c r="O6955" s="131">
        <v>44433</v>
      </c>
      <c r="P6955" s="124">
        <f t="shared" si="322"/>
        <v>8</v>
      </c>
      <c r="S6955" s="120" t="s">
        <v>55</v>
      </c>
      <c r="Y6955" s="116" t="s">
        <v>162</v>
      </c>
    </row>
    <row r="6956" spans="1:25">
      <c r="A6956" s="116">
        <v>6956</v>
      </c>
      <c r="B6956" s="129">
        <v>44278</v>
      </c>
      <c r="C6956" s="118">
        <f t="shared" si="321"/>
        <v>3</v>
      </c>
      <c r="D6956" s="120" t="s">
        <v>252</v>
      </c>
      <c r="E6956" s="120" t="s">
        <v>15491</v>
      </c>
      <c r="F6956" s="211" t="s">
        <v>13087</v>
      </c>
      <c r="G6956" s="130" t="s">
        <v>15492</v>
      </c>
      <c r="H6956" s="121" t="s">
        <v>76</v>
      </c>
      <c r="I6956" s="121" t="s">
        <v>30</v>
      </c>
      <c r="J6956" s="121" t="s">
        <v>3886</v>
      </c>
      <c r="K6956" s="120" t="s">
        <v>65</v>
      </c>
      <c r="L6956" s="131" t="s">
        <v>32</v>
      </c>
      <c r="M6956" s="120" t="s">
        <v>78</v>
      </c>
      <c r="P6956" s="124">
        <f t="shared" si="322"/>
        <v>0</v>
      </c>
    </row>
    <row r="6957" spans="1:25">
      <c r="A6957" s="116">
        <v>6957</v>
      </c>
      <c r="B6957" s="129">
        <v>44278</v>
      </c>
      <c r="C6957" s="118">
        <f t="shared" si="321"/>
        <v>3</v>
      </c>
      <c r="D6957" s="120" t="s">
        <v>25</v>
      </c>
      <c r="E6957" s="120" t="s">
        <v>15493</v>
      </c>
      <c r="F6957" s="211" t="s">
        <v>15494</v>
      </c>
      <c r="G6957" s="119" t="s">
        <v>4925</v>
      </c>
      <c r="H6957" s="121" t="s">
        <v>29</v>
      </c>
      <c r="I6957" s="121" t="s">
        <v>30</v>
      </c>
      <c r="J6957" s="121" t="s">
        <v>5018</v>
      </c>
      <c r="K6957" s="120" t="s">
        <v>65</v>
      </c>
      <c r="L6957" s="131" t="s">
        <v>32</v>
      </c>
      <c r="M6957" s="120" t="s">
        <v>184</v>
      </c>
      <c r="P6957" s="124">
        <f t="shared" si="322"/>
        <v>0</v>
      </c>
      <c r="S6957" s="120" t="s">
        <v>92</v>
      </c>
      <c r="Y6957" s="116" t="s">
        <v>162</v>
      </c>
    </row>
    <row r="6958" spans="1:25" ht="27.6">
      <c r="A6958" s="116">
        <v>6958</v>
      </c>
      <c r="B6958" s="129">
        <v>44278</v>
      </c>
      <c r="C6958" s="118">
        <f t="shared" si="321"/>
        <v>3</v>
      </c>
      <c r="D6958" s="120" t="s">
        <v>252</v>
      </c>
      <c r="E6958" s="120" t="s">
        <v>15495</v>
      </c>
      <c r="F6958" s="211" t="s">
        <v>15496</v>
      </c>
      <c r="G6958" s="130" t="s">
        <v>1662</v>
      </c>
      <c r="H6958" s="121" t="s">
        <v>76</v>
      </c>
      <c r="I6958" s="119" t="s">
        <v>30</v>
      </c>
      <c r="J6958" s="121" t="s">
        <v>87</v>
      </c>
      <c r="K6958" s="120" t="s">
        <v>65</v>
      </c>
      <c r="L6958" s="131" t="s">
        <v>32</v>
      </c>
      <c r="M6958" s="120" t="s">
        <v>78</v>
      </c>
      <c r="P6958" s="124">
        <f t="shared" si="322"/>
        <v>0</v>
      </c>
    </row>
    <row r="6959" spans="1:25">
      <c r="A6959" s="116">
        <v>6959</v>
      </c>
      <c r="B6959" s="129">
        <v>44278</v>
      </c>
      <c r="C6959" s="118">
        <f t="shared" si="321"/>
        <v>3</v>
      </c>
      <c r="D6959" s="120" t="s">
        <v>25</v>
      </c>
      <c r="E6959" s="120" t="s">
        <v>15497</v>
      </c>
      <c r="F6959" s="211" t="s">
        <v>15498</v>
      </c>
      <c r="G6959" s="119" t="s">
        <v>4925</v>
      </c>
      <c r="H6959" s="121" t="s">
        <v>29</v>
      </c>
      <c r="I6959" s="121" t="s">
        <v>30</v>
      </c>
      <c r="J6959" s="121" t="s">
        <v>5018</v>
      </c>
      <c r="K6959" s="120" t="s">
        <v>65</v>
      </c>
      <c r="L6959" s="131" t="s">
        <v>32</v>
      </c>
      <c r="M6959" s="120" t="s">
        <v>33</v>
      </c>
      <c r="O6959" s="131">
        <v>44405</v>
      </c>
      <c r="P6959" s="124">
        <f t="shared" si="322"/>
        <v>7</v>
      </c>
      <c r="S6959" s="120" t="s">
        <v>55</v>
      </c>
      <c r="Y6959" s="116" t="s">
        <v>162</v>
      </c>
    </row>
    <row r="6960" spans="1:25" ht="27.6">
      <c r="A6960" s="116">
        <v>6960</v>
      </c>
      <c r="B6960" s="129">
        <v>44278</v>
      </c>
      <c r="C6960" s="118">
        <f t="shared" si="321"/>
        <v>3</v>
      </c>
      <c r="D6960" s="120" t="s">
        <v>25</v>
      </c>
      <c r="E6960" s="120" t="s">
        <v>15499</v>
      </c>
      <c r="F6960" s="211" t="s">
        <v>15500</v>
      </c>
      <c r="G6960" s="119" t="s">
        <v>15501</v>
      </c>
      <c r="H6960" s="121" t="s">
        <v>29</v>
      </c>
      <c r="I6960" s="121" t="s">
        <v>30</v>
      </c>
      <c r="J6960" s="121" t="s">
        <v>7280</v>
      </c>
      <c r="K6960" s="120" t="s">
        <v>65</v>
      </c>
      <c r="L6960" s="131" t="s">
        <v>32</v>
      </c>
      <c r="M6960" s="120" t="s">
        <v>33</v>
      </c>
      <c r="O6960" s="131">
        <v>44405</v>
      </c>
      <c r="P6960" s="124">
        <f t="shared" si="322"/>
        <v>7</v>
      </c>
      <c r="Y6960" s="116" t="s">
        <v>141</v>
      </c>
    </row>
    <row r="6961" spans="1:25">
      <c r="A6961" s="116">
        <v>6961</v>
      </c>
      <c r="B6961" s="129">
        <v>44278</v>
      </c>
      <c r="C6961" s="118">
        <f t="shared" si="321"/>
        <v>3</v>
      </c>
      <c r="D6961" s="120" t="s">
        <v>252</v>
      </c>
      <c r="E6961" s="120" t="s">
        <v>15502</v>
      </c>
      <c r="F6961" s="211" t="s">
        <v>15503</v>
      </c>
      <c r="G6961" s="130" t="s">
        <v>1089</v>
      </c>
      <c r="H6961" s="121" t="s">
        <v>140</v>
      </c>
      <c r="I6961" s="121" t="s">
        <v>30</v>
      </c>
      <c r="J6961" s="121" t="s">
        <v>8338</v>
      </c>
      <c r="K6961" s="120" t="s">
        <v>65</v>
      </c>
      <c r="L6961" s="131" t="s">
        <v>32</v>
      </c>
      <c r="M6961" s="120" t="s">
        <v>78</v>
      </c>
      <c r="P6961" s="124">
        <f t="shared" si="322"/>
        <v>0</v>
      </c>
    </row>
    <row r="6962" spans="1:25" ht="27.6">
      <c r="A6962" s="116">
        <v>6962</v>
      </c>
      <c r="B6962" s="129">
        <v>44278</v>
      </c>
      <c r="C6962" s="118">
        <f t="shared" si="321"/>
        <v>3</v>
      </c>
      <c r="D6962" s="120" t="s">
        <v>252</v>
      </c>
      <c r="E6962" s="120" t="s">
        <v>15504</v>
      </c>
      <c r="F6962" s="211" t="s">
        <v>15505</v>
      </c>
      <c r="G6962" s="120" t="s">
        <v>13204</v>
      </c>
      <c r="H6962" s="121" t="s">
        <v>140</v>
      </c>
      <c r="I6962" s="121" t="s">
        <v>30</v>
      </c>
      <c r="J6962" s="121" t="s">
        <v>7216</v>
      </c>
      <c r="K6962" s="120" t="s">
        <v>65</v>
      </c>
      <c r="L6962" s="131" t="s">
        <v>32</v>
      </c>
      <c r="M6962" s="120" t="s">
        <v>78</v>
      </c>
      <c r="P6962" s="124">
        <f t="shared" si="322"/>
        <v>0</v>
      </c>
    </row>
    <row r="6963" spans="1:25" ht="27.6">
      <c r="A6963" s="116">
        <v>6963</v>
      </c>
      <c r="B6963" s="129">
        <v>44278</v>
      </c>
      <c r="C6963" s="118">
        <f t="shared" si="321"/>
        <v>3</v>
      </c>
      <c r="D6963" s="120" t="s">
        <v>252</v>
      </c>
      <c r="E6963" s="120" t="s">
        <v>15506</v>
      </c>
      <c r="F6963" s="211" t="s">
        <v>15507</v>
      </c>
      <c r="G6963" s="120" t="s">
        <v>2259</v>
      </c>
      <c r="H6963" s="121" t="s">
        <v>140</v>
      </c>
      <c r="I6963" s="121" t="s">
        <v>30</v>
      </c>
      <c r="J6963" s="121" t="s">
        <v>15508</v>
      </c>
      <c r="K6963" s="120" t="s">
        <v>65</v>
      </c>
      <c r="L6963" s="131" t="s">
        <v>32</v>
      </c>
      <c r="M6963" s="120" t="s">
        <v>78</v>
      </c>
      <c r="P6963" s="124">
        <f t="shared" si="322"/>
        <v>0</v>
      </c>
    </row>
    <row r="6964" spans="1:25">
      <c r="A6964" s="116">
        <v>6964</v>
      </c>
      <c r="B6964" s="129">
        <v>44278</v>
      </c>
      <c r="C6964" s="118">
        <f t="shared" si="321"/>
        <v>3</v>
      </c>
      <c r="D6964" s="120" t="s">
        <v>25</v>
      </c>
      <c r="E6964" s="120" t="s">
        <v>15509</v>
      </c>
      <c r="F6964" s="211" t="s">
        <v>15510</v>
      </c>
      <c r="G6964" s="121" t="s">
        <v>15511</v>
      </c>
      <c r="H6964" s="121" t="s">
        <v>29</v>
      </c>
      <c r="I6964" s="119" t="s">
        <v>30</v>
      </c>
      <c r="J6964" s="121" t="s">
        <v>1540</v>
      </c>
      <c r="K6964" s="120" t="s">
        <v>65</v>
      </c>
      <c r="L6964" s="131" t="s">
        <v>32</v>
      </c>
      <c r="M6964" s="120" t="s">
        <v>33</v>
      </c>
      <c r="O6964" s="131">
        <v>44405</v>
      </c>
      <c r="P6964" s="124">
        <f t="shared" si="322"/>
        <v>7</v>
      </c>
      <c r="Y6964" s="116" t="s">
        <v>141</v>
      </c>
    </row>
    <row r="6965" spans="1:25">
      <c r="A6965" s="116">
        <v>6965</v>
      </c>
      <c r="B6965" s="129">
        <v>44278</v>
      </c>
      <c r="C6965" s="118">
        <f t="shared" si="321"/>
        <v>3</v>
      </c>
      <c r="D6965" s="120" t="s">
        <v>252</v>
      </c>
      <c r="E6965" s="120" t="s">
        <v>15512</v>
      </c>
      <c r="F6965" s="211" t="s">
        <v>1372</v>
      </c>
      <c r="G6965" s="120" t="s">
        <v>15513</v>
      </c>
      <c r="H6965" s="121" t="s">
        <v>140</v>
      </c>
      <c r="I6965" s="121" t="s">
        <v>30</v>
      </c>
      <c r="J6965" s="121" t="s">
        <v>1544</v>
      </c>
      <c r="K6965" s="120" t="s">
        <v>65</v>
      </c>
      <c r="L6965" s="131" t="s">
        <v>32</v>
      </c>
      <c r="M6965" s="120" t="s">
        <v>78</v>
      </c>
      <c r="P6965" s="124">
        <f t="shared" si="322"/>
        <v>0</v>
      </c>
    </row>
    <row r="6966" spans="1:25">
      <c r="A6966" s="116">
        <v>6966</v>
      </c>
      <c r="B6966" s="129">
        <v>44278</v>
      </c>
      <c r="C6966" s="118">
        <f t="shared" si="321"/>
        <v>3</v>
      </c>
      <c r="D6966" s="120" t="s">
        <v>252</v>
      </c>
      <c r="E6966" s="142" t="s">
        <v>15514</v>
      </c>
      <c r="F6966" s="211" t="s">
        <v>15515</v>
      </c>
      <c r="G6966" s="142" t="s">
        <v>6583</v>
      </c>
      <c r="H6966" s="142" t="s">
        <v>15010</v>
      </c>
      <c r="I6966" s="119" t="s">
        <v>63</v>
      </c>
      <c r="J6966" s="121" t="s">
        <v>328</v>
      </c>
      <c r="K6966" s="120" t="s">
        <v>65</v>
      </c>
      <c r="L6966" s="131" t="s">
        <v>32</v>
      </c>
      <c r="M6966" s="120" t="s">
        <v>33</v>
      </c>
      <c r="N6966" s="131">
        <v>44277</v>
      </c>
      <c r="P6966" s="124">
        <f t="shared" si="322"/>
        <v>0</v>
      </c>
      <c r="S6966" s="120" t="s">
        <v>135</v>
      </c>
      <c r="T6966" s="126">
        <v>44277</v>
      </c>
      <c r="Y6966" s="116" t="s">
        <v>15516</v>
      </c>
    </row>
    <row r="6967" spans="1:25" ht="27.6">
      <c r="A6967" s="116">
        <v>6967</v>
      </c>
      <c r="B6967" s="129">
        <v>44278</v>
      </c>
      <c r="C6967" s="118">
        <f t="shared" si="321"/>
        <v>3</v>
      </c>
      <c r="D6967" s="120" t="s">
        <v>252</v>
      </c>
      <c r="E6967" s="120" t="s">
        <v>15517</v>
      </c>
      <c r="F6967" s="211" t="s">
        <v>15518</v>
      </c>
      <c r="G6967" s="121" t="s">
        <v>15519</v>
      </c>
      <c r="H6967" s="121" t="s">
        <v>192</v>
      </c>
      <c r="I6967" s="119" t="s">
        <v>30</v>
      </c>
      <c r="J6967" s="121" t="s">
        <v>77</v>
      </c>
      <c r="K6967" s="120" t="s">
        <v>65</v>
      </c>
      <c r="L6967" s="131" t="s">
        <v>32</v>
      </c>
      <c r="M6967" s="120" t="s">
        <v>33</v>
      </c>
      <c r="N6967" s="131">
        <v>44309</v>
      </c>
      <c r="O6967" s="131">
        <v>44610</v>
      </c>
      <c r="P6967" s="124">
        <f t="shared" si="322"/>
        <v>2</v>
      </c>
    </row>
    <row r="6968" spans="1:25">
      <c r="A6968" s="116">
        <v>6968</v>
      </c>
      <c r="B6968" s="129">
        <v>44278</v>
      </c>
      <c r="C6968" s="118">
        <f t="shared" si="321"/>
        <v>3</v>
      </c>
      <c r="D6968" s="120" t="s">
        <v>25</v>
      </c>
      <c r="E6968" s="120" t="s">
        <v>15520</v>
      </c>
      <c r="F6968" s="211" t="s">
        <v>676</v>
      </c>
      <c r="G6968" s="121" t="s">
        <v>15521</v>
      </c>
      <c r="H6968" s="121" t="s">
        <v>48</v>
      </c>
      <c r="I6968" s="121" t="s">
        <v>42</v>
      </c>
      <c r="J6968" s="121" t="s">
        <v>72</v>
      </c>
      <c r="K6968" s="120" t="s">
        <v>65</v>
      </c>
      <c r="L6968" s="131" t="s">
        <v>32</v>
      </c>
      <c r="M6968" s="120" t="s">
        <v>33</v>
      </c>
      <c r="N6968" s="131">
        <v>44299</v>
      </c>
      <c r="O6968" s="131">
        <v>44384</v>
      </c>
      <c r="P6968" s="124">
        <f t="shared" si="322"/>
        <v>7</v>
      </c>
      <c r="Y6968" s="116" t="s">
        <v>3375</v>
      </c>
    </row>
    <row r="6969" spans="1:25">
      <c r="A6969" s="116">
        <v>6969</v>
      </c>
      <c r="B6969" s="129">
        <v>44278</v>
      </c>
      <c r="C6969" s="118">
        <f t="shared" si="321"/>
        <v>3</v>
      </c>
      <c r="D6969" s="120" t="s">
        <v>252</v>
      </c>
      <c r="E6969" s="120" t="s">
        <v>15522</v>
      </c>
      <c r="F6969" s="211" t="s">
        <v>15523</v>
      </c>
      <c r="G6969" s="119" t="s">
        <v>3740</v>
      </c>
      <c r="H6969" s="121" t="s">
        <v>53</v>
      </c>
      <c r="I6969" s="121" t="s">
        <v>30</v>
      </c>
      <c r="J6969" s="121" t="s">
        <v>5018</v>
      </c>
      <c r="K6969" s="120" t="s">
        <v>65</v>
      </c>
      <c r="L6969" s="131" t="s">
        <v>32</v>
      </c>
      <c r="M6969" s="120" t="s">
        <v>33</v>
      </c>
      <c r="N6969" s="131">
        <v>44279</v>
      </c>
      <c r="O6969" s="131" t="s">
        <v>15350</v>
      </c>
      <c r="P6969" s="124" t="e">
        <f t="shared" si="322"/>
        <v>#VALUE!</v>
      </c>
    </row>
    <row r="6970" spans="1:25">
      <c r="A6970" s="116">
        <v>6970</v>
      </c>
      <c r="B6970" s="129">
        <v>44278</v>
      </c>
      <c r="C6970" s="118">
        <f t="shared" si="321"/>
        <v>3</v>
      </c>
      <c r="D6970" s="119" t="s">
        <v>25</v>
      </c>
      <c r="E6970" s="120" t="s">
        <v>15524</v>
      </c>
      <c r="F6970" s="211" t="s">
        <v>3099</v>
      </c>
      <c r="G6970" s="119" t="s">
        <v>4968</v>
      </c>
      <c r="H6970" s="121" t="s">
        <v>53</v>
      </c>
      <c r="I6970" s="121" t="s">
        <v>30</v>
      </c>
      <c r="J6970" s="121" t="s">
        <v>7142</v>
      </c>
      <c r="K6970" s="120" t="s">
        <v>65</v>
      </c>
      <c r="L6970" s="131" t="s">
        <v>32</v>
      </c>
      <c r="M6970" s="120" t="s">
        <v>33</v>
      </c>
      <c r="N6970" s="131">
        <v>44277</v>
      </c>
      <c r="P6970" s="124">
        <f t="shared" si="322"/>
        <v>0</v>
      </c>
      <c r="R6970" s="118">
        <f ca="1">TODAY()-N6970</f>
        <v>401</v>
      </c>
    </row>
    <row r="6971" spans="1:25">
      <c r="A6971" s="116">
        <v>6971</v>
      </c>
      <c r="B6971" s="129">
        <v>44278</v>
      </c>
      <c r="C6971" s="118">
        <f t="shared" si="321"/>
        <v>3</v>
      </c>
      <c r="D6971" s="120" t="s">
        <v>252</v>
      </c>
      <c r="E6971" s="142" t="s">
        <v>15525</v>
      </c>
      <c r="F6971" s="211" t="s">
        <v>1623</v>
      </c>
      <c r="G6971" s="142" t="s">
        <v>5362</v>
      </c>
      <c r="H6971" s="142" t="s">
        <v>29</v>
      </c>
      <c r="I6971" s="121" t="s">
        <v>30</v>
      </c>
      <c r="J6971" s="121" t="s">
        <v>7087</v>
      </c>
      <c r="K6971" s="120" t="s">
        <v>65</v>
      </c>
      <c r="L6971" s="131" t="s">
        <v>32</v>
      </c>
      <c r="M6971" s="142" t="s">
        <v>33</v>
      </c>
      <c r="N6971" s="131">
        <v>44274</v>
      </c>
      <c r="O6971" s="131">
        <v>44613</v>
      </c>
      <c r="P6971" s="124">
        <f t="shared" si="322"/>
        <v>2</v>
      </c>
      <c r="R6971" s="118">
        <f ca="1">TODAY()-N6971</f>
        <v>404</v>
      </c>
    </row>
    <row r="6972" spans="1:25">
      <c r="A6972" s="116">
        <v>6972</v>
      </c>
      <c r="B6972" s="129">
        <v>44278</v>
      </c>
      <c r="C6972" s="118">
        <f t="shared" si="321"/>
        <v>3</v>
      </c>
      <c r="D6972" s="119" t="s">
        <v>25</v>
      </c>
      <c r="E6972" s="120" t="s">
        <v>15526</v>
      </c>
      <c r="F6972" s="211" t="s">
        <v>15527</v>
      </c>
      <c r="G6972" s="119" t="s">
        <v>15528</v>
      </c>
      <c r="H6972" s="121" t="s">
        <v>29</v>
      </c>
      <c r="I6972" s="119" t="s">
        <v>42</v>
      </c>
      <c r="J6972" s="121" t="s">
        <v>91</v>
      </c>
      <c r="K6972" s="120" t="s">
        <v>65</v>
      </c>
      <c r="L6972" s="131" t="s">
        <v>32</v>
      </c>
      <c r="M6972" s="120" t="s">
        <v>78</v>
      </c>
      <c r="P6972" s="124">
        <f t="shared" si="322"/>
        <v>0</v>
      </c>
      <c r="Q6972" s="133"/>
    </row>
    <row r="6973" spans="1:25">
      <c r="A6973" s="116">
        <v>6973</v>
      </c>
      <c r="B6973" s="129">
        <v>44278</v>
      </c>
      <c r="C6973" s="118">
        <f t="shared" si="321"/>
        <v>3</v>
      </c>
      <c r="D6973" s="119" t="s">
        <v>25</v>
      </c>
      <c r="E6973" s="120" t="s">
        <v>15529</v>
      </c>
      <c r="F6973" s="211" t="s">
        <v>15530</v>
      </c>
      <c r="G6973" s="119" t="s">
        <v>15531</v>
      </c>
      <c r="H6973" s="121" t="s">
        <v>29</v>
      </c>
      <c r="I6973" s="119" t="s">
        <v>42</v>
      </c>
      <c r="J6973" s="121" t="s">
        <v>91</v>
      </c>
      <c r="K6973" s="120" t="s">
        <v>65</v>
      </c>
      <c r="L6973" s="131" t="s">
        <v>32</v>
      </c>
      <c r="M6973" s="120" t="s">
        <v>78</v>
      </c>
      <c r="P6973" s="124">
        <f t="shared" si="322"/>
        <v>0</v>
      </c>
    </row>
    <row r="6974" spans="1:25">
      <c r="A6974" s="116">
        <v>6974</v>
      </c>
      <c r="B6974" s="129">
        <v>44278</v>
      </c>
      <c r="C6974" s="118">
        <f t="shared" ref="C6974:C6975" si="323">IF(B6974&lt;&gt;0,MONTH(B6974),0)</f>
        <v>3</v>
      </c>
      <c r="D6974" s="119" t="s">
        <v>25</v>
      </c>
      <c r="E6974" s="120" t="s">
        <v>15532</v>
      </c>
      <c r="F6974" s="211" t="s">
        <v>133</v>
      </c>
      <c r="G6974" s="119" t="s">
        <v>15528</v>
      </c>
      <c r="H6974" s="121" t="s">
        <v>29</v>
      </c>
      <c r="I6974" s="119" t="s">
        <v>42</v>
      </c>
      <c r="J6974" s="121" t="s">
        <v>91</v>
      </c>
      <c r="K6974" s="120" t="s">
        <v>65</v>
      </c>
      <c r="L6974" s="131" t="s">
        <v>32</v>
      </c>
      <c r="M6974" s="120" t="s">
        <v>78</v>
      </c>
      <c r="P6974" s="124">
        <f t="shared" si="322"/>
        <v>0</v>
      </c>
    </row>
    <row r="6975" spans="1:25">
      <c r="A6975" s="116">
        <v>6975</v>
      </c>
      <c r="B6975" s="129">
        <v>44278</v>
      </c>
      <c r="C6975" s="118">
        <f t="shared" si="323"/>
        <v>3</v>
      </c>
      <c r="D6975" s="119" t="s">
        <v>25</v>
      </c>
      <c r="E6975" s="120" t="s">
        <v>15533</v>
      </c>
      <c r="F6975" s="211" t="s">
        <v>15534</v>
      </c>
      <c r="G6975" s="119" t="s">
        <v>15535</v>
      </c>
      <c r="H6975" s="121" t="s">
        <v>29</v>
      </c>
      <c r="I6975" s="119" t="s">
        <v>42</v>
      </c>
      <c r="J6975" s="121" t="s">
        <v>91</v>
      </c>
      <c r="K6975" s="120" t="s">
        <v>65</v>
      </c>
      <c r="L6975" s="131" t="s">
        <v>32</v>
      </c>
      <c r="M6975" s="120" t="s">
        <v>78</v>
      </c>
      <c r="P6975" s="124">
        <f t="shared" si="322"/>
        <v>0</v>
      </c>
    </row>
    <row r="6976" spans="1:25">
      <c r="A6976" s="116">
        <v>6976</v>
      </c>
      <c r="B6976" s="129">
        <v>44470</v>
      </c>
      <c r="D6976" s="120" t="s">
        <v>580</v>
      </c>
      <c r="E6976" s="120" t="s">
        <v>15536</v>
      </c>
      <c r="F6976" s="212" t="s">
        <v>9077</v>
      </c>
      <c r="G6976" s="119" t="s">
        <v>15537</v>
      </c>
      <c r="H6976" s="121" t="s">
        <v>29</v>
      </c>
      <c r="I6976" s="121" t="s">
        <v>30</v>
      </c>
      <c r="J6976" s="121" t="s">
        <v>7271</v>
      </c>
      <c r="K6976" s="121" t="s">
        <v>584</v>
      </c>
      <c r="L6976" s="157" t="s">
        <v>32</v>
      </c>
      <c r="M6976" s="120" t="s">
        <v>78</v>
      </c>
    </row>
    <row r="6977" spans="1:25">
      <c r="A6977" s="116">
        <v>6977</v>
      </c>
      <c r="B6977" s="129">
        <v>44470</v>
      </c>
      <c r="D6977" s="120" t="s">
        <v>580</v>
      </c>
      <c r="E6977" s="120" t="s">
        <v>15538</v>
      </c>
      <c r="F6977" s="212" t="s">
        <v>15539</v>
      </c>
      <c r="G6977" s="119" t="s">
        <v>15540</v>
      </c>
      <c r="H6977" s="121" t="s">
        <v>29</v>
      </c>
      <c r="I6977" s="121" t="s">
        <v>30</v>
      </c>
      <c r="J6977" s="121" t="s">
        <v>1540</v>
      </c>
      <c r="K6977" s="121" t="s">
        <v>584</v>
      </c>
      <c r="L6977" s="157" t="s">
        <v>32</v>
      </c>
      <c r="M6977" s="120" t="s">
        <v>78</v>
      </c>
    </row>
    <row r="6978" spans="1:25">
      <c r="A6978" s="116">
        <v>6978</v>
      </c>
      <c r="B6978" s="129">
        <v>44568</v>
      </c>
      <c r="C6978" s="118">
        <f t="shared" ref="C6978:C7041" si="324">IF(B6978&lt;&gt;0,MONTH(B6978),0)</f>
        <v>1</v>
      </c>
      <c r="D6978" s="120" t="s">
        <v>252</v>
      </c>
      <c r="E6978" s="120" t="s">
        <v>15541</v>
      </c>
      <c r="F6978" s="211" t="s">
        <v>6344</v>
      </c>
      <c r="G6978" s="119" t="s">
        <v>15542</v>
      </c>
      <c r="H6978" s="121" t="s">
        <v>29</v>
      </c>
      <c r="I6978" s="121" t="s">
        <v>30</v>
      </c>
      <c r="J6978" s="121" t="s">
        <v>7142</v>
      </c>
      <c r="K6978" s="120" t="s">
        <v>65</v>
      </c>
      <c r="L6978" s="131" t="s">
        <v>32</v>
      </c>
      <c r="M6978" s="120" t="s">
        <v>78</v>
      </c>
      <c r="P6978" s="124">
        <f t="shared" ref="P6978:P7041" si="325">IF(O6978&lt;&gt;0,MONTH(O6978),0)</f>
        <v>0</v>
      </c>
    </row>
    <row r="6979" spans="1:25">
      <c r="A6979" s="116">
        <v>6979</v>
      </c>
      <c r="B6979" s="129">
        <v>44278</v>
      </c>
      <c r="C6979" s="118">
        <f t="shared" si="324"/>
        <v>3</v>
      </c>
      <c r="D6979" s="120" t="s">
        <v>25</v>
      </c>
      <c r="E6979" s="120" t="s">
        <v>15543</v>
      </c>
      <c r="F6979" s="211" t="s">
        <v>15544</v>
      </c>
      <c r="G6979" s="121" t="s">
        <v>15545</v>
      </c>
      <c r="H6979" s="121" t="s">
        <v>29</v>
      </c>
      <c r="I6979" s="121" t="s">
        <v>63</v>
      </c>
      <c r="J6979" s="121" t="s">
        <v>601</v>
      </c>
      <c r="K6979" s="120" t="s">
        <v>65</v>
      </c>
      <c r="L6979" s="131" t="s">
        <v>32</v>
      </c>
      <c r="M6979" s="120" t="s">
        <v>33</v>
      </c>
      <c r="N6979" s="131">
        <v>44294</v>
      </c>
      <c r="O6979" s="131">
        <v>44405</v>
      </c>
      <c r="P6979" s="124">
        <f t="shared" si="325"/>
        <v>7</v>
      </c>
      <c r="Y6979" s="116" t="s">
        <v>3375</v>
      </c>
    </row>
    <row r="6980" spans="1:25">
      <c r="A6980" s="116">
        <v>6980</v>
      </c>
      <c r="B6980" s="129">
        <v>44278</v>
      </c>
      <c r="C6980" s="118">
        <f t="shared" si="324"/>
        <v>3</v>
      </c>
      <c r="D6980" s="120" t="s">
        <v>252</v>
      </c>
      <c r="E6980" s="120" t="s">
        <v>15546</v>
      </c>
      <c r="F6980" s="211" t="s">
        <v>12483</v>
      </c>
      <c r="G6980" s="120" t="s">
        <v>15547</v>
      </c>
      <c r="H6980" s="121" t="s">
        <v>140</v>
      </c>
      <c r="I6980" s="119" t="s">
        <v>30</v>
      </c>
      <c r="J6980" s="121" t="s">
        <v>77</v>
      </c>
      <c r="K6980" s="120" t="s">
        <v>65</v>
      </c>
      <c r="L6980" s="131" t="s">
        <v>32</v>
      </c>
      <c r="M6980" s="120" t="s">
        <v>78</v>
      </c>
      <c r="P6980" s="124">
        <f t="shared" si="325"/>
        <v>0</v>
      </c>
    </row>
    <row r="6981" spans="1:25">
      <c r="A6981" s="116">
        <v>6981</v>
      </c>
      <c r="B6981" s="129">
        <v>44278</v>
      </c>
      <c r="C6981" s="118">
        <f t="shared" si="324"/>
        <v>3</v>
      </c>
      <c r="D6981" s="120" t="s">
        <v>252</v>
      </c>
      <c r="E6981" s="120" t="s">
        <v>15548</v>
      </c>
      <c r="F6981" s="211" t="s">
        <v>10655</v>
      </c>
      <c r="G6981" s="121" t="s">
        <v>2840</v>
      </c>
      <c r="H6981" s="121" t="s">
        <v>76</v>
      </c>
      <c r="I6981" s="121" t="s">
        <v>30</v>
      </c>
      <c r="J6981" s="121" t="s">
        <v>5018</v>
      </c>
      <c r="K6981" s="120" t="s">
        <v>65</v>
      </c>
      <c r="L6981" s="131" t="s">
        <v>32</v>
      </c>
      <c r="M6981" s="120" t="s">
        <v>78</v>
      </c>
      <c r="P6981" s="124">
        <f t="shared" si="325"/>
        <v>0</v>
      </c>
    </row>
    <row r="6982" spans="1:25" ht="27.6">
      <c r="A6982" s="116">
        <v>6982</v>
      </c>
      <c r="B6982" s="129">
        <v>44278</v>
      </c>
      <c r="C6982" s="118">
        <f t="shared" si="324"/>
        <v>3</v>
      </c>
      <c r="D6982" s="120" t="s">
        <v>252</v>
      </c>
      <c r="E6982" s="120" t="s">
        <v>15549</v>
      </c>
      <c r="F6982" s="211" t="s">
        <v>15550</v>
      </c>
      <c r="G6982" s="120" t="s">
        <v>9415</v>
      </c>
      <c r="H6982" s="121" t="s">
        <v>29</v>
      </c>
      <c r="I6982" s="121" t="s">
        <v>30</v>
      </c>
      <c r="J6982" s="121" t="s">
        <v>15551</v>
      </c>
      <c r="K6982" s="120" t="s">
        <v>65</v>
      </c>
      <c r="L6982" s="131" t="s">
        <v>32</v>
      </c>
      <c r="M6982" s="120" t="s">
        <v>33</v>
      </c>
      <c r="N6982" s="131">
        <v>44280</v>
      </c>
      <c r="O6982" s="131">
        <v>44610</v>
      </c>
      <c r="P6982" s="124">
        <f t="shared" si="325"/>
        <v>2</v>
      </c>
      <c r="Q6982" s="118">
        <v>1</v>
      </c>
      <c r="R6982" s="125">
        <f ca="1">TODAY()-O6982</f>
        <v>68</v>
      </c>
    </row>
    <row r="6983" spans="1:25">
      <c r="A6983" s="116">
        <v>6983</v>
      </c>
      <c r="B6983" s="129">
        <v>44278</v>
      </c>
      <c r="C6983" s="118">
        <f t="shared" si="324"/>
        <v>3</v>
      </c>
      <c r="D6983" s="120" t="s">
        <v>252</v>
      </c>
      <c r="E6983" s="120" t="s">
        <v>15552</v>
      </c>
      <c r="F6983" s="211" t="s">
        <v>15163</v>
      </c>
      <c r="G6983" s="120" t="s">
        <v>15553</v>
      </c>
      <c r="H6983" s="121" t="s">
        <v>29</v>
      </c>
      <c r="I6983" s="119" t="s">
        <v>30</v>
      </c>
      <c r="J6983" s="121" t="s">
        <v>31</v>
      </c>
      <c r="K6983" s="120" t="s">
        <v>65</v>
      </c>
      <c r="L6983" s="131" t="s">
        <v>32</v>
      </c>
      <c r="M6983" s="120" t="s">
        <v>33</v>
      </c>
      <c r="N6983" s="131">
        <v>44347</v>
      </c>
      <c r="O6983" s="131">
        <v>44441</v>
      </c>
      <c r="P6983" s="124">
        <f t="shared" si="325"/>
        <v>9</v>
      </c>
      <c r="S6983" s="120" t="s">
        <v>135</v>
      </c>
      <c r="T6983" s="126">
        <v>44441</v>
      </c>
    </row>
    <row r="6984" spans="1:25">
      <c r="A6984" s="116">
        <v>6984</v>
      </c>
      <c r="B6984" s="129">
        <v>44278</v>
      </c>
      <c r="C6984" s="118">
        <f t="shared" si="324"/>
        <v>3</v>
      </c>
      <c r="D6984" s="120" t="s">
        <v>252</v>
      </c>
      <c r="E6984" s="120" t="s">
        <v>15554</v>
      </c>
      <c r="F6984" s="211" t="s">
        <v>15555</v>
      </c>
      <c r="G6984" s="121" t="s">
        <v>15556</v>
      </c>
      <c r="H6984" s="121" t="s">
        <v>41</v>
      </c>
      <c r="I6984" s="121" t="s">
        <v>30</v>
      </c>
      <c r="J6984" s="121" t="s">
        <v>9623</v>
      </c>
      <c r="K6984" s="120" t="s">
        <v>65</v>
      </c>
      <c r="L6984" s="131" t="s">
        <v>32</v>
      </c>
      <c r="M6984" s="120" t="s">
        <v>78</v>
      </c>
      <c r="P6984" s="124">
        <f t="shared" si="325"/>
        <v>0</v>
      </c>
    </row>
    <row r="6985" spans="1:25">
      <c r="A6985" s="116">
        <v>6985</v>
      </c>
      <c r="B6985" s="129">
        <v>44278</v>
      </c>
      <c r="C6985" s="118">
        <f t="shared" si="324"/>
        <v>3</v>
      </c>
      <c r="D6985" s="120" t="s">
        <v>252</v>
      </c>
      <c r="E6985" s="120" t="s">
        <v>15557</v>
      </c>
      <c r="F6985" s="211" t="s">
        <v>15558</v>
      </c>
      <c r="G6985" s="121" t="s">
        <v>10677</v>
      </c>
      <c r="H6985" s="121" t="s">
        <v>192</v>
      </c>
      <c r="I6985" s="119" t="s">
        <v>30</v>
      </c>
      <c r="J6985" s="121" t="s">
        <v>77</v>
      </c>
      <c r="K6985" s="120" t="s">
        <v>65</v>
      </c>
      <c r="L6985" s="131" t="s">
        <v>32</v>
      </c>
      <c r="M6985" s="120" t="s">
        <v>78</v>
      </c>
      <c r="P6985" s="124">
        <f t="shared" si="325"/>
        <v>0</v>
      </c>
    </row>
    <row r="6986" spans="1:25">
      <c r="A6986" s="116">
        <v>6986</v>
      </c>
      <c r="B6986" s="129">
        <v>44278</v>
      </c>
      <c r="C6986" s="118">
        <f t="shared" si="324"/>
        <v>3</v>
      </c>
      <c r="D6986" s="120" t="s">
        <v>252</v>
      </c>
      <c r="F6986" s="211" t="s">
        <v>122</v>
      </c>
      <c r="G6986" s="121" t="s">
        <v>15559</v>
      </c>
      <c r="H6986" s="121" t="s">
        <v>29</v>
      </c>
      <c r="I6986" s="119" t="s">
        <v>30</v>
      </c>
      <c r="J6986" s="121" t="s">
        <v>77</v>
      </c>
      <c r="K6986" s="120" t="s">
        <v>65</v>
      </c>
      <c r="L6986" s="131" t="s">
        <v>32</v>
      </c>
      <c r="M6986" s="120" t="s">
        <v>78</v>
      </c>
      <c r="P6986" s="124">
        <f t="shared" si="325"/>
        <v>0</v>
      </c>
    </row>
    <row r="6987" spans="1:25">
      <c r="A6987" s="116">
        <v>6987</v>
      </c>
      <c r="B6987" s="129">
        <v>44278</v>
      </c>
      <c r="C6987" s="118">
        <f t="shared" si="324"/>
        <v>3</v>
      </c>
      <c r="D6987" s="120" t="s">
        <v>252</v>
      </c>
      <c r="E6987" s="120" t="s">
        <v>15560</v>
      </c>
      <c r="F6987" s="211" t="s">
        <v>636</v>
      </c>
      <c r="G6987" s="121" t="s">
        <v>15561</v>
      </c>
      <c r="H6987" s="121" t="s">
        <v>177</v>
      </c>
      <c r="I6987" s="121" t="s">
        <v>30</v>
      </c>
      <c r="J6987" s="121" t="s">
        <v>7091</v>
      </c>
      <c r="K6987" s="120" t="s">
        <v>65</v>
      </c>
      <c r="L6987" s="131" t="s">
        <v>32</v>
      </c>
      <c r="M6987" s="120" t="s">
        <v>78</v>
      </c>
      <c r="P6987" s="124">
        <f t="shared" si="325"/>
        <v>0</v>
      </c>
    </row>
    <row r="6988" spans="1:25">
      <c r="A6988" s="116">
        <v>6988</v>
      </c>
      <c r="B6988" s="129">
        <v>44278</v>
      </c>
      <c r="C6988" s="118">
        <f t="shared" si="324"/>
        <v>3</v>
      </c>
      <c r="D6988" s="120" t="s">
        <v>252</v>
      </c>
      <c r="E6988" s="120" t="s">
        <v>15562</v>
      </c>
      <c r="F6988" s="211" t="s">
        <v>15563</v>
      </c>
      <c r="G6988" s="121" t="s">
        <v>15564</v>
      </c>
      <c r="H6988" s="121" t="s">
        <v>29</v>
      </c>
      <c r="I6988" s="121" t="s">
        <v>30</v>
      </c>
      <c r="J6988" s="121" t="s">
        <v>7280</v>
      </c>
      <c r="K6988" s="120" t="s">
        <v>65</v>
      </c>
      <c r="L6988" s="131" t="s">
        <v>32</v>
      </c>
      <c r="M6988" s="120" t="s">
        <v>78</v>
      </c>
      <c r="N6988" s="131">
        <v>44294</v>
      </c>
      <c r="O6988" s="131">
        <v>44320</v>
      </c>
      <c r="P6988" s="124">
        <f t="shared" si="325"/>
        <v>5</v>
      </c>
      <c r="S6988" s="120" t="s">
        <v>135</v>
      </c>
      <c r="T6988" s="126">
        <v>44329</v>
      </c>
      <c r="Y6988" s="116" t="s">
        <v>15565</v>
      </c>
    </row>
    <row r="6989" spans="1:25">
      <c r="A6989" s="116">
        <v>6989</v>
      </c>
      <c r="B6989" s="129">
        <v>44278</v>
      </c>
      <c r="C6989" s="118">
        <f t="shared" si="324"/>
        <v>3</v>
      </c>
      <c r="D6989" s="120" t="s">
        <v>252</v>
      </c>
      <c r="E6989" s="120" t="s">
        <v>15566</v>
      </c>
      <c r="F6989" s="211" t="s">
        <v>15567</v>
      </c>
      <c r="G6989" s="120" t="s">
        <v>8878</v>
      </c>
      <c r="H6989" s="121" t="s">
        <v>29</v>
      </c>
      <c r="I6989" s="121" t="s">
        <v>30</v>
      </c>
      <c r="J6989" s="121" t="s">
        <v>15568</v>
      </c>
      <c r="K6989" s="120" t="s">
        <v>65</v>
      </c>
      <c r="L6989" s="131" t="s">
        <v>32</v>
      </c>
      <c r="M6989" s="120" t="s">
        <v>33</v>
      </c>
      <c r="N6989" s="131">
        <v>44286</v>
      </c>
      <c r="P6989" s="124">
        <f t="shared" si="325"/>
        <v>0</v>
      </c>
      <c r="S6989" s="120" t="s">
        <v>92</v>
      </c>
      <c r="T6989" s="126">
        <v>44291</v>
      </c>
    </row>
    <row r="6990" spans="1:25" ht="27.6">
      <c r="A6990" s="116">
        <v>6990</v>
      </c>
      <c r="B6990" s="129">
        <v>44278</v>
      </c>
      <c r="C6990" s="118">
        <f t="shared" si="324"/>
        <v>3</v>
      </c>
      <c r="D6990" s="120" t="s">
        <v>252</v>
      </c>
      <c r="E6990" s="120" t="s">
        <v>15569</v>
      </c>
      <c r="F6990" s="211" t="s">
        <v>15570</v>
      </c>
      <c r="G6990" s="121" t="s">
        <v>15571</v>
      </c>
      <c r="H6990" s="121" t="s">
        <v>41</v>
      </c>
      <c r="I6990" s="121" t="s">
        <v>30</v>
      </c>
      <c r="J6990" s="121" t="s">
        <v>5018</v>
      </c>
      <c r="K6990" s="120" t="s">
        <v>65</v>
      </c>
      <c r="L6990" s="131" t="s">
        <v>32</v>
      </c>
      <c r="M6990" s="120" t="s">
        <v>78</v>
      </c>
      <c r="P6990" s="124">
        <f t="shared" si="325"/>
        <v>0</v>
      </c>
    </row>
    <row r="6991" spans="1:25">
      <c r="A6991" s="116">
        <v>6991</v>
      </c>
      <c r="B6991" s="129">
        <v>44278</v>
      </c>
      <c r="C6991" s="118">
        <f t="shared" si="324"/>
        <v>3</v>
      </c>
      <c r="D6991" s="120" t="s">
        <v>252</v>
      </c>
      <c r="E6991" s="120" t="s">
        <v>15572</v>
      </c>
      <c r="F6991" s="211" t="s">
        <v>14971</v>
      </c>
      <c r="G6991" s="121" t="s">
        <v>12861</v>
      </c>
      <c r="H6991" s="121" t="s">
        <v>29</v>
      </c>
      <c r="I6991" s="119" t="s">
        <v>30</v>
      </c>
      <c r="J6991" s="121" t="s">
        <v>87</v>
      </c>
      <c r="K6991" s="120" t="s">
        <v>65</v>
      </c>
      <c r="L6991" s="131" t="s">
        <v>8420</v>
      </c>
      <c r="M6991" s="120" t="s">
        <v>78</v>
      </c>
      <c r="P6991" s="124">
        <f t="shared" si="325"/>
        <v>0</v>
      </c>
    </row>
    <row r="6992" spans="1:25">
      <c r="A6992" s="116">
        <v>6992</v>
      </c>
      <c r="B6992" s="129">
        <v>44278</v>
      </c>
      <c r="C6992" s="118">
        <f t="shared" si="324"/>
        <v>3</v>
      </c>
      <c r="D6992" s="120" t="s">
        <v>252</v>
      </c>
      <c r="E6992" s="120" t="s">
        <v>15573</v>
      </c>
      <c r="F6992" s="211" t="s">
        <v>15574</v>
      </c>
      <c r="G6992" s="121" t="s">
        <v>12861</v>
      </c>
      <c r="H6992" s="121" t="s">
        <v>29</v>
      </c>
      <c r="I6992" s="119" t="s">
        <v>30</v>
      </c>
      <c r="J6992" s="121" t="s">
        <v>435</v>
      </c>
      <c r="K6992" s="120" t="s">
        <v>65</v>
      </c>
      <c r="L6992" s="131" t="s">
        <v>32</v>
      </c>
      <c r="M6992" s="120" t="s">
        <v>78</v>
      </c>
      <c r="P6992" s="124">
        <f t="shared" si="325"/>
        <v>0</v>
      </c>
    </row>
    <row r="6993" spans="1:25" ht="41.4">
      <c r="A6993" s="116">
        <v>6993</v>
      </c>
      <c r="B6993" s="129">
        <v>44278</v>
      </c>
      <c r="C6993" s="118">
        <f t="shared" si="324"/>
        <v>3</v>
      </c>
      <c r="D6993" s="120" t="s">
        <v>252</v>
      </c>
      <c r="E6993" s="120" t="s">
        <v>15575</v>
      </c>
      <c r="F6993" s="211" t="s">
        <v>15576</v>
      </c>
      <c r="G6993" s="120" t="s">
        <v>1033</v>
      </c>
      <c r="H6993" s="121" t="s">
        <v>29</v>
      </c>
      <c r="I6993" s="121" t="s">
        <v>42</v>
      </c>
      <c r="J6993" s="121" t="s">
        <v>72</v>
      </c>
      <c r="K6993" s="120" t="s">
        <v>65</v>
      </c>
      <c r="L6993" s="131" t="s">
        <v>32</v>
      </c>
      <c r="M6993" s="120" t="s">
        <v>33</v>
      </c>
      <c r="N6993" s="131">
        <v>44280</v>
      </c>
      <c r="P6993" s="124">
        <f t="shared" si="325"/>
        <v>0</v>
      </c>
      <c r="S6993" s="120" t="s">
        <v>135</v>
      </c>
      <c r="T6993" s="126">
        <v>44281</v>
      </c>
    </row>
    <row r="6994" spans="1:25" ht="27.6">
      <c r="A6994" s="116">
        <v>6994</v>
      </c>
      <c r="B6994" s="129">
        <v>44278</v>
      </c>
      <c r="C6994" s="118">
        <f t="shared" si="324"/>
        <v>3</v>
      </c>
      <c r="D6994" s="120" t="s">
        <v>252</v>
      </c>
      <c r="E6994" s="120" t="s">
        <v>15577</v>
      </c>
      <c r="F6994" s="211" t="s">
        <v>15578</v>
      </c>
      <c r="G6994" s="120" t="s">
        <v>14695</v>
      </c>
      <c r="H6994" s="121" t="s">
        <v>29</v>
      </c>
      <c r="I6994" s="119" t="s">
        <v>30</v>
      </c>
      <c r="J6994" s="121" t="s">
        <v>529</v>
      </c>
      <c r="K6994" s="120" t="s">
        <v>65</v>
      </c>
      <c r="L6994" s="131" t="s">
        <v>32</v>
      </c>
      <c r="M6994" s="120" t="s">
        <v>33</v>
      </c>
      <c r="N6994" s="131">
        <v>44287</v>
      </c>
      <c r="O6994" s="131">
        <v>44610</v>
      </c>
      <c r="P6994" s="124">
        <f t="shared" si="325"/>
        <v>2</v>
      </c>
    </row>
    <row r="6995" spans="1:25">
      <c r="A6995" s="116">
        <v>6995</v>
      </c>
      <c r="B6995" s="129">
        <v>44278</v>
      </c>
      <c r="C6995" s="118">
        <f t="shared" si="324"/>
        <v>3</v>
      </c>
      <c r="D6995" s="120" t="s">
        <v>252</v>
      </c>
      <c r="E6995" s="120" t="s">
        <v>15579</v>
      </c>
      <c r="F6995" s="211" t="s">
        <v>473</v>
      </c>
      <c r="G6995" s="121" t="s">
        <v>15580</v>
      </c>
      <c r="H6995" s="121" t="s">
        <v>192</v>
      </c>
      <c r="I6995" s="119" t="s">
        <v>30</v>
      </c>
      <c r="J6995" s="121" t="s">
        <v>77</v>
      </c>
      <c r="K6995" s="120" t="s">
        <v>65</v>
      </c>
      <c r="L6995" s="131" t="s">
        <v>32</v>
      </c>
      <c r="M6995" s="120" t="s">
        <v>78</v>
      </c>
      <c r="P6995" s="124">
        <f t="shared" si="325"/>
        <v>0</v>
      </c>
    </row>
    <row r="6996" spans="1:25">
      <c r="A6996" s="116">
        <v>6996</v>
      </c>
      <c r="B6996" s="129">
        <v>44278</v>
      </c>
      <c r="C6996" s="118">
        <f t="shared" si="324"/>
        <v>3</v>
      </c>
      <c r="D6996" s="120" t="s">
        <v>252</v>
      </c>
      <c r="E6996" s="120" t="s">
        <v>15581</v>
      </c>
      <c r="F6996" s="211" t="s">
        <v>15582</v>
      </c>
      <c r="G6996" s="121" t="s">
        <v>15583</v>
      </c>
      <c r="H6996" s="121" t="s">
        <v>29</v>
      </c>
      <c r="I6996" s="119" t="s">
        <v>30</v>
      </c>
      <c r="J6996" s="121" t="s">
        <v>529</v>
      </c>
      <c r="K6996" s="120" t="s">
        <v>65</v>
      </c>
      <c r="L6996" s="131" t="s">
        <v>8420</v>
      </c>
      <c r="M6996" s="120" t="s">
        <v>78</v>
      </c>
      <c r="P6996" s="124">
        <f t="shared" si="325"/>
        <v>0</v>
      </c>
    </row>
    <row r="6997" spans="1:25">
      <c r="A6997" s="116">
        <v>6997</v>
      </c>
      <c r="B6997" s="129">
        <v>44278</v>
      </c>
      <c r="C6997" s="118">
        <f t="shared" si="324"/>
        <v>3</v>
      </c>
      <c r="D6997" s="120" t="s">
        <v>252</v>
      </c>
      <c r="E6997" s="120" t="s">
        <v>15584</v>
      </c>
      <c r="F6997" s="211" t="s">
        <v>15585</v>
      </c>
      <c r="G6997" s="121" t="s">
        <v>15586</v>
      </c>
      <c r="H6997" s="121" t="s">
        <v>29</v>
      </c>
      <c r="I6997" s="121" t="s">
        <v>30</v>
      </c>
      <c r="J6997" s="121" t="s">
        <v>7276</v>
      </c>
      <c r="K6997" s="120" t="s">
        <v>65</v>
      </c>
      <c r="L6997" s="131" t="s">
        <v>32</v>
      </c>
      <c r="M6997" s="120" t="s">
        <v>78</v>
      </c>
      <c r="P6997" s="124">
        <f t="shared" si="325"/>
        <v>0</v>
      </c>
    </row>
    <row r="6998" spans="1:25" ht="27.6">
      <c r="A6998" s="116">
        <v>6998</v>
      </c>
      <c r="B6998" s="129">
        <v>44278</v>
      </c>
      <c r="C6998" s="118">
        <f t="shared" si="324"/>
        <v>3</v>
      </c>
      <c r="D6998" s="120" t="s">
        <v>252</v>
      </c>
      <c r="E6998" s="120" t="s">
        <v>15587</v>
      </c>
      <c r="F6998" s="211" t="s">
        <v>15588</v>
      </c>
      <c r="G6998" s="121" t="s">
        <v>15589</v>
      </c>
      <c r="H6998" s="121" t="s">
        <v>9570</v>
      </c>
      <c r="I6998" s="121" t="s">
        <v>30</v>
      </c>
      <c r="J6998" s="121" t="s">
        <v>5135</v>
      </c>
      <c r="K6998" s="120" t="s">
        <v>65</v>
      </c>
      <c r="L6998" s="131" t="s">
        <v>32</v>
      </c>
      <c r="M6998" s="120" t="s">
        <v>78</v>
      </c>
      <c r="P6998" s="124">
        <f t="shared" si="325"/>
        <v>0</v>
      </c>
    </row>
    <row r="6999" spans="1:25">
      <c r="A6999" s="116">
        <v>6999</v>
      </c>
      <c r="B6999" s="129">
        <v>44278</v>
      </c>
      <c r="C6999" s="118">
        <f t="shared" si="324"/>
        <v>3</v>
      </c>
      <c r="D6999" s="120" t="s">
        <v>252</v>
      </c>
      <c r="E6999" s="120" t="s">
        <v>15590</v>
      </c>
      <c r="F6999" s="211" t="s">
        <v>15591</v>
      </c>
      <c r="G6999" s="121" t="s">
        <v>15592</v>
      </c>
      <c r="H6999" s="121" t="s">
        <v>29</v>
      </c>
      <c r="I6999" s="121" t="s">
        <v>30</v>
      </c>
      <c r="J6999" s="121" t="s">
        <v>7142</v>
      </c>
      <c r="K6999" s="120" t="s">
        <v>65</v>
      </c>
      <c r="L6999" s="131" t="s">
        <v>32</v>
      </c>
      <c r="M6999" s="120" t="s">
        <v>78</v>
      </c>
      <c r="P6999" s="124">
        <f t="shared" si="325"/>
        <v>0</v>
      </c>
    </row>
    <row r="7000" spans="1:25">
      <c r="A7000" s="116">
        <v>7000</v>
      </c>
      <c r="B7000" s="129">
        <v>44278</v>
      </c>
      <c r="C7000" s="118">
        <f t="shared" si="324"/>
        <v>3</v>
      </c>
      <c r="D7000" s="120" t="s">
        <v>252</v>
      </c>
      <c r="E7000" s="120" t="s">
        <v>15593</v>
      </c>
      <c r="F7000" s="211" t="s">
        <v>15594</v>
      </c>
      <c r="G7000" s="121" t="s">
        <v>15595</v>
      </c>
      <c r="H7000" s="121" t="s">
        <v>29</v>
      </c>
      <c r="I7000" s="119" t="s">
        <v>30</v>
      </c>
      <c r="J7000" s="121" t="s">
        <v>87</v>
      </c>
      <c r="K7000" s="120" t="s">
        <v>65</v>
      </c>
      <c r="L7000" s="131" t="s">
        <v>32</v>
      </c>
      <c r="M7000" s="120" t="s">
        <v>78</v>
      </c>
      <c r="P7000" s="124">
        <f t="shared" si="325"/>
        <v>0</v>
      </c>
    </row>
    <row r="7001" spans="1:25">
      <c r="A7001" s="116">
        <v>7001</v>
      </c>
      <c r="B7001" s="129">
        <v>44278</v>
      </c>
      <c r="C7001" s="118">
        <f t="shared" si="324"/>
        <v>3</v>
      </c>
      <c r="D7001" s="120" t="s">
        <v>252</v>
      </c>
      <c r="E7001" s="120" t="s">
        <v>15596</v>
      </c>
      <c r="F7001" s="211" t="s">
        <v>15597</v>
      </c>
      <c r="G7001" s="121" t="s">
        <v>15595</v>
      </c>
      <c r="H7001" s="121" t="s">
        <v>29</v>
      </c>
      <c r="I7001" s="121" t="s">
        <v>30</v>
      </c>
      <c r="J7001" s="121" t="s">
        <v>7216</v>
      </c>
      <c r="K7001" s="120" t="s">
        <v>65</v>
      </c>
      <c r="L7001" s="131" t="s">
        <v>32</v>
      </c>
      <c r="M7001" s="120" t="s">
        <v>33</v>
      </c>
      <c r="N7001" s="131">
        <v>44379</v>
      </c>
      <c r="O7001" s="131">
        <v>44610</v>
      </c>
      <c r="P7001" s="124">
        <f t="shared" si="325"/>
        <v>2</v>
      </c>
    </row>
    <row r="7002" spans="1:25">
      <c r="A7002" s="116">
        <v>7002</v>
      </c>
      <c r="B7002" s="129">
        <v>44278</v>
      </c>
      <c r="C7002" s="118">
        <f t="shared" si="324"/>
        <v>3</v>
      </c>
      <c r="D7002" s="120" t="s">
        <v>252</v>
      </c>
      <c r="E7002" s="120" t="s">
        <v>15598</v>
      </c>
      <c r="F7002" s="211" t="s">
        <v>15599</v>
      </c>
      <c r="G7002" s="121" t="s">
        <v>15595</v>
      </c>
      <c r="H7002" s="121" t="s">
        <v>29</v>
      </c>
      <c r="I7002" s="121" t="s">
        <v>30</v>
      </c>
      <c r="J7002" s="121" t="s">
        <v>7216</v>
      </c>
      <c r="K7002" s="120" t="s">
        <v>65</v>
      </c>
      <c r="L7002" s="131" t="s">
        <v>32</v>
      </c>
      <c r="M7002" s="120" t="s">
        <v>78</v>
      </c>
      <c r="P7002" s="124">
        <f t="shared" si="325"/>
        <v>0</v>
      </c>
    </row>
    <row r="7003" spans="1:25">
      <c r="A7003" s="116">
        <v>7003</v>
      </c>
      <c r="B7003" s="129">
        <v>44278</v>
      </c>
      <c r="C7003" s="118">
        <f t="shared" si="324"/>
        <v>3</v>
      </c>
      <c r="D7003" s="120" t="s">
        <v>252</v>
      </c>
      <c r="E7003" s="120" t="s">
        <v>15600</v>
      </c>
      <c r="F7003" s="211" t="s">
        <v>15601</v>
      </c>
      <c r="G7003" s="120" t="s">
        <v>15602</v>
      </c>
      <c r="H7003" s="121" t="s">
        <v>53</v>
      </c>
      <c r="I7003" s="119" t="s">
        <v>30</v>
      </c>
      <c r="J7003" s="121" t="s">
        <v>77</v>
      </c>
      <c r="K7003" s="120" t="s">
        <v>65</v>
      </c>
      <c r="L7003" s="131" t="s">
        <v>32</v>
      </c>
      <c r="M7003" s="120" t="s">
        <v>33</v>
      </c>
      <c r="N7003" s="131">
        <v>44284</v>
      </c>
      <c r="O7003" s="131">
        <v>44594</v>
      </c>
      <c r="P7003" s="124">
        <f t="shared" si="325"/>
        <v>2</v>
      </c>
      <c r="Q7003" s="118">
        <v>3</v>
      </c>
      <c r="S7003" s="120" t="s">
        <v>34</v>
      </c>
      <c r="T7003" s="126">
        <v>44573</v>
      </c>
    </row>
    <row r="7004" spans="1:25">
      <c r="A7004" s="116">
        <v>7004</v>
      </c>
      <c r="B7004" s="129">
        <v>44278</v>
      </c>
      <c r="C7004" s="118">
        <f t="shared" si="324"/>
        <v>3</v>
      </c>
      <c r="D7004" s="120" t="s">
        <v>252</v>
      </c>
      <c r="E7004" s="120" t="s">
        <v>15603</v>
      </c>
      <c r="F7004" s="211" t="s">
        <v>15604</v>
      </c>
      <c r="G7004" s="121" t="s">
        <v>15605</v>
      </c>
      <c r="H7004" s="121" t="s">
        <v>53</v>
      </c>
      <c r="I7004" s="119" t="s">
        <v>30</v>
      </c>
      <c r="J7004" s="121" t="s">
        <v>31</v>
      </c>
      <c r="K7004" s="120" t="s">
        <v>65</v>
      </c>
      <c r="L7004" s="131" t="s">
        <v>32</v>
      </c>
      <c r="M7004" s="120" t="s">
        <v>78</v>
      </c>
      <c r="P7004" s="124">
        <f t="shared" si="325"/>
        <v>0</v>
      </c>
    </row>
    <row r="7005" spans="1:25">
      <c r="A7005" s="116">
        <v>7005</v>
      </c>
      <c r="B7005" s="129">
        <v>44278</v>
      </c>
      <c r="C7005" s="118">
        <f t="shared" si="324"/>
        <v>3</v>
      </c>
      <c r="D7005" s="120" t="s">
        <v>252</v>
      </c>
      <c r="E7005" s="120" t="s">
        <v>15606</v>
      </c>
      <c r="F7005" s="211" t="s">
        <v>15607</v>
      </c>
      <c r="G7005" s="120" t="s">
        <v>371</v>
      </c>
      <c r="H7005" s="121" t="s">
        <v>53</v>
      </c>
      <c r="I7005" s="119" t="s">
        <v>42</v>
      </c>
      <c r="J7005" s="121" t="s">
        <v>549</v>
      </c>
      <c r="K7005" s="120" t="s">
        <v>65</v>
      </c>
      <c r="L7005" s="131" t="s">
        <v>32</v>
      </c>
      <c r="M7005" s="120" t="s">
        <v>33</v>
      </c>
      <c r="N7005" s="131">
        <v>44280</v>
      </c>
      <c r="O7005" s="131">
        <v>44613</v>
      </c>
      <c r="P7005" s="124">
        <f t="shared" si="325"/>
        <v>2</v>
      </c>
    </row>
    <row r="7006" spans="1:25">
      <c r="A7006" s="116">
        <v>7006</v>
      </c>
      <c r="B7006" s="129">
        <v>44278</v>
      </c>
      <c r="C7006" s="118">
        <f t="shared" si="324"/>
        <v>3</v>
      </c>
      <c r="D7006" s="120" t="s">
        <v>252</v>
      </c>
      <c r="E7006" s="120" t="s">
        <v>15608</v>
      </c>
      <c r="F7006" s="211" t="s">
        <v>15609</v>
      </c>
      <c r="G7006" s="121" t="s">
        <v>15564</v>
      </c>
      <c r="H7006" s="121" t="s">
        <v>29</v>
      </c>
      <c r="I7006" s="119" t="s">
        <v>30</v>
      </c>
      <c r="J7006" s="121" t="s">
        <v>31</v>
      </c>
      <c r="K7006" s="120" t="s">
        <v>65</v>
      </c>
      <c r="L7006" s="131" t="s">
        <v>32</v>
      </c>
      <c r="M7006" s="120" t="s">
        <v>33</v>
      </c>
      <c r="N7006" s="131">
        <v>44291</v>
      </c>
      <c r="O7006" s="131">
        <v>44613</v>
      </c>
      <c r="P7006" s="124">
        <f t="shared" si="325"/>
        <v>2</v>
      </c>
    </row>
    <row r="7007" spans="1:25">
      <c r="A7007" s="116">
        <v>7007</v>
      </c>
      <c r="B7007" s="129">
        <v>44278</v>
      </c>
      <c r="C7007" s="118">
        <f t="shared" si="324"/>
        <v>3</v>
      </c>
      <c r="D7007" s="120" t="s">
        <v>25</v>
      </c>
      <c r="E7007" s="120" t="s">
        <v>15610</v>
      </c>
      <c r="F7007" s="211" t="s">
        <v>2352</v>
      </c>
      <c r="G7007" s="121" t="s">
        <v>8953</v>
      </c>
      <c r="H7007" s="121" t="s">
        <v>101</v>
      </c>
      <c r="I7007" s="121" t="s">
        <v>30</v>
      </c>
      <c r="J7007" s="121" t="s">
        <v>15611</v>
      </c>
      <c r="K7007" s="120" t="s">
        <v>65</v>
      </c>
      <c r="L7007" s="131" t="s">
        <v>32</v>
      </c>
      <c r="M7007" s="120" t="s">
        <v>78</v>
      </c>
      <c r="P7007" s="124">
        <f t="shared" si="325"/>
        <v>0</v>
      </c>
    </row>
    <row r="7008" spans="1:25">
      <c r="A7008" s="116">
        <v>7008</v>
      </c>
      <c r="B7008" s="129">
        <v>44278</v>
      </c>
      <c r="C7008" s="118">
        <f t="shared" si="324"/>
        <v>3</v>
      </c>
      <c r="D7008" s="120" t="s">
        <v>252</v>
      </c>
      <c r="E7008" s="120" t="s">
        <v>15612</v>
      </c>
      <c r="F7008" s="211" t="s">
        <v>15613</v>
      </c>
      <c r="G7008" s="120" t="s">
        <v>15100</v>
      </c>
      <c r="H7008" s="121" t="s">
        <v>53</v>
      </c>
      <c r="I7008" s="121" t="s">
        <v>30</v>
      </c>
      <c r="J7008" s="121" t="s">
        <v>6396</v>
      </c>
      <c r="K7008" s="120" t="s">
        <v>65</v>
      </c>
      <c r="L7008" s="131" t="s">
        <v>32</v>
      </c>
      <c r="M7008" s="120" t="s">
        <v>33</v>
      </c>
      <c r="N7008" s="131">
        <v>44281</v>
      </c>
      <c r="P7008" s="124">
        <f t="shared" si="325"/>
        <v>0</v>
      </c>
      <c r="S7008" s="120" t="s">
        <v>92</v>
      </c>
      <c r="T7008" s="126">
        <v>44281</v>
      </c>
      <c r="Y7008" s="116" t="s">
        <v>15614</v>
      </c>
    </row>
    <row r="7009" spans="1:25">
      <c r="A7009" s="116">
        <v>7009</v>
      </c>
      <c r="B7009" s="129">
        <v>44278</v>
      </c>
      <c r="C7009" s="118">
        <f t="shared" si="324"/>
        <v>3</v>
      </c>
      <c r="D7009" s="120" t="s">
        <v>25</v>
      </c>
      <c r="E7009" s="120" t="s">
        <v>15615</v>
      </c>
      <c r="F7009" s="211" t="s">
        <v>15616</v>
      </c>
      <c r="G7009" s="121" t="s">
        <v>15617</v>
      </c>
      <c r="H7009" s="121" t="s">
        <v>53</v>
      </c>
      <c r="I7009" s="121" t="s">
        <v>42</v>
      </c>
      <c r="J7009" s="121" t="s">
        <v>72</v>
      </c>
      <c r="K7009" s="120" t="s">
        <v>65</v>
      </c>
      <c r="L7009" s="131" t="s">
        <v>32</v>
      </c>
      <c r="M7009" s="120" t="s">
        <v>78</v>
      </c>
      <c r="P7009" s="124">
        <f t="shared" si="325"/>
        <v>0</v>
      </c>
    </row>
    <row r="7010" spans="1:25">
      <c r="A7010" s="116">
        <v>7010</v>
      </c>
      <c r="B7010" s="129">
        <v>44278</v>
      </c>
      <c r="C7010" s="118">
        <f t="shared" si="324"/>
        <v>3</v>
      </c>
      <c r="D7010" s="120" t="s">
        <v>25</v>
      </c>
      <c r="E7010" s="120" t="s">
        <v>15618</v>
      </c>
      <c r="F7010" s="211" t="s">
        <v>15619</v>
      </c>
      <c r="G7010" s="121" t="s">
        <v>15620</v>
      </c>
      <c r="H7010" s="121" t="s">
        <v>29</v>
      </c>
      <c r="I7010" s="119" t="s">
        <v>30</v>
      </c>
      <c r="J7010" s="121" t="s">
        <v>87</v>
      </c>
      <c r="K7010" s="120" t="s">
        <v>65</v>
      </c>
      <c r="L7010" s="131" t="s">
        <v>32</v>
      </c>
      <c r="M7010" s="120" t="s">
        <v>78</v>
      </c>
      <c r="P7010" s="124">
        <f t="shared" si="325"/>
        <v>0</v>
      </c>
    </row>
    <row r="7011" spans="1:25">
      <c r="A7011" s="116">
        <v>7011</v>
      </c>
      <c r="B7011" s="129">
        <v>44278</v>
      </c>
      <c r="C7011" s="118">
        <f t="shared" si="324"/>
        <v>3</v>
      </c>
      <c r="D7011" s="120" t="s">
        <v>25</v>
      </c>
      <c r="E7011" s="120" t="s">
        <v>15621</v>
      </c>
      <c r="F7011" s="211" t="s">
        <v>89</v>
      </c>
      <c r="G7011" s="121" t="s">
        <v>15622</v>
      </c>
      <c r="H7011" s="121" t="s">
        <v>29</v>
      </c>
      <c r="I7011" s="119" t="s">
        <v>30</v>
      </c>
      <c r="J7011" s="121" t="s">
        <v>31</v>
      </c>
      <c r="K7011" s="120" t="s">
        <v>65</v>
      </c>
      <c r="L7011" s="131" t="s">
        <v>32</v>
      </c>
      <c r="M7011" s="120" t="s">
        <v>78</v>
      </c>
      <c r="P7011" s="124">
        <f t="shared" si="325"/>
        <v>0</v>
      </c>
    </row>
    <row r="7012" spans="1:25">
      <c r="A7012" s="116">
        <v>7012</v>
      </c>
      <c r="B7012" s="129">
        <v>44278</v>
      </c>
      <c r="C7012" s="118">
        <f t="shared" si="324"/>
        <v>3</v>
      </c>
      <c r="D7012" s="120" t="s">
        <v>25</v>
      </c>
      <c r="E7012" s="120" t="s">
        <v>15623</v>
      </c>
      <c r="F7012" s="211" t="s">
        <v>15624</v>
      </c>
      <c r="G7012" s="121" t="s">
        <v>3291</v>
      </c>
      <c r="H7012" s="121" t="s">
        <v>29</v>
      </c>
      <c r="I7012" s="119" t="s">
        <v>30</v>
      </c>
      <c r="J7012" s="121" t="s">
        <v>8096</v>
      </c>
      <c r="K7012" s="120" t="s">
        <v>65</v>
      </c>
      <c r="L7012" s="131" t="s">
        <v>32</v>
      </c>
      <c r="M7012" s="120" t="s">
        <v>78</v>
      </c>
      <c r="P7012" s="124">
        <f t="shared" si="325"/>
        <v>0</v>
      </c>
    </row>
    <row r="7013" spans="1:25">
      <c r="A7013" s="116">
        <v>7013</v>
      </c>
      <c r="B7013" s="129">
        <v>44278</v>
      </c>
      <c r="C7013" s="118">
        <f t="shared" si="324"/>
        <v>3</v>
      </c>
      <c r="D7013" s="120" t="s">
        <v>25</v>
      </c>
      <c r="E7013" s="120" t="s">
        <v>15625</v>
      </c>
      <c r="F7013" s="211" t="s">
        <v>15626</v>
      </c>
      <c r="G7013" s="121" t="s">
        <v>15627</v>
      </c>
      <c r="H7013" s="121" t="s">
        <v>29</v>
      </c>
      <c r="I7013" s="121" t="s">
        <v>42</v>
      </c>
      <c r="J7013" s="121" t="s">
        <v>2268</v>
      </c>
      <c r="K7013" s="120" t="s">
        <v>65</v>
      </c>
      <c r="L7013" s="131" t="s">
        <v>32</v>
      </c>
      <c r="M7013" s="120" t="s">
        <v>78</v>
      </c>
      <c r="P7013" s="124">
        <f t="shared" si="325"/>
        <v>0</v>
      </c>
    </row>
    <row r="7014" spans="1:25">
      <c r="A7014" s="116">
        <v>7014</v>
      </c>
      <c r="B7014" s="129">
        <v>44278</v>
      </c>
      <c r="C7014" s="118">
        <f t="shared" si="324"/>
        <v>3</v>
      </c>
      <c r="D7014" s="120" t="s">
        <v>252</v>
      </c>
      <c r="E7014" s="120" t="s">
        <v>15628</v>
      </c>
      <c r="F7014" s="211" t="s">
        <v>15629</v>
      </c>
      <c r="G7014" s="120" t="s">
        <v>3740</v>
      </c>
      <c r="H7014" s="121" t="s">
        <v>53</v>
      </c>
      <c r="I7014" s="121" t="s">
        <v>30</v>
      </c>
      <c r="J7014" s="121" t="s">
        <v>3749</v>
      </c>
      <c r="K7014" s="120" t="s">
        <v>65</v>
      </c>
      <c r="L7014" s="131" t="s">
        <v>32</v>
      </c>
      <c r="M7014" s="120" t="s">
        <v>33</v>
      </c>
      <c r="N7014" s="131" t="s">
        <v>10851</v>
      </c>
      <c r="P7014" s="124">
        <f t="shared" si="325"/>
        <v>0</v>
      </c>
    </row>
    <row r="7015" spans="1:25" ht="27.6">
      <c r="A7015" s="116">
        <v>7015</v>
      </c>
      <c r="B7015" s="129">
        <v>44278</v>
      </c>
      <c r="C7015" s="118">
        <f t="shared" si="324"/>
        <v>3</v>
      </c>
      <c r="D7015" s="120" t="s">
        <v>252</v>
      </c>
      <c r="E7015" s="120" t="s">
        <v>15630</v>
      </c>
      <c r="F7015" s="211" t="s">
        <v>15631</v>
      </c>
      <c r="G7015" s="120" t="s">
        <v>10960</v>
      </c>
      <c r="H7015" s="121" t="s">
        <v>53</v>
      </c>
      <c r="I7015" s="121" t="s">
        <v>30</v>
      </c>
      <c r="J7015" s="121" t="s">
        <v>5018</v>
      </c>
      <c r="K7015" s="120" t="s">
        <v>65</v>
      </c>
      <c r="L7015" s="131" t="s">
        <v>32</v>
      </c>
      <c r="M7015" s="120" t="s">
        <v>33</v>
      </c>
      <c r="N7015" s="131">
        <v>44340</v>
      </c>
      <c r="O7015" s="131">
        <v>44349</v>
      </c>
      <c r="P7015" s="124">
        <f t="shared" si="325"/>
        <v>6</v>
      </c>
      <c r="S7015" s="120" t="s">
        <v>135</v>
      </c>
      <c r="T7015" s="126">
        <v>44349</v>
      </c>
      <c r="Y7015" s="116" t="s">
        <v>15632</v>
      </c>
    </row>
    <row r="7016" spans="1:25" ht="27.6">
      <c r="A7016" s="116">
        <v>7016</v>
      </c>
      <c r="B7016" s="129">
        <v>44278</v>
      </c>
      <c r="C7016" s="118">
        <f t="shared" si="324"/>
        <v>3</v>
      </c>
      <c r="D7016" s="120" t="s">
        <v>25</v>
      </c>
      <c r="E7016" s="120" t="s">
        <v>15633</v>
      </c>
      <c r="F7016" s="211" t="s">
        <v>15634</v>
      </c>
      <c r="G7016" s="121" t="s">
        <v>15635</v>
      </c>
      <c r="H7016" s="121" t="s">
        <v>29</v>
      </c>
      <c r="I7016" s="121" t="s">
        <v>30</v>
      </c>
      <c r="J7016" s="121" t="s">
        <v>87</v>
      </c>
      <c r="K7016" s="120" t="s">
        <v>65</v>
      </c>
      <c r="L7016" s="131" t="s">
        <v>32</v>
      </c>
      <c r="M7016" s="120" t="s">
        <v>78</v>
      </c>
      <c r="P7016" s="124">
        <f t="shared" si="325"/>
        <v>0</v>
      </c>
    </row>
    <row r="7017" spans="1:25">
      <c r="A7017" s="116">
        <v>7017</v>
      </c>
      <c r="B7017" s="129">
        <v>44278</v>
      </c>
      <c r="C7017" s="118">
        <f t="shared" si="324"/>
        <v>3</v>
      </c>
      <c r="D7017" s="120" t="s">
        <v>25</v>
      </c>
      <c r="E7017" s="120" t="s">
        <v>15636</v>
      </c>
      <c r="F7017" s="211" t="s">
        <v>15637</v>
      </c>
      <c r="G7017" s="121" t="s">
        <v>8761</v>
      </c>
      <c r="H7017" s="121" t="s">
        <v>29</v>
      </c>
      <c r="I7017" s="121" t="s">
        <v>30</v>
      </c>
      <c r="J7017" s="121" t="s">
        <v>3749</v>
      </c>
      <c r="K7017" s="120" t="s">
        <v>65</v>
      </c>
      <c r="L7017" s="131" t="s">
        <v>32</v>
      </c>
      <c r="M7017" s="120" t="s">
        <v>78</v>
      </c>
      <c r="P7017" s="124">
        <f t="shared" si="325"/>
        <v>0</v>
      </c>
    </row>
    <row r="7018" spans="1:25">
      <c r="A7018" s="116">
        <v>7018</v>
      </c>
      <c r="B7018" s="129">
        <v>44278</v>
      </c>
      <c r="C7018" s="118">
        <f t="shared" si="324"/>
        <v>3</v>
      </c>
      <c r="D7018" s="120" t="s">
        <v>252</v>
      </c>
      <c r="E7018" s="120" t="s">
        <v>15638</v>
      </c>
      <c r="F7018" s="211" t="s">
        <v>15639</v>
      </c>
      <c r="G7018" s="120" t="s">
        <v>15640</v>
      </c>
      <c r="H7018" s="121" t="s">
        <v>53</v>
      </c>
      <c r="I7018" s="119" t="s">
        <v>30</v>
      </c>
      <c r="J7018" s="121" t="s">
        <v>87</v>
      </c>
      <c r="K7018" s="120" t="s">
        <v>65</v>
      </c>
      <c r="L7018" s="131" t="s">
        <v>32</v>
      </c>
      <c r="M7018" s="120" t="s">
        <v>33</v>
      </c>
      <c r="N7018" s="131">
        <v>44280</v>
      </c>
      <c r="O7018" s="131">
        <v>44613</v>
      </c>
      <c r="P7018" s="124">
        <f t="shared" si="325"/>
        <v>2</v>
      </c>
      <c r="Q7018" s="118">
        <v>2</v>
      </c>
      <c r="R7018" s="125">
        <f ca="1">TODAY()-O7018</f>
        <v>65</v>
      </c>
    </row>
    <row r="7019" spans="1:25">
      <c r="A7019" s="116">
        <v>7019</v>
      </c>
      <c r="B7019" s="129">
        <v>44278</v>
      </c>
      <c r="C7019" s="118">
        <f t="shared" si="324"/>
        <v>3</v>
      </c>
      <c r="D7019" s="120" t="s">
        <v>252</v>
      </c>
      <c r="E7019" s="120" t="s">
        <v>15641</v>
      </c>
      <c r="F7019" s="211" t="s">
        <v>15642</v>
      </c>
      <c r="G7019" s="120" t="s">
        <v>12438</v>
      </c>
      <c r="H7019" s="121" t="s">
        <v>53</v>
      </c>
      <c r="I7019" s="121" t="s">
        <v>42</v>
      </c>
      <c r="J7019" s="121" t="s">
        <v>72</v>
      </c>
      <c r="K7019" s="120" t="s">
        <v>65</v>
      </c>
      <c r="L7019" s="131" t="s">
        <v>32</v>
      </c>
      <c r="M7019" s="120" t="s">
        <v>33</v>
      </c>
      <c r="N7019" s="131">
        <v>44287</v>
      </c>
      <c r="O7019" s="131">
        <v>44483</v>
      </c>
      <c r="P7019" s="124">
        <f t="shared" si="325"/>
        <v>10</v>
      </c>
      <c r="S7019" s="120" t="s">
        <v>55</v>
      </c>
    </row>
    <row r="7020" spans="1:25">
      <c r="A7020" s="116">
        <v>7020</v>
      </c>
      <c r="B7020" s="129">
        <v>44278</v>
      </c>
      <c r="C7020" s="118">
        <f t="shared" si="324"/>
        <v>3</v>
      </c>
      <c r="D7020" s="120" t="s">
        <v>252</v>
      </c>
      <c r="E7020" s="120" t="s">
        <v>15643</v>
      </c>
      <c r="F7020" s="211" t="s">
        <v>15644</v>
      </c>
      <c r="G7020" s="120" t="s">
        <v>15645</v>
      </c>
      <c r="H7020" s="121" t="s">
        <v>53</v>
      </c>
      <c r="I7020" s="121" t="s">
        <v>30</v>
      </c>
      <c r="J7020" s="121" t="s">
        <v>3749</v>
      </c>
      <c r="K7020" s="120" t="s">
        <v>65</v>
      </c>
      <c r="L7020" s="131" t="s">
        <v>32</v>
      </c>
      <c r="M7020" s="120" t="s">
        <v>33</v>
      </c>
      <c r="N7020" s="131">
        <v>44280</v>
      </c>
      <c r="O7020" s="131">
        <v>44293</v>
      </c>
      <c r="P7020" s="124">
        <f t="shared" si="325"/>
        <v>4</v>
      </c>
      <c r="Q7020" s="118">
        <v>2</v>
      </c>
      <c r="R7020" s="125">
        <f ca="1">TODAY()-O7020</f>
        <v>385</v>
      </c>
      <c r="S7020" s="120" t="s">
        <v>237</v>
      </c>
      <c r="T7020" s="126">
        <v>44284</v>
      </c>
      <c r="Y7020" s="116" t="s">
        <v>15646</v>
      </c>
    </row>
    <row r="7021" spans="1:25">
      <c r="A7021" s="116">
        <v>7021</v>
      </c>
      <c r="B7021" s="129">
        <v>44278</v>
      </c>
      <c r="C7021" s="118">
        <f t="shared" si="324"/>
        <v>3</v>
      </c>
      <c r="D7021" s="120" t="s">
        <v>25</v>
      </c>
      <c r="E7021" s="120" t="s">
        <v>15647</v>
      </c>
      <c r="F7021" s="211" t="s">
        <v>15090</v>
      </c>
      <c r="G7021" s="121" t="s">
        <v>15648</v>
      </c>
      <c r="H7021" s="121" t="s">
        <v>29</v>
      </c>
      <c r="I7021" s="121" t="s">
        <v>30</v>
      </c>
      <c r="J7021" s="121" t="s">
        <v>15551</v>
      </c>
      <c r="K7021" s="120" t="s">
        <v>65</v>
      </c>
      <c r="L7021" s="131" t="s">
        <v>32</v>
      </c>
      <c r="M7021" s="120" t="s">
        <v>78</v>
      </c>
      <c r="P7021" s="124">
        <f t="shared" si="325"/>
        <v>0</v>
      </c>
    </row>
    <row r="7022" spans="1:25">
      <c r="A7022" s="116">
        <v>7022</v>
      </c>
      <c r="B7022" s="129">
        <v>44278</v>
      </c>
      <c r="C7022" s="118">
        <f t="shared" si="324"/>
        <v>3</v>
      </c>
      <c r="D7022" s="120" t="s">
        <v>252</v>
      </c>
      <c r="E7022" s="120" t="s">
        <v>15649</v>
      </c>
      <c r="F7022" s="211" t="s">
        <v>15650</v>
      </c>
      <c r="G7022" s="120" t="s">
        <v>15651</v>
      </c>
      <c r="H7022" s="121" t="s">
        <v>53</v>
      </c>
      <c r="I7022" s="119" t="s">
        <v>30</v>
      </c>
      <c r="J7022" s="121" t="s">
        <v>87</v>
      </c>
      <c r="K7022" s="120" t="s">
        <v>65</v>
      </c>
      <c r="L7022" s="131" t="s">
        <v>32</v>
      </c>
      <c r="M7022" s="120" t="s">
        <v>33</v>
      </c>
      <c r="N7022" s="131">
        <v>44285</v>
      </c>
      <c r="O7022" s="131">
        <v>44385</v>
      </c>
      <c r="P7022" s="124">
        <f t="shared" si="325"/>
        <v>7</v>
      </c>
      <c r="S7022" s="120" t="s">
        <v>724</v>
      </c>
      <c r="T7022" s="126">
        <v>44390</v>
      </c>
    </row>
    <row r="7023" spans="1:25">
      <c r="A7023" s="116">
        <v>7023</v>
      </c>
      <c r="B7023" s="129">
        <v>44278</v>
      </c>
      <c r="C7023" s="118">
        <f t="shared" si="324"/>
        <v>3</v>
      </c>
      <c r="D7023" s="120" t="s">
        <v>25</v>
      </c>
      <c r="E7023" s="120" t="s">
        <v>15652</v>
      </c>
      <c r="F7023" s="211" t="s">
        <v>15653</v>
      </c>
      <c r="G7023" s="121" t="s">
        <v>15654</v>
      </c>
      <c r="H7023" s="121" t="s">
        <v>53</v>
      </c>
      <c r="I7023" s="121" t="s">
        <v>63</v>
      </c>
      <c r="J7023" s="121" t="s">
        <v>15655</v>
      </c>
      <c r="K7023" s="120" t="s">
        <v>65</v>
      </c>
      <c r="L7023" s="131" t="s">
        <v>32</v>
      </c>
      <c r="M7023" s="120" t="s">
        <v>78</v>
      </c>
      <c r="P7023" s="124">
        <f t="shared" si="325"/>
        <v>0</v>
      </c>
    </row>
    <row r="7024" spans="1:25">
      <c r="A7024" s="116">
        <v>7024</v>
      </c>
      <c r="B7024" s="129">
        <v>44278</v>
      </c>
      <c r="C7024" s="118">
        <f t="shared" si="324"/>
        <v>3</v>
      </c>
      <c r="D7024" s="120" t="s">
        <v>25</v>
      </c>
      <c r="E7024" s="120" t="s">
        <v>15656</v>
      </c>
      <c r="F7024" s="211" t="s">
        <v>15657</v>
      </c>
      <c r="G7024" s="121" t="s">
        <v>15658</v>
      </c>
      <c r="H7024" s="121" t="s">
        <v>29</v>
      </c>
      <c r="I7024" s="119" t="s">
        <v>30</v>
      </c>
      <c r="J7024" s="121" t="s">
        <v>31</v>
      </c>
      <c r="K7024" s="120" t="s">
        <v>65</v>
      </c>
      <c r="L7024" s="131" t="s">
        <v>32</v>
      </c>
      <c r="M7024" s="120" t="s">
        <v>33</v>
      </c>
      <c r="N7024" s="131">
        <v>44292</v>
      </c>
      <c r="O7024" s="131">
        <v>44399</v>
      </c>
      <c r="P7024" s="124">
        <f t="shared" si="325"/>
        <v>7</v>
      </c>
      <c r="S7024" s="120" t="s">
        <v>92</v>
      </c>
      <c r="Y7024" s="116" t="s">
        <v>15659</v>
      </c>
    </row>
    <row r="7025" spans="1:25">
      <c r="A7025" s="116">
        <v>7025</v>
      </c>
      <c r="B7025" s="129">
        <v>44278</v>
      </c>
      <c r="C7025" s="118">
        <f t="shared" si="324"/>
        <v>3</v>
      </c>
      <c r="D7025" s="120" t="s">
        <v>25</v>
      </c>
      <c r="E7025" s="120" t="s">
        <v>15660</v>
      </c>
      <c r="F7025" s="211" t="s">
        <v>15661</v>
      </c>
      <c r="G7025" s="121" t="s">
        <v>15662</v>
      </c>
      <c r="H7025" s="121" t="s">
        <v>140</v>
      </c>
      <c r="I7025" s="119" t="s">
        <v>30</v>
      </c>
      <c r="J7025" s="121" t="s">
        <v>31</v>
      </c>
      <c r="K7025" s="120" t="s">
        <v>65</v>
      </c>
      <c r="L7025" s="131" t="s">
        <v>32</v>
      </c>
      <c r="M7025" s="120" t="s">
        <v>33</v>
      </c>
      <c r="N7025" s="131">
        <v>44307</v>
      </c>
      <c r="O7025" s="131">
        <v>44405</v>
      </c>
      <c r="P7025" s="124">
        <f t="shared" si="325"/>
        <v>7</v>
      </c>
      <c r="Y7025" s="116" t="s">
        <v>162</v>
      </c>
    </row>
    <row r="7026" spans="1:25">
      <c r="A7026" s="116">
        <v>7026</v>
      </c>
      <c r="B7026" s="129">
        <v>44278</v>
      </c>
      <c r="C7026" s="118">
        <f t="shared" si="324"/>
        <v>3</v>
      </c>
      <c r="D7026" s="120" t="s">
        <v>25</v>
      </c>
      <c r="E7026" s="120" t="s">
        <v>15663</v>
      </c>
      <c r="F7026" s="211" t="s">
        <v>1259</v>
      </c>
      <c r="G7026" s="121" t="s">
        <v>15664</v>
      </c>
      <c r="H7026" s="121" t="s">
        <v>160</v>
      </c>
      <c r="I7026" s="121" t="s">
        <v>30</v>
      </c>
      <c r="J7026" s="121" t="s">
        <v>15551</v>
      </c>
      <c r="K7026" s="120" t="s">
        <v>65</v>
      </c>
      <c r="L7026" s="131" t="s">
        <v>32</v>
      </c>
      <c r="M7026" s="120" t="s">
        <v>33</v>
      </c>
      <c r="N7026" s="131">
        <v>44298</v>
      </c>
      <c r="O7026" s="131">
        <v>44405</v>
      </c>
      <c r="P7026" s="124">
        <f t="shared" si="325"/>
        <v>7</v>
      </c>
      <c r="Y7026" s="116" t="s">
        <v>162</v>
      </c>
    </row>
    <row r="7027" spans="1:25">
      <c r="A7027" s="116">
        <v>7027</v>
      </c>
      <c r="B7027" s="129">
        <v>44278</v>
      </c>
      <c r="C7027" s="118">
        <f t="shared" si="324"/>
        <v>3</v>
      </c>
      <c r="D7027" s="120" t="s">
        <v>252</v>
      </c>
      <c r="E7027" s="120" t="s">
        <v>15665</v>
      </c>
      <c r="F7027" s="211" t="s">
        <v>14501</v>
      </c>
      <c r="G7027" s="121" t="s">
        <v>4968</v>
      </c>
      <c r="H7027" s="121" t="s">
        <v>53</v>
      </c>
      <c r="I7027" s="119" t="s">
        <v>30</v>
      </c>
      <c r="J7027" s="121" t="s">
        <v>7142</v>
      </c>
      <c r="K7027" s="120" t="s">
        <v>65</v>
      </c>
      <c r="L7027" s="131" t="s">
        <v>32</v>
      </c>
      <c r="M7027" s="120" t="s">
        <v>78</v>
      </c>
      <c r="P7027" s="124">
        <f t="shared" si="325"/>
        <v>0</v>
      </c>
    </row>
    <row r="7028" spans="1:25" ht="27.6">
      <c r="A7028" s="116">
        <v>7028</v>
      </c>
      <c r="B7028" s="129">
        <v>44278</v>
      </c>
      <c r="C7028" s="118">
        <f t="shared" si="324"/>
        <v>3</v>
      </c>
      <c r="D7028" s="120" t="s">
        <v>252</v>
      </c>
      <c r="E7028" s="120" t="s">
        <v>15666</v>
      </c>
      <c r="F7028" s="211" t="s">
        <v>15667</v>
      </c>
      <c r="G7028" s="121" t="s">
        <v>4968</v>
      </c>
      <c r="H7028" s="121" t="s">
        <v>53</v>
      </c>
      <c r="I7028" s="119" t="s">
        <v>30</v>
      </c>
      <c r="J7028" s="121" t="s">
        <v>31</v>
      </c>
      <c r="K7028" s="120" t="s">
        <v>65</v>
      </c>
      <c r="L7028" s="131" t="s">
        <v>32</v>
      </c>
      <c r="M7028" s="120" t="s">
        <v>78</v>
      </c>
      <c r="P7028" s="124">
        <f t="shared" si="325"/>
        <v>0</v>
      </c>
    </row>
    <row r="7029" spans="1:25" ht="27.6">
      <c r="A7029" s="116">
        <v>7029</v>
      </c>
      <c r="B7029" s="129">
        <v>44587</v>
      </c>
      <c r="C7029" s="118">
        <f t="shared" si="324"/>
        <v>1</v>
      </c>
      <c r="D7029" s="120" t="s">
        <v>252</v>
      </c>
      <c r="E7029" s="120" t="s">
        <v>15668</v>
      </c>
      <c r="F7029" s="211" t="s">
        <v>15669</v>
      </c>
      <c r="G7029" s="121" t="s">
        <v>15670</v>
      </c>
      <c r="H7029" s="121" t="s">
        <v>140</v>
      </c>
      <c r="I7029" s="119" t="s">
        <v>30</v>
      </c>
      <c r="J7029" s="121" t="s">
        <v>77</v>
      </c>
      <c r="K7029" s="120" t="s">
        <v>65</v>
      </c>
      <c r="L7029" s="131" t="s">
        <v>32</v>
      </c>
      <c r="M7029" s="120" t="s">
        <v>78</v>
      </c>
      <c r="P7029" s="124">
        <f t="shared" si="325"/>
        <v>0</v>
      </c>
    </row>
    <row r="7030" spans="1:25">
      <c r="A7030" s="116">
        <v>7030</v>
      </c>
      <c r="B7030" s="129">
        <v>44278</v>
      </c>
      <c r="C7030" s="118">
        <f t="shared" si="324"/>
        <v>3</v>
      </c>
      <c r="D7030" s="120" t="s">
        <v>252</v>
      </c>
      <c r="E7030" s="120" t="s">
        <v>15671</v>
      </c>
      <c r="F7030" s="211" t="s">
        <v>15672</v>
      </c>
      <c r="G7030" s="121" t="s">
        <v>4968</v>
      </c>
      <c r="H7030" s="121" t="s">
        <v>53</v>
      </c>
      <c r="I7030" s="121" t="s">
        <v>30</v>
      </c>
      <c r="J7030" s="121" t="s">
        <v>838</v>
      </c>
      <c r="K7030" s="120" t="s">
        <v>65</v>
      </c>
      <c r="L7030" s="131" t="s">
        <v>32</v>
      </c>
      <c r="M7030" s="120" t="s">
        <v>78</v>
      </c>
      <c r="P7030" s="124">
        <f t="shared" si="325"/>
        <v>0</v>
      </c>
    </row>
    <row r="7031" spans="1:25">
      <c r="A7031" s="116">
        <v>7031</v>
      </c>
      <c r="B7031" s="129">
        <v>44278</v>
      </c>
      <c r="C7031" s="118">
        <f t="shared" si="324"/>
        <v>3</v>
      </c>
      <c r="D7031" s="120" t="s">
        <v>252</v>
      </c>
      <c r="E7031" s="120" t="s">
        <v>15673</v>
      </c>
      <c r="F7031" s="211" t="s">
        <v>1623</v>
      </c>
      <c r="G7031" s="121" t="s">
        <v>4968</v>
      </c>
      <c r="H7031" s="121" t="s">
        <v>53</v>
      </c>
      <c r="I7031" s="119" t="s">
        <v>30</v>
      </c>
      <c r="J7031" s="121" t="s">
        <v>7142</v>
      </c>
      <c r="K7031" s="120" t="s">
        <v>65</v>
      </c>
      <c r="L7031" s="131" t="s">
        <v>32</v>
      </c>
      <c r="M7031" s="120" t="s">
        <v>78</v>
      </c>
      <c r="P7031" s="124">
        <f t="shared" si="325"/>
        <v>0</v>
      </c>
    </row>
    <row r="7032" spans="1:25">
      <c r="A7032" s="116">
        <v>7032</v>
      </c>
      <c r="B7032" s="129">
        <v>44278</v>
      </c>
      <c r="C7032" s="118">
        <f t="shared" si="324"/>
        <v>3</v>
      </c>
      <c r="D7032" s="120" t="s">
        <v>252</v>
      </c>
      <c r="E7032" s="120" t="s">
        <v>15674</v>
      </c>
      <c r="F7032" s="211" t="s">
        <v>15675</v>
      </c>
      <c r="G7032" s="121" t="s">
        <v>4968</v>
      </c>
      <c r="H7032" s="121" t="s">
        <v>53</v>
      </c>
      <c r="I7032" s="119" t="s">
        <v>30</v>
      </c>
      <c r="J7032" s="121" t="s">
        <v>1540</v>
      </c>
      <c r="K7032" s="120" t="s">
        <v>65</v>
      </c>
      <c r="L7032" s="131" t="s">
        <v>32</v>
      </c>
      <c r="M7032" s="120" t="s">
        <v>33</v>
      </c>
      <c r="N7032" s="131">
        <v>44293</v>
      </c>
      <c r="O7032" s="131">
        <v>44610</v>
      </c>
      <c r="P7032" s="124">
        <f t="shared" si="325"/>
        <v>2</v>
      </c>
    </row>
    <row r="7033" spans="1:25">
      <c r="A7033" s="116">
        <v>7033</v>
      </c>
      <c r="B7033" s="129">
        <v>44278</v>
      </c>
      <c r="C7033" s="118">
        <f t="shared" si="324"/>
        <v>3</v>
      </c>
      <c r="D7033" s="120" t="s">
        <v>252</v>
      </c>
      <c r="E7033" s="120" t="s">
        <v>15676</v>
      </c>
      <c r="F7033" s="211" t="s">
        <v>15081</v>
      </c>
      <c r="G7033" s="120" t="s">
        <v>15677</v>
      </c>
      <c r="H7033" s="121" t="s">
        <v>53</v>
      </c>
      <c r="I7033" s="121" t="s">
        <v>30</v>
      </c>
      <c r="J7033" s="121" t="s">
        <v>5018</v>
      </c>
      <c r="K7033" s="120" t="s">
        <v>65</v>
      </c>
      <c r="L7033" s="131" t="s">
        <v>32</v>
      </c>
      <c r="M7033" s="120" t="s">
        <v>33</v>
      </c>
      <c r="N7033" s="131">
        <v>44281</v>
      </c>
      <c r="P7033" s="124">
        <f t="shared" si="325"/>
        <v>0</v>
      </c>
      <c r="S7033" s="120" t="s">
        <v>92</v>
      </c>
      <c r="T7033" s="126">
        <v>44281</v>
      </c>
      <c r="Y7033" s="116" t="s">
        <v>15678</v>
      </c>
    </row>
    <row r="7034" spans="1:25">
      <c r="A7034" s="116">
        <v>7034</v>
      </c>
      <c r="B7034" s="129">
        <v>44278</v>
      </c>
      <c r="C7034" s="118">
        <f t="shared" si="324"/>
        <v>3</v>
      </c>
      <c r="D7034" s="120" t="s">
        <v>252</v>
      </c>
      <c r="E7034" s="120" t="s">
        <v>15679</v>
      </c>
      <c r="F7034" s="211" t="s">
        <v>15680</v>
      </c>
      <c r="G7034" s="121" t="s">
        <v>4968</v>
      </c>
      <c r="H7034" s="121" t="s">
        <v>53</v>
      </c>
      <c r="I7034" s="119" t="s">
        <v>30</v>
      </c>
      <c r="J7034" s="121" t="s">
        <v>7142</v>
      </c>
      <c r="K7034" s="120" t="s">
        <v>65</v>
      </c>
      <c r="L7034" s="131" t="s">
        <v>32</v>
      </c>
      <c r="M7034" s="120" t="s">
        <v>78</v>
      </c>
      <c r="P7034" s="124">
        <f t="shared" si="325"/>
        <v>0</v>
      </c>
    </row>
    <row r="7035" spans="1:25">
      <c r="A7035" s="116">
        <v>7035</v>
      </c>
      <c r="B7035" s="129">
        <v>44278</v>
      </c>
      <c r="C7035" s="118">
        <f t="shared" si="324"/>
        <v>3</v>
      </c>
      <c r="D7035" s="120" t="s">
        <v>252</v>
      </c>
      <c r="E7035" s="120" t="s">
        <v>15681</v>
      </c>
      <c r="F7035" s="211" t="s">
        <v>527</v>
      </c>
      <c r="G7035" s="121" t="s">
        <v>4968</v>
      </c>
      <c r="H7035" s="121" t="s">
        <v>53</v>
      </c>
      <c r="I7035" s="119" t="s">
        <v>30</v>
      </c>
      <c r="J7035" s="121" t="s">
        <v>1540</v>
      </c>
      <c r="K7035" s="120" t="s">
        <v>65</v>
      </c>
      <c r="L7035" s="131" t="s">
        <v>32</v>
      </c>
      <c r="M7035" s="120" t="s">
        <v>78</v>
      </c>
      <c r="P7035" s="124">
        <f t="shared" si="325"/>
        <v>0</v>
      </c>
    </row>
    <row r="7036" spans="1:25">
      <c r="A7036" s="116">
        <v>7036</v>
      </c>
      <c r="B7036" s="129">
        <v>44278</v>
      </c>
      <c r="C7036" s="118">
        <f t="shared" si="324"/>
        <v>3</v>
      </c>
      <c r="D7036" s="120" t="s">
        <v>252</v>
      </c>
      <c r="E7036" s="120" t="s">
        <v>15682</v>
      </c>
      <c r="F7036" s="211" t="s">
        <v>15682</v>
      </c>
      <c r="G7036" s="121" t="s">
        <v>4968</v>
      </c>
      <c r="H7036" s="121" t="s">
        <v>53</v>
      </c>
      <c r="I7036" s="121" t="s">
        <v>30</v>
      </c>
      <c r="J7036" s="121" t="s">
        <v>1540</v>
      </c>
      <c r="K7036" s="120" t="s">
        <v>65</v>
      </c>
      <c r="L7036" s="131" t="s">
        <v>32</v>
      </c>
      <c r="M7036" s="120" t="s">
        <v>78</v>
      </c>
      <c r="P7036" s="124">
        <f t="shared" si="325"/>
        <v>0</v>
      </c>
    </row>
    <row r="7037" spans="1:25">
      <c r="A7037" s="116">
        <v>7037</v>
      </c>
      <c r="B7037" s="129">
        <v>44278</v>
      </c>
      <c r="C7037" s="118">
        <f t="shared" si="324"/>
        <v>3</v>
      </c>
      <c r="D7037" s="120" t="s">
        <v>252</v>
      </c>
      <c r="E7037" s="120" t="s">
        <v>15683</v>
      </c>
      <c r="F7037" s="211" t="s">
        <v>15684</v>
      </c>
      <c r="G7037" s="121" t="s">
        <v>4968</v>
      </c>
      <c r="H7037" s="121" t="s">
        <v>53</v>
      </c>
      <c r="I7037" s="121" t="s">
        <v>30</v>
      </c>
      <c r="J7037" s="121" t="s">
        <v>7142</v>
      </c>
      <c r="K7037" s="120" t="s">
        <v>65</v>
      </c>
      <c r="L7037" s="131" t="s">
        <v>32</v>
      </c>
      <c r="M7037" s="120" t="s">
        <v>78</v>
      </c>
      <c r="P7037" s="124">
        <f t="shared" si="325"/>
        <v>0</v>
      </c>
    </row>
    <row r="7038" spans="1:25">
      <c r="A7038" s="116">
        <v>7038</v>
      </c>
      <c r="B7038" s="129">
        <v>44278</v>
      </c>
      <c r="C7038" s="118">
        <f t="shared" si="324"/>
        <v>3</v>
      </c>
      <c r="D7038" s="120" t="s">
        <v>252</v>
      </c>
      <c r="E7038" s="120" t="s">
        <v>15685</v>
      </c>
      <c r="F7038" s="211" t="s">
        <v>15686</v>
      </c>
      <c r="G7038" s="120" t="s">
        <v>15640</v>
      </c>
      <c r="H7038" s="121" t="s">
        <v>53</v>
      </c>
      <c r="I7038" s="121" t="s">
        <v>30</v>
      </c>
      <c r="J7038" s="121" t="s">
        <v>5018</v>
      </c>
      <c r="K7038" s="120" t="s">
        <v>65</v>
      </c>
      <c r="L7038" s="131" t="s">
        <v>32</v>
      </c>
      <c r="M7038" s="120" t="s">
        <v>33</v>
      </c>
      <c r="N7038" s="131">
        <v>44280</v>
      </c>
      <c r="O7038" s="131">
        <v>44610</v>
      </c>
      <c r="P7038" s="124">
        <f t="shared" si="325"/>
        <v>2</v>
      </c>
    </row>
    <row r="7039" spans="1:25">
      <c r="A7039" s="116">
        <v>7039</v>
      </c>
      <c r="B7039" s="129">
        <v>44278</v>
      </c>
      <c r="C7039" s="118">
        <f t="shared" si="324"/>
        <v>3</v>
      </c>
      <c r="D7039" s="120" t="s">
        <v>252</v>
      </c>
      <c r="E7039" s="120" t="s">
        <v>15687</v>
      </c>
      <c r="F7039" s="211" t="s">
        <v>15688</v>
      </c>
      <c r="G7039" s="120" t="s">
        <v>10895</v>
      </c>
      <c r="H7039" s="121" t="s">
        <v>53</v>
      </c>
      <c r="I7039" s="121" t="s">
        <v>30</v>
      </c>
      <c r="J7039" s="121" t="s">
        <v>9853</v>
      </c>
      <c r="K7039" s="120" t="s">
        <v>65</v>
      </c>
      <c r="L7039" s="131" t="s">
        <v>32</v>
      </c>
      <c r="M7039" s="120" t="s">
        <v>33</v>
      </c>
      <c r="N7039" s="131">
        <v>44280</v>
      </c>
      <c r="O7039" s="131">
        <v>44284</v>
      </c>
      <c r="P7039" s="124">
        <f t="shared" si="325"/>
        <v>3</v>
      </c>
      <c r="Q7039" s="118">
        <v>1</v>
      </c>
      <c r="R7039" s="125">
        <f ca="1">TODAY()-O7039</f>
        <v>394</v>
      </c>
      <c r="S7039" s="120" t="s">
        <v>135</v>
      </c>
      <c r="T7039" s="126">
        <v>44285</v>
      </c>
      <c r="Y7039" s="116" t="s">
        <v>15689</v>
      </c>
    </row>
    <row r="7040" spans="1:25">
      <c r="A7040" s="116">
        <v>7040</v>
      </c>
      <c r="B7040" s="129">
        <v>44278</v>
      </c>
      <c r="C7040" s="118">
        <f t="shared" si="324"/>
        <v>3</v>
      </c>
      <c r="D7040" s="120" t="s">
        <v>25</v>
      </c>
      <c r="E7040" s="120" t="s">
        <v>15690</v>
      </c>
      <c r="F7040" s="211" t="s">
        <v>15691</v>
      </c>
      <c r="G7040" s="121" t="s">
        <v>15692</v>
      </c>
      <c r="H7040" s="121" t="s">
        <v>48</v>
      </c>
      <c r="I7040" s="119" t="s">
        <v>42</v>
      </c>
      <c r="J7040" s="121" t="s">
        <v>3146</v>
      </c>
      <c r="K7040" s="120" t="s">
        <v>65</v>
      </c>
      <c r="L7040" s="131" t="s">
        <v>32</v>
      </c>
      <c r="M7040" s="120" t="s">
        <v>33</v>
      </c>
      <c r="O7040" s="131">
        <v>44398</v>
      </c>
      <c r="P7040" s="124">
        <f t="shared" si="325"/>
        <v>7</v>
      </c>
      <c r="Y7040" s="116" t="s">
        <v>59</v>
      </c>
    </row>
    <row r="7041" spans="1:25">
      <c r="A7041" s="116">
        <v>7041</v>
      </c>
      <c r="B7041" s="129">
        <v>44278</v>
      </c>
      <c r="C7041" s="118">
        <f t="shared" si="324"/>
        <v>3</v>
      </c>
      <c r="D7041" s="120" t="s">
        <v>25</v>
      </c>
      <c r="E7041" s="120" t="s">
        <v>15693</v>
      </c>
      <c r="F7041" s="211" t="s">
        <v>2977</v>
      </c>
      <c r="G7041" s="121" t="s">
        <v>2408</v>
      </c>
      <c r="H7041" s="121" t="s">
        <v>53</v>
      </c>
      <c r="I7041" s="121" t="s">
        <v>30</v>
      </c>
      <c r="J7041" s="121" t="s">
        <v>7087</v>
      </c>
      <c r="K7041" s="120" t="s">
        <v>65</v>
      </c>
      <c r="L7041" s="131" t="s">
        <v>32</v>
      </c>
      <c r="M7041" s="120" t="s">
        <v>78</v>
      </c>
      <c r="P7041" s="124">
        <f t="shared" si="325"/>
        <v>0</v>
      </c>
    </row>
    <row r="7042" spans="1:25">
      <c r="A7042" s="116">
        <v>7042</v>
      </c>
      <c r="B7042" s="129">
        <v>44278</v>
      </c>
      <c r="C7042" s="118">
        <f t="shared" ref="C7042:C7105" si="326">IF(B7042&lt;&gt;0,MONTH(B7042),0)</f>
        <v>3</v>
      </c>
      <c r="D7042" s="120" t="s">
        <v>25</v>
      </c>
      <c r="E7042" s="120" t="s">
        <v>15694</v>
      </c>
      <c r="F7042" s="211" t="s">
        <v>14496</v>
      </c>
      <c r="G7042" s="121" t="s">
        <v>15695</v>
      </c>
      <c r="H7042" s="121" t="s">
        <v>29</v>
      </c>
      <c r="I7042" s="119" t="s">
        <v>30</v>
      </c>
      <c r="J7042" s="121" t="s">
        <v>1544</v>
      </c>
      <c r="K7042" s="120" t="s">
        <v>65</v>
      </c>
      <c r="L7042" s="131" t="s">
        <v>32</v>
      </c>
      <c r="M7042" s="120" t="s">
        <v>78</v>
      </c>
      <c r="P7042" s="124">
        <f t="shared" ref="P7042:P7105" si="327">IF(O7042&lt;&gt;0,MONTH(O7042),0)</f>
        <v>0</v>
      </c>
    </row>
    <row r="7043" spans="1:25" ht="27.6">
      <c r="A7043" s="116">
        <v>7043</v>
      </c>
      <c r="B7043" s="129">
        <v>44278</v>
      </c>
      <c r="C7043" s="118">
        <f t="shared" si="326"/>
        <v>3</v>
      </c>
      <c r="D7043" s="120" t="s">
        <v>25</v>
      </c>
      <c r="E7043" s="120" t="s">
        <v>15696</v>
      </c>
      <c r="F7043" s="211" t="s">
        <v>15697</v>
      </c>
      <c r="G7043" s="121" t="s">
        <v>709</v>
      </c>
      <c r="H7043" s="121" t="s">
        <v>53</v>
      </c>
      <c r="I7043" s="119" t="s">
        <v>30</v>
      </c>
      <c r="J7043" s="121" t="s">
        <v>77</v>
      </c>
      <c r="K7043" s="120" t="s">
        <v>65</v>
      </c>
      <c r="L7043" s="131" t="s">
        <v>32</v>
      </c>
      <c r="M7043" s="120" t="s">
        <v>78</v>
      </c>
      <c r="P7043" s="124">
        <f t="shared" si="327"/>
        <v>0</v>
      </c>
    </row>
    <row r="7044" spans="1:25">
      <c r="A7044" s="116">
        <v>7044</v>
      </c>
      <c r="B7044" s="129">
        <v>44278</v>
      </c>
      <c r="C7044" s="118">
        <f t="shared" si="326"/>
        <v>3</v>
      </c>
      <c r="D7044" s="120" t="s">
        <v>25</v>
      </c>
      <c r="E7044" s="120" t="s">
        <v>15698</v>
      </c>
      <c r="F7044" s="211" t="s">
        <v>158</v>
      </c>
      <c r="G7044" s="121" t="s">
        <v>15699</v>
      </c>
      <c r="H7044" s="121" t="s">
        <v>97</v>
      </c>
      <c r="I7044" s="121" t="s">
        <v>30</v>
      </c>
      <c r="J7044" s="121" t="s">
        <v>77</v>
      </c>
      <c r="K7044" s="120" t="s">
        <v>65</v>
      </c>
      <c r="L7044" s="131" t="s">
        <v>32</v>
      </c>
      <c r="M7044" s="120" t="s">
        <v>78</v>
      </c>
      <c r="P7044" s="124">
        <f t="shared" si="327"/>
        <v>0</v>
      </c>
    </row>
    <row r="7045" spans="1:25" ht="27.6">
      <c r="A7045" s="116">
        <v>7045</v>
      </c>
      <c r="B7045" s="129">
        <v>44278</v>
      </c>
      <c r="C7045" s="118">
        <f t="shared" si="326"/>
        <v>3</v>
      </c>
      <c r="D7045" s="120" t="s">
        <v>252</v>
      </c>
      <c r="E7045" s="120" t="s">
        <v>15700</v>
      </c>
      <c r="F7045" s="211" t="s">
        <v>15701</v>
      </c>
      <c r="G7045" s="120" t="s">
        <v>371</v>
      </c>
      <c r="H7045" s="121" t="s">
        <v>53</v>
      </c>
      <c r="I7045" s="121" t="s">
        <v>30</v>
      </c>
      <c r="J7045" s="121" t="s">
        <v>1540</v>
      </c>
      <c r="K7045" s="120" t="s">
        <v>65</v>
      </c>
      <c r="L7045" s="131" t="s">
        <v>32</v>
      </c>
      <c r="M7045" s="120" t="s">
        <v>33</v>
      </c>
      <c r="N7045" s="131">
        <v>44280</v>
      </c>
      <c r="O7045" s="131">
        <v>44610</v>
      </c>
      <c r="P7045" s="124">
        <f t="shared" si="327"/>
        <v>2</v>
      </c>
      <c r="Q7045" s="118">
        <v>2</v>
      </c>
      <c r="R7045" s="125">
        <f ca="1">TODAY()-O7045</f>
        <v>68</v>
      </c>
    </row>
    <row r="7046" spans="1:25">
      <c r="A7046" s="116">
        <v>7046</v>
      </c>
      <c r="B7046" s="129">
        <v>44278</v>
      </c>
      <c r="C7046" s="118">
        <f t="shared" si="326"/>
        <v>3</v>
      </c>
      <c r="D7046" s="120" t="s">
        <v>252</v>
      </c>
      <c r="E7046" s="120" t="s">
        <v>15702</v>
      </c>
      <c r="F7046" s="211" t="s">
        <v>15703</v>
      </c>
      <c r="G7046" s="120" t="s">
        <v>11960</v>
      </c>
      <c r="H7046" s="121" t="s">
        <v>53</v>
      </c>
      <c r="I7046" s="119" t="s">
        <v>30</v>
      </c>
      <c r="J7046" s="121" t="s">
        <v>31</v>
      </c>
      <c r="K7046" s="120" t="s">
        <v>65</v>
      </c>
      <c r="L7046" s="131" t="s">
        <v>32</v>
      </c>
      <c r="M7046" s="120" t="s">
        <v>33</v>
      </c>
      <c r="N7046" s="131">
        <v>44280</v>
      </c>
      <c r="O7046" s="131">
        <v>44306</v>
      </c>
      <c r="P7046" s="124">
        <f t="shared" si="327"/>
        <v>4</v>
      </c>
      <c r="S7046" s="120" t="s">
        <v>92</v>
      </c>
      <c r="T7046" s="126">
        <v>44306</v>
      </c>
    </row>
    <row r="7047" spans="1:25" ht="27.6">
      <c r="A7047" s="116">
        <v>7047</v>
      </c>
      <c r="B7047" s="129">
        <v>44278</v>
      </c>
      <c r="C7047" s="118">
        <f t="shared" si="326"/>
        <v>3</v>
      </c>
      <c r="D7047" s="120" t="s">
        <v>252</v>
      </c>
      <c r="E7047" s="120" t="s">
        <v>15704</v>
      </c>
      <c r="F7047" s="211" t="s">
        <v>15705</v>
      </c>
      <c r="G7047" s="121" t="s">
        <v>3248</v>
      </c>
      <c r="H7047" s="121" t="s">
        <v>177</v>
      </c>
      <c r="I7047" s="119" t="s">
        <v>30</v>
      </c>
      <c r="J7047" s="121" t="s">
        <v>529</v>
      </c>
      <c r="K7047" s="120" t="s">
        <v>65</v>
      </c>
      <c r="L7047" s="131" t="s">
        <v>32</v>
      </c>
      <c r="M7047" s="120" t="s">
        <v>78</v>
      </c>
      <c r="P7047" s="124">
        <f t="shared" si="327"/>
        <v>0</v>
      </c>
    </row>
    <row r="7048" spans="1:25" ht="27.6">
      <c r="A7048" s="116">
        <v>7048</v>
      </c>
      <c r="B7048" s="129">
        <v>44278</v>
      </c>
      <c r="C7048" s="118">
        <f t="shared" si="326"/>
        <v>3</v>
      </c>
      <c r="D7048" s="120" t="s">
        <v>252</v>
      </c>
      <c r="E7048" s="120" t="s">
        <v>15706</v>
      </c>
      <c r="F7048" s="211" t="s">
        <v>15707</v>
      </c>
      <c r="G7048" s="121" t="s">
        <v>10698</v>
      </c>
      <c r="H7048" s="121" t="s">
        <v>29</v>
      </c>
      <c r="I7048" s="119" t="s">
        <v>30</v>
      </c>
      <c r="J7048" s="121" t="s">
        <v>87</v>
      </c>
      <c r="K7048" s="120" t="s">
        <v>65</v>
      </c>
      <c r="L7048" s="131" t="s">
        <v>32</v>
      </c>
      <c r="M7048" s="120" t="s">
        <v>78</v>
      </c>
      <c r="P7048" s="124">
        <f t="shared" si="327"/>
        <v>0</v>
      </c>
    </row>
    <row r="7049" spans="1:25">
      <c r="A7049" s="116">
        <v>7049</v>
      </c>
      <c r="B7049" s="129">
        <v>44278</v>
      </c>
      <c r="C7049" s="118">
        <f t="shared" si="326"/>
        <v>3</v>
      </c>
      <c r="D7049" s="120" t="s">
        <v>25</v>
      </c>
      <c r="E7049" s="120" t="s">
        <v>15708</v>
      </c>
      <c r="F7049" s="211" t="s">
        <v>15709</v>
      </c>
      <c r="G7049" s="121" t="s">
        <v>15710</v>
      </c>
      <c r="H7049" s="121" t="s">
        <v>41</v>
      </c>
      <c r="I7049" s="119" t="s">
        <v>30</v>
      </c>
      <c r="J7049" s="121" t="s">
        <v>87</v>
      </c>
      <c r="K7049" s="120" t="s">
        <v>65</v>
      </c>
      <c r="L7049" s="131" t="s">
        <v>32</v>
      </c>
      <c r="M7049" s="120" t="s">
        <v>33</v>
      </c>
      <c r="N7049" s="131">
        <v>44384</v>
      </c>
      <c r="O7049" s="131">
        <v>44405</v>
      </c>
      <c r="P7049" s="124">
        <f t="shared" si="327"/>
        <v>7</v>
      </c>
    </row>
    <row r="7050" spans="1:25" ht="27.6">
      <c r="A7050" s="116">
        <v>7050</v>
      </c>
      <c r="B7050" s="129">
        <v>44278</v>
      </c>
      <c r="C7050" s="118">
        <f t="shared" si="326"/>
        <v>3</v>
      </c>
      <c r="D7050" s="120" t="s">
        <v>252</v>
      </c>
      <c r="E7050" s="120" t="s">
        <v>15711</v>
      </c>
      <c r="F7050" s="211" t="s">
        <v>15712</v>
      </c>
      <c r="G7050" s="120" t="s">
        <v>12562</v>
      </c>
      <c r="H7050" s="121" t="s">
        <v>41</v>
      </c>
      <c r="I7050" s="119" t="s">
        <v>30</v>
      </c>
      <c r="J7050" s="121" t="s">
        <v>87</v>
      </c>
      <c r="K7050" s="120" t="s">
        <v>65</v>
      </c>
      <c r="L7050" s="131" t="s">
        <v>32</v>
      </c>
      <c r="M7050" s="120" t="s">
        <v>33</v>
      </c>
      <c r="N7050" s="131">
        <v>44285</v>
      </c>
      <c r="P7050" s="124">
        <f t="shared" si="327"/>
        <v>0</v>
      </c>
      <c r="S7050" s="120" t="s">
        <v>135</v>
      </c>
      <c r="T7050" s="126">
        <v>44291</v>
      </c>
      <c r="Y7050" s="116" t="s">
        <v>15713</v>
      </c>
    </row>
    <row r="7051" spans="1:25">
      <c r="A7051" s="116">
        <v>7051</v>
      </c>
      <c r="B7051" s="129">
        <v>44278</v>
      </c>
      <c r="C7051" s="118">
        <f t="shared" si="326"/>
        <v>3</v>
      </c>
      <c r="D7051" s="120" t="s">
        <v>25</v>
      </c>
      <c r="E7051" s="120" t="s">
        <v>15714</v>
      </c>
      <c r="F7051" s="211" t="s">
        <v>15715</v>
      </c>
      <c r="G7051" s="121" t="s">
        <v>15716</v>
      </c>
      <c r="H7051" s="121" t="s">
        <v>53</v>
      </c>
      <c r="I7051" s="121" t="s">
        <v>42</v>
      </c>
      <c r="J7051" s="121" t="s">
        <v>72</v>
      </c>
      <c r="K7051" s="120" t="s">
        <v>65</v>
      </c>
      <c r="L7051" s="131" t="s">
        <v>32</v>
      </c>
      <c r="M7051" s="120" t="s">
        <v>33</v>
      </c>
      <c r="N7051" s="131">
        <v>44298</v>
      </c>
      <c r="O7051" s="131">
        <v>44384</v>
      </c>
      <c r="P7051" s="124">
        <f t="shared" si="327"/>
        <v>7</v>
      </c>
      <c r="S7051" s="120" t="s">
        <v>92</v>
      </c>
      <c r="Y7051" s="116" t="s">
        <v>311</v>
      </c>
    </row>
    <row r="7052" spans="1:25">
      <c r="A7052" s="116">
        <v>7052</v>
      </c>
      <c r="B7052" s="129">
        <v>44278</v>
      </c>
      <c r="C7052" s="118">
        <f t="shared" si="326"/>
        <v>3</v>
      </c>
      <c r="D7052" s="120" t="s">
        <v>25</v>
      </c>
      <c r="E7052" s="120" t="s">
        <v>15717</v>
      </c>
      <c r="F7052" s="211" t="s">
        <v>15718</v>
      </c>
      <c r="G7052" s="121" t="s">
        <v>3748</v>
      </c>
      <c r="H7052" s="121" t="s">
        <v>29</v>
      </c>
      <c r="I7052" s="121" t="s">
        <v>63</v>
      </c>
      <c r="J7052" s="121" t="s">
        <v>328</v>
      </c>
      <c r="K7052" s="120" t="s">
        <v>65</v>
      </c>
      <c r="L7052" s="131" t="s">
        <v>32</v>
      </c>
      <c r="M7052" s="120" t="s">
        <v>78</v>
      </c>
      <c r="N7052" s="131">
        <v>44294</v>
      </c>
      <c r="P7052" s="124">
        <f t="shared" si="327"/>
        <v>0</v>
      </c>
      <c r="Y7052" s="116" t="s">
        <v>162</v>
      </c>
    </row>
    <row r="7053" spans="1:25">
      <c r="A7053" s="116">
        <v>7053</v>
      </c>
      <c r="B7053" s="129">
        <v>44278</v>
      </c>
      <c r="C7053" s="118">
        <f t="shared" si="326"/>
        <v>3</v>
      </c>
      <c r="D7053" s="120" t="s">
        <v>25</v>
      </c>
      <c r="E7053" s="120" t="s">
        <v>15719</v>
      </c>
      <c r="F7053" s="211" t="s">
        <v>153</v>
      </c>
      <c r="G7053" s="121" t="s">
        <v>3748</v>
      </c>
      <c r="H7053" s="121" t="s">
        <v>29</v>
      </c>
      <c r="I7053" s="119" t="s">
        <v>63</v>
      </c>
      <c r="J7053" s="121" t="s">
        <v>328</v>
      </c>
      <c r="K7053" s="120" t="s">
        <v>65</v>
      </c>
      <c r="L7053" s="131" t="s">
        <v>32</v>
      </c>
      <c r="M7053" s="120" t="s">
        <v>33</v>
      </c>
      <c r="O7053" s="131">
        <v>44405</v>
      </c>
      <c r="P7053" s="124">
        <f t="shared" si="327"/>
        <v>7</v>
      </c>
    </row>
    <row r="7054" spans="1:25">
      <c r="A7054" s="116">
        <v>7054</v>
      </c>
      <c r="B7054" s="129">
        <v>44278</v>
      </c>
      <c r="C7054" s="118">
        <f t="shared" si="326"/>
        <v>3</v>
      </c>
      <c r="D7054" s="120" t="s">
        <v>25</v>
      </c>
      <c r="E7054" s="120" t="s">
        <v>15720</v>
      </c>
      <c r="F7054" s="211" t="s">
        <v>15721</v>
      </c>
      <c r="G7054" s="121" t="s">
        <v>15722</v>
      </c>
      <c r="H7054" s="121" t="s">
        <v>41</v>
      </c>
      <c r="I7054" s="119" t="s">
        <v>30</v>
      </c>
      <c r="J7054" s="121" t="s">
        <v>77</v>
      </c>
      <c r="K7054" s="120" t="s">
        <v>65</v>
      </c>
      <c r="L7054" s="131" t="s">
        <v>32</v>
      </c>
      <c r="M7054" s="120" t="s">
        <v>33</v>
      </c>
      <c r="N7054" s="131">
        <v>44294</v>
      </c>
      <c r="O7054" s="131">
        <v>44384</v>
      </c>
      <c r="P7054" s="124">
        <f t="shared" si="327"/>
        <v>7</v>
      </c>
      <c r="S7054" s="120" t="s">
        <v>92</v>
      </c>
      <c r="Y7054" s="116" t="s">
        <v>15723</v>
      </c>
    </row>
    <row r="7055" spans="1:25">
      <c r="A7055" s="116">
        <v>7055</v>
      </c>
      <c r="B7055" s="129">
        <v>44279</v>
      </c>
      <c r="C7055" s="118">
        <f t="shared" si="326"/>
        <v>3</v>
      </c>
      <c r="D7055" s="120" t="s">
        <v>252</v>
      </c>
      <c r="E7055" s="120" t="s">
        <v>15724</v>
      </c>
      <c r="F7055" s="211" t="s">
        <v>15725</v>
      </c>
      <c r="G7055" s="121" t="s">
        <v>3248</v>
      </c>
      <c r="H7055" s="121" t="s">
        <v>177</v>
      </c>
      <c r="I7055" s="121" t="s">
        <v>42</v>
      </c>
      <c r="J7055" s="121" t="s">
        <v>211</v>
      </c>
      <c r="K7055" s="120" t="s">
        <v>65</v>
      </c>
      <c r="L7055" s="131" t="s">
        <v>32</v>
      </c>
      <c r="M7055" s="120" t="s">
        <v>33</v>
      </c>
      <c r="N7055" s="131">
        <v>44298</v>
      </c>
      <c r="O7055" s="131">
        <v>44610</v>
      </c>
      <c r="P7055" s="124">
        <f t="shared" si="327"/>
        <v>2</v>
      </c>
    </row>
    <row r="7056" spans="1:25">
      <c r="A7056" s="116">
        <v>7056</v>
      </c>
      <c r="B7056" s="129">
        <v>44279</v>
      </c>
      <c r="C7056" s="118">
        <f t="shared" si="326"/>
        <v>3</v>
      </c>
      <c r="D7056" s="120" t="s">
        <v>252</v>
      </c>
      <c r="E7056" s="120" t="s">
        <v>15726</v>
      </c>
      <c r="F7056" s="211" t="s">
        <v>15165</v>
      </c>
      <c r="G7056" s="120" t="s">
        <v>8383</v>
      </c>
      <c r="H7056" s="121" t="s">
        <v>41</v>
      </c>
      <c r="I7056" s="121" t="s">
        <v>30</v>
      </c>
      <c r="J7056" s="121" t="s">
        <v>1540</v>
      </c>
      <c r="K7056" s="120" t="s">
        <v>65</v>
      </c>
      <c r="L7056" s="131" t="s">
        <v>32</v>
      </c>
      <c r="M7056" s="120" t="s">
        <v>33</v>
      </c>
      <c r="N7056" s="131">
        <v>44287</v>
      </c>
      <c r="O7056" s="131">
        <v>44305</v>
      </c>
      <c r="P7056" s="124">
        <f t="shared" si="327"/>
        <v>4</v>
      </c>
      <c r="S7056" s="120" t="s">
        <v>92</v>
      </c>
      <c r="T7056" s="126">
        <v>44306</v>
      </c>
    </row>
    <row r="7057" spans="1:25" ht="12.75" customHeight="1">
      <c r="A7057" s="116">
        <v>7057</v>
      </c>
      <c r="B7057" s="129">
        <v>44279</v>
      </c>
      <c r="C7057" s="118">
        <f t="shared" si="326"/>
        <v>3</v>
      </c>
      <c r="D7057" s="120" t="s">
        <v>252</v>
      </c>
      <c r="E7057" s="120" t="s">
        <v>15727</v>
      </c>
      <c r="F7057" s="211" t="s">
        <v>15728</v>
      </c>
      <c r="G7057" s="121" t="s">
        <v>3248</v>
      </c>
      <c r="H7057" s="121" t="s">
        <v>177</v>
      </c>
      <c r="I7057" s="119" t="s">
        <v>30</v>
      </c>
      <c r="J7057" s="121" t="s">
        <v>529</v>
      </c>
      <c r="K7057" s="120" t="s">
        <v>65</v>
      </c>
      <c r="L7057" s="131" t="s">
        <v>32</v>
      </c>
      <c r="M7057" s="120" t="s">
        <v>33</v>
      </c>
      <c r="N7057" s="131">
        <v>44305</v>
      </c>
      <c r="O7057" s="131">
        <v>44316</v>
      </c>
      <c r="P7057" s="124">
        <f t="shared" si="327"/>
        <v>4</v>
      </c>
      <c r="S7057" s="120" t="s">
        <v>92</v>
      </c>
      <c r="T7057" s="126">
        <v>44316</v>
      </c>
      <c r="Y7057" s="116" t="s">
        <v>15729</v>
      </c>
    </row>
    <row r="7058" spans="1:25">
      <c r="A7058" s="116">
        <v>7058</v>
      </c>
      <c r="B7058" s="129">
        <v>44279</v>
      </c>
      <c r="C7058" s="118">
        <f t="shared" si="326"/>
        <v>3</v>
      </c>
      <c r="D7058" s="120" t="s">
        <v>25</v>
      </c>
      <c r="E7058" s="120" t="s">
        <v>15730</v>
      </c>
      <c r="F7058" s="211" t="s">
        <v>15731</v>
      </c>
      <c r="G7058" s="121" t="s">
        <v>1105</v>
      </c>
      <c r="H7058" s="121" t="s">
        <v>29</v>
      </c>
      <c r="I7058" s="119" t="s">
        <v>42</v>
      </c>
      <c r="J7058" s="121" t="s">
        <v>72</v>
      </c>
      <c r="K7058" s="120" t="s">
        <v>65</v>
      </c>
      <c r="L7058" s="131" t="s">
        <v>32</v>
      </c>
      <c r="M7058" s="120" t="s">
        <v>33</v>
      </c>
      <c r="N7058" s="131">
        <v>44298</v>
      </c>
      <c r="O7058" s="131">
        <v>44405</v>
      </c>
      <c r="P7058" s="124">
        <f t="shared" si="327"/>
        <v>7</v>
      </c>
      <c r="Y7058" s="116" t="s">
        <v>162</v>
      </c>
    </row>
    <row r="7059" spans="1:25">
      <c r="A7059" s="116">
        <v>7059</v>
      </c>
      <c r="B7059" s="129">
        <v>44279</v>
      </c>
      <c r="C7059" s="118">
        <f t="shared" si="326"/>
        <v>3</v>
      </c>
      <c r="D7059" s="120" t="s">
        <v>252</v>
      </c>
      <c r="E7059" s="120" t="s">
        <v>15732</v>
      </c>
      <c r="F7059" s="211" t="s">
        <v>2636</v>
      </c>
      <c r="G7059" s="120" t="s">
        <v>1988</v>
      </c>
      <c r="H7059" s="121" t="s">
        <v>41</v>
      </c>
      <c r="I7059" s="121" t="s">
        <v>30</v>
      </c>
      <c r="J7059" s="121" t="s">
        <v>3886</v>
      </c>
      <c r="K7059" s="120" t="s">
        <v>65</v>
      </c>
      <c r="L7059" s="131" t="s">
        <v>32</v>
      </c>
      <c r="M7059" s="120" t="s">
        <v>184</v>
      </c>
      <c r="P7059" s="124">
        <f t="shared" si="327"/>
        <v>0</v>
      </c>
    </row>
    <row r="7060" spans="1:25">
      <c r="A7060" s="116">
        <v>7060</v>
      </c>
      <c r="B7060" s="129">
        <v>44279</v>
      </c>
      <c r="C7060" s="118">
        <f t="shared" si="326"/>
        <v>3</v>
      </c>
      <c r="D7060" s="120" t="s">
        <v>252</v>
      </c>
      <c r="E7060" s="120" t="s">
        <v>15733</v>
      </c>
      <c r="F7060" s="211" t="s">
        <v>15734</v>
      </c>
      <c r="G7060" s="120" t="s">
        <v>15735</v>
      </c>
      <c r="H7060" s="121" t="s">
        <v>41</v>
      </c>
      <c r="I7060" s="119" t="s">
        <v>30</v>
      </c>
      <c r="J7060" s="121" t="s">
        <v>31</v>
      </c>
      <c r="K7060" s="120" t="s">
        <v>65</v>
      </c>
      <c r="L7060" s="131" t="s">
        <v>32</v>
      </c>
      <c r="M7060" s="120" t="s">
        <v>33</v>
      </c>
      <c r="N7060" s="131">
        <v>44305</v>
      </c>
      <c r="O7060" s="131">
        <v>44483</v>
      </c>
      <c r="P7060" s="124">
        <f t="shared" si="327"/>
        <v>10</v>
      </c>
      <c r="Q7060" s="118">
        <v>4</v>
      </c>
      <c r="S7060" s="120" t="s">
        <v>55</v>
      </c>
    </row>
    <row r="7061" spans="1:25" ht="27.6">
      <c r="A7061" s="116">
        <v>7061</v>
      </c>
      <c r="B7061" s="129">
        <v>44279</v>
      </c>
      <c r="C7061" s="118">
        <f t="shared" si="326"/>
        <v>3</v>
      </c>
      <c r="D7061" s="120" t="s">
        <v>25</v>
      </c>
      <c r="E7061" s="120" t="s">
        <v>15736</v>
      </c>
      <c r="F7061" s="211" t="s">
        <v>15737</v>
      </c>
      <c r="G7061" s="121" t="s">
        <v>1105</v>
      </c>
      <c r="H7061" s="121" t="s">
        <v>29</v>
      </c>
      <c r="I7061" s="119" t="s">
        <v>30</v>
      </c>
      <c r="J7061" s="121" t="s">
        <v>9857</v>
      </c>
      <c r="K7061" s="120" t="s">
        <v>65</v>
      </c>
      <c r="L7061" s="131" t="s">
        <v>32</v>
      </c>
      <c r="M7061" s="120" t="s">
        <v>33</v>
      </c>
      <c r="N7061" s="131">
        <v>44294</v>
      </c>
      <c r="O7061" s="131">
        <v>44405</v>
      </c>
      <c r="P7061" s="124">
        <f t="shared" si="327"/>
        <v>7</v>
      </c>
      <c r="Y7061" s="116" t="s">
        <v>162</v>
      </c>
    </row>
    <row r="7062" spans="1:25">
      <c r="A7062" s="116">
        <v>7062</v>
      </c>
      <c r="B7062" s="129">
        <v>44279</v>
      </c>
      <c r="C7062" s="118">
        <f t="shared" si="326"/>
        <v>3</v>
      </c>
      <c r="D7062" s="120" t="s">
        <v>252</v>
      </c>
      <c r="E7062" s="120" t="s">
        <v>15738</v>
      </c>
      <c r="F7062" s="211" t="s">
        <v>429</v>
      </c>
      <c r="G7062" s="120" t="s">
        <v>15739</v>
      </c>
      <c r="H7062" s="121" t="s">
        <v>41</v>
      </c>
      <c r="I7062" s="119" t="s">
        <v>42</v>
      </c>
      <c r="J7062" s="121" t="s">
        <v>43</v>
      </c>
      <c r="K7062" s="120" t="s">
        <v>65</v>
      </c>
      <c r="L7062" s="131" t="s">
        <v>32</v>
      </c>
      <c r="M7062" s="120" t="s">
        <v>33</v>
      </c>
      <c r="N7062" s="131">
        <v>44280</v>
      </c>
      <c r="O7062" s="131">
        <v>44284</v>
      </c>
      <c r="P7062" s="124">
        <f t="shared" si="327"/>
        <v>3</v>
      </c>
      <c r="Q7062" s="118">
        <v>1</v>
      </c>
      <c r="R7062" s="125">
        <f ca="1">TODAY()-O7062</f>
        <v>394</v>
      </c>
      <c r="S7062" s="120" t="s">
        <v>92</v>
      </c>
      <c r="T7062" s="126">
        <v>44284</v>
      </c>
      <c r="Y7062" s="116" t="s">
        <v>15740</v>
      </c>
    </row>
    <row r="7063" spans="1:25" ht="27.6">
      <c r="A7063" s="116">
        <v>7063</v>
      </c>
      <c r="B7063" s="129">
        <v>44279</v>
      </c>
      <c r="C7063" s="118">
        <f t="shared" si="326"/>
        <v>3</v>
      </c>
      <c r="D7063" s="120" t="s">
        <v>252</v>
      </c>
      <c r="E7063" s="120" t="s">
        <v>15741</v>
      </c>
      <c r="F7063" s="211" t="s">
        <v>15742</v>
      </c>
      <c r="G7063" s="121" t="s">
        <v>15743</v>
      </c>
      <c r="H7063" s="121" t="s">
        <v>177</v>
      </c>
      <c r="I7063" s="121" t="s">
        <v>30</v>
      </c>
      <c r="J7063" s="121" t="s">
        <v>87</v>
      </c>
      <c r="K7063" s="120" t="s">
        <v>65</v>
      </c>
      <c r="L7063" s="131" t="s">
        <v>32</v>
      </c>
      <c r="M7063" s="120" t="s">
        <v>33</v>
      </c>
      <c r="N7063" s="131">
        <v>44294</v>
      </c>
      <c r="O7063" s="131">
        <v>44392</v>
      </c>
      <c r="P7063" s="124">
        <f t="shared" si="327"/>
        <v>7</v>
      </c>
      <c r="S7063" s="120" t="s">
        <v>724</v>
      </c>
      <c r="T7063" s="126">
        <v>44392</v>
      </c>
    </row>
    <row r="7064" spans="1:25">
      <c r="A7064" s="116">
        <v>7064</v>
      </c>
      <c r="B7064" s="129">
        <v>44279</v>
      </c>
      <c r="C7064" s="118">
        <f t="shared" si="326"/>
        <v>3</v>
      </c>
      <c r="D7064" s="120" t="s">
        <v>252</v>
      </c>
      <c r="E7064" s="120" t="s">
        <v>15744</v>
      </c>
      <c r="F7064" s="211" t="s">
        <v>473</v>
      </c>
      <c r="G7064" s="121" t="s">
        <v>4968</v>
      </c>
      <c r="H7064" s="121" t="s">
        <v>53</v>
      </c>
      <c r="I7064" s="121" t="s">
        <v>30</v>
      </c>
      <c r="J7064" s="121" t="s">
        <v>87</v>
      </c>
      <c r="K7064" s="120" t="s">
        <v>65</v>
      </c>
      <c r="L7064" s="131" t="s">
        <v>32</v>
      </c>
      <c r="M7064" s="120" t="s">
        <v>33</v>
      </c>
      <c r="N7064" s="131">
        <v>44294</v>
      </c>
      <c r="O7064" s="131">
        <v>44613</v>
      </c>
      <c r="P7064" s="124">
        <f t="shared" si="327"/>
        <v>2</v>
      </c>
    </row>
    <row r="7065" spans="1:25">
      <c r="A7065" s="116">
        <v>7065</v>
      </c>
      <c r="B7065" s="129">
        <v>44279</v>
      </c>
      <c r="C7065" s="118">
        <f t="shared" si="326"/>
        <v>3</v>
      </c>
      <c r="D7065" s="120" t="s">
        <v>252</v>
      </c>
      <c r="E7065" s="120" t="s">
        <v>15745</v>
      </c>
      <c r="F7065" s="211" t="s">
        <v>2439</v>
      </c>
      <c r="G7065" s="121" t="s">
        <v>4968</v>
      </c>
      <c r="H7065" s="121" t="s">
        <v>53</v>
      </c>
      <c r="I7065" s="121" t="s">
        <v>30</v>
      </c>
      <c r="J7065" s="121" t="s">
        <v>7271</v>
      </c>
      <c r="K7065" s="120" t="s">
        <v>65</v>
      </c>
      <c r="L7065" s="131" t="s">
        <v>32</v>
      </c>
      <c r="M7065" s="120" t="s">
        <v>78</v>
      </c>
      <c r="P7065" s="124">
        <f t="shared" si="327"/>
        <v>0</v>
      </c>
    </row>
    <row r="7066" spans="1:25">
      <c r="A7066" s="116">
        <v>7066</v>
      </c>
      <c r="B7066" s="129">
        <v>44279</v>
      </c>
      <c r="C7066" s="118">
        <f t="shared" si="326"/>
        <v>3</v>
      </c>
      <c r="D7066" s="120" t="s">
        <v>252</v>
      </c>
      <c r="E7066" s="120" t="s">
        <v>15746</v>
      </c>
      <c r="F7066" s="211" t="s">
        <v>15747</v>
      </c>
      <c r="G7066" s="121" t="s">
        <v>4968</v>
      </c>
      <c r="H7066" s="121" t="s">
        <v>53</v>
      </c>
      <c r="I7066" s="119" t="s">
        <v>30</v>
      </c>
      <c r="J7066" s="121" t="s">
        <v>7271</v>
      </c>
      <c r="K7066" s="120" t="s">
        <v>65</v>
      </c>
      <c r="L7066" s="131" t="s">
        <v>32</v>
      </c>
      <c r="M7066" s="120" t="s">
        <v>78</v>
      </c>
      <c r="P7066" s="124">
        <f t="shared" si="327"/>
        <v>0</v>
      </c>
    </row>
    <row r="7067" spans="1:25">
      <c r="A7067" s="116">
        <v>7067</v>
      </c>
      <c r="B7067" s="129">
        <v>44279</v>
      </c>
      <c r="C7067" s="118">
        <f t="shared" si="326"/>
        <v>3</v>
      </c>
      <c r="D7067" s="120" t="s">
        <v>252</v>
      </c>
      <c r="E7067" s="120" t="s">
        <v>15748</v>
      </c>
      <c r="F7067" s="211" t="s">
        <v>15749</v>
      </c>
      <c r="G7067" s="121" t="s">
        <v>4968</v>
      </c>
      <c r="H7067" s="121" t="s">
        <v>53</v>
      </c>
      <c r="I7067" s="119" t="s">
        <v>30</v>
      </c>
      <c r="J7067" s="121" t="s">
        <v>1540</v>
      </c>
      <c r="K7067" s="120" t="s">
        <v>65</v>
      </c>
      <c r="L7067" s="131" t="s">
        <v>32</v>
      </c>
      <c r="M7067" s="120" t="s">
        <v>78</v>
      </c>
      <c r="P7067" s="124">
        <f t="shared" si="327"/>
        <v>0</v>
      </c>
    </row>
    <row r="7068" spans="1:25">
      <c r="A7068" s="116">
        <v>7068</v>
      </c>
      <c r="B7068" s="129">
        <v>44279</v>
      </c>
      <c r="C7068" s="118">
        <f t="shared" si="326"/>
        <v>3</v>
      </c>
      <c r="D7068" s="120" t="s">
        <v>252</v>
      </c>
      <c r="E7068" s="120" t="s">
        <v>15750</v>
      </c>
      <c r="F7068" s="211" t="s">
        <v>9035</v>
      </c>
      <c r="G7068" s="121" t="s">
        <v>4968</v>
      </c>
      <c r="H7068" s="121" t="s">
        <v>53</v>
      </c>
      <c r="I7068" s="121" t="s">
        <v>30</v>
      </c>
      <c r="J7068" s="121" t="s">
        <v>87</v>
      </c>
      <c r="K7068" s="120" t="s">
        <v>65</v>
      </c>
      <c r="L7068" s="131" t="s">
        <v>32</v>
      </c>
      <c r="M7068" s="120" t="s">
        <v>33</v>
      </c>
      <c r="N7068" s="131">
        <v>44308</v>
      </c>
      <c r="O7068" s="131">
        <v>44587</v>
      </c>
      <c r="P7068" s="124">
        <f t="shared" si="327"/>
        <v>1</v>
      </c>
      <c r="S7068" s="120" t="s">
        <v>92</v>
      </c>
      <c r="T7068" s="126">
        <v>44588</v>
      </c>
    </row>
    <row r="7069" spans="1:25">
      <c r="A7069" s="116">
        <v>7069</v>
      </c>
      <c r="B7069" s="129">
        <v>44279</v>
      </c>
      <c r="C7069" s="118">
        <f t="shared" si="326"/>
        <v>3</v>
      </c>
      <c r="D7069" s="120" t="s">
        <v>252</v>
      </c>
      <c r="E7069" s="120" t="s">
        <v>15751</v>
      </c>
      <c r="F7069" s="211" t="s">
        <v>12366</v>
      </c>
      <c r="G7069" s="121" t="s">
        <v>4968</v>
      </c>
      <c r="H7069" s="121" t="s">
        <v>53</v>
      </c>
      <c r="I7069" s="121" t="s">
        <v>30</v>
      </c>
      <c r="J7069" s="121" t="s">
        <v>7142</v>
      </c>
      <c r="K7069" s="120" t="s">
        <v>65</v>
      </c>
      <c r="L7069" s="131" t="s">
        <v>32</v>
      </c>
      <c r="M7069" s="120" t="s">
        <v>33</v>
      </c>
      <c r="N7069" s="131">
        <v>44299</v>
      </c>
      <c r="O7069" s="131">
        <v>44411</v>
      </c>
      <c r="P7069" s="124">
        <f t="shared" si="327"/>
        <v>8</v>
      </c>
      <c r="S7069" s="120" t="s">
        <v>92</v>
      </c>
      <c r="T7069" s="126">
        <v>44414</v>
      </c>
    </row>
    <row r="7070" spans="1:25">
      <c r="A7070" s="116">
        <v>7070</v>
      </c>
      <c r="B7070" s="129">
        <v>44279</v>
      </c>
      <c r="C7070" s="118">
        <f t="shared" si="326"/>
        <v>3</v>
      </c>
      <c r="D7070" s="120" t="s">
        <v>252</v>
      </c>
      <c r="E7070" s="120" t="s">
        <v>15752</v>
      </c>
      <c r="F7070" s="211" t="s">
        <v>15753</v>
      </c>
      <c r="G7070" s="121" t="s">
        <v>4968</v>
      </c>
      <c r="H7070" s="121" t="s">
        <v>53</v>
      </c>
      <c r="I7070" s="119" t="s">
        <v>30</v>
      </c>
      <c r="J7070" s="121" t="s">
        <v>12087</v>
      </c>
      <c r="K7070" s="120" t="s">
        <v>65</v>
      </c>
      <c r="L7070" s="131" t="s">
        <v>32</v>
      </c>
      <c r="M7070" s="120" t="s">
        <v>33</v>
      </c>
      <c r="N7070" s="131">
        <v>44299</v>
      </c>
      <c r="O7070" s="131">
        <v>44333</v>
      </c>
      <c r="P7070" s="124">
        <f t="shared" si="327"/>
        <v>5</v>
      </c>
      <c r="S7070" s="120" t="s">
        <v>92</v>
      </c>
    </row>
    <row r="7071" spans="1:25">
      <c r="A7071" s="116">
        <v>7071</v>
      </c>
      <c r="B7071" s="129">
        <v>44279</v>
      </c>
      <c r="C7071" s="118">
        <f t="shared" si="326"/>
        <v>3</v>
      </c>
      <c r="D7071" s="120" t="s">
        <v>252</v>
      </c>
      <c r="E7071" s="120" t="s">
        <v>15754</v>
      </c>
      <c r="F7071" s="211" t="s">
        <v>15755</v>
      </c>
      <c r="G7071" s="121" t="s">
        <v>4968</v>
      </c>
      <c r="H7071" s="121" t="s">
        <v>53</v>
      </c>
      <c r="I7071" s="121" t="s">
        <v>30</v>
      </c>
      <c r="J7071" s="121" t="s">
        <v>7271</v>
      </c>
      <c r="K7071" s="120" t="s">
        <v>65</v>
      </c>
      <c r="L7071" s="131" t="s">
        <v>32</v>
      </c>
      <c r="M7071" s="120" t="s">
        <v>78</v>
      </c>
      <c r="P7071" s="124">
        <f t="shared" si="327"/>
        <v>0</v>
      </c>
    </row>
    <row r="7072" spans="1:25">
      <c r="A7072" s="116">
        <v>7072</v>
      </c>
      <c r="B7072" s="129">
        <v>44279</v>
      </c>
      <c r="C7072" s="118">
        <f t="shared" si="326"/>
        <v>3</v>
      </c>
      <c r="D7072" s="120" t="s">
        <v>25</v>
      </c>
      <c r="E7072" s="120" t="s">
        <v>15756</v>
      </c>
      <c r="F7072" s="211" t="s">
        <v>9223</v>
      </c>
      <c r="G7072" s="121" t="s">
        <v>5031</v>
      </c>
      <c r="H7072" s="121" t="s">
        <v>53</v>
      </c>
      <c r="I7072" s="119" t="s">
        <v>42</v>
      </c>
      <c r="J7072" s="121" t="s">
        <v>72</v>
      </c>
      <c r="K7072" s="120" t="s">
        <v>65</v>
      </c>
      <c r="L7072" s="131" t="s">
        <v>32</v>
      </c>
      <c r="M7072" s="120" t="s">
        <v>78</v>
      </c>
      <c r="P7072" s="124">
        <f t="shared" si="327"/>
        <v>0</v>
      </c>
    </row>
    <row r="7073" spans="1:25">
      <c r="A7073" s="116">
        <v>7073</v>
      </c>
      <c r="B7073" s="129">
        <v>44279</v>
      </c>
      <c r="C7073" s="118">
        <f t="shared" si="326"/>
        <v>3</v>
      </c>
      <c r="D7073" s="120" t="s">
        <v>25</v>
      </c>
      <c r="E7073" s="120" t="s">
        <v>15757</v>
      </c>
      <c r="F7073" s="211" t="s">
        <v>15758</v>
      </c>
      <c r="G7073" s="121" t="s">
        <v>5031</v>
      </c>
      <c r="H7073" s="121" t="s">
        <v>53</v>
      </c>
      <c r="K7073" s="120" t="s">
        <v>65</v>
      </c>
      <c r="L7073" s="131" t="s">
        <v>32</v>
      </c>
      <c r="M7073" s="120" t="s">
        <v>78</v>
      </c>
      <c r="P7073" s="124">
        <f t="shared" si="327"/>
        <v>0</v>
      </c>
    </row>
    <row r="7074" spans="1:25">
      <c r="A7074" s="116">
        <v>7074</v>
      </c>
      <c r="B7074" s="129">
        <v>44279</v>
      </c>
      <c r="C7074" s="118">
        <f t="shared" si="326"/>
        <v>3</v>
      </c>
      <c r="D7074" s="120" t="s">
        <v>25</v>
      </c>
      <c r="E7074" s="120" t="s">
        <v>15759</v>
      </c>
      <c r="F7074" s="211" t="s">
        <v>15760</v>
      </c>
      <c r="G7074" s="121" t="s">
        <v>11430</v>
      </c>
      <c r="H7074" s="121" t="s">
        <v>29</v>
      </c>
      <c r="I7074" s="119" t="s">
        <v>30</v>
      </c>
      <c r="J7074" s="121" t="s">
        <v>87</v>
      </c>
      <c r="K7074" s="120" t="s">
        <v>65</v>
      </c>
      <c r="L7074" s="131" t="s">
        <v>32</v>
      </c>
      <c r="M7074" s="120" t="s">
        <v>78</v>
      </c>
      <c r="P7074" s="124">
        <f t="shared" si="327"/>
        <v>0</v>
      </c>
    </row>
    <row r="7075" spans="1:25">
      <c r="A7075" s="116">
        <v>7075</v>
      </c>
      <c r="B7075" s="129">
        <v>44279</v>
      </c>
      <c r="C7075" s="118">
        <f t="shared" si="326"/>
        <v>3</v>
      </c>
      <c r="D7075" s="120" t="s">
        <v>25</v>
      </c>
      <c r="E7075" s="120" t="s">
        <v>15761</v>
      </c>
      <c r="F7075" s="211" t="s">
        <v>544</v>
      </c>
      <c r="G7075" s="121" t="s">
        <v>15762</v>
      </c>
      <c r="H7075" s="121" t="s">
        <v>29</v>
      </c>
      <c r="I7075" s="119" t="s">
        <v>63</v>
      </c>
      <c r="J7075" s="121" t="s">
        <v>328</v>
      </c>
      <c r="K7075" s="120" t="s">
        <v>65</v>
      </c>
      <c r="L7075" s="131" t="s">
        <v>32</v>
      </c>
      <c r="M7075" s="120" t="s">
        <v>33</v>
      </c>
      <c r="N7075" s="131">
        <v>44405</v>
      </c>
      <c r="P7075" s="124">
        <f t="shared" si="327"/>
        <v>0</v>
      </c>
    </row>
    <row r="7076" spans="1:25" ht="27.6">
      <c r="A7076" s="116">
        <v>7076</v>
      </c>
      <c r="B7076" s="129">
        <v>44279</v>
      </c>
      <c r="C7076" s="118">
        <f t="shared" si="326"/>
        <v>3</v>
      </c>
      <c r="D7076" s="120" t="s">
        <v>25</v>
      </c>
      <c r="E7076" s="120" t="s">
        <v>15763</v>
      </c>
      <c r="F7076" s="211" t="s">
        <v>15764</v>
      </c>
      <c r="G7076" s="121" t="s">
        <v>1105</v>
      </c>
      <c r="H7076" s="121" t="s">
        <v>29</v>
      </c>
      <c r="I7076" s="121" t="s">
        <v>63</v>
      </c>
      <c r="J7076" s="121" t="s">
        <v>64</v>
      </c>
      <c r="K7076" s="120" t="s">
        <v>65</v>
      </c>
      <c r="L7076" s="131" t="s">
        <v>32</v>
      </c>
      <c r="M7076" s="120" t="s">
        <v>33</v>
      </c>
      <c r="N7076" s="131">
        <v>44455</v>
      </c>
      <c r="O7076" s="131">
        <v>44455</v>
      </c>
      <c r="P7076" s="124">
        <f t="shared" si="327"/>
        <v>9</v>
      </c>
    </row>
    <row r="7077" spans="1:25" ht="27.6">
      <c r="A7077" s="116">
        <v>7077</v>
      </c>
      <c r="B7077" s="129">
        <v>44279</v>
      </c>
      <c r="C7077" s="118">
        <f t="shared" si="326"/>
        <v>3</v>
      </c>
      <c r="D7077" s="120" t="s">
        <v>25</v>
      </c>
      <c r="E7077" s="120" t="s">
        <v>15765</v>
      </c>
      <c r="F7077" s="211" t="s">
        <v>15766</v>
      </c>
      <c r="G7077" s="121" t="s">
        <v>1105</v>
      </c>
      <c r="H7077" s="121" t="s">
        <v>29</v>
      </c>
      <c r="I7077" s="121" t="s">
        <v>30</v>
      </c>
      <c r="J7077" s="121" t="s">
        <v>9857</v>
      </c>
      <c r="K7077" s="120" t="s">
        <v>65</v>
      </c>
      <c r="L7077" s="131" t="s">
        <v>32</v>
      </c>
      <c r="M7077" s="120" t="s">
        <v>78</v>
      </c>
      <c r="P7077" s="124">
        <f t="shared" si="327"/>
        <v>0</v>
      </c>
    </row>
    <row r="7078" spans="1:25">
      <c r="A7078" s="116">
        <v>7078</v>
      </c>
      <c r="B7078" s="129">
        <v>44587</v>
      </c>
      <c r="C7078" s="118">
        <f t="shared" si="326"/>
        <v>1</v>
      </c>
      <c r="D7078" s="120" t="s">
        <v>252</v>
      </c>
      <c r="E7078" s="120" t="s">
        <v>15767</v>
      </c>
      <c r="F7078" s="211" t="s">
        <v>15768</v>
      </c>
      <c r="G7078" s="121" t="s">
        <v>3018</v>
      </c>
      <c r="H7078" s="121" t="s">
        <v>97</v>
      </c>
      <c r="I7078" s="119" t="s">
        <v>30</v>
      </c>
      <c r="J7078" s="121" t="s">
        <v>87</v>
      </c>
      <c r="K7078" s="120" t="s">
        <v>65</v>
      </c>
      <c r="L7078" s="131" t="s">
        <v>32</v>
      </c>
      <c r="M7078" s="120" t="s">
        <v>78</v>
      </c>
      <c r="P7078" s="124">
        <f t="shared" si="327"/>
        <v>0</v>
      </c>
    </row>
    <row r="7079" spans="1:25" ht="27.6">
      <c r="A7079" s="116">
        <v>7079</v>
      </c>
      <c r="B7079" s="129">
        <v>44280</v>
      </c>
      <c r="C7079" s="118">
        <f t="shared" si="326"/>
        <v>3</v>
      </c>
      <c r="D7079" s="120" t="s">
        <v>252</v>
      </c>
      <c r="E7079" s="120" t="s">
        <v>15769</v>
      </c>
      <c r="F7079" s="211" t="s">
        <v>15770</v>
      </c>
      <c r="G7079" s="120" t="s">
        <v>7901</v>
      </c>
      <c r="H7079" s="121" t="s">
        <v>41</v>
      </c>
      <c r="I7079" s="119" t="s">
        <v>30</v>
      </c>
      <c r="J7079" s="121" t="s">
        <v>87</v>
      </c>
      <c r="K7079" s="120" t="s">
        <v>65</v>
      </c>
      <c r="L7079" s="131" t="s">
        <v>32</v>
      </c>
      <c r="M7079" s="120" t="s">
        <v>33</v>
      </c>
      <c r="N7079" s="131">
        <v>44280</v>
      </c>
      <c r="O7079" s="131">
        <v>44483</v>
      </c>
      <c r="P7079" s="124">
        <f t="shared" si="327"/>
        <v>10</v>
      </c>
      <c r="Q7079" s="118">
        <v>4</v>
      </c>
      <c r="S7079" s="120" t="s">
        <v>55</v>
      </c>
    </row>
    <row r="7080" spans="1:25" ht="27.6">
      <c r="A7080" s="116">
        <v>7080</v>
      </c>
      <c r="B7080" s="129">
        <v>44280</v>
      </c>
      <c r="C7080" s="118">
        <f t="shared" si="326"/>
        <v>3</v>
      </c>
      <c r="D7080" s="120" t="s">
        <v>25</v>
      </c>
      <c r="E7080" s="120" t="s">
        <v>15771</v>
      </c>
      <c r="F7080" s="211" t="s">
        <v>15772</v>
      </c>
      <c r="G7080" s="121" t="s">
        <v>8757</v>
      </c>
      <c r="H7080" s="121" t="s">
        <v>53</v>
      </c>
      <c r="I7080" s="119" t="s">
        <v>30</v>
      </c>
      <c r="J7080" s="121" t="s">
        <v>31</v>
      </c>
      <c r="K7080" s="120" t="s">
        <v>65</v>
      </c>
      <c r="L7080" s="131" t="s">
        <v>32</v>
      </c>
      <c r="M7080" s="120" t="s">
        <v>78</v>
      </c>
      <c r="P7080" s="124">
        <f t="shared" si="327"/>
        <v>0</v>
      </c>
    </row>
    <row r="7081" spans="1:25">
      <c r="A7081" s="116">
        <v>7081</v>
      </c>
      <c r="B7081" s="129">
        <v>44281</v>
      </c>
      <c r="C7081" s="118">
        <f t="shared" si="326"/>
        <v>3</v>
      </c>
      <c r="D7081" s="120" t="s">
        <v>252</v>
      </c>
      <c r="E7081" s="120" t="s">
        <v>15773</v>
      </c>
      <c r="F7081" s="211" t="s">
        <v>15774</v>
      </c>
      <c r="G7081" s="120" t="s">
        <v>1988</v>
      </c>
      <c r="H7081" s="121" t="s">
        <v>41</v>
      </c>
      <c r="I7081" s="121" t="s">
        <v>30</v>
      </c>
      <c r="J7081" s="121" t="s">
        <v>7280</v>
      </c>
      <c r="K7081" s="120" t="s">
        <v>65</v>
      </c>
      <c r="L7081" s="131" t="s">
        <v>32</v>
      </c>
      <c r="M7081" s="120" t="s">
        <v>33</v>
      </c>
      <c r="N7081" s="131">
        <v>44280</v>
      </c>
      <c r="O7081" s="131">
        <v>44483</v>
      </c>
      <c r="P7081" s="124">
        <f t="shared" si="327"/>
        <v>10</v>
      </c>
      <c r="Q7081" s="118">
        <v>2</v>
      </c>
      <c r="S7081" s="120" t="s">
        <v>55</v>
      </c>
    </row>
    <row r="7082" spans="1:25" ht="27.6">
      <c r="A7082" s="116">
        <v>7082</v>
      </c>
      <c r="B7082" s="129">
        <v>44281</v>
      </c>
      <c r="C7082" s="118">
        <f t="shared" si="326"/>
        <v>3</v>
      </c>
      <c r="D7082" s="120" t="s">
        <v>25</v>
      </c>
      <c r="E7082" s="120" t="s">
        <v>15775</v>
      </c>
      <c r="F7082" s="211" t="s">
        <v>15776</v>
      </c>
      <c r="G7082" s="121" t="s">
        <v>8757</v>
      </c>
      <c r="H7082" s="121" t="s">
        <v>53</v>
      </c>
      <c r="I7082" s="121" t="s">
        <v>30</v>
      </c>
      <c r="J7082" s="121" t="s">
        <v>31</v>
      </c>
      <c r="K7082" s="120" t="s">
        <v>65</v>
      </c>
      <c r="L7082" s="131" t="s">
        <v>32</v>
      </c>
      <c r="M7082" s="120" t="s">
        <v>78</v>
      </c>
      <c r="P7082" s="124">
        <f t="shared" si="327"/>
        <v>0</v>
      </c>
    </row>
    <row r="7083" spans="1:25">
      <c r="A7083" s="116">
        <v>7083</v>
      </c>
      <c r="B7083" s="129">
        <v>44284</v>
      </c>
      <c r="C7083" s="118">
        <f t="shared" si="326"/>
        <v>3</v>
      </c>
      <c r="D7083" s="120" t="s">
        <v>252</v>
      </c>
      <c r="E7083" s="120" t="s">
        <v>15777</v>
      </c>
      <c r="F7083" s="211" t="s">
        <v>15778</v>
      </c>
      <c r="G7083" s="120" t="s">
        <v>15779</v>
      </c>
      <c r="H7083" s="121" t="s">
        <v>41</v>
      </c>
      <c r="I7083" s="121" t="s">
        <v>30</v>
      </c>
      <c r="J7083" s="121" t="s">
        <v>7553</v>
      </c>
      <c r="K7083" s="120" t="s">
        <v>65</v>
      </c>
      <c r="L7083" s="131" t="s">
        <v>32</v>
      </c>
      <c r="M7083" s="120" t="s">
        <v>33</v>
      </c>
      <c r="N7083" s="131">
        <v>44280</v>
      </c>
      <c r="O7083" s="131">
        <v>44483</v>
      </c>
      <c r="P7083" s="124">
        <f t="shared" si="327"/>
        <v>10</v>
      </c>
      <c r="Q7083" s="118">
        <v>2</v>
      </c>
      <c r="R7083" s="125">
        <f ca="1">TODAY()-O7083</f>
        <v>195</v>
      </c>
      <c r="S7083" s="120" t="s">
        <v>55</v>
      </c>
    </row>
    <row r="7084" spans="1:25">
      <c r="A7084" s="116">
        <v>7084</v>
      </c>
      <c r="B7084" s="129">
        <v>44284</v>
      </c>
      <c r="C7084" s="118">
        <f t="shared" si="326"/>
        <v>3</v>
      </c>
      <c r="D7084" s="120" t="s">
        <v>252</v>
      </c>
      <c r="E7084" s="120" t="s">
        <v>15780</v>
      </c>
      <c r="F7084" s="211" t="s">
        <v>469</v>
      </c>
      <c r="G7084" s="120" t="s">
        <v>15781</v>
      </c>
      <c r="H7084" s="121" t="s">
        <v>41</v>
      </c>
      <c r="I7084" s="119" t="s">
        <v>30</v>
      </c>
      <c r="J7084" s="121" t="s">
        <v>77</v>
      </c>
      <c r="K7084" s="120" t="s">
        <v>65</v>
      </c>
      <c r="L7084" s="131" t="s">
        <v>32</v>
      </c>
      <c r="M7084" s="120" t="s">
        <v>33</v>
      </c>
      <c r="N7084" s="131">
        <v>44282</v>
      </c>
      <c r="O7084" s="131">
        <v>44284</v>
      </c>
      <c r="P7084" s="124">
        <f t="shared" si="327"/>
        <v>3</v>
      </c>
      <c r="R7084" s="125">
        <f ca="1">TODAY()-O7084</f>
        <v>394</v>
      </c>
      <c r="S7084" s="120" t="s">
        <v>135</v>
      </c>
      <c r="T7084" s="126">
        <v>44284</v>
      </c>
      <c r="Y7084" s="116" t="s">
        <v>15782</v>
      </c>
    </row>
    <row r="7085" spans="1:25">
      <c r="A7085" s="116">
        <v>7085</v>
      </c>
      <c r="B7085" s="129">
        <v>44284</v>
      </c>
      <c r="C7085" s="118">
        <f t="shared" si="326"/>
        <v>3</v>
      </c>
      <c r="D7085" s="120" t="s">
        <v>25</v>
      </c>
      <c r="E7085" s="120" t="s">
        <v>15783</v>
      </c>
      <c r="F7085" s="211" t="s">
        <v>15784</v>
      </c>
      <c r="G7085" s="121" t="s">
        <v>7575</v>
      </c>
      <c r="H7085" s="121" t="s">
        <v>29</v>
      </c>
      <c r="I7085" s="121" t="s">
        <v>30</v>
      </c>
      <c r="J7085" s="121" t="s">
        <v>5024</v>
      </c>
      <c r="K7085" s="120" t="s">
        <v>65</v>
      </c>
      <c r="L7085" s="131" t="s">
        <v>32</v>
      </c>
      <c r="M7085" s="120" t="s">
        <v>78</v>
      </c>
      <c r="P7085" s="124">
        <f t="shared" si="327"/>
        <v>0</v>
      </c>
    </row>
    <row r="7086" spans="1:25">
      <c r="A7086" s="116">
        <v>7086</v>
      </c>
      <c r="B7086" s="129">
        <v>44285</v>
      </c>
      <c r="C7086" s="118">
        <f t="shared" si="326"/>
        <v>3</v>
      </c>
      <c r="D7086" s="120" t="s">
        <v>25</v>
      </c>
      <c r="E7086" s="120" t="s">
        <v>15785</v>
      </c>
      <c r="F7086" s="211" t="s">
        <v>15786</v>
      </c>
      <c r="G7086" s="121" t="s">
        <v>15787</v>
      </c>
      <c r="H7086" s="121" t="s">
        <v>29</v>
      </c>
      <c r="I7086" s="119" t="s">
        <v>30</v>
      </c>
      <c r="J7086" s="121" t="s">
        <v>31</v>
      </c>
      <c r="K7086" s="120" t="s">
        <v>65</v>
      </c>
      <c r="L7086" s="131" t="s">
        <v>32</v>
      </c>
      <c r="M7086" s="120" t="s">
        <v>78</v>
      </c>
      <c r="P7086" s="124">
        <f t="shared" si="327"/>
        <v>0</v>
      </c>
    </row>
    <row r="7087" spans="1:25">
      <c r="A7087" s="116">
        <v>7087</v>
      </c>
      <c r="B7087" s="129">
        <v>44285</v>
      </c>
      <c r="C7087" s="118">
        <f t="shared" si="326"/>
        <v>3</v>
      </c>
      <c r="D7087" s="120" t="s">
        <v>25</v>
      </c>
      <c r="E7087" s="120" t="s">
        <v>15788</v>
      </c>
      <c r="F7087" s="211" t="s">
        <v>15789</v>
      </c>
      <c r="G7087" s="121" t="s">
        <v>10818</v>
      </c>
      <c r="H7087" s="121" t="s">
        <v>29</v>
      </c>
      <c r="I7087" s="119" t="s">
        <v>63</v>
      </c>
      <c r="J7087" s="121" t="s">
        <v>601</v>
      </c>
      <c r="K7087" s="120" t="s">
        <v>65</v>
      </c>
      <c r="L7087" s="131" t="s">
        <v>32</v>
      </c>
      <c r="M7087" s="120" t="s">
        <v>78</v>
      </c>
      <c r="P7087" s="124">
        <f t="shared" si="327"/>
        <v>0</v>
      </c>
    </row>
    <row r="7088" spans="1:25" ht="27.6">
      <c r="A7088" s="116">
        <v>7088</v>
      </c>
      <c r="B7088" s="129">
        <v>44285</v>
      </c>
      <c r="C7088" s="118">
        <f t="shared" si="326"/>
        <v>3</v>
      </c>
      <c r="D7088" s="120" t="s">
        <v>25</v>
      </c>
      <c r="E7088" s="120" t="s">
        <v>15790</v>
      </c>
      <c r="F7088" s="211" t="s">
        <v>15791</v>
      </c>
      <c r="G7088" s="121" t="s">
        <v>603</v>
      </c>
      <c r="H7088" s="121" t="s">
        <v>53</v>
      </c>
      <c r="I7088" s="121" t="s">
        <v>30</v>
      </c>
      <c r="J7088" s="121" t="s">
        <v>87</v>
      </c>
      <c r="K7088" s="120" t="s">
        <v>65</v>
      </c>
      <c r="L7088" s="131" t="s">
        <v>32</v>
      </c>
      <c r="M7088" s="120" t="s">
        <v>78</v>
      </c>
      <c r="P7088" s="124">
        <f t="shared" si="327"/>
        <v>0</v>
      </c>
    </row>
    <row r="7089" spans="1:25">
      <c r="A7089" s="116">
        <v>7089</v>
      </c>
      <c r="B7089" s="129">
        <v>44285</v>
      </c>
      <c r="C7089" s="118">
        <f t="shared" si="326"/>
        <v>3</v>
      </c>
      <c r="D7089" s="120" t="s">
        <v>252</v>
      </c>
      <c r="E7089" s="120" t="s">
        <v>15792</v>
      </c>
      <c r="F7089" s="211" t="s">
        <v>1007</v>
      </c>
      <c r="G7089" s="120" t="s">
        <v>8700</v>
      </c>
      <c r="H7089" s="121" t="s">
        <v>41</v>
      </c>
      <c r="I7089" s="119" t="s">
        <v>30</v>
      </c>
      <c r="J7089" s="121" t="s">
        <v>77</v>
      </c>
      <c r="K7089" s="120" t="s">
        <v>65</v>
      </c>
      <c r="L7089" s="131" t="s">
        <v>32</v>
      </c>
      <c r="M7089" s="120" t="s">
        <v>33</v>
      </c>
      <c r="N7089" s="131">
        <v>44280</v>
      </c>
      <c r="O7089" s="131">
        <v>44410</v>
      </c>
      <c r="P7089" s="124">
        <f t="shared" si="327"/>
        <v>8</v>
      </c>
      <c r="Q7089" s="118">
        <v>2</v>
      </c>
      <c r="S7089" s="120" t="s">
        <v>237</v>
      </c>
      <c r="T7089" s="126">
        <v>44406</v>
      </c>
    </row>
    <row r="7090" spans="1:25">
      <c r="A7090" s="116">
        <v>7090</v>
      </c>
      <c r="B7090" s="129">
        <v>44285</v>
      </c>
      <c r="C7090" s="118">
        <f t="shared" si="326"/>
        <v>3</v>
      </c>
      <c r="D7090" s="120" t="s">
        <v>252</v>
      </c>
      <c r="E7090" s="120" t="s">
        <v>15793</v>
      </c>
      <c r="F7090" s="211" t="s">
        <v>7254</v>
      </c>
      <c r="G7090" s="121" t="s">
        <v>8761</v>
      </c>
      <c r="H7090" s="121" t="s">
        <v>29</v>
      </c>
      <c r="I7090" s="119" t="s">
        <v>30</v>
      </c>
      <c r="J7090" s="121" t="s">
        <v>3749</v>
      </c>
      <c r="K7090" s="120" t="s">
        <v>65</v>
      </c>
      <c r="L7090" s="131" t="s">
        <v>32</v>
      </c>
      <c r="M7090" s="120" t="s">
        <v>78</v>
      </c>
      <c r="P7090" s="124">
        <f t="shared" si="327"/>
        <v>0</v>
      </c>
    </row>
    <row r="7091" spans="1:25">
      <c r="A7091" s="116">
        <v>7091</v>
      </c>
      <c r="B7091" s="129">
        <v>44285</v>
      </c>
      <c r="C7091" s="118">
        <f t="shared" si="326"/>
        <v>3</v>
      </c>
      <c r="D7091" s="120" t="s">
        <v>252</v>
      </c>
      <c r="E7091" s="120" t="s">
        <v>15794</v>
      </c>
      <c r="F7091" s="211" t="s">
        <v>3270</v>
      </c>
      <c r="G7091" s="120" t="s">
        <v>15795</v>
      </c>
      <c r="H7091" s="121" t="s">
        <v>41</v>
      </c>
      <c r="I7091" s="119" t="s">
        <v>30</v>
      </c>
      <c r="J7091" s="121" t="s">
        <v>31</v>
      </c>
      <c r="K7091" s="120" t="s">
        <v>65</v>
      </c>
      <c r="L7091" s="131" t="s">
        <v>32</v>
      </c>
      <c r="M7091" s="120" t="s">
        <v>33</v>
      </c>
      <c r="N7091" s="131">
        <v>44284</v>
      </c>
      <c r="O7091" s="131">
        <v>44530</v>
      </c>
      <c r="P7091" s="124">
        <f t="shared" si="327"/>
        <v>11</v>
      </c>
      <c r="Q7091" s="118">
        <v>1</v>
      </c>
      <c r="S7091" s="120" t="s">
        <v>237</v>
      </c>
      <c r="T7091" s="126">
        <v>44293</v>
      </c>
      <c r="Y7091" s="116" t="s">
        <v>15796</v>
      </c>
    </row>
    <row r="7092" spans="1:25">
      <c r="A7092" s="116">
        <v>7092</v>
      </c>
      <c r="B7092" s="129">
        <v>44285</v>
      </c>
      <c r="C7092" s="118">
        <f t="shared" si="326"/>
        <v>3</v>
      </c>
      <c r="D7092" s="120" t="s">
        <v>252</v>
      </c>
      <c r="E7092" s="120" t="s">
        <v>15797</v>
      </c>
      <c r="F7092" s="211" t="s">
        <v>10260</v>
      </c>
      <c r="G7092" s="121" t="s">
        <v>8761</v>
      </c>
      <c r="H7092" s="121" t="s">
        <v>29</v>
      </c>
      <c r="I7092" s="119" t="s">
        <v>30</v>
      </c>
      <c r="J7092" s="121" t="s">
        <v>3749</v>
      </c>
      <c r="K7092" s="120" t="s">
        <v>65</v>
      </c>
      <c r="L7092" s="131" t="s">
        <v>32</v>
      </c>
      <c r="M7092" s="120" t="s">
        <v>78</v>
      </c>
      <c r="P7092" s="124">
        <f t="shared" si="327"/>
        <v>0</v>
      </c>
    </row>
    <row r="7093" spans="1:25" ht="27.6">
      <c r="A7093" s="116">
        <v>7093</v>
      </c>
      <c r="B7093" s="129">
        <v>44285</v>
      </c>
      <c r="C7093" s="118">
        <f t="shared" si="326"/>
        <v>3</v>
      </c>
      <c r="D7093" s="120" t="s">
        <v>252</v>
      </c>
      <c r="E7093" s="120" t="s">
        <v>15798</v>
      </c>
      <c r="F7093" s="211" t="s">
        <v>15799</v>
      </c>
      <c r="G7093" s="121" t="s">
        <v>14715</v>
      </c>
      <c r="H7093" s="121" t="s">
        <v>177</v>
      </c>
      <c r="I7093" s="121" t="s">
        <v>30</v>
      </c>
      <c r="J7093" s="121" t="s">
        <v>77</v>
      </c>
      <c r="K7093" s="120" t="s">
        <v>65</v>
      </c>
      <c r="L7093" s="131" t="s">
        <v>32</v>
      </c>
      <c r="M7093" s="120" t="s">
        <v>78</v>
      </c>
      <c r="P7093" s="124">
        <f t="shared" si="327"/>
        <v>0</v>
      </c>
    </row>
    <row r="7094" spans="1:25">
      <c r="A7094" s="116">
        <v>7094</v>
      </c>
      <c r="B7094" s="129">
        <v>44285</v>
      </c>
      <c r="C7094" s="118">
        <f t="shared" si="326"/>
        <v>3</v>
      </c>
      <c r="D7094" s="120" t="s">
        <v>252</v>
      </c>
      <c r="E7094" s="120" t="s">
        <v>15800</v>
      </c>
      <c r="F7094" s="211" t="s">
        <v>15801</v>
      </c>
      <c r="G7094" s="121" t="s">
        <v>15802</v>
      </c>
      <c r="H7094" s="121" t="s">
        <v>29</v>
      </c>
      <c r="I7094" s="119" t="s">
        <v>30</v>
      </c>
      <c r="J7094" s="121" t="s">
        <v>485</v>
      </c>
      <c r="K7094" s="120" t="s">
        <v>65</v>
      </c>
      <c r="L7094" s="131" t="s">
        <v>32</v>
      </c>
      <c r="M7094" s="120" t="s">
        <v>78</v>
      </c>
      <c r="P7094" s="124">
        <f t="shared" si="327"/>
        <v>0</v>
      </c>
    </row>
    <row r="7095" spans="1:25" ht="27.6">
      <c r="A7095" s="116">
        <v>7095</v>
      </c>
      <c r="B7095" s="129">
        <v>44285</v>
      </c>
      <c r="C7095" s="118">
        <f t="shared" si="326"/>
        <v>3</v>
      </c>
      <c r="D7095" s="120" t="s">
        <v>252</v>
      </c>
      <c r="E7095" s="120" t="s">
        <v>15803</v>
      </c>
      <c r="F7095" s="211" t="s">
        <v>15804</v>
      </c>
      <c r="G7095" s="121" t="s">
        <v>15805</v>
      </c>
      <c r="H7095" s="121" t="s">
        <v>177</v>
      </c>
      <c r="I7095" s="121" t="s">
        <v>30</v>
      </c>
      <c r="J7095" s="121" t="s">
        <v>77</v>
      </c>
      <c r="K7095" s="120" t="s">
        <v>65</v>
      </c>
      <c r="L7095" s="131" t="s">
        <v>32</v>
      </c>
      <c r="M7095" s="120" t="s">
        <v>78</v>
      </c>
      <c r="P7095" s="124">
        <f t="shared" si="327"/>
        <v>0</v>
      </c>
    </row>
    <row r="7096" spans="1:25">
      <c r="A7096" s="116">
        <v>7096</v>
      </c>
      <c r="B7096" s="129">
        <v>44285</v>
      </c>
      <c r="C7096" s="118">
        <f t="shared" si="326"/>
        <v>3</v>
      </c>
      <c r="D7096" s="120" t="s">
        <v>25</v>
      </c>
      <c r="E7096" s="120" t="s">
        <v>15806</v>
      </c>
      <c r="F7096" s="211" t="s">
        <v>15807</v>
      </c>
      <c r="G7096" s="121" t="s">
        <v>10096</v>
      </c>
      <c r="H7096" s="121" t="s">
        <v>29</v>
      </c>
      <c r="I7096" s="121" t="s">
        <v>30</v>
      </c>
      <c r="J7096" s="121" t="s">
        <v>77</v>
      </c>
      <c r="K7096" s="120" t="s">
        <v>65</v>
      </c>
      <c r="L7096" s="131" t="s">
        <v>32</v>
      </c>
      <c r="M7096" s="120" t="s">
        <v>78</v>
      </c>
      <c r="P7096" s="124">
        <f t="shared" si="327"/>
        <v>0</v>
      </c>
    </row>
    <row r="7097" spans="1:25" ht="27.6">
      <c r="A7097" s="116">
        <v>7097</v>
      </c>
      <c r="B7097" s="129">
        <v>44285</v>
      </c>
      <c r="C7097" s="118">
        <f t="shared" si="326"/>
        <v>3</v>
      </c>
      <c r="D7097" s="120" t="s">
        <v>252</v>
      </c>
      <c r="E7097" s="120" t="s">
        <v>15808</v>
      </c>
      <c r="F7097" s="211" t="s">
        <v>15809</v>
      </c>
      <c r="G7097" s="120" t="s">
        <v>1988</v>
      </c>
      <c r="H7097" s="121" t="s">
        <v>41</v>
      </c>
      <c r="I7097" s="119" t="s">
        <v>30</v>
      </c>
      <c r="J7097" s="121" t="s">
        <v>87</v>
      </c>
      <c r="K7097" s="120" t="s">
        <v>65</v>
      </c>
      <c r="L7097" s="131" t="s">
        <v>32</v>
      </c>
      <c r="M7097" s="120" t="s">
        <v>33</v>
      </c>
      <c r="N7097" s="131">
        <v>44284</v>
      </c>
      <c r="P7097" s="124">
        <f t="shared" si="327"/>
        <v>0</v>
      </c>
      <c r="S7097" s="120" t="s">
        <v>92</v>
      </c>
      <c r="T7097" s="126">
        <v>44286</v>
      </c>
    </row>
    <row r="7098" spans="1:25">
      <c r="A7098" s="116">
        <v>7098</v>
      </c>
      <c r="B7098" s="129">
        <v>44285</v>
      </c>
      <c r="C7098" s="118">
        <f t="shared" si="326"/>
        <v>3</v>
      </c>
      <c r="D7098" s="120" t="s">
        <v>25</v>
      </c>
      <c r="E7098" s="120" t="s">
        <v>15810</v>
      </c>
      <c r="F7098" s="211" t="s">
        <v>2223</v>
      </c>
      <c r="G7098" s="121" t="s">
        <v>15811</v>
      </c>
      <c r="H7098" s="121" t="s">
        <v>53</v>
      </c>
      <c r="I7098" s="121" t="s">
        <v>30</v>
      </c>
      <c r="J7098" s="121" t="s">
        <v>5018</v>
      </c>
      <c r="K7098" s="120" t="s">
        <v>65</v>
      </c>
      <c r="L7098" s="131" t="s">
        <v>32</v>
      </c>
      <c r="M7098" s="120" t="s">
        <v>33</v>
      </c>
      <c r="N7098" s="131">
        <v>44299</v>
      </c>
      <c r="O7098" s="131">
        <v>44405</v>
      </c>
      <c r="P7098" s="124">
        <f t="shared" si="327"/>
        <v>7</v>
      </c>
      <c r="Q7098" s="118">
        <v>2</v>
      </c>
      <c r="R7098" s="124">
        <f ca="1">TODAY()-O7098</f>
        <v>273</v>
      </c>
    </row>
    <row r="7099" spans="1:25" ht="27.6">
      <c r="A7099" s="116">
        <v>7099</v>
      </c>
      <c r="B7099" s="129">
        <v>44285</v>
      </c>
      <c r="C7099" s="118">
        <f t="shared" si="326"/>
        <v>3</v>
      </c>
      <c r="D7099" s="120" t="s">
        <v>25</v>
      </c>
      <c r="E7099" s="120" t="s">
        <v>15812</v>
      </c>
      <c r="F7099" s="211" t="s">
        <v>15813</v>
      </c>
      <c r="G7099" s="121" t="s">
        <v>11960</v>
      </c>
      <c r="H7099" s="121" t="s">
        <v>53</v>
      </c>
      <c r="I7099" s="119" t="s">
        <v>30</v>
      </c>
      <c r="J7099" s="121" t="s">
        <v>7280</v>
      </c>
      <c r="K7099" s="120" t="s">
        <v>65</v>
      </c>
      <c r="L7099" s="131" t="s">
        <v>32</v>
      </c>
      <c r="M7099" s="120" t="s">
        <v>184</v>
      </c>
      <c r="P7099" s="124">
        <f t="shared" si="327"/>
        <v>0</v>
      </c>
    </row>
    <row r="7100" spans="1:25">
      <c r="A7100" s="116">
        <v>7100</v>
      </c>
      <c r="B7100" s="129">
        <v>44285</v>
      </c>
      <c r="C7100" s="118">
        <f t="shared" si="326"/>
        <v>3</v>
      </c>
      <c r="D7100" s="120" t="s">
        <v>252</v>
      </c>
      <c r="E7100" s="120" t="s">
        <v>15814</v>
      </c>
      <c r="F7100" s="211" t="s">
        <v>7236</v>
      </c>
      <c r="G7100" s="120" t="s">
        <v>15815</v>
      </c>
      <c r="H7100" s="121" t="s">
        <v>41</v>
      </c>
      <c r="I7100" s="119" t="s">
        <v>30</v>
      </c>
      <c r="J7100" s="121" t="s">
        <v>77</v>
      </c>
      <c r="K7100" s="120" t="s">
        <v>65</v>
      </c>
      <c r="L7100" s="131" t="s">
        <v>32</v>
      </c>
      <c r="M7100" s="120" t="s">
        <v>33</v>
      </c>
      <c r="N7100" s="131">
        <v>44280</v>
      </c>
      <c r="P7100" s="124">
        <f t="shared" si="327"/>
        <v>0</v>
      </c>
      <c r="S7100" s="120" t="s">
        <v>135</v>
      </c>
      <c r="T7100" s="126">
        <v>44280</v>
      </c>
      <c r="Y7100" s="116" t="s">
        <v>15816</v>
      </c>
    </row>
    <row r="7101" spans="1:25" ht="27.6">
      <c r="A7101" s="116">
        <v>7101</v>
      </c>
      <c r="B7101" s="129">
        <v>44285</v>
      </c>
      <c r="C7101" s="118">
        <f t="shared" si="326"/>
        <v>3</v>
      </c>
      <c r="D7101" s="120" t="s">
        <v>25</v>
      </c>
      <c r="E7101" s="120" t="s">
        <v>15817</v>
      </c>
      <c r="F7101" s="211" t="s">
        <v>15818</v>
      </c>
      <c r="G7101" s="121" t="s">
        <v>14229</v>
      </c>
      <c r="H7101" s="121" t="s">
        <v>53</v>
      </c>
      <c r="I7101" s="121" t="s">
        <v>30</v>
      </c>
      <c r="J7101" s="121" t="s">
        <v>3886</v>
      </c>
      <c r="K7101" s="120" t="s">
        <v>65</v>
      </c>
      <c r="L7101" s="131" t="s">
        <v>32</v>
      </c>
      <c r="M7101" s="120" t="s">
        <v>78</v>
      </c>
      <c r="P7101" s="124">
        <f t="shared" si="327"/>
        <v>0</v>
      </c>
    </row>
    <row r="7102" spans="1:25">
      <c r="A7102" s="116">
        <v>7102</v>
      </c>
      <c r="B7102" s="129">
        <v>44285</v>
      </c>
      <c r="C7102" s="118">
        <f t="shared" si="326"/>
        <v>3</v>
      </c>
      <c r="D7102" s="120" t="s">
        <v>252</v>
      </c>
      <c r="E7102" s="120" t="s">
        <v>15819</v>
      </c>
      <c r="F7102" s="211" t="s">
        <v>235</v>
      </c>
      <c r="G7102" s="120" t="s">
        <v>15820</v>
      </c>
      <c r="H7102" s="121" t="s">
        <v>48</v>
      </c>
      <c r="I7102" s="121" t="s">
        <v>42</v>
      </c>
      <c r="J7102" s="121" t="s">
        <v>72</v>
      </c>
      <c r="K7102" s="120" t="s">
        <v>65</v>
      </c>
      <c r="L7102" s="131" t="s">
        <v>32</v>
      </c>
      <c r="M7102" s="120" t="s">
        <v>33</v>
      </c>
      <c r="N7102" s="131">
        <v>44280</v>
      </c>
      <c r="O7102" s="131">
        <v>44284</v>
      </c>
      <c r="P7102" s="124">
        <f t="shared" si="327"/>
        <v>3</v>
      </c>
      <c r="Q7102" s="118">
        <v>1</v>
      </c>
      <c r="R7102" s="125">
        <f ca="1">TODAY()-O7102</f>
        <v>394</v>
      </c>
      <c r="S7102" s="120" t="s">
        <v>92</v>
      </c>
      <c r="T7102" s="126">
        <v>44284</v>
      </c>
      <c r="Y7102" s="116" t="s">
        <v>15821</v>
      </c>
    </row>
    <row r="7103" spans="1:25">
      <c r="A7103" s="116">
        <v>7103</v>
      </c>
      <c r="B7103" s="129">
        <v>44285</v>
      </c>
      <c r="C7103" s="118">
        <f t="shared" si="326"/>
        <v>3</v>
      </c>
      <c r="D7103" s="120" t="s">
        <v>25</v>
      </c>
      <c r="E7103" s="120" t="s">
        <v>15822</v>
      </c>
      <c r="F7103" s="211" t="s">
        <v>13862</v>
      </c>
      <c r="G7103" s="121" t="s">
        <v>15823</v>
      </c>
      <c r="H7103" s="121" t="s">
        <v>53</v>
      </c>
      <c r="I7103" s="121" t="s">
        <v>30</v>
      </c>
      <c r="J7103" s="121" t="s">
        <v>7142</v>
      </c>
      <c r="K7103" s="120" t="s">
        <v>65</v>
      </c>
      <c r="L7103" s="131" t="s">
        <v>32</v>
      </c>
      <c r="M7103" s="120" t="s">
        <v>78</v>
      </c>
      <c r="P7103" s="124">
        <f t="shared" si="327"/>
        <v>0</v>
      </c>
    </row>
    <row r="7104" spans="1:25">
      <c r="A7104" s="116">
        <v>7104</v>
      </c>
      <c r="B7104" s="129">
        <v>44285</v>
      </c>
      <c r="C7104" s="118">
        <f t="shared" si="326"/>
        <v>3</v>
      </c>
      <c r="D7104" s="120" t="s">
        <v>25</v>
      </c>
      <c r="E7104" s="120" t="s">
        <v>15824</v>
      </c>
      <c r="F7104" s="211" t="s">
        <v>15825</v>
      </c>
      <c r="G7104" s="121" t="s">
        <v>15140</v>
      </c>
      <c r="H7104" s="121" t="s">
        <v>53</v>
      </c>
      <c r="I7104" s="145" t="s">
        <v>30</v>
      </c>
      <c r="J7104" s="121" t="s">
        <v>77</v>
      </c>
      <c r="K7104" s="120" t="s">
        <v>65</v>
      </c>
      <c r="L7104" s="131" t="s">
        <v>32</v>
      </c>
      <c r="M7104" s="120" t="s">
        <v>33</v>
      </c>
      <c r="N7104" s="131">
        <v>44299</v>
      </c>
      <c r="O7104" s="131">
        <v>44405</v>
      </c>
      <c r="P7104" s="124">
        <f t="shared" si="327"/>
        <v>7</v>
      </c>
      <c r="Q7104" s="118">
        <v>2</v>
      </c>
      <c r="R7104" s="124">
        <f ca="1">TODAY()-O7104</f>
        <v>273</v>
      </c>
    </row>
    <row r="7105" spans="1:25">
      <c r="A7105" s="116">
        <v>7105</v>
      </c>
      <c r="B7105" s="129">
        <v>44285</v>
      </c>
      <c r="C7105" s="118">
        <f t="shared" si="326"/>
        <v>3</v>
      </c>
      <c r="D7105" s="120" t="s">
        <v>25</v>
      </c>
      <c r="E7105" s="120" t="s">
        <v>15826</v>
      </c>
      <c r="F7105" s="211" t="s">
        <v>15827</v>
      </c>
      <c r="G7105" s="121" t="s">
        <v>15828</v>
      </c>
      <c r="H7105" s="121" t="s">
        <v>53</v>
      </c>
      <c r="I7105" s="121" t="s">
        <v>30</v>
      </c>
      <c r="J7105" s="121" t="s">
        <v>5018</v>
      </c>
      <c r="K7105" s="120" t="s">
        <v>65</v>
      </c>
      <c r="L7105" s="131" t="s">
        <v>32</v>
      </c>
      <c r="M7105" s="120" t="s">
        <v>78</v>
      </c>
      <c r="P7105" s="124">
        <f t="shared" si="327"/>
        <v>0</v>
      </c>
    </row>
    <row r="7106" spans="1:25" ht="41.4">
      <c r="A7106" s="116">
        <v>7106</v>
      </c>
      <c r="B7106" s="129">
        <v>44285</v>
      </c>
      <c r="C7106" s="118">
        <f t="shared" ref="C7106:C7169" si="328">IF(B7106&lt;&gt;0,MONTH(B7106),0)</f>
        <v>3</v>
      </c>
      <c r="D7106" s="120" t="s">
        <v>252</v>
      </c>
      <c r="E7106" s="120" t="s">
        <v>15829</v>
      </c>
      <c r="F7106" s="211" t="s">
        <v>15830</v>
      </c>
      <c r="G7106" s="120" t="s">
        <v>15831</v>
      </c>
      <c r="H7106" s="119" t="s">
        <v>41</v>
      </c>
      <c r="I7106" s="119" t="s">
        <v>42</v>
      </c>
      <c r="J7106" s="121" t="s">
        <v>43</v>
      </c>
      <c r="K7106" s="120" t="s">
        <v>65</v>
      </c>
      <c r="L7106" s="131" t="s">
        <v>32</v>
      </c>
      <c r="M7106" s="120" t="s">
        <v>33</v>
      </c>
      <c r="N7106" s="131">
        <v>44280</v>
      </c>
      <c r="O7106" s="131">
        <v>44440</v>
      </c>
      <c r="P7106" s="124">
        <f t="shared" ref="P7106:P7169" si="329">IF(O7106&lt;&gt;0,MONTH(O7106),0)</f>
        <v>9</v>
      </c>
      <c r="S7106" s="120" t="s">
        <v>34</v>
      </c>
      <c r="T7106" s="126">
        <v>44301</v>
      </c>
    </row>
    <row r="7107" spans="1:25">
      <c r="A7107" s="116">
        <v>7107</v>
      </c>
      <c r="B7107" s="129">
        <v>44285</v>
      </c>
      <c r="C7107" s="118">
        <f t="shared" si="328"/>
        <v>3</v>
      </c>
      <c r="D7107" s="120" t="s">
        <v>25</v>
      </c>
      <c r="E7107" s="120" t="s">
        <v>15832</v>
      </c>
      <c r="F7107" s="211" t="s">
        <v>7055</v>
      </c>
      <c r="G7107" s="121" t="s">
        <v>12847</v>
      </c>
      <c r="H7107" s="121" t="s">
        <v>53</v>
      </c>
      <c r="I7107" s="121" t="s">
        <v>30</v>
      </c>
      <c r="J7107" s="121" t="s">
        <v>7280</v>
      </c>
      <c r="K7107" s="120" t="s">
        <v>65</v>
      </c>
      <c r="L7107" s="131" t="s">
        <v>32</v>
      </c>
      <c r="M7107" s="120" t="s">
        <v>33</v>
      </c>
      <c r="N7107" s="131">
        <v>44299</v>
      </c>
      <c r="O7107" s="131">
        <v>44321</v>
      </c>
      <c r="P7107" s="124">
        <f t="shared" si="329"/>
        <v>5</v>
      </c>
      <c r="Q7107" s="118">
        <v>1</v>
      </c>
      <c r="R7107" s="124">
        <f ca="1">TODAY()-O7107</f>
        <v>357</v>
      </c>
      <c r="S7107" s="120" t="s">
        <v>92</v>
      </c>
      <c r="T7107" s="126">
        <v>44321</v>
      </c>
    </row>
    <row r="7108" spans="1:25">
      <c r="A7108" s="116">
        <v>7108</v>
      </c>
      <c r="B7108" s="129">
        <v>44285</v>
      </c>
      <c r="C7108" s="118">
        <f t="shared" si="328"/>
        <v>3</v>
      </c>
      <c r="D7108" s="120" t="s">
        <v>25</v>
      </c>
      <c r="E7108" s="120" t="s">
        <v>15833</v>
      </c>
      <c r="F7108" s="211" t="s">
        <v>3066</v>
      </c>
      <c r="G7108" s="121" t="s">
        <v>14655</v>
      </c>
      <c r="H7108" s="121" t="s">
        <v>53</v>
      </c>
      <c r="I7108" s="121" t="s">
        <v>30</v>
      </c>
      <c r="J7108" s="121" t="s">
        <v>7142</v>
      </c>
      <c r="K7108" s="120" t="s">
        <v>65</v>
      </c>
      <c r="L7108" s="131" t="s">
        <v>32</v>
      </c>
      <c r="M7108" s="120" t="s">
        <v>78</v>
      </c>
      <c r="P7108" s="124">
        <f t="shared" si="329"/>
        <v>0</v>
      </c>
    </row>
    <row r="7109" spans="1:25" ht="27.6">
      <c r="A7109" s="116">
        <v>7109</v>
      </c>
      <c r="B7109" s="129">
        <v>44285</v>
      </c>
      <c r="C7109" s="118">
        <f t="shared" si="328"/>
        <v>3</v>
      </c>
      <c r="D7109" s="120" t="s">
        <v>252</v>
      </c>
      <c r="E7109" s="120" t="s">
        <v>15834</v>
      </c>
      <c r="F7109" s="211" t="s">
        <v>15835</v>
      </c>
      <c r="G7109" s="120" t="s">
        <v>381</v>
      </c>
      <c r="H7109" s="121" t="s">
        <v>41</v>
      </c>
      <c r="I7109" s="119" t="s">
        <v>30</v>
      </c>
      <c r="J7109" s="121" t="s">
        <v>87</v>
      </c>
      <c r="K7109" s="120" t="s">
        <v>65</v>
      </c>
      <c r="L7109" s="131" t="s">
        <v>32</v>
      </c>
      <c r="M7109" s="120" t="s">
        <v>33</v>
      </c>
      <c r="N7109" s="131">
        <v>44280</v>
      </c>
      <c r="O7109" s="131">
        <v>44419</v>
      </c>
      <c r="P7109" s="124">
        <f t="shared" si="329"/>
        <v>8</v>
      </c>
      <c r="Q7109" s="118">
        <v>2</v>
      </c>
      <c r="S7109" s="120" t="s">
        <v>135</v>
      </c>
      <c r="T7109" s="126">
        <v>44298</v>
      </c>
      <c r="Y7109" s="116" t="s">
        <v>15836</v>
      </c>
    </row>
    <row r="7110" spans="1:25">
      <c r="A7110" s="116">
        <v>7110</v>
      </c>
      <c r="B7110" s="129">
        <v>44285</v>
      </c>
      <c r="C7110" s="118">
        <f t="shared" si="328"/>
        <v>3</v>
      </c>
      <c r="D7110" s="120" t="s">
        <v>25</v>
      </c>
      <c r="E7110" s="120" t="s">
        <v>15837</v>
      </c>
      <c r="F7110" s="211" t="s">
        <v>15838</v>
      </c>
      <c r="G7110" s="121" t="s">
        <v>15839</v>
      </c>
      <c r="H7110" s="121" t="s">
        <v>53</v>
      </c>
      <c r="I7110" s="121" t="s">
        <v>30</v>
      </c>
      <c r="J7110" s="121" t="s">
        <v>485</v>
      </c>
      <c r="K7110" s="120" t="s">
        <v>65</v>
      </c>
      <c r="L7110" s="131" t="s">
        <v>32</v>
      </c>
      <c r="M7110" s="120" t="s">
        <v>33</v>
      </c>
      <c r="N7110" s="131">
        <v>44320</v>
      </c>
      <c r="O7110" s="131">
        <v>44405</v>
      </c>
      <c r="P7110" s="124">
        <f t="shared" si="329"/>
        <v>7</v>
      </c>
      <c r="Q7110" s="118">
        <v>2</v>
      </c>
      <c r="R7110" s="124">
        <f ca="1">TODAY()-O7110</f>
        <v>273</v>
      </c>
    </row>
    <row r="7111" spans="1:25">
      <c r="A7111" s="116">
        <v>7111</v>
      </c>
      <c r="B7111" s="129">
        <v>44285</v>
      </c>
      <c r="C7111" s="118">
        <f t="shared" si="328"/>
        <v>3</v>
      </c>
      <c r="D7111" s="120" t="s">
        <v>252</v>
      </c>
      <c r="E7111" s="120" t="s">
        <v>15840</v>
      </c>
      <c r="F7111" s="211" t="s">
        <v>7517</v>
      </c>
      <c r="G7111" s="120" t="s">
        <v>15841</v>
      </c>
      <c r="H7111" s="121" t="s">
        <v>41</v>
      </c>
      <c r="I7111" s="121" t="s">
        <v>30</v>
      </c>
      <c r="J7111" s="121" t="s">
        <v>7131</v>
      </c>
      <c r="K7111" s="120" t="s">
        <v>65</v>
      </c>
      <c r="L7111" s="131" t="s">
        <v>32</v>
      </c>
      <c r="M7111" s="120" t="s">
        <v>33</v>
      </c>
      <c r="N7111" s="131">
        <v>44280</v>
      </c>
      <c r="O7111" s="131">
        <v>44404</v>
      </c>
      <c r="P7111" s="124">
        <f t="shared" si="329"/>
        <v>7</v>
      </c>
      <c r="Q7111" s="118">
        <v>2</v>
      </c>
      <c r="R7111" s="125">
        <f ca="1">TODAY()-O7111</f>
        <v>274</v>
      </c>
      <c r="S7111" s="120" t="s">
        <v>724</v>
      </c>
      <c r="T7111" s="126">
        <v>44404</v>
      </c>
    </row>
    <row r="7112" spans="1:25">
      <c r="A7112" s="116">
        <v>7112</v>
      </c>
      <c r="B7112" s="129">
        <v>44285</v>
      </c>
      <c r="C7112" s="118">
        <f t="shared" si="328"/>
        <v>3</v>
      </c>
      <c r="D7112" s="120" t="s">
        <v>25</v>
      </c>
      <c r="E7112" s="120" t="s">
        <v>15842</v>
      </c>
      <c r="F7112" s="211" t="s">
        <v>636</v>
      </c>
      <c r="G7112" s="121" t="s">
        <v>15843</v>
      </c>
      <c r="H7112" s="121" t="s">
        <v>53</v>
      </c>
      <c r="I7112" s="121" t="s">
        <v>30</v>
      </c>
      <c r="J7112" s="121" t="s">
        <v>87</v>
      </c>
      <c r="K7112" s="120" t="s">
        <v>65</v>
      </c>
      <c r="L7112" s="131" t="s">
        <v>32</v>
      </c>
      <c r="M7112" s="120" t="s">
        <v>33</v>
      </c>
      <c r="N7112" s="131">
        <v>44299</v>
      </c>
      <c r="O7112" s="131">
        <v>44321</v>
      </c>
      <c r="P7112" s="124">
        <f t="shared" si="329"/>
        <v>5</v>
      </c>
      <c r="Q7112" s="118">
        <v>1</v>
      </c>
      <c r="R7112" s="124">
        <f ca="1">TODAY()-O7112</f>
        <v>357</v>
      </c>
      <c r="S7112" s="120" t="s">
        <v>92</v>
      </c>
      <c r="T7112" s="126">
        <v>44321</v>
      </c>
    </row>
    <row r="7113" spans="1:25">
      <c r="A7113" s="116">
        <v>7113</v>
      </c>
      <c r="B7113" s="129">
        <v>44285</v>
      </c>
      <c r="C7113" s="118">
        <f t="shared" si="328"/>
        <v>3</v>
      </c>
      <c r="D7113" s="120" t="s">
        <v>25</v>
      </c>
      <c r="E7113" s="120" t="s">
        <v>15844</v>
      </c>
      <c r="F7113" s="211" t="s">
        <v>15845</v>
      </c>
      <c r="G7113" s="121" t="s">
        <v>603</v>
      </c>
      <c r="H7113" s="121" t="s">
        <v>53</v>
      </c>
      <c r="I7113" s="119" t="s">
        <v>30</v>
      </c>
      <c r="J7113" s="121" t="s">
        <v>435</v>
      </c>
      <c r="K7113" s="120" t="s">
        <v>65</v>
      </c>
      <c r="L7113" s="131" t="s">
        <v>32</v>
      </c>
      <c r="M7113" s="120" t="s">
        <v>78</v>
      </c>
      <c r="P7113" s="124">
        <f t="shared" si="329"/>
        <v>0</v>
      </c>
    </row>
    <row r="7114" spans="1:25" ht="27.6">
      <c r="A7114" s="116">
        <v>7114</v>
      </c>
      <c r="B7114" s="129">
        <v>44285</v>
      </c>
      <c r="C7114" s="118">
        <f t="shared" si="328"/>
        <v>3</v>
      </c>
      <c r="D7114" s="120" t="s">
        <v>25</v>
      </c>
      <c r="E7114" s="120" t="s">
        <v>15846</v>
      </c>
      <c r="F7114" s="211" t="s">
        <v>15847</v>
      </c>
      <c r="G7114" s="121" t="s">
        <v>2408</v>
      </c>
      <c r="H7114" s="121" t="s">
        <v>53</v>
      </c>
      <c r="I7114" s="121" t="s">
        <v>30</v>
      </c>
      <c r="J7114" s="121" t="s">
        <v>7087</v>
      </c>
      <c r="K7114" s="120" t="s">
        <v>65</v>
      </c>
      <c r="L7114" s="131" t="s">
        <v>32</v>
      </c>
      <c r="M7114" s="120" t="s">
        <v>184</v>
      </c>
      <c r="P7114" s="124">
        <f t="shared" si="329"/>
        <v>0</v>
      </c>
    </row>
    <row r="7115" spans="1:25" ht="27.6">
      <c r="A7115" s="116">
        <v>7115</v>
      </c>
      <c r="B7115" s="129">
        <v>44285</v>
      </c>
      <c r="C7115" s="118">
        <f t="shared" si="328"/>
        <v>3</v>
      </c>
      <c r="D7115" s="120" t="s">
        <v>25</v>
      </c>
      <c r="E7115" s="120" t="s">
        <v>15848</v>
      </c>
      <c r="F7115" s="211" t="s">
        <v>15849</v>
      </c>
      <c r="G7115" s="121" t="s">
        <v>15850</v>
      </c>
      <c r="H7115" s="121" t="s">
        <v>53</v>
      </c>
      <c r="I7115" s="121" t="s">
        <v>30</v>
      </c>
      <c r="J7115" s="121" t="s">
        <v>7280</v>
      </c>
      <c r="K7115" s="120" t="s">
        <v>65</v>
      </c>
      <c r="L7115" s="131" t="s">
        <v>32</v>
      </c>
      <c r="M7115" s="120" t="s">
        <v>33</v>
      </c>
      <c r="N7115" s="131">
        <v>44348</v>
      </c>
      <c r="O7115" s="131">
        <v>44405</v>
      </c>
      <c r="P7115" s="124">
        <f t="shared" si="329"/>
        <v>7</v>
      </c>
      <c r="Q7115" s="118">
        <v>1</v>
      </c>
    </row>
    <row r="7116" spans="1:25">
      <c r="A7116" s="116">
        <v>7116</v>
      </c>
      <c r="B7116" s="129">
        <v>44285</v>
      </c>
      <c r="C7116" s="118">
        <f t="shared" si="328"/>
        <v>3</v>
      </c>
      <c r="D7116" s="120" t="s">
        <v>252</v>
      </c>
      <c r="E7116" s="120" t="s">
        <v>15851</v>
      </c>
      <c r="F7116" s="211" t="s">
        <v>15852</v>
      </c>
      <c r="G7116" s="120" t="s">
        <v>15853</v>
      </c>
      <c r="H7116" s="121" t="s">
        <v>41</v>
      </c>
      <c r="I7116" s="121" t="s">
        <v>30</v>
      </c>
      <c r="J7116" s="121" t="s">
        <v>1540</v>
      </c>
      <c r="K7116" s="120" t="s">
        <v>65</v>
      </c>
      <c r="L7116" s="131" t="s">
        <v>32</v>
      </c>
      <c r="M7116" s="120" t="s">
        <v>8774</v>
      </c>
      <c r="P7116" s="124">
        <f t="shared" si="329"/>
        <v>0</v>
      </c>
    </row>
    <row r="7117" spans="1:25">
      <c r="A7117" s="116">
        <v>7117</v>
      </c>
      <c r="B7117" s="129">
        <v>44285</v>
      </c>
      <c r="C7117" s="118">
        <f t="shared" si="328"/>
        <v>3</v>
      </c>
      <c r="D7117" s="120" t="s">
        <v>252</v>
      </c>
      <c r="E7117" s="120" t="s">
        <v>15854</v>
      </c>
      <c r="F7117" s="211" t="s">
        <v>5380</v>
      </c>
      <c r="G7117" s="120" t="s">
        <v>15855</v>
      </c>
      <c r="H7117" s="121" t="s">
        <v>41</v>
      </c>
      <c r="I7117" s="119" t="s">
        <v>30</v>
      </c>
      <c r="J7117" s="121" t="s">
        <v>87</v>
      </c>
      <c r="K7117" s="120" t="s">
        <v>65</v>
      </c>
      <c r="L7117" s="131" t="s">
        <v>32</v>
      </c>
      <c r="M7117" s="120" t="s">
        <v>33</v>
      </c>
      <c r="N7117" s="131">
        <v>44280</v>
      </c>
      <c r="O7117" s="131">
        <v>44589</v>
      </c>
      <c r="P7117" s="124">
        <f t="shared" si="329"/>
        <v>1</v>
      </c>
      <c r="Q7117" s="118">
        <v>2</v>
      </c>
      <c r="S7117" s="120" t="s">
        <v>237</v>
      </c>
      <c r="T7117" s="126">
        <v>44305</v>
      </c>
      <c r="Y7117" s="116" t="s">
        <v>15856</v>
      </c>
    </row>
    <row r="7118" spans="1:25" ht="27.6">
      <c r="A7118" s="116">
        <v>7118</v>
      </c>
      <c r="B7118" s="129">
        <v>44285</v>
      </c>
      <c r="C7118" s="118">
        <f t="shared" si="328"/>
        <v>3</v>
      </c>
      <c r="D7118" s="120" t="s">
        <v>252</v>
      </c>
      <c r="E7118" s="120" t="s">
        <v>15857</v>
      </c>
      <c r="F7118" s="211" t="s">
        <v>15858</v>
      </c>
      <c r="G7118" s="120" t="s">
        <v>15859</v>
      </c>
      <c r="H7118" s="121" t="s">
        <v>41</v>
      </c>
      <c r="I7118" s="119" t="s">
        <v>30</v>
      </c>
      <c r="J7118" s="121" t="s">
        <v>77</v>
      </c>
      <c r="K7118" s="120" t="s">
        <v>65</v>
      </c>
      <c r="L7118" s="131" t="s">
        <v>32</v>
      </c>
      <c r="M7118" s="120" t="s">
        <v>33</v>
      </c>
      <c r="N7118" s="131">
        <v>44280</v>
      </c>
      <c r="O7118" s="131">
        <v>44586</v>
      </c>
      <c r="P7118" s="124">
        <f t="shared" si="329"/>
        <v>1</v>
      </c>
    </row>
    <row r="7119" spans="1:25">
      <c r="A7119" s="116">
        <v>7119</v>
      </c>
      <c r="B7119" s="129">
        <v>44285</v>
      </c>
      <c r="C7119" s="118">
        <f t="shared" si="328"/>
        <v>3</v>
      </c>
      <c r="D7119" s="120" t="s">
        <v>25</v>
      </c>
      <c r="E7119" s="120" t="s">
        <v>15860</v>
      </c>
      <c r="F7119" s="211" t="s">
        <v>15861</v>
      </c>
      <c r="G7119" s="121" t="s">
        <v>15862</v>
      </c>
      <c r="H7119" s="121" t="s">
        <v>53</v>
      </c>
      <c r="I7119" s="121" t="s">
        <v>30</v>
      </c>
      <c r="J7119" s="121" t="s">
        <v>31</v>
      </c>
      <c r="K7119" s="120" t="s">
        <v>65</v>
      </c>
      <c r="L7119" s="131" t="s">
        <v>32</v>
      </c>
      <c r="M7119" s="120" t="s">
        <v>33</v>
      </c>
      <c r="N7119" s="131">
        <v>44299</v>
      </c>
      <c r="O7119" s="131">
        <v>44483</v>
      </c>
      <c r="P7119" s="124">
        <f t="shared" si="329"/>
        <v>10</v>
      </c>
      <c r="Q7119" s="118">
        <v>2</v>
      </c>
      <c r="R7119" s="124">
        <f ca="1">TODAY()-O7119</f>
        <v>195</v>
      </c>
    </row>
    <row r="7120" spans="1:25" ht="27.6">
      <c r="A7120" s="116">
        <v>7120</v>
      </c>
      <c r="B7120" s="129">
        <v>44285</v>
      </c>
      <c r="C7120" s="118">
        <f t="shared" si="328"/>
        <v>3</v>
      </c>
      <c r="D7120" s="120" t="s">
        <v>252</v>
      </c>
      <c r="E7120" s="120" t="s">
        <v>15863</v>
      </c>
      <c r="F7120" s="211" t="s">
        <v>15864</v>
      </c>
      <c r="G7120" s="120" t="s">
        <v>15865</v>
      </c>
      <c r="H7120" s="121" t="s">
        <v>41</v>
      </c>
      <c r="I7120" s="119" t="s">
        <v>30</v>
      </c>
      <c r="J7120" s="121" t="s">
        <v>77</v>
      </c>
      <c r="K7120" s="120" t="s">
        <v>65</v>
      </c>
      <c r="L7120" s="131" t="s">
        <v>32</v>
      </c>
      <c r="M7120" s="120" t="s">
        <v>33</v>
      </c>
      <c r="N7120" s="131">
        <v>44293</v>
      </c>
      <c r="O7120" s="131">
        <v>44586</v>
      </c>
      <c r="P7120" s="124">
        <f t="shared" si="329"/>
        <v>1</v>
      </c>
      <c r="Q7120" s="118">
        <v>3</v>
      </c>
    </row>
    <row r="7121" spans="1:20">
      <c r="A7121" s="116">
        <v>7121</v>
      </c>
      <c r="B7121" s="129">
        <v>44285</v>
      </c>
      <c r="C7121" s="118">
        <f t="shared" si="328"/>
        <v>3</v>
      </c>
      <c r="D7121" s="120" t="s">
        <v>25</v>
      </c>
      <c r="E7121" s="120" t="s">
        <v>15866</v>
      </c>
      <c r="F7121" s="211" t="s">
        <v>15867</v>
      </c>
      <c r="G7121" s="121" t="s">
        <v>11102</v>
      </c>
      <c r="H7121" s="121" t="s">
        <v>53</v>
      </c>
      <c r="I7121" s="121" t="s">
        <v>30</v>
      </c>
      <c r="J7121" s="121" t="s">
        <v>7276</v>
      </c>
      <c r="K7121" s="120" t="s">
        <v>65</v>
      </c>
      <c r="L7121" s="131" t="s">
        <v>32</v>
      </c>
      <c r="M7121" s="120" t="s">
        <v>78</v>
      </c>
      <c r="P7121" s="124">
        <f t="shared" si="329"/>
        <v>0</v>
      </c>
    </row>
    <row r="7122" spans="1:20">
      <c r="A7122" s="116">
        <v>7122</v>
      </c>
      <c r="B7122" s="129">
        <v>44285</v>
      </c>
      <c r="C7122" s="118">
        <f t="shared" si="328"/>
        <v>3</v>
      </c>
      <c r="D7122" s="120" t="s">
        <v>252</v>
      </c>
      <c r="E7122" s="120" t="s">
        <v>15868</v>
      </c>
      <c r="F7122" s="211" t="s">
        <v>15869</v>
      </c>
      <c r="G7122" s="121" t="s">
        <v>4968</v>
      </c>
      <c r="H7122" s="121" t="s">
        <v>53</v>
      </c>
      <c r="I7122" s="119" t="s">
        <v>30</v>
      </c>
      <c r="J7122" s="121" t="s">
        <v>7271</v>
      </c>
      <c r="K7122" s="120" t="s">
        <v>65</v>
      </c>
      <c r="L7122" s="131" t="s">
        <v>32</v>
      </c>
      <c r="M7122" s="120" t="s">
        <v>78</v>
      </c>
      <c r="P7122" s="124">
        <f t="shared" si="329"/>
        <v>0</v>
      </c>
    </row>
    <row r="7123" spans="1:20">
      <c r="A7123" s="116">
        <v>7123</v>
      </c>
      <c r="B7123" s="129">
        <v>44285</v>
      </c>
      <c r="C7123" s="118">
        <f t="shared" si="328"/>
        <v>3</v>
      </c>
      <c r="D7123" s="120" t="s">
        <v>252</v>
      </c>
      <c r="E7123" s="120" t="s">
        <v>15870</v>
      </c>
      <c r="F7123" s="211" t="s">
        <v>15871</v>
      </c>
      <c r="G7123" s="121" t="s">
        <v>4968</v>
      </c>
      <c r="H7123" s="121" t="s">
        <v>53</v>
      </c>
      <c r="I7123" s="119" t="s">
        <v>30</v>
      </c>
      <c r="J7123" s="121" t="s">
        <v>1540</v>
      </c>
      <c r="K7123" s="120" t="s">
        <v>65</v>
      </c>
      <c r="L7123" s="131" t="s">
        <v>32</v>
      </c>
      <c r="M7123" s="120" t="s">
        <v>78</v>
      </c>
      <c r="P7123" s="124">
        <f t="shared" si="329"/>
        <v>0</v>
      </c>
    </row>
    <row r="7124" spans="1:20">
      <c r="A7124" s="116">
        <v>7124</v>
      </c>
      <c r="B7124" s="129">
        <v>44593</v>
      </c>
      <c r="C7124" s="118">
        <f t="shared" si="328"/>
        <v>2</v>
      </c>
      <c r="D7124" s="120" t="s">
        <v>252</v>
      </c>
      <c r="E7124" s="120" t="s">
        <v>15872</v>
      </c>
      <c r="F7124" s="211" t="s">
        <v>15873</v>
      </c>
      <c r="G7124" s="121" t="s">
        <v>8815</v>
      </c>
      <c r="H7124" s="121" t="s">
        <v>192</v>
      </c>
      <c r="I7124" s="119" t="s">
        <v>30</v>
      </c>
      <c r="J7124" s="121" t="s">
        <v>31</v>
      </c>
      <c r="K7124" s="120" t="s">
        <v>65</v>
      </c>
      <c r="L7124" s="131" t="s">
        <v>32</v>
      </c>
      <c r="M7124" s="120" t="s">
        <v>78</v>
      </c>
      <c r="P7124" s="124">
        <f t="shared" si="329"/>
        <v>0</v>
      </c>
    </row>
    <row r="7125" spans="1:20">
      <c r="A7125" s="116">
        <v>7125</v>
      </c>
      <c r="B7125" s="129">
        <v>44285</v>
      </c>
      <c r="C7125" s="118">
        <f t="shared" si="328"/>
        <v>3</v>
      </c>
      <c r="D7125" s="120" t="s">
        <v>252</v>
      </c>
      <c r="E7125" s="120" t="s">
        <v>15874</v>
      </c>
      <c r="F7125" s="211" t="s">
        <v>15875</v>
      </c>
      <c r="G7125" s="121" t="s">
        <v>4968</v>
      </c>
      <c r="H7125" s="121" t="s">
        <v>53</v>
      </c>
      <c r="I7125" s="119" t="s">
        <v>30</v>
      </c>
      <c r="J7125" s="121" t="s">
        <v>7142</v>
      </c>
      <c r="K7125" s="120" t="s">
        <v>65</v>
      </c>
      <c r="L7125" s="131" t="s">
        <v>32</v>
      </c>
      <c r="M7125" s="120" t="s">
        <v>78</v>
      </c>
      <c r="P7125" s="124">
        <f t="shared" si="329"/>
        <v>0</v>
      </c>
    </row>
    <row r="7126" spans="1:20">
      <c r="A7126" s="116">
        <v>7126</v>
      </c>
      <c r="B7126" s="129">
        <v>44285</v>
      </c>
      <c r="C7126" s="118">
        <f t="shared" si="328"/>
        <v>3</v>
      </c>
      <c r="D7126" s="120" t="s">
        <v>252</v>
      </c>
      <c r="E7126" s="120" t="s">
        <v>15876</v>
      </c>
      <c r="F7126" s="211" t="s">
        <v>15877</v>
      </c>
      <c r="G7126" s="120" t="s">
        <v>409</v>
      </c>
      <c r="H7126" s="121" t="s">
        <v>41</v>
      </c>
      <c r="I7126" s="121" t="s">
        <v>30</v>
      </c>
      <c r="J7126" s="121" t="s">
        <v>3886</v>
      </c>
      <c r="K7126" s="120" t="s">
        <v>65</v>
      </c>
      <c r="L7126" s="131" t="s">
        <v>32</v>
      </c>
      <c r="M7126" s="120" t="s">
        <v>33</v>
      </c>
      <c r="N7126" s="131">
        <v>44280</v>
      </c>
      <c r="O7126" s="131">
        <v>44586</v>
      </c>
      <c r="P7126" s="124">
        <f t="shared" si="329"/>
        <v>1</v>
      </c>
    </row>
    <row r="7127" spans="1:20" ht="27.6">
      <c r="A7127" s="116">
        <v>7127</v>
      </c>
      <c r="B7127" s="129">
        <v>44285</v>
      </c>
      <c r="C7127" s="118">
        <f t="shared" si="328"/>
        <v>3</v>
      </c>
      <c r="D7127" s="120" t="s">
        <v>252</v>
      </c>
      <c r="E7127" s="120" t="s">
        <v>15878</v>
      </c>
      <c r="F7127" s="211" t="s">
        <v>15879</v>
      </c>
      <c r="G7127" s="120" t="s">
        <v>15880</v>
      </c>
      <c r="H7127" s="121" t="s">
        <v>41</v>
      </c>
      <c r="I7127" s="119" t="s">
        <v>30</v>
      </c>
      <c r="J7127" s="121" t="s">
        <v>529</v>
      </c>
      <c r="K7127" s="120" t="s">
        <v>65</v>
      </c>
      <c r="L7127" s="131" t="s">
        <v>32</v>
      </c>
      <c r="M7127" s="120" t="s">
        <v>33</v>
      </c>
      <c r="N7127" s="131">
        <v>44326</v>
      </c>
      <c r="O7127" s="131">
        <v>44586</v>
      </c>
      <c r="P7127" s="124">
        <f t="shared" si="329"/>
        <v>1</v>
      </c>
    </row>
    <row r="7128" spans="1:20">
      <c r="A7128" s="116">
        <v>7128</v>
      </c>
      <c r="B7128" s="129">
        <v>44285</v>
      </c>
      <c r="C7128" s="118">
        <f t="shared" si="328"/>
        <v>3</v>
      </c>
      <c r="D7128" s="120" t="s">
        <v>252</v>
      </c>
      <c r="E7128" s="120" t="s">
        <v>15881</v>
      </c>
      <c r="F7128" s="211" t="s">
        <v>15882</v>
      </c>
      <c r="G7128" s="121" t="s">
        <v>4968</v>
      </c>
      <c r="H7128" s="121" t="s">
        <v>53</v>
      </c>
      <c r="I7128" s="119" t="s">
        <v>30</v>
      </c>
      <c r="J7128" s="121" t="s">
        <v>485</v>
      </c>
      <c r="K7128" s="120" t="s">
        <v>65</v>
      </c>
      <c r="L7128" s="131" t="s">
        <v>32</v>
      </c>
      <c r="M7128" s="120" t="s">
        <v>78</v>
      </c>
      <c r="P7128" s="124">
        <f t="shared" si="329"/>
        <v>0</v>
      </c>
    </row>
    <row r="7129" spans="1:20">
      <c r="A7129" s="116">
        <v>7129</v>
      </c>
      <c r="B7129" s="129">
        <v>44285</v>
      </c>
      <c r="C7129" s="118">
        <f t="shared" si="328"/>
        <v>3</v>
      </c>
      <c r="D7129" s="120" t="s">
        <v>252</v>
      </c>
      <c r="E7129" s="120" t="s">
        <v>15883</v>
      </c>
      <c r="F7129" s="211" t="s">
        <v>15884</v>
      </c>
      <c r="G7129" s="120" t="s">
        <v>15885</v>
      </c>
      <c r="H7129" s="121" t="s">
        <v>41</v>
      </c>
      <c r="I7129" s="119" t="s">
        <v>30</v>
      </c>
      <c r="J7129" s="121" t="s">
        <v>77</v>
      </c>
      <c r="K7129" s="120" t="s">
        <v>65</v>
      </c>
      <c r="L7129" s="131" t="s">
        <v>32</v>
      </c>
      <c r="M7129" s="120" t="s">
        <v>33</v>
      </c>
      <c r="N7129" s="131">
        <v>44284</v>
      </c>
      <c r="O7129" s="131">
        <v>44481</v>
      </c>
      <c r="P7129" s="124">
        <f t="shared" si="329"/>
        <v>10</v>
      </c>
      <c r="Q7129" s="118">
        <v>2</v>
      </c>
      <c r="S7129" s="120" t="s">
        <v>55</v>
      </c>
    </row>
    <row r="7130" spans="1:20">
      <c r="A7130" s="116">
        <v>7130</v>
      </c>
      <c r="B7130" s="129">
        <v>44285</v>
      </c>
      <c r="C7130" s="118">
        <f t="shared" si="328"/>
        <v>3</v>
      </c>
      <c r="D7130" s="120" t="s">
        <v>252</v>
      </c>
      <c r="E7130" s="120" t="s">
        <v>15886</v>
      </c>
      <c r="F7130" s="211" t="s">
        <v>15887</v>
      </c>
      <c r="G7130" s="120" t="s">
        <v>15888</v>
      </c>
      <c r="H7130" s="121" t="s">
        <v>41</v>
      </c>
      <c r="I7130" s="119" t="s">
        <v>30</v>
      </c>
      <c r="J7130" s="121" t="s">
        <v>87</v>
      </c>
      <c r="K7130" s="120" t="s">
        <v>65</v>
      </c>
      <c r="L7130" s="131" t="s">
        <v>32</v>
      </c>
      <c r="M7130" s="120" t="s">
        <v>33</v>
      </c>
      <c r="N7130" s="131">
        <v>44280</v>
      </c>
      <c r="O7130" s="131">
        <v>44440</v>
      </c>
      <c r="P7130" s="124">
        <f t="shared" si="329"/>
        <v>9</v>
      </c>
      <c r="S7130" s="120" t="s">
        <v>135</v>
      </c>
      <c r="T7130" s="126">
        <v>44440</v>
      </c>
    </row>
    <row r="7131" spans="1:20">
      <c r="A7131" s="116">
        <v>7131</v>
      </c>
      <c r="B7131" s="129">
        <v>44285</v>
      </c>
      <c r="C7131" s="118">
        <f t="shared" si="328"/>
        <v>3</v>
      </c>
      <c r="D7131" s="120" t="s">
        <v>252</v>
      </c>
      <c r="E7131" s="120" t="s">
        <v>15889</v>
      </c>
      <c r="F7131" s="211" t="s">
        <v>15749</v>
      </c>
      <c r="G7131" s="121" t="s">
        <v>4968</v>
      </c>
      <c r="H7131" s="121" t="s">
        <v>53</v>
      </c>
      <c r="I7131" s="119" t="s">
        <v>30</v>
      </c>
      <c r="J7131" s="121" t="s">
        <v>12228</v>
      </c>
      <c r="K7131" s="120" t="s">
        <v>65</v>
      </c>
      <c r="L7131" s="131" t="s">
        <v>32</v>
      </c>
      <c r="M7131" s="120" t="s">
        <v>78</v>
      </c>
      <c r="P7131" s="124">
        <f t="shared" si="329"/>
        <v>0</v>
      </c>
    </row>
    <row r="7132" spans="1:20">
      <c r="A7132" s="116">
        <v>7132</v>
      </c>
      <c r="B7132" s="129">
        <v>44285</v>
      </c>
      <c r="C7132" s="118">
        <f t="shared" si="328"/>
        <v>3</v>
      </c>
      <c r="D7132" s="120" t="s">
        <v>252</v>
      </c>
      <c r="E7132" s="120" t="s">
        <v>15890</v>
      </c>
      <c r="F7132" s="211" t="s">
        <v>15891</v>
      </c>
      <c r="G7132" s="121" t="s">
        <v>4968</v>
      </c>
      <c r="H7132" s="121" t="s">
        <v>53</v>
      </c>
      <c r="I7132" s="121" t="s">
        <v>30</v>
      </c>
      <c r="J7132" s="121" t="s">
        <v>87</v>
      </c>
      <c r="K7132" s="120" t="s">
        <v>65</v>
      </c>
      <c r="L7132" s="131" t="s">
        <v>32</v>
      </c>
      <c r="M7132" s="120" t="s">
        <v>78</v>
      </c>
      <c r="P7132" s="124">
        <f t="shared" si="329"/>
        <v>0</v>
      </c>
    </row>
    <row r="7133" spans="1:20">
      <c r="A7133" s="116">
        <v>7133</v>
      </c>
      <c r="B7133" s="129">
        <v>44285</v>
      </c>
      <c r="C7133" s="118">
        <f t="shared" si="328"/>
        <v>3</v>
      </c>
      <c r="D7133" s="120" t="s">
        <v>252</v>
      </c>
      <c r="E7133" s="120" t="s">
        <v>15892</v>
      </c>
      <c r="F7133" s="211" t="s">
        <v>15893</v>
      </c>
      <c r="G7133" s="121" t="s">
        <v>4968</v>
      </c>
      <c r="H7133" s="121" t="s">
        <v>53</v>
      </c>
      <c r="I7133" s="119" t="s">
        <v>30</v>
      </c>
      <c r="J7133" s="121" t="s">
        <v>87</v>
      </c>
      <c r="K7133" s="120" t="s">
        <v>65</v>
      </c>
      <c r="L7133" s="131" t="s">
        <v>32</v>
      </c>
      <c r="M7133" s="120" t="s">
        <v>78</v>
      </c>
      <c r="P7133" s="124">
        <f t="shared" si="329"/>
        <v>0</v>
      </c>
    </row>
    <row r="7134" spans="1:20">
      <c r="A7134" s="116">
        <v>7134</v>
      </c>
      <c r="B7134" s="129">
        <v>44285</v>
      </c>
      <c r="C7134" s="118">
        <f t="shared" si="328"/>
        <v>3</v>
      </c>
      <c r="D7134" s="120" t="s">
        <v>252</v>
      </c>
      <c r="E7134" s="120" t="s">
        <v>15894</v>
      </c>
      <c r="F7134" s="211" t="s">
        <v>15163</v>
      </c>
      <c r="G7134" s="121" t="s">
        <v>4968</v>
      </c>
      <c r="H7134" s="121" t="s">
        <v>53</v>
      </c>
      <c r="I7134" s="121" t="s">
        <v>30</v>
      </c>
      <c r="J7134" s="121" t="s">
        <v>87</v>
      </c>
      <c r="K7134" s="120" t="s">
        <v>65</v>
      </c>
      <c r="L7134" s="131" t="s">
        <v>32</v>
      </c>
      <c r="M7134" s="120" t="s">
        <v>78</v>
      </c>
      <c r="P7134" s="124">
        <f t="shared" si="329"/>
        <v>0</v>
      </c>
    </row>
    <row r="7135" spans="1:20">
      <c r="A7135" s="116">
        <v>7135</v>
      </c>
      <c r="B7135" s="129">
        <v>44285</v>
      </c>
      <c r="C7135" s="118">
        <f t="shared" si="328"/>
        <v>3</v>
      </c>
      <c r="D7135" s="120" t="s">
        <v>252</v>
      </c>
      <c r="E7135" s="120" t="s">
        <v>15895</v>
      </c>
      <c r="F7135" s="211" t="s">
        <v>15896</v>
      </c>
      <c r="G7135" s="121" t="s">
        <v>15897</v>
      </c>
      <c r="H7135" s="121" t="s">
        <v>29</v>
      </c>
      <c r="I7135" s="119" t="s">
        <v>30</v>
      </c>
      <c r="J7135" s="121" t="s">
        <v>87</v>
      </c>
      <c r="K7135" s="120" t="s">
        <v>65</v>
      </c>
      <c r="L7135" s="131" t="s">
        <v>32</v>
      </c>
      <c r="M7135" s="120" t="s">
        <v>78</v>
      </c>
      <c r="P7135" s="124">
        <f t="shared" si="329"/>
        <v>0</v>
      </c>
    </row>
    <row r="7136" spans="1:20">
      <c r="A7136" s="116">
        <v>7136</v>
      </c>
      <c r="B7136" s="129">
        <v>44286</v>
      </c>
      <c r="C7136" s="118">
        <f t="shared" si="328"/>
        <v>3</v>
      </c>
      <c r="D7136" s="120" t="s">
        <v>252</v>
      </c>
      <c r="E7136" s="120" t="s">
        <v>15898</v>
      </c>
      <c r="F7136" s="211" t="s">
        <v>15899</v>
      </c>
      <c r="G7136" s="121" t="s">
        <v>15900</v>
      </c>
      <c r="H7136" s="121" t="s">
        <v>29</v>
      </c>
      <c r="I7136" s="121" t="s">
        <v>30</v>
      </c>
      <c r="J7136" s="121" t="s">
        <v>7375</v>
      </c>
      <c r="K7136" s="120" t="s">
        <v>65</v>
      </c>
      <c r="L7136" s="131" t="s">
        <v>32</v>
      </c>
      <c r="M7136" s="120" t="s">
        <v>78</v>
      </c>
      <c r="P7136" s="124">
        <f t="shared" si="329"/>
        <v>0</v>
      </c>
    </row>
    <row r="7137" spans="1:25">
      <c r="A7137" s="116">
        <v>7137</v>
      </c>
      <c r="B7137" s="129">
        <v>44286</v>
      </c>
      <c r="C7137" s="118">
        <f t="shared" si="328"/>
        <v>3</v>
      </c>
      <c r="D7137" s="120" t="s">
        <v>252</v>
      </c>
      <c r="E7137" s="120" t="s">
        <v>15901</v>
      </c>
      <c r="F7137" s="211" t="s">
        <v>15902</v>
      </c>
      <c r="G7137" s="121" t="s">
        <v>15903</v>
      </c>
      <c r="H7137" s="121" t="s">
        <v>29</v>
      </c>
      <c r="I7137" s="121" t="s">
        <v>30</v>
      </c>
      <c r="J7137" s="121" t="s">
        <v>31</v>
      </c>
      <c r="K7137" s="120" t="s">
        <v>65</v>
      </c>
      <c r="L7137" s="131" t="s">
        <v>32</v>
      </c>
      <c r="M7137" s="120" t="s">
        <v>78</v>
      </c>
      <c r="P7137" s="124">
        <f t="shared" si="329"/>
        <v>0</v>
      </c>
    </row>
    <row r="7138" spans="1:25">
      <c r="A7138" s="116">
        <v>7138</v>
      </c>
      <c r="B7138" s="129">
        <v>44286</v>
      </c>
      <c r="C7138" s="118">
        <f t="shared" si="328"/>
        <v>3</v>
      </c>
      <c r="D7138" s="120" t="s">
        <v>252</v>
      </c>
      <c r="E7138" s="120" t="s">
        <v>15904</v>
      </c>
      <c r="F7138" s="211" t="s">
        <v>15905</v>
      </c>
      <c r="G7138" s="121" t="s">
        <v>15906</v>
      </c>
      <c r="H7138" s="121" t="s">
        <v>29</v>
      </c>
      <c r="I7138" s="121" t="s">
        <v>30</v>
      </c>
      <c r="J7138" s="121" t="s">
        <v>87</v>
      </c>
      <c r="K7138" s="120" t="s">
        <v>65</v>
      </c>
      <c r="L7138" s="131" t="s">
        <v>32</v>
      </c>
      <c r="M7138" s="120" t="s">
        <v>78</v>
      </c>
      <c r="P7138" s="124">
        <f t="shared" si="329"/>
        <v>0</v>
      </c>
    </row>
    <row r="7139" spans="1:25">
      <c r="A7139" s="116">
        <v>7139</v>
      </c>
      <c r="B7139" s="129">
        <v>44286</v>
      </c>
      <c r="C7139" s="118">
        <f t="shared" si="328"/>
        <v>3</v>
      </c>
      <c r="D7139" s="120" t="s">
        <v>252</v>
      </c>
      <c r="E7139" s="120" t="s">
        <v>15907</v>
      </c>
      <c r="F7139" s="211" t="s">
        <v>15908</v>
      </c>
      <c r="G7139" s="121" t="s">
        <v>15909</v>
      </c>
      <c r="H7139" s="121" t="s">
        <v>53</v>
      </c>
      <c r="I7139" s="121" t="s">
        <v>30</v>
      </c>
      <c r="J7139" s="121" t="s">
        <v>87</v>
      </c>
      <c r="K7139" s="120" t="s">
        <v>65</v>
      </c>
      <c r="L7139" s="131" t="s">
        <v>32</v>
      </c>
      <c r="M7139" s="120" t="s">
        <v>78</v>
      </c>
      <c r="P7139" s="124">
        <f t="shared" si="329"/>
        <v>0</v>
      </c>
    </row>
    <row r="7140" spans="1:25">
      <c r="A7140" s="116">
        <v>7140</v>
      </c>
      <c r="B7140" s="129">
        <v>44286</v>
      </c>
      <c r="C7140" s="118">
        <f t="shared" si="328"/>
        <v>3</v>
      </c>
      <c r="D7140" s="120" t="s">
        <v>252</v>
      </c>
      <c r="E7140" s="120" t="s">
        <v>15910</v>
      </c>
      <c r="F7140" s="211" t="s">
        <v>15911</v>
      </c>
      <c r="G7140" s="120" t="s">
        <v>9634</v>
      </c>
      <c r="H7140" s="121" t="s">
        <v>41</v>
      </c>
      <c r="I7140" s="119" t="s">
        <v>30</v>
      </c>
      <c r="J7140" s="121" t="s">
        <v>87</v>
      </c>
      <c r="K7140" s="120" t="s">
        <v>65</v>
      </c>
      <c r="L7140" s="131" t="s">
        <v>32</v>
      </c>
      <c r="M7140" s="120" t="s">
        <v>33</v>
      </c>
      <c r="N7140" s="131">
        <v>44284</v>
      </c>
      <c r="P7140" s="124">
        <f t="shared" si="329"/>
        <v>0</v>
      </c>
      <c r="S7140" s="120" t="s">
        <v>724</v>
      </c>
    </row>
    <row r="7141" spans="1:25">
      <c r="A7141" s="116">
        <v>7141</v>
      </c>
      <c r="B7141" s="129">
        <v>44286</v>
      </c>
      <c r="C7141" s="118">
        <f t="shared" si="328"/>
        <v>3</v>
      </c>
      <c r="D7141" s="120" t="s">
        <v>252</v>
      </c>
      <c r="E7141" s="120" t="s">
        <v>15912</v>
      </c>
      <c r="F7141" s="211" t="s">
        <v>15913</v>
      </c>
      <c r="G7141" s="121" t="s">
        <v>5448</v>
      </c>
      <c r="H7141" s="121" t="s">
        <v>29</v>
      </c>
      <c r="I7141" s="121" t="s">
        <v>42</v>
      </c>
      <c r="J7141" s="121" t="s">
        <v>2268</v>
      </c>
      <c r="K7141" s="120" t="s">
        <v>65</v>
      </c>
      <c r="L7141" s="131" t="s">
        <v>32</v>
      </c>
      <c r="M7141" s="120" t="s">
        <v>78</v>
      </c>
      <c r="P7141" s="124">
        <f t="shared" si="329"/>
        <v>0</v>
      </c>
    </row>
    <row r="7142" spans="1:25">
      <c r="A7142" s="116">
        <v>7142</v>
      </c>
      <c r="B7142" s="129">
        <v>44286</v>
      </c>
      <c r="C7142" s="118">
        <f t="shared" si="328"/>
        <v>3</v>
      </c>
      <c r="D7142" s="120" t="s">
        <v>252</v>
      </c>
      <c r="E7142" s="120" t="s">
        <v>15914</v>
      </c>
      <c r="F7142" s="211" t="s">
        <v>228</v>
      </c>
      <c r="G7142" s="120" t="s">
        <v>15915</v>
      </c>
      <c r="H7142" s="121" t="s">
        <v>41</v>
      </c>
      <c r="I7142" s="119" t="s">
        <v>30</v>
      </c>
      <c r="J7142" s="121" t="s">
        <v>77</v>
      </c>
      <c r="K7142" s="120" t="s">
        <v>65</v>
      </c>
      <c r="L7142" s="131" t="s">
        <v>32</v>
      </c>
      <c r="M7142" s="120" t="s">
        <v>33</v>
      </c>
      <c r="N7142" s="131">
        <v>44286</v>
      </c>
      <c r="O7142" s="131">
        <v>44496</v>
      </c>
      <c r="P7142" s="124">
        <f t="shared" si="329"/>
        <v>10</v>
      </c>
      <c r="Q7142" s="118">
        <v>2</v>
      </c>
    </row>
    <row r="7143" spans="1:25">
      <c r="A7143" s="116">
        <v>7143</v>
      </c>
      <c r="B7143" s="129">
        <v>44286</v>
      </c>
      <c r="C7143" s="118">
        <f t="shared" si="328"/>
        <v>3</v>
      </c>
      <c r="D7143" s="120" t="s">
        <v>252</v>
      </c>
      <c r="E7143" s="120" t="s">
        <v>15916</v>
      </c>
      <c r="F7143" s="211" t="s">
        <v>14440</v>
      </c>
      <c r="G7143" s="121" t="s">
        <v>1273</v>
      </c>
      <c r="H7143" s="121" t="s">
        <v>29</v>
      </c>
      <c r="I7143" s="121" t="s">
        <v>42</v>
      </c>
      <c r="J7143" s="121" t="s">
        <v>72</v>
      </c>
      <c r="K7143" s="120" t="s">
        <v>65</v>
      </c>
      <c r="L7143" s="131" t="s">
        <v>32</v>
      </c>
      <c r="M7143" s="120" t="s">
        <v>78</v>
      </c>
      <c r="P7143" s="124">
        <f t="shared" si="329"/>
        <v>0</v>
      </c>
    </row>
    <row r="7144" spans="1:25">
      <c r="A7144" s="116">
        <v>7144</v>
      </c>
      <c r="B7144" s="129">
        <v>44286</v>
      </c>
      <c r="C7144" s="118">
        <f t="shared" si="328"/>
        <v>3</v>
      </c>
      <c r="D7144" s="120" t="s">
        <v>252</v>
      </c>
      <c r="E7144" s="120" t="s">
        <v>15917</v>
      </c>
      <c r="F7144" s="211" t="s">
        <v>399</v>
      </c>
      <c r="G7144" s="121" t="s">
        <v>15918</v>
      </c>
      <c r="H7144" s="121" t="s">
        <v>29</v>
      </c>
      <c r="I7144" s="121" t="s">
        <v>42</v>
      </c>
      <c r="J7144" s="121" t="s">
        <v>43</v>
      </c>
      <c r="K7144" s="120" t="s">
        <v>65</v>
      </c>
      <c r="L7144" s="131" t="s">
        <v>32</v>
      </c>
      <c r="M7144" s="120" t="s">
        <v>78</v>
      </c>
      <c r="P7144" s="124">
        <f t="shared" si="329"/>
        <v>0</v>
      </c>
    </row>
    <row r="7145" spans="1:25">
      <c r="A7145" s="116">
        <v>7145</v>
      </c>
      <c r="B7145" s="129">
        <v>44286</v>
      </c>
      <c r="C7145" s="118">
        <f t="shared" si="328"/>
        <v>3</v>
      </c>
      <c r="D7145" s="120" t="s">
        <v>252</v>
      </c>
      <c r="E7145" s="120" t="s">
        <v>15919</v>
      </c>
      <c r="F7145" s="211" t="s">
        <v>15920</v>
      </c>
      <c r="G7145" s="121" t="s">
        <v>15921</v>
      </c>
      <c r="H7145" s="121" t="s">
        <v>29</v>
      </c>
      <c r="I7145" s="121" t="s">
        <v>42</v>
      </c>
      <c r="J7145" s="121" t="s">
        <v>91</v>
      </c>
      <c r="K7145" s="120" t="s">
        <v>65</v>
      </c>
      <c r="L7145" s="131" t="s">
        <v>32</v>
      </c>
      <c r="M7145" s="120" t="s">
        <v>78</v>
      </c>
      <c r="P7145" s="124">
        <f t="shared" si="329"/>
        <v>0</v>
      </c>
    </row>
    <row r="7146" spans="1:25">
      <c r="A7146" s="116">
        <v>7146</v>
      </c>
      <c r="B7146" s="129">
        <v>44286</v>
      </c>
      <c r="C7146" s="118">
        <f t="shared" si="328"/>
        <v>3</v>
      </c>
      <c r="D7146" s="120" t="s">
        <v>252</v>
      </c>
      <c r="E7146" s="120" t="s">
        <v>15922</v>
      </c>
      <c r="F7146" s="211" t="s">
        <v>473</v>
      </c>
      <c r="G7146" s="121" t="s">
        <v>15528</v>
      </c>
      <c r="H7146" s="121" t="s">
        <v>29</v>
      </c>
      <c r="I7146" s="119" t="s">
        <v>42</v>
      </c>
      <c r="J7146" s="121" t="s">
        <v>91</v>
      </c>
      <c r="K7146" s="120" t="s">
        <v>65</v>
      </c>
      <c r="L7146" s="131" t="s">
        <v>32</v>
      </c>
      <c r="M7146" s="120" t="s">
        <v>78</v>
      </c>
      <c r="P7146" s="124">
        <f t="shared" si="329"/>
        <v>0</v>
      </c>
    </row>
    <row r="7147" spans="1:25">
      <c r="A7147" s="116">
        <v>7147</v>
      </c>
      <c r="B7147" s="129">
        <v>44287</v>
      </c>
      <c r="C7147" s="118">
        <f t="shared" si="328"/>
        <v>4</v>
      </c>
      <c r="D7147" s="120" t="s">
        <v>252</v>
      </c>
      <c r="E7147" s="120" t="s">
        <v>15923</v>
      </c>
      <c r="F7147" s="211" t="s">
        <v>15924</v>
      </c>
      <c r="G7147" s="121" t="s">
        <v>15925</v>
      </c>
      <c r="H7147" s="121" t="s">
        <v>29</v>
      </c>
      <c r="I7147" s="121" t="s">
        <v>196</v>
      </c>
      <c r="J7147" s="121" t="s">
        <v>196</v>
      </c>
      <c r="K7147" s="120" t="s">
        <v>65</v>
      </c>
      <c r="L7147" s="131" t="s">
        <v>32</v>
      </c>
      <c r="M7147" s="120" t="s">
        <v>33</v>
      </c>
      <c r="N7147" s="131">
        <v>44407</v>
      </c>
      <c r="O7147" s="131">
        <v>44613</v>
      </c>
      <c r="P7147" s="124">
        <f t="shared" si="329"/>
        <v>2</v>
      </c>
    </row>
    <row r="7148" spans="1:25">
      <c r="A7148" s="116">
        <v>7148</v>
      </c>
      <c r="B7148" s="129">
        <v>44287</v>
      </c>
      <c r="C7148" s="118">
        <f t="shared" si="328"/>
        <v>4</v>
      </c>
      <c r="D7148" s="120" t="s">
        <v>252</v>
      </c>
      <c r="E7148" s="120" t="s">
        <v>15926</v>
      </c>
      <c r="F7148" s="211" t="s">
        <v>2717</v>
      </c>
      <c r="G7148" s="121" t="s">
        <v>15927</v>
      </c>
      <c r="H7148" s="121" t="s">
        <v>29</v>
      </c>
      <c r="I7148" s="121" t="s">
        <v>30</v>
      </c>
      <c r="J7148" s="121" t="s">
        <v>7142</v>
      </c>
      <c r="K7148" s="120" t="s">
        <v>65</v>
      </c>
      <c r="L7148" s="131" t="s">
        <v>32</v>
      </c>
      <c r="M7148" s="120" t="s">
        <v>184</v>
      </c>
      <c r="P7148" s="124">
        <f t="shared" si="329"/>
        <v>0</v>
      </c>
    </row>
    <row r="7149" spans="1:25">
      <c r="A7149" s="116">
        <v>7149</v>
      </c>
      <c r="B7149" s="129">
        <v>44287</v>
      </c>
      <c r="C7149" s="118">
        <f t="shared" si="328"/>
        <v>4</v>
      </c>
      <c r="D7149" s="120" t="s">
        <v>252</v>
      </c>
      <c r="E7149" s="120" t="s">
        <v>15928</v>
      </c>
      <c r="F7149" s="211" t="s">
        <v>15929</v>
      </c>
      <c r="G7149" s="121" t="s">
        <v>14858</v>
      </c>
      <c r="H7149" s="121" t="s">
        <v>29</v>
      </c>
      <c r="I7149" s="119" t="s">
        <v>30</v>
      </c>
      <c r="J7149" s="121" t="s">
        <v>9853</v>
      </c>
      <c r="K7149" s="120" t="s">
        <v>65</v>
      </c>
      <c r="L7149" s="131" t="s">
        <v>32</v>
      </c>
      <c r="M7149" s="120" t="s">
        <v>33</v>
      </c>
      <c r="N7149" s="131">
        <v>44298</v>
      </c>
      <c r="O7149" s="131">
        <v>44613</v>
      </c>
      <c r="P7149" s="124">
        <f t="shared" si="329"/>
        <v>2</v>
      </c>
    </row>
    <row r="7150" spans="1:25">
      <c r="A7150" s="116">
        <v>7150</v>
      </c>
      <c r="B7150" s="129">
        <v>44287</v>
      </c>
      <c r="C7150" s="118">
        <f t="shared" si="328"/>
        <v>4</v>
      </c>
      <c r="D7150" s="120" t="s">
        <v>252</v>
      </c>
      <c r="E7150" s="120" t="s">
        <v>15930</v>
      </c>
      <c r="F7150" s="211" t="s">
        <v>14760</v>
      </c>
      <c r="G7150" s="120" t="s">
        <v>15931</v>
      </c>
      <c r="H7150" s="119" t="s">
        <v>41</v>
      </c>
      <c r="I7150" s="119" t="s">
        <v>30</v>
      </c>
      <c r="J7150" s="121" t="s">
        <v>31</v>
      </c>
      <c r="K7150" s="120" t="s">
        <v>65</v>
      </c>
      <c r="L7150" s="131" t="s">
        <v>32</v>
      </c>
      <c r="M7150" s="120" t="s">
        <v>33</v>
      </c>
      <c r="N7150" s="131">
        <v>44279</v>
      </c>
      <c r="P7150" s="124">
        <f t="shared" si="329"/>
        <v>0</v>
      </c>
      <c r="S7150" s="120" t="s">
        <v>34</v>
      </c>
      <c r="T7150" s="126" t="s">
        <v>15932</v>
      </c>
      <c r="Y7150" s="116" t="s">
        <v>15933</v>
      </c>
    </row>
    <row r="7151" spans="1:25">
      <c r="A7151" s="116">
        <v>7151</v>
      </c>
      <c r="B7151" s="129">
        <v>44287</v>
      </c>
      <c r="C7151" s="118">
        <f t="shared" si="328"/>
        <v>4</v>
      </c>
      <c r="D7151" s="120" t="s">
        <v>252</v>
      </c>
      <c r="E7151" s="120" t="s">
        <v>15934</v>
      </c>
      <c r="F7151" s="211" t="s">
        <v>15935</v>
      </c>
      <c r="G7151" s="121" t="s">
        <v>15936</v>
      </c>
      <c r="H7151" s="121" t="s">
        <v>29</v>
      </c>
      <c r="I7151" s="121" t="s">
        <v>30</v>
      </c>
      <c r="J7151" s="121" t="s">
        <v>87</v>
      </c>
      <c r="K7151" s="120" t="s">
        <v>65</v>
      </c>
      <c r="L7151" s="131" t="s">
        <v>32</v>
      </c>
      <c r="M7151" s="120" t="s">
        <v>33</v>
      </c>
      <c r="N7151" s="131">
        <v>44302</v>
      </c>
      <c r="O7151" s="131">
        <v>44355</v>
      </c>
      <c r="P7151" s="124">
        <f t="shared" si="329"/>
        <v>6</v>
      </c>
      <c r="S7151" s="120" t="s">
        <v>724</v>
      </c>
      <c r="T7151" s="126">
        <v>44355</v>
      </c>
    </row>
    <row r="7152" spans="1:25">
      <c r="A7152" s="116">
        <v>7152</v>
      </c>
      <c r="B7152" s="129">
        <v>44287</v>
      </c>
      <c r="C7152" s="118">
        <f t="shared" si="328"/>
        <v>4</v>
      </c>
      <c r="D7152" s="120" t="s">
        <v>252</v>
      </c>
      <c r="E7152" s="120" t="s">
        <v>15937</v>
      </c>
      <c r="F7152" s="211" t="s">
        <v>7395</v>
      </c>
      <c r="G7152" s="121" t="s">
        <v>15938</v>
      </c>
      <c r="H7152" s="121" t="s">
        <v>29</v>
      </c>
      <c r="I7152" s="119" t="s">
        <v>30</v>
      </c>
      <c r="J7152" s="121" t="s">
        <v>9853</v>
      </c>
      <c r="K7152" s="120" t="s">
        <v>65</v>
      </c>
      <c r="L7152" s="131" t="s">
        <v>32</v>
      </c>
      <c r="M7152" s="120" t="s">
        <v>33</v>
      </c>
      <c r="N7152" s="131">
        <v>44336</v>
      </c>
      <c r="O7152" s="131">
        <v>44613</v>
      </c>
      <c r="P7152" s="124">
        <f t="shared" si="329"/>
        <v>2</v>
      </c>
    </row>
    <row r="7153" spans="1:25">
      <c r="A7153" s="116">
        <v>7153</v>
      </c>
      <c r="B7153" s="129">
        <v>44287</v>
      </c>
      <c r="C7153" s="118">
        <f t="shared" si="328"/>
        <v>4</v>
      </c>
      <c r="D7153" s="120" t="s">
        <v>25</v>
      </c>
      <c r="E7153" s="120" t="s">
        <v>15939</v>
      </c>
      <c r="F7153" s="211" t="s">
        <v>15940</v>
      </c>
      <c r="G7153" s="121" t="s">
        <v>1413</v>
      </c>
      <c r="H7153" s="121" t="s">
        <v>53</v>
      </c>
      <c r="I7153" s="121" t="s">
        <v>42</v>
      </c>
      <c r="J7153" s="121" t="s">
        <v>43</v>
      </c>
      <c r="K7153" s="120" t="s">
        <v>65</v>
      </c>
      <c r="L7153" s="131" t="s">
        <v>32</v>
      </c>
      <c r="M7153" s="120" t="s">
        <v>78</v>
      </c>
      <c r="P7153" s="124">
        <f t="shared" si="329"/>
        <v>0</v>
      </c>
    </row>
    <row r="7154" spans="1:25">
      <c r="A7154" s="116">
        <v>7154</v>
      </c>
      <c r="B7154" s="129">
        <v>44287</v>
      </c>
      <c r="C7154" s="118">
        <f t="shared" si="328"/>
        <v>4</v>
      </c>
      <c r="D7154" s="120" t="s">
        <v>252</v>
      </c>
      <c r="E7154" s="120" t="s">
        <v>15941</v>
      </c>
      <c r="F7154" s="211" t="s">
        <v>15942</v>
      </c>
      <c r="G7154" s="121" t="s">
        <v>15943</v>
      </c>
      <c r="H7154" s="121" t="s">
        <v>1173</v>
      </c>
      <c r="I7154" s="121" t="s">
        <v>30</v>
      </c>
      <c r="J7154" s="121" t="s">
        <v>7216</v>
      </c>
      <c r="K7154" s="120" t="s">
        <v>65</v>
      </c>
      <c r="L7154" s="131" t="s">
        <v>32</v>
      </c>
      <c r="M7154" s="120" t="s">
        <v>33</v>
      </c>
      <c r="N7154" s="131">
        <v>44298</v>
      </c>
      <c r="O7154" s="131">
        <v>44613</v>
      </c>
      <c r="P7154" s="124">
        <f t="shared" si="329"/>
        <v>2</v>
      </c>
    </row>
    <row r="7155" spans="1:25">
      <c r="A7155" s="116">
        <v>7155</v>
      </c>
      <c r="B7155" s="129">
        <v>44287</v>
      </c>
      <c r="C7155" s="118">
        <f t="shared" si="328"/>
        <v>4</v>
      </c>
      <c r="D7155" s="120" t="s">
        <v>25</v>
      </c>
      <c r="E7155" s="120" t="s">
        <v>15944</v>
      </c>
      <c r="F7155" s="211" t="s">
        <v>15945</v>
      </c>
      <c r="G7155" s="121" t="s">
        <v>2820</v>
      </c>
      <c r="H7155" s="121" t="s">
        <v>29</v>
      </c>
      <c r="I7155" s="119" t="s">
        <v>30</v>
      </c>
      <c r="J7155" s="121" t="s">
        <v>6396</v>
      </c>
      <c r="K7155" s="120" t="s">
        <v>65</v>
      </c>
      <c r="L7155" s="131" t="s">
        <v>32</v>
      </c>
      <c r="M7155" s="120" t="s">
        <v>33</v>
      </c>
      <c r="N7155" s="131">
        <v>44298</v>
      </c>
      <c r="O7155" s="131">
        <v>44399</v>
      </c>
      <c r="P7155" s="124">
        <f t="shared" si="329"/>
        <v>7</v>
      </c>
      <c r="Y7155" s="116" t="s">
        <v>3375</v>
      </c>
    </row>
    <row r="7156" spans="1:25">
      <c r="A7156" s="116">
        <v>7156</v>
      </c>
      <c r="B7156" s="129">
        <v>44287</v>
      </c>
      <c r="C7156" s="118">
        <f t="shared" si="328"/>
        <v>4</v>
      </c>
      <c r="D7156" s="120" t="s">
        <v>25</v>
      </c>
      <c r="E7156" s="120" t="s">
        <v>15946</v>
      </c>
      <c r="F7156" s="211" t="s">
        <v>15947</v>
      </c>
      <c r="G7156" s="121" t="s">
        <v>15948</v>
      </c>
      <c r="H7156" s="121" t="s">
        <v>29</v>
      </c>
      <c r="I7156" s="121" t="s">
        <v>30</v>
      </c>
      <c r="J7156" s="121" t="s">
        <v>435</v>
      </c>
      <c r="K7156" s="120" t="s">
        <v>65</v>
      </c>
      <c r="L7156" s="131" t="s">
        <v>32</v>
      </c>
      <c r="M7156" s="120" t="s">
        <v>33</v>
      </c>
      <c r="N7156" s="131">
        <v>44307</v>
      </c>
      <c r="O7156" s="131">
        <v>44384</v>
      </c>
      <c r="P7156" s="124">
        <f t="shared" si="329"/>
        <v>7</v>
      </c>
      <c r="Y7156" s="116" t="s">
        <v>162</v>
      </c>
    </row>
    <row r="7157" spans="1:25">
      <c r="A7157" s="116">
        <v>7157</v>
      </c>
      <c r="B7157" s="129">
        <v>44287</v>
      </c>
      <c r="C7157" s="118">
        <f t="shared" si="328"/>
        <v>4</v>
      </c>
      <c r="D7157" s="120" t="s">
        <v>252</v>
      </c>
      <c r="E7157" s="120" t="s">
        <v>15949</v>
      </c>
      <c r="F7157" s="211" t="s">
        <v>2369</v>
      </c>
      <c r="G7157" s="121" t="s">
        <v>1292</v>
      </c>
      <c r="H7157" s="121" t="s">
        <v>29</v>
      </c>
      <c r="I7157" s="119" t="s">
        <v>42</v>
      </c>
      <c r="J7157" s="121" t="s">
        <v>199</v>
      </c>
      <c r="K7157" s="120" t="s">
        <v>65</v>
      </c>
      <c r="L7157" s="131" t="s">
        <v>32</v>
      </c>
      <c r="M7157" s="120" t="s">
        <v>33</v>
      </c>
      <c r="N7157" s="131">
        <v>44298</v>
      </c>
      <c r="O7157" s="131">
        <v>44314</v>
      </c>
      <c r="P7157" s="124">
        <f t="shared" si="329"/>
        <v>4</v>
      </c>
      <c r="S7157" s="120" t="s">
        <v>92</v>
      </c>
      <c r="T7157" s="126">
        <v>44314</v>
      </c>
    </row>
    <row r="7158" spans="1:25">
      <c r="A7158" s="116">
        <v>7158</v>
      </c>
      <c r="B7158" s="129">
        <v>44287</v>
      </c>
      <c r="C7158" s="118">
        <f t="shared" si="328"/>
        <v>4</v>
      </c>
      <c r="D7158" s="120" t="s">
        <v>252</v>
      </c>
      <c r="E7158" s="120" t="s">
        <v>15950</v>
      </c>
      <c r="F7158" s="211" t="s">
        <v>15951</v>
      </c>
      <c r="G7158" s="121" t="s">
        <v>15952</v>
      </c>
      <c r="H7158" s="121" t="s">
        <v>29</v>
      </c>
      <c r="I7158" s="119" t="s">
        <v>42</v>
      </c>
      <c r="J7158" s="121" t="s">
        <v>43</v>
      </c>
      <c r="K7158" s="120" t="s">
        <v>65</v>
      </c>
      <c r="L7158" s="131" t="s">
        <v>32</v>
      </c>
      <c r="M7158" s="120" t="s">
        <v>33</v>
      </c>
      <c r="N7158" s="131">
        <v>44300</v>
      </c>
      <c r="O7158" s="131">
        <v>44403</v>
      </c>
      <c r="P7158" s="124">
        <f t="shared" si="329"/>
        <v>7</v>
      </c>
      <c r="S7158" s="120" t="s">
        <v>724</v>
      </c>
      <c r="T7158" s="126">
        <v>44408</v>
      </c>
    </row>
    <row r="7159" spans="1:25">
      <c r="A7159" s="116">
        <v>7159</v>
      </c>
      <c r="B7159" s="129">
        <v>44287</v>
      </c>
      <c r="C7159" s="118">
        <f t="shared" si="328"/>
        <v>4</v>
      </c>
      <c r="D7159" s="120" t="s">
        <v>252</v>
      </c>
      <c r="E7159" s="120" t="s">
        <v>15953</v>
      </c>
      <c r="F7159" s="211" t="s">
        <v>15954</v>
      </c>
      <c r="G7159" s="121" t="s">
        <v>9639</v>
      </c>
      <c r="H7159" s="121" t="s">
        <v>29</v>
      </c>
      <c r="I7159" s="121" t="s">
        <v>42</v>
      </c>
      <c r="J7159" s="121" t="s">
        <v>2268</v>
      </c>
      <c r="K7159" s="120" t="s">
        <v>65</v>
      </c>
      <c r="L7159" s="131" t="s">
        <v>32</v>
      </c>
      <c r="M7159" s="120" t="s">
        <v>33</v>
      </c>
      <c r="N7159" s="131">
        <v>44298</v>
      </c>
      <c r="O7159" s="131">
        <v>44613</v>
      </c>
      <c r="P7159" s="124">
        <f t="shared" si="329"/>
        <v>2</v>
      </c>
    </row>
    <row r="7160" spans="1:25" ht="27.6">
      <c r="A7160" s="116">
        <v>7160</v>
      </c>
      <c r="B7160" s="129">
        <v>44287</v>
      </c>
      <c r="C7160" s="118">
        <f t="shared" si="328"/>
        <v>4</v>
      </c>
      <c r="D7160" s="120" t="s">
        <v>252</v>
      </c>
      <c r="E7160" s="120" t="s">
        <v>15955</v>
      </c>
      <c r="F7160" s="211" t="s">
        <v>15956</v>
      </c>
      <c r="G7160" s="120" t="s">
        <v>867</v>
      </c>
      <c r="H7160" s="121" t="s">
        <v>41</v>
      </c>
      <c r="I7160" s="119" t="s">
        <v>30</v>
      </c>
      <c r="J7160" s="121" t="s">
        <v>87</v>
      </c>
      <c r="K7160" s="120" t="s">
        <v>65</v>
      </c>
      <c r="L7160" s="131" t="s">
        <v>32</v>
      </c>
      <c r="M7160" s="120" t="s">
        <v>33</v>
      </c>
      <c r="N7160" s="131">
        <v>44280</v>
      </c>
      <c r="O7160" s="131">
        <v>44613</v>
      </c>
      <c r="P7160" s="124">
        <f t="shared" si="329"/>
        <v>2</v>
      </c>
      <c r="Q7160" s="118">
        <v>1</v>
      </c>
      <c r="R7160" s="125">
        <f ca="1">TODAY()-O7160</f>
        <v>65</v>
      </c>
    </row>
    <row r="7161" spans="1:25">
      <c r="A7161" s="116">
        <v>7161</v>
      </c>
      <c r="B7161" s="129">
        <v>44287</v>
      </c>
      <c r="C7161" s="118">
        <f t="shared" si="328"/>
        <v>4</v>
      </c>
      <c r="D7161" s="120" t="s">
        <v>252</v>
      </c>
      <c r="E7161" s="120" t="s">
        <v>15957</v>
      </c>
      <c r="F7161" s="211" t="s">
        <v>5990</v>
      </c>
      <c r="G7161" s="120" t="s">
        <v>15958</v>
      </c>
      <c r="H7161" s="121" t="s">
        <v>41</v>
      </c>
      <c r="I7161" s="121" t="s">
        <v>42</v>
      </c>
      <c r="J7161" s="121" t="s">
        <v>82</v>
      </c>
      <c r="K7161" s="120" t="s">
        <v>65</v>
      </c>
      <c r="L7161" s="131" t="s">
        <v>32</v>
      </c>
      <c r="M7161" s="120" t="s">
        <v>33</v>
      </c>
      <c r="N7161" s="131">
        <v>44280</v>
      </c>
      <c r="O7161" s="131">
        <v>44586</v>
      </c>
      <c r="P7161" s="124">
        <f t="shared" si="329"/>
        <v>1</v>
      </c>
    </row>
    <row r="7162" spans="1:25">
      <c r="A7162" s="116">
        <v>7162</v>
      </c>
      <c r="B7162" s="129">
        <v>44287</v>
      </c>
      <c r="C7162" s="118">
        <f t="shared" si="328"/>
        <v>4</v>
      </c>
      <c r="D7162" s="120" t="s">
        <v>252</v>
      </c>
      <c r="E7162" s="120" t="s">
        <v>15959</v>
      </c>
      <c r="F7162" s="211" t="s">
        <v>15960</v>
      </c>
      <c r="G7162" s="121" t="s">
        <v>2776</v>
      </c>
      <c r="H7162" s="121" t="s">
        <v>53</v>
      </c>
      <c r="I7162" s="119" t="s">
        <v>42</v>
      </c>
      <c r="J7162" s="121" t="s">
        <v>91</v>
      </c>
      <c r="K7162" s="120" t="s">
        <v>65</v>
      </c>
      <c r="L7162" s="131" t="s">
        <v>32</v>
      </c>
      <c r="M7162" s="120" t="s">
        <v>33</v>
      </c>
      <c r="N7162" s="131">
        <v>44299</v>
      </c>
      <c r="P7162" s="124">
        <f t="shared" si="329"/>
        <v>0</v>
      </c>
      <c r="S7162" s="120" t="s">
        <v>34</v>
      </c>
      <c r="T7162" s="126">
        <v>44300</v>
      </c>
      <c r="Y7162" s="116" t="s">
        <v>15961</v>
      </c>
    </row>
    <row r="7163" spans="1:25" ht="12.75" customHeight="1">
      <c r="A7163" s="116">
        <v>7163</v>
      </c>
      <c r="B7163" s="129">
        <v>44287</v>
      </c>
      <c r="C7163" s="118">
        <f t="shared" si="328"/>
        <v>4</v>
      </c>
      <c r="D7163" s="120" t="s">
        <v>252</v>
      </c>
      <c r="E7163" s="120" t="s">
        <v>15962</v>
      </c>
      <c r="F7163" s="211" t="s">
        <v>15963</v>
      </c>
      <c r="G7163" s="121" t="s">
        <v>15964</v>
      </c>
      <c r="H7163" s="121" t="s">
        <v>29</v>
      </c>
      <c r="I7163" s="119" t="s">
        <v>42</v>
      </c>
      <c r="J7163" s="121" t="s">
        <v>82</v>
      </c>
      <c r="K7163" s="120" t="s">
        <v>65</v>
      </c>
      <c r="L7163" s="131" t="s">
        <v>32</v>
      </c>
      <c r="M7163" s="120" t="s">
        <v>33</v>
      </c>
      <c r="N7163" s="131">
        <v>44298</v>
      </c>
      <c r="O7163" s="131">
        <v>44613</v>
      </c>
      <c r="P7163" s="124">
        <f t="shared" si="329"/>
        <v>2</v>
      </c>
    </row>
    <row r="7164" spans="1:25">
      <c r="A7164" s="116">
        <v>7164</v>
      </c>
      <c r="B7164" s="129">
        <v>44287</v>
      </c>
      <c r="C7164" s="118">
        <f t="shared" si="328"/>
        <v>4</v>
      </c>
      <c r="D7164" s="120" t="s">
        <v>252</v>
      </c>
      <c r="E7164" s="120" t="s">
        <v>15965</v>
      </c>
      <c r="F7164" s="211" t="s">
        <v>15966</v>
      </c>
      <c r="G7164" s="121" t="s">
        <v>15967</v>
      </c>
      <c r="H7164" s="121" t="s">
        <v>29</v>
      </c>
      <c r="I7164" s="121" t="s">
        <v>42</v>
      </c>
      <c r="J7164" s="121" t="s">
        <v>246</v>
      </c>
      <c r="K7164" s="120" t="s">
        <v>65</v>
      </c>
      <c r="L7164" s="131" t="s">
        <v>32</v>
      </c>
      <c r="M7164" s="120" t="s">
        <v>33</v>
      </c>
      <c r="N7164" s="131">
        <v>44298</v>
      </c>
      <c r="O7164" s="131">
        <v>44588</v>
      </c>
      <c r="P7164" s="124">
        <f t="shared" si="329"/>
        <v>1</v>
      </c>
    </row>
    <row r="7165" spans="1:25">
      <c r="A7165" s="116">
        <v>7165</v>
      </c>
      <c r="B7165" s="129">
        <v>44287</v>
      </c>
      <c r="C7165" s="118">
        <f t="shared" si="328"/>
        <v>4</v>
      </c>
      <c r="D7165" s="120" t="s">
        <v>252</v>
      </c>
      <c r="E7165" s="120" t="s">
        <v>15968</v>
      </c>
      <c r="F7165" s="211" t="s">
        <v>15969</v>
      </c>
      <c r="G7165" s="121" t="s">
        <v>15970</v>
      </c>
      <c r="H7165" s="121" t="s">
        <v>29</v>
      </c>
      <c r="I7165" s="121" t="s">
        <v>42</v>
      </c>
      <c r="J7165" s="121" t="s">
        <v>82</v>
      </c>
      <c r="K7165" s="120" t="s">
        <v>65</v>
      </c>
      <c r="L7165" s="131" t="s">
        <v>32</v>
      </c>
      <c r="M7165" s="120" t="s">
        <v>184</v>
      </c>
      <c r="P7165" s="124">
        <f t="shared" si="329"/>
        <v>0</v>
      </c>
    </row>
    <row r="7166" spans="1:25">
      <c r="A7166" s="116">
        <v>7166</v>
      </c>
      <c r="B7166" s="129">
        <v>44287</v>
      </c>
      <c r="C7166" s="118">
        <f t="shared" si="328"/>
        <v>4</v>
      </c>
      <c r="D7166" s="120" t="s">
        <v>252</v>
      </c>
      <c r="E7166" s="120" t="s">
        <v>15971</v>
      </c>
      <c r="F7166" s="211" t="s">
        <v>15972</v>
      </c>
      <c r="G7166" s="120" t="s">
        <v>2779</v>
      </c>
      <c r="H7166" s="121" t="s">
        <v>86</v>
      </c>
      <c r="I7166" s="121" t="s">
        <v>30</v>
      </c>
      <c r="J7166" s="121" t="s">
        <v>1544</v>
      </c>
      <c r="K7166" s="120" t="s">
        <v>65</v>
      </c>
      <c r="L7166" s="131" t="s">
        <v>32</v>
      </c>
      <c r="M7166" s="120" t="s">
        <v>33</v>
      </c>
      <c r="N7166" s="131">
        <v>44280</v>
      </c>
      <c r="P7166" s="124">
        <f t="shared" si="329"/>
        <v>0</v>
      </c>
      <c r="S7166" s="120" t="s">
        <v>135</v>
      </c>
      <c r="T7166" s="126">
        <v>44285</v>
      </c>
      <c r="Y7166" s="116" t="s">
        <v>15973</v>
      </c>
    </row>
    <row r="7167" spans="1:25">
      <c r="A7167" s="116">
        <v>7167</v>
      </c>
      <c r="B7167" s="129">
        <v>44287</v>
      </c>
      <c r="C7167" s="118">
        <f t="shared" si="328"/>
        <v>4</v>
      </c>
      <c r="D7167" s="120" t="s">
        <v>252</v>
      </c>
      <c r="E7167" s="120" t="s">
        <v>15974</v>
      </c>
      <c r="F7167" s="211" t="s">
        <v>15975</v>
      </c>
      <c r="G7167" s="120" t="s">
        <v>3142</v>
      </c>
      <c r="H7167" s="121" t="s">
        <v>86</v>
      </c>
      <c r="I7167" s="121" t="s">
        <v>30</v>
      </c>
      <c r="J7167" s="121" t="s">
        <v>7216</v>
      </c>
      <c r="K7167" s="120" t="s">
        <v>65</v>
      </c>
      <c r="L7167" s="131" t="s">
        <v>32</v>
      </c>
      <c r="M7167" s="120" t="s">
        <v>33</v>
      </c>
      <c r="N7167" s="131">
        <v>44314</v>
      </c>
      <c r="O7167" s="131">
        <v>44328</v>
      </c>
      <c r="P7167" s="124">
        <f t="shared" si="329"/>
        <v>5</v>
      </c>
      <c r="S7167" s="120" t="s">
        <v>34</v>
      </c>
      <c r="T7167" s="126">
        <v>44314</v>
      </c>
      <c r="U7167" s="126" t="s">
        <v>15976</v>
      </c>
    </row>
    <row r="7168" spans="1:25">
      <c r="A7168" s="116">
        <v>7168</v>
      </c>
      <c r="B7168" s="129">
        <v>44287</v>
      </c>
      <c r="C7168" s="118">
        <f t="shared" si="328"/>
        <v>4</v>
      </c>
      <c r="D7168" s="120" t="s">
        <v>252</v>
      </c>
      <c r="E7168" s="120" t="s">
        <v>15977</v>
      </c>
      <c r="F7168" s="211" t="s">
        <v>15978</v>
      </c>
      <c r="G7168" s="121" t="s">
        <v>4968</v>
      </c>
      <c r="H7168" s="121" t="s">
        <v>53</v>
      </c>
      <c r="I7168" s="121" t="s">
        <v>30</v>
      </c>
      <c r="J7168" s="121" t="s">
        <v>7271</v>
      </c>
      <c r="K7168" s="120" t="s">
        <v>65</v>
      </c>
      <c r="L7168" s="131" t="s">
        <v>32</v>
      </c>
      <c r="M7168" s="120" t="s">
        <v>78</v>
      </c>
      <c r="P7168" s="124">
        <f t="shared" si="329"/>
        <v>0</v>
      </c>
    </row>
    <row r="7169" spans="1:20" ht="27.6">
      <c r="A7169" s="116">
        <v>7169</v>
      </c>
      <c r="B7169" s="129">
        <v>44287</v>
      </c>
      <c r="C7169" s="118">
        <f t="shared" si="328"/>
        <v>4</v>
      </c>
      <c r="D7169" s="120" t="s">
        <v>252</v>
      </c>
      <c r="E7169" s="120" t="s">
        <v>15979</v>
      </c>
      <c r="F7169" s="211" t="s">
        <v>15980</v>
      </c>
      <c r="G7169" s="120" t="s">
        <v>11916</v>
      </c>
      <c r="H7169" s="121" t="s">
        <v>86</v>
      </c>
      <c r="I7169" s="121" t="s">
        <v>30</v>
      </c>
      <c r="J7169" s="121" t="s">
        <v>3886</v>
      </c>
      <c r="K7169" s="120" t="s">
        <v>65</v>
      </c>
      <c r="L7169" s="131" t="s">
        <v>32</v>
      </c>
      <c r="M7169" s="120" t="s">
        <v>33</v>
      </c>
      <c r="N7169" s="131">
        <v>44281</v>
      </c>
      <c r="O7169" s="131">
        <v>44483</v>
      </c>
      <c r="P7169" s="124">
        <f t="shared" si="329"/>
        <v>10</v>
      </c>
      <c r="S7169" s="120" t="s">
        <v>55</v>
      </c>
    </row>
    <row r="7170" spans="1:20">
      <c r="A7170" s="116">
        <v>7170</v>
      </c>
      <c r="B7170" s="129">
        <v>44287</v>
      </c>
      <c r="C7170" s="118">
        <f t="shared" ref="C7170:C7227" si="330">IF(B7170&lt;&gt;0,MONTH(B7170),0)</f>
        <v>4</v>
      </c>
      <c r="D7170" s="120" t="s">
        <v>252</v>
      </c>
      <c r="E7170" s="120" t="s">
        <v>15981</v>
      </c>
      <c r="F7170" s="211" t="s">
        <v>15982</v>
      </c>
      <c r="G7170" s="121" t="s">
        <v>4968</v>
      </c>
      <c r="H7170" s="121" t="s">
        <v>53</v>
      </c>
      <c r="I7170" s="121" t="s">
        <v>30</v>
      </c>
      <c r="J7170" s="121" t="s">
        <v>7142</v>
      </c>
      <c r="K7170" s="120" t="s">
        <v>65</v>
      </c>
      <c r="L7170" s="131" t="s">
        <v>32</v>
      </c>
      <c r="M7170" s="120" t="s">
        <v>78</v>
      </c>
      <c r="P7170" s="124">
        <f t="shared" ref="P7170:P7227" si="331">IF(O7170&lt;&gt;0,MONTH(O7170),0)</f>
        <v>0</v>
      </c>
    </row>
    <row r="7171" spans="1:20">
      <c r="A7171" s="116">
        <v>7171</v>
      </c>
      <c r="B7171" s="129">
        <v>44287</v>
      </c>
      <c r="C7171" s="118">
        <f t="shared" si="330"/>
        <v>4</v>
      </c>
      <c r="D7171" s="120" t="s">
        <v>252</v>
      </c>
      <c r="E7171" s="120" t="s">
        <v>15983</v>
      </c>
      <c r="F7171" s="211" t="s">
        <v>15984</v>
      </c>
      <c r="G7171" s="121" t="s">
        <v>4968</v>
      </c>
      <c r="H7171" s="121" t="s">
        <v>53</v>
      </c>
      <c r="I7171" s="121" t="s">
        <v>30</v>
      </c>
      <c r="J7171" s="121" t="s">
        <v>7271</v>
      </c>
      <c r="K7171" s="120" t="s">
        <v>65</v>
      </c>
      <c r="L7171" s="131" t="s">
        <v>32</v>
      </c>
      <c r="M7171" s="120" t="s">
        <v>78</v>
      </c>
      <c r="P7171" s="124">
        <f t="shared" si="331"/>
        <v>0</v>
      </c>
    </row>
    <row r="7172" spans="1:20">
      <c r="A7172" s="116">
        <v>7172</v>
      </c>
      <c r="B7172" s="129">
        <v>44287</v>
      </c>
      <c r="C7172" s="118">
        <f t="shared" si="330"/>
        <v>4</v>
      </c>
      <c r="D7172" s="120" t="s">
        <v>252</v>
      </c>
      <c r="E7172" s="120" t="s">
        <v>15985</v>
      </c>
      <c r="F7172" s="211" t="s">
        <v>15891</v>
      </c>
      <c r="G7172" s="121" t="s">
        <v>4968</v>
      </c>
      <c r="H7172" s="121" t="s">
        <v>53</v>
      </c>
      <c r="I7172" s="119" t="s">
        <v>30</v>
      </c>
      <c r="J7172" s="121" t="s">
        <v>5024</v>
      </c>
      <c r="K7172" s="120" t="s">
        <v>65</v>
      </c>
      <c r="L7172" s="131" t="s">
        <v>32</v>
      </c>
      <c r="M7172" s="120" t="s">
        <v>78</v>
      </c>
      <c r="P7172" s="124">
        <f t="shared" si="331"/>
        <v>0</v>
      </c>
    </row>
    <row r="7173" spans="1:20">
      <c r="A7173" s="116">
        <v>7173</v>
      </c>
      <c r="B7173" s="129">
        <v>44287</v>
      </c>
      <c r="C7173" s="118">
        <f t="shared" si="330"/>
        <v>4</v>
      </c>
      <c r="D7173" s="120" t="s">
        <v>252</v>
      </c>
      <c r="E7173" s="120" t="s">
        <v>15986</v>
      </c>
      <c r="F7173" s="211" t="s">
        <v>15987</v>
      </c>
      <c r="G7173" s="121" t="s">
        <v>4968</v>
      </c>
      <c r="H7173" s="121" t="s">
        <v>53</v>
      </c>
      <c r="I7173" s="119" t="s">
        <v>30</v>
      </c>
      <c r="J7173" s="121" t="s">
        <v>7142</v>
      </c>
      <c r="K7173" s="120" t="s">
        <v>65</v>
      </c>
      <c r="L7173" s="131" t="s">
        <v>32</v>
      </c>
      <c r="M7173" s="120" t="s">
        <v>78</v>
      </c>
      <c r="P7173" s="124">
        <f t="shared" si="331"/>
        <v>0</v>
      </c>
    </row>
    <row r="7174" spans="1:20">
      <c r="A7174" s="116">
        <v>7174</v>
      </c>
      <c r="B7174" s="129">
        <v>44287</v>
      </c>
      <c r="C7174" s="118">
        <f t="shared" si="330"/>
        <v>4</v>
      </c>
      <c r="D7174" s="120" t="s">
        <v>252</v>
      </c>
      <c r="E7174" s="120" t="s">
        <v>15988</v>
      </c>
      <c r="F7174" s="211" t="s">
        <v>15747</v>
      </c>
      <c r="G7174" s="121" t="s">
        <v>4968</v>
      </c>
      <c r="H7174" s="121" t="s">
        <v>53</v>
      </c>
      <c r="I7174" s="121" t="s">
        <v>30</v>
      </c>
      <c r="J7174" s="121" t="s">
        <v>7271</v>
      </c>
      <c r="K7174" s="120" t="s">
        <v>65</v>
      </c>
      <c r="L7174" s="131" t="s">
        <v>32</v>
      </c>
      <c r="M7174" s="120" t="s">
        <v>78</v>
      </c>
      <c r="P7174" s="124">
        <f t="shared" si="331"/>
        <v>0</v>
      </c>
    </row>
    <row r="7175" spans="1:20" ht="27.6">
      <c r="A7175" s="116">
        <v>7175</v>
      </c>
      <c r="B7175" s="129">
        <v>44287</v>
      </c>
      <c r="C7175" s="118">
        <f t="shared" si="330"/>
        <v>4</v>
      </c>
      <c r="D7175" s="120" t="s">
        <v>252</v>
      </c>
      <c r="E7175" s="120" t="s">
        <v>15989</v>
      </c>
      <c r="F7175" s="211" t="s">
        <v>15990</v>
      </c>
      <c r="G7175" s="121" t="s">
        <v>4968</v>
      </c>
      <c r="H7175" s="121" t="s">
        <v>53</v>
      </c>
      <c r="I7175" s="121" t="s">
        <v>30</v>
      </c>
      <c r="J7175" s="121" t="s">
        <v>7271</v>
      </c>
      <c r="K7175" s="120" t="s">
        <v>65</v>
      </c>
      <c r="L7175" s="131" t="s">
        <v>32</v>
      </c>
      <c r="M7175" s="120" t="s">
        <v>78</v>
      </c>
      <c r="P7175" s="124">
        <f t="shared" si="331"/>
        <v>0</v>
      </c>
    </row>
    <row r="7176" spans="1:20">
      <c r="A7176" s="116">
        <v>7176</v>
      </c>
      <c r="B7176" s="129">
        <v>44287</v>
      </c>
      <c r="C7176" s="118">
        <f t="shared" si="330"/>
        <v>4</v>
      </c>
      <c r="D7176" s="120" t="s">
        <v>252</v>
      </c>
      <c r="E7176" s="120" t="s">
        <v>15991</v>
      </c>
      <c r="F7176" s="211" t="s">
        <v>15992</v>
      </c>
      <c r="G7176" s="121" t="s">
        <v>4968</v>
      </c>
      <c r="H7176" s="121" t="s">
        <v>53</v>
      </c>
      <c r="I7176" s="121" t="s">
        <v>30</v>
      </c>
      <c r="J7176" s="121" t="s">
        <v>7142</v>
      </c>
      <c r="K7176" s="120" t="s">
        <v>65</v>
      </c>
      <c r="L7176" s="131" t="s">
        <v>32</v>
      </c>
      <c r="M7176" s="120" t="s">
        <v>78</v>
      </c>
      <c r="P7176" s="124">
        <f t="shared" si="331"/>
        <v>0</v>
      </c>
    </row>
    <row r="7177" spans="1:20">
      <c r="A7177" s="116">
        <v>7177</v>
      </c>
      <c r="B7177" s="129">
        <v>44287</v>
      </c>
      <c r="C7177" s="118">
        <f t="shared" si="330"/>
        <v>4</v>
      </c>
      <c r="D7177" s="120" t="s">
        <v>252</v>
      </c>
      <c r="E7177" s="120" t="s">
        <v>15993</v>
      </c>
      <c r="F7177" s="211" t="s">
        <v>15994</v>
      </c>
      <c r="G7177" s="120" t="s">
        <v>15995</v>
      </c>
      <c r="H7177" s="121" t="s">
        <v>97</v>
      </c>
      <c r="I7177" s="119" t="s">
        <v>30</v>
      </c>
      <c r="J7177" s="121" t="s">
        <v>77</v>
      </c>
      <c r="K7177" s="120" t="s">
        <v>65</v>
      </c>
      <c r="L7177" s="131" t="s">
        <v>32</v>
      </c>
      <c r="M7177" s="120" t="s">
        <v>33</v>
      </c>
      <c r="N7177" s="131">
        <v>44280</v>
      </c>
      <c r="O7177" s="131">
        <v>44312</v>
      </c>
      <c r="P7177" s="124">
        <f t="shared" si="331"/>
        <v>4</v>
      </c>
      <c r="Q7177" s="177"/>
      <c r="S7177" s="120" t="s">
        <v>135</v>
      </c>
      <c r="T7177" s="126">
        <v>44312</v>
      </c>
    </row>
    <row r="7178" spans="1:20">
      <c r="A7178" s="116">
        <v>7178</v>
      </c>
      <c r="B7178" s="129">
        <v>44288</v>
      </c>
      <c r="C7178" s="118">
        <f t="shared" si="330"/>
        <v>4</v>
      </c>
      <c r="D7178" s="120" t="s">
        <v>252</v>
      </c>
      <c r="E7178" s="120" t="s">
        <v>15996</v>
      </c>
      <c r="F7178" s="211" t="s">
        <v>15997</v>
      </c>
      <c r="G7178" s="121" t="s">
        <v>4968</v>
      </c>
      <c r="H7178" s="121" t="s">
        <v>53</v>
      </c>
      <c r="I7178" s="121" t="s">
        <v>30</v>
      </c>
      <c r="J7178" s="121" t="s">
        <v>87</v>
      </c>
      <c r="K7178" s="120" t="s">
        <v>65</v>
      </c>
      <c r="L7178" s="131" t="s">
        <v>32</v>
      </c>
      <c r="M7178" s="120" t="s">
        <v>33</v>
      </c>
      <c r="N7178" s="131">
        <v>44307</v>
      </c>
      <c r="O7178" s="131">
        <v>44613</v>
      </c>
      <c r="P7178" s="124">
        <f t="shared" si="331"/>
        <v>2</v>
      </c>
    </row>
    <row r="7179" spans="1:20">
      <c r="A7179" s="116">
        <v>7179</v>
      </c>
      <c r="B7179" s="129">
        <v>44288</v>
      </c>
      <c r="C7179" s="118">
        <f t="shared" si="330"/>
        <v>4</v>
      </c>
      <c r="D7179" s="120" t="s">
        <v>252</v>
      </c>
      <c r="E7179" s="120" t="s">
        <v>15998</v>
      </c>
      <c r="F7179" s="211" t="s">
        <v>15999</v>
      </c>
      <c r="G7179" s="120" t="s">
        <v>3018</v>
      </c>
      <c r="H7179" s="119" t="s">
        <v>97</v>
      </c>
      <c r="I7179" s="121" t="s">
        <v>30</v>
      </c>
      <c r="J7179" s="121" t="s">
        <v>3886</v>
      </c>
      <c r="K7179" s="120" t="s">
        <v>65</v>
      </c>
      <c r="L7179" s="131" t="s">
        <v>32</v>
      </c>
      <c r="M7179" s="120" t="s">
        <v>33</v>
      </c>
      <c r="N7179" s="131">
        <v>44287</v>
      </c>
      <c r="O7179" s="131">
        <v>44483</v>
      </c>
      <c r="P7179" s="124">
        <f t="shared" si="331"/>
        <v>10</v>
      </c>
      <c r="S7179" s="120" t="s">
        <v>92</v>
      </c>
      <c r="T7179" s="126">
        <v>44483</v>
      </c>
    </row>
    <row r="7180" spans="1:20">
      <c r="A7180" s="116">
        <v>7180</v>
      </c>
      <c r="B7180" s="129">
        <v>44288</v>
      </c>
      <c r="C7180" s="118">
        <f t="shared" si="330"/>
        <v>4</v>
      </c>
      <c r="D7180" s="120" t="s">
        <v>252</v>
      </c>
      <c r="E7180" s="120" t="s">
        <v>16000</v>
      </c>
      <c r="F7180" s="211" t="s">
        <v>16001</v>
      </c>
      <c r="G7180" s="121" t="s">
        <v>4968</v>
      </c>
      <c r="H7180" s="121" t="s">
        <v>53</v>
      </c>
      <c r="I7180" s="121" t="s">
        <v>30</v>
      </c>
      <c r="J7180" s="121" t="s">
        <v>7087</v>
      </c>
      <c r="K7180" s="120" t="s">
        <v>65</v>
      </c>
      <c r="L7180" s="131" t="s">
        <v>32</v>
      </c>
      <c r="M7180" s="120" t="s">
        <v>78</v>
      </c>
      <c r="P7180" s="124">
        <f t="shared" si="331"/>
        <v>0</v>
      </c>
    </row>
    <row r="7181" spans="1:20">
      <c r="A7181" s="116">
        <v>7181</v>
      </c>
      <c r="B7181" s="129">
        <v>44288</v>
      </c>
      <c r="C7181" s="118">
        <f t="shared" si="330"/>
        <v>4</v>
      </c>
      <c r="D7181" s="120" t="s">
        <v>252</v>
      </c>
      <c r="E7181" s="120" t="s">
        <v>16002</v>
      </c>
      <c r="F7181" s="211" t="s">
        <v>15753</v>
      </c>
      <c r="G7181" s="121" t="s">
        <v>4968</v>
      </c>
      <c r="H7181" s="121" t="s">
        <v>53</v>
      </c>
      <c r="I7181" s="121" t="s">
        <v>30</v>
      </c>
      <c r="J7181" s="121" t="s">
        <v>87</v>
      </c>
      <c r="K7181" s="120" t="s">
        <v>65</v>
      </c>
      <c r="L7181" s="131" t="s">
        <v>32</v>
      </c>
      <c r="M7181" s="120" t="s">
        <v>78</v>
      </c>
      <c r="P7181" s="124">
        <f t="shared" si="331"/>
        <v>0</v>
      </c>
    </row>
    <row r="7182" spans="1:20">
      <c r="A7182" s="116">
        <v>7182</v>
      </c>
      <c r="B7182" s="129">
        <v>44288</v>
      </c>
      <c r="C7182" s="118">
        <f t="shared" si="330"/>
        <v>4</v>
      </c>
      <c r="D7182" s="120" t="s">
        <v>252</v>
      </c>
      <c r="E7182" s="120" t="s">
        <v>16003</v>
      </c>
      <c r="F7182" s="211" t="s">
        <v>473</v>
      </c>
      <c r="G7182" s="121" t="s">
        <v>4968</v>
      </c>
      <c r="H7182" s="121" t="s">
        <v>53</v>
      </c>
      <c r="I7182" s="119" t="s">
        <v>30</v>
      </c>
      <c r="J7182" s="121" t="s">
        <v>7142</v>
      </c>
      <c r="K7182" s="120" t="s">
        <v>65</v>
      </c>
      <c r="L7182" s="131" t="s">
        <v>32</v>
      </c>
      <c r="M7182" s="120" t="s">
        <v>78</v>
      </c>
      <c r="P7182" s="124">
        <f t="shared" si="331"/>
        <v>0</v>
      </c>
    </row>
    <row r="7183" spans="1:20" ht="27.6">
      <c r="A7183" s="116">
        <v>7183</v>
      </c>
      <c r="B7183" s="129">
        <v>44288</v>
      </c>
      <c r="C7183" s="118">
        <f t="shared" si="330"/>
        <v>4</v>
      </c>
      <c r="D7183" s="120" t="s">
        <v>252</v>
      </c>
      <c r="E7183" s="120" t="s">
        <v>16004</v>
      </c>
      <c r="F7183" s="211" t="s">
        <v>16005</v>
      </c>
      <c r="G7183" s="121" t="s">
        <v>4968</v>
      </c>
      <c r="H7183" s="121" t="s">
        <v>53</v>
      </c>
      <c r="I7183" s="119" t="s">
        <v>30</v>
      </c>
      <c r="J7183" s="121" t="s">
        <v>9623</v>
      </c>
      <c r="K7183" s="120" t="s">
        <v>65</v>
      </c>
      <c r="L7183" s="131" t="s">
        <v>32</v>
      </c>
      <c r="M7183" s="120" t="s">
        <v>78</v>
      </c>
      <c r="P7183" s="124">
        <f t="shared" si="331"/>
        <v>0</v>
      </c>
    </row>
    <row r="7184" spans="1:20">
      <c r="A7184" s="116">
        <v>7184</v>
      </c>
      <c r="B7184" s="129">
        <v>44288</v>
      </c>
      <c r="C7184" s="118">
        <f t="shared" si="330"/>
        <v>4</v>
      </c>
      <c r="D7184" s="120" t="s">
        <v>252</v>
      </c>
      <c r="E7184" s="120" t="s">
        <v>16006</v>
      </c>
      <c r="F7184" s="211" t="s">
        <v>16007</v>
      </c>
      <c r="G7184" s="121" t="s">
        <v>4968</v>
      </c>
      <c r="H7184" s="119" t="s">
        <v>53</v>
      </c>
      <c r="I7184" s="119" t="s">
        <v>30</v>
      </c>
      <c r="J7184" s="121" t="s">
        <v>16008</v>
      </c>
      <c r="K7184" s="120" t="s">
        <v>65</v>
      </c>
      <c r="L7184" s="131" t="s">
        <v>32</v>
      </c>
      <c r="M7184" s="120" t="s">
        <v>78</v>
      </c>
      <c r="P7184" s="124">
        <f t="shared" si="331"/>
        <v>0</v>
      </c>
    </row>
    <row r="7185" spans="1:25">
      <c r="A7185" s="116">
        <v>7185</v>
      </c>
      <c r="B7185" s="129">
        <v>44288</v>
      </c>
      <c r="C7185" s="118">
        <f t="shared" si="330"/>
        <v>4</v>
      </c>
      <c r="D7185" s="120" t="s">
        <v>252</v>
      </c>
      <c r="E7185" s="120" t="s">
        <v>16009</v>
      </c>
      <c r="F7185" s="211" t="s">
        <v>15987</v>
      </c>
      <c r="G7185" s="121" t="s">
        <v>4968</v>
      </c>
      <c r="H7185" s="121" t="s">
        <v>53</v>
      </c>
      <c r="I7185" s="119" t="s">
        <v>30</v>
      </c>
      <c r="J7185" s="121" t="s">
        <v>7142</v>
      </c>
      <c r="K7185" s="120" t="s">
        <v>65</v>
      </c>
      <c r="L7185" s="131" t="s">
        <v>32</v>
      </c>
      <c r="M7185" s="120" t="s">
        <v>33</v>
      </c>
      <c r="N7185" s="131">
        <v>44299</v>
      </c>
      <c r="O7185" s="131">
        <v>44333</v>
      </c>
      <c r="P7185" s="124">
        <f t="shared" si="331"/>
        <v>5</v>
      </c>
      <c r="S7185" s="120" t="s">
        <v>92</v>
      </c>
      <c r="T7185" s="126">
        <v>44308</v>
      </c>
    </row>
    <row r="7186" spans="1:25" ht="27.6">
      <c r="A7186" s="116">
        <v>7186</v>
      </c>
      <c r="B7186" s="129">
        <v>44288</v>
      </c>
      <c r="C7186" s="118">
        <f t="shared" si="330"/>
        <v>4</v>
      </c>
      <c r="D7186" s="120" t="s">
        <v>252</v>
      </c>
      <c r="E7186" s="120" t="s">
        <v>16010</v>
      </c>
      <c r="F7186" s="211" t="s">
        <v>16011</v>
      </c>
      <c r="G7186" s="121" t="s">
        <v>4968</v>
      </c>
      <c r="H7186" s="121" t="s">
        <v>53</v>
      </c>
      <c r="I7186" s="121" t="s">
        <v>30</v>
      </c>
      <c r="J7186" s="121" t="s">
        <v>7123</v>
      </c>
      <c r="K7186" s="120" t="s">
        <v>65</v>
      </c>
      <c r="L7186" s="131" t="s">
        <v>32</v>
      </c>
      <c r="M7186" s="120" t="s">
        <v>78</v>
      </c>
      <c r="P7186" s="124">
        <f t="shared" si="331"/>
        <v>0</v>
      </c>
    </row>
    <row r="7187" spans="1:25">
      <c r="A7187" s="116">
        <v>7187</v>
      </c>
      <c r="B7187" s="129">
        <v>44288</v>
      </c>
      <c r="C7187" s="118">
        <f t="shared" si="330"/>
        <v>4</v>
      </c>
      <c r="D7187" s="120" t="s">
        <v>252</v>
      </c>
      <c r="E7187" s="120" t="s">
        <v>16012</v>
      </c>
      <c r="F7187" s="211" t="s">
        <v>16013</v>
      </c>
      <c r="G7187" s="120" t="s">
        <v>7086</v>
      </c>
      <c r="H7187" s="121" t="s">
        <v>76</v>
      </c>
      <c r="I7187" s="119" t="s">
        <v>30</v>
      </c>
      <c r="J7187" s="121" t="s">
        <v>77</v>
      </c>
      <c r="K7187" s="120" t="s">
        <v>65</v>
      </c>
      <c r="L7187" s="131" t="s">
        <v>32</v>
      </c>
      <c r="M7187" s="120" t="s">
        <v>33</v>
      </c>
      <c r="N7187" s="131">
        <v>44334</v>
      </c>
      <c r="O7187" s="131">
        <v>44586</v>
      </c>
      <c r="P7187" s="124">
        <f t="shared" si="331"/>
        <v>1</v>
      </c>
      <c r="S7187" s="120" t="s">
        <v>135</v>
      </c>
      <c r="T7187" s="126">
        <v>44587</v>
      </c>
    </row>
    <row r="7188" spans="1:25" ht="27.6">
      <c r="A7188" s="116">
        <v>7188</v>
      </c>
      <c r="B7188" s="129">
        <v>44288</v>
      </c>
      <c r="C7188" s="118">
        <f t="shared" si="330"/>
        <v>4</v>
      </c>
      <c r="D7188" s="120" t="s">
        <v>252</v>
      </c>
      <c r="E7188" s="120" t="s">
        <v>16014</v>
      </c>
      <c r="F7188" s="211" t="s">
        <v>16015</v>
      </c>
      <c r="G7188" s="121" t="s">
        <v>4968</v>
      </c>
      <c r="H7188" s="121" t="s">
        <v>53</v>
      </c>
      <c r="I7188" s="119" t="s">
        <v>30</v>
      </c>
      <c r="J7188" s="121" t="s">
        <v>7123</v>
      </c>
      <c r="K7188" s="120" t="s">
        <v>65</v>
      </c>
      <c r="L7188" s="131" t="s">
        <v>32</v>
      </c>
      <c r="M7188" s="120" t="s">
        <v>33</v>
      </c>
      <c r="N7188" s="131">
        <v>44390</v>
      </c>
      <c r="P7188" s="124">
        <f t="shared" si="331"/>
        <v>0</v>
      </c>
      <c r="S7188" s="120" t="s">
        <v>724</v>
      </c>
      <c r="T7188" s="126">
        <v>44396</v>
      </c>
    </row>
    <row r="7189" spans="1:25">
      <c r="A7189" s="116">
        <v>7189</v>
      </c>
      <c r="B7189" s="129">
        <v>44288</v>
      </c>
      <c r="C7189" s="118">
        <f t="shared" si="330"/>
        <v>4</v>
      </c>
      <c r="D7189" s="120" t="s">
        <v>252</v>
      </c>
      <c r="E7189" s="120" t="s">
        <v>16016</v>
      </c>
      <c r="F7189" s="211" t="s">
        <v>16017</v>
      </c>
      <c r="G7189" s="120" t="s">
        <v>1662</v>
      </c>
      <c r="H7189" s="121" t="s">
        <v>76</v>
      </c>
      <c r="I7189" s="119" t="s">
        <v>30</v>
      </c>
      <c r="J7189" s="121" t="s">
        <v>87</v>
      </c>
      <c r="K7189" s="120" t="s">
        <v>65</v>
      </c>
      <c r="L7189" s="131" t="s">
        <v>32</v>
      </c>
      <c r="M7189" s="120" t="s">
        <v>33</v>
      </c>
      <c r="N7189" s="131">
        <v>44280</v>
      </c>
      <c r="O7189" s="131">
        <v>44312</v>
      </c>
      <c r="P7189" s="124">
        <f t="shared" si="331"/>
        <v>4</v>
      </c>
      <c r="S7189" s="120" t="s">
        <v>92</v>
      </c>
      <c r="T7189" s="126">
        <v>44305</v>
      </c>
      <c r="Y7189" s="116" t="s">
        <v>16018</v>
      </c>
    </row>
    <row r="7190" spans="1:25">
      <c r="A7190" s="116">
        <v>7190</v>
      </c>
      <c r="B7190" s="129">
        <v>44288</v>
      </c>
      <c r="C7190" s="118">
        <f t="shared" si="330"/>
        <v>4</v>
      </c>
      <c r="D7190" s="120" t="s">
        <v>252</v>
      </c>
      <c r="E7190" s="120" t="s">
        <v>16019</v>
      </c>
      <c r="F7190" s="211" t="s">
        <v>16020</v>
      </c>
      <c r="G7190" s="120" t="s">
        <v>4184</v>
      </c>
      <c r="H7190" s="121" t="s">
        <v>76</v>
      </c>
      <c r="I7190" s="121" t="s">
        <v>30</v>
      </c>
      <c r="J7190" s="121" t="s">
        <v>5018</v>
      </c>
      <c r="K7190" s="120" t="s">
        <v>65</v>
      </c>
      <c r="L7190" s="131" t="s">
        <v>32</v>
      </c>
      <c r="M7190" s="120" t="s">
        <v>8774</v>
      </c>
      <c r="P7190" s="124">
        <f t="shared" si="331"/>
        <v>0</v>
      </c>
      <c r="Q7190" s="118">
        <v>1</v>
      </c>
      <c r="R7190" s="125">
        <f ca="1">TODAY()-O7190</f>
        <v>44678</v>
      </c>
    </row>
    <row r="7191" spans="1:25" ht="27.6">
      <c r="A7191" s="116">
        <v>7191</v>
      </c>
      <c r="B7191" s="129">
        <v>44288</v>
      </c>
      <c r="C7191" s="118">
        <f t="shared" si="330"/>
        <v>4</v>
      </c>
      <c r="D7191" s="120" t="s">
        <v>252</v>
      </c>
      <c r="E7191" s="120" t="s">
        <v>16021</v>
      </c>
      <c r="F7191" s="211" t="s">
        <v>16022</v>
      </c>
      <c r="G7191" s="121" t="s">
        <v>4968</v>
      </c>
      <c r="H7191" s="121" t="s">
        <v>53</v>
      </c>
      <c r="I7191" s="119" t="s">
        <v>30</v>
      </c>
      <c r="J7191" s="121" t="s">
        <v>16008</v>
      </c>
      <c r="K7191" s="120" t="s">
        <v>65</v>
      </c>
      <c r="L7191" s="131" t="s">
        <v>32</v>
      </c>
      <c r="M7191" s="120" t="s">
        <v>33</v>
      </c>
      <c r="P7191" s="124">
        <f t="shared" si="331"/>
        <v>0</v>
      </c>
      <c r="Y7191" s="116" t="s">
        <v>16023</v>
      </c>
    </row>
    <row r="7192" spans="1:25">
      <c r="A7192" s="116">
        <v>7192</v>
      </c>
      <c r="B7192" s="129">
        <v>44288</v>
      </c>
      <c r="C7192" s="118">
        <f t="shared" si="330"/>
        <v>4</v>
      </c>
      <c r="D7192" s="120" t="s">
        <v>252</v>
      </c>
      <c r="E7192" s="120" t="s">
        <v>16024</v>
      </c>
      <c r="F7192" s="211" t="s">
        <v>2896</v>
      </c>
      <c r="G7192" s="121" t="s">
        <v>4968</v>
      </c>
      <c r="H7192" s="121" t="s">
        <v>53</v>
      </c>
      <c r="I7192" s="121" t="s">
        <v>30</v>
      </c>
      <c r="J7192" s="121" t="s">
        <v>7135</v>
      </c>
      <c r="K7192" s="120" t="s">
        <v>65</v>
      </c>
      <c r="L7192" s="131" t="s">
        <v>32</v>
      </c>
      <c r="M7192" s="120" t="s">
        <v>78</v>
      </c>
      <c r="P7192" s="124">
        <f t="shared" si="331"/>
        <v>0</v>
      </c>
      <c r="U7192" s="126" t="s">
        <v>16025</v>
      </c>
    </row>
    <row r="7193" spans="1:25" ht="27.6">
      <c r="A7193" s="116">
        <v>7193</v>
      </c>
      <c r="B7193" s="129">
        <v>44288</v>
      </c>
      <c r="C7193" s="118">
        <f t="shared" si="330"/>
        <v>4</v>
      </c>
      <c r="D7193" s="120" t="s">
        <v>252</v>
      </c>
      <c r="E7193" s="120" t="s">
        <v>16026</v>
      </c>
      <c r="F7193" s="211" t="s">
        <v>16027</v>
      </c>
      <c r="G7193" s="121"/>
      <c r="I7193" s="119" t="s">
        <v>30</v>
      </c>
      <c r="J7193" s="121" t="s">
        <v>9820</v>
      </c>
      <c r="K7193" s="120" t="s">
        <v>65</v>
      </c>
      <c r="L7193" s="131" t="s">
        <v>32</v>
      </c>
      <c r="M7193" s="120" t="s">
        <v>78</v>
      </c>
      <c r="P7193" s="124">
        <f t="shared" si="331"/>
        <v>0</v>
      </c>
    </row>
    <row r="7194" spans="1:25">
      <c r="A7194" s="116">
        <v>7194</v>
      </c>
      <c r="B7194" s="129">
        <v>44288</v>
      </c>
      <c r="C7194" s="118">
        <f t="shared" si="330"/>
        <v>4</v>
      </c>
      <c r="D7194" s="120" t="s">
        <v>252</v>
      </c>
      <c r="E7194" s="120" t="s">
        <v>16028</v>
      </c>
      <c r="F7194" s="211" t="s">
        <v>16029</v>
      </c>
      <c r="G7194" s="121" t="s">
        <v>16030</v>
      </c>
      <c r="H7194" s="121" t="s">
        <v>29</v>
      </c>
      <c r="I7194" s="121" t="s">
        <v>42</v>
      </c>
      <c r="J7194" s="121" t="s">
        <v>2268</v>
      </c>
      <c r="K7194" s="120" t="s">
        <v>65</v>
      </c>
      <c r="L7194" s="131" t="s">
        <v>32</v>
      </c>
      <c r="M7194" s="120" t="s">
        <v>33</v>
      </c>
      <c r="N7194" s="131">
        <v>44313</v>
      </c>
      <c r="O7194" s="131">
        <v>44448</v>
      </c>
      <c r="P7194" s="124">
        <f t="shared" si="331"/>
        <v>9</v>
      </c>
      <c r="S7194" s="120" t="s">
        <v>92</v>
      </c>
    </row>
    <row r="7195" spans="1:25">
      <c r="A7195" s="116">
        <v>7195</v>
      </c>
      <c r="B7195" s="129">
        <v>44288</v>
      </c>
      <c r="C7195" s="118">
        <f t="shared" si="330"/>
        <v>4</v>
      </c>
      <c r="D7195" s="120" t="s">
        <v>252</v>
      </c>
      <c r="E7195" s="120" t="s">
        <v>16031</v>
      </c>
      <c r="F7195" s="211" t="s">
        <v>544</v>
      </c>
      <c r="G7195" s="121" t="s">
        <v>16032</v>
      </c>
      <c r="H7195" s="121" t="s">
        <v>29</v>
      </c>
      <c r="I7195" s="119" t="s">
        <v>196</v>
      </c>
      <c r="J7195" s="121" t="s">
        <v>196</v>
      </c>
      <c r="K7195" s="120" t="s">
        <v>65</v>
      </c>
      <c r="L7195" s="131" t="s">
        <v>32</v>
      </c>
      <c r="M7195" s="120" t="s">
        <v>184</v>
      </c>
      <c r="N7195" s="131">
        <v>44299</v>
      </c>
      <c r="O7195" s="131">
        <v>44337</v>
      </c>
      <c r="P7195" s="124">
        <f t="shared" si="331"/>
        <v>5</v>
      </c>
    </row>
    <row r="7196" spans="1:25">
      <c r="A7196" s="116">
        <v>7196</v>
      </c>
      <c r="B7196" s="129">
        <v>44288</v>
      </c>
      <c r="C7196" s="118">
        <f t="shared" si="330"/>
        <v>4</v>
      </c>
      <c r="D7196" s="120" t="s">
        <v>25</v>
      </c>
      <c r="E7196" s="120" t="s">
        <v>16033</v>
      </c>
      <c r="F7196" s="211" t="s">
        <v>16034</v>
      </c>
      <c r="G7196" s="121" t="s">
        <v>12861</v>
      </c>
      <c r="H7196" s="121" t="s">
        <v>29</v>
      </c>
      <c r="I7196" s="119" t="s">
        <v>30</v>
      </c>
      <c r="J7196" s="121" t="s">
        <v>87</v>
      </c>
      <c r="K7196" s="120" t="s">
        <v>65</v>
      </c>
      <c r="L7196" s="131" t="s">
        <v>32</v>
      </c>
      <c r="M7196" s="120" t="s">
        <v>78</v>
      </c>
      <c r="P7196" s="124">
        <f t="shared" si="331"/>
        <v>0</v>
      </c>
    </row>
    <row r="7197" spans="1:25">
      <c r="A7197" s="116">
        <v>7197</v>
      </c>
      <c r="B7197" s="129">
        <v>44288</v>
      </c>
      <c r="C7197" s="118">
        <f t="shared" si="330"/>
        <v>4</v>
      </c>
      <c r="D7197" s="120" t="s">
        <v>25</v>
      </c>
      <c r="E7197" s="120" t="s">
        <v>16035</v>
      </c>
      <c r="F7197" s="211" t="s">
        <v>16036</v>
      </c>
      <c r="G7197" s="121" t="s">
        <v>16037</v>
      </c>
      <c r="H7197" s="121" t="s">
        <v>29</v>
      </c>
      <c r="I7197" s="119" t="s">
        <v>30</v>
      </c>
      <c r="J7197" s="121" t="s">
        <v>31</v>
      </c>
      <c r="K7197" s="120" t="s">
        <v>65</v>
      </c>
      <c r="L7197" s="131" t="s">
        <v>32</v>
      </c>
      <c r="M7197" s="120" t="s">
        <v>78</v>
      </c>
      <c r="P7197" s="124">
        <f t="shared" si="331"/>
        <v>0</v>
      </c>
    </row>
    <row r="7198" spans="1:25">
      <c r="A7198" s="116">
        <v>7198</v>
      </c>
      <c r="B7198" s="129">
        <v>44288</v>
      </c>
      <c r="C7198" s="118">
        <f t="shared" si="330"/>
        <v>4</v>
      </c>
      <c r="D7198" s="120" t="s">
        <v>25</v>
      </c>
      <c r="E7198" s="120" t="s">
        <v>16038</v>
      </c>
      <c r="F7198" s="211" t="s">
        <v>16039</v>
      </c>
      <c r="G7198" s="121" t="s">
        <v>3018</v>
      </c>
      <c r="H7198" s="121" t="s">
        <v>97</v>
      </c>
      <c r="I7198" s="121" t="s">
        <v>30</v>
      </c>
      <c r="J7198" s="121" t="s">
        <v>3886</v>
      </c>
      <c r="K7198" s="120" t="s">
        <v>65</v>
      </c>
      <c r="L7198" s="131" t="s">
        <v>32</v>
      </c>
      <c r="M7198" s="120" t="s">
        <v>78</v>
      </c>
      <c r="P7198" s="124">
        <f t="shared" si="331"/>
        <v>0</v>
      </c>
    </row>
    <row r="7199" spans="1:25" ht="27.6">
      <c r="A7199" s="116">
        <v>7199</v>
      </c>
      <c r="B7199" s="129">
        <v>44288</v>
      </c>
      <c r="C7199" s="118">
        <f t="shared" si="330"/>
        <v>4</v>
      </c>
      <c r="D7199" s="120" t="s">
        <v>25</v>
      </c>
      <c r="E7199" s="120" t="s">
        <v>16040</v>
      </c>
      <c r="F7199" s="211" t="s">
        <v>16041</v>
      </c>
      <c r="G7199" s="121" t="s">
        <v>2394</v>
      </c>
      <c r="H7199" s="121" t="s">
        <v>29</v>
      </c>
      <c r="I7199" s="121" t="s">
        <v>30</v>
      </c>
      <c r="J7199" s="121" t="s">
        <v>7087</v>
      </c>
      <c r="K7199" s="120" t="s">
        <v>65</v>
      </c>
      <c r="L7199" s="131" t="s">
        <v>32</v>
      </c>
      <c r="M7199" s="120" t="s">
        <v>78</v>
      </c>
      <c r="P7199" s="124">
        <f t="shared" si="331"/>
        <v>0</v>
      </c>
    </row>
    <row r="7200" spans="1:25">
      <c r="A7200" s="116">
        <v>7200</v>
      </c>
      <c r="B7200" s="129">
        <v>44288</v>
      </c>
      <c r="C7200" s="118">
        <f t="shared" si="330"/>
        <v>4</v>
      </c>
      <c r="D7200" s="120" t="s">
        <v>252</v>
      </c>
      <c r="E7200" s="120" t="s">
        <v>16042</v>
      </c>
      <c r="F7200" s="211" t="s">
        <v>16043</v>
      </c>
      <c r="G7200" s="121" t="s">
        <v>15531</v>
      </c>
      <c r="H7200" s="121" t="s">
        <v>29</v>
      </c>
      <c r="I7200" s="121" t="s">
        <v>42</v>
      </c>
      <c r="J7200" s="121" t="s">
        <v>91</v>
      </c>
      <c r="K7200" s="120" t="s">
        <v>65</v>
      </c>
      <c r="L7200" s="131" t="s">
        <v>32</v>
      </c>
      <c r="M7200" s="120" t="s">
        <v>78</v>
      </c>
      <c r="P7200" s="124">
        <f t="shared" si="331"/>
        <v>0</v>
      </c>
    </row>
    <row r="7201" spans="1:25">
      <c r="A7201" s="116">
        <v>7201</v>
      </c>
      <c r="B7201" s="129">
        <v>44288</v>
      </c>
      <c r="C7201" s="118">
        <f t="shared" si="330"/>
        <v>4</v>
      </c>
      <c r="D7201" s="120" t="s">
        <v>252</v>
      </c>
      <c r="E7201" s="120" t="s">
        <v>16044</v>
      </c>
      <c r="F7201" s="211" t="s">
        <v>16045</v>
      </c>
      <c r="G7201" s="121" t="s">
        <v>16046</v>
      </c>
      <c r="H7201" s="121" t="s">
        <v>29</v>
      </c>
      <c r="I7201" s="119" t="s">
        <v>42</v>
      </c>
      <c r="J7201" s="121" t="s">
        <v>72</v>
      </c>
      <c r="K7201" s="120" t="s">
        <v>65</v>
      </c>
      <c r="L7201" s="131" t="s">
        <v>32</v>
      </c>
      <c r="M7201" s="120" t="s">
        <v>78</v>
      </c>
      <c r="P7201" s="124">
        <f t="shared" si="331"/>
        <v>0</v>
      </c>
    </row>
    <row r="7202" spans="1:25">
      <c r="A7202" s="116">
        <v>7202</v>
      </c>
      <c r="B7202" s="129">
        <v>44288</v>
      </c>
      <c r="C7202" s="118">
        <f t="shared" si="330"/>
        <v>4</v>
      </c>
      <c r="D7202" s="120" t="s">
        <v>252</v>
      </c>
      <c r="E7202" s="120" t="s">
        <v>16047</v>
      </c>
      <c r="F7202" s="211" t="s">
        <v>16048</v>
      </c>
      <c r="G7202" s="121" t="s">
        <v>3443</v>
      </c>
      <c r="H7202" s="121" t="s">
        <v>29</v>
      </c>
      <c r="I7202" s="121" t="s">
        <v>42</v>
      </c>
      <c r="J7202" s="121" t="s">
        <v>72</v>
      </c>
      <c r="K7202" s="120" t="s">
        <v>65</v>
      </c>
      <c r="L7202" s="131" t="s">
        <v>32</v>
      </c>
      <c r="M7202" s="120" t="s">
        <v>78</v>
      </c>
      <c r="P7202" s="124">
        <f t="shared" si="331"/>
        <v>0</v>
      </c>
    </row>
    <row r="7203" spans="1:25">
      <c r="A7203" s="116">
        <v>7203</v>
      </c>
      <c r="B7203" s="129">
        <v>44288</v>
      </c>
      <c r="C7203" s="118">
        <f t="shared" si="330"/>
        <v>4</v>
      </c>
      <c r="D7203" s="120" t="s">
        <v>252</v>
      </c>
      <c r="E7203" s="120" t="s">
        <v>16049</v>
      </c>
      <c r="F7203" s="211" t="s">
        <v>10260</v>
      </c>
      <c r="G7203" s="121" t="s">
        <v>16050</v>
      </c>
      <c r="H7203" s="121" t="s">
        <v>29</v>
      </c>
      <c r="I7203" s="119" t="s">
        <v>42</v>
      </c>
      <c r="J7203" s="121" t="s">
        <v>199</v>
      </c>
      <c r="K7203" s="120" t="s">
        <v>65</v>
      </c>
      <c r="L7203" s="131" t="s">
        <v>32</v>
      </c>
      <c r="M7203" s="120" t="s">
        <v>33</v>
      </c>
      <c r="N7203" s="131">
        <v>44382</v>
      </c>
      <c r="O7203" s="131">
        <v>44613</v>
      </c>
      <c r="P7203" s="124">
        <f t="shared" si="331"/>
        <v>2</v>
      </c>
    </row>
    <row r="7204" spans="1:25">
      <c r="A7204" s="116">
        <v>7204</v>
      </c>
      <c r="B7204" s="129">
        <v>44288</v>
      </c>
      <c r="C7204" s="118">
        <f t="shared" si="330"/>
        <v>4</v>
      </c>
      <c r="D7204" s="120" t="s">
        <v>252</v>
      </c>
      <c r="E7204" s="120" t="s">
        <v>16051</v>
      </c>
      <c r="F7204" s="211" t="s">
        <v>16052</v>
      </c>
      <c r="G7204" s="121" t="s">
        <v>16053</v>
      </c>
      <c r="H7204" s="121" t="s">
        <v>177</v>
      </c>
      <c r="I7204" s="119" t="s">
        <v>42</v>
      </c>
      <c r="J7204" s="121" t="s">
        <v>43</v>
      </c>
      <c r="K7204" s="120" t="s">
        <v>65</v>
      </c>
      <c r="L7204" s="131" t="s">
        <v>32</v>
      </c>
      <c r="M7204" s="120" t="s">
        <v>78</v>
      </c>
      <c r="P7204" s="124">
        <f t="shared" si="331"/>
        <v>0</v>
      </c>
    </row>
    <row r="7205" spans="1:25">
      <c r="A7205" s="116">
        <v>7205</v>
      </c>
      <c r="B7205" s="129">
        <v>44288</v>
      </c>
      <c r="C7205" s="118">
        <f t="shared" si="330"/>
        <v>4</v>
      </c>
      <c r="D7205" s="120" t="s">
        <v>252</v>
      </c>
      <c r="E7205" s="120" t="s">
        <v>16054</v>
      </c>
      <c r="F7205" s="211" t="s">
        <v>16055</v>
      </c>
      <c r="G7205" s="121" t="s">
        <v>16056</v>
      </c>
      <c r="H7205" s="121" t="s">
        <v>29</v>
      </c>
      <c r="I7205" s="121" t="s">
        <v>42</v>
      </c>
      <c r="J7205" s="121" t="s">
        <v>91</v>
      </c>
      <c r="K7205" s="120" t="s">
        <v>65</v>
      </c>
      <c r="L7205" s="131" t="s">
        <v>32</v>
      </c>
      <c r="M7205" s="120" t="s">
        <v>78</v>
      </c>
      <c r="P7205" s="124">
        <f t="shared" si="331"/>
        <v>0</v>
      </c>
    </row>
    <row r="7206" spans="1:25">
      <c r="A7206" s="116">
        <v>7206</v>
      </c>
      <c r="B7206" s="129">
        <v>44288</v>
      </c>
      <c r="C7206" s="118">
        <f t="shared" si="330"/>
        <v>4</v>
      </c>
      <c r="D7206" s="120" t="s">
        <v>252</v>
      </c>
      <c r="E7206" s="120" t="s">
        <v>16057</v>
      </c>
      <c r="F7206" s="211" t="s">
        <v>16058</v>
      </c>
      <c r="G7206" s="121" t="s">
        <v>16059</v>
      </c>
      <c r="H7206" s="121" t="s">
        <v>29</v>
      </c>
      <c r="I7206" s="121" t="s">
        <v>42</v>
      </c>
      <c r="J7206" s="121" t="s">
        <v>72</v>
      </c>
      <c r="K7206" s="120" t="s">
        <v>65</v>
      </c>
      <c r="L7206" s="131" t="s">
        <v>32</v>
      </c>
      <c r="M7206" s="120" t="s">
        <v>78</v>
      </c>
      <c r="P7206" s="124">
        <f t="shared" si="331"/>
        <v>0</v>
      </c>
    </row>
    <row r="7207" spans="1:25">
      <c r="A7207" s="116">
        <v>7207</v>
      </c>
      <c r="B7207" s="129">
        <v>44288</v>
      </c>
      <c r="C7207" s="118">
        <f t="shared" si="330"/>
        <v>4</v>
      </c>
      <c r="D7207" s="120" t="s">
        <v>252</v>
      </c>
      <c r="E7207" s="120" t="s">
        <v>16060</v>
      </c>
      <c r="F7207" s="211" t="s">
        <v>16061</v>
      </c>
      <c r="G7207" s="120" t="s">
        <v>16062</v>
      </c>
      <c r="H7207" s="121" t="s">
        <v>140</v>
      </c>
      <c r="I7207" s="121" t="s">
        <v>30</v>
      </c>
      <c r="J7207" s="121" t="s">
        <v>5018</v>
      </c>
      <c r="K7207" s="120" t="s">
        <v>65</v>
      </c>
      <c r="L7207" s="131" t="s">
        <v>32</v>
      </c>
      <c r="M7207" s="120" t="s">
        <v>33</v>
      </c>
      <c r="N7207" s="131">
        <v>44280</v>
      </c>
      <c r="P7207" s="124">
        <f t="shared" si="331"/>
        <v>0</v>
      </c>
      <c r="S7207" s="120" t="s">
        <v>135</v>
      </c>
      <c r="T7207" s="126">
        <v>44283</v>
      </c>
      <c r="Y7207" s="116" t="s">
        <v>16063</v>
      </c>
    </row>
    <row r="7208" spans="1:25">
      <c r="A7208" s="116">
        <v>7208</v>
      </c>
      <c r="B7208" s="129">
        <v>44288</v>
      </c>
      <c r="C7208" s="118">
        <f t="shared" si="330"/>
        <v>4</v>
      </c>
      <c r="D7208" s="120" t="s">
        <v>252</v>
      </c>
      <c r="E7208" s="120" t="s">
        <v>16064</v>
      </c>
      <c r="F7208" s="211" t="s">
        <v>16065</v>
      </c>
      <c r="G7208" s="120" t="s">
        <v>9643</v>
      </c>
      <c r="H7208" s="121" t="s">
        <v>140</v>
      </c>
      <c r="I7208" s="121" t="s">
        <v>30</v>
      </c>
      <c r="J7208" s="121" t="s">
        <v>7135</v>
      </c>
      <c r="K7208" s="120" t="s">
        <v>65</v>
      </c>
      <c r="L7208" s="131" t="s">
        <v>32</v>
      </c>
      <c r="M7208" s="120" t="s">
        <v>33</v>
      </c>
      <c r="N7208" s="131">
        <v>44280</v>
      </c>
      <c r="O7208" s="131">
        <v>44613</v>
      </c>
      <c r="P7208" s="124">
        <f t="shared" si="331"/>
        <v>2</v>
      </c>
      <c r="Q7208" s="118">
        <v>4</v>
      </c>
    </row>
    <row r="7209" spans="1:25">
      <c r="A7209" s="116">
        <v>7209</v>
      </c>
      <c r="B7209" s="129">
        <v>44288</v>
      </c>
      <c r="C7209" s="118">
        <f t="shared" si="330"/>
        <v>4</v>
      </c>
      <c r="D7209" s="120" t="s">
        <v>252</v>
      </c>
      <c r="E7209" s="120" t="s">
        <v>16066</v>
      </c>
      <c r="F7209" s="211" t="s">
        <v>16067</v>
      </c>
      <c r="G7209" s="121" t="s">
        <v>16068</v>
      </c>
      <c r="H7209" s="121" t="s">
        <v>29</v>
      </c>
      <c r="I7209" s="121" t="s">
        <v>42</v>
      </c>
      <c r="J7209" s="121" t="s">
        <v>72</v>
      </c>
      <c r="K7209" s="120" t="s">
        <v>65</v>
      </c>
      <c r="L7209" s="131" t="s">
        <v>32</v>
      </c>
      <c r="M7209" s="120" t="s">
        <v>78</v>
      </c>
      <c r="P7209" s="124">
        <f t="shared" si="331"/>
        <v>0</v>
      </c>
    </row>
    <row r="7210" spans="1:25">
      <c r="A7210" s="116">
        <v>7210</v>
      </c>
      <c r="B7210" s="129">
        <v>44288</v>
      </c>
      <c r="C7210" s="118">
        <f t="shared" si="330"/>
        <v>4</v>
      </c>
      <c r="D7210" s="120" t="s">
        <v>252</v>
      </c>
      <c r="E7210" s="120" t="s">
        <v>16069</v>
      </c>
      <c r="F7210" s="211" t="s">
        <v>8754</v>
      </c>
      <c r="G7210" s="119" t="s">
        <v>16070</v>
      </c>
      <c r="H7210" s="121" t="s">
        <v>48</v>
      </c>
      <c r="I7210" s="119" t="s">
        <v>30</v>
      </c>
      <c r="J7210" s="121" t="s">
        <v>87</v>
      </c>
      <c r="K7210" s="120" t="s">
        <v>65</v>
      </c>
      <c r="L7210" s="131" t="s">
        <v>32</v>
      </c>
      <c r="M7210" s="120" t="s">
        <v>33</v>
      </c>
      <c r="N7210" s="131">
        <v>44280</v>
      </c>
      <c r="O7210" s="131">
        <v>44586</v>
      </c>
      <c r="P7210" s="124">
        <f t="shared" si="331"/>
        <v>1</v>
      </c>
      <c r="Q7210" s="118">
        <v>2</v>
      </c>
      <c r="R7210" s="125">
        <f ca="1">TODAY()-O7210</f>
        <v>92</v>
      </c>
    </row>
    <row r="7211" spans="1:25" ht="27.6">
      <c r="A7211" s="116">
        <v>7211</v>
      </c>
      <c r="B7211" s="129">
        <v>44291</v>
      </c>
      <c r="C7211" s="118">
        <f t="shared" si="330"/>
        <v>4</v>
      </c>
      <c r="D7211" s="120" t="s">
        <v>252</v>
      </c>
      <c r="E7211" s="120" t="s">
        <v>16071</v>
      </c>
      <c r="F7211" s="211" t="s">
        <v>16072</v>
      </c>
      <c r="G7211" s="119" t="s">
        <v>16073</v>
      </c>
      <c r="H7211" s="121" t="s">
        <v>29</v>
      </c>
      <c r="I7211" s="119" t="s">
        <v>42</v>
      </c>
      <c r="J7211" s="121" t="s">
        <v>91</v>
      </c>
      <c r="K7211" s="120" t="s">
        <v>65</v>
      </c>
      <c r="L7211" s="131" t="s">
        <v>32</v>
      </c>
      <c r="M7211" s="120" t="s">
        <v>78</v>
      </c>
      <c r="P7211" s="124">
        <f t="shared" si="331"/>
        <v>0</v>
      </c>
    </row>
    <row r="7212" spans="1:25">
      <c r="A7212" s="116">
        <v>7212</v>
      </c>
      <c r="B7212" s="129">
        <v>44291</v>
      </c>
      <c r="C7212" s="118">
        <f t="shared" si="330"/>
        <v>4</v>
      </c>
      <c r="D7212" s="120" t="s">
        <v>252</v>
      </c>
      <c r="E7212" s="120" t="s">
        <v>16074</v>
      </c>
      <c r="F7212" s="211" t="s">
        <v>14960</v>
      </c>
      <c r="G7212" s="119" t="s">
        <v>16075</v>
      </c>
      <c r="H7212" s="121" t="s">
        <v>29</v>
      </c>
      <c r="I7212" s="121" t="s">
        <v>42</v>
      </c>
      <c r="J7212" s="121" t="s">
        <v>1874</v>
      </c>
      <c r="K7212" s="120" t="s">
        <v>65</v>
      </c>
      <c r="L7212" s="131" t="s">
        <v>32</v>
      </c>
      <c r="M7212" s="120" t="s">
        <v>78</v>
      </c>
      <c r="P7212" s="124">
        <f t="shared" si="331"/>
        <v>0</v>
      </c>
    </row>
    <row r="7213" spans="1:25" ht="27.6">
      <c r="A7213" s="116">
        <v>7213</v>
      </c>
      <c r="B7213" s="129">
        <v>44291</v>
      </c>
      <c r="C7213" s="118">
        <f t="shared" si="330"/>
        <v>4</v>
      </c>
      <c r="D7213" s="120" t="s">
        <v>252</v>
      </c>
      <c r="E7213" s="120" t="s">
        <v>16076</v>
      </c>
      <c r="F7213" s="211" t="s">
        <v>16077</v>
      </c>
      <c r="G7213" s="119" t="s">
        <v>8001</v>
      </c>
      <c r="H7213" s="121" t="s">
        <v>140</v>
      </c>
      <c r="I7213" s="121" t="s">
        <v>30</v>
      </c>
      <c r="J7213" s="121" t="s">
        <v>7280</v>
      </c>
      <c r="K7213" s="120" t="s">
        <v>65</v>
      </c>
      <c r="L7213" s="131" t="s">
        <v>32</v>
      </c>
      <c r="M7213" s="120" t="s">
        <v>33</v>
      </c>
      <c r="N7213" s="131">
        <v>44280</v>
      </c>
      <c r="O7213" s="131">
        <v>44284</v>
      </c>
      <c r="P7213" s="124">
        <f t="shared" si="331"/>
        <v>3</v>
      </c>
      <c r="Q7213" s="118">
        <v>1</v>
      </c>
      <c r="R7213" s="125">
        <f ca="1">TODAY()-O7213</f>
        <v>394</v>
      </c>
      <c r="S7213" s="120" t="s">
        <v>92</v>
      </c>
      <c r="T7213" s="126">
        <v>44286</v>
      </c>
    </row>
    <row r="7214" spans="1:25" ht="12.75" customHeight="1">
      <c r="A7214" s="116">
        <v>7214</v>
      </c>
      <c r="B7214" s="129">
        <v>44593</v>
      </c>
      <c r="C7214" s="118">
        <f t="shared" si="330"/>
        <v>2</v>
      </c>
      <c r="D7214" s="120" t="s">
        <v>252</v>
      </c>
      <c r="E7214" s="120" t="s">
        <v>16078</v>
      </c>
      <c r="F7214" s="211" t="s">
        <v>16079</v>
      </c>
      <c r="G7214" s="121" t="s">
        <v>5381</v>
      </c>
      <c r="H7214" s="121" t="s">
        <v>192</v>
      </c>
      <c r="I7214" s="121" t="s">
        <v>30</v>
      </c>
      <c r="J7214" s="121" t="s">
        <v>8338</v>
      </c>
      <c r="K7214" s="120" t="s">
        <v>65</v>
      </c>
      <c r="L7214" s="131" t="s">
        <v>32</v>
      </c>
      <c r="M7214" s="120" t="s">
        <v>78</v>
      </c>
      <c r="P7214" s="124">
        <f t="shared" si="331"/>
        <v>0</v>
      </c>
    </row>
    <row r="7215" spans="1:25">
      <c r="A7215" s="116">
        <v>7215</v>
      </c>
      <c r="B7215" s="129">
        <v>44291</v>
      </c>
      <c r="C7215" s="118">
        <f t="shared" si="330"/>
        <v>4</v>
      </c>
      <c r="D7215" s="120" t="s">
        <v>252</v>
      </c>
      <c r="E7215" s="120" t="s">
        <v>16080</v>
      </c>
      <c r="F7215" s="211" t="s">
        <v>16081</v>
      </c>
      <c r="G7215" s="119" t="s">
        <v>16082</v>
      </c>
      <c r="H7215" s="121" t="s">
        <v>29</v>
      </c>
      <c r="I7215" s="121" t="s">
        <v>63</v>
      </c>
      <c r="J7215" s="121" t="s">
        <v>524</v>
      </c>
      <c r="K7215" s="120" t="s">
        <v>65</v>
      </c>
      <c r="L7215" s="131" t="s">
        <v>32</v>
      </c>
      <c r="M7215" s="120" t="s">
        <v>78</v>
      </c>
      <c r="P7215" s="124">
        <f t="shared" si="331"/>
        <v>0</v>
      </c>
    </row>
    <row r="7216" spans="1:25">
      <c r="A7216" s="116">
        <v>7216</v>
      </c>
      <c r="B7216" s="129">
        <v>44291</v>
      </c>
      <c r="C7216" s="118">
        <f t="shared" si="330"/>
        <v>4</v>
      </c>
      <c r="D7216" s="120" t="s">
        <v>252</v>
      </c>
      <c r="E7216" s="120" t="s">
        <v>16083</v>
      </c>
      <c r="F7216" s="211" t="s">
        <v>16084</v>
      </c>
      <c r="G7216" s="119" t="s">
        <v>16085</v>
      </c>
      <c r="H7216" s="121" t="s">
        <v>192</v>
      </c>
      <c r="I7216" s="121" t="s">
        <v>30</v>
      </c>
      <c r="J7216" s="121" t="s">
        <v>77</v>
      </c>
      <c r="K7216" s="120" t="s">
        <v>65</v>
      </c>
      <c r="L7216" s="131" t="s">
        <v>32</v>
      </c>
      <c r="M7216" s="120" t="s">
        <v>78</v>
      </c>
      <c r="P7216" s="124">
        <f t="shared" si="331"/>
        <v>0</v>
      </c>
    </row>
    <row r="7217" spans="1:25">
      <c r="A7217" s="116">
        <v>7217</v>
      </c>
      <c r="B7217" s="129">
        <v>44291</v>
      </c>
      <c r="C7217" s="118">
        <f t="shared" si="330"/>
        <v>4</v>
      </c>
      <c r="D7217" s="120" t="s">
        <v>25</v>
      </c>
      <c r="E7217" s="120" t="s">
        <v>16086</v>
      </c>
      <c r="F7217" s="211" t="s">
        <v>16087</v>
      </c>
      <c r="G7217" s="119" t="s">
        <v>8981</v>
      </c>
      <c r="H7217" s="121" t="s">
        <v>29</v>
      </c>
      <c r="I7217" s="121" t="s">
        <v>30</v>
      </c>
      <c r="J7217" s="121" t="s">
        <v>7087</v>
      </c>
      <c r="K7217" s="120" t="s">
        <v>65</v>
      </c>
      <c r="L7217" s="131" t="s">
        <v>32</v>
      </c>
      <c r="M7217" s="120" t="s">
        <v>33</v>
      </c>
      <c r="O7217" s="131">
        <v>44405</v>
      </c>
      <c r="P7217" s="124">
        <f t="shared" si="331"/>
        <v>7</v>
      </c>
      <c r="S7217" s="120" t="s">
        <v>55</v>
      </c>
      <c r="Y7217" s="116" t="s">
        <v>3375</v>
      </c>
    </row>
    <row r="7218" spans="1:25">
      <c r="A7218" s="116">
        <v>7218</v>
      </c>
      <c r="B7218" s="129">
        <v>44291</v>
      </c>
      <c r="C7218" s="118">
        <f t="shared" si="330"/>
        <v>4</v>
      </c>
      <c r="D7218" s="120" t="s">
        <v>252</v>
      </c>
      <c r="E7218" s="120" t="s">
        <v>16088</v>
      </c>
      <c r="F7218" s="211" t="s">
        <v>16089</v>
      </c>
      <c r="G7218" s="119" t="s">
        <v>85</v>
      </c>
      <c r="H7218" s="121" t="s">
        <v>192</v>
      </c>
      <c r="I7218" s="119" t="s">
        <v>30</v>
      </c>
      <c r="J7218" s="121" t="s">
        <v>3886</v>
      </c>
      <c r="K7218" s="120" t="s">
        <v>65</v>
      </c>
      <c r="L7218" s="131" t="s">
        <v>32</v>
      </c>
      <c r="M7218" s="120" t="s">
        <v>33</v>
      </c>
      <c r="N7218" s="131">
        <v>44410</v>
      </c>
      <c r="O7218" s="131">
        <v>44474</v>
      </c>
      <c r="P7218" s="124">
        <f t="shared" si="331"/>
        <v>10</v>
      </c>
      <c r="S7218" s="120" t="s">
        <v>92</v>
      </c>
      <c r="T7218" s="126">
        <v>44476</v>
      </c>
    </row>
    <row r="7219" spans="1:25" ht="27.6">
      <c r="A7219" s="116">
        <v>7219</v>
      </c>
      <c r="B7219" s="129">
        <v>44291</v>
      </c>
      <c r="C7219" s="118">
        <f t="shared" si="330"/>
        <v>4</v>
      </c>
      <c r="D7219" s="120" t="s">
        <v>25</v>
      </c>
      <c r="E7219" s="120" t="s">
        <v>16090</v>
      </c>
      <c r="F7219" s="211" t="s">
        <v>16091</v>
      </c>
      <c r="G7219" s="119" t="s">
        <v>8981</v>
      </c>
      <c r="H7219" s="121" t="s">
        <v>29</v>
      </c>
      <c r="I7219" s="121" t="s">
        <v>30</v>
      </c>
      <c r="J7219" s="121" t="s">
        <v>7087</v>
      </c>
      <c r="K7219" s="120" t="s">
        <v>65</v>
      </c>
      <c r="L7219" s="131" t="s">
        <v>32</v>
      </c>
      <c r="M7219" s="120" t="s">
        <v>33</v>
      </c>
      <c r="O7219" s="131">
        <v>44405</v>
      </c>
      <c r="P7219" s="124">
        <f t="shared" si="331"/>
        <v>7</v>
      </c>
      <c r="S7219" s="120" t="s">
        <v>55</v>
      </c>
      <c r="Y7219" s="116" t="s">
        <v>162</v>
      </c>
    </row>
    <row r="7220" spans="1:25">
      <c r="A7220" s="116">
        <v>7220</v>
      </c>
      <c r="B7220" s="129">
        <v>44291</v>
      </c>
      <c r="C7220" s="118">
        <f t="shared" si="330"/>
        <v>4</v>
      </c>
      <c r="D7220" s="120" t="s">
        <v>25</v>
      </c>
      <c r="E7220" s="120" t="s">
        <v>16092</v>
      </c>
      <c r="F7220" s="211" t="s">
        <v>16093</v>
      </c>
      <c r="G7220" s="119" t="s">
        <v>16094</v>
      </c>
      <c r="H7220" s="121" t="s">
        <v>29</v>
      </c>
      <c r="I7220" s="121" t="s">
        <v>30</v>
      </c>
      <c r="J7220" s="121" t="s">
        <v>8033</v>
      </c>
      <c r="K7220" s="120" t="s">
        <v>65</v>
      </c>
      <c r="L7220" s="131" t="s">
        <v>32</v>
      </c>
      <c r="M7220" s="120" t="s">
        <v>33</v>
      </c>
      <c r="O7220" s="131">
        <v>44405</v>
      </c>
      <c r="P7220" s="124">
        <f t="shared" si="331"/>
        <v>7</v>
      </c>
      <c r="S7220" s="120" t="s">
        <v>55</v>
      </c>
      <c r="Y7220" s="116" t="s">
        <v>162</v>
      </c>
    </row>
    <row r="7221" spans="1:25">
      <c r="A7221" s="116">
        <v>7221</v>
      </c>
      <c r="B7221" s="129">
        <v>44291</v>
      </c>
      <c r="C7221" s="118">
        <f t="shared" si="330"/>
        <v>4</v>
      </c>
      <c r="D7221" s="120" t="s">
        <v>252</v>
      </c>
      <c r="E7221" s="120" t="s">
        <v>16095</v>
      </c>
      <c r="F7221" s="211" t="s">
        <v>16096</v>
      </c>
      <c r="G7221" s="119" t="s">
        <v>9318</v>
      </c>
      <c r="H7221" s="121" t="s">
        <v>53</v>
      </c>
      <c r="I7221" s="121" t="s">
        <v>30</v>
      </c>
      <c r="J7221" s="121" t="s">
        <v>5018</v>
      </c>
      <c r="K7221" s="120" t="s">
        <v>65</v>
      </c>
      <c r="L7221" s="131" t="s">
        <v>32</v>
      </c>
      <c r="M7221" s="120" t="s">
        <v>78</v>
      </c>
      <c r="P7221" s="124">
        <f t="shared" si="331"/>
        <v>0</v>
      </c>
    </row>
    <row r="7222" spans="1:25">
      <c r="A7222" s="116">
        <v>7222</v>
      </c>
      <c r="B7222" s="129">
        <v>44291</v>
      </c>
      <c r="C7222" s="118">
        <f t="shared" si="330"/>
        <v>4</v>
      </c>
      <c r="D7222" s="120" t="s">
        <v>252</v>
      </c>
      <c r="E7222" s="120" t="s">
        <v>16097</v>
      </c>
      <c r="F7222" s="211" t="s">
        <v>16098</v>
      </c>
      <c r="G7222" s="119" t="s">
        <v>16099</v>
      </c>
      <c r="H7222" s="121" t="s">
        <v>29</v>
      </c>
      <c r="I7222" s="121" t="s">
        <v>42</v>
      </c>
      <c r="J7222" s="121" t="s">
        <v>82</v>
      </c>
      <c r="K7222" s="120" t="s">
        <v>65</v>
      </c>
      <c r="L7222" s="131" t="s">
        <v>32</v>
      </c>
      <c r="M7222" s="120" t="s">
        <v>33</v>
      </c>
      <c r="N7222" s="131">
        <v>44305</v>
      </c>
      <c r="O7222" s="131">
        <v>44613</v>
      </c>
      <c r="P7222" s="124">
        <f t="shared" si="331"/>
        <v>2</v>
      </c>
    </row>
    <row r="7223" spans="1:25">
      <c r="A7223" s="116">
        <v>7223</v>
      </c>
      <c r="B7223" s="129">
        <v>44291</v>
      </c>
      <c r="C7223" s="118">
        <f t="shared" si="330"/>
        <v>4</v>
      </c>
      <c r="D7223" s="120" t="s">
        <v>25</v>
      </c>
      <c r="E7223" s="120" t="s">
        <v>16100</v>
      </c>
      <c r="F7223" s="211" t="s">
        <v>473</v>
      </c>
      <c r="G7223" s="119" t="s">
        <v>8981</v>
      </c>
      <c r="H7223" s="121" t="s">
        <v>29</v>
      </c>
      <c r="I7223" s="119" t="s">
        <v>30</v>
      </c>
      <c r="J7223" s="121" t="s">
        <v>8338</v>
      </c>
      <c r="K7223" s="120" t="s">
        <v>65</v>
      </c>
      <c r="L7223" s="131" t="s">
        <v>32</v>
      </c>
      <c r="M7223" s="120" t="s">
        <v>33</v>
      </c>
      <c r="N7223" s="131">
        <v>44299</v>
      </c>
      <c r="O7223" s="131">
        <v>44384</v>
      </c>
      <c r="P7223" s="124">
        <f t="shared" si="331"/>
        <v>7</v>
      </c>
      <c r="Y7223" s="116" t="s">
        <v>162</v>
      </c>
    </row>
    <row r="7224" spans="1:25" ht="27.6">
      <c r="A7224" s="116">
        <v>7224</v>
      </c>
      <c r="B7224" s="129">
        <v>44291</v>
      </c>
      <c r="C7224" s="118">
        <f t="shared" si="330"/>
        <v>4</v>
      </c>
      <c r="D7224" s="120" t="s">
        <v>25</v>
      </c>
      <c r="E7224" s="120" t="s">
        <v>16101</v>
      </c>
      <c r="F7224" s="211" t="s">
        <v>16102</v>
      </c>
      <c r="G7224" s="119" t="s">
        <v>8981</v>
      </c>
      <c r="H7224" s="121" t="s">
        <v>29</v>
      </c>
      <c r="I7224" s="121" t="s">
        <v>30</v>
      </c>
      <c r="J7224" s="121" t="s">
        <v>7087</v>
      </c>
      <c r="K7224" s="120" t="s">
        <v>65</v>
      </c>
      <c r="L7224" s="131" t="s">
        <v>32</v>
      </c>
      <c r="M7224" s="120" t="s">
        <v>33</v>
      </c>
      <c r="O7224" s="131">
        <v>44405</v>
      </c>
      <c r="P7224" s="124">
        <f t="shared" si="331"/>
        <v>7</v>
      </c>
      <c r="S7224" s="120" t="s">
        <v>55</v>
      </c>
      <c r="Y7224" s="116" t="s">
        <v>3375</v>
      </c>
    </row>
    <row r="7225" spans="1:25">
      <c r="A7225" s="116">
        <v>7225</v>
      </c>
      <c r="B7225" s="129">
        <v>44291</v>
      </c>
      <c r="C7225" s="118">
        <f t="shared" si="330"/>
        <v>4</v>
      </c>
      <c r="D7225" s="120" t="s">
        <v>252</v>
      </c>
      <c r="E7225" s="120" t="s">
        <v>16103</v>
      </c>
      <c r="F7225" s="211" t="s">
        <v>16104</v>
      </c>
      <c r="G7225" s="119" t="s">
        <v>16105</v>
      </c>
      <c r="H7225" s="121" t="s">
        <v>29</v>
      </c>
      <c r="I7225" s="119" t="s">
        <v>42</v>
      </c>
      <c r="J7225" s="121" t="s">
        <v>646</v>
      </c>
      <c r="K7225" s="120" t="s">
        <v>65</v>
      </c>
      <c r="L7225" s="131" t="s">
        <v>32</v>
      </c>
      <c r="M7225" s="120" t="s">
        <v>184</v>
      </c>
      <c r="P7225" s="124">
        <f t="shared" si="331"/>
        <v>0</v>
      </c>
    </row>
    <row r="7226" spans="1:25">
      <c r="A7226" s="116">
        <v>7226</v>
      </c>
      <c r="B7226" s="129">
        <v>44291</v>
      </c>
      <c r="C7226" s="118">
        <f t="shared" si="330"/>
        <v>4</v>
      </c>
      <c r="D7226" s="120" t="s">
        <v>25</v>
      </c>
      <c r="E7226" s="120" t="s">
        <v>16106</v>
      </c>
      <c r="F7226" s="211" t="s">
        <v>16107</v>
      </c>
      <c r="G7226" s="119" t="s">
        <v>16108</v>
      </c>
      <c r="H7226" s="121" t="s">
        <v>71</v>
      </c>
      <c r="I7226" s="119" t="s">
        <v>30</v>
      </c>
      <c r="J7226" s="121" t="s">
        <v>7234</v>
      </c>
      <c r="K7226" s="120" t="s">
        <v>65</v>
      </c>
      <c r="L7226" s="131" t="s">
        <v>32</v>
      </c>
      <c r="M7226" s="120" t="s">
        <v>33</v>
      </c>
      <c r="N7226" s="131">
        <v>44299</v>
      </c>
      <c r="O7226" s="131">
        <v>44384</v>
      </c>
      <c r="P7226" s="124">
        <f t="shared" si="331"/>
        <v>7</v>
      </c>
      <c r="Y7226" s="116" t="s">
        <v>162</v>
      </c>
    </row>
    <row r="7227" spans="1:25">
      <c r="A7227" s="116">
        <v>7227</v>
      </c>
      <c r="B7227" s="129">
        <v>44291</v>
      </c>
      <c r="C7227" s="118">
        <f t="shared" si="330"/>
        <v>4</v>
      </c>
      <c r="D7227" s="119" t="s">
        <v>25</v>
      </c>
      <c r="E7227" s="120" t="s">
        <v>16109</v>
      </c>
      <c r="F7227" s="211" t="s">
        <v>16110</v>
      </c>
      <c r="G7227" s="119" t="s">
        <v>709</v>
      </c>
      <c r="H7227" s="119" t="s">
        <v>29</v>
      </c>
      <c r="I7227" s="121" t="s">
        <v>30</v>
      </c>
      <c r="J7227" s="121" t="s">
        <v>9820</v>
      </c>
      <c r="K7227" s="120" t="s">
        <v>65</v>
      </c>
      <c r="L7227" s="131" t="s">
        <v>32</v>
      </c>
      <c r="M7227" s="120" t="s">
        <v>33</v>
      </c>
      <c r="N7227" s="131">
        <v>44280</v>
      </c>
      <c r="P7227" s="124">
        <f t="shared" si="331"/>
        <v>0</v>
      </c>
      <c r="S7227" s="120" t="s">
        <v>922</v>
      </c>
      <c r="Y7227" s="116" t="s">
        <v>356</v>
      </c>
    </row>
    <row r="7228" spans="1:25" ht="27.6">
      <c r="A7228" s="116">
        <v>7228</v>
      </c>
      <c r="B7228" s="129">
        <v>44470</v>
      </c>
      <c r="D7228" s="120" t="s">
        <v>580</v>
      </c>
      <c r="E7228" s="120" t="s">
        <v>16111</v>
      </c>
      <c r="F7228" s="212" t="s">
        <v>16112</v>
      </c>
      <c r="G7228" s="119" t="s">
        <v>15540</v>
      </c>
      <c r="H7228" s="119" t="s">
        <v>29</v>
      </c>
      <c r="I7228" s="121" t="s">
        <v>30</v>
      </c>
      <c r="J7228" s="121" t="s">
        <v>1540</v>
      </c>
      <c r="K7228" s="121" t="s">
        <v>584</v>
      </c>
      <c r="L7228" s="157" t="s">
        <v>32</v>
      </c>
      <c r="M7228" s="120" t="s">
        <v>78</v>
      </c>
    </row>
    <row r="7229" spans="1:25" ht="27.6">
      <c r="A7229" s="116">
        <v>7229</v>
      </c>
      <c r="B7229" s="129">
        <v>44292</v>
      </c>
      <c r="C7229" s="118">
        <f t="shared" ref="C7229:C7292" si="332">IF(B7229&lt;&gt;0,MONTH(B7229),0)</f>
        <v>4</v>
      </c>
      <c r="D7229" s="119" t="s">
        <v>25</v>
      </c>
      <c r="E7229" s="120" t="s">
        <v>16113</v>
      </c>
      <c r="F7229" s="211" t="s">
        <v>16114</v>
      </c>
      <c r="G7229" s="119" t="s">
        <v>709</v>
      </c>
      <c r="H7229" s="119" t="s">
        <v>29</v>
      </c>
      <c r="I7229" s="121" t="s">
        <v>30</v>
      </c>
      <c r="J7229" s="121" t="s">
        <v>5018</v>
      </c>
      <c r="K7229" s="120" t="s">
        <v>65</v>
      </c>
      <c r="L7229" s="131" t="s">
        <v>32</v>
      </c>
      <c r="M7229" s="120" t="s">
        <v>78</v>
      </c>
      <c r="P7229" s="124">
        <f t="shared" ref="P7229:P7292" si="333">IF(O7229&lt;&gt;0,MONTH(O7229),0)</f>
        <v>0</v>
      </c>
      <c r="U7229" s="126" t="s">
        <v>16115</v>
      </c>
    </row>
    <row r="7230" spans="1:25">
      <c r="A7230" s="116">
        <v>7230</v>
      </c>
      <c r="B7230" s="129">
        <v>44292</v>
      </c>
      <c r="C7230" s="118">
        <f t="shared" si="332"/>
        <v>4</v>
      </c>
      <c r="D7230" s="119" t="s">
        <v>25</v>
      </c>
      <c r="E7230" s="120" t="s">
        <v>16116</v>
      </c>
      <c r="F7230" s="211" t="s">
        <v>133</v>
      </c>
      <c r="G7230" s="119" t="s">
        <v>709</v>
      </c>
      <c r="H7230" s="119" t="s">
        <v>29</v>
      </c>
      <c r="I7230" s="121" t="s">
        <v>42</v>
      </c>
      <c r="J7230" s="121" t="s">
        <v>82</v>
      </c>
      <c r="K7230" s="120" t="s">
        <v>65</v>
      </c>
      <c r="L7230" s="131" t="s">
        <v>32</v>
      </c>
      <c r="M7230" s="120" t="s">
        <v>78</v>
      </c>
      <c r="P7230" s="124">
        <f t="shared" si="333"/>
        <v>0</v>
      </c>
    </row>
    <row r="7231" spans="1:25" ht="27.6">
      <c r="A7231" s="116">
        <v>7231</v>
      </c>
      <c r="B7231" s="129">
        <v>44292</v>
      </c>
      <c r="C7231" s="118">
        <f t="shared" si="332"/>
        <v>4</v>
      </c>
      <c r="D7231" s="119" t="s">
        <v>25</v>
      </c>
      <c r="E7231" s="120" t="s">
        <v>16117</v>
      </c>
      <c r="F7231" s="211" t="s">
        <v>16118</v>
      </c>
      <c r="G7231" s="119" t="s">
        <v>709</v>
      </c>
      <c r="H7231" s="119" t="s">
        <v>29</v>
      </c>
      <c r="I7231" s="121" t="s">
        <v>30</v>
      </c>
      <c r="J7231" s="121" t="s">
        <v>5018</v>
      </c>
      <c r="K7231" s="120" t="s">
        <v>65</v>
      </c>
      <c r="L7231" s="131" t="s">
        <v>32</v>
      </c>
      <c r="M7231" s="120" t="s">
        <v>33</v>
      </c>
      <c r="N7231" s="131">
        <v>44280</v>
      </c>
      <c r="P7231" s="124">
        <f t="shared" si="333"/>
        <v>0</v>
      </c>
      <c r="R7231" s="118">
        <f ca="1">TODAY()-N7231</f>
        <v>398</v>
      </c>
      <c r="S7231" s="120" t="s">
        <v>724</v>
      </c>
    </row>
    <row r="7232" spans="1:25">
      <c r="A7232" s="116">
        <v>7232</v>
      </c>
      <c r="B7232" s="129">
        <v>44292</v>
      </c>
      <c r="C7232" s="118">
        <f t="shared" si="332"/>
        <v>4</v>
      </c>
      <c r="D7232" s="119" t="s">
        <v>25</v>
      </c>
      <c r="E7232" s="120" t="s">
        <v>16119</v>
      </c>
      <c r="F7232" s="211" t="s">
        <v>13240</v>
      </c>
      <c r="G7232" s="119" t="s">
        <v>16120</v>
      </c>
      <c r="H7232" s="119" t="s">
        <v>140</v>
      </c>
      <c r="I7232" s="121" t="s">
        <v>30</v>
      </c>
      <c r="J7232" s="121" t="s">
        <v>5018</v>
      </c>
      <c r="K7232" s="120" t="s">
        <v>65</v>
      </c>
      <c r="L7232" s="131" t="s">
        <v>32</v>
      </c>
      <c r="M7232" s="120" t="s">
        <v>33</v>
      </c>
      <c r="N7232" s="131">
        <v>43763</v>
      </c>
      <c r="O7232" s="131">
        <v>44342</v>
      </c>
      <c r="P7232" s="124">
        <f t="shared" si="333"/>
        <v>5</v>
      </c>
      <c r="Q7232" s="118">
        <v>4</v>
      </c>
      <c r="R7232" s="125"/>
      <c r="S7232" s="120" t="s">
        <v>55</v>
      </c>
    </row>
    <row r="7233" spans="1:21" ht="27.6">
      <c r="A7233" s="116">
        <v>7233</v>
      </c>
      <c r="B7233" s="129">
        <v>44568</v>
      </c>
      <c r="C7233" s="118">
        <f t="shared" si="332"/>
        <v>1</v>
      </c>
      <c r="D7233" s="120" t="s">
        <v>252</v>
      </c>
      <c r="E7233" s="116" t="s">
        <v>16121</v>
      </c>
      <c r="F7233" s="211" t="s">
        <v>16122</v>
      </c>
      <c r="G7233" s="119" t="s">
        <v>709</v>
      </c>
      <c r="H7233" s="119" t="s">
        <v>29</v>
      </c>
      <c r="I7233" s="121" t="s">
        <v>42</v>
      </c>
      <c r="J7233" s="121" t="s">
        <v>72</v>
      </c>
      <c r="K7233" s="120" t="s">
        <v>65</v>
      </c>
      <c r="L7233" s="131" t="s">
        <v>32</v>
      </c>
      <c r="M7233" s="116" t="s">
        <v>78</v>
      </c>
      <c r="P7233" s="124">
        <f t="shared" si="333"/>
        <v>0</v>
      </c>
    </row>
    <row r="7234" spans="1:21">
      <c r="A7234" s="116">
        <v>7234</v>
      </c>
      <c r="B7234" s="129">
        <v>44292</v>
      </c>
      <c r="C7234" s="118">
        <f t="shared" si="332"/>
        <v>4</v>
      </c>
      <c r="D7234" s="119" t="s">
        <v>25</v>
      </c>
      <c r="E7234" s="116" t="s">
        <v>16123</v>
      </c>
      <c r="F7234" s="211" t="s">
        <v>16124</v>
      </c>
      <c r="G7234" s="119" t="s">
        <v>709</v>
      </c>
      <c r="H7234" s="119" t="s">
        <v>29</v>
      </c>
      <c r="I7234" s="121" t="s">
        <v>42</v>
      </c>
      <c r="J7234" s="121" t="s">
        <v>72</v>
      </c>
      <c r="K7234" s="120" t="s">
        <v>65</v>
      </c>
      <c r="L7234" s="131" t="s">
        <v>32</v>
      </c>
      <c r="M7234" s="116" t="s">
        <v>78</v>
      </c>
      <c r="P7234" s="124">
        <f t="shared" si="333"/>
        <v>0</v>
      </c>
    </row>
    <row r="7235" spans="1:21">
      <c r="A7235" s="116">
        <v>7235</v>
      </c>
      <c r="B7235" s="129">
        <v>44292</v>
      </c>
      <c r="C7235" s="118">
        <f t="shared" si="332"/>
        <v>4</v>
      </c>
      <c r="D7235" s="119" t="s">
        <v>25</v>
      </c>
      <c r="E7235" s="120" t="s">
        <v>16125</v>
      </c>
      <c r="F7235" s="211" t="s">
        <v>133</v>
      </c>
      <c r="G7235" s="119" t="s">
        <v>709</v>
      </c>
      <c r="H7235" s="119" t="s">
        <v>29</v>
      </c>
      <c r="I7235" s="119" t="s">
        <v>42</v>
      </c>
      <c r="J7235" s="121" t="s">
        <v>319</v>
      </c>
      <c r="K7235" s="120" t="s">
        <v>65</v>
      </c>
      <c r="L7235" s="131" t="s">
        <v>32</v>
      </c>
      <c r="M7235" s="120" t="s">
        <v>78</v>
      </c>
      <c r="P7235" s="124">
        <f t="shared" si="333"/>
        <v>0</v>
      </c>
    </row>
    <row r="7236" spans="1:21" ht="27.6">
      <c r="A7236" s="116">
        <v>7236</v>
      </c>
      <c r="B7236" s="129">
        <v>44319</v>
      </c>
      <c r="C7236" s="118">
        <f t="shared" si="332"/>
        <v>5</v>
      </c>
      <c r="D7236" s="120" t="s">
        <v>252</v>
      </c>
      <c r="E7236" s="120" t="s">
        <v>16126</v>
      </c>
      <c r="F7236" s="211" t="s">
        <v>16127</v>
      </c>
      <c r="G7236" s="119" t="s">
        <v>16128</v>
      </c>
      <c r="H7236" s="121" t="s">
        <v>29</v>
      </c>
      <c r="I7236" s="119" t="s">
        <v>30</v>
      </c>
      <c r="J7236" s="121" t="s">
        <v>77</v>
      </c>
      <c r="K7236" s="120" t="s">
        <v>65</v>
      </c>
      <c r="L7236" s="131" t="s">
        <v>32</v>
      </c>
      <c r="M7236" s="120" t="s">
        <v>78</v>
      </c>
      <c r="P7236" s="124">
        <f t="shared" si="333"/>
        <v>0</v>
      </c>
    </row>
    <row r="7237" spans="1:21">
      <c r="A7237" s="116">
        <v>7237</v>
      </c>
      <c r="B7237" s="129">
        <v>44292</v>
      </c>
      <c r="C7237" s="118">
        <f t="shared" si="332"/>
        <v>4</v>
      </c>
      <c r="D7237" s="120" t="s">
        <v>252</v>
      </c>
      <c r="E7237" s="120" t="s">
        <v>16129</v>
      </c>
      <c r="F7237" s="211" t="s">
        <v>16130</v>
      </c>
      <c r="G7237" s="119" t="s">
        <v>1988</v>
      </c>
      <c r="H7237" s="121" t="s">
        <v>41</v>
      </c>
      <c r="I7237" s="119" t="s">
        <v>30</v>
      </c>
      <c r="J7237" s="121" t="s">
        <v>87</v>
      </c>
      <c r="K7237" s="120" t="s">
        <v>65</v>
      </c>
      <c r="L7237" s="131" t="s">
        <v>32</v>
      </c>
      <c r="M7237" s="120" t="s">
        <v>33</v>
      </c>
      <c r="N7237" s="131">
        <v>44280</v>
      </c>
      <c r="O7237" s="131">
        <v>44308</v>
      </c>
      <c r="P7237" s="124">
        <f t="shared" si="333"/>
        <v>4</v>
      </c>
      <c r="S7237" s="120" t="s">
        <v>237</v>
      </c>
      <c r="T7237" s="126">
        <v>44308</v>
      </c>
    </row>
    <row r="7238" spans="1:21" ht="27.6">
      <c r="A7238" s="116">
        <v>7238</v>
      </c>
      <c r="B7238" s="129">
        <v>44319</v>
      </c>
      <c r="C7238" s="118">
        <f t="shared" si="332"/>
        <v>5</v>
      </c>
      <c r="D7238" s="120" t="s">
        <v>252</v>
      </c>
      <c r="E7238" s="120" t="s">
        <v>16131</v>
      </c>
      <c r="F7238" s="211" t="s">
        <v>16132</v>
      </c>
      <c r="G7238" s="119" t="s">
        <v>12710</v>
      </c>
      <c r="H7238" s="121" t="s">
        <v>41</v>
      </c>
      <c r="I7238" s="119" t="s">
        <v>30</v>
      </c>
      <c r="J7238" s="121" t="s">
        <v>87</v>
      </c>
      <c r="K7238" s="120" t="s">
        <v>65</v>
      </c>
      <c r="L7238" s="131" t="s">
        <v>32</v>
      </c>
      <c r="M7238" s="120" t="s">
        <v>78</v>
      </c>
      <c r="P7238" s="124">
        <f t="shared" si="333"/>
        <v>0</v>
      </c>
    </row>
    <row r="7239" spans="1:21" ht="27.6">
      <c r="A7239" s="116">
        <v>7239</v>
      </c>
      <c r="B7239" s="129">
        <v>44319</v>
      </c>
      <c r="C7239" s="118">
        <f t="shared" si="332"/>
        <v>5</v>
      </c>
      <c r="D7239" s="120" t="s">
        <v>252</v>
      </c>
      <c r="E7239" s="120" t="s">
        <v>16133</v>
      </c>
      <c r="F7239" s="211" t="s">
        <v>16134</v>
      </c>
      <c r="G7239" s="119" t="s">
        <v>10384</v>
      </c>
      <c r="H7239" s="121" t="s">
        <v>41</v>
      </c>
      <c r="I7239" s="119" t="s">
        <v>30</v>
      </c>
      <c r="J7239" s="121" t="s">
        <v>87</v>
      </c>
      <c r="K7239" s="120" t="s">
        <v>65</v>
      </c>
      <c r="L7239" s="131" t="s">
        <v>32</v>
      </c>
      <c r="M7239" s="120" t="s">
        <v>78</v>
      </c>
      <c r="P7239" s="124">
        <f t="shared" si="333"/>
        <v>0</v>
      </c>
    </row>
    <row r="7240" spans="1:21">
      <c r="A7240" s="116">
        <v>7240</v>
      </c>
      <c r="B7240" s="129">
        <v>44319</v>
      </c>
      <c r="C7240" s="118">
        <f t="shared" si="332"/>
        <v>5</v>
      </c>
      <c r="D7240" s="120" t="s">
        <v>252</v>
      </c>
      <c r="E7240" s="120" t="s">
        <v>16135</v>
      </c>
      <c r="F7240" s="211" t="s">
        <v>16136</v>
      </c>
      <c r="G7240" s="119" t="s">
        <v>16137</v>
      </c>
      <c r="H7240" s="121" t="s">
        <v>53</v>
      </c>
      <c r="I7240" s="121" t="s">
        <v>42</v>
      </c>
      <c r="J7240" s="119" t="s">
        <v>2929</v>
      </c>
      <c r="K7240" s="120" t="s">
        <v>65</v>
      </c>
      <c r="L7240" s="131" t="s">
        <v>32</v>
      </c>
      <c r="M7240" s="120" t="s">
        <v>78</v>
      </c>
      <c r="P7240" s="124">
        <f t="shared" si="333"/>
        <v>0</v>
      </c>
    </row>
    <row r="7241" spans="1:21">
      <c r="A7241" s="116">
        <v>7241</v>
      </c>
      <c r="B7241" s="129">
        <v>44319</v>
      </c>
      <c r="C7241" s="118">
        <f t="shared" si="332"/>
        <v>5</v>
      </c>
      <c r="D7241" s="120" t="s">
        <v>252</v>
      </c>
      <c r="E7241" s="120" t="s">
        <v>16138</v>
      </c>
      <c r="F7241" s="211" t="s">
        <v>10253</v>
      </c>
      <c r="G7241" s="119" t="s">
        <v>16139</v>
      </c>
      <c r="H7241" s="121" t="s">
        <v>29</v>
      </c>
      <c r="I7241" s="121" t="s">
        <v>30</v>
      </c>
      <c r="J7241" s="121" t="s">
        <v>1540</v>
      </c>
      <c r="K7241" s="120" t="s">
        <v>65</v>
      </c>
      <c r="L7241" s="131" t="s">
        <v>32</v>
      </c>
      <c r="M7241" s="120" t="s">
        <v>78</v>
      </c>
      <c r="P7241" s="124">
        <f t="shared" si="333"/>
        <v>0</v>
      </c>
    </row>
    <row r="7242" spans="1:21">
      <c r="A7242" s="116">
        <v>7242</v>
      </c>
      <c r="B7242" s="129">
        <v>44319</v>
      </c>
      <c r="C7242" s="118">
        <f t="shared" si="332"/>
        <v>5</v>
      </c>
      <c r="D7242" s="120" t="s">
        <v>252</v>
      </c>
      <c r="E7242" s="120" t="s">
        <v>16140</v>
      </c>
      <c r="F7242" s="211" t="s">
        <v>16141</v>
      </c>
      <c r="G7242" s="119" t="s">
        <v>677</v>
      </c>
      <c r="H7242" s="121" t="s">
        <v>76</v>
      </c>
      <c r="I7242" s="121" t="s">
        <v>30</v>
      </c>
      <c r="J7242" s="121" t="s">
        <v>7142</v>
      </c>
      <c r="K7242" s="120" t="s">
        <v>65</v>
      </c>
      <c r="L7242" s="131" t="s">
        <v>32</v>
      </c>
      <c r="M7242" s="120" t="s">
        <v>78</v>
      </c>
      <c r="P7242" s="124">
        <f t="shared" si="333"/>
        <v>0</v>
      </c>
    </row>
    <row r="7243" spans="1:21" ht="27.6">
      <c r="A7243" s="116">
        <v>7243</v>
      </c>
      <c r="B7243" s="129">
        <v>44319</v>
      </c>
      <c r="C7243" s="118">
        <f t="shared" si="332"/>
        <v>5</v>
      </c>
      <c r="D7243" s="120" t="s">
        <v>252</v>
      </c>
      <c r="E7243" s="120" t="s">
        <v>16142</v>
      </c>
      <c r="F7243" s="211" t="s">
        <v>16143</v>
      </c>
      <c r="G7243" s="119" t="s">
        <v>15273</v>
      </c>
      <c r="H7243" s="121" t="s">
        <v>76</v>
      </c>
      <c r="I7243" s="121" t="s">
        <v>30</v>
      </c>
      <c r="J7243" s="121" t="s">
        <v>3886</v>
      </c>
      <c r="K7243" s="120" t="s">
        <v>65</v>
      </c>
      <c r="L7243" s="131" t="s">
        <v>32</v>
      </c>
      <c r="M7243" s="120" t="s">
        <v>78</v>
      </c>
      <c r="P7243" s="124">
        <f t="shared" si="333"/>
        <v>0</v>
      </c>
    </row>
    <row r="7244" spans="1:21" ht="14.4">
      <c r="A7244" s="116">
        <v>7244</v>
      </c>
      <c r="B7244" s="129">
        <v>44292</v>
      </c>
      <c r="C7244" s="118">
        <f t="shared" si="332"/>
        <v>4</v>
      </c>
      <c r="D7244" s="120" t="s">
        <v>252</v>
      </c>
      <c r="E7244" s="120" t="s">
        <v>16144</v>
      </c>
      <c r="F7244" s="211" t="s">
        <v>2932</v>
      </c>
      <c r="G7244" s="119" t="s">
        <v>16145</v>
      </c>
      <c r="H7244" s="121" t="s">
        <v>101</v>
      </c>
      <c r="I7244" s="119" t="s">
        <v>30</v>
      </c>
      <c r="J7244" s="121" t="s">
        <v>435</v>
      </c>
      <c r="K7244" s="120" t="s">
        <v>65</v>
      </c>
      <c r="L7244" s="131" t="s">
        <v>32</v>
      </c>
      <c r="M7244" s="120" t="s">
        <v>33</v>
      </c>
      <c r="N7244" s="131">
        <v>44291</v>
      </c>
      <c r="O7244" s="131">
        <v>44600</v>
      </c>
      <c r="P7244" s="124">
        <f t="shared" si="333"/>
        <v>2</v>
      </c>
      <c r="S7244" s="120" t="s">
        <v>34</v>
      </c>
      <c r="T7244" s="126">
        <v>44335</v>
      </c>
      <c r="U7244" t="s">
        <v>16146</v>
      </c>
    </row>
    <row r="7245" spans="1:21">
      <c r="A7245" s="116">
        <v>7245</v>
      </c>
      <c r="B7245" s="129">
        <v>44319</v>
      </c>
      <c r="C7245" s="118">
        <f t="shared" si="332"/>
        <v>5</v>
      </c>
      <c r="D7245" s="120" t="s">
        <v>252</v>
      </c>
      <c r="E7245" s="120" t="s">
        <v>16147</v>
      </c>
      <c r="F7245" s="211" t="s">
        <v>16148</v>
      </c>
      <c r="G7245" s="119" t="s">
        <v>11999</v>
      </c>
      <c r="H7245" s="121" t="s">
        <v>76</v>
      </c>
      <c r="I7245" s="119" t="s">
        <v>30</v>
      </c>
      <c r="J7245" s="121" t="s">
        <v>87</v>
      </c>
      <c r="K7245" s="120" t="s">
        <v>65</v>
      </c>
      <c r="L7245" s="131" t="s">
        <v>32</v>
      </c>
      <c r="M7245" s="120" t="s">
        <v>78</v>
      </c>
      <c r="P7245" s="124">
        <f t="shared" si="333"/>
        <v>0</v>
      </c>
    </row>
    <row r="7246" spans="1:21">
      <c r="A7246" s="116">
        <v>7246</v>
      </c>
      <c r="B7246" s="129">
        <v>44292</v>
      </c>
      <c r="C7246" s="118">
        <f t="shared" si="332"/>
        <v>4</v>
      </c>
      <c r="D7246" s="120" t="s">
        <v>252</v>
      </c>
      <c r="E7246" s="120" t="s">
        <v>16149</v>
      </c>
      <c r="F7246" s="211" t="s">
        <v>16150</v>
      </c>
      <c r="G7246" s="119" t="s">
        <v>16151</v>
      </c>
      <c r="H7246" s="121" t="s">
        <v>29</v>
      </c>
      <c r="I7246" s="121" t="s">
        <v>30</v>
      </c>
      <c r="J7246" s="121" t="s">
        <v>12087</v>
      </c>
      <c r="K7246" s="120" t="s">
        <v>65</v>
      </c>
      <c r="L7246" s="131" t="s">
        <v>32</v>
      </c>
      <c r="M7246" s="120" t="s">
        <v>33</v>
      </c>
      <c r="N7246" s="131">
        <v>44285</v>
      </c>
      <c r="O7246" s="131">
        <v>44313</v>
      </c>
      <c r="P7246" s="124">
        <f t="shared" si="333"/>
        <v>4</v>
      </c>
      <c r="S7246" s="120" t="s">
        <v>135</v>
      </c>
      <c r="T7246" s="126">
        <v>44313</v>
      </c>
    </row>
    <row r="7247" spans="1:21">
      <c r="A7247" s="116">
        <v>7247</v>
      </c>
      <c r="B7247" s="129">
        <v>44319</v>
      </c>
      <c r="C7247" s="118">
        <f t="shared" si="332"/>
        <v>5</v>
      </c>
      <c r="D7247" s="120" t="s">
        <v>252</v>
      </c>
      <c r="E7247" s="120" t="s">
        <v>16152</v>
      </c>
      <c r="F7247" s="211" t="s">
        <v>16153</v>
      </c>
      <c r="G7247" s="119" t="s">
        <v>8934</v>
      </c>
      <c r="H7247" s="121" t="s">
        <v>76</v>
      </c>
      <c r="I7247" s="121" t="s">
        <v>30</v>
      </c>
      <c r="K7247" s="120" t="s">
        <v>65</v>
      </c>
      <c r="L7247" s="131" t="s">
        <v>32</v>
      </c>
      <c r="M7247" s="120" t="s">
        <v>78</v>
      </c>
      <c r="P7247" s="124">
        <f t="shared" si="333"/>
        <v>0</v>
      </c>
    </row>
    <row r="7248" spans="1:21" ht="27.6">
      <c r="A7248" s="116">
        <v>7248</v>
      </c>
      <c r="B7248" s="129">
        <v>44319</v>
      </c>
      <c r="C7248" s="118">
        <f t="shared" si="332"/>
        <v>5</v>
      </c>
      <c r="D7248" s="120" t="s">
        <v>252</v>
      </c>
      <c r="E7248" s="120" t="s">
        <v>16154</v>
      </c>
      <c r="F7248" s="211" t="s">
        <v>16155</v>
      </c>
      <c r="G7248" s="119" t="s">
        <v>8106</v>
      </c>
      <c r="H7248" s="121" t="s">
        <v>41</v>
      </c>
      <c r="I7248" s="119" t="s">
        <v>30</v>
      </c>
      <c r="J7248" s="121" t="s">
        <v>87</v>
      </c>
      <c r="K7248" s="120" t="s">
        <v>65</v>
      </c>
      <c r="L7248" s="131" t="s">
        <v>32</v>
      </c>
      <c r="M7248" s="120" t="s">
        <v>33</v>
      </c>
      <c r="N7248" s="131">
        <v>44393</v>
      </c>
      <c r="O7248" s="131">
        <v>44586</v>
      </c>
      <c r="P7248" s="124">
        <f t="shared" si="333"/>
        <v>1</v>
      </c>
    </row>
    <row r="7249" spans="1:25">
      <c r="A7249" s="116">
        <v>7249</v>
      </c>
      <c r="B7249" s="129">
        <v>44319</v>
      </c>
      <c r="C7249" s="118">
        <f t="shared" si="332"/>
        <v>5</v>
      </c>
      <c r="D7249" s="120" t="s">
        <v>252</v>
      </c>
      <c r="E7249" s="120" t="s">
        <v>16156</v>
      </c>
      <c r="F7249" s="211" t="s">
        <v>11633</v>
      </c>
      <c r="G7249" s="119" t="s">
        <v>9569</v>
      </c>
      <c r="H7249" s="121" t="s">
        <v>76</v>
      </c>
      <c r="I7249" s="121" t="s">
        <v>30</v>
      </c>
      <c r="J7249" s="121" t="s">
        <v>1540</v>
      </c>
      <c r="K7249" s="120" t="s">
        <v>65</v>
      </c>
      <c r="L7249" s="131" t="s">
        <v>32</v>
      </c>
      <c r="M7249" s="120" t="s">
        <v>78</v>
      </c>
      <c r="P7249" s="124">
        <f t="shared" si="333"/>
        <v>0</v>
      </c>
    </row>
    <row r="7250" spans="1:25">
      <c r="A7250" s="116">
        <v>7250</v>
      </c>
      <c r="B7250" s="129">
        <v>44319</v>
      </c>
      <c r="C7250" s="118">
        <f t="shared" si="332"/>
        <v>5</v>
      </c>
      <c r="D7250" s="120" t="s">
        <v>252</v>
      </c>
      <c r="E7250" s="120" t="s">
        <v>16157</v>
      </c>
      <c r="F7250" s="211" t="s">
        <v>7211</v>
      </c>
      <c r="G7250" s="119" t="s">
        <v>16158</v>
      </c>
      <c r="H7250" s="121" t="s">
        <v>76</v>
      </c>
      <c r="I7250" s="119" t="s">
        <v>30</v>
      </c>
      <c r="J7250" s="121" t="s">
        <v>87</v>
      </c>
      <c r="K7250" s="120" t="s">
        <v>65</v>
      </c>
      <c r="L7250" s="131" t="s">
        <v>32</v>
      </c>
      <c r="M7250" s="120" t="s">
        <v>78</v>
      </c>
      <c r="P7250" s="124">
        <f t="shared" si="333"/>
        <v>0</v>
      </c>
    </row>
    <row r="7251" spans="1:25" ht="12.75" customHeight="1">
      <c r="A7251" s="116">
        <v>7251</v>
      </c>
      <c r="B7251" s="129">
        <v>44319</v>
      </c>
      <c r="C7251" s="118">
        <f t="shared" si="332"/>
        <v>5</v>
      </c>
      <c r="D7251" s="120" t="s">
        <v>252</v>
      </c>
      <c r="E7251" s="120" t="s">
        <v>16159</v>
      </c>
      <c r="F7251" s="211" t="s">
        <v>16160</v>
      </c>
      <c r="G7251" s="119" t="s">
        <v>16161</v>
      </c>
      <c r="H7251" s="121" t="s">
        <v>76</v>
      </c>
      <c r="I7251" s="121" t="s">
        <v>30</v>
      </c>
      <c r="J7251" s="121" t="s">
        <v>1544</v>
      </c>
      <c r="K7251" s="120" t="s">
        <v>65</v>
      </c>
      <c r="L7251" s="131" t="s">
        <v>32</v>
      </c>
      <c r="M7251" s="120" t="s">
        <v>78</v>
      </c>
      <c r="P7251" s="124">
        <f t="shared" si="333"/>
        <v>0</v>
      </c>
    </row>
    <row r="7252" spans="1:25" ht="27.6">
      <c r="A7252" s="116">
        <v>7252</v>
      </c>
      <c r="B7252" s="129">
        <v>44319</v>
      </c>
      <c r="C7252" s="118">
        <f t="shared" si="332"/>
        <v>5</v>
      </c>
      <c r="D7252" s="120" t="s">
        <v>252</v>
      </c>
      <c r="E7252" s="120" t="s">
        <v>16162</v>
      </c>
      <c r="F7252" s="211" t="s">
        <v>16163</v>
      </c>
      <c r="G7252" s="119" t="s">
        <v>9958</v>
      </c>
      <c r="H7252" s="121" t="s">
        <v>177</v>
      </c>
      <c r="I7252" s="121" t="s">
        <v>30</v>
      </c>
      <c r="J7252" s="121" t="s">
        <v>7091</v>
      </c>
      <c r="K7252" s="120" t="s">
        <v>65</v>
      </c>
      <c r="L7252" s="131" t="s">
        <v>32</v>
      </c>
      <c r="M7252" s="120" t="s">
        <v>78</v>
      </c>
      <c r="P7252" s="124">
        <f t="shared" si="333"/>
        <v>0</v>
      </c>
    </row>
    <row r="7253" spans="1:25" ht="27.6">
      <c r="A7253" s="116">
        <v>7253</v>
      </c>
      <c r="B7253" s="129">
        <v>44319</v>
      </c>
      <c r="C7253" s="118">
        <f t="shared" si="332"/>
        <v>5</v>
      </c>
      <c r="D7253" s="120" t="s">
        <v>252</v>
      </c>
      <c r="E7253" s="120" t="s">
        <v>16164</v>
      </c>
      <c r="F7253" s="211" t="s">
        <v>16165</v>
      </c>
      <c r="G7253" s="119" t="s">
        <v>16166</v>
      </c>
      <c r="H7253" s="121" t="s">
        <v>192</v>
      </c>
      <c r="I7253" s="121" t="s">
        <v>30</v>
      </c>
      <c r="J7253" s="121" t="s">
        <v>7276</v>
      </c>
      <c r="K7253" s="120" t="s">
        <v>65</v>
      </c>
      <c r="L7253" s="131" t="s">
        <v>32</v>
      </c>
      <c r="M7253" s="120" t="s">
        <v>78</v>
      </c>
      <c r="P7253" s="124">
        <f t="shared" si="333"/>
        <v>0</v>
      </c>
    </row>
    <row r="7254" spans="1:25">
      <c r="A7254" s="116">
        <v>7254</v>
      </c>
      <c r="B7254" s="129">
        <v>44319</v>
      </c>
      <c r="C7254" s="118">
        <f t="shared" si="332"/>
        <v>5</v>
      </c>
      <c r="D7254" s="120" t="s">
        <v>252</v>
      </c>
      <c r="E7254" s="120" t="s">
        <v>16167</v>
      </c>
      <c r="F7254" s="211" t="s">
        <v>16168</v>
      </c>
      <c r="G7254" s="119" t="s">
        <v>16169</v>
      </c>
      <c r="H7254" s="121" t="s">
        <v>41</v>
      </c>
      <c r="I7254" s="119" t="s">
        <v>30</v>
      </c>
      <c r="J7254" s="121" t="s">
        <v>87</v>
      </c>
      <c r="K7254" s="120" t="s">
        <v>65</v>
      </c>
      <c r="L7254" s="131" t="s">
        <v>32</v>
      </c>
      <c r="M7254" s="120" t="s">
        <v>78</v>
      </c>
      <c r="P7254" s="124">
        <f t="shared" si="333"/>
        <v>0</v>
      </c>
    </row>
    <row r="7255" spans="1:25">
      <c r="A7255" s="116">
        <v>7255</v>
      </c>
      <c r="B7255" s="129">
        <v>44319</v>
      </c>
      <c r="C7255" s="118">
        <f t="shared" si="332"/>
        <v>5</v>
      </c>
      <c r="D7255" s="120" t="s">
        <v>252</v>
      </c>
      <c r="E7255" s="120" t="s">
        <v>16170</v>
      </c>
      <c r="F7255" s="211" t="s">
        <v>16171</v>
      </c>
      <c r="G7255" s="119" t="s">
        <v>16169</v>
      </c>
      <c r="H7255" s="121" t="s">
        <v>41</v>
      </c>
      <c r="I7255" s="121" t="s">
        <v>42</v>
      </c>
      <c r="J7255" s="121" t="s">
        <v>72</v>
      </c>
      <c r="K7255" s="120" t="s">
        <v>65</v>
      </c>
      <c r="L7255" s="131" t="s">
        <v>32</v>
      </c>
      <c r="M7255" s="120" t="s">
        <v>78</v>
      </c>
      <c r="P7255" s="124">
        <f t="shared" si="333"/>
        <v>0</v>
      </c>
    </row>
    <row r="7256" spans="1:25">
      <c r="A7256" s="116">
        <v>7256</v>
      </c>
      <c r="B7256" s="129">
        <v>44319</v>
      </c>
      <c r="C7256" s="118">
        <f t="shared" si="332"/>
        <v>5</v>
      </c>
      <c r="D7256" s="120" t="s">
        <v>252</v>
      </c>
      <c r="E7256" s="120" t="s">
        <v>16172</v>
      </c>
      <c r="F7256" s="211" t="s">
        <v>16173</v>
      </c>
      <c r="G7256" s="119" t="s">
        <v>2840</v>
      </c>
      <c r="H7256" s="121" t="s">
        <v>41</v>
      </c>
      <c r="I7256" s="119" t="s">
        <v>42</v>
      </c>
      <c r="J7256" s="121" t="s">
        <v>246</v>
      </c>
      <c r="K7256" s="120" t="s">
        <v>65</v>
      </c>
      <c r="L7256" s="131" t="s">
        <v>32</v>
      </c>
      <c r="M7256" s="120" t="s">
        <v>78</v>
      </c>
      <c r="P7256" s="124">
        <f t="shared" si="333"/>
        <v>0</v>
      </c>
    </row>
    <row r="7257" spans="1:25">
      <c r="A7257" s="116">
        <v>7257</v>
      </c>
      <c r="B7257" s="129">
        <v>44319</v>
      </c>
      <c r="C7257" s="118">
        <f t="shared" si="332"/>
        <v>5</v>
      </c>
      <c r="D7257" s="120" t="s">
        <v>252</v>
      </c>
      <c r="E7257" s="120" t="s">
        <v>16174</v>
      </c>
      <c r="F7257" s="211" t="s">
        <v>12907</v>
      </c>
      <c r="G7257" s="119" t="s">
        <v>7942</v>
      </c>
      <c r="H7257" s="121" t="s">
        <v>71</v>
      </c>
      <c r="I7257" s="119" t="s">
        <v>30</v>
      </c>
      <c r="J7257" s="121" t="s">
        <v>77</v>
      </c>
      <c r="K7257" s="120" t="s">
        <v>65</v>
      </c>
      <c r="L7257" s="131" t="s">
        <v>32</v>
      </c>
      <c r="M7257" s="120" t="s">
        <v>78</v>
      </c>
      <c r="P7257" s="124">
        <f t="shared" si="333"/>
        <v>0</v>
      </c>
    </row>
    <row r="7258" spans="1:25">
      <c r="A7258" s="116">
        <v>7258</v>
      </c>
      <c r="B7258" s="129">
        <v>44319</v>
      </c>
      <c r="C7258" s="118">
        <f t="shared" si="332"/>
        <v>5</v>
      </c>
      <c r="D7258" s="120" t="s">
        <v>252</v>
      </c>
      <c r="E7258" s="120" t="s">
        <v>16175</v>
      </c>
      <c r="F7258" s="211" t="s">
        <v>16176</v>
      </c>
      <c r="G7258" s="119" t="s">
        <v>1516</v>
      </c>
      <c r="H7258" s="121" t="s">
        <v>97</v>
      </c>
      <c r="I7258" s="119" t="s">
        <v>196</v>
      </c>
      <c r="J7258" s="121" t="s">
        <v>196</v>
      </c>
      <c r="K7258" s="120" t="s">
        <v>65</v>
      </c>
      <c r="L7258" s="131" t="s">
        <v>32</v>
      </c>
      <c r="M7258" s="120" t="s">
        <v>78</v>
      </c>
      <c r="P7258" s="124">
        <f t="shared" si="333"/>
        <v>0</v>
      </c>
    </row>
    <row r="7259" spans="1:25">
      <c r="A7259" s="116">
        <v>7259</v>
      </c>
      <c r="B7259" s="129">
        <v>44292</v>
      </c>
      <c r="C7259" s="118">
        <f t="shared" si="332"/>
        <v>4</v>
      </c>
      <c r="D7259" s="120" t="s">
        <v>25</v>
      </c>
      <c r="E7259" s="120" t="s">
        <v>16177</v>
      </c>
      <c r="F7259" s="211" t="s">
        <v>16178</v>
      </c>
      <c r="G7259" s="119" t="s">
        <v>16179</v>
      </c>
      <c r="H7259" s="121" t="s">
        <v>53</v>
      </c>
      <c r="I7259" s="121" t="s">
        <v>30</v>
      </c>
      <c r="J7259" s="121" t="s">
        <v>10497</v>
      </c>
      <c r="K7259" s="120" t="s">
        <v>65</v>
      </c>
      <c r="L7259" s="131" t="s">
        <v>32</v>
      </c>
      <c r="M7259" s="120" t="s">
        <v>33</v>
      </c>
      <c r="N7259" s="131">
        <v>44286</v>
      </c>
      <c r="O7259" s="131">
        <v>44405</v>
      </c>
      <c r="P7259" s="124">
        <f t="shared" si="333"/>
        <v>7</v>
      </c>
      <c r="S7259" s="120" t="s">
        <v>55</v>
      </c>
      <c r="Y7259" s="116" t="s">
        <v>3375</v>
      </c>
    </row>
    <row r="7260" spans="1:25">
      <c r="A7260" s="116">
        <v>7260</v>
      </c>
      <c r="B7260" s="129">
        <v>44319</v>
      </c>
      <c r="C7260" s="118">
        <f t="shared" si="332"/>
        <v>5</v>
      </c>
      <c r="D7260" s="120" t="s">
        <v>252</v>
      </c>
      <c r="E7260" s="120" t="s">
        <v>16180</v>
      </c>
      <c r="F7260" s="211" t="s">
        <v>16181</v>
      </c>
      <c r="G7260" s="119" t="s">
        <v>409</v>
      </c>
      <c r="H7260" s="121" t="s">
        <v>76</v>
      </c>
      <c r="I7260" s="121" t="s">
        <v>30</v>
      </c>
      <c r="J7260" s="121" t="s">
        <v>6396</v>
      </c>
      <c r="K7260" s="120" t="s">
        <v>65</v>
      </c>
      <c r="L7260" s="131" t="s">
        <v>32</v>
      </c>
      <c r="M7260" s="120" t="s">
        <v>33</v>
      </c>
      <c r="N7260" s="131">
        <v>44378</v>
      </c>
      <c r="O7260" s="131">
        <v>44385</v>
      </c>
      <c r="P7260" s="124">
        <f t="shared" si="333"/>
        <v>7</v>
      </c>
      <c r="S7260" s="120" t="s">
        <v>922</v>
      </c>
      <c r="T7260" s="126">
        <v>44415</v>
      </c>
    </row>
    <row r="7261" spans="1:25">
      <c r="A7261" s="116">
        <v>7261</v>
      </c>
      <c r="B7261" s="129">
        <v>44319</v>
      </c>
      <c r="C7261" s="118">
        <f t="shared" si="332"/>
        <v>5</v>
      </c>
      <c r="D7261" s="120" t="s">
        <v>252</v>
      </c>
      <c r="E7261" s="120" t="s">
        <v>16182</v>
      </c>
      <c r="F7261" s="211" t="s">
        <v>1023</v>
      </c>
      <c r="G7261" s="119" t="s">
        <v>16183</v>
      </c>
      <c r="H7261" s="121" t="s">
        <v>41</v>
      </c>
      <c r="I7261" s="121" t="s">
        <v>30</v>
      </c>
      <c r="J7261" s="121" t="s">
        <v>7091</v>
      </c>
      <c r="K7261" s="120" t="s">
        <v>65</v>
      </c>
      <c r="L7261" s="131" t="s">
        <v>32</v>
      </c>
      <c r="M7261" s="120" t="s">
        <v>78</v>
      </c>
      <c r="P7261" s="124">
        <f t="shared" si="333"/>
        <v>0</v>
      </c>
    </row>
    <row r="7262" spans="1:25" ht="27.6">
      <c r="A7262" s="116">
        <v>7262</v>
      </c>
      <c r="B7262" s="129">
        <v>44292</v>
      </c>
      <c r="C7262" s="118">
        <f t="shared" si="332"/>
        <v>4</v>
      </c>
      <c r="D7262" s="120" t="s">
        <v>25</v>
      </c>
      <c r="E7262" s="120" t="s">
        <v>16184</v>
      </c>
      <c r="F7262" s="211" t="s">
        <v>16185</v>
      </c>
      <c r="G7262" s="119" t="s">
        <v>10536</v>
      </c>
      <c r="H7262" s="121" t="s">
        <v>29</v>
      </c>
      <c r="I7262" s="119" t="s">
        <v>30</v>
      </c>
      <c r="J7262" s="121" t="s">
        <v>87</v>
      </c>
      <c r="K7262" s="120" t="s">
        <v>65</v>
      </c>
      <c r="L7262" s="131" t="s">
        <v>32</v>
      </c>
      <c r="M7262" s="120" t="s">
        <v>33</v>
      </c>
      <c r="O7262" s="131">
        <v>44285</v>
      </c>
      <c r="P7262" s="124">
        <f t="shared" si="333"/>
        <v>3</v>
      </c>
      <c r="R7262" s="125">
        <f ca="1">TODAY()-O7262</f>
        <v>393</v>
      </c>
      <c r="S7262" s="120" t="s">
        <v>92</v>
      </c>
      <c r="Y7262" s="116" t="s">
        <v>3869</v>
      </c>
    </row>
    <row r="7263" spans="1:25">
      <c r="A7263" s="116">
        <v>7263</v>
      </c>
      <c r="B7263" s="129">
        <v>44319</v>
      </c>
      <c r="C7263" s="118">
        <f t="shared" si="332"/>
        <v>5</v>
      </c>
      <c r="D7263" s="120" t="s">
        <v>252</v>
      </c>
      <c r="E7263" s="120" t="s">
        <v>16186</v>
      </c>
      <c r="F7263" s="211" t="s">
        <v>16187</v>
      </c>
      <c r="G7263" s="119" t="s">
        <v>966</v>
      </c>
      <c r="H7263" s="121" t="s">
        <v>76</v>
      </c>
      <c r="I7263" s="121" t="s">
        <v>30</v>
      </c>
      <c r="J7263" s="121" t="s">
        <v>485</v>
      </c>
      <c r="K7263" s="120" t="s">
        <v>65</v>
      </c>
      <c r="L7263" s="131" t="s">
        <v>32</v>
      </c>
      <c r="M7263" s="120" t="s">
        <v>78</v>
      </c>
      <c r="P7263" s="124">
        <f t="shared" si="333"/>
        <v>0</v>
      </c>
    </row>
    <row r="7264" spans="1:25">
      <c r="A7264" s="116">
        <v>7264</v>
      </c>
      <c r="B7264" s="129">
        <v>44319</v>
      </c>
      <c r="C7264" s="118">
        <f t="shared" si="332"/>
        <v>5</v>
      </c>
      <c r="D7264" s="120" t="s">
        <v>252</v>
      </c>
      <c r="E7264" s="120" t="s">
        <v>16188</v>
      </c>
      <c r="F7264" s="211" t="s">
        <v>16189</v>
      </c>
      <c r="G7264" s="119" t="s">
        <v>381</v>
      </c>
      <c r="H7264" s="121" t="s">
        <v>41</v>
      </c>
      <c r="I7264" s="121" t="s">
        <v>42</v>
      </c>
      <c r="J7264" s="121" t="s">
        <v>199</v>
      </c>
      <c r="K7264" s="120" t="s">
        <v>65</v>
      </c>
      <c r="L7264" s="131" t="s">
        <v>32</v>
      </c>
      <c r="M7264" s="120" t="s">
        <v>33</v>
      </c>
      <c r="N7264" s="131">
        <v>44379</v>
      </c>
      <c r="O7264" s="131">
        <v>44586</v>
      </c>
      <c r="P7264" s="124">
        <f t="shared" si="333"/>
        <v>1</v>
      </c>
    </row>
    <row r="7265" spans="1:25">
      <c r="A7265" s="116">
        <v>7265</v>
      </c>
      <c r="B7265" s="129">
        <v>44319</v>
      </c>
      <c r="C7265" s="118">
        <f t="shared" si="332"/>
        <v>5</v>
      </c>
      <c r="D7265" s="120" t="s">
        <v>252</v>
      </c>
      <c r="E7265" s="120" t="s">
        <v>16190</v>
      </c>
      <c r="F7265" s="211" t="s">
        <v>175</v>
      </c>
      <c r="G7265" s="119" t="s">
        <v>16191</v>
      </c>
      <c r="H7265" s="121" t="s">
        <v>76</v>
      </c>
      <c r="I7265" s="121" t="s">
        <v>30</v>
      </c>
      <c r="J7265" s="121" t="s">
        <v>7091</v>
      </c>
      <c r="K7265" s="120" t="s">
        <v>65</v>
      </c>
      <c r="L7265" s="131" t="s">
        <v>32</v>
      </c>
      <c r="M7265" s="120" t="s">
        <v>78</v>
      </c>
      <c r="P7265" s="124">
        <f t="shared" si="333"/>
        <v>0</v>
      </c>
    </row>
    <row r="7266" spans="1:25" ht="27.6">
      <c r="A7266" s="116">
        <v>7266</v>
      </c>
      <c r="B7266" s="129">
        <v>44319</v>
      </c>
      <c r="C7266" s="118">
        <f t="shared" si="332"/>
        <v>5</v>
      </c>
      <c r="D7266" s="120" t="s">
        <v>252</v>
      </c>
      <c r="E7266" t="s">
        <v>16192</v>
      </c>
      <c r="F7266" s="211" t="s">
        <v>16193</v>
      </c>
      <c r="G7266" s="119" t="s">
        <v>7773</v>
      </c>
      <c r="H7266" s="121" t="s">
        <v>177</v>
      </c>
      <c r="I7266" s="119" t="s">
        <v>30</v>
      </c>
      <c r="J7266" s="121" t="s">
        <v>87</v>
      </c>
      <c r="K7266" s="120" t="s">
        <v>65</v>
      </c>
      <c r="L7266" s="131" t="s">
        <v>32</v>
      </c>
      <c r="M7266" s="120" t="s">
        <v>78</v>
      </c>
      <c r="P7266" s="124">
        <f t="shared" si="333"/>
        <v>0</v>
      </c>
    </row>
    <row r="7267" spans="1:25">
      <c r="A7267" s="116">
        <v>7267</v>
      </c>
      <c r="B7267" s="129">
        <v>44319</v>
      </c>
      <c r="C7267" s="118">
        <f t="shared" si="332"/>
        <v>5</v>
      </c>
      <c r="D7267" s="120" t="s">
        <v>252</v>
      </c>
      <c r="E7267" s="120" t="s">
        <v>16194</v>
      </c>
      <c r="F7267" s="211" t="s">
        <v>9912</v>
      </c>
      <c r="G7267" s="119" t="s">
        <v>1218</v>
      </c>
      <c r="H7267" s="121" t="s">
        <v>76</v>
      </c>
      <c r="I7267" s="121" t="s">
        <v>30</v>
      </c>
      <c r="J7267" s="121" t="s">
        <v>5018</v>
      </c>
      <c r="K7267" s="120" t="s">
        <v>65</v>
      </c>
      <c r="L7267" s="131" t="s">
        <v>32</v>
      </c>
      <c r="M7267" s="120" t="s">
        <v>78</v>
      </c>
      <c r="P7267" s="124">
        <f t="shared" si="333"/>
        <v>0</v>
      </c>
    </row>
    <row r="7268" spans="1:25" ht="27.6">
      <c r="A7268" s="116">
        <v>7268</v>
      </c>
      <c r="B7268" s="129">
        <v>44292</v>
      </c>
      <c r="C7268" s="118">
        <f t="shared" si="332"/>
        <v>4</v>
      </c>
      <c r="D7268" s="120" t="s">
        <v>252</v>
      </c>
      <c r="E7268" s="120" t="s">
        <v>16195</v>
      </c>
      <c r="F7268" s="211" t="s">
        <v>16196</v>
      </c>
      <c r="G7268" s="119" t="s">
        <v>15595</v>
      </c>
      <c r="H7268" s="121" t="s">
        <v>29</v>
      </c>
      <c r="I7268" s="121" t="s">
        <v>30</v>
      </c>
      <c r="J7268" s="121" t="s">
        <v>7142</v>
      </c>
      <c r="K7268" s="120" t="s">
        <v>65</v>
      </c>
      <c r="L7268" s="131" t="s">
        <v>32</v>
      </c>
      <c r="M7268" s="120" t="s">
        <v>33</v>
      </c>
      <c r="N7268" s="131">
        <v>44285</v>
      </c>
      <c r="O7268" s="131">
        <v>44613</v>
      </c>
      <c r="P7268" s="124">
        <f t="shared" si="333"/>
        <v>2</v>
      </c>
    </row>
    <row r="7269" spans="1:25">
      <c r="A7269" s="116">
        <v>7269</v>
      </c>
      <c r="B7269" s="129">
        <v>44319</v>
      </c>
      <c r="C7269" s="118">
        <f t="shared" si="332"/>
        <v>5</v>
      </c>
      <c r="D7269" s="120" t="s">
        <v>252</v>
      </c>
      <c r="E7269" s="120" t="s">
        <v>16197</v>
      </c>
      <c r="F7269" s="211" t="s">
        <v>16198</v>
      </c>
      <c r="G7269" s="119" t="s">
        <v>9277</v>
      </c>
      <c r="H7269" s="121" t="s">
        <v>41</v>
      </c>
      <c r="I7269" s="121" t="s">
        <v>30</v>
      </c>
      <c r="J7269" s="121" t="s">
        <v>5018</v>
      </c>
      <c r="K7269" s="120" t="s">
        <v>65</v>
      </c>
      <c r="L7269" s="131" t="s">
        <v>32</v>
      </c>
      <c r="M7269" s="120" t="s">
        <v>78</v>
      </c>
      <c r="P7269" s="124">
        <f t="shared" si="333"/>
        <v>0</v>
      </c>
    </row>
    <row r="7270" spans="1:25">
      <c r="A7270" s="116">
        <v>7270</v>
      </c>
      <c r="B7270" s="129">
        <v>44319</v>
      </c>
      <c r="C7270" s="118">
        <f t="shared" si="332"/>
        <v>5</v>
      </c>
      <c r="D7270" s="120" t="s">
        <v>252</v>
      </c>
      <c r="E7270" s="120" t="s">
        <v>16199</v>
      </c>
      <c r="F7270" s="211" t="s">
        <v>16200</v>
      </c>
      <c r="G7270" s="119" t="s">
        <v>16201</v>
      </c>
      <c r="H7270" s="121" t="s">
        <v>29</v>
      </c>
      <c r="I7270" s="121" t="s">
        <v>30</v>
      </c>
      <c r="J7270" s="121" t="s">
        <v>485</v>
      </c>
      <c r="K7270" s="120" t="s">
        <v>65</v>
      </c>
      <c r="L7270" s="131" t="s">
        <v>32</v>
      </c>
      <c r="M7270" s="120" t="s">
        <v>78</v>
      </c>
      <c r="P7270" s="124">
        <f t="shared" si="333"/>
        <v>0</v>
      </c>
    </row>
    <row r="7271" spans="1:25">
      <c r="A7271" s="116">
        <v>7271</v>
      </c>
      <c r="B7271" s="129">
        <v>44292</v>
      </c>
      <c r="C7271" s="118">
        <f t="shared" si="332"/>
        <v>4</v>
      </c>
      <c r="D7271" s="120" t="s">
        <v>252</v>
      </c>
      <c r="E7271" s="120" t="s">
        <v>16202</v>
      </c>
      <c r="F7271" s="211" t="s">
        <v>12366</v>
      </c>
      <c r="G7271" s="119" t="s">
        <v>3740</v>
      </c>
      <c r="H7271" s="121" t="s">
        <v>53</v>
      </c>
      <c r="I7271" s="119" t="s">
        <v>30</v>
      </c>
      <c r="J7271" s="121" t="s">
        <v>435</v>
      </c>
      <c r="K7271" s="120" t="s">
        <v>65</v>
      </c>
      <c r="L7271" s="131" t="s">
        <v>32</v>
      </c>
      <c r="M7271" s="120" t="s">
        <v>78</v>
      </c>
      <c r="P7271" s="124">
        <f t="shared" si="333"/>
        <v>0</v>
      </c>
    </row>
    <row r="7272" spans="1:25">
      <c r="A7272" s="116">
        <v>7272</v>
      </c>
      <c r="B7272" s="129">
        <v>44319</v>
      </c>
      <c r="C7272" s="118">
        <f t="shared" si="332"/>
        <v>5</v>
      </c>
      <c r="D7272" s="120" t="s">
        <v>252</v>
      </c>
      <c r="E7272" s="120" t="s">
        <v>16203</v>
      </c>
      <c r="F7272" s="211" t="s">
        <v>16204</v>
      </c>
      <c r="G7272" s="119" t="s">
        <v>1089</v>
      </c>
      <c r="H7272" s="121" t="s">
        <v>140</v>
      </c>
      <c r="I7272" s="121" t="s">
        <v>30</v>
      </c>
      <c r="J7272" s="121" t="s">
        <v>7142</v>
      </c>
      <c r="K7272" s="120" t="s">
        <v>65</v>
      </c>
      <c r="L7272" s="131" t="s">
        <v>32</v>
      </c>
      <c r="M7272" s="120" t="s">
        <v>78</v>
      </c>
      <c r="P7272" s="124">
        <f t="shared" si="333"/>
        <v>0</v>
      </c>
    </row>
    <row r="7273" spans="1:25">
      <c r="A7273" s="116">
        <v>7273</v>
      </c>
      <c r="B7273" s="129">
        <v>44292</v>
      </c>
      <c r="C7273" s="118">
        <f t="shared" si="332"/>
        <v>4</v>
      </c>
      <c r="D7273" s="120" t="s">
        <v>252</v>
      </c>
      <c r="E7273" s="120" t="s">
        <v>16205</v>
      </c>
      <c r="F7273" s="211" t="s">
        <v>16206</v>
      </c>
      <c r="G7273" s="119" t="s">
        <v>16207</v>
      </c>
      <c r="H7273" s="121" t="s">
        <v>192</v>
      </c>
      <c r="I7273" s="119" t="s">
        <v>30</v>
      </c>
      <c r="J7273" s="121" t="s">
        <v>87</v>
      </c>
      <c r="K7273" s="120" t="s">
        <v>65</v>
      </c>
      <c r="L7273" s="131" t="s">
        <v>32</v>
      </c>
      <c r="M7273" s="120" t="s">
        <v>33</v>
      </c>
      <c r="N7273" s="131">
        <v>44283</v>
      </c>
      <c r="P7273" s="124">
        <f t="shared" si="333"/>
        <v>0</v>
      </c>
      <c r="S7273" s="120" t="s">
        <v>135</v>
      </c>
      <c r="T7273" s="126">
        <v>44285</v>
      </c>
    </row>
    <row r="7274" spans="1:25">
      <c r="A7274" s="116">
        <v>7274</v>
      </c>
      <c r="B7274" s="129">
        <v>44292</v>
      </c>
      <c r="C7274" s="118">
        <f t="shared" si="332"/>
        <v>4</v>
      </c>
      <c r="D7274" s="119" t="s">
        <v>25</v>
      </c>
      <c r="E7274" s="120" t="s">
        <v>16208</v>
      </c>
      <c r="F7274" s="211" t="s">
        <v>16209</v>
      </c>
      <c r="G7274" s="119" t="s">
        <v>13824</v>
      </c>
      <c r="H7274" s="121" t="s">
        <v>41</v>
      </c>
      <c r="I7274" s="119" t="s">
        <v>42</v>
      </c>
      <c r="J7274" s="121" t="s">
        <v>549</v>
      </c>
      <c r="K7274" s="120" t="s">
        <v>65</v>
      </c>
      <c r="L7274" s="131" t="s">
        <v>32</v>
      </c>
      <c r="M7274" s="120" t="s">
        <v>33</v>
      </c>
      <c r="N7274" s="131">
        <v>44287</v>
      </c>
      <c r="P7274" s="124">
        <f t="shared" si="333"/>
        <v>0</v>
      </c>
      <c r="R7274" s="118">
        <f ca="1">TODAY()-N7274</f>
        <v>391</v>
      </c>
    </row>
    <row r="7275" spans="1:25">
      <c r="A7275" s="116">
        <v>7275</v>
      </c>
      <c r="B7275" s="129">
        <v>44292</v>
      </c>
      <c r="C7275" s="118">
        <f t="shared" si="332"/>
        <v>4</v>
      </c>
      <c r="D7275" s="120" t="s">
        <v>25</v>
      </c>
      <c r="E7275" s="120" t="s">
        <v>16210</v>
      </c>
      <c r="F7275" s="211" t="s">
        <v>16211</v>
      </c>
      <c r="G7275" s="119" t="s">
        <v>9592</v>
      </c>
      <c r="H7275" s="121" t="s">
        <v>140</v>
      </c>
      <c r="I7275" s="121" t="s">
        <v>30</v>
      </c>
      <c r="J7275" s="121" t="s">
        <v>7216</v>
      </c>
      <c r="K7275" s="120" t="s">
        <v>65</v>
      </c>
      <c r="L7275" s="131" t="s">
        <v>32</v>
      </c>
      <c r="M7275" s="120" t="s">
        <v>33</v>
      </c>
      <c r="N7275" s="131">
        <v>44344</v>
      </c>
      <c r="O7275" s="131">
        <v>44405</v>
      </c>
      <c r="P7275" s="124">
        <f t="shared" si="333"/>
        <v>7</v>
      </c>
      <c r="S7275" s="120" t="s">
        <v>92</v>
      </c>
      <c r="T7275" s="126">
        <v>44406</v>
      </c>
    </row>
    <row r="7276" spans="1:25" ht="27.6">
      <c r="A7276" s="116">
        <v>7276</v>
      </c>
      <c r="B7276" s="129">
        <v>44292</v>
      </c>
      <c r="C7276" s="118">
        <f t="shared" si="332"/>
        <v>4</v>
      </c>
      <c r="D7276" s="120" t="s">
        <v>25</v>
      </c>
      <c r="E7276" s="120" t="s">
        <v>16212</v>
      </c>
      <c r="F7276" s="211" t="s">
        <v>16213</v>
      </c>
      <c r="G7276" s="119" t="s">
        <v>10092</v>
      </c>
      <c r="H7276" s="121" t="s">
        <v>140</v>
      </c>
      <c r="I7276" s="121" t="s">
        <v>30</v>
      </c>
      <c r="J7276" s="121" t="s">
        <v>7091</v>
      </c>
      <c r="K7276" s="120" t="s">
        <v>65</v>
      </c>
      <c r="L7276" s="131" t="s">
        <v>32</v>
      </c>
      <c r="M7276" s="120" t="s">
        <v>33</v>
      </c>
      <c r="O7276" s="131">
        <v>44405</v>
      </c>
      <c r="P7276" s="124">
        <f t="shared" si="333"/>
        <v>7</v>
      </c>
      <c r="Y7276" s="116" t="s">
        <v>3375</v>
      </c>
    </row>
    <row r="7277" spans="1:25">
      <c r="A7277" s="116">
        <v>7277</v>
      </c>
      <c r="B7277" s="129">
        <v>44319</v>
      </c>
      <c r="C7277" s="118">
        <f t="shared" si="332"/>
        <v>5</v>
      </c>
      <c r="D7277" s="120" t="s">
        <v>252</v>
      </c>
      <c r="E7277" s="120" t="s">
        <v>16214</v>
      </c>
      <c r="F7277" s="211" t="s">
        <v>228</v>
      </c>
      <c r="G7277" s="119" t="s">
        <v>465</v>
      </c>
      <c r="H7277" s="121" t="s">
        <v>41</v>
      </c>
      <c r="I7277" s="119" t="s">
        <v>30</v>
      </c>
      <c r="J7277" s="121" t="s">
        <v>77</v>
      </c>
      <c r="K7277" s="120" t="s">
        <v>65</v>
      </c>
      <c r="L7277" s="131" t="s">
        <v>32</v>
      </c>
      <c r="M7277" s="120" t="s">
        <v>78</v>
      </c>
      <c r="P7277" s="124">
        <f t="shared" si="333"/>
        <v>0</v>
      </c>
    </row>
    <row r="7278" spans="1:25" ht="27.6">
      <c r="A7278" s="116">
        <v>7278</v>
      </c>
      <c r="B7278" s="129">
        <v>44292</v>
      </c>
      <c r="C7278" s="118">
        <f t="shared" si="332"/>
        <v>4</v>
      </c>
      <c r="D7278" s="120" t="s">
        <v>25</v>
      </c>
      <c r="E7278" s="120" t="s">
        <v>16215</v>
      </c>
      <c r="F7278" s="211" t="s">
        <v>16216</v>
      </c>
      <c r="G7278" s="119" t="s">
        <v>16217</v>
      </c>
      <c r="H7278" s="121" t="s">
        <v>41</v>
      </c>
      <c r="I7278" s="121" t="s">
        <v>30</v>
      </c>
      <c r="J7278" s="121" t="s">
        <v>7087</v>
      </c>
      <c r="K7278" s="120" t="s">
        <v>65</v>
      </c>
      <c r="L7278" s="131" t="s">
        <v>32</v>
      </c>
      <c r="M7278" s="120" t="s">
        <v>33</v>
      </c>
      <c r="O7278" s="131">
        <v>44405</v>
      </c>
      <c r="P7278" s="124">
        <f t="shared" si="333"/>
        <v>7</v>
      </c>
      <c r="Y7278" s="116" t="s">
        <v>141</v>
      </c>
    </row>
    <row r="7279" spans="1:25">
      <c r="A7279" s="116">
        <v>7279</v>
      </c>
      <c r="B7279" s="129">
        <v>44319</v>
      </c>
      <c r="C7279" s="118">
        <f t="shared" si="332"/>
        <v>5</v>
      </c>
      <c r="D7279" s="120" t="s">
        <v>252</v>
      </c>
      <c r="E7279" s="120" t="s">
        <v>16218</v>
      </c>
      <c r="F7279" s="211" t="s">
        <v>595</v>
      </c>
      <c r="G7279" s="119" t="s">
        <v>16219</v>
      </c>
      <c r="H7279" s="121" t="s">
        <v>48</v>
      </c>
      <c r="I7279" s="119" t="s">
        <v>30</v>
      </c>
      <c r="J7279" s="121" t="s">
        <v>31</v>
      </c>
      <c r="K7279" s="120" t="s">
        <v>65</v>
      </c>
      <c r="L7279" s="131" t="s">
        <v>32</v>
      </c>
      <c r="M7279" s="120" t="s">
        <v>78</v>
      </c>
      <c r="P7279" s="124">
        <f t="shared" si="333"/>
        <v>0</v>
      </c>
    </row>
    <row r="7280" spans="1:25">
      <c r="A7280" s="116">
        <v>7280</v>
      </c>
      <c r="B7280" s="129">
        <v>44292</v>
      </c>
      <c r="C7280" s="118">
        <f t="shared" si="332"/>
        <v>4</v>
      </c>
      <c r="D7280" s="120" t="s">
        <v>25</v>
      </c>
      <c r="E7280" s="120" t="s">
        <v>16220</v>
      </c>
      <c r="F7280" s="211" t="s">
        <v>8754</v>
      </c>
      <c r="G7280" s="119" t="s">
        <v>8752</v>
      </c>
      <c r="H7280" s="121" t="s">
        <v>29</v>
      </c>
      <c r="I7280" s="121" t="s">
        <v>30</v>
      </c>
      <c r="J7280" s="121" t="s">
        <v>529</v>
      </c>
      <c r="K7280" s="120" t="s">
        <v>65</v>
      </c>
      <c r="L7280" s="131" t="s">
        <v>32</v>
      </c>
      <c r="M7280" s="120" t="s">
        <v>33</v>
      </c>
      <c r="N7280" s="131">
        <v>44299</v>
      </c>
      <c r="P7280" s="124">
        <f t="shared" si="333"/>
        <v>0</v>
      </c>
      <c r="S7280" s="120" t="s">
        <v>92</v>
      </c>
      <c r="Y7280" s="116" t="s">
        <v>3077</v>
      </c>
    </row>
    <row r="7281" spans="1:25">
      <c r="A7281" s="116">
        <v>7281</v>
      </c>
      <c r="B7281" s="129">
        <v>44319</v>
      </c>
      <c r="C7281" s="118">
        <f t="shared" si="332"/>
        <v>5</v>
      </c>
      <c r="D7281" s="120" t="s">
        <v>252</v>
      </c>
      <c r="E7281" s="120" t="s">
        <v>16221</v>
      </c>
      <c r="F7281" s="211" t="s">
        <v>16222</v>
      </c>
      <c r="G7281" s="119" t="s">
        <v>1126</v>
      </c>
      <c r="H7281" s="121" t="s">
        <v>29</v>
      </c>
      <c r="I7281" s="121" t="s">
        <v>42</v>
      </c>
      <c r="J7281" s="121" t="s">
        <v>199</v>
      </c>
      <c r="K7281" s="120" t="s">
        <v>65</v>
      </c>
      <c r="L7281" s="131" t="s">
        <v>32</v>
      </c>
      <c r="M7281" s="120" t="s">
        <v>78</v>
      </c>
      <c r="P7281" s="124">
        <f t="shared" si="333"/>
        <v>0</v>
      </c>
    </row>
    <row r="7282" spans="1:25" ht="27.6">
      <c r="A7282" s="116">
        <v>7282</v>
      </c>
      <c r="B7282" s="129">
        <v>44319</v>
      </c>
      <c r="C7282" s="118">
        <f t="shared" si="332"/>
        <v>5</v>
      </c>
      <c r="D7282" s="120" t="s">
        <v>252</v>
      </c>
      <c r="E7282" s="120" t="s">
        <v>16223</v>
      </c>
      <c r="F7282" s="211" t="s">
        <v>16224</v>
      </c>
      <c r="G7282" s="119" t="s">
        <v>16225</v>
      </c>
      <c r="H7282" s="121" t="s">
        <v>29</v>
      </c>
      <c r="I7282" s="121" t="s">
        <v>42</v>
      </c>
      <c r="J7282" s="121" t="s">
        <v>72</v>
      </c>
      <c r="K7282" s="120" t="s">
        <v>65</v>
      </c>
      <c r="L7282" s="131" t="s">
        <v>32</v>
      </c>
      <c r="M7282" s="120" t="s">
        <v>78</v>
      </c>
      <c r="P7282" s="124">
        <f t="shared" si="333"/>
        <v>0</v>
      </c>
    </row>
    <row r="7283" spans="1:25">
      <c r="A7283" s="116">
        <v>7283</v>
      </c>
      <c r="B7283" s="129">
        <v>44319</v>
      </c>
      <c r="C7283" s="118">
        <f t="shared" si="332"/>
        <v>5</v>
      </c>
      <c r="D7283" s="120" t="s">
        <v>252</v>
      </c>
      <c r="E7283" s="120" t="s">
        <v>16226</v>
      </c>
      <c r="F7283" s="211" t="s">
        <v>7716</v>
      </c>
      <c r="G7283" s="119" t="s">
        <v>16227</v>
      </c>
      <c r="H7283" s="121" t="s">
        <v>76</v>
      </c>
      <c r="I7283" s="121" t="s">
        <v>30</v>
      </c>
      <c r="J7283" s="121" t="s">
        <v>7234</v>
      </c>
      <c r="K7283" s="120" t="s">
        <v>65</v>
      </c>
      <c r="L7283" s="131" t="s">
        <v>32</v>
      </c>
      <c r="M7283" s="120" t="s">
        <v>78</v>
      </c>
      <c r="P7283" s="124">
        <f t="shared" si="333"/>
        <v>0</v>
      </c>
    </row>
    <row r="7284" spans="1:25">
      <c r="A7284" s="116">
        <v>7284</v>
      </c>
      <c r="B7284" s="129">
        <v>44292</v>
      </c>
      <c r="C7284" s="118">
        <f t="shared" si="332"/>
        <v>4</v>
      </c>
      <c r="D7284" s="120" t="s">
        <v>252</v>
      </c>
      <c r="E7284" s="120" t="s">
        <v>16228</v>
      </c>
      <c r="F7284" s="211" t="s">
        <v>16229</v>
      </c>
      <c r="G7284" s="119" t="s">
        <v>16230</v>
      </c>
      <c r="H7284" s="121" t="s">
        <v>53</v>
      </c>
      <c r="I7284" s="121" t="s">
        <v>30</v>
      </c>
      <c r="J7284" s="121" t="s">
        <v>31</v>
      </c>
      <c r="K7284" s="120" t="s">
        <v>65</v>
      </c>
      <c r="L7284" s="131" t="s">
        <v>32</v>
      </c>
      <c r="M7284" s="120" t="s">
        <v>33</v>
      </c>
      <c r="N7284" s="131">
        <v>44299</v>
      </c>
      <c r="O7284" s="131">
        <v>44326</v>
      </c>
      <c r="P7284" s="124">
        <f t="shared" si="333"/>
        <v>5</v>
      </c>
      <c r="S7284" s="120" t="s">
        <v>92</v>
      </c>
      <c r="T7284" s="126">
        <v>44327</v>
      </c>
    </row>
    <row r="7285" spans="1:25">
      <c r="A7285" s="116">
        <v>7285</v>
      </c>
      <c r="B7285" s="129">
        <v>44320</v>
      </c>
      <c r="C7285" s="118">
        <f t="shared" si="332"/>
        <v>5</v>
      </c>
      <c r="D7285" s="120" t="s">
        <v>252</v>
      </c>
      <c r="E7285" s="120" t="s">
        <v>16231</v>
      </c>
      <c r="F7285" s="211" t="s">
        <v>14760</v>
      </c>
      <c r="G7285" s="119" t="s">
        <v>16232</v>
      </c>
      <c r="H7285" s="121" t="s">
        <v>48</v>
      </c>
      <c r="I7285" s="121" t="s">
        <v>30</v>
      </c>
      <c r="J7285" s="121" t="s">
        <v>5018</v>
      </c>
      <c r="K7285" s="120" t="s">
        <v>65</v>
      </c>
      <c r="L7285" s="131" t="s">
        <v>32</v>
      </c>
      <c r="M7285" s="120" t="s">
        <v>78</v>
      </c>
      <c r="P7285" s="124">
        <f t="shared" si="333"/>
        <v>0</v>
      </c>
    </row>
    <row r="7286" spans="1:25">
      <c r="A7286" s="116">
        <v>7286</v>
      </c>
      <c r="B7286" s="129">
        <v>44292</v>
      </c>
      <c r="C7286" s="118">
        <f t="shared" si="332"/>
        <v>4</v>
      </c>
      <c r="D7286" s="120" t="s">
        <v>252</v>
      </c>
      <c r="E7286" s="120" t="s">
        <v>16233</v>
      </c>
      <c r="F7286" s="211" t="s">
        <v>130</v>
      </c>
      <c r="G7286" s="119" t="s">
        <v>16234</v>
      </c>
      <c r="H7286" s="121" t="s">
        <v>29</v>
      </c>
      <c r="I7286" s="121" t="s">
        <v>42</v>
      </c>
      <c r="J7286" s="121" t="s">
        <v>646</v>
      </c>
      <c r="K7286" s="120" t="s">
        <v>65</v>
      </c>
      <c r="L7286" s="131" t="s">
        <v>32</v>
      </c>
      <c r="M7286" s="120" t="s">
        <v>33</v>
      </c>
      <c r="N7286" s="131">
        <v>44299</v>
      </c>
      <c r="O7286" s="131">
        <v>44588</v>
      </c>
      <c r="P7286" s="124">
        <f t="shared" si="333"/>
        <v>1</v>
      </c>
    </row>
    <row r="7287" spans="1:25">
      <c r="A7287" s="116">
        <v>7287</v>
      </c>
      <c r="B7287" s="129">
        <v>44292</v>
      </c>
      <c r="C7287" s="118">
        <f t="shared" si="332"/>
        <v>4</v>
      </c>
      <c r="D7287" s="120" t="s">
        <v>25</v>
      </c>
      <c r="E7287" s="120" t="s">
        <v>16235</v>
      </c>
      <c r="F7287" s="211" t="s">
        <v>16236</v>
      </c>
      <c r="G7287" s="119" t="s">
        <v>16237</v>
      </c>
      <c r="H7287" s="121" t="s">
        <v>29</v>
      </c>
      <c r="I7287" s="121" t="s">
        <v>30</v>
      </c>
      <c r="J7287" s="121" t="s">
        <v>1540</v>
      </c>
      <c r="K7287" s="120" t="s">
        <v>65</v>
      </c>
      <c r="L7287" s="131" t="s">
        <v>32</v>
      </c>
      <c r="M7287" s="120" t="s">
        <v>33</v>
      </c>
      <c r="N7287" s="131">
        <v>44321</v>
      </c>
      <c r="O7287" s="131">
        <v>44384</v>
      </c>
      <c r="P7287" s="124">
        <f t="shared" si="333"/>
        <v>7</v>
      </c>
    </row>
    <row r="7288" spans="1:25">
      <c r="A7288" s="116">
        <v>7288</v>
      </c>
      <c r="B7288" s="129">
        <v>44292</v>
      </c>
      <c r="C7288" s="118">
        <f t="shared" si="332"/>
        <v>4</v>
      </c>
      <c r="D7288" s="120" t="s">
        <v>25</v>
      </c>
      <c r="E7288" s="120" t="s">
        <v>16238</v>
      </c>
      <c r="F7288" s="211" t="s">
        <v>14097</v>
      </c>
      <c r="G7288" s="119" t="s">
        <v>16239</v>
      </c>
      <c r="H7288" s="121" t="s">
        <v>29</v>
      </c>
      <c r="I7288" s="119" t="s">
        <v>30</v>
      </c>
      <c r="J7288" s="121" t="s">
        <v>7271</v>
      </c>
      <c r="K7288" s="120" t="s">
        <v>65</v>
      </c>
      <c r="L7288" s="131" t="s">
        <v>32</v>
      </c>
      <c r="M7288" s="120" t="s">
        <v>33</v>
      </c>
      <c r="N7288" s="131">
        <v>44299</v>
      </c>
      <c r="O7288" s="131">
        <v>44384</v>
      </c>
      <c r="P7288" s="124">
        <f t="shared" si="333"/>
        <v>7</v>
      </c>
      <c r="Y7288" s="116" t="s">
        <v>162</v>
      </c>
    </row>
    <row r="7289" spans="1:25" ht="27.6">
      <c r="A7289" s="116">
        <v>7289</v>
      </c>
      <c r="B7289" s="129">
        <v>44292</v>
      </c>
      <c r="C7289" s="118">
        <f t="shared" si="332"/>
        <v>4</v>
      </c>
      <c r="D7289" s="120" t="s">
        <v>252</v>
      </c>
      <c r="E7289" s="120" t="s">
        <v>16240</v>
      </c>
      <c r="F7289" s="211" t="s">
        <v>16241</v>
      </c>
      <c r="G7289" s="119" t="s">
        <v>4968</v>
      </c>
      <c r="H7289" s="121" t="s">
        <v>53</v>
      </c>
      <c r="K7289" s="120" t="s">
        <v>65</v>
      </c>
      <c r="L7289" s="131" t="s">
        <v>32</v>
      </c>
      <c r="M7289" s="120" t="s">
        <v>78</v>
      </c>
      <c r="P7289" s="124">
        <f t="shared" si="333"/>
        <v>0</v>
      </c>
    </row>
    <row r="7290" spans="1:25">
      <c r="A7290" s="116">
        <v>7290</v>
      </c>
      <c r="B7290" s="129">
        <v>44292</v>
      </c>
      <c r="C7290" s="118">
        <f t="shared" si="332"/>
        <v>4</v>
      </c>
      <c r="D7290" s="120" t="s">
        <v>25</v>
      </c>
      <c r="E7290" s="120" t="s">
        <v>16242</v>
      </c>
      <c r="F7290" s="211" t="s">
        <v>3179</v>
      </c>
      <c r="G7290" s="119" t="s">
        <v>16243</v>
      </c>
      <c r="H7290" s="121" t="s">
        <v>71</v>
      </c>
      <c r="I7290" s="121" t="s">
        <v>30</v>
      </c>
      <c r="J7290" s="121" t="s">
        <v>15551</v>
      </c>
      <c r="K7290" s="120" t="s">
        <v>65</v>
      </c>
      <c r="L7290" s="131" t="s">
        <v>32</v>
      </c>
      <c r="M7290" s="120" t="s">
        <v>78</v>
      </c>
      <c r="P7290" s="124">
        <f t="shared" si="333"/>
        <v>0</v>
      </c>
    </row>
    <row r="7291" spans="1:25" ht="27.6">
      <c r="A7291" s="116">
        <v>7291</v>
      </c>
      <c r="B7291" s="129">
        <v>44292</v>
      </c>
      <c r="C7291" s="118">
        <f t="shared" si="332"/>
        <v>4</v>
      </c>
      <c r="D7291" s="120" t="s">
        <v>25</v>
      </c>
      <c r="E7291" s="120" t="s">
        <v>16244</v>
      </c>
      <c r="F7291" s="211" t="s">
        <v>16245</v>
      </c>
      <c r="G7291" s="119" t="s">
        <v>8079</v>
      </c>
      <c r="H7291" s="121" t="s">
        <v>29</v>
      </c>
      <c r="I7291" s="121" t="s">
        <v>30</v>
      </c>
      <c r="J7291" s="121" t="s">
        <v>485</v>
      </c>
      <c r="K7291" s="120" t="s">
        <v>65</v>
      </c>
      <c r="L7291" s="131" t="s">
        <v>32</v>
      </c>
      <c r="M7291" s="120" t="s">
        <v>78</v>
      </c>
      <c r="P7291" s="124">
        <f t="shared" si="333"/>
        <v>0</v>
      </c>
    </row>
    <row r="7292" spans="1:25">
      <c r="A7292" s="116">
        <v>7292</v>
      </c>
      <c r="B7292" s="129">
        <v>44292</v>
      </c>
      <c r="C7292" s="118">
        <f t="shared" si="332"/>
        <v>4</v>
      </c>
      <c r="D7292" s="120" t="s">
        <v>25</v>
      </c>
      <c r="E7292" s="120" t="s">
        <v>16246</v>
      </c>
      <c r="F7292" s="211" t="s">
        <v>16247</v>
      </c>
      <c r="G7292" s="119" t="s">
        <v>14709</v>
      </c>
      <c r="H7292" s="121" t="s">
        <v>29</v>
      </c>
      <c r="I7292" s="119" t="s">
        <v>30</v>
      </c>
      <c r="J7292" s="121" t="s">
        <v>14710</v>
      </c>
      <c r="K7292" s="120" t="s">
        <v>65</v>
      </c>
      <c r="L7292" s="131" t="s">
        <v>32</v>
      </c>
      <c r="M7292" s="120" t="s">
        <v>78</v>
      </c>
      <c r="P7292" s="124">
        <f t="shared" si="333"/>
        <v>0</v>
      </c>
    </row>
    <row r="7293" spans="1:25">
      <c r="A7293" s="116">
        <v>7293</v>
      </c>
      <c r="B7293" s="129">
        <v>44292</v>
      </c>
      <c r="C7293" s="118">
        <f t="shared" ref="C7293:C7356" si="334">IF(B7293&lt;&gt;0,MONTH(B7293),0)</f>
        <v>4</v>
      </c>
      <c r="D7293" s="120" t="s">
        <v>25</v>
      </c>
      <c r="E7293" s="120" t="s">
        <v>16248</v>
      </c>
      <c r="F7293" s="211" t="s">
        <v>469</v>
      </c>
      <c r="G7293" s="119" t="s">
        <v>11060</v>
      </c>
      <c r="H7293" s="121" t="s">
        <v>29</v>
      </c>
      <c r="I7293" s="121" t="s">
        <v>30</v>
      </c>
      <c r="J7293" s="121" t="s">
        <v>31</v>
      </c>
      <c r="K7293" s="120" t="s">
        <v>65</v>
      </c>
      <c r="L7293" s="131" t="s">
        <v>32</v>
      </c>
      <c r="M7293" s="120" t="s">
        <v>78</v>
      </c>
      <c r="P7293" s="124">
        <f t="shared" ref="P7293:P7356" si="335">IF(O7293&lt;&gt;0,MONTH(O7293),0)</f>
        <v>0</v>
      </c>
    </row>
    <row r="7294" spans="1:25" ht="27.6">
      <c r="A7294" s="116">
        <v>7294</v>
      </c>
      <c r="B7294" s="129">
        <v>44292</v>
      </c>
      <c r="C7294" s="118">
        <f t="shared" si="334"/>
        <v>4</v>
      </c>
      <c r="D7294" s="120" t="s">
        <v>25</v>
      </c>
      <c r="E7294" s="120" t="s">
        <v>16249</v>
      </c>
      <c r="F7294" s="211" t="s">
        <v>16250</v>
      </c>
      <c r="G7294" s="119" t="s">
        <v>8761</v>
      </c>
      <c r="H7294" s="121" t="s">
        <v>29</v>
      </c>
      <c r="I7294" s="121" t="s">
        <v>30</v>
      </c>
      <c r="J7294" s="121" t="s">
        <v>3749</v>
      </c>
      <c r="K7294" s="120" t="s">
        <v>65</v>
      </c>
      <c r="L7294" s="131" t="s">
        <v>32</v>
      </c>
      <c r="M7294" s="120" t="s">
        <v>78</v>
      </c>
      <c r="P7294" s="124">
        <f t="shared" si="335"/>
        <v>0</v>
      </c>
    </row>
    <row r="7295" spans="1:25">
      <c r="A7295" s="116">
        <v>7295</v>
      </c>
      <c r="B7295" s="129">
        <v>44292</v>
      </c>
      <c r="C7295" s="118">
        <f t="shared" si="334"/>
        <v>4</v>
      </c>
      <c r="D7295" s="120" t="s">
        <v>25</v>
      </c>
      <c r="E7295" s="120" t="s">
        <v>16251</v>
      </c>
      <c r="F7295" s="211" t="s">
        <v>1465</v>
      </c>
      <c r="G7295" s="119" t="s">
        <v>16252</v>
      </c>
      <c r="H7295" s="121" t="s">
        <v>192</v>
      </c>
      <c r="I7295" s="121" t="s">
        <v>30</v>
      </c>
      <c r="J7295" s="121" t="s">
        <v>7135</v>
      </c>
      <c r="K7295" s="120" t="s">
        <v>65</v>
      </c>
      <c r="L7295" s="131" t="s">
        <v>32</v>
      </c>
      <c r="M7295" s="120" t="s">
        <v>78</v>
      </c>
      <c r="P7295" s="124">
        <f t="shared" si="335"/>
        <v>0</v>
      </c>
    </row>
    <row r="7296" spans="1:25">
      <c r="A7296" s="116">
        <v>7296</v>
      </c>
      <c r="B7296" s="129">
        <v>44292</v>
      </c>
      <c r="C7296" s="118">
        <f t="shared" si="334"/>
        <v>4</v>
      </c>
      <c r="D7296" s="120" t="s">
        <v>25</v>
      </c>
      <c r="E7296" s="120" t="s">
        <v>16253</v>
      </c>
      <c r="F7296" s="211" t="s">
        <v>2583</v>
      </c>
      <c r="G7296" s="119" t="s">
        <v>16254</v>
      </c>
      <c r="H7296" s="121" t="s">
        <v>53</v>
      </c>
      <c r="I7296" s="121" t="s">
        <v>30</v>
      </c>
      <c r="J7296" s="121" t="s">
        <v>31</v>
      </c>
      <c r="K7296" s="120" t="s">
        <v>65</v>
      </c>
      <c r="L7296" s="131" t="s">
        <v>32</v>
      </c>
      <c r="M7296" s="120" t="s">
        <v>78</v>
      </c>
      <c r="P7296" s="124">
        <f t="shared" si="335"/>
        <v>0</v>
      </c>
    </row>
    <row r="7297" spans="1:21">
      <c r="A7297" s="116">
        <v>7297</v>
      </c>
      <c r="B7297" s="129">
        <v>44293</v>
      </c>
      <c r="C7297" s="118">
        <f t="shared" si="334"/>
        <v>4</v>
      </c>
      <c r="D7297" s="120" t="s">
        <v>25</v>
      </c>
      <c r="E7297" s="120" t="s">
        <v>16255</v>
      </c>
      <c r="F7297" s="211" t="s">
        <v>7395</v>
      </c>
      <c r="G7297" s="119" t="s">
        <v>3321</v>
      </c>
      <c r="H7297" s="121" t="s">
        <v>41</v>
      </c>
      <c r="I7297" s="121" t="s">
        <v>30</v>
      </c>
      <c r="J7297" s="121" t="s">
        <v>5018</v>
      </c>
      <c r="K7297" s="120" t="s">
        <v>65</v>
      </c>
      <c r="L7297" s="131" t="s">
        <v>32</v>
      </c>
      <c r="M7297" s="120" t="s">
        <v>78</v>
      </c>
      <c r="P7297" s="124">
        <f t="shared" si="335"/>
        <v>0</v>
      </c>
    </row>
    <row r="7298" spans="1:21">
      <c r="A7298" s="116">
        <v>7298</v>
      </c>
      <c r="B7298" s="129">
        <v>44320</v>
      </c>
      <c r="C7298" s="118">
        <f t="shared" si="334"/>
        <v>5</v>
      </c>
      <c r="D7298" s="120" t="s">
        <v>252</v>
      </c>
      <c r="E7298" s="120" t="s">
        <v>16256</v>
      </c>
      <c r="F7298" s="211" t="s">
        <v>6761</v>
      </c>
      <c r="G7298" s="119" t="s">
        <v>16257</v>
      </c>
      <c r="H7298" s="121" t="s">
        <v>29</v>
      </c>
      <c r="I7298" s="119" t="s">
        <v>196</v>
      </c>
      <c r="J7298" s="121" t="s">
        <v>196</v>
      </c>
      <c r="K7298" s="120" t="s">
        <v>65</v>
      </c>
      <c r="L7298" s="131" t="s">
        <v>32</v>
      </c>
      <c r="M7298" s="120" t="s">
        <v>78</v>
      </c>
      <c r="P7298" s="124">
        <f t="shared" si="335"/>
        <v>0</v>
      </c>
    </row>
    <row r="7299" spans="1:21">
      <c r="A7299" s="116">
        <v>7299</v>
      </c>
      <c r="B7299" s="129">
        <v>44320</v>
      </c>
      <c r="C7299" s="118">
        <f t="shared" si="334"/>
        <v>5</v>
      </c>
      <c r="D7299" s="120" t="s">
        <v>252</v>
      </c>
      <c r="E7299" s="120" t="s">
        <v>16258</v>
      </c>
      <c r="F7299" s="211" t="s">
        <v>16259</v>
      </c>
      <c r="G7299" s="119" t="s">
        <v>16260</v>
      </c>
      <c r="H7299" s="121" t="s">
        <v>29</v>
      </c>
      <c r="I7299" s="119" t="s">
        <v>196</v>
      </c>
      <c r="J7299" s="121" t="s">
        <v>196</v>
      </c>
      <c r="K7299" s="120" t="s">
        <v>65</v>
      </c>
      <c r="L7299" s="131" t="s">
        <v>32</v>
      </c>
      <c r="M7299" s="120" t="s">
        <v>78</v>
      </c>
      <c r="P7299" s="124">
        <f t="shared" si="335"/>
        <v>0</v>
      </c>
    </row>
    <row r="7300" spans="1:21">
      <c r="A7300" s="116">
        <v>7300</v>
      </c>
      <c r="B7300" s="129">
        <v>44320</v>
      </c>
      <c r="C7300" s="118">
        <f t="shared" si="334"/>
        <v>5</v>
      </c>
      <c r="D7300" s="120" t="s">
        <v>252</v>
      </c>
      <c r="E7300" s="120" t="s">
        <v>16261</v>
      </c>
      <c r="F7300" s="211" t="s">
        <v>16262</v>
      </c>
      <c r="G7300" s="119" t="s">
        <v>2899</v>
      </c>
      <c r="H7300" s="121" t="s">
        <v>177</v>
      </c>
      <c r="I7300" s="119" t="s">
        <v>42</v>
      </c>
      <c r="J7300" s="121" t="s">
        <v>43</v>
      </c>
      <c r="K7300" s="120" t="s">
        <v>65</v>
      </c>
      <c r="L7300" s="131" t="s">
        <v>32</v>
      </c>
      <c r="M7300" s="120" t="s">
        <v>78</v>
      </c>
      <c r="P7300" s="124">
        <f t="shared" si="335"/>
        <v>0</v>
      </c>
    </row>
    <row r="7301" spans="1:21">
      <c r="A7301" s="116">
        <v>7301</v>
      </c>
      <c r="B7301" s="129">
        <v>44320</v>
      </c>
      <c r="C7301" s="118">
        <f t="shared" si="334"/>
        <v>5</v>
      </c>
      <c r="D7301" s="120" t="s">
        <v>252</v>
      </c>
      <c r="E7301" s="120" t="s">
        <v>16263</v>
      </c>
      <c r="F7301" s="211" t="s">
        <v>16264</v>
      </c>
      <c r="G7301" s="119" t="s">
        <v>6766</v>
      </c>
      <c r="H7301" s="121" t="s">
        <v>29</v>
      </c>
      <c r="I7301" s="121" t="s">
        <v>42</v>
      </c>
      <c r="J7301" s="121" t="s">
        <v>82</v>
      </c>
      <c r="K7301" s="120" t="s">
        <v>65</v>
      </c>
      <c r="L7301" s="131" t="s">
        <v>32</v>
      </c>
      <c r="M7301" s="120" t="s">
        <v>78</v>
      </c>
      <c r="P7301" s="124">
        <f t="shared" si="335"/>
        <v>0</v>
      </c>
    </row>
    <row r="7302" spans="1:21">
      <c r="A7302" s="116">
        <v>7302</v>
      </c>
      <c r="B7302" s="129">
        <v>44320</v>
      </c>
      <c r="C7302" s="118">
        <f t="shared" si="334"/>
        <v>5</v>
      </c>
      <c r="D7302" s="120" t="s">
        <v>252</v>
      </c>
      <c r="E7302" s="120" t="s">
        <v>16265</v>
      </c>
      <c r="F7302" s="211" t="s">
        <v>122</v>
      </c>
      <c r="G7302" s="119" t="s">
        <v>3439</v>
      </c>
      <c r="H7302" s="121" t="s">
        <v>177</v>
      </c>
      <c r="I7302" s="119" t="s">
        <v>30</v>
      </c>
      <c r="J7302" s="121" t="s">
        <v>87</v>
      </c>
      <c r="K7302" s="120" t="s">
        <v>65</v>
      </c>
      <c r="L7302" s="131" t="s">
        <v>32</v>
      </c>
      <c r="M7302" s="120" t="s">
        <v>78</v>
      </c>
      <c r="P7302" s="124">
        <f t="shared" si="335"/>
        <v>0</v>
      </c>
    </row>
    <row r="7303" spans="1:21">
      <c r="A7303" s="116">
        <v>7303</v>
      </c>
      <c r="B7303" s="129">
        <v>44293</v>
      </c>
      <c r="C7303" s="118">
        <f t="shared" si="334"/>
        <v>4</v>
      </c>
      <c r="D7303" s="120" t="s">
        <v>25</v>
      </c>
      <c r="E7303" s="120" t="s">
        <v>16266</v>
      </c>
      <c r="F7303" s="211" t="s">
        <v>469</v>
      </c>
      <c r="G7303" s="119" t="s">
        <v>16267</v>
      </c>
      <c r="H7303" s="121" t="s">
        <v>29</v>
      </c>
      <c r="I7303" s="119" t="s">
        <v>30</v>
      </c>
      <c r="J7303" s="121" t="s">
        <v>77</v>
      </c>
      <c r="K7303" s="120" t="s">
        <v>65</v>
      </c>
      <c r="L7303" s="131" t="s">
        <v>32</v>
      </c>
      <c r="M7303" s="120" t="s">
        <v>78</v>
      </c>
      <c r="P7303" s="124">
        <f t="shared" si="335"/>
        <v>0</v>
      </c>
    </row>
    <row r="7304" spans="1:21">
      <c r="A7304" s="116">
        <v>7304</v>
      </c>
      <c r="B7304" s="129">
        <v>44320</v>
      </c>
      <c r="C7304" s="118">
        <f t="shared" si="334"/>
        <v>5</v>
      </c>
      <c r="D7304" s="120" t="s">
        <v>252</v>
      </c>
      <c r="E7304" s="120" t="s">
        <v>16268</v>
      </c>
      <c r="F7304" s="211" t="s">
        <v>235</v>
      </c>
      <c r="G7304" s="119" t="s">
        <v>16269</v>
      </c>
      <c r="H7304" s="121" t="s">
        <v>53</v>
      </c>
      <c r="I7304" s="119" t="s">
        <v>30</v>
      </c>
      <c r="J7304" s="121" t="s">
        <v>77</v>
      </c>
      <c r="K7304" s="120" t="s">
        <v>65</v>
      </c>
      <c r="L7304" s="131" t="s">
        <v>32</v>
      </c>
      <c r="M7304" s="120" t="s">
        <v>78</v>
      </c>
      <c r="P7304" s="124">
        <f t="shared" si="335"/>
        <v>0</v>
      </c>
    </row>
    <row r="7305" spans="1:21">
      <c r="A7305" s="116">
        <v>7305</v>
      </c>
      <c r="B7305" s="129">
        <v>44320</v>
      </c>
      <c r="C7305" s="118">
        <f t="shared" si="334"/>
        <v>5</v>
      </c>
      <c r="D7305" s="120" t="s">
        <v>252</v>
      </c>
      <c r="E7305" s="120" t="s">
        <v>16270</v>
      </c>
      <c r="F7305" s="211" t="s">
        <v>16271</v>
      </c>
      <c r="G7305" s="119" t="s">
        <v>16272</v>
      </c>
      <c r="H7305" s="121" t="s">
        <v>71</v>
      </c>
      <c r="I7305" s="119" t="s">
        <v>30</v>
      </c>
      <c r="J7305" s="121" t="s">
        <v>77</v>
      </c>
      <c r="K7305" s="120" t="s">
        <v>65</v>
      </c>
      <c r="L7305" s="131" t="s">
        <v>32</v>
      </c>
      <c r="M7305" s="120" t="s">
        <v>78</v>
      </c>
      <c r="P7305" s="124">
        <f t="shared" si="335"/>
        <v>0</v>
      </c>
      <c r="U7305" s="153"/>
    </row>
    <row r="7306" spans="1:21">
      <c r="A7306" s="116">
        <v>7306</v>
      </c>
      <c r="B7306" s="129">
        <v>44293</v>
      </c>
      <c r="C7306" s="118">
        <f t="shared" si="334"/>
        <v>4</v>
      </c>
      <c r="D7306" s="119" t="s">
        <v>25</v>
      </c>
      <c r="E7306" s="120" t="s">
        <v>16273</v>
      </c>
      <c r="F7306" s="211" t="s">
        <v>16274</v>
      </c>
      <c r="G7306" s="119" t="s">
        <v>8752</v>
      </c>
      <c r="H7306" s="119" t="s">
        <v>29</v>
      </c>
      <c r="I7306" s="121" t="s">
        <v>30</v>
      </c>
      <c r="J7306" s="121" t="s">
        <v>529</v>
      </c>
      <c r="K7306" s="120" t="s">
        <v>65</v>
      </c>
      <c r="L7306" s="131" t="s">
        <v>32</v>
      </c>
      <c r="M7306" s="120" t="s">
        <v>78</v>
      </c>
      <c r="P7306" s="124">
        <f t="shared" si="335"/>
        <v>0</v>
      </c>
    </row>
    <row r="7307" spans="1:21">
      <c r="A7307" s="116">
        <v>7307</v>
      </c>
      <c r="B7307" s="129">
        <v>44320</v>
      </c>
      <c r="C7307" s="118">
        <f t="shared" si="334"/>
        <v>5</v>
      </c>
      <c r="D7307" s="120" t="s">
        <v>252</v>
      </c>
      <c r="E7307" s="120" t="s">
        <v>16275</v>
      </c>
      <c r="F7307" s="211" t="s">
        <v>16276</v>
      </c>
      <c r="G7307" s="119" t="s">
        <v>8629</v>
      </c>
      <c r="H7307" s="121" t="s">
        <v>177</v>
      </c>
      <c r="I7307" s="119" t="s">
        <v>30</v>
      </c>
      <c r="J7307" s="121" t="s">
        <v>87</v>
      </c>
      <c r="K7307" s="120" t="s">
        <v>65</v>
      </c>
      <c r="L7307" s="131" t="s">
        <v>32</v>
      </c>
      <c r="M7307" s="120" t="s">
        <v>78</v>
      </c>
      <c r="P7307" s="124">
        <f t="shared" si="335"/>
        <v>0</v>
      </c>
      <c r="U7307" s="153"/>
    </row>
    <row r="7308" spans="1:21" ht="14.4">
      <c r="A7308" s="116">
        <v>7308</v>
      </c>
      <c r="B7308" s="129">
        <v>44293</v>
      </c>
      <c r="C7308" s="118">
        <f t="shared" si="334"/>
        <v>4</v>
      </c>
      <c r="D7308" s="119" t="s">
        <v>25</v>
      </c>
      <c r="E7308" t="s">
        <v>16277</v>
      </c>
      <c r="F7308" s="211" t="s">
        <v>16278</v>
      </c>
      <c r="G7308" s="119" t="s">
        <v>9259</v>
      </c>
      <c r="H7308" s="121" t="s">
        <v>29</v>
      </c>
      <c r="I7308" s="121" t="s">
        <v>30</v>
      </c>
      <c r="J7308" s="121" t="s">
        <v>7216</v>
      </c>
      <c r="K7308" s="120" t="s">
        <v>65</v>
      </c>
      <c r="L7308" s="131" t="s">
        <v>32</v>
      </c>
      <c r="M7308" s="120" t="s">
        <v>184</v>
      </c>
      <c r="P7308" s="124">
        <f t="shared" si="335"/>
        <v>0</v>
      </c>
    </row>
    <row r="7309" spans="1:21">
      <c r="A7309" s="116">
        <v>7309</v>
      </c>
      <c r="B7309" s="129">
        <v>44293</v>
      </c>
      <c r="C7309" s="118">
        <f t="shared" si="334"/>
        <v>4</v>
      </c>
      <c r="D7309" s="119" t="s">
        <v>25</v>
      </c>
      <c r="E7309" s="120" t="s">
        <v>16279</v>
      </c>
      <c r="F7309" s="211" t="s">
        <v>16280</v>
      </c>
      <c r="G7309" s="119" t="s">
        <v>9259</v>
      </c>
      <c r="H7309" s="121" t="s">
        <v>29</v>
      </c>
      <c r="I7309" s="121" t="s">
        <v>30</v>
      </c>
      <c r="J7309" s="121" t="s">
        <v>7216</v>
      </c>
      <c r="K7309" s="120" t="s">
        <v>65</v>
      </c>
      <c r="L7309" s="131" t="s">
        <v>32</v>
      </c>
      <c r="M7309" s="120" t="s">
        <v>78</v>
      </c>
      <c r="P7309" s="124">
        <f t="shared" si="335"/>
        <v>0</v>
      </c>
    </row>
    <row r="7310" spans="1:21">
      <c r="A7310" s="116">
        <v>7310</v>
      </c>
      <c r="B7310" s="129">
        <v>44293</v>
      </c>
      <c r="C7310" s="118">
        <f t="shared" si="334"/>
        <v>4</v>
      </c>
      <c r="D7310" s="119" t="s">
        <v>25</v>
      </c>
      <c r="E7310" s="120" t="s">
        <v>16281</v>
      </c>
      <c r="F7310" s="211" t="s">
        <v>7956</v>
      </c>
      <c r="G7310" s="119" t="s">
        <v>15192</v>
      </c>
      <c r="H7310" s="121" t="s">
        <v>29</v>
      </c>
      <c r="I7310" s="119" t="s">
        <v>30</v>
      </c>
      <c r="J7310" s="121" t="s">
        <v>7726</v>
      </c>
      <c r="K7310" s="120" t="s">
        <v>65</v>
      </c>
      <c r="L7310" s="131" t="s">
        <v>32</v>
      </c>
      <c r="M7310" s="120" t="s">
        <v>33</v>
      </c>
      <c r="N7310" s="131">
        <v>44441</v>
      </c>
      <c r="P7310" s="124">
        <f t="shared" si="335"/>
        <v>0</v>
      </c>
    </row>
    <row r="7311" spans="1:21">
      <c r="A7311" s="116">
        <v>7311</v>
      </c>
      <c r="B7311" s="129">
        <v>44320</v>
      </c>
      <c r="C7311" s="118">
        <f t="shared" si="334"/>
        <v>5</v>
      </c>
      <c r="D7311" s="120" t="s">
        <v>252</v>
      </c>
      <c r="E7311" s="120" t="s">
        <v>16282</v>
      </c>
      <c r="F7311" s="212" t="s">
        <v>16283</v>
      </c>
      <c r="G7311" s="119" t="s">
        <v>9748</v>
      </c>
      <c r="H7311" s="121" t="s">
        <v>97</v>
      </c>
      <c r="I7311" s="119" t="s">
        <v>30</v>
      </c>
      <c r="J7311" s="121" t="s">
        <v>77</v>
      </c>
      <c r="K7311" s="120" t="s">
        <v>65</v>
      </c>
      <c r="L7311" s="131" t="s">
        <v>32</v>
      </c>
      <c r="M7311" s="120" t="s">
        <v>78</v>
      </c>
      <c r="P7311" s="124">
        <f t="shared" si="335"/>
        <v>0</v>
      </c>
    </row>
    <row r="7312" spans="1:21">
      <c r="A7312" s="116">
        <v>7312</v>
      </c>
      <c r="B7312" s="129">
        <v>44293</v>
      </c>
      <c r="C7312" s="118">
        <f t="shared" si="334"/>
        <v>4</v>
      </c>
      <c r="D7312" s="119" t="s">
        <v>25</v>
      </c>
      <c r="E7312" s="120" t="s">
        <v>16284</v>
      </c>
      <c r="F7312" s="211" t="s">
        <v>1462</v>
      </c>
      <c r="G7312" s="119" t="s">
        <v>15192</v>
      </c>
      <c r="H7312" s="121" t="s">
        <v>29</v>
      </c>
      <c r="I7312" s="121" t="s">
        <v>30</v>
      </c>
      <c r="J7312" s="121" t="s">
        <v>77</v>
      </c>
      <c r="K7312" s="120" t="s">
        <v>65</v>
      </c>
      <c r="L7312" s="131" t="s">
        <v>32</v>
      </c>
      <c r="M7312" s="120" t="s">
        <v>78</v>
      </c>
      <c r="P7312" s="124">
        <f t="shared" si="335"/>
        <v>0</v>
      </c>
    </row>
    <row r="7313" spans="1:16">
      <c r="A7313" s="116">
        <v>7313</v>
      </c>
      <c r="B7313" s="129">
        <v>44293</v>
      </c>
      <c r="C7313" s="118">
        <f t="shared" si="334"/>
        <v>4</v>
      </c>
      <c r="D7313" s="119" t="s">
        <v>25</v>
      </c>
      <c r="E7313" s="120" t="s">
        <v>16285</v>
      </c>
      <c r="F7313" s="211" t="s">
        <v>16286</v>
      </c>
      <c r="G7313" s="119" t="s">
        <v>5010</v>
      </c>
      <c r="H7313" s="121" t="s">
        <v>29</v>
      </c>
      <c r="I7313" s="145" t="s">
        <v>30</v>
      </c>
      <c r="J7313" s="121" t="s">
        <v>87</v>
      </c>
      <c r="K7313" s="120" t="s">
        <v>65</v>
      </c>
      <c r="L7313" s="131" t="s">
        <v>32</v>
      </c>
      <c r="M7313" s="120" t="s">
        <v>78</v>
      </c>
      <c r="P7313" s="124">
        <f t="shared" si="335"/>
        <v>0</v>
      </c>
    </row>
    <row r="7314" spans="1:16">
      <c r="A7314" s="116">
        <v>7314</v>
      </c>
      <c r="B7314" s="129">
        <v>44320</v>
      </c>
      <c r="C7314" s="118">
        <f t="shared" si="334"/>
        <v>5</v>
      </c>
      <c r="D7314" s="120" t="s">
        <v>252</v>
      </c>
      <c r="E7314" s="120" t="s">
        <v>16287</v>
      </c>
      <c r="F7314" s="212" t="s">
        <v>16288</v>
      </c>
      <c r="G7314" s="119" t="s">
        <v>16289</v>
      </c>
      <c r="H7314" s="121" t="s">
        <v>97</v>
      </c>
      <c r="I7314" s="119" t="s">
        <v>42</v>
      </c>
      <c r="J7314" s="121" t="s">
        <v>211</v>
      </c>
      <c r="K7314" s="120" t="s">
        <v>65</v>
      </c>
      <c r="L7314" s="131" t="s">
        <v>32</v>
      </c>
      <c r="M7314" s="120" t="s">
        <v>78</v>
      </c>
      <c r="P7314" s="124">
        <f t="shared" si="335"/>
        <v>0</v>
      </c>
    </row>
    <row r="7315" spans="1:16" ht="27.6">
      <c r="A7315" s="116">
        <v>7315</v>
      </c>
      <c r="B7315" s="129">
        <v>44293</v>
      </c>
      <c r="C7315" s="118">
        <f t="shared" si="334"/>
        <v>4</v>
      </c>
      <c r="D7315" s="121" t="s">
        <v>25</v>
      </c>
      <c r="E7315" s="120" t="s">
        <v>16290</v>
      </c>
      <c r="F7315" s="211" t="s">
        <v>16291</v>
      </c>
      <c r="G7315" s="119" t="s">
        <v>5010</v>
      </c>
      <c r="H7315" s="121" t="s">
        <v>29</v>
      </c>
      <c r="I7315" s="119" t="s">
        <v>30</v>
      </c>
      <c r="J7315" s="121" t="s">
        <v>87</v>
      </c>
      <c r="K7315" s="120" t="s">
        <v>65</v>
      </c>
      <c r="L7315" s="131" t="s">
        <v>32</v>
      </c>
      <c r="M7315" s="120" t="s">
        <v>78</v>
      </c>
      <c r="P7315" s="124">
        <f t="shared" si="335"/>
        <v>0</v>
      </c>
    </row>
    <row r="7316" spans="1:16">
      <c r="A7316" s="116">
        <v>7316</v>
      </c>
      <c r="B7316" s="129">
        <v>44320</v>
      </c>
      <c r="C7316" s="118">
        <f t="shared" si="334"/>
        <v>5</v>
      </c>
      <c r="D7316" s="120" t="s">
        <v>252</v>
      </c>
      <c r="E7316" s="120" t="s">
        <v>16292</v>
      </c>
      <c r="F7316" s="212" t="s">
        <v>16293</v>
      </c>
      <c r="G7316" s="119" t="s">
        <v>16294</v>
      </c>
      <c r="H7316" s="121" t="s">
        <v>71</v>
      </c>
      <c r="I7316" s="119" t="s">
        <v>30</v>
      </c>
      <c r="J7316" s="121" t="s">
        <v>77</v>
      </c>
      <c r="K7316" s="120" t="s">
        <v>65</v>
      </c>
      <c r="L7316" s="131" t="s">
        <v>32</v>
      </c>
      <c r="M7316" s="120" t="s">
        <v>78</v>
      </c>
      <c r="P7316" s="124">
        <f t="shared" si="335"/>
        <v>0</v>
      </c>
    </row>
    <row r="7317" spans="1:16" ht="27.6">
      <c r="A7317" s="116">
        <v>7317</v>
      </c>
      <c r="B7317" s="129">
        <v>44320</v>
      </c>
      <c r="C7317" s="118">
        <f t="shared" si="334"/>
        <v>5</v>
      </c>
      <c r="D7317" s="120" t="s">
        <v>252</v>
      </c>
      <c r="E7317" s="120" t="s">
        <v>16295</v>
      </c>
      <c r="F7317" s="212" t="s">
        <v>16296</v>
      </c>
      <c r="G7317" s="119" t="s">
        <v>7396</v>
      </c>
      <c r="H7317" s="121" t="s">
        <v>1173</v>
      </c>
      <c r="I7317" s="121" t="s">
        <v>30</v>
      </c>
      <c r="J7317" s="121" t="s">
        <v>7087</v>
      </c>
      <c r="K7317" s="120" t="s">
        <v>65</v>
      </c>
      <c r="L7317" s="131" t="s">
        <v>32</v>
      </c>
      <c r="M7317" s="120" t="s">
        <v>78</v>
      </c>
      <c r="P7317" s="124">
        <f t="shared" si="335"/>
        <v>0</v>
      </c>
    </row>
    <row r="7318" spans="1:16">
      <c r="A7318" s="116">
        <v>7318</v>
      </c>
      <c r="B7318" s="129">
        <v>44320</v>
      </c>
      <c r="C7318" s="118">
        <f t="shared" si="334"/>
        <v>5</v>
      </c>
      <c r="D7318" s="120" t="s">
        <v>252</v>
      </c>
      <c r="E7318" s="120" t="s">
        <v>16297</v>
      </c>
      <c r="F7318" s="212" t="s">
        <v>16298</v>
      </c>
      <c r="G7318" s="119" t="s">
        <v>7545</v>
      </c>
      <c r="H7318" s="121" t="s">
        <v>41</v>
      </c>
      <c r="I7318" s="119" t="s">
        <v>30</v>
      </c>
      <c r="J7318" s="121" t="s">
        <v>77</v>
      </c>
      <c r="K7318" s="120" t="s">
        <v>65</v>
      </c>
      <c r="L7318" s="131" t="s">
        <v>32</v>
      </c>
      <c r="M7318" s="120" t="s">
        <v>78</v>
      </c>
      <c r="P7318" s="124">
        <f t="shared" si="335"/>
        <v>0</v>
      </c>
    </row>
    <row r="7319" spans="1:16" ht="27.6">
      <c r="A7319" s="116">
        <v>7319</v>
      </c>
      <c r="B7319" s="129">
        <v>44320</v>
      </c>
      <c r="C7319" s="118">
        <f t="shared" si="334"/>
        <v>5</v>
      </c>
      <c r="D7319" s="120" t="s">
        <v>252</v>
      </c>
      <c r="E7319" t="s">
        <v>16299</v>
      </c>
      <c r="F7319" s="212" t="s">
        <v>16300</v>
      </c>
      <c r="G7319" s="119" t="s">
        <v>16301</v>
      </c>
      <c r="H7319" s="121" t="s">
        <v>97</v>
      </c>
      <c r="I7319" s="121" t="s">
        <v>42</v>
      </c>
      <c r="J7319" s="121" t="s">
        <v>72</v>
      </c>
      <c r="K7319" s="120" t="s">
        <v>65</v>
      </c>
      <c r="L7319" s="131" t="s">
        <v>32</v>
      </c>
      <c r="M7319" s="120" t="s">
        <v>78</v>
      </c>
      <c r="P7319" s="124">
        <f t="shared" si="335"/>
        <v>0</v>
      </c>
    </row>
    <row r="7320" spans="1:16">
      <c r="A7320" s="116">
        <v>7320</v>
      </c>
      <c r="B7320" s="129">
        <v>44320</v>
      </c>
      <c r="C7320" s="118">
        <f t="shared" si="334"/>
        <v>5</v>
      </c>
      <c r="D7320" s="120" t="s">
        <v>252</v>
      </c>
      <c r="E7320" s="120" t="s">
        <v>16302</v>
      </c>
      <c r="F7320" s="212" t="s">
        <v>16303</v>
      </c>
      <c r="G7320" s="119" t="s">
        <v>6934</v>
      </c>
      <c r="H7320" s="121" t="s">
        <v>29</v>
      </c>
      <c r="I7320" s="119" t="s">
        <v>30</v>
      </c>
      <c r="J7320" s="121" t="s">
        <v>77</v>
      </c>
      <c r="K7320" s="120" t="s">
        <v>65</v>
      </c>
      <c r="L7320" s="131" t="s">
        <v>32</v>
      </c>
      <c r="M7320" s="120" t="s">
        <v>78</v>
      </c>
      <c r="P7320" s="124">
        <f t="shared" si="335"/>
        <v>0</v>
      </c>
    </row>
    <row r="7321" spans="1:16">
      <c r="A7321" s="116">
        <v>7321</v>
      </c>
      <c r="B7321" s="129">
        <v>44293</v>
      </c>
      <c r="C7321" s="118">
        <f t="shared" si="334"/>
        <v>4</v>
      </c>
      <c r="D7321" s="119" t="s">
        <v>25</v>
      </c>
      <c r="E7321" s="120" t="s">
        <v>16304</v>
      </c>
      <c r="F7321" s="211" t="s">
        <v>16305</v>
      </c>
      <c r="G7321" s="119" t="s">
        <v>5010</v>
      </c>
      <c r="H7321" s="121" t="s">
        <v>29</v>
      </c>
      <c r="I7321" s="119" t="s">
        <v>30</v>
      </c>
      <c r="J7321" s="121" t="s">
        <v>87</v>
      </c>
      <c r="K7321" s="120" t="s">
        <v>65</v>
      </c>
      <c r="L7321" s="131" t="s">
        <v>32</v>
      </c>
      <c r="M7321" s="120" t="s">
        <v>78</v>
      </c>
      <c r="P7321" s="124">
        <f t="shared" si="335"/>
        <v>0</v>
      </c>
    </row>
    <row r="7322" spans="1:16">
      <c r="A7322" s="116">
        <v>7322</v>
      </c>
      <c r="B7322" s="129">
        <v>44293</v>
      </c>
      <c r="C7322" s="118">
        <f t="shared" si="334"/>
        <v>4</v>
      </c>
      <c r="D7322" s="119" t="s">
        <v>25</v>
      </c>
      <c r="E7322" s="120" t="s">
        <v>16306</v>
      </c>
      <c r="F7322" s="211" t="s">
        <v>16307</v>
      </c>
      <c r="G7322" s="119" t="s">
        <v>5010</v>
      </c>
      <c r="H7322" s="121" t="s">
        <v>29</v>
      </c>
      <c r="I7322" s="121" t="s">
        <v>30</v>
      </c>
      <c r="J7322" s="121" t="s">
        <v>87</v>
      </c>
      <c r="K7322" s="120" t="s">
        <v>65</v>
      </c>
      <c r="L7322" s="131" t="s">
        <v>32</v>
      </c>
      <c r="M7322" s="120" t="s">
        <v>78</v>
      </c>
      <c r="P7322" s="124">
        <f t="shared" si="335"/>
        <v>0</v>
      </c>
    </row>
    <row r="7323" spans="1:16">
      <c r="A7323" s="116">
        <v>7323</v>
      </c>
      <c r="B7323" s="129">
        <v>44320</v>
      </c>
      <c r="C7323" s="118">
        <f t="shared" si="334"/>
        <v>5</v>
      </c>
      <c r="D7323" s="120" t="s">
        <v>252</v>
      </c>
      <c r="E7323" s="120" t="s">
        <v>16308</v>
      </c>
      <c r="F7323" s="212" t="s">
        <v>16309</v>
      </c>
      <c r="G7323" s="119" t="s">
        <v>12554</v>
      </c>
      <c r="H7323" s="121" t="s">
        <v>1173</v>
      </c>
      <c r="I7323" s="119" t="s">
        <v>30</v>
      </c>
      <c r="J7323" s="121" t="s">
        <v>77</v>
      </c>
      <c r="K7323" s="120" t="s">
        <v>65</v>
      </c>
      <c r="L7323" s="131" t="s">
        <v>32</v>
      </c>
      <c r="M7323" s="120" t="s">
        <v>78</v>
      </c>
      <c r="P7323" s="124">
        <f t="shared" si="335"/>
        <v>0</v>
      </c>
    </row>
    <row r="7324" spans="1:16" ht="27.6">
      <c r="A7324" s="116">
        <v>7324</v>
      </c>
      <c r="B7324" s="129">
        <v>44320</v>
      </c>
      <c r="C7324" s="118">
        <f t="shared" si="334"/>
        <v>5</v>
      </c>
      <c r="D7324" s="120" t="s">
        <v>252</v>
      </c>
      <c r="E7324" t="s">
        <v>16310</v>
      </c>
      <c r="F7324" s="212" t="s">
        <v>16311</v>
      </c>
      <c r="G7324" s="119" t="s">
        <v>16312</v>
      </c>
      <c r="H7324" s="121" t="s">
        <v>140</v>
      </c>
      <c r="I7324" s="119" t="s">
        <v>30</v>
      </c>
      <c r="J7324" s="121" t="s">
        <v>77</v>
      </c>
      <c r="K7324" s="120" t="s">
        <v>65</v>
      </c>
      <c r="L7324" s="131" t="s">
        <v>32</v>
      </c>
      <c r="M7324" s="120" t="s">
        <v>78</v>
      </c>
      <c r="P7324" s="124">
        <f t="shared" si="335"/>
        <v>0</v>
      </c>
    </row>
    <row r="7325" spans="1:16" ht="27.6">
      <c r="A7325" s="116">
        <v>7325</v>
      </c>
      <c r="B7325" s="129">
        <v>44320</v>
      </c>
      <c r="C7325" s="118">
        <f t="shared" si="334"/>
        <v>5</v>
      </c>
      <c r="D7325" s="120" t="s">
        <v>252</v>
      </c>
      <c r="E7325" s="120" t="s">
        <v>16313</v>
      </c>
      <c r="F7325" s="212" t="s">
        <v>16314</v>
      </c>
      <c r="G7325" s="119" t="s">
        <v>16315</v>
      </c>
      <c r="H7325" s="121" t="s">
        <v>177</v>
      </c>
      <c r="I7325" s="121" t="s">
        <v>30</v>
      </c>
      <c r="J7325" s="121" t="s">
        <v>6396</v>
      </c>
      <c r="K7325" s="120" t="s">
        <v>65</v>
      </c>
      <c r="L7325" s="131" t="s">
        <v>32</v>
      </c>
      <c r="M7325" s="120" t="s">
        <v>78</v>
      </c>
      <c r="P7325" s="124">
        <f t="shared" si="335"/>
        <v>0</v>
      </c>
    </row>
    <row r="7326" spans="1:16">
      <c r="A7326" s="116">
        <v>7326</v>
      </c>
      <c r="B7326" s="129">
        <v>44293</v>
      </c>
      <c r="C7326" s="118">
        <f t="shared" si="334"/>
        <v>4</v>
      </c>
      <c r="D7326" s="119" t="s">
        <v>25</v>
      </c>
      <c r="E7326" s="120" t="s">
        <v>16316</v>
      </c>
      <c r="F7326" s="211" t="s">
        <v>16317</v>
      </c>
      <c r="G7326" s="119" t="s">
        <v>6813</v>
      </c>
      <c r="H7326" s="121" t="s">
        <v>29</v>
      </c>
      <c r="I7326" s="121" t="s">
        <v>42</v>
      </c>
      <c r="J7326" s="121" t="s">
        <v>72</v>
      </c>
      <c r="K7326" s="120" t="s">
        <v>65</v>
      </c>
      <c r="L7326" s="131" t="s">
        <v>32</v>
      </c>
      <c r="M7326" s="120" t="s">
        <v>184</v>
      </c>
      <c r="P7326" s="124">
        <f t="shared" si="335"/>
        <v>0</v>
      </c>
    </row>
    <row r="7327" spans="1:16">
      <c r="A7327" s="116">
        <v>7327</v>
      </c>
      <c r="B7327" s="129">
        <v>44320</v>
      </c>
      <c r="C7327" s="118">
        <f t="shared" si="334"/>
        <v>5</v>
      </c>
      <c r="D7327" s="120" t="s">
        <v>252</v>
      </c>
      <c r="E7327" s="120" t="s">
        <v>16318</v>
      </c>
      <c r="F7327" s="212" t="s">
        <v>16319</v>
      </c>
      <c r="G7327" s="119" t="s">
        <v>16320</v>
      </c>
      <c r="H7327" s="121" t="s">
        <v>71</v>
      </c>
      <c r="I7327" s="119" t="s">
        <v>30</v>
      </c>
      <c r="J7327" s="121" t="s">
        <v>77</v>
      </c>
      <c r="K7327" s="120" t="s">
        <v>65</v>
      </c>
      <c r="L7327" s="131" t="s">
        <v>32</v>
      </c>
      <c r="M7327" s="120" t="s">
        <v>78</v>
      </c>
      <c r="P7327" s="124">
        <f t="shared" si="335"/>
        <v>0</v>
      </c>
    </row>
    <row r="7328" spans="1:16">
      <c r="A7328" s="116">
        <v>7328</v>
      </c>
      <c r="B7328" s="129">
        <v>44320</v>
      </c>
      <c r="C7328" s="118">
        <f t="shared" si="334"/>
        <v>5</v>
      </c>
      <c r="D7328" s="120" t="s">
        <v>252</v>
      </c>
      <c r="E7328" s="120" t="s">
        <v>16321</v>
      </c>
      <c r="F7328" s="212" t="s">
        <v>16322</v>
      </c>
      <c r="G7328" s="119" t="s">
        <v>7807</v>
      </c>
      <c r="H7328" s="121" t="s">
        <v>1173</v>
      </c>
      <c r="I7328" s="119" t="s">
        <v>30</v>
      </c>
      <c r="J7328" s="121" t="s">
        <v>77</v>
      </c>
      <c r="K7328" s="120" t="s">
        <v>65</v>
      </c>
      <c r="L7328" s="131" t="s">
        <v>32</v>
      </c>
      <c r="M7328" s="120" t="s">
        <v>78</v>
      </c>
      <c r="P7328" s="124">
        <f t="shared" si="335"/>
        <v>0</v>
      </c>
    </row>
    <row r="7329" spans="1:25">
      <c r="A7329" s="116">
        <v>7329</v>
      </c>
      <c r="B7329" s="129">
        <v>44320</v>
      </c>
      <c r="C7329" s="118">
        <f t="shared" si="334"/>
        <v>5</v>
      </c>
      <c r="D7329" s="120" t="s">
        <v>252</v>
      </c>
      <c r="E7329" s="120" t="s">
        <v>16323</v>
      </c>
      <c r="F7329" s="212" t="s">
        <v>8043</v>
      </c>
      <c r="G7329" s="119" t="s">
        <v>16324</v>
      </c>
      <c r="H7329" s="121" t="s">
        <v>97</v>
      </c>
      <c r="I7329" s="119" t="s">
        <v>30</v>
      </c>
      <c r="J7329" s="121" t="s">
        <v>87</v>
      </c>
      <c r="K7329" s="120" t="s">
        <v>65</v>
      </c>
      <c r="L7329" s="131" t="s">
        <v>32</v>
      </c>
      <c r="M7329" s="120" t="s">
        <v>78</v>
      </c>
      <c r="P7329" s="124">
        <f t="shared" si="335"/>
        <v>0</v>
      </c>
    </row>
    <row r="7330" spans="1:25">
      <c r="A7330" s="116">
        <v>7330</v>
      </c>
      <c r="B7330" s="129">
        <v>44293</v>
      </c>
      <c r="C7330" s="118">
        <f t="shared" si="334"/>
        <v>4</v>
      </c>
      <c r="D7330" s="119" t="s">
        <v>25</v>
      </c>
      <c r="E7330" s="120" t="s">
        <v>16325</v>
      </c>
      <c r="F7330" s="211" t="s">
        <v>16326</v>
      </c>
      <c r="G7330" s="119" t="s">
        <v>6813</v>
      </c>
      <c r="H7330" s="121" t="s">
        <v>29</v>
      </c>
      <c r="I7330" s="121" t="s">
        <v>42</v>
      </c>
      <c r="J7330" s="121" t="s">
        <v>2165</v>
      </c>
      <c r="K7330" s="120" t="s">
        <v>65</v>
      </c>
      <c r="L7330" s="131" t="s">
        <v>32</v>
      </c>
      <c r="M7330" s="120" t="s">
        <v>78</v>
      </c>
      <c r="P7330" s="124">
        <f t="shared" si="335"/>
        <v>0</v>
      </c>
    </row>
    <row r="7331" spans="1:25" ht="27.6">
      <c r="A7331" s="116">
        <v>7331</v>
      </c>
      <c r="B7331" s="129">
        <v>44320</v>
      </c>
      <c r="C7331" s="118">
        <f t="shared" si="334"/>
        <v>5</v>
      </c>
      <c r="D7331" s="120" t="s">
        <v>252</v>
      </c>
      <c r="E7331" s="120" t="s">
        <v>16327</v>
      </c>
      <c r="F7331" s="212" t="s">
        <v>16328</v>
      </c>
      <c r="G7331" s="119" t="s">
        <v>10736</v>
      </c>
      <c r="H7331" s="121" t="s">
        <v>29</v>
      </c>
      <c r="I7331" s="121" t="s">
        <v>30</v>
      </c>
      <c r="J7331" s="121" t="s">
        <v>7087</v>
      </c>
      <c r="K7331" s="120" t="s">
        <v>65</v>
      </c>
      <c r="L7331" s="131" t="s">
        <v>8420</v>
      </c>
      <c r="M7331" s="120" t="s">
        <v>78</v>
      </c>
      <c r="P7331" s="124">
        <f t="shared" si="335"/>
        <v>0</v>
      </c>
    </row>
    <row r="7332" spans="1:25">
      <c r="A7332" s="116">
        <v>7332</v>
      </c>
      <c r="B7332" s="129">
        <v>44293</v>
      </c>
      <c r="C7332" s="118">
        <f t="shared" si="334"/>
        <v>4</v>
      </c>
      <c r="D7332" s="119" t="s">
        <v>25</v>
      </c>
      <c r="E7332" s="120" t="s">
        <v>16329</v>
      </c>
      <c r="F7332" s="211" t="s">
        <v>2223</v>
      </c>
      <c r="G7332" s="119" t="s">
        <v>6813</v>
      </c>
      <c r="H7332" s="121" t="s">
        <v>29</v>
      </c>
      <c r="I7332" s="119" t="s">
        <v>30</v>
      </c>
      <c r="J7332" s="121" t="s">
        <v>9820</v>
      </c>
      <c r="K7332" s="120" t="s">
        <v>65</v>
      </c>
      <c r="L7332" s="131" t="s">
        <v>32</v>
      </c>
      <c r="M7332" s="120" t="s">
        <v>78</v>
      </c>
      <c r="P7332" s="124">
        <f t="shared" si="335"/>
        <v>0</v>
      </c>
    </row>
    <row r="7333" spans="1:25" ht="27.6">
      <c r="A7333" s="116">
        <v>7333</v>
      </c>
      <c r="B7333" s="129">
        <v>44320</v>
      </c>
      <c r="C7333" s="118">
        <f t="shared" si="334"/>
        <v>5</v>
      </c>
      <c r="D7333" s="120" t="s">
        <v>252</v>
      </c>
      <c r="E7333" s="120" t="s">
        <v>16330</v>
      </c>
      <c r="F7333" s="212" t="s">
        <v>16331</v>
      </c>
      <c r="G7333" s="119" t="s">
        <v>16332</v>
      </c>
      <c r="H7333" s="121" t="s">
        <v>29</v>
      </c>
      <c r="I7333" s="119" t="s">
        <v>30</v>
      </c>
      <c r="J7333" s="121" t="s">
        <v>31</v>
      </c>
      <c r="K7333" s="120" t="s">
        <v>65</v>
      </c>
      <c r="L7333" s="131" t="s">
        <v>8420</v>
      </c>
      <c r="M7333" s="120" t="s">
        <v>78</v>
      </c>
      <c r="P7333" s="124">
        <f t="shared" si="335"/>
        <v>0</v>
      </c>
    </row>
    <row r="7334" spans="1:25">
      <c r="A7334" s="116">
        <v>7334</v>
      </c>
      <c r="B7334" s="129">
        <v>44320</v>
      </c>
      <c r="C7334" s="118">
        <f t="shared" si="334"/>
        <v>5</v>
      </c>
      <c r="D7334" s="120" t="s">
        <v>252</v>
      </c>
      <c r="E7334" s="120" t="s">
        <v>16333</v>
      </c>
      <c r="F7334" s="212" t="s">
        <v>16334</v>
      </c>
      <c r="G7334" s="121" t="s">
        <v>16335</v>
      </c>
      <c r="H7334" s="121" t="s">
        <v>29</v>
      </c>
      <c r="I7334" s="119" t="s">
        <v>30</v>
      </c>
      <c r="J7334" s="121" t="s">
        <v>435</v>
      </c>
      <c r="K7334" s="120" t="s">
        <v>65</v>
      </c>
      <c r="L7334" s="131" t="s">
        <v>32</v>
      </c>
      <c r="M7334" s="120" t="s">
        <v>33</v>
      </c>
      <c r="N7334" s="131">
        <v>44406</v>
      </c>
      <c r="O7334" s="131">
        <v>44613</v>
      </c>
      <c r="P7334" s="124">
        <f t="shared" si="335"/>
        <v>2</v>
      </c>
    </row>
    <row r="7335" spans="1:25">
      <c r="A7335" s="116">
        <v>7335</v>
      </c>
      <c r="B7335" s="129">
        <v>44320</v>
      </c>
      <c r="C7335" s="118">
        <f t="shared" si="334"/>
        <v>5</v>
      </c>
      <c r="D7335" s="120" t="s">
        <v>252</v>
      </c>
      <c r="E7335" s="120" t="s">
        <v>16336</v>
      </c>
      <c r="F7335" s="212" t="s">
        <v>16337</v>
      </c>
      <c r="G7335" s="119" t="s">
        <v>16338</v>
      </c>
      <c r="H7335" s="121" t="s">
        <v>29</v>
      </c>
      <c r="I7335" s="119" t="s">
        <v>30</v>
      </c>
      <c r="J7335" s="121" t="s">
        <v>31</v>
      </c>
      <c r="K7335" s="120" t="s">
        <v>65</v>
      </c>
      <c r="L7335" s="131" t="s">
        <v>32</v>
      </c>
      <c r="M7335" s="120" t="s">
        <v>78</v>
      </c>
      <c r="P7335" s="124">
        <f t="shared" si="335"/>
        <v>0</v>
      </c>
    </row>
    <row r="7336" spans="1:25" ht="27.6">
      <c r="A7336" s="116">
        <v>7336</v>
      </c>
      <c r="B7336" s="129">
        <v>44293</v>
      </c>
      <c r="C7336" s="118">
        <f t="shared" si="334"/>
        <v>4</v>
      </c>
      <c r="D7336" s="119" t="s">
        <v>25</v>
      </c>
      <c r="E7336" s="120" t="s">
        <v>16339</v>
      </c>
      <c r="F7336" s="211" t="s">
        <v>16340</v>
      </c>
      <c r="G7336" s="119" t="s">
        <v>6813</v>
      </c>
      <c r="H7336" s="121" t="s">
        <v>29</v>
      </c>
      <c r="I7336" s="121" t="s">
        <v>42</v>
      </c>
      <c r="J7336" s="121" t="s">
        <v>43</v>
      </c>
      <c r="K7336" s="120" t="s">
        <v>65</v>
      </c>
      <c r="L7336" s="131" t="s">
        <v>32</v>
      </c>
      <c r="M7336" s="120" t="s">
        <v>184</v>
      </c>
      <c r="P7336" s="124">
        <f t="shared" si="335"/>
        <v>0</v>
      </c>
    </row>
    <row r="7337" spans="1:25" ht="27.6">
      <c r="A7337" s="116">
        <v>7337</v>
      </c>
      <c r="B7337" s="129">
        <v>44320</v>
      </c>
      <c r="C7337" s="118">
        <f t="shared" si="334"/>
        <v>5</v>
      </c>
      <c r="D7337" s="120" t="s">
        <v>252</v>
      </c>
      <c r="E7337" s="120" t="s">
        <v>16341</v>
      </c>
      <c r="F7337" s="212" t="s">
        <v>16342</v>
      </c>
      <c r="G7337" s="119" t="s">
        <v>7598</v>
      </c>
      <c r="H7337" s="121" t="s">
        <v>177</v>
      </c>
      <c r="I7337" s="119" t="s">
        <v>30</v>
      </c>
      <c r="J7337" s="121" t="s">
        <v>77</v>
      </c>
      <c r="K7337" s="120" t="s">
        <v>65</v>
      </c>
      <c r="L7337" s="131" t="s">
        <v>32</v>
      </c>
      <c r="M7337" s="120" t="s">
        <v>78</v>
      </c>
      <c r="P7337" s="124">
        <f t="shared" si="335"/>
        <v>0</v>
      </c>
    </row>
    <row r="7338" spans="1:25">
      <c r="A7338" s="116">
        <v>7338</v>
      </c>
      <c r="B7338" s="129">
        <v>44293</v>
      </c>
      <c r="C7338" s="118">
        <f t="shared" si="334"/>
        <v>4</v>
      </c>
      <c r="D7338" s="120" t="s">
        <v>25</v>
      </c>
      <c r="E7338" s="120" t="s">
        <v>16343</v>
      </c>
      <c r="F7338" s="211" t="s">
        <v>16344</v>
      </c>
      <c r="G7338" s="119" t="s">
        <v>16345</v>
      </c>
      <c r="H7338" s="121" t="s">
        <v>53</v>
      </c>
      <c r="I7338" s="121" t="s">
        <v>30</v>
      </c>
      <c r="J7338" s="121" t="s">
        <v>7375</v>
      </c>
      <c r="K7338" s="120" t="s">
        <v>65</v>
      </c>
      <c r="L7338" s="131" t="s">
        <v>32</v>
      </c>
      <c r="M7338" s="120" t="s">
        <v>78</v>
      </c>
      <c r="P7338" s="124">
        <f t="shared" si="335"/>
        <v>0</v>
      </c>
    </row>
    <row r="7339" spans="1:25">
      <c r="A7339" s="116">
        <v>7339</v>
      </c>
      <c r="B7339" s="129">
        <v>44293</v>
      </c>
      <c r="C7339" s="118">
        <f t="shared" si="334"/>
        <v>4</v>
      </c>
      <c r="D7339" s="120" t="s">
        <v>25</v>
      </c>
      <c r="E7339" s="120" t="s">
        <v>16346</v>
      </c>
      <c r="F7339" s="211" t="s">
        <v>16347</v>
      </c>
      <c r="G7339" s="119" t="s">
        <v>16348</v>
      </c>
      <c r="H7339" s="121" t="s">
        <v>53</v>
      </c>
      <c r="I7339" s="121" t="s">
        <v>30</v>
      </c>
      <c r="J7339" s="121" t="s">
        <v>31</v>
      </c>
      <c r="K7339" s="120" t="s">
        <v>65</v>
      </c>
      <c r="L7339" s="131" t="s">
        <v>32</v>
      </c>
      <c r="M7339" s="120" t="s">
        <v>33</v>
      </c>
      <c r="N7339" s="131">
        <v>44300</v>
      </c>
      <c r="O7339" s="131">
        <v>44483</v>
      </c>
      <c r="P7339" s="124">
        <f t="shared" si="335"/>
        <v>10</v>
      </c>
      <c r="Q7339" s="118">
        <v>3</v>
      </c>
      <c r="R7339" s="124">
        <f ca="1">TODAY()-O7339</f>
        <v>195</v>
      </c>
    </row>
    <row r="7340" spans="1:25">
      <c r="A7340" s="116">
        <v>7340</v>
      </c>
      <c r="B7340" s="129">
        <v>44293</v>
      </c>
      <c r="C7340" s="118">
        <f t="shared" si="334"/>
        <v>4</v>
      </c>
      <c r="D7340" s="120" t="s">
        <v>25</v>
      </c>
      <c r="E7340" s="120" t="s">
        <v>16349</v>
      </c>
      <c r="F7340" s="211" t="s">
        <v>2439</v>
      </c>
      <c r="G7340" s="119" t="s">
        <v>16350</v>
      </c>
      <c r="H7340" s="121" t="s">
        <v>53</v>
      </c>
      <c r="I7340" s="119" t="s">
        <v>30</v>
      </c>
      <c r="J7340" s="121" t="s">
        <v>87</v>
      </c>
      <c r="K7340" s="120" t="s">
        <v>65</v>
      </c>
      <c r="L7340" s="131" t="s">
        <v>32</v>
      </c>
      <c r="M7340" s="120" t="s">
        <v>184</v>
      </c>
      <c r="P7340" s="124">
        <f t="shared" si="335"/>
        <v>0</v>
      </c>
    </row>
    <row r="7341" spans="1:25" ht="27.6">
      <c r="A7341" s="116">
        <v>7341</v>
      </c>
      <c r="B7341" s="129">
        <v>44293</v>
      </c>
      <c r="C7341" s="118">
        <f t="shared" si="334"/>
        <v>4</v>
      </c>
      <c r="D7341" s="120" t="s">
        <v>25</v>
      </c>
      <c r="E7341" s="120" t="s">
        <v>16351</v>
      </c>
      <c r="F7341" s="211" t="s">
        <v>16352</v>
      </c>
      <c r="G7341" s="119" t="s">
        <v>16353</v>
      </c>
      <c r="H7341" s="121" t="s">
        <v>48</v>
      </c>
      <c r="I7341" s="119" t="s">
        <v>30</v>
      </c>
      <c r="J7341" s="121" t="s">
        <v>529</v>
      </c>
      <c r="K7341" s="120" t="s">
        <v>65</v>
      </c>
      <c r="L7341" s="131" t="s">
        <v>32</v>
      </c>
      <c r="M7341" s="120" t="s">
        <v>78</v>
      </c>
      <c r="P7341" s="124">
        <f t="shared" si="335"/>
        <v>0</v>
      </c>
      <c r="Y7341" s="116" t="s">
        <v>16354</v>
      </c>
    </row>
    <row r="7342" spans="1:25">
      <c r="A7342" s="116">
        <v>7342</v>
      </c>
      <c r="B7342" s="129">
        <v>44293</v>
      </c>
      <c r="C7342" s="118">
        <f t="shared" si="334"/>
        <v>4</v>
      </c>
      <c r="D7342" s="120" t="s">
        <v>25</v>
      </c>
      <c r="E7342" s="120" t="s">
        <v>16355</v>
      </c>
      <c r="F7342" s="211" t="s">
        <v>16356</v>
      </c>
      <c r="G7342" s="119" t="s">
        <v>11962</v>
      </c>
      <c r="H7342" s="121" t="s">
        <v>53</v>
      </c>
      <c r="I7342" s="119" t="s">
        <v>30</v>
      </c>
      <c r="J7342" s="121" t="s">
        <v>11166</v>
      </c>
      <c r="K7342" s="120" t="s">
        <v>65</v>
      </c>
      <c r="L7342" s="131" t="s">
        <v>32</v>
      </c>
      <c r="M7342" s="120" t="s">
        <v>33</v>
      </c>
      <c r="N7342" s="131">
        <v>44315</v>
      </c>
      <c r="O7342" s="131">
        <v>44321</v>
      </c>
      <c r="P7342" s="124">
        <f t="shared" si="335"/>
        <v>5</v>
      </c>
      <c r="Q7342" s="118">
        <v>1</v>
      </c>
      <c r="R7342" s="124">
        <f ca="1">TODAY()-O7342</f>
        <v>357</v>
      </c>
      <c r="S7342" s="120" t="s">
        <v>237</v>
      </c>
      <c r="T7342" s="126">
        <v>44321</v>
      </c>
    </row>
    <row r="7343" spans="1:25">
      <c r="A7343" s="116">
        <v>7343</v>
      </c>
      <c r="B7343" s="129">
        <v>44293</v>
      </c>
      <c r="C7343" s="118">
        <f t="shared" si="334"/>
        <v>4</v>
      </c>
      <c r="D7343" s="120" t="s">
        <v>25</v>
      </c>
      <c r="E7343" s="120" t="s">
        <v>16357</v>
      </c>
      <c r="F7343" s="211" t="s">
        <v>473</v>
      </c>
      <c r="G7343" s="119" t="s">
        <v>4949</v>
      </c>
      <c r="H7343" s="121" t="s">
        <v>53</v>
      </c>
      <c r="I7343" s="121" t="s">
        <v>30</v>
      </c>
      <c r="J7343" s="121" t="s">
        <v>3886</v>
      </c>
      <c r="K7343" s="120" t="s">
        <v>65</v>
      </c>
      <c r="L7343" s="131" t="s">
        <v>32</v>
      </c>
      <c r="M7343" s="120" t="s">
        <v>78</v>
      </c>
      <c r="P7343" s="124">
        <f t="shared" si="335"/>
        <v>0</v>
      </c>
    </row>
    <row r="7344" spans="1:25">
      <c r="A7344" s="116">
        <v>7344</v>
      </c>
      <c r="B7344" s="129">
        <v>44320</v>
      </c>
      <c r="C7344" s="118">
        <f t="shared" si="334"/>
        <v>5</v>
      </c>
      <c r="D7344" s="120" t="s">
        <v>252</v>
      </c>
      <c r="E7344" s="120" t="s">
        <v>16358</v>
      </c>
      <c r="F7344" s="212" t="s">
        <v>16359</v>
      </c>
      <c r="G7344" s="119" t="s">
        <v>16360</v>
      </c>
      <c r="H7344" s="121" t="s">
        <v>140</v>
      </c>
      <c r="I7344" s="121" t="s">
        <v>42</v>
      </c>
      <c r="J7344" s="121" t="s">
        <v>72</v>
      </c>
      <c r="K7344" s="120" t="s">
        <v>65</v>
      </c>
      <c r="L7344" s="131" t="s">
        <v>32</v>
      </c>
      <c r="M7344" s="120" t="s">
        <v>78</v>
      </c>
      <c r="P7344" s="124">
        <f t="shared" si="335"/>
        <v>0</v>
      </c>
    </row>
    <row r="7345" spans="1:25">
      <c r="A7345" s="116">
        <v>7345</v>
      </c>
      <c r="B7345" s="129">
        <v>44320</v>
      </c>
      <c r="C7345" s="118">
        <f t="shared" si="334"/>
        <v>5</v>
      </c>
      <c r="D7345" s="120" t="s">
        <v>252</v>
      </c>
      <c r="E7345" s="120" t="s">
        <v>16361</v>
      </c>
      <c r="F7345" s="212" t="s">
        <v>7102</v>
      </c>
      <c r="G7345" s="119" t="s">
        <v>16362</v>
      </c>
      <c r="H7345" s="121" t="s">
        <v>41</v>
      </c>
      <c r="I7345" s="119" t="s">
        <v>30</v>
      </c>
      <c r="J7345" s="121" t="s">
        <v>87</v>
      </c>
      <c r="K7345" s="120" t="s">
        <v>65</v>
      </c>
      <c r="L7345" s="131" t="s">
        <v>32</v>
      </c>
      <c r="M7345" s="120" t="s">
        <v>78</v>
      </c>
      <c r="P7345" s="124">
        <f t="shared" si="335"/>
        <v>0</v>
      </c>
    </row>
    <row r="7346" spans="1:25">
      <c r="A7346" s="116">
        <v>7346</v>
      </c>
      <c r="B7346" s="129">
        <v>44320</v>
      </c>
      <c r="C7346" s="118">
        <f t="shared" si="334"/>
        <v>5</v>
      </c>
      <c r="D7346" s="120" t="s">
        <v>252</v>
      </c>
      <c r="E7346" s="120" t="s">
        <v>16363</v>
      </c>
      <c r="F7346" s="212" t="s">
        <v>14760</v>
      </c>
      <c r="G7346" s="119" t="s">
        <v>16364</v>
      </c>
      <c r="H7346" s="121" t="s">
        <v>48</v>
      </c>
      <c r="I7346" s="121" t="s">
        <v>30</v>
      </c>
      <c r="J7346" s="121" t="s">
        <v>5018</v>
      </c>
      <c r="K7346" s="120" t="s">
        <v>65</v>
      </c>
      <c r="L7346" s="131" t="s">
        <v>32</v>
      </c>
      <c r="M7346" s="120" t="s">
        <v>33</v>
      </c>
      <c r="N7346" s="131">
        <v>44378</v>
      </c>
      <c r="O7346" s="131">
        <v>44586</v>
      </c>
      <c r="P7346" s="124">
        <f t="shared" si="335"/>
        <v>1</v>
      </c>
    </row>
    <row r="7347" spans="1:25">
      <c r="A7347" s="116">
        <v>7347</v>
      </c>
      <c r="B7347" s="129">
        <v>44320</v>
      </c>
      <c r="C7347" s="118">
        <f t="shared" si="334"/>
        <v>5</v>
      </c>
      <c r="D7347" s="120" t="s">
        <v>252</v>
      </c>
      <c r="E7347" s="120" t="s">
        <v>16365</v>
      </c>
      <c r="F7347" s="212" t="s">
        <v>122</v>
      </c>
      <c r="G7347" s="119" t="s">
        <v>16366</v>
      </c>
      <c r="H7347" s="121" t="s">
        <v>192</v>
      </c>
      <c r="I7347" s="121" t="s">
        <v>30</v>
      </c>
      <c r="J7347" s="121" t="s">
        <v>5018</v>
      </c>
      <c r="K7347" s="120" t="s">
        <v>65</v>
      </c>
      <c r="L7347" s="131" t="s">
        <v>32</v>
      </c>
      <c r="M7347" s="120" t="s">
        <v>78</v>
      </c>
      <c r="P7347" s="124">
        <f t="shared" si="335"/>
        <v>0</v>
      </c>
    </row>
    <row r="7348" spans="1:25" ht="27.6">
      <c r="A7348" s="116">
        <v>7348</v>
      </c>
      <c r="B7348" s="129">
        <v>44293</v>
      </c>
      <c r="C7348" s="118">
        <f t="shared" si="334"/>
        <v>4</v>
      </c>
      <c r="D7348" s="120" t="s">
        <v>25</v>
      </c>
      <c r="E7348" s="120" t="s">
        <v>16367</v>
      </c>
      <c r="F7348" s="211" t="s">
        <v>16368</v>
      </c>
      <c r="G7348" s="119" t="s">
        <v>3568</v>
      </c>
      <c r="H7348" s="121" t="s">
        <v>53</v>
      </c>
      <c r="I7348" s="121" t="s">
        <v>30</v>
      </c>
      <c r="J7348" s="121" t="s">
        <v>87</v>
      </c>
      <c r="K7348" s="120" t="s">
        <v>65</v>
      </c>
      <c r="L7348" s="131" t="s">
        <v>32</v>
      </c>
      <c r="M7348" s="120" t="s">
        <v>78</v>
      </c>
      <c r="P7348" s="124">
        <f t="shared" si="335"/>
        <v>0</v>
      </c>
    </row>
    <row r="7349" spans="1:25" ht="14.4">
      <c r="A7349" s="116">
        <v>7349</v>
      </c>
      <c r="B7349" s="129">
        <v>44293</v>
      </c>
      <c r="C7349" s="118">
        <f t="shared" si="334"/>
        <v>4</v>
      </c>
      <c r="D7349" s="120" t="s">
        <v>25</v>
      </c>
      <c r="E7349" s="120" t="s">
        <v>16369</v>
      </c>
      <c r="F7349" s="211" t="s">
        <v>2223</v>
      </c>
      <c r="G7349" s="119" t="s">
        <v>12428</v>
      </c>
      <c r="H7349" s="121" t="s">
        <v>53</v>
      </c>
      <c r="I7349" s="119" t="s">
        <v>30</v>
      </c>
      <c r="J7349" s="121" t="s">
        <v>3749</v>
      </c>
      <c r="K7349" s="120" t="s">
        <v>65</v>
      </c>
      <c r="L7349" s="131" t="s">
        <v>32</v>
      </c>
      <c r="M7349" s="120" t="s">
        <v>33</v>
      </c>
      <c r="N7349" s="131">
        <v>44327</v>
      </c>
      <c r="O7349" s="131">
        <v>44351</v>
      </c>
      <c r="P7349" s="124">
        <f t="shared" si="335"/>
        <v>6</v>
      </c>
      <c r="Q7349" s="118">
        <v>2</v>
      </c>
      <c r="R7349" s="124">
        <f ca="1">TODAY()-O7349</f>
        <v>327</v>
      </c>
      <c r="S7349" s="120" t="s">
        <v>34</v>
      </c>
      <c r="T7349" s="126">
        <v>44352</v>
      </c>
      <c r="U7349" t="s">
        <v>16370</v>
      </c>
    </row>
    <row r="7350" spans="1:25">
      <c r="A7350" s="116">
        <v>7350</v>
      </c>
      <c r="B7350" s="129">
        <v>44293</v>
      </c>
      <c r="C7350" s="118">
        <f t="shared" si="334"/>
        <v>4</v>
      </c>
      <c r="D7350" s="120" t="s">
        <v>25</v>
      </c>
      <c r="E7350" s="120" t="s">
        <v>16371</v>
      </c>
      <c r="F7350" s="211" t="s">
        <v>10081</v>
      </c>
      <c r="G7350" s="119" t="s">
        <v>16372</v>
      </c>
      <c r="H7350" s="121" t="s">
        <v>53</v>
      </c>
      <c r="I7350" s="121" t="s">
        <v>30</v>
      </c>
      <c r="J7350" s="121" t="s">
        <v>7726</v>
      </c>
      <c r="K7350" s="120" t="s">
        <v>65</v>
      </c>
      <c r="L7350" s="131" t="s">
        <v>32</v>
      </c>
      <c r="M7350" s="120" t="s">
        <v>78</v>
      </c>
      <c r="P7350" s="124">
        <f t="shared" si="335"/>
        <v>0</v>
      </c>
    </row>
    <row r="7351" spans="1:25">
      <c r="A7351" s="116">
        <v>7351</v>
      </c>
      <c r="B7351" s="129">
        <v>44293</v>
      </c>
      <c r="C7351" s="118">
        <f t="shared" si="334"/>
        <v>4</v>
      </c>
      <c r="D7351" s="120" t="s">
        <v>252</v>
      </c>
      <c r="E7351" s="120" t="s">
        <v>16373</v>
      </c>
      <c r="F7351" s="211" t="s">
        <v>16374</v>
      </c>
      <c r="G7351" s="119" t="s">
        <v>4968</v>
      </c>
      <c r="H7351" s="121" t="s">
        <v>53</v>
      </c>
      <c r="I7351" s="121" t="s">
        <v>42</v>
      </c>
      <c r="J7351" s="121" t="s">
        <v>549</v>
      </c>
      <c r="K7351" s="120" t="s">
        <v>65</v>
      </c>
      <c r="L7351" s="131" t="s">
        <v>32</v>
      </c>
      <c r="M7351" s="120" t="s">
        <v>78</v>
      </c>
      <c r="P7351" s="124">
        <f t="shared" si="335"/>
        <v>0</v>
      </c>
    </row>
    <row r="7352" spans="1:25" ht="27.6">
      <c r="A7352" s="116">
        <v>7352</v>
      </c>
      <c r="B7352" s="129">
        <v>44293</v>
      </c>
      <c r="C7352" s="118">
        <f t="shared" si="334"/>
        <v>4</v>
      </c>
      <c r="D7352" s="120" t="s">
        <v>252</v>
      </c>
      <c r="E7352" s="120" t="s">
        <v>16375</v>
      </c>
      <c r="F7352" s="211" t="s">
        <v>16376</v>
      </c>
      <c r="G7352" s="119" t="s">
        <v>16377</v>
      </c>
      <c r="H7352" s="121" t="s">
        <v>53</v>
      </c>
      <c r="I7352" s="121" t="s">
        <v>30</v>
      </c>
      <c r="J7352" s="121" t="s">
        <v>7280</v>
      </c>
      <c r="K7352" s="120" t="s">
        <v>65</v>
      </c>
      <c r="L7352" s="131" t="s">
        <v>32</v>
      </c>
      <c r="M7352" s="120" t="s">
        <v>78</v>
      </c>
      <c r="P7352" s="124">
        <f t="shared" si="335"/>
        <v>0</v>
      </c>
    </row>
    <row r="7353" spans="1:25">
      <c r="A7353" s="116">
        <v>7353</v>
      </c>
      <c r="B7353" s="129">
        <v>44293</v>
      </c>
      <c r="C7353" s="118">
        <f t="shared" si="334"/>
        <v>4</v>
      </c>
      <c r="D7353" s="120" t="s">
        <v>252</v>
      </c>
      <c r="E7353" s="120" t="s">
        <v>16378</v>
      </c>
      <c r="F7353" s="211" t="s">
        <v>16379</v>
      </c>
      <c r="G7353" s="119" t="s">
        <v>16377</v>
      </c>
      <c r="H7353" s="121" t="s">
        <v>53</v>
      </c>
      <c r="I7353" s="121" t="s">
        <v>30</v>
      </c>
      <c r="J7353" s="121" t="s">
        <v>3886</v>
      </c>
      <c r="K7353" s="120" t="s">
        <v>65</v>
      </c>
      <c r="L7353" s="131" t="s">
        <v>32</v>
      </c>
      <c r="M7353" s="120" t="s">
        <v>78</v>
      </c>
      <c r="P7353" s="124">
        <f t="shared" si="335"/>
        <v>0</v>
      </c>
    </row>
    <row r="7354" spans="1:25">
      <c r="A7354" s="116">
        <v>7354</v>
      </c>
      <c r="B7354" s="129">
        <v>44293</v>
      </c>
      <c r="C7354" s="118">
        <f t="shared" si="334"/>
        <v>4</v>
      </c>
      <c r="D7354" s="120" t="s">
        <v>252</v>
      </c>
      <c r="E7354" s="120" t="s">
        <v>16380</v>
      </c>
      <c r="F7354" s="211" t="s">
        <v>6344</v>
      </c>
      <c r="G7354" s="119" t="s">
        <v>16377</v>
      </c>
      <c r="H7354" s="121" t="s">
        <v>53</v>
      </c>
      <c r="I7354" s="121" t="s">
        <v>30</v>
      </c>
      <c r="J7354" s="121" t="s">
        <v>3886</v>
      </c>
      <c r="K7354" s="120" t="s">
        <v>65</v>
      </c>
      <c r="L7354" s="131" t="s">
        <v>32</v>
      </c>
      <c r="M7354" s="120" t="s">
        <v>78</v>
      </c>
      <c r="P7354" s="124">
        <f t="shared" si="335"/>
        <v>0</v>
      </c>
    </row>
    <row r="7355" spans="1:25" ht="27.6">
      <c r="A7355" s="116">
        <v>7355</v>
      </c>
      <c r="B7355" s="129">
        <v>44293</v>
      </c>
      <c r="C7355" s="118">
        <f t="shared" si="334"/>
        <v>4</v>
      </c>
      <c r="D7355" s="120" t="s">
        <v>252</v>
      </c>
      <c r="E7355" s="120" t="s">
        <v>16381</v>
      </c>
      <c r="F7355" s="211" t="s">
        <v>16382</v>
      </c>
      <c r="G7355" s="119" t="s">
        <v>16383</v>
      </c>
      <c r="H7355" s="121" t="s">
        <v>53</v>
      </c>
      <c r="I7355" s="121" t="s">
        <v>30</v>
      </c>
      <c r="J7355" s="121" t="s">
        <v>12318</v>
      </c>
      <c r="K7355" s="120" t="s">
        <v>65</v>
      </c>
      <c r="L7355" s="131" t="s">
        <v>32</v>
      </c>
      <c r="M7355" s="120" t="s">
        <v>78</v>
      </c>
      <c r="P7355" s="124">
        <f t="shared" si="335"/>
        <v>0</v>
      </c>
    </row>
    <row r="7356" spans="1:25">
      <c r="A7356" s="116">
        <v>7356</v>
      </c>
      <c r="B7356" s="129">
        <v>44293</v>
      </c>
      <c r="C7356" s="118">
        <f t="shared" si="334"/>
        <v>4</v>
      </c>
      <c r="D7356" s="120" t="s">
        <v>252</v>
      </c>
      <c r="E7356" s="120" t="s">
        <v>16384</v>
      </c>
      <c r="F7356" s="211" t="s">
        <v>16385</v>
      </c>
      <c r="G7356" s="119" t="s">
        <v>16383</v>
      </c>
      <c r="H7356" s="121" t="s">
        <v>53</v>
      </c>
      <c r="I7356" s="121" t="s">
        <v>30</v>
      </c>
      <c r="J7356" s="121" t="s">
        <v>12318</v>
      </c>
      <c r="K7356" s="120" t="s">
        <v>65</v>
      </c>
      <c r="L7356" s="131" t="s">
        <v>32</v>
      </c>
      <c r="M7356" s="120" t="s">
        <v>33</v>
      </c>
      <c r="N7356" s="131">
        <v>44306</v>
      </c>
      <c r="O7356" s="131">
        <v>44434</v>
      </c>
      <c r="P7356" s="124">
        <f t="shared" si="335"/>
        <v>8</v>
      </c>
      <c r="S7356" s="120" t="s">
        <v>92</v>
      </c>
      <c r="T7356" s="126">
        <v>44434</v>
      </c>
    </row>
    <row r="7357" spans="1:25">
      <c r="A7357" s="116">
        <v>7357</v>
      </c>
      <c r="B7357" s="129">
        <v>44294</v>
      </c>
      <c r="C7357" s="118">
        <f t="shared" ref="C7357:C7420" si="336">IF(B7357&lt;&gt;0,MONTH(B7357),0)</f>
        <v>4</v>
      </c>
      <c r="D7357" s="120" t="s">
        <v>252</v>
      </c>
      <c r="E7357" s="120" t="s">
        <v>16386</v>
      </c>
      <c r="F7357" s="211" t="s">
        <v>10801</v>
      </c>
      <c r="G7357" s="119" t="s">
        <v>16383</v>
      </c>
      <c r="H7357" s="121" t="s">
        <v>53</v>
      </c>
      <c r="I7357" s="121" t="s">
        <v>30</v>
      </c>
      <c r="J7357" s="119" t="s">
        <v>12318</v>
      </c>
      <c r="K7357" s="120" t="s">
        <v>65</v>
      </c>
      <c r="L7357" s="131" t="s">
        <v>32</v>
      </c>
      <c r="M7357" s="120" t="s">
        <v>78</v>
      </c>
      <c r="P7357" s="124">
        <f t="shared" ref="P7357:P7420" si="337">IF(O7357&lt;&gt;0,MONTH(O7357),0)</f>
        <v>0</v>
      </c>
    </row>
    <row r="7358" spans="1:25">
      <c r="A7358" s="116">
        <v>7358</v>
      </c>
      <c r="B7358" s="129">
        <v>44294</v>
      </c>
      <c r="C7358" s="118">
        <f t="shared" si="336"/>
        <v>4</v>
      </c>
      <c r="D7358" s="120" t="s">
        <v>252</v>
      </c>
      <c r="E7358" s="120" t="s">
        <v>16387</v>
      </c>
      <c r="F7358" s="211" t="s">
        <v>122</v>
      </c>
      <c r="G7358" s="119" t="s">
        <v>16388</v>
      </c>
      <c r="H7358" s="121" t="s">
        <v>192</v>
      </c>
      <c r="I7358" s="121" t="s">
        <v>30</v>
      </c>
      <c r="J7358" s="121" t="s">
        <v>7142</v>
      </c>
      <c r="K7358" s="120" t="s">
        <v>65</v>
      </c>
      <c r="L7358" s="131" t="s">
        <v>32</v>
      </c>
      <c r="M7358" s="120" t="s">
        <v>33</v>
      </c>
      <c r="N7358" s="131">
        <v>44291</v>
      </c>
      <c r="O7358" s="131">
        <v>44613</v>
      </c>
      <c r="P7358" s="124">
        <f t="shared" si="337"/>
        <v>2</v>
      </c>
    </row>
    <row r="7359" spans="1:25">
      <c r="A7359" s="116">
        <v>7359</v>
      </c>
      <c r="B7359" s="129">
        <v>44294</v>
      </c>
      <c r="C7359" s="118">
        <f t="shared" si="336"/>
        <v>4</v>
      </c>
      <c r="D7359" s="120" t="s">
        <v>252</v>
      </c>
      <c r="E7359" s="120" t="s">
        <v>16389</v>
      </c>
      <c r="F7359" s="211" t="s">
        <v>16390</v>
      </c>
      <c r="G7359" s="119" t="s">
        <v>8434</v>
      </c>
      <c r="H7359" s="121" t="s">
        <v>101</v>
      </c>
      <c r="I7359" s="121" t="s">
        <v>30</v>
      </c>
      <c r="J7359" s="121" t="s">
        <v>7131</v>
      </c>
      <c r="K7359" s="120" t="s">
        <v>65</v>
      </c>
      <c r="L7359" s="131" t="s">
        <v>32</v>
      </c>
      <c r="M7359" s="120" t="s">
        <v>33</v>
      </c>
      <c r="N7359" s="131">
        <v>44291</v>
      </c>
      <c r="O7359" s="131">
        <v>44613</v>
      </c>
      <c r="P7359" s="124">
        <f t="shared" si="337"/>
        <v>2</v>
      </c>
      <c r="Y7359" s="116" t="s">
        <v>16391</v>
      </c>
    </row>
    <row r="7360" spans="1:25">
      <c r="A7360" s="116">
        <v>7360</v>
      </c>
      <c r="B7360" s="129">
        <v>44294</v>
      </c>
      <c r="C7360" s="118">
        <f t="shared" si="336"/>
        <v>4</v>
      </c>
      <c r="D7360" s="120" t="s">
        <v>252</v>
      </c>
      <c r="E7360" s="120" t="s">
        <v>16392</v>
      </c>
      <c r="F7360" s="211" t="s">
        <v>16393</v>
      </c>
      <c r="G7360" s="119" t="s">
        <v>16383</v>
      </c>
      <c r="H7360" s="121" t="s">
        <v>53</v>
      </c>
      <c r="I7360" s="119" t="s">
        <v>30</v>
      </c>
      <c r="J7360" s="121" t="s">
        <v>77</v>
      </c>
      <c r="K7360" s="120" t="s">
        <v>65</v>
      </c>
      <c r="L7360" s="131" t="s">
        <v>32</v>
      </c>
      <c r="M7360" s="120" t="s">
        <v>78</v>
      </c>
      <c r="P7360" s="124">
        <f t="shared" si="337"/>
        <v>0</v>
      </c>
    </row>
    <row r="7361" spans="1:20" ht="27.6">
      <c r="A7361" s="116">
        <v>7361</v>
      </c>
      <c r="B7361" s="129">
        <v>44320</v>
      </c>
      <c r="C7361" s="118">
        <f t="shared" si="336"/>
        <v>5</v>
      </c>
      <c r="D7361" s="120" t="s">
        <v>252</v>
      </c>
      <c r="E7361" s="120" t="s">
        <v>16394</v>
      </c>
      <c r="F7361" s="212" t="s">
        <v>16395</v>
      </c>
      <c r="G7361" s="119" t="s">
        <v>16396</v>
      </c>
      <c r="H7361" s="121" t="s">
        <v>29</v>
      </c>
      <c r="I7361" s="121" t="s">
        <v>30</v>
      </c>
      <c r="J7361" s="121" t="s">
        <v>7131</v>
      </c>
      <c r="K7361" s="120" t="s">
        <v>65</v>
      </c>
      <c r="L7361" s="131" t="s">
        <v>32</v>
      </c>
      <c r="M7361" s="120" t="s">
        <v>78</v>
      </c>
      <c r="P7361" s="124">
        <f t="shared" si="337"/>
        <v>0</v>
      </c>
    </row>
    <row r="7362" spans="1:20" ht="27.6">
      <c r="A7362" s="116">
        <v>7362</v>
      </c>
      <c r="B7362" s="129">
        <v>44294</v>
      </c>
      <c r="C7362" s="118">
        <f t="shared" si="336"/>
        <v>4</v>
      </c>
      <c r="D7362" s="120" t="s">
        <v>252</v>
      </c>
      <c r="E7362" s="120" t="s">
        <v>16397</v>
      </c>
      <c r="F7362" s="211" t="s">
        <v>16398</v>
      </c>
      <c r="G7362" s="119" t="s">
        <v>16383</v>
      </c>
      <c r="H7362" s="121" t="s">
        <v>53</v>
      </c>
      <c r="I7362" s="121" t="s">
        <v>30</v>
      </c>
      <c r="J7362" s="121" t="s">
        <v>12318</v>
      </c>
      <c r="K7362" s="120" t="s">
        <v>65</v>
      </c>
      <c r="L7362" s="131" t="s">
        <v>32</v>
      </c>
      <c r="M7362" s="120" t="s">
        <v>33</v>
      </c>
      <c r="N7362" s="131">
        <v>44305</v>
      </c>
      <c r="O7362" s="131">
        <v>44613</v>
      </c>
      <c r="P7362" s="124">
        <f t="shared" si="337"/>
        <v>2</v>
      </c>
    </row>
    <row r="7363" spans="1:20">
      <c r="A7363" s="116">
        <v>7363</v>
      </c>
      <c r="B7363" s="129">
        <v>44294</v>
      </c>
      <c r="C7363" s="118">
        <f t="shared" si="336"/>
        <v>4</v>
      </c>
      <c r="D7363" s="120" t="s">
        <v>252</v>
      </c>
      <c r="E7363" s="120" t="s">
        <v>16399</v>
      </c>
      <c r="F7363" s="211" t="s">
        <v>16400</v>
      </c>
      <c r="G7363" s="119" t="s">
        <v>16383</v>
      </c>
      <c r="H7363" s="121" t="s">
        <v>53</v>
      </c>
      <c r="I7363" s="119" t="s">
        <v>30</v>
      </c>
      <c r="J7363" s="121" t="s">
        <v>12318</v>
      </c>
      <c r="K7363" s="120" t="s">
        <v>65</v>
      </c>
      <c r="L7363" s="131" t="s">
        <v>32</v>
      </c>
      <c r="M7363" s="120" t="s">
        <v>78</v>
      </c>
      <c r="P7363" s="124">
        <f t="shared" si="337"/>
        <v>0</v>
      </c>
    </row>
    <row r="7364" spans="1:20">
      <c r="A7364" s="116">
        <v>7364</v>
      </c>
      <c r="B7364" s="129">
        <v>44294</v>
      </c>
      <c r="C7364" s="118">
        <f t="shared" si="336"/>
        <v>4</v>
      </c>
      <c r="D7364" s="120" t="s">
        <v>252</v>
      </c>
      <c r="E7364" s="120" t="s">
        <v>16401</v>
      </c>
      <c r="F7364" s="211" t="s">
        <v>1372</v>
      </c>
      <c r="G7364" s="119" t="s">
        <v>16402</v>
      </c>
      <c r="H7364" s="121" t="s">
        <v>53</v>
      </c>
      <c r="I7364" s="119" t="s">
        <v>30</v>
      </c>
      <c r="J7364" s="121" t="s">
        <v>5135</v>
      </c>
      <c r="K7364" s="120" t="s">
        <v>65</v>
      </c>
      <c r="L7364" s="131" t="s">
        <v>32</v>
      </c>
      <c r="M7364" s="120" t="s">
        <v>78</v>
      </c>
      <c r="P7364" s="124">
        <f t="shared" si="337"/>
        <v>0</v>
      </c>
    </row>
    <row r="7365" spans="1:20" ht="27.6">
      <c r="A7365" s="116">
        <v>7365</v>
      </c>
      <c r="B7365" s="129">
        <v>44321</v>
      </c>
      <c r="C7365" s="118">
        <f t="shared" si="336"/>
        <v>5</v>
      </c>
      <c r="D7365" s="120" t="s">
        <v>252</v>
      </c>
      <c r="E7365" s="120" t="s">
        <v>16403</v>
      </c>
      <c r="F7365" s="212" t="s">
        <v>16404</v>
      </c>
      <c r="G7365" s="119" t="s">
        <v>16405</v>
      </c>
      <c r="H7365" s="121" t="s">
        <v>53</v>
      </c>
      <c r="I7365" s="121" t="s">
        <v>30</v>
      </c>
      <c r="J7365" s="121" t="s">
        <v>8033</v>
      </c>
      <c r="K7365" s="120" t="s">
        <v>65</v>
      </c>
      <c r="L7365" s="131" t="s">
        <v>32</v>
      </c>
      <c r="M7365" s="120" t="s">
        <v>78</v>
      </c>
      <c r="P7365" s="124">
        <f t="shared" si="337"/>
        <v>0</v>
      </c>
    </row>
    <row r="7366" spans="1:20">
      <c r="A7366" s="116">
        <v>7366</v>
      </c>
      <c r="B7366" s="129">
        <v>44321</v>
      </c>
      <c r="C7366" s="118">
        <f t="shared" si="336"/>
        <v>5</v>
      </c>
      <c r="D7366" s="120" t="s">
        <v>252</v>
      </c>
      <c r="E7366" s="120" t="s">
        <v>16406</v>
      </c>
      <c r="F7366" s="212" t="s">
        <v>7486</v>
      </c>
      <c r="G7366" s="119" t="s">
        <v>16407</v>
      </c>
      <c r="H7366" s="121" t="s">
        <v>192</v>
      </c>
      <c r="I7366" s="121" t="s">
        <v>30</v>
      </c>
      <c r="J7366" s="121" t="s">
        <v>7087</v>
      </c>
      <c r="K7366" s="120" t="s">
        <v>65</v>
      </c>
      <c r="L7366" s="131" t="s">
        <v>32</v>
      </c>
      <c r="M7366" s="120" t="s">
        <v>78</v>
      </c>
      <c r="P7366" s="124">
        <f t="shared" si="337"/>
        <v>0</v>
      </c>
    </row>
    <row r="7367" spans="1:20">
      <c r="A7367" s="116">
        <v>7367</v>
      </c>
      <c r="B7367" s="129">
        <v>44294</v>
      </c>
      <c r="C7367" s="118">
        <f t="shared" si="336"/>
        <v>4</v>
      </c>
      <c r="D7367" s="120" t="s">
        <v>252</v>
      </c>
      <c r="E7367" s="120" t="s">
        <v>16408</v>
      </c>
      <c r="F7367" s="211" t="s">
        <v>6881</v>
      </c>
      <c r="G7367" s="119" t="s">
        <v>16402</v>
      </c>
      <c r="H7367" s="121" t="s">
        <v>53</v>
      </c>
      <c r="I7367" s="119" t="s">
        <v>30</v>
      </c>
      <c r="J7367" s="121" t="s">
        <v>3749</v>
      </c>
      <c r="K7367" s="120" t="s">
        <v>65</v>
      </c>
      <c r="L7367" s="131" t="s">
        <v>32</v>
      </c>
      <c r="M7367" s="120" t="s">
        <v>33</v>
      </c>
      <c r="N7367" s="131">
        <v>44385</v>
      </c>
      <c r="O7367" s="131">
        <v>44613</v>
      </c>
      <c r="P7367" s="124">
        <f t="shared" si="337"/>
        <v>2</v>
      </c>
    </row>
    <row r="7368" spans="1:20">
      <c r="A7368" s="116">
        <v>7368</v>
      </c>
      <c r="B7368" s="129">
        <v>44321</v>
      </c>
      <c r="C7368" s="118">
        <f t="shared" si="336"/>
        <v>5</v>
      </c>
      <c r="D7368" s="120" t="s">
        <v>252</v>
      </c>
      <c r="E7368" s="120" t="s">
        <v>16409</v>
      </c>
      <c r="F7368" s="212" t="s">
        <v>16410</v>
      </c>
      <c r="G7368" s="119" t="s">
        <v>310</v>
      </c>
      <c r="H7368" s="121" t="s">
        <v>1173</v>
      </c>
      <c r="I7368" s="119" t="s">
        <v>42</v>
      </c>
      <c r="J7368" s="121" t="s">
        <v>43</v>
      </c>
      <c r="K7368" s="120" t="s">
        <v>65</v>
      </c>
      <c r="L7368" s="131" t="s">
        <v>32</v>
      </c>
      <c r="M7368" s="120" t="s">
        <v>78</v>
      </c>
      <c r="P7368" s="124">
        <f t="shared" si="337"/>
        <v>0</v>
      </c>
    </row>
    <row r="7369" spans="1:20">
      <c r="A7369" s="116">
        <v>7369</v>
      </c>
      <c r="B7369" s="129">
        <v>44294</v>
      </c>
      <c r="C7369" s="118">
        <f t="shared" si="336"/>
        <v>4</v>
      </c>
      <c r="D7369" s="120" t="s">
        <v>25</v>
      </c>
      <c r="E7369" s="120" t="s">
        <v>16411</v>
      </c>
      <c r="F7369" s="211" t="s">
        <v>16412</v>
      </c>
      <c r="G7369" s="119" t="s">
        <v>8079</v>
      </c>
      <c r="H7369" s="121" t="s">
        <v>29</v>
      </c>
      <c r="I7369" s="119" t="s">
        <v>30</v>
      </c>
      <c r="J7369" s="121" t="s">
        <v>9853</v>
      </c>
      <c r="K7369" s="120" t="s">
        <v>65</v>
      </c>
      <c r="L7369" s="131" t="s">
        <v>32</v>
      </c>
      <c r="M7369" s="120" t="s">
        <v>78</v>
      </c>
      <c r="P7369" s="124">
        <f t="shared" si="337"/>
        <v>0</v>
      </c>
    </row>
    <row r="7370" spans="1:20">
      <c r="A7370" s="116">
        <v>7370</v>
      </c>
      <c r="B7370" s="129">
        <v>44294</v>
      </c>
      <c r="C7370" s="118">
        <f t="shared" si="336"/>
        <v>4</v>
      </c>
      <c r="D7370" s="120" t="s">
        <v>252</v>
      </c>
      <c r="E7370" s="120" t="s">
        <v>16413</v>
      </c>
      <c r="F7370" s="211" t="s">
        <v>16414</v>
      </c>
      <c r="G7370" s="119" t="s">
        <v>16415</v>
      </c>
      <c r="H7370" s="121" t="s">
        <v>9570</v>
      </c>
      <c r="I7370" s="119" t="s">
        <v>42</v>
      </c>
      <c r="J7370" s="121" t="s">
        <v>91</v>
      </c>
      <c r="K7370" s="120" t="s">
        <v>65</v>
      </c>
      <c r="L7370" s="131" t="s">
        <v>8420</v>
      </c>
      <c r="M7370" s="120" t="s">
        <v>78</v>
      </c>
      <c r="P7370" s="124">
        <f t="shared" si="337"/>
        <v>0</v>
      </c>
    </row>
    <row r="7371" spans="1:20" ht="27.6">
      <c r="A7371" s="116">
        <v>7371</v>
      </c>
      <c r="B7371" s="129">
        <v>44321</v>
      </c>
      <c r="C7371" s="118">
        <f t="shared" si="336"/>
        <v>5</v>
      </c>
      <c r="D7371" s="120" t="s">
        <v>252</v>
      </c>
      <c r="E7371" s="120" t="s">
        <v>16416</v>
      </c>
      <c r="F7371" s="212" t="s">
        <v>16417</v>
      </c>
      <c r="G7371" s="119" t="s">
        <v>1537</v>
      </c>
      <c r="H7371" s="121" t="s">
        <v>71</v>
      </c>
      <c r="I7371" s="121" t="s">
        <v>30</v>
      </c>
      <c r="J7371" s="121" t="s">
        <v>7142</v>
      </c>
      <c r="K7371" s="120" t="s">
        <v>65</v>
      </c>
      <c r="L7371" s="131" t="s">
        <v>32</v>
      </c>
      <c r="M7371" s="120" t="s">
        <v>78</v>
      </c>
      <c r="P7371" s="124">
        <f t="shared" si="337"/>
        <v>0</v>
      </c>
    </row>
    <row r="7372" spans="1:20" ht="27.6">
      <c r="A7372" s="116">
        <v>7372</v>
      </c>
      <c r="B7372" s="129">
        <v>44294</v>
      </c>
      <c r="C7372" s="118">
        <f t="shared" si="336"/>
        <v>4</v>
      </c>
      <c r="D7372" s="120" t="s">
        <v>252</v>
      </c>
      <c r="E7372" s="120" t="s">
        <v>16418</v>
      </c>
      <c r="F7372" s="211" t="s">
        <v>16419</v>
      </c>
      <c r="G7372" s="119" t="s">
        <v>10107</v>
      </c>
      <c r="H7372" s="121" t="s">
        <v>29</v>
      </c>
      <c r="I7372" s="121" t="s">
        <v>30</v>
      </c>
      <c r="J7372" s="121" t="s">
        <v>1540</v>
      </c>
      <c r="K7372" s="120" t="s">
        <v>65</v>
      </c>
      <c r="L7372" s="131" t="s">
        <v>8420</v>
      </c>
      <c r="M7372" s="120" t="s">
        <v>78</v>
      </c>
      <c r="P7372" s="124">
        <f t="shared" si="337"/>
        <v>0</v>
      </c>
    </row>
    <row r="7373" spans="1:20">
      <c r="A7373" s="116">
        <v>7373</v>
      </c>
      <c r="B7373" s="129">
        <v>44321</v>
      </c>
      <c r="C7373" s="118">
        <f t="shared" si="336"/>
        <v>5</v>
      </c>
      <c r="D7373" s="120" t="s">
        <v>252</v>
      </c>
      <c r="E7373" s="120" t="s">
        <v>16420</v>
      </c>
      <c r="F7373" s="212" t="s">
        <v>8168</v>
      </c>
      <c r="G7373" s="119" t="s">
        <v>14236</v>
      </c>
      <c r="H7373" s="121" t="s">
        <v>41</v>
      </c>
      <c r="I7373" s="119" t="s">
        <v>30</v>
      </c>
      <c r="J7373" s="121" t="s">
        <v>87</v>
      </c>
      <c r="K7373" s="120" t="s">
        <v>65</v>
      </c>
      <c r="L7373" s="131" t="s">
        <v>32</v>
      </c>
      <c r="M7373" s="120" t="s">
        <v>78</v>
      </c>
      <c r="P7373" s="124">
        <f t="shared" si="337"/>
        <v>0</v>
      </c>
    </row>
    <row r="7374" spans="1:20" ht="27.6">
      <c r="A7374" s="116">
        <v>7374</v>
      </c>
      <c r="B7374" s="129">
        <v>44294</v>
      </c>
      <c r="C7374" s="118">
        <f t="shared" si="336"/>
        <v>4</v>
      </c>
      <c r="D7374" s="120" t="s">
        <v>252</v>
      </c>
      <c r="E7374" s="120" t="s">
        <v>16421</v>
      </c>
      <c r="F7374" s="211" t="s">
        <v>16422</v>
      </c>
      <c r="G7374" s="119" t="s">
        <v>16423</v>
      </c>
      <c r="H7374" s="121" t="s">
        <v>29</v>
      </c>
      <c r="I7374" s="121" t="s">
        <v>30</v>
      </c>
      <c r="J7374" s="121" t="s">
        <v>31</v>
      </c>
      <c r="K7374" s="120" t="s">
        <v>65</v>
      </c>
      <c r="L7374" s="131" t="s">
        <v>32</v>
      </c>
      <c r="M7374" s="120" t="s">
        <v>78</v>
      </c>
      <c r="P7374" s="124">
        <f t="shared" si="337"/>
        <v>0</v>
      </c>
    </row>
    <row r="7375" spans="1:20">
      <c r="A7375" s="116">
        <v>7375</v>
      </c>
      <c r="B7375" s="129">
        <v>44294</v>
      </c>
      <c r="C7375" s="118">
        <f t="shared" si="336"/>
        <v>4</v>
      </c>
      <c r="D7375" s="120" t="s">
        <v>252</v>
      </c>
      <c r="E7375" s="120" t="s">
        <v>16424</v>
      </c>
      <c r="F7375" s="211" t="s">
        <v>16425</v>
      </c>
      <c r="G7375" s="119" t="s">
        <v>16426</v>
      </c>
      <c r="H7375" s="121" t="s">
        <v>177</v>
      </c>
      <c r="I7375" s="119" t="s">
        <v>30</v>
      </c>
      <c r="J7375" s="121" t="s">
        <v>77</v>
      </c>
      <c r="K7375" s="120" t="s">
        <v>65</v>
      </c>
      <c r="L7375" s="131" t="s">
        <v>32</v>
      </c>
      <c r="M7375" s="120" t="s">
        <v>78</v>
      </c>
      <c r="P7375" s="124">
        <f t="shared" si="337"/>
        <v>0</v>
      </c>
    </row>
    <row r="7376" spans="1:20">
      <c r="A7376" s="116">
        <v>7376</v>
      </c>
      <c r="B7376" s="129">
        <v>44321</v>
      </c>
      <c r="C7376" s="118">
        <f t="shared" si="336"/>
        <v>5</v>
      </c>
      <c r="D7376" s="120" t="s">
        <v>252</v>
      </c>
      <c r="E7376" s="120" t="s">
        <v>16427</v>
      </c>
      <c r="F7376" s="212" t="s">
        <v>16428</v>
      </c>
      <c r="G7376" s="119" t="s">
        <v>2967</v>
      </c>
      <c r="H7376" s="121" t="s">
        <v>53</v>
      </c>
      <c r="I7376" s="121" t="s">
        <v>42</v>
      </c>
      <c r="J7376" s="121" t="s">
        <v>72</v>
      </c>
      <c r="K7376" s="120" t="s">
        <v>65</v>
      </c>
      <c r="L7376" s="131" t="s">
        <v>32</v>
      </c>
      <c r="M7376" s="120" t="s">
        <v>33</v>
      </c>
      <c r="N7376" s="131">
        <v>44410</v>
      </c>
      <c r="O7376" s="131">
        <v>44413</v>
      </c>
      <c r="P7376" s="124">
        <f t="shared" si="337"/>
        <v>8</v>
      </c>
      <c r="S7376" s="120" t="s">
        <v>724</v>
      </c>
      <c r="T7376" s="126">
        <v>44417</v>
      </c>
    </row>
    <row r="7377" spans="1:25">
      <c r="A7377" s="116">
        <v>7377</v>
      </c>
      <c r="B7377" s="129">
        <v>44321</v>
      </c>
      <c r="C7377" s="118">
        <f t="shared" si="336"/>
        <v>5</v>
      </c>
      <c r="D7377" s="120" t="s">
        <v>252</v>
      </c>
      <c r="E7377" s="120" t="s">
        <v>16429</v>
      </c>
      <c r="F7377" s="212" t="s">
        <v>16430</v>
      </c>
      <c r="G7377" s="119" t="s">
        <v>816</v>
      </c>
      <c r="H7377" s="121" t="s">
        <v>76</v>
      </c>
      <c r="I7377" s="119" t="s">
        <v>30</v>
      </c>
      <c r="J7377" s="121" t="s">
        <v>77</v>
      </c>
      <c r="K7377" s="120" t="s">
        <v>65</v>
      </c>
      <c r="L7377" s="131" t="s">
        <v>32</v>
      </c>
      <c r="M7377" s="120" t="s">
        <v>78</v>
      </c>
      <c r="P7377" s="124">
        <f t="shared" si="337"/>
        <v>0</v>
      </c>
    </row>
    <row r="7378" spans="1:25" ht="27.6">
      <c r="A7378" s="116">
        <v>7378</v>
      </c>
      <c r="B7378" s="129">
        <v>44321</v>
      </c>
      <c r="C7378" s="118">
        <f t="shared" si="336"/>
        <v>5</v>
      </c>
      <c r="D7378" s="120" t="s">
        <v>252</v>
      </c>
      <c r="E7378" s="120" t="s">
        <v>16431</v>
      </c>
      <c r="F7378" s="211" t="s">
        <v>13188</v>
      </c>
      <c r="G7378" s="119" t="s">
        <v>16432</v>
      </c>
      <c r="H7378" s="121" t="s">
        <v>177</v>
      </c>
      <c r="I7378" s="119" t="s">
        <v>30</v>
      </c>
      <c r="J7378" s="121" t="s">
        <v>77</v>
      </c>
      <c r="K7378" s="121" t="s">
        <v>584</v>
      </c>
      <c r="L7378" s="131" t="s">
        <v>32</v>
      </c>
      <c r="M7378" s="120" t="s">
        <v>78</v>
      </c>
      <c r="P7378" s="124">
        <f t="shared" si="337"/>
        <v>0</v>
      </c>
      <c r="Y7378" s="116" t="s">
        <v>16433</v>
      </c>
    </row>
    <row r="7379" spans="1:25">
      <c r="A7379" s="116">
        <v>7379</v>
      </c>
      <c r="B7379" s="129">
        <v>44321</v>
      </c>
      <c r="C7379" s="118">
        <f t="shared" si="336"/>
        <v>5</v>
      </c>
      <c r="D7379" s="120" t="s">
        <v>252</v>
      </c>
      <c r="E7379" s="120" t="s">
        <v>16434</v>
      </c>
      <c r="F7379" s="212" t="s">
        <v>2439</v>
      </c>
      <c r="G7379" s="119" t="s">
        <v>16435</v>
      </c>
      <c r="H7379" s="121" t="s">
        <v>53</v>
      </c>
      <c r="I7379" s="121" t="s">
        <v>30</v>
      </c>
      <c r="J7379" s="121" t="s">
        <v>7091</v>
      </c>
      <c r="K7379" s="121" t="s">
        <v>584</v>
      </c>
      <c r="L7379" s="131" t="s">
        <v>32</v>
      </c>
      <c r="M7379" s="120" t="s">
        <v>78</v>
      </c>
      <c r="P7379" s="124">
        <f t="shared" si="337"/>
        <v>0</v>
      </c>
      <c r="Y7379" s="116" t="s">
        <v>16433</v>
      </c>
    </row>
    <row r="7380" spans="1:25">
      <c r="A7380" s="116">
        <v>7380</v>
      </c>
      <c r="B7380" s="129">
        <v>44321</v>
      </c>
      <c r="C7380" s="118">
        <f t="shared" si="336"/>
        <v>5</v>
      </c>
      <c r="D7380" s="120" t="s">
        <v>252</v>
      </c>
      <c r="E7380" s="120" t="s">
        <v>16436</v>
      </c>
      <c r="F7380" s="212" t="s">
        <v>11995</v>
      </c>
      <c r="G7380" s="119" t="s">
        <v>16437</v>
      </c>
      <c r="H7380" s="121" t="s">
        <v>53</v>
      </c>
      <c r="I7380" s="119" t="s">
        <v>30</v>
      </c>
      <c r="J7380" s="121" t="s">
        <v>87</v>
      </c>
      <c r="K7380" s="121" t="s">
        <v>584</v>
      </c>
      <c r="L7380" s="131" t="s">
        <v>32</v>
      </c>
      <c r="M7380" s="120" t="s">
        <v>78</v>
      </c>
      <c r="P7380" s="124">
        <f t="shared" si="337"/>
        <v>0</v>
      </c>
      <c r="Y7380" s="116" t="s">
        <v>16433</v>
      </c>
    </row>
    <row r="7381" spans="1:25">
      <c r="A7381" s="116">
        <v>7381</v>
      </c>
      <c r="B7381" s="129">
        <v>44294</v>
      </c>
      <c r="C7381" s="118">
        <f t="shared" si="336"/>
        <v>4</v>
      </c>
      <c r="D7381" s="120" t="s">
        <v>252</v>
      </c>
      <c r="E7381" s="120" t="s">
        <v>16438</v>
      </c>
      <c r="F7381" s="211" t="s">
        <v>16439</v>
      </c>
      <c r="G7381" s="119" t="s">
        <v>16440</v>
      </c>
      <c r="H7381" s="121" t="s">
        <v>192</v>
      </c>
      <c r="I7381" s="119" t="s">
        <v>30</v>
      </c>
      <c r="J7381" s="121" t="s">
        <v>838</v>
      </c>
      <c r="K7381" s="120" t="s">
        <v>65</v>
      </c>
      <c r="L7381" s="131" t="s">
        <v>32</v>
      </c>
      <c r="M7381" s="120" t="s">
        <v>78</v>
      </c>
      <c r="P7381" s="124">
        <f t="shared" si="337"/>
        <v>0</v>
      </c>
    </row>
    <row r="7382" spans="1:25">
      <c r="A7382" s="116">
        <v>7382</v>
      </c>
      <c r="B7382" s="129">
        <v>44294</v>
      </c>
      <c r="C7382" s="118">
        <f t="shared" si="336"/>
        <v>4</v>
      </c>
      <c r="D7382" s="120" t="s">
        <v>252</v>
      </c>
      <c r="E7382" s="120" t="s">
        <v>16441</v>
      </c>
      <c r="F7382" s="211" t="s">
        <v>16442</v>
      </c>
      <c r="G7382" s="119" t="s">
        <v>16443</v>
      </c>
      <c r="H7382" s="121" t="s">
        <v>192</v>
      </c>
      <c r="I7382" s="121" t="s">
        <v>30</v>
      </c>
      <c r="J7382" s="121" t="s">
        <v>77</v>
      </c>
      <c r="K7382" s="120" t="s">
        <v>65</v>
      </c>
      <c r="L7382" s="131" t="s">
        <v>32</v>
      </c>
      <c r="M7382" s="120" t="s">
        <v>78</v>
      </c>
      <c r="P7382" s="124">
        <f t="shared" si="337"/>
        <v>0</v>
      </c>
    </row>
    <row r="7383" spans="1:25">
      <c r="A7383" s="116">
        <v>7383</v>
      </c>
      <c r="B7383" s="129">
        <v>44294</v>
      </c>
      <c r="C7383" s="118">
        <f t="shared" si="336"/>
        <v>4</v>
      </c>
      <c r="D7383" s="120" t="s">
        <v>252</v>
      </c>
      <c r="E7383" s="120" t="s">
        <v>16444</v>
      </c>
      <c r="F7383" s="211" t="s">
        <v>6113</v>
      </c>
      <c r="G7383" s="119" t="s">
        <v>16445</v>
      </c>
      <c r="H7383" s="121" t="s">
        <v>53</v>
      </c>
      <c r="I7383" s="121" t="s">
        <v>30</v>
      </c>
      <c r="J7383" s="121" t="s">
        <v>77</v>
      </c>
      <c r="K7383" s="120" t="s">
        <v>65</v>
      </c>
      <c r="L7383" s="131" t="s">
        <v>32</v>
      </c>
      <c r="M7383" s="120" t="s">
        <v>78</v>
      </c>
      <c r="P7383" s="124">
        <f t="shared" si="337"/>
        <v>0</v>
      </c>
    </row>
    <row r="7384" spans="1:25">
      <c r="A7384" s="116">
        <v>7384</v>
      </c>
      <c r="B7384" s="129">
        <v>44294</v>
      </c>
      <c r="C7384" s="118">
        <f t="shared" si="336"/>
        <v>4</v>
      </c>
      <c r="D7384" s="120" t="s">
        <v>252</v>
      </c>
      <c r="E7384" s="120" t="s">
        <v>16446</v>
      </c>
      <c r="F7384" s="211" t="s">
        <v>6730</v>
      </c>
      <c r="G7384" s="119" t="s">
        <v>16447</v>
      </c>
      <c r="H7384" s="121" t="s">
        <v>29</v>
      </c>
      <c r="I7384" s="121" t="s">
        <v>30</v>
      </c>
      <c r="J7384" s="121" t="s">
        <v>1540</v>
      </c>
      <c r="K7384" s="120" t="s">
        <v>65</v>
      </c>
      <c r="L7384" s="131" t="s">
        <v>32</v>
      </c>
      <c r="M7384" s="120" t="s">
        <v>78</v>
      </c>
      <c r="P7384" s="124">
        <f t="shared" si="337"/>
        <v>0</v>
      </c>
    </row>
    <row r="7385" spans="1:25">
      <c r="A7385" s="116">
        <v>7385</v>
      </c>
      <c r="B7385" s="129">
        <v>44294</v>
      </c>
      <c r="C7385" s="118">
        <f t="shared" si="336"/>
        <v>4</v>
      </c>
      <c r="D7385" s="120" t="s">
        <v>252</v>
      </c>
      <c r="E7385" s="120" t="s">
        <v>16448</v>
      </c>
      <c r="F7385" s="211" t="s">
        <v>16449</v>
      </c>
      <c r="G7385" s="119" t="s">
        <v>16450</v>
      </c>
      <c r="H7385" s="121" t="s">
        <v>29</v>
      </c>
      <c r="I7385" s="119" t="s">
        <v>42</v>
      </c>
      <c r="J7385" s="121" t="s">
        <v>72</v>
      </c>
      <c r="K7385" s="120" t="s">
        <v>65</v>
      </c>
      <c r="L7385" s="131" t="s">
        <v>32</v>
      </c>
      <c r="M7385" s="120" t="s">
        <v>78</v>
      </c>
      <c r="P7385" s="124">
        <f t="shared" si="337"/>
        <v>0</v>
      </c>
    </row>
    <row r="7386" spans="1:25">
      <c r="A7386" s="116">
        <v>7386</v>
      </c>
      <c r="B7386" s="129">
        <v>44294</v>
      </c>
      <c r="C7386" s="118">
        <f t="shared" si="336"/>
        <v>4</v>
      </c>
      <c r="D7386" s="120" t="s">
        <v>252</v>
      </c>
      <c r="E7386" s="120" t="s">
        <v>16451</v>
      </c>
      <c r="F7386" s="211" t="s">
        <v>16452</v>
      </c>
      <c r="G7386" s="119" t="s">
        <v>16453</v>
      </c>
      <c r="H7386" s="121" t="s">
        <v>29</v>
      </c>
      <c r="I7386" s="121" t="s">
        <v>42</v>
      </c>
      <c r="J7386" s="121" t="s">
        <v>43</v>
      </c>
      <c r="K7386" s="120" t="s">
        <v>65</v>
      </c>
      <c r="L7386" s="131" t="s">
        <v>32</v>
      </c>
      <c r="M7386" s="120" t="s">
        <v>78</v>
      </c>
      <c r="P7386" s="124">
        <f t="shared" si="337"/>
        <v>0</v>
      </c>
    </row>
    <row r="7387" spans="1:25">
      <c r="A7387" s="116">
        <v>7387</v>
      </c>
      <c r="B7387" s="129">
        <v>44294</v>
      </c>
      <c r="C7387" s="118">
        <f t="shared" si="336"/>
        <v>4</v>
      </c>
      <c r="D7387" s="120" t="s">
        <v>252</v>
      </c>
      <c r="E7387" s="120" t="s">
        <v>16454</v>
      </c>
      <c r="F7387" s="211" t="s">
        <v>16455</v>
      </c>
      <c r="G7387" s="119" t="s">
        <v>16456</v>
      </c>
      <c r="H7387" s="121" t="s">
        <v>29</v>
      </c>
      <c r="I7387" s="121" t="s">
        <v>42</v>
      </c>
      <c r="J7387" s="121" t="s">
        <v>72</v>
      </c>
      <c r="K7387" s="120" t="s">
        <v>65</v>
      </c>
      <c r="L7387" s="131" t="s">
        <v>32</v>
      </c>
      <c r="M7387" s="120" t="s">
        <v>78</v>
      </c>
      <c r="P7387" s="124">
        <f t="shared" si="337"/>
        <v>0</v>
      </c>
    </row>
    <row r="7388" spans="1:25">
      <c r="A7388" s="116">
        <v>7388</v>
      </c>
      <c r="B7388" s="129">
        <v>44321</v>
      </c>
      <c r="C7388" s="118">
        <f t="shared" si="336"/>
        <v>5</v>
      </c>
      <c r="D7388" s="120" t="s">
        <v>252</v>
      </c>
      <c r="E7388" s="120" t="s">
        <v>16457</v>
      </c>
      <c r="F7388" s="212" t="s">
        <v>16458</v>
      </c>
      <c r="G7388" s="119" t="s">
        <v>16459</v>
      </c>
      <c r="H7388" s="121" t="s">
        <v>29</v>
      </c>
      <c r="I7388" s="121" t="s">
        <v>30</v>
      </c>
      <c r="J7388" s="121" t="s">
        <v>485</v>
      </c>
      <c r="K7388" s="121" t="s">
        <v>584</v>
      </c>
      <c r="L7388" s="131" t="s">
        <v>32</v>
      </c>
      <c r="M7388" s="120" t="s">
        <v>78</v>
      </c>
      <c r="P7388" s="124">
        <f t="shared" si="337"/>
        <v>0</v>
      </c>
      <c r="Y7388" s="116" t="s">
        <v>16433</v>
      </c>
    </row>
    <row r="7389" spans="1:25">
      <c r="A7389" s="116">
        <v>7389</v>
      </c>
      <c r="B7389" s="129">
        <v>44321</v>
      </c>
      <c r="C7389" s="118">
        <f t="shared" si="336"/>
        <v>5</v>
      </c>
      <c r="D7389" s="120" t="s">
        <v>252</v>
      </c>
      <c r="E7389" s="120" t="s">
        <v>16460</v>
      </c>
      <c r="F7389" s="212" t="s">
        <v>16461</v>
      </c>
      <c r="G7389" s="119" t="s">
        <v>16462</v>
      </c>
      <c r="H7389" s="121" t="s">
        <v>53</v>
      </c>
      <c r="I7389" s="121" t="s">
        <v>30</v>
      </c>
      <c r="J7389" s="121" t="s">
        <v>3749</v>
      </c>
      <c r="K7389" s="121" t="s">
        <v>584</v>
      </c>
      <c r="L7389" s="131" t="s">
        <v>32</v>
      </c>
      <c r="M7389" s="120" t="s">
        <v>78</v>
      </c>
      <c r="P7389" s="124">
        <f t="shared" si="337"/>
        <v>0</v>
      </c>
      <c r="Y7389" s="116" t="s">
        <v>16433</v>
      </c>
    </row>
    <row r="7390" spans="1:25">
      <c r="A7390" s="116">
        <v>7390</v>
      </c>
      <c r="B7390" s="129">
        <v>44321</v>
      </c>
      <c r="C7390" s="118">
        <f t="shared" si="336"/>
        <v>5</v>
      </c>
      <c r="D7390" s="120" t="s">
        <v>252</v>
      </c>
      <c r="E7390" s="120" t="s">
        <v>16463</v>
      </c>
      <c r="F7390" s="212" t="s">
        <v>16464</v>
      </c>
      <c r="G7390" s="119" t="s">
        <v>16465</v>
      </c>
      <c r="H7390" s="121" t="s">
        <v>41</v>
      </c>
      <c r="I7390" s="121" t="s">
        <v>30</v>
      </c>
      <c r="J7390" s="121" t="s">
        <v>7131</v>
      </c>
      <c r="K7390" s="121" t="s">
        <v>584</v>
      </c>
      <c r="L7390" s="131" t="s">
        <v>32</v>
      </c>
      <c r="M7390" s="120" t="s">
        <v>78</v>
      </c>
      <c r="P7390" s="124">
        <f t="shared" si="337"/>
        <v>0</v>
      </c>
      <c r="Y7390" s="116" t="s">
        <v>16433</v>
      </c>
    </row>
    <row r="7391" spans="1:25">
      <c r="A7391" s="116">
        <v>7391</v>
      </c>
      <c r="B7391" s="129">
        <v>44321</v>
      </c>
      <c r="C7391" s="118">
        <f t="shared" si="336"/>
        <v>5</v>
      </c>
      <c r="D7391" s="120" t="s">
        <v>252</v>
      </c>
      <c r="E7391" s="120" t="s">
        <v>16466</v>
      </c>
      <c r="F7391" s="212" t="s">
        <v>16467</v>
      </c>
      <c r="G7391" s="119" t="s">
        <v>15743</v>
      </c>
      <c r="H7391" s="121" t="s">
        <v>177</v>
      </c>
      <c r="I7391" s="119" t="s">
        <v>30</v>
      </c>
      <c r="J7391" s="121" t="s">
        <v>87</v>
      </c>
      <c r="K7391" s="121" t="s">
        <v>584</v>
      </c>
      <c r="L7391" s="131" t="s">
        <v>32</v>
      </c>
      <c r="M7391" s="120" t="s">
        <v>78</v>
      </c>
      <c r="P7391" s="124">
        <f t="shared" si="337"/>
        <v>0</v>
      </c>
      <c r="Y7391" s="116" t="s">
        <v>16433</v>
      </c>
    </row>
    <row r="7392" spans="1:25">
      <c r="A7392" s="116">
        <v>7392</v>
      </c>
      <c r="B7392" s="129">
        <v>44321</v>
      </c>
      <c r="C7392" s="118">
        <f t="shared" si="336"/>
        <v>5</v>
      </c>
      <c r="D7392" s="120" t="s">
        <v>252</v>
      </c>
      <c r="E7392" s="120" t="s">
        <v>16468</v>
      </c>
      <c r="F7392" s="212" t="s">
        <v>2223</v>
      </c>
      <c r="G7392" s="119" t="s">
        <v>16469</v>
      </c>
      <c r="H7392" s="121" t="s">
        <v>53</v>
      </c>
      <c r="I7392" s="119" t="s">
        <v>30</v>
      </c>
      <c r="J7392" s="121" t="s">
        <v>87</v>
      </c>
      <c r="K7392" s="121" t="s">
        <v>584</v>
      </c>
      <c r="L7392" s="131" t="s">
        <v>32</v>
      </c>
      <c r="M7392" s="120" t="s">
        <v>78</v>
      </c>
      <c r="P7392" s="124">
        <f t="shared" si="337"/>
        <v>0</v>
      </c>
      <c r="Y7392" s="116" t="s">
        <v>16433</v>
      </c>
    </row>
    <row r="7393" spans="1:18" ht="27.6">
      <c r="A7393" s="116">
        <v>7393</v>
      </c>
      <c r="B7393" s="129">
        <v>44321</v>
      </c>
      <c r="C7393" s="118">
        <f t="shared" si="336"/>
        <v>5</v>
      </c>
      <c r="D7393" s="120" t="s">
        <v>252</v>
      </c>
      <c r="E7393" s="120" t="s">
        <v>16470</v>
      </c>
      <c r="F7393" s="212" t="s">
        <v>16471</v>
      </c>
      <c r="G7393" s="119" t="s">
        <v>16472</v>
      </c>
      <c r="H7393" s="121" t="s">
        <v>53</v>
      </c>
      <c r="I7393" s="119" t="s">
        <v>30</v>
      </c>
      <c r="J7393" s="121" t="s">
        <v>77</v>
      </c>
      <c r="K7393" s="120" t="s">
        <v>65</v>
      </c>
      <c r="L7393" s="131" t="s">
        <v>32</v>
      </c>
      <c r="M7393" s="120" t="s">
        <v>78</v>
      </c>
      <c r="P7393" s="124">
        <f t="shared" si="337"/>
        <v>0</v>
      </c>
    </row>
    <row r="7394" spans="1:18" ht="27.6">
      <c r="A7394" s="116">
        <v>7394</v>
      </c>
      <c r="B7394" s="129">
        <v>44294</v>
      </c>
      <c r="C7394" s="118">
        <f t="shared" si="336"/>
        <v>4</v>
      </c>
      <c r="D7394" s="120" t="s">
        <v>252</v>
      </c>
      <c r="E7394" s="120" t="s">
        <v>16473</v>
      </c>
      <c r="F7394" s="211" t="s">
        <v>16474</v>
      </c>
      <c r="G7394" s="119" t="s">
        <v>14160</v>
      </c>
      <c r="H7394" s="121" t="s">
        <v>29</v>
      </c>
      <c r="I7394" s="140" t="s">
        <v>42</v>
      </c>
      <c r="J7394" s="121" t="s">
        <v>478</v>
      </c>
      <c r="K7394" s="120" t="s">
        <v>65</v>
      </c>
      <c r="L7394" s="131" t="s">
        <v>32</v>
      </c>
      <c r="M7394" s="120" t="s">
        <v>78</v>
      </c>
      <c r="P7394" s="124">
        <f t="shared" si="337"/>
        <v>0</v>
      </c>
    </row>
    <row r="7395" spans="1:18" ht="27.6">
      <c r="A7395" s="116">
        <v>7395</v>
      </c>
      <c r="B7395" s="129">
        <v>44294</v>
      </c>
      <c r="C7395" s="118">
        <f t="shared" si="336"/>
        <v>4</v>
      </c>
      <c r="D7395" s="120" t="s">
        <v>252</v>
      </c>
      <c r="E7395" s="120" t="s">
        <v>16475</v>
      </c>
      <c r="F7395" s="211" t="s">
        <v>16476</v>
      </c>
      <c r="G7395" s="119" t="s">
        <v>16477</v>
      </c>
      <c r="H7395" s="121" t="s">
        <v>29</v>
      </c>
      <c r="I7395" s="121" t="s">
        <v>42</v>
      </c>
      <c r="J7395" s="121" t="s">
        <v>72</v>
      </c>
      <c r="K7395" s="120" t="s">
        <v>65</v>
      </c>
      <c r="L7395" s="131" t="s">
        <v>32</v>
      </c>
      <c r="M7395" s="120" t="s">
        <v>78</v>
      </c>
      <c r="P7395" s="124">
        <f t="shared" si="337"/>
        <v>0</v>
      </c>
    </row>
    <row r="7396" spans="1:18" ht="27.6">
      <c r="A7396" s="116">
        <v>7396</v>
      </c>
      <c r="B7396" s="129">
        <v>44294</v>
      </c>
      <c r="C7396" s="118">
        <f t="shared" si="336"/>
        <v>4</v>
      </c>
      <c r="D7396" s="120" t="s">
        <v>252</v>
      </c>
      <c r="E7396" s="120" t="s">
        <v>16478</v>
      </c>
      <c r="F7396" s="211" t="s">
        <v>16479</v>
      </c>
      <c r="G7396" s="119" t="s">
        <v>16480</v>
      </c>
      <c r="H7396" s="121" t="s">
        <v>29</v>
      </c>
      <c r="I7396" s="119" t="s">
        <v>42</v>
      </c>
      <c r="J7396" s="121" t="s">
        <v>82</v>
      </c>
      <c r="K7396" s="120" t="s">
        <v>65</v>
      </c>
      <c r="L7396" s="131" t="s">
        <v>32</v>
      </c>
      <c r="M7396" s="120" t="s">
        <v>78</v>
      </c>
      <c r="P7396" s="124">
        <f t="shared" si="337"/>
        <v>0</v>
      </c>
    </row>
    <row r="7397" spans="1:18" ht="27.6">
      <c r="A7397" s="116">
        <v>7397</v>
      </c>
      <c r="B7397" s="129">
        <v>44321</v>
      </c>
      <c r="C7397" s="118">
        <f t="shared" si="336"/>
        <v>5</v>
      </c>
      <c r="D7397" s="120" t="s">
        <v>252</v>
      </c>
      <c r="E7397" s="120" t="s">
        <v>16481</v>
      </c>
      <c r="F7397" s="212" t="s">
        <v>16482</v>
      </c>
      <c r="G7397" s="119" t="s">
        <v>1413</v>
      </c>
      <c r="H7397" s="121" t="s">
        <v>53</v>
      </c>
      <c r="I7397" s="119" t="s">
        <v>42</v>
      </c>
      <c r="J7397" s="121" t="s">
        <v>43</v>
      </c>
      <c r="K7397" s="120" t="s">
        <v>65</v>
      </c>
      <c r="L7397" s="131" t="s">
        <v>32</v>
      </c>
      <c r="M7397" s="120" t="s">
        <v>78</v>
      </c>
      <c r="P7397" s="124">
        <f t="shared" si="337"/>
        <v>0</v>
      </c>
    </row>
    <row r="7398" spans="1:18">
      <c r="A7398" s="116">
        <v>7398</v>
      </c>
      <c r="B7398" s="129">
        <v>44294</v>
      </c>
      <c r="C7398" s="118">
        <f t="shared" si="336"/>
        <v>4</v>
      </c>
      <c r="D7398" s="120" t="s">
        <v>252</v>
      </c>
      <c r="E7398" s="120" t="s">
        <v>16483</v>
      </c>
      <c r="F7398" s="211" t="s">
        <v>16484</v>
      </c>
      <c r="G7398" s="119" t="s">
        <v>16485</v>
      </c>
      <c r="H7398" s="121" t="s">
        <v>29</v>
      </c>
      <c r="I7398" s="121" t="s">
        <v>30</v>
      </c>
      <c r="J7398" s="121" t="s">
        <v>16486</v>
      </c>
      <c r="K7398" s="120" t="s">
        <v>65</v>
      </c>
      <c r="L7398" s="131" t="s">
        <v>32</v>
      </c>
      <c r="M7398" s="120" t="s">
        <v>78</v>
      </c>
      <c r="P7398" s="124">
        <f t="shared" si="337"/>
        <v>0</v>
      </c>
    </row>
    <row r="7399" spans="1:18" ht="27.6">
      <c r="A7399" s="116">
        <v>7399</v>
      </c>
      <c r="B7399" s="129">
        <v>44294</v>
      </c>
      <c r="C7399" s="118">
        <f t="shared" si="336"/>
        <v>4</v>
      </c>
      <c r="D7399" s="120" t="s">
        <v>252</v>
      </c>
      <c r="E7399" s="120" t="s">
        <v>16487</v>
      </c>
      <c r="F7399" s="211" t="s">
        <v>16488</v>
      </c>
      <c r="G7399" s="119" t="s">
        <v>16489</v>
      </c>
      <c r="H7399" s="121" t="s">
        <v>29</v>
      </c>
      <c r="I7399" s="119" t="s">
        <v>30</v>
      </c>
      <c r="J7399" s="121" t="s">
        <v>5018</v>
      </c>
      <c r="K7399" s="120" t="s">
        <v>65</v>
      </c>
      <c r="L7399" s="131" t="s">
        <v>32</v>
      </c>
      <c r="M7399" s="120" t="s">
        <v>78</v>
      </c>
      <c r="P7399" s="124">
        <f t="shared" si="337"/>
        <v>0</v>
      </c>
    </row>
    <row r="7400" spans="1:18">
      <c r="A7400" s="116">
        <v>7400</v>
      </c>
      <c r="B7400" s="129">
        <v>44294</v>
      </c>
      <c r="C7400" s="118">
        <f t="shared" si="336"/>
        <v>4</v>
      </c>
      <c r="D7400" s="120" t="s">
        <v>252</v>
      </c>
      <c r="E7400" s="120" t="s">
        <v>16490</v>
      </c>
      <c r="F7400" s="211" t="s">
        <v>11779</v>
      </c>
      <c r="G7400" s="119" t="s">
        <v>9415</v>
      </c>
      <c r="H7400" s="121" t="s">
        <v>29</v>
      </c>
      <c r="I7400" s="121" t="s">
        <v>30</v>
      </c>
      <c r="J7400" s="121" t="s">
        <v>7142</v>
      </c>
      <c r="K7400" s="120" t="s">
        <v>65</v>
      </c>
      <c r="L7400" s="131" t="s">
        <v>32</v>
      </c>
      <c r="M7400" s="120" t="s">
        <v>78</v>
      </c>
      <c r="P7400" s="124">
        <f t="shared" si="337"/>
        <v>0</v>
      </c>
      <c r="R7400" s="133"/>
    </row>
    <row r="7401" spans="1:18">
      <c r="A7401" s="116">
        <v>7401</v>
      </c>
      <c r="B7401" s="129">
        <v>44294</v>
      </c>
      <c r="C7401" s="118">
        <f t="shared" si="336"/>
        <v>4</v>
      </c>
      <c r="D7401" s="120" t="s">
        <v>252</v>
      </c>
      <c r="E7401" s="120" t="s">
        <v>16491</v>
      </c>
      <c r="F7401" s="211" t="s">
        <v>16492</v>
      </c>
      <c r="G7401" s="119" t="s">
        <v>9948</v>
      </c>
      <c r="H7401" s="121" t="s">
        <v>1173</v>
      </c>
      <c r="I7401" s="121" t="s">
        <v>30</v>
      </c>
      <c r="J7401" s="121" t="s">
        <v>77</v>
      </c>
      <c r="K7401" s="120" t="s">
        <v>65</v>
      </c>
      <c r="L7401" s="131" t="s">
        <v>32</v>
      </c>
      <c r="M7401" s="120" t="s">
        <v>78</v>
      </c>
      <c r="P7401" s="124">
        <f t="shared" si="337"/>
        <v>0</v>
      </c>
    </row>
    <row r="7402" spans="1:18">
      <c r="A7402" s="116">
        <v>7402</v>
      </c>
      <c r="B7402" s="129">
        <v>44294</v>
      </c>
      <c r="C7402" s="118">
        <f t="shared" si="336"/>
        <v>4</v>
      </c>
      <c r="D7402" s="120" t="s">
        <v>252</v>
      </c>
      <c r="E7402" s="120" t="s">
        <v>16493</v>
      </c>
      <c r="F7402" s="211" t="s">
        <v>16494</v>
      </c>
      <c r="G7402" s="119" t="s">
        <v>16495</v>
      </c>
      <c r="H7402" s="121" t="s">
        <v>86</v>
      </c>
      <c r="I7402" s="121" t="s">
        <v>30</v>
      </c>
      <c r="J7402" s="121" t="s">
        <v>1544</v>
      </c>
      <c r="K7402" s="120" t="s">
        <v>65</v>
      </c>
      <c r="L7402" s="131" t="s">
        <v>32</v>
      </c>
      <c r="M7402" s="120" t="s">
        <v>78</v>
      </c>
      <c r="P7402" s="124">
        <f t="shared" si="337"/>
        <v>0</v>
      </c>
    </row>
    <row r="7403" spans="1:18">
      <c r="A7403" s="116">
        <v>7403</v>
      </c>
      <c r="B7403" s="129">
        <v>44294</v>
      </c>
      <c r="C7403" s="118">
        <f t="shared" si="336"/>
        <v>4</v>
      </c>
      <c r="D7403" s="120" t="s">
        <v>252</v>
      </c>
      <c r="E7403" s="120" t="s">
        <v>16496</v>
      </c>
      <c r="F7403" s="211" t="s">
        <v>16171</v>
      </c>
      <c r="G7403" s="119" t="s">
        <v>16497</v>
      </c>
      <c r="H7403" s="121" t="s">
        <v>192</v>
      </c>
      <c r="I7403" s="121" t="s">
        <v>30</v>
      </c>
      <c r="J7403" s="121" t="s">
        <v>8925</v>
      </c>
      <c r="K7403" s="120" t="s">
        <v>65</v>
      </c>
      <c r="L7403" s="131" t="s">
        <v>32</v>
      </c>
      <c r="M7403" s="120" t="s">
        <v>78</v>
      </c>
      <c r="P7403" s="124">
        <f t="shared" si="337"/>
        <v>0</v>
      </c>
    </row>
    <row r="7404" spans="1:18">
      <c r="A7404" s="116">
        <v>7404</v>
      </c>
      <c r="B7404" s="129">
        <v>44294</v>
      </c>
      <c r="C7404" s="118">
        <f t="shared" si="336"/>
        <v>4</v>
      </c>
      <c r="D7404" s="120" t="s">
        <v>252</v>
      </c>
      <c r="E7404" s="120" t="s">
        <v>16498</v>
      </c>
      <c r="F7404" s="211" t="s">
        <v>16499</v>
      </c>
      <c r="G7404" s="119" t="s">
        <v>2394</v>
      </c>
      <c r="H7404" s="121" t="s">
        <v>29</v>
      </c>
      <c r="I7404" s="119" t="s">
        <v>30</v>
      </c>
      <c r="J7404" s="121" t="s">
        <v>7087</v>
      </c>
      <c r="K7404" s="120" t="s">
        <v>65</v>
      </c>
      <c r="L7404" s="131" t="s">
        <v>32</v>
      </c>
      <c r="M7404" s="120" t="s">
        <v>78</v>
      </c>
      <c r="P7404" s="124">
        <f t="shared" si="337"/>
        <v>0</v>
      </c>
      <c r="R7404" s="133"/>
    </row>
    <row r="7405" spans="1:18">
      <c r="A7405" s="116">
        <v>7405</v>
      </c>
      <c r="B7405" s="129">
        <v>44294</v>
      </c>
      <c r="C7405" s="118">
        <f t="shared" si="336"/>
        <v>4</v>
      </c>
      <c r="D7405" s="120" t="s">
        <v>252</v>
      </c>
      <c r="E7405" s="120" t="s">
        <v>16500</v>
      </c>
      <c r="F7405" s="211" t="s">
        <v>122</v>
      </c>
      <c r="G7405" s="119" t="s">
        <v>16501</v>
      </c>
      <c r="H7405" s="121" t="s">
        <v>29</v>
      </c>
      <c r="I7405" s="121" t="s">
        <v>30</v>
      </c>
      <c r="J7405" s="121" t="s">
        <v>7216</v>
      </c>
      <c r="K7405" s="120" t="s">
        <v>65</v>
      </c>
      <c r="L7405" s="131" t="s">
        <v>32</v>
      </c>
      <c r="M7405" s="120" t="s">
        <v>78</v>
      </c>
      <c r="P7405" s="124">
        <f t="shared" si="337"/>
        <v>0</v>
      </c>
    </row>
    <row r="7406" spans="1:18">
      <c r="A7406" s="116">
        <v>7406</v>
      </c>
      <c r="B7406" s="129">
        <v>44294</v>
      </c>
      <c r="C7406" s="118">
        <f t="shared" si="336"/>
        <v>4</v>
      </c>
      <c r="D7406" s="120" t="s">
        <v>252</v>
      </c>
      <c r="E7406" s="120" t="s">
        <v>16502</v>
      </c>
      <c r="F7406" s="211" t="s">
        <v>367</v>
      </c>
      <c r="G7406" s="119" t="s">
        <v>16503</v>
      </c>
      <c r="H7406" s="121" t="s">
        <v>192</v>
      </c>
      <c r="I7406" s="121" t="s">
        <v>30</v>
      </c>
      <c r="J7406" s="121" t="s">
        <v>87</v>
      </c>
      <c r="K7406" s="120" t="s">
        <v>65</v>
      </c>
      <c r="L7406" s="131" t="s">
        <v>32</v>
      </c>
      <c r="M7406" s="120" t="s">
        <v>78</v>
      </c>
      <c r="P7406" s="124">
        <f t="shared" si="337"/>
        <v>0</v>
      </c>
      <c r="R7406" s="133"/>
    </row>
    <row r="7407" spans="1:18">
      <c r="A7407" s="116">
        <v>7407</v>
      </c>
      <c r="B7407" s="129">
        <v>44294</v>
      </c>
      <c r="C7407" s="118">
        <f t="shared" si="336"/>
        <v>4</v>
      </c>
      <c r="D7407" s="120" t="s">
        <v>252</v>
      </c>
      <c r="E7407" s="120" t="s">
        <v>16504</v>
      </c>
      <c r="F7407" s="211" t="s">
        <v>16505</v>
      </c>
      <c r="G7407" s="119" t="s">
        <v>16506</v>
      </c>
      <c r="H7407" s="121" t="s">
        <v>192</v>
      </c>
      <c r="I7407" s="121" t="s">
        <v>196</v>
      </c>
      <c r="J7407" s="121" t="s">
        <v>196</v>
      </c>
      <c r="K7407" s="120" t="s">
        <v>65</v>
      </c>
      <c r="L7407" s="131" t="s">
        <v>32</v>
      </c>
      <c r="M7407" s="120" t="s">
        <v>78</v>
      </c>
      <c r="P7407" s="124">
        <f t="shared" si="337"/>
        <v>0</v>
      </c>
    </row>
    <row r="7408" spans="1:18">
      <c r="A7408" s="116">
        <v>7408</v>
      </c>
      <c r="B7408" s="129">
        <v>44294</v>
      </c>
      <c r="C7408" s="118">
        <f t="shared" si="336"/>
        <v>4</v>
      </c>
      <c r="D7408" s="120" t="s">
        <v>252</v>
      </c>
      <c r="E7408" s="120" t="s">
        <v>16507</v>
      </c>
      <c r="F7408" s="211" t="s">
        <v>16508</v>
      </c>
      <c r="G7408" s="119" t="s">
        <v>16509</v>
      </c>
      <c r="H7408" s="121" t="s">
        <v>29</v>
      </c>
      <c r="I7408" s="121" t="s">
        <v>30</v>
      </c>
      <c r="J7408" s="121" t="s">
        <v>87</v>
      </c>
      <c r="K7408" s="120" t="s">
        <v>65</v>
      </c>
      <c r="L7408" s="131" t="s">
        <v>32</v>
      </c>
      <c r="M7408" s="120" t="s">
        <v>78</v>
      </c>
      <c r="P7408" s="124">
        <f t="shared" si="337"/>
        <v>0</v>
      </c>
      <c r="R7408" s="133"/>
    </row>
    <row r="7409" spans="1:20">
      <c r="A7409" s="116">
        <v>7409</v>
      </c>
      <c r="B7409" s="129">
        <v>44294</v>
      </c>
      <c r="C7409" s="118">
        <f t="shared" si="336"/>
        <v>4</v>
      </c>
      <c r="D7409" s="120" t="s">
        <v>252</v>
      </c>
      <c r="E7409" s="120" t="s">
        <v>16510</v>
      </c>
      <c r="F7409" s="211" t="s">
        <v>595</v>
      </c>
      <c r="G7409" s="119" t="s">
        <v>16511</v>
      </c>
      <c r="H7409" s="121" t="s">
        <v>192</v>
      </c>
      <c r="I7409" s="119" t="s">
        <v>30</v>
      </c>
      <c r="J7409" s="121" t="s">
        <v>77</v>
      </c>
      <c r="K7409" s="120" t="s">
        <v>65</v>
      </c>
      <c r="L7409" s="131" t="s">
        <v>32</v>
      </c>
      <c r="M7409" s="120" t="s">
        <v>78</v>
      </c>
      <c r="P7409" s="124">
        <f t="shared" si="337"/>
        <v>0</v>
      </c>
      <c r="R7409" s="133"/>
    </row>
    <row r="7410" spans="1:20" ht="27.6">
      <c r="A7410" s="116">
        <v>7410</v>
      </c>
      <c r="B7410" s="129">
        <v>44294</v>
      </c>
      <c r="C7410" s="118">
        <f t="shared" si="336"/>
        <v>4</v>
      </c>
      <c r="D7410" s="120" t="s">
        <v>252</v>
      </c>
      <c r="E7410" s="120" t="s">
        <v>16512</v>
      </c>
      <c r="F7410" s="211" t="s">
        <v>16513</v>
      </c>
      <c r="G7410" s="119" t="s">
        <v>16514</v>
      </c>
      <c r="H7410" s="121" t="s">
        <v>29</v>
      </c>
      <c r="I7410" s="119" t="s">
        <v>30</v>
      </c>
      <c r="J7410" s="121" t="s">
        <v>7087</v>
      </c>
      <c r="K7410" s="120" t="s">
        <v>65</v>
      </c>
      <c r="L7410" s="131" t="s">
        <v>32</v>
      </c>
      <c r="M7410" s="120" t="s">
        <v>78</v>
      </c>
      <c r="P7410" s="124">
        <f t="shared" si="337"/>
        <v>0</v>
      </c>
    </row>
    <row r="7411" spans="1:20">
      <c r="A7411" s="116">
        <v>7411</v>
      </c>
      <c r="B7411" s="129">
        <v>44294</v>
      </c>
      <c r="C7411" s="118">
        <f t="shared" si="336"/>
        <v>4</v>
      </c>
      <c r="D7411" s="120" t="s">
        <v>252</v>
      </c>
      <c r="E7411" s="120" t="s">
        <v>16515</v>
      </c>
      <c r="F7411" s="211" t="s">
        <v>16516</v>
      </c>
      <c r="G7411" s="119" t="s">
        <v>16517</v>
      </c>
      <c r="H7411" s="121" t="s">
        <v>29</v>
      </c>
      <c r="I7411" s="121" t="s">
        <v>30</v>
      </c>
      <c r="J7411" s="121" t="s">
        <v>77</v>
      </c>
      <c r="K7411" s="120" t="s">
        <v>65</v>
      </c>
      <c r="L7411" s="131" t="s">
        <v>32</v>
      </c>
      <c r="M7411" s="120" t="s">
        <v>78</v>
      </c>
      <c r="P7411" s="124">
        <f t="shared" si="337"/>
        <v>0</v>
      </c>
    </row>
    <row r="7412" spans="1:20" ht="27.6">
      <c r="A7412" s="116">
        <v>7412</v>
      </c>
      <c r="B7412" s="129">
        <v>44294</v>
      </c>
      <c r="C7412" s="118">
        <f t="shared" si="336"/>
        <v>4</v>
      </c>
      <c r="D7412" s="120" t="s">
        <v>252</v>
      </c>
      <c r="E7412" s="116" t="s">
        <v>16518</v>
      </c>
      <c r="F7412" s="211" t="s">
        <v>16519</v>
      </c>
      <c r="G7412" s="119" t="s">
        <v>16520</v>
      </c>
      <c r="H7412" s="121" t="s">
        <v>53</v>
      </c>
      <c r="I7412" s="121" t="s">
        <v>30</v>
      </c>
      <c r="J7412" s="121" t="s">
        <v>485</v>
      </c>
      <c r="K7412" s="120" t="s">
        <v>65</v>
      </c>
      <c r="L7412" s="131" t="s">
        <v>32</v>
      </c>
      <c r="M7412" s="120" t="s">
        <v>78</v>
      </c>
      <c r="P7412" s="124">
        <f t="shared" si="337"/>
        <v>0</v>
      </c>
    </row>
    <row r="7413" spans="1:20">
      <c r="A7413" s="116">
        <v>7413</v>
      </c>
      <c r="B7413" s="129">
        <v>44294</v>
      </c>
      <c r="C7413" s="118">
        <f t="shared" si="336"/>
        <v>4</v>
      </c>
      <c r="D7413" s="120" t="s">
        <v>252</v>
      </c>
      <c r="E7413" s="116" t="s">
        <v>16521</v>
      </c>
      <c r="F7413" s="211" t="s">
        <v>16522</v>
      </c>
      <c r="G7413" s="134" t="s">
        <v>15589</v>
      </c>
      <c r="H7413" s="121" t="s">
        <v>53</v>
      </c>
      <c r="I7413" s="119" t="s">
        <v>30</v>
      </c>
      <c r="J7413" s="121" t="s">
        <v>5135</v>
      </c>
      <c r="K7413" s="120" t="s">
        <v>65</v>
      </c>
      <c r="L7413" s="131" t="s">
        <v>32</v>
      </c>
      <c r="M7413" s="120" t="s">
        <v>78</v>
      </c>
      <c r="P7413" s="124">
        <f t="shared" si="337"/>
        <v>0</v>
      </c>
    </row>
    <row r="7414" spans="1:20">
      <c r="A7414" s="116">
        <v>7414</v>
      </c>
      <c r="B7414" s="129">
        <v>44294</v>
      </c>
      <c r="C7414" s="118">
        <f t="shared" si="336"/>
        <v>4</v>
      </c>
      <c r="D7414" s="120" t="s">
        <v>252</v>
      </c>
      <c r="E7414" s="116" t="s">
        <v>16523</v>
      </c>
      <c r="F7414" s="211" t="s">
        <v>16524</v>
      </c>
      <c r="G7414" s="134" t="s">
        <v>16525</v>
      </c>
      <c r="H7414" s="121" t="s">
        <v>53</v>
      </c>
      <c r="I7414" s="119" t="s">
        <v>30</v>
      </c>
      <c r="J7414" s="121" t="s">
        <v>12318</v>
      </c>
      <c r="K7414" s="120" t="s">
        <v>65</v>
      </c>
      <c r="L7414" s="131" t="s">
        <v>32</v>
      </c>
      <c r="M7414" s="120" t="s">
        <v>78</v>
      </c>
      <c r="P7414" s="124">
        <f t="shared" si="337"/>
        <v>0</v>
      </c>
      <c r="R7414" s="133"/>
    </row>
    <row r="7415" spans="1:20">
      <c r="A7415" s="116">
        <v>7415</v>
      </c>
      <c r="B7415" s="129">
        <v>44294</v>
      </c>
      <c r="C7415" s="118">
        <f t="shared" si="336"/>
        <v>4</v>
      </c>
      <c r="D7415" s="120" t="s">
        <v>252</v>
      </c>
      <c r="E7415" s="116" t="s">
        <v>16526</v>
      </c>
      <c r="F7415" s="211" t="s">
        <v>1372</v>
      </c>
      <c r="G7415" s="134" t="s">
        <v>16527</v>
      </c>
      <c r="H7415" s="121" t="s">
        <v>53</v>
      </c>
      <c r="I7415" s="121" t="s">
        <v>30</v>
      </c>
      <c r="J7415" s="121" t="s">
        <v>7087</v>
      </c>
      <c r="K7415" s="120" t="s">
        <v>65</v>
      </c>
      <c r="L7415" s="131" t="s">
        <v>32</v>
      </c>
      <c r="M7415" s="120" t="s">
        <v>78</v>
      </c>
      <c r="P7415" s="124">
        <f t="shared" si="337"/>
        <v>0</v>
      </c>
    </row>
    <row r="7416" spans="1:20">
      <c r="A7416" s="116">
        <v>7416</v>
      </c>
      <c r="B7416" s="129">
        <v>44294</v>
      </c>
      <c r="C7416" s="118">
        <f t="shared" si="336"/>
        <v>4</v>
      </c>
      <c r="D7416" s="120" t="s">
        <v>252</v>
      </c>
      <c r="E7416" s="116" t="s">
        <v>16528</v>
      </c>
      <c r="F7416" s="211" t="s">
        <v>16529</v>
      </c>
      <c r="G7416" s="134" t="s">
        <v>16530</v>
      </c>
      <c r="H7416" s="121" t="s">
        <v>53</v>
      </c>
      <c r="I7416" s="121" t="s">
        <v>30</v>
      </c>
      <c r="J7416" s="121" t="s">
        <v>485</v>
      </c>
      <c r="K7416" s="120" t="s">
        <v>65</v>
      </c>
      <c r="L7416" s="131" t="s">
        <v>32</v>
      </c>
      <c r="M7416" s="120" t="s">
        <v>33</v>
      </c>
      <c r="N7416" s="131">
        <v>44305</v>
      </c>
      <c r="O7416" s="131">
        <v>44348</v>
      </c>
      <c r="P7416" s="124">
        <f t="shared" si="337"/>
        <v>6</v>
      </c>
      <c r="S7416" s="120" t="s">
        <v>92</v>
      </c>
    </row>
    <row r="7417" spans="1:20">
      <c r="A7417" s="116">
        <v>7417</v>
      </c>
      <c r="B7417" s="129">
        <v>44294</v>
      </c>
      <c r="C7417" s="118">
        <f t="shared" si="336"/>
        <v>4</v>
      </c>
      <c r="D7417" s="120" t="s">
        <v>252</v>
      </c>
      <c r="E7417" s="116" t="s">
        <v>16531</v>
      </c>
      <c r="F7417" s="211" t="s">
        <v>16532</v>
      </c>
      <c r="G7417" s="119" t="s">
        <v>214</v>
      </c>
      <c r="H7417" s="121" t="s">
        <v>53</v>
      </c>
      <c r="I7417" s="121" t="s">
        <v>30</v>
      </c>
      <c r="J7417" s="121" t="s">
        <v>87</v>
      </c>
      <c r="K7417" s="120" t="s">
        <v>65</v>
      </c>
      <c r="L7417" s="131" t="s">
        <v>32</v>
      </c>
      <c r="M7417" s="120" t="s">
        <v>78</v>
      </c>
      <c r="P7417" s="124">
        <f t="shared" si="337"/>
        <v>0</v>
      </c>
    </row>
    <row r="7418" spans="1:20">
      <c r="A7418" s="116">
        <v>7418</v>
      </c>
      <c r="B7418" s="129">
        <v>44294</v>
      </c>
      <c r="C7418" s="118">
        <f t="shared" si="336"/>
        <v>4</v>
      </c>
      <c r="D7418" s="120" t="s">
        <v>252</v>
      </c>
      <c r="E7418" s="120" t="s">
        <v>16533</v>
      </c>
      <c r="F7418" s="211" t="s">
        <v>16534</v>
      </c>
      <c r="G7418" s="119" t="s">
        <v>16535</v>
      </c>
      <c r="H7418" s="121" t="s">
        <v>53</v>
      </c>
      <c r="I7418" s="121" t="s">
        <v>30</v>
      </c>
      <c r="J7418" s="121" t="s">
        <v>5135</v>
      </c>
      <c r="K7418" s="120" t="s">
        <v>65</v>
      </c>
      <c r="L7418" s="131" t="s">
        <v>32</v>
      </c>
      <c r="M7418" s="120" t="s">
        <v>78</v>
      </c>
      <c r="P7418" s="124">
        <f t="shared" si="337"/>
        <v>0</v>
      </c>
    </row>
    <row r="7419" spans="1:20">
      <c r="A7419" s="116">
        <v>7419</v>
      </c>
      <c r="B7419" s="129">
        <v>44294</v>
      </c>
      <c r="C7419" s="118">
        <f t="shared" si="336"/>
        <v>4</v>
      </c>
      <c r="D7419" s="120" t="s">
        <v>252</v>
      </c>
      <c r="E7419" s="120" t="s">
        <v>16536</v>
      </c>
      <c r="F7419" s="211" t="s">
        <v>1462</v>
      </c>
      <c r="G7419" s="119" t="s">
        <v>16537</v>
      </c>
      <c r="H7419" s="121" t="s">
        <v>53</v>
      </c>
      <c r="I7419" s="121" t="s">
        <v>30</v>
      </c>
      <c r="J7419" s="121" t="s">
        <v>9623</v>
      </c>
      <c r="K7419" s="120" t="s">
        <v>65</v>
      </c>
      <c r="L7419" s="131" t="s">
        <v>32</v>
      </c>
      <c r="M7419" s="120" t="s">
        <v>78</v>
      </c>
      <c r="P7419" s="124">
        <f t="shared" si="337"/>
        <v>0</v>
      </c>
    </row>
    <row r="7420" spans="1:20">
      <c r="A7420" s="116">
        <v>7420</v>
      </c>
      <c r="B7420" s="129">
        <v>44294</v>
      </c>
      <c r="C7420" s="118">
        <f t="shared" si="336"/>
        <v>4</v>
      </c>
      <c r="D7420" s="120" t="s">
        <v>252</v>
      </c>
      <c r="E7420" s="120" t="s">
        <v>16538</v>
      </c>
      <c r="F7420" s="211" t="s">
        <v>16539</v>
      </c>
      <c r="G7420" s="119" t="s">
        <v>16540</v>
      </c>
      <c r="H7420" s="121" t="s">
        <v>53</v>
      </c>
      <c r="I7420" s="121" t="s">
        <v>30</v>
      </c>
      <c r="J7420" s="121" t="s">
        <v>87</v>
      </c>
      <c r="K7420" s="120" t="s">
        <v>65</v>
      </c>
      <c r="L7420" s="131" t="s">
        <v>32</v>
      </c>
      <c r="M7420" s="120" t="s">
        <v>33</v>
      </c>
      <c r="N7420" s="131">
        <v>44305</v>
      </c>
      <c r="O7420" s="131">
        <v>44348</v>
      </c>
      <c r="P7420" s="124">
        <f t="shared" si="337"/>
        <v>6</v>
      </c>
      <c r="S7420" s="120" t="s">
        <v>922</v>
      </c>
      <c r="T7420" s="126">
        <v>44334</v>
      </c>
    </row>
    <row r="7421" spans="1:20">
      <c r="A7421" s="116">
        <v>7421</v>
      </c>
      <c r="B7421" s="129">
        <v>44294</v>
      </c>
      <c r="C7421" s="118">
        <f t="shared" ref="C7421:C7484" si="338">IF(B7421&lt;&gt;0,MONTH(B7421),0)</f>
        <v>4</v>
      </c>
      <c r="D7421" s="120" t="s">
        <v>252</v>
      </c>
      <c r="E7421" s="120" t="s">
        <v>16541</v>
      </c>
      <c r="F7421" s="211" t="s">
        <v>2223</v>
      </c>
      <c r="G7421" s="119" t="s">
        <v>16542</v>
      </c>
      <c r="H7421" s="121" t="s">
        <v>53</v>
      </c>
      <c r="I7421" s="119" t="s">
        <v>30</v>
      </c>
      <c r="J7421" s="121" t="s">
        <v>12318</v>
      </c>
      <c r="K7421" s="120" t="s">
        <v>65</v>
      </c>
      <c r="L7421" s="131" t="s">
        <v>32</v>
      </c>
      <c r="M7421" s="120" t="s">
        <v>78</v>
      </c>
      <c r="P7421" s="124">
        <f t="shared" ref="P7421:P7484" si="339">IF(O7421&lt;&gt;0,MONTH(O7421),0)</f>
        <v>0</v>
      </c>
    </row>
    <row r="7422" spans="1:20">
      <c r="A7422" s="116">
        <v>7422</v>
      </c>
      <c r="B7422" s="129">
        <v>44294</v>
      </c>
      <c r="C7422" s="118">
        <f t="shared" si="338"/>
        <v>4</v>
      </c>
      <c r="D7422" s="120" t="s">
        <v>252</v>
      </c>
      <c r="E7422" s="116" t="s">
        <v>16543</v>
      </c>
      <c r="F7422" s="211" t="s">
        <v>16544</v>
      </c>
      <c r="G7422" s="134" t="s">
        <v>16545</v>
      </c>
      <c r="H7422" s="121" t="s">
        <v>53</v>
      </c>
      <c r="I7422" s="119" t="s">
        <v>30</v>
      </c>
      <c r="J7422" s="116" t="s">
        <v>87</v>
      </c>
      <c r="K7422" s="120" t="s">
        <v>65</v>
      </c>
      <c r="L7422" s="131" t="s">
        <v>32</v>
      </c>
      <c r="M7422" s="120" t="s">
        <v>78</v>
      </c>
      <c r="P7422" s="124">
        <f t="shared" si="339"/>
        <v>0</v>
      </c>
    </row>
    <row r="7423" spans="1:20">
      <c r="A7423" s="116">
        <v>7423</v>
      </c>
      <c r="B7423" s="129">
        <v>44294</v>
      </c>
      <c r="C7423" s="118">
        <f t="shared" si="338"/>
        <v>4</v>
      </c>
      <c r="D7423" s="120" t="s">
        <v>252</v>
      </c>
      <c r="E7423" s="116" t="s">
        <v>16546</v>
      </c>
      <c r="F7423" s="211" t="s">
        <v>16547</v>
      </c>
      <c r="G7423" s="134" t="s">
        <v>3890</v>
      </c>
      <c r="H7423" s="121" t="s">
        <v>53</v>
      </c>
      <c r="I7423" s="119" t="s">
        <v>30</v>
      </c>
      <c r="J7423" s="121" t="s">
        <v>77</v>
      </c>
      <c r="K7423" s="120" t="s">
        <v>65</v>
      </c>
      <c r="L7423" s="131" t="s">
        <v>32</v>
      </c>
      <c r="M7423" s="120" t="s">
        <v>78</v>
      </c>
      <c r="P7423" s="124">
        <f t="shared" si="339"/>
        <v>0</v>
      </c>
    </row>
    <row r="7424" spans="1:20">
      <c r="A7424" s="116">
        <v>7424</v>
      </c>
      <c r="B7424" s="129">
        <v>44321</v>
      </c>
      <c r="C7424" s="118">
        <f t="shared" si="338"/>
        <v>5</v>
      </c>
      <c r="D7424" s="120" t="s">
        <v>252</v>
      </c>
      <c r="E7424" s="120" t="s">
        <v>16548</v>
      </c>
      <c r="F7424" s="212" t="s">
        <v>16549</v>
      </c>
      <c r="G7424" s="119" t="s">
        <v>16550</v>
      </c>
      <c r="H7424" s="121" t="s">
        <v>53</v>
      </c>
      <c r="I7424" s="121" t="s">
        <v>42</v>
      </c>
      <c r="J7424" s="119" t="s">
        <v>3146</v>
      </c>
      <c r="K7424" s="120" t="s">
        <v>65</v>
      </c>
      <c r="L7424" s="131" t="s">
        <v>8420</v>
      </c>
      <c r="M7424" s="120" t="s">
        <v>78</v>
      </c>
      <c r="P7424" s="124">
        <f t="shared" si="339"/>
        <v>0</v>
      </c>
    </row>
    <row r="7425" spans="1:25">
      <c r="A7425" s="116">
        <v>7425</v>
      </c>
      <c r="B7425" s="129">
        <v>44321</v>
      </c>
      <c r="C7425" s="118">
        <f t="shared" si="338"/>
        <v>5</v>
      </c>
      <c r="D7425" s="120" t="s">
        <v>252</v>
      </c>
      <c r="E7425" s="120" t="s">
        <v>16551</v>
      </c>
      <c r="F7425" s="212" t="s">
        <v>16552</v>
      </c>
      <c r="G7425" s="119" t="s">
        <v>16553</v>
      </c>
      <c r="H7425" s="121" t="s">
        <v>53</v>
      </c>
      <c r="I7425" s="121" t="s">
        <v>30</v>
      </c>
      <c r="J7425" s="121" t="s">
        <v>16554</v>
      </c>
      <c r="K7425" s="120" t="s">
        <v>65</v>
      </c>
      <c r="L7425" s="131" t="s">
        <v>32</v>
      </c>
      <c r="M7425" s="120" t="s">
        <v>78</v>
      </c>
      <c r="P7425" s="124">
        <f t="shared" si="339"/>
        <v>0</v>
      </c>
    </row>
    <row r="7426" spans="1:25">
      <c r="A7426" s="116">
        <v>7426</v>
      </c>
      <c r="B7426" s="129">
        <v>44294</v>
      </c>
      <c r="C7426" s="118">
        <f t="shared" si="338"/>
        <v>4</v>
      </c>
      <c r="D7426" s="120" t="s">
        <v>252</v>
      </c>
      <c r="E7426" s="116" t="s">
        <v>16555</v>
      </c>
      <c r="F7426" s="211" t="s">
        <v>175</v>
      </c>
      <c r="G7426" s="134" t="s">
        <v>16556</v>
      </c>
      <c r="H7426" s="121" t="s">
        <v>53</v>
      </c>
      <c r="I7426" s="121" t="s">
        <v>30</v>
      </c>
      <c r="J7426" s="116" t="s">
        <v>9623</v>
      </c>
      <c r="K7426" s="120" t="s">
        <v>65</v>
      </c>
      <c r="L7426" s="131" t="s">
        <v>32</v>
      </c>
      <c r="M7426" s="120" t="s">
        <v>78</v>
      </c>
      <c r="P7426" s="124">
        <f t="shared" si="339"/>
        <v>0</v>
      </c>
    </row>
    <row r="7427" spans="1:25">
      <c r="A7427" s="116">
        <v>7427</v>
      </c>
      <c r="B7427" s="129">
        <v>44321</v>
      </c>
      <c r="C7427" s="118">
        <f t="shared" si="338"/>
        <v>5</v>
      </c>
      <c r="D7427" s="120" t="s">
        <v>252</v>
      </c>
      <c r="E7427" s="120" t="s">
        <v>16557</v>
      </c>
      <c r="F7427" s="212" t="s">
        <v>16558</v>
      </c>
      <c r="G7427" s="119" t="s">
        <v>14355</v>
      </c>
      <c r="H7427" s="121" t="s">
        <v>53</v>
      </c>
      <c r="I7427" s="121" t="s">
        <v>30</v>
      </c>
      <c r="J7427" s="121" t="s">
        <v>3749</v>
      </c>
      <c r="K7427" s="120" t="s">
        <v>65</v>
      </c>
      <c r="L7427" s="131" t="s">
        <v>32</v>
      </c>
      <c r="M7427" s="120" t="s">
        <v>78</v>
      </c>
      <c r="P7427" s="124">
        <f t="shared" si="339"/>
        <v>0</v>
      </c>
    </row>
    <row r="7428" spans="1:25">
      <c r="A7428" s="116">
        <v>7428</v>
      </c>
      <c r="B7428" s="129">
        <v>44321</v>
      </c>
      <c r="C7428" s="118">
        <f t="shared" si="338"/>
        <v>5</v>
      </c>
      <c r="D7428" s="120" t="s">
        <v>252</v>
      </c>
      <c r="E7428" s="120" t="s">
        <v>16559</v>
      </c>
      <c r="F7428" s="212" t="s">
        <v>16560</v>
      </c>
      <c r="G7428" s="119" t="s">
        <v>762</v>
      </c>
      <c r="H7428" s="121" t="s">
        <v>71</v>
      </c>
      <c r="I7428" s="121" t="s">
        <v>42</v>
      </c>
      <c r="J7428" s="121" t="s">
        <v>72</v>
      </c>
      <c r="K7428" s="120" t="s">
        <v>65</v>
      </c>
      <c r="L7428" s="131" t="s">
        <v>32</v>
      </c>
      <c r="M7428" s="120" t="s">
        <v>78</v>
      </c>
      <c r="P7428" s="124">
        <f t="shared" si="339"/>
        <v>0</v>
      </c>
    </row>
    <row r="7429" spans="1:25">
      <c r="A7429" s="116">
        <v>7429</v>
      </c>
      <c r="B7429" s="129">
        <v>44321</v>
      </c>
      <c r="C7429" s="118">
        <f t="shared" si="338"/>
        <v>5</v>
      </c>
      <c r="D7429" s="120" t="s">
        <v>252</v>
      </c>
      <c r="E7429" s="120" t="s">
        <v>16561</v>
      </c>
      <c r="F7429" s="212" t="s">
        <v>16562</v>
      </c>
      <c r="G7429" s="119" t="s">
        <v>16563</v>
      </c>
      <c r="H7429" s="119" t="s">
        <v>53</v>
      </c>
      <c r="I7429" s="121" t="s">
        <v>30</v>
      </c>
      <c r="J7429" s="121" t="s">
        <v>7280</v>
      </c>
      <c r="K7429" s="120" t="s">
        <v>65</v>
      </c>
      <c r="L7429" s="131" t="s">
        <v>32</v>
      </c>
      <c r="M7429" s="120" t="s">
        <v>78</v>
      </c>
      <c r="P7429" s="124">
        <f t="shared" si="339"/>
        <v>0</v>
      </c>
    </row>
    <row r="7430" spans="1:25">
      <c r="A7430" s="116">
        <v>7430</v>
      </c>
      <c r="B7430" s="129">
        <v>44294</v>
      </c>
      <c r="C7430" s="118">
        <f t="shared" si="338"/>
        <v>4</v>
      </c>
      <c r="D7430" s="120" t="s">
        <v>252</v>
      </c>
      <c r="E7430" s="116" t="s">
        <v>16564</v>
      </c>
      <c r="F7430" s="211" t="s">
        <v>16565</v>
      </c>
      <c r="G7430" s="134" t="s">
        <v>16566</v>
      </c>
      <c r="H7430" s="121" t="s">
        <v>53</v>
      </c>
      <c r="I7430" s="121" t="s">
        <v>30</v>
      </c>
      <c r="J7430" s="116" t="s">
        <v>5135</v>
      </c>
      <c r="K7430" s="120" t="s">
        <v>65</v>
      </c>
      <c r="L7430" s="131" t="s">
        <v>32</v>
      </c>
      <c r="M7430" s="120" t="s">
        <v>33</v>
      </c>
      <c r="N7430" s="131">
        <v>44305</v>
      </c>
      <c r="O7430" s="131">
        <v>44448</v>
      </c>
      <c r="P7430" s="124">
        <f t="shared" si="339"/>
        <v>9</v>
      </c>
      <c r="S7430" s="120" t="s">
        <v>92</v>
      </c>
      <c r="T7430" s="126">
        <v>44448</v>
      </c>
    </row>
    <row r="7431" spans="1:25" ht="27.6">
      <c r="A7431" s="116">
        <v>7431</v>
      </c>
      <c r="B7431" s="129">
        <v>44298</v>
      </c>
      <c r="C7431" s="118">
        <f t="shared" si="338"/>
        <v>4</v>
      </c>
      <c r="D7431" s="120" t="s">
        <v>252</v>
      </c>
      <c r="E7431" s="116" t="s">
        <v>16567</v>
      </c>
      <c r="F7431" s="211" t="s">
        <v>16568</v>
      </c>
      <c r="G7431" s="134" t="s">
        <v>16569</v>
      </c>
      <c r="H7431" s="116" t="s">
        <v>16570</v>
      </c>
      <c r="I7431" s="119" t="s">
        <v>30</v>
      </c>
      <c r="J7431" s="116" t="s">
        <v>87</v>
      </c>
      <c r="K7431" s="120" t="s">
        <v>65</v>
      </c>
      <c r="L7431" s="131" t="s">
        <v>32</v>
      </c>
      <c r="M7431" s="116" t="s">
        <v>33</v>
      </c>
      <c r="N7431" s="131">
        <v>44301</v>
      </c>
      <c r="O7431" s="131">
        <v>44404</v>
      </c>
      <c r="P7431" s="124">
        <f t="shared" si="339"/>
        <v>7</v>
      </c>
      <c r="S7431" s="120" t="s">
        <v>922</v>
      </c>
      <c r="T7431" s="126">
        <v>44404</v>
      </c>
    </row>
    <row r="7432" spans="1:25">
      <c r="A7432" s="116">
        <v>7432</v>
      </c>
      <c r="B7432" s="129">
        <v>44321</v>
      </c>
      <c r="C7432" s="118">
        <f t="shared" si="338"/>
        <v>5</v>
      </c>
      <c r="D7432" s="120" t="s">
        <v>252</v>
      </c>
      <c r="E7432" s="121" t="s">
        <v>16571</v>
      </c>
      <c r="F7432" s="212" t="s">
        <v>16572</v>
      </c>
      <c r="G7432" s="119" t="s">
        <v>7575</v>
      </c>
      <c r="H7432" s="121" t="s">
        <v>29</v>
      </c>
      <c r="I7432" s="121" t="s">
        <v>30</v>
      </c>
      <c r="J7432" s="121" t="s">
        <v>5018</v>
      </c>
      <c r="K7432" s="120" t="s">
        <v>65</v>
      </c>
      <c r="L7432" s="131" t="s">
        <v>32</v>
      </c>
      <c r="M7432" s="120" t="s">
        <v>78</v>
      </c>
      <c r="P7432" s="124">
        <f t="shared" si="339"/>
        <v>0</v>
      </c>
    </row>
    <row r="7433" spans="1:25">
      <c r="A7433" s="116">
        <v>7433</v>
      </c>
      <c r="B7433" s="129">
        <v>44298</v>
      </c>
      <c r="C7433" s="118">
        <f t="shared" si="338"/>
        <v>4</v>
      </c>
      <c r="D7433" s="120" t="s">
        <v>252</v>
      </c>
      <c r="E7433" s="116" t="s">
        <v>16573</v>
      </c>
      <c r="F7433" s="211" t="s">
        <v>16574</v>
      </c>
      <c r="G7433" s="134" t="s">
        <v>3890</v>
      </c>
      <c r="H7433" s="121" t="s">
        <v>53</v>
      </c>
      <c r="I7433" s="121" t="s">
        <v>30</v>
      </c>
      <c r="J7433" s="121" t="s">
        <v>77</v>
      </c>
      <c r="K7433" s="120" t="s">
        <v>65</v>
      </c>
      <c r="L7433" s="131" t="s">
        <v>32</v>
      </c>
      <c r="M7433" s="120" t="s">
        <v>78</v>
      </c>
      <c r="P7433" s="124">
        <f t="shared" si="339"/>
        <v>0</v>
      </c>
    </row>
    <row r="7434" spans="1:25">
      <c r="A7434" s="116">
        <v>7434</v>
      </c>
      <c r="B7434" s="129">
        <v>44321</v>
      </c>
      <c r="C7434" s="118">
        <f t="shared" si="338"/>
        <v>5</v>
      </c>
      <c r="D7434" s="120" t="s">
        <v>252</v>
      </c>
      <c r="E7434" s="120" t="s">
        <v>16575</v>
      </c>
      <c r="F7434" s="212" t="s">
        <v>16576</v>
      </c>
      <c r="G7434" s="119" t="s">
        <v>16577</v>
      </c>
      <c r="H7434" s="121" t="s">
        <v>29</v>
      </c>
      <c r="I7434" s="119" t="s">
        <v>30</v>
      </c>
      <c r="J7434" s="121" t="s">
        <v>529</v>
      </c>
      <c r="K7434" s="120" t="s">
        <v>65</v>
      </c>
      <c r="L7434" s="131" t="s">
        <v>32</v>
      </c>
      <c r="M7434" s="120" t="s">
        <v>78</v>
      </c>
      <c r="P7434" s="124">
        <f t="shared" si="339"/>
        <v>0</v>
      </c>
    </row>
    <row r="7435" spans="1:25">
      <c r="A7435" s="116">
        <v>7435</v>
      </c>
      <c r="B7435" s="129">
        <v>44298</v>
      </c>
      <c r="C7435" s="118">
        <f t="shared" si="338"/>
        <v>4</v>
      </c>
      <c r="D7435" s="120" t="s">
        <v>252</v>
      </c>
      <c r="E7435" s="116" t="s">
        <v>16578</v>
      </c>
      <c r="F7435" s="211" t="s">
        <v>16579</v>
      </c>
      <c r="G7435" s="134" t="s">
        <v>16580</v>
      </c>
      <c r="H7435" s="121" t="s">
        <v>53</v>
      </c>
      <c r="I7435" s="119" t="s">
        <v>30</v>
      </c>
      <c r="J7435" s="116" t="s">
        <v>16008</v>
      </c>
      <c r="K7435" s="120" t="s">
        <v>65</v>
      </c>
      <c r="L7435" s="131" t="s">
        <v>32</v>
      </c>
      <c r="M7435" s="120" t="s">
        <v>78</v>
      </c>
      <c r="P7435" s="124">
        <f t="shared" si="339"/>
        <v>0</v>
      </c>
    </row>
    <row r="7436" spans="1:25">
      <c r="A7436" s="116">
        <v>7436</v>
      </c>
      <c r="B7436" s="129">
        <v>44321</v>
      </c>
      <c r="C7436" s="118">
        <f t="shared" si="338"/>
        <v>5</v>
      </c>
      <c r="D7436" s="120" t="s">
        <v>252</v>
      </c>
      <c r="E7436" s="120" t="s">
        <v>16581</v>
      </c>
      <c r="F7436" s="212" t="s">
        <v>16582</v>
      </c>
      <c r="G7436" s="119" t="s">
        <v>9948</v>
      </c>
      <c r="H7436" s="121" t="s">
        <v>71</v>
      </c>
      <c r="I7436" s="121" t="s">
        <v>30</v>
      </c>
      <c r="J7436" s="121" t="s">
        <v>7087</v>
      </c>
      <c r="K7436" s="120" t="s">
        <v>65</v>
      </c>
      <c r="L7436" s="131" t="s">
        <v>32</v>
      </c>
      <c r="M7436" s="120" t="s">
        <v>78</v>
      </c>
      <c r="P7436" s="124">
        <f t="shared" si="339"/>
        <v>0</v>
      </c>
    </row>
    <row r="7437" spans="1:25">
      <c r="A7437" s="116">
        <v>7437</v>
      </c>
      <c r="B7437" s="129">
        <v>44298</v>
      </c>
      <c r="C7437" s="118">
        <f t="shared" si="338"/>
        <v>4</v>
      </c>
      <c r="D7437" s="120" t="s">
        <v>252</v>
      </c>
      <c r="E7437" s="116" t="s">
        <v>16583</v>
      </c>
      <c r="F7437" s="211" t="s">
        <v>16584</v>
      </c>
      <c r="G7437" s="134" t="s">
        <v>16585</v>
      </c>
      <c r="H7437" s="121" t="s">
        <v>53</v>
      </c>
      <c r="I7437" s="121" t="s">
        <v>30</v>
      </c>
      <c r="J7437" s="116" t="s">
        <v>87</v>
      </c>
      <c r="K7437" s="120" t="s">
        <v>65</v>
      </c>
      <c r="L7437" s="131" t="s">
        <v>32</v>
      </c>
      <c r="M7437" s="120" t="s">
        <v>78</v>
      </c>
      <c r="P7437" s="124">
        <f t="shared" si="339"/>
        <v>0</v>
      </c>
    </row>
    <row r="7438" spans="1:25">
      <c r="A7438" s="116">
        <v>7438</v>
      </c>
      <c r="B7438" s="129">
        <v>44298</v>
      </c>
      <c r="C7438" s="118">
        <f t="shared" si="338"/>
        <v>4</v>
      </c>
      <c r="D7438" s="120" t="s">
        <v>252</v>
      </c>
      <c r="E7438" s="116" t="s">
        <v>16586</v>
      </c>
      <c r="F7438" s="211" t="s">
        <v>16587</v>
      </c>
      <c r="G7438" s="134" t="s">
        <v>16588</v>
      </c>
      <c r="H7438" s="121" t="s">
        <v>53</v>
      </c>
      <c r="I7438" s="119" t="s">
        <v>30</v>
      </c>
      <c r="J7438" s="116" t="s">
        <v>5135</v>
      </c>
      <c r="K7438" s="120" t="s">
        <v>65</v>
      </c>
      <c r="L7438" s="131" t="s">
        <v>32</v>
      </c>
      <c r="M7438" s="120" t="s">
        <v>78</v>
      </c>
      <c r="P7438" s="124">
        <f t="shared" si="339"/>
        <v>0</v>
      </c>
    </row>
    <row r="7439" spans="1:25">
      <c r="A7439" s="116">
        <v>7439</v>
      </c>
      <c r="B7439" s="129">
        <v>44582</v>
      </c>
      <c r="C7439" s="118">
        <f t="shared" si="338"/>
        <v>1</v>
      </c>
      <c r="D7439" s="120" t="s">
        <v>252</v>
      </c>
      <c r="E7439" s="120" t="s">
        <v>16589</v>
      </c>
      <c r="F7439" s="211" t="s">
        <v>16590</v>
      </c>
      <c r="G7439" s="119" t="s">
        <v>3795</v>
      </c>
      <c r="H7439" s="121" t="s">
        <v>53</v>
      </c>
      <c r="I7439" s="121" t="s">
        <v>42</v>
      </c>
      <c r="J7439" s="121" t="s">
        <v>2268</v>
      </c>
      <c r="K7439" s="120" t="s">
        <v>40503</v>
      </c>
      <c r="L7439" s="131" t="s">
        <v>32</v>
      </c>
      <c r="M7439" s="120" t="s">
        <v>33</v>
      </c>
      <c r="N7439" s="131">
        <v>44594</v>
      </c>
      <c r="O7439" s="131">
        <v>44600</v>
      </c>
      <c r="P7439" s="124">
        <f t="shared" si="339"/>
        <v>2</v>
      </c>
      <c r="Y7439" s="116" t="s">
        <v>2431</v>
      </c>
    </row>
    <row r="7440" spans="1:25" ht="27.6">
      <c r="A7440" s="116">
        <v>7440</v>
      </c>
      <c r="B7440" s="129">
        <v>44298</v>
      </c>
      <c r="C7440" s="118">
        <f t="shared" si="338"/>
        <v>4</v>
      </c>
      <c r="D7440" s="120" t="s">
        <v>252</v>
      </c>
      <c r="E7440" s="116" t="s">
        <v>16591</v>
      </c>
      <c r="F7440" s="211" t="s">
        <v>16592</v>
      </c>
      <c r="G7440" s="134" t="s">
        <v>214</v>
      </c>
      <c r="H7440" s="121" t="s">
        <v>53</v>
      </c>
      <c r="I7440" s="121" t="s">
        <v>30</v>
      </c>
      <c r="J7440" s="121" t="s">
        <v>6396</v>
      </c>
      <c r="K7440" s="120" t="s">
        <v>65</v>
      </c>
      <c r="L7440" s="131" t="s">
        <v>32</v>
      </c>
      <c r="M7440" s="120" t="s">
        <v>78</v>
      </c>
      <c r="P7440" s="124">
        <f t="shared" si="339"/>
        <v>0</v>
      </c>
    </row>
    <row r="7441" spans="1:21">
      <c r="A7441" s="116">
        <v>7441</v>
      </c>
      <c r="B7441" s="129">
        <v>44298</v>
      </c>
      <c r="C7441" s="118">
        <f t="shared" si="338"/>
        <v>4</v>
      </c>
      <c r="D7441" s="120" t="s">
        <v>252</v>
      </c>
      <c r="E7441" s="116" t="s">
        <v>16593</v>
      </c>
      <c r="F7441" s="211" t="s">
        <v>16594</v>
      </c>
      <c r="G7441" s="134" t="s">
        <v>16595</v>
      </c>
      <c r="H7441" s="121" t="s">
        <v>53</v>
      </c>
      <c r="I7441" s="119" t="s">
        <v>30</v>
      </c>
      <c r="J7441" s="121" t="s">
        <v>5018</v>
      </c>
      <c r="K7441" s="120" t="s">
        <v>65</v>
      </c>
      <c r="L7441" s="131" t="s">
        <v>8420</v>
      </c>
      <c r="M7441" s="120" t="s">
        <v>78</v>
      </c>
      <c r="P7441" s="124">
        <f t="shared" si="339"/>
        <v>0</v>
      </c>
    </row>
    <row r="7442" spans="1:21" ht="27.6">
      <c r="A7442" s="116">
        <v>7442</v>
      </c>
      <c r="B7442" s="129">
        <v>44298</v>
      </c>
      <c r="C7442" s="118">
        <f t="shared" si="338"/>
        <v>4</v>
      </c>
      <c r="D7442" s="120" t="s">
        <v>252</v>
      </c>
      <c r="E7442" s="116" t="s">
        <v>16596</v>
      </c>
      <c r="F7442" s="211" t="s">
        <v>16597</v>
      </c>
      <c r="G7442" s="134" t="s">
        <v>16598</v>
      </c>
      <c r="H7442" s="121" t="s">
        <v>53</v>
      </c>
      <c r="I7442" s="121" t="s">
        <v>30</v>
      </c>
      <c r="J7442" s="121" t="s">
        <v>77</v>
      </c>
      <c r="K7442" s="120" t="s">
        <v>65</v>
      </c>
      <c r="L7442" s="131" t="s">
        <v>32</v>
      </c>
      <c r="M7442" s="120" t="s">
        <v>78</v>
      </c>
      <c r="P7442" s="124">
        <f t="shared" si="339"/>
        <v>0</v>
      </c>
    </row>
    <row r="7443" spans="1:21">
      <c r="A7443" s="116">
        <v>7443</v>
      </c>
      <c r="B7443" s="129">
        <v>44321</v>
      </c>
      <c r="C7443" s="118">
        <f t="shared" si="338"/>
        <v>5</v>
      </c>
      <c r="D7443" s="120" t="s">
        <v>252</v>
      </c>
      <c r="E7443" s="120" t="s">
        <v>16599</v>
      </c>
      <c r="F7443" s="212" t="s">
        <v>1372</v>
      </c>
      <c r="G7443" s="119" t="s">
        <v>16600</v>
      </c>
      <c r="H7443" s="121" t="s">
        <v>71</v>
      </c>
      <c r="I7443" s="119" t="s">
        <v>30</v>
      </c>
      <c r="J7443" s="121" t="s">
        <v>87</v>
      </c>
      <c r="K7443" s="120" t="s">
        <v>65</v>
      </c>
      <c r="L7443" s="131" t="s">
        <v>32</v>
      </c>
      <c r="M7443" s="120" t="s">
        <v>78</v>
      </c>
      <c r="P7443" s="124">
        <f t="shared" si="339"/>
        <v>0</v>
      </c>
    </row>
    <row r="7444" spans="1:21">
      <c r="A7444" s="116">
        <v>7444</v>
      </c>
      <c r="B7444" s="129">
        <v>44298</v>
      </c>
      <c r="C7444" s="118">
        <f t="shared" si="338"/>
        <v>4</v>
      </c>
      <c r="D7444" s="120" t="s">
        <v>252</v>
      </c>
      <c r="E7444" s="116" t="s">
        <v>16601</v>
      </c>
      <c r="F7444" s="211" t="s">
        <v>16602</v>
      </c>
      <c r="G7444" s="134" t="s">
        <v>16598</v>
      </c>
      <c r="H7444" s="121" t="s">
        <v>53</v>
      </c>
      <c r="I7444" s="121" t="s">
        <v>30</v>
      </c>
      <c r="J7444" s="121" t="s">
        <v>77</v>
      </c>
      <c r="K7444" s="120" t="s">
        <v>65</v>
      </c>
      <c r="L7444" s="131" t="s">
        <v>32</v>
      </c>
      <c r="M7444" s="120" t="s">
        <v>78</v>
      </c>
      <c r="P7444" s="124">
        <f t="shared" si="339"/>
        <v>0</v>
      </c>
    </row>
    <row r="7445" spans="1:21" ht="27.6">
      <c r="A7445" s="116">
        <v>7445</v>
      </c>
      <c r="B7445" s="129">
        <v>44298</v>
      </c>
      <c r="C7445" s="118">
        <f t="shared" si="338"/>
        <v>4</v>
      </c>
      <c r="D7445" s="120" t="s">
        <v>252</v>
      </c>
      <c r="E7445" s="116" t="s">
        <v>16603</v>
      </c>
      <c r="F7445" s="211" t="s">
        <v>16604</v>
      </c>
      <c r="G7445" s="134" t="s">
        <v>6631</v>
      </c>
      <c r="H7445" s="121" t="s">
        <v>53</v>
      </c>
      <c r="I7445" s="121" t="s">
        <v>30</v>
      </c>
      <c r="J7445" s="116" t="s">
        <v>87</v>
      </c>
      <c r="K7445" s="120" t="s">
        <v>65</v>
      </c>
      <c r="L7445" s="131" t="s">
        <v>32</v>
      </c>
      <c r="M7445" s="120" t="s">
        <v>78</v>
      </c>
      <c r="P7445" s="124">
        <f t="shared" si="339"/>
        <v>0</v>
      </c>
    </row>
    <row r="7446" spans="1:21">
      <c r="A7446" s="116">
        <v>7446</v>
      </c>
      <c r="B7446" s="129">
        <v>44298</v>
      </c>
      <c r="C7446" s="118">
        <f t="shared" si="338"/>
        <v>4</v>
      </c>
      <c r="D7446" s="120" t="s">
        <v>252</v>
      </c>
      <c r="E7446" s="116" t="s">
        <v>16605</v>
      </c>
      <c r="F7446" s="211" t="s">
        <v>15163</v>
      </c>
      <c r="G7446" s="134" t="s">
        <v>9463</v>
      </c>
      <c r="H7446" s="121" t="s">
        <v>53</v>
      </c>
      <c r="I7446" s="121" t="s">
        <v>30</v>
      </c>
      <c r="J7446" s="116" t="s">
        <v>8925</v>
      </c>
      <c r="K7446" s="120" t="s">
        <v>65</v>
      </c>
      <c r="L7446" s="131" t="s">
        <v>32</v>
      </c>
      <c r="M7446" s="116" t="s">
        <v>184</v>
      </c>
      <c r="P7446" s="124">
        <f t="shared" si="339"/>
        <v>0</v>
      </c>
      <c r="U7446" s="126" t="s">
        <v>184</v>
      </c>
    </row>
    <row r="7447" spans="1:21">
      <c r="A7447" s="116">
        <v>7447</v>
      </c>
      <c r="B7447" s="129">
        <v>44298</v>
      </c>
      <c r="C7447" s="118">
        <f t="shared" si="338"/>
        <v>4</v>
      </c>
      <c r="D7447" s="120" t="s">
        <v>25</v>
      </c>
      <c r="E7447" s="116" t="s">
        <v>16606</v>
      </c>
      <c r="F7447" s="211" t="s">
        <v>16607</v>
      </c>
      <c r="G7447" s="134" t="s">
        <v>16608</v>
      </c>
      <c r="H7447" s="121" t="s">
        <v>53</v>
      </c>
      <c r="I7447" s="121" t="s">
        <v>30</v>
      </c>
      <c r="J7447" s="121" t="s">
        <v>3749</v>
      </c>
      <c r="K7447" s="120" t="s">
        <v>65</v>
      </c>
      <c r="L7447" s="131" t="s">
        <v>32</v>
      </c>
      <c r="M7447" s="120" t="s">
        <v>78</v>
      </c>
      <c r="P7447" s="124">
        <f t="shared" si="339"/>
        <v>0</v>
      </c>
    </row>
    <row r="7448" spans="1:21">
      <c r="A7448" s="116">
        <v>7448</v>
      </c>
      <c r="B7448" s="129">
        <v>44298</v>
      </c>
      <c r="C7448" s="118">
        <f t="shared" si="338"/>
        <v>4</v>
      </c>
      <c r="D7448" s="120" t="s">
        <v>25</v>
      </c>
      <c r="E7448" s="116" t="s">
        <v>16609</v>
      </c>
      <c r="F7448" s="211" t="s">
        <v>13240</v>
      </c>
      <c r="G7448" s="134" t="s">
        <v>16610</v>
      </c>
      <c r="H7448" s="121" t="s">
        <v>53</v>
      </c>
      <c r="I7448" s="121" t="s">
        <v>30</v>
      </c>
      <c r="J7448" s="116" t="s">
        <v>7234</v>
      </c>
      <c r="K7448" s="120" t="s">
        <v>65</v>
      </c>
      <c r="L7448" s="131" t="s">
        <v>32</v>
      </c>
      <c r="M7448" s="120" t="s">
        <v>78</v>
      </c>
      <c r="P7448" s="124">
        <f t="shared" si="339"/>
        <v>0</v>
      </c>
    </row>
    <row r="7449" spans="1:21">
      <c r="A7449" s="116">
        <v>7449</v>
      </c>
      <c r="B7449" s="129">
        <v>44298</v>
      </c>
      <c r="C7449" s="118">
        <f t="shared" si="338"/>
        <v>4</v>
      </c>
      <c r="D7449" s="120" t="s">
        <v>25</v>
      </c>
      <c r="E7449" s="116" t="s">
        <v>16611</v>
      </c>
      <c r="F7449" s="211" t="s">
        <v>16612</v>
      </c>
      <c r="G7449" s="134" t="s">
        <v>16613</v>
      </c>
      <c r="H7449" s="121" t="s">
        <v>53</v>
      </c>
      <c r="I7449" s="121" t="s">
        <v>42</v>
      </c>
      <c r="J7449" s="116" t="s">
        <v>43</v>
      </c>
      <c r="K7449" s="120" t="s">
        <v>65</v>
      </c>
      <c r="L7449" s="131" t="s">
        <v>32</v>
      </c>
      <c r="M7449" s="120" t="s">
        <v>78</v>
      </c>
      <c r="P7449" s="124">
        <f t="shared" si="339"/>
        <v>0</v>
      </c>
    </row>
    <row r="7450" spans="1:21">
      <c r="A7450" s="116">
        <v>7450</v>
      </c>
      <c r="B7450" s="129">
        <v>44298</v>
      </c>
      <c r="C7450" s="118">
        <f t="shared" si="338"/>
        <v>4</v>
      </c>
      <c r="D7450" s="120" t="s">
        <v>25</v>
      </c>
      <c r="E7450" s="116" t="s">
        <v>16614</v>
      </c>
      <c r="F7450" s="211" t="s">
        <v>579</v>
      </c>
      <c r="G7450" s="134" t="s">
        <v>3740</v>
      </c>
      <c r="H7450" s="121" t="s">
        <v>53</v>
      </c>
      <c r="I7450" s="121" t="s">
        <v>30</v>
      </c>
      <c r="J7450" s="121" t="s">
        <v>3749</v>
      </c>
      <c r="K7450" s="120" t="s">
        <v>65</v>
      </c>
      <c r="L7450" s="131" t="s">
        <v>32</v>
      </c>
      <c r="M7450" s="120" t="s">
        <v>78</v>
      </c>
      <c r="P7450" s="124">
        <f t="shared" si="339"/>
        <v>0</v>
      </c>
    </row>
    <row r="7451" spans="1:21">
      <c r="A7451" s="116">
        <v>7451</v>
      </c>
      <c r="B7451" s="129">
        <v>44298</v>
      </c>
      <c r="C7451" s="118">
        <f t="shared" si="338"/>
        <v>4</v>
      </c>
      <c r="D7451" s="120" t="s">
        <v>25</v>
      </c>
      <c r="E7451" s="116" t="s">
        <v>16615</v>
      </c>
      <c r="F7451" s="211" t="s">
        <v>1372</v>
      </c>
      <c r="G7451" s="134" t="s">
        <v>16616</v>
      </c>
      <c r="H7451" s="121" t="s">
        <v>53</v>
      </c>
      <c r="I7451" s="121" t="s">
        <v>30</v>
      </c>
      <c r="J7451" s="116" t="s">
        <v>87</v>
      </c>
      <c r="K7451" s="120" t="s">
        <v>65</v>
      </c>
      <c r="L7451" s="131" t="s">
        <v>32</v>
      </c>
      <c r="M7451" s="120" t="s">
        <v>78</v>
      </c>
      <c r="P7451" s="124">
        <f t="shared" si="339"/>
        <v>0</v>
      </c>
    </row>
    <row r="7452" spans="1:21" ht="27.6">
      <c r="A7452" s="116">
        <v>7452</v>
      </c>
      <c r="B7452" s="129">
        <v>44298</v>
      </c>
      <c r="C7452" s="118">
        <f t="shared" si="338"/>
        <v>4</v>
      </c>
      <c r="D7452" s="120" t="s">
        <v>25</v>
      </c>
      <c r="E7452" s="116" t="s">
        <v>16617</v>
      </c>
      <c r="F7452" s="211" t="s">
        <v>16618</v>
      </c>
      <c r="G7452" s="134" t="s">
        <v>16619</v>
      </c>
      <c r="H7452" s="121" t="s">
        <v>53</v>
      </c>
      <c r="I7452" s="119" t="s">
        <v>30</v>
      </c>
      <c r="J7452" s="121" t="s">
        <v>435</v>
      </c>
      <c r="K7452" s="120" t="s">
        <v>65</v>
      </c>
      <c r="L7452" s="131" t="s">
        <v>32</v>
      </c>
      <c r="M7452" s="120" t="s">
        <v>33</v>
      </c>
      <c r="N7452" s="131">
        <v>44362</v>
      </c>
      <c r="O7452" s="131">
        <v>44384</v>
      </c>
      <c r="P7452" s="124">
        <f t="shared" si="339"/>
        <v>7</v>
      </c>
    </row>
    <row r="7453" spans="1:21">
      <c r="A7453" s="116">
        <v>7453</v>
      </c>
      <c r="B7453" s="129">
        <v>44298</v>
      </c>
      <c r="C7453" s="118">
        <f t="shared" si="338"/>
        <v>4</v>
      </c>
      <c r="D7453" s="120" t="s">
        <v>25</v>
      </c>
      <c r="E7453" s="116" t="s">
        <v>16620</v>
      </c>
      <c r="F7453" s="211" t="s">
        <v>7956</v>
      </c>
      <c r="G7453" s="134" t="s">
        <v>7295</v>
      </c>
      <c r="H7453" s="121" t="s">
        <v>53</v>
      </c>
      <c r="I7453" s="116" t="s">
        <v>30</v>
      </c>
      <c r="J7453" s="116" t="s">
        <v>485</v>
      </c>
      <c r="K7453" s="120" t="s">
        <v>65</v>
      </c>
      <c r="L7453" s="131" t="s">
        <v>32</v>
      </c>
      <c r="M7453" s="120" t="s">
        <v>78</v>
      </c>
      <c r="P7453" s="124">
        <f t="shared" si="339"/>
        <v>0</v>
      </c>
    </row>
    <row r="7454" spans="1:21">
      <c r="A7454" s="116">
        <v>7454</v>
      </c>
      <c r="B7454" s="129">
        <v>44298</v>
      </c>
      <c r="C7454" s="118">
        <f t="shared" si="338"/>
        <v>4</v>
      </c>
      <c r="D7454" s="120" t="s">
        <v>25</v>
      </c>
      <c r="E7454" s="116" t="s">
        <v>16621</v>
      </c>
      <c r="F7454" s="211" t="s">
        <v>13219</v>
      </c>
      <c r="G7454" s="134" t="s">
        <v>371</v>
      </c>
      <c r="H7454" s="121" t="s">
        <v>53</v>
      </c>
      <c r="I7454" s="119" t="s">
        <v>30</v>
      </c>
      <c r="J7454" s="121" t="s">
        <v>1540</v>
      </c>
      <c r="K7454" s="120" t="s">
        <v>65</v>
      </c>
      <c r="L7454" s="131" t="s">
        <v>32</v>
      </c>
      <c r="M7454" s="120" t="s">
        <v>78</v>
      </c>
      <c r="P7454" s="124">
        <f t="shared" si="339"/>
        <v>0</v>
      </c>
    </row>
    <row r="7455" spans="1:21" ht="27.6">
      <c r="A7455" s="116">
        <v>7455</v>
      </c>
      <c r="B7455" s="129">
        <v>44298</v>
      </c>
      <c r="C7455" s="118">
        <f t="shared" si="338"/>
        <v>4</v>
      </c>
      <c r="D7455" s="120" t="s">
        <v>25</v>
      </c>
      <c r="E7455" s="116" t="s">
        <v>16622</v>
      </c>
      <c r="F7455" s="211" t="s">
        <v>16623</v>
      </c>
      <c r="G7455" s="134" t="s">
        <v>16624</v>
      </c>
      <c r="H7455" s="121" t="s">
        <v>53</v>
      </c>
      <c r="I7455" s="121" t="s">
        <v>30</v>
      </c>
      <c r="J7455" s="116" t="s">
        <v>87</v>
      </c>
      <c r="K7455" s="120" t="s">
        <v>65</v>
      </c>
      <c r="L7455" s="131" t="s">
        <v>32</v>
      </c>
      <c r="M7455" s="120" t="s">
        <v>78</v>
      </c>
      <c r="P7455" s="124">
        <f t="shared" si="339"/>
        <v>0</v>
      </c>
    </row>
    <row r="7456" spans="1:21">
      <c r="A7456" s="116">
        <v>7456</v>
      </c>
      <c r="B7456" s="129">
        <v>44298</v>
      </c>
      <c r="C7456" s="118">
        <f t="shared" si="338"/>
        <v>4</v>
      </c>
      <c r="D7456" s="120" t="s">
        <v>25</v>
      </c>
      <c r="E7456" s="120" t="s">
        <v>16625</v>
      </c>
      <c r="F7456" s="211" t="s">
        <v>5133</v>
      </c>
      <c r="G7456" s="119" t="s">
        <v>15100</v>
      </c>
      <c r="H7456" s="121" t="s">
        <v>53</v>
      </c>
      <c r="I7456" s="121" t="s">
        <v>42</v>
      </c>
      <c r="J7456" s="121" t="s">
        <v>82</v>
      </c>
      <c r="K7456" s="120" t="s">
        <v>65</v>
      </c>
      <c r="L7456" s="131" t="s">
        <v>32</v>
      </c>
      <c r="M7456" s="120" t="s">
        <v>33</v>
      </c>
      <c r="N7456" s="131">
        <v>44302</v>
      </c>
      <c r="O7456" s="131">
        <v>44386</v>
      </c>
      <c r="P7456" s="124">
        <f t="shared" si="339"/>
        <v>7</v>
      </c>
      <c r="Q7456" s="118">
        <v>2</v>
      </c>
      <c r="R7456" s="124">
        <f ca="1">TODAY()-O7456</f>
        <v>292</v>
      </c>
    </row>
    <row r="7457" spans="1:25">
      <c r="A7457" s="116">
        <v>7457</v>
      </c>
      <c r="B7457" s="129">
        <v>44298</v>
      </c>
      <c r="C7457" s="118">
        <f t="shared" si="338"/>
        <v>4</v>
      </c>
      <c r="D7457" s="120" t="s">
        <v>25</v>
      </c>
      <c r="E7457" s="120" t="s">
        <v>16626</v>
      </c>
      <c r="F7457" s="211" t="s">
        <v>15650</v>
      </c>
      <c r="G7457" s="119" t="s">
        <v>15100</v>
      </c>
      <c r="H7457" s="121" t="s">
        <v>53</v>
      </c>
      <c r="I7457" s="121" t="s">
        <v>30</v>
      </c>
      <c r="J7457" s="121" t="s">
        <v>529</v>
      </c>
      <c r="K7457" s="120" t="s">
        <v>65</v>
      </c>
      <c r="L7457" s="131" t="s">
        <v>32</v>
      </c>
      <c r="M7457" s="120" t="s">
        <v>78</v>
      </c>
      <c r="P7457" s="124">
        <f t="shared" si="339"/>
        <v>0</v>
      </c>
    </row>
    <row r="7458" spans="1:25" ht="27.6">
      <c r="A7458" s="116">
        <v>7458</v>
      </c>
      <c r="B7458" s="129">
        <v>44298</v>
      </c>
      <c r="C7458" s="118">
        <f t="shared" si="338"/>
        <v>4</v>
      </c>
      <c r="D7458" s="120" t="s">
        <v>25</v>
      </c>
      <c r="E7458" s="120" t="s">
        <v>16627</v>
      </c>
      <c r="F7458" s="211" t="s">
        <v>16628</v>
      </c>
      <c r="G7458" s="119" t="s">
        <v>10218</v>
      </c>
      <c r="H7458" s="121" t="s">
        <v>53</v>
      </c>
      <c r="I7458" s="121" t="s">
        <v>30</v>
      </c>
      <c r="J7458" s="121" t="s">
        <v>77</v>
      </c>
      <c r="K7458" s="120" t="s">
        <v>65</v>
      </c>
      <c r="L7458" s="131" t="s">
        <v>32</v>
      </c>
      <c r="M7458" s="120" t="s">
        <v>184</v>
      </c>
      <c r="P7458" s="124">
        <f t="shared" si="339"/>
        <v>0</v>
      </c>
    </row>
    <row r="7459" spans="1:25">
      <c r="A7459" s="116">
        <v>7459</v>
      </c>
      <c r="B7459" s="129">
        <v>44298</v>
      </c>
      <c r="C7459" s="118">
        <f t="shared" si="338"/>
        <v>4</v>
      </c>
      <c r="D7459" s="120" t="s">
        <v>252</v>
      </c>
      <c r="E7459" s="120" t="s">
        <v>16629</v>
      </c>
      <c r="F7459" s="211" t="s">
        <v>16630</v>
      </c>
      <c r="G7459" s="119" t="s">
        <v>16631</v>
      </c>
      <c r="H7459" s="121" t="s">
        <v>192</v>
      </c>
      <c r="I7459" s="121" t="s">
        <v>30</v>
      </c>
      <c r="J7459" s="121" t="s">
        <v>7726</v>
      </c>
      <c r="K7459" s="120" t="s">
        <v>65</v>
      </c>
      <c r="L7459" s="131" t="s">
        <v>32</v>
      </c>
      <c r="M7459" s="120" t="s">
        <v>33</v>
      </c>
      <c r="N7459" s="131">
        <v>44306</v>
      </c>
      <c r="O7459" s="131">
        <v>44433</v>
      </c>
      <c r="P7459" s="124">
        <f t="shared" si="339"/>
        <v>8</v>
      </c>
      <c r="S7459" s="120" t="s">
        <v>92</v>
      </c>
      <c r="T7459" s="126">
        <v>44433</v>
      </c>
    </row>
    <row r="7460" spans="1:25" ht="27.6">
      <c r="A7460" s="116">
        <v>7460</v>
      </c>
      <c r="B7460" s="129">
        <v>44298</v>
      </c>
      <c r="C7460" s="118">
        <f t="shared" si="338"/>
        <v>4</v>
      </c>
      <c r="D7460" s="120" t="s">
        <v>252</v>
      </c>
      <c r="E7460" s="120" t="s">
        <v>16632</v>
      </c>
      <c r="F7460" s="211" t="s">
        <v>16633</v>
      </c>
      <c r="G7460" s="119" t="s">
        <v>16634</v>
      </c>
      <c r="H7460" s="121" t="s">
        <v>29</v>
      </c>
      <c r="I7460" s="121" t="s">
        <v>30</v>
      </c>
      <c r="J7460" s="121" t="s">
        <v>485</v>
      </c>
      <c r="K7460" s="120" t="s">
        <v>65</v>
      </c>
      <c r="L7460" s="131" t="s">
        <v>32</v>
      </c>
      <c r="M7460" s="120" t="s">
        <v>33</v>
      </c>
      <c r="N7460" s="131">
        <v>44306</v>
      </c>
      <c r="O7460" s="131">
        <v>44613</v>
      </c>
      <c r="P7460" s="124">
        <f t="shared" si="339"/>
        <v>2</v>
      </c>
    </row>
    <row r="7461" spans="1:25" ht="27.6">
      <c r="A7461" s="116">
        <v>7461</v>
      </c>
      <c r="B7461" s="129">
        <v>44298</v>
      </c>
      <c r="C7461" s="118">
        <f t="shared" si="338"/>
        <v>4</v>
      </c>
      <c r="D7461" s="120" t="s">
        <v>252</v>
      </c>
      <c r="E7461" s="120" t="s">
        <v>16635</v>
      </c>
      <c r="F7461" s="211" t="s">
        <v>16636</v>
      </c>
      <c r="G7461" s="119" t="s">
        <v>16637</v>
      </c>
      <c r="H7461" s="121" t="s">
        <v>29</v>
      </c>
      <c r="I7461" s="121" t="s">
        <v>30</v>
      </c>
      <c r="J7461" s="121" t="s">
        <v>7280</v>
      </c>
      <c r="K7461" s="120" t="s">
        <v>65</v>
      </c>
      <c r="L7461" s="131" t="s">
        <v>32</v>
      </c>
      <c r="M7461" s="120" t="s">
        <v>33</v>
      </c>
      <c r="N7461" s="131">
        <v>44306</v>
      </c>
      <c r="O7461" s="131">
        <v>44613</v>
      </c>
      <c r="P7461" s="124">
        <f t="shared" si="339"/>
        <v>2</v>
      </c>
    </row>
    <row r="7462" spans="1:25">
      <c r="A7462" s="116">
        <v>7462</v>
      </c>
      <c r="B7462" s="129">
        <v>44298</v>
      </c>
      <c r="C7462" s="118">
        <f t="shared" si="338"/>
        <v>4</v>
      </c>
      <c r="D7462" s="120" t="s">
        <v>252</v>
      </c>
      <c r="E7462" s="120" t="s">
        <v>16638</v>
      </c>
      <c r="F7462" s="211" t="s">
        <v>16639</v>
      </c>
      <c r="G7462" s="119" t="s">
        <v>15326</v>
      </c>
      <c r="H7462" s="121" t="s">
        <v>29</v>
      </c>
      <c r="I7462" s="121" t="s">
        <v>42</v>
      </c>
      <c r="J7462" s="121" t="s">
        <v>91</v>
      </c>
      <c r="K7462" s="120" t="s">
        <v>65</v>
      </c>
      <c r="L7462" s="131" t="s">
        <v>32</v>
      </c>
      <c r="M7462" s="120" t="s">
        <v>33</v>
      </c>
      <c r="N7462" s="131">
        <v>44306</v>
      </c>
      <c r="O7462" s="131">
        <v>44326</v>
      </c>
      <c r="P7462" s="124">
        <f t="shared" si="339"/>
        <v>5</v>
      </c>
      <c r="S7462" s="120" t="s">
        <v>135</v>
      </c>
      <c r="T7462" s="126">
        <v>44328</v>
      </c>
      <c r="Y7462" s="116" t="s">
        <v>16640</v>
      </c>
    </row>
    <row r="7463" spans="1:25" ht="27.6">
      <c r="A7463" s="116">
        <v>7463</v>
      </c>
      <c r="B7463" s="129">
        <v>44298</v>
      </c>
      <c r="C7463" s="118">
        <f t="shared" si="338"/>
        <v>4</v>
      </c>
      <c r="D7463" s="120" t="s">
        <v>252</v>
      </c>
      <c r="E7463" s="120" t="s">
        <v>16641</v>
      </c>
      <c r="F7463" s="211" t="s">
        <v>16642</v>
      </c>
      <c r="G7463" s="119" t="s">
        <v>16643</v>
      </c>
      <c r="H7463" s="121" t="s">
        <v>29</v>
      </c>
      <c r="I7463" s="121" t="s">
        <v>42</v>
      </c>
      <c r="J7463" s="121" t="s">
        <v>199</v>
      </c>
      <c r="K7463" s="120" t="s">
        <v>65</v>
      </c>
      <c r="L7463" s="131" t="s">
        <v>32</v>
      </c>
      <c r="M7463" s="120" t="s">
        <v>33</v>
      </c>
      <c r="N7463" s="131">
        <v>44306</v>
      </c>
      <c r="O7463" s="131">
        <v>44588</v>
      </c>
      <c r="P7463" s="124">
        <f t="shared" si="339"/>
        <v>1</v>
      </c>
    </row>
    <row r="7464" spans="1:25" ht="27.6">
      <c r="A7464" s="116">
        <v>7464</v>
      </c>
      <c r="B7464" s="129">
        <v>44321</v>
      </c>
      <c r="C7464" s="118">
        <f t="shared" si="338"/>
        <v>5</v>
      </c>
      <c r="D7464" s="120" t="s">
        <v>252</v>
      </c>
      <c r="E7464" s="120" t="s">
        <v>16644</v>
      </c>
      <c r="F7464" s="212" t="s">
        <v>16645</v>
      </c>
      <c r="G7464" s="119" t="s">
        <v>16646</v>
      </c>
      <c r="H7464" s="121" t="s">
        <v>140</v>
      </c>
      <c r="I7464" s="121" t="s">
        <v>30</v>
      </c>
      <c r="J7464" s="121" t="s">
        <v>7234</v>
      </c>
      <c r="K7464" s="120" t="s">
        <v>65</v>
      </c>
      <c r="L7464" s="131" t="s">
        <v>32</v>
      </c>
      <c r="M7464" s="120" t="s">
        <v>78</v>
      </c>
      <c r="P7464" s="124">
        <f t="shared" si="339"/>
        <v>0</v>
      </c>
    </row>
    <row r="7465" spans="1:25">
      <c r="A7465" s="116">
        <v>7465</v>
      </c>
      <c r="B7465" s="129">
        <v>44298</v>
      </c>
      <c r="C7465" s="118">
        <f t="shared" si="338"/>
        <v>4</v>
      </c>
      <c r="D7465" s="120" t="s">
        <v>252</v>
      </c>
      <c r="E7465" s="120" t="s">
        <v>16647</v>
      </c>
      <c r="F7465" s="211" t="s">
        <v>16648</v>
      </c>
      <c r="G7465" s="119" t="s">
        <v>16649</v>
      </c>
      <c r="H7465" s="121" t="s">
        <v>29</v>
      </c>
      <c r="I7465" s="121" t="s">
        <v>42</v>
      </c>
      <c r="J7465" s="121" t="s">
        <v>199</v>
      </c>
      <c r="K7465" s="120" t="s">
        <v>65</v>
      </c>
      <c r="L7465" s="131" t="s">
        <v>32</v>
      </c>
      <c r="M7465" s="120" t="s">
        <v>33</v>
      </c>
      <c r="N7465" s="131">
        <v>44306</v>
      </c>
      <c r="O7465" s="131">
        <v>44588</v>
      </c>
      <c r="P7465" s="124">
        <f t="shared" si="339"/>
        <v>1</v>
      </c>
    </row>
    <row r="7466" spans="1:25" ht="27.6">
      <c r="A7466" s="116">
        <v>7466</v>
      </c>
      <c r="B7466" s="129">
        <v>44321</v>
      </c>
      <c r="C7466" s="118">
        <f t="shared" si="338"/>
        <v>5</v>
      </c>
      <c r="D7466" s="120" t="s">
        <v>252</v>
      </c>
      <c r="E7466" t="s">
        <v>16650</v>
      </c>
      <c r="F7466" s="212" t="s">
        <v>16651</v>
      </c>
      <c r="G7466" s="119" t="s">
        <v>16652</v>
      </c>
      <c r="H7466" s="121" t="s">
        <v>344</v>
      </c>
      <c r="I7466" s="119" t="s">
        <v>30</v>
      </c>
      <c r="J7466" s="121" t="s">
        <v>529</v>
      </c>
      <c r="K7466" s="120" t="s">
        <v>65</v>
      </c>
      <c r="L7466" s="131" t="s">
        <v>32</v>
      </c>
      <c r="M7466" s="120" t="s">
        <v>78</v>
      </c>
      <c r="P7466" s="124">
        <f t="shared" si="339"/>
        <v>0</v>
      </c>
    </row>
    <row r="7467" spans="1:25">
      <c r="A7467" s="116">
        <v>7467</v>
      </c>
      <c r="B7467" s="129">
        <v>44298</v>
      </c>
      <c r="C7467" s="118">
        <f t="shared" si="338"/>
        <v>4</v>
      </c>
      <c r="D7467" s="120" t="s">
        <v>252</v>
      </c>
      <c r="E7467" s="120" t="s">
        <v>16653</v>
      </c>
      <c r="F7467" s="211" t="s">
        <v>16654</v>
      </c>
      <c r="G7467" s="119" t="s">
        <v>16655</v>
      </c>
      <c r="H7467" s="121" t="s">
        <v>29</v>
      </c>
      <c r="I7467" s="119" t="s">
        <v>42</v>
      </c>
      <c r="J7467" s="121" t="s">
        <v>72</v>
      </c>
      <c r="K7467" s="120" t="s">
        <v>65</v>
      </c>
      <c r="L7467" s="131" t="s">
        <v>32</v>
      </c>
      <c r="M7467" s="120" t="s">
        <v>33</v>
      </c>
      <c r="N7467" s="131">
        <v>44301</v>
      </c>
      <c r="O7467" s="131">
        <v>44588</v>
      </c>
      <c r="P7467" s="124">
        <f t="shared" si="339"/>
        <v>1</v>
      </c>
    </row>
    <row r="7468" spans="1:25">
      <c r="A7468" s="116">
        <v>7468</v>
      </c>
      <c r="B7468" s="129">
        <v>44321</v>
      </c>
      <c r="C7468" s="118">
        <f t="shared" si="338"/>
        <v>5</v>
      </c>
      <c r="D7468" s="120" t="s">
        <v>252</v>
      </c>
      <c r="E7468" s="120" t="s">
        <v>16656</v>
      </c>
      <c r="F7468" s="212" t="s">
        <v>16657</v>
      </c>
      <c r="G7468" s="119" t="s">
        <v>16658</v>
      </c>
      <c r="H7468" s="121" t="s">
        <v>177</v>
      </c>
      <c r="I7468" s="119" t="s">
        <v>30</v>
      </c>
      <c r="J7468" s="121" t="s">
        <v>77</v>
      </c>
      <c r="K7468" s="120" t="s">
        <v>65</v>
      </c>
      <c r="L7468" s="131" t="s">
        <v>32</v>
      </c>
      <c r="M7468" s="120" t="s">
        <v>78</v>
      </c>
      <c r="P7468" s="124">
        <f t="shared" si="339"/>
        <v>0</v>
      </c>
    </row>
    <row r="7469" spans="1:25">
      <c r="A7469" s="116">
        <v>7469</v>
      </c>
      <c r="B7469" s="129">
        <v>44321</v>
      </c>
      <c r="C7469" s="118">
        <f t="shared" si="338"/>
        <v>5</v>
      </c>
      <c r="D7469" s="120" t="s">
        <v>252</v>
      </c>
      <c r="E7469" s="120" t="s">
        <v>16659</v>
      </c>
      <c r="F7469" s="212" t="s">
        <v>16660</v>
      </c>
      <c r="G7469" s="119" t="s">
        <v>16661</v>
      </c>
      <c r="H7469" s="121" t="s">
        <v>29</v>
      </c>
      <c r="I7469" s="121" t="s">
        <v>30</v>
      </c>
      <c r="J7469" s="121" t="s">
        <v>485</v>
      </c>
      <c r="K7469" s="121" t="s">
        <v>584</v>
      </c>
      <c r="L7469" s="131" t="s">
        <v>32</v>
      </c>
      <c r="M7469" s="120" t="s">
        <v>78</v>
      </c>
      <c r="P7469" s="124">
        <f t="shared" si="339"/>
        <v>0</v>
      </c>
      <c r="Y7469" s="116" t="s">
        <v>16433</v>
      </c>
    </row>
    <row r="7470" spans="1:25" ht="27.6">
      <c r="A7470" s="116">
        <v>7470</v>
      </c>
      <c r="B7470" s="129">
        <v>44298</v>
      </c>
      <c r="C7470" s="118">
        <f t="shared" si="338"/>
        <v>4</v>
      </c>
      <c r="D7470" s="120" t="s">
        <v>252</v>
      </c>
      <c r="E7470" s="120" t="s">
        <v>16662</v>
      </c>
      <c r="F7470" s="211" t="s">
        <v>16663</v>
      </c>
      <c r="G7470" s="119" t="s">
        <v>16664</v>
      </c>
      <c r="H7470" s="121" t="s">
        <v>29</v>
      </c>
      <c r="I7470" s="121" t="s">
        <v>30</v>
      </c>
      <c r="J7470" s="121" t="s">
        <v>87</v>
      </c>
      <c r="K7470" s="120" t="s">
        <v>65</v>
      </c>
      <c r="L7470" s="131" t="s">
        <v>32</v>
      </c>
      <c r="M7470" s="120" t="s">
        <v>33</v>
      </c>
      <c r="N7470" s="131">
        <v>44307</v>
      </c>
      <c r="O7470" s="131">
        <v>44613</v>
      </c>
      <c r="P7470" s="124">
        <f t="shared" si="339"/>
        <v>2</v>
      </c>
    </row>
    <row r="7471" spans="1:25">
      <c r="A7471" s="116">
        <v>7471</v>
      </c>
      <c r="B7471" s="129">
        <v>44322</v>
      </c>
      <c r="C7471" s="118">
        <f t="shared" si="338"/>
        <v>5</v>
      </c>
      <c r="D7471" s="120" t="s">
        <v>252</v>
      </c>
      <c r="E7471" s="120" t="s">
        <v>16665</v>
      </c>
      <c r="F7471" s="212" t="s">
        <v>16666</v>
      </c>
      <c r="G7471" s="119" t="s">
        <v>16667</v>
      </c>
      <c r="H7471" s="121" t="s">
        <v>177</v>
      </c>
      <c r="I7471" s="121" t="s">
        <v>42</v>
      </c>
      <c r="J7471" s="121" t="s">
        <v>72</v>
      </c>
      <c r="K7471" s="121" t="s">
        <v>584</v>
      </c>
      <c r="L7471" s="131" t="s">
        <v>32</v>
      </c>
      <c r="M7471" s="120" t="s">
        <v>33</v>
      </c>
      <c r="N7471" s="131">
        <v>44509</v>
      </c>
      <c r="O7471" s="131">
        <v>44524</v>
      </c>
      <c r="P7471" s="124">
        <f t="shared" si="339"/>
        <v>11</v>
      </c>
      <c r="Y7471" s="116" t="s">
        <v>16433</v>
      </c>
    </row>
    <row r="7472" spans="1:25">
      <c r="A7472" s="116">
        <v>7472</v>
      </c>
      <c r="B7472" s="129">
        <v>44322</v>
      </c>
      <c r="C7472" s="118">
        <f t="shared" si="338"/>
        <v>5</v>
      </c>
      <c r="D7472" s="120" t="s">
        <v>252</v>
      </c>
      <c r="E7472" s="120" t="s">
        <v>16668</v>
      </c>
      <c r="F7472" s="212" t="s">
        <v>16669</v>
      </c>
      <c r="G7472" s="119" t="s">
        <v>16669</v>
      </c>
      <c r="H7472" s="121" t="s">
        <v>86</v>
      </c>
      <c r="I7472" s="119" t="s">
        <v>30</v>
      </c>
      <c r="J7472" s="121" t="s">
        <v>31</v>
      </c>
      <c r="K7472" s="121" t="s">
        <v>584</v>
      </c>
      <c r="L7472" s="131" t="s">
        <v>32</v>
      </c>
      <c r="M7472" s="120" t="s">
        <v>78</v>
      </c>
      <c r="P7472" s="124">
        <f t="shared" si="339"/>
        <v>0</v>
      </c>
      <c r="Y7472" s="116" t="s">
        <v>16433</v>
      </c>
    </row>
    <row r="7473" spans="1:25">
      <c r="A7473" s="116">
        <v>7473</v>
      </c>
      <c r="B7473" s="129">
        <v>44298</v>
      </c>
      <c r="C7473" s="118">
        <f t="shared" si="338"/>
        <v>4</v>
      </c>
      <c r="D7473" s="120" t="s">
        <v>252</v>
      </c>
      <c r="E7473" s="120" t="s">
        <v>16670</v>
      </c>
      <c r="F7473" s="211" t="s">
        <v>16671</v>
      </c>
      <c r="G7473" s="119" t="s">
        <v>16672</v>
      </c>
      <c r="I7473" s="121" t="s">
        <v>30</v>
      </c>
      <c r="J7473" s="121" t="s">
        <v>31</v>
      </c>
      <c r="K7473" s="120" t="s">
        <v>65</v>
      </c>
      <c r="L7473" s="131" t="s">
        <v>32</v>
      </c>
      <c r="M7473" s="120" t="s">
        <v>78</v>
      </c>
      <c r="P7473" s="124">
        <f t="shared" si="339"/>
        <v>0</v>
      </c>
    </row>
    <row r="7474" spans="1:25" ht="27.6">
      <c r="A7474" s="116">
        <v>7474</v>
      </c>
      <c r="B7474" s="129">
        <v>44298</v>
      </c>
      <c r="C7474" s="118">
        <f t="shared" si="338"/>
        <v>4</v>
      </c>
      <c r="D7474" s="120" t="s">
        <v>252</v>
      </c>
      <c r="E7474" s="120" t="s">
        <v>16673</v>
      </c>
      <c r="F7474" s="211" t="s">
        <v>16674</v>
      </c>
      <c r="G7474" s="119" t="s">
        <v>16520</v>
      </c>
      <c r="H7474" s="121" t="s">
        <v>53</v>
      </c>
      <c r="I7474" s="121" t="s">
        <v>30</v>
      </c>
      <c r="J7474" s="121" t="s">
        <v>9853</v>
      </c>
      <c r="K7474" s="120" t="s">
        <v>65</v>
      </c>
      <c r="L7474" s="131" t="s">
        <v>32</v>
      </c>
      <c r="M7474" s="120" t="s">
        <v>78</v>
      </c>
      <c r="P7474" s="124">
        <f t="shared" si="339"/>
        <v>0</v>
      </c>
    </row>
    <row r="7475" spans="1:25">
      <c r="A7475" s="116">
        <v>7475</v>
      </c>
      <c r="B7475" s="129">
        <v>44322</v>
      </c>
      <c r="C7475" s="118">
        <f t="shared" si="338"/>
        <v>5</v>
      </c>
      <c r="D7475" s="120" t="s">
        <v>252</v>
      </c>
      <c r="E7475" s="120" t="s">
        <v>16675</v>
      </c>
      <c r="F7475" s="212" t="s">
        <v>16676</v>
      </c>
      <c r="G7475" s="119" t="s">
        <v>3018</v>
      </c>
      <c r="H7475" s="121" t="s">
        <v>97</v>
      </c>
      <c r="I7475" s="121" t="s">
        <v>30</v>
      </c>
      <c r="J7475" s="121" t="s">
        <v>485</v>
      </c>
      <c r="K7475" s="121" t="s">
        <v>584</v>
      </c>
      <c r="L7475" s="131" t="s">
        <v>32</v>
      </c>
      <c r="M7475" s="120" t="s">
        <v>78</v>
      </c>
      <c r="P7475" s="124">
        <f t="shared" si="339"/>
        <v>0</v>
      </c>
      <c r="Y7475" s="116" t="s">
        <v>16433</v>
      </c>
    </row>
    <row r="7476" spans="1:25">
      <c r="A7476" s="116">
        <v>7476</v>
      </c>
      <c r="B7476" s="129">
        <v>44322</v>
      </c>
      <c r="C7476" s="118">
        <f t="shared" si="338"/>
        <v>5</v>
      </c>
      <c r="D7476" s="120" t="s">
        <v>252</v>
      </c>
      <c r="F7476" s="212" t="s">
        <v>13203</v>
      </c>
      <c r="G7476" s="119" t="s">
        <v>7905</v>
      </c>
      <c r="H7476" s="121" t="s">
        <v>41</v>
      </c>
      <c r="I7476" s="119" t="s">
        <v>30</v>
      </c>
      <c r="J7476" s="121" t="s">
        <v>87</v>
      </c>
      <c r="K7476" s="121" t="s">
        <v>584</v>
      </c>
      <c r="L7476" s="131" t="s">
        <v>32</v>
      </c>
      <c r="M7476" s="120" t="s">
        <v>184</v>
      </c>
      <c r="P7476" s="124">
        <f t="shared" si="339"/>
        <v>0</v>
      </c>
      <c r="Y7476" s="116" t="s">
        <v>16433</v>
      </c>
    </row>
    <row r="7477" spans="1:25">
      <c r="A7477" s="116">
        <v>7477</v>
      </c>
      <c r="B7477" s="129">
        <v>44322</v>
      </c>
      <c r="C7477" s="118">
        <f t="shared" si="338"/>
        <v>5</v>
      </c>
      <c r="D7477" s="120" t="s">
        <v>252</v>
      </c>
      <c r="E7477" s="120" t="s">
        <v>16677</v>
      </c>
      <c r="F7477" s="212" t="s">
        <v>16678</v>
      </c>
      <c r="G7477" s="119" t="s">
        <v>16679</v>
      </c>
      <c r="H7477" s="121" t="s">
        <v>29</v>
      </c>
      <c r="I7477" s="121" t="s">
        <v>30</v>
      </c>
      <c r="J7477" s="121" t="s">
        <v>485</v>
      </c>
      <c r="K7477" s="121" t="s">
        <v>584</v>
      </c>
      <c r="L7477" s="131" t="s">
        <v>32</v>
      </c>
      <c r="M7477" s="120" t="s">
        <v>78</v>
      </c>
      <c r="P7477" s="124">
        <f t="shared" si="339"/>
        <v>0</v>
      </c>
      <c r="Y7477" s="116" t="s">
        <v>16433</v>
      </c>
    </row>
    <row r="7478" spans="1:25">
      <c r="A7478" s="116">
        <v>7478</v>
      </c>
      <c r="B7478" s="129">
        <v>44322</v>
      </c>
      <c r="C7478" s="118">
        <f t="shared" si="338"/>
        <v>5</v>
      </c>
      <c r="D7478" s="120" t="s">
        <v>252</v>
      </c>
      <c r="E7478" s="120" t="s">
        <v>16680</v>
      </c>
      <c r="F7478" s="212" t="s">
        <v>7254</v>
      </c>
      <c r="G7478" s="119" t="s">
        <v>7742</v>
      </c>
      <c r="H7478" s="121" t="s">
        <v>177</v>
      </c>
      <c r="I7478" s="119" t="s">
        <v>30</v>
      </c>
      <c r="J7478" s="121" t="s">
        <v>77</v>
      </c>
      <c r="K7478" s="121" t="s">
        <v>584</v>
      </c>
      <c r="L7478" s="131" t="s">
        <v>32</v>
      </c>
      <c r="M7478" s="120" t="s">
        <v>78</v>
      </c>
      <c r="P7478" s="124">
        <f t="shared" si="339"/>
        <v>0</v>
      </c>
      <c r="Y7478" s="116" t="s">
        <v>16681</v>
      </c>
    </row>
    <row r="7479" spans="1:25">
      <c r="A7479" s="116">
        <v>7479</v>
      </c>
      <c r="B7479" s="129">
        <v>44322</v>
      </c>
      <c r="C7479" s="118">
        <f t="shared" si="338"/>
        <v>5</v>
      </c>
      <c r="D7479" s="120" t="s">
        <v>252</v>
      </c>
      <c r="E7479" s="120" t="s">
        <v>16682</v>
      </c>
      <c r="F7479" s="212" t="s">
        <v>16683</v>
      </c>
      <c r="G7479" s="119" t="s">
        <v>16684</v>
      </c>
      <c r="H7479" s="121" t="s">
        <v>192</v>
      </c>
      <c r="I7479" s="121" t="s">
        <v>30</v>
      </c>
      <c r="J7479" s="121" t="s">
        <v>1544</v>
      </c>
      <c r="K7479" s="121" t="s">
        <v>584</v>
      </c>
      <c r="L7479" s="131" t="s">
        <v>32</v>
      </c>
      <c r="M7479" s="120" t="s">
        <v>78</v>
      </c>
      <c r="P7479" s="124">
        <f t="shared" si="339"/>
        <v>0</v>
      </c>
      <c r="Y7479" s="116" t="s">
        <v>16681</v>
      </c>
    </row>
    <row r="7480" spans="1:25" ht="27.6">
      <c r="A7480" s="116">
        <v>7480</v>
      </c>
      <c r="B7480" s="129">
        <v>44322</v>
      </c>
      <c r="C7480" s="118">
        <f t="shared" si="338"/>
        <v>5</v>
      </c>
      <c r="D7480" s="120" t="s">
        <v>252</v>
      </c>
      <c r="E7480" s="120" t="s">
        <v>16685</v>
      </c>
      <c r="F7480" s="212" t="s">
        <v>16686</v>
      </c>
      <c r="G7480" s="119" t="s">
        <v>603</v>
      </c>
      <c r="H7480" s="121" t="s">
        <v>53</v>
      </c>
      <c r="I7480" s="119" t="s">
        <v>30</v>
      </c>
      <c r="J7480" s="121" t="s">
        <v>435</v>
      </c>
      <c r="K7480" s="121" t="s">
        <v>584</v>
      </c>
      <c r="L7480" s="131" t="s">
        <v>32</v>
      </c>
      <c r="M7480" s="120" t="s">
        <v>78</v>
      </c>
      <c r="P7480" s="124">
        <f t="shared" si="339"/>
        <v>0</v>
      </c>
      <c r="Y7480" s="116" t="s">
        <v>16681</v>
      </c>
    </row>
    <row r="7481" spans="1:25">
      <c r="A7481" s="116">
        <v>7481</v>
      </c>
      <c r="B7481" s="129">
        <v>44322</v>
      </c>
      <c r="C7481" s="118">
        <f t="shared" si="338"/>
        <v>5</v>
      </c>
      <c r="D7481" s="120" t="s">
        <v>252</v>
      </c>
      <c r="E7481" s="120" t="s">
        <v>16687</v>
      </c>
      <c r="F7481" s="212" t="s">
        <v>599</v>
      </c>
      <c r="G7481" s="119" t="s">
        <v>16688</v>
      </c>
      <c r="H7481" s="121" t="s">
        <v>71</v>
      </c>
      <c r="I7481" s="119" t="s">
        <v>63</v>
      </c>
      <c r="J7481" s="121" t="s">
        <v>64</v>
      </c>
      <c r="K7481" s="121" t="s">
        <v>584</v>
      </c>
      <c r="L7481" s="131" t="s">
        <v>32</v>
      </c>
      <c r="M7481" s="120" t="s">
        <v>78</v>
      </c>
      <c r="P7481" s="124">
        <f t="shared" si="339"/>
        <v>0</v>
      </c>
      <c r="Y7481" s="116" t="s">
        <v>16681</v>
      </c>
    </row>
    <row r="7482" spans="1:25">
      <c r="A7482" s="116">
        <v>7482</v>
      </c>
      <c r="B7482" s="129">
        <v>44298</v>
      </c>
      <c r="C7482" s="118">
        <f t="shared" si="338"/>
        <v>4</v>
      </c>
      <c r="D7482" s="120" t="s">
        <v>252</v>
      </c>
      <c r="E7482" s="120" t="s">
        <v>16689</v>
      </c>
      <c r="F7482" s="211" t="s">
        <v>16690</v>
      </c>
      <c r="G7482" s="119" t="s">
        <v>16691</v>
      </c>
      <c r="I7482" s="121" t="s">
        <v>30</v>
      </c>
      <c r="J7482" s="121" t="s">
        <v>12429</v>
      </c>
      <c r="K7482" s="120" t="s">
        <v>65</v>
      </c>
      <c r="L7482" s="131" t="s">
        <v>32</v>
      </c>
      <c r="M7482" s="120" t="s">
        <v>78</v>
      </c>
      <c r="P7482" s="124">
        <f t="shared" si="339"/>
        <v>0</v>
      </c>
    </row>
    <row r="7483" spans="1:25" ht="27.6">
      <c r="A7483" s="116">
        <v>7483</v>
      </c>
      <c r="B7483" s="129">
        <v>44322</v>
      </c>
      <c r="C7483" s="118">
        <f t="shared" si="338"/>
        <v>5</v>
      </c>
      <c r="D7483" s="120" t="s">
        <v>252</v>
      </c>
      <c r="E7483" s="120" t="s">
        <v>16692</v>
      </c>
      <c r="F7483" s="212" t="s">
        <v>16693</v>
      </c>
      <c r="G7483" s="119" t="s">
        <v>3018</v>
      </c>
      <c r="H7483" s="121" t="s">
        <v>97</v>
      </c>
      <c r="I7483" s="121" t="s">
        <v>30</v>
      </c>
      <c r="J7483" s="121" t="s">
        <v>3886</v>
      </c>
      <c r="K7483" s="121" t="s">
        <v>584</v>
      </c>
      <c r="L7483" s="131" t="s">
        <v>32</v>
      </c>
      <c r="M7483" s="120" t="s">
        <v>78</v>
      </c>
      <c r="P7483" s="124">
        <f t="shared" si="339"/>
        <v>0</v>
      </c>
      <c r="Y7483" s="116" t="s">
        <v>16681</v>
      </c>
    </row>
    <row r="7484" spans="1:25">
      <c r="A7484" s="116">
        <v>7484</v>
      </c>
      <c r="B7484" s="129">
        <v>44299</v>
      </c>
      <c r="C7484" s="118">
        <f t="shared" si="338"/>
        <v>4</v>
      </c>
      <c r="D7484" s="120" t="s">
        <v>252</v>
      </c>
      <c r="E7484" s="120" t="s">
        <v>16694</v>
      </c>
      <c r="F7484" s="211" t="s">
        <v>16695</v>
      </c>
      <c r="G7484" s="119" t="s">
        <v>6643</v>
      </c>
      <c r="I7484" s="119" t="s">
        <v>30</v>
      </c>
      <c r="J7484" s="121" t="s">
        <v>8287</v>
      </c>
      <c r="K7484" s="120" t="s">
        <v>65</v>
      </c>
      <c r="L7484" s="131" t="s">
        <v>32</v>
      </c>
      <c r="M7484" s="120" t="s">
        <v>78</v>
      </c>
      <c r="P7484" s="124">
        <f t="shared" si="339"/>
        <v>0</v>
      </c>
    </row>
    <row r="7485" spans="1:25">
      <c r="A7485" s="116">
        <v>7485</v>
      </c>
      <c r="B7485" s="129">
        <v>44322</v>
      </c>
      <c r="C7485" s="118">
        <f t="shared" ref="C7485:C7498" si="340">IF(B7485&lt;&gt;0,MONTH(B7485),0)</f>
        <v>5</v>
      </c>
      <c r="D7485" s="120" t="s">
        <v>252</v>
      </c>
      <c r="E7485" s="120" t="s">
        <v>16696</v>
      </c>
      <c r="F7485" s="212" t="s">
        <v>3066</v>
      </c>
      <c r="G7485" s="119" t="s">
        <v>16697</v>
      </c>
      <c r="H7485" s="121" t="s">
        <v>177</v>
      </c>
      <c r="I7485" s="121" t="s">
        <v>30</v>
      </c>
      <c r="J7485" s="121" t="s">
        <v>7216</v>
      </c>
      <c r="K7485" s="121" t="s">
        <v>584</v>
      </c>
      <c r="L7485" s="131" t="s">
        <v>32</v>
      </c>
      <c r="M7485" s="120" t="s">
        <v>78</v>
      </c>
      <c r="P7485" s="124">
        <f t="shared" ref="P7485:P7498" si="341">IF(O7485&lt;&gt;0,MONTH(O7485),0)</f>
        <v>0</v>
      </c>
      <c r="Y7485" s="116" t="s">
        <v>16681</v>
      </c>
    </row>
    <row r="7486" spans="1:25">
      <c r="A7486" s="116">
        <v>7486</v>
      </c>
      <c r="B7486" s="129">
        <v>44299</v>
      </c>
      <c r="C7486" s="118">
        <f t="shared" si="340"/>
        <v>4</v>
      </c>
      <c r="D7486" s="120" t="s">
        <v>252</v>
      </c>
      <c r="E7486" s="120" t="s">
        <v>16698</v>
      </c>
      <c r="F7486" s="211" t="s">
        <v>16699</v>
      </c>
      <c r="G7486" s="119" t="s">
        <v>2794</v>
      </c>
      <c r="I7486" s="119" t="s">
        <v>30</v>
      </c>
      <c r="J7486" s="121" t="s">
        <v>87</v>
      </c>
      <c r="K7486" s="120" t="s">
        <v>65</v>
      </c>
      <c r="L7486" s="131" t="s">
        <v>32</v>
      </c>
      <c r="M7486" s="120" t="s">
        <v>33</v>
      </c>
      <c r="N7486" s="131">
        <v>44305</v>
      </c>
      <c r="O7486" s="131">
        <v>44404</v>
      </c>
      <c r="P7486" s="124">
        <f t="shared" si="341"/>
        <v>7</v>
      </c>
      <c r="S7486" s="120" t="s">
        <v>922</v>
      </c>
      <c r="T7486" s="126">
        <v>44404</v>
      </c>
    </row>
    <row r="7487" spans="1:25">
      <c r="A7487" s="116">
        <v>7487</v>
      </c>
      <c r="B7487" s="129">
        <v>44299</v>
      </c>
      <c r="C7487" s="118">
        <f t="shared" si="340"/>
        <v>4</v>
      </c>
      <c r="D7487" s="120" t="s">
        <v>252</v>
      </c>
      <c r="E7487" s="120" t="s">
        <v>16700</v>
      </c>
      <c r="F7487" s="211" t="s">
        <v>16701</v>
      </c>
      <c r="G7487" s="119" t="s">
        <v>3250</v>
      </c>
      <c r="I7487" s="121" t="s">
        <v>30</v>
      </c>
      <c r="J7487" s="121" t="s">
        <v>87</v>
      </c>
      <c r="K7487" s="120" t="s">
        <v>65</v>
      </c>
      <c r="L7487" s="131" t="s">
        <v>32</v>
      </c>
      <c r="M7487" s="120" t="s">
        <v>78</v>
      </c>
      <c r="P7487" s="124">
        <f t="shared" si="341"/>
        <v>0</v>
      </c>
    </row>
    <row r="7488" spans="1:25">
      <c r="A7488" s="116">
        <v>7488</v>
      </c>
      <c r="B7488" s="129">
        <v>44322</v>
      </c>
      <c r="C7488" s="118">
        <f t="shared" si="340"/>
        <v>5</v>
      </c>
      <c r="D7488" s="120" t="s">
        <v>252</v>
      </c>
      <c r="E7488" s="120" t="s">
        <v>16702</v>
      </c>
      <c r="F7488" s="212" t="s">
        <v>16703</v>
      </c>
      <c r="G7488" s="119" t="s">
        <v>16704</v>
      </c>
      <c r="H7488" s="121" t="s">
        <v>29</v>
      </c>
      <c r="I7488" s="121" t="s">
        <v>30</v>
      </c>
      <c r="J7488" s="121" t="s">
        <v>7216</v>
      </c>
      <c r="K7488" s="121" t="s">
        <v>584</v>
      </c>
      <c r="L7488" s="131" t="s">
        <v>32</v>
      </c>
      <c r="M7488" s="120" t="s">
        <v>78</v>
      </c>
      <c r="P7488" s="124">
        <f t="shared" si="341"/>
        <v>0</v>
      </c>
      <c r="Y7488" s="116" t="s">
        <v>16681</v>
      </c>
    </row>
    <row r="7489" spans="1:25">
      <c r="A7489" s="116">
        <v>7489</v>
      </c>
      <c r="B7489" s="129">
        <v>44322</v>
      </c>
      <c r="C7489" s="118">
        <f t="shared" si="340"/>
        <v>5</v>
      </c>
      <c r="D7489" s="120" t="s">
        <v>252</v>
      </c>
      <c r="E7489" s="120" t="s">
        <v>16705</v>
      </c>
      <c r="F7489" s="212" t="s">
        <v>2360</v>
      </c>
      <c r="G7489" s="119" t="s">
        <v>3453</v>
      </c>
      <c r="H7489" s="121" t="s">
        <v>160</v>
      </c>
      <c r="I7489" s="121" t="s">
        <v>63</v>
      </c>
      <c r="J7489" s="121" t="s">
        <v>601</v>
      </c>
      <c r="K7489" s="121" t="s">
        <v>584</v>
      </c>
      <c r="L7489" s="131" t="s">
        <v>32</v>
      </c>
      <c r="M7489" s="120" t="s">
        <v>78</v>
      </c>
      <c r="P7489" s="124">
        <f t="shared" si="341"/>
        <v>0</v>
      </c>
      <c r="Y7489" s="116" t="s">
        <v>16681</v>
      </c>
    </row>
    <row r="7490" spans="1:25">
      <c r="A7490" s="116">
        <v>7490</v>
      </c>
      <c r="B7490" s="129">
        <v>44614</v>
      </c>
      <c r="C7490" s="118">
        <f t="shared" si="340"/>
        <v>2</v>
      </c>
      <c r="D7490" s="120" t="s">
        <v>252</v>
      </c>
      <c r="E7490" s="120" t="s">
        <v>16706</v>
      </c>
      <c r="F7490" s="212" t="s">
        <v>16707</v>
      </c>
      <c r="G7490" s="119" t="s">
        <v>8121</v>
      </c>
      <c r="H7490" s="121" t="s">
        <v>140</v>
      </c>
      <c r="I7490" s="121" t="s">
        <v>30</v>
      </c>
      <c r="J7490" s="121" t="s">
        <v>7142</v>
      </c>
      <c r="K7490" s="121" t="s">
        <v>65</v>
      </c>
      <c r="L7490" s="131" t="s">
        <v>32</v>
      </c>
      <c r="M7490" s="120" t="s">
        <v>33</v>
      </c>
      <c r="N7490" s="131">
        <v>44615</v>
      </c>
      <c r="P7490" s="124">
        <f t="shared" si="341"/>
        <v>0</v>
      </c>
      <c r="Y7490" s="116" t="s">
        <v>16681</v>
      </c>
    </row>
    <row r="7491" spans="1:25">
      <c r="A7491" s="116">
        <v>7491</v>
      </c>
      <c r="B7491" s="129">
        <v>44299</v>
      </c>
      <c r="C7491" s="118">
        <f t="shared" si="340"/>
        <v>4</v>
      </c>
      <c r="D7491" s="120" t="s">
        <v>252</v>
      </c>
      <c r="E7491" s="120" t="s">
        <v>16708</v>
      </c>
      <c r="F7491" s="211" t="s">
        <v>12814</v>
      </c>
      <c r="G7491" s="119" t="s">
        <v>16709</v>
      </c>
      <c r="I7491" s="121" t="s">
        <v>30</v>
      </c>
      <c r="J7491" s="121" t="s">
        <v>5135</v>
      </c>
      <c r="K7491" s="120" t="s">
        <v>65</v>
      </c>
      <c r="L7491" s="131" t="s">
        <v>32</v>
      </c>
      <c r="M7491" s="120" t="s">
        <v>78</v>
      </c>
      <c r="P7491" s="124">
        <f t="shared" si="341"/>
        <v>0</v>
      </c>
    </row>
    <row r="7492" spans="1:25" ht="27.6">
      <c r="A7492" s="116">
        <v>7492</v>
      </c>
      <c r="B7492" s="129">
        <v>44299</v>
      </c>
      <c r="C7492" s="118">
        <f t="shared" si="340"/>
        <v>4</v>
      </c>
      <c r="D7492" s="120" t="s">
        <v>252</v>
      </c>
      <c r="E7492" s="120" t="s">
        <v>16710</v>
      </c>
      <c r="F7492" s="211" t="s">
        <v>16711</v>
      </c>
      <c r="G7492" s="119" t="s">
        <v>16712</v>
      </c>
      <c r="H7492" s="121" t="s">
        <v>53</v>
      </c>
      <c r="I7492" s="121" t="s">
        <v>30</v>
      </c>
      <c r="J7492" s="121" t="s">
        <v>3886</v>
      </c>
      <c r="K7492" s="120" t="s">
        <v>65</v>
      </c>
      <c r="L7492" s="131" t="s">
        <v>32</v>
      </c>
      <c r="M7492" s="120" t="s">
        <v>9290</v>
      </c>
      <c r="P7492" s="124">
        <f t="shared" si="341"/>
        <v>0</v>
      </c>
      <c r="R7492" s="124">
        <f ca="1">TODAY()-O7492</f>
        <v>44678</v>
      </c>
    </row>
    <row r="7493" spans="1:25">
      <c r="A7493" s="116">
        <v>7493</v>
      </c>
      <c r="B7493" s="129">
        <v>44322</v>
      </c>
      <c r="C7493" s="118">
        <f t="shared" si="340"/>
        <v>5</v>
      </c>
      <c r="D7493" s="120" t="s">
        <v>252</v>
      </c>
      <c r="E7493" s="120" t="s">
        <v>16713</v>
      </c>
      <c r="F7493" s="212" t="s">
        <v>9287</v>
      </c>
      <c r="G7493" s="119" t="s">
        <v>963</v>
      </c>
      <c r="H7493" s="121" t="s">
        <v>1173</v>
      </c>
      <c r="I7493" s="119" t="s">
        <v>30</v>
      </c>
      <c r="J7493" s="121" t="s">
        <v>77</v>
      </c>
      <c r="K7493" s="121" t="s">
        <v>584</v>
      </c>
      <c r="L7493" s="131" t="s">
        <v>32</v>
      </c>
      <c r="M7493" s="120" t="s">
        <v>33</v>
      </c>
      <c r="N7493" s="131">
        <v>44382</v>
      </c>
      <c r="O7493" s="131">
        <v>44462</v>
      </c>
      <c r="P7493" s="124">
        <f t="shared" si="341"/>
        <v>9</v>
      </c>
      <c r="Y7493" s="116" t="s">
        <v>16681</v>
      </c>
    </row>
    <row r="7494" spans="1:25">
      <c r="A7494" s="116">
        <v>7494</v>
      </c>
      <c r="B7494" s="129">
        <v>44322</v>
      </c>
      <c r="C7494" s="118">
        <f t="shared" si="340"/>
        <v>5</v>
      </c>
      <c r="D7494" s="120" t="s">
        <v>252</v>
      </c>
      <c r="E7494" s="120" t="s">
        <v>16714</v>
      </c>
      <c r="F7494" s="212" t="s">
        <v>16715</v>
      </c>
      <c r="G7494" s="119" t="s">
        <v>3018</v>
      </c>
      <c r="H7494" s="121" t="s">
        <v>97</v>
      </c>
      <c r="I7494" s="119" t="s">
        <v>30</v>
      </c>
      <c r="J7494" s="121" t="s">
        <v>87</v>
      </c>
      <c r="K7494" s="121" t="s">
        <v>584</v>
      </c>
      <c r="L7494" s="131" t="s">
        <v>32</v>
      </c>
      <c r="M7494" s="120" t="s">
        <v>78</v>
      </c>
      <c r="P7494" s="124">
        <f t="shared" si="341"/>
        <v>0</v>
      </c>
      <c r="Y7494" s="116" t="s">
        <v>16681</v>
      </c>
    </row>
    <row r="7495" spans="1:25">
      <c r="A7495" s="116">
        <v>7495</v>
      </c>
      <c r="B7495" s="129">
        <v>44322</v>
      </c>
      <c r="C7495" s="118">
        <f t="shared" si="340"/>
        <v>5</v>
      </c>
      <c r="D7495" s="120" t="s">
        <v>252</v>
      </c>
      <c r="E7495" s="120" t="s">
        <v>16716</v>
      </c>
      <c r="F7495" s="212" t="s">
        <v>14708</v>
      </c>
      <c r="G7495" s="119" t="s">
        <v>16717</v>
      </c>
      <c r="H7495" s="121" t="s">
        <v>192</v>
      </c>
      <c r="I7495" s="121" t="s">
        <v>30</v>
      </c>
      <c r="J7495" s="121" t="s">
        <v>7234</v>
      </c>
      <c r="K7495" s="121" t="s">
        <v>584</v>
      </c>
      <c r="L7495" s="131" t="s">
        <v>32</v>
      </c>
      <c r="M7495" s="120" t="s">
        <v>78</v>
      </c>
      <c r="P7495" s="124">
        <f t="shared" si="341"/>
        <v>0</v>
      </c>
      <c r="Y7495" s="116" t="s">
        <v>16681</v>
      </c>
    </row>
    <row r="7496" spans="1:25">
      <c r="A7496" s="116">
        <v>7496</v>
      </c>
      <c r="B7496" s="129">
        <v>44322</v>
      </c>
      <c r="C7496" s="118">
        <f t="shared" si="340"/>
        <v>5</v>
      </c>
      <c r="D7496" s="120" t="s">
        <v>252</v>
      </c>
      <c r="E7496" s="120" t="s">
        <v>16718</v>
      </c>
      <c r="F7496" s="212" t="s">
        <v>16719</v>
      </c>
      <c r="G7496" s="119" t="s">
        <v>16720</v>
      </c>
      <c r="H7496" s="121" t="s">
        <v>41</v>
      </c>
      <c r="I7496" s="121" t="s">
        <v>30</v>
      </c>
      <c r="J7496" s="121" t="s">
        <v>7142</v>
      </c>
      <c r="K7496" s="121" t="s">
        <v>584</v>
      </c>
      <c r="L7496" s="131" t="s">
        <v>32</v>
      </c>
      <c r="M7496" s="120" t="s">
        <v>78</v>
      </c>
      <c r="P7496" s="124">
        <f t="shared" si="341"/>
        <v>0</v>
      </c>
      <c r="Y7496" s="116" t="s">
        <v>16681</v>
      </c>
    </row>
    <row r="7497" spans="1:25">
      <c r="A7497" s="116">
        <v>7497</v>
      </c>
      <c r="B7497" s="129">
        <v>44322</v>
      </c>
      <c r="C7497" s="118">
        <f t="shared" si="340"/>
        <v>5</v>
      </c>
      <c r="D7497" s="120" t="s">
        <v>252</v>
      </c>
      <c r="E7497" s="120" t="s">
        <v>16721</v>
      </c>
      <c r="F7497" s="212" t="s">
        <v>16722</v>
      </c>
      <c r="G7497" s="119" t="s">
        <v>11000</v>
      </c>
      <c r="H7497" s="121" t="s">
        <v>53</v>
      </c>
      <c r="I7497" s="121" t="s">
        <v>2581</v>
      </c>
      <c r="J7497" s="121" t="s">
        <v>323</v>
      </c>
      <c r="K7497" s="121" t="s">
        <v>584</v>
      </c>
      <c r="L7497" s="131" t="s">
        <v>32</v>
      </c>
      <c r="M7497" s="120" t="s">
        <v>78</v>
      </c>
      <c r="P7497" s="124">
        <f t="shared" si="341"/>
        <v>0</v>
      </c>
      <c r="Y7497" s="116" t="s">
        <v>16681</v>
      </c>
    </row>
    <row r="7498" spans="1:25">
      <c r="A7498" s="116">
        <v>7498</v>
      </c>
      <c r="B7498" s="129">
        <v>44299</v>
      </c>
      <c r="C7498" s="118">
        <f t="shared" si="340"/>
        <v>4</v>
      </c>
      <c r="D7498" s="120" t="s">
        <v>252</v>
      </c>
      <c r="E7498" s="120" t="s">
        <v>16723</v>
      </c>
      <c r="F7498" s="211" t="s">
        <v>7055</v>
      </c>
      <c r="G7498" s="119" t="s">
        <v>16724</v>
      </c>
      <c r="I7498" s="121" t="s">
        <v>30</v>
      </c>
      <c r="J7498" s="121" t="s">
        <v>12326</v>
      </c>
      <c r="K7498" s="120" t="s">
        <v>65</v>
      </c>
      <c r="L7498" s="131" t="s">
        <v>32</v>
      </c>
      <c r="M7498" s="120" t="s">
        <v>78</v>
      </c>
      <c r="P7498" s="124">
        <f t="shared" si="341"/>
        <v>0</v>
      </c>
    </row>
    <row r="7499" spans="1:25">
      <c r="A7499" s="116">
        <v>7499</v>
      </c>
      <c r="B7499" s="129">
        <v>44470</v>
      </c>
      <c r="D7499" s="120" t="s">
        <v>580</v>
      </c>
      <c r="E7499" s="120" t="s">
        <v>16725</v>
      </c>
      <c r="F7499" s="212" t="s">
        <v>761</v>
      </c>
      <c r="G7499" s="119" t="s">
        <v>16726</v>
      </c>
      <c r="H7499" s="121" t="s">
        <v>140</v>
      </c>
      <c r="I7499" s="119" t="s">
        <v>30</v>
      </c>
      <c r="J7499" s="121" t="s">
        <v>77</v>
      </c>
      <c r="K7499" s="121" t="s">
        <v>584</v>
      </c>
      <c r="L7499" s="157" t="s">
        <v>32</v>
      </c>
      <c r="M7499" s="120" t="s">
        <v>78</v>
      </c>
    </row>
    <row r="7500" spans="1:25" ht="27.6">
      <c r="A7500" s="116">
        <v>7500</v>
      </c>
      <c r="B7500" s="129">
        <v>44299</v>
      </c>
      <c r="C7500" s="118">
        <f>IF(B7500&lt;&gt;0,MONTH(B7500),0)</f>
        <v>4</v>
      </c>
      <c r="D7500" s="120" t="s">
        <v>252</v>
      </c>
      <c r="E7500" s="120" t="s">
        <v>16727</v>
      </c>
      <c r="F7500" s="211" t="s">
        <v>16728</v>
      </c>
      <c r="G7500" s="119" t="s">
        <v>834</v>
      </c>
      <c r="I7500" s="119" t="s">
        <v>30</v>
      </c>
      <c r="J7500" s="121" t="s">
        <v>12326</v>
      </c>
      <c r="K7500" s="120" t="s">
        <v>65</v>
      </c>
      <c r="L7500" s="131" t="s">
        <v>32</v>
      </c>
      <c r="M7500" s="120" t="s">
        <v>33</v>
      </c>
      <c r="N7500" s="131">
        <v>44301</v>
      </c>
      <c r="O7500" s="131">
        <v>44613</v>
      </c>
      <c r="P7500" s="124">
        <f>IF(O7500&lt;&gt;0,MONTH(O7500),0)</f>
        <v>2</v>
      </c>
    </row>
    <row r="7501" spans="1:25">
      <c r="A7501" s="116">
        <v>7501</v>
      </c>
      <c r="B7501" s="129">
        <v>44299</v>
      </c>
      <c r="C7501" s="118">
        <f>IF(B7501&lt;&gt;0,MONTH(B7501),0)</f>
        <v>4</v>
      </c>
      <c r="D7501" s="120" t="s">
        <v>252</v>
      </c>
      <c r="E7501" s="120" t="s">
        <v>16729</v>
      </c>
      <c r="F7501" s="211" t="s">
        <v>16229</v>
      </c>
      <c r="G7501" s="119" t="s">
        <v>528</v>
      </c>
      <c r="H7501" s="121" t="s">
        <v>6799</v>
      </c>
      <c r="I7501" s="121" t="s">
        <v>30</v>
      </c>
      <c r="J7501" s="121" t="s">
        <v>5018</v>
      </c>
      <c r="K7501" s="120" t="s">
        <v>65</v>
      </c>
      <c r="L7501" s="131" t="s">
        <v>32</v>
      </c>
      <c r="M7501" s="120" t="s">
        <v>78</v>
      </c>
      <c r="P7501" s="124">
        <f>IF(O7501&lt;&gt;0,MONTH(O7501),0)</f>
        <v>0</v>
      </c>
      <c r="U7501" s="126" t="s">
        <v>16730</v>
      </c>
      <c r="V7501" s="126" t="s">
        <v>7368</v>
      </c>
      <c r="X7501" s="126">
        <v>44134</v>
      </c>
    </row>
    <row r="7502" spans="1:25">
      <c r="A7502" s="116">
        <v>7502</v>
      </c>
      <c r="B7502" s="129">
        <v>44568</v>
      </c>
      <c r="C7502" s="118">
        <f>IF(B7502&lt;&gt;0,MONTH(B7502),0)</f>
        <v>1</v>
      </c>
      <c r="D7502" s="120" t="s">
        <v>252</v>
      </c>
      <c r="E7502" s="120" t="s">
        <v>16731</v>
      </c>
      <c r="F7502" s="211" t="s">
        <v>16732</v>
      </c>
      <c r="G7502" s="119" t="s">
        <v>9259</v>
      </c>
      <c r="H7502" s="121" t="s">
        <v>29</v>
      </c>
      <c r="I7502" s="121" t="s">
        <v>30</v>
      </c>
      <c r="J7502" s="121" t="s">
        <v>7216</v>
      </c>
      <c r="K7502" s="120" t="s">
        <v>65</v>
      </c>
      <c r="L7502" s="131" t="s">
        <v>32</v>
      </c>
      <c r="M7502" s="120" t="s">
        <v>78</v>
      </c>
      <c r="P7502" s="124">
        <f>IF(O7502&lt;&gt;0,MONTH(O7502),0)</f>
        <v>0</v>
      </c>
    </row>
    <row r="7503" spans="1:25">
      <c r="A7503" s="116">
        <v>7503</v>
      </c>
      <c r="B7503" s="129">
        <v>44299</v>
      </c>
      <c r="C7503" s="118">
        <f>IF(B7503&lt;&gt;0,MONTH(B7503),0)</f>
        <v>4</v>
      </c>
      <c r="D7503" s="120" t="s">
        <v>252</v>
      </c>
      <c r="E7503" s="120" t="s">
        <v>16733</v>
      </c>
      <c r="F7503" s="211" t="s">
        <v>16734</v>
      </c>
      <c r="G7503" s="119" t="s">
        <v>11004</v>
      </c>
      <c r="I7503" s="121" t="s">
        <v>30</v>
      </c>
      <c r="J7503" s="121" t="s">
        <v>16008</v>
      </c>
      <c r="K7503" s="120" t="s">
        <v>65</v>
      </c>
      <c r="L7503" s="131" t="s">
        <v>32</v>
      </c>
      <c r="M7503" s="120" t="s">
        <v>78</v>
      </c>
      <c r="P7503" s="124">
        <f>IF(O7503&lt;&gt;0,MONTH(O7503),0)</f>
        <v>0</v>
      </c>
    </row>
    <row r="7504" spans="1:25">
      <c r="A7504" s="116">
        <v>7504</v>
      </c>
      <c r="B7504" s="129">
        <v>44378</v>
      </c>
      <c r="C7504" s="118">
        <f>IF(B7504&lt;&gt;0,MONTH(B7504),0)</f>
        <v>7</v>
      </c>
      <c r="D7504" s="120" t="s">
        <v>25</v>
      </c>
      <c r="E7504" s="120" t="s">
        <v>16735</v>
      </c>
      <c r="F7504" s="212" t="s">
        <v>16736</v>
      </c>
      <c r="G7504" s="119" t="s">
        <v>16737</v>
      </c>
      <c r="H7504" s="121" t="s">
        <v>97</v>
      </c>
      <c r="I7504" s="121" t="s">
        <v>42</v>
      </c>
      <c r="J7504" s="121" t="s">
        <v>1811</v>
      </c>
      <c r="K7504" s="121" t="s">
        <v>65</v>
      </c>
      <c r="L7504" s="131" t="s">
        <v>32</v>
      </c>
      <c r="M7504" s="120" t="s">
        <v>33</v>
      </c>
      <c r="N7504" s="131">
        <v>44403</v>
      </c>
      <c r="O7504" s="131">
        <v>44406</v>
      </c>
      <c r="S7504" s="120" t="s">
        <v>135</v>
      </c>
      <c r="Y7504" s="116" t="s">
        <v>16738</v>
      </c>
    </row>
    <row r="7505" spans="1:25">
      <c r="A7505" s="116">
        <v>7505</v>
      </c>
      <c r="B7505" s="129">
        <v>44473</v>
      </c>
      <c r="D7505" s="120" t="s">
        <v>580</v>
      </c>
      <c r="E7505" s="120" t="s">
        <v>16739</v>
      </c>
      <c r="F7505" s="212" t="s">
        <v>16740</v>
      </c>
      <c r="G7505" s="119" t="s">
        <v>16741</v>
      </c>
      <c r="H7505" s="121" t="s">
        <v>48</v>
      </c>
      <c r="I7505" s="121" t="s">
        <v>30</v>
      </c>
      <c r="J7505" s="121" t="s">
        <v>7280</v>
      </c>
      <c r="K7505" s="121" t="s">
        <v>65</v>
      </c>
      <c r="L7505" s="131" t="s">
        <v>5152</v>
      </c>
      <c r="M7505" s="120" t="s">
        <v>78</v>
      </c>
    </row>
    <row r="7506" spans="1:25">
      <c r="A7506" s="116">
        <v>7506</v>
      </c>
      <c r="B7506" s="129">
        <v>44299</v>
      </c>
      <c r="C7506" s="118">
        <f>IF(B7506&lt;&gt;0,MONTH(B7506),0)</f>
        <v>4</v>
      </c>
      <c r="D7506" s="120" t="s">
        <v>252</v>
      </c>
      <c r="E7506" s="120" t="s">
        <v>16742</v>
      </c>
      <c r="F7506" s="211" t="s">
        <v>16743</v>
      </c>
      <c r="G7506" s="119" t="s">
        <v>16744</v>
      </c>
      <c r="I7506" s="142" t="s">
        <v>30</v>
      </c>
      <c r="J7506" s="142" t="s">
        <v>9004</v>
      </c>
      <c r="K7506" s="120" t="s">
        <v>65</v>
      </c>
      <c r="L7506" s="131" t="s">
        <v>32</v>
      </c>
      <c r="M7506" s="120" t="s">
        <v>78</v>
      </c>
      <c r="P7506" s="124">
        <f>IF(O7506&lt;&gt;0,MONTH(O7506),0)</f>
        <v>0</v>
      </c>
    </row>
    <row r="7507" spans="1:25">
      <c r="A7507" s="116">
        <v>7507</v>
      </c>
      <c r="B7507" s="129">
        <v>44299</v>
      </c>
      <c r="C7507" s="118">
        <f>IF(B7507&lt;&gt;0,MONTH(B7507),0)</f>
        <v>4</v>
      </c>
      <c r="D7507" s="120" t="s">
        <v>252</v>
      </c>
      <c r="E7507" s="120" t="s">
        <v>16745</v>
      </c>
      <c r="F7507" s="211" t="s">
        <v>16746</v>
      </c>
      <c r="G7507" s="119" t="s">
        <v>16747</v>
      </c>
      <c r="H7507" s="121" t="s">
        <v>192</v>
      </c>
      <c r="I7507" s="119" t="s">
        <v>30</v>
      </c>
      <c r="J7507" s="121" t="s">
        <v>87</v>
      </c>
      <c r="K7507" s="120" t="s">
        <v>65</v>
      </c>
      <c r="L7507" s="131" t="s">
        <v>32</v>
      </c>
      <c r="M7507" s="120" t="s">
        <v>33</v>
      </c>
      <c r="N7507" s="131">
        <v>44306</v>
      </c>
      <c r="O7507" s="131">
        <v>44321</v>
      </c>
      <c r="P7507" s="124">
        <f>IF(O7507&lt;&gt;0,MONTH(O7507),0)</f>
        <v>5</v>
      </c>
      <c r="S7507" s="120" t="s">
        <v>92</v>
      </c>
      <c r="T7507" s="126">
        <v>44321</v>
      </c>
    </row>
    <row r="7508" spans="1:25" ht="41.4">
      <c r="A7508" s="116">
        <v>7508</v>
      </c>
      <c r="B7508" s="129">
        <v>44474</v>
      </c>
      <c r="D7508" s="120" t="s">
        <v>580</v>
      </c>
      <c r="E7508" s="120" t="s">
        <v>16748</v>
      </c>
      <c r="F7508" s="212" t="s">
        <v>16749</v>
      </c>
      <c r="G7508" s="119" t="s">
        <v>5010</v>
      </c>
      <c r="H7508" s="121" t="s">
        <v>29</v>
      </c>
      <c r="I7508" s="121" t="s">
        <v>30</v>
      </c>
      <c r="J7508" s="121" t="s">
        <v>87</v>
      </c>
      <c r="K7508" s="121" t="s">
        <v>584</v>
      </c>
      <c r="L7508" s="157" t="s">
        <v>32</v>
      </c>
      <c r="M7508" s="120" t="s">
        <v>33</v>
      </c>
      <c r="N7508" s="131">
        <v>44509</v>
      </c>
      <c r="O7508" s="131">
        <v>44620</v>
      </c>
      <c r="Q7508" s="118">
        <v>2</v>
      </c>
    </row>
    <row r="7509" spans="1:25">
      <c r="A7509" s="116">
        <v>7509</v>
      </c>
      <c r="B7509" s="129">
        <v>44532</v>
      </c>
      <c r="D7509" s="120" t="s">
        <v>25</v>
      </c>
      <c r="E7509" s="120" t="s">
        <v>16750</v>
      </c>
      <c r="F7509" s="212" t="s">
        <v>16751</v>
      </c>
      <c r="G7509" s="119" t="s">
        <v>16752</v>
      </c>
      <c r="H7509" s="121" t="s">
        <v>41</v>
      </c>
      <c r="I7509" s="119" t="s">
        <v>30</v>
      </c>
      <c r="J7509" s="121" t="s">
        <v>87</v>
      </c>
      <c r="K7509" s="121" t="s">
        <v>65</v>
      </c>
      <c r="L7509" s="157" t="s">
        <v>32</v>
      </c>
      <c r="M7509" s="120" t="s">
        <v>78</v>
      </c>
    </row>
    <row r="7510" spans="1:25">
      <c r="A7510" s="116">
        <v>7510</v>
      </c>
      <c r="B7510" s="129">
        <v>44299</v>
      </c>
      <c r="C7510" s="118">
        <f>IF(B7510&lt;&gt;0,MONTH(B7510),0)</f>
        <v>4</v>
      </c>
      <c r="D7510" s="130" t="s">
        <v>25</v>
      </c>
      <c r="E7510" s="120" t="s">
        <v>16753</v>
      </c>
      <c r="F7510" s="211" t="s">
        <v>16754</v>
      </c>
      <c r="G7510" s="119" t="s">
        <v>16755</v>
      </c>
      <c r="H7510" s="121" t="s">
        <v>97</v>
      </c>
      <c r="I7510" s="119" t="s">
        <v>42</v>
      </c>
      <c r="J7510" s="121" t="s">
        <v>319</v>
      </c>
      <c r="K7510" s="120" t="s">
        <v>65</v>
      </c>
      <c r="L7510" s="131" t="s">
        <v>32</v>
      </c>
      <c r="M7510" s="120" t="s">
        <v>78</v>
      </c>
      <c r="P7510" s="124">
        <f>IF(O7510&lt;&gt;0,MONTH(O7510),0)</f>
        <v>0</v>
      </c>
    </row>
    <row r="7511" spans="1:25">
      <c r="A7511" s="116">
        <v>7511</v>
      </c>
      <c r="B7511" s="129">
        <v>44299</v>
      </c>
      <c r="C7511" s="118">
        <f>IF(B7511&lt;&gt;0,MONTH(B7511),0)</f>
        <v>4</v>
      </c>
      <c r="D7511" s="120" t="s">
        <v>25</v>
      </c>
      <c r="E7511" s="120" t="s">
        <v>16756</v>
      </c>
      <c r="F7511" s="211" t="s">
        <v>10438</v>
      </c>
      <c r="G7511" s="119" t="s">
        <v>16757</v>
      </c>
      <c r="H7511" s="121" t="s">
        <v>29</v>
      </c>
      <c r="I7511" s="119" t="s">
        <v>42</v>
      </c>
      <c r="J7511" s="121" t="s">
        <v>1874</v>
      </c>
      <c r="K7511" s="120" t="s">
        <v>65</v>
      </c>
      <c r="L7511" s="131" t="s">
        <v>32</v>
      </c>
      <c r="M7511" s="120" t="s">
        <v>78</v>
      </c>
      <c r="P7511" s="124">
        <f>IF(O7511&lt;&gt;0,MONTH(O7511),0)</f>
        <v>0</v>
      </c>
    </row>
    <row r="7512" spans="1:25">
      <c r="A7512" s="116">
        <v>7512</v>
      </c>
      <c r="B7512" s="129">
        <v>44299</v>
      </c>
      <c r="C7512" s="118">
        <f>IF(B7512&lt;&gt;0,MONTH(B7512),0)</f>
        <v>4</v>
      </c>
      <c r="D7512" s="120" t="s">
        <v>252</v>
      </c>
      <c r="E7512" s="120" t="s">
        <v>16758</v>
      </c>
      <c r="F7512" s="211" t="s">
        <v>16759</v>
      </c>
      <c r="G7512" s="119" t="s">
        <v>2731</v>
      </c>
      <c r="H7512" s="121" t="s">
        <v>76</v>
      </c>
      <c r="I7512" s="119" t="s">
        <v>42</v>
      </c>
      <c r="J7512" s="121" t="s">
        <v>82</v>
      </c>
      <c r="K7512" s="120" t="s">
        <v>65</v>
      </c>
      <c r="L7512" s="131" t="s">
        <v>32</v>
      </c>
      <c r="M7512" s="120" t="s">
        <v>78</v>
      </c>
      <c r="P7512" s="124">
        <f>IF(O7512&lt;&gt;0,MONTH(O7512),0)</f>
        <v>0</v>
      </c>
    </row>
    <row r="7513" spans="1:25">
      <c r="A7513" s="116">
        <v>7513</v>
      </c>
      <c r="B7513" s="129">
        <v>44474</v>
      </c>
      <c r="D7513" s="120" t="s">
        <v>580</v>
      </c>
      <c r="E7513" s="120" t="s">
        <v>16760</v>
      </c>
      <c r="F7513" s="212" t="s">
        <v>16761</v>
      </c>
      <c r="G7513" s="119" t="s">
        <v>1105</v>
      </c>
      <c r="H7513" s="121" t="s">
        <v>29</v>
      </c>
      <c r="I7513" s="119" t="s">
        <v>30</v>
      </c>
      <c r="J7513" s="121" t="s">
        <v>7375</v>
      </c>
      <c r="K7513" s="121" t="s">
        <v>65</v>
      </c>
      <c r="L7513" s="131" t="s">
        <v>5152</v>
      </c>
      <c r="M7513" s="120" t="s">
        <v>33</v>
      </c>
      <c r="N7513" s="131">
        <v>44482</v>
      </c>
      <c r="O7513" s="131">
        <v>44620</v>
      </c>
      <c r="Q7513" s="118">
        <v>2</v>
      </c>
    </row>
    <row r="7514" spans="1:25">
      <c r="A7514" s="116">
        <v>7514</v>
      </c>
      <c r="B7514" s="129">
        <v>44299</v>
      </c>
      <c r="C7514" s="118">
        <f>IF(B7514&lt;&gt;0,MONTH(B7514),0)</f>
        <v>4</v>
      </c>
      <c r="D7514" s="120" t="s">
        <v>252</v>
      </c>
      <c r="E7514" s="120" t="s">
        <v>16762</v>
      </c>
      <c r="F7514" s="211" t="s">
        <v>16763</v>
      </c>
      <c r="G7514" s="119" t="s">
        <v>2731</v>
      </c>
      <c r="H7514" s="121" t="s">
        <v>76</v>
      </c>
      <c r="I7514" s="121" t="s">
        <v>30</v>
      </c>
      <c r="J7514" s="121" t="s">
        <v>7280</v>
      </c>
      <c r="K7514" s="120" t="s">
        <v>65</v>
      </c>
      <c r="L7514" s="131" t="s">
        <v>32</v>
      </c>
      <c r="M7514" s="120" t="s">
        <v>78</v>
      </c>
      <c r="P7514" s="124">
        <f>IF(O7514&lt;&gt;0,MONTH(O7514),0)</f>
        <v>0</v>
      </c>
    </row>
    <row r="7515" spans="1:25">
      <c r="A7515" s="116">
        <v>7515</v>
      </c>
      <c r="B7515" s="129">
        <v>44299</v>
      </c>
      <c r="C7515" s="118">
        <f>IF(B7515&lt;&gt;0,MONTH(B7515),0)</f>
        <v>4</v>
      </c>
      <c r="D7515" s="120" t="s">
        <v>252</v>
      </c>
      <c r="E7515" s="120" t="s">
        <v>16764</v>
      </c>
      <c r="F7515" s="211" t="s">
        <v>7236</v>
      </c>
      <c r="G7515" s="119" t="s">
        <v>2731</v>
      </c>
      <c r="H7515" s="121" t="s">
        <v>76</v>
      </c>
      <c r="I7515" s="121" t="s">
        <v>30</v>
      </c>
      <c r="J7515" s="121" t="s">
        <v>3886</v>
      </c>
      <c r="K7515" s="120" t="s">
        <v>65</v>
      </c>
      <c r="L7515" s="131" t="s">
        <v>32</v>
      </c>
      <c r="M7515" s="120" t="s">
        <v>78</v>
      </c>
      <c r="P7515" s="124">
        <f>IF(O7515&lt;&gt;0,MONTH(O7515),0)</f>
        <v>0</v>
      </c>
    </row>
    <row r="7516" spans="1:25">
      <c r="A7516" s="116">
        <v>7516</v>
      </c>
      <c r="B7516" s="129">
        <v>44299</v>
      </c>
      <c r="C7516" s="118">
        <f>IF(B7516&lt;&gt;0,MONTH(B7516),0)</f>
        <v>4</v>
      </c>
      <c r="D7516" s="120" t="s">
        <v>252</v>
      </c>
      <c r="E7516" s="120" t="s">
        <v>16765</v>
      </c>
      <c r="F7516" s="211" t="s">
        <v>16766</v>
      </c>
      <c r="G7516" s="119" t="s">
        <v>741</v>
      </c>
      <c r="H7516" s="121" t="s">
        <v>76</v>
      </c>
      <c r="I7516" s="121" t="s">
        <v>63</v>
      </c>
      <c r="J7516" s="121" t="s">
        <v>2593</v>
      </c>
      <c r="K7516" s="120" t="s">
        <v>65</v>
      </c>
      <c r="L7516" s="131" t="s">
        <v>32</v>
      </c>
      <c r="M7516" s="120" t="s">
        <v>78</v>
      </c>
      <c r="P7516" s="124">
        <f>IF(O7516&lt;&gt;0,MONTH(O7516),0)</f>
        <v>0</v>
      </c>
    </row>
    <row r="7517" spans="1:25">
      <c r="A7517" s="116">
        <v>7517</v>
      </c>
      <c r="B7517" s="129">
        <v>44474</v>
      </c>
      <c r="D7517" s="120" t="s">
        <v>580</v>
      </c>
      <c r="E7517" s="120" t="s">
        <v>16767</v>
      </c>
      <c r="F7517" s="212" t="s">
        <v>16768</v>
      </c>
      <c r="G7517" s="119" t="s">
        <v>16769</v>
      </c>
      <c r="H7517" s="121" t="s">
        <v>29</v>
      </c>
      <c r="I7517" s="119" t="s">
        <v>30</v>
      </c>
      <c r="J7517" s="121" t="s">
        <v>87</v>
      </c>
      <c r="K7517" s="121" t="s">
        <v>584</v>
      </c>
      <c r="L7517" s="157" t="s">
        <v>32</v>
      </c>
      <c r="M7517" s="120" t="s">
        <v>33</v>
      </c>
      <c r="N7517" s="131">
        <v>44475</v>
      </c>
      <c r="O7517" s="131">
        <v>44494</v>
      </c>
      <c r="Q7517" s="118">
        <v>4</v>
      </c>
      <c r="S7517" s="120" t="s">
        <v>92</v>
      </c>
      <c r="Y7517" s="116" t="s">
        <v>16770</v>
      </c>
    </row>
    <row r="7518" spans="1:25">
      <c r="A7518" s="116">
        <v>7518</v>
      </c>
      <c r="B7518" s="129">
        <v>44299</v>
      </c>
      <c r="C7518" s="118">
        <f t="shared" ref="C7518:C7549" si="342">IF(B7518&lt;&gt;0,MONTH(B7518),0)</f>
        <v>4</v>
      </c>
      <c r="D7518" s="120" t="s">
        <v>252</v>
      </c>
      <c r="E7518" s="120" t="s">
        <v>16771</v>
      </c>
      <c r="F7518" s="211" t="s">
        <v>16772</v>
      </c>
      <c r="G7518" s="119" t="s">
        <v>741</v>
      </c>
      <c r="H7518" s="121" t="s">
        <v>76</v>
      </c>
      <c r="I7518" s="119" t="s">
        <v>30</v>
      </c>
      <c r="J7518" s="121" t="s">
        <v>5018</v>
      </c>
      <c r="K7518" s="120" t="s">
        <v>65</v>
      </c>
      <c r="L7518" s="131" t="s">
        <v>32</v>
      </c>
      <c r="M7518" s="120" t="s">
        <v>78</v>
      </c>
      <c r="P7518" s="124">
        <f t="shared" ref="P7518:P7549" si="343">IF(O7518&lt;&gt;0,MONTH(O7518),0)</f>
        <v>0</v>
      </c>
    </row>
    <row r="7519" spans="1:25">
      <c r="A7519" s="116">
        <v>7519</v>
      </c>
      <c r="B7519" s="129">
        <v>44299</v>
      </c>
      <c r="C7519" s="118">
        <f t="shared" si="342"/>
        <v>4</v>
      </c>
      <c r="D7519" s="120" t="s">
        <v>252</v>
      </c>
      <c r="E7519" s="120" t="s">
        <v>16773</v>
      </c>
      <c r="F7519" s="211" t="s">
        <v>16774</v>
      </c>
      <c r="G7519" s="119" t="s">
        <v>16775</v>
      </c>
      <c r="H7519" s="121" t="s">
        <v>76</v>
      </c>
      <c r="I7519" s="121" t="s">
        <v>30</v>
      </c>
      <c r="J7519" s="121" t="s">
        <v>6396</v>
      </c>
      <c r="K7519" s="120" t="s">
        <v>65</v>
      </c>
      <c r="L7519" s="131" t="s">
        <v>32</v>
      </c>
      <c r="M7519" s="120" t="s">
        <v>78</v>
      </c>
      <c r="P7519" s="124">
        <f t="shared" si="343"/>
        <v>0</v>
      </c>
    </row>
    <row r="7520" spans="1:25" ht="27.6">
      <c r="A7520" s="116">
        <v>7520</v>
      </c>
      <c r="B7520" s="129">
        <v>44299</v>
      </c>
      <c r="C7520" s="118">
        <f t="shared" si="342"/>
        <v>4</v>
      </c>
      <c r="D7520" s="120" t="s">
        <v>252</v>
      </c>
      <c r="E7520" s="120" t="s">
        <v>16776</v>
      </c>
      <c r="F7520" s="211" t="s">
        <v>16777</v>
      </c>
      <c r="G7520" s="119" t="s">
        <v>16778</v>
      </c>
      <c r="H7520" s="121" t="s">
        <v>76</v>
      </c>
      <c r="I7520" s="119" t="s">
        <v>30</v>
      </c>
      <c r="J7520" s="121" t="s">
        <v>7091</v>
      </c>
      <c r="K7520" s="120" t="s">
        <v>65</v>
      </c>
      <c r="L7520" s="131" t="s">
        <v>32</v>
      </c>
      <c r="M7520" s="120" t="s">
        <v>78</v>
      </c>
      <c r="P7520" s="124">
        <f t="shared" si="343"/>
        <v>0</v>
      </c>
      <c r="R7520" s="133"/>
    </row>
    <row r="7521" spans="1:25">
      <c r="A7521" s="116">
        <v>7521</v>
      </c>
      <c r="B7521" s="129">
        <v>44299</v>
      </c>
      <c r="C7521" s="118">
        <f t="shared" si="342"/>
        <v>4</v>
      </c>
      <c r="D7521" s="120" t="s">
        <v>252</v>
      </c>
      <c r="E7521" s="120" t="s">
        <v>16779</v>
      </c>
      <c r="F7521" s="211" t="s">
        <v>16780</v>
      </c>
      <c r="G7521" s="119" t="s">
        <v>12243</v>
      </c>
      <c r="H7521" s="121" t="s">
        <v>76</v>
      </c>
      <c r="I7521" s="119" t="s">
        <v>30</v>
      </c>
      <c r="J7521" s="121" t="s">
        <v>5018</v>
      </c>
      <c r="K7521" s="120" t="s">
        <v>65</v>
      </c>
      <c r="L7521" s="131" t="s">
        <v>32</v>
      </c>
      <c r="M7521" s="120" t="s">
        <v>78</v>
      </c>
      <c r="P7521" s="124">
        <f t="shared" si="343"/>
        <v>0</v>
      </c>
    </row>
    <row r="7522" spans="1:25">
      <c r="A7522" s="116">
        <v>7522</v>
      </c>
      <c r="B7522" s="129">
        <v>44299</v>
      </c>
      <c r="C7522" s="118">
        <f t="shared" si="342"/>
        <v>4</v>
      </c>
      <c r="D7522" s="120" t="s">
        <v>252</v>
      </c>
      <c r="E7522" s="120" t="s">
        <v>16781</v>
      </c>
      <c r="F7522" s="211" t="s">
        <v>16782</v>
      </c>
      <c r="G7522" s="119" t="s">
        <v>16783</v>
      </c>
      <c r="H7522" s="121" t="s">
        <v>76</v>
      </c>
      <c r="I7522" s="119" t="s">
        <v>30</v>
      </c>
      <c r="J7522" s="121" t="s">
        <v>3886</v>
      </c>
      <c r="K7522" s="120" t="s">
        <v>65</v>
      </c>
      <c r="L7522" s="131" t="s">
        <v>32</v>
      </c>
      <c r="M7522" s="120" t="s">
        <v>78</v>
      </c>
      <c r="P7522" s="124">
        <f t="shared" si="343"/>
        <v>0</v>
      </c>
    </row>
    <row r="7523" spans="1:25">
      <c r="A7523" s="116">
        <v>7523</v>
      </c>
      <c r="B7523" s="129">
        <v>44299</v>
      </c>
      <c r="C7523" s="118">
        <f t="shared" si="342"/>
        <v>4</v>
      </c>
      <c r="D7523" s="120" t="s">
        <v>252</v>
      </c>
      <c r="E7523" s="120" t="s">
        <v>16784</v>
      </c>
      <c r="F7523" s="211" t="s">
        <v>12846</v>
      </c>
      <c r="G7523" s="119" t="s">
        <v>16785</v>
      </c>
      <c r="H7523" s="121" t="s">
        <v>76</v>
      </c>
      <c r="I7523" s="121" t="s">
        <v>30</v>
      </c>
      <c r="J7523" s="121" t="s">
        <v>31</v>
      </c>
      <c r="K7523" s="120" t="s">
        <v>65</v>
      </c>
      <c r="L7523" s="131" t="s">
        <v>32</v>
      </c>
      <c r="M7523" s="120" t="s">
        <v>78</v>
      </c>
      <c r="P7523" s="124">
        <f t="shared" si="343"/>
        <v>0</v>
      </c>
      <c r="R7523" s="133"/>
    </row>
    <row r="7524" spans="1:25" ht="12.75" customHeight="1">
      <c r="A7524" s="116">
        <v>7524</v>
      </c>
      <c r="B7524" s="129">
        <v>44299</v>
      </c>
      <c r="C7524" s="118">
        <f t="shared" si="342"/>
        <v>4</v>
      </c>
      <c r="D7524" s="120" t="s">
        <v>252</v>
      </c>
      <c r="E7524" s="120" t="s">
        <v>16786</v>
      </c>
      <c r="F7524" s="211" t="s">
        <v>16787</v>
      </c>
      <c r="G7524" s="119" t="s">
        <v>16788</v>
      </c>
      <c r="H7524" s="121" t="s">
        <v>76</v>
      </c>
      <c r="I7524" s="121" t="s">
        <v>30</v>
      </c>
      <c r="J7524" s="121" t="s">
        <v>7142</v>
      </c>
      <c r="K7524" s="120" t="s">
        <v>65</v>
      </c>
      <c r="L7524" s="131" t="s">
        <v>32</v>
      </c>
      <c r="M7524" s="120" t="s">
        <v>78</v>
      </c>
      <c r="P7524" s="124">
        <f t="shared" si="343"/>
        <v>0</v>
      </c>
    </row>
    <row r="7525" spans="1:25" ht="12.75" customHeight="1">
      <c r="A7525" s="116">
        <v>7525</v>
      </c>
      <c r="B7525" s="129">
        <v>44299</v>
      </c>
      <c r="C7525" s="118">
        <f t="shared" si="342"/>
        <v>4</v>
      </c>
      <c r="D7525" s="120" t="s">
        <v>252</v>
      </c>
      <c r="E7525" s="120" t="s">
        <v>16789</v>
      </c>
      <c r="F7525" s="211" t="s">
        <v>16790</v>
      </c>
      <c r="G7525" s="119" t="s">
        <v>16791</v>
      </c>
      <c r="H7525" s="121" t="s">
        <v>177</v>
      </c>
      <c r="I7525" s="119" t="s">
        <v>30</v>
      </c>
      <c r="J7525" s="121" t="s">
        <v>77</v>
      </c>
      <c r="K7525" s="120" t="s">
        <v>65</v>
      </c>
      <c r="L7525" s="131" t="s">
        <v>32</v>
      </c>
      <c r="M7525" s="120" t="s">
        <v>78</v>
      </c>
      <c r="P7525" s="124">
        <f t="shared" si="343"/>
        <v>0</v>
      </c>
    </row>
    <row r="7526" spans="1:25" ht="15" customHeight="1">
      <c r="A7526" s="116">
        <v>7526</v>
      </c>
      <c r="B7526" s="129">
        <v>44299</v>
      </c>
      <c r="C7526" s="118">
        <f t="shared" si="342"/>
        <v>4</v>
      </c>
      <c r="D7526" s="120" t="s">
        <v>252</v>
      </c>
      <c r="E7526" s="120" t="s">
        <v>16792</v>
      </c>
      <c r="F7526" s="211" t="s">
        <v>16793</v>
      </c>
      <c r="G7526" s="119" t="s">
        <v>16794</v>
      </c>
      <c r="H7526" s="121" t="s">
        <v>76</v>
      </c>
      <c r="I7526" s="121" t="s">
        <v>30</v>
      </c>
      <c r="J7526" s="121" t="s">
        <v>1544</v>
      </c>
      <c r="K7526" s="120" t="s">
        <v>65</v>
      </c>
      <c r="L7526" s="131" t="s">
        <v>32</v>
      </c>
      <c r="M7526" s="120" t="s">
        <v>78</v>
      </c>
      <c r="P7526" s="124">
        <f t="shared" si="343"/>
        <v>0</v>
      </c>
      <c r="R7526" s="133"/>
    </row>
    <row r="7527" spans="1:25">
      <c r="A7527" s="116">
        <v>7527</v>
      </c>
      <c r="B7527" s="129">
        <v>44299</v>
      </c>
      <c r="C7527" s="118">
        <f t="shared" si="342"/>
        <v>4</v>
      </c>
      <c r="D7527" s="120" t="s">
        <v>252</v>
      </c>
      <c r="E7527" s="120" t="s">
        <v>16795</v>
      </c>
      <c r="F7527" s="211" t="s">
        <v>16796</v>
      </c>
      <c r="G7527" s="119" t="s">
        <v>16797</v>
      </c>
      <c r="H7527" s="121" t="s">
        <v>76</v>
      </c>
      <c r="I7527" s="121" t="s">
        <v>30</v>
      </c>
      <c r="J7527" s="121" t="s">
        <v>8033</v>
      </c>
      <c r="K7527" s="120" t="s">
        <v>65</v>
      </c>
      <c r="L7527" s="131" t="s">
        <v>32</v>
      </c>
      <c r="M7527" s="120" t="s">
        <v>78</v>
      </c>
      <c r="P7527" s="124">
        <f t="shared" si="343"/>
        <v>0</v>
      </c>
    </row>
    <row r="7528" spans="1:25">
      <c r="A7528" s="116">
        <v>7528</v>
      </c>
      <c r="B7528" s="129">
        <v>44299</v>
      </c>
      <c r="C7528" s="118">
        <f t="shared" si="342"/>
        <v>4</v>
      </c>
      <c r="D7528" s="120" t="s">
        <v>252</v>
      </c>
      <c r="E7528" s="120" t="s">
        <v>16798</v>
      </c>
      <c r="F7528" s="211" t="s">
        <v>595</v>
      </c>
      <c r="G7528" s="119" t="s">
        <v>16799</v>
      </c>
      <c r="H7528" s="121" t="s">
        <v>76</v>
      </c>
      <c r="I7528" s="119" t="s">
        <v>30</v>
      </c>
      <c r="J7528" s="121" t="s">
        <v>6396</v>
      </c>
      <c r="K7528" s="120" t="s">
        <v>65</v>
      </c>
      <c r="L7528" s="131" t="s">
        <v>32</v>
      </c>
      <c r="M7528" s="120" t="s">
        <v>78</v>
      </c>
      <c r="P7528" s="124">
        <f t="shared" si="343"/>
        <v>0</v>
      </c>
    </row>
    <row r="7529" spans="1:25">
      <c r="A7529" s="116">
        <v>7529</v>
      </c>
      <c r="B7529" s="129">
        <v>44299</v>
      </c>
      <c r="C7529" s="118">
        <f t="shared" si="342"/>
        <v>4</v>
      </c>
      <c r="D7529" s="120" t="s">
        <v>252</v>
      </c>
      <c r="E7529" s="120" t="s">
        <v>16800</v>
      </c>
      <c r="F7529" s="211" t="s">
        <v>8790</v>
      </c>
      <c r="G7529" s="119" t="s">
        <v>16801</v>
      </c>
      <c r="H7529" s="121" t="s">
        <v>76</v>
      </c>
      <c r="I7529" s="121" t="s">
        <v>30</v>
      </c>
      <c r="J7529" s="121" t="s">
        <v>435</v>
      </c>
      <c r="K7529" s="120" t="s">
        <v>65</v>
      </c>
      <c r="L7529" s="131" t="s">
        <v>32</v>
      </c>
      <c r="M7529" s="120" t="s">
        <v>78</v>
      </c>
      <c r="P7529" s="124">
        <f t="shared" si="343"/>
        <v>0</v>
      </c>
    </row>
    <row r="7530" spans="1:25">
      <c r="A7530" s="116">
        <v>7530</v>
      </c>
      <c r="B7530" s="129">
        <v>44299</v>
      </c>
      <c r="C7530" s="118">
        <f t="shared" si="342"/>
        <v>4</v>
      </c>
      <c r="D7530" s="120" t="s">
        <v>252</v>
      </c>
      <c r="E7530" s="120" t="s">
        <v>16802</v>
      </c>
      <c r="F7530" s="211" t="s">
        <v>7716</v>
      </c>
      <c r="G7530" s="119" t="s">
        <v>16803</v>
      </c>
      <c r="H7530" s="121" t="s">
        <v>76</v>
      </c>
      <c r="I7530" s="121" t="s">
        <v>30</v>
      </c>
      <c r="J7530" s="121" t="s">
        <v>31</v>
      </c>
      <c r="K7530" s="120" t="s">
        <v>65</v>
      </c>
      <c r="L7530" s="131" t="s">
        <v>32</v>
      </c>
      <c r="M7530" s="120" t="s">
        <v>78</v>
      </c>
      <c r="P7530" s="124">
        <f t="shared" si="343"/>
        <v>0</v>
      </c>
    </row>
    <row r="7531" spans="1:25">
      <c r="A7531" s="116">
        <v>7531</v>
      </c>
      <c r="B7531" s="129">
        <v>44299</v>
      </c>
      <c r="C7531" s="118">
        <f t="shared" si="342"/>
        <v>4</v>
      </c>
      <c r="D7531" s="120" t="s">
        <v>252</v>
      </c>
      <c r="E7531" s="120" t="s">
        <v>16804</v>
      </c>
      <c r="F7531" s="211" t="s">
        <v>3175</v>
      </c>
      <c r="G7531" s="119" t="s">
        <v>16805</v>
      </c>
      <c r="H7531" s="121" t="s">
        <v>76</v>
      </c>
      <c r="I7531" s="121" t="s">
        <v>42</v>
      </c>
      <c r="J7531" s="121" t="s">
        <v>72</v>
      </c>
      <c r="K7531" s="120" t="s">
        <v>65</v>
      </c>
      <c r="L7531" s="131" t="s">
        <v>32</v>
      </c>
      <c r="M7531" s="120" t="s">
        <v>78</v>
      </c>
      <c r="P7531" s="124">
        <f t="shared" si="343"/>
        <v>0</v>
      </c>
    </row>
    <row r="7532" spans="1:25">
      <c r="A7532" s="116">
        <v>7532</v>
      </c>
      <c r="B7532" s="129">
        <v>44299</v>
      </c>
      <c r="C7532" s="118">
        <f t="shared" si="342"/>
        <v>4</v>
      </c>
      <c r="D7532" s="120" t="s">
        <v>252</v>
      </c>
      <c r="E7532" s="120" t="s">
        <v>16806</v>
      </c>
      <c r="F7532" s="211" t="s">
        <v>7716</v>
      </c>
      <c r="G7532" s="119" t="s">
        <v>16807</v>
      </c>
      <c r="H7532" s="121" t="s">
        <v>76</v>
      </c>
      <c r="I7532" s="121" t="s">
        <v>30</v>
      </c>
      <c r="J7532" s="121" t="s">
        <v>31</v>
      </c>
      <c r="K7532" s="120" t="s">
        <v>65</v>
      </c>
      <c r="L7532" s="131" t="s">
        <v>32</v>
      </c>
      <c r="M7532" s="120" t="s">
        <v>78</v>
      </c>
      <c r="P7532" s="124">
        <f t="shared" si="343"/>
        <v>0</v>
      </c>
    </row>
    <row r="7533" spans="1:25">
      <c r="A7533" s="116">
        <v>7533</v>
      </c>
      <c r="B7533" s="129">
        <v>44299</v>
      </c>
      <c r="C7533" s="118">
        <f t="shared" si="342"/>
        <v>4</v>
      </c>
      <c r="D7533" s="120" t="s">
        <v>252</v>
      </c>
      <c r="E7533" s="120" t="s">
        <v>16808</v>
      </c>
      <c r="F7533" s="211" t="s">
        <v>16809</v>
      </c>
      <c r="G7533" s="119" t="s">
        <v>13819</v>
      </c>
      <c r="H7533" s="121" t="s">
        <v>76</v>
      </c>
      <c r="I7533" s="121" t="s">
        <v>30</v>
      </c>
      <c r="J7533" s="121" t="s">
        <v>87</v>
      </c>
      <c r="K7533" s="120" t="s">
        <v>65</v>
      </c>
      <c r="L7533" s="131" t="s">
        <v>32</v>
      </c>
      <c r="M7533" s="120" t="s">
        <v>33</v>
      </c>
      <c r="N7533" s="131">
        <v>44302</v>
      </c>
      <c r="O7533" s="131">
        <v>44586</v>
      </c>
      <c r="P7533" s="124">
        <f t="shared" si="343"/>
        <v>1</v>
      </c>
    </row>
    <row r="7534" spans="1:25">
      <c r="A7534" s="116">
        <v>7534</v>
      </c>
      <c r="B7534" s="129">
        <v>44299</v>
      </c>
      <c r="C7534" s="118">
        <f t="shared" si="342"/>
        <v>4</v>
      </c>
      <c r="D7534" s="120" t="s">
        <v>252</v>
      </c>
      <c r="E7534" s="120" t="s">
        <v>16810</v>
      </c>
      <c r="F7534" s="211" t="s">
        <v>16811</v>
      </c>
      <c r="G7534" s="119" t="s">
        <v>13819</v>
      </c>
      <c r="H7534" s="121" t="s">
        <v>76</v>
      </c>
      <c r="I7534" s="121" t="s">
        <v>30</v>
      </c>
      <c r="J7534" s="121" t="s">
        <v>435</v>
      </c>
      <c r="K7534" s="120" t="s">
        <v>65</v>
      </c>
      <c r="L7534" s="131" t="s">
        <v>32</v>
      </c>
      <c r="M7534" s="120" t="s">
        <v>33</v>
      </c>
      <c r="N7534" s="131">
        <v>44319</v>
      </c>
      <c r="O7534" s="131">
        <v>44404</v>
      </c>
      <c r="P7534" s="124">
        <f t="shared" si="343"/>
        <v>7</v>
      </c>
      <c r="S7534" s="120" t="s">
        <v>5090</v>
      </c>
      <c r="T7534" s="126">
        <v>44407</v>
      </c>
    </row>
    <row r="7535" spans="1:25">
      <c r="A7535" s="116">
        <v>7535</v>
      </c>
      <c r="B7535" s="129">
        <v>44300</v>
      </c>
      <c r="C7535" s="118">
        <f t="shared" si="342"/>
        <v>4</v>
      </c>
      <c r="D7535" s="120" t="s">
        <v>252</v>
      </c>
      <c r="E7535" s="120" t="s">
        <v>16812</v>
      </c>
      <c r="F7535" s="211" t="s">
        <v>7236</v>
      </c>
      <c r="G7535" s="119" t="s">
        <v>2731</v>
      </c>
      <c r="H7535" s="121" t="s">
        <v>76</v>
      </c>
      <c r="I7535" s="119" t="s">
        <v>30</v>
      </c>
      <c r="J7535" s="121" t="s">
        <v>7280</v>
      </c>
      <c r="K7535" s="120" t="s">
        <v>65</v>
      </c>
      <c r="L7535" s="131" t="s">
        <v>32</v>
      </c>
      <c r="M7535" s="120" t="s">
        <v>33</v>
      </c>
      <c r="N7535" s="131">
        <v>44302</v>
      </c>
      <c r="P7535" s="124">
        <f t="shared" si="343"/>
        <v>0</v>
      </c>
      <c r="S7535" s="120" t="s">
        <v>92</v>
      </c>
      <c r="T7535" s="126">
        <v>44404</v>
      </c>
    </row>
    <row r="7536" spans="1:25" ht="27.6">
      <c r="A7536" s="116">
        <v>7536</v>
      </c>
      <c r="B7536" s="129">
        <v>44300</v>
      </c>
      <c r="C7536" s="118">
        <f t="shared" si="342"/>
        <v>4</v>
      </c>
      <c r="D7536" s="120" t="s">
        <v>25</v>
      </c>
      <c r="E7536" s="120" t="s">
        <v>16813</v>
      </c>
      <c r="F7536" s="211" t="s">
        <v>16814</v>
      </c>
      <c r="G7536" s="119" t="s">
        <v>181</v>
      </c>
      <c r="H7536" s="121" t="s">
        <v>140</v>
      </c>
      <c r="I7536" s="121" t="s">
        <v>196</v>
      </c>
      <c r="J7536" s="121" t="s">
        <v>14490</v>
      </c>
      <c r="K7536" s="120" t="s">
        <v>65</v>
      </c>
      <c r="L7536" s="131" t="s">
        <v>32</v>
      </c>
      <c r="M7536" s="120" t="s">
        <v>33</v>
      </c>
      <c r="N7536" s="131">
        <v>44305</v>
      </c>
      <c r="O7536" s="131">
        <v>44384</v>
      </c>
      <c r="P7536" s="124">
        <f t="shared" si="343"/>
        <v>7</v>
      </c>
      <c r="Y7536" s="116" t="s">
        <v>3375</v>
      </c>
    </row>
    <row r="7537" spans="1:25">
      <c r="A7537" s="116">
        <v>7537</v>
      </c>
      <c r="B7537" s="129">
        <v>44300</v>
      </c>
      <c r="C7537" s="118">
        <f t="shared" si="342"/>
        <v>4</v>
      </c>
      <c r="D7537" s="120" t="s">
        <v>25</v>
      </c>
      <c r="E7537" s="120" t="s">
        <v>16815</v>
      </c>
      <c r="F7537" s="211" t="s">
        <v>12700</v>
      </c>
      <c r="G7537" s="119" t="s">
        <v>9723</v>
      </c>
      <c r="H7537" s="121" t="s">
        <v>140</v>
      </c>
      <c r="I7537" s="121" t="s">
        <v>63</v>
      </c>
      <c r="J7537" s="121" t="s">
        <v>328</v>
      </c>
      <c r="K7537" s="120" t="s">
        <v>65</v>
      </c>
      <c r="L7537" s="131" t="s">
        <v>32</v>
      </c>
      <c r="M7537" s="120" t="s">
        <v>33</v>
      </c>
      <c r="N7537" s="131">
        <v>44305</v>
      </c>
      <c r="O7537" s="131">
        <v>44384</v>
      </c>
      <c r="P7537" s="124">
        <f t="shared" si="343"/>
        <v>7</v>
      </c>
      <c r="Y7537" s="116" t="s">
        <v>3375</v>
      </c>
    </row>
    <row r="7538" spans="1:25" ht="27.6">
      <c r="A7538" s="116">
        <v>7538</v>
      </c>
      <c r="B7538" s="129">
        <v>44300</v>
      </c>
      <c r="C7538" s="118">
        <f t="shared" si="342"/>
        <v>4</v>
      </c>
      <c r="D7538" s="120" t="s">
        <v>25</v>
      </c>
      <c r="E7538" s="120" t="s">
        <v>16816</v>
      </c>
      <c r="F7538" s="211" t="s">
        <v>16817</v>
      </c>
      <c r="G7538" s="119" t="s">
        <v>16818</v>
      </c>
      <c r="H7538" s="121" t="s">
        <v>140</v>
      </c>
      <c r="I7538" s="121" t="s">
        <v>30</v>
      </c>
      <c r="J7538" s="121" t="s">
        <v>1544</v>
      </c>
      <c r="K7538" s="120" t="s">
        <v>65</v>
      </c>
      <c r="L7538" s="131" t="s">
        <v>32</v>
      </c>
      <c r="M7538" s="120" t="s">
        <v>33</v>
      </c>
      <c r="N7538" s="131">
        <v>44305</v>
      </c>
      <c r="O7538" s="131">
        <v>44341</v>
      </c>
      <c r="P7538" s="124">
        <f t="shared" si="343"/>
        <v>5</v>
      </c>
      <c r="S7538" s="120" t="s">
        <v>135</v>
      </c>
      <c r="T7538" s="126">
        <v>44306</v>
      </c>
      <c r="Y7538" s="116" t="s">
        <v>16819</v>
      </c>
    </row>
    <row r="7539" spans="1:25">
      <c r="A7539" s="116">
        <v>7539</v>
      </c>
      <c r="B7539" s="129">
        <v>44300</v>
      </c>
      <c r="C7539" s="118">
        <f t="shared" si="342"/>
        <v>4</v>
      </c>
      <c r="D7539" s="120" t="s">
        <v>25</v>
      </c>
      <c r="E7539" s="120" t="s">
        <v>16820</v>
      </c>
      <c r="F7539" s="211" t="s">
        <v>16821</v>
      </c>
      <c r="G7539" s="119" t="s">
        <v>8121</v>
      </c>
      <c r="H7539" s="121" t="s">
        <v>140</v>
      </c>
      <c r="I7539" s="121" t="s">
        <v>30</v>
      </c>
      <c r="J7539" s="121" t="s">
        <v>5018</v>
      </c>
      <c r="K7539" s="120" t="s">
        <v>65</v>
      </c>
      <c r="L7539" s="131" t="s">
        <v>32</v>
      </c>
      <c r="M7539" s="120" t="s">
        <v>33</v>
      </c>
      <c r="N7539" s="131">
        <v>44305</v>
      </c>
      <c r="O7539" s="131">
        <v>44399</v>
      </c>
      <c r="P7539" s="124">
        <f t="shared" si="343"/>
        <v>7</v>
      </c>
      <c r="Y7539" s="116" t="s">
        <v>3375</v>
      </c>
    </row>
    <row r="7540" spans="1:25">
      <c r="A7540" s="116">
        <v>7540</v>
      </c>
      <c r="B7540" s="129">
        <v>44300</v>
      </c>
      <c r="C7540" s="118">
        <f t="shared" si="342"/>
        <v>4</v>
      </c>
      <c r="D7540" s="120" t="s">
        <v>252</v>
      </c>
      <c r="E7540" s="120" t="s">
        <v>16822</v>
      </c>
      <c r="F7540" s="211" t="s">
        <v>16823</v>
      </c>
      <c r="G7540" s="119" t="s">
        <v>16824</v>
      </c>
      <c r="H7540" s="121" t="s">
        <v>76</v>
      </c>
      <c r="I7540" s="121" t="s">
        <v>30</v>
      </c>
      <c r="J7540" s="121" t="s">
        <v>87</v>
      </c>
      <c r="K7540" s="120" t="s">
        <v>65</v>
      </c>
      <c r="L7540" s="131" t="s">
        <v>32</v>
      </c>
      <c r="M7540" s="120" t="s">
        <v>33</v>
      </c>
      <c r="N7540" s="131">
        <v>44302</v>
      </c>
      <c r="P7540" s="124">
        <f t="shared" si="343"/>
        <v>0</v>
      </c>
      <c r="S7540" s="120" t="s">
        <v>92</v>
      </c>
      <c r="T7540" s="126">
        <v>44302</v>
      </c>
    </row>
    <row r="7541" spans="1:25">
      <c r="A7541" s="116">
        <v>7541</v>
      </c>
      <c r="B7541" s="129">
        <v>44300</v>
      </c>
      <c r="C7541" s="118">
        <f t="shared" si="342"/>
        <v>4</v>
      </c>
      <c r="D7541" s="120" t="s">
        <v>252</v>
      </c>
      <c r="E7541" s="120" t="s">
        <v>16825</v>
      </c>
      <c r="F7541" s="211" t="s">
        <v>14760</v>
      </c>
      <c r="G7541" s="121" t="s">
        <v>16826</v>
      </c>
      <c r="H7541" s="121" t="s">
        <v>76</v>
      </c>
      <c r="I7541" s="121" t="s">
        <v>30</v>
      </c>
      <c r="J7541" s="121" t="s">
        <v>7216</v>
      </c>
      <c r="K7541" s="120" t="s">
        <v>65</v>
      </c>
      <c r="L7541" s="131" t="s">
        <v>32</v>
      </c>
      <c r="M7541" s="120" t="s">
        <v>33</v>
      </c>
      <c r="N7541" s="131">
        <v>44302</v>
      </c>
      <c r="O7541" s="131">
        <v>44320</v>
      </c>
      <c r="P7541" s="124">
        <f t="shared" si="343"/>
        <v>5</v>
      </c>
      <c r="S7541" s="120" t="s">
        <v>92</v>
      </c>
    </row>
    <row r="7542" spans="1:25">
      <c r="A7542" s="116">
        <v>7542</v>
      </c>
      <c r="B7542" s="129">
        <v>44300</v>
      </c>
      <c r="C7542" s="118">
        <f t="shared" si="342"/>
        <v>4</v>
      </c>
      <c r="D7542" s="120" t="s">
        <v>252</v>
      </c>
      <c r="E7542" s="120" t="s">
        <v>16827</v>
      </c>
      <c r="F7542" s="211" t="s">
        <v>16828</v>
      </c>
      <c r="G7542" s="121" t="s">
        <v>16829</v>
      </c>
      <c r="H7542" s="121" t="s">
        <v>76</v>
      </c>
      <c r="I7542" s="121" t="s">
        <v>30</v>
      </c>
      <c r="J7542" s="121" t="s">
        <v>7087</v>
      </c>
      <c r="K7542" s="120" t="s">
        <v>65</v>
      </c>
      <c r="L7542" s="131" t="s">
        <v>32</v>
      </c>
      <c r="M7542" s="120" t="s">
        <v>33</v>
      </c>
      <c r="N7542" s="131">
        <v>44309</v>
      </c>
      <c r="O7542" s="131">
        <v>44613</v>
      </c>
      <c r="P7542" s="124">
        <f t="shared" si="343"/>
        <v>2</v>
      </c>
    </row>
    <row r="7543" spans="1:25">
      <c r="A7543" s="116">
        <v>7543</v>
      </c>
      <c r="B7543" s="129">
        <v>44300</v>
      </c>
      <c r="C7543" s="118">
        <f t="shared" si="342"/>
        <v>4</v>
      </c>
      <c r="D7543" s="120" t="s">
        <v>252</v>
      </c>
      <c r="E7543" s="120" t="s">
        <v>16830</v>
      </c>
      <c r="F7543" s="211" t="s">
        <v>7716</v>
      </c>
      <c r="G7543" s="121" t="s">
        <v>16831</v>
      </c>
      <c r="H7543" s="121" t="s">
        <v>76</v>
      </c>
      <c r="I7543" s="121" t="s">
        <v>30</v>
      </c>
      <c r="J7543" s="121" t="s">
        <v>16832</v>
      </c>
      <c r="K7543" s="120" t="s">
        <v>65</v>
      </c>
      <c r="L7543" s="131" t="s">
        <v>32</v>
      </c>
      <c r="M7543" s="120" t="s">
        <v>33</v>
      </c>
      <c r="N7543" s="131">
        <v>44305</v>
      </c>
      <c r="P7543" s="124">
        <f t="shared" si="343"/>
        <v>0</v>
      </c>
      <c r="S7543" s="120" t="s">
        <v>135</v>
      </c>
      <c r="T7543" s="126">
        <v>44306</v>
      </c>
    </row>
    <row r="7544" spans="1:25">
      <c r="A7544" s="116">
        <v>7544</v>
      </c>
      <c r="B7544" s="129">
        <v>44300</v>
      </c>
      <c r="C7544" s="118">
        <f t="shared" si="342"/>
        <v>4</v>
      </c>
      <c r="D7544" s="120" t="s">
        <v>25</v>
      </c>
      <c r="E7544" s="120" t="s">
        <v>16833</v>
      </c>
      <c r="F7544" s="211" t="s">
        <v>133</v>
      </c>
      <c r="G7544" s="121" t="s">
        <v>16834</v>
      </c>
      <c r="H7544" s="121" t="s">
        <v>53</v>
      </c>
      <c r="I7544" s="121" t="s">
        <v>30</v>
      </c>
      <c r="J7544" s="121" t="s">
        <v>87</v>
      </c>
      <c r="K7544" s="120" t="s">
        <v>65</v>
      </c>
      <c r="L7544" s="131" t="s">
        <v>32</v>
      </c>
      <c r="M7544" s="120" t="s">
        <v>33</v>
      </c>
      <c r="N7544" s="131">
        <v>44302</v>
      </c>
      <c r="O7544" s="131">
        <v>44386</v>
      </c>
      <c r="P7544" s="124">
        <f t="shared" si="343"/>
        <v>7</v>
      </c>
      <c r="Q7544" s="118">
        <v>2</v>
      </c>
      <c r="R7544" s="124">
        <f ca="1">TODAY()-O7544</f>
        <v>292</v>
      </c>
    </row>
    <row r="7545" spans="1:25">
      <c r="A7545" s="116">
        <v>7545</v>
      </c>
      <c r="B7545" s="129">
        <v>44300</v>
      </c>
      <c r="C7545" s="118">
        <f t="shared" si="342"/>
        <v>4</v>
      </c>
      <c r="D7545" s="120" t="s">
        <v>25</v>
      </c>
      <c r="E7545" s="120" t="s">
        <v>16835</v>
      </c>
      <c r="F7545" s="211" t="s">
        <v>16836</v>
      </c>
      <c r="G7545" s="119" t="s">
        <v>371</v>
      </c>
      <c r="H7545" s="121" t="s">
        <v>53</v>
      </c>
      <c r="I7545" s="119" t="s">
        <v>30</v>
      </c>
      <c r="J7545" s="121" t="s">
        <v>435</v>
      </c>
      <c r="K7545" s="120" t="s">
        <v>65</v>
      </c>
      <c r="L7545" s="131" t="s">
        <v>32</v>
      </c>
      <c r="M7545" s="120" t="s">
        <v>33</v>
      </c>
      <c r="N7545" s="131">
        <v>44305</v>
      </c>
      <c r="O7545" s="131">
        <v>44386</v>
      </c>
      <c r="P7545" s="124">
        <f t="shared" si="343"/>
        <v>7</v>
      </c>
      <c r="Q7545" s="118">
        <v>4</v>
      </c>
      <c r="R7545" s="124">
        <f ca="1">TODAY()-O7545</f>
        <v>292</v>
      </c>
    </row>
    <row r="7546" spans="1:25">
      <c r="A7546" s="116">
        <v>7546</v>
      </c>
      <c r="B7546" s="129">
        <v>44300</v>
      </c>
      <c r="C7546" s="118">
        <f t="shared" si="342"/>
        <v>4</v>
      </c>
      <c r="D7546" s="120" t="s">
        <v>25</v>
      </c>
      <c r="E7546" s="120" t="s">
        <v>16837</v>
      </c>
      <c r="F7546" s="211" t="s">
        <v>16838</v>
      </c>
      <c r="G7546" s="119" t="s">
        <v>16839</v>
      </c>
      <c r="H7546" s="121" t="s">
        <v>53</v>
      </c>
      <c r="I7546" s="121" t="s">
        <v>30</v>
      </c>
      <c r="J7546" s="121" t="s">
        <v>3749</v>
      </c>
      <c r="K7546" s="120" t="s">
        <v>65</v>
      </c>
      <c r="L7546" s="131" t="s">
        <v>32</v>
      </c>
      <c r="M7546" s="120" t="s">
        <v>184</v>
      </c>
      <c r="P7546" s="124">
        <f t="shared" si="343"/>
        <v>0</v>
      </c>
    </row>
    <row r="7547" spans="1:25">
      <c r="A7547" s="116">
        <v>7547</v>
      </c>
      <c r="B7547" s="129">
        <v>44300</v>
      </c>
      <c r="C7547" s="118">
        <f t="shared" si="342"/>
        <v>4</v>
      </c>
      <c r="D7547" s="120" t="s">
        <v>25</v>
      </c>
      <c r="E7547" s="120" t="s">
        <v>16840</v>
      </c>
      <c r="F7547" s="211" t="s">
        <v>16841</v>
      </c>
      <c r="G7547" s="119" t="s">
        <v>3890</v>
      </c>
      <c r="H7547" s="121" t="s">
        <v>53</v>
      </c>
      <c r="I7547" s="121" t="s">
        <v>30</v>
      </c>
      <c r="J7547" s="121" t="s">
        <v>77</v>
      </c>
      <c r="K7547" s="120" t="s">
        <v>65</v>
      </c>
      <c r="L7547" s="131" t="s">
        <v>32</v>
      </c>
      <c r="M7547" s="120" t="s">
        <v>78</v>
      </c>
      <c r="P7547" s="124">
        <f t="shared" si="343"/>
        <v>0</v>
      </c>
    </row>
    <row r="7548" spans="1:25">
      <c r="A7548" s="116">
        <v>7548</v>
      </c>
      <c r="B7548" s="129">
        <v>44300</v>
      </c>
      <c r="C7548" s="118">
        <f t="shared" si="342"/>
        <v>4</v>
      </c>
      <c r="D7548" s="120" t="s">
        <v>25</v>
      </c>
      <c r="E7548" s="120" t="s">
        <v>16842</v>
      </c>
      <c r="F7548" s="211" t="s">
        <v>16843</v>
      </c>
      <c r="G7548" s="119" t="s">
        <v>16844</v>
      </c>
      <c r="H7548" s="121" t="s">
        <v>53</v>
      </c>
      <c r="I7548" s="119" t="s">
        <v>42</v>
      </c>
      <c r="J7548" s="121" t="s">
        <v>43</v>
      </c>
      <c r="K7548" s="120" t="s">
        <v>65</v>
      </c>
      <c r="L7548" s="131" t="s">
        <v>32</v>
      </c>
      <c r="M7548" s="120" t="s">
        <v>78</v>
      </c>
      <c r="P7548" s="124">
        <f t="shared" si="343"/>
        <v>0</v>
      </c>
    </row>
    <row r="7549" spans="1:25">
      <c r="A7549" s="116">
        <v>7549</v>
      </c>
      <c r="B7549" s="129">
        <v>44300</v>
      </c>
      <c r="C7549" s="118">
        <f t="shared" si="342"/>
        <v>4</v>
      </c>
      <c r="D7549" s="120" t="s">
        <v>25</v>
      </c>
      <c r="E7549" s="120" t="s">
        <v>16845</v>
      </c>
      <c r="F7549" s="211" t="s">
        <v>5304</v>
      </c>
      <c r="G7549" s="119" t="s">
        <v>16846</v>
      </c>
      <c r="H7549" s="121" t="s">
        <v>53</v>
      </c>
      <c r="I7549" s="121" t="s">
        <v>30</v>
      </c>
      <c r="J7549" s="121" t="s">
        <v>7216</v>
      </c>
      <c r="K7549" s="120" t="s">
        <v>65</v>
      </c>
      <c r="L7549" s="131" t="s">
        <v>32</v>
      </c>
      <c r="M7549" s="120" t="s">
        <v>78</v>
      </c>
      <c r="P7549" s="124">
        <f t="shared" si="343"/>
        <v>0</v>
      </c>
    </row>
    <row r="7550" spans="1:25">
      <c r="A7550" s="116">
        <v>7550</v>
      </c>
      <c r="B7550" s="129">
        <v>44300</v>
      </c>
      <c r="C7550" s="118">
        <f t="shared" ref="C7550:C7581" si="344">IF(B7550&lt;&gt;0,MONTH(B7550),0)</f>
        <v>4</v>
      </c>
      <c r="D7550" s="120" t="s">
        <v>25</v>
      </c>
      <c r="E7550" s="120" t="s">
        <v>16847</v>
      </c>
      <c r="F7550" s="211" t="s">
        <v>429</v>
      </c>
      <c r="G7550" s="121" t="s">
        <v>3568</v>
      </c>
      <c r="H7550" s="121" t="s">
        <v>53</v>
      </c>
      <c r="I7550" s="119" t="s">
        <v>42</v>
      </c>
      <c r="J7550" s="121" t="s">
        <v>43</v>
      </c>
      <c r="K7550" s="120" t="s">
        <v>65</v>
      </c>
      <c r="L7550" s="131" t="s">
        <v>32</v>
      </c>
      <c r="M7550" s="120" t="s">
        <v>33</v>
      </c>
      <c r="N7550" s="131">
        <v>44315</v>
      </c>
      <c r="O7550" s="131">
        <v>44321</v>
      </c>
      <c r="P7550" s="124">
        <f t="shared" ref="P7550:P7581" si="345">IF(O7550&lt;&gt;0,MONTH(O7550),0)</f>
        <v>5</v>
      </c>
      <c r="Q7550" s="118">
        <v>1</v>
      </c>
      <c r="R7550" s="124">
        <f ca="1">TODAY()-O7550</f>
        <v>357</v>
      </c>
      <c r="S7550" s="120" t="s">
        <v>92</v>
      </c>
      <c r="T7550" s="126">
        <v>44321</v>
      </c>
    </row>
    <row r="7551" spans="1:25">
      <c r="A7551" s="116">
        <v>7551</v>
      </c>
      <c r="B7551" s="129">
        <v>44300</v>
      </c>
      <c r="C7551" s="118">
        <f t="shared" si="344"/>
        <v>4</v>
      </c>
      <c r="D7551" s="120" t="s">
        <v>25</v>
      </c>
      <c r="E7551" s="120" t="s">
        <v>16848</v>
      </c>
      <c r="F7551" s="211" t="s">
        <v>16849</v>
      </c>
      <c r="G7551" s="121" t="s">
        <v>15120</v>
      </c>
      <c r="H7551" s="121" t="s">
        <v>53</v>
      </c>
      <c r="I7551" s="119" t="s">
        <v>30</v>
      </c>
      <c r="J7551" s="121" t="s">
        <v>435</v>
      </c>
      <c r="K7551" s="120" t="s">
        <v>65</v>
      </c>
      <c r="L7551" s="131" t="s">
        <v>32</v>
      </c>
      <c r="M7551" s="120" t="s">
        <v>78</v>
      </c>
      <c r="P7551" s="124">
        <f t="shared" si="345"/>
        <v>0</v>
      </c>
    </row>
    <row r="7552" spans="1:25">
      <c r="A7552" s="116">
        <v>7552</v>
      </c>
      <c r="B7552" s="129">
        <v>44300</v>
      </c>
      <c r="C7552" s="118">
        <f t="shared" si="344"/>
        <v>4</v>
      </c>
      <c r="D7552" s="120" t="s">
        <v>25</v>
      </c>
      <c r="E7552" s="120" t="s">
        <v>16850</v>
      </c>
      <c r="F7552" s="211" t="s">
        <v>16851</v>
      </c>
      <c r="G7552" s="121" t="s">
        <v>12428</v>
      </c>
      <c r="H7552" s="121" t="s">
        <v>53</v>
      </c>
      <c r="I7552" s="121" t="s">
        <v>30</v>
      </c>
      <c r="J7552" s="121" t="s">
        <v>3749</v>
      </c>
      <c r="K7552" s="120" t="s">
        <v>65</v>
      </c>
      <c r="L7552" s="131" t="s">
        <v>32</v>
      </c>
      <c r="M7552" s="120" t="s">
        <v>33</v>
      </c>
      <c r="N7552" s="131">
        <v>44302</v>
      </c>
      <c r="P7552" s="124">
        <f t="shared" si="345"/>
        <v>0</v>
      </c>
      <c r="S7552" s="120" t="s">
        <v>237</v>
      </c>
      <c r="T7552" s="126">
        <v>44302</v>
      </c>
    </row>
    <row r="7553" spans="1:25">
      <c r="A7553" s="116">
        <v>7553</v>
      </c>
      <c r="B7553" s="129">
        <v>44300</v>
      </c>
      <c r="C7553" s="118">
        <f t="shared" si="344"/>
        <v>4</v>
      </c>
      <c r="D7553" s="120" t="s">
        <v>25</v>
      </c>
      <c r="E7553" s="120" t="s">
        <v>16852</v>
      </c>
      <c r="F7553" s="211" t="s">
        <v>16853</v>
      </c>
      <c r="G7553" s="121" t="s">
        <v>371</v>
      </c>
      <c r="H7553" s="121" t="s">
        <v>53</v>
      </c>
      <c r="I7553" s="121" t="s">
        <v>30</v>
      </c>
      <c r="J7553" s="121" t="s">
        <v>10497</v>
      </c>
      <c r="K7553" s="120" t="s">
        <v>65</v>
      </c>
      <c r="L7553" s="131" t="s">
        <v>32</v>
      </c>
      <c r="M7553" s="120" t="s">
        <v>78</v>
      </c>
      <c r="P7553" s="124">
        <f t="shared" si="345"/>
        <v>0</v>
      </c>
    </row>
    <row r="7554" spans="1:25">
      <c r="A7554" s="116">
        <v>7554</v>
      </c>
      <c r="B7554" s="129">
        <v>44300</v>
      </c>
      <c r="C7554" s="118">
        <f t="shared" si="344"/>
        <v>4</v>
      </c>
      <c r="D7554" s="120" t="s">
        <v>25</v>
      </c>
      <c r="E7554" s="120" t="s">
        <v>16854</v>
      </c>
      <c r="F7554" s="211" t="s">
        <v>1372</v>
      </c>
      <c r="G7554" s="121" t="s">
        <v>16855</v>
      </c>
      <c r="H7554" s="121" t="s">
        <v>53</v>
      </c>
      <c r="I7554" s="119" t="s">
        <v>30</v>
      </c>
      <c r="J7554" s="121" t="s">
        <v>7131</v>
      </c>
      <c r="K7554" s="120" t="s">
        <v>65</v>
      </c>
      <c r="L7554" s="131" t="s">
        <v>32</v>
      </c>
      <c r="M7554" s="120" t="s">
        <v>78</v>
      </c>
      <c r="P7554" s="124">
        <f t="shared" si="345"/>
        <v>0</v>
      </c>
    </row>
    <row r="7555" spans="1:25">
      <c r="A7555" s="116">
        <v>7555</v>
      </c>
      <c r="B7555" s="129">
        <v>44300</v>
      </c>
      <c r="C7555" s="118">
        <f t="shared" si="344"/>
        <v>4</v>
      </c>
      <c r="D7555" s="119" t="s">
        <v>25</v>
      </c>
      <c r="E7555" s="120" t="s">
        <v>16856</v>
      </c>
      <c r="F7555" s="211" t="s">
        <v>16857</v>
      </c>
      <c r="G7555" s="121" t="s">
        <v>16858</v>
      </c>
      <c r="H7555" s="121" t="s">
        <v>53</v>
      </c>
      <c r="I7555" s="119" t="s">
        <v>30</v>
      </c>
      <c r="J7555" s="121" t="s">
        <v>87</v>
      </c>
      <c r="K7555" s="120" t="s">
        <v>65</v>
      </c>
      <c r="L7555" s="131" t="s">
        <v>32</v>
      </c>
      <c r="M7555" s="120" t="s">
        <v>33</v>
      </c>
      <c r="N7555" s="131">
        <v>44403</v>
      </c>
      <c r="P7555" s="124">
        <f t="shared" si="345"/>
        <v>0</v>
      </c>
      <c r="R7555" s="118">
        <f ca="1">TODAY()-N7555</f>
        <v>275</v>
      </c>
    </row>
    <row r="7556" spans="1:25" ht="27.6">
      <c r="A7556" s="116">
        <v>7556</v>
      </c>
      <c r="B7556" s="129">
        <v>44300</v>
      </c>
      <c r="C7556" s="118">
        <f t="shared" si="344"/>
        <v>4</v>
      </c>
      <c r="D7556" s="120" t="s">
        <v>25</v>
      </c>
      <c r="E7556" s="120" t="s">
        <v>16859</v>
      </c>
      <c r="F7556" s="211" t="s">
        <v>16860</v>
      </c>
      <c r="G7556" s="121" t="s">
        <v>16861</v>
      </c>
      <c r="H7556" s="121" t="s">
        <v>53</v>
      </c>
      <c r="I7556" s="121" t="s">
        <v>30</v>
      </c>
      <c r="J7556" s="121" t="s">
        <v>529</v>
      </c>
      <c r="K7556" s="120" t="s">
        <v>65</v>
      </c>
      <c r="L7556" s="131" t="s">
        <v>32</v>
      </c>
      <c r="M7556" s="120" t="s">
        <v>33</v>
      </c>
      <c r="N7556" s="131">
        <v>44302</v>
      </c>
      <c r="P7556" s="124">
        <f t="shared" si="345"/>
        <v>0</v>
      </c>
      <c r="S7556" s="120" t="s">
        <v>135</v>
      </c>
      <c r="T7556" s="126">
        <v>44302</v>
      </c>
      <c r="Y7556" s="116" t="s">
        <v>16862</v>
      </c>
    </row>
    <row r="7557" spans="1:25">
      <c r="A7557" s="116">
        <v>7557</v>
      </c>
      <c r="B7557" s="129">
        <v>44300</v>
      </c>
      <c r="C7557" s="118">
        <f t="shared" si="344"/>
        <v>4</v>
      </c>
      <c r="D7557" s="120" t="s">
        <v>25</v>
      </c>
      <c r="E7557" s="120" t="s">
        <v>16863</v>
      </c>
      <c r="F7557" s="211" t="s">
        <v>1372</v>
      </c>
      <c r="G7557" s="121" t="s">
        <v>16864</v>
      </c>
      <c r="H7557" s="121" t="s">
        <v>53</v>
      </c>
      <c r="I7557" s="119" t="s">
        <v>30</v>
      </c>
      <c r="J7557" s="121" t="s">
        <v>7091</v>
      </c>
      <c r="K7557" s="120" t="s">
        <v>65</v>
      </c>
      <c r="L7557" s="131" t="s">
        <v>32</v>
      </c>
      <c r="M7557" s="120" t="s">
        <v>184</v>
      </c>
      <c r="P7557" s="124">
        <f t="shared" si="345"/>
        <v>0</v>
      </c>
    </row>
    <row r="7558" spans="1:25" ht="27.6">
      <c r="A7558" s="116">
        <v>7558</v>
      </c>
      <c r="B7558" s="129">
        <v>44300</v>
      </c>
      <c r="C7558" s="118">
        <f t="shared" si="344"/>
        <v>4</v>
      </c>
      <c r="D7558" s="119" t="s">
        <v>25</v>
      </c>
      <c r="E7558" s="120" t="s">
        <v>16865</v>
      </c>
      <c r="F7558" s="211" t="s">
        <v>16866</v>
      </c>
      <c r="G7558" s="121" t="s">
        <v>16867</v>
      </c>
      <c r="H7558" s="121" t="s">
        <v>53</v>
      </c>
      <c r="I7558" s="121" t="s">
        <v>30</v>
      </c>
      <c r="J7558" s="121" t="s">
        <v>31</v>
      </c>
      <c r="K7558" s="120" t="s">
        <v>65</v>
      </c>
      <c r="L7558" s="131" t="s">
        <v>32</v>
      </c>
      <c r="M7558" s="120" t="s">
        <v>33</v>
      </c>
      <c r="N7558" s="131">
        <v>44377</v>
      </c>
      <c r="P7558" s="124">
        <f t="shared" si="345"/>
        <v>0</v>
      </c>
      <c r="R7558" s="118">
        <f ca="1">TODAY()-N7558</f>
        <v>301</v>
      </c>
      <c r="S7558" s="120" t="s">
        <v>922</v>
      </c>
      <c r="T7558" s="126">
        <v>44378</v>
      </c>
    </row>
    <row r="7559" spans="1:25">
      <c r="A7559" s="116">
        <v>7559</v>
      </c>
      <c r="B7559" s="129">
        <v>44300</v>
      </c>
      <c r="C7559" s="118">
        <f t="shared" si="344"/>
        <v>4</v>
      </c>
      <c r="D7559" s="120" t="s">
        <v>25</v>
      </c>
      <c r="E7559" s="120" t="s">
        <v>16868</v>
      </c>
      <c r="F7559" s="211" t="s">
        <v>16869</v>
      </c>
      <c r="G7559" s="121" t="s">
        <v>16870</v>
      </c>
      <c r="H7559" s="121" t="s">
        <v>53</v>
      </c>
      <c r="I7559" s="121" t="s">
        <v>30</v>
      </c>
      <c r="J7559" s="121" t="s">
        <v>7142</v>
      </c>
      <c r="K7559" s="120" t="s">
        <v>65</v>
      </c>
      <c r="L7559" s="131" t="s">
        <v>32</v>
      </c>
      <c r="M7559" s="120" t="s">
        <v>78</v>
      </c>
      <c r="P7559" s="124">
        <f t="shared" si="345"/>
        <v>0</v>
      </c>
    </row>
    <row r="7560" spans="1:25" ht="27.6">
      <c r="A7560" s="116">
        <v>7560</v>
      </c>
      <c r="B7560" s="129">
        <v>44300</v>
      </c>
      <c r="C7560" s="118">
        <f t="shared" si="344"/>
        <v>4</v>
      </c>
      <c r="D7560" s="120" t="s">
        <v>25</v>
      </c>
      <c r="E7560" s="120" t="s">
        <v>16871</v>
      </c>
      <c r="F7560" s="211" t="s">
        <v>16872</v>
      </c>
      <c r="G7560" s="121" t="s">
        <v>16873</v>
      </c>
      <c r="H7560" s="121" t="s">
        <v>53</v>
      </c>
      <c r="I7560" s="121" t="s">
        <v>30</v>
      </c>
      <c r="J7560" s="121" t="s">
        <v>7142</v>
      </c>
      <c r="K7560" s="120" t="s">
        <v>65</v>
      </c>
      <c r="L7560" s="131" t="s">
        <v>32</v>
      </c>
      <c r="M7560" s="120" t="s">
        <v>33</v>
      </c>
      <c r="N7560" s="131">
        <v>44302</v>
      </c>
      <c r="P7560" s="124">
        <f t="shared" si="345"/>
        <v>0</v>
      </c>
      <c r="S7560" s="120" t="s">
        <v>92</v>
      </c>
      <c r="T7560" s="126">
        <v>44302</v>
      </c>
    </row>
    <row r="7561" spans="1:25">
      <c r="A7561" s="116">
        <v>7561</v>
      </c>
      <c r="B7561" s="129">
        <v>44300</v>
      </c>
      <c r="C7561" s="118">
        <f t="shared" si="344"/>
        <v>4</v>
      </c>
      <c r="D7561" s="120" t="s">
        <v>25</v>
      </c>
      <c r="E7561" s="120" t="s">
        <v>16874</v>
      </c>
      <c r="F7561" s="211" t="s">
        <v>7762</v>
      </c>
      <c r="G7561" s="121" t="s">
        <v>8922</v>
      </c>
      <c r="H7561" s="121" t="s">
        <v>53</v>
      </c>
      <c r="I7561" s="119" t="s">
        <v>30</v>
      </c>
      <c r="J7561" s="121" t="s">
        <v>5018</v>
      </c>
      <c r="K7561" s="120" t="s">
        <v>65</v>
      </c>
      <c r="L7561" s="131" t="s">
        <v>32</v>
      </c>
      <c r="M7561" s="120" t="s">
        <v>78</v>
      </c>
      <c r="P7561" s="124">
        <f t="shared" si="345"/>
        <v>0</v>
      </c>
    </row>
    <row r="7562" spans="1:25">
      <c r="A7562" s="116">
        <v>7562</v>
      </c>
      <c r="B7562" s="129">
        <v>44300</v>
      </c>
      <c r="C7562" s="118">
        <f t="shared" si="344"/>
        <v>4</v>
      </c>
      <c r="D7562" s="120" t="s">
        <v>25</v>
      </c>
      <c r="E7562" s="120" t="s">
        <v>16875</v>
      </c>
      <c r="F7562" s="211" t="s">
        <v>16876</v>
      </c>
      <c r="G7562" s="121" t="s">
        <v>15044</v>
      </c>
      <c r="H7562" s="121" t="s">
        <v>53</v>
      </c>
      <c r="I7562" s="119" t="s">
        <v>30</v>
      </c>
      <c r="J7562" s="121" t="s">
        <v>7216</v>
      </c>
      <c r="K7562" s="120" t="s">
        <v>65</v>
      </c>
      <c r="L7562" s="131" t="s">
        <v>32</v>
      </c>
      <c r="M7562" s="120" t="s">
        <v>78</v>
      </c>
      <c r="P7562" s="124">
        <f t="shared" si="345"/>
        <v>0</v>
      </c>
    </row>
    <row r="7563" spans="1:25">
      <c r="A7563" s="116">
        <v>7563</v>
      </c>
      <c r="B7563" s="129">
        <v>44300</v>
      </c>
      <c r="C7563" s="118">
        <f t="shared" si="344"/>
        <v>4</v>
      </c>
      <c r="D7563" s="120" t="s">
        <v>25</v>
      </c>
      <c r="E7563" s="120" t="s">
        <v>16877</v>
      </c>
      <c r="F7563" s="211" t="s">
        <v>6730</v>
      </c>
      <c r="G7563" s="121" t="s">
        <v>16878</v>
      </c>
      <c r="H7563" s="121" t="s">
        <v>53</v>
      </c>
      <c r="I7563" s="119" t="s">
        <v>30</v>
      </c>
      <c r="J7563" s="121" t="s">
        <v>16879</v>
      </c>
      <c r="K7563" s="120" t="s">
        <v>65</v>
      </c>
      <c r="L7563" s="131" t="s">
        <v>32</v>
      </c>
      <c r="M7563" s="120" t="s">
        <v>78</v>
      </c>
      <c r="P7563" s="124">
        <f t="shared" si="345"/>
        <v>0</v>
      </c>
    </row>
    <row r="7564" spans="1:25">
      <c r="A7564" s="116">
        <v>7564</v>
      </c>
      <c r="B7564" s="129">
        <v>44300</v>
      </c>
      <c r="C7564" s="118">
        <f t="shared" si="344"/>
        <v>4</v>
      </c>
      <c r="D7564" s="120" t="s">
        <v>25</v>
      </c>
      <c r="E7564" s="120" t="s">
        <v>16880</v>
      </c>
      <c r="F7564" s="211" t="s">
        <v>16881</v>
      </c>
      <c r="G7564" s="121" t="s">
        <v>11531</v>
      </c>
      <c r="H7564" s="121" t="s">
        <v>53</v>
      </c>
      <c r="I7564" s="121" t="s">
        <v>30</v>
      </c>
      <c r="J7564" s="121" t="s">
        <v>1540</v>
      </c>
      <c r="K7564" s="120" t="s">
        <v>65</v>
      </c>
      <c r="L7564" s="131" t="s">
        <v>32</v>
      </c>
      <c r="M7564" s="120" t="s">
        <v>78</v>
      </c>
      <c r="P7564" s="124">
        <f t="shared" si="345"/>
        <v>0</v>
      </c>
      <c r="Y7564" s="116" t="s">
        <v>16882</v>
      </c>
    </row>
    <row r="7565" spans="1:25" ht="27.6">
      <c r="A7565" s="116">
        <v>7565</v>
      </c>
      <c r="B7565" s="129">
        <v>44300</v>
      </c>
      <c r="C7565" s="118">
        <f t="shared" si="344"/>
        <v>4</v>
      </c>
      <c r="D7565" s="120" t="s">
        <v>25</v>
      </c>
      <c r="E7565" s="120" t="s">
        <v>16883</v>
      </c>
      <c r="F7565" s="211" t="s">
        <v>16884</v>
      </c>
      <c r="G7565" s="121" t="s">
        <v>10218</v>
      </c>
      <c r="H7565" s="121" t="s">
        <v>53</v>
      </c>
      <c r="I7565" s="121" t="s">
        <v>30</v>
      </c>
      <c r="J7565" s="121" t="s">
        <v>77</v>
      </c>
      <c r="K7565" s="120" t="s">
        <v>65</v>
      </c>
      <c r="L7565" s="131" t="s">
        <v>32</v>
      </c>
      <c r="M7565" s="120" t="s">
        <v>78</v>
      </c>
      <c r="P7565" s="124">
        <f t="shared" si="345"/>
        <v>0</v>
      </c>
    </row>
    <row r="7566" spans="1:25">
      <c r="A7566" s="116">
        <v>7566</v>
      </c>
      <c r="B7566" s="129">
        <v>44300</v>
      </c>
      <c r="C7566" s="118">
        <f t="shared" si="344"/>
        <v>4</v>
      </c>
      <c r="D7566" s="120" t="s">
        <v>25</v>
      </c>
      <c r="E7566" s="120" t="s">
        <v>16885</v>
      </c>
      <c r="F7566" s="211" t="s">
        <v>16886</v>
      </c>
      <c r="G7566" s="121" t="s">
        <v>9318</v>
      </c>
      <c r="H7566" s="121" t="s">
        <v>53</v>
      </c>
      <c r="I7566" s="121" t="s">
        <v>30</v>
      </c>
      <c r="J7566" s="121" t="s">
        <v>5018</v>
      </c>
      <c r="K7566" s="120" t="s">
        <v>65</v>
      </c>
      <c r="L7566" s="131" t="s">
        <v>32</v>
      </c>
      <c r="M7566" s="120" t="s">
        <v>78</v>
      </c>
      <c r="P7566" s="124">
        <f t="shared" si="345"/>
        <v>0</v>
      </c>
    </row>
    <row r="7567" spans="1:25">
      <c r="A7567" s="116">
        <v>7567</v>
      </c>
      <c r="B7567" s="129">
        <v>44300</v>
      </c>
      <c r="C7567" s="118">
        <f t="shared" si="344"/>
        <v>4</v>
      </c>
      <c r="D7567" s="120" t="s">
        <v>25</v>
      </c>
      <c r="E7567" s="120" t="s">
        <v>16887</v>
      </c>
      <c r="F7567" s="211" t="s">
        <v>16888</v>
      </c>
      <c r="G7567" s="121" t="s">
        <v>16672</v>
      </c>
      <c r="H7567" s="121" t="s">
        <v>53</v>
      </c>
      <c r="I7567" s="119" t="s">
        <v>30</v>
      </c>
      <c r="J7567" s="121" t="s">
        <v>31</v>
      </c>
      <c r="K7567" s="120" t="s">
        <v>65</v>
      </c>
      <c r="L7567" s="131" t="s">
        <v>32</v>
      </c>
      <c r="M7567" s="120" t="s">
        <v>33</v>
      </c>
      <c r="N7567" s="131">
        <v>44302</v>
      </c>
      <c r="O7567" s="131">
        <v>44386</v>
      </c>
      <c r="P7567" s="124">
        <f t="shared" si="345"/>
        <v>7</v>
      </c>
      <c r="Q7567" s="118">
        <v>2</v>
      </c>
      <c r="R7567" s="124">
        <f ca="1">TODAY()-O7567</f>
        <v>292</v>
      </c>
    </row>
    <row r="7568" spans="1:25">
      <c r="A7568" s="116">
        <v>7568</v>
      </c>
      <c r="B7568" s="129">
        <v>44300</v>
      </c>
      <c r="C7568" s="118">
        <f t="shared" si="344"/>
        <v>4</v>
      </c>
      <c r="D7568" s="120" t="s">
        <v>25</v>
      </c>
      <c r="E7568" s="120" t="s">
        <v>16889</v>
      </c>
      <c r="F7568" s="211" t="s">
        <v>16890</v>
      </c>
      <c r="G7568" s="121" t="s">
        <v>371</v>
      </c>
      <c r="H7568" s="121" t="s">
        <v>53</v>
      </c>
      <c r="I7568" s="121" t="s">
        <v>30</v>
      </c>
      <c r="J7568" s="121" t="s">
        <v>435</v>
      </c>
      <c r="K7568" s="120" t="s">
        <v>65</v>
      </c>
      <c r="L7568" s="131" t="s">
        <v>32</v>
      </c>
      <c r="M7568" s="120" t="s">
        <v>78</v>
      </c>
      <c r="P7568" s="124">
        <f t="shared" si="345"/>
        <v>0</v>
      </c>
    </row>
    <row r="7569" spans="1:25">
      <c r="A7569" s="116">
        <v>7569</v>
      </c>
      <c r="B7569" s="129">
        <v>44300</v>
      </c>
      <c r="C7569" s="118">
        <f t="shared" si="344"/>
        <v>4</v>
      </c>
      <c r="D7569" s="120" t="s">
        <v>25</v>
      </c>
      <c r="E7569" s="120" t="s">
        <v>16891</v>
      </c>
      <c r="F7569" s="211" t="s">
        <v>480</v>
      </c>
      <c r="G7569" s="121" t="s">
        <v>15154</v>
      </c>
      <c r="H7569" s="121" t="s">
        <v>53</v>
      </c>
      <c r="I7569" s="119" t="s">
        <v>30</v>
      </c>
      <c r="J7569" s="121" t="s">
        <v>5018</v>
      </c>
      <c r="K7569" s="120" t="s">
        <v>65</v>
      </c>
      <c r="L7569" s="131" t="s">
        <v>32</v>
      </c>
      <c r="M7569" s="120" t="s">
        <v>78</v>
      </c>
      <c r="P7569" s="124">
        <f t="shared" si="345"/>
        <v>0</v>
      </c>
    </row>
    <row r="7570" spans="1:25">
      <c r="A7570" s="116">
        <v>7570</v>
      </c>
      <c r="B7570" s="129">
        <v>44300</v>
      </c>
      <c r="C7570" s="118">
        <f t="shared" si="344"/>
        <v>4</v>
      </c>
      <c r="D7570" s="120" t="s">
        <v>25</v>
      </c>
      <c r="E7570" s="120" t="s">
        <v>16892</v>
      </c>
      <c r="F7570" s="211" t="s">
        <v>16893</v>
      </c>
      <c r="G7570" s="121" t="s">
        <v>16894</v>
      </c>
      <c r="H7570" s="121" t="s">
        <v>53</v>
      </c>
      <c r="I7570" s="119" t="s">
        <v>30</v>
      </c>
      <c r="J7570" s="121" t="s">
        <v>1540</v>
      </c>
      <c r="K7570" s="120" t="s">
        <v>65</v>
      </c>
      <c r="L7570" s="131" t="s">
        <v>32</v>
      </c>
      <c r="M7570" s="120" t="s">
        <v>33</v>
      </c>
      <c r="N7570" s="131">
        <v>44302</v>
      </c>
      <c r="O7570" s="131">
        <v>44386</v>
      </c>
      <c r="P7570" s="124">
        <f t="shared" si="345"/>
        <v>7</v>
      </c>
      <c r="Q7570" s="118">
        <v>2</v>
      </c>
      <c r="R7570" s="124">
        <f ca="1">TODAY()-O7570</f>
        <v>292</v>
      </c>
    </row>
    <row r="7571" spans="1:25" ht="27.6">
      <c r="A7571" s="116">
        <v>7571</v>
      </c>
      <c r="B7571" s="129">
        <v>44300</v>
      </c>
      <c r="C7571" s="118">
        <f t="shared" si="344"/>
        <v>4</v>
      </c>
      <c r="D7571" s="120" t="s">
        <v>25</v>
      </c>
      <c r="E7571" s="120" t="s">
        <v>16895</v>
      </c>
      <c r="F7571" s="211" t="s">
        <v>16896</v>
      </c>
      <c r="G7571" s="121" t="s">
        <v>15589</v>
      </c>
      <c r="H7571" s="121" t="s">
        <v>53</v>
      </c>
      <c r="I7571" s="121" t="s">
        <v>30</v>
      </c>
      <c r="J7571" s="121" t="s">
        <v>5018</v>
      </c>
      <c r="K7571" s="120" t="s">
        <v>65</v>
      </c>
      <c r="L7571" s="131" t="s">
        <v>32</v>
      </c>
      <c r="M7571" s="120" t="s">
        <v>33</v>
      </c>
      <c r="N7571" s="131">
        <v>44342</v>
      </c>
      <c r="O7571" s="131">
        <v>44386</v>
      </c>
      <c r="P7571" s="124">
        <f t="shared" si="345"/>
        <v>7</v>
      </c>
      <c r="Q7571" s="118">
        <v>1</v>
      </c>
      <c r="R7571" s="118">
        <f ca="1">TODAY()-O7571</f>
        <v>292</v>
      </c>
    </row>
    <row r="7572" spans="1:25" ht="27.6">
      <c r="A7572" s="116">
        <v>7572</v>
      </c>
      <c r="B7572" s="129">
        <v>44300</v>
      </c>
      <c r="C7572" s="118">
        <f t="shared" si="344"/>
        <v>4</v>
      </c>
      <c r="D7572" s="120" t="s">
        <v>25</v>
      </c>
      <c r="E7572" s="120" t="s">
        <v>16897</v>
      </c>
      <c r="F7572" s="211" t="s">
        <v>16898</v>
      </c>
      <c r="G7572" s="121" t="s">
        <v>15589</v>
      </c>
      <c r="H7572" s="121" t="s">
        <v>53</v>
      </c>
      <c r="I7572" s="121" t="s">
        <v>30</v>
      </c>
      <c r="J7572" s="121" t="s">
        <v>5018</v>
      </c>
      <c r="K7572" s="120" t="s">
        <v>65</v>
      </c>
      <c r="L7572" s="131" t="s">
        <v>32</v>
      </c>
      <c r="M7572" s="120" t="s">
        <v>78</v>
      </c>
      <c r="P7572" s="124">
        <f t="shared" si="345"/>
        <v>0</v>
      </c>
    </row>
    <row r="7573" spans="1:25" ht="27.6">
      <c r="A7573" s="116">
        <v>7573</v>
      </c>
      <c r="B7573" s="129">
        <v>44300</v>
      </c>
      <c r="C7573" s="118">
        <f t="shared" si="344"/>
        <v>4</v>
      </c>
      <c r="D7573" s="120" t="s">
        <v>25</v>
      </c>
      <c r="E7573" s="120" t="s">
        <v>16899</v>
      </c>
      <c r="F7573" s="211" t="s">
        <v>16900</v>
      </c>
      <c r="G7573" s="121" t="s">
        <v>15589</v>
      </c>
      <c r="H7573" s="121" t="s">
        <v>53</v>
      </c>
      <c r="I7573" s="119" t="s">
        <v>30</v>
      </c>
      <c r="J7573" s="121" t="s">
        <v>5018</v>
      </c>
      <c r="K7573" s="120" t="s">
        <v>65</v>
      </c>
      <c r="L7573" s="131" t="s">
        <v>32</v>
      </c>
      <c r="M7573" s="120" t="s">
        <v>33</v>
      </c>
      <c r="N7573" s="131">
        <v>44302</v>
      </c>
      <c r="P7573" s="124">
        <f t="shared" si="345"/>
        <v>0</v>
      </c>
      <c r="S7573" s="120" t="s">
        <v>92</v>
      </c>
      <c r="T7573" s="126">
        <v>44302</v>
      </c>
    </row>
    <row r="7574" spans="1:25" ht="27.6">
      <c r="A7574" s="116">
        <v>7574</v>
      </c>
      <c r="B7574" s="129">
        <v>44300</v>
      </c>
      <c r="C7574" s="118">
        <f t="shared" si="344"/>
        <v>4</v>
      </c>
      <c r="D7574" s="120" t="s">
        <v>252</v>
      </c>
      <c r="E7574" s="120" t="s">
        <v>16901</v>
      </c>
      <c r="F7574" s="211" t="s">
        <v>16902</v>
      </c>
      <c r="G7574" s="119" t="s">
        <v>2109</v>
      </c>
      <c r="I7574" s="121" t="s">
        <v>30</v>
      </c>
      <c r="J7574" s="121" t="s">
        <v>529</v>
      </c>
      <c r="K7574" s="120" t="s">
        <v>65</v>
      </c>
      <c r="L7574" s="131" t="s">
        <v>32</v>
      </c>
      <c r="M7574" s="120" t="s">
        <v>78</v>
      </c>
      <c r="P7574" s="124">
        <f t="shared" si="345"/>
        <v>0</v>
      </c>
      <c r="R7574" s="133"/>
    </row>
    <row r="7575" spans="1:25" ht="27.6">
      <c r="A7575" s="116">
        <v>7575</v>
      </c>
      <c r="B7575" s="129">
        <v>44300</v>
      </c>
      <c r="C7575" s="118">
        <f t="shared" si="344"/>
        <v>4</v>
      </c>
      <c r="D7575" s="120" t="s">
        <v>252</v>
      </c>
      <c r="E7575" s="120" t="s">
        <v>16903</v>
      </c>
      <c r="F7575" s="211" t="s">
        <v>16904</v>
      </c>
      <c r="G7575" s="119" t="s">
        <v>12438</v>
      </c>
      <c r="H7575" s="121" t="s">
        <v>53</v>
      </c>
      <c r="I7575" s="119" t="s">
        <v>30</v>
      </c>
      <c r="J7575" s="121" t="s">
        <v>7142</v>
      </c>
      <c r="K7575" s="120" t="s">
        <v>65</v>
      </c>
      <c r="L7575" s="131" t="s">
        <v>8420</v>
      </c>
      <c r="M7575" s="120" t="s">
        <v>78</v>
      </c>
      <c r="P7575" s="124">
        <f t="shared" si="345"/>
        <v>0</v>
      </c>
    </row>
    <row r="7576" spans="1:25">
      <c r="A7576" s="116">
        <v>7576</v>
      </c>
      <c r="B7576" s="129">
        <v>44300</v>
      </c>
      <c r="C7576" s="118">
        <f t="shared" si="344"/>
        <v>4</v>
      </c>
      <c r="D7576" s="120" t="s">
        <v>252</v>
      </c>
      <c r="E7576" s="120" t="s">
        <v>16905</v>
      </c>
      <c r="F7576" s="211" t="s">
        <v>16906</v>
      </c>
      <c r="G7576" s="119" t="s">
        <v>14355</v>
      </c>
      <c r="I7576" s="119" t="s">
        <v>30</v>
      </c>
      <c r="J7576" s="121" t="s">
        <v>9853</v>
      </c>
      <c r="K7576" s="120" t="s">
        <v>65</v>
      </c>
      <c r="L7576" s="131" t="s">
        <v>32</v>
      </c>
      <c r="M7576" s="120" t="s">
        <v>33</v>
      </c>
      <c r="N7576" s="131">
        <v>44301</v>
      </c>
      <c r="O7576" s="131">
        <v>44622</v>
      </c>
      <c r="P7576" s="124">
        <f t="shared" si="345"/>
        <v>3</v>
      </c>
      <c r="S7576" s="120" t="s">
        <v>237</v>
      </c>
      <c r="T7576" s="126">
        <v>44613</v>
      </c>
    </row>
    <row r="7577" spans="1:25" ht="27.6">
      <c r="A7577" s="116">
        <v>7577</v>
      </c>
      <c r="B7577" s="129">
        <v>43831</v>
      </c>
      <c r="C7577" s="118">
        <f t="shared" si="344"/>
        <v>1</v>
      </c>
      <c r="D7577" s="120" t="s">
        <v>25</v>
      </c>
      <c r="E7577" s="120" t="s">
        <v>16907</v>
      </c>
      <c r="F7577" s="211" t="s">
        <v>16908</v>
      </c>
      <c r="G7577" s="119" t="s">
        <v>16909</v>
      </c>
      <c r="H7577" s="121" t="s">
        <v>101</v>
      </c>
      <c r="I7577" s="121" t="s">
        <v>30</v>
      </c>
      <c r="J7577" s="121" t="s">
        <v>1544</v>
      </c>
      <c r="K7577" s="120" t="s">
        <v>65</v>
      </c>
      <c r="L7577" s="120" t="s">
        <v>32</v>
      </c>
      <c r="M7577" s="120" t="s">
        <v>33</v>
      </c>
      <c r="O7577" s="131">
        <v>44301</v>
      </c>
      <c r="P7577" s="124">
        <f t="shared" si="345"/>
        <v>4</v>
      </c>
      <c r="Y7577" s="116" t="s">
        <v>16910</v>
      </c>
    </row>
    <row r="7578" spans="1:25">
      <c r="A7578" s="116">
        <v>7578</v>
      </c>
      <c r="B7578" s="129">
        <v>44322</v>
      </c>
      <c r="C7578" s="118">
        <f t="shared" si="344"/>
        <v>5</v>
      </c>
      <c r="D7578" s="120" t="s">
        <v>252</v>
      </c>
      <c r="E7578" s="120" t="s">
        <v>16911</v>
      </c>
      <c r="F7578" s="212" t="s">
        <v>3138</v>
      </c>
      <c r="G7578" s="119" t="s">
        <v>16912</v>
      </c>
      <c r="H7578" s="121" t="s">
        <v>1173</v>
      </c>
      <c r="I7578" s="121" t="s">
        <v>63</v>
      </c>
      <c r="J7578" s="121" t="s">
        <v>323</v>
      </c>
      <c r="K7578" s="121" t="s">
        <v>584</v>
      </c>
      <c r="L7578" s="131" t="s">
        <v>32</v>
      </c>
      <c r="M7578" s="120" t="s">
        <v>78</v>
      </c>
      <c r="P7578" s="124">
        <f t="shared" si="345"/>
        <v>0</v>
      </c>
      <c r="Y7578" s="116" t="s">
        <v>16681</v>
      </c>
    </row>
    <row r="7579" spans="1:25">
      <c r="A7579" s="116">
        <v>7579</v>
      </c>
      <c r="B7579" s="129">
        <v>44322</v>
      </c>
      <c r="C7579" s="118">
        <f t="shared" si="344"/>
        <v>5</v>
      </c>
      <c r="D7579" s="120" t="s">
        <v>252</v>
      </c>
      <c r="E7579" s="120" t="s">
        <v>16913</v>
      </c>
      <c r="F7579" s="212" t="s">
        <v>14374</v>
      </c>
      <c r="G7579" s="119" t="s">
        <v>16914</v>
      </c>
      <c r="H7579" s="119" t="s">
        <v>29</v>
      </c>
      <c r="I7579" s="119" t="s">
        <v>30</v>
      </c>
      <c r="J7579" s="121" t="s">
        <v>529</v>
      </c>
      <c r="K7579" s="121" t="s">
        <v>584</v>
      </c>
      <c r="L7579" s="131" t="s">
        <v>32</v>
      </c>
      <c r="M7579" s="120" t="s">
        <v>78</v>
      </c>
      <c r="P7579" s="124">
        <f t="shared" si="345"/>
        <v>0</v>
      </c>
      <c r="Y7579" s="116" t="s">
        <v>16681</v>
      </c>
    </row>
    <row r="7580" spans="1:25">
      <c r="A7580" s="116">
        <v>7580</v>
      </c>
      <c r="B7580" s="129">
        <v>44322</v>
      </c>
      <c r="C7580" s="118">
        <f t="shared" si="344"/>
        <v>5</v>
      </c>
      <c r="D7580" s="120" t="s">
        <v>252</v>
      </c>
      <c r="E7580" s="120" t="s">
        <v>16915</v>
      </c>
      <c r="F7580" s="212" t="s">
        <v>16916</v>
      </c>
      <c r="G7580" s="119" t="s">
        <v>16917</v>
      </c>
      <c r="H7580" s="121" t="s">
        <v>1173</v>
      </c>
      <c r="I7580" s="121" t="s">
        <v>30</v>
      </c>
      <c r="J7580" s="121" t="s">
        <v>7091</v>
      </c>
      <c r="K7580" s="121" t="s">
        <v>584</v>
      </c>
      <c r="L7580" s="131" t="s">
        <v>32</v>
      </c>
      <c r="M7580" s="120" t="s">
        <v>78</v>
      </c>
      <c r="P7580" s="124">
        <f t="shared" si="345"/>
        <v>0</v>
      </c>
      <c r="Y7580" s="116" t="s">
        <v>16681</v>
      </c>
    </row>
    <row r="7581" spans="1:25">
      <c r="A7581" s="116">
        <v>7581</v>
      </c>
      <c r="B7581" s="129">
        <v>44300</v>
      </c>
      <c r="C7581" s="118">
        <f t="shared" si="344"/>
        <v>4</v>
      </c>
      <c r="D7581" s="120" t="s">
        <v>252</v>
      </c>
      <c r="E7581" s="120" t="s">
        <v>16918</v>
      </c>
      <c r="F7581" s="211" t="s">
        <v>16919</v>
      </c>
      <c r="G7581" s="119" t="s">
        <v>9254</v>
      </c>
      <c r="H7581" s="121" t="s">
        <v>6799</v>
      </c>
      <c r="I7581" s="121" t="s">
        <v>30</v>
      </c>
      <c r="J7581" s="121" t="s">
        <v>7131</v>
      </c>
      <c r="K7581" s="120" t="s">
        <v>65</v>
      </c>
      <c r="L7581" s="131" t="s">
        <v>32</v>
      </c>
      <c r="M7581" s="120" t="s">
        <v>78</v>
      </c>
      <c r="P7581" s="124">
        <f t="shared" si="345"/>
        <v>0</v>
      </c>
    </row>
    <row r="7582" spans="1:25">
      <c r="A7582" s="116">
        <v>7582</v>
      </c>
      <c r="B7582" s="129">
        <v>44322</v>
      </c>
      <c r="C7582" s="118">
        <f t="shared" ref="C7582:C7613" si="346">IF(B7582&lt;&gt;0,MONTH(B7582),0)</f>
        <v>5</v>
      </c>
      <c r="D7582" s="120" t="s">
        <v>252</v>
      </c>
      <c r="E7582" s="120" t="s">
        <v>16920</v>
      </c>
      <c r="F7582" s="212" t="s">
        <v>16921</v>
      </c>
      <c r="G7582" s="119" t="s">
        <v>16922</v>
      </c>
      <c r="H7582" s="121" t="s">
        <v>344</v>
      </c>
      <c r="I7582" s="121" t="s">
        <v>42</v>
      </c>
      <c r="J7582" s="121" t="s">
        <v>72</v>
      </c>
      <c r="K7582" s="121" t="s">
        <v>584</v>
      </c>
      <c r="L7582" s="131" t="s">
        <v>32</v>
      </c>
      <c r="M7582" s="120" t="s">
        <v>78</v>
      </c>
      <c r="P7582" s="124">
        <f t="shared" ref="P7582:P7613" si="347">IF(O7582&lt;&gt;0,MONTH(O7582),0)</f>
        <v>0</v>
      </c>
      <c r="Y7582" s="116" t="s">
        <v>16681</v>
      </c>
    </row>
    <row r="7583" spans="1:25" ht="27.6">
      <c r="A7583" s="116">
        <v>7583</v>
      </c>
      <c r="B7583" s="129">
        <v>44300</v>
      </c>
      <c r="C7583" s="118">
        <f t="shared" si="346"/>
        <v>4</v>
      </c>
      <c r="D7583" s="120" t="s">
        <v>252</v>
      </c>
      <c r="E7583" s="120" t="s">
        <v>16923</v>
      </c>
      <c r="F7583" s="211" t="s">
        <v>16924</v>
      </c>
      <c r="G7583" s="130" t="s">
        <v>4989</v>
      </c>
      <c r="H7583" s="121" t="s">
        <v>53</v>
      </c>
      <c r="I7583" s="121" t="s">
        <v>30</v>
      </c>
      <c r="J7583" s="121" t="s">
        <v>7135</v>
      </c>
      <c r="K7583" s="120" t="s">
        <v>65</v>
      </c>
      <c r="L7583" s="131" t="s">
        <v>32</v>
      </c>
      <c r="M7583" s="120" t="s">
        <v>78</v>
      </c>
      <c r="P7583" s="124">
        <f t="shared" si="347"/>
        <v>0</v>
      </c>
    </row>
    <row r="7584" spans="1:25" ht="27.6">
      <c r="A7584" s="116">
        <v>7584</v>
      </c>
      <c r="B7584" s="129">
        <v>44322</v>
      </c>
      <c r="C7584" s="118">
        <f t="shared" si="346"/>
        <v>5</v>
      </c>
      <c r="D7584" s="120" t="s">
        <v>252</v>
      </c>
      <c r="E7584" s="120" t="s">
        <v>16925</v>
      </c>
      <c r="F7584" s="212" t="s">
        <v>16926</v>
      </c>
      <c r="G7584" s="119" t="s">
        <v>10079</v>
      </c>
      <c r="H7584" s="121" t="s">
        <v>192</v>
      </c>
      <c r="I7584" s="121" t="s">
        <v>30</v>
      </c>
      <c r="J7584" s="121" t="s">
        <v>1544</v>
      </c>
      <c r="K7584" s="121" t="s">
        <v>584</v>
      </c>
      <c r="L7584" s="131" t="s">
        <v>32</v>
      </c>
      <c r="M7584" s="120" t="s">
        <v>78</v>
      </c>
      <c r="P7584" s="124">
        <f t="shared" si="347"/>
        <v>0</v>
      </c>
      <c r="Y7584" s="116" t="s">
        <v>16681</v>
      </c>
    </row>
    <row r="7585" spans="1:25" ht="14.4">
      <c r="A7585" s="116">
        <v>7585</v>
      </c>
      <c r="B7585" s="129">
        <v>44300</v>
      </c>
      <c r="C7585" s="118">
        <f t="shared" si="346"/>
        <v>4</v>
      </c>
      <c r="D7585" s="120" t="s">
        <v>252</v>
      </c>
      <c r="E7585" s="120" t="s">
        <v>16927</v>
      </c>
      <c r="F7585" s="211" t="s">
        <v>16719</v>
      </c>
      <c r="G7585" t="s">
        <v>16928</v>
      </c>
      <c r="I7585" s="121" t="s">
        <v>30</v>
      </c>
      <c r="J7585" s="121" t="s">
        <v>87</v>
      </c>
      <c r="K7585" s="120" t="s">
        <v>65</v>
      </c>
      <c r="L7585" s="131" t="s">
        <v>32</v>
      </c>
      <c r="M7585" s="120" t="s">
        <v>78</v>
      </c>
      <c r="P7585" s="124">
        <f t="shared" si="347"/>
        <v>0</v>
      </c>
    </row>
    <row r="7586" spans="1:25" ht="27.6">
      <c r="A7586" s="116">
        <v>7586</v>
      </c>
      <c r="B7586" s="129">
        <v>44322</v>
      </c>
      <c r="C7586" s="118">
        <f t="shared" si="346"/>
        <v>5</v>
      </c>
      <c r="D7586" s="120" t="s">
        <v>252</v>
      </c>
      <c r="E7586" s="120" t="s">
        <v>16929</v>
      </c>
      <c r="F7586" s="212" t="s">
        <v>16930</v>
      </c>
      <c r="G7586" s="119" t="s">
        <v>16931</v>
      </c>
      <c r="H7586" s="121" t="s">
        <v>86</v>
      </c>
      <c r="I7586" s="121" t="s">
        <v>42</v>
      </c>
      <c r="J7586" s="121" t="s">
        <v>2268</v>
      </c>
      <c r="K7586" s="120" t="s">
        <v>65</v>
      </c>
      <c r="L7586" s="131" t="s">
        <v>32</v>
      </c>
      <c r="M7586" s="120" t="s">
        <v>78</v>
      </c>
      <c r="P7586" s="124">
        <f t="shared" si="347"/>
        <v>0</v>
      </c>
    </row>
    <row r="7587" spans="1:25">
      <c r="A7587" s="116">
        <v>7587</v>
      </c>
      <c r="B7587" s="129">
        <v>44322</v>
      </c>
      <c r="C7587" s="118">
        <f t="shared" si="346"/>
        <v>5</v>
      </c>
      <c r="D7587" s="120" t="s">
        <v>252</v>
      </c>
      <c r="E7587" s="120" t="s">
        <v>16932</v>
      </c>
      <c r="F7587" s="212" t="s">
        <v>259</v>
      </c>
      <c r="G7587" s="119" t="s">
        <v>16933</v>
      </c>
      <c r="H7587" s="121" t="s">
        <v>53</v>
      </c>
      <c r="I7587" s="121" t="s">
        <v>196</v>
      </c>
      <c r="J7587" s="121" t="s">
        <v>375</v>
      </c>
      <c r="K7587" s="121" t="s">
        <v>584</v>
      </c>
      <c r="L7587" s="131" t="s">
        <v>32</v>
      </c>
      <c r="M7587" s="120" t="s">
        <v>78</v>
      </c>
      <c r="P7587" s="124">
        <f t="shared" si="347"/>
        <v>0</v>
      </c>
      <c r="Y7587" s="116" t="s">
        <v>16681</v>
      </c>
    </row>
    <row r="7588" spans="1:25">
      <c r="A7588" s="116">
        <v>7588</v>
      </c>
      <c r="B7588" s="129">
        <v>44322</v>
      </c>
      <c r="C7588" s="118">
        <f t="shared" si="346"/>
        <v>5</v>
      </c>
      <c r="D7588" s="120" t="s">
        <v>252</v>
      </c>
      <c r="E7588" s="120" t="s">
        <v>16934</v>
      </c>
      <c r="F7588" s="212" t="s">
        <v>8173</v>
      </c>
      <c r="G7588" s="119" t="s">
        <v>16935</v>
      </c>
      <c r="H7588" s="121" t="s">
        <v>41</v>
      </c>
      <c r="I7588" s="119" t="s">
        <v>30</v>
      </c>
      <c r="J7588" s="121" t="s">
        <v>87</v>
      </c>
      <c r="K7588" s="120" t="s">
        <v>65</v>
      </c>
      <c r="L7588" s="131" t="s">
        <v>32</v>
      </c>
      <c r="M7588" s="120" t="s">
        <v>78</v>
      </c>
      <c r="P7588" s="124">
        <f t="shared" si="347"/>
        <v>0</v>
      </c>
    </row>
    <row r="7589" spans="1:25">
      <c r="A7589" s="116">
        <v>7589</v>
      </c>
      <c r="B7589" s="129">
        <v>44593</v>
      </c>
      <c r="C7589" s="118">
        <f t="shared" si="346"/>
        <v>2</v>
      </c>
      <c r="D7589" s="120" t="s">
        <v>252</v>
      </c>
      <c r="E7589" s="120" t="s">
        <v>16936</v>
      </c>
      <c r="F7589" s="212" t="s">
        <v>8168</v>
      </c>
      <c r="G7589" s="119" t="s">
        <v>13957</v>
      </c>
      <c r="H7589" s="121" t="s">
        <v>71</v>
      </c>
      <c r="I7589" s="119" t="s">
        <v>30</v>
      </c>
      <c r="J7589" s="121" t="s">
        <v>87</v>
      </c>
      <c r="K7589" s="121" t="s">
        <v>40503</v>
      </c>
      <c r="L7589" s="131" t="s">
        <v>32</v>
      </c>
      <c r="M7589" s="120" t="s">
        <v>78</v>
      </c>
      <c r="P7589" s="124">
        <f t="shared" si="347"/>
        <v>0</v>
      </c>
      <c r="Y7589" s="116" t="s">
        <v>16681</v>
      </c>
    </row>
    <row r="7590" spans="1:25" ht="27.6">
      <c r="A7590" s="116">
        <v>7590</v>
      </c>
      <c r="B7590" s="129">
        <v>44322</v>
      </c>
      <c r="C7590" s="118">
        <f t="shared" si="346"/>
        <v>5</v>
      </c>
      <c r="D7590" s="120" t="s">
        <v>252</v>
      </c>
      <c r="E7590" s="120" t="s">
        <v>16937</v>
      </c>
      <c r="F7590" s="212" t="s">
        <v>16938</v>
      </c>
      <c r="G7590" s="119" t="s">
        <v>8541</v>
      </c>
      <c r="H7590" s="121" t="s">
        <v>29</v>
      </c>
      <c r="I7590" s="121" t="s">
        <v>30</v>
      </c>
      <c r="J7590" s="121" t="s">
        <v>7216</v>
      </c>
      <c r="K7590" s="120" t="s">
        <v>65</v>
      </c>
      <c r="L7590" s="131" t="s">
        <v>32</v>
      </c>
      <c r="M7590" s="120" t="s">
        <v>78</v>
      </c>
      <c r="P7590" s="124">
        <f t="shared" si="347"/>
        <v>0</v>
      </c>
    </row>
    <row r="7591" spans="1:25">
      <c r="A7591" s="116">
        <v>7591</v>
      </c>
      <c r="B7591" s="129">
        <v>44300</v>
      </c>
      <c r="C7591" s="118">
        <f t="shared" si="346"/>
        <v>4</v>
      </c>
      <c r="D7591" s="120" t="s">
        <v>252</v>
      </c>
      <c r="E7591" s="120" t="s">
        <v>16939</v>
      </c>
      <c r="F7591" s="211" t="s">
        <v>16940</v>
      </c>
      <c r="G7591" s="119" t="s">
        <v>16941</v>
      </c>
      <c r="H7591" s="121" t="s">
        <v>48</v>
      </c>
      <c r="I7591" s="119" t="s">
        <v>30</v>
      </c>
      <c r="J7591" s="121" t="s">
        <v>7142</v>
      </c>
      <c r="K7591" s="120" t="s">
        <v>65</v>
      </c>
      <c r="L7591" s="131" t="s">
        <v>32</v>
      </c>
      <c r="M7591" s="120" t="s">
        <v>33</v>
      </c>
      <c r="N7591" s="131">
        <v>44305</v>
      </c>
      <c r="O7591" s="131">
        <v>44586</v>
      </c>
      <c r="P7591" s="124">
        <f t="shared" si="347"/>
        <v>1</v>
      </c>
    </row>
    <row r="7592" spans="1:25">
      <c r="A7592" s="116">
        <v>7592</v>
      </c>
      <c r="B7592" s="129">
        <v>44322</v>
      </c>
      <c r="C7592" s="118">
        <f t="shared" si="346"/>
        <v>5</v>
      </c>
      <c r="D7592" s="120" t="s">
        <v>252</v>
      </c>
      <c r="E7592" s="120" t="s">
        <v>16942</v>
      </c>
      <c r="F7592" s="212" t="s">
        <v>12907</v>
      </c>
      <c r="G7592" s="119" t="s">
        <v>16943</v>
      </c>
      <c r="H7592" s="121" t="s">
        <v>140</v>
      </c>
      <c r="I7592" s="119" t="s">
        <v>30</v>
      </c>
      <c r="J7592" s="121" t="s">
        <v>77</v>
      </c>
      <c r="K7592" s="120" t="s">
        <v>65</v>
      </c>
      <c r="L7592" s="131" t="s">
        <v>32</v>
      </c>
      <c r="M7592" s="120" t="s">
        <v>78</v>
      </c>
      <c r="P7592" s="124">
        <f t="shared" si="347"/>
        <v>0</v>
      </c>
    </row>
    <row r="7593" spans="1:25" ht="41.4">
      <c r="A7593" s="116">
        <v>7593</v>
      </c>
      <c r="B7593" s="129">
        <v>44322</v>
      </c>
      <c r="C7593" s="118">
        <f t="shared" si="346"/>
        <v>5</v>
      </c>
      <c r="D7593" s="120" t="s">
        <v>252</v>
      </c>
      <c r="E7593" s="120" t="s">
        <v>16944</v>
      </c>
      <c r="F7593" s="212" t="s">
        <v>16945</v>
      </c>
      <c r="G7593" s="119" t="s">
        <v>14277</v>
      </c>
      <c r="H7593" s="121" t="s">
        <v>53</v>
      </c>
      <c r="I7593" s="119" t="s">
        <v>42</v>
      </c>
      <c r="J7593" s="121" t="s">
        <v>54</v>
      </c>
      <c r="K7593" s="120" t="s">
        <v>65</v>
      </c>
      <c r="L7593" s="131" t="s">
        <v>32</v>
      </c>
      <c r="M7593" s="120" t="s">
        <v>78</v>
      </c>
      <c r="P7593" s="124">
        <f t="shared" si="347"/>
        <v>0</v>
      </c>
    </row>
    <row r="7594" spans="1:25" ht="27.6">
      <c r="A7594" s="116">
        <v>7594</v>
      </c>
      <c r="B7594" s="129">
        <v>44322</v>
      </c>
      <c r="C7594" s="118">
        <f t="shared" si="346"/>
        <v>5</v>
      </c>
      <c r="D7594" s="120" t="s">
        <v>252</v>
      </c>
      <c r="E7594" s="120" t="s">
        <v>16946</v>
      </c>
      <c r="F7594" s="212" t="s">
        <v>16947</v>
      </c>
      <c r="G7594" s="119" t="s">
        <v>3086</v>
      </c>
      <c r="H7594" s="121" t="s">
        <v>86</v>
      </c>
      <c r="I7594" s="121" t="s">
        <v>30</v>
      </c>
      <c r="J7594" s="121" t="s">
        <v>6396</v>
      </c>
      <c r="K7594" s="121" t="s">
        <v>584</v>
      </c>
      <c r="L7594" s="131" t="s">
        <v>32</v>
      </c>
      <c r="M7594" s="120" t="s">
        <v>78</v>
      </c>
      <c r="P7594" s="124">
        <f t="shared" si="347"/>
        <v>0</v>
      </c>
      <c r="Y7594" s="116" t="s">
        <v>16681</v>
      </c>
    </row>
    <row r="7595" spans="1:25">
      <c r="A7595" s="116">
        <v>7595</v>
      </c>
      <c r="B7595" s="129">
        <v>44322</v>
      </c>
      <c r="C7595" s="118">
        <f t="shared" si="346"/>
        <v>5</v>
      </c>
      <c r="D7595" s="120" t="s">
        <v>252</v>
      </c>
      <c r="E7595" s="120" t="s">
        <v>16948</v>
      </c>
      <c r="F7595" s="212" t="s">
        <v>228</v>
      </c>
      <c r="G7595" s="119" t="s">
        <v>16949</v>
      </c>
      <c r="H7595" s="121" t="s">
        <v>53</v>
      </c>
      <c r="I7595" s="121" t="s">
        <v>63</v>
      </c>
      <c r="J7595" s="121" t="s">
        <v>2593</v>
      </c>
      <c r="K7595" s="121" t="s">
        <v>584</v>
      </c>
      <c r="L7595" s="131" t="s">
        <v>32</v>
      </c>
      <c r="M7595" s="120" t="s">
        <v>78</v>
      </c>
      <c r="P7595" s="124">
        <f t="shared" si="347"/>
        <v>0</v>
      </c>
      <c r="Y7595" s="116" t="s">
        <v>16681</v>
      </c>
    </row>
    <row r="7596" spans="1:25">
      <c r="A7596" s="116">
        <v>7596</v>
      </c>
      <c r="B7596" s="129">
        <v>44300</v>
      </c>
      <c r="C7596" s="118">
        <f t="shared" si="346"/>
        <v>4</v>
      </c>
      <c r="D7596" s="120" t="s">
        <v>252</v>
      </c>
      <c r="E7596" s="120" t="s">
        <v>16950</v>
      </c>
      <c r="F7596" s="211" t="s">
        <v>16951</v>
      </c>
      <c r="G7596" s="119" t="s">
        <v>16952</v>
      </c>
      <c r="H7596" s="121" t="s">
        <v>53</v>
      </c>
      <c r="I7596" s="121" t="s">
        <v>30</v>
      </c>
      <c r="J7596" s="121" t="s">
        <v>5018</v>
      </c>
      <c r="K7596" s="120" t="s">
        <v>65</v>
      </c>
      <c r="L7596" s="131" t="s">
        <v>32</v>
      </c>
      <c r="M7596" s="120" t="s">
        <v>33</v>
      </c>
      <c r="N7596" s="131">
        <v>44305</v>
      </c>
      <c r="O7596" s="131">
        <v>44517</v>
      </c>
      <c r="P7596" s="124">
        <f t="shared" si="347"/>
        <v>11</v>
      </c>
      <c r="S7596" s="120" t="s">
        <v>92</v>
      </c>
      <c r="T7596" s="126">
        <v>44519</v>
      </c>
    </row>
    <row r="7597" spans="1:25" ht="27.6">
      <c r="A7597" s="116">
        <v>7597</v>
      </c>
      <c r="B7597" s="129">
        <v>44322</v>
      </c>
      <c r="C7597" s="118">
        <f t="shared" si="346"/>
        <v>5</v>
      </c>
      <c r="D7597" s="120" t="s">
        <v>252</v>
      </c>
      <c r="E7597" s="120" t="s">
        <v>16953</v>
      </c>
      <c r="F7597" s="212" t="s">
        <v>16954</v>
      </c>
      <c r="G7597" s="119" t="s">
        <v>3248</v>
      </c>
      <c r="H7597" s="121" t="s">
        <v>177</v>
      </c>
      <c r="I7597" s="119" t="s">
        <v>30</v>
      </c>
      <c r="J7597" s="121" t="s">
        <v>77</v>
      </c>
      <c r="K7597" s="120" t="s">
        <v>65</v>
      </c>
      <c r="L7597" s="131" t="s">
        <v>32</v>
      </c>
      <c r="M7597" s="120" t="s">
        <v>78</v>
      </c>
      <c r="P7597" s="124">
        <f t="shared" si="347"/>
        <v>0</v>
      </c>
    </row>
    <row r="7598" spans="1:25">
      <c r="A7598" s="116">
        <v>7598</v>
      </c>
      <c r="B7598" s="129">
        <v>44322</v>
      </c>
      <c r="C7598" s="118">
        <f t="shared" si="346"/>
        <v>5</v>
      </c>
      <c r="D7598" s="120" t="s">
        <v>252</v>
      </c>
      <c r="E7598" s="120" t="s">
        <v>16955</v>
      </c>
      <c r="F7598" s="212" t="s">
        <v>16956</v>
      </c>
      <c r="G7598" s="119" t="s">
        <v>16957</v>
      </c>
      <c r="H7598" s="121" t="s">
        <v>140</v>
      </c>
      <c r="I7598" s="119" t="s">
        <v>30</v>
      </c>
      <c r="J7598" s="121" t="s">
        <v>77</v>
      </c>
      <c r="K7598" s="121" t="s">
        <v>584</v>
      </c>
      <c r="L7598" s="131" t="s">
        <v>32</v>
      </c>
      <c r="M7598" s="120" t="s">
        <v>78</v>
      </c>
      <c r="P7598" s="124">
        <f t="shared" si="347"/>
        <v>0</v>
      </c>
      <c r="Y7598" s="116" t="s">
        <v>16681</v>
      </c>
    </row>
    <row r="7599" spans="1:25">
      <c r="A7599" s="116">
        <v>7599</v>
      </c>
      <c r="B7599" s="129">
        <v>44300</v>
      </c>
      <c r="C7599" s="118">
        <f t="shared" si="346"/>
        <v>4</v>
      </c>
      <c r="D7599" s="120" t="s">
        <v>252</v>
      </c>
      <c r="E7599" s="120" t="s">
        <v>16958</v>
      </c>
      <c r="F7599" s="211" t="s">
        <v>15163</v>
      </c>
      <c r="G7599" s="119" t="s">
        <v>214</v>
      </c>
      <c r="I7599" s="121" t="s">
        <v>30</v>
      </c>
      <c r="J7599" s="121" t="s">
        <v>87</v>
      </c>
      <c r="K7599" s="120" t="s">
        <v>65</v>
      </c>
      <c r="L7599" s="131" t="s">
        <v>32</v>
      </c>
      <c r="M7599" s="120" t="s">
        <v>78</v>
      </c>
      <c r="P7599" s="124">
        <f t="shared" si="347"/>
        <v>0</v>
      </c>
    </row>
    <row r="7600" spans="1:25">
      <c r="A7600" s="116">
        <v>7600</v>
      </c>
      <c r="B7600" s="129">
        <v>44587</v>
      </c>
      <c r="C7600" s="118">
        <f t="shared" si="346"/>
        <v>1</v>
      </c>
      <c r="D7600" s="120" t="s">
        <v>252</v>
      </c>
      <c r="E7600" s="120" t="s">
        <v>16959</v>
      </c>
      <c r="F7600" s="212" t="s">
        <v>16960</v>
      </c>
      <c r="G7600" s="119" t="s">
        <v>603</v>
      </c>
      <c r="H7600" s="121" t="s">
        <v>53</v>
      </c>
      <c r="I7600" s="119" t="s">
        <v>30</v>
      </c>
      <c r="J7600" s="121" t="s">
        <v>435</v>
      </c>
      <c r="K7600" s="120" t="s">
        <v>65</v>
      </c>
      <c r="L7600" s="131" t="s">
        <v>32</v>
      </c>
      <c r="M7600" s="120" t="s">
        <v>33</v>
      </c>
      <c r="N7600" s="131">
        <v>44588</v>
      </c>
      <c r="P7600" s="124">
        <f t="shared" si="347"/>
        <v>0</v>
      </c>
    </row>
    <row r="7601" spans="1:25">
      <c r="A7601" s="116">
        <v>7601</v>
      </c>
      <c r="B7601" s="129">
        <v>44300</v>
      </c>
      <c r="C7601" s="118">
        <f t="shared" si="346"/>
        <v>4</v>
      </c>
      <c r="D7601" s="120" t="s">
        <v>252</v>
      </c>
      <c r="E7601" s="120" t="s">
        <v>16961</v>
      </c>
      <c r="F7601" s="211" t="s">
        <v>16962</v>
      </c>
      <c r="G7601" s="119" t="s">
        <v>14419</v>
      </c>
      <c r="H7601" s="121" t="s">
        <v>53</v>
      </c>
      <c r="I7601" s="121" t="s">
        <v>30</v>
      </c>
      <c r="J7601" s="121" t="s">
        <v>77</v>
      </c>
      <c r="K7601" s="120" t="s">
        <v>65</v>
      </c>
      <c r="L7601" s="131" t="s">
        <v>8420</v>
      </c>
      <c r="M7601" s="120" t="s">
        <v>78</v>
      </c>
      <c r="P7601" s="124">
        <f t="shared" si="347"/>
        <v>0</v>
      </c>
    </row>
    <row r="7602" spans="1:25" ht="27.6">
      <c r="A7602" s="116">
        <v>7602</v>
      </c>
      <c r="B7602" s="129">
        <v>44322</v>
      </c>
      <c r="C7602" s="118">
        <f t="shared" si="346"/>
        <v>5</v>
      </c>
      <c r="D7602" s="120" t="s">
        <v>252</v>
      </c>
      <c r="E7602" s="120" t="s">
        <v>16963</v>
      </c>
      <c r="F7602" s="212" t="s">
        <v>16964</v>
      </c>
      <c r="G7602" s="119" t="s">
        <v>963</v>
      </c>
      <c r="H7602" s="121" t="s">
        <v>71</v>
      </c>
      <c r="I7602" s="121" t="s">
        <v>30</v>
      </c>
      <c r="J7602" s="121" t="s">
        <v>7142</v>
      </c>
      <c r="K7602" s="121" t="s">
        <v>584</v>
      </c>
      <c r="L7602" s="131" t="s">
        <v>32</v>
      </c>
      <c r="M7602" s="120" t="s">
        <v>78</v>
      </c>
      <c r="P7602" s="124">
        <f t="shared" si="347"/>
        <v>0</v>
      </c>
      <c r="Y7602" s="116" t="s">
        <v>16681</v>
      </c>
    </row>
    <row r="7603" spans="1:25" ht="27.6">
      <c r="A7603" s="116">
        <v>7603</v>
      </c>
      <c r="B7603" s="129">
        <v>44587</v>
      </c>
      <c r="C7603" s="118">
        <f t="shared" si="346"/>
        <v>1</v>
      </c>
      <c r="D7603" s="120" t="s">
        <v>252</v>
      </c>
      <c r="E7603" s="120" t="s">
        <v>16965</v>
      </c>
      <c r="F7603" s="212" t="s">
        <v>16966</v>
      </c>
      <c r="G7603" s="119" t="s">
        <v>2008</v>
      </c>
      <c r="H7603" s="121" t="s">
        <v>97</v>
      </c>
      <c r="I7603" s="119" t="s">
        <v>30</v>
      </c>
      <c r="J7603" s="121" t="s">
        <v>31</v>
      </c>
      <c r="K7603" s="121" t="s">
        <v>584</v>
      </c>
      <c r="L7603" s="131" t="s">
        <v>32</v>
      </c>
      <c r="M7603" s="120" t="s">
        <v>78</v>
      </c>
      <c r="P7603" s="124">
        <f t="shared" si="347"/>
        <v>0</v>
      </c>
      <c r="Y7603" s="116" t="s">
        <v>16681</v>
      </c>
    </row>
    <row r="7604" spans="1:25" ht="27.6">
      <c r="A7604" s="116">
        <v>7604</v>
      </c>
      <c r="B7604" s="129">
        <v>44300</v>
      </c>
      <c r="C7604" s="118">
        <f t="shared" si="346"/>
        <v>4</v>
      </c>
      <c r="D7604" s="120" t="s">
        <v>252</v>
      </c>
      <c r="E7604" s="120" t="s">
        <v>16967</v>
      </c>
      <c r="F7604" s="211" t="s">
        <v>16968</v>
      </c>
      <c r="G7604" s="119" t="s">
        <v>371</v>
      </c>
      <c r="H7604" s="121" t="s">
        <v>53</v>
      </c>
      <c r="I7604" s="119" t="s">
        <v>30</v>
      </c>
      <c r="J7604" s="121" t="s">
        <v>1540</v>
      </c>
      <c r="K7604" s="120" t="s">
        <v>65</v>
      </c>
      <c r="L7604" s="131" t="s">
        <v>32</v>
      </c>
      <c r="M7604" s="120" t="s">
        <v>78</v>
      </c>
      <c r="P7604" s="124">
        <f t="shared" si="347"/>
        <v>0</v>
      </c>
    </row>
    <row r="7605" spans="1:25">
      <c r="A7605" s="116">
        <v>7605</v>
      </c>
      <c r="B7605" s="129">
        <v>44322</v>
      </c>
      <c r="C7605" s="118">
        <f t="shared" si="346"/>
        <v>5</v>
      </c>
      <c r="D7605" s="120" t="s">
        <v>252</v>
      </c>
      <c r="E7605" s="120" t="s">
        <v>16969</v>
      </c>
      <c r="F7605" s="212" t="s">
        <v>16970</v>
      </c>
      <c r="G7605" s="119" t="s">
        <v>16971</v>
      </c>
      <c r="H7605" s="121" t="s">
        <v>29</v>
      </c>
      <c r="I7605" s="121" t="s">
        <v>30</v>
      </c>
      <c r="J7605" s="121" t="s">
        <v>7726</v>
      </c>
      <c r="K7605" s="121" t="s">
        <v>584</v>
      </c>
      <c r="L7605" s="131" t="s">
        <v>32</v>
      </c>
      <c r="M7605" s="120" t="s">
        <v>78</v>
      </c>
      <c r="P7605" s="124">
        <f t="shared" si="347"/>
        <v>0</v>
      </c>
      <c r="Y7605" s="116" t="s">
        <v>16681</v>
      </c>
    </row>
    <row r="7606" spans="1:25" ht="27.6">
      <c r="A7606" s="116">
        <v>7606</v>
      </c>
      <c r="B7606" s="129">
        <v>44322</v>
      </c>
      <c r="C7606" s="118">
        <f t="shared" si="346"/>
        <v>5</v>
      </c>
      <c r="D7606" s="120" t="s">
        <v>252</v>
      </c>
      <c r="E7606" s="120" t="s">
        <v>16972</v>
      </c>
      <c r="F7606" s="212" t="s">
        <v>16973</v>
      </c>
      <c r="G7606" s="119" t="s">
        <v>2200</v>
      </c>
      <c r="H7606" s="121" t="s">
        <v>101</v>
      </c>
      <c r="I7606" s="121" t="s">
        <v>30</v>
      </c>
      <c r="J7606" s="121" t="s">
        <v>7726</v>
      </c>
      <c r="K7606" s="121" t="s">
        <v>584</v>
      </c>
      <c r="L7606" s="131" t="s">
        <v>32</v>
      </c>
      <c r="M7606" s="120" t="s">
        <v>78</v>
      </c>
      <c r="P7606" s="124">
        <f t="shared" si="347"/>
        <v>0</v>
      </c>
      <c r="Y7606" s="116" t="s">
        <v>16681</v>
      </c>
    </row>
    <row r="7607" spans="1:25" ht="14.4">
      <c r="A7607" s="116">
        <v>7607</v>
      </c>
      <c r="B7607" s="129">
        <v>44322</v>
      </c>
      <c r="C7607" s="118">
        <f t="shared" si="346"/>
        <v>5</v>
      </c>
      <c r="D7607" s="120" t="s">
        <v>252</v>
      </c>
      <c r="E7607" t="s">
        <v>16974</v>
      </c>
      <c r="F7607" s="212" t="s">
        <v>3179</v>
      </c>
      <c r="G7607" s="119" t="s">
        <v>6643</v>
      </c>
      <c r="H7607" s="121" t="s">
        <v>97</v>
      </c>
      <c r="I7607" s="121" t="s">
        <v>30</v>
      </c>
      <c r="K7607" s="121" t="s">
        <v>584</v>
      </c>
      <c r="L7607" s="131" t="s">
        <v>32</v>
      </c>
      <c r="M7607" s="120" t="s">
        <v>78</v>
      </c>
      <c r="P7607" s="124">
        <f t="shared" si="347"/>
        <v>0</v>
      </c>
      <c r="Y7607" s="116" t="s">
        <v>16681</v>
      </c>
    </row>
    <row r="7608" spans="1:25">
      <c r="A7608" s="116">
        <v>7608</v>
      </c>
      <c r="B7608" s="129">
        <v>44322</v>
      </c>
      <c r="C7608" s="118">
        <f t="shared" si="346"/>
        <v>5</v>
      </c>
      <c r="D7608" s="120" t="s">
        <v>252</v>
      </c>
      <c r="E7608" s="120" t="s">
        <v>16975</v>
      </c>
      <c r="F7608" s="212" t="s">
        <v>579</v>
      </c>
      <c r="G7608" s="119" t="s">
        <v>16976</v>
      </c>
      <c r="H7608" s="121" t="s">
        <v>97</v>
      </c>
      <c r="I7608" s="119" t="s">
        <v>42</v>
      </c>
      <c r="J7608" s="121" t="s">
        <v>91</v>
      </c>
      <c r="K7608" s="121" t="s">
        <v>584</v>
      </c>
      <c r="L7608" s="131" t="s">
        <v>32</v>
      </c>
      <c r="M7608" s="120" t="s">
        <v>78</v>
      </c>
      <c r="P7608" s="124">
        <f t="shared" si="347"/>
        <v>0</v>
      </c>
      <c r="Y7608" s="116" t="s">
        <v>16681</v>
      </c>
    </row>
    <row r="7609" spans="1:25">
      <c r="A7609" s="116">
        <v>7609</v>
      </c>
      <c r="B7609" s="129">
        <v>44322</v>
      </c>
      <c r="C7609" s="118">
        <f t="shared" si="346"/>
        <v>5</v>
      </c>
      <c r="D7609" s="120" t="s">
        <v>252</v>
      </c>
      <c r="E7609" s="120" t="s">
        <v>16977</v>
      </c>
      <c r="F7609" s="212" t="s">
        <v>16978</v>
      </c>
      <c r="G7609" s="119" t="s">
        <v>310</v>
      </c>
      <c r="H7609" s="121" t="s">
        <v>1173</v>
      </c>
      <c r="I7609" s="119" t="s">
        <v>30</v>
      </c>
      <c r="J7609" s="121" t="s">
        <v>77</v>
      </c>
      <c r="K7609" s="121" t="s">
        <v>584</v>
      </c>
      <c r="L7609" s="131" t="s">
        <v>32</v>
      </c>
      <c r="M7609" s="120" t="s">
        <v>78</v>
      </c>
      <c r="P7609" s="124">
        <f t="shared" si="347"/>
        <v>0</v>
      </c>
      <c r="Y7609" s="116" t="s">
        <v>16681</v>
      </c>
    </row>
    <row r="7610" spans="1:25">
      <c r="A7610" s="116">
        <v>7610</v>
      </c>
      <c r="B7610" s="129">
        <v>44322</v>
      </c>
      <c r="C7610" s="118">
        <f t="shared" si="346"/>
        <v>5</v>
      </c>
      <c r="D7610" s="120" t="s">
        <v>252</v>
      </c>
      <c r="E7610" s="120" t="s">
        <v>16979</v>
      </c>
      <c r="F7610" s="212" t="s">
        <v>16980</v>
      </c>
      <c r="G7610" s="119" t="s">
        <v>7094</v>
      </c>
      <c r="H7610" s="121" t="s">
        <v>41</v>
      </c>
      <c r="I7610" s="119" t="s">
        <v>30</v>
      </c>
      <c r="J7610" s="121" t="s">
        <v>87</v>
      </c>
      <c r="K7610" s="120" t="s">
        <v>65</v>
      </c>
      <c r="L7610" s="131" t="s">
        <v>32</v>
      </c>
      <c r="M7610" s="120" t="s">
        <v>78</v>
      </c>
      <c r="P7610" s="124">
        <f t="shared" si="347"/>
        <v>0</v>
      </c>
    </row>
    <row r="7611" spans="1:25" ht="27.6">
      <c r="A7611" s="116">
        <v>7611</v>
      </c>
      <c r="B7611" s="129">
        <v>44300</v>
      </c>
      <c r="C7611" s="118">
        <f t="shared" si="346"/>
        <v>4</v>
      </c>
      <c r="D7611" s="120" t="s">
        <v>252</v>
      </c>
      <c r="E7611" s="120" t="s">
        <v>16981</v>
      </c>
      <c r="F7611" s="211" t="s">
        <v>16982</v>
      </c>
      <c r="G7611" s="119" t="s">
        <v>16983</v>
      </c>
      <c r="I7611" s="119" t="s">
        <v>30</v>
      </c>
      <c r="J7611" s="121" t="s">
        <v>7087</v>
      </c>
      <c r="K7611" s="120" t="s">
        <v>65</v>
      </c>
      <c r="L7611" s="131" t="s">
        <v>32</v>
      </c>
      <c r="M7611" s="120" t="s">
        <v>78</v>
      </c>
      <c r="P7611" s="124">
        <f t="shared" si="347"/>
        <v>0</v>
      </c>
      <c r="U7611" s="126" t="s">
        <v>16984</v>
      </c>
    </row>
    <row r="7612" spans="1:25">
      <c r="A7612" s="116">
        <v>7612</v>
      </c>
      <c r="B7612" s="129">
        <v>44300</v>
      </c>
      <c r="C7612" s="118">
        <f t="shared" si="346"/>
        <v>4</v>
      </c>
      <c r="D7612" s="120" t="s">
        <v>252</v>
      </c>
      <c r="E7612" s="120" t="s">
        <v>16985</v>
      </c>
      <c r="F7612" s="211" t="s">
        <v>16986</v>
      </c>
      <c r="G7612" s="119" t="s">
        <v>7807</v>
      </c>
      <c r="I7612" s="121" t="s">
        <v>30</v>
      </c>
      <c r="J7612" s="121" t="s">
        <v>87</v>
      </c>
      <c r="K7612" s="120" t="s">
        <v>65</v>
      </c>
      <c r="L7612" s="131" t="s">
        <v>32</v>
      </c>
      <c r="M7612" s="120" t="s">
        <v>33</v>
      </c>
      <c r="N7612" s="131">
        <v>44305</v>
      </c>
      <c r="O7612" s="131">
        <v>44399</v>
      </c>
      <c r="P7612" s="124">
        <f t="shared" si="347"/>
        <v>7</v>
      </c>
      <c r="S7612" s="120" t="s">
        <v>92</v>
      </c>
    </row>
    <row r="7613" spans="1:25" ht="27.6">
      <c r="A7613" s="116">
        <v>7613</v>
      </c>
      <c r="B7613" s="129">
        <v>44300</v>
      </c>
      <c r="C7613" s="118">
        <f t="shared" si="346"/>
        <v>4</v>
      </c>
      <c r="D7613" s="120" t="s">
        <v>252</v>
      </c>
      <c r="E7613" s="120" t="s">
        <v>16987</v>
      </c>
      <c r="F7613" s="211" t="s">
        <v>16988</v>
      </c>
      <c r="G7613" s="119" t="s">
        <v>2565</v>
      </c>
      <c r="H7613" s="121" t="s">
        <v>53</v>
      </c>
      <c r="I7613" s="121" t="s">
        <v>30</v>
      </c>
      <c r="J7613" s="121" t="s">
        <v>7142</v>
      </c>
      <c r="K7613" s="120" t="s">
        <v>65</v>
      </c>
      <c r="L7613" s="131" t="s">
        <v>32</v>
      </c>
      <c r="M7613" s="120" t="s">
        <v>78</v>
      </c>
      <c r="N7613" s="131">
        <v>44294</v>
      </c>
      <c r="P7613" s="124">
        <f t="shared" si="347"/>
        <v>0</v>
      </c>
      <c r="U7613" s="126" t="s">
        <v>16989</v>
      </c>
      <c r="W7613" s="126" t="s">
        <v>125</v>
      </c>
    </row>
    <row r="7614" spans="1:25">
      <c r="A7614" s="116">
        <v>7614</v>
      </c>
      <c r="B7614" s="129">
        <v>44300</v>
      </c>
      <c r="C7614" s="118">
        <f t="shared" ref="C7614:C7645" si="348">IF(B7614&lt;&gt;0,MONTH(B7614),0)</f>
        <v>4</v>
      </c>
      <c r="D7614" s="120" t="s">
        <v>252</v>
      </c>
      <c r="E7614" s="120" t="s">
        <v>16990</v>
      </c>
      <c r="F7614" s="211" t="s">
        <v>16991</v>
      </c>
      <c r="G7614" s="119" t="s">
        <v>16992</v>
      </c>
      <c r="I7614" s="121" t="s">
        <v>30</v>
      </c>
      <c r="J7614" s="121" t="s">
        <v>5135</v>
      </c>
      <c r="K7614" s="120" t="s">
        <v>65</v>
      </c>
      <c r="L7614" s="131" t="s">
        <v>32</v>
      </c>
      <c r="M7614" s="120" t="s">
        <v>78</v>
      </c>
      <c r="P7614" s="124">
        <f t="shared" ref="P7614:P7645" si="349">IF(O7614&lt;&gt;0,MONTH(O7614),0)</f>
        <v>0</v>
      </c>
    </row>
    <row r="7615" spans="1:25">
      <c r="A7615" s="116">
        <v>7615</v>
      </c>
      <c r="B7615" s="129">
        <v>44300</v>
      </c>
      <c r="C7615" s="118">
        <f t="shared" si="348"/>
        <v>4</v>
      </c>
      <c r="D7615" s="120" t="s">
        <v>252</v>
      </c>
      <c r="E7615" s="120" t="s">
        <v>16993</v>
      </c>
      <c r="F7615" s="211" t="s">
        <v>16994</v>
      </c>
      <c r="G7615" s="119" t="s">
        <v>16598</v>
      </c>
      <c r="I7615" s="119" t="s">
        <v>30</v>
      </c>
      <c r="J7615" s="121" t="s">
        <v>77</v>
      </c>
      <c r="K7615" s="120" t="s">
        <v>65</v>
      </c>
      <c r="L7615" s="131" t="s">
        <v>32</v>
      </c>
      <c r="M7615" s="120" t="s">
        <v>78</v>
      </c>
      <c r="P7615" s="124">
        <f t="shared" si="349"/>
        <v>0</v>
      </c>
    </row>
    <row r="7616" spans="1:25">
      <c r="A7616" s="116">
        <v>7616</v>
      </c>
      <c r="B7616" s="129">
        <v>44300</v>
      </c>
      <c r="C7616" s="118">
        <f t="shared" si="348"/>
        <v>4</v>
      </c>
      <c r="D7616" s="120" t="s">
        <v>252</v>
      </c>
      <c r="E7616" s="120" t="s">
        <v>16995</v>
      </c>
      <c r="F7616" s="211" t="s">
        <v>16996</v>
      </c>
      <c r="G7616" s="119" t="s">
        <v>6955</v>
      </c>
      <c r="I7616" s="119" t="s">
        <v>30</v>
      </c>
      <c r="J7616" s="121" t="s">
        <v>1540</v>
      </c>
      <c r="K7616" s="120" t="s">
        <v>65</v>
      </c>
      <c r="L7616" s="131" t="s">
        <v>32</v>
      </c>
      <c r="M7616" s="120" t="s">
        <v>78</v>
      </c>
      <c r="P7616" s="124">
        <f t="shared" si="349"/>
        <v>0</v>
      </c>
    </row>
    <row r="7617" spans="1:25">
      <c r="A7617" s="116">
        <v>7617</v>
      </c>
      <c r="B7617" s="129">
        <v>44300</v>
      </c>
      <c r="C7617" s="118">
        <f t="shared" si="348"/>
        <v>4</v>
      </c>
      <c r="D7617" s="120" t="s">
        <v>252</v>
      </c>
      <c r="E7617" s="120" t="s">
        <v>16997</v>
      </c>
      <c r="F7617" s="211" t="s">
        <v>16997</v>
      </c>
      <c r="G7617" s="119" t="s">
        <v>3250</v>
      </c>
      <c r="I7617" s="121" t="s">
        <v>30</v>
      </c>
      <c r="J7617" s="121" t="s">
        <v>31</v>
      </c>
      <c r="K7617" s="120" t="s">
        <v>65</v>
      </c>
      <c r="L7617" s="131" t="s">
        <v>32</v>
      </c>
      <c r="M7617" s="120" t="s">
        <v>78</v>
      </c>
      <c r="P7617" s="124">
        <f t="shared" si="349"/>
        <v>0</v>
      </c>
    </row>
    <row r="7618" spans="1:25">
      <c r="A7618" s="116">
        <v>7618</v>
      </c>
      <c r="B7618" s="129">
        <v>44300</v>
      </c>
      <c r="C7618" s="118">
        <f t="shared" si="348"/>
        <v>4</v>
      </c>
      <c r="D7618" s="120" t="s">
        <v>252</v>
      </c>
      <c r="E7618" s="120" t="s">
        <v>16998</v>
      </c>
      <c r="F7618" s="211" t="s">
        <v>15163</v>
      </c>
      <c r="G7618" s="119" t="s">
        <v>16999</v>
      </c>
      <c r="I7618" s="121" t="s">
        <v>30</v>
      </c>
      <c r="J7618" s="121" t="s">
        <v>5135</v>
      </c>
      <c r="K7618" s="120" t="s">
        <v>65</v>
      </c>
      <c r="L7618" s="131" t="s">
        <v>32</v>
      </c>
      <c r="M7618" s="120" t="s">
        <v>78</v>
      </c>
      <c r="P7618" s="124">
        <f t="shared" si="349"/>
        <v>0</v>
      </c>
      <c r="R7618" s="133"/>
    </row>
    <row r="7619" spans="1:25">
      <c r="A7619" s="116">
        <v>7619</v>
      </c>
      <c r="B7619" s="129">
        <v>44300</v>
      </c>
      <c r="C7619" s="118">
        <f t="shared" si="348"/>
        <v>4</v>
      </c>
      <c r="D7619" s="120" t="s">
        <v>252</v>
      </c>
      <c r="E7619" s="120" t="s">
        <v>17000</v>
      </c>
      <c r="F7619" s="211" t="s">
        <v>17001</v>
      </c>
      <c r="G7619" s="119" t="s">
        <v>17002</v>
      </c>
      <c r="H7619" s="121" t="s">
        <v>53</v>
      </c>
      <c r="I7619" s="121" t="s">
        <v>30</v>
      </c>
      <c r="J7619" s="121" t="s">
        <v>5018</v>
      </c>
      <c r="K7619" s="120" t="s">
        <v>65</v>
      </c>
      <c r="L7619" s="131" t="s">
        <v>32</v>
      </c>
      <c r="M7619" s="120" t="s">
        <v>78</v>
      </c>
      <c r="P7619" s="124">
        <f t="shared" si="349"/>
        <v>0</v>
      </c>
    </row>
    <row r="7620" spans="1:25">
      <c r="A7620" s="116">
        <v>7620</v>
      </c>
      <c r="B7620" s="129">
        <v>44300</v>
      </c>
      <c r="C7620" s="118">
        <f t="shared" si="348"/>
        <v>4</v>
      </c>
      <c r="D7620" s="120" t="s">
        <v>252</v>
      </c>
      <c r="E7620" s="120" t="s">
        <v>17003</v>
      </c>
      <c r="F7620" s="211" t="s">
        <v>17004</v>
      </c>
      <c r="G7620" s="119" t="s">
        <v>16598</v>
      </c>
      <c r="I7620" s="121" t="s">
        <v>30</v>
      </c>
      <c r="J7620" s="121" t="s">
        <v>5018</v>
      </c>
      <c r="K7620" s="120" t="s">
        <v>65</v>
      </c>
      <c r="L7620" s="131" t="s">
        <v>32</v>
      </c>
      <c r="M7620" s="120" t="s">
        <v>78</v>
      </c>
      <c r="P7620" s="124">
        <f t="shared" si="349"/>
        <v>0</v>
      </c>
    </row>
    <row r="7621" spans="1:25">
      <c r="A7621" s="116">
        <v>7621</v>
      </c>
      <c r="B7621" s="129">
        <v>44300</v>
      </c>
      <c r="C7621" s="118">
        <f t="shared" si="348"/>
        <v>4</v>
      </c>
      <c r="D7621" s="120" t="s">
        <v>252</v>
      </c>
      <c r="E7621" s="120" t="s">
        <v>17005</v>
      </c>
      <c r="F7621" s="211" t="s">
        <v>17006</v>
      </c>
      <c r="G7621" s="119" t="s">
        <v>11962</v>
      </c>
      <c r="H7621" s="121" t="s">
        <v>53</v>
      </c>
      <c r="I7621" s="121" t="s">
        <v>30</v>
      </c>
      <c r="J7621" s="121" t="s">
        <v>12087</v>
      </c>
      <c r="K7621" s="120" t="s">
        <v>65</v>
      </c>
      <c r="L7621" s="131" t="s">
        <v>32</v>
      </c>
      <c r="M7621" s="120" t="s">
        <v>78</v>
      </c>
      <c r="P7621" s="124">
        <f t="shared" si="349"/>
        <v>0</v>
      </c>
    </row>
    <row r="7622" spans="1:25" ht="27.6">
      <c r="A7622" s="116">
        <v>7622</v>
      </c>
      <c r="B7622" s="129">
        <v>44300</v>
      </c>
      <c r="C7622" s="118">
        <f t="shared" si="348"/>
        <v>4</v>
      </c>
      <c r="D7622" s="120" t="s">
        <v>252</v>
      </c>
      <c r="E7622" s="120" t="s">
        <v>17007</v>
      </c>
      <c r="F7622" s="211" t="s">
        <v>17008</v>
      </c>
      <c r="G7622" s="119" t="s">
        <v>4789</v>
      </c>
      <c r="H7622" s="121" t="s">
        <v>6799</v>
      </c>
      <c r="I7622" s="121" t="s">
        <v>30</v>
      </c>
      <c r="J7622" s="121" t="s">
        <v>5018</v>
      </c>
      <c r="K7622" s="120" t="s">
        <v>65</v>
      </c>
      <c r="L7622" s="131" t="s">
        <v>32</v>
      </c>
      <c r="M7622" s="120" t="s">
        <v>78</v>
      </c>
      <c r="P7622" s="124">
        <f t="shared" si="349"/>
        <v>0</v>
      </c>
      <c r="U7622" s="126" t="s">
        <v>17009</v>
      </c>
      <c r="V7622" s="126" t="s">
        <v>7669</v>
      </c>
      <c r="X7622" s="126">
        <v>44139</v>
      </c>
    </row>
    <row r="7623" spans="1:25">
      <c r="A7623" s="116">
        <v>7623</v>
      </c>
      <c r="B7623" s="129">
        <v>44300</v>
      </c>
      <c r="C7623" s="118">
        <f t="shared" si="348"/>
        <v>4</v>
      </c>
      <c r="D7623" s="120" t="s">
        <v>252</v>
      </c>
      <c r="E7623" s="120" t="s">
        <v>17010</v>
      </c>
      <c r="F7623" s="211" t="s">
        <v>1582</v>
      </c>
      <c r="G7623" s="119" t="s">
        <v>16928</v>
      </c>
      <c r="I7623" s="121" t="s">
        <v>30</v>
      </c>
      <c r="J7623" s="121" t="s">
        <v>87</v>
      </c>
      <c r="K7623" s="120" t="s">
        <v>65</v>
      </c>
      <c r="L7623" s="131" t="s">
        <v>32</v>
      </c>
      <c r="M7623" s="120" t="s">
        <v>78</v>
      </c>
      <c r="P7623" s="124">
        <f t="shared" si="349"/>
        <v>0</v>
      </c>
    </row>
    <row r="7624" spans="1:25">
      <c r="A7624" s="116">
        <v>7624</v>
      </c>
      <c r="B7624" s="129">
        <v>44300</v>
      </c>
      <c r="C7624" s="118">
        <f t="shared" si="348"/>
        <v>4</v>
      </c>
      <c r="D7624" s="120" t="s">
        <v>252</v>
      </c>
      <c r="E7624" s="120" t="s">
        <v>17011</v>
      </c>
      <c r="F7624" s="211" t="s">
        <v>17012</v>
      </c>
      <c r="G7624" s="119" t="s">
        <v>16598</v>
      </c>
      <c r="I7624" s="119" t="s">
        <v>30</v>
      </c>
      <c r="J7624" s="121" t="s">
        <v>77</v>
      </c>
      <c r="K7624" s="120" t="s">
        <v>65</v>
      </c>
      <c r="L7624" s="131" t="s">
        <v>32</v>
      </c>
      <c r="M7624" s="120" t="s">
        <v>78</v>
      </c>
      <c r="P7624" s="124">
        <f t="shared" si="349"/>
        <v>0</v>
      </c>
    </row>
    <row r="7625" spans="1:25">
      <c r="A7625" s="116">
        <v>7625</v>
      </c>
      <c r="B7625" s="129">
        <v>44322</v>
      </c>
      <c r="C7625" s="118">
        <f t="shared" si="348"/>
        <v>5</v>
      </c>
      <c r="D7625" s="120" t="s">
        <v>252</v>
      </c>
      <c r="E7625" s="120" t="s">
        <v>17013</v>
      </c>
      <c r="F7625" s="212" t="s">
        <v>10081</v>
      </c>
      <c r="G7625" s="119" t="s">
        <v>17014</v>
      </c>
      <c r="H7625" s="121" t="s">
        <v>48</v>
      </c>
      <c r="I7625" s="121" t="s">
        <v>30</v>
      </c>
      <c r="J7625" s="121" t="s">
        <v>7135</v>
      </c>
      <c r="K7625" s="121" t="s">
        <v>584</v>
      </c>
      <c r="L7625" s="131" t="s">
        <v>32</v>
      </c>
      <c r="M7625" s="120" t="s">
        <v>78</v>
      </c>
      <c r="P7625" s="124">
        <f t="shared" si="349"/>
        <v>0</v>
      </c>
      <c r="Y7625" s="116" t="s">
        <v>16681</v>
      </c>
    </row>
    <row r="7626" spans="1:25">
      <c r="A7626" s="116">
        <v>7626</v>
      </c>
      <c r="B7626" s="129">
        <v>44348</v>
      </c>
      <c r="C7626" s="118">
        <f t="shared" si="348"/>
        <v>6</v>
      </c>
      <c r="D7626" s="120" t="s">
        <v>252</v>
      </c>
      <c r="E7626" s="120" t="s">
        <v>17015</v>
      </c>
      <c r="F7626" s="212" t="s">
        <v>3179</v>
      </c>
      <c r="G7626" s="119" t="s">
        <v>14695</v>
      </c>
      <c r="H7626" s="121" t="s">
        <v>29</v>
      </c>
      <c r="I7626" s="119" t="s">
        <v>30</v>
      </c>
      <c r="J7626" s="121" t="s">
        <v>529</v>
      </c>
      <c r="K7626" s="120" t="s">
        <v>65</v>
      </c>
      <c r="L7626" s="131" t="s">
        <v>32</v>
      </c>
      <c r="M7626" s="120" t="s">
        <v>78</v>
      </c>
      <c r="P7626" s="124">
        <f t="shared" si="349"/>
        <v>0</v>
      </c>
    </row>
    <row r="7627" spans="1:25" ht="27.6">
      <c r="A7627" s="116">
        <v>7627</v>
      </c>
      <c r="B7627" s="129">
        <v>44348</v>
      </c>
      <c r="C7627" s="118">
        <f t="shared" si="348"/>
        <v>6</v>
      </c>
      <c r="D7627" s="120" t="s">
        <v>252</v>
      </c>
      <c r="E7627" s="120" t="s">
        <v>17016</v>
      </c>
      <c r="F7627" s="212" t="s">
        <v>17017</v>
      </c>
      <c r="G7627" s="119" t="s">
        <v>17018</v>
      </c>
      <c r="H7627" s="121" t="s">
        <v>9570</v>
      </c>
      <c r="I7627" s="119" t="s">
        <v>30</v>
      </c>
      <c r="J7627" s="121" t="s">
        <v>435</v>
      </c>
      <c r="K7627" s="120" t="s">
        <v>65</v>
      </c>
      <c r="L7627" s="131" t="s">
        <v>32</v>
      </c>
      <c r="M7627" s="120" t="s">
        <v>78</v>
      </c>
      <c r="P7627" s="124">
        <f t="shared" si="349"/>
        <v>0</v>
      </c>
    </row>
    <row r="7628" spans="1:25" ht="27.6">
      <c r="A7628" s="116">
        <v>7628</v>
      </c>
      <c r="B7628" s="129">
        <v>44348</v>
      </c>
      <c r="C7628" s="118">
        <f t="shared" si="348"/>
        <v>6</v>
      </c>
      <c r="D7628" s="120" t="s">
        <v>252</v>
      </c>
      <c r="E7628" s="120" t="s">
        <v>17019</v>
      </c>
      <c r="F7628" s="212" t="s">
        <v>17020</v>
      </c>
      <c r="G7628" s="119" t="s">
        <v>17021</v>
      </c>
      <c r="H7628" s="121" t="s">
        <v>29</v>
      </c>
      <c r="I7628" s="121" t="s">
        <v>30</v>
      </c>
      <c r="J7628" s="121" t="s">
        <v>7087</v>
      </c>
      <c r="K7628" s="120" t="s">
        <v>65</v>
      </c>
      <c r="L7628" s="131" t="s">
        <v>32</v>
      </c>
      <c r="M7628" s="120" t="s">
        <v>78</v>
      </c>
      <c r="P7628" s="124">
        <f t="shared" si="349"/>
        <v>0</v>
      </c>
    </row>
    <row r="7629" spans="1:25" ht="27.6">
      <c r="A7629" s="116">
        <v>7629</v>
      </c>
      <c r="B7629" s="129">
        <v>44348</v>
      </c>
      <c r="C7629" s="118">
        <f t="shared" si="348"/>
        <v>6</v>
      </c>
      <c r="D7629" s="120" t="s">
        <v>252</v>
      </c>
      <c r="E7629" s="120" t="s">
        <v>17022</v>
      </c>
      <c r="F7629" s="212" t="s">
        <v>17023</v>
      </c>
      <c r="G7629" s="119" t="s">
        <v>17024</v>
      </c>
      <c r="H7629" s="121" t="s">
        <v>29</v>
      </c>
      <c r="I7629" s="121" t="s">
        <v>30</v>
      </c>
      <c r="J7629" s="121" t="s">
        <v>7726</v>
      </c>
      <c r="K7629" s="121" t="s">
        <v>584</v>
      </c>
      <c r="L7629" s="131" t="s">
        <v>32</v>
      </c>
      <c r="M7629" s="120" t="s">
        <v>78</v>
      </c>
      <c r="P7629" s="124">
        <f t="shared" si="349"/>
        <v>0</v>
      </c>
      <c r="Y7629" s="116" t="s">
        <v>16681</v>
      </c>
    </row>
    <row r="7630" spans="1:25">
      <c r="A7630" s="116">
        <v>7630</v>
      </c>
      <c r="B7630" s="129">
        <v>44348</v>
      </c>
      <c r="C7630" s="118">
        <f t="shared" si="348"/>
        <v>6</v>
      </c>
      <c r="D7630" s="120" t="s">
        <v>252</v>
      </c>
      <c r="E7630" s="120" t="s">
        <v>17025</v>
      </c>
      <c r="F7630" s="212" t="s">
        <v>6344</v>
      </c>
      <c r="G7630" s="119" t="s">
        <v>17026</v>
      </c>
      <c r="H7630" s="121" t="s">
        <v>29</v>
      </c>
      <c r="I7630" s="121" t="s">
        <v>30</v>
      </c>
      <c r="J7630" s="121" t="s">
        <v>1540</v>
      </c>
      <c r="K7630" s="120" t="s">
        <v>65</v>
      </c>
      <c r="L7630" s="131" t="s">
        <v>32</v>
      </c>
      <c r="M7630" s="120" t="s">
        <v>78</v>
      </c>
      <c r="P7630" s="124">
        <f t="shared" si="349"/>
        <v>0</v>
      </c>
    </row>
    <row r="7631" spans="1:25" ht="27.6">
      <c r="A7631" s="116">
        <v>7631</v>
      </c>
      <c r="B7631" s="129">
        <v>44348</v>
      </c>
      <c r="C7631" s="118">
        <f t="shared" si="348"/>
        <v>6</v>
      </c>
      <c r="D7631" s="120" t="s">
        <v>252</v>
      </c>
      <c r="E7631" s="120" t="s">
        <v>17027</v>
      </c>
      <c r="F7631" s="212" t="s">
        <v>17028</v>
      </c>
      <c r="G7631" s="119" t="s">
        <v>17029</v>
      </c>
      <c r="H7631" s="121" t="s">
        <v>29</v>
      </c>
      <c r="I7631" s="119" t="s">
        <v>30</v>
      </c>
      <c r="J7631" s="121" t="s">
        <v>77</v>
      </c>
      <c r="K7631" s="121" t="s">
        <v>584</v>
      </c>
      <c r="L7631" s="131" t="s">
        <v>32</v>
      </c>
      <c r="M7631" s="120" t="s">
        <v>78</v>
      </c>
      <c r="P7631" s="124">
        <f t="shared" si="349"/>
        <v>0</v>
      </c>
      <c r="Y7631" s="116" t="s">
        <v>16681</v>
      </c>
    </row>
    <row r="7632" spans="1:25">
      <c r="A7632" s="116">
        <v>7632</v>
      </c>
      <c r="B7632" s="129">
        <v>44348</v>
      </c>
      <c r="C7632" s="118">
        <f t="shared" si="348"/>
        <v>6</v>
      </c>
      <c r="D7632" s="120" t="s">
        <v>252</v>
      </c>
      <c r="E7632" s="120" t="s">
        <v>17030</v>
      </c>
      <c r="F7632" s="212" t="s">
        <v>351</v>
      </c>
      <c r="G7632" s="119" t="s">
        <v>17031</v>
      </c>
      <c r="H7632" s="121" t="s">
        <v>71</v>
      </c>
      <c r="I7632" s="119" t="s">
        <v>42</v>
      </c>
      <c r="J7632" s="121" t="s">
        <v>319</v>
      </c>
      <c r="K7632" s="120" t="s">
        <v>65</v>
      </c>
      <c r="L7632" s="131" t="s">
        <v>32</v>
      </c>
      <c r="M7632" s="120" t="s">
        <v>78</v>
      </c>
      <c r="P7632" s="124">
        <f t="shared" si="349"/>
        <v>0</v>
      </c>
    </row>
    <row r="7633" spans="1:25" ht="27.6">
      <c r="A7633" s="116">
        <v>7633</v>
      </c>
      <c r="B7633" s="129">
        <v>44348</v>
      </c>
      <c r="C7633" s="118">
        <f t="shared" si="348"/>
        <v>6</v>
      </c>
      <c r="D7633" s="120" t="s">
        <v>252</v>
      </c>
      <c r="E7633" s="120" t="s">
        <v>17032</v>
      </c>
      <c r="F7633" s="212" t="s">
        <v>17033</v>
      </c>
      <c r="G7633" s="119" t="s">
        <v>11249</v>
      </c>
      <c r="H7633" s="121" t="s">
        <v>344</v>
      </c>
      <c r="I7633" s="121" t="s">
        <v>30</v>
      </c>
      <c r="J7633" s="121" t="s">
        <v>485</v>
      </c>
      <c r="K7633" s="120" t="s">
        <v>65</v>
      </c>
      <c r="L7633" s="131" t="s">
        <v>32</v>
      </c>
      <c r="M7633" s="120" t="s">
        <v>78</v>
      </c>
      <c r="P7633" s="124">
        <f t="shared" si="349"/>
        <v>0</v>
      </c>
    </row>
    <row r="7634" spans="1:25">
      <c r="A7634" s="116">
        <v>7634</v>
      </c>
      <c r="B7634" s="129">
        <v>44348</v>
      </c>
      <c r="C7634" s="118">
        <f t="shared" si="348"/>
        <v>6</v>
      </c>
      <c r="D7634" s="120" t="s">
        <v>252</v>
      </c>
      <c r="E7634" s="120" t="s">
        <v>17034</v>
      </c>
      <c r="F7634" s="212" t="s">
        <v>17035</v>
      </c>
      <c r="G7634" s="119" t="s">
        <v>17036</v>
      </c>
      <c r="H7634" s="121" t="s">
        <v>97</v>
      </c>
      <c r="I7634" s="121" t="s">
        <v>30</v>
      </c>
      <c r="J7634" s="121" t="s">
        <v>7216</v>
      </c>
      <c r="K7634" s="121" t="s">
        <v>584</v>
      </c>
      <c r="L7634" s="131" t="s">
        <v>32</v>
      </c>
      <c r="M7634" s="120" t="s">
        <v>78</v>
      </c>
      <c r="P7634" s="124">
        <f t="shared" si="349"/>
        <v>0</v>
      </c>
      <c r="Y7634" s="116" t="s">
        <v>16681</v>
      </c>
    </row>
    <row r="7635" spans="1:25">
      <c r="A7635" s="116">
        <v>7635</v>
      </c>
      <c r="B7635" s="129">
        <v>44348</v>
      </c>
      <c r="C7635" s="118">
        <f t="shared" si="348"/>
        <v>6</v>
      </c>
      <c r="D7635" s="120" t="s">
        <v>252</v>
      </c>
      <c r="E7635" s="120" t="s">
        <v>17037</v>
      </c>
      <c r="F7635" s="212" t="s">
        <v>17038</v>
      </c>
      <c r="G7635" s="119" t="s">
        <v>17039</v>
      </c>
      <c r="H7635" s="121" t="s">
        <v>177</v>
      </c>
      <c r="I7635" s="119" t="s">
        <v>30</v>
      </c>
      <c r="J7635" s="121" t="s">
        <v>77</v>
      </c>
      <c r="K7635" s="120" t="s">
        <v>65</v>
      </c>
      <c r="L7635" s="131" t="s">
        <v>32</v>
      </c>
      <c r="M7635" s="120" t="s">
        <v>78</v>
      </c>
      <c r="P7635" s="124">
        <f t="shared" si="349"/>
        <v>0</v>
      </c>
    </row>
    <row r="7636" spans="1:25" ht="27.6">
      <c r="A7636" s="116">
        <v>7636</v>
      </c>
      <c r="B7636" s="129">
        <v>44348</v>
      </c>
      <c r="C7636" s="118">
        <f t="shared" si="348"/>
        <v>6</v>
      </c>
      <c r="D7636" s="120" t="s">
        <v>252</v>
      </c>
      <c r="E7636" s="120" t="s">
        <v>17040</v>
      </c>
      <c r="F7636" s="212" t="s">
        <v>17041</v>
      </c>
      <c r="G7636" s="119" t="s">
        <v>17042</v>
      </c>
      <c r="H7636" s="121" t="s">
        <v>97</v>
      </c>
      <c r="I7636" s="119" t="s">
        <v>196</v>
      </c>
      <c r="J7636" s="121" t="s">
        <v>196</v>
      </c>
      <c r="K7636" s="121" t="s">
        <v>584</v>
      </c>
      <c r="L7636" s="131" t="s">
        <v>32</v>
      </c>
      <c r="M7636" s="120" t="s">
        <v>78</v>
      </c>
      <c r="P7636" s="124">
        <f t="shared" si="349"/>
        <v>0</v>
      </c>
      <c r="Y7636" s="116" t="s">
        <v>16681</v>
      </c>
    </row>
    <row r="7637" spans="1:25" ht="27.6">
      <c r="A7637" s="116">
        <v>7637</v>
      </c>
      <c r="B7637" s="129">
        <v>44348</v>
      </c>
      <c r="C7637" s="118">
        <f t="shared" si="348"/>
        <v>6</v>
      </c>
      <c r="D7637" s="120" t="s">
        <v>252</v>
      </c>
      <c r="E7637" s="120" t="s">
        <v>17043</v>
      </c>
      <c r="F7637" s="212" t="s">
        <v>17044</v>
      </c>
      <c r="G7637" s="119" t="s">
        <v>17045</v>
      </c>
      <c r="H7637" s="121" t="s">
        <v>177</v>
      </c>
      <c r="I7637" s="119" t="s">
        <v>30</v>
      </c>
      <c r="J7637" s="121" t="s">
        <v>87</v>
      </c>
      <c r="K7637" s="120" t="s">
        <v>65</v>
      </c>
      <c r="L7637" s="131" t="s">
        <v>32</v>
      </c>
      <c r="M7637" s="120" t="s">
        <v>78</v>
      </c>
      <c r="P7637" s="124">
        <f t="shared" si="349"/>
        <v>0</v>
      </c>
    </row>
    <row r="7638" spans="1:25" ht="27.6">
      <c r="A7638" s="116">
        <v>7638</v>
      </c>
      <c r="B7638" s="129">
        <v>44348</v>
      </c>
      <c r="C7638" s="118">
        <f t="shared" si="348"/>
        <v>6</v>
      </c>
      <c r="D7638" s="120" t="s">
        <v>252</v>
      </c>
      <c r="E7638" s="120" t="s">
        <v>17046</v>
      </c>
      <c r="F7638" s="212" t="s">
        <v>17047</v>
      </c>
      <c r="G7638" s="119" t="s">
        <v>16577</v>
      </c>
      <c r="H7638" s="121" t="s">
        <v>29</v>
      </c>
      <c r="I7638" s="119" t="s">
        <v>30</v>
      </c>
      <c r="J7638" s="121" t="s">
        <v>529</v>
      </c>
      <c r="K7638" s="121" t="s">
        <v>584</v>
      </c>
      <c r="L7638" s="131" t="s">
        <v>32</v>
      </c>
      <c r="M7638" s="120" t="s">
        <v>78</v>
      </c>
      <c r="P7638" s="124">
        <f t="shared" si="349"/>
        <v>0</v>
      </c>
      <c r="Y7638" s="116" t="s">
        <v>16681</v>
      </c>
    </row>
    <row r="7639" spans="1:25">
      <c r="A7639" s="116">
        <v>7639</v>
      </c>
      <c r="B7639" s="129">
        <v>44348</v>
      </c>
      <c r="C7639" s="118">
        <f t="shared" si="348"/>
        <v>6</v>
      </c>
      <c r="D7639" s="120" t="s">
        <v>252</v>
      </c>
      <c r="E7639" s="120" t="s">
        <v>17048</v>
      </c>
      <c r="F7639" s="212" t="s">
        <v>17049</v>
      </c>
      <c r="G7639" s="119" t="s">
        <v>17050</v>
      </c>
      <c r="H7639" s="121" t="s">
        <v>140</v>
      </c>
      <c r="I7639" s="121" t="s">
        <v>30</v>
      </c>
      <c r="J7639" s="121" t="s">
        <v>6396</v>
      </c>
      <c r="K7639" s="120" t="s">
        <v>65</v>
      </c>
      <c r="L7639" s="131" t="s">
        <v>32</v>
      </c>
      <c r="M7639" s="120" t="s">
        <v>78</v>
      </c>
      <c r="P7639" s="124">
        <f t="shared" si="349"/>
        <v>0</v>
      </c>
    </row>
    <row r="7640" spans="1:25">
      <c r="A7640" s="116">
        <v>7640</v>
      </c>
      <c r="B7640" s="129">
        <v>44587</v>
      </c>
      <c r="C7640" s="118">
        <f t="shared" si="348"/>
        <v>1</v>
      </c>
      <c r="D7640" s="120" t="s">
        <v>252</v>
      </c>
      <c r="E7640" s="120" t="s">
        <v>17051</v>
      </c>
      <c r="F7640" s="212" t="s">
        <v>17052</v>
      </c>
      <c r="G7640" s="119" t="s">
        <v>17053</v>
      </c>
      <c r="H7640" s="121" t="s">
        <v>29</v>
      </c>
      <c r="I7640" s="119" t="s">
        <v>30</v>
      </c>
      <c r="J7640" s="121" t="s">
        <v>529</v>
      </c>
      <c r="K7640" s="120" t="s">
        <v>65</v>
      </c>
      <c r="L7640" s="131" t="s">
        <v>32</v>
      </c>
      <c r="M7640" s="120" t="s">
        <v>78</v>
      </c>
      <c r="P7640" s="124">
        <f t="shared" si="349"/>
        <v>0</v>
      </c>
    </row>
    <row r="7641" spans="1:25">
      <c r="A7641" s="116">
        <v>7641</v>
      </c>
      <c r="B7641" s="129">
        <v>44348</v>
      </c>
      <c r="C7641" s="118">
        <f t="shared" si="348"/>
        <v>6</v>
      </c>
      <c r="D7641" s="120" t="s">
        <v>252</v>
      </c>
      <c r="E7641" s="120" t="s">
        <v>17054</v>
      </c>
      <c r="F7641" s="212" t="s">
        <v>14760</v>
      </c>
      <c r="G7641" s="119" t="s">
        <v>837</v>
      </c>
      <c r="H7641" s="121" t="s">
        <v>48</v>
      </c>
      <c r="I7641" s="119" t="s">
        <v>30</v>
      </c>
      <c r="J7641" s="121" t="s">
        <v>87</v>
      </c>
      <c r="K7641" s="120" t="s">
        <v>65</v>
      </c>
      <c r="L7641" s="131" t="s">
        <v>32</v>
      </c>
      <c r="M7641" s="120" t="s">
        <v>78</v>
      </c>
      <c r="P7641" s="124">
        <f t="shared" si="349"/>
        <v>0</v>
      </c>
    </row>
    <row r="7642" spans="1:25">
      <c r="A7642" s="116">
        <v>7642</v>
      </c>
      <c r="B7642" s="129">
        <v>44348</v>
      </c>
      <c r="C7642" s="118">
        <f t="shared" si="348"/>
        <v>6</v>
      </c>
      <c r="D7642" s="120" t="s">
        <v>252</v>
      </c>
      <c r="E7642" s="120" t="s">
        <v>17055</v>
      </c>
      <c r="F7642" s="212" t="s">
        <v>17056</v>
      </c>
      <c r="G7642" s="121" t="s">
        <v>3568</v>
      </c>
      <c r="H7642" s="121" t="s">
        <v>53</v>
      </c>
      <c r="I7642" s="121" t="s">
        <v>42</v>
      </c>
      <c r="J7642" s="121" t="s">
        <v>72</v>
      </c>
      <c r="K7642" s="121" t="s">
        <v>584</v>
      </c>
      <c r="L7642" s="131" t="s">
        <v>32</v>
      </c>
      <c r="M7642" s="120" t="s">
        <v>78</v>
      </c>
      <c r="P7642" s="124">
        <f t="shared" si="349"/>
        <v>0</v>
      </c>
      <c r="Y7642" s="116" t="s">
        <v>16681</v>
      </c>
    </row>
    <row r="7643" spans="1:25" ht="27.6">
      <c r="A7643" s="116">
        <v>7643</v>
      </c>
      <c r="B7643" s="129">
        <v>44300</v>
      </c>
      <c r="C7643" s="118">
        <f t="shared" si="348"/>
        <v>4</v>
      </c>
      <c r="D7643" s="120" t="s">
        <v>252</v>
      </c>
      <c r="E7643" s="120" t="s">
        <v>17057</v>
      </c>
      <c r="F7643" s="211" t="s">
        <v>17058</v>
      </c>
      <c r="G7643" s="119" t="s">
        <v>10908</v>
      </c>
      <c r="I7643" s="119" t="s">
        <v>30</v>
      </c>
      <c r="J7643" s="121" t="s">
        <v>77</v>
      </c>
      <c r="K7643" s="120" t="s">
        <v>65</v>
      </c>
      <c r="L7643" s="131" t="s">
        <v>32</v>
      </c>
      <c r="M7643" s="120" t="s">
        <v>78</v>
      </c>
      <c r="P7643" s="124">
        <f t="shared" si="349"/>
        <v>0</v>
      </c>
      <c r="Y7643" s="116" t="s">
        <v>356</v>
      </c>
    </row>
    <row r="7644" spans="1:25">
      <c r="A7644" s="116">
        <v>7644</v>
      </c>
      <c r="B7644" s="129">
        <v>44300</v>
      </c>
      <c r="C7644" s="118">
        <f t="shared" si="348"/>
        <v>4</v>
      </c>
      <c r="D7644" s="120" t="s">
        <v>252</v>
      </c>
      <c r="E7644" s="120" t="s">
        <v>17059</v>
      </c>
      <c r="F7644" s="211" t="s">
        <v>16719</v>
      </c>
      <c r="G7644" s="119" t="s">
        <v>533</v>
      </c>
      <c r="H7644" s="121" t="s">
        <v>53</v>
      </c>
      <c r="I7644" s="119" t="s">
        <v>30</v>
      </c>
      <c r="J7644" s="121" t="s">
        <v>3886</v>
      </c>
      <c r="K7644" s="120" t="s">
        <v>65</v>
      </c>
      <c r="L7644" s="131" t="s">
        <v>32</v>
      </c>
      <c r="M7644" s="120" t="s">
        <v>78</v>
      </c>
      <c r="P7644" s="124">
        <f t="shared" si="349"/>
        <v>0</v>
      </c>
      <c r="U7644" s="126" t="s">
        <v>17060</v>
      </c>
    </row>
    <row r="7645" spans="1:25" ht="14.4">
      <c r="A7645" s="116">
        <v>7645</v>
      </c>
      <c r="B7645" s="129">
        <v>44348</v>
      </c>
      <c r="C7645" s="118">
        <f t="shared" si="348"/>
        <v>6</v>
      </c>
      <c r="D7645" s="120" t="s">
        <v>252</v>
      </c>
      <c r="E7645" t="s">
        <v>17061</v>
      </c>
      <c r="F7645" s="212" t="s">
        <v>17062</v>
      </c>
      <c r="G7645" s="119" t="s">
        <v>17063</v>
      </c>
      <c r="H7645" s="121" t="s">
        <v>140</v>
      </c>
      <c r="I7645" s="121" t="s">
        <v>30</v>
      </c>
      <c r="J7645" s="121" t="s">
        <v>7216</v>
      </c>
      <c r="K7645" s="120" t="s">
        <v>65</v>
      </c>
      <c r="L7645" s="131" t="s">
        <v>32</v>
      </c>
      <c r="M7645" s="120" t="s">
        <v>78</v>
      </c>
      <c r="P7645" s="124">
        <f t="shared" si="349"/>
        <v>0</v>
      </c>
    </row>
    <row r="7646" spans="1:25">
      <c r="A7646" s="116">
        <v>7646</v>
      </c>
      <c r="B7646" s="129">
        <v>44300</v>
      </c>
      <c r="C7646" s="118">
        <f t="shared" ref="C7646:C7667" si="350">IF(B7646&lt;&gt;0,MONTH(B7646),0)</f>
        <v>4</v>
      </c>
      <c r="D7646" s="120" t="s">
        <v>252</v>
      </c>
      <c r="E7646" s="120" t="s">
        <v>17064</v>
      </c>
      <c r="F7646" s="211" t="s">
        <v>17065</v>
      </c>
      <c r="G7646" s="119" t="s">
        <v>17066</v>
      </c>
      <c r="I7646" s="121" t="s">
        <v>30</v>
      </c>
      <c r="J7646" s="121" t="s">
        <v>16008</v>
      </c>
      <c r="K7646" s="120" t="s">
        <v>65</v>
      </c>
      <c r="L7646" s="131" t="s">
        <v>32</v>
      </c>
      <c r="M7646" s="120" t="s">
        <v>78</v>
      </c>
      <c r="P7646" s="124">
        <f t="shared" ref="P7646:P7667" si="351">IF(O7646&lt;&gt;0,MONTH(O7646),0)</f>
        <v>0</v>
      </c>
    </row>
    <row r="7647" spans="1:25">
      <c r="A7647" s="116">
        <v>7647</v>
      </c>
      <c r="B7647" s="129">
        <v>44348</v>
      </c>
      <c r="C7647" s="118">
        <f t="shared" si="350"/>
        <v>6</v>
      </c>
      <c r="D7647" s="120" t="s">
        <v>252</v>
      </c>
      <c r="E7647" s="120" t="s">
        <v>17067</v>
      </c>
      <c r="F7647" s="212" t="s">
        <v>17068</v>
      </c>
      <c r="G7647" s="119" t="s">
        <v>692</v>
      </c>
      <c r="H7647" s="121" t="s">
        <v>41</v>
      </c>
      <c r="I7647" s="121" t="s">
        <v>42</v>
      </c>
      <c r="J7647" s="121" t="s">
        <v>72</v>
      </c>
      <c r="K7647" s="120" t="s">
        <v>65</v>
      </c>
      <c r="L7647" s="131" t="s">
        <v>32</v>
      </c>
      <c r="M7647" s="120" t="s">
        <v>78</v>
      </c>
      <c r="P7647" s="124">
        <f t="shared" si="351"/>
        <v>0</v>
      </c>
      <c r="Y7647" s="126" t="s">
        <v>383</v>
      </c>
    </row>
    <row r="7648" spans="1:25" ht="27.6">
      <c r="A7648" s="116">
        <v>7648</v>
      </c>
      <c r="B7648" s="129">
        <v>44348</v>
      </c>
      <c r="C7648" s="118">
        <f t="shared" si="350"/>
        <v>6</v>
      </c>
      <c r="D7648" s="119" t="s">
        <v>25</v>
      </c>
      <c r="E7648" s="120" t="s">
        <v>17069</v>
      </c>
      <c r="F7648" s="212" t="s">
        <v>17070</v>
      </c>
      <c r="G7648" s="119" t="s">
        <v>15287</v>
      </c>
      <c r="H7648" s="121" t="s">
        <v>97</v>
      </c>
      <c r="I7648" s="119" t="s">
        <v>42</v>
      </c>
      <c r="J7648" s="121" t="s">
        <v>72</v>
      </c>
      <c r="K7648" s="120" t="s">
        <v>65</v>
      </c>
      <c r="L7648" s="131" t="s">
        <v>32</v>
      </c>
      <c r="M7648" s="120" t="s">
        <v>78</v>
      </c>
      <c r="P7648" s="124">
        <f t="shared" si="351"/>
        <v>0</v>
      </c>
    </row>
    <row r="7649" spans="1:21">
      <c r="A7649" s="116">
        <v>7649</v>
      </c>
      <c r="B7649" s="129">
        <v>44300</v>
      </c>
      <c r="C7649" s="118">
        <f t="shared" si="350"/>
        <v>4</v>
      </c>
      <c r="D7649" s="120" t="s">
        <v>252</v>
      </c>
      <c r="E7649" s="120" t="s">
        <v>17071</v>
      </c>
      <c r="F7649" s="211" t="s">
        <v>17072</v>
      </c>
      <c r="G7649" s="119" t="s">
        <v>4968</v>
      </c>
      <c r="H7649" s="121" t="s">
        <v>53</v>
      </c>
      <c r="I7649" s="121" t="s">
        <v>30</v>
      </c>
      <c r="J7649" s="121" t="s">
        <v>12918</v>
      </c>
      <c r="K7649" s="120" t="s">
        <v>65</v>
      </c>
      <c r="L7649" s="131" t="s">
        <v>32</v>
      </c>
      <c r="M7649" s="120" t="s">
        <v>33</v>
      </c>
      <c r="N7649" s="131">
        <v>44305</v>
      </c>
      <c r="O7649" s="131">
        <v>44504</v>
      </c>
      <c r="P7649" s="124">
        <f t="shared" si="351"/>
        <v>11</v>
      </c>
      <c r="S7649" s="120" t="s">
        <v>92</v>
      </c>
      <c r="T7649" s="126">
        <v>44585</v>
      </c>
    </row>
    <row r="7650" spans="1:21">
      <c r="A7650" s="116">
        <v>7650</v>
      </c>
      <c r="B7650" s="129">
        <v>44348</v>
      </c>
      <c r="C7650" s="118">
        <f t="shared" si="350"/>
        <v>6</v>
      </c>
      <c r="D7650" s="119" t="s">
        <v>25</v>
      </c>
      <c r="E7650" s="120" t="s">
        <v>17073</v>
      </c>
      <c r="F7650" s="212" t="s">
        <v>17074</v>
      </c>
      <c r="G7650" s="119" t="s">
        <v>15287</v>
      </c>
      <c r="H7650" s="121" t="s">
        <v>97</v>
      </c>
      <c r="I7650" s="119" t="s">
        <v>30</v>
      </c>
      <c r="J7650" s="121" t="s">
        <v>31</v>
      </c>
      <c r="K7650" s="120" t="s">
        <v>65</v>
      </c>
      <c r="L7650" s="131" t="s">
        <v>32</v>
      </c>
      <c r="M7650" s="120" t="s">
        <v>78</v>
      </c>
      <c r="P7650" s="124">
        <f t="shared" si="351"/>
        <v>0</v>
      </c>
    </row>
    <row r="7651" spans="1:21">
      <c r="A7651" s="116">
        <v>7651</v>
      </c>
      <c r="B7651" s="129">
        <v>44300</v>
      </c>
      <c r="C7651" s="118">
        <f t="shared" si="350"/>
        <v>4</v>
      </c>
      <c r="D7651" s="120" t="s">
        <v>252</v>
      </c>
      <c r="E7651" s="120" t="s">
        <v>17075</v>
      </c>
      <c r="F7651" s="211" t="s">
        <v>17076</v>
      </c>
      <c r="G7651" s="119" t="s">
        <v>834</v>
      </c>
      <c r="I7651" s="119" t="s">
        <v>30</v>
      </c>
      <c r="J7651" s="121" t="s">
        <v>1540</v>
      </c>
      <c r="K7651" s="120" t="s">
        <v>65</v>
      </c>
      <c r="L7651" s="131" t="s">
        <v>32</v>
      </c>
      <c r="M7651" s="120" t="s">
        <v>78</v>
      </c>
      <c r="P7651" s="124">
        <f t="shared" si="351"/>
        <v>0</v>
      </c>
    </row>
    <row r="7652" spans="1:21">
      <c r="A7652" s="116">
        <v>7652</v>
      </c>
      <c r="B7652" s="129">
        <v>44348</v>
      </c>
      <c r="C7652" s="118">
        <f t="shared" si="350"/>
        <v>6</v>
      </c>
      <c r="D7652" s="119" t="s">
        <v>25</v>
      </c>
      <c r="E7652" s="120" t="s">
        <v>17077</v>
      </c>
      <c r="F7652" s="212" t="s">
        <v>17078</v>
      </c>
      <c r="G7652" s="119" t="s">
        <v>15287</v>
      </c>
      <c r="H7652" s="121" t="s">
        <v>97</v>
      </c>
      <c r="I7652" s="119" t="s">
        <v>63</v>
      </c>
      <c r="J7652" s="121" t="s">
        <v>323</v>
      </c>
      <c r="K7652" s="120" t="s">
        <v>65</v>
      </c>
      <c r="L7652" s="131" t="s">
        <v>32</v>
      </c>
      <c r="M7652" s="120" t="s">
        <v>78</v>
      </c>
      <c r="P7652" s="124">
        <f t="shared" si="351"/>
        <v>0</v>
      </c>
    </row>
    <row r="7653" spans="1:21">
      <c r="A7653" s="116">
        <v>7653</v>
      </c>
      <c r="B7653" s="129">
        <v>44300</v>
      </c>
      <c r="C7653" s="118">
        <f t="shared" si="350"/>
        <v>4</v>
      </c>
      <c r="D7653" s="120" t="s">
        <v>252</v>
      </c>
      <c r="E7653" s="120" t="s">
        <v>17079</v>
      </c>
      <c r="F7653" s="211" t="s">
        <v>866</v>
      </c>
      <c r="G7653" s="119" t="s">
        <v>16598</v>
      </c>
      <c r="I7653" s="121" t="s">
        <v>30</v>
      </c>
      <c r="J7653" s="121" t="s">
        <v>77</v>
      </c>
      <c r="K7653" s="120" t="s">
        <v>65</v>
      </c>
      <c r="L7653" s="131" t="s">
        <v>32</v>
      </c>
      <c r="M7653" s="120" t="s">
        <v>78</v>
      </c>
      <c r="P7653" s="124">
        <f t="shared" si="351"/>
        <v>0</v>
      </c>
    </row>
    <row r="7654" spans="1:21">
      <c r="A7654" s="116">
        <v>7654</v>
      </c>
      <c r="B7654" s="129">
        <v>44348</v>
      </c>
      <c r="C7654" s="118">
        <f t="shared" si="350"/>
        <v>6</v>
      </c>
      <c r="D7654" s="119" t="s">
        <v>25</v>
      </c>
      <c r="E7654" s="120" t="s">
        <v>17080</v>
      </c>
      <c r="F7654" s="212" t="s">
        <v>17081</v>
      </c>
      <c r="G7654" s="119" t="s">
        <v>15287</v>
      </c>
      <c r="H7654" s="121" t="s">
        <v>97</v>
      </c>
      <c r="I7654" s="119" t="s">
        <v>42</v>
      </c>
      <c r="J7654" s="121" t="s">
        <v>72</v>
      </c>
      <c r="K7654" s="120" t="s">
        <v>65</v>
      </c>
      <c r="L7654" s="131" t="s">
        <v>32</v>
      </c>
      <c r="M7654" s="120" t="s">
        <v>78</v>
      </c>
      <c r="P7654" s="124">
        <f t="shared" si="351"/>
        <v>0</v>
      </c>
    </row>
    <row r="7655" spans="1:21">
      <c r="A7655" s="116">
        <v>7655</v>
      </c>
      <c r="B7655" s="129">
        <v>44300</v>
      </c>
      <c r="C7655" s="118">
        <f t="shared" si="350"/>
        <v>4</v>
      </c>
      <c r="D7655" s="120" t="s">
        <v>252</v>
      </c>
      <c r="E7655" s="120" t="s">
        <v>17082</v>
      </c>
      <c r="F7655" s="211" t="s">
        <v>17083</v>
      </c>
      <c r="G7655" s="119" t="s">
        <v>16712</v>
      </c>
      <c r="H7655" s="121" t="s">
        <v>53</v>
      </c>
      <c r="I7655" s="121" t="s">
        <v>30</v>
      </c>
      <c r="J7655" s="121" t="s">
        <v>3886</v>
      </c>
      <c r="K7655" s="120" t="s">
        <v>65</v>
      </c>
      <c r="L7655" s="131" t="s">
        <v>32</v>
      </c>
      <c r="M7655" s="120" t="s">
        <v>78</v>
      </c>
      <c r="P7655" s="124">
        <f t="shared" si="351"/>
        <v>0</v>
      </c>
    </row>
    <row r="7656" spans="1:21" ht="27.6">
      <c r="A7656" s="116">
        <v>7656</v>
      </c>
      <c r="B7656" s="129">
        <v>44348</v>
      </c>
      <c r="C7656" s="118">
        <f t="shared" si="350"/>
        <v>6</v>
      </c>
      <c r="D7656" s="119" t="s">
        <v>25</v>
      </c>
      <c r="E7656" s="120" t="s">
        <v>17084</v>
      </c>
      <c r="F7656" s="212" t="s">
        <v>17085</v>
      </c>
      <c r="G7656" s="119" t="s">
        <v>15287</v>
      </c>
      <c r="H7656" s="121" t="s">
        <v>97</v>
      </c>
      <c r="I7656" s="121" t="s">
        <v>30</v>
      </c>
      <c r="J7656" s="121" t="s">
        <v>31</v>
      </c>
      <c r="K7656" s="120" t="s">
        <v>65</v>
      </c>
      <c r="L7656" s="131" t="s">
        <v>32</v>
      </c>
      <c r="M7656" s="120" t="s">
        <v>78</v>
      </c>
      <c r="P7656" s="124">
        <f t="shared" si="351"/>
        <v>0</v>
      </c>
    </row>
    <row r="7657" spans="1:21">
      <c r="A7657" s="116">
        <v>7657</v>
      </c>
      <c r="B7657" s="129">
        <v>44348</v>
      </c>
      <c r="C7657" s="118">
        <f t="shared" si="350"/>
        <v>6</v>
      </c>
      <c r="D7657" s="119" t="s">
        <v>25</v>
      </c>
      <c r="E7657" s="120" t="s">
        <v>17086</v>
      </c>
      <c r="F7657" s="211" t="s">
        <v>17087</v>
      </c>
      <c r="G7657" s="119" t="s">
        <v>15287</v>
      </c>
      <c r="H7657" s="121" t="s">
        <v>97</v>
      </c>
      <c r="I7657" s="121" t="s">
        <v>42</v>
      </c>
      <c r="J7657" s="121" t="s">
        <v>72</v>
      </c>
      <c r="K7657" s="120" t="s">
        <v>65</v>
      </c>
      <c r="L7657" s="131" t="s">
        <v>32</v>
      </c>
      <c r="M7657" s="120" t="s">
        <v>78</v>
      </c>
      <c r="P7657" s="124">
        <f t="shared" si="351"/>
        <v>0</v>
      </c>
    </row>
    <row r="7658" spans="1:21">
      <c r="A7658" s="116">
        <v>7658</v>
      </c>
      <c r="B7658" s="129">
        <v>44300</v>
      </c>
      <c r="C7658" s="118">
        <f t="shared" si="350"/>
        <v>4</v>
      </c>
      <c r="D7658" s="120" t="s">
        <v>252</v>
      </c>
      <c r="E7658" s="120" t="s">
        <v>17088</v>
      </c>
      <c r="F7658" s="211" t="s">
        <v>17089</v>
      </c>
      <c r="G7658" s="119" t="s">
        <v>2408</v>
      </c>
      <c r="H7658" s="121" t="s">
        <v>6799</v>
      </c>
      <c r="I7658" s="119" t="s">
        <v>30</v>
      </c>
      <c r="J7658" s="121" t="s">
        <v>7087</v>
      </c>
      <c r="K7658" s="120" t="s">
        <v>65</v>
      </c>
      <c r="L7658" s="131" t="s">
        <v>32</v>
      </c>
      <c r="M7658" s="120" t="s">
        <v>78</v>
      </c>
      <c r="P7658" s="124">
        <f t="shared" si="351"/>
        <v>0</v>
      </c>
      <c r="U7658" s="126" t="s">
        <v>17090</v>
      </c>
    </row>
    <row r="7659" spans="1:21">
      <c r="A7659" s="116">
        <v>7659</v>
      </c>
      <c r="B7659" s="129">
        <v>44300</v>
      </c>
      <c r="C7659" s="118">
        <f t="shared" si="350"/>
        <v>4</v>
      </c>
      <c r="D7659" s="120" t="s">
        <v>252</v>
      </c>
      <c r="E7659" s="120" t="s">
        <v>17091</v>
      </c>
      <c r="F7659" s="211" t="s">
        <v>17092</v>
      </c>
      <c r="G7659" s="119" t="s">
        <v>371</v>
      </c>
      <c r="H7659" s="121" t="s">
        <v>53</v>
      </c>
      <c r="I7659" s="121" t="s">
        <v>30</v>
      </c>
      <c r="J7659" s="121" t="s">
        <v>1540</v>
      </c>
      <c r="K7659" s="120" t="s">
        <v>65</v>
      </c>
      <c r="L7659" s="131" t="s">
        <v>32</v>
      </c>
      <c r="M7659" s="120" t="s">
        <v>78</v>
      </c>
      <c r="P7659" s="124">
        <f t="shared" si="351"/>
        <v>0</v>
      </c>
    </row>
    <row r="7660" spans="1:21">
      <c r="A7660" s="116">
        <v>7660</v>
      </c>
      <c r="B7660" s="129">
        <v>44348</v>
      </c>
      <c r="C7660" s="118">
        <f t="shared" si="350"/>
        <v>6</v>
      </c>
      <c r="D7660" s="119" t="s">
        <v>25</v>
      </c>
      <c r="E7660" s="120" t="s">
        <v>17093</v>
      </c>
      <c r="F7660" s="211" t="s">
        <v>17094</v>
      </c>
      <c r="G7660" s="130" t="s">
        <v>15287</v>
      </c>
      <c r="H7660" s="121" t="s">
        <v>97</v>
      </c>
      <c r="I7660" s="121" t="s">
        <v>196</v>
      </c>
      <c r="J7660" s="121" t="s">
        <v>196</v>
      </c>
      <c r="K7660" s="120" t="s">
        <v>65</v>
      </c>
      <c r="L7660" s="131" t="s">
        <v>32</v>
      </c>
      <c r="M7660" s="120" t="s">
        <v>78</v>
      </c>
      <c r="P7660" s="124">
        <f t="shared" si="351"/>
        <v>0</v>
      </c>
    </row>
    <row r="7661" spans="1:21">
      <c r="A7661" s="116">
        <v>7661</v>
      </c>
      <c r="B7661" s="129">
        <v>44300</v>
      </c>
      <c r="C7661" s="118">
        <f t="shared" si="350"/>
        <v>4</v>
      </c>
      <c r="D7661" s="120" t="s">
        <v>252</v>
      </c>
      <c r="E7661" s="120" t="s">
        <v>17095</v>
      </c>
      <c r="F7661" s="211" t="s">
        <v>17096</v>
      </c>
      <c r="G7661" s="119" t="s">
        <v>17097</v>
      </c>
      <c r="I7661" s="121" t="s">
        <v>30</v>
      </c>
      <c r="J7661" s="121" t="s">
        <v>10497</v>
      </c>
      <c r="K7661" s="120" t="s">
        <v>65</v>
      </c>
      <c r="L7661" s="131" t="s">
        <v>32</v>
      </c>
      <c r="M7661" s="120" t="s">
        <v>78</v>
      </c>
      <c r="P7661" s="124">
        <f t="shared" si="351"/>
        <v>0</v>
      </c>
    </row>
    <row r="7662" spans="1:21" ht="27.6">
      <c r="A7662" s="116">
        <v>7662</v>
      </c>
      <c r="B7662" s="129">
        <v>44322</v>
      </c>
      <c r="C7662" s="118">
        <f t="shared" si="350"/>
        <v>5</v>
      </c>
      <c r="D7662" s="120" t="s">
        <v>25</v>
      </c>
      <c r="E7662" s="120" t="s">
        <v>17098</v>
      </c>
      <c r="F7662" s="211" t="s">
        <v>17099</v>
      </c>
      <c r="G7662" s="119" t="s">
        <v>1100</v>
      </c>
      <c r="H7662" s="121" t="s">
        <v>53</v>
      </c>
      <c r="I7662" s="121" t="s">
        <v>42</v>
      </c>
      <c r="J7662" s="121" t="s">
        <v>211</v>
      </c>
      <c r="K7662" s="120" t="s">
        <v>65</v>
      </c>
      <c r="L7662" s="131" t="s">
        <v>32</v>
      </c>
      <c r="M7662" s="120" t="s">
        <v>78</v>
      </c>
      <c r="P7662" s="124">
        <f t="shared" si="351"/>
        <v>0</v>
      </c>
    </row>
    <row r="7663" spans="1:21">
      <c r="A7663" s="116">
        <v>7663</v>
      </c>
      <c r="B7663" s="129">
        <v>44348</v>
      </c>
      <c r="C7663" s="118">
        <f t="shared" si="350"/>
        <v>6</v>
      </c>
      <c r="D7663" s="119" t="s">
        <v>25</v>
      </c>
      <c r="E7663" s="120" t="s">
        <v>17100</v>
      </c>
      <c r="F7663" s="212" t="s">
        <v>16562</v>
      </c>
      <c r="G7663" s="119" t="s">
        <v>7598</v>
      </c>
      <c r="H7663" s="121" t="s">
        <v>177</v>
      </c>
      <c r="I7663" s="121" t="s">
        <v>30</v>
      </c>
      <c r="J7663" s="121" t="s">
        <v>77</v>
      </c>
      <c r="K7663" s="120" t="s">
        <v>65</v>
      </c>
      <c r="L7663" s="131" t="s">
        <v>32</v>
      </c>
      <c r="M7663" s="120" t="s">
        <v>78</v>
      </c>
      <c r="P7663" s="124">
        <f t="shared" si="351"/>
        <v>0</v>
      </c>
    </row>
    <row r="7664" spans="1:21">
      <c r="A7664" s="116">
        <v>7664</v>
      </c>
      <c r="B7664" s="129">
        <v>44348</v>
      </c>
      <c r="C7664" s="118">
        <f t="shared" si="350"/>
        <v>6</v>
      </c>
      <c r="D7664" s="119" t="s">
        <v>25</v>
      </c>
      <c r="E7664" s="120" t="s">
        <v>17101</v>
      </c>
      <c r="F7664" s="212" t="s">
        <v>17102</v>
      </c>
      <c r="G7664" s="119" t="s">
        <v>7598</v>
      </c>
      <c r="H7664" s="121" t="s">
        <v>177</v>
      </c>
      <c r="I7664" s="182" t="s">
        <v>42</v>
      </c>
      <c r="J7664" s="121" t="s">
        <v>478</v>
      </c>
      <c r="K7664" s="120" t="s">
        <v>65</v>
      </c>
      <c r="L7664" s="131" t="s">
        <v>32</v>
      </c>
      <c r="M7664" s="120" t="s">
        <v>78</v>
      </c>
      <c r="P7664" s="124">
        <f t="shared" si="351"/>
        <v>0</v>
      </c>
    </row>
    <row r="7665" spans="1:25">
      <c r="A7665" s="116">
        <v>7665</v>
      </c>
      <c r="B7665" s="129">
        <v>44348</v>
      </c>
      <c r="C7665" s="118">
        <f t="shared" si="350"/>
        <v>6</v>
      </c>
      <c r="D7665" s="119" t="s">
        <v>25</v>
      </c>
      <c r="E7665" s="120" t="s">
        <v>17103</v>
      </c>
      <c r="F7665" s="212" t="s">
        <v>17104</v>
      </c>
      <c r="G7665" s="119" t="s">
        <v>15287</v>
      </c>
      <c r="H7665" s="121" t="s">
        <v>97</v>
      </c>
      <c r="I7665" s="121" t="s">
        <v>63</v>
      </c>
      <c r="J7665" s="121" t="s">
        <v>64</v>
      </c>
      <c r="K7665" s="120" t="s">
        <v>65</v>
      </c>
      <c r="L7665" s="131" t="s">
        <v>32</v>
      </c>
      <c r="M7665" s="120" t="s">
        <v>33</v>
      </c>
      <c r="N7665" s="131">
        <v>44350</v>
      </c>
      <c r="O7665" s="131">
        <v>44412</v>
      </c>
      <c r="P7665" s="124">
        <f t="shared" si="351"/>
        <v>8</v>
      </c>
      <c r="Q7665" s="118">
        <v>2</v>
      </c>
      <c r="R7665" s="118">
        <f ca="1">TODAY()-O7665</f>
        <v>266</v>
      </c>
    </row>
    <row r="7666" spans="1:25">
      <c r="A7666" s="116">
        <v>7666</v>
      </c>
      <c r="B7666" s="129">
        <v>44348</v>
      </c>
      <c r="C7666" s="118">
        <f t="shared" si="350"/>
        <v>6</v>
      </c>
      <c r="D7666" s="120" t="s">
        <v>252</v>
      </c>
      <c r="E7666" s="120" t="s">
        <v>17105</v>
      </c>
      <c r="F7666" s="212" t="s">
        <v>17106</v>
      </c>
      <c r="G7666" s="119" t="s">
        <v>10107</v>
      </c>
      <c r="H7666" s="121" t="s">
        <v>53</v>
      </c>
      <c r="I7666" s="121" t="s">
        <v>30</v>
      </c>
      <c r="J7666" s="121" t="s">
        <v>87</v>
      </c>
      <c r="K7666" s="120" t="s">
        <v>65</v>
      </c>
      <c r="L7666" s="131" t="s">
        <v>32</v>
      </c>
      <c r="M7666" s="120" t="s">
        <v>33</v>
      </c>
      <c r="N7666" s="131">
        <v>44349</v>
      </c>
      <c r="O7666" s="131">
        <v>44613</v>
      </c>
      <c r="P7666" s="124">
        <f t="shared" si="351"/>
        <v>2</v>
      </c>
    </row>
    <row r="7667" spans="1:25">
      <c r="A7667" s="116">
        <v>7667</v>
      </c>
      <c r="B7667" s="129">
        <v>44300</v>
      </c>
      <c r="C7667" s="118">
        <f t="shared" si="350"/>
        <v>4</v>
      </c>
      <c r="D7667" s="120" t="s">
        <v>252</v>
      </c>
      <c r="E7667" s="120" t="s">
        <v>17107</v>
      </c>
      <c r="F7667" s="211" t="s">
        <v>17108</v>
      </c>
      <c r="G7667" s="119" t="s">
        <v>10908</v>
      </c>
      <c r="H7667" s="121" t="s">
        <v>53</v>
      </c>
      <c r="I7667" s="121" t="s">
        <v>30</v>
      </c>
      <c r="J7667" s="121" t="s">
        <v>77</v>
      </c>
      <c r="K7667" s="120" t="s">
        <v>65</v>
      </c>
      <c r="L7667" s="131" t="s">
        <v>32</v>
      </c>
      <c r="M7667" s="120" t="s">
        <v>78</v>
      </c>
      <c r="P7667" s="124">
        <f t="shared" si="351"/>
        <v>0</v>
      </c>
      <c r="R7667" s="118">
        <f ca="1">TODAY()-O7667</f>
        <v>44678</v>
      </c>
      <c r="Y7667" s="116" t="s">
        <v>356</v>
      </c>
    </row>
    <row r="7668" spans="1:25" ht="27.6">
      <c r="A7668" s="116">
        <v>7668</v>
      </c>
      <c r="B7668" s="129">
        <v>44470</v>
      </c>
      <c r="D7668" s="120" t="s">
        <v>252</v>
      </c>
      <c r="E7668" s="120" t="s">
        <v>17109</v>
      </c>
      <c r="F7668" s="212" t="s">
        <v>17110</v>
      </c>
      <c r="G7668" s="119" t="s">
        <v>1105</v>
      </c>
      <c r="H7668" s="121" t="s">
        <v>53</v>
      </c>
      <c r="I7668" s="121" t="s">
        <v>30</v>
      </c>
      <c r="J7668" s="121" t="s">
        <v>9853</v>
      </c>
      <c r="K7668" s="121" t="s">
        <v>65</v>
      </c>
      <c r="L7668" s="157" t="s">
        <v>32</v>
      </c>
      <c r="M7668" s="120" t="s">
        <v>33</v>
      </c>
      <c r="N7668" s="131">
        <v>44440</v>
      </c>
      <c r="O7668" s="131">
        <v>44650</v>
      </c>
    </row>
    <row r="7669" spans="1:25">
      <c r="A7669" s="116">
        <v>7669</v>
      </c>
      <c r="B7669" s="129">
        <v>44300</v>
      </c>
      <c r="C7669" s="118">
        <f t="shared" ref="C7669:C7700" si="352">IF(B7669&lt;&gt;0,MONTH(B7669),0)</f>
        <v>4</v>
      </c>
      <c r="D7669" s="120" t="s">
        <v>252</v>
      </c>
      <c r="E7669" s="120" t="s">
        <v>17111</v>
      </c>
      <c r="F7669" s="211" t="s">
        <v>17112</v>
      </c>
      <c r="G7669" s="119" t="s">
        <v>17113</v>
      </c>
      <c r="H7669" s="121" t="s">
        <v>53</v>
      </c>
      <c r="I7669" s="119" t="s">
        <v>30</v>
      </c>
      <c r="J7669" s="121" t="s">
        <v>8287</v>
      </c>
      <c r="K7669" s="120" t="s">
        <v>65</v>
      </c>
      <c r="L7669" s="131" t="s">
        <v>32</v>
      </c>
      <c r="M7669" s="120" t="s">
        <v>78</v>
      </c>
      <c r="P7669" s="124">
        <f t="shared" ref="P7669:P7700" si="353">IF(O7669&lt;&gt;0,MONTH(O7669),0)</f>
        <v>0</v>
      </c>
      <c r="R7669" s="133"/>
    </row>
    <row r="7670" spans="1:25" ht="27.6">
      <c r="A7670" s="116">
        <v>7670</v>
      </c>
      <c r="B7670" s="129">
        <v>44300</v>
      </c>
      <c r="C7670" s="118">
        <f t="shared" si="352"/>
        <v>4</v>
      </c>
      <c r="D7670" s="120" t="s">
        <v>252</v>
      </c>
      <c r="E7670" s="120" t="s">
        <v>17114</v>
      </c>
      <c r="F7670" s="211" t="s">
        <v>17115</v>
      </c>
      <c r="G7670" s="119" t="s">
        <v>12438</v>
      </c>
      <c r="H7670" s="121" t="s">
        <v>53</v>
      </c>
      <c r="I7670" s="119" t="s">
        <v>30</v>
      </c>
      <c r="J7670" s="121" t="s">
        <v>7135</v>
      </c>
      <c r="K7670" s="120" t="s">
        <v>65</v>
      </c>
      <c r="L7670" s="131" t="s">
        <v>32</v>
      </c>
      <c r="M7670" s="120" t="s">
        <v>78</v>
      </c>
      <c r="P7670" s="124">
        <f t="shared" si="353"/>
        <v>0</v>
      </c>
      <c r="R7670" s="133"/>
    </row>
    <row r="7671" spans="1:25">
      <c r="A7671" s="116">
        <v>7671</v>
      </c>
      <c r="B7671" s="129">
        <v>44300</v>
      </c>
      <c r="C7671" s="118">
        <f t="shared" si="352"/>
        <v>4</v>
      </c>
      <c r="D7671" s="120" t="s">
        <v>252</v>
      </c>
      <c r="E7671" s="120" t="s">
        <v>17116</v>
      </c>
      <c r="F7671" s="211" t="s">
        <v>17117</v>
      </c>
      <c r="G7671" s="119" t="s">
        <v>17118</v>
      </c>
      <c r="H7671" s="121" t="s">
        <v>53</v>
      </c>
      <c r="I7671" s="121" t="s">
        <v>30</v>
      </c>
      <c r="J7671" s="121" t="s">
        <v>1540</v>
      </c>
      <c r="K7671" s="120" t="s">
        <v>65</v>
      </c>
      <c r="L7671" s="131" t="s">
        <v>32</v>
      </c>
      <c r="M7671" s="120" t="s">
        <v>33</v>
      </c>
      <c r="N7671" s="131">
        <v>44308</v>
      </c>
      <c r="O7671" s="131">
        <v>44348</v>
      </c>
      <c r="P7671" s="124">
        <f t="shared" si="353"/>
        <v>6</v>
      </c>
      <c r="S7671" s="120" t="s">
        <v>92</v>
      </c>
    </row>
    <row r="7672" spans="1:25">
      <c r="A7672" s="116">
        <v>7672</v>
      </c>
      <c r="B7672" s="129">
        <v>44300</v>
      </c>
      <c r="C7672" s="118">
        <f t="shared" si="352"/>
        <v>4</v>
      </c>
      <c r="D7672" s="120" t="s">
        <v>252</v>
      </c>
      <c r="E7672" s="120" t="s">
        <v>17119</v>
      </c>
      <c r="F7672" s="211" t="s">
        <v>14760</v>
      </c>
      <c r="G7672" s="119" t="s">
        <v>17120</v>
      </c>
      <c r="H7672" s="121" t="s">
        <v>76</v>
      </c>
      <c r="I7672" s="119" t="s">
        <v>42</v>
      </c>
      <c r="J7672" s="121" t="s">
        <v>91</v>
      </c>
      <c r="K7672" s="120" t="s">
        <v>65</v>
      </c>
      <c r="L7672" s="131" t="s">
        <v>32</v>
      </c>
      <c r="M7672" s="120" t="s">
        <v>33</v>
      </c>
      <c r="N7672" s="131">
        <v>44309</v>
      </c>
      <c r="O7672" s="131">
        <v>44607</v>
      </c>
      <c r="P7672" s="124">
        <f t="shared" si="353"/>
        <v>2</v>
      </c>
      <c r="S7672" s="120" t="s">
        <v>135</v>
      </c>
      <c r="T7672" s="126">
        <v>44587</v>
      </c>
    </row>
    <row r="7673" spans="1:25">
      <c r="A7673" s="116">
        <v>7673</v>
      </c>
      <c r="B7673" s="129">
        <v>44300</v>
      </c>
      <c r="C7673" s="118">
        <f t="shared" si="352"/>
        <v>4</v>
      </c>
      <c r="D7673" s="120" t="s">
        <v>252</v>
      </c>
      <c r="E7673" s="120" t="s">
        <v>17121</v>
      </c>
      <c r="F7673" s="211" t="s">
        <v>6836</v>
      </c>
      <c r="G7673" s="119" t="s">
        <v>1218</v>
      </c>
      <c r="H7673" s="121" t="s">
        <v>76</v>
      </c>
      <c r="I7673" s="119" t="s">
        <v>30</v>
      </c>
      <c r="J7673" s="121" t="s">
        <v>529</v>
      </c>
      <c r="K7673" s="120" t="s">
        <v>65</v>
      </c>
      <c r="L7673" s="131" t="s">
        <v>32</v>
      </c>
      <c r="M7673" s="120" t="s">
        <v>33</v>
      </c>
      <c r="N7673" s="131">
        <v>44321</v>
      </c>
      <c r="O7673" s="131">
        <v>44586</v>
      </c>
      <c r="P7673" s="124">
        <f t="shared" si="353"/>
        <v>1</v>
      </c>
    </row>
    <row r="7674" spans="1:25">
      <c r="A7674" s="116">
        <v>7674</v>
      </c>
      <c r="B7674" s="129">
        <v>44300</v>
      </c>
      <c r="C7674" s="118">
        <f t="shared" si="352"/>
        <v>4</v>
      </c>
      <c r="D7674" s="120" t="s">
        <v>252</v>
      </c>
      <c r="E7674" s="120" t="s">
        <v>17122</v>
      </c>
      <c r="F7674" s="211" t="s">
        <v>5380</v>
      </c>
      <c r="G7674" s="119" t="s">
        <v>17123</v>
      </c>
      <c r="H7674" s="121" t="s">
        <v>76</v>
      </c>
      <c r="I7674" s="121" t="s">
        <v>42</v>
      </c>
      <c r="J7674" s="121" t="s">
        <v>72</v>
      </c>
      <c r="K7674" s="120" t="s">
        <v>65</v>
      </c>
      <c r="L7674" s="131" t="s">
        <v>32</v>
      </c>
      <c r="M7674" s="120" t="s">
        <v>33</v>
      </c>
      <c r="N7674" s="131">
        <v>44302</v>
      </c>
      <c r="O7674" s="131">
        <v>44586</v>
      </c>
      <c r="P7674" s="124">
        <f t="shared" si="353"/>
        <v>1</v>
      </c>
    </row>
    <row r="7675" spans="1:25" ht="27.6">
      <c r="A7675" s="116">
        <v>7675</v>
      </c>
      <c r="B7675" s="129">
        <v>44300</v>
      </c>
      <c r="C7675" s="118">
        <f t="shared" si="352"/>
        <v>4</v>
      </c>
      <c r="D7675" s="120" t="s">
        <v>25</v>
      </c>
      <c r="E7675" s="120" t="s">
        <v>17124</v>
      </c>
      <c r="F7675" s="211" t="s">
        <v>17125</v>
      </c>
      <c r="G7675" s="119" t="s">
        <v>2408</v>
      </c>
      <c r="H7675" s="121" t="s">
        <v>53</v>
      </c>
      <c r="I7675" s="119" t="s">
        <v>30</v>
      </c>
      <c r="J7675" s="121" t="s">
        <v>87</v>
      </c>
      <c r="K7675" s="120" t="s">
        <v>65</v>
      </c>
      <c r="L7675" s="131" t="s">
        <v>32</v>
      </c>
      <c r="M7675" s="120" t="s">
        <v>78</v>
      </c>
      <c r="P7675" s="124">
        <f t="shared" si="353"/>
        <v>0</v>
      </c>
      <c r="R7675" s="133"/>
    </row>
    <row r="7676" spans="1:25">
      <c r="A7676" s="116">
        <v>7676</v>
      </c>
      <c r="B7676" s="129">
        <v>44300</v>
      </c>
      <c r="C7676" s="118">
        <f t="shared" si="352"/>
        <v>4</v>
      </c>
      <c r="D7676" s="120" t="s">
        <v>25</v>
      </c>
      <c r="E7676" s="120" t="s">
        <v>17126</v>
      </c>
      <c r="F7676" s="211" t="s">
        <v>17127</v>
      </c>
      <c r="G7676" s="119" t="s">
        <v>2408</v>
      </c>
      <c r="H7676" s="121" t="s">
        <v>53</v>
      </c>
      <c r="I7676" s="119" t="s">
        <v>30</v>
      </c>
      <c r="J7676" s="121" t="s">
        <v>8338</v>
      </c>
      <c r="K7676" s="120" t="s">
        <v>65</v>
      </c>
      <c r="L7676" s="131" t="s">
        <v>32</v>
      </c>
      <c r="M7676" s="120" t="s">
        <v>78</v>
      </c>
      <c r="P7676" s="124">
        <f t="shared" si="353"/>
        <v>0</v>
      </c>
    </row>
    <row r="7677" spans="1:25">
      <c r="A7677" s="116">
        <v>7677</v>
      </c>
      <c r="B7677" s="129">
        <v>44300</v>
      </c>
      <c r="C7677" s="118">
        <f t="shared" si="352"/>
        <v>4</v>
      </c>
      <c r="D7677" s="120" t="s">
        <v>25</v>
      </c>
      <c r="E7677" s="120" t="s">
        <v>17128</v>
      </c>
      <c r="F7677" s="211" t="s">
        <v>3640</v>
      </c>
      <c r="G7677" s="119" t="s">
        <v>16976</v>
      </c>
      <c r="H7677" s="121" t="s">
        <v>1173</v>
      </c>
      <c r="I7677" s="121" t="s">
        <v>30</v>
      </c>
      <c r="J7677" s="121" t="s">
        <v>77</v>
      </c>
      <c r="K7677" s="120" t="s">
        <v>65</v>
      </c>
      <c r="L7677" s="131" t="s">
        <v>32</v>
      </c>
      <c r="M7677" s="120" t="s">
        <v>78</v>
      </c>
      <c r="P7677" s="124">
        <f t="shared" si="353"/>
        <v>0</v>
      </c>
    </row>
    <row r="7678" spans="1:25" ht="27.6">
      <c r="A7678" s="116">
        <v>7678</v>
      </c>
      <c r="B7678" s="129">
        <v>44300</v>
      </c>
      <c r="C7678" s="118">
        <f t="shared" si="352"/>
        <v>4</v>
      </c>
      <c r="D7678" s="120" t="s">
        <v>25</v>
      </c>
      <c r="E7678" s="120" t="s">
        <v>17129</v>
      </c>
      <c r="F7678" s="211" t="s">
        <v>17130</v>
      </c>
      <c r="G7678" s="119" t="s">
        <v>14755</v>
      </c>
      <c r="H7678" s="121" t="s">
        <v>29</v>
      </c>
      <c r="I7678" s="121" t="s">
        <v>30</v>
      </c>
      <c r="J7678" s="121" t="s">
        <v>5018</v>
      </c>
      <c r="K7678" s="120" t="s">
        <v>65</v>
      </c>
      <c r="L7678" s="131" t="s">
        <v>32</v>
      </c>
      <c r="M7678" s="120" t="s">
        <v>78</v>
      </c>
      <c r="P7678" s="124">
        <f t="shared" si="353"/>
        <v>0</v>
      </c>
    </row>
    <row r="7679" spans="1:25">
      <c r="A7679" s="116">
        <v>7679</v>
      </c>
      <c r="B7679" s="129">
        <v>44300</v>
      </c>
      <c r="C7679" s="118">
        <f t="shared" si="352"/>
        <v>4</v>
      </c>
      <c r="D7679" s="120" t="s">
        <v>25</v>
      </c>
      <c r="E7679" s="120" t="s">
        <v>17131</v>
      </c>
      <c r="F7679" s="211" t="s">
        <v>17132</v>
      </c>
      <c r="G7679" s="119" t="s">
        <v>4919</v>
      </c>
      <c r="H7679" s="121" t="s">
        <v>71</v>
      </c>
      <c r="I7679" s="121" t="s">
        <v>30</v>
      </c>
      <c r="J7679" s="121" t="s">
        <v>87</v>
      </c>
      <c r="K7679" s="120" t="s">
        <v>65</v>
      </c>
      <c r="L7679" s="131" t="s">
        <v>32</v>
      </c>
      <c r="M7679" s="120" t="s">
        <v>78</v>
      </c>
      <c r="P7679" s="124">
        <f t="shared" si="353"/>
        <v>0</v>
      </c>
    </row>
    <row r="7680" spans="1:25">
      <c r="A7680" s="116">
        <v>7680</v>
      </c>
      <c r="B7680" s="129">
        <v>44300</v>
      </c>
      <c r="C7680" s="118">
        <f t="shared" si="352"/>
        <v>4</v>
      </c>
      <c r="D7680" s="120" t="s">
        <v>25</v>
      </c>
      <c r="E7680" s="120" t="s">
        <v>17133</v>
      </c>
      <c r="F7680" s="211" t="s">
        <v>10081</v>
      </c>
      <c r="G7680" s="119" t="s">
        <v>1712</v>
      </c>
      <c r="H7680" s="121" t="s">
        <v>76</v>
      </c>
      <c r="I7680" s="119" t="s">
        <v>63</v>
      </c>
      <c r="J7680" s="121" t="s">
        <v>328</v>
      </c>
      <c r="K7680" s="120" t="s">
        <v>65</v>
      </c>
      <c r="L7680" s="131" t="s">
        <v>32</v>
      </c>
      <c r="M7680" s="120" t="s">
        <v>78</v>
      </c>
      <c r="P7680" s="124">
        <f t="shared" si="353"/>
        <v>0</v>
      </c>
    </row>
    <row r="7681" spans="1:18">
      <c r="A7681" s="116">
        <v>7681</v>
      </c>
      <c r="B7681" s="129">
        <v>44300</v>
      </c>
      <c r="C7681" s="118">
        <f t="shared" si="352"/>
        <v>4</v>
      </c>
      <c r="D7681" s="120" t="s">
        <v>25</v>
      </c>
      <c r="E7681" s="120" t="s">
        <v>17134</v>
      </c>
      <c r="F7681" s="211" t="s">
        <v>12700</v>
      </c>
      <c r="G7681" s="119" t="s">
        <v>17135</v>
      </c>
      <c r="H7681" s="121" t="s">
        <v>29</v>
      </c>
      <c r="I7681" s="119" t="s">
        <v>30</v>
      </c>
      <c r="J7681" s="121" t="s">
        <v>1540</v>
      </c>
      <c r="K7681" s="120" t="s">
        <v>65</v>
      </c>
      <c r="L7681" s="131" t="s">
        <v>32</v>
      </c>
      <c r="M7681" s="120" t="s">
        <v>78</v>
      </c>
      <c r="P7681" s="124">
        <f t="shared" si="353"/>
        <v>0</v>
      </c>
    </row>
    <row r="7682" spans="1:18">
      <c r="A7682" s="116">
        <v>7682</v>
      </c>
      <c r="B7682" s="126">
        <v>44300</v>
      </c>
      <c r="C7682" s="118">
        <f t="shared" si="352"/>
        <v>4</v>
      </c>
      <c r="D7682" s="120" t="s">
        <v>25</v>
      </c>
      <c r="E7682" s="120" t="s">
        <v>17136</v>
      </c>
      <c r="F7682" s="211" t="s">
        <v>17137</v>
      </c>
      <c r="G7682" s="119" t="s">
        <v>2394</v>
      </c>
      <c r="H7682" s="121" t="s">
        <v>29</v>
      </c>
      <c r="I7682" s="121" t="s">
        <v>30</v>
      </c>
      <c r="J7682" s="121" t="s">
        <v>7087</v>
      </c>
      <c r="K7682" s="120" t="s">
        <v>65</v>
      </c>
      <c r="L7682" s="131" t="s">
        <v>32</v>
      </c>
      <c r="M7682" s="120" t="s">
        <v>78</v>
      </c>
      <c r="P7682" s="124">
        <f t="shared" si="353"/>
        <v>0</v>
      </c>
    </row>
    <row r="7683" spans="1:18">
      <c r="A7683" s="116">
        <v>7683</v>
      </c>
      <c r="B7683" s="129">
        <v>44300</v>
      </c>
      <c r="C7683" s="118">
        <f t="shared" si="352"/>
        <v>4</v>
      </c>
      <c r="D7683" s="120" t="s">
        <v>25</v>
      </c>
      <c r="E7683" s="120" t="s">
        <v>17138</v>
      </c>
      <c r="F7683" s="211" t="s">
        <v>17139</v>
      </c>
      <c r="G7683" s="119" t="s">
        <v>17140</v>
      </c>
      <c r="H7683" s="121" t="s">
        <v>29</v>
      </c>
      <c r="I7683" s="119" t="s">
        <v>30</v>
      </c>
      <c r="J7683" s="121" t="s">
        <v>1540</v>
      </c>
      <c r="K7683" s="120" t="s">
        <v>65</v>
      </c>
      <c r="L7683" s="131" t="s">
        <v>32</v>
      </c>
      <c r="M7683" s="120" t="s">
        <v>78</v>
      </c>
      <c r="P7683" s="124">
        <f t="shared" si="353"/>
        <v>0</v>
      </c>
    </row>
    <row r="7684" spans="1:18" ht="27.6">
      <c r="A7684" s="116">
        <v>7684</v>
      </c>
      <c r="B7684" s="129">
        <v>44300</v>
      </c>
      <c r="C7684" s="118">
        <f t="shared" si="352"/>
        <v>4</v>
      </c>
      <c r="D7684" s="120" t="s">
        <v>25</v>
      </c>
      <c r="E7684" s="120" t="s">
        <v>17141</v>
      </c>
      <c r="F7684" s="211" t="s">
        <v>17142</v>
      </c>
      <c r="G7684" s="119" t="s">
        <v>17143</v>
      </c>
      <c r="H7684" s="121" t="s">
        <v>160</v>
      </c>
      <c r="I7684" s="121" t="s">
        <v>30</v>
      </c>
      <c r="J7684" s="121" t="s">
        <v>9857</v>
      </c>
      <c r="K7684" s="120" t="s">
        <v>65</v>
      </c>
      <c r="L7684" s="131" t="s">
        <v>32</v>
      </c>
      <c r="M7684" s="120" t="s">
        <v>78</v>
      </c>
      <c r="P7684" s="124">
        <f t="shared" si="353"/>
        <v>0</v>
      </c>
    </row>
    <row r="7685" spans="1:18">
      <c r="A7685" s="116">
        <v>7685</v>
      </c>
      <c r="B7685" s="129">
        <v>44301</v>
      </c>
      <c r="C7685" s="118">
        <f t="shared" si="352"/>
        <v>4</v>
      </c>
      <c r="D7685" s="120" t="s">
        <v>25</v>
      </c>
      <c r="E7685" s="120" t="s">
        <v>17144</v>
      </c>
      <c r="F7685" s="211" t="s">
        <v>17145</v>
      </c>
      <c r="G7685" s="119" t="s">
        <v>17146</v>
      </c>
      <c r="H7685" s="121" t="s">
        <v>29</v>
      </c>
      <c r="I7685" s="121" t="s">
        <v>42</v>
      </c>
      <c r="J7685" s="121" t="s">
        <v>91</v>
      </c>
      <c r="K7685" s="120" t="s">
        <v>65</v>
      </c>
      <c r="L7685" s="131" t="s">
        <v>32</v>
      </c>
      <c r="M7685" s="120" t="s">
        <v>78</v>
      </c>
      <c r="P7685" s="124">
        <f t="shared" si="353"/>
        <v>0</v>
      </c>
    </row>
    <row r="7686" spans="1:18">
      <c r="A7686" s="116">
        <v>7686</v>
      </c>
      <c r="B7686" s="129">
        <v>44301</v>
      </c>
      <c r="C7686" s="118">
        <f t="shared" si="352"/>
        <v>4</v>
      </c>
      <c r="D7686" s="120" t="s">
        <v>25</v>
      </c>
      <c r="E7686" s="120" t="s">
        <v>17147</v>
      </c>
      <c r="F7686" s="211" t="s">
        <v>17148</v>
      </c>
      <c r="G7686" s="119" t="s">
        <v>1105</v>
      </c>
      <c r="H7686" s="121" t="s">
        <v>29</v>
      </c>
      <c r="I7686" s="121" t="s">
        <v>42</v>
      </c>
      <c r="J7686" s="121" t="s">
        <v>91</v>
      </c>
      <c r="K7686" s="120" t="s">
        <v>65</v>
      </c>
      <c r="L7686" s="131" t="s">
        <v>32</v>
      </c>
      <c r="M7686" s="120" t="s">
        <v>78</v>
      </c>
      <c r="P7686" s="124">
        <f t="shared" si="353"/>
        <v>0</v>
      </c>
    </row>
    <row r="7687" spans="1:18">
      <c r="A7687" s="116">
        <v>7687</v>
      </c>
      <c r="B7687" s="129">
        <v>44301</v>
      </c>
      <c r="C7687" s="118">
        <f t="shared" si="352"/>
        <v>4</v>
      </c>
      <c r="D7687" s="120" t="s">
        <v>25</v>
      </c>
      <c r="E7687" s="120" t="s">
        <v>17149</v>
      </c>
      <c r="F7687" s="211" t="s">
        <v>473</v>
      </c>
      <c r="G7687" s="119" t="s">
        <v>7562</v>
      </c>
      <c r="H7687" s="121" t="s">
        <v>29</v>
      </c>
      <c r="I7687" s="121" t="s">
        <v>30</v>
      </c>
      <c r="J7687" s="121" t="s">
        <v>31</v>
      </c>
      <c r="K7687" s="120" t="s">
        <v>65</v>
      </c>
      <c r="L7687" s="131" t="s">
        <v>32</v>
      </c>
      <c r="M7687" s="120" t="s">
        <v>78</v>
      </c>
      <c r="P7687" s="124">
        <f t="shared" si="353"/>
        <v>0</v>
      </c>
    </row>
    <row r="7688" spans="1:18">
      <c r="A7688" s="116">
        <v>7688</v>
      </c>
      <c r="B7688" s="129">
        <v>44301</v>
      </c>
      <c r="C7688" s="118">
        <f t="shared" si="352"/>
        <v>4</v>
      </c>
      <c r="D7688" s="120" t="s">
        <v>25</v>
      </c>
      <c r="E7688" s="120" t="s">
        <v>17150</v>
      </c>
      <c r="F7688" s="211" t="s">
        <v>579</v>
      </c>
      <c r="G7688" s="186" t="s">
        <v>2394</v>
      </c>
      <c r="H7688" s="121" t="s">
        <v>29</v>
      </c>
      <c r="I7688" s="121" t="s">
        <v>30</v>
      </c>
      <c r="J7688" s="121" t="s">
        <v>7087</v>
      </c>
      <c r="K7688" s="120" t="s">
        <v>65</v>
      </c>
      <c r="L7688" s="131" t="s">
        <v>32</v>
      </c>
      <c r="M7688" s="120" t="s">
        <v>78</v>
      </c>
      <c r="P7688" s="124">
        <f t="shared" si="353"/>
        <v>0</v>
      </c>
    </row>
    <row r="7689" spans="1:18">
      <c r="A7689" s="116">
        <v>7689</v>
      </c>
      <c r="B7689" s="129">
        <v>44301</v>
      </c>
      <c r="C7689" s="118">
        <f t="shared" si="352"/>
        <v>4</v>
      </c>
      <c r="D7689" s="120" t="s">
        <v>25</v>
      </c>
      <c r="E7689" s="120" t="s">
        <v>17151</v>
      </c>
      <c r="F7689" s="211" t="s">
        <v>17152</v>
      </c>
      <c r="G7689" s="119" t="s">
        <v>17153</v>
      </c>
      <c r="H7689" s="121" t="s">
        <v>118</v>
      </c>
      <c r="I7689" s="121" t="s">
        <v>63</v>
      </c>
      <c r="J7689" s="121" t="s">
        <v>601</v>
      </c>
      <c r="K7689" s="120" t="s">
        <v>65</v>
      </c>
      <c r="L7689" s="131" t="s">
        <v>32</v>
      </c>
      <c r="M7689" s="120" t="s">
        <v>78</v>
      </c>
      <c r="P7689" s="124">
        <f t="shared" si="353"/>
        <v>0</v>
      </c>
    </row>
    <row r="7690" spans="1:18">
      <c r="A7690" s="116">
        <v>7690</v>
      </c>
      <c r="B7690" s="129">
        <v>44301</v>
      </c>
      <c r="C7690" s="118">
        <f t="shared" si="352"/>
        <v>4</v>
      </c>
      <c r="D7690" s="120" t="s">
        <v>25</v>
      </c>
      <c r="E7690" s="120" t="s">
        <v>17154</v>
      </c>
      <c r="F7690" s="211" t="s">
        <v>17155</v>
      </c>
      <c r="G7690" s="119" t="s">
        <v>8121</v>
      </c>
      <c r="H7690" s="121" t="s">
        <v>140</v>
      </c>
      <c r="I7690" s="119" t="s">
        <v>63</v>
      </c>
      <c r="J7690" s="121" t="s">
        <v>17156</v>
      </c>
      <c r="K7690" s="120" t="s">
        <v>65</v>
      </c>
      <c r="L7690" s="131" t="s">
        <v>32</v>
      </c>
      <c r="M7690" s="120" t="s">
        <v>78</v>
      </c>
      <c r="P7690" s="124">
        <f t="shared" si="353"/>
        <v>0</v>
      </c>
    </row>
    <row r="7691" spans="1:18" ht="27.6">
      <c r="A7691" s="116">
        <v>7691</v>
      </c>
      <c r="B7691" s="129">
        <v>44301</v>
      </c>
      <c r="C7691" s="118">
        <f t="shared" si="352"/>
        <v>4</v>
      </c>
      <c r="D7691" s="120" t="s">
        <v>25</v>
      </c>
      <c r="E7691" s="120" t="s">
        <v>17157</v>
      </c>
      <c r="F7691" s="211" t="s">
        <v>12506</v>
      </c>
      <c r="G7691" s="119" t="s">
        <v>12507</v>
      </c>
      <c r="H7691" s="121" t="s">
        <v>140</v>
      </c>
      <c r="I7691" s="121" t="s">
        <v>30</v>
      </c>
      <c r="J7691" s="121" t="s">
        <v>15551</v>
      </c>
      <c r="K7691" s="120" t="s">
        <v>65</v>
      </c>
      <c r="L7691" s="131" t="s">
        <v>32</v>
      </c>
      <c r="M7691" s="120" t="s">
        <v>78</v>
      </c>
      <c r="P7691" s="124">
        <f t="shared" si="353"/>
        <v>0</v>
      </c>
    </row>
    <row r="7692" spans="1:18" ht="27.6">
      <c r="A7692" s="116">
        <v>7692</v>
      </c>
      <c r="B7692" s="129">
        <v>44301</v>
      </c>
      <c r="C7692" s="118">
        <f t="shared" si="352"/>
        <v>4</v>
      </c>
      <c r="D7692" s="120" t="s">
        <v>25</v>
      </c>
      <c r="E7692" s="120" t="s">
        <v>17158</v>
      </c>
      <c r="F7692" s="211" t="s">
        <v>17159</v>
      </c>
      <c r="G7692" s="119" t="s">
        <v>17160</v>
      </c>
      <c r="H7692" s="121" t="s">
        <v>140</v>
      </c>
      <c r="I7692" s="119" t="s">
        <v>30</v>
      </c>
      <c r="J7692" s="121" t="s">
        <v>8287</v>
      </c>
      <c r="K7692" s="120" t="s">
        <v>65</v>
      </c>
      <c r="L7692" s="131" t="s">
        <v>32</v>
      </c>
      <c r="M7692" s="120" t="s">
        <v>78</v>
      </c>
      <c r="P7692" s="124">
        <f t="shared" si="353"/>
        <v>0</v>
      </c>
      <c r="R7692" s="133"/>
    </row>
    <row r="7693" spans="1:18">
      <c r="A7693" s="116">
        <v>7693</v>
      </c>
      <c r="B7693" s="129">
        <v>44301</v>
      </c>
      <c r="C7693" s="118">
        <f t="shared" si="352"/>
        <v>4</v>
      </c>
      <c r="D7693" s="120" t="s">
        <v>37</v>
      </c>
      <c r="E7693" s="120" t="s">
        <v>17161</v>
      </c>
      <c r="F7693" s="211" t="s">
        <v>17162</v>
      </c>
      <c r="G7693" s="119" t="s">
        <v>9723</v>
      </c>
      <c r="H7693" s="121" t="s">
        <v>3345</v>
      </c>
      <c r="I7693" s="119" t="s">
        <v>30</v>
      </c>
      <c r="J7693" s="121" t="s">
        <v>87</v>
      </c>
      <c r="K7693" s="120" t="s">
        <v>65</v>
      </c>
      <c r="L7693" s="131" t="s">
        <v>32</v>
      </c>
      <c r="M7693" s="120" t="s">
        <v>78</v>
      </c>
      <c r="P7693" s="124">
        <f t="shared" si="353"/>
        <v>0</v>
      </c>
    </row>
    <row r="7694" spans="1:18">
      <c r="A7694" s="116">
        <v>7694</v>
      </c>
      <c r="B7694" s="129">
        <v>44301</v>
      </c>
      <c r="C7694" s="118">
        <f t="shared" si="352"/>
        <v>4</v>
      </c>
      <c r="D7694" s="120" t="s">
        <v>252</v>
      </c>
      <c r="E7694" s="142" t="s">
        <v>17163</v>
      </c>
      <c r="F7694" s="211" t="s">
        <v>17164</v>
      </c>
      <c r="G7694" s="119" t="s">
        <v>10536</v>
      </c>
      <c r="H7694" s="121" t="s">
        <v>29</v>
      </c>
      <c r="I7694" s="121" t="s">
        <v>30</v>
      </c>
      <c r="J7694" s="121" t="s">
        <v>77</v>
      </c>
      <c r="K7694" s="120" t="s">
        <v>65</v>
      </c>
      <c r="L7694" s="131" t="s">
        <v>32</v>
      </c>
      <c r="M7694" s="120" t="s">
        <v>78</v>
      </c>
      <c r="P7694" s="124">
        <f t="shared" si="353"/>
        <v>0</v>
      </c>
    </row>
    <row r="7695" spans="1:18">
      <c r="A7695" s="116">
        <v>7695</v>
      </c>
      <c r="B7695" s="129">
        <v>44301</v>
      </c>
      <c r="C7695" s="118">
        <f t="shared" si="352"/>
        <v>4</v>
      </c>
      <c r="D7695" s="120" t="s">
        <v>252</v>
      </c>
      <c r="E7695" s="120" t="s">
        <v>17165</v>
      </c>
      <c r="F7695" s="211" t="s">
        <v>17166</v>
      </c>
      <c r="G7695" s="119" t="s">
        <v>17167</v>
      </c>
      <c r="H7695" s="121" t="s">
        <v>140</v>
      </c>
      <c r="I7695" s="121" t="s">
        <v>30</v>
      </c>
      <c r="J7695" s="121" t="s">
        <v>9853</v>
      </c>
      <c r="K7695" s="120" t="s">
        <v>65</v>
      </c>
      <c r="L7695" s="131" t="s">
        <v>32</v>
      </c>
      <c r="M7695" s="120" t="s">
        <v>78</v>
      </c>
      <c r="P7695" s="124">
        <f t="shared" si="353"/>
        <v>0</v>
      </c>
      <c r="R7695" s="133"/>
    </row>
    <row r="7696" spans="1:18">
      <c r="A7696" s="116">
        <v>7696</v>
      </c>
      <c r="B7696" s="129">
        <v>44301</v>
      </c>
      <c r="C7696" s="118">
        <f t="shared" si="352"/>
        <v>4</v>
      </c>
      <c r="D7696" s="120" t="s">
        <v>252</v>
      </c>
      <c r="E7696" s="120" t="s">
        <v>17168</v>
      </c>
      <c r="F7696" s="211" t="s">
        <v>17169</v>
      </c>
      <c r="G7696" s="119" t="s">
        <v>17170</v>
      </c>
      <c r="H7696" s="121" t="s">
        <v>76</v>
      </c>
      <c r="I7696" s="121" t="s">
        <v>30</v>
      </c>
      <c r="J7696" s="121" t="s">
        <v>5018</v>
      </c>
      <c r="K7696" s="120" t="s">
        <v>65</v>
      </c>
      <c r="L7696" s="131" t="s">
        <v>32</v>
      </c>
      <c r="M7696" s="120" t="s">
        <v>78</v>
      </c>
      <c r="P7696" s="124">
        <f t="shared" si="353"/>
        <v>0</v>
      </c>
    </row>
    <row r="7697" spans="1:25">
      <c r="A7697" s="116">
        <v>7697</v>
      </c>
      <c r="B7697" s="129">
        <v>44301</v>
      </c>
      <c r="C7697" s="118">
        <f t="shared" si="352"/>
        <v>4</v>
      </c>
      <c r="D7697" s="120" t="s">
        <v>252</v>
      </c>
      <c r="E7697" s="120" t="s">
        <v>17171</v>
      </c>
      <c r="F7697" s="211" t="s">
        <v>17172</v>
      </c>
      <c r="G7697" s="119" t="s">
        <v>677</v>
      </c>
      <c r="H7697" s="121" t="s">
        <v>76</v>
      </c>
      <c r="I7697" s="121" t="s">
        <v>30</v>
      </c>
      <c r="J7697" s="121" t="s">
        <v>1540</v>
      </c>
      <c r="K7697" s="120" t="s">
        <v>65</v>
      </c>
      <c r="L7697" s="131" t="s">
        <v>32</v>
      </c>
      <c r="M7697" s="120" t="s">
        <v>78</v>
      </c>
      <c r="P7697" s="124">
        <f t="shared" si="353"/>
        <v>0</v>
      </c>
    </row>
    <row r="7698" spans="1:25" ht="27.6">
      <c r="A7698" s="116">
        <v>7698</v>
      </c>
      <c r="B7698" s="129">
        <v>44301</v>
      </c>
      <c r="C7698" s="118">
        <f t="shared" si="352"/>
        <v>4</v>
      </c>
      <c r="D7698" s="120" t="s">
        <v>252</v>
      </c>
      <c r="E7698" s="120" t="s">
        <v>17173</v>
      </c>
      <c r="F7698" s="211" t="s">
        <v>17174</v>
      </c>
      <c r="G7698" s="119" t="s">
        <v>17175</v>
      </c>
      <c r="H7698" s="121" t="s">
        <v>41</v>
      </c>
      <c r="I7698" s="121" t="s">
        <v>196</v>
      </c>
      <c r="J7698" s="121" t="s">
        <v>196</v>
      </c>
      <c r="K7698" s="120" t="s">
        <v>65</v>
      </c>
      <c r="L7698" s="131" t="s">
        <v>32</v>
      </c>
      <c r="M7698" s="120" t="s">
        <v>78</v>
      </c>
      <c r="P7698" s="124">
        <f t="shared" si="353"/>
        <v>0</v>
      </c>
    </row>
    <row r="7699" spans="1:25">
      <c r="A7699" s="116">
        <v>7699</v>
      </c>
      <c r="B7699" s="129">
        <v>44301</v>
      </c>
      <c r="C7699" s="118">
        <f t="shared" si="352"/>
        <v>4</v>
      </c>
      <c r="D7699" s="120" t="s">
        <v>252</v>
      </c>
      <c r="E7699" s="120" t="s">
        <v>17176</v>
      </c>
      <c r="F7699" s="211" t="s">
        <v>122</v>
      </c>
      <c r="G7699" s="119" t="s">
        <v>4949</v>
      </c>
      <c r="H7699" s="121" t="s">
        <v>53</v>
      </c>
      <c r="I7699" s="119" t="s">
        <v>30</v>
      </c>
      <c r="J7699" s="121" t="s">
        <v>529</v>
      </c>
      <c r="K7699" s="120" t="s">
        <v>65</v>
      </c>
      <c r="L7699" s="131" t="s">
        <v>32</v>
      </c>
      <c r="M7699" s="120" t="s">
        <v>78</v>
      </c>
      <c r="P7699" s="124">
        <f t="shared" si="353"/>
        <v>0</v>
      </c>
    </row>
    <row r="7700" spans="1:25" ht="27.6">
      <c r="A7700" s="116">
        <v>7700</v>
      </c>
      <c r="B7700" s="129">
        <v>44301</v>
      </c>
      <c r="C7700" s="118">
        <f t="shared" si="352"/>
        <v>4</v>
      </c>
      <c r="D7700" s="120" t="s">
        <v>25</v>
      </c>
      <c r="E7700" s="120" t="s">
        <v>17177</v>
      </c>
      <c r="F7700" s="211" t="s">
        <v>17178</v>
      </c>
      <c r="G7700" s="119" t="s">
        <v>17179</v>
      </c>
      <c r="H7700" s="121" t="s">
        <v>256</v>
      </c>
      <c r="I7700" s="121" t="s">
        <v>30</v>
      </c>
      <c r="J7700" s="121" t="s">
        <v>5018</v>
      </c>
      <c r="K7700" s="120" t="s">
        <v>65</v>
      </c>
      <c r="L7700" s="131" t="s">
        <v>32</v>
      </c>
      <c r="M7700" s="120" t="s">
        <v>33</v>
      </c>
      <c r="N7700" s="131">
        <v>44305</v>
      </c>
      <c r="O7700" s="131">
        <v>44384</v>
      </c>
      <c r="P7700" s="124">
        <f t="shared" si="353"/>
        <v>7</v>
      </c>
      <c r="Y7700" s="116" t="s">
        <v>3375</v>
      </c>
    </row>
    <row r="7701" spans="1:25">
      <c r="A7701" s="116">
        <v>7701</v>
      </c>
      <c r="B7701" s="129">
        <v>44301</v>
      </c>
      <c r="C7701" s="118">
        <f t="shared" ref="C7701:C7732" si="354">IF(B7701&lt;&gt;0,MONTH(B7701),0)</f>
        <v>4</v>
      </c>
      <c r="D7701" s="120" t="s">
        <v>25</v>
      </c>
      <c r="E7701" s="120" t="s">
        <v>17180</v>
      </c>
      <c r="F7701" s="211" t="s">
        <v>5291</v>
      </c>
      <c r="G7701" s="119" t="s">
        <v>17181</v>
      </c>
      <c r="H7701" s="121" t="s">
        <v>140</v>
      </c>
      <c r="I7701" s="121" t="s">
        <v>30</v>
      </c>
      <c r="J7701" s="121" t="s">
        <v>31</v>
      </c>
      <c r="K7701" s="120" t="s">
        <v>65</v>
      </c>
      <c r="L7701" s="131" t="s">
        <v>32</v>
      </c>
      <c r="M7701" s="120" t="s">
        <v>33</v>
      </c>
      <c r="N7701" s="131">
        <v>44305</v>
      </c>
      <c r="O7701" s="131">
        <v>44384</v>
      </c>
      <c r="P7701" s="124">
        <f t="shared" ref="P7701:P7732" si="355">IF(O7701&lt;&gt;0,MONTH(O7701),0)</f>
        <v>7</v>
      </c>
      <c r="Y7701" s="116" t="s">
        <v>162</v>
      </c>
    </row>
    <row r="7702" spans="1:25">
      <c r="A7702" s="116">
        <v>7702</v>
      </c>
      <c r="B7702" s="129">
        <v>44301</v>
      </c>
      <c r="C7702" s="118">
        <f t="shared" si="354"/>
        <v>4</v>
      </c>
      <c r="D7702" s="120" t="s">
        <v>25</v>
      </c>
      <c r="E7702" s="120" t="s">
        <v>17182</v>
      </c>
      <c r="F7702" s="211" t="s">
        <v>3945</v>
      </c>
      <c r="G7702" s="119" t="s">
        <v>17183</v>
      </c>
      <c r="H7702" s="121" t="s">
        <v>140</v>
      </c>
      <c r="I7702" s="121" t="s">
        <v>30</v>
      </c>
      <c r="J7702" s="121" t="s">
        <v>8287</v>
      </c>
      <c r="K7702" s="120" t="s">
        <v>65</v>
      </c>
      <c r="L7702" s="131" t="s">
        <v>32</v>
      </c>
      <c r="M7702" s="120" t="s">
        <v>33</v>
      </c>
      <c r="N7702" s="131">
        <v>44305</v>
      </c>
      <c r="O7702" s="131">
        <v>44384</v>
      </c>
      <c r="P7702" s="124">
        <f t="shared" si="355"/>
        <v>7</v>
      </c>
      <c r="Y7702" s="116" t="s">
        <v>3375</v>
      </c>
    </row>
    <row r="7703" spans="1:25">
      <c r="A7703" s="116">
        <v>7703</v>
      </c>
      <c r="B7703" s="129">
        <v>44301</v>
      </c>
      <c r="C7703" s="118">
        <f t="shared" si="354"/>
        <v>4</v>
      </c>
      <c r="D7703" s="120" t="s">
        <v>25</v>
      </c>
      <c r="E7703" s="120" t="s">
        <v>17184</v>
      </c>
      <c r="F7703" s="211" t="s">
        <v>17185</v>
      </c>
      <c r="G7703" s="121" t="s">
        <v>844</v>
      </c>
      <c r="H7703" s="121" t="s">
        <v>140</v>
      </c>
      <c r="I7703" s="121" t="s">
        <v>30</v>
      </c>
      <c r="J7703" s="121" t="s">
        <v>12087</v>
      </c>
      <c r="K7703" s="120" t="s">
        <v>65</v>
      </c>
      <c r="L7703" s="131" t="s">
        <v>32</v>
      </c>
      <c r="M7703" s="120" t="s">
        <v>33</v>
      </c>
      <c r="N7703" s="131">
        <v>44305</v>
      </c>
      <c r="O7703" s="131">
        <v>44384</v>
      </c>
      <c r="P7703" s="124">
        <f t="shared" si="355"/>
        <v>7</v>
      </c>
      <c r="Y7703" s="116" t="s">
        <v>3375</v>
      </c>
    </row>
    <row r="7704" spans="1:25">
      <c r="A7704" s="116">
        <v>7704</v>
      </c>
      <c r="B7704" s="129">
        <v>44301</v>
      </c>
      <c r="C7704" s="118">
        <f t="shared" si="354"/>
        <v>4</v>
      </c>
      <c r="D7704" s="120" t="s">
        <v>25</v>
      </c>
      <c r="E7704" s="120" t="s">
        <v>17186</v>
      </c>
      <c r="F7704" s="211" t="s">
        <v>1259</v>
      </c>
      <c r="G7704" s="121" t="s">
        <v>13204</v>
      </c>
      <c r="H7704" s="121" t="s">
        <v>140</v>
      </c>
      <c r="I7704" s="119" t="s">
        <v>30</v>
      </c>
      <c r="J7704" s="121" t="s">
        <v>435</v>
      </c>
      <c r="K7704" s="120" t="s">
        <v>65</v>
      </c>
      <c r="L7704" s="131" t="s">
        <v>32</v>
      </c>
      <c r="M7704" s="120" t="s">
        <v>33</v>
      </c>
      <c r="N7704" s="131">
        <v>44305</v>
      </c>
      <c r="P7704" s="124">
        <f t="shared" si="355"/>
        <v>0</v>
      </c>
      <c r="S7704" s="120" t="s">
        <v>92</v>
      </c>
      <c r="Y7704" s="116" t="s">
        <v>17187</v>
      </c>
    </row>
    <row r="7705" spans="1:25">
      <c r="A7705" s="116">
        <v>7705</v>
      </c>
      <c r="B7705" s="129">
        <v>44301</v>
      </c>
      <c r="C7705" s="118">
        <f t="shared" si="354"/>
        <v>4</v>
      </c>
      <c r="D7705" s="120" t="s">
        <v>25</v>
      </c>
      <c r="E7705" s="120" t="s">
        <v>17188</v>
      </c>
      <c r="F7705" s="211" t="s">
        <v>480</v>
      </c>
      <c r="G7705" s="119" t="s">
        <v>17189</v>
      </c>
      <c r="H7705" s="121" t="s">
        <v>97</v>
      </c>
      <c r="I7705" s="121" t="s">
        <v>196</v>
      </c>
      <c r="J7705" s="121" t="s">
        <v>196</v>
      </c>
      <c r="K7705" s="120" t="s">
        <v>65</v>
      </c>
      <c r="L7705" s="131" t="s">
        <v>32</v>
      </c>
      <c r="M7705" s="120" t="s">
        <v>33</v>
      </c>
      <c r="N7705" s="131">
        <v>44305</v>
      </c>
      <c r="O7705" s="131">
        <v>44384</v>
      </c>
      <c r="P7705" s="124">
        <f t="shared" si="355"/>
        <v>7</v>
      </c>
      <c r="Y7705" s="116" t="s">
        <v>311</v>
      </c>
    </row>
    <row r="7706" spans="1:25">
      <c r="A7706" s="116">
        <v>7706</v>
      </c>
      <c r="B7706" s="129">
        <v>44301</v>
      </c>
      <c r="C7706" s="118">
        <f t="shared" si="354"/>
        <v>4</v>
      </c>
      <c r="D7706" s="120" t="s">
        <v>25</v>
      </c>
      <c r="E7706" s="120" t="s">
        <v>17190</v>
      </c>
      <c r="F7706" s="211" t="s">
        <v>122</v>
      </c>
      <c r="G7706" s="186" t="s">
        <v>8469</v>
      </c>
      <c r="H7706" s="121" t="s">
        <v>97</v>
      </c>
      <c r="I7706" s="121" t="s">
        <v>30</v>
      </c>
      <c r="J7706" s="121" t="s">
        <v>87</v>
      </c>
      <c r="K7706" s="120" t="s">
        <v>65</v>
      </c>
      <c r="L7706" s="131" t="s">
        <v>32</v>
      </c>
      <c r="M7706" s="120" t="s">
        <v>33</v>
      </c>
      <c r="N7706" s="131">
        <v>44321</v>
      </c>
      <c r="O7706" s="131">
        <v>44384</v>
      </c>
      <c r="P7706" s="124">
        <f t="shared" si="355"/>
        <v>7</v>
      </c>
    </row>
    <row r="7707" spans="1:25">
      <c r="A7707" s="116">
        <v>7707</v>
      </c>
      <c r="B7707" s="129">
        <v>44301</v>
      </c>
      <c r="C7707" s="118">
        <f t="shared" si="354"/>
        <v>4</v>
      </c>
      <c r="D7707" s="120" t="s">
        <v>25</v>
      </c>
      <c r="E7707" s="120" t="s">
        <v>17191</v>
      </c>
      <c r="F7707" s="211" t="s">
        <v>122</v>
      </c>
      <c r="G7707" s="119" t="s">
        <v>17192</v>
      </c>
      <c r="H7707" s="121" t="s">
        <v>256</v>
      </c>
      <c r="I7707" s="119" t="s">
        <v>63</v>
      </c>
      <c r="J7707" s="121" t="s">
        <v>2593</v>
      </c>
      <c r="K7707" s="120" t="s">
        <v>65</v>
      </c>
      <c r="L7707" s="131" t="s">
        <v>32</v>
      </c>
      <c r="M7707" s="120" t="s">
        <v>33</v>
      </c>
      <c r="N7707" s="131">
        <v>44305</v>
      </c>
      <c r="P7707" s="124">
        <f t="shared" si="355"/>
        <v>0</v>
      </c>
      <c r="S7707" s="120" t="s">
        <v>92</v>
      </c>
      <c r="Y7707" s="116" t="s">
        <v>3375</v>
      </c>
    </row>
    <row r="7708" spans="1:25" ht="27.6">
      <c r="A7708" s="116">
        <v>7708</v>
      </c>
      <c r="B7708" s="129">
        <v>44301</v>
      </c>
      <c r="C7708" s="118">
        <f t="shared" si="354"/>
        <v>4</v>
      </c>
      <c r="D7708" s="120" t="s">
        <v>25</v>
      </c>
      <c r="E7708" s="120" t="s">
        <v>17193</v>
      </c>
      <c r="F7708" s="211" t="s">
        <v>17194</v>
      </c>
      <c r="G7708" s="119" t="s">
        <v>17195</v>
      </c>
      <c r="H7708" s="121" t="s">
        <v>140</v>
      </c>
      <c r="I7708" s="119" t="s">
        <v>30</v>
      </c>
      <c r="J7708" s="121" t="s">
        <v>31</v>
      </c>
      <c r="K7708" s="120" t="s">
        <v>65</v>
      </c>
      <c r="L7708" s="131" t="s">
        <v>32</v>
      </c>
      <c r="M7708" s="120" t="s">
        <v>33</v>
      </c>
      <c r="N7708" s="131">
        <v>44306</v>
      </c>
      <c r="O7708" s="131">
        <v>44421</v>
      </c>
      <c r="P7708" s="124">
        <f t="shared" si="355"/>
        <v>8</v>
      </c>
      <c r="S7708" s="120" t="s">
        <v>55</v>
      </c>
      <c r="Y7708" s="116" t="s">
        <v>3587</v>
      </c>
    </row>
    <row r="7709" spans="1:25">
      <c r="A7709" s="116">
        <v>7709</v>
      </c>
      <c r="B7709" s="129">
        <v>44301</v>
      </c>
      <c r="C7709" s="118">
        <f t="shared" si="354"/>
        <v>4</v>
      </c>
      <c r="D7709" s="120" t="s">
        <v>25</v>
      </c>
      <c r="E7709" s="120" t="s">
        <v>17196</v>
      </c>
      <c r="F7709" s="211" t="s">
        <v>7636</v>
      </c>
      <c r="G7709" s="119" t="s">
        <v>17197</v>
      </c>
      <c r="H7709" s="121" t="s">
        <v>140</v>
      </c>
      <c r="I7709" s="121" t="s">
        <v>30</v>
      </c>
      <c r="J7709" s="121" t="s">
        <v>77</v>
      </c>
      <c r="K7709" s="120" t="s">
        <v>65</v>
      </c>
      <c r="L7709" s="131" t="s">
        <v>32</v>
      </c>
      <c r="M7709" s="120" t="s">
        <v>33</v>
      </c>
      <c r="N7709" s="131">
        <v>44305</v>
      </c>
      <c r="O7709" s="131">
        <v>44421</v>
      </c>
      <c r="P7709" s="124">
        <f t="shared" si="355"/>
        <v>8</v>
      </c>
      <c r="S7709" s="120" t="s">
        <v>55</v>
      </c>
      <c r="Y7709" s="116" t="s">
        <v>3375</v>
      </c>
    </row>
    <row r="7710" spans="1:25" ht="27.6">
      <c r="A7710" s="116">
        <v>7710</v>
      </c>
      <c r="B7710" s="129">
        <v>44301</v>
      </c>
      <c r="C7710" s="118">
        <f t="shared" si="354"/>
        <v>4</v>
      </c>
      <c r="D7710" s="120" t="s">
        <v>25</v>
      </c>
      <c r="E7710" s="120" t="s">
        <v>17198</v>
      </c>
      <c r="F7710" s="211" t="s">
        <v>17199</v>
      </c>
      <c r="G7710" s="119" t="s">
        <v>1089</v>
      </c>
      <c r="H7710" s="121" t="s">
        <v>29</v>
      </c>
      <c r="I7710" s="121" t="s">
        <v>30</v>
      </c>
      <c r="J7710" s="121" t="s">
        <v>31</v>
      </c>
      <c r="K7710" s="120" t="s">
        <v>65</v>
      </c>
      <c r="L7710" s="131" t="s">
        <v>32</v>
      </c>
      <c r="M7710" s="120" t="s">
        <v>33</v>
      </c>
      <c r="N7710" s="131">
        <v>44305</v>
      </c>
      <c r="O7710" s="131">
        <v>44433</v>
      </c>
      <c r="P7710" s="124">
        <f t="shared" si="355"/>
        <v>8</v>
      </c>
      <c r="S7710" s="120" t="s">
        <v>92</v>
      </c>
      <c r="Y7710" s="116" t="s">
        <v>3375</v>
      </c>
    </row>
    <row r="7711" spans="1:25">
      <c r="A7711" s="116">
        <v>7711</v>
      </c>
      <c r="B7711" s="129">
        <v>44301</v>
      </c>
      <c r="C7711" s="118">
        <f t="shared" si="354"/>
        <v>4</v>
      </c>
      <c r="D7711" s="120" t="s">
        <v>25</v>
      </c>
      <c r="E7711" s="120" t="s">
        <v>17200</v>
      </c>
      <c r="F7711" s="211" t="s">
        <v>17201</v>
      </c>
      <c r="G7711" s="119" t="s">
        <v>17202</v>
      </c>
      <c r="H7711" s="121" t="s">
        <v>140</v>
      </c>
      <c r="I7711" s="119" t="s">
        <v>30</v>
      </c>
      <c r="J7711" s="121" t="s">
        <v>5018</v>
      </c>
      <c r="K7711" s="120" t="s">
        <v>65</v>
      </c>
      <c r="L7711" s="131" t="s">
        <v>32</v>
      </c>
      <c r="M7711" s="120" t="s">
        <v>33</v>
      </c>
      <c r="N7711" s="131">
        <v>44305</v>
      </c>
      <c r="O7711" s="131">
        <v>44421</v>
      </c>
      <c r="P7711" s="124">
        <f t="shared" si="355"/>
        <v>8</v>
      </c>
      <c r="Y7711" s="116" t="s">
        <v>3375</v>
      </c>
    </row>
    <row r="7712" spans="1:25">
      <c r="A7712" s="116">
        <v>7712</v>
      </c>
      <c r="B7712" s="129">
        <v>44301</v>
      </c>
      <c r="C7712" s="118">
        <f t="shared" si="354"/>
        <v>4</v>
      </c>
      <c r="D7712" s="120" t="s">
        <v>25</v>
      </c>
      <c r="E7712" s="120" t="s">
        <v>17203</v>
      </c>
      <c r="F7712" s="211" t="s">
        <v>17204</v>
      </c>
      <c r="G7712" s="119" t="s">
        <v>12528</v>
      </c>
      <c r="H7712" s="121" t="s">
        <v>140</v>
      </c>
      <c r="I7712" s="121" t="s">
        <v>30</v>
      </c>
      <c r="J7712" s="142" t="s">
        <v>9004</v>
      </c>
      <c r="K7712" s="120" t="s">
        <v>65</v>
      </c>
      <c r="L7712" s="131" t="s">
        <v>32</v>
      </c>
      <c r="M7712" s="120" t="s">
        <v>33</v>
      </c>
      <c r="N7712" s="131">
        <v>44305</v>
      </c>
      <c r="O7712" s="131">
        <v>44421</v>
      </c>
      <c r="P7712" s="124">
        <f t="shared" si="355"/>
        <v>8</v>
      </c>
      <c r="Y7712" s="116" t="s">
        <v>3587</v>
      </c>
    </row>
    <row r="7713" spans="1:25">
      <c r="A7713" s="116">
        <v>7713</v>
      </c>
      <c r="B7713" s="129">
        <v>44301</v>
      </c>
      <c r="C7713" s="118">
        <f t="shared" si="354"/>
        <v>4</v>
      </c>
      <c r="D7713" s="120" t="s">
        <v>25</v>
      </c>
      <c r="E7713" s="120" t="s">
        <v>17205</v>
      </c>
      <c r="F7713" s="211" t="s">
        <v>579</v>
      </c>
      <c r="G7713" s="186" t="s">
        <v>17206</v>
      </c>
      <c r="H7713" s="121" t="s">
        <v>140</v>
      </c>
      <c r="I7713" s="121" t="s">
        <v>30</v>
      </c>
      <c r="J7713" s="121" t="s">
        <v>11166</v>
      </c>
      <c r="K7713" s="120" t="s">
        <v>65</v>
      </c>
      <c r="L7713" s="131" t="s">
        <v>32</v>
      </c>
      <c r="M7713" s="120" t="s">
        <v>33</v>
      </c>
      <c r="N7713" s="131">
        <v>44305</v>
      </c>
      <c r="O7713" s="131">
        <v>44421</v>
      </c>
      <c r="P7713" s="124">
        <f t="shared" si="355"/>
        <v>8</v>
      </c>
      <c r="Y7713" s="116" t="s">
        <v>3375</v>
      </c>
    </row>
    <row r="7714" spans="1:25">
      <c r="A7714" s="116">
        <v>7714</v>
      </c>
      <c r="B7714" s="129">
        <v>44301</v>
      </c>
      <c r="C7714" s="118">
        <f t="shared" si="354"/>
        <v>4</v>
      </c>
      <c r="D7714" s="120" t="s">
        <v>25</v>
      </c>
      <c r="E7714" s="120" t="s">
        <v>17207</v>
      </c>
      <c r="F7714" s="211" t="s">
        <v>17208</v>
      </c>
      <c r="G7714" s="119" t="s">
        <v>1089</v>
      </c>
      <c r="H7714" s="121" t="s">
        <v>140</v>
      </c>
      <c r="I7714" s="119" t="s">
        <v>30</v>
      </c>
      <c r="J7714" s="121" t="s">
        <v>10457</v>
      </c>
      <c r="K7714" s="120" t="s">
        <v>65</v>
      </c>
      <c r="L7714" s="131" t="s">
        <v>32</v>
      </c>
      <c r="M7714" s="120" t="s">
        <v>33</v>
      </c>
      <c r="N7714" s="131">
        <v>44305</v>
      </c>
      <c r="O7714" s="131">
        <v>44385</v>
      </c>
      <c r="P7714" s="124">
        <f t="shared" si="355"/>
        <v>7</v>
      </c>
      <c r="S7714" s="120" t="s">
        <v>92</v>
      </c>
      <c r="Y7714" s="116" t="s">
        <v>3375</v>
      </c>
    </row>
    <row r="7715" spans="1:25">
      <c r="A7715" s="116">
        <v>7715</v>
      </c>
      <c r="B7715" s="129">
        <v>44301</v>
      </c>
      <c r="C7715" s="118">
        <f t="shared" si="354"/>
        <v>4</v>
      </c>
      <c r="D7715" s="120" t="s">
        <v>25</v>
      </c>
      <c r="E7715" s="120" t="s">
        <v>17209</v>
      </c>
      <c r="F7715" s="211" t="s">
        <v>17210</v>
      </c>
      <c r="G7715" s="130" t="s">
        <v>17210</v>
      </c>
      <c r="H7715" s="121" t="s">
        <v>76</v>
      </c>
      <c r="I7715" s="121" t="s">
        <v>30</v>
      </c>
      <c r="J7715" s="121" t="s">
        <v>87</v>
      </c>
      <c r="K7715" s="120" t="s">
        <v>65</v>
      </c>
      <c r="L7715" s="131" t="s">
        <v>32</v>
      </c>
      <c r="M7715" s="120" t="s">
        <v>33</v>
      </c>
      <c r="N7715" s="131">
        <v>44305</v>
      </c>
      <c r="O7715" s="131">
        <v>44333</v>
      </c>
      <c r="P7715" s="124">
        <f t="shared" si="355"/>
        <v>5</v>
      </c>
      <c r="S7715" s="120" t="s">
        <v>34</v>
      </c>
      <c r="Y7715" s="116" t="s">
        <v>17211</v>
      </c>
    </row>
    <row r="7716" spans="1:25">
      <c r="A7716" s="116">
        <v>7716</v>
      </c>
      <c r="B7716" s="129">
        <v>44301</v>
      </c>
      <c r="C7716" s="118">
        <f t="shared" si="354"/>
        <v>4</v>
      </c>
      <c r="D7716" s="120" t="s">
        <v>25</v>
      </c>
      <c r="E7716" s="120" t="s">
        <v>17212</v>
      </c>
      <c r="F7716" s="211" t="s">
        <v>17213</v>
      </c>
      <c r="G7716" s="119" t="s">
        <v>8121</v>
      </c>
      <c r="H7716" s="121" t="s">
        <v>140</v>
      </c>
      <c r="I7716" s="119" t="s">
        <v>30</v>
      </c>
      <c r="J7716" s="121" t="s">
        <v>87</v>
      </c>
      <c r="K7716" s="120" t="s">
        <v>65</v>
      </c>
      <c r="L7716" s="131" t="s">
        <v>32</v>
      </c>
      <c r="M7716" s="120" t="s">
        <v>33</v>
      </c>
      <c r="N7716" s="131">
        <v>44305</v>
      </c>
      <c r="O7716" s="131">
        <v>44421</v>
      </c>
      <c r="P7716" s="124">
        <f t="shared" si="355"/>
        <v>8</v>
      </c>
      <c r="Y7716" s="116" t="s">
        <v>3375</v>
      </c>
    </row>
    <row r="7717" spans="1:25">
      <c r="A7717" s="116">
        <v>7717</v>
      </c>
      <c r="B7717" s="129">
        <v>44301</v>
      </c>
      <c r="C7717" s="118">
        <f t="shared" si="354"/>
        <v>4</v>
      </c>
      <c r="D7717" s="120" t="s">
        <v>252</v>
      </c>
      <c r="E7717" s="120" t="s">
        <v>17214</v>
      </c>
      <c r="F7717" s="211" t="s">
        <v>17215</v>
      </c>
      <c r="G7717" s="119" t="s">
        <v>17216</v>
      </c>
      <c r="H7717" s="121" t="s">
        <v>177</v>
      </c>
      <c r="I7717" s="121" t="s">
        <v>30</v>
      </c>
      <c r="J7717" s="121" t="s">
        <v>435</v>
      </c>
      <c r="K7717" s="120" t="s">
        <v>65</v>
      </c>
      <c r="L7717" s="131" t="s">
        <v>32</v>
      </c>
      <c r="M7717" s="120" t="s">
        <v>33</v>
      </c>
      <c r="N7717" s="131">
        <v>44305</v>
      </c>
      <c r="P7717" s="124">
        <f t="shared" si="355"/>
        <v>0</v>
      </c>
      <c r="S7717" s="120" t="s">
        <v>92</v>
      </c>
      <c r="T7717" s="126">
        <v>44305</v>
      </c>
    </row>
    <row r="7718" spans="1:25">
      <c r="A7718" s="116">
        <v>7718</v>
      </c>
      <c r="B7718" s="129">
        <v>44301</v>
      </c>
      <c r="C7718" s="118">
        <f t="shared" si="354"/>
        <v>4</v>
      </c>
      <c r="D7718" s="120" t="s">
        <v>252</v>
      </c>
      <c r="E7718" s="120" t="s">
        <v>17217</v>
      </c>
      <c r="F7718" s="211" t="s">
        <v>17218</v>
      </c>
      <c r="G7718" s="119" t="s">
        <v>6718</v>
      </c>
      <c r="H7718" s="121" t="s">
        <v>29</v>
      </c>
      <c r="I7718" s="121" t="s">
        <v>30</v>
      </c>
      <c r="J7718" s="121" t="s">
        <v>7958</v>
      </c>
      <c r="K7718" s="120" t="s">
        <v>65</v>
      </c>
      <c r="L7718" s="131" t="s">
        <v>32</v>
      </c>
      <c r="M7718" s="120" t="s">
        <v>33</v>
      </c>
      <c r="N7718" s="131">
        <v>44319</v>
      </c>
      <c r="O7718" s="131">
        <v>44613</v>
      </c>
      <c r="P7718" s="124">
        <f t="shared" si="355"/>
        <v>2</v>
      </c>
    </row>
    <row r="7719" spans="1:25">
      <c r="A7719" s="116">
        <v>7719</v>
      </c>
      <c r="B7719" s="129">
        <v>44301</v>
      </c>
      <c r="C7719" s="118">
        <f t="shared" si="354"/>
        <v>4</v>
      </c>
      <c r="D7719" s="120" t="s">
        <v>252</v>
      </c>
      <c r="E7719" s="120" t="s">
        <v>17219</v>
      </c>
      <c r="F7719" s="211" t="s">
        <v>9534</v>
      </c>
      <c r="G7719" s="119" t="s">
        <v>677</v>
      </c>
      <c r="H7719" s="121" t="s">
        <v>76</v>
      </c>
      <c r="I7719" s="121" t="s">
        <v>30</v>
      </c>
      <c r="J7719" s="121" t="s">
        <v>838</v>
      </c>
      <c r="K7719" s="120" t="s">
        <v>65</v>
      </c>
      <c r="L7719" s="131" t="s">
        <v>32</v>
      </c>
      <c r="M7719" s="120" t="s">
        <v>33</v>
      </c>
      <c r="N7719" s="131">
        <v>44305</v>
      </c>
      <c r="P7719" s="124">
        <f t="shared" si="355"/>
        <v>0</v>
      </c>
      <c r="S7719" s="120" t="s">
        <v>135</v>
      </c>
      <c r="T7719" s="126">
        <v>44305</v>
      </c>
    </row>
    <row r="7720" spans="1:25">
      <c r="A7720" s="116">
        <v>7720</v>
      </c>
      <c r="B7720" s="129">
        <v>44301</v>
      </c>
      <c r="C7720" s="118">
        <f t="shared" si="354"/>
        <v>4</v>
      </c>
      <c r="D7720" s="120" t="s">
        <v>252</v>
      </c>
      <c r="E7720" s="120" t="s">
        <v>17220</v>
      </c>
      <c r="F7720" s="211" t="s">
        <v>17221</v>
      </c>
      <c r="G7720" s="119" t="s">
        <v>10973</v>
      </c>
      <c r="H7720" s="121" t="s">
        <v>41</v>
      </c>
      <c r="I7720" s="121" t="s">
        <v>30</v>
      </c>
      <c r="J7720" s="121" t="s">
        <v>87</v>
      </c>
      <c r="K7720" s="120" t="s">
        <v>65</v>
      </c>
      <c r="L7720" s="131" t="s">
        <v>32</v>
      </c>
      <c r="M7720" s="120" t="s">
        <v>33</v>
      </c>
      <c r="N7720" s="131">
        <v>44305</v>
      </c>
      <c r="O7720" s="131">
        <v>44586</v>
      </c>
      <c r="P7720" s="124">
        <f t="shared" si="355"/>
        <v>1</v>
      </c>
    </row>
    <row r="7721" spans="1:25" ht="27.6">
      <c r="A7721" s="116">
        <v>7721</v>
      </c>
      <c r="B7721" s="129">
        <v>44301</v>
      </c>
      <c r="C7721" s="118">
        <f t="shared" si="354"/>
        <v>4</v>
      </c>
      <c r="D7721" s="120" t="s">
        <v>25</v>
      </c>
      <c r="E7721" s="120" t="s">
        <v>17222</v>
      </c>
      <c r="F7721" s="211" t="s">
        <v>17223</v>
      </c>
      <c r="G7721" s="119" t="s">
        <v>8121</v>
      </c>
      <c r="H7721" s="121" t="s">
        <v>140</v>
      </c>
      <c r="I7721" s="121" t="s">
        <v>30</v>
      </c>
      <c r="J7721" s="121" t="s">
        <v>1540</v>
      </c>
      <c r="K7721" s="120" t="s">
        <v>65</v>
      </c>
      <c r="L7721" s="131" t="s">
        <v>32</v>
      </c>
      <c r="M7721" s="120" t="s">
        <v>33</v>
      </c>
      <c r="N7721" s="131">
        <v>44321</v>
      </c>
      <c r="O7721" s="131">
        <v>44421</v>
      </c>
      <c r="P7721" s="124">
        <f t="shared" si="355"/>
        <v>8</v>
      </c>
    </row>
    <row r="7722" spans="1:25">
      <c r="A7722" s="116">
        <v>7722</v>
      </c>
      <c r="B7722" s="129">
        <v>44301</v>
      </c>
      <c r="C7722" s="118">
        <f t="shared" si="354"/>
        <v>4</v>
      </c>
      <c r="D7722" s="120" t="s">
        <v>25</v>
      </c>
      <c r="E7722" s="120" t="s">
        <v>17224</v>
      </c>
      <c r="F7722" s="211" t="s">
        <v>17225</v>
      </c>
      <c r="G7722" s="119" t="s">
        <v>8121</v>
      </c>
      <c r="H7722" s="121" t="s">
        <v>140</v>
      </c>
      <c r="I7722" s="119" t="s">
        <v>30</v>
      </c>
      <c r="J7722" s="121" t="s">
        <v>3886</v>
      </c>
      <c r="K7722" s="120" t="s">
        <v>65</v>
      </c>
      <c r="L7722" s="131" t="s">
        <v>32</v>
      </c>
      <c r="M7722" s="120" t="s">
        <v>33</v>
      </c>
      <c r="N7722" s="131">
        <v>44302</v>
      </c>
      <c r="O7722" s="131">
        <v>44421</v>
      </c>
      <c r="P7722" s="124">
        <f t="shared" si="355"/>
        <v>8</v>
      </c>
      <c r="Y7722" s="116" t="s">
        <v>3375</v>
      </c>
    </row>
    <row r="7723" spans="1:25">
      <c r="A7723" s="116">
        <v>7723</v>
      </c>
      <c r="B7723" s="129">
        <v>44301</v>
      </c>
      <c r="C7723" s="118">
        <f t="shared" si="354"/>
        <v>4</v>
      </c>
      <c r="D7723" s="120" t="s">
        <v>25</v>
      </c>
      <c r="E7723" s="120" t="s">
        <v>17226</v>
      </c>
      <c r="F7723" s="211" t="s">
        <v>3655</v>
      </c>
      <c r="G7723" s="130" t="s">
        <v>17227</v>
      </c>
      <c r="H7723" s="121" t="s">
        <v>140</v>
      </c>
      <c r="I7723" s="119" t="s">
        <v>30</v>
      </c>
      <c r="J7723" s="121" t="s">
        <v>77</v>
      </c>
      <c r="K7723" s="120" t="s">
        <v>65</v>
      </c>
      <c r="L7723" s="131" t="s">
        <v>32</v>
      </c>
      <c r="M7723" s="120" t="s">
        <v>33</v>
      </c>
      <c r="N7723" s="131">
        <v>44305</v>
      </c>
      <c r="O7723" s="131" t="s">
        <v>17228</v>
      </c>
      <c r="P7723" s="124" t="e">
        <f t="shared" si="355"/>
        <v>#VALUE!</v>
      </c>
      <c r="Q7723" s="120"/>
      <c r="R7723" s="120"/>
      <c r="T7723" s="120"/>
      <c r="U7723" s="120"/>
      <c r="V7723" s="120"/>
      <c r="W7723" s="120"/>
      <c r="X7723" s="120"/>
      <c r="Y7723" s="120" t="s">
        <v>3587</v>
      </c>
    </row>
    <row r="7724" spans="1:25">
      <c r="A7724" s="116">
        <v>7724</v>
      </c>
      <c r="B7724" s="129">
        <v>44301</v>
      </c>
      <c r="C7724" s="118">
        <f t="shared" si="354"/>
        <v>4</v>
      </c>
      <c r="D7724" s="120" t="s">
        <v>25</v>
      </c>
      <c r="E7724" s="120" t="s">
        <v>17229</v>
      </c>
      <c r="F7724" s="211" t="s">
        <v>1372</v>
      </c>
      <c r="G7724" s="119" t="s">
        <v>17230</v>
      </c>
      <c r="H7724" s="121" t="s">
        <v>140</v>
      </c>
      <c r="I7724" s="119" t="s">
        <v>30</v>
      </c>
      <c r="J7724" s="121" t="s">
        <v>7553</v>
      </c>
      <c r="K7724" s="120" t="s">
        <v>65</v>
      </c>
      <c r="L7724" s="131" t="s">
        <v>32</v>
      </c>
      <c r="M7724" s="120" t="s">
        <v>33</v>
      </c>
      <c r="N7724" s="131">
        <v>44321</v>
      </c>
      <c r="O7724" s="131">
        <v>44385</v>
      </c>
      <c r="P7724" s="124">
        <f t="shared" si="355"/>
        <v>7</v>
      </c>
    </row>
    <row r="7725" spans="1:25">
      <c r="A7725" s="116">
        <v>7725</v>
      </c>
      <c r="B7725" s="129">
        <v>44301</v>
      </c>
      <c r="C7725" s="118">
        <f t="shared" si="354"/>
        <v>4</v>
      </c>
      <c r="D7725" s="120" t="s">
        <v>25</v>
      </c>
      <c r="E7725" s="120" t="s">
        <v>17231</v>
      </c>
      <c r="F7725" s="211" t="s">
        <v>17232</v>
      </c>
      <c r="G7725" s="119" t="s">
        <v>9051</v>
      </c>
      <c r="H7725" s="121" t="s">
        <v>192</v>
      </c>
      <c r="I7725" s="121" t="s">
        <v>30</v>
      </c>
      <c r="J7725" s="121" t="s">
        <v>7142</v>
      </c>
      <c r="K7725" s="120" t="s">
        <v>65</v>
      </c>
      <c r="L7725" s="131" t="s">
        <v>32</v>
      </c>
      <c r="M7725" s="120" t="s">
        <v>33</v>
      </c>
      <c r="N7725" s="131">
        <v>44305</v>
      </c>
      <c r="O7725" s="131">
        <v>44385</v>
      </c>
      <c r="P7725" s="124">
        <f t="shared" si="355"/>
        <v>7</v>
      </c>
      <c r="Y7725" s="116" t="s">
        <v>3375</v>
      </c>
    </row>
    <row r="7726" spans="1:25">
      <c r="A7726" s="116">
        <v>7726</v>
      </c>
      <c r="B7726" s="129">
        <v>44301</v>
      </c>
      <c r="C7726" s="118">
        <f t="shared" si="354"/>
        <v>4</v>
      </c>
      <c r="D7726" s="120" t="s">
        <v>252</v>
      </c>
      <c r="E7726" s="120" t="s">
        <v>17233</v>
      </c>
      <c r="F7726" s="211" t="s">
        <v>17234</v>
      </c>
      <c r="G7726" s="119" t="s">
        <v>371</v>
      </c>
      <c r="H7726" s="121" t="s">
        <v>53</v>
      </c>
      <c r="I7726" s="121" t="s">
        <v>30</v>
      </c>
      <c r="J7726" s="121" t="s">
        <v>7131</v>
      </c>
      <c r="K7726" s="120" t="s">
        <v>65</v>
      </c>
      <c r="L7726" s="131" t="s">
        <v>32</v>
      </c>
      <c r="M7726" s="120" t="s">
        <v>78</v>
      </c>
      <c r="P7726" s="124">
        <f t="shared" si="355"/>
        <v>0</v>
      </c>
    </row>
    <row r="7727" spans="1:25">
      <c r="A7727" s="116">
        <v>7727</v>
      </c>
      <c r="B7727" s="129">
        <v>44301</v>
      </c>
      <c r="C7727" s="118">
        <f t="shared" si="354"/>
        <v>4</v>
      </c>
      <c r="D7727" s="120" t="s">
        <v>252</v>
      </c>
      <c r="E7727" s="120" t="s">
        <v>17235</v>
      </c>
      <c r="F7727" s="211" t="s">
        <v>8754</v>
      </c>
      <c r="G7727" s="119" t="s">
        <v>17236</v>
      </c>
      <c r="I7727" s="121" t="s">
        <v>30</v>
      </c>
      <c r="J7727" s="121" t="s">
        <v>5018</v>
      </c>
      <c r="K7727" s="120" t="s">
        <v>65</v>
      </c>
      <c r="L7727" s="131" t="s">
        <v>32</v>
      </c>
      <c r="M7727" s="120" t="s">
        <v>33</v>
      </c>
      <c r="N7727" s="131">
        <v>44305</v>
      </c>
      <c r="P7727" s="124">
        <f t="shared" si="355"/>
        <v>0</v>
      </c>
      <c r="S7727" s="120" t="s">
        <v>92</v>
      </c>
    </row>
    <row r="7728" spans="1:25">
      <c r="A7728" s="116">
        <v>7728</v>
      </c>
      <c r="B7728" s="129">
        <v>44301</v>
      </c>
      <c r="C7728" s="118">
        <f t="shared" si="354"/>
        <v>4</v>
      </c>
      <c r="D7728" s="120" t="s">
        <v>252</v>
      </c>
      <c r="E7728" s="120" t="s">
        <v>17237</v>
      </c>
      <c r="F7728" s="211" t="s">
        <v>1311</v>
      </c>
      <c r="G7728" s="119" t="s">
        <v>17238</v>
      </c>
      <c r="I7728" s="121" t="s">
        <v>30</v>
      </c>
      <c r="J7728" s="121" t="s">
        <v>14710</v>
      </c>
      <c r="K7728" s="120" t="s">
        <v>65</v>
      </c>
      <c r="L7728" s="131" t="s">
        <v>32</v>
      </c>
      <c r="M7728" s="120" t="s">
        <v>78</v>
      </c>
      <c r="P7728" s="124">
        <f t="shared" si="355"/>
        <v>0</v>
      </c>
    </row>
    <row r="7729" spans="1:25" ht="27.6">
      <c r="A7729" s="116">
        <v>7729</v>
      </c>
      <c r="B7729" s="129">
        <v>44301</v>
      </c>
      <c r="C7729" s="118">
        <f t="shared" si="354"/>
        <v>4</v>
      </c>
      <c r="D7729" s="120" t="s">
        <v>252</v>
      </c>
      <c r="E7729" s="120" t="s">
        <v>17239</v>
      </c>
      <c r="F7729" s="211" t="s">
        <v>17240</v>
      </c>
      <c r="G7729" s="119" t="s">
        <v>371</v>
      </c>
      <c r="I7729" s="119" t="s">
        <v>30</v>
      </c>
      <c r="J7729" s="121" t="s">
        <v>1540</v>
      </c>
      <c r="K7729" s="120" t="s">
        <v>65</v>
      </c>
      <c r="L7729" s="131" t="s">
        <v>32</v>
      </c>
      <c r="M7729" s="120" t="s">
        <v>78</v>
      </c>
      <c r="P7729" s="124">
        <f t="shared" si="355"/>
        <v>0</v>
      </c>
    </row>
    <row r="7730" spans="1:25">
      <c r="A7730" s="116">
        <v>7730</v>
      </c>
      <c r="B7730" s="129">
        <v>44301</v>
      </c>
      <c r="C7730" s="118">
        <f t="shared" si="354"/>
        <v>4</v>
      </c>
      <c r="D7730" s="120" t="s">
        <v>252</v>
      </c>
      <c r="E7730" s="120" t="s">
        <v>17241</v>
      </c>
      <c r="F7730" s="211" t="s">
        <v>800</v>
      </c>
      <c r="G7730" s="119" t="s">
        <v>4184</v>
      </c>
      <c r="I7730" s="121" t="s">
        <v>30</v>
      </c>
      <c r="J7730" s="121" t="s">
        <v>77</v>
      </c>
      <c r="K7730" s="120" t="s">
        <v>65</v>
      </c>
      <c r="L7730" s="131" t="s">
        <v>32</v>
      </c>
      <c r="M7730" s="120" t="s">
        <v>78</v>
      </c>
      <c r="P7730" s="124">
        <f t="shared" si="355"/>
        <v>0</v>
      </c>
    </row>
    <row r="7731" spans="1:25" ht="27.6">
      <c r="A7731" s="116">
        <v>7731</v>
      </c>
      <c r="B7731" s="129">
        <v>44301</v>
      </c>
      <c r="C7731" s="118">
        <f t="shared" si="354"/>
        <v>4</v>
      </c>
      <c r="D7731" s="120" t="s">
        <v>252</v>
      </c>
      <c r="E7731" s="120" t="s">
        <v>17242</v>
      </c>
      <c r="F7731" s="211" t="s">
        <v>17243</v>
      </c>
      <c r="G7731" s="119" t="s">
        <v>17244</v>
      </c>
      <c r="I7731" s="121" t="s">
        <v>30</v>
      </c>
      <c r="J7731" s="121" t="s">
        <v>5018</v>
      </c>
      <c r="K7731" s="120" t="s">
        <v>65</v>
      </c>
      <c r="L7731" s="131" t="s">
        <v>32</v>
      </c>
      <c r="M7731" s="120" t="s">
        <v>78</v>
      </c>
      <c r="P7731" s="124">
        <f t="shared" si="355"/>
        <v>0</v>
      </c>
    </row>
    <row r="7732" spans="1:25" ht="27.6">
      <c r="A7732" s="116">
        <v>7732</v>
      </c>
      <c r="B7732" s="129">
        <v>44301</v>
      </c>
      <c r="C7732" s="118">
        <f t="shared" si="354"/>
        <v>4</v>
      </c>
      <c r="D7732" s="120" t="s">
        <v>252</v>
      </c>
      <c r="E7732" s="120" t="s">
        <v>17245</v>
      </c>
      <c r="F7732" s="211" t="s">
        <v>17246</v>
      </c>
      <c r="G7732" s="119" t="s">
        <v>17247</v>
      </c>
      <c r="I7732" s="121" t="s">
        <v>30</v>
      </c>
      <c r="J7732" s="121" t="s">
        <v>1540</v>
      </c>
      <c r="K7732" s="120" t="s">
        <v>65</v>
      </c>
      <c r="L7732" s="131" t="s">
        <v>32</v>
      </c>
      <c r="M7732" s="120" t="s">
        <v>33</v>
      </c>
      <c r="N7732" s="131" t="s">
        <v>8420</v>
      </c>
      <c r="P7732" s="124">
        <f t="shared" si="355"/>
        <v>0</v>
      </c>
      <c r="S7732" s="120" t="s">
        <v>237</v>
      </c>
      <c r="T7732" s="126">
        <v>44461</v>
      </c>
    </row>
    <row r="7733" spans="1:25">
      <c r="A7733" s="116">
        <v>7733</v>
      </c>
      <c r="B7733" s="129">
        <v>44301</v>
      </c>
      <c r="C7733" s="118">
        <f t="shared" ref="C7733:C7737" si="356">IF(B7733&lt;&gt;0,MONTH(B7733),0)</f>
        <v>4</v>
      </c>
      <c r="D7733" s="120" t="s">
        <v>252</v>
      </c>
      <c r="E7733" s="120" t="s">
        <v>17248</v>
      </c>
      <c r="F7733" s="211" t="s">
        <v>17249</v>
      </c>
      <c r="G7733" s="119" t="s">
        <v>3250</v>
      </c>
      <c r="I7733" s="121" t="s">
        <v>30</v>
      </c>
      <c r="J7733" s="121" t="s">
        <v>87</v>
      </c>
      <c r="K7733" s="120" t="s">
        <v>65</v>
      </c>
      <c r="L7733" s="131" t="s">
        <v>32</v>
      </c>
      <c r="M7733" s="120" t="s">
        <v>78</v>
      </c>
      <c r="P7733" s="124">
        <f t="shared" ref="P7733:P7737" si="357">IF(O7733&lt;&gt;0,MONTH(O7733),0)</f>
        <v>0</v>
      </c>
    </row>
    <row r="7734" spans="1:25">
      <c r="A7734" s="116">
        <v>7734</v>
      </c>
      <c r="B7734" s="129">
        <v>44301</v>
      </c>
      <c r="C7734" s="118">
        <f t="shared" si="356"/>
        <v>4</v>
      </c>
      <c r="D7734" s="120" t="s">
        <v>252</v>
      </c>
      <c r="E7734" s="120" t="s">
        <v>17250</v>
      </c>
      <c r="F7734" s="211" t="s">
        <v>17251</v>
      </c>
      <c r="G7734" s="119" t="s">
        <v>2776</v>
      </c>
      <c r="I7734" s="119" t="s">
        <v>30</v>
      </c>
      <c r="J7734" s="121" t="s">
        <v>6396</v>
      </c>
      <c r="K7734" s="120" t="s">
        <v>65</v>
      </c>
      <c r="L7734" s="131" t="s">
        <v>32</v>
      </c>
      <c r="M7734" s="120" t="s">
        <v>33</v>
      </c>
      <c r="N7734" s="131">
        <v>44305</v>
      </c>
      <c r="P7734" s="124">
        <f t="shared" si="357"/>
        <v>0</v>
      </c>
      <c r="S7734" s="120" t="s">
        <v>92</v>
      </c>
      <c r="T7734" s="126">
        <v>44357</v>
      </c>
    </row>
    <row r="7735" spans="1:25">
      <c r="A7735" s="116">
        <v>7735</v>
      </c>
      <c r="B7735" s="129">
        <v>44301</v>
      </c>
      <c r="C7735" s="118">
        <f t="shared" si="356"/>
        <v>4</v>
      </c>
      <c r="D7735" s="120" t="s">
        <v>252</v>
      </c>
      <c r="E7735" s="120" t="s">
        <v>17252</v>
      </c>
      <c r="F7735" s="211" t="s">
        <v>17253</v>
      </c>
      <c r="G7735" s="119" t="s">
        <v>17254</v>
      </c>
      <c r="I7735" s="121" t="s">
        <v>30</v>
      </c>
      <c r="J7735" s="121" t="s">
        <v>5018</v>
      </c>
      <c r="K7735" s="120" t="s">
        <v>65</v>
      </c>
      <c r="L7735" s="131" t="s">
        <v>32</v>
      </c>
      <c r="M7735" s="120" t="s">
        <v>78</v>
      </c>
      <c r="P7735" s="124">
        <f t="shared" si="357"/>
        <v>0</v>
      </c>
    </row>
    <row r="7736" spans="1:25">
      <c r="A7736" s="116">
        <v>7736</v>
      </c>
      <c r="B7736" s="129">
        <v>44301</v>
      </c>
      <c r="C7736" s="118">
        <f t="shared" si="356"/>
        <v>4</v>
      </c>
      <c r="D7736" s="120" t="s">
        <v>252</v>
      </c>
      <c r="E7736" s="120" t="s">
        <v>17255</v>
      </c>
      <c r="F7736" s="211" t="s">
        <v>14172</v>
      </c>
      <c r="G7736" s="119" t="s">
        <v>6934</v>
      </c>
      <c r="H7736" s="121" t="s">
        <v>53</v>
      </c>
      <c r="I7736" s="121" t="s">
        <v>42</v>
      </c>
      <c r="J7736" s="121" t="s">
        <v>43</v>
      </c>
      <c r="K7736" s="120" t="s">
        <v>65</v>
      </c>
      <c r="L7736" s="131" t="s">
        <v>32</v>
      </c>
      <c r="M7736" s="120" t="s">
        <v>33</v>
      </c>
      <c r="N7736" s="131">
        <v>44305</v>
      </c>
      <c r="O7736" s="131">
        <v>44588</v>
      </c>
      <c r="P7736" s="124">
        <f t="shared" si="357"/>
        <v>1</v>
      </c>
    </row>
    <row r="7737" spans="1:25" ht="27.6">
      <c r="A7737" s="116">
        <v>7737</v>
      </c>
      <c r="B7737" s="129">
        <v>44301</v>
      </c>
      <c r="C7737" s="118">
        <f t="shared" si="356"/>
        <v>4</v>
      </c>
      <c r="D7737" s="120" t="s">
        <v>252</v>
      </c>
      <c r="E7737" s="120" t="s">
        <v>17256</v>
      </c>
      <c r="F7737" s="211" t="s">
        <v>17257</v>
      </c>
      <c r="G7737" s="119" t="s">
        <v>17258</v>
      </c>
      <c r="I7737" s="121" t="s">
        <v>30</v>
      </c>
      <c r="J7737" s="121" t="s">
        <v>5135</v>
      </c>
      <c r="K7737" s="120" t="s">
        <v>65</v>
      </c>
      <c r="L7737" s="131" t="s">
        <v>32</v>
      </c>
      <c r="M7737" s="120" t="s">
        <v>33</v>
      </c>
      <c r="N7737" s="131">
        <v>44305</v>
      </c>
      <c r="O7737" s="131">
        <v>44348</v>
      </c>
      <c r="P7737" s="124">
        <f t="shared" si="357"/>
        <v>6</v>
      </c>
      <c r="S7737" s="120" t="s">
        <v>17259</v>
      </c>
      <c r="T7737" s="126">
        <v>44348</v>
      </c>
    </row>
    <row r="7738" spans="1:25">
      <c r="A7738" s="116">
        <v>7738</v>
      </c>
      <c r="B7738" s="129">
        <v>44474</v>
      </c>
      <c r="D7738" s="120" t="s">
        <v>580</v>
      </c>
      <c r="E7738" s="120" t="s">
        <v>17260</v>
      </c>
      <c r="F7738" s="212" t="s">
        <v>7636</v>
      </c>
      <c r="G7738" s="119" t="s">
        <v>17261</v>
      </c>
      <c r="H7738" s="121" t="s">
        <v>1173</v>
      </c>
      <c r="I7738" s="121" t="s">
        <v>30</v>
      </c>
      <c r="J7738" s="121" t="s">
        <v>77</v>
      </c>
      <c r="K7738" s="121" t="s">
        <v>65</v>
      </c>
      <c r="L7738" s="131" t="s">
        <v>5152</v>
      </c>
      <c r="M7738" s="120" t="s">
        <v>78</v>
      </c>
    </row>
    <row r="7739" spans="1:25">
      <c r="A7739" s="116">
        <v>7739</v>
      </c>
      <c r="B7739" s="129">
        <v>44348</v>
      </c>
      <c r="C7739" s="118">
        <f t="shared" ref="C7739:C7770" si="358">IF(B7739&lt;&gt;0,MONTH(B7739),0)</f>
        <v>6</v>
      </c>
      <c r="D7739" s="120" t="s">
        <v>252</v>
      </c>
      <c r="E7739" s="120" t="s">
        <v>17262</v>
      </c>
      <c r="F7739" s="212" t="s">
        <v>5520</v>
      </c>
      <c r="G7739" s="119" t="s">
        <v>17263</v>
      </c>
      <c r="H7739" s="121" t="s">
        <v>140</v>
      </c>
      <c r="I7739" s="121" t="s">
        <v>42</v>
      </c>
      <c r="J7739" s="121" t="s">
        <v>72</v>
      </c>
      <c r="K7739" s="121" t="s">
        <v>584</v>
      </c>
      <c r="L7739" s="131" t="s">
        <v>32</v>
      </c>
      <c r="M7739" s="120" t="s">
        <v>33</v>
      </c>
      <c r="N7739" s="131">
        <v>44386</v>
      </c>
      <c r="O7739" s="131">
        <v>44459</v>
      </c>
      <c r="P7739" s="124">
        <f t="shared" ref="P7739:P7770" si="359">IF(O7739&lt;&gt;0,MONTH(O7739),0)</f>
        <v>9</v>
      </c>
      <c r="Y7739" s="116" t="s">
        <v>16681</v>
      </c>
    </row>
    <row r="7740" spans="1:25">
      <c r="A7740" s="116">
        <v>7740</v>
      </c>
      <c r="B7740" s="129">
        <v>44348</v>
      </c>
      <c r="C7740" s="118">
        <f t="shared" si="358"/>
        <v>6</v>
      </c>
      <c r="D7740" s="120" t="s">
        <v>252</v>
      </c>
      <c r="E7740" s="120" t="s">
        <v>17264</v>
      </c>
      <c r="F7740" s="212" t="s">
        <v>17265</v>
      </c>
      <c r="G7740" s="119" t="s">
        <v>17266</v>
      </c>
      <c r="H7740" s="121" t="s">
        <v>86</v>
      </c>
      <c r="I7740" s="121" t="s">
        <v>30</v>
      </c>
      <c r="J7740" s="121" t="s">
        <v>3886</v>
      </c>
      <c r="K7740" s="120" t="s">
        <v>65</v>
      </c>
      <c r="L7740" s="131" t="s">
        <v>32</v>
      </c>
      <c r="M7740" s="120" t="s">
        <v>78</v>
      </c>
      <c r="P7740" s="124">
        <f t="shared" si="359"/>
        <v>0</v>
      </c>
    </row>
    <row r="7741" spans="1:25">
      <c r="A7741" s="116">
        <v>7741</v>
      </c>
      <c r="B7741" s="129">
        <v>44301</v>
      </c>
      <c r="C7741" s="118">
        <f t="shared" si="358"/>
        <v>4</v>
      </c>
      <c r="D7741" s="120" t="s">
        <v>252</v>
      </c>
      <c r="E7741" s="120" t="s">
        <v>17267</v>
      </c>
      <c r="F7741" s="211" t="s">
        <v>661</v>
      </c>
      <c r="G7741" s="119" t="s">
        <v>1033</v>
      </c>
      <c r="H7741" s="121" t="s">
        <v>71</v>
      </c>
      <c r="I7741" s="119" t="s">
        <v>30</v>
      </c>
      <c r="J7741" s="121" t="s">
        <v>87</v>
      </c>
      <c r="K7741" s="120" t="s">
        <v>65</v>
      </c>
      <c r="L7741" s="131" t="s">
        <v>32</v>
      </c>
      <c r="M7741" s="120" t="s">
        <v>33</v>
      </c>
      <c r="N7741" s="131">
        <v>44305</v>
      </c>
      <c r="O7741" s="131">
        <v>44448</v>
      </c>
      <c r="P7741" s="124">
        <f t="shared" si="359"/>
        <v>9</v>
      </c>
      <c r="S7741" s="120" t="s">
        <v>92</v>
      </c>
      <c r="T7741" s="126">
        <v>44448</v>
      </c>
    </row>
    <row r="7742" spans="1:25">
      <c r="A7742" s="116">
        <v>7742</v>
      </c>
      <c r="B7742" s="129">
        <v>44348</v>
      </c>
      <c r="C7742" s="118">
        <f t="shared" si="358"/>
        <v>6</v>
      </c>
      <c r="D7742" s="120" t="s">
        <v>252</v>
      </c>
      <c r="E7742" s="120" t="s">
        <v>17268</v>
      </c>
      <c r="F7742" s="212" t="s">
        <v>17269</v>
      </c>
      <c r="G7742" s="119" t="s">
        <v>8427</v>
      </c>
      <c r="H7742" s="121" t="s">
        <v>53</v>
      </c>
      <c r="I7742" s="119" t="s">
        <v>42</v>
      </c>
      <c r="J7742" s="121" t="s">
        <v>72</v>
      </c>
      <c r="K7742" s="120" t="s">
        <v>65</v>
      </c>
      <c r="L7742" s="131" t="s">
        <v>32</v>
      </c>
      <c r="M7742" s="120" t="s">
        <v>78</v>
      </c>
      <c r="P7742" s="124">
        <f t="shared" si="359"/>
        <v>0</v>
      </c>
    </row>
    <row r="7743" spans="1:25">
      <c r="A7743" s="116">
        <v>7743</v>
      </c>
      <c r="B7743" s="129">
        <v>44301</v>
      </c>
      <c r="C7743" s="118">
        <f t="shared" si="358"/>
        <v>4</v>
      </c>
      <c r="D7743" s="120" t="s">
        <v>252</v>
      </c>
      <c r="E7743" s="120" t="s">
        <v>17270</v>
      </c>
      <c r="F7743" s="211" t="s">
        <v>17271</v>
      </c>
      <c r="G7743" s="119" t="s">
        <v>3250</v>
      </c>
      <c r="H7743" s="121" t="s">
        <v>53</v>
      </c>
      <c r="I7743" s="119" t="s">
        <v>30</v>
      </c>
      <c r="J7743" s="121" t="s">
        <v>6396</v>
      </c>
      <c r="K7743" s="120" t="s">
        <v>65</v>
      </c>
      <c r="L7743" s="131" t="s">
        <v>32</v>
      </c>
      <c r="M7743" s="120" t="s">
        <v>78</v>
      </c>
      <c r="P7743" s="124">
        <f t="shared" si="359"/>
        <v>0</v>
      </c>
    </row>
    <row r="7744" spans="1:25">
      <c r="A7744" s="116">
        <v>7744</v>
      </c>
      <c r="B7744" s="129">
        <v>44348</v>
      </c>
      <c r="C7744" s="118">
        <f t="shared" si="358"/>
        <v>6</v>
      </c>
      <c r="D7744" s="120" t="s">
        <v>252</v>
      </c>
      <c r="E7744" s="120" t="s">
        <v>17272</v>
      </c>
      <c r="F7744" s="212" t="s">
        <v>17273</v>
      </c>
      <c r="G7744" s="119" t="s">
        <v>17274</v>
      </c>
      <c r="H7744" s="121" t="s">
        <v>53</v>
      </c>
      <c r="I7744" s="119" t="s">
        <v>63</v>
      </c>
      <c r="J7744" s="121" t="s">
        <v>6483</v>
      </c>
      <c r="K7744" s="120" t="s">
        <v>65</v>
      </c>
      <c r="L7744" s="131" t="s">
        <v>32</v>
      </c>
      <c r="M7744" s="120" t="s">
        <v>78</v>
      </c>
      <c r="P7744" s="124">
        <f t="shared" si="359"/>
        <v>0</v>
      </c>
    </row>
    <row r="7745" spans="1:25" ht="27.6">
      <c r="A7745" s="116">
        <v>7745</v>
      </c>
      <c r="B7745" s="129">
        <v>44301</v>
      </c>
      <c r="C7745" s="118">
        <f t="shared" si="358"/>
        <v>4</v>
      </c>
      <c r="D7745" s="120" t="s">
        <v>252</v>
      </c>
      <c r="E7745" s="120" t="s">
        <v>17275</v>
      </c>
      <c r="F7745" s="211" t="s">
        <v>17276</v>
      </c>
      <c r="G7745" s="119" t="s">
        <v>3250</v>
      </c>
      <c r="I7745" s="121" t="s">
        <v>30</v>
      </c>
      <c r="J7745" s="121" t="s">
        <v>6396</v>
      </c>
      <c r="K7745" s="120" t="s">
        <v>65</v>
      </c>
      <c r="L7745" s="131" t="s">
        <v>32</v>
      </c>
      <c r="M7745" s="120" t="s">
        <v>78</v>
      </c>
      <c r="P7745" s="124">
        <f t="shared" si="359"/>
        <v>0</v>
      </c>
    </row>
    <row r="7746" spans="1:25">
      <c r="A7746" s="116">
        <v>7746</v>
      </c>
      <c r="B7746" s="129">
        <v>44348</v>
      </c>
      <c r="C7746" s="118">
        <f t="shared" si="358"/>
        <v>6</v>
      </c>
      <c r="D7746" s="120" t="s">
        <v>252</v>
      </c>
      <c r="E7746" s="120" t="s">
        <v>17277</v>
      </c>
      <c r="F7746" s="212" t="s">
        <v>17278</v>
      </c>
      <c r="G7746" s="119" t="s">
        <v>17279</v>
      </c>
      <c r="H7746" s="121" t="s">
        <v>53</v>
      </c>
      <c r="I7746" s="119" t="s">
        <v>30</v>
      </c>
      <c r="J7746" s="121" t="s">
        <v>87</v>
      </c>
      <c r="K7746" s="120" t="s">
        <v>65</v>
      </c>
      <c r="L7746" s="131" t="s">
        <v>32</v>
      </c>
      <c r="M7746" s="120" t="s">
        <v>78</v>
      </c>
      <c r="P7746" s="124">
        <f t="shared" si="359"/>
        <v>0</v>
      </c>
    </row>
    <row r="7747" spans="1:25">
      <c r="A7747" s="116">
        <v>7747</v>
      </c>
      <c r="B7747" s="129">
        <v>44301</v>
      </c>
      <c r="C7747" s="118">
        <f t="shared" si="358"/>
        <v>4</v>
      </c>
      <c r="D7747" s="120" t="s">
        <v>252</v>
      </c>
      <c r="E7747" s="120" t="s">
        <v>17280</v>
      </c>
      <c r="F7747" s="211" t="s">
        <v>17281</v>
      </c>
      <c r="G7747" s="119" t="s">
        <v>4949</v>
      </c>
      <c r="I7747" s="121" t="s">
        <v>30</v>
      </c>
      <c r="J7747" s="121" t="s">
        <v>87</v>
      </c>
      <c r="K7747" s="120" t="s">
        <v>65</v>
      </c>
      <c r="L7747" s="131" t="s">
        <v>32</v>
      </c>
      <c r="M7747" s="120" t="s">
        <v>78</v>
      </c>
      <c r="P7747" s="124">
        <f t="shared" si="359"/>
        <v>0</v>
      </c>
    </row>
    <row r="7748" spans="1:25">
      <c r="A7748" s="116">
        <v>7748</v>
      </c>
      <c r="B7748" s="129">
        <v>44322</v>
      </c>
      <c r="C7748" s="118">
        <f t="shared" si="358"/>
        <v>5</v>
      </c>
      <c r="D7748" s="120" t="s">
        <v>25</v>
      </c>
      <c r="E7748" s="120" t="s">
        <v>17282</v>
      </c>
      <c r="F7748" s="211" t="s">
        <v>17283</v>
      </c>
      <c r="G7748" s="119" t="s">
        <v>4739</v>
      </c>
      <c r="H7748" s="121" t="s">
        <v>29</v>
      </c>
      <c r="I7748" s="140" t="s">
        <v>42</v>
      </c>
      <c r="J7748" s="121" t="s">
        <v>478</v>
      </c>
      <c r="K7748" s="120" t="s">
        <v>65</v>
      </c>
      <c r="L7748" s="131" t="s">
        <v>32</v>
      </c>
      <c r="M7748" s="120" t="s">
        <v>78</v>
      </c>
      <c r="P7748" s="124">
        <f t="shared" si="359"/>
        <v>0</v>
      </c>
      <c r="Y7748" s="116" t="s">
        <v>1426</v>
      </c>
    </row>
    <row r="7749" spans="1:25">
      <c r="A7749" s="116">
        <v>7749</v>
      </c>
      <c r="B7749" s="129">
        <v>44348</v>
      </c>
      <c r="C7749" s="118">
        <f t="shared" si="358"/>
        <v>6</v>
      </c>
      <c r="D7749" s="120" t="s">
        <v>252</v>
      </c>
      <c r="E7749" s="120" t="s">
        <v>17284</v>
      </c>
      <c r="F7749" s="212" t="s">
        <v>17285</v>
      </c>
      <c r="G7749" s="119" t="s">
        <v>17286</v>
      </c>
      <c r="H7749" s="121" t="s">
        <v>86</v>
      </c>
      <c r="I7749" s="121" t="s">
        <v>30</v>
      </c>
      <c r="J7749" s="121" t="s">
        <v>7726</v>
      </c>
      <c r="K7749" s="120" t="s">
        <v>65</v>
      </c>
      <c r="L7749" s="131" t="s">
        <v>32</v>
      </c>
      <c r="M7749" s="120" t="s">
        <v>78</v>
      </c>
      <c r="P7749" s="124">
        <f t="shared" si="359"/>
        <v>0</v>
      </c>
    </row>
    <row r="7750" spans="1:25" ht="41.4">
      <c r="A7750" s="116">
        <v>7750</v>
      </c>
      <c r="B7750" s="129">
        <v>44348</v>
      </c>
      <c r="C7750" s="118">
        <f t="shared" si="358"/>
        <v>6</v>
      </c>
      <c r="D7750" s="120" t="s">
        <v>252</v>
      </c>
      <c r="E7750" s="120" t="s">
        <v>17287</v>
      </c>
      <c r="F7750" s="212" t="s">
        <v>17288</v>
      </c>
      <c r="G7750" s="119" t="s">
        <v>371</v>
      </c>
      <c r="H7750" s="121" t="s">
        <v>53</v>
      </c>
      <c r="I7750" s="119" t="s">
        <v>42</v>
      </c>
      <c r="J7750" s="121" t="s">
        <v>2268</v>
      </c>
      <c r="K7750" s="120" t="s">
        <v>65</v>
      </c>
      <c r="L7750" s="131" t="s">
        <v>32</v>
      </c>
      <c r="M7750" s="120" t="s">
        <v>78</v>
      </c>
      <c r="P7750" s="124">
        <f t="shared" si="359"/>
        <v>0</v>
      </c>
    </row>
    <row r="7751" spans="1:25">
      <c r="A7751" s="116">
        <v>7751</v>
      </c>
      <c r="B7751" s="129">
        <v>44348</v>
      </c>
      <c r="C7751" s="118">
        <f t="shared" si="358"/>
        <v>6</v>
      </c>
      <c r="D7751" s="120" t="s">
        <v>252</v>
      </c>
      <c r="E7751" s="120" t="s">
        <v>17289</v>
      </c>
      <c r="F7751" s="212" t="s">
        <v>17290</v>
      </c>
      <c r="G7751" s="119" t="s">
        <v>17291</v>
      </c>
      <c r="H7751" s="121" t="s">
        <v>53</v>
      </c>
      <c r="I7751" s="121" t="s">
        <v>30</v>
      </c>
      <c r="J7751" s="121" t="s">
        <v>1540</v>
      </c>
      <c r="K7751" s="120" t="s">
        <v>65</v>
      </c>
      <c r="L7751" s="131" t="s">
        <v>32</v>
      </c>
      <c r="M7751" s="120" t="s">
        <v>78</v>
      </c>
      <c r="P7751" s="124">
        <f t="shared" si="359"/>
        <v>0</v>
      </c>
    </row>
    <row r="7752" spans="1:25">
      <c r="A7752" s="116">
        <v>7752</v>
      </c>
      <c r="B7752" s="129">
        <v>44348</v>
      </c>
      <c r="C7752" s="118">
        <f t="shared" si="358"/>
        <v>6</v>
      </c>
      <c r="D7752" s="120" t="s">
        <v>252</v>
      </c>
      <c r="E7752" s="120" t="s">
        <v>17292</v>
      </c>
      <c r="F7752" s="212" t="s">
        <v>7140</v>
      </c>
      <c r="G7752" s="119" t="s">
        <v>17293</v>
      </c>
      <c r="H7752" s="121" t="s">
        <v>140</v>
      </c>
      <c r="I7752" s="121" t="s">
        <v>30</v>
      </c>
      <c r="J7752" s="121" t="s">
        <v>3886</v>
      </c>
      <c r="K7752" s="120" t="s">
        <v>65</v>
      </c>
      <c r="L7752" s="131" t="s">
        <v>32</v>
      </c>
      <c r="M7752" s="120" t="s">
        <v>33</v>
      </c>
      <c r="N7752" s="131">
        <v>44357</v>
      </c>
      <c r="O7752" s="131">
        <v>44613</v>
      </c>
      <c r="P7752" s="124">
        <f t="shared" si="359"/>
        <v>2</v>
      </c>
      <c r="S7752" s="120" t="s">
        <v>92</v>
      </c>
      <c r="T7752" s="126">
        <v>44614</v>
      </c>
    </row>
    <row r="7753" spans="1:25">
      <c r="A7753" s="116">
        <v>7753</v>
      </c>
      <c r="B7753" s="129">
        <v>44348</v>
      </c>
      <c r="C7753" s="118">
        <f t="shared" si="358"/>
        <v>6</v>
      </c>
      <c r="D7753" s="120" t="s">
        <v>252</v>
      </c>
      <c r="E7753" s="120" t="s">
        <v>17294</v>
      </c>
      <c r="F7753" s="212" t="s">
        <v>11101</v>
      </c>
      <c r="G7753" s="119" t="s">
        <v>3105</v>
      </c>
      <c r="H7753" s="121" t="s">
        <v>86</v>
      </c>
      <c r="I7753" s="119" t="s">
        <v>30</v>
      </c>
      <c r="J7753" s="121" t="s">
        <v>87</v>
      </c>
      <c r="K7753" s="120" t="s">
        <v>65</v>
      </c>
      <c r="L7753" s="131" t="s">
        <v>32</v>
      </c>
      <c r="M7753" s="120" t="s">
        <v>78</v>
      </c>
      <c r="P7753" s="124">
        <f t="shared" si="359"/>
        <v>0</v>
      </c>
    </row>
    <row r="7754" spans="1:25">
      <c r="A7754" s="116">
        <v>7754</v>
      </c>
      <c r="B7754" s="129">
        <v>44301</v>
      </c>
      <c r="C7754" s="118">
        <f t="shared" si="358"/>
        <v>4</v>
      </c>
      <c r="D7754" s="120" t="s">
        <v>252</v>
      </c>
      <c r="E7754" s="120" t="s">
        <v>17295</v>
      </c>
      <c r="F7754" s="211" t="s">
        <v>12366</v>
      </c>
      <c r="G7754" s="119" t="s">
        <v>17296</v>
      </c>
      <c r="I7754" s="119" t="s">
        <v>30</v>
      </c>
      <c r="J7754" s="121" t="s">
        <v>7142</v>
      </c>
      <c r="K7754" s="120" t="s">
        <v>65</v>
      </c>
      <c r="L7754" s="131" t="s">
        <v>32</v>
      </c>
      <c r="M7754" s="120" t="s">
        <v>78</v>
      </c>
      <c r="P7754" s="124">
        <f t="shared" si="359"/>
        <v>0</v>
      </c>
    </row>
    <row r="7755" spans="1:25">
      <c r="A7755" s="116">
        <v>7755</v>
      </c>
      <c r="B7755" s="129">
        <v>44348</v>
      </c>
      <c r="C7755" s="118">
        <f t="shared" si="358"/>
        <v>6</v>
      </c>
      <c r="D7755" s="120" t="s">
        <v>252</v>
      </c>
      <c r="E7755" s="121" t="s">
        <v>17297</v>
      </c>
      <c r="F7755" s="211" t="s">
        <v>17298</v>
      </c>
      <c r="G7755" s="119" t="s">
        <v>17299</v>
      </c>
      <c r="H7755" s="121" t="s">
        <v>97</v>
      </c>
      <c r="I7755" s="121" t="s">
        <v>30</v>
      </c>
      <c r="J7755" s="121" t="s">
        <v>87</v>
      </c>
      <c r="K7755" s="120" t="s">
        <v>65</v>
      </c>
      <c r="L7755" s="131" t="s">
        <v>32</v>
      </c>
      <c r="M7755" s="120" t="s">
        <v>78</v>
      </c>
      <c r="N7755" s="157"/>
      <c r="O7755" s="157"/>
      <c r="P7755" s="124">
        <f t="shared" si="359"/>
        <v>0</v>
      </c>
      <c r="Q7755" s="124"/>
      <c r="R7755" s="124"/>
      <c r="U7755" s="116"/>
      <c r="V7755" s="116"/>
      <c r="W7755" s="116"/>
      <c r="X7755" s="116"/>
      <c r="Y7755" s="136" t="s">
        <v>1211</v>
      </c>
    </row>
    <row r="7756" spans="1:25" ht="27.6">
      <c r="A7756" s="116">
        <v>7756</v>
      </c>
      <c r="B7756" s="129">
        <v>44348</v>
      </c>
      <c r="C7756" s="118">
        <f t="shared" si="358"/>
        <v>6</v>
      </c>
      <c r="D7756" s="120" t="s">
        <v>252</v>
      </c>
      <c r="E7756" s="120" t="s">
        <v>17300</v>
      </c>
      <c r="F7756" s="211" t="s">
        <v>17301</v>
      </c>
      <c r="G7756" s="119" t="s">
        <v>6269</v>
      </c>
      <c r="H7756" s="121" t="s">
        <v>53</v>
      </c>
      <c r="I7756" s="119" t="s">
        <v>42</v>
      </c>
      <c r="J7756" s="121" t="s">
        <v>2268</v>
      </c>
      <c r="K7756" s="120" t="s">
        <v>65</v>
      </c>
      <c r="L7756" s="131" t="s">
        <v>32</v>
      </c>
      <c r="M7756" s="120" t="s">
        <v>78</v>
      </c>
      <c r="P7756" s="124">
        <f t="shared" si="359"/>
        <v>0</v>
      </c>
    </row>
    <row r="7757" spans="1:25">
      <c r="A7757" s="116">
        <v>7757</v>
      </c>
      <c r="B7757" s="129">
        <v>44301</v>
      </c>
      <c r="C7757" s="118">
        <f t="shared" si="358"/>
        <v>4</v>
      </c>
      <c r="D7757" s="120" t="s">
        <v>252</v>
      </c>
      <c r="E7757" s="120" t="s">
        <v>17302</v>
      </c>
      <c r="F7757" s="211" t="s">
        <v>17303</v>
      </c>
      <c r="G7757" s="119" t="s">
        <v>7928</v>
      </c>
      <c r="I7757" s="121" t="s">
        <v>30</v>
      </c>
      <c r="J7757" s="121" t="s">
        <v>87</v>
      </c>
      <c r="K7757" s="120" t="s">
        <v>65</v>
      </c>
      <c r="L7757" s="131" t="s">
        <v>32</v>
      </c>
      <c r="M7757" s="120" t="s">
        <v>78</v>
      </c>
      <c r="N7757" s="131">
        <v>44302</v>
      </c>
      <c r="P7757" s="124">
        <f t="shared" si="359"/>
        <v>0</v>
      </c>
    </row>
    <row r="7758" spans="1:25" ht="27.6">
      <c r="A7758" s="116">
        <v>7758</v>
      </c>
      <c r="B7758" s="129">
        <v>44301</v>
      </c>
      <c r="C7758" s="118">
        <f t="shared" si="358"/>
        <v>4</v>
      </c>
      <c r="D7758" s="120" t="s">
        <v>25</v>
      </c>
      <c r="E7758" s="120" t="s">
        <v>17304</v>
      </c>
      <c r="F7758" s="211" t="s">
        <v>17305</v>
      </c>
      <c r="G7758" s="119" t="s">
        <v>1662</v>
      </c>
      <c r="H7758" s="121" t="s">
        <v>76</v>
      </c>
      <c r="I7758" s="121" t="s">
        <v>30</v>
      </c>
      <c r="J7758" s="121" t="s">
        <v>31</v>
      </c>
      <c r="K7758" s="120" t="s">
        <v>65</v>
      </c>
      <c r="L7758" s="131" t="s">
        <v>32</v>
      </c>
      <c r="M7758" s="120" t="s">
        <v>78</v>
      </c>
      <c r="P7758" s="124">
        <f t="shared" si="359"/>
        <v>0</v>
      </c>
    </row>
    <row r="7759" spans="1:25">
      <c r="A7759" s="116">
        <v>7759</v>
      </c>
      <c r="B7759" s="129">
        <v>44348</v>
      </c>
      <c r="C7759" s="118">
        <f t="shared" si="358"/>
        <v>6</v>
      </c>
      <c r="D7759" s="120" t="s">
        <v>252</v>
      </c>
      <c r="E7759" s="120" t="s">
        <v>17306</v>
      </c>
      <c r="F7759" s="211" t="s">
        <v>17307</v>
      </c>
      <c r="G7759" s="119" t="s">
        <v>17308</v>
      </c>
      <c r="H7759" s="121" t="s">
        <v>86</v>
      </c>
      <c r="I7759" s="121" t="s">
        <v>42</v>
      </c>
      <c r="J7759" s="121" t="s">
        <v>72</v>
      </c>
      <c r="K7759" s="120" t="s">
        <v>65</v>
      </c>
      <c r="L7759" s="131" t="s">
        <v>32</v>
      </c>
      <c r="M7759" s="120" t="s">
        <v>78</v>
      </c>
      <c r="P7759" s="124">
        <f t="shared" si="359"/>
        <v>0</v>
      </c>
    </row>
    <row r="7760" spans="1:25" ht="27.6">
      <c r="A7760" s="116">
        <v>7760</v>
      </c>
      <c r="B7760" s="129">
        <v>44348</v>
      </c>
      <c r="C7760" s="118">
        <f t="shared" si="358"/>
        <v>6</v>
      </c>
      <c r="D7760" s="120" t="s">
        <v>252</v>
      </c>
      <c r="E7760" s="120" t="s">
        <v>17309</v>
      </c>
      <c r="F7760" s="211" t="s">
        <v>17310</v>
      </c>
      <c r="G7760" s="119" t="s">
        <v>371</v>
      </c>
      <c r="H7760" s="121" t="s">
        <v>53</v>
      </c>
      <c r="I7760" s="121" t="s">
        <v>30</v>
      </c>
      <c r="J7760" s="121" t="s">
        <v>7142</v>
      </c>
      <c r="K7760" s="120" t="s">
        <v>65</v>
      </c>
      <c r="L7760" s="131" t="s">
        <v>32</v>
      </c>
      <c r="M7760" s="120" t="s">
        <v>78</v>
      </c>
      <c r="P7760" s="124">
        <f t="shared" si="359"/>
        <v>0</v>
      </c>
    </row>
    <row r="7761" spans="1:25">
      <c r="A7761" s="116">
        <v>7761</v>
      </c>
      <c r="B7761" s="129">
        <v>44301</v>
      </c>
      <c r="C7761" s="118">
        <f t="shared" si="358"/>
        <v>4</v>
      </c>
      <c r="D7761" s="120" t="s">
        <v>25</v>
      </c>
      <c r="E7761" s="120" t="s">
        <v>17311</v>
      </c>
      <c r="F7761" s="211" t="s">
        <v>17312</v>
      </c>
      <c r="G7761" s="119" t="s">
        <v>12194</v>
      </c>
      <c r="H7761" s="121" t="s">
        <v>3345</v>
      </c>
      <c r="I7761" s="119" t="s">
        <v>30</v>
      </c>
      <c r="J7761" s="121" t="s">
        <v>1540</v>
      </c>
      <c r="K7761" s="120" t="s">
        <v>65</v>
      </c>
      <c r="L7761" s="131" t="s">
        <v>32</v>
      </c>
      <c r="M7761" s="120" t="s">
        <v>78</v>
      </c>
      <c r="P7761" s="124">
        <f t="shared" si="359"/>
        <v>0</v>
      </c>
      <c r="U7761" s="126" t="s">
        <v>17313</v>
      </c>
      <c r="Y7761" s="116" t="s">
        <v>356</v>
      </c>
    </row>
    <row r="7762" spans="1:25">
      <c r="A7762" s="116">
        <v>7762</v>
      </c>
      <c r="B7762" s="129">
        <v>44348</v>
      </c>
      <c r="C7762" s="118">
        <f t="shared" si="358"/>
        <v>6</v>
      </c>
      <c r="D7762" s="120" t="s">
        <v>25</v>
      </c>
      <c r="E7762" s="120" t="s">
        <v>17314</v>
      </c>
      <c r="F7762" s="212" t="s">
        <v>17315</v>
      </c>
      <c r="G7762" s="119" t="s">
        <v>603</v>
      </c>
      <c r="H7762" s="121" t="s">
        <v>53</v>
      </c>
      <c r="I7762" s="119" t="s">
        <v>42</v>
      </c>
      <c r="J7762" s="121" t="s">
        <v>72</v>
      </c>
      <c r="K7762" s="120" t="s">
        <v>65</v>
      </c>
      <c r="L7762" s="131" t="s">
        <v>32</v>
      </c>
      <c r="M7762" s="120" t="s">
        <v>33</v>
      </c>
      <c r="N7762" s="131">
        <v>44364</v>
      </c>
      <c r="O7762" s="131">
        <v>44526</v>
      </c>
      <c r="P7762" s="124">
        <f t="shared" si="359"/>
        <v>11</v>
      </c>
      <c r="Q7762" s="118">
        <v>2</v>
      </c>
      <c r="R7762" s="124">
        <f ca="1">TODAY()-O7762</f>
        <v>152</v>
      </c>
      <c r="Y7762" s="126" t="s">
        <v>383</v>
      </c>
    </row>
    <row r="7763" spans="1:25" ht="27.6">
      <c r="A7763" s="116">
        <v>7763</v>
      </c>
      <c r="B7763" s="129">
        <v>44348</v>
      </c>
      <c r="C7763" s="118">
        <f t="shared" si="358"/>
        <v>6</v>
      </c>
      <c r="D7763" s="120" t="s">
        <v>252</v>
      </c>
      <c r="E7763" s="120" t="s">
        <v>17316</v>
      </c>
      <c r="F7763" s="212" t="s">
        <v>17317</v>
      </c>
      <c r="G7763" s="119" t="s">
        <v>3250</v>
      </c>
      <c r="H7763" s="121" t="s">
        <v>53</v>
      </c>
      <c r="I7763" s="121" t="s">
        <v>30</v>
      </c>
      <c r="J7763" s="121" t="s">
        <v>31</v>
      </c>
      <c r="K7763" s="120" t="s">
        <v>65</v>
      </c>
      <c r="L7763" s="131" t="s">
        <v>32</v>
      </c>
      <c r="M7763" s="120" t="s">
        <v>78</v>
      </c>
      <c r="P7763" s="124">
        <f t="shared" si="359"/>
        <v>0</v>
      </c>
    </row>
    <row r="7764" spans="1:25">
      <c r="A7764" s="116">
        <v>7764</v>
      </c>
      <c r="B7764" s="129">
        <v>44301</v>
      </c>
      <c r="C7764" s="118">
        <f t="shared" si="358"/>
        <v>4</v>
      </c>
      <c r="D7764" s="120" t="s">
        <v>25</v>
      </c>
      <c r="E7764" s="120" t="s">
        <v>17318</v>
      </c>
      <c r="F7764" s="211" t="s">
        <v>17319</v>
      </c>
      <c r="G7764" s="119" t="s">
        <v>12194</v>
      </c>
      <c r="H7764" s="121" t="s">
        <v>3345</v>
      </c>
      <c r="I7764" s="119" t="s">
        <v>30</v>
      </c>
      <c r="J7764" s="121" t="s">
        <v>7280</v>
      </c>
      <c r="K7764" s="120" t="s">
        <v>65</v>
      </c>
      <c r="L7764" s="131" t="s">
        <v>32</v>
      </c>
      <c r="M7764" s="120" t="s">
        <v>78</v>
      </c>
      <c r="P7764" s="124">
        <f t="shared" si="359"/>
        <v>0</v>
      </c>
    </row>
    <row r="7765" spans="1:25">
      <c r="A7765" s="116">
        <v>7765</v>
      </c>
      <c r="B7765" s="129">
        <v>44348</v>
      </c>
      <c r="C7765" s="118">
        <f t="shared" si="358"/>
        <v>6</v>
      </c>
      <c r="D7765" s="120" t="s">
        <v>252</v>
      </c>
      <c r="E7765" s="120" t="s">
        <v>17320</v>
      </c>
      <c r="F7765" s="212" t="s">
        <v>17321</v>
      </c>
      <c r="G7765" s="119" t="s">
        <v>220</v>
      </c>
      <c r="H7765" s="121" t="s">
        <v>53</v>
      </c>
      <c r="I7765" s="119" t="s">
        <v>42</v>
      </c>
      <c r="J7765" s="121" t="s">
        <v>2268</v>
      </c>
      <c r="K7765" s="120" t="s">
        <v>65</v>
      </c>
      <c r="L7765" s="131" t="s">
        <v>32</v>
      </c>
      <c r="M7765" s="120" t="s">
        <v>78</v>
      </c>
      <c r="P7765" s="124">
        <f t="shared" si="359"/>
        <v>0</v>
      </c>
    </row>
    <row r="7766" spans="1:25" ht="27.6">
      <c r="A7766" s="116">
        <v>7766</v>
      </c>
      <c r="B7766" s="129">
        <v>44301</v>
      </c>
      <c r="C7766" s="118">
        <f t="shared" si="358"/>
        <v>4</v>
      </c>
      <c r="D7766" s="120" t="s">
        <v>25</v>
      </c>
      <c r="E7766" s="120" t="s">
        <v>17322</v>
      </c>
      <c r="F7766" s="211" t="s">
        <v>17323</v>
      </c>
      <c r="G7766" s="119" t="s">
        <v>9723</v>
      </c>
      <c r="H7766" s="121" t="s">
        <v>3345</v>
      </c>
      <c r="I7766" s="121" t="s">
        <v>30</v>
      </c>
      <c r="J7766" s="121" t="s">
        <v>87</v>
      </c>
      <c r="K7766" s="120" t="s">
        <v>65</v>
      </c>
      <c r="L7766" s="131" t="s">
        <v>32</v>
      </c>
      <c r="M7766" s="120" t="s">
        <v>78</v>
      </c>
      <c r="P7766" s="124">
        <f t="shared" si="359"/>
        <v>0</v>
      </c>
    </row>
    <row r="7767" spans="1:25">
      <c r="A7767" s="116">
        <v>7767</v>
      </c>
      <c r="B7767" s="129">
        <v>44301</v>
      </c>
      <c r="C7767" s="118">
        <f t="shared" si="358"/>
        <v>4</v>
      </c>
      <c r="D7767" s="120" t="s">
        <v>25</v>
      </c>
      <c r="E7767" s="120" t="s">
        <v>17324</v>
      </c>
      <c r="F7767" s="211" t="s">
        <v>17325</v>
      </c>
      <c r="G7767" s="119" t="s">
        <v>17179</v>
      </c>
      <c r="H7767" s="121" t="s">
        <v>256</v>
      </c>
      <c r="I7767" s="119" t="s">
        <v>30</v>
      </c>
      <c r="J7767" s="121" t="s">
        <v>5018</v>
      </c>
      <c r="K7767" s="120" t="s">
        <v>65</v>
      </c>
      <c r="L7767" s="131" t="s">
        <v>32</v>
      </c>
      <c r="M7767" s="120" t="s">
        <v>78</v>
      </c>
      <c r="P7767" s="124">
        <f t="shared" si="359"/>
        <v>0</v>
      </c>
    </row>
    <row r="7768" spans="1:25">
      <c r="A7768" s="116">
        <v>7768</v>
      </c>
      <c r="B7768" s="129">
        <v>44348</v>
      </c>
      <c r="C7768" s="118">
        <f t="shared" si="358"/>
        <v>6</v>
      </c>
      <c r="D7768" s="120" t="s">
        <v>252</v>
      </c>
      <c r="E7768" s="120" t="s">
        <v>17326</v>
      </c>
      <c r="F7768" s="212" t="s">
        <v>17327</v>
      </c>
      <c r="G7768" s="119" t="s">
        <v>9254</v>
      </c>
      <c r="H7768" s="121" t="s">
        <v>53</v>
      </c>
      <c r="I7768" s="119" t="s">
        <v>30</v>
      </c>
      <c r="J7768" s="121" t="s">
        <v>838</v>
      </c>
      <c r="K7768" s="120" t="s">
        <v>65</v>
      </c>
      <c r="L7768" s="131" t="s">
        <v>32</v>
      </c>
      <c r="M7768" s="120" t="s">
        <v>78</v>
      </c>
      <c r="P7768" s="124">
        <f t="shared" si="359"/>
        <v>0</v>
      </c>
    </row>
    <row r="7769" spans="1:25">
      <c r="A7769" s="116">
        <v>7769</v>
      </c>
      <c r="B7769" s="129">
        <v>44348</v>
      </c>
      <c r="C7769" s="118">
        <f t="shared" si="358"/>
        <v>6</v>
      </c>
      <c r="D7769" s="120" t="s">
        <v>25</v>
      </c>
      <c r="E7769" s="120" t="s">
        <v>17328</v>
      </c>
      <c r="F7769" s="212" t="s">
        <v>17329</v>
      </c>
      <c r="G7769" s="119" t="s">
        <v>17330</v>
      </c>
      <c r="H7769" s="121" t="s">
        <v>41</v>
      </c>
      <c r="I7769" s="121" t="s">
        <v>42</v>
      </c>
      <c r="J7769" s="121" t="s">
        <v>72</v>
      </c>
      <c r="K7769" s="120" t="s">
        <v>65</v>
      </c>
      <c r="L7769" s="131" t="s">
        <v>32</v>
      </c>
      <c r="M7769" s="120" t="s">
        <v>33</v>
      </c>
      <c r="N7769" s="131">
        <v>44526</v>
      </c>
      <c r="O7769" s="131">
        <v>44526</v>
      </c>
      <c r="P7769" s="124">
        <f t="shared" si="359"/>
        <v>11</v>
      </c>
      <c r="S7769" s="120" t="s">
        <v>34</v>
      </c>
      <c r="Y7769" s="126" t="s">
        <v>383</v>
      </c>
    </row>
    <row r="7770" spans="1:25">
      <c r="A7770" s="116">
        <v>7770</v>
      </c>
      <c r="B7770" s="129">
        <v>44348</v>
      </c>
      <c r="C7770" s="118">
        <f t="shared" si="358"/>
        <v>6</v>
      </c>
      <c r="D7770" s="119" t="s">
        <v>25</v>
      </c>
      <c r="E7770" s="120" t="s">
        <v>17331</v>
      </c>
      <c r="F7770" s="212" t="s">
        <v>17332</v>
      </c>
      <c r="G7770" s="119" t="s">
        <v>2776</v>
      </c>
      <c r="H7770" s="121" t="s">
        <v>53</v>
      </c>
      <c r="I7770" s="121" t="s">
        <v>42</v>
      </c>
      <c r="J7770" s="121" t="s">
        <v>199</v>
      </c>
      <c r="K7770" s="120" t="s">
        <v>65</v>
      </c>
      <c r="L7770" s="131" t="s">
        <v>32</v>
      </c>
      <c r="M7770" s="120" t="s">
        <v>33</v>
      </c>
      <c r="N7770" s="131">
        <v>44369</v>
      </c>
      <c r="P7770" s="124">
        <f t="shared" si="359"/>
        <v>0</v>
      </c>
      <c r="R7770" s="118">
        <f ca="1">TODAY()-N7770</f>
        <v>309</v>
      </c>
    </row>
    <row r="7771" spans="1:25">
      <c r="A7771" s="116">
        <v>7771</v>
      </c>
      <c r="B7771" s="129">
        <v>44301</v>
      </c>
      <c r="C7771" s="118">
        <f t="shared" ref="C7771:C7802" si="360">IF(B7771&lt;&gt;0,MONTH(B7771),0)</f>
        <v>4</v>
      </c>
      <c r="D7771" s="120" t="s">
        <v>25</v>
      </c>
      <c r="E7771" s="120" t="s">
        <v>17333</v>
      </c>
      <c r="F7771" s="211" t="s">
        <v>17334</v>
      </c>
      <c r="G7771" s="119" t="s">
        <v>17335</v>
      </c>
      <c r="H7771" s="121" t="s">
        <v>256</v>
      </c>
      <c r="I7771" s="119" t="s">
        <v>30</v>
      </c>
      <c r="J7771" s="121" t="s">
        <v>435</v>
      </c>
      <c r="K7771" s="120" t="s">
        <v>65</v>
      </c>
      <c r="L7771" s="131" t="s">
        <v>32</v>
      </c>
      <c r="M7771" s="120" t="s">
        <v>78</v>
      </c>
      <c r="P7771" s="124">
        <f t="shared" ref="P7771:P7802" si="361">IF(O7771&lt;&gt;0,MONTH(O7771),0)</f>
        <v>0</v>
      </c>
    </row>
    <row r="7772" spans="1:25">
      <c r="A7772" s="116">
        <v>7772</v>
      </c>
      <c r="B7772" s="129">
        <v>44301</v>
      </c>
      <c r="C7772" s="118">
        <f t="shared" si="360"/>
        <v>4</v>
      </c>
      <c r="D7772" s="120" t="s">
        <v>25</v>
      </c>
      <c r="E7772" s="120" t="s">
        <v>17336</v>
      </c>
      <c r="F7772" s="211" t="s">
        <v>17337</v>
      </c>
      <c r="G7772" s="119" t="s">
        <v>15995</v>
      </c>
      <c r="H7772" s="121" t="s">
        <v>140</v>
      </c>
      <c r="I7772" s="119" t="s">
        <v>30</v>
      </c>
      <c r="J7772" s="121" t="s">
        <v>8287</v>
      </c>
      <c r="K7772" s="120" t="s">
        <v>65</v>
      </c>
      <c r="L7772" s="131" t="s">
        <v>32</v>
      </c>
      <c r="M7772" s="120" t="s">
        <v>78</v>
      </c>
      <c r="P7772" s="124">
        <f t="shared" si="361"/>
        <v>0</v>
      </c>
    </row>
    <row r="7773" spans="1:25">
      <c r="A7773" s="116">
        <v>7773</v>
      </c>
      <c r="B7773" s="129">
        <v>44348</v>
      </c>
      <c r="C7773" s="118">
        <f t="shared" si="360"/>
        <v>6</v>
      </c>
      <c r="D7773" s="120" t="s">
        <v>252</v>
      </c>
      <c r="E7773" s="121" t="s">
        <v>17338</v>
      </c>
      <c r="F7773" s="212" t="s">
        <v>17339</v>
      </c>
      <c r="G7773" s="119" t="s">
        <v>4949</v>
      </c>
      <c r="H7773" s="121" t="s">
        <v>53</v>
      </c>
      <c r="I7773" s="119" t="s">
        <v>42</v>
      </c>
      <c r="J7773" s="121" t="s">
        <v>91</v>
      </c>
      <c r="K7773" s="120" t="s">
        <v>65</v>
      </c>
      <c r="L7773" s="131" t="s">
        <v>32</v>
      </c>
      <c r="M7773" s="120" t="s">
        <v>33</v>
      </c>
      <c r="N7773" s="131">
        <v>44382</v>
      </c>
      <c r="O7773" s="157">
        <v>44390</v>
      </c>
      <c r="P7773" s="124">
        <f t="shared" si="361"/>
        <v>7</v>
      </c>
      <c r="S7773" s="120" t="s">
        <v>724</v>
      </c>
      <c r="T7773" s="126">
        <v>44329</v>
      </c>
    </row>
    <row r="7774" spans="1:25" ht="27.6">
      <c r="A7774" s="116">
        <v>7774</v>
      </c>
      <c r="B7774" s="129">
        <v>44348</v>
      </c>
      <c r="C7774" s="118">
        <f t="shared" si="360"/>
        <v>6</v>
      </c>
      <c r="D7774" s="120" t="s">
        <v>25</v>
      </c>
      <c r="E7774" s="120" t="s">
        <v>17340</v>
      </c>
      <c r="F7774" s="212" t="s">
        <v>17341</v>
      </c>
      <c r="G7774" s="119" t="s">
        <v>17342</v>
      </c>
      <c r="H7774" s="121" t="s">
        <v>29</v>
      </c>
      <c r="I7774" s="121" t="s">
        <v>63</v>
      </c>
      <c r="J7774" s="121" t="s">
        <v>15056</v>
      </c>
      <c r="K7774" s="120" t="s">
        <v>65</v>
      </c>
      <c r="L7774" s="131" t="s">
        <v>32</v>
      </c>
      <c r="M7774" s="120" t="s">
        <v>33</v>
      </c>
      <c r="N7774" s="131">
        <v>44351</v>
      </c>
      <c r="P7774" s="124">
        <f t="shared" si="361"/>
        <v>0</v>
      </c>
      <c r="S7774" s="120" t="s">
        <v>34</v>
      </c>
    </row>
    <row r="7775" spans="1:25" ht="27.6">
      <c r="A7775" s="116">
        <v>7775</v>
      </c>
      <c r="B7775" s="129">
        <v>44348</v>
      </c>
      <c r="C7775" s="118">
        <f t="shared" si="360"/>
        <v>6</v>
      </c>
      <c r="D7775" s="120" t="s">
        <v>25</v>
      </c>
      <c r="E7775" s="120" t="s">
        <v>17343</v>
      </c>
      <c r="F7775" s="212" t="s">
        <v>17344</v>
      </c>
      <c r="G7775" s="119" t="s">
        <v>4989</v>
      </c>
      <c r="H7775" s="121" t="s">
        <v>53</v>
      </c>
      <c r="I7775" s="121" t="s">
        <v>30</v>
      </c>
      <c r="J7775" s="121" t="s">
        <v>8096</v>
      </c>
      <c r="K7775" s="120" t="s">
        <v>65</v>
      </c>
      <c r="L7775" s="131" t="s">
        <v>32</v>
      </c>
      <c r="M7775" s="120" t="s">
        <v>33</v>
      </c>
      <c r="N7775" s="131">
        <v>44350</v>
      </c>
      <c r="O7775" s="131">
        <v>44463</v>
      </c>
      <c r="P7775" s="124">
        <f t="shared" si="361"/>
        <v>9</v>
      </c>
    </row>
    <row r="7776" spans="1:25">
      <c r="A7776" s="116">
        <v>7776</v>
      </c>
      <c r="B7776" s="129">
        <v>44301</v>
      </c>
      <c r="C7776" s="118">
        <f t="shared" si="360"/>
        <v>4</v>
      </c>
      <c r="D7776" s="120" t="s">
        <v>25</v>
      </c>
      <c r="E7776" s="120" t="s">
        <v>17345</v>
      </c>
      <c r="F7776" s="211" t="s">
        <v>547</v>
      </c>
      <c r="G7776" s="119" t="s">
        <v>17183</v>
      </c>
      <c r="H7776" s="121" t="s">
        <v>140</v>
      </c>
      <c r="I7776" s="121" t="s">
        <v>30</v>
      </c>
      <c r="J7776" s="121" t="s">
        <v>8287</v>
      </c>
      <c r="K7776" s="120" t="s">
        <v>65</v>
      </c>
      <c r="L7776" s="131" t="s">
        <v>32</v>
      </c>
      <c r="M7776" s="120" t="s">
        <v>78</v>
      </c>
      <c r="P7776" s="124">
        <f t="shared" si="361"/>
        <v>0</v>
      </c>
    </row>
    <row r="7777" spans="1:19">
      <c r="A7777" s="116">
        <v>7777</v>
      </c>
      <c r="B7777" s="129">
        <v>44348</v>
      </c>
      <c r="C7777" s="118">
        <f t="shared" si="360"/>
        <v>6</v>
      </c>
      <c r="D7777" s="120" t="s">
        <v>25</v>
      </c>
      <c r="E7777" s="120" t="s">
        <v>17346</v>
      </c>
      <c r="F7777" s="212" t="s">
        <v>3640</v>
      </c>
      <c r="G7777" s="119" t="s">
        <v>17347</v>
      </c>
      <c r="H7777" s="121" t="s">
        <v>97</v>
      </c>
      <c r="I7777" s="119" t="s">
        <v>30</v>
      </c>
      <c r="J7777" s="121" t="s">
        <v>77</v>
      </c>
      <c r="K7777" s="120" t="s">
        <v>65</v>
      </c>
      <c r="L7777" s="131" t="s">
        <v>32</v>
      </c>
      <c r="M7777" s="120" t="s">
        <v>33</v>
      </c>
      <c r="N7777" s="131">
        <v>44350</v>
      </c>
      <c r="O7777" s="131">
        <v>44448</v>
      </c>
      <c r="P7777" s="124">
        <f t="shared" si="361"/>
        <v>9</v>
      </c>
    </row>
    <row r="7778" spans="1:19">
      <c r="A7778" s="116">
        <v>7778</v>
      </c>
      <c r="B7778" s="129">
        <v>44301</v>
      </c>
      <c r="C7778" s="118">
        <f t="shared" si="360"/>
        <v>4</v>
      </c>
      <c r="D7778" s="120" t="s">
        <v>25</v>
      </c>
      <c r="E7778" s="120" t="s">
        <v>17348</v>
      </c>
      <c r="F7778" s="211" t="s">
        <v>7486</v>
      </c>
      <c r="G7778" s="119" t="s">
        <v>17349</v>
      </c>
      <c r="H7778" s="121" t="s">
        <v>101</v>
      </c>
      <c r="I7778" s="121" t="s">
        <v>30</v>
      </c>
      <c r="J7778" s="121" t="s">
        <v>9853</v>
      </c>
      <c r="K7778" s="120" t="s">
        <v>65</v>
      </c>
      <c r="L7778" s="131" t="s">
        <v>32</v>
      </c>
      <c r="M7778" s="120" t="s">
        <v>78</v>
      </c>
      <c r="P7778" s="124">
        <f t="shared" si="361"/>
        <v>0</v>
      </c>
    </row>
    <row r="7779" spans="1:19">
      <c r="A7779" s="116">
        <v>7779</v>
      </c>
      <c r="B7779" s="129">
        <v>44301</v>
      </c>
      <c r="C7779" s="118">
        <f t="shared" si="360"/>
        <v>4</v>
      </c>
      <c r="D7779" s="120" t="s">
        <v>25</v>
      </c>
      <c r="E7779" s="120" t="s">
        <v>17350</v>
      </c>
      <c r="F7779" s="211" t="s">
        <v>17351</v>
      </c>
      <c r="G7779" s="121" t="s">
        <v>17352</v>
      </c>
      <c r="H7779" s="121" t="s">
        <v>29</v>
      </c>
      <c r="I7779" s="121" t="s">
        <v>30</v>
      </c>
      <c r="J7779" s="121" t="s">
        <v>87</v>
      </c>
      <c r="K7779" s="120" t="s">
        <v>65</v>
      </c>
      <c r="L7779" s="131" t="s">
        <v>32</v>
      </c>
      <c r="M7779" s="120" t="s">
        <v>78</v>
      </c>
      <c r="P7779" s="124">
        <f t="shared" si="361"/>
        <v>0</v>
      </c>
    </row>
    <row r="7780" spans="1:19">
      <c r="A7780" s="116">
        <v>7780</v>
      </c>
      <c r="B7780" s="129">
        <v>44348</v>
      </c>
      <c r="C7780" s="118">
        <f t="shared" si="360"/>
        <v>6</v>
      </c>
      <c r="D7780" s="120" t="s">
        <v>25</v>
      </c>
      <c r="E7780" s="120" t="s">
        <v>17353</v>
      </c>
      <c r="F7780" s="212" t="s">
        <v>17354</v>
      </c>
      <c r="G7780" s="119" t="s">
        <v>10467</v>
      </c>
      <c r="H7780" s="121" t="s">
        <v>177</v>
      </c>
      <c r="I7780" s="119" t="s">
        <v>30</v>
      </c>
      <c r="J7780" s="121" t="s">
        <v>87</v>
      </c>
      <c r="K7780" s="120" t="s">
        <v>65</v>
      </c>
      <c r="L7780" s="131" t="s">
        <v>32</v>
      </c>
      <c r="M7780" s="120" t="s">
        <v>33</v>
      </c>
      <c r="N7780" s="131">
        <v>44349</v>
      </c>
      <c r="O7780" s="131">
        <v>44448</v>
      </c>
      <c r="P7780" s="124">
        <f t="shared" si="361"/>
        <v>9</v>
      </c>
    </row>
    <row r="7781" spans="1:19" ht="27.6">
      <c r="A7781" s="116">
        <v>7781</v>
      </c>
      <c r="B7781" s="129">
        <v>44348</v>
      </c>
      <c r="C7781" s="118">
        <f t="shared" si="360"/>
        <v>6</v>
      </c>
      <c r="D7781" s="120" t="s">
        <v>25</v>
      </c>
      <c r="E7781" s="120" t="s">
        <v>17355</v>
      </c>
      <c r="F7781" s="212" t="s">
        <v>17356</v>
      </c>
      <c r="G7781" s="119" t="s">
        <v>709</v>
      </c>
      <c r="H7781" s="121" t="s">
        <v>53</v>
      </c>
      <c r="I7781" s="119" t="s">
        <v>30</v>
      </c>
      <c r="J7781" s="121" t="s">
        <v>12680</v>
      </c>
      <c r="K7781" s="120" t="s">
        <v>65</v>
      </c>
      <c r="L7781" s="131" t="s">
        <v>32</v>
      </c>
      <c r="M7781" s="120" t="s">
        <v>33</v>
      </c>
      <c r="N7781" s="131">
        <v>44350</v>
      </c>
      <c r="O7781" s="131">
        <v>44448</v>
      </c>
      <c r="P7781" s="124">
        <f t="shared" si="361"/>
        <v>9</v>
      </c>
    </row>
    <row r="7782" spans="1:19">
      <c r="A7782" s="116">
        <v>7782</v>
      </c>
      <c r="B7782" s="129">
        <v>44301</v>
      </c>
      <c r="C7782" s="118">
        <f t="shared" si="360"/>
        <v>4</v>
      </c>
      <c r="D7782" s="120" t="s">
        <v>25</v>
      </c>
      <c r="E7782" s="120" t="s">
        <v>17357</v>
      </c>
      <c r="F7782" s="211" t="s">
        <v>17358</v>
      </c>
      <c r="G7782" s="119" t="s">
        <v>17359</v>
      </c>
      <c r="H7782" s="121" t="s">
        <v>140</v>
      </c>
      <c r="I7782" s="121" t="s">
        <v>30</v>
      </c>
      <c r="J7782" s="121" t="s">
        <v>8287</v>
      </c>
      <c r="K7782" s="120" t="s">
        <v>65</v>
      </c>
      <c r="L7782" s="131" t="s">
        <v>32</v>
      </c>
      <c r="M7782" s="120" t="s">
        <v>78</v>
      </c>
      <c r="P7782" s="124">
        <f t="shared" si="361"/>
        <v>0</v>
      </c>
    </row>
    <row r="7783" spans="1:19">
      <c r="A7783" s="116">
        <v>7783</v>
      </c>
      <c r="B7783" s="129">
        <v>44301</v>
      </c>
      <c r="C7783" s="118">
        <f t="shared" si="360"/>
        <v>4</v>
      </c>
      <c r="D7783" s="120" t="s">
        <v>25</v>
      </c>
      <c r="E7783" s="120" t="s">
        <v>17360</v>
      </c>
      <c r="F7783" s="211" t="s">
        <v>17361</v>
      </c>
      <c r="G7783" s="121" t="s">
        <v>17362</v>
      </c>
      <c r="H7783" s="119" t="s">
        <v>140</v>
      </c>
      <c r="I7783" s="119" t="s">
        <v>30</v>
      </c>
      <c r="J7783" s="121" t="s">
        <v>87</v>
      </c>
      <c r="K7783" s="120" t="s">
        <v>65</v>
      </c>
      <c r="L7783" s="131" t="s">
        <v>32</v>
      </c>
      <c r="M7783" s="120" t="s">
        <v>78</v>
      </c>
      <c r="P7783" s="124">
        <f t="shared" si="361"/>
        <v>0</v>
      </c>
    </row>
    <row r="7784" spans="1:19" ht="27.6">
      <c r="A7784" s="116">
        <v>7784</v>
      </c>
      <c r="B7784" s="129">
        <v>44348</v>
      </c>
      <c r="C7784" s="118">
        <f t="shared" si="360"/>
        <v>6</v>
      </c>
      <c r="D7784" s="120" t="s">
        <v>25</v>
      </c>
      <c r="E7784" s="120" t="s">
        <v>17363</v>
      </c>
      <c r="F7784" s="212" t="s">
        <v>17364</v>
      </c>
      <c r="G7784" s="119" t="s">
        <v>709</v>
      </c>
      <c r="H7784" s="121" t="s">
        <v>53</v>
      </c>
      <c r="I7784" s="145" t="s">
        <v>30</v>
      </c>
      <c r="J7784" s="121" t="s">
        <v>5018</v>
      </c>
      <c r="K7784" s="120" t="s">
        <v>65</v>
      </c>
      <c r="L7784" s="131" t="s">
        <v>32</v>
      </c>
      <c r="M7784" s="120" t="s">
        <v>33</v>
      </c>
      <c r="N7784" s="131">
        <v>43776</v>
      </c>
      <c r="O7784" s="131">
        <v>44448</v>
      </c>
      <c r="P7784" s="124">
        <f t="shared" si="361"/>
        <v>9</v>
      </c>
    </row>
    <row r="7785" spans="1:19">
      <c r="A7785" s="116">
        <v>7785</v>
      </c>
      <c r="B7785" s="129">
        <v>44348</v>
      </c>
      <c r="C7785" s="118">
        <f t="shared" si="360"/>
        <v>6</v>
      </c>
      <c r="D7785" s="120" t="s">
        <v>25</v>
      </c>
      <c r="E7785" s="120" t="s">
        <v>17365</v>
      </c>
      <c r="F7785" s="212" t="s">
        <v>17366</v>
      </c>
      <c r="G7785" s="119" t="s">
        <v>12438</v>
      </c>
      <c r="H7785" s="121" t="s">
        <v>53</v>
      </c>
      <c r="I7785" s="119" t="s">
        <v>30</v>
      </c>
      <c r="J7785" s="121" t="s">
        <v>7135</v>
      </c>
      <c r="K7785" s="120" t="s">
        <v>65</v>
      </c>
      <c r="L7785" s="131" t="s">
        <v>32</v>
      </c>
      <c r="M7785" s="120" t="s">
        <v>33</v>
      </c>
      <c r="N7785" s="131">
        <v>44350</v>
      </c>
      <c r="O7785" s="131">
        <v>44448</v>
      </c>
      <c r="P7785" s="124">
        <f t="shared" si="361"/>
        <v>9</v>
      </c>
    </row>
    <row r="7786" spans="1:19">
      <c r="A7786" s="116">
        <v>7786</v>
      </c>
      <c r="B7786" s="129">
        <v>44301</v>
      </c>
      <c r="C7786" s="118">
        <f t="shared" si="360"/>
        <v>4</v>
      </c>
      <c r="D7786" s="120" t="s">
        <v>25</v>
      </c>
      <c r="E7786" s="120" t="s">
        <v>17367</v>
      </c>
      <c r="F7786" s="211" t="s">
        <v>17368</v>
      </c>
      <c r="G7786" s="119" t="s">
        <v>17369</v>
      </c>
      <c r="H7786" s="121" t="s">
        <v>140</v>
      </c>
      <c r="I7786" s="119" t="s">
        <v>30</v>
      </c>
      <c r="J7786" s="121" t="s">
        <v>77</v>
      </c>
      <c r="K7786" s="120" t="s">
        <v>65</v>
      </c>
      <c r="L7786" s="131" t="s">
        <v>32</v>
      </c>
      <c r="M7786" s="120" t="s">
        <v>78</v>
      </c>
      <c r="P7786" s="124">
        <f t="shared" si="361"/>
        <v>0</v>
      </c>
    </row>
    <row r="7787" spans="1:19" ht="12.75" customHeight="1">
      <c r="A7787" s="116">
        <v>7787</v>
      </c>
      <c r="B7787" s="129">
        <v>44348</v>
      </c>
      <c r="C7787" s="118">
        <f t="shared" si="360"/>
        <v>6</v>
      </c>
      <c r="D7787" s="120" t="s">
        <v>25</v>
      </c>
      <c r="E7787" s="120" t="s">
        <v>17370</v>
      </c>
      <c r="F7787" s="212" t="s">
        <v>17371</v>
      </c>
      <c r="G7787" s="119" t="s">
        <v>17372</v>
      </c>
      <c r="H7787" s="121" t="s">
        <v>29</v>
      </c>
      <c r="I7787" s="119" t="s">
        <v>63</v>
      </c>
      <c r="J7787" s="121" t="s">
        <v>64</v>
      </c>
      <c r="K7787" s="120" t="s">
        <v>65</v>
      </c>
      <c r="L7787" s="131" t="s">
        <v>32</v>
      </c>
      <c r="M7787" s="120" t="s">
        <v>33</v>
      </c>
      <c r="N7787" s="131">
        <v>44350</v>
      </c>
      <c r="O7787" s="131">
        <v>44421</v>
      </c>
      <c r="P7787" s="124">
        <f t="shared" si="361"/>
        <v>8</v>
      </c>
      <c r="S7787" s="120" t="s">
        <v>92</v>
      </c>
    </row>
    <row r="7788" spans="1:19">
      <c r="A7788" s="116">
        <v>7788</v>
      </c>
      <c r="B7788" s="129">
        <v>44348</v>
      </c>
      <c r="C7788" s="118">
        <f t="shared" si="360"/>
        <v>6</v>
      </c>
      <c r="D7788" s="120" t="s">
        <v>25</v>
      </c>
      <c r="E7788" s="120" t="s">
        <v>17373</v>
      </c>
      <c r="F7788" s="212" t="s">
        <v>17374</v>
      </c>
      <c r="G7788" s="119" t="s">
        <v>17375</v>
      </c>
      <c r="H7788" s="121" t="s">
        <v>177</v>
      </c>
      <c r="I7788" s="119" t="s">
        <v>30</v>
      </c>
      <c r="J7788" s="121" t="s">
        <v>8925</v>
      </c>
      <c r="K7788" s="120" t="s">
        <v>65</v>
      </c>
      <c r="L7788" s="131" t="s">
        <v>32</v>
      </c>
      <c r="M7788" s="120" t="s">
        <v>33</v>
      </c>
      <c r="N7788" s="131">
        <v>44355</v>
      </c>
      <c r="O7788" s="131">
        <v>44448</v>
      </c>
      <c r="P7788" s="124">
        <f t="shared" si="361"/>
        <v>9</v>
      </c>
    </row>
    <row r="7789" spans="1:19">
      <c r="A7789" s="116">
        <v>7789</v>
      </c>
      <c r="B7789" s="129">
        <v>44301</v>
      </c>
      <c r="C7789" s="118">
        <f t="shared" si="360"/>
        <v>4</v>
      </c>
      <c r="D7789" s="120" t="s">
        <v>25</v>
      </c>
      <c r="E7789" s="120" t="s">
        <v>17376</v>
      </c>
      <c r="F7789" s="211" t="s">
        <v>11995</v>
      </c>
      <c r="G7789" s="119" t="s">
        <v>11996</v>
      </c>
      <c r="H7789" s="121" t="s">
        <v>140</v>
      </c>
      <c r="I7789" s="119" t="s">
        <v>30</v>
      </c>
      <c r="J7789" s="121" t="s">
        <v>87</v>
      </c>
      <c r="K7789" s="120" t="s">
        <v>65</v>
      </c>
      <c r="L7789" s="131" t="s">
        <v>32</v>
      </c>
      <c r="M7789" s="120" t="s">
        <v>78</v>
      </c>
      <c r="P7789" s="124">
        <f t="shared" si="361"/>
        <v>0</v>
      </c>
    </row>
    <row r="7790" spans="1:19" ht="27.6">
      <c r="A7790" s="116">
        <v>7790</v>
      </c>
      <c r="B7790" s="129">
        <v>44348</v>
      </c>
      <c r="C7790" s="118">
        <f t="shared" si="360"/>
        <v>6</v>
      </c>
      <c r="D7790" s="120" t="s">
        <v>25</v>
      </c>
      <c r="E7790" s="120" t="s">
        <v>17377</v>
      </c>
      <c r="F7790" s="212" t="s">
        <v>17378</v>
      </c>
      <c r="G7790" s="119" t="s">
        <v>6019</v>
      </c>
      <c r="H7790" s="121" t="s">
        <v>29</v>
      </c>
      <c r="I7790" s="119" t="s">
        <v>196</v>
      </c>
      <c r="J7790" s="121" t="s">
        <v>14490</v>
      </c>
      <c r="K7790" s="120" t="s">
        <v>65</v>
      </c>
      <c r="L7790" s="131" t="s">
        <v>32</v>
      </c>
      <c r="M7790" s="120" t="s">
        <v>33</v>
      </c>
      <c r="N7790" s="131">
        <v>44455</v>
      </c>
      <c r="O7790" s="131">
        <v>44455</v>
      </c>
      <c r="P7790" s="124">
        <f t="shared" si="361"/>
        <v>9</v>
      </c>
    </row>
    <row r="7791" spans="1:19">
      <c r="A7791" s="116">
        <v>7791</v>
      </c>
      <c r="B7791" s="129">
        <v>44301</v>
      </c>
      <c r="C7791" s="118">
        <f t="shared" si="360"/>
        <v>4</v>
      </c>
      <c r="D7791" s="120" t="s">
        <v>25</v>
      </c>
      <c r="E7791" s="120" t="s">
        <v>17379</v>
      </c>
      <c r="F7791" s="211" t="s">
        <v>17380</v>
      </c>
      <c r="G7791" s="119" t="s">
        <v>15001</v>
      </c>
      <c r="H7791" s="121" t="s">
        <v>1173</v>
      </c>
      <c r="I7791" s="121" t="s">
        <v>30</v>
      </c>
      <c r="J7791" s="121" t="s">
        <v>77</v>
      </c>
      <c r="K7791" s="120" t="s">
        <v>65</v>
      </c>
      <c r="L7791" s="131" t="s">
        <v>32</v>
      </c>
      <c r="M7791" s="120" t="s">
        <v>78</v>
      </c>
      <c r="P7791" s="124">
        <f t="shared" si="361"/>
        <v>0</v>
      </c>
    </row>
    <row r="7792" spans="1:19">
      <c r="A7792" s="116">
        <v>7792</v>
      </c>
      <c r="B7792" s="129">
        <v>44348</v>
      </c>
      <c r="C7792" s="118">
        <f t="shared" si="360"/>
        <v>6</v>
      </c>
      <c r="D7792" s="120" t="s">
        <v>25</v>
      </c>
      <c r="E7792" s="120" t="s">
        <v>17381</v>
      </c>
      <c r="F7792" s="212" t="s">
        <v>5245</v>
      </c>
      <c r="G7792" s="119" t="s">
        <v>17382</v>
      </c>
      <c r="H7792" s="121" t="s">
        <v>29</v>
      </c>
      <c r="I7792" s="119" t="s">
        <v>30</v>
      </c>
      <c r="J7792" s="121" t="s">
        <v>31</v>
      </c>
      <c r="K7792" s="120" t="s">
        <v>65</v>
      </c>
      <c r="L7792" s="131" t="s">
        <v>32</v>
      </c>
      <c r="M7792" s="120" t="s">
        <v>78</v>
      </c>
      <c r="P7792" s="124">
        <f t="shared" si="361"/>
        <v>0</v>
      </c>
    </row>
    <row r="7793" spans="1:25">
      <c r="A7793" s="116">
        <v>7793</v>
      </c>
      <c r="B7793" s="129">
        <v>44301</v>
      </c>
      <c r="C7793" s="118">
        <f t="shared" si="360"/>
        <v>4</v>
      </c>
      <c r="D7793" s="120" t="s">
        <v>25</v>
      </c>
      <c r="E7793" s="120" t="s">
        <v>17383</v>
      </c>
      <c r="F7793" s="211" t="s">
        <v>122</v>
      </c>
      <c r="G7793" s="119" t="s">
        <v>2975</v>
      </c>
      <c r="H7793" s="121" t="s">
        <v>140</v>
      </c>
      <c r="I7793" s="121" t="s">
        <v>30</v>
      </c>
      <c r="J7793" s="121" t="s">
        <v>87</v>
      </c>
      <c r="K7793" s="120" t="s">
        <v>65</v>
      </c>
      <c r="L7793" s="131" t="s">
        <v>32</v>
      </c>
      <c r="M7793" s="120" t="s">
        <v>78</v>
      </c>
      <c r="P7793" s="124">
        <f t="shared" si="361"/>
        <v>0</v>
      </c>
    </row>
    <row r="7794" spans="1:25">
      <c r="A7794" s="116">
        <v>7794</v>
      </c>
      <c r="B7794" s="129">
        <v>44348</v>
      </c>
      <c r="C7794" s="118">
        <f t="shared" si="360"/>
        <v>6</v>
      </c>
      <c r="D7794" s="120" t="s">
        <v>25</v>
      </c>
      <c r="E7794" s="120" t="s">
        <v>17384</v>
      </c>
      <c r="F7794" s="212" t="s">
        <v>8267</v>
      </c>
      <c r="G7794" s="119" t="s">
        <v>17385</v>
      </c>
      <c r="H7794" s="121" t="s">
        <v>97</v>
      </c>
      <c r="I7794" s="121" t="s">
        <v>30</v>
      </c>
      <c r="J7794" s="121" t="s">
        <v>31</v>
      </c>
      <c r="K7794" s="120" t="s">
        <v>65</v>
      </c>
      <c r="L7794" s="131" t="s">
        <v>32</v>
      </c>
      <c r="M7794" s="120" t="s">
        <v>78</v>
      </c>
      <c r="P7794" s="124">
        <f t="shared" si="361"/>
        <v>0</v>
      </c>
    </row>
    <row r="7795" spans="1:25">
      <c r="A7795" s="116">
        <v>7795</v>
      </c>
      <c r="B7795" s="129">
        <v>44348</v>
      </c>
      <c r="C7795" s="118">
        <f t="shared" si="360"/>
        <v>6</v>
      </c>
      <c r="D7795" s="120" t="s">
        <v>25</v>
      </c>
      <c r="E7795" s="120" t="s">
        <v>17386</v>
      </c>
      <c r="F7795" s="212" t="s">
        <v>636</v>
      </c>
      <c r="G7795" s="119" t="s">
        <v>8922</v>
      </c>
      <c r="H7795" s="121" t="s">
        <v>53</v>
      </c>
      <c r="I7795" s="121" t="s">
        <v>30</v>
      </c>
      <c r="J7795" s="121" t="s">
        <v>5018</v>
      </c>
      <c r="K7795" s="120" t="s">
        <v>65</v>
      </c>
      <c r="L7795" s="131" t="s">
        <v>32</v>
      </c>
      <c r="M7795" s="120" t="s">
        <v>78</v>
      </c>
      <c r="P7795" s="124">
        <f t="shared" si="361"/>
        <v>0</v>
      </c>
    </row>
    <row r="7796" spans="1:25">
      <c r="A7796" s="116">
        <v>7796</v>
      </c>
      <c r="B7796" s="129">
        <v>44301</v>
      </c>
      <c r="C7796" s="118">
        <f t="shared" si="360"/>
        <v>4</v>
      </c>
      <c r="D7796" s="120" t="s">
        <v>25</v>
      </c>
      <c r="E7796" s="120" t="s">
        <v>17387</v>
      </c>
      <c r="F7796" s="211" t="s">
        <v>17388</v>
      </c>
      <c r="G7796" s="119" t="s">
        <v>17389</v>
      </c>
      <c r="H7796" s="121" t="s">
        <v>97</v>
      </c>
      <c r="I7796" s="119" t="s">
        <v>30</v>
      </c>
      <c r="J7796" s="121" t="s">
        <v>1540</v>
      </c>
      <c r="K7796" s="120" t="s">
        <v>65</v>
      </c>
      <c r="L7796" s="131" t="s">
        <v>32</v>
      </c>
      <c r="M7796" s="120" t="s">
        <v>78</v>
      </c>
      <c r="P7796" s="124">
        <f t="shared" si="361"/>
        <v>0</v>
      </c>
    </row>
    <row r="7797" spans="1:25">
      <c r="A7797" s="116">
        <v>7797</v>
      </c>
      <c r="B7797" s="129">
        <v>44301</v>
      </c>
      <c r="C7797" s="118">
        <f t="shared" si="360"/>
        <v>4</v>
      </c>
      <c r="D7797" s="120" t="s">
        <v>25</v>
      </c>
      <c r="E7797" s="120" t="s">
        <v>17390</v>
      </c>
      <c r="F7797" s="211" t="s">
        <v>473</v>
      </c>
      <c r="G7797" s="119" t="s">
        <v>17391</v>
      </c>
      <c r="H7797" s="121" t="s">
        <v>256</v>
      </c>
      <c r="I7797" s="121" t="s">
        <v>63</v>
      </c>
      <c r="J7797" s="121" t="s">
        <v>328</v>
      </c>
      <c r="K7797" s="120" t="s">
        <v>65</v>
      </c>
      <c r="L7797" s="131" t="s">
        <v>32</v>
      </c>
      <c r="M7797" s="120" t="s">
        <v>78</v>
      </c>
      <c r="P7797" s="124">
        <f t="shared" si="361"/>
        <v>0</v>
      </c>
    </row>
    <row r="7798" spans="1:25">
      <c r="A7798" s="116">
        <v>7798</v>
      </c>
      <c r="B7798" s="129">
        <v>44301</v>
      </c>
      <c r="C7798" s="118">
        <f t="shared" si="360"/>
        <v>4</v>
      </c>
      <c r="D7798" s="120" t="s">
        <v>25</v>
      </c>
      <c r="E7798" s="120" t="s">
        <v>17392</v>
      </c>
      <c r="F7798" s="211" t="s">
        <v>17393</v>
      </c>
      <c r="G7798" s="119" t="s">
        <v>17394</v>
      </c>
      <c r="H7798" s="121" t="s">
        <v>256</v>
      </c>
      <c r="I7798" s="121" t="s">
        <v>30</v>
      </c>
      <c r="J7798" s="121" t="s">
        <v>77</v>
      </c>
      <c r="K7798" s="120" t="s">
        <v>65</v>
      </c>
      <c r="L7798" s="131" t="s">
        <v>32</v>
      </c>
      <c r="M7798" s="120" t="s">
        <v>78</v>
      </c>
      <c r="P7798" s="124">
        <f t="shared" si="361"/>
        <v>0</v>
      </c>
    </row>
    <row r="7799" spans="1:25" s="120" customFormat="1" ht="12.75" customHeight="1">
      <c r="A7799" s="116">
        <v>7799</v>
      </c>
      <c r="B7799" s="129">
        <v>44301</v>
      </c>
      <c r="C7799" s="118">
        <f t="shared" si="360"/>
        <v>4</v>
      </c>
      <c r="D7799" s="120" t="s">
        <v>25</v>
      </c>
      <c r="E7799" s="120" t="s">
        <v>17395</v>
      </c>
      <c r="F7799" s="211" t="s">
        <v>17396</v>
      </c>
      <c r="G7799" s="121" t="s">
        <v>17397</v>
      </c>
      <c r="H7799" s="121" t="s">
        <v>140</v>
      </c>
      <c r="I7799" s="119" t="s">
        <v>30</v>
      </c>
      <c r="J7799" s="121" t="s">
        <v>9853</v>
      </c>
      <c r="K7799" s="120" t="s">
        <v>65</v>
      </c>
      <c r="L7799" s="131" t="s">
        <v>32</v>
      </c>
      <c r="M7799" s="120" t="s">
        <v>78</v>
      </c>
      <c r="N7799" s="131"/>
      <c r="O7799" s="131"/>
      <c r="P7799" s="124">
        <f t="shared" si="361"/>
        <v>0</v>
      </c>
      <c r="Q7799" s="118"/>
      <c r="R7799" s="118"/>
      <c r="T7799" s="126"/>
      <c r="U7799" s="126"/>
      <c r="V7799" s="126"/>
      <c r="W7799" s="126"/>
      <c r="X7799" s="126"/>
      <c r="Y7799" s="116"/>
    </row>
    <row r="7800" spans="1:25">
      <c r="A7800" s="116">
        <v>7800</v>
      </c>
      <c r="B7800" s="129">
        <v>44348</v>
      </c>
      <c r="C7800" s="118">
        <f t="shared" si="360"/>
        <v>6</v>
      </c>
      <c r="D7800" s="120" t="s">
        <v>25</v>
      </c>
      <c r="E7800" s="120" t="s">
        <v>17398</v>
      </c>
      <c r="F7800" s="212" t="s">
        <v>17399</v>
      </c>
      <c r="G7800" s="119" t="s">
        <v>17400</v>
      </c>
      <c r="H7800" s="121" t="s">
        <v>53</v>
      </c>
      <c r="I7800" s="121" t="s">
        <v>30</v>
      </c>
      <c r="J7800" s="121" t="s">
        <v>87</v>
      </c>
      <c r="K7800" s="120" t="s">
        <v>65</v>
      </c>
      <c r="L7800" s="131" t="s">
        <v>32</v>
      </c>
      <c r="M7800" s="120" t="s">
        <v>78</v>
      </c>
      <c r="P7800" s="124">
        <f t="shared" si="361"/>
        <v>0</v>
      </c>
    </row>
    <row r="7801" spans="1:25">
      <c r="A7801" s="116">
        <v>7801</v>
      </c>
      <c r="B7801" s="129">
        <v>44348</v>
      </c>
      <c r="C7801" s="118">
        <f t="shared" si="360"/>
        <v>6</v>
      </c>
      <c r="D7801" s="120" t="s">
        <v>25</v>
      </c>
      <c r="E7801" s="120" t="s">
        <v>17401</v>
      </c>
      <c r="F7801" s="212" t="s">
        <v>17402</v>
      </c>
      <c r="G7801" s="119" t="s">
        <v>17375</v>
      </c>
      <c r="H7801" s="121" t="s">
        <v>177</v>
      </c>
      <c r="I7801" s="121" t="s">
        <v>30</v>
      </c>
      <c r="J7801" s="121" t="s">
        <v>8925</v>
      </c>
      <c r="K7801" s="120" t="s">
        <v>65</v>
      </c>
      <c r="L7801" s="131" t="s">
        <v>32</v>
      </c>
      <c r="M7801" s="120" t="s">
        <v>78</v>
      </c>
      <c r="P7801" s="124">
        <f t="shared" si="361"/>
        <v>0</v>
      </c>
    </row>
    <row r="7802" spans="1:25" ht="27.6">
      <c r="A7802" s="116">
        <v>7802</v>
      </c>
      <c r="B7802" s="129">
        <v>44301</v>
      </c>
      <c r="C7802" s="118">
        <f t="shared" si="360"/>
        <v>4</v>
      </c>
      <c r="D7802" s="120" t="s">
        <v>25</v>
      </c>
      <c r="E7802" s="120" t="s">
        <v>17403</v>
      </c>
      <c r="F7802" s="211" t="s">
        <v>17404</v>
      </c>
      <c r="G7802" s="119" t="s">
        <v>509</v>
      </c>
      <c r="H7802" s="121" t="s">
        <v>140</v>
      </c>
      <c r="I7802" s="121" t="s">
        <v>30</v>
      </c>
      <c r="J7802" s="121" t="s">
        <v>87</v>
      </c>
      <c r="K7802" s="120" t="s">
        <v>65</v>
      </c>
      <c r="L7802" s="131" t="s">
        <v>32</v>
      </c>
      <c r="M7802" s="120" t="s">
        <v>78</v>
      </c>
      <c r="P7802" s="124">
        <f t="shared" si="361"/>
        <v>0</v>
      </c>
    </row>
    <row r="7803" spans="1:25" ht="12.75" customHeight="1">
      <c r="A7803" s="116">
        <v>7803</v>
      </c>
      <c r="B7803" s="129">
        <v>44348</v>
      </c>
      <c r="C7803" s="118">
        <f t="shared" ref="C7803:C7833" si="362">IF(B7803&lt;&gt;0,MONTH(B7803),0)</f>
        <v>6</v>
      </c>
      <c r="D7803" s="120" t="s">
        <v>25</v>
      </c>
      <c r="E7803" s="120" t="s">
        <v>17405</v>
      </c>
      <c r="F7803" s="212" t="s">
        <v>17406</v>
      </c>
      <c r="G7803" s="119" t="s">
        <v>17375</v>
      </c>
      <c r="H7803" s="121" t="s">
        <v>177</v>
      </c>
      <c r="I7803" s="121" t="s">
        <v>30</v>
      </c>
      <c r="J7803" s="121" t="s">
        <v>8925</v>
      </c>
      <c r="K7803" s="120" t="s">
        <v>65</v>
      </c>
      <c r="L7803" s="131" t="s">
        <v>32</v>
      </c>
      <c r="M7803" s="120" t="s">
        <v>78</v>
      </c>
      <c r="P7803" s="124">
        <f t="shared" ref="P7803:P7833" si="363">IF(O7803&lt;&gt;0,MONTH(O7803),0)</f>
        <v>0</v>
      </c>
    </row>
    <row r="7804" spans="1:25" ht="27.6">
      <c r="A7804" s="116">
        <v>7804</v>
      </c>
      <c r="B7804" s="129">
        <v>44301</v>
      </c>
      <c r="C7804" s="118">
        <f t="shared" si="362"/>
        <v>4</v>
      </c>
      <c r="D7804" s="120" t="s">
        <v>25</v>
      </c>
      <c r="E7804" s="120" t="s">
        <v>17407</v>
      </c>
      <c r="F7804" s="211" t="s">
        <v>17408</v>
      </c>
      <c r="G7804" s="119" t="s">
        <v>17409</v>
      </c>
      <c r="H7804" s="121" t="s">
        <v>140</v>
      </c>
      <c r="I7804" s="121" t="s">
        <v>30</v>
      </c>
      <c r="J7804" s="121" t="s">
        <v>529</v>
      </c>
      <c r="K7804" s="120" t="s">
        <v>65</v>
      </c>
      <c r="L7804" s="131" t="s">
        <v>32</v>
      </c>
      <c r="M7804" s="120" t="s">
        <v>78</v>
      </c>
      <c r="P7804" s="124">
        <f t="shared" si="363"/>
        <v>0</v>
      </c>
    </row>
    <row r="7805" spans="1:25">
      <c r="A7805" s="116">
        <v>7805</v>
      </c>
      <c r="B7805" s="129">
        <v>44301</v>
      </c>
      <c r="C7805" s="118">
        <f t="shared" si="362"/>
        <v>4</v>
      </c>
      <c r="D7805" s="120" t="s">
        <v>25</v>
      </c>
      <c r="E7805" s="120" t="s">
        <v>17410</v>
      </c>
      <c r="F7805" s="211" t="s">
        <v>7395</v>
      </c>
      <c r="G7805" s="119" t="s">
        <v>17411</v>
      </c>
      <c r="H7805" s="121" t="s">
        <v>53</v>
      </c>
      <c r="I7805" s="121" t="s">
        <v>30</v>
      </c>
      <c r="J7805" s="121" t="s">
        <v>77</v>
      </c>
      <c r="K7805" s="120" t="s">
        <v>65</v>
      </c>
      <c r="L7805" s="131" t="s">
        <v>32</v>
      </c>
      <c r="M7805" s="120" t="s">
        <v>33</v>
      </c>
      <c r="O7805" s="131">
        <v>44463</v>
      </c>
      <c r="P7805" s="124">
        <f t="shared" si="363"/>
        <v>9</v>
      </c>
    </row>
    <row r="7806" spans="1:25">
      <c r="A7806" s="116">
        <v>7806</v>
      </c>
      <c r="B7806" s="129">
        <v>44301</v>
      </c>
      <c r="C7806" s="118">
        <f t="shared" si="362"/>
        <v>4</v>
      </c>
      <c r="D7806" s="120" t="s">
        <v>25</v>
      </c>
      <c r="E7806" s="120" t="s">
        <v>17412</v>
      </c>
      <c r="F7806" s="211" t="s">
        <v>158</v>
      </c>
      <c r="G7806" s="119" t="s">
        <v>15995</v>
      </c>
      <c r="H7806" s="121" t="s">
        <v>140</v>
      </c>
      <c r="I7806" s="121" t="s">
        <v>30</v>
      </c>
      <c r="J7806" s="121" t="s">
        <v>77</v>
      </c>
      <c r="K7806" s="120" t="s">
        <v>65</v>
      </c>
      <c r="L7806" s="131" t="s">
        <v>32</v>
      </c>
      <c r="M7806" s="120" t="s">
        <v>78</v>
      </c>
      <c r="P7806" s="124">
        <f t="shared" si="363"/>
        <v>0</v>
      </c>
    </row>
    <row r="7807" spans="1:25" ht="12.75" customHeight="1">
      <c r="A7807" s="116">
        <v>7807</v>
      </c>
      <c r="B7807" s="129">
        <v>44301</v>
      </c>
      <c r="C7807" s="118">
        <f t="shared" si="362"/>
        <v>4</v>
      </c>
      <c r="D7807" s="120" t="s">
        <v>25</v>
      </c>
      <c r="E7807" s="120" t="s">
        <v>17413</v>
      </c>
      <c r="F7807" s="211" t="s">
        <v>17414</v>
      </c>
      <c r="G7807" s="119" t="s">
        <v>17415</v>
      </c>
      <c r="H7807" s="121" t="s">
        <v>140</v>
      </c>
      <c r="I7807" s="121" t="s">
        <v>30</v>
      </c>
      <c r="J7807" s="121" t="s">
        <v>77</v>
      </c>
      <c r="K7807" s="120" t="s">
        <v>65</v>
      </c>
      <c r="L7807" s="131" t="s">
        <v>32</v>
      </c>
      <c r="M7807" s="120" t="s">
        <v>78</v>
      </c>
      <c r="P7807" s="124">
        <f t="shared" si="363"/>
        <v>0</v>
      </c>
    </row>
    <row r="7808" spans="1:25" ht="12.75" customHeight="1">
      <c r="A7808" s="116">
        <v>7808</v>
      </c>
      <c r="B7808" s="129">
        <v>44301</v>
      </c>
      <c r="C7808" s="118">
        <f t="shared" si="362"/>
        <v>4</v>
      </c>
      <c r="D7808" s="120" t="s">
        <v>25</v>
      </c>
      <c r="E7808" s="120" t="s">
        <v>17416</v>
      </c>
      <c r="F7808" s="211" t="s">
        <v>17417</v>
      </c>
      <c r="G7808" s="119" t="s">
        <v>16818</v>
      </c>
      <c r="H7808" s="121" t="s">
        <v>140</v>
      </c>
      <c r="I7808" s="121" t="s">
        <v>30</v>
      </c>
      <c r="J7808" s="121" t="s">
        <v>529</v>
      </c>
      <c r="K7808" s="120" t="s">
        <v>65</v>
      </c>
      <c r="L7808" s="131" t="s">
        <v>32</v>
      </c>
      <c r="M7808" s="120" t="s">
        <v>78</v>
      </c>
      <c r="P7808" s="124">
        <f t="shared" si="363"/>
        <v>0</v>
      </c>
    </row>
    <row r="7809" spans="1:25" ht="27.6">
      <c r="A7809" s="116">
        <v>7809</v>
      </c>
      <c r="B7809" s="129">
        <v>44301</v>
      </c>
      <c r="C7809" s="118">
        <f t="shared" si="362"/>
        <v>4</v>
      </c>
      <c r="D7809" s="120" t="s">
        <v>25</v>
      </c>
      <c r="E7809" s="120" t="s">
        <v>17418</v>
      </c>
      <c r="F7809" s="211" t="s">
        <v>17419</v>
      </c>
      <c r="G7809" s="119" t="s">
        <v>17420</v>
      </c>
      <c r="H7809" s="121" t="s">
        <v>140</v>
      </c>
      <c r="I7809" s="119" t="s">
        <v>30</v>
      </c>
      <c r="J7809" s="121" t="s">
        <v>5024</v>
      </c>
      <c r="K7809" s="120" t="s">
        <v>65</v>
      </c>
      <c r="L7809" s="131" t="s">
        <v>32</v>
      </c>
      <c r="M7809" s="120" t="s">
        <v>78</v>
      </c>
      <c r="P7809" s="124">
        <f t="shared" si="363"/>
        <v>0</v>
      </c>
    </row>
    <row r="7810" spans="1:25">
      <c r="A7810" s="116">
        <v>7810</v>
      </c>
      <c r="B7810" s="129">
        <v>44301</v>
      </c>
      <c r="C7810" s="118">
        <f t="shared" si="362"/>
        <v>4</v>
      </c>
      <c r="D7810" s="120" t="s">
        <v>25</v>
      </c>
      <c r="E7810" s="120" t="s">
        <v>17421</v>
      </c>
      <c r="F7810" s="211" t="s">
        <v>17422</v>
      </c>
      <c r="G7810" s="119" t="s">
        <v>17423</v>
      </c>
      <c r="H7810" s="121" t="s">
        <v>140</v>
      </c>
      <c r="I7810" s="121" t="s">
        <v>30</v>
      </c>
      <c r="J7810" s="121" t="s">
        <v>77</v>
      </c>
      <c r="K7810" s="120" t="s">
        <v>65</v>
      </c>
      <c r="L7810" s="131" t="s">
        <v>32</v>
      </c>
      <c r="M7810" s="120" t="s">
        <v>78</v>
      </c>
      <c r="P7810" s="124">
        <f t="shared" si="363"/>
        <v>0</v>
      </c>
    </row>
    <row r="7811" spans="1:25">
      <c r="A7811" s="116">
        <v>7811</v>
      </c>
      <c r="B7811" s="129">
        <v>44301</v>
      </c>
      <c r="C7811" s="118">
        <f t="shared" si="362"/>
        <v>4</v>
      </c>
      <c r="D7811" s="120" t="s">
        <v>25</v>
      </c>
      <c r="F7811" s="211" t="s">
        <v>579</v>
      </c>
      <c r="G7811" s="119" t="s">
        <v>8121</v>
      </c>
      <c r="H7811" s="121" t="s">
        <v>140</v>
      </c>
      <c r="I7811" s="121" t="s">
        <v>30</v>
      </c>
      <c r="J7811" s="121" t="s">
        <v>87</v>
      </c>
      <c r="K7811" s="120" t="s">
        <v>65</v>
      </c>
      <c r="L7811" s="131" t="s">
        <v>32</v>
      </c>
      <c r="M7811" s="120" t="s">
        <v>78</v>
      </c>
      <c r="P7811" s="124">
        <f t="shared" si="363"/>
        <v>0</v>
      </c>
    </row>
    <row r="7812" spans="1:25" ht="12.75" customHeight="1">
      <c r="A7812" s="116">
        <v>7812</v>
      </c>
      <c r="B7812" s="129">
        <v>44301</v>
      </c>
      <c r="C7812" s="118">
        <f t="shared" si="362"/>
        <v>4</v>
      </c>
      <c r="D7812" s="120" t="s">
        <v>25</v>
      </c>
      <c r="E7812" s="120" t="s">
        <v>17424</v>
      </c>
      <c r="F7812" s="211" t="s">
        <v>17425</v>
      </c>
      <c r="G7812" s="119" t="s">
        <v>17426</v>
      </c>
      <c r="H7812" s="121" t="s">
        <v>140</v>
      </c>
      <c r="I7812" s="119" t="s">
        <v>42</v>
      </c>
      <c r="J7812" s="121" t="s">
        <v>72</v>
      </c>
      <c r="K7812" s="120" t="s">
        <v>65</v>
      </c>
      <c r="L7812" s="131" t="s">
        <v>144</v>
      </c>
      <c r="M7812" s="120" t="s">
        <v>78</v>
      </c>
      <c r="P7812" s="124">
        <f t="shared" si="363"/>
        <v>0</v>
      </c>
    </row>
    <row r="7813" spans="1:25">
      <c r="A7813" s="116">
        <v>7813</v>
      </c>
      <c r="B7813" s="129">
        <v>44301</v>
      </c>
      <c r="C7813" s="118">
        <f t="shared" si="362"/>
        <v>4</v>
      </c>
      <c r="D7813" s="120" t="s">
        <v>25</v>
      </c>
      <c r="E7813" s="120" t="s">
        <v>17427</v>
      </c>
      <c r="F7813" s="211" t="s">
        <v>17428</v>
      </c>
      <c r="G7813" s="119" t="s">
        <v>2975</v>
      </c>
      <c r="H7813" s="121" t="s">
        <v>140</v>
      </c>
      <c r="I7813" s="121" t="s">
        <v>30</v>
      </c>
      <c r="J7813" s="121" t="s">
        <v>7142</v>
      </c>
      <c r="K7813" s="120" t="s">
        <v>65</v>
      </c>
      <c r="L7813" s="131" t="s">
        <v>32</v>
      </c>
      <c r="M7813" s="120" t="s">
        <v>78</v>
      </c>
      <c r="P7813" s="124">
        <f t="shared" si="363"/>
        <v>0</v>
      </c>
    </row>
    <row r="7814" spans="1:25">
      <c r="A7814" s="116">
        <v>7814</v>
      </c>
      <c r="B7814" s="129">
        <v>44301</v>
      </c>
      <c r="C7814" s="118">
        <f t="shared" si="362"/>
        <v>4</v>
      </c>
      <c r="D7814" s="120" t="s">
        <v>25</v>
      </c>
      <c r="E7814" s="120" t="s">
        <v>17429</v>
      </c>
      <c r="F7814" s="211" t="s">
        <v>7636</v>
      </c>
      <c r="G7814" s="119" t="s">
        <v>9723</v>
      </c>
      <c r="H7814" s="121" t="s">
        <v>140</v>
      </c>
      <c r="I7814" s="121" t="s">
        <v>30</v>
      </c>
      <c r="J7814" s="121" t="s">
        <v>87</v>
      </c>
      <c r="K7814" s="120" t="s">
        <v>65</v>
      </c>
      <c r="L7814" s="131" t="s">
        <v>32</v>
      </c>
      <c r="M7814" s="120" t="s">
        <v>78</v>
      </c>
      <c r="P7814" s="124">
        <f t="shared" si="363"/>
        <v>0</v>
      </c>
    </row>
    <row r="7815" spans="1:25">
      <c r="A7815" s="116">
        <v>7815</v>
      </c>
      <c r="B7815" s="129">
        <v>44301</v>
      </c>
      <c r="C7815" s="118">
        <f t="shared" si="362"/>
        <v>4</v>
      </c>
      <c r="D7815" s="120" t="s">
        <v>252</v>
      </c>
      <c r="E7815" s="120" t="s">
        <v>17430</v>
      </c>
      <c r="F7815" s="211" t="s">
        <v>17431</v>
      </c>
      <c r="G7815" s="119" t="s">
        <v>17432</v>
      </c>
      <c r="H7815" s="121" t="s">
        <v>53</v>
      </c>
      <c r="I7815" s="121" t="s">
        <v>30</v>
      </c>
      <c r="J7815" s="121" t="s">
        <v>87</v>
      </c>
      <c r="K7815" s="120" t="s">
        <v>65</v>
      </c>
      <c r="L7815" s="131" t="s">
        <v>32</v>
      </c>
      <c r="M7815" s="120" t="s">
        <v>78</v>
      </c>
      <c r="P7815" s="124">
        <f t="shared" si="363"/>
        <v>0</v>
      </c>
      <c r="Y7815" s="116" t="s">
        <v>1713</v>
      </c>
    </row>
    <row r="7816" spans="1:25" ht="27.6">
      <c r="A7816" s="116">
        <v>7816</v>
      </c>
      <c r="B7816" s="129">
        <v>44301</v>
      </c>
      <c r="C7816" s="118">
        <f t="shared" si="362"/>
        <v>4</v>
      </c>
      <c r="D7816" s="120" t="s">
        <v>252</v>
      </c>
      <c r="E7816" s="120" t="s">
        <v>17433</v>
      </c>
      <c r="F7816" s="211" t="s">
        <v>17434</v>
      </c>
      <c r="G7816" s="119" t="s">
        <v>17435</v>
      </c>
      <c r="H7816" s="121" t="s">
        <v>29</v>
      </c>
      <c r="I7816" s="119" t="s">
        <v>30</v>
      </c>
      <c r="J7816" s="121" t="s">
        <v>5018</v>
      </c>
      <c r="K7816" s="120" t="s">
        <v>65</v>
      </c>
      <c r="L7816" s="131" t="s">
        <v>32</v>
      </c>
      <c r="M7816" s="120" t="s">
        <v>78</v>
      </c>
      <c r="P7816" s="124">
        <f t="shared" si="363"/>
        <v>0</v>
      </c>
      <c r="Y7816" s="116" t="s">
        <v>1713</v>
      </c>
    </row>
    <row r="7817" spans="1:25">
      <c r="A7817" s="116">
        <v>7817</v>
      </c>
      <c r="B7817" s="129">
        <v>44301</v>
      </c>
      <c r="C7817" s="118">
        <f t="shared" si="362"/>
        <v>4</v>
      </c>
      <c r="D7817" s="120" t="s">
        <v>252</v>
      </c>
      <c r="E7817" s="120" t="s">
        <v>17436</v>
      </c>
      <c r="F7817" s="211" t="s">
        <v>8103</v>
      </c>
      <c r="G7817" s="119" t="s">
        <v>15571</v>
      </c>
      <c r="H7817" s="121" t="s">
        <v>41</v>
      </c>
      <c r="I7817" s="121" t="s">
        <v>30</v>
      </c>
      <c r="J7817" s="121" t="s">
        <v>5018</v>
      </c>
      <c r="K7817" s="120" t="s">
        <v>65</v>
      </c>
      <c r="L7817" s="131" t="s">
        <v>32</v>
      </c>
      <c r="M7817" s="120" t="s">
        <v>33</v>
      </c>
      <c r="N7817" s="131">
        <v>44306</v>
      </c>
      <c r="O7817" s="131">
        <v>44334</v>
      </c>
      <c r="P7817" s="124">
        <f t="shared" si="363"/>
        <v>5</v>
      </c>
      <c r="S7817" s="120" t="s">
        <v>135</v>
      </c>
      <c r="T7817" s="126">
        <v>44334</v>
      </c>
      <c r="Y7817" s="116" t="s">
        <v>1713</v>
      </c>
    </row>
    <row r="7818" spans="1:25">
      <c r="A7818" s="116">
        <v>7818</v>
      </c>
      <c r="B7818" s="129">
        <v>44301</v>
      </c>
      <c r="C7818" s="118">
        <f t="shared" si="362"/>
        <v>4</v>
      </c>
      <c r="D7818" s="120" t="s">
        <v>252</v>
      </c>
      <c r="E7818" s="120" t="s">
        <v>17437</v>
      </c>
      <c r="F7818" s="211" t="s">
        <v>12366</v>
      </c>
      <c r="G7818" s="130" t="s">
        <v>10019</v>
      </c>
      <c r="H7818" s="121" t="s">
        <v>29</v>
      </c>
      <c r="I7818" s="121" t="s">
        <v>30</v>
      </c>
      <c r="J7818" s="121" t="s">
        <v>12326</v>
      </c>
      <c r="K7818" s="120" t="s">
        <v>65</v>
      </c>
      <c r="L7818" s="131" t="s">
        <v>32</v>
      </c>
      <c r="M7818" s="120" t="s">
        <v>78</v>
      </c>
      <c r="P7818" s="124">
        <f t="shared" si="363"/>
        <v>0</v>
      </c>
    </row>
    <row r="7819" spans="1:25">
      <c r="A7819" s="116">
        <v>7819</v>
      </c>
      <c r="B7819" s="129">
        <v>44301</v>
      </c>
      <c r="C7819" s="118">
        <f t="shared" si="362"/>
        <v>4</v>
      </c>
      <c r="D7819" s="120" t="s">
        <v>252</v>
      </c>
      <c r="E7819" s="120" t="s">
        <v>17438</v>
      </c>
      <c r="F7819" s="211" t="s">
        <v>17439</v>
      </c>
      <c r="G7819" s="130" t="s">
        <v>2394</v>
      </c>
      <c r="H7819" s="121" t="s">
        <v>29</v>
      </c>
      <c r="I7819" s="119" t="s">
        <v>30</v>
      </c>
      <c r="J7819" s="121" t="s">
        <v>7087</v>
      </c>
      <c r="K7819" s="120" t="s">
        <v>65</v>
      </c>
      <c r="L7819" s="131" t="s">
        <v>32</v>
      </c>
      <c r="M7819" s="120" t="s">
        <v>33</v>
      </c>
      <c r="N7819" s="131">
        <v>44439</v>
      </c>
      <c r="O7819" s="131">
        <v>44581</v>
      </c>
      <c r="P7819" s="124">
        <f t="shared" si="363"/>
        <v>1</v>
      </c>
    </row>
    <row r="7820" spans="1:25">
      <c r="A7820" s="116">
        <v>7820</v>
      </c>
      <c r="B7820" s="129">
        <v>44301</v>
      </c>
      <c r="C7820" s="118">
        <f t="shared" si="362"/>
        <v>4</v>
      </c>
      <c r="D7820" s="120" t="s">
        <v>252</v>
      </c>
      <c r="E7820" s="120" t="s">
        <v>17440</v>
      </c>
      <c r="F7820" s="211" t="s">
        <v>10731</v>
      </c>
      <c r="G7820" s="130" t="s">
        <v>17441</v>
      </c>
      <c r="H7820" s="121" t="s">
        <v>29</v>
      </c>
      <c r="I7820" s="121" t="s">
        <v>30</v>
      </c>
      <c r="J7820" s="121" t="s">
        <v>7216</v>
      </c>
      <c r="K7820" s="120" t="s">
        <v>65</v>
      </c>
      <c r="L7820" s="131" t="s">
        <v>32</v>
      </c>
      <c r="M7820" s="120" t="s">
        <v>78</v>
      </c>
      <c r="P7820" s="124">
        <f t="shared" si="363"/>
        <v>0</v>
      </c>
    </row>
    <row r="7821" spans="1:25">
      <c r="A7821" s="116">
        <v>7821</v>
      </c>
      <c r="B7821" s="129">
        <v>44301</v>
      </c>
      <c r="C7821" s="118">
        <f t="shared" si="362"/>
        <v>4</v>
      </c>
      <c r="D7821" s="120" t="s">
        <v>252</v>
      </c>
      <c r="E7821" s="120" t="s">
        <v>17442</v>
      </c>
      <c r="F7821" s="211" t="s">
        <v>17443</v>
      </c>
      <c r="G7821" s="130" t="s">
        <v>8761</v>
      </c>
      <c r="H7821" s="121" t="s">
        <v>29</v>
      </c>
      <c r="I7821" s="119" t="s">
        <v>30</v>
      </c>
      <c r="J7821" s="121" t="s">
        <v>3749</v>
      </c>
      <c r="K7821" s="120" t="s">
        <v>65</v>
      </c>
      <c r="L7821" s="131" t="s">
        <v>32</v>
      </c>
      <c r="M7821" s="120" t="s">
        <v>78</v>
      </c>
      <c r="P7821" s="124">
        <f t="shared" si="363"/>
        <v>0</v>
      </c>
    </row>
    <row r="7822" spans="1:25">
      <c r="A7822" s="116">
        <v>7822</v>
      </c>
      <c r="B7822" s="129">
        <v>44301</v>
      </c>
      <c r="C7822" s="118">
        <f t="shared" si="362"/>
        <v>4</v>
      </c>
      <c r="D7822" s="120" t="s">
        <v>252</v>
      </c>
      <c r="E7822" s="120" t="s">
        <v>17444</v>
      </c>
      <c r="F7822" s="211" t="s">
        <v>2360</v>
      </c>
      <c r="G7822" s="130" t="s">
        <v>17445</v>
      </c>
      <c r="H7822" s="121" t="s">
        <v>53</v>
      </c>
      <c r="I7822" s="121" t="s">
        <v>30</v>
      </c>
      <c r="J7822" s="121" t="s">
        <v>77</v>
      </c>
      <c r="K7822" s="120" t="s">
        <v>65</v>
      </c>
      <c r="L7822" s="131" t="s">
        <v>32</v>
      </c>
      <c r="M7822" s="120" t="s">
        <v>78</v>
      </c>
      <c r="P7822" s="124">
        <f t="shared" si="363"/>
        <v>0</v>
      </c>
    </row>
    <row r="7823" spans="1:25" ht="27.6">
      <c r="A7823" s="116">
        <v>7823</v>
      </c>
      <c r="B7823" s="129">
        <v>44348</v>
      </c>
      <c r="C7823" s="118">
        <f t="shared" si="362"/>
        <v>6</v>
      </c>
      <c r="D7823" s="120" t="s">
        <v>25</v>
      </c>
      <c r="E7823" s="120" t="s">
        <v>17446</v>
      </c>
      <c r="F7823" s="212" t="s">
        <v>17447</v>
      </c>
      <c r="G7823" s="119" t="s">
        <v>17375</v>
      </c>
      <c r="H7823" s="121" t="s">
        <v>177</v>
      </c>
      <c r="I7823" s="119" t="s">
        <v>30</v>
      </c>
      <c r="J7823" s="121" t="s">
        <v>8925</v>
      </c>
      <c r="K7823" s="120" t="s">
        <v>65</v>
      </c>
      <c r="L7823" s="131" t="s">
        <v>32</v>
      </c>
      <c r="M7823" s="120" t="s">
        <v>78</v>
      </c>
      <c r="P7823" s="124">
        <f t="shared" si="363"/>
        <v>0</v>
      </c>
    </row>
    <row r="7824" spans="1:25">
      <c r="A7824" s="116">
        <v>7824</v>
      </c>
      <c r="B7824" s="129">
        <v>44348</v>
      </c>
      <c r="C7824" s="118">
        <f t="shared" si="362"/>
        <v>6</v>
      </c>
      <c r="D7824" s="120" t="s">
        <v>25</v>
      </c>
      <c r="E7824" s="120" t="s">
        <v>17448</v>
      </c>
      <c r="F7824" s="212" t="s">
        <v>17449</v>
      </c>
      <c r="G7824" s="119" t="s">
        <v>5740</v>
      </c>
      <c r="H7824" s="121" t="s">
        <v>29</v>
      </c>
      <c r="I7824" s="119" t="s">
        <v>196</v>
      </c>
      <c r="J7824" s="121" t="s">
        <v>14490</v>
      </c>
      <c r="K7824" s="120" t="s">
        <v>65</v>
      </c>
      <c r="L7824" s="131" t="s">
        <v>32</v>
      </c>
      <c r="M7824" s="120" t="s">
        <v>78</v>
      </c>
      <c r="P7824" s="124">
        <f t="shared" si="363"/>
        <v>0</v>
      </c>
    </row>
    <row r="7825" spans="1:25" ht="27.6">
      <c r="A7825" s="116">
        <v>7825</v>
      </c>
      <c r="B7825" s="129">
        <v>44301</v>
      </c>
      <c r="C7825" s="118">
        <f t="shared" si="362"/>
        <v>4</v>
      </c>
      <c r="D7825" s="120" t="s">
        <v>252</v>
      </c>
      <c r="E7825" s="120" t="s">
        <v>17450</v>
      </c>
      <c r="F7825" s="211" t="s">
        <v>17451</v>
      </c>
      <c r="G7825" s="130" t="s">
        <v>17452</v>
      </c>
      <c r="H7825" s="121" t="s">
        <v>53</v>
      </c>
      <c r="I7825" s="119" t="s">
        <v>30</v>
      </c>
      <c r="J7825" s="121" t="s">
        <v>5018</v>
      </c>
      <c r="K7825" s="120" t="s">
        <v>65</v>
      </c>
      <c r="L7825" s="131" t="s">
        <v>32</v>
      </c>
      <c r="M7825" s="120" t="s">
        <v>78</v>
      </c>
      <c r="P7825" s="124">
        <f t="shared" si="363"/>
        <v>0</v>
      </c>
    </row>
    <row r="7826" spans="1:25" ht="41.4">
      <c r="A7826" s="116">
        <v>7826</v>
      </c>
      <c r="B7826" s="129">
        <v>44301</v>
      </c>
      <c r="C7826" s="118">
        <f t="shared" si="362"/>
        <v>4</v>
      </c>
      <c r="D7826" s="120" t="s">
        <v>252</v>
      </c>
      <c r="E7826" s="120" t="s">
        <v>17453</v>
      </c>
      <c r="F7826" s="211" t="s">
        <v>17454</v>
      </c>
      <c r="G7826" s="130" t="s">
        <v>17455</v>
      </c>
      <c r="H7826" s="121" t="s">
        <v>53</v>
      </c>
      <c r="I7826" s="121" t="s">
        <v>30</v>
      </c>
      <c r="J7826" s="121" t="s">
        <v>87</v>
      </c>
      <c r="K7826" s="120" t="s">
        <v>65</v>
      </c>
      <c r="L7826" s="131" t="s">
        <v>32</v>
      </c>
      <c r="M7826" s="120" t="s">
        <v>78</v>
      </c>
      <c r="P7826" s="124">
        <f t="shared" si="363"/>
        <v>0</v>
      </c>
    </row>
    <row r="7827" spans="1:25" ht="27.6">
      <c r="A7827" s="116">
        <v>7827</v>
      </c>
      <c r="B7827" s="129">
        <v>44301</v>
      </c>
      <c r="C7827" s="118">
        <f t="shared" si="362"/>
        <v>4</v>
      </c>
      <c r="D7827" s="120" t="s">
        <v>252</v>
      </c>
      <c r="E7827" s="120" t="s">
        <v>17456</v>
      </c>
      <c r="F7827" s="211" t="s">
        <v>17457</v>
      </c>
      <c r="G7827" s="130" t="s">
        <v>603</v>
      </c>
      <c r="H7827" s="121" t="s">
        <v>53</v>
      </c>
      <c r="I7827" s="119" t="s">
        <v>30</v>
      </c>
      <c r="J7827" s="121" t="s">
        <v>7280</v>
      </c>
      <c r="K7827" s="120" t="s">
        <v>65</v>
      </c>
      <c r="L7827" s="131" t="s">
        <v>32</v>
      </c>
      <c r="M7827" s="120" t="s">
        <v>78</v>
      </c>
      <c r="P7827" s="124">
        <f t="shared" si="363"/>
        <v>0</v>
      </c>
    </row>
    <row r="7828" spans="1:25">
      <c r="A7828" s="116">
        <v>7828</v>
      </c>
      <c r="B7828" s="129">
        <v>44301</v>
      </c>
      <c r="C7828" s="118">
        <f t="shared" si="362"/>
        <v>4</v>
      </c>
      <c r="D7828" s="120" t="s">
        <v>252</v>
      </c>
      <c r="E7828" s="120" t="s">
        <v>17458</v>
      </c>
      <c r="F7828" s="211" t="s">
        <v>17459</v>
      </c>
      <c r="G7828" s="130" t="s">
        <v>17460</v>
      </c>
      <c r="H7828" s="121" t="s">
        <v>53</v>
      </c>
      <c r="I7828" s="121" t="s">
        <v>42</v>
      </c>
      <c r="J7828" s="121" t="s">
        <v>17461</v>
      </c>
      <c r="K7828" s="120" t="s">
        <v>65</v>
      </c>
      <c r="L7828" s="131" t="s">
        <v>32</v>
      </c>
      <c r="M7828" s="120" t="s">
        <v>78</v>
      </c>
      <c r="P7828" s="124">
        <f t="shared" si="363"/>
        <v>0</v>
      </c>
    </row>
    <row r="7829" spans="1:25">
      <c r="A7829" s="116">
        <v>7829</v>
      </c>
      <c r="B7829" s="129">
        <v>44348</v>
      </c>
      <c r="C7829" s="118">
        <f t="shared" si="362"/>
        <v>6</v>
      </c>
      <c r="D7829" s="120" t="s">
        <v>25</v>
      </c>
      <c r="E7829" s="120" t="s">
        <v>17462</v>
      </c>
      <c r="F7829" s="212" t="s">
        <v>17463</v>
      </c>
      <c r="G7829" s="119" t="s">
        <v>17464</v>
      </c>
      <c r="H7829" s="121" t="s">
        <v>41</v>
      </c>
      <c r="I7829" s="121" t="s">
        <v>196</v>
      </c>
      <c r="J7829" s="121" t="s">
        <v>14490</v>
      </c>
      <c r="K7829" s="120" t="s">
        <v>65</v>
      </c>
      <c r="L7829" s="131" t="s">
        <v>32</v>
      </c>
      <c r="M7829" s="120" t="s">
        <v>78</v>
      </c>
      <c r="P7829" s="124">
        <f t="shared" si="363"/>
        <v>0</v>
      </c>
    </row>
    <row r="7830" spans="1:25">
      <c r="A7830" s="116">
        <v>7830</v>
      </c>
      <c r="B7830" s="129">
        <v>44348</v>
      </c>
      <c r="C7830" s="118">
        <f t="shared" si="362"/>
        <v>6</v>
      </c>
      <c r="D7830" s="120" t="s">
        <v>25</v>
      </c>
      <c r="E7830" s="120" t="s">
        <v>17465</v>
      </c>
      <c r="F7830" s="212" t="s">
        <v>17466</v>
      </c>
      <c r="G7830" s="119" t="s">
        <v>17467</v>
      </c>
      <c r="H7830" s="121" t="s">
        <v>86</v>
      </c>
      <c r="I7830" s="119" t="s">
        <v>196</v>
      </c>
      <c r="J7830" s="121" t="s">
        <v>17468</v>
      </c>
      <c r="K7830" s="120" t="s">
        <v>65</v>
      </c>
      <c r="L7830" s="131" t="s">
        <v>32</v>
      </c>
      <c r="M7830" s="120" t="s">
        <v>78</v>
      </c>
      <c r="P7830" s="124">
        <f t="shared" si="363"/>
        <v>0</v>
      </c>
    </row>
    <row r="7831" spans="1:25">
      <c r="A7831" s="116">
        <v>7831</v>
      </c>
      <c r="B7831" s="129">
        <v>44348</v>
      </c>
      <c r="C7831" s="118">
        <f t="shared" si="362"/>
        <v>6</v>
      </c>
      <c r="D7831" s="120" t="s">
        <v>25</v>
      </c>
      <c r="E7831" s="120" t="s">
        <v>17469</v>
      </c>
      <c r="F7831" s="212" t="s">
        <v>17470</v>
      </c>
      <c r="G7831" s="119" t="s">
        <v>17471</v>
      </c>
      <c r="H7831" s="116" t="s">
        <v>97</v>
      </c>
      <c r="I7831" s="134" t="s">
        <v>196</v>
      </c>
      <c r="J7831" s="121" t="s">
        <v>17468</v>
      </c>
      <c r="K7831" s="120" t="s">
        <v>65</v>
      </c>
      <c r="L7831" s="131" t="s">
        <v>32</v>
      </c>
      <c r="M7831" s="120" t="s">
        <v>78</v>
      </c>
      <c r="P7831" s="124">
        <f t="shared" si="363"/>
        <v>0</v>
      </c>
    </row>
    <row r="7832" spans="1:25">
      <c r="A7832" s="116">
        <v>7832</v>
      </c>
      <c r="B7832" s="129">
        <v>44348</v>
      </c>
      <c r="C7832" s="118">
        <f t="shared" si="362"/>
        <v>6</v>
      </c>
      <c r="D7832" s="120" t="s">
        <v>25</v>
      </c>
      <c r="E7832" s="120" t="s">
        <v>17472</v>
      </c>
      <c r="F7832" s="212" t="s">
        <v>469</v>
      </c>
      <c r="G7832" s="119" t="s">
        <v>5740</v>
      </c>
      <c r="H7832" s="121" t="s">
        <v>29</v>
      </c>
      <c r="I7832" s="121" t="s">
        <v>196</v>
      </c>
      <c r="J7832" s="121" t="s">
        <v>17468</v>
      </c>
      <c r="K7832" s="120" t="s">
        <v>584</v>
      </c>
      <c r="L7832" s="131" t="s">
        <v>32</v>
      </c>
      <c r="M7832" s="120" t="s">
        <v>78</v>
      </c>
      <c r="P7832" s="124">
        <f t="shared" si="363"/>
        <v>0</v>
      </c>
      <c r="Y7832" s="116" t="s">
        <v>17473</v>
      </c>
    </row>
    <row r="7833" spans="1:25">
      <c r="A7833" s="116">
        <v>7833</v>
      </c>
      <c r="B7833" s="129">
        <v>44301</v>
      </c>
      <c r="C7833" s="118">
        <f t="shared" si="362"/>
        <v>4</v>
      </c>
      <c r="D7833" s="120" t="s">
        <v>252</v>
      </c>
      <c r="E7833" s="120" t="s">
        <v>17474</v>
      </c>
      <c r="F7833" s="211" t="s">
        <v>17475</v>
      </c>
      <c r="G7833" s="130" t="s">
        <v>17476</v>
      </c>
      <c r="H7833" s="121" t="s">
        <v>53</v>
      </c>
      <c r="I7833" s="119" t="s">
        <v>30</v>
      </c>
      <c r="J7833" s="121" t="s">
        <v>77</v>
      </c>
      <c r="K7833" s="120" t="s">
        <v>65</v>
      </c>
      <c r="L7833" s="131" t="s">
        <v>32</v>
      </c>
      <c r="M7833" s="120" t="s">
        <v>78</v>
      </c>
      <c r="P7833" s="124">
        <f t="shared" si="363"/>
        <v>0</v>
      </c>
    </row>
    <row r="7834" spans="1:25">
      <c r="A7834" s="116">
        <v>7834</v>
      </c>
      <c r="B7834" s="129">
        <v>44349</v>
      </c>
      <c r="C7834" s="118">
        <f t="shared" ref="C7834:C7865" si="364">IF(B7834&lt;&gt;0,MONTH(B7834),0)</f>
        <v>6</v>
      </c>
      <c r="D7834" s="120" t="s">
        <v>25</v>
      </c>
      <c r="E7834" s="120" t="s">
        <v>17477</v>
      </c>
      <c r="F7834" s="212" t="s">
        <v>1372</v>
      </c>
      <c r="G7834" s="119" t="s">
        <v>16610</v>
      </c>
      <c r="H7834" s="121" t="s">
        <v>53</v>
      </c>
      <c r="I7834" s="121" t="s">
        <v>30</v>
      </c>
      <c r="J7834" s="121" t="s">
        <v>7234</v>
      </c>
      <c r="K7834" s="120" t="s">
        <v>65</v>
      </c>
      <c r="L7834" s="131" t="s">
        <v>32</v>
      </c>
      <c r="M7834" s="120" t="s">
        <v>78</v>
      </c>
      <c r="P7834" s="124">
        <f t="shared" ref="P7834:P7853" si="365">IF(O7834&lt;&gt;0,MONTH(O7834),0)</f>
        <v>0</v>
      </c>
    </row>
    <row r="7835" spans="1:25">
      <c r="A7835" s="116">
        <v>7835</v>
      </c>
      <c r="B7835" s="129">
        <v>44349</v>
      </c>
      <c r="C7835" s="118">
        <f t="shared" si="364"/>
        <v>6</v>
      </c>
      <c r="D7835" s="120" t="s">
        <v>25</v>
      </c>
      <c r="E7835" s="120" t="s">
        <v>17478</v>
      </c>
      <c r="F7835" s="212" t="s">
        <v>2439</v>
      </c>
      <c r="G7835" s="119" t="s">
        <v>17479</v>
      </c>
      <c r="H7835" s="121" t="s">
        <v>53</v>
      </c>
      <c r="I7835" s="119" t="s">
        <v>30</v>
      </c>
      <c r="J7835" s="121" t="s">
        <v>11886</v>
      </c>
      <c r="K7835" s="120" t="s">
        <v>65</v>
      </c>
      <c r="L7835" s="131" t="s">
        <v>32</v>
      </c>
      <c r="M7835" s="120" t="s">
        <v>78</v>
      </c>
      <c r="P7835" s="124">
        <f t="shared" si="365"/>
        <v>0</v>
      </c>
    </row>
    <row r="7836" spans="1:25">
      <c r="A7836" s="116">
        <v>7836</v>
      </c>
      <c r="B7836" s="129">
        <v>44301</v>
      </c>
      <c r="C7836" s="118">
        <f t="shared" si="364"/>
        <v>4</v>
      </c>
      <c r="D7836" s="120" t="s">
        <v>252</v>
      </c>
      <c r="E7836" s="120" t="s">
        <v>17480</v>
      </c>
      <c r="F7836" s="211" t="s">
        <v>17481</v>
      </c>
      <c r="G7836" s="130" t="s">
        <v>17482</v>
      </c>
      <c r="H7836" s="121" t="s">
        <v>53</v>
      </c>
      <c r="I7836" s="121" t="s">
        <v>42</v>
      </c>
      <c r="J7836" s="121" t="s">
        <v>72</v>
      </c>
      <c r="K7836" s="120" t="s">
        <v>65</v>
      </c>
      <c r="L7836" s="131" t="s">
        <v>32</v>
      </c>
      <c r="M7836" s="120" t="s">
        <v>78</v>
      </c>
      <c r="P7836" s="124">
        <f t="shared" si="365"/>
        <v>0</v>
      </c>
    </row>
    <row r="7837" spans="1:25">
      <c r="A7837" s="116">
        <v>7837</v>
      </c>
      <c r="B7837" s="129">
        <v>44301</v>
      </c>
      <c r="C7837" s="118">
        <f t="shared" si="364"/>
        <v>4</v>
      </c>
      <c r="D7837" s="120" t="s">
        <v>252</v>
      </c>
      <c r="E7837" s="120" t="s">
        <v>17483</v>
      </c>
      <c r="F7837" s="211" t="s">
        <v>8168</v>
      </c>
      <c r="G7837" s="130" t="s">
        <v>17484</v>
      </c>
      <c r="H7837" s="121" t="s">
        <v>41</v>
      </c>
      <c r="I7837" s="121" t="s">
        <v>30</v>
      </c>
      <c r="J7837" s="121" t="s">
        <v>5018</v>
      </c>
      <c r="K7837" s="120" t="s">
        <v>65</v>
      </c>
      <c r="L7837" s="131" t="s">
        <v>32</v>
      </c>
      <c r="M7837" s="120" t="s">
        <v>78</v>
      </c>
      <c r="P7837" s="124">
        <f t="shared" si="365"/>
        <v>0</v>
      </c>
    </row>
    <row r="7838" spans="1:25">
      <c r="A7838" s="116">
        <v>7838</v>
      </c>
      <c r="B7838" s="129">
        <v>44301</v>
      </c>
      <c r="C7838" s="118">
        <f t="shared" si="364"/>
        <v>4</v>
      </c>
      <c r="D7838" s="120" t="s">
        <v>252</v>
      </c>
      <c r="E7838" s="120" t="s">
        <v>17485</v>
      </c>
      <c r="F7838" s="211" t="s">
        <v>17486</v>
      </c>
      <c r="G7838" s="130" t="s">
        <v>1662</v>
      </c>
      <c r="H7838" s="121" t="s">
        <v>41</v>
      </c>
      <c r="I7838" s="119" t="s">
        <v>30</v>
      </c>
      <c r="J7838" s="121" t="s">
        <v>87</v>
      </c>
      <c r="K7838" s="120" t="s">
        <v>65</v>
      </c>
      <c r="L7838" s="131" t="s">
        <v>32</v>
      </c>
      <c r="M7838" s="120" t="s">
        <v>33</v>
      </c>
      <c r="N7838" s="131">
        <v>44379</v>
      </c>
      <c r="O7838" s="131">
        <v>44496</v>
      </c>
      <c r="P7838" s="124">
        <f t="shared" si="365"/>
        <v>10</v>
      </c>
      <c r="S7838" s="120" t="s">
        <v>92</v>
      </c>
      <c r="T7838" s="126">
        <v>44497</v>
      </c>
    </row>
    <row r="7839" spans="1:25">
      <c r="A7839" s="116">
        <v>7839</v>
      </c>
      <c r="B7839" s="129">
        <v>44301</v>
      </c>
      <c r="C7839" s="118">
        <f t="shared" si="364"/>
        <v>4</v>
      </c>
      <c r="D7839" s="120" t="s">
        <v>252</v>
      </c>
      <c r="E7839" s="120" t="s">
        <v>17487</v>
      </c>
      <c r="F7839" s="211" t="s">
        <v>7661</v>
      </c>
      <c r="G7839" s="130" t="s">
        <v>15915</v>
      </c>
      <c r="H7839" s="121" t="s">
        <v>41</v>
      </c>
      <c r="I7839" s="121" t="s">
        <v>30</v>
      </c>
      <c r="J7839" s="121" t="s">
        <v>16879</v>
      </c>
      <c r="K7839" s="120" t="s">
        <v>65</v>
      </c>
      <c r="L7839" s="131" t="s">
        <v>32</v>
      </c>
      <c r="M7839" s="120" t="s">
        <v>78</v>
      </c>
      <c r="P7839" s="124">
        <f t="shared" si="365"/>
        <v>0</v>
      </c>
    </row>
    <row r="7840" spans="1:25">
      <c r="A7840" s="116">
        <v>7840</v>
      </c>
      <c r="B7840" s="129">
        <v>44301</v>
      </c>
      <c r="C7840" s="118">
        <f t="shared" si="364"/>
        <v>4</v>
      </c>
      <c r="D7840" s="120" t="s">
        <v>252</v>
      </c>
      <c r="E7840" s="120" t="s">
        <v>17488</v>
      </c>
      <c r="F7840" s="211" t="s">
        <v>11739</v>
      </c>
      <c r="G7840" s="130" t="s">
        <v>17489</v>
      </c>
      <c r="H7840" s="121" t="s">
        <v>41</v>
      </c>
      <c r="I7840" s="119" t="s">
        <v>30</v>
      </c>
      <c r="J7840" s="121" t="s">
        <v>87</v>
      </c>
      <c r="K7840" s="120" t="s">
        <v>65</v>
      </c>
      <c r="L7840" s="131" t="s">
        <v>32</v>
      </c>
      <c r="M7840" s="120" t="s">
        <v>78</v>
      </c>
      <c r="P7840" s="124">
        <f t="shared" si="365"/>
        <v>0</v>
      </c>
      <c r="R7840" s="133"/>
    </row>
    <row r="7841" spans="1:18" ht="27.6">
      <c r="A7841" s="116">
        <v>7841</v>
      </c>
      <c r="B7841" s="129">
        <v>44301</v>
      </c>
      <c r="C7841" s="118">
        <f t="shared" si="364"/>
        <v>4</v>
      </c>
      <c r="D7841" s="120" t="s">
        <v>252</v>
      </c>
      <c r="E7841" s="120" t="s">
        <v>17490</v>
      </c>
      <c r="F7841" s="211" t="s">
        <v>17491</v>
      </c>
      <c r="G7841" s="130" t="s">
        <v>1891</v>
      </c>
      <c r="H7841" s="121" t="s">
        <v>41</v>
      </c>
      <c r="I7841" s="121" t="s">
        <v>30</v>
      </c>
      <c r="J7841" s="121" t="s">
        <v>529</v>
      </c>
      <c r="K7841" s="120" t="s">
        <v>65</v>
      </c>
      <c r="L7841" s="131" t="s">
        <v>32</v>
      </c>
      <c r="M7841" s="120" t="s">
        <v>33</v>
      </c>
      <c r="N7841" s="131">
        <v>44378</v>
      </c>
      <c r="O7841" s="131">
        <v>44581</v>
      </c>
      <c r="P7841" s="124">
        <f t="shared" si="365"/>
        <v>1</v>
      </c>
      <c r="R7841" s="133"/>
    </row>
    <row r="7842" spans="1:18">
      <c r="A7842" s="116">
        <v>7842</v>
      </c>
      <c r="B7842" s="129">
        <v>44301</v>
      </c>
      <c r="C7842" s="118">
        <f t="shared" si="364"/>
        <v>4</v>
      </c>
      <c r="D7842" s="120" t="s">
        <v>252</v>
      </c>
      <c r="E7842" s="120" t="s">
        <v>17492</v>
      </c>
      <c r="F7842" s="211" t="s">
        <v>8043</v>
      </c>
      <c r="G7842" s="130" t="s">
        <v>1662</v>
      </c>
      <c r="H7842" s="121" t="s">
        <v>41</v>
      </c>
      <c r="I7842" s="121" t="s">
        <v>30</v>
      </c>
      <c r="J7842" s="121" t="s">
        <v>7142</v>
      </c>
      <c r="K7842" s="120" t="s">
        <v>65</v>
      </c>
      <c r="L7842" s="131" t="s">
        <v>32</v>
      </c>
      <c r="M7842" s="120" t="s">
        <v>78</v>
      </c>
      <c r="P7842" s="124">
        <f t="shared" si="365"/>
        <v>0</v>
      </c>
    </row>
    <row r="7843" spans="1:18">
      <c r="A7843" s="116">
        <v>7843</v>
      </c>
      <c r="B7843" s="129">
        <v>44301</v>
      </c>
      <c r="C7843" s="118">
        <f t="shared" si="364"/>
        <v>4</v>
      </c>
      <c r="D7843" s="120" t="s">
        <v>252</v>
      </c>
      <c r="E7843" s="120" t="s">
        <v>17493</v>
      </c>
      <c r="F7843" s="211" t="s">
        <v>17494</v>
      </c>
      <c r="G7843" s="130" t="s">
        <v>17495</v>
      </c>
      <c r="H7843" s="121" t="s">
        <v>41</v>
      </c>
      <c r="I7843" s="119" t="s">
        <v>30</v>
      </c>
      <c r="J7843" s="121" t="s">
        <v>9853</v>
      </c>
      <c r="K7843" s="120" t="s">
        <v>65</v>
      </c>
      <c r="L7843" s="131" t="s">
        <v>32</v>
      </c>
      <c r="M7843" s="120" t="s">
        <v>78</v>
      </c>
      <c r="P7843" s="124">
        <f t="shared" si="365"/>
        <v>0</v>
      </c>
      <c r="R7843" s="133"/>
    </row>
    <row r="7844" spans="1:18">
      <c r="A7844" s="116">
        <v>7844</v>
      </c>
      <c r="B7844" s="129">
        <v>44301</v>
      </c>
      <c r="C7844" s="118">
        <f t="shared" si="364"/>
        <v>4</v>
      </c>
      <c r="D7844" s="120" t="s">
        <v>252</v>
      </c>
      <c r="E7844" s="120" t="s">
        <v>17496</v>
      </c>
      <c r="F7844" s="211" t="s">
        <v>473</v>
      </c>
      <c r="G7844" s="130" t="s">
        <v>381</v>
      </c>
      <c r="H7844" s="121" t="s">
        <v>41</v>
      </c>
      <c r="I7844" s="121" t="s">
        <v>30</v>
      </c>
      <c r="J7844" s="121" t="s">
        <v>87</v>
      </c>
      <c r="K7844" s="120" t="s">
        <v>65</v>
      </c>
      <c r="L7844" s="131" t="s">
        <v>32</v>
      </c>
      <c r="M7844" s="120" t="s">
        <v>78</v>
      </c>
      <c r="P7844" s="124">
        <f t="shared" si="365"/>
        <v>0</v>
      </c>
    </row>
    <row r="7845" spans="1:18" ht="27.6">
      <c r="A7845" s="116">
        <v>7845</v>
      </c>
      <c r="B7845" s="129">
        <v>44301</v>
      </c>
      <c r="C7845" s="118">
        <f t="shared" si="364"/>
        <v>4</v>
      </c>
      <c r="D7845" s="120" t="s">
        <v>252</v>
      </c>
      <c r="E7845" s="120" t="s">
        <v>17497</v>
      </c>
      <c r="F7845" s="211" t="s">
        <v>17498</v>
      </c>
      <c r="G7845" s="130" t="s">
        <v>17499</v>
      </c>
      <c r="H7845" s="121" t="s">
        <v>41</v>
      </c>
      <c r="I7845" s="119" t="s">
        <v>30</v>
      </c>
      <c r="J7845" s="121" t="s">
        <v>5018</v>
      </c>
      <c r="K7845" s="120" t="s">
        <v>65</v>
      </c>
      <c r="L7845" s="131" t="s">
        <v>32</v>
      </c>
      <c r="M7845" s="120" t="s">
        <v>78</v>
      </c>
      <c r="P7845" s="124">
        <f t="shared" si="365"/>
        <v>0</v>
      </c>
    </row>
    <row r="7846" spans="1:18">
      <c r="A7846" s="116">
        <v>7846</v>
      </c>
      <c r="B7846" s="129">
        <v>44301</v>
      </c>
      <c r="C7846" s="118">
        <f t="shared" si="364"/>
        <v>4</v>
      </c>
      <c r="D7846" s="120" t="s">
        <v>252</v>
      </c>
      <c r="E7846" s="120" t="s">
        <v>17500</v>
      </c>
      <c r="F7846" s="211" t="s">
        <v>6783</v>
      </c>
      <c r="G7846" s="130" t="s">
        <v>17501</v>
      </c>
      <c r="H7846" s="121" t="s">
        <v>41</v>
      </c>
      <c r="I7846" s="121" t="s">
        <v>30</v>
      </c>
      <c r="J7846" s="121" t="s">
        <v>77</v>
      </c>
      <c r="K7846" s="120" t="s">
        <v>65</v>
      </c>
      <c r="L7846" s="131" t="s">
        <v>32</v>
      </c>
      <c r="M7846" s="120" t="s">
        <v>78</v>
      </c>
      <c r="P7846" s="124">
        <f t="shared" si="365"/>
        <v>0</v>
      </c>
      <c r="R7846" s="133"/>
    </row>
    <row r="7847" spans="1:18" ht="27.6">
      <c r="A7847" s="116">
        <v>7847</v>
      </c>
      <c r="B7847" s="129">
        <v>44349</v>
      </c>
      <c r="C7847" s="118">
        <f t="shared" si="364"/>
        <v>6</v>
      </c>
      <c r="D7847" s="120" t="s">
        <v>25</v>
      </c>
      <c r="E7847" s="120" t="s">
        <v>17502</v>
      </c>
      <c r="F7847" s="212" t="s">
        <v>17503</v>
      </c>
      <c r="G7847" s="119" t="s">
        <v>17504</v>
      </c>
      <c r="H7847" s="121" t="s">
        <v>53</v>
      </c>
      <c r="I7847" s="121" t="s">
        <v>30</v>
      </c>
      <c r="J7847" s="121" t="s">
        <v>3886</v>
      </c>
      <c r="K7847" s="120" t="s">
        <v>584</v>
      </c>
      <c r="L7847" s="131" t="s">
        <v>32</v>
      </c>
      <c r="M7847" s="120" t="s">
        <v>78</v>
      </c>
      <c r="P7847" s="124">
        <f t="shared" si="365"/>
        <v>0</v>
      </c>
    </row>
    <row r="7848" spans="1:18" ht="27.6">
      <c r="A7848" s="116">
        <v>7848</v>
      </c>
      <c r="B7848" s="129">
        <v>44349</v>
      </c>
      <c r="C7848" s="118">
        <f t="shared" si="364"/>
        <v>6</v>
      </c>
      <c r="D7848" s="120" t="s">
        <v>25</v>
      </c>
      <c r="E7848" s="120" t="s">
        <v>17505</v>
      </c>
      <c r="F7848" s="212" t="s">
        <v>17506</v>
      </c>
      <c r="G7848" s="119" t="s">
        <v>17507</v>
      </c>
      <c r="H7848" s="121" t="s">
        <v>53</v>
      </c>
      <c r="I7848" s="119" t="s">
        <v>30</v>
      </c>
      <c r="J7848" s="121" t="s">
        <v>87</v>
      </c>
      <c r="K7848" s="120" t="s">
        <v>584</v>
      </c>
      <c r="L7848" s="131" t="s">
        <v>32</v>
      </c>
      <c r="M7848" s="120" t="s">
        <v>78</v>
      </c>
      <c r="P7848" s="124">
        <f t="shared" si="365"/>
        <v>0</v>
      </c>
    </row>
    <row r="7849" spans="1:18">
      <c r="A7849" s="116">
        <v>7849</v>
      </c>
      <c r="B7849" s="129">
        <v>44301</v>
      </c>
      <c r="C7849" s="118">
        <f t="shared" si="364"/>
        <v>4</v>
      </c>
      <c r="D7849" s="120" t="s">
        <v>252</v>
      </c>
      <c r="E7849" s="120" t="s">
        <v>17508</v>
      </c>
      <c r="F7849" s="211" t="s">
        <v>17509</v>
      </c>
      <c r="G7849" s="130" t="s">
        <v>8801</v>
      </c>
      <c r="H7849" s="121" t="s">
        <v>86</v>
      </c>
      <c r="I7849" s="119" t="s">
        <v>30</v>
      </c>
      <c r="J7849" s="121" t="s">
        <v>7216</v>
      </c>
      <c r="K7849" s="120" t="s">
        <v>65</v>
      </c>
      <c r="L7849" s="131" t="s">
        <v>32</v>
      </c>
      <c r="M7849" s="120" t="s">
        <v>78</v>
      </c>
      <c r="P7849" s="124">
        <f t="shared" si="365"/>
        <v>0</v>
      </c>
    </row>
    <row r="7850" spans="1:18" ht="27.6">
      <c r="A7850" s="116">
        <v>7850</v>
      </c>
      <c r="B7850" s="129">
        <v>44301</v>
      </c>
      <c r="C7850" s="118">
        <f t="shared" si="364"/>
        <v>4</v>
      </c>
      <c r="D7850" s="120" t="s">
        <v>252</v>
      </c>
      <c r="E7850" s="120" t="s">
        <v>17510</v>
      </c>
      <c r="F7850" s="211" t="s">
        <v>17511</v>
      </c>
      <c r="G7850" s="130" t="s">
        <v>1662</v>
      </c>
      <c r="H7850" s="121" t="s">
        <v>76</v>
      </c>
      <c r="I7850" s="121" t="s">
        <v>30</v>
      </c>
      <c r="J7850" s="121" t="s">
        <v>7142</v>
      </c>
      <c r="K7850" s="120" t="s">
        <v>65</v>
      </c>
      <c r="L7850" s="131" t="s">
        <v>32</v>
      </c>
      <c r="M7850" s="120" t="s">
        <v>78</v>
      </c>
      <c r="P7850" s="124">
        <f t="shared" si="365"/>
        <v>0</v>
      </c>
    </row>
    <row r="7851" spans="1:18" ht="27.6">
      <c r="A7851" s="116">
        <v>7851</v>
      </c>
      <c r="B7851" s="129">
        <v>44349</v>
      </c>
      <c r="C7851" s="118">
        <f t="shared" si="364"/>
        <v>6</v>
      </c>
      <c r="D7851" s="120" t="s">
        <v>25</v>
      </c>
      <c r="E7851" s="120" t="s">
        <v>17512</v>
      </c>
      <c r="F7851" s="212" t="s">
        <v>17513</v>
      </c>
      <c r="G7851" s="119" t="s">
        <v>17514</v>
      </c>
      <c r="H7851" s="121" t="s">
        <v>53</v>
      </c>
      <c r="I7851" s="121" t="s">
        <v>30</v>
      </c>
      <c r="J7851" s="121" t="s">
        <v>7123</v>
      </c>
      <c r="K7851" s="120" t="s">
        <v>584</v>
      </c>
      <c r="L7851" s="131" t="s">
        <v>32</v>
      </c>
      <c r="M7851" s="120" t="s">
        <v>78</v>
      </c>
      <c r="P7851" s="124">
        <f t="shared" si="365"/>
        <v>0</v>
      </c>
    </row>
    <row r="7852" spans="1:18">
      <c r="A7852" s="116">
        <v>7852</v>
      </c>
      <c r="B7852" s="129">
        <v>44301</v>
      </c>
      <c r="C7852" s="118">
        <f t="shared" si="364"/>
        <v>4</v>
      </c>
      <c r="D7852" s="120" t="s">
        <v>252</v>
      </c>
      <c r="E7852" s="120" t="s">
        <v>17515</v>
      </c>
      <c r="F7852" s="211" t="s">
        <v>17516</v>
      </c>
      <c r="G7852" s="130" t="s">
        <v>17517</v>
      </c>
      <c r="H7852" s="121" t="s">
        <v>140</v>
      </c>
      <c r="I7852" s="121" t="s">
        <v>30</v>
      </c>
      <c r="J7852" s="121" t="s">
        <v>77</v>
      </c>
      <c r="K7852" s="120" t="s">
        <v>65</v>
      </c>
      <c r="L7852" s="131" t="s">
        <v>32</v>
      </c>
      <c r="M7852" s="120" t="s">
        <v>78</v>
      </c>
      <c r="P7852" s="124">
        <f t="shared" si="365"/>
        <v>0</v>
      </c>
    </row>
    <row r="7853" spans="1:18">
      <c r="A7853" s="116">
        <v>7853</v>
      </c>
      <c r="B7853" s="129">
        <v>44349</v>
      </c>
      <c r="C7853" s="118">
        <f t="shared" si="364"/>
        <v>6</v>
      </c>
      <c r="D7853" s="120" t="s">
        <v>25</v>
      </c>
      <c r="E7853" s="120" t="s">
        <v>17518</v>
      </c>
      <c r="F7853" s="212" t="s">
        <v>17519</v>
      </c>
      <c r="G7853" s="119" t="s">
        <v>17520</v>
      </c>
      <c r="H7853" s="121" t="s">
        <v>53</v>
      </c>
      <c r="I7853" s="121" t="s">
        <v>30</v>
      </c>
      <c r="J7853" s="121" t="s">
        <v>529</v>
      </c>
      <c r="K7853" s="120" t="s">
        <v>584</v>
      </c>
      <c r="L7853" s="131" t="s">
        <v>32</v>
      </c>
      <c r="M7853" s="120" t="s">
        <v>78</v>
      </c>
      <c r="P7853" s="124">
        <f t="shared" si="365"/>
        <v>0</v>
      </c>
    </row>
    <row r="7854" spans="1:18" ht="27.6">
      <c r="A7854" s="116">
        <v>7854</v>
      </c>
      <c r="B7854" s="129">
        <v>44349</v>
      </c>
      <c r="C7854" s="118">
        <f t="shared" si="364"/>
        <v>6</v>
      </c>
      <c r="D7854" s="120" t="s">
        <v>25</v>
      </c>
      <c r="E7854" s="120" t="s">
        <v>17521</v>
      </c>
      <c r="F7854" s="212" t="s">
        <v>17522</v>
      </c>
      <c r="G7854" s="119" t="s">
        <v>17523</v>
      </c>
      <c r="H7854" s="121" t="s">
        <v>53</v>
      </c>
      <c r="I7854" s="121" t="s">
        <v>30</v>
      </c>
      <c r="J7854" s="121" t="s">
        <v>7610</v>
      </c>
      <c r="K7854" s="120" t="s">
        <v>65</v>
      </c>
      <c r="L7854" s="131" t="s">
        <v>32</v>
      </c>
      <c r="M7854" s="120" t="s">
        <v>33</v>
      </c>
      <c r="N7854" s="131">
        <v>44351</v>
      </c>
      <c r="O7854" s="131">
        <v>44463</v>
      </c>
      <c r="P7854" s="124"/>
      <c r="Q7854" s="118">
        <v>1</v>
      </c>
      <c r="R7854" s="124">
        <f ca="1">TODAY()-O7854</f>
        <v>215</v>
      </c>
    </row>
    <row r="7855" spans="1:18">
      <c r="A7855" s="116">
        <v>7855</v>
      </c>
      <c r="B7855" s="129">
        <v>44302</v>
      </c>
      <c r="C7855" s="118">
        <f t="shared" si="364"/>
        <v>4</v>
      </c>
      <c r="D7855" s="120" t="s">
        <v>252</v>
      </c>
      <c r="E7855" s="120" t="s">
        <v>17524</v>
      </c>
      <c r="F7855" s="211" t="s">
        <v>17525</v>
      </c>
      <c r="G7855" s="130" t="s">
        <v>17526</v>
      </c>
      <c r="H7855" s="121" t="s">
        <v>140</v>
      </c>
      <c r="I7855" s="119" t="s">
        <v>30</v>
      </c>
      <c r="J7855" s="121" t="s">
        <v>485</v>
      </c>
      <c r="K7855" s="120" t="s">
        <v>65</v>
      </c>
      <c r="L7855" s="131" t="s">
        <v>8420</v>
      </c>
      <c r="M7855" s="120" t="s">
        <v>78</v>
      </c>
      <c r="P7855" s="124">
        <f t="shared" ref="P7855:P7889" si="366">IF(O7855&lt;&gt;0,MONTH(O7855),0)</f>
        <v>0</v>
      </c>
    </row>
    <row r="7856" spans="1:18">
      <c r="A7856" s="116">
        <v>7856</v>
      </c>
      <c r="B7856" s="129">
        <v>44302</v>
      </c>
      <c r="C7856" s="118">
        <f t="shared" si="364"/>
        <v>4</v>
      </c>
      <c r="D7856" s="120" t="s">
        <v>252</v>
      </c>
      <c r="E7856" s="120" t="s">
        <v>17527</v>
      </c>
      <c r="F7856" s="211" t="s">
        <v>17528</v>
      </c>
      <c r="G7856" s="130" t="s">
        <v>8001</v>
      </c>
      <c r="H7856" s="121" t="s">
        <v>140</v>
      </c>
      <c r="I7856" s="121" t="s">
        <v>30</v>
      </c>
      <c r="J7856" s="121" t="s">
        <v>7280</v>
      </c>
      <c r="K7856" s="120" t="s">
        <v>65</v>
      </c>
      <c r="L7856" s="131" t="s">
        <v>32</v>
      </c>
      <c r="M7856" s="120" t="s">
        <v>78</v>
      </c>
      <c r="P7856" s="124">
        <f t="shared" si="366"/>
        <v>0</v>
      </c>
    </row>
    <row r="7857" spans="1:25">
      <c r="A7857" s="116">
        <v>7857</v>
      </c>
      <c r="B7857" s="129">
        <v>44350</v>
      </c>
      <c r="C7857" s="118">
        <f t="shared" si="364"/>
        <v>6</v>
      </c>
      <c r="D7857" s="120" t="s">
        <v>252</v>
      </c>
      <c r="E7857" s="120" t="s">
        <v>17529</v>
      </c>
      <c r="F7857" s="212" t="s">
        <v>17530</v>
      </c>
      <c r="G7857" s="119" t="s">
        <v>17531</v>
      </c>
      <c r="H7857" s="121" t="s">
        <v>29</v>
      </c>
      <c r="I7857" s="119" t="s">
        <v>196</v>
      </c>
      <c r="J7857" s="121" t="s">
        <v>196</v>
      </c>
      <c r="K7857" s="121" t="s">
        <v>584</v>
      </c>
      <c r="L7857" s="131" t="s">
        <v>32</v>
      </c>
      <c r="M7857" s="120" t="s">
        <v>78</v>
      </c>
      <c r="P7857" s="124">
        <f t="shared" si="366"/>
        <v>0</v>
      </c>
      <c r="Y7857" s="116" t="s">
        <v>16681</v>
      </c>
    </row>
    <row r="7858" spans="1:25" ht="27.6">
      <c r="A7858" s="116">
        <v>7858</v>
      </c>
      <c r="B7858" s="129">
        <v>44322</v>
      </c>
      <c r="C7858" s="118">
        <f t="shared" si="364"/>
        <v>5</v>
      </c>
      <c r="D7858" s="120" t="s">
        <v>25</v>
      </c>
      <c r="E7858" s="120" t="s">
        <v>17532</v>
      </c>
      <c r="F7858" s="211" t="s">
        <v>17533</v>
      </c>
      <c r="G7858" s="119" t="s">
        <v>214</v>
      </c>
      <c r="H7858" s="121" t="s">
        <v>53</v>
      </c>
      <c r="I7858" s="145" t="s">
        <v>42</v>
      </c>
      <c r="J7858" s="121" t="s">
        <v>72</v>
      </c>
      <c r="K7858" s="120" t="s">
        <v>65</v>
      </c>
      <c r="L7858" s="131" t="s">
        <v>32</v>
      </c>
      <c r="M7858" s="120" t="s">
        <v>78</v>
      </c>
      <c r="P7858" s="124">
        <f t="shared" si="366"/>
        <v>0</v>
      </c>
      <c r="Y7858" s="116" t="s">
        <v>1426</v>
      </c>
    </row>
    <row r="7859" spans="1:25">
      <c r="A7859" s="116">
        <v>7859</v>
      </c>
      <c r="B7859" s="129">
        <v>44302</v>
      </c>
      <c r="C7859" s="118">
        <f t="shared" si="364"/>
        <v>4</v>
      </c>
      <c r="D7859" s="120" t="s">
        <v>252</v>
      </c>
      <c r="E7859" s="120" t="s">
        <v>17534</v>
      </c>
      <c r="F7859" s="211" t="s">
        <v>17535</v>
      </c>
      <c r="G7859" s="130" t="s">
        <v>17536</v>
      </c>
      <c r="H7859" s="121" t="s">
        <v>29</v>
      </c>
      <c r="I7859" s="121" t="s">
        <v>30</v>
      </c>
      <c r="J7859" s="121" t="s">
        <v>485</v>
      </c>
      <c r="K7859" s="120" t="s">
        <v>65</v>
      </c>
      <c r="L7859" s="131" t="s">
        <v>32</v>
      </c>
      <c r="M7859" s="120" t="s">
        <v>33</v>
      </c>
      <c r="N7859" s="131">
        <v>44306</v>
      </c>
      <c r="O7859" s="131">
        <v>44613</v>
      </c>
      <c r="P7859" s="124">
        <f t="shared" si="366"/>
        <v>2</v>
      </c>
    </row>
    <row r="7860" spans="1:25">
      <c r="A7860" s="116">
        <v>7860</v>
      </c>
      <c r="B7860" s="129">
        <v>44350</v>
      </c>
      <c r="C7860" s="118">
        <f t="shared" si="364"/>
        <v>6</v>
      </c>
      <c r="D7860" s="120" t="s">
        <v>252</v>
      </c>
      <c r="E7860" s="120" t="s">
        <v>17537</v>
      </c>
      <c r="F7860" s="212" t="s">
        <v>17538</v>
      </c>
      <c r="G7860" s="119" t="s">
        <v>17539</v>
      </c>
      <c r="H7860" s="121" t="s">
        <v>29</v>
      </c>
      <c r="I7860" s="121" t="s">
        <v>30</v>
      </c>
      <c r="J7860" s="121" t="s">
        <v>435</v>
      </c>
      <c r="K7860" s="121" t="s">
        <v>584</v>
      </c>
      <c r="L7860" s="131" t="s">
        <v>32</v>
      </c>
      <c r="M7860" s="120" t="s">
        <v>78</v>
      </c>
      <c r="P7860" s="124">
        <f t="shared" si="366"/>
        <v>0</v>
      </c>
      <c r="Y7860" s="116" t="s">
        <v>16681</v>
      </c>
    </row>
    <row r="7861" spans="1:25">
      <c r="A7861" s="116">
        <v>7861</v>
      </c>
      <c r="B7861" s="129">
        <v>44302</v>
      </c>
      <c r="C7861" s="118">
        <f t="shared" si="364"/>
        <v>4</v>
      </c>
      <c r="D7861" s="120" t="s">
        <v>252</v>
      </c>
      <c r="E7861" s="120" t="s">
        <v>17540</v>
      </c>
      <c r="F7861" s="211" t="s">
        <v>17541</v>
      </c>
      <c r="G7861" s="130" t="s">
        <v>371</v>
      </c>
      <c r="H7861" s="121" t="s">
        <v>53</v>
      </c>
      <c r="I7861" s="119" t="s">
        <v>30</v>
      </c>
      <c r="J7861" s="121" t="s">
        <v>1540</v>
      </c>
      <c r="K7861" s="120" t="s">
        <v>65</v>
      </c>
      <c r="L7861" s="131" t="s">
        <v>32</v>
      </c>
      <c r="M7861" s="120" t="s">
        <v>184</v>
      </c>
      <c r="P7861" s="124">
        <f t="shared" si="366"/>
        <v>0</v>
      </c>
    </row>
    <row r="7862" spans="1:25">
      <c r="A7862" s="116">
        <v>7862</v>
      </c>
      <c r="B7862" s="129">
        <v>44350</v>
      </c>
      <c r="C7862" s="118">
        <f t="shared" si="364"/>
        <v>6</v>
      </c>
      <c r="D7862" s="120" t="s">
        <v>252</v>
      </c>
      <c r="E7862" s="120" t="s">
        <v>17542</v>
      </c>
      <c r="F7862" s="212" t="s">
        <v>17543</v>
      </c>
      <c r="G7862" s="119" t="s">
        <v>17544</v>
      </c>
      <c r="H7862" s="121" t="s">
        <v>29</v>
      </c>
      <c r="I7862" s="121" t="s">
        <v>30</v>
      </c>
      <c r="J7862" s="121" t="s">
        <v>31</v>
      </c>
      <c r="K7862" s="121" t="s">
        <v>584</v>
      </c>
      <c r="L7862" s="131" t="s">
        <v>32</v>
      </c>
      <c r="M7862" s="120" t="s">
        <v>78</v>
      </c>
      <c r="P7862" s="124">
        <f t="shared" si="366"/>
        <v>0</v>
      </c>
      <c r="Y7862" s="116" t="s">
        <v>16681</v>
      </c>
    </row>
    <row r="7863" spans="1:25" ht="27.6">
      <c r="A7863" s="116">
        <v>7863</v>
      </c>
      <c r="B7863" s="129">
        <v>44350</v>
      </c>
      <c r="C7863" s="118">
        <f t="shared" si="364"/>
        <v>6</v>
      </c>
      <c r="D7863" s="120" t="s">
        <v>252</v>
      </c>
      <c r="E7863" s="120" t="s">
        <v>17545</v>
      </c>
      <c r="F7863" s="212" t="s">
        <v>17546</v>
      </c>
      <c r="G7863" s="119" t="s">
        <v>17547</v>
      </c>
      <c r="H7863" s="121" t="s">
        <v>29</v>
      </c>
      <c r="I7863" s="121" t="s">
        <v>30</v>
      </c>
      <c r="J7863" s="121" t="s">
        <v>77</v>
      </c>
      <c r="K7863" s="121" t="s">
        <v>584</v>
      </c>
      <c r="L7863" s="131" t="s">
        <v>32</v>
      </c>
      <c r="M7863" s="120" t="s">
        <v>78</v>
      </c>
      <c r="P7863" s="124">
        <f t="shared" si="366"/>
        <v>0</v>
      </c>
      <c r="Y7863" s="116" t="s">
        <v>16681</v>
      </c>
    </row>
    <row r="7864" spans="1:25" ht="27.6">
      <c r="A7864" s="116">
        <v>7864</v>
      </c>
      <c r="B7864" s="129">
        <v>44302</v>
      </c>
      <c r="C7864" s="118">
        <f t="shared" si="364"/>
        <v>4</v>
      </c>
      <c r="D7864" s="120" t="s">
        <v>252</v>
      </c>
      <c r="E7864" s="120" t="s">
        <v>17548</v>
      </c>
      <c r="F7864" s="211" t="s">
        <v>17549</v>
      </c>
      <c r="G7864" s="130" t="s">
        <v>4989</v>
      </c>
      <c r="H7864" s="121" t="s">
        <v>53</v>
      </c>
      <c r="I7864" s="119" t="s">
        <v>30</v>
      </c>
      <c r="J7864" s="121" t="s">
        <v>77</v>
      </c>
      <c r="K7864" s="120" t="s">
        <v>65</v>
      </c>
      <c r="L7864" s="131" t="s">
        <v>32</v>
      </c>
      <c r="M7864" s="120" t="s">
        <v>33</v>
      </c>
      <c r="N7864" s="131">
        <v>44313</v>
      </c>
      <c r="O7864" s="131">
        <v>44613</v>
      </c>
      <c r="P7864" s="124">
        <f t="shared" si="366"/>
        <v>2</v>
      </c>
    </row>
    <row r="7865" spans="1:25" ht="27.6">
      <c r="A7865" s="116">
        <v>7865</v>
      </c>
      <c r="B7865" s="129">
        <v>44302</v>
      </c>
      <c r="C7865" s="118">
        <f t="shared" si="364"/>
        <v>4</v>
      </c>
      <c r="D7865" s="120" t="s">
        <v>252</v>
      </c>
      <c r="E7865" s="120" t="s">
        <v>17550</v>
      </c>
      <c r="F7865" s="211" t="s">
        <v>17551</v>
      </c>
      <c r="G7865" s="130" t="s">
        <v>15287</v>
      </c>
      <c r="H7865" s="121" t="s">
        <v>53</v>
      </c>
      <c r="I7865" s="119" t="s">
        <v>30</v>
      </c>
      <c r="J7865" s="121" t="s">
        <v>31</v>
      </c>
      <c r="K7865" s="120" t="s">
        <v>65</v>
      </c>
      <c r="L7865" s="131" t="s">
        <v>32</v>
      </c>
      <c r="M7865" s="120" t="s">
        <v>33</v>
      </c>
      <c r="N7865" s="131">
        <v>44333</v>
      </c>
      <c r="O7865" s="131">
        <v>44340</v>
      </c>
      <c r="P7865" s="124">
        <f t="shared" si="366"/>
        <v>5</v>
      </c>
      <c r="S7865" s="120" t="s">
        <v>135</v>
      </c>
      <c r="T7865" s="126">
        <v>44340</v>
      </c>
    </row>
    <row r="7866" spans="1:25">
      <c r="A7866" s="116">
        <v>7866</v>
      </c>
      <c r="B7866" s="129">
        <v>44350</v>
      </c>
      <c r="C7866" s="118">
        <f t="shared" ref="C7866:C7889" si="367">IF(B7866&lt;&gt;0,MONTH(B7866),0)</f>
        <v>6</v>
      </c>
      <c r="D7866" s="120" t="s">
        <v>252</v>
      </c>
      <c r="E7866" s="120" t="s">
        <v>17552</v>
      </c>
      <c r="F7866" s="212" t="s">
        <v>6730</v>
      </c>
      <c r="G7866" s="119" t="s">
        <v>17553</v>
      </c>
      <c r="H7866" s="121" t="s">
        <v>71</v>
      </c>
      <c r="I7866" s="119" t="s">
        <v>30</v>
      </c>
      <c r="J7866" s="121" t="s">
        <v>7142</v>
      </c>
      <c r="K7866" s="121" t="s">
        <v>584</v>
      </c>
      <c r="L7866" s="131" t="s">
        <v>32</v>
      </c>
      <c r="M7866" s="120" t="s">
        <v>78</v>
      </c>
      <c r="P7866" s="124">
        <f t="shared" si="366"/>
        <v>0</v>
      </c>
      <c r="Y7866" s="116" t="s">
        <v>16681</v>
      </c>
    </row>
    <row r="7867" spans="1:25" ht="27.6">
      <c r="A7867" s="116">
        <v>7867</v>
      </c>
      <c r="B7867" s="129">
        <v>44350</v>
      </c>
      <c r="C7867" s="118">
        <f t="shared" si="367"/>
        <v>6</v>
      </c>
      <c r="D7867" s="120" t="s">
        <v>252</v>
      </c>
      <c r="E7867" s="120" t="s">
        <v>17554</v>
      </c>
      <c r="F7867" s="212" t="s">
        <v>17555</v>
      </c>
      <c r="G7867" s="119" t="s">
        <v>17556</v>
      </c>
      <c r="H7867" s="121" t="s">
        <v>29</v>
      </c>
      <c r="I7867" s="121" t="s">
        <v>30</v>
      </c>
      <c r="J7867" s="121" t="s">
        <v>7091</v>
      </c>
      <c r="K7867" s="121" t="s">
        <v>584</v>
      </c>
      <c r="L7867" s="131" t="s">
        <v>32</v>
      </c>
      <c r="M7867" s="120" t="s">
        <v>78</v>
      </c>
      <c r="P7867" s="124">
        <f t="shared" si="366"/>
        <v>0</v>
      </c>
      <c r="Y7867" s="116" t="s">
        <v>16681</v>
      </c>
    </row>
    <row r="7868" spans="1:25">
      <c r="A7868" s="116">
        <v>7868</v>
      </c>
      <c r="B7868" s="129">
        <v>44302</v>
      </c>
      <c r="C7868" s="118">
        <f t="shared" si="367"/>
        <v>4</v>
      </c>
      <c r="D7868" s="120" t="s">
        <v>252</v>
      </c>
      <c r="E7868" s="120" t="s">
        <v>17557</v>
      </c>
      <c r="F7868" s="211" t="s">
        <v>17558</v>
      </c>
      <c r="G7868" s="130" t="s">
        <v>17559</v>
      </c>
      <c r="H7868" s="121" t="s">
        <v>41</v>
      </c>
      <c r="I7868" s="121" t="s">
        <v>30</v>
      </c>
      <c r="J7868" s="121" t="s">
        <v>485</v>
      </c>
      <c r="K7868" s="120" t="s">
        <v>65</v>
      </c>
      <c r="L7868" s="131" t="s">
        <v>32</v>
      </c>
      <c r="M7868" s="120" t="s">
        <v>33</v>
      </c>
      <c r="N7868" s="131">
        <v>44313</v>
      </c>
      <c r="O7868" s="131">
        <v>44586</v>
      </c>
      <c r="P7868" s="124">
        <f t="shared" si="366"/>
        <v>1</v>
      </c>
      <c r="S7868" s="120" t="s">
        <v>135</v>
      </c>
      <c r="T7868" s="126">
        <v>44587</v>
      </c>
    </row>
    <row r="7869" spans="1:25" ht="27.6">
      <c r="A7869" s="116">
        <v>7869</v>
      </c>
      <c r="B7869" s="129">
        <v>44322</v>
      </c>
      <c r="C7869" s="118">
        <f t="shared" si="367"/>
        <v>5</v>
      </c>
      <c r="D7869" s="120" t="s">
        <v>25</v>
      </c>
      <c r="E7869" s="120" t="s">
        <v>17560</v>
      </c>
      <c r="F7869" s="211" t="s">
        <v>17561</v>
      </c>
      <c r="G7869" s="119" t="s">
        <v>1100</v>
      </c>
      <c r="H7869" s="121" t="s">
        <v>53</v>
      </c>
      <c r="I7869" s="121" t="s">
        <v>42</v>
      </c>
      <c r="J7869" s="121" t="s">
        <v>72</v>
      </c>
      <c r="K7869" s="120" t="s">
        <v>65</v>
      </c>
      <c r="L7869" s="131" t="s">
        <v>32</v>
      </c>
      <c r="M7869" s="120" t="s">
        <v>78</v>
      </c>
      <c r="P7869" s="124">
        <f t="shared" si="366"/>
        <v>0</v>
      </c>
      <c r="Y7869" s="116" t="s">
        <v>1426</v>
      </c>
    </row>
    <row r="7870" spans="1:25">
      <c r="A7870" s="116">
        <v>7870</v>
      </c>
      <c r="B7870" s="129">
        <v>44350</v>
      </c>
      <c r="C7870" s="118">
        <f t="shared" si="367"/>
        <v>6</v>
      </c>
      <c r="D7870" s="120" t="s">
        <v>252</v>
      </c>
      <c r="E7870" s="120" t="s">
        <v>17562</v>
      </c>
      <c r="F7870" s="212" t="s">
        <v>122</v>
      </c>
      <c r="G7870" s="119" t="s">
        <v>17563</v>
      </c>
      <c r="H7870" s="121" t="s">
        <v>29</v>
      </c>
      <c r="I7870" s="121" t="s">
        <v>30</v>
      </c>
      <c r="J7870" s="121" t="s">
        <v>3749</v>
      </c>
      <c r="K7870" s="121" t="s">
        <v>584</v>
      </c>
      <c r="L7870" s="131" t="s">
        <v>32</v>
      </c>
      <c r="M7870" s="120" t="s">
        <v>78</v>
      </c>
      <c r="P7870" s="124">
        <f t="shared" si="366"/>
        <v>0</v>
      </c>
      <c r="Y7870" s="116" t="s">
        <v>16681</v>
      </c>
    </row>
    <row r="7871" spans="1:25">
      <c r="A7871" s="116">
        <v>7871</v>
      </c>
      <c r="B7871" s="129">
        <v>44350</v>
      </c>
      <c r="C7871" s="118">
        <f t="shared" si="367"/>
        <v>6</v>
      </c>
      <c r="D7871" s="120" t="s">
        <v>252</v>
      </c>
      <c r="E7871" s="120" t="s">
        <v>17564</v>
      </c>
      <c r="F7871" s="212" t="s">
        <v>7254</v>
      </c>
      <c r="G7871" s="119" t="s">
        <v>17565</v>
      </c>
      <c r="H7871" s="121" t="s">
        <v>29</v>
      </c>
      <c r="I7871" s="121" t="s">
        <v>30</v>
      </c>
      <c r="J7871" s="121" t="s">
        <v>529</v>
      </c>
      <c r="K7871" s="121" t="s">
        <v>584</v>
      </c>
      <c r="L7871" s="131" t="s">
        <v>32</v>
      </c>
      <c r="M7871" s="120" t="s">
        <v>78</v>
      </c>
      <c r="P7871" s="124">
        <f t="shared" si="366"/>
        <v>0</v>
      </c>
      <c r="Y7871" s="116" t="s">
        <v>16681</v>
      </c>
    </row>
    <row r="7872" spans="1:25">
      <c r="A7872" s="116">
        <v>7872</v>
      </c>
      <c r="B7872" s="129">
        <v>44302</v>
      </c>
      <c r="C7872" s="118">
        <f t="shared" si="367"/>
        <v>4</v>
      </c>
      <c r="D7872" s="120" t="s">
        <v>252</v>
      </c>
      <c r="E7872" s="120" t="s">
        <v>17566</v>
      </c>
      <c r="F7872" s="211" t="s">
        <v>7236</v>
      </c>
      <c r="G7872" s="130" t="s">
        <v>17567</v>
      </c>
      <c r="H7872" s="121" t="s">
        <v>41</v>
      </c>
      <c r="I7872" s="119" t="s">
        <v>30</v>
      </c>
      <c r="J7872" s="121" t="s">
        <v>1540</v>
      </c>
      <c r="K7872" s="120" t="s">
        <v>65</v>
      </c>
      <c r="L7872" s="131" t="s">
        <v>32</v>
      </c>
      <c r="M7872" s="120" t="s">
        <v>33</v>
      </c>
      <c r="N7872" s="131">
        <v>44306</v>
      </c>
      <c r="O7872" s="131">
        <v>44404</v>
      </c>
      <c r="P7872" s="124">
        <f t="shared" si="366"/>
        <v>7</v>
      </c>
      <c r="S7872" s="120" t="s">
        <v>724</v>
      </c>
      <c r="T7872" s="126">
        <v>44405</v>
      </c>
    </row>
    <row r="7873" spans="1:25" ht="27.6">
      <c r="A7873" s="116">
        <v>7873</v>
      </c>
      <c r="B7873" s="129">
        <v>44322</v>
      </c>
      <c r="C7873" s="118">
        <f t="shared" si="367"/>
        <v>5</v>
      </c>
      <c r="D7873" s="120" t="s">
        <v>25</v>
      </c>
      <c r="E7873" s="120" t="s">
        <v>17568</v>
      </c>
      <c r="F7873" s="211" t="s">
        <v>17569</v>
      </c>
      <c r="G7873" s="119" t="s">
        <v>14346</v>
      </c>
      <c r="H7873" s="121" t="s">
        <v>29</v>
      </c>
      <c r="I7873" s="121" t="s">
        <v>42</v>
      </c>
      <c r="J7873" s="121" t="s">
        <v>72</v>
      </c>
      <c r="K7873" s="120" t="s">
        <v>65</v>
      </c>
      <c r="L7873" s="131" t="s">
        <v>144</v>
      </c>
      <c r="M7873" s="120" t="s">
        <v>78</v>
      </c>
      <c r="P7873" s="124">
        <f t="shared" si="366"/>
        <v>0</v>
      </c>
      <c r="Y7873" s="116" t="s">
        <v>1426</v>
      </c>
    </row>
    <row r="7874" spans="1:25">
      <c r="A7874" s="116">
        <v>7874</v>
      </c>
      <c r="B7874" s="129">
        <v>44350</v>
      </c>
      <c r="C7874" s="118">
        <f t="shared" si="367"/>
        <v>6</v>
      </c>
      <c r="D7874" s="120" t="s">
        <v>252</v>
      </c>
      <c r="E7874" s="120" t="s">
        <v>17570</v>
      </c>
      <c r="F7874" s="212" t="s">
        <v>5616</v>
      </c>
      <c r="G7874" s="119" t="s">
        <v>17571</v>
      </c>
      <c r="H7874" s="121" t="s">
        <v>29</v>
      </c>
      <c r="I7874" s="119" t="s">
        <v>196</v>
      </c>
      <c r="J7874" s="121" t="s">
        <v>375</v>
      </c>
      <c r="K7874" s="121" t="s">
        <v>584</v>
      </c>
      <c r="L7874" s="131" t="s">
        <v>32</v>
      </c>
      <c r="M7874" s="120" t="s">
        <v>78</v>
      </c>
      <c r="P7874" s="124">
        <f t="shared" si="366"/>
        <v>0</v>
      </c>
      <c r="Y7874" s="116" t="s">
        <v>16681</v>
      </c>
    </row>
    <row r="7875" spans="1:25">
      <c r="A7875" s="116">
        <v>7875</v>
      </c>
      <c r="B7875" s="129">
        <v>44350</v>
      </c>
      <c r="C7875" s="118">
        <f t="shared" si="367"/>
        <v>6</v>
      </c>
      <c r="D7875" s="120" t="s">
        <v>252</v>
      </c>
      <c r="E7875" s="120" t="s">
        <v>17572</v>
      </c>
      <c r="F7875" s="212" t="s">
        <v>595</v>
      </c>
      <c r="G7875" s="119" t="s">
        <v>14651</v>
      </c>
      <c r="H7875" s="121" t="s">
        <v>29</v>
      </c>
      <c r="I7875" s="121" t="s">
        <v>30</v>
      </c>
      <c r="J7875" s="121" t="s">
        <v>1540</v>
      </c>
      <c r="K7875" s="121" t="s">
        <v>584</v>
      </c>
      <c r="L7875" s="131" t="s">
        <v>32</v>
      </c>
      <c r="M7875" s="120" t="s">
        <v>33</v>
      </c>
      <c r="N7875" s="131">
        <v>44400</v>
      </c>
      <c r="O7875" s="131">
        <v>44509</v>
      </c>
      <c r="P7875" s="124">
        <f t="shared" si="366"/>
        <v>11</v>
      </c>
      <c r="Y7875" s="116" t="s">
        <v>16681</v>
      </c>
    </row>
    <row r="7876" spans="1:25">
      <c r="A7876" s="116">
        <v>7876</v>
      </c>
      <c r="B7876" s="129">
        <v>44350</v>
      </c>
      <c r="C7876" s="118">
        <f t="shared" si="367"/>
        <v>6</v>
      </c>
      <c r="D7876" s="120" t="s">
        <v>25</v>
      </c>
      <c r="E7876" s="120" t="s">
        <v>17573</v>
      </c>
      <c r="F7876" s="212" t="s">
        <v>17574</v>
      </c>
      <c r="G7876" s="119" t="s">
        <v>17575</v>
      </c>
      <c r="H7876" s="121" t="s">
        <v>29</v>
      </c>
      <c r="I7876" s="121" t="s">
        <v>42</v>
      </c>
      <c r="J7876" s="121" t="s">
        <v>72</v>
      </c>
      <c r="K7876" s="120" t="s">
        <v>584</v>
      </c>
      <c r="L7876" s="131" t="s">
        <v>32</v>
      </c>
      <c r="M7876" s="120" t="s">
        <v>78</v>
      </c>
      <c r="P7876" s="124">
        <f t="shared" si="366"/>
        <v>0</v>
      </c>
      <c r="Y7876" s="116" t="s">
        <v>17473</v>
      </c>
    </row>
    <row r="7877" spans="1:25" ht="27.6">
      <c r="A7877" s="116">
        <v>7877</v>
      </c>
      <c r="B7877" s="129">
        <v>43739</v>
      </c>
      <c r="C7877" s="118">
        <f t="shared" si="367"/>
        <v>10</v>
      </c>
      <c r="D7877" s="120" t="s">
        <v>25</v>
      </c>
      <c r="E7877" s="120" t="s">
        <v>17576</v>
      </c>
      <c r="F7877" s="211" t="s">
        <v>17577</v>
      </c>
      <c r="G7877" s="119" t="s">
        <v>17578</v>
      </c>
      <c r="H7877" s="121" t="s">
        <v>41</v>
      </c>
      <c r="I7877" s="119" t="s">
        <v>42</v>
      </c>
      <c r="J7877" s="121" t="s">
        <v>246</v>
      </c>
      <c r="K7877" s="120"/>
      <c r="L7877" s="120" t="s">
        <v>32</v>
      </c>
      <c r="M7877" s="120" t="s">
        <v>33</v>
      </c>
      <c r="N7877" s="131">
        <v>43709</v>
      </c>
      <c r="P7877" s="124">
        <f t="shared" si="366"/>
        <v>0</v>
      </c>
      <c r="S7877" s="120" t="s">
        <v>92</v>
      </c>
      <c r="Y7877" s="116" t="s">
        <v>17579</v>
      </c>
    </row>
    <row r="7878" spans="1:25">
      <c r="A7878" s="116">
        <v>7878</v>
      </c>
      <c r="B7878" s="118">
        <v>2019</v>
      </c>
      <c r="C7878" s="118">
        <f t="shared" si="367"/>
        <v>7</v>
      </c>
      <c r="D7878" s="121" t="s">
        <v>25</v>
      </c>
      <c r="E7878" s="121" t="s">
        <v>17580</v>
      </c>
      <c r="F7878" s="211" t="s">
        <v>17581</v>
      </c>
      <c r="G7878" s="119" t="s">
        <v>17582</v>
      </c>
      <c r="H7878" s="121" t="s">
        <v>41</v>
      </c>
      <c r="I7878" s="121" t="s">
        <v>42</v>
      </c>
      <c r="J7878" s="121" t="s">
        <v>72</v>
      </c>
      <c r="K7878" s="120"/>
      <c r="L7878" s="120" t="s">
        <v>32</v>
      </c>
      <c r="M7878" s="121" t="s">
        <v>78</v>
      </c>
      <c r="N7878" s="157"/>
      <c r="O7878" s="157"/>
      <c r="P7878" s="124">
        <f t="shared" si="366"/>
        <v>0</v>
      </c>
      <c r="Q7878" s="124"/>
      <c r="R7878" s="124"/>
      <c r="S7878" s="121"/>
      <c r="U7878" s="116" t="s">
        <v>17583</v>
      </c>
      <c r="V7878" s="116" t="s">
        <v>110</v>
      </c>
      <c r="W7878" s="116" t="s">
        <v>58</v>
      </c>
      <c r="X7878" s="123">
        <v>44105</v>
      </c>
      <c r="Y7878" s="136"/>
    </row>
    <row r="7879" spans="1:25">
      <c r="A7879" s="116">
        <v>7879</v>
      </c>
      <c r="B7879" s="129">
        <v>44302</v>
      </c>
      <c r="C7879" s="118">
        <f t="shared" si="367"/>
        <v>4</v>
      </c>
      <c r="D7879" s="120" t="s">
        <v>252</v>
      </c>
      <c r="E7879" s="120" t="s">
        <v>17584</v>
      </c>
      <c r="F7879" s="211" t="s">
        <v>17585</v>
      </c>
      <c r="G7879" s="130" t="s">
        <v>17586</v>
      </c>
      <c r="H7879" s="121" t="s">
        <v>41</v>
      </c>
      <c r="I7879" s="119" t="s">
        <v>30</v>
      </c>
      <c r="J7879" s="121" t="s">
        <v>31</v>
      </c>
      <c r="K7879" s="120" t="s">
        <v>65</v>
      </c>
      <c r="L7879" s="131" t="s">
        <v>32</v>
      </c>
      <c r="M7879" s="120" t="s">
        <v>33</v>
      </c>
      <c r="N7879" s="131">
        <v>44306</v>
      </c>
      <c r="O7879" s="131">
        <v>44586</v>
      </c>
      <c r="P7879" s="124">
        <f t="shared" si="366"/>
        <v>1</v>
      </c>
    </row>
    <row r="7880" spans="1:25">
      <c r="A7880" s="116">
        <v>7880</v>
      </c>
      <c r="B7880" s="118">
        <v>2019</v>
      </c>
      <c r="C7880" s="118">
        <f t="shared" si="367"/>
        <v>7</v>
      </c>
      <c r="D7880" s="121" t="s">
        <v>25</v>
      </c>
      <c r="E7880" s="121" t="s">
        <v>17587</v>
      </c>
      <c r="F7880" s="211" t="s">
        <v>17588</v>
      </c>
      <c r="G7880" s="119" t="s">
        <v>2423</v>
      </c>
      <c r="K7880" s="120"/>
      <c r="L7880" s="120" t="s">
        <v>32</v>
      </c>
      <c r="M7880" s="121" t="s">
        <v>78</v>
      </c>
      <c r="N7880" s="157"/>
      <c r="O7880" s="157"/>
      <c r="P7880" s="124">
        <f t="shared" si="366"/>
        <v>0</v>
      </c>
      <c r="Q7880" s="123"/>
      <c r="R7880" s="124"/>
      <c r="U7880" s="116"/>
      <c r="V7880" s="116"/>
      <c r="W7880" s="116"/>
      <c r="X7880" s="116"/>
      <c r="Y7880" s="123"/>
    </row>
    <row r="7881" spans="1:25">
      <c r="A7881" s="116">
        <v>7881</v>
      </c>
      <c r="B7881" s="129">
        <v>44302</v>
      </c>
      <c r="C7881" s="118">
        <f t="shared" si="367"/>
        <v>4</v>
      </c>
      <c r="D7881" s="120" t="s">
        <v>252</v>
      </c>
      <c r="E7881" s="120" t="s">
        <v>17589</v>
      </c>
      <c r="F7881" s="211" t="s">
        <v>8168</v>
      </c>
      <c r="G7881" s="130" t="s">
        <v>409</v>
      </c>
      <c r="H7881" s="121" t="s">
        <v>41</v>
      </c>
      <c r="I7881" s="121" t="s">
        <v>30</v>
      </c>
      <c r="J7881" s="121" t="s">
        <v>77</v>
      </c>
      <c r="K7881" s="120" t="s">
        <v>65</v>
      </c>
      <c r="L7881" s="131" t="s">
        <v>32</v>
      </c>
      <c r="M7881" s="120" t="s">
        <v>33</v>
      </c>
      <c r="N7881" s="131">
        <v>44306</v>
      </c>
      <c r="P7881" s="124">
        <f t="shared" si="366"/>
        <v>0</v>
      </c>
      <c r="S7881" s="120" t="s">
        <v>135</v>
      </c>
      <c r="T7881" s="126">
        <v>44306</v>
      </c>
    </row>
    <row r="7882" spans="1:25">
      <c r="A7882" s="116">
        <v>7882</v>
      </c>
      <c r="B7882" s="129">
        <v>44302</v>
      </c>
      <c r="C7882" s="118">
        <f t="shared" si="367"/>
        <v>4</v>
      </c>
      <c r="D7882" s="120" t="s">
        <v>252</v>
      </c>
      <c r="E7882" s="120" t="s">
        <v>17590</v>
      </c>
      <c r="F7882" s="211" t="s">
        <v>7627</v>
      </c>
      <c r="G7882" s="130" t="s">
        <v>17591</v>
      </c>
      <c r="H7882" s="121" t="s">
        <v>41</v>
      </c>
      <c r="I7882" s="121" t="s">
        <v>30</v>
      </c>
      <c r="J7882" s="121" t="s">
        <v>7375</v>
      </c>
      <c r="K7882" s="120" t="s">
        <v>65</v>
      </c>
      <c r="L7882" s="131" t="s">
        <v>32</v>
      </c>
      <c r="M7882" s="120" t="s">
        <v>33</v>
      </c>
      <c r="N7882" s="131">
        <v>44307</v>
      </c>
      <c r="O7882" s="131">
        <v>44586</v>
      </c>
      <c r="P7882" s="124">
        <f t="shared" si="366"/>
        <v>1</v>
      </c>
    </row>
    <row r="7883" spans="1:25" ht="27.6">
      <c r="A7883" s="116">
        <v>7883</v>
      </c>
      <c r="B7883" s="129">
        <v>44302</v>
      </c>
      <c r="C7883" s="118">
        <f t="shared" si="367"/>
        <v>4</v>
      </c>
      <c r="D7883" s="120" t="s">
        <v>252</v>
      </c>
      <c r="E7883" s="120" t="s">
        <v>17592</v>
      </c>
      <c r="F7883" s="211" t="s">
        <v>17593</v>
      </c>
      <c r="G7883" s="130" t="s">
        <v>17594</v>
      </c>
      <c r="H7883" s="121" t="s">
        <v>41</v>
      </c>
      <c r="I7883" s="121" t="s">
        <v>30</v>
      </c>
      <c r="J7883" s="121" t="s">
        <v>7271</v>
      </c>
      <c r="K7883" s="120" t="s">
        <v>65</v>
      </c>
      <c r="L7883" s="131" t="s">
        <v>32</v>
      </c>
      <c r="M7883" s="120" t="s">
        <v>8774</v>
      </c>
      <c r="P7883" s="124">
        <f t="shared" si="366"/>
        <v>0</v>
      </c>
    </row>
    <row r="7884" spans="1:25">
      <c r="A7884" s="116">
        <v>7884</v>
      </c>
      <c r="B7884" s="129">
        <v>44302</v>
      </c>
      <c r="C7884" s="118">
        <f t="shared" si="367"/>
        <v>4</v>
      </c>
      <c r="D7884" s="120" t="s">
        <v>252</v>
      </c>
      <c r="E7884" s="120" t="s">
        <v>17595</v>
      </c>
      <c r="F7884" s="211" t="s">
        <v>429</v>
      </c>
      <c r="G7884" s="130" t="s">
        <v>17596</v>
      </c>
      <c r="H7884" s="121" t="s">
        <v>76</v>
      </c>
      <c r="I7884" s="119" t="s">
        <v>30</v>
      </c>
      <c r="J7884" s="121" t="s">
        <v>6396</v>
      </c>
      <c r="K7884" s="120" t="s">
        <v>65</v>
      </c>
      <c r="L7884" s="131" t="s">
        <v>32</v>
      </c>
      <c r="M7884" s="120" t="s">
        <v>33</v>
      </c>
      <c r="N7884" s="131">
        <v>44307</v>
      </c>
      <c r="O7884" s="131">
        <v>44630</v>
      </c>
      <c r="P7884" s="124">
        <f t="shared" si="366"/>
        <v>3</v>
      </c>
      <c r="S7884" s="120" t="s">
        <v>237</v>
      </c>
      <c r="T7884" s="126">
        <v>44613</v>
      </c>
    </row>
    <row r="7885" spans="1:25">
      <c r="A7885" s="116">
        <v>7885</v>
      </c>
      <c r="B7885" s="129">
        <v>44302</v>
      </c>
      <c r="C7885" s="118">
        <f t="shared" si="367"/>
        <v>4</v>
      </c>
      <c r="D7885" s="120" t="s">
        <v>252</v>
      </c>
      <c r="E7885" s="120" t="s">
        <v>17597</v>
      </c>
      <c r="F7885" s="211" t="s">
        <v>8790</v>
      </c>
      <c r="G7885" s="119" t="s">
        <v>17598</v>
      </c>
      <c r="H7885" s="121" t="s">
        <v>41</v>
      </c>
      <c r="I7885" s="121" t="s">
        <v>30</v>
      </c>
      <c r="J7885" s="121" t="s">
        <v>1540</v>
      </c>
      <c r="K7885" s="120" t="s">
        <v>65</v>
      </c>
      <c r="L7885" s="131" t="s">
        <v>32</v>
      </c>
      <c r="M7885" s="120" t="s">
        <v>78</v>
      </c>
      <c r="P7885" s="124">
        <f t="shared" si="366"/>
        <v>0</v>
      </c>
    </row>
    <row r="7886" spans="1:25">
      <c r="A7886" s="116">
        <v>7886</v>
      </c>
      <c r="B7886" s="129">
        <v>44302</v>
      </c>
      <c r="C7886" s="118">
        <f t="shared" si="367"/>
        <v>4</v>
      </c>
      <c r="D7886" s="120" t="s">
        <v>252</v>
      </c>
      <c r="E7886" s="120" t="s">
        <v>17599</v>
      </c>
      <c r="F7886" s="211" t="s">
        <v>17600</v>
      </c>
      <c r="G7886" s="119" t="s">
        <v>966</v>
      </c>
      <c r="H7886" s="121" t="s">
        <v>76</v>
      </c>
      <c r="I7886" s="121" t="s">
        <v>30</v>
      </c>
      <c r="J7886" s="121" t="s">
        <v>485</v>
      </c>
      <c r="K7886" s="120" t="s">
        <v>65</v>
      </c>
      <c r="L7886" s="131" t="s">
        <v>32</v>
      </c>
      <c r="M7886" s="120" t="s">
        <v>78</v>
      </c>
      <c r="P7886" s="124">
        <f t="shared" si="366"/>
        <v>0</v>
      </c>
    </row>
    <row r="7887" spans="1:25">
      <c r="A7887" s="116">
        <v>7887</v>
      </c>
      <c r="B7887" s="129">
        <v>44302</v>
      </c>
      <c r="C7887" s="118">
        <f t="shared" si="367"/>
        <v>4</v>
      </c>
      <c r="D7887" s="120" t="s">
        <v>252</v>
      </c>
      <c r="E7887" s="120" t="s">
        <v>17601</v>
      </c>
      <c r="F7887" s="211" t="s">
        <v>17602</v>
      </c>
      <c r="G7887" s="119" t="s">
        <v>17603</v>
      </c>
      <c r="H7887" s="121" t="s">
        <v>41</v>
      </c>
      <c r="I7887" s="119" t="s">
        <v>30</v>
      </c>
      <c r="J7887" s="121" t="s">
        <v>7216</v>
      </c>
      <c r="K7887" s="120" t="s">
        <v>65</v>
      </c>
      <c r="L7887" s="131" t="s">
        <v>32</v>
      </c>
      <c r="M7887" s="120" t="s">
        <v>78</v>
      </c>
      <c r="P7887" s="124">
        <f t="shared" si="366"/>
        <v>0</v>
      </c>
    </row>
    <row r="7888" spans="1:25">
      <c r="A7888" s="116">
        <v>7888</v>
      </c>
      <c r="B7888" s="129">
        <v>44302</v>
      </c>
      <c r="C7888" s="118">
        <f t="shared" si="367"/>
        <v>4</v>
      </c>
      <c r="D7888" s="120" t="s">
        <v>252</v>
      </c>
      <c r="E7888" s="120" t="s">
        <v>17604</v>
      </c>
      <c r="F7888" s="211" t="s">
        <v>2369</v>
      </c>
      <c r="G7888" s="119" t="s">
        <v>1033</v>
      </c>
      <c r="H7888" s="121" t="s">
        <v>1173</v>
      </c>
      <c r="I7888" s="119" t="s">
        <v>30</v>
      </c>
      <c r="J7888" s="121" t="s">
        <v>7142</v>
      </c>
      <c r="K7888" s="120" t="s">
        <v>65</v>
      </c>
      <c r="L7888" s="131" t="s">
        <v>32</v>
      </c>
      <c r="M7888" s="120" t="s">
        <v>33</v>
      </c>
      <c r="N7888" s="131">
        <v>44435</v>
      </c>
      <c r="O7888" s="131">
        <v>44480</v>
      </c>
      <c r="P7888" s="124">
        <f t="shared" si="366"/>
        <v>10</v>
      </c>
      <c r="S7888" s="120" t="s">
        <v>92</v>
      </c>
      <c r="T7888" s="126">
        <v>44503</v>
      </c>
    </row>
    <row r="7889" spans="1:25">
      <c r="A7889" s="116">
        <v>7889</v>
      </c>
      <c r="B7889" s="129">
        <v>44302</v>
      </c>
      <c r="C7889" s="118">
        <f t="shared" si="367"/>
        <v>4</v>
      </c>
      <c r="D7889" s="120" t="s">
        <v>252</v>
      </c>
      <c r="E7889" s="120" t="s">
        <v>17605</v>
      </c>
      <c r="F7889" s="211" t="s">
        <v>17606</v>
      </c>
      <c r="G7889" s="119" t="s">
        <v>1292</v>
      </c>
      <c r="H7889" s="121" t="s">
        <v>53</v>
      </c>
      <c r="I7889" s="121" t="s">
        <v>30</v>
      </c>
      <c r="J7889" s="121" t="s">
        <v>1540</v>
      </c>
      <c r="K7889" s="120" t="s">
        <v>65</v>
      </c>
      <c r="L7889" s="131" t="s">
        <v>32</v>
      </c>
      <c r="M7889" s="120" t="s">
        <v>78</v>
      </c>
      <c r="P7889" s="124">
        <f t="shared" si="366"/>
        <v>0</v>
      </c>
    </row>
    <row r="7890" spans="1:25">
      <c r="A7890" s="116">
        <v>7890</v>
      </c>
      <c r="B7890" s="129">
        <v>44440</v>
      </c>
      <c r="D7890" s="120" t="s">
        <v>252</v>
      </c>
      <c r="E7890" s="120" t="s">
        <v>17607</v>
      </c>
      <c r="F7890" s="212" t="s">
        <v>8754</v>
      </c>
      <c r="G7890" s="119" t="s">
        <v>17202</v>
      </c>
      <c r="H7890" s="121" t="s">
        <v>140</v>
      </c>
      <c r="I7890" s="121" t="s">
        <v>30</v>
      </c>
      <c r="J7890" s="121" t="s">
        <v>77</v>
      </c>
      <c r="K7890" s="121" t="s">
        <v>584</v>
      </c>
      <c r="L7890" s="131" t="s">
        <v>32</v>
      </c>
      <c r="M7890" s="120" t="s">
        <v>78</v>
      </c>
    </row>
    <row r="7891" spans="1:25">
      <c r="A7891" s="116">
        <v>7891</v>
      </c>
      <c r="B7891" s="129">
        <v>44302</v>
      </c>
      <c r="C7891" s="118">
        <f t="shared" ref="C7891:C7922" si="368">IF(B7891&lt;&gt;0,MONTH(B7891),0)</f>
        <v>4</v>
      </c>
      <c r="D7891" s="120" t="s">
        <v>252</v>
      </c>
      <c r="E7891" s="120" t="s">
        <v>17608</v>
      </c>
      <c r="F7891" s="211" t="s">
        <v>17609</v>
      </c>
      <c r="G7891" s="130" t="s">
        <v>2086</v>
      </c>
      <c r="H7891" s="121" t="s">
        <v>97</v>
      </c>
      <c r="I7891" s="121" t="s">
        <v>30</v>
      </c>
      <c r="J7891" s="121" t="s">
        <v>3886</v>
      </c>
      <c r="K7891" s="120" t="s">
        <v>65</v>
      </c>
      <c r="L7891" s="131" t="s">
        <v>32</v>
      </c>
      <c r="M7891" s="120" t="s">
        <v>33</v>
      </c>
      <c r="N7891" s="131">
        <v>44306</v>
      </c>
      <c r="O7891" s="131">
        <v>44312</v>
      </c>
      <c r="P7891" s="124">
        <f t="shared" ref="P7891:P7922" si="369">IF(O7891&lt;&gt;0,MONTH(O7891),0)</f>
        <v>4</v>
      </c>
      <c r="R7891" s="133"/>
      <c r="S7891" s="120" t="s">
        <v>135</v>
      </c>
      <c r="T7891" s="126">
        <v>44312</v>
      </c>
    </row>
    <row r="7892" spans="1:25">
      <c r="A7892" s="116">
        <v>7892</v>
      </c>
      <c r="B7892" s="129">
        <v>44302</v>
      </c>
      <c r="C7892" s="118">
        <f t="shared" si="368"/>
        <v>4</v>
      </c>
      <c r="D7892" s="120" t="s">
        <v>252</v>
      </c>
      <c r="E7892" s="120" t="s">
        <v>17610</v>
      </c>
      <c r="F7892" s="211" t="s">
        <v>17611</v>
      </c>
      <c r="G7892" s="130" t="s">
        <v>9846</v>
      </c>
      <c r="H7892" s="121" t="s">
        <v>344</v>
      </c>
      <c r="I7892" s="121" t="s">
        <v>30</v>
      </c>
      <c r="J7892" s="121" t="s">
        <v>77</v>
      </c>
      <c r="K7892" s="120" t="s">
        <v>65</v>
      </c>
      <c r="L7892" s="131" t="s">
        <v>32</v>
      </c>
      <c r="M7892" s="120" t="s">
        <v>184</v>
      </c>
      <c r="P7892" s="124">
        <f t="shared" si="369"/>
        <v>0</v>
      </c>
      <c r="S7892" s="120" t="s">
        <v>92</v>
      </c>
      <c r="T7892" s="126">
        <v>44504</v>
      </c>
    </row>
    <row r="7893" spans="1:25" ht="27.6">
      <c r="A7893" s="116">
        <v>7893</v>
      </c>
      <c r="B7893" s="129">
        <v>44302</v>
      </c>
      <c r="C7893" s="118">
        <f t="shared" si="368"/>
        <v>4</v>
      </c>
      <c r="D7893" s="120" t="s">
        <v>252</v>
      </c>
      <c r="E7893" s="120" t="s">
        <v>17612</v>
      </c>
      <c r="F7893" s="211" t="s">
        <v>17613</v>
      </c>
      <c r="G7893" s="130" t="s">
        <v>3018</v>
      </c>
      <c r="H7893" s="121" t="s">
        <v>97</v>
      </c>
      <c r="I7893" s="119" t="s">
        <v>30</v>
      </c>
      <c r="J7893" s="121" t="s">
        <v>87</v>
      </c>
      <c r="K7893" s="120" t="s">
        <v>65</v>
      </c>
      <c r="L7893" s="131" t="s">
        <v>32</v>
      </c>
      <c r="M7893" s="120" t="s">
        <v>33</v>
      </c>
      <c r="N7893" s="131">
        <v>44306</v>
      </c>
      <c r="O7893" s="131">
        <v>44615</v>
      </c>
      <c r="P7893" s="124">
        <f t="shared" si="369"/>
        <v>2</v>
      </c>
      <c r="S7893" s="120" t="s">
        <v>34</v>
      </c>
    </row>
    <row r="7894" spans="1:25">
      <c r="A7894" s="116">
        <v>7894</v>
      </c>
      <c r="B7894" s="129">
        <v>44302</v>
      </c>
      <c r="C7894" s="118">
        <f t="shared" si="368"/>
        <v>4</v>
      </c>
      <c r="D7894" s="120" t="s">
        <v>252</v>
      </c>
      <c r="E7894" s="120" t="s">
        <v>17614</v>
      </c>
      <c r="F7894" s="211" t="s">
        <v>12836</v>
      </c>
      <c r="G7894" s="130" t="s">
        <v>8934</v>
      </c>
      <c r="H7894" s="121" t="s">
        <v>76</v>
      </c>
      <c r="I7894" s="121" t="s">
        <v>30</v>
      </c>
      <c r="J7894" s="121" t="s">
        <v>87</v>
      </c>
      <c r="K7894" s="120" t="s">
        <v>65</v>
      </c>
      <c r="L7894" s="131" t="s">
        <v>32</v>
      </c>
      <c r="M7894" s="120" t="s">
        <v>33</v>
      </c>
      <c r="N7894" s="131">
        <v>44306</v>
      </c>
      <c r="P7894" s="124">
        <f t="shared" si="369"/>
        <v>0</v>
      </c>
      <c r="R7894" s="133"/>
      <c r="S7894" s="120" t="s">
        <v>92</v>
      </c>
      <c r="T7894" s="126">
        <v>44312</v>
      </c>
    </row>
    <row r="7895" spans="1:25">
      <c r="A7895" s="116">
        <v>7895</v>
      </c>
      <c r="B7895" s="129">
        <v>44302</v>
      </c>
      <c r="C7895" s="118">
        <f t="shared" si="368"/>
        <v>4</v>
      </c>
      <c r="D7895" s="120" t="s">
        <v>252</v>
      </c>
      <c r="E7895" s="120" t="s">
        <v>17615</v>
      </c>
      <c r="F7895" s="211" t="s">
        <v>17600</v>
      </c>
      <c r="G7895" s="130" t="s">
        <v>17616</v>
      </c>
      <c r="H7895" s="121" t="s">
        <v>76</v>
      </c>
      <c r="I7895" s="119" t="s">
        <v>30</v>
      </c>
      <c r="J7895" s="121" t="s">
        <v>485</v>
      </c>
      <c r="K7895" s="120" t="s">
        <v>65</v>
      </c>
      <c r="L7895" s="131" t="s">
        <v>32</v>
      </c>
      <c r="M7895" s="120" t="s">
        <v>33</v>
      </c>
      <c r="N7895" s="131">
        <v>44306</v>
      </c>
      <c r="O7895" s="131">
        <v>44312</v>
      </c>
      <c r="P7895" s="124">
        <f t="shared" si="369"/>
        <v>4</v>
      </c>
      <c r="S7895" s="120" t="s">
        <v>92</v>
      </c>
      <c r="T7895" s="126">
        <v>44312</v>
      </c>
    </row>
    <row r="7896" spans="1:25">
      <c r="A7896" s="116">
        <v>7896</v>
      </c>
      <c r="B7896" s="129">
        <v>44302</v>
      </c>
      <c r="C7896" s="118">
        <f t="shared" si="368"/>
        <v>4</v>
      </c>
      <c r="D7896" s="120" t="s">
        <v>252</v>
      </c>
      <c r="E7896" s="120" t="s">
        <v>17617</v>
      </c>
      <c r="F7896" s="211" t="s">
        <v>17618</v>
      </c>
      <c r="G7896" s="130" t="s">
        <v>17619</v>
      </c>
      <c r="H7896" s="121" t="s">
        <v>76</v>
      </c>
      <c r="I7896" s="121" t="s">
        <v>30</v>
      </c>
      <c r="J7896" s="121" t="s">
        <v>87</v>
      </c>
      <c r="K7896" s="120" t="s">
        <v>65</v>
      </c>
      <c r="L7896" s="131" t="s">
        <v>32</v>
      </c>
      <c r="M7896" s="120" t="s">
        <v>33</v>
      </c>
      <c r="N7896" s="131">
        <v>44306</v>
      </c>
      <c r="O7896" s="131">
        <v>44586</v>
      </c>
      <c r="P7896" s="124">
        <f t="shared" si="369"/>
        <v>1</v>
      </c>
    </row>
    <row r="7897" spans="1:25">
      <c r="A7897" s="116">
        <v>7897</v>
      </c>
      <c r="B7897" s="129">
        <v>44302</v>
      </c>
      <c r="C7897" s="118">
        <f t="shared" si="368"/>
        <v>4</v>
      </c>
      <c r="D7897" s="120" t="s">
        <v>252</v>
      </c>
      <c r="E7897" s="120" t="s">
        <v>17620</v>
      </c>
      <c r="F7897" s="211" t="s">
        <v>17621</v>
      </c>
      <c r="G7897" s="130" t="s">
        <v>13204</v>
      </c>
      <c r="H7897" s="121" t="s">
        <v>140</v>
      </c>
      <c r="I7897" s="119" t="s">
        <v>30</v>
      </c>
      <c r="J7897" s="121" t="s">
        <v>5024</v>
      </c>
      <c r="K7897" s="120" t="s">
        <v>65</v>
      </c>
      <c r="L7897" s="131" t="s">
        <v>32</v>
      </c>
      <c r="M7897" s="120" t="s">
        <v>33</v>
      </c>
      <c r="N7897" s="131">
        <v>44306</v>
      </c>
      <c r="O7897" s="131">
        <v>44314</v>
      </c>
      <c r="P7897" s="124">
        <f t="shared" si="369"/>
        <v>4</v>
      </c>
      <c r="S7897" s="120" t="s">
        <v>135</v>
      </c>
      <c r="T7897" s="126">
        <v>44316</v>
      </c>
      <c r="Y7897" s="116" t="s">
        <v>17622</v>
      </c>
    </row>
    <row r="7898" spans="1:25">
      <c r="A7898" s="116">
        <v>7898</v>
      </c>
      <c r="B7898" s="129">
        <v>44302</v>
      </c>
      <c r="C7898" s="118">
        <f t="shared" si="368"/>
        <v>4</v>
      </c>
      <c r="D7898" s="120" t="s">
        <v>25</v>
      </c>
      <c r="E7898" s="120" t="s">
        <v>17623</v>
      </c>
      <c r="F7898" s="211" t="s">
        <v>15081</v>
      </c>
      <c r="G7898" s="119" t="s">
        <v>17624</v>
      </c>
      <c r="H7898" s="121" t="s">
        <v>140</v>
      </c>
      <c r="I7898" s="121" t="s">
        <v>30</v>
      </c>
      <c r="J7898" s="121" t="s">
        <v>3749</v>
      </c>
      <c r="K7898" s="120" t="s">
        <v>65</v>
      </c>
      <c r="L7898" s="131" t="s">
        <v>32</v>
      </c>
      <c r="M7898" s="120" t="s">
        <v>33</v>
      </c>
      <c r="N7898" s="131">
        <v>44305</v>
      </c>
      <c r="O7898" s="131">
        <v>44385</v>
      </c>
      <c r="P7898" s="124">
        <f t="shared" si="369"/>
        <v>7</v>
      </c>
      <c r="Y7898" s="116" t="s">
        <v>162</v>
      </c>
    </row>
    <row r="7899" spans="1:25" ht="27.6">
      <c r="A7899" s="116">
        <v>7899</v>
      </c>
      <c r="B7899" s="129">
        <v>44302</v>
      </c>
      <c r="C7899" s="118">
        <f t="shared" si="368"/>
        <v>4</v>
      </c>
      <c r="D7899" s="120" t="s">
        <v>25</v>
      </c>
      <c r="E7899" s="120" t="s">
        <v>17625</v>
      </c>
      <c r="F7899" s="211" t="s">
        <v>17626</v>
      </c>
      <c r="G7899" s="119" t="s">
        <v>17627</v>
      </c>
      <c r="H7899" s="121" t="s">
        <v>140</v>
      </c>
      <c r="I7899" s="119" t="s">
        <v>63</v>
      </c>
      <c r="J7899" s="121" t="s">
        <v>328</v>
      </c>
      <c r="K7899" s="120" t="s">
        <v>65</v>
      </c>
      <c r="L7899" s="131" t="s">
        <v>32</v>
      </c>
      <c r="M7899" s="120" t="s">
        <v>33</v>
      </c>
      <c r="N7899" s="131">
        <v>44305</v>
      </c>
      <c r="O7899" s="131">
        <v>44379</v>
      </c>
      <c r="P7899" s="124">
        <f t="shared" si="369"/>
        <v>7</v>
      </c>
      <c r="Y7899" s="116" t="s">
        <v>162</v>
      </c>
    </row>
    <row r="7900" spans="1:25">
      <c r="A7900" s="116">
        <v>7900</v>
      </c>
      <c r="B7900" s="129">
        <v>44302</v>
      </c>
      <c r="C7900" s="118">
        <f t="shared" si="368"/>
        <v>4</v>
      </c>
      <c r="D7900" s="120" t="s">
        <v>25</v>
      </c>
      <c r="E7900" s="120" t="s">
        <v>17628</v>
      </c>
      <c r="F7900" s="211" t="s">
        <v>9011</v>
      </c>
      <c r="G7900" s="119" t="s">
        <v>17629</v>
      </c>
      <c r="H7900" s="121" t="s">
        <v>192</v>
      </c>
      <c r="I7900" s="121" t="s">
        <v>30</v>
      </c>
      <c r="J7900" s="121" t="s">
        <v>3749</v>
      </c>
      <c r="K7900" s="120" t="s">
        <v>65</v>
      </c>
      <c r="L7900" s="131" t="s">
        <v>32</v>
      </c>
      <c r="M7900" s="120" t="s">
        <v>33</v>
      </c>
      <c r="N7900" s="131">
        <v>44305</v>
      </c>
      <c r="O7900" s="131">
        <v>44379</v>
      </c>
      <c r="P7900" s="124">
        <f t="shared" si="369"/>
        <v>7</v>
      </c>
      <c r="R7900" s="133"/>
      <c r="Y7900" s="116" t="s">
        <v>162</v>
      </c>
    </row>
    <row r="7901" spans="1:25">
      <c r="A7901" s="116">
        <v>7901</v>
      </c>
      <c r="B7901" s="129">
        <v>44302</v>
      </c>
      <c r="C7901" s="118">
        <f t="shared" si="368"/>
        <v>4</v>
      </c>
      <c r="D7901" s="120" t="s">
        <v>25</v>
      </c>
      <c r="E7901" s="120" t="s">
        <v>17630</v>
      </c>
      <c r="F7901" s="211" t="s">
        <v>17631</v>
      </c>
      <c r="G7901" s="119" t="s">
        <v>17632</v>
      </c>
      <c r="H7901" s="121" t="s">
        <v>140</v>
      </c>
      <c r="I7901" s="119" t="s">
        <v>30</v>
      </c>
      <c r="J7901" s="121" t="s">
        <v>87</v>
      </c>
      <c r="K7901" s="120" t="s">
        <v>65</v>
      </c>
      <c r="L7901" s="131" t="s">
        <v>32</v>
      </c>
      <c r="M7901" s="120" t="s">
        <v>33</v>
      </c>
      <c r="N7901" s="131">
        <v>44305</v>
      </c>
      <c r="O7901" s="131">
        <v>44379</v>
      </c>
      <c r="P7901" s="124">
        <f t="shared" si="369"/>
        <v>7</v>
      </c>
      <c r="Y7901" s="116" t="s">
        <v>162</v>
      </c>
    </row>
    <row r="7902" spans="1:25" ht="27.6">
      <c r="A7902" s="116">
        <v>7902</v>
      </c>
      <c r="B7902" s="129">
        <v>44302</v>
      </c>
      <c r="C7902" s="118">
        <f t="shared" si="368"/>
        <v>4</v>
      </c>
      <c r="D7902" s="120" t="s">
        <v>25</v>
      </c>
      <c r="E7902" s="120" t="s">
        <v>17633</v>
      </c>
      <c r="F7902" s="211" t="s">
        <v>17634</v>
      </c>
      <c r="G7902" s="119" t="s">
        <v>11297</v>
      </c>
      <c r="H7902" s="121" t="s">
        <v>140</v>
      </c>
      <c r="I7902" s="119" t="s">
        <v>30</v>
      </c>
      <c r="J7902" s="121" t="s">
        <v>5135</v>
      </c>
      <c r="K7902" s="120" t="s">
        <v>65</v>
      </c>
      <c r="L7902" s="131" t="s">
        <v>32</v>
      </c>
      <c r="M7902" s="120" t="s">
        <v>33</v>
      </c>
      <c r="N7902" s="131">
        <v>44305</v>
      </c>
      <c r="O7902" s="131">
        <v>44379</v>
      </c>
      <c r="P7902" s="124">
        <f t="shared" si="369"/>
        <v>7</v>
      </c>
      <c r="Y7902" s="116" t="s">
        <v>162</v>
      </c>
    </row>
    <row r="7903" spans="1:25">
      <c r="A7903" s="116">
        <v>7903</v>
      </c>
      <c r="B7903" s="129">
        <v>44302</v>
      </c>
      <c r="C7903" s="118">
        <f t="shared" si="368"/>
        <v>4</v>
      </c>
      <c r="D7903" s="120" t="s">
        <v>25</v>
      </c>
      <c r="E7903" s="120" t="s">
        <v>17635</v>
      </c>
      <c r="F7903" s="211" t="s">
        <v>9912</v>
      </c>
      <c r="G7903" s="119" t="s">
        <v>11162</v>
      </c>
      <c r="H7903" s="121" t="s">
        <v>140</v>
      </c>
      <c r="I7903" s="119" t="s">
        <v>30</v>
      </c>
      <c r="J7903" s="121" t="s">
        <v>87</v>
      </c>
      <c r="K7903" s="120" t="s">
        <v>65</v>
      </c>
      <c r="L7903" s="131" t="s">
        <v>32</v>
      </c>
      <c r="M7903" s="120" t="s">
        <v>33</v>
      </c>
      <c r="N7903" s="131">
        <v>44305</v>
      </c>
      <c r="O7903" s="131">
        <v>44379</v>
      </c>
      <c r="P7903" s="124">
        <f t="shared" si="369"/>
        <v>7</v>
      </c>
      <c r="Y7903" s="116" t="s">
        <v>162</v>
      </c>
    </row>
    <row r="7904" spans="1:25">
      <c r="A7904" s="116">
        <v>7904</v>
      </c>
      <c r="B7904" s="129">
        <v>44302</v>
      </c>
      <c r="C7904" s="118">
        <f t="shared" si="368"/>
        <v>4</v>
      </c>
      <c r="D7904" s="120" t="s">
        <v>25</v>
      </c>
      <c r="E7904" s="120" t="s">
        <v>17636</v>
      </c>
      <c r="F7904" s="211" t="s">
        <v>959</v>
      </c>
      <c r="G7904" s="119" t="s">
        <v>17637</v>
      </c>
      <c r="H7904" s="121" t="s">
        <v>76</v>
      </c>
      <c r="I7904" s="121" t="s">
        <v>42</v>
      </c>
      <c r="J7904" s="121" t="s">
        <v>72</v>
      </c>
      <c r="K7904" s="120" t="s">
        <v>65</v>
      </c>
      <c r="L7904" s="131" t="s">
        <v>32</v>
      </c>
      <c r="M7904" s="120" t="s">
        <v>33</v>
      </c>
      <c r="N7904" s="131">
        <v>44305</v>
      </c>
      <c r="O7904" s="131">
        <v>44385</v>
      </c>
      <c r="P7904" s="124">
        <f t="shared" si="369"/>
        <v>7</v>
      </c>
      <c r="R7904" s="133"/>
      <c r="Y7904" s="116" t="s">
        <v>162</v>
      </c>
    </row>
    <row r="7905" spans="1:25">
      <c r="A7905" s="116">
        <v>7905</v>
      </c>
      <c r="B7905" s="129">
        <v>44302</v>
      </c>
      <c r="C7905" s="118">
        <f t="shared" si="368"/>
        <v>4</v>
      </c>
      <c r="D7905" s="120" t="s">
        <v>25</v>
      </c>
      <c r="E7905" s="120" t="s">
        <v>17638</v>
      </c>
      <c r="F7905" s="211" t="s">
        <v>473</v>
      </c>
      <c r="G7905" s="119" t="s">
        <v>17627</v>
      </c>
      <c r="H7905" s="121" t="s">
        <v>140</v>
      </c>
      <c r="I7905" s="119" t="s">
        <v>30</v>
      </c>
      <c r="J7905" s="121" t="s">
        <v>5135</v>
      </c>
      <c r="K7905" s="120" t="s">
        <v>65</v>
      </c>
      <c r="L7905" s="131" t="s">
        <v>32</v>
      </c>
      <c r="M7905" s="120" t="s">
        <v>33</v>
      </c>
      <c r="N7905" s="131">
        <v>44305</v>
      </c>
      <c r="O7905" s="131">
        <v>44333</v>
      </c>
      <c r="P7905" s="124">
        <f t="shared" si="369"/>
        <v>5</v>
      </c>
      <c r="R7905" s="133"/>
      <c r="S7905" s="120" t="s">
        <v>34</v>
      </c>
      <c r="T7905" s="126">
        <v>44306</v>
      </c>
      <c r="Y7905" s="116" t="s">
        <v>17639</v>
      </c>
    </row>
    <row r="7906" spans="1:25">
      <c r="A7906" s="116">
        <v>7906</v>
      </c>
      <c r="B7906" s="129">
        <v>44302</v>
      </c>
      <c r="C7906" s="118">
        <f t="shared" si="368"/>
        <v>4</v>
      </c>
      <c r="D7906" s="120" t="s">
        <v>25</v>
      </c>
      <c r="E7906" s="120" t="s">
        <v>17640</v>
      </c>
      <c r="F7906" s="211" t="s">
        <v>800</v>
      </c>
      <c r="G7906" s="119" t="s">
        <v>17641</v>
      </c>
      <c r="H7906" s="121" t="s">
        <v>48</v>
      </c>
      <c r="I7906" s="121" t="s">
        <v>30</v>
      </c>
      <c r="J7906" s="121" t="s">
        <v>77</v>
      </c>
      <c r="K7906" s="120" t="s">
        <v>65</v>
      </c>
      <c r="L7906" s="131" t="s">
        <v>32</v>
      </c>
      <c r="M7906" s="120" t="s">
        <v>33</v>
      </c>
      <c r="N7906" s="131">
        <v>44305</v>
      </c>
      <c r="O7906" s="131">
        <v>44379</v>
      </c>
      <c r="P7906" s="124">
        <f t="shared" si="369"/>
        <v>7</v>
      </c>
    </row>
    <row r="7907" spans="1:25">
      <c r="A7907" s="116">
        <v>7907</v>
      </c>
      <c r="B7907" s="129">
        <v>44302</v>
      </c>
      <c r="C7907" s="118">
        <f t="shared" si="368"/>
        <v>4</v>
      </c>
      <c r="D7907" s="120" t="s">
        <v>25</v>
      </c>
      <c r="E7907" s="120" t="s">
        <v>17642</v>
      </c>
      <c r="F7907" s="211" t="s">
        <v>17643</v>
      </c>
      <c r="G7907" s="119" t="s">
        <v>11004</v>
      </c>
      <c r="H7907" s="121" t="s">
        <v>53</v>
      </c>
      <c r="I7907" s="121" t="s">
        <v>30</v>
      </c>
      <c r="J7907" s="121" t="s">
        <v>7123</v>
      </c>
      <c r="K7907" s="120" t="s">
        <v>65</v>
      </c>
      <c r="L7907" s="131" t="s">
        <v>32</v>
      </c>
      <c r="M7907" s="120" t="s">
        <v>78</v>
      </c>
      <c r="P7907" s="124">
        <f t="shared" si="369"/>
        <v>0</v>
      </c>
    </row>
    <row r="7908" spans="1:25">
      <c r="A7908" s="116">
        <v>7908</v>
      </c>
      <c r="B7908" s="129">
        <v>44302</v>
      </c>
      <c r="C7908" s="118">
        <f t="shared" si="368"/>
        <v>4</v>
      </c>
      <c r="D7908" s="120" t="s">
        <v>25</v>
      </c>
      <c r="E7908" s="120" t="s">
        <v>17644</v>
      </c>
      <c r="F7908" s="211" t="s">
        <v>764</v>
      </c>
      <c r="G7908" s="119" t="s">
        <v>6460</v>
      </c>
      <c r="H7908" s="121" t="s">
        <v>53</v>
      </c>
      <c r="I7908" s="121" t="s">
        <v>42</v>
      </c>
      <c r="J7908" s="121" t="s">
        <v>43</v>
      </c>
      <c r="K7908" s="120" t="s">
        <v>65</v>
      </c>
      <c r="L7908" s="131" t="s">
        <v>32</v>
      </c>
      <c r="M7908" s="120" t="s">
        <v>33</v>
      </c>
      <c r="N7908" s="131">
        <v>44306</v>
      </c>
      <c r="O7908" s="131">
        <v>44379</v>
      </c>
      <c r="P7908" s="124">
        <f t="shared" si="369"/>
        <v>7</v>
      </c>
      <c r="Q7908" s="118">
        <v>2</v>
      </c>
      <c r="R7908" s="124">
        <f ca="1">TODAY()-O7908</f>
        <v>299</v>
      </c>
    </row>
    <row r="7909" spans="1:25">
      <c r="A7909" s="116">
        <v>7909</v>
      </c>
      <c r="B7909" s="129">
        <v>44302</v>
      </c>
      <c r="C7909" s="118">
        <f t="shared" si="368"/>
        <v>4</v>
      </c>
      <c r="D7909" s="120" t="s">
        <v>25</v>
      </c>
      <c r="E7909" s="120" t="s">
        <v>17645</v>
      </c>
      <c r="F7909" s="211" t="s">
        <v>17646</v>
      </c>
      <c r="G7909" s="119" t="s">
        <v>10895</v>
      </c>
      <c r="H7909" s="121" t="s">
        <v>53</v>
      </c>
      <c r="I7909" s="119" t="s">
        <v>30</v>
      </c>
      <c r="J7909" s="121" t="s">
        <v>5018</v>
      </c>
      <c r="K7909" s="120" t="s">
        <v>65</v>
      </c>
      <c r="L7909" s="131" t="s">
        <v>32</v>
      </c>
      <c r="M7909" s="120" t="s">
        <v>184</v>
      </c>
      <c r="N7909" s="131">
        <v>44312</v>
      </c>
      <c r="O7909" s="131">
        <v>44456</v>
      </c>
      <c r="P7909" s="124">
        <f t="shared" si="369"/>
        <v>9</v>
      </c>
      <c r="Q7909" s="118">
        <v>2</v>
      </c>
      <c r="R7909" s="124">
        <f ca="1">TODAY()-O7909</f>
        <v>222</v>
      </c>
      <c r="Y7909" s="116" t="s">
        <v>17647</v>
      </c>
    </row>
    <row r="7910" spans="1:25">
      <c r="A7910" s="116">
        <v>7910</v>
      </c>
      <c r="B7910" s="129">
        <v>44302</v>
      </c>
      <c r="C7910" s="118">
        <f t="shared" si="368"/>
        <v>4</v>
      </c>
      <c r="D7910" s="120" t="s">
        <v>25</v>
      </c>
      <c r="E7910" s="120" t="s">
        <v>17648</v>
      </c>
      <c r="F7910" s="211" t="s">
        <v>17649</v>
      </c>
      <c r="G7910" s="119" t="s">
        <v>9275</v>
      </c>
      <c r="H7910" s="121" t="s">
        <v>53</v>
      </c>
      <c r="I7910" s="121" t="s">
        <v>30</v>
      </c>
      <c r="J7910" s="121" t="s">
        <v>7123</v>
      </c>
      <c r="K7910" s="120" t="s">
        <v>65</v>
      </c>
      <c r="L7910" s="131" t="s">
        <v>32</v>
      </c>
      <c r="M7910" s="120" t="s">
        <v>78</v>
      </c>
      <c r="P7910" s="124">
        <f t="shared" si="369"/>
        <v>0</v>
      </c>
    </row>
    <row r="7911" spans="1:25">
      <c r="A7911" s="116">
        <v>7911</v>
      </c>
      <c r="B7911" s="129">
        <v>44302</v>
      </c>
      <c r="C7911" s="118">
        <f t="shared" si="368"/>
        <v>4</v>
      </c>
      <c r="D7911" s="120" t="s">
        <v>25</v>
      </c>
      <c r="E7911" s="120" t="s">
        <v>17650</v>
      </c>
      <c r="F7911" s="211" t="s">
        <v>17651</v>
      </c>
      <c r="G7911" s="119" t="s">
        <v>2967</v>
      </c>
      <c r="H7911" s="121" t="s">
        <v>53</v>
      </c>
      <c r="I7911" s="121" t="s">
        <v>30</v>
      </c>
      <c r="J7911" s="121" t="s">
        <v>87</v>
      </c>
      <c r="K7911" s="120" t="s">
        <v>65</v>
      </c>
      <c r="L7911" s="131" t="s">
        <v>32</v>
      </c>
      <c r="M7911" s="120" t="s">
        <v>33</v>
      </c>
      <c r="N7911" s="131">
        <v>44306</v>
      </c>
      <c r="O7911" s="131">
        <v>44379</v>
      </c>
      <c r="P7911" s="124">
        <f t="shared" si="369"/>
        <v>7</v>
      </c>
      <c r="Q7911" s="118">
        <v>2</v>
      </c>
      <c r="R7911" s="124">
        <f ca="1">TODAY()-O7911</f>
        <v>299</v>
      </c>
    </row>
    <row r="7912" spans="1:25">
      <c r="A7912" s="116">
        <v>7912</v>
      </c>
      <c r="B7912" s="129">
        <v>44302</v>
      </c>
      <c r="C7912" s="118">
        <f t="shared" si="368"/>
        <v>4</v>
      </c>
      <c r="D7912" s="120" t="s">
        <v>25</v>
      </c>
      <c r="E7912" s="120" t="s">
        <v>17652</v>
      </c>
      <c r="F7912" s="211" t="s">
        <v>469</v>
      </c>
      <c r="G7912" s="119" t="s">
        <v>1105</v>
      </c>
      <c r="H7912" s="121" t="s">
        <v>53</v>
      </c>
      <c r="I7912" s="121" t="s">
        <v>30</v>
      </c>
      <c r="J7912" s="121" t="s">
        <v>7375</v>
      </c>
      <c r="K7912" s="120" t="s">
        <v>65</v>
      </c>
      <c r="L7912" s="131" t="s">
        <v>32</v>
      </c>
      <c r="M7912" s="120" t="s">
        <v>184</v>
      </c>
      <c r="P7912" s="124">
        <f t="shared" si="369"/>
        <v>0</v>
      </c>
      <c r="R7912" s="133"/>
    </row>
    <row r="7913" spans="1:25">
      <c r="A7913" s="116">
        <v>7913</v>
      </c>
      <c r="B7913" s="129">
        <v>44302</v>
      </c>
      <c r="C7913" s="118">
        <f t="shared" si="368"/>
        <v>4</v>
      </c>
      <c r="D7913" s="120" t="s">
        <v>25</v>
      </c>
      <c r="E7913" s="120" t="s">
        <v>17653</v>
      </c>
      <c r="F7913" s="211" t="s">
        <v>17325</v>
      </c>
      <c r="G7913" s="119" t="s">
        <v>17400</v>
      </c>
      <c r="H7913" s="121" t="s">
        <v>53</v>
      </c>
      <c r="I7913" s="119" t="s">
        <v>30</v>
      </c>
      <c r="J7913" s="121" t="s">
        <v>87</v>
      </c>
      <c r="K7913" s="120" t="s">
        <v>65</v>
      </c>
      <c r="L7913" s="131" t="s">
        <v>32</v>
      </c>
      <c r="M7913" s="120" t="s">
        <v>78</v>
      </c>
      <c r="P7913" s="124">
        <f t="shared" si="369"/>
        <v>0</v>
      </c>
    </row>
    <row r="7914" spans="1:25" ht="27.6">
      <c r="A7914" s="116">
        <v>7914</v>
      </c>
      <c r="B7914" s="129">
        <v>44302</v>
      </c>
      <c r="C7914" s="118">
        <f t="shared" si="368"/>
        <v>4</v>
      </c>
      <c r="D7914" s="120" t="s">
        <v>25</v>
      </c>
      <c r="E7914" s="120" t="s">
        <v>17654</v>
      </c>
      <c r="F7914" s="211" t="s">
        <v>17655</v>
      </c>
      <c r="G7914" s="119" t="s">
        <v>9318</v>
      </c>
      <c r="H7914" s="121" t="s">
        <v>53</v>
      </c>
      <c r="I7914" s="119" t="s">
        <v>30</v>
      </c>
      <c r="J7914" s="121" t="s">
        <v>3749</v>
      </c>
      <c r="K7914" s="120" t="s">
        <v>65</v>
      </c>
      <c r="L7914" s="131" t="s">
        <v>32</v>
      </c>
      <c r="M7914" s="120" t="s">
        <v>33</v>
      </c>
      <c r="N7914" s="131">
        <v>44313</v>
      </c>
      <c r="O7914" s="131">
        <v>44379</v>
      </c>
      <c r="P7914" s="124">
        <f t="shared" si="369"/>
        <v>7</v>
      </c>
      <c r="Q7914" s="118">
        <v>2</v>
      </c>
      <c r="R7914" s="124">
        <f ca="1">TODAY()-O7914</f>
        <v>299</v>
      </c>
    </row>
    <row r="7915" spans="1:25">
      <c r="A7915" s="116">
        <v>7915</v>
      </c>
      <c r="B7915" s="129">
        <v>44302</v>
      </c>
      <c r="C7915" s="118">
        <f t="shared" si="368"/>
        <v>4</v>
      </c>
      <c r="D7915" s="120" t="s">
        <v>252</v>
      </c>
      <c r="E7915" s="120" t="s">
        <v>17656</v>
      </c>
      <c r="F7915" s="211" t="s">
        <v>3138</v>
      </c>
      <c r="G7915" s="119" t="s">
        <v>17657</v>
      </c>
      <c r="H7915" s="121" t="s">
        <v>41</v>
      </c>
      <c r="I7915" s="119" t="s">
        <v>30</v>
      </c>
      <c r="J7915" s="121" t="s">
        <v>77</v>
      </c>
      <c r="K7915" s="120" t="s">
        <v>65</v>
      </c>
      <c r="L7915" s="131" t="s">
        <v>32</v>
      </c>
      <c r="M7915" s="120" t="s">
        <v>33</v>
      </c>
      <c r="N7915" s="131">
        <v>44350</v>
      </c>
      <c r="O7915" s="131">
        <v>44586</v>
      </c>
      <c r="P7915" s="124">
        <f t="shared" si="369"/>
        <v>1</v>
      </c>
    </row>
    <row r="7916" spans="1:25">
      <c r="A7916" s="116">
        <v>7916</v>
      </c>
      <c r="B7916" s="129">
        <v>44302</v>
      </c>
      <c r="C7916" s="118">
        <f t="shared" si="368"/>
        <v>4</v>
      </c>
      <c r="D7916" s="120" t="s">
        <v>252</v>
      </c>
      <c r="E7916" s="120" t="s">
        <v>17658</v>
      </c>
      <c r="F7916" s="211" t="s">
        <v>676</v>
      </c>
      <c r="G7916" s="119" t="s">
        <v>16217</v>
      </c>
      <c r="H7916" s="121" t="s">
        <v>41</v>
      </c>
      <c r="I7916" s="121" t="s">
        <v>30</v>
      </c>
      <c r="J7916" s="121" t="s">
        <v>7087</v>
      </c>
      <c r="K7916" s="120" t="s">
        <v>65</v>
      </c>
      <c r="L7916" s="131" t="s">
        <v>32</v>
      </c>
      <c r="M7916" s="120" t="s">
        <v>33</v>
      </c>
      <c r="N7916" s="131">
        <v>44306</v>
      </c>
      <c r="O7916" s="131">
        <v>44586</v>
      </c>
      <c r="P7916" s="124">
        <f t="shared" si="369"/>
        <v>1</v>
      </c>
    </row>
    <row r="7917" spans="1:25">
      <c r="A7917" s="116">
        <v>7917</v>
      </c>
      <c r="B7917" s="129">
        <v>44302</v>
      </c>
      <c r="C7917" s="118">
        <f t="shared" si="368"/>
        <v>4</v>
      </c>
      <c r="D7917" s="120" t="s">
        <v>252</v>
      </c>
      <c r="E7917" s="120" t="s">
        <v>17659</v>
      </c>
      <c r="F7917" s="211" t="s">
        <v>17660</v>
      </c>
      <c r="G7917" s="119" t="s">
        <v>17661</v>
      </c>
      <c r="H7917" s="121" t="s">
        <v>48</v>
      </c>
      <c r="I7917" s="121" t="s">
        <v>42</v>
      </c>
      <c r="J7917" s="121" t="s">
        <v>82</v>
      </c>
      <c r="K7917" s="120" t="s">
        <v>65</v>
      </c>
      <c r="L7917" s="131" t="s">
        <v>32</v>
      </c>
      <c r="M7917" s="120" t="s">
        <v>33</v>
      </c>
      <c r="N7917" s="131">
        <v>44306</v>
      </c>
      <c r="O7917" s="131">
        <v>44379</v>
      </c>
      <c r="P7917" s="124">
        <f t="shared" si="369"/>
        <v>7</v>
      </c>
      <c r="S7917" s="120" t="s">
        <v>724</v>
      </c>
      <c r="T7917" s="126">
        <v>44379</v>
      </c>
    </row>
    <row r="7918" spans="1:25">
      <c r="A7918" s="116">
        <v>7918</v>
      </c>
      <c r="B7918" s="129">
        <v>44302</v>
      </c>
      <c r="C7918" s="118">
        <f t="shared" si="368"/>
        <v>4</v>
      </c>
      <c r="D7918" s="120" t="s">
        <v>252</v>
      </c>
      <c r="E7918" s="120" t="s">
        <v>17662</v>
      </c>
      <c r="F7918" s="211" t="s">
        <v>17663</v>
      </c>
      <c r="G7918" s="119" t="s">
        <v>17664</v>
      </c>
      <c r="H7918" s="121" t="s">
        <v>177</v>
      </c>
      <c r="I7918" s="121" t="s">
        <v>30</v>
      </c>
      <c r="J7918" s="121" t="s">
        <v>77</v>
      </c>
      <c r="K7918" s="120" t="s">
        <v>65</v>
      </c>
      <c r="L7918" s="131" t="s">
        <v>32</v>
      </c>
      <c r="M7918" s="120" t="s">
        <v>33</v>
      </c>
      <c r="N7918" s="131">
        <v>44306</v>
      </c>
      <c r="O7918" s="131">
        <v>44312</v>
      </c>
      <c r="P7918" s="124">
        <f t="shared" si="369"/>
        <v>4</v>
      </c>
      <c r="S7918" s="120" t="s">
        <v>135</v>
      </c>
      <c r="T7918" s="126">
        <v>44312</v>
      </c>
    </row>
    <row r="7919" spans="1:25">
      <c r="A7919" s="116">
        <v>7919</v>
      </c>
      <c r="B7919" s="129">
        <v>44302</v>
      </c>
      <c r="C7919" s="118">
        <f t="shared" si="368"/>
        <v>4</v>
      </c>
      <c r="D7919" s="120" t="s">
        <v>252</v>
      </c>
      <c r="E7919" s="120" t="s">
        <v>17665</v>
      </c>
      <c r="F7919" s="211" t="s">
        <v>1987</v>
      </c>
      <c r="G7919" s="119" t="s">
        <v>1988</v>
      </c>
      <c r="H7919" s="121" t="s">
        <v>76</v>
      </c>
      <c r="I7919" s="119" t="s">
        <v>30</v>
      </c>
      <c r="J7919" s="121" t="s">
        <v>7280</v>
      </c>
      <c r="K7919" s="120" t="s">
        <v>65</v>
      </c>
      <c r="L7919" s="131" t="s">
        <v>32</v>
      </c>
      <c r="M7919" s="120" t="s">
        <v>184</v>
      </c>
      <c r="N7919" s="131">
        <v>44306</v>
      </c>
      <c r="P7919" s="124">
        <f t="shared" si="369"/>
        <v>0</v>
      </c>
    </row>
    <row r="7920" spans="1:25" ht="27.6">
      <c r="A7920" s="116">
        <v>7920</v>
      </c>
      <c r="B7920" s="129">
        <v>44302</v>
      </c>
      <c r="C7920" s="118">
        <f t="shared" si="368"/>
        <v>4</v>
      </c>
      <c r="D7920" s="120" t="s">
        <v>25</v>
      </c>
      <c r="E7920" s="120" t="s">
        <v>17666</v>
      </c>
      <c r="F7920" s="211" t="s">
        <v>17667</v>
      </c>
      <c r="G7920" s="119" t="s">
        <v>17668</v>
      </c>
      <c r="H7920" s="121" t="s">
        <v>256</v>
      </c>
      <c r="I7920" s="121" t="s">
        <v>30</v>
      </c>
      <c r="J7920" s="121" t="s">
        <v>6396</v>
      </c>
      <c r="K7920" s="120" t="s">
        <v>65</v>
      </c>
      <c r="L7920" s="131" t="s">
        <v>32</v>
      </c>
      <c r="M7920" s="120" t="s">
        <v>78</v>
      </c>
      <c r="P7920" s="124">
        <f t="shared" si="369"/>
        <v>0</v>
      </c>
    </row>
    <row r="7921" spans="1:25">
      <c r="A7921" s="116">
        <v>7921</v>
      </c>
      <c r="B7921" s="129">
        <v>44302</v>
      </c>
      <c r="C7921" s="118">
        <f t="shared" si="368"/>
        <v>4</v>
      </c>
      <c r="D7921" s="120" t="s">
        <v>25</v>
      </c>
      <c r="E7921" s="120" t="s">
        <v>17669</v>
      </c>
      <c r="F7921" s="211" t="s">
        <v>17670</v>
      </c>
      <c r="G7921" s="119" t="s">
        <v>17671</v>
      </c>
      <c r="H7921" s="121" t="s">
        <v>53</v>
      </c>
      <c r="I7921" s="121" t="s">
        <v>30</v>
      </c>
      <c r="J7921" s="121" t="s">
        <v>31</v>
      </c>
      <c r="K7921" s="120" t="s">
        <v>65</v>
      </c>
      <c r="L7921" s="131" t="s">
        <v>32</v>
      </c>
      <c r="M7921" s="120" t="s">
        <v>78</v>
      </c>
      <c r="P7921" s="124">
        <f t="shared" si="369"/>
        <v>0</v>
      </c>
    </row>
    <row r="7922" spans="1:25">
      <c r="A7922" s="116">
        <v>7922</v>
      </c>
      <c r="B7922" s="129">
        <v>44302</v>
      </c>
      <c r="C7922" s="118">
        <f t="shared" si="368"/>
        <v>4</v>
      </c>
      <c r="D7922" s="120" t="s">
        <v>25</v>
      </c>
      <c r="E7922" s="120" t="s">
        <v>17672</v>
      </c>
      <c r="F7922" s="211" t="s">
        <v>17673</v>
      </c>
      <c r="G7922" s="119" t="s">
        <v>4678</v>
      </c>
      <c r="H7922" s="121" t="s">
        <v>140</v>
      </c>
      <c r="I7922" s="121" t="s">
        <v>30</v>
      </c>
      <c r="J7922" s="121" t="s">
        <v>5135</v>
      </c>
      <c r="K7922" s="120" t="s">
        <v>65</v>
      </c>
      <c r="L7922" s="131" t="s">
        <v>32</v>
      </c>
      <c r="M7922" s="120" t="s">
        <v>78</v>
      </c>
      <c r="P7922" s="124">
        <f t="shared" si="369"/>
        <v>0</v>
      </c>
    </row>
    <row r="7923" spans="1:25">
      <c r="A7923" s="116">
        <v>7923</v>
      </c>
      <c r="B7923" s="129">
        <v>44302</v>
      </c>
      <c r="C7923" s="118">
        <f t="shared" ref="C7923:C7954" si="370">IF(B7923&lt;&gt;0,MONTH(B7923),0)</f>
        <v>4</v>
      </c>
      <c r="D7923" s="120" t="s">
        <v>25</v>
      </c>
      <c r="E7923" s="120" t="s">
        <v>17674</v>
      </c>
      <c r="F7923" s="211" t="s">
        <v>17675</v>
      </c>
      <c r="G7923" s="119" t="s">
        <v>17676</v>
      </c>
      <c r="H7923" s="121" t="s">
        <v>140</v>
      </c>
      <c r="I7923" s="119" t="s">
        <v>30</v>
      </c>
      <c r="J7923" s="121" t="s">
        <v>87</v>
      </c>
      <c r="K7923" s="120" t="s">
        <v>65</v>
      </c>
      <c r="L7923" s="131" t="s">
        <v>32</v>
      </c>
      <c r="M7923" s="120" t="s">
        <v>78</v>
      </c>
      <c r="P7923" s="124">
        <f t="shared" ref="P7923:P7954" si="371">IF(O7923&lt;&gt;0,MONTH(O7923),0)</f>
        <v>0</v>
      </c>
    </row>
    <row r="7924" spans="1:25">
      <c r="A7924" s="116">
        <v>7924</v>
      </c>
      <c r="B7924" s="129">
        <v>44302</v>
      </c>
      <c r="C7924" s="118">
        <f t="shared" si="370"/>
        <v>4</v>
      </c>
      <c r="D7924" s="120" t="s">
        <v>25</v>
      </c>
      <c r="E7924" s="120" t="s">
        <v>17677</v>
      </c>
      <c r="F7924" s="211" t="s">
        <v>17678</v>
      </c>
      <c r="G7924" s="119" t="s">
        <v>1089</v>
      </c>
      <c r="H7924" s="121" t="s">
        <v>140</v>
      </c>
      <c r="I7924" s="121" t="s">
        <v>30</v>
      </c>
      <c r="J7924" s="121" t="s">
        <v>31</v>
      </c>
      <c r="K7924" s="120" t="s">
        <v>65</v>
      </c>
      <c r="L7924" s="131" t="s">
        <v>32</v>
      </c>
      <c r="M7924" s="120" t="s">
        <v>78</v>
      </c>
      <c r="P7924" s="124">
        <f t="shared" si="371"/>
        <v>0</v>
      </c>
    </row>
    <row r="7925" spans="1:25" ht="41.4">
      <c r="A7925" s="116">
        <v>7925</v>
      </c>
      <c r="B7925" s="129">
        <v>44302</v>
      </c>
      <c r="C7925" s="118">
        <f t="shared" si="370"/>
        <v>4</v>
      </c>
      <c r="D7925" s="120" t="s">
        <v>25</v>
      </c>
      <c r="E7925" s="120" t="s">
        <v>17679</v>
      </c>
      <c r="F7925" s="211" t="s">
        <v>17680</v>
      </c>
      <c r="G7925" s="119" t="s">
        <v>1089</v>
      </c>
      <c r="H7925" s="121" t="s">
        <v>140</v>
      </c>
      <c r="I7925" s="121" t="s">
        <v>30</v>
      </c>
      <c r="J7925" s="121" t="s">
        <v>77</v>
      </c>
      <c r="K7925" s="120" t="s">
        <v>65</v>
      </c>
      <c r="L7925" s="131" t="s">
        <v>32</v>
      </c>
      <c r="M7925" s="120" t="s">
        <v>78</v>
      </c>
      <c r="P7925" s="124">
        <f t="shared" si="371"/>
        <v>0</v>
      </c>
    </row>
    <row r="7926" spans="1:25">
      <c r="A7926" s="116">
        <v>7926</v>
      </c>
      <c r="B7926" s="129">
        <v>44322</v>
      </c>
      <c r="C7926" s="118">
        <f t="shared" si="370"/>
        <v>5</v>
      </c>
      <c r="D7926" s="120" t="s">
        <v>25</v>
      </c>
      <c r="E7926" s="120" t="s">
        <v>17681</v>
      </c>
      <c r="F7926" s="211" t="s">
        <v>17682</v>
      </c>
      <c r="G7926" s="119" t="s">
        <v>17683</v>
      </c>
      <c r="H7926" s="121" t="s">
        <v>53</v>
      </c>
      <c r="I7926" s="119" t="s">
        <v>42</v>
      </c>
      <c r="J7926" s="121" t="s">
        <v>82</v>
      </c>
      <c r="K7926" s="120" t="s">
        <v>65</v>
      </c>
      <c r="L7926" s="131" t="s">
        <v>32</v>
      </c>
      <c r="M7926" s="120" t="s">
        <v>78</v>
      </c>
      <c r="P7926" s="124">
        <f t="shared" si="371"/>
        <v>0</v>
      </c>
    </row>
    <row r="7927" spans="1:25">
      <c r="A7927" s="116">
        <v>7927</v>
      </c>
      <c r="B7927" s="129">
        <v>44302</v>
      </c>
      <c r="C7927" s="118">
        <f t="shared" si="370"/>
        <v>4</v>
      </c>
      <c r="D7927" s="120" t="s">
        <v>25</v>
      </c>
      <c r="E7927" s="120" t="s">
        <v>17684</v>
      </c>
      <c r="F7927" s="211" t="s">
        <v>17685</v>
      </c>
      <c r="G7927" s="119" t="s">
        <v>17686</v>
      </c>
      <c r="H7927" s="121" t="s">
        <v>140</v>
      </c>
      <c r="I7927" s="121" t="s">
        <v>30</v>
      </c>
      <c r="J7927" s="121" t="s">
        <v>7726</v>
      </c>
      <c r="K7927" s="120" t="s">
        <v>65</v>
      </c>
      <c r="L7927" s="131" t="s">
        <v>32</v>
      </c>
      <c r="M7927" s="120" t="s">
        <v>78</v>
      </c>
      <c r="P7927" s="124">
        <f t="shared" si="371"/>
        <v>0</v>
      </c>
    </row>
    <row r="7928" spans="1:25">
      <c r="A7928" s="116">
        <v>7928</v>
      </c>
      <c r="B7928" s="129">
        <v>44302</v>
      </c>
      <c r="C7928" s="118">
        <f t="shared" si="370"/>
        <v>4</v>
      </c>
      <c r="D7928" s="120" t="s">
        <v>25</v>
      </c>
      <c r="E7928" s="120" t="s">
        <v>17687</v>
      </c>
      <c r="F7928" s="211" t="s">
        <v>17688</v>
      </c>
      <c r="G7928" s="119" t="s">
        <v>1089</v>
      </c>
      <c r="H7928" s="121" t="s">
        <v>140</v>
      </c>
      <c r="I7928" s="121" t="s">
        <v>30</v>
      </c>
      <c r="J7928" s="142" t="s">
        <v>9004</v>
      </c>
      <c r="K7928" s="120" t="s">
        <v>65</v>
      </c>
      <c r="L7928" s="131" t="s">
        <v>32</v>
      </c>
      <c r="M7928" s="120" t="s">
        <v>78</v>
      </c>
      <c r="P7928" s="124">
        <f t="shared" si="371"/>
        <v>0</v>
      </c>
    </row>
    <row r="7929" spans="1:25" ht="27.6">
      <c r="A7929" s="116">
        <v>7929</v>
      </c>
      <c r="B7929" s="129">
        <v>44302</v>
      </c>
      <c r="C7929" s="118">
        <f t="shared" si="370"/>
        <v>4</v>
      </c>
      <c r="D7929" s="120" t="s">
        <v>252</v>
      </c>
      <c r="E7929" s="120" t="s">
        <v>17689</v>
      </c>
      <c r="F7929" s="211" t="s">
        <v>13188</v>
      </c>
      <c r="G7929" s="119" t="s">
        <v>9028</v>
      </c>
      <c r="H7929" s="121" t="s">
        <v>41</v>
      </c>
      <c r="I7929" s="121" t="s">
        <v>30</v>
      </c>
      <c r="J7929" s="121" t="s">
        <v>9853</v>
      </c>
      <c r="K7929" s="120" t="s">
        <v>65</v>
      </c>
      <c r="L7929" s="131" t="s">
        <v>32</v>
      </c>
      <c r="M7929" s="120" t="s">
        <v>78</v>
      </c>
      <c r="P7929" s="124">
        <f t="shared" si="371"/>
        <v>0</v>
      </c>
      <c r="Y7929" s="116" t="s">
        <v>1713</v>
      </c>
    </row>
    <row r="7930" spans="1:25" ht="27.6">
      <c r="A7930" s="116">
        <v>7930</v>
      </c>
      <c r="B7930" s="129">
        <v>44322</v>
      </c>
      <c r="C7930" s="118">
        <f t="shared" si="370"/>
        <v>5</v>
      </c>
      <c r="D7930" s="120" t="s">
        <v>25</v>
      </c>
      <c r="E7930" s="120" t="s">
        <v>17690</v>
      </c>
      <c r="F7930" s="211" t="s">
        <v>17691</v>
      </c>
      <c r="G7930" s="119" t="s">
        <v>17692</v>
      </c>
      <c r="H7930" s="121" t="s">
        <v>97</v>
      </c>
      <c r="I7930" s="145" t="s">
        <v>30</v>
      </c>
      <c r="J7930" s="121" t="s">
        <v>77</v>
      </c>
      <c r="K7930" s="120" t="s">
        <v>65</v>
      </c>
      <c r="L7930" s="131" t="s">
        <v>32</v>
      </c>
      <c r="M7930" s="120" t="s">
        <v>78</v>
      </c>
      <c r="P7930" s="124">
        <f t="shared" si="371"/>
        <v>0</v>
      </c>
    </row>
    <row r="7931" spans="1:25" ht="27.6">
      <c r="A7931" s="116">
        <v>7931</v>
      </c>
      <c r="B7931" s="129">
        <v>44322</v>
      </c>
      <c r="C7931" s="118">
        <f t="shared" si="370"/>
        <v>5</v>
      </c>
      <c r="D7931" s="120" t="s">
        <v>25</v>
      </c>
      <c r="E7931" s="120" t="s">
        <v>17693</v>
      </c>
      <c r="F7931" s="211" t="s">
        <v>17694</v>
      </c>
      <c r="G7931" s="119" t="s">
        <v>7181</v>
      </c>
      <c r="H7931" s="121" t="s">
        <v>41</v>
      </c>
      <c r="I7931" s="121" t="s">
        <v>30</v>
      </c>
      <c r="J7931" s="121" t="s">
        <v>5018</v>
      </c>
      <c r="K7931" s="120" t="s">
        <v>65</v>
      </c>
      <c r="L7931" s="131" t="s">
        <v>32</v>
      </c>
      <c r="M7931" s="120" t="s">
        <v>78</v>
      </c>
      <c r="P7931" s="124">
        <f t="shared" si="371"/>
        <v>0</v>
      </c>
    </row>
    <row r="7932" spans="1:25">
      <c r="A7932" s="116">
        <v>7932</v>
      </c>
      <c r="B7932" s="129">
        <v>44302</v>
      </c>
      <c r="C7932" s="118">
        <f t="shared" si="370"/>
        <v>4</v>
      </c>
      <c r="D7932" s="120" t="s">
        <v>252</v>
      </c>
      <c r="E7932" s="120" t="s">
        <v>17695</v>
      </c>
      <c r="F7932" s="211" t="s">
        <v>17696</v>
      </c>
      <c r="G7932" s="130" t="s">
        <v>17697</v>
      </c>
      <c r="H7932" s="121" t="s">
        <v>29</v>
      </c>
      <c r="I7932" s="121" t="s">
        <v>30</v>
      </c>
      <c r="J7932" s="121" t="s">
        <v>7142</v>
      </c>
      <c r="K7932" s="120" t="s">
        <v>65</v>
      </c>
      <c r="L7932" s="131" t="s">
        <v>32</v>
      </c>
      <c r="M7932" s="120" t="s">
        <v>78</v>
      </c>
      <c r="P7932" s="124">
        <f t="shared" si="371"/>
        <v>0</v>
      </c>
    </row>
    <row r="7933" spans="1:25">
      <c r="A7933" s="116">
        <v>7933</v>
      </c>
      <c r="B7933" s="129">
        <v>44322</v>
      </c>
      <c r="C7933" s="118">
        <f t="shared" si="370"/>
        <v>5</v>
      </c>
      <c r="D7933" s="120" t="s">
        <v>25</v>
      </c>
      <c r="E7933" s="120" t="s">
        <v>17698</v>
      </c>
      <c r="F7933" s="211" t="s">
        <v>17699</v>
      </c>
      <c r="G7933" s="119" t="s">
        <v>17700</v>
      </c>
      <c r="H7933" s="121" t="s">
        <v>29</v>
      </c>
      <c r="I7933" s="121" t="s">
        <v>30</v>
      </c>
      <c r="J7933" s="121" t="s">
        <v>3886</v>
      </c>
      <c r="K7933" s="120" t="s">
        <v>65</v>
      </c>
      <c r="L7933" s="131" t="s">
        <v>32</v>
      </c>
      <c r="M7933" s="120" t="s">
        <v>78</v>
      </c>
      <c r="P7933" s="124">
        <f t="shared" si="371"/>
        <v>0</v>
      </c>
    </row>
    <row r="7934" spans="1:25">
      <c r="A7934" s="116">
        <v>7934</v>
      </c>
      <c r="B7934" s="129">
        <v>44322</v>
      </c>
      <c r="C7934" s="118">
        <f t="shared" si="370"/>
        <v>5</v>
      </c>
      <c r="D7934" s="120" t="s">
        <v>25</v>
      </c>
      <c r="E7934" s="120" t="s">
        <v>17701</v>
      </c>
      <c r="F7934" s="211" t="s">
        <v>7140</v>
      </c>
      <c r="G7934" s="119" t="s">
        <v>7545</v>
      </c>
      <c r="H7934" s="121" t="s">
        <v>41</v>
      </c>
      <c r="K7934" s="120" t="s">
        <v>65</v>
      </c>
      <c r="L7934" s="131" t="s">
        <v>32</v>
      </c>
      <c r="M7934" s="120" t="s">
        <v>78</v>
      </c>
      <c r="P7934" s="124">
        <f t="shared" si="371"/>
        <v>0</v>
      </c>
    </row>
    <row r="7935" spans="1:25" ht="27.6">
      <c r="A7935" s="116">
        <v>7935</v>
      </c>
      <c r="B7935" s="129">
        <v>44302</v>
      </c>
      <c r="C7935" s="118">
        <f t="shared" si="370"/>
        <v>4</v>
      </c>
      <c r="D7935" s="120" t="s">
        <v>252</v>
      </c>
      <c r="E7935" s="120" t="s">
        <v>17702</v>
      </c>
      <c r="F7935" s="211" t="s">
        <v>17703</v>
      </c>
      <c r="G7935" s="130" t="s">
        <v>17704</v>
      </c>
      <c r="H7935" s="121" t="s">
        <v>53</v>
      </c>
      <c r="I7935" s="119" t="s">
        <v>42</v>
      </c>
      <c r="J7935" s="121" t="s">
        <v>82</v>
      </c>
      <c r="K7935" s="120" t="s">
        <v>65</v>
      </c>
      <c r="L7935" s="131" t="s">
        <v>32</v>
      </c>
      <c r="M7935" s="120" t="s">
        <v>78</v>
      </c>
      <c r="P7935" s="124">
        <f t="shared" si="371"/>
        <v>0</v>
      </c>
    </row>
    <row r="7936" spans="1:25">
      <c r="A7936" s="116">
        <v>7936</v>
      </c>
      <c r="B7936" s="129">
        <v>44302</v>
      </c>
      <c r="C7936" s="118">
        <f t="shared" si="370"/>
        <v>4</v>
      </c>
      <c r="D7936" s="120" t="s">
        <v>252</v>
      </c>
      <c r="E7936" s="120" t="s">
        <v>17705</v>
      </c>
      <c r="F7936" s="211" t="s">
        <v>17706</v>
      </c>
      <c r="G7936" s="130" t="s">
        <v>17707</v>
      </c>
      <c r="H7936" s="121" t="s">
        <v>41</v>
      </c>
      <c r="I7936" s="121" t="s">
        <v>30</v>
      </c>
      <c r="J7936" s="121" t="s">
        <v>31</v>
      </c>
      <c r="K7936" s="120" t="s">
        <v>65</v>
      </c>
      <c r="L7936" s="131" t="s">
        <v>32</v>
      </c>
      <c r="M7936" s="120" t="s">
        <v>78</v>
      </c>
      <c r="P7936" s="124">
        <f t="shared" si="371"/>
        <v>0</v>
      </c>
    </row>
    <row r="7937" spans="1:18">
      <c r="A7937" s="116">
        <v>7937</v>
      </c>
      <c r="B7937" s="129">
        <v>44302</v>
      </c>
      <c r="C7937" s="118">
        <f t="shared" si="370"/>
        <v>4</v>
      </c>
      <c r="D7937" s="120" t="s">
        <v>252</v>
      </c>
      <c r="E7937" s="120" t="s">
        <v>17708</v>
      </c>
      <c r="F7937" s="211" t="s">
        <v>17709</v>
      </c>
      <c r="G7937" s="130" t="s">
        <v>17710</v>
      </c>
      <c r="H7937" s="121" t="s">
        <v>41</v>
      </c>
      <c r="I7937" s="121" t="s">
        <v>30</v>
      </c>
      <c r="J7937" s="121" t="s">
        <v>31</v>
      </c>
      <c r="K7937" s="120" t="s">
        <v>65</v>
      </c>
      <c r="L7937" s="131" t="s">
        <v>32</v>
      </c>
      <c r="M7937" s="120" t="s">
        <v>78</v>
      </c>
      <c r="O7937" s="240"/>
      <c r="P7937" s="124">
        <f t="shared" si="371"/>
        <v>0</v>
      </c>
    </row>
    <row r="7938" spans="1:18">
      <c r="A7938" s="116">
        <v>7938</v>
      </c>
      <c r="B7938" s="129">
        <v>44302</v>
      </c>
      <c r="C7938" s="118">
        <f t="shared" si="370"/>
        <v>4</v>
      </c>
      <c r="D7938" s="120" t="s">
        <v>252</v>
      </c>
      <c r="E7938" s="120" t="s">
        <v>17711</v>
      </c>
      <c r="F7938" s="211" t="s">
        <v>627</v>
      </c>
      <c r="G7938" s="130" t="s">
        <v>17712</v>
      </c>
      <c r="H7938" s="121" t="s">
        <v>41</v>
      </c>
      <c r="I7938" s="119" t="s">
        <v>30</v>
      </c>
      <c r="J7938" s="121" t="s">
        <v>3886</v>
      </c>
      <c r="K7938" s="120" t="s">
        <v>65</v>
      </c>
      <c r="L7938" s="131" t="s">
        <v>32</v>
      </c>
      <c r="M7938" s="120" t="s">
        <v>78</v>
      </c>
      <c r="P7938" s="124">
        <f t="shared" si="371"/>
        <v>0</v>
      </c>
    </row>
    <row r="7939" spans="1:18" ht="27.6">
      <c r="A7939" s="116">
        <v>7939</v>
      </c>
      <c r="B7939" s="129">
        <v>44302</v>
      </c>
      <c r="C7939" s="118">
        <f t="shared" si="370"/>
        <v>4</v>
      </c>
      <c r="D7939" s="120" t="s">
        <v>252</v>
      </c>
      <c r="E7939" s="120" t="s">
        <v>17713</v>
      </c>
      <c r="F7939" s="211" t="s">
        <v>17714</v>
      </c>
      <c r="G7939" s="130" t="s">
        <v>17715</v>
      </c>
      <c r="H7939" s="121" t="s">
        <v>41</v>
      </c>
      <c r="I7939" s="121" t="s">
        <v>30</v>
      </c>
      <c r="J7939" s="121" t="s">
        <v>77</v>
      </c>
      <c r="K7939" s="120" t="s">
        <v>65</v>
      </c>
      <c r="L7939" s="131" t="s">
        <v>32</v>
      </c>
      <c r="M7939" s="120" t="s">
        <v>466</v>
      </c>
      <c r="P7939" s="124">
        <f t="shared" si="371"/>
        <v>0</v>
      </c>
    </row>
    <row r="7940" spans="1:18">
      <c r="A7940" s="116">
        <v>7940</v>
      </c>
      <c r="B7940" s="129">
        <v>44302</v>
      </c>
      <c r="C7940" s="118">
        <f t="shared" si="370"/>
        <v>4</v>
      </c>
      <c r="D7940" s="120" t="s">
        <v>252</v>
      </c>
      <c r="E7940" s="120" t="s">
        <v>17716</v>
      </c>
      <c r="F7940" s="211" t="s">
        <v>15406</v>
      </c>
      <c r="G7940" s="130" t="s">
        <v>17717</v>
      </c>
      <c r="H7940" s="121" t="s">
        <v>41</v>
      </c>
      <c r="I7940" s="121" t="s">
        <v>30</v>
      </c>
      <c r="J7940" s="121" t="s">
        <v>77</v>
      </c>
      <c r="K7940" s="120" t="s">
        <v>65</v>
      </c>
      <c r="L7940" s="131" t="s">
        <v>32</v>
      </c>
      <c r="M7940" s="120" t="s">
        <v>78</v>
      </c>
      <c r="P7940" s="124">
        <f t="shared" si="371"/>
        <v>0</v>
      </c>
    </row>
    <row r="7941" spans="1:18">
      <c r="A7941" s="116">
        <v>7941</v>
      </c>
      <c r="B7941" s="129">
        <v>44302</v>
      </c>
      <c r="C7941" s="118">
        <f t="shared" si="370"/>
        <v>4</v>
      </c>
      <c r="D7941" s="120" t="s">
        <v>252</v>
      </c>
      <c r="E7941" s="120" t="s">
        <v>17718</v>
      </c>
      <c r="F7941" s="211" t="s">
        <v>17719</v>
      </c>
      <c r="G7941" s="130" t="s">
        <v>15781</v>
      </c>
      <c r="H7941" s="121" t="s">
        <v>41</v>
      </c>
      <c r="I7941" s="119" t="s">
        <v>30</v>
      </c>
      <c r="J7941" s="121" t="s">
        <v>7216</v>
      </c>
      <c r="K7941" s="120" t="s">
        <v>65</v>
      </c>
      <c r="L7941" s="131" t="s">
        <v>32</v>
      </c>
      <c r="M7941" s="120" t="s">
        <v>78</v>
      </c>
      <c r="P7941" s="124">
        <f t="shared" si="371"/>
        <v>0</v>
      </c>
      <c r="R7941" s="133"/>
    </row>
    <row r="7942" spans="1:18">
      <c r="A7942" s="116">
        <v>7942</v>
      </c>
      <c r="B7942" s="129">
        <v>44302</v>
      </c>
      <c r="C7942" s="118">
        <f t="shared" si="370"/>
        <v>4</v>
      </c>
      <c r="D7942" s="120" t="s">
        <v>252</v>
      </c>
      <c r="E7942" s="120" t="s">
        <v>17720</v>
      </c>
      <c r="F7942" s="211" t="s">
        <v>17721</v>
      </c>
      <c r="G7942" s="130" t="s">
        <v>17722</v>
      </c>
      <c r="H7942" s="121" t="s">
        <v>41</v>
      </c>
      <c r="I7942" s="121" t="s">
        <v>30</v>
      </c>
      <c r="J7942" s="121" t="s">
        <v>87</v>
      </c>
      <c r="K7942" s="120" t="s">
        <v>65</v>
      </c>
      <c r="L7942" s="131" t="s">
        <v>32</v>
      </c>
      <c r="M7942" s="120" t="s">
        <v>78</v>
      </c>
      <c r="P7942" s="124">
        <f t="shared" si="371"/>
        <v>0</v>
      </c>
    </row>
    <row r="7943" spans="1:18">
      <c r="A7943" s="116">
        <v>7943</v>
      </c>
      <c r="B7943" s="129">
        <v>44302</v>
      </c>
      <c r="C7943" s="118">
        <f t="shared" si="370"/>
        <v>4</v>
      </c>
      <c r="D7943" s="120" t="s">
        <v>252</v>
      </c>
      <c r="E7943" s="120" t="s">
        <v>17723</v>
      </c>
      <c r="F7943" s="211" t="s">
        <v>17724</v>
      </c>
      <c r="G7943" s="130" t="s">
        <v>11249</v>
      </c>
      <c r="H7943" s="121" t="s">
        <v>41</v>
      </c>
      <c r="I7943" s="121" t="s">
        <v>30</v>
      </c>
      <c r="J7943" s="121" t="s">
        <v>485</v>
      </c>
      <c r="K7943" s="120" t="s">
        <v>65</v>
      </c>
      <c r="L7943" s="131" t="s">
        <v>32</v>
      </c>
      <c r="M7943" s="120" t="s">
        <v>78</v>
      </c>
      <c r="P7943" s="124">
        <f t="shared" si="371"/>
        <v>0</v>
      </c>
    </row>
    <row r="7944" spans="1:18">
      <c r="A7944" s="116">
        <v>7944</v>
      </c>
      <c r="B7944" s="129">
        <v>44302</v>
      </c>
      <c r="C7944" s="118">
        <f t="shared" si="370"/>
        <v>4</v>
      </c>
      <c r="D7944" s="120" t="s">
        <v>252</v>
      </c>
      <c r="E7944" s="120" t="s">
        <v>17725</v>
      </c>
      <c r="F7944" s="211" t="s">
        <v>17726</v>
      </c>
      <c r="G7944" s="130" t="s">
        <v>9777</v>
      </c>
      <c r="H7944" s="121" t="s">
        <v>41</v>
      </c>
      <c r="I7944" s="119" t="s">
        <v>30</v>
      </c>
      <c r="J7944" s="121" t="s">
        <v>7087</v>
      </c>
      <c r="K7944" s="120" t="s">
        <v>65</v>
      </c>
      <c r="L7944" s="131" t="s">
        <v>32</v>
      </c>
      <c r="M7944" s="120" t="s">
        <v>78</v>
      </c>
      <c r="P7944" s="124">
        <f t="shared" si="371"/>
        <v>0</v>
      </c>
    </row>
    <row r="7945" spans="1:18">
      <c r="A7945" s="116">
        <v>7945</v>
      </c>
      <c r="B7945" s="129">
        <v>44302</v>
      </c>
      <c r="C7945" s="118">
        <f t="shared" si="370"/>
        <v>4</v>
      </c>
      <c r="D7945" s="120" t="s">
        <v>252</v>
      </c>
      <c r="E7945" s="120" t="s">
        <v>17727</v>
      </c>
      <c r="F7945" s="211" t="s">
        <v>17728</v>
      </c>
      <c r="G7945" s="130" t="s">
        <v>17729</v>
      </c>
      <c r="H7945" s="121" t="s">
        <v>41</v>
      </c>
      <c r="I7945" s="121" t="s">
        <v>30</v>
      </c>
      <c r="J7945" s="121" t="s">
        <v>1544</v>
      </c>
      <c r="K7945" s="120" t="s">
        <v>65</v>
      </c>
      <c r="L7945" s="131" t="s">
        <v>32</v>
      </c>
      <c r="M7945" s="120" t="s">
        <v>78</v>
      </c>
      <c r="P7945" s="124">
        <f t="shared" si="371"/>
        <v>0</v>
      </c>
    </row>
    <row r="7946" spans="1:18">
      <c r="A7946" s="116">
        <v>7946</v>
      </c>
      <c r="B7946" s="129">
        <v>44302</v>
      </c>
      <c r="C7946" s="118">
        <f t="shared" si="370"/>
        <v>4</v>
      </c>
      <c r="D7946" s="120" t="s">
        <v>252</v>
      </c>
      <c r="E7946" s="120" t="s">
        <v>17730</v>
      </c>
      <c r="F7946" s="211" t="s">
        <v>17731</v>
      </c>
      <c r="G7946" s="130" t="s">
        <v>17732</v>
      </c>
      <c r="H7946" s="121" t="s">
        <v>41</v>
      </c>
      <c r="I7946" s="121" t="s">
        <v>30</v>
      </c>
      <c r="J7946" s="121" t="s">
        <v>7091</v>
      </c>
      <c r="K7946" s="120" t="s">
        <v>65</v>
      </c>
      <c r="L7946" s="131" t="s">
        <v>32</v>
      </c>
      <c r="M7946" s="120" t="s">
        <v>78</v>
      </c>
      <c r="P7946" s="124">
        <f t="shared" si="371"/>
        <v>0</v>
      </c>
    </row>
    <row r="7947" spans="1:18">
      <c r="A7947" s="116">
        <v>7947</v>
      </c>
      <c r="B7947" s="129">
        <v>44302</v>
      </c>
      <c r="C7947" s="118">
        <f t="shared" si="370"/>
        <v>4</v>
      </c>
      <c r="D7947" s="120" t="s">
        <v>252</v>
      </c>
      <c r="E7947" s="120" t="s">
        <v>17733</v>
      </c>
      <c r="F7947" s="211" t="s">
        <v>7517</v>
      </c>
      <c r="G7947" s="130" t="s">
        <v>9777</v>
      </c>
      <c r="H7947" s="121" t="s">
        <v>41</v>
      </c>
      <c r="I7947" s="121" t="s">
        <v>30</v>
      </c>
      <c r="J7947" s="121" t="s">
        <v>7131</v>
      </c>
      <c r="K7947" s="120" t="s">
        <v>65</v>
      </c>
      <c r="L7947" s="131" t="s">
        <v>32</v>
      </c>
      <c r="M7947" s="120" t="s">
        <v>78</v>
      </c>
      <c r="P7947" s="124">
        <f t="shared" si="371"/>
        <v>0</v>
      </c>
    </row>
    <row r="7948" spans="1:18">
      <c r="A7948" s="116">
        <v>7948</v>
      </c>
      <c r="B7948" s="129">
        <v>44302</v>
      </c>
      <c r="C7948" s="118">
        <f t="shared" si="370"/>
        <v>4</v>
      </c>
      <c r="D7948" s="120" t="s">
        <v>252</v>
      </c>
      <c r="E7948" s="120" t="s">
        <v>17734</v>
      </c>
      <c r="F7948" s="211" t="s">
        <v>9142</v>
      </c>
      <c r="G7948" s="130" t="s">
        <v>7138</v>
      </c>
      <c r="H7948" s="121" t="s">
        <v>41</v>
      </c>
      <c r="I7948" s="121" t="s">
        <v>30</v>
      </c>
      <c r="J7948" s="121" t="s">
        <v>87</v>
      </c>
      <c r="K7948" s="120" t="s">
        <v>65</v>
      </c>
      <c r="L7948" s="131" t="s">
        <v>32</v>
      </c>
      <c r="M7948" s="120" t="s">
        <v>78</v>
      </c>
      <c r="P7948" s="124">
        <f t="shared" si="371"/>
        <v>0</v>
      </c>
    </row>
    <row r="7949" spans="1:18">
      <c r="A7949" s="116">
        <v>7949</v>
      </c>
      <c r="B7949" s="129">
        <v>44322</v>
      </c>
      <c r="C7949" s="118">
        <f t="shared" si="370"/>
        <v>5</v>
      </c>
      <c r="D7949" s="120" t="s">
        <v>25</v>
      </c>
      <c r="E7949" s="120" t="s">
        <v>17735</v>
      </c>
      <c r="F7949" s="211" t="s">
        <v>17736</v>
      </c>
      <c r="G7949" s="119" t="s">
        <v>8374</v>
      </c>
      <c r="H7949" s="121" t="s">
        <v>344</v>
      </c>
      <c r="I7949" s="121" t="s">
        <v>30</v>
      </c>
      <c r="J7949" s="121" t="s">
        <v>87</v>
      </c>
      <c r="K7949" s="120" t="s">
        <v>65</v>
      </c>
      <c r="L7949" s="131" t="s">
        <v>32</v>
      </c>
      <c r="M7949" s="120" t="s">
        <v>78</v>
      </c>
      <c r="P7949" s="124">
        <f t="shared" si="371"/>
        <v>0</v>
      </c>
    </row>
    <row r="7950" spans="1:18">
      <c r="A7950" s="116">
        <v>7950</v>
      </c>
      <c r="B7950" s="129">
        <v>44302</v>
      </c>
      <c r="C7950" s="118">
        <f t="shared" si="370"/>
        <v>4</v>
      </c>
      <c r="D7950" s="120" t="s">
        <v>252</v>
      </c>
      <c r="E7950" s="120" t="s">
        <v>17737</v>
      </c>
      <c r="F7950" s="211" t="s">
        <v>14760</v>
      </c>
      <c r="G7950" s="130" t="s">
        <v>17738</v>
      </c>
      <c r="H7950" s="121" t="s">
        <v>76</v>
      </c>
      <c r="I7950" s="119" t="s">
        <v>30</v>
      </c>
      <c r="J7950" s="121" t="s">
        <v>77</v>
      </c>
      <c r="K7950" s="120" t="s">
        <v>65</v>
      </c>
      <c r="L7950" s="131" t="s">
        <v>32</v>
      </c>
      <c r="M7950" s="120" t="s">
        <v>78</v>
      </c>
      <c r="P7950" s="124">
        <f t="shared" si="371"/>
        <v>0</v>
      </c>
    </row>
    <row r="7951" spans="1:18" ht="27.6">
      <c r="A7951" s="116">
        <v>7951</v>
      </c>
      <c r="B7951" s="129">
        <v>44302</v>
      </c>
      <c r="C7951" s="118">
        <f t="shared" si="370"/>
        <v>4</v>
      </c>
      <c r="D7951" s="120" t="s">
        <v>252</v>
      </c>
      <c r="E7951" s="120" t="s">
        <v>17739</v>
      </c>
      <c r="F7951" s="211" t="s">
        <v>17740</v>
      </c>
      <c r="G7951" s="130" t="s">
        <v>17741</v>
      </c>
      <c r="H7951" s="121" t="s">
        <v>140</v>
      </c>
      <c r="I7951" s="119" t="s">
        <v>30</v>
      </c>
      <c r="J7951" s="121" t="s">
        <v>529</v>
      </c>
      <c r="K7951" s="120" t="s">
        <v>65</v>
      </c>
      <c r="L7951" s="131" t="s">
        <v>32</v>
      </c>
      <c r="M7951" s="120" t="s">
        <v>78</v>
      </c>
      <c r="P7951" s="124">
        <f t="shared" si="371"/>
        <v>0</v>
      </c>
    </row>
    <row r="7952" spans="1:18">
      <c r="A7952" s="116">
        <v>7952</v>
      </c>
      <c r="B7952" s="129">
        <v>44302</v>
      </c>
      <c r="C7952" s="118">
        <f t="shared" si="370"/>
        <v>4</v>
      </c>
      <c r="D7952" s="120" t="s">
        <v>252</v>
      </c>
      <c r="E7952" s="120" t="s">
        <v>17742</v>
      </c>
      <c r="F7952" s="211" t="s">
        <v>17743</v>
      </c>
      <c r="G7952" s="130" t="s">
        <v>17598</v>
      </c>
      <c r="H7952" s="121" t="s">
        <v>41</v>
      </c>
      <c r="I7952" s="121" t="s">
        <v>30</v>
      </c>
      <c r="J7952" s="121" t="s">
        <v>1540</v>
      </c>
      <c r="K7952" s="120" t="s">
        <v>65</v>
      </c>
      <c r="L7952" s="131" t="s">
        <v>32</v>
      </c>
      <c r="M7952" s="120" t="s">
        <v>33</v>
      </c>
      <c r="N7952" s="131">
        <v>44319</v>
      </c>
      <c r="O7952" s="131">
        <v>44586</v>
      </c>
      <c r="P7952" s="124">
        <f t="shared" si="371"/>
        <v>1</v>
      </c>
    </row>
    <row r="7953" spans="1:25">
      <c r="A7953" s="116">
        <v>7953</v>
      </c>
      <c r="B7953" s="129">
        <v>44302</v>
      </c>
      <c r="C7953" s="118">
        <f t="shared" si="370"/>
        <v>4</v>
      </c>
      <c r="D7953" s="120" t="s">
        <v>252</v>
      </c>
      <c r="E7953" s="120" t="s">
        <v>17744</v>
      </c>
      <c r="F7953" s="211" t="s">
        <v>17745</v>
      </c>
      <c r="G7953" s="130" t="s">
        <v>17746</v>
      </c>
      <c r="H7953" s="121" t="s">
        <v>41</v>
      </c>
      <c r="I7953" s="119" t="s">
        <v>30</v>
      </c>
      <c r="J7953" s="121" t="s">
        <v>87</v>
      </c>
      <c r="K7953" s="120" t="s">
        <v>65</v>
      </c>
      <c r="L7953" s="131" t="s">
        <v>32</v>
      </c>
      <c r="M7953" s="120" t="s">
        <v>33</v>
      </c>
      <c r="N7953" s="131">
        <v>44334</v>
      </c>
      <c r="O7953" s="131">
        <v>44586</v>
      </c>
      <c r="P7953" s="124">
        <f t="shared" si="371"/>
        <v>1</v>
      </c>
    </row>
    <row r="7954" spans="1:25">
      <c r="A7954" s="116">
        <v>7954</v>
      </c>
      <c r="B7954" s="129">
        <v>44302</v>
      </c>
      <c r="C7954" s="118">
        <f t="shared" si="370"/>
        <v>4</v>
      </c>
      <c r="D7954" s="120" t="s">
        <v>252</v>
      </c>
      <c r="E7954" s="120" t="s">
        <v>17747</v>
      </c>
      <c r="F7954" s="211" t="s">
        <v>17748</v>
      </c>
      <c r="G7954" s="130" t="s">
        <v>15273</v>
      </c>
      <c r="H7954" s="121" t="s">
        <v>41</v>
      </c>
      <c r="I7954" s="121" t="s">
        <v>30</v>
      </c>
      <c r="J7954" s="121" t="s">
        <v>6396</v>
      </c>
      <c r="K7954" s="120" t="s">
        <v>65</v>
      </c>
      <c r="L7954" s="131" t="s">
        <v>32</v>
      </c>
      <c r="M7954" s="120" t="s">
        <v>33</v>
      </c>
      <c r="N7954" s="131">
        <v>44307</v>
      </c>
      <c r="O7954" s="131">
        <v>44361</v>
      </c>
      <c r="P7954" s="124">
        <f t="shared" si="371"/>
        <v>6</v>
      </c>
      <c r="S7954" s="120" t="s">
        <v>237</v>
      </c>
      <c r="T7954" s="126">
        <v>44318</v>
      </c>
      <c r="Y7954" s="116" t="s">
        <v>17749</v>
      </c>
    </row>
    <row r="7955" spans="1:25">
      <c r="A7955" s="116">
        <v>7955</v>
      </c>
      <c r="B7955" s="129">
        <v>44302</v>
      </c>
      <c r="C7955" s="118">
        <f t="shared" ref="C7955:C7956" si="372">IF(B7955&lt;&gt;0,MONTH(B7955),0)</f>
        <v>4</v>
      </c>
      <c r="D7955" s="120" t="s">
        <v>252</v>
      </c>
      <c r="E7955" s="120" t="s">
        <v>17750</v>
      </c>
      <c r="F7955" s="211" t="s">
        <v>7140</v>
      </c>
      <c r="G7955" s="130" t="s">
        <v>7714</v>
      </c>
      <c r="H7955" s="121" t="s">
        <v>41</v>
      </c>
      <c r="I7955" s="121" t="s">
        <v>30</v>
      </c>
      <c r="J7955" s="121" t="s">
        <v>7216</v>
      </c>
      <c r="K7955" s="120" t="s">
        <v>65</v>
      </c>
      <c r="L7955" s="131" t="s">
        <v>32</v>
      </c>
      <c r="M7955" s="120" t="s">
        <v>33</v>
      </c>
      <c r="N7955" s="131">
        <v>44307</v>
      </c>
      <c r="O7955" s="131">
        <v>44586</v>
      </c>
      <c r="P7955" s="124">
        <f t="shared" ref="P7955:P7956" si="373">IF(O7955&lt;&gt;0,MONTH(O7955),0)</f>
        <v>1</v>
      </c>
    </row>
    <row r="7956" spans="1:25">
      <c r="A7956" s="116">
        <v>7956</v>
      </c>
      <c r="B7956" s="129">
        <v>44322</v>
      </c>
      <c r="C7956" s="118">
        <f t="shared" si="372"/>
        <v>5</v>
      </c>
      <c r="D7956" s="120" t="s">
        <v>25</v>
      </c>
      <c r="E7956" s="120" t="s">
        <v>17751</v>
      </c>
      <c r="F7956" s="211" t="s">
        <v>17752</v>
      </c>
      <c r="G7956" s="119" t="s">
        <v>16791</v>
      </c>
      <c r="H7956" s="121" t="s">
        <v>41</v>
      </c>
      <c r="I7956" s="119" t="s">
        <v>30</v>
      </c>
      <c r="J7956" s="121" t="s">
        <v>87</v>
      </c>
      <c r="K7956" s="120" t="s">
        <v>65</v>
      </c>
      <c r="L7956" s="131" t="s">
        <v>32</v>
      </c>
      <c r="M7956" s="120" t="s">
        <v>78</v>
      </c>
      <c r="P7956" s="124">
        <f t="shared" si="373"/>
        <v>0</v>
      </c>
    </row>
    <row r="7957" spans="1:25">
      <c r="A7957" s="116">
        <v>7957</v>
      </c>
      <c r="B7957" s="129">
        <v>44440</v>
      </c>
      <c r="D7957" s="120" t="s">
        <v>252</v>
      </c>
      <c r="E7957" s="120" t="s">
        <v>17753</v>
      </c>
      <c r="F7957" s="212" t="s">
        <v>17754</v>
      </c>
      <c r="G7957" s="119" t="s">
        <v>4944</v>
      </c>
      <c r="H7957" s="121" t="s">
        <v>53</v>
      </c>
      <c r="I7957" s="121" t="s">
        <v>42</v>
      </c>
      <c r="J7957" s="121" t="s">
        <v>2268</v>
      </c>
      <c r="K7957" s="121" t="s">
        <v>584</v>
      </c>
      <c r="L7957" s="131" t="s">
        <v>32</v>
      </c>
      <c r="M7957" s="120" t="s">
        <v>78</v>
      </c>
    </row>
    <row r="7958" spans="1:25">
      <c r="A7958" s="116">
        <v>7958</v>
      </c>
      <c r="B7958" s="129">
        <v>44302</v>
      </c>
      <c r="C7958" s="118">
        <f t="shared" ref="C7958:C7989" si="374">IF(B7958&lt;&gt;0,MONTH(B7958),0)</f>
        <v>4</v>
      </c>
      <c r="D7958" s="120" t="s">
        <v>252</v>
      </c>
      <c r="E7958" s="120" t="s">
        <v>17755</v>
      </c>
      <c r="F7958" s="211" t="s">
        <v>17756</v>
      </c>
      <c r="G7958" s="130" t="s">
        <v>11780</v>
      </c>
      <c r="H7958" s="121" t="s">
        <v>41</v>
      </c>
      <c r="I7958" s="121" t="s">
        <v>30</v>
      </c>
      <c r="J7958" s="121" t="s">
        <v>77</v>
      </c>
      <c r="K7958" s="120" t="s">
        <v>65</v>
      </c>
      <c r="L7958" s="131" t="s">
        <v>32</v>
      </c>
      <c r="M7958" s="120" t="s">
        <v>33</v>
      </c>
      <c r="N7958" s="131">
        <v>44326</v>
      </c>
      <c r="O7958" s="131">
        <v>44328</v>
      </c>
      <c r="P7958" s="124">
        <f t="shared" ref="P7958:P7989" si="375">IF(O7958&lt;&gt;0,MONTH(O7958),0)</f>
        <v>5</v>
      </c>
      <c r="S7958" s="120" t="s">
        <v>92</v>
      </c>
      <c r="T7958" s="126">
        <v>44328</v>
      </c>
    </row>
    <row r="7959" spans="1:25">
      <c r="A7959" s="116">
        <v>7959</v>
      </c>
      <c r="B7959" s="129">
        <v>44302</v>
      </c>
      <c r="C7959" s="118">
        <f t="shared" si="374"/>
        <v>4</v>
      </c>
      <c r="D7959" s="120" t="s">
        <v>252</v>
      </c>
      <c r="E7959" s="120" t="s">
        <v>17757</v>
      </c>
      <c r="F7959" s="211" t="s">
        <v>17758</v>
      </c>
      <c r="G7959" s="130" t="s">
        <v>17759</v>
      </c>
      <c r="H7959" s="121" t="s">
        <v>41</v>
      </c>
      <c r="I7959" s="119" t="s">
        <v>30</v>
      </c>
      <c r="J7959" s="121" t="s">
        <v>87</v>
      </c>
      <c r="K7959" s="120" t="s">
        <v>65</v>
      </c>
      <c r="L7959" s="131" t="s">
        <v>32</v>
      </c>
      <c r="M7959" s="120" t="s">
        <v>33</v>
      </c>
      <c r="N7959" s="131">
        <v>44313</v>
      </c>
      <c r="O7959" s="131">
        <v>44441</v>
      </c>
      <c r="P7959" s="124">
        <f t="shared" si="375"/>
        <v>9</v>
      </c>
      <c r="S7959" s="120" t="s">
        <v>92</v>
      </c>
      <c r="T7959" s="126">
        <v>44441</v>
      </c>
    </row>
    <row r="7960" spans="1:25">
      <c r="A7960" s="116">
        <v>7960</v>
      </c>
      <c r="B7960" s="129">
        <v>44302</v>
      </c>
      <c r="C7960" s="118">
        <f t="shared" si="374"/>
        <v>4</v>
      </c>
      <c r="D7960" s="120" t="s">
        <v>252</v>
      </c>
      <c r="E7960" s="120" t="s">
        <v>17760</v>
      </c>
      <c r="F7960" s="211" t="s">
        <v>17761</v>
      </c>
      <c r="G7960" s="130" t="s">
        <v>15394</v>
      </c>
      <c r="H7960" s="121" t="s">
        <v>41</v>
      </c>
      <c r="I7960" s="121" t="s">
        <v>30</v>
      </c>
      <c r="J7960" s="121" t="s">
        <v>7280</v>
      </c>
      <c r="K7960" s="120" t="s">
        <v>65</v>
      </c>
      <c r="L7960" s="131" t="s">
        <v>32</v>
      </c>
      <c r="M7960" s="120" t="s">
        <v>33</v>
      </c>
      <c r="N7960" s="131">
        <v>44309</v>
      </c>
      <c r="O7960" s="131">
        <v>44404</v>
      </c>
      <c r="P7960" s="124">
        <f t="shared" si="375"/>
        <v>7</v>
      </c>
      <c r="S7960" s="120" t="s">
        <v>724</v>
      </c>
      <c r="T7960" s="126">
        <v>44404</v>
      </c>
    </row>
    <row r="7961" spans="1:25" ht="27.6">
      <c r="A7961" s="116">
        <v>7961</v>
      </c>
      <c r="B7961" s="129">
        <v>44302</v>
      </c>
      <c r="C7961" s="118">
        <f t="shared" si="374"/>
        <v>4</v>
      </c>
      <c r="D7961" s="120" t="s">
        <v>252</v>
      </c>
      <c r="E7961" s="120" t="s">
        <v>17762</v>
      </c>
      <c r="F7961" s="211" t="s">
        <v>17763</v>
      </c>
      <c r="G7961" s="130" t="s">
        <v>3163</v>
      </c>
      <c r="H7961" s="121" t="s">
        <v>97</v>
      </c>
      <c r="I7961" s="121" t="s">
        <v>30</v>
      </c>
      <c r="J7961" s="121" t="s">
        <v>77</v>
      </c>
      <c r="K7961" s="120" t="s">
        <v>65</v>
      </c>
      <c r="L7961" s="131" t="s">
        <v>32</v>
      </c>
      <c r="M7961" s="120" t="s">
        <v>33</v>
      </c>
      <c r="N7961" s="131">
        <v>44307</v>
      </c>
      <c r="O7961" s="131">
        <v>44613</v>
      </c>
      <c r="P7961" s="124">
        <f t="shared" si="375"/>
        <v>2</v>
      </c>
    </row>
    <row r="7962" spans="1:25" ht="14.4">
      <c r="A7962" s="116">
        <v>7962</v>
      </c>
      <c r="B7962" s="129">
        <v>44302</v>
      </c>
      <c r="C7962" s="118">
        <f t="shared" si="374"/>
        <v>4</v>
      </c>
      <c r="D7962" s="120" t="s">
        <v>252</v>
      </c>
      <c r="E7962" s="120" t="s">
        <v>17764</v>
      </c>
      <c r="F7962" s="211" t="s">
        <v>5556</v>
      </c>
      <c r="G7962" s="119" t="s">
        <v>7855</v>
      </c>
      <c r="H7962" s="121" t="s">
        <v>76</v>
      </c>
      <c r="I7962" s="121" t="s">
        <v>30</v>
      </c>
      <c r="J7962" s="121" t="s">
        <v>77</v>
      </c>
      <c r="K7962" s="120" t="s">
        <v>65</v>
      </c>
      <c r="L7962" s="131" t="s">
        <v>32</v>
      </c>
      <c r="M7962" s="120" t="s">
        <v>78</v>
      </c>
      <c r="P7962" s="124">
        <f t="shared" si="375"/>
        <v>0</v>
      </c>
      <c r="U7962" t="s">
        <v>17765</v>
      </c>
      <c r="V7962" s="126" t="s">
        <v>67</v>
      </c>
    </row>
    <row r="7963" spans="1:25" ht="14.4">
      <c r="A7963" s="116">
        <v>7963</v>
      </c>
      <c r="B7963" s="129">
        <v>44305</v>
      </c>
      <c r="C7963" s="118">
        <f t="shared" si="374"/>
        <v>4</v>
      </c>
      <c r="D7963" s="120" t="s">
        <v>252</v>
      </c>
      <c r="E7963" s="120" t="s">
        <v>17766</v>
      </c>
      <c r="F7963" s="211" t="s">
        <v>17148</v>
      </c>
      <c r="G7963" s="119" t="s">
        <v>7855</v>
      </c>
      <c r="H7963" s="121" t="s">
        <v>76</v>
      </c>
      <c r="I7963" s="121" t="s">
        <v>30</v>
      </c>
      <c r="J7963" s="121" t="s">
        <v>838</v>
      </c>
      <c r="K7963" s="120" t="s">
        <v>65</v>
      </c>
      <c r="L7963" s="131" t="s">
        <v>32</v>
      </c>
      <c r="M7963" s="120" t="s">
        <v>78</v>
      </c>
      <c r="P7963" s="124">
        <f t="shared" si="375"/>
        <v>0</v>
      </c>
      <c r="U7963" t="s">
        <v>17767</v>
      </c>
      <c r="V7963" s="126" t="s">
        <v>67</v>
      </c>
    </row>
    <row r="7964" spans="1:25" ht="14.4">
      <c r="A7964" s="116">
        <v>7964</v>
      </c>
      <c r="B7964" s="129">
        <v>44305</v>
      </c>
      <c r="C7964" s="118">
        <f t="shared" si="374"/>
        <v>4</v>
      </c>
      <c r="D7964" s="120" t="s">
        <v>252</v>
      </c>
      <c r="E7964" s="120" t="s">
        <v>17768</v>
      </c>
      <c r="F7964" s="211" t="s">
        <v>5556</v>
      </c>
      <c r="G7964" s="119" t="s">
        <v>7855</v>
      </c>
      <c r="H7964" s="121" t="s">
        <v>76</v>
      </c>
      <c r="I7964" s="121" t="s">
        <v>30</v>
      </c>
      <c r="J7964" s="121" t="s">
        <v>77</v>
      </c>
      <c r="K7964" s="120" t="s">
        <v>65</v>
      </c>
      <c r="L7964" s="131" t="s">
        <v>32</v>
      </c>
      <c r="M7964" s="120" t="s">
        <v>78</v>
      </c>
      <c r="P7964" s="124">
        <f t="shared" si="375"/>
        <v>0</v>
      </c>
      <c r="U7964" t="s">
        <v>17769</v>
      </c>
      <c r="V7964" s="126" t="s">
        <v>67</v>
      </c>
    </row>
    <row r="7965" spans="1:25">
      <c r="A7965" s="116">
        <v>7965</v>
      </c>
      <c r="B7965" s="129">
        <v>44305</v>
      </c>
      <c r="C7965" s="118">
        <f t="shared" si="374"/>
        <v>4</v>
      </c>
      <c r="D7965" s="120" t="s">
        <v>252</v>
      </c>
      <c r="E7965" s="120" t="s">
        <v>17770</v>
      </c>
      <c r="F7965" s="211" t="s">
        <v>17771</v>
      </c>
      <c r="G7965" s="119" t="s">
        <v>17772</v>
      </c>
      <c r="H7965" s="121" t="s">
        <v>41</v>
      </c>
      <c r="I7965" s="121" t="s">
        <v>30</v>
      </c>
      <c r="J7965" s="121" t="s">
        <v>87</v>
      </c>
      <c r="K7965" s="120" t="s">
        <v>65</v>
      </c>
      <c r="L7965" s="131" t="s">
        <v>32</v>
      </c>
      <c r="M7965" s="120" t="s">
        <v>78</v>
      </c>
      <c r="P7965" s="124">
        <f t="shared" si="375"/>
        <v>0</v>
      </c>
    </row>
    <row r="7966" spans="1:25">
      <c r="A7966" s="116">
        <v>7966</v>
      </c>
      <c r="B7966" s="129">
        <v>44305</v>
      </c>
      <c r="C7966" s="118">
        <f t="shared" si="374"/>
        <v>4</v>
      </c>
      <c r="D7966" s="120" t="s">
        <v>252</v>
      </c>
      <c r="E7966" s="120" t="s">
        <v>17773</v>
      </c>
      <c r="F7966" s="211" t="s">
        <v>17774</v>
      </c>
      <c r="G7966" s="119" t="s">
        <v>17775</v>
      </c>
      <c r="H7966" s="121" t="s">
        <v>41</v>
      </c>
      <c r="I7966" s="121" t="s">
        <v>30</v>
      </c>
      <c r="J7966" s="121" t="s">
        <v>7216</v>
      </c>
      <c r="K7966" s="120" t="s">
        <v>65</v>
      </c>
      <c r="L7966" s="131" t="s">
        <v>32</v>
      </c>
      <c r="M7966" s="120" t="s">
        <v>78</v>
      </c>
      <c r="P7966" s="124">
        <f t="shared" si="375"/>
        <v>0</v>
      </c>
    </row>
    <row r="7967" spans="1:25" ht="27.6">
      <c r="A7967" s="116">
        <v>7967</v>
      </c>
      <c r="B7967" s="129">
        <v>44305</v>
      </c>
      <c r="C7967" s="118">
        <f t="shared" si="374"/>
        <v>4</v>
      </c>
      <c r="D7967" s="120" t="s">
        <v>25</v>
      </c>
      <c r="E7967" s="120" t="s">
        <v>17776</v>
      </c>
      <c r="F7967" s="211" t="s">
        <v>17777</v>
      </c>
      <c r="G7967" s="121" t="s">
        <v>17778</v>
      </c>
      <c r="H7967" s="119" t="s">
        <v>140</v>
      </c>
      <c r="I7967" s="121" t="s">
        <v>196</v>
      </c>
      <c r="J7967" s="121" t="s">
        <v>17468</v>
      </c>
      <c r="K7967" s="120" t="s">
        <v>65</v>
      </c>
      <c r="L7967" s="131" t="s">
        <v>32</v>
      </c>
      <c r="M7967" s="120" t="s">
        <v>33</v>
      </c>
      <c r="N7967" s="131">
        <v>44307</v>
      </c>
      <c r="O7967" s="131">
        <v>44379</v>
      </c>
      <c r="P7967" s="124">
        <f t="shared" si="375"/>
        <v>7</v>
      </c>
      <c r="Y7967" s="116" t="s">
        <v>3375</v>
      </c>
    </row>
    <row r="7968" spans="1:25">
      <c r="A7968" s="116">
        <v>7968</v>
      </c>
      <c r="B7968" s="129">
        <v>44305</v>
      </c>
      <c r="C7968" s="118">
        <f t="shared" si="374"/>
        <v>4</v>
      </c>
      <c r="D7968" s="120" t="s">
        <v>25</v>
      </c>
      <c r="E7968" s="120" t="s">
        <v>17779</v>
      </c>
      <c r="F7968" s="211" t="s">
        <v>17780</v>
      </c>
      <c r="G7968" s="119" t="s">
        <v>16312</v>
      </c>
      <c r="H7968" s="121" t="s">
        <v>140</v>
      </c>
      <c r="I7968" s="121" t="s">
        <v>30</v>
      </c>
      <c r="J7968" s="121" t="s">
        <v>77</v>
      </c>
      <c r="K7968" s="120" t="s">
        <v>65</v>
      </c>
      <c r="L7968" s="131" t="s">
        <v>32</v>
      </c>
      <c r="M7968" s="120" t="s">
        <v>33</v>
      </c>
      <c r="N7968" s="131">
        <v>44313</v>
      </c>
      <c r="O7968" s="131">
        <v>44385</v>
      </c>
      <c r="P7968" s="124">
        <f t="shared" si="375"/>
        <v>7</v>
      </c>
    </row>
    <row r="7969" spans="1:25">
      <c r="A7969" s="116">
        <v>7969</v>
      </c>
      <c r="B7969" s="129">
        <v>44323</v>
      </c>
      <c r="C7969" s="118">
        <f t="shared" si="374"/>
        <v>5</v>
      </c>
      <c r="D7969" s="120" t="s">
        <v>25</v>
      </c>
      <c r="E7969" s="120" t="s">
        <v>17781</v>
      </c>
      <c r="F7969" s="211" t="s">
        <v>17782</v>
      </c>
      <c r="G7969" s="119" t="s">
        <v>2008</v>
      </c>
      <c r="H7969" s="121" t="s">
        <v>97</v>
      </c>
      <c r="I7969" s="121" t="s">
        <v>30</v>
      </c>
      <c r="J7969" s="121" t="s">
        <v>31</v>
      </c>
      <c r="K7969" s="120" t="s">
        <v>65</v>
      </c>
      <c r="L7969" s="131" t="s">
        <v>32</v>
      </c>
      <c r="M7969" s="120" t="s">
        <v>78</v>
      </c>
      <c r="P7969" s="124">
        <f t="shared" si="375"/>
        <v>0</v>
      </c>
    </row>
    <row r="7970" spans="1:25" ht="27.6">
      <c r="A7970" s="116">
        <v>7970</v>
      </c>
      <c r="B7970" s="129">
        <v>44323</v>
      </c>
      <c r="C7970" s="118">
        <f t="shared" si="374"/>
        <v>5</v>
      </c>
      <c r="D7970" s="120" t="s">
        <v>25</v>
      </c>
      <c r="E7970" s="120" t="s">
        <v>17783</v>
      </c>
      <c r="F7970" s="211" t="s">
        <v>17784</v>
      </c>
      <c r="G7970" s="119" t="s">
        <v>2008</v>
      </c>
      <c r="H7970" s="121" t="s">
        <v>97</v>
      </c>
      <c r="I7970" s="121" t="s">
        <v>30</v>
      </c>
      <c r="J7970" s="121" t="s">
        <v>9623</v>
      </c>
      <c r="K7970" s="120" t="s">
        <v>65</v>
      </c>
      <c r="L7970" s="131" t="s">
        <v>32</v>
      </c>
      <c r="M7970" s="120" t="s">
        <v>78</v>
      </c>
      <c r="P7970" s="124">
        <f t="shared" si="375"/>
        <v>0</v>
      </c>
    </row>
    <row r="7971" spans="1:25">
      <c r="A7971" s="116">
        <v>7971</v>
      </c>
      <c r="B7971" s="129">
        <v>44305</v>
      </c>
      <c r="C7971" s="118">
        <f t="shared" si="374"/>
        <v>4</v>
      </c>
      <c r="D7971" s="120" t="s">
        <v>25</v>
      </c>
      <c r="E7971" s="120" t="s">
        <v>17785</v>
      </c>
      <c r="F7971" s="211" t="s">
        <v>17786</v>
      </c>
      <c r="G7971" s="119" t="s">
        <v>17787</v>
      </c>
      <c r="H7971" s="121" t="s">
        <v>256</v>
      </c>
      <c r="I7971" s="121" t="s">
        <v>30</v>
      </c>
      <c r="J7971" s="121" t="s">
        <v>87</v>
      </c>
      <c r="K7971" s="120" t="s">
        <v>65</v>
      </c>
      <c r="L7971" s="131" t="s">
        <v>32</v>
      </c>
      <c r="M7971" s="120" t="s">
        <v>33</v>
      </c>
      <c r="N7971" s="131">
        <v>44321</v>
      </c>
      <c r="O7971" s="131">
        <v>44385</v>
      </c>
      <c r="P7971" s="124">
        <f t="shared" si="375"/>
        <v>7</v>
      </c>
    </row>
    <row r="7972" spans="1:25">
      <c r="A7972" s="116">
        <v>7972</v>
      </c>
      <c r="B7972" s="126">
        <v>43733</v>
      </c>
      <c r="C7972" s="118">
        <f t="shared" si="374"/>
        <v>9</v>
      </c>
      <c r="D7972" s="120" t="s">
        <v>25</v>
      </c>
      <c r="E7972" s="120" t="s">
        <v>17788</v>
      </c>
      <c r="F7972" s="211" t="s">
        <v>17789</v>
      </c>
      <c r="G7972" s="119" t="s">
        <v>1539</v>
      </c>
      <c r="K7972" s="120"/>
      <c r="L7972" s="120" t="s">
        <v>32</v>
      </c>
      <c r="P7972" s="124">
        <f t="shared" si="375"/>
        <v>0</v>
      </c>
      <c r="S7972" s="126" t="s">
        <v>44</v>
      </c>
      <c r="Y7972" s="116" t="s">
        <v>44</v>
      </c>
    </row>
    <row r="7973" spans="1:25">
      <c r="A7973" s="116">
        <v>7973</v>
      </c>
      <c r="B7973" s="126">
        <v>43733</v>
      </c>
      <c r="C7973" s="118">
        <f t="shared" si="374"/>
        <v>9</v>
      </c>
      <c r="D7973" s="120" t="s">
        <v>25</v>
      </c>
      <c r="E7973" s="120" t="s">
        <v>17790</v>
      </c>
      <c r="F7973" s="211" t="s">
        <v>17791</v>
      </c>
      <c r="G7973" s="119" t="s">
        <v>14709</v>
      </c>
      <c r="K7973" s="120"/>
      <c r="L7973" s="120" t="s">
        <v>32</v>
      </c>
      <c r="P7973" s="124">
        <f t="shared" si="375"/>
        <v>0</v>
      </c>
      <c r="S7973" s="126" t="s">
        <v>44</v>
      </c>
      <c r="Y7973" s="116" t="s">
        <v>44</v>
      </c>
    </row>
    <row r="7974" spans="1:25">
      <c r="A7974" s="116">
        <v>7974</v>
      </c>
      <c r="B7974" s="126">
        <v>43733</v>
      </c>
      <c r="C7974" s="118">
        <f t="shared" si="374"/>
        <v>9</v>
      </c>
      <c r="D7974" s="120" t="s">
        <v>25</v>
      </c>
      <c r="E7974" s="120" t="s">
        <v>17792</v>
      </c>
      <c r="F7974" s="211" t="s">
        <v>1372</v>
      </c>
      <c r="G7974" s="119" t="s">
        <v>17793</v>
      </c>
      <c r="H7974" s="121" t="s">
        <v>41</v>
      </c>
      <c r="I7974" s="119" t="s">
        <v>30</v>
      </c>
      <c r="J7974" s="121" t="s">
        <v>87</v>
      </c>
      <c r="K7974" s="120"/>
      <c r="L7974" s="120" t="s">
        <v>32</v>
      </c>
      <c r="P7974" s="124">
        <f t="shared" si="375"/>
        <v>0</v>
      </c>
    </row>
    <row r="7975" spans="1:25">
      <c r="A7975" s="116">
        <v>7975</v>
      </c>
      <c r="B7975" s="129">
        <v>44323</v>
      </c>
      <c r="C7975" s="118">
        <f t="shared" si="374"/>
        <v>5</v>
      </c>
      <c r="D7975" s="120" t="s">
        <v>25</v>
      </c>
      <c r="E7975" s="120" t="s">
        <v>17794</v>
      </c>
      <c r="F7975" s="211" t="s">
        <v>17795</v>
      </c>
      <c r="G7975" s="119" t="s">
        <v>3271</v>
      </c>
      <c r="H7975" s="121" t="s">
        <v>29</v>
      </c>
      <c r="I7975" s="121" t="s">
        <v>30</v>
      </c>
      <c r="J7975" s="121" t="s">
        <v>5024</v>
      </c>
      <c r="K7975" s="120" t="s">
        <v>65</v>
      </c>
      <c r="L7975" s="131" t="s">
        <v>32</v>
      </c>
      <c r="M7975" s="120" t="s">
        <v>78</v>
      </c>
      <c r="P7975" s="124">
        <f t="shared" si="375"/>
        <v>0</v>
      </c>
    </row>
    <row r="7976" spans="1:25" ht="27.6">
      <c r="A7976" s="116">
        <v>7976</v>
      </c>
      <c r="B7976" s="129">
        <v>44305</v>
      </c>
      <c r="C7976" s="118">
        <f t="shared" si="374"/>
        <v>4</v>
      </c>
      <c r="D7976" s="120" t="s">
        <v>25</v>
      </c>
      <c r="E7976" s="120" t="s">
        <v>17796</v>
      </c>
      <c r="F7976" s="211" t="s">
        <v>17797</v>
      </c>
      <c r="G7976" s="119" t="s">
        <v>15513</v>
      </c>
      <c r="H7976" s="121" t="s">
        <v>140</v>
      </c>
      <c r="I7976" s="121" t="s">
        <v>30</v>
      </c>
      <c r="J7976" s="121" t="s">
        <v>529</v>
      </c>
      <c r="K7976" s="120" t="s">
        <v>65</v>
      </c>
      <c r="L7976" s="131" t="s">
        <v>32</v>
      </c>
      <c r="M7976" s="120" t="s">
        <v>33</v>
      </c>
      <c r="N7976" s="131">
        <v>44313</v>
      </c>
      <c r="O7976" s="131">
        <v>44379</v>
      </c>
      <c r="P7976" s="124">
        <f t="shared" si="375"/>
        <v>7</v>
      </c>
    </row>
    <row r="7977" spans="1:25">
      <c r="A7977" s="116">
        <v>7977</v>
      </c>
      <c r="B7977" s="129">
        <v>44305</v>
      </c>
      <c r="C7977" s="118">
        <f t="shared" si="374"/>
        <v>4</v>
      </c>
      <c r="D7977" s="120" t="s">
        <v>25</v>
      </c>
      <c r="E7977" s="120" t="s">
        <v>17798</v>
      </c>
      <c r="F7977" s="211" t="s">
        <v>17799</v>
      </c>
      <c r="G7977" s="119" t="s">
        <v>17800</v>
      </c>
      <c r="H7977" s="121" t="s">
        <v>140</v>
      </c>
      <c r="I7977" s="119" t="s">
        <v>30</v>
      </c>
      <c r="J7977" s="121" t="s">
        <v>5135</v>
      </c>
      <c r="K7977" s="120" t="s">
        <v>65</v>
      </c>
      <c r="L7977" s="131" t="s">
        <v>32</v>
      </c>
      <c r="M7977" s="120" t="s">
        <v>33</v>
      </c>
      <c r="N7977" s="131">
        <v>44306</v>
      </c>
      <c r="O7977" s="131">
        <v>44379</v>
      </c>
      <c r="P7977" s="124">
        <f t="shared" si="375"/>
        <v>7</v>
      </c>
      <c r="Y7977" s="116" t="s">
        <v>3375</v>
      </c>
    </row>
    <row r="7978" spans="1:25" ht="27.6">
      <c r="A7978" s="116">
        <v>7978</v>
      </c>
      <c r="B7978" s="129">
        <v>44305</v>
      </c>
      <c r="C7978" s="118">
        <f t="shared" si="374"/>
        <v>4</v>
      </c>
      <c r="D7978" s="120" t="s">
        <v>25</v>
      </c>
      <c r="E7978" s="120" t="s">
        <v>17801</v>
      </c>
      <c r="F7978" s="211" t="s">
        <v>17802</v>
      </c>
      <c r="G7978" s="119" t="s">
        <v>9723</v>
      </c>
      <c r="H7978" s="121" t="s">
        <v>140</v>
      </c>
      <c r="I7978" s="119" t="s">
        <v>30</v>
      </c>
      <c r="J7978" s="121" t="s">
        <v>87</v>
      </c>
      <c r="K7978" s="120" t="s">
        <v>65</v>
      </c>
      <c r="L7978" s="131" t="s">
        <v>32</v>
      </c>
      <c r="M7978" s="120" t="s">
        <v>33</v>
      </c>
      <c r="N7978" s="131">
        <v>44308</v>
      </c>
      <c r="O7978" s="131">
        <v>44379</v>
      </c>
      <c r="P7978" s="124">
        <f t="shared" si="375"/>
        <v>7</v>
      </c>
      <c r="Y7978" s="116" t="s">
        <v>162</v>
      </c>
    </row>
    <row r="7979" spans="1:25">
      <c r="A7979" s="116">
        <v>7979</v>
      </c>
      <c r="B7979" s="129">
        <v>44305</v>
      </c>
      <c r="C7979" s="118">
        <f t="shared" si="374"/>
        <v>4</v>
      </c>
      <c r="D7979" s="120" t="s">
        <v>252</v>
      </c>
      <c r="E7979" s="120" t="s">
        <v>17803</v>
      </c>
      <c r="F7979" s="211" t="s">
        <v>17804</v>
      </c>
      <c r="G7979" s="119" t="s">
        <v>17805</v>
      </c>
      <c r="H7979" s="121" t="s">
        <v>76</v>
      </c>
      <c r="I7979" s="119" t="s">
        <v>30</v>
      </c>
      <c r="J7979" s="121" t="s">
        <v>87</v>
      </c>
      <c r="K7979" s="120" t="s">
        <v>65</v>
      </c>
      <c r="L7979" s="131" t="s">
        <v>32</v>
      </c>
      <c r="M7979" s="120" t="s">
        <v>33</v>
      </c>
      <c r="N7979" s="131">
        <v>44309</v>
      </c>
      <c r="O7979" s="131">
        <v>44341</v>
      </c>
      <c r="P7979" s="124">
        <f t="shared" si="375"/>
        <v>5</v>
      </c>
      <c r="S7979" s="120" t="s">
        <v>237</v>
      </c>
      <c r="T7979" s="126">
        <v>44316</v>
      </c>
    </row>
    <row r="7980" spans="1:25" ht="27.6">
      <c r="A7980" s="116">
        <v>7980</v>
      </c>
      <c r="B7980" s="129">
        <v>44305</v>
      </c>
      <c r="C7980" s="118">
        <f t="shared" si="374"/>
        <v>4</v>
      </c>
      <c r="D7980" s="120" t="s">
        <v>252</v>
      </c>
      <c r="E7980" s="120" t="s">
        <v>17806</v>
      </c>
      <c r="F7980" s="211" t="s">
        <v>17807</v>
      </c>
      <c r="G7980" s="119" t="s">
        <v>17808</v>
      </c>
      <c r="I7980" s="121" t="s">
        <v>30</v>
      </c>
      <c r="J7980" s="121" t="s">
        <v>5135</v>
      </c>
      <c r="K7980" s="120" t="s">
        <v>65</v>
      </c>
      <c r="L7980" s="131" t="s">
        <v>32</v>
      </c>
      <c r="M7980" s="120" t="s">
        <v>78</v>
      </c>
      <c r="P7980" s="124">
        <f t="shared" si="375"/>
        <v>0</v>
      </c>
    </row>
    <row r="7981" spans="1:25">
      <c r="A7981" s="116">
        <v>7981</v>
      </c>
      <c r="B7981" s="129">
        <v>44326</v>
      </c>
      <c r="C7981" s="118">
        <f t="shared" si="374"/>
        <v>5</v>
      </c>
      <c r="D7981" s="120" t="s">
        <v>252</v>
      </c>
      <c r="E7981" s="120" t="s">
        <v>17809</v>
      </c>
      <c r="F7981" s="211" t="s">
        <v>17810</v>
      </c>
      <c r="G7981" s="119" t="s">
        <v>17811</v>
      </c>
      <c r="H7981" s="121" t="s">
        <v>76</v>
      </c>
      <c r="I7981" s="119" t="s">
        <v>30</v>
      </c>
      <c r="J7981" s="121" t="s">
        <v>3886</v>
      </c>
      <c r="K7981" s="120" t="s">
        <v>65</v>
      </c>
      <c r="L7981" s="131" t="s">
        <v>32</v>
      </c>
      <c r="M7981" s="120" t="s">
        <v>33</v>
      </c>
      <c r="N7981" s="131">
        <v>44361</v>
      </c>
      <c r="O7981" s="131">
        <v>44440</v>
      </c>
      <c r="P7981" s="124">
        <f t="shared" si="375"/>
        <v>9</v>
      </c>
      <c r="S7981" s="120" t="s">
        <v>92</v>
      </c>
      <c r="T7981" s="126">
        <v>44440</v>
      </c>
    </row>
    <row r="7982" spans="1:25" ht="27.6">
      <c r="A7982" s="116">
        <v>7982</v>
      </c>
      <c r="B7982" s="129">
        <v>44326</v>
      </c>
      <c r="C7982" s="118">
        <f t="shared" si="374"/>
        <v>5</v>
      </c>
      <c r="D7982" s="120" t="s">
        <v>252</v>
      </c>
      <c r="E7982" s="120" t="s">
        <v>17812</v>
      </c>
      <c r="F7982" s="211" t="s">
        <v>17813</v>
      </c>
      <c r="G7982" s="119" t="s">
        <v>17814</v>
      </c>
      <c r="H7982" s="121" t="s">
        <v>41</v>
      </c>
      <c r="I7982" s="119" t="s">
        <v>30</v>
      </c>
      <c r="J7982" s="121" t="s">
        <v>7726</v>
      </c>
      <c r="K7982" s="120" t="s">
        <v>65</v>
      </c>
      <c r="L7982" s="131" t="s">
        <v>32</v>
      </c>
      <c r="M7982" s="120" t="s">
        <v>33</v>
      </c>
      <c r="N7982" s="131">
        <v>44341</v>
      </c>
      <c r="O7982" s="131">
        <v>44586</v>
      </c>
      <c r="P7982" s="124">
        <f t="shared" si="375"/>
        <v>1</v>
      </c>
      <c r="S7982" s="120" t="s">
        <v>237</v>
      </c>
      <c r="T7982" s="126">
        <v>44587</v>
      </c>
    </row>
    <row r="7983" spans="1:25">
      <c r="A7983" s="116">
        <v>7983</v>
      </c>
      <c r="B7983" s="129">
        <v>44305</v>
      </c>
      <c r="C7983" s="118">
        <f t="shared" si="374"/>
        <v>4</v>
      </c>
      <c r="D7983" s="120" t="s">
        <v>252</v>
      </c>
      <c r="E7983" s="120" t="s">
        <v>17815</v>
      </c>
      <c r="F7983" s="211" t="s">
        <v>17816</v>
      </c>
      <c r="G7983" s="119" t="s">
        <v>17817</v>
      </c>
      <c r="H7983" s="119"/>
      <c r="I7983" s="121" t="s">
        <v>30</v>
      </c>
      <c r="J7983" s="121" t="s">
        <v>12318</v>
      </c>
      <c r="K7983" s="120" t="s">
        <v>65</v>
      </c>
      <c r="L7983" s="131" t="s">
        <v>32</v>
      </c>
      <c r="M7983" s="120" t="s">
        <v>78</v>
      </c>
      <c r="P7983" s="124">
        <f t="shared" si="375"/>
        <v>0</v>
      </c>
    </row>
    <row r="7984" spans="1:25">
      <c r="A7984" s="116">
        <v>7984</v>
      </c>
      <c r="B7984" s="129">
        <v>44326</v>
      </c>
      <c r="C7984" s="118">
        <f t="shared" si="374"/>
        <v>5</v>
      </c>
      <c r="D7984" s="120" t="s">
        <v>252</v>
      </c>
      <c r="E7984" s="120" t="s">
        <v>17818</v>
      </c>
      <c r="F7984" s="211" t="s">
        <v>17819</v>
      </c>
      <c r="G7984" s="119" t="s">
        <v>17820</v>
      </c>
      <c r="H7984" s="121" t="s">
        <v>48</v>
      </c>
      <c r="I7984" s="119" t="s">
        <v>63</v>
      </c>
      <c r="J7984" s="121" t="s">
        <v>601</v>
      </c>
      <c r="K7984" s="120" t="s">
        <v>65</v>
      </c>
      <c r="L7984" s="131" t="s">
        <v>32</v>
      </c>
      <c r="M7984" s="120" t="s">
        <v>33</v>
      </c>
      <c r="N7984" s="131">
        <v>44320</v>
      </c>
      <c r="O7984" s="131">
        <v>44333</v>
      </c>
      <c r="P7984" s="124">
        <f t="shared" si="375"/>
        <v>5</v>
      </c>
      <c r="S7984" s="120" t="s">
        <v>92</v>
      </c>
      <c r="T7984" s="126">
        <v>44334</v>
      </c>
    </row>
    <row r="7985" spans="1:25" ht="27.6">
      <c r="A7985" s="116">
        <v>7985</v>
      </c>
      <c r="B7985" s="129">
        <v>44305</v>
      </c>
      <c r="C7985" s="118">
        <f t="shared" si="374"/>
        <v>4</v>
      </c>
      <c r="D7985" s="120" t="s">
        <v>252</v>
      </c>
      <c r="E7985" s="120" t="s">
        <v>17821</v>
      </c>
      <c r="F7985" s="211" t="s">
        <v>17822</v>
      </c>
      <c r="G7985" s="119" t="s">
        <v>17823</v>
      </c>
      <c r="H7985" s="121" t="s">
        <v>53</v>
      </c>
      <c r="I7985" s="121" t="s">
        <v>30</v>
      </c>
      <c r="J7985" s="121" t="s">
        <v>12326</v>
      </c>
      <c r="K7985" s="120" t="s">
        <v>65</v>
      </c>
      <c r="L7985" s="131" t="s">
        <v>32</v>
      </c>
      <c r="M7985" s="120" t="s">
        <v>33</v>
      </c>
      <c r="N7985" s="131">
        <v>44414</v>
      </c>
      <c r="O7985" s="131">
        <v>44613</v>
      </c>
      <c r="P7985" s="124">
        <f t="shared" si="375"/>
        <v>2</v>
      </c>
    </row>
    <row r="7986" spans="1:25">
      <c r="A7986" s="116">
        <v>7986</v>
      </c>
      <c r="B7986" s="129">
        <v>44326</v>
      </c>
      <c r="C7986" s="118">
        <f t="shared" si="374"/>
        <v>5</v>
      </c>
      <c r="D7986" s="120" t="s">
        <v>252</v>
      </c>
      <c r="E7986" s="120" t="s">
        <v>17824</v>
      </c>
      <c r="F7986" s="211" t="s">
        <v>17825</v>
      </c>
      <c r="G7986" s="119" t="s">
        <v>7053</v>
      </c>
      <c r="H7986" s="121" t="s">
        <v>76</v>
      </c>
      <c r="I7986" s="121" t="s">
        <v>30</v>
      </c>
      <c r="J7986" s="121" t="s">
        <v>485</v>
      </c>
      <c r="K7986" s="120" t="s">
        <v>65</v>
      </c>
      <c r="L7986" s="131" t="s">
        <v>32</v>
      </c>
      <c r="M7986" s="120" t="s">
        <v>33</v>
      </c>
      <c r="N7986" s="131">
        <v>44320</v>
      </c>
      <c r="O7986" s="131">
        <v>44586</v>
      </c>
      <c r="P7986" s="124">
        <f t="shared" si="375"/>
        <v>1</v>
      </c>
    </row>
    <row r="7987" spans="1:25">
      <c r="A7987" s="116">
        <v>7987</v>
      </c>
      <c r="B7987" s="129">
        <v>44326</v>
      </c>
      <c r="C7987" s="118">
        <f t="shared" si="374"/>
        <v>5</v>
      </c>
      <c r="D7987" s="120" t="s">
        <v>25</v>
      </c>
      <c r="E7987" s="120" t="s">
        <v>17826</v>
      </c>
      <c r="F7987" s="211" t="s">
        <v>14760</v>
      </c>
      <c r="G7987" s="119" t="s">
        <v>17827</v>
      </c>
      <c r="H7987" s="121" t="s">
        <v>48</v>
      </c>
      <c r="I7987" s="121" t="s">
        <v>42</v>
      </c>
      <c r="J7987" s="121" t="s">
        <v>72</v>
      </c>
      <c r="K7987" s="120" t="s">
        <v>65</v>
      </c>
      <c r="L7987" s="131" t="s">
        <v>32</v>
      </c>
      <c r="M7987" s="120" t="s">
        <v>33</v>
      </c>
      <c r="N7987" s="131">
        <v>44344</v>
      </c>
      <c r="O7987" s="131">
        <v>44348</v>
      </c>
      <c r="P7987" s="124">
        <f t="shared" si="375"/>
        <v>6</v>
      </c>
      <c r="S7987" s="120" t="s">
        <v>237</v>
      </c>
    </row>
    <row r="7988" spans="1:25" ht="27.6">
      <c r="A7988" s="116">
        <v>7988</v>
      </c>
      <c r="B7988" s="129">
        <v>44326</v>
      </c>
      <c r="C7988" s="118">
        <f t="shared" si="374"/>
        <v>5</v>
      </c>
      <c r="D7988" s="120" t="s">
        <v>25</v>
      </c>
      <c r="E7988" s="120" t="s">
        <v>17828</v>
      </c>
      <c r="F7988" s="211" t="s">
        <v>17829</v>
      </c>
      <c r="G7988" s="119" t="s">
        <v>15287</v>
      </c>
      <c r="H7988" s="121" t="s">
        <v>97</v>
      </c>
      <c r="I7988" s="119" t="s">
        <v>30</v>
      </c>
      <c r="J7988" s="121" t="s">
        <v>31</v>
      </c>
      <c r="K7988" s="120" t="s">
        <v>65</v>
      </c>
      <c r="L7988" s="131" t="s">
        <v>32</v>
      </c>
      <c r="M7988" s="120" t="s">
        <v>78</v>
      </c>
      <c r="P7988" s="124">
        <f t="shared" si="375"/>
        <v>0</v>
      </c>
    </row>
    <row r="7989" spans="1:25">
      <c r="A7989" s="116">
        <v>7989</v>
      </c>
      <c r="B7989" s="126">
        <v>43733</v>
      </c>
      <c r="C7989" s="118">
        <f t="shared" si="374"/>
        <v>9</v>
      </c>
      <c r="D7989" s="120" t="s">
        <v>25</v>
      </c>
      <c r="E7989" s="120" t="s">
        <v>17830</v>
      </c>
      <c r="F7989" s="211" t="s">
        <v>10838</v>
      </c>
      <c r="G7989" s="119" t="s">
        <v>8981</v>
      </c>
      <c r="H7989" s="121" t="s">
        <v>29</v>
      </c>
      <c r="I7989" s="121" t="s">
        <v>30</v>
      </c>
      <c r="J7989" s="121" t="s">
        <v>7087</v>
      </c>
      <c r="K7989" s="120"/>
      <c r="L7989" s="120" t="s">
        <v>32</v>
      </c>
      <c r="P7989" s="124">
        <f t="shared" si="375"/>
        <v>0</v>
      </c>
      <c r="S7989" s="126" t="s">
        <v>44</v>
      </c>
      <c r="Y7989" s="116" t="s">
        <v>44</v>
      </c>
    </row>
    <row r="7990" spans="1:25">
      <c r="A7990" s="116">
        <v>7990</v>
      </c>
      <c r="B7990" s="126">
        <v>43733</v>
      </c>
      <c r="C7990" s="118">
        <f t="shared" ref="C7990:C8021" si="376">IF(B7990&lt;&gt;0,MONTH(B7990),0)</f>
        <v>9</v>
      </c>
      <c r="D7990" s="120" t="s">
        <v>25</v>
      </c>
      <c r="E7990" s="120" t="s">
        <v>17831</v>
      </c>
      <c r="F7990" s="211" t="s">
        <v>3889</v>
      </c>
      <c r="G7990" s="119" t="s">
        <v>9612</v>
      </c>
      <c r="H7990" s="121" t="s">
        <v>29</v>
      </c>
      <c r="I7990" s="119" t="s">
        <v>30</v>
      </c>
      <c r="J7990" s="121" t="s">
        <v>87</v>
      </c>
      <c r="K7990" s="120"/>
      <c r="L7990" s="120" t="s">
        <v>32</v>
      </c>
      <c r="P7990" s="124">
        <f t="shared" ref="P7990:P8021" si="377">IF(O7990&lt;&gt;0,MONTH(O7990),0)</f>
        <v>0</v>
      </c>
      <c r="S7990" s="126" t="s">
        <v>44</v>
      </c>
      <c r="Y7990" s="116" t="s">
        <v>44</v>
      </c>
    </row>
    <row r="7991" spans="1:25">
      <c r="A7991" s="116">
        <v>7991</v>
      </c>
      <c r="B7991" s="129">
        <v>44305</v>
      </c>
      <c r="C7991" s="118">
        <f t="shared" si="376"/>
        <v>4</v>
      </c>
      <c r="D7991" s="120" t="s">
        <v>252</v>
      </c>
      <c r="E7991" s="120" t="s">
        <v>17832</v>
      </c>
      <c r="F7991" s="211" t="s">
        <v>17833</v>
      </c>
      <c r="G7991" s="119" t="s">
        <v>3250</v>
      </c>
      <c r="H7991" s="121" t="s">
        <v>53</v>
      </c>
      <c r="I7991" s="119" t="s">
        <v>30</v>
      </c>
      <c r="J7991" s="121" t="s">
        <v>31</v>
      </c>
      <c r="K7991" s="120" t="s">
        <v>65</v>
      </c>
      <c r="L7991" s="131" t="s">
        <v>32</v>
      </c>
      <c r="M7991" s="120" t="s">
        <v>78</v>
      </c>
      <c r="P7991" s="124">
        <f t="shared" si="377"/>
        <v>0</v>
      </c>
    </row>
    <row r="7992" spans="1:25">
      <c r="A7992" s="116">
        <v>7992</v>
      </c>
      <c r="B7992" s="129">
        <v>44305</v>
      </c>
      <c r="C7992" s="118">
        <f t="shared" si="376"/>
        <v>4</v>
      </c>
      <c r="D7992" s="120" t="s">
        <v>252</v>
      </c>
      <c r="E7992" s="185" t="s">
        <v>17834</v>
      </c>
      <c r="F7992" s="211" t="s">
        <v>17835</v>
      </c>
      <c r="G7992" s="119" t="s">
        <v>13003</v>
      </c>
      <c r="H7992" s="121" t="s">
        <v>53</v>
      </c>
      <c r="I7992" s="121" t="s">
        <v>30</v>
      </c>
      <c r="J7992" s="121" t="s">
        <v>5018</v>
      </c>
      <c r="K7992" s="120" t="s">
        <v>65</v>
      </c>
      <c r="L7992" s="131" t="s">
        <v>32</v>
      </c>
      <c r="M7992" s="120" t="s">
        <v>33</v>
      </c>
      <c r="N7992" s="131">
        <v>44308</v>
      </c>
      <c r="O7992" s="131">
        <v>44504</v>
      </c>
      <c r="P7992" s="124">
        <f t="shared" si="377"/>
        <v>11</v>
      </c>
      <c r="S7992" s="120" t="s">
        <v>92</v>
      </c>
    </row>
    <row r="7993" spans="1:25" ht="27.6">
      <c r="A7993" s="116">
        <v>7993</v>
      </c>
      <c r="B7993" s="129">
        <v>44305</v>
      </c>
      <c r="C7993" s="118">
        <f t="shared" si="376"/>
        <v>4</v>
      </c>
      <c r="D7993" s="120" t="s">
        <v>25</v>
      </c>
      <c r="E7993" s="120" t="s">
        <v>17836</v>
      </c>
      <c r="F7993" s="211" t="s">
        <v>17837</v>
      </c>
      <c r="G7993" s="119" t="s">
        <v>509</v>
      </c>
      <c r="H7993" s="121" t="s">
        <v>140</v>
      </c>
      <c r="I7993" s="119" t="s">
        <v>30</v>
      </c>
      <c r="J7993" s="121" t="s">
        <v>87</v>
      </c>
      <c r="K7993" s="120" t="s">
        <v>65</v>
      </c>
      <c r="L7993" s="131" t="s">
        <v>32</v>
      </c>
      <c r="M7993" s="120" t="s">
        <v>78</v>
      </c>
      <c r="P7993" s="124">
        <f t="shared" si="377"/>
        <v>0</v>
      </c>
    </row>
    <row r="7994" spans="1:25" ht="27.6">
      <c r="A7994" s="116">
        <v>7994</v>
      </c>
      <c r="B7994" s="129">
        <v>44305</v>
      </c>
      <c r="C7994" s="118">
        <f t="shared" si="376"/>
        <v>4</v>
      </c>
      <c r="D7994" s="120" t="s">
        <v>25</v>
      </c>
      <c r="E7994" s="120" t="s">
        <v>17838</v>
      </c>
      <c r="F7994" s="211" t="s">
        <v>17839</v>
      </c>
      <c r="G7994" s="121" t="s">
        <v>17840</v>
      </c>
      <c r="H7994" s="121" t="s">
        <v>140</v>
      </c>
      <c r="I7994" s="121" t="s">
        <v>42</v>
      </c>
      <c r="J7994" s="121" t="s">
        <v>1811</v>
      </c>
      <c r="K7994" s="120" t="s">
        <v>65</v>
      </c>
      <c r="L7994" s="131" t="s">
        <v>32</v>
      </c>
      <c r="M7994" s="120" t="s">
        <v>78</v>
      </c>
      <c r="P7994" s="124">
        <f t="shared" si="377"/>
        <v>0</v>
      </c>
    </row>
    <row r="7995" spans="1:25" ht="27.6">
      <c r="A7995" s="116">
        <v>7995</v>
      </c>
      <c r="B7995" s="129">
        <v>44013</v>
      </c>
      <c r="C7995" s="118">
        <f t="shared" si="376"/>
        <v>7</v>
      </c>
      <c r="D7995" s="120" t="s">
        <v>25</v>
      </c>
      <c r="E7995" s="120" t="s">
        <v>17841</v>
      </c>
      <c r="F7995" s="211" t="s">
        <v>17842</v>
      </c>
      <c r="G7995" s="119" t="s">
        <v>17843</v>
      </c>
      <c r="H7995" s="121" t="s">
        <v>3345</v>
      </c>
      <c r="I7995" s="121" t="s">
        <v>30</v>
      </c>
      <c r="J7995" s="121" t="s">
        <v>5018</v>
      </c>
      <c r="K7995" s="120"/>
      <c r="L7995" s="120" t="s">
        <v>32</v>
      </c>
      <c r="M7995" s="120" t="s">
        <v>78</v>
      </c>
      <c r="P7995" s="124">
        <f t="shared" si="377"/>
        <v>0</v>
      </c>
      <c r="R7995" s="118">
        <f ca="1">TODAY()-O7995</f>
        <v>44678</v>
      </c>
      <c r="Y7995" s="116" t="s">
        <v>136</v>
      </c>
    </row>
    <row r="7996" spans="1:25">
      <c r="A7996" s="116">
        <v>7996</v>
      </c>
      <c r="B7996" s="129">
        <v>44305</v>
      </c>
      <c r="C7996" s="118">
        <f t="shared" si="376"/>
        <v>4</v>
      </c>
      <c r="D7996" s="120" t="s">
        <v>25</v>
      </c>
      <c r="E7996" s="120" t="s">
        <v>17844</v>
      </c>
      <c r="F7996" s="211" t="s">
        <v>17845</v>
      </c>
      <c r="G7996" s="119" t="s">
        <v>17846</v>
      </c>
      <c r="H7996" s="121" t="s">
        <v>140</v>
      </c>
      <c r="I7996" s="121" t="s">
        <v>30</v>
      </c>
      <c r="J7996" s="121" t="s">
        <v>15551</v>
      </c>
      <c r="K7996" s="120" t="s">
        <v>65</v>
      </c>
      <c r="L7996" s="131" t="s">
        <v>32</v>
      </c>
      <c r="M7996" s="120" t="s">
        <v>78</v>
      </c>
      <c r="P7996" s="124">
        <f t="shared" si="377"/>
        <v>0</v>
      </c>
    </row>
    <row r="7997" spans="1:25" ht="41.4">
      <c r="A7997" s="116">
        <v>7997</v>
      </c>
      <c r="B7997" s="129">
        <v>44305</v>
      </c>
      <c r="C7997" s="118">
        <f t="shared" si="376"/>
        <v>4</v>
      </c>
      <c r="D7997" s="120" t="s">
        <v>25</v>
      </c>
      <c r="E7997" s="120" t="s">
        <v>17847</v>
      </c>
      <c r="F7997" s="211" t="s">
        <v>17848</v>
      </c>
      <c r="G7997" s="119" t="s">
        <v>2975</v>
      </c>
      <c r="H7997" s="121" t="s">
        <v>140</v>
      </c>
      <c r="I7997" s="119" t="s">
        <v>30</v>
      </c>
      <c r="J7997" s="121" t="s">
        <v>7142</v>
      </c>
      <c r="K7997" s="120" t="s">
        <v>65</v>
      </c>
      <c r="L7997" s="131" t="s">
        <v>32</v>
      </c>
      <c r="M7997" s="120" t="s">
        <v>78</v>
      </c>
      <c r="P7997" s="124">
        <f t="shared" si="377"/>
        <v>0</v>
      </c>
    </row>
    <row r="7998" spans="1:25">
      <c r="A7998" s="116">
        <v>7998</v>
      </c>
      <c r="B7998" s="129">
        <v>44305</v>
      </c>
      <c r="C7998" s="118">
        <f t="shared" si="376"/>
        <v>4</v>
      </c>
      <c r="D7998" s="120" t="s">
        <v>25</v>
      </c>
      <c r="E7998" s="120" t="s">
        <v>17849</v>
      </c>
      <c r="F7998" s="211" t="s">
        <v>17850</v>
      </c>
      <c r="G7998" s="119" t="s">
        <v>17415</v>
      </c>
      <c r="H7998" s="121" t="s">
        <v>140</v>
      </c>
      <c r="I7998" s="119" t="s">
        <v>30</v>
      </c>
      <c r="J7998" s="121" t="s">
        <v>31</v>
      </c>
      <c r="K7998" s="120" t="s">
        <v>65</v>
      </c>
      <c r="L7998" s="131" t="s">
        <v>32</v>
      </c>
      <c r="M7998" s="120" t="s">
        <v>78</v>
      </c>
      <c r="P7998" s="124">
        <f t="shared" si="377"/>
        <v>0</v>
      </c>
    </row>
    <row r="7999" spans="1:25">
      <c r="A7999" s="116">
        <v>7999</v>
      </c>
      <c r="B7999" s="129">
        <v>44305</v>
      </c>
      <c r="C7999" s="118">
        <f t="shared" si="376"/>
        <v>4</v>
      </c>
      <c r="D7999" s="120" t="s">
        <v>25</v>
      </c>
      <c r="E7999" s="120" t="s">
        <v>17851</v>
      </c>
      <c r="F7999" s="211" t="s">
        <v>2785</v>
      </c>
      <c r="G7999" s="119" t="s">
        <v>17741</v>
      </c>
      <c r="H7999" s="121" t="s">
        <v>140</v>
      </c>
      <c r="I7999" s="121" t="s">
        <v>30</v>
      </c>
      <c r="J7999" s="121" t="s">
        <v>87</v>
      </c>
      <c r="K7999" s="120" t="s">
        <v>65</v>
      </c>
      <c r="L7999" s="131" t="s">
        <v>32</v>
      </c>
      <c r="M7999" s="120" t="s">
        <v>78</v>
      </c>
      <c r="P7999" s="124">
        <f t="shared" si="377"/>
        <v>0</v>
      </c>
    </row>
    <row r="8000" spans="1:25" ht="41.4">
      <c r="A8000" s="116">
        <v>8000</v>
      </c>
      <c r="B8000" s="129">
        <v>44305</v>
      </c>
      <c r="C8000" s="118">
        <f t="shared" si="376"/>
        <v>4</v>
      </c>
      <c r="D8000" s="120" t="s">
        <v>25</v>
      </c>
      <c r="E8000" s="120" t="s">
        <v>17852</v>
      </c>
      <c r="F8000" s="211" t="s">
        <v>17853</v>
      </c>
      <c r="G8000" s="119" t="s">
        <v>17854</v>
      </c>
      <c r="H8000" s="121" t="s">
        <v>140</v>
      </c>
      <c r="I8000" s="182" t="s">
        <v>42</v>
      </c>
      <c r="J8000" s="121" t="s">
        <v>478</v>
      </c>
      <c r="K8000" s="120" t="s">
        <v>65</v>
      </c>
      <c r="L8000" s="131" t="s">
        <v>32</v>
      </c>
      <c r="M8000" s="120" t="s">
        <v>78</v>
      </c>
      <c r="P8000" s="124">
        <f t="shared" si="377"/>
        <v>0</v>
      </c>
    </row>
    <row r="8001" spans="1:25" ht="27.6">
      <c r="A8001" s="116">
        <v>8001</v>
      </c>
      <c r="B8001" s="129">
        <v>44305</v>
      </c>
      <c r="C8001" s="118">
        <f t="shared" si="376"/>
        <v>4</v>
      </c>
      <c r="D8001" s="120" t="s">
        <v>25</v>
      </c>
      <c r="E8001" s="120" t="s">
        <v>17855</v>
      </c>
      <c r="F8001" s="211" t="s">
        <v>17856</v>
      </c>
      <c r="G8001" s="119" t="s">
        <v>10923</v>
      </c>
      <c r="H8001" s="121" t="s">
        <v>140</v>
      </c>
      <c r="I8001" s="121" t="s">
        <v>30</v>
      </c>
      <c r="J8001" s="121" t="s">
        <v>12087</v>
      </c>
      <c r="K8001" s="120" t="s">
        <v>65</v>
      </c>
      <c r="L8001" s="131" t="s">
        <v>32</v>
      </c>
      <c r="M8001" s="120" t="s">
        <v>33</v>
      </c>
      <c r="N8001" s="131">
        <v>44386</v>
      </c>
      <c r="O8001" s="131">
        <v>44463</v>
      </c>
      <c r="P8001" s="124">
        <f t="shared" si="377"/>
        <v>9</v>
      </c>
    </row>
    <row r="8002" spans="1:25" ht="27.6">
      <c r="A8002" s="116">
        <v>8002</v>
      </c>
      <c r="B8002" s="129">
        <v>44305</v>
      </c>
      <c r="C8002" s="118">
        <f t="shared" si="376"/>
        <v>4</v>
      </c>
      <c r="D8002" s="120" t="s">
        <v>25</v>
      </c>
      <c r="E8002" s="120" t="s">
        <v>17857</v>
      </c>
      <c r="F8002" s="211" t="s">
        <v>17858</v>
      </c>
      <c r="G8002" s="119" t="s">
        <v>17859</v>
      </c>
      <c r="H8002" s="121" t="s">
        <v>140</v>
      </c>
      <c r="I8002" s="121" t="s">
        <v>30</v>
      </c>
      <c r="J8002" s="121" t="s">
        <v>77</v>
      </c>
      <c r="K8002" s="120" t="s">
        <v>65</v>
      </c>
      <c r="L8002" s="131" t="s">
        <v>32</v>
      </c>
      <c r="M8002" s="120" t="s">
        <v>78</v>
      </c>
      <c r="P8002" s="124">
        <f t="shared" si="377"/>
        <v>0</v>
      </c>
    </row>
    <row r="8003" spans="1:25">
      <c r="A8003" s="116">
        <v>8003</v>
      </c>
      <c r="B8003" s="129">
        <v>44305</v>
      </c>
      <c r="C8003" s="118">
        <f t="shared" si="376"/>
        <v>4</v>
      </c>
      <c r="D8003" s="120" t="s">
        <v>25</v>
      </c>
      <c r="E8003" s="120" t="s">
        <v>17860</v>
      </c>
      <c r="F8003" s="211" t="s">
        <v>122</v>
      </c>
      <c r="G8003" s="119" t="s">
        <v>17861</v>
      </c>
      <c r="H8003" s="121" t="s">
        <v>97</v>
      </c>
      <c r="I8003" s="119" t="s">
        <v>30</v>
      </c>
      <c r="J8003" s="121" t="s">
        <v>87</v>
      </c>
      <c r="K8003" s="120" t="s">
        <v>65</v>
      </c>
      <c r="L8003" s="131" t="s">
        <v>32</v>
      </c>
      <c r="M8003" s="120" t="s">
        <v>78</v>
      </c>
      <c r="P8003" s="124">
        <f t="shared" si="377"/>
        <v>0</v>
      </c>
    </row>
    <row r="8004" spans="1:25" ht="27.6">
      <c r="A8004" s="116">
        <v>8004</v>
      </c>
      <c r="B8004" s="129">
        <v>44305</v>
      </c>
      <c r="C8004" s="118">
        <f t="shared" si="376"/>
        <v>4</v>
      </c>
      <c r="D8004" s="120" t="s">
        <v>25</v>
      </c>
      <c r="E8004" s="120" t="s">
        <v>17862</v>
      </c>
      <c r="F8004" s="211" t="s">
        <v>17863</v>
      </c>
      <c r="G8004" s="119" t="s">
        <v>445</v>
      </c>
      <c r="H8004" s="121" t="s">
        <v>1173</v>
      </c>
      <c r="I8004" s="121" t="s">
        <v>30</v>
      </c>
      <c r="J8004" s="121" t="s">
        <v>77</v>
      </c>
      <c r="K8004" s="120" t="s">
        <v>65</v>
      </c>
      <c r="L8004" s="131" t="s">
        <v>32</v>
      </c>
      <c r="M8004" s="120" t="s">
        <v>33</v>
      </c>
      <c r="N8004" s="131">
        <v>44307</v>
      </c>
      <c r="P8004" s="124">
        <f t="shared" si="377"/>
        <v>0</v>
      </c>
      <c r="S8004" s="120" t="s">
        <v>34</v>
      </c>
      <c r="Y8004" s="116" t="s">
        <v>17864</v>
      </c>
    </row>
    <row r="8005" spans="1:25" ht="27.6">
      <c r="A8005" s="116">
        <v>8005</v>
      </c>
      <c r="B8005" s="129">
        <v>44305</v>
      </c>
      <c r="C8005" s="118">
        <f t="shared" si="376"/>
        <v>4</v>
      </c>
      <c r="D8005" s="120" t="s">
        <v>25</v>
      </c>
      <c r="E8005" s="120" t="s">
        <v>17865</v>
      </c>
      <c r="F8005" s="211" t="s">
        <v>17866</v>
      </c>
      <c r="G8005" s="119" t="s">
        <v>17867</v>
      </c>
      <c r="H8005" s="121" t="s">
        <v>41</v>
      </c>
      <c r="I8005" s="121" t="s">
        <v>30</v>
      </c>
      <c r="J8005" s="121" t="s">
        <v>77</v>
      </c>
      <c r="K8005" s="120" t="s">
        <v>65</v>
      </c>
      <c r="L8005" s="131" t="s">
        <v>32</v>
      </c>
      <c r="M8005" s="120" t="s">
        <v>33</v>
      </c>
      <c r="N8005" s="131">
        <v>44202</v>
      </c>
      <c r="O8005" s="131">
        <v>44379</v>
      </c>
      <c r="P8005" s="124">
        <f t="shared" si="377"/>
        <v>7</v>
      </c>
    </row>
    <row r="8006" spans="1:25">
      <c r="A8006" s="116">
        <v>8006</v>
      </c>
      <c r="B8006" s="129">
        <v>44305</v>
      </c>
      <c r="C8006" s="118">
        <f t="shared" si="376"/>
        <v>4</v>
      </c>
      <c r="D8006" s="120" t="s">
        <v>25</v>
      </c>
      <c r="E8006" s="120" t="s">
        <v>17868</v>
      </c>
      <c r="F8006" s="211" t="s">
        <v>17869</v>
      </c>
      <c r="G8006" s="119" t="s">
        <v>17870</v>
      </c>
      <c r="H8006" s="121" t="s">
        <v>53</v>
      </c>
      <c r="I8006" s="121" t="s">
        <v>30</v>
      </c>
      <c r="J8006" s="121" t="s">
        <v>7726</v>
      </c>
      <c r="K8006" s="120" t="s">
        <v>65</v>
      </c>
      <c r="L8006" s="131" t="s">
        <v>32</v>
      </c>
      <c r="M8006" s="120" t="s">
        <v>33</v>
      </c>
      <c r="N8006" s="131">
        <v>44308</v>
      </c>
      <c r="O8006" s="131">
        <v>44379</v>
      </c>
      <c r="P8006" s="124">
        <f t="shared" si="377"/>
        <v>7</v>
      </c>
      <c r="Y8006" s="116" t="s">
        <v>162</v>
      </c>
    </row>
    <row r="8007" spans="1:25">
      <c r="A8007" s="116">
        <v>8007</v>
      </c>
      <c r="B8007" s="129">
        <v>44305</v>
      </c>
      <c r="C8007" s="118">
        <f t="shared" si="376"/>
        <v>4</v>
      </c>
      <c r="D8007" s="120" t="s">
        <v>25</v>
      </c>
      <c r="E8007" s="120" t="s">
        <v>17871</v>
      </c>
      <c r="F8007" s="211" t="s">
        <v>473</v>
      </c>
      <c r="G8007" s="119" t="s">
        <v>15589</v>
      </c>
      <c r="H8007" s="121" t="s">
        <v>53</v>
      </c>
      <c r="I8007" s="119" t="s">
        <v>30</v>
      </c>
      <c r="J8007" s="121" t="s">
        <v>5018</v>
      </c>
      <c r="K8007" s="120" t="s">
        <v>65</v>
      </c>
      <c r="L8007" s="131" t="s">
        <v>32</v>
      </c>
      <c r="M8007" s="120" t="s">
        <v>33</v>
      </c>
      <c r="N8007" s="131">
        <v>44342</v>
      </c>
      <c r="O8007" s="131">
        <v>44379</v>
      </c>
      <c r="P8007" s="124">
        <f t="shared" si="377"/>
        <v>7</v>
      </c>
      <c r="Q8007" s="118">
        <v>1</v>
      </c>
      <c r="R8007" s="124">
        <f ca="1">TODAY()-O8007</f>
        <v>299</v>
      </c>
      <c r="S8007" s="120" t="s">
        <v>92</v>
      </c>
    </row>
    <row r="8008" spans="1:25">
      <c r="A8008" s="116">
        <v>8008</v>
      </c>
      <c r="B8008" s="129">
        <v>44305</v>
      </c>
      <c r="C8008" s="118">
        <f t="shared" si="376"/>
        <v>4</v>
      </c>
      <c r="D8008" s="120" t="s">
        <v>25</v>
      </c>
      <c r="E8008" s="120" t="s">
        <v>17872</v>
      </c>
      <c r="F8008" s="211" t="s">
        <v>17873</v>
      </c>
      <c r="G8008" s="119" t="s">
        <v>17874</v>
      </c>
      <c r="H8008" s="121" t="s">
        <v>53</v>
      </c>
      <c r="I8008" s="119" t="s">
        <v>30</v>
      </c>
      <c r="J8008" s="121" t="s">
        <v>7131</v>
      </c>
      <c r="K8008" s="120" t="s">
        <v>65</v>
      </c>
      <c r="L8008" s="131" t="s">
        <v>32</v>
      </c>
      <c r="M8008" s="120" t="s">
        <v>78</v>
      </c>
      <c r="P8008" s="124">
        <f t="shared" si="377"/>
        <v>0</v>
      </c>
    </row>
    <row r="8009" spans="1:25">
      <c r="A8009" s="116">
        <v>8009</v>
      </c>
      <c r="B8009" s="129">
        <v>44305</v>
      </c>
      <c r="C8009" s="118">
        <f t="shared" si="376"/>
        <v>4</v>
      </c>
      <c r="D8009" s="120" t="s">
        <v>25</v>
      </c>
      <c r="E8009" s="120" t="s">
        <v>17875</v>
      </c>
      <c r="F8009" s="211" t="s">
        <v>13862</v>
      </c>
      <c r="G8009" s="119" t="s">
        <v>17876</v>
      </c>
      <c r="H8009" s="121" t="s">
        <v>53</v>
      </c>
      <c r="I8009" s="119" t="s">
        <v>30</v>
      </c>
      <c r="J8009" s="121" t="s">
        <v>435</v>
      </c>
      <c r="K8009" s="120" t="s">
        <v>65</v>
      </c>
      <c r="L8009" s="131" t="s">
        <v>32</v>
      </c>
      <c r="M8009" s="120" t="s">
        <v>78</v>
      </c>
      <c r="P8009" s="124">
        <f t="shared" si="377"/>
        <v>0</v>
      </c>
    </row>
    <row r="8010" spans="1:25">
      <c r="A8010" s="116">
        <v>8010</v>
      </c>
      <c r="B8010" s="129">
        <v>44305</v>
      </c>
      <c r="C8010" s="118">
        <f t="shared" si="376"/>
        <v>4</v>
      </c>
      <c r="D8010" s="120" t="s">
        <v>25</v>
      </c>
      <c r="E8010" s="120" t="s">
        <v>17877</v>
      </c>
      <c r="F8010" s="211" t="s">
        <v>15453</v>
      </c>
      <c r="G8010" s="119" t="s">
        <v>17878</v>
      </c>
      <c r="H8010" s="121" t="s">
        <v>53</v>
      </c>
      <c r="I8010" s="121" t="s">
        <v>30</v>
      </c>
      <c r="J8010" s="121" t="s">
        <v>5018</v>
      </c>
      <c r="K8010" s="120" t="s">
        <v>65</v>
      </c>
      <c r="L8010" s="131" t="s">
        <v>32</v>
      </c>
      <c r="M8010" s="120" t="s">
        <v>33</v>
      </c>
      <c r="N8010" s="131">
        <v>44312</v>
      </c>
      <c r="O8010" s="131">
        <v>44379</v>
      </c>
      <c r="P8010" s="124">
        <f t="shared" si="377"/>
        <v>7</v>
      </c>
      <c r="Q8010" s="118">
        <v>2</v>
      </c>
      <c r="R8010" s="124">
        <f ca="1">TODAY()-O8010</f>
        <v>299</v>
      </c>
    </row>
    <row r="8011" spans="1:25">
      <c r="A8011" s="116">
        <v>8011</v>
      </c>
      <c r="B8011" s="129">
        <v>44305</v>
      </c>
      <c r="C8011" s="118">
        <f t="shared" si="376"/>
        <v>4</v>
      </c>
      <c r="D8011" s="120" t="s">
        <v>25</v>
      </c>
      <c r="E8011" s="120" t="s">
        <v>17879</v>
      </c>
      <c r="F8011" s="211" t="s">
        <v>17880</v>
      </c>
      <c r="G8011" s="119" t="s">
        <v>165</v>
      </c>
      <c r="H8011" s="121" t="s">
        <v>53</v>
      </c>
      <c r="I8011" s="121" t="s">
        <v>30</v>
      </c>
      <c r="J8011" s="121" t="s">
        <v>87</v>
      </c>
      <c r="K8011" s="120" t="s">
        <v>65</v>
      </c>
      <c r="L8011" s="131" t="s">
        <v>32</v>
      </c>
      <c r="M8011" s="120" t="s">
        <v>78</v>
      </c>
      <c r="P8011" s="124">
        <f t="shared" si="377"/>
        <v>0</v>
      </c>
    </row>
    <row r="8012" spans="1:25">
      <c r="A8012" s="116">
        <v>8012</v>
      </c>
      <c r="B8012" s="129">
        <v>44305</v>
      </c>
      <c r="C8012" s="118">
        <f t="shared" si="376"/>
        <v>4</v>
      </c>
      <c r="D8012" s="120" t="s">
        <v>25</v>
      </c>
      <c r="E8012" s="120" t="s">
        <v>17881</v>
      </c>
      <c r="F8012" s="211" t="s">
        <v>16740</v>
      </c>
      <c r="G8012" s="119" t="s">
        <v>15120</v>
      </c>
      <c r="H8012" s="121" t="s">
        <v>53</v>
      </c>
      <c r="I8012" s="119" t="s">
        <v>30</v>
      </c>
      <c r="J8012" s="121" t="s">
        <v>7091</v>
      </c>
      <c r="K8012" s="120" t="s">
        <v>65</v>
      </c>
      <c r="L8012" s="131" t="s">
        <v>32</v>
      </c>
      <c r="M8012" s="120" t="s">
        <v>184</v>
      </c>
      <c r="P8012" s="124">
        <f t="shared" si="377"/>
        <v>0</v>
      </c>
    </row>
    <row r="8013" spans="1:25">
      <c r="A8013" s="116">
        <v>8013</v>
      </c>
      <c r="B8013" s="129">
        <v>44305</v>
      </c>
      <c r="C8013" s="118">
        <f t="shared" si="376"/>
        <v>4</v>
      </c>
      <c r="D8013" s="120" t="s">
        <v>25</v>
      </c>
      <c r="E8013" s="120" t="s">
        <v>17882</v>
      </c>
      <c r="F8013" s="211" t="s">
        <v>1372</v>
      </c>
      <c r="G8013" s="119" t="s">
        <v>17883</v>
      </c>
      <c r="H8013" s="121" t="s">
        <v>53</v>
      </c>
      <c r="I8013" s="121" t="s">
        <v>30</v>
      </c>
      <c r="J8013" s="121" t="s">
        <v>77</v>
      </c>
      <c r="K8013" s="120" t="s">
        <v>65</v>
      </c>
      <c r="L8013" s="131" t="s">
        <v>32</v>
      </c>
      <c r="M8013" s="120" t="s">
        <v>78</v>
      </c>
      <c r="P8013" s="124">
        <f t="shared" si="377"/>
        <v>0</v>
      </c>
    </row>
    <row r="8014" spans="1:25">
      <c r="A8014" s="116">
        <v>8014</v>
      </c>
      <c r="B8014" s="129">
        <v>44305</v>
      </c>
      <c r="C8014" s="118">
        <f t="shared" si="376"/>
        <v>4</v>
      </c>
      <c r="D8014" s="120" t="s">
        <v>25</v>
      </c>
      <c r="E8014" s="120" t="s">
        <v>17884</v>
      </c>
      <c r="F8014" s="211" t="s">
        <v>17885</v>
      </c>
      <c r="G8014" s="119" t="s">
        <v>16983</v>
      </c>
      <c r="H8014" s="121" t="s">
        <v>53</v>
      </c>
      <c r="I8014" s="121" t="s">
        <v>30</v>
      </c>
      <c r="J8014" s="121" t="s">
        <v>7087</v>
      </c>
      <c r="K8014" s="120" t="s">
        <v>65</v>
      </c>
      <c r="L8014" s="131" t="s">
        <v>32</v>
      </c>
      <c r="M8014" s="120" t="s">
        <v>78</v>
      </c>
      <c r="P8014" s="124">
        <f t="shared" si="377"/>
        <v>0</v>
      </c>
    </row>
    <row r="8015" spans="1:25">
      <c r="A8015" s="116">
        <v>8015</v>
      </c>
      <c r="B8015" s="129">
        <v>44305</v>
      </c>
      <c r="C8015" s="118">
        <f t="shared" si="376"/>
        <v>4</v>
      </c>
      <c r="D8015" s="120" t="s">
        <v>25</v>
      </c>
      <c r="E8015" s="130" t="s">
        <v>17886</v>
      </c>
      <c r="F8015" s="211" t="s">
        <v>11513</v>
      </c>
      <c r="G8015" s="119" t="s">
        <v>17887</v>
      </c>
      <c r="H8015" s="121" t="s">
        <v>53</v>
      </c>
      <c r="I8015" s="121" t="s">
        <v>30</v>
      </c>
      <c r="J8015" s="121" t="s">
        <v>31</v>
      </c>
      <c r="K8015" s="120" t="s">
        <v>65</v>
      </c>
      <c r="L8015" s="131" t="s">
        <v>32</v>
      </c>
      <c r="M8015" s="130" t="s">
        <v>78</v>
      </c>
      <c r="N8015" s="233"/>
      <c r="P8015" s="124">
        <f t="shared" si="377"/>
        <v>0</v>
      </c>
    </row>
    <row r="8016" spans="1:25">
      <c r="A8016" s="116">
        <v>8016</v>
      </c>
      <c r="B8016" s="129">
        <v>44305</v>
      </c>
      <c r="C8016" s="118">
        <f t="shared" si="376"/>
        <v>4</v>
      </c>
      <c r="D8016" s="120" t="s">
        <v>25</v>
      </c>
      <c r="E8016" s="120" t="s">
        <v>17888</v>
      </c>
      <c r="F8016" s="211" t="s">
        <v>17889</v>
      </c>
      <c r="G8016" s="119" t="s">
        <v>17890</v>
      </c>
      <c r="H8016" s="121" t="s">
        <v>53</v>
      </c>
      <c r="I8016" s="121" t="s">
        <v>30</v>
      </c>
      <c r="J8016" s="121" t="s">
        <v>7280</v>
      </c>
      <c r="K8016" s="120" t="s">
        <v>65</v>
      </c>
      <c r="L8016" s="131" t="s">
        <v>32</v>
      </c>
      <c r="M8016" s="120" t="s">
        <v>33</v>
      </c>
      <c r="N8016" s="131">
        <v>44312</v>
      </c>
      <c r="O8016" s="131">
        <v>44379</v>
      </c>
      <c r="P8016" s="124">
        <f t="shared" si="377"/>
        <v>7</v>
      </c>
      <c r="Q8016" s="118">
        <v>2</v>
      </c>
      <c r="R8016" s="124">
        <f ca="1">TODAY()-O8016</f>
        <v>299</v>
      </c>
    </row>
    <row r="8017" spans="1:25">
      <c r="A8017" s="116">
        <v>8017</v>
      </c>
      <c r="B8017" s="129">
        <v>44305</v>
      </c>
      <c r="C8017" s="118">
        <f t="shared" si="376"/>
        <v>4</v>
      </c>
      <c r="D8017" s="120" t="s">
        <v>25</v>
      </c>
      <c r="E8017" s="120" t="s">
        <v>17891</v>
      </c>
      <c r="F8017" s="211" t="s">
        <v>17892</v>
      </c>
      <c r="G8017" s="119" t="s">
        <v>214</v>
      </c>
      <c r="H8017" s="121" t="s">
        <v>53</v>
      </c>
      <c r="I8017" s="119" t="s">
        <v>30</v>
      </c>
      <c r="J8017" s="121" t="s">
        <v>87</v>
      </c>
      <c r="K8017" s="120" t="s">
        <v>65</v>
      </c>
      <c r="L8017" s="131" t="s">
        <v>32</v>
      </c>
      <c r="M8017" s="120" t="s">
        <v>78</v>
      </c>
      <c r="P8017" s="124">
        <f t="shared" si="377"/>
        <v>0</v>
      </c>
    </row>
    <row r="8018" spans="1:25" s="120" customFormat="1" ht="27.6">
      <c r="A8018" s="116">
        <v>8018</v>
      </c>
      <c r="B8018" s="129">
        <v>44305</v>
      </c>
      <c r="C8018" s="118">
        <f t="shared" si="376"/>
        <v>4</v>
      </c>
      <c r="D8018" s="120" t="s">
        <v>25</v>
      </c>
      <c r="E8018" s="120" t="s">
        <v>17893</v>
      </c>
      <c r="F8018" s="211" t="s">
        <v>17894</v>
      </c>
      <c r="G8018" s="121" t="s">
        <v>17895</v>
      </c>
      <c r="H8018" s="121" t="s">
        <v>53</v>
      </c>
      <c r="I8018" s="121" t="s">
        <v>30</v>
      </c>
      <c r="J8018" s="121" t="s">
        <v>87</v>
      </c>
      <c r="K8018" s="120" t="s">
        <v>65</v>
      </c>
      <c r="L8018" s="131" t="s">
        <v>32</v>
      </c>
      <c r="M8018" s="120" t="s">
        <v>78</v>
      </c>
      <c r="N8018" s="131"/>
      <c r="O8018" s="131"/>
      <c r="P8018" s="124">
        <f t="shared" si="377"/>
        <v>0</v>
      </c>
      <c r="Q8018" s="118"/>
      <c r="R8018" s="118"/>
      <c r="T8018" s="126"/>
      <c r="U8018" s="126"/>
      <c r="V8018" s="126"/>
      <c r="W8018" s="126"/>
      <c r="X8018" s="126"/>
      <c r="Y8018" s="116"/>
    </row>
    <row r="8019" spans="1:25">
      <c r="A8019" s="116">
        <v>8019</v>
      </c>
      <c r="B8019" s="129">
        <v>44305</v>
      </c>
      <c r="C8019" s="118">
        <f t="shared" si="376"/>
        <v>4</v>
      </c>
      <c r="D8019" s="120" t="s">
        <v>25</v>
      </c>
      <c r="E8019" s="120" t="s">
        <v>17896</v>
      </c>
      <c r="F8019" s="211" t="s">
        <v>1462</v>
      </c>
      <c r="G8019" s="119" t="s">
        <v>17897</v>
      </c>
      <c r="H8019" s="121" t="s">
        <v>53</v>
      </c>
      <c r="I8019" s="121" t="s">
        <v>30</v>
      </c>
      <c r="J8019" s="121" t="s">
        <v>87</v>
      </c>
      <c r="K8019" s="120" t="s">
        <v>65</v>
      </c>
      <c r="L8019" s="131" t="s">
        <v>32</v>
      </c>
      <c r="M8019" s="120" t="s">
        <v>78</v>
      </c>
      <c r="P8019" s="124">
        <f t="shared" si="377"/>
        <v>0</v>
      </c>
    </row>
    <row r="8020" spans="1:25">
      <c r="A8020" s="116">
        <v>8020</v>
      </c>
      <c r="B8020" s="129">
        <v>44305</v>
      </c>
      <c r="C8020" s="118">
        <f t="shared" si="376"/>
        <v>4</v>
      </c>
      <c r="D8020" s="120" t="s">
        <v>25</v>
      </c>
      <c r="E8020" s="120" t="s">
        <v>17898</v>
      </c>
      <c r="F8020" s="211" t="s">
        <v>14704</v>
      </c>
      <c r="G8020" s="119" t="s">
        <v>15589</v>
      </c>
      <c r="H8020" s="121" t="s">
        <v>53</v>
      </c>
      <c r="I8020" s="121" t="s">
        <v>30</v>
      </c>
      <c r="J8020" s="121" t="s">
        <v>5018</v>
      </c>
      <c r="K8020" s="120" t="s">
        <v>65</v>
      </c>
      <c r="L8020" s="131" t="s">
        <v>32</v>
      </c>
      <c r="M8020" s="120" t="s">
        <v>33</v>
      </c>
      <c r="N8020" s="131">
        <v>44314</v>
      </c>
      <c r="O8020" s="131">
        <v>44379</v>
      </c>
      <c r="P8020" s="124">
        <f t="shared" si="377"/>
        <v>7</v>
      </c>
      <c r="Q8020" s="118">
        <v>2</v>
      </c>
      <c r="R8020" s="124">
        <f ca="1">TODAY()-O8020</f>
        <v>299</v>
      </c>
    </row>
    <row r="8021" spans="1:25">
      <c r="A8021" s="116">
        <v>8021</v>
      </c>
      <c r="B8021" s="129">
        <v>44305</v>
      </c>
      <c r="C8021" s="118">
        <f t="shared" si="376"/>
        <v>4</v>
      </c>
      <c r="D8021" s="120" t="s">
        <v>25</v>
      </c>
      <c r="E8021" s="120" t="s">
        <v>17899</v>
      </c>
      <c r="F8021" s="211" t="s">
        <v>2439</v>
      </c>
      <c r="G8021" s="119" t="s">
        <v>17900</v>
      </c>
      <c r="H8021" s="121" t="s">
        <v>53</v>
      </c>
      <c r="I8021" s="119" t="s">
        <v>42</v>
      </c>
      <c r="J8021" s="121" t="s">
        <v>91</v>
      </c>
      <c r="K8021" s="120" t="s">
        <v>65</v>
      </c>
      <c r="L8021" s="131" t="s">
        <v>32</v>
      </c>
      <c r="M8021" s="120" t="s">
        <v>33</v>
      </c>
      <c r="N8021" s="131">
        <v>44320</v>
      </c>
      <c r="O8021" s="131">
        <v>44379</v>
      </c>
      <c r="P8021" s="124">
        <f t="shared" si="377"/>
        <v>7</v>
      </c>
      <c r="Q8021" s="118">
        <v>2</v>
      </c>
      <c r="R8021" s="124">
        <f ca="1">TODAY()-O8021</f>
        <v>299</v>
      </c>
    </row>
    <row r="8022" spans="1:25">
      <c r="A8022" s="116">
        <v>8022</v>
      </c>
      <c r="B8022" s="129">
        <v>44305</v>
      </c>
      <c r="C8022" s="118">
        <f t="shared" ref="C8022:C8024" si="378">IF(B8022&lt;&gt;0,MONTH(B8022),0)</f>
        <v>4</v>
      </c>
      <c r="D8022" s="120" t="s">
        <v>25</v>
      </c>
      <c r="E8022" s="120" t="s">
        <v>17901</v>
      </c>
      <c r="F8022" s="211" t="s">
        <v>3138</v>
      </c>
      <c r="G8022" s="119" t="s">
        <v>15589</v>
      </c>
      <c r="H8022" s="121" t="s">
        <v>53</v>
      </c>
      <c r="I8022" s="119" t="s">
        <v>30</v>
      </c>
      <c r="J8022" s="121" t="s">
        <v>5018</v>
      </c>
      <c r="K8022" s="120" t="s">
        <v>65</v>
      </c>
      <c r="L8022" s="131" t="s">
        <v>32</v>
      </c>
      <c r="M8022" s="120" t="s">
        <v>78</v>
      </c>
      <c r="P8022" s="124">
        <f t="shared" ref="P8022:P8024" si="379">IF(O8022&lt;&gt;0,MONTH(O8022),0)</f>
        <v>0</v>
      </c>
    </row>
    <row r="8023" spans="1:25">
      <c r="A8023" s="116">
        <v>8023</v>
      </c>
      <c r="B8023" s="129">
        <v>44305</v>
      </c>
      <c r="C8023" s="118">
        <f t="shared" si="378"/>
        <v>4</v>
      </c>
      <c r="D8023" s="120" t="s">
        <v>25</v>
      </c>
      <c r="E8023" s="120" t="s">
        <v>17902</v>
      </c>
      <c r="F8023" s="211" t="s">
        <v>3270</v>
      </c>
      <c r="G8023" s="119" t="s">
        <v>15589</v>
      </c>
      <c r="H8023" s="121" t="s">
        <v>53</v>
      </c>
      <c r="I8023" s="121" t="s">
        <v>30</v>
      </c>
      <c r="J8023" s="121" t="s">
        <v>5018</v>
      </c>
      <c r="K8023" s="120" t="s">
        <v>65</v>
      </c>
      <c r="L8023" s="131" t="s">
        <v>32</v>
      </c>
      <c r="M8023" s="120" t="s">
        <v>78</v>
      </c>
      <c r="P8023" s="124">
        <f t="shared" si="379"/>
        <v>0</v>
      </c>
    </row>
    <row r="8024" spans="1:25">
      <c r="A8024" s="116">
        <v>8024</v>
      </c>
      <c r="B8024" s="129">
        <v>44305</v>
      </c>
      <c r="C8024" s="118">
        <f t="shared" si="378"/>
        <v>4</v>
      </c>
      <c r="D8024" s="120" t="s">
        <v>25</v>
      </c>
      <c r="E8024" s="120" t="s">
        <v>17903</v>
      </c>
      <c r="F8024" s="211" t="s">
        <v>17904</v>
      </c>
      <c r="G8024" s="119" t="s">
        <v>15589</v>
      </c>
      <c r="H8024" s="121" t="s">
        <v>53</v>
      </c>
      <c r="I8024" s="119" t="s">
        <v>30</v>
      </c>
      <c r="J8024" s="121" t="s">
        <v>5018</v>
      </c>
      <c r="K8024" s="120" t="s">
        <v>65</v>
      </c>
      <c r="L8024" s="131" t="s">
        <v>32</v>
      </c>
      <c r="M8024" s="120" t="s">
        <v>78</v>
      </c>
      <c r="P8024" s="124">
        <f t="shared" si="379"/>
        <v>0</v>
      </c>
    </row>
    <row r="8025" spans="1:25">
      <c r="A8025" s="116">
        <v>8025</v>
      </c>
      <c r="B8025" s="129">
        <v>44474</v>
      </c>
      <c r="D8025" s="120" t="s">
        <v>580</v>
      </c>
      <c r="E8025" s="120" t="s">
        <v>17905</v>
      </c>
      <c r="F8025" s="212" t="s">
        <v>17906</v>
      </c>
      <c r="G8025" s="119" t="s">
        <v>17907</v>
      </c>
      <c r="H8025" s="121" t="s">
        <v>29</v>
      </c>
      <c r="I8025" s="119" t="s">
        <v>30</v>
      </c>
      <c r="J8025" s="121" t="s">
        <v>77</v>
      </c>
      <c r="K8025" s="121" t="s">
        <v>65</v>
      </c>
      <c r="L8025" s="131" t="s">
        <v>5152</v>
      </c>
      <c r="M8025" s="120" t="s">
        <v>78</v>
      </c>
    </row>
    <row r="8026" spans="1:25">
      <c r="A8026" s="116">
        <v>8026</v>
      </c>
      <c r="B8026" s="129">
        <v>44305</v>
      </c>
      <c r="C8026" s="118">
        <f>IF(B8026&lt;&gt;0,MONTH(B8026),0)</f>
        <v>4</v>
      </c>
      <c r="D8026" s="120" t="s">
        <v>25</v>
      </c>
      <c r="E8026" s="120" t="s">
        <v>17908</v>
      </c>
      <c r="F8026" s="211" t="s">
        <v>17909</v>
      </c>
      <c r="G8026" s="119" t="s">
        <v>15589</v>
      </c>
      <c r="H8026" s="121" t="s">
        <v>53</v>
      </c>
      <c r="I8026" s="121" t="s">
        <v>63</v>
      </c>
      <c r="J8026" s="121" t="s">
        <v>328</v>
      </c>
      <c r="K8026" s="120" t="s">
        <v>65</v>
      </c>
      <c r="L8026" s="131" t="s">
        <v>17910</v>
      </c>
      <c r="M8026" s="120" t="s">
        <v>78</v>
      </c>
      <c r="N8026" s="131">
        <v>44455</v>
      </c>
      <c r="P8026" s="124">
        <f>IF(O8026&lt;&gt;0,MONTH(O8026),0)</f>
        <v>0</v>
      </c>
    </row>
    <row r="8027" spans="1:25" ht="27.6">
      <c r="A8027" s="116">
        <v>8027</v>
      </c>
      <c r="B8027" s="129">
        <v>44474</v>
      </c>
      <c r="D8027" s="120" t="s">
        <v>580</v>
      </c>
      <c r="E8027" s="120" t="s">
        <v>17911</v>
      </c>
      <c r="F8027" s="212" t="s">
        <v>17912</v>
      </c>
      <c r="G8027" s="119" t="s">
        <v>17913</v>
      </c>
      <c r="H8027" s="121" t="s">
        <v>29</v>
      </c>
      <c r="I8027" s="121" t="s">
        <v>30</v>
      </c>
      <c r="J8027" s="121" t="s">
        <v>17914</v>
      </c>
      <c r="K8027" s="121" t="s">
        <v>65</v>
      </c>
      <c r="L8027" s="131" t="s">
        <v>5152</v>
      </c>
      <c r="M8027" s="120" t="s">
        <v>78</v>
      </c>
    </row>
    <row r="8028" spans="1:25" ht="27.6">
      <c r="A8028" s="116">
        <v>8028</v>
      </c>
      <c r="B8028" s="129">
        <v>44305</v>
      </c>
      <c r="C8028" s="118">
        <f>IF(B8028&lt;&gt;0,MONTH(B8028),0)</f>
        <v>4</v>
      </c>
      <c r="D8028" s="120" t="s">
        <v>25</v>
      </c>
      <c r="E8028" s="120" t="s">
        <v>17915</v>
      </c>
      <c r="F8028" s="211" t="s">
        <v>17916</v>
      </c>
      <c r="G8028" s="119" t="s">
        <v>15589</v>
      </c>
      <c r="H8028" s="121" t="s">
        <v>53</v>
      </c>
      <c r="I8028" s="121" t="s">
        <v>30</v>
      </c>
      <c r="J8028" s="121" t="s">
        <v>5018</v>
      </c>
      <c r="K8028" s="120" t="s">
        <v>65</v>
      </c>
      <c r="L8028" s="131" t="s">
        <v>32</v>
      </c>
      <c r="M8028" s="120" t="s">
        <v>78</v>
      </c>
      <c r="P8028" s="124">
        <f>IF(O8028&lt;&gt;0,MONTH(O8028),0)</f>
        <v>0</v>
      </c>
    </row>
    <row r="8029" spans="1:25">
      <c r="A8029" s="116">
        <v>8029</v>
      </c>
      <c r="B8029" s="129">
        <v>44305</v>
      </c>
      <c r="C8029" s="118">
        <f>IF(B8029&lt;&gt;0,MONTH(B8029),0)</f>
        <v>4</v>
      </c>
      <c r="D8029" s="120" t="s">
        <v>25</v>
      </c>
      <c r="E8029" s="120" t="s">
        <v>17917</v>
      </c>
      <c r="F8029" s="211" t="s">
        <v>158</v>
      </c>
      <c r="G8029" s="119" t="s">
        <v>17918</v>
      </c>
      <c r="H8029" s="121" t="s">
        <v>53</v>
      </c>
      <c r="I8029" s="121" t="s">
        <v>30</v>
      </c>
      <c r="J8029" s="121" t="s">
        <v>11886</v>
      </c>
      <c r="K8029" s="120" t="s">
        <v>65</v>
      </c>
      <c r="L8029" s="131" t="s">
        <v>32</v>
      </c>
      <c r="M8029" s="120" t="s">
        <v>78</v>
      </c>
      <c r="P8029" s="124">
        <f>IF(O8029&lt;&gt;0,MONTH(O8029),0)</f>
        <v>0</v>
      </c>
    </row>
    <row r="8030" spans="1:25">
      <c r="A8030" s="116">
        <v>8030</v>
      </c>
      <c r="B8030" s="129">
        <v>44305</v>
      </c>
      <c r="C8030" s="118">
        <f>IF(B8030&lt;&gt;0,MONTH(B8030),0)</f>
        <v>4</v>
      </c>
      <c r="D8030" s="120" t="s">
        <v>25</v>
      </c>
      <c r="E8030" s="120" t="s">
        <v>17919</v>
      </c>
      <c r="F8030" s="211" t="s">
        <v>17920</v>
      </c>
      <c r="G8030" s="119" t="s">
        <v>17921</v>
      </c>
      <c r="H8030" s="121" t="s">
        <v>53</v>
      </c>
      <c r="I8030" s="121" t="s">
        <v>30</v>
      </c>
      <c r="J8030" s="121" t="s">
        <v>7216</v>
      </c>
      <c r="K8030" s="120" t="s">
        <v>65</v>
      </c>
      <c r="L8030" s="131" t="s">
        <v>32</v>
      </c>
      <c r="M8030" s="120" t="s">
        <v>33</v>
      </c>
      <c r="N8030" s="131">
        <v>44312</v>
      </c>
      <c r="O8030" s="131">
        <v>44379</v>
      </c>
      <c r="P8030" s="124">
        <f>IF(O8030&lt;&gt;0,MONTH(O8030),0)</f>
        <v>7</v>
      </c>
      <c r="Q8030" s="118">
        <v>2</v>
      </c>
      <c r="R8030" s="124">
        <f ca="1">TODAY()-O8030</f>
        <v>299</v>
      </c>
    </row>
    <row r="8031" spans="1:25" ht="27.6">
      <c r="A8031" s="116">
        <v>8031</v>
      </c>
      <c r="B8031" s="129">
        <v>44305</v>
      </c>
      <c r="C8031" s="118">
        <f>IF(B8031&lt;&gt;0,MONTH(B8031),0)</f>
        <v>4</v>
      </c>
      <c r="D8031" s="120" t="s">
        <v>25</v>
      </c>
      <c r="E8031" s="120" t="s">
        <v>17922</v>
      </c>
      <c r="F8031" s="211" t="s">
        <v>17923</v>
      </c>
      <c r="G8031" s="119" t="s">
        <v>17924</v>
      </c>
      <c r="H8031" s="121" t="s">
        <v>53</v>
      </c>
      <c r="I8031" s="121" t="s">
        <v>30</v>
      </c>
      <c r="J8031" s="121" t="s">
        <v>435</v>
      </c>
      <c r="K8031" s="120" t="s">
        <v>65</v>
      </c>
      <c r="L8031" s="131" t="s">
        <v>32</v>
      </c>
      <c r="M8031" s="120" t="s">
        <v>33</v>
      </c>
      <c r="N8031" s="131">
        <v>44342</v>
      </c>
      <c r="O8031" s="131">
        <v>44379</v>
      </c>
      <c r="P8031" s="124">
        <f>IF(O8031&lt;&gt;0,MONTH(O8031),0)</f>
        <v>7</v>
      </c>
      <c r="Q8031" s="118">
        <v>1</v>
      </c>
      <c r="R8031" s="118">
        <f ca="1">TODAY()-O8031</f>
        <v>299</v>
      </c>
    </row>
    <row r="8032" spans="1:25">
      <c r="A8032" s="116">
        <v>8032</v>
      </c>
      <c r="B8032" s="129">
        <v>44305</v>
      </c>
      <c r="C8032" s="118">
        <f>IF(B8032&lt;&gt;0,MONTH(B8032),0)</f>
        <v>4</v>
      </c>
      <c r="D8032" s="120" t="s">
        <v>25</v>
      </c>
      <c r="E8032" s="120" t="s">
        <v>17925</v>
      </c>
      <c r="F8032" s="211" t="s">
        <v>17926</v>
      </c>
      <c r="G8032" s="119" t="s">
        <v>16844</v>
      </c>
      <c r="H8032" s="121" t="s">
        <v>53</v>
      </c>
      <c r="I8032" s="121" t="s">
        <v>42</v>
      </c>
      <c r="J8032" s="121" t="s">
        <v>43</v>
      </c>
      <c r="K8032" s="120" t="s">
        <v>65</v>
      </c>
      <c r="L8032" s="131" t="s">
        <v>32</v>
      </c>
      <c r="M8032" s="120" t="s">
        <v>78</v>
      </c>
      <c r="P8032" s="124">
        <f>IF(O8032&lt;&gt;0,MONTH(O8032),0)</f>
        <v>0</v>
      </c>
    </row>
    <row r="8033" spans="1:25">
      <c r="A8033" s="116">
        <v>8033</v>
      </c>
      <c r="B8033" s="129">
        <v>44474</v>
      </c>
      <c r="D8033" s="120" t="s">
        <v>580</v>
      </c>
      <c r="E8033" s="120" t="s">
        <v>17927</v>
      </c>
      <c r="F8033" s="212" t="s">
        <v>1487</v>
      </c>
      <c r="G8033" s="119" t="s">
        <v>2933</v>
      </c>
      <c r="H8033" s="121" t="s">
        <v>29</v>
      </c>
      <c r="I8033" s="121" t="s">
        <v>42</v>
      </c>
      <c r="J8033" s="121" t="s">
        <v>72</v>
      </c>
      <c r="K8033" s="121" t="s">
        <v>584</v>
      </c>
      <c r="L8033" s="157" t="s">
        <v>32</v>
      </c>
      <c r="M8033" s="120" t="s">
        <v>78</v>
      </c>
    </row>
    <row r="8034" spans="1:25">
      <c r="A8034" s="116">
        <v>8034</v>
      </c>
      <c r="B8034" s="129">
        <v>44305</v>
      </c>
      <c r="C8034" s="118">
        <f t="shared" ref="C8034:C8045" si="380">IF(B8034&lt;&gt;0,MONTH(B8034),0)</f>
        <v>4</v>
      </c>
      <c r="D8034" s="120" t="s">
        <v>25</v>
      </c>
      <c r="E8034" s="120" t="s">
        <v>17928</v>
      </c>
      <c r="F8034" s="211" t="s">
        <v>17929</v>
      </c>
      <c r="G8034" s="119" t="s">
        <v>17930</v>
      </c>
      <c r="H8034" s="121" t="s">
        <v>53</v>
      </c>
      <c r="I8034" s="119" t="s">
        <v>30</v>
      </c>
      <c r="J8034" s="121" t="s">
        <v>87</v>
      </c>
      <c r="K8034" s="120" t="s">
        <v>65</v>
      </c>
      <c r="L8034" s="131" t="s">
        <v>32</v>
      </c>
      <c r="M8034" s="120" t="s">
        <v>78</v>
      </c>
      <c r="P8034" s="124">
        <f t="shared" ref="P8034:P8045" si="381">IF(O8034&lt;&gt;0,MONTH(O8034),0)</f>
        <v>0</v>
      </c>
    </row>
    <row r="8035" spans="1:25" ht="27.6">
      <c r="A8035" s="116">
        <v>8035</v>
      </c>
      <c r="B8035" s="129">
        <v>44305</v>
      </c>
      <c r="C8035" s="118">
        <f t="shared" si="380"/>
        <v>4</v>
      </c>
      <c r="D8035" s="120" t="s">
        <v>25</v>
      </c>
      <c r="E8035" s="120" t="s">
        <v>17931</v>
      </c>
      <c r="F8035" s="211" t="s">
        <v>17932</v>
      </c>
      <c r="G8035" s="119" t="s">
        <v>603</v>
      </c>
      <c r="H8035" s="121" t="s">
        <v>53</v>
      </c>
      <c r="I8035" s="121" t="s">
        <v>30</v>
      </c>
      <c r="J8035" s="121" t="s">
        <v>3886</v>
      </c>
      <c r="K8035" s="120" t="s">
        <v>65</v>
      </c>
      <c r="L8035" s="131" t="s">
        <v>32</v>
      </c>
      <c r="M8035" s="120" t="s">
        <v>184</v>
      </c>
      <c r="P8035" s="124">
        <f t="shared" si="381"/>
        <v>0</v>
      </c>
    </row>
    <row r="8036" spans="1:25" ht="27.6">
      <c r="A8036" s="116">
        <v>8036</v>
      </c>
      <c r="B8036" s="129">
        <v>44305</v>
      </c>
      <c r="C8036" s="118">
        <f t="shared" si="380"/>
        <v>4</v>
      </c>
      <c r="D8036" s="120" t="s">
        <v>25</v>
      </c>
      <c r="E8036" s="120" t="s">
        <v>17933</v>
      </c>
      <c r="F8036" s="211" t="s">
        <v>17934</v>
      </c>
      <c r="G8036" s="119" t="s">
        <v>371</v>
      </c>
      <c r="H8036" s="121" t="s">
        <v>53</v>
      </c>
      <c r="I8036" s="121" t="s">
        <v>30</v>
      </c>
      <c r="J8036" s="121" t="s">
        <v>1540</v>
      </c>
      <c r="K8036" s="120" t="s">
        <v>65</v>
      </c>
      <c r="L8036" s="131" t="s">
        <v>32</v>
      </c>
      <c r="M8036" s="120" t="s">
        <v>78</v>
      </c>
      <c r="P8036" s="124">
        <f t="shared" si="381"/>
        <v>0</v>
      </c>
    </row>
    <row r="8037" spans="1:25">
      <c r="A8037" s="116">
        <v>8037</v>
      </c>
      <c r="B8037" s="129">
        <v>44305</v>
      </c>
      <c r="C8037" s="118">
        <f t="shared" si="380"/>
        <v>4</v>
      </c>
      <c r="D8037" s="120" t="s">
        <v>25</v>
      </c>
      <c r="E8037" s="120" t="s">
        <v>17935</v>
      </c>
      <c r="F8037" s="211" t="s">
        <v>8175</v>
      </c>
      <c r="G8037" s="119" t="s">
        <v>17936</v>
      </c>
      <c r="H8037" s="121" t="s">
        <v>53</v>
      </c>
      <c r="I8037" s="121" t="s">
        <v>30</v>
      </c>
      <c r="J8037" s="121" t="s">
        <v>5018</v>
      </c>
      <c r="K8037" s="120" t="s">
        <v>65</v>
      </c>
      <c r="L8037" s="131" t="s">
        <v>32</v>
      </c>
      <c r="M8037" s="120" t="s">
        <v>78</v>
      </c>
      <c r="P8037" s="124">
        <f t="shared" si="381"/>
        <v>0</v>
      </c>
    </row>
    <row r="8038" spans="1:25">
      <c r="A8038" s="116">
        <v>8038</v>
      </c>
      <c r="B8038" s="129">
        <v>44305</v>
      </c>
      <c r="C8038" s="118">
        <f t="shared" si="380"/>
        <v>4</v>
      </c>
      <c r="D8038" s="120" t="s">
        <v>25</v>
      </c>
      <c r="E8038" s="120" t="s">
        <v>17937</v>
      </c>
      <c r="F8038" s="211" t="s">
        <v>122</v>
      </c>
      <c r="G8038" s="119" t="s">
        <v>17938</v>
      </c>
      <c r="H8038" s="121" t="s">
        <v>53</v>
      </c>
      <c r="I8038" s="119" t="s">
        <v>30</v>
      </c>
      <c r="J8038" s="121" t="s">
        <v>31</v>
      </c>
      <c r="K8038" s="120" t="s">
        <v>65</v>
      </c>
      <c r="L8038" s="131" t="s">
        <v>32</v>
      </c>
      <c r="M8038" s="120" t="s">
        <v>78</v>
      </c>
      <c r="P8038" s="124">
        <f t="shared" si="381"/>
        <v>0</v>
      </c>
    </row>
    <row r="8039" spans="1:25">
      <c r="A8039" s="116">
        <v>8039</v>
      </c>
      <c r="B8039" s="129">
        <v>44305</v>
      </c>
      <c r="C8039" s="118">
        <f t="shared" si="380"/>
        <v>4</v>
      </c>
      <c r="D8039" s="120" t="s">
        <v>25</v>
      </c>
      <c r="E8039" s="120" t="s">
        <v>17939</v>
      </c>
      <c r="F8039" s="211" t="s">
        <v>17940</v>
      </c>
      <c r="G8039" s="119" t="s">
        <v>10741</v>
      </c>
      <c r="H8039" s="121" t="s">
        <v>53</v>
      </c>
      <c r="I8039" s="121" t="s">
        <v>30</v>
      </c>
      <c r="J8039" s="121" t="s">
        <v>7216</v>
      </c>
      <c r="K8039" s="120" t="s">
        <v>65</v>
      </c>
      <c r="L8039" s="131" t="s">
        <v>32</v>
      </c>
      <c r="M8039" s="120" t="s">
        <v>184</v>
      </c>
      <c r="P8039" s="124">
        <f t="shared" si="381"/>
        <v>0</v>
      </c>
    </row>
    <row r="8040" spans="1:25">
      <c r="A8040" s="116">
        <v>8040</v>
      </c>
      <c r="B8040" s="129">
        <v>44305</v>
      </c>
      <c r="C8040" s="118">
        <f t="shared" si="380"/>
        <v>4</v>
      </c>
      <c r="D8040" s="120" t="s">
        <v>252</v>
      </c>
      <c r="E8040" s="120" t="s">
        <v>17941</v>
      </c>
      <c r="F8040" s="211" t="s">
        <v>17942</v>
      </c>
      <c r="G8040" s="119" t="s">
        <v>10704</v>
      </c>
      <c r="H8040" s="121" t="s">
        <v>53</v>
      </c>
      <c r="I8040" s="121" t="s">
        <v>30</v>
      </c>
      <c r="J8040" s="121" t="s">
        <v>6396</v>
      </c>
      <c r="K8040" s="120" t="s">
        <v>65</v>
      </c>
      <c r="L8040" s="131" t="s">
        <v>32</v>
      </c>
      <c r="M8040" s="120" t="s">
        <v>78</v>
      </c>
      <c r="P8040" s="124">
        <f t="shared" si="381"/>
        <v>0</v>
      </c>
    </row>
    <row r="8041" spans="1:25">
      <c r="A8041" s="116">
        <v>8041</v>
      </c>
      <c r="B8041" s="129">
        <v>44305</v>
      </c>
      <c r="C8041" s="118">
        <f t="shared" si="380"/>
        <v>4</v>
      </c>
      <c r="D8041" s="120" t="s">
        <v>252</v>
      </c>
      <c r="E8041" s="120" t="s">
        <v>17943</v>
      </c>
      <c r="F8041" s="211" t="s">
        <v>17944</v>
      </c>
      <c r="G8041" s="119" t="s">
        <v>1539</v>
      </c>
      <c r="H8041" s="121" t="s">
        <v>53</v>
      </c>
      <c r="I8041" s="121" t="s">
        <v>42</v>
      </c>
      <c r="J8041" s="121" t="s">
        <v>17945</v>
      </c>
      <c r="K8041" s="120" t="s">
        <v>65</v>
      </c>
      <c r="L8041" s="131" t="s">
        <v>32</v>
      </c>
      <c r="M8041" s="120" t="s">
        <v>78</v>
      </c>
      <c r="P8041" s="124">
        <f t="shared" si="381"/>
        <v>0</v>
      </c>
    </row>
    <row r="8042" spans="1:25">
      <c r="A8042" s="116">
        <v>8042</v>
      </c>
      <c r="B8042" s="129">
        <v>44305</v>
      </c>
      <c r="C8042" s="118">
        <f t="shared" si="380"/>
        <v>4</v>
      </c>
      <c r="D8042" s="120" t="s">
        <v>252</v>
      </c>
      <c r="E8042" s="120" t="s">
        <v>17946</v>
      </c>
      <c r="F8042" s="211" t="s">
        <v>17947</v>
      </c>
      <c r="G8042" s="119" t="s">
        <v>17948</v>
      </c>
      <c r="H8042" s="121" t="s">
        <v>53</v>
      </c>
      <c r="I8042" s="119" t="s">
        <v>30</v>
      </c>
      <c r="J8042" s="121" t="s">
        <v>435</v>
      </c>
      <c r="K8042" s="120" t="s">
        <v>65</v>
      </c>
      <c r="L8042" s="131" t="s">
        <v>32</v>
      </c>
      <c r="M8042" s="120" t="s">
        <v>33</v>
      </c>
      <c r="N8042" s="131">
        <v>44308</v>
      </c>
      <c r="O8042" s="131">
        <v>44613</v>
      </c>
      <c r="P8042" s="124">
        <f t="shared" si="381"/>
        <v>2</v>
      </c>
    </row>
    <row r="8043" spans="1:25">
      <c r="A8043" s="116">
        <v>8043</v>
      </c>
      <c r="B8043" s="129">
        <v>44305</v>
      </c>
      <c r="C8043" s="118">
        <f t="shared" si="380"/>
        <v>4</v>
      </c>
      <c r="D8043" s="120" t="s">
        <v>25</v>
      </c>
      <c r="E8043" s="120" t="s">
        <v>17949</v>
      </c>
      <c r="F8043" s="211" t="s">
        <v>17950</v>
      </c>
      <c r="G8043" s="119" t="s">
        <v>2066</v>
      </c>
      <c r="H8043" s="121" t="s">
        <v>140</v>
      </c>
      <c r="I8043" s="119" t="s">
        <v>196</v>
      </c>
      <c r="J8043" s="121" t="s">
        <v>17468</v>
      </c>
      <c r="K8043" s="120" t="s">
        <v>65</v>
      </c>
      <c r="L8043" s="131" t="s">
        <v>32</v>
      </c>
      <c r="M8043" s="120" t="s">
        <v>33</v>
      </c>
      <c r="N8043" s="131">
        <v>44308</v>
      </c>
      <c r="P8043" s="124">
        <f t="shared" si="381"/>
        <v>0</v>
      </c>
      <c r="S8043" s="120" t="s">
        <v>135</v>
      </c>
      <c r="Y8043" s="116" t="s">
        <v>17951</v>
      </c>
    </row>
    <row r="8044" spans="1:25">
      <c r="A8044" s="116">
        <v>8044</v>
      </c>
      <c r="B8044" s="129">
        <v>44305</v>
      </c>
      <c r="C8044" s="118">
        <f t="shared" si="380"/>
        <v>4</v>
      </c>
      <c r="D8044" s="120" t="s">
        <v>25</v>
      </c>
      <c r="E8044" s="120" t="s">
        <v>17952</v>
      </c>
      <c r="F8044" s="211" t="s">
        <v>17953</v>
      </c>
      <c r="G8044" s="119" t="s">
        <v>11349</v>
      </c>
      <c r="H8044" s="121" t="s">
        <v>256</v>
      </c>
      <c r="I8044" s="121" t="s">
        <v>30</v>
      </c>
      <c r="J8044" s="121" t="s">
        <v>1540</v>
      </c>
      <c r="K8044" s="120" t="s">
        <v>65</v>
      </c>
      <c r="L8044" s="131" t="s">
        <v>32</v>
      </c>
      <c r="M8044" s="120" t="s">
        <v>33</v>
      </c>
      <c r="N8044" s="131">
        <v>44308</v>
      </c>
      <c r="O8044" s="131">
        <v>44379</v>
      </c>
      <c r="P8044" s="124">
        <f t="shared" si="381"/>
        <v>7</v>
      </c>
      <c r="Y8044" s="116" t="s">
        <v>162</v>
      </c>
    </row>
    <row r="8045" spans="1:25" ht="27.6">
      <c r="A8045" s="116">
        <v>8045</v>
      </c>
      <c r="B8045" s="129">
        <v>44305</v>
      </c>
      <c r="C8045" s="118">
        <f t="shared" si="380"/>
        <v>4</v>
      </c>
      <c r="D8045" s="120" t="s">
        <v>25</v>
      </c>
      <c r="E8045" s="120" t="s">
        <v>17954</v>
      </c>
      <c r="F8045" s="211" t="s">
        <v>17955</v>
      </c>
      <c r="G8045" s="119" t="s">
        <v>17956</v>
      </c>
      <c r="H8045" s="121" t="s">
        <v>256</v>
      </c>
      <c r="I8045" s="121" t="s">
        <v>30</v>
      </c>
      <c r="J8045" s="121" t="s">
        <v>12326</v>
      </c>
      <c r="K8045" s="120" t="s">
        <v>65</v>
      </c>
      <c r="L8045" s="131" t="s">
        <v>32</v>
      </c>
      <c r="M8045" s="120" t="s">
        <v>33</v>
      </c>
      <c r="N8045" s="131">
        <v>44308</v>
      </c>
      <c r="O8045" s="131">
        <v>44379</v>
      </c>
      <c r="P8045" s="124">
        <f t="shared" si="381"/>
        <v>7</v>
      </c>
      <c r="Y8045" s="116" t="s">
        <v>162</v>
      </c>
    </row>
    <row r="8046" spans="1:25">
      <c r="A8046" s="116">
        <v>8046</v>
      </c>
      <c r="B8046" s="129">
        <v>44474</v>
      </c>
      <c r="D8046" s="120" t="s">
        <v>580</v>
      </c>
      <c r="E8046" s="120" t="s">
        <v>17957</v>
      </c>
      <c r="F8046" s="212" t="s">
        <v>5406</v>
      </c>
      <c r="G8046" s="119" t="s">
        <v>4411</v>
      </c>
      <c r="H8046" s="121" t="s">
        <v>29</v>
      </c>
      <c r="I8046" s="119" t="s">
        <v>42</v>
      </c>
      <c r="J8046" s="121" t="s">
        <v>72</v>
      </c>
      <c r="K8046" s="121" t="s">
        <v>65</v>
      </c>
      <c r="L8046" s="131" t="s">
        <v>5152</v>
      </c>
      <c r="M8046" s="120" t="s">
        <v>78</v>
      </c>
    </row>
    <row r="8047" spans="1:25">
      <c r="A8047" s="116">
        <v>8047</v>
      </c>
      <c r="B8047" s="129">
        <v>44305</v>
      </c>
      <c r="C8047" s="118">
        <f>IF(B8047&lt;&gt;0,MONTH(B8047),0)</f>
        <v>4</v>
      </c>
      <c r="D8047" s="120" t="s">
        <v>25</v>
      </c>
      <c r="E8047" s="120" t="s">
        <v>17958</v>
      </c>
      <c r="F8047" s="211" t="s">
        <v>17959</v>
      </c>
      <c r="G8047" s="119" t="s">
        <v>17960</v>
      </c>
      <c r="H8047" s="121" t="s">
        <v>140</v>
      </c>
      <c r="I8047" s="119" t="s">
        <v>30</v>
      </c>
      <c r="J8047" s="121" t="s">
        <v>9853</v>
      </c>
      <c r="K8047" s="120" t="s">
        <v>65</v>
      </c>
      <c r="L8047" s="131" t="s">
        <v>32</v>
      </c>
      <c r="M8047" s="120" t="s">
        <v>33</v>
      </c>
      <c r="N8047" s="131">
        <v>44308</v>
      </c>
      <c r="O8047" s="131">
        <v>44379</v>
      </c>
      <c r="P8047" s="124">
        <f>IF(O8047&lt;&gt;0,MONTH(O8047),0)</f>
        <v>7</v>
      </c>
      <c r="Y8047" s="116" t="s">
        <v>162</v>
      </c>
    </row>
    <row r="8048" spans="1:25" ht="27.6">
      <c r="A8048" s="116">
        <v>8048</v>
      </c>
      <c r="B8048" s="129">
        <v>44305</v>
      </c>
      <c r="C8048" s="118">
        <f>IF(B8048&lt;&gt;0,MONTH(B8048),0)</f>
        <v>4</v>
      </c>
      <c r="D8048" s="120" t="s">
        <v>25</v>
      </c>
      <c r="E8048" s="120" t="s">
        <v>17961</v>
      </c>
      <c r="F8048" s="211" t="s">
        <v>17962</v>
      </c>
      <c r="G8048" s="119" t="s">
        <v>17963</v>
      </c>
      <c r="H8048" s="121" t="s">
        <v>140</v>
      </c>
      <c r="I8048" s="121" t="s">
        <v>30</v>
      </c>
      <c r="J8048" s="121" t="s">
        <v>7958</v>
      </c>
      <c r="K8048" s="120" t="s">
        <v>65</v>
      </c>
      <c r="L8048" s="131" t="s">
        <v>32</v>
      </c>
      <c r="M8048" s="120" t="s">
        <v>33</v>
      </c>
      <c r="N8048" s="131">
        <v>44308</v>
      </c>
      <c r="O8048" s="131">
        <v>44379</v>
      </c>
      <c r="P8048" s="124">
        <f>IF(O8048&lt;&gt;0,MONTH(O8048),0)</f>
        <v>7</v>
      </c>
      <c r="Y8048" s="116" t="s">
        <v>162</v>
      </c>
    </row>
    <row r="8049" spans="1:25">
      <c r="A8049" s="116">
        <v>8049</v>
      </c>
      <c r="B8049" s="129">
        <v>44305</v>
      </c>
      <c r="C8049" s="118">
        <f>IF(B8049&lt;&gt;0,MONTH(B8049),0)</f>
        <v>4</v>
      </c>
      <c r="D8049" s="120" t="s">
        <v>25</v>
      </c>
      <c r="E8049" s="120" t="s">
        <v>17964</v>
      </c>
      <c r="F8049" s="211" t="s">
        <v>8168</v>
      </c>
      <c r="G8049" s="119" t="s">
        <v>11332</v>
      </c>
      <c r="H8049" s="121" t="s">
        <v>256</v>
      </c>
      <c r="I8049" s="119" t="s">
        <v>30</v>
      </c>
      <c r="J8049" s="121" t="s">
        <v>1544</v>
      </c>
      <c r="K8049" s="120" t="s">
        <v>65</v>
      </c>
      <c r="L8049" s="131" t="s">
        <v>32</v>
      </c>
      <c r="M8049" s="120" t="s">
        <v>33</v>
      </c>
      <c r="N8049" s="131">
        <v>44313</v>
      </c>
      <c r="O8049" s="131">
        <v>44379</v>
      </c>
      <c r="P8049" s="124">
        <f>IF(O8049&lt;&gt;0,MONTH(O8049),0)</f>
        <v>7</v>
      </c>
    </row>
    <row r="8050" spans="1:25" ht="27.6">
      <c r="A8050" s="116">
        <v>8050</v>
      </c>
      <c r="B8050" s="129">
        <v>44474</v>
      </c>
      <c r="D8050" s="120" t="s">
        <v>580</v>
      </c>
      <c r="E8050" s="120" t="s">
        <v>17965</v>
      </c>
      <c r="F8050" s="212" t="s">
        <v>17966</v>
      </c>
      <c r="G8050" s="119" t="s">
        <v>11188</v>
      </c>
      <c r="H8050" s="121" t="s">
        <v>29</v>
      </c>
      <c r="I8050" s="121" t="s">
        <v>30</v>
      </c>
      <c r="J8050" s="121" t="s">
        <v>87</v>
      </c>
      <c r="K8050" s="121" t="s">
        <v>584</v>
      </c>
      <c r="L8050" s="157" t="s">
        <v>32</v>
      </c>
      <c r="M8050" s="120" t="s">
        <v>78</v>
      </c>
    </row>
    <row r="8051" spans="1:25">
      <c r="A8051" s="116">
        <v>8051</v>
      </c>
      <c r="B8051" s="129">
        <v>44305</v>
      </c>
      <c r="C8051" s="118">
        <f>IF(B8051&lt;&gt;0,MONTH(B8051),0)</f>
        <v>4</v>
      </c>
      <c r="D8051" s="120" t="s">
        <v>25</v>
      </c>
      <c r="E8051" s="120" t="s">
        <v>17967</v>
      </c>
      <c r="F8051" s="211" t="s">
        <v>17968</v>
      </c>
      <c r="G8051" s="119" t="s">
        <v>17969</v>
      </c>
      <c r="H8051" s="121" t="s">
        <v>48</v>
      </c>
      <c r="I8051" s="119" t="s">
        <v>30</v>
      </c>
      <c r="J8051" s="121" t="s">
        <v>1544</v>
      </c>
      <c r="K8051" s="120" t="s">
        <v>65</v>
      </c>
      <c r="L8051" s="131" t="s">
        <v>32</v>
      </c>
      <c r="M8051" s="120" t="s">
        <v>78</v>
      </c>
      <c r="P8051" s="124">
        <f>IF(O8051&lt;&gt;0,MONTH(O8051),0)</f>
        <v>0</v>
      </c>
    </row>
    <row r="8052" spans="1:25">
      <c r="A8052" s="116">
        <v>8052</v>
      </c>
      <c r="B8052" s="129">
        <v>44305</v>
      </c>
      <c r="C8052" s="118">
        <f>IF(B8052&lt;&gt;0,MONTH(B8052),0)</f>
        <v>4</v>
      </c>
      <c r="D8052" s="120" t="s">
        <v>25</v>
      </c>
      <c r="E8052" s="120" t="s">
        <v>17970</v>
      </c>
      <c r="F8052" s="211" t="s">
        <v>480</v>
      </c>
      <c r="G8052" s="119" t="s">
        <v>11297</v>
      </c>
      <c r="H8052" s="121" t="s">
        <v>140</v>
      </c>
      <c r="I8052" s="119" t="s">
        <v>30</v>
      </c>
      <c r="J8052" s="121" t="s">
        <v>5018</v>
      </c>
      <c r="K8052" s="120" t="s">
        <v>65</v>
      </c>
      <c r="L8052" s="131" t="s">
        <v>32</v>
      </c>
      <c r="M8052" s="120" t="s">
        <v>78</v>
      </c>
      <c r="P8052" s="124">
        <f>IF(O8052&lt;&gt;0,MONTH(O8052),0)</f>
        <v>0</v>
      </c>
    </row>
    <row r="8053" spans="1:25">
      <c r="A8053" s="116">
        <v>8053</v>
      </c>
      <c r="B8053" s="129">
        <v>44305</v>
      </c>
      <c r="C8053" s="118">
        <f>IF(B8053&lt;&gt;0,MONTH(B8053),0)</f>
        <v>4</v>
      </c>
      <c r="D8053" s="120" t="s">
        <v>25</v>
      </c>
      <c r="E8053" s="120" t="s">
        <v>17971</v>
      </c>
      <c r="F8053" s="211" t="s">
        <v>17972</v>
      </c>
      <c r="G8053" s="119" t="s">
        <v>10092</v>
      </c>
      <c r="H8053" s="121" t="s">
        <v>140</v>
      </c>
      <c r="I8053" s="121" t="s">
        <v>30</v>
      </c>
      <c r="J8053" s="121" t="s">
        <v>7091</v>
      </c>
      <c r="K8053" s="120" t="s">
        <v>65</v>
      </c>
      <c r="L8053" s="131" t="s">
        <v>32</v>
      </c>
      <c r="M8053" s="120" t="s">
        <v>78</v>
      </c>
      <c r="P8053" s="124">
        <f>IF(O8053&lt;&gt;0,MONTH(O8053),0)</f>
        <v>0</v>
      </c>
    </row>
    <row r="8054" spans="1:25">
      <c r="A8054" s="116">
        <v>8054</v>
      </c>
      <c r="B8054" s="129">
        <v>44305</v>
      </c>
      <c r="C8054" s="118">
        <f>IF(B8054&lt;&gt;0,MONTH(B8054),0)</f>
        <v>4</v>
      </c>
      <c r="D8054" s="120" t="s">
        <v>25</v>
      </c>
      <c r="E8054" s="120" t="s">
        <v>17973</v>
      </c>
      <c r="F8054" s="211" t="s">
        <v>17974</v>
      </c>
      <c r="G8054" s="119" t="s">
        <v>17975</v>
      </c>
      <c r="H8054" s="121" t="s">
        <v>140</v>
      </c>
      <c r="I8054" s="119" t="s">
        <v>30</v>
      </c>
      <c r="J8054" s="121" t="s">
        <v>77</v>
      </c>
      <c r="K8054" s="120" t="s">
        <v>65</v>
      </c>
      <c r="L8054" s="131" t="s">
        <v>32</v>
      </c>
      <c r="M8054" s="120" t="s">
        <v>78</v>
      </c>
      <c r="P8054" s="124">
        <f>IF(O8054&lt;&gt;0,MONTH(O8054),0)</f>
        <v>0</v>
      </c>
    </row>
    <row r="8055" spans="1:25" ht="27.6">
      <c r="A8055" s="116">
        <v>8055</v>
      </c>
      <c r="B8055" s="129">
        <v>44475</v>
      </c>
      <c r="D8055" s="120" t="s">
        <v>580</v>
      </c>
      <c r="E8055" s="120" t="s">
        <v>17976</v>
      </c>
      <c r="F8055" s="212" t="s">
        <v>17977</v>
      </c>
      <c r="G8055" s="119" t="s">
        <v>6078</v>
      </c>
      <c r="H8055" s="121" t="s">
        <v>29</v>
      </c>
      <c r="I8055" s="121" t="s">
        <v>42</v>
      </c>
      <c r="J8055" s="121" t="s">
        <v>72</v>
      </c>
      <c r="K8055" s="121" t="s">
        <v>584</v>
      </c>
      <c r="L8055" s="157" t="s">
        <v>32</v>
      </c>
      <c r="M8055" s="120" t="s">
        <v>33</v>
      </c>
      <c r="N8055" s="131">
        <v>44475</v>
      </c>
      <c r="O8055" s="131">
        <v>44494</v>
      </c>
      <c r="S8055" s="120" t="s">
        <v>92</v>
      </c>
      <c r="T8055" s="126">
        <v>44494</v>
      </c>
      <c r="Y8055" s="116" t="s">
        <v>17978</v>
      </c>
    </row>
    <row r="8056" spans="1:25">
      <c r="A8056" s="116">
        <v>8056</v>
      </c>
      <c r="B8056" s="129">
        <v>44305</v>
      </c>
      <c r="C8056" s="118">
        <f t="shared" ref="C8056:C8064" si="382">IF(B8056&lt;&gt;0,MONTH(B8056),0)</f>
        <v>4</v>
      </c>
      <c r="D8056" s="120" t="s">
        <v>25</v>
      </c>
      <c r="E8056" s="120" t="s">
        <v>17979</v>
      </c>
      <c r="F8056" s="211" t="s">
        <v>17980</v>
      </c>
      <c r="G8056" s="119" t="s">
        <v>17981</v>
      </c>
      <c r="H8056" s="121" t="s">
        <v>140</v>
      </c>
      <c r="I8056" s="121" t="s">
        <v>196</v>
      </c>
      <c r="J8056" s="121" t="s">
        <v>196</v>
      </c>
      <c r="K8056" s="120" t="s">
        <v>65</v>
      </c>
      <c r="L8056" s="131" t="s">
        <v>32</v>
      </c>
      <c r="M8056" s="120" t="s">
        <v>78</v>
      </c>
      <c r="P8056" s="124">
        <f t="shared" ref="P8056:P8064" si="383">IF(O8056&lt;&gt;0,MONTH(O8056),0)</f>
        <v>0</v>
      </c>
    </row>
    <row r="8057" spans="1:25" ht="27.6">
      <c r="A8057" s="116">
        <v>8057</v>
      </c>
      <c r="B8057" s="129">
        <v>44305</v>
      </c>
      <c r="C8057" s="118">
        <f t="shared" si="382"/>
        <v>4</v>
      </c>
      <c r="D8057" s="120" t="s">
        <v>25</v>
      </c>
      <c r="E8057" s="120" t="s">
        <v>17982</v>
      </c>
      <c r="F8057" s="211" t="s">
        <v>17983</v>
      </c>
      <c r="G8057" s="119" t="s">
        <v>9723</v>
      </c>
      <c r="H8057" s="121" t="s">
        <v>140</v>
      </c>
      <c r="I8057" s="119" t="s">
        <v>30</v>
      </c>
      <c r="J8057" s="121" t="s">
        <v>87</v>
      </c>
      <c r="K8057" s="120" t="s">
        <v>65</v>
      </c>
      <c r="L8057" s="131" t="s">
        <v>32</v>
      </c>
      <c r="M8057" s="120" t="s">
        <v>78</v>
      </c>
      <c r="P8057" s="124">
        <f t="shared" si="383"/>
        <v>0</v>
      </c>
    </row>
    <row r="8058" spans="1:25">
      <c r="A8058" s="116">
        <v>8058</v>
      </c>
      <c r="B8058" s="129">
        <v>44305</v>
      </c>
      <c r="C8058" s="118">
        <f t="shared" si="382"/>
        <v>4</v>
      </c>
      <c r="D8058" s="120" t="s">
        <v>25</v>
      </c>
      <c r="E8058" s="120" t="s">
        <v>17984</v>
      </c>
      <c r="F8058" s="211" t="s">
        <v>17985</v>
      </c>
      <c r="G8058" s="119" t="s">
        <v>10092</v>
      </c>
      <c r="H8058" s="121" t="s">
        <v>140</v>
      </c>
      <c r="I8058" s="119" t="s">
        <v>30</v>
      </c>
      <c r="J8058" s="121" t="s">
        <v>5135</v>
      </c>
      <c r="K8058" s="120" t="s">
        <v>65</v>
      </c>
      <c r="L8058" s="131" t="s">
        <v>32</v>
      </c>
      <c r="M8058" s="120" t="s">
        <v>78</v>
      </c>
      <c r="P8058" s="124">
        <f t="shared" si="383"/>
        <v>0</v>
      </c>
    </row>
    <row r="8059" spans="1:25">
      <c r="A8059" s="116">
        <v>8059</v>
      </c>
      <c r="B8059" s="129">
        <v>44305</v>
      </c>
      <c r="C8059" s="118">
        <f t="shared" si="382"/>
        <v>4</v>
      </c>
      <c r="D8059" s="120" t="s">
        <v>252</v>
      </c>
      <c r="E8059" s="120" t="s">
        <v>17986</v>
      </c>
      <c r="F8059" s="211" t="s">
        <v>17987</v>
      </c>
      <c r="G8059" s="119" t="s">
        <v>17988</v>
      </c>
      <c r="H8059" s="121" t="s">
        <v>177</v>
      </c>
      <c r="I8059" s="121" t="s">
        <v>30</v>
      </c>
      <c r="J8059" s="121" t="s">
        <v>77</v>
      </c>
      <c r="K8059" s="120" t="s">
        <v>65</v>
      </c>
      <c r="L8059" s="131" t="s">
        <v>32</v>
      </c>
      <c r="M8059" s="120" t="s">
        <v>78</v>
      </c>
      <c r="P8059" s="124">
        <f t="shared" si="383"/>
        <v>0</v>
      </c>
    </row>
    <row r="8060" spans="1:25">
      <c r="A8060" s="116">
        <v>8060</v>
      </c>
      <c r="B8060" s="129">
        <v>44305</v>
      </c>
      <c r="C8060" s="118">
        <f t="shared" si="382"/>
        <v>4</v>
      </c>
      <c r="D8060" s="120" t="s">
        <v>252</v>
      </c>
      <c r="E8060" s="120" t="s">
        <v>17989</v>
      </c>
      <c r="F8060" s="211" t="s">
        <v>1462</v>
      </c>
      <c r="G8060" s="121" t="s">
        <v>17990</v>
      </c>
      <c r="H8060" s="121" t="s">
        <v>29</v>
      </c>
      <c r="I8060" s="119" t="s">
        <v>30</v>
      </c>
      <c r="J8060" s="121" t="s">
        <v>31</v>
      </c>
      <c r="K8060" s="120" t="s">
        <v>65</v>
      </c>
      <c r="L8060" s="131" t="s">
        <v>32</v>
      </c>
      <c r="M8060" s="120" t="s">
        <v>78</v>
      </c>
      <c r="P8060" s="124">
        <f t="shared" si="383"/>
        <v>0</v>
      </c>
    </row>
    <row r="8061" spans="1:25">
      <c r="A8061" s="116">
        <v>8061</v>
      </c>
      <c r="B8061" s="129">
        <v>44305</v>
      </c>
      <c r="C8061" s="118">
        <f t="shared" si="382"/>
        <v>4</v>
      </c>
      <c r="D8061" s="120" t="s">
        <v>25</v>
      </c>
      <c r="E8061" s="120" t="s">
        <v>17991</v>
      </c>
      <c r="F8061" s="211" t="s">
        <v>17992</v>
      </c>
      <c r="G8061" s="121" t="s">
        <v>3613</v>
      </c>
      <c r="H8061" s="121" t="s">
        <v>53</v>
      </c>
      <c r="I8061" s="121" t="s">
        <v>30</v>
      </c>
      <c r="J8061" s="121" t="s">
        <v>7131</v>
      </c>
      <c r="K8061" s="120" t="s">
        <v>65</v>
      </c>
      <c r="L8061" s="131" t="s">
        <v>32</v>
      </c>
      <c r="M8061" s="120" t="s">
        <v>78</v>
      </c>
      <c r="P8061" s="124">
        <f t="shared" si="383"/>
        <v>0</v>
      </c>
    </row>
    <row r="8062" spans="1:25" ht="27.6">
      <c r="A8062" s="116">
        <v>8062</v>
      </c>
      <c r="B8062" s="129">
        <v>44305</v>
      </c>
      <c r="C8062" s="118">
        <f t="shared" si="382"/>
        <v>4</v>
      </c>
      <c r="D8062" s="120" t="s">
        <v>25</v>
      </c>
      <c r="E8062" s="120" t="s">
        <v>17993</v>
      </c>
      <c r="F8062" s="211" t="s">
        <v>17994</v>
      </c>
      <c r="G8062" s="119" t="s">
        <v>17995</v>
      </c>
      <c r="H8062" s="121" t="s">
        <v>53</v>
      </c>
      <c r="I8062" s="121" t="s">
        <v>30</v>
      </c>
      <c r="J8062" s="121" t="s">
        <v>77</v>
      </c>
      <c r="K8062" s="120" t="s">
        <v>65</v>
      </c>
      <c r="L8062" s="131" t="s">
        <v>32</v>
      </c>
      <c r="M8062" s="120" t="s">
        <v>78</v>
      </c>
      <c r="P8062" s="124">
        <f t="shared" si="383"/>
        <v>0</v>
      </c>
    </row>
    <row r="8063" spans="1:25">
      <c r="A8063" s="116">
        <v>8063</v>
      </c>
      <c r="B8063" s="129">
        <v>44305</v>
      </c>
      <c r="C8063" s="118">
        <f t="shared" si="382"/>
        <v>4</v>
      </c>
      <c r="D8063" s="120" t="s">
        <v>25</v>
      </c>
      <c r="E8063" s="120" t="s">
        <v>17996</v>
      </c>
      <c r="F8063" s="211" t="s">
        <v>3557</v>
      </c>
      <c r="G8063" s="119" t="s">
        <v>371</v>
      </c>
      <c r="H8063" s="121" t="s">
        <v>53</v>
      </c>
      <c r="I8063" s="121" t="s">
        <v>30</v>
      </c>
      <c r="J8063" s="121" t="s">
        <v>1540</v>
      </c>
      <c r="K8063" s="120" t="s">
        <v>65</v>
      </c>
      <c r="L8063" s="131" t="s">
        <v>32</v>
      </c>
      <c r="M8063" s="120" t="s">
        <v>78</v>
      </c>
      <c r="P8063" s="124">
        <f t="shared" si="383"/>
        <v>0</v>
      </c>
    </row>
    <row r="8064" spans="1:25" ht="27.6">
      <c r="A8064" s="116">
        <v>8064</v>
      </c>
      <c r="B8064" s="129">
        <v>44305</v>
      </c>
      <c r="C8064" s="118">
        <f t="shared" si="382"/>
        <v>4</v>
      </c>
      <c r="D8064" s="120" t="s">
        <v>25</v>
      </c>
      <c r="E8064" s="120" t="s">
        <v>17997</v>
      </c>
      <c r="F8064" s="211" t="s">
        <v>17998</v>
      </c>
      <c r="G8064" s="119" t="s">
        <v>17999</v>
      </c>
      <c r="H8064" s="121" t="s">
        <v>53</v>
      </c>
      <c r="I8064" s="119" t="s">
        <v>30</v>
      </c>
      <c r="J8064" s="121" t="s">
        <v>3749</v>
      </c>
      <c r="K8064" s="120" t="s">
        <v>65</v>
      </c>
      <c r="L8064" s="131" t="s">
        <v>32</v>
      </c>
      <c r="M8064" s="120" t="s">
        <v>33</v>
      </c>
      <c r="N8064" s="131">
        <v>44312</v>
      </c>
      <c r="P8064" s="124">
        <f t="shared" si="383"/>
        <v>0</v>
      </c>
      <c r="S8064" s="120" t="s">
        <v>92</v>
      </c>
      <c r="T8064" s="126">
        <v>44312</v>
      </c>
    </row>
    <row r="8065" spans="1:20" ht="27.6">
      <c r="A8065" s="116">
        <v>8065</v>
      </c>
      <c r="B8065" s="129">
        <v>44475</v>
      </c>
      <c r="D8065" s="120" t="s">
        <v>580</v>
      </c>
      <c r="E8065" s="120" t="s">
        <v>18000</v>
      </c>
      <c r="F8065" s="212" t="s">
        <v>18001</v>
      </c>
      <c r="G8065" s="119" t="s">
        <v>9269</v>
      </c>
      <c r="H8065" s="121" t="s">
        <v>29</v>
      </c>
      <c r="I8065" s="119" t="s">
        <v>30</v>
      </c>
      <c r="J8065" s="121" t="s">
        <v>435</v>
      </c>
      <c r="K8065" s="121" t="s">
        <v>65</v>
      </c>
      <c r="L8065" s="157" t="s">
        <v>32</v>
      </c>
      <c r="M8065" s="120" t="s">
        <v>33</v>
      </c>
      <c r="N8065" s="131">
        <v>44476</v>
      </c>
      <c r="O8065" s="131">
        <v>44620</v>
      </c>
    </row>
    <row r="8066" spans="1:20">
      <c r="A8066" s="116">
        <v>8066</v>
      </c>
      <c r="B8066" s="129">
        <v>44305</v>
      </c>
      <c r="C8066" s="118">
        <f>IF(B8066&lt;&gt;0,MONTH(B8066),0)</f>
        <v>4</v>
      </c>
      <c r="D8066" s="120" t="s">
        <v>25</v>
      </c>
      <c r="E8066" s="120" t="s">
        <v>18002</v>
      </c>
      <c r="F8066" s="211" t="s">
        <v>18003</v>
      </c>
      <c r="G8066" s="119" t="s">
        <v>18004</v>
      </c>
      <c r="H8066" s="121" t="s">
        <v>53</v>
      </c>
      <c r="I8066" s="119" t="s">
        <v>30</v>
      </c>
      <c r="J8066" s="121" t="s">
        <v>87</v>
      </c>
      <c r="K8066" s="120" t="s">
        <v>65</v>
      </c>
      <c r="L8066" s="131" t="s">
        <v>32</v>
      </c>
      <c r="M8066" s="120" t="s">
        <v>78</v>
      </c>
      <c r="P8066" s="124">
        <f>IF(O8066&lt;&gt;0,MONTH(O8066),0)</f>
        <v>0</v>
      </c>
    </row>
    <row r="8067" spans="1:20">
      <c r="A8067" s="116">
        <v>8067</v>
      </c>
      <c r="B8067" s="129">
        <v>44306</v>
      </c>
      <c r="C8067" s="118">
        <f>IF(B8067&lt;&gt;0,MONTH(B8067),0)</f>
        <v>4</v>
      </c>
      <c r="D8067" s="120" t="s">
        <v>25</v>
      </c>
      <c r="E8067" s="120" t="s">
        <v>18005</v>
      </c>
      <c r="F8067" s="211" t="s">
        <v>17325</v>
      </c>
      <c r="G8067" s="119" t="s">
        <v>220</v>
      </c>
      <c r="H8067" s="121" t="s">
        <v>53</v>
      </c>
      <c r="I8067" s="119" t="s">
        <v>42</v>
      </c>
      <c r="J8067" s="121" t="s">
        <v>43</v>
      </c>
      <c r="K8067" s="120" t="s">
        <v>65</v>
      </c>
      <c r="L8067" s="131" t="s">
        <v>32</v>
      </c>
      <c r="M8067" s="120" t="s">
        <v>78</v>
      </c>
      <c r="P8067" s="124">
        <f>IF(O8067&lt;&gt;0,MONTH(O8067),0)</f>
        <v>0</v>
      </c>
    </row>
    <row r="8068" spans="1:20">
      <c r="A8068" s="116">
        <v>8068</v>
      </c>
      <c r="B8068" s="129">
        <v>44306</v>
      </c>
      <c r="C8068" s="118">
        <f>IF(B8068&lt;&gt;0,MONTH(B8068),0)</f>
        <v>4</v>
      </c>
      <c r="D8068" s="120" t="s">
        <v>25</v>
      </c>
      <c r="E8068" s="120" t="s">
        <v>18006</v>
      </c>
      <c r="F8068" s="211" t="s">
        <v>7844</v>
      </c>
      <c r="G8068" s="119" t="s">
        <v>371</v>
      </c>
      <c r="H8068" s="121" t="s">
        <v>53</v>
      </c>
      <c r="I8068" s="121" t="s">
        <v>30</v>
      </c>
      <c r="J8068" s="121" t="s">
        <v>7131</v>
      </c>
      <c r="K8068" s="120" t="s">
        <v>65</v>
      </c>
      <c r="L8068" s="131" t="s">
        <v>32</v>
      </c>
      <c r="M8068" s="120" t="s">
        <v>78</v>
      </c>
      <c r="P8068" s="124">
        <f>IF(O8068&lt;&gt;0,MONTH(O8068),0)</f>
        <v>0</v>
      </c>
    </row>
    <row r="8069" spans="1:20">
      <c r="A8069" s="116">
        <v>8069</v>
      </c>
      <c r="B8069" s="129">
        <v>44251</v>
      </c>
      <c r="C8069" s="118">
        <f>IF(B8069&lt;&gt;0,MONTH(B8069),0)</f>
        <v>2</v>
      </c>
      <c r="D8069" s="120" t="s">
        <v>252</v>
      </c>
      <c r="E8069" s="120" t="s">
        <v>18007</v>
      </c>
      <c r="F8069" s="211" t="s">
        <v>17558</v>
      </c>
      <c r="G8069" s="119" t="s">
        <v>18008</v>
      </c>
      <c r="H8069" s="121" t="s">
        <v>53</v>
      </c>
      <c r="I8069" s="119" t="s">
        <v>42</v>
      </c>
      <c r="J8069" s="121" t="s">
        <v>43</v>
      </c>
      <c r="K8069" s="120" t="s">
        <v>65</v>
      </c>
      <c r="L8069" s="131" t="s">
        <v>32</v>
      </c>
      <c r="M8069" s="120" t="s">
        <v>33</v>
      </c>
      <c r="N8069" s="131">
        <v>44302</v>
      </c>
      <c r="O8069" s="131">
        <v>44399</v>
      </c>
      <c r="P8069" s="124">
        <f>IF(O8069&lt;&gt;0,MONTH(O8069),0)</f>
        <v>7</v>
      </c>
      <c r="S8069" s="120" t="s">
        <v>724</v>
      </c>
      <c r="T8069" s="126">
        <v>44403</v>
      </c>
    </row>
    <row r="8070" spans="1:20">
      <c r="A8070" s="116">
        <v>8070</v>
      </c>
      <c r="B8070" s="129">
        <v>44440</v>
      </c>
      <c r="D8070" s="120" t="s">
        <v>252</v>
      </c>
      <c r="E8070" s="120" t="s">
        <v>18009</v>
      </c>
      <c r="F8070" s="212" t="s">
        <v>3842</v>
      </c>
      <c r="G8070" s="119" t="s">
        <v>18010</v>
      </c>
      <c r="H8070" s="121" t="s">
        <v>140</v>
      </c>
      <c r="I8070" s="121" t="s">
        <v>30</v>
      </c>
      <c r="J8070" s="121" t="s">
        <v>8033</v>
      </c>
      <c r="K8070" s="121" t="s">
        <v>584</v>
      </c>
      <c r="L8070" s="131" t="s">
        <v>32</v>
      </c>
      <c r="M8070" s="120" t="s">
        <v>33</v>
      </c>
      <c r="N8070" s="131">
        <v>44446</v>
      </c>
      <c r="O8070" s="131">
        <v>44462</v>
      </c>
    </row>
    <row r="8071" spans="1:20">
      <c r="A8071" s="116">
        <v>8071</v>
      </c>
      <c r="B8071" s="129">
        <v>44306</v>
      </c>
      <c r="C8071" s="118">
        <f>IF(B8071&lt;&gt;0,MONTH(B8071),0)</f>
        <v>4</v>
      </c>
      <c r="D8071" s="120" t="s">
        <v>25</v>
      </c>
      <c r="E8071" s="120" t="s">
        <v>18011</v>
      </c>
      <c r="F8071" s="211" t="s">
        <v>122</v>
      </c>
      <c r="G8071" s="119" t="s">
        <v>18012</v>
      </c>
      <c r="H8071" s="121" t="s">
        <v>53</v>
      </c>
      <c r="I8071" s="121" t="s">
        <v>30</v>
      </c>
      <c r="J8071" s="121" t="s">
        <v>7216</v>
      </c>
      <c r="K8071" s="120" t="s">
        <v>65</v>
      </c>
      <c r="L8071" s="131" t="s">
        <v>32</v>
      </c>
      <c r="M8071" s="120" t="s">
        <v>78</v>
      </c>
      <c r="P8071" s="124">
        <f>IF(O8071&lt;&gt;0,MONTH(O8071),0)</f>
        <v>0</v>
      </c>
    </row>
    <row r="8072" spans="1:20">
      <c r="A8072" s="116">
        <v>8072</v>
      </c>
      <c r="B8072" s="129">
        <v>44306</v>
      </c>
      <c r="C8072" s="118">
        <f>IF(B8072&lt;&gt;0,MONTH(B8072),0)</f>
        <v>4</v>
      </c>
      <c r="D8072" s="120" t="s">
        <v>25</v>
      </c>
      <c r="E8072" s="120" t="s">
        <v>18013</v>
      </c>
      <c r="F8072" s="211" t="s">
        <v>18014</v>
      </c>
      <c r="G8072" s="119" t="s">
        <v>165</v>
      </c>
      <c r="H8072" s="121" t="s">
        <v>53</v>
      </c>
      <c r="I8072" s="121" t="s">
        <v>30</v>
      </c>
      <c r="J8072" s="121" t="s">
        <v>87</v>
      </c>
      <c r="K8072" s="120" t="s">
        <v>65</v>
      </c>
      <c r="L8072" s="131" t="s">
        <v>32</v>
      </c>
      <c r="M8072" s="120" t="s">
        <v>33</v>
      </c>
      <c r="N8072" s="131">
        <v>44313</v>
      </c>
      <c r="O8072" s="131">
        <v>44386</v>
      </c>
      <c r="P8072" s="124">
        <f>IF(O8072&lt;&gt;0,MONTH(O8072),0)</f>
        <v>7</v>
      </c>
      <c r="Q8072" s="118">
        <v>2</v>
      </c>
      <c r="R8072" s="124">
        <f ca="1">TODAY()-O8072</f>
        <v>292</v>
      </c>
    </row>
    <row r="8073" spans="1:20" ht="27.6">
      <c r="A8073" s="116">
        <v>8073</v>
      </c>
      <c r="B8073" s="129">
        <v>44440</v>
      </c>
      <c r="D8073" s="120" t="s">
        <v>252</v>
      </c>
      <c r="E8073" s="120" t="s">
        <v>18015</v>
      </c>
      <c r="F8073" s="212" t="s">
        <v>18016</v>
      </c>
      <c r="G8073" s="119" t="s">
        <v>16201</v>
      </c>
      <c r="H8073" s="121" t="s">
        <v>29</v>
      </c>
      <c r="I8073" s="119" t="s">
        <v>30</v>
      </c>
      <c r="J8073" s="121" t="s">
        <v>485</v>
      </c>
      <c r="K8073" s="121" t="s">
        <v>584</v>
      </c>
      <c r="L8073" s="131" t="s">
        <v>32</v>
      </c>
      <c r="M8073" s="120" t="s">
        <v>78</v>
      </c>
    </row>
    <row r="8074" spans="1:20" ht="14.4">
      <c r="A8074" s="116">
        <v>8074</v>
      </c>
      <c r="B8074" s="129">
        <v>44251</v>
      </c>
      <c r="C8074" s="118">
        <f>IF(B8074&lt;&gt;0,MONTH(B8074),0)</f>
        <v>2</v>
      </c>
      <c r="D8074" s="120" t="s">
        <v>252</v>
      </c>
      <c r="E8074" s="120" t="s">
        <v>18017</v>
      </c>
      <c r="F8074" s="211" t="s">
        <v>18018</v>
      </c>
      <c r="G8074" t="s">
        <v>18019</v>
      </c>
      <c r="H8074" s="121" t="s">
        <v>53</v>
      </c>
      <c r="I8074" s="119" t="s">
        <v>42</v>
      </c>
      <c r="J8074" s="121" t="s">
        <v>43</v>
      </c>
      <c r="K8074" s="120" t="s">
        <v>65</v>
      </c>
      <c r="L8074" s="131" t="s">
        <v>32</v>
      </c>
      <c r="M8074" s="120" t="s">
        <v>466</v>
      </c>
      <c r="P8074" s="124">
        <f>IF(O8074&lt;&gt;0,MONTH(O8074),0)</f>
        <v>0</v>
      </c>
    </row>
    <row r="8075" spans="1:20">
      <c r="A8075" s="116">
        <v>8075</v>
      </c>
      <c r="B8075" s="129">
        <v>44251</v>
      </c>
      <c r="C8075" s="118">
        <f>IF(B8075&lt;&gt;0,MONTH(B8075),0)</f>
        <v>2</v>
      </c>
      <c r="D8075" s="120" t="s">
        <v>252</v>
      </c>
      <c r="E8075" s="120" t="s">
        <v>18020</v>
      </c>
      <c r="F8075" s="211" t="s">
        <v>11091</v>
      </c>
      <c r="G8075" s="119" t="s">
        <v>18021</v>
      </c>
      <c r="H8075" s="121" t="s">
        <v>53</v>
      </c>
      <c r="I8075" s="119" t="s">
        <v>42</v>
      </c>
      <c r="J8075" s="121" t="s">
        <v>43</v>
      </c>
      <c r="K8075" s="120" t="s">
        <v>65</v>
      </c>
      <c r="L8075" s="131" t="s">
        <v>32</v>
      </c>
      <c r="M8075" s="120" t="s">
        <v>466</v>
      </c>
      <c r="P8075" s="124">
        <f>IF(O8075&lt;&gt;0,MONTH(O8075),0)</f>
        <v>0</v>
      </c>
    </row>
    <row r="8076" spans="1:20">
      <c r="A8076" s="116">
        <v>8076</v>
      </c>
      <c r="B8076" s="129">
        <v>44440</v>
      </c>
      <c r="D8076" s="120" t="s">
        <v>252</v>
      </c>
      <c r="E8076" s="120" t="s">
        <v>18022</v>
      </c>
      <c r="F8076" s="212" t="s">
        <v>18023</v>
      </c>
      <c r="G8076" s="119" t="s">
        <v>18024</v>
      </c>
      <c r="H8076" s="121" t="s">
        <v>192</v>
      </c>
      <c r="I8076" s="119" t="s">
        <v>30</v>
      </c>
      <c r="J8076" s="121" t="s">
        <v>87</v>
      </c>
      <c r="K8076" s="121" t="s">
        <v>584</v>
      </c>
      <c r="L8076" s="131" t="s">
        <v>32</v>
      </c>
      <c r="M8076" s="120" t="s">
        <v>33</v>
      </c>
      <c r="N8076" s="131">
        <v>44441</v>
      </c>
      <c r="O8076" s="131">
        <v>44462</v>
      </c>
    </row>
    <row r="8077" spans="1:20" ht="27.6">
      <c r="A8077" s="116">
        <v>8077</v>
      </c>
      <c r="B8077" s="129">
        <v>44440</v>
      </c>
      <c r="D8077" s="120" t="s">
        <v>252</v>
      </c>
      <c r="E8077" s="120" t="s">
        <v>18025</v>
      </c>
      <c r="F8077" s="212" t="s">
        <v>18026</v>
      </c>
      <c r="G8077" s="119" t="s">
        <v>1126</v>
      </c>
      <c r="H8077" s="121" t="s">
        <v>29</v>
      </c>
      <c r="I8077" s="119" t="s">
        <v>30</v>
      </c>
      <c r="J8077" s="121" t="s">
        <v>435</v>
      </c>
      <c r="K8077" s="121" t="s">
        <v>584</v>
      </c>
      <c r="L8077" s="131" t="s">
        <v>32</v>
      </c>
      <c r="M8077" s="120" t="s">
        <v>33</v>
      </c>
      <c r="N8077" s="131">
        <v>44441</v>
      </c>
      <c r="S8077" s="120" t="s">
        <v>34</v>
      </c>
      <c r="T8077" s="126">
        <v>44441</v>
      </c>
    </row>
    <row r="8078" spans="1:20">
      <c r="A8078" s="116">
        <v>8078</v>
      </c>
      <c r="B8078" s="129">
        <v>44251</v>
      </c>
      <c r="C8078" s="118">
        <f>IF(B8078&lt;&gt;0,MONTH(B8078),0)</f>
        <v>2</v>
      </c>
      <c r="D8078" s="120" t="s">
        <v>252</v>
      </c>
      <c r="E8078" s="120" t="s">
        <v>18027</v>
      </c>
      <c r="F8078" s="211" t="s">
        <v>18028</v>
      </c>
      <c r="G8078" s="119" t="s">
        <v>18021</v>
      </c>
      <c r="H8078" s="119" t="s">
        <v>53</v>
      </c>
      <c r="I8078" s="119" t="s">
        <v>42</v>
      </c>
      <c r="J8078" s="121" t="s">
        <v>43</v>
      </c>
      <c r="K8078" s="120" t="s">
        <v>65</v>
      </c>
      <c r="L8078" s="131" t="s">
        <v>32</v>
      </c>
      <c r="M8078" s="120" t="s">
        <v>466</v>
      </c>
      <c r="P8078" s="124">
        <f>IF(O8078&lt;&gt;0,MONTH(O8078),0)</f>
        <v>0</v>
      </c>
    </row>
    <row r="8079" spans="1:20">
      <c r="A8079" s="116">
        <v>8079</v>
      </c>
      <c r="B8079" s="129">
        <v>44440</v>
      </c>
      <c r="D8079" s="120" t="s">
        <v>252</v>
      </c>
      <c r="E8079" s="120" t="s">
        <v>18029</v>
      </c>
      <c r="F8079" s="212" t="s">
        <v>7847</v>
      </c>
      <c r="G8079" s="119" t="s">
        <v>18030</v>
      </c>
      <c r="H8079" s="121" t="s">
        <v>160</v>
      </c>
      <c r="I8079" s="121" t="s">
        <v>30</v>
      </c>
      <c r="J8079" s="119" t="s">
        <v>77</v>
      </c>
      <c r="K8079" s="121" t="s">
        <v>584</v>
      </c>
      <c r="L8079" s="131" t="s">
        <v>32</v>
      </c>
      <c r="M8079" s="120" t="s">
        <v>78</v>
      </c>
    </row>
    <row r="8080" spans="1:20">
      <c r="A8080" s="116">
        <v>8080</v>
      </c>
      <c r="B8080" s="129">
        <v>44306</v>
      </c>
      <c r="C8080" s="118">
        <f>IF(B8080&lt;&gt;0,MONTH(B8080),0)</f>
        <v>4</v>
      </c>
      <c r="D8080" s="120" t="s">
        <v>25</v>
      </c>
      <c r="E8080" s="120" t="s">
        <v>18031</v>
      </c>
      <c r="F8080" s="211" t="s">
        <v>18032</v>
      </c>
      <c r="G8080" s="119" t="s">
        <v>16610</v>
      </c>
      <c r="H8080" s="121" t="s">
        <v>53</v>
      </c>
      <c r="I8080" s="121" t="s">
        <v>30</v>
      </c>
      <c r="J8080" s="121" t="s">
        <v>7234</v>
      </c>
      <c r="K8080" s="120" t="s">
        <v>65</v>
      </c>
      <c r="L8080" s="131" t="s">
        <v>32</v>
      </c>
      <c r="M8080" s="120" t="s">
        <v>33</v>
      </c>
      <c r="N8080" s="131">
        <v>44312</v>
      </c>
      <c r="P8080" s="124">
        <f>IF(O8080&lt;&gt;0,MONTH(O8080),0)</f>
        <v>0</v>
      </c>
      <c r="S8080" s="120" t="s">
        <v>92</v>
      </c>
      <c r="T8080" s="126">
        <v>44312</v>
      </c>
    </row>
    <row r="8081" spans="1:25">
      <c r="A8081" s="116">
        <v>8081</v>
      </c>
      <c r="B8081" s="129">
        <v>44306</v>
      </c>
      <c r="C8081" s="118">
        <f>IF(B8081&lt;&gt;0,MONTH(B8081),0)</f>
        <v>4</v>
      </c>
      <c r="D8081" s="120" t="s">
        <v>25</v>
      </c>
      <c r="E8081" s="120" t="s">
        <v>18033</v>
      </c>
      <c r="F8081" s="211" t="s">
        <v>16740</v>
      </c>
      <c r="G8081" s="119" t="s">
        <v>18034</v>
      </c>
      <c r="H8081" s="121" t="s">
        <v>53</v>
      </c>
      <c r="I8081" s="121" t="s">
        <v>30</v>
      </c>
      <c r="J8081" s="121" t="s">
        <v>7135</v>
      </c>
      <c r="K8081" s="120" t="s">
        <v>65</v>
      </c>
      <c r="L8081" s="131" t="s">
        <v>32</v>
      </c>
      <c r="M8081" s="120" t="s">
        <v>78</v>
      </c>
      <c r="P8081" s="124">
        <f>IF(O8081&lt;&gt;0,MONTH(O8081),0)</f>
        <v>0</v>
      </c>
    </row>
    <row r="8082" spans="1:25">
      <c r="A8082" s="116">
        <v>8082</v>
      </c>
      <c r="B8082" s="129">
        <v>44440</v>
      </c>
      <c r="D8082" s="120" t="s">
        <v>252</v>
      </c>
      <c r="E8082" s="120" t="s">
        <v>18035</v>
      </c>
      <c r="F8082" s="212" t="s">
        <v>18036</v>
      </c>
      <c r="G8082" s="119" t="s">
        <v>13668</v>
      </c>
      <c r="H8082" s="119" t="s">
        <v>29</v>
      </c>
      <c r="I8082" s="119" t="s">
        <v>30</v>
      </c>
      <c r="J8082" s="121" t="s">
        <v>435</v>
      </c>
      <c r="K8082" s="121" t="s">
        <v>584</v>
      </c>
      <c r="L8082" s="131" t="s">
        <v>32</v>
      </c>
      <c r="M8082" s="120" t="s">
        <v>78</v>
      </c>
    </row>
    <row r="8083" spans="1:25">
      <c r="A8083" s="116">
        <v>8083</v>
      </c>
      <c r="B8083" s="129">
        <v>44306</v>
      </c>
      <c r="C8083" s="118">
        <f>IF(B8083&lt;&gt;0,MONTH(B8083),0)</f>
        <v>4</v>
      </c>
      <c r="D8083" s="120" t="s">
        <v>25</v>
      </c>
      <c r="E8083" s="120" t="s">
        <v>18037</v>
      </c>
      <c r="F8083" s="211" t="s">
        <v>6730</v>
      </c>
      <c r="G8083" s="119" t="s">
        <v>18038</v>
      </c>
      <c r="H8083" s="121" t="s">
        <v>53</v>
      </c>
      <c r="I8083" s="119" t="s">
        <v>30</v>
      </c>
      <c r="J8083" s="121" t="s">
        <v>31</v>
      </c>
      <c r="K8083" s="120" t="s">
        <v>65</v>
      </c>
      <c r="L8083" s="131" t="s">
        <v>32</v>
      </c>
      <c r="M8083" s="120" t="s">
        <v>78</v>
      </c>
      <c r="P8083" s="124">
        <f>IF(O8083&lt;&gt;0,MONTH(O8083),0)</f>
        <v>0</v>
      </c>
    </row>
    <row r="8084" spans="1:25">
      <c r="A8084" s="116">
        <v>8084</v>
      </c>
      <c r="B8084" s="129">
        <v>44440</v>
      </c>
      <c r="D8084" s="120" t="s">
        <v>252</v>
      </c>
      <c r="E8084" s="120" t="s">
        <v>18039</v>
      </c>
      <c r="F8084" s="212" t="s">
        <v>18040</v>
      </c>
      <c r="G8084" s="119" t="s">
        <v>16530</v>
      </c>
      <c r="H8084" s="121" t="s">
        <v>53</v>
      </c>
      <c r="I8084" s="121" t="s">
        <v>30</v>
      </c>
      <c r="J8084" s="121" t="s">
        <v>485</v>
      </c>
      <c r="K8084" s="121" t="s">
        <v>584</v>
      </c>
      <c r="L8084" s="131" t="s">
        <v>32</v>
      </c>
      <c r="M8084" s="120" t="s">
        <v>184</v>
      </c>
    </row>
    <row r="8085" spans="1:25">
      <c r="A8085" s="116">
        <v>8085</v>
      </c>
      <c r="B8085" s="129">
        <v>44306</v>
      </c>
      <c r="C8085" s="118">
        <f>IF(B8085&lt;&gt;0,MONTH(B8085),0)</f>
        <v>4</v>
      </c>
      <c r="D8085" s="120" t="s">
        <v>25</v>
      </c>
      <c r="E8085" s="120" t="s">
        <v>18041</v>
      </c>
      <c r="F8085" s="211" t="s">
        <v>18042</v>
      </c>
      <c r="G8085" s="119" t="s">
        <v>18043</v>
      </c>
      <c r="H8085" s="121" t="s">
        <v>53</v>
      </c>
      <c r="I8085" s="119" t="s">
        <v>30</v>
      </c>
      <c r="J8085" s="121" t="s">
        <v>8338</v>
      </c>
      <c r="K8085" s="120" t="s">
        <v>65</v>
      </c>
      <c r="L8085" s="131" t="s">
        <v>32</v>
      </c>
      <c r="M8085" s="120" t="s">
        <v>78</v>
      </c>
      <c r="P8085" s="124">
        <f>IF(O8085&lt;&gt;0,MONTH(O8085),0)</f>
        <v>0</v>
      </c>
    </row>
    <row r="8086" spans="1:25">
      <c r="A8086" s="116">
        <v>8086</v>
      </c>
      <c r="B8086" s="129">
        <v>44440</v>
      </c>
      <c r="D8086" s="120" t="s">
        <v>252</v>
      </c>
      <c r="E8086" s="120" t="s">
        <v>18044</v>
      </c>
      <c r="F8086" s="212" t="s">
        <v>527</v>
      </c>
      <c r="G8086" s="119" t="s">
        <v>18045</v>
      </c>
      <c r="H8086" s="121" t="s">
        <v>140</v>
      </c>
      <c r="I8086" s="121" t="s">
        <v>30</v>
      </c>
      <c r="J8086" s="121" t="s">
        <v>485</v>
      </c>
      <c r="K8086" s="121" t="s">
        <v>584</v>
      </c>
      <c r="L8086" s="131" t="s">
        <v>32</v>
      </c>
      <c r="M8086" s="120" t="s">
        <v>78</v>
      </c>
    </row>
    <row r="8087" spans="1:25">
      <c r="A8087" s="116">
        <v>8087</v>
      </c>
      <c r="B8087" s="129">
        <v>44306</v>
      </c>
      <c r="C8087" s="118">
        <f t="shared" ref="C8087:C8099" si="384">IF(B8087&lt;&gt;0,MONTH(B8087),0)</f>
        <v>4</v>
      </c>
      <c r="D8087" s="120" t="s">
        <v>25</v>
      </c>
      <c r="E8087" s="120" t="s">
        <v>18046</v>
      </c>
      <c r="F8087" s="211" t="s">
        <v>7383</v>
      </c>
      <c r="G8087" s="119" t="s">
        <v>18047</v>
      </c>
      <c r="H8087" s="121" t="s">
        <v>53</v>
      </c>
      <c r="I8087" s="121" t="s">
        <v>30</v>
      </c>
      <c r="J8087" s="121" t="s">
        <v>3886</v>
      </c>
      <c r="K8087" s="120" t="s">
        <v>65</v>
      </c>
      <c r="L8087" s="131" t="s">
        <v>32</v>
      </c>
      <c r="M8087" s="120" t="s">
        <v>78</v>
      </c>
      <c r="P8087" s="124">
        <f t="shared" ref="P8087:P8099" si="385">IF(O8087&lt;&gt;0,MONTH(O8087),0)</f>
        <v>0</v>
      </c>
    </row>
    <row r="8088" spans="1:25">
      <c r="A8088" s="116">
        <v>8088</v>
      </c>
      <c r="B8088" s="129">
        <v>44251</v>
      </c>
      <c r="C8088" s="118">
        <f t="shared" si="384"/>
        <v>2</v>
      </c>
      <c r="D8088" s="120" t="s">
        <v>252</v>
      </c>
      <c r="E8088" s="120" t="s">
        <v>18048</v>
      </c>
      <c r="F8088" s="211" t="s">
        <v>18049</v>
      </c>
      <c r="G8088" s="119" t="s">
        <v>18021</v>
      </c>
      <c r="H8088" s="121" t="s">
        <v>53</v>
      </c>
      <c r="I8088" s="119" t="s">
        <v>42</v>
      </c>
      <c r="J8088" s="121" t="s">
        <v>43</v>
      </c>
      <c r="K8088" s="120" t="s">
        <v>65</v>
      </c>
      <c r="L8088" s="131" t="s">
        <v>32</v>
      </c>
      <c r="M8088" s="120" t="s">
        <v>466</v>
      </c>
      <c r="P8088" s="124">
        <f t="shared" si="385"/>
        <v>0</v>
      </c>
    </row>
    <row r="8089" spans="1:25" ht="27.6">
      <c r="A8089" s="116">
        <v>8089</v>
      </c>
      <c r="B8089" s="129">
        <v>44306</v>
      </c>
      <c r="C8089" s="118">
        <f t="shared" si="384"/>
        <v>4</v>
      </c>
      <c r="D8089" s="120" t="s">
        <v>25</v>
      </c>
      <c r="E8089" s="120" t="s">
        <v>18050</v>
      </c>
      <c r="F8089" s="211" t="s">
        <v>18051</v>
      </c>
      <c r="G8089" s="119" t="s">
        <v>18052</v>
      </c>
      <c r="H8089" s="121" t="s">
        <v>53</v>
      </c>
      <c r="I8089" s="121" t="s">
        <v>42</v>
      </c>
      <c r="J8089" s="121" t="s">
        <v>82</v>
      </c>
      <c r="K8089" s="120" t="s">
        <v>65</v>
      </c>
      <c r="L8089" s="131" t="s">
        <v>32</v>
      </c>
      <c r="M8089" s="120" t="s">
        <v>78</v>
      </c>
      <c r="P8089" s="124">
        <f t="shared" si="385"/>
        <v>0</v>
      </c>
    </row>
    <row r="8090" spans="1:25" ht="14.4">
      <c r="A8090" s="116">
        <v>8090</v>
      </c>
      <c r="B8090" s="129">
        <v>44306</v>
      </c>
      <c r="C8090" s="118">
        <f t="shared" si="384"/>
        <v>4</v>
      </c>
      <c r="D8090" s="120" t="s">
        <v>25</v>
      </c>
      <c r="E8090" s="120" t="s">
        <v>18053</v>
      </c>
      <c r="F8090" s="211" t="s">
        <v>3270</v>
      </c>
      <c r="G8090" s="119" t="s">
        <v>18054</v>
      </c>
      <c r="H8090" s="121" t="s">
        <v>29</v>
      </c>
      <c r="I8090" s="119" t="s">
        <v>42</v>
      </c>
      <c r="J8090" s="121" t="s">
        <v>43</v>
      </c>
      <c r="K8090" s="120" t="s">
        <v>65</v>
      </c>
      <c r="L8090" s="131" t="s">
        <v>32</v>
      </c>
      <c r="M8090" s="120" t="s">
        <v>466</v>
      </c>
      <c r="P8090" s="124">
        <f t="shared" si="385"/>
        <v>0</v>
      </c>
      <c r="U8090" t="s">
        <v>18055</v>
      </c>
    </row>
    <row r="8091" spans="1:25" ht="27.6">
      <c r="A8091" s="116">
        <v>8091</v>
      </c>
      <c r="B8091" s="129">
        <v>44306</v>
      </c>
      <c r="C8091" s="118">
        <f t="shared" si="384"/>
        <v>4</v>
      </c>
      <c r="D8091" s="120" t="s">
        <v>25</v>
      </c>
      <c r="E8091" s="120" t="s">
        <v>18056</v>
      </c>
      <c r="F8091" s="211" t="s">
        <v>18057</v>
      </c>
      <c r="G8091" s="119" t="s">
        <v>8962</v>
      </c>
      <c r="H8091" s="121" t="s">
        <v>29</v>
      </c>
      <c r="I8091" s="119" t="s">
        <v>30</v>
      </c>
      <c r="J8091" s="121" t="s">
        <v>8096</v>
      </c>
      <c r="K8091" s="120" t="s">
        <v>65</v>
      </c>
      <c r="L8091" s="131" t="s">
        <v>32</v>
      </c>
      <c r="M8091" s="120" t="s">
        <v>33</v>
      </c>
      <c r="N8091" s="131">
        <v>44348</v>
      </c>
      <c r="O8091" s="131">
        <v>44385</v>
      </c>
      <c r="P8091" s="124">
        <f t="shared" si="385"/>
        <v>7</v>
      </c>
    </row>
    <row r="8092" spans="1:25">
      <c r="A8092" s="116">
        <v>8092</v>
      </c>
      <c r="B8092" s="129">
        <v>44306</v>
      </c>
      <c r="C8092" s="118">
        <f t="shared" si="384"/>
        <v>4</v>
      </c>
      <c r="D8092" s="120" t="s">
        <v>25</v>
      </c>
      <c r="E8092" s="120" t="s">
        <v>18058</v>
      </c>
      <c r="F8092" s="211" t="s">
        <v>3270</v>
      </c>
      <c r="G8092" s="119" t="s">
        <v>18054</v>
      </c>
      <c r="H8092" s="121" t="s">
        <v>29</v>
      </c>
      <c r="I8092" s="119" t="s">
        <v>42</v>
      </c>
      <c r="J8092" s="121" t="s">
        <v>43</v>
      </c>
      <c r="K8092" s="120" t="s">
        <v>65</v>
      </c>
      <c r="L8092" s="131" t="s">
        <v>32</v>
      </c>
      <c r="M8092" s="120" t="s">
        <v>466</v>
      </c>
      <c r="P8092" s="124">
        <f t="shared" si="385"/>
        <v>0</v>
      </c>
    </row>
    <row r="8093" spans="1:25">
      <c r="A8093" s="116">
        <v>8093</v>
      </c>
      <c r="B8093" s="129">
        <v>44306</v>
      </c>
      <c r="C8093" s="118">
        <f t="shared" si="384"/>
        <v>4</v>
      </c>
      <c r="D8093" s="120" t="s">
        <v>25</v>
      </c>
      <c r="E8093" s="120" t="s">
        <v>18059</v>
      </c>
      <c r="F8093" s="211" t="s">
        <v>8790</v>
      </c>
      <c r="G8093" s="119" t="s">
        <v>509</v>
      </c>
      <c r="H8093" s="121" t="s">
        <v>140</v>
      </c>
      <c r="I8093" s="119" t="s">
        <v>63</v>
      </c>
      <c r="J8093" s="121" t="s">
        <v>328</v>
      </c>
      <c r="K8093" s="120" t="s">
        <v>65</v>
      </c>
      <c r="L8093" s="131" t="s">
        <v>32</v>
      </c>
      <c r="M8093" s="120" t="s">
        <v>33</v>
      </c>
      <c r="N8093" s="131">
        <v>44313</v>
      </c>
      <c r="P8093" s="124">
        <f t="shared" si="385"/>
        <v>0</v>
      </c>
      <c r="S8093" s="120" t="s">
        <v>135</v>
      </c>
      <c r="Y8093" s="116" t="s">
        <v>18060</v>
      </c>
    </row>
    <row r="8094" spans="1:25">
      <c r="A8094" s="116">
        <v>8094</v>
      </c>
      <c r="B8094" s="129">
        <v>44306</v>
      </c>
      <c r="C8094" s="118">
        <f t="shared" si="384"/>
        <v>4</v>
      </c>
      <c r="D8094" s="120" t="s">
        <v>25</v>
      </c>
      <c r="E8094" s="120" t="s">
        <v>18061</v>
      </c>
      <c r="F8094" s="211" t="s">
        <v>5128</v>
      </c>
      <c r="G8094" s="119" t="s">
        <v>18062</v>
      </c>
      <c r="H8094" s="121" t="s">
        <v>140</v>
      </c>
      <c r="I8094" s="119" t="s">
        <v>30</v>
      </c>
      <c r="J8094" s="121" t="s">
        <v>5135</v>
      </c>
      <c r="K8094" s="120" t="s">
        <v>65</v>
      </c>
      <c r="L8094" s="131" t="s">
        <v>32</v>
      </c>
      <c r="M8094" s="120" t="s">
        <v>33</v>
      </c>
      <c r="N8094" s="131">
        <v>44313</v>
      </c>
      <c r="O8094" s="131">
        <v>44379</v>
      </c>
      <c r="P8094" s="124">
        <f t="shared" si="385"/>
        <v>7</v>
      </c>
    </row>
    <row r="8095" spans="1:25">
      <c r="A8095" s="116">
        <v>8095</v>
      </c>
      <c r="B8095" s="129">
        <v>44306</v>
      </c>
      <c r="C8095" s="118">
        <f t="shared" si="384"/>
        <v>4</v>
      </c>
      <c r="D8095" s="120" t="s">
        <v>25</v>
      </c>
      <c r="E8095" s="120" t="s">
        <v>18063</v>
      </c>
      <c r="F8095" s="211" t="s">
        <v>18064</v>
      </c>
      <c r="G8095" s="119" t="s">
        <v>18065</v>
      </c>
      <c r="H8095" s="121" t="s">
        <v>140</v>
      </c>
      <c r="I8095" s="121" t="s">
        <v>63</v>
      </c>
      <c r="J8095" s="121" t="s">
        <v>328</v>
      </c>
      <c r="K8095" s="120" t="s">
        <v>65</v>
      </c>
      <c r="L8095" s="131" t="s">
        <v>32</v>
      </c>
      <c r="M8095" s="120" t="s">
        <v>33</v>
      </c>
      <c r="N8095" s="131">
        <v>44313</v>
      </c>
      <c r="P8095" s="124">
        <f t="shared" si="385"/>
        <v>0</v>
      </c>
      <c r="Y8095" s="116" t="s">
        <v>18066</v>
      </c>
    </row>
    <row r="8096" spans="1:25">
      <c r="A8096" s="116">
        <v>8096</v>
      </c>
      <c r="B8096" s="129">
        <v>44306</v>
      </c>
      <c r="C8096" s="118">
        <f t="shared" si="384"/>
        <v>4</v>
      </c>
      <c r="D8096" s="120" t="s">
        <v>25</v>
      </c>
      <c r="E8096" s="120" t="s">
        <v>18067</v>
      </c>
      <c r="F8096" s="211" t="s">
        <v>3138</v>
      </c>
      <c r="G8096" s="119" t="s">
        <v>18068</v>
      </c>
      <c r="H8096" s="121" t="s">
        <v>97</v>
      </c>
      <c r="I8096" s="119" t="s">
        <v>42</v>
      </c>
      <c r="J8096" s="121" t="s">
        <v>43</v>
      </c>
      <c r="K8096" s="120" t="s">
        <v>65</v>
      </c>
      <c r="L8096" s="131" t="s">
        <v>32</v>
      </c>
      <c r="M8096" s="120" t="s">
        <v>466</v>
      </c>
      <c r="P8096" s="124">
        <f t="shared" si="385"/>
        <v>0</v>
      </c>
    </row>
    <row r="8097" spans="1:25">
      <c r="A8097" s="116">
        <v>8097</v>
      </c>
      <c r="B8097" s="129">
        <v>44306</v>
      </c>
      <c r="C8097" s="118">
        <f t="shared" si="384"/>
        <v>4</v>
      </c>
      <c r="D8097" s="120" t="s">
        <v>25</v>
      </c>
      <c r="E8097" s="120" t="s">
        <v>18069</v>
      </c>
      <c r="F8097" s="211" t="s">
        <v>18070</v>
      </c>
      <c r="G8097" s="119" t="s">
        <v>18071</v>
      </c>
      <c r="H8097" s="121" t="s">
        <v>192</v>
      </c>
      <c r="I8097" s="119" t="s">
        <v>42</v>
      </c>
      <c r="J8097" s="121" t="s">
        <v>43</v>
      </c>
      <c r="K8097" s="120" t="s">
        <v>65</v>
      </c>
      <c r="L8097" s="131" t="s">
        <v>32</v>
      </c>
      <c r="M8097" s="120" t="s">
        <v>466</v>
      </c>
      <c r="P8097" s="124">
        <f t="shared" si="385"/>
        <v>0</v>
      </c>
    </row>
    <row r="8098" spans="1:25">
      <c r="A8098" s="116">
        <v>8098</v>
      </c>
      <c r="B8098" s="129">
        <v>44306</v>
      </c>
      <c r="C8098" s="118">
        <f t="shared" si="384"/>
        <v>4</v>
      </c>
      <c r="D8098" s="120" t="s">
        <v>25</v>
      </c>
      <c r="E8098" s="120" t="s">
        <v>18072</v>
      </c>
      <c r="F8098" s="211" t="s">
        <v>10664</v>
      </c>
      <c r="G8098" s="119" t="s">
        <v>639</v>
      </c>
      <c r="H8098" s="121" t="s">
        <v>97</v>
      </c>
      <c r="I8098" s="119" t="s">
        <v>196</v>
      </c>
      <c r="J8098" s="121" t="s">
        <v>196</v>
      </c>
      <c r="K8098" s="120" t="s">
        <v>65</v>
      </c>
      <c r="L8098" s="131" t="s">
        <v>32</v>
      </c>
      <c r="M8098" s="120" t="s">
        <v>466</v>
      </c>
      <c r="P8098" s="124">
        <f t="shared" si="385"/>
        <v>0</v>
      </c>
    </row>
    <row r="8099" spans="1:25">
      <c r="A8099" s="116">
        <v>8099</v>
      </c>
      <c r="B8099" s="129">
        <v>44306</v>
      </c>
      <c r="C8099" s="118">
        <f t="shared" si="384"/>
        <v>4</v>
      </c>
      <c r="D8099" s="120" t="s">
        <v>25</v>
      </c>
      <c r="E8099" s="120" t="s">
        <v>18073</v>
      </c>
      <c r="F8099" s="211" t="s">
        <v>10664</v>
      </c>
      <c r="G8099" s="119" t="s">
        <v>991</v>
      </c>
      <c r="H8099" s="121" t="s">
        <v>344</v>
      </c>
      <c r="I8099" s="119" t="s">
        <v>196</v>
      </c>
      <c r="J8099" s="121" t="s">
        <v>196</v>
      </c>
      <c r="K8099" s="120" t="s">
        <v>65</v>
      </c>
      <c r="L8099" s="131" t="s">
        <v>32</v>
      </c>
      <c r="M8099" s="120" t="s">
        <v>466</v>
      </c>
      <c r="P8099" s="124">
        <f t="shared" si="385"/>
        <v>0</v>
      </c>
    </row>
    <row r="8100" spans="1:25">
      <c r="A8100" s="116">
        <v>8100</v>
      </c>
      <c r="B8100" s="129">
        <v>44306</v>
      </c>
      <c r="C8100" s="118">
        <f t="shared" ref="C8100:C8109" si="386">IF(B8100&lt;&gt;0,MONTH(B8100),0)</f>
        <v>4</v>
      </c>
      <c r="D8100" s="120" t="s">
        <v>25</v>
      </c>
      <c r="E8100" s="120" t="s">
        <v>18074</v>
      </c>
      <c r="F8100" s="211" t="s">
        <v>14691</v>
      </c>
      <c r="G8100" s="119" t="s">
        <v>14692</v>
      </c>
      <c r="H8100" s="121" t="s">
        <v>29</v>
      </c>
      <c r="I8100" s="121" t="s">
        <v>42</v>
      </c>
      <c r="J8100" s="121" t="s">
        <v>72</v>
      </c>
      <c r="K8100" s="120" t="s">
        <v>65</v>
      </c>
      <c r="L8100" s="131" t="s">
        <v>32</v>
      </c>
      <c r="M8100" s="120" t="s">
        <v>184</v>
      </c>
      <c r="P8100" s="124">
        <f t="shared" ref="P8100:P8109" si="387">IF(O8100&lt;&gt;0,MONTH(O8100),0)</f>
        <v>0</v>
      </c>
    </row>
    <row r="8101" spans="1:25">
      <c r="A8101" s="116">
        <v>8101</v>
      </c>
      <c r="B8101" s="129">
        <v>44306</v>
      </c>
      <c r="C8101" s="118">
        <f t="shared" si="386"/>
        <v>4</v>
      </c>
      <c r="D8101" s="120" t="s">
        <v>25</v>
      </c>
      <c r="E8101" s="120" t="s">
        <v>18075</v>
      </c>
      <c r="F8101" s="211" t="s">
        <v>18076</v>
      </c>
      <c r="G8101" s="119" t="s">
        <v>2086</v>
      </c>
      <c r="H8101" s="121" t="s">
        <v>76</v>
      </c>
      <c r="I8101" s="121" t="s">
        <v>30</v>
      </c>
      <c r="J8101" s="121" t="s">
        <v>15568</v>
      </c>
      <c r="K8101" s="120" t="s">
        <v>65</v>
      </c>
      <c r="L8101" s="131" t="s">
        <v>32</v>
      </c>
      <c r="M8101" s="120" t="s">
        <v>33</v>
      </c>
      <c r="N8101" s="131">
        <v>44313</v>
      </c>
      <c r="P8101" s="124">
        <f t="shared" si="387"/>
        <v>0</v>
      </c>
    </row>
    <row r="8102" spans="1:25">
      <c r="A8102" s="116">
        <v>8102</v>
      </c>
      <c r="B8102" s="129">
        <v>44306</v>
      </c>
      <c r="C8102" s="118">
        <f t="shared" si="386"/>
        <v>4</v>
      </c>
      <c r="D8102" s="120" t="s">
        <v>25</v>
      </c>
      <c r="E8102" s="120" t="s">
        <v>18077</v>
      </c>
      <c r="F8102" s="211" t="s">
        <v>11202</v>
      </c>
      <c r="G8102" s="119" t="s">
        <v>18078</v>
      </c>
      <c r="H8102" s="121" t="s">
        <v>140</v>
      </c>
      <c r="I8102" s="119" t="s">
        <v>30</v>
      </c>
      <c r="J8102" s="121" t="s">
        <v>485</v>
      </c>
      <c r="K8102" s="120" t="s">
        <v>65</v>
      </c>
      <c r="L8102" s="131" t="s">
        <v>32</v>
      </c>
      <c r="M8102" s="120" t="s">
        <v>33</v>
      </c>
      <c r="N8102" s="131">
        <v>44348</v>
      </c>
      <c r="O8102" s="131">
        <v>44385</v>
      </c>
      <c r="P8102" s="124">
        <f t="shared" si="387"/>
        <v>7</v>
      </c>
    </row>
    <row r="8103" spans="1:25">
      <c r="A8103" s="116">
        <v>8103</v>
      </c>
      <c r="B8103" s="129">
        <v>44306</v>
      </c>
      <c r="C8103" s="118">
        <f t="shared" si="386"/>
        <v>4</v>
      </c>
      <c r="D8103" s="120" t="s">
        <v>25</v>
      </c>
      <c r="E8103" s="120" t="s">
        <v>18079</v>
      </c>
      <c r="F8103" s="211" t="s">
        <v>1107</v>
      </c>
      <c r="G8103" s="119" t="s">
        <v>13835</v>
      </c>
      <c r="H8103" s="121" t="s">
        <v>48</v>
      </c>
      <c r="I8103" s="121" t="s">
        <v>42</v>
      </c>
      <c r="J8103" s="121" t="s">
        <v>72</v>
      </c>
      <c r="K8103" s="120" t="s">
        <v>65</v>
      </c>
      <c r="L8103" s="131" t="s">
        <v>32</v>
      </c>
      <c r="M8103" s="120" t="s">
        <v>466</v>
      </c>
      <c r="N8103" s="131" t="s">
        <v>503</v>
      </c>
      <c r="P8103" s="124">
        <f t="shared" si="387"/>
        <v>0</v>
      </c>
    </row>
    <row r="8104" spans="1:25">
      <c r="A8104" s="116">
        <v>8104</v>
      </c>
      <c r="B8104" s="129">
        <v>44306</v>
      </c>
      <c r="C8104" s="118">
        <f t="shared" si="386"/>
        <v>4</v>
      </c>
      <c r="D8104" s="120" t="s">
        <v>252</v>
      </c>
      <c r="E8104" s="120" t="s">
        <v>18080</v>
      </c>
      <c r="F8104" s="211" t="s">
        <v>15642</v>
      </c>
      <c r="G8104" s="119" t="s">
        <v>528</v>
      </c>
      <c r="H8104" s="121" t="s">
        <v>53</v>
      </c>
      <c r="I8104" s="121" t="s">
        <v>30</v>
      </c>
      <c r="J8104" s="121" t="s">
        <v>435</v>
      </c>
      <c r="K8104" s="120" t="s">
        <v>65</v>
      </c>
      <c r="L8104" s="131" t="s">
        <v>32</v>
      </c>
      <c r="M8104" s="120" t="s">
        <v>78</v>
      </c>
      <c r="P8104" s="124">
        <f t="shared" si="387"/>
        <v>0</v>
      </c>
    </row>
    <row r="8105" spans="1:25">
      <c r="A8105" s="116">
        <v>8105</v>
      </c>
      <c r="B8105" s="129">
        <v>44306</v>
      </c>
      <c r="C8105" s="118">
        <f t="shared" si="386"/>
        <v>4</v>
      </c>
      <c r="D8105" s="120" t="s">
        <v>252</v>
      </c>
      <c r="E8105" s="120" t="s">
        <v>18081</v>
      </c>
      <c r="F8105" s="211" t="s">
        <v>402</v>
      </c>
      <c r="G8105" s="119" t="s">
        <v>18082</v>
      </c>
      <c r="H8105" s="121" t="s">
        <v>53</v>
      </c>
      <c r="I8105" s="119" t="s">
        <v>42</v>
      </c>
      <c r="J8105" s="121" t="s">
        <v>1811</v>
      </c>
      <c r="K8105" s="120" t="s">
        <v>65</v>
      </c>
      <c r="L8105" s="131" t="s">
        <v>32</v>
      </c>
      <c r="M8105" s="120" t="s">
        <v>78</v>
      </c>
      <c r="P8105" s="124">
        <f t="shared" si="387"/>
        <v>0</v>
      </c>
    </row>
    <row r="8106" spans="1:25">
      <c r="A8106" s="116">
        <v>8106</v>
      </c>
      <c r="B8106" s="129">
        <v>44306</v>
      </c>
      <c r="C8106" s="118">
        <f t="shared" si="386"/>
        <v>4</v>
      </c>
      <c r="D8106" s="120" t="s">
        <v>252</v>
      </c>
      <c r="E8106" s="120" t="s">
        <v>18083</v>
      </c>
      <c r="F8106" s="211" t="s">
        <v>18084</v>
      </c>
      <c r="G8106" s="119" t="s">
        <v>18085</v>
      </c>
      <c r="H8106" s="121" t="s">
        <v>53</v>
      </c>
      <c r="I8106" s="121" t="s">
        <v>42</v>
      </c>
      <c r="J8106" s="121" t="s">
        <v>2791</v>
      </c>
      <c r="K8106" s="120" t="s">
        <v>65</v>
      </c>
      <c r="L8106" s="131" t="s">
        <v>32</v>
      </c>
      <c r="M8106" s="120" t="s">
        <v>78</v>
      </c>
      <c r="P8106" s="124">
        <f t="shared" si="387"/>
        <v>0</v>
      </c>
    </row>
    <row r="8107" spans="1:25">
      <c r="A8107" s="116">
        <v>8107</v>
      </c>
      <c r="B8107" s="129">
        <v>44306</v>
      </c>
      <c r="C8107" s="118">
        <f t="shared" si="386"/>
        <v>4</v>
      </c>
      <c r="D8107" s="120" t="s">
        <v>252</v>
      </c>
      <c r="E8107" s="120" t="s">
        <v>18086</v>
      </c>
      <c r="F8107" s="211" t="s">
        <v>18087</v>
      </c>
      <c r="G8107" s="119" t="s">
        <v>528</v>
      </c>
      <c r="H8107" s="121" t="s">
        <v>53</v>
      </c>
      <c r="I8107" s="119" t="s">
        <v>42</v>
      </c>
      <c r="J8107" s="121" t="s">
        <v>18088</v>
      </c>
      <c r="K8107" s="120" t="s">
        <v>65</v>
      </c>
      <c r="L8107" s="131" t="s">
        <v>32</v>
      </c>
      <c r="M8107" s="120" t="s">
        <v>78</v>
      </c>
      <c r="P8107" s="124">
        <f t="shared" si="387"/>
        <v>0</v>
      </c>
    </row>
    <row r="8108" spans="1:25">
      <c r="A8108" s="116">
        <v>8108</v>
      </c>
      <c r="B8108" s="129">
        <v>44306</v>
      </c>
      <c r="C8108" s="118">
        <f t="shared" si="386"/>
        <v>4</v>
      </c>
      <c r="D8108" s="120" t="s">
        <v>252</v>
      </c>
      <c r="E8108" s="120" t="s">
        <v>18089</v>
      </c>
      <c r="F8108" s="211" t="s">
        <v>15163</v>
      </c>
      <c r="G8108" s="119" t="s">
        <v>12604</v>
      </c>
      <c r="H8108" s="121" t="s">
        <v>53</v>
      </c>
      <c r="I8108" s="119" t="s">
        <v>30</v>
      </c>
      <c r="J8108" s="121" t="s">
        <v>7610</v>
      </c>
      <c r="K8108" s="120" t="s">
        <v>65</v>
      </c>
      <c r="L8108" s="131" t="s">
        <v>32</v>
      </c>
      <c r="M8108" s="120" t="s">
        <v>78</v>
      </c>
      <c r="P8108" s="124">
        <f t="shared" si="387"/>
        <v>0</v>
      </c>
    </row>
    <row r="8109" spans="1:25">
      <c r="A8109" s="116">
        <v>8109</v>
      </c>
      <c r="B8109" s="129">
        <v>44306</v>
      </c>
      <c r="C8109" s="118">
        <f t="shared" si="386"/>
        <v>4</v>
      </c>
      <c r="D8109" s="120" t="s">
        <v>252</v>
      </c>
      <c r="E8109" s="120" t="s">
        <v>18090</v>
      </c>
      <c r="F8109" s="211" t="s">
        <v>18091</v>
      </c>
      <c r="G8109" s="119" t="s">
        <v>12604</v>
      </c>
      <c r="H8109" s="121" t="s">
        <v>53</v>
      </c>
      <c r="I8109" s="119" t="s">
        <v>30</v>
      </c>
      <c r="J8109" s="121" t="s">
        <v>9623</v>
      </c>
      <c r="K8109" s="120" t="s">
        <v>65</v>
      </c>
      <c r="L8109" s="131" t="s">
        <v>32</v>
      </c>
      <c r="M8109" s="120" t="s">
        <v>78</v>
      </c>
      <c r="P8109" s="124">
        <f t="shared" si="387"/>
        <v>0</v>
      </c>
    </row>
    <row r="8110" spans="1:25">
      <c r="A8110" s="116">
        <v>8110</v>
      </c>
      <c r="B8110" s="129">
        <v>44475</v>
      </c>
      <c r="D8110" s="120" t="s">
        <v>580</v>
      </c>
      <c r="E8110" s="120" t="s">
        <v>18092</v>
      </c>
      <c r="F8110" s="212" t="s">
        <v>18093</v>
      </c>
      <c r="G8110" s="119" t="s">
        <v>7916</v>
      </c>
      <c r="H8110" s="121" t="s">
        <v>41</v>
      </c>
      <c r="I8110" s="119" t="s">
        <v>30</v>
      </c>
      <c r="J8110" s="121" t="s">
        <v>7553</v>
      </c>
      <c r="K8110" s="121" t="s">
        <v>65</v>
      </c>
      <c r="L8110" s="157" t="s">
        <v>32</v>
      </c>
      <c r="M8110" s="120" t="s">
        <v>33</v>
      </c>
      <c r="N8110" s="131">
        <v>44475</v>
      </c>
      <c r="O8110" s="131">
        <v>44620</v>
      </c>
    </row>
    <row r="8111" spans="1:25" ht="14.4">
      <c r="A8111" s="116">
        <v>8111</v>
      </c>
      <c r="B8111" s="129">
        <v>44475</v>
      </c>
      <c r="D8111" s="120" t="s">
        <v>580</v>
      </c>
      <c r="E8111" s="120" t="s">
        <v>18094</v>
      </c>
      <c r="F8111" s="212" t="s">
        <v>18095</v>
      </c>
      <c r="G8111" s="119" t="s">
        <v>805</v>
      </c>
      <c r="H8111" s="121" t="s">
        <v>76</v>
      </c>
      <c r="I8111" s="119" t="s">
        <v>30</v>
      </c>
      <c r="J8111" s="121" t="s">
        <v>87</v>
      </c>
      <c r="K8111" s="121" t="s">
        <v>65</v>
      </c>
      <c r="L8111" s="157" t="s">
        <v>32</v>
      </c>
      <c r="M8111" s="120" t="s">
        <v>33</v>
      </c>
      <c r="N8111" s="131">
        <v>44475</v>
      </c>
      <c r="O8111" s="131">
        <v>44540</v>
      </c>
      <c r="S8111" s="120" t="s">
        <v>34</v>
      </c>
      <c r="T8111" s="126">
        <v>44494</v>
      </c>
      <c r="U8111" t="s">
        <v>18096</v>
      </c>
      <c r="Y8111" s="116" t="s">
        <v>18097</v>
      </c>
    </row>
    <row r="8112" spans="1:25">
      <c r="A8112" s="116">
        <v>8112</v>
      </c>
      <c r="B8112" s="129">
        <v>44306</v>
      </c>
      <c r="C8112" s="118">
        <f>IF(B8112&lt;&gt;0,MONTH(B8112),0)</f>
        <v>4</v>
      </c>
      <c r="D8112" s="120" t="s">
        <v>252</v>
      </c>
      <c r="E8112" s="120" t="s">
        <v>18098</v>
      </c>
      <c r="F8112" s="211" t="s">
        <v>15749</v>
      </c>
      <c r="G8112" s="119" t="s">
        <v>11962</v>
      </c>
      <c r="H8112" s="121" t="s">
        <v>53</v>
      </c>
      <c r="I8112" s="119" t="s">
        <v>30</v>
      </c>
      <c r="J8112" s="142" t="s">
        <v>9004</v>
      </c>
      <c r="K8112" s="120" t="s">
        <v>65</v>
      </c>
      <c r="L8112" s="131" t="s">
        <v>32</v>
      </c>
      <c r="M8112" s="120" t="s">
        <v>78</v>
      </c>
      <c r="P8112" s="124">
        <f>IF(O8112&lt;&gt;0,MONTH(O8112),0)</f>
        <v>0</v>
      </c>
    </row>
    <row r="8113" spans="1:25">
      <c r="A8113" s="116">
        <v>8113</v>
      </c>
      <c r="B8113" s="129">
        <v>44306</v>
      </c>
      <c r="C8113" s="118">
        <f>IF(B8113&lt;&gt;0,MONTH(B8113),0)</f>
        <v>4</v>
      </c>
      <c r="D8113" s="120" t="s">
        <v>252</v>
      </c>
      <c r="E8113" s="120" t="s">
        <v>18099</v>
      </c>
      <c r="F8113" s="211" t="s">
        <v>12366</v>
      </c>
      <c r="G8113" s="119" t="s">
        <v>18100</v>
      </c>
      <c r="H8113" s="121" t="s">
        <v>53</v>
      </c>
      <c r="I8113" s="121" t="s">
        <v>42</v>
      </c>
      <c r="J8113" s="121" t="s">
        <v>2791</v>
      </c>
      <c r="K8113" s="120" t="s">
        <v>65</v>
      </c>
      <c r="L8113" s="131" t="s">
        <v>32</v>
      </c>
      <c r="M8113" s="120" t="s">
        <v>33</v>
      </c>
      <c r="N8113" s="131">
        <v>44309</v>
      </c>
      <c r="O8113" s="131">
        <v>44379</v>
      </c>
      <c r="P8113" s="124">
        <f>IF(O8113&lt;&gt;0,MONTH(O8113),0)</f>
        <v>7</v>
      </c>
      <c r="S8113" s="120" t="s">
        <v>922</v>
      </c>
      <c r="T8113" s="126">
        <v>44379</v>
      </c>
    </row>
    <row r="8114" spans="1:25" ht="27.6">
      <c r="A8114" s="116">
        <v>8114</v>
      </c>
      <c r="B8114" s="129">
        <v>44475</v>
      </c>
      <c r="D8114" s="120" t="s">
        <v>580</v>
      </c>
      <c r="E8114" s="120" t="s">
        <v>18101</v>
      </c>
      <c r="F8114" s="212" t="s">
        <v>18102</v>
      </c>
      <c r="G8114" s="119" t="s">
        <v>4270</v>
      </c>
      <c r="H8114" s="121" t="s">
        <v>1173</v>
      </c>
      <c r="I8114" s="121" t="s">
        <v>30</v>
      </c>
      <c r="J8114" s="121" t="s">
        <v>18103</v>
      </c>
      <c r="K8114" s="121" t="s">
        <v>65</v>
      </c>
      <c r="L8114" s="157" t="s">
        <v>32</v>
      </c>
      <c r="M8114" s="120" t="s">
        <v>33</v>
      </c>
      <c r="N8114" s="131">
        <v>44482</v>
      </c>
      <c r="O8114" s="131">
        <v>44494</v>
      </c>
      <c r="S8114" s="120" t="s">
        <v>92</v>
      </c>
      <c r="Y8114" s="116" t="s">
        <v>18104</v>
      </c>
    </row>
    <row r="8115" spans="1:25" ht="27.6">
      <c r="A8115" s="116">
        <v>8115</v>
      </c>
      <c r="B8115" s="129">
        <v>44306</v>
      </c>
      <c r="C8115" s="118">
        <f t="shared" ref="C8115:C8146" si="388">IF(B8115&lt;&gt;0,MONTH(B8115),0)</f>
        <v>4</v>
      </c>
      <c r="D8115" s="120" t="s">
        <v>252</v>
      </c>
      <c r="E8115" s="120" t="s">
        <v>18105</v>
      </c>
      <c r="F8115" s="211" t="s">
        <v>18106</v>
      </c>
      <c r="G8115" s="130" t="s">
        <v>3568</v>
      </c>
      <c r="I8115" s="119"/>
      <c r="K8115" s="120" t="s">
        <v>65</v>
      </c>
      <c r="L8115" s="131" t="s">
        <v>32</v>
      </c>
      <c r="M8115" s="120" t="s">
        <v>78</v>
      </c>
      <c r="P8115" s="124">
        <f t="shared" ref="P8115:P8146" si="389">IF(O8115&lt;&gt;0,MONTH(O8115),0)</f>
        <v>0</v>
      </c>
    </row>
    <row r="8116" spans="1:25">
      <c r="A8116" s="116">
        <v>8116</v>
      </c>
      <c r="B8116" s="129">
        <v>44306</v>
      </c>
      <c r="C8116" s="118">
        <f t="shared" si="388"/>
        <v>4</v>
      </c>
      <c r="D8116" s="120" t="s">
        <v>25</v>
      </c>
      <c r="E8116" s="120" t="s">
        <v>18107</v>
      </c>
      <c r="F8116" s="211" t="s">
        <v>18108</v>
      </c>
      <c r="G8116" s="119" t="s">
        <v>18109</v>
      </c>
      <c r="H8116" s="121" t="s">
        <v>140</v>
      </c>
      <c r="I8116" s="121" t="s">
        <v>30</v>
      </c>
      <c r="J8116" s="121" t="s">
        <v>7375</v>
      </c>
      <c r="K8116" s="120" t="s">
        <v>65</v>
      </c>
      <c r="L8116" s="131" t="s">
        <v>32</v>
      </c>
      <c r="M8116" s="120" t="s">
        <v>33</v>
      </c>
      <c r="N8116" s="131">
        <v>44313</v>
      </c>
      <c r="O8116" s="131">
        <v>44385</v>
      </c>
      <c r="P8116" s="124">
        <f t="shared" si="389"/>
        <v>7</v>
      </c>
    </row>
    <row r="8117" spans="1:25">
      <c r="A8117" s="116">
        <v>8117</v>
      </c>
      <c r="B8117" s="129">
        <v>44306</v>
      </c>
      <c r="C8117" s="118">
        <f t="shared" si="388"/>
        <v>4</v>
      </c>
      <c r="D8117" s="120" t="s">
        <v>25</v>
      </c>
      <c r="E8117" s="120" t="s">
        <v>18110</v>
      </c>
      <c r="F8117" s="211" t="s">
        <v>18111</v>
      </c>
      <c r="G8117" s="119" t="s">
        <v>7598</v>
      </c>
      <c r="H8117" s="121" t="s">
        <v>97</v>
      </c>
      <c r="I8117" s="119" t="s">
        <v>42</v>
      </c>
      <c r="J8117" s="121" t="s">
        <v>72</v>
      </c>
      <c r="K8117" s="120" t="s">
        <v>65</v>
      </c>
      <c r="L8117" s="131" t="s">
        <v>32</v>
      </c>
      <c r="M8117" s="120" t="s">
        <v>33</v>
      </c>
      <c r="N8117" s="131">
        <v>44313</v>
      </c>
      <c r="O8117" s="131">
        <v>44385</v>
      </c>
      <c r="P8117" s="124">
        <f t="shared" si="389"/>
        <v>7</v>
      </c>
      <c r="R8117" s="133"/>
    </row>
    <row r="8118" spans="1:25">
      <c r="A8118" s="116">
        <v>8118</v>
      </c>
      <c r="B8118" s="129">
        <v>44306</v>
      </c>
      <c r="C8118" s="118">
        <f t="shared" si="388"/>
        <v>4</v>
      </c>
      <c r="D8118" s="120" t="s">
        <v>252</v>
      </c>
      <c r="E8118" s="120" t="s">
        <v>18112</v>
      </c>
      <c r="F8118" s="211" t="s">
        <v>11202</v>
      </c>
      <c r="G8118" s="119" t="s">
        <v>18113</v>
      </c>
      <c r="H8118" s="121" t="s">
        <v>192</v>
      </c>
      <c r="I8118" s="121" t="s">
        <v>30</v>
      </c>
      <c r="J8118" s="121" t="s">
        <v>11166</v>
      </c>
      <c r="K8118" s="120" t="s">
        <v>65</v>
      </c>
      <c r="L8118" s="131" t="s">
        <v>32</v>
      </c>
      <c r="M8118" s="120" t="s">
        <v>33</v>
      </c>
      <c r="N8118" s="131">
        <v>44326</v>
      </c>
      <c r="O8118" s="131">
        <v>44333</v>
      </c>
      <c r="P8118" s="124">
        <f t="shared" si="389"/>
        <v>5</v>
      </c>
      <c r="R8118" s="133"/>
      <c r="S8118" s="120" t="s">
        <v>135</v>
      </c>
      <c r="T8118" s="126">
        <v>44333</v>
      </c>
      <c r="Y8118" s="116" t="s">
        <v>18114</v>
      </c>
    </row>
    <row r="8119" spans="1:25">
      <c r="A8119" s="116">
        <v>8119</v>
      </c>
      <c r="B8119" s="129">
        <v>44306</v>
      </c>
      <c r="C8119" s="118">
        <f t="shared" si="388"/>
        <v>4</v>
      </c>
      <c r="D8119" s="120" t="s">
        <v>252</v>
      </c>
      <c r="E8119" s="120" t="s">
        <v>18115</v>
      </c>
      <c r="F8119" s="211" t="s">
        <v>12716</v>
      </c>
      <c r="G8119" s="119" t="s">
        <v>18116</v>
      </c>
      <c r="H8119" s="121" t="s">
        <v>76</v>
      </c>
      <c r="I8119" s="121" t="s">
        <v>30</v>
      </c>
      <c r="J8119" s="121" t="s">
        <v>77</v>
      </c>
      <c r="K8119" s="120" t="s">
        <v>65</v>
      </c>
      <c r="L8119" s="131" t="s">
        <v>32</v>
      </c>
      <c r="M8119" s="120" t="s">
        <v>33</v>
      </c>
      <c r="N8119" s="131">
        <v>44309</v>
      </c>
      <c r="O8119" s="131">
        <v>44586</v>
      </c>
      <c r="P8119" s="124">
        <f t="shared" si="389"/>
        <v>1</v>
      </c>
    </row>
    <row r="8120" spans="1:25">
      <c r="A8120" s="116">
        <v>8120</v>
      </c>
      <c r="B8120" s="129">
        <v>44306</v>
      </c>
      <c r="C8120" s="118">
        <f t="shared" si="388"/>
        <v>4</v>
      </c>
      <c r="D8120" s="120" t="s">
        <v>252</v>
      </c>
      <c r="E8120" s="120" t="s">
        <v>18117</v>
      </c>
      <c r="F8120" s="211" t="s">
        <v>18118</v>
      </c>
      <c r="G8120" s="119" t="s">
        <v>374</v>
      </c>
      <c r="H8120" s="121" t="s">
        <v>76</v>
      </c>
      <c r="I8120" s="121" t="s">
        <v>30</v>
      </c>
      <c r="J8120" s="121" t="s">
        <v>87</v>
      </c>
      <c r="K8120" s="120" t="s">
        <v>65</v>
      </c>
      <c r="L8120" s="131" t="s">
        <v>32</v>
      </c>
      <c r="M8120" s="120" t="s">
        <v>33</v>
      </c>
      <c r="N8120" s="131">
        <v>44309</v>
      </c>
      <c r="O8120" s="131">
        <v>44586</v>
      </c>
      <c r="P8120" s="124">
        <f t="shared" si="389"/>
        <v>1</v>
      </c>
    </row>
    <row r="8121" spans="1:25" ht="27.6">
      <c r="A8121" s="116">
        <v>8121</v>
      </c>
      <c r="B8121" s="129">
        <v>44306</v>
      </c>
      <c r="C8121" s="118">
        <f t="shared" si="388"/>
        <v>4</v>
      </c>
      <c r="D8121" s="120" t="s">
        <v>252</v>
      </c>
      <c r="E8121" s="120" t="s">
        <v>18119</v>
      </c>
      <c r="F8121" s="211" t="s">
        <v>18120</v>
      </c>
      <c r="G8121" s="119" t="s">
        <v>16791</v>
      </c>
      <c r="H8121" s="121" t="s">
        <v>177</v>
      </c>
      <c r="I8121" s="121" t="s">
        <v>30</v>
      </c>
      <c r="J8121" s="121" t="s">
        <v>87</v>
      </c>
      <c r="K8121" s="120" t="s">
        <v>65</v>
      </c>
      <c r="L8121" s="131" t="s">
        <v>32</v>
      </c>
      <c r="M8121" s="120" t="s">
        <v>33</v>
      </c>
      <c r="N8121" s="131">
        <v>44326</v>
      </c>
      <c r="O8121" s="131">
        <v>44382</v>
      </c>
      <c r="P8121" s="124">
        <f t="shared" si="389"/>
        <v>7</v>
      </c>
      <c r="S8121" s="120" t="s">
        <v>92</v>
      </c>
    </row>
    <row r="8122" spans="1:25">
      <c r="A8122" s="116">
        <v>8122</v>
      </c>
      <c r="B8122" s="129">
        <v>44306</v>
      </c>
      <c r="C8122" s="118">
        <f t="shared" si="388"/>
        <v>4</v>
      </c>
      <c r="D8122" s="120" t="s">
        <v>252</v>
      </c>
      <c r="E8122" s="120" t="s">
        <v>18121</v>
      </c>
      <c r="F8122" s="211" t="s">
        <v>18122</v>
      </c>
      <c r="G8122" s="119" t="s">
        <v>18123</v>
      </c>
      <c r="H8122" s="121" t="s">
        <v>76</v>
      </c>
      <c r="I8122" s="119" t="s">
        <v>30</v>
      </c>
      <c r="J8122" s="121" t="s">
        <v>1544</v>
      </c>
      <c r="K8122" s="120" t="s">
        <v>65</v>
      </c>
      <c r="L8122" s="131" t="s">
        <v>32</v>
      </c>
      <c r="M8122" s="120" t="s">
        <v>33</v>
      </c>
      <c r="N8122" s="131">
        <v>44309</v>
      </c>
      <c r="O8122" s="131">
        <v>44433</v>
      </c>
      <c r="P8122" s="124">
        <f t="shared" si="389"/>
        <v>8</v>
      </c>
      <c r="S8122" s="120" t="s">
        <v>92</v>
      </c>
      <c r="T8122" s="126">
        <v>44433</v>
      </c>
    </row>
    <row r="8123" spans="1:25">
      <c r="A8123" s="116">
        <v>8123</v>
      </c>
      <c r="B8123" s="129">
        <v>44306</v>
      </c>
      <c r="C8123" s="118">
        <f t="shared" si="388"/>
        <v>4</v>
      </c>
      <c r="D8123" s="120" t="s">
        <v>252</v>
      </c>
      <c r="E8123" s="120" t="s">
        <v>18124</v>
      </c>
      <c r="F8123" s="211" t="s">
        <v>17155</v>
      </c>
      <c r="G8123" s="119" t="s">
        <v>18125</v>
      </c>
      <c r="H8123" s="121" t="s">
        <v>76</v>
      </c>
      <c r="I8123" s="121" t="s">
        <v>30</v>
      </c>
      <c r="J8123" s="121" t="s">
        <v>5018</v>
      </c>
      <c r="K8123" s="120" t="s">
        <v>65</v>
      </c>
      <c r="L8123" s="131" t="s">
        <v>32</v>
      </c>
      <c r="M8123" s="120" t="s">
        <v>33</v>
      </c>
      <c r="N8123" s="131">
        <v>44308</v>
      </c>
      <c r="P8123" s="124">
        <f t="shared" si="389"/>
        <v>0</v>
      </c>
      <c r="R8123" s="133"/>
      <c r="S8123" s="120" t="s">
        <v>34</v>
      </c>
      <c r="T8123" s="126">
        <v>44308</v>
      </c>
    </row>
    <row r="8124" spans="1:25">
      <c r="A8124" s="116">
        <v>8124</v>
      </c>
      <c r="B8124" s="129">
        <v>44306</v>
      </c>
      <c r="C8124" s="118">
        <f t="shared" si="388"/>
        <v>4</v>
      </c>
      <c r="D8124" s="120" t="s">
        <v>25</v>
      </c>
      <c r="E8124" s="120" t="s">
        <v>18126</v>
      </c>
      <c r="F8124" s="211" t="s">
        <v>2439</v>
      </c>
      <c r="G8124" s="119" t="s">
        <v>17179</v>
      </c>
      <c r="H8124" s="121" t="s">
        <v>140</v>
      </c>
      <c r="I8124" s="121" t="s">
        <v>30</v>
      </c>
      <c r="J8124" s="121" t="s">
        <v>5018</v>
      </c>
      <c r="K8124" s="120" t="s">
        <v>65</v>
      </c>
      <c r="L8124" s="131" t="s">
        <v>32</v>
      </c>
      <c r="M8124" s="120" t="s">
        <v>33</v>
      </c>
      <c r="N8124" s="131">
        <v>44312</v>
      </c>
      <c r="O8124" s="131">
        <v>44385</v>
      </c>
      <c r="P8124" s="124">
        <f t="shared" si="389"/>
        <v>7</v>
      </c>
    </row>
    <row r="8125" spans="1:25">
      <c r="A8125" s="116">
        <v>8125</v>
      </c>
      <c r="B8125" s="129">
        <v>44306</v>
      </c>
      <c r="C8125" s="118">
        <f t="shared" si="388"/>
        <v>4</v>
      </c>
      <c r="D8125" s="120" t="s">
        <v>25</v>
      </c>
      <c r="E8125" s="120" t="s">
        <v>18127</v>
      </c>
      <c r="F8125" s="211" t="s">
        <v>18128</v>
      </c>
      <c r="G8125" s="119" t="s">
        <v>11297</v>
      </c>
      <c r="H8125" s="121" t="s">
        <v>140</v>
      </c>
      <c r="I8125" s="121" t="s">
        <v>30</v>
      </c>
      <c r="J8125" s="121" t="s">
        <v>5135</v>
      </c>
      <c r="K8125" s="120" t="s">
        <v>65</v>
      </c>
      <c r="L8125" s="131" t="s">
        <v>32</v>
      </c>
      <c r="M8125" s="120" t="s">
        <v>33</v>
      </c>
      <c r="N8125" s="131">
        <v>44449</v>
      </c>
      <c r="O8125" s="131">
        <v>44449</v>
      </c>
      <c r="P8125" s="124">
        <f t="shared" si="389"/>
        <v>9</v>
      </c>
    </row>
    <row r="8126" spans="1:25">
      <c r="A8126" s="116">
        <v>8126</v>
      </c>
      <c r="B8126" s="129">
        <v>44306</v>
      </c>
      <c r="C8126" s="118">
        <f t="shared" si="388"/>
        <v>4</v>
      </c>
      <c r="D8126" s="120" t="s">
        <v>25</v>
      </c>
      <c r="E8126" s="120" t="s">
        <v>18129</v>
      </c>
      <c r="F8126" s="211" t="s">
        <v>13203</v>
      </c>
      <c r="G8126" s="119" t="s">
        <v>18130</v>
      </c>
      <c r="H8126" s="121" t="s">
        <v>192</v>
      </c>
      <c r="I8126" s="121" t="s">
        <v>30</v>
      </c>
      <c r="J8126" s="121" t="s">
        <v>5135</v>
      </c>
      <c r="K8126" s="120" t="s">
        <v>65</v>
      </c>
      <c r="L8126" s="131" t="s">
        <v>32</v>
      </c>
      <c r="M8126" s="120" t="s">
        <v>78</v>
      </c>
      <c r="P8126" s="124">
        <f t="shared" si="389"/>
        <v>0</v>
      </c>
    </row>
    <row r="8127" spans="1:25" ht="27.6">
      <c r="A8127" s="116">
        <v>8127</v>
      </c>
      <c r="B8127" s="129">
        <v>44306</v>
      </c>
      <c r="C8127" s="118">
        <f t="shared" si="388"/>
        <v>4</v>
      </c>
      <c r="D8127" s="120" t="s">
        <v>25</v>
      </c>
      <c r="E8127" s="120" t="s">
        <v>18131</v>
      </c>
      <c r="F8127" s="211" t="s">
        <v>18132</v>
      </c>
      <c r="G8127" s="119" t="s">
        <v>8273</v>
      </c>
      <c r="H8127" s="121" t="s">
        <v>140</v>
      </c>
      <c r="I8127" s="119" t="s">
        <v>30</v>
      </c>
      <c r="J8127" s="121" t="s">
        <v>435</v>
      </c>
      <c r="K8127" s="120" t="s">
        <v>65</v>
      </c>
      <c r="L8127" s="131" t="s">
        <v>32</v>
      </c>
      <c r="M8127" s="120" t="s">
        <v>78</v>
      </c>
      <c r="P8127" s="124">
        <f t="shared" si="389"/>
        <v>0</v>
      </c>
    </row>
    <row r="8128" spans="1:25">
      <c r="A8128" s="116">
        <v>8128</v>
      </c>
      <c r="B8128" s="129">
        <v>44306</v>
      </c>
      <c r="C8128" s="118">
        <f t="shared" si="388"/>
        <v>4</v>
      </c>
      <c r="D8128" s="120" t="s">
        <v>25</v>
      </c>
      <c r="E8128" s="120" t="s">
        <v>18133</v>
      </c>
      <c r="F8128" s="211" t="s">
        <v>18134</v>
      </c>
      <c r="G8128" s="119" t="s">
        <v>18135</v>
      </c>
      <c r="H8128" s="121" t="s">
        <v>256</v>
      </c>
      <c r="I8128" s="121" t="s">
        <v>42</v>
      </c>
      <c r="J8128" s="121" t="s">
        <v>199</v>
      </c>
      <c r="K8128" s="120" t="s">
        <v>65</v>
      </c>
      <c r="L8128" s="131" t="s">
        <v>32</v>
      </c>
      <c r="M8128" s="120" t="s">
        <v>78</v>
      </c>
      <c r="P8128" s="124">
        <f t="shared" si="389"/>
        <v>0</v>
      </c>
      <c r="R8128" s="133"/>
    </row>
    <row r="8129" spans="1:25">
      <c r="A8129" s="116">
        <v>8129</v>
      </c>
      <c r="B8129" s="129">
        <v>44306</v>
      </c>
      <c r="C8129" s="118">
        <f t="shared" si="388"/>
        <v>4</v>
      </c>
      <c r="D8129" s="120" t="s">
        <v>25</v>
      </c>
      <c r="E8129" s="120" t="s">
        <v>18136</v>
      </c>
      <c r="F8129" s="211" t="s">
        <v>18137</v>
      </c>
      <c r="G8129" s="119" t="s">
        <v>181</v>
      </c>
      <c r="H8129" s="121" t="s">
        <v>140</v>
      </c>
      <c r="I8129" s="121" t="s">
        <v>196</v>
      </c>
      <c r="J8129" s="121" t="s">
        <v>14490</v>
      </c>
      <c r="K8129" s="120" t="s">
        <v>65</v>
      </c>
      <c r="L8129" s="131" t="s">
        <v>32</v>
      </c>
      <c r="M8129" s="120" t="s">
        <v>78</v>
      </c>
      <c r="P8129" s="124">
        <f t="shared" si="389"/>
        <v>0</v>
      </c>
    </row>
    <row r="8130" spans="1:25">
      <c r="A8130" s="116">
        <v>8130</v>
      </c>
      <c r="B8130" s="129">
        <v>44306</v>
      </c>
      <c r="C8130" s="118">
        <f t="shared" si="388"/>
        <v>4</v>
      </c>
      <c r="D8130" s="120" t="s">
        <v>25</v>
      </c>
      <c r="E8130" s="120" t="s">
        <v>18138</v>
      </c>
      <c r="F8130" s="211" t="s">
        <v>18139</v>
      </c>
      <c r="G8130" s="119" t="s">
        <v>728</v>
      </c>
      <c r="H8130" s="121" t="s">
        <v>177</v>
      </c>
      <c r="I8130" s="121" t="s">
        <v>42</v>
      </c>
      <c r="J8130" s="121" t="s">
        <v>72</v>
      </c>
      <c r="K8130" s="120" t="s">
        <v>65</v>
      </c>
      <c r="L8130" s="131" t="s">
        <v>32</v>
      </c>
      <c r="M8130" s="120" t="s">
        <v>78</v>
      </c>
      <c r="P8130" s="124">
        <f t="shared" si="389"/>
        <v>0</v>
      </c>
    </row>
    <row r="8131" spans="1:25">
      <c r="A8131" s="116">
        <v>8131</v>
      </c>
      <c r="B8131" s="129">
        <v>44306</v>
      </c>
      <c r="C8131" s="118">
        <f t="shared" si="388"/>
        <v>4</v>
      </c>
      <c r="D8131" s="120" t="s">
        <v>25</v>
      </c>
      <c r="E8131" s="120" t="s">
        <v>18140</v>
      </c>
      <c r="F8131" s="211" t="s">
        <v>3270</v>
      </c>
      <c r="G8131" s="119" t="s">
        <v>18141</v>
      </c>
      <c r="H8131" s="121" t="s">
        <v>140</v>
      </c>
      <c r="I8131" s="119" t="s">
        <v>42</v>
      </c>
      <c r="J8131" s="121" t="s">
        <v>72</v>
      </c>
      <c r="K8131" s="120" t="s">
        <v>65</v>
      </c>
      <c r="L8131" s="131" t="s">
        <v>32</v>
      </c>
      <c r="M8131" s="120" t="s">
        <v>78</v>
      </c>
      <c r="P8131" s="124">
        <f t="shared" si="389"/>
        <v>0</v>
      </c>
    </row>
    <row r="8132" spans="1:25">
      <c r="A8132" s="116">
        <v>8132</v>
      </c>
      <c r="B8132" s="129">
        <v>44306</v>
      </c>
      <c r="C8132" s="118">
        <f t="shared" si="388"/>
        <v>4</v>
      </c>
      <c r="D8132" s="120" t="s">
        <v>25</v>
      </c>
      <c r="E8132" s="120" t="s">
        <v>18142</v>
      </c>
      <c r="F8132" s="211" t="s">
        <v>18143</v>
      </c>
      <c r="G8132" s="119" t="s">
        <v>2825</v>
      </c>
      <c r="H8132" s="121" t="s">
        <v>1173</v>
      </c>
      <c r="I8132" s="121" t="s">
        <v>42</v>
      </c>
      <c r="J8132" s="121" t="s">
        <v>72</v>
      </c>
      <c r="K8132" s="120" t="s">
        <v>65</v>
      </c>
      <c r="L8132" s="131" t="s">
        <v>32</v>
      </c>
      <c r="M8132" s="120" t="s">
        <v>78</v>
      </c>
      <c r="P8132" s="124">
        <f t="shared" si="389"/>
        <v>0</v>
      </c>
    </row>
    <row r="8133" spans="1:25">
      <c r="A8133" s="116">
        <v>8133</v>
      </c>
      <c r="B8133" s="129">
        <v>44306</v>
      </c>
      <c r="C8133" s="118">
        <f t="shared" si="388"/>
        <v>4</v>
      </c>
      <c r="D8133" s="120" t="s">
        <v>25</v>
      </c>
      <c r="E8133" s="120" t="s">
        <v>18144</v>
      </c>
      <c r="F8133" s="211" t="s">
        <v>18145</v>
      </c>
      <c r="G8133" s="119" t="s">
        <v>18146</v>
      </c>
      <c r="H8133" s="121" t="s">
        <v>41</v>
      </c>
      <c r="I8133" s="121" t="s">
        <v>42</v>
      </c>
      <c r="J8133" s="121" t="s">
        <v>72</v>
      </c>
      <c r="K8133" s="120" t="s">
        <v>65</v>
      </c>
      <c r="L8133" s="131" t="s">
        <v>32</v>
      </c>
      <c r="M8133" s="120" t="s">
        <v>33</v>
      </c>
      <c r="O8133" s="131">
        <v>44455</v>
      </c>
      <c r="P8133" s="124">
        <f t="shared" si="389"/>
        <v>9</v>
      </c>
    </row>
    <row r="8134" spans="1:25" ht="27.6">
      <c r="A8134" s="116">
        <v>8134</v>
      </c>
      <c r="B8134" s="129">
        <v>44306</v>
      </c>
      <c r="C8134" s="118">
        <f t="shared" si="388"/>
        <v>4</v>
      </c>
      <c r="D8134" s="120" t="s">
        <v>25</v>
      </c>
      <c r="E8134" s="120" t="s">
        <v>18147</v>
      </c>
      <c r="F8134" s="211" t="s">
        <v>18148</v>
      </c>
      <c r="G8134" s="119" t="s">
        <v>1089</v>
      </c>
      <c r="H8134" s="121" t="s">
        <v>140</v>
      </c>
      <c r="I8134" s="119" t="s">
        <v>30</v>
      </c>
      <c r="J8134" s="121" t="s">
        <v>5018</v>
      </c>
      <c r="K8134" s="120" t="s">
        <v>65</v>
      </c>
      <c r="L8134" s="131" t="s">
        <v>18149</v>
      </c>
      <c r="M8134" s="120" t="s">
        <v>78</v>
      </c>
      <c r="N8134" s="131">
        <v>44454</v>
      </c>
      <c r="P8134" s="124">
        <f t="shared" si="389"/>
        <v>0</v>
      </c>
      <c r="Y8134" s="116" t="s">
        <v>18150</v>
      </c>
    </row>
    <row r="8135" spans="1:25">
      <c r="A8135" s="116">
        <v>8135</v>
      </c>
      <c r="B8135" s="129">
        <v>44306</v>
      </c>
      <c r="C8135" s="118">
        <f t="shared" si="388"/>
        <v>4</v>
      </c>
      <c r="D8135" s="120" t="s">
        <v>25</v>
      </c>
      <c r="E8135" s="120" t="s">
        <v>18151</v>
      </c>
      <c r="F8135" s="211" t="s">
        <v>547</v>
      </c>
      <c r="G8135" s="119" t="s">
        <v>14692</v>
      </c>
      <c r="H8135" s="121" t="s">
        <v>29</v>
      </c>
      <c r="I8135" s="121" t="s">
        <v>42</v>
      </c>
      <c r="J8135" s="121" t="s">
        <v>72</v>
      </c>
      <c r="K8135" s="120" t="s">
        <v>65</v>
      </c>
      <c r="L8135" s="131" t="s">
        <v>32</v>
      </c>
      <c r="M8135" s="120" t="s">
        <v>78</v>
      </c>
      <c r="P8135" s="124">
        <f t="shared" si="389"/>
        <v>0</v>
      </c>
    </row>
    <row r="8136" spans="1:25">
      <c r="A8136" s="116">
        <v>8136</v>
      </c>
      <c r="B8136" s="129">
        <v>44306</v>
      </c>
      <c r="C8136" s="118">
        <f t="shared" si="388"/>
        <v>4</v>
      </c>
      <c r="D8136" s="120" t="s">
        <v>25</v>
      </c>
      <c r="E8136" s="120" t="s">
        <v>18152</v>
      </c>
      <c r="F8136" s="211" t="s">
        <v>18153</v>
      </c>
      <c r="G8136" s="119" t="s">
        <v>14692</v>
      </c>
      <c r="H8136" s="121" t="s">
        <v>29</v>
      </c>
      <c r="I8136" s="121" t="s">
        <v>42</v>
      </c>
      <c r="J8136" s="121" t="s">
        <v>72</v>
      </c>
      <c r="K8136" s="120" t="s">
        <v>65</v>
      </c>
      <c r="L8136" s="131" t="s">
        <v>32</v>
      </c>
      <c r="M8136" s="120" t="s">
        <v>78</v>
      </c>
      <c r="P8136" s="124">
        <f t="shared" si="389"/>
        <v>0</v>
      </c>
    </row>
    <row r="8137" spans="1:25" ht="27.6">
      <c r="A8137" s="116">
        <v>8137</v>
      </c>
      <c r="B8137" s="129">
        <v>44326</v>
      </c>
      <c r="C8137" s="118">
        <f t="shared" si="388"/>
        <v>5</v>
      </c>
      <c r="D8137" s="120" t="s">
        <v>25</v>
      </c>
      <c r="E8137" s="120" t="s">
        <v>18154</v>
      </c>
      <c r="F8137" s="211" t="s">
        <v>18155</v>
      </c>
      <c r="G8137" s="119" t="s">
        <v>963</v>
      </c>
      <c r="H8137" s="121" t="s">
        <v>160</v>
      </c>
      <c r="I8137" s="121" t="s">
        <v>30</v>
      </c>
      <c r="J8137" s="121" t="s">
        <v>77</v>
      </c>
      <c r="K8137" s="120" t="s">
        <v>65</v>
      </c>
      <c r="L8137" s="131" t="s">
        <v>32</v>
      </c>
      <c r="M8137" s="120" t="s">
        <v>33</v>
      </c>
      <c r="N8137" s="131">
        <v>44337</v>
      </c>
      <c r="O8137" s="131">
        <v>44483</v>
      </c>
      <c r="P8137" s="124">
        <f t="shared" si="389"/>
        <v>10</v>
      </c>
    </row>
    <row r="8138" spans="1:25">
      <c r="A8138" s="116">
        <v>8138</v>
      </c>
      <c r="B8138" s="129">
        <v>44306</v>
      </c>
      <c r="C8138" s="118">
        <f t="shared" si="388"/>
        <v>4</v>
      </c>
      <c r="D8138" s="120" t="s">
        <v>25</v>
      </c>
      <c r="E8138" s="120" t="s">
        <v>18156</v>
      </c>
      <c r="F8138" s="211" t="s">
        <v>18157</v>
      </c>
      <c r="G8138" s="119" t="s">
        <v>14692</v>
      </c>
      <c r="H8138" s="121" t="s">
        <v>29</v>
      </c>
      <c r="I8138" s="121" t="s">
        <v>42</v>
      </c>
      <c r="J8138" s="121" t="s">
        <v>72</v>
      </c>
      <c r="K8138" s="120" t="s">
        <v>65</v>
      </c>
      <c r="L8138" s="131" t="s">
        <v>32</v>
      </c>
      <c r="M8138" s="120" t="s">
        <v>78</v>
      </c>
      <c r="P8138" s="124">
        <f t="shared" si="389"/>
        <v>0</v>
      </c>
    </row>
    <row r="8139" spans="1:25">
      <c r="A8139" s="116">
        <v>8139</v>
      </c>
      <c r="B8139" s="129">
        <v>44306</v>
      </c>
      <c r="C8139" s="118">
        <f t="shared" si="388"/>
        <v>4</v>
      </c>
      <c r="D8139" s="120" t="s">
        <v>25</v>
      </c>
      <c r="E8139" s="120" t="s">
        <v>18158</v>
      </c>
      <c r="F8139" s="211" t="s">
        <v>18159</v>
      </c>
      <c r="G8139" s="119" t="s">
        <v>8079</v>
      </c>
      <c r="H8139" s="121" t="s">
        <v>29</v>
      </c>
      <c r="I8139" s="121" t="s">
        <v>30</v>
      </c>
      <c r="J8139" s="121" t="s">
        <v>7131</v>
      </c>
      <c r="K8139" s="120" t="s">
        <v>65</v>
      </c>
      <c r="L8139" s="131" t="s">
        <v>32</v>
      </c>
      <c r="M8139" s="120" t="s">
        <v>78</v>
      </c>
      <c r="P8139" s="124">
        <f t="shared" si="389"/>
        <v>0</v>
      </c>
    </row>
    <row r="8140" spans="1:25">
      <c r="A8140" s="116">
        <v>8140</v>
      </c>
      <c r="B8140" s="129">
        <v>44307</v>
      </c>
      <c r="C8140" s="118">
        <f t="shared" si="388"/>
        <v>4</v>
      </c>
      <c r="D8140" s="120" t="s">
        <v>25</v>
      </c>
      <c r="E8140" s="120" t="s">
        <v>18160</v>
      </c>
      <c r="F8140" s="211" t="s">
        <v>10664</v>
      </c>
      <c r="G8140" s="119" t="s">
        <v>8079</v>
      </c>
      <c r="H8140" s="121" t="s">
        <v>29</v>
      </c>
      <c r="I8140" s="121" t="s">
        <v>30</v>
      </c>
      <c r="J8140" s="121" t="s">
        <v>9853</v>
      </c>
      <c r="K8140" s="120" t="s">
        <v>65</v>
      </c>
      <c r="L8140" s="131" t="s">
        <v>32</v>
      </c>
      <c r="M8140" s="120" t="s">
        <v>78</v>
      </c>
      <c r="P8140" s="124">
        <f t="shared" si="389"/>
        <v>0</v>
      </c>
    </row>
    <row r="8141" spans="1:25">
      <c r="A8141" s="116">
        <v>8141</v>
      </c>
      <c r="B8141" s="129">
        <v>44307</v>
      </c>
      <c r="C8141" s="118">
        <f t="shared" si="388"/>
        <v>4</v>
      </c>
      <c r="D8141" s="120" t="s">
        <v>25</v>
      </c>
      <c r="E8141" s="120" t="s">
        <v>18161</v>
      </c>
      <c r="F8141" s="211" t="s">
        <v>18162</v>
      </c>
      <c r="G8141" s="119" t="s">
        <v>8079</v>
      </c>
      <c r="H8141" s="121" t="s">
        <v>29</v>
      </c>
      <c r="I8141" s="121" t="s">
        <v>30</v>
      </c>
      <c r="J8141" s="121" t="s">
        <v>9623</v>
      </c>
      <c r="K8141" s="120" t="s">
        <v>65</v>
      </c>
      <c r="L8141" s="131" t="s">
        <v>32</v>
      </c>
      <c r="M8141" s="120" t="s">
        <v>78</v>
      </c>
      <c r="P8141" s="124">
        <f t="shared" si="389"/>
        <v>0</v>
      </c>
    </row>
    <row r="8142" spans="1:25">
      <c r="A8142" s="116">
        <v>8142</v>
      </c>
      <c r="B8142" s="129">
        <v>44307</v>
      </c>
      <c r="C8142" s="118">
        <f t="shared" si="388"/>
        <v>4</v>
      </c>
      <c r="D8142" s="120" t="s">
        <v>25</v>
      </c>
      <c r="E8142" s="120" t="s">
        <v>18163</v>
      </c>
      <c r="F8142" s="211" t="s">
        <v>18164</v>
      </c>
      <c r="G8142" s="119" t="s">
        <v>8079</v>
      </c>
      <c r="H8142" s="121" t="s">
        <v>29</v>
      </c>
      <c r="I8142" s="121" t="s">
        <v>30</v>
      </c>
      <c r="J8142" s="121" t="s">
        <v>9820</v>
      </c>
      <c r="K8142" s="120" t="s">
        <v>65</v>
      </c>
      <c r="L8142" s="131" t="s">
        <v>32</v>
      </c>
      <c r="M8142" s="120" t="s">
        <v>78</v>
      </c>
      <c r="P8142" s="124">
        <f t="shared" si="389"/>
        <v>0</v>
      </c>
    </row>
    <row r="8143" spans="1:25" ht="27.6">
      <c r="A8143" s="116">
        <v>8143</v>
      </c>
      <c r="B8143" s="129">
        <v>44326</v>
      </c>
      <c r="C8143" s="118">
        <f t="shared" si="388"/>
        <v>5</v>
      </c>
      <c r="D8143" s="120" t="s">
        <v>25</v>
      </c>
      <c r="E8143" s="120" t="s">
        <v>18165</v>
      </c>
      <c r="F8143" s="211" t="s">
        <v>18166</v>
      </c>
      <c r="G8143" s="119" t="s">
        <v>14540</v>
      </c>
      <c r="H8143" s="121" t="s">
        <v>48</v>
      </c>
      <c r="I8143" s="121" t="s">
        <v>30</v>
      </c>
      <c r="J8143" s="121" t="s">
        <v>77</v>
      </c>
      <c r="K8143" s="120" t="s">
        <v>65</v>
      </c>
      <c r="L8143" s="131" t="s">
        <v>32</v>
      </c>
      <c r="M8143" s="120" t="s">
        <v>33</v>
      </c>
      <c r="N8143" s="131">
        <v>44326</v>
      </c>
      <c r="O8143" s="131">
        <v>44483</v>
      </c>
      <c r="P8143" s="124">
        <f t="shared" si="389"/>
        <v>10</v>
      </c>
    </row>
    <row r="8144" spans="1:25">
      <c r="A8144" s="116">
        <v>8144</v>
      </c>
      <c r="B8144" s="129">
        <v>44326</v>
      </c>
      <c r="C8144" s="118">
        <f t="shared" si="388"/>
        <v>5</v>
      </c>
      <c r="D8144" s="120" t="s">
        <v>25</v>
      </c>
      <c r="E8144" s="120" t="s">
        <v>18167</v>
      </c>
      <c r="F8144" s="211" t="s">
        <v>18168</v>
      </c>
      <c r="G8144" s="119" t="s">
        <v>4184</v>
      </c>
      <c r="H8144" s="121" t="s">
        <v>48</v>
      </c>
      <c r="I8144" s="121" t="s">
        <v>30</v>
      </c>
      <c r="J8144" s="121" t="s">
        <v>435</v>
      </c>
      <c r="K8144" s="120" t="s">
        <v>65</v>
      </c>
      <c r="L8144" s="131" t="s">
        <v>32</v>
      </c>
      <c r="M8144" s="120" t="s">
        <v>33</v>
      </c>
      <c r="N8144" s="131">
        <v>44321</v>
      </c>
      <c r="O8144" s="131">
        <v>44334</v>
      </c>
      <c r="P8144" s="124">
        <f t="shared" si="389"/>
        <v>5</v>
      </c>
      <c r="S8144" s="120" t="s">
        <v>135</v>
      </c>
      <c r="T8144" s="126">
        <v>44334</v>
      </c>
      <c r="Y8144" s="116" t="s">
        <v>18169</v>
      </c>
    </row>
    <row r="8145" spans="1:20">
      <c r="A8145" s="116">
        <v>8145</v>
      </c>
      <c r="B8145" s="129">
        <v>44326</v>
      </c>
      <c r="C8145" s="118">
        <f t="shared" si="388"/>
        <v>5</v>
      </c>
      <c r="D8145" s="120" t="s">
        <v>25</v>
      </c>
      <c r="E8145" s="120" t="s">
        <v>18170</v>
      </c>
      <c r="F8145" s="211" t="s">
        <v>6979</v>
      </c>
      <c r="G8145" s="119" t="s">
        <v>2975</v>
      </c>
      <c r="H8145" s="121" t="s">
        <v>140</v>
      </c>
      <c r="I8145" s="121" t="s">
        <v>30</v>
      </c>
      <c r="J8145" s="121" t="s">
        <v>7142</v>
      </c>
      <c r="K8145" s="120" t="s">
        <v>65</v>
      </c>
      <c r="L8145" s="131" t="s">
        <v>32</v>
      </c>
      <c r="M8145" s="120" t="s">
        <v>33</v>
      </c>
      <c r="N8145" s="131">
        <v>44321</v>
      </c>
      <c r="O8145" s="131">
        <v>44483</v>
      </c>
      <c r="P8145" s="124">
        <f t="shared" si="389"/>
        <v>10</v>
      </c>
    </row>
    <row r="8146" spans="1:20">
      <c r="A8146" s="116">
        <v>8146</v>
      </c>
      <c r="B8146" s="129">
        <v>44326</v>
      </c>
      <c r="C8146" s="118">
        <f t="shared" si="388"/>
        <v>5</v>
      </c>
      <c r="D8146" s="120" t="s">
        <v>25</v>
      </c>
      <c r="E8146" s="120" t="s">
        <v>18171</v>
      </c>
      <c r="F8146" s="211" t="s">
        <v>18172</v>
      </c>
      <c r="G8146" s="119" t="s">
        <v>18173</v>
      </c>
      <c r="H8146" s="121" t="s">
        <v>140</v>
      </c>
      <c r="I8146" s="121" t="s">
        <v>63</v>
      </c>
      <c r="J8146" s="121" t="s">
        <v>18174</v>
      </c>
      <c r="K8146" s="120" t="s">
        <v>65</v>
      </c>
      <c r="L8146" s="131" t="s">
        <v>32</v>
      </c>
      <c r="M8146" s="120" t="s">
        <v>33</v>
      </c>
      <c r="N8146" s="131">
        <v>44337</v>
      </c>
      <c r="O8146" s="131">
        <v>44483</v>
      </c>
      <c r="P8146" s="124">
        <f t="shared" si="389"/>
        <v>10</v>
      </c>
    </row>
    <row r="8147" spans="1:20">
      <c r="A8147" s="116">
        <v>8147</v>
      </c>
      <c r="B8147" s="129">
        <v>44307</v>
      </c>
      <c r="C8147" s="118">
        <f t="shared" ref="C8147:C8166" si="390">IF(B8147&lt;&gt;0,MONTH(B8147),0)</f>
        <v>4</v>
      </c>
      <c r="D8147" s="120" t="s">
        <v>25</v>
      </c>
      <c r="E8147" s="120" t="s">
        <v>18175</v>
      </c>
      <c r="F8147" s="211" t="s">
        <v>18176</v>
      </c>
      <c r="G8147" s="119" t="s">
        <v>14658</v>
      </c>
      <c r="H8147" s="121" t="s">
        <v>29</v>
      </c>
      <c r="I8147" s="121" t="s">
        <v>30</v>
      </c>
      <c r="J8147" s="121" t="s">
        <v>1540</v>
      </c>
      <c r="K8147" s="120" t="s">
        <v>65</v>
      </c>
      <c r="L8147" s="131" t="s">
        <v>32</v>
      </c>
      <c r="M8147" s="120" t="s">
        <v>78</v>
      </c>
      <c r="P8147" s="124">
        <f t="shared" ref="P8147:P8166" si="391">IF(O8147&lt;&gt;0,MONTH(O8147),0)</f>
        <v>0</v>
      </c>
    </row>
    <row r="8148" spans="1:20">
      <c r="A8148" s="116">
        <v>8148</v>
      </c>
      <c r="B8148" s="129">
        <v>44326</v>
      </c>
      <c r="C8148" s="118">
        <f t="shared" si="390"/>
        <v>5</v>
      </c>
      <c r="D8148" s="119" t="s">
        <v>25</v>
      </c>
      <c r="E8148" s="120" t="s">
        <v>18177</v>
      </c>
      <c r="F8148" s="211" t="s">
        <v>18178</v>
      </c>
      <c r="G8148" s="119" t="s">
        <v>18179</v>
      </c>
      <c r="H8148" s="121" t="s">
        <v>41</v>
      </c>
      <c r="I8148" s="119" t="s">
        <v>63</v>
      </c>
      <c r="J8148" s="121" t="s">
        <v>601</v>
      </c>
      <c r="K8148" s="120" t="s">
        <v>65</v>
      </c>
      <c r="L8148" s="131" t="s">
        <v>32</v>
      </c>
      <c r="M8148" s="120" t="s">
        <v>33</v>
      </c>
      <c r="N8148" s="131">
        <v>44403</v>
      </c>
      <c r="P8148" s="124">
        <f t="shared" si="391"/>
        <v>0</v>
      </c>
      <c r="R8148" s="118">
        <f ca="1">TODAY()-N8148</f>
        <v>275</v>
      </c>
    </row>
    <row r="8149" spans="1:20" ht="27.6">
      <c r="A8149" s="116">
        <v>8149</v>
      </c>
      <c r="B8149" s="129">
        <v>44326</v>
      </c>
      <c r="C8149" s="118">
        <f t="shared" si="390"/>
        <v>5</v>
      </c>
      <c r="D8149" s="119" t="s">
        <v>25</v>
      </c>
      <c r="E8149" s="120" t="s">
        <v>18180</v>
      </c>
      <c r="F8149" s="211" t="s">
        <v>18181</v>
      </c>
      <c r="G8149" s="119" t="s">
        <v>9723</v>
      </c>
      <c r="H8149" s="121" t="s">
        <v>140</v>
      </c>
      <c r="I8149" s="119" t="s">
        <v>42</v>
      </c>
      <c r="J8149" s="121" t="s">
        <v>72</v>
      </c>
      <c r="K8149" s="120" t="s">
        <v>65</v>
      </c>
      <c r="L8149" s="131" t="s">
        <v>32</v>
      </c>
      <c r="M8149" s="120" t="s">
        <v>33</v>
      </c>
      <c r="N8149" s="131">
        <v>44320</v>
      </c>
      <c r="P8149" s="124">
        <f t="shared" si="391"/>
        <v>0</v>
      </c>
      <c r="S8149" s="120" t="s">
        <v>34</v>
      </c>
      <c r="T8149" s="126">
        <v>44320</v>
      </c>
    </row>
    <row r="8150" spans="1:20">
      <c r="A8150" s="116">
        <v>8150</v>
      </c>
      <c r="B8150" s="129">
        <v>44326</v>
      </c>
      <c r="C8150" s="118">
        <f t="shared" si="390"/>
        <v>5</v>
      </c>
      <c r="D8150" s="119" t="s">
        <v>25</v>
      </c>
      <c r="E8150" s="120" t="s">
        <v>18182</v>
      </c>
      <c r="F8150" s="211" t="s">
        <v>1462</v>
      </c>
      <c r="G8150" s="119" t="s">
        <v>18183</v>
      </c>
      <c r="H8150" s="121" t="s">
        <v>256</v>
      </c>
      <c r="I8150" s="119" t="s">
        <v>30</v>
      </c>
      <c r="J8150" s="121" t="s">
        <v>7553</v>
      </c>
      <c r="K8150" s="120" t="s">
        <v>65</v>
      </c>
      <c r="L8150" s="131" t="s">
        <v>32</v>
      </c>
      <c r="M8150" s="120" t="s">
        <v>33</v>
      </c>
      <c r="N8150" s="131">
        <v>44320</v>
      </c>
      <c r="O8150" s="131">
        <v>44327</v>
      </c>
      <c r="P8150" s="124">
        <f t="shared" si="391"/>
        <v>5</v>
      </c>
      <c r="Q8150" s="118">
        <v>1</v>
      </c>
      <c r="R8150" s="118">
        <f ca="1">TODAY()-O8150</f>
        <v>351</v>
      </c>
    </row>
    <row r="8151" spans="1:20">
      <c r="A8151" s="116">
        <v>8151</v>
      </c>
      <c r="B8151" s="129">
        <v>44307</v>
      </c>
      <c r="C8151" s="118">
        <f t="shared" si="390"/>
        <v>4</v>
      </c>
      <c r="D8151" s="120" t="s">
        <v>25</v>
      </c>
      <c r="E8151" s="120" t="s">
        <v>18184</v>
      </c>
      <c r="F8151" s="211" t="s">
        <v>3138</v>
      </c>
      <c r="G8151" s="119" t="s">
        <v>18185</v>
      </c>
      <c r="H8151" s="121" t="s">
        <v>29</v>
      </c>
      <c r="I8151" s="121" t="s">
        <v>30</v>
      </c>
      <c r="J8151" s="121" t="s">
        <v>1540</v>
      </c>
      <c r="K8151" s="120" t="s">
        <v>65</v>
      </c>
      <c r="L8151" s="131" t="s">
        <v>32</v>
      </c>
      <c r="M8151" s="120" t="s">
        <v>78</v>
      </c>
      <c r="P8151" s="124">
        <f t="shared" si="391"/>
        <v>0</v>
      </c>
    </row>
    <row r="8152" spans="1:20">
      <c r="A8152" s="116">
        <v>8152</v>
      </c>
      <c r="B8152" s="129">
        <v>44307</v>
      </c>
      <c r="C8152" s="118">
        <f t="shared" si="390"/>
        <v>4</v>
      </c>
      <c r="D8152" s="120" t="s">
        <v>25</v>
      </c>
      <c r="E8152" s="120" t="s">
        <v>18186</v>
      </c>
      <c r="F8152" s="211" t="s">
        <v>18187</v>
      </c>
      <c r="G8152" s="119" t="s">
        <v>18188</v>
      </c>
      <c r="H8152" s="121" t="s">
        <v>29</v>
      </c>
      <c r="I8152" s="121" t="s">
        <v>42</v>
      </c>
      <c r="J8152" s="121" t="s">
        <v>18189</v>
      </c>
      <c r="K8152" s="120" t="s">
        <v>65</v>
      </c>
      <c r="L8152" s="131" t="s">
        <v>32</v>
      </c>
      <c r="M8152" s="120" t="s">
        <v>78</v>
      </c>
      <c r="P8152" s="124">
        <f t="shared" si="391"/>
        <v>0</v>
      </c>
    </row>
    <row r="8153" spans="1:20">
      <c r="A8153" s="116">
        <v>8153</v>
      </c>
      <c r="B8153" s="129">
        <v>44307</v>
      </c>
      <c r="C8153" s="118">
        <f t="shared" si="390"/>
        <v>4</v>
      </c>
      <c r="D8153" s="120" t="s">
        <v>25</v>
      </c>
      <c r="E8153" s="120" t="s">
        <v>18190</v>
      </c>
      <c r="F8153" s="211" t="s">
        <v>18191</v>
      </c>
      <c r="G8153" s="119" t="s">
        <v>2948</v>
      </c>
      <c r="H8153" s="121" t="s">
        <v>29</v>
      </c>
      <c r="I8153" s="121" t="s">
        <v>42</v>
      </c>
      <c r="J8153" s="121" t="s">
        <v>72</v>
      </c>
      <c r="K8153" s="120" t="s">
        <v>65</v>
      </c>
      <c r="L8153" s="131" t="s">
        <v>32</v>
      </c>
      <c r="M8153" s="120" t="s">
        <v>78</v>
      </c>
      <c r="P8153" s="124">
        <f t="shared" si="391"/>
        <v>0</v>
      </c>
    </row>
    <row r="8154" spans="1:20" ht="27.6">
      <c r="A8154" s="116">
        <v>8154</v>
      </c>
      <c r="B8154" s="129">
        <v>44307</v>
      </c>
      <c r="C8154" s="118">
        <f t="shared" si="390"/>
        <v>4</v>
      </c>
      <c r="D8154" s="120" t="s">
        <v>25</v>
      </c>
      <c r="E8154" s="120" t="s">
        <v>18192</v>
      </c>
      <c r="F8154" s="211" t="s">
        <v>18193</v>
      </c>
      <c r="G8154" s="119" t="s">
        <v>603</v>
      </c>
      <c r="H8154" s="121" t="s">
        <v>53</v>
      </c>
      <c r="I8154" s="119" t="s">
        <v>42</v>
      </c>
      <c r="J8154" s="121" t="s">
        <v>43</v>
      </c>
      <c r="K8154" s="120" t="s">
        <v>65</v>
      </c>
      <c r="L8154" s="131" t="s">
        <v>32</v>
      </c>
      <c r="M8154" s="120" t="s">
        <v>78</v>
      </c>
      <c r="P8154" s="124">
        <f t="shared" si="391"/>
        <v>0</v>
      </c>
    </row>
    <row r="8155" spans="1:20">
      <c r="A8155" s="116">
        <v>8155</v>
      </c>
      <c r="B8155" s="129">
        <v>44307</v>
      </c>
      <c r="C8155" s="118">
        <f t="shared" si="390"/>
        <v>4</v>
      </c>
      <c r="D8155" s="120" t="s">
        <v>25</v>
      </c>
      <c r="E8155" s="120" t="s">
        <v>18194</v>
      </c>
      <c r="F8155" s="211" t="s">
        <v>783</v>
      </c>
      <c r="G8155" s="119" t="s">
        <v>1454</v>
      </c>
      <c r="H8155" s="121" t="s">
        <v>29</v>
      </c>
      <c r="I8155" s="121" t="s">
        <v>63</v>
      </c>
      <c r="J8155" s="121" t="s">
        <v>601</v>
      </c>
      <c r="K8155" s="120" t="s">
        <v>65</v>
      </c>
      <c r="L8155" s="131" t="s">
        <v>32</v>
      </c>
      <c r="M8155" s="120" t="s">
        <v>466</v>
      </c>
      <c r="P8155" s="124">
        <f t="shared" si="391"/>
        <v>0</v>
      </c>
    </row>
    <row r="8156" spans="1:20">
      <c r="A8156" s="116">
        <v>8156</v>
      </c>
      <c r="B8156" s="129">
        <v>44307</v>
      </c>
      <c r="C8156" s="118">
        <f t="shared" si="390"/>
        <v>4</v>
      </c>
      <c r="D8156" s="120" t="s">
        <v>25</v>
      </c>
      <c r="E8156" s="120" t="s">
        <v>18195</v>
      </c>
      <c r="F8156" s="211" t="s">
        <v>18196</v>
      </c>
      <c r="G8156" s="119" t="s">
        <v>18197</v>
      </c>
      <c r="H8156" s="121" t="s">
        <v>29</v>
      </c>
      <c r="I8156" s="121" t="s">
        <v>42</v>
      </c>
      <c r="J8156" s="121" t="s">
        <v>319</v>
      </c>
      <c r="K8156" s="120" t="s">
        <v>65</v>
      </c>
      <c r="L8156" s="131" t="s">
        <v>32</v>
      </c>
      <c r="M8156" s="120" t="s">
        <v>466</v>
      </c>
      <c r="P8156" s="124">
        <f t="shared" si="391"/>
        <v>0</v>
      </c>
    </row>
    <row r="8157" spans="1:20">
      <c r="A8157" s="116">
        <v>8157</v>
      </c>
      <c r="B8157" s="129">
        <v>44326</v>
      </c>
      <c r="C8157" s="118">
        <f t="shared" si="390"/>
        <v>5</v>
      </c>
      <c r="D8157" s="119" t="s">
        <v>25</v>
      </c>
      <c r="E8157" s="120" t="s">
        <v>18198</v>
      </c>
      <c r="F8157" s="211" t="s">
        <v>18199</v>
      </c>
      <c r="G8157" s="119" t="s">
        <v>10384</v>
      </c>
      <c r="H8157" s="121" t="s">
        <v>192</v>
      </c>
      <c r="I8157" s="121" t="s">
        <v>42</v>
      </c>
      <c r="J8157" s="121" t="s">
        <v>72</v>
      </c>
      <c r="K8157" s="120" t="s">
        <v>65</v>
      </c>
      <c r="L8157" s="131" t="s">
        <v>32</v>
      </c>
      <c r="M8157" s="120" t="s">
        <v>33</v>
      </c>
      <c r="N8157" s="131">
        <v>44321</v>
      </c>
      <c r="O8157" s="131">
        <v>44412</v>
      </c>
      <c r="P8157" s="124">
        <f t="shared" si="391"/>
        <v>8</v>
      </c>
      <c r="Q8157" s="118">
        <v>2</v>
      </c>
      <c r="S8157" s="120" t="s">
        <v>922</v>
      </c>
      <c r="T8157" s="126">
        <v>44415</v>
      </c>
    </row>
    <row r="8158" spans="1:20">
      <c r="A8158" s="116">
        <v>8158</v>
      </c>
      <c r="B8158" s="129">
        <v>44307</v>
      </c>
      <c r="C8158" s="118">
        <f t="shared" si="390"/>
        <v>4</v>
      </c>
      <c r="D8158" s="120" t="s">
        <v>25</v>
      </c>
      <c r="E8158" s="120" t="s">
        <v>18200</v>
      </c>
      <c r="F8158" s="211" t="s">
        <v>18201</v>
      </c>
      <c r="G8158" s="119" t="s">
        <v>18202</v>
      </c>
      <c r="H8158" s="121" t="s">
        <v>29</v>
      </c>
      <c r="I8158" s="121" t="s">
        <v>42</v>
      </c>
      <c r="J8158" s="121" t="s">
        <v>2268</v>
      </c>
      <c r="K8158" s="120" t="s">
        <v>65</v>
      </c>
      <c r="L8158" s="131" t="s">
        <v>32</v>
      </c>
      <c r="M8158" s="120" t="s">
        <v>466</v>
      </c>
      <c r="P8158" s="124">
        <f t="shared" si="391"/>
        <v>0</v>
      </c>
    </row>
    <row r="8159" spans="1:20">
      <c r="A8159" s="116">
        <v>8159</v>
      </c>
      <c r="B8159" s="129">
        <v>44307</v>
      </c>
      <c r="C8159" s="118">
        <f t="shared" si="390"/>
        <v>4</v>
      </c>
      <c r="D8159" s="120" t="s">
        <v>25</v>
      </c>
      <c r="E8159" s="120" t="s">
        <v>18203</v>
      </c>
      <c r="F8159" s="211" t="s">
        <v>2352</v>
      </c>
      <c r="G8159" s="119" t="s">
        <v>18204</v>
      </c>
      <c r="H8159" s="121" t="s">
        <v>29</v>
      </c>
      <c r="I8159" s="121" t="s">
        <v>42</v>
      </c>
      <c r="J8159" s="121" t="s">
        <v>2268</v>
      </c>
      <c r="K8159" s="120" t="s">
        <v>65</v>
      </c>
      <c r="L8159" s="131" t="s">
        <v>32</v>
      </c>
      <c r="M8159" s="120" t="s">
        <v>466</v>
      </c>
      <c r="P8159" s="124">
        <f t="shared" si="391"/>
        <v>0</v>
      </c>
    </row>
    <row r="8160" spans="1:20">
      <c r="A8160" s="116">
        <v>8160</v>
      </c>
      <c r="B8160" s="129">
        <v>44307</v>
      </c>
      <c r="C8160" s="118">
        <f t="shared" si="390"/>
        <v>4</v>
      </c>
      <c r="D8160" s="120" t="s">
        <v>25</v>
      </c>
      <c r="E8160" s="120" t="s">
        <v>18205</v>
      </c>
      <c r="F8160" s="211" t="s">
        <v>18206</v>
      </c>
      <c r="G8160" s="119" t="s">
        <v>18207</v>
      </c>
      <c r="H8160" s="121" t="s">
        <v>29</v>
      </c>
      <c r="I8160" s="119" t="s">
        <v>42</v>
      </c>
      <c r="J8160" s="121" t="s">
        <v>43</v>
      </c>
      <c r="K8160" s="120" t="s">
        <v>65</v>
      </c>
      <c r="L8160" s="131" t="s">
        <v>32</v>
      </c>
      <c r="M8160" s="120" t="s">
        <v>78</v>
      </c>
      <c r="P8160" s="124">
        <f t="shared" si="391"/>
        <v>0</v>
      </c>
    </row>
    <row r="8161" spans="1:25">
      <c r="A8161" s="116">
        <v>8161</v>
      </c>
      <c r="B8161" s="129">
        <v>44307</v>
      </c>
      <c r="C8161" s="118">
        <f t="shared" si="390"/>
        <v>4</v>
      </c>
      <c r="D8161" s="120" t="s">
        <v>25</v>
      </c>
      <c r="E8161" s="120" t="s">
        <v>18208</v>
      </c>
      <c r="F8161" s="211" t="s">
        <v>18209</v>
      </c>
      <c r="G8161" s="119" t="s">
        <v>14872</v>
      </c>
      <c r="H8161" s="121" t="s">
        <v>29</v>
      </c>
      <c r="I8161" s="121" t="s">
        <v>42</v>
      </c>
      <c r="J8161" s="121" t="s">
        <v>2268</v>
      </c>
      <c r="K8161" s="120" t="s">
        <v>65</v>
      </c>
      <c r="L8161" s="131" t="s">
        <v>32</v>
      </c>
      <c r="M8161" s="120" t="s">
        <v>78</v>
      </c>
      <c r="P8161" s="124">
        <f t="shared" si="391"/>
        <v>0</v>
      </c>
    </row>
    <row r="8162" spans="1:25">
      <c r="A8162" s="116">
        <v>8162</v>
      </c>
      <c r="B8162" s="129">
        <v>44307</v>
      </c>
      <c r="C8162" s="118">
        <f t="shared" si="390"/>
        <v>4</v>
      </c>
      <c r="D8162" s="120" t="s">
        <v>25</v>
      </c>
      <c r="E8162" s="120" t="s">
        <v>18210</v>
      </c>
      <c r="F8162" s="211" t="s">
        <v>351</v>
      </c>
      <c r="G8162" s="119" t="s">
        <v>18211</v>
      </c>
      <c r="H8162" s="121" t="s">
        <v>29</v>
      </c>
      <c r="I8162" s="121" t="s">
        <v>42</v>
      </c>
      <c r="J8162" s="121" t="s">
        <v>2268</v>
      </c>
      <c r="K8162" s="120" t="s">
        <v>65</v>
      </c>
      <c r="L8162" s="131" t="s">
        <v>32</v>
      </c>
      <c r="M8162" s="120" t="s">
        <v>78</v>
      </c>
      <c r="P8162" s="124">
        <f t="shared" si="391"/>
        <v>0</v>
      </c>
    </row>
    <row r="8163" spans="1:25">
      <c r="A8163" s="116">
        <v>8163</v>
      </c>
      <c r="B8163" s="129">
        <v>44326</v>
      </c>
      <c r="C8163" s="118">
        <f t="shared" si="390"/>
        <v>5</v>
      </c>
      <c r="D8163" s="119" t="s">
        <v>25</v>
      </c>
      <c r="E8163" s="120" t="s">
        <v>18212</v>
      </c>
      <c r="F8163" s="211" t="s">
        <v>18213</v>
      </c>
      <c r="G8163" s="119" t="s">
        <v>741</v>
      </c>
      <c r="H8163" s="121" t="s">
        <v>48</v>
      </c>
      <c r="I8163" s="121" t="s">
        <v>42</v>
      </c>
      <c r="J8163" s="121" t="s">
        <v>72</v>
      </c>
      <c r="K8163" s="120" t="s">
        <v>65</v>
      </c>
      <c r="L8163" s="131" t="s">
        <v>32</v>
      </c>
      <c r="M8163" s="120" t="s">
        <v>33</v>
      </c>
      <c r="N8163" s="131">
        <v>44321</v>
      </c>
      <c r="P8163" s="124">
        <f t="shared" si="391"/>
        <v>0</v>
      </c>
      <c r="S8163" s="120" t="s">
        <v>922</v>
      </c>
      <c r="T8163" s="126">
        <v>44321</v>
      </c>
    </row>
    <row r="8164" spans="1:25">
      <c r="A8164" s="116">
        <v>8164</v>
      </c>
      <c r="B8164" s="129">
        <v>44326</v>
      </c>
      <c r="C8164" s="118">
        <f t="shared" si="390"/>
        <v>5</v>
      </c>
      <c r="D8164" s="119" t="s">
        <v>25</v>
      </c>
      <c r="E8164" s="120" t="s">
        <v>18214</v>
      </c>
      <c r="F8164" s="211" t="s">
        <v>18215</v>
      </c>
      <c r="G8164" s="119" t="s">
        <v>18216</v>
      </c>
      <c r="H8164" s="121" t="s">
        <v>53</v>
      </c>
      <c r="I8164" s="121" t="s">
        <v>42</v>
      </c>
      <c r="J8164" s="121" t="s">
        <v>72</v>
      </c>
      <c r="K8164" s="120" t="s">
        <v>65</v>
      </c>
      <c r="L8164" s="131" t="s">
        <v>32</v>
      </c>
      <c r="M8164" s="120" t="s">
        <v>33</v>
      </c>
      <c r="N8164" s="131">
        <v>44321</v>
      </c>
      <c r="O8164" s="131">
        <v>44327</v>
      </c>
      <c r="P8164" s="124">
        <f t="shared" si="391"/>
        <v>5</v>
      </c>
      <c r="Q8164" s="118">
        <v>1</v>
      </c>
      <c r="R8164" s="118">
        <f ca="1">TODAY()-O8164</f>
        <v>351</v>
      </c>
    </row>
    <row r="8165" spans="1:25">
      <c r="A8165" s="116">
        <v>8165</v>
      </c>
      <c r="B8165" s="129">
        <v>44326</v>
      </c>
      <c r="C8165" s="118">
        <f t="shared" si="390"/>
        <v>5</v>
      </c>
      <c r="D8165" s="119" t="s">
        <v>25</v>
      </c>
      <c r="E8165" s="120" t="s">
        <v>18217</v>
      </c>
      <c r="F8165" s="211" t="s">
        <v>5990</v>
      </c>
      <c r="G8165" s="119" t="s">
        <v>3439</v>
      </c>
      <c r="H8165" s="121" t="s">
        <v>177</v>
      </c>
      <c r="I8165" s="121" t="s">
        <v>42</v>
      </c>
      <c r="J8165" s="121" t="s">
        <v>72</v>
      </c>
      <c r="K8165" s="120" t="s">
        <v>65</v>
      </c>
      <c r="L8165" s="131" t="s">
        <v>32</v>
      </c>
      <c r="M8165" s="120" t="s">
        <v>33</v>
      </c>
      <c r="N8165" s="131">
        <v>44321</v>
      </c>
      <c r="P8165" s="124">
        <f t="shared" si="391"/>
        <v>0</v>
      </c>
      <c r="S8165" s="120" t="s">
        <v>135</v>
      </c>
      <c r="T8165" s="126">
        <v>44321</v>
      </c>
    </row>
    <row r="8166" spans="1:25" ht="27.6">
      <c r="A8166" s="116">
        <v>8166</v>
      </c>
      <c r="B8166" s="129">
        <v>44326</v>
      </c>
      <c r="C8166" s="118">
        <f t="shared" si="390"/>
        <v>5</v>
      </c>
      <c r="D8166" s="120" t="s">
        <v>25</v>
      </c>
      <c r="E8166" s="120" t="s">
        <v>18218</v>
      </c>
      <c r="F8166" s="211" t="s">
        <v>18219</v>
      </c>
      <c r="G8166" s="119" t="s">
        <v>10092</v>
      </c>
      <c r="H8166" s="121" t="s">
        <v>140</v>
      </c>
      <c r="I8166" s="121" t="s">
        <v>30</v>
      </c>
      <c r="J8166" s="121" t="s">
        <v>10013</v>
      </c>
      <c r="K8166" s="120" t="s">
        <v>65</v>
      </c>
      <c r="L8166" s="131" t="s">
        <v>32</v>
      </c>
      <c r="M8166" s="120" t="s">
        <v>33</v>
      </c>
      <c r="N8166" s="131">
        <v>44335</v>
      </c>
      <c r="O8166" s="131">
        <v>44483</v>
      </c>
      <c r="P8166" s="124">
        <f t="shared" si="391"/>
        <v>10</v>
      </c>
    </row>
    <row r="8167" spans="1:25">
      <c r="A8167" s="116">
        <v>8167</v>
      </c>
      <c r="B8167" s="129">
        <v>44475</v>
      </c>
      <c r="D8167" s="120" t="s">
        <v>580</v>
      </c>
      <c r="E8167" s="120" t="s">
        <v>18220</v>
      </c>
      <c r="F8167" s="212" t="s">
        <v>437</v>
      </c>
      <c r="G8167" s="119" t="s">
        <v>18221</v>
      </c>
      <c r="H8167" s="121" t="s">
        <v>29</v>
      </c>
      <c r="I8167" s="140" t="s">
        <v>42</v>
      </c>
      <c r="J8167" s="121" t="s">
        <v>478</v>
      </c>
      <c r="K8167" s="121" t="s">
        <v>65</v>
      </c>
      <c r="L8167" s="157" t="s">
        <v>32</v>
      </c>
      <c r="M8167" s="120" t="s">
        <v>184</v>
      </c>
      <c r="N8167" s="131">
        <v>44475</v>
      </c>
      <c r="O8167" s="131">
        <v>44502</v>
      </c>
    </row>
    <row r="8168" spans="1:25">
      <c r="A8168" s="116">
        <v>8168</v>
      </c>
      <c r="B8168" s="129">
        <v>44326</v>
      </c>
      <c r="C8168" s="118">
        <f t="shared" ref="C8168:C8195" si="392">IF(B8168&lt;&gt;0,MONTH(B8168),0)</f>
        <v>5</v>
      </c>
      <c r="D8168" s="120" t="s">
        <v>25</v>
      </c>
      <c r="E8168" s="120" t="s">
        <v>18222</v>
      </c>
      <c r="F8168" s="211" t="s">
        <v>1259</v>
      </c>
      <c r="G8168" s="119" t="s">
        <v>11297</v>
      </c>
      <c r="H8168" s="121" t="s">
        <v>140</v>
      </c>
      <c r="I8168" s="121" t="s">
        <v>30</v>
      </c>
      <c r="J8168" s="121" t="s">
        <v>5018</v>
      </c>
      <c r="K8168" s="120" t="s">
        <v>65</v>
      </c>
      <c r="L8168" s="131" t="s">
        <v>32</v>
      </c>
      <c r="M8168" s="120" t="s">
        <v>33</v>
      </c>
      <c r="N8168" s="131">
        <v>44321</v>
      </c>
      <c r="O8168" s="131">
        <v>44420</v>
      </c>
      <c r="P8168" s="124">
        <f t="shared" ref="P8168:P8191" si="393">IF(O8168&lt;&gt;0,MONTH(O8168),0)</f>
        <v>8</v>
      </c>
      <c r="S8168" s="120" t="s">
        <v>34</v>
      </c>
      <c r="Y8168" s="116" t="s">
        <v>18223</v>
      </c>
    </row>
    <row r="8169" spans="1:25">
      <c r="A8169" s="116">
        <v>8169</v>
      </c>
      <c r="B8169" s="129">
        <v>44326</v>
      </c>
      <c r="C8169" s="118">
        <f t="shared" si="392"/>
        <v>5</v>
      </c>
      <c r="D8169" s="119" t="s">
        <v>25</v>
      </c>
      <c r="E8169" s="120" t="s">
        <v>18224</v>
      </c>
      <c r="F8169" s="211" t="s">
        <v>18225</v>
      </c>
      <c r="G8169" s="119" t="s">
        <v>844</v>
      </c>
      <c r="H8169" s="121" t="s">
        <v>140</v>
      </c>
      <c r="I8169" s="121" t="s">
        <v>42</v>
      </c>
      <c r="J8169" s="121" t="s">
        <v>72</v>
      </c>
      <c r="K8169" s="120" t="s">
        <v>65</v>
      </c>
      <c r="L8169" s="131" t="s">
        <v>32</v>
      </c>
      <c r="M8169" s="120" t="s">
        <v>78</v>
      </c>
      <c r="P8169" s="124">
        <f t="shared" si="393"/>
        <v>0</v>
      </c>
    </row>
    <row r="8170" spans="1:25">
      <c r="A8170" s="116">
        <v>8170</v>
      </c>
      <c r="B8170" s="129">
        <v>44326</v>
      </c>
      <c r="C8170" s="118">
        <f t="shared" si="392"/>
        <v>5</v>
      </c>
      <c r="D8170" s="119" t="s">
        <v>25</v>
      </c>
      <c r="E8170" s="120" t="s">
        <v>18226</v>
      </c>
      <c r="F8170" s="211" t="s">
        <v>18227</v>
      </c>
      <c r="G8170" s="119" t="s">
        <v>593</v>
      </c>
      <c r="H8170" s="121" t="s">
        <v>344</v>
      </c>
      <c r="I8170" s="121" t="s">
        <v>42</v>
      </c>
      <c r="J8170" s="121" t="s">
        <v>72</v>
      </c>
      <c r="K8170" s="120" t="s">
        <v>65</v>
      </c>
      <c r="L8170" s="131" t="s">
        <v>32</v>
      </c>
      <c r="M8170" s="120" t="s">
        <v>78</v>
      </c>
      <c r="P8170" s="124">
        <f t="shared" si="393"/>
        <v>0</v>
      </c>
    </row>
    <row r="8171" spans="1:25">
      <c r="A8171" s="116">
        <v>8171</v>
      </c>
      <c r="B8171" s="129">
        <v>44326</v>
      </c>
      <c r="C8171" s="118">
        <f t="shared" si="392"/>
        <v>5</v>
      </c>
      <c r="D8171" s="119" t="s">
        <v>25</v>
      </c>
      <c r="E8171" s="120" t="s">
        <v>18228</v>
      </c>
      <c r="F8171" s="211" t="s">
        <v>18229</v>
      </c>
      <c r="G8171" s="119" t="s">
        <v>18230</v>
      </c>
      <c r="H8171" s="121" t="s">
        <v>177</v>
      </c>
      <c r="I8171" s="121" t="s">
        <v>42</v>
      </c>
      <c r="J8171" s="121" t="s">
        <v>72</v>
      </c>
      <c r="K8171" s="120" t="s">
        <v>65</v>
      </c>
      <c r="L8171" s="131" t="s">
        <v>32</v>
      </c>
      <c r="M8171" s="120" t="s">
        <v>78</v>
      </c>
      <c r="P8171" s="124">
        <f t="shared" si="393"/>
        <v>0</v>
      </c>
    </row>
    <row r="8172" spans="1:25">
      <c r="A8172" s="116">
        <v>8172</v>
      </c>
      <c r="B8172" s="129">
        <v>44326</v>
      </c>
      <c r="C8172" s="118">
        <f t="shared" si="392"/>
        <v>5</v>
      </c>
      <c r="D8172" s="120" t="s">
        <v>25</v>
      </c>
      <c r="E8172" s="120" t="s">
        <v>18231</v>
      </c>
      <c r="F8172" s="211" t="s">
        <v>473</v>
      </c>
      <c r="G8172" s="119" t="s">
        <v>11297</v>
      </c>
      <c r="H8172" s="121" t="s">
        <v>140</v>
      </c>
      <c r="I8172" s="121" t="s">
        <v>30</v>
      </c>
      <c r="J8172" s="121" t="s">
        <v>5018</v>
      </c>
      <c r="K8172" s="120" t="s">
        <v>65</v>
      </c>
      <c r="L8172" s="131" t="s">
        <v>32</v>
      </c>
      <c r="M8172" s="120" t="s">
        <v>33</v>
      </c>
      <c r="N8172" s="131">
        <v>44333</v>
      </c>
      <c r="O8172" s="131">
        <v>44483</v>
      </c>
      <c r="P8172" s="124">
        <f t="shared" si="393"/>
        <v>10</v>
      </c>
    </row>
    <row r="8173" spans="1:25">
      <c r="A8173" s="116">
        <v>8173</v>
      </c>
      <c r="B8173" s="129">
        <v>44326</v>
      </c>
      <c r="C8173" s="118">
        <f t="shared" si="392"/>
        <v>5</v>
      </c>
      <c r="D8173" s="119" t="s">
        <v>25</v>
      </c>
      <c r="E8173" s="120" t="s">
        <v>18232</v>
      </c>
      <c r="F8173" s="211" t="s">
        <v>18233</v>
      </c>
      <c r="G8173" s="119" t="s">
        <v>7940</v>
      </c>
      <c r="H8173" s="121" t="s">
        <v>1173</v>
      </c>
      <c r="I8173" s="121" t="s">
        <v>42</v>
      </c>
      <c r="J8173" s="121" t="s">
        <v>72</v>
      </c>
      <c r="K8173" s="120" t="s">
        <v>65</v>
      </c>
      <c r="L8173" s="131" t="s">
        <v>32</v>
      </c>
      <c r="M8173" s="120" t="s">
        <v>78</v>
      </c>
      <c r="P8173" s="124">
        <f t="shared" si="393"/>
        <v>0</v>
      </c>
    </row>
    <row r="8174" spans="1:25">
      <c r="A8174" s="116">
        <v>8174</v>
      </c>
      <c r="B8174" s="129">
        <v>44326</v>
      </c>
      <c r="C8174" s="118">
        <f t="shared" si="392"/>
        <v>5</v>
      </c>
      <c r="D8174" s="119" t="s">
        <v>25</v>
      </c>
      <c r="E8174" s="120" t="s">
        <v>18234</v>
      </c>
      <c r="F8174" s="211" t="s">
        <v>5990</v>
      </c>
      <c r="G8174" s="119" t="s">
        <v>4476</v>
      </c>
      <c r="H8174" s="121" t="s">
        <v>177</v>
      </c>
      <c r="I8174" s="121" t="s">
        <v>42</v>
      </c>
      <c r="J8174" s="121" t="s">
        <v>72</v>
      </c>
      <c r="K8174" s="120" t="s">
        <v>65</v>
      </c>
      <c r="L8174" s="131" t="s">
        <v>32</v>
      </c>
      <c r="M8174" s="120" t="s">
        <v>78</v>
      </c>
      <c r="P8174" s="124">
        <f t="shared" si="393"/>
        <v>0</v>
      </c>
    </row>
    <row r="8175" spans="1:25">
      <c r="A8175" s="116">
        <v>8175</v>
      </c>
      <c r="B8175" s="129">
        <v>44326</v>
      </c>
      <c r="C8175" s="118">
        <f t="shared" si="392"/>
        <v>5</v>
      </c>
      <c r="D8175" s="120" t="s">
        <v>25</v>
      </c>
      <c r="E8175" s="120" t="s">
        <v>18235</v>
      </c>
      <c r="F8175" s="211" t="s">
        <v>18236</v>
      </c>
      <c r="G8175" s="119" t="s">
        <v>11297</v>
      </c>
      <c r="H8175" s="121" t="s">
        <v>140</v>
      </c>
      <c r="I8175" s="121" t="s">
        <v>30</v>
      </c>
      <c r="J8175" s="121" t="s">
        <v>7610</v>
      </c>
      <c r="K8175" s="120" t="s">
        <v>65</v>
      </c>
      <c r="L8175" s="131" t="s">
        <v>32</v>
      </c>
      <c r="M8175" s="120" t="s">
        <v>33</v>
      </c>
      <c r="N8175" s="131">
        <v>44321</v>
      </c>
      <c r="O8175" s="131">
        <v>44483</v>
      </c>
      <c r="P8175" s="124">
        <f t="shared" si="393"/>
        <v>10</v>
      </c>
    </row>
    <row r="8176" spans="1:25">
      <c r="A8176" s="116">
        <v>8176</v>
      </c>
      <c r="B8176" s="129">
        <v>44326</v>
      </c>
      <c r="C8176" s="118">
        <f t="shared" si="392"/>
        <v>5</v>
      </c>
      <c r="D8176" s="119" t="s">
        <v>25</v>
      </c>
      <c r="E8176" s="120" t="s">
        <v>18237</v>
      </c>
      <c r="F8176" s="211" t="s">
        <v>18238</v>
      </c>
      <c r="G8176" s="119" t="s">
        <v>18239</v>
      </c>
      <c r="H8176" s="121" t="s">
        <v>41</v>
      </c>
      <c r="I8176" s="121" t="s">
        <v>42</v>
      </c>
      <c r="J8176" s="121" t="s">
        <v>72</v>
      </c>
      <c r="K8176" s="120" t="s">
        <v>65</v>
      </c>
      <c r="L8176" s="131" t="s">
        <v>32</v>
      </c>
      <c r="M8176" s="120" t="s">
        <v>78</v>
      </c>
      <c r="P8176" s="124">
        <f t="shared" si="393"/>
        <v>0</v>
      </c>
    </row>
    <row r="8177" spans="1:25">
      <c r="A8177" s="116">
        <v>8177</v>
      </c>
      <c r="B8177" s="129">
        <v>44326</v>
      </c>
      <c r="C8177" s="118">
        <f t="shared" si="392"/>
        <v>5</v>
      </c>
      <c r="D8177" s="120" t="s">
        <v>25</v>
      </c>
      <c r="E8177" s="120" t="s">
        <v>18240</v>
      </c>
      <c r="F8177" s="211" t="s">
        <v>18241</v>
      </c>
      <c r="G8177" s="119" t="s">
        <v>214</v>
      </c>
      <c r="H8177" s="121" t="s">
        <v>53</v>
      </c>
      <c r="I8177" s="121" t="s">
        <v>30</v>
      </c>
      <c r="J8177" s="121" t="s">
        <v>485</v>
      </c>
      <c r="K8177" s="120" t="s">
        <v>65</v>
      </c>
      <c r="L8177" s="131" t="s">
        <v>32</v>
      </c>
      <c r="M8177" s="120" t="s">
        <v>33</v>
      </c>
      <c r="N8177" s="131">
        <v>44333</v>
      </c>
      <c r="O8177" s="131">
        <v>44456</v>
      </c>
      <c r="P8177" s="124">
        <f t="shared" si="393"/>
        <v>9</v>
      </c>
      <c r="Q8177" s="118">
        <v>1</v>
      </c>
      <c r="R8177" s="124">
        <f ca="1">TODAY()-O8177</f>
        <v>222</v>
      </c>
    </row>
    <row r="8178" spans="1:25" ht="14.4">
      <c r="A8178" s="116">
        <v>8178</v>
      </c>
      <c r="B8178" s="129">
        <v>44326</v>
      </c>
      <c r="C8178" s="118">
        <f t="shared" si="392"/>
        <v>5</v>
      </c>
      <c r="D8178" s="119" t="s">
        <v>25</v>
      </c>
      <c r="E8178" t="s">
        <v>18242</v>
      </c>
      <c r="F8178" s="211" t="s">
        <v>5069</v>
      </c>
      <c r="G8178" s="119" t="s">
        <v>18243</v>
      </c>
      <c r="H8178" s="121" t="s">
        <v>41</v>
      </c>
      <c r="I8178" s="121" t="s">
        <v>42</v>
      </c>
      <c r="J8178" s="121" t="s">
        <v>72</v>
      </c>
      <c r="K8178" s="120" t="s">
        <v>65</v>
      </c>
      <c r="L8178" s="131" t="s">
        <v>32</v>
      </c>
      <c r="M8178" s="120" t="s">
        <v>78</v>
      </c>
      <c r="P8178" s="124">
        <f t="shared" si="393"/>
        <v>0</v>
      </c>
    </row>
    <row r="8179" spans="1:25" ht="27.6">
      <c r="A8179" s="116">
        <v>8179</v>
      </c>
      <c r="B8179" s="129">
        <v>44326</v>
      </c>
      <c r="C8179" s="118">
        <f t="shared" si="392"/>
        <v>5</v>
      </c>
      <c r="D8179" s="120" t="s">
        <v>25</v>
      </c>
      <c r="E8179" s="120" t="s">
        <v>18244</v>
      </c>
      <c r="F8179" s="211" t="s">
        <v>18245</v>
      </c>
      <c r="G8179" s="119" t="s">
        <v>371</v>
      </c>
      <c r="H8179" s="121" t="s">
        <v>53</v>
      </c>
      <c r="I8179" s="121" t="s">
        <v>30</v>
      </c>
      <c r="J8179" s="121" t="s">
        <v>7276</v>
      </c>
      <c r="K8179" s="120" t="s">
        <v>65</v>
      </c>
      <c r="L8179" s="131" t="s">
        <v>32</v>
      </c>
      <c r="M8179" s="120" t="s">
        <v>33</v>
      </c>
      <c r="N8179" s="131">
        <v>44326</v>
      </c>
      <c r="O8179" s="131">
        <v>44483</v>
      </c>
      <c r="P8179" s="124">
        <f t="shared" si="393"/>
        <v>10</v>
      </c>
      <c r="Q8179" s="118">
        <v>2</v>
      </c>
      <c r="R8179" s="124">
        <f ca="1">TODAY()-O8179</f>
        <v>195</v>
      </c>
    </row>
    <row r="8180" spans="1:25">
      <c r="A8180" s="116">
        <v>8180</v>
      </c>
      <c r="B8180" s="129">
        <v>44326</v>
      </c>
      <c r="C8180" s="118">
        <f t="shared" si="392"/>
        <v>5</v>
      </c>
      <c r="D8180" s="120" t="s">
        <v>252</v>
      </c>
      <c r="E8180" s="120" t="s">
        <v>18246</v>
      </c>
      <c r="F8180" s="211" t="s">
        <v>18247</v>
      </c>
      <c r="G8180" s="119" t="s">
        <v>18248</v>
      </c>
      <c r="H8180" s="121" t="s">
        <v>76</v>
      </c>
      <c r="I8180" s="121" t="s">
        <v>30</v>
      </c>
      <c r="J8180" s="121" t="s">
        <v>7958</v>
      </c>
      <c r="K8180" s="120" t="s">
        <v>65</v>
      </c>
      <c r="L8180" s="131" t="s">
        <v>32</v>
      </c>
      <c r="M8180" s="120" t="s">
        <v>33</v>
      </c>
      <c r="N8180" s="131">
        <v>44321</v>
      </c>
      <c r="O8180" s="131">
        <v>44382</v>
      </c>
      <c r="P8180" s="124">
        <f t="shared" si="393"/>
        <v>7</v>
      </c>
      <c r="S8180" s="120" t="s">
        <v>92</v>
      </c>
    </row>
    <row r="8181" spans="1:25">
      <c r="A8181" s="116">
        <v>8181</v>
      </c>
      <c r="B8181" s="129">
        <v>44307</v>
      </c>
      <c r="C8181" s="118">
        <f t="shared" si="392"/>
        <v>4</v>
      </c>
      <c r="D8181" s="120" t="s">
        <v>25</v>
      </c>
      <c r="E8181" s="120" t="s">
        <v>18249</v>
      </c>
      <c r="F8181" s="211" t="s">
        <v>18250</v>
      </c>
      <c r="G8181" s="119" t="s">
        <v>18251</v>
      </c>
      <c r="H8181" s="121" t="s">
        <v>29</v>
      </c>
      <c r="I8181" s="121" t="s">
        <v>42</v>
      </c>
      <c r="J8181" s="121" t="s">
        <v>2268</v>
      </c>
      <c r="K8181" s="120" t="s">
        <v>65</v>
      </c>
      <c r="L8181" s="131" t="s">
        <v>32</v>
      </c>
      <c r="M8181" s="120" t="s">
        <v>78</v>
      </c>
      <c r="P8181" s="124">
        <f t="shared" si="393"/>
        <v>0</v>
      </c>
    </row>
    <row r="8182" spans="1:25">
      <c r="A8182" s="116">
        <v>8182</v>
      </c>
      <c r="B8182" s="129">
        <v>44307</v>
      </c>
      <c r="C8182" s="118">
        <f t="shared" si="392"/>
        <v>4</v>
      </c>
      <c r="D8182" s="120" t="s">
        <v>25</v>
      </c>
      <c r="E8182" s="120" t="s">
        <v>18252</v>
      </c>
      <c r="F8182" s="211" t="s">
        <v>18253</v>
      </c>
      <c r="G8182" s="119" t="s">
        <v>14616</v>
      </c>
      <c r="H8182" s="121" t="s">
        <v>29</v>
      </c>
      <c r="I8182" s="119" t="s">
        <v>42</v>
      </c>
      <c r="J8182" s="121" t="s">
        <v>43</v>
      </c>
      <c r="K8182" s="120" t="s">
        <v>65</v>
      </c>
      <c r="L8182" s="131" t="s">
        <v>32</v>
      </c>
      <c r="M8182" s="120" t="s">
        <v>78</v>
      </c>
      <c r="P8182" s="124">
        <f t="shared" si="393"/>
        <v>0</v>
      </c>
    </row>
    <row r="8183" spans="1:25">
      <c r="A8183" s="116">
        <v>8183</v>
      </c>
      <c r="B8183" s="129">
        <v>44307</v>
      </c>
      <c r="C8183" s="118">
        <f t="shared" si="392"/>
        <v>4</v>
      </c>
      <c r="D8183" s="120" t="s">
        <v>25</v>
      </c>
      <c r="E8183" s="120" t="s">
        <v>18254</v>
      </c>
      <c r="F8183" s="211" t="s">
        <v>469</v>
      </c>
      <c r="G8183" s="119" t="s">
        <v>18255</v>
      </c>
      <c r="H8183" s="121" t="s">
        <v>71</v>
      </c>
      <c r="I8183" s="121" t="s">
        <v>30</v>
      </c>
      <c r="J8183" s="121" t="s">
        <v>5018</v>
      </c>
      <c r="K8183" s="120" t="s">
        <v>65</v>
      </c>
      <c r="L8183" s="131" t="s">
        <v>32</v>
      </c>
      <c r="M8183" s="120" t="s">
        <v>78</v>
      </c>
      <c r="P8183" s="124">
        <f t="shared" si="393"/>
        <v>0</v>
      </c>
    </row>
    <row r="8184" spans="1:25">
      <c r="A8184" s="116">
        <v>8184</v>
      </c>
      <c r="B8184" s="129">
        <v>44307</v>
      </c>
      <c r="C8184" s="118">
        <f t="shared" si="392"/>
        <v>4</v>
      </c>
      <c r="D8184" s="120" t="s">
        <v>25</v>
      </c>
      <c r="E8184" s="120" t="s">
        <v>18256</v>
      </c>
      <c r="F8184" s="211" t="s">
        <v>18257</v>
      </c>
      <c r="G8184" s="119" t="s">
        <v>8114</v>
      </c>
      <c r="H8184" s="121" t="s">
        <v>344</v>
      </c>
      <c r="I8184" s="121" t="s">
        <v>30</v>
      </c>
      <c r="J8184" s="121" t="s">
        <v>5018</v>
      </c>
      <c r="K8184" s="120" t="s">
        <v>65</v>
      </c>
      <c r="L8184" s="131" t="s">
        <v>32</v>
      </c>
      <c r="M8184" s="120" t="s">
        <v>78</v>
      </c>
      <c r="P8184" s="124">
        <f t="shared" si="393"/>
        <v>0</v>
      </c>
    </row>
    <row r="8185" spans="1:25" ht="27.6">
      <c r="A8185" s="116">
        <v>8185</v>
      </c>
      <c r="B8185" s="129">
        <v>44326</v>
      </c>
      <c r="C8185" s="118">
        <f t="shared" si="392"/>
        <v>5</v>
      </c>
      <c r="D8185" s="120" t="s">
        <v>25</v>
      </c>
      <c r="E8185" s="120" t="s">
        <v>18258</v>
      </c>
      <c r="F8185" s="211" t="s">
        <v>18259</v>
      </c>
      <c r="G8185" s="119" t="s">
        <v>11701</v>
      </c>
      <c r="H8185" s="121" t="s">
        <v>140</v>
      </c>
      <c r="I8185" s="119" t="s">
        <v>30</v>
      </c>
      <c r="J8185" s="121" t="s">
        <v>435</v>
      </c>
      <c r="K8185" s="120" t="s">
        <v>65</v>
      </c>
      <c r="L8185" s="131" t="s">
        <v>32</v>
      </c>
      <c r="M8185" s="120" t="s">
        <v>184</v>
      </c>
      <c r="N8185" s="131">
        <v>44321</v>
      </c>
      <c r="O8185" s="131">
        <v>44334</v>
      </c>
      <c r="P8185" s="124">
        <f t="shared" si="393"/>
        <v>5</v>
      </c>
      <c r="Y8185" s="116" t="s">
        <v>3832</v>
      </c>
    </row>
    <row r="8186" spans="1:25" ht="27.6">
      <c r="A8186" s="116">
        <v>8186</v>
      </c>
      <c r="B8186" s="129">
        <v>44326</v>
      </c>
      <c r="C8186" s="118">
        <f t="shared" si="392"/>
        <v>5</v>
      </c>
      <c r="D8186" s="120" t="s">
        <v>252</v>
      </c>
      <c r="E8186" s="120" t="s">
        <v>18260</v>
      </c>
      <c r="F8186" s="211" t="s">
        <v>18261</v>
      </c>
      <c r="G8186" s="119" t="s">
        <v>18262</v>
      </c>
      <c r="H8186" s="121" t="s">
        <v>41</v>
      </c>
      <c r="I8186" s="121" t="s">
        <v>30</v>
      </c>
      <c r="J8186" s="121" t="s">
        <v>77</v>
      </c>
      <c r="K8186" s="120" t="s">
        <v>65</v>
      </c>
      <c r="L8186" s="131" t="s">
        <v>32</v>
      </c>
      <c r="M8186" s="120" t="s">
        <v>33</v>
      </c>
      <c r="N8186" s="131">
        <v>44322</v>
      </c>
      <c r="O8186" s="131">
        <v>44481</v>
      </c>
      <c r="P8186" s="124">
        <f t="shared" si="393"/>
        <v>10</v>
      </c>
      <c r="S8186" s="120" t="s">
        <v>237</v>
      </c>
      <c r="T8186" s="126">
        <v>44322</v>
      </c>
      <c r="Y8186" s="116" t="s">
        <v>18263</v>
      </c>
    </row>
    <row r="8187" spans="1:25">
      <c r="A8187" s="116">
        <v>8187</v>
      </c>
      <c r="B8187" s="129">
        <v>44326</v>
      </c>
      <c r="C8187" s="118">
        <f t="shared" si="392"/>
        <v>5</v>
      </c>
      <c r="D8187" s="120" t="s">
        <v>252</v>
      </c>
      <c r="E8187" s="120" t="s">
        <v>18264</v>
      </c>
      <c r="F8187" s="211" t="s">
        <v>18265</v>
      </c>
      <c r="G8187" s="119" t="s">
        <v>18266</v>
      </c>
      <c r="H8187" s="121" t="s">
        <v>41</v>
      </c>
      <c r="I8187" s="121" t="s">
        <v>30</v>
      </c>
      <c r="J8187" s="121" t="s">
        <v>5018</v>
      </c>
      <c r="K8187" s="120" t="s">
        <v>65</v>
      </c>
      <c r="L8187" s="131" t="s">
        <v>32</v>
      </c>
      <c r="M8187" s="120" t="s">
        <v>33</v>
      </c>
      <c r="N8187" s="131">
        <v>44323</v>
      </c>
      <c r="O8187" s="131">
        <v>44586</v>
      </c>
      <c r="P8187" s="124">
        <f t="shared" si="393"/>
        <v>1</v>
      </c>
    </row>
    <row r="8188" spans="1:25">
      <c r="A8188" s="116">
        <v>8188</v>
      </c>
      <c r="B8188" s="129">
        <v>44307</v>
      </c>
      <c r="C8188" s="118">
        <f t="shared" si="392"/>
        <v>4</v>
      </c>
      <c r="D8188" s="120" t="s">
        <v>25</v>
      </c>
      <c r="E8188" s="120" t="s">
        <v>18267</v>
      </c>
      <c r="F8188" s="211" t="s">
        <v>18268</v>
      </c>
      <c r="G8188" s="119" t="s">
        <v>18269</v>
      </c>
      <c r="H8188" s="121" t="s">
        <v>29</v>
      </c>
      <c r="I8188" s="121" t="s">
        <v>30</v>
      </c>
      <c r="J8188" s="121" t="s">
        <v>5018</v>
      </c>
      <c r="K8188" s="120" t="s">
        <v>65</v>
      </c>
      <c r="L8188" s="131" t="s">
        <v>32</v>
      </c>
      <c r="M8188" s="120" t="s">
        <v>78</v>
      </c>
      <c r="P8188" s="124">
        <f t="shared" si="393"/>
        <v>0</v>
      </c>
    </row>
    <row r="8189" spans="1:25">
      <c r="A8189" s="116">
        <v>8189</v>
      </c>
      <c r="B8189" s="129">
        <v>44326</v>
      </c>
      <c r="C8189" s="118">
        <f t="shared" si="392"/>
        <v>5</v>
      </c>
      <c r="D8189" s="120" t="s">
        <v>25</v>
      </c>
      <c r="E8189" s="120" t="s">
        <v>18270</v>
      </c>
      <c r="F8189" s="211" t="s">
        <v>18271</v>
      </c>
      <c r="G8189" s="119" t="s">
        <v>18272</v>
      </c>
      <c r="H8189" s="121" t="s">
        <v>53</v>
      </c>
      <c r="I8189" s="121" t="s">
        <v>42</v>
      </c>
      <c r="J8189" s="121" t="s">
        <v>72</v>
      </c>
      <c r="K8189" s="120" t="s">
        <v>65</v>
      </c>
      <c r="L8189" s="131" t="s">
        <v>32</v>
      </c>
      <c r="M8189" s="120" t="s">
        <v>78</v>
      </c>
      <c r="P8189" s="124">
        <f t="shared" si="393"/>
        <v>0</v>
      </c>
    </row>
    <row r="8190" spans="1:25">
      <c r="A8190" s="116">
        <v>8190</v>
      </c>
      <c r="B8190" s="129">
        <v>44326</v>
      </c>
      <c r="C8190" s="118">
        <f t="shared" si="392"/>
        <v>5</v>
      </c>
      <c r="D8190" s="120" t="s">
        <v>252</v>
      </c>
      <c r="E8190" s="120" t="s">
        <v>18273</v>
      </c>
      <c r="F8190" s="211" t="s">
        <v>18274</v>
      </c>
      <c r="G8190" s="119" t="s">
        <v>7905</v>
      </c>
      <c r="H8190" s="121" t="s">
        <v>41</v>
      </c>
      <c r="I8190" s="121" t="s">
        <v>30</v>
      </c>
      <c r="J8190" s="121" t="s">
        <v>87</v>
      </c>
      <c r="K8190" s="120" t="s">
        <v>65</v>
      </c>
      <c r="L8190" s="131" t="s">
        <v>32</v>
      </c>
      <c r="M8190" s="120" t="s">
        <v>33</v>
      </c>
      <c r="N8190" s="131">
        <v>44326</v>
      </c>
      <c r="O8190" s="131">
        <v>44586</v>
      </c>
      <c r="P8190" s="124">
        <f t="shared" si="393"/>
        <v>1</v>
      </c>
      <c r="R8190" s="133"/>
    </row>
    <row r="8191" spans="1:25">
      <c r="A8191" s="116">
        <v>8191</v>
      </c>
      <c r="B8191" s="129">
        <v>44326</v>
      </c>
      <c r="C8191" s="118">
        <f t="shared" si="392"/>
        <v>5</v>
      </c>
      <c r="D8191" s="120" t="s">
        <v>25</v>
      </c>
      <c r="E8191" s="120" t="s">
        <v>18275</v>
      </c>
      <c r="F8191" s="211" t="s">
        <v>18276</v>
      </c>
      <c r="G8191" s="119" t="s">
        <v>4968</v>
      </c>
      <c r="H8191" s="121" t="s">
        <v>53</v>
      </c>
      <c r="I8191" s="121" t="s">
        <v>30</v>
      </c>
      <c r="J8191" s="121" t="s">
        <v>1540</v>
      </c>
      <c r="K8191" s="120" t="s">
        <v>65</v>
      </c>
      <c r="L8191" s="131" t="s">
        <v>32</v>
      </c>
      <c r="M8191" s="120" t="s">
        <v>78</v>
      </c>
      <c r="P8191" s="124">
        <f t="shared" si="393"/>
        <v>0</v>
      </c>
    </row>
    <row r="8192" spans="1:25">
      <c r="A8192" s="116">
        <v>8192</v>
      </c>
      <c r="B8192" s="129">
        <v>44378</v>
      </c>
      <c r="C8192" s="118">
        <f t="shared" si="392"/>
        <v>7</v>
      </c>
      <c r="D8192" s="120" t="s">
        <v>25</v>
      </c>
      <c r="E8192" s="120" t="s">
        <v>18277</v>
      </c>
      <c r="F8192" s="212" t="s">
        <v>18278</v>
      </c>
      <c r="G8192" s="119" t="s">
        <v>18279</v>
      </c>
      <c r="H8192" s="121" t="s">
        <v>48</v>
      </c>
      <c r="I8192" s="121" t="s">
        <v>42</v>
      </c>
      <c r="J8192" s="121" t="s">
        <v>1811</v>
      </c>
      <c r="K8192" s="121" t="s">
        <v>65</v>
      </c>
      <c r="L8192" s="131" t="s">
        <v>32</v>
      </c>
      <c r="M8192" s="120" t="s">
        <v>78</v>
      </c>
      <c r="O8192" s="131">
        <v>44406</v>
      </c>
    </row>
    <row r="8193" spans="1:25">
      <c r="A8193" s="116">
        <v>8193</v>
      </c>
      <c r="B8193" s="129">
        <v>44326</v>
      </c>
      <c r="C8193" s="118">
        <f t="shared" si="392"/>
        <v>5</v>
      </c>
      <c r="D8193" s="120" t="s">
        <v>25</v>
      </c>
      <c r="E8193" s="120" t="s">
        <v>18280</v>
      </c>
      <c r="F8193" s="211" t="s">
        <v>10369</v>
      </c>
      <c r="G8193" s="119" t="s">
        <v>18281</v>
      </c>
      <c r="H8193" s="121" t="s">
        <v>97</v>
      </c>
      <c r="I8193" s="121" t="s">
        <v>30</v>
      </c>
      <c r="J8193" s="121" t="s">
        <v>31</v>
      </c>
      <c r="K8193" s="120" t="s">
        <v>65</v>
      </c>
      <c r="L8193" s="131" t="s">
        <v>32</v>
      </c>
      <c r="M8193" s="120" t="s">
        <v>33</v>
      </c>
      <c r="N8193" s="131">
        <v>44326</v>
      </c>
      <c r="O8193" s="131">
        <v>44483</v>
      </c>
      <c r="P8193" s="124">
        <f>IF(O8193&lt;&gt;0,MONTH(O8193),0)</f>
        <v>10</v>
      </c>
      <c r="R8193" s="133"/>
    </row>
    <row r="8194" spans="1:25" ht="27.6">
      <c r="A8194" s="116">
        <v>8194</v>
      </c>
      <c r="B8194" s="129">
        <v>44326</v>
      </c>
      <c r="C8194" s="118">
        <f t="shared" si="392"/>
        <v>5</v>
      </c>
      <c r="D8194" s="120" t="s">
        <v>25</v>
      </c>
      <c r="E8194" s="120" t="s">
        <v>18282</v>
      </c>
      <c r="F8194" s="211" t="s">
        <v>18283</v>
      </c>
      <c r="G8194" s="119" t="s">
        <v>4968</v>
      </c>
      <c r="H8194" s="121" t="s">
        <v>53</v>
      </c>
      <c r="I8194" s="121" t="s">
        <v>30</v>
      </c>
      <c r="J8194" s="121" t="s">
        <v>7271</v>
      </c>
      <c r="K8194" s="120" t="s">
        <v>65</v>
      </c>
      <c r="L8194" s="131" t="s">
        <v>32</v>
      </c>
      <c r="M8194" s="120" t="s">
        <v>184</v>
      </c>
      <c r="N8194" s="131">
        <v>44333</v>
      </c>
      <c r="P8194" s="124">
        <f>IF(O8194&lt;&gt;0,MONTH(O8194),0)</f>
        <v>0</v>
      </c>
      <c r="R8194" s="125">
        <f ca="1">TODAY()-O8194</f>
        <v>44678</v>
      </c>
    </row>
    <row r="8195" spans="1:25">
      <c r="A8195" s="116">
        <v>8195</v>
      </c>
      <c r="B8195" s="129">
        <v>44307</v>
      </c>
      <c r="C8195" s="118">
        <f t="shared" si="392"/>
        <v>4</v>
      </c>
      <c r="D8195" s="120" t="s">
        <v>25</v>
      </c>
      <c r="E8195" s="120" t="s">
        <v>18284</v>
      </c>
      <c r="F8195" s="211" t="s">
        <v>2223</v>
      </c>
      <c r="G8195" s="119" t="s">
        <v>11938</v>
      </c>
      <c r="H8195" s="121" t="s">
        <v>29</v>
      </c>
      <c r="I8195" s="119" t="s">
        <v>30</v>
      </c>
      <c r="J8195" s="121" t="s">
        <v>77</v>
      </c>
      <c r="K8195" s="120" t="s">
        <v>65</v>
      </c>
      <c r="L8195" s="131" t="s">
        <v>32</v>
      </c>
      <c r="M8195" s="120" t="s">
        <v>78</v>
      </c>
      <c r="P8195" s="124">
        <f>IF(O8195&lt;&gt;0,MONTH(O8195),0)</f>
        <v>0</v>
      </c>
    </row>
    <row r="8196" spans="1:25" ht="27.6">
      <c r="A8196" s="116">
        <v>8196</v>
      </c>
      <c r="B8196" s="129">
        <v>44440</v>
      </c>
      <c r="D8196" s="120" t="s">
        <v>252</v>
      </c>
      <c r="E8196" s="120" t="s">
        <v>18285</v>
      </c>
      <c r="F8196" s="212" t="s">
        <v>18286</v>
      </c>
      <c r="G8196" s="119" t="s">
        <v>18287</v>
      </c>
      <c r="H8196" s="121" t="s">
        <v>160</v>
      </c>
      <c r="I8196" s="119" t="s">
        <v>30</v>
      </c>
      <c r="J8196" s="121" t="s">
        <v>31</v>
      </c>
      <c r="K8196" s="121" t="s">
        <v>584</v>
      </c>
      <c r="L8196" s="131" t="s">
        <v>32</v>
      </c>
      <c r="M8196" s="120" t="s">
        <v>33</v>
      </c>
      <c r="N8196" s="131">
        <v>44449</v>
      </c>
      <c r="O8196" s="131">
        <v>44462</v>
      </c>
    </row>
    <row r="8197" spans="1:25">
      <c r="A8197" s="116">
        <v>8197</v>
      </c>
      <c r="B8197" s="129">
        <v>44440</v>
      </c>
      <c r="D8197" s="120" t="s">
        <v>252</v>
      </c>
      <c r="E8197" s="120" t="s">
        <v>18288</v>
      </c>
      <c r="F8197" s="212" t="s">
        <v>18289</v>
      </c>
      <c r="G8197" s="119" t="s">
        <v>15387</v>
      </c>
      <c r="H8197" s="121" t="s">
        <v>192</v>
      </c>
      <c r="I8197" s="121" t="s">
        <v>30</v>
      </c>
      <c r="J8197" s="121" t="s">
        <v>7123</v>
      </c>
      <c r="K8197" s="121" t="s">
        <v>584</v>
      </c>
      <c r="L8197" s="131" t="s">
        <v>32</v>
      </c>
      <c r="M8197" s="120" t="s">
        <v>33</v>
      </c>
      <c r="N8197" s="131">
        <v>44538</v>
      </c>
    </row>
    <row r="8198" spans="1:25">
      <c r="A8198" s="116">
        <v>8198</v>
      </c>
      <c r="B8198" s="129">
        <v>44326</v>
      </c>
      <c r="C8198" s="118">
        <f>IF(B8198&lt;&gt;0,MONTH(B8198),0)</f>
        <v>5</v>
      </c>
      <c r="D8198" s="120" t="s">
        <v>25</v>
      </c>
      <c r="E8198" s="120" t="s">
        <v>18290</v>
      </c>
      <c r="F8198" s="211" t="s">
        <v>8214</v>
      </c>
      <c r="G8198" s="119" t="s">
        <v>18291</v>
      </c>
      <c r="H8198" s="121" t="s">
        <v>41</v>
      </c>
      <c r="I8198" s="121" t="s">
        <v>30</v>
      </c>
      <c r="J8198" s="121" t="s">
        <v>87</v>
      </c>
      <c r="K8198" s="120" t="s">
        <v>65</v>
      </c>
      <c r="L8198" s="131" t="s">
        <v>32</v>
      </c>
      <c r="M8198" s="120" t="s">
        <v>33</v>
      </c>
      <c r="N8198" s="131">
        <v>44334</v>
      </c>
      <c r="O8198" s="131">
        <v>44483</v>
      </c>
      <c r="P8198" s="124">
        <f>IF(O8198&lt;&gt;0,MONTH(O8198),0)</f>
        <v>10</v>
      </c>
    </row>
    <row r="8199" spans="1:25">
      <c r="A8199" s="116">
        <v>8199</v>
      </c>
      <c r="B8199" s="129">
        <v>44440</v>
      </c>
      <c r="D8199" s="120" t="s">
        <v>252</v>
      </c>
      <c r="E8199" s="120" t="s">
        <v>18292</v>
      </c>
      <c r="F8199" s="212" t="s">
        <v>18293</v>
      </c>
      <c r="G8199" s="119" t="s">
        <v>18294</v>
      </c>
      <c r="H8199" s="121" t="s">
        <v>140</v>
      </c>
      <c r="I8199" s="121" t="s">
        <v>30</v>
      </c>
      <c r="J8199" s="121" t="s">
        <v>435</v>
      </c>
      <c r="K8199" s="121" t="s">
        <v>584</v>
      </c>
      <c r="L8199" s="131" t="s">
        <v>32</v>
      </c>
      <c r="M8199" s="120" t="s">
        <v>78</v>
      </c>
    </row>
    <row r="8200" spans="1:25">
      <c r="A8200" s="116">
        <v>8200</v>
      </c>
      <c r="B8200" s="129">
        <v>44326</v>
      </c>
      <c r="C8200" s="118">
        <f>IF(B8200&lt;&gt;0,MONTH(B8200),0)</f>
        <v>5</v>
      </c>
      <c r="D8200" s="120" t="s">
        <v>25</v>
      </c>
      <c r="E8200" s="120" t="s">
        <v>18295</v>
      </c>
      <c r="F8200" s="211" t="s">
        <v>8325</v>
      </c>
      <c r="G8200" s="119" t="s">
        <v>18296</v>
      </c>
      <c r="H8200" s="121" t="s">
        <v>140</v>
      </c>
      <c r="I8200" s="119" t="s">
        <v>30</v>
      </c>
      <c r="J8200" s="121" t="s">
        <v>8287</v>
      </c>
      <c r="K8200" s="120" t="s">
        <v>65</v>
      </c>
      <c r="L8200" s="131" t="s">
        <v>32</v>
      </c>
      <c r="M8200" s="120" t="s">
        <v>33</v>
      </c>
      <c r="N8200" s="131">
        <v>44326</v>
      </c>
      <c r="O8200" s="131">
        <v>44335</v>
      </c>
      <c r="P8200" s="124">
        <f>IF(O8200&lt;&gt;0,MONTH(O8200),0)</f>
        <v>5</v>
      </c>
      <c r="S8200" s="120" t="s">
        <v>92</v>
      </c>
      <c r="Y8200" s="116" t="s">
        <v>18297</v>
      </c>
    </row>
    <row r="8201" spans="1:25" ht="27.6">
      <c r="A8201" s="116">
        <v>8201</v>
      </c>
      <c r="B8201" s="129">
        <v>44326</v>
      </c>
      <c r="C8201" s="118">
        <f>IF(B8201&lt;&gt;0,MONTH(B8201),0)</f>
        <v>5</v>
      </c>
      <c r="D8201" s="120" t="s">
        <v>25</v>
      </c>
      <c r="E8201" s="120" t="s">
        <v>18298</v>
      </c>
      <c r="F8201" s="211" t="s">
        <v>18299</v>
      </c>
      <c r="G8201" s="119" t="s">
        <v>18300</v>
      </c>
      <c r="H8201" s="121" t="s">
        <v>256</v>
      </c>
      <c r="I8201" s="121" t="s">
        <v>30</v>
      </c>
      <c r="J8201" s="121" t="s">
        <v>7958</v>
      </c>
      <c r="K8201" s="120" t="s">
        <v>65</v>
      </c>
      <c r="L8201" s="131" t="s">
        <v>32</v>
      </c>
      <c r="M8201" s="120" t="s">
        <v>33</v>
      </c>
      <c r="N8201" s="131">
        <v>44326</v>
      </c>
      <c r="O8201" s="131">
        <v>44483</v>
      </c>
      <c r="P8201" s="124">
        <f>IF(O8201&lt;&gt;0,MONTH(O8201),0)</f>
        <v>10</v>
      </c>
    </row>
    <row r="8202" spans="1:25">
      <c r="A8202" s="116">
        <v>8202</v>
      </c>
      <c r="B8202" s="129">
        <v>44326</v>
      </c>
      <c r="C8202" s="118">
        <f>IF(B8202&lt;&gt;0,MONTH(B8202),0)</f>
        <v>5</v>
      </c>
      <c r="D8202" s="120" t="s">
        <v>25</v>
      </c>
      <c r="E8202" s="120" t="s">
        <v>18301</v>
      </c>
      <c r="F8202" s="211" t="s">
        <v>18302</v>
      </c>
      <c r="G8202" s="119" t="s">
        <v>18303</v>
      </c>
      <c r="H8202" s="121" t="s">
        <v>256</v>
      </c>
      <c r="I8202" s="119" t="s">
        <v>30</v>
      </c>
      <c r="J8202" s="121" t="s">
        <v>1540</v>
      </c>
      <c r="K8202" s="120" t="s">
        <v>65</v>
      </c>
      <c r="L8202" s="131" t="s">
        <v>32</v>
      </c>
      <c r="M8202" s="120" t="s">
        <v>33</v>
      </c>
      <c r="N8202" s="131">
        <v>44326</v>
      </c>
      <c r="O8202" s="131">
        <v>44483</v>
      </c>
      <c r="P8202" s="124">
        <f>IF(O8202&lt;&gt;0,MONTH(O8202),0)</f>
        <v>10</v>
      </c>
    </row>
    <row r="8203" spans="1:25">
      <c r="A8203" s="116">
        <v>8203</v>
      </c>
      <c r="B8203" s="129">
        <v>44440</v>
      </c>
      <c r="D8203" s="120" t="s">
        <v>252</v>
      </c>
      <c r="E8203" s="120" t="s">
        <v>18304</v>
      </c>
      <c r="F8203" s="212" t="s">
        <v>5944</v>
      </c>
      <c r="G8203" s="119" t="s">
        <v>12554</v>
      </c>
      <c r="H8203" s="121" t="s">
        <v>1173</v>
      </c>
      <c r="I8203" s="121" t="s">
        <v>30</v>
      </c>
      <c r="J8203" s="121" t="s">
        <v>77</v>
      </c>
      <c r="K8203" s="121" t="s">
        <v>40503</v>
      </c>
      <c r="L8203" s="131" t="s">
        <v>32</v>
      </c>
      <c r="M8203" s="120" t="s">
        <v>33</v>
      </c>
      <c r="N8203" s="131">
        <v>44613</v>
      </c>
    </row>
    <row r="8204" spans="1:25">
      <c r="A8204" s="116">
        <v>8204</v>
      </c>
      <c r="B8204" s="129">
        <v>44440</v>
      </c>
      <c r="D8204" s="120" t="s">
        <v>252</v>
      </c>
      <c r="E8204" s="120" t="s">
        <v>18305</v>
      </c>
      <c r="F8204" s="212" t="s">
        <v>18306</v>
      </c>
      <c r="G8204" s="119" t="s">
        <v>5266</v>
      </c>
      <c r="H8204" s="121" t="s">
        <v>160</v>
      </c>
      <c r="I8204" s="121" t="s">
        <v>30</v>
      </c>
      <c r="J8204" s="121" t="s">
        <v>7135</v>
      </c>
      <c r="K8204" s="121" t="s">
        <v>584</v>
      </c>
      <c r="L8204" s="131" t="s">
        <v>32</v>
      </c>
      <c r="M8204" s="120" t="s">
        <v>78</v>
      </c>
    </row>
    <row r="8205" spans="1:25">
      <c r="A8205" s="116">
        <v>8205</v>
      </c>
      <c r="B8205" s="129">
        <v>44307</v>
      </c>
      <c r="C8205" s="118">
        <f t="shared" ref="C8205:C8238" si="394">IF(B8205&lt;&gt;0,MONTH(B8205),0)</f>
        <v>4</v>
      </c>
      <c r="D8205" s="120" t="s">
        <v>25</v>
      </c>
      <c r="E8205" s="120" t="s">
        <v>18307</v>
      </c>
      <c r="F8205" s="211" t="s">
        <v>18308</v>
      </c>
      <c r="G8205" s="119" t="s">
        <v>18309</v>
      </c>
      <c r="H8205" s="121" t="s">
        <v>48</v>
      </c>
      <c r="I8205" s="119" t="s">
        <v>30</v>
      </c>
      <c r="J8205" s="121" t="s">
        <v>87</v>
      </c>
      <c r="K8205" s="120" t="s">
        <v>65</v>
      </c>
      <c r="L8205" s="131" t="s">
        <v>32</v>
      </c>
      <c r="M8205" s="120" t="s">
        <v>78</v>
      </c>
      <c r="P8205" s="124">
        <f t="shared" ref="P8205:P8238" si="395">IF(O8205&lt;&gt;0,MONTH(O8205),0)</f>
        <v>0</v>
      </c>
    </row>
    <row r="8206" spans="1:25">
      <c r="A8206" s="116">
        <v>8206</v>
      </c>
      <c r="B8206" s="129">
        <v>44326</v>
      </c>
      <c r="C8206" s="118">
        <f t="shared" si="394"/>
        <v>5</v>
      </c>
      <c r="D8206" s="120" t="s">
        <v>25</v>
      </c>
      <c r="E8206" s="120" t="s">
        <v>18310</v>
      </c>
      <c r="F8206" s="211" t="s">
        <v>18311</v>
      </c>
      <c r="G8206" s="119" t="s">
        <v>9727</v>
      </c>
      <c r="H8206" s="121" t="s">
        <v>140</v>
      </c>
      <c r="I8206" s="119" t="s">
        <v>30</v>
      </c>
      <c r="J8206" s="121" t="s">
        <v>8287</v>
      </c>
      <c r="K8206" s="120" t="s">
        <v>65</v>
      </c>
      <c r="L8206" s="131" t="s">
        <v>32</v>
      </c>
      <c r="M8206" s="120" t="s">
        <v>33</v>
      </c>
      <c r="N8206" s="131">
        <v>44326</v>
      </c>
      <c r="O8206" s="131">
        <v>44483</v>
      </c>
      <c r="P8206" s="124">
        <f t="shared" si="395"/>
        <v>10</v>
      </c>
    </row>
    <row r="8207" spans="1:25">
      <c r="A8207" s="116">
        <v>8207</v>
      </c>
      <c r="B8207" s="129">
        <v>44326</v>
      </c>
      <c r="C8207" s="118">
        <f t="shared" si="394"/>
        <v>5</v>
      </c>
      <c r="D8207" s="120" t="s">
        <v>25</v>
      </c>
      <c r="E8207" s="120" t="s">
        <v>18312</v>
      </c>
      <c r="F8207" s="211" t="s">
        <v>18313</v>
      </c>
      <c r="G8207" s="119" t="s">
        <v>18314</v>
      </c>
      <c r="H8207" s="121" t="s">
        <v>140</v>
      </c>
      <c r="I8207" s="119" t="s">
        <v>30</v>
      </c>
      <c r="J8207" s="121" t="s">
        <v>435</v>
      </c>
      <c r="K8207" s="120" t="s">
        <v>65</v>
      </c>
      <c r="L8207" s="131" t="s">
        <v>32</v>
      </c>
      <c r="M8207" s="120" t="s">
        <v>33</v>
      </c>
      <c r="N8207" s="131">
        <v>44326</v>
      </c>
      <c r="O8207" s="131">
        <v>44424</v>
      </c>
      <c r="P8207" s="124">
        <f t="shared" si="395"/>
        <v>8</v>
      </c>
      <c r="S8207" s="120" t="s">
        <v>237</v>
      </c>
    </row>
    <row r="8208" spans="1:25" ht="27.6">
      <c r="A8208" s="116">
        <v>8208</v>
      </c>
      <c r="B8208" s="129">
        <v>44307</v>
      </c>
      <c r="C8208" s="118">
        <f t="shared" si="394"/>
        <v>4</v>
      </c>
      <c r="D8208" s="120" t="s">
        <v>25</v>
      </c>
      <c r="E8208" s="120" t="s">
        <v>18315</v>
      </c>
      <c r="F8208" s="211" t="s">
        <v>18316</v>
      </c>
      <c r="G8208" s="119" t="s">
        <v>18317</v>
      </c>
      <c r="H8208" s="121" t="s">
        <v>29</v>
      </c>
      <c r="I8208" s="121" t="s">
        <v>30</v>
      </c>
      <c r="J8208" s="121" t="s">
        <v>15551</v>
      </c>
      <c r="K8208" s="120" t="s">
        <v>65</v>
      </c>
      <c r="L8208" s="131" t="s">
        <v>32</v>
      </c>
      <c r="M8208" s="120" t="s">
        <v>33</v>
      </c>
      <c r="N8208" s="131">
        <v>44405</v>
      </c>
      <c r="O8208" s="131">
        <v>44483</v>
      </c>
      <c r="P8208" s="124">
        <f t="shared" si="395"/>
        <v>10</v>
      </c>
    </row>
    <row r="8209" spans="1:20" ht="27.6">
      <c r="A8209" s="116">
        <v>8209</v>
      </c>
      <c r="B8209" s="129">
        <v>44307</v>
      </c>
      <c r="C8209" s="118">
        <f t="shared" si="394"/>
        <v>4</v>
      </c>
      <c r="D8209" s="120" t="s">
        <v>25</v>
      </c>
      <c r="E8209" s="120" t="s">
        <v>18318</v>
      </c>
      <c r="F8209" s="211" t="s">
        <v>18319</v>
      </c>
      <c r="G8209" s="119" t="s">
        <v>10096</v>
      </c>
      <c r="H8209" s="121" t="s">
        <v>29</v>
      </c>
      <c r="I8209" s="119" t="s">
        <v>30</v>
      </c>
      <c r="J8209" s="121" t="s">
        <v>77</v>
      </c>
      <c r="K8209" s="120" t="s">
        <v>65</v>
      </c>
      <c r="L8209" s="131" t="s">
        <v>32</v>
      </c>
      <c r="M8209" s="120" t="s">
        <v>78</v>
      </c>
      <c r="P8209" s="124">
        <f t="shared" si="395"/>
        <v>0</v>
      </c>
    </row>
    <row r="8210" spans="1:20" ht="27.6">
      <c r="A8210" s="116">
        <v>8210</v>
      </c>
      <c r="B8210" s="129">
        <v>44307</v>
      </c>
      <c r="C8210" s="118">
        <f t="shared" si="394"/>
        <v>4</v>
      </c>
      <c r="D8210" s="120" t="s">
        <v>25</v>
      </c>
      <c r="E8210" s="120" t="s">
        <v>18320</v>
      </c>
      <c r="F8210" s="211" t="s">
        <v>18286</v>
      </c>
      <c r="G8210" s="119" t="s">
        <v>18321</v>
      </c>
      <c r="H8210" s="121" t="s">
        <v>29</v>
      </c>
      <c r="I8210" s="119" t="s">
        <v>30</v>
      </c>
      <c r="J8210" s="121" t="s">
        <v>77</v>
      </c>
      <c r="K8210" s="120" t="s">
        <v>65</v>
      </c>
      <c r="L8210" s="131" t="s">
        <v>32</v>
      </c>
      <c r="M8210" s="120" t="s">
        <v>78</v>
      </c>
      <c r="P8210" s="124">
        <f t="shared" si="395"/>
        <v>0</v>
      </c>
    </row>
    <row r="8211" spans="1:20">
      <c r="A8211" s="116">
        <v>8211</v>
      </c>
      <c r="B8211" s="129">
        <v>44307</v>
      </c>
      <c r="C8211" s="118">
        <f t="shared" si="394"/>
        <v>4</v>
      </c>
      <c r="D8211" s="120" t="s">
        <v>25</v>
      </c>
      <c r="E8211" s="120" t="s">
        <v>18322</v>
      </c>
      <c r="F8211" s="211" t="s">
        <v>15650</v>
      </c>
      <c r="G8211" s="119" t="s">
        <v>1033</v>
      </c>
      <c r="H8211" s="121" t="s">
        <v>71</v>
      </c>
      <c r="I8211" s="119" t="s">
        <v>30</v>
      </c>
      <c r="J8211" s="121" t="s">
        <v>77</v>
      </c>
      <c r="K8211" s="120" t="s">
        <v>65</v>
      </c>
      <c r="L8211" s="131" t="s">
        <v>32</v>
      </c>
      <c r="M8211" s="120" t="s">
        <v>33</v>
      </c>
      <c r="N8211" s="131">
        <v>44405</v>
      </c>
      <c r="O8211" s="131">
        <v>44494</v>
      </c>
      <c r="P8211" s="124">
        <f t="shared" si="395"/>
        <v>10</v>
      </c>
      <c r="S8211" s="120" t="s">
        <v>92</v>
      </c>
    </row>
    <row r="8212" spans="1:20">
      <c r="A8212" s="116">
        <v>8212</v>
      </c>
      <c r="B8212" s="129">
        <v>44307</v>
      </c>
      <c r="C8212" s="118">
        <f t="shared" si="394"/>
        <v>4</v>
      </c>
      <c r="D8212" s="120" t="s">
        <v>25</v>
      </c>
      <c r="E8212" s="120" t="s">
        <v>18323</v>
      </c>
      <c r="F8212" s="211" t="s">
        <v>14767</v>
      </c>
      <c r="G8212" s="119" t="s">
        <v>18324</v>
      </c>
      <c r="H8212" s="121" t="s">
        <v>97</v>
      </c>
      <c r="I8212" s="121" t="s">
        <v>30</v>
      </c>
      <c r="J8212" s="121" t="s">
        <v>5024</v>
      </c>
      <c r="K8212" s="120" t="s">
        <v>65</v>
      </c>
      <c r="L8212" s="131" t="s">
        <v>32</v>
      </c>
      <c r="M8212" s="120" t="s">
        <v>78</v>
      </c>
      <c r="P8212" s="124">
        <f t="shared" si="395"/>
        <v>0</v>
      </c>
    </row>
    <row r="8213" spans="1:20">
      <c r="A8213" s="116">
        <v>8213</v>
      </c>
      <c r="B8213" s="129">
        <v>44307</v>
      </c>
      <c r="C8213" s="118">
        <f t="shared" si="394"/>
        <v>4</v>
      </c>
      <c r="D8213" s="120" t="s">
        <v>25</v>
      </c>
      <c r="E8213" s="120" t="s">
        <v>18325</v>
      </c>
      <c r="F8213" s="211" t="s">
        <v>18326</v>
      </c>
      <c r="G8213" s="119" t="s">
        <v>15903</v>
      </c>
      <c r="H8213" s="121" t="s">
        <v>29</v>
      </c>
      <c r="I8213" s="119" t="s">
        <v>30</v>
      </c>
      <c r="J8213" s="121" t="s">
        <v>31</v>
      </c>
      <c r="K8213" s="120" t="s">
        <v>65</v>
      </c>
      <c r="L8213" s="131" t="s">
        <v>32</v>
      </c>
      <c r="M8213" s="120" t="s">
        <v>78</v>
      </c>
      <c r="P8213" s="124">
        <f t="shared" si="395"/>
        <v>0</v>
      </c>
    </row>
    <row r="8214" spans="1:20">
      <c r="A8214" s="116">
        <v>8214</v>
      </c>
      <c r="B8214" s="129">
        <v>44326</v>
      </c>
      <c r="C8214" s="118">
        <f t="shared" si="394"/>
        <v>5</v>
      </c>
      <c r="D8214" s="119" t="s">
        <v>25</v>
      </c>
      <c r="E8214" s="120" t="s">
        <v>18327</v>
      </c>
      <c r="F8214" s="211" t="s">
        <v>473</v>
      </c>
      <c r="G8214" s="119" t="s">
        <v>18328</v>
      </c>
      <c r="H8214" s="121" t="s">
        <v>29</v>
      </c>
      <c r="I8214" s="121" t="s">
        <v>30</v>
      </c>
      <c r="J8214" s="121" t="s">
        <v>7553</v>
      </c>
      <c r="K8214" s="120" t="s">
        <v>65</v>
      </c>
      <c r="L8214" s="131" t="s">
        <v>32</v>
      </c>
      <c r="M8214" s="120" t="s">
        <v>33</v>
      </c>
      <c r="N8214" s="131">
        <v>44322</v>
      </c>
      <c r="O8214" s="131">
        <v>44327</v>
      </c>
      <c r="P8214" s="124">
        <f t="shared" si="395"/>
        <v>5</v>
      </c>
      <c r="Q8214" s="118">
        <v>1</v>
      </c>
      <c r="R8214" s="118">
        <f ca="1">TODAY()-O8214</f>
        <v>351</v>
      </c>
    </row>
    <row r="8215" spans="1:20">
      <c r="A8215" s="116">
        <v>8215</v>
      </c>
      <c r="B8215" s="129">
        <v>44307</v>
      </c>
      <c r="C8215" s="118">
        <f t="shared" si="394"/>
        <v>4</v>
      </c>
      <c r="D8215" s="120" t="s">
        <v>25</v>
      </c>
      <c r="E8215" s="120" t="s">
        <v>18329</v>
      </c>
      <c r="F8215" s="211" t="s">
        <v>18330</v>
      </c>
      <c r="G8215" s="119" t="s">
        <v>1033</v>
      </c>
      <c r="H8215" s="121" t="s">
        <v>71</v>
      </c>
      <c r="I8215" s="121" t="s">
        <v>30</v>
      </c>
      <c r="J8215" s="121" t="s">
        <v>15551</v>
      </c>
      <c r="K8215" s="120" t="s">
        <v>65</v>
      </c>
      <c r="L8215" s="131" t="s">
        <v>32</v>
      </c>
      <c r="M8215" s="120" t="s">
        <v>78</v>
      </c>
      <c r="P8215" s="124">
        <f t="shared" si="395"/>
        <v>0</v>
      </c>
    </row>
    <row r="8216" spans="1:20" ht="27.6">
      <c r="A8216" s="116">
        <v>8216</v>
      </c>
      <c r="B8216" s="129">
        <v>44307</v>
      </c>
      <c r="C8216" s="118">
        <f t="shared" si="394"/>
        <v>4</v>
      </c>
      <c r="D8216" s="120" t="s">
        <v>25</v>
      </c>
      <c r="E8216" s="120" t="s">
        <v>18331</v>
      </c>
      <c r="F8216" s="211" t="s">
        <v>18332</v>
      </c>
      <c r="G8216" s="119" t="s">
        <v>18333</v>
      </c>
      <c r="H8216" s="121" t="s">
        <v>71</v>
      </c>
      <c r="I8216" s="119" t="s">
        <v>30</v>
      </c>
      <c r="J8216" s="121" t="s">
        <v>77</v>
      </c>
      <c r="K8216" s="120" t="s">
        <v>65</v>
      </c>
      <c r="L8216" s="131" t="s">
        <v>32</v>
      </c>
      <c r="M8216" s="120" t="s">
        <v>78</v>
      </c>
      <c r="P8216" s="124">
        <f t="shared" si="395"/>
        <v>0</v>
      </c>
    </row>
    <row r="8217" spans="1:20">
      <c r="A8217" s="116">
        <v>8217</v>
      </c>
      <c r="B8217" s="129">
        <v>44326</v>
      </c>
      <c r="C8217" s="118">
        <f t="shared" si="394"/>
        <v>5</v>
      </c>
      <c r="D8217" s="119" t="s">
        <v>25</v>
      </c>
      <c r="E8217" s="120" t="s">
        <v>18334</v>
      </c>
      <c r="F8217" s="211" t="s">
        <v>14560</v>
      </c>
      <c r="G8217" s="119" t="s">
        <v>18335</v>
      </c>
      <c r="H8217" s="121" t="s">
        <v>29</v>
      </c>
      <c r="I8217" s="121" t="s">
        <v>42</v>
      </c>
      <c r="J8217" s="121" t="s">
        <v>72</v>
      </c>
      <c r="K8217" s="120" t="s">
        <v>65</v>
      </c>
      <c r="L8217" s="131" t="s">
        <v>32</v>
      </c>
      <c r="M8217" s="120" t="s">
        <v>33</v>
      </c>
      <c r="N8217" s="131">
        <v>44322</v>
      </c>
      <c r="P8217" s="124">
        <f t="shared" si="395"/>
        <v>0</v>
      </c>
      <c r="S8217" s="120" t="s">
        <v>135</v>
      </c>
      <c r="T8217" s="126">
        <v>44326</v>
      </c>
    </row>
    <row r="8218" spans="1:20">
      <c r="A8218" s="116">
        <v>8218</v>
      </c>
      <c r="B8218" s="129">
        <v>44307</v>
      </c>
      <c r="C8218" s="118">
        <f t="shared" si="394"/>
        <v>4</v>
      </c>
      <c r="D8218" s="120" t="s">
        <v>25</v>
      </c>
      <c r="E8218" s="120" t="s">
        <v>18336</v>
      </c>
      <c r="F8218" s="211" t="s">
        <v>2223</v>
      </c>
      <c r="G8218" s="119" t="s">
        <v>18337</v>
      </c>
      <c r="H8218" s="121" t="s">
        <v>29</v>
      </c>
      <c r="I8218" s="119" t="s">
        <v>30</v>
      </c>
      <c r="J8218" s="121" t="s">
        <v>77</v>
      </c>
      <c r="K8218" s="120" t="s">
        <v>65</v>
      </c>
      <c r="L8218" s="131" t="s">
        <v>32</v>
      </c>
      <c r="M8218" s="120" t="s">
        <v>78</v>
      </c>
      <c r="P8218" s="124">
        <f t="shared" si="395"/>
        <v>0</v>
      </c>
    </row>
    <row r="8219" spans="1:20">
      <c r="A8219" s="116">
        <v>8219</v>
      </c>
      <c r="B8219" s="129">
        <v>44307</v>
      </c>
      <c r="C8219" s="118">
        <f t="shared" si="394"/>
        <v>4</v>
      </c>
      <c r="D8219" s="120" t="s">
        <v>25</v>
      </c>
      <c r="E8219" s="120" t="s">
        <v>18338</v>
      </c>
      <c r="F8219" s="211" t="s">
        <v>18339</v>
      </c>
      <c r="G8219" s="119" t="s">
        <v>18340</v>
      </c>
      <c r="H8219" s="121" t="s">
        <v>48</v>
      </c>
      <c r="I8219" s="119" t="s">
        <v>30</v>
      </c>
      <c r="J8219" s="121" t="s">
        <v>77</v>
      </c>
      <c r="K8219" s="120" t="s">
        <v>65</v>
      </c>
      <c r="L8219" s="131" t="s">
        <v>32</v>
      </c>
      <c r="M8219" s="120" t="s">
        <v>78</v>
      </c>
      <c r="P8219" s="124">
        <f t="shared" si="395"/>
        <v>0</v>
      </c>
    </row>
    <row r="8220" spans="1:20" ht="27.6">
      <c r="A8220" s="116">
        <v>8220</v>
      </c>
      <c r="B8220" s="129">
        <v>44307</v>
      </c>
      <c r="C8220" s="118">
        <f t="shared" si="394"/>
        <v>4</v>
      </c>
      <c r="D8220" s="120" t="s">
        <v>25</v>
      </c>
      <c r="E8220" s="120" t="s">
        <v>18341</v>
      </c>
      <c r="F8220" s="211" t="s">
        <v>18342</v>
      </c>
      <c r="G8220" s="119" t="s">
        <v>7807</v>
      </c>
      <c r="H8220" s="121" t="s">
        <v>97</v>
      </c>
      <c r="I8220" s="119" t="s">
        <v>30</v>
      </c>
      <c r="J8220" s="121" t="s">
        <v>77</v>
      </c>
      <c r="K8220" s="120" t="s">
        <v>65</v>
      </c>
      <c r="L8220" s="131" t="s">
        <v>32</v>
      </c>
      <c r="M8220" s="120" t="s">
        <v>78</v>
      </c>
      <c r="P8220" s="124">
        <f t="shared" si="395"/>
        <v>0</v>
      </c>
    </row>
    <row r="8221" spans="1:20">
      <c r="A8221" s="116">
        <v>8221</v>
      </c>
      <c r="B8221" s="129">
        <v>44307</v>
      </c>
      <c r="C8221" s="118">
        <f t="shared" si="394"/>
        <v>4</v>
      </c>
      <c r="D8221" s="120" t="s">
        <v>25</v>
      </c>
      <c r="E8221" s="120" t="s">
        <v>18343</v>
      </c>
      <c r="F8221" s="211" t="s">
        <v>18344</v>
      </c>
      <c r="G8221" s="119" t="s">
        <v>18345</v>
      </c>
      <c r="H8221" s="121" t="s">
        <v>48</v>
      </c>
      <c r="I8221" s="119" t="s">
        <v>30</v>
      </c>
      <c r="J8221" s="121" t="s">
        <v>77</v>
      </c>
      <c r="K8221" s="120" t="s">
        <v>65</v>
      </c>
      <c r="L8221" s="131" t="s">
        <v>32</v>
      </c>
      <c r="M8221" s="120" t="s">
        <v>78</v>
      </c>
      <c r="P8221" s="124">
        <f t="shared" si="395"/>
        <v>0</v>
      </c>
    </row>
    <row r="8222" spans="1:20">
      <c r="A8222" s="116">
        <v>8222</v>
      </c>
      <c r="B8222" s="129">
        <v>44326</v>
      </c>
      <c r="C8222" s="118">
        <f t="shared" si="394"/>
        <v>5</v>
      </c>
      <c r="D8222" s="119" t="s">
        <v>25</v>
      </c>
      <c r="E8222" s="120" t="s">
        <v>18346</v>
      </c>
      <c r="F8222" s="211" t="s">
        <v>579</v>
      </c>
      <c r="G8222" s="130" t="s">
        <v>18347</v>
      </c>
      <c r="H8222" s="121" t="s">
        <v>140</v>
      </c>
      <c r="I8222" s="121" t="s">
        <v>30</v>
      </c>
      <c r="J8222" s="121" t="s">
        <v>12962</v>
      </c>
      <c r="K8222" s="120" t="s">
        <v>65</v>
      </c>
      <c r="L8222" s="131" t="s">
        <v>32</v>
      </c>
      <c r="M8222" s="120" t="s">
        <v>33</v>
      </c>
      <c r="N8222" s="131">
        <v>44322</v>
      </c>
      <c r="O8222" s="131">
        <v>44327</v>
      </c>
      <c r="P8222" s="124">
        <f t="shared" si="395"/>
        <v>5</v>
      </c>
      <c r="Q8222" s="118">
        <v>1</v>
      </c>
      <c r="R8222" s="118">
        <f ca="1">TODAY()-O8222</f>
        <v>351</v>
      </c>
    </row>
    <row r="8223" spans="1:20" ht="27.6">
      <c r="A8223" s="116">
        <v>8223</v>
      </c>
      <c r="B8223" s="129">
        <v>44326</v>
      </c>
      <c r="C8223" s="118">
        <f t="shared" si="394"/>
        <v>5</v>
      </c>
      <c r="D8223" s="121" t="s">
        <v>25</v>
      </c>
      <c r="E8223" s="120" t="s">
        <v>18348</v>
      </c>
      <c r="F8223" s="211" t="s">
        <v>18349</v>
      </c>
      <c r="G8223" s="119" t="s">
        <v>2899</v>
      </c>
      <c r="H8223" s="121" t="s">
        <v>41</v>
      </c>
      <c r="I8223" s="121" t="s">
        <v>42</v>
      </c>
      <c r="J8223" s="121" t="s">
        <v>43</v>
      </c>
      <c r="K8223" s="120" t="s">
        <v>65</v>
      </c>
      <c r="L8223" s="131" t="s">
        <v>32</v>
      </c>
      <c r="M8223" s="120" t="s">
        <v>33</v>
      </c>
      <c r="N8223" s="131">
        <v>44322</v>
      </c>
      <c r="O8223" s="131">
        <v>44327</v>
      </c>
      <c r="P8223" s="124">
        <f t="shared" si="395"/>
        <v>5</v>
      </c>
      <c r="Q8223" s="118">
        <v>1</v>
      </c>
      <c r="R8223" s="118">
        <f ca="1">TODAY()-O8223</f>
        <v>351</v>
      </c>
    </row>
    <row r="8224" spans="1:20" ht="27.6">
      <c r="A8224" s="116">
        <v>8224</v>
      </c>
      <c r="B8224" s="129">
        <v>44307</v>
      </c>
      <c r="C8224" s="118">
        <f t="shared" si="394"/>
        <v>4</v>
      </c>
      <c r="D8224" s="120" t="s">
        <v>25</v>
      </c>
      <c r="E8224" s="120" t="s">
        <v>18350</v>
      </c>
      <c r="F8224" s="211" t="s">
        <v>18351</v>
      </c>
      <c r="G8224" s="119" t="s">
        <v>18352</v>
      </c>
      <c r="H8224" s="121" t="s">
        <v>29</v>
      </c>
      <c r="I8224" s="119" t="s">
        <v>30</v>
      </c>
      <c r="J8224" s="121" t="s">
        <v>77</v>
      </c>
      <c r="K8224" s="120" t="s">
        <v>65</v>
      </c>
      <c r="L8224" s="131" t="s">
        <v>32</v>
      </c>
      <c r="M8224" s="120" t="s">
        <v>78</v>
      </c>
      <c r="P8224" s="124">
        <f t="shared" si="395"/>
        <v>0</v>
      </c>
    </row>
    <row r="8225" spans="1:20">
      <c r="A8225" s="116">
        <v>8225</v>
      </c>
      <c r="B8225" s="129">
        <v>44307</v>
      </c>
      <c r="C8225" s="118">
        <f t="shared" si="394"/>
        <v>4</v>
      </c>
      <c r="D8225" s="120" t="s">
        <v>25</v>
      </c>
      <c r="E8225" s="120" t="s">
        <v>18353</v>
      </c>
      <c r="F8225" s="211" t="s">
        <v>18354</v>
      </c>
      <c r="G8225" s="119" t="s">
        <v>18355</v>
      </c>
      <c r="H8225" s="121" t="s">
        <v>192</v>
      </c>
      <c r="I8225" s="119" t="s">
        <v>30</v>
      </c>
      <c r="J8225" s="121" t="s">
        <v>77</v>
      </c>
      <c r="K8225" s="120" t="s">
        <v>65</v>
      </c>
      <c r="L8225" s="131" t="s">
        <v>32</v>
      </c>
      <c r="M8225" s="120" t="s">
        <v>78</v>
      </c>
      <c r="P8225" s="124">
        <f t="shared" si="395"/>
        <v>0</v>
      </c>
    </row>
    <row r="8226" spans="1:20">
      <c r="A8226" s="116">
        <v>8226</v>
      </c>
      <c r="B8226" s="129">
        <v>44307</v>
      </c>
      <c r="C8226" s="118">
        <f t="shared" si="394"/>
        <v>4</v>
      </c>
      <c r="D8226" s="120" t="s">
        <v>25</v>
      </c>
      <c r="E8226" s="120" t="s">
        <v>18356</v>
      </c>
      <c r="F8226" s="211" t="s">
        <v>18357</v>
      </c>
      <c r="G8226" s="119" t="s">
        <v>18358</v>
      </c>
      <c r="H8226" s="121" t="s">
        <v>29</v>
      </c>
      <c r="I8226" s="119" t="s">
        <v>30</v>
      </c>
      <c r="J8226" s="121" t="s">
        <v>77</v>
      </c>
      <c r="K8226" s="120" t="s">
        <v>65</v>
      </c>
      <c r="L8226" s="131" t="s">
        <v>32</v>
      </c>
      <c r="M8226" s="120" t="s">
        <v>78</v>
      </c>
      <c r="P8226" s="124">
        <f t="shared" si="395"/>
        <v>0</v>
      </c>
    </row>
    <row r="8227" spans="1:20">
      <c r="A8227" s="116">
        <v>8227</v>
      </c>
      <c r="B8227" s="129">
        <v>44307</v>
      </c>
      <c r="C8227" s="118">
        <f t="shared" si="394"/>
        <v>4</v>
      </c>
      <c r="D8227" s="120" t="s">
        <v>25</v>
      </c>
      <c r="E8227" s="120" t="s">
        <v>18359</v>
      </c>
      <c r="F8227" s="211" t="s">
        <v>18360</v>
      </c>
      <c r="G8227" s="119" t="s">
        <v>8748</v>
      </c>
      <c r="H8227" s="121" t="s">
        <v>29</v>
      </c>
      <c r="I8227" s="119" t="s">
        <v>30</v>
      </c>
      <c r="J8227" s="121" t="s">
        <v>77</v>
      </c>
      <c r="K8227" s="120" t="s">
        <v>65</v>
      </c>
      <c r="L8227" s="131" t="s">
        <v>32</v>
      </c>
      <c r="M8227" s="120" t="s">
        <v>78</v>
      </c>
      <c r="P8227" s="124">
        <f t="shared" si="395"/>
        <v>0</v>
      </c>
    </row>
    <row r="8228" spans="1:20">
      <c r="A8228" s="116">
        <v>8228</v>
      </c>
      <c r="B8228" s="129">
        <v>44307</v>
      </c>
      <c r="C8228" s="118">
        <f t="shared" si="394"/>
        <v>4</v>
      </c>
      <c r="D8228" s="120" t="s">
        <v>25</v>
      </c>
      <c r="E8228" s="120" t="s">
        <v>18361</v>
      </c>
      <c r="F8228" s="211" t="s">
        <v>18362</v>
      </c>
      <c r="G8228" s="119" t="s">
        <v>18363</v>
      </c>
      <c r="H8228" s="121" t="s">
        <v>29</v>
      </c>
      <c r="I8228" s="119" t="s">
        <v>30</v>
      </c>
      <c r="J8228" s="121" t="s">
        <v>77</v>
      </c>
      <c r="K8228" s="120" t="s">
        <v>65</v>
      </c>
      <c r="L8228" s="131" t="s">
        <v>32</v>
      </c>
      <c r="M8228" s="120" t="s">
        <v>33</v>
      </c>
      <c r="N8228" s="131">
        <v>44449</v>
      </c>
      <c r="O8228" s="131">
        <v>44483</v>
      </c>
      <c r="P8228" s="124">
        <f t="shared" si="395"/>
        <v>10</v>
      </c>
    </row>
    <row r="8229" spans="1:20">
      <c r="A8229" s="116">
        <v>8229</v>
      </c>
      <c r="B8229" s="129">
        <v>44326</v>
      </c>
      <c r="C8229" s="118">
        <f t="shared" si="394"/>
        <v>5</v>
      </c>
      <c r="D8229" s="120" t="s">
        <v>252</v>
      </c>
      <c r="E8229" s="120" t="s">
        <v>18364</v>
      </c>
      <c r="F8229" s="211" t="s">
        <v>18365</v>
      </c>
      <c r="G8229" s="119" t="s">
        <v>18366</v>
      </c>
      <c r="H8229" s="121" t="s">
        <v>76</v>
      </c>
      <c r="I8229" s="119" t="s">
        <v>30</v>
      </c>
      <c r="J8229" s="121" t="s">
        <v>31</v>
      </c>
      <c r="K8229" s="120" t="s">
        <v>65</v>
      </c>
      <c r="L8229" s="131" t="s">
        <v>32</v>
      </c>
      <c r="M8229" s="120" t="s">
        <v>33</v>
      </c>
      <c r="N8229" s="131">
        <v>44328</v>
      </c>
      <c r="O8229" s="131">
        <v>44586</v>
      </c>
      <c r="P8229" s="124">
        <f t="shared" si="395"/>
        <v>1</v>
      </c>
    </row>
    <row r="8230" spans="1:20" ht="27.6">
      <c r="A8230" s="116">
        <v>8230</v>
      </c>
      <c r="B8230" s="129">
        <v>44326</v>
      </c>
      <c r="C8230" s="118">
        <f t="shared" si="394"/>
        <v>5</v>
      </c>
      <c r="D8230" s="120" t="s">
        <v>252</v>
      </c>
      <c r="E8230" s="120" t="s">
        <v>18367</v>
      </c>
      <c r="F8230" s="211" t="s">
        <v>18368</v>
      </c>
      <c r="G8230" s="119" t="s">
        <v>16783</v>
      </c>
      <c r="H8230" s="121" t="s">
        <v>76</v>
      </c>
      <c r="I8230" s="121" t="s">
        <v>30</v>
      </c>
      <c r="J8230" s="121" t="s">
        <v>7280</v>
      </c>
      <c r="K8230" s="120" t="s">
        <v>65</v>
      </c>
      <c r="L8230" s="131" t="s">
        <v>32</v>
      </c>
      <c r="M8230" s="120" t="s">
        <v>33</v>
      </c>
      <c r="N8230" s="131">
        <v>44323</v>
      </c>
      <c r="O8230" s="131">
        <v>44378</v>
      </c>
      <c r="P8230" s="124">
        <f t="shared" si="395"/>
        <v>7</v>
      </c>
      <c r="Q8230" s="118">
        <v>1</v>
      </c>
      <c r="S8230" s="120" t="s">
        <v>237</v>
      </c>
      <c r="T8230" s="126">
        <v>44334</v>
      </c>
    </row>
    <row r="8231" spans="1:20" ht="27.6">
      <c r="A8231" s="116">
        <v>8231</v>
      </c>
      <c r="B8231" s="129">
        <v>44326</v>
      </c>
      <c r="C8231" s="118">
        <f t="shared" si="394"/>
        <v>5</v>
      </c>
      <c r="D8231" s="120" t="s">
        <v>252</v>
      </c>
      <c r="E8231" t="s">
        <v>18369</v>
      </c>
      <c r="F8231" s="211" t="s">
        <v>18370</v>
      </c>
      <c r="G8231" s="119" t="s">
        <v>18371</v>
      </c>
      <c r="H8231" s="121" t="s">
        <v>76</v>
      </c>
      <c r="I8231" s="121" t="s">
        <v>30</v>
      </c>
      <c r="J8231" s="121" t="s">
        <v>7142</v>
      </c>
      <c r="K8231" s="120" t="s">
        <v>65</v>
      </c>
      <c r="L8231" s="131" t="s">
        <v>32</v>
      </c>
      <c r="M8231" s="120" t="s">
        <v>33</v>
      </c>
      <c r="N8231" s="131">
        <v>44323</v>
      </c>
      <c r="O8231" s="131">
        <v>44586</v>
      </c>
      <c r="P8231" s="124">
        <f t="shared" si="395"/>
        <v>1</v>
      </c>
    </row>
    <row r="8232" spans="1:20">
      <c r="A8232" s="116">
        <v>8232</v>
      </c>
      <c r="B8232" s="129">
        <v>44326</v>
      </c>
      <c r="C8232" s="118">
        <f t="shared" si="394"/>
        <v>5</v>
      </c>
      <c r="D8232" s="120" t="s">
        <v>252</v>
      </c>
      <c r="E8232" s="120" t="s">
        <v>18372</v>
      </c>
      <c r="F8232" s="211" t="s">
        <v>783</v>
      </c>
      <c r="G8232" s="121" t="s">
        <v>18373</v>
      </c>
      <c r="H8232" s="121" t="s">
        <v>53</v>
      </c>
      <c r="I8232" s="121" t="s">
        <v>30</v>
      </c>
      <c r="J8232" s="121" t="s">
        <v>435</v>
      </c>
      <c r="K8232" s="120" t="s">
        <v>65</v>
      </c>
      <c r="L8232" s="131" t="s">
        <v>32</v>
      </c>
      <c r="M8232" s="120" t="s">
        <v>33</v>
      </c>
      <c r="N8232" s="131">
        <v>44340</v>
      </c>
      <c r="O8232" s="131">
        <v>44504</v>
      </c>
      <c r="P8232" s="124">
        <f t="shared" si="395"/>
        <v>11</v>
      </c>
    </row>
    <row r="8233" spans="1:20">
      <c r="A8233" s="116">
        <v>8233</v>
      </c>
      <c r="B8233" s="129">
        <v>44326</v>
      </c>
      <c r="C8233" s="118">
        <f t="shared" si="394"/>
        <v>5</v>
      </c>
      <c r="D8233" s="130" t="s">
        <v>252</v>
      </c>
      <c r="E8233" s="120" t="s">
        <v>18374</v>
      </c>
      <c r="F8233" s="211" t="s">
        <v>18375</v>
      </c>
      <c r="G8233" s="119" t="s">
        <v>805</v>
      </c>
      <c r="H8233" s="121" t="s">
        <v>41</v>
      </c>
      <c r="I8233" s="119" t="s">
        <v>30</v>
      </c>
      <c r="J8233" s="121" t="s">
        <v>5018</v>
      </c>
      <c r="K8233" s="120" t="s">
        <v>65</v>
      </c>
      <c r="L8233" s="131" t="s">
        <v>32</v>
      </c>
      <c r="M8233" s="120" t="s">
        <v>33</v>
      </c>
      <c r="N8233" s="131">
        <v>44327</v>
      </c>
      <c r="O8233" s="131">
        <v>44650</v>
      </c>
      <c r="P8233" s="124">
        <f t="shared" si="395"/>
        <v>3</v>
      </c>
      <c r="Q8233" s="118">
        <v>1</v>
      </c>
      <c r="S8233" s="120" t="s">
        <v>5090</v>
      </c>
      <c r="T8233" s="126">
        <v>44399</v>
      </c>
    </row>
    <row r="8234" spans="1:20" ht="27.6">
      <c r="A8234" s="116">
        <v>8234</v>
      </c>
      <c r="B8234" s="129">
        <v>44326</v>
      </c>
      <c r="C8234" s="118">
        <f t="shared" si="394"/>
        <v>5</v>
      </c>
      <c r="D8234" s="120" t="s">
        <v>252</v>
      </c>
      <c r="E8234" s="120" t="s">
        <v>18376</v>
      </c>
      <c r="F8234" s="211" t="s">
        <v>18377</v>
      </c>
      <c r="G8234" s="119" t="s">
        <v>409</v>
      </c>
      <c r="H8234" s="121" t="s">
        <v>41</v>
      </c>
      <c r="I8234" s="119" t="s">
        <v>30</v>
      </c>
      <c r="J8234" s="121" t="s">
        <v>87</v>
      </c>
      <c r="K8234" s="120" t="s">
        <v>65</v>
      </c>
      <c r="L8234" s="131" t="s">
        <v>32</v>
      </c>
      <c r="M8234" s="120" t="s">
        <v>33</v>
      </c>
      <c r="N8234" s="131">
        <v>44357</v>
      </c>
      <c r="O8234" s="131">
        <v>44586</v>
      </c>
      <c r="P8234" s="124">
        <f t="shared" si="395"/>
        <v>1</v>
      </c>
    </row>
    <row r="8235" spans="1:20">
      <c r="A8235" s="116">
        <v>8235</v>
      </c>
      <c r="B8235" s="129">
        <v>44326</v>
      </c>
      <c r="C8235" s="118">
        <f t="shared" si="394"/>
        <v>5</v>
      </c>
      <c r="D8235" s="120" t="s">
        <v>252</v>
      </c>
      <c r="E8235" s="120" t="s">
        <v>18378</v>
      </c>
      <c r="F8235" s="211" t="s">
        <v>7716</v>
      </c>
      <c r="G8235" s="119" t="s">
        <v>18379</v>
      </c>
      <c r="H8235" s="121" t="s">
        <v>41</v>
      </c>
      <c r="I8235" s="119" t="s">
        <v>30</v>
      </c>
      <c r="J8235" s="121" t="s">
        <v>87</v>
      </c>
      <c r="K8235" s="120" t="s">
        <v>65</v>
      </c>
      <c r="L8235" s="131" t="s">
        <v>32</v>
      </c>
      <c r="M8235" s="120" t="s">
        <v>184</v>
      </c>
      <c r="P8235" s="124">
        <f t="shared" si="395"/>
        <v>0</v>
      </c>
    </row>
    <row r="8236" spans="1:20">
      <c r="A8236" s="116">
        <v>8236</v>
      </c>
      <c r="B8236" s="129">
        <v>44307</v>
      </c>
      <c r="C8236" s="118">
        <f t="shared" si="394"/>
        <v>4</v>
      </c>
      <c r="D8236" s="120" t="s">
        <v>25</v>
      </c>
      <c r="E8236" s="120" t="s">
        <v>18380</v>
      </c>
      <c r="F8236" s="211" t="s">
        <v>18381</v>
      </c>
      <c r="G8236" s="119" t="s">
        <v>18382</v>
      </c>
      <c r="H8236" s="121" t="s">
        <v>41</v>
      </c>
      <c r="I8236" s="119" t="s">
        <v>30</v>
      </c>
      <c r="J8236" s="121" t="s">
        <v>77</v>
      </c>
      <c r="K8236" s="120" t="s">
        <v>65</v>
      </c>
      <c r="L8236" s="131" t="s">
        <v>32</v>
      </c>
      <c r="M8236" s="120" t="s">
        <v>78</v>
      </c>
      <c r="P8236" s="124">
        <f t="shared" si="395"/>
        <v>0</v>
      </c>
    </row>
    <row r="8237" spans="1:20" ht="27.6">
      <c r="A8237" s="116">
        <v>8237</v>
      </c>
      <c r="B8237" s="129">
        <v>44307</v>
      </c>
      <c r="C8237" s="118">
        <f t="shared" si="394"/>
        <v>4</v>
      </c>
      <c r="D8237" s="120" t="s">
        <v>25</v>
      </c>
      <c r="E8237" s="120" t="s">
        <v>18383</v>
      </c>
      <c r="F8237" s="211" t="s">
        <v>18384</v>
      </c>
      <c r="G8237" s="119" t="s">
        <v>12729</v>
      </c>
      <c r="H8237" s="121" t="s">
        <v>29</v>
      </c>
      <c r="I8237" s="119" t="s">
        <v>30</v>
      </c>
      <c r="J8237" s="121" t="s">
        <v>77</v>
      </c>
      <c r="K8237" s="120" t="s">
        <v>65</v>
      </c>
      <c r="L8237" s="131" t="s">
        <v>32</v>
      </c>
      <c r="M8237" s="120" t="s">
        <v>78</v>
      </c>
      <c r="P8237" s="124">
        <f t="shared" si="395"/>
        <v>0</v>
      </c>
    </row>
    <row r="8238" spans="1:20">
      <c r="A8238" s="116">
        <v>8238</v>
      </c>
      <c r="B8238" s="129">
        <v>44326</v>
      </c>
      <c r="C8238" s="118">
        <f t="shared" si="394"/>
        <v>5</v>
      </c>
      <c r="D8238" s="120" t="s">
        <v>252</v>
      </c>
      <c r="E8238" s="120" t="s">
        <v>18385</v>
      </c>
      <c r="F8238" s="211" t="s">
        <v>18386</v>
      </c>
      <c r="G8238" s="119" t="s">
        <v>545</v>
      </c>
      <c r="H8238" s="121" t="s">
        <v>41</v>
      </c>
      <c r="I8238" s="121" t="s">
        <v>30</v>
      </c>
      <c r="J8238" s="121" t="s">
        <v>87</v>
      </c>
      <c r="K8238" s="120" t="s">
        <v>65</v>
      </c>
      <c r="L8238" s="131" t="s">
        <v>32</v>
      </c>
      <c r="M8238" s="120" t="s">
        <v>33</v>
      </c>
      <c r="N8238" s="131">
        <v>44323</v>
      </c>
      <c r="O8238" s="131">
        <v>44334</v>
      </c>
      <c r="P8238" s="124">
        <f t="shared" si="395"/>
        <v>5</v>
      </c>
      <c r="Q8238" s="118">
        <v>1</v>
      </c>
      <c r="S8238" s="120" t="s">
        <v>135</v>
      </c>
      <c r="T8238" s="126">
        <v>44338</v>
      </c>
    </row>
    <row r="8239" spans="1:20">
      <c r="A8239" s="116">
        <v>8239</v>
      </c>
      <c r="B8239" s="129">
        <v>44440</v>
      </c>
      <c r="D8239" s="120" t="s">
        <v>252</v>
      </c>
      <c r="E8239" s="120" t="s">
        <v>18387</v>
      </c>
      <c r="F8239" s="212" t="s">
        <v>18388</v>
      </c>
      <c r="G8239" s="119" t="s">
        <v>5353</v>
      </c>
      <c r="H8239" s="121" t="s">
        <v>1173</v>
      </c>
      <c r="I8239" s="119" t="s">
        <v>42</v>
      </c>
      <c r="J8239" s="121" t="s">
        <v>72</v>
      </c>
      <c r="K8239" s="121" t="s">
        <v>584</v>
      </c>
      <c r="L8239" s="131" t="s">
        <v>32</v>
      </c>
      <c r="M8239" s="120" t="s">
        <v>78</v>
      </c>
    </row>
    <row r="8240" spans="1:20">
      <c r="A8240" s="116">
        <v>8240</v>
      </c>
      <c r="B8240" s="129">
        <v>44307</v>
      </c>
      <c r="C8240" s="118">
        <f>IF(B8240&lt;&gt;0,MONTH(B8240),0)</f>
        <v>4</v>
      </c>
      <c r="D8240" s="120" t="s">
        <v>25</v>
      </c>
      <c r="E8240" s="120" t="s">
        <v>18389</v>
      </c>
      <c r="F8240" s="211" t="s">
        <v>18390</v>
      </c>
      <c r="G8240" s="119" t="s">
        <v>18391</v>
      </c>
      <c r="H8240" s="121" t="s">
        <v>97</v>
      </c>
      <c r="I8240" s="119" t="s">
        <v>30</v>
      </c>
      <c r="J8240" s="121" t="s">
        <v>77</v>
      </c>
      <c r="K8240" s="120" t="s">
        <v>65</v>
      </c>
      <c r="L8240" s="131" t="s">
        <v>32</v>
      </c>
      <c r="M8240" s="120" t="s">
        <v>466</v>
      </c>
      <c r="P8240" s="124">
        <f>IF(O8240&lt;&gt;0,MONTH(O8240),0)</f>
        <v>0</v>
      </c>
    </row>
    <row r="8241" spans="1:21">
      <c r="A8241" s="116">
        <v>8241</v>
      </c>
      <c r="B8241" s="129">
        <v>44326</v>
      </c>
      <c r="C8241" s="118">
        <f>IF(B8241&lt;&gt;0,MONTH(B8241),0)</f>
        <v>5</v>
      </c>
      <c r="D8241" s="120" t="s">
        <v>252</v>
      </c>
      <c r="E8241" s="120" t="s">
        <v>18392</v>
      </c>
      <c r="F8241" s="211" t="s">
        <v>5313</v>
      </c>
      <c r="G8241" s="119" t="s">
        <v>18393</v>
      </c>
      <c r="H8241" s="121" t="s">
        <v>41</v>
      </c>
      <c r="I8241" s="121" t="s">
        <v>42</v>
      </c>
      <c r="J8241" s="121" t="s">
        <v>2791</v>
      </c>
      <c r="K8241" s="120" t="s">
        <v>65</v>
      </c>
      <c r="L8241" s="131" t="s">
        <v>32</v>
      </c>
      <c r="M8241" s="120" t="s">
        <v>33</v>
      </c>
      <c r="N8241" s="131">
        <v>44323</v>
      </c>
      <c r="O8241" s="131">
        <v>44392</v>
      </c>
      <c r="P8241" s="124">
        <f>IF(O8241&lt;&gt;0,MONTH(O8241),0)</f>
        <v>7</v>
      </c>
      <c r="Q8241" s="118">
        <v>1</v>
      </c>
      <c r="S8241" s="120" t="s">
        <v>237</v>
      </c>
      <c r="T8241" s="126">
        <v>44339</v>
      </c>
    </row>
    <row r="8242" spans="1:21">
      <c r="A8242" s="116">
        <v>8242</v>
      </c>
      <c r="B8242" s="129">
        <v>44326</v>
      </c>
      <c r="C8242" s="118">
        <f>IF(B8242&lt;&gt;0,MONTH(B8242),0)</f>
        <v>5</v>
      </c>
      <c r="D8242" s="120" t="s">
        <v>252</v>
      </c>
      <c r="E8242" s="120" t="s">
        <v>18394</v>
      </c>
      <c r="F8242" s="211" t="s">
        <v>3468</v>
      </c>
      <c r="G8242" s="119" t="s">
        <v>1619</v>
      </c>
      <c r="H8242" s="121" t="s">
        <v>41</v>
      </c>
      <c r="I8242" s="119" t="s">
        <v>196</v>
      </c>
      <c r="J8242" s="121" t="s">
        <v>196</v>
      </c>
      <c r="K8242" s="120" t="s">
        <v>65</v>
      </c>
      <c r="L8242" s="131" t="s">
        <v>32</v>
      </c>
      <c r="M8242" s="120" t="s">
        <v>33</v>
      </c>
      <c r="N8242" s="131">
        <v>44348</v>
      </c>
      <c r="O8242" s="131">
        <v>44586</v>
      </c>
      <c r="P8242" s="124">
        <f>IF(O8242&lt;&gt;0,MONTH(O8242),0)</f>
        <v>1</v>
      </c>
    </row>
    <row r="8243" spans="1:21">
      <c r="A8243" s="116">
        <v>8243</v>
      </c>
      <c r="B8243" s="129">
        <v>44326</v>
      </c>
      <c r="C8243" s="118">
        <f>IF(B8243&lt;&gt;0,MONTH(B8243),0)</f>
        <v>5</v>
      </c>
      <c r="D8243" s="120" t="s">
        <v>252</v>
      </c>
      <c r="E8243" s="120" t="s">
        <v>18395</v>
      </c>
      <c r="F8243" s="211" t="s">
        <v>18396</v>
      </c>
      <c r="G8243" s="119" t="s">
        <v>4257</v>
      </c>
      <c r="H8243" s="121" t="s">
        <v>41</v>
      </c>
      <c r="I8243" s="121" t="s">
        <v>30</v>
      </c>
      <c r="J8243" s="121" t="s">
        <v>435</v>
      </c>
      <c r="K8243" s="120" t="s">
        <v>65</v>
      </c>
      <c r="L8243" s="131" t="s">
        <v>32</v>
      </c>
      <c r="M8243" s="120" t="s">
        <v>33</v>
      </c>
      <c r="N8243" s="131">
        <v>44323</v>
      </c>
      <c r="O8243" s="131">
        <v>44452</v>
      </c>
      <c r="P8243" s="124">
        <f>IF(O8243&lt;&gt;0,MONTH(O8243),0)</f>
        <v>9</v>
      </c>
      <c r="Q8243" s="118">
        <v>1</v>
      </c>
    </row>
    <row r="8244" spans="1:21" ht="14.4">
      <c r="A8244" s="116">
        <v>8244</v>
      </c>
      <c r="B8244" s="129">
        <v>44326</v>
      </c>
      <c r="C8244" s="118">
        <f>IF(B8244&lt;&gt;0,MONTH(B8244),0)</f>
        <v>5</v>
      </c>
      <c r="D8244" s="120" t="s">
        <v>252</v>
      </c>
      <c r="E8244" s="120" t="s">
        <v>18397</v>
      </c>
      <c r="F8244" s="211" t="s">
        <v>235</v>
      </c>
      <c r="G8244" s="119" t="s">
        <v>18398</v>
      </c>
      <c r="H8244" s="121" t="s">
        <v>76</v>
      </c>
      <c r="I8244" s="119" t="s">
        <v>30</v>
      </c>
      <c r="J8244" s="121" t="s">
        <v>529</v>
      </c>
      <c r="K8244" s="120" t="s">
        <v>65</v>
      </c>
      <c r="L8244" s="131" t="s">
        <v>32</v>
      </c>
      <c r="M8244" s="120" t="s">
        <v>33</v>
      </c>
      <c r="N8244" s="131">
        <v>44323</v>
      </c>
      <c r="O8244" s="131">
        <v>44334</v>
      </c>
      <c r="P8244" s="124">
        <f>IF(O8244&lt;&gt;0,MONTH(O8244),0)</f>
        <v>5</v>
      </c>
      <c r="Q8244" s="118">
        <v>1</v>
      </c>
      <c r="S8244" s="120" t="s">
        <v>34</v>
      </c>
      <c r="T8244" s="126">
        <v>44336</v>
      </c>
      <c r="U8244" t="s">
        <v>18399</v>
      </c>
    </row>
    <row r="8245" spans="1:21">
      <c r="A8245" s="116">
        <v>8245</v>
      </c>
      <c r="B8245" s="129">
        <v>44440</v>
      </c>
      <c r="D8245" s="120" t="s">
        <v>252</v>
      </c>
      <c r="E8245" s="120" t="s">
        <v>18400</v>
      </c>
      <c r="F8245" s="212" t="s">
        <v>18401</v>
      </c>
      <c r="G8245" s="119" t="s">
        <v>18402</v>
      </c>
      <c r="H8245" s="121" t="s">
        <v>177</v>
      </c>
      <c r="I8245" s="119" t="s">
        <v>42</v>
      </c>
      <c r="J8245" s="121" t="s">
        <v>2791</v>
      </c>
      <c r="K8245" s="121" t="s">
        <v>584</v>
      </c>
      <c r="L8245" s="131" t="s">
        <v>32</v>
      </c>
      <c r="M8245" s="120" t="s">
        <v>78</v>
      </c>
    </row>
    <row r="8246" spans="1:21">
      <c r="A8246" s="116">
        <v>8246</v>
      </c>
      <c r="B8246" s="129">
        <v>44326</v>
      </c>
      <c r="C8246" s="118">
        <f>IF(B8246&lt;&gt;0,MONTH(B8246),0)</f>
        <v>5</v>
      </c>
      <c r="D8246" s="120" t="s">
        <v>252</v>
      </c>
      <c r="E8246" s="120" t="s">
        <v>18403</v>
      </c>
      <c r="F8246" s="211" t="s">
        <v>18404</v>
      </c>
      <c r="G8246" s="119" t="s">
        <v>12178</v>
      </c>
      <c r="H8246" s="121" t="s">
        <v>41</v>
      </c>
      <c r="I8246" s="119" t="s">
        <v>30</v>
      </c>
      <c r="J8246" s="121" t="s">
        <v>5018</v>
      </c>
      <c r="K8246" s="120" t="s">
        <v>65</v>
      </c>
      <c r="L8246" s="131" t="s">
        <v>32</v>
      </c>
      <c r="M8246" s="120" t="s">
        <v>33</v>
      </c>
      <c r="N8246" s="131">
        <v>44333</v>
      </c>
      <c r="O8246" s="131">
        <v>44589</v>
      </c>
      <c r="P8246" s="124">
        <f>IF(O8246&lt;&gt;0,MONTH(O8246),0)</f>
        <v>1</v>
      </c>
    </row>
    <row r="8247" spans="1:21" ht="27.6">
      <c r="A8247" s="116">
        <v>8247</v>
      </c>
      <c r="B8247" s="129">
        <v>44440</v>
      </c>
      <c r="D8247" s="120" t="s">
        <v>252</v>
      </c>
      <c r="E8247" s="120" t="s">
        <v>18405</v>
      </c>
      <c r="F8247" s="212" t="s">
        <v>18406</v>
      </c>
      <c r="G8247" s="119" t="s">
        <v>4789</v>
      </c>
      <c r="H8247" s="121" t="s">
        <v>86</v>
      </c>
      <c r="I8247" s="119" t="s">
        <v>30</v>
      </c>
      <c r="J8247" s="121" t="s">
        <v>77</v>
      </c>
      <c r="K8247" s="121" t="s">
        <v>584</v>
      </c>
      <c r="L8247" s="131" t="s">
        <v>32</v>
      </c>
      <c r="M8247" s="120" t="s">
        <v>78</v>
      </c>
    </row>
    <row r="8248" spans="1:21">
      <c r="A8248" s="116">
        <v>8248</v>
      </c>
      <c r="B8248" s="129">
        <v>44326</v>
      </c>
      <c r="C8248" s="118">
        <f>IF(B8248&lt;&gt;0,MONTH(B8248),0)</f>
        <v>5</v>
      </c>
      <c r="D8248" s="120" t="s">
        <v>252</v>
      </c>
      <c r="E8248" s="120" t="s">
        <v>18407</v>
      </c>
      <c r="F8248" s="211" t="s">
        <v>7817</v>
      </c>
      <c r="G8248" s="119" t="s">
        <v>18408</v>
      </c>
      <c r="H8248" s="121" t="s">
        <v>48</v>
      </c>
      <c r="I8248" s="121" t="s">
        <v>30</v>
      </c>
      <c r="J8248" s="121" t="s">
        <v>529</v>
      </c>
      <c r="K8248" s="120" t="s">
        <v>65</v>
      </c>
      <c r="L8248" s="131" t="s">
        <v>32</v>
      </c>
      <c r="M8248" s="120" t="s">
        <v>33</v>
      </c>
      <c r="N8248" s="131">
        <v>44326</v>
      </c>
      <c r="O8248" s="131">
        <v>44589</v>
      </c>
      <c r="P8248" s="124">
        <f>IF(O8248&lt;&gt;0,MONTH(O8248),0)</f>
        <v>1</v>
      </c>
      <c r="Q8248" s="118">
        <v>1</v>
      </c>
    </row>
    <row r="8249" spans="1:21">
      <c r="A8249" s="116">
        <v>8249</v>
      </c>
      <c r="B8249" s="129">
        <v>44441</v>
      </c>
      <c r="D8249" s="120" t="s">
        <v>252</v>
      </c>
      <c r="E8249" s="120" t="s">
        <v>18409</v>
      </c>
      <c r="F8249" s="212" t="s">
        <v>122</v>
      </c>
      <c r="G8249" s="119" t="s">
        <v>18410</v>
      </c>
      <c r="H8249" s="121" t="s">
        <v>140</v>
      </c>
      <c r="I8249" s="119" t="s">
        <v>30</v>
      </c>
      <c r="J8249" s="121" t="s">
        <v>87</v>
      </c>
      <c r="K8249" s="121" t="s">
        <v>584</v>
      </c>
      <c r="L8249" s="131" t="s">
        <v>32</v>
      </c>
      <c r="M8249" s="120" t="s">
        <v>78</v>
      </c>
    </row>
    <row r="8250" spans="1:21">
      <c r="A8250" s="116">
        <v>8250</v>
      </c>
      <c r="B8250" s="129">
        <v>44307</v>
      </c>
      <c r="C8250" s="118">
        <f>IF(B8250&lt;&gt;0,MONTH(B8250),0)</f>
        <v>4</v>
      </c>
      <c r="D8250" s="120" t="s">
        <v>25</v>
      </c>
      <c r="E8250" s="120" t="s">
        <v>18411</v>
      </c>
      <c r="F8250" s="211" t="s">
        <v>18412</v>
      </c>
      <c r="G8250" s="119" t="s">
        <v>18413</v>
      </c>
      <c r="H8250" s="121" t="s">
        <v>29</v>
      </c>
      <c r="I8250" s="119" t="s">
        <v>30</v>
      </c>
      <c r="J8250" s="121" t="s">
        <v>77</v>
      </c>
      <c r="K8250" s="120" t="s">
        <v>65</v>
      </c>
      <c r="L8250" s="131" t="s">
        <v>32</v>
      </c>
      <c r="M8250" s="120" t="s">
        <v>466</v>
      </c>
      <c r="P8250" s="124">
        <f>IF(O8250&lt;&gt;0,MONTH(O8250),0)</f>
        <v>0</v>
      </c>
    </row>
    <row r="8251" spans="1:21">
      <c r="A8251" s="116">
        <v>8251</v>
      </c>
      <c r="B8251" s="129">
        <v>44326</v>
      </c>
      <c r="C8251" s="118">
        <f>IF(B8251&lt;&gt;0,MONTH(B8251),0)</f>
        <v>5</v>
      </c>
      <c r="D8251" s="120" t="s">
        <v>252</v>
      </c>
      <c r="E8251" s="120" t="s">
        <v>18414</v>
      </c>
      <c r="F8251" s="211" t="s">
        <v>17600</v>
      </c>
      <c r="G8251" s="119" t="s">
        <v>966</v>
      </c>
      <c r="H8251" s="121" t="s">
        <v>76</v>
      </c>
      <c r="I8251" s="119" t="s">
        <v>30</v>
      </c>
      <c r="J8251" s="121" t="s">
        <v>485</v>
      </c>
      <c r="K8251" s="120" t="s">
        <v>65</v>
      </c>
      <c r="L8251" s="131" t="s">
        <v>32</v>
      </c>
      <c r="M8251" s="120" t="s">
        <v>33</v>
      </c>
      <c r="N8251" s="131">
        <v>44323</v>
      </c>
      <c r="O8251" s="131">
        <v>44334</v>
      </c>
      <c r="P8251" s="124">
        <f>IF(O8251&lt;&gt;0,MONTH(O8251),0)</f>
        <v>5</v>
      </c>
      <c r="Q8251" s="118">
        <v>1</v>
      </c>
      <c r="S8251" s="120" t="s">
        <v>135</v>
      </c>
      <c r="T8251" s="126">
        <v>44334</v>
      </c>
    </row>
    <row r="8252" spans="1:21" ht="27.6">
      <c r="A8252" s="116">
        <v>8252</v>
      </c>
      <c r="B8252" s="129">
        <v>44307</v>
      </c>
      <c r="C8252" s="118">
        <f>IF(B8252&lt;&gt;0,MONTH(B8252),0)</f>
        <v>4</v>
      </c>
      <c r="D8252" s="120" t="s">
        <v>25</v>
      </c>
      <c r="E8252" s="120" t="s">
        <v>18415</v>
      </c>
      <c r="F8252" s="211" t="s">
        <v>18416</v>
      </c>
      <c r="G8252" s="119" t="s">
        <v>18417</v>
      </c>
      <c r="H8252" s="121" t="s">
        <v>29</v>
      </c>
      <c r="I8252" s="119" t="s">
        <v>30</v>
      </c>
      <c r="J8252" s="121" t="s">
        <v>77</v>
      </c>
      <c r="K8252" s="120" t="s">
        <v>65</v>
      </c>
      <c r="L8252" s="131" t="s">
        <v>32</v>
      </c>
      <c r="M8252" s="120" t="s">
        <v>466</v>
      </c>
      <c r="P8252" s="124">
        <f>IF(O8252&lt;&gt;0,MONTH(O8252),0)</f>
        <v>0</v>
      </c>
    </row>
    <row r="8253" spans="1:21">
      <c r="A8253" s="116">
        <v>8253</v>
      </c>
      <c r="B8253" s="129">
        <v>44441</v>
      </c>
      <c r="D8253" s="120" t="s">
        <v>252</v>
      </c>
      <c r="E8253" s="120" t="s">
        <v>18418</v>
      </c>
      <c r="F8253" s="212" t="s">
        <v>18419</v>
      </c>
      <c r="G8253" s="119" t="s">
        <v>18420</v>
      </c>
      <c r="H8253" s="121" t="s">
        <v>192</v>
      </c>
      <c r="I8253" s="119" t="s">
        <v>30</v>
      </c>
      <c r="J8253" s="121" t="s">
        <v>7216</v>
      </c>
      <c r="K8253" s="121" t="s">
        <v>584</v>
      </c>
      <c r="L8253" s="131" t="s">
        <v>32</v>
      </c>
      <c r="M8253" s="120" t="s">
        <v>78</v>
      </c>
    </row>
    <row r="8254" spans="1:21" ht="27.6">
      <c r="A8254" s="116">
        <v>8254</v>
      </c>
      <c r="B8254" s="129">
        <v>44307</v>
      </c>
      <c r="C8254" s="118">
        <f t="shared" ref="C8254:C8267" si="396">IF(B8254&lt;&gt;0,MONTH(B8254),0)</f>
        <v>4</v>
      </c>
      <c r="D8254" s="120" t="s">
        <v>25</v>
      </c>
      <c r="E8254" s="120" t="s">
        <v>18421</v>
      </c>
      <c r="F8254" s="211" t="s">
        <v>18422</v>
      </c>
      <c r="G8254" s="119" t="s">
        <v>5159</v>
      </c>
      <c r="H8254" s="121" t="s">
        <v>29</v>
      </c>
      <c r="I8254" s="119" t="s">
        <v>30</v>
      </c>
      <c r="J8254" s="121" t="s">
        <v>77</v>
      </c>
      <c r="K8254" s="120" t="s">
        <v>65</v>
      </c>
      <c r="L8254" s="131" t="s">
        <v>32</v>
      </c>
      <c r="M8254" s="120" t="s">
        <v>466</v>
      </c>
      <c r="P8254" s="124">
        <f t="shared" ref="P8254:P8264" si="397">IF(O8254&lt;&gt;0,MONTH(O8254),0)</f>
        <v>0</v>
      </c>
    </row>
    <row r="8255" spans="1:21">
      <c r="A8255" s="116">
        <v>8255</v>
      </c>
      <c r="B8255" s="129">
        <v>44307</v>
      </c>
      <c r="C8255" s="118">
        <f t="shared" si="396"/>
        <v>4</v>
      </c>
      <c r="D8255" s="120" t="s">
        <v>25</v>
      </c>
      <c r="E8255" s="120" t="s">
        <v>18423</v>
      </c>
      <c r="F8255" s="211" t="s">
        <v>18424</v>
      </c>
      <c r="G8255" s="119" t="s">
        <v>18425</v>
      </c>
      <c r="H8255" s="121" t="s">
        <v>29</v>
      </c>
      <c r="I8255" s="119" t="s">
        <v>30</v>
      </c>
      <c r="J8255" s="121" t="s">
        <v>77</v>
      </c>
      <c r="K8255" s="120" t="s">
        <v>65</v>
      </c>
      <c r="L8255" s="131" t="s">
        <v>32</v>
      </c>
      <c r="M8255" s="120" t="s">
        <v>466</v>
      </c>
      <c r="P8255" s="124">
        <f t="shared" si="397"/>
        <v>0</v>
      </c>
    </row>
    <row r="8256" spans="1:21">
      <c r="A8256" s="116">
        <v>8256</v>
      </c>
      <c r="B8256" s="129">
        <v>44326</v>
      </c>
      <c r="C8256" s="118">
        <f t="shared" si="396"/>
        <v>5</v>
      </c>
      <c r="D8256" s="120" t="s">
        <v>252</v>
      </c>
      <c r="E8256" s="120" t="s">
        <v>18426</v>
      </c>
      <c r="F8256" s="211" t="s">
        <v>18427</v>
      </c>
      <c r="G8256" s="119" t="s">
        <v>2876</v>
      </c>
      <c r="H8256" s="121" t="s">
        <v>41</v>
      </c>
      <c r="I8256" s="119" t="s">
        <v>42</v>
      </c>
      <c r="J8256" s="121" t="s">
        <v>54</v>
      </c>
      <c r="K8256" s="120" t="s">
        <v>65</v>
      </c>
      <c r="L8256" s="131" t="s">
        <v>32</v>
      </c>
      <c r="M8256" s="120" t="s">
        <v>33</v>
      </c>
      <c r="N8256" s="131">
        <v>44333</v>
      </c>
      <c r="O8256" s="131">
        <v>44588</v>
      </c>
      <c r="P8256" s="124">
        <f t="shared" si="397"/>
        <v>1</v>
      </c>
    </row>
    <row r="8257" spans="1:20">
      <c r="A8257" s="116">
        <v>8257</v>
      </c>
      <c r="B8257" s="129">
        <v>44326</v>
      </c>
      <c r="C8257" s="118">
        <f t="shared" si="396"/>
        <v>5</v>
      </c>
      <c r="D8257" s="120" t="s">
        <v>252</v>
      </c>
      <c r="E8257" s="120" t="s">
        <v>18428</v>
      </c>
      <c r="F8257" s="211" t="s">
        <v>175</v>
      </c>
      <c r="G8257" s="119" t="s">
        <v>18429</v>
      </c>
      <c r="H8257" s="119" t="s">
        <v>48</v>
      </c>
      <c r="I8257" s="119" t="s">
        <v>196</v>
      </c>
      <c r="J8257" s="121" t="s">
        <v>196</v>
      </c>
      <c r="K8257" s="120" t="s">
        <v>65</v>
      </c>
      <c r="L8257" s="131" t="s">
        <v>32</v>
      </c>
      <c r="M8257" s="120" t="s">
        <v>33</v>
      </c>
      <c r="N8257" s="131">
        <v>44323</v>
      </c>
      <c r="O8257" s="131">
        <v>44452</v>
      </c>
      <c r="P8257" s="124">
        <f t="shared" si="397"/>
        <v>9</v>
      </c>
      <c r="Q8257" s="118">
        <v>1</v>
      </c>
      <c r="S8257" s="120" t="s">
        <v>92</v>
      </c>
      <c r="T8257" s="126">
        <v>44457</v>
      </c>
    </row>
    <row r="8258" spans="1:20">
      <c r="A8258" s="116">
        <v>8258</v>
      </c>
      <c r="B8258" s="129">
        <v>44326</v>
      </c>
      <c r="C8258" s="118">
        <f t="shared" si="396"/>
        <v>5</v>
      </c>
      <c r="D8258" s="120" t="s">
        <v>252</v>
      </c>
      <c r="E8258" s="120" t="s">
        <v>18430</v>
      </c>
      <c r="F8258" s="211" t="s">
        <v>18431</v>
      </c>
      <c r="G8258" s="119" t="s">
        <v>8289</v>
      </c>
      <c r="H8258" s="121" t="s">
        <v>41</v>
      </c>
      <c r="I8258" s="121" t="s">
        <v>30</v>
      </c>
      <c r="J8258" s="121" t="s">
        <v>485</v>
      </c>
      <c r="K8258" s="120" t="s">
        <v>65</v>
      </c>
      <c r="L8258" s="131" t="s">
        <v>32</v>
      </c>
      <c r="M8258" s="120" t="s">
        <v>33</v>
      </c>
      <c r="N8258" s="131">
        <v>44323</v>
      </c>
      <c r="O8258" s="131">
        <v>44589</v>
      </c>
      <c r="P8258" s="124">
        <f t="shared" si="397"/>
        <v>1</v>
      </c>
      <c r="Q8258" s="118">
        <v>1</v>
      </c>
    </row>
    <row r="8259" spans="1:20" ht="27.6">
      <c r="A8259" s="116">
        <v>8259</v>
      </c>
      <c r="B8259" s="129">
        <v>44307</v>
      </c>
      <c r="C8259" s="118">
        <f t="shared" si="396"/>
        <v>4</v>
      </c>
      <c r="D8259" s="120" t="s">
        <v>25</v>
      </c>
      <c r="E8259" s="120" t="s">
        <v>18432</v>
      </c>
      <c r="F8259" s="211" t="s">
        <v>18433</v>
      </c>
      <c r="G8259" s="119" t="s">
        <v>14723</v>
      </c>
      <c r="H8259" s="121" t="s">
        <v>29</v>
      </c>
      <c r="I8259" s="119" t="s">
        <v>30</v>
      </c>
      <c r="J8259" s="121" t="s">
        <v>77</v>
      </c>
      <c r="K8259" s="120" t="s">
        <v>65</v>
      </c>
      <c r="L8259" s="131" t="s">
        <v>32</v>
      </c>
      <c r="M8259" s="120" t="s">
        <v>466</v>
      </c>
      <c r="P8259" s="124">
        <f t="shared" si="397"/>
        <v>0</v>
      </c>
    </row>
    <row r="8260" spans="1:20">
      <c r="A8260" s="116">
        <v>8260</v>
      </c>
      <c r="B8260" s="129">
        <v>44326</v>
      </c>
      <c r="C8260" s="118">
        <f t="shared" si="396"/>
        <v>5</v>
      </c>
      <c r="D8260" s="120" t="s">
        <v>252</v>
      </c>
      <c r="E8260" s="120" t="s">
        <v>18434</v>
      </c>
      <c r="F8260" s="211" t="s">
        <v>18435</v>
      </c>
      <c r="G8260" s="119" t="s">
        <v>18436</v>
      </c>
      <c r="H8260" s="121" t="s">
        <v>48</v>
      </c>
      <c r="I8260" s="119" t="s">
        <v>30</v>
      </c>
      <c r="J8260" s="121" t="s">
        <v>87</v>
      </c>
      <c r="K8260" s="120" t="s">
        <v>65</v>
      </c>
      <c r="L8260" s="131" t="s">
        <v>32</v>
      </c>
      <c r="M8260" s="120" t="s">
        <v>33</v>
      </c>
      <c r="N8260" s="131">
        <v>44333</v>
      </c>
      <c r="O8260" s="131">
        <v>44589</v>
      </c>
      <c r="P8260" s="124">
        <f t="shared" si="397"/>
        <v>1</v>
      </c>
    </row>
    <row r="8261" spans="1:20" ht="27.6">
      <c r="A8261" s="116">
        <v>8261</v>
      </c>
      <c r="B8261" s="129">
        <v>44307</v>
      </c>
      <c r="C8261" s="118">
        <f t="shared" si="396"/>
        <v>4</v>
      </c>
      <c r="D8261" s="120" t="s">
        <v>25</v>
      </c>
      <c r="E8261" s="120" t="s">
        <v>18437</v>
      </c>
      <c r="F8261" s="211" t="s">
        <v>18438</v>
      </c>
      <c r="G8261" s="119" t="s">
        <v>18439</v>
      </c>
      <c r="H8261" s="121" t="s">
        <v>192</v>
      </c>
      <c r="I8261" s="119" t="s">
        <v>30</v>
      </c>
      <c r="J8261" s="121" t="s">
        <v>77</v>
      </c>
      <c r="K8261" s="120" t="s">
        <v>65</v>
      </c>
      <c r="L8261" s="131" t="s">
        <v>32</v>
      </c>
      <c r="M8261" s="120" t="s">
        <v>466</v>
      </c>
      <c r="P8261" s="124">
        <f t="shared" si="397"/>
        <v>0</v>
      </c>
    </row>
    <row r="8262" spans="1:20">
      <c r="A8262" s="116">
        <v>8262</v>
      </c>
      <c r="B8262" s="129">
        <v>44326</v>
      </c>
      <c r="C8262" s="118">
        <f t="shared" si="396"/>
        <v>5</v>
      </c>
      <c r="D8262" s="120" t="s">
        <v>25</v>
      </c>
      <c r="E8262" s="120" t="s">
        <v>18440</v>
      </c>
      <c r="F8262" s="211" t="s">
        <v>18441</v>
      </c>
      <c r="G8262" s="119" t="s">
        <v>1123</v>
      </c>
      <c r="H8262" s="121" t="s">
        <v>101</v>
      </c>
      <c r="I8262" s="121" t="s">
        <v>42</v>
      </c>
      <c r="J8262" s="121" t="s">
        <v>18189</v>
      </c>
      <c r="K8262" s="120" t="s">
        <v>65</v>
      </c>
      <c r="L8262" s="131" t="s">
        <v>32</v>
      </c>
      <c r="M8262" s="120" t="s">
        <v>33</v>
      </c>
      <c r="N8262" s="131">
        <v>44337</v>
      </c>
      <c r="O8262" s="131">
        <v>44483</v>
      </c>
      <c r="P8262" s="124">
        <f t="shared" si="397"/>
        <v>10</v>
      </c>
    </row>
    <row r="8263" spans="1:20">
      <c r="A8263" s="116">
        <v>8263</v>
      </c>
      <c r="B8263" s="129">
        <v>44307</v>
      </c>
      <c r="C8263" s="118">
        <f t="shared" si="396"/>
        <v>4</v>
      </c>
      <c r="D8263" s="120" t="s">
        <v>25</v>
      </c>
      <c r="E8263" s="120" t="s">
        <v>18442</v>
      </c>
      <c r="F8263" s="211" t="s">
        <v>18443</v>
      </c>
      <c r="G8263" s="119" t="s">
        <v>18444</v>
      </c>
      <c r="H8263" s="121" t="s">
        <v>97</v>
      </c>
      <c r="I8263" s="119" t="s">
        <v>30</v>
      </c>
      <c r="J8263" s="121" t="s">
        <v>77</v>
      </c>
      <c r="K8263" s="120" t="s">
        <v>65</v>
      </c>
      <c r="L8263" s="131" t="s">
        <v>32</v>
      </c>
      <c r="M8263" s="120" t="s">
        <v>466</v>
      </c>
      <c r="P8263" s="124">
        <f t="shared" si="397"/>
        <v>0</v>
      </c>
    </row>
    <row r="8264" spans="1:20" ht="27.6">
      <c r="A8264" s="116">
        <v>8264</v>
      </c>
      <c r="B8264" s="129">
        <v>44326</v>
      </c>
      <c r="C8264" s="118">
        <f t="shared" si="396"/>
        <v>5</v>
      </c>
      <c r="D8264" s="120" t="s">
        <v>25</v>
      </c>
      <c r="E8264" s="120" t="s">
        <v>18445</v>
      </c>
      <c r="F8264" s="211" t="s">
        <v>18446</v>
      </c>
      <c r="G8264" s="119" t="s">
        <v>371</v>
      </c>
      <c r="H8264" s="121" t="s">
        <v>53</v>
      </c>
      <c r="I8264" s="119" t="s">
        <v>42</v>
      </c>
      <c r="J8264" s="121" t="s">
        <v>82</v>
      </c>
      <c r="K8264" s="120" t="s">
        <v>65</v>
      </c>
      <c r="L8264" s="131" t="s">
        <v>32</v>
      </c>
      <c r="M8264" s="120" t="s">
        <v>33</v>
      </c>
      <c r="N8264" s="131">
        <v>44326</v>
      </c>
      <c r="O8264" s="131">
        <v>44483</v>
      </c>
      <c r="P8264" s="124">
        <f t="shared" si="397"/>
        <v>10</v>
      </c>
      <c r="Q8264" s="118">
        <v>3</v>
      </c>
      <c r="R8264" s="124">
        <f ca="1">TODAY()-O8264</f>
        <v>195</v>
      </c>
    </row>
    <row r="8265" spans="1:20" ht="27.6">
      <c r="A8265" s="116">
        <v>8265</v>
      </c>
      <c r="B8265" s="129">
        <v>44410</v>
      </c>
      <c r="C8265" s="118">
        <f t="shared" si="396"/>
        <v>8</v>
      </c>
      <c r="D8265" s="120" t="s">
        <v>252</v>
      </c>
      <c r="E8265" s="120" t="s">
        <v>18447</v>
      </c>
      <c r="F8265" s="212" t="s">
        <v>18448</v>
      </c>
      <c r="G8265" s="119" t="s">
        <v>18449</v>
      </c>
      <c r="H8265" s="121" t="s">
        <v>1173</v>
      </c>
      <c r="I8265" s="119" t="s">
        <v>30</v>
      </c>
      <c r="J8265" s="121" t="s">
        <v>87</v>
      </c>
      <c r="K8265" s="121" t="s">
        <v>18450</v>
      </c>
      <c r="L8265" s="131" t="s">
        <v>32</v>
      </c>
      <c r="M8265" s="120" t="s">
        <v>9290</v>
      </c>
    </row>
    <row r="8266" spans="1:20">
      <c r="A8266" s="116">
        <v>8266</v>
      </c>
      <c r="B8266" s="129">
        <v>44410</v>
      </c>
      <c r="C8266" s="118">
        <f t="shared" si="396"/>
        <v>8</v>
      </c>
      <c r="D8266" s="120" t="s">
        <v>252</v>
      </c>
      <c r="E8266" s="120" t="s">
        <v>18451</v>
      </c>
      <c r="F8266" s="212" t="s">
        <v>1023</v>
      </c>
      <c r="G8266" s="119" t="s">
        <v>1662</v>
      </c>
      <c r="H8266" s="121" t="s">
        <v>76</v>
      </c>
      <c r="I8266" s="119" t="s">
        <v>30</v>
      </c>
      <c r="J8266" s="121" t="s">
        <v>7091</v>
      </c>
      <c r="K8266" s="121" t="s">
        <v>18450</v>
      </c>
      <c r="L8266" s="131" t="s">
        <v>32</v>
      </c>
      <c r="M8266" s="120" t="s">
        <v>33</v>
      </c>
      <c r="N8266" s="131">
        <v>44438</v>
      </c>
      <c r="O8266" s="131">
        <v>44589</v>
      </c>
    </row>
    <row r="8267" spans="1:20">
      <c r="A8267" s="116">
        <v>8267</v>
      </c>
      <c r="B8267" s="129">
        <v>44308</v>
      </c>
      <c r="C8267" s="118">
        <f t="shared" si="396"/>
        <v>4</v>
      </c>
      <c r="D8267" s="120" t="s">
        <v>25</v>
      </c>
      <c r="E8267" s="120" t="s">
        <v>18452</v>
      </c>
      <c r="F8267" s="211" t="s">
        <v>18453</v>
      </c>
      <c r="G8267" s="119" t="s">
        <v>18454</v>
      </c>
      <c r="H8267" s="121" t="s">
        <v>29</v>
      </c>
      <c r="I8267" s="119" t="s">
        <v>30</v>
      </c>
      <c r="J8267" s="121" t="s">
        <v>77</v>
      </c>
      <c r="K8267" s="120" t="s">
        <v>65</v>
      </c>
      <c r="L8267" s="131" t="s">
        <v>32</v>
      </c>
      <c r="M8267" s="120" t="s">
        <v>466</v>
      </c>
      <c r="P8267" s="124">
        <f>IF(O8267&lt;&gt;0,MONTH(O8267),0)</f>
        <v>0</v>
      </c>
    </row>
    <row r="8268" spans="1:20">
      <c r="A8268" s="116">
        <v>8268</v>
      </c>
      <c r="B8268" s="129">
        <v>44441</v>
      </c>
      <c r="D8268" s="120" t="s">
        <v>252</v>
      </c>
      <c r="E8268" s="120" t="s">
        <v>18455</v>
      </c>
      <c r="F8268" s="212" t="s">
        <v>1462</v>
      </c>
      <c r="G8268" s="119" t="s">
        <v>18456</v>
      </c>
      <c r="H8268" s="121" t="s">
        <v>160</v>
      </c>
      <c r="I8268" s="119" t="s">
        <v>30</v>
      </c>
      <c r="J8268" s="121" t="s">
        <v>1544</v>
      </c>
      <c r="K8268" s="121" t="s">
        <v>584</v>
      </c>
      <c r="L8268" s="131" t="s">
        <v>32</v>
      </c>
      <c r="M8268" s="120" t="s">
        <v>78</v>
      </c>
    </row>
    <row r="8269" spans="1:20">
      <c r="A8269" s="116">
        <v>8269</v>
      </c>
      <c r="B8269" s="129">
        <v>44308</v>
      </c>
      <c r="C8269" s="118">
        <f t="shared" ref="C8269:C8300" si="398">IF(B8269&lt;&gt;0,MONTH(B8269),0)</f>
        <v>4</v>
      </c>
      <c r="D8269" s="120" t="s">
        <v>25</v>
      </c>
      <c r="E8269" s="120" t="s">
        <v>18457</v>
      </c>
      <c r="F8269" s="211" t="s">
        <v>12581</v>
      </c>
      <c r="G8269" s="119" t="s">
        <v>18458</v>
      </c>
      <c r="H8269" s="121" t="s">
        <v>53</v>
      </c>
      <c r="I8269" s="119" t="s">
        <v>30</v>
      </c>
      <c r="J8269" s="121" t="s">
        <v>77</v>
      </c>
      <c r="K8269" s="120" t="s">
        <v>65</v>
      </c>
      <c r="L8269" s="131" t="s">
        <v>32</v>
      </c>
      <c r="M8269" s="120" t="s">
        <v>466</v>
      </c>
      <c r="P8269" s="124">
        <f t="shared" ref="P8269:P8300" si="399">IF(O8269&lt;&gt;0,MONTH(O8269),0)</f>
        <v>0</v>
      </c>
    </row>
    <row r="8270" spans="1:20" ht="27.6">
      <c r="A8270" s="116">
        <v>8270</v>
      </c>
      <c r="B8270" s="129">
        <v>44326</v>
      </c>
      <c r="C8270" s="118">
        <f t="shared" si="398"/>
        <v>5</v>
      </c>
      <c r="D8270" s="120" t="s">
        <v>252</v>
      </c>
      <c r="E8270" s="120" t="s">
        <v>18459</v>
      </c>
      <c r="F8270" s="211" t="s">
        <v>18460</v>
      </c>
      <c r="G8270" s="119" t="s">
        <v>492</v>
      </c>
      <c r="H8270" s="121" t="s">
        <v>41</v>
      </c>
      <c r="I8270" s="119" t="s">
        <v>30</v>
      </c>
      <c r="J8270" s="121" t="s">
        <v>435</v>
      </c>
      <c r="K8270" s="120" t="s">
        <v>65</v>
      </c>
      <c r="L8270" s="131" t="s">
        <v>32</v>
      </c>
      <c r="M8270" s="120" t="s">
        <v>33</v>
      </c>
      <c r="N8270" s="131">
        <v>44328</v>
      </c>
      <c r="O8270" s="131">
        <v>44589</v>
      </c>
      <c r="P8270" s="124">
        <f t="shared" si="399"/>
        <v>1</v>
      </c>
    </row>
    <row r="8271" spans="1:20">
      <c r="A8271" s="116">
        <v>8271</v>
      </c>
      <c r="B8271" s="129">
        <v>44326</v>
      </c>
      <c r="C8271" s="118">
        <f t="shared" si="398"/>
        <v>5</v>
      </c>
      <c r="D8271" s="120" t="s">
        <v>252</v>
      </c>
      <c r="E8271" s="120" t="s">
        <v>18461</v>
      </c>
      <c r="F8271" s="211" t="s">
        <v>18462</v>
      </c>
      <c r="G8271" s="119" t="s">
        <v>18463</v>
      </c>
      <c r="H8271" s="121" t="s">
        <v>97</v>
      </c>
      <c r="I8271" s="121" t="s">
        <v>30</v>
      </c>
      <c r="J8271" s="121" t="s">
        <v>7091</v>
      </c>
      <c r="K8271" s="120" t="s">
        <v>65</v>
      </c>
      <c r="L8271" s="131" t="s">
        <v>32</v>
      </c>
      <c r="M8271" s="120" t="s">
        <v>33</v>
      </c>
      <c r="N8271" s="131">
        <v>44361</v>
      </c>
      <c r="O8271" s="131">
        <v>44392</v>
      </c>
      <c r="P8271" s="124">
        <f t="shared" si="399"/>
        <v>7</v>
      </c>
      <c r="S8271" s="120" t="s">
        <v>724</v>
      </c>
      <c r="T8271" s="126">
        <v>44392</v>
      </c>
    </row>
    <row r="8272" spans="1:20" ht="27.6">
      <c r="A8272" s="116">
        <v>8272</v>
      </c>
      <c r="B8272" s="129">
        <v>44326</v>
      </c>
      <c r="C8272" s="118">
        <f t="shared" si="398"/>
        <v>5</v>
      </c>
      <c r="D8272" s="120" t="s">
        <v>252</v>
      </c>
      <c r="E8272" s="120" t="s">
        <v>18464</v>
      </c>
      <c r="F8272" s="211" t="s">
        <v>18465</v>
      </c>
      <c r="G8272" s="119" t="s">
        <v>18466</v>
      </c>
      <c r="H8272" s="121" t="s">
        <v>53</v>
      </c>
      <c r="I8272" s="119" t="s">
        <v>30</v>
      </c>
      <c r="J8272" s="121" t="s">
        <v>87</v>
      </c>
      <c r="K8272" s="120" t="s">
        <v>65</v>
      </c>
      <c r="L8272" s="131" t="s">
        <v>32</v>
      </c>
      <c r="M8272" s="120" t="s">
        <v>33</v>
      </c>
      <c r="N8272" s="131">
        <v>44340</v>
      </c>
      <c r="O8272" s="131">
        <v>44504</v>
      </c>
      <c r="P8272" s="124">
        <f t="shared" si="399"/>
        <v>11</v>
      </c>
    </row>
    <row r="8273" spans="1:20" ht="27.6">
      <c r="A8273" s="116">
        <v>8273</v>
      </c>
      <c r="B8273" s="129">
        <v>44308</v>
      </c>
      <c r="C8273" s="118">
        <f t="shared" si="398"/>
        <v>4</v>
      </c>
      <c r="D8273" s="120" t="s">
        <v>25</v>
      </c>
      <c r="E8273" s="120" t="s">
        <v>18467</v>
      </c>
      <c r="F8273" s="211" t="s">
        <v>18468</v>
      </c>
      <c r="G8273" s="119" t="s">
        <v>8981</v>
      </c>
      <c r="H8273" s="121" t="s">
        <v>29</v>
      </c>
      <c r="I8273" s="121" t="s">
        <v>30</v>
      </c>
      <c r="J8273" s="121" t="s">
        <v>7087</v>
      </c>
      <c r="K8273" s="120" t="s">
        <v>65</v>
      </c>
      <c r="L8273" s="131" t="s">
        <v>32</v>
      </c>
      <c r="M8273" s="120" t="s">
        <v>78</v>
      </c>
      <c r="P8273" s="124">
        <f t="shared" si="399"/>
        <v>0</v>
      </c>
    </row>
    <row r="8274" spans="1:20">
      <c r="A8274" s="116">
        <v>8274</v>
      </c>
      <c r="B8274" s="129">
        <v>44308</v>
      </c>
      <c r="C8274" s="118">
        <f t="shared" si="398"/>
        <v>4</v>
      </c>
      <c r="D8274" s="120" t="s">
        <v>25</v>
      </c>
      <c r="E8274" s="120" t="s">
        <v>18469</v>
      </c>
      <c r="F8274" s="211" t="s">
        <v>18470</v>
      </c>
      <c r="G8274" s="119" t="s">
        <v>8757</v>
      </c>
      <c r="H8274" s="121" t="s">
        <v>53</v>
      </c>
      <c r="I8274" s="119" t="s">
        <v>30</v>
      </c>
      <c r="J8274" s="121" t="s">
        <v>31</v>
      </c>
      <c r="K8274" s="120" t="s">
        <v>65</v>
      </c>
      <c r="L8274" s="131" t="s">
        <v>32</v>
      </c>
      <c r="M8274" s="120" t="s">
        <v>78</v>
      </c>
      <c r="P8274" s="124">
        <f t="shared" si="399"/>
        <v>0</v>
      </c>
    </row>
    <row r="8275" spans="1:20">
      <c r="A8275" s="116">
        <v>8275</v>
      </c>
      <c r="B8275" s="129">
        <v>44326</v>
      </c>
      <c r="C8275" s="118">
        <f t="shared" si="398"/>
        <v>5</v>
      </c>
      <c r="D8275" s="120" t="s">
        <v>252</v>
      </c>
      <c r="E8275" s="120" t="s">
        <v>18471</v>
      </c>
      <c r="F8275" s="211" t="s">
        <v>18472</v>
      </c>
      <c r="G8275" s="119" t="s">
        <v>2933</v>
      </c>
      <c r="H8275" s="121" t="s">
        <v>29</v>
      </c>
      <c r="I8275" s="121" t="s">
        <v>42</v>
      </c>
      <c r="J8275" s="121" t="s">
        <v>72</v>
      </c>
      <c r="K8275" s="120" t="s">
        <v>65</v>
      </c>
      <c r="L8275" s="131" t="s">
        <v>32</v>
      </c>
      <c r="M8275" s="120" t="s">
        <v>33</v>
      </c>
      <c r="N8275" s="131">
        <v>44328</v>
      </c>
      <c r="O8275" s="131">
        <v>44588</v>
      </c>
      <c r="P8275" s="124">
        <f t="shared" si="399"/>
        <v>1</v>
      </c>
    </row>
    <row r="8276" spans="1:20">
      <c r="A8276" s="116">
        <v>8276</v>
      </c>
      <c r="B8276" s="129">
        <v>44308</v>
      </c>
      <c r="C8276" s="118">
        <f t="shared" si="398"/>
        <v>4</v>
      </c>
      <c r="D8276" s="120" t="s">
        <v>25</v>
      </c>
      <c r="E8276" s="120" t="s">
        <v>18473</v>
      </c>
      <c r="F8276" s="211" t="s">
        <v>18474</v>
      </c>
      <c r="G8276" s="119" t="s">
        <v>18475</v>
      </c>
      <c r="H8276" s="121" t="s">
        <v>29</v>
      </c>
      <c r="I8276" s="121" t="s">
        <v>30</v>
      </c>
      <c r="J8276" s="121" t="s">
        <v>485</v>
      </c>
      <c r="K8276" s="120" t="s">
        <v>65</v>
      </c>
      <c r="L8276" s="131" t="s">
        <v>32</v>
      </c>
      <c r="M8276" s="120" t="s">
        <v>78</v>
      </c>
      <c r="P8276" s="124">
        <f t="shared" si="399"/>
        <v>0</v>
      </c>
    </row>
    <row r="8277" spans="1:20">
      <c r="A8277" s="116">
        <v>8277</v>
      </c>
      <c r="B8277" s="129">
        <v>44308</v>
      </c>
      <c r="C8277" s="118">
        <f t="shared" si="398"/>
        <v>4</v>
      </c>
      <c r="D8277" s="120" t="s">
        <v>25</v>
      </c>
      <c r="E8277" s="120" t="s">
        <v>18476</v>
      </c>
      <c r="F8277" s="211" t="s">
        <v>18477</v>
      </c>
      <c r="G8277" s="119" t="s">
        <v>18478</v>
      </c>
      <c r="H8277" s="121" t="s">
        <v>71</v>
      </c>
      <c r="I8277" s="119" t="s">
        <v>30</v>
      </c>
      <c r="J8277" s="121" t="s">
        <v>31</v>
      </c>
      <c r="K8277" s="120" t="s">
        <v>65</v>
      </c>
      <c r="L8277" s="131" t="s">
        <v>32</v>
      </c>
      <c r="M8277" s="120" t="s">
        <v>78</v>
      </c>
      <c r="P8277" s="124">
        <f t="shared" si="399"/>
        <v>0</v>
      </c>
    </row>
    <row r="8278" spans="1:20" ht="27.6">
      <c r="A8278" s="116">
        <v>8278</v>
      </c>
      <c r="B8278" s="129">
        <v>44326</v>
      </c>
      <c r="C8278" s="118">
        <f t="shared" si="398"/>
        <v>5</v>
      </c>
      <c r="D8278" s="120" t="s">
        <v>25</v>
      </c>
      <c r="E8278" s="120" t="s">
        <v>18479</v>
      </c>
      <c r="F8278" s="211" t="s">
        <v>18480</v>
      </c>
      <c r="G8278" s="119" t="s">
        <v>4968</v>
      </c>
      <c r="H8278" s="121" t="s">
        <v>53</v>
      </c>
      <c r="I8278" s="119" t="s">
        <v>30</v>
      </c>
      <c r="J8278" s="121" t="s">
        <v>435</v>
      </c>
      <c r="K8278" s="120" t="s">
        <v>65</v>
      </c>
      <c r="L8278" s="131" t="s">
        <v>32</v>
      </c>
      <c r="M8278" s="120" t="s">
        <v>78</v>
      </c>
      <c r="P8278" s="124">
        <f t="shared" si="399"/>
        <v>0</v>
      </c>
    </row>
    <row r="8279" spans="1:20">
      <c r="A8279" s="116">
        <v>8279</v>
      </c>
      <c r="B8279" s="129">
        <v>44326</v>
      </c>
      <c r="C8279" s="118">
        <f t="shared" si="398"/>
        <v>5</v>
      </c>
      <c r="D8279" s="120" t="s">
        <v>252</v>
      </c>
      <c r="E8279" s="120" t="s">
        <v>18481</v>
      </c>
      <c r="F8279" s="211" t="s">
        <v>18482</v>
      </c>
      <c r="G8279" s="119" t="s">
        <v>741</v>
      </c>
      <c r="H8279" s="121" t="s">
        <v>48</v>
      </c>
      <c r="I8279" s="121" t="s">
        <v>30</v>
      </c>
      <c r="J8279" s="121" t="s">
        <v>5018</v>
      </c>
      <c r="K8279" s="120" t="s">
        <v>65</v>
      </c>
      <c r="L8279" s="131" t="s">
        <v>32</v>
      </c>
      <c r="M8279" s="120" t="s">
        <v>33</v>
      </c>
      <c r="N8279" s="131">
        <v>44327</v>
      </c>
      <c r="O8279" s="131">
        <v>44382</v>
      </c>
      <c r="P8279" s="124">
        <f t="shared" si="399"/>
        <v>7</v>
      </c>
      <c r="R8279" s="133"/>
      <c r="S8279" s="120" t="s">
        <v>724</v>
      </c>
      <c r="T8279" s="126">
        <v>44389</v>
      </c>
    </row>
    <row r="8280" spans="1:20">
      <c r="A8280" s="116">
        <v>8280</v>
      </c>
      <c r="B8280" s="129">
        <v>44326</v>
      </c>
      <c r="C8280" s="118">
        <f t="shared" si="398"/>
        <v>5</v>
      </c>
      <c r="D8280" s="120" t="s">
        <v>25</v>
      </c>
      <c r="E8280" s="120" t="s">
        <v>18483</v>
      </c>
      <c r="F8280" s="211" t="s">
        <v>2439</v>
      </c>
      <c r="G8280" s="119" t="s">
        <v>18484</v>
      </c>
      <c r="H8280" s="121" t="s">
        <v>53</v>
      </c>
      <c r="I8280" s="121" t="s">
        <v>30</v>
      </c>
      <c r="J8280" s="121" t="s">
        <v>5018</v>
      </c>
      <c r="K8280" s="120" t="s">
        <v>65</v>
      </c>
      <c r="L8280" s="131" t="s">
        <v>32</v>
      </c>
      <c r="M8280" s="120" t="s">
        <v>184</v>
      </c>
      <c r="P8280" s="124">
        <f t="shared" si="399"/>
        <v>0</v>
      </c>
    </row>
    <row r="8281" spans="1:20" ht="27.6">
      <c r="A8281" s="116">
        <v>8281</v>
      </c>
      <c r="B8281" s="129">
        <v>44326</v>
      </c>
      <c r="C8281" s="118">
        <f t="shared" si="398"/>
        <v>5</v>
      </c>
      <c r="D8281" s="120" t="s">
        <v>25</v>
      </c>
      <c r="E8281" s="120" t="s">
        <v>18485</v>
      </c>
      <c r="F8281" s="211" t="s">
        <v>18486</v>
      </c>
      <c r="G8281" s="119" t="s">
        <v>6508</v>
      </c>
      <c r="H8281" s="121" t="s">
        <v>53</v>
      </c>
      <c r="I8281" s="119" t="s">
        <v>30</v>
      </c>
      <c r="J8281" s="121" t="s">
        <v>87</v>
      </c>
      <c r="K8281" s="120" t="s">
        <v>65</v>
      </c>
      <c r="L8281" s="131" t="s">
        <v>32</v>
      </c>
      <c r="M8281" s="120" t="s">
        <v>78</v>
      </c>
      <c r="P8281" s="124">
        <f t="shared" si="399"/>
        <v>0</v>
      </c>
    </row>
    <row r="8282" spans="1:20">
      <c r="A8282" s="116">
        <v>8282</v>
      </c>
      <c r="B8282" s="129">
        <v>44326</v>
      </c>
      <c r="C8282" s="118">
        <f t="shared" si="398"/>
        <v>5</v>
      </c>
      <c r="D8282" s="120" t="s">
        <v>25</v>
      </c>
      <c r="E8282" s="120" t="s">
        <v>18487</v>
      </c>
      <c r="F8282" s="211" t="s">
        <v>18488</v>
      </c>
      <c r="G8282" s="119" t="s">
        <v>4989</v>
      </c>
      <c r="H8282" s="121" t="s">
        <v>53</v>
      </c>
      <c r="I8282" s="121" t="s">
        <v>42</v>
      </c>
      <c r="J8282" s="121" t="s">
        <v>72</v>
      </c>
      <c r="K8282" s="120" t="s">
        <v>65</v>
      </c>
      <c r="L8282" s="131" t="s">
        <v>32</v>
      </c>
      <c r="M8282" s="120" t="s">
        <v>78</v>
      </c>
      <c r="P8282" s="124">
        <f t="shared" si="399"/>
        <v>0</v>
      </c>
    </row>
    <row r="8283" spans="1:20">
      <c r="A8283" s="116">
        <v>8283</v>
      </c>
      <c r="B8283" s="129">
        <v>44326</v>
      </c>
      <c r="C8283" s="118">
        <f t="shared" si="398"/>
        <v>5</v>
      </c>
      <c r="D8283" s="120" t="s">
        <v>252</v>
      </c>
      <c r="E8283" s="120" t="s">
        <v>18489</v>
      </c>
      <c r="F8283" s="211" t="s">
        <v>18490</v>
      </c>
      <c r="G8283" s="119" t="s">
        <v>4438</v>
      </c>
      <c r="H8283" s="121" t="s">
        <v>29</v>
      </c>
      <c r="I8283" s="119" t="s">
        <v>42</v>
      </c>
      <c r="J8283" s="121" t="s">
        <v>72</v>
      </c>
      <c r="K8283" s="120" t="s">
        <v>65</v>
      </c>
      <c r="L8283" s="131" t="s">
        <v>32</v>
      </c>
      <c r="M8283" s="120" t="s">
        <v>33</v>
      </c>
      <c r="N8283" s="131">
        <v>44333</v>
      </c>
      <c r="O8283" s="131">
        <v>44588</v>
      </c>
      <c r="P8283" s="124">
        <f t="shared" si="399"/>
        <v>1</v>
      </c>
    </row>
    <row r="8284" spans="1:20">
      <c r="A8284" s="116">
        <v>8284</v>
      </c>
      <c r="B8284" s="129">
        <v>44308</v>
      </c>
      <c r="C8284" s="118">
        <f t="shared" si="398"/>
        <v>4</v>
      </c>
      <c r="D8284" s="120" t="s">
        <v>25</v>
      </c>
      <c r="E8284" s="120" t="s">
        <v>18491</v>
      </c>
      <c r="F8284" s="211" t="s">
        <v>18492</v>
      </c>
      <c r="G8284" s="119" t="s">
        <v>17140</v>
      </c>
      <c r="H8284" s="121" t="s">
        <v>29</v>
      </c>
      <c r="I8284" s="121" t="s">
        <v>30</v>
      </c>
      <c r="J8284" s="121" t="s">
        <v>12228</v>
      </c>
      <c r="K8284" s="120" t="s">
        <v>65</v>
      </c>
      <c r="L8284" s="131" t="s">
        <v>32</v>
      </c>
      <c r="M8284" s="120" t="s">
        <v>78</v>
      </c>
      <c r="P8284" s="124">
        <f t="shared" si="399"/>
        <v>0</v>
      </c>
    </row>
    <row r="8285" spans="1:20" ht="27.6">
      <c r="A8285" s="116">
        <v>8285</v>
      </c>
      <c r="B8285" s="129">
        <v>44308</v>
      </c>
      <c r="C8285" s="118">
        <f t="shared" si="398"/>
        <v>4</v>
      </c>
      <c r="D8285" s="120" t="s">
        <v>25</v>
      </c>
      <c r="E8285" s="120" t="s">
        <v>18493</v>
      </c>
      <c r="F8285" s="211" t="s">
        <v>18494</v>
      </c>
      <c r="G8285" s="119" t="s">
        <v>18495</v>
      </c>
      <c r="H8285" s="121" t="s">
        <v>29</v>
      </c>
      <c r="I8285" s="119" t="s">
        <v>30</v>
      </c>
      <c r="J8285" s="121" t="s">
        <v>529</v>
      </c>
      <c r="K8285" s="120" t="s">
        <v>65</v>
      </c>
      <c r="L8285" s="131" t="s">
        <v>32</v>
      </c>
      <c r="M8285" s="120" t="s">
        <v>78</v>
      </c>
      <c r="P8285" s="124">
        <f t="shared" si="399"/>
        <v>0</v>
      </c>
    </row>
    <row r="8286" spans="1:20">
      <c r="A8286" s="116">
        <v>8286</v>
      </c>
      <c r="B8286" s="129">
        <v>44326</v>
      </c>
      <c r="C8286" s="118">
        <f t="shared" si="398"/>
        <v>5</v>
      </c>
      <c r="D8286" s="120" t="s">
        <v>252</v>
      </c>
      <c r="E8286" s="120" t="s">
        <v>18496</v>
      </c>
      <c r="F8286" s="211" t="s">
        <v>18497</v>
      </c>
      <c r="G8286" s="119" t="s">
        <v>18498</v>
      </c>
      <c r="H8286" s="121" t="s">
        <v>256</v>
      </c>
      <c r="I8286" s="121" t="s">
        <v>30</v>
      </c>
      <c r="J8286" s="121" t="s">
        <v>435</v>
      </c>
      <c r="K8286" s="120" t="s">
        <v>65</v>
      </c>
      <c r="L8286" s="131" t="s">
        <v>32</v>
      </c>
      <c r="M8286" s="120" t="s">
        <v>33</v>
      </c>
      <c r="N8286" s="131">
        <v>44327</v>
      </c>
      <c r="P8286" s="124">
        <f t="shared" si="399"/>
        <v>0</v>
      </c>
      <c r="S8286" s="120" t="s">
        <v>135</v>
      </c>
      <c r="T8286" s="126">
        <v>44327</v>
      </c>
    </row>
    <row r="8287" spans="1:20" ht="27.6">
      <c r="A8287" s="116">
        <v>8287</v>
      </c>
      <c r="B8287" s="129">
        <v>44308</v>
      </c>
      <c r="C8287" s="118">
        <f t="shared" si="398"/>
        <v>4</v>
      </c>
      <c r="D8287" s="120" t="s">
        <v>25</v>
      </c>
      <c r="E8287" s="120" t="s">
        <v>18499</v>
      </c>
      <c r="F8287" s="211" t="s">
        <v>18500</v>
      </c>
      <c r="G8287" s="119" t="s">
        <v>18501</v>
      </c>
      <c r="H8287" s="121" t="s">
        <v>29</v>
      </c>
      <c r="I8287" s="119" t="s">
        <v>30</v>
      </c>
      <c r="J8287" s="121" t="s">
        <v>87</v>
      </c>
      <c r="K8287" s="120" t="s">
        <v>65</v>
      </c>
      <c r="L8287" s="131" t="s">
        <v>32</v>
      </c>
      <c r="M8287" s="120" t="s">
        <v>78</v>
      </c>
      <c r="P8287" s="124">
        <f t="shared" si="399"/>
        <v>0</v>
      </c>
    </row>
    <row r="8288" spans="1:20">
      <c r="A8288" s="116">
        <v>8288</v>
      </c>
      <c r="B8288" s="129">
        <v>44308</v>
      </c>
      <c r="C8288" s="118">
        <f t="shared" si="398"/>
        <v>4</v>
      </c>
      <c r="D8288" s="120" t="s">
        <v>25</v>
      </c>
      <c r="E8288" s="120" t="s">
        <v>18502</v>
      </c>
      <c r="F8288" s="211" t="s">
        <v>18503</v>
      </c>
      <c r="G8288" s="119" t="s">
        <v>5017</v>
      </c>
      <c r="H8288" s="121" t="s">
        <v>344</v>
      </c>
      <c r="I8288" s="121" t="s">
        <v>30</v>
      </c>
      <c r="J8288" s="121" t="s">
        <v>15551</v>
      </c>
      <c r="K8288" s="120" t="s">
        <v>65</v>
      </c>
      <c r="L8288" s="131" t="s">
        <v>32</v>
      </c>
      <c r="M8288" s="120" t="s">
        <v>78</v>
      </c>
      <c r="P8288" s="124">
        <f t="shared" si="399"/>
        <v>0</v>
      </c>
    </row>
    <row r="8289" spans="1:25" ht="27.6">
      <c r="A8289" s="116">
        <v>8289</v>
      </c>
      <c r="B8289" s="129">
        <v>44308</v>
      </c>
      <c r="C8289" s="118">
        <f t="shared" si="398"/>
        <v>4</v>
      </c>
      <c r="D8289" s="120" t="s">
        <v>25</v>
      </c>
      <c r="E8289" s="120" t="s">
        <v>18504</v>
      </c>
      <c r="F8289" s="211" t="s">
        <v>18505</v>
      </c>
      <c r="G8289" s="119" t="s">
        <v>18506</v>
      </c>
      <c r="H8289" s="121" t="s">
        <v>97</v>
      </c>
      <c r="I8289" s="119" t="s">
        <v>30</v>
      </c>
      <c r="J8289" s="121" t="s">
        <v>31</v>
      </c>
      <c r="K8289" s="120" t="s">
        <v>65</v>
      </c>
      <c r="L8289" s="131" t="s">
        <v>32</v>
      </c>
      <c r="M8289" s="120" t="s">
        <v>78</v>
      </c>
      <c r="P8289" s="124">
        <f t="shared" si="399"/>
        <v>0</v>
      </c>
    </row>
    <row r="8290" spans="1:25">
      <c r="A8290" s="116">
        <v>8290</v>
      </c>
      <c r="B8290" s="129">
        <v>44308</v>
      </c>
      <c r="C8290" s="118">
        <f t="shared" si="398"/>
        <v>4</v>
      </c>
      <c r="D8290" s="120" t="s">
        <v>25</v>
      </c>
      <c r="E8290" s="120" t="s">
        <v>18507</v>
      </c>
      <c r="F8290" s="211" t="s">
        <v>18508</v>
      </c>
      <c r="G8290" s="119" t="s">
        <v>18509</v>
      </c>
      <c r="H8290" s="121" t="s">
        <v>29</v>
      </c>
      <c r="I8290" s="121" t="s">
        <v>30</v>
      </c>
      <c r="J8290" s="121" t="s">
        <v>7726</v>
      </c>
      <c r="K8290" s="120" t="s">
        <v>65</v>
      </c>
      <c r="L8290" s="131" t="s">
        <v>32</v>
      </c>
      <c r="M8290" s="120" t="s">
        <v>78</v>
      </c>
      <c r="P8290" s="124">
        <f t="shared" si="399"/>
        <v>0</v>
      </c>
    </row>
    <row r="8291" spans="1:25">
      <c r="A8291" s="116">
        <v>8291</v>
      </c>
      <c r="B8291" s="129">
        <v>44308</v>
      </c>
      <c r="C8291" s="118">
        <f t="shared" si="398"/>
        <v>4</v>
      </c>
      <c r="D8291" s="120" t="s">
        <v>25</v>
      </c>
      <c r="E8291" s="120" t="s">
        <v>18510</v>
      </c>
      <c r="F8291" s="211" t="s">
        <v>3138</v>
      </c>
      <c r="G8291" s="119" t="s">
        <v>18511</v>
      </c>
      <c r="H8291" s="121" t="s">
        <v>29</v>
      </c>
      <c r="I8291" s="119" t="s">
        <v>30</v>
      </c>
      <c r="J8291" s="121" t="s">
        <v>529</v>
      </c>
      <c r="K8291" s="120" t="s">
        <v>65</v>
      </c>
      <c r="L8291" s="131" t="s">
        <v>32</v>
      </c>
      <c r="M8291" s="120" t="s">
        <v>78</v>
      </c>
      <c r="P8291" s="124">
        <f t="shared" si="399"/>
        <v>0</v>
      </c>
    </row>
    <row r="8292" spans="1:25">
      <c r="A8292" s="116">
        <v>8292</v>
      </c>
      <c r="B8292" s="129">
        <v>44326</v>
      </c>
      <c r="C8292" s="118">
        <f t="shared" si="398"/>
        <v>5</v>
      </c>
      <c r="D8292" s="120" t="s">
        <v>252</v>
      </c>
      <c r="E8292" s="120" t="s">
        <v>18512</v>
      </c>
      <c r="F8292" s="211" t="s">
        <v>18513</v>
      </c>
      <c r="G8292" s="119" t="s">
        <v>18514</v>
      </c>
      <c r="H8292" s="121" t="s">
        <v>76</v>
      </c>
      <c r="I8292" s="119" t="s">
        <v>30</v>
      </c>
      <c r="J8292" s="121" t="s">
        <v>7091</v>
      </c>
      <c r="K8292" s="120" t="s">
        <v>65</v>
      </c>
      <c r="L8292" s="131" t="s">
        <v>32</v>
      </c>
      <c r="M8292" s="120" t="s">
        <v>33</v>
      </c>
      <c r="N8292" s="131">
        <v>44327</v>
      </c>
      <c r="O8292" s="131">
        <v>44630</v>
      </c>
      <c r="P8292" s="124">
        <f t="shared" si="399"/>
        <v>3</v>
      </c>
    </row>
    <row r="8293" spans="1:25" ht="27.6">
      <c r="A8293" s="116">
        <v>8293</v>
      </c>
      <c r="B8293" s="129">
        <v>44326</v>
      </c>
      <c r="C8293" s="118">
        <f t="shared" si="398"/>
        <v>5</v>
      </c>
      <c r="D8293" s="120" t="s">
        <v>252</v>
      </c>
      <c r="E8293" s="120" t="s">
        <v>18515</v>
      </c>
      <c r="F8293" s="211" t="s">
        <v>18516</v>
      </c>
      <c r="G8293" s="119" t="s">
        <v>18517</v>
      </c>
      <c r="H8293" s="121" t="s">
        <v>29</v>
      </c>
      <c r="I8293" s="121" t="s">
        <v>30</v>
      </c>
      <c r="J8293" s="121" t="s">
        <v>87</v>
      </c>
      <c r="K8293" s="120" t="s">
        <v>65</v>
      </c>
      <c r="L8293" s="131" t="s">
        <v>32</v>
      </c>
      <c r="M8293" s="120" t="s">
        <v>33</v>
      </c>
      <c r="N8293" s="131">
        <v>44327</v>
      </c>
      <c r="O8293" s="131">
        <v>44396</v>
      </c>
      <c r="P8293" s="124">
        <f t="shared" si="399"/>
        <v>7</v>
      </c>
      <c r="S8293" s="120" t="s">
        <v>237</v>
      </c>
      <c r="T8293" s="126">
        <v>44351</v>
      </c>
    </row>
    <row r="8294" spans="1:25">
      <c r="A8294" s="116">
        <v>8294</v>
      </c>
      <c r="B8294" s="129">
        <v>44308</v>
      </c>
      <c r="C8294" s="118">
        <f t="shared" si="398"/>
        <v>4</v>
      </c>
      <c r="D8294" s="120" t="s">
        <v>25</v>
      </c>
      <c r="E8294" s="120" t="s">
        <v>18518</v>
      </c>
      <c r="F8294" s="211" t="s">
        <v>469</v>
      </c>
      <c r="G8294" s="119" t="s">
        <v>4925</v>
      </c>
      <c r="H8294" s="121" t="s">
        <v>29</v>
      </c>
      <c r="I8294" s="121" t="s">
        <v>30</v>
      </c>
      <c r="J8294" s="121" t="s">
        <v>5018</v>
      </c>
      <c r="K8294" s="120" t="s">
        <v>65</v>
      </c>
      <c r="L8294" s="131" t="s">
        <v>32</v>
      </c>
      <c r="M8294" s="120" t="s">
        <v>78</v>
      </c>
      <c r="P8294" s="124">
        <f t="shared" si="399"/>
        <v>0</v>
      </c>
    </row>
    <row r="8295" spans="1:25">
      <c r="A8295" s="116">
        <v>8295</v>
      </c>
      <c r="B8295" s="129">
        <v>44326</v>
      </c>
      <c r="C8295" s="118">
        <f t="shared" si="398"/>
        <v>5</v>
      </c>
      <c r="D8295" s="120" t="s">
        <v>252</v>
      </c>
      <c r="E8295" s="120" t="s">
        <v>18519</v>
      </c>
      <c r="F8295" s="211" t="s">
        <v>18520</v>
      </c>
      <c r="G8295" s="119" t="s">
        <v>541</v>
      </c>
      <c r="H8295" s="121" t="s">
        <v>177</v>
      </c>
      <c r="I8295" s="121" t="s">
        <v>30</v>
      </c>
      <c r="J8295" s="121" t="s">
        <v>7135</v>
      </c>
      <c r="K8295" s="120" t="s">
        <v>65</v>
      </c>
      <c r="L8295" s="131" t="s">
        <v>32</v>
      </c>
      <c r="M8295" s="120" t="s">
        <v>33</v>
      </c>
      <c r="N8295" s="131">
        <v>44336</v>
      </c>
      <c r="O8295" s="131">
        <v>44613</v>
      </c>
      <c r="P8295" s="124">
        <f t="shared" si="399"/>
        <v>2</v>
      </c>
    </row>
    <row r="8296" spans="1:25" ht="27.6">
      <c r="A8296" s="116">
        <v>8296</v>
      </c>
      <c r="B8296" s="129">
        <v>44326</v>
      </c>
      <c r="C8296" s="118">
        <f t="shared" si="398"/>
        <v>5</v>
      </c>
      <c r="D8296" s="120" t="s">
        <v>252</v>
      </c>
      <c r="E8296" s="120" t="s">
        <v>18521</v>
      </c>
      <c r="F8296" s="211" t="s">
        <v>18522</v>
      </c>
      <c r="G8296" s="119" t="s">
        <v>2865</v>
      </c>
      <c r="H8296" s="121" t="s">
        <v>53</v>
      </c>
      <c r="I8296" s="119" t="s">
        <v>42</v>
      </c>
      <c r="J8296" s="121" t="s">
        <v>549</v>
      </c>
      <c r="K8296" s="120" t="s">
        <v>65</v>
      </c>
      <c r="L8296" s="131" t="s">
        <v>32</v>
      </c>
      <c r="M8296" s="120" t="s">
        <v>184</v>
      </c>
      <c r="P8296" s="124">
        <f t="shared" si="399"/>
        <v>0</v>
      </c>
    </row>
    <row r="8297" spans="1:25">
      <c r="A8297" s="116">
        <v>8297</v>
      </c>
      <c r="B8297" s="129">
        <v>44308</v>
      </c>
      <c r="C8297" s="118">
        <f t="shared" si="398"/>
        <v>4</v>
      </c>
      <c r="D8297" s="120" t="s">
        <v>25</v>
      </c>
      <c r="E8297" s="120" t="s">
        <v>18523</v>
      </c>
      <c r="F8297" s="211" t="s">
        <v>18524</v>
      </c>
      <c r="G8297" s="119" t="s">
        <v>18525</v>
      </c>
      <c r="H8297" s="121" t="s">
        <v>97</v>
      </c>
      <c r="I8297" s="121" t="s">
        <v>30</v>
      </c>
      <c r="J8297" s="121" t="s">
        <v>1540</v>
      </c>
      <c r="K8297" s="120" t="s">
        <v>65</v>
      </c>
      <c r="L8297" s="131" t="s">
        <v>32</v>
      </c>
      <c r="M8297" s="120" t="s">
        <v>78</v>
      </c>
      <c r="P8297" s="124">
        <f t="shared" si="399"/>
        <v>0</v>
      </c>
    </row>
    <row r="8298" spans="1:25" ht="14.4">
      <c r="A8298" s="116">
        <v>8298</v>
      </c>
      <c r="B8298" s="164">
        <v>44326</v>
      </c>
      <c r="C8298" s="118">
        <f t="shared" si="398"/>
        <v>5</v>
      </c>
      <c r="D8298" s="120" t="s">
        <v>252</v>
      </c>
      <c r="E8298" s="120" t="s">
        <v>18526</v>
      </c>
      <c r="F8298" s="211" t="s">
        <v>6645</v>
      </c>
      <c r="G8298" s="119" t="s">
        <v>18527</v>
      </c>
      <c r="H8298" s="121" t="s">
        <v>48</v>
      </c>
      <c r="I8298" s="121" t="s">
        <v>30</v>
      </c>
      <c r="J8298" s="121" t="s">
        <v>77</v>
      </c>
      <c r="K8298" s="120" t="s">
        <v>65</v>
      </c>
      <c r="L8298" s="131" t="s">
        <v>32</v>
      </c>
      <c r="M8298" s="120" t="s">
        <v>33</v>
      </c>
      <c r="N8298" s="131">
        <v>44327</v>
      </c>
      <c r="O8298" s="131">
        <v>44650</v>
      </c>
      <c r="P8298" s="124">
        <f t="shared" si="399"/>
        <v>3</v>
      </c>
      <c r="S8298" s="120" t="s">
        <v>34</v>
      </c>
      <c r="T8298" s="126">
        <v>44334</v>
      </c>
      <c r="U8298" t="s">
        <v>18528</v>
      </c>
    </row>
    <row r="8299" spans="1:25" ht="14.4">
      <c r="A8299" s="116">
        <v>8299</v>
      </c>
      <c r="B8299" s="164">
        <v>44326</v>
      </c>
      <c r="C8299" s="118">
        <f t="shared" si="398"/>
        <v>5</v>
      </c>
      <c r="D8299" s="120" t="s">
        <v>252</v>
      </c>
      <c r="E8299" t="s">
        <v>18529</v>
      </c>
      <c r="F8299" s="211" t="s">
        <v>18530</v>
      </c>
      <c r="G8299" s="119" t="s">
        <v>18531</v>
      </c>
      <c r="H8299" s="121" t="s">
        <v>53</v>
      </c>
      <c r="I8299" s="119" t="s">
        <v>30</v>
      </c>
      <c r="J8299" s="121" t="s">
        <v>31</v>
      </c>
      <c r="K8299" s="120" t="s">
        <v>65</v>
      </c>
      <c r="L8299" s="131" t="s">
        <v>32</v>
      </c>
      <c r="M8299" s="120" t="s">
        <v>33</v>
      </c>
      <c r="N8299" s="131">
        <v>44361</v>
      </c>
      <c r="O8299" s="131">
        <v>44440</v>
      </c>
      <c r="P8299" s="124">
        <f t="shared" si="399"/>
        <v>9</v>
      </c>
      <c r="S8299" s="120" t="s">
        <v>92</v>
      </c>
      <c r="T8299" s="126">
        <v>44440</v>
      </c>
      <c r="U8299" s="153"/>
    </row>
    <row r="8300" spans="1:25" ht="27.6">
      <c r="A8300" s="116">
        <v>8300</v>
      </c>
      <c r="B8300" s="164">
        <v>44326</v>
      </c>
      <c r="C8300" s="118">
        <f t="shared" si="398"/>
        <v>5</v>
      </c>
      <c r="D8300" s="120" t="s">
        <v>252</v>
      </c>
      <c r="E8300" s="120" t="s">
        <v>18532</v>
      </c>
      <c r="F8300" s="211" t="s">
        <v>18533</v>
      </c>
      <c r="G8300" s="119" t="s">
        <v>18534</v>
      </c>
      <c r="H8300" s="121" t="s">
        <v>177</v>
      </c>
      <c r="I8300" s="121" t="s">
        <v>30</v>
      </c>
      <c r="J8300" s="121" t="s">
        <v>87</v>
      </c>
      <c r="K8300" s="120" t="s">
        <v>65</v>
      </c>
      <c r="L8300" s="131" t="s">
        <v>32</v>
      </c>
      <c r="M8300" s="120" t="s">
        <v>33</v>
      </c>
      <c r="N8300" s="131">
        <v>44327</v>
      </c>
      <c r="O8300" s="131">
        <v>44503</v>
      </c>
      <c r="P8300" s="124">
        <f t="shared" si="399"/>
        <v>11</v>
      </c>
      <c r="S8300" s="120" t="s">
        <v>237</v>
      </c>
      <c r="T8300" s="126">
        <v>44327</v>
      </c>
      <c r="U8300" t="s">
        <v>18535</v>
      </c>
      <c r="Y8300" s="116" t="s">
        <v>18536</v>
      </c>
    </row>
    <row r="8301" spans="1:25">
      <c r="A8301" s="116">
        <v>8301</v>
      </c>
      <c r="B8301" s="129">
        <v>44308</v>
      </c>
      <c r="C8301" s="118">
        <f t="shared" ref="C8301:C8329" si="400">IF(B8301&lt;&gt;0,MONTH(B8301),0)</f>
        <v>4</v>
      </c>
      <c r="D8301" s="120" t="s">
        <v>25</v>
      </c>
      <c r="E8301" s="120" t="s">
        <v>18537</v>
      </c>
      <c r="F8301" s="211" t="s">
        <v>14726</v>
      </c>
      <c r="G8301" s="119" t="s">
        <v>15483</v>
      </c>
      <c r="H8301" s="121" t="s">
        <v>29</v>
      </c>
      <c r="I8301" s="121" t="s">
        <v>30</v>
      </c>
      <c r="J8301" s="121" t="s">
        <v>5018</v>
      </c>
      <c r="K8301" s="120" t="s">
        <v>65</v>
      </c>
      <c r="L8301" s="131" t="s">
        <v>32</v>
      </c>
      <c r="M8301" s="120" t="s">
        <v>78</v>
      </c>
      <c r="P8301" s="124">
        <f t="shared" ref="P8301:P8329" si="401">IF(O8301&lt;&gt;0,MONTH(O8301),0)</f>
        <v>0</v>
      </c>
    </row>
    <row r="8302" spans="1:25" ht="27.6">
      <c r="A8302" s="116">
        <v>8302</v>
      </c>
      <c r="B8302" s="129">
        <v>44308</v>
      </c>
      <c r="C8302" s="118">
        <f t="shared" si="400"/>
        <v>4</v>
      </c>
      <c r="D8302" s="120" t="s">
        <v>25</v>
      </c>
      <c r="E8302" s="120" t="s">
        <v>18538</v>
      </c>
      <c r="F8302" s="211" t="s">
        <v>18539</v>
      </c>
      <c r="G8302" s="119" t="s">
        <v>15483</v>
      </c>
      <c r="H8302" s="121" t="s">
        <v>29</v>
      </c>
      <c r="I8302" s="121" t="s">
        <v>30</v>
      </c>
      <c r="J8302" s="121" t="s">
        <v>5018</v>
      </c>
      <c r="K8302" s="120" t="s">
        <v>65</v>
      </c>
      <c r="L8302" s="131" t="s">
        <v>32</v>
      </c>
      <c r="M8302" s="120" t="s">
        <v>78</v>
      </c>
      <c r="P8302" s="124">
        <f t="shared" si="401"/>
        <v>0</v>
      </c>
    </row>
    <row r="8303" spans="1:25" ht="27.6">
      <c r="A8303" s="116">
        <v>8303</v>
      </c>
      <c r="B8303" s="164">
        <v>44326</v>
      </c>
      <c r="C8303" s="118">
        <f t="shared" si="400"/>
        <v>5</v>
      </c>
      <c r="D8303" s="120" t="s">
        <v>25</v>
      </c>
      <c r="E8303" s="120" t="s">
        <v>18540</v>
      </c>
      <c r="F8303" s="211" t="s">
        <v>18541</v>
      </c>
      <c r="G8303" s="119" t="s">
        <v>18542</v>
      </c>
      <c r="H8303" s="121" t="s">
        <v>140</v>
      </c>
      <c r="I8303" s="119" t="s">
        <v>42</v>
      </c>
      <c r="J8303" s="121" t="s">
        <v>72</v>
      </c>
      <c r="K8303" s="120" t="s">
        <v>65</v>
      </c>
      <c r="L8303" s="131" t="s">
        <v>32</v>
      </c>
      <c r="M8303" s="120" t="s">
        <v>33</v>
      </c>
      <c r="N8303" s="131">
        <v>44334</v>
      </c>
      <c r="O8303" s="131">
        <v>44336</v>
      </c>
      <c r="P8303" s="124">
        <f t="shared" si="401"/>
        <v>5</v>
      </c>
      <c r="S8303" s="120" t="s">
        <v>135</v>
      </c>
      <c r="Y8303" s="116" t="s">
        <v>18543</v>
      </c>
    </row>
    <row r="8304" spans="1:25">
      <c r="A8304" s="116">
        <v>8304</v>
      </c>
      <c r="B8304" s="129">
        <v>44308</v>
      </c>
      <c r="C8304" s="118">
        <f t="shared" si="400"/>
        <v>4</v>
      </c>
      <c r="D8304" s="120" t="s">
        <v>25</v>
      </c>
      <c r="E8304" s="120" t="s">
        <v>18544</v>
      </c>
      <c r="F8304" s="211" t="s">
        <v>12907</v>
      </c>
      <c r="G8304" s="119" t="s">
        <v>4925</v>
      </c>
      <c r="H8304" s="121" t="s">
        <v>29</v>
      </c>
      <c r="I8304" s="121" t="s">
        <v>30</v>
      </c>
      <c r="J8304" s="121" t="s">
        <v>5018</v>
      </c>
      <c r="K8304" s="120" t="s">
        <v>65</v>
      </c>
      <c r="L8304" s="131" t="s">
        <v>32</v>
      </c>
      <c r="M8304" s="120" t="s">
        <v>78</v>
      </c>
      <c r="P8304" s="124">
        <f t="shared" si="401"/>
        <v>0</v>
      </c>
    </row>
    <row r="8305" spans="1:25">
      <c r="A8305" s="116">
        <v>8305</v>
      </c>
      <c r="B8305" s="164">
        <v>44326</v>
      </c>
      <c r="C8305" s="118">
        <f t="shared" si="400"/>
        <v>5</v>
      </c>
      <c r="D8305" s="120" t="s">
        <v>25</v>
      </c>
      <c r="E8305" s="120" t="s">
        <v>18545</v>
      </c>
      <c r="F8305" s="211" t="s">
        <v>18546</v>
      </c>
      <c r="G8305" s="119" t="s">
        <v>18547</v>
      </c>
      <c r="H8305" s="121" t="s">
        <v>97</v>
      </c>
      <c r="I8305" s="121" t="s">
        <v>63</v>
      </c>
      <c r="J8305" s="121" t="s">
        <v>323</v>
      </c>
      <c r="K8305" s="120" t="s">
        <v>65</v>
      </c>
      <c r="L8305" s="131" t="s">
        <v>32</v>
      </c>
      <c r="M8305" s="120" t="s">
        <v>33</v>
      </c>
      <c r="N8305" s="131">
        <v>44334</v>
      </c>
      <c r="O8305" s="131">
        <v>44483</v>
      </c>
      <c r="P8305" s="124">
        <f t="shared" si="401"/>
        <v>10</v>
      </c>
    </row>
    <row r="8306" spans="1:25">
      <c r="A8306" s="116">
        <v>8306</v>
      </c>
      <c r="B8306" s="129">
        <v>44308</v>
      </c>
      <c r="C8306" s="118">
        <f t="shared" si="400"/>
        <v>4</v>
      </c>
      <c r="D8306" s="120" t="s">
        <v>25</v>
      </c>
      <c r="E8306" s="120" t="s">
        <v>18548</v>
      </c>
      <c r="F8306" s="211" t="s">
        <v>18549</v>
      </c>
      <c r="G8306" s="119" t="s">
        <v>4925</v>
      </c>
      <c r="H8306" s="121" t="s">
        <v>29</v>
      </c>
      <c r="I8306" s="121" t="s">
        <v>30</v>
      </c>
      <c r="J8306" s="121" t="s">
        <v>5018</v>
      </c>
      <c r="K8306" s="120" t="s">
        <v>65</v>
      </c>
      <c r="L8306" s="131" t="s">
        <v>32</v>
      </c>
      <c r="M8306" s="120" t="s">
        <v>78</v>
      </c>
      <c r="P8306" s="124">
        <f t="shared" si="401"/>
        <v>0</v>
      </c>
    </row>
    <row r="8307" spans="1:25" ht="27.6">
      <c r="A8307" s="116">
        <v>8307</v>
      </c>
      <c r="B8307" s="164">
        <v>44326</v>
      </c>
      <c r="C8307" s="118">
        <f t="shared" si="400"/>
        <v>5</v>
      </c>
      <c r="D8307" s="120" t="s">
        <v>25</v>
      </c>
      <c r="E8307" s="120" t="s">
        <v>18550</v>
      </c>
      <c r="F8307" s="211" t="s">
        <v>18551</v>
      </c>
      <c r="G8307" s="119" t="s">
        <v>214</v>
      </c>
      <c r="H8307" s="121" t="s">
        <v>53</v>
      </c>
      <c r="I8307" s="119" t="s">
        <v>63</v>
      </c>
      <c r="J8307" s="121" t="s">
        <v>15056</v>
      </c>
      <c r="K8307" s="120" t="s">
        <v>65</v>
      </c>
      <c r="L8307" s="131" t="s">
        <v>32</v>
      </c>
      <c r="M8307" s="120" t="s">
        <v>33</v>
      </c>
      <c r="N8307" s="131">
        <v>44327</v>
      </c>
      <c r="O8307" s="131">
        <v>44483</v>
      </c>
      <c r="P8307" s="124">
        <f t="shared" si="401"/>
        <v>10</v>
      </c>
    </row>
    <row r="8308" spans="1:25">
      <c r="A8308" s="116">
        <v>8308</v>
      </c>
      <c r="B8308" s="129">
        <v>44308</v>
      </c>
      <c r="C8308" s="118">
        <f t="shared" si="400"/>
        <v>4</v>
      </c>
      <c r="D8308" s="120" t="s">
        <v>25</v>
      </c>
      <c r="E8308" s="120" t="s">
        <v>18552</v>
      </c>
      <c r="F8308" s="211" t="s">
        <v>18553</v>
      </c>
      <c r="G8308" s="119" t="s">
        <v>4925</v>
      </c>
      <c r="H8308" s="121" t="s">
        <v>29</v>
      </c>
      <c r="I8308" s="121" t="s">
        <v>30</v>
      </c>
      <c r="J8308" s="121" t="s">
        <v>5018</v>
      </c>
      <c r="K8308" s="120" t="s">
        <v>65</v>
      </c>
      <c r="L8308" s="131" t="s">
        <v>32</v>
      </c>
      <c r="M8308" s="120" t="s">
        <v>78</v>
      </c>
      <c r="P8308" s="124">
        <f t="shared" si="401"/>
        <v>0</v>
      </c>
    </row>
    <row r="8309" spans="1:25" ht="27.6">
      <c r="A8309" s="116">
        <v>8309</v>
      </c>
      <c r="B8309" s="129">
        <v>44308</v>
      </c>
      <c r="C8309" s="118">
        <f t="shared" si="400"/>
        <v>4</v>
      </c>
      <c r="D8309" s="120" t="s">
        <v>25</v>
      </c>
      <c r="E8309" s="120" t="s">
        <v>18554</v>
      </c>
      <c r="F8309" s="211" t="s">
        <v>18555</v>
      </c>
      <c r="G8309" s="159" t="s">
        <v>18556</v>
      </c>
      <c r="H8309" s="187" t="s">
        <v>29</v>
      </c>
      <c r="I8309" s="121" t="s">
        <v>30</v>
      </c>
      <c r="J8309" s="121" t="s">
        <v>5018</v>
      </c>
      <c r="K8309" s="120" t="s">
        <v>65</v>
      </c>
      <c r="L8309" s="131" t="s">
        <v>32</v>
      </c>
      <c r="M8309" s="120" t="s">
        <v>33</v>
      </c>
      <c r="N8309" s="131">
        <v>44405</v>
      </c>
      <c r="O8309" s="131">
        <v>44483</v>
      </c>
      <c r="P8309" s="124">
        <f t="shared" si="401"/>
        <v>10</v>
      </c>
    </row>
    <row r="8310" spans="1:25" ht="27.6">
      <c r="A8310" s="116">
        <v>8310</v>
      </c>
      <c r="B8310" s="129">
        <v>44326</v>
      </c>
      <c r="C8310" s="118">
        <f t="shared" si="400"/>
        <v>5</v>
      </c>
      <c r="D8310" s="120" t="s">
        <v>25</v>
      </c>
      <c r="E8310" s="120" t="s">
        <v>18557</v>
      </c>
      <c r="F8310" s="211" t="s">
        <v>18558</v>
      </c>
      <c r="G8310" s="119" t="s">
        <v>18559</v>
      </c>
      <c r="H8310" s="121" t="s">
        <v>29</v>
      </c>
      <c r="I8310" s="119" t="s">
        <v>42</v>
      </c>
      <c r="J8310" s="121" t="s">
        <v>246</v>
      </c>
      <c r="K8310" s="120" t="s">
        <v>65</v>
      </c>
      <c r="L8310" s="131" t="s">
        <v>32</v>
      </c>
      <c r="M8310" s="120" t="s">
        <v>33</v>
      </c>
      <c r="N8310" s="131">
        <v>44327</v>
      </c>
      <c r="P8310" s="124">
        <f t="shared" si="401"/>
        <v>0</v>
      </c>
      <c r="S8310" s="120" t="s">
        <v>135</v>
      </c>
      <c r="T8310" s="126">
        <v>44327</v>
      </c>
      <c r="Y8310" s="116" t="s">
        <v>18560</v>
      </c>
    </row>
    <row r="8311" spans="1:25">
      <c r="A8311" s="116">
        <v>8311</v>
      </c>
      <c r="B8311" s="129">
        <v>44326</v>
      </c>
      <c r="C8311" s="118">
        <f t="shared" si="400"/>
        <v>5</v>
      </c>
      <c r="D8311" s="120" t="s">
        <v>25</v>
      </c>
      <c r="E8311" s="120" t="s">
        <v>18561</v>
      </c>
      <c r="F8311" s="211" t="s">
        <v>18562</v>
      </c>
      <c r="G8311" s="119" t="s">
        <v>4375</v>
      </c>
      <c r="H8311" s="121" t="s">
        <v>41</v>
      </c>
      <c r="I8311" s="119" t="s">
        <v>42</v>
      </c>
      <c r="J8311" s="121" t="s">
        <v>1811</v>
      </c>
      <c r="K8311" s="120" t="s">
        <v>65</v>
      </c>
      <c r="L8311" s="131" t="s">
        <v>32</v>
      </c>
      <c r="M8311" s="120" t="s">
        <v>33</v>
      </c>
      <c r="N8311" s="131">
        <v>44327</v>
      </c>
      <c r="O8311" s="131">
        <v>44483</v>
      </c>
      <c r="P8311" s="124">
        <f t="shared" si="401"/>
        <v>10</v>
      </c>
    </row>
    <row r="8312" spans="1:25">
      <c r="A8312" s="116">
        <v>8312</v>
      </c>
      <c r="B8312" s="129">
        <v>44326</v>
      </c>
      <c r="C8312" s="118">
        <f t="shared" si="400"/>
        <v>5</v>
      </c>
      <c r="D8312" s="120" t="s">
        <v>25</v>
      </c>
      <c r="E8312" s="120" t="s">
        <v>18563</v>
      </c>
      <c r="F8312" s="211" t="s">
        <v>18564</v>
      </c>
      <c r="G8312" s="119" t="s">
        <v>2840</v>
      </c>
      <c r="H8312" s="121" t="s">
        <v>41</v>
      </c>
      <c r="I8312" s="121" t="s">
        <v>30</v>
      </c>
      <c r="J8312" s="121" t="s">
        <v>5135</v>
      </c>
      <c r="K8312" s="120" t="s">
        <v>65</v>
      </c>
      <c r="L8312" s="131" t="s">
        <v>32</v>
      </c>
      <c r="M8312" s="120" t="s">
        <v>33</v>
      </c>
      <c r="N8312" s="131">
        <v>44327</v>
      </c>
      <c r="O8312" s="131">
        <v>44483</v>
      </c>
      <c r="P8312" s="124">
        <f t="shared" si="401"/>
        <v>10</v>
      </c>
      <c r="S8312" s="120" t="s">
        <v>92</v>
      </c>
    </row>
    <row r="8313" spans="1:25">
      <c r="A8313" s="116">
        <v>8313</v>
      </c>
      <c r="B8313" s="129">
        <v>44326</v>
      </c>
      <c r="C8313" s="118">
        <f t="shared" si="400"/>
        <v>5</v>
      </c>
      <c r="D8313" s="120" t="s">
        <v>25</v>
      </c>
      <c r="E8313" s="120" t="s">
        <v>18565</v>
      </c>
      <c r="F8313" s="211" t="s">
        <v>18566</v>
      </c>
      <c r="G8313" s="119" t="s">
        <v>7323</v>
      </c>
      <c r="H8313" s="121" t="s">
        <v>97</v>
      </c>
      <c r="I8313" s="121" t="s">
        <v>30</v>
      </c>
      <c r="J8313" s="121" t="s">
        <v>7142</v>
      </c>
      <c r="K8313" s="120" t="s">
        <v>65</v>
      </c>
      <c r="L8313" s="131" t="s">
        <v>32</v>
      </c>
      <c r="M8313" s="120" t="s">
        <v>33</v>
      </c>
      <c r="N8313" s="131">
        <v>44341</v>
      </c>
      <c r="O8313" s="131">
        <v>44385</v>
      </c>
      <c r="P8313" s="124">
        <f t="shared" si="401"/>
        <v>7</v>
      </c>
    </row>
    <row r="8314" spans="1:25" ht="12.75" customHeight="1">
      <c r="A8314" s="116">
        <v>8314</v>
      </c>
      <c r="B8314" s="129">
        <v>44308</v>
      </c>
      <c r="C8314" s="118">
        <f t="shared" si="400"/>
        <v>4</v>
      </c>
      <c r="D8314" s="120" t="s">
        <v>25</v>
      </c>
      <c r="E8314" s="140" t="s">
        <v>18567</v>
      </c>
      <c r="F8314" s="211" t="s">
        <v>18568</v>
      </c>
      <c r="G8314" s="183" t="s">
        <v>18569</v>
      </c>
      <c r="H8314" s="121" t="s">
        <v>86</v>
      </c>
      <c r="I8314" s="121" t="s">
        <v>30</v>
      </c>
      <c r="J8314" s="121" t="s">
        <v>3886</v>
      </c>
      <c r="K8314" s="120" t="s">
        <v>65</v>
      </c>
      <c r="L8314" s="131" t="s">
        <v>32</v>
      </c>
      <c r="M8314" s="120" t="s">
        <v>78</v>
      </c>
      <c r="P8314" s="124">
        <f t="shared" si="401"/>
        <v>0</v>
      </c>
    </row>
    <row r="8315" spans="1:25" ht="12.75" customHeight="1">
      <c r="A8315" s="116">
        <v>8315</v>
      </c>
      <c r="B8315" s="129">
        <v>44308</v>
      </c>
      <c r="C8315" s="118">
        <f t="shared" si="400"/>
        <v>4</v>
      </c>
      <c r="D8315" s="120" t="s">
        <v>25</v>
      </c>
      <c r="E8315" s="140" t="s">
        <v>18570</v>
      </c>
      <c r="F8315" s="211" t="s">
        <v>18571</v>
      </c>
      <c r="G8315" s="183" t="s">
        <v>18569</v>
      </c>
      <c r="H8315" s="121" t="s">
        <v>86</v>
      </c>
      <c r="I8315" s="121" t="s">
        <v>30</v>
      </c>
      <c r="J8315" s="121" t="s">
        <v>3886</v>
      </c>
      <c r="K8315" s="120" t="s">
        <v>65</v>
      </c>
      <c r="L8315" s="131" t="s">
        <v>32</v>
      </c>
      <c r="M8315" s="120" t="s">
        <v>33</v>
      </c>
      <c r="N8315" s="131">
        <v>44468</v>
      </c>
      <c r="O8315" s="131">
        <v>44483</v>
      </c>
      <c r="P8315" s="124">
        <f t="shared" si="401"/>
        <v>10</v>
      </c>
    </row>
    <row r="8316" spans="1:25">
      <c r="A8316" s="116">
        <v>8316</v>
      </c>
      <c r="B8316" s="129">
        <v>44326</v>
      </c>
      <c r="C8316" s="118">
        <f t="shared" si="400"/>
        <v>5</v>
      </c>
      <c r="D8316" s="119" t="s">
        <v>25</v>
      </c>
      <c r="E8316" s="120" t="s">
        <v>18572</v>
      </c>
      <c r="F8316" s="211" t="s">
        <v>133</v>
      </c>
      <c r="G8316" s="119" t="s">
        <v>18573</v>
      </c>
      <c r="H8316" s="121" t="s">
        <v>101</v>
      </c>
      <c r="I8316" s="121" t="s">
        <v>42</v>
      </c>
      <c r="J8316" s="121" t="s">
        <v>199</v>
      </c>
      <c r="K8316" s="120" t="s">
        <v>65</v>
      </c>
      <c r="L8316" s="131" t="s">
        <v>32</v>
      </c>
      <c r="M8316" s="120" t="s">
        <v>78</v>
      </c>
      <c r="P8316" s="124">
        <f t="shared" si="401"/>
        <v>0</v>
      </c>
    </row>
    <row r="8317" spans="1:25">
      <c r="A8317" s="116">
        <v>8317</v>
      </c>
      <c r="B8317" s="129">
        <v>44327</v>
      </c>
      <c r="C8317" s="118">
        <f t="shared" si="400"/>
        <v>5</v>
      </c>
      <c r="D8317" s="119" t="s">
        <v>25</v>
      </c>
      <c r="E8317" s="120" t="s">
        <v>18574</v>
      </c>
      <c r="F8317" s="211" t="s">
        <v>18575</v>
      </c>
      <c r="G8317" s="119" t="s">
        <v>18573</v>
      </c>
      <c r="H8317" s="121" t="s">
        <v>101</v>
      </c>
      <c r="I8317" s="119" t="s">
        <v>42</v>
      </c>
      <c r="J8317" s="121" t="s">
        <v>72</v>
      </c>
      <c r="K8317" s="120" t="s">
        <v>65</v>
      </c>
      <c r="L8317" s="131" t="s">
        <v>32</v>
      </c>
      <c r="M8317" s="120" t="s">
        <v>78</v>
      </c>
      <c r="P8317" s="124">
        <f t="shared" si="401"/>
        <v>0</v>
      </c>
    </row>
    <row r="8318" spans="1:25" ht="27.6">
      <c r="A8318" s="116">
        <v>8318</v>
      </c>
      <c r="B8318" s="129">
        <v>44308</v>
      </c>
      <c r="C8318" s="118">
        <f t="shared" si="400"/>
        <v>4</v>
      </c>
      <c r="D8318" s="120" t="s">
        <v>25</v>
      </c>
      <c r="E8318" s="120" t="s">
        <v>18576</v>
      </c>
      <c r="F8318" s="211" t="s">
        <v>18577</v>
      </c>
      <c r="G8318" s="119" t="s">
        <v>8981</v>
      </c>
      <c r="H8318" s="121" t="s">
        <v>29</v>
      </c>
      <c r="I8318" s="121" t="s">
        <v>30</v>
      </c>
      <c r="J8318" s="121" t="s">
        <v>7087</v>
      </c>
      <c r="K8318" s="120" t="s">
        <v>65</v>
      </c>
      <c r="L8318" s="131" t="s">
        <v>32</v>
      </c>
      <c r="M8318" s="120" t="s">
        <v>78</v>
      </c>
      <c r="P8318" s="124">
        <f t="shared" si="401"/>
        <v>0</v>
      </c>
    </row>
    <row r="8319" spans="1:25" ht="27.6">
      <c r="A8319" s="116">
        <v>8319</v>
      </c>
      <c r="B8319" s="129">
        <v>44308</v>
      </c>
      <c r="C8319" s="118">
        <f t="shared" si="400"/>
        <v>4</v>
      </c>
      <c r="D8319" s="120" t="s">
        <v>25</v>
      </c>
      <c r="E8319" s="120" t="s">
        <v>18578</v>
      </c>
      <c r="F8319" s="211" t="s">
        <v>18579</v>
      </c>
      <c r="G8319" s="119" t="s">
        <v>8981</v>
      </c>
      <c r="H8319" s="121" t="s">
        <v>29</v>
      </c>
      <c r="I8319" s="121" t="s">
        <v>30</v>
      </c>
      <c r="J8319" s="121" t="s">
        <v>7087</v>
      </c>
      <c r="K8319" s="120" t="s">
        <v>65</v>
      </c>
      <c r="L8319" s="131" t="s">
        <v>32</v>
      </c>
      <c r="M8319" s="120" t="s">
        <v>78</v>
      </c>
      <c r="P8319" s="124">
        <f t="shared" si="401"/>
        <v>0</v>
      </c>
    </row>
    <row r="8320" spans="1:25" ht="27.6">
      <c r="A8320" s="116">
        <v>8320</v>
      </c>
      <c r="B8320" s="129">
        <v>44308</v>
      </c>
      <c r="C8320" s="118">
        <f t="shared" si="400"/>
        <v>4</v>
      </c>
      <c r="D8320" s="120" t="s">
        <v>25</v>
      </c>
      <c r="E8320" s="120" t="s">
        <v>18580</v>
      </c>
      <c r="F8320" s="211" t="s">
        <v>18581</v>
      </c>
      <c r="G8320" s="119" t="s">
        <v>8981</v>
      </c>
      <c r="H8320" s="121" t="s">
        <v>29</v>
      </c>
      <c r="I8320" s="121" t="s">
        <v>30</v>
      </c>
      <c r="J8320" s="121" t="s">
        <v>7087</v>
      </c>
      <c r="K8320" s="120" t="s">
        <v>65</v>
      </c>
      <c r="L8320" s="131" t="s">
        <v>32</v>
      </c>
      <c r="M8320" s="120" t="s">
        <v>33</v>
      </c>
      <c r="N8320" s="131">
        <v>44468</v>
      </c>
      <c r="O8320" s="131">
        <v>44483</v>
      </c>
      <c r="P8320" s="124">
        <f t="shared" si="401"/>
        <v>10</v>
      </c>
    </row>
    <row r="8321" spans="1:20">
      <c r="A8321" s="116">
        <v>8321</v>
      </c>
      <c r="B8321" s="129">
        <v>44328</v>
      </c>
      <c r="C8321" s="118">
        <f t="shared" si="400"/>
        <v>5</v>
      </c>
      <c r="D8321" s="119" t="s">
        <v>25</v>
      </c>
      <c r="E8321" s="121" t="s">
        <v>18582</v>
      </c>
      <c r="F8321" s="211" t="s">
        <v>18583</v>
      </c>
      <c r="G8321" s="119" t="s">
        <v>18584</v>
      </c>
      <c r="H8321" s="121" t="s">
        <v>29</v>
      </c>
      <c r="I8321" s="121" t="s">
        <v>42</v>
      </c>
      <c r="J8321" s="121" t="s">
        <v>72</v>
      </c>
      <c r="K8321" s="120" t="s">
        <v>65</v>
      </c>
      <c r="L8321" s="131" t="s">
        <v>32</v>
      </c>
      <c r="M8321" s="120" t="s">
        <v>33</v>
      </c>
      <c r="N8321" s="131">
        <v>44333</v>
      </c>
      <c r="O8321" s="131">
        <v>44356</v>
      </c>
      <c r="P8321" s="124">
        <f t="shared" si="401"/>
        <v>6</v>
      </c>
      <c r="Q8321" s="118">
        <v>1</v>
      </c>
      <c r="S8321" s="120" t="s">
        <v>92</v>
      </c>
      <c r="T8321" s="126">
        <v>44357</v>
      </c>
    </row>
    <row r="8322" spans="1:20">
      <c r="A8322" s="116">
        <v>8322</v>
      </c>
      <c r="B8322" s="129">
        <v>44328</v>
      </c>
      <c r="C8322" s="118">
        <f t="shared" si="400"/>
        <v>5</v>
      </c>
      <c r="D8322" s="119" t="s">
        <v>25</v>
      </c>
      <c r="E8322" s="121" t="s">
        <v>18585</v>
      </c>
      <c r="F8322" s="211" t="s">
        <v>18586</v>
      </c>
      <c r="G8322" s="130" t="s">
        <v>11377</v>
      </c>
      <c r="H8322" s="121" t="s">
        <v>86</v>
      </c>
      <c r="I8322" s="121" t="s">
        <v>30</v>
      </c>
      <c r="J8322" s="121" t="s">
        <v>5018</v>
      </c>
      <c r="K8322" s="120" t="s">
        <v>65</v>
      </c>
      <c r="L8322" s="131" t="s">
        <v>32</v>
      </c>
      <c r="M8322" s="120" t="s">
        <v>33</v>
      </c>
      <c r="N8322" s="131">
        <v>44333</v>
      </c>
      <c r="O8322" s="131">
        <v>44356</v>
      </c>
      <c r="P8322" s="124">
        <f t="shared" si="401"/>
        <v>6</v>
      </c>
      <c r="Q8322" s="118">
        <v>1</v>
      </c>
      <c r="R8322" s="118">
        <f ca="1">TODAY()-O8322</f>
        <v>322</v>
      </c>
    </row>
    <row r="8323" spans="1:20">
      <c r="A8323" s="116">
        <v>8323</v>
      </c>
      <c r="B8323" s="129">
        <v>44328</v>
      </c>
      <c r="C8323" s="118">
        <f t="shared" si="400"/>
        <v>5</v>
      </c>
      <c r="D8323" s="119" t="s">
        <v>25</v>
      </c>
      <c r="E8323" s="121" t="s">
        <v>18587</v>
      </c>
      <c r="F8323" s="211" t="s">
        <v>18588</v>
      </c>
      <c r="G8323" s="119" t="s">
        <v>229</v>
      </c>
      <c r="H8323" s="121" t="s">
        <v>41</v>
      </c>
      <c r="I8323" s="121" t="s">
        <v>30</v>
      </c>
      <c r="J8323" s="121" t="s">
        <v>5018</v>
      </c>
      <c r="K8323" s="120" t="s">
        <v>65</v>
      </c>
      <c r="L8323" s="131" t="s">
        <v>32</v>
      </c>
      <c r="M8323" s="120" t="s">
        <v>33</v>
      </c>
      <c r="N8323" s="131">
        <v>44333</v>
      </c>
      <c r="O8323" s="131">
        <v>44356</v>
      </c>
      <c r="P8323" s="124">
        <f t="shared" si="401"/>
        <v>6</v>
      </c>
      <c r="Q8323" s="118">
        <v>1</v>
      </c>
      <c r="R8323" s="118">
        <f ca="1">TODAY()-O8323</f>
        <v>322</v>
      </c>
    </row>
    <row r="8324" spans="1:20">
      <c r="A8324" s="116">
        <v>8324</v>
      </c>
      <c r="B8324" s="129">
        <v>44328</v>
      </c>
      <c r="C8324" s="118">
        <f t="shared" si="400"/>
        <v>5</v>
      </c>
      <c r="D8324" s="119" t="s">
        <v>25</v>
      </c>
      <c r="E8324" s="120" t="s">
        <v>18589</v>
      </c>
      <c r="F8324" s="211" t="s">
        <v>18590</v>
      </c>
      <c r="G8324" s="119" t="s">
        <v>18573</v>
      </c>
      <c r="H8324" s="121" t="s">
        <v>101</v>
      </c>
      <c r="I8324" s="121" t="s">
        <v>42</v>
      </c>
      <c r="J8324" s="121" t="s">
        <v>199</v>
      </c>
      <c r="K8324" s="120" t="s">
        <v>65</v>
      </c>
      <c r="L8324" s="131" t="s">
        <v>32</v>
      </c>
      <c r="M8324" s="120" t="s">
        <v>78</v>
      </c>
      <c r="P8324" s="124">
        <f t="shared" si="401"/>
        <v>0</v>
      </c>
    </row>
    <row r="8325" spans="1:20" ht="27.6">
      <c r="A8325" s="116">
        <v>8325</v>
      </c>
      <c r="B8325" s="129">
        <v>44328</v>
      </c>
      <c r="C8325" s="118">
        <f t="shared" si="400"/>
        <v>5</v>
      </c>
      <c r="D8325" s="119" t="s">
        <v>25</v>
      </c>
      <c r="E8325" s="120" t="s">
        <v>18591</v>
      </c>
      <c r="F8325" s="211" t="s">
        <v>18592</v>
      </c>
      <c r="G8325" s="119" t="s">
        <v>18593</v>
      </c>
      <c r="H8325" s="121" t="s">
        <v>140</v>
      </c>
      <c r="I8325" s="121" t="s">
        <v>30</v>
      </c>
      <c r="J8325" s="121" t="s">
        <v>77</v>
      </c>
      <c r="K8325" s="120" t="s">
        <v>65</v>
      </c>
      <c r="L8325" s="131" t="s">
        <v>32</v>
      </c>
      <c r="M8325" s="120" t="s">
        <v>78</v>
      </c>
      <c r="P8325" s="124">
        <f t="shared" si="401"/>
        <v>0</v>
      </c>
    </row>
    <row r="8326" spans="1:20">
      <c r="A8326" s="116">
        <v>8326</v>
      </c>
      <c r="B8326" s="129">
        <v>44328</v>
      </c>
      <c r="C8326" s="118">
        <f t="shared" si="400"/>
        <v>5</v>
      </c>
      <c r="D8326" s="119" t="s">
        <v>25</v>
      </c>
      <c r="E8326" s="120" t="s">
        <v>18594</v>
      </c>
      <c r="F8326" s="211" t="s">
        <v>783</v>
      </c>
      <c r="G8326" s="119" t="s">
        <v>812</v>
      </c>
      <c r="H8326" s="121" t="s">
        <v>1173</v>
      </c>
      <c r="I8326" s="121" t="s">
        <v>42</v>
      </c>
      <c r="J8326" s="121" t="s">
        <v>319</v>
      </c>
      <c r="K8326" s="120" t="s">
        <v>65</v>
      </c>
      <c r="L8326" s="131" t="s">
        <v>32</v>
      </c>
      <c r="M8326" s="120" t="s">
        <v>78</v>
      </c>
      <c r="P8326" s="124">
        <f t="shared" si="401"/>
        <v>0</v>
      </c>
    </row>
    <row r="8327" spans="1:20">
      <c r="A8327" s="116">
        <v>8327</v>
      </c>
      <c r="B8327" s="129">
        <v>44328</v>
      </c>
      <c r="C8327" s="118">
        <f t="shared" si="400"/>
        <v>5</v>
      </c>
      <c r="D8327" s="119" t="s">
        <v>25</v>
      </c>
      <c r="E8327" s="120" t="s">
        <v>18595</v>
      </c>
      <c r="F8327" s="211" t="s">
        <v>18596</v>
      </c>
      <c r="G8327" s="119" t="s">
        <v>3125</v>
      </c>
      <c r="H8327" s="121" t="s">
        <v>86</v>
      </c>
      <c r="I8327" s="119" t="s">
        <v>30</v>
      </c>
      <c r="J8327" s="121" t="s">
        <v>11166</v>
      </c>
      <c r="K8327" s="120" t="s">
        <v>65</v>
      </c>
      <c r="L8327" s="131" t="s">
        <v>32</v>
      </c>
      <c r="M8327" s="120" t="s">
        <v>78</v>
      </c>
      <c r="P8327" s="124">
        <f t="shared" si="401"/>
        <v>0</v>
      </c>
    </row>
    <row r="8328" spans="1:20">
      <c r="A8328" s="116">
        <v>8328</v>
      </c>
      <c r="B8328" s="129">
        <v>44328</v>
      </c>
      <c r="C8328" s="118">
        <f t="shared" si="400"/>
        <v>5</v>
      </c>
      <c r="D8328" s="119" t="s">
        <v>25</v>
      </c>
      <c r="E8328" s="120" t="s">
        <v>18597</v>
      </c>
      <c r="F8328" s="211" t="s">
        <v>18598</v>
      </c>
      <c r="G8328" s="119" t="s">
        <v>1170</v>
      </c>
      <c r="H8328" s="121" t="s">
        <v>97</v>
      </c>
      <c r="I8328" s="121" t="s">
        <v>63</v>
      </c>
      <c r="J8328" s="121" t="s">
        <v>323</v>
      </c>
      <c r="K8328" s="120" t="s">
        <v>65</v>
      </c>
      <c r="L8328" s="131" t="s">
        <v>32</v>
      </c>
      <c r="M8328" s="120" t="s">
        <v>78</v>
      </c>
      <c r="P8328" s="124">
        <f t="shared" si="401"/>
        <v>0</v>
      </c>
    </row>
    <row r="8329" spans="1:20">
      <c r="A8329" s="116">
        <v>8329</v>
      </c>
      <c r="B8329" s="129">
        <v>44328</v>
      </c>
      <c r="C8329" s="118">
        <f t="shared" si="400"/>
        <v>5</v>
      </c>
      <c r="D8329" s="119" t="s">
        <v>25</v>
      </c>
      <c r="E8329" s="120" t="s">
        <v>18599</v>
      </c>
      <c r="F8329" s="211" t="s">
        <v>6502</v>
      </c>
      <c r="G8329" s="119" t="s">
        <v>18600</v>
      </c>
      <c r="H8329" s="121" t="s">
        <v>86</v>
      </c>
      <c r="I8329" s="121" t="s">
        <v>30</v>
      </c>
      <c r="J8329" s="121" t="s">
        <v>3886</v>
      </c>
      <c r="K8329" s="120" t="s">
        <v>65</v>
      </c>
      <c r="L8329" s="131" t="s">
        <v>32</v>
      </c>
      <c r="M8329" s="120" t="s">
        <v>78</v>
      </c>
      <c r="P8329" s="124">
        <f t="shared" si="401"/>
        <v>0</v>
      </c>
    </row>
    <row r="8330" spans="1:20" ht="27.6">
      <c r="A8330" s="116">
        <v>8330</v>
      </c>
      <c r="B8330" s="129">
        <v>44475</v>
      </c>
      <c r="D8330" s="120" t="s">
        <v>580</v>
      </c>
      <c r="E8330" s="120" t="s">
        <v>18601</v>
      </c>
      <c r="F8330" s="212" t="s">
        <v>18602</v>
      </c>
      <c r="G8330" s="119" t="s">
        <v>18603</v>
      </c>
      <c r="H8330" s="121" t="s">
        <v>344</v>
      </c>
      <c r="I8330" s="121" t="s">
        <v>30</v>
      </c>
      <c r="J8330" s="121" t="s">
        <v>7216</v>
      </c>
      <c r="K8330" s="121" t="s">
        <v>65</v>
      </c>
      <c r="L8330" s="157" t="s">
        <v>32</v>
      </c>
      <c r="M8330" s="120" t="s">
        <v>78</v>
      </c>
      <c r="N8330" s="131">
        <v>44475</v>
      </c>
    </row>
    <row r="8331" spans="1:20" ht="27.6">
      <c r="A8331" s="116">
        <v>8331</v>
      </c>
      <c r="B8331" s="129">
        <v>44328</v>
      </c>
      <c r="C8331" s="118">
        <f>IF(B8331&lt;&gt;0,MONTH(B8331),0)</f>
        <v>5</v>
      </c>
      <c r="D8331" s="119" t="s">
        <v>25</v>
      </c>
      <c r="E8331" s="121" t="s">
        <v>18604</v>
      </c>
      <c r="F8331" s="211" t="s">
        <v>18605</v>
      </c>
      <c r="G8331" s="119" t="s">
        <v>18606</v>
      </c>
      <c r="H8331" s="121" t="s">
        <v>344</v>
      </c>
      <c r="I8331" s="121" t="s">
        <v>30</v>
      </c>
      <c r="J8331" s="121" t="s">
        <v>7553</v>
      </c>
      <c r="K8331" s="120" t="s">
        <v>65</v>
      </c>
      <c r="L8331" s="131" t="s">
        <v>32</v>
      </c>
      <c r="M8331" s="120" t="s">
        <v>78</v>
      </c>
      <c r="P8331" s="124">
        <f>IF(O8331&lt;&gt;0,MONTH(O8331),0)</f>
        <v>0</v>
      </c>
    </row>
    <row r="8332" spans="1:20" ht="27.6">
      <c r="A8332" s="116">
        <v>8332</v>
      </c>
      <c r="B8332" s="129">
        <v>44328</v>
      </c>
      <c r="C8332" s="118">
        <f>IF(B8332&lt;&gt;0,MONTH(B8332),0)</f>
        <v>5</v>
      </c>
      <c r="D8332" s="119" t="s">
        <v>25</v>
      </c>
      <c r="E8332" s="121" t="s">
        <v>18607</v>
      </c>
      <c r="F8332" s="211" t="s">
        <v>18608</v>
      </c>
      <c r="G8332" s="119" t="s">
        <v>13988</v>
      </c>
      <c r="H8332" s="121" t="s">
        <v>29</v>
      </c>
      <c r="I8332" s="121" t="s">
        <v>30</v>
      </c>
      <c r="J8332" s="121" t="s">
        <v>31</v>
      </c>
      <c r="K8332" s="120" t="s">
        <v>65</v>
      </c>
      <c r="L8332" s="131" t="s">
        <v>32</v>
      </c>
      <c r="M8332" s="120" t="s">
        <v>78</v>
      </c>
      <c r="P8332" s="124">
        <f>IF(O8332&lt;&gt;0,MONTH(O8332),0)</f>
        <v>0</v>
      </c>
    </row>
    <row r="8333" spans="1:20" ht="27.6">
      <c r="A8333" s="116">
        <v>8333</v>
      </c>
      <c r="B8333" s="129">
        <v>44328</v>
      </c>
      <c r="C8333" s="118">
        <f>IF(B8333&lt;&gt;0,MONTH(B8333),0)</f>
        <v>5</v>
      </c>
      <c r="D8333" s="119" t="s">
        <v>25</v>
      </c>
      <c r="E8333" s="119" t="s">
        <v>18609</v>
      </c>
      <c r="F8333" s="211" t="s">
        <v>18610</v>
      </c>
      <c r="G8333" s="119" t="s">
        <v>1170</v>
      </c>
      <c r="H8333" s="121" t="s">
        <v>97</v>
      </c>
      <c r="I8333" s="121" t="s">
        <v>30</v>
      </c>
      <c r="J8333" s="121" t="s">
        <v>77</v>
      </c>
      <c r="K8333" s="120" t="s">
        <v>65</v>
      </c>
      <c r="L8333" s="131" t="s">
        <v>32</v>
      </c>
      <c r="M8333" s="120" t="s">
        <v>78</v>
      </c>
      <c r="P8333" s="124">
        <f>IF(O8333&lt;&gt;0,MONTH(O8333),0)</f>
        <v>0</v>
      </c>
    </row>
    <row r="8334" spans="1:20">
      <c r="A8334" s="116">
        <v>8334</v>
      </c>
      <c r="B8334" s="129">
        <v>44328</v>
      </c>
      <c r="C8334" s="118">
        <f>IF(B8334&lt;&gt;0,MONTH(B8334),0)</f>
        <v>5</v>
      </c>
      <c r="D8334" s="119" t="s">
        <v>25</v>
      </c>
      <c r="E8334" s="119" t="s">
        <v>18611</v>
      </c>
      <c r="F8334" s="211" t="s">
        <v>1465</v>
      </c>
      <c r="G8334" s="119" t="s">
        <v>18584</v>
      </c>
      <c r="H8334" s="121" t="s">
        <v>29</v>
      </c>
      <c r="I8334" s="119" t="s">
        <v>42</v>
      </c>
      <c r="J8334" s="121" t="s">
        <v>72</v>
      </c>
      <c r="K8334" s="120" t="s">
        <v>65</v>
      </c>
      <c r="L8334" s="131" t="s">
        <v>32</v>
      </c>
      <c r="M8334" s="120" t="s">
        <v>78</v>
      </c>
      <c r="P8334" s="124">
        <f>IF(O8334&lt;&gt;0,MONTH(O8334),0)</f>
        <v>0</v>
      </c>
    </row>
    <row r="8335" spans="1:20" ht="27.6">
      <c r="A8335" s="116">
        <v>8335</v>
      </c>
      <c r="B8335" s="129">
        <v>44328</v>
      </c>
      <c r="C8335" s="118">
        <f>IF(B8335&lt;&gt;0,MONTH(B8335),0)</f>
        <v>5</v>
      </c>
      <c r="D8335" s="119" t="s">
        <v>25</v>
      </c>
      <c r="E8335" s="119" t="s">
        <v>18612</v>
      </c>
      <c r="F8335" s="211" t="s">
        <v>18613</v>
      </c>
      <c r="G8335" s="119" t="s">
        <v>1924</v>
      </c>
      <c r="H8335" s="121" t="s">
        <v>86</v>
      </c>
      <c r="I8335" s="119" t="s">
        <v>42</v>
      </c>
      <c r="J8335" s="121" t="s">
        <v>43</v>
      </c>
      <c r="K8335" s="120" t="s">
        <v>65</v>
      </c>
      <c r="L8335" s="131" t="s">
        <v>32</v>
      </c>
      <c r="M8335" s="120" t="s">
        <v>78</v>
      </c>
      <c r="P8335" s="124">
        <f>IF(O8335&lt;&gt;0,MONTH(O8335),0)</f>
        <v>0</v>
      </c>
    </row>
    <row r="8336" spans="1:20">
      <c r="A8336" s="116">
        <v>8336</v>
      </c>
      <c r="B8336" s="129">
        <v>44475</v>
      </c>
      <c r="D8336" s="120" t="s">
        <v>580</v>
      </c>
      <c r="E8336" s="130" t="s">
        <v>18614</v>
      </c>
      <c r="F8336" s="212" t="s">
        <v>11444</v>
      </c>
      <c r="G8336" s="119" t="s">
        <v>18615</v>
      </c>
      <c r="H8336" s="121" t="s">
        <v>29</v>
      </c>
      <c r="I8336" s="119" t="s">
        <v>30</v>
      </c>
      <c r="J8336" s="121" t="s">
        <v>7091</v>
      </c>
      <c r="K8336" s="121" t="s">
        <v>40503</v>
      </c>
      <c r="L8336" s="157" t="s">
        <v>32</v>
      </c>
      <c r="M8336" s="120" t="s">
        <v>78</v>
      </c>
    </row>
    <row r="8337" spans="1:20">
      <c r="A8337" s="116">
        <v>8337</v>
      </c>
      <c r="B8337" s="129">
        <v>44328</v>
      </c>
      <c r="C8337" s="118">
        <f t="shared" ref="C8337:C8400" si="402">IF(B8337&lt;&gt;0,MONTH(B8337),0)</f>
        <v>5</v>
      </c>
      <c r="D8337" s="119" t="s">
        <v>25</v>
      </c>
      <c r="E8337" s="119" t="s">
        <v>18616</v>
      </c>
      <c r="F8337" s="211" t="s">
        <v>1462</v>
      </c>
      <c r="G8337" s="119" t="s">
        <v>1120</v>
      </c>
      <c r="H8337" s="121" t="s">
        <v>177</v>
      </c>
      <c r="I8337" s="121" t="s">
        <v>42</v>
      </c>
      <c r="J8337" s="121" t="s">
        <v>199</v>
      </c>
      <c r="K8337" s="120" t="s">
        <v>65</v>
      </c>
      <c r="L8337" s="131" t="s">
        <v>32</v>
      </c>
      <c r="M8337" s="120" t="s">
        <v>78</v>
      </c>
      <c r="P8337" s="124">
        <f t="shared" ref="P8337:P8400" si="403">IF(O8337&lt;&gt;0,MONTH(O8337),0)</f>
        <v>0</v>
      </c>
    </row>
    <row r="8338" spans="1:20">
      <c r="A8338" s="116">
        <v>8338</v>
      </c>
      <c r="B8338" s="129">
        <v>44328</v>
      </c>
      <c r="C8338" s="118">
        <f t="shared" si="402"/>
        <v>5</v>
      </c>
      <c r="D8338" s="119" t="s">
        <v>25</v>
      </c>
      <c r="E8338" s="130" t="s">
        <v>18617</v>
      </c>
      <c r="F8338" s="211" t="s">
        <v>18618</v>
      </c>
      <c r="G8338" s="119" t="s">
        <v>18619</v>
      </c>
      <c r="H8338" s="121" t="s">
        <v>140</v>
      </c>
      <c r="I8338" s="121" t="s">
        <v>30</v>
      </c>
      <c r="J8338" s="121" t="s">
        <v>77</v>
      </c>
      <c r="K8338" s="120" t="s">
        <v>65</v>
      </c>
      <c r="L8338" s="131" t="s">
        <v>32</v>
      </c>
      <c r="M8338" s="120" t="s">
        <v>78</v>
      </c>
      <c r="N8338" s="131">
        <v>44333</v>
      </c>
      <c r="O8338" s="131">
        <v>44356</v>
      </c>
      <c r="P8338" s="124">
        <f t="shared" si="403"/>
        <v>6</v>
      </c>
      <c r="Q8338" s="118">
        <v>1</v>
      </c>
      <c r="R8338" s="118">
        <f ca="1">TODAY()-O8338</f>
        <v>322</v>
      </c>
    </row>
    <row r="8339" spans="1:20">
      <c r="A8339" s="116">
        <v>8339</v>
      </c>
      <c r="B8339" s="129">
        <v>44328</v>
      </c>
      <c r="C8339" s="118">
        <f t="shared" si="402"/>
        <v>5</v>
      </c>
      <c r="D8339" s="119" t="s">
        <v>25</v>
      </c>
      <c r="E8339" s="130" t="s">
        <v>18620</v>
      </c>
      <c r="F8339" s="211" t="s">
        <v>18621</v>
      </c>
      <c r="G8339" s="119" t="s">
        <v>18622</v>
      </c>
      <c r="H8339" s="121" t="s">
        <v>140</v>
      </c>
      <c r="I8339" s="119" t="s">
        <v>30</v>
      </c>
      <c r="J8339" s="121" t="s">
        <v>5018</v>
      </c>
      <c r="K8339" s="120" t="s">
        <v>65</v>
      </c>
      <c r="L8339" s="131" t="s">
        <v>32</v>
      </c>
      <c r="M8339" s="120" t="s">
        <v>78</v>
      </c>
      <c r="P8339" s="124">
        <f t="shared" si="403"/>
        <v>0</v>
      </c>
    </row>
    <row r="8340" spans="1:20">
      <c r="A8340" s="116">
        <v>8340</v>
      </c>
      <c r="B8340" s="129">
        <v>44328</v>
      </c>
      <c r="C8340" s="118">
        <f t="shared" si="402"/>
        <v>5</v>
      </c>
      <c r="D8340" s="119" t="s">
        <v>25</v>
      </c>
      <c r="E8340" s="130" t="s">
        <v>18623</v>
      </c>
      <c r="F8340" s="211" t="s">
        <v>8015</v>
      </c>
      <c r="G8340" s="120" t="s">
        <v>18624</v>
      </c>
      <c r="H8340" s="121" t="s">
        <v>53</v>
      </c>
      <c r="I8340" s="121" t="s">
        <v>30</v>
      </c>
      <c r="J8340" s="121" t="s">
        <v>77</v>
      </c>
      <c r="K8340" s="120" t="s">
        <v>65</v>
      </c>
      <c r="L8340" s="131" t="s">
        <v>32</v>
      </c>
      <c r="M8340" s="120" t="s">
        <v>78</v>
      </c>
      <c r="P8340" s="124">
        <f t="shared" si="403"/>
        <v>0</v>
      </c>
    </row>
    <row r="8341" spans="1:20" ht="14.4">
      <c r="A8341" s="116">
        <v>8341</v>
      </c>
      <c r="B8341" s="129">
        <v>44328</v>
      </c>
      <c r="C8341" s="118">
        <f t="shared" si="402"/>
        <v>5</v>
      </c>
      <c r="D8341" s="119" t="s">
        <v>25</v>
      </c>
      <c r="E8341" t="s">
        <v>18625</v>
      </c>
      <c r="F8341" s="211" t="s">
        <v>783</v>
      </c>
      <c r="G8341" s="119" t="s">
        <v>15012</v>
      </c>
      <c r="H8341" s="121" t="s">
        <v>29</v>
      </c>
      <c r="I8341" s="121" t="s">
        <v>63</v>
      </c>
      <c r="J8341" s="121" t="s">
        <v>601</v>
      </c>
      <c r="K8341" s="120" t="s">
        <v>65</v>
      </c>
      <c r="L8341" s="131" t="s">
        <v>32</v>
      </c>
      <c r="M8341" s="120" t="s">
        <v>78</v>
      </c>
      <c r="P8341" s="124">
        <f t="shared" si="403"/>
        <v>0</v>
      </c>
    </row>
    <row r="8342" spans="1:20" ht="27.6">
      <c r="A8342" s="116">
        <v>8342</v>
      </c>
      <c r="B8342" s="129">
        <v>44333</v>
      </c>
      <c r="C8342" s="118">
        <f t="shared" si="402"/>
        <v>5</v>
      </c>
      <c r="D8342" s="119" t="s">
        <v>25</v>
      </c>
      <c r="E8342" s="130" t="s">
        <v>18626</v>
      </c>
      <c r="F8342" s="211" t="s">
        <v>18627</v>
      </c>
      <c r="G8342" s="119" t="s">
        <v>18628</v>
      </c>
      <c r="H8342" s="121" t="s">
        <v>29</v>
      </c>
      <c r="I8342" s="121" t="s">
        <v>63</v>
      </c>
      <c r="J8342" s="121" t="s">
        <v>601</v>
      </c>
      <c r="K8342" s="120" t="s">
        <v>65</v>
      </c>
      <c r="L8342" s="131" t="s">
        <v>32</v>
      </c>
      <c r="M8342" s="120" t="s">
        <v>33</v>
      </c>
      <c r="N8342" s="131">
        <v>44333</v>
      </c>
      <c r="O8342" s="131">
        <v>44356</v>
      </c>
      <c r="P8342" s="124">
        <f t="shared" si="403"/>
        <v>6</v>
      </c>
      <c r="Q8342" s="118">
        <v>1</v>
      </c>
      <c r="R8342" s="118">
        <f ca="1">TODAY()-O8342</f>
        <v>322</v>
      </c>
    </row>
    <row r="8343" spans="1:20" ht="27.6">
      <c r="A8343" s="116">
        <v>8343</v>
      </c>
      <c r="B8343" s="129">
        <v>44333</v>
      </c>
      <c r="C8343" s="118">
        <f t="shared" si="402"/>
        <v>5</v>
      </c>
      <c r="D8343" s="119" t="s">
        <v>25</v>
      </c>
      <c r="E8343" s="120" t="s">
        <v>18629</v>
      </c>
      <c r="F8343" s="211" t="s">
        <v>18630</v>
      </c>
      <c r="G8343" s="119" t="s">
        <v>18628</v>
      </c>
      <c r="H8343" s="121" t="s">
        <v>29</v>
      </c>
      <c r="I8343" s="119" t="s">
        <v>63</v>
      </c>
      <c r="J8343" s="121" t="s">
        <v>18174</v>
      </c>
      <c r="K8343" s="120" t="s">
        <v>65</v>
      </c>
      <c r="L8343" s="131" t="s">
        <v>32</v>
      </c>
      <c r="M8343" s="120" t="s">
        <v>33</v>
      </c>
      <c r="N8343" s="131">
        <v>44333</v>
      </c>
      <c r="O8343" s="131">
        <v>44356</v>
      </c>
      <c r="P8343" s="124">
        <f t="shared" si="403"/>
        <v>6</v>
      </c>
      <c r="Q8343" s="118">
        <v>1</v>
      </c>
      <c r="R8343" s="118">
        <f ca="1">TODAY()-O8343</f>
        <v>322</v>
      </c>
    </row>
    <row r="8344" spans="1:20">
      <c r="A8344" s="116">
        <v>8344</v>
      </c>
      <c r="B8344" s="129">
        <v>44333</v>
      </c>
      <c r="C8344" s="118">
        <f t="shared" si="402"/>
        <v>5</v>
      </c>
      <c r="D8344" s="120" t="s">
        <v>25</v>
      </c>
      <c r="E8344" s="120" t="s">
        <v>18631</v>
      </c>
      <c r="F8344" s="212" t="s">
        <v>2352</v>
      </c>
      <c r="G8344" s="119" t="s">
        <v>18632</v>
      </c>
      <c r="H8344" s="121" t="s">
        <v>53</v>
      </c>
      <c r="I8344" s="121" t="s">
        <v>30</v>
      </c>
      <c r="J8344" s="121" t="s">
        <v>435</v>
      </c>
      <c r="K8344" s="120" t="s">
        <v>65</v>
      </c>
      <c r="L8344" s="131" t="s">
        <v>32</v>
      </c>
      <c r="M8344" s="120" t="s">
        <v>33</v>
      </c>
      <c r="N8344" s="131">
        <v>44351</v>
      </c>
      <c r="O8344" s="131">
        <v>44456</v>
      </c>
      <c r="P8344" s="124">
        <f t="shared" si="403"/>
        <v>9</v>
      </c>
      <c r="Q8344" s="118">
        <v>1</v>
      </c>
      <c r="R8344" s="124">
        <f ca="1">TODAY()-O8344</f>
        <v>222</v>
      </c>
    </row>
    <row r="8345" spans="1:20">
      <c r="A8345" s="116">
        <v>8345</v>
      </c>
      <c r="B8345" s="129">
        <v>44333</v>
      </c>
      <c r="C8345" s="118">
        <f t="shared" si="402"/>
        <v>5</v>
      </c>
      <c r="D8345" s="120" t="s">
        <v>25</v>
      </c>
      <c r="E8345" s="120" t="s">
        <v>18633</v>
      </c>
      <c r="F8345" s="212" t="s">
        <v>18634</v>
      </c>
      <c r="G8345" s="121" t="s">
        <v>18635</v>
      </c>
      <c r="H8345" s="121" t="s">
        <v>53</v>
      </c>
      <c r="I8345" s="119" t="s">
        <v>30</v>
      </c>
      <c r="J8345" s="121" t="s">
        <v>5018</v>
      </c>
      <c r="K8345" s="120" t="s">
        <v>65</v>
      </c>
      <c r="L8345" s="131" t="s">
        <v>32</v>
      </c>
      <c r="M8345" s="120" t="s">
        <v>33</v>
      </c>
      <c r="N8345" s="131">
        <v>44386</v>
      </c>
      <c r="O8345" s="131">
        <v>44406</v>
      </c>
      <c r="P8345" s="124">
        <f t="shared" si="403"/>
        <v>7</v>
      </c>
      <c r="Q8345" s="118">
        <v>1</v>
      </c>
      <c r="R8345" s="124">
        <f ca="1">TODAY()-O8345</f>
        <v>272</v>
      </c>
    </row>
    <row r="8346" spans="1:20">
      <c r="A8346" s="116">
        <v>8346</v>
      </c>
      <c r="B8346" s="129">
        <v>44333</v>
      </c>
      <c r="C8346" s="118">
        <f t="shared" si="402"/>
        <v>5</v>
      </c>
      <c r="D8346" s="120" t="s">
        <v>25</v>
      </c>
      <c r="E8346" s="120" t="s">
        <v>18636</v>
      </c>
      <c r="F8346" s="212" t="s">
        <v>18637</v>
      </c>
      <c r="G8346" s="119" t="s">
        <v>533</v>
      </c>
      <c r="H8346" s="121" t="s">
        <v>53</v>
      </c>
      <c r="I8346" s="121" t="s">
        <v>30</v>
      </c>
      <c r="J8346" s="121" t="s">
        <v>3886</v>
      </c>
      <c r="K8346" s="120" t="s">
        <v>65</v>
      </c>
      <c r="L8346" s="131" t="s">
        <v>32</v>
      </c>
      <c r="M8346" s="120" t="s">
        <v>33</v>
      </c>
      <c r="N8346" s="131">
        <v>44354</v>
      </c>
      <c r="O8346" s="131">
        <v>44456</v>
      </c>
      <c r="P8346" s="124">
        <f t="shared" si="403"/>
        <v>9</v>
      </c>
      <c r="Q8346" s="118">
        <v>1</v>
      </c>
      <c r="R8346" s="124">
        <f ca="1">TODAY()-O8346</f>
        <v>222</v>
      </c>
    </row>
    <row r="8347" spans="1:20">
      <c r="A8347" s="116">
        <v>8347</v>
      </c>
      <c r="B8347" s="129">
        <v>44333</v>
      </c>
      <c r="C8347" s="118">
        <f t="shared" si="402"/>
        <v>5</v>
      </c>
      <c r="D8347" s="120" t="s">
        <v>252</v>
      </c>
      <c r="E8347" s="120" t="s">
        <v>18638</v>
      </c>
      <c r="F8347" s="212" t="s">
        <v>18178</v>
      </c>
      <c r="G8347" s="119" t="s">
        <v>310</v>
      </c>
      <c r="H8347" s="121" t="s">
        <v>53</v>
      </c>
      <c r="I8347" s="121" t="s">
        <v>42</v>
      </c>
      <c r="J8347" s="121" t="s">
        <v>72</v>
      </c>
      <c r="K8347" s="120" t="s">
        <v>65</v>
      </c>
      <c r="L8347" s="131" t="s">
        <v>32</v>
      </c>
      <c r="M8347" s="120" t="s">
        <v>33</v>
      </c>
      <c r="N8347" s="131">
        <v>44378</v>
      </c>
      <c r="O8347" s="131">
        <v>44588</v>
      </c>
      <c r="P8347" s="124">
        <f t="shared" si="403"/>
        <v>1</v>
      </c>
    </row>
    <row r="8348" spans="1:20">
      <c r="A8348" s="116">
        <v>8348</v>
      </c>
      <c r="B8348" s="129">
        <v>44333</v>
      </c>
      <c r="C8348" s="118">
        <f t="shared" si="402"/>
        <v>5</v>
      </c>
      <c r="D8348" s="120" t="s">
        <v>252</v>
      </c>
      <c r="E8348" s="120" t="s">
        <v>18639</v>
      </c>
      <c r="F8348" s="212" t="s">
        <v>18640</v>
      </c>
      <c r="G8348" s="119" t="s">
        <v>18641</v>
      </c>
      <c r="H8348" s="121" t="s">
        <v>48</v>
      </c>
      <c r="I8348" s="121" t="s">
        <v>30</v>
      </c>
      <c r="J8348" s="121" t="s">
        <v>9623</v>
      </c>
      <c r="K8348" s="120" t="s">
        <v>65</v>
      </c>
      <c r="L8348" s="131" t="s">
        <v>32</v>
      </c>
      <c r="M8348" s="120" t="s">
        <v>33</v>
      </c>
      <c r="N8348" s="131">
        <v>44378</v>
      </c>
      <c r="P8348" s="124">
        <f t="shared" si="403"/>
        <v>0</v>
      </c>
      <c r="S8348" s="120" t="s">
        <v>724</v>
      </c>
      <c r="T8348" s="126">
        <v>44379</v>
      </c>
    </row>
    <row r="8349" spans="1:20" ht="27.6">
      <c r="A8349" s="116">
        <v>8349</v>
      </c>
      <c r="B8349" s="129">
        <v>44333</v>
      </c>
      <c r="C8349" s="118">
        <f t="shared" si="402"/>
        <v>5</v>
      </c>
      <c r="D8349" s="119" t="s">
        <v>25</v>
      </c>
      <c r="E8349" s="120" t="s">
        <v>18642</v>
      </c>
      <c r="F8349" s="211" t="s">
        <v>18643</v>
      </c>
      <c r="G8349" s="119" t="s">
        <v>18628</v>
      </c>
      <c r="H8349" s="121" t="s">
        <v>29</v>
      </c>
      <c r="I8349" s="121" t="s">
        <v>63</v>
      </c>
      <c r="J8349" s="121" t="s">
        <v>601</v>
      </c>
      <c r="K8349" s="120" t="s">
        <v>65</v>
      </c>
      <c r="L8349" s="131" t="s">
        <v>32</v>
      </c>
      <c r="M8349" s="120" t="s">
        <v>78</v>
      </c>
      <c r="P8349" s="124">
        <f t="shared" si="403"/>
        <v>0</v>
      </c>
    </row>
    <row r="8350" spans="1:20">
      <c r="A8350" s="116">
        <v>8350</v>
      </c>
      <c r="B8350" s="129">
        <v>44333</v>
      </c>
      <c r="C8350" s="118">
        <f t="shared" si="402"/>
        <v>5</v>
      </c>
      <c r="D8350" s="120" t="s">
        <v>25</v>
      </c>
      <c r="E8350" s="120" t="s">
        <v>18644</v>
      </c>
      <c r="F8350" s="209" t="s">
        <v>122</v>
      </c>
      <c r="G8350" s="120" t="s">
        <v>18645</v>
      </c>
      <c r="H8350" s="121" t="s">
        <v>29</v>
      </c>
      <c r="I8350" s="119" t="s">
        <v>30</v>
      </c>
      <c r="J8350" s="121" t="s">
        <v>77</v>
      </c>
      <c r="K8350" s="120" t="s">
        <v>65</v>
      </c>
      <c r="L8350" s="131" t="s">
        <v>32</v>
      </c>
      <c r="M8350" s="120" t="s">
        <v>78</v>
      </c>
      <c r="P8350" s="124">
        <f t="shared" si="403"/>
        <v>0</v>
      </c>
    </row>
    <row r="8351" spans="1:20">
      <c r="A8351" s="116">
        <v>8351</v>
      </c>
      <c r="B8351" s="129">
        <v>44333</v>
      </c>
      <c r="C8351" s="118">
        <f t="shared" si="402"/>
        <v>5</v>
      </c>
      <c r="D8351" s="120" t="s">
        <v>25</v>
      </c>
      <c r="E8351" s="120" t="s">
        <v>18646</v>
      </c>
      <c r="F8351" s="209" t="s">
        <v>18647</v>
      </c>
      <c r="G8351" s="119" t="s">
        <v>18648</v>
      </c>
      <c r="H8351" s="121" t="s">
        <v>53</v>
      </c>
      <c r="I8351" s="121" t="s">
        <v>30</v>
      </c>
      <c r="J8351" s="121" t="s">
        <v>16879</v>
      </c>
      <c r="K8351" s="120" t="s">
        <v>65</v>
      </c>
      <c r="L8351" s="131" t="s">
        <v>32</v>
      </c>
      <c r="M8351" s="120" t="s">
        <v>78</v>
      </c>
      <c r="P8351" s="124">
        <f t="shared" si="403"/>
        <v>0</v>
      </c>
    </row>
    <row r="8352" spans="1:20" ht="27.6">
      <c r="A8352" s="116">
        <v>8352</v>
      </c>
      <c r="B8352" s="129">
        <v>44333</v>
      </c>
      <c r="C8352" s="118">
        <f t="shared" si="402"/>
        <v>5</v>
      </c>
      <c r="D8352" s="120" t="s">
        <v>25</v>
      </c>
      <c r="E8352" s="120" t="s">
        <v>18649</v>
      </c>
      <c r="F8352" s="209" t="s">
        <v>18650</v>
      </c>
      <c r="G8352" s="119" t="s">
        <v>1100</v>
      </c>
      <c r="H8352" s="121" t="s">
        <v>53</v>
      </c>
      <c r="I8352" s="119" t="s">
        <v>30</v>
      </c>
      <c r="J8352" s="121" t="s">
        <v>87</v>
      </c>
      <c r="K8352" s="120" t="s">
        <v>65</v>
      </c>
      <c r="L8352" s="131" t="s">
        <v>32</v>
      </c>
      <c r="M8352" s="120" t="s">
        <v>78</v>
      </c>
      <c r="P8352" s="124">
        <f t="shared" si="403"/>
        <v>0</v>
      </c>
    </row>
    <row r="8353" spans="1:25">
      <c r="A8353" s="116">
        <v>8353</v>
      </c>
      <c r="B8353" s="129">
        <v>44333</v>
      </c>
      <c r="C8353" s="118">
        <f t="shared" si="402"/>
        <v>5</v>
      </c>
      <c r="D8353" s="120" t="s">
        <v>25</v>
      </c>
      <c r="E8353" s="120" t="s">
        <v>18651</v>
      </c>
      <c r="F8353" s="209" t="s">
        <v>16173</v>
      </c>
      <c r="G8353" s="119" t="s">
        <v>17504</v>
      </c>
      <c r="H8353" s="121" t="s">
        <v>53</v>
      </c>
      <c r="I8353" s="121" t="s">
        <v>30</v>
      </c>
      <c r="J8353" s="121" t="s">
        <v>3886</v>
      </c>
      <c r="K8353" s="120" t="s">
        <v>65</v>
      </c>
      <c r="L8353" s="131" t="s">
        <v>144</v>
      </c>
      <c r="M8353" s="120" t="s">
        <v>78</v>
      </c>
      <c r="P8353" s="124">
        <f t="shared" si="403"/>
        <v>0</v>
      </c>
    </row>
    <row r="8354" spans="1:25">
      <c r="A8354" s="116">
        <v>8354</v>
      </c>
      <c r="B8354" s="129">
        <v>44333</v>
      </c>
      <c r="C8354" s="118">
        <f t="shared" si="402"/>
        <v>5</v>
      </c>
      <c r="D8354" s="120" t="s">
        <v>25</v>
      </c>
      <c r="E8354" s="120" t="s">
        <v>18652</v>
      </c>
      <c r="F8354" s="209" t="s">
        <v>18653</v>
      </c>
      <c r="G8354" s="119" t="s">
        <v>18654</v>
      </c>
      <c r="H8354" s="121" t="s">
        <v>53</v>
      </c>
      <c r="I8354" s="119" t="s">
        <v>30</v>
      </c>
      <c r="J8354" s="121" t="s">
        <v>87</v>
      </c>
      <c r="K8354" s="120" t="s">
        <v>65</v>
      </c>
      <c r="L8354" s="131" t="s">
        <v>32</v>
      </c>
      <c r="M8354" s="120" t="s">
        <v>78</v>
      </c>
      <c r="P8354" s="124">
        <f t="shared" si="403"/>
        <v>0</v>
      </c>
    </row>
    <row r="8355" spans="1:25">
      <c r="A8355" s="116">
        <v>8355</v>
      </c>
      <c r="B8355" s="129">
        <v>44333</v>
      </c>
      <c r="C8355" s="118">
        <f t="shared" si="402"/>
        <v>5</v>
      </c>
      <c r="D8355" s="120" t="s">
        <v>25</v>
      </c>
      <c r="E8355" s="120" t="s">
        <v>18655</v>
      </c>
      <c r="F8355" s="209" t="s">
        <v>18656</v>
      </c>
      <c r="G8355" s="119" t="s">
        <v>18657</v>
      </c>
      <c r="H8355" s="121" t="s">
        <v>53</v>
      </c>
      <c r="I8355" s="119" t="s">
        <v>30</v>
      </c>
      <c r="J8355" s="121" t="s">
        <v>87</v>
      </c>
      <c r="K8355" s="120" t="s">
        <v>65</v>
      </c>
      <c r="L8355" s="131" t="s">
        <v>32</v>
      </c>
      <c r="M8355" s="120" t="s">
        <v>78</v>
      </c>
      <c r="P8355" s="124">
        <f t="shared" si="403"/>
        <v>0</v>
      </c>
    </row>
    <row r="8356" spans="1:25">
      <c r="A8356" s="116">
        <v>8356</v>
      </c>
      <c r="B8356" s="129">
        <v>44333</v>
      </c>
      <c r="C8356" s="118">
        <f t="shared" si="402"/>
        <v>5</v>
      </c>
      <c r="D8356" s="120" t="s">
        <v>25</v>
      </c>
      <c r="E8356" s="120" t="s">
        <v>18658</v>
      </c>
      <c r="F8356" s="209" t="s">
        <v>7956</v>
      </c>
      <c r="G8356" s="119" t="s">
        <v>7672</v>
      </c>
      <c r="H8356" s="121" t="s">
        <v>53</v>
      </c>
      <c r="I8356" s="121" t="s">
        <v>30</v>
      </c>
      <c r="J8356" s="121" t="s">
        <v>7087</v>
      </c>
      <c r="K8356" s="120" t="s">
        <v>65</v>
      </c>
      <c r="L8356" s="131" t="s">
        <v>32</v>
      </c>
      <c r="M8356" s="120" t="s">
        <v>78</v>
      </c>
      <c r="P8356" s="124">
        <f t="shared" si="403"/>
        <v>0</v>
      </c>
    </row>
    <row r="8357" spans="1:25">
      <c r="A8357" s="116">
        <v>8357</v>
      </c>
      <c r="B8357" s="129">
        <v>44333</v>
      </c>
      <c r="C8357" s="118">
        <f t="shared" si="402"/>
        <v>5</v>
      </c>
      <c r="D8357" s="120" t="s">
        <v>252</v>
      </c>
      <c r="E8357" s="120" t="s">
        <v>18659</v>
      </c>
      <c r="F8357" s="209" t="s">
        <v>18660</v>
      </c>
      <c r="G8357" s="119" t="s">
        <v>214</v>
      </c>
      <c r="H8357" s="121" t="s">
        <v>53</v>
      </c>
      <c r="I8357" s="119" t="s">
        <v>63</v>
      </c>
      <c r="J8357" s="121" t="s">
        <v>18661</v>
      </c>
      <c r="K8357" s="120" t="s">
        <v>65</v>
      </c>
      <c r="L8357" s="131" t="s">
        <v>32</v>
      </c>
      <c r="M8357" s="120" t="s">
        <v>33</v>
      </c>
      <c r="N8357" s="131">
        <v>44487</v>
      </c>
      <c r="O8357" s="131">
        <v>44588</v>
      </c>
      <c r="P8357" s="124">
        <f t="shared" si="403"/>
        <v>1</v>
      </c>
      <c r="R8357" s="133"/>
    </row>
    <row r="8358" spans="1:25" ht="27.6">
      <c r="A8358" s="116">
        <v>8358</v>
      </c>
      <c r="B8358" s="129">
        <v>44333</v>
      </c>
      <c r="C8358" s="118">
        <f t="shared" si="402"/>
        <v>5</v>
      </c>
      <c r="D8358" s="120" t="s">
        <v>252</v>
      </c>
      <c r="E8358" s="120" t="s">
        <v>18662</v>
      </c>
      <c r="F8358" s="209" t="s">
        <v>18663</v>
      </c>
      <c r="G8358" s="119" t="s">
        <v>18664</v>
      </c>
      <c r="H8358" s="121" t="s">
        <v>53</v>
      </c>
      <c r="I8358" s="121" t="s">
        <v>30</v>
      </c>
      <c r="J8358" s="121" t="s">
        <v>87</v>
      </c>
      <c r="K8358" s="120" t="s">
        <v>65</v>
      </c>
      <c r="L8358" s="131" t="s">
        <v>32</v>
      </c>
      <c r="M8358" s="120" t="s">
        <v>33</v>
      </c>
      <c r="N8358" s="131">
        <v>44335</v>
      </c>
      <c r="O8358" s="131">
        <v>44452</v>
      </c>
      <c r="P8358" s="124">
        <f t="shared" si="403"/>
        <v>9</v>
      </c>
      <c r="R8358" s="133"/>
      <c r="S8358" s="120" t="s">
        <v>92</v>
      </c>
      <c r="T8358" s="126">
        <v>44475</v>
      </c>
    </row>
    <row r="8359" spans="1:25">
      <c r="A8359" s="116">
        <v>8359</v>
      </c>
      <c r="B8359" s="129">
        <v>44333</v>
      </c>
      <c r="C8359" s="118">
        <f t="shared" si="402"/>
        <v>5</v>
      </c>
      <c r="D8359" s="120" t="s">
        <v>25</v>
      </c>
      <c r="E8359" s="120" t="s">
        <v>18665</v>
      </c>
      <c r="F8359" s="209" t="s">
        <v>18666</v>
      </c>
      <c r="G8359" s="119" t="s">
        <v>14406</v>
      </c>
      <c r="H8359" s="121" t="s">
        <v>53</v>
      </c>
      <c r="I8359" s="121" t="s">
        <v>30</v>
      </c>
      <c r="J8359" s="121" t="s">
        <v>5018</v>
      </c>
      <c r="K8359" s="120" t="s">
        <v>65</v>
      </c>
      <c r="L8359" s="131" t="s">
        <v>32</v>
      </c>
      <c r="M8359" s="120" t="s">
        <v>78</v>
      </c>
      <c r="P8359" s="124">
        <f t="shared" si="403"/>
        <v>0</v>
      </c>
    </row>
    <row r="8360" spans="1:25" ht="27.6">
      <c r="A8360" s="116">
        <v>8360</v>
      </c>
      <c r="B8360" s="129">
        <v>44333</v>
      </c>
      <c r="C8360" s="118">
        <f t="shared" si="402"/>
        <v>5</v>
      </c>
      <c r="D8360" s="120" t="s">
        <v>25</v>
      </c>
      <c r="E8360" s="120" t="s">
        <v>18667</v>
      </c>
      <c r="F8360" s="209" t="s">
        <v>18668</v>
      </c>
      <c r="G8360" s="119" t="s">
        <v>12604</v>
      </c>
      <c r="H8360" s="121" t="s">
        <v>53</v>
      </c>
      <c r="I8360" s="119" t="s">
        <v>30</v>
      </c>
      <c r="J8360" s="121" t="s">
        <v>31</v>
      </c>
      <c r="K8360" s="120" t="s">
        <v>65</v>
      </c>
      <c r="L8360" s="131" t="s">
        <v>32</v>
      </c>
      <c r="M8360" s="120" t="s">
        <v>78</v>
      </c>
      <c r="P8360" s="124">
        <f t="shared" si="403"/>
        <v>0</v>
      </c>
    </row>
    <row r="8361" spans="1:25">
      <c r="A8361" s="116">
        <v>8361</v>
      </c>
      <c r="B8361" s="129">
        <v>44333</v>
      </c>
      <c r="C8361" s="118">
        <f t="shared" si="402"/>
        <v>5</v>
      </c>
      <c r="D8361" s="120" t="s">
        <v>25</v>
      </c>
      <c r="E8361" s="120" t="s">
        <v>18669</v>
      </c>
      <c r="F8361" s="209" t="s">
        <v>18670</v>
      </c>
      <c r="G8361" s="119" t="s">
        <v>17296</v>
      </c>
      <c r="H8361" s="121" t="s">
        <v>53</v>
      </c>
      <c r="I8361" s="121" t="s">
        <v>30</v>
      </c>
      <c r="J8361" s="121" t="s">
        <v>7087</v>
      </c>
      <c r="K8361" s="120" t="s">
        <v>65</v>
      </c>
      <c r="L8361" s="131" t="s">
        <v>32</v>
      </c>
      <c r="M8361" s="120" t="s">
        <v>78</v>
      </c>
      <c r="P8361" s="124">
        <f t="shared" si="403"/>
        <v>0</v>
      </c>
    </row>
    <row r="8362" spans="1:25" ht="27.6">
      <c r="A8362" s="116">
        <v>8362</v>
      </c>
      <c r="B8362" s="129">
        <v>44333</v>
      </c>
      <c r="C8362" s="118">
        <f t="shared" si="402"/>
        <v>5</v>
      </c>
      <c r="D8362" s="120" t="s">
        <v>25</v>
      </c>
      <c r="E8362" s="120" t="s">
        <v>18671</v>
      </c>
      <c r="F8362" s="209" t="s">
        <v>18672</v>
      </c>
      <c r="G8362" s="119" t="s">
        <v>18673</v>
      </c>
      <c r="H8362" s="121" t="s">
        <v>53</v>
      </c>
      <c r="I8362" s="121" t="s">
        <v>30</v>
      </c>
      <c r="J8362" s="121" t="s">
        <v>7131</v>
      </c>
      <c r="K8362" s="120" t="s">
        <v>65</v>
      </c>
      <c r="L8362" s="131" t="s">
        <v>32</v>
      </c>
      <c r="M8362" s="120" t="s">
        <v>78</v>
      </c>
      <c r="P8362" s="124">
        <f t="shared" si="403"/>
        <v>0</v>
      </c>
    </row>
    <row r="8363" spans="1:25">
      <c r="A8363" s="116">
        <v>8363</v>
      </c>
      <c r="B8363" s="129">
        <v>44333</v>
      </c>
      <c r="C8363" s="118">
        <f t="shared" si="402"/>
        <v>5</v>
      </c>
      <c r="D8363" s="120" t="s">
        <v>25</v>
      </c>
      <c r="E8363" s="120" t="s">
        <v>18674</v>
      </c>
      <c r="F8363" s="209" t="s">
        <v>18675</v>
      </c>
      <c r="G8363" s="119" t="s">
        <v>2408</v>
      </c>
      <c r="H8363" s="121" t="s">
        <v>53</v>
      </c>
      <c r="I8363" s="121" t="s">
        <v>30</v>
      </c>
      <c r="J8363" s="121" t="s">
        <v>7087</v>
      </c>
      <c r="K8363" s="120" t="s">
        <v>584</v>
      </c>
      <c r="L8363" s="131" t="s">
        <v>32</v>
      </c>
      <c r="M8363" s="120" t="s">
        <v>33</v>
      </c>
      <c r="N8363" s="131">
        <v>44333</v>
      </c>
      <c r="O8363" s="131">
        <v>44456</v>
      </c>
      <c r="P8363" s="124">
        <f t="shared" si="403"/>
        <v>9</v>
      </c>
      <c r="Q8363" s="118">
        <v>1</v>
      </c>
      <c r="R8363" s="125">
        <f ca="1">TODAY()-O8363</f>
        <v>222</v>
      </c>
      <c r="S8363" s="120" t="s">
        <v>135</v>
      </c>
      <c r="T8363" s="126">
        <v>44348</v>
      </c>
      <c r="Y8363" s="116" t="s">
        <v>18676</v>
      </c>
    </row>
    <row r="8364" spans="1:25">
      <c r="A8364" s="116">
        <v>8364</v>
      </c>
      <c r="B8364" s="129">
        <v>44333</v>
      </c>
      <c r="C8364" s="118">
        <f t="shared" si="402"/>
        <v>5</v>
      </c>
      <c r="D8364" s="120" t="s">
        <v>25</v>
      </c>
      <c r="E8364" s="120" t="s">
        <v>18677</v>
      </c>
      <c r="F8364" s="209" t="s">
        <v>3138</v>
      </c>
      <c r="G8364" s="119" t="s">
        <v>18678</v>
      </c>
      <c r="H8364" s="121" t="s">
        <v>53</v>
      </c>
      <c r="I8364" s="119" t="s">
        <v>30</v>
      </c>
      <c r="J8364" s="121" t="s">
        <v>77</v>
      </c>
      <c r="K8364" s="120" t="s">
        <v>65</v>
      </c>
      <c r="L8364" s="131" t="s">
        <v>32</v>
      </c>
      <c r="M8364" s="120" t="s">
        <v>78</v>
      </c>
      <c r="P8364" s="124">
        <f t="shared" si="403"/>
        <v>0</v>
      </c>
    </row>
    <row r="8365" spans="1:25">
      <c r="A8365" s="116">
        <v>8365</v>
      </c>
      <c r="B8365" s="129">
        <v>44333</v>
      </c>
      <c r="C8365" s="118">
        <f t="shared" si="402"/>
        <v>5</v>
      </c>
      <c r="D8365" s="120" t="s">
        <v>252</v>
      </c>
      <c r="E8365" s="120" t="s">
        <v>18679</v>
      </c>
      <c r="F8365" s="209" t="s">
        <v>7716</v>
      </c>
      <c r="G8365" s="119" t="s">
        <v>18680</v>
      </c>
      <c r="H8365" s="121" t="s">
        <v>76</v>
      </c>
      <c r="I8365" s="121" t="s">
        <v>30</v>
      </c>
      <c r="J8365" s="121" t="s">
        <v>5135</v>
      </c>
      <c r="K8365" s="120" t="s">
        <v>65</v>
      </c>
      <c r="L8365" s="131" t="s">
        <v>32</v>
      </c>
      <c r="M8365" s="120" t="s">
        <v>184</v>
      </c>
      <c r="P8365" s="124">
        <f t="shared" si="403"/>
        <v>0</v>
      </c>
    </row>
    <row r="8366" spans="1:25">
      <c r="A8366" s="116">
        <v>8366</v>
      </c>
      <c r="B8366" s="129">
        <v>44333</v>
      </c>
      <c r="C8366" s="118">
        <f t="shared" si="402"/>
        <v>5</v>
      </c>
      <c r="D8366" s="120" t="s">
        <v>25</v>
      </c>
      <c r="E8366" s="120" t="s">
        <v>18681</v>
      </c>
      <c r="F8366" s="209" t="s">
        <v>18682</v>
      </c>
      <c r="G8366" s="119" t="s">
        <v>9475</v>
      </c>
      <c r="H8366" s="121" t="s">
        <v>53</v>
      </c>
      <c r="I8366" s="121" t="s">
        <v>30</v>
      </c>
      <c r="J8366" s="121" t="s">
        <v>435</v>
      </c>
      <c r="K8366" s="120" t="s">
        <v>584</v>
      </c>
      <c r="L8366" s="131" t="s">
        <v>32</v>
      </c>
      <c r="M8366" s="120" t="s">
        <v>33</v>
      </c>
      <c r="N8366" s="131">
        <v>44343</v>
      </c>
      <c r="O8366" s="131">
        <v>44456</v>
      </c>
      <c r="P8366" s="124">
        <f t="shared" si="403"/>
        <v>9</v>
      </c>
      <c r="Q8366" s="118">
        <v>1</v>
      </c>
      <c r="R8366" s="124">
        <f ca="1">TODAY()-O8366</f>
        <v>222</v>
      </c>
    </row>
    <row r="8367" spans="1:25" ht="27.6">
      <c r="A8367" s="116">
        <v>8367</v>
      </c>
      <c r="B8367" s="129">
        <v>44333</v>
      </c>
      <c r="C8367" s="118">
        <f t="shared" si="402"/>
        <v>5</v>
      </c>
      <c r="D8367" s="120" t="s">
        <v>252</v>
      </c>
      <c r="E8367" s="120" t="s">
        <v>18683</v>
      </c>
      <c r="F8367" s="209" t="s">
        <v>18684</v>
      </c>
      <c r="G8367" s="119" t="s">
        <v>214</v>
      </c>
      <c r="H8367" s="121" t="s">
        <v>53</v>
      </c>
      <c r="I8367" s="121" t="s">
        <v>30</v>
      </c>
      <c r="J8367" s="121" t="s">
        <v>3886</v>
      </c>
      <c r="K8367" s="120" t="s">
        <v>65</v>
      </c>
      <c r="L8367" s="131" t="s">
        <v>32</v>
      </c>
      <c r="M8367" s="120" t="s">
        <v>78</v>
      </c>
      <c r="P8367" s="124">
        <f t="shared" si="403"/>
        <v>0</v>
      </c>
    </row>
    <row r="8368" spans="1:25">
      <c r="A8368" s="116">
        <v>8368</v>
      </c>
      <c r="B8368" s="129">
        <v>44333</v>
      </c>
      <c r="C8368" s="118">
        <f t="shared" si="402"/>
        <v>5</v>
      </c>
      <c r="D8368" s="120" t="s">
        <v>25</v>
      </c>
      <c r="E8368" s="120" t="s">
        <v>18685</v>
      </c>
      <c r="F8368" s="209" t="s">
        <v>18686</v>
      </c>
      <c r="G8368" s="119" t="s">
        <v>18687</v>
      </c>
      <c r="H8368" s="121" t="s">
        <v>53</v>
      </c>
      <c r="I8368" s="121" t="s">
        <v>30</v>
      </c>
      <c r="J8368" s="121" t="s">
        <v>435</v>
      </c>
      <c r="K8368" s="120" t="s">
        <v>65</v>
      </c>
      <c r="L8368" s="131" t="s">
        <v>32</v>
      </c>
      <c r="M8368" s="120" t="s">
        <v>33</v>
      </c>
      <c r="N8368" s="131">
        <v>44343</v>
      </c>
      <c r="O8368" s="131">
        <v>44392</v>
      </c>
      <c r="P8368" s="124">
        <f t="shared" si="403"/>
        <v>7</v>
      </c>
      <c r="Q8368" s="118">
        <v>1</v>
      </c>
      <c r="R8368" s="124">
        <f ca="1">TODAY()-O8368</f>
        <v>286</v>
      </c>
    </row>
    <row r="8369" spans="1:25">
      <c r="A8369" s="116">
        <v>8369</v>
      </c>
      <c r="B8369" s="129">
        <v>44333</v>
      </c>
      <c r="C8369" s="118">
        <f t="shared" si="402"/>
        <v>5</v>
      </c>
      <c r="D8369" s="120" t="s">
        <v>252</v>
      </c>
      <c r="E8369" s="120" t="s">
        <v>18688</v>
      </c>
      <c r="F8369" s="209" t="s">
        <v>18689</v>
      </c>
      <c r="G8369" s="119" t="s">
        <v>214</v>
      </c>
      <c r="H8369" s="121" t="s">
        <v>53</v>
      </c>
      <c r="I8369" s="121" t="s">
        <v>30</v>
      </c>
      <c r="J8369" s="121" t="s">
        <v>3886</v>
      </c>
      <c r="K8369" s="120" t="s">
        <v>65</v>
      </c>
      <c r="L8369" s="131" t="s">
        <v>32</v>
      </c>
      <c r="M8369" s="120" t="s">
        <v>78</v>
      </c>
      <c r="P8369" s="124">
        <f t="shared" si="403"/>
        <v>0</v>
      </c>
    </row>
    <row r="8370" spans="1:25" ht="27.6">
      <c r="A8370" s="116">
        <v>8370</v>
      </c>
      <c r="B8370" s="129">
        <v>44333</v>
      </c>
      <c r="C8370" s="118">
        <f t="shared" si="402"/>
        <v>5</v>
      </c>
      <c r="D8370" s="120" t="s">
        <v>25</v>
      </c>
      <c r="E8370" s="120" t="s">
        <v>18690</v>
      </c>
      <c r="F8370" s="209" t="s">
        <v>18691</v>
      </c>
      <c r="G8370" s="119" t="s">
        <v>371</v>
      </c>
      <c r="H8370" s="121" t="s">
        <v>53</v>
      </c>
      <c r="I8370" s="121" t="s">
        <v>30</v>
      </c>
      <c r="J8370" s="121" t="s">
        <v>1540</v>
      </c>
      <c r="K8370" s="120" t="s">
        <v>65</v>
      </c>
      <c r="L8370" s="131" t="s">
        <v>32</v>
      </c>
      <c r="M8370" s="120" t="s">
        <v>33</v>
      </c>
      <c r="N8370" s="131">
        <v>44334</v>
      </c>
      <c r="O8370" s="131">
        <v>44392</v>
      </c>
      <c r="P8370" s="124">
        <f t="shared" si="403"/>
        <v>7</v>
      </c>
      <c r="Q8370" s="118">
        <v>1</v>
      </c>
      <c r="R8370" s="124">
        <f ca="1">TODAY()-O8370</f>
        <v>286</v>
      </c>
    </row>
    <row r="8371" spans="1:25">
      <c r="A8371" s="116">
        <v>8371</v>
      </c>
      <c r="B8371" s="129">
        <v>44333</v>
      </c>
      <c r="C8371" s="118">
        <f t="shared" si="402"/>
        <v>5</v>
      </c>
      <c r="D8371" s="120" t="s">
        <v>252</v>
      </c>
      <c r="E8371" s="120" t="s">
        <v>18692</v>
      </c>
      <c r="F8371" s="209" t="s">
        <v>18693</v>
      </c>
      <c r="G8371" s="119" t="s">
        <v>3250</v>
      </c>
      <c r="H8371" s="121" t="s">
        <v>53</v>
      </c>
      <c r="I8371" s="119" t="s">
        <v>30</v>
      </c>
      <c r="J8371" s="121" t="s">
        <v>87</v>
      </c>
      <c r="K8371" s="120" t="s">
        <v>65</v>
      </c>
      <c r="L8371" s="131" t="s">
        <v>32</v>
      </c>
      <c r="M8371" s="120" t="s">
        <v>78</v>
      </c>
      <c r="P8371" s="124">
        <f t="shared" si="403"/>
        <v>0</v>
      </c>
    </row>
    <row r="8372" spans="1:25">
      <c r="A8372" s="116">
        <v>8372</v>
      </c>
      <c r="B8372" s="129">
        <v>44333</v>
      </c>
      <c r="C8372" s="118">
        <f t="shared" si="402"/>
        <v>5</v>
      </c>
      <c r="D8372" s="120" t="s">
        <v>252</v>
      </c>
      <c r="E8372" s="120" t="s">
        <v>18694</v>
      </c>
      <c r="F8372" s="209" t="s">
        <v>18695</v>
      </c>
      <c r="G8372" s="119" t="s">
        <v>16520</v>
      </c>
      <c r="H8372" s="121" t="s">
        <v>53</v>
      </c>
      <c r="I8372" s="121" t="s">
        <v>30</v>
      </c>
      <c r="J8372" s="121" t="s">
        <v>8287</v>
      </c>
      <c r="K8372" s="120" t="s">
        <v>65</v>
      </c>
      <c r="L8372" s="131" t="s">
        <v>32</v>
      </c>
      <c r="M8372" s="120" t="s">
        <v>78</v>
      </c>
      <c r="P8372" s="124">
        <f t="shared" si="403"/>
        <v>0</v>
      </c>
    </row>
    <row r="8373" spans="1:25">
      <c r="A8373" s="116">
        <v>8373</v>
      </c>
      <c r="B8373" s="129">
        <v>44333</v>
      </c>
      <c r="C8373" s="118">
        <f t="shared" si="402"/>
        <v>5</v>
      </c>
      <c r="D8373" s="120" t="s">
        <v>25</v>
      </c>
      <c r="E8373" s="120" t="s">
        <v>18696</v>
      </c>
      <c r="F8373" s="209" t="s">
        <v>18697</v>
      </c>
      <c r="G8373" s="119" t="s">
        <v>18698</v>
      </c>
      <c r="H8373" s="121" t="s">
        <v>53</v>
      </c>
      <c r="I8373" s="119" t="s">
        <v>30</v>
      </c>
      <c r="J8373" s="121" t="s">
        <v>5018</v>
      </c>
      <c r="K8373" s="120" t="s">
        <v>65</v>
      </c>
      <c r="L8373" s="131" t="s">
        <v>32</v>
      </c>
      <c r="M8373" s="120" t="s">
        <v>33</v>
      </c>
      <c r="N8373" s="131">
        <v>44333</v>
      </c>
      <c r="O8373" s="131">
        <v>44392</v>
      </c>
      <c r="P8373" s="124">
        <f t="shared" si="403"/>
        <v>7</v>
      </c>
      <c r="Q8373" s="118">
        <v>1</v>
      </c>
      <c r="R8373" s="124">
        <f ca="1">TODAY()-O8373</f>
        <v>286</v>
      </c>
    </row>
    <row r="8374" spans="1:25">
      <c r="A8374" s="116">
        <v>8374</v>
      </c>
      <c r="B8374" s="129">
        <v>44333</v>
      </c>
      <c r="C8374" s="118">
        <f t="shared" si="402"/>
        <v>5</v>
      </c>
      <c r="D8374" s="120" t="s">
        <v>252</v>
      </c>
      <c r="E8374" s="120" t="s">
        <v>18699</v>
      </c>
      <c r="F8374" s="209" t="s">
        <v>18700</v>
      </c>
      <c r="G8374" s="129" t="s">
        <v>18701</v>
      </c>
      <c r="H8374" s="121" t="s">
        <v>97</v>
      </c>
      <c r="I8374" s="121" t="s">
        <v>30</v>
      </c>
      <c r="J8374" s="121" t="s">
        <v>5024</v>
      </c>
      <c r="K8374" s="120" t="s">
        <v>65</v>
      </c>
      <c r="L8374" s="131" t="s">
        <v>32</v>
      </c>
      <c r="M8374" s="120" t="s">
        <v>78</v>
      </c>
      <c r="P8374" s="124">
        <f t="shared" si="403"/>
        <v>0</v>
      </c>
    </row>
    <row r="8375" spans="1:25">
      <c r="A8375" s="116">
        <v>8375</v>
      </c>
      <c r="B8375" s="168">
        <v>44333</v>
      </c>
      <c r="C8375" s="118">
        <f t="shared" si="402"/>
        <v>5</v>
      </c>
      <c r="D8375" s="119" t="s">
        <v>252</v>
      </c>
      <c r="E8375" s="119" t="s">
        <v>18702</v>
      </c>
      <c r="F8375" s="211" t="s">
        <v>18703</v>
      </c>
      <c r="G8375" s="119" t="s">
        <v>18704</v>
      </c>
      <c r="H8375" s="119" t="s">
        <v>53</v>
      </c>
      <c r="I8375" s="121" t="s">
        <v>42</v>
      </c>
      <c r="J8375" s="121" t="s">
        <v>2268</v>
      </c>
      <c r="K8375" s="120" t="s">
        <v>65</v>
      </c>
      <c r="L8375" s="131" t="s">
        <v>32</v>
      </c>
      <c r="M8375" s="130" t="s">
        <v>78</v>
      </c>
      <c r="N8375" s="232"/>
      <c r="O8375" s="232"/>
      <c r="P8375" s="124">
        <f t="shared" si="403"/>
        <v>0</v>
      </c>
      <c r="Q8375" s="125"/>
      <c r="R8375" s="125"/>
      <c r="S8375" s="119"/>
      <c r="T8375" s="122"/>
      <c r="U8375" s="122"/>
      <c r="V8375" s="122"/>
      <c r="W8375" s="122"/>
      <c r="X8375" s="122"/>
      <c r="Y8375" s="116" t="s">
        <v>356</v>
      </c>
    </row>
    <row r="8376" spans="1:25">
      <c r="A8376" s="116">
        <v>8376</v>
      </c>
      <c r="B8376" s="168">
        <v>44333</v>
      </c>
      <c r="C8376" s="118">
        <f t="shared" si="402"/>
        <v>5</v>
      </c>
      <c r="D8376" s="119" t="s">
        <v>252</v>
      </c>
      <c r="E8376" s="120" t="s">
        <v>18705</v>
      </c>
      <c r="F8376" s="209" t="s">
        <v>18706</v>
      </c>
      <c r="G8376" s="119" t="s">
        <v>7700</v>
      </c>
      <c r="H8376" s="121" t="s">
        <v>97</v>
      </c>
      <c r="I8376" s="121" t="s">
        <v>30</v>
      </c>
      <c r="J8376" s="121" t="s">
        <v>5135</v>
      </c>
      <c r="K8376" s="120" t="s">
        <v>65</v>
      </c>
      <c r="L8376" s="131" t="s">
        <v>32</v>
      </c>
      <c r="M8376" s="120" t="s">
        <v>78</v>
      </c>
      <c r="P8376" s="124">
        <f t="shared" si="403"/>
        <v>0</v>
      </c>
    </row>
    <row r="8377" spans="1:25">
      <c r="A8377" s="116">
        <v>8377</v>
      </c>
      <c r="B8377" s="168">
        <v>44333</v>
      </c>
      <c r="C8377" s="118">
        <f t="shared" si="402"/>
        <v>5</v>
      </c>
      <c r="D8377" s="119" t="s">
        <v>252</v>
      </c>
      <c r="E8377" s="120" t="s">
        <v>18707</v>
      </c>
      <c r="F8377" s="209" t="s">
        <v>18708</v>
      </c>
      <c r="G8377" s="119" t="s">
        <v>371</v>
      </c>
      <c r="H8377" s="121" t="s">
        <v>53</v>
      </c>
      <c r="I8377" s="121" t="s">
        <v>63</v>
      </c>
      <c r="J8377" s="121" t="s">
        <v>323</v>
      </c>
      <c r="K8377" s="120" t="s">
        <v>65</v>
      </c>
      <c r="L8377" s="131" t="s">
        <v>32</v>
      </c>
      <c r="M8377" s="120" t="s">
        <v>78</v>
      </c>
      <c r="P8377" s="124">
        <f t="shared" si="403"/>
        <v>0</v>
      </c>
    </row>
    <row r="8378" spans="1:25">
      <c r="A8378" s="116">
        <v>8378</v>
      </c>
      <c r="B8378" s="168">
        <v>44333</v>
      </c>
      <c r="C8378" s="118">
        <f t="shared" si="402"/>
        <v>5</v>
      </c>
      <c r="D8378" s="119" t="s">
        <v>252</v>
      </c>
      <c r="E8378" s="120" t="s">
        <v>18709</v>
      </c>
      <c r="F8378" s="209" t="s">
        <v>18710</v>
      </c>
      <c r="G8378" s="119" t="s">
        <v>371</v>
      </c>
      <c r="H8378" s="121" t="s">
        <v>53</v>
      </c>
      <c r="I8378" s="121" t="s">
        <v>30</v>
      </c>
      <c r="J8378" s="121" t="s">
        <v>1540</v>
      </c>
      <c r="K8378" s="120" t="s">
        <v>65</v>
      </c>
      <c r="L8378" s="131" t="s">
        <v>32</v>
      </c>
      <c r="M8378" s="120" t="s">
        <v>78</v>
      </c>
      <c r="P8378" s="124">
        <f t="shared" si="403"/>
        <v>0</v>
      </c>
    </row>
    <row r="8379" spans="1:25" ht="27.6">
      <c r="A8379" s="116">
        <v>8379</v>
      </c>
      <c r="B8379" s="168">
        <v>44333</v>
      </c>
      <c r="C8379" s="118">
        <f t="shared" si="402"/>
        <v>5</v>
      </c>
      <c r="D8379" s="119" t="s">
        <v>252</v>
      </c>
      <c r="E8379" s="120" t="s">
        <v>18711</v>
      </c>
      <c r="F8379" s="209" t="s">
        <v>18712</v>
      </c>
      <c r="G8379" s="119" t="s">
        <v>9254</v>
      </c>
      <c r="H8379" s="121" t="s">
        <v>53</v>
      </c>
      <c r="I8379" s="119" t="s">
        <v>30</v>
      </c>
      <c r="J8379" s="121" t="s">
        <v>435</v>
      </c>
      <c r="K8379" s="120" t="s">
        <v>65</v>
      </c>
      <c r="L8379" s="131" t="s">
        <v>32</v>
      </c>
      <c r="M8379" s="120" t="s">
        <v>78</v>
      </c>
      <c r="P8379" s="124">
        <f t="shared" si="403"/>
        <v>0</v>
      </c>
    </row>
    <row r="8380" spans="1:25">
      <c r="A8380" s="116">
        <v>8380</v>
      </c>
      <c r="B8380" s="168">
        <v>44333</v>
      </c>
      <c r="C8380" s="118">
        <f t="shared" si="402"/>
        <v>5</v>
      </c>
      <c r="D8380" s="119" t="s">
        <v>252</v>
      </c>
      <c r="E8380" s="120" t="s">
        <v>18713</v>
      </c>
      <c r="F8380" s="209" t="s">
        <v>18714</v>
      </c>
      <c r="G8380" s="119" t="s">
        <v>1100</v>
      </c>
      <c r="H8380" s="121" t="s">
        <v>53</v>
      </c>
      <c r="I8380" s="119" t="s">
        <v>30</v>
      </c>
      <c r="J8380" s="121" t="s">
        <v>435</v>
      </c>
      <c r="K8380" s="120" t="s">
        <v>65</v>
      </c>
      <c r="L8380" s="131" t="s">
        <v>32</v>
      </c>
      <c r="M8380" s="120" t="s">
        <v>78</v>
      </c>
      <c r="P8380" s="124">
        <f t="shared" si="403"/>
        <v>0</v>
      </c>
    </row>
    <row r="8381" spans="1:25">
      <c r="A8381" s="116">
        <v>8381</v>
      </c>
      <c r="B8381" s="129">
        <v>44308</v>
      </c>
      <c r="C8381" s="118">
        <f t="shared" si="402"/>
        <v>4</v>
      </c>
      <c r="D8381" s="120" t="s">
        <v>25</v>
      </c>
      <c r="E8381" s="120" t="s">
        <v>18715</v>
      </c>
      <c r="F8381" s="214" t="s">
        <v>18716</v>
      </c>
      <c r="G8381" s="119" t="s">
        <v>8981</v>
      </c>
      <c r="H8381" s="121" t="s">
        <v>29</v>
      </c>
      <c r="I8381" s="121" t="s">
        <v>30</v>
      </c>
      <c r="J8381" s="121" t="s">
        <v>7087</v>
      </c>
      <c r="K8381" s="120" t="s">
        <v>65</v>
      </c>
      <c r="L8381" s="131" t="s">
        <v>32</v>
      </c>
      <c r="M8381" s="120" t="s">
        <v>78</v>
      </c>
      <c r="P8381" s="124">
        <f t="shared" si="403"/>
        <v>0</v>
      </c>
    </row>
    <row r="8382" spans="1:25" ht="27.6">
      <c r="A8382" s="116">
        <v>8382</v>
      </c>
      <c r="B8382" s="129">
        <v>44308</v>
      </c>
      <c r="C8382" s="118">
        <f t="shared" si="402"/>
        <v>4</v>
      </c>
      <c r="D8382" s="120" t="s">
        <v>25</v>
      </c>
      <c r="E8382" s="120" t="s">
        <v>18717</v>
      </c>
      <c r="F8382" s="214" t="s">
        <v>18718</v>
      </c>
      <c r="G8382" s="119" t="s">
        <v>8981</v>
      </c>
      <c r="H8382" s="121" t="s">
        <v>29</v>
      </c>
      <c r="I8382" s="121" t="s">
        <v>30</v>
      </c>
      <c r="J8382" s="121" t="s">
        <v>7087</v>
      </c>
      <c r="K8382" s="120" t="s">
        <v>65</v>
      </c>
      <c r="L8382" s="131" t="s">
        <v>32</v>
      </c>
      <c r="M8382" s="120" t="s">
        <v>78</v>
      </c>
      <c r="P8382" s="124">
        <f t="shared" si="403"/>
        <v>0</v>
      </c>
    </row>
    <row r="8383" spans="1:25">
      <c r="A8383" s="116">
        <v>8383</v>
      </c>
      <c r="B8383" s="129">
        <v>44308</v>
      </c>
      <c r="C8383" s="118">
        <f t="shared" si="402"/>
        <v>4</v>
      </c>
      <c r="D8383" s="120" t="s">
        <v>25</v>
      </c>
      <c r="E8383" s="120" t="s">
        <v>18719</v>
      </c>
      <c r="F8383" s="214" t="s">
        <v>14164</v>
      </c>
      <c r="G8383" s="119" t="s">
        <v>8981</v>
      </c>
      <c r="H8383" s="121" t="s">
        <v>29</v>
      </c>
      <c r="I8383" s="119" t="s">
        <v>30</v>
      </c>
      <c r="J8383" s="121" t="s">
        <v>435</v>
      </c>
      <c r="K8383" s="120" t="s">
        <v>65</v>
      </c>
      <c r="L8383" s="131" t="s">
        <v>32</v>
      </c>
      <c r="M8383" s="120" t="s">
        <v>78</v>
      </c>
      <c r="P8383" s="124">
        <f t="shared" si="403"/>
        <v>0</v>
      </c>
    </row>
    <row r="8384" spans="1:25">
      <c r="A8384" s="116">
        <v>8384</v>
      </c>
      <c r="B8384" s="129">
        <v>44308</v>
      </c>
      <c r="C8384" s="118">
        <f t="shared" si="402"/>
        <v>4</v>
      </c>
      <c r="D8384" s="120" t="s">
        <v>25</v>
      </c>
      <c r="E8384" s="120" t="s">
        <v>18720</v>
      </c>
      <c r="F8384" s="214" t="s">
        <v>579</v>
      </c>
      <c r="G8384" s="119" t="s">
        <v>8981</v>
      </c>
      <c r="H8384" s="121" t="s">
        <v>29</v>
      </c>
      <c r="I8384" s="121" t="s">
        <v>30</v>
      </c>
      <c r="J8384" s="121" t="s">
        <v>7087</v>
      </c>
      <c r="K8384" s="120" t="s">
        <v>65</v>
      </c>
      <c r="L8384" s="131" t="s">
        <v>32</v>
      </c>
      <c r="M8384" s="120" t="s">
        <v>78</v>
      </c>
      <c r="P8384" s="124">
        <f t="shared" si="403"/>
        <v>0</v>
      </c>
    </row>
    <row r="8385" spans="1:18">
      <c r="A8385" s="116">
        <v>8385</v>
      </c>
      <c r="B8385" s="129">
        <v>44308</v>
      </c>
      <c r="C8385" s="118">
        <f t="shared" si="402"/>
        <v>4</v>
      </c>
      <c r="D8385" s="120" t="s">
        <v>25</v>
      </c>
      <c r="E8385" s="120" t="s">
        <v>18721</v>
      </c>
      <c r="F8385" s="214" t="s">
        <v>18722</v>
      </c>
      <c r="G8385" s="119" t="s">
        <v>8981</v>
      </c>
      <c r="H8385" s="121" t="s">
        <v>29</v>
      </c>
      <c r="I8385" s="121" t="s">
        <v>30</v>
      </c>
      <c r="J8385" s="121" t="s">
        <v>7087</v>
      </c>
      <c r="K8385" s="120" t="s">
        <v>65</v>
      </c>
      <c r="L8385" s="131" t="s">
        <v>32</v>
      </c>
      <c r="M8385" s="120" t="s">
        <v>78</v>
      </c>
      <c r="P8385" s="124">
        <f t="shared" si="403"/>
        <v>0</v>
      </c>
    </row>
    <row r="8386" spans="1:18">
      <c r="A8386" s="116">
        <v>8386</v>
      </c>
      <c r="B8386" s="129">
        <v>44308</v>
      </c>
      <c r="C8386" s="118">
        <f t="shared" si="402"/>
        <v>4</v>
      </c>
      <c r="D8386" s="120" t="s">
        <v>25</v>
      </c>
      <c r="E8386" s="120" t="s">
        <v>18723</v>
      </c>
      <c r="F8386" s="214" t="s">
        <v>18724</v>
      </c>
      <c r="G8386" s="119" t="s">
        <v>18725</v>
      </c>
      <c r="H8386" s="121" t="s">
        <v>29</v>
      </c>
      <c r="I8386" s="121" t="s">
        <v>30</v>
      </c>
      <c r="J8386" s="121" t="s">
        <v>1544</v>
      </c>
      <c r="K8386" s="120" t="s">
        <v>65</v>
      </c>
      <c r="L8386" s="131" t="s">
        <v>32</v>
      </c>
      <c r="M8386" s="120" t="s">
        <v>78</v>
      </c>
      <c r="P8386" s="124">
        <f t="shared" si="403"/>
        <v>0</v>
      </c>
    </row>
    <row r="8387" spans="1:18">
      <c r="A8387" s="116">
        <v>8387</v>
      </c>
      <c r="B8387" s="129">
        <v>44308</v>
      </c>
      <c r="C8387" s="118">
        <f t="shared" si="402"/>
        <v>4</v>
      </c>
      <c r="D8387" s="120" t="s">
        <v>25</v>
      </c>
      <c r="E8387" s="120" t="s">
        <v>18726</v>
      </c>
      <c r="F8387" s="214" t="s">
        <v>18727</v>
      </c>
      <c r="G8387" s="119" t="s">
        <v>18728</v>
      </c>
      <c r="H8387" s="121" t="s">
        <v>29</v>
      </c>
      <c r="I8387" s="121" t="s">
        <v>30</v>
      </c>
      <c r="J8387" s="121" t="s">
        <v>5135</v>
      </c>
      <c r="K8387" s="120" t="s">
        <v>65</v>
      </c>
      <c r="L8387" s="131" t="s">
        <v>32</v>
      </c>
      <c r="M8387" s="120" t="s">
        <v>78</v>
      </c>
      <c r="P8387" s="124">
        <f t="shared" si="403"/>
        <v>0</v>
      </c>
    </row>
    <row r="8388" spans="1:18">
      <c r="A8388" s="116">
        <v>8388</v>
      </c>
      <c r="B8388" s="129">
        <v>44308</v>
      </c>
      <c r="C8388" s="118">
        <f t="shared" si="402"/>
        <v>4</v>
      </c>
      <c r="D8388" s="120" t="s">
        <v>25</v>
      </c>
      <c r="E8388" s="120" t="s">
        <v>18729</v>
      </c>
      <c r="F8388" s="214" t="s">
        <v>18730</v>
      </c>
      <c r="G8388" s="119" t="s">
        <v>18728</v>
      </c>
      <c r="H8388" s="121" t="s">
        <v>29</v>
      </c>
      <c r="I8388" s="121" t="s">
        <v>30</v>
      </c>
      <c r="J8388" s="121" t="s">
        <v>9857</v>
      </c>
      <c r="K8388" s="120" t="s">
        <v>65</v>
      </c>
      <c r="L8388" s="131" t="s">
        <v>32</v>
      </c>
      <c r="M8388" s="120" t="s">
        <v>78</v>
      </c>
      <c r="P8388" s="124">
        <f t="shared" si="403"/>
        <v>0</v>
      </c>
    </row>
    <row r="8389" spans="1:18" ht="23.25" customHeight="1">
      <c r="A8389" s="116">
        <v>8389</v>
      </c>
      <c r="B8389" s="129">
        <v>44308</v>
      </c>
      <c r="C8389" s="118">
        <f t="shared" si="402"/>
        <v>4</v>
      </c>
      <c r="D8389" s="120" t="s">
        <v>25</v>
      </c>
      <c r="E8389" s="120" t="s">
        <v>18731</v>
      </c>
      <c r="F8389" s="214" t="s">
        <v>18732</v>
      </c>
      <c r="G8389" s="119" t="s">
        <v>18728</v>
      </c>
      <c r="H8389" s="121" t="s">
        <v>29</v>
      </c>
      <c r="I8389" s="121" t="s">
        <v>30</v>
      </c>
      <c r="J8389" s="121" t="s">
        <v>9857</v>
      </c>
      <c r="K8389" s="120" t="s">
        <v>65</v>
      </c>
      <c r="L8389" s="131" t="s">
        <v>144</v>
      </c>
      <c r="M8389" s="120" t="s">
        <v>78</v>
      </c>
      <c r="P8389" s="124">
        <f t="shared" si="403"/>
        <v>0</v>
      </c>
      <c r="R8389" s="181"/>
    </row>
    <row r="8390" spans="1:18">
      <c r="A8390" s="116">
        <v>8390</v>
      </c>
      <c r="B8390" s="129">
        <v>44308</v>
      </c>
      <c r="C8390" s="118">
        <f t="shared" si="402"/>
        <v>4</v>
      </c>
      <c r="D8390" s="120" t="s">
        <v>25</v>
      </c>
      <c r="E8390" s="120" t="s">
        <v>18733</v>
      </c>
      <c r="F8390" s="214" t="s">
        <v>3270</v>
      </c>
      <c r="G8390" s="119" t="s">
        <v>18728</v>
      </c>
      <c r="H8390" s="121" t="s">
        <v>29</v>
      </c>
      <c r="I8390" s="121" t="s">
        <v>30</v>
      </c>
      <c r="J8390" s="121" t="s">
        <v>9857</v>
      </c>
      <c r="K8390" s="120" t="s">
        <v>65</v>
      </c>
      <c r="L8390" s="131" t="s">
        <v>32</v>
      </c>
      <c r="M8390" s="120" t="s">
        <v>78</v>
      </c>
      <c r="P8390" s="124">
        <f t="shared" si="403"/>
        <v>0</v>
      </c>
    </row>
    <row r="8391" spans="1:18">
      <c r="A8391" s="116">
        <v>8391</v>
      </c>
      <c r="B8391" s="129">
        <v>44308</v>
      </c>
      <c r="C8391" s="118">
        <f t="shared" si="402"/>
        <v>4</v>
      </c>
      <c r="D8391" s="120" t="s">
        <v>25</v>
      </c>
      <c r="E8391" s="120" t="s">
        <v>18734</v>
      </c>
      <c r="F8391" s="214" t="s">
        <v>18735</v>
      </c>
      <c r="G8391" s="119" t="s">
        <v>18728</v>
      </c>
      <c r="H8391" s="121" t="s">
        <v>29</v>
      </c>
      <c r="I8391" s="121" t="s">
        <v>30</v>
      </c>
      <c r="J8391" s="121" t="s">
        <v>9857</v>
      </c>
      <c r="K8391" s="120" t="s">
        <v>65</v>
      </c>
      <c r="L8391" s="131" t="s">
        <v>32</v>
      </c>
      <c r="M8391" s="120" t="s">
        <v>78</v>
      </c>
      <c r="P8391" s="124">
        <f t="shared" si="403"/>
        <v>0</v>
      </c>
    </row>
    <row r="8392" spans="1:18" ht="27.6">
      <c r="A8392" s="116">
        <v>8392</v>
      </c>
      <c r="B8392" s="129">
        <v>44308</v>
      </c>
      <c r="C8392" s="118">
        <f t="shared" si="402"/>
        <v>4</v>
      </c>
      <c r="D8392" s="120" t="s">
        <v>25</v>
      </c>
      <c r="E8392" s="120" t="s">
        <v>18736</v>
      </c>
      <c r="F8392" s="214" t="s">
        <v>18737</v>
      </c>
      <c r="G8392" s="119" t="s">
        <v>14755</v>
      </c>
      <c r="H8392" s="121" t="s">
        <v>29</v>
      </c>
      <c r="I8392" s="121" t="s">
        <v>30</v>
      </c>
      <c r="J8392" s="121" t="s">
        <v>5018</v>
      </c>
      <c r="K8392" s="120" t="s">
        <v>65</v>
      </c>
      <c r="L8392" s="131" t="s">
        <v>32</v>
      </c>
      <c r="M8392" s="120" t="s">
        <v>78</v>
      </c>
      <c r="P8392" s="124">
        <f t="shared" si="403"/>
        <v>0</v>
      </c>
    </row>
    <row r="8393" spans="1:18" ht="27.6">
      <c r="A8393" s="116">
        <v>8393</v>
      </c>
      <c r="B8393" s="129">
        <v>44333</v>
      </c>
      <c r="C8393" s="118">
        <f t="shared" si="402"/>
        <v>5</v>
      </c>
      <c r="D8393" s="120" t="s">
        <v>37</v>
      </c>
      <c r="E8393" s="120" t="s">
        <v>18738</v>
      </c>
      <c r="F8393" s="209" t="s">
        <v>18739</v>
      </c>
      <c r="G8393" s="119" t="s">
        <v>7672</v>
      </c>
      <c r="K8393" s="120" t="s">
        <v>65</v>
      </c>
      <c r="L8393" s="131" t="s">
        <v>144</v>
      </c>
      <c r="M8393" s="120" t="s">
        <v>78</v>
      </c>
      <c r="P8393" s="124">
        <f t="shared" si="403"/>
        <v>0</v>
      </c>
    </row>
    <row r="8394" spans="1:18">
      <c r="A8394" s="116">
        <v>8394</v>
      </c>
      <c r="B8394" s="129">
        <v>44333</v>
      </c>
      <c r="C8394" s="118">
        <f t="shared" si="402"/>
        <v>5</v>
      </c>
      <c r="D8394" s="120" t="s">
        <v>37</v>
      </c>
      <c r="E8394" s="120" t="s">
        <v>18740</v>
      </c>
      <c r="F8394" s="209" t="s">
        <v>18741</v>
      </c>
      <c r="G8394" s="119" t="s">
        <v>7672</v>
      </c>
      <c r="K8394" s="120" t="s">
        <v>65</v>
      </c>
      <c r="L8394" s="131" t="s">
        <v>32</v>
      </c>
      <c r="M8394" s="120" t="s">
        <v>78</v>
      </c>
      <c r="P8394" s="124">
        <f t="shared" si="403"/>
        <v>0</v>
      </c>
    </row>
    <row r="8395" spans="1:18">
      <c r="A8395" s="116">
        <v>8395</v>
      </c>
      <c r="B8395" s="129">
        <v>44333</v>
      </c>
      <c r="C8395" s="118">
        <f t="shared" si="402"/>
        <v>5</v>
      </c>
      <c r="D8395" s="120" t="s">
        <v>37</v>
      </c>
      <c r="E8395" s="120" t="s">
        <v>18742</v>
      </c>
      <c r="F8395" s="209" t="s">
        <v>18743</v>
      </c>
      <c r="G8395" s="119" t="s">
        <v>12604</v>
      </c>
      <c r="K8395" s="120" t="s">
        <v>65</v>
      </c>
      <c r="L8395" s="131" t="s">
        <v>32</v>
      </c>
      <c r="M8395" s="120" t="s">
        <v>78</v>
      </c>
      <c r="P8395" s="124">
        <f t="shared" si="403"/>
        <v>0</v>
      </c>
    </row>
    <row r="8396" spans="1:18">
      <c r="A8396" s="116">
        <v>8396</v>
      </c>
      <c r="B8396" s="129">
        <v>44333</v>
      </c>
      <c r="C8396" s="118">
        <f t="shared" si="402"/>
        <v>5</v>
      </c>
      <c r="D8396" s="120" t="s">
        <v>37</v>
      </c>
      <c r="E8396" s="120" t="s">
        <v>18744</v>
      </c>
      <c r="F8396" s="209" t="s">
        <v>18745</v>
      </c>
      <c r="G8396" s="119" t="s">
        <v>3271</v>
      </c>
      <c r="K8396" s="120" t="s">
        <v>65</v>
      </c>
      <c r="L8396" s="131" t="s">
        <v>32</v>
      </c>
      <c r="M8396" s="120" t="s">
        <v>78</v>
      </c>
      <c r="P8396" s="124">
        <f t="shared" si="403"/>
        <v>0</v>
      </c>
    </row>
    <row r="8397" spans="1:18">
      <c r="A8397" s="116">
        <v>8397</v>
      </c>
      <c r="B8397" s="129">
        <v>44333</v>
      </c>
      <c r="C8397" s="118">
        <f t="shared" si="402"/>
        <v>5</v>
      </c>
      <c r="D8397" s="120" t="s">
        <v>37</v>
      </c>
      <c r="E8397" s="120" t="s">
        <v>18746</v>
      </c>
      <c r="F8397" s="209" t="s">
        <v>12200</v>
      </c>
      <c r="G8397" s="119" t="s">
        <v>3271</v>
      </c>
      <c r="K8397" s="120" t="s">
        <v>65</v>
      </c>
      <c r="L8397" s="131" t="s">
        <v>32</v>
      </c>
      <c r="M8397" s="120" t="s">
        <v>78</v>
      </c>
      <c r="P8397" s="124">
        <f t="shared" si="403"/>
        <v>0</v>
      </c>
    </row>
    <row r="8398" spans="1:18">
      <c r="A8398" s="116">
        <v>8398</v>
      </c>
      <c r="B8398" s="129">
        <v>44333</v>
      </c>
      <c r="C8398" s="118">
        <f t="shared" si="402"/>
        <v>5</v>
      </c>
      <c r="D8398" s="120" t="s">
        <v>37</v>
      </c>
      <c r="E8398" s="120" t="s">
        <v>18747</v>
      </c>
      <c r="F8398" s="209" t="s">
        <v>18748</v>
      </c>
      <c r="G8398" s="119" t="s">
        <v>3271</v>
      </c>
      <c r="K8398" s="120" t="s">
        <v>65</v>
      </c>
      <c r="L8398" s="131" t="s">
        <v>32</v>
      </c>
      <c r="M8398" s="120" t="s">
        <v>78</v>
      </c>
      <c r="P8398" s="124">
        <f t="shared" si="403"/>
        <v>0</v>
      </c>
    </row>
    <row r="8399" spans="1:18">
      <c r="A8399" s="116">
        <v>8399</v>
      </c>
      <c r="B8399" s="129">
        <v>44333</v>
      </c>
      <c r="C8399" s="118">
        <f t="shared" si="402"/>
        <v>5</v>
      </c>
      <c r="D8399" s="120" t="s">
        <v>37</v>
      </c>
      <c r="E8399" s="120" t="s">
        <v>18749</v>
      </c>
      <c r="F8399" s="209" t="s">
        <v>8168</v>
      </c>
      <c r="G8399" s="119" t="s">
        <v>8374</v>
      </c>
      <c r="H8399" s="121" t="s">
        <v>344</v>
      </c>
      <c r="I8399" s="121" t="s">
        <v>30</v>
      </c>
      <c r="J8399" s="121" t="s">
        <v>15508</v>
      </c>
      <c r="K8399" s="120" t="s">
        <v>65</v>
      </c>
      <c r="L8399" s="131" t="s">
        <v>32</v>
      </c>
      <c r="M8399" s="120" t="s">
        <v>9290</v>
      </c>
      <c r="P8399" s="124">
        <f t="shared" si="403"/>
        <v>0</v>
      </c>
    </row>
    <row r="8400" spans="1:18">
      <c r="A8400" s="116">
        <v>8400</v>
      </c>
      <c r="B8400" s="129">
        <v>44333</v>
      </c>
      <c r="C8400" s="118">
        <f t="shared" si="402"/>
        <v>5</v>
      </c>
      <c r="D8400" s="120" t="s">
        <v>37</v>
      </c>
      <c r="E8400" s="120" t="s">
        <v>18750</v>
      </c>
      <c r="F8400" s="209" t="s">
        <v>8043</v>
      </c>
      <c r="G8400" s="119" t="s">
        <v>8374</v>
      </c>
      <c r="H8400" s="121" t="s">
        <v>344</v>
      </c>
      <c r="I8400" s="121" t="s">
        <v>30</v>
      </c>
      <c r="J8400" s="121" t="s">
        <v>1544</v>
      </c>
      <c r="K8400" s="120" t="s">
        <v>65</v>
      </c>
      <c r="L8400" s="131" t="s">
        <v>32</v>
      </c>
      <c r="M8400" s="120" t="s">
        <v>78</v>
      </c>
      <c r="P8400" s="124">
        <f t="shared" si="403"/>
        <v>0</v>
      </c>
    </row>
    <row r="8401" spans="1:18">
      <c r="A8401" s="116">
        <v>8401</v>
      </c>
      <c r="B8401" s="129">
        <v>44333</v>
      </c>
      <c r="C8401" s="118">
        <f t="shared" ref="C8401:C8464" si="404">IF(B8401&lt;&gt;0,MONTH(B8401),0)</f>
        <v>5</v>
      </c>
      <c r="D8401" s="120" t="s">
        <v>37</v>
      </c>
      <c r="E8401" s="120" t="s">
        <v>18751</v>
      </c>
      <c r="F8401" s="209" t="s">
        <v>8168</v>
      </c>
      <c r="G8401" s="119" t="s">
        <v>8374</v>
      </c>
      <c r="H8401" s="121" t="s">
        <v>344</v>
      </c>
      <c r="K8401" s="120" t="s">
        <v>65</v>
      </c>
      <c r="L8401" s="131" t="s">
        <v>32</v>
      </c>
      <c r="M8401" s="120" t="s">
        <v>78</v>
      </c>
      <c r="P8401" s="124">
        <f t="shared" ref="P8401:P8464" si="405">IF(O8401&lt;&gt;0,MONTH(O8401),0)</f>
        <v>0</v>
      </c>
    </row>
    <row r="8402" spans="1:18">
      <c r="A8402" s="116">
        <v>8402</v>
      </c>
      <c r="B8402" s="129">
        <v>44333</v>
      </c>
      <c r="C8402" s="118">
        <f t="shared" si="404"/>
        <v>5</v>
      </c>
      <c r="D8402" s="120" t="s">
        <v>37</v>
      </c>
      <c r="E8402" s="120" t="s">
        <v>18752</v>
      </c>
      <c r="F8402" s="209" t="s">
        <v>18753</v>
      </c>
      <c r="G8402" s="119" t="s">
        <v>8374</v>
      </c>
      <c r="H8402" s="121" t="s">
        <v>344</v>
      </c>
      <c r="K8402" s="120" t="s">
        <v>65</v>
      </c>
      <c r="L8402" s="131" t="s">
        <v>32</v>
      </c>
      <c r="M8402" s="120" t="s">
        <v>78</v>
      </c>
      <c r="P8402" s="124">
        <f t="shared" si="405"/>
        <v>0</v>
      </c>
    </row>
    <row r="8403" spans="1:18" ht="27.6">
      <c r="A8403" s="116">
        <v>8403</v>
      </c>
      <c r="B8403" s="129">
        <v>44308</v>
      </c>
      <c r="C8403" s="118">
        <f t="shared" si="404"/>
        <v>4</v>
      </c>
      <c r="D8403" s="120" t="s">
        <v>25</v>
      </c>
      <c r="E8403" s="120" t="s">
        <v>18754</v>
      </c>
      <c r="F8403" s="214" t="s">
        <v>18755</v>
      </c>
      <c r="G8403" s="119" t="s">
        <v>7753</v>
      </c>
      <c r="H8403" s="121" t="s">
        <v>29</v>
      </c>
      <c r="I8403" s="121" t="s">
        <v>30</v>
      </c>
      <c r="J8403" s="121" t="s">
        <v>5018</v>
      </c>
      <c r="K8403" s="120" t="s">
        <v>65</v>
      </c>
      <c r="L8403" s="131" t="s">
        <v>32</v>
      </c>
      <c r="M8403" s="120" t="s">
        <v>78</v>
      </c>
      <c r="P8403" s="124">
        <f t="shared" si="405"/>
        <v>0</v>
      </c>
    </row>
    <row r="8404" spans="1:18">
      <c r="A8404" s="116">
        <v>8404</v>
      </c>
      <c r="B8404" s="129">
        <v>44308</v>
      </c>
      <c r="C8404" s="118">
        <f t="shared" si="404"/>
        <v>4</v>
      </c>
      <c r="D8404" s="120" t="s">
        <v>25</v>
      </c>
      <c r="E8404" s="120" t="s">
        <v>18756</v>
      </c>
      <c r="F8404" s="214" t="s">
        <v>18757</v>
      </c>
      <c r="G8404" s="119" t="s">
        <v>10834</v>
      </c>
      <c r="H8404" s="121" t="s">
        <v>29</v>
      </c>
      <c r="I8404" s="119" t="s">
        <v>30</v>
      </c>
      <c r="J8404" s="121" t="s">
        <v>31</v>
      </c>
      <c r="K8404" s="120" t="s">
        <v>65</v>
      </c>
      <c r="L8404" s="131" t="s">
        <v>32</v>
      </c>
      <c r="M8404" s="120" t="s">
        <v>78</v>
      </c>
      <c r="P8404" s="124">
        <f t="shared" si="405"/>
        <v>0</v>
      </c>
    </row>
    <row r="8405" spans="1:18">
      <c r="A8405" s="116">
        <v>8405</v>
      </c>
      <c r="B8405" s="129">
        <v>44308</v>
      </c>
      <c r="C8405" s="118">
        <f t="shared" si="404"/>
        <v>4</v>
      </c>
      <c r="D8405" s="120" t="s">
        <v>25</v>
      </c>
      <c r="E8405" s="120" t="s">
        <v>18758</v>
      </c>
      <c r="F8405" s="214" t="s">
        <v>18759</v>
      </c>
      <c r="G8405" s="119" t="s">
        <v>3271</v>
      </c>
      <c r="H8405" s="121" t="s">
        <v>29</v>
      </c>
      <c r="I8405" s="121" t="s">
        <v>30</v>
      </c>
      <c r="J8405" s="121" t="s">
        <v>5024</v>
      </c>
      <c r="K8405" s="120" t="s">
        <v>65</v>
      </c>
      <c r="L8405" s="131" t="s">
        <v>32</v>
      </c>
      <c r="M8405" s="120" t="s">
        <v>78</v>
      </c>
      <c r="P8405" s="124">
        <f t="shared" si="405"/>
        <v>0</v>
      </c>
    </row>
    <row r="8406" spans="1:18" ht="27.6">
      <c r="A8406" s="116">
        <v>8406</v>
      </c>
      <c r="B8406" s="129">
        <v>44308</v>
      </c>
      <c r="C8406" s="118">
        <f t="shared" si="404"/>
        <v>4</v>
      </c>
      <c r="D8406" s="120" t="s">
        <v>25</v>
      </c>
      <c r="E8406" s="120" t="s">
        <v>18760</v>
      </c>
      <c r="F8406" s="214" t="s">
        <v>18761</v>
      </c>
      <c r="G8406" s="119" t="s">
        <v>18762</v>
      </c>
      <c r="H8406" s="121" t="s">
        <v>29</v>
      </c>
      <c r="I8406" s="119" t="s">
        <v>30</v>
      </c>
      <c r="J8406" s="121" t="s">
        <v>87</v>
      </c>
      <c r="K8406" s="120" t="s">
        <v>65</v>
      </c>
      <c r="L8406" s="131" t="s">
        <v>32</v>
      </c>
      <c r="M8406" s="120" t="s">
        <v>33</v>
      </c>
      <c r="N8406" s="131">
        <v>44468</v>
      </c>
      <c r="O8406" s="131">
        <v>44483</v>
      </c>
      <c r="P8406" s="124">
        <f t="shared" si="405"/>
        <v>10</v>
      </c>
    </row>
    <row r="8407" spans="1:18">
      <c r="A8407" s="116">
        <v>8407</v>
      </c>
      <c r="B8407" s="129">
        <v>44308</v>
      </c>
      <c r="C8407" s="118">
        <f t="shared" si="404"/>
        <v>4</v>
      </c>
      <c r="D8407" s="120" t="s">
        <v>25</v>
      </c>
      <c r="E8407" s="120" t="s">
        <v>18763</v>
      </c>
      <c r="F8407" s="214" t="s">
        <v>18764</v>
      </c>
      <c r="G8407" s="119" t="s">
        <v>8241</v>
      </c>
      <c r="H8407" s="121" t="s">
        <v>29</v>
      </c>
      <c r="I8407" s="121" t="s">
        <v>30</v>
      </c>
      <c r="J8407" s="121" t="s">
        <v>5024</v>
      </c>
      <c r="K8407" s="120" t="s">
        <v>65</v>
      </c>
      <c r="L8407" s="131" t="s">
        <v>32</v>
      </c>
      <c r="M8407" s="120" t="s">
        <v>78</v>
      </c>
      <c r="P8407" s="124">
        <f t="shared" si="405"/>
        <v>0</v>
      </c>
    </row>
    <row r="8408" spans="1:18" ht="27.6">
      <c r="A8408" s="116">
        <v>8408</v>
      </c>
      <c r="B8408" s="129">
        <v>44333</v>
      </c>
      <c r="C8408" s="118">
        <f t="shared" si="404"/>
        <v>5</v>
      </c>
      <c r="D8408" s="120" t="s">
        <v>25</v>
      </c>
      <c r="E8408" s="120" t="s">
        <v>18765</v>
      </c>
      <c r="F8408" s="209" t="s">
        <v>18766</v>
      </c>
      <c r="G8408" s="119" t="s">
        <v>11960</v>
      </c>
      <c r="H8408" s="121" t="s">
        <v>53</v>
      </c>
      <c r="I8408" s="121" t="s">
        <v>30</v>
      </c>
      <c r="J8408" s="121" t="s">
        <v>7280</v>
      </c>
      <c r="K8408" s="120" t="s">
        <v>65</v>
      </c>
      <c r="L8408" s="131" t="s">
        <v>32</v>
      </c>
      <c r="M8408" s="120" t="s">
        <v>33</v>
      </c>
      <c r="N8408" s="131">
        <v>44348</v>
      </c>
      <c r="O8408" s="131">
        <v>44448</v>
      </c>
      <c r="P8408" s="124">
        <f t="shared" si="405"/>
        <v>9</v>
      </c>
      <c r="Q8408" s="118">
        <v>1</v>
      </c>
      <c r="R8408" s="125">
        <f ca="1">TODAY()-O8408</f>
        <v>230</v>
      </c>
    </row>
    <row r="8409" spans="1:18">
      <c r="A8409" s="116">
        <v>8409</v>
      </c>
      <c r="B8409" s="129">
        <v>44333</v>
      </c>
      <c r="C8409" s="118">
        <f t="shared" si="404"/>
        <v>5</v>
      </c>
      <c r="D8409" s="120" t="s">
        <v>25</v>
      </c>
      <c r="E8409" s="120" t="s">
        <v>18767</v>
      </c>
      <c r="F8409" s="209" t="s">
        <v>18768</v>
      </c>
      <c r="G8409" s="119" t="s">
        <v>11960</v>
      </c>
      <c r="H8409" s="121" t="s">
        <v>53</v>
      </c>
      <c r="I8409" s="121" t="s">
        <v>30</v>
      </c>
      <c r="J8409" s="121" t="s">
        <v>3886</v>
      </c>
      <c r="K8409" s="120" t="s">
        <v>584</v>
      </c>
      <c r="L8409" s="131" t="s">
        <v>32</v>
      </c>
      <c r="M8409" s="120" t="s">
        <v>78</v>
      </c>
      <c r="P8409" s="124">
        <f t="shared" si="405"/>
        <v>0</v>
      </c>
    </row>
    <row r="8410" spans="1:18">
      <c r="A8410" s="116">
        <v>8410</v>
      </c>
      <c r="B8410" s="129">
        <v>44333</v>
      </c>
      <c r="C8410" s="118">
        <f t="shared" si="404"/>
        <v>5</v>
      </c>
      <c r="D8410" s="120" t="s">
        <v>25</v>
      </c>
      <c r="E8410" s="120" t="s">
        <v>18769</v>
      </c>
      <c r="F8410" s="209" t="s">
        <v>18770</v>
      </c>
      <c r="G8410" s="119" t="s">
        <v>6934</v>
      </c>
      <c r="H8410" s="121" t="s">
        <v>53</v>
      </c>
      <c r="I8410" s="119" t="s">
        <v>30</v>
      </c>
      <c r="J8410" s="121" t="s">
        <v>7375</v>
      </c>
      <c r="K8410" s="120" t="s">
        <v>65</v>
      </c>
      <c r="L8410" s="131" t="s">
        <v>32</v>
      </c>
      <c r="M8410" s="120" t="s">
        <v>33</v>
      </c>
      <c r="N8410" s="131">
        <v>44362</v>
      </c>
      <c r="O8410" s="131">
        <v>44385</v>
      </c>
      <c r="P8410" s="124">
        <f t="shared" si="405"/>
        <v>7</v>
      </c>
      <c r="R8410" s="133"/>
    </row>
    <row r="8411" spans="1:18">
      <c r="A8411" s="116">
        <v>8411</v>
      </c>
      <c r="B8411" s="129">
        <v>44333</v>
      </c>
      <c r="C8411" s="118">
        <f t="shared" si="404"/>
        <v>5</v>
      </c>
      <c r="D8411" s="119" t="s">
        <v>25</v>
      </c>
      <c r="E8411" s="120" t="s">
        <v>18771</v>
      </c>
      <c r="F8411" s="209" t="s">
        <v>18772</v>
      </c>
      <c r="G8411" s="119" t="s">
        <v>18773</v>
      </c>
      <c r="H8411" s="121" t="s">
        <v>53</v>
      </c>
      <c r="I8411" s="121" t="s">
        <v>42</v>
      </c>
      <c r="J8411" s="121" t="s">
        <v>2268</v>
      </c>
      <c r="K8411" s="120" t="s">
        <v>65</v>
      </c>
      <c r="L8411" s="131" t="s">
        <v>32</v>
      </c>
      <c r="M8411" s="120" t="s">
        <v>78</v>
      </c>
      <c r="P8411" s="124">
        <f t="shared" si="405"/>
        <v>0</v>
      </c>
    </row>
    <row r="8412" spans="1:18">
      <c r="A8412" s="116">
        <v>8412</v>
      </c>
      <c r="B8412" s="129">
        <v>44333</v>
      </c>
      <c r="C8412" s="118">
        <f t="shared" si="404"/>
        <v>5</v>
      </c>
      <c r="D8412" s="120" t="s">
        <v>25</v>
      </c>
      <c r="E8412" s="120" t="s">
        <v>18774</v>
      </c>
      <c r="F8412" s="209" t="s">
        <v>18775</v>
      </c>
      <c r="G8412" s="119" t="s">
        <v>18776</v>
      </c>
      <c r="H8412" s="121" t="s">
        <v>53</v>
      </c>
      <c r="I8412" s="119" t="s">
        <v>30</v>
      </c>
      <c r="J8412" s="121" t="s">
        <v>7142</v>
      </c>
      <c r="K8412" s="120" t="s">
        <v>65</v>
      </c>
      <c r="L8412" s="131" t="s">
        <v>32</v>
      </c>
      <c r="M8412" s="120" t="s">
        <v>33</v>
      </c>
      <c r="N8412" s="131">
        <v>44348</v>
      </c>
      <c r="O8412" s="131">
        <v>44448</v>
      </c>
      <c r="P8412" s="124">
        <f t="shared" si="405"/>
        <v>9</v>
      </c>
      <c r="Q8412" s="118">
        <v>1</v>
      </c>
      <c r="R8412" s="125">
        <f ca="1">TODAY()-O8412</f>
        <v>230</v>
      </c>
    </row>
    <row r="8413" spans="1:18" ht="14.4">
      <c r="A8413" s="116">
        <v>8413</v>
      </c>
      <c r="B8413" s="129">
        <v>44333</v>
      </c>
      <c r="C8413" s="118">
        <f t="shared" si="404"/>
        <v>5</v>
      </c>
      <c r="D8413" s="120" t="s">
        <v>25</v>
      </c>
      <c r="E8413" t="s">
        <v>18777</v>
      </c>
      <c r="F8413" s="209" t="s">
        <v>122</v>
      </c>
      <c r="G8413" s="119" t="s">
        <v>18778</v>
      </c>
      <c r="I8413" s="119" t="s">
        <v>30</v>
      </c>
      <c r="J8413" s="121" t="s">
        <v>435</v>
      </c>
      <c r="K8413" s="120" t="s">
        <v>65</v>
      </c>
      <c r="L8413" s="131" t="s">
        <v>32</v>
      </c>
      <c r="M8413" s="120" t="s">
        <v>78</v>
      </c>
      <c r="P8413" s="124">
        <f t="shared" si="405"/>
        <v>0</v>
      </c>
    </row>
    <row r="8414" spans="1:18">
      <c r="A8414" s="116">
        <v>8414</v>
      </c>
      <c r="B8414" s="129">
        <v>44333</v>
      </c>
      <c r="C8414" s="118">
        <f t="shared" si="404"/>
        <v>5</v>
      </c>
      <c r="D8414" s="120" t="s">
        <v>25</v>
      </c>
      <c r="E8414" s="120" t="s">
        <v>18779</v>
      </c>
      <c r="F8414" s="209" t="s">
        <v>6881</v>
      </c>
      <c r="G8414" s="119" t="s">
        <v>15640</v>
      </c>
      <c r="H8414" s="121" t="s">
        <v>53</v>
      </c>
      <c r="I8414" s="121" t="s">
        <v>30</v>
      </c>
      <c r="J8414" s="121" t="s">
        <v>5018</v>
      </c>
      <c r="K8414" s="120" t="s">
        <v>65</v>
      </c>
      <c r="L8414" s="131" t="s">
        <v>32</v>
      </c>
      <c r="M8414" s="120" t="s">
        <v>78</v>
      </c>
      <c r="P8414" s="124">
        <f t="shared" si="405"/>
        <v>0</v>
      </c>
      <c r="R8414" s="133"/>
    </row>
    <row r="8415" spans="1:18">
      <c r="A8415" s="116">
        <v>8415</v>
      </c>
      <c r="B8415" s="129">
        <v>44333</v>
      </c>
      <c r="C8415" s="118">
        <f t="shared" si="404"/>
        <v>5</v>
      </c>
      <c r="D8415" s="120" t="s">
        <v>25</v>
      </c>
      <c r="E8415" s="120" t="s">
        <v>18780</v>
      </c>
      <c r="F8415" s="209" t="s">
        <v>15749</v>
      </c>
      <c r="G8415" s="119" t="s">
        <v>18781</v>
      </c>
      <c r="H8415" s="121" t="s">
        <v>53</v>
      </c>
      <c r="I8415" s="121" t="s">
        <v>30</v>
      </c>
      <c r="J8415" s="121" t="s">
        <v>7087</v>
      </c>
      <c r="K8415" s="120" t="s">
        <v>65</v>
      </c>
      <c r="L8415" s="131" t="s">
        <v>32</v>
      </c>
      <c r="M8415" s="120" t="s">
        <v>78</v>
      </c>
      <c r="P8415" s="124">
        <f t="shared" si="405"/>
        <v>0</v>
      </c>
      <c r="R8415" s="133"/>
    </row>
    <row r="8416" spans="1:18">
      <c r="A8416" s="116">
        <v>8416</v>
      </c>
      <c r="B8416" s="129">
        <v>44333</v>
      </c>
      <c r="C8416" s="118">
        <f t="shared" si="404"/>
        <v>5</v>
      </c>
      <c r="D8416" s="120" t="s">
        <v>25</v>
      </c>
      <c r="E8416" s="120" t="s">
        <v>18782</v>
      </c>
      <c r="F8416" s="209" t="s">
        <v>18783</v>
      </c>
      <c r="G8416" s="119" t="s">
        <v>2408</v>
      </c>
      <c r="H8416" s="121" t="s">
        <v>53</v>
      </c>
      <c r="I8416" s="121" t="s">
        <v>30</v>
      </c>
      <c r="J8416" s="121" t="s">
        <v>7087</v>
      </c>
      <c r="K8416" s="120" t="s">
        <v>65</v>
      </c>
      <c r="L8416" s="131" t="s">
        <v>32</v>
      </c>
      <c r="M8416" s="120" t="s">
        <v>78</v>
      </c>
      <c r="P8416" s="124">
        <f t="shared" si="405"/>
        <v>0</v>
      </c>
    </row>
    <row r="8417" spans="1:25">
      <c r="A8417" s="116">
        <v>8417</v>
      </c>
      <c r="B8417" s="129">
        <v>44333</v>
      </c>
      <c r="C8417" s="118">
        <f t="shared" si="404"/>
        <v>5</v>
      </c>
      <c r="D8417" s="120" t="s">
        <v>25</v>
      </c>
      <c r="E8417" s="120" t="s">
        <v>18784</v>
      </c>
      <c r="F8417" s="209" t="s">
        <v>12366</v>
      </c>
      <c r="G8417" s="119" t="s">
        <v>8922</v>
      </c>
      <c r="H8417" s="121" t="s">
        <v>53</v>
      </c>
      <c r="I8417" s="121" t="s">
        <v>30</v>
      </c>
      <c r="J8417" s="121" t="s">
        <v>5018</v>
      </c>
      <c r="K8417" s="120" t="s">
        <v>65</v>
      </c>
      <c r="L8417" s="131" t="s">
        <v>32</v>
      </c>
      <c r="M8417" s="120" t="s">
        <v>78</v>
      </c>
      <c r="P8417" s="124">
        <f t="shared" si="405"/>
        <v>0</v>
      </c>
    </row>
    <row r="8418" spans="1:25">
      <c r="A8418" s="116">
        <v>8418</v>
      </c>
      <c r="B8418" s="129">
        <v>44333</v>
      </c>
      <c r="C8418" s="118">
        <f t="shared" si="404"/>
        <v>5</v>
      </c>
      <c r="D8418" s="120" t="s">
        <v>25</v>
      </c>
      <c r="E8418" s="120" t="s">
        <v>18785</v>
      </c>
      <c r="F8418" s="209" t="s">
        <v>7211</v>
      </c>
      <c r="G8418" s="119" t="s">
        <v>18786</v>
      </c>
      <c r="H8418" s="121" t="s">
        <v>53</v>
      </c>
      <c r="I8418" s="121" t="s">
        <v>30</v>
      </c>
      <c r="J8418" s="121" t="s">
        <v>77</v>
      </c>
      <c r="K8418" s="120" t="s">
        <v>65</v>
      </c>
      <c r="L8418" s="131" t="s">
        <v>32</v>
      </c>
      <c r="M8418" s="120" t="s">
        <v>78</v>
      </c>
      <c r="P8418" s="124">
        <f t="shared" si="405"/>
        <v>0</v>
      </c>
    </row>
    <row r="8419" spans="1:25">
      <c r="A8419" s="116">
        <v>8419</v>
      </c>
      <c r="B8419" s="129">
        <v>44333</v>
      </c>
      <c r="C8419" s="118">
        <f t="shared" si="404"/>
        <v>5</v>
      </c>
      <c r="D8419" s="120" t="s">
        <v>25</v>
      </c>
      <c r="E8419" s="120" t="s">
        <v>18787</v>
      </c>
      <c r="F8419" s="209" t="s">
        <v>18788</v>
      </c>
      <c r="G8419" s="119" t="s">
        <v>371</v>
      </c>
      <c r="H8419" s="121" t="s">
        <v>53</v>
      </c>
      <c r="I8419" s="121" t="s">
        <v>42</v>
      </c>
      <c r="J8419" s="121" t="s">
        <v>82</v>
      </c>
      <c r="K8419" s="120" t="s">
        <v>65</v>
      </c>
      <c r="L8419" s="131" t="s">
        <v>32</v>
      </c>
      <c r="M8419" s="120" t="s">
        <v>78</v>
      </c>
      <c r="P8419" s="124">
        <f t="shared" si="405"/>
        <v>0</v>
      </c>
      <c r="R8419" s="133"/>
    </row>
    <row r="8420" spans="1:25">
      <c r="A8420" s="116">
        <v>8420</v>
      </c>
      <c r="B8420" s="129">
        <v>44333</v>
      </c>
      <c r="C8420" s="118">
        <f t="shared" si="404"/>
        <v>5</v>
      </c>
      <c r="D8420" s="120" t="s">
        <v>25</v>
      </c>
      <c r="E8420" s="120" t="s">
        <v>18789</v>
      </c>
      <c r="F8420" s="209" t="s">
        <v>18790</v>
      </c>
      <c r="G8420" s="119" t="s">
        <v>4529</v>
      </c>
      <c r="H8420" s="121" t="s">
        <v>29</v>
      </c>
      <c r="I8420" s="121" t="s">
        <v>42</v>
      </c>
      <c r="J8420" s="121" t="s">
        <v>72</v>
      </c>
      <c r="K8420" s="120" t="s">
        <v>65</v>
      </c>
      <c r="L8420" s="131" t="s">
        <v>32</v>
      </c>
      <c r="M8420" s="120" t="s">
        <v>78</v>
      </c>
      <c r="P8420" s="124">
        <f t="shared" si="405"/>
        <v>0</v>
      </c>
    </row>
    <row r="8421" spans="1:25">
      <c r="A8421" s="116">
        <v>8421</v>
      </c>
      <c r="B8421" s="129">
        <v>44333</v>
      </c>
      <c r="C8421" s="118">
        <f t="shared" si="404"/>
        <v>5</v>
      </c>
      <c r="D8421" s="120" t="s">
        <v>25</v>
      </c>
      <c r="E8421" s="120" t="s">
        <v>18791</v>
      </c>
      <c r="F8421" s="209" t="s">
        <v>18792</v>
      </c>
      <c r="G8421" s="119" t="s">
        <v>11960</v>
      </c>
      <c r="H8421" s="121" t="s">
        <v>53</v>
      </c>
      <c r="I8421" s="121" t="s">
        <v>30</v>
      </c>
      <c r="J8421" s="121" t="s">
        <v>7280</v>
      </c>
      <c r="K8421" s="120" t="s">
        <v>65</v>
      </c>
      <c r="L8421" s="131" t="s">
        <v>32</v>
      </c>
      <c r="M8421" s="120" t="s">
        <v>78</v>
      </c>
      <c r="P8421" s="124">
        <f t="shared" si="405"/>
        <v>0</v>
      </c>
    </row>
    <row r="8422" spans="1:25">
      <c r="A8422" s="116">
        <v>8422</v>
      </c>
      <c r="B8422" s="129">
        <v>44333</v>
      </c>
      <c r="C8422" s="118">
        <f t="shared" si="404"/>
        <v>5</v>
      </c>
      <c r="D8422" s="120" t="s">
        <v>25</v>
      </c>
      <c r="E8422" s="120" t="s">
        <v>18793</v>
      </c>
      <c r="F8422" s="209" t="s">
        <v>2369</v>
      </c>
      <c r="G8422" s="119" t="s">
        <v>18794</v>
      </c>
      <c r="H8422" s="121" t="s">
        <v>53</v>
      </c>
      <c r="I8422" s="119" t="s">
        <v>30</v>
      </c>
      <c r="J8422" s="121" t="s">
        <v>7123</v>
      </c>
      <c r="K8422" s="120" t="s">
        <v>65</v>
      </c>
      <c r="L8422" s="131" t="s">
        <v>32</v>
      </c>
      <c r="M8422" s="120" t="s">
        <v>78</v>
      </c>
      <c r="P8422" s="124">
        <f t="shared" si="405"/>
        <v>0</v>
      </c>
    </row>
    <row r="8423" spans="1:25">
      <c r="A8423" s="116">
        <v>8423</v>
      </c>
      <c r="B8423" s="129">
        <v>44333</v>
      </c>
      <c r="C8423" s="118">
        <f t="shared" si="404"/>
        <v>5</v>
      </c>
      <c r="D8423" s="120" t="s">
        <v>25</v>
      </c>
      <c r="E8423" s="120" t="s">
        <v>18795</v>
      </c>
      <c r="F8423" s="209" t="s">
        <v>18796</v>
      </c>
      <c r="G8423" s="119" t="s">
        <v>18797</v>
      </c>
      <c r="H8423" s="121" t="s">
        <v>53</v>
      </c>
      <c r="I8423" s="121" t="s">
        <v>30</v>
      </c>
      <c r="J8423" s="121" t="s">
        <v>7091</v>
      </c>
      <c r="K8423" s="120" t="s">
        <v>65</v>
      </c>
      <c r="L8423" s="131" t="s">
        <v>32</v>
      </c>
      <c r="M8423" s="120" t="s">
        <v>78</v>
      </c>
      <c r="P8423" s="124">
        <f t="shared" si="405"/>
        <v>0</v>
      </c>
      <c r="R8423" s="133"/>
    </row>
    <row r="8424" spans="1:25">
      <c r="A8424" s="116">
        <v>8424</v>
      </c>
      <c r="B8424" s="129">
        <v>44333</v>
      </c>
      <c r="C8424" s="118">
        <f t="shared" si="404"/>
        <v>5</v>
      </c>
      <c r="D8424" s="120" t="s">
        <v>25</v>
      </c>
      <c r="E8424" s="120" t="s">
        <v>18798</v>
      </c>
      <c r="F8424" s="209" t="s">
        <v>18799</v>
      </c>
      <c r="G8424" s="119" t="s">
        <v>165</v>
      </c>
      <c r="H8424" s="121" t="s">
        <v>53</v>
      </c>
      <c r="I8424" s="121" t="s">
        <v>30</v>
      </c>
      <c r="J8424" s="121" t="s">
        <v>87</v>
      </c>
      <c r="K8424" s="120" t="s">
        <v>65</v>
      </c>
      <c r="L8424" s="131" t="s">
        <v>32</v>
      </c>
      <c r="M8424" s="120" t="s">
        <v>78</v>
      </c>
      <c r="P8424" s="124">
        <f t="shared" si="405"/>
        <v>0</v>
      </c>
    </row>
    <row r="8425" spans="1:25" ht="27.6">
      <c r="A8425" s="116">
        <v>8425</v>
      </c>
      <c r="B8425" s="129">
        <v>44333</v>
      </c>
      <c r="C8425" s="118">
        <f t="shared" si="404"/>
        <v>5</v>
      </c>
      <c r="D8425" s="120" t="s">
        <v>25</v>
      </c>
      <c r="E8425" s="120" t="s">
        <v>18800</v>
      </c>
      <c r="F8425" s="209" t="s">
        <v>18801</v>
      </c>
      <c r="G8425" s="119" t="s">
        <v>4949</v>
      </c>
      <c r="H8425" s="121" t="s">
        <v>53</v>
      </c>
      <c r="I8425" s="121" t="s">
        <v>30</v>
      </c>
      <c r="J8425" s="121" t="s">
        <v>5018</v>
      </c>
      <c r="K8425" s="120" t="s">
        <v>65</v>
      </c>
      <c r="L8425" s="131" t="s">
        <v>32</v>
      </c>
      <c r="M8425" s="120" t="s">
        <v>78</v>
      </c>
      <c r="P8425" s="124">
        <f t="shared" si="405"/>
        <v>0</v>
      </c>
    </row>
    <row r="8426" spans="1:25">
      <c r="A8426" s="116">
        <v>8426</v>
      </c>
      <c r="B8426" s="129">
        <v>44334</v>
      </c>
      <c r="C8426" s="118">
        <f t="shared" si="404"/>
        <v>5</v>
      </c>
      <c r="D8426" s="120" t="s">
        <v>25</v>
      </c>
      <c r="E8426" s="120" t="s">
        <v>18802</v>
      </c>
      <c r="F8426" s="209" t="s">
        <v>18803</v>
      </c>
      <c r="G8426" s="119" t="s">
        <v>18804</v>
      </c>
      <c r="H8426" s="121" t="s">
        <v>76</v>
      </c>
      <c r="I8426" s="121" t="s">
        <v>30</v>
      </c>
      <c r="J8426" s="121" t="s">
        <v>5018</v>
      </c>
      <c r="K8426" s="120" t="s">
        <v>65</v>
      </c>
      <c r="L8426" s="131" t="s">
        <v>32</v>
      </c>
      <c r="M8426" s="120" t="s">
        <v>33</v>
      </c>
      <c r="N8426" s="131">
        <v>44334</v>
      </c>
      <c r="O8426" s="131">
        <v>44336</v>
      </c>
      <c r="P8426" s="124">
        <f t="shared" si="405"/>
        <v>5</v>
      </c>
      <c r="S8426" s="120" t="s">
        <v>92</v>
      </c>
      <c r="Y8426" s="116" t="s">
        <v>3077</v>
      </c>
    </row>
    <row r="8427" spans="1:25" ht="27.6">
      <c r="A8427" s="116">
        <v>8427</v>
      </c>
      <c r="B8427" s="129">
        <v>44334</v>
      </c>
      <c r="C8427" s="118">
        <f t="shared" si="404"/>
        <v>5</v>
      </c>
      <c r="D8427" s="120" t="s">
        <v>252</v>
      </c>
      <c r="E8427" s="120" t="s">
        <v>18805</v>
      </c>
      <c r="F8427" s="209" t="s">
        <v>18806</v>
      </c>
      <c r="G8427" s="119" t="s">
        <v>18807</v>
      </c>
      <c r="H8427" s="121" t="s">
        <v>53</v>
      </c>
      <c r="I8427" s="121" t="s">
        <v>30</v>
      </c>
      <c r="J8427" s="121" t="s">
        <v>87</v>
      </c>
      <c r="K8427" s="120" t="s">
        <v>65</v>
      </c>
      <c r="L8427" s="131" t="s">
        <v>32</v>
      </c>
      <c r="M8427" s="120" t="s">
        <v>33</v>
      </c>
      <c r="N8427" s="131">
        <v>44336</v>
      </c>
      <c r="O8427" s="131">
        <v>44613</v>
      </c>
      <c r="P8427" s="124">
        <f t="shared" si="405"/>
        <v>2</v>
      </c>
    </row>
    <row r="8428" spans="1:25">
      <c r="A8428" s="116">
        <v>8428</v>
      </c>
      <c r="B8428" s="129">
        <v>44334</v>
      </c>
      <c r="C8428" s="118">
        <f t="shared" si="404"/>
        <v>5</v>
      </c>
      <c r="D8428" s="120" t="s">
        <v>252</v>
      </c>
      <c r="E8428" s="120" t="s">
        <v>18808</v>
      </c>
      <c r="F8428" s="209" t="s">
        <v>18809</v>
      </c>
      <c r="G8428" s="119" t="s">
        <v>17981</v>
      </c>
      <c r="H8428" s="121" t="s">
        <v>256</v>
      </c>
      <c r="I8428" s="121" t="s">
        <v>196</v>
      </c>
      <c r="J8428" s="121" t="s">
        <v>196</v>
      </c>
      <c r="K8428" s="120" t="s">
        <v>65</v>
      </c>
      <c r="L8428" s="131" t="s">
        <v>32</v>
      </c>
      <c r="M8428" s="120" t="s">
        <v>33</v>
      </c>
      <c r="N8428" s="131">
        <v>44340</v>
      </c>
      <c r="O8428" s="131">
        <v>44613</v>
      </c>
      <c r="P8428" s="124">
        <f t="shared" si="405"/>
        <v>2</v>
      </c>
    </row>
    <row r="8429" spans="1:25">
      <c r="A8429" s="116">
        <v>8429</v>
      </c>
      <c r="B8429" s="129">
        <v>44334</v>
      </c>
      <c r="C8429" s="118">
        <f t="shared" si="404"/>
        <v>5</v>
      </c>
      <c r="D8429" s="120" t="s">
        <v>252</v>
      </c>
      <c r="E8429" s="116" t="s">
        <v>18810</v>
      </c>
      <c r="F8429" s="209" t="s">
        <v>18811</v>
      </c>
      <c r="G8429" s="119" t="s">
        <v>18034</v>
      </c>
      <c r="H8429" s="121" t="s">
        <v>53</v>
      </c>
      <c r="I8429" s="119" t="s">
        <v>30</v>
      </c>
      <c r="J8429" s="121" t="s">
        <v>7142</v>
      </c>
      <c r="K8429" s="120" t="s">
        <v>65</v>
      </c>
      <c r="L8429" s="131" t="s">
        <v>32</v>
      </c>
      <c r="M8429" s="120" t="s">
        <v>33</v>
      </c>
      <c r="N8429" s="131">
        <v>44336</v>
      </c>
      <c r="O8429" s="131">
        <v>44504</v>
      </c>
      <c r="P8429" s="124">
        <f t="shared" si="405"/>
        <v>11</v>
      </c>
      <c r="S8429" s="120" t="s">
        <v>135</v>
      </c>
      <c r="T8429" s="126">
        <v>44504</v>
      </c>
    </row>
    <row r="8430" spans="1:25">
      <c r="A8430" s="116">
        <v>8430</v>
      </c>
      <c r="B8430" s="129">
        <v>44334</v>
      </c>
      <c r="C8430" s="118">
        <f t="shared" si="404"/>
        <v>5</v>
      </c>
      <c r="D8430" s="120" t="s">
        <v>25</v>
      </c>
      <c r="E8430" s="120" t="s">
        <v>18812</v>
      </c>
      <c r="F8430" s="209" t="s">
        <v>18813</v>
      </c>
      <c r="G8430" s="119" t="s">
        <v>18814</v>
      </c>
      <c r="H8430" s="121" t="s">
        <v>41</v>
      </c>
      <c r="I8430" s="121" t="s">
        <v>30</v>
      </c>
      <c r="J8430" s="121" t="s">
        <v>87</v>
      </c>
      <c r="K8430" s="120" t="s">
        <v>65</v>
      </c>
      <c r="L8430" s="131" t="s">
        <v>32</v>
      </c>
      <c r="M8430" s="120" t="s">
        <v>33</v>
      </c>
      <c r="P8430" s="124">
        <f t="shared" si="405"/>
        <v>0</v>
      </c>
      <c r="Y8430" s="116" t="s">
        <v>18815</v>
      </c>
    </row>
    <row r="8431" spans="1:25" ht="27.6">
      <c r="A8431" s="116">
        <v>8431</v>
      </c>
      <c r="B8431" s="129">
        <v>44308</v>
      </c>
      <c r="C8431" s="118">
        <f t="shared" si="404"/>
        <v>4</v>
      </c>
      <c r="D8431" s="120" t="s">
        <v>25</v>
      </c>
      <c r="E8431" s="120" t="s">
        <v>18816</v>
      </c>
      <c r="F8431" s="214" t="s">
        <v>18817</v>
      </c>
      <c r="G8431" s="119" t="s">
        <v>18818</v>
      </c>
      <c r="H8431" s="121" t="s">
        <v>140</v>
      </c>
      <c r="I8431" s="121" t="s">
        <v>30</v>
      </c>
      <c r="J8431" s="121" t="s">
        <v>7271</v>
      </c>
      <c r="K8431" s="120" t="s">
        <v>65</v>
      </c>
      <c r="L8431" s="131" t="s">
        <v>144</v>
      </c>
      <c r="M8431" s="120" t="s">
        <v>78</v>
      </c>
      <c r="P8431" s="124">
        <f t="shared" si="405"/>
        <v>0</v>
      </c>
    </row>
    <row r="8432" spans="1:25" ht="27.6">
      <c r="A8432" s="116">
        <v>8432</v>
      </c>
      <c r="B8432" s="129">
        <v>44334</v>
      </c>
      <c r="C8432" s="118">
        <f t="shared" si="404"/>
        <v>5</v>
      </c>
      <c r="D8432" s="120" t="s">
        <v>25</v>
      </c>
      <c r="E8432" s="120" t="s">
        <v>18819</v>
      </c>
      <c r="F8432" s="209" t="s">
        <v>18820</v>
      </c>
      <c r="G8432" s="119" t="s">
        <v>847</v>
      </c>
      <c r="H8432" s="121" t="s">
        <v>97</v>
      </c>
      <c r="I8432" s="121" t="s">
        <v>42</v>
      </c>
      <c r="J8432" s="121" t="s">
        <v>2791</v>
      </c>
      <c r="K8432" s="120" t="s">
        <v>65</v>
      </c>
      <c r="L8432" s="131" t="s">
        <v>32</v>
      </c>
      <c r="M8432" s="120" t="s">
        <v>33</v>
      </c>
      <c r="N8432" s="131">
        <v>44334</v>
      </c>
      <c r="O8432" s="131">
        <v>44392</v>
      </c>
      <c r="P8432" s="124">
        <f t="shared" si="405"/>
        <v>7</v>
      </c>
    </row>
    <row r="8433" spans="1:25" ht="27.6">
      <c r="A8433" s="116">
        <v>8433</v>
      </c>
      <c r="B8433" s="129">
        <v>44308</v>
      </c>
      <c r="C8433" s="118">
        <f t="shared" si="404"/>
        <v>4</v>
      </c>
      <c r="D8433" s="120" t="s">
        <v>25</v>
      </c>
      <c r="E8433" s="120" t="s">
        <v>18821</v>
      </c>
      <c r="F8433" s="214" t="s">
        <v>18822</v>
      </c>
      <c r="G8433" s="119" t="s">
        <v>18823</v>
      </c>
      <c r="H8433" s="121" t="s">
        <v>29</v>
      </c>
      <c r="I8433" s="121" t="s">
        <v>30</v>
      </c>
      <c r="J8433" s="121" t="s">
        <v>1540</v>
      </c>
      <c r="K8433" s="120" t="s">
        <v>65</v>
      </c>
      <c r="L8433" s="131" t="s">
        <v>32</v>
      </c>
      <c r="M8433" s="120" t="s">
        <v>78</v>
      </c>
      <c r="P8433" s="124">
        <f t="shared" si="405"/>
        <v>0</v>
      </c>
    </row>
    <row r="8434" spans="1:25" ht="27.6">
      <c r="A8434" s="116">
        <v>8434</v>
      </c>
      <c r="B8434" s="129">
        <v>44308</v>
      </c>
      <c r="C8434" s="118">
        <f t="shared" si="404"/>
        <v>4</v>
      </c>
      <c r="D8434" s="120" t="s">
        <v>25</v>
      </c>
      <c r="E8434" s="120" t="s">
        <v>18824</v>
      </c>
      <c r="F8434" s="214" t="s">
        <v>18825</v>
      </c>
      <c r="G8434" s="119" t="s">
        <v>11953</v>
      </c>
      <c r="H8434" s="121" t="s">
        <v>29</v>
      </c>
      <c r="I8434" s="121" t="s">
        <v>30</v>
      </c>
      <c r="J8434" s="121" t="s">
        <v>1540</v>
      </c>
      <c r="K8434" s="120" t="s">
        <v>65</v>
      </c>
      <c r="L8434" s="131" t="s">
        <v>32</v>
      </c>
      <c r="M8434" s="120" t="s">
        <v>33</v>
      </c>
      <c r="O8434" s="131">
        <v>44494</v>
      </c>
      <c r="P8434" s="124">
        <f t="shared" si="405"/>
        <v>10</v>
      </c>
      <c r="S8434" s="120" t="s">
        <v>92</v>
      </c>
    </row>
    <row r="8435" spans="1:25" ht="27.6">
      <c r="A8435" s="116">
        <v>8435</v>
      </c>
      <c r="B8435" s="129">
        <v>44334</v>
      </c>
      <c r="C8435" s="118">
        <f t="shared" si="404"/>
        <v>5</v>
      </c>
      <c r="D8435" s="120" t="s">
        <v>25</v>
      </c>
      <c r="E8435" s="120" t="s">
        <v>18826</v>
      </c>
      <c r="F8435" s="209" t="s">
        <v>18827</v>
      </c>
      <c r="G8435" s="119" t="s">
        <v>8121</v>
      </c>
      <c r="H8435" s="121" t="s">
        <v>140</v>
      </c>
      <c r="I8435" s="119" t="s">
        <v>63</v>
      </c>
      <c r="J8435" s="121" t="s">
        <v>328</v>
      </c>
      <c r="K8435" s="120" t="s">
        <v>65</v>
      </c>
      <c r="L8435" s="131" t="s">
        <v>32</v>
      </c>
      <c r="M8435" s="120" t="s">
        <v>33</v>
      </c>
      <c r="N8435" s="131">
        <v>44334</v>
      </c>
      <c r="O8435" s="131">
        <v>44392</v>
      </c>
      <c r="P8435" s="124">
        <f t="shared" si="405"/>
        <v>7</v>
      </c>
      <c r="S8435" s="120" t="s">
        <v>135</v>
      </c>
      <c r="Y8435" s="116" t="s">
        <v>18828</v>
      </c>
    </row>
    <row r="8436" spans="1:25">
      <c r="A8436" s="116">
        <v>8436</v>
      </c>
      <c r="B8436" s="129">
        <v>44308</v>
      </c>
      <c r="C8436" s="118">
        <f t="shared" si="404"/>
        <v>4</v>
      </c>
      <c r="D8436" s="120" t="s">
        <v>25</v>
      </c>
      <c r="E8436" s="120" t="s">
        <v>18829</v>
      </c>
      <c r="F8436" s="214" t="s">
        <v>18830</v>
      </c>
      <c r="G8436" s="119" t="s">
        <v>11953</v>
      </c>
      <c r="H8436" s="121" t="s">
        <v>29</v>
      </c>
      <c r="I8436" s="121" t="s">
        <v>30</v>
      </c>
      <c r="J8436" s="121" t="s">
        <v>7131</v>
      </c>
      <c r="K8436" s="120" t="s">
        <v>65</v>
      </c>
      <c r="L8436" s="131" t="s">
        <v>32</v>
      </c>
      <c r="M8436" s="120" t="s">
        <v>78</v>
      </c>
      <c r="P8436" s="124">
        <f t="shared" si="405"/>
        <v>0</v>
      </c>
    </row>
    <row r="8437" spans="1:25">
      <c r="A8437" s="116">
        <v>8437</v>
      </c>
      <c r="B8437" s="129">
        <v>44308</v>
      </c>
      <c r="C8437" s="118">
        <f t="shared" si="404"/>
        <v>4</v>
      </c>
      <c r="D8437" s="120" t="s">
        <v>25</v>
      </c>
      <c r="E8437" s="120" t="s">
        <v>18831</v>
      </c>
      <c r="F8437" s="214" t="s">
        <v>18832</v>
      </c>
      <c r="G8437" s="119" t="s">
        <v>14089</v>
      </c>
      <c r="H8437" s="121" t="s">
        <v>101</v>
      </c>
      <c r="I8437" s="121" t="s">
        <v>30</v>
      </c>
      <c r="J8437" s="121" t="s">
        <v>1540</v>
      </c>
      <c r="K8437" s="120" t="s">
        <v>65</v>
      </c>
      <c r="L8437" s="131" t="s">
        <v>32</v>
      </c>
      <c r="M8437" s="120" t="s">
        <v>78</v>
      </c>
      <c r="P8437" s="124">
        <f t="shared" si="405"/>
        <v>0</v>
      </c>
    </row>
    <row r="8438" spans="1:25" ht="27.6">
      <c r="A8438" s="116">
        <v>8438</v>
      </c>
      <c r="B8438" s="129">
        <v>44334</v>
      </c>
      <c r="C8438" s="118">
        <f t="shared" si="404"/>
        <v>5</v>
      </c>
      <c r="D8438" s="120" t="s">
        <v>25</v>
      </c>
      <c r="E8438" s="120" t="s">
        <v>18833</v>
      </c>
      <c r="F8438" s="209" t="s">
        <v>18834</v>
      </c>
      <c r="G8438" s="119" t="s">
        <v>1033</v>
      </c>
      <c r="H8438" s="121" t="s">
        <v>71</v>
      </c>
      <c r="I8438" s="119" t="s">
        <v>30</v>
      </c>
      <c r="J8438" s="121" t="s">
        <v>9853</v>
      </c>
      <c r="K8438" s="120" t="s">
        <v>65</v>
      </c>
      <c r="L8438" s="131" t="s">
        <v>32</v>
      </c>
      <c r="M8438" s="120" t="s">
        <v>33</v>
      </c>
      <c r="N8438" s="131">
        <v>44337</v>
      </c>
      <c r="O8438" s="131">
        <v>44385</v>
      </c>
      <c r="P8438" s="124">
        <f t="shared" si="405"/>
        <v>7</v>
      </c>
    </row>
    <row r="8439" spans="1:25">
      <c r="A8439" s="116">
        <v>8439</v>
      </c>
      <c r="B8439" s="129">
        <v>44308</v>
      </c>
      <c r="C8439" s="118">
        <f t="shared" si="404"/>
        <v>4</v>
      </c>
      <c r="D8439" s="120" t="s">
        <v>25</v>
      </c>
      <c r="E8439" s="120" t="s">
        <v>18835</v>
      </c>
      <c r="F8439" s="214" t="s">
        <v>18836</v>
      </c>
      <c r="G8439" s="119" t="s">
        <v>18837</v>
      </c>
      <c r="H8439" s="121" t="s">
        <v>29</v>
      </c>
      <c r="I8439" s="121" t="s">
        <v>30</v>
      </c>
      <c r="J8439" s="121" t="s">
        <v>8338</v>
      </c>
      <c r="K8439" s="120" t="s">
        <v>65</v>
      </c>
      <c r="L8439" s="131" t="s">
        <v>32</v>
      </c>
      <c r="M8439" s="120" t="s">
        <v>78</v>
      </c>
      <c r="P8439" s="124">
        <f t="shared" si="405"/>
        <v>0</v>
      </c>
    </row>
    <row r="8440" spans="1:25" ht="41.4">
      <c r="A8440" s="116">
        <v>8440</v>
      </c>
      <c r="B8440" s="129">
        <v>44308</v>
      </c>
      <c r="C8440" s="118">
        <f t="shared" si="404"/>
        <v>4</v>
      </c>
      <c r="D8440" s="120" t="s">
        <v>25</v>
      </c>
      <c r="E8440" s="120" t="s">
        <v>18838</v>
      </c>
      <c r="F8440" s="214" t="s">
        <v>18839</v>
      </c>
      <c r="G8440" s="119" t="s">
        <v>9592</v>
      </c>
      <c r="H8440" s="121" t="s">
        <v>140</v>
      </c>
      <c r="I8440" s="121" t="s">
        <v>30</v>
      </c>
      <c r="J8440" s="121" t="s">
        <v>5018</v>
      </c>
      <c r="K8440" s="120" t="s">
        <v>65</v>
      </c>
      <c r="L8440" s="131" t="s">
        <v>32</v>
      </c>
      <c r="M8440" s="120" t="s">
        <v>78</v>
      </c>
      <c r="P8440" s="124">
        <f t="shared" si="405"/>
        <v>0</v>
      </c>
    </row>
    <row r="8441" spans="1:25" ht="27.6">
      <c r="A8441" s="116">
        <v>8441</v>
      </c>
      <c r="B8441" s="129">
        <v>44308</v>
      </c>
      <c r="C8441" s="118">
        <f t="shared" si="404"/>
        <v>4</v>
      </c>
      <c r="D8441" s="120" t="s">
        <v>25</v>
      </c>
      <c r="E8441" s="120" t="s">
        <v>18840</v>
      </c>
      <c r="F8441" s="214" t="s">
        <v>18841</v>
      </c>
      <c r="G8441" s="119" t="s">
        <v>18842</v>
      </c>
      <c r="H8441" s="121" t="s">
        <v>97</v>
      </c>
      <c r="I8441" s="121" t="s">
        <v>30</v>
      </c>
      <c r="J8441" s="121" t="s">
        <v>15551</v>
      </c>
      <c r="K8441" s="120" t="s">
        <v>65</v>
      </c>
      <c r="L8441" s="131" t="s">
        <v>32</v>
      </c>
      <c r="M8441" s="120" t="s">
        <v>78</v>
      </c>
      <c r="P8441" s="124">
        <f t="shared" si="405"/>
        <v>0</v>
      </c>
    </row>
    <row r="8442" spans="1:25">
      <c r="A8442" s="116">
        <v>8442</v>
      </c>
      <c r="B8442" s="129">
        <v>44308</v>
      </c>
      <c r="C8442" s="118">
        <f t="shared" si="404"/>
        <v>4</v>
      </c>
      <c r="D8442" s="120" t="s">
        <v>25</v>
      </c>
      <c r="E8442" s="120" t="s">
        <v>18843</v>
      </c>
      <c r="F8442" s="214" t="s">
        <v>18844</v>
      </c>
      <c r="G8442" s="119" t="s">
        <v>2394</v>
      </c>
      <c r="H8442" s="121" t="s">
        <v>29</v>
      </c>
      <c r="I8442" s="121" t="s">
        <v>30</v>
      </c>
      <c r="J8442" s="121" t="s">
        <v>7087</v>
      </c>
      <c r="K8442" s="120" t="s">
        <v>65</v>
      </c>
      <c r="L8442" s="131" t="s">
        <v>32</v>
      </c>
      <c r="M8442" s="120" t="s">
        <v>78</v>
      </c>
      <c r="P8442" s="124">
        <f t="shared" si="405"/>
        <v>0</v>
      </c>
    </row>
    <row r="8443" spans="1:25">
      <c r="A8443" s="116">
        <v>8443</v>
      </c>
      <c r="B8443" s="129">
        <v>44334</v>
      </c>
      <c r="C8443" s="118">
        <f t="shared" si="404"/>
        <v>5</v>
      </c>
      <c r="D8443" s="120" t="s">
        <v>25</v>
      </c>
      <c r="E8443" s="120" t="s">
        <v>18845</v>
      </c>
      <c r="F8443" s="209" t="s">
        <v>2360</v>
      </c>
      <c r="G8443" s="119" t="s">
        <v>214</v>
      </c>
      <c r="H8443" s="121" t="s">
        <v>53</v>
      </c>
      <c r="I8443" s="121" t="s">
        <v>63</v>
      </c>
      <c r="J8443" s="121" t="s">
        <v>18846</v>
      </c>
      <c r="K8443" s="120" t="s">
        <v>65</v>
      </c>
      <c r="L8443" s="131" t="s">
        <v>32</v>
      </c>
      <c r="M8443" s="120" t="s">
        <v>33</v>
      </c>
      <c r="N8443" s="131">
        <v>44334</v>
      </c>
      <c r="O8443" s="131">
        <v>44336</v>
      </c>
      <c r="P8443" s="124">
        <f t="shared" si="405"/>
        <v>5</v>
      </c>
      <c r="S8443" s="120" t="s">
        <v>92</v>
      </c>
      <c r="Y8443" s="116" t="s">
        <v>14205</v>
      </c>
    </row>
    <row r="8444" spans="1:25" ht="27.6">
      <c r="A8444" s="116">
        <v>8444</v>
      </c>
      <c r="B8444" s="129">
        <v>44334</v>
      </c>
      <c r="C8444" s="118">
        <f t="shared" si="404"/>
        <v>5</v>
      </c>
      <c r="D8444" s="120" t="s">
        <v>25</v>
      </c>
      <c r="E8444" s="120" t="s">
        <v>18847</v>
      </c>
      <c r="F8444" s="209" t="s">
        <v>18848</v>
      </c>
      <c r="G8444" s="119" t="s">
        <v>8328</v>
      </c>
      <c r="H8444" s="121" t="s">
        <v>29</v>
      </c>
      <c r="I8444" s="119" t="s">
        <v>42</v>
      </c>
      <c r="J8444" s="121" t="s">
        <v>72</v>
      </c>
      <c r="K8444" s="120" t="s">
        <v>65</v>
      </c>
      <c r="L8444" s="131" t="s">
        <v>32</v>
      </c>
      <c r="M8444" s="120" t="s">
        <v>33</v>
      </c>
      <c r="N8444" s="131">
        <v>44334</v>
      </c>
      <c r="O8444" s="131">
        <v>44336</v>
      </c>
      <c r="P8444" s="124">
        <f t="shared" si="405"/>
        <v>5</v>
      </c>
      <c r="S8444" s="120" t="s">
        <v>135</v>
      </c>
      <c r="Y8444" s="116" t="s">
        <v>18849</v>
      </c>
    </row>
    <row r="8445" spans="1:25">
      <c r="A8445" s="116">
        <v>8445</v>
      </c>
      <c r="B8445" s="129">
        <v>44308</v>
      </c>
      <c r="C8445" s="118">
        <f t="shared" si="404"/>
        <v>4</v>
      </c>
      <c r="D8445" s="120" t="s">
        <v>25</v>
      </c>
      <c r="E8445" s="120" t="s">
        <v>18850</v>
      </c>
      <c r="F8445" s="214" t="s">
        <v>636</v>
      </c>
      <c r="G8445" s="119" t="s">
        <v>2066</v>
      </c>
      <c r="H8445" s="121" t="s">
        <v>140</v>
      </c>
      <c r="I8445" s="121" t="s">
        <v>196</v>
      </c>
      <c r="J8445" s="121" t="s">
        <v>17468</v>
      </c>
      <c r="K8445" s="120" t="s">
        <v>65</v>
      </c>
      <c r="L8445" s="131" t="s">
        <v>32</v>
      </c>
      <c r="M8445" s="120" t="s">
        <v>78</v>
      </c>
      <c r="P8445" s="124">
        <f t="shared" si="405"/>
        <v>0</v>
      </c>
    </row>
    <row r="8446" spans="1:25" ht="27.6">
      <c r="A8446" s="116">
        <v>8446</v>
      </c>
      <c r="B8446" s="129">
        <v>44309</v>
      </c>
      <c r="C8446" s="118">
        <f t="shared" si="404"/>
        <v>4</v>
      </c>
      <c r="D8446" s="120" t="s">
        <v>25</v>
      </c>
      <c r="E8446" s="120" t="s">
        <v>18851</v>
      </c>
      <c r="F8446" s="214" t="s">
        <v>18852</v>
      </c>
      <c r="G8446" s="119" t="s">
        <v>18853</v>
      </c>
      <c r="H8446" s="121" t="s">
        <v>53</v>
      </c>
      <c r="I8446" s="121" t="s">
        <v>30</v>
      </c>
      <c r="J8446" s="121" t="s">
        <v>31</v>
      </c>
      <c r="K8446" s="120" t="s">
        <v>65</v>
      </c>
      <c r="L8446" s="131" t="s">
        <v>32</v>
      </c>
      <c r="M8446" s="120" t="s">
        <v>33</v>
      </c>
      <c r="N8446" s="131">
        <v>44313</v>
      </c>
      <c r="O8446" s="131">
        <v>44389</v>
      </c>
      <c r="P8446" s="124">
        <f t="shared" si="405"/>
        <v>7</v>
      </c>
    </row>
    <row r="8447" spans="1:25">
      <c r="A8447" s="116">
        <v>8447</v>
      </c>
      <c r="B8447" s="129">
        <v>44309</v>
      </c>
      <c r="C8447" s="118">
        <f t="shared" si="404"/>
        <v>4</v>
      </c>
      <c r="D8447" s="120" t="s">
        <v>25</v>
      </c>
      <c r="E8447" s="120" t="s">
        <v>18854</v>
      </c>
      <c r="F8447" s="214" t="s">
        <v>12322</v>
      </c>
      <c r="G8447" s="186" t="s">
        <v>14540</v>
      </c>
      <c r="H8447" s="121" t="s">
        <v>48</v>
      </c>
      <c r="I8447" s="121" t="s">
        <v>30</v>
      </c>
      <c r="J8447" s="121" t="s">
        <v>8287</v>
      </c>
      <c r="K8447" s="120" t="s">
        <v>65</v>
      </c>
      <c r="L8447" s="131" t="s">
        <v>32</v>
      </c>
      <c r="M8447" s="120" t="s">
        <v>33</v>
      </c>
      <c r="N8447" s="131">
        <v>44312</v>
      </c>
      <c r="P8447" s="124">
        <f t="shared" si="405"/>
        <v>0</v>
      </c>
      <c r="S8447" s="120" t="s">
        <v>92</v>
      </c>
      <c r="Y8447" s="116" t="s">
        <v>18855</v>
      </c>
    </row>
    <row r="8448" spans="1:25">
      <c r="A8448" s="116">
        <v>8448</v>
      </c>
      <c r="B8448" s="129">
        <v>44334</v>
      </c>
      <c r="C8448" s="118">
        <f t="shared" si="404"/>
        <v>5</v>
      </c>
      <c r="D8448" s="120" t="s">
        <v>252</v>
      </c>
      <c r="E8448" s="120" t="s">
        <v>18856</v>
      </c>
      <c r="F8448" s="209" t="s">
        <v>1462</v>
      </c>
      <c r="G8448" s="119" t="s">
        <v>18857</v>
      </c>
      <c r="H8448" s="121" t="s">
        <v>192</v>
      </c>
      <c r="I8448" s="121" t="s">
        <v>30</v>
      </c>
      <c r="J8448" s="121" t="s">
        <v>435</v>
      </c>
      <c r="K8448" s="120" t="s">
        <v>65</v>
      </c>
      <c r="L8448" s="131" t="s">
        <v>32</v>
      </c>
      <c r="M8448" s="120" t="s">
        <v>33</v>
      </c>
      <c r="N8448" s="131">
        <v>44336</v>
      </c>
      <c r="P8448" s="124">
        <f t="shared" si="405"/>
        <v>0</v>
      </c>
      <c r="S8448" s="120" t="s">
        <v>135</v>
      </c>
      <c r="T8448" s="126">
        <v>44337</v>
      </c>
    </row>
    <row r="8449" spans="1:25">
      <c r="A8449" s="116">
        <v>8449</v>
      </c>
      <c r="B8449" s="129">
        <v>44334</v>
      </c>
      <c r="C8449" s="118">
        <f t="shared" si="404"/>
        <v>5</v>
      </c>
      <c r="D8449" s="120" t="s">
        <v>252</v>
      </c>
      <c r="E8449" s="120" t="s">
        <v>18858</v>
      </c>
      <c r="F8449" s="209" t="s">
        <v>18859</v>
      </c>
      <c r="G8449" s="119" t="s">
        <v>18860</v>
      </c>
      <c r="H8449" s="121" t="s">
        <v>41</v>
      </c>
      <c r="I8449" s="119" t="s">
        <v>30</v>
      </c>
      <c r="J8449" s="121" t="s">
        <v>7620</v>
      </c>
      <c r="K8449" s="120" t="s">
        <v>65</v>
      </c>
      <c r="L8449" s="131" t="s">
        <v>32</v>
      </c>
      <c r="M8449" s="120" t="s">
        <v>33</v>
      </c>
      <c r="N8449" s="131">
        <v>44357</v>
      </c>
      <c r="O8449" s="131">
        <v>44589</v>
      </c>
      <c r="P8449" s="124">
        <f t="shared" si="405"/>
        <v>1</v>
      </c>
    </row>
    <row r="8450" spans="1:25" ht="27.6">
      <c r="A8450" s="116">
        <v>8450</v>
      </c>
      <c r="B8450" s="129">
        <v>44309</v>
      </c>
      <c r="C8450" s="118">
        <f t="shared" si="404"/>
        <v>4</v>
      </c>
      <c r="D8450" s="120" t="s">
        <v>25</v>
      </c>
      <c r="E8450" s="120" t="s">
        <v>18861</v>
      </c>
      <c r="F8450" s="214" t="s">
        <v>18862</v>
      </c>
      <c r="G8450" s="119" t="s">
        <v>2721</v>
      </c>
      <c r="H8450" s="121" t="s">
        <v>41</v>
      </c>
      <c r="I8450" s="121" t="s">
        <v>30</v>
      </c>
      <c r="J8450" s="121" t="s">
        <v>77</v>
      </c>
      <c r="K8450" s="120" t="s">
        <v>65</v>
      </c>
      <c r="L8450" s="131" t="s">
        <v>32</v>
      </c>
      <c r="M8450" s="120" t="s">
        <v>33</v>
      </c>
      <c r="N8450" s="131">
        <v>44312</v>
      </c>
      <c r="O8450" s="131">
        <v>44433</v>
      </c>
      <c r="P8450" s="124">
        <f t="shared" si="405"/>
        <v>8</v>
      </c>
    </row>
    <row r="8451" spans="1:25" ht="27.6">
      <c r="A8451" s="116">
        <v>8451</v>
      </c>
      <c r="B8451" s="129">
        <v>44309</v>
      </c>
      <c r="C8451" s="118">
        <f t="shared" si="404"/>
        <v>4</v>
      </c>
      <c r="D8451" s="120" t="s">
        <v>25</v>
      </c>
      <c r="E8451" s="120" t="s">
        <v>18863</v>
      </c>
      <c r="F8451" s="214" t="s">
        <v>18864</v>
      </c>
      <c r="G8451" s="119" t="s">
        <v>2408</v>
      </c>
      <c r="H8451" s="121" t="s">
        <v>53</v>
      </c>
      <c r="I8451" s="121" t="s">
        <v>30</v>
      </c>
      <c r="J8451" s="121" t="s">
        <v>7087</v>
      </c>
      <c r="K8451" s="120" t="s">
        <v>65</v>
      </c>
      <c r="L8451" s="131" t="s">
        <v>32</v>
      </c>
      <c r="M8451" s="120" t="s">
        <v>33</v>
      </c>
      <c r="N8451" s="131">
        <v>44312</v>
      </c>
      <c r="O8451" s="131">
        <v>44389</v>
      </c>
      <c r="P8451" s="124">
        <f t="shared" si="405"/>
        <v>7</v>
      </c>
    </row>
    <row r="8452" spans="1:25">
      <c r="A8452" s="116">
        <v>8452</v>
      </c>
      <c r="B8452" s="129">
        <v>44309</v>
      </c>
      <c r="C8452" s="118">
        <f t="shared" si="404"/>
        <v>4</v>
      </c>
      <c r="D8452" s="120" t="s">
        <v>25</v>
      </c>
      <c r="E8452" s="120" t="s">
        <v>18865</v>
      </c>
      <c r="F8452" s="214" t="s">
        <v>9134</v>
      </c>
      <c r="G8452" s="119" t="s">
        <v>18866</v>
      </c>
      <c r="H8452" s="121" t="s">
        <v>29</v>
      </c>
      <c r="I8452" s="121" t="s">
        <v>30</v>
      </c>
      <c r="J8452" s="121" t="s">
        <v>529</v>
      </c>
      <c r="K8452" s="120" t="s">
        <v>65</v>
      </c>
      <c r="L8452" s="131" t="s">
        <v>32</v>
      </c>
      <c r="M8452" s="120" t="s">
        <v>33</v>
      </c>
      <c r="N8452" s="131">
        <v>44312</v>
      </c>
      <c r="O8452" s="131">
        <v>44433</v>
      </c>
      <c r="P8452" s="124">
        <f t="shared" si="405"/>
        <v>8</v>
      </c>
    </row>
    <row r="8453" spans="1:25" ht="27.6">
      <c r="A8453" s="116">
        <v>8453</v>
      </c>
      <c r="B8453" s="129">
        <v>44309</v>
      </c>
      <c r="C8453" s="118">
        <f t="shared" si="404"/>
        <v>4</v>
      </c>
      <c r="D8453" s="120" t="s">
        <v>25</v>
      </c>
      <c r="E8453" s="120" t="s">
        <v>18867</v>
      </c>
      <c r="F8453" s="214" t="s">
        <v>18868</v>
      </c>
      <c r="G8453" s="119" t="s">
        <v>14160</v>
      </c>
      <c r="H8453" s="121" t="s">
        <v>29</v>
      </c>
      <c r="I8453" s="121" t="s">
        <v>30</v>
      </c>
      <c r="J8453" s="121" t="s">
        <v>7280</v>
      </c>
      <c r="K8453" s="120" t="s">
        <v>65</v>
      </c>
      <c r="L8453" s="131" t="s">
        <v>32</v>
      </c>
      <c r="M8453" s="120" t="s">
        <v>33</v>
      </c>
      <c r="N8453" s="131">
        <v>44312</v>
      </c>
      <c r="O8453" s="131">
        <v>44433</v>
      </c>
      <c r="P8453" s="124">
        <f t="shared" si="405"/>
        <v>8</v>
      </c>
    </row>
    <row r="8454" spans="1:25">
      <c r="A8454" s="116">
        <v>8454</v>
      </c>
      <c r="B8454" s="129">
        <v>44334</v>
      </c>
      <c r="C8454" s="118">
        <f t="shared" si="404"/>
        <v>5</v>
      </c>
      <c r="D8454" s="120" t="s">
        <v>252</v>
      </c>
      <c r="E8454" s="120" t="s">
        <v>18869</v>
      </c>
      <c r="F8454" s="209" t="s">
        <v>18870</v>
      </c>
      <c r="G8454" s="119" t="s">
        <v>18871</v>
      </c>
      <c r="H8454" s="121" t="s">
        <v>76</v>
      </c>
      <c r="I8454" s="121" t="s">
        <v>30</v>
      </c>
      <c r="J8454" s="121" t="s">
        <v>87</v>
      </c>
      <c r="K8454" s="120" t="s">
        <v>65</v>
      </c>
      <c r="L8454" s="131" t="s">
        <v>32</v>
      </c>
      <c r="M8454" s="120" t="s">
        <v>33</v>
      </c>
      <c r="N8454" s="131">
        <v>44336</v>
      </c>
      <c r="O8454" s="131">
        <v>44452</v>
      </c>
      <c r="P8454" s="124">
        <f t="shared" si="405"/>
        <v>9</v>
      </c>
      <c r="S8454" s="120" t="s">
        <v>92</v>
      </c>
      <c r="T8454" s="126">
        <v>44452</v>
      </c>
    </row>
    <row r="8455" spans="1:25" ht="14.4">
      <c r="A8455" s="116">
        <v>8455</v>
      </c>
      <c r="B8455" s="129">
        <v>44309</v>
      </c>
      <c r="C8455" s="118">
        <f t="shared" si="404"/>
        <v>4</v>
      </c>
      <c r="D8455" s="120" t="s">
        <v>25</v>
      </c>
      <c r="E8455" s="120" t="s">
        <v>18872</v>
      </c>
      <c r="F8455" s="214" t="s">
        <v>473</v>
      </c>
      <c r="G8455" s="119" t="s">
        <v>5463</v>
      </c>
      <c r="H8455" s="121" t="s">
        <v>344</v>
      </c>
      <c r="I8455" s="119" t="s">
        <v>42</v>
      </c>
      <c r="J8455" s="121" t="s">
        <v>1874</v>
      </c>
      <c r="K8455" s="120" t="s">
        <v>65</v>
      </c>
      <c r="L8455" s="131" t="s">
        <v>32</v>
      </c>
      <c r="M8455" s="120" t="s">
        <v>33</v>
      </c>
      <c r="N8455" s="131">
        <v>44313</v>
      </c>
      <c r="O8455" s="131">
        <v>44483</v>
      </c>
      <c r="P8455" s="124">
        <f t="shared" si="405"/>
        <v>10</v>
      </c>
      <c r="Y8455" s="128"/>
    </row>
    <row r="8456" spans="1:25">
      <c r="A8456" s="116">
        <v>8456</v>
      </c>
      <c r="B8456" s="129">
        <v>44309</v>
      </c>
      <c r="C8456" s="118">
        <f t="shared" si="404"/>
        <v>4</v>
      </c>
      <c r="D8456" s="120" t="s">
        <v>252</v>
      </c>
      <c r="E8456" s="120" t="s">
        <v>18873</v>
      </c>
      <c r="F8456" s="214" t="s">
        <v>133</v>
      </c>
      <c r="G8456" s="119" t="s">
        <v>11060</v>
      </c>
      <c r="H8456" s="121" t="s">
        <v>29</v>
      </c>
      <c r="I8456" s="119" t="s">
        <v>30</v>
      </c>
      <c r="J8456" s="121" t="s">
        <v>31</v>
      </c>
      <c r="K8456" s="120" t="s">
        <v>65</v>
      </c>
      <c r="L8456" s="131" t="s">
        <v>32</v>
      </c>
      <c r="M8456" s="120" t="s">
        <v>78</v>
      </c>
      <c r="P8456" s="124">
        <f t="shared" si="405"/>
        <v>0</v>
      </c>
    </row>
    <row r="8457" spans="1:25">
      <c r="A8457" s="116">
        <v>8457</v>
      </c>
      <c r="B8457" s="129">
        <v>44309</v>
      </c>
      <c r="C8457" s="118">
        <f t="shared" si="404"/>
        <v>4</v>
      </c>
      <c r="D8457" s="120" t="s">
        <v>252</v>
      </c>
      <c r="E8457" s="120" t="s">
        <v>18874</v>
      </c>
      <c r="F8457" s="214" t="s">
        <v>17873</v>
      </c>
      <c r="G8457" s="119" t="s">
        <v>15154</v>
      </c>
      <c r="H8457" s="121" t="s">
        <v>53</v>
      </c>
      <c r="I8457" s="121" t="s">
        <v>30</v>
      </c>
      <c r="J8457" s="121" t="s">
        <v>7610</v>
      </c>
      <c r="K8457" s="120" t="s">
        <v>65</v>
      </c>
      <c r="L8457" s="131" t="s">
        <v>32</v>
      </c>
      <c r="M8457" s="120" t="s">
        <v>78</v>
      </c>
      <c r="P8457" s="124">
        <f t="shared" si="405"/>
        <v>0</v>
      </c>
    </row>
    <row r="8458" spans="1:25">
      <c r="A8458" s="116">
        <v>8458</v>
      </c>
      <c r="B8458" s="129">
        <v>44334</v>
      </c>
      <c r="C8458" s="118">
        <f t="shared" si="404"/>
        <v>5</v>
      </c>
      <c r="D8458" s="120" t="s">
        <v>252</v>
      </c>
      <c r="E8458" s="120" t="s">
        <v>18875</v>
      </c>
      <c r="F8458" s="209" t="s">
        <v>18876</v>
      </c>
      <c r="G8458" s="119" t="s">
        <v>2967</v>
      </c>
      <c r="H8458" s="121" t="s">
        <v>53</v>
      </c>
      <c r="I8458" s="121" t="s">
        <v>42</v>
      </c>
      <c r="J8458" s="121" t="s">
        <v>72</v>
      </c>
      <c r="K8458" s="120" t="s">
        <v>65</v>
      </c>
      <c r="L8458" s="131" t="s">
        <v>32</v>
      </c>
      <c r="M8458" s="120" t="s">
        <v>33</v>
      </c>
      <c r="N8458" s="131">
        <v>44336</v>
      </c>
      <c r="O8458" s="131">
        <v>44481</v>
      </c>
      <c r="P8458" s="124">
        <f t="shared" si="405"/>
        <v>10</v>
      </c>
      <c r="S8458" s="120" t="s">
        <v>17259</v>
      </c>
      <c r="T8458" s="126">
        <v>44351</v>
      </c>
    </row>
    <row r="8459" spans="1:25">
      <c r="A8459" s="116">
        <v>8459</v>
      </c>
      <c r="B8459" s="129">
        <v>44309</v>
      </c>
      <c r="C8459" s="118">
        <f t="shared" si="404"/>
        <v>4</v>
      </c>
      <c r="D8459" s="120" t="s">
        <v>252</v>
      </c>
      <c r="E8459" s="120" t="s">
        <v>18877</v>
      </c>
      <c r="F8459" s="214" t="s">
        <v>18878</v>
      </c>
      <c r="G8459" s="119" t="s">
        <v>18879</v>
      </c>
      <c r="I8459" s="121" t="s">
        <v>42</v>
      </c>
      <c r="J8459" s="121" t="s">
        <v>18880</v>
      </c>
      <c r="K8459" s="120" t="s">
        <v>65</v>
      </c>
      <c r="L8459" s="131" t="s">
        <v>32</v>
      </c>
      <c r="M8459" s="120" t="s">
        <v>33</v>
      </c>
      <c r="N8459" s="131">
        <v>44326</v>
      </c>
      <c r="P8459" s="124">
        <f t="shared" si="405"/>
        <v>0</v>
      </c>
      <c r="S8459" s="120" t="s">
        <v>92</v>
      </c>
      <c r="T8459" s="126">
        <v>44327</v>
      </c>
    </row>
    <row r="8460" spans="1:25">
      <c r="A8460" s="116">
        <v>8460</v>
      </c>
      <c r="B8460" s="129">
        <v>44309</v>
      </c>
      <c r="C8460" s="118">
        <f t="shared" si="404"/>
        <v>4</v>
      </c>
      <c r="D8460" s="120" t="s">
        <v>252</v>
      </c>
      <c r="E8460" s="120" t="s">
        <v>18881</v>
      </c>
      <c r="F8460" s="214" t="s">
        <v>18882</v>
      </c>
      <c r="G8460" s="119" t="s">
        <v>18883</v>
      </c>
      <c r="H8460" s="121" t="s">
        <v>53</v>
      </c>
      <c r="I8460" s="119" t="s">
        <v>42</v>
      </c>
      <c r="J8460" s="121" t="s">
        <v>72</v>
      </c>
      <c r="K8460" s="120" t="s">
        <v>65</v>
      </c>
      <c r="L8460" s="131" t="s">
        <v>32</v>
      </c>
      <c r="M8460" s="120" t="s">
        <v>78</v>
      </c>
      <c r="P8460" s="124">
        <f t="shared" si="405"/>
        <v>0</v>
      </c>
    </row>
    <row r="8461" spans="1:25">
      <c r="A8461" s="116">
        <v>8461</v>
      </c>
      <c r="B8461" s="129">
        <v>44309</v>
      </c>
      <c r="C8461" s="118">
        <f t="shared" si="404"/>
        <v>4</v>
      </c>
      <c r="D8461" s="120" t="s">
        <v>252</v>
      </c>
      <c r="E8461" s="120" t="s">
        <v>18884</v>
      </c>
      <c r="F8461" s="214" t="s">
        <v>18885</v>
      </c>
      <c r="G8461" s="119" t="s">
        <v>18886</v>
      </c>
      <c r="I8461" s="121" t="s">
        <v>42</v>
      </c>
      <c r="J8461" s="121" t="s">
        <v>319</v>
      </c>
      <c r="K8461" s="120" t="s">
        <v>65</v>
      </c>
      <c r="L8461" s="131" t="s">
        <v>32</v>
      </c>
      <c r="M8461" s="120" t="s">
        <v>78</v>
      </c>
      <c r="P8461" s="124">
        <f t="shared" si="405"/>
        <v>0</v>
      </c>
    </row>
    <row r="8462" spans="1:25">
      <c r="A8462" s="116">
        <v>8462</v>
      </c>
      <c r="B8462" s="129">
        <v>44309</v>
      </c>
      <c r="C8462" s="118">
        <f t="shared" si="404"/>
        <v>4</v>
      </c>
      <c r="D8462" s="120" t="s">
        <v>252</v>
      </c>
      <c r="E8462" s="120" t="s">
        <v>18887</v>
      </c>
      <c r="F8462" s="214" t="s">
        <v>2223</v>
      </c>
      <c r="G8462" s="119" t="s">
        <v>709</v>
      </c>
      <c r="H8462" s="121" t="s">
        <v>29</v>
      </c>
      <c r="I8462" s="121" t="s">
        <v>63</v>
      </c>
      <c r="J8462" s="121" t="s">
        <v>64</v>
      </c>
      <c r="K8462" s="120" t="s">
        <v>65</v>
      </c>
      <c r="L8462" s="131" t="s">
        <v>32</v>
      </c>
      <c r="M8462" s="120" t="s">
        <v>78</v>
      </c>
      <c r="P8462" s="124">
        <f t="shared" si="405"/>
        <v>0</v>
      </c>
    </row>
    <row r="8463" spans="1:25">
      <c r="A8463" s="116">
        <v>8463</v>
      </c>
      <c r="B8463" s="129">
        <v>44309</v>
      </c>
      <c r="C8463" s="118">
        <f t="shared" si="404"/>
        <v>4</v>
      </c>
      <c r="D8463" s="120" t="s">
        <v>252</v>
      </c>
      <c r="E8463" s="120" t="s">
        <v>18888</v>
      </c>
      <c r="F8463" s="214" t="s">
        <v>3179</v>
      </c>
      <c r="G8463" s="119" t="s">
        <v>3250</v>
      </c>
      <c r="H8463" s="121" t="s">
        <v>53</v>
      </c>
      <c r="I8463" s="121" t="s">
        <v>30</v>
      </c>
      <c r="J8463" s="121" t="s">
        <v>31</v>
      </c>
      <c r="K8463" s="120" t="s">
        <v>65</v>
      </c>
      <c r="L8463" s="131" t="s">
        <v>32</v>
      </c>
      <c r="M8463" s="120" t="s">
        <v>184</v>
      </c>
      <c r="P8463" s="124">
        <f t="shared" si="405"/>
        <v>0</v>
      </c>
      <c r="U8463" s="126" t="s">
        <v>18889</v>
      </c>
      <c r="V8463" s="126" t="s">
        <v>12794</v>
      </c>
      <c r="W8463" s="126" t="s">
        <v>125</v>
      </c>
    </row>
    <row r="8464" spans="1:25">
      <c r="A8464" s="116">
        <v>8464</v>
      </c>
      <c r="B8464" s="129">
        <v>44334</v>
      </c>
      <c r="C8464" s="118">
        <f t="shared" si="404"/>
        <v>5</v>
      </c>
      <c r="D8464" s="119" t="s">
        <v>25</v>
      </c>
      <c r="E8464" s="120" t="s">
        <v>18890</v>
      </c>
      <c r="F8464" s="209" t="s">
        <v>9077</v>
      </c>
      <c r="G8464" s="119" t="s">
        <v>15075</v>
      </c>
      <c r="H8464" s="121" t="s">
        <v>29</v>
      </c>
      <c r="I8464" s="121" t="s">
        <v>30</v>
      </c>
      <c r="J8464" s="121" t="s">
        <v>7091</v>
      </c>
      <c r="K8464" s="120" t="s">
        <v>65</v>
      </c>
      <c r="L8464" s="131" t="s">
        <v>32</v>
      </c>
      <c r="M8464" s="120" t="s">
        <v>33</v>
      </c>
      <c r="N8464" s="131">
        <v>44342</v>
      </c>
      <c r="O8464" s="131">
        <v>44356</v>
      </c>
      <c r="P8464" s="124">
        <f t="shared" si="405"/>
        <v>6</v>
      </c>
      <c r="Q8464" s="118">
        <v>1</v>
      </c>
      <c r="S8464" s="120" t="s">
        <v>724</v>
      </c>
      <c r="T8464" s="126">
        <v>44356</v>
      </c>
    </row>
    <row r="8465" spans="1:25">
      <c r="A8465" s="116">
        <v>8465</v>
      </c>
      <c r="B8465" s="129">
        <v>44309</v>
      </c>
      <c r="C8465" s="118">
        <f t="shared" ref="C8465:C8527" si="406">IF(B8465&lt;&gt;0,MONTH(B8465),0)</f>
        <v>4</v>
      </c>
      <c r="D8465" s="120" t="s">
        <v>252</v>
      </c>
      <c r="E8465" s="120" t="s">
        <v>18891</v>
      </c>
      <c r="F8465" s="214" t="s">
        <v>18892</v>
      </c>
      <c r="G8465" s="119" t="s">
        <v>18893</v>
      </c>
      <c r="H8465" s="121" t="s">
        <v>53</v>
      </c>
      <c r="I8465" s="121" t="s">
        <v>42</v>
      </c>
      <c r="J8465" s="121" t="s">
        <v>1811</v>
      </c>
      <c r="K8465" s="120" t="s">
        <v>65</v>
      </c>
      <c r="L8465" s="131" t="s">
        <v>32</v>
      </c>
      <c r="M8465" s="120" t="s">
        <v>78</v>
      </c>
      <c r="P8465" s="124">
        <f t="shared" ref="P8465:P8527" si="407">IF(O8465&lt;&gt;0,MONTH(O8465),0)</f>
        <v>0</v>
      </c>
    </row>
    <row r="8466" spans="1:25">
      <c r="A8466" s="116">
        <v>8466</v>
      </c>
      <c r="B8466" s="129">
        <v>44309</v>
      </c>
      <c r="C8466" s="118">
        <f t="shared" si="406"/>
        <v>4</v>
      </c>
      <c r="D8466" s="120" t="s">
        <v>252</v>
      </c>
      <c r="E8466" s="120" t="s">
        <v>18894</v>
      </c>
      <c r="F8466" s="214" t="s">
        <v>18895</v>
      </c>
      <c r="G8466" s="119" t="s">
        <v>18896</v>
      </c>
      <c r="H8466" s="121" t="s">
        <v>53</v>
      </c>
      <c r="I8466" s="119" t="s">
        <v>30</v>
      </c>
      <c r="J8466" s="121" t="s">
        <v>31</v>
      </c>
      <c r="K8466" s="120" t="s">
        <v>65</v>
      </c>
      <c r="L8466" s="131" t="s">
        <v>32</v>
      </c>
      <c r="M8466" s="120" t="s">
        <v>78</v>
      </c>
      <c r="P8466" s="124">
        <f t="shared" si="407"/>
        <v>0</v>
      </c>
    </row>
    <row r="8467" spans="1:25">
      <c r="A8467" s="116">
        <v>8467</v>
      </c>
      <c r="B8467" s="129">
        <v>44309</v>
      </c>
      <c r="C8467" s="118">
        <f t="shared" si="406"/>
        <v>4</v>
      </c>
      <c r="D8467" s="120" t="s">
        <v>252</v>
      </c>
      <c r="E8467" s="120" t="s">
        <v>18897</v>
      </c>
      <c r="F8467" s="214" t="s">
        <v>18898</v>
      </c>
      <c r="G8467" s="119" t="s">
        <v>18899</v>
      </c>
      <c r="H8467" s="121" t="s">
        <v>53</v>
      </c>
      <c r="I8467" s="119" t="s">
        <v>30</v>
      </c>
      <c r="J8467" s="121" t="s">
        <v>5135</v>
      </c>
      <c r="K8467" s="120" t="s">
        <v>65</v>
      </c>
      <c r="L8467" s="131" t="s">
        <v>32</v>
      </c>
      <c r="M8467" s="120" t="s">
        <v>78</v>
      </c>
      <c r="P8467" s="124">
        <f t="shared" si="407"/>
        <v>0</v>
      </c>
    </row>
    <row r="8468" spans="1:25">
      <c r="A8468" s="116">
        <v>8468</v>
      </c>
      <c r="B8468" s="129">
        <v>44309</v>
      </c>
      <c r="C8468" s="118">
        <f t="shared" si="406"/>
        <v>4</v>
      </c>
      <c r="D8468" s="120" t="s">
        <v>252</v>
      </c>
      <c r="E8468" s="120" t="s">
        <v>18900</v>
      </c>
      <c r="F8468" s="214" t="s">
        <v>18901</v>
      </c>
      <c r="G8468" s="119" t="s">
        <v>18902</v>
      </c>
      <c r="H8468" s="121" t="s">
        <v>53</v>
      </c>
      <c r="I8468" s="121" t="s">
        <v>30</v>
      </c>
      <c r="J8468" s="121" t="s">
        <v>7142</v>
      </c>
      <c r="K8468" s="120" t="s">
        <v>65</v>
      </c>
      <c r="L8468" s="131" t="s">
        <v>32</v>
      </c>
      <c r="M8468" s="120" t="s">
        <v>78</v>
      </c>
      <c r="P8468" s="124">
        <f t="shared" si="407"/>
        <v>0</v>
      </c>
    </row>
    <row r="8469" spans="1:25">
      <c r="A8469" s="116">
        <v>8469</v>
      </c>
      <c r="B8469" s="129">
        <v>44309</v>
      </c>
      <c r="C8469" s="118">
        <f t="shared" si="406"/>
        <v>4</v>
      </c>
      <c r="D8469" s="120" t="s">
        <v>252</v>
      </c>
      <c r="E8469" s="121" t="s">
        <v>18903</v>
      </c>
      <c r="F8469" s="214" t="s">
        <v>1259</v>
      </c>
      <c r="G8469" s="119" t="s">
        <v>214</v>
      </c>
      <c r="H8469" s="121" t="s">
        <v>53</v>
      </c>
      <c r="I8469" s="121" t="s">
        <v>42</v>
      </c>
      <c r="J8469" s="121" t="s">
        <v>82</v>
      </c>
      <c r="K8469" s="120" t="s">
        <v>65</v>
      </c>
      <c r="L8469" s="131" t="s">
        <v>32</v>
      </c>
      <c r="M8469" s="121" t="s">
        <v>78</v>
      </c>
      <c r="N8469" s="157"/>
      <c r="P8469" s="124">
        <f t="shared" si="407"/>
        <v>0</v>
      </c>
      <c r="U8469" s="116"/>
      <c r="V8469" s="116"/>
      <c r="W8469" s="116"/>
      <c r="X8469" s="116"/>
      <c r="Y8469" s="116" t="s">
        <v>1426</v>
      </c>
    </row>
    <row r="8470" spans="1:25">
      <c r="A8470" s="116">
        <v>8470</v>
      </c>
      <c r="B8470" s="129">
        <v>44309</v>
      </c>
      <c r="C8470" s="118">
        <f t="shared" si="406"/>
        <v>4</v>
      </c>
      <c r="D8470" s="120" t="s">
        <v>252</v>
      </c>
      <c r="E8470" s="120" t="s">
        <v>18904</v>
      </c>
      <c r="F8470" s="214" t="s">
        <v>18905</v>
      </c>
      <c r="G8470" s="119" t="s">
        <v>834</v>
      </c>
      <c r="H8470" s="121" t="s">
        <v>53</v>
      </c>
      <c r="I8470" s="119" t="s">
        <v>42</v>
      </c>
      <c r="J8470" s="121" t="s">
        <v>2268</v>
      </c>
      <c r="K8470" s="120" t="s">
        <v>65</v>
      </c>
      <c r="L8470" s="131" t="s">
        <v>32</v>
      </c>
      <c r="M8470" s="120" t="s">
        <v>78</v>
      </c>
      <c r="P8470" s="124">
        <f t="shared" si="407"/>
        <v>0</v>
      </c>
    </row>
    <row r="8471" spans="1:25" ht="27.6">
      <c r="A8471" s="116">
        <v>8471</v>
      </c>
      <c r="B8471" s="129">
        <v>44334</v>
      </c>
      <c r="C8471" s="118">
        <f t="shared" si="406"/>
        <v>5</v>
      </c>
      <c r="D8471" s="119" t="s">
        <v>25</v>
      </c>
      <c r="E8471" s="120" t="s">
        <v>18906</v>
      </c>
      <c r="F8471" s="209" t="s">
        <v>18907</v>
      </c>
      <c r="G8471" s="119" t="s">
        <v>9981</v>
      </c>
      <c r="H8471" s="121" t="s">
        <v>140</v>
      </c>
      <c r="I8471" s="119" t="s">
        <v>30</v>
      </c>
      <c r="J8471" s="121" t="s">
        <v>3886</v>
      </c>
      <c r="K8471" s="120" t="s">
        <v>65</v>
      </c>
      <c r="L8471" s="131" t="s">
        <v>32</v>
      </c>
      <c r="M8471" s="120" t="s">
        <v>33</v>
      </c>
      <c r="N8471" s="131">
        <v>44342</v>
      </c>
      <c r="O8471" s="131">
        <v>44356</v>
      </c>
      <c r="P8471" s="124">
        <f t="shared" si="407"/>
        <v>6</v>
      </c>
      <c r="Q8471" s="118">
        <v>1</v>
      </c>
      <c r="R8471" s="118">
        <f ca="1">TODAY()-O8471</f>
        <v>322</v>
      </c>
    </row>
    <row r="8472" spans="1:25">
      <c r="A8472" s="116">
        <v>8472</v>
      </c>
      <c r="B8472" s="129">
        <v>44309</v>
      </c>
      <c r="C8472" s="118">
        <f t="shared" si="406"/>
        <v>4</v>
      </c>
      <c r="D8472" s="119" t="s">
        <v>25</v>
      </c>
      <c r="E8472" s="120" t="s">
        <v>18908</v>
      </c>
      <c r="F8472" s="214" t="s">
        <v>1304</v>
      </c>
      <c r="G8472" s="119" t="s">
        <v>18909</v>
      </c>
      <c r="H8472" s="121" t="s">
        <v>53</v>
      </c>
      <c r="I8472" s="119" t="s">
        <v>30</v>
      </c>
      <c r="J8472" s="121" t="s">
        <v>87</v>
      </c>
      <c r="K8472" s="120" t="s">
        <v>65</v>
      </c>
      <c r="L8472" s="131" t="s">
        <v>32</v>
      </c>
      <c r="M8472" s="120" t="s">
        <v>33</v>
      </c>
      <c r="N8472" s="131">
        <v>44377</v>
      </c>
      <c r="O8472" s="131">
        <v>44406</v>
      </c>
      <c r="P8472" s="124">
        <f t="shared" si="407"/>
        <v>7</v>
      </c>
      <c r="Q8472" s="118">
        <v>1</v>
      </c>
      <c r="R8472" s="118">
        <f ca="1">TODAY()-O8472</f>
        <v>272</v>
      </c>
    </row>
    <row r="8473" spans="1:25">
      <c r="A8473" s="116">
        <v>8473</v>
      </c>
      <c r="B8473" s="129">
        <v>44309</v>
      </c>
      <c r="C8473" s="118">
        <f t="shared" si="406"/>
        <v>4</v>
      </c>
      <c r="D8473" s="120" t="s">
        <v>252</v>
      </c>
      <c r="E8473" s="120" t="s">
        <v>18910</v>
      </c>
      <c r="F8473" s="214" t="s">
        <v>18911</v>
      </c>
      <c r="G8473" s="130" t="s">
        <v>528</v>
      </c>
      <c r="H8473" s="121" t="s">
        <v>53</v>
      </c>
      <c r="I8473" s="119" t="s">
        <v>42</v>
      </c>
      <c r="J8473" s="121" t="s">
        <v>72</v>
      </c>
      <c r="K8473" s="120" t="s">
        <v>65</v>
      </c>
      <c r="L8473" s="131" t="s">
        <v>32</v>
      </c>
      <c r="M8473" s="120" t="s">
        <v>78</v>
      </c>
      <c r="P8473" s="124">
        <f t="shared" si="407"/>
        <v>0</v>
      </c>
      <c r="Q8473" s="120"/>
      <c r="R8473" s="120"/>
      <c r="T8473" s="120"/>
      <c r="U8473" s="120" t="s">
        <v>18912</v>
      </c>
      <c r="V8473" s="120"/>
      <c r="W8473" s="120"/>
      <c r="X8473" s="120"/>
      <c r="Y8473" s="120" t="s">
        <v>18913</v>
      </c>
    </row>
    <row r="8474" spans="1:25">
      <c r="A8474" s="116">
        <v>8474</v>
      </c>
      <c r="B8474" s="129">
        <v>44334</v>
      </c>
      <c r="C8474" s="118">
        <f t="shared" si="406"/>
        <v>5</v>
      </c>
      <c r="D8474" s="119" t="s">
        <v>25</v>
      </c>
      <c r="E8474" s="120" t="s">
        <v>18914</v>
      </c>
      <c r="F8474" s="209" t="s">
        <v>18915</v>
      </c>
      <c r="G8474" s="119" t="s">
        <v>18916</v>
      </c>
      <c r="H8474" s="121" t="s">
        <v>41</v>
      </c>
      <c r="I8474" s="121" t="s">
        <v>42</v>
      </c>
      <c r="J8474" s="121" t="s">
        <v>72</v>
      </c>
      <c r="K8474" s="120" t="s">
        <v>65</v>
      </c>
      <c r="L8474" s="131" t="s">
        <v>32</v>
      </c>
      <c r="M8474" s="120" t="s">
        <v>33</v>
      </c>
      <c r="N8474" s="131">
        <v>44490</v>
      </c>
      <c r="P8474" s="124">
        <f t="shared" si="407"/>
        <v>0</v>
      </c>
    </row>
    <row r="8475" spans="1:25">
      <c r="A8475" s="116">
        <v>8475</v>
      </c>
      <c r="B8475" s="129">
        <v>44309</v>
      </c>
      <c r="C8475" s="118">
        <f t="shared" si="406"/>
        <v>4</v>
      </c>
      <c r="D8475" s="120" t="s">
        <v>252</v>
      </c>
      <c r="E8475" s="120" t="s">
        <v>18917</v>
      </c>
      <c r="F8475" s="214" t="s">
        <v>18918</v>
      </c>
      <c r="G8475" s="119" t="s">
        <v>2408</v>
      </c>
      <c r="H8475" s="121" t="s">
        <v>53</v>
      </c>
      <c r="I8475" s="121" t="s">
        <v>30</v>
      </c>
      <c r="J8475" s="121" t="s">
        <v>7087</v>
      </c>
      <c r="K8475" s="120" t="s">
        <v>65</v>
      </c>
      <c r="L8475" s="131" t="s">
        <v>32</v>
      </c>
      <c r="M8475" s="120" t="s">
        <v>78</v>
      </c>
      <c r="P8475" s="124">
        <f t="shared" si="407"/>
        <v>0</v>
      </c>
    </row>
    <row r="8476" spans="1:25" ht="27.6">
      <c r="A8476" s="116">
        <v>8476</v>
      </c>
      <c r="B8476" s="129">
        <v>44309</v>
      </c>
      <c r="C8476" s="118">
        <f t="shared" si="406"/>
        <v>4</v>
      </c>
      <c r="D8476" s="120" t="s">
        <v>252</v>
      </c>
      <c r="E8476" s="120" t="s">
        <v>18919</v>
      </c>
      <c r="F8476" s="214" t="s">
        <v>18920</v>
      </c>
      <c r="G8476" s="119" t="s">
        <v>214</v>
      </c>
      <c r="H8476" s="121" t="s">
        <v>53</v>
      </c>
      <c r="I8476" s="119" t="s">
        <v>42</v>
      </c>
      <c r="J8476" s="121" t="s">
        <v>199</v>
      </c>
      <c r="K8476" s="120" t="s">
        <v>65</v>
      </c>
      <c r="L8476" s="131" t="s">
        <v>32</v>
      </c>
      <c r="M8476" s="120" t="s">
        <v>78</v>
      </c>
      <c r="P8476" s="124">
        <f t="shared" si="407"/>
        <v>0</v>
      </c>
    </row>
    <row r="8477" spans="1:25">
      <c r="A8477" s="116">
        <v>8477</v>
      </c>
      <c r="B8477" s="129">
        <v>44309</v>
      </c>
      <c r="C8477" s="118">
        <f t="shared" si="406"/>
        <v>4</v>
      </c>
      <c r="D8477" s="120" t="s">
        <v>252</v>
      </c>
      <c r="E8477" s="120" t="s">
        <v>18921</v>
      </c>
      <c r="F8477" s="214" t="s">
        <v>18922</v>
      </c>
      <c r="G8477" s="119" t="s">
        <v>18923</v>
      </c>
      <c r="H8477" s="121" t="s">
        <v>53</v>
      </c>
      <c r="I8477" s="119" t="s">
        <v>30</v>
      </c>
      <c r="J8477" s="121" t="s">
        <v>87</v>
      </c>
      <c r="K8477" s="120" t="s">
        <v>65</v>
      </c>
      <c r="L8477" s="131" t="s">
        <v>32</v>
      </c>
      <c r="M8477" s="120" t="s">
        <v>78</v>
      </c>
      <c r="P8477" s="124">
        <f t="shared" si="407"/>
        <v>0</v>
      </c>
    </row>
    <row r="8478" spans="1:25">
      <c r="A8478" s="116">
        <v>8478</v>
      </c>
      <c r="B8478" s="129">
        <v>44309</v>
      </c>
      <c r="C8478" s="118">
        <f t="shared" si="406"/>
        <v>4</v>
      </c>
      <c r="D8478" s="119" t="s">
        <v>25</v>
      </c>
      <c r="E8478" s="120" t="s">
        <v>18924</v>
      </c>
      <c r="F8478" s="214" t="s">
        <v>18925</v>
      </c>
      <c r="G8478" s="119" t="s">
        <v>11060</v>
      </c>
      <c r="H8478" s="121" t="s">
        <v>29</v>
      </c>
      <c r="I8478" s="121" t="s">
        <v>30</v>
      </c>
      <c r="J8478" s="121" t="s">
        <v>31</v>
      </c>
      <c r="K8478" s="120" t="s">
        <v>65</v>
      </c>
      <c r="L8478" s="131" t="s">
        <v>32</v>
      </c>
      <c r="M8478" s="120" t="s">
        <v>78</v>
      </c>
      <c r="P8478" s="124">
        <f t="shared" si="407"/>
        <v>0</v>
      </c>
    </row>
    <row r="8479" spans="1:25">
      <c r="A8479" s="116">
        <v>8479</v>
      </c>
      <c r="B8479" s="129">
        <v>44309</v>
      </c>
      <c r="C8479" s="118">
        <f t="shared" si="406"/>
        <v>4</v>
      </c>
      <c r="D8479" s="119" t="s">
        <v>25</v>
      </c>
      <c r="E8479" s="120" t="s">
        <v>18926</v>
      </c>
      <c r="F8479" s="214" t="s">
        <v>1462</v>
      </c>
      <c r="G8479" s="119" t="s">
        <v>11060</v>
      </c>
      <c r="H8479" s="121" t="s">
        <v>29</v>
      </c>
      <c r="I8479" s="119" t="s">
        <v>30</v>
      </c>
      <c r="J8479" s="121" t="s">
        <v>12284</v>
      </c>
      <c r="K8479" s="120" t="s">
        <v>65</v>
      </c>
      <c r="L8479" s="131" t="s">
        <v>32</v>
      </c>
      <c r="M8479" s="120" t="s">
        <v>78</v>
      </c>
      <c r="P8479" s="124">
        <f t="shared" si="407"/>
        <v>0</v>
      </c>
    </row>
    <row r="8480" spans="1:25">
      <c r="A8480" s="116">
        <v>8480</v>
      </c>
      <c r="B8480" s="129">
        <v>44309</v>
      </c>
      <c r="C8480" s="118">
        <f t="shared" si="406"/>
        <v>4</v>
      </c>
      <c r="D8480" s="119" t="s">
        <v>25</v>
      </c>
      <c r="E8480" s="120" t="s">
        <v>18927</v>
      </c>
      <c r="F8480" s="214" t="s">
        <v>6979</v>
      </c>
      <c r="G8480" s="119" t="s">
        <v>11060</v>
      </c>
      <c r="H8480" s="121" t="s">
        <v>29</v>
      </c>
      <c r="I8480" s="121" t="s">
        <v>30</v>
      </c>
      <c r="J8480" s="121" t="s">
        <v>77</v>
      </c>
      <c r="K8480" s="120" t="s">
        <v>65</v>
      </c>
      <c r="L8480" s="131" t="s">
        <v>32</v>
      </c>
      <c r="M8480" s="120" t="s">
        <v>78</v>
      </c>
      <c r="P8480" s="124">
        <f t="shared" si="407"/>
        <v>0</v>
      </c>
    </row>
    <row r="8481" spans="1:20">
      <c r="A8481" s="116">
        <v>8481</v>
      </c>
      <c r="B8481" s="129">
        <v>44334</v>
      </c>
      <c r="C8481" s="118">
        <f t="shared" si="406"/>
        <v>5</v>
      </c>
      <c r="D8481" s="120" t="s">
        <v>25</v>
      </c>
      <c r="E8481" s="120" t="s">
        <v>18928</v>
      </c>
      <c r="F8481" s="209" t="s">
        <v>18929</v>
      </c>
      <c r="G8481" s="119" t="s">
        <v>14313</v>
      </c>
      <c r="H8481" s="121" t="s">
        <v>53</v>
      </c>
      <c r="I8481" s="119" t="s">
        <v>30</v>
      </c>
      <c r="J8481" s="121" t="s">
        <v>8096</v>
      </c>
      <c r="K8481" s="120" t="s">
        <v>65</v>
      </c>
      <c r="L8481" s="131" t="s">
        <v>32</v>
      </c>
      <c r="M8481" s="120" t="s">
        <v>33</v>
      </c>
      <c r="N8481" s="131">
        <v>44337</v>
      </c>
      <c r="O8481" s="131">
        <v>44385</v>
      </c>
      <c r="P8481" s="124">
        <f t="shared" si="407"/>
        <v>7</v>
      </c>
    </row>
    <row r="8482" spans="1:20">
      <c r="A8482" s="116">
        <v>8482</v>
      </c>
      <c r="B8482" s="129">
        <v>44309</v>
      </c>
      <c r="C8482" s="118">
        <f t="shared" si="406"/>
        <v>4</v>
      </c>
      <c r="D8482" s="119" t="s">
        <v>25</v>
      </c>
      <c r="E8482" s="120" t="s">
        <v>18930</v>
      </c>
      <c r="F8482" s="214" t="s">
        <v>228</v>
      </c>
      <c r="G8482" s="119" t="s">
        <v>18931</v>
      </c>
      <c r="H8482" s="121" t="s">
        <v>41</v>
      </c>
      <c r="I8482" s="119" t="s">
        <v>30</v>
      </c>
      <c r="J8482" s="121" t="s">
        <v>7091</v>
      </c>
      <c r="K8482" s="120" t="s">
        <v>65</v>
      </c>
      <c r="L8482" s="131" t="s">
        <v>32</v>
      </c>
      <c r="M8482" s="120" t="s">
        <v>78</v>
      </c>
      <c r="P8482" s="124">
        <f t="shared" si="407"/>
        <v>0</v>
      </c>
    </row>
    <row r="8483" spans="1:20" ht="27.6">
      <c r="A8483" s="116">
        <v>8483</v>
      </c>
      <c r="B8483" s="129">
        <v>44309</v>
      </c>
      <c r="C8483" s="118">
        <f t="shared" si="406"/>
        <v>4</v>
      </c>
      <c r="D8483" s="119" t="s">
        <v>25</v>
      </c>
      <c r="E8483" s="120" t="s">
        <v>18932</v>
      </c>
      <c r="F8483" s="214" t="s">
        <v>18933</v>
      </c>
      <c r="G8483" s="119" t="s">
        <v>18934</v>
      </c>
      <c r="H8483" s="121" t="s">
        <v>29</v>
      </c>
      <c r="I8483" s="119" t="s">
        <v>42</v>
      </c>
      <c r="J8483" s="121" t="s">
        <v>72</v>
      </c>
      <c r="K8483" s="120" t="s">
        <v>65</v>
      </c>
      <c r="L8483" s="131" t="s">
        <v>32</v>
      </c>
      <c r="M8483" s="120" t="s">
        <v>78</v>
      </c>
      <c r="P8483" s="124">
        <f t="shared" si="407"/>
        <v>0</v>
      </c>
    </row>
    <row r="8484" spans="1:20" ht="27.6">
      <c r="A8484" s="116">
        <v>8484</v>
      </c>
      <c r="B8484" s="129">
        <v>44309</v>
      </c>
      <c r="C8484" s="118">
        <f t="shared" si="406"/>
        <v>4</v>
      </c>
      <c r="D8484" s="119" t="s">
        <v>25</v>
      </c>
      <c r="E8484" s="120" t="s">
        <v>18935</v>
      </c>
      <c r="F8484" s="214" t="s">
        <v>18936</v>
      </c>
      <c r="G8484" s="119" t="s">
        <v>18934</v>
      </c>
      <c r="H8484" s="121" t="s">
        <v>29</v>
      </c>
      <c r="I8484" s="121" t="s">
        <v>30</v>
      </c>
      <c r="J8484" s="121" t="s">
        <v>7142</v>
      </c>
      <c r="K8484" s="120" t="s">
        <v>65</v>
      </c>
      <c r="L8484" s="131" t="s">
        <v>32</v>
      </c>
      <c r="M8484" s="120" t="s">
        <v>78</v>
      </c>
      <c r="P8484" s="124">
        <f t="shared" si="407"/>
        <v>0</v>
      </c>
    </row>
    <row r="8485" spans="1:20">
      <c r="A8485" s="116">
        <v>8485</v>
      </c>
      <c r="B8485" s="129">
        <v>44309</v>
      </c>
      <c r="C8485" s="118">
        <f t="shared" si="406"/>
        <v>4</v>
      </c>
      <c r="D8485" s="119" t="s">
        <v>25</v>
      </c>
      <c r="E8485" s="120" t="s">
        <v>18937</v>
      </c>
      <c r="F8485" s="214" t="s">
        <v>18938</v>
      </c>
      <c r="G8485" s="119" t="s">
        <v>18934</v>
      </c>
      <c r="H8485" s="121" t="s">
        <v>29</v>
      </c>
      <c r="I8485" s="121" t="s">
        <v>30</v>
      </c>
      <c r="J8485" s="121" t="s">
        <v>7142</v>
      </c>
      <c r="K8485" s="120" t="s">
        <v>65</v>
      </c>
      <c r="L8485" s="131" t="s">
        <v>32</v>
      </c>
      <c r="M8485" s="120" t="s">
        <v>33</v>
      </c>
      <c r="N8485" s="131">
        <v>44312</v>
      </c>
      <c r="O8485" s="131">
        <v>44356</v>
      </c>
      <c r="P8485" s="124">
        <f t="shared" si="407"/>
        <v>6</v>
      </c>
      <c r="Q8485" s="118">
        <v>3</v>
      </c>
      <c r="R8485" s="118">
        <f ca="1">TODAY()-O8485</f>
        <v>322</v>
      </c>
    </row>
    <row r="8486" spans="1:20">
      <c r="A8486" s="116">
        <v>8486</v>
      </c>
      <c r="B8486" s="129">
        <v>44309</v>
      </c>
      <c r="C8486" s="118">
        <f t="shared" si="406"/>
        <v>4</v>
      </c>
      <c r="D8486" s="119" t="s">
        <v>25</v>
      </c>
      <c r="E8486" s="120" t="s">
        <v>18939</v>
      </c>
      <c r="F8486" s="214" t="s">
        <v>6730</v>
      </c>
      <c r="G8486" s="119" t="s">
        <v>18934</v>
      </c>
      <c r="H8486" s="121" t="s">
        <v>29</v>
      </c>
      <c r="I8486" s="121" t="s">
        <v>63</v>
      </c>
      <c r="J8486" s="121" t="s">
        <v>108</v>
      </c>
      <c r="K8486" s="120" t="s">
        <v>65</v>
      </c>
      <c r="L8486" s="131" t="s">
        <v>32</v>
      </c>
      <c r="M8486" s="120" t="s">
        <v>33</v>
      </c>
      <c r="N8486" s="131">
        <v>44312</v>
      </c>
      <c r="O8486" s="131">
        <v>44355</v>
      </c>
      <c r="P8486" s="124">
        <f t="shared" si="407"/>
        <v>6</v>
      </c>
      <c r="Q8486" s="118">
        <v>2</v>
      </c>
      <c r="R8486" s="118">
        <f ca="1">TODAY()-O8486</f>
        <v>323</v>
      </c>
      <c r="S8486" s="120" t="s">
        <v>922</v>
      </c>
      <c r="T8486" s="126">
        <v>44320</v>
      </c>
    </row>
    <row r="8487" spans="1:20">
      <c r="A8487" s="116">
        <v>8487</v>
      </c>
      <c r="B8487" s="129">
        <v>44309</v>
      </c>
      <c r="C8487" s="118">
        <f t="shared" si="406"/>
        <v>4</v>
      </c>
      <c r="D8487" s="119" t="s">
        <v>25</v>
      </c>
      <c r="E8487" s="120" t="s">
        <v>18940</v>
      </c>
      <c r="F8487" s="214" t="s">
        <v>18941</v>
      </c>
      <c r="G8487" s="119" t="s">
        <v>18934</v>
      </c>
      <c r="H8487" s="121" t="s">
        <v>29</v>
      </c>
      <c r="I8487" s="121" t="s">
        <v>30</v>
      </c>
      <c r="J8487" s="121" t="s">
        <v>7142</v>
      </c>
      <c r="K8487" s="120" t="s">
        <v>65</v>
      </c>
      <c r="L8487" s="131" t="s">
        <v>32</v>
      </c>
      <c r="M8487" s="120" t="s">
        <v>33</v>
      </c>
      <c r="N8487" s="131">
        <v>44312</v>
      </c>
      <c r="O8487" s="131">
        <v>44319</v>
      </c>
      <c r="P8487" s="124">
        <f t="shared" si="407"/>
        <v>5</v>
      </c>
      <c r="Q8487" s="118">
        <v>1</v>
      </c>
      <c r="S8487" s="120" t="s">
        <v>92</v>
      </c>
      <c r="T8487" s="126">
        <v>44320</v>
      </c>
    </row>
    <row r="8488" spans="1:20">
      <c r="A8488" s="116">
        <v>8488</v>
      </c>
      <c r="B8488" s="129">
        <v>44309</v>
      </c>
      <c r="C8488" s="118">
        <f t="shared" si="406"/>
        <v>4</v>
      </c>
      <c r="D8488" s="119" t="s">
        <v>25</v>
      </c>
      <c r="E8488" s="120" t="s">
        <v>18942</v>
      </c>
      <c r="F8488" s="214" t="s">
        <v>18943</v>
      </c>
      <c r="G8488" s="119" t="s">
        <v>18934</v>
      </c>
      <c r="H8488" s="121" t="s">
        <v>29</v>
      </c>
      <c r="I8488" s="121" t="s">
        <v>196</v>
      </c>
      <c r="J8488" s="121" t="s">
        <v>196</v>
      </c>
      <c r="K8488" s="120" t="s">
        <v>65</v>
      </c>
      <c r="L8488" s="131" t="s">
        <v>32</v>
      </c>
      <c r="M8488" s="120" t="s">
        <v>78</v>
      </c>
      <c r="P8488" s="124">
        <f t="shared" si="407"/>
        <v>0</v>
      </c>
    </row>
    <row r="8489" spans="1:20">
      <c r="A8489" s="116">
        <v>8489</v>
      </c>
      <c r="B8489" s="129">
        <v>44334</v>
      </c>
      <c r="C8489" s="118">
        <f t="shared" si="406"/>
        <v>5</v>
      </c>
      <c r="D8489" s="120" t="s">
        <v>25</v>
      </c>
      <c r="E8489" s="120" t="s">
        <v>18944</v>
      </c>
      <c r="F8489" s="209" t="s">
        <v>127</v>
      </c>
      <c r="G8489" s="119" t="s">
        <v>10988</v>
      </c>
      <c r="H8489" s="121" t="s">
        <v>53</v>
      </c>
      <c r="I8489" s="121" t="s">
        <v>30</v>
      </c>
      <c r="J8489" s="121" t="s">
        <v>87</v>
      </c>
      <c r="K8489" s="120" t="s">
        <v>65</v>
      </c>
      <c r="L8489" s="131" t="s">
        <v>32</v>
      </c>
      <c r="M8489" s="120" t="s">
        <v>33</v>
      </c>
      <c r="N8489" s="131">
        <v>44348</v>
      </c>
      <c r="O8489" s="131">
        <v>44386</v>
      </c>
      <c r="P8489" s="124">
        <f t="shared" si="407"/>
        <v>7</v>
      </c>
      <c r="Q8489" s="118">
        <v>1</v>
      </c>
      <c r="R8489" s="124">
        <f ca="1">TODAY()-O8489</f>
        <v>292</v>
      </c>
    </row>
    <row r="8490" spans="1:20" ht="27.6">
      <c r="A8490" s="116">
        <v>8490</v>
      </c>
      <c r="B8490" s="129">
        <v>44334</v>
      </c>
      <c r="C8490" s="118">
        <f t="shared" si="406"/>
        <v>5</v>
      </c>
      <c r="D8490" s="119" t="s">
        <v>25</v>
      </c>
      <c r="E8490" s="120" t="s">
        <v>18945</v>
      </c>
      <c r="F8490" s="209" t="s">
        <v>18946</v>
      </c>
      <c r="G8490" s="119" t="s">
        <v>1539</v>
      </c>
      <c r="H8490" s="121" t="s">
        <v>53</v>
      </c>
      <c r="I8490" s="121" t="s">
        <v>30</v>
      </c>
      <c r="J8490" s="121" t="s">
        <v>485</v>
      </c>
      <c r="K8490" s="120" t="s">
        <v>65</v>
      </c>
      <c r="L8490" s="131" t="s">
        <v>32</v>
      </c>
      <c r="M8490" s="120" t="s">
        <v>78</v>
      </c>
      <c r="P8490" s="124">
        <f t="shared" si="407"/>
        <v>0</v>
      </c>
    </row>
    <row r="8491" spans="1:20">
      <c r="A8491" s="116">
        <v>8491</v>
      </c>
      <c r="B8491" s="129">
        <v>44334</v>
      </c>
      <c r="C8491" s="118">
        <f t="shared" si="406"/>
        <v>5</v>
      </c>
      <c r="D8491" s="119" t="s">
        <v>25</v>
      </c>
      <c r="E8491" s="120" t="s">
        <v>18947</v>
      </c>
      <c r="F8491" s="209" t="s">
        <v>1462</v>
      </c>
      <c r="G8491" s="119" t="s">
        <v>18948</v>
      </c>
      <c r="H8491" s="121" t="s">
        <v>177</v>
      </c>
      <c r="I8491" s="119" t="s">
        <v>30</v>
      </c>
      <c r="J8491" s="121" t="s">
        <v>31</v>
      </c>
      <c r="K8491" s="120" t="s">
        <v>65</v>
      </c>
      <c r="L8491" s="131" t="s">
        <v>32</v>
      </c>
      <c r="M8491" s="120" t="s">
        <v>78</v>
      </c>
      <c r="P8491" s="124">
        <f t="shared" si="407"/>
        <v>0</v>
      </c>
    </row>
    <row r="8492" spans="1:20">
      <c r="A8492" s="116">
        <v>8492</v>
      </c>
      <c r="B8492" s="129">
        <v>44334</v>
      </c>
      <c r="C8492" s="118">
        <f t="shared" si="406"/>
        <v>5</v>
      </c>
      <c r="D8492" s="119" t="s">
        <v>25</v>
      </c>
      <c r="E8492" s="120" t="s">
        <v>18949</v>
      </c>
      <c r="F8492" s="209" t="s">
        <v>2439</v>
      </c>
      <c r="G8492" s="119" t="s">
        <v>18950</v>
      </c>
      <c r="H8492" s="121" t="s">
        <v>177</v>
      </c>
      <c r="I8492" s="119" t="s">
        <v>30</v>
      </c>
      <c r="J8492" s="121" t="s">
        <v>87</v>
      </c>
      <c r="K8492" s="120" t="s">
        <v>65</v>
      </c>
      <c r="L8492" s="131" t="s">
        <v>32</v>
      </c>
      <c r="M8492" s="120" t="s">
        <v>78</v>
      </c>
      <c r="P8492" s="124">
        <f t="shared" si="407"/>
        <v>0</v>
      </c>
    </row>
    <row r="8493" spans="1:20">
      <c r="A8493" s="116">
        <v>8493</v>
      </c>
      <c r="B8493" s="129">
        <v>44334</v>
      </c>
      <c r="C8493" s="118">
        <f t="shared" si="406"/>
        <v>5</v>
      </c>
      <c r="D8493" s="119" t="s">
        <v>25</v>
      </c>
      <c r="E8493" s="120" t="s">
        <v>18951</v>
      </c>
      <c r="F8493" s="209" t="s">
        <v>1462</v>
      </c>
      <c r="G8493" s="119" t="s">
        <v>18952</v>
      </c>
      <c r="H8493" s="121" t="s">
        <v>101</v>
      </c>
      <c r="I8493" s="121" t="s">
        <v>30</v>
      </c>
      <c r="J8493" s="121" t="s">
        <v>1544</v>
      </c>
      <c r="K8493" s="120" t="s">
        <v>65</v>
      </c>
      <c r="L8493" s="131" t="s">
        <v>32</v>
      </c>
      <c r="M8493" s="120" t="s">
        <v>78</v>
      </c>
      <c r="P8493" s="124">
        <f t="shared" si="407"/>
        <v>0</v>
      </c>
    </row>
    <row r="8494" spans="1:20">
      <c r="A8494" s="116">
        <v>8494</v>
      </c>
      <c r="B8494" s="129">
        <v>44334</v>
      </c>
      <c r="C8494" s="118">
        <f t="shared" si="406"/>
        <v>5</v>
      </c>
      <c r="D8494" s="119" t="s">
        <v>25</v>
      </c>
      <c r="E8494" s="120" t="s">
        <v>18953</v>
      </c>
      <c r="F8494" s="209" t="s">
        <v>1462</v>
      </c>
      <c r="G8494" s="119" t="s">
        <v>18954</v>
      </c>
      <c r="H8494" s="121" t="s">
        <v>53</v>
      </c>
      <c r="I8494" s="119" t="s">
        <v>30</v>
      </c>
      <c r="J8494" s="121" t="s">
        <v>87</v>
      </c>
      <c r="K8494" s="120" t="s">
        <v>65</v>
      </c>
      <c r="L8494" s="131" t="s">
        <v>32</v>
      </c>
      <c r="M8494" s="120" t="s">
        <v>78</v>
      </c>
      <c r="P8494" s="124">
        <f t="shared" si="407"/>
        <v>0</v>
      </c>
    </row>
    <row r="8495" spans="1:20">
      <c r="A8495" s="116">
        <v>8495</v>
      </c>
      <c r="B8495" s="129">
        <v>44334</v>
      </c>
      <c r="C8495" s="118">
        <f t="shared" si="406"/>
        <v>5</v>
      </c>
      <c r="D8495" s="120" t="s">
        <v>25</v>
      </c>
      <c r="E8495" s="120" t="s">
        <v>18955</v>
      </c>
      <c r="F8495" s="209" t="s">
        <v>13165</v>
      </c>
      <c r="G8495" s="119" t="s">
        <v>10609</v>
      </c>
      <c r="H8495" s="121" t="s">
        <v>48</v>
      </c>
      <c r="I8495" s="121" t="s">
        <v>30</v>
      </c>
      <c r="J8495" s="121" t="s">
        <v>31</v>
      </c>
      <c r="K8495" s="120" t="s">
        <v>584</v>
      </c>
      <c r="L8495" s="131" t="s">
        <v>32</v>
      </c>
      <c r="M8495" s="120" t="s">
        <v>33</v>
      </c>
      <c r="N8495" s="131">
        <v>44343</v>
      </c>
      <c r="O8495" s="131">
        <v>44456</v>
      </c>
      <c r="P8495" s="124">
        <f t="shared" si="407"/>
        <v>9</v>
      </c>
      <c r="Q8495" s="118">
        <v>1</v>
      </c>
    </row>
    <row r="8496" spans="1:20">
      <c r="A8496" s="116">
        <v>8496</v>
      </c>
      <c r="B8496" s="129">
        <v>44334</v>
      </c>
      <c r="C8496" s="118">
        <f t="shared" si="406"/>
        <v>5</v>
      </c>
      <c r="D8496" s="119" t="s">
        <v>25</v>
      </c>
      <c r="E8496" s="120" t="s">
        <v>18956</v>
      </c>
      <c r="F8496" s="209" t="s">
        <v>18957</v>
      </c>
      <c r="G8496" s="119" t="s">
        <v>8981</v>
      </c>
      <c r="H8496" s="121" t="s">
        <v>29</v>
      </c>
      <c r="I8496" s="121" t="s">
        <v>30</v>
      </c>
      <c r="J8496" s="121" t="s">
        <v>7087</v>
      </c>
      <c r="K8496" s="120" t="s">
        <v>65</v>
      </c>
      <c r="L8496" s="131" t="s">
        <v>32</v>
      </c>
      <c r="M8496" s="120" t="s">
        <v>78</v>
      </c>
      <c r="P8496" s="124">
        <f t="shared" si="407"/>
        <v>0</v>
      </c>
    </row>
    <row r="8497" spans="1:20">
      <c r="A8497" s="116">
        <v>8497</v>
      </c>
      <c r="B8497" s="129">
        <v>44334</v>
      </c>
      <c r="C8497" s="118">
        <f t="shared" si="406"/>
        <v>5</v>
      </c>
      <c r="D8497" s="119" t="s">
        <v>25</v>
      </c>
      <c r="E8497" s="120" t="s">
        <v>18958</v>
      </c>
      <c r="F8497" s="209" t="s">
        <v>7956</v>
      </c>
      <c r="G8497" s="119" t="s">
        <v>18959</v>
      </c>
      <c r="H8497" s="121" t="s">
        <v>177</v>
      </c>
      <c r="I8497" s="121" t="s">
        <v>30</v>
      </c>
      <c r="J8497" s="121" t="s">
        <v>7553</v>
      </c>
      <c r="K8497" s="120" t="s">
        <v>65</v>
      </c>
      <c r="L8497" s="131" t="s">
        <v>32</v>
      </c>
      <c r="M8497" s="120" t="s">
        <v>78</v>
      </c>
      <c r="P8497" s="124">
        <f t="shared" si="407"/>
        <v>0</v>
      </c>
    </row>
    <row r="8498" spans="1:20">
      <c r="A8498" s="116">
        <v>8498</v>
      </c>
      <c r="B8498" s="129">
        <v>44334</v>
      </c>
      <c r="C8498" s="118">
        <f t="shared" si="406"/>
        <v>5</v>
      </c>
      <c r="D8498" s="120" t="s">
        <v>25</v>
      </c>
      <c r="E8498" s="120" t="s">
        <v>18960</v>
      </c>
      <c r="F8498" s="209" t="s">
        <v>18961</v>
      </c>
      <c r="G8498" s="119" t="s">
        <v>18962</v>
      </c>
      <c r="H8498" s="121" t="s">
        <v>76</v>
      </c>
      <c r="I8498" s="121" t="s">
        <v>42</v>
      </c>
      <c r="J8498" s="121" t="s">
        <v>72</v>
      </c>
      <c r="K8498" s="120" t="s">
        <v>65</v>
      </c>
      <c r="L8498" s="131" t="s">
        <v>32</v>
      </c>
      <c r="M8498" s="120" t="s">
        <v>33</v>
      </c>
      <c r="N8498" s="131">
        <v>44337</v>
      </c>
      <c r="O8498" s="131">
        <v>44390</v>
      </c>
      <c r="P8498" s="124">
        <f t="shared" si="407"/>
        <v>7</v>
      </c>
      <c r="S8498" s="120" t="s">
        <v>34</v>
      </c>
      <c r="T8498" s="126">
        <v>44340</v>
      </c>
    </row>
    <row r="8499" spans="1:20">
      <c r="A8499" s="116">
        <v>8499</v>
      </c>
      <c r="B8499" s="129">
        <v>44334</v>
      </c>
      <c r="C8499" s="118">
        <f t="shared" si="406"/>
        <v>5</v>
      </c>
      <c r="D8499" s="119" t="s">
        <v>25</v>
      </c>
      <c r="E8499" s="120" t="s">
        <v>18963</v>
      </c>
      <c r="F8499" s="209" t="s">
        <v>18964</v>
      </c>
      <c r="G8499" s="119" t="s">
        <v>18965</v>
      </c>
      <c r="H8499" s="121" t="s">
        <v>101</v>
      </c>
      <c r="I8499" s="121" t="s">
        <v>30</v>
      </c>
      <c r="J8499" s="121" t="s">
        <v>5018</v>
      </c>
      <c r="K8499" s="120" t="s">
        <v>65</v>
      </c>
      <c r="L8499" s="131" t="s">
        <v>32</v>
      </c>
      <c r="M8499" s="120" t="s">
        <v>78</v>
      </c>
      <c r="P8499" s="124">
        <f t="shared" si="407"/>
        <v>0</v>
      </c>
    </row>
    <row r="8500" spans="1:20">
      <c r="A8500" s="116">
        <v>8500</v>
      </c>
      <c r="B8500" s="129">
        <v>44334</v>
      </c>
      <c r="C8500" s="118">
        <f t="shared" si="406"/>
        <v>5</v>
      </c>
      <c r="D8500" s="119" t="s">
        <v>25</v>
      </c>
      <c r="E8500" s="120" t="s">
        <v>18966</v>
      </c>
      <c r="F8500" s="209" t="s">
        <v>18967</v>
      </c>
      <c r="G8500" s="119" t="s">
        <v>18965</v>
      </c>
      <c r="H8500" s="121" t="s">
        <v>101</v>
      </c>
      <c r="I8500" s="119" t="s">
        <v>42</v>
      </c>
      <c r="J8500" s="121" t="s">
        <v>91</v>
      </c>
      <c r="K8500" s="120" t="s">
        <v>65</v>
      </c>
      <c r="L8500" s="131" t="s">
        <v>32</v>
      </c>
      <c r="M8500" s="120" t="s">
        <v>78</v>
      </c>
      <c r="P8500" s="124">
        <f t="shared" si="407"/>
        <v>0</v>
      </c>
    </row>
    <row r="8501" spans="1:20">
      <c r="A8501" s="116">
        <v>8501</v>
      </c>
      <c r="B8501" s="129">
        <v>44334</v>
      </c>
      <c r="C8501" s="118">
        <f t="shared" si="406"/>
        <v>5</v>
      </c>
      <c r="D8501" s="119" t="s">
        <v>25</v>
      </c>
      <c r="E8501" s="120" t="s">
        <v>18968</v>
      </c>
      <c r="F8501" s="209" t="s">
        <v>18969</v>
      </c>
      <c r="G8501" s="119" t="s">
        <v>18965</v>
      </c>
      <c r="H8501" s="121" t="s">
        <v>101</v>
      </c>
      <c r="I8501" s="121" t="s">
        <v>42</v>
      </c>
      <c r="J8501" s="121" t="s">
        <v>72</v>
      </c>
      <c r="K8501" s="120" t="s">
        <v>65</v>
      </c>
      <c r="L8501" s="131" t="s">
        <v>32</v>
      </c>
      <c r="M8501" s="120" t="s">
        <v>78</v>
      </c>
      <c r="P8501" s="124">
        <f t="shared" si="407"/>
        <v>0</v>
      </c>
    </row>
    <row r="8502" spans="1:20">
      <c r="A8502" s="116">
        <v>8502</v>
      </c>
      <c r="B8502" s="129">
        <v>44334</v>
      </c>
      <c r="C8502" s="118">
        <f t="shared" si="406"/>
        <v>5</v>
      </c>
      <c r="D8502" s="119" t="s">
        <v>25</v>
      </c>
      <c r="E8502" s="120" t="s">
        <v>18970</v>
      </c>
      <c r="F8502" s="209" t="s">
        <v>2439</v>
      </c>
      <c r="G8502" s="119" t="s">
        <v>18965</v>
      </c>
      <c r="H8502" s="121" t="s">
        <v>101</v>
      </c>
      <c r="I8502" s="121" t="s">
        <v>30</v>
      </c>
      <c r="J8502" s="121" t="s">
        <v>7216</v>
      </c>
      <c r="K8502" s="120" t="s">
        <v>65</v>
      </c>
      <c r="L8502" s="131" t="s">
        <v>32</v>
      </c>
      <c r="M8502" s="120" t="s">
        <v>78</v>
      </c>
      <c r="P8502" s="124">
        <f t="shared" si="407"/>
        <v>0</v>
      </c>
    </row>
    <row r="8503" spans="1:20" ht="27.6">
      <c r="A8503" s="116">
        <v>8503</v>
      </c>
      <c r="B8503" s="129">
        <v>44334</v>
      </c>
      <c r="C8503" s="118">
        <f t="shared" si="406"/>
        <v>5</v>
      </c>
      <c r="D8503" s="119" t="s">
        <v>25</v>
      </c>
      <c r="E8503" s="120" t="s">
        <v>18971</v>
      </c>
      <c r="F8503" s="209" t="s">
        <v>18972</v>
      </c>
      <c r="G8503" s="119" t="s">
        <v>18965</v>
      </c>
      <c r="H8503" s="121" t="s">
        <v>101</v>
      </c>
      <c r="I8503" s="121" t="s">
        <v>30</v>
      </c>
      <c r="J8503" s="121" t="s">
        <v>7276</v>
      </c>
      <c r="K8503" s="120" t="s">
        <v>65</v>
      </c>
      <c r="L8503" s="131" t="s">
        <v>32</v>
      </c>
      <c r="M8503" s="120" t="s">
        <v>78</v>
      </c>
      <c r="P8503" s="124">
        <f t="shared" si="407"/>
        <v>0</v>
      </c>
    </row>
    <row r="8504" spans="1:20">
      <c r="A8504" s="116">
        <v>8504</v>
      </c>
      <c r="B8504" s="129">
        <v>44334</v>
      </c>
      <c r="C8504" s="118">
        <f t="shared" si="406"/>
        <v>5</v>
      </c>
      <c r="D8504" s="119" t="s">
        <v>25</v>
      </c>
      <c r="E8504" s="120" t="s">
        <v>18973</v>
      </c>
      <c r="F8504" s="209" t="s">
        <v>1462</v>
      </c>
      <c r="G8504" s="119" t="s">
        <v>18965</v>
      </c>
      <c r="H8504" s="121" t="s">
        <v>101</v>
      </c>
      <c r="I8504" s="121" t="s">
        <v>30</v>
      </c>
      <c r="J8504" s="121" t="s">
        <v>7142</v>
      </c>
      <c r="K8504" s="120" t="s">
        <v>65</v>
      </c>
      <c r="L8504" s="131" t="s">
        <v>32</v>
      </c>
      <c r="M8504" s="120" t="s">
        <v>78</v>
      </c>
      <c r="P8504" s="124">
        <f t="shared" si="407"/>
        <v>0</v>
      </c>
    </row>
    <row r="8505" spans="1:20">
      <c r="A8505" s="116">
        <v>8505</v>
      </c>
      <c r="B8505" s="129">
        <v>44334</v>
      </c>
      <c r="C8505" s="118">
        <f t="shared" si="406"/>
        <v>5</v>
      </c>
      <c r="D8505" s="119" t="s">
        <v>25</v>
      </c>
      <c r="E8505" s="120" t="s">
        <v>18974</v>
      </c>
      <c r="F8505" s="209" t="s">
        <v>18975</v>
      </c>
      <c r="G8505" s="119" t="s">
        <v>4554</v>
      </c>
      <c r="H8505" s="121" t="s">
        <v>41</v>
      </c>
      <c r="I8505" s="121" t="s">
        <v>42</v>
      </c>
      <c r="J8505" s="121" t="s">
        <v>72</v>
      </c>
      <c r="K8505" s="120" t="s">
        <v>65</v>
      </c>
      <c r="L8505" s="131" t="s">
        <v>32</v>
      </c>
      <c r="M8505" s="120" t="s">
        <v>78</v>
      </c>
      <c r="P8505" s="124">
        <f t="shared" si="407"/>
        <v>0</v>
      </c>
    </row>
    <row r="8506" spans="1:20" ht="27.6">
      <c r="A8506" s="116">
        <v>8506</v>
      </c>
      <c r="B8506" s="129">
        <v>44334</v>
      </c>
      <c r="C8506" s="118">
        <f t="shared" si="406"/>
        <v>5</v>
      </c>
      <c r="D8506" s="119" t="s">
        <v>25</v>
      </c>
      <c r="E8506" s="120" t="s">
        <v>18976</v>
      </c>
      <c r="F8506" s="209" t="s">
        <v>18977</v>
      </c>
      <c r="G8506" s="119" t="s">
        <v>4554</v>
      </c>
      <c r="H8506" s="121" t="s">
        <v>41</v>
      </c>
      <c r="I8506" s="121" t="s">
        <v>42</v>
      </c>
      <c r="J8506" s="121" t="s">
        <v>72</v>
      </c>
      <c r="K8506" s="120" t="s">
        <v>65</v>
      </c>
      <c r="L8506" s="131" t="s">
        <v>32</v>
      </c>
      <c r="M8506" s="120" t="s">
        <v>78</v>
      </c>
      <c r="P8506" s="124">
        <f t="shared" si="407"/>
        <v>0</v>
      </c>
    </row>
    <row r="8507" spans="1:20">
      <c r="A8507" s="116">
        <v>8507</v>
      </c>
      <c r="B8507" s="129">
        <v>44334</v>
      </c>
      <c r="C8507" s="118">
        <f t="shared" si="406"/>
        <v>5</v>
      </c>
      <c r="D8507" s="119" t="s">
        <v>25</v>
      </c>
      <c r="E8507" s="120" t="s">
        <v>18978</v>
      </c>
      <c r="F8507" s="209" t="s">
        <v>18979</v>
      </c>
      <c r="G8507" s="119" t="s">
        <v>4554</v>
      </c>
      <c r="H8507" s="121" t="s">
        <v>41</v>
      </c>
      <c r="I8507" s="121" t="s">
        <v>42</v>
      </c>
      <c r="J8507" s="121" t="s">
        <v>72</v>
      </c>
      <c r="K8507" s="120" t="s">
        <v>65</v>
      </c>
      <c r="L8507" s="131" t="s">
        <v>32</v>
      </c>
      <c r="M8507" s="120" t="s">
        <v>78</v>
      </c>
      <c r="P8507" s="124">
        <f t="shared" si="407"/>
        <v>0</v>
      </c>
    </row>
    <row r="8508" spans="1:20">
      <c r="A8508" s="116">
        <v>8508</v>
      </c>
      <c r="B8508" s="129">
        <v>44334</v>
      </c>
      <c r="C8508" s="118">
        <f t="shared" si="406"/>
        <v>5</v>
      </c>
      <c r="D8508" s="119" t="s">
        <v>25</v>
      </c>
      <c r="E8508" s="120" t="s">
        <v>18980</v>
      </c>
      <c r="F8508" s="209" t="s">
        <v>18981</v>
      </c>
      <c r="G8508" s="119" t="s">
        <v>1170</v>
      </c>
      <c r="H8508" s="121" t="s">
        <v>97</v>
      </c>
      <c r="I8508" s="121" t="s">
        <v>42</v>
      </c>
      <c r="J8508" s="121" t="s">
        <v>72</v>
      </c>
      <c r="K8508" s="120" t="s">
        <v>65</v>
      </c>
      <c r="L8508" s="131" t="s">
        <v>32</v>
      </c>
      <c r="M8508" s="120" t="s">
        <v>78</v>
      </c>
      <c r="P8508" s="124">
        <f t="shared" si="407"/>
        <v>0</v>
      </c>
    </row>
    <row r="8509" spans="1:20">
      <c r="A8509" s="116">
        <v>8509</v>
      </c>
      <c r="B8509" s="129">
        <v>44334</v>
      </c>
      <c r="C8509" s="118">
        <f t="shared" si="406"/>
        <v>5</v>
      </c>
      <c r="D8509" s="119" t="s">
        <v>25</v>
      </c>
      <c r="E8509" s="120" t="s">
        <v>18982</v>
      </c>
      <c r="F8509" s="209" t="s">
        <v>3640</v>
      </c>
      <c r="G8509" s="119" t="s">
        <v>18983</v>
      </c>
      <c r="H8509" s="121" t="s">
        <v>29</v>
      </c>
      <c r="I8509" s="121" t="s">
        <v>42</v>
      </c>
      <c r="J8509" s="121" t="s">
        <v>72</v>
      </c>
      <c r="K8509" s="120" t="s">
        <v>65</v>
      </c>
      <c r="L8509" s="131" t="s">
        <v>32</v>
      </c>
      <c r="M8509" s="120" t="s">
        <v>78</v>
      </c>
      <c r="P8509" s="124">
        <f t="shared" si="407"/>
        <v>0</v>
      </c>
    </row>
    <row r="8510" spans="1:20">
      <c r="A8510" s="116">
        <v>8510</v>
      </c>
      <c r="B8510" s="129">
        <v>44334</v>
      </c>
      <c r="C8510" s="118">
        <f t="shared" si="406"/>
        <v>5</v>
      </c>
      <c r="D8510" s="119" t="s">
        <v>25</v>
      </c>
      <c r="E8510" s="120" t="s">
        <v>18984</v>
      </c>
      <c r="F8510" s="209" t="s">
        <v>18985</v>
      </c>
      <c r="G8510" s="119" t="s">
        <v>4554</v>
      </c>
      <c r="H8510" s="121" t="s">
        <v>41</v>
      </c>
      <c r="I8510" s="121" t="s">
        <v>42</v>
      </c>
      <c r="J8510" s="121" t="s">
        <v>72</v>
      </c>
      <c r="K8510" s="120" t="s">
        <v>65</v>
      </c>
      <c r="L8510" s="131" t="s">
        <v>32</v>
      </c>
      <c r="M8510" s="120" t="s">
        <v>78</v>
      </c>
      <c r="P8510" s="124">
        <f t="shared" si="407"/>
        <v>0</v>
      </c>
    </row>
    <row r="8511" spans="1:20">
      <c r="A8511" s="116">
        <v>8511</v>
      </c>
      <c r="B8511" s="129">
        <v>44334</v>
      </c>
      <c r="C8511" s="118">
        <f t="shared" si="406"/>
        <v>5</v>
      </c>
      <c r="D8511" s="119" t="s">
        <v>25</v>
      </c>
      <c r="E8511" s="120" t="s">
        <v>18986</v>
      </c>
      <c r="F8511" s="209" t="s">
        <v>18987</v>
      </c>
      <c r="G8511" s="119" t="s">
        <v>4554</v>
      </c>
      <c r="H8511" s="121" t="s">
        <v>41</v>
      </c>
      <c r="I8511" s="121" t="s">
        <v>42</v>
      </c>
      <c r="J8511" s="121" t="s">
        <v>72</v>
      </c>
      <c r="K8511" s="120" t="s">
        <v>65</v>
      </c>
      <c r="L8511" s="131" t="s">
        <v>32</v>
      </c>
      <c r="M8511" s="120" t="s">
        <v>78</v>
      </c>
      <c r="P8511" s="124">
        <f t="shared" si="407"/>
        <v>0</v>
      </c>
    </row>
    <row r="8512" spans="1:20" ht="27.6">
      <c r="A8512" s="116">
        <v>8512</v>
      </c>
      <c r="B8512" s="129">
        <v>44334</v>
      </c>
      <c r="C8512" s="118">
        <f t="shared" si="406"/>
        <v>5</v>
      </c>
      <c r="D8512" s="119" t="s">
        <v>25</v>
      </c>
      <c r="E8512" s="120" t="s">
        <v>18988</v>
      </c>
      <c r="F8512" s="209" t="s">
        <v>18989</v>
      </c>
      <c r="G8512" s="119" t="s">
        <v>18916</v>
      </c>
      <c r="H8512" s="121" t="s">
        <v>41</v>
      </c>
      <c r="I8512" s="121" t="s">
        <v>42</v>
      </c>
      <c r="J8512" s="121" t="s">
        <v>72</v>
      </c>
      <c r="K8512" s="120" t="s">
        <v>65</v>
      </c>
      <c r="L8512" s="131" t="s">
        <v>32</v>
      </c>
      <c r="M8512" s="120" t="s">
        <v>78</v>
      </c>
      <c r="P8512" s="124">
        <f t="shared" si="407"/>
        <v>0</v>
      </c>
    </row>
    <row r="8513" spans="1:25">
      <c r="A8513" s="116">
        <v>8513</v>
      </c>
      <c r="B8513" s="129">
        <v>44334</v>
      </c>
      <c r="C8513" s="118">
        <f t="shared" si="406"/>
        <v>5</v>
      </c>
      <c r="D8513" s="120" t="s">
        <v>25</v>
      </c>
      <c r="E8513" s="120" t="s">
        <v>18990</v>
      </c>
      <c r="F8513" s="209" t="s">
        <v>18991</v>
      </c>
      <c r="G8513" s="119" t="s">
        <v>18992</v>
      </c>
      <c r="H8513" s="121" t="s">
        <v>53</v>
      </c>
      <c r="I8513" s="121" t="s">
        <v>30</v>
      </c>
      <c r="J8513" s="121" t="s">
        <v>1540</v>
      </c>
      <c r="K8513" s="120" t="s">
        <v>65</v>
      </c>
      <c r="L8513" s="131" t="s">
        <v>32</v>
      </c>
      <c r="M8513" s="120" t="s">
        <v>78</v>
      </c>
      <c r="P8513" s="124">
        <f t="shared" si="407"/>
        <v>0</v>
      </c>
    </row>
    <row r="8514" spans="1:25" ht="27.6">
      <c r="A8514" s="116">
        <v>8514</v>
      </c>
      <c r="B8514" s="129">
        <v>44309</v>
      </c>
      <c r="C8514" s="118">
        <f t="shared" si="406"/>
        <v>4</v>
      </c>
      <c r="D8514" s="119" t="s">
        <v>25</v>
      </c>
      <c r="E8514" s="120" t="s">
        <v>18993</v>
      </c>
      <c r="F8514" s="214" t="s">
        <v>18994</v>
      </c>
      <c r="G8514" s="119" t="s">
        <v>18995</v>
      </c>
      <c r="H8514" s="121" t="s">
        <v>29</v>
      </c>
      <c r="I8514" s="119" t="s">
        <v>30</v>
      </c>
      <c r="J8514" s="121" t="s">
        <v>5018</v>
      </c>
      <c r="K8514" s="120" t="s">
        <v>65</v>
      </c>
      <c r="L8514" s="131" t="s">
        <v>32</v>
      </c>
      <c r="M8514" s="120" t="s">
        <v>78</v>
      </c>
      <c r="P8514" s="124">
        <f t="shared" si="407"/>
        <v>0</v>
      </c>
    </row>
    <row r="8515" spans="1:25">
      <c r="A8515" s="116">
        <v>8515</v>
      </c>
      <c r="B8515" s="129">
        <v>44334</v>
      </c>
      <c r="C8515" s="118">
        <f t="shared" si="406"/>
        <v>5</v>
      </c>
      <c r="D8515" s="120" t="s">
        <v>25</v>
      </c>
      <c r="E8515" s="120" t="s">
        <v>18996</v>
      </c>
      <c r="F8515" s="209" t="s">
        <v>1372</v>
      </c>
      <c r="G8515" s="119" t="s">
        <v>18997</v>
      </c>
      <c r="H8515" s="121" t="s">
        <v>53</v>
      </c>
      <c r="I8515" s="121" t="s">
        <v>30</v>
      </c>
      <c r="J8515" s="121" t="s">
        <v>6396</v>
      </c>
      <c r="K8515" s="120" t="s">
        <v>584</v>
      </c>
      <c r="L8515" s="131" t="s">
        <v>32</v>
      </c>
      <c r="M8515" s="120" t="s">
        <v>78</v>
      </c>
      <c r="P8515" s="124">
        <f t="shared" si="407"/>
        <v>0</v>
      </c>
    </row>
    <row r="8516" spans="1:25">
      <c r="A8516" s="116">
        <v>8516</v>
      </c>
      <c r="B8516" s="129">
        <v>44334</v>
      </c>
      <c r="C8516" s="118">
        <f t="shared" si="406"/>
        <v>5</v>
      </c>
      <c r="D8516" s="120" t="s">
        <v>25</v>
      </c>
      <c r="E8516" s="120" t="s">
        <v>18998</v>
      </c>
      <c r="F8516" s="209" t="s">
        <v>18999</v>
      </c>
      <c r="G8516" s="119" t="s">
        <v>528</v>
      </c>
      <c r="H8516" s="121" t="s">
        <v>53</v>
      </c>
      <c r="I8516" s="121" t="s">
        <v>42</v>
      </c>
      <c r="J8516" s="121" t="s">
        <v>549</v>
      </c>
      <c r="K8516" s="120" t="s">
        <v>584</v>
      </c>
      <c r="L8516" s="131" t="s">
        <v>32</v>
      </c>
      <c r="M8516" s="120" t="s">
        <v>78</v>
      </c>
      <c r="P8516" s="124">
        <f t="shared" si="407"/>
        <v>0</v>
      </c>
    </row>
    <row r="8517" spans="1:25">
      <c r="A8517" s="116">
        <v>8517</v>
      </c>
      <c r="B8517" s="129">
        <v>44334</v>
      </c>
      <c r="C8517" s="118">
        <f t="shared" si="406"/>
        <v>5</v>
      </c>
      <c r="D8517" s="120" t="s">
        <v>25</v>
      </c>
      <c r="E8517" s="120" t="s">
        <v>19000</v>
      </c>
      <c r="F8517" s="209" t="s">
        <v>19001</v>
      </c>
      <c r="G8517" s="119" t="s">
        <v>19002</v>
      </c>
      <c r="H8517" s="121" t="s">
        <v>53</v>
      </c>
      <c r="I8517" s="119" t="s">
        <v>30</v>
      </c>
      <c r="J8517" s="121" t="s">
        <v>7280</v>
      </c>
      <c r="K8517" s="120" t="s">
        <v>584</v>
      </c>
      <c r="L8517" s="131" t="s">
        <v>32</v>
      </c>
      <c r="M8517" s="120" t="s">
        <v>78</v>
      </c>
      <c r="P8517" s="124">
        <f t="shared" si="407"/>
        <v>0</v>
      </c>
      <c r="R8517" s="133"/>
    </row>
    <row r="8518" spans="1:25">
      <c r="A8518" s="116">
        <v>8518</v>
      </c>
      <c r="B8518" s="129">
        <v>44335</v>
      </c>
      <c r="C8518" s="118">
        <f t="shared" si="406"/>
        <v>5</v>
      </c>
      <c r="D8518" s="120" t="s">
        <v>252</v>
      </c>
      <c r="E8518" s="120" t="s">
        <v>19003</v>
      </c>
      <c r="F8518" s="209" t="s">
        <v>19004</v>
      </c>
      <c r="G8518" s="119" t="s">
        <v>18262</v>
      </c>
      <c r="H8518" s="121" t="s">
        <v>76</v>
      </c>
      <c r="I8518" s="121" t="s">
        <v>30</v>
      </c>
      <c r="J8518" s="121" t="s">
        <v>1540</v>
      </c>
      <c r="K8518" s="120" t="s">
        <v>65</v>
      </c>
      <c r="L8518" s="131" t="s">
        <v>32</v>
      </c>
      <c r="M8518" s="120" t="s">
        <v>33</v>
      </c>
      <c r="P8518" s="124">
        <f t="shared" si="407"/>
        <v>0</v>
      </c>
    </row>
    <row r="8519" spans="1:25" ht="41.4">
      <c r="A8519" s="116">
        <v>8519</v>
      </c>
      <c r="B8519" s="129">
        <v>44335</v>
      </c>
      <c r="C8519" s="118">
        <f t="shared" si="406"/>
        <v>5</v>
      </c>
      <c r="D8519" s="120" t="s">
        <v>25</v>
      </c>
      <c r="E8519" s="120" t="s">
        <v>19005</v>
      </c>
      <c r="F8519" s="209" t="s">
        <v>19006</v>
      </c>
      <c r="G8519" s="119" t="s">
        <v>3568</v>
      </c>
      <c r="H8519" s="121" t="s">
        <v>53</v>
      </c>
      <c r="I8519" s="119" t="s">
        <v>42</v>
      </c>
      <c r="J8519" s="121" t="s">
        <v>72</v>
      </c>
      <c r="K8519" s="120" t="s">
        <v>584</v>
      </c>
      <c r="L8519" s="131" t="s">
        <v>32</v>
      </c>
      <c r="M8519" s="120" t="s">
        <v>78</v>
      </c>
      <c r="P8519" s="124">
        <f t="shared" si="407"/>
        <v>0</v>
      </c>
    </row>
    <row r="8520" spans="1:25">
      <c r="A8520" s="116">
        <v>8520</v>
      </c>
      <c r="B8520" s="129">
        <v>44335</v>
      </c>
      <c r="C8520" s="118">
        <f t="shared" si="406"/>
        <v>5</v>
      </c>
      <c r="D8520" s="120" t="s">
        <v>252</v>
      </c>
      <c r="E8520" s="120" t="s">
        <v>19007</v>
      </c>
      <c r="F8520" s="209" t="s">
        <v>19008</v>
      </c>
      <c r="G8520" s="119" t="s">
        <v>214</v>
      </c>
      <c r="I8520" s="119" t="s">
        <v>63</v>
      </c>
      <c r="J8520" s="121" t="s">
        <v>323</v>
      </c>
      <c r="K8520" s="120" t="s">
        <v>65</v>
      </c>
      <c r="L8520" s="131" t="s">
        <v>32</v>
      </c>
      <c r="M8520" s="120" t="s">
        <v>78</v>
      </c>
      <c r="P8520" s="124">
        <f t="shared" si="407"/>
        <v>0</v>
      </c>
    </row>
    <row r="8521" spans="1:25">
      <c r="A8521" s="116">
        <v>8521</v>
      </c>
      <c r="B8521" s="129">
        <v>44335</v>
      </c>
      <c r="C8521" s="118">
        <f t="shared" si="406"/>
        <v>5</v>
      </c>
      <c r="D8521" s="120" t="s">
        <v>252</v>
      </c>
      <c r="E8521" s="120" t="s">
        <v>19009</v>
      </c>
      <c r="F8521" s="209" t="s">
        <v>19010</v>
      </c>
      <c r="G8521" s="119" t="s">
        <v>603</v>
      </c>
      <c r="I8521" s="121" t="s">
        <v>30</v>
      </c>
      <c r="J8521" s="121" t="s">
        <v>3886</v>
      </c>
      <c r="K8521" s="120" t="s">
        <v>65</v>
      </c>
      <c r="L8521" s="131" t="s">
        <v>32</v>
      </c>
      <c r="M8521" s="120" t="s">
        <v>78</v>
      </c>
      <c r="P8521" s="124">
        <f t="shared" si="407"/>
        <v>0</v>
      </c>
    </row>
    <row r="8522" spans="1:25">
      <c r="A8522" s="116">
        <v>8522</v>
      </c>
      <c r="B8522" s="129">
        <v>44335</v>
      </c>
      <c r="C8522" s="118">
        <f t="shared" si="406"/>
        <v>5</v>
      </c>
      <c r="D8522" s="120" t="s">
        <v>252</v>
      </c>
      <c r="E8522" s="120" t="s">
        <v>19011</v>
      </c>
      <c r="F8522" s="209" t="s">
        <v>19012</v>
      </c>
      <c r="G8522" s="119" t="s">
        <v>9269</v>
      </c>
      <c r="H8522" s="119"/>
      <c r="I8522" s="121" t="s">
        <v>30</v>
      </c>
      <c r="J8522" s="121" t="s">
        <v>435</v>
      </c>
      <c r="K8522" s="120" t="s">
        <v>65</v>
      </c>
      <c r="L8522" s="131" t="s">
        <v>32</v>
      </c>
      <c r="M8522" s="120" t="s">
        <v>78</v>
      </c>
      <c r="P8522" s="124">
        <f t="shared" si="407"/>
        <v>0</v>
      </c>
    </row>
    <row r="8523" spans="1:25">
      <c r="A8523" s="116">
        <v>8523</v>
      </c>
      <c r="B8523" s="129">
        <v>44335</v>
      </c>
      <c r="C8523" s="118">
        <f t="shared" si="406"/>
        <v>5</v>
      </c>
      <c r="D8523" s="120" t="s">
        <v>252</v>
      </c>
      <c r="E8523" s="120" t="s">
        <v>19013</v>
      </c>
      <c r="F8523" s="209" t="s">
        <v>19014</v>
      </c>
      <c r="G8523" s="119" t="s">
        <v>16353</v>
      </c>
      <c r="I8523" s="121" t="s">
        <v>30</v>
      </c>
      <c r="J8523" s="121" t="s">
        <v>1544</v>
      </c>
      <c r="K8523" s="120" t="s">
        <v>65</v>
      </c>
      <c r="L8523" s="131" t="s">
        <v>32</v>
      </c>
      <c r="M8523" s="120" t="s">
        <v>78</v>
      </c>
      <c r="P8523" s="124">
        <f t="shared" si="407"/>
        <v>0</v>
      </c>
    </row>
    <row r="8524" spans="1:25" ht="27.6">
      <c r="A8524" s="116">
        <v>8524</v>
      </c>
      <c r="B8524" s="129">
        <v>44335</v>
      </c>
      <c r="C8524" s="118">
        <f t="shared" si="406"/>
        <v>5</v>
      </c>
      <c r="D8524" s="120" t="s">
        <v>252</v>
      </c>
      <c r="E8524" s="120" t="s">
        <v>19015</v>
      </c>
      <c r="F8524" s="209" t="s">
        <v>19016</v>
      </c>
      <c r="G8524" s="119" t="s">
        <v>19017</v>
      </c>
      <c r="I8524" s="121" t="s">
        <v>30</v>
      </c>
      <c r="J8524" s="121" t="s">
        <v>7276</v>
      </c>
      <c r="K8524" s="120" t="s">
        <v>65</v>
      </c>
      <c r="L8524" s="131" t="s">
        <v>32</v>
      </c>
      <c r="M8524" s="120" t="s">
        <v>78</v>
      </c>
      <c r="P8524" s="124">
        <f t="shared" si="407"/>
        <v>0</v>
      </c>
    </row>
    <row r="8525" spans="1:25">
      <c r="A8525" s="116">
        <v>8525</v>
      </c>
      <c r="B8525" s="129">
        <v>44335</v>
      </c>
      <c r="C8525" s="118">
        <f t="shared" si="406"/>
        <v>5</v>
      </c>
      <c r="D8525" s="120" t="s">
        <v>252</v>
      </c>
      <c r="E8525" s="120" t="s">
        <v>19018</v>
      </c>
      <c r="F8525" s="209" t="s">
        <v>19019</v>
      </c>
      <c r="G8525" s="119" t="s">
        <v>371</v>
      </c>
      <c r="H8525" s="121" t="s">
        <v>53</v>
      </c>
      <c r="I8525" s="121" t="s">
        <v>42</v>
      </c>
      <c r="J8525" s="121" t="s">
        <v>2268</v>
      </c>
      <c r="K8525" s="120" t="s">
        <v>65</v>
      </c>
      <c r="L8525" s="131" t="s">
        <v>32</v>
      </c>
      <c r="M8525" s="120" t="s">
        <v>78</v>
      </c>
      <c r="P8525" s="124">
        <f t="shared" si="407"/>
        <v>0</v>
      </c>
    </row>
    <row r="8526" spans="1:25">
      <c r="A8526" s="116">
        <v>8526</v>
      </c>
      <c r="B8526" s="129">
        <v>44336</v>
      </c>
      <c r="C8526" s="118">
        <f t="shared" si="406"/>
        <v>5</v>
      </c>
      <c r="D8526" s="120" t="s">
        <v>25</v>
      </c>
      <c r="E8526" s="120" t="s">
        <v>19020</v>
      </c>
      <c r="F8526" s="209" t="s">
        <v>15163</v>
      </c>
      <c r="G8526" s="119" t="s">
        <v>19021</v>
      </c>
      <c r="H8526" s="121" t="s">
        <v>53</v>
      </c>
      <c r="I8526" s="119" t="s">
        <v>30</v>
      </c>
      <c r="J8526" s="121" t="s">
        <v>77</v>
      </c>
      <c r="K8526" s="120" t="s">
        <v>584</v>
      </c>
      <c r="L8526" s="131" t="s">
        <v>32</v>
      </c>
      <c r="M8526" s="120" t="s">
        <v>33</v>
      </c>
      <c r="N8526" s="131">
        <v>44343</v>
      </c>
      <c r="O8526" s="131">
        <v>44456</v>
      </c>
      <c r="P8526" s="124">
        <f t="shared" si="407"/>
        <v>9</v>
      </c>
      <c r="Q8526" s="118">
        <v>1</v>
      </c>
      <c r="S8526" s="120" t="s">
        <v>135</v>
      </c>
      <c r="T8526" s="126">
        <v>44348</v>
      </c>
      <c r="Y8526" s="116" t="s">
        <v>19022</v>
      </c>
    </row>
    <row r="8527" spans="1:25">
      <c r="A8527" s="116">
        <v>8527</v>
      </c>
      <c r="B8527" s="129">
        <v>44336</v>
      </c>
      <c r="C8527" s="118">
        <f t="shared" si="406"/>
        <v>5</v>
      </c>
      <c r="D8527" s="120" t="s">
        <v>252</v>
      </c>
      <c r="E8527" s="120" t="s">
        <v>19023</v>
      </c>
      <c r="F8527" s="212" t="s">
        <v>19024</v>
      </c>
      <c r="G8527" s="119" t="s">
        <v>4949</v>
      </c>
      <c r="H8527" s="121" t="s">
        <v>53</v>
      </c>
      <c r="I8527" s="121" t="s">
        <v>42</v>
      </c>
      <c r="J8527" s="121" t="s">
        <v>43</v>
      </c>
      <c r="K8527" s="120" t="s">
        <v>65</v>
      </c>
      <c r="L8527" s="131" t="s">
        <v>32</v>
      </c>
      <c r="M8527" s="120" t="s">
        <v>78</v>
      </c>
      <c r="P8527" s="124">
        <f t="shared" si="407"/>
        <v>0</v>
      </c>
    </row>
    <row r="8528" spans="1:25">
      <c r="A8528" s="116">
        <v>8528</v>
      </c>
      <c r="B8528" s="129">
        <v>44336</v>
      </c>
      <c r="C8528" s="118">
        <f t="shared" ref="C8528:C8591" si="408">IF(B8528&lt;&gt;0,MONTH(B8528),0)</f>
        <v>5</v>
      </c>
      <c r="D8528" s="120" t="s">
        <v>252</v>
      </c>
      <c r="E8528" s="120" t="s">
        <v>19025</v>
      </c>
      <c r="F8528" s="209" t="s">
        <v>19026</v>
      </c>
      <c r="K8528" s="120" t="s">
        <v>65</v>
      </c>
      <c r="L8528" s="131" t="s">
        <v>32</v>
      </c>
      <c r="M8528" s="120" t="s">
        <v>78</v>
      </c>
      <c r="P8528" s="124">
        <f t="shared" ref="P8528:P8591" si="409">IF(O8528&lt;&gt;0,MONTH(O8528),0)</f>
        <v>0</v>
      </c>
    </row>
    <row r="8529" spans="1:25">
      <c r="A8529" s="116">
        <v>8529</v>
      </c>
      <c r="B8529" s="129">
        <v>44336</v>
      </c>
      <c r="C8529" s="118">
        <f t="shared" si="408"/>
        <v>5</v>
      </c>
      <c r="D8529" s="120" t="s">
        <v>25</v>
      </c>
      <c r="E8529" s="120" t="s">
        <v>19027</v>
      </c>
      <c r="F8529" s="209" t="s">
        <v>19028</v>
      </c>
      <c r="G8529" s="119" t="s">
        <v>19029</v>
      </c>
      <c r="H8529" s="121" t="s">
        <v>53</v>
      </c>
      <c r="I8529" s="121" t="s">
        <v>42</v>
      </c>
      <c r="J8529" s="121" t="s">
        <v>72</v>
      </c>
      <c r="K8529" s="120" t="s">
        <v>584</v>
      </c>
      <c r="L8529" s="131" t="s">
        <v>32</v>
      </c>
      <c r="M8529" s="120" t="s">
        <v>78</v>
      </c>
      <c r="P8529" s="124">
        <f t="shared" si="409"/>
        <v>0</v>
      </c>
    </row>
    <row r="8530" spans="1:25">
      <c r="A8530" s="116">
        <v>8530</v>
      </c>
      <c r="B8530" s="129">
        <v>44336</v>
      </c>
      <c r="C8530" s="118">
        <f t="shared" si="408"/>
        <v>5</v>
      </c>
      <c r="D8530" s="120" t="s">
        <v>25</v>
      </c>
      <c r="E8530" s="120" t="s">
        <v>19030</v>
      </c>
      <c r="F8530" s="209" t="s">
        <v>15163</v>
      </c>
      <c r="G8530" s="119" t="s">
        <v>1539</v>
      </c>
      <c r="H8530" s="121" t="s">
        <v>53</v>
      </c>
      <c r="I8530" s="121" t="s">
        <v>30</v>
      </c>
      <c r="J8530" s="121" t="s">
        <v>485</v>
      </c>
      <c r="K8530" s="120" t="s">
        <v>584</v>
      </c>
      <c r="L8530" s="131" t="s">
        <v>32</v>
      </c>
      <c r="M8530" s="120" t="s">
        <v>78</v>
      </c>
      <c r="P8530" s="124">
        <f t="shared" si="409"/>
        <v>0</v>
      </c>
    </row>
    <row r="8531" spans="1:25">
      <c r="A8531" s="116">
        <v>8531</v>
      </c>
      <c r="B8531" s="129">
        <v>44336</v>
      </c>
      <c r="C8531" s="118">
        <f t="shared" si="408"/>
        <v>5</v>
      </c>
      <c r="D8531" s="120" t="s">
        <v>25</v>
      </c>
      <c r="E8531" s="120" t="s">
        <v>19031</v>
      </c>
      <c r="F8531" s="209" t="s">
        <v>7322</v>
      </c>
      <c r="G8531" s="119" t="s">
        <v>19032</v>
      </c>
      <c r="H8531" s="121" t="s">
        <v>53</v>
      </c>
      <c r="I8531" s="119" t="s">
        <v>30</v>
      </c>
      <c r="J8531" s="121" t="s">
        <v>6396</v>
      </c>
      <c r="K8531" s="120" t="s">
        <v>584</v>
      </c>
      <c r="L8531" s="131" t="s">
        <v>32</v>
      </c>
      <c r="M8531" s="120" t="s">
        <v>78</v>
      </c>
      <c r="P8531" s="124">
        <f t="shared" si="409"/>
        <v>0</v>
      </c>
    </row>
    <row r="8532" spans="1:25">
      <c r="A8532" s="116">
        <v>8532</v>
      </c>
      <c r="B8532" s="129">
        <v>44337</v>
      </c>
      <c r="C8532" s="118">
        <f t="shared" si="408"/>
        <v>5</v>
      </c>
      <c r="D8532" s="120" t="s">
        <v>25</v>
      </c>
      <c r="E8532" s="120" t="s">
        <v>19033</v>
      </c>
      <c r="F8532" s="209" t="s">
        <v>19034</v>
      </c>
      <c r="G8532" s="119" t="s">
        <v>19035</v>
      </c>
      <c r="H8532" s="121" t="s">
        <v>53</v>
      </c>
      <c r="I8532" s="121" t="s">
        <v>42</v>
      </c>
      <c r="J8532" s="121" t="s">
        <v>91</v>
      </c>
      <c r="K8532" s="120" t="s">
        <v>65</v>
      </c>
      <c r="L8532" s="131" t="s">
        <v>32</v>
      </c>
      <c r="M8532" s="120" t="s">
        <v>33</v>
      </c>
      <c r="N8532" s="131">
        <v>44341</v>
      </c>
      <c r="O8532" s="131">
        <v>44350</v>
      </c>
      <c r="P8532" s="124">
        <f t="shared" si="409"/>
        <v>6</v>
      </c>
      <c r="S8532" s="120" t="s">
        <v>92</v>
      </c>
      <c r="Y8532" s="116" t="s">
        <v>19036</v>
      </c>
    </row>
    <row r="8533" spans="1:25">
      <c r="A8533" s="116">
        <v>8533</v>
      </c>
      <c r="B8533" s="129">
        <v>44337</v>
      </c>
      <c r="C8533" s="118">
        <f t="shared" si="408"/>
        <v>5</v>
      </c>
      <c r="D8533" s="120" t="s">
        <v>25</v>
      </c>
      <c r="E8533" s="120" t="s">
        <v>19037</v>
      </c>
      <c r="F8533" s="209" t="s">
        <v>19038</v>
      </c>
      <c r="G8533" s="119" t="s">
        <v>371</v>
      </c>
      <c r="H8533" s="121" t="s">
        <v>53</v>
      </c>
      <c r="I8533" s="121" t="s">
        <v>30</v>
      </c>
      <c r="J8533" s="121" t="s">
        <v>8096</v>
      </c>
      <c r="K8533" s="120" t="s">
        <v>65</v>
      </c>
      <c r="L8533" s="131" t="s">
        <v>32</v>
      </c>
      <c r="M8533" s="120" t="s">
        <v>33</v>
      </c>
      <c r="N8533" s="131">
        <v>44348</v>
      </c>
      <c r="O8533" s="131">
        <v>44392</v>
      </c>
      <c r="P8533" s="124">
        <f t="shared" si="409"/>
        <v>7</v>
      </c>
    </row>
    <row r="8534" spans="1:25">
      <c r="A8534" s="116">
        <v>8534</v>
      </c>
      <c r="B8534" s="129">
        <v>44337</v>
      </c>
      <c r="C8534" s="118">
        <f t="shared" si="408"/>
        <v>5</v>
      </c>
      <c r="D8534" s="120" t="s">
        <v>25</v>
      </c>
      <c r="E8534" s="120" t="s">
        <v>19039</v>
      </c>
      <c r="F8534" s="209" t="s">
        <v>415</v>
      </c>
      <c r="G8534" s="119" t="s">
        <v>12407</v>
      </c>
      <c r="H8534" s="121" t="s">
        <v>53</v>
      </c>
      <c r="I8534" s="119" t="s">
        <v>30</v>
      </c>
      <c r="J8534" s="121" t="s">
        <v>87</v>
      </c>
      <c r="K8534" s="120" t="s">
        <v>65</v>
      </c>
      <c r="L8534" s="131" t="s">
        <v>32</v>
      </c>
      <c r="M8534" s="120" t="s">
        <v>33</v>
      </c>
      <c r="N8534" s="131">
        <v>44340</v>
      </c>
      <c r="O8534" s="131" t="s">
        <v>19040</v>
      </c>
      <c r="P8534" s="124" t="e">
        <f t="shared" si="409"/>
        <v>#VALUE!</v>
      </c>
    </row>
    <row r="8535" spans="1:25">
      <c r="A8535" s="116">
        <v>8535</v>
      </c>
      <c r="B8535" s="129">
        <v>44337</v>
      </c>
      <c r="C8535" s="118">
        <f t="shared" si="408"/>
        <v>5</v>
      </c>
      <c r="D8535" s="120" t="s">
        <v>25</v>
      </c>
      <c r="E8535" s="120" t="s">
        <v>19041</v>
      </c>
      <c r="F8535" s="209" t="s">
        <v>19042</v>
      </c>
      <c r="G8535" s="119" t="s">
        <v>7815</v>
      </c>
      <c r="H8535" s="121" t="s">
        <v>41</v>
      </c>
      <c r="I8535" s="121" t="s">
        <v>30</v>
      </c>
      <c r="J8535" s="121" t="s">
        <v>7216</v>
      </c>
      <c r="K8535" s="120" t="s">
        <v>65</v>
      </c>
      <c r="L8535" s="131" t="s">
        <v>32</v>
      </c>
      <c r="M8535" s="120" t="s">
        <v>33</v>
      </c>
      <c r="N8535" s="131">
        <v>44341</v>
      </c>
      <c r="P8535" s="124">
        <f t="shared" si="409"/>
        <v>0</v>
      </c>
      <c r="S8535" s="120" t="s">
        <v>92</v>
      </c>
      <c r="Y8535" s="116" t="s">
        <v>3077</v>
      </c>
    </row>
    <row r="8536" spans="1:25">
      <c r="A8536" s="116">
        <v>8536</v>
      </c>
      <c r="B8536" s="129">
        <v>44337</v>
      </c>
      <c r="C8536" s="118">
        <f t="shared" si="408"/>
        <v>5</v>
      </c>
      <c r="D8536" s="120" t="s">
        <v>252</v>
      </c>
      <c r="E8536" s="120" t="s">
        <v>19043</v>
      </c>
      <c r="F8536" s="209" t="s">
        <v>19044</v>
      </c>
      <c r="G8536" s="119" t="s">
        <v>19045</v>
      </c>
      <c r="H8536" s="121" t="s">
        <v>29</v>
      </c>
      <c r="I8536" s="121" t="s">
        <v>30</v>
      </c>
      <c r="J8536" s="121" t="s">
        <v>435</v>
      </c>
      <c r="K8536" s="121" t="s">
        <v>584</v>
      </c>
      <c r="L8536" s="131" t="s">
        <v>32</v>
      </c>
      <c r="M8536" s="120" t="s">
        <v>33</v>
      </c>
      <c r="N8536" s="131">
        <v>44341</v>
      </c>
      <c r="O8536" s="131">
        <v>44509</v>
      </c>
      <c r="P8536" s="124">
        <f t="shared" si="409"/>
        <v>11</v>
      </c>
      <c r="Y8536" s="116" t="s">
        <v>16433</v>
      </c>
    </row>
    <row r="8537" spans="1:25">
      <c r="A8537" s="116">
        <v>8537</v>
      </c>
      <c r="B8537" s="129">
        <v>44337</v>
      </c>
      <c r="C8537" s="118">
        <f t="shared" si="408"/>
        <v>5</v>
      </c>
      <c r="D8537" s="120" t="s">
        <v>25</v>
      </c>
      <c r="E8537" s="120" t="s">
        <v>19046</v>
      </c>
      <c r="F8537" s="209" t="s">
        <v>15453</v>
      </c>
      <c r="G8537" s="119" t="s">
        <v>19047</v>
      </c>
      <c r="H8537" s="121" t="s">
        <v>53</v>
      </c>
      <c r="I8537" s="119" t="s">
        <v>30</v>
      </c>
      <c r="J8537" s="121" t="s">
        <v>77</v>
      </c>
      <c r="K8537" s="120" t="s">
        <v>584</v>
      </c>
      <c r="L8537" s="131" t="s">
        <v>32</v>
      </c>
      <c r="M8537" s="120" t="s">
        <v>78</v>
      </c>
      <c r="P8537" s="124">
        <f t="shared" si="409"/>
        <v>0</v>
      </c>
    </row>
    <row r="8538" spans="1:25">
      <c r="A8538" s="116">
        <v>8538</v>
      </c>
      <c r="B8538" s="129">
        <v>44309</v>
      </c>
      <c r="C8538" s="118">
        <f t="shared" si="408"/>
        <v>4</v>
      </c>
      <c r="D8538" s="119" t="s">
        <v>25</v>
      </c>
      <c r="E8538" s="120" t="s">
        <v>19048</v>
      </c>
      <c r="F8538" s="214" t="s">
        <v>19049</v>
      </c>
      <c r="G8538" s="119" t="s">
        <v>18995</v>
      </c>
      <c r="H8538" s="121" t="s">
        <v>29</v>
      </c>
      <c r="I8538" s="121" t="s">
        <v>30</v>
      </c>
      <c r="J8538" s="121" t="s">
        <v>5018</v>
      </c>
      <c r="K8538" s="120" t="s">
        <v>65</v>
      </c>
      <c r="L8538" s="131" t="s">
        <v>32</v>
      </c>
      <c r="M8538" s="120" t="s">
        <v>78</v>
      </c>
      <c r="P8538" s="124">
        <f t="shared" si="409"/>
        <v>0</v>
      </c>
    </row>
    <row r="8539" spans="1:25">
      <c r="A8539" s="116">
        <v>8539</v>
      </c>
      <c r="B8539" s="129">
        <v>44337</v>
      </c>
      <c r="C8539" s="118">
        <f t="shared" si="408"/>
        <v>5</v>
      </c>
      <c r="D8539" s="120" t="s">
        <v>252</v>
      </c>
      <c r="E8539" s="120" t="s">
        <v>19050</v>
      </c>
      <c r="F8539" s="209" t="s">
        <v>2854</v>
      </c>
      <c r="G8539" s="119" t="s">
        <v>19051</v>
      </c>
      <c r="H8539" s="121" t="s">
        <v>53</v>
      </c>
      <c r="I8539" s="119" t="s">
        <v>30</v>
      </c>
      <c r="J8539" s="121" t="s">
        <v>77</v>
      </c>
      <c r="K8539" s="120" t="s">
        <v>65</v>
      </c>
      <c r="L8539" s="131" t="s">
        <v>32</v>
      </c>
      <c r="M8539" s="120" t="s">
        <v>33</v>
      </c>
      <c r="N8539" s="131">
        <v>44347</v>
      </c>
      <c r="O8539" s="131">
        <v>44351</v>
      </c>
      <c r="P8539" s="124">
        <f t="shared" si="409"/>
        <v>6</v>
      </c>
      <c r="S8539" s="120" t="s">
        <v>135</v>
      </c>
      <c r="T8539" s="126">
        <v>44351</v>
      </c>
      <c r="Y8539" s="116" t="s">
        <v>19052</v>
      </c>
    </row>
    <row r="8540" spans="1:25">
      <c r="A8540" s="116">
        <v>8540</v>
      </c>
      <c r="B8540" s="129">
        <v>44309</v>
      </c>
      <c r="C8540" s="118">
        <f t="shared" si="408"/>
        <v>4</v>
      </c>
      <c r="D8540" s="119" t="s">
        <v>25</v>
      </c>
      <c r="E8540" s="120" t="s">
        <v>19053</v>
      </c>
      <c r="F8540" s="214" t="s">
        <v>133</v>
      </c>
      <c r="G8540" s="119" t="s">
        <v>18995</v>
      </c>
      <c r="H8540" s="121" t="s">
        <v>29</v>
      </c>
      <c r="I8540" s="121" t="s">
        <v>30</v>
      </c>
      <c r="J8540" s="121" t="s">
        <v>5018</v>
      </c>
      <c r="K8540" s="120" t="s">
        <v>65</v>
      </c>
      <c r="L8540" s="131" t="s">
        <v>32</v>
      </c>
      <c r="M8540" s="120" t="s">
        <v>78</v>
      </c>
      <c r="P8540" s="124">
        <f t="shared" si="409"/>
        <v>0</v>
      </c>
    </row>
    <row r="8541" spans="1:25" ht="27.6">
      <c r="A8541" s="116">
        <v>8541</v>
      </c>
      <c r="B8541" s="129">
        <v>44337</v>
      </c>
      <c r="C8541" s="118">
        <f t="shared" si="408"/>
        <v>5</v>
      </c>
      <c r="D8541" s="120" t="s">
        <v>25</v>
      </c>
      <c r="E8541" s="120" t="s">
        <v>19054</v>
      </c>
      <c r="F8541" s="209" t="s">
        <v>19055</v>
      </c>
      <c r="G8541" s="119" t="s">
        <v>19056</v>
      </c>
      <c r="H8541" s="121" t="s">
        <v>41</v>
      </c>
      <c r="I8541" s="121" t="s">
        <v>30</v>
      </c>
      <c r="J8541" s="121" t="s">
        <v>7087</v>
      </c>
      <c r="K8541" s="120" t="s">
        <v>584</v>
      </c>
      <c r="L8541" s="131" t="s">
        <v>32</v>
      </c>
      <c r="M8541" s="120" t="s">
        <v>33</v>
      </c>
      <c r="N8541" s="131">
        <v>44340</v>
      </c>
      <c r="O8541" s="131">
        <v>44392</v>
      </c>
      <c r="P8541" s="124">
        <f t="shared" si="409"/>
        <v>7</v>
      </c>
      <c r="S8541" s="120" t="s">
        <v>92</v>
      </c>
      <c r="Y8541" s="116" t="s">
        <v>19057</v>
      </c>
    </row>
    <row r="8542" spans="1:25">
      <c r="A8542" s="116">
        <v>8542</v>
      </c>
      <c r="B8542" s="129">
        <v>44309</v>
      </c>
      <c r="C8542" s="118">
        <f t="shared" si="408"/>
        <v>4</v>
      </c>
      <c r="D8542" s="119" t="s">
        <v>25</v>
      </c>
      <c r="E8542" s="120" t="s">
        <v>19058</v>
      </c>
      <c r="F8542" s="214" t="s">
        <v>1462</v>
      </c>
      <c r="G8542" s="119" t="s">
        <v>18995</v>
      </c>
      <c r="H8542" s="121" t="s">
        <v>29</v>
      </c>
      <c r="I8542" s="119" t="s">
        <v>30</v>
      </c>
      <c r="J8542" s="121" t="s">
        <v>77</v>
      </c>
      <c r="K8542" s="120" t="s">
        <v>65</v>
      </c>
      <c r="L8542" s="131" t="s">
        <v>32</v>
      </c>
      <c r="M8542" s="120" t="s">
        <v>78</v>
      </c>
      <c r="P8542" s="124">
        <f t="shared" si="409"/>
        <v>0</v>
      </c>
    </row>
    <row r="8543" spans="1:25" ht="27.6">
      <c r="A8543" s="116">
        <v>8543</v>
      </c>
      <c r="B8543" s="129">
        <v>44309</v>
      </c>
      <c r="C8543" s="118">
        <f t="shared" si="408"/>
        <v>4</v>
      </c>
      <c r="D8543" s="119" t="s">
        <v>25</v>
      </c>
      <c r="E8543" s="120" t="s">
        <v>19059</v>
      </c>
      <c r="F8543" s="214" t="s">
        <v>19060</v>
      </c>
      <c r="G8543" s="119" t="s">
        <v>18995</v>
      </c>
      <c r="H8543" s="121" t="s">
        <v>29</v>
      </c>
      <c r="I8543" s="121" t="s">
        <v>30</v>
      </c>
      <c r="J8543" s="121" t="s">
        <v>5018</v>
      </c>
      <c r="K8543" s="120" t="s">
        <v>65</v>
      </c>
      <c r="L8543" s="131" t="s">
        <v>32</v>
      </c>
      <c r="M8543" s="120" t="s">
        <v>78</v>
      </c>
      <c r="P8543" s="124">
        <f t="shared" si="409"/>
        <v>0</v>
      </c>
    </row>
    <row r="8544" spans="1:25" ht="27.6">
      <c r="A8544" s="116">
        <v>8544</v>
      </c>
      <c r="B8544" s="129">
        <v>44309</v>
      </c>
      <c r="C8544" s="118">
        <f t="shared" si="408"/>
        <v>4</v>
      </c>
      <c r="D8544" s="120" t="s">
        <v>25</v>
      </c>
      <c r="E8544" s="120" t="s">
        <v>19061</v>
      </c>
      <c r="F8544" s="214" t="s">
        <v>19062</v>
      </c>
      <c r="G8544" s="119" t="s">
        <v>19063</v>
      </c>
      <c r="H8544" s="121" t="s">
        <v>101</v>
      </c>
      <c r="I8544" s="119" t="s">
        <v>30</v>
      </c>
      <c r="J8544" s="121" t="s">
        <v>8287</v>
      </c>
      <c r="K8544" s="120" t="s">
        <v>65</v>
      </c>
      <c r="L8544" s="131" t="s">
        <v>32</v>
      </c>
      <c r="M8544" s="120" t="s">
        <v>78</v>
      </c>
      <c r="P8544" s="124">
        <f t="shared" si="409"/>
        <v>0</v>
      </c>
    </row>
    <row r="8545" spans="1:25">
      <c r="A8545" s="116">
        <v>8545</v>
      </c>
      <c r="B8545" s="129">
        <v>44309</v>
      </c>
      <c r="C8545" s="118">
        <f t="shared" si="408"/>
        <v>4</v>
      </c>
      <c r="D8545" s="120" t="s">
        <v>25</v>
      </c>
      <c r="E8545" s="120" t="s">
        <v>19064</v>
      </c>
      <c r="F8545" s="214" t="s">
        <v>19065</v>
      </c>
      <c r="G8545" s="119" t="s">
        <v>16450</v>
      </c>
      <c r="H8545" s="121" t="s">
        <v>97</v>
      </c>
      <c r="I8545" s="121" t="s">
        <v>30</v>
      </c>
      <c r="J8545" s="121" t="s">
        <v>8287</v>
      </c>
      <c r="K8545" s="120" t="s">
        <v>65</v>
      </c>
      <c r="L8545" s="131" t="s">
        <v>32</v>
      </c>
      <c r="M8545" s="120" t="s">
        <v>78</v>
      </c>
      <c r="P8545" s="124">
        <f t="shared" si="409"/>
        <v>0</v>
      </c>
    </row>
    <row r="8546" spans="1:25">
      <c r="A8546" s="116">
        <v>8546</v>
      </c>
      <c r="B8546" s="129">
        <v>44340</v>
      </c>
      <c r="C8546" s="118">
        <f t="shared" si="408"/>
        <v>5</v>
      </c>
      <c r="D8546" s="120" t="s">
        <v>25</v>
      </c>
      <c r="E8546" s="120" t="s">
        <v>19066</v>
      </c>
      <c r="F8546" s="209" t="s">
        <v>19067</v>
      </c>
      <c r="G8546" s="119" t="s">
        <v>17202</v>
      </c>
      <c r="H8546" s="121" t="s">
        <v>140</v>
      </c>
      <c r="I8546" s="119" t="s">
        <v>30</v>
      </c>
      <c r="J8546" s="121" t="s">
        <v>7958</v>
      </c>
      <c r="K8546" s="120" t="s">
        <v>65</v>
      </c>
      <c r="L8546" s="131" t="s">
        <v>32</v>
      </c>
      <c r="M8546" s="120" t="s">
        <v>33</v>
      </c>
      <c r="N8546" s="131">
        <v>44340</v>
      </c>
      <c r="P8546" s="124">
        <f t="shared" si="409"/>
        <v>0</v>
      </c>
      <c r="S8546" s="120" t="s">
        <v>92</v>
      </c>
      <c r="Y8546" s="116" t="s">
        <v>3077</v>
      </c>
    </row>
    <row r="8547" spans="1:25">
      <c r="A8547" s="116">
        <v>8547</v>
      </c>
      <c r="B8547" s="129">
        <v>44309</v>
      </c>
      <c r="C8547" s="118">
        <f t="shared" si="408"/>
        <v>4</v>
      </c>
      <c r="D8547" s="120" t="s">
        <v>25</v>
      </c>
      <c r="E8547" s="120" t="s">
        <v>19068</v>
      </c>
      <c r="F8547" s="214" t="s">
        <v>19069</v>
      </c>
      <c r="G8547" s="119" t="s">
        <v>19070</v>
      </c>
      <c r="H8547" s="121" t="s">
        <v>1173</v>
      </c>
      <c r="I8547" s="121" t="s">
        <v>30</v>
      </c>
      <c r="J8547" s="121" t="s">
        <v>8287</v>
      </c>
      <c r="K8547" s="120" t="s">
        <v>65</v>
      </c>
      <c r="L8547" s="131" t="s">
        <v>32</v>
      </c>
      <c r="M8547" s="120" t="s">
        <v>78</v>
      </c>
      <c r="P8547" s="124">
        <f t="shared" si="409"/>
        <v>0</v>
      </c>
    </row>
    <row r="8548" spans="1:25">
      <c r="A8548" s="116">
        <v>8548</v>
      </c>
      <c r="B8548" s="129">
        <v>44309</v>
      </c>
      <c r="C8548" s="118">
        <f t="shared" si="408"/>
        <v>4</v>
      </c>
      <c r="D8548" s="120" t="s">
        <v>25</v>
      </c>
      <c r="E8548" s="120" t="s">
        <v>19071</v>
      </c>
      <c r="F8548" s="214" t="s">
        <v>12700</v>
      </c>
      <c r="G8548" s="119" t="s">
        <v>15303</v>
      </c>
      <c r="H8548" s="121" t="s">
        <v>71</v>
      </c>
      <c r="I8548" s="121" t="s">
        <v>30</v>
      </c>
      <c r="J8548" s="121" t="s">
        <v>3886</v>
      </c>
      <c r="K8548" s="120" t="s">
        <v>65</v>
      </c>
      <c r="L8548" s="131" t="s">
        <v>32</v>
      </c>
      <c r="M8548" s="120" t="s">
        <v>78</v>
      </c>
      <c r="P8548" s="124">
        <f t="shared" si="409"/>
        <v>0</v>
      </c>
    </row>
    <row r="8549" spans="1:25">
      <c r="A8549" s="116">
        <v>8549</v>
      </c>
      <c r="B8549" s="129">
        <v>44309</v>
      </c>
      <c r="C8549" s="118">
        <f t="shared" si="408"/>
        <v>4</v>
      </c>
      <c r="D8549" s="120" t="s">
        <v>25</v>
      </c>
      <c r="E8549" s="120" t="s">
        <v>19072</v>
      </c>
      <c r="F8549" s="214" t="s">
        <v>19073</v>
      </c>
      <c r="G8549" s="119" t="s">
        <v>10140</v>
      </c>
      <c r="H8549" s="121" t="s">
        <v>177</v>
      </c>
      <c r="I8549" s="119" t="s">
        <v>30</v>
      </c>
      <c r="J8549" s="121" t="s">
        <v>87</v>
      </c>
      <c r="K8549" s="120" t="s">
        <v>65</v>
      </c>
      <c r="L8549" s="131" t="s">
        <v>32</v>
      </c>
      <c r="M8549" s="120" t="s">
        <v>78</v>
      </c>
      <c r="P8549" s="124">
        <f t="shared" si="409"/>
        <v>0</v>
      </c>
    </row>
    <row r="8550" spans="1:25" ht="41.4">
      <c r="A8550" s="116">
        <v>8550</v>
      </c>
      <c r="B8550" s="129">
        <v>44309</v>
      </c>
      <c r="C8550" s="118">
        <f t="shared" si="408"/>
        <v>4</v>
      </c>
      <c r="D8550" s="120" t="s">
        <v>25</v>
      </c>
      <c r="E8550" s="120" t="s">
        <v>19074</v>
      </c>
      <c r="F8550" s="214" t="s">
        <v>19075</v>
      </c>
      <c r="G8550" s="119" t="s">
        <v>15277</v>
      </c>
      <c r="H8550" s="121" t="s">
        <v>29</v>
      </c>
      <c r="I8550" s="121" t="s">
        <v>30</v>
      </c>
      <c r="J8550" s="121" t="s">
        <v>77</v>
      </c>
      <c r="K8550" s="120" t="s">
        <v>65</v>
      </c>
      <c r="L8550" s="131" t="s">
        <v>32</v>
      </c>
      <c r="M8550" s="120" t="s">
        <v>78</v>
      </c>
      <c r="P8550" s="124">
        <f t="shared" si="409"/>
        <v>0</v>
      </c>
    </row>
    <row r="8551" spans="1:25">
      <c r="A8551" s="116">
        <v>8551</v>
      </c>
      <c r="B8551" s="129">
        <v>44340</v>
      </c>
      <c r="C8551" s="118">
        <f t="shared" si="408"/>
        <v>5</v>
      </c>
      <c r="D8551" s="120" t="s">
        <v>25</v>
      </c>
      <c r="E8551" s="120" t="s">
        <v>19076</v>
      </c>
      <c r="F8551" s="209" t="s">
        <v>636</v>
      </c>
      <c r="G8551" s="119" t="s">
        <v>14709</v>
      </c>
      <c r="H8551" s="121" t="s">
        <v>29</v>
      </c>
      <c r="I8551" s="121" t="s">
        <v>30</v>
      </c>
      <c r="J8551" s="121" t="s">
        <v>5018</v>
      </c>
      <c r="K8551" s="120" t="s">
        <v>584</v>
      </c>
      <c r="L8551" s="131" t="s">
        <v>32</v>
      </c>
      <c r="M8551" s="120" t="s">
        <v>33</v>
      </c>
      <c r="N8551" s="131">
        <v>44350</v>
      </c>
      <c r="O8551" s="131">
        <v>44456</v>
      </c>
      <c r="P8551" s="124">
        <f t="shared" si="409"/>
        <v>9</v>
      </c>
      <c r="Y8551" s="116" t="s">
        <v>19057</v>
      </c>
    </row>
    <row r="8552" spans="1:25" ht="27.6">
      <c r="A8552" s="116">
        <v>8552</v>
      </c>
      <c r="B8552" s="129">
        <v>44309</v>
      </c>
      <c r="C8552" s="118">
        <f t="shared" si="408"/>
        <v>4</v>
      </c>
      <c r="D8552" s="120" t="s">
        <v>25</v>
      </c>
      <c r="E8552" s="120" t="s">
        <v>19077</v>
      </c>
      <c r="F8552" s="214" t="s">
        <v>19078</v>
      </c>
      <c r="G8552" s="119" t="s">
        <v>19079</v>
      </c>
      <c r="H8552" s="121" t="s">
        <v>177</v>
      </c>
      <c r="I8552" s="119" t="s">
        <v>30</v>
      </c>
      <c r="J8552" s="121" t="s">
        <v>77</v>
      </c>
      <c r="K8552" s="120" t="s">
        <v>65</v>
      </c>
      <c r="L8552" s="131" t="s">
        <v>32</v>
      </c>
      <c r="M8552" s="120" t="s">
        <v>78</v>
      </c>
      <c r="P8552" s="124">
        <f t="shared" si="409"/>
        <v>0</v>
      </c>
    </row>
    <row r="8553" spans="1:25">
      <c r="A8553" s="116">
        <v>8553</v>
      </c>
      <c r="B8553" s="129">
        <v>44309</v>
      </c>
      <c r="C8553" s="118">
        <f t="shared" si="408"/>
        <v>4</v>
      </c>
      <c r="D8553" s="120" t="s">
        <v>25</v>
      </c>
      <c r="E8553" s="120" t="s">
        <v>19080</v>
      </c>
      <c r="F8553" s="214" t="s">
        <v>19081</v>
      </c>
      <c r="G8553" s="119" t="s">
        <v>19082</v>
      </c>
      <c r="H8553" s="121" t="s">
        <v>48</v>
      </c>
      <c r="I8553" s="121" t="s">
        <v>30</v>
      </c>
      <c r="J8553" s="121" t="s">
        <v>5135</v>
      </c>
      <c r="K8553" s="120" t="s">
        <v>65</v>
      </c>
      <c r="L8553" s="131" t="s">
        <v>32</v>
      </c>
      <c r="M8553" s="120" t="s">
        <v>78</v>
      </c>
      <c r="P8553" s="124">
        <f t="shared" si="409"/>
        <v>0</v>
      </c>
    </row>
    <row r="8554" spans="1:25">
      <c r="A8554" s="116">
        <v>8554</v>
      </c>
      <c r="B8554" s="129">
        <v>44309</v>
      </c>
      <c r="C8554" s="118">
        <f t="shared" si="408"/>
        <v>4</v>
      </c>
      <c r="D8554" s="120" t="s">
        <v>25</v>
      </c>
      <c r="E8554" s="120" t="s">
        <v>19083</v>
      </c>
      <c r="F8554" s="214" t="s">
        <v>19084</v>
      </c>
      <c r="G8554" s="119" t="s">
        <v>5186</v>
      </c>
      <c r="H8554" s="121" t="s">
        <v>1173</v>
      </c>
      <c r="I8554" s="119" t="s">
        <v>30</v>
      </c>
      <c r="J8554" s="121" t="s">
        <v>77</v>
      </c>
      <c r="K8554" s="120" t="s">
        <v>65</v>
      </c>
      <c r="L8554" s="131" t="s">
        <v>32</v>
      </c>
      <c r="M8554" s="120" t="s">
        <v>78</v>
      </c>
      <c r="P8554" s="124">
        <f t="shared" si="409"/>
        <v>0</v>
      </c>
    </row>
    <row r="8555" spans="1:25">
      <c r="A8555" s="116">
        <v>8555</v>
      </c>
      <c r="B8555" s="129">
        <v>44312</v>
      </c>
      <c r="C8555" s="118">
        <f t="shared" si="408"/>
        <v>4</v>
      </c>
      <c r="D8555" s="120" t="s">
        <v>252</v>
      </c>
      <c r="E8555" s="120" t="s">
        <v>19085</v>
      </c>
      <c r="F8555" s="214" t="s">
        <v>12338</v>
      </c>
      <c r="G8555" s="119" t="s">
        <v>19086</v>
      </c>
      <c r="H8555" s="121" t="s">
        <v>53</v>
      </c>
      <c r="I8555" s="119" t="s">
        <v>30</v>
      </c>
      <c r="J8555" s="121" t="s">
        <v>3886</v>
      </c>
      <c r="K8555" s="120" t="s">
        <v>65</v>
      </c>
      <c r="L8555" s="131" t="s">
        <v>32</v>
      </c>
      <c r="M8555" s="120" t="s">
        <v>33</v>
      </c>
      <c r="N8555" s="131">
        <v>44399</v>
      </c>
      <c r="O8555" s="131">
        <v>44613</v>
      </c>
      <c r="P8555" s="124">
        <f t="shared" si="409"/>
        <v>2</v>
      </c>
    </row>
    <row r="8556" spans="1:25">
      <c r="A8556" s="116">
        <v>8556</v>
      </c>
      <c r="B8556" s="129">
        <v>44312</v>
      </c>
      <c r="C8556" s="118">
        <f t="shared" si="408"/>
        <v>4</v>
      </c>
      <c r="D8556" s="120" t="s">
        <v>252</v>
      </c>
      <c r="E8556" s="120" t="s">
        <v>19087</v>
      </c>
      <c r="F8556" s="214" t="s">
        <v>19088</v>
      </c>
      <c r="G8556" s="119" t="s">
        <v>1077</v>
      </c>
      <c r="H8556" s="121" t="s">
        <v>53</v>
      </c>
      <c r="I8556" s="121" t="s">
        <v>30</v>
      </c>
      <c r="J8556" s="121" t="s">
        <v>7087</v>
      </c>
      <c r="K8556" s="120" t="s">
        <v>65</v>
      </c>
      <c r="L8556" s="131" t="s">
        <v>32</v>
      </c>
      <c r="M8556" s="120" t="s">
        <v>78</v>
      </c>
      <c r="P8556" s="124">
        <f t="shared" si="409"/>
        <v>0</v>
      </c>
    </row>
    <row r="8557" spans="1:25">
      <c r="A8557" s="116">
        <v>8557</v>
      </c>
      <c r="B8557" s="129">
        <v>44312</v>
      </c>
      <c r="C8557" s="118">
        <f t="shared" si="408"/>
        <v>4</v>
      </c>
      <c r="D8557" s="120" t="s">
        <v>252</v>
      </c>
      <c r="E8557" s="120" t="s">
        <v>19089</v>
      </c>
      <c r="F8557" s="214" t="s">
        <v>16414</v>
      </c>
      <c r="G8557" s="119" t="s">
        <v>16679</v>
      </c>
      <c r="H8557" s="121" t="s">
        <v>29</v>
      </c>
      <c r="I8557" s="121" t="s">
        <v>30</v>
      </c>
      <c r="J8557" s="121" t="s">
        <v>485</v>
      </c>
      <c r="K8557" s="120" t="s">
        <v>65</v>
      </c>
      <c r="L8557" s="131" t="s">
        <v>8420</v>
      </c>
      <c r="M8557" s="120" t="s">
        <v>78</v>
      </c>
      <c r="P8557" s="124">
        <f t="shared" si="409"/>
        <v>0</v>
      </c>
    </row>
    <row r="8558" spans="1:25">
      <c r="A8558" s="116">
        <v>8558</v>
      </c>
      <c r="B8558" s="129">
        <v>44312</v>
      </c>
      <c r="C8558" s="118">
        <f t="shared" si="408"/>
        <v>4</v>
      </c>
      <c r="D8558" s="120" t="s">
        <v>252</v>
      </c>
      <c r="E8558" s="120" t="s">
        <v>19090</v>
      </c>
      <c r="F8558" s="211" t="s">
        <v>19091</v>
      </c>
      <c r="G8558" s="119" t="s">
        <v>8934</v>
      </c>
      <c r="H8558" s="121" t="s">
        <v>76</v>
      </c>
      <c r="I8558" s="121" t="s">
        <v>30</v>
      </c>
      <c r="J8558" s="121" t="s">
        <v>87</v>
      </c>
      <c r="K8558" s="120" t="s">
        <v>65</v>
      </c>
      <c r="L8558" s="131" t="s">
        <v>32</v>
      </c>
      <c r="M8558" s="120" t="s">
        <v>78</v>
      </c>
      <c r="P8558" s="124">
        <f t="shared" si="409"/>
        <v>0</v>
      </c>
    </row>
    <row r="8559" spans="1:25" ht="27.6">
      <c r="A8559" s="116">
        <v>8559</v>
      </c>
      <c r="B8559" s="129">
        <v>44312</v>
      </c>
      <c r="C8559" s="118">
        <f t="shared" si="408"/>
        <v>4</v>
      </c>
      <c r="D8559" s="120" t="s">
        <v>252</v>
      </c>
      <c r="E8559" s="120" t="s">
        <v>19092</v>
      </c>
      <c r="F8559" s="214" t="s">
        <v>19093</v>
      </c>
      <c r="G8559" s="119" t="s">
        <v>19094</v>
      </c>
      <c r="H8559" s="121" t="s">
        <v>29</v>
      </c>
      <c r="I8559" s="121" t="s">
        <v>42</v>
      </c>
      <c r="J8559" s="121" t="s">
        <v>82</v>
      </c>
      <c r="K8559" s="120" t="s">
        <v>65</v>
      </c>
      <c r="L8559" s="131" t="s">
        <v>32</v>
      </c>
      <c r="M8559" s="120" t="s">
        <v>78</v>
      </c>
      <c r="P8559" s="124">
        <f t="shared" si="409"/>
        <v>0</v>
      </c>
    </row>
    <row r="8560" spans="1:25" ht="27.6">
      <c r="A8560" s="116">
        <v>8560</v>
      </c>
      <c r="B8560" s="129">
        <v>44312</v>
      </c>
      <c r="C8560" s="118">
        <f t="shared" si="408"/>
        <v>4</v>
      </c>
      <c r="D8560" s="120" t="s">
        <v>252</v>
      </c>
      <c r="E8560" s="120" t="s">
        <v>19095</v>
      </c>
      <c r="F8560" s="214" t="s">
        <v>19096</v>
      </c>
      <c r="G8560" s="119" t="s">
        <v>970</v>
      </c>
      <c r="H8560" s="121" t="s">
        <v>76</v>
      </c>
      <c r="I8560" s="119" t="s">
        <v>42</v>
      </c>
      <c r="J8560" s="121" t="s">
        <v>43</v>
      </c>
      <c r="K8560" s="120" t="s">
        <v>65</v>
      </c>
      <c r="L8560" s="131" t="s">
        <v>32</v>
      </c>
      <c r="M8560" s="120" t="s">
        <v>78</v>
      </c>
      <c r="P8560" s="124">
        <f t="shared" si="409"/>
        <v>0</v>
      </c>
    </row>
    <row r="8561" spans="1:20">
      <c r="A8561" s="116">
        <v>8561</v>
      </c>
      <c r="B8561" s="129">
        <v>44312</v>
      </c>
      <c r="C8561" s="118">
        <f t="shared" si="408"/>
        <v>4</v>
      </c>
      <c r="D8561" s="120" t="s">
        <v>252</v>
      </c>
      <c r="E8561" s="120" t="s">
        <v>19097</v>
      </c>
      <c r="F8561" s="214" t="s">
        <v>19098</v>
      </c>
      <c r="G8561" s="119" t="s">
        <v>19099</v>
      </c>
      <c r="H8561" s="121" t="s">
        <v>76</v>
      </c>
      <c r="I8561" s="119" t="s">
        <v>30</v>
      </c>
      <c r="J8561" s="121" t="s">
        <v>31</v>
      </c>
      <c r="K8561" s="120" t="s">
        <v>65</v>
      </c>
      <c r="L8561" s="131" t="s">
        <v>32</v>
      </c>
      <c r="M8561" s="120" t="s">
        <v>78</v>
      </c>
      <c r="P8561" s="124">
        <f t="shared" si="409"/>
        <v>0</v>
      </c>
    </row>
    <row r="8562" spans="1:20">
      <c r="A8562" s="116">
        <v>8562</v>
      </c>
      <c r="B8562" s="129">
        <v>44340</v>
      </c>
      <c r="C8562" s="118">
        <f t="shared" si="408"/>
        <v>5</v>
      </c>
      <c r="D8562" s="120" t="s">
        <v>25</v>
      </c>
      <c r="E8562" s="120" t="s">
        <v>19100</v>
      </c>
      <c r="F8562" s="209" t="s">
        <v>351</v>
      </c>
      <c r="G8562" s="119" t="s">
        <v>19101</v>
      </c>
      <c r="H8562" s="121" t="s">
        <v>29</v>
      </c>
      <c r="I8562" s="119" t="s">
        <v>42</v>
      </c>
      <c r="J8562" s="121" t="s">
        <v>82</v>
      </c>
      <c r="K8562" s="120" t="s">
        <v>65</v>
      </c>
      <c r="L8562" s="131" t="s">
        <v>32</v>
      </c>
      <c r="M8562" s="120" t="s">
        <v>33</v>
      </c>
      <c r="N8562" s="131">
        <v>44343</v>
      </c>
      <c r="O8562" s="131">
        <v>44463</v>
      </c>
      <c r="P8562" s="124">
        <f t="shared" si="409"/>
        <v>9</v>
      </c>
    </row>
    <row r="8563" spans="1:20" ht="27.6">
      <c r="A8563" s="116">
        <v>8563</v>
      </c>
      <c r="B8563" s="129">
        <v>44312</v>
      </c>
      <c r="C8563" s="118">
        <f t="shared" si="408"/>
        <v>4</v>
      </c>
      <c r="D8563" s="120" t="s">
        <v>252</v>
      </c>
      <c r="E8563" s="120" t="s">
        <v>19102</v>
      </c>
      <c r="F8563" s="214" t="s">
        <v>19103</v>
      </c>
      <c r="G8563" s="119" t="s">
        <v>3018</v>
      </c>
      <c r="H8563" s="121" t="s">
        <v>97</v>
      </c>
      <c r="I8563" s="119" t="s">
        <v>30</v>
      </c>
      <c r="J8563" s="121" t="s">
        <v>485</v>
      </c>
      <c r="K8563" s="120" t="s">
        <v>65</v>
      </c>
      <c r="L8563" s="131" t="s">
        <v>32</v>
      </c>
      <c r="M8563" s="120" t="s">
        <v>78</v>
      </c>
      <c r="P8563" s="124">
        <f t="shared" si="409"/>
        <v>0</v>
      </c>
    </row>
    <row r="8564" spans="1:20" ht="27.6">
      <c r="A8564" s="116">
        <v>8564</v>
      </c>
      <c r="B8564" s="129">
        <v>44312</v>
      </c>
      <c r="C8564" s="118">
        <f t="shared" si="408"/>
        <v>4</v>
      </c>
      <c r="D8564" s="120" t="s">
        <v>252</v>
      </c>
      <c r="E8564" s="120" t="s">
        <v>19104</v>
      </c>
      <c r="F8564" s="214" t="s">
        <v>19105</v>
      </c>
      <c r="G8564" s="119" t="s">
        <v>19106</v>
      </c>
      <c r="H8564" s="121" t="s">
        <v>53</v>
      </c>
      <c r="I8564" s="121" t="s">
        <v>30</v>
      </c>
      <c r="J8564" s="121" t="s">
        <v>3749</v>
      </c>
      <c r="K8564" s="120" t="s">
        <v>65</v>
      </c>
      <c r="L8564" s="131" t="s">
        <v>32</v>
      </c>
      <c r="M8564" s="120" t="s">
        <v>78</v>
      </c>
      <c r="P8564" s="124">
        <f t="shared" si="409"/>
        <v>0</v>
      </c>
    </row>
    <row r="8565" spans="1:20">
      <c r="A8565" s="116">
        <v>8565</v>
      </c>
      <c r="B8565" s="129">
        <v>44312</v>
      </c>
      <c r="C8565" s="118">
        <f t="shared" si="408"/>
        <v>4</v>
      </c>
      <c r="D8565" s="119" t="s">
        <v>25</v>
      </c>
      <c r="E8565" s="120" t="s">
        <v>19107</v>
      </c>
      <c r="F8565" s="214" t="s">
        <v>19108</v>
      </c>
      <c r="G8565" s="119" t="s">
        <v>9723</v>
      </c>
      <c r="H8565" s="121" t="s">
        <v>140</v>
      </c>
      <c r="I8565" s="121" t="s">
        <v>30</v>
      </c>
      <c r="J8565" s="121" t="s">
        <v>9820</v>
      </c>
      <c r="K8565" s="120" t="s">
        <v>65</v>
      </c>
      <c r="L8565" s="131" t="s">
        <v>32</v>
      </c>
      <c r="M8565" s="120" t="s">
        <v>33</v>
      </c>
      <c r="N8565" s="131">
        <v>44312</v>
      </c>
      <c r="P8565" s="124">
        <f t="shared" si="409"/>
        <v>0</v>
      </c>
      <c r="R8565" s="118">
        <f ca="1">TODAY()-N8565</f>
        <v>366</v>
      </c>
      <c r="S8565" s="120" t="s">
        <v>724</v>
      </c>
      <c r="T8565" s="126">
        <v>44315</v>
      </c>
    </row>
    <row r="8566" spans="1:20">
      <c r="A8566" s="116">
        <v>8566</v>
      </c>
      <c r="B8566" s="129">
        <v>44312</v>
      </c>
      <c r="C8566" s="118">
        <f t="shared" si="408"/>
        <v>4</v>
      </c>
      <c r="D8566" s="119" t="s">
        <v>25</v>
      </c>
      <c r="E8566" s="120" t="s">
        <v>19109</v>
      </c>
      <c r="F8566" s="214" t="s">
        <v>8267</v>
      </c>
      <c r="G8566" s="119" t="s">
        <v>19110</v>
      </c>
      <c r="H8566" s="121" t="s">
        <v>29</v>
      </c>
      <c r="I8566" s="121" t="s">
        <v>63</v>
      </c>
      <c r="J8566" s="121" t="s">
        <v>601</v>
      </c>
      <c r="K8566" s="120" t="s">
        <v>65</v>
      </c>
      <c r="L8566" s="131" t="s">
        <v>32</v>
      </c>
      <c r="M8566" s="120" t="s">
        <v>33</v>
      </c>
      <c r="N8566" s="131">
        <v>44314</v>
      </c>
      <c r="P8566" s="124">
        <f t="shared" si="409"/>
        <v>0</v>
      </c>
      <c r="R8566" s="118">
        <f ca="1">TODAY()-N8566</f>
        <v>364</v>
      </c>
      <c r="S8566" s="120" t="s">
        <v>922</v>
      </c>
      <c r="T8566" s="126">
        <v>44320</v>
      </c>
    </row>
    <row r="8567" spans="1:20">
      <c r="A8567" s="116">
        <v>8567</v>
      </c>
      <c r="B8567" s="129">
        <v>44312</v>
      </c>
      <c r="C8567" s="118">
        <f t="shared" si="408"/>
        <v>4</v>
      </c>
      <c r="D8567" s="119" t="s">
        <v>25</v>
      </c>
      <c r="E8567" s="120" t="s">
        <v>19111</v>
      </c>
      <c r="F8567" s="214" t="s">
        <v>2223</v>
      </c>
      <c r="G8567" s="119" t="s">
        <v>19112</v>
      </c>
      <c r="H8567" s="121" t="s">
        <v>1173</v>
      </c>
      <c r="I8567" s="121" t="s">
        <v>42</v>
      </c>
      <c r="J8567" s="121" t="s">
        <v>91</v>
      </c>
      <c r="K8567" s="120" t="s">
        <v>65</v>
      </c>
      <c r="L8567" s="131" t="s">
        <v>32</v>
      </c>
      <c r="M8567" s="120" t="s">
        <v>78</v>
      </c>
      <c r="P8567" s="124">
        <f t="shared" si="409"/>
        <v>0</v>
      </c>
    </row>
    <row r="8568" spans="1:20">
      <c r="A8568" s="116">
        <v>8568</v>
      </c>
      <c r="B8568" s="129">
        <v>44312</v>
      </c>
      <c r="C8568" s="118">
        <f t="shared" si="408"/>
        <v>4</v>
      </c>
      <c r="D8568" s="119" t="s">
        <v>25</v>
      </c>
      <c r="E8568" s="120" t="s">
        <v>19113</v>
      </c>
      <c r="F8568" s="214" t="s">
        <v>1465</v>
      </c>
      <c r="G8568" s="119" t="s">
        <v>19114</v>
      </c>
      <c r="H8568" s="121" t="s">
        <v>29</v>
      </c>
      <c r="I8568" s="121" t="s">
        <v>30</v>
      </c>
      <c r="J8568" s="121" t="s">
        <v>77</v>
      </c>
      <c r="K8568" s="120" t="s">
        <v>65</v>
      </c>
      <c r="L8568" s="131" t="s">
        <v>32</v>
      </c>
      <c r="M8568" s="120" t="s">
        <v>33</v>
      </c>
      <c r="N8568" s="131">
        <v>44314</v>
      </c>
      <c r="O8568" s="131">
        <v>44356</v>
      </c>
      <c r="P8568" s="124">
        <f t="shared" si="409"/>
        <v>6</v>
      </c>
      <c r="Q8568" s="118">
        <v>2</v>
      </c>
      <c r="R8568" s="118">
        <f ca="1">TODAY()-O8568</f>
        <v>322</v>
      </c>
    </row>
    <row r="8569" spans="1:20">
      <c r="A8569" s="116">
        <v>8569</v>
      </c>
      <c r="B8569" s="129">
        <v>44312</v>
      </c>
      <c r="C8569" s="118">
        <f t="shared" si="408"/>
        <v>4</v>
      </c>
      <c r="D8569" s="119" t="s">
        <v>25</v>
      </c>
      <c r="E8569" s="120" t="s">
        <v>19115</v>
      </c>
      <c r="F8569" s="214" t="s">
        <v>1462</v>
      </c>
      <c r="G8569" s="119" t="s">
        <v>19116</v>
      </c>
      <c r="H8569" s="121" t="s">
        <v>53</v>
      </c>
      <c r="I8569" s="121" t="s">
        <v>2361</v>
      </c>
      <c r="J8569" s="121" t="s">
        <v>6800</v>
      </c>
      <c r="K8569" s="120" t="s">
        <v>65</v>
      </c>
      <c r="L8569" s="131" t="s">
        <v>32</v>
      </c>
      <c r="M8569" s="120" t="s">
        <v>33</v>
      </c>
      <c r="N8569" s="131">
        <v>44315</v>
      </c>
      <c r="O8569" s="131">
        <v>44356</v>
      </c>
      <c r="P8569" s="124">
        <f t="shared" si="409"/>
        <v>6</v>
      </c>
      <c r="Q8569" s="118">
        <v>3</v>
      </c>
      <c r="R8569" s="118">
        <f ca="1">TODAY()-O8569</f>
        <v>322</v>
      </c>
      <c r="S8569" s="120" t="s">
        <v>5090</v>
      </c>
      <c r="T8569" s="126">
        <v>44329</v>
      </c>
    </row>
    <row r="8570" spans="1:20" ht="27.6">
      <c r="A8570" s="116">
        <v>8570</v>
      </c>
      <c r="B8570" s="129">
        <v>44312</v>
      </c>
      <c r="C8570" s="118">
        <f t="shared" si="408"/>
        <v>4</v>
      </c>
      <c r="D8570" s="119" t="s">
        <v>25</v>
      </c>
      <c r="E8570" s="120" t="s">
        <v>19117</v>
      </c>
      <c r="F8570" s="214" t="s">
        <v>19118</v>
      </c>
      <c r="G8570" s="119" t="s">
        <v>17627</v>
      </c>
      <c r="H8570" s="121" t="s">
        <v>140</v>
      </c>
      <c r="I8570" s="119" t="s">
        <v>30</v>
      </c>
      <c r="J8570" s="121" t="s">
        <v>7216</v>
      </c>
      <c r="K8570" s="120" t="s">
        <v>65</v>
      </c>
      <c r="L8570" s="131" t="s">
        <v>32</v>
      </c>
      <c r="M8570" s="120" t="s">
        <v>78</v>
      </c>
      <c r="P8570" s="124">
        <f t="shared" si="409"/>
        <v>0</v>
      </c>
    </row>
    <row r="8571" spans="1:20">
      <c r="A8571" s="116">
        <v>8571</v>
      </c>
      <c r="B8571" s="129">
        <v>44312</v>
      </c>
      <c r="C8571" s="118">
        <f t="shared" si="408"/>
        <v>4</v>
      </c>
      <c r="D8571" s="119" t="s">
        <v>25</v>
      </c>
      <c r="E8571" s="120" t="s">
        <v>19119</v>
      </c>
      <c r="F8571" s="214" t="s">
        <v>19120</v>
      </c>
      <c r="G8571" s="119" t="s">
        <v>19121</v>
      </c>
      <c r="H8571" s="121" t="s">
        <v>1173</v>
      </c>
      <c r="I8571" s="121" t="s">
        <v>42</v>
      </c>
      <c r="J8571" s="121" t="s">
        <v>246</v>
      </c>
      <c r="K8571" s="120" t="s">
        <v>65</v>
      </c>
      <c r="L8571" s="131" t="s">
        <v>32</v>
      </c>
      <c r="M8571" s="120" t="s">
        <v>78</v>
      </c>
      <c r="P8571" s="124">
        <f t="shared" si="409"/>
        <v>0</v>
      </c>
    </row>
    <row r="8572" spans="1:20" ht="27.6">
      <c r="A8572" s="116">
        <v>8572</v>
      </c>
      <c r="B8572" s="129">
        <v>44312</v>
      </c>
      <c r="C8572" s="118">
        <f t="shared" si="408"/>
        <v>4</v>
      </c>
      <c r="D8572" s="119" t="s">
        <v>25</v>
      </c>
      <c r="E8572" s="120" t="s">
        <v>19122</v>
      </c>
      <c r="F8572" s="214" t="s">
        <v>19123</v>
      </c>
      <c r="G8572" s="119" t="s">
        <v>541</v>
      </c>
      <c r="H8572" s="121" t="s">
        <v>177</v>
      </c>
      <c r="I8572" s="121" t="s">
        <v>30</v>
      </c>
      <c r="J8572" s="121" t="s">
        <v>7142</v>
      </c>
      <c r="K8572" s="120" t="s">
        <v>65</v>
      </c>
      <c r="L8572" s="131" t="s">
        <v>32</v>
      </c>
      <c r="M8572" s="120" t="s">
        <v>33</v>
      </c>
      <c r="N8572" s="131">
        <v>44321</v>
      </c>
      <c r="O8572" s="131">
        <v>44356</v>
      </c>
      <c r="P8572" s="124">
        <f t="shared" si="409"/>
        <v>6</v>
      </c>
      <c r="Q8572" s="118">
        <v>2</v>
      </c>
      <c r="R8572" s="118">
        <f ca="1">TODAY()-O8572</f>
        <v>322</v>
      </c>
    </row>
    <row r="8573" spans="1:20">
      <c r="A8573" s="116">
        <v>8573</v>
      </c>
      <c r="B8573" s="129">
        <v>44312</v>
      </c>
      <c r="C8573" s="118">
        <f t="shared" si="408"/>
        <v>4</v>
      </c>
      <c r="D8573" s="119" t="s">
        <v>25</v>
      </c>
      <c r="E8573" s="120" t="s">
        <v>19124</v>
      </c>
      <c r="F8573" s="214" t="s">
        <v>1465</v>
      </c>
      <c r="G8573" s="119" t="s">
        <v>19125</v>
      </c>
      <c r="H8573" s="121" t="s">
        <v>177</v>
      </c>
      <c r="I8573" s="121" t="s">
        <v>30</v>
      </c>
      <c r="J8573" s="121" t="s">
        <v>31</v>
      </c>
      <c r="K8573" s="120" t="s">
        <v>65</v>
      </c>
      <c r="L8573" s="131" t="s">
        <v>32</v>
      </c>
      <c r="M8573" s="120" t="s">
        <v>78</v>
      </c>
      <c r="P8573" s="124">
        <f t="shared" si="409"/>
        <v>0</v>
      </c>
    </row>
    <row r="8574" spans="1:20">
      <c r="A8574" s="116">
        <v>8574</v>
      </c>
      <c r="B8574" s="129">
        <v>44312</v>
      </c>
      <c r="C8574" s="118">
        <f t="shared" si="408"/>
        <v>4</v>
      </c>
      <c r="D8574" s="119" t="s">
        <v>25</v>
      </c>
      <c r="E8574" s="120" t="s">
        <v>19126</v>
      </c>
      <c r="F8574" s="214" t="s">
        <v>636</v>
      </c>
      <c r="G8574" s="119" t="s">
        <v>1537</v>
      </c>
      <c r="H8574" s="121" t="s">
        <v>1173</v>
      </c>
      <c r="I8574" s="119" t="s">
        <v>196</v>
      </c>
      <c r="J8574" s="121" t="s">
        <v>196</v>
      </c>
      <c r="K8574" s="120" t="s">
        <v>65</v>
      </c>
      <c r="L8574" s="131" t="s">
        <v>32</v>
      </c>
      <c r="M8574" s="120" t="s">
        <v>33</v>
      </c>
      <c r="P8574" s="124">
        <f t="shared" si="409"/>
        <v>0</v>
      </c>
    </row>
    <row r="8575" spans="1:20">
      <c r="A8575" s="116">
        <v>8575</v>
      </c>
      <c r="B8575" s="129">
        <v>44312</v>
      </c>
      <c r="C8575" s="118">
        <f t="shared" si="408"/>
        <v>4</v>
      </c>
      <c r="D8575" s="119" t="s">
        <v>25</v>
      </c>
      <c r="E8575" s="120" t="s">
        <v>19127</v>
      </c>
      <c r="F8575" s="214" t="s">
        <v>19128</v>
      </c>
      <c r="G8575" s="119" t="s">
        <v>963</v>
      </c>
      <c r="H8575" s="121" t="s">
        <v>1173</v>
      </c>
      <c r="I8575" s="121" t="s">
        <v>30</v>
      </c>
      <c r="J8575" s="121" t="s">
        <v>77</v>
      </c>
      <c r="K8575" s="120" t="s">
        <v>65</v>
      </c>
      <c r="L8575" s="131" t="s">
        <v>32</v>
      </c>
      <c r="M8575" s="120" t="s">
        <v>33</v>
      </c>
      <c r="N8575" s="131">
        <v>44314</v>
      </c>
      <c r="O8575" s="131">
        <v>44356</v>
      </c>
      <c r="P8575" s="124">
        <f t="shared" si="409"/>
        <v>6</v>
      </c>
      <c r="Q8575" s="118">
        <v>2</v>
      </c>
      <c r="R8575" s="118">
        <f ca="1">TODAY()-O8575</f>
        <v>322</v>
      </c>
    </row>
    <row r="8576" spans="1:20">
      <c r="A8576" s="116">
        <v>8576</v>
      </c>
      <c r="B8576" s="129">
        <v>44340</v>
      </c>
      <c r="C8576" s="118">
        <f t="shared" si="408"/>
        <v>5</v>
      </c>
      <c r="D8576" s="120" t="s">
        <v>25</v>
      </c>
      <c r="E8576" s="120" t="s">
        <v>19129</v>
      </c>
      <c r="F8576" s="209" t="s">
        <v>122</v>
      </c>
      <c r="G8576" s="119" t="s">
        <v>19130</v>
      </c>
      <c r="H8576" s="121" t="s">
        <v>160</v>
      </c>
      <c r="I8576" s="119" t="s">
        <v>63</v>
      </c>
      <c r="J8576" s="121" t="s">
        <v>601</v>
      </c>
      <c r="K8576" s="120" t="s">
        <v>65</v>
      </c>
      <c r="L8576" s="131" t="s">
        <v>32</v>
      </c>
      <c r="M8576" s="120" t="s">
        <v>33</v>
      </c>
      <c r="N8576" s="131">
        <v>44341</v>
      </c>
      <c r="P8576" s="124">
        <f t="shared" si="409"/>
        <v>0</v>
      </c>
      <c r="S8576" s="120" t="s">
        <v>34</v>
      </c>
    </row>
    <row r="8577" spans="1:25">
      <c r="A8577" s="116">
        <v>8577</v>
      </c>
      <c r="B8577" s="129">
        <v>44312</v>
      </c>
      <c r="C8577" s="118">
        <f t="shared" si="408"/>
        <v>4</v>
      </c>
      <c r="D8577" s="119" t="s">
        <v>25</v>
      </c>
      <c r="E8577" s="120" t="s">
        <v>19131</v>
      </c>
      <c r="F8577" s="214" t="s">
        <v>19132</v>
      </c>
      <c r="G8577" s="119" t="s">
        <v>19133</v>
      </c>
      <c r="H8577" s="121" t="s">
        <v>177</v>
      </c>
      <c r="I8577" s="119" t="s">
        <v>42</v>
      </c>
      <c r="J8577" s="121" t="s">
        <v>72</v>
      </c>
      <c r="K8577" s="120" t="s">
        <v>65</v>
      </c>
      <c r="L8577" s="131" t="s">
        <v>32</v>
      </c>
      <c r="M8577" s="120" t="s">
        <v>78</v>
      </c>
      <c r="P8577" s="124">
        <f t="shared" si="409"/>
        <v>0</v>
      </c>
    </row>
    <row r="8578" spans="1:25">
      <c r="A8578" s="116">
        <v>8578</v>
      </c>
      <c r="B8578" s="129">
        <v>44340</v>
      </c>
      <c r="C8578" s="118">
        <f t="shared" si="408"/>
        <v>5</v>
      </c>
      <c r="D8578" s="120" t="s">
        <v>25</v>
      </c>
      <c r="E8578" s="120" t="s">
        <v>19134</v>
      </c>
      <c r="F8578" s="209" t="s">
        <v>15090</v>
      </c>
      <c r="G8578" s="119" t="s">
        <v>19135</v>
      </c>
      <c r="H8578" s="121" t="s">
        <v>86</v>
      </c>
      <c r="I8578" s="121" t="s">
        <v>30</v>
      </c>
      <c r="J8578" s="121" t="s">
        <v>5024</v>
      </c>
      <c r="K8578" s="120" t="s">
        <v>65</v>
      </c>
      <c r="L8578" s="131" t="s">
        <v>32</v>
      </c>
      <c r="M8578" s="120" t="s">
        <v>33</v>
      </c>
      <c r="N8578" s="131">
        <v>44341</v>
      </c>
      <c r="O8578" s="131">
        <v>44463</v>
      </c>
      <c r="P8578" s="124">
        <f t="shared" si="409"/>
        <v>9</v>
      </c>
    </row>
    <row r="8579" spans="1:25">
      <c r="A8579" s="116">
        <v>8579</v>
      </c>
      <c r="B8579" s="129">
        <v>44312</v>
      </c>
      <c r="C8579" s="118">
        <f t="shared" si="408"/>
        <v>4</v>
      </c>
      <c r="D8579" s="119" t="s">
        <v>25</v>
      </c>
      <c r="E8579" s="120" t="s">
        <v>19136</v>
      </c>
      <c r="F8579" s="214" t="s">
        <v>10151</v>
      </c>
      <c r="G8579" s="119" t="s">
        <v>19137</v>
      </c>
      <c r="H8579" s="121" t="s">
        <v>41</v>
      </c>
      <c r="I8579" s="119" t="s">
        <v>30</v>
      </c>
      <c r="J8579" s="121" t="s">
        <v>77</v>
      </c>
      <c r="K8579" s="120" t="s">
        <v>65</v>
      </c>
      <c r="L8579" s="131" t="s">
        <v>32</v>
      </c>
      <c r="M8579" s="120" t="s">
        <v>78</v>
      </c>
      <c r="P8579" s="124">
        <f t="shared" si="409"/>
        <v>0</v>
      </c>
    </row>
    <row r="8580" spans="1:25">
      <c r="A8580" s="116">
        <v>8580</v>
      </c>
      <c r="B8580" s="129">
        <v>44340</v>
      </c>
      <c r="C8580" s="118">
        <f t="shared" si="408"/>
        <v>5</v>
      </c>
      <c r="D8580" s="120" t="s">
        <v>25</v>
      </c>
      <c r="E8580" s="120" t="s">
        <v>19138</v>
      </c>
      <c r="F8580" s="209" t="s">
        <v>19139</v>
      </c>
      <c r="G8580" s="119" t="s">
        <v>19140</v>
      </c>
      <c r="H8580" s="121" t="s">
        <v>97</v>
      </c>
      <c r="I8580" s="121" t="s">
        <v>42</v>
      </c>
      <c r="J8580" s="121" t="s">
        <v>1811</v>
      </c>
      <c r="K8580" s="120" t="s">
        <v>65</v>
      </c>
      <c r="L8580" s="131" t="s">
        <v>32</v>
      </c>
      <c r="M8580" s="120" t="s">
        <v>33</v>
      </c>
      <c r="N8580" s="131">
        <v>44341</v>
      </c>
      <c r="P8580" s="124">
        <f t="shared" si="409"/>
        <v>0</v>
      </c>
      <c r="S8580" s="120" t="s">
        <v>92</v>
      </c>
      <c r="Y8580" s="116" t="s">
        <v>19141</v>
      </c>
    </row>
    <row r="8581" spans="1:25">
      <c r="A8581" s="116">
        <v>8581</v>
      </c>
      <c r="B8581" s="129">
        <v>44312</v>
      </c>
      <c r="C8581" s="118">
        <f t="shared" si="408"/>
        <v>4</v>
      </c>
      <c r="D8581" s="119" t="s">
        <v>25</v>
      </c>
      <c r="E8581" s="120" t="s">
        <v>19142</v>
      </c>
      <c r="F8581" s="214" t="s">
        <v>9134</v>
      </c>
      <c r="G8581" s="119" t="s">
        <v>19143</v>
      </c>
      <c r="H8581" s="121" t="s">
        <v>192</v>
      </c>
      <c r="I8581" s="119" t="s">
        <v>30</v>
      </c>
      <c r="J8581" s="121" t="s">
        <v>1544</v>
      </c>
      <c r="K8581" s="120" t="s">
        <v>65</v>
      </c>
      <c r="L8581" s="131" t="s">
        <v>32</v>
      </c>
      <c r="M8581" s="120" t="s">
        <v>78</v>
      </c>
      <c r="P8581" s="124">
        <f t="shared" si="409"/>
        <v>0</v>
      </c>
    </row>
    <row r="8582" spans="1:25" ht="27.6">
      <c r="A8582" s="116">
        <v>8582</v>
      </c>
      <c r="B8582" s="129">
        <v>44340</v>
      </c>
      <c r="C8582" s="118">
        <f t="shared" si="408"/>
        <v>5</v>
      </c>
      <c r="D8582" s="120" t="s">
        <v>25</v>
      </c>
      <c r="E8582" s="120" t="s">
        <v>19144</v>
      </c>
      <c r="F8582" s="209" t="s">
        <v>19145</v>
      </c>
      <c r="G8582" s="119" t="s">
        <v>19146</v>
      </c>
      <c r="H8582" s="121" t="s">
        <v>48</v>
      </c>
      <c r="I8582" s="121" t="s">
        <v>42</v>
      </c>
      <c r="J8582" s="121" t="s">
        <v>82</v>
      </c>
      <c r="K8582" s="120" t="s">
        <v>65</v>
      </c>
      <c r="L8582" s="131" t="s">
        <v>32</v>
      </c>
      <c r="M8582" s="120" t="s">
        <v>33</v>
      </c>
      <c r="N8582" s="131">
        <v>44341</v>
      </c>
      <c r="P8582" s="124">
        <f t="shared" si="409"/>
        <v>0</v>
      </c>
      <c r="S8582" s="120" t="s">
        <v>92</v>
      </c>
      <c r="Y8582" s="116" t="s">
        <v>7314</v>
      </c>
    </row>
    <row r="8583" spans="1:25">
      <c r="A8583" s="116">
        <v>8583</v>
      </c>
      <c r="B8583" s="129">
        <v>44312</v>
      </c>
      <c r="C8583" s="118">
        <f t="shared" si="408"/>
        <v>4</v>
      </c>
      <c r="D8583" s="119" t="s">
        <v>25</v>
      </c>
      <c r="E8583" s="120" t="s">
        <v>19147</v>
      </c>
      <c r="F8583" s="214" t="s">
        <v>19148</v>
      </c>
      <c r="G8583" s="119" t="s">
        <v>19149</v>
      </c>
      <c r="H8583" s="121" t="s">
        <v>101</v>
      </c>
      <c r="I8583" s="119" t="s">
        <v>196</v>
      </c>
      <c r="J8583" s="121" t="s">
        <v>196</v>
      </c>
      <c r="K8583" s="120" t="s">
        <v>65</v>
      </c>
      <c r="L8583" s="131" t="s">
        <v>32</v>
      </c>
      <c r="M8583" s="120" t="s">
        <v>78</v>
      </c>
      <c r="P8583" s="124">
        <f t="shared" si="409"/>
        <v>0</v>
      </c>
    </row>
    <row r="8584" spans="1:25" ht="27.6">
      <c r="A8584" s="116">
        <v>8584</v>
      </c>
      <c r="B8584" s="129">
        <v>44312</v>
      </c>
      <c r="C8584" s="118">
        <f t="shared" si="408"/>
        <v>4</v>
      </c>
      <c r="D8584" s="119" t="s">
        <v>25</v>
      </c>
      <c r="E8584" s="120" t="s">
        <v>19150</v>
      </c>
      <c r="F8584" s="214" t="s">
        <v>19151</v>
      </c>
      <c r="G8584" s="119" t="s">
        <v>19152</v>
      </c>
      <c r="H8584" s="121" t="s">
        <v>97</v>
      </c>
      <c r="I8584" s="119" t="s">
        <v>30</v>
      </c>
      <c r="J8584" s="121" t="s">
        <v>87</v>
      </c>
      <c r="K8584" s="120" t="s">
        <v>65</v>
      </c>
      <c r="L8584" s="131" t="s">
        <v>32</v>
      </c>
      <c r="M8584" s="120" t="s">
        <v>78</v>
      </c>
      <c r="P8584" s="124">
        <f t="shared" si="409"/>
        <v>0</v>
      </c>
    </row>
    <row r="8585" spans="1:25">
      <c r="A8585" s="116">
        <v>8585</v>
      </c>
      <c r="B8585" s="129">
        <v>44312</v>
      </c>
      <c r="C8585" s="118">
        <f t="shared" si="408"/>
        <v>4</v>
      </c>
      <c r="D8585" s="119" t="s">
        <v>25</v>
      </c>
      <c r="E8585" s="120" t="s">
        <v>19153</v>
      </c>
      <c r="F8585" s="214" t="s">
        <v>5128</v>
      </c>
      <c r="G8585" s="119" t="s">
        <v>19154</v>
      </c>
      <c r="H8585" s="121" t="s">
        <v>97</v>
      </c>
      <c r="I8585" s="121" t="s">
        <v>30</v>
      </c>
      <c r="J8585" s="121" t="s">
        <v>7216</v>
      </c>
      <c r="K8585" s="120" t="s">
        <v>65</v>
      </c>
      <c r="L8585" s="131" t="s">
        <v>32</v>
      </c>
      <c r="M8585" s="120" t="s">
        <v>33</v>
      </c>
      <c r="N8585" s="131">
        <v>44333</v>
      </c>
      <c r="O8585" s="131">
        <v>44356</v>
      </c>
      <c r="P8585" s="124">
        <f t="shared" si="409"/>
        <v>6</v>
      </c>
      <c r="Q8585" s="118">
        <v>1</v>
      </c>
      <c r="R8585" s="118">
        <f ca="1">TODAY()-O8585</f>
        <v>322</v>
      </c>
    </row>
    <row r="8586" spans="1:25" ht="27.6">
      <c r="A8586" s="116">
        <v>8586</v>
      </c>
      <c r="B8586" s="129">
        <v>44312</v>
      </c>
      <c r="C8586" s="118">
        <f t="shared" si="408"/>
        <v>4</v>
      </c>
      <c r="D8586" s="119" t="s">
        <v>25</v>
      </c>
      <c r="E8586" s="120" t="s">
        <v>19155</v>
      </c>
      <c r="F8586" s="214" t="s">
        <v>19156</v>
      </c>
      <c r="G8586" s="130" t="s">
        <v>19157</v>
      </c>
      <c r="H8586" s="121" t="s">
        <v>160</v>
      </c>
      <c r="I8586" s="119" t="s">
        <v>63</v>
      </c>
      <c r="J8586" s="121" t="s">
        <v>64</v>
      </c>
      <c r="K8586" s="120" t="s">
        <v>65</v>
      </c>
      <c r="L8586" s="131" t="s">
        <v>32</v>
      </c>
      <c r="M8586" s="120" t="s">
        <v>33</v>
      </c>
      <c r="N8586" s="131">
        <v>44314</v>
      </c>
      <c r="O8586" s="131">
        <v>44356</v>
      </c>
      <c r="P8586" s="124">
        <f t="shared" si="409"/>
        <v>6</v>
      </c>
      <c r="Q8586" s="118">
        <v>2</v>
      </c>
      <c r="R8586" s="118">
        <f ca="1">TODAY()-O8586</f>
        <v>322</v>
      </c>
    </row>
    <row r="8587" spans="1:25" ht="27.6">
      <c r="A8587" s="116">
        <v>8587</v>
      </c>
      <c r="B8587" s="129">
        <v>44312</v>
      </c>
      <c r="C8587" s="118">
        <f t="shared" si="408"/>
        <v>4</v>
      </c>
      <c r="D8587" s="119" t="s">
        <v>25</v>
      </c>
      <c r="E8587" s="120" t="s">
        <v>19158</v>
      </c>
      <c r="F8587" s="214" t="s">
        <v>19159</v>
      </c>
      <c r="G8587" s="130" t="s">
        <v>19160</v>
      </c>
      <c r="H8587" s="121" t="s">
        <v>160</v>
      </c>
      <c r="I8587" s="119" t="s">
        <v>42</v>
      </c>
      <c r="J8587" s="121" t="s">
        <v>82</v>
      </c>
      <c r="K8587" s="120" t="s">
        <v>65</v>
      </c>
      <c r="L8587" s="131" t="s">
        <v>32</v>
      </c>
      <c r="M8587" s="120" t="s">
        <v>33</v>
      </c>
      <c r="N8587" s="131">
        <v>44314</v>
      </c>
      <c r="P8587" s="124">
        <f t="shared" si="409"/>
        <v>0</v>
      </c>
      <c r="R8587" s="118">
        <f ca="1">TODAY()-N8587</f>
        <v>364</v>
      </c>
      <c r="S8587" s="120" t="s">
        <v>135</v>
      </c>
      <c r="T8587" s="126">
        <v>44315</v>
      </c>
    </row>
    <row r="8588" spans="1:25">
      <c r="A8588" s="116">
        <v>8588</v>
      </c>
      <c r="B8588" s="129">
        <v>44312</v>
      </c>
      <c r="C8588" s="118">
        <f t="shared" si="408"/>
        <v>4</v>
      </c>
      <c r="D8588" s="119" t="s">
        <v>25</v>
      </c>
      <c r="E8588" s="120" t="s">
        <v>19161</v>
      </c>
      <c r="F8588" s="214" t="s">
        <v>19162</v>
      </c>
      <c r="G8588" s="119" t="s">
        <v>5463</v>
      </c>
      <c r="H8588" s="121" t="s">
        <v>344</v>
      </c>
      <c r="I8588" s="121" t="s">
        <v>42</v>
      </c>
      <c r="J8588" s="121" t="s">
        <v>1874</v>
      </c>
      <c r="K8588" s="120" t="s">
        <v>65</v>
      </c>
      <c r="L8588" s="131" t="s">
        <v>32</v>
      </c>
      <c r="M8588" s="120" t="s">
        <v>78</v>
      </c>
      <c r="P8588" s="124">
        <f t="shared" si="409"/>
        <v>0</v>
      </c>
    </row>
    <row r="8589" spans="1:25">
      <c r="A8589" s="116">
        <v>8589</v>
      </c>
      <c r="B8589" s="129">
        <v>44312</v>
      </c>
      <c r="C8589" s="118">
        <f t="shared" si="408"/>
        <v>4</v>
      </c>
      <c r="D8589" s="119" t="s">
        <v>25</v>
      </c>
      <c r="E8589" s="120" t="s">
        <v>19163</v>
      </c>
      <c r="F8589" s="214" t="s">
        <v>850</v>
      </c>
      <c r="G8589" s="119" t="s">
        <v>19164</v>
      </c>
      <c r="H8589" s="121" t="s">
        <v>97</v>
      </c>
      <c r="I8589" s="119" t="s">
        <v>42</v>
      </c>
      <c r="J8589" s="121" t="s">
        <v>49</v>
      </c>
      <c r="K8589" s="120" t="s">
        <v>65</v>
      </c>
      <c r="L8589" s="131" t="s">
        <v>32</v>
      </c>
      <c r="M8589" s="120" t="s">
        <v>78</v>
      </c>
      <c r="P8589" s="124">
        <f t="shared" si="409"/>
        <v>0</v>
      </c>
    </row>
    <row r="8590" spans="1:25">
      <c r="A8590" s="116">
        <v>8590</v>
      </c>
      <c r="B8590" s="129">
        <v>44312</v>
      </c>
      <c r="C8590" s="118">
        <f t="shared" si="408"/>
        <v>4</v>
      </c>
      <c r="D8590" s="119" t="s">
        <v>25</v>
      </c>
      <c r="E8590" s="120" t="s">
        <v>19165</v>
      </c>
      <c r="F8590" s="214" t="s">
        <v>19166</v>
      </c>
      <c r="G8590" s="119" t="s">
        <v>19167</v>
      </c>
      <c r="H8590" s="121" t="s">
        <v>1173</v>
      </c>
      <c r="I8590" s="119" t="s">
        <v>42</v>
      </c>
      <c r="J8590" s="121" t="s">
        <v>91</v>
      </c>
      <c r="K8590" s="120" t="s">
        <v>65</v>
      </c>
      <c r="L8590" s="131" t="s">
        <v>32</v>
      </c>
      <c r="M8590" s="120" t="s">
        <v>78</v>
      </c>
      <c r="P8590" s="124">
        <f t="shared" si="409"/>
        <v>0</v>
      </c>
    </row>
    <row r="8591" spans="1:25" ht="14.4">
      <c r="A8591" s="116">
        <v>8591</v>
      </c>
      <c r="B8591" s="129">
        <v>44312</v>
      </c>
      <c r="C8591" s="118">
        <f t="shared" si="408"/>
        <v>4</v>
      </c>
      <c r="D8591" s="120" t="s">
        <v>252</v>
      </c>
      <c r="E8591" s="120" t="s">
        <v>19168</v>
      </c>
      <c r="F8591" s="214" t="s">
        <v>19169</v>
      </c>
      <c r="G8591" s="119" t="s">
        <v>19170</v>
      </c>
      <c r="H8591" s="121" t="s">
        <v>53</v>
      </c>
      <c r="I8591" s="119" t="s">
        <v>30</v>
      </c>
      <c r="J8591" s="121" t="s">
        <v>87</v>
      </c>
      <c r="K8591" s="120" t="s">
        <v>65</v>
      </c>
      <c r="L8591" s="131" t="s">
        <v>32</v>
      </c>
      <c r="M8591" s="120" t="s">
        <v>33</v>
      </c>
      <c r="N8591" s="131">
        <v>44314</v>
      </c>
      <c r="P8591" s="124">
        <f t="shared" si="409"/>
        <v>0</v>
      </c>
      <c r="S8591" s="120" t="s">
        <v>34</v>
      </c>
      <c r="T8591" s="126">
        <v>44314</v>
      </c>
      <c r="U8591" t="s">
        <v>19171</v>
      </c>
    </row>
    <row r="8592" spans="1:25">
      <c r="A8592" s="116">
        <v>8592</v>
      </c>
      <c r="B8592" s="129">
        <v>44312</v>
      </c>
      <c r="C8592" s="118">
        <f t="shared" ref="C8592:C8602" si="410">IF(B8592&lt;&gt;0,MONTH(B8592),0)</f>
        <v>4</v>
      </c>
      <c r="D8592" s="120" t="s">
        <v>252</v>
      </c>
      <c r="E8592" s="120" t="s">
        <v>19172</v>
      </c>
      <c r="F8592" s="214" t="s">
        <v>19173</v>
      </c>
      <c r="G8592" s="119" t="s">
        <v>17598</v>
      </c>
      <c r="H8592" s="121" t="s">
        <v>76</v>
      </c>
      <c r="I8592" s="119" t="s">
        <v>30</v>
      </c>
      <c r="J8592" s="121" t="s">
        <v>1540</v>
      </c>
      <c r="K8592" s="120" t="s">
        <v>65</v>
      </c>
      <c r="L8592" s="131" t="s">
        <v>32</v>
      </c>
      <c r="M8592" s="120" t="s">
        <v>33</v>
      </c>
      <c r="N8592" s="131">
        <v>44313</v>
      </c>
      <c r="O8592" s="131">
        <v>44389</v>
      </c>
      <c r="P8592" s="124">
        <f t="shared" ref="P8592:P8602" si="411">IF(O8592&lt;&gt;0,MONTH(O8592),0)</f>
        <v>7</v>
      </c>
      <c r="S8592" s="120" t="s">
        <v>724</v>
      </c>
      <c r="T8592" s="126">
        <v>44399</v>
      </c>
      <c r="Y8592" s="116" t="s">
        <v>19174</v>
      </c>
    </row>
    <row r="8593" spans="1:20">
      <c r="A8593" s="116">
        <v>8593</v>
      </c>
      <c r="B8593" s="129">
        <v>44312</v>
      </c>
      <c r="C8593" s="118">
        <f t="shared" si="410"/>
        <v>4</v>
      </c>
      <c r="D8593" s="120" t="s">
        <v>252</v>
      </c>
      <c r="E8593" s="120" t="s">
        <v>19175</v>
      </c>
      <c r="F8593" s="214" t="s">
        <v>19176</v>
      </c>
      <c r="G8593" s="119" t="s">
        <v>19177</v>
      </c>
      <c r="H8593" s="121" t="s">
        <v>53</v>
      </c>
      <c r="I8593" s="119" t="s">
        <v>42</v>
      </c>
      <c r="J8593" s="121" t="s">
        <v>646</v>
      </c>
      <c r="K8593" s="120" t="s">
        <v>65</v>
      </c>
      <c r="L8593" s="131" t="s">
        <v>32</v>
      </c>
      <c r="M8593" s="120" t="s">
        <v>33</v>
      </c>
      <c r="N8593" s="131">
        <v>44313</v>
      </c>
      <c r="O8593" s="131">
        <v>44321</v>
      </c>
      <c r="P8593" s="124">
        <f t="shared" si="411"/>
        <v>5</v>
      </c>
      <c r="S8593" s="120" t="s">
        <v>135</v>
      </c>
      <c r="T8593" s="126">
        <v>44321</v>
      </c>
    </row>
    <row r="8594" spans="1:20">
      <c r="A8594" s="116">
        <v>8594</v>
      </c>
      <c r="B8594" s="129">
        <v>44312</v>
      </c>
      <c r="C8594" s="118">
        <f t="shared" si="410"/>
        <v>4</v>
      </c>
      <c r="D8594" s="120" t="s">
        <v>252</v>
      </c>
      <c r="E8594" s="120" t="s">
        <v>19178</v>
      </c>
      <c r="F8594" s="214" t="s">
        <v>19179</v>
      </c>
      <c r="G8594" s="119" t="s">
        <v>19180</v>
      </c>
      <c r="H8594" s="121" t="s">
        <v>41</v>
      </c>
      <c r="I8594" s="119" t="s">
        <v>30</v>
      </c>
      <c r="J8594" s="121" t="s">
        <v>7131</v>
      </c>
      <c r="K8594" s="120" t="s">
        <v>65</v>
      </c>
      <c r="L8594" s="131" t="s">
        <v>32</v>
      </c>
      <c r="M8594" s="120" t="s">
        <v>33</v>
      </c>
      <c r="N8594" s="131">
        <v>44321</v>
      </c>
      <c r="O8594" s="131">
        <v>44586</v>
      </c>
      <c r="P8594" s="124">
        <f t="shared" si="411"/>
        <v>1</v>
      </c>
    </row>
    <row r="8595" spans="1:20">
      <c r="A8595" s="116">
        <v>8595</v>
      </c>
      <c r="B8595" s="129">
        <v>44340</v>
      </c>
      <c r="C8595" s="118">
        <f t="shared" si="410"/>
        <v>5</v>
      </c>
      <c r="D8595" s="120" t="s">
        <v>25</v>
      </c>
      <c r="E8595" s="120" t="s">
        <v>19181</v>
      </c>
      <c r="F8595" s="209" t="s">
        <v>351</v>
      </c>
      <c r="G8595" s="119" t="s">
        <v>19182</v>
      </c>
      <c r="H8595" s="121" t="s">
        <v>29</v>
      </c>
      <c r="I8595" s="121" t="s">
        <v>42</v>
      </c>
      <c r="J8595" s="121" t="s">
        <v>72</v>
      </c>
      <c r="K8595" s="120" t="s">
        <v>65</v>
      </c>
      <c r="L8595" s="131" t="s">
        <v>32</v>
      </c>
      <c r="M8595" s="120" t="s">
        <v>33</v>
      </c>
      <c r="N8595" s="131">
        <v>44343</v>
      </c>
      <c r="O8595" s="131">
        <v>44448</v>
      </c>
      <c r="P8595" s="124">
        <f t="shared" si="411"/>
        <v>9</v>
      </c>
    </row>
    <row r="8596" spans="1:20">
      <c r="A8596" s="116">
        <v>8596</v>
      </c>
      <c r="B8596" s="129">
        <v>44340</v>
      </c>
      <c r="C8596" s="118">
        <f t="shared" si="410"/>
        <v>5</v>
      </c>
      <c r="D8596" s="119" t="s">
        <v>25</v>
      </c>
      <c r="E8596" s="120" t="s">
        <v>19183</v>
      </c>
      <c r="F8596" s="209" t="s">
        <v>19184</v>
      </c>
      <c r="G8596" s="119" t="s">
        <v>19185</v>
      </c>
      <c r="H8596" s="121" t="s">
        <v>177</v>
      </c>
      <c r="I8596" s="121" t="s">
        <v>30</v>
      </c>
      <c r="J8596" s="121" t="s">
        <v>77</v>
      </c>
      <c r="K8596" s="120" t="s">
        <v>65</v>
      </c>
      <c r="L8596" s="131" t="s">
        <v>32</v>
      </c>
      <c r="M8596" s="120" t="s">
        <v>33</v>
      </c>
      <c r="N8596" s="131">
        <v>44355</v>
      </c>
      <c r="P8596" s="124">
        <f t="shared" si="411"/>
        <v>0</v>
      </c>
      <c r="R8596" s="118">
        <f ca="1">TODAY()-N8596</f>
        <v>323</v>
      </c>
    </row>
    <row r="8597" spans="1:20">
      <c r="A8597" s="116">
        <v>8597</v>
      </c>
      <c r="B8597" s="129">
        <v>44340</v>
      </c>
      <c r="C8597" s="118">
        <f t="shared" si="410"/>
        <v>5</v>
      </c>
      <c r="D8597" s="119" t="s">
        <v>25</v>
      </c>
      <c r="E8597" s="120" t="s">
        <v>19186</v>
      </c>
      <c r="F8597" s="209" t="s">
        <v>19187</v>
      </c>
      <c r="G8597" s="119" t="s">
        <v>19188</v>
      </c>
      <c r="H8597" s="121" t="s">
        <v>192</v>
      </c>
      <c r="I8597" s="121" t="s">
        <v>30</v>
      </c>
      <c r="J8597" s="121" t="s">
        <v>7726</v>
      </c>
      <c r="K8597" s="120" t="s">
        <v>65</v>
      </c>
      <c r="L8597" s="131" t="s">
        <v>32</v>
      </c>
      <c r="M8597" s="120" t="s">
        <v>33</v>
      </c>
      <c r="N8597" s="131">
        <v>44403</v>
      </c>
      <c r="P8597" s="124">
        <f t="shared" si="411"/>
        <v>0</v>
      </c>
      <c r="R8597" s="118">
        <f ca="1">TODAY()-N8597</f>
        <v>275</v>
      </c>
    </row>
    <row r="8598" spans="1:20">
      <c r="A8598" s="116">
        <v>8598</v>
      </c>
      <c r="B8598" s="129">
        <v>44340</v>
      </c>
      <c r="C8598" s="118">
        <f t="shared" si="410"/>
        <v>5</v>
      </c>
      <c r="D8598" s="119" t="s">
        <v>25</v>
      </c>
      <c r="E8598" s="120" t="s">
        <v>19189</v>
      </c>
      <c r="F8598" s="209" t="s">
        <v>10253</v>
      </c>
      <c r="G8598" s="119" t="s">
        <v>8748</v>
      </c>
      <c r="H8598" s="121" t="s">
        <v>29</v>
      </c>
      <c r="I8598" s="121" t="s">
        <v>30</v>
      </c>
      <c r="J8598" s="121" t="s">
        <v>77</v>
      </c>
      <c r="K8598" s="120" t="s">
        <v>65</v>
      </c>
      <c r="L8598" s="131" t="s">
        <v>32</v>
      </c>
      <c r="M8598" s="120" t="s">
        <v>33</v>
      </c>
      <c r="N8598" s="131">
        <v>44356</v>
      </c>
      <c r="P8598" s="124">
        <f t="shared" si="411"/>
        <v>0</v>
      </c>
      <c r="R8598" s="118">
        <f ca="1">TODAY()-N8598</f>
        <v>322</v>
      </c>
    </row>
    <row r="8599" spans="1:20" ht="27.6">
      <c r="A8599" s="116">
        <v>8599</v>
      </c>
      <c r="B8599" s="129">
        <v>44340</v>
      </c>
      <c r="C8599" s="118">
        <f t="shared" si="410"/>
        <v>5</v>
      </c>
      <c r="D8599" s="119" t="s">
        <v>25</v>
      </c>
      <c r="E8599" s="120" t="s">
        <v>19190</v>
      </c>
      <c r="F8599" s="209" t="s">
        <v>19191</v>
      </c>
      <c r="G8599" s="119" t="s">
        <v>15547</v>
      </c>
      <c r="H8599" s="121" t="s">
        <v>140</v>
      </c>
      <c r="I8599" s="121" t="s">
        <v>30</v>
      </c>
      <c r="J8599" s="121" t="s">
        <v>77</v>
      </c>
      <c r="K8599" s="120" t="s">
        <v>65</v>
      </c>
      <c r="L8599" s="131" t="s">
        <v>32</v>
      </c>
      <c r="M8599" s="120" t="s">
        <v>33</v>
      </c>
      <c r="N8599" s="131">
        <v>44348</v>
      </c>
      <c r="O8599" s="131">
        <v>44356</v>
      </c>
      <c r="P8599" s="124">
        <f t="shared" si="411"/>
        <v>6</v>
      </c>
      <c r="Q8599" s="118">
        <v>1</v>
      </c>
      <c r="R8599" s="118">
        <f ca="1">TODAY()-O8599</f>
        <v>322</v>
      </c>
    </row>
    <row r="8600" spans="1:20">
      <c r="A8600" s="116">
        <v>8600</v>
      </c>
      <c r="B8600" s="129">
        <v>44312</v>
      </c>
      <c r="C8600" s="118">
        <f t="shared" si="410"/>
        <v>4</v>
      </c>
      <c r="D8600" s="120" t="s">
        <v>252</v>
      </c>
      <c r="E8600" s="120" t="s">
        <v>19192</v>
      </c>
      <c r="F8600" s="214" t="s">
        <v>11145</v>
      </c>
      <c r="G8600" s="119" t="s">
        <v>19193</v>
      </c>
      <c r="H8600" s="121" t="s">
        <v>41</v>
      </c>
      <c r="I8600" s="121" t="s">
        <v>30</v>
      </c>
      <c r="J8600" s="121" t="s">
        <v>7142</v>
      </c>
      <c r="K8600" s="120" t="s">
        <v>65</v>
      </c>
      <c r="L8600" s="131" t="s">
        <v>32</v>
      </c>
      <c r="M8600" s="120" t="s">
        <v>33</v>
      </c>
      <c r="N8600" s="131">
        <v>44322</v>
      </c>
      <c r="O8600" s="131">
        <v>44333</v>
      </c>
      <c r="P8600" s="124">
        <f t="shared" si="411"/>
        <v>5</v>
      </c>
      <c r="S8600" s="120" t="s">
        <v>135</v>
      </c>
      <c r="T8600" s="126">
        <v>44333</v>
      </c>
    </row>
    <row r="8601" spans="1:20">
      <c r="A8601" s="116">
        <v>8601</v>
      </c>
      <c r="B8601" s="129">
        <v>44313</v>
      </c>
      <c r="C8601" s="118">
        <f t="shared" si="410"/>
        <v>4</v>
      </c>
      <c r="D8601" s="120" t="s">
        <v>252</v>
      </c>
      <c r="E8601" s="120" t="s">
        <v>19194</v>
      </c>
      <c r="F8601" s="214" t="s">
        <v>19195</v>
      </c>
      <c r="G8601" s="119" t="s">
        <v>19196</v>
      </c>
      <c r="H8601" s="121" t="s">
        <v>41</v>
      </c>
      <c r="I8601" s="119" t="s">
        <v>42</v>
      </c>
      <c r="J8601" s="121" t="s">
        <v>72</v>
      </c>
      <c r="K8601" s="120" t="s">
        <v>65</v>
      </c>
      <c r="L8601" s="131" t="s">
        <v>32</v>
      </c>
      <c r="M8601" s="120" t="s">
        <v>78</v>
      </c>
      <c r="P8601" s="124">
        <f t="shared" si="411"/>
        <v>0</v>
      </c>
    </row>
    <row r="8602" spans="1:20">
      <c r="A8602" s="116">
        <v>8602</v>
      </c>
      <c r="B8602" s="129">
        <v>44340</v>
      </c>
      <c r="C8602" s="118">
        <f t="shared" si="410"/>
        <v>5</v>
      </c>
      <c r="D8602" s="119" t="s">
        <v>25</v>
      </c>
      <c r="E8602" s="120" t="s">
        <v>19197</v>
      </c>
      <c r="F8602" s="209" t="s">
        <v>19198</v>
      </c>
      <c r="G8602" s="119" t="s">
        <v>19199</v>
      </c>
      <c r="H8602" s="121" t="s">
        <v>461</v>
      </c>
      <c r="I8602" s="121" t="s">
        <v>42</v>
      </c>
      <c r="J8602" s="121" t="s">
        <v>72</v>
      </c>
      <c r="K8602" s="120" t="s">
        <v>65</v>
      </c>
      <c r="L8602" s="131" t="s">
        <v>32</v>
      </c>
      <c r="M8602" s="120" t="s">
        <v>33</v>
      </c>
      <c r="N8602" s="131">
        <v>44342</v>
      </c>
      <c r="P8602" s="124">
        <f t="shared" si="411"/>
        <v>0</v>
      </c>
      <c r="S8602" s="120" t="s">
        <v>135</v>
      </c>
      <c r="T8602" s="126">
        <v>44343</v>
      </c>
    </row>
    <row r="8603" spans="1:20">
      <c r="A8603" s="116">
        <v>8603</v>
      </c>
      <c r="B8603" s="129">
        <v>44533</v>
      </c>
      <c r="D8603" s="120" t="s">
        <v>252</v>
      </c>
      <c r="E8603" s="120" t="s">
        <v>19200</v>
      </c>
      <c r="F8603" s="209" t="s">
        <v>7140</v>
      </c>
      <c r="G8603" s="119" t="s">
        <v>19201</v>
      </c>
      <c r="H8603" s="121" t="s">
        <v>29</v>
      </c>
      <c r="I8603" s="121" t="s">
        <v>30</v>
      </c>
      <c r="J8603" s="121" t="s">
        <v>77</v>
      </c>
      <c r="K8603" s="121" t="s">
        <v>65</v>
      </c>
      <c r="L8603" s="157" t="s">
        <v>32</v>
      </c>
      <c r="M8603" s="120" t="s">
        <v>78</v>
      </c>
    </row>
    <row r="8604" spans="1:20">
      <c r="A8604" s="116">
        <v>8604</v>
      </c>
      <c r="B8604" s="129">
        <v>44533</v>
      </c>
      <c r="D8604" s="120" t="s">
        <v>252</v>
      </c>
      <c r="E8604" s="120" t="s">
        <v>19202</v>
      </c>
      <c r="F8604" s="209" t="s">
        <v>19203</v>
      </c>
      <c r="G8604" s="119" t="s">
        <v>19204</v>
      </c>
      <c r="H8604" s="121" t="s">
        <v>86</v>
      </c>
      <c r="I8604" s="121" t="s">
        <v>30</v>
      </c>
      <c r="J8604" s="121" t="s">
        <v>5018</v>
      </c>
      <c r="K8604" s="121" t="s">
        <v>65</v>
      </c>
      <c r="L8604" s="157" t="s">
        <v>32</v>
      </c>
      <c r="M8604" s="120" t="s">
        <v>78</v>
      </c>
    </row>
    <row r="8605" spans="1:20">
      <c r="A8605" s="116">
        <v>8605</v>
      </c>
      <c r="B8605" s="129">
        <v>44340</v>
      </c>
      <c r="C8605" s="118">
        <f t="shared" ref="C8605:C8611" si="412">IF(B8605&lt;&gt;0,MONTH(B8605),0)</f>
        <v>5</v>
      </c>
      <c r="D8605" s="119" t="s">
        <v>25</v>
      </c>
      <c r="E8605" s="120" t="s">
        <v>19205</v>
      </c>
      <c r="F8605" s="209" t="s">
        <v>19206</v>
      </c>
      <c r="G8605" s="119" t="s">
        <v>19207</v>
      </c>
      <c r="H8605" s="121" t="s">
        <v>41</v>
      </c>
      <c r="I8605" s="119" t="s">
        <v>30</v>
      </c>
      <c r="J8605" s="121" t="s">
        <v>87</v>
      </c>
      <c r="K8605" s="120" t="s">
        <v>65</v>
      </c>
      <c r="L8605" s="131" t="s">
        <v>32</v>
      </c>
      <c r="M8605" s="120" t="s">
        <v>78</v>
      </c>
      <c r="P8605" s="124">
        <f t="shared" ref="P8605:P8611" si="413">IF(O8605&lt;&gt;0,MONTH(O8605),0)</f>
        <v>0</v>
      </c>
    </row>
    <row r="8606" spans="1:20">
      <c r="A8606" s="116">
        <v>8606</v>
      </c>
      <c r="B8606" s="129">
        <v>44340</v>
      </c>
      <c r="C8606" s="118">
        <f t="shared" si="412"/>
        <v>5</v>
      </c>
      <c r="D8606" s="119" t="s">
        <v>25</v>
      </c>
      <c r="E8606" s="120" t="s">
        <v>19208</v>
      </c>
      <c r="F8606" s="209" t="s">
        <v>5990</v>
      </c>
      <c r="G8606" s="119" t="s">
        <v>12002</v>
      </c>
      <c r="H8606" s="121" t="s">
        <v>97</v>
      </c>
      <c r="I8606" s="119" t="s">
        <v>30</v>
      </c>
      <c r="J8606" s="121" t="s">
        <v>87</v>
      </c>
      <c r="K8606" s="120" t="s">
        <v>65</v>
      </c>
      <c r="L8606" s="131" t="s">
        <v>32</v>
      </c>
      <c r="M8606" s="120" t="s">
        <v>33</v>
      </c>
      <c r="N8606" s="131">
        <v>44417</v>
      </c>
      <c r="P8606" s="124">
        <f t="shared" si="413"/>
        <v>0</v>
      </c>
      <c r="R8606" s="118">
        <f ca="1">TODAY()-N8606</f>
        <v>261</v>
      </c>
    </row>
    <row r="8607" spans="1:20">
      <c r="A8607" s="116">
        <v>8607</v>
      </c>
      <c r="B8607" s="129">
        <v>44340</v>
      </c>
      <c r="C8607" s="118">
        <f t="shared" si="412"/>
        <v>5</v>
      </c>
      <c r="D8607" s="120" t="s">
        <v>252</v>
      </c>
      <c r="E8607" s="120" t="s">
        <v>19209</v>
      </c>
      <c r="F8607" s="209" t="s">
        <v>19210</v>
      </c>
      <c r="G8607" s="119" t="s">
        <v>19211</v>
      </c>
      <c r="H8607" s="121" t="s">
        <v>177</v>
      </c>
      <c r="I8607" s="121" t="s">
        <v>30</v>
      </c>
      <c r="J8607" s="121" t="s">
        <v>87</v>
      </c>
      <c r="K8607" s="120" t="s">
        <v>65</v>
      </c>
      <c r="L8607" s="131" t="s">
        <v>32</v>
      </c>
      <c r="M8607" s="120" t="s">
        <v>33</v>
      </c>
      <c r="N8607" s="131">
        <v>44342</v>
      </c>
      <c r="P8607" s="124">
        <f t="shared" si="413"/>
        <v>0</v>
      </c>
    </row>
    <row r="8608" spans="1:20">
      <c r="A8608" s="116">
        <v>8608</v>
      </c>
      <c r="B8608" s="129">
        <v>44340</v>
      </c>
      <c r="C8608" s="118">
        <f t="shared" si="412"/>
        <v>5</v>
      </c>
      <c r="D8608" s="120" t="s">
        <v>252</v>
      </c>
      <c r="E8608" s="120" t="s">
        <v>19212</v>
      </c>
      <c r="F8608" s="209" t="s">
        <v>122</v>
      </c>
      <c r="G8608" s="119" t="s">
        <v>19213</v>
      </c>
      <c r="H8608" s="121" t="s">
        <v>140</v>
      </c>
      <c r="I8608" s="119" t="s">
        <v>30</v>
      </c>
      <c r="J8608" s="121" t="s">
        <v>7216</v>
      </c>
      <c r="K8608" s="120" t="s">
        <v>65</v>
      </c>
      <c r="L8608" s="131" t="s">
        <v>32</v>
      </c>
      <c r="M8608" s="120" t="s">
        <v>33</v>
      </c>
      <c r="N8608" s="131">
        <v>44342</v>
      </c>
      <c r="O8608" s="131">
        <v>44613</v>
      </c>
      <c r="P8608" s="124">
        <f t="shared" si="413"/>
        <v>2</v>
      </c>
    </row>
    <row r="8609" spans="1:20">
      <c r="A8609" s="116">
        <v>8609</v>
      </c>
      <c r="B8609" s="129">
        <v>44340</v>
      </c>
      <c r="C8609" s="118">
        <f t="shared" si="412"/>
        <v>5</v>
      </c>
      <c r="D8609" s="119" t="s">
        <v>25</v>
      </c>
      <c r="E8609" s="120" t="s">
        <v>19214</v>
      </c>
      <c r="F8609" s="209" t="s">
        <v>19215</v>
      </c>
      <c r="G8609" s="119" t="s">
        <v>7444</v>
      </c>
      <c r="H8609" s="121" t="s">
        <v>41</v>
      </c>
      <c r="I8609" s="121" t="s">
        <v>30</v>
      </c>
      <c r="J8609" s="121" t="s">
        <v>1544</v>
      </c>
      <c r="K8609" s="120" t="s">
        <v>65</v>
      </c>
      <c r="L8609" s="131" t="s">
        <v>32</v>
      </c>
      <c r="M8609" s="120" t="s">
        <v>78</v>
      </c>
      <c r="P8609" s="124">
        <f t="shared" si="413"/>
        <v>0</v>
      </c>
    </row>
    <row r="8610" spans="1:20">
      <c r="A8610" s="116">
        <v>8610</v>
      </c>
      <c r="B8610" s="129">
        <v>44340</v>
      </c>
      <c r="C8610" s="118">
        <f t="shared" si="412"/>
        <v>5</v>
      </c>
      <c r="D8610" s="119" t="s">
        <v>25</v>
      </c>
      <c r="E8610" s="120" t="s">
        <v>19216</v>
      </c>
      <c r="F8610" s="209" t="s">
        <v>19217</v>
      </c>
      <c r="G8610" s="119" t="s">
        <v>19218</v>
      </c>
      <c r="H8610" s="121" t="s">
        <v>41</v>
      </c>
      <c r="I8610" s="121" t="s">
        <v>30</v>
      </c>
      <c r="J8610" s="121" t="s">
        <v>6396</v>
      </c>
      <c r="K8610" s="120" t="s">
        <v>65</v>
      </c>
      <c r="L8610" s="131" t="s">
        <v>32</v>
      </c>
      <c r="M8610" s="120" t="s">
        <v>78</v>
      </c>
      <c r="P8610" s="124">
        <f t="shared" si="413"/>
        <v>0</v>
      </c>
    </row>
    <row r="8611" spans="1:20">
      <c r="A8611" s="116">
        <v>8611</v>
      </c>
      <c r="B8611" s="129">
        <v>44340</v>
      </c>
      <c r="C8611" s="118">
        <f t="shared" si="412"/>
        <v>5</v>
      </c>
      <c r="D8611" s="119" t="s">
        <v>25</v>
      </c>
      <c r="E8611" s="120" t="s">
        <v>19219</v>
      </c>
      <c r="F8611" s="209" t="s">
        <v>19220</v>
      </c>
      <c r="G8611" s="119" t="s">
        <v>16935</v>
      </c>
      <c r="H8611" s="121" t="s">
        <v>41</v>
      </c>
      <c r="I8611" s="119" t="s">
        <v>30</v>
      </c>
      <c r="J8611" s="121" t="s">
        <v>87</v>
      </c>
      <c r="K8611" s="120" t="s">
        <v>65</v>
      </c>
      <c r="L8611" s="131" t="s">
        <v>32</v>
      </c>
      <c r="M8611" s="120" t="s">
        <v>78</v>
      </c>
      <c r="P8611" s="124">
        <f t="shared" si="413"/>
        <v>0</v>
      </c>
    </row>
    <row r="8612" spans="1:20">
      <c r="A8612" s="116">
        <v>8612</v>
      </c>
      <c r="B8612" s="129">
        <v>44533</v>
      </c>
      <c r="D8612" s="120" t="s">
        <v>252</v>
      </c>
      <c r="E8612" s="120" t="s">
        <v>19221</v>
      </c>
      <c r="F8612" s="209" t="s">
        <v>19222</v>
      </c>
      <c r="G8612" s="119" t="s">
        <v>19223</v>
      </c>
      <c r="H8612" s="121" t="s">
        <v>86</v>
      </c>
      <c r="I8612" s="121" t="s">
        <v>30</v>
      </c>
      <c r="J8612" s="121" t="s">
        <v>87</v>
      </c>
      <c r="K8612" s="121" t="s">
        <v>65</v>
      </c>
      <c r="L8612" s="157" t="s">
        <v>32</v>
      </c>
      <c r="M8612" s="120" t="s">
        <v>78</v>
      </c>
    </row>
    <row r="8613" spans="1:20">
      <c r="A8613" s="116">
        <v>8613</v>
      </c>
      <c r="B8613" s="129">
        <v>44340</v>
      </c>
      <c r="C8613" s="118">
        <f>IF(B8613&lt;&gt;0,MONTH(B8613),0)</f>
        <v>5</v>
      </c>
      <c r="D8613" s="120" t="s">
        <v>252</v>
      </c>
      <c r="E8613" s="120" t="s">
        <v>19224</v>
      </c>
      <c r="F8613" s="209" t="s">
        <v>104</v>
      </c>
      <c r="G8613" s="119" t="s">
        <v>19225</v>
      </c>
      <c r="H8613" s="121" t="s">
        <v>256</v>
      </c>
      <c r="I8613" s="119" t="s">
        <v>30</v>
      </c>
      <c r="J8613" s="121" t="s">
        <v>1540</v>
      </c>
      <c r="K8613" s="120" t="s">
        <v>65</v>
      </c>
      <c r="L8613" s="131" t="s">
        <v>32</v>
      </c>
      <c r="M8613" s="120" t="s">
        <v>33</v>
      </c>
      <c r="N8613" s="131">
        <v>44342</v>
      </c>
      <c r="O8613" s="131">
        <v>44613</v>
      </c>
      <c r="P8613" s="124">
        <f>IF(O8613&lt;&gt;0,MONTH(O8613),0)</f>
        <v>2</v>
      </c>
    </row>
    <row r="8614" spans="1:20">
      <c r="A8614" s="116">
        <v>8614</v>
      </c>
      <c r="B8614" s="129">
        <v>44340</v>
      </c>
      <c r="C8614" s="118">
        <f>IF(B8614&lt;&gt;0,MONTH(B8614),0)</f>
        <v>5</v>
      </c>
      <c r="D8614" s="120" t="s">
        <v>252</v>
      </c>
      <c r="E8614" s="120" t="s">
        <v>19226</v>
      </c>
      <c r="F8614" s="209" t="s">
        <v>19227</v>
      </c>
      <c r="G8614" s="119" t="s">
        <v>16791</v>
      </c>
      <c r="H8614" s="121" t="s">
        <v>177</v>
      </c>
      <c r="I8614" s="121" t="s">
        <v>30</v>
      </c>
      <c r="J8614" s="121" t="s">
        <v>77</v>
      </c>
      <c r="K8614" s="120" t="s">
        <v>65</v>
      </c>
      <c r="L8614" s="131" t="s">
        <v>32</v>
      </c>
      <c r="M8614" s="120" t="s">
        <v>33</v>
      </c>
      <c r="N8614" s="131">
        <v>44342</v>
      </c>
      <c r="P8614" s="124">
        <f>IF(O8614&lt;&gt;0,MONTH(O8614),0)</f>
        <v>0</v>
      </c>
    </row>
    <row r="8615" spans="1:20">
      <c r="A8615" s="116">
        <v>8615</v>
      </c>
      <c r="B8615" s="129">
        <v>44340</v>
      </c>
      <c r="C8615" s="118">
        <f>IF(B8615&lt;&gt;0,MONTH(B8615),0)</f>
        <v>5</v>
      </c>
      <c r="D8615" s="120" t="s">
        <v>252</v>
      </c>
      <c r="E8615" s="120" t="s">
        <v>19228</v>
      </c>
      <c r="F8615" s="209" t="s">
        <v>19229</v>
      </c>
      <c r="G8615" s="119" t="s">
        <v>6766</v>
      </c>
      <c r="H8615" s="121" t="s">
        <v>53</v>
      </c>
      <c r="I8615" s="119" t="s">
        <v>30</v>
      </c>
      <c r="J8615" s="121" t="s">
        <v>87</v>
      </c>
      <c r="K8615" s="120" t="s">
        <v>65</v>
      </c>
      <c r="L8615" s="131" t="s">
        <v>32</v>
      </c>
      <c r="M8615" s="120" t="s">
        <v>33</v>
      </c>
      <c r="N8615" s="131">
        <v>44342</v>
      </c>
      <c r="O8615" s="131">
        <v>44613</v>
      </c>
      <c r="P8615" s="124">
        <f>IF(O8615&lt;&gt;0,MONTH(O8615),0)</f>
        <v>2</v>
      </c>
    </row>
    <row r="8616" spans="1:20" ht="27.6">
      <c r="A8616" s="116">
        <v>8616</v>
      </c>
      <c r="B8616" s="129">
        <v>44533</v>
      </c>
      <c r="D8616" s="120" t="s">
        <v>252</v>
      </c>
      <c r="E8616" s="120" t="s">
        <v>19230</v>
      </c>
      <c r="F8616" s="209" t="s">
        <v>19231</v>
      </c>
      <c r="G8616" s="119" t="s">
        <v>19232</v>
      </c>
      <c r="H8616" s="121" t="s">
        <v>41</v>
      </c>
      <c r="I8616" s="119" t="s">
        <v>30</v>
      </c>
      <c r="J8616" s="121" t="s">
        <v>7135</v>
      </c>
      <c r="K8616" s="121" t="s">
        <v>65</v>
      </c>
      <c r="L8616" s="157" t="s">
        <v>32</v>
      </c>
      <c r="M8616" s="120" t="s">
        <v>33</v>
      </c>
      <c r="N8616" s="131">
        <v>44536</v>
      </c>
      <c r="O8616" s="131">
        <v>44579</v>
      </c>
      <c r="S8616" s="120" t="s">
        <v>92</v>
      </c>
      <c r="T8616" s="126">
        <v>44580</v>
      </c>
    </row>
    <row r="8617" spans="1:20">
      <c r="A8617" s="116">
        <v>8617</v>
      </c>
      <c r="B8617" s="129">
        <v>44340</v>
      </c>
      <c r="C8617" s="118">
        <f>IF(B8617&lt;&gt;0,MONTH(B8617),0)</f>
        <v>5</v>
      </c>
      <c r="D8617" s="119" t="s">
        <v>25</v>
      </c>
      <c r="E8617" s="120" t="s">
        <v>19233</v>
      </c>
      <c r="F8617" s="209" t="s">
        <v>19234</v>
      </c>
      <c r="G8617" s="119" t="s">
        <v>9080</v>
      </c>
      <c r="H8617" s="121" t="s">
        <v>140</v>
      </c>
      <c r="I8617" s="121" t="s">
        <v>42</v>
      </c>
      <c r="J8617" s="121" t="s">
        <v>72</v>
      </c>
      <c r="K8617" s="120" t="s">
        <v>65</v>
      </c>
      <c r="L8617" s="131" t="s">
        <v>32</v>
      </c>
      <c r="M8617" s="120" t="s">
        <v>78</v>
      </c>
      <c r="P8617" s="124">
        <f>IF(O8617&lt;&gt;0,MONTH(O8617),0)</f>
        <v>0</v>
      </c>
    </row>
    <row r="8618" spans="1:20">
      <c r="A8618" s="116">
        <v>8618</v>
      </c>
      <c r="B8618" s="129">
        <v>44340</v>
      </c>
      <c r="C8618" s="118">
        <f>IF(B8618&lt;&gt;0,MONTH(B8618),0)</f>
        <v>5</v>
      </c>
      <c r="D8618" s="119" t="s">
        <v>25</v>
      </c>
      <c r="E8618" s="120" t="s">
        <v>19235</v>
      </c>
      <c r="F8618" s="209" t="s">
        <v>19236</v>
      </c>
      <c r="G8618" s="119" t="s">
        <v>1170</v>
      </c>
      <c r="H8618" s="121" t="s">
        <v>97</v>
      </c>
      <c r="I8618" s="119" t="s">
        <v>30</v>
      </c>
      <c r="J8618" s="121" t="s">
        <v>87</v>
      </c>
      <c r="K8618" s="120" t="s">
        <v>65</v>
      </c>
      <c r="L8618" s="131" t="s">
        <v>32</v>
      </c>
      <c r="M8618" s="120" t="s">
        <v>78</v>
      </c>
      <c r="P8618" s="124">
        <f>IF(O8618&lt;&gt;0,MONTH(O8618),0)</f>
        <v>0</v>
      </c>
    </row>
    <row r="8619" spans="1:20" ht="27.6">
      <c r="A8619" s="116">
        <v>8619</v>
      </c>
      <c r="B8619" s="129">
        <v>44340</v>
      </c>
      <c r="C8619" s="118">
        <f>IF(B8619&lt;&gt;0,MONTH(B8619),0)</f>
        <v>5</v>
      </c>
      <c r="D8619" s="119" t="s">
        <v>25</v>
      </c>
      <c r="E8619" s="120" t="s">
        <v>19237</v>
      </c>
      <c r="F8619" s="209" t="s">
        <v>19238</v>
      </c>
      <c r="G8619" s="119" t="s">
        <v>12002</v>
      </c>
      <c r="H8619" s="121" t="s">
        <v>97</v>
      </c>
      <c r="I8619" s="121" t="s">
        <v>30</v>
      </c>
      <c r="J8619" s="121" t="s">
        <v>3886</v>
      </c>
      <c r="K8619" s="120" t="s">
        <v>65</v>
      </c>
      <c r="L8619" s="131" t="s">
        <v>32</v>
      </c>
      <c r="M8619" s="120" t="s">
        <v>78</v>
      </c>
      <c r="P8619" s="124">
        <f>IF(O8619&lt;&gt;0,MONTH(O8619),0)</f>
        <v>0</v>
      </c>
    </row>
    <row r="8620" spans="1:20">
      <c r="A8620" s="116">
        <v>8620</v>
      </c>
      <c r="B8620" s="129">
        <v>44533</v>
      </c>
      <c r="D8620" s="120" t="s">
        <v>252</v>
      </c>
      <c r="E8620" s="120" t="s">
        <v>19239</v>
      </c>
      <c r="F8620" s="209" t="s">
        <v>19240</v>
      </c>
      <c r="G8620" s="119" t="s">
        <v>6190</v>
      </c>
      <c r="H8620" s="121" t="s">
        <v>86</v>
      </c>
      <c r="I8620" s="121" t="s">
        <v>30</v>
      </c>
      <c r="J8620" s="121" t="s">
        <v>3886</v>
      </c>
      <c r="K8620" s="121" t="s">
        <v>65</v>
      </c>
      <c r="L8620" s="157" t="s">
        <v>32</v>
      </c>
      <c r="M8620" s="120" t="s">
        <v>78</v>
      </c>
    </row>
    <row r="8621" spans="1:20">
      <c r="A8621" s="116">
        <v>8621</v>
      </c>
      <c r="B8621" s="129">
        <v>44340</v>
      </c>
      <c r="C8621" s="118">
        <f t="shared" ref="C8621:C8641" si="414">IF(B8621&lt;&gt;0,MONTH(B8621),0)</f>
        <v>5</v>
      </c>
      <c r="D8621" s="119" t="s">
        <v>25</v>
      </c>
      <c r="E8621" s="120" t="s">
        <v>19241</v>
      </c>
      <c r="F8621" s="209" t="s">
        <v>19242</v>
      </c>
      <c r="G8621" s="119" t="s">
        <v>9080</v>
      </c>
      <c r="H8621" s="121" t="s">
        <v>140</v>
      </c>
      <c r="I8621" s="119" t="s">
        <v>30</v>
      </c>
      <c r="J8621" s="121" t="s">
        <v>7280</v>
      </c>
      <c r="K8621" s="120" t="s">
        <v>65</v>
      </c>
      <c r="L8621" s="131" t="s">
        <v>32</v>
      </c>
      <c r="M8621" s="120" t="s">
        <v>33</v>
      </c>
      <c r="N8621" s="131">
        <v>44343</v>
      </c>
      <c r="O8621" s="131">
        <v>44356</v>
      </c>
      <c r="P8621" s="124">
        <f t="shared" ref="P8621:P8641" si="415">IF(O8621&lt;&gt;0,MONTH(O8621),0)</f>
        <v>6</v>
      </c>
      <c r="Q8621" s="118">
        <v>1</v>
      </c>
      <c r="S8621" s="120" t="s">
        <v>724</v>
      </c>
      <c r="T8621" s="126">
        <v>44356</v>
      </c>
    </row>
    <row r="8622" spans="1:20">
      <c r="A8622" s="116">
        <v>8622</v>
      </c>
      <c r="B8622" s="129">
        <v>44313</v>
      </c>
      <c r="C8622" s="118">
        <f t="shared" si="414"/>
        <v>4</v>
      </c>
      <c r="D8622" s="120" t="s">
        <v>252</v>
      </c>
      <c r="E8622" s="120" t="s">
        <v>19243</v>
      </c>
      <c r="F8622" s="214" t="s">
        <v>19244</v>
      </c>
      <c r="G8622" s="119" t="s">
        <v>19245</v>
      </c>
      <c r="H8622" s="121" t="s">
        <v>41</v>
      </c>
      <c r="I8622" s="121" t="s">
        <v>42</v>
      </c>
      <c r="J8622" s="121" t="s">
        <v>82</v>
      </c>
      <c r="K8622" s="120" t="s">
        <v>65</v>
      </c>
      <c r="L8622" s="131" t="s">
        <v>32</v>
      </c>
      <c r="M8622" s="120" t="s">
        <v>78</v>
      </c>
      <c r="P8622" s="124">
        <f t="shared" si="415"/>
        <v>0</v>
      </c>
    </row>
    <row r="8623" spans="1:20">
      <c r="A8623" s="116">
        <v>8623</v>
      </c>
      <c r="B8623" s="129">
        <v>44313</v>
      </c>
      <c r="C8623" s="118">
        <f t="shared" si="414"/>
        <v>4</v>
      </c>
      <c r="D8623" s="120" t="s">
        <v>252</v>
      </c>
      <c r="E8623" s="120" t="s">
        <v>19246</v>
      </c>
      <c r="F8623" s="214" t="s">
        <v>19247</v>
      </c>
      <c r="G8623" s="119" t="s">
        <v>19248</v>
      </c>
      <c r="H8623" s="121" t="s">
        <v>76</v>
      </c>
      <c r="I8623" s="121" t="s">
        <v>30</v>
      </c>
      <c r="J8623" s="121" t="s">
        <v>7280</v>
      </c>
      <c r="K8623" s="120" t="s">
        <v>65</v>
      </c>
      <c r="L8623" s="131" t="s">
        <v>32</v>
      </c>
      <c r="M8623" s="120" t="s">
        <v>78</v>
      </c>
      <c r="P8623" s="124">
        <f t="shared" si="415"/>
        <v>0</v>
      </c>
    </row>
    <row r="8624" spans="1:20">
      <c r="A8624" s="116">
        <v>8624</v>
      </c>
      <c r="B8624" s="129">
        <v>44340</v>
      </c>
      <c r="C8624" s="118">
        <f t="shared" si="414"/>
        <v>5</v>
      </c>
      <c r="D8624" s="119" t="s">
        <v>25</v>
      </c>
      <c r="E8624" s="120" t="s">
        <v>19249</v>
      </c>
      <c r="F8624" s="209" t="s">
        <v>3655</v>
      </c>
      <c r="G8624" s="119" t="s">
        <v>5173</v>
      </c>
      <c r="H8624" s="121" t="s">
        <v>19250</v>
      </c>
      <c r="I8624" s="121" t="s">
        <v>42</v>
      </c>
      <c r="J8624" s="121" t="s">
        <v>72</v>
      </c>
      <c r="K8624" s="120" t="s">
        <v>65</v>
      </c>
      <c r="L8624" s="131" t="s">
        <v>32</v>
      </c>
      <c r="M8624" s="120" t="s">
        <v>33</v>
      </c>
      <c r="N8624" s="131">
        <v>44343</v>
      </c>
      <c r="P8624" s="124">
        <f t="shared" si="415"/>
        <v>0</v>
      </c>
      <c r="S8624" s="120" t="s">
        <v>92</v>
      </c>
      <c r="T8624" s="126">
        <v>44343</v>
      </c>
    </row>
    <row r="8625" spans="1:25">
      <c r="A8625" s="116">
        <v>8625</v>
      </c>
      <c r="B8625" s="129">
        <v>44340</v>
      </c>
      <c r="C8625" s="118">
        <f t="shared" si="414"/>
        <v>5</v>
      </c>
      <c r="D8625" s="120" t="s">
        <v>25</v>
      </c>
      <c r="E8625" s="120" t="s">
        <v>19251</v>
      </c>
      <c r="F8625" s="209" t="s">
        <v>19252</v>
      </c>
      <c r="G8625" s="119" t="s">
        <v>19253</v>
      </c>
      <c r="H8625" s="121" t="s">
        <v>53</v>
      </c>
      <c r="I8625" s="121" t="s">
        <v>30</v>
      </c>
      <c r="J8625" s="121" t="s">
        <v>87</v>
      </c>
      <c r="K8625" s="120" t="s">
        <v>65</v>
      </c>
      <c r="L8625" s="131" t="s">
        <v>32</v>
      </c>
      <c r="M8625" s="120" t="s">
        <v>33</v>
      </c>
      <c r="N8625" s="131">
        <v>44348</v>
      </c>
      <c r="O8625" s="131">
        <v>44392</v>
      </c>
      <c r="P8625" s="124">
        <f t="shared" si="415"/>
        <v>7</v>
      </c>
      <c r="Q8625" s="118">
        <v>1</v>
      </c>
      <c r="R8625" s="124">
        <f ca="1">TODAY()-O8625</f>
        <v>286</v>
      </c>
      <c r="S8625" s="120" t="s">
        <v>92</v>
      </c>
    </row>
    <row r="8626" spans="1:25">
      <c r="A8626" s="116">
        <v>8626</v>
      </c>
      <c r="B8626" s="129">
        <v>44340</v>
      </c>
      <c r="C8626" s="118">
        <f t="shared" si="414"/>
        <v>5</v>
      </c>
      <c r="D8626" s="120" t="s">
        <v>25</v>
      </c>
      <c r="E8626" s="120" t="s">
        <v>19254</v>
      </c>
      <c r="F8626" s="209" t="s">
        <v>2223</v>
      </c>
      <c r="G8626" s="119" t="s">
        <v>19255</v>
      </c>
      <c r="H8626" s="121" t="s">
        <v>53</v>
      </c>
      <c r="I8626" s="119" t="s">
        <v>42</v>
      </c>
      <c r="J8626" s="121" t="s">
        <v>549</v>
      </c>
      <c r="K8626" s="120" t="s">
        <v>65</v>
      </c>
      <c r="L8626" s="131" t="s">
        <v>32</v>
      </c>
      <c r="M8626" s="120" t="s">
        <v>33</v>
      </c>
      <c r="N8626" s="131">
        <v>44348</v>
      </c>
      <c r="O8626" s="131">
        <v>44448</v>
      </c>
      <c r="P8626" s="124">
        <f t="shared" si="415"/>
        <v>9</v>
      </c>
      <c r="Q8626" s="118">
        <v>1</v>
      </c>
      <c r="R8626" s="124">
        <f ca="1">TODAY()-O8626</f>
        <v>230</v>
      </c>
    </row>
    <row r="8627" spans="1:25">
      <c r="A8627" s="116">
        <v>8627</v>
      </c>
      <c r="B8627" s="129">
        <v>44313</v>
      </c>
      <c r="C8627" s="118">
        <f t="shared" si="414"/>
        <v>4</v>
      </c>
      <c r="D8627" s="120" t="s">
        <v>252</v>
      </c>
      <c r="E8627" s="120" t="s">
        <v>19256</v>
      </c>
      <c r="F8627" s="214" t="s">
        <v>7211</v>
      </c>
      <c r="G8627" s="119" t="s">
        <v>7905</v>
      </c>
      <c r="H8627" s="121" t="s">
        <v>41</v>
      </c>
      <c r="I8627" s="119" t="s">
        <v>30</v>
      </c>
      <c r="J8627" s="121" t="s">
        <v>1544</v>
      </c>
      <c r="K8627" s="120" t="s">
        <v>65</v>
      </c>
      <c r="L8627" s="131" t="s">
        <v>32</v>
      </c>
      <c r="M8627" s="120" t="s">
        <v>78</v>
      </c>
      <c r="P8627" s="124">
        <f t="shared" si="415"/>
        <v>0</v>
      </c>
    </row>
    <row r="8628" spans="1:25">
      <c r="A8628" s="116">
        <v>8628</v>
      </c>
      <c r="B8628" s="129">
        <v>44313</v>
      </c>
      <c r="C8628" s="118">
        <f t="shared" si="414"/>
        <v>4</v>
      </c>
      <c r="D8628" s="120" t="s">
        <v>252</v>
      </c>
      <c r="E8628" s="120" t="s">
        <v>19257</v>
      </c>
      <c r="F8628" s="214" t="s">
        <v>19258</v>
      </c>
      <c r="G8628" s="119" t="s">
        <v>19259</v>
      </c>
      <c r="H8628" s="121" t="s">
        <v>76</v>
      </c>
      <c r="I8628" s="121" t="s">
        <v>30</v>
      </c>
      <c r="J8628" s="121" t="s">
        <v>435</v>
      </c>
      <c r="K8628" s="120" t="s">
        <v>65</v>
      </c>
      <c r="L8628" s="131" t="s">
        <v>32</v>
      </c>
      <c r="M8628" s="120" t="s">
        <v>78</v>
      </c>
      <c r="P8628" s="124">
        <f t="shared" si="415"/>
        <v>0</v>
      </c>
    </row>
    <row r="8629" spans="1:25">
      <c r="A8629" s="116">
        <v>8629</v>
      </c>
      <c r="B8629" s="129">
        <v>44313</v>
      </c>
      <c r="C8629" s="118">
        <f t="shared" si="414"/>
        <v>4</v>
      </c>
      <c r="D8629" s="120" t="s">
        <v>252</v>
      </c>
      <c r="E8629" s="120" t="s">
        <v>19260</v>
      </c>
      <c r="F8629" s="214" t="s">
        <v>19261</v>
      </c>
      <c r="G8629" s="119" t="s">
        <v>19262</v>
      </c>
      <c r="H8629" s="121" t="s">
        <v>53</v>
      </c>
      <c r="I8629" s="119" t="s">
        <v>30</v>
      </c>
      <c r="J8629" s="121" t="s">
        <v>1540</v>
      </c>
      <c r="K8629" s="120" t="s">
        <v>65</v>
      </c>
      <c r="L8629" s="131" t="s">
        <v>32</v>
      </c>
      <c r="M8629" s="120" t="s">
        <v>78</v>
      </c>
      <c r="P8629" s="124">
        <f t="shared" si="415"/>
        <v>0</v>
      </c>
    </row>
    <row r="8630" spans="1:25">
      <c r="A8630" s="116">
        <v>8630</v>
      </c>
      <c r="B8630" s="129">
        <v>44340</v>
      </c>
      <c r="C8630" s="118">
        <f t="shared" si="414"/>
        <v>5</v>
      </c>
      <c r="D8630" s="119" t="s">
        <v>25</v>
      </c>
      <c r="E8630" s="120" t="s">
        <v>19263</v>
      </c>
      <c r="F8630" s="209" t="s">
        <v>3557</v>
      </c>
      <c r="G8630" s="119" t="s">
        <v>19199</v>
      </c>
      <c r="H8630" s="121" t="s">
        <v>461</v>
      </c>
      <c r="I8630" s="119" t="s">
        <v>42</v>
      </c>
      <c r="J8630" s="121" t="s">
        <v>72</v>
      </c>
      <c r="K8630" s="120" t="s">
        <v>65</v>
      </c>
      <c r="L8630" s="131" t="s">
        <v>32</v>
      </c>
      <c r="M8630" s="120" t="s">
        <v>33</v>
      </c>
      <c r="N8630" s="131">
        <v>44343</v>
      </c>
      <c r="O8630" s="131">
        <v>44356</v>
      </c>
      <c r="P8630" s="124">
        <f t="shared" si="415"/>
        <v>6</v>
      </c>
      <c r="Q8630" s="118">
        <v>1</v>
      </c>
      <c r="R8630" s="118">
        <f ca="1">TODAY()-O8630</f>
        <v>322</v>
      </c>
    </row>
    <row r="8631" spans="1:25">
      <c r="A8631" s="116">
        <v>8631</v>
      </c>
      <c r="B8631" s="129">
        <v>44313</v>
      </c>
      <c r="C8631" s="118">
        <f t="shared" si="414"/>
        <v>4</v>
      </c>
      <c r="D8631" s="120" t="s">
        <v>252</v>
      </c>
      <c r="E8631" s="120" t="s">
        <v>19264</v>
      </c>
      <c r="F8631" s="214" t="s">
        <v>19265</v>
      </c>
      <c r="G8631" s="119" t="s">
        <v>9569</v>
      </c>
      <c r="H8631" s="121" t="s">
        <v>76</v>
      </c>
      <c r="I8631" s="121" t="s">
        <v>30</v>
      </c>
      <c r="J8631" s="121" t="s">
        <v>1540</v>
      </c>
      <c r="K8631" s="120" t="s">
        <v>65</v>
      </c>
      <c r="L8631" s="131" t="s">
        <v>32</v>
      </c>
      <c r="M8631" s="120" t="s">
        <v>78</v>
      </c>
      <c r="P8631" s="124">
        <f t="shared" si="415"/>
        <v>0</v>
      </c>
    </row>
    <row r="8632" spans="1:25">
      <c r="A8632" s="116">
        <v>8632</v>
      </c>
      <c r="B8632" s="129">
        <v>44313</v>
      </c>
      <c r="C8632" s="118">
        <f t="shared" si="414"/>
        <v>4</v>
      </c>
      <c r="D8632" s="120" t="s">
        <v>252</v>
      </c>
      <c r="E8632" s="120" t="s">
        <v>19266</v>
      </c>
      <c r="F8632" s="214" t="s">
        <v>19267</v>
      </c>
      <c r="G8632" s="119" t="s">
        <v>19268</v>
      </c>
      <c r="H8632" s="121" t="s">
        <v>177</v>
      </c>
      <c r="I8632" s="119" t="s">
        <v>30</v>
      </c>
      <c r="J8632" s="121" t="s">
        <v>77</v>
      </c>
      <c r="K8632" s="120" t="s">
        <v>65</v>
      </c>
      <c r="L8632" s="131" t="s">
        <v>32</v>
      </c>
      <c r="M8632" s="120" t="s">
        <v>78</v>
      </c>
      <c r="P8632" s="124">
        <f t="shared" si="415"/>
        <v>0</v>
      </c>
    </row>
    <row r="8633" spans="1:25">
      <c r="A8633" s="116">
        <v>8633</v>
      </c>
      <c r="B8633" s="129">
        <v>44313</v>
      </c>
      <c r="C8633" s="118">
        <f t="shared" si="414"/>
        <v>4</v>
      </c>
      <c r="D8633" s="120" t="s">
        <v>252</v>
      </c>
      <c r="E8633" s="120" t="s">
        <v>19269</v>
      </c>
      <c r="F8633" s="214" t="s">
        <v>8160</v>
      </c>
      <c r="G8633" s="119" t="s">
        <v>19270</v>
      </c>
      <c r="H8633" s="121" t="s">
        <v>177</v>
      </c>
      <c r="I8633" s="119" t="s">
        <v>30</v>
      </c>
      <c r="J8633" s="121" t="s">
        <v>77</v>
      </c>
      <c r="K8633" s="120" t="s">
        <v>65</v>
      </c>
      <c r="L8633" s="131" t="s">
        <v>32</v>
      </c>
      <c r="M8633" s="120" t="s">
        <v>78</v>
      </c>
      <c r="P8633" s="124">
        <f t="shared" si="415"/>
        <v>0</v>
      </c>
    </row>
    <row r="8634" spans="1:25">
      <c r="A8634" s="116">
        <v>8634</v>
      </c>
      <c r="B8634" s="129">
        <v>44340</v>
      </c>
      <c r="C8634" s="118">
        <f t="shared" si="414"/>
        <v>5</v>
      </c>
      <c r="D8634" s="120" t="s">
        <v>252</v>
      </c>
      <c r="E8634" s="120" t="s">
        <v>19271</v>
      </c>
      <c r="F8634" s="209" t="s">
        <v>19272</v>
      </c>
      <c r="G8634" s="119" t="s">
        <v>19273</v>
      </c>
      <c r="H8634" s="121" t="s">
        <v>48</v>
      </c>
      <c r="I8634" s="119" t="s">
        <v>30</v>
      </c>
      <c r="J8634" s="121" t="s">
        <v>529</v>
      </c>
      <c r="K8634" s="121" t="s">
        <v>584</v>
      </c>
      <c r="L8634" s="131" t="s">
        <v>32</v>
      </c>
      <c r="M8634" s="120" t="s">
        <v>8774</v>
      </c>
      <c r="P8634" s="124">
        <f t="shared" si="415"/>
        <v>0</v>
      </c>
      <c r="Y8634" s="116" t="s">
        <v>16433</v>
      </c>
    </row>
    <row r="8635" spans="1:25">
      <c r="A8635" s="116">
        <v>8635</v>
      </c>
      <c r="B8635" s="129">
        <v>44313</v>
      </c>
      <c r="C8635" s="118">
        <f t="shared" si="414"/>
        <v>4</v>
      </c>
      <c r="D8635" s="120" t="s">
        <v>252</v>
      </c>
      <c r="E8635" s="120" t="s">
        <v>19274</v>
      </c>
      <c r="F8635" s="214" t="s">
        <v>19275</v>
      </c>
      <c r="G8635" s="119" t="s">
        <v>19276</v>
      </c>
      <c r="H8635" s="121" t="s">
        <v>29</v>
      </c>
      <c r="I8635" s="119" t="s">
        <v>63</v>
      </c>
      <c r="J8635" s="121" t="s">
        <v>64</v>
      </c>
      <c r="K8635" s="120" t="s">
        <v>65</v>
      </c>
      <c r="L8635" s="131" t="s">
        <v>32</v>
      </c>
      <c r="M8635" s="120" t="s">
        <v>78</v>
      </c>
      <c r="P8635" s="124">
        <f t="shared" si="415"/>
        <v>0</v>
      </c>
    </row>
    <row r="8636" spans="1:25">
      <c r="A8636" s="116">
        <v>8636</v>
      </c>
      <c r="B8636" s="129">
        <v>44313</v>
      </c>
      <c r="C8636" s="118">
        <f t="shared" si="414"/>
        <v>4</v>
      </c>
      <c r="D8636" s="120" t="s">
        <v>252</v>
      </c>
      <c r="E8636" s="120" t="s">
        <v>19277</v>
      </c>
      <c r="F8636" s="214" t="s">
        <v>19278</v>
      </c>
      <c r="G8636" s="119" t="s">
        <v>19279</v>
      </c>
      <c r="H8636" s="121" t="s">
        <v>76</v>
      </c>
      <c r="I8636" s="121" t="s">
        <v>30</v>
      </c>
      <c r="J8636" s="121" t="s">
        <v>12326</v>
      </c>
      <c r="K8636" s="120" t="s">
        <v>65</v>
      </c>
      <c r="L8636" s="131" t="s">
        <v>32</v>
      </c>
      <c r="M8636" s="120" t="s">
        <v>8774</v>
      </c>
      <c r="P8636" s="124">
        <f t="shared" si="415"/>
        <v>0</v>
      </c>
    </row>
    <row r="8637" spans="1:25">
      <c r="A8637" s="116">
        <v>8637</v>
      </c>
      <c r="B8637" s="129">
        <v>44313</v>
      </c>
      <c r="C8637" s="118">
        <f t="shared" si="414"/>
        <v>4</v>
      </c>
      <c r="D8637" s="120" t="s">
        <v>252</v>
      </c>
      <c r="E8637" s="120" t="s">
        <v>19280</v>
      </c>
      <c r="F8637" s="214" t="s">
        <v>676</v>
      </c>
      <c r="G8637" s="119" t="s">
        <v>19281</v>
      </c>
      <c r="H8637" s="121" t="s">
        <v>48</v>
      </c>
      <c r="I8637" s="121" t="s">
        <v>42</v>
      </c>
      <c r="J8637" s="121" t="s">
        <v>91</v>
      </c>
      <c r="K8637" s="120" t="s">
        <v>65</v>
      </c>
      <c r="L8637" s="131" t="s">
        <v>32</v>
      </c>
      <c r="M8637" s="120" t="s">
        <v>33</v>
      </c>
      <c r="N8637" s="131">
        <v>44316</v>
      </c>
      <c r="O8637" s="131" t="s">
        <v>19282</v>
      </c>
      <c r="P8637" s="124" t="e">
        <f t="shared" si="415"/>
        <v>#VALUE!</v>
      </c>
      <c r="S8637" s="120" t="s">
        <v>237</v>
      </c>
      <c r="T8637" s="126">
        <v>44327</v>
      </c>
    </row>
    <row r="8638" spans="1:25">
      <c r="A8638" s="116">
        <v>8638</v>
      </c>
      <c r="B8638" s="129">
        <v>44313</v>
      </c>
      <c r="C8638" s="118">
        <f t="shared" si="414"/>
        <v>4</v>
      </c>
      <c r="D8638" s="120" t="s">
        <v>252</v>
      </c>
      <c r="E8638" s="120" t="s">
        <v>19283</v>
      </c>
      <c r="F8638" s="214" t="s">
        <v>19284</v>
      </c>
      <c r="G8638" s="119" t="s">
        <v>8114</v>
      </c>
      <c r="H8638" s="121" t="s">
        <v>344</v>
      </c>
      <c r="I8638" s="119" t="s">
        <v>30</v>
      </c>
      <c r="J8638" s="121" t="s">
        <v>87</v>
      </c>
      <c r="K8638" s="120" t="s">
        <v>65</v>
      </c>
      <c r="L8638" s="131" t="s">
        <v>32</v>
      </c>
      <c r="M8638" s="120" t="s">
        <v>33</v>
      </c>
      <c r="N8638" s="131">
        <v>44319</v>
      </c>
      <c r="O8638" s="131">
        <v>44613</v>
      </c>
      <c r="P8638" s="124">
        <f t="shared" si="415"/>
        <v>2</v>
      </c>
    </row>
    <row r="8639" spans="1:25">
      <c r="A8639" s="116">
        <v>8639</v>
      </c>
      <c r="B8639" s="129">
        <v>44313</v>
      </c>
      <c r="C8639" s="118">
        <f t="shared" si="414"/>
        <v>4</v>
      </c>
      <c r="D8639" s="120" t="s">
        <v>252</v>
      </c>
      <c r="E8639" s="120" t="s">
        <v>19285</v>
      </c>
      <c r="F8639" s="214" t="s">
        <v>19286</v>
      </c>
      <c r="G8639" s="119" t="s">
        <v>15145</v>
      </c>
      <c r="H8639" s="121" t="s">
        <v>29</v>
      </c>
      <c r="I8639" s="121" t="s">
        <v>42</v>
      </c>
      <c r="J8639" s="121" t="s">
        <v>72</v>
      </c>
      <c r="K8639" s="120" t="s">
        <v>65</v>
      </c>
      <c r="L8639" s="131" t="s">
        <v>32</v>
      </c>
      <c r="M8639" s="120" t="s">
        <v>33</v>
      </c>
      <c r="N8639" s="131">
        <v>44316</v>
      </c>
      <c r="O8639" s="131">
        <v>44392</v>
      </c>
      <c r="P8639" s="124">
        <f t="shared" si="415"/>
        <v>7</v>
      </c>
      <c r="S8639" s="120" t="s">
        <v>237</v>
      </c>
      <c r="T8639" s="126">
        <v>44322</v>
      </c>
    </row>
    <row r="8640" spans="1:25">
      <c r="A8640" s="116">
        <v>8640</v>
      </c>
      <c r="B8640" s="129">
        <v>44313</v>
      </c>
      <c r="C8640" s="118">
        <f t="shared" si="414"/>
        <v>4</v>
      </c>
      <c r="D8640" s="120" t="s">
        <v>252</v>
      </c>
      <c r="E8640" s="120" t="s">
        <v>19287</v>
      </c>
      <c r="F8640" s="214" t="s">
        <v>19288</v>
      </c>
      <c r="G8640" s="119" t="s">
        <v>19289</v>
      </c>
      <c r="H8640" s="121" t="s">
        <v>1173</v>
      </c>
      <c r="I8640" s="121" t="s">
        <v>30</v>
      </c>
      <c r="J8640" s="121" t="s">
        <v>5018</v>
      </c>
      <c r="K8640" s="120" t="s">
        <v>65</v>
      </c>
      <c r="L8640" s="131" t="s">
        <v>32</v>
      </c>
      <c r="M8640" s="120" t="s">
        <v>33</v>
      </c>
      <c r="N8640" s="131">
        <v>44315</v>
      </c>
      <c r="O8640" s="131">
        <v>44503</v>
      </c>
      <c r="P8640" s="124">
        <f t="shared" si="415"/>
        <v>11</v>
      </c>
      <c r="S8640" s="120" t="s">
        <v>34</v>
      </c>
      <c r="T8640" s="126">
        <v>44533</v>
      </c>
    </row>
    <row r="8641" spans="1:25">
      <c r="A8641" s="116">
        <v>8641</v>
      </c>
      <c r="B8641" s="129">
        <v>44340</v>
      </c>
      <c r="C8641" s="118">
        <f t="shared" si="414"/>
        <v>5</v>
      </c>
      <c r="D8641" s="120" t="s">
        <v>25</v>
      </c>
      <c r="E8641" s="120" t="s">
        <v>19290</v>
      </c>
      <c r="F8641" s="209" t="s">
        <v>19291</v>
      </c>
      <c r="G8641" s="119" t="s">
        <v>19292</v>
      </c>
      <c r="H8641" s="121" t="s">
        <v>41</v>
      </c>
      <c r="I8641" s="121" t="s">
        <v>30</v>
      </c>
      <c r="J8641" s="121" t="s">
        <v>7234</v>
      </c>
      <c r="K8641" s="120" t="s">
        <v>65</v>
      </c>
      <c r="L8641" s="131" t="s">
        <v>32</v>
      </c>
      <c r="M8641" s="120" t="s">
        <v>33</v>
      </c>
      <c r="N8641" s="131">
        <v>44347</v>
      </c>
      <c r="O8641" s="131">
        <v>44463</v>
      </c>
      <c r="P8641" s="124">
        <f t="shared" si="415"/>
        <v>9</v>
      </c>
    </row>
    <row r="8642" spans="1:25">
      <c r="A8642" s="116">
        <v>8642</v>
      </c>
      <c r="B8642" s="129">
        <v>44533</v>
      </c>
      <c r="D8642" s="120" t="s">
        <v>252</v>
      </c>
      <c r="E8642" s="120" t="s">
        <v>19293</v>
      </c>
      <c r="F8642" s="209" t="s">
        <v>19294</v>
      </c>
      <c r="G8642" s="119" t="s">
        <v>19295</v>
      </c>
      <c r="H8642" s="121" t="s">
        <v>160</v>
      </c>
      <c r="I8642" s="121" t="s">
        <v>30</v>
      </c>
      <c r="J8642" s="121" t="s">
        <v>87</v>
      </c>
      <c r="K8642" s="121" t="s">
        <v>65</v>
      </c>
      <c r="L8642" s="157" t="s">
        <v>32</v>
      </c>
      <c r="M8642" s="120" t="s">
        <v>33</v>
      </c>
      <c r="N8642" s="131">
        <v>44536</v>
      </c>
      <c r="O8642" s="131">
        <v>44579</v>
      </c>
    </row>
    <row r="8643" spans="1:25">
      <c r="A8643" s="116">
        <v>8643</v>
      </c>
      <c r="B8643" s="129">
        <v>44533</v>
      </c>
      <c r="D8643" s="120" t="s">
        <v>252</v>
      </c>
      <c r="E8643" s="120" t="s">
        <v>19296</v>
      </c>
      <c r="F8643" s="209" t="s">
        <v>19297</v>
      </c>
      <c r="G8643" s="119" t="s">
        <v>19298</v>
      </c>
      <c r="H8643" s="121" t="s">
        <v>76</v>
      </c>
      <c r="I8643" s="121" t="s">
        <v>196</v>
      </c>
      <c r="J8643" s="121" t="s">
        <v>196</v>
      </c>
      <c r="K8643" s="121" t="s">
        <v>65</v>
      </c>
      <c r="L8643" s="157" t="s">
        <v>32</v>
      </c>
      <c r="M8643" s="120" t="s">
        <v>78</v>
      </c>
    </row>
    <row r="8644" spans="1:25" ht="27.6">
      <c r="A8644" s="116">
        <v>8644</v>
      </c>
      <c r="B8644" s="129">
        <v>44340</v>
      </c>
      <c r="C8644" s="118">
        <f t="shared" ref="C8644:C8652" si="416">IF(B8644&lt;&gt;0,MONTH(B8644),0)</f>
        <v>5</v>
      </c>
      <c r="D8644" s="119" t="s">
        <v>25</v>
      </c>
      <c r="E8644" s="120" t="s">
        <v>19299</v>
      </c>
      <c r="F8644" s="209" t="s">
        <v>19300</v>
      </c>
      <c r="G8644" s="120" t="s">
        <v>19301</v>
      </c>
      <c r="H8644" s="121" t="s">
        <v>344</v>
      </c>
      <c r="I8644" s="119" t="s">
        <v>42</v>
      </c>
      <c r="J8644" s="121" t="s">
        <v>549</v>
      </c>
      <c r="K8644" s="120" t="s">
        <v>65</v>
      </c>
      <c r="L8644" s="131" t="s">
        <v>32</v>
      </c>
      <c r="M8644" s="120" t="s">
        <v>78</v>
      </c>
      <c r="P8644" s="124">
        <f t="shared" ref="P8644:P8652" si="417">IF(O8644&lt;&gt;0,MONTH(O8644),0)</f>
        <v>0</v>
      </c>
    </row>
    <row r="8645" spans="1:25" ht="27.6">
      <c r="A8645" s="116">
        <v>8645</v>
      </c>
      <c r="B8645" s="129">
        <v>44340</v>
      </c>
      <c r="C8645" s="118">
        <f t="shared" si="416"/>
        <v>5</v>
      </c>
      <c r="D8645" s="119" t="s">
        <v>25</v>
      </c>
      <c r="E8645" s="120" t="s">
        <v>19302</v>
      </c>
      <c r="F8645" s="209" t="s">
        <v>19303</v>
      </c>
      <c r="G8645" s="119" t="s">
        <v>533</v>
      </c>
      <c r="H8645" s="121" t="s">
        <v>53</v>
      </c>
      <c r="I8645" s="121" t="s">
        <v>42</v>
      </c>
      <c r="J8645" s="121" t="s">
        <v>14801</v>
      </c>
      <c r="K8645" s="120" t="s">
        <v>65</v>
      </c>
      <c r="L8645" s="131" t="s">
        <v>32</v>
      </c>
      <c r="M8645" s="120" t="s">
        <v>78</v>
      </c>
      <c r="P8645" s="124">
        <f t="shared" si="417"/>
        <v>0</v>
      </c>
    </row>
    <row r="8646" spans="1:25">
      <c r="A8646" s="116">
        <v>8646</v>
      </c>
      <c r="B8646" s="129">
        <v>44340</v>
      </c>
      <c r="C8646" s="118">
        <f t="shared" si="416"/>
        <v>5</v>
      </c>
      <c r="D8646" s="119" t="s">
        <v>25</v>
      </c>
      <c r="E8646" s="120" t="s">
        <v>19304</v>
      </c>
      <c r="F8646" s="209" t="s">
        <v>19305</v>
      </c>
      <c r="G8646" s="119" t="s">
        <v>9741</v>
      </c>
      <c r="H8646" s="121" t="s">
        <v>140</v>
      </c>
      <c r="I8646" s="119" t="s">
        <v>30</v>
      </c>
      <c r="J8646" s="121" t="s">
        <v>31</v>
      </c>
      <c r="K8646" s="120" t="s">
        <v>65</v>
      </c>
      <c r="L8646" s="131" t="s">
        <v>32</v>
      </c>
      <c r="M8646" s="120" t="s">
        <v>78</v>
      </c>
      <c r="P8646" s="124">
        <f t="shared" si="417"/>
        <v>0</v>
      </c>
    </row>
    <row r="8647" spans="1:25">
      <c r="A8647" s="116">
        <v>8647</v>
      </c>
      <c r="B8647" s="129">
        <v>44340</v>
      </c>
      <c r="C8647" s="118">
        <f t="shared" si="416"/>
        <v>5</v>
      </c>
      <c r="D8647" s="119" t="s">
        <v>25</v>
      </c>
      <c r="E8647" s="120" t="s">
        <v>19306</v>
      </c>
      <c r="F8647" s="209" t="s">
        <v>2439</v>
      </c>
      <c r="G8647" s="119" t="s">
        <v>19307</v>
      </c>
      <c r="H8647" s="121" t="s">
        <v>53</v>
      </c>
      <c r="I8647" s="121" t="s">
        <v>63</v>
      </c>
      <c r="J8647" s="121" t="s">
        <v>601</v>
      </c>
      <c r="K8647" s="120" t="s">
        <v>65</v>
      </c>
      <c r="L8647" s="131" t="s">
        <v>32</v>
      </c>
      <c r="M8647" s="120" t="s">
        <v>78</v>
      </c>
      <c r="P8647" s="124">
        <f t="shared" si="417"/>
        <v>0</v>
      </c>
    </row>
    <row r="8648" spans="1:25">
      <c r="A8648" s="116">
        <v>8648</v>
      </c>
      <c r="B8648" s="129">
        <v>44340</v>
      </c>
      <c r="C8648" s="118">
        <f t="shared" si="416"/>
        <v>5</v>
      </c>
      <c r="D8648" s="119" t="s">
        <v>25</v>
      </c>
      <c r="E8648" s="120" t="s">
        <v>19308</v>
      </c>
      <c r="F8648" s="209" t="s">
        <v>18546</v>
      </c>
      <c r="G8648" s="119" t="s">
        <v>19307</v>
      </c>
      <c r="H8648" s="121" t="s">
        <v>53</v>
      </c>
      <c r="I8648" s="121" t="s">
        <v>63</v>
      </c>
      <c r="J8648" s="121" t="s">
        <v>601</v>
      </c>
      <c r="K8648" s="120" t="s">
        <v>65</v>
      </c>
      <c r="L8648" s="131" t="s">
        <v>32</v>
      </c>
      <c r="M8648" s="120" t="s">
        <v>78</v>
      </c>
      <c r="P8648" s="124">
        <f t="shared" si="417"/>
        <v>0</v>
      </c>
    </row>
    <row r="8649" spans="1:25">
      <c r="A8649" s="116">
        <v>8649</v>
      </c>
      <c r="B8649" s="129">
        <v>44340</v>
      </c>
      <c r="C8649" s="118">
        <f t="shared" si="416"/>
        <v>5</v>
      </c>
      <c r="D8649" s="120" t="s">
        <v>25</v>
      </c>
      <c r="E8649" s="120" t="s">
        <v>19309</v>
      </c>
      <c r="F8649" s="209" t="s">
        <v>1372</v>
      </c>
      <c r="G8649" s="119" t="s">
        <v>19310</v>
      </c>
      <c r="H8649" s="119" t="s">
        <v>29</v>
      </c>
      <c r="I8649" s="121" t="s">
        <v>30</v>
      </c>
      <c r="J8649" s="121" t="s">
        <v>1544</v>
      </c>
      <c r="K8649" s="120" t="s">
        <v>65</v>
      </c>
      <c r="L8649" s="131" t="s">
        <v>32</v>
      </c>
      <c r="M8649" s="120" t="s">
        <v>33</v>
      </c>
      <c r="N8649" s="131">
        <v>44347</v>
      </c>
      <c r="O8649" s="131">
        <v>44463</v>
      </c>
      <c r="P8649" s="124">
        <f t="shared" si="417"/>
        <v>9</v>
      </c>
      <c r="Y8649" s="116" t="s">
        <v>19311</v>
      </c>
    </row>
    <row r="8650" spans="1:25">
      <c r="A8650" s="116">
        <v>8650</v>
      </c>
      <c r="B8650" s="129">
        <v>44340</v>
      </c>
      <c r="C8650" s="118">
        <f t="shared" si="416"/>
        <v>5</v>
      </c>
      <c r="D8650" s="119" t="s">
        <v>25</v>
      </c>
      <c r="E8650" s="120" t="s">
        <v>19312</v>
      </c>
      <c r="F8650" s="209" t="s">
        <v>133</v>
      </c>
      <c r="G8650" s="119" t="s">
        <v>19313</v>
      </c>
      <c r="H8650" s="121" t="s">
        <v>53</v>
      </c>
      <c r="I8650" s="119" t="s">
        <v>63</v>
      </c>
      <c r="J8650" s="121" t="s">
        <v>524</v>
      </c>
      <c r="K8650" s="120" t="s">
        <v>65</v>
      </c>
      <c r="L8650" s="131" t="s">
        <v>32</v>
      </c>
      <c r="M8650" s="120" t="s">
        <v>78</v>
      </c>
      <c r="P8650" s="124">
        <f t="shared" si="417"/>
        <v>0</v>
      </c>
    </row>
    <row r="8651" spans="1:25">
      <c r="A8651" s="116">
        <v>8651</v>
      </c>
      <c r="B8651" s="129">
        <v>44340</v>
      </c>
      <c r="C8651" s="118">
        <f t="shared" si="416"/>
        <v>5</v>
      </c>
      <c r="D8651" s="120" t="s">
        <v>25</v>
      </c>
      <c r="E8651" s="120" t="s">
        <v>19314</v>
      </c>
      <c r="F8651" s="209" t="s">
        <v>16303</v>
      </c>
      <c r="G8651" s="119" t="s">
        <v>19315</v>
      </c>
      <c r="H8651" s="121" t="s">
        <v>97</v>
      </c>
      <c r="I8651" s="119" t="s">
        <v>30</v>
      </c>
      <c r="J8651" s="121" t="s">
        <v>31</v>
      </c>
      <c r="K8651" s="120" t="s">
        <v>65</v>
      </c>
      <c r="L8651" s="131" t="s">
        <v>32</v>
      </c>
      <c r="M8651" s="120" t="s">
        <v>33</v>
      </c>
      <c r="N8651" s="131">
        <v>44347</v>
      </c>
      <c r="O8651" s="131">
        <v>44448</v>
      </c>
      <c r="P8651" s="124">
        <f t="shared" si="417"/>
        <v>9</v>
      </c>
      <c r="R8651" s="133"/>
    </row>
    <row r="8652" spans="1:25">
      <c r="A8652" s="116">
        <v>8652</v>
      </c>
      <c r="B8652" s="129">
        <v>44340</v>
      </c>
      <c r="C8652" s="118">
        <f t="shared" si="416"/>
        <v>5</v>
      </c>
      <c r="D8652" s="120" t="s">
        <v>25</v>
      </c>
      <c r="E8652" s="120" t="s">
        <v>19316</v>
      </c>
      <c r="F8652" s="209" t="s">
        <v>1372</v>
      </c>
      <c r="G8652" s="119" t="s">
        <v>19317</v>
      </c>
      <c r="H8652" s="121" t="s">
        <v>53</v>
      </c>
      <c r="I8652" s="121" t="s">
        <v>30</v>
      </c>
      <c r="J8652" s="121" t="s">
        <v>3749</v>
      </c>
      <c r="K8652" s="120" t="s">
        <v>65</v>
      </c>
      <c r="L8652" s="131" t="s">
        <v>32</v>
      </c>
      <c r="M8652" s="120" t="s">
        <v>78</v>
      </c>
      <c r="P8652" s="124">
        <f t="shared" si="417"/>
        <v>0</v>
      </c>
    </row>
    <row r="8653" spans="1:25">
      <c r="A8653" s="116">
        <v>8653</v>
      </c>
      <c r="B8653" s="129">
        <v>44441</v>
      </c>
      <c r="D8653" s="120" t="s">
        <v>252</v>
      </c>
      <c r="E8653" s="120" t="s">
        <v>19318</v>
      </c>
      <c r="F8653" s="209" t="s">
        <v>19319</v>
      </c>
      <c r="G8653" s="119" t="s">
        <v>19320</v>
      </c>
      <c r="H8653" s="121" t="s">
        <v>1173</v>
      </c>
      <c r="I8653" s="121" t="s">
        <v>30</v>
      </c>
      <c r="J8653" s="121" t="s">
        <v>7142</v>
      </c>
      <c r="K8653" s="121" t="s">
        <v>584</v>
      </c>
      <c r="L8653" s="131" t="s">
        <v>32</v>
      </c>
      <c r="M8653" s="120" t="s">
        <v>78</v>
      </c>
    </row>
    <row r="8654" spans="1:25" ht="27.6">
      <c r="A8654" s="116">
        <v>8654</v>
      </c>
      <c r="B8654" s="129">
        <v>44378</v>
      </c>
      <c r="C8654" s="118">
        <f t="shared" ref="C8654:C8685" si="418">IF(B8654&lt;&gt;0,MONTH(B8654),0)</f>
        <v>7</v>
      </c>
      <c r="D8654" s="120" t="s">
        <v>25</v>
      </c>
      <c r="E8654" s="120" t="s">
        <v>19321</v>
      </c>
      <c r="F8654" s="209" t="s">
        <v>19322</v>
      </c>
      <c r="G8654" s="119" t="s">
        <v>3751</v>
      </c>
      <c r="H8654" s="121" t="s">
        <v>177</v>
      </c>
      <c r="I8654" s="121" t="s">
        <v>30</v>
      </c>
      <c r="J8654" s="121" t="s">
        <v>87</v>
      </c>
      <c r="K8654" s="121" t="s">
        <v>65</v>
      </c>
      <c r="L8654" s="131" t="s">
        <v>32</v>
      </c>
      <c r="M8654" s="120" t="s">
        <v>78</v>
      </c>
      <c r="O8654" s="131">
        <v>44406</v>
      </c>
    </row>
    <row r="8655" spans="1:25" ht="27.6">
      <c r="A8655" s="116">
        <v>8655</v>
      </c>
      <c r="B8655" s="129">
        <v>44340</v>
      </c>
      <c r="C8655" s="118">
        <f t="shared" si="418"/>
        <v>5</v>
      </c>
      <c r="D8655" s="120" t="s">
        <v>25</v>
      </c>
      <c r="E8655" s="120" t="s">
        <v>19323</v>
      </c>
      <c r="F8655" s="211" t="s">
        <v>19324</v>
      </c>
      <c r="G8655" s="119" t="s">
        <v>19325</v>
      </c>
      <c r="H8655" s="121" t="s">
        <v>53</v>
      </c>
      <c r="I8655" s="119" t="s">
        <v>30</v>
      </c>
      <c r="J8655" s="121" t="s">
        <v>87</v>
      </c>
      <c r="K8655" s="120" t="s">
        <v>65</v>
      </c>
      <c r="L8655" s="131" t="s">
        <v>32</v>
      </c>
      <c r="M8655" s="120" t="s">
        <v>78</v>
      </c>
      <c r="P8655" s="124">
        <f t="shared" ref="P8655:P8686" si="419">IF(O8655&lt;&gt;0,MONTH(O8655),0)</f>
        <v>0</v>
      </c>
    </row>
    <row r="8656" spans="1:25">
      <c r="A8656" s="116">
        <v>8656</v>
      </c>
      <c r="B8656" s="129">
        <v>44340</v>
      </c>
      <c r="C8656" s="118">
        <f t="shared" si="418"/>
        <v>5</v>
      </c>
      <c r="D8656" s="120" t="s">
        <v>25</v>
      </c>
      <c r="E8656" s="120" t="s">
        <v>19326</v>
      </c>
      <c r="F8656" s="209" t="s">
        <v>2352</v>
      </c>
      <c r="G8656" s="119" t="s">
        <v>19327</v>
      </c>
      <c r="H8656" s="121" t="s">
        <v>53</v>
      </c>
      <c r="I8656" s="121" t="s">
        <v>30</v>
      </c>
      <c r="J8656" s="121" t="s">
        <v>7087</v>
      </c>
      <c r="K8656" s="120" t="s">
        <v>65</v>
      </c>
      <c r="L8656" s="131" t="s">
        <v>32</v>
      </c>
      <c r="M8656" s="120" t="s">
        <v>78</v>
      </c>
      <c r="P8656" s="124">
        <f t="shared" si="419"/>
        <v>0</v>
      </c>
    </row>
    <row r="8657" spans="1:20">
      <c r="A8657" s="116">
        <v>8657</v>
      </c>
      <c r="B8657" s="129">
        <v>44340</v>
      </c>
      <c r="C8657" s="118">
        <f t="shared" si="418"/>
        <v>5</v>
      </c>
      <c r="D8657" s="120" t="s">
        <v>25</v>
      </c>
      <c r="E8657" s="120" t="s">
        <v>19328</v>
      </c>
      <c r="F8657" s="209" t="s">
        <v>7211</v>
      </c>
      <c r="G8657" s="119" t="s">
        <v>9493</v>
      </c>
      <c r="H8657" s="121" t="s">
        <v>41</v>
      </c>
      <c r="I8657" s="119" t="s">
        <v>30</v>
      </c>
      <c r="J8657" s="121" t="s">
        <v>31</v>
      </c>
      <c r="K8657" s="120" t="s">
        <v>65</v>
      </c>
      <c r="L8657" s="131" t="s">
        <v>32</v>
      </c>
      <c r="M8657" s="120" t="s">
        <v>33</v>
      </c>
      <c r="O8657" s="131">
        <v>44413</v>
      </c>
      <c r="P8657" s="124">
        <f t="shared" si="419"/>
        <v>8</v>
      </c>
      <c r="R8657" s="133"/>
      <c r="S8657" s="120" t="s">
        <v>135</v>
      </c>
    </row>
    <row r="8658" spans="1:20">
      <c r="A8658" s="116">
        <v>8658</v>
      </c>
      <c r="B8658" s="129">
        <v>44340</v>
      </c>
      <c r="C8658" s="118">
        <f t="shared" si="418"/>
        <v>5</v>
      </c>
      <c r="D8658" s="120" t="s">
        <v>25</v>
      </c>
      <c r="E8658" s="120" t="s">
        <v>19329</v>
      </c>
      <c r="F8658" s="209" t="s">
        <v>19330</v>
      </c>
      <c r="G8658" s="119" t="s">
        <v>19331</v>
      </c>
      <c r="H8658" s="121" t="s">
        <v>53</v>
      </c>
      <c r="I8658" s="121" t="s">
        <v>30</v>
      </c>
      <c r="J8658" s="121" t="s">
        <v>6396</v>
      </c>
      <c r="K8658" s="120" t="s">
        <v>65</v>
      </c>
      <c r="L8658" s="131" t="s">
        <v>32</v>
      </c>
      <c r="M8658" s="120" t="s">
        <v>78</v>
      </c>
      <c r="P8658" s="124">
        <f t="shared" si="419"/>
        <v>0</v>
      </c>
    </row>
    <row r="8659" spans="1:20" ht="27.6">
      <c r="A8659" s="116">
        <v>8659</v>
      </c>
      <c r="B8659" s="129">
        <v>44340</v>
      </c>
      <c r="C8659" s="118">
        <f t="shared" si="418"/>
        <v>5</v>
      </c>
      <c r="D8659" s="120" t="s">
        <v>25</v>
      </c>
      <c r="E8659" s="120" t="s">
        <v>19332</v>
      </c>
      <c r="F8659" s="209" t="s">
        <v>19333</v>
      </c>
      <c r="G8659" s="119" t="s">
        <v>165</v>
      </c>
      <c r="H8659" s="121" t="s">
        <v>53</v>
      </c>
      <c r="I8659" s="121" t="s">
        <v>30</v>
      </c>
      <c r="J8659" s="121" t="s">
        <v>7216</v>
      </c>
      <c r="K8659" s="120" t="s">
        <v>65</v>
      </c>
      <c r="L8659" s="131" t="s">
        <v>32</v>
      </c>
      <c r="M8659" s="120" t="s">
        <v>78</v>
      </c>
      <c r="P8659" s="124">
        <f t="shared" si="419"/>
        <v>0</v>
      </c>
    </row>
    <row r="8660" spans="1:20">
      <c r="A8660" s="116">
        <v>8660</v>
      </c>
      <c r="B8660" s="129">
        <v>44340</v>
      </c>
      <c r="C8660" s="118">
        <f t="shared" si="418"/>
        <v>5</v>
      </c>
      <c r="D8660" s="120" t="s">
        <v>25</v>
      </c>
      <c r="E8660" s="120" t="s">
        <v>19334</v>
      </c>
      <c r="F8660" s="209" t="s">
        <v>19335</v>
      </c>
      <c r="G8660" s="119" t="s">
        <v>19336</v>
      </c>
      <c r="H8660" s="121" t="s">
        <v>53</v>
      </c>
      <c r="I8660" s="121" t="s">
        <v>30</v>
      </c>
      <c r="J8660" s="121" t="s">
        <v>1540</v>
      </c>
      <c r="K8660" s="120" t="s">
        <v>65</v>
      </c>
      <c r="L8660" s="131" t="s">
        <v>32</v>
      </c>
      <c r="M8660" s="120" t="s">
        <v>78</v>
      </c>
      <c r="P8660" s="124">
        <f t="shared" si="419"/>
        <v>0</v>
      </c>
    </row>
    <row r="8661" spans="1:20">
      <c r="A8661" s="116">
        <v>8661</v>
      </c>
      <c r="B8661" s="129">
        <v>44340</v>
      </c>
      <c r="C8661" s="118">
        <f t="shared" si="418"/>
        <v>5</v>
      </c>
      <c r="D8661" s="120" t="s">
        <v>25</v>
      </c>
      <c r="E8661" s="120" t="s">
        <v>19337</v>
      </c>
      <c r="F8661" s="209" t="s">
        <v>19338</v>
      </c>
      <c r="G8661" s="119" t="s">
        <v>19339</v>
      </c>
      <c r="H8661" s="121" t="s">
        <v>53</v>
      </c>
      <c r="I8661" s="119" t="s">
        <v>30</v>
      </c>
      <c r="J8661" s="121" t="s">
        <v>87</v>
      </c>
      <c r="K8661" s="120" t="s">
        <v>65</v>
      </c>
      <c r="L8661" s="131" t="s">
        <v>32</v>
      </c>
      <c r="M8661" s="120" t="s">
        <v>78</v>
      </c>
      <c r="P8661" s="124">
        <f t="shared" si="419"/>
        <v>0</v>
      </c>
    </row>
    <row r="8662" spans="1:20">
      <c r="A8662" s="116">
        <v>8662</v>
      </c>
      <c r="B8662" s="129">
        <v>44340</v>
      </c>
      <c r="C8662" s="118">
        <f t="shared" si="418"/>
        <v>5</v>
      </c>
      <c r="D8662" s="120" t="s">
        <v>25</v>
      </c>
      <c r="E8662" s="120" t="s">
        <v>19340</v>
      </c>
      <c r="F8662" s="209" t="s">
        <v>19341</v>
      </c>
      <c r="G8662" s="119" t="s">
        <v>9493</v>
      </c>
      <c r="H8662" s="121" t="s">
        <v>41</v>
      </c>
      <c r="I8662" s="121" t="s">
        <v>30</v>
      </c>
      <c r="J8662" s="121" t="s">
        <v>12318</v>
      </c>
      <c r="K8662" s="120" t="s">
        <v>65</v>
      </c>
      <c r="L8662" s="131" t="s">
        <v>32</v>
      </c>
      <c r="M8662" s="120" t="s">
        <v>33</v>
      </c>
      <c r="N8662" s="131">
        <v>44347</v>
      </c>
      <c r="O8662" s="131">
        <v>44448</v>
      </c>
      <c r="P8662" s="124">
        <f t="shared" si="419"/>
        <v>9</v>
      </c>
    </row>
    <row r="8663" spans="1:20" ht="27.6">
      <c r="A8663" s="116">
        <v>8663</v>
      </c>
      <c r="B8663" s="129">
        <v>44313</v>
      </c>
      <c r="C8663" s="118">
        <f t="shared" si="418"/>
        <v>4</v>
      </c>
      <c r="D8663" s="120" t="s">
        <v>252</v>
      </c>
      <c r="E8663" s="120" t="s">
        <v>19342</v>
      </c>
      <c r="F8663" s="214" t="s">
        <v>19343</v>
      </c>
      <c r="G8663" s="119" t="s">
        <v>19344</v>
      </c>
      <c r="H8663" s="121" t="s">
        <v>177</v>
      </c>
      <c r="I8663" s="121" t="s">
        <v>30</v>
      </c>
      <c r="J8663" s="121" t="s">
        <v>87</v>
      </c>
      <c r="K8663" s="120" t="s">
        <v>65</v>
      </c>
      <c r="L8663" s="131" t="s">
        <v>32</v>
      </c>
      <c r="M8663" s="120" t="s">
        <v>33</v>
      </c>
      <c r="N8663" s="131">
        <v>44316</v>
      </c>
      <c r="O8663" s="131">
        <v>44613</v>
      </c>
      <c r="P8663" s="124">
        <f t="shared" si="419"/>
        <v>2</v>
      </c>
    </row>
    <row r="8664" spans="1:20" ht="27.6">
      <c r="A8664" s="116">
        <v>8664</v>
      </c>
      <c r="B8664" s="129">
        <v>44313</v>
      </c>
      <c r="C8664" s="118">
        <f t="shared" si="418"/>
        <v>4</v>
      </c>
      <c r="D8664" s="120" t="s">
        <v>252</v>
      </c>
      <c r="E8664" s="120" t="s">
        <v>19345</v>
      </c>
      <c r="F8664" s="214" t="s">
        <v>19346</v>
      </c>
      <c r="G8664" s="119" t="s">
        <v>13204</v>
      </c>
      <c r="H8664" s="121" t="s">
        <v>140</v>
      </c>
      <c r="I8664" s="121" t="s">
        <v>30</v>
      </c>
      <c r="J8664" s="121" t="s">
        <v>435</v>
      </c>
      <c r="K8664" s="120" t="s">
        <v>65</v>
      </c>
      <c r="L8664" s="131" t="s">
        <v>32</v>
      </c>
      <c r="M8664" s="120" t="s">
        <v>33</v>
      </c>
      <c r="N8664" s="131">
        <v>44316</v>
      </c>
      <c r="O8664" s="131">
        <v>44613</v>
      </c>
      <c r="P8664" s="124">
        <f t="shared" si="419"/>
        <v>2</v>
      </c>
    </row>
    <row r="8665" spans="1:20">
      <c r="A8665" s="116">
        <v>8665</v>
      </c>
      <c r="B8665" s="129">
        <v>44340</v>
      </c>
      <c r="C8665" s="118">
        <f t="shared" si="418"/>
        <v>5</v>
      </c>
      <c r="D8665" s="120" t="s">
        <v>25</v>
      </c>
      <c r="E8665" s="120" t="s">
        <v>19347</v>
      </c>
      <c r="F8665" s="209" t="s">
        <v>2337</v>
      </c>
      <c r="G8665" s="119" t="s">
        <v>9493</v>
      </c>
      <c r="H8665" s="121" t="s">
        <v>41</v>
      </c>
      <c r="I8665" s="121" t="s">
        <v>30</v>
      </c>
      <c r="J8665" s="121" t="s">
        <v>31</v>
      </c>
      <c r="K8665" s="120" t="s">
        <v>65</v>
      </c>
      <c r="L8665" s="131" t="s">
        <v>32</v>
      </c>
      <c r="M8665" s="120" t="s">
        <v>33</v>
      </c>
      <c r="N8665" s="131">
        <v>44347</v>
      </c>
      <c r="O8665" s="131">
        <v>44392</v>
      </c>
      <c r="P8665" s="124">
        <f t="shared" si="419"/>
        <v>7</v>
      </c>
      <c r="S8665" s="120" t="s">
        <v>92</v>
      </c>
      <c r="T8665" s="126">
        <v>44351</v>
      </c>
    </row>
    <row r="8666" spans="1:20" ht="27.6">
      <c r="A8666" s="116">
        <v>8666</v>
      </c>
      <c r="B8666" s="129">
        <v>44340</v>
      </c>
      <c r="C8666" s="118">
        <f t="shared" si="418"/>
        <v>5</v>
      </c>
      <c r="D8666" s="120" t="s">
        <v>25</v>
      </c>
      <c r="E8666" s="120" t="s">
        <v>19348</v>
      </c>
      <c r="F8666" s="209" t="s">
        <v>19349</v>
      </c>
      <c r="G8666" s="119" t="s">
        <v>9846</v>
      </c>
      <c r="H8666" s="121" t="s">
        <v>344</v>
      </c>
      <c r="I8666" s="121" t="s">
        <v>30</v>
      </c>
      <c r="J8666" s="121" t="s">
        <v>12318</v>
      </c>
      <c r="K8666" s="120" t="s">
        <v>65</v>
      </c>
      <c r="L8666" s="131" t="s">
        <v>32</v>
      </c>
      <c r="M8666" s="120" t="s">
        <v>33</v>
      </c>
      <c r="N8666" s="131">
        <v>44347</v>
      </c>
      <c r="O8666" s="131">
        <v>44448</v>
      </c>
      <c r="P8666" s="124">
        <f t="shared" si="419"/>
        <v>9</v>
      </c>
    </row>
    <row r="8667" spans="1:20">
      <c r="A8667" s="116">
        <v>8667</v>
      </c>
      <c r="B8667" s="129">
        <v>44340</v>
      </c>
      <c r="C8667" s="118">
        <f t="shared" si="418"/>
        <v>5</v>
      </c>
      <c r="D8667" s="120" t="s">
        <v>25</v>
      </c>
      <c r="E8667" s="120" t="s">
        <v>19350</v>
      </c>
      <c r="F8667" s="209" t="s">
        <v>14440</v>
      </c>
      <c r="G8667" s="119" t="s">
        <v>639</v>
      </c>
      <c r="H8667" s="121" t="s">
        <v>1173</v>
      </c>
      <c r="I8667" s="119" t="s">
        <v>30</v>
      </c>
      <c r="J8667" s="121" t="s">
        <v>7142</v>
      </c>
      <c r="K8667" s="120" t="s">
        <v>65</v>
      </c>
      <c r="L8667" s="131" t="s">
        <v>32</v>
      </c>
      <c r="M8667" s="120" t="s">
        <v>33</v>
      </c>
      <c r="N8667" s="131">
        <v>44351</v>
      </c>
      <c r="P8667" s="124">
        <f t="shared" si="419"/>
        <v>0</v>
      </c>
      <c r="S8667" s="120" t="s">
        <v>92</v>
      </c>
    </row>
    <row r="8668" spans="1:20">
      <c r="A8668" s="116">
        <v>8668</v>
      </c>
      <c r="B8668" s="129">
        <v>44340</v>
      </c>
      <c r="C8668" s="118">
        <f t="shared" si="418"/>
        <v>5</v>
      </c>
      <c r="D8668" s="120" t="s">
        <v>25</v>
      </c>
      <c r="E8668" s="120" t="s">
        <v>19351</v>
      </c>
      <c r="F8668" s="209" t="s">
        <v>19352</v>
      </c>
      <c r="G8668" s="119" t="s">
        <v>19353</v>
      </c>
      <c r="H8668" s="121" t="s">
        <v>53</v>
      </c>
      <c r="I8668" s="119" t="s">
        <v>30</v>
      </c>
      <c r="J8668" s="121" t="s">
        <v>435</v>
      </c>
      <c r="K8668" s="120" t="s">
        <v>65</v>
      </c>
      <c r="L8668" s="131" t="s">
        <v>32</v>
      </c>
      <c r="M8668" s="120" t="s">
        <v>33</v>
      </c>
      <c r="N8668" s="131">
        <v>44347</v>
      </c>
      <c r="O8668" s="131">
        <v>44448</v>
      </c>
      <c r="P8668" s="124">
        <f t="shared" si="419"/>
        <v>9</v>
      </c>
    </row>
    <row r="8669" spans="1:20">
      <c r="A8669" s="116">
        <v>8669</v>
      </c>
      <c r="B8669" s="129">
        <v>44340</v>
      </c>
      <c r="C8669" s="118">
        <f t="shared" si="418"/>
        <v>5</v>
      </c>
      <c r="D8669" s="120" t="s">
        <v>25</v>
      </c>
      <c r="E8669" s="120" t="s">
        <v>19354</v>
      </c>
      <c r="F8669" s="209" t="s">
        <v>19355</v>
      </c>
      <c r="G8669" s="119" t="s">
        <v>8036</v>
      </c>
      <c r="H8669" s="121" t="s">
        <v>41</v>
      </c>
      <c r="I8669" s="121" t="s">
        <v>30</v>
      </c>
      <c r="J8669" s="121" t="s">
        <v>87</v>
      </c>
      <c r="K8669" s="120" t="s">
        <v>65</v>
      </c>
      <c r="L8669" s="131" t="s">
        <v>32</v>
      </c>
      <c r="M8669" s="120" t="s">
        <v>33</v>
      </c>
      <c r="N8669" s="131">
        <v>44347</v>
      </c>
      <c r="O8669" s="131">
        <v>44448</v>
      </c>
      <c r="P8669" s="124">
        <f t="shared" si="419"/>
        <v>9</v>
      </c>
    </row>
    <row r="8670" spans="1:20">
      <c r="A8670" s="116">
        <v>8670</v>
      </c>
      <c r="B8670" s="129">
        <v>44313</v>
      </c>
      <c r="C8670" s="118">
        <f t="shared" si="418"/>
        <v>4</v>
      </c>
      <c r="D8670" s="120" t="s">
        <v>252</v>
      </c>
      <c r="E8670" s="120" t="s">
        <v>19356</v>
      </c>
      <c r="F8670" s="214" t="s">
        <v>19357</v>
      </c>
      <c r="G8670" s="119" t="s">
        <v>19358</v>
      </c>
      <c r="H8670" s="121" t="s">
        <v>76</v>
      </c>
      <c r="I8670" s="119" t="s">
        <v>42</v>
      </c>
      <c r="J8670" s="121" t="s">
        <v>91</v>
      </c>
      <c r="K8670" s="120" t="s">
        <v>65</v>
      </c>
      <c r="L8670" s="131" t="s">
        <v>32</v>
      </c>
      <c r="M8670" s="120" t="s">
        <v>33</v>
      </c>
      <c r="N8670" s="131">
        <v>44314</v>
      </c>
      <c r="O8670" s="131">
        <v>44586</v>
      </c>
      <c r="P8670" s="124">
        <f t="shared" si="419"/>
        <v>1</v>
      </c>
    </row>
    <row r="8671" spans="1:20">
      <c r="A8671" s="116">
        <v>8671</v>
      </c>
      <c r="B8671" s="129">
        <v>44340</v>
      </c>
      <c r="C8671" s="118">
        <f t="shared" si="418"/>
        <v>5</v>
      </c>
      <c r="D8671" s="120" t="s">
        <v>25</v>
      </c>
      <c r="E8671" s="120" t="s">
        <v>19359</v>
      </c>
      <c r="F8671" s="209" t="s">
        <v>19360</v>
      </c>
      <c r="G8671" s="119" t="s">
        <v>5017</v>
      </c>
      <c r="H8671" s="121" t="s">
        <v>344</v>
      </c>
      <c r="I8671" s="119" t="s">
        <v>30</v>
      </c>
      <c r="J8671" s="121" t="s">
        <v>15551</v>
      </c>
      <c r="K8671" s="120" t="s">
        <v>65</v>
      </c>
      <c r="L8671" s="131" t="s">
        <v>32</v>
      </c>
      <c r="M8671" s="120" t="s">
        <v>33</v>
      </c>
      <c r="N8671" s="131">
        <v>44347</v>
      </c>
      <c r="O8671" s="131">
        <v>44392</v>
      </c>
      <c r="P8671" s="124">
        <f t="shared" si="419"/>
        <v>7</v>
      </c>
      <c r="S8671" s="120" t="s">
        <v>92</v>
      </c>
    </row>
    <row r="8672" spans="1:20" ht="27.6">
      <c r="A8672" s="116">
        <v>8672</v>
      </c>
      <c r="B8672" s="129">
        <v>44341</v>
      </c>
      <c r="C8672" s="118">
        <f t="shared" si="418"/>
        <v>5</v>
      </c>
      <c r="D8672" s="120" t="s">
        <v>25</v>
      </c>
      <c r="E8672" s="120" t="s">
        <v>19361</v>
      </c>
      <c r="F8672" s="209" t="s">
        <v>19362</v>
      </c>
      <c r="G8672" s="119" t="s">
        <v>16239</v>
      </c>
      <c r="H8672" s="121" t="s">
        <v>29</v>
      </c>
      <c r="I8672" s="121" t="s">
        <v>30</v>
      </c>
      <c r="J8672" s="121" t="s">
        <v>529</v>
      </c>
      <c r="K8672" s="120" t="s">
        <v>65</v>
      </c>
      <c r="L8672" s="131" t="s">
        <v>32</v>
      </c>
      <c r="M8672" s="120" t="s">
        <v>33</v>
      </c>
      <c r="N8672" s="131">
        <v>44347</v>
      </c>
      <c r="O8672" s="131">
        <v>44448</v>
      </c>
      <c r="P8672" s="124">
        <f t="shared" si="419"/>
        <v>9</v>
      </c>
    </row>
    <row r="8673" spans="1:25">
      <c r="A8673" s="116">
        <v>8673</v>
      </c>
      <c r="B8673" s="129">
        <v>44313</v>
      </c>
      <c r="C8673" s="118">
        <f t="shared" si="418"/>
        <v>4</v>
      </c>
      <c r="D8673" s="120" t="s">
        <v>252</v>
      </c>
      <c r="E8673" s="120" t="s">
        <v>19363</v>
      </c>
      <c r="F8673" s="214" t="s">
        <v>19364</v>
      </c>
      <c r="G8673" s="119" t="s">
        <v>1218</v>
      </c>
      <c r="H8673" s="121" t="s">
        <v>76</v>
      </c>
      <c r="I8673" s="119" t="s">
        <v>30</v>
      </c>
      <c r="J8673" s="121" t="s">
        <v>1544</v>
      </c>
      <c r="K8673" s="120" t="s">
        <v>65</v>
      </c>
      <c r="L8673" s="131" t="s">
        <v>32</v>
      </c>
      <c r="M8673" s="120" t="s">
        <v>33</v>
      </c>
      <c r="N8673" s="131">
        <v>44314</v>
      </c>
      <c r="P8673" s="124">
        <f t="shared" si="419"/>
        <v>0</v>
      </c>
      <c r="S8673" s="120" t="s">
        <v>92</v>
      </c>
      <c r="T8673" s="126">
        <v>44321</v>
      </c>
    </row>
    <row r="8674" spans="1:25" ht="27.6">
      <c r="A8674" s="116">
        <v>8674</v>
      </c>
      <c r="B8674" s="129">
        <v>44341</v>
      </c>
      <c r="C8674" s="118">
        <f t="shared" si="418"/>
        <v>5</v>
      </c>
      <c r="D8674" s="120" t="s">
        <v>25</v>
      </c>
      <c r="E8674" s="120" t="s">
        <v>19365</v>
      </c>
      <c r="F8674" s="209" t="s">
        <v>19366</v>
      </c>
      <c r="G8674" s="119" t="s">
        <v>5002</v>
      </c>
      <c r="H8674" s="121" t="s">
        <v>76</v>
      </c>
      <c r="I8674" s="121" t="s">
        <v>30</v>
      </c>
      <c r="J8674" s="121" t="s">
        <v>5018</v>
      </c>
      <c r="K8674" s="120" t="s">
        <v>65</v>
      </c>
      <c r="L8674" s="131" t="s">
        <v>32</v>
      </c>
      <c r="M8674" s="120" t="s">
        <v>33</v>
      </c>
      <c r="N8674" s="131">
        <v>44351</v>
      </c>
      <c r="P8674" s="124">
        <f t="shared" si="419"/>
        <v>0</v>
      </c>
      <c r="S8674" s="120" t="s">
        <v>34</v>
      </c>
    </row>
    <row r="8675" spans="1:25">
      <c r="A8675" s="116">
        <v>8675</v>
      </c>
      <c r="B8675" s="129">
        <v>44341</v>
      </c>
      <c r="C8675" s="118">
        <f t="shared" si="418"/>
        <v>5</v>
      </c>
      <c r="D8675" s="120" t="s">
        <v>25</v>
      </c>
      <c r="E8675" s="120" t="s">
        <v>19367</v>
      </c>
      <c r="F8675" s="209" t="s">
        <v>18730</v>
      </c>
      <c r="G8675" s="119" t="s">
        <v>7722</v>
      </c>
      <c r="H8675" s="121" t="s">
        <v>1173</v>
      </c>
      <c r="I8675" s="119" t="s">
        <v>30</v>
      </c>
      <c r="J8675" s="121" t="s">
        <v>77</v>
      </c>
      <c r="K8675" s="120" t="s">
        <v>65</v>
      </c>
      <c r="L8675" s="131" t="s">
        <v>32</v>
      </c>
      <c r="M8675" s="120" t="s">
        <v>33</v>
      </c>
      <c r="N8675" s="131">
        <v>44347</v>
      </c>
      <c r="O8675" s="131">
        <v>44463</v>
      </c>
      <c r="P8675" s="124">
        <f t="shared" si="419"/>
        <v>9</v>
      </c>
    </row>
    <row r="8676" spans="1:25">
      <c r="A8676" s="116">
        <v>8676</v>
      </c>
      <c r="B8676" s="129">
        <v>44341</v>
      </c>
      <c r="C8676" s="118">
        <f t="shared" si="418"/>
        <v>5</v>
      </c>
      <c r="D8676" s="120" t="s">
        <v>25</v>
      </c>
      <c r="E8676" s="120" t="s">
        <v>19368</v>
      </c>
      <c r="F8676" s="209" t="s">
        <v>19369</v>
      </c>
      <c r="G8676" s="119" t="s">
        <v>19370</v>
      </c>
      <c r="H8676" s="121" t="s">
        <v>118</v>
      </c>
      <c r="I8676" s="119" t="s">
        <v>30</v>
      </c>
      <c r="J8676" s="121" t="s">
        <v>5018</v>
      </c>
      <c r="K8676" s="120" t="s">
        <v>584</v>
      </c>
      <c r="L8676" s="131" t="s">
        <v>32</v>
      </c>
      <c r="M8676" s="120" t="s">
        <v>33</v>
      </c>
      <c r="N8676" s="131">
        <v>44343</v>
      </c>
      <c r="O8676" s="131">
        <v>44456</v>
      </c>
      <c r="P8676" s="124">
        <f t="shared" si="419"/>
        <v>9</v>
      </c>
      <c r="Y8676" s="116" t="s">
        <v>19057</v>
      </c>
    </row>
    <row r="8677" spans="1:25">
      <c r="A8677" s="116">
        <v>8677</v>
      </c>
      <c r="B8677" s="129">
        <v>44341</v>
      </c>
      <c r="C8677" s="118">
        <f t="shared" si="418"/>
        <v>5</v>
      </c>
      <c r="D8677" s="120" t="s">
        <v>252</v>
      </c>
      <c r="E8677" s="120" t="s">
        <v>19371</v>
      </c>
      <c r="F8677" s="209" t="s">
        <v>19372</v>
      </c>
      <c r="G8677" s="119" t="s">
        <v>19373</v>
      </c>
      <c r="H8677" s="121" t="s">
        <v>177</v>
      </c>
      <c r="I8677" s="121" t="s">
        <v>30</v>
      </c>
      <c r="J8677" s="121" t="s">
        <v>7091</v>
      </c>
      <c r="K8677" s="121" t="s">
        <v>584</v>
      </c>
      <c r="L8677" s="131" t="s">
        <v>32</v>
      </c>
      <c r="M8677" s="120" t="s">
        <v>33</v>
      </c>
      <c r="N8677" s="131">
        <v>44354</v>
      </c>
      <c r="O8677" s="131">
        <v>44459</v>
      </c>
      <c r="P8677" s="124">
        <f t="shared" si="419"/>
        <v>9</v>
      </c>
      <c r="Y8677" s="116" t="s">
        <v>16681</v>
      </c>
    </row>
    <row r="8678" spans="1:25" ht="27.6">
      <c r="A8678" s="116">
        <v>8678</v>
      </c>
      <c r="B8678" s="129">
        <v>44341</v>
      </c>
      <c r="C8678" s="118">
        <f t="shared" si="418"/>
        <v>5</v>
      </c>
      <c r="D8678" s="120" t="s">
        <v>252</v>
      </c>
      <c r="E8678" s="120" t="s">
        <v>19374</v>
      </c>
      <c r="F8678" s="209" t="s">
        <v>19375</v>
      </c>
      <c r="G8678" s="119" t="s">
        <v>19376</v>
      </c>
      <c r="H8678" s="121" t="s">
        <v>192</v>
      </c>
      <c r="I8678" s="119" t="s">
        <v>196</v>
      </c>
      <c r="J8678" s="121" t="s">
        <v>196</v>
      </c>
      <c r="K8678" s="121" t="s">
        <v>584</v>
      </c>
      <c r="L8678" s="131" t="s">
        <v>32</v>
      </c>
      <c r="M8678" s="120" t="s">
        <v>33</v>
      </c>
      <c r="N8678" s="131">
        <v>44348</v>
      </c>
      <c r="O8678" s="131">
        <v>44509</v>
      </c>
      <c r="P8678" s="124">
        <f t="shared" si="419"/>
        <v>11</v>
      </c>
      <c r="Y8678" s="116" t="s">
        <v>16681</v>
      </c>
    </row>
    <row r="8679" spans="1:25" ht="27.6">
      <c r="A8679" s="116">
        <v>8679</v>
      </c>
      <c r="B8679" s="129">
        <v>44341</v>
      </c>
      <c r="C8679" s="118">
        <f t="shared" si="418"/>
        <v>5</v>
      </c>
      <c r="D8679" s="120" t="s">
        <v>252</v>
      </c>
      <c r="E8679" s="120" t="s">
        <v>19377</v>
      </c>
      <c r="F8679" s="209" t="s">
        <v>19378</v>
      </c>
      <c r="G8679" s="119" t="s">
        <v>19379</v>
      </c>
      <c r="H8679" s="119" t="s">
        <v>177</v>
      </c>
      <c r="I8679" s="121" t="s">
        <v>30</v>
      </c>
      <c r="J8679" s="121" t="s">
        <v>529</v>
      </c>
      <c r="K8679" s="121" t="s">
        <v>584</v>
      </c>
      <c r="L8679" s="131" t="s">
        <v>32</v>
      </c>
      <c r="M8679" s="120" t="s">
        <v>33</v>
      </c>
      <c r="N8679" s="131">
        <v>44354</v>
      </c>
      <c r="O8679" s="131">
        <v>44462</v>
      </c>
      <c r="P8679" s="124">
        <f t="shared" si="419"/>
        <v>9</v>
      </c>
      <c r="Y8679" s="116" t="s">
        <v>16681</v>
      </c>
    </row>
    <row r="8680" spans="1:25" ht="27.6">
      <c r="A8680" s="116">
        <v>8680</v>
      </c>
      <c r="B8680" s="129">
        <v>44341</v>
      </c>
      <c r="C8680" s="118">
        <f t="shared" si="418"/>
        <v>5</v>
      </c>
      <c r="D8680" s="120" t="s">
        <v>25</v>
      </c>
      <c r="E8680" s="120" t="s">
        <v>19380</v>
      </c>
      <c r="F8680" s="214" t="s">
        <v>19381</v>
      </c>
      <c r="G8680" s="119" t="s">
        <v>19382</v>
      </c>
      <c r="H8680" s="121" t="s">
        <v>140</v>
      </c>
      <c r="I8680" s="119" t="s">
        <v>42</v>
      </c>
      <c r="J8680" s="121" t="s">
        <v>72</v>
      </c>
      <c r="K8680" s="120" t="s">
        <v>65</v>
      </c>
      <c r="L8680" s="131" t="s">
        <v>32</v>
      </c>
      <c r="M8680" s="120" t="s">
        <v>33</v>
      </c>
      <c r="P8680" s="124">
        <f t="shared" si="419"/>
        <v>0</v>
      </c>
    </row>
    <row r="8681" spans="1:25">
      <c r="A8681" s="116">
        <v>8681</v>
      </c>
      <c r="B8681" s="129">
        <v>44313</v>
      </c>
      <c r="C8681" s="118">
        <f t="shared" si="418"/>
        <v>4</v>
      </c>
      <c r="D8681" s="120" t="s">
        <v>252</v>
      </c>
      <c r="E8681" s="120" t="s">
        <v>19383</v>
      </c>
      <c r="F8681" s="214" t="s">
        <v>19384</v>
      </c>
      <c r="G8681" s="119" t="s">
        <v>9526</v>
      </c>
      <c r="H8681" s="121" t="s">
        <v>76</v>
      </c>
      <c r="I8681" s="145" t="s">
        <v>30</v>
      </c>
      <c r="J8681" s="121" t="s">
        <v>5018</v>
      </c>
      <c r="K8681" s="120" t="s">
        <v>65</v>
      </c>
      <c r="L8681" s="131" t="s">
        <v>32</v>
      </c>
      <c r="M8681" s="120" t="s">
        <v>33</v>
      </c>
      <c r="N8681" s="131">
        <v>44316</v>
      </c>
      <c r="O8681" s="131">
        <v>44410</v>
      </c>
      <c r="P8681" s="124">
        <f t="shared" si="419"/>
        <v>8</v>
      </c>
      <c r="S8681" s="120" t="s">
        <v>5090</v>
      </c>
      <c r="T8681" s="126">
        <v>44399</v>
      </c>
    </row>
    <row r="8682" spans="1:25">
      <c r="A8682" s="116">
        <v>8682</v>
      </c>
      <c r="B8682" s="129">
        <v>44313</v>
      </c>
      <c r="C8682" s="118">
        <f t="shared" si="418"/>
        <v>4</v>
      </c>
      <c r="D8682" s="119" t="s">
        <v>25</v>
      </c>
      <c r="E8682" s="120" t="s">
        <v>19385</v>
      </c>
      <c r="F8682" s="214" t="s">
        <v>2223</v>
      </c>
      <c r="G8682" s="119" t="s">
        <v>19386</v>
      </c>
      <c r="H8682" s="121" t="s">
        <v>101</v>
      </c>
      <c r="I8682" s="119" t="s">
        <v>30</v>
      </c>
      <c r="J8682" s="121" t="s">
        <v>12996</v>
      </c>
      <c r="K8682" s="120" t="s">
        <v>65</v>
      </c>
      <c r="L8682" s="131" t="s">
        <v>32</v>
      </c>
      <c r="M8682" s="120" t="s">
        <v>33</v>
      </c>
      <c r="N8682" s="131">
        <v>44314</v>
      </c>
      <c r="P8682" s="124">
        <f t="shared" si="419"/>
        <v>0</v>
      </c>
      <c r="R8682" s="118">
        <f ca="1">TODAY()-N8682</f>
        <v>364</v>
      </c>
      <c r="S8682" s="120" t="s">
        <v>724</v>
      </c>
      <c r="T8682" s="126">
        <v>44315</v>
      </c>
    </row>
    <row r="8683" spans="1:25">
      <c r="A8683" s="116">
        <v>8683</v>
      </c>
      <c r="B8683" s="129">
        <v>44313</v>
      </c>
      <c r="C8683" s="118">
        <f t="shared" si="418"/>
        <v>4</v>
      </c>
      <c r="D8683" s="119" t="s">
        <v>25</v>
      </c>
      <c r="E8683" s="120" t="s">
        <v>19387</v>
      </c>
      <c r="F8683" s="214" t="s">
        <v>19388</v>
      </c>
      <c r="G8683" s="119" t="s">
        <v>19389</v>
      </c>
      <c r="H8683" s="121" t="s">
        <v>1173</v>
      </c>
      <c r="I8683" s="119" t="s">
        <v>42</v>
      </c>
      <c r="J8683" s="121" t="s">
        <v>82</v>
      </c>
      <c r="K8683" s="120" t="s">
        <v>65</v>
      </c>
      <c r="L8683" s="131" t="s">
        <v>32</v>
      </c>
      <c r="M8683" s="120" t="s">
        <v>78</v>
      </c>
      <c r="P8683" s="124">
        <f t="shared" si="419"/>
        <v>0</v>
      </c>
    </row>
    <row r="8684" spans="1:25">
      <c r="A8684" s="116">
        <v>8684</v>
      </c>
      <c r="B8684" s="129">
        <v>44313</v>
      </c>
      <c r="C8684" s="118">
        <f t="shared" si="418"/>
        <v>4</v>
      </c>
      <c r="D8684" s="119" t="s">
        <v>25</v>
      </c>
      <c r="E8684" s="120" t="s">
        <v>19390</v>
      </c>
      <c r="F8684" s="214" t="s">
        <v>19391</v>
      </c>
      <c r="G8684" s="119" t="s">
        <v>7807</v>
      </c>
      <c r="H8684" s="121" t="s">
        <v>41</v>
      </c>
      <c r="I8684" s="121" t="s">
        <v>30</v>
      </c>
      <c r="J8684" s="121" t="s">
        <v>529</v>
      </c>
      <c r="K8684" s="120" t="s">
        <v>65</v>
      </c>
      <c r="L8684" s="131" t="s">
        <v>32</v>
      </c>
      <c r="M8684" s="120" t="s">
        <v>33</v>
      </c>
      <c r="N8684" s="131">
        <v>44314</v>
      </c>
      <c r="O8684" s="131">
        <v>44356</v>
      </c>
      <c r="P8684" s="124">
        <f t="shared" si="419"/>
        <v>6</v>
      </c>
      <c r="Q8684" s="118">
        <v>2</v>
      </c>
      <c r="R8684" s="118">
        <f ca="1">TODAY()-O8684</f>
        <v>322</v>
      </c>
    </row>
    <row r="8685" spans="1:25">
      <c r="A8685" s="116">
        <v>8685</v>
      </c>
      <c r="B8685" s="129">
        <v>44341</v>
      </c>
      <c r="C8685" s="118">
        <f t="shared" si="418"/>
        <v>5</v>
      </c>
      <c r="D8685" s="120" t="s">
        <v>25</v>
      </c>
      <c r="E8685" s="120" t="s">
        <v>19392</v>
      </c>
      <c r="F8685" s="214" t="s">
        <v>8790</v>
      </c>
      <c r="G8685" s="119" t="s">
        <v>8121</v>
      </c>
      <c r="H8685" s="121" t="s">
        <v>140</v>
      </c>
      <c r="I8685" s="121" t="s">
        <v>30</v>
      </c>
      <c r="J8685" s="121" t="s">
        <v>7142</v>
      </c>
      <c r="K8685" s="120" t="s">
        <v>65</v>
      </c>
      <c r="L8685" s="131" t="s">
        <v>32</v>
      </c>
      <c r="M8685" s="120" t="s">
        <v>33</v>
      </c>
      <c r="N8685" s="131">
        <v>44405</v>
      </c>
      <c r="O8685" s="131">
        <v>44463</v>
      </c>
      <c r="P8685" s="124">
        <f t="shared" si="419"/>
        <v>9</v>
      </c>
    </row>
    <row r="8686" spans="1:25">
      <c r="A8686" s="116">
        <v>8686</v>
      </c>
      <c r="B8686" s="129">
        <v>44313</v>
      </c>
      <c r="C8686" s="118">
        <f t="shared" ref="C8686:C8710" si="420">IF(B8686&lt;&gt;0,MONTH(B8686),0)</f>
        <v>4</v>
      </c>
      <c r="D8686" s="119" t="s">
        <v>25</v>
      </c>
      <c r="E8686" s="120" t="s">
        <v>19393</v>
      </c>
      <c r="F8686" s="214" t="s">
        <v>19394</v>
      </c>
      <c r="G8686" s="119" t="s">
        <v>1177</v>
      </c>
      <c r="H8686" s="121" t="s">
        <v>48</v>
      </c>
      <c r="I8686" s="121" t="s">
        <v>30</v>
      </c>
      <c r="J8686" s="121" t="s">
        <v>5018</v>
      </c>
      <c r="K8686" s="120" t="s">
        <v>65</v>
      </c>
      <c r="L8686" s="131" t="s">
        <v>32</v>
      </c>
      <c r="M8686" s="120" t="s">
        <v>78</v>
      </c>
      <c r="P8686" s="124">
        <f t="shared" si="419"/>
        <v>0</v>
      </c>
    </row>
    <row r="8687" spans="1:25" ht="27.6">
      <c r="A8687" s="116">
        <v>8687</v>
      </c>
      <c r="B8687" s="129">
        <v>44313</v>
      </c>
      <c r="C8687" s="118">
        <f t="shared" si="420"/>
        <v>4</v>
      </c>
      <c r="D8687" s="119" t="s">
        <v>25</v>
      </c>
      <c r="E8687" s="120" t="s">
        <v>19395</v>
      </c>
      <c r="F8687" s="214" t="s">
        <v>19396</v>
      </c>
      <c r="G8687" s="119" t="s">
        <v>746</v>
      </c>
      <c r="H8687" s="121" t="s">
        <v>97</v>
      </c>
      <c r="I8687" s="121" t="s">
        <v>30</v>
      </c>
      <c r="J8687" s="121" t="s">
        <v>77</v>
      </c>
      <c r="K8687" s="120" t="s">
        <v>65</v>
      </c>
      <c r="L8687" s="131" t="s">
        <v>32</v>
      </c>
      <c r="M8687" s="120" t="s">
        <v>78</v>
      </c>
      <c r="P8687" s="124">
        <f t="shared" ref="P8687:P8710" si="421">IF(O8687&lt;&gt;0,MONTH(O8687),0)</f>
        <v>0</v>
      </c>
    </row>
    <row r="8688" spans="1:25" ht="27.6">
      <c r="A8688" s="116">
        <v>8688</v>
      </c>
      <c r="B8688" s="129">
        <v>44313</v>
      </c>
      <c r="C8688" s="118">
        <f t="shared" si="420"/>
        <v>4</v>
      </c>
      <c r="D8688" s="119" t="s">
        <v>25</v>
      </c>
      <c r="E8688" s="120" t="s">
        <v>19397</v>
      </c>
      <c r="F8688" s="214" t="s">
        <v>19398</v>
      </c>
      <c r="G8688" s="119" t="s">
        <v>19399</v>
      </c>
      <c r="H8688" s="121" t="s">
        <v>160</v>
      </c>
      <c r="I8688" s="119" t="s">
        <v>42</v>
      </c>
      <c r="J8688" s="121" t="s">
        <v>43</v>
      </c>
      <c r="K8688" s="120" t="s">
        <v>65</v>
      </c>
      <c r="L8688" s="131" t="s">
        <v>32</v>
      </c>
      <c r="M8688" s="120" t="s">
        <v>78</v>
      </c>
      <c r="P8688" s="124">
        <f t="shared" si="421"/>
        <v>0</v>
      </c>
    </row>
    <row r="8689" spans="1:20">
      <c r="A8689" s="116">
        <v>8689</v>
      </c>
      <c r="B8689" s="129">
        <v>44313</v>
      </c>
      <c r="C8689" s="118">
        <f t="shared" si="420"/>
        <v>4</v>
      </c>
      <c r="D8689" s="119" t="s">
        <v>25</v>
      </c>
      <c r="E8689" s="120" t="s">
        <v>19400</v>
      </c>
      <c r="F8689" s="214" t="s">
        <v>9097</v>
      </c>
      <c r="G8689" s="119" t="s">
        <v>7138</v>
      </c>
      <c r="H8689" s="121" t="s">
        <v>41</v>
      </c>
      <c r="I8689" s="119" t="s">
        <v>30</v>
      </c>
      <c r="J8689" s="121" t="s">
        <v>87</v>
      </c>
      <c r="K8689" s="120" t="s">
        <v>65</v>
      </c>
      <c r="L8689" s="131" t="s">
        <v>32</v>
      </c>
      <c r="M8689" s="120" t="s">
        <v>33</v>
      </c>
      <c r="N8689" s="131">
        <v>44336</v>
      </c>
      <c r="O8689" s="131">
        <v>44356</v>
      </c>
      <c r="P8689" s="124">
        <f t="shared" si="421"/>
        <v>6</v>
      </c>
      <c r="Q8689" s="118">
        <v>1</v>
      </c>
      <c r="R8689" s="118">
        <f ca="1">TODAY()-O8689</f>
        <v>322</v>
      </c>
    </row>
    <row r="8690" spans="1:20">
      <c r="A8690" s="116">
        <v>8690</v>
      </c>
      <c r="B8690" s="129">
        <v>44313</v>
      </c>
      <c r="C8690" s="118">
        <f t="shared" si="420"/>
        <v>4</v>
      </c>
      <c r="D8690" s="119" t="s">
        <v>25</v>
      </c>
      <c r="E8690" s="120" t="s">
        <v>19401</v>
      </c>
      <c r="F8690" s="214" t="s">
        <v>19402</v>
      </c>
      <c r="G8690" s="119" t="s">
        <v>1737</v>
      </c>
      <c r="H8690" s="121" t="s">
        <v>97</v>
      </c>
      <c r="I8690" s="119" t="s">
        <v>42</v>
      </c>
      <c r="J8690" s="121" t="s">
        <v>91</v>
      </c>
      <c r="K8690" s="120" t="s">
        <v>65</v>
      </c>
      <c r="L8690" s="131" t="s">
        <v>32</v>
      </c>
      <c r="M8690" s="120" t="s">
        <v>78</v>
      </c>
      <c r="P8690" s="124">
        <f t="shared" si="421"/>
        <v>0</v>
      </c>
    </row>
    <row r="8691" spans="1:20">
      <c r="A8691" s="116">
        <v>8691</v>
      </c>
      <c r="B8691" s="129">
        <v>44313</v>
      </c>
      <c r="C8691" s="118">
        <f t="shared" si="420"/>
        <v>4</v>
      </c>
      <c r="D8691" s="119" t="s">
        <v>25</v>
      </c>
      <c r="E8691" s="120" t="s">
        <v>19403</v>
      </c>
      <c r="F8691" s="214" t="s">
        <v>1397</v>
      </c>
      <c r="G8691" s="119" t="s">
        <v>19404</v>
      </c>
      <c r="H8691" s="121" t="s">
        <v>97</v>
      </c>
      <c r="I8691" s="121" t="s">
        <v>30</v>
      </c>
      <c r="J8691" s="121" t="s">
        <v>12962</v>
      </c>
      <c r="K8691" s="120" t="s">
        <v>65</v>
      </c>
      <c r="L8691" s="131" t="s">
        <v>32</v>
      </c>
      <c r="M8691" s="120" t="s">
        <v>33</v>
      </c>
      <c r="N8691" s="131">
        <v>44314</v>
      </c>
      <c r="O8691" s="131">
        <v>44327</v>
      </c>
      <c r="P8691" s="124">
        <f t="shared" si="421"/>
        <v>5</v>
      </c>
      <c r="Q8691" s="118">
        <v>1</v>
      </c>
      <c r="R8691" s="118">
        <f ca="1">TODAY()-O8691</f>
        <v>351</v>
      </c>
      <c r="S8691" s="120" t="s">
        <v>135</v>
      </c>
      <c r="T8691" s="126">
        <v>44328</v>
      </c>
    </row>
    <row r="8692" spans="1:20">
      <c r="A8692" s="116">
        <v>8692</v>
      </c>
      <c r="B8692" s="129">
        <v>44313</v>
      </c>
      <c r="C8692" s="118">
        <f t="shared" si="420"/>
        <v>4</v>
      </c>
      <c r="D8692" s="119" t="s">
        <v>25</v>
      </c>
      <c r="E8692" s="120" t="s">
        <v>19405</v>
      </c>
      <c r="F8692" s="214" t="s">
        <v>19406</v>
      </c>
      <c r="G8692" s="119" t="s">
        <v>19407</v>
      </c>
      <c r="H8692" s="121" t="s">
        <v>97</v>
      </c>
      <c r="I8692" s="121" t="s">
        <v>63</v>
      </c>
      <c r="J8692" s="121" t="s">
        <v>64</v>
      </c>
      <c r="K8692" s="120" t="s">
        <v>65</v>
      </c>
      <c r="L8692" s="131" t="s">
        <v>32</v>
      </c>
      <c r="M8692" s="120" t="s">
        <v>33</v>
      </c>
      <c r="N8692" s="131">
        <v>44314</v>
      </c>
      <c r="O8692" s="131">
        <v>44327</v>
      </c>
      <c r="P8692" s="124">
        <f t="shared" si="421"/>
        <v>5</v>
      </c>
      <c r="Q8692" s="118">
        <v>1</v>
      </c>
      <c r="S8692" s="120" t="s">
        <v>92</v>
      </c>
      <c r="T8692" s="126">
        <v>44328</v>
      </c>
    </row>
    <row r="8693" spans="1:20">
      <c r="A8693" s="116">
        <v>8693</v>
      </c>
      <c r="B8693" s="129">
        <v>44313</v>
      </c>
      <c r="C8693" s="118">
        <f t="shared" si="420"/>
        <v>4</v>
      </c>
      <c r="D8693" s="120" t="s">
        <v>25</v>
      </c>
      <c r="E8693" s="120" t="s">
        <v>19408</v>
      </c>
      <c r="F8693" s="214" t="s">
        <v>19409</v>
      </c>
      <c r="G8693" s="119" t="s">
        <v>19410</v>
      </c>
      <c r="H8693" s="121" t="s">
        <v>53</v>
      </c>
      <c r="I8693" s="121" t="s">
        <v>30</v>
      </c>
      <c r="J8693" s="121" t="s">
        <v>3886</v>
      </c>
      <c r="K8693" s="120" t="s">
        <v>65</v>
      </c>
      <c r="L8693" s="131" t="s">
        <v>32</v>
      </c>
      <c r="M8693" s="120" t="s">
        <v>78</v>
      </c>
      <c r="P8693" s="124">
        <f t="shared" si="421"/>
        <v>0</v>
      </c>
    </row>
    <row r="8694" spans="1:20">
      <c r="A8694" s="116">
        <v>8694</v>
      </c>
      <c r="B8694" s="129">
        <v>44313</v>
      </c>
      <c r="C8694" s="118">
        <f t="shared" si="420"/>
        <v>4</v>
      </c>
      <c r="D8694" s="120" t="s">
        <v>25</v>
      </c>
      <c r="E8694" s="120" t="s">
        <v>19411</v>
      </c>
      <c r="F8694" s="214" t="s">
        <v>19412</v>
      </c>
      <c r="G8694" s="119" t="s">
        <v>19410</v>
      </c>
      <c r="H8694" s="121" t="s">
        <v>53</v>
      </c>
      <c r="I8694" s="119" t="s">
        <v>30</v>
      </c>
      <c r="J8694" s="121" t="s">
        <v>529</v>
      </c>
      <c r="K8694" s="120" t="s">
        <v>65</v>
      </c>
      <c r="L8694" s="131" t="s">
        <v>32</v>
      </c>
      <c r="M8694" s="120" t="s">
        <v>33</v>
      </c>
      <c r="N8694" s="131">
        <v>44351</v>
      </c>
      <c r="O8694" s="131">
        <v>44483</v>
      </c>
      <c r="P8694" s="124">
        <f t="shared" si="421"/>
        <v>10</v>
      </c>
      <c r="Q8694" s="118">
        <v>1</v>
      </c>
      <c r="R8694" s="124">
        <f ca="1">TODAY()-O8694</f>
        <v>195</v>
      </c>
    </row>
    <row r="8695" spans="1:20">
      <c r="A8695" s="116">
        <v>8695</v>
      </c>
      <c r="B8695" s="129">
        <v>44313</v>
      </c>
      <c r="C8695" s="118">
        <f t="shared" si="420"/>
        <v>4</v>
      </c>
      <c r="D8695" s="120" t="s">
        <v>25</v>
      </c>
      <c r="E8695" s="120" t="s">
        <v>19413</v>
      </c>
      <c r="F8695" s="214" t="s">
        <v>19372</v>
      </c>
      <c r="G8695" s="119" t="s">
        <v>18085</v>
      </c>
      <c r="H8695" s="121" t="s">
        <v>53</v>
      </c>
      <c r="I8695" s="121" t="s">
        <v>30</v>
      </c>
      <c r="J8695" s="121" t="s">
        <v>7276</v>
      </c>
      <c r="K8695" s="120" t="s">
        <v>65</v>
      </c>
      <c r="L8695" s="131" t="s">
        <v>32</v>
      </c>
      <c r="M8695" s="120" t="s">
        <v>33</v>
      </c>
      <c r="N8695" s="131">
        <v>44320</v>
      </c>
      <c r="O8695" s="131">
        <v>44386</v>
      </c>
      <c r="P8695" s="124">
        <f t="shared" si="421"/>
        <v>7</v>
      </c>
      <c r="Q8695" s="118">
        <v>1</v>
      </c>
      <c r="R8695" s="124">
        <f ca="1">TODAY()-O8695</f>
        <v>292</v>
      </c>
    </row>
    <row r="8696" spans="1:20">
      <c r="A8696" s="116">
        <v>8696</v>
      </c>
      <c r="B8696" s="129">
        <v>44313</v>
      </c>
      <c r="C8696" s="118">
        <f t="shared" si="420"/>
        <v>4</v>
      </c>
      <c r="D8696" s="120" t="s">
        <v>25</v>
      </c>
      <c r="E8696" s="120" t="s">
        <v>19414</v>
      </c>
      <c r="F8696" s="214" t="s">
        <v>8160</v>
      </c>
      <c r="G8696" s="119" t="s">
        <v>18085</v>
      </c>
      <c r="H8696" s="121" t="s">
        <v>53</v>
      </c>
      <c r="I8696" s="121" t="s">
        <v>30</v>
      </c>
      <c r="J8696" s="121" t="s">
        <v>7276</v>
      </c>
      <c r="K8696" s="120" t="s">
        <v>65</v>
      </c>
      <c r="L8696" s="131" t="s">
        <v>32</v>
      </c>
      <c r="M8696" s="120" t="s">
        <v>78</v>
      </c>
      <c r="P8696" s="124">
        <f t="shared" si="421"/>
        <v>0</v>
      </c>
    </row>
    <row r="8697" spans="1:20">
      <c r="A8697" s="116">
        <v>8697</v>
      </c>
      <c r="B8697" s="129">
        <v>44313</v>
      </c>
      <c r="C8697" s="118">
        <f t="shared" si="420"/>
        <v>4</v>
      </c>
      <c r="D8697" s="120" t="s">
        <v>25</v>
      </c>
      <c r="E8697" s="120" t="s">
        <v>19415</v>
      </c>
      <c r="F8697" s="214" t="s">
        <v>19416</v>
      </c>
      <c r="G8697" s="119" t="s">
        <v>18085</v>
      </c>
      <c r="H8697" s="121" t="s">
        <v>53</v>
      </c>
      <c r="I8697" s="121" t="s">
        <v>30</v>
      </c>
      <c r="J8697" s="121" t="s">
        <v>7276</v>
      </c>
      <c r="K8697" s="120" t="s">
        <v>65</v>
      </c>
      <c r="L8697" s="131" t="s">
        <v>32</v>
      </c>
      <c r="M8697" s="120" t="s">
        <v>78</v>
      </c>
      <c r="P8697" s="124">
        <f t="shared" si="421"/>
        <v>0</v>
      </c>
    </row>
    <row r="8698" spans="1:20" ht="27.6">
      <c r="A8698" s="116">
        <v>8698</v>
      </c>
      <c r="B8698" s="129">
        <v>44313</v>
      </c>
      <c r="C8698" s="118">
        <f t="shared" si="420"/>
        <v>4</v>
      </c>
      <c r="D8698" s="120" t="s">
        <v>25</v>
      </c>
      <c r="E8698" s="120" t="s">
        <v>19417</v>
      </c>
      <c r="F8698" s="214" t="s">
        <v>19418</v>
      </c>
      <c r="G8698" s="119" t="s">
        <v>214</v>
      </c>
      <c r="H8698" s="121" t="s">
        <v>53</v>
      </c>
      <c r="I8698" s="121" t="s">
        <v>42</v>
      </c>
      <c r="J8698" s="121" t="s">
        <v>72</v>
      </c>
      <c r="K8698" s="120" t="s">
        <v>65</v>
      </c>
      <c r="L8698" s="131" t="s">
        <v>32</v>
      </c>
      <c r="M8698" s="120" t="s">
        <v>78</v>
      </c>
      <c r="P8698" s="124">
        <f t="shared" si="421"/>
        <v>0</v>
      </c>
    </row>
    <row r="8699" spans="1:20">
      <c r="A8699" s="116">
        <v>8699</v>
      </c>
      <c r="B8699" s="129">
        <v>44313</v>
      </c>
      <c r="C8699" s="118">
        <f t="shared" si="420"/>
        <v>4</v>
      </c>
      <c r="D8699" s="120" t="s">
        <v>25</v>
      </c>
      <c r="E8699" s="120" t="s">
        <v>19419</v>
      </c>
      <c r="F8699" s="214" t="s">
        <v>19420</v>
      </c>
      <c r="G8699" s="119" t="s">
        <v>214</v>
      </c>
      <c r="H8699" s="121" t="s">
        <v>53</v>
      </c>
      <c r="I8699" s="121" t="s">
        <v>30</v>
      </c>
      <c r="J8699" s="121" t="s">
        <v>87</v>
      </c>
      <c r="K8699" s="120" t="s">
        <v>65</v>
      </c>
      <c r="L8699" s="131" t="s">
        <v>32</v>
      </c>
      <c r="M8699" s="120" t="s">
        <v>78</v>
      </c>
      <c r="P8699" s="124">
        <f t="shared" si="421"/>
        <v>0</v>
      </c>
    </row>
    <row r="8700" spans="1:20" ht="27.6">
      <c r="A8700" s="116">
        <v>8700</v>
      </c>
      <c r="B8700" s="129">
        <v>44313</v>
      </c>
      <c r="C8700" s="118">
        <f t="shared" si="420"/>
        <v>4</v>
      </c>
      <c r="D8700" s="120" t="s">
        <v>25</v>
      </c>
      <c r="E8700" s="120" t="s">
        <v>19421</v>
      </c>
      <c r="F8700" s="214" t="s">
        <v>19422</v>
      </c>
      <c r="G8700" s="119" t="s">
        <v>371</v>
      </c>
      <c r="H8700" s="121" t="s">
        <v>53</v>
      </c>
      <c r="I8700" s="121" t="s">
        <v>30</v>
      </c>
      <c r="J8700" s="121" t="s">
        <v>1540</v>
      </c>
      <c r="K8700" s="120" t="s">
        <v>65</v>
      </c>
      <c r="L8700" s="131" t="s">
        <v>32</v>
      </c>
      <c r="M8700" s="120" t="s">
        <v>33</v>
      </c>
      <c r="N8700" s="131">
        <v>44315</v>
      </c>
      <c r="O8700" s="131">
        <v>44483</v>
      </c>
      <c r="P8700" s="124">
        <f t="shared" si="421"/>
        <v>10</v>
      </c>
      <c r="Q8700" s="118">
        <v>3</v>
      </c>
      <c r="R8700" s="124">
        <f ca="1">TODAY()-O8700</f>
        <v>195</v>
      </c>
    </row>
    <row r="8701" spans="1:20">
      <c r="A8701" s="116">
        <v>8701</v>
      </c>
      <c r="B8701" s="129">
        <v>44313</v>
      </c>
      <c r="C8701" s="118">
        <f t="shared" si="420"/>
        <v>4</v>
      </c>
      <c r="D8701" s="120" t="s">
        <v>25</v>
      </c>
      <c r="E8701" s="120" t="s">
        <v>19423</v>
      </c>
      <c r="F8701" s="214" t="s">
        <v>19424</v>
      </c>
      <c r="G8701" s="119" t="s">
        <v>7928</v>
      </c>
      <c r="H8701" s="121" t="s">
        <v>53</v>
      </c>
      <c r="I8701" s="121" t="s">
        <v>30</v>
      </c>
      <c r="J8701" s="121" t="s">
        <v>6396</v>
      </c>
      <c r="K8701" s="120" t="s">
        <v>65</v>
      </c>
      <c r="L8701" s="131" t="s">
        <v>32</v>
      </c>
      <c r="M8701" s="120" t="s">
        <v>78</v>
      </c>
      <c r="P8701" s="124">
        <f t="shared" si="421"/>
        <v>0</v>
      </c>
    </row>
    <row r="8702" spans="1:20" ht="27.6">
      <c r="A8702" s="116">
        <v>8702</v>
      </c>
      <c r="B8702" s="129">
        <v>44313</v>
      </c>
      <c r="C8702" s="118">
        <f t="shared" si="420"/>
        <v>4</v>
      </c>
      <c r="D8702" s="120" t="s">
        <v>25</v>
      </c>
      <c r="E8702" s="120" t="s">
        <v>19425</v>
      </c>
      <c r="F8702" s="214" t="s">
        <v>19426</v>
      </c>
      <c r="G8702" s="119" t="s">
        <v>371</v>
      </c>
      <c r="H8702" s="121" t="s">
        <v>53</v>
      </c>
      <c r="I8702" s="121" t="s">
        <v>30</v>
      </c>
      <c r="J8702" s="121" t="s">
        <v>1540</v>
      </c>
      <c r="K8702" s="120" t="s">
        <v>65</v>
      </c>
      <c r="L8702" s="131" t="s">
        <v>32</v>
      </c>
      <c r="M8702" s="120" t="s">
        <v>78</v>
      </c>
      <c r="P8702" s="124">
        <f t="shared" si="421"/>
        <v>0</v>
      </c>
    </row>
    <row r="8703" spans="1:20" ht="27.6">
      <c r="A8703" s="116">
        <v>8703</v>
      </c>
      <c r="B8703" s="129">
        <v>44313</v>
      </c>
      <c r="C8703" s="118">
        <f t="shared" si="420"/>
        <v>4</v>
      </c>
      <c r="D8703" s="120" t="s">
        <v>25</v>
      </c>
      <c r="E8703" t="s">
        <v>19427</v>
      </c>
      <c r="F8703" s="214" t="s">
        <v>19428</v>
      </c>
      <c r="G8703" s="119" t="s">
        <v>19429</v>
      </c>
      <c r="H8703" s="121" t="s">
        <v>53</v>
      </c>
      <c r="I8703" s="121" t="s">
        <v>30</v>
      </c>
      <c r="J8703" s="121" t="s">
        <v>485</v>
      </c>
      <c r="K8703" s="120" t="s">
        <v>65</v>
      </c>
      <c r="L8703" s="131" t="s">
        <v>32</v>
      </c>
      <c r="M8703" s="120" t="s">
        <v>78</v>
      </c>
      <c r="P8703" s="124">
        <f t="shared" si="421"/>
        <v>0</v>
      </c>
    </row>
    <row r="8704" spans="1:20">
      <c r="A8704" s="116">
        <v>8704</v>
      </c>
      <c r="B8704" s="129">
        <v>44313</v>
      </c>
      <c r="C8704" s="118">
        <f t="shared" si="420"/>
        <v>4</v>
      </c>
      <c r="D8704" s="120" t="s">
        <v>25</v>
      </c>
      <c r="E8704" s="120" t="s">
        <v>19430</v>
      </c>
      <c r="F8704" s="214" t="s">
        <v>19431</v>
      </c>
      <c r="G8704" s="119" t="s">
        <v>1100</v>
      </c>
      <c r="H8704" s="121" t="s">
        <v>53</v>
      </c>
      <c r="I8704" s="121" t="s">
        <v>30</v>
      </c>
      <c r="J8704" s="121" t="s">
        <v>87</v>
      </c>
      <c r="K8704" s="120" t="s">
        <v>65</v>
      </c>
      <c r="L8704" s="131" t="s">
        <v>32</v>
      </c>
      <c r="M8704" s="120" t="s">
        <v>78</v>
      </c>
      <c r="P8704" s="124">
        <f t="shared" si="421"/>
        <v>0</v>
      </c>
    </row>
    <row r="8705" spans="1:25">
      <c r="A8705" s="116">
        <v>8705</v>
      </c>
      <c r="B8705" s="129">
        <v>44313</v>
      </c>
      <c r="C8705" s="118">
        <f t="shared" si="420"/>
        <v>4</v>
      </c>
      <c r="D8705" s="120" t="s">
        <v>25</v>
      </c>
      <c r="E8705" s="120" t="s">
        <v>19432</v>
      </c>
      <c r="F8705" s="214" t="s">
        <v>2369</v>
      </c>
      <c r="G8705" s="119" t="s">
        <v>214</v>
      </c>
      <c r="H8705" s="121" t="s">
        <v>53</v>
      </c>
      <c r="I8705" s="121" t="s">
        <v>42</v>
      </c>
      <c r="J8705" s="121" t="s">
        <v>72</v>
      </c>
      <c r="K8705" s="120" t="s">
        <v>65</v>
      </c>
      <c r="L8705" s="131" t="s">
        <v>32</v>
      </c>
      <c r="M8705" s="120" t="s">
        <v>33</v>
      </c>
      <c r="N8705" s="131">
        <v>44315</v>
      </c>
      <c r="O8705" s="131">
        <v>44483</v>
      </c>
      <c r="P8705" s="124">
        <f t="shared" si="421"/>
        <v>10</v>
      </c>
      <c r="Q8705" s="118">
        <v>1</v>
      </c>
      <c r="R8705" s="124">
        <f ca="1">TODAY()-O8705</f>
        <v>195</v>
      </c>
      <c r="Y8705" s="116" t="s">
        <v>19433</v>
      </c>
    </row>
    <row r="8706" spans="1:25" ht="27.6">
      <c r="A8706" s="116">
        <v>8706</v>
      </c>
      <c r="B8706" s="129">
        <v>44313</v>
      </c>
      <c r="C8706" s="118">
        <f t="shared" si="420"/>
        <v>4</v>
      </c>
      <c r="D8706" s="120" t="s">
        <v>25</v>
      </c>
      <c r="E8706" s="120" t="s">
        <v>19434</v>
      </c>
      <c r="F8706" s="214" t="s">
        <v>19435</v>
      </c>
      <c r="G8706" s="119" t="s">
        <v>214</v>
      </c>
      <c r="H8706" s="121" t="s">
        <v>53</v>
      </c>
      <c r="I8706" s="121" t="s">
        <v>42</v>
      </c>
      <c r="J8706" s="121" t="s">
        <v>72</v>
      </c>
      <c r="K8706" s="120" t="s">
        <v>65</v>
      </c>
      <c r="L8706" s="131" t="s">
        <v>32</v>
      </c>
      <c r="M8706" s="120" t="s">
        <v>78</v>
      </c>
      <c r="P8706" s="124">
        <f t="shared" si="421"/>
        <v>0</v>
      </c>
    </row>
    <row r="8707" spans="1:25" ht="27.6">
      <c r="A8707" s="116">
        <v>8707</v>
      </c>
      <c r="B8707" s="129">
        <v>44341</v>
      </c>
      <c r="C8707" s="118">
        <f t="shared" si="420"/>
        <v>5</v>
      </c>
      <c r="D8707" s="120" t="s">
        <v>252</v>
      </c>
      <c r="E8707" s="120" t="s">
        <v>19436</v>
      </c>
      <c r="F8707" s="209" t="s">
        <v>19437</v>
      </c>
      <c r="G8707" s="119" t="s">
        <v>8079</v>
      </c>
      <c r="H8707" s="121" t="s">
        <v>29</v>
      </c>
      <c r="I8707" s="121" t="s">
        <v>30</v>
      </c>
      <c r="J8707" s="121" t="s">
        <v>435</v>
      </c>
      <c r="K8707" s="120" t="s">
        <v>65</v>
      </c>
      <c r="L8707" s="131" t="s">
        <v>32</v>
      </c>
      <c r="M8707" s="120" t="s">
        <v>33</v>
      </c>
      <c r="N8707" s="131">
        <v>44348</v>
      </c>
      <c r="O8707" s="131">
        <v>44403</v>
      </c>
      <c r="P8707" s="124">
        <f t="shared" si="421"/>
        <v>7</v>
      </c>
      <c r="S8707" s="120" t="s">
        <v>922</v>
      </c>
      <c r="T8707" s="126">
        <v>44404</v>
      </c>
    </row>
    <row r="8708" spans="1:25" ht="27.6">
      <c r="A8708" s="116">
        <v>8708</v>
      </c>
      <c r="B8708" s="129">
        <v>44313</v>
      </c>
      <c r="C8708" s="118">
        <f t="shared" si="420"/>
        <v>4</v>
      </c>
      <c r="D8708" s="120" t="s">
        <v>25</v>
      </c>
      <c r="E8708" s="120" t="s">
        <v>19438</v>
      </c>
      <c r="F8708" s="214" t="s">
        <v>19439</v>
      </c>
      <c r="G8708" s="119" t="s">
        <v>7928</v>
      </c>
      <c r="H8708" s="121" t="s">
        <v>53</v>
      </c>
      <c r="I8708" s="119" t="s">
        <v>30</v>
      </c>
      <c r="J8708" s="121" t="s">
        <v>6396</v>
      </c>
      <c r="K8708" s="120" t="s">
        <v>65</v>
      </c>
      <c r="L8708" s="131" t="s">
        <v>32</v>
      </c>
      <c r="M8708" s="120" t="s">
        <v>78</v>
      </c>
      <c r="P8708" s="124">
        <f t="shared" si="421"/>
        <v>0</v>
      </c>
    </row>
    <row r="8709" spans="1:25">
      <c r="A8709" s="116">
        <v>8709</v>
      </c>
      <c r="B8709" s="129">
        <v>44313</v>
      </c>
      <c r="C8709" s="118">
        <f t="shared" si="420"/>
        <v>4</v>
      </c>
      <c r="D8709" s="120" t="s">
        <v>25</v>
      </c>
      <c r="E8709" s="120" t="s">
        <v>19440</v>
      </c>
      <c r="F8709" s="214" t="s">
        <v>19441</v>
      </c>
      <c r="G8709" s="119" t="s">
        <v>220</v>
      </c>
      <c r="H8709" s="121" t="s">
        <v>53</v>
      </c>
      <c r="I8709" s="119" t="s">
        <v>42</v>
      </c>
      <c r="J8709" s="121" t="s">
        <v>43</v>
      </c>
      <c r="K8709" s="120" t="s">
        <v>65</v>
      </c>
      <c r="L8709" s="131" t="s">
        <v>32</v>
      </c>
      <c r="M8709" s="120" t="s">
        <v>184</v>
      </c>
      <c r="N8709" s="131">
        <v>44320</v>
      </c>
      <c r="O8709" s="131">
        <v>44333</v>
      </c>
      <c r="P8709" s="124">
        <f t="shared" si="421"/>
        <v>5</v>
      </c>
      <c r="Q8709" s="118">
        <v>1</v>
      </c>
      <c r="Y8709" s="116" t="s">
        <v>19433</v>
      </c>
    </row>
    <row r="8710" spans="1:25" ht="27.6">
      <c r="A8710" s="116">
        <v>8710</v>
      </c>
      <c r="B8710" s="118">
        <v>2019</v>
      </c>
      <c r="C8710" s="118">
        <f t="shared" si="420"/>
        <v>7</v>
      </c>
      <c r="D8710" s="119" t="s">
        <v>25</v>
      </c>
      <c r="E8710" s="120" t="s">
        <v>19442</v>
      </c>
      <c r="F8710" s="209" t="s">
        <v>19443</v>
      </c>
      <c r="G8710" s="119" t="s">
        <v>5381</v>
      </c>
      <c r="H8710" s="121" t="s">
        <v>86</v>
      </c>
      <c r="I8710" s="121" t="s">
        <v>30</v>
      </c>
      <c r="J8710" s="121" t="s">
        <v>8096</v>
      </c>
      <c r="K8710" s="121" t="s">
        <v>65</v>
      </c>
      <c r="L8710" s="120" t="s">
        <v>32</v>
      </c>
      <c r="M8710" s="120" t="s">
        <v>33</v>
      </c>
      <c r="N8710" s="131">
        <v>43769</v>
      </c>
      <c r="O8710" s="131">
        <v>44356</v>
      </c>
      <c r="P8710" s="124">
        <f t="shared" si="421"/>
        <v>6</v>
      </c>
      <c r="Q8710" s="118">
        <v>2</v>
      </c>
      <c r="S8710" s="120" t="s">
        <v>92</v>
      </c>
      <c r="T8710" s="126">
        <v>44356</v>
      </c>
    </row>
    <row r="8711" spans="1:25">
      <c r="A8711" s="116">
        <v>8711</v>
      </c>
      <c r="B8711" s="129">
        <v>44533</v>
      </c>
      <c r="D8711" s="120" t="s">
        <v>252</v>
      </c>
      <c r="E8711" s="120" t="s">
        <v>19444</v>
      </c>
      <c r="F8711" s="209" t="s">
        <v>19445</v>
      </c>
      <c r="G8711" s="119" t="s">
        <v>871</v>
      </c>
      <c r="H8711" s="121" t="s">
        <v>41</v>
      </c>
      <c r="I8711" s="119" t="s">
        <v>30</v>
      </c>
      <c r="J8711" s="121" t="s">
        <v>5018</v>
      </c>
      <c r="K8711" s="121" t="s">
        <v>65</v>
      </c>
      <c r="L8711" s="157" t="s">
        <v>32</v>
      </c>
      <c r="M8711" s="120" t="s">
        <v>78</v>
      </c>
    </row>
    <row r="8712" spans="1:25" ht="27.6">
      <c r="A8712" s="116">
        <v>8712</v>
      </c>
      <c r="B8712" s="129">
        <v>44341</v>
      </c>
      <c r="C8712" s="118">
        <f>IF(B8712&lt;&gt;0,MONTH(B8712),0)</f>
        <v>5</v>
      </c>
      <c r="D8712" s="119" t="s">
        <v>25</v>
      </c>
      <c r="E8712" s="120" t="s">
        <v>19446</v>
      </c>
      <c r="F8712" s="209" t="s">
        <v>19447</v>
      </c>
      <c r="G8712" s="119" t="s">
        <v>19448</v>
      </c>
      <c r="H8712" s="121" t="s">
        <v>192</v>
      </c>
      <c r="I8712" s="119" t="s">
        <v>30</v>
      </c>
      <c r="J8712" s="121" t="s">
        <v>77</v>
      </c>
      <c r="K8712" s="121" t="s">
        <v>40503</v>
      </c>
      <c r="L8712" s="131" t="s">
        <v>32</v>
      </c>
      <c r="M8712" s="120" t="s">
        <v>78</v>
      </c>
      <c r="P8712" s="124">
        <f>IF(O8712&lt;&gt;0,MONTH(O8712),0)</f>
        <v>0</v>
      </c>
      <c r="Y8712" s="116" t="s">
        <v>19449</v>
      </c>
    </row>
    <row r="8713" spans="1:25">
      <c r="A8713" s="116">
        <v>8713</v>
      </c>
      <c r="B8713" s="129">
        <v>44313</v>
      </c>
      <c r="C8713" s="118">
        <f>IF(B8713&lt;&gt;0,MONTH(B8713),0)</f>
        <v>4</v>
      </c>
      <c r="D8713" s="120" t="s">
        <v>25</v>
      </c>
      <c r="E8713" s="120" t="s">
        <v>19450</v>
      </c>
      <c r="F8713" s="214" t="s">
        <v>19451</v>
      </c>
      <c r="G8713" s="119" t="s">
        <v>214</v>
      </c>
      <c r="H8713" s="121" t="s">
        <v>53</v>
      </c>
      <c r="I8713" s="119" t="s">
        <v>42</v>
      </c>
      <c r="J8713" s="121" t="s">
        <v>72</v>
      </c>
      <c r="K8713" s="120" t="s">
        <v>65</v>
      </c>
      <c r="L8713" s="131" t="s">
        <v>32</v>
      </c>
      <c r="M8713" s="120" t="s">
        <v>78</v>
      </c>
      <c r="P8713" s="124">
        <f>IF(O8713&lt;&gt;0,MONTH(O8713),0)</f>
        <v>0</v>
      </c>
    </row>
    <row r="8714" spans="1:25" ht="27.6">
      <c r="A8714" s="116">
        <v>8714</v>
      </c>
      <c r="B8714" s="129">
        <v>44313</v>
      </c>
      <c r="C8714" s="118">
        <f>IF(B8714&lt;&gt;0,MONTH(B8714),0)</f>
        <v>4</v>
      </c>
      <c r="D8714" s="120" t="s">
        <v>25</v>
      </c>
      <c r="E8714" s="120" t="s">
        <v>19452</v>
      </c>
      <c r="F8714" s="214" t="s">
        <v>19453</v>
      </c>
      <c r="G8714" s="119" t="s">
        <v>214</v>
      </c>
      <c r="H8714" s="121" t="s">
        <v>53</v>
      </c>
      <c r="I8714" s="121" t="s">
        <v>42</v>
      </c>
      <c r="J8714" s="121" t="s">
        <v>72</v>
      </c>
      <c r="K8714" s="120" t="s">
        <v>65</v>
      </c>
      <c r="L8714" s="131" t="s">
        <v>144</v>
      </c>
      <c r="M8714" s="120" t="s">
        <v>78</v>
      </c>
      <c r="P8714" s="124">
        <f>IF(O8714&lt;&gt;0,MONTH(O8714),0)</f>
        <v>0</v>
      </c>
    </row>
    <row r="8715" spans="1:25" ht="27.6">
      <c r="A8715" s="116">
        <v>8715</v>
      </c>
      <c r="B8715" s="129">
        <v>44501</v>
      </c>
      <c r="D8715" s="120" t="s">
        <v>37</v>
      </c>
      <c r="E8715" s="120" t="s">
        <v>19454</v>
      </c>
      <c r="F8715" s="209" t="s">
        <v>19455</v>
      </c>
      <c r="G8715" s="119" t="s">
        <v>1539</v>
      </c>
      <c r="H8715" s="121" t="s">
        <v>53</v>
      </c>
      <c r="I8715" s="119" t="s">
        <v>42</v>
      </c>
      <c r="J8715" s="121" t="s">
        <v>82</v>
      </c>
      <c r="L8715" s="157" t="s">
        <v>19456</v>
      </c>
    </row>
    <row r="8716" spans="1:25" ht="27.6">
      <c r="A8716" s="116">
        <v>8716</v>
      </c>
      <c r="B8716" s="129">
        <v>44313</v>
      </c>
      <c r="C8716" s="118">
        <f t="shared" ref="C8716:C8752" si="422">IF(B8716&lt;&gt;0,MONTH(B8716),0)</f>
        <v>4</v>
      </c>
      <c r="D8716" s="120" t="s">
        <v>25</v>
      </c>
      <c r="E8716" s="120" t="s">
        <v>19457</v>
      </c>
      <c r="F8716" s="214" t="s">
        <v>19458</v>
      </c>
      <c r="G8716" s="119" t="s">
        <v>371</v>
      </c>
      <c r="H8716" s="121" t="s">
        <v>53</v>
      </c>
      <c r="I8716" s="119" t="s">
        <v>30</v>
      </c>
      <c r="J8716" s="121" t="s">
        <v>435</v>
      </c>
      <c r="K8716" s="120" t="s">
        <v>65</v>
      </c>
      <c r="L8716" s="131" t="s">
        <v>32</v>
      </c>
      <c r="M8716" s="120" t="s">
        <v>78</v>
      </c>
      <c r="P8716" s="124">
        <f t="shared" ref="P8716:P8752" si="423">IF(O8716&lt;&gt;0,MONTH(O8716),0)</f>
        <v>0</v>
      </c>
    </row>
    <row r="8717" spans="1:25">
      <c r="A8717" s="116">
        <v>8717</v>
      </c>
      <c r="B8717" s="129">
        <v>44313</v>
      </c>
      <c r="C8717" s="118">
        <f t="shared" si="422"/>
        <v>4</v>
      </c>
      <c r="D8717" s="120" t="s">
        <v>25</v>
      </c>
      <c r="E8717" s="120" t="s">
        <v>19459</v>
      </c>
      <c r="F8717" s="214" t="s">
        <v>15090</v>
      </c>
      <c r="G8717" s="119" t="s">
        <v>8910</v>
      </c>
      <c r="H8717" s="121" t="s">
        <v>29</v>
      </c>
      <c r="I8717" s="121" t="s">
        <v>30</v>
      </c>
      <c r="J8717" s="121" t="s">
        <v>8287</v>
      </c>
      <c r="K8717" s="120" t="s">
        <v>65</v>
      </c>
      <c r="L8717" s="131" t="s">
        <v>32</v>
      </c>
      <c r="M8717" s="120" t="s">
        <v>78</v>
      </c>
      <c r="P8717" s="124">
        <f t="shared" si="423"/>
        <v>0</v>
      </c>
    </row>
    <row r="8718" spans="1:25" ht="27.6">
      <c r="A8718" s="116">
        <v>8718</v>
      </c>
      <c r="B8718" s="129">
        <v>44341</v>
      </c>
      <c r="C8718" s="118">
        <f t="shared" si="422"/>
        <v>5</v>
      </c>
      <c r="D8718" s="120" t="s">
        <v>252</v>
      </c>
      <c r="E8718" s="120" t="s">
        <v>19460</v>
      </c>
      <c r="F8718" s="209" t="s">
        <v>19461</v>
      </c>
      <c r="G8718" s="119" t="s">
        <v>19462</v>
      </c>
      <c r="H8718" s="121" t="s">
        <v>97</v>
      </c>
      <c r="I8718" s="119" t="s">
        <v>30</v>
      </c>
      <c r="J8718" s="121" t="s">
        <v>529</v>
      </c>
      <c r="K8718" s="120" t="s">
        <v>65</v>
      </c>
      <c r="L8718" s="131" t="s">
        <v>32</v>
      </c>
      <c r="M8718" s="120" t="s">
        <v>33</v>
      </c>
      <c r="N8718" s="131">
        <v>44348</v>
      </c>
      <c r="O8718" s="131">
        <v>44613</v>
      </c>
      <c r="P8718" s="124">
        <f t="shared" si="423"/>
        <v>2</v>
      </c>
    </row>
    <row r="8719" spans="1:25">
      <c r="A8719" s="116">
        <v>8719</v>
      </c>
      <c r="B8719" s="129">
        <v>44314</v>
      </c>
      <c r="C8719" s="118">
        <f t="shared" si="422"/>
        <v>4</v>
      </c>
      <c r="D8719" s="120" t="s">
        <v>25</v>
      </c>
      <c r="E8719" s="120" t="s">
        <v>19463</v>
      </c>
      <c r="F8719" s="214" t="s">
        <v>18686</v>
      </c>
      <c r="G8719" s="119" t="s">
        <v>19464</v>
      </c>
      <c r="H8719" s="121" t="s">
        <v>86</v>
      </c>
      <c r="I8719" s="121" t="s">
        <v>30</v>
      </c>
      <c r="J8719" s="121" t="s">
        <v>12318</v>
      </c>
      <c r="K8719" s="120" t="s">
        <v>65</v>
      </c>
      <c r="L8719" s="131" t="s">
        <v>32</v>
      </c>
      <c r="M8719" s="120" t="s">
        <v>78</v>
      </c>
      <c r="P8719" s="124">
        <f t="shared" si="423"/>
        <v>0</v>
      </c>
    </row>
    <row r="8720" spans="1:25" ht="27.6">
      <c r="A8720" s="116">
        <v>8720</v>
      </c>
      <c r="B8720" s="129">
        <v>44341</v>
      </c>
      <c r="C8720" s="118">
        <f t="shared" si="422"/>
        <v>5</v>
      </c>
      <c r="D8720" s="120" t="s">
        <v>25</v>
      </c>
      <c r="E8720" s="120" t="s">
        <v>19465</v>
      </c>
      <c r="F8720" s="214" t="s">
        <v>19466</v>
      </c>
      <c r="G8720" s="119" t="s">
        <v>19467</v>
      </c>
      <c r="H8720" s="121" t="s">
        <v>97</v>
      </c>
      <c r="I8720" s="119" t="s">
        <v>30</v>
      </c>
      <c r="J8720" s="121" t="s">
        <v>31</v>
      </c>
      <c r="K8720" s="120" t="s">
        <v>65</v>
      </c>
      <c r="L8720" s="131" t="s">
        <v>32</v>
      </c>
      <c r="M8720" s="120" t="s">
        <v>78</v>
      </c>
      <c r="P8720" s="124">
        <f t="shared" si="423"/>
        <v>0</v>
      </c>
    </row>
    <row r="8721" spans="1:20" ht="27.6">
      <c r="A8721" s="116">
        <v>8721</v>
      </c>
      <c r="B8721" s="129">
        <v>44341</v>
      </c>
      <c r="C8721" s="118">
        <f t="shared" si="422"/>
        <v>5</v>
      </c>
      <c r="D8721" s="120" t="s">
        <v>25</v>
      </c>
      <c r="E8721" s="120" t="s">
        <v>19468</v>
      </c>
      <c r="F8721" s="214" t="s">
        <v>19469</v>
      </c>
      <c r="G8721" s="119" t="s">
        <v>19470</v>
      </c>
      <c r="H8721" s="121" t="s">
        <v>256</v>
      </c>
      <c r="I8721" s="121" t="s">
        <v>63</v>
      </c>
      <c r="J8721" s="121" t="s">
        <v>15655</v>
      </c>
      <c r="K8721" s="120" t="s">
        <v>65</v>
      </c>
      <c r="L8721" s="131" t="s">
        <v>32</v>
      </c>
      <c r="M8721" s="120" t="s">
        <v>78</v>
      </c>
      <c r="P8721" s="124">
        <f t="shared" si="423"/>
        <v>0</v>
      </c>
    </row>
    <row r="8722" spans="1:20" ht="27.6">
      <c r="A8722" s="116">
        <v>8722</v>
      </c>
      <c r="B8722" s="129">
        <v>44341</v>
      </c>
      <c r="C8722" s="118">
        <f t="shared" si="422"/>
        <v>5</v>
      </c>
      <c r="D8722" s="120" t="s">
        <v>252</v>
      </c>
      <c r="E8722" s="120" t="s">
        <v>19471</v>
      </c>
      <c r="F8722" s="209" t="s">
        <v>19472</v>
      </c>
      <c r="G8722" s="119" t="s">
        <v>19473</v>
      </c>
      <c r="H8722" s="121" t="s">
        <v>177</v>
      </c>
      <c r="I8722" s="119" t="s">
        <v>42</v>
      </c>
      <c r="J8722" s="121" t="s">
        <v>646</v>
      </c>
      <c r="K8722" s="120" t="s">
        <v>65</v>
      </c>
      <c r="L8722" s="131" t="s">
        <v>32</v>
      </c>
      <c r="M8722" s="120" t="s">
        <v>33</v>
      </c>
      <c r="N8722" s="131">
        <v>44348</v>
      </c>
      <c r="O8722" s="131">
        <v>44588</v>
      </c>
      <c r="P8722" s="124">
        <f t="shared" si="423"/>
        <v>1</v>
      </c>
    </row>
    <row r="8723" spans="1:20">
      <c r="A8723" s="116">
        <v>8723</v>
      </c>
      <c r="B8723" s="129">
        <v>44341</v>
      </c>
      <c r="C8723" s="118">
        <f t="shared" si="422"/>
        <v>5</v>
      </c>
      <c r="D8723" s="120" t="s">
        <v>25</v>
      </c>
      <c r="E8723" s="120" t="s">
        <v>19474</v>
      </c>
      <c r="F8723" s="214" t="s">
        <v>19475</v>
      </c>
      <c r="G8723" s="119" t="s">
        <v>19476</v>
      </c>
      <c r="H8723" s="121" t="s">
        <v>256</v>
      </c>
      <c r="I8723" s="121" t="s">
        <v>42</v>
      </c>
      <c r="J8723" s="121" t="s">
        <v>1874</v>
      </c>
      <c r="K8723" s="120" t="s">
        <v>65</v>
      </c>
      <c r="L8723" s="131" t="s">
        <v>32</v>
      </c>
      <c r="M8723" s="120" t="s">
        <v>78</v>
      </c>
      <c r="P8723" s="124">
        <f t="shared" si="423"/>
        <v>0</v>
      </c>
    </row>
    <row r="8724" spans="1:20">
      <c r="A8724" s="116">
        <v>8724</v>
      </c>
      <c r="B8724" s="129">
        <v>44341</v>
      </c>
      <c r="C8724" s="118">
        <f t="shared" si="422"/>
        <v>5</v>
      </c>
      <c r="D8724" s="120" t="s">
        <v>25</v>
      </c>
      <c r="E8724" s="120" t="s">
        <v>19477</v>
      </c>
      <c r="F8724" s="214" t="s">
        <v>1462</v>
      </c>
      <c r="G8724" s="119" t="s">
        <v>19478</v>
      </c>
      <c r="H8724" s="121" t="s">
        <v>256</v>
      </c>
      <c r="I8724" s="121" t="s">
        <v>42</v>
      </c>
      <c r="J8724" s="121" t="s">
        <v>72</v>
      </c>
      <c r="K8724" s="120" t="s">
        <v>65</v>
      </c>
      <c r="L8724" s="131" t="s">
        <v>32</v>
      </c>
      <c r="M8724" s="120" t="s">
        <v>78</v>
      </c>
      <c r="P8724" s="124">
        <f t="shared" si="423"/>
        <v>0</v>
      </c>
    </row>
    <row r="8725" spans="1:20">
      <c r="A8725" s="116">
        <v>8725</v>
      </c>
      <c r="B8725" s="129">
        <v>44341</v>
      </c>
      <c r="C8725" s="118">
        <f t="shared" si="422"/>
        <v>5</v>
      </c>
      <c r="D8725" s="120" t="s">
        <v>25</v>
      </c>
      <c r="E8725" s="120" t="s">
        <v>19479</v>
      </c>
      <c r="F8725" s="214" t="s">
        <v>19480</v>
      </c>
      <c r="G8725" s="119" t="s">
        <v>19481</v>
      </c>
      <c r="H8725" s="121" t="s">
        <v>140</v>
      </c>
      <c r="I8725" s="121" t="s">
        <v>42</v>
      </c>
      <c r="J8725" s="121" t="s">
        <v>72</v>
      </c>
      <c r="K8725" s="120" t="s">
        <v>65</v>
      </c>
      <c r="L8725" s="131" t="s">
        <v>32</v>
      </c>
      <c r="M8725" s="120" t="s">
        <v>78</v>
      </c>
      <c r="P8725" s="124">
        <f t="shared" si="423"/>
        <v>0</v>
      </c>
    </row>
    <row r="8726" spans="1:20">
      <c r="A8726" s="116">
        <v>8726</v>
      </c>
      <c r="B8726" s="129">
        <v>44341</v>
      </c>
      <c r="C8726" s="118">
        <f t="shared" si="422"/>
        <v>5</v>
      </c>
      <c r="D8726" s="120" t="s">
        <v>252</v>
      </c>
      <c r="E8726" s="120" t="s">
        <v>19482</v>
      </c>
      <c r="F8726" s="209" t="s">
        <v>1791</v>
      </c>
      <c r="G8726" s="119" t="s">
        <v>680</v>
      </c>
      <c r="H8726" s="121" t="s">
        <v>177</v>
      </c>
      <c r="I8726" s="121" t="s">
        <v>196</v>
      </c>
      <c r="J8726" s="121" t="s">
        <v>196</v>
      </c>
      <c r="K8726" s="120" t="s">
        <v>65</v>
      </c>
      <c r="L8726" s="131" t="s">
        <v>32</v>
      </c>
      <c r="M8726" s="120" t="s">
        <v>33</v>
      </c>
      <c r="N8726" s="131">
        <v>44348</v>
      </c>
      <c r="O8726" s="131">
        <v>44613</v>
      </c>
      <c r="P8726" s="124">
        <f t="shared" si="423"/>
        <v>2</v>
      </c>
      <c r="S8726" s="120" t="s">
        <v>92</v>
      </c>
      <c r="T8726" s="126">
        <v>44620</v>
      </c>
    </row>
    <row r="8727" spans="1:20">
      <c r="A8727" s="116">
        <v>8727</v>
      </c>
      <c r="B8727" s="129">
        <v>44341</v>
      </c>
      <c r="C8727" s="118">
        <f t="shared" si="422"/>
        <v>5</v>
      </c>
      <c r="D8727" s="120" t="s">
        <v>25</v>
      </c>
      <c r="E8727" s="120" t="s">
        <v>19483</v>
      </c>
      <c r="F8727" s="214" t="s">
        <v>5616</v>
      </c>
      <c r="G8727" s="119" t="s">
        <v>19484</v>
      </c>
      <c r="H8727" s="121" t="s">
        <v>97</v>
      </c>
      <c r="I8727" s="119" t="s">
        <v>30</v>
      </c>
      <c r="J8727" s="121" t="s">
        <v>77</v>
      </c>
      <c r="K8727" s="120" t="s">
        <v>65</v>
      </c>
      <c r="L8727" s="131" t="s">
        <v>32</v>
      </c>
      <c r="M8727" s="120" t="s">
        <v>78</v>
      </c>
      <c r="P8727" s="124">
        <f t="shared" si="423"/>
        <v>0</v>
      </c>
    </row>
    <row r="8728" spans="1:20">
      <c r="A8728" s="116">
        <v>8728</v>
      </c>
      <c r="B8728" s="129">
        <v>44341</v>
      </c>
      <c r="C8728" s="118">
        <f t="shared" si="422"/>
        <v>5</v>
      </c>
      <c r="D8728" s="120" t="s">
        <v>252</v>
      </c>
      <c r="E8728" s="120" t="s">
        <v>19485</v>
      </c>
      <c r="F8728" s="209" t="s">
        <v>19486</v>
      </c>
      <c r="G8728" s="119" t="s">
        <v>19487</v>
      </c>
      <c r="H8728" s="121" t="s">
        <v>192</v>
      </c>
      <c r="I8728" s="121" t="s">
        <v>30</v>
      </c>
      <c r="J8728" s="121" t="s">
        <v>31</v>
      </c>
      <c r="K8728" s="120" t="s">
        <v>65</v>
      </c>
      <c r="L8728" s="131" t="s">
        <v>32</v>
      </c>
      <c r="M8728" s="120" t="s">
        <v>33</v>
      </c>
      <c r="N8728" s="131">
        <v>44361</v>
      </c>
      <c r="O8728" s="131">
        <v>44600</v>
      </c>
      <c r="P8728" s="124">
        <f t="shared" si="423"/>
        <v>2</v>
      </c>
      <c r="S8728" s="120" t="s">
        <v>237</v>
      </c>
      <c r="T8728" s="126">
        <v>44446</v>
      </c>
    </row>
    <row r="8729" spans="1:20" ht="27.6">
      <c r="A8729" s="116">
        <v>8729</v>
      </c>
      <c r="B8729" s="129">
        <v>44341</v>
      </c>
      <c r="C8729" s="118">
        <f t="shared" si="422"/>
        <v>5</v>
      </c>
      <c r="D8729" s="120" t="s">
        <v>25</v>
      </c>
      <c r="E8729" s="120" t="s">
        <v>19488</v>
      </c>
      <c r="F8729" s="214" t="s">
        <v>19489</v>
      </c>
      <c r="G8729" s="119" t="s">
        <v>9723</v>
      </c>
      <c r="H8729" s="121" t="s">
        <v>140</v>
      </c>
      <c r="I8729" s="119" t="s">
        <v>63</v>
      </c>
      <c r="J8729" s="121" t="s">
        <v>328</v>
      </c>
      <c r="K8729" s="120" t="s">
        <v>65</v>
      </c>
      <c r="L8729" s="131" t="s">
        <v>32</v>
      </c>
      <c r="M8729" s="120" t="s">
        <v>78</v>
      </c>
      <c r="P8729" s="124">
        <f t="shared" si="423"/>
        <v>0</v>
      </c>
    </row>
    <row r="8730" spans="1:20" ht="27.6">
      <c r="A8730" s="116">
        <v>8730</v>
      </c>
      <c r="B8730" s="129">
        <v>44341</v>
      </c>
      <c r="C8730" s="118">
        <f t="shared" si="422"/>
        <v>5</v>
      </c>
      <c r="D8730" s="120" t="s">
        <v>25</v>
      </c>
      <c r="E8730" s="120" t="s">
        <v>19490</v>
      </c>
      <c r="F8730" s="209" t="s">
        <v>16651</v>
      </c>
      <c r="G8730" s="119" t="s">
        <v>16652</v>
      </c>
      <c r="H8730" s="121" t="s">
        <v>344</v>
      </c>
      <c r="I8730" s="119" t="s">
        <v>30</v>
      </c>
      <c r="J8730" s="121" t="s">
        <v>529</v>
      </c>
      <c r="K8730" s="120" t="s">
        <v>65</v>
      </c>
      <c r="L8730" s="131" t="s">
        <v>32</v>
      </c>
      <c r="M8730" s="120" t="s">
        <v>33</v>
      </c>
      <c r="N8730" s="131">
        <v>44347</v>
      </c>
      <c r="O8730" s="131">
        <v>44463</v>
      </c>
      <c r="P8730" s="124">
        <f t="shared" si="423"/>
        <v>9</v>
      </c>
    </row>
    <row r="8731" spans="1:20" ht="27.6">
      <c r="A8731" s="116">
        <v>8731</v>
      </c>
      <c r="B8731" s="129">
        <v>44341</v>
      </c>
      <c r="C8731" s="118">
        <f t="shared" si="422"/>
        <v>5</v>
      </c>
      <c r="D8731" s="120" t="s">
        <v>25</v>
      </c>
      <c r="E8731" s="120" t="s">
        <v>19491</v>
      </c>
      <c r="F8731" s="214" t="s">
        <v>19492</v>
      </c>
      <c r="G8731" s="119" t="s">
        <v>1696</v>
      </c>
      <c r="H8731" s="121" t="s">
        <v>140</v>
      </c>
      <c r="I8731" s="121" t="s">
        <v>63</v>
      </c>
      <c r="J8731" s="121" t="s">
        <v>323</v>
      </c>
      <c r="K8731" s="120" t="s">
        <v>65</v>
      </c>
      <c r="L8731" s="131" t="s">
        <v>32</v>
      </c>
      <c r="M8731" s="120" t="s">
        <v>78</v>
      </c>
      <c r="P8731" s="124">
        <f t="shared" si="423"/>
        <v>0</v>
      </c>
    </row>
    <row r="8732" spans="1:20">
      <c r="A8732" s="116">
        <v>8732</v>
      </c>
      <c r="B8732" s="129">
        <v>44341</v>
      </c>
      <c r="C8732" s="118">
        <f t="shared" si="422"/>
        <v>5</v>
      </c>
      <c r="D8732" s="120" t="s">
        <v>25</v>
      </c>
      <c r="E8732" s="120" t="s">
        <v>19493</v>
      </c>
      <c r="F8732" s="209" t="s">
        <v>235</v>
      </c>
      <c r="G8732" s="119" t="s">
        <v>19494</v>
      </c>
      <c r="H8732" s="121" t="s">
        <v>76</v>
      </c>
      <c r="I8732" s="119" t="s">
        <v>30</v>
      </c>
      <c r="J8732" s="121" t="s">
        <v>435</v>
      </c>
      <c r="K8732" s="120" t="s">
        <v>65</v>
      </c>
      <c r="L8732" s="131" t="s">
        <v>32</v>
      </c>
      <c r="M8732" s="120" t="s">
        <v>33</v>
      </c>
      <c r="N8732" s="131">
        <v>44347</v>
      </c>
      <c r="O8732" s="131">
        <v>44351</v>
      </c>
      <c r="P8732" s="124">
        <f t="shared" si="423"/>
        <v>6</v>
      </c>
      <c r="S8732" s="120" t="s">
        <v>34</v>
      </c>
    </row>
    <row r="8733" spans="1:20" ht="27.6">
      <c r="A8733" s="116">
        <v>8733</v>
      </c>
      <c r="B8733" s="129">
        <v>44341</v>
      </c>
      <c r="C8733" s="118">
        <f t="shared" si="422"/>
        <v>5</v>
      </c>
      <c r="D8733" s="120" t="s">
        <v>25</v>
      </c>
      <c r="E8733" s="120" t="s">
        <v>19495</v>
      </c>
      <c r="F8733" s="214" t="s">
        <v>19496</v>
      </c>
      <c r="G8733" s="119" t="s">
        <v>17181</v>
      </c>
      <c r="H8733" s="121" t="s">
        <v>140</v>
      </c>
      <c r="I8733" s="121" t="s">
        <v>30</v>
      </c>
      <c r="J8733" s="121" t="s">
        <v>1544</v>
      </c>
      <c r="K8733" s="120" t="s">
        <v>65</v>
      </c>
      <c r="L8733" s="131" t="s">
        <v>32</v>
      </c>
      <c r="M8733" s="120" t="s">
        <v>78</v>
      </c>
      <c r="P8733" s="124">
        <f t="shared" si="423"/>
        <v>0</v>
      </c>
    </row>
    <row r="8734" spans="1:20">
      <c r="A8734" s="116">
        <v>8734</v>
      </c>
      <c r="B8734" s="129">
        <v>44341</v>
      </c>
      <c r="C8734" s="118">
        <f t="shared" si="422"/>
        <v>5</v>
      </c>
      <c r="D8734" s="120" t="s">
        <v>25</v>
      </c>
      <c r="E8734" s="120" t="s">
        <v>19497</v>
      </c>
      <c r="F8734" s="214" t="s">
        <v>6645</v>
      </c>
      <c r="G8734" s="119" t="s">
        <v>19498</v>
      </c>
      <c r="H8734" s="121" t="s">
        <v>76</v>
      </c>
      <c r="I8734" s="121" t="s">
        <v>30</v>
      </c>
      <c r="J8734" s="121" t="s">
        <v>3886</v>
      </c>
      <c r="K8734" s="120" t="s">
        <v>65</v>
      </c>
      <c r="L8734" s="131" t="s">
        <v>32</v>
      </c>
      <c r="M8734" s="120" t="s">
        <v>78</v>
      </c>
      <c r="P8734" s="124">
        <f t="shared" si="423"/>
        <v>0</v>
      </c>
    </row>
    <row r="8735" spans="1:20" ht="27.6">
      <c r="A8735" s="116">
        <v>8735</v>
      </c>
      <c r="B8735" s="129">
        <v>44341</v>
      </c>
      <c r="C8735" s="118">
        <f t="shared" si="422"/>
        <v>5</v>
      </c>
      <c r="D8735" s="120" t="s">
        <v>25</v>
      </c>
      <c r="E8735" s="120" t="s">
        <v>19499</v>
      </c>
      <c r="F8735" s="214" t="s">
        <v>19500</v>
      </c>
      <c r="G8735" s="119" t="s">
        <v>19501</v>
      </c>
      <c r="H8735" s="121" t="s">
        <v>140</v>
      </c>
      <c r="I8735" s="121" t="s">
        <v>30</v>
      </c>
      <c r="J8735" s="121" t="s">
        <v>10013</v>
      </c>
      <c r="K8735" s="120" t="s">
        <v>65</v>
      </c>
      <c r="L8735" s="131" t="s">
        <v>32</v>
      </c>
      <c r="M8735" s="120" t="s">
        <v>78</v>
      </c>
      <c r="P8735" s="124">
        <f t="shared" si="423"/>
        <v>0</v>
      </c>
    </row>
    <row r="8736" spans="1:20">
      <c r="A8736" s="116">
        <v>8736</v>
      </c>
      <c r="B8736" s="129">
        <v>44341</v>
      </c>
      <c r="C8736" s="118">
        <f t="shared" si="422"/>
        <v>5</v>
      </c>
      <c r="D8736" s="120" t="s">
        <v>25</v>
      </c>
      <c r="E8736" s="120" t="s">
        <v>19502</v>
      </c>
      <c r="F8736" s="209" t="s">
        <v>19503</v>
      </c>
      <c r="G8736" s="119" t="s">
        <v>19504</v>
      </c>
      <c r="H8736" s="121" t="s">
        <v>53</v>
      </c>
      <c r="I8736" s="121" t="s">
        <v>63</v>
      </c>
      <c r="J8736" s="121" t="s">
        <v>601</v>
      </c>
      <c r="K8736" s="120" t="s">
        <v>65</v>
      </c>
      <c r="L8736" s="131" t="s">
        <v>32</v>
      </c>
      <c r="M8736" s="120" t="s">
        <v>33</v>
      </c>
      <c r="N8736" s="131">
        <v>44348</v>
      </c>
      <c r="O8736" s="131">
        <v>44463</v>
      </c>
      <c r="P8736" s="124">
        <f t="shared" si="423"/>
        <v>9</v>
      </c>
      <c r="Q8736" s="118">
        <v>1</v>
      </c>
      <c r="R8736" s="124">
        <f ca="1">TODAY()-O8736</f>
        <v>215</v>
      </c>
    </row>
    <row r="8737" spans="1:20" ht="27.6">
      <c r="A8737" s="116">
        <v>8737</v>
      </c>
      <c r="B8737" s="129">
        <v>44341</v>
      </c>
      <c r="C8737" s="118">
        <f t="shared" si="422"/>
        <v>5</v>
      </c>
      <c r="D8737" s="120" t="s">
        <v>25</v>
      </c>
      <c r="E8737" s="120" t="s">
        <v>19505</v>
      </c>
      <c r="F8737" s="209" t="s">
        <v>19506</v>
      </c>
      <c r="G8737" s="119" t="s">
        <v>1413</v>
      </c>
      <c r="H8737" s="121" t="s">
        <v>53</v>
      </c>
      <c r="I8737" s="119" t="s">
        <v>63</v>
      </c>
      <c r="J8737" s="121" t="s">
        <v>601</v>
      </c>
      <c r="K8737" s="120" t="s">
        <v>65</v>
      </c>
      <c r="L8737" s="131" t="s">
        <v>32</v>
      </c>
      <c r="M8737" s="120" t="s">
        <v>33</v>
      </c>
      <c r="N8737" s="131">
        <v>44354</v>
      </c>
      <c r="O8737" s="131">
        <v>44463</v>
      </c>
      <c r="P8737" s="124">
        <f t="shared" si="423"/>
        <v>9</v>
      </c>
      <c r="Q8737" s="118">
        <v>1</v>
      </c>
      <c r="R8737" s="124">
        <f ca="1">TODAY()-O8737</f>
        <v>215</v>
      </c>
    </row>
    <row r="8738" spans="1:20">
      <c r="A8738" s="116">
        <v>8738</v>
      </c>
      <c r="B8738" s="129">
        <v>44341</v>
      </c>
      <c r="C8738" s="118">
        <f t="shared" si="422"/>
        <v>5</v>
      </c>
      <c r="D8738" s="120" t="s">
        <v>25</v>
      </c>
      <c r="E8738" s="120" t="s">
        <v>19507</v>
      </c>
      <c r="F8738" s="214" t="s">
        <v>13605</v>
      </c>
      <c r="G8738" s="119" t="s">
        <v>19501</v>
      </c>
      <c r="H8738" s="121" t="s">
        <v>140</v>
      </c>
      <c r="I8738" s="121" t="s">
        <v>30</v>
      </c>
      <c r="J8738" s="121" t="s">
        <v>10013</v>
      </c>
      <c r="K8738" s="120" t="s">
        <v>65</v>
      </c>
      <c r="L8738" s="131" t="s">
        <v>32</v>
      </c>
      <c r="M8738" s="120" t="s">
        <v>78</v>
      </c>
      <c r="P8738" s="124">
        <f t="shared" si="423"/>
        <v>0</v>
      </c>
    </row>
    <row r="8739" spans="1:20">
      <c r="A8739" s="116">
        <v>8739</v>
      </c>
      <c r="B8739" s="129">
        <v>44341</v>
      </c>
      <c r="C8739" s="118">
        <f t="shared" si="422"/>
        <v>5</v>
      </c>
      <c r="D8739" s="120" t="s">
        <v>25</v>
      </c>
      <c r="E8739" s="120" t="s">
        <v>19508</v>
      </c>
      <c r="F8739" s="214" t="s">
        <v>19509</v>
      </c>
      <c r="G8739" s="119" t="s">
        <v>9592</v>
      </c>
      <c r="H8739" s="121" t="s">
        <v>140</v>
      </c>
      <c r="I8739" s="119" t="s">
        <v>30</v>
      </c>
      <c r="J8739" s="121" t="s">
        <v>31</v>
      </c>
      <c r="K8739" s="120" t="s">
        <v>65</v>
      </c>
      <c r="L8739" s="131" t="s">
        <v>32</v>
      </c>
      <c r="M8739" s="120" t="s">
        <v>78</v>
      </c>
      <c r="P8739" s="124">
        <f t="shared" si="423"/>
        <v>0</v>
      </c>
    </row>
    <row r="8740" spans="1:20" ht="27.6">
      <c r="A8740" s="116">
        <v>8740</v>
      </c>
      <c r="B8740" s="129">
        <v>44341</v>
      </c>
      <c r="C8740" s="118">
        <f t="shared" si="422"/>
        <v>5</v>
      </c>
      <c r="D8740" s="119" t="s">
        <v>25</v>
      </c>
      <c r="E8740" s="120" t="s">
        <v>19510</v>
      </c>
      <c r="F8740" s="209" t="s">
        <v>19511</v>
      </c>
      <c r="G8740" s="119" t="s">
        <v>19512</v>
      </c>
      <c r="H8740" s="121" t="s">
        <v>160</v>
      </c>
      <c r="I8740" s="119" t="s">
        <v>42</v>
      </c>
      <c r="J8740" s="121" t="s">
        <v>82</v>
      </c>
      <c r="K8740" s="120" t="s">
        <v>65</v>
      </c>
      <c r="L8740" s="131" t="s">
        <v>32</v>
      </c>
      <c r="M8740" s="120" t="s">
        <v>33</v>
      </c>
      <c r="N8740" s="131">
        <v>44419</v>
      </c>
      <c r="P8740" s="124">
        <f t="shared" si="423"/>
        <v>0</v>
      </c>
      <c r="R8740" s="118">
        <f ca="1">TODAY()-N8740</f>
        <v>259</v>
      </c>
    </row>
    <row r="8741" spans="1:20" ht="27.6">
      <c r="A8741" s="116">
        <v>8741</v>
      </c>
      <c r="B8741" s="129">
        <v>44341</v>
      </c>
      <c r="C8741" s="118">
        <f t="shared" si="422"/>
        <v>5</v>
      </c>
      <c r="D8741" s="120" t="s">
        <v>25</v>
      </c>
      <c r="E8741" s="120" t="s">
        <v>19513</v>
      </c>
      <c r="F8741" s="214" t="s">
        <v>19514</v>
      </c>
      <c r="G8741" s="119" t="s">
        <v>11701</v>
      </c>
      <c r="H8741" s="121" t="s">
        <v>140</v>
      </c>
      <c r="I8741" s="119" t="s">
        <v>30</v>
      </c>
      <c r="J8741" s="121" t="s">
        <v>435</v>
      </c>
      <c r="K8741" s="120" t="s">
        <v>65</v>
      </c>
      <c r="L8741" s="131" t="s">
        <v>32</v>
      </c>
      <c r="M8741" s="120" t="s">
        <v>78</v>
      </c>
      <c r="P8741" s="124">
        <f t="shared" si="423"/>
        <v>0</v>
      </c>
    </row>
    <row r="8742" spans="1:20">
      <c r="A8742" s="116">
        <v>8742</v>
      </c>
      <c r="B8742" s="129">
        <v>44341</v>
      </c>
      <c r="C8742" s="118">
        <f t="shared" si="422"/>
        <v>5</v>
      </c>
      <c r="D8742" s="120" t="s">
        <v>25</v>
      </c>
      <c r="E8742" s="120" t="s">
        <v>19515</v>
      </c>
      <c r="F8742" s="209" t="s">
        <v>19516</v>
      </c>
      <c r="G8742" s="119" t="s">
        <v>1519</v>
      </c>
      <c r="H8742" s="121" t="s">
        <v>53</v>
      </c>
      <c r="I8742" s="119" t="s">
        <v>30</v>
      </c>
      <c r="J8742" s="121" t="s">
        <v>7142</v>
      </c>
      <c r="K8742" s="120" t="s">
        <v>65</v>
      </c>
      <c r="L8742" s="131" t="s">
        <v>32</v>
      </c>
      <c r="M8742" s="120" t="s">
        <v>78</v>
      </c>
      <c r="P8742" s="124">
        <f t="shared" si="423"/>
        <v>0</v>
      </c>
    </row>
    <row r="8743" spans="1:20">
      <c r="A8743" s="116">
        <v>8743</v>
      </c>
      <c r="B8743" s="129">
        <v>44341</v>
      </c>
      <c r="C8743" s="118">
        <f t="shared" si="422"/>
        <v>5</v>
      </c>
      <c r="D8743" s="120" t="s">
        <v>25</v>
      </c>
      <c r="E8743" s="120" t="s">
        <v>19517</v>
      </c>
      <c r="F8743" s="209" t="s">
        <v>2223</v>
      </c>
      <c r="G8743" s="119" t="s">
        <v>6508</v>
      </c>
      <c r="H8743" s="119" t="s">
        <v>53</v>
      </c>
      <c r="I8743" s="119" t="s">
        <v>30</v>
      </c>
      <c r="J8743" s="121" t="s">
        <v>435</v>
      </c>
      <c r="K8743" s="120" t="s">
        <v>65</v>
      </c>
      <c r="L8743" s="131" t="s">
        <v>32</v>
      </c>
      <c r="M8743" s="120" t="s">
        <v>78</v>
      </c>
      <c r="P8743" s="124">
        <f t="shared" si="423"/>
        <v>0</v>
      </c>
    </row>
    <row r="8744" spans="1:20" ht="27.6">
      <c r="A8744" s="116">
        <v>8744</v>
      </c>
      <c r="B8744" s="129">
        <v>44341</v>
      </c>
      <c r="C8744" s="118">
        <f t="shared" si="422"/>
        <v>5</v>
      </c>
      <c r="D8744" s="120" t="s">
        <v>25</v>
      </c>
      <c r="E8744" s="120" t="s">
        <v>19518</v>
      </c>
      <c r="F8744" s="209" t="s">
        <v>19519</v>
      </c>
      <c r="G8744" s="119" t="s">
        <v>19520</v>
      </c>
      <c r="H8744" s="121" t="s">
        <v>53</v>
      </c>
      <c r="I8744" s="121" t="s">
        <v>30</v>
      </c>
      <c r="J8744" s="121" t="s">
        <v>3886</v>
      </c>
      <c r="K8744" s="120" t="s">
        <v>65</v>
      </c>
      <c r="L8744" s="131" t="s">
        <v>32</v>
      </c>
      <c r="M8744" s="120" t="s">
        <v>78</v>
      </c>
      <c r="P8744" s="124">
        <f t="shared" si="423"/>
        <v>0</v>
      </c>
    </row>
    <row r="8745" spans="1:20">
      <c r="A8745" s="116">
        <v>8745</v>
      </c>
      <c r="B8745" s="129">
        <v>44341</v>
      </c>
      <c r="C8745" s="118">
        <f t="shared" si="422"/>
        <v>5</v>
      </c>
      <c r="D8745" s="119" t="s">
        <v>25</v>
      </c>
      <c r="E8745" s="120" t="s">
        <v>19521</v>
      </c>
      <c r="F8745" s="209" t="s">
        <v>1462</v>
      </c>
      <c r="G8745" s="119" t="s">
        <v>16794</v>
      </c>
      <c r="H8745" s="121" t="s">
        <v>41</v>
      </c>
      <c r="I8745" s="119" t="s">
        <v>30</v>
      </c>
      <c r="J8745" s="121" t="s">
        <v>87</v>
      </c>
      <c r="K8745" s="120" t="s">
        <v>65</v>
      </c>
      <c r="L8745" s="131" t="s">
        <v>32</v>
      </c>
      <c r="M8745" s="120" t="s">
        <v>78</v>
      </c>
      <c r="P8745" s="124">
        <f t="shared" si="423"/>
        <v>0</v>
      </c>
    </row>
    <row r="8746" spans="1:20">
      <c r="A8746" s="116">
        <v>8746</v>
      </c>
      <c r="B8746" s="129">
        <v>44341</v>
      </c>
      <c r="C8746" s="118">
        <f t="shared" si="422"/>
        <v>5</v>
      </c>
      <c r="D8746" s="119" t="s">
        <v>25</v>
      </c>
      <c r="E8746" s="120" t="s">
        <v>19522</v>
      </c>
      <c r="F8746" s="209" t="s">
        <v>19523</v>
      </c>
      <c r="G8746" s="119" t="s">
        <v>16794</v>
      </c>
      <c r="H8746" s="121" t="s">
        <v>41</v>
      </c>
      <c r="I8746" s="121" t="s">
        <v>30</v>
      </c>
      <c r="J8746" s="121" t="s">
        <v>1540</v>
      </c>
      <c r="K8746" s="120" t="s">
        <v>65</v>
      </c>
      <c r="L8746" s="131" t="s">
        <v>32</v>
      </c>
      <c r="M8746" s="120" t="s">
        <v>78</v>
      </c>
      <c r="P8746" s="124">
        <f t="shared" si="423"/>
        <v>0</v>
      </c>
      <c r="R8746" s="133"/>
    </row>
    <row r="8747" spans="1:20">
      <c r="A8747" s="116">
        <v>8747</v>
      </c>
      <c r="B8747" s="129">
        <v>44341</v>
      </c>
      <c r="C8747" s="118">
        <f t="shared" si="422"/>
        <v>5</v>
      </c>
      <c r="D8747" s="119" t="s">
        <v>25</v>
      </c>
      <c r="E8747" s="120" t="s">
        <v>19524</v>
      </c>
      <c r="F8747" s="209" t="s">
        <v>1465</v>
      </c>
      <c r="G8747" s="119" t="s">
        <v>6643</v>
      </c>
      <c r="H8747" s="121" t="s">
        <v>97</v>
      </c>
      <c r="I8747" s="121" t="s">
        <v>196</v>
      </c>
      <c r="J8747" s="121" t="s">
        <v>375</v>
      </c>
      <c r="K8747" s="120" t="s">
        <v>65</v>
      </c>
      <c r="L8747" s="131" t="s">
        <v>32</v>
      </c>
      <c r="M8747" s="120" t="s">
        <v>78</v>
      </c>
      <c r="P8747" s="124">
        <f t="shared" si="423"/>
        <v>0</v>
      </c>
      <c r="R8747" s="133"/>
    </row>
    <row r="8748" spans="1:20" ht="27.6">
      <c r="A8748" s="116">
        <v>8748</v>
      </c>
      <c r="B8748" s="129">
        <v>44342</v>
      </c>
      <c r="C8748" s="118">
        <f t="shared" si="422"/>
        <v>5</v>
      </c>
      <c r="D8748" s="119" t="s">
        <v>25</v>
      </c>
      <c r="E8748" s="120" t="s">
        <v>19525</v>
      </c>
      <c r="F8748" s="209" t="s">
        <v>19526</v>
      </c>
      <c r="G8748" s="119" t="s">
        <v>10467</v>
      </c>
      <c r="H8748" s="121" t="s">
        <v>41</v>
      </c>
      <c r="I8748" s="121" t="s">
        <v>30</v>
      </c>
      <c r="J8748" s="121" t="s">
        <v>77</v>
      </c>
      <c r="K8748" s="120" t="s">
        <v>65</v>
      </c>
      <c r="L8748" s="131" t="s">
        <v>32</v>
      </c>
      <c r="M8748" s="120" t="s">
        <v>33</v>
      </c>
      <c r="N8748" s="131">
        <v>44355</v>
      </c>
      <c r="P8748" s="124">
        <f t="shared" si="423"/>
        <v>0</v>
      </c>
      <c r="R8748" s="118">
        <f ca="1">TODAY()-N8748</f>
        <v>323</v>
      </c>
    </row>
    <row r="8749" spans="1:20">
      <c r="A8749" s="116">
        <v>8749</v>
      </c>
      <c r="B8749" s="129">
        <v>44342</v>
      </c>
      <c r="C8749" s="118">
        <f t="shared" si="422"/>
        <v>5</v>
      </c>
      <c r="D8749" s="119" t="s">
        <v>25</v>
      </c>
      <c r="E8749" s="120" t="s">
        <v>19527</v>
      </c>
      <c r="F8749" s="209" t="s">
        <v>2491</v>
      </c>
      <c r="G8749" s="119" t="s">
        <v>16794</v>
      </c>
      <c r="H8749" s="121" t="s">
        <v>41</v>
      </c>
      <c r="I8749" s="121" t="s">
        <v>30</v>
      </c>
      <c r="J8749" s="121" t="s">
        <v>7553</v>
      </c>
      <c r="K8749" s="120" t="s">
        <v>65</v>
      </c>
      <c r="L8749" s="131" t="s">
        <v>32</v>
      </c>
      <c r="M8749" s="120" t="s">
        <v>33</v>
      </c>
      <c r="N8749" s="131">
        <v>44363</v>
      </c>
      <c r="P8749" s="124">
        <f t="shared" si="423"/>
        <v>0</v>
      </c>
      <c r="S8749" s="120" t="s">
        <v>724</v>
      </c>
      <c r="T8749" s="126">
        <v>44363</v>
      </c>
    </row>
    <row r="8750" spans="1:20">
      <c r="A8750" s="116">
        <v>8750</v>
      </c>
      <c r="B8750" s="129">
        <v>44342</v>
      </c>
      <c r="C8750" s="118">
        <f t="shared" si="422"/>
        <v>5</v>
      </c>
      <c r="D8750" s="120" t="s">
        <v>25</v>
      </c>
      <c r="E8750" s="120" t="s">
        <v>19528</v>
      </c>
      <c r="F8750" s="214" t="s">
        <v>19529</v>
      </c>
      <c r="G8750" s="119" t="s">
        <v>19530</v>
      </c>
      <c r="H8750" s="121" t="s">
        <v>140</v>
      </c>
      <c r="I8750" s="119" t="s">
        <v>30</v>
      </c>
      <c r="J8750" s="121" t="s">
        <v>87</v>
      </c>
      <c r="K8750" s="120" t="s">
        <v>65</v>
      </c>
      <c r="L8750" s="131" t="s">
        <v>32</v>
      </c>
      <c r="M8750" s="120" t="s">
        <v>33</v>
      </c>
      <c r="N8750" s="131">
        <v>44386</v>
      </c>
      <c r="O8750" s="131">
        <v>44463</v>
      </c>
      <c r="P8750" s="124">
        <f t="shared" si="423"/>
        <v>9</v>
      </c>
    </row>
    <row r="8751" spans="1:20" ht="27.6">
      <c r="A8751" s="116">
        <v>8751</v>
      </c>
      <c r="B8751" s="129">
        <v>44342</v>
      </c>
      <c r="C8751" s="118">
        <f t="shared" si="422"/>
        <v>5</v>
      </c>
      <c r="D8751" s="119" t="s">
        <v>25</v>
      </c>
      <c r="E8751" s="120" t="s">
        <v>19531</v>
      </c>
      <c r="F8751" s="209" t="s">
        <v>19532</v>
      </c>
      <c r="G8751" s="119" t="s">
        <v>6643</v>
      </c>
      <c r="H8751" s="121" t="s">
        <v>97</v>
      </c>
      <c r="I8751" s="121" t="s">
        <v>30</v>
      </c>
      <c r="J8751" s="121" t="s">
        <v>77</v>
      </c>
      <c r="K8751" s="120" t="s">
        <v>65</v>
      </c>
      <c r="L8751" s="131" t="s">
        <v>32</v>
      </c>
      <c r="M8751" s="120" t="s">
        <v>78</v>
      </c>
      <c r="P8751" s="124">
        <f t="shared" si="423"/>
        <v>0</v>
      </c>
    </row>
    <row r="8752" spans="1:20">
      <c r="A8752" s="116">
        <v>8752</v>
      </c>
      <c r="B8752" s="129">
        <v>44342</v>
      </c>
      <c r="C8752" s="118">
        <f t="shared" si="422"/>
        <v>5</v>
      </c>
      <c r="D8752" s="120" t="s">
        <v>25</v>
      </c>
      <c r="E8752" s="120" t="s">
        <v>19533</v>
      </c>
      <c r="F8752" s="214" t="s">
        <v>480</v>
      </c>
      <c r="G8752" s="119" t="s">
        <v>9967</v>
      </c>
      <c r="H8752" s="121" t="s">
        <v>140</v>
      </c>
      <c r="I8752" s="121" t="s">
        <v>30</v>
      </c>
      <c r="J8752" s="121" t="s">
        <v>19534</v>
      </c>
      <c r="K8752" s="120" t="s">
        <v>65</v>
      </c>
      <c r="L8752" s="131" t="s">
        <v>32</v>
      </c>
      <c r="M8752" s="120" t="s">
        <v>78</v>
      </c>
      <c r="P8752" s="124">
        <f t="shared" si="423"/>
        <v>0</v>
      </c>
    </row>
    <row r="8753" spans="1:25">
      <c r="A8753" s="116">
        <v>8753</v>
      </c>
      <c r="B8753" s="129">
        <v>44533</v>
      </c>
      <c r="D8753" s="120" t="s">
        <v>252</v>
      </c>
      <c r="E8753" s="120" t="s">
        <v>19535</v>
      </c>
      <c r="F8753" s="209" t="s">
        <v>19536</v>
      </c>
      <c r="G8753" s="119" t="s">
        <v>19537</v>
      </c>
      <c r="H8753" s="121" t="s">
        <v>160</v>
      </c>
      <c r="I8753" s="119" t="s">
        <v>30</v>
      </c>
      <c r="J8753" s="121" t="s">
        <v>5018</v>
      </c>
      <c r="K8753" s="121" t="s">
        <v>65</v>
      </c>
      <c r="L8753" s="157" t="s">
        <v>32</v>
      </c>
      <c r="M8753" s="120" t="s">
        <v>33</v>
      </c>
      <c r="N8753" s="131">
        <v>44536</v>
      </c>
      <c r="O8753" s="131">
        <v>44579</v>
      </c>
    </row>
    <row r="8754" spans="1:25">
      <c r="A8754" s="116">
        <v>8754</v>
      </c>
      <c r="B8754" s="129">
        <v>44342</v>
      </c>
      <c r="C8754" s="118">
        <f>IF(B8754&lt;&gt;0,MONTH(B8754),0)</f>
        <v>5</v>
      </c>
      <c r="D8754" s="120" t="s">
        <v>25</v>
      </c>
      <c r="E8754" s="120" t="s">
        <v>19538</v>
      </c>
      <c r="F8754" s="214" t="s">
        <v>5062</v>
      </c>
      <c r="G8754" s="119" t="s">
        <v>17202</v>
      </c>
      <c r="H8754" s="121" t="s">
        <v>256</v>
      </c>
      <c r="I8754" s="119" t="s">
        <v>30</v>
      </c>
      <c r="J8754" s="121" t="s">
        <v>77</v>
      </c>
      <c r="K8754" s="120" t="s">
        <v>65</v>
      </c>
      <c r="L8754" s="131" t="s">
        <v>32</v>
      </c>
      <c r="M8754" s="120" t="s">
        <v>78</v>
      </c>
      <c r="P8754" s="124">
        <f>IF(O8754&lt;&gt;0,MONTH(O8754),0)</f>
        <v>0</v>
      </c>
    </row>
    <row r="8755" spans="1:25" ht="27.6">
      <c r="A8755" s="116">
        <v>8755</v>
      </c>
      <c r="B8755" s="129">
        <v>44342</v>
      </c>
      <c r="C8755" s="118">
        <f>IF(B8755&lt;&gt;0,MONTH(B8755),0)</f>
        <v>5</v>
      </c>
      <c r="D8755" s="120" t="s">
        <v>25</v>
      </c>
      <c r="E8755" s="120" t="s">
        <v>19539</v>
      </c>
      <c r="F8755" s="214" t="s">
        <v>19540</v>
      </c>
      <c r="G8755" s="119" t="s">
        <v>17202</v>
      </c>
      <c r="H8755" s="121" t="s">
        <v>140</v>
      </c>
      <c r="I8755" s="121" t="s">
        <v>30</v>
      </c>
      <c r="J8755" s="121" t="s">
        <v>77</v>
      </c>
      <c r="K8755" s="120" t="s">
        <v>65</v>
      </c>
      <c r="L8755" s="131" t="s">
        <v>32</v>
      </c>
      <c r="M8755" s="120" t="s">
        <v>78</v>
      </c>
      <c r="P8755" s="124">
        <f>IF(O8755&lt;&gt;0,MONTH(O8755),0)</f>
        <v>0</v>
      </c>
    </row>
    <row r="8756" spans="1:25">
      <c r="A8756" s="116">
        <v>8756</v>
      </c>
      <c r="B8756" s="129">
        <v>44342</v>
      </c>
      <c r="C8756" s="118">
        <f>IF(B8756&lt;&gt;0,MONTH(B8756),0)</f>
        <v>5</v>
      </c>
      <c r="D8756" s="120" t="s">
        <v>25</v>
      </c>
      <c r="E8756" s="120" t="s">
        <v>19541</v>
      </c>
      <c r="F8756" s="214" t="s">
        <v>19542</v>
      </c>
      <c r="G8756" s="119" t="s">
        <v>19543</v>
      </c>
      <c r="H8756" s="121" t="s">
        <v>140</v>
      </c>
      <c r="I8756" s="119" t="s">
        <v>30</v>
      </c>
      <c r="J8756" s="121" t="s">
        <v>77</v>
      </c>
      <c r="K8756" s="120" t="s">
        <v>65</v>
      </c>
      <c r="L8756" s="131" t="s">
        <v>32</v>
      </c>
      <c r="M8756" s="120" t="s">
        <v>78</v>
      </c>
      <c r="P8756" s="124">
        <f>IF(O8756&lt;&gt;0,MONTH(O8756),0)</f>
        <v>0</v>
      </c>
    </row>
    <row r="8757" spans="1:25">
      <c r="A8757" s="116">
        <v>8757</v>
      </c>
      <c r="B8757" s="129">
        <v>44351</v>
      </c>
      <c r="C8757" s="118">
        <f>IF(B8757&lt;&gt;0,MONTH(B8757),0)</f>
        <v>6</v>
      </c>
      <c r="D8757" s="120" t="s">
        <v>252</v>
      </c>
      <c r="E8757" s="120" t="s">
        <v>19544</v>
      </c>
      <c r="F8757" s="209" t="s">
        <v>19545</v>
      </c>
      <c r="G8757" s="119" t="s">
        <v>16257</v>
      </c>
      <c r="H8757" s="121" t="s">
        <v>29</v>
      </c>
      <c r="I8757" s="121" t="s">
        <v>196</v>
      </c>
      <c r="J8757" s="121" t="s">
        <v>196</v>
      </c>
      <c r="K8757" s="121" t="s">
        <v>584</v>
      </c>
      <c r="L8757" s="131" t="s">
        <v>32</v>
      </c>
      <c r="M8757" s="120" t="s">
        <v>78</v>
      </c>
      <c r="P8757" s="124">
        <f>IF(O8757&lt;&gt;0,MONTH(O8757),0)</f>
        <v>0</v>
      </c>
      <c r="Y8757" s="116" t="s">
        <v>16681</v>
      </c>
    </row>
    <row r="8758" spans="1:25">
      <c r="A8758" s="116">
        <v>8758</v>
      </c>
      <c r="B8758" s="129">
        <v>44533</v>
      </c>
      <c r="D8758" s="120" t="s">
        <v>252</v>
      </c>
      <c r="E8758" s="120" t="s">
        <v>19546</v>
      </c>
      <c r="F8758" s="209" t="s">
        <v>2360</v>
      </c>
      <c r="G8758" s="119" t="s">
        <v>19547</v>
      </c>
      <c r="H8758" s="121" t="s">
        <v>71</v>
      </c>
      <c r="I8758" s="121" t="s">
        <v>42</v>
      </c>
      <c r="J8758" s="121" t="s">
        <v>199</v>
      </c>
      <c r="K8758" s="121" t="s">
        <v>65</v>
      </c>
      <c r="L8758" s="157" t="s">
        <v>32</v>
      </c>
      <c r="M8758" s="120" t="s">
        <v>78</v>
      </c>
    </row>
    <row r="8759" spans="1:25" ht="27.6">
      <c r="A8759" s="116">
        <v>8759</v>
      </c>
      <c r="B8759" s="129">
        <v>44351</v>
      </c>
      <c r="C8759" s="118">
        <f t="shared" ref="C8759:C8766" si="424">IF(B8759&lt;&gt;0,MONTH(B8759),0)</f>
        <v>6</v>
      </c>
      <c r="D8759" s="120" t="s">
        <v>252</v>
      </c>
      <c r="E8759" s="120" t="s">
        <v>19548</v>
      </c>
      <c r="F8759" s="209" t="s">
        <v>19549</v>
      </c>
      <c r="G8759" s="119" t="s">
        <v>2394</v>
      </c>
      <c r="H8759" s="121" t="s">
        <v>29</v>
      </c>
      <c r="I8759" s="119" t="s">
        <v>30</v>
      </c>
      <c r="J8759" s="121" t="s">
        <v>7087</v>
      </c>
      <c r="K8759" s="121" t="s">
        <v>584</v>
      </c>
      <c r="L8759" s="131" t="s">
        <v>32</v>
      </c>
      <c r="M8759" s="120" t="s">
        <v>78</v>
      </c>
      <c r="P8759" s="124">
        <f>IF(O8759&lt;&gt;0,MONTH(O8759),0)</f>
        <v>0</v>
      </c>
      <c r="Y8759" s="116" t="s">
        <v>16681</v>
      </c>
    </row>
    <row r="8760" spans="1:25">
      <c r="A8760" s="116">
        <v>8760</v>
      </c>
      <c r="B8760" s="129">
        <v>44351</v>
      </c>
      <c r="C8760" s="118">
        <f t="shared" si="424"/>
        <v>6</v>
      </c>
      <c r="D8760" s="120" t="s">
        <v>252</v>
      </c>
      <c r="E8760" s="120" t="s">
        <v>19550</v>
      </c>
      <c r="F8760" s="209" t="s">
        <v>19551</v>
      </c>
      <c r="G8760" s="119" t="s">
        <v>19552</v>
      </c>
      <c r="H8760" s="121" t="s">
        <v>29</v>
      </c>
      <c r="I8760" s="121" t="s">
        <v>30</v>
      </c>
      <c r="J8760" s="121" t="s">
        <v>7553</v>
      </c>
      <c r="K8760" s="121" t="s">
        <v>584</v>
      </c>
      <c r="L8760" s="131" t="s">
        <v>32</v>
      </c>
      <c r="M8760" s="120" t="s">
        <v>78</v>
      </c>
      <c r="P8760" s="124">
        <f>IF(O8760&lt;&gt;0,MONTH(O8760),0)</f>
        <v>0</v>
      </c>
      <c r="Y8760" s="116" t="s">
        <v>16681</v>
      </c>
    </row>
    <row r="8761" spans="1:25">
      <c r="A8761" s="116">
        <v>8761</v>
      </c>
      <c r="B8761" s="129">
        <v>44342</v>
      </c>
      <c r="C8761" s="118">
        <f t="shared" si="424"/>
        <v>5</v>
      </c>
      <c r="D8761" s="120" t="s">
        <v>25</v>
      </c>
      <c r="E8761" s="120" t="s">
        <v>19553</v>
      </c>
      <c r="F8761" s="214" t="s">
        <v>19554</v>
      </c>
      <c r="G8761" s="119" t="s">
        <v>19555</v>
      </c>
      <c r="H8761" s="121" t="s">
        <v>41</v>
      </c>
      <c r="I8761" s="119" t="s">
        <v>30</v>
      </c>
      <c r="J8761" s="121" t="s">
        <v>77</v>
      </c>
      <c r="K8761" s="120" t="s">
        <v>65</v>
      </c>
      <c r="L8761" s="131" t="s">
        <v>32</v>
      </c>
      <c r="M8761" s="120" t="s">
        <v>78</v>
      </c>
      <c r="P8761" s="124">
        <f>IF(O8761&lt;&gt;0,MONTH(O8761),0)</f>
        <v>0</v>
      </c>
    </row>
    <row r="8762" spans="1:25" ht="14.4">
      <c r="A8762" s="116">
        <v>8762</v>
      </c>
      <c r="B8762" s="129">
        <v>44351</v>
      </c>
      <c r="C8762" s="118">
        <f t="shared" si="424"/>
        <v>6</v>
      </c>
      <c r="D8762" s="120" t="s">
        <v>252</v>
      </c>
      <c r="E8762" t="s">
        <v>19556</v>
      </c>
      <c r="F8762" s="209" t="s">
        <v>19557</v>
      </c>
      <c r="G8762" s="119" t="s">
        <v>19558</v>
      </c>
      <c r="H8762" s="121" t="s">
        <v>29</v>
      </c>
      <c r="I8762" s="121" t="s">
        <v>42</v>
      </c>
      <c r="J8762" s="121" t="s">
        <v>72</v>
      </c>
      <c r="K8762" s="121" t="s">
        <v>584</v>
      </c>
      <c r="L8762" s="131" t="s">
        <v>32</v>
      </c>
      <c r="M8762" s="120" t="s">
        <v>78</v>
      </c>
      <c r="Y8762" s="116" t="s">
        <v>16681</v>
      </c>
    </row>
    <row r="8763" spans="1:25">
      <c r="A8763" s="116">
        <v>8763</v>
      </c>
      <c r="B8763" s="129">
        <v>44351</v>
      </c>
      <c r="C8763" s="118">
        <f t="shared" si="424"/>
        <v>6</v>
      </c>
      <c r="D8763" s="120" t="s">
        <v>25</v>
      </c>
      <c r="E8763" s="120" t="s">
        <v>19559</v>
      </c>
      <c r="F8763" s="212" t="s">
        <v>19560</v>
      </c>
      <c r="G8763" s="119" t="s">
        <v>16783</v>
      </c>
      <c r="H8763" s="119" t="s">
        <v>41</v>
      </c>
      <c r="I8763" s="121" t="s">
        <v>30</v>
      </c>
      <c r="J8763" s="121" t="s">
        <v>7280</v>
      </c>
      <c r="K8763" s="120" t="s">
        <v>584</v>
      </c>
      <c r="L8763" s="131" t="s">
        <v>32</v>
      </c>
      <c r="M8763" s="130" t="s">
        <v>78</v>
      </c>
      <c r="Y8763" s="116" t="s">
        <v>19057</v>
      </c>
    </row>
    <row r="8764" spans="1:25" ht="27.6">
      <c r="A8764" s="116">
        <v>8764</v>
      </c>
      <c r="B8764" s="129">
        <v>44351</v>
      </c>
      <c r="C8764" s="118">
        <f t="shared" si="424"/>
        <v>6</v>
      </c>
      <c r="D8764" s="120" t="s">
        <v>25</v>
      </c>
      <c r="E8764" s="120" t="s">
        <v>19561</v>
      </c>
      <c r="F8764" s="212" t="s">
        <v>19562</v>
      </c>
      <c r="G8764" s="121" t="s">
        <v>214</v>
      </c>
      <c r="H8764" s="121" t="s">
        <v>53</v>
      </c>
      <c r="I8764" s="119" t="s">
        <v>30</v>
      </c>
      <c r="J8764" s="121" t="s">
        <v>12087</v>
      </c>
      <c r="K8764" s="120" t="s">
        <v>584</v>
      </c>
      <c r="L8764" s="131" t="s">
        <v>32</v>
      </c>
      <c r="M8764" s="120" t="s">
        <v>78</v>
      </c>
      <c r="Y8764" s="116" t="s">
        <v>17473</v>
      </c>
    </row>
    <row r="8765" spans="1:25">
      <c r="A8765" s="116">
        <v>8765</v>
      </c>
      <c r="B8765" s="129">
        <v>44354</v>
      </c>
      <c r="C8765" s="118">
        <f t="shared" si="424"/>
        <v>6</v>
      </c>
      <c r="D8765" s="120" t="s">
        <v>252</v>
      </c>
      <c r="E8765" s="120" t="s">
        <v>19563</v>
      </c>
      <c r="F8765" s="209" t="s">
        <v>19564</v>
      </c>
      <c r="G8765" s="119" t="s">
        <v>19565</v>
      </c>
      <c r="H8765" s="121" t="s">
        <v>29</v>
      </c>
      <c r="I8765" s="121" t="s">
        <v>196</v>
      </c>
      <c r="J8765" s="121" t="s">
        <v>375</v>
      </c>
      <c r="K8765" s="120" t="s">
        <v>65</v>
      </c>
      <c r="L8765" s="131" t="s">
        <v>32</v>
      </c>
      <c r="M8765" s="120" t="s">
        <v>78</v>
      </c>
    </row>
    <row r="8766" spans="1:25" ht="27.6">
      <c r="A8766" s="116">
        <v>8766</v>
      </c>
      <c r="B8766" s="129">
        <v>44354</v>
      </c>
      <c r="C8766" s="118">
        <f t="shared" si="424"/>
        <v>6</v>
      </c>
      <c r="D8766" s="120" t="s">
        <v>252</v>
      </c>
      <c r="E8766" s="120" t="s">
        <v>19566</v>
      </c>
      <c r="F8766" s="209" t="s">
        <v>19567</v>
      </c>
      <c r="G8766" s="119" t="s">
        <v>19568</v>
      </c>
      <c r="H8766" s="121" t="s">
        <v>29</v>
      </c>
      <c r="I8766" s="119" t="s">
        <v>30</v>
      </c>
      <c r="J8766" s="121" t="s">
        <v>435</v>
      </c>
      <c r="K8766" s="121" t="s">
        <v>584</v>
      </c>
      <c r="L8766" s="131" t="s">
        <v>32</v>
      </c>
      <c r="M8766" s="120" t="s">
        <v>78</v>
      </c>
      <c r="Y8766" s="116" t="s">
        <v>16681</v>
      </c>
    </row>
    <row r="8767" spans="1:25">
      <c r="A8767" s="116">
        <v>8767</v>
      </c>
      <c r="B8767" s="129">
        <v>44533</v>
      </c>
      <c r="D8767" s="120" t="s">
        <v>252</v>
      </c>
      <c r="E8767" s="120" t="s">
        <v>19569</v>
      </c>
      <c r="F8767" s="209" t="s">
        <v>3270</v>
      </c>
      <c r="G8767" s="119" t="s">
        <v>19570</v>
      </c>
      <c r="H8767" s="121" t="s">
        <v>192</v>
      </c>
      <c r="I8767" s="119" t="s">
        <v>42</v>
      </c>
      <c r="J8767" s="121" t="s">
        <v>72</v>
      </c>
      <c r="K8767" s="121" t="s">
        <v>65</v>
      </c>
      <c r="L8767" s="157" t="s">
        <v>32</v>
      </c>
      <c r="M8767" s="120" t="s">
        <v>33</v>
      </c>
      <c r="N8767" s="131">
        <v>44536</v>
      </c>
      <c r="S8767" s="120" t="s">
        <v>135</v>
      </c>
      <c r="T8767" s="126">
        <v>44536</v>
      </c>
    </row>
    <row r="8768" spans="1:25">
      <c r="A8768" s="116">
        <v>8768</v>
      </c>
      <c r="B8768" s="129">
        <v>44533</v>
      </c>
      <c r="D8768" s="120" t="s">
        <v>252</v>
      </c>
      <c r="E8768" s="120" t="s">
        <v>19571</v>
      </c>
      <c r="F8768" s="209" t="s">
        <v>8168</v>
      </c>
      <c r="G8768" s="119" t="s">
        <v>11349</v>
      </c>
      <c r="H8768" s="121" t="s">
        <v>140</v>
      </c>
      <c r="I8768" s="119" t="s">
        <v>30</v>
      </c>
      <c r="J8768" s="121" t="s">
        <v>1540</v>
      </c>
      <c r="K8768" s="121" t="s">
        <v>65</v>
      </c>
      <c r="L8768" s="157" t="s">
        <v>32</v>
      </c>
      <c r="M8768" s="120" t="s">
        <v>78</v>
      </c>
    </row>
    <row r="8769" spans="1:25" ht="27.6">
      <c r="A8769" s="116">
        <v>8769</v>
      </c>
      <c r="B8769" s="129">
        <v>44354</v>
      </c>
      <c r="C8769" s="118">
        <f t="shared" ref="C8769:C8800" si="425">IF(B8769&lt;&gt;0,MONTH(B8769),0)</f>
        <v>6</v>
      </c>
      <c r="D8769" s="120" t="s">
        <v>252</v>
      </c>
      <c r="E8769" s="120" t="s">
        <v>19572</v>
      </c>
      <c r="F8769" s="209" t="s">
        <v>19573</v>
      </c>
      <c r="G8769" s="119" t="s">
        <v>19574</v>
      </c>
      <c r="H8769" s="121" t="s">
        <v>29</v>
      </c>
      <c r="I8769" s="145" t="s">
        <v>30</v>
      </c>
      <c r="J8769" s="121" t="s">
        <v>77</v>
      </c>
      <c r="K8769" s="121" t="s">
        <v>584</v>
      </c>
      <c r="L8769" s="131" t="s">
        <v>32</v>
      </c>
      <c r="M8769" s="120" t="s">
        <v>78</v>
      </c>
      <c r="Y8769" s="116" t="s">
        <v>16681</v>
      </c>
    </row>
    <row r="8770" spans="1:25" ht="27.6">
      <c r="A8770" s="116">
        <v>8770</v>
      </c>
      <c r="B8770" s="129">
        <v>44342</v>
      </c>
      <c r="C8770" s="118">
        <f t="shared" si="425"/>
        <v>5</v>
      </c>
      <c r="D8770" s="120" t="s">
        <v>25</v>
      </c>
      <c r="E8770" s="120" t="s">
        <v>19575</v>
      </c>
      <c r="F8770" s="214" t="s">
        <v>19576</v>
      </c>
      <c r="G8770" s="119" t="s">
        <v>6643</v>
      </c>
      <c r="H8770" s="121" t="s">
        <v>97</v>
      </c>
      <c r="I8770" s="121" t="s">
        <v>30</v>
      </c>
      <c r="J8770" s="121" t="s">
        <v>77</v>
      </c>
      <c r="K8770" s="120" t="s">
        <v>65</v>
      </c>
      <c r="L8770" s="131" t="s">
        <v>32</v>
      </c>
      <c r="M8770" s="120" t="s">
        <v>78</v>
      </c>
      <c r="P8770" s="124">
        <f t="shared" ref="P8770:P8785" si="426">IF(O8770&lt;&gt;0,MONTH(O8770),0)</f>
        <v>0</v>
      </c>
    </row>
    <row r="8771" spans="1:25">
      <c r="A8771" s="116">
        <v>8771</v>
      </c>
      <c r="B8771" s="129">
        <v>44342</v>
      </c>
      <c r="C8771" s="118">
        <f t="shared" si="425"/>
        <v>5</v>
      </c>
      <c r="D8771" s="120" t="s">
        <v>25</v>
      </c>
      <c r="E8771" s="120" t="s">
        <v>19577</v>
      </c>
      <c r="F8771" s="214" t="s">
        <v>19578</v>
      </c>
      <c r="G8771" s="119" t="s">
        <v>17202</v>
      </c>
      <c r="H8771" s="121" t="s">
        <v>140</v>
      </c>
      <c r="I8771" s="119" t="s">
        <v>30</v>
      </c>
      <c r="J8771" s="121" t="s">
        <v>77</v>
      </c>
      <c r="K8771" s="120" t="s">
        <v>65</v>
      </c>
      <c r="L8771" s="131" t="s">
        <v>32</v>
      </c>
      <c r="M8771" s="120" t="s">
        <v>78</v>
      </c>
      <c r="P8771" s="124">
        <f t="shared" si="426"/>
        <v>0</v>
      </c>
    </row>
    <row r="8772" spans="1:25" ht="27.6">
      <c r="A8772" s="116">
        <v>8772</v>
      </c>
      <c r="B8772" s="129">
        <v>44342</v>
      </c>
      <c r="C8772" s="118">
        <f t="shared" si="425"/>
        <v>5</v>
      </c>
      <c r="D8772" s="120" t="s">
        <v>25</v>
      </c>
      <c r="E8772" s="120" t="s">
        <v>19579</v>
      </c>
      <c r="F8772" s="214" t="s">
        <v>19580</v>
      </c>
      <c r="G8772" s="119" t="s">
        <v>19543</v>
      </c>
      <c r="H8772" s="121" t="s">
        <v>140</v>
      </c>
      <c r="I8772" s="119" t="s">
        <v>30</v>
      </c>
      <c r="J8772" s="121" t="s">
        <v>3886</v>
      </c>
      <c r="K8772" s="120" t="s">
        <v>65</v>
      </c>
      <c r="L8772" s="131" t="s">
        <v>32</v>
      </c>
      <c r="M8772" s="120" t="s">
        <v>78</v>
      </c>
      <c r="P8772" s="124">
        <f t="shared" si="426"/>
        <v>0</v>
      </c>
    </row>
    <row r="8773" spans="1:25" ht="27.6">
      <c r="A8773" s="116">
        <v>8773</v>
      </c>
      <c r="B8773" s="129">
        <v>44342</v>
      </c>
      <c r="C8773" s="118">
        <f t="shared" si="425"/>
        <v>5</v>
      </c>
      <c r="D8773" s="120" t="s">
        <v>25</v>
      </c>
      <c r="E8773" s="120" t="s">
        <v>19581</v>
      </c>
      <c r="F8773" s="214" t="s">
        <v>19582</v>
      </c>
      <c r="G8773" s="119" t="s">
        <v>9592</v>
      </c>
      <c r="H8773" s="121" t="s">
        <v>140</v>
      </c>
      <c r="I8773" s="119" t="s">
        <v>30</v>
      </c>
      <c r="J8773" s="121" t="s">
        <v>77</v>
      </c>
      <c r="K8773" s="120" t="s">
        <v>65</v>
      </c>
      <c r="L8773" s="131" t="s">
        <v>32</v>
      </c>
      <c r="M8773" s="120" t="s">
        <v>78</v>
      </c>
      <c r="P8773" s="124">
        <f t="shared" si="426"/>
        <v>0</v>
      </c>
    </row>
    <row r="8774" spans="1:25" ht="27.6">
      <c r="A8774" s="116">
        <v>8774</v>
      </c>
      <c r="B8774" s="129">
        <v>44342</v>
      </c>
      <c r="C8774" s="118">
        <f t="shared" si="425"/>
        <v>5</v>
      </c>
      <c r="D8774" s="120" t="s">
        <v>25</v>
      </c>
      <c r="E8774" s="120" t="s">
        <v>19583</v>
      </c>
      <c r="F8774" s="214" t="s">
        <v>19584</v>
      </c>
      <c r="G8774" s="119" t="s">
        <v>17352</v>
      </c>
      <c r="H8774" s="121" t="s">
        <v>140</v>
      </c>
      <c r="I8774" s="119" t="s">
        <v>30</v>
      </c>
      <c r="J8774" s="121" t="s">
        <v>87</v>
      </c>
      <c r="K8774" s="120" t="s">
        <v>65</v>
      </c>
      <c r="L8774" s="131" t="s">
        <v>32</v>
      </c>
      <c r="M8774" s="120" t="s">
        <v>78</v>
      </c>
      <c r="P8774" s="124">
        <f t="shared" si="426"/>
        <v>0</v>
      </c>
    </row>
    <row r="8775" spans="1:25">
      <c r="A8775" s="116">
        <v>8775</v>
      </c>
      <c r="B8775" s="129">
        <v>44342</v>
      </c>
      <c r="C8775" s="118">
        <f t="shared" si="425"/>
        <v>5</v>
      </c>
      <c r="D8775" s="120" t="s">
        <v>25</v>
      </c>
      <c r="E8775" s="120" t="s">
        <v>19585</v>
      </c>
      <c r="F8775" s="214" t="s">
        <v>153</v>
      </c>
      <c r="G8775" s="119" t="s">
        <v>9723</v>
      </c>
      <c r="H8775" s="121" t="s">
        <v>140</v>
      </c>
      <c r="I8775" s="119" t="s">
        <v>63</v>
      </c>
      <c r="J8775" s="121" t="s">
        <v>328</v>
      </c>
      <c r="K8775" s="120" t="s">
        <v>65</v>
      </c>
      <c r="L8775" s="131" t="s">
        <v>32</v>
      </c>
      <c r="M8775" s="120" t="s">
        <v>78</v>
      </c>
      <c r="P8775" s="124">
        <f t="shared" si="426"/>
        <v>0</v>
      </c>
    </row>
    <row r="8776" spans="1:25">
      <c r="A8776" s="116">
        <v>8776</v>
      </c>
      <c r="B8776" s="129">
        <v>44342</v>
      </c>
      <c r="C8776" s="118">
        <f t="shared" si="425"/>
        <v>5</v>
      </c>
      <c r="D8776" s="120" t="s">
        <v>25</v>
      </c>
      <c r="E8776" s="120" t="s">
        <v>19586</v>
      </c>
      <c r="F8776" s="214" t="s">
        <v>19587</v>
      </c>
      <c r="G8776" s="119" t="s">
        <v>19588</v>
      </c>
      <c r="H8776" s="121" t="s">
        <v>140</v>
      </c>
      <c r="I8776" s="119" t="s">
        <v>30</v>
      </c>
      <c r="J8776" s="121" t="s">
        <v>87</v>
      </c>
      <c r="K8776" s="120" t="s">
        <v>65</v>
      </c>
      <c r="L8776" s="131" t="s">
        <v>32</v>
      </c>
      <c r="M8776" s="120" t="s">
        <v>78</v>
      </c>
      <c r="P8776" s="124">
        <f t="shared" si="426"/>
        <v>0</v>
      </c>
    </row>
    <row r="8777" spans="1:25">
      <c r="A8777" s="116">
        <v>8777</v>
      </c>
      <c r="B8777" s="129">
        <v>44342</v>
      </c>
      <c r="C8777" s="118">
        <f t="shared" si="425"/>
        <v>5</v>
      </c>
      <c r="D8777" s="120" t="s">
        <v>25</v>
      </c>
      <c r="E8777" s="120" t="s">
        <v>19589</v>
      </c>
      <c r="F8777" s="214" t="s">
        <v>7636</v>
      </c>
      <c r="G8777" s="119" t="s">
        <v>2133</v>
      </c>
      <c r="H8777" s="121" t="s">
        <v>48</v>
      </c>
      <c r="I8777" s="121" t="s">
        <v>30</v>
      </c>
      <c r="J8777" s="121" t="s">
        <v>5024</v>
      </c>
      <c r="K8777" s="120" t="s">
        <v>65</v>
      </c>
      <c r="L8777" s="131" t="s">
        <v>32</v>
      </c>
      <c r="M8777" s="120" t="s">
        <v>78</v>
      </c>
      <c r="P8777" s="124">
        <f t="shared" si="426"/>
        <v>0</v>
      </c>
    </row>
    <row r="8778" spans="1:25">
      <c r="A8778" s="116">
        <v>8778</v>
      </c>
      <c r="B8778" s="129">
        <v>44342</v>
      </c>
      <c r="C8778" s="118">
        <f t="shared" si="425"/>
        <v>5</v>
      </c>
      <c r="D8778" s="120" t="s">
        <v>25</v>
      </c>
      <c r="E8778" s="120" t="s">
        <v>19590</v>
      </c>
      <c r="F8778" s="214" t="s">
        <v>19591</v>
      </c>
      <c r="G8778" s="119" t="s">
        <v>11783</v>
      </c>
      <c r="H8778" s="121" t="s">
        <v>140</v>
      </c>
      <c r="I8778" s="119" t="s">
        <v>30</v>
      </c>
      <c r="J8778" s="121" t="s">
        <v>87</v>
      </c>
      <c r="K8778" s="120" t="s">
        <v>65</v>
      </c>
      <c r="L8778" s="131" t="s">
        <v>32</v>
      </c>
      <c r="M8778" s="120" t="s">
        <v>78</v>
      </c>
      <c r="P8778" s="124">
        <f t="shared" si="426"/>
        <v>0</v>
      </c>
    </row>
    <row r="8779" spans="1:25">
      <c r="A8779" s="116">
        <v>8779</v>
      </c>
      <c r="B8779" s="129">
        <v>44343</v>
      </c>
      <c r="C8779" s="118">
        <f t="shared" si="425"/>
        <v>5</v>
      </c>
      <c r="D8779" s="120" t="s">
        <v>25</v>
      </c>
      <c r="E8779" s="120" t="s">
        <v>19592</v>
      </c>
      <c r="F8779" s="209" t="s">
        <v>19593</v>
      </c>
      <c r="G8779" s="119" t="s">
        <v>19594</v>
      </c>
      <c r="H8779" s="121" t="s">
        <v>1173</v>
      </c>
      <c r="I8779" s="119" t="s">
        <v>30</v>
      </c>
      <c r="J8779" s="121" t="s">
        <v>77</v>
      </c>
      <c r="K8779" s="120" t="s">
        <v>65</v>
      </c>
      <c r="L8779" s="131" t="s">
        <v>32</v>
      </c>
      <c r="M8779" s="120" t="s">
        <v>33</v>
      </c>
      <c r="N8779" s="131">
        <v>44460</v>
      </c>
      <c r="O8779" s="131">
        <v>44460</v>
      </c>
      <c r="P8779" s="124">
        <f t="shared" si="426"/>
        <v>9</v>
      </c>
    </row>
    <row r="8780" spans="1:25">
      <c r="A8780" s="116">
        <v>8780</v>
      </c>
      <c r="B8780" s="129">
        <v>44343</v>
      </c>
      <c r="C8780" s="118">
        <f t="shared" si="425"/>
        <v>5</v>
      </c>
      <c r="D8780" s="120" t="s">
        <v>25</v>
      </c>
      <c r="E8780" s="120" t="s">
        <v>19595</v>
      </c>
      <c r="F8780" s="209" t="s">
        <v>19596</v>
      </c>
      <c r="G8780" s="119" t="s">
        <v>2779</v>
      </c>
      <c r="H8780" s="121" t="s">
        <v>86</v>
      </c>
      <c r="I8780" s="119" t="s">
        <v>42</v>
      </c>
      <c r="J8780" s="121" t="s">
        <v>72</v>
      </c>
      <c r="K8780" s="120" t="s">
        <v>65</v>
      </c>
      <c r="L8780" s="131" t="s">
        <v>32</v>
      </c>
      <c r="M8780" s="120" t="s">
        <v>33</v>
      </c>
      <c r="N8780" s="131">
        <v>44378</v>
      </c>
      <c r="O8780" s="131">
        <v>44463</v>
      </c>
      <c r="P8780" s="124">
        <f t="shared" si="426"/>
        <v>9</v>
      </c>
    </row>
    <row r="8781" spans="1:25" ht="27.6">
      <c r="A8781" s="116">
        <v>8781</v>
      </c>
      <c r="B8781" s="129">
        <v>44343</v>
      </c>
      <c r="C8781" s="118">
        <f t="shared" si="425"/>
        <v>5</v>
      </c>
      <c r="D8781" s="120" t="s">
        <v>25</v>
      </c>
      <c r="E8781" s="120" t="s">
        <v>19597</v>
      </c>
      <c r="F8781" s="214" t="s">
        <v>19598</v>
      </c>
      <c r="G8781" s="119" t="s">
        <v>11297</v>
      </c>
      <c r="H8781" s="121" t="s">
        <v>140</v>
      </c>
      <c r="I8781" s="121" t="s">
        <v>30</v>
      </c>
      <c r="J8781" s="121" t="s">
        <v>5018</v>
      </c>
      <c r="K8781" s="120" t="s">
        <v>65</v>
      </c>
      <c r="L8781" s="131" t="s">
        <v>32</v>
      </c>
      <c r="M8781" s="120" t="s">
        <v>78</v>
      </c>
      <c r="P8781" s="124">
        <f t="shared" si="426"/>
        <v>0</v>
      </c>
    </row>
    <row r="8782" spans="1:25">
      <c r="A8782" s="116">
        <v>8782</v>
      </c>
      <c r="B8782" s="129">
        <v>44343</v>
      </c>
      <c r="C8782" s="118">
        <f t="shared" si="425"/>
        <v>5</v>
      </c>
      <c r="D8782" s="120" t="s">
        <v>25</v>
      </c>
      <c r="E8782" s="120" t="s">
        <v>19599</v>
      </c>
      <c r="F8782" s="214" t="s">
        <v>19600</v>
      </c>
      <c r="G8782" s="119" t="s">
        <v>19601</v>
      </c>
      <c r="H8782" s="121" t="s">
        <v>256</v>
      </c>
      <c r="I8782" s="119" t="s">
        <v>30</v>
      </c>
      <c r="J8782" s="121" t="s">
        <v>3886</v>
      </c>
      <c r="K8782" s="120" t="s">
        <v>65</v>
      </c>
      <c r="L8782" s="131" t="s">
        <v>32</v>
      </c>
      <c r="M8782" s="120" t="s">
        <v>78</v>
      </c>
      <c r="P8782" s="124">
        <f t="shared" si="426"/>
        <v>0</v>
      </c>
    </row>
    <row r="8783" spans="1:25">
      <c r="A8783" s="116">
        <v>8783</v>
      </c>
      <c r="B8783" s="129">
        <v>44343</v>
      </c>
      <c r="C8783" s="118">
        <f t="shared" si="425"/>
        <v>5</v>
      </c>
      <c r="D8783" s="120" t="s">
        <v>25</v>
      </c>
      <c r="E8783" s="120" t="s">
        <v>19602</v>
      </c>
      <c r="F8783" s="214" t="s">
        <v>19603</v>
      </c>
      <c r="G8783" s="119" t="s">
        <v>19604</v>
      </c>
      <c r="H8783" s="121" t="s">
        <v>140</v>
      </c>
      <c r="I8783" s="119" t="s">
        <v>30</v>
      </c>
      <c r="J8783" s="121" t="s">
        <v>8287</v>
      </c>
      <c r="K8783" s="120" t="s">
        <v>65</v>
      </c>
      <c r="L8783" s="131" t="s">
        <v>32</v>
      </c>
      <c r="M8783" s="120" t="s">
        <v>78</v>
      </c>
      <c r="P8783" s="124">
        <f t="shared" si="426"/>
        <v>0</v>
      </c>
    </row>
    <row r="8784" spans="1:25">
      <c r="A8784" s="116">
        <v>8784</v>
      </c>
      <c r="B8784" s="129">
        <v>44343</v>
      </c>
      <c r="C8784" s="118">
        <f t="shared" si="425"/>
        <v>5</v>
      </c>
      <c r="D8784" s="120" t="s">
        <v>25</v>
      </c>
      <c r="E8784" s="120" t="s">
        <v>19605</v>
      </c>
      <c r="F8784" s="214" t="s">
        <v>19606</v>
      </c>
      <c r="G8784" s="119" t="s">
        <v>9723</v>
      </c>
      <c r="H8784" s="121" t="s">
        <v>140</v>
      </c>
      <c r="I8784" s="121" t="s">
        <v>30</v>
      </c>
      <c r="J8784" s="121" t="s">
        <v>87</v>
      </c>
      <c r="K8784" s="120" t="s">
        <v>65</v>
      </c>
      <c r="L8784" s="131" t="s">
        <v>32</v>
      </c>
      <c r="M8784" s="120" t="s">
        <v>78</v>
      </c>
      <c r="P8784" s="124">
        <f t="shared" si="426"/>
        <v>0</v>
      </c>
    </row>
    <row r="8785" spans="1:25" ht="27.6">
      <c r="A8785" s="116">
        <v>8785</v>
      </c>
      <c r="B8785" s="129">
        <v>44343</v>
      </c>
      <c r="C8785" s="118">
        <f t="shared" si="425"/>
        <v>5</v>
      </c>
      <c r="D8785" s="120" t="s">
        <v>25</v>
      </c>
      <c r="E8785" s="120" t="s">
        <v>19607</v>
      </c>
      <c r="F8785" s="214" t="s">
        <v>19608</v>
      </c>
      <c r="G8785" s="119" t="s">
        <v>9723</v>
      </c>
      <c r="H8785" s="121" t="s">
        <v>140</v>
      </c>
      <c r="I8785" s="121" t="s">
        <v>30</v>
      </c>
      <c r="J8785" s="121" t="s">
        <v>87</v>
      </c>
      <c r="K8785" s="120" t="s">
        <v>65</v>
      </c>
      <c r="L8785" s="131" t="s">
        <v>32</v>
      </c>
      <c r="M8785" s="120" t="s">
        <v>78</v>
      </c>
      <c r="P8785" s="124">
        <f t="shared" si="426"/>
        <v>0</v>
      </c>
    </row>
    <row r="8786" spans="1:25">
      <c r="A8786" s="116">
        <v>8786</v>
      </c>
      <c r="B8786" s="129">
        <v>44354</v>
      </c>
      <c r="C8786" s="118">
        <f t="shared" si="425"/>
        <v>6</v>
      </c>
      <c r="D8786" s="120" t="s">
        <v>252</v>
      </c>
      <c r="E8786" s="120" t="s">
        <v>19609</v>
      </c>
      <c r="F8786" s="209" t="s">
        <v>566</v>
      </c>
      <c r="G8786" s="119" t="s">
        <v>19610</v>
      </c>
      <c r="H8786" s="121" t="s">
        <v>53</v>
      </c>
      <c r="I8786" s="119" t="s">
        <v>196</v>
      </c>
      <c r="J8786" s="121" t="s">
        <v>196</v>
      </c>
      <c r="K8786" s="120" t="s">
        <v>65</v>
      </c>
      <c r="L8786" s="131" t="s">
        <v>32</v>
      </c>
      <c r="M8786" s="120" t="s">
        <v>78</v>
      </c>
    </row>
    <row r="8787" spans="1:25">
      <c r="A8787" s="116">
        <v>8787</v>
      </c>
      <c r="B8787" s="129">
        <v>44343</v>
      </c>
      <c r="C8787" s="118">
        <f t="shared" si="425"/>
        <v>5</v>
      </c>
      <c r="D8787" s="120" t="s">
        <v>25</v>
      </c>
      <c r="E8787" s="120" t="s">
        <v>19611</v>
      </c>
      <c r="F8787" s="214" t="s">
        <v>19612</v>
      </c>
      <c r="G8787" s="119" t="s">
        <v>17627</v>
      </c>
      <c r="H8787" s="121" t="s">
        <v>140</v>
      </c>
      <c r="I8787" s="119" t="s">
        <v>30</v>
      </c>
      <c r="J8787" s="121" t="s">
        <v>7216</v>
      </c>
      <c r="K8787" s="120" t="s">
        <v>65</v>
      </c>
      <c r="L8787" s="131" t="s">
        <v>32</v>
      </c>
      <c r="M8787" s="120" t="s">
        <v>78</v>
      </c>
      <c r="P8787" s="124">
        <f t="shared" ref="P8787:P8793" si="427">IF(O8787&lt;&gt;0,MONTH(O8787),0)</f>
        <v>0</v>
      </c>
    </row>
    <row r="8788" spans="1:25">
      <c r="A8788" s="116">
        <v>8788</v>
      </c>
      <c r="B8788" s="129">
        <v>44343</v>
      </c>
      <c r="C8788" s="118">
        <f t="shared" si="425"/>
        <v>5</v>
      </c>
      <c r="D8788" s="120" t="s">
        <v>25</v>
      </c>
      <c r="E8788" s="120" t="s">
        <v>19613</v>
      </c>
      <c r="F8788" s="214" t="s">
        <v>19139</v>
      </c>
      <c r="G8788" s="119" t="s">
        <v>1089</v>
      </c>
      <c r="H8788" s="121" t="s">
        <v>140</v>
      </c>
      <c r="I8788" s="121" t="s">
        <v>30</v>
      </c>
      <c r="J8788" s="121" t="s">
        <v>77</v>
      </c>
      <c r="K8788" s="120" t="s">
        <v>65</v>
      </c>
      <c r="L8788" s="131" t="s">
        <v>32</v>
      </c>
      <c r="M8788" s="120" t="s">
        <v>78</v>
      </c>
      <c r="P8788" s="124">
        <f t="shared" si="427"/>
        <v>0</v>
      </c>
    </row>
    <row r="8789" spans="1:25">
      <c r="A8789" s="116">
        <v>8789</v>
      </c>
      <c r="B8789" s="129">
        <v>44343</v>
      </c>
      <c r="C8789" s="118">
        <f t="shared" si="425"/>
        <v>5</v>
      </c>
      <c r="D8789" s="120" t="s">
        <v>25</v>
      </c>
      <c r="E8789" s="120" t="s">
        <v>19614</v>
      </c>
      <c r="F8789" s="214" t="s">
        <v>17422</v>
      </c>
      <c r="G8789" s="119" t="s">
        <v>19615</v>
      </c>
      <c r="H8789" s="121" t="s">
        <v>118</v>
      </c>
      <c r="I8789" s="121" t="s">
        <v>30</v>
      </c>
      <c r="J8789" s="121" t="s">
        <v>435</v>
      </c>
      <c r="K8789" s="120" t="s">
        <v>65</v>
      </c>
      <c r="L8789" s="131" t="s">
        <v>32</v>
      </c>
      <c r="M8789" s="120" t="s">
        <v>78</v>
      </c>
      <c r="P8789" s="124">
        <f t="shared" si="427"/>
        <v>0</v>
      </c>
    </row>
    <row r="8790" spans="1:25">
      <c r="A8790" s="116">
        <v>8790</v>
      </c>
      <c r="B8790" s="129">
        <v>44343</v>
      </c>
      <c r="C8790" s="118">
        <f t="shared" si="425"/>
        <v>5</v>
      </c>
      <c r="D8790" s="120" t="s">
        <v>25</v>
      </c>
      <c r="E8790" s="120" t="s">
        <v>19616</v>
      </c>
      <c r="F8790" s="214" t="s">
        <v>19617</v>
      </c>
      <c r="G8790" s="119" t="s">
        <v>19618</v>
      </c>
      <c r="H8790" s="121" t="s">
        <v>29</v>
      </c>
      <c r="I8790" s="121" t="s">
        <v>30</v>
      </c>
      <c r="J8790" s="121" t="s">
        <v>435</v>
      </c>
      <c r="K8790" s="120" t="s">
        <v>65</v>
      </c>
      <c r="L8790" s="131" t="s">
        <v>32</v>
      </c>
      <c r="M8790" s="120" t="s">
        <v>78</v>
      </c>
      <c r="P8790" s="124">
        <f t="shared" si="427"/>
        <v>0</v>
      </c>
    </row>
    <row r="8791" spans="1:25">
      <c r="A8791" s="116">
        <v>8791</v>
      </c>
      <c r="B8791" s="129">
        <v>44343</v>
      </c>
      <c r="C8791" s="118">
        <f t="shared" si="425"/>
        <v>5</v>
      </c>
      <c r="D8791" s="120" t="s">
        <v>25</v>
      </c>
      <c r="E8791" s="120" t="s">
        <v>19619</v>
      </c>
      <c r="F8791" s="214" t="s">
        <v>19620</v>
      </c>
      <c r="G8791" s="119" t="s">
        <v>1105</v>
      </c>
      <c r="H8791" s="121" t="s">
        <v>29</v>
      </c>
      <c r="I8791" s="119" t="s">
        <v>30</v>
      </c>
      <c r="J8791" s="121" t="s">
        <v>9857</v>
      </c>
      <c r="K8791" s="120" t="s">
        <v>65</v>
      </c>
      <c r="L8791" s="131" t="s">
        <v>32</v>
      </c>
      <c r="M8791" s="120" t="s">
        <v>78</v>
      </c>
      <c r="P8791" s="124">
        <f t="shared" si="427"/>
        <v>0</v>
      </c>
    </row>
    <row r="8792" spans="1:25" ht="27.6">
      <c r="A8792" s="116">
        <v>8792</v>
      </c>
      <c r="B8792" s="129">
        <v>44343</v>
      </c>
      <c r="C8792" s="118">
        <f t="shared" si="425"/>
        <v>5</v>
      </c>
      <c r="D8792" s="120" t="s">
        <v>25</v>
      </c>
      <c r="E8792" s="120" t="s">
        <v>19621</v>
      </c>
      <c r="F8792" s="214" t="s">
        <v>19622</v>
      </c>
      <c r="G8792" s="119" t="s">
        <v>19623</v>
      </c>
      <c r="H8792" s="121" t="s">
        <v>29</v>
      </c>
      <c r="I8792" s="119" t="s">
        <v>30</v>
      </c>
      <c r="J8792" s="121" t="s">
        <v>5018</v>
      </c>
      <c r="K8792" s="120" t="s">
        <v>65</v>
      </c>
      <c r="L8792" s="131" t="s">
        <v>32</v>
      </c>
      <c r="M8792" s="120" t="s">
        <v>78</v>
      </c>
      <c r="P8792" s="124">
        <f t="shared" si="427"/>
        <v>0</v>
      </c>
    </row>
    <row r="8793" spans="1:25">
      <c r="A8793" s="116">
        <v>8793</v>
      </c>
      <c r="B8793" s="129">
        <v>44343</v>
      </c>
      <c r="C8793" s="118">
        <f t="shared" si="425"/>
        <v>5</v>
      </c>
      <c r="D8793" s="120" t="s">
        <v>25</v>
      </c>
      <c r="E8793" s="120" t="s">
        <v>19624</v>
      </c>
      <c r="F8793" s="214" t="s">
        <v>19625</v>
      </c>
      <c r="G8793" s="119" t="s">
        <v>19626</v>
      </c>
      <c r="H8793" s="121" t="s">
        <v>192</v>
      </c>
      <c r="I8793" s="121" t="s">
        <v>30</v>
      </c>
      <c r="J8793" s="121" t="s">
        <v>7726</v>
      </c>
      <c r="K8793" s="120" t="s">
        <v>65</v>
      </c>
      <c r="L8793" s="131" t="s">
        <v>32</v>
      </c>
      <c r="M8793" s="120" t="s">
        <v>78</v>
      </c>
      <c r="P8793" s="124">
        <f t="shared" si="427"/>
        <v>0</v>
      </c>
    </row>
    <row r="8794" spans="1:25">
      <c r="A8794" s="116">
        <v>8794</v>
      </c>
      <c r="B8794" s="129">
        <v>44354</v>
      </c>
      <c r="C8794" s="118">
        <f t="shared" si="425"/>
        <v>6</v>
      </c>
      <c r="D8794" s="120" t="s">
        <v>252</v>
      </c>
      <c r="E8794" s="120" t="s">
        <v>19627</v>
      </c>
      <c r="F8794" s="209" t="s">
        <v>13118</v>
      </c>
      <c r="G8794" s="119" t="s">
        <v>19628</v>
      </c>
      <c r="H8794" s="121" t="s">
        <v>29</v>
      </c>
      <c r="I8794" s="121" t="s">
        <v>30</v>
      </c>
      <c r="J8794" s="121" t="s">
        <v>7142</v>
      </c>
      <c r="K8794" s="120" t="s">
        <v>65</v>
      </c>
      <c r="L8794" s="131" t="s">
        <v>32</v>
      </c>
      <c r="M8794" s="120" t="s">
        <v>78</v>
      </c>
      <c r="R8794" s="133"/>
    </row>
    <row r="8795" spans="1:25">
      <c r="A8795" s="116">
        <v>8795</v>
      </c>
      <c r="B8795" s="129">
        <v>44354</v>
      </c>
      <c r="C8795" s="118">
        <f t="shared" si="425"/>
        <v>6</v>
      </c>
      <c r="D8795" s="120" t="s">
        <v>252</v>
      </c>
      <c r="E8795" s="120" t="s">
        <v>19629</v>
      </c>
      <c r="F8795" s="209" t="s">
        <v>2896</v>
      </c>
      <c r="G8795" s="119" t="s">
        <v>16517</v>
      </c>
      <c r="H8795" s="121" t="s">
        <v>29</v>
      </c>
      <c r="I8795" s="121" t="s">
        <v>30</v>
      </c>
      <c r="J8795" s="121" t="s">
        <v>77</v>
      </c>
      <c r="K8795" s="120" t="s">
        <v>65</v>
      </c>
      <c r="L8795" s="131" t="s">
        <v>32</v>
      </c>
      <c r="M8795" s="120" t="s">
        <v>78</v>
      </c>
    </row>
    <row r="8796" spans="1:25">
      <c r="A8796" s="116">
        <v>8796</v>
      </c>
      <c r="B8796" s="129">
        <v>44354</v>
      </c>
      <c r="C8796" s="118">
        <f t="shared" si="425"/>
        <v>6</v>
      </c>
      <c r="D8796" s="120" t="s">
        <v>252</v>
      </c>
      <c r="E8796" s="120" t="s">
        <v>19630</v>
      </c>
      <c r="F8796" s="209" t="s">
        <v>480</v>
      </c>
      <c r="G8796" s="119" t="s">
        <v>3381</v>
      </c>
      <c r="H8796" s="121" t="s">
        <v>29</v>
      </c>
      <c r="I8796" s="121" t="s">
        <v>42</v>
      </c>
      <c r="J8796" s="121" t="s">
        <v>72</v>
      </c>
      <c r="K8796" s="121" t="s">
        <v>584</v>
      </c>
      <c r="L8796" s="131" t="s">
        <v>32</v>
      </c>
      <c r="M8796" s="120" t="s">
        <v>78</v>
      </c>
      <c r="Y8796" s="116" t="s">
        <v>16681</v>
      </c>
    </row>
    <row r="8797" spans="1:25">
      <c r="A8797" s="116">
        <v>8797</v>
      </c>
      <c r="B8797" s="129">
        <v>44354</v>
      </c>
      <c r="C8797" s="118">
        <f t="shared" si="425"/>
        <v>6</v>
      </c>
      <c r="D8797" s="120" t="s">
        <v>252</v>
      </c>
      <c r="E8797" s="120" t="s">
        <v>19631</v>
      </c>
      <c r="F8797" s="209" t="s">
        <v>19632</v>
      </c>
      <c r="G8797" s="119" t="s">
        <v>19633</v>
      </c>
      <c r="H8797" s="121" t="s">
        <v>29</v>
      </c>
      <c r="I8797" s="121" t="s">
        <v>42</v>
      </c>
      <c r="J8797" s="121" t="s">
        <v>72</v>
      </c>
      <c r="K8797" s="121" t="s">
        <v>584</v>
      </c>
      <c r="L8797" s="131" t="s">
        <v>32</v>
      </c>
      <c r="M8797" s="120" t="s">
        <v>78</v>
      </c>
      <c r="Y8797" s="116" t="s">
        <v>16681</v>
      </c>
    </row>
    <row r="8798" spans="1:25">
      <c r="A8798" s="116">
        <v>8798</v>
      </c>
      <c r="B8798" s="129">
        <v>44354</v>
      </c>
      <c r="C8798" s="118">
        <f t="shared" si="425"/>
        <v>6</v>
      </c>
      <c r="D8798" s="120" t="s">
        <v>252</v>
      </c>
      <c r="E8798" s="120" t="s">
        <v>19634</v>
      </c>
      <c r="F8798" s="209" t="s">
        <v>19635</v>
      </c>
      <c r="G8798" s="119" t="s">
        <v>857</v>
      </c>
      <c r="H8798" s="121" t="s">
        <v>71</v>
      </c>
      <c r="I8798" s="121" t="s">
        <v>196</v>
      </c>
      <c r="J8798" s="121" t="s">
        <v>196</v>
      </c>
      <c r="K8798" s="121" t="s">
        <v>584</v>
      </c>
      <c r="L8798" s="131" t="s">
        <v>32</v>
      </c>
      <c r="M8798" s="120" t="s">
        <v>78</v>
      </c>
      <c r="Y8798" s="116" t="s">
        <v>16681</v>
      </c>
    </row>
    <row r="8799" spans="1:25">
      <c r="A8799" s="116">
        <v>8799</v>
      </c>
      <c r="B8799" s="129">
        <v>44354</v>
      </c>
      <c r="C8799" s="118">
        <f t="shared" si="425"/>
        <v>6</v>
      </c>
      <c r="D8799" s="120" t="s">
        <v>252</v>
      </c>
      <c r="E8799" s="120" t="s">
        <v>19636</v>
      </c>
      <c r="F8799" s="209" t="s">
        <v>19637</v>
      </c>
      <c r="G8799" s="119" t="s">
        <v>8079</v>
      </c>
      <c r="H8799" s="121" t="s">
        <v>29</v>
      </c>
      <c r="I8799" s="119" t="s">
        <v>30</v>
      </c>
      <c r="J8799" s="121" t="s">
        <v>485</v>
      </c>
      <c r="K8799" s="121" t="s">
        <v>584</v>
      </c>
      <c r="L8799" s="131" t="s">
        <v>32</v>
      </c>
      <c r="M8799" s="120" t="s">
        <v>78</v>
      </c>
      <c r="Y8799" s="116" t="s">
        <v>16681</v>
      </c>
    </row>
    <row r="8800" spans="1:25">
      <c r="A8800" s="116">
        <v>8800</v>
      </c>
      <c r="B8800" s="129">
        <v>44354</v>
      </c>
      <c r="C8800" s="118">
        <f t="shared" si="425"/>
        <v>6</v>
      </c>
      <c r="D8800" s="120" t="s">
        <v>252</v>
      </c>
      <c r="E8800" s="120" t="s">
        <v>19638</v>
      </c>
      <c r="F8800" s="209" t="s">
        <v>19639</v>
      </c>
      <c r="G8800" s="119" t="s">
        <v>16294</v>
      </c>
      <c r="H8800" s="121" t="s">
        <v>97</v>
      </c>
      <c r="I8800" s="121" t="s">
        <v>30</v>
      </c>
      <c r="J8800" s="121" t="s">
        <v>77</v>
      </c>
      <c r="K8800" s="121" t="s">
        <v>584</v>
      </c>
      <c r="L8800" s="131" t="s">
        <v>32</v>
      </c>
      <c r="M8800" s="120" t="s">
        <v>78</v>
      </c>
      <c r="Y8800" s="116" t="s">
        <v>16681</v>
      </c>
    </row>
    <row r="8801" spans="1:25">
      <c r="A8801" s="116">
        <v>8801</v>
      </c>
      <c r="B8801" s="129">
        <v>44354</v>
      </c>
      <c r="C8801" s="118">
        <f t="shared" ref="C8801:C8832" si="428">IF(B8801&lt;&gt;0,MONTH(B8801),0)</f>
        <v>6</v>
      </c>
      <c r="D8801" s="120" t="s">
        <v>252</v>
      </c>
      <c r="E8801" s="120" t="s">
        <v>19640</v>
      </c>
      <c r="F8801" s="209" t="s">
        <v>19641</v>
      </c>
      <c r="G8801" s="119" t="s">
        <v>19642</v>
      </c>
      <c r="H8801" s="121" t="s">
        <v>177</v>
      </c>
      <c r="I8801" s="121" t="s">
        <v>42</v>
      </c>
      <c r="J8801" s="121" t="s">
        <v>72</v>
      </c>
      <c r="K8801" s="121" t="s">
        <v>584</v>
      </c>
      <c r="L8801" s="131" t="s">
        <v>32</v>
      </c>
      <c r="M8801" s="120" t="s">
        <v>78</v>
      </c>
      <c r="Y8801" s="116" t="s">
        <v>16681</v>
      </c>
    </row>
    <row r="8802" spans="1:25" ht="14.4">
      <c r="A8802" s="116">
        <v>8802</v>
      </c>
      <c r="B8802" s="129">
        <v>44354</v>
      </c>
      <c r="C8802" s="118">
        <f t="shared" si="428"/>
        <v>6</v>
      </c>
      <c r="D8802" s="120" t="s">
        <v>252</v>
      </c>
      <c r="E8802" t="s">
        <v>19643</v>
      </c>
      <c r="F8802" s="209" t="s">
        <v>1259</v>
      </c>
      <c r="G8802" s="119" t="s">
        <v>4949</v>
      </c>
      <c r="H8802" s="121" t="s">
        <v>53</v>
      </c>
      <c r="I8802" s="121" t="s">
        <v>30</v>
      </c>
      <c r="J8802" s="121" t="s">
        <v>7375</v>
      </c>
      <c r="K8802" s="120" t="s">
        <v>65</v>
      </c>
      <c r="L8802" s="131" t="s">
        <v>32</v>
      </c>
      <c r="M8802" s="120" t="s">
        <v>33</v>
      </c>
      <c r="N8802" s="131">
        <v>44399</v>
      </c>
      <c r="O8802" s="131">
        <v>44613</v>
      </c>
    </row>
    <row r="8803" spans="1:25">
      <c r="A8803" s="116">
        <v>8803</v>
      </c>
      <c r="B8803" s="129">
        <v>44354</v>
      </c>
      <c r="C8803" s="118">
        <f t="shared" si="428"/>
        <v>6</v>
      </c>
      <c r="D8803" s="120" t="s">
        <v>252</v>
      </c>
      <c r="E8803" s="120" t="s">
        <v>19644</v>
      </c>
      <c r="F8803" s="209" t="s">
        <v>19645</v>
      </c>
      <c r="G8803" s="119" t="s">
        <v>255</v>
      </c>
      <c r="H8803" s="121" t="s">
        <v>256</v>
      </c>
      <c r="I8803" s="121" t="s">
        <v>42</v>
      </c>
      <c r="J8803" s="121" t="s">
        <v>82</v>
      </c>
      <c r="K8803" s="120" t="s">
        <v>65</v>
      </c>
      <c r="L8803" s="131" t="s">
        <v>32</v>
      </c>
      <c r="M8803" s="120" t="s">
        <v>33</v>
      </c>
      <c r="N8803" s="131">
        <v>44355</v>
      </c>
      <c r="S8803" s="120" t="s">
        <v>34</v>
      </c>
    </row>
    <row r="8804" spans="1:25" ht="27.6">
      <c r="A8804" s="116">
        <v>8804</v>
      </c>
      <c r="B8804" s="129">
        <v>44354</v>
      </c>
      <c r="C8804" s="118">
        <f t="shared" si="428"/>
        <v>6</v>
      </c>
      <c r="D8804" s="120" t="s">
        <v>252</v>
      </c>
      <c r="E8804" s="130" t="s">
        <v>19646</v>
      </c>
      <c r="F8804" s="212" t="s">
        <v>19647</v>
      </c>
      <c r="G8804" s="119" t="s">
        <v>19648</v>
      </c>
      <c r="H8804" s="119" t="s">
        <v>29</v>
      </c>
      <c r="I8804" s="119" t="s">
        <v>30</v>
      </c>
      <c r="J8804" s="121" t="s">
        <v>10497</v>
      </c>
      <c r="K8804" s="121" t="s">
        <v>584</v>
      </c>
      <c r="L8804" s="131" t="s">
        <v>32</v>
      </c>
      <c r="M8804" s="120" t="s">
        <v>33</v>
      </c>
      <c r="N8804" s="233">
        <v>44354</v>
      </c>
      <c r="O8804" s="233">
        <v>44433</v>
      </c>
      <c r="Q8804" s="133"/>
      <c r="R8804" s="133"/>
      <c r="S8804" s="120" t="s">
        <v>92</v>
      </c>
      <c r="T8804" s="126">
        <v>44433</v>
      </c>
      <c r="Y8804" s="134" t="s">
        <v>16681</v>
      </c>
    </row>
    <row r="8805" spans="1:25">
      <c r="A8805" s="116">
        <v>8805</v>
      </c>
      <c r="B8805" s="129">
        <v>44354</v>
      </c>
      <c r="C8805" s="118">
        <f t="shared" si="428"/>
        <v>6</v>
      </c>
      <c r="D8805" s="120" t="s">
        <v>252</v>
      </c>
      <c r="E8805" s="120" t="s">
        <v>19649</v>
      </c>
      <c r="F8805" s="212" t="s">
        <v>19650</v>
      </c>
      <c r="G8805" s="119" t="s">
        <v>19651</v>
      </c>
      <c r="H8805" s="121" t="s">
        <v>140</v>
      </c>
      <c r="I8805" s="121" t="s">
        <v>30</v>
      </c>
      <c r="J8805" s="121" t="s">
        <v>7142</v>
      </c>
      <c r="K8805" s="120" t="s">
        <v>65</v>
      </c>
      <c r="L8805" s="131" t="s">
        <v>32</v>
      </c>
      <c r="M8805" s="120" t="s">
        <v>33</v>
      </c>
      <c r="N8805" s="131">
        <v>44357</v>
      </c>
      <c r="O8805" s="131">
        <v>44613</v>
      </c>
    </row>
    <row r="8806" spans="1:25" ht="27.6">
      <c r="A8806" s="116">
        <v>8806</v>
      </c>
      <c r="B8806" s="129">
        <v>44354</v>
      </c>
      <c r="C8806" s="118">
        <f t="shared" si="428"/>
        <v>6</v>
      </c>
      <c r="D8806" s="120" t="s">
        <v>252</v>
      </c>
      <c r="E8806" s="120" t="s">
        <v>19652</v>
      </c>
      <c r="F8806" s="212" t="s">
        <v>19653</v>
      </c>
      <c r="G8806" s="119" t="s">
        <v>10818</v>
      </c>
      <c r="H8806" s="121" t="s">
        <v>29</v>
      </c>
      <c r="I8806" s="121" t="s">
        <v>42</v>
      </c>
      <c r="J8806" s="121" t="s">
        <v>43</v>
      </c>
      <c r="K8806" s="120" t="s">
        <v>65</v>
      </c>
      <c r="L8806" s="131" t="s">
        <v>32</v>
      </c>
      <c r="M8806" s="120" t="s">
        <v>33</v>
      </c>
      <c r="N8806" s="131">
        <v>44355</v>
      </c>
      <c r="O8806" s="131">
        <v>44588</v>
      </c>
    </row>
    <row r="8807" spans="1:25" ht="27.6">
      <c r="A8807" s="116">
        <v>8807</v>
      </c>
      <c r="B8807" s="129">
        <v>44354</v>
      </c>
      <c r="C8807" s="118">
        <f t="shared" si="428"/>
        <v>6</v>
      </c>
      <c r="D8807" s="120" t="s">
        <v>252</v>
      </c>
      <c r="E8807" s="120" t="s">
        <v>19654</v>
      </c>
      <c r="F8807" s="212" t="s">
        <v>19655</v>
      </c>
      <c r="G8807" s="119" t="s">
        <v>11060</v>
      </c>
      <c r="H8807" s="121" t="s">
        <v>29</v>
      </c>
      <c r="I8807" s="121" t="s">
        <v>196</v>
      </c>
      <c r="J8807" s="121" t="s">
        <v>196</v>
      </c>
      <c r="K8807" s="120" t="s">
        <v>65</v>
      </c>
      <c r="L8807" s="131" t="s">
        <v>32</v>
      </c>
      <c r="M8807" s="120" t="s">
        <v>33</v>
      </c>
      <c r="N8807" s="131">
        <v>44355</v>
      </c>
      <c r="O8807" s="131">
        <v>44433</v>
      </c>
      <c r="S8807" s="120" t="s">
        <v>92</v>
      </c>
      <c r="T8807" s="126">
        <v>44445</v>
      </c>
    </row>
    <row r="8808" spans="1:25">
      <c r="A8808" s="116">
        <v>8808</v>
      </c>
      <c r="B8808" s="129">
        <v>44354</v>
      </c>
      <c r="C8808" s="118">
        <f t="shared" si="428"/>
        <v>6</v>
      </c>
      <c r="D8808" s="120" t="s">
        <v>25</v>
      </c>
      <c r="E8808" s="130" t="s">
        <v>19656</v>
      </c>
      <c r="F8808" s="209" t="s">
        <v>19657</v>
      </c>
      <c r="G8808" s="119" t="s">
        <v>445</v>
      </c>
      <c r="H8808" s="121" t="s">
        <v>97</v>
      </c>
      <c r="I8808" s="119" t="s">
        <v>42</v>
      </c>
      <c r="J8808" s="121" t="s">
        <v>72</v>
      </c>
      <c r="K8808" s="120" t="s">
        <v>65</v>
      </c>
      <c r="L8808" s="131" t="s">
        <v>32</v>
      </c>
      <c r="M8808" s="120" t="s">
        <v>33</v>
      </c>
      <c r="O8808" s="233"/>
      <c r="S8808" s="120" t="s">
        <v>34</v>
      </c>
      <c r="Y8808" s="116" t="s">
        <v>5231</v>
      </c>
    </row>
    <row r="8809" spans="1:25">
      <c r="A8809" s="116">
        <v>8809</v>
      </c>
      <c r="B8809" s="129">
        <v>44354</v>
      </c>
      <c r="C8809" s="118">
        <f t="shared" si="428"/>
        <v>6</v>
      </c>
      <c r="D8809" s="121" t="s">
        <v>25</v>
      </c>
      <c r="E8809" s="120" t="s">
        <v>19658</v>
      </c>
      <c r="F8809" s="209" t="s">
        <v>11303</v>
      </c>
      <c r="G8809" s="119" t="s">
        <v>3018</v>
      </c>
      <c r="H8809" s="121" t="s">
        <v>344</v>
      </c>
      <c r="I8809" s="119" t="s">
        <v>30</v>
      </c>
      <c r="J8809" s="121" t="s">
        <v>87</v>
      </c>
      <c r="K8809" s="120" t="s">
        <v>65</v>
      </c>
      <c r="L8809" s="131" t="s">
        <v>32</v>
      </c>
      <c r="M8809" s="120" t="s">
        <v>33</v>
      </c>
      <c r="N8809" s="131">
        <v>44354</v>
      </c>
      <c r="O8809" s="131">
        <v>44406</v>
      </c>
      <c r="Q8809" s="118">
        <v>3</v>
      </c>
      <c r="S8809" s="120" t="s">
        <v>92</v>
      </c>
      <c r="T8809" s="126">
        <v>44438</v>
      </c>
      <c r="Y8809" s="126" t="s">
        <v>204</v>
      </c>
    </row>
    <row r="8810" spans="1:25" ht="27.6">
      <c r="A8810" s="116">
        <v>8810</v>
      </c>
      <c r="B8810" s="129">
        <v>44354</v>
      </c>
      <c r="C8810" s="118">
        <f t="shared" si="428"/>
        <v>6</v>
      </c>
      <c r="D8810" s="119" t="s">
        <v>25</v>
      </c>
      <c r="E8810" s="120" t="s">
        <v>19659</v>
      </c>
      <c r="F8810" s="209" t="s">
        <v>19660</v>
      </c>
      <c r="G8810" s="119" t="s">
        <v>3291</v>
      </c>
      <c r="H8810" s="121" t="s">
        <v>29</v>
      </c>
      <c r="I8810" s="121" t="s">
        <v>42</v>
      </c>
      <c r="J8810" s="121" t="s">
        <v>199</v>
      </c>
      <c r="K8810" s="120" t="s">
        <v>65</v>
      </c>
      <c r="L8810" s="131" t="s">
        <v>32</v>
      </c>
      <c r="M8810" s="120" t="s">
        <v>78</v>
      </c>
    </row>
    <row r="8811" spans="1:25">
      <c r="A8811" s="116">
        <v>8811</v>
      </c>
      <c r="B8811" s="129">
        <v>44354</v>
      </c>
      <c r="C8811" s="118">
        <f t="shared" si="428"/>
        <v>6</v>
      </c>
      <c r="D8811" s="119" t="s">
        <v>25</v>
      </c>
      <c r="E8811" s="120" t="s">
        <v>19661</v>
      </c>
      <c r="F8811" s="209" t="s">
        <v>1462</v>
      </c>
      <c r="G8811" s="119" t="s">
        <v>19662</v>
      </c>
      <c r="H8811" s="121" t="s">
        <v>29</v>
      </c>
      <c r="I8811" s="121" t="s">
        <v>42</v>
      </c>
      <c r="J8811" s="121" t="s">
        <v>199</v>
      </c>
      <c r="K8811" s="120" t="s">
        <v>65</v>
      </c>
      <c r="L8811" s="131" t="s">
        <v>32</v>
      </c>
      <c r="M8811" s="120" t="s">
        <v>78</v>
      </c>
    </row>
    <row r="8812" spans="1:25">
      <c r="A8812" s="116">
        <v>8812</v>
      </c>
      <c r="B8812" s="129">
        <v>44343</v>
      </c>
      <c r="C8812" s="118">
        <f t="shared" si="428"/>
        <v>5</v>
      </c>
      <c r="D8812" s="120" t="s">
        <v>25</v>
      </c>
      <c r="E8812" s="120" t="s">
        <v>19663</v>
      </c>
      <c r="F8812" s="214" t="s">
        <v>19664</v>
      </c>
      <c r="G8812" s="119" t="s">
        <v>19665</v>
      </c>
      <c r="H8812" s="121" t="s">
        <v>1173</v>
      </c>
      <c r="I8812" s="119" t="s">
        <v>30</v>
      </c>
      <c r="J8812" s="121" t="s">
        <v>435</v>
      </c>
      <c r="K8812" s="120" t="s">
        <v>65</v>
      </c>
      <c r="L8812" s="131" t="s">
        <v>32</v>
      </c>
      <c r="M8812" s="120" t="s">
        <v>78</v>
      </c>
      <c r="P8812" s="124">
        <f>IF(O8812&lt;&gt;0,MONTH(O8812),0)</f>
        <v>0</v>
      </c>
    </row>
    <row r="8813" spans="1:25">
      <c r="A8813" s="116">
        <v>8813</v>
      </c>
      <c r="B8813" s="129">
        <v>44354</v>
      </c>
      <c r="C8813" s="118">
        <f t="shared" si="428"/>
        <v>6</v>
      </c>
      <c r="D8813" s="119" t="s">
        <v>25</v>
      </c>
      <c r="E8813" s="120" t="s">
        <v>19666</v>
      </c>
      <c r="F8813" s="214" t="s">
        <v>19667</v>
      </c>
      <c r="G8813" s="119" t="s">
        <v>19668</v>
      </c>
      <c r="H8813" s="121" t="s">
        <v>29</v>
      </c>
      <c r="I8813" s="121" t="s">
        <v>42</v>
      </c>
      <c r="J8813" s="121" t="s">
        <v>199</v>
      </c>
      <c r="K8813" s="120" t="s">
        <v>65</v>
      </c>
      <c r="L8813" s="131" t="s">
        <v>32</v>
      </c>
      <c r="M8813" s="120" t="s">
        <v>78</v>
      </c>
    </row>
    <row r="8814" spans="1:25">
      <c r="A8814" s="116">
        <v>8814</v>
      </c>
      <c r="B8814" s="129">
        <v>44354</v>
      </c>
      <c r="C8814" s="118">
        <f t="shared" si="428"/>
        <v>6</v>
      </c>
      <c r="D8814" s="119" t="s">
        <v>25</v>
      </c>
      <c r="E8814" s="120" t="s">
        <v>19669</v>
      </c>
      <c r="F8814" s="214" t="s">
        <v>1462</v>
      </c>
      <c r="G8814" s="119" t="s">
        <v>19662</v>
      </c>
      <c r="H8814" s="121" t="s">
        <v>29</v>
      </c>
      <c r="I8814" s="121" t="s">
        <v>42</v>
      </c>
      <c r="J8814" s="121" t="s">
        <v>199</v>
      </c>
      <c r="K8814" s="120" t="s">
        <v>65</v>
      </c>
      <c r="L8814" s="131" t="s">
        <v>32</v>
      </c>
      <c r="M8814" s="120" t="s">
        <v>78</v>
      </c>
    </row>
    <row r="8815" spans="1:25">
      <c r="A8815" s="116">
        <v>8815</v>
      </c>
      <c r="B8815" s="129">
        <v>44343</v>
      </c>
      <c r="C8815" s="118">
        <f t="shared" si="428"/>
        <v>5</v>
      </c>
      <c r="D8815" s="120" t="s">
        <v>25</v>
      </c>
      <c r="E8815" s="120" t="s">
        <v>19670</v>
      </c>
      <c r="F8815" s="214" t="s">
        <v>19671</v>
      </c>
      <c r="G8815" s="119" t="s">
        <v>19672</v>
      </c>
      <c r="H8815" s="121" t="s">
        <v>53</v>
      </c>
      <c r="I8815" s="119" t="s">
        <v>30</v>
      </c>
      <c r="J8815" s="121" t="s">
        <v>1540</v>
      </c>
      <c r="K8815" s="120" t="s">
        <v>65</v>
      </c>
      <c r="L8815" s="131" t="s">
        <v>32</v>
      </c>
      <c r="M8815" s="120" t="s">
        <v>184</v>
      </c>
      <c r="P8815" s="124">
        <f>IF(O8815&lt;&gt;0,MONTH(O8815),0)</f>
        <v>0</v>
      </c>
    </row>
    <row r="8816" spans="1:25">
      <c r="A8816" s="116">
        <v>8816</v>
      </c>
      <c r="B8816" s="129">
        <v>44343</v>
      </c>
      <c r="C8816" s="118">
        <f t="shared" si="428"/>
        <v>5</v>
      </c>
      <c r="D8816" s="120" t="s">
        <v>25</v>
      </c>
      <c r="E8816" s="120" t="s">
        <v>19673</v>
      </c>
      <c r="F8816" s="214" t="s">
        <v>5758</v>
      </c>
      <c r="G8816" s="119" t="s">
        <v>19674</v>
      </c>
      <c r="H8816" s="121" t="s">
        <v>1173</v>
      </c>
      <c r="I8816" s="119" t="s">
        <v>63</v>
      </c>
      <c r="J8816" s="121" t="s">
        <v>328</v>
      </c>
      <c r="K8816" s="120" t="s">
        <v>65</v>
      </c>
      <c r="L8816" s="131" t="s">
        <v>32</v>
      </c>
      <c r="M8816" s="120" t="s">
        <v>78</v>
      </c>
      <c r="P8816" s="124">
        <f>IF(O8816&lt;&gt;0,MONTH(O8816),0)</f>
        <v>0</v>
      </c>
    </row>
    <row r="8817" spans="1:25" ht="27.6">
      <c r="A8817" s="116">
        <v>8817</v>
      </c>
      <c r="B8817" s="129">
        <v>44343</v>
      </c>
      <c r="C8817" s="118">
        <f t="shared" si="428"/>
        <v>5</v>
      </c>
      <c r="D8817" s="120" t="s">
        <v>25</v>
      </c>
      <c r="E8817" s="120" t="s">
        <v>19675</v>
      </c>
      <c r="F8817" s="214" t="s">
        <v>19676</v>
      </c>
      <c r="G8817" s="119" t="s">
        <v>963</v>
      </c>
      <c r="H8817" s="121" t="s">
        <v>1173</v>
      </c>
      <c r="I8817" s="121" t="s">
        <v>30</v>
      </c>
      <c r="J8817" s="121" t="s">
        <v>8287</v>
      </c>
      <c r="K8817" s="120" t="s">
        <v>65</v>
      </c>
      <c r="L8817" s="131" t="s">
        <v>32</v>
      </c>
      <c r="M8817" s="120" t="s">
        <v>78</v>
      </c>
      <c r="P8817" s="124">
        <f>IF(O8817&lt;&gt;0,MONTH(O8817),0)</f>
        <v>0</v>
      </c>
    </row>
    <row r="8818" spans="1:25">
      <c r="A8818" s="116">
        <v>8818</v>
      </c>
      <c r="B8818" s="129">
        <v>44354</v>
      </c>
      <c r="C8818" s="118">
        <f t="shared" si="428"/>
        <v>6</v>
      </c>
      <c r="D8818" s="119" t="s">
        <v>25</v>
      </c>
      <c r="E8818" s="120" t="s">
        <v>19677</v>
      </c>
      <c r="F8818" s="214" t="s">
        <v>1462</v>
      </c>
      <c r="G8818" s="119" t="s">
        <v>19678</v>
      </c>
      <c r="H8818" s="121" t="s">
        <v>29</v>
      </c>
      <c r="I8818" s="119" t="s">
        <v>42</v>
      </c>
      <c r="J8818" s="121" t="s">
        <v>199</v>
      </c>
      <c r="K8818" s="120" t="s">
        <v>65</v>
      </c>
      <c r="L8818" s="131" t="s">
        <v>32</v>
      </c>
      <c r="M8818" s="120" t="s">
        <v>78</v>
      </c>
    </row>
    <row r="8819" spans="1:25">
      <c r="A8819" s="116">
        <v>8819</v>
      </c>
      <c r="B8819" s="129">
        <v>44354</v>
      </c>
      <c r="C8819" s="118">
        <f t="shared" si="428"/>
        <v>6</v>
      </c>
      <c r="D8819" s="119" t="s">
        <v>25</v>
      </c>
      <c r="E8819" s="120" t="s">
        <v>19679</v>
      </c>
      <c r="F8819" s="214" t="s">
        <v>133</v>
      </c>
      <c r="G8819" s="119" t="s">
        <v>3291</v>
      </c>
      <c r="H8819" s="121" t="s">
        <v>29</v>
      </c>
      <c r="I8819" s="119" t="s">
        <v>42</v>
      </c>
      <c r="J8819" s="121" t="s">
        <v>18189</v>
      </c>
      <c r="K8819" s="120" t="s">
        <v>65</v>
      </c>
      <c r="L8819" s="131" t="s">
        <v>32</v>
      </c>
      <c r="M8819" s="120" t="s">
        <v>78</v>
      </c>
    </row>
    <row r="8820" spans="1:25">
      <c r="A8820" s="116">
        <v>8820</v>
      </c>
      <c r="B8820" s="129">
        <v>44354</v>
      </c>
      <c r="C8820" s="118">
        <f t="shared" si="428"/>
        <v>6</v>
      </c>
      <c r="D8820" s="119" t="s">
        <v>25</v>
      </c>
      <c r="E8820" s="120" t="s">
        <v>19680</v>
      </c>
      <c r="F8820" s="214" t="s">
        <v>1462</v>
      </c>
      <c r="G8820" s="119" t="s">
        <v>19681</v>
      </c>
      <c r="H8820" s="121" t="s">
        <v>1173</v>
      </c>
      <c r="I8820" s="121" t="s">
        <v>30</v>
      </c>
      <c r="J8820" s="121" t="s">
        <v>77</v>
      </c>
      <c r="K8820" s="120" t="s">
        <v>65</v>
      </c>
      <c r="L8820" s="131" t="s">
        <v>32</v>
      </c>
      <c r="M8820" s="120" t="s">
        <v>78</v>
      </c>
    </row>
    <row r="8821" spans="1:25">
      <c r="A8821" s="116">
        <v>8821</v>
      </c>
      <c r="B8821" s="129">
        <v>44354</v>
      </c>
      <c r="C8821" s="118">
        <f t="shared" si="428"/>
        <v>6</v>
      </c>
      <c r="D8821" s="120" t="s">
        <v>25</v>
      </c>
      <c r="E8821" s="120" t="s">
        <v>19682</v>
      </c>
      <c r="F8821" s="214" t="s">
        <v>11598</v>
      </c>
      <c r="G8821" s="119" t="s">
        <v>19683</v>
      </c>
      <c r="H8821" s="121" t="s">
        <v>53</v>
      </c>
      <c r="I8821" s="121" t="s">
        <v>30</v>
      </c>
      <c r="J8821" s="121" t="s">
        <v>1540</v>
      </c>
      <c r="K8821" s="120" t="s">
        <v>65</v>
      </c>
      <c r="L8821" s="131" t="s">
        <v>32</v>
      </c>
      <c r="M8821" s="120" t="s">
        <v>78</v>
      </c>
    </row>
    <row r="8822" spans="1:25">
      <c r="A8822" s="116">
        <v>8822</v>
      </c>
      <c r="B8822" s="129">
        <v>44354</v>
      </c>
      <c r="C8822" s="118">
        <f t="shared" si="428"/>
        <v>6</v>
      </c>
      <c r="D8822" s="120" t="s">
        <v>25</v>
      </c>
      <c r="E8822" s="120" t="s">
        <v>19684</v>
      </c>
      <c r="F8822" s="209" t="s">
        <v>19685</v>
      </c>
      <c r="G8822" s="119" t="s">
        <v>16870</v>
      </c>
      <c r="H8822" s="121" t="s">
        <v>53</v>
      </c>
      <c r="I8822" s="121" t="s">
        <v>30</v>
      </c>
      <c r="J8822" s="121" t="s">
        <v>7142</v>
      </c>
      <c r="K8822" s="120" t="s">
        <v>65</v>
      </c>
      <c r="L8822" s="131" t="s">
        <v>32</v>
      </c>
      <c r="M8822" s="120" t="s">
        <v>78</v>
      </c>
    </row>
    <row r="8823" spans="1:25">
      <c r="A8823" s="116">
        <v>8823</v>
      </c>
      <c r="B8823" s="129">
        <v>44354</v>
      </c>
      <c r="C8823" s="118">
        <f t="shared" si="428"/>
        <v>6</v>
      </c>
      <c r="D8823" s="120" t="s">
        <v>25</v>
      </c>
      <c r="E8823" s="120" t="s">
        <v>19686</v>
      </c>
      <c r="F8823" s="209" t="s">
        <v>19687</v>
      </c>
      <c r="G8823" s="119" t="s">
        <v>19688</v>
      </c>
      <c r="H8823" s="121" t="s">
        <v>76</v>
      </c>
      <c r="I8823" s="119" t="s">
        <v>30</v>
      </c>
      <c r="J8823" s="121" t="s">
        <v>31</v>
      </c>
      <c r="K8823" s="120" t="s">
        <v>65</v>
      </c>
      <c r="L8823" s="131" t="s">
        <v>32</v>
      </c>
      <c r="M8823" s="120" t="s">
        <v>33</v>
      </c>
      <c r="N8823" s="131">
        <v>44392</v>
      </c>
      <c r="S8823" s="120" t="s">
        <v>135</v>
      </c>
      <c r="Y8823" s="116" t="s">
        <v>19689</v>
      </c>
    </row>
    <row r="8824" spans="1:25">
      <c r="A8824" s="116">
        <v>8824</v>
      </c>
      <c r="B8824" s="129">
        <v>44343</v>
      </c>
      <c r="C8824" s="118">
        <f t="shared" si="428"/>
        <v>5</v>
      </c>
      <c r="D8824" s="120" t="s">
        <v>25</v>
      </c>
      <c r="E8824" s="120" t="s">
        <v>19690</v>
      </c>
      <c r="F8824" s="209" t="s">
        <v>19691</v>
      </c>
      <c r="G8824" s="119" t="s">
        <v>3248</v>
      </c>
      <c r="H8824" s="121" t="s">
        <v>177</v>
      </c>
      <c r="I8824" s="121" t="s">
        <v>30</v>
      </c>
      <c r="J8824" s="121" t="s">
        <v>77</v>
      </c>
      <c r="K8824" s="120" t="s">
        <v>65</v>
      </c>
      <c r="L8824" s="131" t="s">
        <v>32</v>
      </c>
      <c r="M8824" s="120" t="s">
        <v>78</v>
      </c>
      <c r="P8824" s="124">
        <f>IF(O8824&lt;&gt;0,MONTH(O8824),0)</f>
        <v>0</v>
      </c>
    </row>
    <row r="8825" spans="1:25">
      <c r="A8825" s="116">
        <v>8825</v>
      </c>
      <c r="B8825" s="129">
        <v>44354</v>
      </c>
      <c r="C8825" s="118">
        <f t="shared" si="428"/>
        <v>6</v>
      </c>
      <c r="D8825" s="120" t="s">
        <v>25</v>
      </c>
      <c r="E8825" s="120" t="s">
        <v>19692</v>
      </c>
      <c r="F8825" s="209" t="s">
        <v>19693</v>
      </c>
      <c r="G8825" s="119" t="s">
        <v>19694</v>
      </c>
      <c r="H8825" s="121" t="s">
        <v>53</v>
      </c>
      <c r="I8825" s="121" t="s">
        <v>63</v>
      </c>
      <c r="J8825" s="121" t="s">
        <v>601</v>
      </c>
      <c r="K8825" s="120" t="s">
        <v>65</v>
      </c>
      <c r="L8825" s="131" t="s">
        <v>32</v>
      </c>
      <c r="M8825" s="120" t="s">
        <v>78</v>
      </c>
    </row>
    <row r="8826" spans="1:25">
      <c r="A8826" s="116">
        <v>8826</v>
      </c>
      <c r="B8826" s="129">
        <v>44343</v>
      </c>
      <c r="C8826" s="118">
        <f t="shared" si="428"/>
        <v>5</v>
      </c>
      <c r="D8826" s="120" t="s">
        <v>25</v>
      </c>
      <c r="E8826" s="120" t="s">
        <v>19695</v>
      </c>
      <c r="F8826" s="209" t="s">
        <v>19696</v>
      </c>
      <c r="G8826" s="119" t="s">
        <v>19651</v>
      </c>
      <c r="H8826" s="121" t="s">
        <v>140</v>
      </c>
      <c r="I8826" s="121" t="s">
        <v>30</v>
      </c>
      <c r="J8826" s="121" t="s">
        <v>77</v>
      </c>
      <c r="K8826" s="120" t="s">
        <v>65</v>
      </c>
      <c r="L8826" s="131" t="s">
        <v>32</v>
      </c>
      <c r="M8826" s="120" t="s">
        <v>78</v>
      </c>
      <c r="P8826" s="124">
        <f t="shared" ref="P8826:P8834" si="429">IF(O8826&lt;&gt;0,MONTH(O8826),0)</f>
        <v>0</v>
      </c>
    </row>
    <row r="8827" spans="1:25">
      <c r="A8827" s="116">
        <v>8827</v>
      </c>
      <c r="B8827" s="129">
        <v>44343</v>
      </c>
      <c r="C8827" s="118">
        <f t="shared" si="428"/>
        <v>5</v>
      </c>
      <c r="D8827" s="120" t="s">
        <v>25</v>
      </c>
      <c r="E8827" s="120" t="s">
        <v>19697</v>
      </c>
      <c r="F8827" s="209" t="s">
        <v>19698</v>
      </c>
      <c r="G8827" s="119" t="s">
        <v>14651</v>
      </c>
      <c r="H8827" s="121" t="s">
        <v>29</v>
      </c>
      <c r="I8827" s="119" t="s">
        <v>30</v>
      </c>
      <c r="J8827" s="121" t="s">
        <v>3886</v>
      </c>
      <c r="K8827" s="120" t="s">
        <v>65</v>
      </c>
      <c r="L8827" s="131" t="s">
        <v>32</v>
      </c>
      <c r="M8827" s="120" t="s">
        <v>78</v>
      </c>
      <c r="P8827" s="124">
        <f t="shared" si="429"/>
        <v>0</v>
      </c>
    </row>
    <row r="8828" spans="1:25" ht="27.6">
      <c r="A8828" s="116">
        <v>8828</v>
      </c>
      <c r="B8828" s="129">
        <v>44343</v>
      </c>
      <c r="C8828" s="118">
        <f t="shared" si="428"/>
        <v>5</v>
      </c>
      <c r="D8828" s="120" t="s">
        <v>25</v>
      </c>
      <c r="E8828" s="120" t="s">
        <v>19699</v>
      </c>
      <c r="F8828" s="209" t="s">
        <v>19700</v>
      </c>
      <c r="G8828" s="119" t="s">
        <v>19701</v>
      </c>
      <c r="H8828" s="121" t="s">
        <v>140</v>
      </c>
      <c r="I8828" s="121" t="s">
        <v>30</v>
      </c>
      <c r="J8828" s="121" t="s">
        <v>435</v>
      </c>
      <c r="K8828" s="120" t="s">
        <v>65</v>
      </c>
      <c r="L8828" s="131" t="s">
        <v>32</v>
      </c>
      <c r="M8828" s="120" t="s">
        <v>78</v>
      </c>
      <c r="P8828" s="124">
        <f t="shared" si="429"/>
        <v>0</v>
      </c>
    </row>
    <row r="8829" spans="1:25">
      <c r="A8829" s="116">
        <v>8829</v>
      </c>
      <c r="B8829" s="129">
        <v>44343</v>
      </c>
      <c r="C8829" s="118">
        <f t="shared" si="428"/>
        <v>5</v>
      </c>
      <c r="D8829" s="120" t="s">
        <v>25</v>
      </c>
      <c r="E8829" s="120" t="s">
        <v>19702</v>
      </c>
      <c r="F8829" s="209" t="s">
        <v>19703</v>
      </c>
      <c r="G8829" s="119" t="s">
        <v>19704</v>
      </c>
      <c r="H8829" s="121" t="s">
        <v>71</v>
      </c>
      <c r="I8829" s="119" t="s">
        <v>30</v>
      </c>
      <c r="J8829" s="121" t="s">
        <v>1540</v>
      </c>
      <c r="K8829" s="120" t="s">
        <v>65</v>
      </c>
      <c r="L8829" s="131" t="s">
        <v>32</v>
      </c>
      <c r="M8829" s="120" t="s">
        <v>78</v>
      </c>
      <c r="P8829" s="124">
        <f t="shared" si="429"/>
        <v>0</v>
      </c>
    </row>
    <row r="8830" spans="1:25">
      <c r="A8830" s="116">
        <v>8830</v>
      </c>
      <c r="B8830" s="129">
        <v>44343</v>
      </c>
      <c r="C8830" s="118">
        <f t="shared" si="428"/>
        <v>5</v>
      </c>
      <c r="D8830" s="120" t="s">
        <v>25</v>
      </c>
      <c r="E8830" s="120" t="s">
        <v>19705</v>
      </c>
      <c r="F8830" s="209" t="s">
        <v>5296</v>
      </c>
      <c r="G8830" s="119" t="s">
        <v>9310</v>
      </c>
      <c r="H8830" s="121" t="s">
        <v>29</v>
      </c>
      <c r="I8830" s="121" t="s">
        <v>30</v>
      </c>
      <c r="J8830" s="121" t="s">
        <v>31</v>
      </c>
      <c r="K8830" s="120" t="s">
        <v>65</v>
      </c>
      <c r="L8830" s="131" t="s">
        <v>32</v>
      </c>
      <c r="M8830" s="120" t="s">
        <v>78</v>
      </c>
      <c r="P8830" s="124">
        <f t="shared" si="429"/>
        <v>0</v>
      </c>
    </row>
    <row r="8831" spans="1:25" ht="27.6">
      <c r="A8831" s="116">
        <v>8831</v>
      </c>
      <c r="B8831" s="129">
        <v>44343</v>
      </c>
      <c r="C8831" s="118">
        <f t="shared" si="428"/>
        <v>5</v>
      </c>
      <c r="D8831" s="120" t="s">
        <v>25</v>
      </c>
      <c r="E8831" s="120" t="s">
        <v>19706</v>
      </c>
      <c r="F8831" s="209" t="s">
        <v>19707</v>
      </c>
      <c r="G8831" s="119" t="s">
        <v>19708</v>
      </c>
      <c r="H8831" s="121" t="s">
        <v>97</v>
      </c>
      <c r="I8831" s="119" t="s">
        <v>30</v>
      </c>
      <c r="J8831" s="121" t="s">
        <v>87</v>
      </c>
      <c r="K8831" s="120" t="s">
        <v>65</v>
      </c>
      <c r="L8831" s="131" t="s">
        <v>32</v>
      </c>
      <c r="M8831" s="120" t="s">
        <v>78</v>
      </c>
      <c r="P8831" s="124">
        <f t="shared" si="429"/>
        <v>0</v>
      </c>
    </row>
    <row r="8832" spans="1:25">
      <c r="A8832" s="116">
        <v>8832</v>
      </c>
      <c r="B8832" s="129">
        <v>44343</v>
      </c>
      <c r="C8832" s="118">
        <f t="shared" si="428"/>
        <v>5</v>
      </c>
      <c r="D8832" s="120" t="s">
        <v>25</v>
      </c>
      <c r="E8832" s="120" t="s">
        <v>19709</v>
      </c>
      <c r="F8832" s="209" t="s">
        <v>19710</v>
      </c>
      <c r="G8832" s="119" t="s">
        <v>19711</v>
      </c>
      <c r="H8832" s="121" t="s">
        <v>256</v>
      </c>
      <c r="I8832" s="119" t="s">
        <v>42</v>
      </c>
      <c r="J8832" s="121" t="s">
        <v>72</v>
      </c>
      <c r="K8832" s="120" t="s">
        <v>65</v>
      </c>
      <c r="L8832" s="131" t="s">
        <v>32</v>
      </c>
      <c r="M8832" s="120" t="s">
        <v>78</v>
      </c>
      <c r="P8832" s="124">
        <f t="shared" si="429"/>
        <v>0</v>
      </c>
    </row>
    <row r="8833" spans="1:30">
      <c r="A8833" s="116">
        <v>8833</v>
      </c>
      <c r="B8833" s="129">
        <v>44343</v>
      </c>
      <c r="C8833" s="118">
        <f t="shared" ref="C8833:C8841" si="430">IF(B8833&lt;&gt;0,MONTH(B8833),0)</f>
        <v>5</v>
      </c>
      <c r="D8833" s="120" t="s">
        <v>25</v>
      </c>
      <c r="E8833" s="120" t="s">
        <v>19712</v>
      </c>
      <c r="F8833" s="209" t="s">
        <v>19713</v>
      </c>
      <c r="G8833" s="119" t="s">
        <v>19714</v>
      </c>
      <c r="H8833" s="121" t="s">
        <v>192</v>
      </c>
      <c r="I8833" s="121" t="s">
        <v>30</v>
      </c>
      <c r="J8833" s="121" t="s">
        <v>77</v>
      </c>
      <c r="K8833" s="120" t="s">
        <v>65</v>
      </c>
      <c r="L8833" s="131" t="s">
        <v>32</v>
      </c>
      <c r="M8833" s="120" t="s">
        <v>78</v>
      </c>
      <c r="P8833" s="124">
        <f t="shared" si="429"/>
        <v>0</v>
      </c>
    </row>
    <row r="8834" spans="1:30" ht="27.6">
      <c r="A8834" s="116">
        <v>8834</v>
      </c>
      <c r="B8834" s="129">
        <v>44343</v>
      </c>
      <c r="C8834" s="118">
        <f t="shared" si="430"/>
        <v>5</v>
      </c>
      <c r="D8834" s="120" t="s">
        <v>25</v>
      </c>
      <c r="E8834" s="120" t="s">
        <v>19715</v>
      </c>
      <c r="F8834" s="209" t="s">
        <v>19716</v>
      </c>
      <c r="G8834" s="119" t="s">
        <v>19717</v>
      </c>
      <c r="H8834" s="121" t="s">
        <v>41</v>
      </c>
      <c r="I8834" s="119" t="s">
        <v>30</v>
      </c>
      <c r="J8834" s="121" t="s">
        <v>87</v>
      </c>
      <c r="K8834" s="120" t="s">
        <v>65</v>
      </c>
      <c r="L8834" s="131" t="s">
        <v>32</v>
      </c>
      <c r="M8834" s="120" t="s">
        <v>78</v>
      </c>
      <c r="P8834" s="124">
        <f t="shared" si="429"/>
        <v>0</v>
      </c>
    </row>
    <row r="8835" spans="1:30">
      <c r="A8835" s="116">
        <v>8835</v>
      </c>
      <c r="B8835" s="129">
        <v>44354</v>
      </c>
      <c r="C8835" s="118">
        <f t="shared" si="430"/>
        <v>6</v>
      </c>
      <c r="D8835" s="120" t="s">
        <v>25</v>
      </c>
      <c r="E8835" s="120" t="s">
        <v>19718</v>
      </c>
      <c r="F8835" s="209" t="s">
        <v>19719</v>
      </c>
      <c r="G8835" s="119" t="s">
        <v>2408</v>
      </c>
      <c r="H8835" s="121" t="s">
        <v>53</v>
      </c>
      <c r="I8835" s="121" t="s">
        <v>30</v>
      </c>
      <c r="J8835" s="121" t="s">
        <v>7087</v>
      </c>
      <c r="K8835" s="120" t="s">
        <v>65</v>
      </c>
      <c r="L8835" s="131" t="s">
        <v>32</v>
      </c>
      <c r="M8835" s="120" t="s">
        <v>78</v>
      </c>
    </row>
    <row r="8836" spans="1:30">
      <c r="A8836" s="116">
        <v>8836</v>
      </c>
      <c r="B8836" s="129">
        <v>44354</v>
      </c>
      <c r="C8836" s="118">
        <f t="shared" si="430"/>
        <v>6</v>
      </c>
      <c r="D8836" s="120" t="s">
        <v>25</v>
      </c>
      <c r="E8836" s="120" t="s">
        <v>19720</v>
      </c>
      <c r="F8836" s="209" t="s">
        <v>19721</v>
      </c>
      <c r="G8836" s="119" t="s">
        <v>4989</v>
      </c>
      <c r="H8836" s="121" t="s">
        <v>53</v>
      </c>
      <c r="I8836" s="121" t="s">
        <v>30</v>
      </c>
      <c r="J8836" s="121" t="s">
        <v>7135</v>
      </c>
      <c r="K8836" s="120" t="s">
        <v>65</v>
      </c>
      <c r="L8836" s="131" t="s">
        <v>32</v>
      </c>
      <c r="M8836" s="120" t="s">
        <v>78</v>
      </c>
    </row>
    <row r="8837" spans="1:30">
      <c r="A8837" s="116">
        <v>8837</v>
      </c>
      <c r="B8837" s="129">
        <v>44354</v>
      </c>
      <c r="C8837" s="118">
        <f t="shared" si="430"/>
        <v>6</v>
      </c>
      <c r="D8837" s="120" t="s">
        <v>25</v>
      </c>
      <c r="E8837" s="120" t="s">
        <v>19722</v>
      </c>
      <c r="F8837" s="209" t="s">
        <v>12366</v>
      </c>
      <c r="G8837" s="119" t="s">
        <v>19723</v>
      </c>
      <c r="H8837" s="121" t="s">
        <v>53</v>
      </c>
      <c r="I8837" s="121" t="s">
        <v>30</v>
      </c>
      <c r="J8837" s="121" t="s">
        <v>7216</v>
      </c>
      <c r="K8837" s="120" t="s">
        <v>65</v>
      </c>
      <c r="L8837" s="131" t="s">
        <v>32</v>
      </c>
      <c r="M8837" s="120" t="s">
        <v>78</v>
      </c>
    </row>
    <row r="8838" spans="1:30" ht="27.6">
      <c r="A8838" s="116">
        <v>8838</v>
      </c>
      <c r="B8838" s="129">
        <v>44354</v>
      </c>
      <c r="C8838" s="118">
        <f t="shared" si="430"/>
        <v>6</v>
      </c>
      <c r="D8838" s="120" t="s">
        <v>25</v>
      </c>
      <c r="E8838" s="120" t="s">
        <v>19724</v>
      </c>
      <c r="F8838" s="209" t="s">
        <v>19725</v>
      </c>
      <c r="G8838" s="119" t="s">
        <v>19726</v>
      </c>
      <c r="H8838" s="121" t="s">
        <v>97</v>
      </c>
      <c r="I8838" s="119" t="s">
        <v>42</v>
      </c>
      <c r="J8838" s="121" t="s">
        <v>82</v>
      </c>
      <c r="K8838" s="120" t="s">
        <v>65</v>
      </c>
      <c r="L8838" s="131" t="s">
        <v>32</v>
      </c>
      <c r="M8838" s="120" t="s">
        <v>78</v>
      </c>
    </row>
    <row r="8839" spans="1:30">
      <c r="A8839" s="116">
        <v>8839</v>
      </c>
      <c r="B8839" s="129">
        <v>44354</v>
      </c>
      <c r="C8839" s="118">
        <f t="shared" si="430"/>
        <v>6</v>
      </c>
      <c r="D8839" s="120" t="s">
        <v>25</v>
      </c>
      <c r="E8839" s="120" t="s">
        <v>19727</v>
      </c>
      <c r="F8839" s="209" t="s">
        <v>1462</v>
      </c>
      <c r="G8839" s="119" t="s">
        <v>19728</v>
      </c>
      <c r="H8839" s="121" t="s">
        <v>53</v>
      </c>
      <c r="I8839" s="121" t="s">
        <v>42</v>
      </c>
      <c r="J8839" s="121" t="s">
        <v>82</v>
      </c>
      <c r="K8839" s="120" t="s">
        <v>65</v>
      </c>
      <c r="L8839" s="131" t="s">
        <v>32</v>
      </c>
      <c r="M8839" s="120" t="s">
        <v>78</v>
      </c>
    </row>
    <row r="8840" spans="1:30">
      <c r="A8840" s="116">
        <v>8840</v>
      </c>
      <c r="B8840" s="129">
        <v>44354</v>
      </c>
      <c r="C8840" s="118">
        <f t="shared" si="430"/>
        <v>6</v>
      </c>
      <c r="D8840" s="120" t="s">
        <v>25</v>
      </c>
      <c r="E8840" s="120" t="s">
        <v>19729</v>
      </c>
      <c r="F8840" s="209" t="s">
        <v>12366</v>
      </c>
      <c r="G8840" s="119" t="s">
        <v>19730</v>
      </c>
      <c r="H8840" s="121" t="s">
        <v>53</v>
      </c>
      <c r="I8840" s="119" t="s">
        <v>30</v>
      </c>
      <c r="J8840" s="121" t="s">
        <v>5018</v>
      </c>
      <c r="K8840" s="120" t="s">
        <v>584</v>
      </c>
      <c r="L8840" s="131" t="s">
        <v>32</v>
      </c>
      <c r="M8840" s="120" t="s">
        <v>78</v>
      </c>
    </row>
    <row r="8841" spans="1:30" ht="27.6">
      <c r="A8841" s="116">
        <v>8841</v>
      </c>
      <c r="B8841" s="129">
        <v>44354</v>
      </c>
      <c r="C8841" s="118">
        <f t="shared" si="430"/>
        <v>6</v>
      </c>
      <c r="D8841" s="120" t="s">
        <v>25</v>
      </c>
      <c r="E8841" s="120" t="s">
        <v>19731</v>
      </c>
      <c r="F8841" s="209" t="s">
        <v>19732</v>
      </c>
      <c r="G8841" s="119" t="s">
        <v>1089</v>
      </c>
      <c r="H8841" s="121" t="s">
        <v>140</v>
      </c>
      <c r="I8841" s="121" t="s">
        <v>30</v>
      </c>
      <c r="J8841" s="121" t="s">
        <v>77</v>
      </c>
      <c r="K8841" s="120" t="s">
        <v>65</v>
      </c>
      <c r="L8841" s="131" t="s">
        <v>32</v>
      </c>
      <c r="M8841" s="120" t="s">
        <v>33</v>
      </c>
      <c r="N8841" s="131">
        <v>44392</v>
      </c>
      <c r="O8841" s="131">
        <v>44463</v>
      </c>
      <c r="R8841" s="133"/>
    </row>
    <row r="8842" spans="1:30">
      <c r="A8842" s="116">
        <v>8842</v>
      </c>
      <c r="B8842" s="129">
        <v>44533</v>
      </c>
      <c r="D8842" s="120" t="s">
        <v>25</v>
      </c>
      <c r="E8842" s="120" t="s">
        <v>19733</v>
      </c>
      <c r="F8842" s="209" t="s">
        <v>19734</v>
      </c>
      <c r="G8842" s="119" t="s">
        <v>19735</v>
      </c>
      <c r="H8842" s="121" t="s">
        <v>41</v>
      </c>
      <c r="I8842" s="121" t="s">
        <v>196</v>
      </c>
      <c r="J8842" s="121" t="s">
        <v>196</v>
      </c>
      <c r="K8842" s="121" t="s">
        <v>65</v>
      </c>
      <c r="L8842" s="157" t="s">
        <v>32</v>
      </c>
      <c r="M8842" s="120" t="s">
        <v>33</v>
      </c>
      <c r="N8842" s="131">
        <v>44537</v>
      </c>
      <c r="O8842" s="131">
        <v>44537</v>
      </c>
    </row>
    <row r="8843" spans="1:30">
      <c r="A8843" s="116">
        <v>8843</v>
      </c>
      <c r="B8843" s="129">
        <v>44533</v>
      </c>
      <c r="D8843" s="120" t="s">
        <v>25</v>
      </c>
      <c r="E8843" s="120" t="s">
        <v>19736</v>
      </c>
      <c r="F8843" s="209" t="s">
        <v>6113</v>
      </c>
      <c r="G8843" s="119" t="s">
        <v>19737</v>
      </c>
      <c r="H8843" s="121" t="s">
        <v>41</v>
      </c>
      <c r="I8843" s="121" t="s">
        <v>196</v>
      </c>
      <c r="J8843" s="121" t="s">
        <v>196</v>
      </c>
      <c r="K8843" s="121" t="s">
        <v>65</v>
      </c>
      <c r="L8843" s="157" t="s">
        <v>32</v>
      </c>
      <c r="M8843" s="120" t="s">
        <v>78</v>
      </c>
    </row>
    <row r="8844" spans="1:30">
      <c r="A8844" s="116">
        <v>8844</v>
      </c>
      <c r="B8844" s="129">
        <v>44343</v>
      </c>
      <c r="C8844" s="118">
        <f t="shared" ref="C8844:C8875" si="431">IF(B8844&lt;&gt;0,MONTH(B8844),0)</f>
        <v>5</v>
      </c>
      <c r="D8844" s="120" t="s">
        <v>25</v>
      </c>
      <c r="E8844" s="120" t="s">
        <v>19738</v>
      </c>
      <c r="F8844" s="209" t="s">
        <v>3640</v>
      </c>
      <c r="G8844" s="119" t="s">
        <v>19717</v>
      </c>
      <c r="H8844" s="121" t="s">
        <v>41</v>
      </c>
      <c r="I8844" s="121" t="s">
        <v>30</v>
      </c>
      <c r="J8844" s="121" t="s">
        <v>87</v>
      </c>
      <c r="K8844" s="120" t="s">
        <v>65</v>
      </c>
      <c r="L8844" s="131" t="s">
        <v>32</v>
      </c>
      <c r="M8844" s="120" t="s">
        <v>78</v>
      </c>
      <c r="P8844" s="124">
        <f>IF(O8844&lt;&gt;0,MONTH(O8844),0)</f>
        <v>0</v>
      </c>
    </row>
    <row r="8845" spans="1:30" s="189" customFormat="1">
      <c r="A8845" s="116">
        <v>8845</v>
      </c>
      <c r="B8845" s="129">
        <v>44343</v>
      </c>
      <c r="C8845" s="118">
        <f t="shared" si="431"/>
        <v>5</v>
      </c>
      <c r="D8845" s="120" t="s">
        <v>25</v>
      </c>
      <c r="E8845" s="120" t="s">
        <v>19739</v>
      </c>
      <c r="F8845" s="209" t="s">
        <v>19740</v>
      </c>
      <c r="G8845" s="119" t="s">
        <v>19741</v>
      </c>
      <c r="H8845" s="121" t="s">
        <v>48</v>
      </c>
      <c r="I8845" s="119" t="s">
        <v>30</v>
      </c>
      <c r="J8845" s="121" t="s">
        <v>529</v>
      </c>
      <c r="K8845" s="120" t="s">
        <v>65</v>
      </c>
      <c r="L8845" s="131" t="s">
        <v>32</v>
      </c>
      <c r="M8845" s="120" t="s">
        <v>78</v>
      </c>
      <c r="N8845" s="131"/>
      <c r="O8845" s="131"/>
      <c r="P8845" s="124">
        <f>IF(O8845&lt;&gt;0,MONTH(O8845),0)</f>
        <v>0</v>
      </c>
      <c r="Q8845" s="118"/>
      <c r="R8845" s="118"/>
      <c r="S8845" s="120"/>
      <c r="T8845" s="126"/>
      <c r="U8845" s="126"/>
      <c r="V8845" s="126"/>
      <c r="W8845" s="126"/>
      <c r="X8845" s="126"/>
      <c r="Y8845" s="116"/>
      <c r="Z8845" s="116"/>
      <c r="AA8845" s="116"/>
      <c r="AB8845" s="116"/>
      <c r="AC8845" s="116"/>
      <c r="AD8845" s="116"/>
    </row>
    <row r="8846" spans="1:30" s="189" customFormat="1">
      <c r="A8846" s="116">
        <v>8846</v>
      </c>
      <c r="B8846" s="129">
        <v>44343</v>
      </c>
      <c r="C8846" s="118">
        <f t="shared" si="431"/>
        <v>5</v>
      </c>
      <c r="D8846" s="120" t="s">
        <v>25</v>
      </c>
      <c r="E8846" s="120" t="s">
        <v>19742</v>
      </c>
      <c r="F8846" s="209" t="s">
        <v>19743</v>
      </c>
      <c r="G8846" s="119" t="s">
        <v>18062</v>
      </c>
      <c r="H8846" s="121" t="s">
        <v>140</v>
      </c>
      <c r="I8846" s="119" t="s">
        <v>30</v>
      </c>
      <c r="J8846" s="121" t="s">
        <v>77</v>
      </c>
      <c r="K8846" s="120" t="s">
        <v>65</v>
      </c>
      <c r="L8846" s="131" t="s">
        <v>32</v>
      </c>
      <c r="M8846" s="120" t="s">
        <v>78</v>
      </c>
      <c r="N8846" s="131"/>
      <c r="O8846" s="131"/>
      <c r="P8846" s="124">
        <f>IF(O8846&lt;&gt;0,MONTH(O8846),0)</f>
        <v>0</v>
      </c>
      <c r="Q8846" s="118"/>
      <c r="R8846" s="118"/>
      <c r="S8846" s="120"/>
      <c r="T8846" s="126"/>
      <c r="U8846" s="126"/>
      <c r="V8846" s="126"/>
      <c r="W8846" s="126"/>
      <c r="X8846" s="126"/>
      <c r="Y8846" s="116"/>
      <c r="Z8846" s="116"/>
      <c r="AA8846" s="116"/>
      <c r="AB8846" s="116"/>
      <c r="AC8846" s="116"/>
      <c r="AD8846" s="116"/>
    </row>
    <row r="8847" spans="1:30" s="189" customFormat="1">
      <c r="A8847" s="116">
        <v>8847</v>
      </c>
      <c r="B8847" s="129">
        <v>44343</v>
      </c>
      <c r="C8847" s="118">
        <f t="shared" si="431"/>
        <v>5</v>
      </c>
      <c r="D8847" s="120" t="s">
        <v>25</v>
      </c>
      <c r="E8847" s="120" t="s">
        <v>19744</v>
      </c>
      <c r="F8847" s="209" t="s">
        <v>3842</v>
      </c>
      <c r="G8847" s="119" t="s">
        <v>19745</v>
      </c>
      <c r="H8847" s="121" t="s">
        <v>53</v>
      </c>
      <c r="I8847" s="121" t="s">
        <v>30</v>
      </c>
      <c r="J8847" s="121" t="s">
        <v>8925</v>
      </c>
      <c r="K8847" s="120" t="s">
        <v>65</v>
      </c>
      <c r="L8847" s="131" t="s">
        <v>32</v>
      </c>
      <c r="M8847" s="120" t="s">
        <v>78</v>
      </c>
      <c r="N8847" s="131"/>
      <c r="O8847" s="131"/>
      <c r="P8847" s="124">
        <f>IF(O8847&lt;&gt;0,MONTH(O8847),0)</f>
        <v>0</v>
      </c>
      <c r="Q8847" s="118"/>
      <c r="R8847" s="118"/>
      <c r="S8847" s="120"/>
      <c r="T8847" s="126"/>
      <c r="U8847" s="126"/>
      <c r="V8847" s="126"/>
      <c r="W8847" s="126"/>
      <c r="X8847" s="126"/>
      <c r="Y8847" s="116"/>
      <c r="Z8847" s="116"/>
      <c r="AA8847" s="116"/>
      <c r="AB8847" s="116"/>
      <c r="AC8847" s="116"/>
      <c r="AD8847" s="116"/>
    </row>
    <row r="8848" spans="1:30" s="189" customFormat="1">
      <c r="A8848" s="116">
        <v>8848</v>
      </c>
      <c r="B8848" s="129">
        <v>44354</v>
      </c>
      <c r="C8848" s="118">
        <f t="shared" si="431"/>
        <v>6</v>
      </c>
      <c r="D8848" s="120" t="s">
        <v>25</v>
      </c>
      <c r="E8848" s="120" t="s">
        <v>19746</v>
      </c>
      <c r="F8848" s="209" t="s">
        <v>19747</v>
      </c>
      <c r="G8848" s="119" t="s">
        <v>19748</v>
      </c>
      <c r="H8848" s="121" t="s">
        <v>53</v>
      </c>
      <c r="I8848" s="119" t="s">
        <v>30</v>
      </c>
      <c r="J8848" s="121" t="s">
        <v>10497</v>
      </c>
      <c r="K8848" s="120" t="s">
        <v>65</v>
      </c>
      <c r="L8848" s="131" t="s">
        <v>32</v>
      </c>
      <c r="M8848" s="120" t="s">
        <v>33</v>
      </c>
      <c r="N8848" s="131">
        <v>44362</v>
      </c>
      <c r="O8848" s="131">
        <v>44463</v>
      </c>
      <c r="P8848" s="126"/>
      <c r="Q8848" s="118"/>
      <c r="R8848" s="118"/>
      <c r="S8848" s="120"/>
      <c r="T8848" s="126"/>
      <c r="U8848" s="126"/>
      <c r="V8848" s="126"/>
      <c r="W8848" s="126"/>
      <c r="X8848" s="126"/>
      <c r="Y8848" s="116"/>
      <c r="Z8848" s="116"/>
      <c r="AA8848" s="116"/>
      <c r="AB8848" s="116"/>
      <c r="AC8848" s="116"/>
      <c r="AD8848" s="116"/>
    </row>
    <row r="8849" spans="1:30" s="189" customFormat="1">
      <c r="A8849" s="116">
        <v>8849</v>
      </c>
      <c r="B8849" s="129">
        <v>44343</v>
      </c>
      <c r="C8849" s="118">
        <f t="shared" si="431"/>
        <v>5</v>
      </c>
      <c r="D8849" s="120" t="s">
        <v>25</v>
      </c>
      <c r="E8849" s="120" t="s">
        <v>19749</v>
      </c>
      <c r="F8849" s="209" t="s">
        <v>13240</v>
      </c>
      <c r="G8849" s="119" t="s">
        <v>19750</v>
      </c>
      <c r="H8849" s="121" t="s">
        <v>53</v>
      </c>
      <c r="I8849" s="119" t="s">
        <v>30</v>
      </c>
      <c r="J8849" s="121" t="s">
        <v>7091</v>
      </c>
      <c r="K8849" s="120" t="s">
        <v>65</v>
      </c>
      <c r="L8849" s="131" t="s">
        <v>32</v>
      </c>
      <c r="M8849" s="120" t="s">
        <v>78</v>
      </c>
      <c r="N8849" s="131"/>
      <c r="O8849" s="131"/>
      <c r="P8849" s="124">
        <f t="shared" ref="P8849:P8862" si="432">IF(O8849&lt;&gt;0,MONTH(O8849),0)</f>
        <v>0</v>
      </c>
      <c r="Q8849" s="118"/>
      <c r="R8849" s="118"/>
      <c r="S8849" s="120"/>
      <c r="T8849" s="126"/>
      <c r="U8849" s="126"/>
      <c r="V8849" s="126"/>
      <c r="W8849" s="126"/>
      <c r="X8849" s="126"/>
      <c r="Y8849" s="116"/>
      <c r="Z8849" s="116"/>
      <c r="AA8849" s="116"/>
      <c r="AB8849" s="116"/>
      <c r="AC8849" s="116"/>
      <c r="AD8849" s="116"/>
    </row>
    <row r="8850" spans="1:30" s="189" customFormat="1">
      <c r="A8850" s="116">
        <v>8850</v>
      </c>
      <c r="B8850" s="129">
        <v>44343</v>
      </c>
      <c r="C8850" s="118">
        <f t="shared" si="431"/>
        <v>5</v>
      </c>
      <c r="D8850" s="120" t="s">
        <v>25</v>
      </c>
      <c r="E8850" s="120" t="s">
        <v>19751</v>
      </c>
      <c r="F8850" s="209" t="s">
        <v>19034</v>
      </c>
      <c r="G8850" s="119" t="s">
        <v>15044</v>
      </c>
      <c r="H8850" s="121" t="s">
        <v>29</v>
      </c>
      <c r="I8850" s="119" t="s">
        <v>30</v>
      </c>
      <c r="J8850" s="121" t="s">
        <v>5018</v>
      </c>
      <c r="K8850" s="120" t="s">
        <v>65</v>
      </c>
      <c r="L8850" s="131" t="s">
        <v>32</v>
      </c>
      <c r="M8850" s="120" t="s">
        <v>78</v>
      </c>
      <c r="N8850" s="131"/>
      <c r="O8850" s="131"/>
      <c r="P8850" s="124">
        <f t="shared" si="432"/>
        <v>0</v>
      </c>
      <c r="Q8850" s="118"/>
      <c r="R8850" s="118"/>
      <c r="S8850" s="120"/>
      <c r="T8850" s="126"/>
      <c r="U8850" s="126"/>
      <c r="V8850" s="126"/>
      <c r="W8850" s="126"/>
      <c r="X8850" s="126"/>
      <c r="Y8850" s="116"/>
      <c r="Z8850" s="116"/>
      <c r="AA8850" s="116"/>
      <c r="AB8850" s="116"/>
      <c r="AC8850" s="116"/>
      <c r="AD8850" s="116"/>
    </row>
    <row r="8851" spans="1:30" s="189" customFormat="1">
      <c r="A8851" s="116">
        <v>8851</v>
      </c>
      <c r="B8851" s="129">
        <v>44343</v>
      </c>
      <c r="C8851" s="118">
        <f t="shared" si="431"/>
        <v>5</v>
      </c>
      <c r="D8851" s="120" t="s">
        <v>25</v>
      </c>
      <c r="E8851" s="120" t="s">
        <v>19752</v>
      </c>
      <c r="F8851" s="209" t="s">
        <v>19753</v>
      </c>
      <c r="G8851" s="119" t="s">
        <v>214</v>
      </c>
      <c r="H8851" s="121" t="s">
        <v>53</v>
      </c>
      <c r="I8851" s="119" t="s">
        <v>63</v>
      </c>
      <c r="J8851" s="121" t="s">
        <v>18846</v>
      </c>
      <c r="K8851" s="120" t="s">
        <v>65</v>
      </c>
      <c r="L8851" s="131" t="s">
        <v>32</v>
      </c>
      <c r="M8851" s="120" t="s">
        <v>78</v>
      </c>
      <c r="N8851" s="131"/>
      <c r="O8851" s="131"/>
      <c r="P8851" s="124">
        <f t="shared" si="432"/>
        <v>0</v>
      </c>
      <c r="Q8851" s="118"/>
      <c r="R8851" s="118"/>
      <c r="S8851" s="120"/>
      <c r="T8851" s="126"/>
      <c r="U8851" s="126"/>
      <c r="V8851" s="126"/>
      <c r="W8851" s="126"/>
      <c r="X8851" s="126"/>
      <c r="Y8851" s="116"/>
      <c r="Z8851" s="116"/>
      <c r="AA8851" s="116"/>
      <c r="AB8851" s="116"/>
      <c r="AC8851" s="116"/>
      <c r="AD8851" s="116"/>
    </row>
    <row r="8852" spans="1:30" s="189" customFormat="1" ht="12" customHeight="1">
      <c r="A8852" s="116">
        <v>8852</v>
      </c>
      <c r="B8852" s="129">
        <v>44343</v>
      </c>
      <c r="C8852" s="118">
        <f t="shared" si="431"/>
        <v>5</v>
      </c>
      <c r="D8852" s="120" t="s">
        <v>25</v>
      </c>
      <c r="E8852" s="120" t="s">
        <v>19754</v>
      </c>
      <c r="F8852" s="209" t="s">
        <v>19755</v>
      </c>
      <c r="G8852" s="119" t="s">
        <v>19756</v>
      </c>
      <c r="H8852" s="121" t="s">
        <v>97</v>
      </c>
      <c r="I8852" s="119" t="s">
        <v>63</v>
      </c>
      <c r="J8852" s="121" t="s">
        <v>18846</v>
      </c>
      <c r="K8852" s="120" t="s">
        <v>65</v>
      </c>
      <c r="L8852" s="131" t="s">
        <v>32</v>
      </c>
      <c r="M8852" s="120" t="s">
        <v>78</v>
      </c>
      <c r="N8852" s="131"/>
      <c r="O8852" s="131"/>
      <c r="P8852" s="124">
        <f t="shared" si="432"/>
        <v>0</v>
      </c>
      <c r="Q8852" s="118"/>
      <c r="R8852" s="118"/>
      <c r="S8852" s="120"/>
      <c r="T8852" s="126"/>
      <c r="U8852" s="126"/>
      <c r="V8852" s="126"/>
      <c r="W8852" s="126"/>
      <c r="X8852" s="126"/>
      <c r="Y8852" s="116"/>
      <c r="Z8852" s="116"/>
      <c r="AA8852" s="116"/>
      <c r="AB8852" s="116"/>
      <c r="AC8852" s="116"/>
      <c r="AD8852" s="116"/>
    </row>
    <row r="8853" spans="1:30" s="189" customFormat="1">
      <c r="A8853" s="116">
        <v>8853</v>
      </c>
      <c r="B8853" s="129">
        <v>44343</v>
      </c>
      <c r="C8853" s="118">
        <f t="shared" si="431"/>
        <v>5</v>
      </c>
      <c r="D8853" s="120" t="s">
        <v>25</v>
      </c>
      <c r="E8853" s="120" t="s">
        <v>19757</v>
      </c>
      <c r="F8853" s="209" t="s">
        <v>3363</v>
      </c>
      <c r="G8853" s="119" t="s">
        <v>19672</v>
      </c>
      <c r="H8853" s="121" t="s">
        <v>53</v>
      </c>
      <c r="I8853" s="119" t="s">
        <v>30</v>
      </c>
      <c r="J8853" s="121" t="s">
        <v>1540</v>
      </c>
      <c r="K8853" s="120" t="s">
        <v>65</v>
      </c>
      <c r="L8853" s="131" t="s">
        <v>32</v>
      </c>
      <c r="M8853" s="120" t="s">
        <v>184</v>
      </c>
      <c r="N8853" s="131"/>
      <c r="O8853" s="131"/>
      <c r="P8853" s="124">
        <f t="shared" si="432"/>
        <v>0</v>
      </c>
      <c r="Q8853" s="118"/>
      <c r="R8853" s="118"/>
      <c r="S8853" s="120"/>
      <c r="T8853" s="126"/>
      <c r="U8853" s="126"/>
      <c r="V8853" s="126"/>
      <c r="W8853" s="126"/>
      <c r="X8853" s="126"/>
      <c r="Y8853" s="116"/>
      <c r="Z8853" s="116"/>
      <c r="AA8853" s="116"/>
      <c r="AB8853" s="116"/>
      <c r="AC8853" s="116"/>
      <c r="AD8853" s="116"/>
    </row>
    <row r="8854" spans="1:30" s="189" customFormat="1" ht="27.6">
      <c r="A8854" s="116">
        <v>8854</v>
      </c>
      <c r="B8854" s="129">
        <v>44343</v>
      </c>
      <c r="C8854" s="118">
        <f t="shared" si="431"/>
        <v>5</v>
      </c>
      <c r="D8854" s="120" t="s">
        <v>25</v>
      </c>
      <c r="E8854" s="120" t="s">
        <v>19758</v>
      </c>
      <c r="F8854" s="209" t="s">
        <v>19759</v>
      </c>
      <c r="G8854" s="119" t="s">
        <v>19760</v>
      </c>
      <c r="H8854" s="121" t="s">
        <v>53</v>
      </c>
      <c r="I8854" s="121" t="s">
        <v>30</v>
      </c>
      <c r="J8854" s="121" t="s">
        <v>8033</v>
      </c>
      <c r="K8854" s="120" t="s">
        <v>65</v>
      </c>
      <c r="L8854" s="131" t="s">
        <v>32</v>
      </c>
      <c r="M8854" s="120" t="s">
        <v>78</v>
      </c>
      <c r="N8854" s="131"/>
      <c r="O8854" s="131"/>
      <c r="P8854" s="124">
        <f t="shared" si="432"/>
        <v>0</v>
      </c>
      <c r="Q8854" s="118"/>
      <c r="R8854" s="118"/>
      <c r="S8854" s="120"/>
      <c r="T8854" s="126"/>
      <c r="U8854" s="126"/>
      <c r="V8854" s="126"/>
      <c r="W8854" s="126"/>
      <c r="X8854" s="126"/>
      <c r="Y8854" s="116"/>
      <c r="Z8854" s="116"/>
      <c r="AA8854" s="116"/>
      <c r="AB8854" s="116"/>
      <c r="AC8854" s="116"/>
      <c r="AD8854" s="116"/>
    </row>
    <row r="8855" spans="1:30" s="189" customFormat="1" ht="27.6">
      <c r="A8855" s="116">
        <v>8855</v>
      </c>
      <c r="B8855" s="129">
        <v>44343</v>
      </c>
      <c r="C8855" s="118">
        <f t="shared" si="431"/>
        <v>5</v>
      </c>
      <c r="D8855" s="120" t="s">
        <v>25</v>
      </c>
      <c r="E8855" s="120" t="s">
        <v>19761</v>
      </c>
      <c r="F8855" s="209" t="s">
        <v>19762</v>
      </c>
      <c r="G8855" s="119" t="s">
        <v>19763</v>
      </c>
      <c r="H8855" s="121" t="s">
        <v>53</v>
      </c>
      <c r="I8855" s="121" t="s">
        <v>196</v>
      </c>
      <c r="J8855" s="121" t="s">
        <v>17468</v>
      </c>
      <c r="K8855" s="120" t="s">
        <v>65</v>
      </c>
      <c r="L8855" s="131" t="s">
        <v>32</v>
      </c>
      <c r="M8855" s="120" t="s">
        <v>78</v>
      </c>
      <c r="N8855" s="131"/>
      <c r="O8855" s="131"/>
      <c r="P8855" s="124">
        <f t="shared" si="432"/>
        <v>0</v>
      </c>
      <c r="Q8855" s="118"/>
      <c r="R8855" s="118"/>
      <c r="S8855" s="120"/>
      <c r="T8855" s="126"/>
      <c r="U8855" s="126"/>
      <c r="V8855" s="126"/>
      <c r="W8855" s="126"/>
      <c r="X8855" s="126"/>
      <c r="Y8855" s="116"/>
      <c r="Z8855" s="116"/>
      <c r="AA8855" s="116"/>
      <c r="AB8855" s="116"/>
      <c r="AC8855" s="116"/>
      <c r="AD8855" s="116"/>
    </row>
    <row r="8856" spans="1:30" s="189" customFormat="1" ht="27.6">
      <c r="A8856" s="116">
        <v>8856</v>
      </c>
      <c r="B8856" s="129">
        <v>44343</v>
      </c>
      <c r="C8856" s="118">
        <f t="shared" si="431"/>
        <v>5</v>
      </c>
      <c r="D8856" s="120" t="s">
        <v>25</v>
      </c>
      <c r="E8856" s="120" t="s">
        <v>19764</v>
      </c>
      <c r="F8856" s="209" t="s">
        <v>19765</v>
      </c>
      <c r="G8856" s="119" t="s">
        <v>1100</v>
      </c>
      <c r="H8856" s="121" t="s">
        <v>53</v>
      </c>
      <c r="I8856" s="121" t="s">
        <v>30</v>
      </c>
      <c r="J8856" s="121" t="s">
        <v>87</v>
      </c>
      <c r="K8856" s="120" t="s">
        <v>65</v>
      </c>
      <c r="L8856" s="131" t="s">
        <v>32</v>
      </c>
      <c r="M8856" s="120" t="s">
        <v>78</v>
      </c>
      <c r="N8856" s="131"/>
      <c r="O8856" s="131"/>
      <c r="P8856" s="124">
        <f t="shared" si="432"/>
        <v>0</v>
      </c>
      <c r="Q8856" s="118"/>
      <c r="R8856" s="118"/>
      <c r="S8856" s="120"/>
      <c r="T8856" s="126"/>
      <c r="U8856" s="126"/>
      <c r="V8856" s="126"/>
      <c r="W8856" s="126"/>
      <c r="X8856" s="126"/>
      <c r="Y8856" s="116"/>
      <c r="Z8856" s="116"/>
      <c r="AA8856" s="116"/>
      <c r="AB8856" s="116"/>
      <c r="AC8856" s="116"/>
      <c r="AD8856" s="116"/>
    </row>
    <row r="8857" spans="1:30" s="189" customFormat="1">
      <c r="A8857" s="116">
        <v>8857</v>
      </c>
      <c r="B8857" s="129">
        <v>44344</v>
      </c>
      <c r="C8857" s="118">
        <f t="shared" si="431"/>
        <v>5</v>
      </c>
      <c r="D8857" s="120" t="s">
        <v>25</v>
      </c>
      <c r="E8857" s="120" t="s">
        <v>19766</v>
      </c>
      <c r="F8857" s="209" t="s">
        <v>2827</v>
      </c>
      <c r="G8857" s="119" t="s">
        <v>19767</v>
      </c>
      <c r="H8857" s="121" t="s">
        <v>53</v>
      </c>
      <c r="I8857" s="121" t="s">
        <v>30</v>
      </c>
      <c r="J8857" s="121" t="s">
        <v>77</v>
      </c>
      <c r="K8857" s="120" t="s">
        <v>65</v>
      </c>
      <c r="L8857" s="131" t="s">
        <v>32</v>
      </c>
      <c r="M8857" s="120" t="s">
        <v>33</v>
      </c>
      <c r="N8857" s="131">
        <v>44386</v>
      </c>
      <c r="O8857" s="131">
        <v>44463</v>
      </c>
      <c r="P8857" s="124">
        <f t="shared" si="432"/>
        <v>9</v>
      </c>
      <c r="Q8857" s="118"/>
      <c r="R8857" s="118"/>
      <c r="S8857" s="120"/>
      <c r="T8857" s="126"/>
      <c r="U8857" s="126"/>
      <c r="V8857" s="126"/>
      <c r="W8857" s="126"/>
      <c r="X8857" s="126"/>
      <c r="Y8857" s="116"/>
      <c r="Z8857" s="116"/>
      <c r="AA8857" s="116"/>
      <c r="AB8857" s="116"/>
      <c r="AC8857" s="116"/>
      <c r="AD8857" s="116"/>
    </row>
    <row r="8858" spans="1:30" s="189" customFormat="1" ht="27.6">
      <c r="A8858" s="116">
        <v>8858</v>
      </c>
      <c r="B8858" s="129">
        <v>44344</v>
      </c>
      <c r="C8858" s="118">
        <f t="shared" si="431"/>
        <v>5</v>
      </c>
      <c r="D8858" s="120" t="s">
        <v>25</v>
      </c>
      <c r="E8858" s="120" t="s">
        <v>19768</v>
      </c>
      <c r="F8858" s="209" t="s">
        <v>19769</v>
      </c>
      <c r="G8858" s="119" t="s">
        <v>528</v>
      </c>
      <c r="H8858" s="121" t="s">
        <v>53</v>
      </c>
      <c r="I8858" s="121" t="s">
        <v>42</v>
      </c>
      <c r="J8858" s="121" t="s">
        <v>72</v>
      </c>
      <c r="K8858" s="120" t="s">
        <v>65</v>
      </c>
      <c r="L8858" s="131" t="s">
        <v>32</v>
      </c>
      <c r="M8858" s="120" t="s">
        <v>78</v>
      </c>
      <c r="N8858" s="131"/>
      <c r="O8858" s="131"/>
      <c r="P8858" s="124">
        <f t="shared" si="432"/>
        <v>0</v>
      </c>
      <c r="Q8858" s="118"/>
      <c r="R8858" s="118"/>
      <c r="S8858" s="120"/>
      <c r="T8858" s="126"/>
      <c r="U8858" s="126"/>
      <c r="V8858" s="126"/>
      <c r="W8858" s="126"/>
      <c r="X8858" s="126"/>
      <c r="Y8858" s="116"/>
      <c r="Z8858" s="116"/>
      <c r="AA8858" s="116"/>
      <c r="AB8858" s="116"/>
      <c r="AC8858" s="116"/>
      <c r="AD8858" s="116"/>
    </row>
    <row r="8859" spans="1:30" s="189" customFormat="1">
      <c r="A8859" s="116">
        <v>8859</v>
      </c>
      <c r="B8859" s="129">
        <v>44344</v>
      </c>
      <c r="C8859" s="118">
        <f t="shared" si="431"/>
        <v>5</v>
      </c>
      <c r="D8859" s="120" t="s">
        <v>25</v>
      </c>
      <c r="E8859" s="120" t="s">
        <v>19770</v>
      </c>
      <c r="F8859" s="209" t="s">
        <v>19771</v>
      </c>
      <c r="G8859" s="119" t="s">
        <v>19772</v>
      </c>
      <c r="H8859" s="121" t="s">
        <v>29</v>
      </c>
      <c r="I8859" s="121" t="s">
        <v>42</v>
      </c>
      <c r="J8859" s="121" t="s">
        <v>72</v>
      </c>
      <c r="K8859" s="120" t="s">
        <v>65</v>
      </c>
      <c r="L8859" s="131" t="s">
        <v>32</v>
      </c>
      <c r="M8859" s="120" t="s">
        <v>78</v>
      </c>
      <c r="N8859" s="131"/>
      <c r="O8859" s="131"/>
      <c r="P8859" s="124">
        <f t="shared" si="432"/>
        <v>0</v>
      </c>
      <c r="Q8859" s="118"/>
      <c r="R8859" s="118"/>
      <c r="S8859" s="120"/>
      <c r="T8859" s="126"/>
      <c r="U8859" s="126"/>
      <c r="V8859" s="126"/>
      <c r="W8859" s="126"/>
      <c r="X8859" s="126"/>
      <c r="Y8859" s="116"/>
      <c r="Z8859" s="116"/>
      <c r="AA8859" s="116"/>
      <c r="AB8859" s="116"/>
      <c r="AC8859" s="116"/>
      <c r="AD8859" s="116"/>
    </row>
    <row r="8860" spans="1:30" s="189" customFormat="1">
      <c r="A8860" s="116">
        <v>8860</v>
      </c>
      <c r="B8860" s="129">
        <v>44344</v>
      </c>
      <c r="C8860" s="118">
        <f t="shared" si="431"/>
        <v>5</v>
      </c>
      <c r="D8860" s="120" t="s">
        <v>25</v>
      </c>
      <c r="E8860" s="120" t="s">
        <v>19773</v>
      </c>
      <c r="F8860" s="209" t="s">
        <v>19774</v>
      </c>
      <c r="G8860" s="119" t="s">
        <v>593</v>
      </c>
      <c r="H8860" s="121" t="s">
        <v>344</v>
      </c>
      <c r="I8860" s="121" t="s">
        <v>42</v>
      </c>
      <c r="J8860" s="121" t="s">
        <v>72</v>
      </c>
      <c r="K8860" s="120" t="s">
        <v>65</v>
      </c>
      <c r="L8860" s="131" t="s">
        <v>32</v>
      </c>
      <c r="M8860" s="120" t="s">
        <v>78</v>
      </c>
      <c r="N8860" s="131"/>
      <c r="O8860" s="131"/>
      <c r="P8860" s="124">
        <f t="shared" si="432"/>
        <v>0</v>
      </c>
      <c r="Q8860" s="118"/>
      <c r="R8860" s="118"/>
      <c r="S8860" s="120"/>
      <c r="T8860" s="126"/>
      <c r="U8860" s="126"/>
      <c r="V8860" s="126"/>
      <c r="W8860" s="126"/>
      <c r="X8860" s="126"/>
      <c r="Y8860" s="116"/>
      <c r="Z8860" s="116"/>
      <c r="AA8860" s="116"/>
      <c r="AB8860" s="116"/>
      <c r="AC8860" s="116"/>
      <c r="AD8860" s="116"/>
    </row>
    <row r="8861" spans="1:30" s="189" customFormat="1">
      <c r="A8861" s="116">
        <v>8861</v>
      </c>
      <c r="B8861" s="129">
        <v>44344</v>
      </c>
      <c r="C8861" s="118">
        <f t="shared" si="431"/>
        <v>5</v>
      </c>
      <c r="D8861" s="120" t="s">
        <v>25</v>
      </c>
      <c r="E8861" s="120" t="s">
        <v>19775</v>
      </c>
      <c r="F8861" s="209" t="s">
        <v>19776</v>
      </c>
      <c r="G8861" s="119" t="s">
        <v>19777</v>
      </c>
      <c r="H8861" s="121" t="s">
        <v>118</v>
      </c>
      <c r="I8861" s="121" t="s">
        <v>42</v>
      </c>
      <c r="J8861" s="121" t="s">
        <v>72</v>
      </c>
      <c r="K8861" s="120" t="s">
        <v>65</v>
      </c>
      <c r="L8861" s="131" t="s">
        <v>32</v>
      </c>
      <c r="M8861" s="120" t="s">
        <v>78</v>
      </c>
      <c r="N8861" s="131"/>
      <c r="O8861" s="131"/>
      <c r="P8861" s="124">
        <f t="shared" si="432"/>
        <v>0</v>
      </c>
      <c r="Q8861" s="118"/>
      <c r="R8861" s="118"/>
      <c r="S8861" s="120"/>
      <c r="T8861" s="126"/>
      <c r="U8861" s="126"/>
      <c r="V8861" s="126"/>
      <c r="W8861" s="126"/>
      <c r="X8861" s="126"/>
      <c r="Y8861" s="116"/>
      <c r="Z8861" s="116"/>
      <c r="AA8861" s="116"/>
      <c r="AB8861" s="116"/>
      <c r="AC8861" s="116"/>
      <c r="AD8861" s="116"/>
    </row>
    <row r="8862" spans="1:30" s="189" customFormat="1">
      <c r="A8862" s="116">
        <v>8862</v>
      </c>
      <c r="B8862" s="129">
        <v>44344</v>
      </c>
      <c r="C8862" s="118">
        <f t="shared" si="431"/>
        <v>5</v>
      </c>
      <c r="D8862" s="120" t="s">
        <v>25</v>
      </c>
      <c r="E8862" s="120" t="s">
        <v>19778</v>
      </c>
      <c r="F8862" s="209" t="s">
        <v>3842</v>
      </c>
      <c r="G8862" s="119" t="s">
        <v>19777</v>
      </c>
      <c r="H8862" s="121" t="s">
        <v>118</v>
      </c>
      <c r="I8862" s="119" t="s">
        <v>42</v>
      </c>
      <c r="J8862" s="121" t="s">
        <v>72</v>
      </c>
      <c r="K8862" s="120" t="s">
        <v>65</v>
      </c>
      <c r="L8862" s="131" t="s">
        <v>32</v>
      </c>
      <c r="M8862" s="120" t="s">
        <v>78</v>
      </c>
      <c r="N8862" s="131"/>
      <c r="O8862" s="131"/>
      <c r="P8862" s="124">
        <f t="shared" si="432"/>
        <v>0</v>
      </c>
      <c r="Q8862" s="118"/>
      <c r="R8862" s="118"/>
      <c r="S8862" s="120"/>
      <c r="T8862" s="126"/>
      <c r="U8862" s="126"/>
      <c r="V8862" s="126"/>
      <c r="W8862" s="126"/>
      <c r="X8862" s="126"/>
      <c r="Y8862" s="116"/>
      <c r="Z8862" s="116"/>
      <c r="AA8862" s="116"/>
      <c r="AB8862" s="116"/>
      <c r="AC8862" s="116"/>
      <c r="AD8862" s="116"/>
    </row>
    <row r="8863" spans="1:30" s="189" customFormat="1" ht="27.6">
      <c r="A8863" s="116">
        <v>8863</v>
      </c>
      <c r="B8863" s="129">
        <v>44354</v>
      </c>
      <c r="C8863" s="118">
        <f t="shared" si="431"/>
        <v>6</v>
      </c>
      <c r="D8863" s="120" t="s">
        <v>25</v>
      </c>
      <c r="E8863" s="120" t="s">
        <v>19779</v>
      </c>
      <c r="F8863" s="209" t="s">
        <v>19780</v>
      </c>
      <c r="G8863" s="119" t="s">
        <v>19781</v>
      </c>
      <c r="H8863" s="121" t="s">
        <v>29</v>
      </c>
      <c r="I8863" s="121" t="s">
        <v>30</v>
      </c>
      <c r="J8863" s="121" t="s">
        <v>7123</v>
      </c>
      <c r="K8863" s="120" t="s">
        <v>65</v>
      </c>
      <c r="L8863" s="131" t="s">
        <v>32</v>
      </c>
      <c r="M8863" s="120" t="s">
        <v>33</v>
      </c>
      <c r="N8863" s="131">
        <v>44379</v>
      </c>
      <c r="O8863" s="131">
        <v>44463</v>
      </c>
      <c r="P8863" s="126"/>
      <c r="Q8863" s="118"/>
      <c r="R8863" s="118"/>
      <c r="S8863" s="120"/>
      <c r="T8863" s="126"/>
      <c r="U8863" s="126"/>
      <c r="V8863" s="126"/>
      <c r="W8863" s="126"/>
      <c r="X8863" s="126"/>
      <c r="Y8863" s="116"/>
      <c r="Z8863" s="116"/>
      <c r="AA8863" s="116"/>
      <c r="AB8863" s="116"/>
      <c r="AC8863" s="116"/>
      <c r="AD8863" s="116"/>
    </row>
    <row r="8864" spans="1:30" s="189" customFormat="1">
      <c r="A8864" s="116">
        <v>8864</v>
      </c>
      <c r="B8864" s="129">
        <v>44344</v>
      </c>
      <c r="C8864" s="118">
        <f t="shared" si="431"/>
        <v>5</v>
      </c>
      <c r="D8864" s="120" t="s">
        <v>25</v>
      </c>
      <c r="E8864" s="120" t="s">
        <v>19782</v>
      </c>
      <c r="F8864" s="209" t="s">
        <v>19783</v>
      </c>
      <c r="G8864" s="119" t="s">
        <v>12407</v>
      </c>
      <c r="H8864" s="121" t="s">
        <v>53</v>
      </c>
      <c r="I8864" s="121" t="s">
        <v>63</v>
      </c>
      <c r="J8864" s="121" t="s">
        <v>328</v>
      </c>
      <c r="K8864" s="120" t="s">
        <v>65</v>
      </c>
      <c r="L8864" s="131" t="s">
        <v>32</v>
      </c>
      <c r="M8864" s="120" t="s">
        <v>78</v>
      </c>
      <c r="N8864" s="131"/>
      <c r="O8864" s="131"/>
      <c r="P8864" s="124">
        <f>IF(O8864&lt;&gt;0,MONTH(O8864),0)</f>
        <v>0</v>
      </c>
      <c r="Q8864" s="118"/>
      <c r="R8864" s="118"/>
      <c r="S8864" s="120"/>
      <c r="T8864" s="126"/>
      <c r="U8864" s="126"/>
      <c r="V8864" s="126"/>
      <c r="W8864" s="126"/>
      <c r="X8864" s="126"/>
      <c r="Y8864" s="116"/>
      <c r="Z8864" s="116"/>
      <c r="AA8864" s="116"/>
      <c r="AB8864" s="116"/>
      <c r="AC8864" s="116"/>
      <c r="AD8864" s="116"/>
    </row>
    <row r="8865" spans="1:30" s="189" customFormat="1">
      <c r="A8865" s="116">
        <v>8865</v>
      </c>
      <c r="B8865" s="129">
        <v>44344</v>
      </c>
      <c r="C8865" s="118">
        <f t="shared" si="431"/>
        <v>5</v>
      </c>
      <c r="D8865" s="120" t="s">
        <v>25</v>
      </c>
      <c r="E8865" s="120" t="s">
        <v>19784</v>
      </c>
      <c r="F8865" s="209" t="s">
        <v>19785</v>
      </c>
      <c r="G8865" s="119" t="s">
        <v>19786</v>
      </c>
      <c r="H8865" s="121" t="s">
        <v>192</v>
      </c>
      <c r="I8865" s="121" t="s">
        <v>30</v>
      </c>
      <c r="J8865" s="121" t="s">
        <v>8096</v>
      </c>
      <c r="K8865" s="120" t="s">
        <v>65</v>
      </c>
      <c r="L8865" s="131" t="s">
        <v>32</v>
      </c>
      <c r="M8865" s="120" t="s">
        <v>78</v>
      </c>
      <c r="N8865" s="131"/>
      <c r="O8865" s="131"/>
      <c r="P8865" s="124">
        <f>IF(O8865&lt;&gt;0,MONTH(O8865),0)</f>
        <v>0</v>
      </c>
      <c r="Q8865" s="118"/>
      <c r="R8865" s="118"/>
      <c r="S8865" s="120"/>
      <c r="T8865" s="126"/>
      <c r="U8865" s="126"/>
      <c r="V8865" s="126"/>
      <c r="W8865" s="126"/>
      <c r="X8865" s="126"/>
      <c r="Y8865" s="116"/>
      <c r="Z8865" s="116"/>
      <c r="AA8865" s="116"/>
      <c r="AB8865" s="116"/>
      <c r="AC8865" s="116"/>
      <c r="AD8865" s="116"/>
    </row>
    <row r="8866" spans="1:30" s="189" customFormat="1">
      <c r="A8866" s="116">
        <v>8866</v>
      </c>
      <c r="B8866" s="129">
        <v>44354</v>
      </c>
      <c r="C8866" s="118">
        <f t="shared" si="431"/>
        <v>6</v>
      </c>
      <c r="D8866" s="120" t="s">
        <v>25</v>
      </c>
      <c r="E8866" s="120" t="s">
        <v>19787</v>
      </c>
      <c r="F8866" s="209" t="s">
        <v>19788</v>
      </c>
      <c r="G8866" s="119" t="s">
        <v>19789</v>
      </c>
      <c r="H8866" s="121" t="s">
        <v>41</v>
      </c>
      <c r="I8866" s="121" t="s">
        <v>30</v>
      </c>
      <c r="J8866" s="121" t="s">
        <v>77</v>
      </c>
      <c r="K8866" s="120" t="s">
        <v>65</v>
      </c>
      <c r="L8866" s="131" t="s">
        <v>32</v>
      </c>
      <c r="M8866" s="120" t="s">
        <v>78</v>
      </c>
      <c r="N8866" s="131"/>
      <c r="O8866" s="131"/>
      <c r="P8866" s="126"/>
      <c r="Q8866" s="118"/>
      <c r="R8866" s="118"/>
      <c r="S8866" s="120"/>
      <c r="T8866" s="126"/>
      <c r="U8866" s="126"/>
      <c r="V8866" s="126"/>
      <c r="W8866" s="126"/>
      <c r="X8866" s="126"/>
      <c r="Y8866" s="116" t="s">
        <v>19790</v>
      </c>
      <c r="Z8866" s="116"/>
      <c r="AA8866" s="116"/>
      <c r="AB8866" s="116"/>
      <c r="AC8866" s="116"/>
      <c r="AD8866" s="116"/>
    </row>
    <row r="8867" spans="1:30" s="189" customFormat="1">
      <c r="A8867" s="116">
        <v>8867</v>
      </c>
      <c r="B8867" s="129">
        <v>44344</v>
      </c>
      <c r="C8867" s="118">
        <f t="shared" si="431"/>
        <v>5</v>
      </c>
      <c r="D8867" s="120" t="s">
        <v>25</v>
      </c>
      <c r="E8867" s="120" t="s">
        <v>19791</v>
      </c>
      <c r="F8867" s="209" t="s">
        <v>3842</v>
      </c>
      <c r="G8867" s="119" t="s">
        <v>19792</v>
      </c>
      <c r="H8867" s="121" t="s">
        <v>53</v>
      </c>
      <c r="I8867" s="121" t="s">
        <v>42</v>
      </c>
      <c r="J8867" s="121" t="s">
        <v>43</v>
      </c>
      <c r="K8867" s="120" t="s">
        <v>65</v>
      </c>
      <c r="L8867" s="131" t="s">
        <v>32</v>
      </c>
      <c r="M8867" s="120" t="s">
        <v>78</v>
      </c>
      <c r="N8867" s="131"/>
      <c r="O8867" s="131"/>
      <c r="P8867" s="124">
        <f>IF(O8867&lt;&gt;0,MONTH(O8867),0)</f>
        <v>0</v>
      </c>
      <c r="Q8867" s="118"/>
      <c r="R8867" s="118"/>
      <c r="S8867" s="120"/>
      <c r="T8867" s="126"/>
      <c r="U8867" s="126"/>
      <c r="V8867" s="126"/>
      <c r="W8867" s="126"/>
      <c r="X8867" s="126"/>
      <c r="Y8867" s="116"/>
      <c r="Z8867" s="116"/>
      <c r="AA8867" s="116"/>
      <c r="AB8867" s="116"/>
      <c r="AC8867" s="116"/>
      <c r="AD8867" s="116"/>
    </row>
    <row r="8868" spans="1:30" s="189" customFormat="1">
      <c r="A8868" s="116">
        <v>8868</v>
      </c>
      <c r="B8868" s="129">
        <v>44347</v>
      </c>
      <c r="C8868" s="118">
        <f t="shared" si="431"/>
        <v>5</v>
      </c>
      <c r="D8868" s="120" t="s">
        <v>25</v>
      </c>
      <c r="E8868" s="120" t="s">
        <v>19793</v>
      </c>
      <c r="F8868" s="209" t="s">
        <v>9057</v>
      </c>
      <c r="G8868" s="119" t="s">
        <v>17627</v>
      </c>
      <c r="H8868" s="121" t="s">
        <v>140</v>
      </c>
      <c r="I8868" s="121" t="s">
        <v>30</v>
      </c>
      <c r="J8868" s="121" t="s">
        <v>7216</v>
      </c>
      <c r="K8868" s="120" t="s">
        <v>65</v>
      </c>
      <c r="L8868" s="131" t="s">
        <v>32</v>
      </c>
      <c r="M8868" s="120" t="s">
        <v>33</v>
      </c>
      <c r="N8868" s="131"/>
      <c r="O8868" s="131">
        <v>44455</v>
      </c>
      <c r="P8868" s="124">
        <f>IF(O8868&lt;&gt;0,MONTH(O8868),0)</f>
        <v>9</v>
      </c>
      <c r="Q8868" s="118"/>
      <c r="R8868" s="118"/>
      <c r="S8868" s="120"/>
      <c r="T8868" s="126"/>
      <c r="U8868" s="126"/>
      <c r="V8868" s="126"/>
      <c r="W8868" s="126"/>
      <c r="X8868" s="126"/>
      <c r="Y8868" s="116"/>
      <c r="Z8868" s="116"/>
      <c r="AA8868" s="116"/>
      <c r="AB8868" s="116"/>
      <c r="AC8868" s="116"/>
      <c r="AD8868" s="116"/>
    </row>
    <row r="8869" spans="1:30" s="189" customFormat="1">
      <c r="A8869" s="116">
        <v>8869</v>
      </c>
      <c r="B8869" s="129">
        <v>44347</v>
      </c>
      <c r="C8869" s="118">
        <f t="shared" si="431"/>
        <v>5</v>
      </c>
      <c r="D8869" s="120" t="s">
        <v>25</v>
      </c>
      <c r="E8869" s="120" t="s">
        <v>19794</v>
      </c>
      <c r="F8869" s="209" t="s">
        <v>1372</v>
      </c>
      <c r="G8869" s="119" t="s">
        <v>19795</v>
      </c>
      <c r="H8869" s="121" t="s">
        <v>118</v>
      </c>
      <c r="I8869" s="121" t="s">
        <v>30</v>
      </c>
      <c r="J8869" s="121" t="s">
        <v>12087</v>
      </c>
      <c r="K8869" s="120" t="s">
        <v>65</v>
      </c>
      <c r="L8869" s="131" t="s">
        <v>32</v>
      </c>
      <c r="M8869" s="120" t="s">
        <v>33</v>
      </c>
      <c r="N8869" s="131">
        <v>44379</v>
      </c>
      <c r="O8869" s="131">
        <v>44463</v>
      </c>
      <c r="P8869" s="124">
        <f>IF(O8869&lt;&gt;0,MONTH(O8869),0)</f>
        <v>9</v>
      </c>
      <c r="Q8869" s="118"/>
      <c r="R8869" s="118"/>
      <c r="S8869" s="120"/>
      <c r="T8869" s="126"/>
      <c r="U8869" s="126"/>
      <c r="V8869" s="126"/>
      <c r="W8869" s="126"/>
      <c r="X8869" s="126"/>
      <c r="Y8869" s="116"/>
      <c r="Z8869" s="116"/>
      <c r="AA8869" s="116"/>
      <c r="AB8869" s="116"/>
      <c r="AC8869" s="116"/>
      <c r="AD8869" s="116"/>
    </row>
    <row r="8870" spans="1:30" s="189" customFormat="1">
      <c r="A8870" s="116">
        <v>8870</v>
      </c>
      <c r="B8870" s="129">
        <v>44347</v>
      </c>
      <c r="C8870" s="118">
        <f t="shared" si="431"/>
        <v>5</v>
      </c>
      <c r="D8870" s="120" t="s">
        <v>25</v>
      </c>
      <c r="E8870" s="120" t="s">
        <v>19796</v>
      </c>
      <c r="F8870" s="209" t="s">
        <v>5260</v>
      </c>
      <c r="G8870" s="119" t="s">
        <v>9493</v>
      </c>
      <c r="H8870" s="121" t="s">
        <v>41</v>
      </c>
      <c r="I8870" s="119" t="s">
        <v>30</v>
      </c>
      <c r="J8870" s="121" t="s">
        <v>31</v>
      </c>
      <c r="K8870" s="120" t="s">
        <v>65</v>
      </c>
      <c r="L8870" s="131" t="s">
        <v>32</v>
      </c>
      <c r="M8870" s="120" t="s">
        <v>33</v>
      </c>
      <c r="N8870" s="131">
        <v>44379</v>
      </c>
      <c r="O8870" s="131">
        <v>44463</v>
      </c>
      <c r="P8870" s="124">
        <f>IF(O8870&lt;&gt;0,MONTH(O8870),0)</f>
        <v>9</v>
      </c>
      <c r="Q8870" s="118"/>
      <c r="R8870" s="118"/>
      <c r="S8870" s="120"/>
      <c r="T8870" s="126"/>
      <c r="U8870" s="126"/>
      <c r="V8870" s="126"/>
      <c r="W8870" s="126"/>
      <c r="X8870" s="126"/>
      <c r="Y8870" s="116"/>
      <c r="Z8870" s="116"/>
      <c r="AA8870" s="116"/>
      <c r="AB8870" s="116"/>
      <c r="AC8870" s="116"/>
      <c r="AD8870" s="116"/>
    </row>
    <row r="8871" spans="1:30" s="189" customFormat="1">
      <c r="A8871" s="116">
        <v>8871</v>
      </c>
      <c r="B8871" s="129">
        <v>44354</v>
      </c>
      <c r="C8871" s="118">
        <f t="shared" si="431"/>
        <v>6</v>
      </c>
      <c r="D8871" s="120" t="s">
        <v>25</v>
      </c>
      <c r="E8871" s="120" t="s">
        <v>19797</v>
      </c>
      <c r="F8871" s="209" t="s">
        <v>19798</v>
      </c>
      <c r="G8871" s="119" t="s">
        <v>19799</v>
      </c>
      <c r="H8871" s="121" t="s">
        <v>53</v>
      </c>
      <c r="I8871" s="121" t="s">
        <v>30</v>
      </c>
      <c r="J8871" s="121" t="s">
        <v>7087</v>
      </c>
      <c r="K8871" s="120" t="s">
        <v>65</v>
      </c>
      <c r="L8871" s="131" t="s">
        <v>32</v>
      </c>
      <c r="M8871" s="120" t="s">
        <v>78</v>
      </c>
      <c r="N8871" s="131"/>
      <c r="O8871" s="131"/>
      <c r="P8871" s="126"/>
      <c r="Q8871" s="118"/>
      <c r="R8871" s="118"/>
      <c r="S8871" s="120"/>
      <c r="T8871" s="126"/>
      <c r="U8871" s="126"/>
      <c r="V8871" s="126"/>
      <c r="W8871" s="126"/>
      <c r="X8871" s="126"/>
      <c r="Y8871" s="116"/>
      <c r="Z8871" s="116"/>
      <c r="AA8871" s="116"/>
      <c r="AB8871" s="116"/>
      <c r="AC8871" s="116"/>
      <c r="AD8871" s="116"/>
    </row>
    <row r="8872" spans="1:30" s="189" customFormat="1">
      <c r="A8872" s="116">
        <v>8872</v>
      </c>
      <c r="B8872" s="129">
        <v>44354</v>
      </c>
      <c r="C8872" s="118">
        <f t="shared" si="431"/>
        <v>6</v>
      </c>
      <c r="D8872" s="120" t="s">
        <v>25</v>
      </c>
      <c r="E8872" s="120" t="s">
        <v>19800</v>
      </c>
      <c r="F8872" s="209" t="s">
        <v>850</v>
      </c>
      <c r="G8872" s="119" t="s">
        <v>19801</v>
      </c>
      <c r="H8872" s="121" t="s">
        <v>140</v>
      </c>
      <c r="I8872" s="119" t="s">
        <v>30</v>
      </c>
      <c r="J8872" s="121" t="s">
        <v>77</v>
      </c>
      <c r="K8872" s="120" t="s">
        <v>65</v>
      </c>
      <c r="L8872" s="131" t="s">
        <v>32</v>
      </c>
      <c r="M8872" s="120" t="s">
        <v>78</v>
      </c>
      <c r="N8872" s="131"/>
      <c r="O8872" s="131"/>
      <c r="P8872" s="126"/>
      <c r="Q8872" s="118"/>
      <c r="R8872" s="118"/>
      <c r="S8872" s="120"/>
      <c r="T8872" s="126"/>
      <c r="U8872" s="126"/>
      <c r="V8872" s="126"/>
      <c r="W8872" s="126"/>
      <c r="X8872" s="126"/>
      <c r="Y8872" s="116"/>
      <c r="Z8872" s="116"/>
      <c r="AA8872" s="116"/>
      <c r="AB8872" s="116"/>
      <c r="AC8872" s="116"/>
      <c r="AD8872" s="116"/>
    </row>
    <row r="8873" spans="1:30" s="189" customFormat="1" ht="27.6">
      <c r="A8873" s="116">
        <v>8873</v>
      </c>
      <c r="B8873" s="129">
        <v>44347</v>
      </c>
      <c r="C8873" s="118">
        <f t="shared" si="431"/>
        <v>5</v>
      </c>
      <c r="D8873" s="120" t="s">
        <v>25</v>
      </c>
      <c r="E8873" s="120" t="s">
        <v>19802</v>
      </c>
      <c r="F8873" s="209" t="s">
        <v>19803</v>
      </c>
      <c r="G8873" s="119" t="s">
        <v>19804</v>
      </c>
      <c r="H8873" s="121" t="s">
        <v>29</v>
      </c>
      <c r="I8873" s="121" t="s">
        <v>30</v>
      </c>
      <c r="J8873" s="121" t="s">
        <v>87</v>
      </c>
      <c r="K8873" s="120" t="s">
        <v>65</v>
      </c>
      <c r="L8873" s="131" t="s">
        <v>32</v>
      </c>
      <c r="M8873" s="120" t="s">
        <v>33</v>
      </c>
      <c r="N8873" s="131">
        <v>44468</v>
      </c>
      <c r="O8873" s="131">
        <v>44468</v>
      </c>
      <c r="P8873" s="124">
        <f>IF(O8873&lt;&gt;0,MONTH(O8873),0)</f>
        <v>9</v>
      </c>
      <c r="Q8873" s="118"/>
      <c r="R8873" s="118"/>
      <c r="S8873" s="120" t="s">
        <v>92</v>
      </c>
      <c r="T8873" s="126"/>
      <c r="U8873" s="126"/>
      <c r="V8873" s="126"/>
      <c r="W8873" s="126"/>
      <c r="X8873" s="126"/>
      <c r="Y8873" s="116"/>
      <c r="Z8873" s="116"/>
      <c r="AA8873" s="116"/>
      <c r="AB8873" s="116"/>
      <c r="AC8873" s="116"/>
      <c r="AD8873" s="116"/>
    </row>
    <row r="8874" spans="1:30" s="189" customFormat="1" ht="27.6">
      <c r="A8874" s="116">
        <v>8874</v>
      </c>
      <c r="B8874" s="129">
        <v>44347</v>
      </c>
      <c r="C8874" s="118">
        <f t="shared" si="431"/>
        <v>5</v>
      </c>
      <c r="D8874" s="120" t="s">
        <v>25</v>
      </c>
      <c r="E8874" s="120" t="s">
        <v>19805</v>
      </c>
      <c r="F8874" s="209" t="s">
        <v>19806</v>
      </c>
      <c r="G8874" s="119" t="s">
        <v>10189</v>
      </c>
      <c r="H8874" s="121" t="s">
        <v>53</v>
      </c>
      <c r="I8874" s="119" t="s">
        <v>30</v>
      </c>
      <c r="J8874" s="121" t="s">
        <v>77</v>
      </c>
      <c r="K8874" s="121" t="s">
        <v>65</v>
      </c>
      <c r="L8874" s="131" t="s">
        <v>32</v>
      </c>
      <c r="M8874" s="120" t="s">
        <v>33</v>
      </c>
      <c r="N8874" s="131">
        <v>44405</v>
      </c>
      <c r="O8874" s="131">
        <v>44428</v>
      </c>
      <c r="P8874" s="126"/>
      <c r="Q8874" s="118"/>
      <c r="R8874" s="118"/>
      <c r="S8874" s="120" t="s">
        <v>92</v>
      </c>
      <c r="T8874" s="126"/>
      <c r="U8874" s="126"/>
      <c r="V8874" s="126"/>
      <c r="W8874" s="126"/>
      <c r="X8874" s="126"/>
      <c r="Y8874" s="116"/>
      <c r="Z8874" s="116"/>
      <c r="AA8874" s="116"/>
      <c r="AB8874" s="116"/>
      <c r="AC8874" s="116"/>
      <c r="AD8874" s="116"/>
    </row>
    <row r="8875" spans="1:30" s="189" customFormat="1">
      <c r="A8875" s="116">
        <v>8875</v>
      </c>
      <c r="B8875" s="129">
        <v>44355</v>
      </c>
      <c r="C8875" s="118">
        <f t="shared" si="431"/>
        <v>6</v>
      </c>
      <c r="D8875" s="120" t="s">
        <v>252</v>
      </c>
      <c r="E8875" s="120" t="s">
        <v>19807</v>
      </c>
      <c r="F8875" s="209" t="s">
        <v>1462</v>
      </c>
      <c r="G8875" s="119" t="s">
        <v>14419</v>
      </c>
      <c r="H8875" s="121" t="s">
        <v>29</v>
      </c>
      <c r="I8875" s="121" t="s">
        <v>42</v>
      </c>
      <c r="J8875" s="121" t="s">
        <v>2165</v>
      </c>
      <c r="K8875" s="121" t="s">
        <v>584</v>
      </c>
      <c r="L8875" s="131" t="s">
        <v>32</v>
      </c>
      <c r="M8875" s="120" t="s">
        <v>78</v>
      </c>
      <c r="N8875" s="131"/>
      <c r="O8875" s="131"/>
      <c r="P8875" s="126"/>
      <c r="Q8875" s="118"/>
      <c r="R8875" s="118"/>
      <c r="S8875" s="120"/>
      <c r="T8875" s="126"/>
      <c r="U8875" s="126"/>
      <c r="V8875" s="126"/>
      <c r="W8875" s="126"/>
      <c r="X8875" s="126"/>
      <c r="Y8875" s="116" t="s">
        <v>16681</v>
      </c>
      <c r="Z8875" s="116"/>
      <c r="AA8875" s="116"/>
      <c r="AB8875" s="116"/>
      <c r="AC8875" s="116"/>
      <c r="AD8875" s="116"/>
    </row>
    <row r="8876" spans="1:30" s="189" customFormat="1" ht="27.6">
      <c r="A8876" s="116">
        <v>8876</v>
      </c>
      <c r="B8876" s="129">
        <v>44347</v>
      </c>
      <c r="C8876" s="118">
        <f t="shared" ref="C8876:C8898" si="433">IF(B8876&lt;&gt;0,MONTH(B8876),0)</f>
        <v>5</v>
      </c>
      <c r="D8876" s="120" t="s">
        <v>25</v>
      </c>
      <c r="E8876" s="120" t="s">
        <v>19808</v>
      </c>
      <c r="F8876" s="209" t="s">
        <v>19809</v>
      </c>
      <c r="G8876" s="119" t="s">
        <v>6399</v>
      </c>
      <c r="H8876" s="121" t="s">
        <v>29</v>
      </c>
      <c r="I8876" s="121" t="s">
        <v>30</v>
      </c>
      <c r="J8876" s="121" t="s">
        <v>6396</v>
      </c>
      <c r="K8876" s="120" t="s">
        <v>65</v>
      </c>
      <c r="L8876" s="131" t="s">
        <v>32</v>
      </c>
      <c r="M8876" s="120" t="s">
        <v>78</v>
      </c>
      <c r="N8876" s="131"/>
      <c r="O8876" s="131"/>
      <c r="P8876" s="124">
        <f>IF(O8876&lt;&gt;0,MONTH(O8876),0)</f>
        <v>0</v>
      </c>
      <c r="Q8876" s="118"/>
      <c r="R8876" s="118"/>
      <c r="S8876" s="120"/>
      <c r="T8876" s="126"/>
      <c r="U8876" s="126"/>
      <c r="V8876" s="126"/>
      <c r="W8876" s="126"/>
      <c r="X8876" s="126"/>
      <c r="Y8876" s="116"/>
      <c r="Z8876" s="116"/>
      <c r="AA8876" s="116"/>
      <c r="AB8876" s="116"/>
      <c r="AC8876" s="116"/>
      <c r="AD8876" s="116"/>
    </row>
    <row r="8877" spans="1:30" s="189" customFormat="1" ht="27.6">
      <c r="A8877" s="116">
        <v>8877</v>
      </c>
      <c r="B8877" s="129">
        <v>44355</v>
      </c>
      <c r="C8877" s="118">
        <f t="shared" si="433"/>
        <v>6</v>
      </c>
      <c r="D8877" s="120" t="s">
        <v>252</v>
      </c>
      <c r="E8877" s="120" t="s">
        <v>19810</v>
      </c>
      <c r="F8877" s="209" t="s">
        <v>7602</v>
      </c>
      <c r="G8877" s="119" t="s">
        <v>6766</v>
      </c>
      <c r="H8877" s="121" t="s">
        <v>29</v>
      </c>
      <c r="I8877" s="119" t="s">
        <v>30</v>
      </c>
      <c r="J8877" s="121" t="s">
        <v>87</v>
      </c>
      <c r="K8877" s="121" t="s">
        <v>584</v>
      </c>
      <c r="L8877" s="131" t="s">
        <v>32</v>
      </c>
      <c r="M8877" s="120" t="s">
        <v>78</v>
      </c>
      <c r="N8877" s="131"/>
      <c r="O8877" s="131"/>
      <c r="P8877" s="126"/>
      <c r="Q8877" s="118"/>
      <c r="R8877" s="118"/>
      <c r="S8877" s="120"/>
      <c r="T8877" s="126"/>
      <c r="U8877" s="126"/>
      <c r="V8877" s="126"/>
      <c r="W8877" s="126"/>
      <c r="X8877" s="126"/>
      <c r="Y8877" s="116" t="s">
        <v>16681</v>
      </c>
      <c r="Z8877" s="116"/>
      <c r="AA8877" s="116"/>
      <c r="AB8877" s="116"/>
      <c r="AC8877" s="116"/>
      <c r="AD8877" s="116"/>
    </row>
    <row r="8878" spans="1:30" s="189" customFormat="1" ht="27.6">
      <c r="A8878" s="116">
        <v>8878</v>
      </c>
      <c r="B8878" s="129">
        <v>44355</v>
      </c>
      <c r="C8878" s="118">
        <f t="shared" si="433"/>
        <v>6</v>
      </c>
      <c r="D8878" s="120" t="s">
        <v>252</v>
      </c>
      <c r="E8878" s="120" t="s">
        <v>19811</v>
      </c>
      <c r="F8878" s="209" t="s">
        <v>19812</v>
      </c>
      <c r="G8878" s="119" t="s">
        <v>9415</v>
      </c>
      <c r="H8878" s="121" t="s">
        <v>29</v>
      </c>
      <c r="I8878" s="121" t="s">
        <v>30</v>
      </c>
      <c r="J8878" s="121" t="s">
        <v>7142</v>
      </c>
      <c r="K8878" s="121" t="s">
        <v>584</v>
      </c>
      <c r="L8878" s="131" t="s">
        <v>32</v>
      </c>
      <c r="M8878" s="120" t="s">
        <v>78</v>
      </c>
      <c r="N8878" s="131"/>
      <c r="O8878" s="131"/>
      <c r="P8878" s="126"/>
      <c r="Q8878" s="118"/>
      <c r="R8878" s="118"/>
      <c r="S8878" s="120"/>
      <c r="T8878" s="126"/>
      <c r="U8878" s="126"/>
      <c r="V8878" s="126"/>
      <c r="W8878" s="126"/>
      <c r="X8878" s="126"/>
      <c r="Y8878" s="116" t="s">
        <v>16681</v>
      </c>
      <c r="Z8878" s="116"/>
      <c r="AA8878" s="116"/>
      <c r="AB8878" s="116"/>
      <c r="AC8878" s="116"/>
      <c r="AD8878" s="116"/>
    </row>
    <row r="8879" spans="1:30" s="189" customFormat="1" ht="27.6">
      <c r="A8879" s="116">
        <v>8879</v>
      </c>
      <c r="B8879" s="129">
        <v>44355</v>
      </c>
      <c r="C8879" s="118">
        <f t="shared" si="433"/>
        <v>6</v>
      </c>
      <c r="D8879" s="120" t="s">
        <v>252</v>
      </c>
      <c r="E8879" s="120" t="s">
        <v>19813</v>
      </c>
      <c r="F8879" s="209" t="s">
        <v>19814</v>
      </c>
      <c r="G8879" s="119" t="s">
        <v>14709</v>
      </c>
      <c r="H8879" s="121" t="s">
        <v>29</v>
      </c>
      <c r="I8879" s="119" t="s">
        <v>30</v>
      </c>
      <c r="J8879" s="121" t="s">
        <v>529</v>
      </c>
      <c r="K8879" s="120" t="s">
        <v>65</v>
      </c>
      <c r="L8879" s="131" t="s">
        <v>32</v>
      </c>
      <c r="M8879" s="120" t="s">
        <v>78</v>
      </c>
      <c r="N8879" s="131"/>
      <c r="O8879" s="131"/>
      <c r="P8879" s="126"/>
      <c r="Q8879" s="118"/>
      <c r="R8879" s="118"/>
      <c r="S8879" s="120"/>
      <c r="T8879" s="126"/>
      <c r="U8879" s="126"/>
      <c r="V8879" s="126"/>
      <c r="W8879" s="126"/>
      <c r="X8879" s="126"/>
      <c r="Y8879" s="116"/>
      <c r="Z8879" s="116"/>
      <c r="AA8879" s="116"/>
      <c r="AB8879" s="116"/>
      <c r="AC8879" s="116"/>
      <c r="AD8879" s="116"/>
    </row>
    <row r="8880" spans="1:30" s="189" customFormat="1">
      <c r="A8880" s="116">
        <v>8880</v>
      </c>
      <c r="B8880" s="129">
        <v>44347</v>
      </c>
      <c r="C8880" s="118">
        <f t="shared" si="433"/>
        <v>5</v>
      </c>
      <c r="D8880" s="120" t="s">
        <v>25</v>
      </c>
      <c r="E8880" s="120" t="s">
        <v>19815</v>
      </c>
      <c r="F8880" s="209" t="s">
        <v>19816</v>
      </c>
      <c r="G8880" s="119" t="s">
        <v>19817</v>
      </c>
      <c r="H8880" s="121" t="s">
        <v>53</v>
      </c>
      <c r="I8880" s="119" t="s">
        <v>42</v>
      </c>
      <c r="J8880" s="121" t="s">
        <v>91</v>
      </c>
      <c r="K8880" s="120" t="s">
        <v>65</v>
      </c>
      <c r="L8880" s="131" t="s">
        <v>32</v>
      </c>
      <c r="M8880" s="120" t="s">
        <v>78</v>
      </c>
      <c r="N8880" s="131"/>
      <c r="O8880" s="131"/>
      <c r="P8880" s="124">
        <f>IF(O8880&lt;&gt;0,MONTH(O8880),0)</f>
        <v>0</v>
      </c>
      <c r="Q8880" s="118"/>
      <c r="R8880" s="118"/>
      <c r="S8880" s="120"/>
      <c r="T8880" s="126"/>
      <c r="U8880" s="126"/>
      <c r="V8880" s="126"/>
      <c r="W8880" s="126"/>
      <c r="X8880" s="126"/>
      <c r="Y8880" s="116"/>
      <c r="Z8880" s="116"/>
      <c r="AA8880" s="116"/>
      <c r="AB8880" s="116"/>
      <c r="AC8880" s="116"/>
      <c r="AD8880" s="116"/>
    </row>
    <row r="8881" spans="1:30" s="189" customFormat="1" ht="27.6">
      <c r="A8881" s="116">
        <v>8881</v>
      </c>
      <c r="B8881" s="129">
        <v>44347</v>
      </c>
      <c r="C8881" s="118">
        <f t="shared" si="433"/>
        <v>5</v>
      </c>
      <c r="D8881" s="120" t="s">
        <v>25</v>
      </c>
      <c r="E8881" s="120" t="s">
        <v>19818</v>
      </c>
      <c r="F8881" s="209" t="s">
        <v>19819</v>
      </c>
      <c r="G8881" s="119" t="s">
        <v>19820</v>
      </c>
      <c r="H8881" s="121" t="s">
        <v>53</v>
      </c>
      <c r="I8881" s="121" t="s">
        <v>30</v>
      </c>
      <c r="J8881" s="121" t="s">
        <v>5018</v>
      </c>
      <c r="K8881" s="120" t="s">
        <v>65</v>
      </c>
      <c r="L8881" s="131" t="s">
        <v>32</v>
      </c>
      <c r="M8881" s="120" t="s">
        <v>78</v>
      </c>
      <c r="N8881" s="131"/>
      <c r="O8881" s="131"/>
      <c r="P8881" s="124">
        <f>IF(O8881&lt;&gt;0,MONTH(O8881),0)</f>
        <v>0</v>
      </c>
      <c r="Q8881" s="118"/>
      <c r="R8881" s="118"/>
      <c r="S8881" s="120"/>
      <c r="T8881" s="126"/>
      <c r="U8881" s="126"/>
      <c r="V8881" s="126"/>
      <c r="W8881" s="126"/>
      <c r="X8881" s="126"/>
      <c r="Y8881" s="116"/>
      <c r="Z8881" s="116"/>
      <c r="AA8881" s="116"/>
      <c r="AB8881" s="116"/>
      <c r="AC8881" s="116"/>
      <c r="AD8881" s="116"/>
    </row>
    <row r="8882" spans="1:30" s="189" customFormat="1" ht="27.6">
      <c r="A8882" s="116">
        <v>8882</v>
      </c>
      <c r="B8882" s="129">
        <v>44347</v>
      </c>
      <c r="C8882" s="118">
        <f t="shared" si="433"/>
        <v>5</v>
      </c>
      <c r="D8882" s="120" t="s">
        <v>25</v>
      </c>
      <c r="E8882" s="120" t="s">
        <v>19821</v>
      </c>
      <c r="F8882" s="209" t="s">
        <v>19822</v>
      </c>
      <c r="G8882" s="119" t="s">
        <v>19823</v>
      </c>
      <c r="H8882" s="121" t="s">
        <v>53</v>
      </c>
      <c r="I8882" s="119" t="s">
        <v>42</v>
      </c>
      <c r="J8882" s="121" t="s">
        <v>246</v>
      </c>
      <c r="K8882" s="120" t="s">
        <v>65</v>
      </c>
      <c r="L8882" s="131" t="s">
        <v>32</v>
      </c>
      <c r="M8882" s="120" t="s">
        <v>78</v>
      </c>
      <c r="N8882" s="131"/>
      <c r="O8882" s="131"/>
      <c r="P8882" s="124">
        <f>IF(O8882&lt;&gt;0,MONTH(O8882),0)</f>
        <v>0</v>
      </c>
      <c r="Q8882" s="118"/>
      <c r="R8882" s="118"/>
      <c r="S8882" s="120"/>
      <c r="T8882" s="126"/>
      <c r="U8882" s="126"/>
      <c r="V8882" s="126"/>
      <c r="W8882" s="126"/>
      <c r="X8882" s="126"/>
      <c r="Y8882" s="116"/>
      <c r="Z8882" s="116"/>
      <c r="AA8882" s="116"/>
      <c r="AB8882" s="116"/>
      <c r="AC8882" s="116"/>
      <c r="AD8882" s="116"/>
    </row>
    <row r="8883" spans="1:30" s="189" customFormat="1">
      <c r="A8883" s="116">
        <v>8883</v>
      </c>
      <c r="B8883" s="129">
        <v>44347</v>
      </c>
      <c r="C8883" s="118">
        <f t="shared" si="433"/>
        <v>5</v>
      </c>
      <c r="D8883" s="120" t="s">
        <v>25</v>
      </c>
      <c r="E8883" s="120" t="s">
        <v>19824</v>
      </c>
      <c r="F8883" s="209" t="s">
        <v>2439</v>
      </c>
      <c r="G8883" s="119" t="s">
        <v>19825</v>
      </c>
      <c r="H8883" s="121" t="s">
        <v>71</v>
      </c>
      <c r="I8883" s="121" t="s">
        <v>30</v>
      </c>
      <c r="J8883" s="121" t="s">
        <v>5018</v>
      </c>
      <c r="K8883" s="120" t="s">
        <v>65</v>
      </c>
      <c r="L8883" s="131" t="s">
        <v>32</v>
      </c>
      <c r="M8883" s="120" t="s">
        <v>78</v>
      </c>
      <c r="N8883" s="131"/>
      <c r="O8883" s="131"/>
      <c r="P8883" s="124">
        <f>IF(O8883&lt;&gt;0,MONTH(O8883),0)</f>
        <v>0</v>
      </c>
      <c r="Q8883" s="118"/>
      <c r="R8883" s="118"/>
      <c r="S8883" s="120"/>
      <c r="T8883" s="126"/>
      <c r="U8883" s="126"/>
      <c r="V8883" s="126"/>
      <c r="W8883" s="126"/>
      <c r="X8883" s="126"/>
      <c r="Y8883" s="116"/>
      <c r="Z8883" s="116"/>
      <c r="AA8883" s="116"/>
      <c r="AB8883" s="116"/>
      <c r="AC8883" s="116"/>
      <c r="AD8883" s="116"/>
    </row>
    <row r="8884" spans="1:30" s="189" customFormat="1">
      <c r="A8884" s="116">
        <v>8884</v>
      </c>
      <c r="B8884" s="129">
        <v>44347</v>
      </c>
      <c r="C8884" s="118">
        <f t="shared" si="433"/>
        <v>5</v>
      </c>
      <c r="D8884" s="120" t="s">
        <v>25</v>
      </c>
      <c r="E8884" s="120" t="s">
        <v>19826</v>
      </c>
      <c r="F8884" s="209" t="s">
        <v>19827</v>
      </c>
      <c r="G8884" s="119" t="s">
        <v>15781</v>
      </c>
      <c r="H8884" s="121" t="s">
        <v>41</v>
      </c>
      <c r="I8884" s="121" t="s">
        <v>30</v>
      </c>
      <c r="J8884" s="121" t="s">
        <v>5018</v>
      </c>
      <c r="K8884" s="120" t="s">
        <v>584</v>
      </c>
      <c r="L8884" s="131" t="s">
        <v>32</v>
      </c>
      <c r="M8884" s="120" t="s">
        <v>78</v>
      </c>
      <c r="N8884" s="131"/>
      <c r="O8884" s="131"/>
      <c r="P8884" s="124">
        <f>IF(O8884&lt;&gt;0,MONTH(O8884),0)</f>
        <v>0</v>
      </c>
      <c r="Q8884" s="118"/>
      <c r="R8884" s="118"/>
      <c r="S8884" s="120"/>
      <c r="T8884" s="126"/>
      <c r="U8884" s="126"/>
      <c r="V8884" s="126"/>
      <c r="W8884" s="126"/>
      <c r="X8884" s="126"/>
      <c r="Y8884" s="116"/>
      <c r="Z8884" s="116"/>
      <c r="AA8884" s="116"/>
      <c r="AB8884" s="116"/>
      <c r="AC8884" s="116"/>
      <c r="AD8884" s="116"/>
    </row>
    <row r="8885" spans="1:30" s="189" customFormat="1">
      <c r="A8885" s="116">
        <v>8885</v>
      </c>
      <c r="B8885" s="129">
        <v>44355</v>
      </c>
      <c r="C8885" s="118">
        <f t="shared" si="433"/>
        <v>6</v>
      </c>
      <c r="D8885" s="120" t="s">
        <v>252</v>
      </c>
      <c r="E8885" s="120" t="s">
        <v>19828</v>
      </c>
      <c r="F8885" s="209" t="s">
        <v>1023</v>
      </c>
      <c r="G8885" s="119" t="s">
        <v>19829</v>
      </c>
      <c r="H8885" s="121" t="s">
        <v>29</v>
      </c>
      <c r="I8885" s="121" t="s">
        <v>42</v>
      </c>
      <c r="J8885" s="121" t="s">
        <v>319</v>
      </c>
      <c r="K8885" s="120" t="s">
        <v>65</v>
      </c>
      <c r="L8885" s="131" t="s">
        <v>32</v>
      </c>
      <c r="M8885" s="120" t="s">
        <v>78</v>
      </c>
      <c r="N8885" s="131"/>
      <c r="O8885" s="131"/>
      <c r="P8885" s="126"/>
      <c r="Q8885" s="118"/>
      <c r="R8885" s="118"/>
      <c r="S8885" s="120"/>
      <c r="T8885" s="126"/>
      <c r="U8885" s="126"/>
      <c r="V8885" s="126"/>
      <c r="W8885" s="126"/>
      <c r="X8885" s="126"/>
      <c r="Y8885" s="116"/>
      <c r="Z8885" s="116"/>
      <c r="AA8885" s="116"/>
      <c r="AB8885" s="116"/>
      <c r="AC8885" s="116"/>
      <c r="AD8885" s="116"/>
    </row>
    <row r="8886" spans="1:30" s="189" customFormat="1">
      <c r="A8886" s="116">
        <v>8886</v>
      </c>
      <c r="B8886" s="129">
        <v>44347</v>
      </c>
      <c r="C8886" s="118">
        <f t="shared" si="433"/>
        <v>5</v>
      </c>
      <c r="D8886" s="120" t="s">
        <v>25</v>
      </c>
      <c r="E8886" s="120" t="s">
        <v>19830</v>
      </c>
      <c r="F8886" s="209" t="s">
        <v>19831</v>
      </c>
      <c r="G8886" s="119" t="s">
        <v>14709</v>
      </c>
      <c r="H8886" s="121" t="s">
        <v>29</v>
      </c>
      <c r="I8886" s="121" t="s">
        <v>30</v>
      </c>
      <c r="J8886" s="121" t="s">
        <v>7216</v>
      </c>
      <c r="K8886" s="120" t="s">
        <v>65</v>
      </c>
      <c r="L8886" s="131" t="s">
        <v>32</v>
      </c>
      <c r="M8886" s="120" t="s">
        <v>78</v>
      </c>
      <c r="N8886" s="131"/>
      <c r="O8886" s="131"/>
      <c r="P8886" s="124">
        <f>IF(O8886&lt;&gt;0,MONTH(O8886),0)</f>
        <v>0</v>
      </c>
      <c r="Q8886" s="118"/>
      <c r="R8886" s="118"/>
      <c r="S8886" s="120"/>
      <c r="T8886" s="126"/>
      <c r="U8886" s="126"/>
      <c r="V8886" s="126"/>
      <c r="W8886" s="126"/>
      <c r="X8886" s="126"/>
      <c r="Y8886" s="116"/>
      <c r="Z8886" s="116"/>
      <c r="AA8886" s="116"/>
      <c r="AB8886" s="116"/>
      <c r="AC8886" s="116"/>
      <c r="AD8886" s="116"/>
    </row>
    <row r="8887" spans="1:30" s="189" customFormat="1">
      <c r="A8887" s="116">
        <v>8887</v>
      </c>
      <c r="B8887" s="129">
        <v>44347</v>
      </c>
      <c r="C8887" s="118">
        <f t="shared" si="433"/>
        <v>5</v>
      </c>
      <c r="D8887" s="120" t="s">
        <v>25</v>
      </c>
      <c r="E8887" s="120" t="s">
        <v>19832</v>
      </c>
      <c r="F8887" s="209" t="s">
        <v>19833</v>
      </c>
      <c r="G8887" s="119" t="s">
        <v>19834</v>
      </c>
      <c r="H8887" s="121" t="s">
        <v>256</v>
      </c>
      <c r="I8887" s="121" t="s">
        <v>30</v>
      </c>
      <c r="J8887" s="121" t="s">
        <v>7216</v>
      </c>
      <c r="K8887" s="120" t="s">
        <v>65</v>
      </c>
      <c r="L8887" s="131" t="s">
        <v>32</v>
      </c>
      <c r="M8887" s="120" t="s">
        <v>78</v>
      </c>
      <c r="N8887" s="131"/>
      <c r="O8887" s="131"/>
      <c r="P8887" s="124">
        <f>IF(O8887&lt;&gt;0,MONTH(O8887),0)</f>
        <v>0</v>
      </c>
      <c r="Q8887" s="118"/>
      <c r="R8887" s="118"/>
      <c r="S8887" s="120"/>
      <c r="T8887" s="126"/>
      <c r="U8887" s="126"/>
      <c r="V8887" s="126"/>
      <c r="W8887" s="126"/>
      <c r="X8887" s="126"/>
      <c r="Y8887" s="116"/>
      <c r="Z8887" s="116"/>
      <c r="AA8887" s="116"/>
      <c r="AB8887" s="116"/>
      <c r="AC8887" s="116"/>
      <c r="AD8887" s="116"/>
    </row>
    <row r="8888" spans="1:30" s="189" customFormat="1">
      <c r="A8888" s="116">
        <v>8888</v>
      </c>
      <c r="B8888" s="129">
        <v>44347</v>
      </c>
      <c r="C8888" s="118">
        <f t="shared" si="433"/>
        <v>5</v>
      </c>
      <c r="D8888" s="120" t="s">
        <v>25</v>
      </c>
      <c r="E8888" s="120" t="s">
        <v>19835</v>
      </c>
      <c r="F8888" s="209" t="s">
        <v>19836</v>
      </c>
      <c r="G8888" s="119" t="s">
        <v>17202</v>
      </c>
      <c r="H8888" s="121" t="s">
        <v>256</v>
      </c>
      <c r="I8888" s="121" t="s">
        <v>30</v>
      </c>
      <c r="J8888" s="121" t="s">
        <v>7958</v>
      </c>
      <c r="K8888" s="120" t="s">
        <v>65</v>
      </c>
      <c r="L8888" s="131" t="s">
        <v>32</v>
      </c>
      <c r="M8888" s="120" t="s">
        <v>78</v>
      </c>
      <c r="N8888" s="131"/>
      <c r="O8888" s="131"/>
      <c r="P8888" s="124">
        <f>IF(O8888&lt;&gt;0,MONTH(O8888),0)</f>
        <v>0</v>
      </c>
      <c r="Q8888" s="118"/>
      <c r="R8888" s="118"/>
      <c r="S8888" s="120"/>
      <c r="T8888" s="126"/>
      <c r="U8888" s="126"/>
      <c r="V8888" s="126"/>
      <c r="W8888" s="126"/>
      <c r="X8888" s="126"/>
      <c r="Y8888" s="116"/>
      <c r="Z8888" s="116"/>
      <c r="AA8888" s="116"/>
      <c r="AB8888" s="116"/>
      <c r="AC8888" s="116"/>
      <c r="AD8888" s="116"/>
    </row>
    <row r="8889" spans="1:30" s="189" customFormat="1">
      <c r="A8889" s="116">
        <v>8889</v>
      </c>
      <c r="B8889" s="129">
        <v>44355</v>
      </c>
      <c r="C8889" s="118">
        <f t="shared" si="433"/>
        <v>6</v>
      </c>
      <c r="D8889" s="120" t="s">
        <v>252</v>
      </c>
      <c r="E8889" s="120" t="s">
        <v>19837</v>
      </c>
      <c r="F8889" s="209" t="s">
        <v>19838</v>
      </c>
      <c r="G8889" s="119" t="s">
        <v>14463</v>
      </c>
      <c r="H8889" s="121" t="s">
        <v>29</v>
      </c>
      <c r="I8889" s="121" t="s">
        <v>30</v>
      </c>
      <c r="J8889" s="121" t="s">
        <v>7142</v>
      </c>
      <c r="K8889" s="121" t="s">
        <v>584</v>
      </c>
      <c r="L8889" s="131" t="s">
        <v>32</v>
      </c>
      <c r="M8889" s="120" t="s">
        <v>78</v>
      </c>
      <c r="N8889" s="131"/>
      <c r="O8889" s="131"/>
      <c r="P8889" s="126"/>
      <c r="Q8889" s="118"/>
      <c r="R8889" s="118"/>
      <c r="S8889" s="120"/>
      <c r="T8889" s="126"/>
      <c r="U8889" s="126"/>
      <c r="V8889" s="126"/>
      <c r="W8889" s="126"/>
      <c r="X8889" s="126"/>
      <c r="Y8889" s="116" t="s">
        <v>16681</v>
      </c>
      <c r="Z8889" s="116"/>
      <c r="AA8889" s="116"/>
      <c r="AB8889" s="116"/>
      <c r="AC8889" s="116"/>
      <c r="AD8889" s="116"/>
    </row>
    <row r="8890" spans="1:30" s="189" customFormat="1" ht="27.6">
      <c r="A8890" s="116">
        <v>8890</v>
      </c>
      <c r="B8890" s="129">
        <v>44355</v>
      </c>
      <c r="C8890" s="118">
        <f t="shared" si="433"/>
        <v>6</v>
      </c>
      <c r="D8890" s="130" t="s">
        <v>252</v>
      </c>
      <c r="E8890" s="120" t="s">
        <v>19839</v>
      </c>
      <c r="F8890" s="209" t="s">
        <v>19840</v>
      </c>
      <c r="G8890" s="119" t="s">
        <v>8079</v>
      </c>
      <c r="H8890" s="121" t="s">
        <v>29</v>
      </c>
      <c r="I8890" s="119" t="s">
        <v>30</v>
      </c>
      <c r="J8890" s="121" t="s">
        <v>485</v>
      </c>
      <c r="K8890" s="121" t="s">
        <v>584</v>
      </c>
      <c r="L8890" s="131" t="s">
        <v>32</v>
      </c>
      <c r="M8890" s="120" t="s">
        <v>78</v>
      </c>
      <c r="N8890" s="131"/>
      <c r="O8890" s="131"/>
      <c r="P8890" s="126"/>
      <c r="Q8890" s="118"/>
      <c r="R8890" s="118"/>
      <c r="S8890" s="120"/>
      <c r="T8890" s="126"/>
      <c r="U8890" s="126"/>
      <c r="V8890" s="126"/>
      <c r="W8890" s="126"/>
      <c r="X8890" s="126"/>
      <c r="Y8890" s="116" t="s">
        <v>16681</v>
      </c>
      <c r="Z8890" s="116"/>
      <c r="AA8890" s="116"/>
      <c r="AB8890" s="116"/>
      <c r="AC8890" s="116"/>
      <c r="AD8890" s="116"/>
    </row>
    <row r="8891" spans="1:30" s="189" customFormat="1" ht="14.4">
      <c r="A8891" s="116">
        <v>8891</v>
      </c>
      <c r="B8891" s="129">
        <v>44355</v>
      </c>
      <c r="C8891" s="118">
        <f t="shared" si="433"/>
        <v>6</v>
      </c>
      <c r="D8891" s="120" t="s">
        <v>252</v>
      </c>
      <c r="E8891" t="s">
        <v>19841</v>
      </c>
      <c r="F8891" s="209" t="s">
        <v>15366</v>
      </c>
      <c r="G8891" s="119" t="s">
        <v>10536</v>
      </c>
      <c r="H8891" s="121" t="s">
        <v>29</v>
      </c>
      <c r="I8891" s="119" t="s">
        <v>30</v>
      </c>
      <c r="J8891" s="121" t="s">
        <v>77</v>
      </c>
      <c r="K8891" s="120" t="s">
        <v>65</v>
      </c>
      <c r="L8891" s="131" t="s">
        <v>32</v>
      </c>
      <c r="M8891" s="120" t="s">
        <v>78</v>
      </c>
      <c r="N8891" s="131"/>
      <c r="O8891" s="131"/>
      <c r="P8891" s="126"/>
      <c r="Q8891" s="118"/>
      <c r="R8891" s="118"/>
      <c r="S8891" s="120"/>
      <c r="T8891" s="126"/>
      <c r="U8891" s="126"/>
      <c r="V8891" s="126"/>
      <c r="W8891" s="126"/>
      <c r="X8891" s="126"/>
      <c r="Y8891" s="116"/>
      <c r="Z8891" s="116"/>
      <c r="AA8891" s="116"/>
      <c r="AB8891" s="116"/>
      <c r="AC8891" s="116"/>
      <c r="AD8891" s="116"/>
    </row>
    <row r="8892" spans="1:30" s="189" customFormat="1">
      <c r="A8892" s="116">
        <v>8892</v>
      </c>
      <c r="B8892" s="129">
        <v>44355</v>
      </c>
      <c r="C8892" s="118">
        <f t="shared" si="433"/>
        <v>6</v>
      </c>
      <c r="D8892" s="120" t="s">
        <v>252</v>
      </c>
      <c r="E8892" s="120" t="s">
        <v>19842</v>
      </c>
      <c r="F8892" s="209" t="s">
        <v>9864</v>
      </c>
      <c r="G8892" s="119" t="s">
        <v>2909</v>
      </c>
      <c r="H8892" s="121" t="s">
        <v>29</v>
      </c>
      <c r="I8892" s="119" t="s">
        <v>42</v>
      </c>
      <c r="J8892" s="121" t="s">
        <v>72</v>
      </c>
      <c r="K8892" s="120" t="s">
        <v>584</v>
      </c>
      <c r="L8892" s="131" t="s">
        <v>32</v>
      </c>
      <c r="M8892" s="120" t="s">
        <v>78</v>
      </c>
      <c r="N8892" s="131"/>
      <c r="O8892" s="131"/>
      <c r="P8892" s="126"/>
      <c r="Q8892" s="118"/>
      <c r="R8892" s="118"/>
      <c r="S8892" s="120"/>
      <c r="T8892" s="126"/>
      <c r="U8892" s="126"/>
      <c r="V8892" s="126"/>
      <c r="W8892" s="126"/>
      <c r="X8892" s="126"/>
      <c r="Y8892" s="116"/>
      <c r="Z8892" s="116"/>
      <c r="AA8892" s="116"/>
      <c r="AB8892" s="116"/>
      <c r="AC8892" s="116"/>
      <c r="AD8892" s="116"/>
    </row>
    <row r="8893" spans="1:30" s="189" customFormat="1">
      <c r="A8893" s="116">
        <v>8893</v>
      </c>
      <c r="B8893" s="129">
        <v>44355</v>
      </c>
      <c r="C8893" s="118">
        <f t="shared" si="433"/>
        <v>6</v>
      </c>
      <c r="D8893" s="120" t="s">
        <v>252</v>
      </c>
      <c r="E8893" s="120" t="s">
        <v>19843</v>
      </c>
      <c r="F8893" s="209" t="s">
        <v>19844</v>
      </c>
      <c r="G8893" s="119" t="s">
        <v>1129</v>
      </c>
      <c r="H8893" s="121" t="s">
        <v>29</v>
      </c>
      <c r="I8893" s="121" t="s">
        <v>30</v>
      </c>
      <c r="J8893" s="121" t="s">
        <v>7375</v>
      </c>
      <c r="K8893" s="120" t="s">
        <v>65</v>
      </c>
      <c r="L8893" s="131" t="s">
        <v>32</v>
      </c>
      <c r="M8893" s="120" t="s">
        <v>78</v>
      </c>
      <c r="N8893" s="131"/>
      <c r="O8893" s="131"/>
      <c r="P8893" s="126"/>
      <c r="Q8893" s="118"/>
      <c r="R8893" s="118"/>
      <c r="S8893" s="120"/>
      <c r="T8893" s="126"/>
      <c r="U8893" s="126"/>
      <c r="V8893" s="126"/>
      <c r="W8893" s="126"/>
      <c r="X8893" s="126"/>
      <c r="Y8893" s="116"/>
      <c r="Z8893" s="116"/>
      <c r="AA8893" s="116"/>
      <c r="AB8893" s="116"/>
      <c r="AC8893" s="116"/>
      <c r="AD8893" s="116"/>
    </row>
    <row r="8894" spans="1:30" s="189" customFormat="1">
      <c r="A8894" s="116">
        <v>8894</v>
      </c>
      <c r="B8894" s="129">
        <v>44355</v>
      </c>
      <c r="C8894" s="118">
        <f t="shared" si="433"/>
        <v>6</v>
      </c>
      <c r="D8894" s="120" t="s">
        <v>252</v>
      </c>
      <c r="E8894" s="120" t="s">
        <v>19845</v>
      </c>
      <c r="F8894" s="209" t="s">
        <v>122</v>
      </c>
      <c r="G8894" s="119" t="s">
        <v>19846</v>
      </c>
      <c r="H8894" s="121" t="s">
        <v>1173</v>
      </c>
      <c r="I8894" s="121" t="s">
        <v>30</v>
      </c>
      <c r="J8894" s="121" t="s">
        <v>529</v>
      </c>
      <c r="K8894" s="120" t="s">
        <v>584</v>
      </c>
      <c r="L8894" s="131" t="s">
        <v>32</v>
      </c>
      <c r="M8894" s="120" t="s">
        <v>78</v>
      </c>
      <c r="N8894" s="131"/>
      <c r="O8894" s="131"/>
      <c r="P8894" s="126"/>
      <c r="Q8894" s="118"/>
      <c r="R8894" s="118"/>
      <c r="S8894" s="120"/>
      <c r="T8894" s="126"/>
      <c r="U8894" s="126"/>
      <c r="V8894" s="126"/>
      <c r="W8894" s="126"/>
      <c r="X8894" s="126"/>
      <c r="Y8894" s="116" t="s">
        <v>16681</v>
      </c>
      <c r="Z8894" s="116"/>
      <c r="AA8894" s="116"/>
      <c r="AB8894" s="116"/>
      <c r="AC8894" s="116"/>
      <c r="AD8894" s="116"/>
    </row>
    <row r="8895" spans="1:30" s="189" customFormat="1">
      <c r="A8895" s="116">
        <v>8895</v>
      </c>
      <c r="B8895" s="129">
        <v>44355</v>
      </c>
      <c r="C8895" s="118">
        <f t="shared" si="433"/>
        <v>6</v>
      </c>
      <c r="D8895" s="120" t="s">
        <v>252</v>
      </c>
      <c r="E8895" s="120" t="s">
        <v>19847</v>
      </c>
      <c r="F8895" s="212" t="s">
        <v>1372</v>
      </c>
      <c r="G8895" s="119" t="s">
        <v>19848</v>
      </c>
      <c r="H8895" s="121" t="s">
        <v>344</v>
      </c>
      <c r="I8895" s="121" t="s">
        <v>196</v>
      </c>
      <c r="J8895" s="121" t="s">
        <v>196</v>
      </c>
      <c r="K8895" s="120" t="s">
        <v>584</v>
      </c>
      <c r="L8895" s="131" t="s">
        <v>32</v>
      </c>
      <c r="M8895" s="120" t="s">
        <v>78</v>
      </c>
      <c r="N8895" s="131"/>
      <c r="O8895" s="131"/>
      <c r="P8895" s="126"/>
      <c r="Q8895" s="118"/>
      <c r="R8895" s="118"/>
      <c r="S8895" s="120"/>
      <c r="T8895" s="126"/>
      <c r="U8895" s="126"/>
      <c r="V8895" s="126"/>
      <c r="W8895" s="126"/>
      <c r="X8895" s="126"/>
      <c r="Y8895" s="116" t="s">
        <v>16681</v>
      </c>
      <c r="Z8895" s="116"/>
      <c r="AA8895" s="116"/>
      <c r="AB8895" s="116"/>
      <c r="AC8895" s="116"/>
      <c r="AD8895" s="116"/>
    </row>
    <row r="8896" spans="1:30" s="189" customFormat="1">
      <c r="A8896" s="116">
        <v>8896</v>
      </c>
      <c r="B8896" s="129">
        <v>44355</v>
      </c>
      <c r="C8896" s="118">
        <f t="shared" si="433"/>
        <v>6</v>
      </c>
      <c r="D8896" s="120" t="s">
        <v>252</v>
      </c>
      <c r="E8896" s="120" t="s">
        <v>19849</v>
      </c>
      <c r="F8896" s="212" t="s">
        <v>19850</v>
      </c>
      <c r="G8896" s="119" t="s">
        <v>19851</v>
      </c>
      <c r="H8896" s="121" t="s">
        <v>41</v>
      </c>
      <c r="I8896" s="121" t="s">
        <v>30</v>
      </c>
      <c r="J8896" s="121" t="s">
        <v>31</v>
      </c>
      <c r="K8896" s="120" t="s">
        <v>584</v>
      </c>
      <c r="L8896" s="131" t="s">
        <v>32</v>
      </c>
      <c r="M8896" s="120" t="s">
        <v>78</v>
      </c>
      <c r="N8896" s="131"/>
      <c r="O8896" s="131"/>
      <c r="P8896" s="126"/>
      <c r="Q8896" s="118"/>
      <c r="R8896" s="118"/>
      <c r="S8896" s="120"/>
      <c r="T8896" s="126"/>
      <c r="U8896" s="126"/>
      <c r="V8896" s="126"/>
      <c r="W8896" s="126"/>
      <c r="X8896" s="126"/>
      <c r="Y8896" s="116"/>
      <c r="Z8896" s="116"/>
      <c r="AA8896" s="116"/>
      <c r="AB8896" s="116"/>
      <c r="AC8896" s="116"/>
      <c r="AD8896" s="116"/>
    </row>
    <row r="8897" spans="1:30" s="189" customFormat="1" ht="27.6">
      <c r="A8897" s="116">
        <v>8897</v>
      </c>
      <c r="B8897" s="129">
        <v>44355</v>
      </c>
      <c r="C8897" s="118">
        <f t="shared" si="433"/>
        <v>6</v>
      </c>
      <c r="D8897" s="120" t="s">
        <v>252</v>
      </c>
      <c r="E8897" s="120" t="s">
        <v>19852</v>
      </c>
      <c r="F8897" s="212" t="s">
        <v>19853</v>
      </c>
      <c r="G8897" s="119" t="s">
        <v>19854</v>
      </c>
      <c r="H8897" s="121" t="s">
        <v>140</v>
      </c>
      <c r="I8897" s="140" t="s">
        <v>42</v>
      </c>
      <c r="J8897" s="121" t="s">
        <v>478</v>
      </c>
      <c r="K8897" s="120" t="s">
        <v>65</v>
      </c>
      <c r="L8897" s="131" t="s">
        <v>32</v>
      </c>
      <c r="M8897" s="120" t="s">
        <v>78</v>
      </c>
      <c r="N8897" s="131"/>
      <c r="O8897" s="131"/>
      <c r="P8897" s="126"/>
      <c r="Q8897" s="118"/>
      <c r="R8897" s="118"/>
      <c r="S8897" s="120"/>
      <c r="T8897" s="126"/>
      <c r="U8897" s="126"/>
      <c r="V8897" s="126"/>
      <c r="W8897" s="126"/>
      <c r="X8897" s="126"/>
      <c r="Y8897" s="116"/>
      <c r="Z8897" s="116"/>
      <c r="AA8897" s="116"/>
      <c r="AB8897" s="116"/>
      <c r="AC8897" s="116"/>
      <c r="AD8897" s="116"/>
    </row>
    <row r="8898" spans="1:30" s="189" customFormat="1">
      <c r="A8898" s="116">
        <v>8898</v>
      </c>
      <c r="B8898" s="129">
        <v>44355</v>
      </c>
      <c r="C8898" s="118">
        <f t="shared" si="433"/>
        <v>6</v>
      </c>
      <c r="D8898" s="120" t="s">
        <v>252</v>
      </c>
      <c r="E8898" s="120" t="s">
        <v>19855</v>
      </c>
      <c r="F8898" s="212" t="s">
        <v>19856</v>
      </c>
      <c r="G8898" s="119" t="s">
        <v>8374</v>
      </c>
      <c r="H8898" s="121" t="s">
        <v>344</v>
      </c>
      <c r="I8898" s="121" t="s">
        <v>30</v>
      </c>
      <c r="J8898" s="121" t="s">
        <v>87</v>
      </c>
      <c r="K8898" s="120" t="s">
        <v>65</v>
      </c>
      <c r="L8898" s="131" t="s">
        <v>32</v>
      </c>
      <c r="M8898" s="120" t="s">
        <v>78</v>
      </c>
      <c r="N8898" s="131"/>
      <c r="O8898" s="131"/>
      <c r="P8898" s="126"/>
      <c r="Q8898" s="118"/>
      <c r="R8898" s="118"/>
      <c r="S8898" s="120"/>
      <c r="T8898" s="126"/>
      <c r="U8898" s="126"/>
      <c r="V8898" s="126"/>
      <c r="W8898" s="126"/>
      <c r="X8898" s="126"/>
      <c r="Y8898" s="116"/>
      <c r="Z8898" s="116"/>
      <c r="AA8898" s="116"/>
      <c r="AB8898" s="116"/>
      <c r="AC8898" s="116"/>
      <c r="AD8898" s="116"/>
    </row>
    <row r="8899" spans="1:30" s="189" customFormat="1" ht="27.6">
      <c r="A8899" s="116">
        <v>8899</v>
      </c>
      <c r="B8899" s="129">
        <v>44533</v>
      </c>
      <c r="C8899" s="129"/>
      <c r="D8899" s="120" t="s">
        <v>25</v>
      </c>
      <c r="E8899" s="120" t="s">
        <v>19857</v>
      </c>
      <c r="F8899" s="212" t="s">
        <v>19858</v>
      </c>
      <c r="G8899" s="119" t="s">
        <v>19859</v>
      </c>
      <c r="H8899" s="121" t="s">
        <v>41</v>
      </c>
      <c r="I8899" s="121" t="s">
        <v>196</v>
      </c>
      <c r="J8899" s="121" t="s">
        <v>196</v>
      </c>
      <c r="K8899" s="121" t="s">
        <v>65</v>
      </c>
      <c r="L8899" s="157" t="s">
        <v>32</v>
      </c>
      <c r="M8899" s="120" t="s">
        <v>78</v>
      </c>
      <c r="N8899" s="131"/>
      <c r="O8899" s="131"/>
      <c r="P8899" s="126"/>
      <c r="Q8899" s="118"/>
      <c r="R8899" s="118"/>
      <c r="S8899" s="120"/>
      <c r="T8899" s="126"/>
      <c r="U8899" s="126"/>
      <c r="V8899" s="126"/>
      <c r="W8899" s="126"/>
      <c r="X8899" s="126"/>
      <c r="Y8899" s="116"/>
      <c r="Z8899" s="116"/>
      <c r="AA8899" s="116"/>
      <c r="AB8899" s="116"/>
      <c r="AC8899" s="116"/>
      <c r="AD8899" s="116"/>
    </row>
    <row r="8900" spans="1:30" s="189" customFormat="1" ht="14.4">
      <c r="A8900" s="116">
        <v>8900</v>
      </c>
      <c r="B8900" s="129">
        <v>44619</v>
      </c>
      <c r="C8900" s="118">
        <f t="shared" ref="C8900:C8922" si="434">IF(B8900&lt;&gt;0,MONTH(B8900),0)</f>
        <v>2</v>
      </c>
      <c r="D8900" s="120" t="s">
        <v>25</v>
      </c>
      <c r="E8900" t="s">
        <v>19860</v>
      </c>
      <c r="F8900" s="212" t="s">
        <v>19861</v>
      </c>
      <c r="G8900" s="119" t="s">
        <v>19862</v>
      </c>
      <c r="H8900" s="121" t="s">
        <v>53</v>
      </c>
      <c r="I8900" s="119" t="s">
        <v>30</v>
      </c>
      <c r="J8900" s="121" t="s">
        <v>77</v>
      </c>
      <c r="K8900" s="120" t="s">
        <v>40503</v>
      </c>
      <c r="L8900" s="131" t="s">
        <v>32</v>
      </c>
      <c r="M8900" s="120" t="s">
        <v>33</v>
      </c>
      <c r="N8900" s="131"/>
      <c r="O8900" s="131"/>
      <c r="P8900" s="126"/>
      <c r="Q8900" s="118"/>
      <c r="R8900" s="118"/>
      <c r="S8900" s="120"/>
      <c r="T8900" s="126"/>
      <c r="U8900" s="126"/>
      <c r="V8900" s="126"/>
      <c r="W8900" s="126"/>
      <c r="X8900" s="126"/>
      <c r="Y8900" s="116"/>
      <c r="Z8900" s="116"/>
      <c r="AA8900" s="116"/>
      <c r="AB8900" s="116"/>
      <c r="AC8900" s="116"/>
      <c r="AD8900" s="116"/>
    </row>
    <row r="8901" spans="1:30" s="189" customFormat="1">
      <c r="A8901" s="116">
        <v>8901</v>
      </c>
      <c r="B8901" s="129">
        <v>44355</v>
      </c>
      <c r="C8901" s="118">
        <f t="shared" si="434"/>
        <v>6</v>
      </c>
      <c r="D8901" s="119" t="s">
        <v>25</v>
      </c>
      <c r="E8901" s="120" t="s">
        <v>19863</v>
      </c>
      <c r="F8901" s="211" t="s">
        <v>133</v>
      </c>
      <c r="G8901" s="119" t="s">
        <v>2538</v>
      </c>
      <c r="H8901" s="121" t="s">
        <v>48</v>
      </c>
      <c r="I8901" s="121" t="s">
        <v>42</v>
      </c>
      <c r="J8901" s="121" t="s">
        <v>72</v>
      </c>
      <c r="K8901" s="120" t="s">
        <v>65</v>
      </c>
      <c r="L8901" s="131" t="s">
        <v>32</v>
      </c>
      <c r="M8901" s="120" t="s">
        <v>78</v>
      </c>
      <c r="N8901" s="131"/>
      <c r="O8901" s="131"/>
      <c r="P8901" s="126"/>
      <c r="Q8901" s="118"/>
      <c r="R8901" s="118"/>
      <c r="S8901" s="120"/>
      <c r="T8901" s="126"/>
      <c r="U8901" s="126"/>
      <c r="V8901" s="126"/>
      <c r="W8901" s="126"/>
      <c r="X8901" s="126"/>
      <c r="Y8901" s="116"/>
      <c r="Z8901" s="116"/>
      <c r="AA8901" s="116"/>
      <c r="AB8901" s="116"/>
      <c r="AC8901" s="116"/>
      <c r="AD8901" s="116"/>
    </row>
    <row r="8902" spans="1:30" s="189" customFormat="1" ht="27.6">
      <c r="A8902" s="116">
        <v>8902</v>
      </c>
      <c r="B8902" s="129">
        <v>44355</v>
      </c>
      <c r="C8902" s="118">
        <f t="shared" si="434"/>
        <v>6</v>
      </c>
      <c r="D8902" s="120" t="s">
        <v>25</v>
      </c>
      <c r="E8902" s="120" t="s">
        <v>19864</v>
      </c>
      <c r="F8902" s="209" t="s">
        <v>19865</v>
      </c>
      <c r="G8902" s="119" t="s">
        <v>214</v>
      </c>
      <c r="H8902" s="121" t="s">
        <v>53</v>
      </c>
      <c r="I8902" s="121" t="s">
        <v>42</v>
      </c>
      <c r="J8902" s="121" t="s">
        <v>72</v>
      </c>
      <c r="K8902" s="120" t="s">
        <v>65</v>
      </c>
      <c r="L8902" s="131" t="s">
        <v>32</v>
      </c>
      <c r="M8902" s="120" t="s">
        <v>33</v>
      </c>
      <c r="N8902" s="131">
        <v>44357</v>
      </c>
      <c r="O8902" s="131">
        <v>44463</v>
      </c>
      <c r="P8902" s="126"/>
      <c r="Q8902" s="118">
        <v>1</v>
      </c>
      <c r="R8902" s="124">
        <f ca="1">TODAY()-O8902</f>
        <v>215</v>
      </c>
      <c r="S8902" s="120"/>
      <c r="T8902" s="126"/>
      <c r="U8902" s="126"/>
      <c r="V8902" s="126"/>
      <c r="W8902" s="126"/>
      <c r="X8902" s="126"/>
      <c r="Y8902" s="116"/>
      <c r="Z8902" s="116"/>
      <c r="AA8902" s="116"/>
      <c r="AB8902" s="116"/>
      <c r="AC8902" s="116"/>
      <c r="AD8902" s="116"/>
    </row>
    <row r="8903" spans="1:30" s="189" customFormat="1">
      <c r="A8903" s="116">
        <v>8903</v>
      </c>
      <c r="B8903" s="129">
        <v>44355</v>
      </c>
      <c r="C8903" s="118">
        <f t="shared" si="434"/>
        <v>6</v>
      </c>
      <c r="D8903" s="119" t="s">
        <v>25</v>
      </c>
      <c r="E8903" s="120" t="s">
        <v>19866</v>
      </c>
      <c r="F8903" s="214" t="s">
        <v>7398</v>
      </c>
      <c r="G8903" s="119" t="s">
        <v>548</v>
      </c>
      <c r="H8903" s="121" t="s">
        <v>41</v>
      </c>
      <c r="I8903" s="121" t="s">
        <v>30</v>
      </c>
      <c r="J8903" s="121" t="s">
        <v>87</v>
      </c>
      <c r="K8903" s="120" t="s">
        <v>65</v>
      </c>
      <c r="L8903" s="131" t="s">
        <v>32</v>
      </c>
      <c r="M8903" s="120" t="s">
        <v>78</v>
      </c>
      <c r="N8903" s="131"/>
      <c r="O8903" s="131"/>
      <c r="P8903" s="126"/>
      <c r="Q8903" s="118"/>
      <c r="R8903" s="118"/>
      <c r="S8903" s="120"/>
      <c r="T8903" s="126"/>
      <c r="U8903" s="126"/>
      <c r="V8903" s="126"/>
      <c r="W8903" s="126"/>
      <c r="X8903" s="126"/>
      <c r="Y8903" s="116"/>
      <c r="Z8903" s="116"/>
      <c r="AA8903" s="116"/>
      <c r="AB8903" s="116"/>
      <c r="AC8903" s="116"/>
      <c r="AD8903" s="116"/>
    </row>
    <row r="8904" spans="1:30" s="189" customFormat="1" ht="27.6">
      <c r="A8904" s="116">
        <v>8904</v>
      </c>
      <c r="B8904" s="129">
        <v>44355</v>
      </c>
      <c r="C8904" s="118">
        <f t="shared" si="434"/>
        <v>6</v>
      </c>
      <c r="D8904" s="119" t="s">
        <v>25</v>
      </c>
      <c r="E8904" t="s">
        <v>19867</v>
      </c>
      <c r="F8904" s="214" t="s">
        <v>19868</v>
      </c>
      <c r="G8904" s="119" t="s">
        <v>6825</v>
      </c>
      <c r="H8904" s="121" t="s">
        <v>1173</v>
      </c>
      <c r="I8904" s="121" t="s">
        <v>30</v>
      </c>
      <c r="J8904" s="121" t="s">
        <v>77</v>
      </c>
      <c r="K8904" s="120" t="s">
        <v>65</v>
      </c>
      <c r="L8904" s="131" t="s">
        <v>32</v>
      </c>
      <c r="M8904" s="120" t="s">
        <v>78</v>
      </c>
      <c r="N8904" s="131"/>
      <c r="O8904" s="131"/>
      <c r="P8904" s="126"/>
      <c r="Q8904" s="118"/>
      <c r="R8904" s="118"/>
      <c r="S8904" s="120"/>
      <c r="T8904" s="126"/>
      <c r="U8904" s="126"/>
      <c r="V8904" s="126"/>
      <c r="W8904" s="126"/>
      <c r="X8904" s="126"/>
      <c r="Y8904" s="116"/>
      <c r="Z8904" s="116"/>
      <c r="AA8904" s="116"/>
      <c r="AB8904" s="116"/>
      <c r="AC8904" s="116"/>
      <c r="AD8904" s="116"/>
    </row>
    <row r="8905" spans="1:30" s="189" customFormat="1">
      <c r="A8905" s="116">
        <v>8905</v>
      </c>
      <c r="B8905" s="129">
        <v>44355</v>
      </c>
      <c r="C8905" s="118">
        <f t="shared" si="434"/>
        <v>6</v>
      </c>
      <c r="D8905" s="119" t="s">
        <v>25</v>
      </c>
      <c r="E8905" s="120" t="s">
        <v>19869</v>
      </c>
      <c r="F8905" s="214" t="s">
        <v>19870</v>
      </c>
      <c r="G8905" s="119" t="s">
        <v>1105</v>
      </c>
      <c r="H8905" s="121" t="s">
        <v>53</v>
      </c>
      <c r="I8905" s="121" t="s">
        <v>30</v>
      </c>
      <c r="J8905" s="121" t="s">
        <v>9857</v>
      </c>
      <c r="K8905" s="120" t="s">
        <v>65</v>
      </c>
      <c r="L8905" s="131" t="s">
        <v>32</v>
      </c>
      <c r="M8905" s="120" t="s">
        <v>78</v>
      </c>
      <c r="N8905" s="131"/>
      <c r="O8905" s="131"/>
      <c r="P8905" s="126"/>
      <c r="Q8905" s="118"/>
      <c r="R8905" s="118"/>
      <c r="S8905" s="120"/>
      <c r="T8905" s="126"/>
      <c r="U8905" s="126"/>
      <c r="V8905" s="126"/>
      <c r="W8905" s="126"/>
      <c r="X8905" s="126"/>
      <c r="Y8905" s="116"/>
      <c r="Z8905" s="116"/>
      <c r="AA8905" s="116"/>
      <c r="AB8905" s="116"/>
      <c r="AC8905" s="116"/>
      <c r="AD8905" s="116"/>
    </row>
    <row r="8906" spans="1:30" s="189" customFormat="1" ht="27.6">
      <c r="A8906" s="116">
        <v>8906</v>
      </c>
      <c r="B8906" s="129">
        <v>44355</v>
      </c>
      <c r="C8906" s="118">
        <f t="shared" si="434"/>
        <v>6</v>
      </c>
      <c r="D8906" s="121" t="s">
        <v>25</v>
      </c>
      <c r="E8906" s="120" t="s">
        <v>19871</v>
      </c>
      <c r="F8906" s="214" t="s">
        <v>19872</v>
      </c>
      <c r="G8906" s="119" t="s">
        <v>8273</v>
      </c>
      <c r="H8906" s="121" t="s">
        <v>140</v>
      </c>
      <c r="I8906" s="121" t="s">
        <v>30</v>
      </c>
      <c r="J8906" s="121" t="s">
        <v>5018</v>
      </c>
      <c r="K8906" s="120" t="s">
        <v>65</v>
      </c>
      <c r="L8906" s="131" t="s">
        <v>32</v>
      </c>
      <c r="M8906" s="120" t="s">
        <v>78</v>
      </c>
      <c r="N8906" s="131"/>
      <c r="O8906" s="131"/>
      <c r="P8906" s="126"/>
      <c r="Q8906" s="118"/>
      <c r="R8906" s="118"/>
      <c r="S8906" s="120"/>
      <c r="T8906" s="126"/>
      <c r="U8906" s="126"/>
      <c r="V8906" s="126"/>
      <c r="W8906" s="126"/>
      <c r="X8906" s="126"/>
      <c r="Y8906" s="116"/>
      <c r="Z8906" s="116"/>
      <c r="AA8906" s="116"/>
      <c r="AB8906" s="116"/>
      <c r="AC8906" s="116"/>
      <c r="AD8906" s="116"/>
    </row>
    <row r="8907" spans="1:30" s="189" customFormat="1">
      <c r="A8907" s="116">
        <v>8907</v>
      </c>
      <c r="B8907" s="129">
        <v>44355</v>
      </c>
      <c r="C8907" s="118">
        <f t="shared" si="434"/>
        <v>6</v>
      </c>
      <c r="D8907" s="119" t="s">
        <v>25</v>
      </c>
      <c r="E8907" s="120" t="s">
        <v>19873</v>
      </c>
      <c r="F8907" s="214" t="s">
        <v>6502</v>
      </c>
      <c r="G8907" s="119" t="s">
        <v>6503</v>
      </c>
      <c r="H8907" s="121" t="s">
        <v>97</v>
      </c>
      <c r="I8907" s="121" t="s">
        <v>63</v>
      </c>
      <c r="J8907" s="121" t="s">
        <v>108</v>
      </c>
      <c r="K8907" s="120" t="s">
        <v>65</v>
      </c>
      <c r="L8907" s="131" t="s">
        <v>32</v>
      </c>
      <c r="M8907" s="120" t="s">
        <v>78</v>
      </c>
      <c r="N8907" s="131"/>
      <c r="O8907" s="131"/>
      <c r="P8907" s="126"/>
      <c r="Q8907" s="118"/>
      <c r="R8907" s="118"/>
      <c r="S8907" s="120"/>
      <c r="T8907" s="126"/>
      <c r="U8907" s="126"/>
      <c r="V8907" s="126"/>
      <c r="W8907" s="126"/>
      <c r="X8907" s="126"/>
      <c r="Y8907" s="116"/>
      <c r="Z8907" s="116"/>
      <c r="AA8907" s="116"/>
      <c r="AB8907" s="116"/>
      <c r="AC8907" s="116"/>
      <c r="AD8907" s="116"/>
    </row>
    <row r="8908" spans="1:30" s="189" customFormat="1" ht="14.4">
      <c r="A8908" s="116">
        <v>8908</v>
      </c>
      <c r="B8908" s="129">
        <v>44355</v>
      </c>
      <c r="C8908" s="118">
        <f t="shared" si="434"/>
        <v>6</v>
      </c>
      <c r="D8908" s="119" t="s">
        <v>25</v>
      </c>
      <c r="E8908" t="s">
        <v>19874</v>
      </c>
      <c r="F8908" s="214" t="s">
        <v>19875</v>
      </c>
      <c r="G8908" s="119" t="s">
        <v>9846</v>
      </c>
      <c r="H8908" s="121" t="s">
        <v>344</v>
      </c>
      <c r="I8908" s="121" t="s">
        <v>30</v>
      </c>
      <c r="J8908" s="121" t="s">
        <v>77</v>
      </c>
      <c r="K8908" s="120" t="s">
        <v>65</v>
      </c>
      <c r="L8908" s="131" t="s">
        <v>32</v>
      </c>
      <c r="M8908" s="120" t="s">
        <v>78</v>
      </c>
      <c r="N8908" s="131"/>
      <c r="O8908" s="131"/>
      <c r="P8908" s="126"/>
      <c r="Q8908" s="118"/>
      <c r="R8908" s="118"/>
      <c r="S8908" s="120"/>
      <c r="T8908" s="126"/>
      <c r="U8908" s="126"/>
      <c r="V8908" s="126"/>
      <c r="W8908" s="126"/>
      <c r="X8908" s="126"/>
      <c r="Y8908" s="116"/>
      <c r="Z8908" s="116"/>
      <c r="AA8908" s="116"/>
      <c r="AB8908" s="116"/>
      <c r="AC8908" s="116"/>
      <c r="AD8908" s="116"/>
    </row>
    <row r="8909" spans="1:30" s="189" customFormat="1">
      <c r="A8909" s="116">
        <v>8909</v>
      </c>
      <c r="B8909" s="129">
        <v>44355</v>
      </c>
      <c r="C8909" s="118">
        <f t="shared" si="434"/>
        <v>6</v>
      </c>
      <c r="D8909" s="120" t="s">
        <v>25</v>
      </c>
      <c r="E8909" s="120" t="s">
        <v>19876</v>
      </c>
      <c r="F8909" s="209" t="s">
        <v>19861</v>
      </c>
      <c r="G8909" s="119" t="s">
        <v>19877</v>
      </c>
      <c r="H8909" s="121" t="s">
        <v>53</v>
      </c>
      <c r="I8909" s="121" t="s">
        <v>30</v>
      </c>
      <c r="J8909" s="121" t="s">
        <v>77</v>
      </c>
      <c r="K8909" s="120" t="s">
        <v>65</v>
      </c>
      <c r="L8909" s="131" t="s">
        <v>32</v>
      </c>
      <c r="M8909" s="120" t="s">
        <v>33</v>
      </c>
      <c r="N8909" s="131">
        <v>44362</v>
      </c>
      <c r="O8909" s="131">
        <v>44463</v>
      </c>
      <c r="P8909" s="126"/>
      <c r="Q8909" s="118"/>
      <c r="R8909" s="118"/>
      <c r="S8909" s="120"/>
      <c r="T8909" s="126"/>
      <c r="U8909" s="126"/>
      <c r="V8909" s="126"/>
      <c r="W8909" s="126"/>
      <c r="X8909" s="126"/>
      <c r="Y8909" s="116"/>
      <c r="Z8909" s="116"/>
      <c r="AA8909" s="116"/>
      <c r="AB8909" s="116"/>
      <c r="AC8909" s="116"/>
      <c r="AD8909" s="116"/>
    </row>
    <row r="8910" spans="1:30" s="189" customFormat="1">
      <c r="A8910" s="116">
        <v>8910</v>
      </c>
      <c r="B8910" s="129">
        <v>44355</v>
      </c>
      <c r="C8910" s="118">
        <f t="shared" si="434"/>
        <v>6</v>
      </c>
      <c r="D8910" s="119" t="s">
        <v>25</v>
      </c>
      <c r="E8910" s="120" t="s">
        <v>19878</v>
      </c>
      <c r="F8910" s="214" t="s">
        <v>19879</v>
      </c>
      <c r="G8910" s="119" t="s">
        <v>19880</v>
      </c>
      <c r="H8910" s="121" t="s">
        <v>1173</v>
      </c>
      <c r="I8910" s="121" t="s">
        <v>30</v>
      </c>
      <c r="J8910" s="121" t="s">
        <v>77</v>
      </c>
      <c r="K8910" s="120" t="s">
        <v>65</v>
      </c>
      <c r="L8910" s="131" t="s">
        <v>32</v>
      </c>
      <c r="M8910" s="120" t="s">
        <v>33</v>
      </c>
      <c r="N8910" s="131">
        <v>44357</v>
      </c>
      <c r="O8910" s="131"/>
      <c r="P8910" s="126"/>
      <c r="Q8910" s="118"/>
      <c r="R8910" s="118">
        <f ca="1">TODAY()-N8910</f>
        <v>321</v>
      </c>
      <c r="S8910" s="120"/>
      <c r="T8910" s="126"/>
      <c r="U8910" s="126"/>
      <c r="V8910" s="126"/>
      <c r="W8910" s="126"/>
      <c r="X8910" s="126"/>
      <c r="Y8910" s="116"/>
      <c r="Z8910" s="116"/>
      <c r="AA8910" s="116"/>
      <c r="AB8910" s="116"/>
      <c r="AC8910" s="116"/>
      <c r="AD8910" s="116"/>
    </row>
    <row r="8911" spans="1:30" s="189" customFormat="1">
      <c r="A8911" s="116">
        <v>8911</v>
      </c>
      <c r="B8911" s="129">
        <v>44355</v>
      </c>
      <c r="C8911" s="118">
        <f t="shared" si="434"/>
        <v>6</v>
      </c>
      <c r="D8911" s="120" t="s">
        <v>252</v>
      </c>
      <c r="E8911" s="120" t="s">
        <v>19881</v>
      </c>
      <c r="F8911" s="209" t="s">
        <v>19882</v>
      </c>
      <c r="G8911" s="119" t="s">
        <v>2394</v>
      </c>
      <c r="H8911" s="121" t="s">
        <v>29</v>
      </c>
      <c r="I8911" s="121" t="s">
        <v>30</v>
      </c>
      <c r="J8911" s="121" t="s">
        <v>87</v>
      </c>
      <c r="K8911" s="120" t="s">
        <v>584</v>
      </c>
      <c r="L8911" s="131" t="s">
        <v>32</v>
      </c>
      <c r="M8911" s="120" t="s">
        <v>8774</v>
      </c>
      <c r="N8911" s="131"/>
      <c r="O8911" s="131"/>
      <c r="P8911" s="126"/>
      <c r="Q8911" s="118"/>
      <c r="R8911" s="133"/>
      <c r="S8911" s="120"/>
      <c r="T8911" s="126"/>
      <c r="U8911" s="126"/>
      <c r="V8911" s="126"/>
      <c r="W8911" s="126"/>
      <c r="X8911" s="126"/>
      <c r="Y8911" s="116"/>
      <c r="Z8911" s="116"/>
      <c r="AA8911" s="116"/>
      <c r="AB8911" s="116"/>
      <c r="AC8911" s="116"/>
      <c r="AD8911" s="116"/>
    </row>
    <row r="8912" spans="1:30" s="189" customFormat="1">
      <c r="A8912" s="116">
        <v>8912</v>
      </c>
      <c r="B8912" s="129">
        <v>44355</v>
      </c>
      <c r="C8912" s="118">
        <f t="shared" si="434"/>
        <v>6</v>
      </c>
      <c r="D8912" s="119" t="s">
        <v>25</v>
      </c>
      <c r="E8912" s="120" t="s">
        <v>19883</v>
      </c>
      <c r="F8912" s="214" t="s">
        <v>19884</v>
      </c>
      <c r="G8912" s="119" t="s">
        <v>1089</v>
      </c>
      <c r="H8912" s="121" t="s">
        <v>140</v>
      </c>
      <c r="I8912" s="119" t="s">
        <v>30</v>
      </c>
      <c r="J8912" s="121" t="s">
        <v>1544</v>
      </c>
      <c r="K8912" s="120" t="s">
        <v>65</v>
      </c>
      <c r="L8912" s="131" t="s">
        <v>32</v>
      </c>
      <c r="M8912" s="120" t="s">
        <v>33</v>
      </c>
      <c r="N8912" s="131">
        <v>44356</v>
      </c>
      <c r="O8912" s="131"/>
      <c r="P8912" s="126"/>
      <c r="Q8912" s="118"/>
      <c r="R8912" s="118">
        <f ca="1">TODAY()-N8912</f>
        <v>322</v>
      </c>
      <c r="S8912" s="120"/>
      <c r="T8912" s="126"/>
      <c r="U8912" s="126"/>
      <c r="V8912" s="126"/>
      <c r="W8912" s="126"/>
      <c r="X8912" s="126"/>
      <c r="Y8912" s="116"/>
      <c r="Z8912" s="116"/>
      <c r="AA8912" s="116"/>
      <c r="AB8912" s="116"/>
      <c r="AC8912" s="116"/>
      <c r="AD8912" s="116"/>
    </row>
    <row r="8913" spans="1:30" s="189" customFormat="1">
      <c r="A8913" s="116">
        <v>8913</v>
      </c>
      <c r="B8913" s="129">
        <v>44355</v>
      </c>
      <c r="C8913" s="118">
        <f t="shared" si="434"/>
        <v>6</v>
      </c>
      <c r="D8913" s="120" t="s">
        <v>252</v>
      </c>
      <c r="E8913" s="120" t="s">
        <v>19885</v>
      </c>
      <c r="F8913" s="209" t="s">
        <v>19886</v>
      </c>
      <c r="G8913" s="119" t="s">
        <v>19887</v>
      </c>
      <c r="H8913" s="121" t="s">
        <v>29</v>
      </c>
      <c r="I8913" s="119" t="s">
        <v>42</v>
      </c>
      <c r="J8913" s="121" t="s">
        <v>72</v>
      </c>
      <c r="K8913" s="120" t="s">
        <v>65</v>
      </c>
      <c r="L8913" s="131" t="s">
        <v>32</v>
      </c>
      <c r="M8913" s="120" t="s">
        <v>33</v>
      </c>
      <c r="N8913" s="131">
        <v>44361</v>
      </c>
      <c r="O8913" s="131">
        <v>44588</v>
      </c>
      <c r="P8913" s="126"/>
      <c r="Q8913" s="118"/>
      <c r="R8913" s="118"/>
      <c r="S8913" s="120"/>
      <c r="T8913" s="126"/>
      <c r="U8913" s="126"/>
      <c r="V8913" s="126"/>
      <c r="W8913" s="126"/>
      <c r="X8913" s="126"/>
      <c r="Y8913" s="116"/>
      <c r="Z8913" s="116"/>
      <c r="AA8913" s="116"/>
      <c r="AB8913" s="116"/>
      <c r="AC8913" s="116"/>
      <c r="AD8913" s="116"/>
    </row>
    <row r="8914" spans="1:30" s="189" customFormat="1">
      <c r="A8914" s="116">
        <v>8914</v>
      </c>
      <c r="B8914" s="129">
        <v>44355</v>
      </c>
      <c r="C8914" s="118">
        <f t="shared" si="434"/>
        <v>6</v>
      </c>
      <c r="D8914" s="120" t="s">
        <v>252</v>
      </c>
      <c r="E8914" s="120" t="s">
        <v>19888</v>
      </c>
      <c r="F8914" s="212" t="s">
        <v>19889</v>
      </c>
      <c r="G8914" s="119" t="s">
        <v>19890</v>
      </c>
      <c r="H8914" s="121" t="s">
        <v>29</v>
      </c>
      <c r="I8914" s="121" t="s">
        <v>30</v>
      </c>
      <c r="J8914" s="121" t="s">
        <v>77</v>
      </c>
      <c r="K8914" s="120" t="s">
        <v>65</v>
      </c>
      <c r="L8914" s="131" t="s">
        <v>32</v>
      </c>
      <c r="M8914" s="120" t="s">
        <v>33</v>
      </c>
      <c r="N8914" s="131">
        <v>44357</v>
      </c>
      <c r="O8914" s="131">
        <v>44613</v>
      </c>
      <c r="P8914" s="126"/>
      <c r="Q8914" s="118"/>
      <c r="R8914" s="118"/>
      <c r="S8914" s="120"/>
      <c r="T8914" s="126"/>
      <c r="U8914" s="126"/>
      <c r="V8914" s="126"/>
      <c r="W8914" s="126"/>
      <c r="X8914" s="126"/>
      <c r="Y8914" s="116"/>
      <c r="Z8914" s="116"/>
      <c r="AA8914" s="116"/>
      <c r="AB8914" s="116"/>
      <c r="AC8914" s="116"/>
      <c r="AD8914" s="116"/>
    </row>
    <row r="8915" spans="1:30" s="189" customFormat="1">
      <c r="A8915" s="116">
        <v>8915</v>
      </c>
      <c r="B8915" s="129">
        <v>44355</v>
      </c>
      <c r="C8915" s="118">
        <f t="shared" si="434"/>
        <v>6</v>
      </c>
      <c r="D8915" s="120" t="s">
        <v>252</v>
      </c>
      <c r="E8915" s="120" t="s">
        <v>19891</v>
      </c>
      <c r="F8915" s="212" t="s">
        <v>1138</v>
      </c>
      <c r="G8915" s="119" t="s">
        <v>19892</v>
      </c>
      <c r="H8915" s="121" t="s">
        <v>140</v>
      </c>
      <c r="I8915" s="119" t="s">
        <v>42</v>
      </c>
      <c r="J8915" s="121" t="s">
        <v>72</v>
      </c>
      <c r="K8915" s="120" t="s">
        <v>65</v>
      </c>
      <c r="L8915" s="131" t="s">
        <v>32</v>
      </c>
      <c r="M8915" s="120" t="s">
        <v>33</v>
      </c>
      <c r="N8915" s="131">
        <v>44357</v>
      </c>
      <c r="O8915" s="131">
        <v>44588</v>
      </c>
      <c r="P8915" s="126"/>
      <c r="Q8915" s="118"/>
      <c r="R8915" s="118"/>
      <c r="S8915" s="120"/>
      <c r="T8915" s="126"/>
      <c r="U8915" s="126"/>
      <c r="V8915" s="126"/>
      <c r="W8915" s="126"/>
      <c r="X8915" s="126"/>
      <c r="Y8915" s="116"/>
      <c r="Z8915" s="116"/>
      <c r="AA8915" s="116"/>
      <c r="AB8915" s="116"/>
      <c r="AC8915" s="116"/>
      <c r="AD8915" s="116"/>
    </row>
    <row r="8916" spans="1:30" s="189" customFormat="1">
      <c r="A8916" s="116">
        <v>8916</v>
      </c>
      <c r="B8916" s="129">
        <v>44355</v>
      </c>
      <c r="C8916" s="118">
        <f t="shared" si="434"/>
        <v>6</v>
      </c>
      <c r="D8916" s="120" t="s">
        <v>252</v>
      </c>
      <c r="E8916" s="120" t="s">
        <v>19893</v>
      </c>
      <c r="F8916" s="212" t="s">
        <v>676</v>
      </c>
      <c r="G8916" s="119" t="s">
        <v>9295</v>
      </c>
      <c r="H8916" s="121" t="s">
        <v>48</v>
      </c>
      <c r="I8916" s="121" t="s">
        <v>30</v>
      </c>
      <c r="J8916" s="121" t="s">
        <v>87</v>
      </c>
      <c r="K8916" s="120" t="s">
        <v>65</v>
      </c>
      <c r="L8916" s="131" t="s">
        <v>32</v>
      </c>
      <c r="M8916" s="120" t="s">
        <v>33</v>
      </c>
      <c r="N8916" s="131"/>
      <c r="O8916" s="131"/>
      <c r="P8916" s="126"/>
      <c r="Q8916" s="118"/>
      <c r="R8916" s="118"/>
      <c r="S8916" s="120" t="s">
        <v>34</v>
      </c>
      <c r="T8916" s="126"/>
      <c r="U8916" s="126"/>
      <c r="V8916" s="126"/>
      <c r="W8916" s="126"/>
      <c r="X8916" s="126"/>
      <c r="Y8916" s="116" t="s">
        <v>19894</v>
      </c>
      <c r="Z8916" s="116"/>
      <c r="AA8916" s="116"/>
      <c r="AB8916" s="116"/>
      <c r="AC8916" s="116"/>
      <c r="AD8916" s="116"/>
    </row>
    <row r="8917" spans="1:30" s="189" customFormat="1">
      <c r="A8917" s="116">
        <v>8917</v>
      </c>
      <c r="B8917" s="129">
        <v>44355</v>
      </c>
      <c r="C8917" s="118">
        <f t="shared" si="434"/>
        <v>6</v>
      </c>
      <c r="D8917" s="120" t="s">
        <v>25</v>
      </c>
      <c r="E8917" s="120" t="s">
        <v>19895</v>
      </c>
      <c r="F8917" s="212" t="s">
        <v>19896</v>
      </c>
      <c r="G8917" s="119" t="s">
        <v>19897</v>
      </c>
      <c r="H8917" s="121" t="s">
        <v>97</v>
      </c>
      <c r="I8917" s="119" t="s">
        <v>30</v>
      </c>
      <c r="J8917" s="121" t="s">
        <v>7216</v>
      </c>
      <c r="K8917" s="120" t="s">
        <v>65</v>
      </c>
      <c r="L8917" s="131" t="s">
        <v>32</v>
      </c>
      <c r="M8917" s="120" t="s">
        <v>33</v>
      </c>
      <c r="N8917" s="131">
        <v>44357</v>
      </c>
      <c r="O8917" s="131">
        <v>44463</v>
      </c>
      <c r="P8917" s="126"/>
      <c r="Q8917" s="118"/>
      <c r="R8917" s="118"/>
      <c r="S8917" s="120"/>
      <c r="T8917" s="126"/>
      <c r="U8917" s="126"/>
      <c r="V8917" s="126"/>
      <c r="W8917" s="126"/>
      <c r="X8917" s="126"/>
      <c r="Y8917" s="116"/>
      <c r="Z8917" s="116"/>
      <c r="AA8917" s="116"/>
      <c r="AB8917" s="116"/>
      <c r="AC8917" s="116"/>
      <c r="AD8917" s="116"/>
    </row>
    <row r="8918" spans="1:30" s="189" customFormat="1">
      <c r="A8918" s="116">
        <v>8918</v>
      </c>
      <c r="B8918" s="129">
        <v>44355</v>
      </c>
      <c r="C8918" s="118">
        <f t="shared" si="434"/>
        <v>6</v>
      </c>
      <c r="D8918" s="120" t="s">
        <v>25</v>
      </c>
      <c r="E8918" s="120" t="s">
        <v>19898</v>
      </c>
      <c r="F8918" s="212" t="s">
        <v>10820</v>
      </c>
      <c r="G8918" s="119" t="s">
        <v>19899</v>
      </c>
      <c r="H8918" s="121" t="s">
        <v>140</v>
      </c>
      <c r="I8918" s="119" t="s">
        <v>30</v>
      </c>
      <c r="J8918" s="121" t="s">
        <v>529</v>
      </c>
      <c r="K8918" s="121" t="s">
        <v>65</v>
      </c>
      <c r="L8918" s="131" t="s">
        <v>32</v>
      </c>
      <c r="M8918" s="120" t="s">
        <v>33</v>
      </c>
      <c r="N8918" s="131">
        <v>44357</v>
      </c>
      <c r="O8918" s="131">
        <v>44463</v>
      </c>
      <c r="P8918" s="126"/>
      <c r="Q8918" s="118"/>
      <c r="R8918" s="118"/>
      <c r="S8918" s="120"/>
      <c r="T8918" s="126"/>
      <c r="U8918" s="126"/>
      <c r="V8918" s="126"/>
      <c r="W8918" s="126"/>
      <c r="X8918" s="126"/>
      <c r="Y8918" s="116"/>
      <c r="Z8918" s="116"/>
      <c r="AA8918" s="116"/>
      <c r="AB8918" s="116"/>
      <c r="AC8918" s="116"/>
      <c r="AD8918" s="116"/>
    </row>
    <row r="8919" spans="1:30" s="189" customFormat="1">
      <c r="A8919" s="116">
        <v>8919</v>
      </c>
      <c r="B8919" s="129">
        <v>44355</v>
      </c>
      <c r="C8919" s="118">
        <f t="shared" si="434"/>
        <v>6</v>
      </c>
      <c r="D8919" s="120" t="s">
        <v>25</v>
      </c>
      <c r="E8919" s="120" t="s">
        <v>19900</v>
      </c>
      <c r="F8919" s="212" t="s">
        <v>19901</v>
      </c>
      <c r="G8919" s="119" t="s">
        <v>19902</v>
      </c>
      <c r="H8919" s="121" t="s">
        <v>29</v>
      </c>
      <c r="I8919" s="121" t="s">
        <v>30</v>
      </c>
      <c r="J8919" s="121" t="s">
        <v>31</v>
      </c>
      <c r="K8919" s="120" t="s">
        <v>65</v>
      </c>
      <c r="L8919" s="131" t="s">
        <v>32</v>
      </c>
      <c r="M8919" s="120" t="s">
        <v>33</v>
      </c>
      <c r="N8919" s="131">
        <v>44379</v>
      </c>
      <c r="O8919" s="131"/>
      <c r="P8919" s="126"/>
      <c r="Q8919" s="118"/>
      <c r="R8919" s="118"/>
      <c r="S8919" s="120" t="s">
        <v>92</v>
      </c>
      <c r="T8919" s="126"/>
      <c r="U8919" s="126"/>
      <c r="V8919" s="126"/>
      <c r="W8919" s="126"/>
      <c r="X8919" s="126"/>
      <c r="Y8919" s="116" t="s">
        <v>19903</v>
      </c>
      <c r="Z8919" s="116"/>
      <c r="AA8919" s="116"/>
      <c r="AB8919" s="116"/>
      <c r="AC8919" s="116"/>
      <c r="AD8919" s="116"/>
    </row>
    <row r="8920" spans="1:30" s="189" customFormat="1">
      <c r="A8920" s="116">
        <v>8920</v>
      </c>
      <c r="B8920" s="129">
        <v>44355</v>
      </c>
      <c r="C8920" s="118">
        <f t="shared" si="434"/>
        <v>6</v>
      </c>
      <c r="D8920" s="130" t="s">
        <v>25</v>
      </c>
      <c r="E8920" s="120" t="s">
        <v>19904</v>
      </c>
      <c r="F8920" s="212" t="s">
        <v>19905</v>
      </c>
      <c r="G8920" s="119" t="s">
        <v>8878</v>
      </c>
      <c r="H8920" s="121" t="s">
        <v>29</v>
      </c>
      <c r="I8920" s="121" t="s">
        <v>30</v>
      </c>
      <c r="J8920" s="121" t="s">
        <v>7280</v>
      </c>
      <c r="K8920" s="120" t="s">
        <v>65</v>
      </c>
      <c r="L8920" s="131" t="s">
        <v>32</v>
      </c>
      <c r="M8920" s="120" t="s">
        <v>33</v>
      </c>
      <c r="N8920" s="131">
        <v>44368</v>
      </c>
      <c r="O8920" s="131">
        <v>44463</v>
      </c>
      <c r="P8920" s="126"/>
      <c r="Q8920" s="118"/>
      <c r="R8920" s="118"/>
      <c r="S8920" s="120"/>
      <c r="T8920" s="126"/>
      <c r="U8920" s="126"/>
      <c r="V8920" s="126"/>
      <c r="W8920" s="126"/>
      <c r="X8920" s="126"/>
      <c r="Y8920" s="116"/>
      <c r="Z8920" s="116"/>
      <c r="AA8920" s="116"/>
      <c r="AB8920" s="116"/>
      <c r="AC8920" s="116"/>
      <c r="AD8920" s="116"/>
    </row>
    <row r="8921" spans="1:30" s="189" customFormat="1">
      <c r="A8921" s="116">
        <v>8921</v>
      </c>
      <c r="B8921" s="129">
        <v>44355</v>
      </c>
      <c r="C8921" s="118">
        <f t="shared" si="434"/>
        <v>6</v>
      </c>
      <c r="D8921" s="120" t="s">
        <v>25</v>
      </c>
      <c r="E8921" s="120" t="s">
        <v>19906</v>
      </c>
      <c r="F8921" s="212" t="s">
        <v>19907</v>
      </c>
      <c r="G8921" s="119" t="s">
        <v>19908</v>
      </c>
      <c r="H8921" s="121" t="s">
        <v>97</v>
      </c>
      <c r="I8921" s="121" t="s">
        <v>30</v>
      </c>
      <c r="J8921" s="121" t="s">
        <v>31</v>
      </c>
      <c r="K8921" s="120" t="s">
        <v>65</v>
      </c>
      <c r="L8921" s="131" t="s">
        <v>32</v>
      </c>
      <c r="M8921" s="120" t="s">
        <v>78</v>
      </c>
      <c r="N8921" s="131"/>
      <c r="O8921" s="131"/>
      <c r="P8921" s="126"/>
      <c r="Q8921" s="118"/>
      <c r="R8921" s="118"/>
      <c r="S8921" s="120"/>
      <c r="T8921" s="126"/>
      <c r="U8921" s="126"/>
      <c r="V8921" s="126"/>
      <c r="W8921" s="126"/>
      <c r="X8921" s="126"/>
      <c r="Y8921" s="116"/>
      <c r="Z8921" s="116"/>
      <c r="AA8921" s="116"/>
      <c r="AB8921" s="116"/>
      <c r="AC8921" s="116"/>
      <c r="AD8921" s="116"/>
    </row>
    <row r="8922" spans="1:30" s="189" customFormat="1">
      <c r="A8922" s="116">
        <v>8922</v>
      </c>
      <c r="B8922" s="129">
        <v>44355</v>
      </c>
      <c r="C8922" s="118">
        <f t="shared" si="434"/>
        <v>6</v>
      </c>
      <c r="D8922" s="120" t="s">
        <v>25</v>
      </c>
      <c r="E8922" s="120" t="s">
        <v>19909</v>
      </c>
      <c r="F8922" s="212" t="s">
        <v>1023</v>
      </c>
      <c r="G8922" s="119" t="s">
        <v>10677</v>
      </c>
      <c r="H8922" s="121" t="s">
        <v>192</v>
      </c>
      <c r="I8922" s="119" t="s">
        <v>30</v>
      </c>
      <c r="J8922" s="121" t="s">
        <v>77</v>
      </c>
      <c r="K8922" s="120" t="s">
        <v>65</v>
      </c>
      <c r="L8922" s="131" t="s">
        <v>32</v>
      </c>
      <c r="M8922" s="120" t="s">
        <v>78</v>
      </c>
      <c r="N8922" s="131"/>
      <c r="O8922" s="131"/>
      <c r="P8922" s="126"/>
      <c r="Q8922" s="118"/>
      <c r="R8922" s="118"/>
      <c r="S8922" s="120"/>
      <c r="T8922" s="126"/>
      <c r="U8922" s="126"/>
      <c r="V8922" s="126"/>
      <c r="W8922" s="126"/>
      <c r="X8922" s="126"/>
      <c r="Y8922" s="116"/>
      <c r="Z8922" s="116"/>
      <c r="AA8922" s="116"/>
      <c r="AB8922" s="116"/>
      <c r="AC8922" s="116"/>
      <c r="AD8922" s="116"/>
    </row>
    <row r="8923" spans="1:30" s="189" customFormat="1">
      <c r="A8923" s="116">
        <v>8923</v>
      </c>
      <c r="B8923" s="129">
        <v>44533</v>
      </c>
      <c r="C8923" s="129"/>
      <c r="D8923" s="120" t="s">
        <v>25</v>
      </c>
      <c r="E8923" s="120" t="s">
        <v>19910</v>
      </c>
      <c r="F8923" s="212" t="s">
        <v>80</v>
      </c>
      <c r="G8923" s="119" t="s">
        <v>19911</v>
      </c>
      <c r="H8923" s="121" t="s">
        <v>1173</v>
      </c>
      <c r="I8923" s="121" t="s">
        <v>196</v>
      </c>
      <c r="J8923" s="121" t="s">
        <v>196</v>
      </c>
      <c r="K8923" s="121" t="s">
        <v>65</v>
      </c>
      <c r="L8923" s="157" t="s">
        <v>32</v>
      </c>
      <c r="M8923" s="120" t="s">
        <v>78</v>
      </c>
      <c r="N8923" s="131"/>
      <c r="O8923" s="131"/>
      <c r="P8923" s="126"/>
      <c r="Q8923" s="118"/>
      <c r="R8923" s="118"/>
      <c r="S8923" s="120"/>
      <c r="T8923" s="126"/>
      <c r="U8923" s="126"/>
      <c r="V8923" s="126"/>
      <c r="W8923" s="126"/>
      <c r="X8923" s="126"/>
      <c r="Y8923" s="116"/>
      <c r="Z8923" s="116"/>
      <c r="AA8923" s="116"/>
      <c r="AB8923" s="116"/>
      <c r="AC8923" s="116"/>
      <c r="AD8923" s="116"/>
    </row>
    <row r="8924" spans="1:30" s="189" customFormat="1" ht="27.6">
      <c r="A8924" s="116">
        <v>8924</v>
      </c>
      <c r="B8924" s="129">
        <v>44355</v>
      </c>
      <c r="C8924" s="118">
        <f t="shared" ref="C8924:C8955" si="435">IF(B8924&lt;&gt;0,MONTH(B8924),0)</f>
        <v>6</v>
      </c>
      <c r="D8924" s="120" t="s">
        <v>25</v>
      </c>
      <c r="E8924" s="120" t="s">
        <v>19912</v>
      </c>
      <c r="F8924" s="209" t="s">
        <v>19913</v>
      </c>
      <c r="G8924" s="119" t="s">
        <v>14540</v>
      </c>
      <c r="H8924" s="121" t="s">
        <v>48</v>
      </c>
      <c r="I8924" s="121" t="s">
        <v>30</v>
      </c>
      <c r="J8924" s="121" t="s">
        <v>77</v>
      </c>
      <c r="K8924" s="120" t="s">
        <v>65</v>
      </c>
      <c r="L8924" s="131" t="s">
        <v>32</v>
      </c>
      <c r="M8924" s="120" t="s">
        <v>78</v>
      </c>
      <c r="N8924" s="131"/>
      <c r="O8924" s="131"/>
      <c r="P8924" s="126"/>
      <c r="Q8924" s="118"/>
      <c r="R8924" s="118"/>
      <c r="S8924" s="120"/>
      <c r="T8924" s="126"/>
      <c r="U8924" s="126"/>
      <c r="V8924" s="126"/>
      <c r="W8924" s="126"/>
      <c r="X8924" s="126"/>
      <c r="Y8924" s="116"/>
      <c r="Z8924" s="116"/>
      <c r="AA8924" s="116"/>
      <c r="AB8924" s="116"/>
      <c r="AC8924" s="116"/>
      <c r="AD8924" s="116"/>
    </row>
    <row r="8925" spans="1:30" s="189" customFormat="1">
      <c r="A8925" s="116">
        <v>8925</v>
      </c>
      <c r="B8925" s="129">
        <v>44347</v>
      </c>
      <c r="C8925" s="118">
        <f t="shared" si="435"/>
        <v>5</v>
      </c>
      <c r="D8925" s="120" t="s">
        <v>25</v>
      </c>
      <c r="E8925" s="120" t="s">
        <v>19914</v>
      </c>
      <c r="F8925" s="209" t="s">
        <v>19915</v>
      </c>
      <c r="G8925" s="119" t="s">
        <v>19154</v>
      </c>
      <c r="H8925" s="121" t="s">
        <v>29</v>
      </c>
      <c r="I8925" s="121" t="s">
        <v>30</v>
      </c>
      <c r="J8925" s="121" t="s">
        <v>5018</v>
      </c>
      <c r="K8925" s="120" t="s">
        <v>65</v>
      </c>
      <c r="L8925" s="131" t="s">
        <v>32</v>
      </c>
      <c r="M8925" s="120" t="s">
        <v>78</v>
      </c>
      <c r="N8925" s="131"/>
      <c r="O8925" s="131"/>
      <c r="P8925" s="124">
        <f>IF(O8925&lt;&gt;0,MONTH(O8925),0)</f>
        <v>0</v>
      </c>
      <c r="Q8925" s="118"/>
      <c r="R8925" s="118"/>
      <c r="S8925" s="120"/>
      <c r="T8925" s="126"/>
      <c r="U8925" s="126"/>
      <c r="V8925" s="126"/>
      <c r="W8925" s="126"/>
      <c r="X8925" s="126"/>
      <c r="Y8925" s="116"/>
      <c r="Z8925" s="116"/>
      <c r="AA8925" s="116"/>
      <c r="AB8925" s="116"/>
      <c r="AC8925" s="116"/>
      <c r="AD8925" s="116"/>
    </row>
    <row r="8926" spans="1:30" s="189" customFormat="1" ht="27.6">
      <c r="A8926" s="116">
        <v>8926</v>
      </c>
      <c r="B8926" s="129">
        <v>44347</v>
      </c>
      <c r="C8926" s="118">
        <f t="shared" si="435"/>
        <v>5</v>
      </c>
      <c r="D8926" s="120" t="s">
        <v>25</v>
      </c>
      <c r="E8926" s="120" t="s">
        <v>19916</v>
      </c>
      <c r="F8926" s="209" t="s">
        <v>19917</v>
      </c>
      <c r="G8926" s="119" t="s">
        <v>18506</v>
      </c>
      <c r="H8926" s="121" t="s">
        <v>29</v>
      </c>
      <c r="I8926" s="119" t="s">
        <v>30</v>
      </c>
      <c r="J8926" s="121" t="s">
        <v>529</v>
      </c>
      <c r="K8926" s="120" t="s">
        <v>65</v>
      </c>
      <c r="L8926" s="131" t="s">
        <v>32</v>
      </c>
      <c r="M8926" s="120" t="s">
        <v>78</v>
      </c>
      <c r="N8926" s="131"/>
      <c r="O8926" s="131"/>
      <c r="P8926" s="124">
        <f>IF(O8926&lt;&gt;0,MONTH(O8926),0)</f>
        <v>0</v>
      </c>
      <c r="Q8926" s="118"/>
      <c r="R8926" s="118"/>
      <c r="S8926" s="120"/>
      <c r="T8926" s="126"/>
      <c r="U8926" s="126"/>
      <c r="V8926" s="126"/>
      <c r="W8926" s="126"/>
      <c r="X8926" s="126"/>
      <c r="Y8926" s="116"/>
      <c r="Z8926" s="116"/>
      <c r="AA8926" s="116"/>
      <c r="AB8926" s="116"/>
      <c r="AC8926" s="116"/>
      <c r="AD8926" s="116"/>
    </row>
    <row r="8927" spans="1:30" s="189" customFormat="1">
      <c r="A8927" s="116">
        <v>8927</v>
      </c>
      <c r="B8927" s="129">
        <v>44347</v>
      </c>
      <c r="C8927" s="118">
        <f t="shared" si="435"/>
        <v>5</v>
      </c>
      <c r="D8927" s="120" t="s">
        <v>25</v>
      </c>
      <c r="E8927" s="120" t="s">
        <v>19918</v>
      </c>
      <c r="F8927" s="209" t="s">
        <v>19919</v>
      </c>
      <c r="G8927" s="119" t="s">
        <v>5010</v>
      </c>
      <c r="H8927" s="121" t="s">
        <v>29</v>
      </c>
      <c r="I8927" s="119" t="s">
        <v>30</v>
      </c>
      <c r="J8927" s="121" t="s">
        <v>87</v>
      </c>
      <c r="K8927" s="120" t="s">
        <v>65</v>
      </c>
      <c r="L8927" s="131" t="s">
        <v>32</v>
      </c>
      <c r="M8927" s="120" t="s">
        <v>78</v>
      </c>
      <c r="N8927" s="131"/>
      <c r="O8927" s="131"/>
      <c r="P8927" s="124">
        <f>IF(O8927&lt;&gt;0,MONTH(O8927),0)</f>
        <v>0</v>
      </c>
      <c r="Q8927" s="118"/>
      <c r="R8927" s="118"/>
      <c r="S8927" s="120"/>
      <c r="T8927" s="126"/>
      <c r="U8927" s="126"/>
      <c r="V8927" s="126"/>
      <c r="W8927" s="126"/>
      <c r="X8927" s="126"/>
      <c r="Y8927" s="116"/>
      <c r="Z8927" s="116"/>
      <c r="AA8927" s="116"/>
      <c r="AB8927" s="116"/>
      <c r="AC8927" s="116"/>
      <c r="AD8927" s="116"/>
    </row>
    <row r="8928" spans="1:30" s="189" customFormat="1" ht="27.6">
      <c r="A8928" s="116">
        <v>8928</v>
      </c>
      <c r="B8928" s="129">
        <v>44347</v>
      </c>
      <c r="C8928" s="118">
        <f t="shared" si="435"/>
        <v>5</v>
      </c>
      <c r="D8928" s="120" t="s">
        <v>25</v>
      </c>
      <c r="E8928" s="120" t="s">
        <v>19920</v>
      </c>
      <c r="F8928" s="209" t="s">
        <v>19921</v>
      </c>
      <c r="G8928" s="119" t="s">
        <v>19922</v>
      </c>
      <c r="H8928" s="121" t="s">
        <v>1173</v>
      </c>
      <c r="I8928" s="119" t="s">
        <v>30</v>
      </c>
      <c r="J8928" s="121" t="s">
        <v>77</v>
      </c>
      <c r="K8928" s="120" t="s">
        <v>65</v>
      </c>
      <c r="L8928" s="131" t="s">
        <v>32</v>
      </c>
      <c r="M8928" s="120" t="s">
        <v>78</v>
      </c>
      <c r="N8928" s="131"/>
      <c r="O8928" s="131"/>
      <c r="P8928" s="124">
        <f>IF(O8928&lt;&gt;0,MONTH(O8928),0)</f>
        <v>0</v>
      </c>
      <c r="Q8928" s="118"/>
      <c r="R8928" s="118"/>
      <c r="S8928" s="120"/>
      <c r="T8928" s="126"/>
      <c r="U8928" s="126"/>
      <c r="V8928" s="126"/>
      <c r="W8928" s="126"/>
      <c r="X8928" s="126"/>
      <c r="Y8928" s="116"/>
      <c r="Z8928" s="116"/>
      <c r="AA8928" s="116"/>
      <c r="AB8928" s="116"/>
      <c r="AC8928" s="116"/>
      <c r="AD8928" s="116"/>
    </row>
    <row r="8929" spans="1:30" s="189" customFormat="1">
      <c r="A8929" s="116">
        <v>8929</v>
      </c>
      <c r="B8929" s="129">
        <v>44347</v>
      </c>
      <c r="C8929" s="118">
        <f t="shared" si="435"/>
        <v>5</v>
      </c>
      <c r="D8929" s="120" t="s">
        <v>25</v>
      </c>
      <c r="E8929" s="120" t="s">
        <v>19923</v>
      </c>
      <c r="F8929" s="209" t="s">
        <v>3092</v>
      </c>
      <c r="G8929" s="119" t="s">
        <v>19924</v>
      </c>
      <c r="H8929" s="121" t="s">
        <v>256</v>
      </c>
      <c r="I8929" s="121" t="s">
        <v>30</v>
      </c>
      <c r="J8929" s="121" t="s">
        <v>7216</v>
      </c>
      <c r="K8929" s="120" t="s">
        <v>65</v>
      </c>
      <c r="L8929" s="131" t="s">
        <v>32</v>
      </c>
      <c r="M8929" s="120" t="s">
        <v>78</v>
      </c>
      <c r="N8929" s="131"/>
      <c r="O8929" s="131"/>
      <c r="P8929" s="124">
        <f>IF(O8929&lt;&gt;0,MONTH(O8929),0)</f>
        <v>0</v>
      </c>
      <c r="Q8929" s="118"/>
      <c r="R8929" s="118"/>
      <c r="S8929" s="120"/>
      <c r="T8929" s="126"/>
      <c r="U8929" s="126"/>
      <c r="V8929" s="126"/>
      <c r="W8929" s="126"/>
      <c r="X8929" s="126"/>
      <c r="Y8929" s="116"/>
      <c r="Z8929" s="116"/>
      <c r="AA8929" s="116"/>
      <c r="AB8929" s="116"/>
      <c r="AC8929" s="116"/>
      <c r="AD8929" s="116"/>
    </row>
    <row r="8930" spans="1:30" s="189" customFormat="1">
      <c r="A8930" s="116">
        <v>8930</v>
      </c>
      <c r="B8930" s="129">
        <v>44355</v>
      </c>
      <c r="C8930" s="118">
        <f t="shared" si="435"/>
        <v>6</v>
      </c>
      <c r="D8930" s="120" t="s">
        <v>25</v>
      </c>
      <c r="E8930" s="120" t="s">
        <v>19925</v>
      </c>
      <c r="F8930" s="209" t="s">
        <v>19926</v>
      </c>
      <c r="G8930" s="119" t="s">
        <v>19927</v>
      </c>
      <c r="H8930" s="121" t="s">
        <v>97</v>
      </c>
      <c r="I8930" s="119" t="s">
        <v>30</v>
      </c>
      <c r="J8930" s="121" t="s">
        <v>31</v>
      </c>
      <c r="K8930" s="120" t="s">
        <v>65</v>
      </c>
      <c r="L8930" s="131" t="s">
        <v>32</v>
      </c>
      <c r="M8930" s="120" t="s">
        <v>78</v>
      </c>
      <c r="N8930" s="131"/>
      <c r="O8930" s="131"/>
      <c r="P8930" s="126"/>
      <c r="Q8930" s="118"/>
      <c r="R8930" s="118"/>
      <c r="S8930" s="120"/>
      <c r="T8930" s="126"/>
      <c r="U8930" s="126"/>
      <c r="V8930" s="126"/>
      <c r="W8930" s="126"/>
      <c r="X8930" s="126"/>
      <c r="Y8930" s="116"/>
      <c r="Z8930" s="116"/>
      <c r="AA8930" s="116"/>
      <c r="AB8930" s="116"/>
      <c r="AC8930" s="116"/>
      <c r="AD8930" s="116"/>
    </row>
    <row r="8931" spans="1:30" s="189" customFormat="1">
      <c r="A8931" s="116">
        <v>8931</v>
      </c>
      <c r="B8931" s="129">
        <v>44347</v>
      </c>
      <c r="C8931" s="118">
        <f t="shared" si="435"/>
        <v>5</v>
      </c>
      <c r="D8931" s="120" t="s">
        <v>25</v>
      </c>
      <c r="E8931" s="120" t="s">
        <v>19928</v>
      </c>
      <c r="F8931" s="209" t="s">
        <v>473</v>
      </c>
      <c r="G8931" s="119" t="s">
        <v>1033</v>
      </c>
      <c r="H8931" s="121" t="s">
        <v>71</v>
      </c>
      <c r="I8931" s="121" t="s">
        <v>30</v>
      </c>
      <c r="J8931" s="121" t="s">
        <v>7142</v>
      </c>
      <c r="K8931" s="120" t="s">
        <v>65</v>
      </c>
      <c r="L8931" s="131" t="s">
        <v>32</v>
      </c>
      <c r="M8931" s="120" t="s">
        <v>78</v>
      </c>
      <c r="N8931" s="131"/>
      <c r="O8931" s="131"/>
      <c r="P8931" s="124">
        <f>IF(O8931&lt;&gt;0,MONTH(O8931),0)</f>
        <v>0</v>
      </c>
      <c r="Q8931" s="118"/>
      <c r="R8931" s="118"/>
      <c r="S8931" s="120"/>
      <c r="T8931" s="126"/>
      <c r="U8931" s="126"/>
      <c r="V8931" s="126"/>
      <c r="W8931" s="126"/>
      <c r="X8931" s="126"/>
      <c r="Y8931" s="116"/>
      <c r="Z8931" s="116"/>
      <c r="AA8931" s="116"/>
      <c r="AB8931" s="116"/>
      <c r="AC8931" s="116"/>
      <c r="AD8931" s="116"/>
    </row>
    <row r="8932" spans="1:30" s="189" customFormat="1">
      <c r="A8932" s="116">
        <v>8932</v>
      </c>
      <c r="B8932" s="129">
        <v>44347</v>
      </c>
      <c r="C8932" s="118">
        <f t="shared" si="435"/>
        <v>5</v>
      </c>
      <c r="D8932" s="120" t="s">
        <v>25</v>
      </c>
      <c r="E8932" s="120" t="s">
        <v>19929</v>
      </c>
      <c r="F8932" s="209" t="s">
        <v>19930</v>
      </c>
      <c r="G8932" s="119" t="s">
        <v>3353</v>
      </c>
      <c r="H8932" s="121" t="s">
        <v>29</v>
      </c>
      <c r="I8932" s="121" t="s">
        <v>42</v>
      </c>
      <c r="J8932" s="121" t="s">
        <v>417</v>
      </c>
      <c r="K8932" s="120" t="s">
        <v>65</v>
      </c>
      <c r="L8932" s="131" t="s">
        <v>32</v>
      </c>
      <c r="M8932" s="120" t="s">
        <v>78</v>
      </c>
      <c r="N8932" s="131"/>
      <c r="O8932" s="131"/>
      <c r="P8932" s="124">
        <f>IF(O8932&lt;&gt;0,MONTH(O8932),0)</f>
        <v>0</v>
      </c>
      <c r="Q8932" s="118"/>
      <c r="R8932" s="118"/>
      <c r="S8932" s="120"/>
      <c r="T8932" s="126"/>
      <c r="U8932" s="126"/>
      <c r="V8932" s="126"/>
      <c r="W8932" s="126"/>
      <c r="X8932" s="126"/>
      <c r="Y8932" s="116"/>
      <c r="Z8932" s="116"/>
      <c r="AA8932" s="116"/>
      <c r="AB8932" s="116"/>
      <c r="AC8932" s="116"/>
      <c r="AD8932" s="116"/>
    </row>
    <row r="8933" spans="1:30" s="189" customFormat="1" ht="27.6">
      <c r="A8933" s="116">
        <v>8933</v>
      </c>
      <c r="B8933" s="129">
        <v>44347</v>
      </c>
      <c r="C8933" s="118">
        <f t="shared" si="435"/>
        <v>5</v>
      </c>
      <c r="D8933" s="120" t="s">
        <v>25</v>
      </c>
      <c r="E8933" s="120" t="s">
        <v>19931</v>
      </c>
      <c r="F8933" s="209" t="s">
        <v>19932</v>
      </c>
      <c r="G8933" s="119" t="s">
        <v>1126</v>
      </c>
      <c r="H8933" s="121" t="s">
        <v>29</v>
      </c>
      <c r="I8933" s="121" t="s">
        <v>42</v>
      </c>
      <c r="J8933" s="121" t="s">
        <v>72</v>
      </c>
      <c r="K8933" s="120" t="s">
        <v>65</v>
      </c>
      <c r="L8933" s="131" t="s">
        <v>32</v>
      </c>
      <c r="M8933" s="120" t="s">
        <v>78</v>
      </c>
      <c r="N8933" s="131"/>
      <c r="O8933" s="131"/>
      <c r="P8933" s="124">
        <f>IF(O8933&lt;&gt;0,MONTH(O8933),0)</f>
        <v>0</v>
      </c>
      <c r="Q8933" s="118"/>
      <c r="R8933" s="118"/>
      <c r="S8933" s="120"/>
      <c r="T8933" s="126"/>
      <c r="U8933" s="126"/>
      <c r="V8933" s="126"/>
      <c r="W8933" s="126"/>
      <c r="X8933" s="126"/>
      <c r="Y8933" s="116"/>
      <c r="Z8933" s="116"/>
      <c r="AA8933" s="116"/>
      <c r="AB8933" s="116"/>
      <c r="AC8933" s="116"/>
      <c r="AD8933" s="116"/>
    </row>
    <row r="8934" spans="1:30" s="189" customFormat="1">
      <c r="A8934" s="116">
        <v>8934</v>
      </c>
      <c r="B8934" s="129">
        <v>44355</v>
      </c>
      <c r="C8934" s="118">
        <f t="shared" si="435"/>
        <v>6</v>
      </c>
      <c r="D8934" s="120" t="s">
        <v>25</v>
      </c>
      <c r="E8934" s="120" t="s">
        <v>19933</v>
      </c>
      <c r="F8934" s="209" t="s">
        <v>19934</v>
      </c>
      <c r="G8934" s="119" t="s">
        <v>8878</v>
      </c>
      <c r="H8934" s="121" t="s">
        <v>29</v>
      </c>
      <c r="I8934" s="119" t="s">
        <v>30</v>
      </c>
      <c r="J8934" s="121" t="s">
        <v>7280</v>
      </c>
      <c r="K8934" s="120" t="s">
        <v>65</v>
      </c>
      <c r="L8934" s="131" t="s">
        <v>32</v>
      </c>
      <c r="M8934" s="120" t="s">
        <v>78</v>
      </c>
      <c r="N8934" s="131"/>
      <c r="O8934" s="131"/>
      <c r="P8934" s="126"/>
      <c r="Q8934" s="118"/>
      <c r="R8934" s="118"/>
      <c r="S8934" s="120"/>
      <c r="T8934" s="126"/>
      <c r="U8934" s="126"/>
      <c r="V8934" s="126"/>
      <c r="W8934" s="126"/>
      <c r="X8934" s="126"/>
      <c r="Y8934" s="116"/>
      <c r="Z8934" s="116"/>
      <c r="AA8934" s="116"/>
      <c r="AB8934" s="116"/>
      <c r="AC8934" s="116"/>
      <c r="AD8934" s="116"/>
    </row>
    <row r="8935" spans="1:30" s="189" customFormat="1" ht="27.6">
      <c r="A8935" s="116">
        <v>8935</v>
      </c>
      <c r="B8935" s="129">
        <v>44347</v>
      </c>
      <c r="C8935" s="118">
        <f t="shared" si="435"/>
        <v>5</v>
      </c>
      <c r="D8935" s="120" t="s">
        <v>25</v>
      </c>
      <c r="E8935" s="120" t="s">
        <v>19935</v>
      </c>
      <c r="F8935" s="209" t="s">
        <v>19936</v>
      </c>
      <c r="G8935" s="119" t="s">
        <v>3353</v>
      </c>
      <c r="H8935" s="121" t="s">
        <v>29</v>
      </c>
      <c r="I8935" s="121" t="s">
        <v>42</v>
      </c>
      <c r="J8935" s="121" t="s">
        <v>72</v>
      </c>
      <c r="K8935" s="120" t="s">
        <v>65</v>
      </c>
      <c r="L8935" s="131" t="s">
        <v>32</v>
      </c>
      <c r="M8935" s="120" t="s">
        <v>78</v>
      </c>
      <c r="N8935" s="131"/>
      <c r="O8935" s="131"/>
      <c r="P8935" s="124">
        <f>IF(O8935&lt;&gt;0,MONTH(O8935),0)</f>
        <v>0</v>
      </c>
      <c r="Q8935" s="118"/>
      <c r="R8935" s="118"/>
      <c r="S8935" s="120"/>
      <c r="T8935" s="126"/>
      <c r="U8935" s="126"/>
      <c r="V8935" s="126"/>
      <c r="W8935" s="126"/>
      <c r="X8935" s="126"/>
      <c r="Y8935" s="116"/>
      <c r="Z8935" s="116"/>
      <c r="AA8935" s="116"/>
      <c r="AB8935" s="116"/>
      <c r="AC8935" s="116"/>
      <c r="AD8935" s="116"/>
    </row>
    <row r="8936" spans="1:30" s="189" customFormat="1">
      <c r="A8936" s="116">
        <v>8936</v>
      </c>
      <c r="B8936" s="129">
        <v>44347</v>
      </c>
      <c r="C8936" s="118">
        <f t="shared" si="435"/>
        <v>5</v>
      </c>
      <c r="D8936" s="120" t="s">
        <v>25</v>
      </c>
      <c r="E8936" s="120" t="s">
        <v>19937</v>
      </c>
      <c r="F8936" s="209" t="s">
        <v>19938</v>
      </c>
      <c r="G8936" s="119" t="s">
        <v>2394</v>
      </c>
      <c r="H8936" s="121" t="s">
        <v>29</v>
      </c>
      <c r="I8936" s="121" t="s">
        <v>30</v>
      </c>
      <c r="J8936" s="121" t="s">
        <v>7087</v>
      </c>
      <c r="K8936" s="120" t="s">
        <v>65</v>
      </c>
      <c r="L8936" s="131" t="s">
        <v>32</v>
      </c>
      <c r="M8936" s="120" t="s">
        <v>78</v>
      </c>
      <c r="N8936" s="131"/>
      <c r="O8936" s="131"/>
      <c r="P8936" s="124">
        <f>IF(O8936&lt;&gt;0,MONTH(O8936),0)</f>
        <v>0</v>
      </c>
      <c r="Q8936" s="118"/>
      <c r="R8936" s="118"/>
      <c r="S8936" s="120"/>
      <c r="T8936" s="126"/>
      <c r="U8936" s="126"/>
      <c r="V8936" s="126"/>
      <c r="W8936" s="126"/>
      <c r="X8936" s="126"/>
      <c r="Y8936" s="116"/>
      <c r="Z8936" s="116"/>
      <c r="AA8936" s="116"/>
      <c r="AB8936" s="116"/>
      <c r="AC8936" s="116"/>
      <c r="AD8936" s="116"/>
    </row>
    <row r="8937" spans="1:30" s="189" customFormat="1">
      <c r="A8937" s="116">
        <v>8937</v>
      </c>
      <c r="B8937" s="129">
        <v>44355</v>
      </c>
      <c r="C8937" s="118">
        <f t="shared" si="435"/>
        <v>6</v>
      </c>
      <c r="D8937" s="120" t="s">
        <v>25</v>
      </c>
      <c r="E8937" s="120" t="s">
        <v>19939</v>
      </c>
      <c r="F8937" s="209" t="s">
        <v>19940</v>
      </c>
      <c r="G8937" s="119" t="s">
        <v>8878</v>
      </c>
      <c r="H8937" s="121" t="s">
        <v>29</v>
      </c>
      <c r="I8937" s="121" t="s">
        <v>30</v>
      </c>
      <c r="J8937" s="121" t="s">
        <v>7280</v>
      </c>
      <c r="K8937" s="120" t="s">
        <v>65</v>
      </c>
      <c r="L8937" s="131" t="s">
        <v>32</v>
      </c>
      <c r="M8937" s="120" t="s">
        <v>78</v>
      </c>
      <c r="N8937" s="131"/>
      <c r="O8937" s="131"/>
      <c r="P8937" s="126"/>
      <c r="Q8937" s="118"/>
      <c r="R8937" s="118"/>
      <c r="S8937" s="120"/>
      <c r="T8937" s="126"/>
      <c r="U8937" s="126"/>
      <c r="V8937" s="126"/>
      <c r="W8937" s="126"/>
      <c r="X8937" s="126"/>
      <c r="Y8937" s="116"/>
      <c r="Z8937" s="116"/>
      <c r="AA8937" s="116"/>
      <c r="AB8937" s="116"/>
      <c r="AC8937" s="116"/>
      <c r="AD8937" s="116"/>
    </row>
    <row r="8938" spans="1:30" s="189" customFormat="1">
      <c r="A8938" s="116">
        <v>8938</v>
      </c>
      <c r="B8938" s="129">
        <v>44347</v>
      </c>
      <c r="C8938" s="118">
        <f t="shared" si="435"/>
        <v>5</v>
      </c>
      <c r="D8938" s="120" t="s">
        <v>25</v>
      </c>
      <c r="E8938" s="120" t="s">
        <v>19941</v>
      </c>
      <c r="F8938" s="209" t="s">
        <v>19942</v>
      </c>
      <c r="G8938" s="119" t="s">
        <v>19943</v>
      </c>
      <c r="H8938" s="121" t="s">
        <v>192</v>
      </c>
      <c r="I8938" s="121" t="s">
        <v>42</v>
      </c>
      <c r="J8938" s="121" t="s">
        <v>72</v>
      </c>
      <c r="K8938" s="120" t="s">
        <v>65</v>
      </c>
      <c r="L8938" s="131" t="s">
        <v>32</v>
      </c>
      <c r="M8938" s="120" t="s">
        <v>78</v>
      </c>
      <c r="N8938" s="131"/>
      <c r="O8938" s="131"/>
      <c r="P8938" s="124">
        <f>IF(O8938&lt;&gt;0,MONTH(O8938),0)</f>
        <v>0</v>
      </c>
      <c r="Q8938" s="118"/>
      <c r="R8938" s="118"/>
      <c r="S8938" s="120"/>
      <c r="T8938" s="126"/>
      <c r="U8938" s="126"/>
      <c r="V8938" s="126"/>
      <c r="W8938" s="126"/>
      <c r="X8938" s="126"/>
      <c r="Y8938" s="116"/>
      <c r="Z8938" s="116"/>
      <c r="AA8938" s="116"/>
      <c r="AB8938" s="116"/>
      <c r="AC8938" s="116"/>
      <c r="AD8938" s="116"/>
    </row>
    <row r="8939" spans="1:30" s="189" customFormat="1" ht="27.6">
      <c r="A8939" s="116">
        <v>8939</v>
      </c>
      <c r="B8939" s="129">
        <v>44347</v>
      </c>
      <c r="C8939" s="118">
        <f t="shared" si="435"/>
        <v>5</v>
      </c>
      <c r="D8939" s="120" t="s">
        <v>25</v>
      </c>
      <c r="E8939" s="120" t="s">
        <v>19944</v>
      </c>
      <c r="F8939" s="209" t="s">
        <v>11457</v>
      </c>
      <c r="G8939" s="119" t="s">
        <v>19945</v>
      </c>
      <c r="H8939" s="121" t="s">
        <v>53</v>
      </c>
      <c r="I8939" s="121" t="s">
        <v>30</v>
      </c>
      <c r="J8939" s="121" t="s">
        <v>15568</v>
      </c>
      <c r="K8939" s="120" t="s">
        <v>65</v>
      </c>
      <c r="L8939" s="131" t="s">
        <v>32</v>
      </c>
      <c r="M8939" s="120" t="s">
        <v>78</v>
      </c>
      <c r="N8939" s="131"/>
      <c r="O8939" s="131"/>
      <c r="P8939" s="124">
        <f>IF(O8939&lt;&gt;0,MONTH(O8939),0)</f>
        <v>0</v>
      </c>
      <c r="Q8939" s="118"/>
      <c r="R8939" s="118"/>
      <c r="S8939" s="120"/>
      <c r="T8939" s="126"/>
      <c r="U8939" s="126"/>
      <c r="V8939" s="126"/>
      <c r="W8939" s="126"/>
      <c r="X8939" s="126"/>
      <c r="Y8939" s="116"/>
      <c r="Z8939" s="116"/>
      <c r="AA8939" s="116"/>
      <c r="AB8939" s="116"/>
      <c r="AC8939" s="116"/>
      <c r="AD8939" s="116"/>
    </row>
    <row r="8940" spans="1:30" s="189" customFormat="1">
      <c r="A8940" s="116">
        <v>8940</v>
      </c>
      <c r="B8940" s="129">
        <v>44347</v>
      </c>
      <c r="C8940" s="118">
        <f t="shared" si="435"/>
        <v>5</v>
      </c>
      <c r="D8940" s="120" t="s">
        <v>25</v>
      </c>
      <c r="E8940" s="120" t="s">
        <v>19946</v>
      </c>
      <c r="F8940" s="209" t="s">
        <v>7322</v>
      </c>
      <c r="G8940" s="119" t="s">
        <v>19947</v>
      </c>
      <c r="H8940" s="121" t="s">
        <v>53</v>
      </c>
      <c r="I8940" s="121" t="s">
        <v>42</v>
      </c>
      <c r="J8940" s="121" t="s">
        <v>72</v>
      </c>
      <c r="K8940" s="120" t="s">
        <v>65</v>
      </c>
      <c r="L8940" s="131" t="s">
        <v>32</v>
      </c>
      <c r="M8940" s="120" t="s">
        <v>78</v>
      </c>
      <c r="N8940" s="131"/>
      <c r="O8940" s="131"/>
      <c r="P8940" s="124">
        <f>IF(O8940&lt;&gt;0,MONTH(O8940),0)</f>
        <v>0</v>
      </c>
      <c r="Q8940" s="118"/>
      <c r="R8940" s="118"/>
      <c r="S8940" s="120"/>
      <c r="T8940" s="126"/>
      <c r="U8940" s="126"/>
      <c r="V8940" s="126"/>
      <c r="W8940" s="126"/>
      <c r="X8940" s="126"/>
      <c r="Y8940" s="116"/>
      <c r="Z8940" s="116"/>
      <c r="AA8940" s="116"/>
      <c r="AB8940" s="116"/>
      <c r="AC8940" s="116"/>
      <c r="AD8940" s="116"/>
    </row>
    <row r="8941" spans="1:30" s="189" customFormat="1">
      <c r="A8941" s="116">
        <v>8941</v>
      </c>
      <c r="B8941" s="129">
        <v>44347</v>
      </c>
      <c r="C8941" s="118">
        <f t="shared" si="435"/>
        <v>5</v>
      </c>
      <c r="D8941" s="120" t="s">
        <v>25</v>
      </c>
      <c r="E8941" s="120" t="s">
        <v>19948</v>
      </c>
      <c r="F8941" s="209" t="s">
        <v>19949</v>
      </c>
      <c r="G8941" s="119" t="s">
        <v>9649</v>
      </c>
      <c r="H8941" s="121" t="s">
        <v>53</v>
      </c>
      <c r="I8941" s="121" t="s">
        <v>30</v>
      </c>
      <c r="J8941" s="121" t="s">
        <v>5018</v>
      </c>
      <c r="K8941" s="120" t="s">
        <v>65</v>
      </c>
      <c r="L8941" s="131" t="s">
        <v>32</v>
      </c>
      <c r="M8941" s="120" t="s">
        <v>78</v>
      </c>
      <c r="N8941" s="131"/>
      <c r="O8941" s="131"/>
      <c r="P8941" s="124">
        <f>IF(O8941&lt;&gt;0,MONTH(O8941),0)</f>
        <v>0</v>
      </c>
      <c r="Q8941" s="118"/>
      <c r="R8941" s="118"/>
      <c r="S8941" s="120"/>
      <c r="T8941" s="126"/>
      <c r="U8941" s="126"/>
      <c r="V8941" s="126"/>
      <c r="W8941" s="126"/>
      <c r="X8941" s="126"/>
      <c r="Y8941" s="116"/>
      <c r="Z8941" s="116"/>
      <c r="AA8941" s="116"/>
      <c r="AB8941" s="116"/>
      <c r="AC8941" s="116"/>
      <c r="AD8941" s="116"/>
    </row>
    <row r="8942" spans="1:30" s="189" customFormat="1">
      <c r="A8942" s="116">
        <v>8942</v>
      </c>
      <c r="B8942" s="129">
        <v>44355</v>
      </c>
      <c r="C8942" s="118">
        <f t="shared" si="435"/>
        <v>6</v>
      </c>
      <c r="D8942" s="120" t="s">
        <v>25</v>
      </c>
      <c r="E8942" s="120" t="s">
        <v>19950</v>
      </c>
      <c r="F8942" s="209" t="s">
        <v>7395</v>
      </c>
      <c r="G8942" s="119" t="s">
        <v>19951</v>
      </c>
      <c r="H8942" s="121" t="s">
        <v>29</v>
      </c>
      <c r="I8942" s="119" t="s">
        <v>30</v>
      </c>
      <c r="J8942" s="121" t="s">
        <v>7091</v>
      </c>
      <c r="K8942" s="120" t="s">
        <v>65</v>
      </c>
      <c r="L8942" s="131" t="s">
        <v>32</v>
      </c>
      <c r="M8942" s="120" t="s">
        <v>78</v>
      </c>
      <c r="N8942" s="131"/>
      <c r="O8942" s="131"/>
      <c r="P8942" s="126"/>
      <c r="Q8942" s="118"/>
      <c r="R8942" s="118"/>
      <c r="S8942" s="120"/>
      <c r="T8942" s="126"/>
      <c r="U8942" s="126"/>
      <c r="V8942" s="126"/>
      <c r="W8942" s="126"/>
      <c r="X8942" s="126"/>
      <c r="Y8942" s="116"/>
      <c r="Z8942" s="116"/>
      <c r="AA8942" s="116"/>
      <c r="AB8942" s="116"/>
      <c r="AC8942" s="116"/>
      <c r="AD8942" s="116"/>
    </row>
    <row r="8943" spans="1:30" s="189" customFormat="1" ht="27.6">
      <c r="A8943" s="116">
        <v>8943</v>
      </c>
      <c r="B8943" s="129">
        <v>44347</v>
      </c>
      <c r="C8943" s="118">
        <f t="shared" si="435"/>
        <v>5</v>
      </c>
      <c r="D8943" s="120" t="s">
        <v>25</v>
      </c>
      <c r="E8943" s="120" t="s">
        <v>19952</v>
      </c>
      <c r="F8943" s="209" t="s">
        <v>19953</v>
      </c>
      <c r="G8943" s="119" t="s">
        <v>1539</v>
      </c>
      <c r="H8943" s="121" t="s">
        <v>53</v>
      </c>
      <c r="I8943" s="121" t="s">
        <v>30</v>
      </c>
      <c r="J8943" s="121" t="s">
        <v>19954</v>
      </c>
      <c r="K8943" s="120" t="s">
        <v>65</v>
      </c>
      <c r="L8943" s="131" t="s">
        <v>32</v>
      </c>
      <c r="M8943" s="120" t="s">
        <v>78</v>
      </c>
      <c r="N8943" s="131"/>
      <c r="O8943" s="131"/>
      <c r="P8943" s="124">
        <f>IF(O8943&lt;&gt;0,MONTH(O8943),0)</f>
        <v>0</v>
      </c>
      <c r="Q8943" s="118"/>
      <c r="R8943" s="118"/>
      <c r="S8943" s="120"/>
      <c r="T8943" s="126"/>
      <c r="U8943" s="126"/>
      <c r="V8943" s="126"/>
      <c r="W8943" s="126"/>
      <c r="X8943" s="126"/>
      <c r="Y8943" s="116"/>
      <c r="Z8943" s="116"/>
      <c r="AA8943" s="116"/>
      <c r="AB8943" s="116"/>
      <c r="AC8943" s="116"/>
      <c r="AD8943" s="116"/>
    </row>
    <row r="8944" spans="1:30" s="189" customFormat="1">
      <c r="A8944" s="116">
        <v>8944</v>
      </c>
      <c r="B8944" s="129">
        <v>44347</v>
      </c>
      <c r="C8944" s="118">
        <f t="shared" si="435"/>
        <v>5</v>
      </c>
      <c r="D8944" s="120" t="s">
        <v>25</v>
      </c>
      <c r="E8944" s="120" t="s">
        <v>19955</v>
      </c>
      <c r="F8944" s="209" t="s">
        <v>19956</v>
      </c>
      <c r="G8944" s="119" t="s">
        <v>19957</v>
      </c>
      <c r="H8944" s="121" t="s">
        <v>97</v>
      </c>
      <c r="I8944" s="119" t="s">
        <v>42</v>
      </c>
      <c r="J8944" s="121" t="s">
        <v>43</v>
      </c>
      <c r="K8944" s="120" t="s">
        <v>65</v>
      </c>
      <c r="L8944" s="131" t="s">
        <v>32</v>
      </c>
      <c r="M8944" s="120" t="s">
        <v>78</v>
      </c>
      <c r="N8944" s="131"/>
      <c r="O8944" s="131"/>
      <c r="P8944" s="124">
        <f>IF(O8944&lt;&gt;0,MONTH(O8944),0)</f>
        <v>0</v>
      </c>
      <c r="Q8944" s="118"/>
      <c r="R8944" s="118"/>
      <c r="S8944" s="120"/>
      <c r="T8944" s="126"/>
      <c r="U8944" s="126"/>
      <c r="V8944" s="126"/>
      <c r="W8944" s="126"/>
      <c r="X8944" s="126"/>
      <c r="Y8944" s="116"/>
      <c r="Z8944" s="116"/>
      <c r="AA8944" s="116"/>
      <c r="AB8944" s="116"/>
      <c r="AC8944" s="116"/>
      <c r="AD8944" s="116"/>
    </row>
    <row r="8945" spans="1:30" s="189" customFormat="1">
      <c r="A8945" s="116">
        <v>8945</v>
      </c>
      <c r="B8945" s="129">
        <v>44347</v>
      </c>
      <c r="C8945" s="118">
        <f t="shared" si="435"/>
        <v>5</v>
      </c>
      <c r="D8945" s="120" t="s">
        <v>25</v>
      </c>
      <c r="E8945" s="120" t="s">
        <v>19958</v>
      </c>
      <c r="F8945" s="209" t="s">
        <v>19959</v>
      </c>
      <c r="G8945" s="119" t="s">
        <v>12562</v>
      </c>
      <c r="H8945" s="121" t="s">
        <v>41</v>
      </c>
      <c r="I8945" s="119" t="s">
        <v>30</v>
      </c>
      <c r="J8945" s="121" t="s">
        <v>87</v>
      </c>
      <c r="K8945" s="120" t="s">
        <v>65</v>
      </c>
      <c r="L8945" s="131" t="s">
        <v>32</v>
      </c>
      <c r="M8945" s="120" t="s">
        <v>78</v>
      </c>
      <c r="N8945" s="131"/>
      <c r="O8945" s="131"/>
      <c r="P8945" s="124">
        <f>IF(O8945&lt;&gt;0,MONTH(O8945),0)</f>
        <v>0</v>
      </c>
      <c r="Q8945" s="118"/>
      <c r="R8945" s="118"/>
      <c r="S8945" s="120"/>
      <c r="T8945" s="126"/>
      <c r="U8945" s="126"/>
      <c r="V8945" s="126"/>
      <c r="W8945" s="126"/>
      <c r="X8945" s="126"/>
      <c r="Y8945" s="116"/>
      <c r="Z8945" s="116"/>
      <c r="AA8945" s="116"/>
      <c r="AB8945" s="116"/>
      <c r="AC8945" s="116"/>
      <c r="AD8945" s="116"/>
    </row>
    <row r="8946" spans="1:30" s="189" customFormat="1" ht="27.6">
      <c r="A8946" s="116">
        <v>8946</v>
      </c>
      <c r="B8946" s="129">
        <v>44347</v>
      </c>
      <c r="C8946" s="118">
        <f t="shared" si="435"/>
        <v>5</v>
      </c>
      <c r="D8946" s="120" t="s">
        <v>25</v>
      </c>
      <c r="E8946" s="120" t="s">
        <v>19960</v>
      </c>
      <c r="F8946" s="209" t="s">
        <v>19961</v>
      </c>
      <c r="G8946" s="119" t="s">
        <v>1170</v>
      </c>
      <c r="H8946" s="121" t="s">
        <v>97</v>
      </c>
      <c r="I8946" s="121" t="s">
        <v>42</v>
      </c>
      <c r="J8946" s="121" t="s">
        <v>72</v>
      </c>
      <c r="K8946" s="120" t="s">
        <v>65</v>
      </c>
      <c r="L8946" s="131" t="s">
        <v>32</v>
      </c>
      <c r="M8946" s="120" t="s">
        <v>78</v>
      </c>
      <c r="N8946" s="131"/>
      <c r="O8946" s="131"/>
      <c r="P8946" s="124">
        <f>IF(O8946&lt;&gt;0,MONTH(O8946),0)</f>
        <v>0</v>
      </c>
      <c r="Q8946" s="118"/>
      <c r="R8946" s="118"/>
      <c r="S8946" s="120"/>
      <c r="T8946" s="126"/>
      <c r="U8946" s="126"/>
      <c r="V8946" s="126"/>
      <c r="W8946" s="126"/>
      <c r="X8946" s="126"/>
      <c r="Y8946" s="116"/>
      <c r="Z8946" s="116"/>
      <c r="AA8946" s="116"/>
      <c r="AB8946" s="116"/>
      <c r="AC8946" s="116"/>
      <c r="AD8946" s="116"/>
    </row>
    <row r="8947" spans="1:30" s="189" customFormat="1">
      <c r="A8947" s="116">
        <v>8947</v>
      </c>
      <c r="B8947" s="129">
        <v>44347</v>
      </c>
      <c r="C8947" s="118">
        <f t="shared" si="435"/>
        <v>5</v>
      </c>
      <c r="D8947" s="120" t="s">
        <v>25</v>
      </c>
      <c r="E8947" s="120" t="s">
        <v>19962</v>
      </c>
      <c r="F8947" s="209" t="s">
        <v>19963</v>
      </c>
      <c r="G8947" s="119" t="s">
        <v>19964</v>
      </c>
      <c r="H8947" s="121" t="s">
        <v>97</v>
      </c>
      <c r="I8947" s="119" t="s">
        <v>30</v>
      </c>
      <c r="J8947" s="121" t="s">
        <v>87</v>
      </c>
      <c r="K8947" s="120" t="s">
        <v>65</v>
      </c>
      <c r="L8947" s="131" t="s">
        <v>32</v>
      </c>
      <c r="M8947" s="120" t="s">
        <v>78</v>
      </c>
      <c r="N8947" s="131"/>
      <c r="O8947" s="131"/>
      <c r="P8947" s="124">
        <f>IF(O8947&lt;&gt;0,MONTH(O8947),0)</f>
        <v>0</v>
      </c>
      <c r="Q8947" s="118"/>
      <c r="R8947" s="118"/>
      <c r="S8947" s="120"/>
      <c r="T8947" s="126"/>
      <c r="U8947" s="126"/>
      <c r="V8947" s="126"/>
      <c r="W8947" s="126"/>
      <c r="X8947" s="126"/>
      <c r="Y8947" s="116"/>
      <c r="Z8947" s="116"/>
      <c r="AA8947" s="116"/>
      <c r="AB8947" s="116"/>
      <c r="AC8947" s="116"/>
      <c r="AD8947" s="116"/>
    </row>
    <row r="8948" spans="1:30" s="189" customFormat="1">
      <c r="A8948" s="116">
        <v>8948</v>
      </c>
      <c r="B8948" s="129">
        <v>44355</v>
      </c>
      <c r="C8948" s="118">
        <f t="shared" si="435"/>
        <v>6</v>
      </c>
      <c r="D8948" s="120" t="s">
        <v>25</v>
      </c>
      <c r="E8948" s="120" t="s">
        <v>19965</v>
      </c>
      <c r="F8948" s="209" t="s">
        <v>19966</v>
      </c>
      <c r="G8948" s="119" t="s">
        <v>19967</v>
      </c>
      <c r="H8948" s="121" t="s">
        <v>29</v>
      </c>
      <c r="I8948" s="121" t="s">
        <v>30</v>
      </c>
      <c r="J8948" s="121" t="s">
        <v>87</v>
      </c>
      <c r="K8948" s="121" t="s">
        <v>65</v>
      </c>
      <c r="L8948" s="131" t="s">
        <v>32</v>
      </c>
      <c r="M8948" s="120" t="s">
        <v>78</v>
      </c>
      <c r="N8948" s="131"/>
      <c r="O8948" s="131"/>
      <c r="P8948" s="126"/>
      <c r="Q8948" s="118"/>
      <c r="R8948" s="118"/>
      <c r="S8948" s="120"/>
      <c r="T8948" s="126"/>
      <c r="U8948" s="126"/>
      <c r="V8948" s="126"/>
      <c r="W8948" s="126"/>
      <c r="X8948" s="126"/>
      <c r="Y8948" s="116"/>
      <c r="Z8948" s="116"/>
      <c r="AA8948" s="116"/>
      <c r="AB8948" s="116"/>
      <c r="AC8948" s="116"/>
      <c r="AD8948" s="116"/>
    </row>
    <row r="8949" spans="1:30" s="189" customFormat="1">
      <c r="A8949" s="116">
        <v>8949</v>
      </c>
      <c r="B8949" s="129">
        <v>44347</v>
      </c>
      <c r="C8949" s="118">
        <f t="shared" si="435"/>
        <v>5</v>
      </c>
      <c r="D8949" s="120" t="s">
        <v>25</v>
      </c>
      <c r="E8949" s="120" t="s">
        <v>19968</v>
      </c>
      <c r="F8949" s="209" t="s">
        <v>1372</v>
      </c>
      <c r="G8949" s="119" t="s">
        <v>19969</v>
      </c>
      <c r="H8949" s="121" t="s">
        <v>29</v>
      </c>
      <c r="I8949" s="119" t="s">
        <v>30</v>
      </c>
      <c r="J8949" s="121" t="s">
        <v>87</v>
      </c>
      <c r="K8949" s="120" t="s">
        <v>65</v>
      </c>
      <c r="L8949" s="131" t="s">
        <v>17910</v>
      </c>
      <c r="M8949" s="120" t="s">
        <v>78</v>
      </c>
      <c r="N8949" s="131">
        <v>44455</v>
      </c>
      <c r="O8949" s="131"/>
      <c r="P8949" s="124">
        <f>IF(O8949&lt;&gt;0,MONTH(O8949),0)</f>
        <v>0</v>
      </c>
      <c r="Q8949" s="118"/>
      <c r="R8949" s="118"/>
      <c r="S8949" s="120"/>
      <c r="T8949" s="126"/>
      <c r="U8949" s="126"/>
      <c r="V8949" s="126"/>
      <c r="W8949" s="126"/>
      <c r="X8949" s="126"/>
      <c r="Y8949" s="116"/>
      <c r="Z8949" s="116"/>
      <c r="AA8949" s="116"/>
      <c r="AB8949" s="116"/>
      <c r="AC8949" s="116"/>
      <c r="AD8949" s="116"/>
    </row>
    <row r="8950" spans="1:30" s="189" customFormat="1">
      <c r="A8950" s="116">
        <v>8950</v>
      </c>
      <c r="B8950" s="129">
        <v>44355</v>
      </c>
      <c r="C8950" s="118">
        <f t="shared" si="435"/>
        <v>6</v>
      </c>
      <c r="D8950" s="120" t="s">
        <v>25</v>
      </c>
      <c r="E8950" s="120" t="s">
        <v>19970</v>
      </c>
      <c r="F8950" s="209" t="s">
        <v>595</v>
      </c>
      <c r="G8950" s="119" t="s">
        <v>17775</v>
      </c>
      <c r="H8950" s="121" t="s">
        <v>41</v>
      </c>
      <c r="I8950" s="121" t="s">
        <v>30</v>
      </c>
      <c r="J8950" s="121" t="s">
        <v>87</v>
      </c>
      <c r="K8950" s="121" t="s">
        <v>65</v>
      </c>
      <c r="L8950" s="131" t="s">
        <v>32</v>
      </c>
      <c r="M8950" s="120" t="s">
        <v>78</v>
      </c>
      <c r="N8950" s="131"/>
      <c r="O8950" s="131"/>
      <c r="P8950" s="126"/>
      <c r="Q8950" s="118"/>
      <c r="R8950" s="118"/>
      <c r="S8950" s="120"/>
      <c r="T8950" s="126"/>
      <c r="U8950" s="126"/>
      <c r="V8950" s="126"/>
      <c r="W8950" s="126"/>
      <c r="X8950" s="126"/>
      <c r="Y8950" s="116"/>
      <c r="Z8950" s="116"/>
      <c r="AA8950" s="116"/>
      <c r="AB8950" s="116"/>
      <c r="AC8950" s="116"/>
      <c r="AD8950" s="116"/>
    </row>
    <row r="8951" spans="1:30" s="189" customFormat="1">
      <c r="A8951" s="116">
        <v>8951</v>
      </c>
      <c r="B8951" s="129">
        <v>44355</v>
      </c>
      <c r="C8951" s="118">
        <f t="shared" si="435"/>
        <v>6</v>
      </c>
      <c r="D8951" s="120" t="s">
        <v>25</v>
      </c>
      <c r="E8951" s="120" t="s">
        <v>19971</v>
      </c>
      <c r="F8951" s="209" t="s">
        <v>473</v>
      </c>
      <c r="G8951" s="119" t="s">
        <v>18328</v>
      </c>
      <c r="H8951" s="121" t="s">
        <v>29</v>
      </c>
      <c r="I8951" s="119" t="s">
        <v>30</v>
      </c>
      <c r="J8951" s="121" t="s">
        <v>7553</v>
      </c>
      <c r="K8951" s="121" t="s">
        <v>65</v>
      </c>
      <c r="L8951" s="131" t="s">
        <v>32</v>
      </c>
      <c r="M8951" s="120" t="s">
        <v>78</v>
      </c>
      <c r="N8951" s="131"/>
      <c r="O8951" s="131"/>
      <c r="P8951" s="126"/>
      <c r="Q8951" s="118"/>
      <c r="R8951" s="118"/>
      <c r="S8951" s="120"/>
      <c r="T8951" s="126"/>
      <c r="U8951" s="126"/>
      <c r="V8951" s="126"/>
      <c r="W8951" s="126"/>
      <c r="X8951" s="126"/>
      <c r="Y8951" s="116"/>
      <c r="Z8951" s="116"/>
      <c r="AA8951" s="116"/>
      <c r="AB8951" s="116"/>
      <c r="AC8951" s="116"/>
      <c r="AD8951" s="116"/>
    </row>
    <row r="8952" spans="1:30" s="189" customFormat="1">
      <c r="A8952" s="116">
        <v>8952</v>
      </c>
      <c r="B8952" s="129">
        <v>44347</v>
      </c>
      <c r="C8952" s="118">
        <f t="shared" si="435"/>
        <v>5</v>
      </c>
      <c r="D8952" s="120" t="s">
        <v>25</v>
      </c>
      <c r="E8952" s="120" t="s">
        <v>19972</v>
      </c>
      <c r="F8952" s="209" t="s">
        <v>469</v>
      </c>
      <c r="G8952" s="119" t="s">
        <v>639</v>
      </c>
      <c r="H8952" s="121" t="s">
        <v>1173</v>
      </c>
      <c r="I8952" s="121" t="s">
        <v>30</v>
      </c>
      <c r="J8952" s="121" t="s">
        <v>7142</v>
      </c>
      <c r="K8952" s="120" t="s">
        <v>65</v>
      </c>
      <c r="L8952" s="131" t="s">
        <v>32</v>
      </c>
      <c r="M8952" s="120" t="s">
        <v>78</v>
      </c>
      <c r="N8952" s="131"/>
      <c r="O8952" s="131"/>
      <c r="P8952" s="124">
        <f>IF(O8952&lt;&gt;0,MONTH(O8952),0)</f>
        <v>0</v>
      </c>
      <c r="Q8952" s="118"/>
      <c r="R8952" s="118"/>
      <c r="S8952" s="120"/>
      <c r="T8952" s="126"/>
      <c r="U8952" s="126"/>
      <c r="V8952" s="126"/>
      <c r="W8952" s="126"/>
      <c r="X8952" s="126"/>
      <c r="Y8952" s="116"/>
      <c r="Z8952" s="116"/>
      <c r="AA8952" s="116"/>
      <c r="AB8952" s="116"/>
      <c r="AC8952" s="116"/>
      <c r="AD8952" s="116"/>
    </row>
    <row r="8953" spans="1:30" s="189" customFormat="1">
      <c r="A8953" s="116">
        <v>8953</v>
      </c>
      <c r="B8953" s="129">
        <v>44347</v>
      </c>
      <c r="C8953" s="118">
        <f t="shared" si="435"/>
        <v>5</v>
      </c>
      <c r="D8953" s="120" t="s">
        <v>25</v>
      </c>
      <c r="E8953" s="120" t="s">
        <v>19973</v>
      </c>
      <c r="F8953" s="209" t="s">
        <v>19974</v>
      </c>
      <c r="G8953" s="119" t="s">
        <v>11563</v>
      </c>
      <c r="H8953" s="121" t="s">
        <v>101</v>
      </c>
      <c r="I8953" s="119" t="s">
        <v>30</v>
      </c>
      <c r="J8953" s="121" t="s">
        <v>77</v>
      </c>
      <c r="K8953" s="120" t="s">
        <v>65</v>
      </c>
      <c r="L8953" s="131" t="s">
        <v>32</v>
      </c>
      <c r="M8953" s="120" t="s">
        <v>78</v>
      </c>
      <c r="N8953" s="131"/>
      <c r="O8953" s="131"/>
      <c r="P8953" s="124">
        <f>IF(O8953&lt;&gt;0,MONTH(O8953),0)</f>
        <v>0</v>
      </c>
      <c r="Q8953" s="118"/>
      <c r="R8953" s="118"/>
      <c r="S8953" s="120"/>
      <c r="T8953" s="126"/>
      <c r="U8953" s="126"/>
      <c r="V8953" s="126"/>
      <c r="W8953" s="126"/>
      <c r="X8953" s="126"/>
      <c r="Y8953" s="116"/>
      <c r="Z8953" s="116"/>
      <c r="AA8953" s="116"/>
      <c r="AB8953" s="116"/>
      <c r="AC8953" s="116"/>
      <c r="AD8953" s="116"/>
    </row>
    <row r="8954" spans="1:30" s="189" customFormat="1" ht="27.6">
      <c r="A8954" s="116">
        <v>8954</v>
      </c>
      <c r="B8954" s="129">
        <v>44347</v>
      </c>
      <c r="C8954" s="118">
        <f t="shared" si="435"/>
        <v>5</v>
      </c>
      <c r="D8954" s="120" t="s">
        <v>25</v>
      </c>
      <c r="E8954" s="120" t="s">
        <v>19975</v>
      </c>
      <c r="F8954" s="209" t="s">
        <v>19976</v>
      </c>
      <c r="G8954" s="119" t="s">
        <v>11563</v>
      </c>
      <c r="H8954" s="121" t="s">
        <v>101</v>
      </c>
      <c r="I8954" s="121" t="s">
        <v>42</v>
      </c>
      <c r="J8954" s="121" t="s">
        <v>199</v>
      </c>
      <c r="K8954" s="120" t="s">
        <v>65</v>
      </c>
      <c r="L8954" s="131" t="s">
        <v>32</v>
      </c>
      <c r="M8954" s="120" t="s">
        <v>78</v>
      </c>
      <c r="N8954" s="131"/>
      <c r="O8954" s="131"/>
      <c r="P8954" s="124">
        <f>IF(O8954&lt;&gt;0,MONTH(O8954),0)</f>
        <v>0</v>
      </c>
      <c r="Q8954" s="118"/>
      <c r="R8954" s="118"/>
      <c r="S8954" s="120"/>
      <c r="T8954" s="126"/>
      <c r="U8954" s="126"/>
      <c r="V8954" s="126"/>
      <c r="W8954" s="126"/>
      <c r="X8954" s="126"/>
      <c r="Y8954" s="116"/>
      <c r="Z8954" s="116"/>
      <c r="AA8954" s="116"/>
      <c r="AB8954" s="116"/>
      <c r="AC8954" s="116"/>
      <c r="AD8954" s="116"/>
    </row>
    <row r="8955" spans="1:30" s="189" customFormat="1" ht="27.6">
      <c r="A8955" s="116">
        <v>8955</v>
      </c>
      <c r="B8955" s="129">
        <v>44347</v>
      </c>
      <c r="C8955" s="118">
        <f t="shared" si="435"/>
        <v>5</v>
      </c>
      <c r="D8955" s="120" t="s">
        <v>25</v>
      </c>
      <c r="E8955" s="120" t="s">
        <v>19977</v>
      </c>
      <c r="F8955" s="209" t="s">
        <v>19978</v>
      </c>
      <c r="G8955" s="119" t="s">
        <v>11563</v>
      </c>
      <c r="H8955" s="121" t="s">
        <v>101</v>
      </c>
      <c r="I8955" s="119" t="s">
        <v>30</v>
      </c>
      <c r="J8955" s="121" t="s">
        <v>77</v>
      </c>
      <c r="K8955" s="120" t="s">
        <v>65</v>
      </c>
      <c r="L8955" s="131" t="s">
        <v>32</v>
      </c>
      <c r="M8955" s="120" t="s">
        <v>78</v>
      </c>
      <c r="N8955" s="131"/>
      <c r="O8955" s="131"/>
      <c r="P8955" s="124">
        <f>IF(O8955&lt;&gt;0,MONTH(O8955),0)</f>
        <v>0</v>
      </c>
      <c r="Q8955" s="118"/>
      <c r="R8955" s="118"/>
      <c r="S8955" s="120"/>
      <c r="T8955" s="126"/>
      <c r="U8955" s="126"/>
      <c r="V8955" s="126"/>
      <c r="W8955" s="126"/>
      <c r="X8955" s="126"/>
      <c r="Y8955" s="116"/>
      <c r="Z8955" s="116"/>
      <c r="AA8955" s="116"/>
      <c r="AB8955" s="116"/>
      <c r="AC8955" s="116"/>
      <c r="AD8955" s="116"/>
    </row>
    <row r="8956" spans="1:30" s="189" customFormat="1">
      <c r="A8956" s="116">
        <v>8956</v>
      </c>
      <c r="B8956" s="129">
        <v>44355</v>
      </c>
      <c r="C8956" s="118">
        <f t="shared" ref="C8956:C8987" si="436">IF(B8956&lt;&gt;0,MONTH(B8956),0)</f>
        <v>6</v>
      </c>
      <c r="D8956" s="120" t="s">
        <v>25</v>
      </c>
      <c r="E8956" s="120" t="s">
        <v>19979</v>
      </c>
      <c r="F8956" s="209" t="s">
        <v>16639</v>
      </c>
      <c r="G8956" s="119" t="s">
        <v>9415</v>
      </c>
      <c r="H8956" s="121" t="s">
        <v>29</v>
      </c>
      <c r="I8956" s="119" t="s">
        <v>30</v>
      </c>
      <c r="J8956" s="121" t="s">
        <v>5018</v>
      </c>
      <c r="K8956" s="121" t="s">
        <v>65</v>
      </c>
      <c r="L8956" s="131" t="s">
        <v>32</v>
      </c>
      <c r="M8956" s="120" t="s">
        <v>78</v>
      </c>
      <c r="N8956" s="131"/>
      <c r="O8956" s="131"/>
      <c r="P8956" s="126"/>
      <c r="Q8956" s="118"/>
      <c r="R8956" s="118"/>
      <c r="S8956" s="120"/>
      <c r="T8956" s="126"/>
      <c r="U8956" s="126"/>
      <c r="V8956" s="126"/>
      <c r="W8956" s="126"/>
      <c r="X8956" s="126"/>
      <c r="Y8956" s="116"/>
      <c r="Z8956" s="116"/>
      <c r="AA8956" s="116"/>
      <c r="AB8956" s="116"/>
      <c r="AC8956" s="116"/>
      <c r="AD8956" s="116"/>
    </row>
    <row r="8957" spans="1:30" s="189" customFormat="1">
      <c r="A8957" s="116">
        <v>8957</v>
      </c>
      <c r="B8957" s="129">
        <v>44355</v>
      </c>
      <c r="C8957" s="118">
        <f t="shared" si="436"/>
        <v>6</v>
      </c>
      <c r="D8957" s="120" t="s">
        <v>25</v>
      </c>
      <c r="E8957" s="120" t="s">
        <v>19980</v>
      </c>
      <c r="F8957" s="209" t="s">
        <v>2223</v>
      </c>
      <c r="G8957" s="119" t="s">
        <v>19981</v>
      </c>
      <c r="H8957" s="121" t="s">
        <v>29</v>
      </c>
      <c r="I8957" s="119" t="s">
        <v>30</v>
      </c>
      <c r="J8957" s="121" t="s">
        <v>7280</v>
      </c>
      <c r="K8957" s="121" t="s">
        <v>65</v>
      </c>
      <c r="L8957" s="131" t="s">
        <v>32</v>
      </c>
      <c r="M8957" s="120" t="s">
        <v>78</v>
      </c>
      <c r="N8957" s="131"/>
      <c r="O8957" s="131"/>
      <c r="P8957" s="126"/>
      <c r="Q8957" s="118"/>
      <c r="R8957" s="118"/>
      <c r="S8957" s="120"/>
      <c r="T8957" s="126"/>
      <c r="U8957" s="126"/>
      <c r="V8957" s="126"/>
      <c r="W8957" s="126"/>
      <c r="X8957" s="126"/>
      <c r="Y8957" s="116"/>
      <c r="Z8957" s="116"/>
      <c r="AA8957" s="116"/>
      <c r="AB8957" s="116"/>
      <c r="AC8957" s="116"/>
      <c r="AD8957" s="116"/>
    </row>
    <row r="8958" spans="1:30" s="189" customFormat="1">
      <c r="A8958" s="116">
        <v>8958</v>
      </c>
      <c r="B8958" s="129">
        <v>44347</v>
      </c>
      <c r="C8958" s="118">
        <f t="shared" si="436"/>
        <v>5</v>
      </c>
      <c r="D8958" s="120" t="s">
        <v>25</v>
      </c>
      <c r="E8958" s="120" t="s">
        <v>19982</v>
      </c>
      <c r="F8958" s="209" t="s">
        <v>19983</v>
      </c>
      <c r="G8958" s="119" t="s">
        <v>7815</v>
      </c>
      <c r="H8958" s="121" t="s">
        <v>41</v>
      </c>
      <c r="I8958" s="119" t="s">
        <v>30</v>
      </c>
      <c r="J8958" s="121" t="s">
        <v>77</v>
      </c>
      <c r="K8958" s="120" t="s">
        <v>584</v>
      </c>
      <c r="L8958" s="131" t="s">
        <v>32</v>
      </c>
      <c r="M8958" s="120" t="s">
        <v>78</v>
      </c>
      <c r="N8958" s="131"/>
      <c r="O8958" s="131"/>
      <c r="P8958" s="124">
        <f>IF(O8958&lt;&gt;0,MONTH(O8958),0)</f>
        <v>0</v>
      </c>
      <c r="Q8958" s="118"/>
      <c r="R8958" s="118"/>
      <c r="S8958" s="120"/>
      <c r="T8958" s="126"/>
      <c r="U8958" s="126"/>
      <c r="V8958" s="126"/>
      <c r="W8958" s="126"/>
      <c r="X8958" s="126"/>
      <c r="Y8958" s="116" t="s">
        <v>19057</v>
      </c>
      <c r="Z8958" s="116"/>
      <c r="AA8958" s="116"/>
      <c r="AB8958" s="116"/>
      <c r="AC8958" s="116"/>
      <c r="AD8958" s="116"/>
    </row>
    <row r="8959" spans="1:30" s="189" customFormat="1">
      <c r="A8959" s="116">
        <v>8959</v>
      </c>
      <c r="B8959" s="129">
        <v>44355</v>
      </c>
      <c r="C8959" s="118">
        <f t="shared" si="436"/>
        <v>6</v>
      </c>
      <c r="D8959" s="120" t="s">
        <v>25</v>
      </c>
      <c r="E8959" s="120" t="s">
        <v>19984</v>
      </c>
      <c r="F8959" s="209" t="s">
        <v>19985</v>
      </c>
      <c r="G8959" s="119" t="s">
        <v>16485</v>
      </c>
      <c r="H8959" s="121" t="s">
        <v>29</v>
      </c>
      <c r="I8959" s="119" t="s">
        <v>30</v>
      </c>
      <c r="J8959" s="121" t="s">
        <v>87</v>
      </c>
      <c r="K8959" s="121" t="s">
        <v>65</v>
      </c>
      <c r="L8959" s="131" t="s">
        <v>32</v>
      </c>
      <c r="M8959" s="120" t="s">
        <v>78</v>
      </c>
      <c r="N8959" s="131"/>
      <c r="O8959" s="131"/>
      <c r="P8959" s="126"/>
      <c r="Q8959" s="118"/>
      <c r="R8959" s="118"/>
      <c r="S8959" s="120"/>
      <c r="T8959" s="126"/>
      <c r="U8959" s="126"/>
      <c r="V8959" s="126"/>
      <c r="W8959" s="126"/>
      <c r="X8959" s="126"/>
      <c r="Y8959" s="116"/>
      <c r="Z8959" s="116"/>
      <c r="AA8959" s="116"/>
      <c r="AB8959" s="116"/>
      <c r="AC8959" s="116"/>
      <c r="AD8959" s="116"/>
    </row>
    <row r="8960" spans="1:30" s="189" customFormat="1" ht="27.6">
      <c r="A8960" s="116">
        <v>8960</v>
      </c>
      <c r="B8960" s="129">
        <v>44355</v>
      </c>
      <c r="C8960" s="118">
        <f t="shared" si="436"/>
        <v>6</v>
      </c>
      <c r="D8960" s="120" t="s">
        <v>25</v>
      </c>
      <c r="E8960" s="120" t="s">
        <v>19986</v>
      </c>
      <c r="F8960" s="209" t="s">
        <v>19987</v>
      </c>
      <c r="G8960" s="119" t="s">
        <v>19988</v>
      </c>
      <c r="H8960" s="121" t="s">
        <v>1173</v>
      </c>
      <c r="I8960" s="119" t="s">
        <v>30</v>
      </c>
      <c r="J8960" s="121" t="s">
        <v>7087</v>
      </c>
      <c r="K8960" s="121" t="s">
        <v>65</v>
      </c>
      <c r="L8960" s="131" t="s">
        <v>32</v>
      </c>
      <c r="M8960" s="120" t="s">
        <v>78</v>
      </c>
      <c r="N8960" s="131"/>
      <c r="O8960" s="131"/>
      <c r="P8960" s="126"/>
      <c r="Q8960" s="118"/>
      <c r="R8960" s="118"/>
      <c r="S8960" s="120"/>
      <c r="T8960" s="126"/>
      <c r="U8960" s="126"/>
      <c r="V8960" s="126"/>
      <c r="W8960" s="126"/>
      <c r="X8960" s="126"/>
      <c r="Y8960" s="116"/>
      <c r="Z8960" s="116"/>
      <c r="AA8960" s="116"/>
      <c r="AB8960" s="116"/>
      <c r="AC8960" s="116"/>
      <c r="AD8960" s="116"/>
    </row>
    <row r="8961" spans="1:30" s="189" customFormat="1">
      <c r="A8961" s="116">
        <v>8961</v>
      </c>
      <c r="B8961" s="129">
        <v>44355</v>
      </c>
      <c r="C8961" s="118">
        <f t="shared" si="436"/>
        <v>6</v>
      </c>
      <c r="D8961" s="120" t="s">
        <v>25</v>
      </c>
      <c r="E8961" s="120" t="s">
        <v>19989</v>
      </c>
      <c r="F8961" s="209" t="s">
        <v>19990</v>
      </c>
      <c r="G8961" s="119" t="s">
        <v>19991</v>
      </c>
      <c r="H8961" s="121" t="s">
        <v>29</v>
      </c>
      <c r="I8961" s="121" t="s">
        <v>30</v>
      </c>
      <c r="J8961" s="121" t="s">
        <v>7087</v>
      </c>
      <c r="K8961" s="121" t="s">
        <v>65</v>
      </c>
      <c r="L8961" s="131" t="s">
        <v>32</v>
      </c>
      <c r="M8961" s="120" t="s">
        <v>78</v>
      </c>
      <c r="N8961" s="131"/>
      <c r="O8961" s="131"/>
      <c r="P8961" s="126"/>
      <c r="Q8961" s="118"/>
      <c r="R8961" s="118"/>
      <c r="S8961" s="120"/>
      <c r="T8961" s="126"/>
      <c r="U8961" s="126"/>
      <c r="V8961" s="126"/>
      <c r="W8961" s="126"/>
      <c r="X8961" s="126"/>
      <c r="Y8961" s="116"/>
      <c r="Z8961" s="116"/>
      <c r="AA8961" s="116"/>
      <c r="AB8961" s="116"/>
      <c r="AC8961" s="116"/>
      <c r="AD8961" s="116"/>
    </row>
    <row r="8962" spans="1:30" s="189" customFormat="1">
      <c r="A8962" s="116">
        <v>8962</v>
      </c>
      <c r="B8962" s="129">
        <v>44356</v>
      </c>
      <c r="C8962" s="118">
        <f t="shared" si="436"/>
        <v>6</v>
      </c>
      <c r="D8962" s="120" t="s">
        <v>252</v>
      </c>
      <c r="E8962" s="120" t="s">
        <v>19992</v>
      </c>
      <c r="F8962" s="209" t="s">
        <v>122</v>
      </c>
      <c r="G8962" s="119" t="s">
        <v>19993</v>
      </c>
      <c r="H8962" s="121" t="s">
        <v>29</v>
      </c>
      <c r="I8962" s="119" t="s">
        <v>196</v>
      </c>
      <c r="J8962" s="121" t="s">
        <v>196</v>
      </c>
      <c r="K8962" s="121" t="s">
        <v>584</v>
      </c>
      <c r="L8962" s="131" t="s">
        <v>32</v>
      </c>
      <c r="M8962" s="120" t="s">
        <v>78</v>
      </c>
      <c r="N8962" s="131"/>
      <c r="O8962" s="131"/>
      <c r="P8962" s="126"/>
      <c r="Q8962" s="118"/>
      <c r="R8962" s="118"/>
      <c r="S8962" s="120"/>
      <c r="T8962" s="126"/>
      <c r="U8962" s="126"/>
      <c r="V8962" s="126"/>
      <c r="W8962" s="126"/>
      <c r="X8962" s="126"/>
      <c r="Y8962" s="116" t="s">
        <v>16681</v>
      </c>
      <c r="Z8962" s="116"/>
      <c r="AA8962" s="116"/>
      <c r="AB8962" s="116"/>
      <c r="AC8962" s="116"/>
      <c r="AD8962" s="116"/>
    </row>
    <row r="8963" spans="1:30" s="189" customFormat="1">
      <c r="A8963" s="116">
        <v>8963</v>
      </c>
      <c r="B8963" s="129">
        <v>44356</v>
      </c>
      <c r="C8963" s="118">
        <f t="shared" si="436"/>
        <v>6</v>
      </c>
      <c r="D8963" s="120" t="s">
        <v>252</v>
      </c>
      <c r="E8963" s="120" t="s">
        <v>19994</v>
      </c>
      <c r="F8963" s="209" t="s">
        <v>783</v>
      </c>
      <c r="G8963" s="119" t="s">
        <v>19995</v>
      </c>
      <c r="H8963" s="121" t="s">
        <v>29</v>
      </c>
      <c r="I8963" s="121" t="s">
        <v>196</v>
      </c>
      <c r="J8963" s="121" t="s">
        <v>196</v>
      </c>
      <c r="K8963" s="121" t="s">
        <v>584</v>
      </c>
      <c r="L8963" s="131" t="s">
        <v>32</v>
      </c>
      <c r="M8963" s="120" t="s">
        <v>78</v>
      </c>
      <c r="N8963" s="131"/>
      <c r="O8963" s="131"/>
      <c r="P8963" s="126"/>
      <c r="Q8963" s="118"/>
      <c r="R8963" s="118"/>
      <c r="S8963" s="120"/>
      <c r="T8963" s="126"/>
      <c r="U8963" s="126"/>
      <c r="V8963" s="126"/>
      <c r="W8963" s="126"/>
      <c r="X8963" s="126"/>
      <c r="Y8963" s="116" t="s">
        <v>16681</v>
      </c>
      <c r="Z8963" s="116"/>
      <c r="AA8963" s="116"/>
      <c r="AB8963" s="116"/>
      <c r="AC8963" s="116"/>
      <c r="AD8963" s="116"/>
    </row>
    <row r="8964" spans="1:30" s="189" customFormat="1" ht="27.6">
      <c r="A8964" s="116">
        <v>8964</v>
      </c>
      <c r="B8964" s="129">
        <v>44356</v>
      </c>
      <c r="C8964" s="118">
        <f t="shared" si="436"/>
        <v>6</v>
      </c>
      <c r="D8964" s="120" t="s">
        <v>252</v>
      </c>
      <c r="E8964" s="120" t="s">
        <v>19996</v>
      </c>
      <c r="F8964" s="209" t="s">
        <v>19997</v>
      </c>
      <c r="G8964" s="119" t="s">
        <v>1516</v>
      </c>
      <c r="H8964" s="121" t="s">
        <v>53</v>
      </c>
      <c r="I8964" s="121" t="s">
        <v>30</v>
      </c>
      <c r="J8964" s="121" t="s">
        <v>31</v>
      </c>
      <c r="K8964" s="121" t="s">
        <v>65</v>
      </c>
      <c r="L8964" s="131" t="s">
        <v>32</v>
      </c>
      <c r="M8964" s="120" t="s">
        <v>78</v>
      </c>
      <c r="N8964" s="131"/>
      <c r="O8964" s="131"/>
      <c r="P8964" s="126"/>
      <c r="Q8964" s="118"/>
      <c r="R8964" s="118"/>
      <c r="S8964" s="120"/>
      <c r="T8964" s="126"/>
      <c r="U8964" s="126"/>
      <c r="V8964" s="126"/>
      <c r="W8964" s="126"/>
      <c r="X8964" s="126"/>
      <c r="Y8964" s="116"/>
      <c r="Z8964" s="116"/>
      <c r="AA8964" s="116"/>
      <c r="AB8964" s="116"/>
      <c r="AC8964" s="116"/>
      <c r="AD8964" s="116"/>
    </row>
    <row r="8965" spans="1:30" s="189" customFormat="1">
      <c r="A8965" s="116">
        <v>8965</v>
      </c>
      <c r="B8965" s="129">
        <v>44356</v>
      </c>
      <c r="C8965" s="118">
        <f t="shared" si="436"/>
        <v>6</v>
      </c>
      <c r="D8965" s="120" t="s">
        <v>252</v>
      </c>
      <c r="E8965" s="120" t="s">
        <v>19998</v>
      </c>
      <c r="F8965" s="209" t="s">
        <v>19999</v>
      </c>
      <c r="G8965" s="119" t="s">
        <v>20000</v>
      </c>
      <c r="H8965" s="121" t="s">
        <v>29</v>
      </c>
      <c r="I8965" s="121" t="s">
        <v>196</v>
      </c>
      <c r="J8965" s="121" t="s">
        <v>196</v>
      </c>
      <c r="K8965" s="121" t="s">
        <v>584</v>
      </c>
      <c r="L8965" s="131" t="s">
        <v>32</v>
      </c>
      <c r="M8965" s="120" t="s">
        <v>78</v>
      </c>
      <c r="N8965" s="131"/>
      <c r="O8965" s="131"/>
      <c r="P8965" s="126"/>
      <c r="Q8965" s="118"/>
      <c r="R8965" s="118"/>
      <c r="S8965" s="120"/>
      <c r="T8965" s="126"/>
      <c r="U8965" s="126"/>
      <c r="V8965" s="126"/>
      <c r="W8965" s="126"/>
      <c r="X8965" s="126"/>
      <c r="Y8965" s="116" t="s">
        <v>16681</v>
      </c>
      <c r="Z8965" s="116"/>
      <c r="AA8965" s="116"/>
      <c r="AB8965" s="116"/>
      <c r="AC8965" s="116"/>
      <c r="AD8965" s="116"/>
    </row>
    <row r="8966" spans="1:30" s="189" customFormat="1">
      <c r="A8966" s="116">
        <v>8966</v>
      </c>
      <c r="B8966" s="129">
        <v>44356</v>
      </c>
      <c r="C8966" s="118">
        <f t="shared" si="436"/>
        <v>6</v>
      </c>
      <c r="D8966" s="120" t="s">
        <v>252</v>
      </c>
      <c r="E8966" s="120" t="s">
        <v>20001</v>
      </c>
      <c r="F8966" s="209" t="s">
        <v>20002</v>
      </c>
      <c r="G8966" s="119" t="s">
        <v>14658</v>
      </c>
      <c r="H8966" s="121" t="s">
        <v>29</v>
      </c>
      <c r="I8966" s="121" t="s">
        <v>30</v>
      </c>
      <c r="J8966" s="121" t="s">
        <v>1540</v>
      </c>
      <c r="K8966" s="121" t="s">
        <v>65</v>
      </c>
      <c r="L8966" s="131" t="s">
        <v>32</v>
      </c>
      <c r="M8966" s="120" t="s">
        <v>78</v>
      </c>
      <c r="N8966" s="131"/>
      <c r="O8966" s="131"/>
      <c r="P8966" s="126"/>
      <c r="Q8966" s="118"/>
      <c r="R8966" s="118"/>
      <c r="S8966" s="120"/>
      <c r="T8966" s="126"/>
      <c r="U8966" s="126"/>
      <c r="V8966" s="126"/>
      <c r="W8966" s="126"/>
      <c r="X8966" s="126"/>
      <c r="Y8966" s="116"/>
      <c r="Z8966" s="116"/>
      <c r="AA8966" s="116"/>
      <c r="AB8966" s="116"/>
      <c r="AC8966" s="116"/>
      <c r="AD8966" s="116"/>
    </row>
    <row r="8967" spans="1:30" s="189" customFormat="1">
      <c r="A8967" s="116">
        <v>8967</v>
      </c>
      <c r="B8967" s="129">
        <v>44356</v>
      </c>
      <c r="C8967" s="118">
        <f t="shared" si="436"/>
        <v>6</v>
      </c>
      <c r="D8967" s="120" t="s">
        <v>252</v>
      </c>
      <c r="E8967" s="120" t="s">
        <v>20003</v>
      </c>
      <c r="F8967" s="209" t="s">
        <v>20004</v>
      </c>
      <c r="G8967" s="119" t="s">
        <v>20005</v>
      </c>
      <c r="H8967" s="121" t="s">
        <v>53</v>
      </c>
      <c r="I8967" s="121" t="s">
        <v>42</v>
      </c>
      <c r="J8967" s="121" t="s">
        <v>72</v>
      </c>
      <c r="K8967" s="121" t="s">
        <v>65</v>
      </c>
      <c r="L8967" s="131" t="s">
        <v>32</v>
      </c>
      <c r="M8967" s="120" t="s">
        <v>78</v>
      </c>
      <c r="N8967" s="131"/>
      <c r="O8967" s="131"/>
      <c r="P8967" s="126"/>
      <c r="Q8967" s="118"/>
      <c r="R8967" s="118"/>
      <c r="S8967" s="120"/>
      <c r="T8967" s="126"/>
      <c r="U8967" s="126"/>
      <c r="V8967" s="126"/>
      <c r="W8967" s="126"/>
      <c r="X8967" s="126"/>
      <c r="Y8967" s="116"/>
      <c r="Z8967" s="116"/>
      <c r="AA8967" s="116"/>
      <c r="AB8967" s="116"/>
      <c r="AC8967" s="116"/>
      <c r="AD8967" s="116"/>
    </row>
    <row r="8968" spans="1:30" s="189" customFormat="1">
      <c r="A8968" s="116">
        <v>8968</v>
      </c>
      <c r="B8968" s="129">
        <v>44356</v>
      </c>
      <c r="C8968" s="118">
        <f t="shared" si="436"/>
        <v>6</v>
      </c>
      <c r="D8968" s="120" t="s">
        <v>252</v>
      </c>
      <c r="E8968" s="120" t="s">
        <v>20006</v>
      </c>
      <c r="F8968" s="209" t="s">
        <v>2785</v>
      </c>
      <c r="G8968" s="119" t="s">
        <v>14616</v>
      </c>
      <c r="H8968" s="121" t="s">
        <v>29</v>
      </c>
      <c r="I8968" s="121" t="s">
        <v>42</v>
      </c>
      <c r="J8968" s="121" t="s">
        <v>2268</v>
      </c>
      <c r="K8968" s="121" t="s">
        <v>584</v>
      </c>
      <c r="L8968" s="131" t="s">
        <v>32</v>
      </c>
      <c r="M8968" s="120" t="s">
        <v>78</v>
      </c>
      <c r="N8968" s="131"/>
      <c r="O8968" s="131"/>
      <c r="P8968" s="126"/>
      <c r="Q8968" s="118"/>
      <c r="R8968" s="118"/>
      <c r="S8968" s="120"/>
      <c r="T8968" s="126"/>
      <c r="U8968" s="126"/>
      <c r="V8968" s="126"/>
      <c r="W8968" s="126"/>
      <c r="X8968" s="126"/>
      <c r="Y8968" s="116" t="s">
        <v>16681</v>
      </c>
      <c r="Z8968" s="116"/>
      <c r="AA8968" s="116"/>
      <c r="AB8968" s="116"/>
      <c r="AC8968" s="116"/>
      <c r="AD8968" s="116"/>
    </row>
    <row r="8969" spans="1:30" s="189" customFormat="1">
      <c r="A8969" s="116">
        <v>8969</v>
      </c>
      <c r="B8969" s="129">
        <v>44356</v>
      </c>
      <c r="C8969" s="118">
        <f t="shared" si="436"/>
        <v>6</v>
      </c>
      <c r="D8969" s="120" t="s">
        <v>252</v>
      </c>
      <c r="E8969" s="120" t="s">
        <v>20007</v>
      </c>
      <c r="F8969" s="209" t="s">
        <v>20008</v>
      </c>
      <c r="G8969" s="119" t="s">
        <v>5033</v>
      </c>
      <c r="H8969" s="121" t="s">
        <v>29</v>
      </c>
      <c r="I8969" s="121" t="s">
        <v>42</v>
      </c>
      <c r="J8969" s="121" t="s">
        <v>72</v>
      </c>
      <c r="K8969" s="121" t="s">
        <v>65</v>
      </c>
      <c r="L8969" s="131" t="s">
        <v>32</v>
      </c>
      <c r="M8969" s="120" t="s">
        <v>78</v>
      </c>
      <c r="N8969" s="131"/>
      <c r="O8969" s="131"/>
      <c r="P8969" s="126"/>
      <c r="Q8969" s="118"/>
      <c r="R8969" s="118"/>
      <c r="S8969" s="120"/>
      <c r="T8969" s="126"/>
      <c r="U8969" s="126"/>
      <c r="V8969" s="126"/>
      <c r="W8969" s="126"/>
      <c r="X8969" s="126"/>
      <c r="Y8969" s="116"/>
      <c r="Z8969" s="116"/>
      <c r="AA8969" s="116"/>
      <c r="AB8969" s="116"/>
      <c r="AC8969" s="116"/>
      <c r="AD8969" s="116"/>
    </row>
    <row r="8970" spans="1:30" s="189" customFormat="1">
      <c r="A8970" s="116">
        <v>8970</v>
      </c>
      <c r="B8970" s="129">
        <v>44356</v>
      </c>
      <c r="C8970" s="118">
        <f t="shared" si="436"/>
        <v>6</v>
      </c>
      <c r="D8970" s="120" t="s">
        <v>252</v>
      </c>
      <c r="E8970" s="120" t="s">
        <v>20009</v>
      </c>
      <c r="F8970" s="209" t="s">
        <v>15406</v>
      </c>
      <c r="G8970" s="119" t="s">
        <v>492</v>
      </c>
      <c r="H8970" s="121" t="s">
        <v>41</v>
      </c>
      <c r="I8970" s="121" t="s">
        <v>30</v>
      </c>
      <c r="J8970" s="121" t="s">
        <v>5018</v>
      </c>
      <c r="K8970" s="121" t="s">
        <v>65</v>
      </c>
      <c r="L8970" s="131" t="s">
        <v>32</v>
      </c>
      <c r="M8970" s="120" t="s">
        <v>78</v>
      </c>
      <c r="N8970" s="131"/>
      <c r="O8970" s="131"/>
      <c r="P8970" s="126"/>
      <c r="Q8970" s="118"/>
      <c r="R8970" s="118"/>
      <c r="S8970" s="120"/>
      <c r="T8970" s="126"/>
      <c r="U8970" s="126"/>
      <c r="V8970" s="126"/>
      <c r="W8970" s="126"/>
      <c r="X8970" s="126"/>
      <c r="Y8970" s="116"/>
      <c r="Z8970" s="116"/>
      <c r="AA8970" s="116"/>
      <c r="AB8970" s="116"/>
      <c r="AC8970" s="116"/>
      <c r="AD8970" s="116"/>
    </row>
    <row r="8971" spans="1:30" s="189" customFormat="1" ht="14.4">
      <c r="A8971" s="116">
        <v>8971</v>
      </c>
      <c r="B8971" s="129">
        <v>44356</v>
      </c>
      <c r="C8971" s="118">
        <f t="shared" si="436"/>
        <v>6</v>
      </c>
      <c r="D8971" s="120" t="s">
        <v>252</v>
      </c>
      <c r="E8971" t="s">
        <v>20010</v>
      </c>
      <c r="F8971" s="209" t="s">
        <v>1372</v>
      </c>
      <c r="G8971" s="119" t="s">
        <v>20011</v>
      </c>
      <c r="H8971" s="121" t="s">
        <v>71</v>
      </c>
      <c r="I8971" s="121" t="s">
        <v>30</v>
      </c>
      <c r="J8971" s="121" t="s">
        <v>87</v>
      </c>
      <c r="K8971" s="121" t="s">
        <v>65</v>
      </c>
      <c r="L8971" s="131" t="s">
        <v>32</v>
      </c>
      <c r="M8971" s="120" t="s">
        <v>78</v>
      </c>
      <c r="N8971" s="131"/>
      <c r="O8971" s="131"/>
      <c r="P8971" s="126"/>
      <c r="Q8971" s="118"/>
      <c r="R8971" s="118"/>
      <c r="S8971" s="120"/>
      <c r="T8971" s="126"/>
      <c r="U8971" s="126"/>
      <c r="V8971" s="126"/>
      <c r="W8971" s="126"/>
      <c r="X8971" s="126"/>
      <c r="Y8971" s="116"/>
      <c r="Z8971" s="116"/>
      <c r="AA8971" s="116"/>
      <c r="AB8971" s="116"/>
      <c r="AC8971" s="116"/>
      <c r="AD8971" s="116"/>
    </row>
    <row r="8972" spans="1:30" s="189" customFormat="1" ht="27.6">
      <c r="A8972" s="116">
        <v>8972</v>
      </c>
      <c r="B8972" s="129">
        <v>44356</v>
      </c>
      <c r="C8972" s="118">
        <f t="shared" si="436"/>
        <v>6</v>
      </c>
      <c r="D8972" s="120" t="s">
        <v>252</v>
      </c>
      <c r="E8972" s="120" t="s">
        <v>20012</v>
      </c>
      <c r="F8972" s="209" t="s">
        <v>20013</v>
      </c>
      <c r="G8972" s="119" t="s">
        <v>545</v>
      </c>
      <c r="H8972" s="121" t="s">
        <v>41</v>
      </c>
      <c r="I8972" s="121" t="s">
        <v>30</v>
      </c>
      <c r="J8972" s="121" t="s">
        <v>77</v>
      </c>
      <c r="K8972" s="121" t="s">
        <v>584</v>
      </c>
      <c r="L8972" s="131" t="s">
        <v>32</v>
      </c>
      <c r="M8972" s="120" t="s">
        <v>78</v>
      </c>
      <c r="N8972" s="131"/>
      <c r="O8972" s="131"/>
      <c r="P8972" s="126"/>
      <c r="Q8972" s="118"/>
      <c r="R8972" s="118"/>
      <c r="S8972" s="120"/>
      <c r="T8972" s="126"/>
      <c r="U8972" s="126"/>
      <c r="V8972" s="126"/>
      <c r="W8972" s="126"/>
      <c r="X8972" s="126"/>
      <c r="Y8972" s="116" t="s">
        <v>16681</v>
      </c>
      <c r="Z8972" s="116"/>
      <c r="AA8972" s="116"/>
      <c r="AB8972" s="116"/>
      <c r="AC8972" s="116"/>
      <c r="AD8972" s="116"/>
    </row>
    <row r="8973" spans="1:30" s="189" customFormat="1">
      <c r="A8973" s="116">
        <v>8973</v>
      </c>
      <c r="B8973" s="129">
        <v>44356</v>
      </c>
      <c r="C8973" s="118">
        <f t="shared" si="436"/>
        <v>6</v>
      </c>
      <c r="D8973" s="120" t="s">
        <v>252</v>
      </c>
      <c r="E8973" s="120" t="s">
        <v>20014</v>
      </c>
      <c r="F8973" s="209" t="s">
        <v>20015</v>
      </c>
      <c r="G8973" s="119" t="s">
        <v>1560</v>
      </c>
      <c r="H8973" s="121" t="s">
        <v>192</v>
      </c>
      <c r="I8973" s="121" t="s">
        <v>30</v>
      </c>
      <c r="J8973" s="121" t="s">
        <v>1540</v>
      </c>
      <c r="K8973" s="121" t="s">
        <v>65</v>
      </c>
      <c r="L8973" s="131" t="s">
        <v>32</v>
      </c>
      <c r="M8973" s="120" t="s">
        <v>78</v>
      </c>
      <c r="N8973" s="131"/>
      <c r="O8973" s="131"/>
      <c r="P8973" s="126"/>
      <c r="Q8973" s="118"/>
      <c r="R8973" s="118"/>
      <c r="S8973" s="120"/>
      <c r="T8973" s="126"/>
      <c r="U8973" s="126"/>
      <c r="V8973" s="126"/>
      <c r="W8973" s="126"/>
      <c r="X8973" s="126"/>
      <c r="Y8973" s="116"/>
      <c r="Z8973" s="116"/>
      <c r="AA8973" s="116"/>
      <c r="AB8973" s="116"/>
      <c r="AC8973" s="116"/>
      <c r="AD8973" s="116"/>
    </row>
    <row r="8974" spans="1:30" s="189" customFormat="1">
      <c r="A8974" s="116">
        <v>8974</v>
      </c>
      <c r="B8974" s="129">
        <v>44356</v>
      </c>
      <c r="C8974" s="118">
        <f t="shared" si="436"/>
        <v>6</v>
      </c>
      <c r="D8974" s="120" t="s">
        <v>252</v>
      </c>
      <c r="E8974" s="120" t="s">
        <v>20016</v>
      </c>
      <c r="F8974" s="209" t="s">
        <v>20017</v>
      </c>
      <c r="G8974" s="119" t="s">
        <v>20018</v>
      </c>
      <c r="H8974" s="121" t="s">
        <v>177</v>
      </c>
      <c r="I8974" s="121" t="s">
        <v>30</v>
      </c>
      <c r="J8974" s="121" t="s">
        <v>31</v>
      </c>
      <c r="K8974" s="121" t="s">
        <v>584</v>
      </c>
      <c r="L8974" s="131" t="s">
        <v>32</v>
      </c>
      <c r="M8974" s="120" t="s">
        <v>78</v>
      </c>
      <c r="N8974" s="131"/>
      <c r="O8974" s="131"/>
      <c r="P8974" s="126"/>
      <c r="Q8974" s="118"/>
      <c r="R8974" s="118"/>
      <c r="S8974" s="120"/>
      <c r="T8974" s="126"/>
      <c r="U8974" s="126"/>
      <c r="V8974" s="126"/>
      <c r="W8974" s="126"/>
      <c r="X8974" s="126"/>
      <c r="Y8974" s="116" t="s">
        <v>16681</v>
      </c>
      <c r="Z8974" s="116"/>
      <c r="AA8974" s="116"/>
      <c r="AB8974" s="116"/>
      <c r="AC8974" s="116"/>
      <c r="AD8974" s="116"/>
    </row>
    <row r="8975" spans="1:30" s="189" customFormat="1" ht="27.6">
      <c r="A8975" s="116">
        <v>8975</v>
      </c>
      <c r="B8975" s="129">
        <v>44356</v>
      </c>
      <c r="C8975" s="118">
        <f t="shared" si="436"/>
        <v>6</v>
      </c>
      <c r="D8975" s="120" t="s">
        <v>252</v>
      </c>
      <c r="E8975" s="120" t="s">
        <v>20019</v>
      </c>
      <c r="F8975" s="209" t="s">
        <v>20020</v>
      </c>
      <c r="G8975" s="119" t="s">
        <v>20021</v>
      </c>
      <c r="H8975" s="121" t="s">
        <v>344</v>
      </c>
      <c r="I8975" s="119" t="s">
        <v>42</v>
      </c>
      <c r="J8975" s="121" t="s">
        <v>319</v>
      </c>
      <c r="K8975" s="121" t="s">
        <v>65</v>
      </c>
      <c r="L8975" s="131" t="s">
        <v>32</v>
      </c>
      <c r="M8975" s="120" t="s">
        <v>78</v>
      </c>
      <c r="N8975" s="131"/>
      <c r="O8975" s="131"/>
      <c r="P8975" s="126"/>
      <c r="Q8975" s="118"/>
      <c r="R8975" s="118"/>
      <c r="S8975" s="120"/>
      <c r="T8975" s="126"/>
      <c r="U8975" s="126"/>
      <c r="V8975" s="126"/>
      <c r="W8975" s="126"/>
      <c r="X8975" s="126"/>
      <c r="Y8975" s="116" t="s">
        <v>16681</v>
      </c>
      <c r="Z8975" s="116"/>
      <c r="AA8975" s="116"/>
      <c r="AB8975" s="116"/>
      <c r="AC8975" s="116"/>
      <c r="AD8975" s="116"/>
    </row>
    <row r="8976" spans="1:30" s="189" customFormat="1">
      <c r="A8976" s="116">
        <v>8976</v>
      </c>
      <c r="B8976" s="129">
        <v>44356</v>
      </c>
      <c r="C8976" s="118">
        <f t="shared" si="436"/>
        <v>6</v>
      </c>
      <c r="D8976" s="120" t="s">
        <v>252</v>
      </c>
      <c r="E8976" s="120" t="s">
        <v>20022</v>
      </c>
      <c r="F8976" s="209" t="s">
        <v>20023</v>
      </c>
      <c r="G8976" s="119" t="s">
        <v>20024</v>
      </c>
      <c r="H8976" s="121" t="s">
        <v>101</v>
      </c>
      <c r="I8976" s="121" t="s">
        <v>42</v>
      </c>
      <c r="J8976" s="121" t="s">
        <v>72</v>
      </c>
      <c r="K8976" s="121" t="s">
        <v>584</v>
      </c>
      <c r="L8976" s="131" t="s">
        <v>32</v>
      </c>
      <c r="M8976" s="120" t="s">
        <v>78</v>
      </c>
      <c r="N8976" s="131"/>
      <c r="O8976" s="131"/>
      <c r="P8976" s="126"/>
      <c r="Q8976" s="118"/>
      <c r="R8976" s="118"/>
      <c r="S8976" s="120"/>
      <c r="T8976" s="126"/>
      <c r="U8976" s="126"/>
      <c r="V8976" s="126"/>
      <c r="W8976" s="126"/>
      <c r="X8976" s="126"/>
      <c r="Y8976" s="116" t="s">
        <v>16681</v>
      </c>
      <c r="Z8976" s="116"/>
      <c r="AA8976" s="116"/>
      <c r="AB8976" s="116"/>
      <c r="AC8976" s="116"/>
      <c r="AD8976" s="116"/>
    </row>
    <row r="8977" spans="1:30" s="189" customFormat="1">
      <c r="A8977" s="116">
        <v>8977</v>
      </c>
      <c r="B8977" s="129">
        <v>44356</v>
      </c>
      <c r="C8977" s="118">
        <f t="shared" si="436"/>
        <v>6</v>
      </c>
      <c r="D8977" s="120" t="s">
        <v>252</v>
      </c>
      <c r="E8977" s="120" t="s">
        <v>20025</v>
      </c>
      <c r="F8977" s="209" t="s">
        <v>20026</v>
      </c>
      <c r="G8977" s="119" t="s">
        <v>20027</v>
      </c>
      <c r="H8977" s="121" t="s">
        <v>140</v>
      </c>
      <c r="I8977" s="119" t="s">
        <v>30</v>
      </c>
      <c r="J8977" s="121" t="s">
        <v>77</v>
      </c>
      <c r="K8977" s="121" t="s">
        <v>65</v>
      </c>
      <c r="L8977" s="131" t="s">
        <v>32</v>
      </c>
      <c r="M8977" s="120" t="s">
        <v>78</v>
      </c>
      <c r="N8977" s="131"/>
      <c r="O8977" s="131"/>
      <c r="P8977" s="126"/>
      <c r="Q8977" s="118"/>
      <c r="R8977" s="118"/>
      <c r="S8977" s="120"/>
      <c r="T8977" s="126"/>
      <c r="U8977" s="126"/>
      <c r="V8977" s="126"/>
      <c r="W8977" s="126"/>
      <c r="X8977" s="126"/>
      <c r="Y8977" s="116"/>
      <c r="Z8977" s="116"/>
      <c r="AA8977" s="116"/>
      <c r="AB8977" s="116"/>
      <c r="AC8977" s="116"/>
      <c r="AD8977" s="116"/>
    </row>
    <row r="8978" spans="1:30" s="189" customFormat="1" ht="27.6">
      <c r="A8978" s="116">
        <v>8978</v>
      </c>
      <c r="B8978" s="129">
        <v>44356</v>
      </c>
      <c r="C8978" s="118">
        <f t="shared" si="436"/>
        <v>6</v>
      </c>
      <c r="D8978" s="120" t="s">
        <v>252</v>
      </c>
      <c r="E8978" s="120" t="s">
        <v>20028</v>
      </c>
      <c r="F8978" s="209" t="s">
        <v>20029</v>
      </c>
      <c r="G8978" s="119" t="s">
        <v>20030</v>
      </c>
      <c r="H8978" s="121" t="s">
        <v>29</v>
      </c>
      <c r="I8978" s="119" t="s">
        <v>42</v>
      </c>
      <c r="J8978" s="121" t="s">
        <v>72</v>
      </c>
      <c r="K8978" s="121" t="s">
        <v>65</v>
      </c>
      <c r="L8978" s="131" t="s">
        <v>32</v>
      </c>
      <c r="M8978" s="120" t="s">
        <v>33</v>
      </c>
      <c r="N8978" s="131">
        <v>44357</v>
      </c>
      <c r="O8978" s="131"/>
      <c r="P8978" s="126"/>
      <c r="Q8978" s="118"/>
      <c r="R8978" s="118"/>
      <c r="S8978" s="120" t="s">
        <v>135</v>
      </c>
      <c r="T8978" s="126">
        <v>44357</v>
      </c>
      <c r="U8978" s="126"/>
      <c r="V8978" s="126"/>
      <c r="W8978" s="126"/>
      <c r="X8978" s="126"/>
      <c r="Y8978" s="116" t="s">
        <v>20031</v>
      </c>
      <c r="Z8978" s="116"/>
      <c r="AA8978" s="116"/>
      <c r="AB8978" s="116"/>
      <c r="AC8978" s="116"/>
      <c r="AD8978" s="116"/>
    </row>
    <row r="8979" spans="1:30" s="189" customFormat="1">
      <c r="A8979" s="116">
        <v>8979</v>
      </c>
      <c r="B8979" s="129">
        <v>44356</v>
      </c>
      <c r="C8979" s="118">
        <f t="shared" si="436"/>
        <v>6</v>
      </c>
      <c r="D8979" s="120" t="s">
        <v>252</v>
      </c>
      <c r="E8979" s="120" t="s">
        <v>20032</v>
      </c>
      <c r="F8979" s="209" t="s">
        <v>7636</v>
      </c>
      <c r="G8979" s="119" t="s">
        <v>17415</v>
      </c>
      <c r="H8979" s="121" t="s">
        <v>140</v>
      </c>
      <c r="I8979" s="121" t="s">
        <v>30</v>
      </c>
      <c r="J8979" s="121" t="s">
        <v>77</v>
      </c>
      <c r="K8979" s="121" t="s">
        <v>65</v>
      </c>
      <c r="L8979" s="131" t="s">
        <v>32</v>
      </c>
      <c r="M8979" s="120" t="s">
        <v>33</v>
      </c>
      <c r="N8979" s="131">
        <v>44357</v>
      </c>
      <c r="O8979" s="131">
        <v>44613</v>
      </c>
      <c r="P8979" s="126"/>
      <c r="Q8979" s="118"/>
      <c r="R8979" s="118"/>
      <c r="S8979" s="120"/>
      <c r="T8979" s="126"/>
      <c r="U8979" s="126"/>
      <c r="V8979" s="126"/>
      <c r="W8979" s="126"/>
      <c r="X8979" s="126"/>
      <c r="Y8979" s="116"/>
      <c r="Z8979" s="116"/>
      <c r="AA8979" s="116"/>
      <c r="AB8979" s="116"/>
      <c r="AC8979" s="116"/>
      <c r="AD8979" s="116"/>
    </row>
    <row r="8980" spans="1:30" s="189" customFormat="1">
      <c r="A8980" s="116">
        <v>8980</v>
      </c>
      <c r="B8980" s="129">
        <v>44356</v>
      </c>
      <c r="C8980" s="118">
        <f t="shared" si="436"/>
        <v>6</v>
      </c>
      <c r="D8980" s="120" t="s">
        <v>252</v>
      </c>
      <c r="E8980" s="120" t="s">
        <v>20033</v>
      </c>
      <c r="F8980" s="209" t="s">
        <v>7383</v>
      </c>
      <c r="G8980" s="119" t="s">
        <v>7434</v>
      </c>
      <c r="H8980" s="121" t="s">
        <v>41</v>
      </c>
      <c r="I8980" s="121" t="s">
        <v>30</v>
      </c>
      <c r="J8980" s="121" t="s">
        <v>77</v>
      </c>
      <c r="K8980" s="121" t="s">
        <v>584</v>
      </c>
      <c r="L8980" s="131" t="s">
        <v>32</v>
      </c>
      <c r="M8980" s="120" t="s">
        <v>33</v>
      </c>
      <c r="N8980" s="131">
        <v>44361</v>
      </c>
      <c r="O8980" s="131">
        <v>44459</v>
      </c>
      <c r="P8980" s="126"/>
      <c r="Q8980" s="118"/>
      <c r="R8980" s="118"/>
      <c r="S8980" s="120"/>
      <c r="T8980" s="126"/>
      <c r="U8980" s="126"/>
      <c r="V8980" s="126"/>
      <c r="W8980" s="126"/>
      <c r="X8980" s="126"/>
      <c r="Y8980" s="116" t="s">
        <v>16681</v>
      </c>
      <c r="Z8980" s="116"/>
      <c r="AA8980" s="116"/>
      <c r="AB8980" s="116"/>
      <c r="AC8980" s="116"/>
      <c r="AD8980" s="116"/>
    </row>
    <row r="8981" spans="1:30" s="189" customFormat="1" ht="27.6">
      <c r="A8981" s="116">
        <v>8981</v>
      </c>
      <c r="B8981" s="129">
        <v>44356</v>
      </c>
      <c r="C8981" s="118">
        <f t="shared" si="436"/>
        <v>6</v>
      </c>
      <c r="D8981" s="119" t="s">
        <v>25</v>
      </c>
      <c r="E8981" s="120" t="s">
        <v>20034</v>
      </c>
      <c r="F8981" s="209" t="s">
        <v>20035</v>
      </c>
      <c r="G8981" s="119" t="s">
        <v>2948</v>
      </c>
      <c r="H8981" s="121" t="s">
        <v>41</v>
      </c>
      <c r="I8981" s="121" t="s">
        <v>42</v>
      </c>
      <c r="J8981" s="121" t="s">
        <v>72</v>
      </c>
      <c r="K8981" s="121" t="s">
        <v>65</v>
      </c>
      <c r="L8981" s="131" t="s">
        <v>32</v>
      </c>
      <c r="M8981" s="120" t="s">
        <v>33</v>
      </c>
      <c r="N8981" s="131"/>
      <c r="O8981" s="131"/>
      <c r="P8981" s="126"/>
      <c r="Q8981" s="118"/>
      <c r="R8981" s="118"/>
      <c r="S8981" s="120"/>
      <c r="T8981" s="126"/>
      <c r="U8981" s="126"/>
      <c r="V8981" s="126"/>
      <c r="W8981" s="126"/>
      <c r="X8981" s="126"/>
      <c r="Y8981" s="116"/>
      <c r="Z8981" s="116"/>
      <c r="AA8981" s="116"/>
      <c r="AB8981" s="116"/>
      <c r="AC8981" s="116"/>
      <c r="AD8981" s="116"/>
    </row>
    <row r="8982" spans="1:30" s="189" customFormat="1">
      <c r="A8982" s="116">
        <v>8982</v>
      </c>
      <c r="B8982" s="129">
        <v>44356</v>
      </c>
      <c r="C8982" s="118">
        <f t="shared" si="436"/>
        <v>6</v>
      </c>
      <c r="D8982" s="119" t="s">
        <v>25</v>
      </c>
      <c r="E8982" s="120" t="s">
        <v>20036</v>
      </c>
      <c r="F8982" s="209" t="s">
        <v>20037</v>
      </c>
      <c r="G8982" s="119" t="s">
        <v>3105</v>
      </c>
      <c r="H8982" s="121" t="s">
        <v>86</v>
      </c>
      <c r="I8982" s="119" t="s">
        <v>30</v>
      </c>
      <c r="J8982" s="121" t="s">
        <v>7280</v>
      </c>
      <c r="K8982" s="121" t="s">
        <v>65</v>
      </c>
      <c r="L8982" s="131" t="s">
        <v>32</v>
      </c>
      <c r="M8982" s="120" t="s">
        <v>78</v>
      </c>
      <c r="N8982" s="131"/>
      <c r="O8982" s="131"/>
      <c r="P8982" s="126"/>
      <c r="Q8982" s="118"/>
      <c r="R8982" s="118"/>
      <c r="S8982" s="120"/>
      <c r="T8982" s="126"/>
      <c r="U8982" s="126"/>
      <c r="V8982" s="126"/>
      <c r="W8982" s="126"/>
      <c r="X8982" s="126"/>
      <c r="Y8982" s="116"/>
      <c r="Z8982" s="116"/>
      <c r="AA8982" s="116"/>
      <c r="AB8982" s="116"/>
      <c r="AC8982" s="116"/>
      <c r="AD8982" s="116"/>
    </row>
    <row r="8983" spans="1:30" s="189" customFormat="1">
      <c r="A8983" s="116">
        <v>8983</v>
      </c>
      <c r="B8983" s="129">
        <v>44356</v>
      </c>
      <c r="C8983" s="118">
        <f t="shared" si="436"/>
        <v>6</v>
      </c>
      <c r="D8983" s="119" t="s">
        <v>25</v>
      </c>
      <c r="E8983" s="120" t="s">
        <v>20038</v>
      </c>
      <c r="F8983" s="209" t="s">
        <v>20039</v>
      </c>
      <c r="G8983" s="119" t="s">
        <v>20040</v>
      </c>
      <c r="H8983" s="121" t="s">
        <v>86</v>
      </c>
      <c r="I8983" s="119" t="s">
        <v>30</v>
      </c>
      <c r="J8983" s="121" t="s">
        <v>77</v>
      </c>
      <c r="K8983" s="121" t="s">
        <v>65</v>
      </c>
      <c r="L8983" s="131" t="s">
        <v>32</v>
      </c>
      <c r="M8983" s="120" t="s">
        <v>78</v>
      </c>
      <c r="N8983" s="131"/>
      <c r="O8983" s="131"/>
      <c r="P8983" s="126"/>
      <c r="Q8983" s="118"/>
      <c r="R8983" s="118"/>
      <c r="S8983" s="120"/>
      <c r="T8983" s="126"/>
      <c r="U8983" s="126"/>
      <c r="V8983" s="126"/>
      <c r="W8983" s="126"/>
      <c r="X8983" s="126"/>
      <c r="Y8983" s="116"/>
      <c r="Z8983" s="116"/>
      <c r="AA8983" s="116"/>
      <c r="AB8983" s="116"/>
      <c r="AC8983" s="116"/>
      <c r="AD8983" s="116"/>
    </row>
    <row r="8984" spans="1:30" s="189" customFormat="1">
      <c r="A8984" s="116">
        <v>8984</v>
      </c>
      <c r="B8984" s="129">
        <v>44356</v>
      </c>
      <c r="C8984" s="118">
        <f t="shared" si="436"/>
        <v>6</v>
      </c>
      <c r="D8984" s="119" t="s">
        <v>25</v>
      </c>
      <c r="E8984" s="120" t="s">
        <v>20041</v>
      </c>
      <c r="F8984" s="209" t="s">
        <v>20042</v>
      </c>
      <c r="G8984" s="119" t="s">
        <v>3105</v>
      </c>
      <c r="H8984" s="121" t="s">
        <v>86</v>
      </c>
      <c r="I8984" s="121" t="s">
        <v>30</v>
      </c>
      <c r="J8984" s="121" t="s">
        <v>87</v>
      </c>
      <c r="K8984" s="121" t="s">
        <v>65</v>
      </c>
      <c r="L8984" s="131" t="s">
        <v>32</v>
      </c>
      <c r="M8984" s="120" t="s">
        <v>78</v>
      </c>
      <c r="N8984" s="131"/>
      <c r="O8984" s="131"/>
      <c r="P8984" s="126"/>
      <c r="Q8984" s="118"/>
      <c r="R8984" s="118"/>
      <c r="S8984" s="120"/>
      <c r="T8984" s="126"/>
      <c r="U8984" s="126"/>
      <c r="V8984" s="126"/>
      <c r="W8984" s="126"/>
      <c r="X8984" s="126"/>
      <c r="Y8984" s="116"/>
      <c r="Z8984" s="116"/>
      <c r="AA8984" s="116"/>
      <c r="AB8984" s="116"/>
      <c r="AC8984" s="116"/>
      <c r="AD8984" s="116"/>
    </row>
    <row r="8985" spans="1:30" s="189" customFormat="1">
      <c r="A8985" s="116">
        <v>8985</v>
      </c>
      <c r="B8985" s="129">
        <v>44356</v>
      </c>
      <c r="C8985" s="118">
        <f t="shared" si="436"/>
        <v>6</v>
      </c>
      <c r="D8985" s="119" t="s">
        <v>25</v>
      </c>
      <c r="E8985" s="120" t="s">
        <v>20043</v>
      </c>
      <c r="F8985" s="209" t="s">
        <v>20044</v>
      </c>
      <c r="G8985" s="119" t="s">
        <v>1924</v>
      </c>
      <c r="H8985" s="121" t="s">
        <v>86</v>
      </c>
      <c r="I8985" s="121" t="s">
        <v>30</v>
      </c>
      <c r="J8985" s="121" t="s">
        <v>3886</v>
      </c>
      <c r="K8985" s="121" t="s">
        <v>65</v>
      </c>
      <c r="L8985" s="131" t="s">
        <v>32</v>
      </c>
      <c r="M8985" s="120" t="s">
        <v>78</v>
      </c>
      <c r="N8985" s="131"/>
      <c r="O8985" s="131"/>
      <c r="P8985" s="126"/>
      <c r="Q8985" s="118"/>
      <c r="R8985" s="118"/>
      <c r="S8985" s="120"/>
      <c r="T8985" s="126"/>
      <c r="U8985" s="126"/>
      <c r="V8985" s="126"/>
      <c r="W8985" s="126"/>
      <c r="X8985" s="126"/>
      <c r="Y8985" s="116"/>
      <c r="Z8985" s="116"/>
      <c r="AA8985" s="116"/>
      <c r="AB8985" s="116"/>
      <c r="AC8985" s="116"/>
      <c r="AD8985" s="116"/>
    </row>
    <row r="8986" spans="1:30" s="189" customFormat="1" ht="27.6">
      <c r="A8986" s="116">
        <v>8986</v>
      </c>
      <c r="B8986" s="129">
        <v>44356</v>
      </c>
      <c r="C8986" s="118">
        <f t="shared" si="436"/>
        <v>6</v>
      </c>
      <c r="D8986" s="119" t="s">
        <v>25</v>
      </c>
      <c r="E8986" s="120" t="s">
        <v>20045</v>
      </c>
      <c r="F8986" s="209" t="s">
        <v>20046</v>
      </c>
      <c r="G8986" s="119" t="s">
        <v>9374</v>
      </c>
      <c r="H8986" s="121" t="s">
        <v>101</v>
      </c>
      <c r="I8986" s="121" t="s">
        <v>63</v>
      </c>
      <c r="J8986" s="121" t="s">
        <v>601</v>
      </c>
      <c r="K8986" s="121" t="s">
        <v>65</v>
      </c>
      <c r="L8986" s="131" t="s">
        <v>32</v>
      </c>
      <c r="M8986" s="120" t="s">
        <v>78</v>
      </c>
      <c r="N8986" s="131"/>
      <c r="O8986" s="131"/>
      <c r="P8986" s="126"/>
      <c r="Q8986" s="118"/>
      <c r="R8986" s="118"/>
      <c r="S8986" s="120"/>
      <c r="T8986" s="126"/>
      <c r="U8986" s="126"/>
      <c r="V8986" s="126"/>
      <c r="W8986" s="126"/>
      <c r="X8986" s="126"/>
      <c r="Y8986" s="116"/>
      <c r="Z8986" s="116"/>
      <c r="AA8986" s="116"/>
      <c r="AB8986" s="116"/>
      <c r="AC8986" s="116"/>
      <c r="AD8986" s="116"/>
    </row>
    <row r="8987" spans="1:30" s="189" customFormat="1">
      <c r="A8987" s="116">
        <v>8987</v>
      </c>
      <c r="B8987" s="129">
        <v>44356</v>
      </c>
      <c r="C8987" s="118">
        <f t="shared" si="436"/>
        <v>6</v>
      </c>
      <c r="D8987" s="119" t="s">
        <v>25</v>
      </c>
      <c r="E8987" s="120" t="s">
        <v>20047</v>
      </c>
      <c r="F8987" s="209" t="s">
        <v>402</v>
      </c>
      <c r="G8987" s="119" t="s">
        <v>20048</v>
      </c>
      <c r="H8987" s="121" t="s">
        <v>11315</v>
      </c>
      <c r="I8987" s="121" t="s">
        <v>30</v>
      </c>
      <c r="J8987" s="121" t="s">
        <v>7280</v>
      </c>
      <c r="K8987" s="121" t="s">
        <v>65</v>
      </c>
      <c r="L8987" s="131" t="s">
        <v>32</v>
      </c>
      <c r="M8987" s="120" t="s">
        <v>78</v>
      </c>
      <c r="N8987" s="131"/>
      <c r="O8987" s="131"/>
      <c r="P8987" s="126"/>
      <c r="Q8987" s="118"/>
      <c r="R8987" s="118"/>
      <c r="S8987" s="120"/>
      <c r="T8987" s="126"/>
      <c r="U8987" s="126"/>
      <c r="V8987" s="126"/>
      <c r="W8987" s="126"/>
      <c r="X8987" s="126"/>
      <c r="Y8987" s="116"/>
      <c r="Z8987" s="116"/>
      <c r="AA8987" s="116"/>
      <c r="AB8987" s="116"/>
      <c r="AC8987" s="116"/>
      <c r="AD8987" s="116"/>
    </row>
    <row r="8988" spans="1:30" s="189" customFormat="1" ht="41.4">
      <c r="A8988" s="116">
        <v>8988</v>
      </c>
      <c r="B8988" s="129">
        <v>44356</v>
      </c>
      <c r="C8988" s="118">
        <f t="shared" ref="C8988:C8991" si="437">IF(B8988&lt;&gt;0,MONTH(B8988),0)</f>
        <v>6</v>
      </c>
      <c r="D8988" s="119" t="s">
        <v>25</v>
      </c>
      <c r="E8988" s="120" t="s">
        <v>20049</v>
      </c>
      <c r="F8988" s="209" t="s">
        <v>20050</v>
      </c>
      <c r="G8988" s="119" t="s">
        <v>20048</v>
      </c>
      <c r="H8988" s="121" t="s">
        <v>11315</v>
      </c>
      <c r="I8988" s="121" t="s">
        <v>30</v>
      </c>
      <c r="J8988" s="121" t="s">
        <v>8033</v>
      </c>
      <c r="K8988" s="121" t="s">
        <v>65</v>
      </c>
      <c r="L8988" s="131" t="s">
        <v>32</v>
      </c>
      <c r="M8988" s="120" t="s">
        <v>78</v>
      </c>
      <c r="N8988" s="131"/>
      <c r="O8988" s="131"/>
      <c r="P8988" s="126"/>
      <c r="Q8988" s="118"/>
      <c r="R8988" s="118"/>
      <c r="S8988" s="120"/>
      <c r="T8988" s="126"/>
      <c r="U8988" s="126"/>
      <c r="V8988" s="126"/>
      <c r="W8988" s="126"/>
      <c r="X8988" s="126"/>
      <c r="Y8988" s="116"/>
      <c r="Z8988" s="116"/>
      <c r="AA8988" s="116"/>
      <c r="AB8988" s="116"/>
      <c r="AC8988" s="116"/>
      <c r="AD8988" s="116"/>
    </row>
    <row r="8989" spans="1:30" s="189" customFormat="1">
      <c r="A8989" s="116">
        <v>8989</v>
      </c>
      <c r="B8989" s="129">
        <v>44356</v>
      </c>
      <c r="C8989" s="118">
        <f t="shared" si="437"/>
        <v>6</v>
      </c>
      <c r="D8989" s="119" t="s">
        <v>25</v>
      </c>
      <c r="E8989" s="120" t="s">
        <v>20051</v>
      </c>
      <c r="F8989" s="209" t="s">
        <v>12820</v>
      </c>
      <c r="G8989" s="119" t="s">
        <v>20048</v>
      </c>
      <c r="H8989" s="121" t="s">
        <v>11315</v>
      </c>
      <c r="I8989" s="121" t="s">
        <v>30</v>
      </c>
      <c r="J8989" s="119" t="s">
        <v>8033</v>
      </c>
      <c r="K8989" s="121" t="s">
        <v>65</v>
      </c>
      <c r="L8989" s="131" t="s">
        <v>32</v>
      </c>
      <c r="M8989" s="120" t="s">
        <v>78</v>
      </c>
      <c r="N8989" s="131"/>
      <c r="O8989" s="131"/>
      <c r="P8989" s="126"/>
      <c r="Q8989" s="118"/>
      <c r="R8989" s="118"/>
      <c r="S8989" s="120"/>
      <c r="T8989" s="126"/>
      <c r="U8989" s="126"/>
      <c r="V8989" s="126"/>
      <c r="W8989" s="126"/>
      <c r="X8989" s="126"/>
      <c r="Y8989" s="116"/>
      <c r="Z8989" s="116"/>
      <c r="AA8989" s="116"/>
      <c r="AB8989" s="116"/>
      <c r="AC8989" s="116"/>
      <c r="AD8989" s="116"/>
    </row>
    <row r="8990" spans="1:30" s="189" customFormat="1">
      <c r="A8990" s="116">
        <v>8990</v>
      </c>
      <c r="B8990" s="129">
        <v>44356</v>
      </c>
      <c r="C8990" s="118">
        <f t="shared" si="437"/>
        <v>6</v>
      </c>
      <c r="D8990" s="119" t="s">
        <v>25</v>
      </c>
      <c r="E8990" s="120" t="s">
        <v>20052</v>
      </c>
      <c r="F8990" s="209" t="s">
        <v>20053</v>
      </c>
      <c r="G8990" s="119" t="s">
        <v>20054</v>
      </c>
      <c r="H8990" s="121" t="s">
        <v>101</v>
      </c>
      <c r="I8990" s="121" t="s">
        <v>42</v>
      </c>
      <c r="J8990" s="121" t="s">
        <v>3146</v>
      </c>
      <c r="K8990" s="121" t="s">
        <v>65</v>
      </c>
      <c r="L8990" s="131" t="s">
        <v>32</v>
      </c>
      <c r="M8990" s="120" t="s">
        <v>78</v>
      </c>
      <c r="N8990" s="131"/>
      <c r="O8990" s="131"/>
      <c r="P8990" s="126"/>
      <c r="Q8990" s="118"/>
      <c r="R8990" s="118"/>
      <c r="S8990" s="120"/>
      <c r="T8990" s="126"/>
      <c r="U8990" s="126"/>
      <c r="V8990" s="126"/>
      <c r="W8990" s="126"/>
      <c r="X8990" s="126"/>
      <c r="Y8990" s="116"/>
      <c r="Z8990" s="116"/>
      <c r="AA8990" s="116"/>
      <c r="AB8990" s="116"/>
      <c r="AC8990" s="116"/>
      <c r="AD8990" s="116"/>
    </row>
    <row r="8991" spans="1:30" s="189" customFormat="1" ht="27.6">
      <c r="A8991" s="116">
        <v>8991</v>
      </c>
      <c r="B8991" s="129">
        <v>44356</v>
      </c>
      <c r="C8991" s="118">
        <f t="shared" si="437"/>
        <v>6</v>
      </c>
      <c r="D8991" s="119" t="s">
        <v>25</v>
      </c>
      <c r="E8991" s="120" t="s">
        <v>20055</v>
      </c>
      <c r="F8991" s="209" t="s">
        <v>20056</v>
      </c>
      <c r="G8991" s="119" t="s">
        <v>9374</v>
      </c>
      <c r="H8991" s="121" t="s">
        <v>101</v>
      </c>
      <c r="I8991" s="121" t="s">
        <v>63</v>
      </c>
      <c r="J8991" s="121" t="s">
        <v>601</v>
      </c>
      <c r="K8991" s="121" t="s">
        <v>65</v>
      </c>
      <c r="L8991" s="131" t="s">
        <v>32</v>
      </c>
      <c r="M8991" s="120" t="s">
        <v>78</v>
      </c>
      <c r="N8991" s="131"/>
      <c r="O8991" s="131"/>
      <c r="P8991" s="126"/>
      <c r="Q8991" s="118"/>
      <c r="R8991" s="118"/>
      <c r="S8991" s="120"/>
      <c r="T8991" s="126"/>
      <c r="U8991" s="126"/>
      <c r="V8991" s="126"/>
      <c r="W8991" s="126"/>
      <c r="X8991" s="126"/>
      <c r="Y8991" s="116"/>
      <c r="Z8991" s="116"/>
      <c r="AA8991" s="116"/>
      <c r="AB8991" s="116"/>
      <c r="AC8991" s="116"/>
      <c r="AD8991" s="116"/>
    </row>
    <row r="8992" spans="1:30" s="189" customFormat="1">
      <c r="A8992" s="116">
        <v>8992</v>
      </c>
      <c r="B8992" s="129">
        <v>44533</v>
      </c>
      <c r="C8992" s="129"/>
      <c r="D8992" s="120" t="s">
        <v>25</v>
      </c>
      <c r="E8992" s="120" t="s">
        <v>20057</v>
      </c>
      <c r="F8992" s="209" t="s">
        <v>1029</v>
      </c>
      <c r="G8992" s="119" t="s">
        <v>20058</v>
      </c>
      <c r="H8992" s="121" t="s">
        <v>48</v>
      </c>
      <c r="I8992" s="121" t="s">
        <v>196</v>
      </c>
      <c r="J8992" s="121" t="s">
        <v>196</v>
      </c>
      <c r="K8992" s="121" t="s">
        <v>65</v>
      </c>
      <c r="L8992" s="157" t="s">
        <v>32</v>
      </c>
      <c r="M8992" s="120" t="s">
        <v>78</v>
      </c>
      <c r="N8992" s="131"/>
      <c r="O8992" s="131"/>
      <c r="P8992" s="126"/>
      <c r="Q8992" s="118"/>
      <c r="R8992" s="118"/>
      <c r="S8992" s="120"/>
      <c r="T8992" s="126"/>
      <c r="U8992" s="126"/>
      <c r="V8992" s="126"/>
      <c r="W8992" s="126"/>
      <c r="X8992" s="126"/>
      <c r="Y8992" s="116"/>
      <c r="Z8992" s="116"/>
      <c r="AA8992" s="116"/>
      <c r="AB8992" s="116"/>
      <c r="AC8992" s="116"/>
      <c r="AD8992" s="116"/>
    </row>
    <row r="8993" spans="1:30" s="189" customFormat="1">
      <c r="A8993" s="116">
        <v>8993</v>
      </c>
      <c r="B8993" s="129">
        <v>44356</v>
      </c>
      <c r="C8993" s="118">
        <f t="shared" ref="C8993:C9026" si="438">IF(B8993&lt;&gt;0,MONTH(B8993),0)</f>
        <v>6</v>
      </c>
      <c r="D8993" s="119" t="s">
        <v>25</v>
      </c>
      <c r="E8993" s="120" t="s">
        <v>20059</v>
      </c>
      <c r="F8993" s="209" t="s">
        <v>4065</v>
      </c>
      <c r="G8993" s="119" t="s">
        <v>20060</v>
      </c>
      <c r="H8993" s="121" t="s">
        <v>101</v>
      </c>
      <c r="I8993" s="121" t="s">
        <v>42</v>
      </c>
      <c r="J8993" s="121" t="s">
        <v>2268</v>
      </c>
      <c r="K8993" s="121" t="s">
        <v>584</v>
      </c>
      <c r="L8993" s="131" t="s">
        <v>32</v>
      </c>
      <c r="M8993" s="120" t="s">
        <v>78</v>
      </c>
      <c r="N8993" s="131"/>
      <c r="O8993" s="131"/>
      <c r="P8993" s="126"/>
      <c r="Q8993" s="118"/>
      <c r="R8993" s="118"/>
      <c r="S8993" s="120"/>
      <c r="T8993" s="126"/>
      <c r="U8993" s="126"/>
      <c r="V8993" s="126"/>
      <c r="W8993" s="126"/>
      <c r="X8993" s="126"/>
      <c r="Y8993" s="116"/>
      <c r="Z8993" s="116"/>
      <c r="AA8993" s="116"/>
      <c r="AB8993" s="116"/>
      <c r="AC8993" s="116"/>
      <c r="AD8993" s="116"/>
    </row>
    <row r="8994" spans="1:30" s="189" customFormat="1">
      <c r="A8994" s="116">
        <v>8994</v>
      </c>
      <c r="B8994" s="129">
        <v>44357</v>
      </c>
      <c r="C8994" s="118">
        <f t="shared" si="438"/>
        <v>6</v>
      </c>
      <c r="D8994" s="120" t="s">
        <v>252</v>
      </c>
      <c r="E8994" s="120" t="s">
        <v>20061</v>
      </c>
      <c r="F8994" s="209" t="s">
        <v>20062</v>
      </c>
      <c r="G8994" s="119" t="s">
        <v>7363</v>
      </c>
      <c r="H8994" s="121" t="s">
        <v>41</v>
      </c>
      <c r="I8994" s="119" t="s">
        <v>30</v>
      </c>
      <c r="J8994" s="121" t="s">
        <v>7280</v>
      </c>
      <c r="K8994" s="121" t="s">
        <v>584</v>
      </c>
      <c r="L8994" s="131" t="s">
        <v>32</v>
      </c>
      <c r="M8994" s="120" t="s">
        <v>78</v>
      </c>
      <c r="N8994" s="131"/>
      <c r="O8994" s="131"/>
      <c r="P8994" s="126"/>
      <c r="Q8994" s="118"/>
      <c r="R8994" s="118"/>
      <c r="S8994" s="120"/>
      <c r="T8994" s="126"/>
      <c r="U8994" s="126"/>
      <c r="V8994" s="126"/>
      <c r="W8994" s="126"/>
      <c r="X8994" s="126"/>
      <c r="Y8994" s="116" t="s">
        <v>16681</v>
      </c>
      <c r="Z8994" s="116"/>
      <c r="AA8994" s="116"/>
      <c r="AB8994" s="116"/>
      <c r="AC8994" s="116"/>
      <c r="AD8994" s="116"/>
    </row>
    <row r="8995" spans="1:30" s="189" customFormat="1">
      <c r="A8995" s="116">
        <v>8995</v>
      </c>
      <c r="B8995" s="129">
        <v>44357</v>
      </c>
      <c r="C8995" s="118">
        <f t="shared" si="438"/>
        <v>6</v>
      </c>
      <c r="D8995" s="120" t="s">
        <v>252</v>
      </c>
      <c r="E8995" s="120" t="s">
        <v>20063</v>
      </c>
      <c r="F8995" s="209" t="s">
        <v>2360</v>
      </c>
      <c r="G8995" s="119" t="s">
        <v>381</v>
      </c>
      <c r="H8995" s="121" t="s">
        <v>41</v>
      </c>
      <c r="I8995" s="119" t="s">
        <v>30</v>
      </c>
      <c r="J8995" s="121" t="s">
        <v>87</v>
      </c>
      <c r="K8995" s="121" t="s">
        <v>584</v>
      </c>
      <c r="L8995" s="131" t="s">
        <v>32</v>
      </c>
      <c r="M8995" s="120" t="s">
        <v>78</v>
      </c>
      <c r="N8995" s="131"/>
      <c r="O8995" s="131"/>
      <c r="P8995" s="126"/>
      <c r="Q8995" s="118"/>
      <c r="R8995" s="118"/>
      <c r="S8995" s="120"/>
      <c r="T8995" s="126"/>
      <c r="U8995" s="126"/>
      <c r="V8995" s="126"/>
      <c r="W8995" s="126"/>
      <c r="X8995" s="126"/>
      <c r="Y8995" s="116" t="s">
        <v>16681</v>
      </c>
      <c r="Z8995" s="116"/>
      <c r="AA8995" s="116"/>
      <c r="AB8995" s="116"/>
      <c r="AC8995" s="116"/>
      <c r="AD8995" s="116"/>
    </row>
    <row r="8996" spans="1:30" s="189" customFormat="1">
      <c r="A8996" s="116">
        <v>8996</v>
      </c>
      <c r="B8996" s="129">
        <v>44357</v>
      </c>
      <c r="C8996" s="118">
        <f t="shared" si="438"/>
        <v>6</v>
      </c>
      <c r="D8996" s="120" t="s">
        <v>252</v>
      </c>
      <c r="E8996" s="120" t="s">
        <v>20064</v>
      </c>
      <c r="F8996" s="209" t="s">
        <v>3270</v>
      </c>
      <c r="G8996" s="119" t="s">
        <v>14720</v>
      </c>
      <c r="H8996" s="121" t="s">
        <v>29</v>
      </c>
      <c r="I8996" s="119" t="s">
        <v>30</v>
      </c>
      <c r="J8996" s="121" t="s">
        <v>7234</v>
      </c>
      <c r="K8996" s="121" t="s">
        <v>584</v>
      </c>
      <c r="L8996" s="131" t="s">
        <v>32</v>
      </c>
      <c r="M8996" s="120" t="s">
        <v>78</v>
      </c>
      <c r="N8996" s="131"/>
      <c r="O8996" s="131"/>
      <c r="P8996" s="126"/>
      <c r="Q8996" s="118"/>
      <c r="R8996" s="118"/>
      <c r="S8996" s="120"/>
      <c r="T8996" s="126"/>
      <c r="U8996" s="126"/>
      <c r="V8996" s="126"/>
      <c r="W8996" s="126"/>
      <c r="X8996" s="126"/>
      <c r="Y8996" s="116" t="s">
        <v>16681</v>
      </c>
      <c r="Z8996" s="116"/>
      <c r="AA8996" s="116"/>
      <c r="AB8996" s="116"/>
      <c r="AC8996" s="116"/>
      <c r="AD8996" s="116"/>
    </row>
    <row r="8997" spans="1:30" s="189" customFormat="1">
      <c r="A8997" s="116">
        <v>8997</v>
      </c>
      <c r="B8997" s="129">
        <v>44357</v>
      </c>
      <c r="C8997" s="118">
        <f t="shared" si="438"/>
        <v>6</v>
      </c>
      <c r="D8997" s="120" t="s">
        <v>252</v>
      </c>
      <c r="E8997" s="120" t="s">
        <v>20065</v>
      </c>
      <c r="F8997" s="209" t="s">
        <v>1791</v>
      </c>
      <c r="G8997" s="119" t="s">
        <v>4461</v>
      </c>
      <c r="H8997" s="121" t="s">
        <v>344</v>
      </c>
      <c r="I8997" s="119" t="s">
        <v>42</v>
      </c>
      <c r="J8997" s="121" t="s">
        <v>72</v>
      </c>
      <c r="K8997" s="121" t="s">
        <v>584</v>
      </c>
      <c r="L8997" s="131" t="s">
        <v>32</v>
      </c>
      <c r="M8997" s="120" t="s">
        <v>78</v>
      </c>
      <c r="N8997" s="131"/>
      <c r="O8997" s="131"/>
      <c r="P8997" s="126"/>
      <c r="Q8997" s="118"/>
      <c r="R8997" s="118"/>
      <c r="S8997" s="120"/>
      <c r="T8997" s="126"/>
      <c r="U8997" s="126"/>
      <c r="V8997" s="126"/>
      <c r="W8997" s="126"/>
      <c r="X8997" s="126"/>
      <c r="Y8997" s="116" t="s">
        <v>16681</v>
      </c>
      <c r="Z8997" s="116"/>
      <c r="AA8997" s="116"/>
      <c r="AB8997" s="116"/>
      <c r="AC8997" s="116"/>
      <c r="AD8997" s="116"/>
    </row>
    <row r="8998" spans="1:30" s="189" customFormat="1" ht="27.6">
      <c r="A8998" s="116">
        <v>8998</v>
      </c>
      <c r="B8998" s="129">
        <v>44357</v>
      </c>
      <c r="C8998" s="118">
        <f t="shared" si="438"/>
        <v>6</v>
      </c>
      <c r="D8998" s="120" t="s">
        <v>252</v>
      </c>
      <c r="E8998" s="120" t="s">
        <v>20066</v>
      </c>
      <c r="F8998" s="209" t="s">
        <v>20067</v>
      </c>
      <c r="G8998" s="119" t="s">
        <v>20068</v>
      </c>
      <c r="H8998" s="121" t="s">
        <v>192</v>
      </c>
      <c r="I8998" s="119" t="s">
        <v>42</v>
      </c>
      <c r="J8998" s="121" t="s">
        <v>72</v>
      </c>
      <c r="K8998" s="121" t="s">
        <v>584</v>
      </c>
      <c r="L8998" s="131" t="s">
        <v>32</v>
      </c>
      <c r="M8998" s="120" t="s">
        <v>78</v>
      </c>
      <c r="N8998" s="131"/>
      <c r="O8998" s="131"/>
      <c r="P8998" s="126"/>
      <c r="Q8998" s="118"/>
      <c r="R8998" s="118"/>
      <c r="S8998" s="120"/>
      <c r="T8998" s="126"/>
      <c r="U8998" s="126"/>
      <c r="V8998" s="126"/>
      <c r="W8998" s="126"/>
      <c r="X8998" s="126"/>
      <c r="Y8998" s="116" t="s">
        <v>16681</v>
      </c>
      <c r="Z8998" s="116"/>
      <c r="AA8998" s="116"/>
      <c r="AB8998" s="116"/>
      <c r="AC8998" s="116"/>
      <c r="AD8998" s="116"/>
    </row>
    <row r="8999" spans="1:30" s="189" customFormat="1">
      <c r="A8999" s="116">
        <v>8999</v>
      </c>
      <c r="B8999" s="129">
        <v>44357</v>
      </c>
      <c r="C8999" s="118">
        <f t="shared" si="438"/>
        <v>6</v>
      </c>
      <c r="D8999" s="120" t="s">
        <v>252</v>
      </c>
      <c r="E8999" s="120" t="s">
        <v>20069</v>
      </c>
      <c r="F8999" s="209" t="s">
        <v>20070</v>
      </c>
      <c r="G8999" s="119" t="s">
        <v>20071</v>
      </c>
      <c r="H8999" s="121" t="s">
        <v>29</v>
      </c>
      <c r="I8999" s="119" t="s">
        <v>30</v>
      </c>
      <c r="J8999" s="121" t="s">
        <v>87</v>
      </c>
      <c r="K8999" s="121" t="s">
        <v>584</v>
      </c>
      <c r="L8999" s="131" t="s">
        <v>32</v>
      </c>
      <c r="M8999" s="120" t="s">
        <v>78</v>
      </c>
      <c r="N8999" s="131"/>
      <c r="O8999" s="131"/>
      <c r="P8999" s="126"/>
      <c r="Q8999" s="118"/>
      <c r="R8999" s="118"/>
      <c r="S8999" s="120"/>
      <c r="T8999" s="126"/>
      <c r="U8999" s="126"/>
      <c r="V8999" s="126"/>
      <c r="W8999" s="126"/>
      <c r="X8999" s="126"/>
      <c r="Y8999" s="116" t="s">
        <v>16681</v>
      </c>
      <c r="Z8999" s="116"/>
      <c r="AA8999" s="116"/>
      <c r="AB8999" s="116"/>
      <c r="AC8999" s="116"/>
      <c r="AD8999" s="116"/>
    </row>
    <row r="9000" spans="1:30" s="189" customFormat="1">
      <c r="A9000" s="116">
        <v>9000</v>
      </c>
      <c r="B9000" s="129">
        <v>44357</v>
      </c>
      <c r="C9000" s="118">
        <f t="shared" si="438"/>
        <v>6</v>
      </c>
      <c r="D9000" s="120" t="s">
        <v>252</v>
      </c>
      <c r="E9000" s="120" t="s">
        <v>20072</v>
      </c>
      <c r="F9000" s="209" t="s">
        <v>636</v>
      </c>
      <c r="G9000" s="119" t="s">
        <v>20073</v>
      </c>
      <c r="H9000" s="121" t="s">
        <v>1173</v>
      </c>
      <c r="I9000" s="121" t="s">
        <v>30</v>
      </c>
      <c r="J9000" s="121" t="s">
        <v>485</v>
      </c>
      <c r="K9000" s="121" t="s">
        <v>584</v>
      </c>
      <c r="L9000" s="131" t="s">
        <v>32</v>
      </c>
      <c r="M9000" s="120" t="s">
        <v>78</v>
      </c>
      <c r="N9000" s="131"/>
      <c r="O9000" s="131"/>
      <c r="P9000" s="126"/>
      <c r="Q9000" s="118"/>
      <c r="R9000" s="118"/>
      <c r="S9000" s="120"/>
      <c r="T9000" s="126"/>
      <c r="U9000" s="126"/>
      <c r="V9000" s="126"/>
      <c r="W9000" s="126"/>
      <c r="X9000" s="126"/>
      <c r="Y9000" s="116" t="s">
        <v>16681</v>
      </c>
      <c r="Z9000" s="116"/>
      <c r="AA9000" s="116"/>
      <c r="AB9000" s="116"/>
      <c r="AC9000" s="116"/>
      <c r="AD9000" s="116"/>
    </row>
    <row r="9001" spans="1:30" s="189" customFormat="1" ht="14.4">
      <c r="A9001" s="116">
        <v>9001</v>
      </c>
      <c r="B9001" s="129">
        <v>44357</v>
      </c>
      <c r="C9001" s="118">
        <f t="shared" si="438"/>
        <v>6</v>
      </c>
      <c r="D9001" s="120" t="s">
        <v>252</v>
      </c>
      <c r="E9001" t="s">
        <v>20074</v>
      </c>
      <c r="F9001" s="209" t="s">
        <v>20075</v>
      </c>
      <c r="G9001" s="119" t="s">
        <v>20076</v>
      </c>
      <c r="H9001" s="121" t="s">
        <v>41</v>
      </c>
      <c r="I9001" s="121" t="s">
        <v>30</v>
      </c>
      <c r="J9001" s="121" t="s">
        <v>5018</v>
      </c>
      <c r="K9001" s="121" t="s">
        <v>584</v>
      </c>
      <c r="L9001" s="131" t="s">
        <v>32</v>
      </c>
      <c r="M9001" s="120" t="s">
        <v>78</v>
      </c>
      <c r="N9001" s="131"/>
      <c r="O9001" s="131"/>
      <c r="P9001" s="126"/>
      <c r="Q9001" s="118"/>
      <c r="R9001" s="118"/>
      <c r="S9001" s="120"/>
      <c r="T9001" s="126"/>
      <c r="U9001" s="126"/>
      <c r="V9001" s="126"/>
      <c r="W9001" s="126"/>
      <c r="X9001" s="126"/>
      <c r="Y9001" s="116" t="s">
        <v>16681</v>
      </c>
      <c r="Z9001" s="116"/>
      <c r="AA9001" s="116"/>
      <c r="AB9001" s="116"/>
      <c r="AC9001" s="116"/>
      <c r="AD9001" s="116"/>
    </row>
    <row r="9002" spans="1:30" s="189" customFormat="1">
      <c r="A9002" s="116">
        <v>9002</v>
      </c>
      <c r="B9002" s="129">
        <v>44357</v>
      </c>
      <c r="C9002" s="118">
        <f t="shared" si="438"/>
        <v>6</v>
      </c>
      <c r="D9002" s="120" t="s">
        <v>252</v>
      </c>
      <c r="E9002" s="120" t="s">
        <v>20077</v>
      </c>
      <c r="F9002" s="209" t="s">
        <v>20078</v>
      </c>
      <c r="G9002" s="119" t="s">
        <v>8939</v>
      </c>
      <c r="H9002" s="121" t="s">
        <v>71</v>
      </c>
      <c r="I9002" s="121" t="s">
        <v>30</v>
      </c>
      <c r="J9002" s="121" t="s">
        <v>435</v>
      </c>
      <c r="K9002" s="121" t="s">
        <v>584</v>
      </c>
      <c r="L9002" s="131" t="s">
        <v>32</v>
      </c>
      <c r="M9002" s="120" t="s">
        <v>78</v>
      </c>
      <c r="N9002" s="131"/>
      <c r="O9002" s="131"/>
      <c r="P9002" s="126"/>
      <c r="Q9002" s="118"/>
      <c r="R9002" s="118"/>
      <c r="S9002" s="120"/>
      <c r="T9002" s="126"/>
      <c r="U9002" s="126"/>
      <c r="V9002" s="126"/>
      <c r="W9002" s="126"/>
      <c r="X9002" s="126"/>
      <c r="Y9002" s="116" t="s">
        <v>16681</v>
      </c>
      <c r="Z9002" s="116"/>
      <c r="AA9002" s="116"/>
      <c r="AB9002" s="116"/>
      <c r="AC9002" s="116"/>
      <c r="AD9002" s="116"/>
    </row>
    <row r="9003" spans="1:30" s="189" customFormat="1" ht="27.6">
      <c r="A9003" s="116">
        <v>9003</v>
      </c>
      <c r="B9003" s="129">
        <v>44357</v>
      </c>
      <c r="C9003" s="118">
        <f t="shared" si="438"/>
        <v>6</v>
      </c>
      <c r="D9003" s="120" t="s">
        <v>252</v>
      </c>
      <c r="E9003" s="120" t="s">
        <v>20079</v>
      </c>
      <c r="F9003" s="209" t="s">
        <v>20080</v>
      </c>
      <c r="G9003" s="119" t="s">
        <v>250</v>
      </c>
      <c r="H9003" s="121" t="s">
        <v>41</v>
      </c>
      <c r="I9003" s="182" t="s">
        <v>42</v>
      </c>
      <c r="J9003" s="121" t="s">
        <v>478</v>
      </c>
      <c r="K9003" s="121" t="s">
        <v>584</v>
      </c>
      <c r="L9003" s="131" t="s">
        <v>32</v>
      </c>
      <c r="M9003" s="120" t="s">
        <v>33</v>
      </c>
      <c r="N9003" s="131">
        <v>44508</v>
      </c>
      <c r="O9003" s="131">
        <v>44524</v>
      </c>
      <c r="P9003" s="126"/>
      <c r="Q9003" s="118"/>
      <c r="R9003" s="118"/>
      <c r="S9003" s="120"/>
      <c r="T9003" s="126"/>
      <c r="U9003" s="126"/>
      <c r="V9003" s="126"/>
      <c r="W9003" s="126"/>
      <c r="X9003" s="126"/>
      <c r="Y9003" s="116" t="s">
        <v>16681</v>
      </c>
      <c r="Z9003" s="116"/>
      <c r="AA9003" s="116"/>
      <c r="AB9003" s="116"/>
      <c r="AC9003" s="116"/>
      <c r="AD9003" s="116"/>
    </row>
    <row r="9004" spans="1:30" s="189" customFormat="1">
      <c r="A9004" s="116">
        <v>9004</v>
      </c>
      <c r="B9004" s="129">
        <v>44357</v>
      </c>
      <c r="C9004" s="118">
        <f t="shared" si="438"/>
        <v>6</v>
      </c>
      <c r="D9004" s="120" t="s">
        <v>25</v>
      </c>
      <c r="E9004" s="120" t="s">
        <v>20081</v>
      </c>
      <c r="F9004" s="209" t="s">
        <v>20082</v>
      </c>
      <c r="G9004" s="119" t="s">
        <v>20083</v>
      </c>
      <c r="H9004" s="121" t="s">
        <v>53</v>
      </c>
      <c r="I9004" s="119" t="s">
        <v>30</v>
      </c>
      <c r="J9004" s="121" t="s">
        <v>5018</v>
      </c>
      <c r="K9004" s="121" t="s">
        <v>65</v>
      </c>
      <c r="L9004" s="131" t="s">
        <v>32</v>
      </c>
      <c r="M9004" s="120" t="s">
        <v>33</v>
      </c>
      <c r="N9004" s="131">
        <v>44386</v>
      </c>
      <c r="O9004" s="131">
        <v>44463</v>
      </c>
      <c r="P9004" s="126"/>
      <c r="Q9004" s="118"/>
      <c r="R9004" s="118"/>
      <c r="S9004" s="120"/>
      <c r="T9004" s="126"/>
      <c r="U9004" s="126"/>
      <c r="V9004" s="126"/>
      <c r="W9004" s="126"/>
      <c r="X9004" s="126"/>
      <c r="Y9004" s="116"/>
      <c r="Z9004" s="116"/>
      <c r="AA9004" s="116"/>
      <c r="AB9004" s="116"/>
      <c r="AC9004" s="116"/>
      <c r="AD9004" s="116"/>
    </row>
    <row r="9005" spans="1:30" s="189" customFormat="1">
      <c r="A9005" s="116">
        <v>9005</v>
      </c>
      <c r="B9005" s="129">
        <v>44357</v>
      </c>
      <c r="C9005" s="118">
        <f t="shared" si="438"/>
        <v>6</v>
      </c>
      <c r="D9005" s="120" t="s">
        <v>25</v>
      </c>
      <c r="E9005" s="120" t="s">
        <v>20084</v>
      </c>
      <c r="F9005" s="209" t="s">
        <v>5452</v>
      </c>
      <c r="G9005" s="119" t="s">
        <v>20085</v>
      </c>
      <c r="H9005" s="121" t="s">
        <v>53</v>
      </c>
      <c r="I9005" s="119" t="s">
        <v>30</v>
      </c>
      <c r="J9005" s="121" t="s">
        <v>87</v>
      </c>
      <c r="K9005" s="121" t="s">
        <v>584</v>
      </c>
      <c r="L9005" s="131" t="s">
        <v>32</v>
      </c>
      <c r="M9005" s="120" t="s">
        <v>78</v>
      </c>
      <c r="N9005" s="131"/>
      <c r="O9005" s="131"/>
      <c r="P9005" s="126"/>
      <c r="Q9005" s="118"/>
      <c r="R9005" s="118"/>
      <c r="S9005" s="120"/>
      <c r="T9005" s="126"/>
      <c r="U9005" s="126"/>
      <c r="V9005" s="126"/>
      <c r="W9005" s="126"/>
      <c r="X9005" s="126"/>
      <c r="Y9005" s="116"/>
      <c r="Z9005" s="116"/>
      <c r="AA9005" s="116"/>
      <c r="AB9005" s="116"/>
      <c r="AC9005" s="116"/>
      <c r="AD9005" s="116"/>
    </row>
    <row r="9006" spans="1:30" s="189" customFormat="1">
      <c r="A9006" s="116">
        <v>9006</v>
      </c>
      <c r="B9006" s="129">
        <v>44357</v>
      </c>
      <c r="C9006" s="118">
        <f t="shared" si="438"/>
        <v>6</v>
      </c>
      <c r="D9006" s="120" t="s">
        <v>25</v>
      </c>
      <c r="E9006" s="120" t="s">
        <v>20086</v>
      </c>
      <c r="F9006" s="209" t="s">
        <v>5452</v>
      </c>
      <c r="G9006" s="119" t="s">
        <v>20087</v>
      </c>
      <c r="H9006" s="121" t="s">
        <v>53</v>
      </c>
      <c r="I9006" s="121" t="s">
        <v>30</v>
      </c>
      <c r="J9006" s="121" t="s">
        <v>87</v>
      </c>
      <c r="K9006" s="121" t="s">
        <v>584</v>
      </c>
      <c r="L9006" s="131" t="s">
        <v>32</v>
      </c>
      <c r="M9006" s="120" t="s">
        <v>78</v>
      </c>
      <c r="N9006" s="131"/>
      <c r="O9006" s="131"/>
      <c r="P9006" s="126"/>
      <c r="Q9006" s="118"/>
      <c r="R9006" s="118"/>
      <c r="S9006" s="120"/>
      <c r="T9006" s="126"/>
      <c r="U9006" s="126"/>
      <c r="V9006" s="126"/>
      <c r="W9006" s="126"/>
      <c r="X9006" s="126"/>
      <c r="Y9006" s="116"/>
      <c r="Z9006" s="116"/>
      <c r="AA9006" s="116"/>
      <c r="AB9006" s="116"/>
      <c r="AC9006" s="116"/>
      <c r="AD9006" s="116"/>
    </row>
    <row r="9007" spans="1:30" s="189" customFormat="1" ht="27.6">
      <c r="A9007" s="116">
        <v>9007</v>
      </c>
      <c r="B9007" s="129">
        <v>44357</v>
      </c>
      <c r="C9007" s="118">
        <f t="shared" si="438"/>
        <v>6</v>
      </c>
      <c r="D9007" s="120" t="s">
        <v>25</v>
      </c>
      <c r="E9007" s="120" t="s">
        <v>20088</v>
      </c>
      <c r="F9007" s="209" t="s">
        <v>20089</v>
      </c>
      <c r="G9007" s="119" t="s">
        <v>20090</v>
      </c>
      <c r="H9007" s="121" t="s">
        <v>53</v>
      </c>
      <c r="I9007" s="121" t="s">
        <v>30</v>
      </c>
      <c r="J9007" s="121" t="s">
        <v>77</v>
      </c>
      <c r="K9007" s="121" t="s">
        <v>584</v>
      </c>
      <c r="L9007" s="131" t="s">
        <v>32</v>
      </c>
      <c r="M9007" s="120" t="s">
        <v>78</v>
      </c>
      <c r="N9007" s="131"/>
      <c r="O9007" s="131"/>
      <c r="P9007" s="126"/>
      <c r="Q9007" s="118"/>
      <c r="R9007" s="118"/>
      <c r="S9007" s="120"/>
      <c r="T9007" s="126"/>
      <c r="U9007" s="126"/>
      <c r="V9007" s="126"/>
      <c r="W9007" s="126"/>
      <c r="X9007" s="126"/>
      <c r="Y9007" s="116"/>
      <c r="Z9007" s="116"/>
      <c r="AA9007" s="116"/>
      <c r="AB9007" s="116"/>
      <c r="AC9007" s="116"/>
      <c r="AD9007" s="116"/>
    </row>
    <row r="9008" spans="1:30" s="189" customFormat="1">
      <c r="A9008" s="116">
        <v>9008</v>
      </c>
      <c r="B9008" s="129">
        <v>44357</v>
      </c>
      <c r="C9008" s="118">
        <f t="shared" si="438"/>
        <v>6</v>
      </c>
      <c r="D9008" s="120" t="s">
        <v>25</v>
      </c>
      <c r="E9008" s="120" t="s">
        <v>20091</v>
      </c>
      <c r="F9008" s="209" t="s">
        <v>16562</v>
      </c>
      <c r="G9008" s="119" t="s">
        <v>20092</v>
      </c>
      <c r="H9008" s="121" t="s">
        <v>53</v>
      </c>
      <c r="I9008" s="121" t="s">
        <v>30</v>
      </c>
      <c r="J9008" s="121" t="s">
        <v>7958</v>
      </c>
      <c r="K9008" s="121" t="s">
        <v>584</v>
      </c>
      <c r="L9008" s="131" t="s">
        <v>32</v>
      </c>
      <c r="M9008" s="120" t="s">
        <v>78</v>
      </c>
      <c r="N9008" s="131"/>
      <c r="O9008" s="131"/>
      <c r="P9008" s="126"/>
      <c r="Q9008" s="118"/>
      <c r="R9008" s="118"/>
      <c r="S9008" s="120"/>
      <c r="T9008" s="126"/>
      <c r="U9008" s="126"/>
      <c r="V9008" s="126"/>
      <c r="W9008" s="126"/>
      <c r="X9008" s="126"/>
      <c r="Y9008" s="116"/>
      <c r="Z9008" s="116"/>
      <c r="AA9008" s="116"/>
      <c r="AB9008" s="116"/>
      <c r="AC9008" s="116"/>
      <c r="AD9008" s="116"/>
    </row>
    <row r="9009" spans="1:30" s="189" customFormat="1">
      <c r="A9009" s="116">
        <v>9009</v>
      </c>
      <c r="B9009" s="129">
        <v>44357</v>
      </c>
      <c r="C9009" s="118">
        <f t="shared" si="438"/>
        <v>6</v>
      </c>
      <c r="D9009" s="120" t="s">
        <v>25</v>
      </c>
      <c r="E9009" s="120" t="s">
        <v>20093</v>
      </c>
      <c r="F9009" s="209" t="s">
        <v>15749</v>
      </c>
      <c r="G9009" s="119" t="s">
        <v>9318</v>
      </c>
      <c r="H9009" s="121" t="s">
        <v>53</v>
      </c>
      <c r="I9009" s="121" t="s">
        <v>30</v>
      </c>
      <c r="J9009" s="121" t="s">
        <v>5018</v>
      </c>
      <c r="K9009" s="121" t="s">
        <v>65</v>
      </c>
      <c r="L9009" s="131" t="s">
        <v>32</v>
      </c>
      <c r="M9009" s="120" t="s">
        <v>78</v>
      </c>
      <c r="N9009" s="131"/>
      <c r="O9009" s="131"/>
      <c r="P9009" s="126"/>
      <c r="Q9009" s="118"/>
      <c r="R9009" s="118"/>
      <c r="S9009" s="120"/>
      <c r="T9009" s="126"/>
      <c r="U9009" s="126"/>
      <c r="V9009" s="126"/>
      <c r="W9009" s="126"/>
      <c r="X9009" s="126"/>
      <c r="Y9009" s="116"/>
      <c r="Z9009" s="116"/>
      <c r="AA9009" s="116"/>
      <c r="AB9009" s="116"/>
      <c r="AC9009" s="116"/>
      <c r="AD9009" s="116"/>
    </row>
    <row r="9010" spans="1:30" s="189" customFormat="1">
      <c r="A9010" s="116">
        <v>9010</v>
      </c>
      <c r="B9010" s="129">
        <v>44378</v>
      </c>
      <c r="C9010" s="118">
        <f t="shared" si="438"/>
        <v>7</v>
      </c>
      <c r="D9010" s="120" t="s">
        <v>25</v>
      </c>
      <c r="E9010" s="120" t="s">
        <v>20094</v>
      </c>
      <c r="F9010" s="209" t="s">
        <v>20095</v>
      </c>
      <c r="G9010" s="119" t="s">
        <v>3751</v>
      </c>
      <c r="H9010" s="121" t="s">
        <v>177</v>
      </c>
      <c r="I9010" s="121" t="s">
        <v>42</v>
      </c>
      <c r="J9010" s="121" t="s">
        <v>1811</v>
      </c>
      <c r="K9010" s="121" t="s">
        <v>65</v>
      </c>
      <c r="L9010" s="131" t="s">
        <v>32</v>
      </c>
      <c r="M9010" s="120" t="s">
        <v>78</v>
      </c>
      <c r="N9010" s="131"/>
      <c r="O9010" s="131">
        <v>44406</v>
      </c>
      <c r="P9010" s="126"/>
      <c r="Q9010" s="118"/>
      <c r="R9010" s="133"/>
      <c r="S9010" s="120"/>
      <c r="T9010" s="126"/>
      <c r="U9010" s="126"/>
      <c r="V9010" s="126"/>
      <c r="W9010" s="126"/>
      <c r="X9010" s="126"/>
      <c r="Y9010" s="116"/>
      <c r="Z9010" s="116"/>
      <c r="AA9010" s="116"/>
      <c r="AB9010" s="116"/>
      <c r="AC9010" s="116"/>
      <c r="AD9010" s="116"/>
    </row>
    <row r="9011" spans="1:30" s="189" customFormat="1">
      <c r="A9011" s="116">
        <v>9011</v>
      </c>
      <c r="B9011" s="129">
        <v>44357</v>
      </c>
      <c r="C9011" s="118">
        <f t="shared" si="438"/>
        <v>6</v>
      </c>
      <c r="D9011" s="120" t="s">
        <v>25</v>
      </c>
      <c r="E9011" s="120" t="s">
        <v>20096</v>
      </c>
      <c r="F9011" s="209" t="s">
        <v>13266</v>
      </c>
      <c r="G9011" s="119" t="s">
        <v>214</v>
      </c>
      <c r="H9011" s="121" t="s">
        <v>53</v>
      </c>
      <c r="I9011" s="119" t="s">
        <v>42</v>
      </c>
      <c r="J9011" s="121" t="s">
        <v>91</v>
      </c>
      <c r="K9011" s="121" t="s">
        <v>65</v>
      </c>
      <c r="L9011" s="131" t="s">
        <v>32</v>
      </c>
      <c r="M9011" s="120" t="s">
        <v>33</v>
      </c>
      <c r="N9011" s="131">
        <v>44386</v>
      </c>
      <c r="O9011" s="131"/>
      <c r="P9011" s="126"/>
      <c r="Q9011" s="118"/>
      <c r="R9011" s="118"/>
      <c r="S9011" s="120" t="s">
        <v>92</v>
      </c>
      <c r="T9011" s="126"/>
      <c r="U9011" s="126"/>
      <c r="V9011" s="126"/>
      <c r="W9011" s="126"/>
      <c r="X9011" s="126"/>
      <c r="Y9011" s="116" t="s">
        <v>3759</v>
      </c>
      <c r="Z9011" s="116"/>
      <c r="AA9011" s="116"/>
      <c r="AB9011" s="116"/>
      <c r="AC9011" s="116"/>
      <c r="AD9011" s="116"/>
    </row>
    <row r="9012" spans="1:30" s="189" customFormat="1">
      <c r="A9012" s="116">
        <v>9012</v>
      </c>
      <c r="B9012" s="129">
        <v>44357</v>
      </c>
      <c r="C9012" s="118">
        <f t="shared" si="438"/>
        <v>6</v>
      </c>
      <c r="D9012" s="120" t="s">
        <v>25</v>
      </c>
      <c r="E9012" s="120" t="s">
        <v>20097</v>
      </c>
      <c r="F9012" s="209" t="s">
        <v>12366</v>
      </c>
      <c r="G9012" s="119" t="s">
        <v>2408</v>
      </c>
      <c r="H9012" s="121" t="s">
        <v>53</v>
      </c>
      <c r="I9012" s="119" t="s">
        <v>30</v>
      </c>
      <c r="J9012" s="121" t="s">
        <v>7087</v>
      </c>
      <c r="K9012" s="121" t="s">
        <v>65</v>
      </c>
      <c r="L9012" s="131" t="s">
        <v>32</v>
      </c>
      <c r="M9012" s="120" t="s">
        <v>78</v>
      </c>
      <c r="N9012" s="131"/>
      <c r="O9012" s="131"/>
      <c r="P9012" s="126"/>
      <c r="Q9012" s="118"/>
      <c r="R9012" s="118"/>
      <c r="S9012" s="120"/>
      <c r="T9012" s="126"/>
      <c r="U9012" s="126"/>
      <c r="V9012" s="126"/>
      <c r="W9012" s="126"/>
      <c r="X9012" s="126"/>
      <c r="Y9012" s="116"/>
      <c r="Z9012" s="116"/>
      <c r="AA9012" s="116"/>
      <c r="AB9012" s="116"/>
      <c r="AC9012" s="116"/>
      <c r="AD9012" s="116"/>
    </row>
    <row r="9013" spans="1:30" s="189" customFormat="1">
      <c r="A9013" s="116">
        <v>9013</v>
      </c>
      <c r="B9013" s="129">
        <v>44357</v>
      </c>
      <c r="C9013" s="118">
        <f t="shared" si="438"/>
        <v>6</v>
      </c>
      <c r="D9013" s="120" t="s">
        <v>25</v>
      </c>
      <c r="E9013" s="120" t="s">
        <v>20098</v>
      </c>
      <c r="F9013" s="209" t="s">
        <v>20099</v>
      </c>
      <c r="G9013" s="119" t="s">
        <v>4949</v>
      </c>
      <c r="H9013" s="121" t="s">
        <v>53</v>
      </c>
      <c r="I9013" s="121" t="s">
        <v>42</v>
      </c>
      <c r="J9013" s="121" t="s">
        <v>91</v>
      </c>
      <c r="K9013" s="121" t="s">
        <v>65</v>
      </c>
      <c r="L9013" s="131" t="s">
        <v>32</v>
      </c>
      <c r="M9013" s="120" t="s">
        <v>78</v>
      </c>
      <c r="N9013" s="131"/>
      <c r="O9013" s="131"/>
      <c r="P9013" s="126"/>
      <c r="Q9013" s="118"/>
      <c r="R9013" s="118"/>
      <c r="S9013" s="120"/>
      <c r="T9013" s="126"/>
      <c r="U9013" s="126"/>
      <c r="V9013" s="126"/>
      <c r="W9013" s="126"/>
      <c r="X9013" s="126"/>
      <c r="Y9013" s="116"/>
      <c r="Z9013" s="116"/>
      <c r="AA9013" s="116"/>
      <c r="AB9013" s="116"/>
      <c r="AC9013" s="116"/>
      <c r="AD9013" s="116"/>
    </row>
    <row r="9014" spans="1:30" s="189" customFormat="1" ht="27.6">
      <c r="A9014" s="116">
        <v>9014</v>
      </c>
      <c r="B9014" s="129">
        <v>44357</v>
      </c>
      <c r="C9014" s="118">
        <f t="shared" si="438"/>
        <v>6</v>
      </c>
      <c r="D9014" s="120" t="s">
        <v>25</v>
      </c>
      <c r="E9014" s="120" t="s">
        <v>20100</v>
      </c>
      <c r="F9014" s="209" t="s">
        <v>20101</v>
      </c>
      <c r="G9014" s="119" t="s">
        <v>20102</v>
      </c>
      <c r="H9014" s="121" t="s">
        <v>53</v>
      </c>
      <c r="I9014" s="119" t="s">
        <v>30</v>
      </c>
      <c r="J9014" s="121" t="s">
        <v>12228</v>
      </c>
      <c r="K9014" s="121" t="s">
        <v>65</v>
      </c>
      <c r="L9014" s="131" t="s">
        <v>32</v>
      </c>
      <c r="M9014" s="120" t="s">
        <v>78</v>
      </c>
      <c r="N9014" s="131"/>
      <c r="O9014" s="131"/>
      <c r="P9014" s="126"/>
      <c r="Q9014" s="118"/>
      <c r="R9014" s="118"/>
      <c r="S9014" s="120"/>
      <c r="T9014" s="126"/>
      <c r="U9014" s="126"/>
      <c r="V9014" s="126"/>
      <c r="W9014" s="126"/>
      <c r="X9014" s="126"/>
      <c r="Y9014" s="116"/>
      <c r="Z9014" s="116"/>
      <c r="AA9014" s="116"/>
      <c r="AB9014" s="116"/>
      <c r="AC9014" s="116"/>
      <c r="AD9014" s="116"/>
    </row>
    <row r="9015" spans="1:30" s="189" customFormat="1">
      <c r="A9015" s="116">
        <v>9015</v>
      </c>
      <c r="B9015" s="129">
        <v>44357</v>
      </c>
      <c r="C9015" s="118">
        <f t="shared" si="438"/>
        <v>6</v>
      </c>
      <c r="D9015" s="120" t="s">
        <v>25</v>
      </c>
      <c r="E9015" s="120" t="s">
        <v>20103</v>
      </c>
      <c r="F9015" s="209" t="s">
        <v>122</v>
      </c>
      <c r="G9015" s="121" t="s">
        <v>20104</v>
      </c>
      <c r="H9015" s="121" t="s">
        <v>53</v>
      </c>
      <c r="I9015" s="119" t="s">
        <v>30</v>
      </c>
      <c r="J9015" s="121" t="s">
        <v>77</v>
      </c>
      <c r="K9015" s="121" t="s">
        <v>65</v>
      </c>
      <c r="L9015" s="131" t="s">
        <v>32</v>
      </c>
      <c r="M9015" s="120" t="s">
        <v>78</v>
      </c>
      <c r="N9015" s="131"/>
      <c r="O9015" s="131"/>
      <c r="P9015" s="126"/>
      <c r="Q9015" s="118"/>
      <c r="R9015" s="118"/>
      <c r="S9015" s="120"/>
      <c r="T9015" s="126"/>
      <c r="U9015" s="126"/>
      <c r="V9015" s="126"/>
      <c r="W9015" s="126"/>
      <c r="X9015" s="126"/>
      <c r="Y9015" s="116"/>
      <c r="Z9015" s="116"/>
      <c r="AA9015" s="116"/>
      <c r="AB9015" s="116"/>
      <c r="AC9015" s="116"/>
      <c r="AD9015" s="116"/>
    </row>
    <row r="9016" spans="1:30" s="189" customFormat="1">
      <c r="A9016" s="116">
        <v>9016</v>
      </c>
      <c r="B9016" s="129">
        <v>44361</v>
      </c>
      <c r="C9016" s="118">
        <f t="shared" si="438"/>
        <v>6</v>
      </c>
      <c r="D9016" s="120" t="s">
        <v>252</v>
      </c>
      <c r="E9016" s="120" t="s">
        <v>20105</v>
      </c>
      <c r="F9016" s="209" t="s">
        <v>20106</v>
      </c>
      <c r="G9016" s="120" t="s">
        <v>20107</v>
      </c>
      <c r="H9016" s="121" t="s">
        <v>160</v>
      </c>
      <c r="I9016" s="119" t="s">
        <v>42</v>
      </c>
      <c r="J9016" s="121" t="s">
        <v>72</v>
      </c>
      <c r="K9016" s="121" t="s">
        <v>65</v>
      </c>
      <c r="L9016" s="131" t="s">
        <v>32</v>
      </c>
      <c r="M9016" s="120" t="s">
        <v>9290</v>
      </c>
      <c r="N9016" s="131"/>
      <c r="O9016" s="131"/>
      <c r="P9016" s="126"/>
      <c r="Q9016" s="118"/>
      <c r="R9016" s="118"/>
      <c r="S9016" s="120"/>
      <c r="T9016" s="126"/>
      <c r="U9016" s="126"/>
      <c r="V9016" s="126"/>
      <c r="W9016" s="126"/>
      <c r="X9016" s="126"/>
      <c r="Y9016" s="116"/>
      <c r="Z9016" s="116"/>
      <c r="AA9016" s="116"/>
      <c r="AB9016" s="116"/>
      <c r="AC9016" s="116"/>
      <c r="AD9016" s="116"/>
    </row>
    <row r="9017" spans="1:30" s="189" customFormat="1" ht="27.6">
      <c r="A9017" s="116">
        <v>9017</v>
      </c>
      <c r="B9017" s="129">
        <v>44361</v>
      </c>
      <c r="C9017" s="118">
        <f t="shared" si="438"/>
        <v>6</v>
      </c>
      <c r="D9017" s="120" t="s">
        <v>252</v>
      </c>
      <c r="E9017" s="120" t="s">
        <v>20108</v>
      </c>
      <c r="F9017" s="209" t="s">
        <v>20109</v>
      </c>
      <c r="G9017" s="120" t="s">
        <v>709</v>
      </c>
      <c r="H9017" s="121" t="s">
        <v>29</v>
      </c>
      <c r="I9017" s="121" t="s">
        <v>30</v>
      </c>
      <c r="J9017" s="121" t="s">
        <v>838</v>
      </c>
      <c r="K9017" s="121" t="s">
        <v>65</v>
      </c>
      <c r="L9017" s="131" t="s">
        <v>32</v>
      </c>
      <c r="M9017" s="120" t="s">
        <v>9290</v>
      </c>
      <c r="N9017" s="131"/>
      <c r="O9017" s="131"/>
      <c r="P9017" s="126"/>
      <c r="Q9017" s="118"/>
      <c r="R9017" s="118"/>
      <c r="S9017" s="120"/>
      <c r="T9017" s="126"/>
      <c r="U9017" s="126"/>
      <c r="V9017" s="126"/>
      <c r="W9017" s="126"/>
      <c r="X9017" s="126"/>
      <c r="Y9017" s="116"/>
      <c r="Z9017" s="116"/>
      <c r="AA9017" s="116"/>
      <c r="AB9017" s="116"/>
      <c r="AC9017" s="116"/>
      <c r="AD9017" s="116"/>
    </row>
    <row r="9018" spans="1:30" s="189" customFormat="1">
      <c r="A9018" s="116">
        <v>9018</v>
      </c>
      <c r="B9018" s="129">
        <v>44361</v>
      </c>
      <c r="C9018" s="118">
        <f t="shared" si="438"/>
        <v>6</v>
      </c>
      <c r="D9018" s="120" t="s">
        <v>252</v>
      </c>
      <c r="E9018" s="120" t="s">
        <v>20110</v>
      </c>
      <c r="F9018" s="209" t="s">
        <v>20111</v>
      </c>
      <c r="G9018" s="120" t="s">
        <v>6925</v>
      </c>
      <c r="H9018" s="121" t="s">
        <v>41</v>
      </c>
      <c r="I9018" s="121" t="s">
        <v>30</v>
      </c>
      <c r="J9018" s="121" t="s">
        <v>838</v>
      </c>
      <c r="K9018" s="121" t="s">
        <v>65</v>
      </c>
      <c r="L9018" s="131" t="s">
        <v>32</v>
      </c>
      <c r="M9018" s="120" t="s">
        <v>9290</v>
      </c>
      <c r="N9018" s="131"/>
      <c r="O9018" s="131"/>
      <c r="P9018" s="126"/>
      <c r="Q9018" s="118"/>
      <c r="R9018" s="118"/>
      <c r="S9018" s="120"/>
      <c r="T9018" s="126"/>
      <c r="U9018" s="126"/>
      <c r="V9018" s="126"/>
      <c r="W9018" s="126"/>
      <c r="X9018" s="126"/>
      <c r="Y9018" s="116"/>
      <c r="Z9018" s="116"/>
      <c r="AA9018" s="116"/>
      <c r="AB9018" s="116"/>
      <c r="AC9018" s="116"/>
      <c r="AD9018" s="116"/>
    </row>
    <row r="9019" spans="1:30" s="189" customFormat="1" ht="27.6">
      <c r="A9019" s="116">
        <v>9019</v>
      </c>
      <c r="B9019" s="129">
        <v>44361</v>
      </c>
      <c r="C9019" s="118">
        <f t="shared" si="438"/>
        <v>6</v>
      </c>
      <c r="D9019" s="120" t="s">
        <v>252</v>
      </c>
      <c r="E9019" s="120" t="s">
        <v>20112</v>
      </c>
      <c r="F9019" s="209" t="s">
        <v>20113</v>
      </c>
      <c r="G9019" s="120" t="s">
        <v>20114</v>
      </c>
      <c r="H9019" s="121" t="s">
        <v>53</v>
      </c>
      <c r="I9019" s="121" t="s">
        <v>42</v>
      </c>
      <c r="J9019" s="121" t="s">
        <v>91</v>
      </c>
      <c r="K9019" s="121" t="s">
        <v>65</v>
      </c>
      <c r="L9019" s="131" t="s">
        <v>32</v>
      </c>
      <c r="M9019" s="120" t="s">
        <v>9290</v>
      </c>
      <c r="N9019" s="131"/>
      <c r="O9019" s="131"/>
      <c r="P9019" s="126"/>
      <c r="Q9019" s="118"/>
      <c r="R9019" s="118"/>
      <c r="S9019" s="120"/>
      <c r="T9019" s="126"/>
      <c r="U9019" s="126"/>
      <c r="V9019" s="126"/>
      <c r="W9019" s="126"/>
      <c r="X9019" s="126"/>
      <c r="Y9019" s="116"/>
      <c r="Z9019" s="116"/>
      <c r="AA9019" s="116"/>
      <c r="AB9019" s="116"/>
      <c r="AC9019" s="116"/>
      <c r="AD9019" s="116"/>
    </row>
    <row r="9020" spans="1:30" s="189" customFormat="1">
      <c r="A9020" s="116">
        <v>9020</v>
      </c>
      <c r="B9020" s="129">
        <v>44361</v>
      </c>
      <c r="C9020" s="118">
        <f t="shared" si="438"/>
        <v>6</v>
      </c>
      <c r="D9020" s="120" t="s">
        <v>252</v>
      </c>
      <c r="E9020" s="120" t="s">
        <v>20115</v>
      </c>
      <c r="F9020" s="209" t="s">
        <v>976</v>
      </c>
      <c r="G9020" s="120" t="s">
        <v>20116</v>
      </c>
      <c r="H9020" s="121" t="s">
        <v>48</v>
      </c>
      <c r="I9020" s="121" t="s">
        <v>30</v>
      </c>
      <c r="J9020" s="121" t="s">
        <v>838</v>
      </c>
      <c r="K9020" s="121" t="s">
        <v>65</v>
      </c>
      <c r="L9020" s="131" t="s">
        <v>32</v>
      </c>
      <c r="M9020" s="120" t="s">
        <v>9290</v>
      </c>
      <c r="N9020" s="131"/>
      <c r="O9020" s="131"/>
      <c r="P9020" s="126"/>
      <c r="Q9020" s="118"/>
      <c r="R9020" s="118"/>
      <c r="S9020" s="120"/>
      <c r="T9020" s="126"/>
      <c r="U9020" s="126"/>
      <c r="V9020" s="126"/>
      <c r="W9020" s="126"/>
      <c r="X9020" s="126"/>
      <c r="Y9020" s="116"/>
      <c r="Z9020" s="116"/>
      <c r="AA9020" s="116"/>
      <c r="AB9020" s="116"/>
      <c r="AC9020" s="116"/>
      <c r="AD9020" s="116"/>
    </row>
    <row r="9021" spans="1:30" s="189" customFormat="1">
      <c r="A9021" s="116">
        <v>9021</v>
      </c>
      <c r="B9021" s="129">
        <v>44361</v>
      </c>
      <c r="C9021" s="118">
        <f t="shared" si="438"/>
        <v>6</v>
      </c>
      <c r="D9021" s="120" t="s">
        <v>252</v>
      </c>
      <c r="E9021" s="120" t="s">
        <v>20117</v>
      </c>
      <c r="F9021" s="209" t="s">
        <v>20118</v>
      </c>
      <c r="G9021" s="120" t="s">
        <v>3321</v>
      </c>
      <c r="H9021" s="121" t="s">
        <v>76</v>
      </c>
      <c r="I9021" s="121" t="s">
        <v>42</v>
      </c>
      <c r="J9021" s="121" t="s">
        <v>82</v>
      </c>
      <c r="K9021" s="121" t="s">
        <v>65</v>
      </c>
      <c r="L9021" s="131" t="s">
        <v>32</v>
      </c>
      <c r="M9021" s="120" t="s">
        <v>9290</v>
      </c>
      <c r="N9021" s="131"/>
      <c r="O9021" s="131"/>
      <c r="P9021" s="126"/>
      <c r="Q9021" s="118"/>
      <c r="R9021" s="118"/>
      <c r="S9021" s="120"/>
      <c r="T9021" s="126"/>
      <c r="U9021" s="126"/>
      <c r="V9021" s="126"/>
      <c r="W9021" s="126"/>
      <c r="X9021" s="126"/>
      <c r="Y9021" s="116"/>
      <c r="Z9021" s="116"/>
      <c r="AA9021" s="116"/>
      <c r="AB9021" s="116"/>
      <c r="AC9021" s="116"/>
      <c r="AD9021" s="116"/>
    </row>
    <row r="9022" spans="1:30" s="189" customFormat="1">
      <c r="A9022" s="116">
        <v>9022</v>
      </c>
      <c r="B9022" s="129">
        <v>44361</v>
      </c>
      <c r="C9022" s="118">
        <f t="shared" si="438"/>
        <v>6</v>
      </c>
      <c r="D9022" s="120" t="s">
        <v>252</v>
      </c>
      <c r="E9022" s="120" t="s">
        <v>20119</v>
      </c>
      <c r="F9022" s="209" t="s">
        <v>16719</v>
      </c>
      <c r="G9022" s="120" t="s">
        <v>805</v>
      </c>
      <c r="H9022" s="121" t="s">
        <v>41</v>
      </c>
      <c r="I9022" s="119" t="s">
        <v>30</v>
      </c>
      <c r="J9022" s="121" t="s">
        <v>838</v>
      </c>
      <c r="K9022" s="121" t="s">
        <v>65</v>
      </c>
      <c r="L9022" s="131" t="s">
        <v>32</v>
      </c>
      <c r="M9022" s="120" t="s">
        <v>33</v>
      </c>
      <c r="N9022" s="131">
        <v>44459</v>
      </c>
      <c r="O9022" s="131">
        <v>44586</v>
      </c>
      <c r="P9022" s="126"/>
      <c r="Q9022" s="118"/>
      <c r="R9022" s="118"/>
      <c r="S9022" s="120"/>
      <c r="T9022" s="126"/>
      <c r="U9022" s="126"/>
      <c r="V9022" s="126"/>
      <c r="W9022" s="126"/>
      <c r="X9022" s="126"/>
      <c r="Y9022" s="116"/>
      <c r="Z9022" s="116"/>
      <c r="AA9022" s="116"/>
      <c r="AB9022" s="116"/>
      <c r="AC9022" s="116"/>
      <c r="AD9022" s="116"/>
    </row>
    <row r="9023" spans="1:30" s="189" customFormat="1">
      <c r="A9023" s="116">
        <v>9023</v>
      </c>
      <c r="B9023" s="129">
        <v>44361</v>
      </c>
      <c r="C9023" s="118">
        <f t="shared" si="438"/>
        <v>6</v>
      </c>
      <c r="D9023" s="120" t="s">
        <v>252</v>
      </c>
      <c r="E9023" s="120" t="s">
        <v>20120</v>
      </c>
      <c r="F9023" s="209" t="s">
        <v>7211</v>
      </c>
      <c r="G9023" s="120" t="s">
        <v>15270</v>
      </c>
      <c r="H9023" s="121" t="s">
        <v>41</v>
      </c>
      <c r="I9023" s="121" t="s">
        <v>30</v>
      </c>
      <c r="J9023" s="121" t="s">
        <v>838</v>
      </c>
      <c r="K9023" s="121" t="s">
        <v>65</v>
      </c>
      <c r="L9023" s="131" t="s">
        <v>32</v>
      </c>
      <c r="M9023" s="120" t="s">
        <v>184</v>
      </c>
      <c r="N9023" s="131"/>
      <c r="O9023" s="131"/>
      <c r="P9023" s="126"/>
      <c r="Q9023" s="118"/>
      <c r="R9023" s="118"/>
      <c r="S9023" s="120"/>
      <c r="T9023" s="126"/>
      <c r="U9023" s="126"/>
      <c r="V9023" s="126"/>
      <c r="W9023" s="126"/>
      <c r="X9023" s="126"/>
      <c r="Y9023" s="116"/>
      <c r="Z9023" s="116"/>
      <c r="AA9023" s="116"/>
      <c r="AB9023" s="116"/>
      <c r="AC9023" s="116"/>
      <c r="AD9023" s="116"/>
    </row>
    <row r="9024" spans="1:30" s="189" customFormat="1">
      <c r="A9024" s="116">
        <v>9024</v>
      </c>
      <c r="B9024" s="129">
        <v>44361</v>
      </c>
      <c r="C9024" s="118">
        <f t="shared" si="438"/>
        <v>6</v>
      </c>
      <c r="D9024" s="120" t="s">
        <v>252</v>
      </c>
      <c r="E9024" s="120" t="s">
        <v>20121</v>
      </c>
      <c r="F9024" s="209" t="s">
        <v>20122</v>
      </c>
      <c r="G9024" s="120" t="s">
        <v>445</v>
      </c>
      <c r="H9024" s="121" t="s">
        <v>71</v>
      </c>
      <c r="I9024" s="121" t="s">
        <v>30</v>
      </c>
      <c r="J9024" s="121" t="s">
        <v>838</v>
      </c>
      <c r="K9024" s="121" t="s">
        <v>65</v>
      </c>
      <c r="L9024" s="131" t="s">
        <v>32</v>
      </c>
      <c r="M9024" s="120" t="s">
        <v>33</v>
      </c>
      <c r="N9024" s="131">
        <v>44523</v>
      </c>
      <c r="O9024" s="131"/>
      <c r="P9024" s="126"/>
      <c r="Q9024" s="118"/>
      <c r="R9024" s="118"/>
      <c r="S9024" s="120"/>
      <c r="T9024" s="126"/>
      <c r="U9024" s="126"/>
      <c r="V9024" s="126"/>
      <c r="W9024" s="126"/>
      <c r="X9024" s="126"/>
      <c r="Y9024" s="116" t="s">
        <v>16023</v>
      </c>
      <c r="Z9024" s="116"/>
      <c r="AA9024" s="116"/>
      <c r="AB9024" s="116"/>
      <c r="AC9024" s="116"/>
      <c r="AD9024" s="116"/>
    </row>
    <row r="9025" spans="1:30" s="189" customFormat="1">
      <c r="A9025" s="116">
        <v>9025</v>
      </c>
      <c r="B9025" s="129">
        <v>44361</v>
      </c>
      <c r="C9025" s="118">
        <f t="shared" si="438"/>
        <v>6</v>
      </c>
      <c r="D9025" s="120" t="s">
        <v>252</v>
      </c>
      <c r="E9025" s="120" t="s">
        <v>20123</v>
      </c>
      <c r="F9025" s="209" t="s">
        <v>20124</v>
      </c>
      <c r="G9025" s="120" t="s">
        <v>20125</v>
      </c>
      <c r="H9025" s="121" t="s">
        <v>41</v>
      </c>
      <c r="I9025" s="121" t="s">
        <v>30</v>
      </c>
      <c r="J9025" s="121" t="s">
        <v>838</v>
      </c>
      <c r="K9025" s="121" t="s">
        <v>65</v>
      </c>
      <c r="L9025" s="131" t="s">
        <v>32</v>
      </c>
      <c r="M9025" s="120" t="s">
        <v>33</v>
      </c>
      <c r="N9025" s="131">
        <v>44378</v>
      </c>
      <c r="O9025" s="131">
        <v>44496</v>
      </c>
      <c r="P9025" s="126"/>
      <c r="Q9025" s="118"/>
      <c r="R9025" s="118"/>
      <c r="S9025" s="120" t="s">
        <v>135</v>
      </c>
      <c r="T9025" s="126"/>
      <c r="U9025" s="126"/>
      <c r="V9025" s="126"/>
      <c r="W9025" s="126"/>
      <c r="X9025" s="126"/>
      <c r="Y9025" s="116"/>
      <c r="Z9025" s="116"/>
      <c r="AA9025" s="116"/>
      <c r="AB9025" s="116"/>
      <c r="AC9025" s="116"/>
      <c r="AD9025" s="116"/>
    </row>
    <row r="9026" spans="1:30" s="189" customFormat="1">
      <c r="A9026" s="116">
        <v>9026</v>
      </c>
      <c r="B9026" s="129">
        <v>44361</v>
      </c>
      <c r="C9026" s="118">
        <f t="shared" si="438"/>
        <v>6</v>
      </c>
      <c r="D9026" s="120" t="s">
        <v>252</v>
      </c>
      <c r="E9026" s="120" t="s">
        <v>20126</v>
      </c>
      <c r="F9026" s="209" t="s">
        <v>17509</v>
      </c>
      <c r="G9026" s="130" t="s">
        <v>20127</v>
      </c>
      <c r="H9026" s="121" t="s">
        <v>48</v>
      </c>
      <c r="I9026" s="121" t="s">
        <v>30</v>
      </c>
      <c r="J9026" s="121" t="s">
        <v>838</v>
      </c>
      <c r="K9026" s="121" t="s">
        <v>65</v>
      </c>
      <c r="L9026" s="131" t="s">
        <v>32</v>
      </c>
      <c r="M9026" s="120" t="s">
        <v>33</v>
      </c>
      <c r="N9026" s="131">
        <v>44378</v>
      </c>
      <c r="O9026" s="131">
        <v>44589</v>
      </c>
      <c r="P9026" s="126"/>
      <c r="Q9026" s="118"/>
      <c r="R9026" s="118">
        <f ca="1">TODAY()-N9026</f>
        <v>300</v>
      </c>
      <c r="S9026" s="120"/>
      <c r="T9026" s="126"/>
      <c r="U9026" s="126"/>
      <c r="V9026" s="126"/>
      <c r="W9026" s="126"/>
      <c r="X9026" s="126"/>
      <c r="Y9026" s="116"/>
      <c r="Z9026" s="116"/>
      <c r="AA9026" s="116"/>
      <c r="AB9026" s="116"/>
      <c r="AC9026" s="116"/>
      <c r="AD9026" s="116"/>
    </row>
    <row r="9027" spans="1:30" s="189" customFormat="1">
      <c r="A9027" s="116">
        <v>9027</v>
      </c>
      <c r="B9027" s="129">
        <v>44533</v>
      </c>
      <c r="C9027" s="129"/>
      <c r="D9027" s="120" t="s">
        <v>25</v>
      </c>
      <c r="E9027" s="120" t="s">
        <v>20128</v>
      </c>
      <c r="F9027" s="209" t="s">
        <v>20129</v>
      </c>
      <c r="G9027" s="119" t="s">
        <v>4949</v>
      </c>
      <c r="H9027" s="121" t="s">
        <v>53</v>
      </c>
      <c r="I9027" s="121" t="s">
        <v>30</v>
      </c>
      <c r="J9027" s="121" t="s">
        <v>77</v>
      </c>
      <c r="K9027" s="121" t="s">
        <v>65</v>
      </c>
      <c r="L9027" s="157" t="s">
        <v>32</v>
      </c>
      <c r="M9027" s="120" t="s">
        <v>78</v>
      </c>
      <c r="N9027" s="131"/>
      <c r="O9027" s="131"/>
      <c r="P9027" s="126"/>
      <c r="Q9027" s="118"/>
      <c r="R9027" s="118"/>
      <c r="S9027" s="120"/>
      <c r="T9027" s="126"/>
      <c r="U9027" s="126"/>
      <c r="V9027" s="126"/>
      <c r="W9027" s="126"/>
      <c r="X9027" s="126"/>
      <c r="Y9027" s="116"/>
      <c r="Z9027" s="116"/>
      <c r="AA9027" s="116"/>
      <c r="AB9027" s="116"/>
      <c r="AC9027" s="116"/>
      <c r="AD9027" s="116"/>
    </row>
    <row r="9028" spans="1:30" s="189" customFormat="1">
      <c r="A9028" s="116">
        <v>9028</v>
      </c>
      <c r="B9028" s="129">
        <v>44362</v>
      </c>
      <c r="C9028" s="118">
        <f t="shared" ref="C9028:C9043" si="439">IF(B9028&lt;&gt;0,MONTH(B9028),0)</f>
        <v>6</v>
      </c>
      <c r="D9028" s="119" t="s">
        <v>25</v>
      </c>
      <c r="E9028" s="120" t="s">
        <v>20130</v>
      </c>
      <c r="F9028" s="209" t="s">
        <v>9077</v>
      </c>
      <c r="G9028" s="119" t="s">
        <v>528</v>
      </c>
      <c r="H9028" s="121" t="s">
        <v>53</v>
      </c>
      <c r="I9028" s="119" t="s">
        <v>30</v>
      </c>
      <c r="J9028" s="121" t="s">
        <v>87</v>
      </c>
      <c r="K9028" s="121" t="s">
        <v>65</v>
      </c>
      <c r="L9028" s="131" t="s">
        <v>32</v>
      </c>
      <c r="M9028" s="120" t="s">
        <v>78</v>
      </c>
      <c r="N9028" s="131"/>
      <c r="O9028" s="131"/>
      <c r="P9028" s="126"/>
      <c r="Q9028" s="118"/>
      <c r="R9028" s="118"/>
      <c r="S9028" s="120"/>
      <c r="T9028" s="126"/>
      <c r="U9028" s="126"/>
      <c r="V9028" s="126"/>
      <c r="W9028" s="126"/>
      <c r="X9028" s="126"/>
      <c r="Y9028" s="116"/>
      <c r="Z9028" s="116"/>
      <c r="AA9028" s="116"/>
      <c r="AB9028" s="116"/>
      <c r="AC9028" s="116"/>
      <c r="AD9028" s="116"/>
    </row>
    <row r="9029" spans="1:30" s="189" customFormat="1">
      <c r="A9029" s="116">
        <v>9029</v>
      </c>
      <c r="B9029" s="129">
        <v>44362</v>
      </c>
      <c r="C9029" s="118">
        <f t="shared" si="439"/>
        <v>6</v>
      </c>
      <c r="D9029" s="119" t="s">
        <v>25</v>
      </c>
      <c r="E9029" s="120" t="s">
        <v>20131</v>
      </c>
      <c r="F9029" s="209" t="s">
        <v>20132</v>
      </c>
      <c r="G9029" s="119" t="s">
        <v>20133</v>
      </c>
      <c r="H9029" s="121" t="s">
        <v>101</v>
      </c>
      <c r="I9029" s="119" t="s">
        <v>30</v>
      </c>
      <c r="J9029" s="121" t="s">
        <v>529</v>
      </c>
      <c r="K9029" s="121" t="s">
        <v>65</v>
      </c>
      <c r="L9029" s="131" t="s">
        <v>32</v>
      </c>
      <c r="M9029" s="120" t="s">
        <v>78</v>
      </c>
      <c r="N9029" s="131"/>
      <c r="O9029" s="131"/>
      <c r="P9029" s="126"/>
      <c r="Q9029" s="118"/>
      <c r="R9029" s="118"/>
      <c r="S9029" s="120"/>
      <c r="T9029" s="126"/>
      <c r="U9029" s="126"/>
      <c r="V9029" s="126"/>
      <c r="W9029" s="126"/>
      <c r="X9029" s="126"/>
      <c r="Y9029" s="116"/>
      <c r="Z9029" s="116"/>
      <c r="AA9029" s="116"/>
      <c r="AB9029" s="116"/>
      <c r="AC9029" s="116"/>
      <c r="AD9029" s="116"/>
    </row>
    <row r="9030" spans="1:30" s="189" customFormat="1">
      <c r="A9030" s="116">
        <v>9030</v>
      </c>
      <c r="B9030" s="129">
        <v>44362</v>
      </c>
      <c r="C9030" s="118">
        <f t="shared" si="439"/>
        <v>6</v>
      </c>
      <c r="D9030" s="119" t="s">
        <v>25</v>
      </c>
      <c r="E9030" s="120" t="s">
        <v>20134</v>
      </c>
      <c r="F9030" s="209" t="s">
        <v>1462</v>
      </c>
      <c r="G9030" s="119" t="s">
        <v>20135</v>
      </c>
      <c r="H9030" s="121" t="s">
        <v>192</v>
      </c>
      <c r="I9030" s="121" t="s">
        <v>63</v>
      </c>
      <c r="J9030" s="121" t="s">
        <v>323</v>
      </c>
      <c r="K9030" s="121" t="s">
        <v>65</v>
      </c>
      <c r="L9030" s="131" t="s">
        <v>32</v>
      </c>
      <c r="M9030" s="120" t="s">
        <v>78</v>
      </c>
      <c r="N9030" s="131"/>
      <c r="O9030" s="131"/>
      <c r="P9030" s="126"/>
      <c r="Q9030" s="118"/>
      <c r="R9030" s="118"/>
      <c r="S9030" s="120"/>
      <c r="T9030" s="126"/>
      <c r="U9030" s="126"/>
      <c r="V9030" s="126"/>
      <c r="W9030" s="126"/>
      <c r="X9030" s="126"/>
      <c r="Y9030" s="116"/>
      <c r="Z9030" s="116"/>
      <c r="AA9030" s="116"/>
      <c r="AB9030" s="116"/>
      <c r="AC9030" s="116"/>
      <c r="AD9030" s="116"/>
    </row>
    <row r="9031" spans="1:30" s="189" customFormat="1" ht="27.6">
      <c r="A9031" s="116">
        <v>9031</v>
      </c>
      <c r="B9031" s="129">
        <v>44362</v>
      </c>
      <c r="C9031" s="118">
        <f t="shared" si="439"/>
        <v>6</v>
      </c>
      <c r="D9031" s="119" t="s">
        <v>25</v>
      </c>
      <c r="E9031" s="120" t="s">
        <v>20136</v>
      </c>
      <c r="F9031" s="209" t="s">
        <v>20137</v>
      </c>
      <c r="G9031" s="119" t="s">
        <v>20138</v>
      </c>
      <c r="H9031" s="121" t="s">
        <v>344</v>
      </c>
      <c r="I9031" s="121" t="s">
        <v>63</v>
      </c>
      <c r="J9031" s="121" t="s">
        <v>20139</v>
      </c>
      <c r="K9031" s="121" t="s">
        <v>65</v>
      </c>
      <c r="L9031" s="131" t="s">
        <v>32</v>
      </c>
      <c r="M9031" s="120" t="s">
        <v>78</v>
      </c>
      <c r="N9031" s="131"/>
      <c r="O9031" s="131"/>
      <c r="P9031" s="126"/>
      <c r="Q9031" s="118"/>
      <c r="R9031" s="118"/>
      <c r="S9031" s="120"/>
      <c r="T9031" s="126"/>
      <c r="U9031" s="126"/>
      <c r="V9031" s="126"/>
      <c r="W9031" s="126"/>
      <c r="X9031" s="126"/>
      <c r="Y9031" s="116"/>
      <c r="Z9031" s="116"/>
      <c r="AA9031" s="116"/>
      <c r="AB9031" s="116"/>
      <c r="AC9031" s="116"/>
      <c r="AD9031" s="116"/>
    </row>
    <row r="9032" spans="1:30" s="189" customFormat="1">
      <c r="A9032" s="116">
        <v>9032</v>
      </c>
      <c r="B9032" s="129">
        <v>44362</v>
      </c>
      <c r="C9032" s="118">
        <f t="shared" si="439"/>
        <v>6</v>
      </c>
      <c r="D9032" s="119" t="s">
        <v>25</v>
      </c>
      <c r="E9032" s="120" t="s">
        <v>20140</v>
      </c>
      <c r="F9032" s="209" t="s">
        <v>2854</v>
      </c>
      <c r="G9032" s="119" t="s">
        <v>409</v>
      </c>
      <c r="H9032" s="121" t="s">
        <v>41</v>
      </c>
      <c r="I9032" s="121" t="s">
        <v>63</v>
      </c>
      <c r="J9032" s="121" t="s">
        <v>20139</v>
      </c>
      <c r="K9032" s="121" t="s">
        <v>65</v>
      </c>
      <c r="L9032" s="131" t="s">
        <v>32</v>
      </c>
      <c r="M9032" s="120" t="s">
        <v>78</v>
      </c>
      <c r="N9032" s="131"/>
      <c r="O9032" s="131"/>
      <c r="P9032" s="126"/>
      <c r="Q9032" s="118"/>
      <c r="R9032" s="118"/>
      <c r="S9032" s="120"/>
      <c r="T9032" s="126"/>
      <c r="U9032" s="126"/>
      <c r="V9032" s="126"/>
      <c r="W9032" s="126"/>
      <c r="X9032" s="126"/>
      <c r="Y9032" s="116"/>
      <c r="Z9032" s="116"/>
      <c r="AA9032" s="116"/>
      <c r="AB9032" s="116"/>
      <c r="AC9032" s="116"/>
      <c r="AD9032" s="116"/>
    </row>
    <row r="9033" spans="1:30" s="189" customFormat="1">
      <c r="A9033" s="116">
        <v>9033</v>
      </c>
      <c r="B9033" s="129">
        <v>44362</v>
      </c>
      <c r="C9033" s="118">
        <f t="shared" si="439"/>
        <v>6</v>
      </c>
      <c r="D9033" s="119" t="s">
        <v>25</v>
      </c>
      <c r="E9033" s="120" t="s">
        <v>20141</v>
      </c>
      <c r="F9033" s="209" t="s">
        <v>2854</v>
      </c>
      <c r="G9033" s="119" t="s">
        <v>20142</v>
      </c>
      <c r="H9033" s="121" t="s">
        <v>41</v>
      </c>
      <c r="I9033" s="121" t="s">
        <v>63</v>
      </c>
      <c r="J9033" s="121" t="s">
        <v>20143</v>
      </c>
      <c r="K9033" s="121" t="s">
        <v>65</v>
      </c>
      <c r="L9033" s="131" t="s">
        <v>32</v>
      </c>
      <c r="M9033" s="120" t="s">
        <v>78</v>
      </c>
      <c r="N9033" s="131"/>
      <c r="O9033" s="131"/>
      <c r="P9033" s="126"/>
      <c r="Q9033" s="118"/>
      <c r="R9033" s="118"/>
      <c r="S9033" s="120"/>
      <c r="T9033" s="126"/>
      <c r="U9033" s="126"/>
      <c r="V9033" s="126"/>
      <c r="W9033" s="126"/>
      <c r="X9033" s="126"/>
      <c r="Y9033" s="116"/>
      <c r="Z9033" s="116"/>
      <c r="AA9033" s="116"/>
      <c r="AB9033" s="116"/>
      <c r="AC9033" s="116"/>
      <c r="AD9033" s="116"/>
    </row>
    <row r="9034" spans="1:30" s="189" customFormat="1">
      <c r="A9034" s="116">
        <v>9034</v>
      </c>
      <c r="B9034" s="129">
        <v>44362</v>
      </c>
      <c r="C9034" s="118">
        <f t="shared" si="439"/>
        <v>6</v>
      </c>
      <c r="D9034" s="119" t="s">
        <v>25</v>
      </c>
      <c r="E9034" s="120" t="s">
        <v>20144</v>
      </c>
      <c r="F9034" s="209" t="s">
        <v>20145</v>
      </c>
      <c r="G9034" s="119" t="s">
        <v>1629</v>
      </c>
      <c r="H9034" s="121" t="s">
        <v>86</v>
      </c>
      <c r="I9034" s="121" t="s">
        <v>30</v>
      </c>
      <c r="J9034" s="121" t="s">
        <v>8096</v>
      </c>
      <c r="K9034" s="121" t="s">
        <v>65</v>
      </c>
      <c r="L9034" s="131" t="s">
        <v>32</v>
      </c>
      <c r="M9034" s="120" t="s">
        <v>33</v>
      </c>
      <c r="N9034" s="131">
        <v>44362</v>
      </c>
      <c r="O9034" s="131"/>
      <c r="P9034" s="126"/>
      <c r="Q9034" s="118"/>
      <c r="R9034" s="118">
        <f ca="1">TODAY()-N9034</f>
        <v>316</v>
      </c>
      <c r="S9034" s="120"/>
      <c r="T9034" s="126"/>
      <c r="U9034" s="126"/>
      <c r="V9034" s="126"/>
      <c r="W9034" s="126"/>
      <c r="X9034" s="126"/>
      <c r="Y9034" s="116"/>
      <c r="Z9034" s="116"/>
      <c r="AA9034" s="116"/>
      <c r="AB9034" s="116"/>
      <c r="AC9034" s="116"/>
      <c r="AD9034" s="116"/>
    </row>
    <row r="9035" spans="1:30" s="189" customFormat="1" ht="27.6">
      <c r="A9035" s="116">
        <v>9035</v>
      </c>
      <c r="B9035" s="129">
        <v>44362</v>
      </c>
      <c r="C9035" s="118">
        <f t="shared" si="439"/>
        <v>6</v>
      </c>
      <c r="D9035" s="119" t="s">
        <v>25</v>
      </c>
      <c r="E9035" s="120" t="s">
        <v>20146</v>
      </c>
      <c r="F9035" s="209" t="s">
        <v>20147</v>
      </c>
      <c r="G9035" s="119" t="s">
        <v>13145</v>
      </c>
      <c r="H9035" s="121" t="s">
        <v>140</v>
      </c>
      <c r="I9035" s="121" t="s">
        <v>30</v>
      </c>
      <c r="J9035" s="121" t="s">
        <v>9820</v>
      </c>
      <c r="K9035" s="121" t="s">
        <v>65</v>
      </c>
      <c r="L9035" s="131" t="s">
        <v>32</v>
      </c>
      <c r="M9035" s="120" t="s">
        <v>33</v>
      </c>
      <c r="N9035" s="131">
        <v>44473</v>
      </c>
      <c r="O9035" s="131"/>
      <c r="P9035" s="126"/>
      <c r="Q9035" s="118"/>
      <c r="R9035" s="118"/>
      <c r="S9035" s="120"/>
      <c r="T9035" s="126"/>
      <c r="U9035" s="126"/>
      <c r="V9035" s="126"/>
      <c r="W9035" s="126"/>
      <c r="X9035" s="126"/>
      <c r="Y9035" s="116"/>
      <c r="Z9035" s="116"/>
      <c r="AA9035" s="116"/>
      <c r="AB9035" s="116"/>
      <c r="AC9035" s="116"/>
      <c r="AD9035" s="116"/>
    </row>
    <row r="9036" spans="1:30" s="189" customFormat="1">
      <c r="A9036" s="116">
        <v>9036</v>
      </c>
      <c r="B9036" s="129">
        <v>44362</v>
      </c>
      <c r="C9036" s="118">
        <f t="shared" si="439"/>
        <v>6</v>
      </c>
      <c r="D9036" s="119" t="s">
        <v>25</v>
      </c>
      <c r="E9036" s="120" t="s">
        <v>20148</v>
      </c>
      <c r="F9036" s="209" t="s">
        <v>2439</v>
      </c>
      <c r="G9036" s="119" t="s">
        <v>15287</v>
      </c>
      <c r="H9036" s="121" t="s">
        <v>97</v>
      </c>
      <c r="I9036" s="119" t="s">
        <v>30</v>
      </c>
      <c r="J9036" s="121" t="s">
        <v>31</v>
      </c>
      <c r="K9036" s="121" t="s">
        <v>65</v>
      </c>
      <c r="L9036" s="131" t="s">
        <v>32</v>
      </c>
      <c r="M9036" s="120" t="s">
        <v>78</v>
      </c>
      <c r="N9036" s="131"/>
      <c r="O9036" s="131"/>
      <c r="P9036" s="126"/>
      <c r="Q9036" s="118"/>
      <c r="R9036" s="118"/>
      <c r="S9036" s="120"/>
      <c r="T9036" s="126"/>
      <c r="U9036" s="126"/>
      <c r="V9036" s="126"/>
      <c r="W9036" s="126"/>
      <c r="X9036" s="126"/>
      <c r="Y9036" s="116"/>
      <c r="Z9036" s="116"/>
      <c r="AA9036" s="116"/>
      <c r="AB9036" s="116"/>
      <c r="AC9036" s="116"/>
      <c r="AD9036" s="116"/>
    </row>
    <row r="9037" spans="1:30">
      <c r="A9037" s="116">
        <v>9037</v>
      </c>
      <c r="B9037" s="129">
        <v>44362</v>
      </c>
      <c r="C9037" s="118">
        <f t="shared" si="439"/>
        <v>6</v>
      </c>
      <c r="D9037" s="119" t="s">
        <v>25</v>
      </c>
      <c r="E9037" s="120" t="s">
        <v>20149</v>
      </c>
      <c r="F9037" s="212" t="s">
        <v>20150</v>
      </c>
      <c r="G9037" s="119" t="s">
        <v>20151</v>
      </c>
      <c r="H9037" s="121" t="s">
        <v>140</v>
      </c>
      <c r="I9037" s="119" t="s">
        <v>30</v>
      </c>
      <c r="J9037" s="121" t="s">
        <v>7087</v>
      </c>
      <c r="K9037" s="121" t="s">
        <v>65</v>
      </c>
      <c r="L9037" s="131" t="s">
        <v>32</v>
      </c>
      <c r="M9037" s="120" t="s">
        <v>33</v>
      </c>
      <c r="N9037" s="131">
        <v>44363</v>
      </c>
      <c r="R9037" s="118">
        <f ca="1">TODAY()-N9037</f>
        <v>315</v>
      </c>
    </row>
    <row r="9038" spans="1:30" ht="27.6">
      <c r="A9038" s="116">
        <v>9038</v>
      </c>
      <c r="B9038" s="129">
        <v>44363</v>
      </c>
      <c r="C9038" s="118">
        <f t="shared" si="439"/>
        <v>6</v>
      </c>
      <c r="D9038" s="119" t="s">
        <v>25</v>
      </c>
      <c r="E9038" s="120" t="s">
        <v>20152</v>
      </c>
      <c r="F9038" s="211" t="s">
        <v>20153</v>
      </c>
      <c r="G9038" s="119" t="s">
        <v>20154</v>
      </c>
      <c r="H9038" s="121" t="s">
        <v>140</v>
      </c>
      <c r="I9038" s="121" t="s">
        <v>30</v>
      </c>
      <c r="J9038" s="121" t="s">
        <v>87</v>
      </c>
      <c r="K9038" s="121" t="s">
        <v>65</v>
      </c>
      <c r="L9038" s="131" t="s">
        <v>32</v>
      </c>
      <c r="M9038" s="120" t="s">
        <v>78</v>
      </c>
      <c r="P9038" s="124">
        <f>IF(O9038&lt;&gt;0,MONTH(O9038),0)</f>
        <v>0</v>
      </c>
    </row>
    <row r="9039" spans="1:30" s="189" customFormat="1" ht="27.6">
      <c r="A9039" s="116">
        <v>9039</v>
      </c>
      <c r="B9039" s="129">
        <v>44363</v>
      </c>
      <c r="C9039" s="118">
        <f t="shared" si="439"/>
        <v>6</v>
      </c>
      <c r="D9039" s="119" t="s">
        <v>25</v>
      </c>
      <c r="E9039" s="120" t="s">
        <v>20155</v>
      </c>
      <c r="F9039" s="214" t="s">
        <v>20156</v>
      </c>
      <c r="G9039" s="119" t="s">
        <v>3568</v>
      </c>
      <c r="H9039" s="121" t="s">
        <v>53</v>
      </c>
      <c r="I9039" s="121" t="s">
        <v>42</v>
      </c>
      <c r="J9039" s="121" t="s">
        <v>82</v>
      </c>
      <c r="K9039" s="121" t="s">
        <v>65</v>
      </c>
      <c r="L9039" s="131" t="s">
        <v>32</v>
      </c>
      <c r="M9039" s="120" t="s">
        <v>78</v>
      </c>
      <c r="N9039" s="131"/>
      <c r="O9039" s="131"/>
      <c r="P9039" s="124">
        <f>IF(O9039&lt;&gt;0,MONTH(O9039),0)</f>
        <v>0</v>
      </c>
      <c r="Q9039" s="118"/>
      <c r="R9039" s="118"/>
      <c r="S9039" s="120"/>
      <c r="T9039" s="126"/>
      <c r="U9039" s="126"/>
      <c r="V9039" s="126"/>
      <c r="W9039" s="126"/>
      <c r="X9039" s="126"/>
      <c r="Y9039" s="116"/>
      <c r="Z9039" s="116"/>
      <c r="AA9039" s="116"/>
      <c r="AB9039" s="116"/>
      <c r="AC9039" s="116"/>
      <c r="AD9039" s="116"/>
    </row>
    <row r="9040" spans="1:30" s="189" customFormat="1">
      <c r="A9040" s="116">
        <v>9040</v>
      </c>
      <c r="B9040" s="129">
        <v>44363</v>
      </c>
      <c r="C9040" s="118">
        <f t="shared" si="439"/>
        <v>6</v>
      </c>
      <c r="D9040" s="119" t="s">
        <v>25</v>
      </c>
      <c r="E9040" s="120" t="s">
        <v>20157</v>
      </c>
      <c r="F9040" s="209" t="s">
        <v>20158</v>
      </c>
      <c r="G9040" s="119" t="s">
        <v>4978</v>
      </c>
      <c r="H9040" s="121" t="s">
        <v>86</v>
      </c>
      <c r="I9040" s="121" t="s">
        <v>30</v>
      </c>
      <c r="J9040" s="121" t="s">
        <v>5018</v>
      </c>
      <c r="K9040" s="121" t="s">
        <v>65</v>
      </c>
      <c r="L9040" s="131" t="s">
        <v>32</v>
      </c>
      <c r="M9040" s="120" t="s">
        <v>78</v>
      </c>
      <c r="N9040" s="131"/>
      <c r="O9040" s="131"/>
      <c r="P9040" s="126"/>
      <c r="Q9040" s="118"/>
      <c r="R9040" s="118"/>
      <c r="S9040" s="120"/>
      <c r="T9040" s="126"/>
      <c r="U9040" s="126"/>
      <c r="V9040" s="126"/>
      <c r="W9040" s="126"/>
      <c r="X9040" s="126"/>
      <c r="Y9040" s="116"/>
      <c r="Z9040" s="116"/>
      <c r="AA9040" s="116"/>
      <c r="AB9040" s="116"/>
      <c r="AC9040" s="116"/>
      <c r="AD9040" s="116"/>
    </row>
    <row r="9041" spans="1:30" s="189" customFormat="1">
      <c r="A9041" s="116">
        <v>9041</v>
      </c>
      <c r="B9041" s="129">
        <v>44363</v>
      </c>
      <c r="C9041" s="118">
        <f t="shared" si="439"/>
        <v>6</v>
      </c>
      <c r="D9041" s="120" t="s">
        <v>25</v>
      </c>
      <c r="E9041" s="120" t="s">
        <v>20159</v>
      </c>
      <c r="F9041" s="209" t="s">
        <v>20160</v>
      </c>
      <c r="G9041" s="119" t="s">
        <v>4978</v>
      </c>
      <c r="H9041" s="121" t="s">
        <v>86</v>
      </c>
      <c r="I9041" s="121" t="s">
        <v>30</v>
      </c>
      <c r="J9041" s="121" t="s">
        <v>5018</v>
      </c>
      <c r="K9041" s="121" t="s">
        <v>65</v>
      </c>
      <c r="L9041" s="131" t="s">
        <v>32</v>
      </c>
      <c r="M9041" s="120" t="s">
        <v>33</v>
      </c>
      <c r="N9041" s="131">
        <v>44447</v>
      </c>
      <c r="O9041" s="131">
        <v>44454</v>
      </c>
      <c r="P9041" s="126"/>
      <c r="Q9041" s="118"/>
      <c r="R9041" s="118"/>
      <c r="S9041" s="120"/>
      <c r="T9041" s="126"/>
      <c r="U9041" s="126"/>
      <c r="V9041" s="126"/>
      <c r="W9041" s="126"/>
      <c r="X9041" s="126"/>
      <c r="Y9041" s="116" t="s">
        <v>20161</v>
      </c>
      <c r="Z9041" s="116"/>
      <c r="AA9041" s="116"/>
      <c r="AB9041" s="116"/>
      <c r="AC9041" s="116"/>
      <c r="AD9041" s="116"/>
    </row>
    <row r="9042" spans="1:30" s="189" customFormat="1" ht="27.6">
      <c r="A9042" s="116">
        <v>9042</v>
      </c>
      <c r="B9042" s="129">
        <v>44363</v>
      </c>
      <c r="C9042" s="118">
        <f t="shared" si="439"/>
        <v>6</v>
      </c>
      <c r="D9042" s="119" t="s">
        <v>25</v>
      </c>
      <c r="E9042" s="120" t="s">
        <v>20162</v>
      </c>
      <c r="F9042" s="209" t="s">
        <v>20163</v>
      </c>
      <c r="G9042" s="119" t="s">
        <v>2975</v>
      </c>
      <c r="H9042" s="121" t="s">
        <v>140</v>
      </c>
      <c r="I9042" s="121" t="s">
        <v>30</v>
      </c>
      <c r="J9042" s="121" t="s">
        <v>7142</v>
      </c>
      <c r="K9042" s="121" t="s">
        <v>65</v>
      </c>
      <c r="L9042" s="131" t="s">
        <v>32</v>
      </c>
      <c r="M9042" s="120" t="s">
        <v>78</v>
      </c>
      <c r="N9042" s="131"/>
      <c r="O9042" s="131"/>
      <c r="P9042" s="126"/>
      <c r="Q9042" s="118"/>
      <c r="R9042" s="118"/>
      <c r="S9042" s="120"/>
      <c r="T9042" s="126"/>
      <c r="U9042" s="126"/>
      <c r="V9042" s="126"/>
      <c r="W9042" s="126"/>
      <c r="X9042" s="126"/>
      <c r="Y9042" s="116"/>
      <c r="Z9042" s="116"/>
      <c r="AA9042" s="116"/>
      <c r="AB9042" s="116"/>
      <c r="AC9042" s="116"/>
      <c r="AD9042" s="116"/>
    </row>
    <row r="9043" spans="1:30" s="189" customFormat="1">
      <c r="A9043" s="116">
        <v>9043</v>
      </c>
      <c r="B9043" s="129">
        <v>44363</v>
      </c>
      <c r="C9043" s="118">
        <f t="shared" si="439"/>
        <v>6</v>
      </c>
      <c r="D9043" s="119" t="s">
        <v>25</v>
      </c>
      <c r="E9043" s="120" t="s">
        <v>20164</v>
      </c>
      <c r="F9043" s="209" t="s">
        <v>20165</v>
      </c>
      <c r="G9043" s="119" t="s">
        <v>229</v>
      </c>
      <c r="H9043" s="121" t="s">
        <v>41</v>
      </c>
      <c r="I9043" s="121" t="s">
        <v>63</v>
      </c>
      <c r="J9043" s="121" t="s">
        <v>323</v>
      </c>
      <c r="K9043" s="121" t="s">
        <v>65</v>
      </c>
      <c r="L9043" s="131" t="s">
        <v>32</v>
      </c>
      <c r="M9043" s="120" t="s">
        <v>33</v>
      </c>
      <c r="N9043" s="131">
        <v>44364</v>
      </c>
      <c r="O9043" s="131"/>
      <c r="P9043" s="126"/>
      <c r="Q9043" s="118"/>
      <c r="R9043" s="118"/>
      <c r="S9043" s="120"/>
      <c r="T9043" s="126"/>
      <c r="U9043" s="126"/>
      <c r="V9043" s="126"/>
      <c r="W9043" s="126"/>
      <c r="X9043" s="126"/>
      <c r="Y9043" s="116"/>
      <c r="Z9043" s="116"/>
      <c r="AA9043" s="116"/>
      <c r="AB9043" s="116"/>
      <c r="AC9043" s="116"/>
      <c r="AD9043" s="116"/>
    </row>
    <row r="9044" spans="1:30" s="189" customFormat="1">
      <c r="A9044" s="116">
        <v>9044</v>
      </c>
      <c r="B9044" s="129">
        <v>44533</v>
      </c>
      <c r="C9044" s="129"/>
      <c r="D9044" s="120" t="s">
        <v>25</v>
      </c>
      <c r="E9044" s="120" t="s">
        <v>20166</v>
      </c>
      <c r="F9044" s="209" t="s">
        <v>20129</v>
      </c>
      <c r="G9044" s="119" t="s">
        <v>14038</v>
      </c>
      <c r="H9044" s="121" t="s">
        <v>101</v>
      </c>
      <c r="I9044" s="119" t="s">
        <v>30</v>
      </c>
      <c r="J9044" s="121" t="s">
        <v>31</v>
      </c>
      <c r="K9044" s="121" t="s">
        <v>65</v>
      </c>
      <c r="L9044" s="157" t="s">
        <v>32</v>
      </c>
      <c r="M9044" s="120" t="s">
        <v>33</v>
      </c>
      <c r="N9044" s="131">
        <v>44537</v>
      </c>
      <c r="O9044" s="131">
        <v>44537</v>
      </c>
      <c r="P9044" s="126"/>
      <c r="Q9044" s="118"/>
      <c r="R9044" s="118"/>
      <c r="S9044" s="120"/>
      <c r="T9044" s="126"/>
      <c r="U9044" s="126"/>
      <c r="V9044" s="126"/>
      <c r="W9044" s="126"/>
      <c r="X9044" s="126"/>
      <c r="Y9044" s="116"/>
      <c r="Z9044" s="116"/>
      <c r="AA9044" s="116"/>
      <c r="AB9044" s="116"/>
      <c r="AC9044" s="116"/>
      <c r="AD9044" s="116"/>
    </row>
    <row r="9045" spans="1:30" s="189" customFormat="1">
      <c r="A9045" s="116">
        <v>9045</v>
      </c>
      <c r="B9045" s="129"/>
      <c r="C9045" s="118">
        <f t="shared" ref="C9045:C9064" si="440">IF(B9045&lt;&gt;0,MONTH(B9045),0)</f>
        <v>0</v>
      </c>
      <c r="D9045" s="119" t="s">
        <v>25</v>
      </c>
      <c r="E9045" s="120" t="s">
        <v>20167</v>
      </c>
      <c r="F9045" s="215" t="s">
        <v>20168</v>
      </c>
      <c r="G9045" s="116" t="s">
        <v>12724</v>
      </c>
      <c r="H9045" s="121" t="s">
        <v>97</v>
      </c>
      <c r="I9045" s="119" t="s">
        <v>30</v>
      </c>
      <c r="J9045" s="121" t="s">
        <v>87</v>
      </c>
      <c r="K9045" s="121" t="s">
        <v>65</v>
      </c>
      <c r="L9045" s="120" t="s">
        <v>32</v>
      </c>
      <c r="M9045" s="120" t="s">
        <v>33</v>
      </c>
      <c r="N9045" s="131">
        <v>43739</v>
      </c>
      <c r="O9045" s="131">
        <v>44406</v>
      </c>
      <c r="P9045" s="126"/>
      <c r="Q9045" s="118">
        <v>2</v>
      </c>
      <c r="R9045" s="118">
        <f ca="1">TODAY()-O9045</f>
        <v>272</v>
      </c>
      <c r="S9045" s="120"/>
      <c r="T9045" s="126"/>
      <c r="U9045" s="126"/>
      <c r="V9045" s="126"/>
      <c r="W9045" s="126"/>
      <c r="X9045" s="126"/>
      <c r="Y9045" s="126" t="s">
        <v>383</v>
      </c>
      <c r="Z9045" s="116"/>
      <c r="AA9045" s="116"/>
      <c r="AB9045" s="116"/>
      <c r="AC9045" s="116"/>
      <c r="AD9045" s="116"/>
    </row>
    <row r="9046" spans="1:30" s="189" customFormat="1">
      <c r="A9046" s="116">
        <v>9046</v>
      </c>
      <c r="B9046" s="129"/>
      <c r="C9046" s="118">
        <f t="shared" si="440"/>
        <v>0</v>
      </c>
      <c r="D9046" s="119" t="s">
        <v>25</v>
      </c>
      <c r="E9046" s="120" t="s">
        <v>20169</v>
      </c>
      <c r="F9046" s="215" t="s">
        <v>20170</v>
      </c>
      <c r="G9046" s="116" t="s">
        <v>20171</v>
      </c>
      <c r="H9046" s="119" t="s">
        <v>76</v>
      </c>
      <c r="I9046" s="121"/>
      <c r="J9046" s="121"/>
      <c r="K9046" s="121" t="s">
        <v>65</v>
      </c>
      <c r="L9046" s="120" t="s">
        <v>32</v>
      </c>
      <c r="M9046" s="120" t="s">
        <v>33</v>
      </c>
      <c r="N9046" s="131">
        <v>44174</v>
      </c>
      <c r="O9046" s="131"/>
      <c r="P9046" s="126"/>
      <c r="Q9046" s="118"/>
      <c r="R9046" s="118"/>
      <c r="S9046" s="120" t="s">
        <v>34</v>
      </c>
      <c r="T9046" s="126"/>
      <c r="U9046" s="126"/>
      <c r="V9046" s="126"/>
      <c r="W9046" s="126"/>
      <c r="X9046" s="126"/>
      <c r="Y9046" s="126" t="s">
        <v>204</v>
      </c>
      <c r="Z9046" s="116"/>
      <c r="AA9046" s="116"/>
      <c r="AB9046" s="116"/>
      <c r="AC9046" s="116"/>
      <c r="AD9046" s="116"/>
    </row>
    <row r="9047" spans="1:30" s="189" customFormat="1">
      <c r="A9047" s="116">
        <v>9047</v>
      </c>
      <c r="B9047" s="129">
        <v>44363</v>
      </c>
      <c r="C9047" s="118">
        <f t="shared" si="440"/>
        <v>6</v>
      </c>
      <c r="D9047" s="119" t="s">
        <v>25</v>
      </c>
      <c r="E9047" s="120" t="s">
        <v>20172</v>
      </c>
      <c r="F9047" s="215" t="s">
        <v>5990</v>
      </c>
      <c r="G9047" s="116" t="s">
        <v>20173</v>
      </c>
      <c r="H9047" s="121" t="s">
        <v>192</v>
      </c>
      <c r="I9047" s="121" t="s">
        <v>42</v>
      </c>
      <c r="J9047" s="121" t="s">
        <v>82</v>
      </c>
      <c r="K9047" s="121" t="s">
        <v>65</v>
      </c>
      <c r="L9047" s="131" t="s">
        <v>32</v>
      </c>
      <c r="M9047" s="120" t="s">
        <v>78</v>
      </c>
      <c r="N9047" s="131"/>
      <c r="O9047" s="131"/>
      <c r="P9047" s="126"/>
      <c r="Q9047" s="118"/>
      <c r="R9047" s="118"/>
      <c r="S9047" s="120"/>
      <c r="T9047" s="126"/>
      <c r="U9047" s="126"/>
      <c r="V9047" s="126"/>
      <c r="W9047" s="126"/>
      <c r="X9047" s="126"/>
      <c r="Y9047" s="126" t="s">
        <v>204</v>
      </c>
      <c r="Z9047" s="116"/>
      <c r="AA9047" s="116"/>
      <c r="AB9047" s="116"/>
      <c r="AC9047" s="116"/>
      <c r="AD9047" s="116"/>
    </row>
    <row r="9048" spans="1:30" s="189" customFormat="1">
      <c r="A9048" s="116">
        <v>9048</v>
      </c>
      <c r="B9048" s="129"/>
      <c r="C9048" s="118">
        <f t="shared" si="440"/>
        <v>0</v>
      </c>
      <c r="D9048" s="120" t="s">
        <v>25</v>
      </c>
      <c r="E9048" s="120" t="s">
        <v>20174</v>
      </c>
      <c r="F9048" s="215" t="s">
        <v>20175</v>
      </c>
      <c r="G9048" s="116" t="s">
        <v>1033</v>
      </c>
      <c r="H9048" s="121" t="s">
        <v>97</v>
      </c>
      <c r="I9048" s="121" t="s">
        <v>63</v>
      </c>
      <c r="J9048" s="121" t="s">
        <v>601</v>
      </c>
      <c r="K9048" s="121" t="s">
        <v>65</v>
      </c>
      <c r="L9048" s="120" t="s">
        <v>32</v>
      </c>
      <c r="M9048" s="120" t="s">
        <v>33</v>
      </c>
      <c r="N9048" s="131">
        <v>44147</v>
      </c>
      <c r="O9048" s="131">
        <v>44447</v>
      </c>
      <c r="P9048" s="126"/>
      <c r="Q9048" s="118">
        <v>2</v>
      </c>
      <c r="R9048" s="118">
        <f ca="1">TODAY()-O9048</f>
        <v>231</v>
      </c>
      <c r="S9048" s="120"/>
      <c r="T9048" s="126"/>
      <c r="U9048" s="126"/>
      <c r="V9048" s="126"/>
      <c r="W9048" s="126"/>
      <c r="X9048" s="126"/>
      <c r="Y9048" s="126" t="s">
        <v>383</v>
      </c>
      <c r="Z9048" s="116"/>
      <c r="AA9048" s="116"/>
      <c r="AB9048" s="116"/>
      <c r="AC9048" s="116"/>
      <c r="AD9048" s="116"/>
    </row>
    <row r="9049" spans="1:30" s="189" customFormat="1">
      <c r="A9049" s="116">
        <v>9049</v>
      </c>
      <c r="B9049" s="129"/>
      <c r="C9049" s="118">
        <f t="shared" si="440"/>
        <v>0</v>
      </c>
      <c r="D9049" s="119" t="s">
        <v>25</v>
      </c>
      <c r="E9049" s="120" t="s">
        <v>20176</v>
      </c>
      <c r="F9049" s="215" t="s">
        <v>6702</v>
      </c>
      <c r="G9049" s="116" t="s">
        <v>4302</v>
      </c>
      <c r="H9049" s="121" t="s">
        <v>344</v>
      </c>
      <c r="I9049" s="119" t="s">
        <v>42</v>
      </c>
      <c r="J9049" s="121" t="s">
        <v>43</v>
      </c>
      <c r="K9049" s="121" t="s">
        <v>65</v>
      </c>
      <c r="L9049" s="120" t="s">
        <v>32</v>
      </c>
      <c r="M9049" s="120" t="s">
        <v>33</v>
      </c>
      <c r="N9049" s="131">
        <v>44131</v>
      </c>
      <c r="O9049" s="131">
        <v>44406</v>
      </c>
      <c r="P9049" s="126"/>
      <c r="Q9049" s="118">
        <v>2</v>
      </c>
      <c r="R9049" s="118">
        <f ca="1">TODAY()-O9049</f>
        <v>272</v>
      </c>
      <c r="S9049" s="120"/>
      <c r="T9049" s="126"/>
      <c r="U9049" s="126"/>
      <c r="V9049" s="126"/>
      <c r="W9049" s="126"/>
      <c r="X9049" s="126"/>
      <c r="Y9049" s="126" t="s">
        <v>383</v>
      </c>
      <c r="Z9049" s="116"/>
      <c r="AA9049" s="116"/>
      <c r="AB9049" s="116"/>
      <c r="AC9049" s="116"/>
      <c r="AD9049" s="116"/>
    </row>
    <row r="9050" spans="1:30" s="189" customFormat="1">
      <c r="A9050" s="116">
        <v>9050</v>
      </c>
      <c r="B9050" s="129"/>
      <c r="C9050" s="118">
        <f t="shared" si="440"/>
        <v>0</v>
      </c>
      <c r="D9050" s="119" t="s">
        <v>25</v>
      </c>
      <c r="E9050" s="120" t="s">
        <v>20177</v>
      </c>
      <c r="F9050" s="215" t="s">
        <v>20178</v>
      </c>
      <c r="G9050" s="116" t="s">
        <v>20179</v>
      </c>
      <c r="H9050" s="121" t="s">
        <v>41</v>
      </c>
      <c r="I9050" s="119" t="s">
        <v>42</v>
      </c>
      <c r="J9050" s="121" t="s">
        <v>43</v>
      </c>
      <c r="K9050" s="121" t="s">
        <v>65</v>
      </c>
      <c r="L9050" s="120" t="s">
        <v>32</v>
      </c>
      <c r="M9050" s="120" t="s">
        <v>33</v>
      </c>
      <c r="N9050" s="131">
        <v>44174</v>
      </c>
      <c r="O9050" s="131"/>
      <c r="P9050" s="126"/>
      <c r="Q9050" s="118"/>
      <c r="R9050" s="118"/>
      <c r="S9050" s="120"/>
      <c r="T9050" s="126"/>
      <c r="U9050" s="126"/>
      <c r="V9050" s="126"/>
      <c r="W9050" s="126"/>
      <c r="X9050" s="126"/>
      <c r="Y9050" s="126" t="s">
        <v>383</v>
      </c>
      <c r="Z9050" s="116"/>
      <c r="AA9050" s="116"/>
      <c r="AB9050" s="116"/>
      <c r="AC9050" s="116"/>
      <c r="AD9050" s="116"/>
    </row>
    <row r="9051" spans="1:30" s="189" customFormat="1">
      <c r="A9051" s="116">
        <v>9051</v>
      </c>
      <c r="B9051" s="129"/>
      <c r="C9051" s="118">
        <f t="shared" si="440"/>
        <v>0</v>
      </c>
      <c r="D9051" s="119" t="s">
        <v>25</v>
      </c>
      <c r="E9051" s="120" t="s">
        <v>20180</v>
      </c>
      <c r="F9051" s="215" t="s">
        <v>20181</v>
      </c>
      <c r="G9051" s="116" t="s">
        <v>20179</v>
      </c>
      <c r="H9051" s="121" t="s">
        <v>41</v>
      </c>
      <c r="I9051" s="119" t="s">
        <v>30</v>
      </c>
      <c r="J9051" s="121" t="s">
        <v>87</v>
      </c>
      <c r="K9051" s="121" t="s">
        <v>65</v>
      </c>
      <c r="L9051" s="120" t="s">
        <v>32</v>
      </c>
      <c r="M9051" s="120" t="s">
        <v>33</v>
      </c>
      <c r="N9051" s="131">
        <v>44174</v>
      </c>
      <c r="O9051" s="131"/>
      <c r="P9051" s="126"/>
      <c r="Q9051" s="118"/>
      <c r="R9051" s="118"/>
      <c r="S9051" s="120"/>
      <c r="T9051" s="126"/>
      <c r="U9051" s="126"/>
      <c r="V9051" s="126"/>
      <c r="W9051" s="126"/>
      <c r="X9051" s="126"/>
      <c r="Y9051" s="126" t="s">
        <v>204</v>
      </c>
      <c r="Z9051" s="116"/>
      <c r="AA9051" s="116"/>
      <c r="AB9051" s="116"/>
      <c r="AC9051" s="116"/>
      <c r="AD9051" s="116"/>
    </row>
    <row r="9052" spans="1:30" s="189" customFormat="1">
      <c r="A9052" s="116">
        <v>9052</v>
      </c>
      <c r="B9052" s="129">
        <v>44363</v>
      </c>
      <c r="C9052" s="118">
        <f t="shared" si="440"/>
        <v>6</v>
      </c>
      <c r="D9052" s="119" t="s">
        <v>25</v>
      </c>
      <c r="E9052" s="120" t="s">
        <v>20182</v>
      </c>
      <c r="F9052" s="209" t="s">
        <v>228</v>
      </c>
      <c r="G9052" s="121" t="s">
        <v>4184</v>
      </c>
      <c r="H9052" s="121" t="s">
        <v>48</v>
      </c>
      <c r="I9052" s="119" t="s">
        <v>30</v>
      </c>
      <c r="J9052" s="121" t="s">
        <v>3886</v>
      </c>
      <c r="K9052" s="121" t="s">
        <v>65</v>
      </c>
      <c r="L9052" s="131" t="s">
        <v>32</v>
      </c>
      <c r="M9052" s="120" t="s">
        <v>33</v>
      </c>
      <c r="N9052" s="131">
        <v>44364</v>
      </c>
      <c r="O9052" s="131"/>
      <c r="P9052" s="126"/>
      <c r="Q9052" s="118"/>
      <c r="R9052" s="118">
        <f ca="1">TODAY()-N9052</f>
        <v>314</v>
      </c>
      <c r="S9052" s="120" t="s">
        <v>34</v>
      </c>
      <c r="T9052" s="126"/>
      <c r="U9052" s="126"/>
      <c r="V9052" s="126"/>
      <c r="W9052" s="126"/>
      <c r="X9052" s="126"/>
      <c r="Y9052" s="116"/>
      <c r="Z9052" s="116"/>
      <c r="AA9052" s="116"/>
      <c r="AB9052" s="116"/>
      <c r="AC9052" s="116"/>
      <c r="AD9052" s="116"/>
    </row>
    <row r="9053" spans="1:30" s="189" customFormat="1">
      <c r="A9053" s="116">
        <v>9053</v>
      </c>
      <c r="B9053" s="129">
        <v>44363</v>
      </c>
      <c r="C9053" s="118">
        <f t="shared" si="440"/>
        <v>6</v>
      </c>
      <c r="D9053" s="119" t="s">
        <v>25</v>
      </c>
      <c r="E9053" s="120" t="s">
        <v>20183</v>
      </c>
      <c r="F9053" s="215" t="s">
        <v>235</v>
      </c>
      <c r="G9053" s="116" t="s">
        <v>20184</v>
      </c>
      <c r="H9053" s="121" t="s">
        <v>76</v>
      </c>
      <c r="I9053" s="121" t="s">
        <v>30</v>
      </c>
      <c r="J9053" s="119" t="s">
        <v>87</v>
      </c>
      <c r="K9053" s="121" t="s">
        <v>65</v>
      </c>
      <c r="L9053" s="131" t="s">
        <v>32</v>
      </c>
      <c r="M9053" s="120" t="s">
        <v>33</v>
      </c>
      <c r="N9053" s="131">
        <v>44386</v>
      </c>
      <c r="O9053" s="131">
        <v>44406</v>
      </c>
      <c r="P9053" s="126"/>
      <c r="Q9053" s="118">
        <v>1</v>
      </c>
      <c r="R9053" s="118">
        <f ca="1">TODAY()-O9053</f>
        <v>272</v>
      </c>
      <c r="S9053" s="120"/>
      <c r="T9053" s="126"/>
      <c r="U9053" s="126"/>
      <c r="V9053" s="126"/>
      <c r="W9053" s="126"/>
      <c r="X9053" s="126"/>
      <c r="Y9053" s="126" t="s">
        <v>204</v>
      </c>
      <c r="Z9053" s="116"/>
      <c r="AA9053" s="116"/>
      <c r="AB9053" s="116"/>
      <c r="AC9053" s="116"/>
      <c r="AD9053" s="116"/>
    </row>
    <row r="9054" spans="1:30" s="189" customFormat="1">
      <c r="A9054" s="116">
        <v>9054</v>
      </c>
      <c r="B9054" s="129">
        <v>44363</v>
      </c>
      <c r="C9054" s="118">
        <f t="shared" si="440"/>
        <v>6</v>
      </c>
      <c r="D9054" s="119" t="s">
        <v>25</v>
      </c>
      <c r="E9054" s="120" t="s">
        <v>20185</v>
      </c>
      <c r="F9054" s="215" t="s">
        <v>273</v>
      </c>
      <c r="G9054" s="116" t="s">
        <v>20186</v>
      </c>
      <c r="H9054" s="121" t="s">
        <v>48</v>
      </c>
      <c r="I9054" s="119" t="s">
        <v>42</v>
      </c>
      <c r="J9054" s="121" t="s">
        <v>3146</v>
      </c>
      <c r="K9054" s="121" t="s">
        <v>65</v>
      </c>
      <c r="L9054" s="131" t="s">
        <v>32</v>
      </c>
      <c r="M9054" s="120" t="s">
        <v>33</v>
      </c>
      <c r="N9054" s="131">
        <v>44364</v>
      </c>
      <c r="O9054" s="131"/>
      <c r="P9054" s="126"/>
      <c r="Q9054" s="118"/>
      <c r="R9054" s="118">
        <f ca="1">TODAY()-N9054</f>
        <v>314</v>
      </c>
      <c r="S9054" s="120"/>
      <c r="T9054" s="126"/>
      <c r="U9054" s="126"/>
      <c r="V9054" s="126"/>
      <c r="W9054" s="126"/>
      <c r="X9054" s="126"/>
      <c r="Y9054" s="126" t="s">
        <v>204</v>
      </c>
      <c r="Z9054" s="116"/>
      <c r="AA9054" s="116"/>
      <c r="AB9054" s="116"/>
      <c r="AC9054" s="116"/>
      <c r="AD9054" s="116"/>
    </row>
    <row r="9055" spans="1:30" s="189" customFormat="1" ht="27.6">
      <c r="A9055" s="116">
        <v>9055</v>
      </c>
      <c r="B9055" s="129">
        <v>44124</v>
      </c>
      <c r="C9055" s="118">
        <f t="shared" si="440"/>
        <v>10</v>
      </c>
      <c r="D9055" s="119" t="s">
        <v>25</v>
      </c>
      <c r="E9055" s="120" t="s">
        <v>20187</v>
      </c>
      <c r="F9055" s="215" t="s">
        <v>20188</v>
      </c>
      <c r="G9055" s="116" t="s">
        <v>20189</v>
      </c>
      <c r="H9055" s="121" t="s">
        <v>76</v>
      </c>
      <c r="I9055" s="121" t="s">
        <v>30</v>
      </c>
      <c r="J9055" s="121" t="s">
        <v>5018</v>
      </c>
      <c r="K9055" s="121" t="s">
        <v>65</v>
      </c>
      <c r="L9055" s="120" t="s">
        <v>32</v>
      </c>
      <c r="M9055" s="120" t="s">
        <v>33</v>
      </c>
      <c r="N9055" s="131">
        <v>44130</v>
      </c>
      <c r="O9055" s="131">
        <v>44406</v>
      </c>
      <c r="P9055" s="126"/>
      <c r="Q9055" s="118">
        <v>2</v>
      </c>
      <c r="R9055" s="118">
        <f ca="1">TODAY()-O9055</f>
        <v>272</v>
      </c>
      <c r="S9055" s="120"/>
      <c r="T9055" s="126"/>
      <c r="U9055" s="126"/>
      <c r="V9055" s="126"/>
      <c r="W9055" s="126"/>
      <c r="X9055" s="126"/>
      <c r="Y9055" s="126" t="s">
        <v>383</v>
      </c>
      <c r="Z9055" s="116"/>
      <c r="AA9055" s="116"/>
      <c r="AB9055" s="116"/>
      <c r="AC9055" s="116"/>
      <c r="AD9055" s="116"/>
    </row>
    <row r="9056" spans="1:30" s="189" customFormat="1">
      <c r="A9056" s="116">
        <v>9056</v>
      </c>
      <c r="B9056" s="129">
        <v>44363</v>
      </c>
      <c r="C9056" s="118">
        <f t="shared" si="440"/>
        <v>6</v>
      </c>
      <c r="D9056" s="119" t="s">
        <v>25</v>
      </c>
      <c r="E9056" s="120" t="s">
        <v>20190</v>
      </c>
      <c r="F9056" s="215" t="s">
        <v>20191</v>
      </c>
      <c r="G9056" s="116" t="s">
        <v>834</v>
      </c>
      <c r="H9056" s="121" t="s">
        <v>53</v>
      </c>
      <c r="I9056" s="121" t="s">
        <v>42</v>
      </c>
      <c r="J9056" s="121" t="s">
        <v>72</v>
      </c>
      <c r="K9056" s="121" t="s">
        <v>65</v>
      </c>
      <c r="L9056" s="131" t="s">
        <v>32</v>
      </c>
      <c r="M9056" s="120" t="s">
        <v>78</v>
      </c>
      <c r="N9056" s="131"/>
      <c r="O9056" s="131"/>
      <c r="P9056" s="126"/>
      <c r="Q9056" s="118"/>
      <c r="R9056" s="118"/>
      <c r="S9056" s="120"/>
      <c r="T9056" s="126"/>
      <c r="U9056" s="126"/>
      <c r="V9056" s="126"/>
      <c r="W9056" s="126"/>
      <c r="X9056" s="126"/>
      <c r="Y9056" s="126" t="s">
        <v>204</v>
      </c>
      <c r="Z9056" s="116"/>
      <c r="AA9056" s="116"/>
      <c r="AB9056" s="116"/>
      <c r="AC9056" s="116"/>
      <c r="AD9056" s="116"/>
    </row>
    <row r="9057" spans="1:30" s="189" customFormat="1">
      <c r="A9057" s="116">
        <v>9057</v>
      </c>
      <c r="B9057" s="129">
        <v>44363</v>
      </c>
      <c r="C9057" s="118">
        <f t="shared" si="440"/>
        <v>6</v>
      </c>
      <c r="D9057" s="120" t="s">
        <v>25</v>
      </c>
      <c r="E9057" s="120" t="s">
        <v>20192</v>
      </c>
      <c r="F9057" s="215" t="s">
        <v>20193</v>
      </c>
      <c r="G9057" s="116" t="s">
        <v>20194</v>
      </c>
      <c r="H9057" s="121" t="s">
        <v>97</v>
      </c>
      <c r="I9057" s="121" t="s">
        <v>30</v>
      </c>
      <c r="J9057" s="121" t="s">
        <v>77</v>
      </c>
      <c r="K9057" s="121" t="s">
        <v>65</v>
      </c>
      <c r="L9057" s="131" t="s">
        <v>32</v>
      </c>
      <c r="M9057" s="120" t="s">
        <v>33</v>
      </c>
      <c r="N9057" s="131">
        <v>43675</v>
      </c>
      <c r="O9057" s="131">
        <v>44526</v>
      </c>
      <c r="P9057" s="126"/>
      <c r="Q9057" s="118">
        <v>2</v>
      </c>
      <c r="R9057" s="118">
        <f ca="1">TODAY()-O9057</f>
        <v>152</v>
      </c>
      <c r="S9057" s="120"/>
      <c r="T9057" s="126"/>
      <c r="U9057" s="126"/>
      <c r="V9057" s="126"/>
      <c r="W9057" s="126"/>
      <c r="X9057" s="126"/>
      <c r="Y9057" s="126" t="s">
        <v>383</v>
      </c>
      <c r="Z9057" s="116"/>
      <c r="AA9057" s="116"/>
      <c r="AB9057" s="116"/>
      <c r="AC9057" s="116"/>
      <c r="AD9057" s="116"/>
    </row>
    <row r="9058" spans="1:30" s="189" customFormat="1">
      <c r="A9058" s="116">
        <v>9058</v>
      </c>
      <c r="B9058" s="129">
        <v>44363</v>
      </c>
      <c r="C9058" s="118">
        <f t="shared" si="440"/>
        <v>6</v>
      </c>
      <c r="D9058" s="119" t="s">
        <v>25</v>
      </c>
      <c r="E9058" s="120" t="s">
        <v>20195</v>
      </c>
      <c r="F9058" s="215" t="s">
        <v>20196</v>
      </c>
      <c r="G9058" s="116" t="s">
        <v>20197</v>
      </c>
      <c r="H9058" s="121" t="s">
        <v>53</v>
      </c>
      <c r="I9058" s="119" t="s">
        <v>42</v>
      </c>
      <c r="J9058" s="121" t="s">
        <v>246</v>
      </c>
      <c r="K9058" s="121" t="s">
        <v>65</v>
      </c>
      <c r="L9058" s="131" t="s">
        <v>32</v>
      </c>
      <c r="M9058" s="120" t="s">
        <v>78</v>
      </c>
      <c r="N9058" s="131"/>
      <c r="O9058" s="131"/>
      <c r="P9058" s="126"/>
      <c r="Q9058" s="118"/>
      <c r="R9058" s="118"/>
      <c r="S9058" s="120"/>
      <c r="T9058" s="126"/>
      <c r="U9058" s="126"/>
      <c r="V9058" s="126"/>
      <c r="W9058" s="126"/>
      <c r="X9058" s="126"/>
      <c r="Y9058" s="126" t="s">
        <v>204</v>
      </c>
      <c r="Z9058" s="116"/>
      <c r="AA9058" s="116"/>
      <c r="AB9058" s="116"/>
      <c r="AC9058" s="116"/>
      <c r="AD9058" s="116"/>
    </row>
    <row r="9059" spans="1:30" s="189" customFormat="1">
      <c r="A9059" s="116">
        <v>9059</v>
      </c>
      <c r="B9059" s="129"/>
      <c r="C9059" s="118">
        <f t="shared" si="440"/>
        <v>0</v>
      </c>
      <c r="D9059" s="120" t="s">
        <v>37</v>
      </c>
      <c r="E9059" s="120" t="s">
        <v>20198</v>
      </c>
      <c r="F9059" s="215" t="s">
        <v>20199</v>
      </c>
      <c r="G9059" s="116" t="s">
        <v>3250</v>
      </c>
      <c r="H9059" s="121" t="s">
        <v>53</v>
      </c>
      <c r="I9059" s="119" t="s">
        <v>30</v>
      </c>
      <c r="J9059" s="121" t="s">
        <v>87</v>
      </c>
      <c r="K9059" s="121" t="s">
        <v>65</v>
      </c>
      <c r="L9059" s="120" t="s">
        <v>32</v>
      </c>
      <c r="M9059" s="120" t="s">
        <v>33</v>
      </c>
      <c r="N9059" s="131">
        <v>44148</v>
      </c>
      <c r="O9059" s="131">
        <v>44406</v>
      </c>
      <c r="P9059" s="126"/>
      <c r="Q9059" s="118">
        <v>2</v>
      </c>
      <c r="R9059" s="118">
        <f ca="1">TODAY()-O9059</f>
        <v>272</v>
      </c>
      <c r="S9059" s="120"/>
      <c r="T9059" s="126"/>
      <c r="U9059" s="126"/>
      <c r="V9059" s="126"/>
      <c r="W9059" s="126"/>
      <c r="X9059" s="126"/>
      <c r="Y9059" s="126" t="s">
        <v>204</v>
      </c>
      <c r="Z9059" s="116"/>
      <c r="AA9059" s="116"/>
      <c r="AB9059" s="116"/>
      <c r="AC9059" s="116"/>
      <c r="AD9059" s="116"/>
    </row>
    <row r="9060" spans="1:30" s="189" customFormat="1">
      <c r="A9060" s="116">
        <v>9060</v>
      </c>
      <c r="B9060" s="129">
        <v>44363</v>
      </c>
      <c r="C9060" s="118">
        <f t="shared" si="440"/>
        <v>6</v>
      </c>
      <c r="D9060" s="119" t="s">
        <v>25</v>
      </c>
      <c r="E9060" s="120" t="s">
        <v>20200</v>
      </c>
      <c r="F9060" s="215" t="s">
        <v>20201</v>
      </c>
      <c r="G9060" s="116" t="s">
        <v>834</v>
      </c>
      <c r="H9060" s="121" t="s">
        <v>53</v>
      </c>
      <c r="I9060" s="121" t="s">
        <v>42</v>
      </c>
      <c r="J9060" s="121" t="s">
        <v>2268</v>
      </c>
      <c r="K9060" s="121" t="s">
        <v>65</v>
      </c>
      <c r="L9060" s="131" t="s">
        <v>32</v>
      </c>
      <c r="M9060" s="120" t="s">
        <v>33</v>
      </c>
      <c r="N9060" s="131">
        <v>44425</v>
      </c>
      <c r="O9060" s="131"/>
      <c r="P9060" s="126"/>
      <c r="Q9060" s="118"/>
      <c r="R9060" s="118"/>
      <c r="S9060" s="120"/>
      <c r="T9060" s="126"/>
      <c r="U9060" s="126"/>
      <c r="V9060" s="126"/>
      <c r="W9060" s="126"/>
      <c r="X9060" s="126"/>
      <c r="Y9060" s="126" t="s">
        <v>204</v>
      </c>
      <c r="Z9060" s="116"/>
      <c r="AA9060" s="116"/>
      <c r="AB9060" s="116"/>
      <c r="AC9060" s="116"/>
      <c r="AD9060" s="116"/>
    </row>
    <row r="9061" spans="1:30" s="189" customFormat="1">
      <c r="A9061" s="116">
        <v>9061</v>
      </c>
      <c r="B9061" s="129"/>
      <c r="C9061" s="118">
        <f t="shared" si="440"/>
        <v>0</v>
      </c>
      <c r="D9061" s="120" t="s">
        <v>25</v>
      </c>
      <c r="E9061" s="120" t="s">
        <v>20202</v>
      </c>
      <c r="F9061" s="215" t="s">
        <v>20203</v>
      </c>
      <c r="G9061" s="116" t="s">
        <v>20204</v>
      </c>
      <c r="H9061" s="121" t="s">
        <v>1173</v>
      </c>
      <c r="I9061" s="119" t="s">
        <v>30</v>
      </c>
      <c r="J9061" s="121" t="s">
        <v>77</v>
      </c>
      <c r="K9061" s="121" t="s">
        <v>65</v>
      </c>
      <c r="L9061" s="120" t="s">
        <v>32</v>
      </c>
      <c r="M9061" s="120" t="s">
        <v>33</v>
      </c>
      <c r="N9061" s="131">
        <v>43993</v>
      </c>
      <c r="O9061" s="131">
        <v>44526</v>
      </c>
      <c r="P9061" s="126"/>
      <c r="Q9061" s="118"/>
      <c r="R9061" s="118"/>
      <c r="S9061" s="120"/>
      <c r="T9061" s="126"/>
      <c r="U9061" s="126"/>
      <c r="V9061" s="126"/>
      <c r="W9061" s="126"/>
      <c r="X9061" s="126"/>
      <c r="Y9061" s="126" t="s">
        <v>383</v>
      </c>
      <c r="Z9061" s="116"/>
      <c r="AA9061" s="116"/>
      <c r="AB9061" s="116"/>
      <c r="AC9061" s="116"/>
      <c r="AD9061" s="116"/>
    </row>
    <row r="9062" spans="1:30" s="189" customFormat="1">
      <c r="A9062" s="116">
        <v>9062</v>
      </c>
      <c r="B9062" s="129">
        <v>44363</v>
      </c>
      <c r="C9062" s="118">
        <f t="shared" si="440"/>
        <v>6</v>
      </c>
      <c r="D9062" s="119" t="s">
        <v>25</v>
      </c>
      <c r="E9062" s="120" t="s">
        <v>20205</v>
      </c>
      <c r="F9062" s="215" t="s">
        <v>20206</v>
      </c>
      <c r="G9062" s="116" t="s">
        <v>20207</v>
      </c>
      <c r="H9062" s="121" t="s">
        <v>53</v>
      </c>
      <c r="I9062" s="119" t="s">
        <v>42</v>
      </c>
      <c r="J9062" s="121" t="s">
        <v>2268</v>
      </c>
      <c r="K9062" s="121" t="s">
        <v>65</v>
      </c>
      <c r="L9062" s="131" t="s">
        <v>32</v>
      </c>
      <c r="M9062" s="120" t="s">
        <v>33</v>
      </c>
      <c r="N9062" s="131">
        <v>44364</v>
      </c>
      <c r="O9062" s="131">
        <v>44377</v>
      </c>
      <c r="P9062" s="126"/>
      <c r="Q9062" s="118"/>
      <c r="R9062" s="118">
        <f ca="1">TODAY()-O9062</f>
        <v>301</v>
      </c>
      <c r="S9062" s="120" t="s">
        <v>135</v>
      </c>
      <c r="T9062" s="126">
        <v>44378</v>
      </c>
      <c r="U9062" s="126"/>
      <c r="V9062" s="126"/>
      <c r="W9062" s="126"/>
      <c r="X9062" s="126"/>
      <c r="Y9062" s="126" t="s">
        <v>204</v>
      </c>
      <c r="Z9062" s="116"/>
      <c r="AA9062" s="116"/>
      <c r="AB9062" s="116"/>
      <c r="AC9062" s="116"/>
      <c r="AD9062" s="116"/>
    </row>
    <row r="9063" spans="1:30" s="189" customFormat="1">
      <c r="A9063" s="116">
        <v>9063</v>
      </c>
      <c r="B9063" s="129"/>
      <c r="C9063" s="118">
        <f t="shared" si="440"/>
        <v>0</v>
      </c>
      <c r="D9063" s="119" t="s">
        <v>25</v>
      </c>
      <c r="E9063" s="120" t="s">
        <v>20208</v>
      </c>
      <c r="F9063" s="215" t="s">
        <v>1449</v>
      </c>
      <c r="G9063" s="116" t="s">
        <v>20209</v>
      </c>
      <c r="H9063" s="119" t="s">
        <v>41</v>
      </c>
      <c r="I9063" s="119" t="s">
        <v>42</v>
      </c>
      <c r="J9063" s="121" t="s">
        <v>91</v>
      </c>
      <c r="K9063" s="121" t="s">
        <v>65</v>
      </c>
      <c r="L9063" s="120" t="s">
        <v>32</v>
      </c>
      <c r="M9063" s="120" t="s">
        <v>33</v>
      </c>
      <c r="N9063" s="131">
        <v>44174</v>
      </c>
      <c r="O9063" s="131"/>
      <c r="P9063" s="126"/>
      <c r="Q9063" s="118"/>
      <c r="R9063" s="118"/>
      <c r="S9063" s="120" t="s">
        <v>34</v>
      </c>
      <c r="T9063" s="126"/>
      <c r="U9063" s="126"/>
      <c r="V9063" s="126"/>
      <c r="W9063" s="126"/>
      <c r="X9063" s="126"/>
      <c r="Y9063" s="126" t="s">
        <v>204</v>
      </c>
      <c r="Z9063" s="116"/>
      <c r="AA9063" s="116"/>
      <c r="AB9063" s="116"/>
      <c r="AC9063" s="116"/>
      <c r="AD9063" s="116"/>
    </row>
    <row r="9064" spans="1:30" s="189" customFormat="1">
      <c r="A9064" s="116">
        <v>9064</v>
      </c>
      <c r="B9064" s="129">
        <v>44363</v>
      </c>
      <c r="C9064" s="118">
        <f t="shared" si="440"/>
        <v>6</v>
      </c>
      <c r="D9064" s="119" t="s">
        <v>25</v>
      </c>
      <c r="E9064" s="120" t="s">
        <v>20210</v>
      </c>
      <c r="F9064" s="215" t="s">
        <v>20211</v>
      </c>
      <c r="G9064" s="116" t="s">
        <v>20212</v>
      </c>
      <c r="H9064" s="121" t="s">
        <v>41</v>
      </c>
      <c r="I9064" s="119" t="s">
        <v>30</v>
      </c>
      <c r="J9064" s="121" t="s">
        <v>87</v>
      </c>
      <c r="K9064" s="121" t="s">
        <v>65</v>
      </c>
      <c r="L9064" s="131" t="s">
        <v>32</v>
      </c>
      <c r="M9064" s="120" t="s">
        <v>78</v>
      </c>
      <c r="N9064" s="131"/>
      <c r="O9064" s="131"/>
      <c r="P9064" s="126"/>
      <c r="Q9064" s="118"/>
      <c r="R9064" s="118"/>
      <c r="S9064" s="120"/>
      <c r="T9064" s="126"/>
      <c r="U9064" s="126"/>
      <c r="V9064" s="126"/>
      <c r="W9064" s="126"/>
      <c r="X9064" s="126"/>
      <c r="Y9064" s="126" t="s">
        <v>204</v>
      </c>
      <c r="Z9064" s="116"/>
      <c r="AA9064" s="116"/>
      <c r="AB9064" s="116"/>
      <c r="AC9064" s="116"/>
      <c r="AD9064" s="116"/>
    </row>
    <row r="9065" spans="1:30" s="189" customFormat="1">
      <c r="A9065" s="116">
        <v>9065</v>
      </c>
      <c r="B9065" s="129">
        <v>44533</v>
      </c>
      <c r="C9065" s="129"/>
      <c r="D9065" s="120" t="s">
        <v>25</v>
      </c>
      <c r="E9065" s="120" t="s">
        <v>20213</v>
      </c>
      <c r="F9065" s="209" t="s">
        <v>20214</v>
      </c>
      <c r="G9065" s="121" t="s">
        <v>4956</v>
      </c>
      <c r="H9065" s="121" t="s">
        <v>53</v>
      </c>
      <c r="I9065" s="119" t="s">
        <v>30</v>
      </c>
      <c r="J9065" s="121" t="s">
        <v>7280</v>
      </c>
      <c r="K9065" s="121" t="s">
        <v>65</v>
      </c>
      <c r="L9065" s="157" t="s">
        <v>32</v>
      </c>
      <c r="M9065" s="120" t="s">
        <v>33</v>
      </c>
      <c r="N9065" s="131">
        <v>44543</v>
      </c>
      <c r="O9065" s="131">
        <v>44543</v>
      </c>
      <c r="P9065" s="126"/>
      <c r="Q9065" s="118"/>
      <c r="R9065" s="118"/>
      <c r="S9065" s="120"/>
      <c r="T9065" s="126"/>
      <c r="U9065" s="126"/>
      <c r="V9065" s="126"/>
      <c r="W9065" s="126"/>
      <c r="X9065" s="126"/>
      <c r="Y9065" s="116"/>
      <c r="Z9065" s="116"/>
      <c r="AA9065" s="116"/>
      <c r="AB9065" s="116"/>
      <c r="AC9065" s="116"/>
      <c r="AD9065" s="116"/>
    </row>
    <row r="9066" spans="1:30" s="189" customFormat="1">
      <c r="A9066" s="116">
        <v>9066</v>
      </c>
      <c r="B9066" s="129">
        <v>44364</v>
      </c>
      <c r="C9066" s="118">
        <f t="shared" ref="C9066:C9078" si="441">IF(B9066&lt;&gt;0,MONTH(B9066),0)</f>
        <v>6</v>
      </c>
      <c r="D9066" s="119" t="s">
        <v>25</v>
      </c>
      <c r="E9066" s="120" t="s">
        <v>20215</v>
      </c>
      <c r="F9066" s="215" t="s">
        <v>11779</v>
      </c>
      <c r="G9066" s="116" t="s">
        <v>20204</v>
      </c>
      <c r="H9066" s="121" t="s">
        <v>1173</v>
      </c>
      <c r="I9066" s="121" t="s">
        <v>30</v>
      </c>
      <c r="J9066" s="121" t="s">
        <v>77</v>
      </c>
      <c r="K9066" s="121" t="s">
        <v>65</v>
      </c>
      <c r="L9066" s="131" t="s">
        <v>32</v>
      </c>
      <c r="M9066" s="120" t="s">
        <v>33</v>
      </c>
      <c r="N9066" s="131"/>
      <c r="O9066" s="131"/>
      <c r="P9066" s="126"/>
      <c r="Q9066" s="118"/>
      <c r="R9066" s="118"/>
      <c r="S9066" s="120"/>
      <c r="T9066" s="126"/>
      <c r="U9066" s="126"/>
      <c r="V9066" s="126"/>
      <c r="W9066" s="126"/>
      <c r="X9066" s="126"/>
      <c r="Y9066" s="126" t="s">
        <v>383</v>
      </c>
      <c r="Z9066" s="116"/>
      <c r="AA9066" s="116"/>
      <c r="AB9066" s="116"/>
      <c r="AC9066" s="116"/>
      <c r="AD9066" s="116"/>
    </row>
    <row r="9067" spans="1:30" s="189" customFormat="1">
      <c r="A9067" s="116">
        <v>9067</v>
      </c>
      <c r="B9067" s="129"/>
      <c r="C9067" s="118">
        <f t="shared" si="441"/>
        <v>0</v>
      </c>
      <c r="D9067" s="119" t="s">
        <v>25</v>
      </c>
      <c r="E9067" s="120" t="s">
        <v>20216</v>
      </c>
      <c r="F9067" s="209" t="s">
        <v>20217</v>
      </c>
      <c r="G9067" s="119" t="s">
        <v>12724</v>
      </c>
      <c r="H9067" s="121" t="s">
        <v>97</v>
      </c>
      <c r="I9067" s="121" t="s">
        <v>42</v>
      </c>
      <c r="J9067" s="119" t="s">
        <v>3146</v>
      </c>
      <c r="K9067" s="121" t="s">
        <v>65</v>
      </c>
      <c r="L9067" s="120" t="s">
        <v>32</v>
      </c>
      <c r="M9067" s="120" t="s">
        <v>33</v>
      </c>
      <c r="N9067" s="131">
        <v>44364</v>
      </c>
      <c r="O9067" s="131">
        <v>44377</v>
      </c>
      <c r="P9067" s="126"/>
      <c r="Q9067" s="118"/>
      <c r="R9067" s="118"/>
      <c r="S9067" s="120" t="s">
        <v>724</v>
      </c>
      <c r="T9067" s="126">
        <v>44377</v>
      </c>
      <c r="U9067" s="126"/>
      <c r="V9067" s="126"/>
      <c r="W9067" s="126"/>
      <c r="X9067" s="126"/>
      <c r="Y9067" s="126" t="s">
        <v>20218</v>
      </c>
      <c r="Z9067" s="116"/>
      <c r="AA9067" s="116"/>
      <c r="AB9067" s="116"/>
      <c r="AC9067" s="116"/>
      <c r="AD9067" s="116"/>
    </row>
    <row r="9068" spans="1:30" s="189" customFormat="1" ht="27.6">
      <c r="A9068" s="116">
        <v>9068</v>
      </c>
      <c r="B9068" s="129"/>
      <c r="C9068" s="118">
        <f t="shared" si="441"/>
        <v>0</v>
      </c>
      <c r="D9068" s="119" t="s">
        <v>25</v>
      </c>
      <c r="E9068" s="120" t="s">
        <v>20219</v>
      </c>
      <c r="F9068" s="209" t="s">
        <v>20220</v>
      </c>
      <c r="G9068" s="119" t="s">
        <v>255</v>
      </c>
      <c r="H9068" s="121" t="s">
        <v>192</v>
      </c>
      <c r="I9068" s="121" t="s">
        <v>42</v>
      </c>
      <c r="J9068" s="121" t="s">
        <v>82</v>
      </c>
      <c r="K9068" s="121" t="s">
        <v>65</v>
      </c>
      <c r="L9068" s="120" t="s">
        <v>32</v>
      </c>
      <c r="M9068" s="120" t="s">
        <v>78</v>
      </c>
      <c r="N9068" s="131"/>
      <c r="O9068" s="131"/>
      <c r="P9068" s="126"/>
      <c r="Q9068" s="118"/>
      <c r="R9068" s="118"/>
      <c r="S9068" s="120"/>
      <c r="T9068" s="126"/>
      <c r="U9068" s="126"/>
      <c r="V9068" s="126"/>
      <c r="W9068" s="126"/>
      <c r="X9068" s="126"/>
      <c r="Y9068" s="126" t="s">
        <v>20218</v>
      </c>
      <c r="Z9068" s="116"/>
      <c r="AA9068" s="116"/>
      <c r="AB9068" s="116"/>
      <c r="AC9068" s="116"/>
      <c r="AD9068" s="116"/>
    </row>
    <row r="9069" spans="1:30" s="189" customFormat="1" ht="27.6">
      <c r="A9069" s="116">
        <v>9069</v>
      </c>
      <c r="B9069" s="129"/>
      <c r="C9069" s="118">
        <f t="shared" si="441"/>
        <v>0</v>
      </c>
      <c r="D9069" s="120" t="s">
        <v>25</v>
      </c>
      <c r="E9069" s="120" t="s">
        <v>20221</v>
      </c>
      <c r="F9069" s="209" t="s">
        <v>20222</v>
      </c>
      <c r="G9069" s="119" t="s">
        <v>20223</v>
      </c>
      <c r="H9069" s="121" t="s">
        <v>1173</v>
      </c>
      <c r="I9069" s="121" t="s">
        <v>42</v>
      </c>
      <c r="J9069" s="121" t="s">
        <v>82</v>
      </c>
      <c r="K9069" s="121" t="s">
        <v>65</v>
      </c>
      <c r="L9069" s="120" t="s">
        <v>32</v>
      </c>
      <c r="M9069" s="120" t="s">
        <v>33</v>
      </c>
      <c r="N9069" s="131">
        <v>44145</v>
      </c>
      <c r="O9069" s="131">
        <v>44526</v>
      </c>
      <c r="P9069" s="126"/>
      <c r="Q9069" s="118"/>
      <c r="R9069" s="118">
        <f ca="1">TODAY()-O9069</f>
        <v>152</v>
      </c>
      <c r="S9069" s="120"/>
      <c r="T9069" s="126"/>
      <c r="U9069" s="126"/>
      <c r="V9069" s="126"/>
      <c r="W9069" s="126"/>
      <c r="X9069" s="126"/>
      <c r="Y9069" s="126" t="s">
        <v>20218</v>
      </c>
      <c r="Z9069" s="116"/>
      <c r="AA9069" s="116"/>
      <c r="AB9069" s="116"/>
      <c r="AC9069" s="116"/>
      <c r="AD9069" s="116"/>
    </row>
    <row r="9070" spans="1:30" s="189" customFormat="1">
      <c r="A9070" s="116">
        <v>9070</v>
      </c>
      <c r="B9070" s="129">
        <v>44364</v>
      </c>
      <c r="C9070" s="118">
        <f t="shared" si="441"/>
        <v>6</v>
      </c>
      <c r="D9070" s="119" t="s">
        <v>25</v>
      </c>
      <c r="E9070" s="120" t="s">
        <v>20224</v>
      </c>
      <c r="F9070" s="209" t="s">
        <v>14440</v>
      </c>
      <c r="G9070" s="119" t="s">
        <v>20194</v>
      </c>
      <c r="H9070" s="121" t="s">
        <v>97</v>
      </c>
      <c r="I9070" s="121" t="s">
        <v>42</v>
      </c>
      <c r="J9070" s="121" t="s">
        <v>2165</v>
      </c>
      <c r="K9070" s="121" t="s">
        <v>65</v>
      </c>
      <c r="L9070" s="131" t="s">
        <v>32</v>
      </c>
      <c r="M9070" s="120" t="s">
        <v>33</v>
      </c>
      <c r="N9070" s="131">
        <v>44364</v>
      </c>
      <c r="O9070" s="131">
        <v>44406</v>
      </c>
      <c r="P9070" s="126"/>
      <c r="Q9070" s="118"/>
      <c r="R9070" s="118"/>
      <c r="S9070" s="120" t="s">
        <v>724</v>
      </c>
      <c r="T9070" s="126">
        <v>44383</v>
      </c>
      <c r="U9070" s="126"/>
      <c r="V9070" s="126"/>
      <c r="W9070" s="126"/>
      <c r="X9070" s="126"/>
      <c r="Y9070" s="126" t="s">
        <v>20218</v>
      </c>
      <c r="Z9070" s="116"/>
      <c r="AA9070" s="116"/>
      <c r="AB9070" s="116"/>
      <c r="AC9070" s="116"/>
      <c r="AD9070" s="116"/>
    </row>
    <row r="9071" spans="1:30" s="189" customFormat="1">
      <c r="A9071" s="116">
        <v>9071</v>
      </c>
      <c r="B9071" s="129"/>
      <c r="C9071" s="118">
        <f t="shared" si="441"/>
        <v>0</v>
      </c>
      <c r="D9071" s="119" t="s">
        <v>25</v>
      </c>
      <c r="E9071" s="120" t="s">
        <v>20225</v>
      </c>
      <c r="F9071" s="209" t="s">
        <v>9286</v>
      </c>
      <c r="G9071" s="119" t="s">
        <v>9634</v>
      </c>
      <c r="H9071" s="121" t="s">
        <v>76</v>
      </c>
      <c r="I9071" s="121" t="s">
        <v>30</v>
      </c>
      <c r="J9071" s="121" t="s">
        <v>5018</v>
      </c>
      <c r="K9071" s="121" t="s">
        <v>65</v>
      </c>
      <c r="L9071" s="120" t="s">
        <v>32</v>
      </c>
      <c r="M9071" s="120" t="s">
        <v>33</v>
      </c>
      <c r="N9071" s="131">
        <v>43461</v>
      </c>
      <c r="O9071" s="131">
        <v>44406</v>
      </c>
      <c r="P9071" s="126"/>
      <c r="Q9071" s="118"/>
      <c r="R9071" s="118">
        <f ca="1">TODAY()-O9071</f>
        <v>272</v>
      </c>
      <c r="S9071" s="120"/>
      <c r="T9071" s="126"/>
      <c r="U9071" s="126"/>
      <c r="V9071" s="126"/>
      <c r="W9071" s="126"/>
      <c r="X9071" s="126"/>
      <c r="Y9071" s="126" t="s">
        <v>20218</v>
      </c>
      <c r="Z9071" s="116"/>
      <c r="AA9071" s="116"/>
      <c r="AB9071" s="116"/>
      <c r="AC9071" s="116"/>
      <c r="AD9071" s="116"/>
    </row>
    <row r="9072" spans="1:30" s="189" customFormat="1">
      <c r="A9072" s="116">
        <v>9072</v>
      </c>
      <c r="B9072" s="129">
        <v>44364</v>
      </c>
      <c r="C9072" s="118">
        <f t="shared" si="441"/>
        <v>6</v>
      </c>
      <c r="D9072" s="119" t="s">
        <v>25</v>
      </c>
      <c r="E9072" s="120" t="s">
        <v>20226</v>
      </c>
      <c r="F9072" s="209" t="s">
        <v>20227</v>
      </c>
      <c r="G9072" s="119" t="s">
        <v>834</v>
      </c>
      <c r="H9072" s="121" t="s">
        <v>53</v>
      </c>
      <c r="I9072" s="121" t="s">
        <v>42</v>
      </c>
      <c r="J9072" s="121" t="s">
        <v>2268</v>
      </c>
      <c r="K9072" s="121" t="s">
        <v>65</v>
      </c>
      <c r="L9072" s="131" t="s">
        <v>32</v>
      </c>
      <c r="M9072" s="120" t="s">
        <v>78</v>
      </c>
      <c r="N9072" s="131"/>
      <c r="O9072" s="131"/>
      <c r="P9072" s="126"/>
      <c r="Q9072" s="118"/>
      <c r="R9072" s="118"/>
      <c r="S9072" s="120"/>
      <c r="T9072" s="126"/>
      <c r="U9072" s="126"/>
      <c r="V9072" s="126"/>
      <c r="W9072" s="126"/>
      <c r="X9072" s="126"/>
      <c r="Y9072" s="126" t="s">
        <v>20218</v>
      </c>
      <c r="Z9072" s="116"/>
      <c r="AA9072" s="116"/>
      <c r="AB9072" s="116"/>
      <c r="AC9072" s="116"/>
      <c r="AD9072" s="116"/>
    </row>
    <row r="9073" spans="1:30" s="189" customFormat="1">
      <c r="A9073" s="116">
        <v>9073</v>
      </c>
      <c r="B9073" s="129"/>
      <c r="C9073" s="118">
        <f t="shared" si="441"/>
        <v>0</v>
      </c>
      <c r="D9073" s="120" t="s">
        <v>25</v>
      </c>
      <c r="E9073" s="120" t="s">
        <v>20228</v>
      </c>
      <c r="F9073" s="209" t="s">
        <v>20229</v>
      </c>
      <c r="G9073" s="119" t="s">
        <v>20230</v>
      </c>
      <c r="H9073" s="121" t="s">
        <v>48</v>
      </c>
      <c r="I9073" s="119" t="s">
        <v>30</v>
      </c>
      <c r="J9073" s="121" t="s">
        <v>87</v>
      </c>
      <c r="K9073" s="121" t="s">
        <v>65</v>
      </c>
      <c r="L9073" s="120" t="s">
        <v>32</v>
      </c>
      <c r="M9073" s="120" t="s">
        <v>33</v>
      </c>
      <c r="N9073" s="131">
        <v>43182</v>
      </c>
      <c r="O9073" s="131">
        <v>44364</v>
      </c>
      <c r="P9073" s="126"/>
      <c r="Q9073" s="118"/>
      <c r="R9073" s="118"/>
      <c r="S9073" s="120" t="s">
        <v>34</v>
      </c>
      <c r="T9073" s="126"/>
      <c r="U9073" s="126"/>
      <c r="V9073" s="126"/>
      <c r="W9073" s="126"/>
      <c r="X9073" s="126"/>
      <c r="Y9073" s="126" t="s">
        <v>20218</v>
      </c>
      <c r="Z9073" s="116"/>
      <c r="AA9073" s="116"/>
      <c r="AB9073" s="116"/>
      <c r="AC9073" s="116"/>
      <c r="AD9073" s="116"/>
    </row>
    <row r="9074" spans="1:30" s="189" customFormat="1">
      <c r="A9074" s="116">
        <v>9074</v>
      </c>
      <c r="B9074" s="129">
        <v>44368</v>
      </c>
      <c r="C9074" s="118">
        <f t="shared" si="441"/>
        <v>6</v>
      </c>
      <c r="D9074" s="119" t="s">
        <v>25</v>
      </c>
      <c r="E9074" s="120" t="s">
        <v>20231</v>
      </c>
      <c r="F9074" s="209" t="s">
        <v>20232</v>
      </c>
      <c r="G9074" s="119" t="s">
        <v>4959</v>
      </c>
      <c r="H9074" s="121" t="s">
        <v>97</v>
      </c>
      <c r="I9074" s="121" t="s">
        <v>30</v>
      </c>
      <c r="J9074" s="121" t="s">
        <v>7087</v>
      </c>
      <c r="K9074" s="121" t="s">
        <v>65</v>
      </c>
      <c r="L9074" s="131" t="s">
        <v>32</v>
      </c>
      <c r="M9074" s="120" t="s">
        <v>78</v>
      </c>
      <c r="N9074" s="131"/>
      <c r="O9074" s="131"/>
      <c r="P9074" s="126"/>
      <c r="Q9074" s="118"/>
      <c r="R9074" s="118"/>
      <c r="S9074" s="120"/>
      <c r="T9074" s="126"/>
      <c r="U9074" s="126"/>
      <c r="V9074" s="126"/>
      <c r="W9074" s="126"/>
      <c r="X9074" s="126"/>
      <c r="Y9074" s="116"/>
      <c r="Z9074" s="116"/>
      <c r="AA9074" s="116"/>
      <c r="AB9074" s="116"/>
      <c r="AC9074" s="116"/>
      <c r="AD9074" s="116"/>
    </row>
    <row r="9075" spans="1:30" s="189" customFormat="1">
      <c r="A9075" s="116">
        <v>9075</v>
      </c>
      <c r="B9075" s="129">
        <v>44368</v>
      </c>
      <c r="C9075" s="118">
        <f t="shared" si="441"/>
        <v>6</v>
      </c>
      <c r="D9075" s="130" t="s">
        <v>25</v>
      </c>
      <c r="E9075" s="120" t="s">
        <v>20233</v>
      </c>
      <c r="F9075" s="215" t="s">
        <v>20234</v>
      </c>
      <c r="G9075" s="134" t="s">
        <v>20235</v>
      </c>
      <c r="H9075" s="121" t="s">
        <v>41</v>
      </c>
      <c r="I9075" s="121" t="s">
        <v>30</v>
      </c>
      <c r="J9075" s="121" t="s">
        <v>7131</v>
      </c>
      <c r="K9075" s="121" t="s">
        <v>65</v>
      </c>
      <c r="L9075" s="131" t="s">
        <v>32</v>
      </c>
      <c r="M9075" s="120" t="s">
        <v>33</v>
      </c>
      <c r="N9075" s="131">
        <v>44403</v>
      </c>
      <c r="O9075" s="131">
        <v>44526</v>
      </c>
      <c r="P9075" s="126"/>
      <c r="Q9075" s="118"/>
      <c r="R9075" s="118">
        <f ca="1">TODAY()-N9075</f>
        <v>275</v>
      </c>
      <c r="S9075" s="120"/>
      <c r="T9075" s="126"/>
      <c r="U9075" s="126"/>
      <c r="V9075" s="126"/>
      <c r="W9075" s="126"/>
      <c r="X9075" s="126"/>
      <c r="Y9075" s="126" t="s">
        <v>383</v>
      </c>
      <c r="Z9075" s="116"/>
      <c r="AA9075" s="116"/>
      <c r="AB9075" s="116"/>
      <c r="AC9075" s="116"/>
      <c r="AD9075" s="116"/>
    </row>
    <row r="9076" spans="1:30" s="189" customFormat="1">
      <c r="A9076" s="116">
        <v>9076</v>
      </c>
      <c r="B9076" s="129">
        <v>44368</v>
      </c>
      <c r="C9076" s="118">
        <f t="shared" si="441"/>
        <v>6</v>
      </c>
      <c r="D9076" s="121" t="s">
        <v>25</v>
      </c>
      <c r="E9076" s="120" t="s">
        <v>20236</v>
      </c>
      <c r="F9076" s="209" t="s">
        <v>20237</v>
      </c>
      <c r="G9076" s="119" t="s">
        <v>15100</v>
      </c>
      <c r="H9076" s="121" t="s">
        <v>11315</v>
      </c>
      <c r="I9076" s="119" t="s">
        <v>42</v>
      </c>
      <c r="J9076" s="121" t="s">
        <v>82</v>
      </c>
      <c r="K9076" s="121" t="s">
        <v>65</v>
      </c>
      <c r="L9076" s="131" t="s">
        <v>32</v>
      </c>
      <c r="M9076" s="120" t="s">
        <v>33</v>
      </c>
      <c r="N9076" s="131">
        <v>44386</v>
      </c>
      <c r="O9076" s="131">
        <v>44406</v>
      </c>
      <c r="P9076" s="126"/>
      <c r="Q9076" s="118"/>
      <c r="R9076" s="118">
        <f ca="1">TODAY()-O9076</f>
        <v>272</v>
      </c>
      <c r="S9076" s="120"/>
      <c r="T9076" s="126"/>
      <c r="U9076" s="126"/>
      <c r="V9076" s="126"/>
      <c r="W9076" s="126"/>
      <c r="X9076" s="126"/>
      <c r="Y9076" s="116"/>
      <c r="Z9076" s="116"/>
      <c r="AA9076" s="116"/>
      <c r="AB9076" s="116"/>
      <c r="AC9076" s="116"/>
      <c r="AD9076" s="116"/>
    </row>
    <row r="9077" spans="1:30" s="189" customFormat="1">
      <c r="A9077" s="116">
        <v>9077</v>
      </c>
      <c r="B9077" s="129">
        <v>44368</v>
      </c>
      <c r="C9077" s="118">
        <f t="shared" si="441"/>
        <v>6</v>
      </c>
      <c r="D9077" s="119" t="s">
        <v>25</v>
      </c>
      <c r="E9077" s="120" t="s">
        <v>20238</v>
      </c>
      <c r="F9077" s="209" t="s">
        <v>20239</v>
      </c>
      <c r="G9077" s="119" t="s">
        <v>20240</v>
      </c>
      <c r="H9077" s="121" t="s">
        <v>53</v>
      </c>
      <c r="I9077" s="119" t="s">
        <v>30</v>
      </c>
      <c r="J9077" s="121" t="s">
        <v>87</v>
      </c>
      <c r="K9077" s="121" t="s">
        <v>65</v>
      </c>
      <c r="L9077" s="131" t="s">
        <v>32</v>
      </c>
      <c r="M9077" s="120" t="s">
        <v>78</v>
      </c>
      <c r="N9077" s="131"/>
      <c r="O9077" s="131"/>
      <c r="P9077" s="126"/>
      <c r="Q9077" s="118"/>
      <c r="R9077" s="118"/>
      <c r="S9077" s="120"/>
      <c r="T9077" s="126"/>
      <c r="U9077" s="126"/>
      <c r="V9077" s="126"/>
      <c r="W9077" s="126"/>
      <c r="X9077" s="126"/>
      <c r="Y9077" s="116"/>
      <c r="Z9077" s="116"/>
      <c r="AA9077" s="116"/>
      <c r="AB9077" s="116"/>
      <c r="AC9077" s="116"/>
      <c r="AD9077" s="116"/>
    </row>
    <row r="9078" spans="1:30" s="189" customFormat="1">
      <c r="A9078" s="116">
        <v>9078</v>
      </c>
      <c r="B9078" s="129">
        <v>44368</v>
      </c>
      <c r="C9078" s="118">
        <f t="shared" si="441"/>
        <v>6</v>
      </c>
      <c r="D9078" s="119" t="s">
        <v>25</v>
      </c>
      <c r="E9078" s="120" t="s">
        <v>20241</v>
      </c>
      <c r="F9078" s="209" t="s">
        <v>5040</v>
      </c>
      <c r="G9078" s="119" t="s">
        <v>20242</v>
      </c>
      <c r="H9078" s="121" t="s">
        <v>1173</v>
      </c>
      <c r="I9078" s="119" t="s">
        <v>30</v>
      </c>
      <c r="J9078" s="121" t="s">
        <v>87</v>
      </c>
      <c r="K9078" s="121" t="s">
        <v>65</v>
      </c>
      <c r="L9078" s="131" t="s">
        <v>32</v>
      </c>
      <c r="M9078" s="120" t="s">
        <v>33</v>
      </c>
      <c r="N9078" s="131">
        <v>44369</v>
      </c>
      <c r="O9078" s="131"/>
      <c r="P9078" s="126"/>
      <c r="Q9078" s="118"/>
      <c r="R9078" s="118">
        <f ca="1">TODAY()-N9078</f>
        <v>309</v>
      </c>
      <c r="S9078" s="120"/>
      <c r="T9078" s="126"/>
      <c r="U9078" s="126"/>
      <c r="V9078" s="126"/>
      <c r="W9078" s="126"/>
      <c r="X9078" s="126"/>
      <c r="Y9078" s="116"/>
      <c r="Z9078" s="116"/>
      <c r="AA9078" s="116"/>
      <c r="AB9078" s="116"/>
      <c r="AC9078" s="116"/>
      <c r="AD9078" s="116"/>
    </row>
    <row r="9079" spans="1:30" s="189" customFormat="1">
      <c r="A9079" s="116">
        <v>9079</v>
      </c>
      <c r="B9079" s="129">
        <v>44533</v>
      </c>
      <c r="C9079" s="129"/>
      <c r="D9079" s="120" t="s">
        <v>25</v>
      </c>
      <c r="E9079" s="120" t="s">
        <v>20243</v>
      </c>
      <c r="F9079" s="209" t="s">
        <v>20244</v>
      </c>
      <c r="G9079" s="119" t="s">
        <v>16747</v>
      </c>
      <c r="H9079" s="121" t="s">
        <v>192</v>
      </c>
      <c r="I9079" s="119" t="s">
        <v>30</v>
      </c>
      <c r="J9079" s="121" t="s">
        <v>77</v>
      </c>
      <c r="K9079" s="121" t="s">
        <v>65</v>
      </c>
      <c r="L9079" s="157" t="s">
        <v>32</v>
      </c>
      <c r="M9079" s="120" t="s">
        <v>78</v>
      </c>
      <c r="N9079" s="131"/>
      <c r="O9079" s="131"/>
      <c r="P9079" s="126"/>
      <c r="Q9079" s="118"/>
      <c r="R9079" s="118"/>
      <c r="S9079" s="120"/>
      <c r="T9079" s="126"/>
      <c r="U9079" s="126"/>
      <c r="V9079" s="126"/>
      <c r="W9079" s="126"/>
      <c r="X9079" s="126"/>
      <c r="Y9079" s="116"/>
      <c r="Z9079" s="116"/>
      <c r="AA9079" s="116"/>
      <c r="AB9079" s="116"/>
      <c r="AC9079" s="116"/>
      <c r="AD9079" s="116"/>
    </row>
    <row r="9080" spans="1:30" s="189" customFormat="1">
      <c r="A9080" s="116">
        <v>9080</v>
      </c>
      <c r="B9080" s="129">
        <v>44533</v>
      </c>
      <c r="C9080" s="129"/>
      <c r="D9080" s="120" t="s">
        <v>25</v>
      </c>
      <c r="E9080" s="120" t="s">
        <v>20245</v>
      </c>
      <c r="F9080" s="212" t="s">
        <v>20246</v>
      </c>
      <c r="G9080" s="119" t="s">
        <v>12545</v>
      </c>
      <c r="H9080" s="121" t="s">
        <v>97</v>
      </c>
      <c r="I9080" s="121" t="s">
        <v>30</v>
      </c>
      <c r="J9080" s="121" t="s">
        <v>77</v>
      </c>
      <c r="K9080" s="121" t="s">
        <v>65</v>
      </c>
      <c r="L9080" s="157" t="s">
        <v>32</v>
      </c>
      <c r="M9080" s="120" t="s">
        <v>78</v>
      </c>
      <c r="N9080" s="131"/>
      <c r="O9080" s="131"/>
      <c r="P9080" s="126"/>
      <c r="Q9080" s="118"/>
      <c r="R9080" s="118"/>
      <c r="S9080" s="120"/>
      <c r="T9080" s="126"/>
      <c r="U9080" s="126"/>
      <c r="V9080" s="126"/>
      <c r="W9080" s="126"/>
      <c r="X9080" s="126"/>
      <c r="Y9080" s="116"/>
      <c r="Z9080" s="116"/>
      <c r="AA9080" s="116"/>
      <c r="AB9080" s="116"/>
      <c r="AC9080" s="116"/>
      <c r="AD9080" s="116"/>
    </row>
    <row r="9081" spans="1:30" s="189" customFormat="1" ht="27.6">
      <c r="A9081" s="116">
        <v>9081</v>
      </c>
      <c r="B9081" s="129">
        <v>44368</v>
      </c>
      <c r="C9081" s="118">
        <f>IF(B9081&lt;&gt;0,MONTH(B9081),0)</f>
        <v>6</v>
      </c>
      <c r="D9081" s="119" t="s">
        <v>25</v>
      </c>
      <c r="E9081" s="120" t="s">
        <v>20247</v>
      </c>
      <c r="F9081" s="209" t="s">
        <v>20248</v>
      </c>
      <c r="G9081" s="119" t="s">
        <v>20249</v>
      </c>
      <c r="H9081" s="121" t="s">
        <v>53</v>
      </c>
      <c r="I9081" s="119" t="s">
        <v>30</v>
      </c>
      <c r="J9081" s="121" t="s">
        <v>31</v>
      </c>
      <c r="K9081" s="121" t="s">
        <v>65</v>
      </c>
      <c r="L9081" s="131" t="s">
        <v>32</v>
      </c>
      <c r="M9081" s="120" t="s">
        <v>78</v>
      </c>
      <c r="N9081" s="131"/>
      <c r="O9081" s="131"/>
      <c r="P9081" s="126"/>
      <c r="Q9081" s="118"/>
      <c r="R9081" s="118"/>
      <c r="S9081" s="120"/>
      <c r="T9081" s="126"/>
      <c r="U9081" s="126"/>
      <c r="V9081" s="126"/>
      <c r="W9081" s="126"/>
      <c r="X9081" s="126"/>
      <c r="Y9081" s="116"/>
      <c r="Z9081" s="116"/>
      <c r="AA9081" s="116"/>
      <c r="AB9081" s="116"/>
      <c r="AC9081" s="116"/>
      <c r="AD9081" s="116"/>
    </row>
    <row r="9082" spans="1:30" s="189" customFormat="1">
      <c r="A9082" s="116">
        <v>9082</v>
      </c>
      <c r="B9082" s="129">
        <v>44533</v>
      </c>
      <c r="C9082" s="129"/>
      <c r="D9082" s="120" t="s">
        <v>25</v>
      </c>
      <c r="E9082" s="120" t="s">
        <v>20250</v>
      </c>
      <c r="F9082" s="209" t="s">
        <v>20251</v>
      </c>
      <c r="G9082" s="119" t="s">
        <v>20252</v>
      </c>
      <c r="H9082" s="121" t="s">
        <v>29</v>
      </c>
      <c r="I9082" s="121" t="s">
        <v>30</v>
      </c>
      <c r="J9082" s="121" t="s">
        <v>7142</v>
      </c>
      <c r="K9082" s="121" t="s">
        <v>65</v>
      </c>
      <c r="L9082" s="157" t="s">
        <v>32</v>
      </c>
      <c r="M9082" s="120" t="s">
        <v>78</v>
      </c>
      <c r="N9082" s="131"/>
      <c r="O9082" s="131"/>
      <c r="P9082" s="126"/>
      <c r="Q9082" s="118"/>
      <c r="R9082" s="118"/>
      <c r="S9082" s="120"/>
      <c r="T9082" s="126"/>
      <c r="U9082" s="126"/>
      <c r="V9082" s="126"/>
      <c r="W9082" s="126"/>
      <c r="X9082" s="126"/>
      <c r="Y9082" s="116"/>
      <c r="Z9082" s="116"/>
      <c r="AA9082" s="116"/>
      <c r="AB9082" s="116"/>
      <c r="AC9082" s="116"/>
      <c r="AD9082" s="116"/>
    </row>
    <row r="9083" spans="1:30" s="189" customFormat="1">
      <c r="A9083" s="116">
        <v>9083</v>
      </c>
      <c r="B9083" s="129">
        <v>44533</v>
      </c>
      <c r="C9083" s="129"/>
      <c r="D9083" s="120" t="s">
        <v>25</v>
      </c>
      <c r="E9083" s="120" t="s">
        <v>20253</v>
      </c>
      <c r="F9083" s="209" t="s">
        <v>12723</v>
      </c>
      <c r="G9083" s="119" t="s">
        <v>5320</v>
      </c>
      <c r="H9083" s="121" t="s">
        <v>192</v>
      </c>
      <c r="I9083" s="119" t="s">
        <v>30</v>
      </c>
      <c r="J9083" s="121" t="s">
        <v>87</v>
      </c>
      <c r="K9083" s="121" t="s">
        <v>65</v>
      </c>
      <c r="L9083" s="157" t="s">
        <v>32</v>
      </c>
      <c r="M9083" s="120" t="s">
        <v>78</v>
      </c>
      <c r="N9083" s="131"/>
      <c r="O9083" s="131"/>
      <c r="P9083" s="126"/>
      <c r="Q9083" s="118"/>
      <c r="R9083" s="118"/>
      <c r="S9083" s="120"/>
      <c r="T9083" s="126"/>
      <c r="U9083" s="126"/>
      <c r="V9083" s="126"/>
      <c r="W9083" s="126"/>
      <c r="X9083" s="126"/>
      <c r="Y9083" s="116"/>
      <c r="Z9083" s="116"/>
      <c r="AA9083" s="116"/>
      <c r="AB9083" s="116"/>
      <c r="AC9083" s="116"/>
      <c r="AD9083" s="116"/>
    </row>
    <row r="9084" spans="1:30" s="189" customFormat="1">
      <c r="A9084" s="116">
        <v>9084</v>
      </c>
      <c r="B9084" s="129">
        <v>44368</v>
      </c>
      <c r="C9084" s="118">
        <f>IF(B9084&lt;&gt;0,MONTH(B9084),0)</f>
        <v>6</v>
      </c>
      <c r="D9084" s="120" t="s">
        <v>25</v>
      </c>
      <c r="E9084" s="120" t="s">
        <v>20254</v>
      </c>
      <c r="F9084" s="209" t="s">
        <v>20255</v>
      </c>
      <c r="G9084" s="119" t="s">
        <v>3248</v>
      </c>
      <c r="H9084" s="121" t="s">
        <v>177</v>
      </c>
      <c r="I9084" s="121" t="s">
        <v>30</v>
      </c>
      <c r="J9084" s="121" t="s">
        <v>529</v>
      </c>
      <c r="K9084" s="121" t="s">
        <v>65</v>
      </c>
      <c r="L9084" s="131" t="s">
        <v>32</v>
      </c>
      <c r="M9084" s="120" t="s">
        <v>33</v>
      </c>
      <c r="N9084" s="131">
        <v>44370</v>
      </c>
      <c r="O9084" s="131">
        <v>44574</v>
      </c>
      <c r="P9084" s="126"/>
      <c r="Q9084" s="118"/>
      <c r="R9084" s="118"/>
      <c r="S9084" s="120" t="s">
        <v>922</v>
      </c>
      <c r="T9084" s="126">
        <v>44370</v>
      </c>
      <c r="U9084" s="126"/>
      <c r="V9084" s="126"/>
      <c r="W9084" s="126"/>
      <c r="X9084" s="126"/>
      <c r="Y9084" s="116"/>
      <c r="Z9084" s="116"/>
      <c r="AA9084" s="116"/>
      <c r="AB9084" s="116"/>
      <c r="AC9084" s="116"/>
      <c r="AD9084" s="116"/>
    </row>
    <row r="9085" spans="1:30" s="189" customFormat="1">
      <c r="A9085" s="116">
        <v>9085</v>
      </c>
      <c r="B9085" s="129">
        <v>44368</v>
      </c>
      <c r="C9085" s="118">
        <f>IF(B9085&lt;&gt;0,MONTH(B9085),0)</f>
        <v>6</v>
      </c>
      <c r="D9085" s="119" t="s">
        <v>25</v>
      </c>
      <c r="E9085" s="120" t="s">
        <v>20256</v>
      </c>
      <c r="F9085" s="209" t="s">
        <v>20257</v>
      </c>
      <c r="G9085" s="119" t="s">
        <v>7665</v>
      </c>
      <c r="H9085" s="121" t="s">
        <v>1173</v>
      </c>
      <c r="I9085" s="119" t="s">
        <v>30</v>
      </c>
      <c r="J9085" s="121" t="s">
        <v>77</v>
      </c>
      <c r="K9085" s="121" t="s">
        <v>65</v>
      </c>
      <c r="L9085" s="131" t="s">
        <v>32</v>
      </c>
      <c r="M9085" s="120" t="s">
        <v>78</v>
      </c>
      <c r="N9085" s="131"/>
      <c r="O9085" s="131"/>
      <c r="P9085" s="126"/>
      <c r="Q9085" s="118"/>
      <c r="R9085" s="118"/>
      <c r="S9085" s="120"/>
      <c r="T9085" s="126"/>
      <c r="U9085" s="126"/>
      <c r="V9085" s="126"/>
      <c r="W9085" s="126"/>
      <c r="X9085" s="126"/>
      <c r="Y9085" s="116"/>
      <c r="Z9085" s="116"/>
      <c r="AA9085" s="116"/>
      <c r="AB9085" s="116"/>
      <c r="AC9085" s="116"/>
      <c r="AD9085" s="116"/>
    </row>
    <row r="9086" spans="1:30" s="189" customFormat="1">
      <c r="A9086" s="116">
        <v>9086</v>
      </c>
      <c r="B9086" s="129">
        <v>44533</v>
      </c>
      <c r="C9086" s="129"/>
      <c r="D9086" s="120" t="s">
        <v>25</v>
      </c>
      <c r="E9086" s="120" t="s">
        <v>20258</v>
      </c>
      <c r="F9086" s="209" t="s">
        <v>10485</v>
      </c>
      <c r="G9086" s="119" t="s">
        <v>20259</v>
      </c>
      <c r="H9086" s="121" t="s">
        <v>97</v>
      </c>
      <c r="I9086" s="119" t="s">
        <v>30</v>
      </c>
      <c r="J9086" s="121" t="s">
        <v>31</v>
      </c>
      <c r="K9086" s="121" t="s">
        <v>65</v>
      </c>
      <c r="L9086" s="157" t="s">
        <v>32</v>
      </c>
      <c r="M9086" s="120" t="s">
        <v>78</v>
      </c>
      <c r="N9086" s="131"/>
      <c r="O9086" s="131"/>
      <c r="P9086" s="126"/>
      <c r="Q9086" s="118"/>
      <c r="R9086" s="118"/>
      <c r="S9086" s="120"/>
      <c r="T9086" s="126"/>
      <c r="U9086" s="126"/>
      <c r="V9086" s="126"/>
      <c r="W9086" s="126"/>
      <c r="X9086" s="126"/>
      <c r="Y9086" s="116"/>
      <c r="Z9086" s="116"/>
      <c r="AA9086" s="116"/>
      <c r="AB9086" s="116"/>
      <c r="AC9086" s="116"/>
      <c r="AD9086" s="116"/>
    </row>
    <row r="9087" spans="1:30" s="189" customFormat="1" ht="27.6">
      <c r="A9087" s="116">
        <v>9087</v>
      </c>
      <c r="B9087" s="129">
        <v>44368</v>
      </c>
      <c r="C9087" s="118">
        <f t="shared" ref="C9087:C9112" si="442">IF(B9087&lt;&gt;0,MONTH(B9087),0)</f>
        <v>6</v>
      </c>
      <c r="D9087" s="120" t="s">
        <v>25</v>
      </c>
      <c r="E9087" s="120" t="s">
        <v>20260</v>
      </c>
      <c r="F9087" s="209" t="s">
        <v>20261</v>
      </c>
      <c r="G9087" s="119" t="s">
        <v>10384</v>
      </c>
      <c r="H9087" s="121" t="s">
        <v>192</v>
      </c>
      <c r="I9087" s="119" t="s">
        <v>42</v>
      </c>
      <c r="J9087" s="121" t="s">
        <v>72</v>
      </c>
      <c r="K9087" s="121" t="s">
        <v>65</v>
      </c>
      <c r="L9087" s="131" t="s">
        <v>32</v>
      </c>
      <c r="M9087" s="120" t="s">
        <v>33</v>
      </c>
      <c r="N9087" s="131">
        <v>44369</v>
      </c>
      <c r="O9087" s="131"/>
      <c r="P9087" s="126"/>
      <c r="Q9087" s="118"/>
      <c r="R9087" s="118">
        <f ca="1">TODAY()-N9087</f>
        <v>309</v>
      </c>
      <c r="S9087" s="120" t="s">
        <v>135</v>
      </c>
      <c r="T9087" s="126"/>
      <c r="U9087" s="126"/>
      <c r="V9087" s="126"/>
      <c r="W9087" s="126"/>
      <c r="X9087" s="126"/>
      <c r="Y9087" s="116" t="s">
        <v>20262</v>
      </c>
      <c r="Z9087" s="116"/>
      <c r="AA9087" s="116"/>
      <c r="AB9087" s="116"/>
      <c r="AC9087" s="116"/>
      <c r="AD9087" s="116"/>
    </row>
    <row r="9088" spans="1:30" s="189" customFormat="1">
      <c r="A9088" s="116">
        <v>9088</v>
      </c>
      <c r="B9088" s="129">
        <v>44368</v>
      </c>
      <c r="C9088" s="118">
        <f t="shared" si="442"/>
        <v>6</v>
      </c>
      <c r="D9088" s="119" t="s">
        <v>25</v>
      </c>
      <c r="E9088" s="120" t="s">
        <v>20263</v>
      </c>
      <c r="F9088" s="209" t="s">
        <v>20264</v>
      </c>
      <c r="G9088" s="119" t="s">
        <v>4989</v>
      </c>
      <c r="H9088" s="121" t="s">
        <v>53</v>
      </c>
      <c r="I9088" s="121" t="s">
        <v>42</v>
      </c>
      <c r="J9088" s="121" t="s">
        <v>549</v>
      </c>
      <c r="K9088" s="121" t="s">
        <v>65</v>
      </c>
      <c r="L9088" s="131" t="s">
        <v>32</v>
      </c>
      <c r="M9088" s="120" t="s">
        <v>33</v>
      </c>
      <c r="N9088" s="131">
        <v>44386</v>
      </c>
      <c r="O9088" s="131">
        <v>44406</v>
      </c>
      <c r="P9088" s="126"/>
      <c r="Q9088" s="118"/>
      <c r="R9088" s="118">
        <f ca="1">TODAY()-O9088</f>
        <v>272</v>
      </c>
      <c r="S9088" s="120"/>
      <c r="T9088" s="126"/>
      <c r="U9088" s="126"/>
      <c r="V9088" s="126"/>
      <c r="W9088" s="126"/>
      <c r="X9088" s="126"/>
      <c r="Y9088" s="116"/>
      <c r="Z9088" s="116"/>
      <c r="AA9088" s="116"/>
      <c r="AB9088" s="116"/>
      <c r="AC9088" s="116"/>
      <c r="AD9088" s="116"/>
    </row>
    <row r="9089" spans="1:30" s="189" customFormat="1">
      <c r="A9089" s="116">
        <v>9089</v>
      </c>
      <c r="B9089" s="129">
        <v>44368</v>
      </c>
      <c r="C9089" s="118">
        <f t="shared" si="442"/>
        <v>6</v>
      </c>
      <c r="D9089" s="120" t="s">
        <v>25</v>
      </c>
      <c r="E9089" s="120" t="s">
        <v>20265</v>
      </c>
      <c r="F9089" s="209" t="s">
        <v>317</v>
      </c>
      <c r="G9089" s="119" t="s">
        <v>20266</v>
      </c>
      <c r="H9089" s="121" t="s">
        <v>41</v>
      </c>
      <c r="I9089" s="119" t="s">
        <v>30</v>
      </c>
      <c r="J9089" s="121" t="s">
        <v>485</v>
      </c>
      <c r="K9089" s="121" t="s">
        <v>65</v>
      </c>
      <c r="L9089" s="131" t="s">
        <v>32</v>
      </c>
      <c r="M9089" s="120" t="s">
        <v>33</v>
      </c>
      <c r="N9089" s="131">
        <v>44462</v>
      </c>
      <c r="O9089" s="131">
        <v>44462</v>
      </c>
      <c r="P9089" s="126"/>
      <c r="Q9089" s="118"/>
      <c r="R9089" s="118"/>
      <c r="S9089" s="120"/>
      <c r="T9089" s="126"/>
      <c r="U9089" s="126"/>
      <c r="V9089" s="126"/>
      <c r="W9089" s="126"/>
      <c r="X9089" s="126"/>
      <c r="Y9089" s="116"/>
      <c r="Z9089" s="116"/>
      <c r="AA9089" s="116"/>
      <c r="AB9089" s="116"/>
      <c r="AC9089" s="116"/>
      <c r="AD9089" s="116"/>
    </row>
    <row r="9090" spans="1:30" s="189" customFormat="1" ht="27.6">
      <c r="A9090" s="116">
        <v>9090</v>
      </c>
      <c r="B9090" s="129">
        <v>44368</v>
      </c>
      <c r="C9090" s="118">
        <f t="shared" si="442"/>
        <v>6</v>
      </c>
      <c r="D9090" s="120" t="s">
        <v>25</v>
      </c>
      <c r="E9090" s="120" t="s">
        <v>20267</v>
      </c>
      <c r="F9090" s="209" t="s">
        <v>20268</v>
      </c>
      <c r="G9090" s="119" t="s">
        <v>20269</v>
      </c>
      <c r="H9090" s="121" t="s">
        <v>29</v>
      </c>
      <c r="I9090" s="121" t="s">
        <v>42</v>
      </c>
      <c r="J9090" s="121" t="s">
        <v>72</v>
      </c>
      <c r="K9090" s="121" t="s">
        <v>65</v>
      </c>
      <c r="L9090" s="131" t="s">
        <v>32</v>
      </c>
      <c r="M9090" s="120" t="s">
        <v>78</v>
      </c>
      <c r="N9090" s="131"/>
      <c r="O9090" s="131"/>
      <c r="P9090" s="126"/>
      <c r="Q9090" s="118"/>
      <c r="R9090" s="118"/>
      <c r="S9090" s="120"/>
      <c r="T9090" s="126"/>
      <c r="U9090" s="126"/>
      <c r="V9090" s="126"/>
      <c r="W9090" s="126"/>
      <c r="X9090" s="126"/>
      <c r="Y9090" s="116"/>
      <c r="Z9090" s="116"/>
      <c r="AA9090" s="116"/>
      <c r="AB9090" s="116"/>
      <c r="AC9090" s="116"/>
      <c r="AD9090" s="116"/>
    </row>
    <row r="9091" spans="1:30" s="189" customFormat="1">
      <c r="A9091" s="116">
        <v>9091</v>
      </c>
      <c r="B9091" s="129">
        <v>44368</v>
      </c>
      <c r="C9091" s="118">
        <f t="shared" si="442"/>
        <v>6</v>
      </c>
      <c r="D9091" s="120" t="s">
        <v>25</v>
      </c>
      <c r="E9091" s="120" t="s">
        <v>20270</v>
      </c>
      <c r="F9091" s="209" t="s">
        <v>20271</v>
      </c>
      <c r="G9091" s="119" t="s">
        <v>7893</v>
      </c>
      <c r="H9091" s="121" t="s">
        <v>76</v>
      </c>
      <c r="I9091" s="119" t="s">
        <v>30</v>
      </c>
      <c r="J9091" s="121" t="s">
        <v>87</v>
      </c>
      <c r="K9091" s="121" t="s">
        <v>65</v>
      </c>
      <c r="L9091" s="131" t="s">
        <v>32</v>
      </c>
      <c r="M9091" s="120" t="s">
        <v>78</v>
      </c>
      <c r="N9091" s="131"/>
      <c r="O9091" s="131"/>
      <c r="P9091" s="126"/>
      <c r="Q9091" s="118"/>
      <c r="R9091" s="118"/>
      <c r="S9091" s="120"/>
      <c r="T9091" s="126"/>
      <c r="U9091" s="126"/>
      <c r="V9091" s="126"/>
      <c r="W9091" s="126"/>
      <c r="X9091" s="126"/>
      <c r="Y9091" s="116"/>
      <c r="Z9091" s="116"/>
      <c r="AA9091" s="116"/>
      <c r="AB9091" s="116"/>
      <c r="AC9091" s="116"/>
      <c r="AD9091" s="116"/>
    </row>
    <row r="9092" spans="1:30" s="189" customFormat="1" ht="41.4">
      <c r="A9092" s="116">
        <v>9092</v>
      </c>
      <c r="B9092" s="129">
        <v>44368</v>
      </c>
      <c r="C9092" s="118">
        <f t="shared" si="442"/>
        <v>6</v>
      </c>
      <c r="D9092" s="120" t="s">
        <v>25</v>
      </c>
      <c r="E9092" s="120" t="s">
        <v>20272</v>
      </c>
      <c r="F9092" s="209" t="s">
        <v>20273</v>
      </c>
      <c r="G9092" s="119" t="s">
        <v>20274</v>
      </c>
      <c r="H9092" s="121" t="s">
        <v>41</v>
      </c>
      <c r="I9092" s="119" t="s">
        <v>30</v>
      </c>
      <c r="J9092" s="121" t="s">
        <v>77</v>
      </c>
      <c r="K9092" s="121" t="s">
        <v>65</v>
      </c>
      <c r="L9092" s="131" t="s">
        <v>32</v>
      </c>
      <c r="M9092" s="120" t="s">
        <v>78</v>
      </c>
      <c r="N9092" s="131"/>
      <c r="O9092" s="131"/>
      <c r="P9092" s="126"/>
      <c r="Q9092" s="118"/>
      <c r="R9092" s="118"/>
      <c r="S9092" s="120"/>
      <c r="T9092" s="126"/>
      <c r="U9092" s="126"/>
      <c r="V9092" s="126"/>
      <c r="W9092" s="126"/>
      <c r="X9092" s="126"/>
      <c r="Y9092" s="116"/>
      <c r="Z9092" s="116"/>
      <c r="AA9092" s="116"/>
      <c r="AB9092" s="116"/>
      <c r="AC9092" s="116"/>
      <c r="AD9092" s="116"/>
    </row>
    <row r="9093" spans="1:30" s="189" customFormat="1">
      <c r="A9093" s="116">
        <v>9093</v>
      </c>
      <c r="B9093" s="129">
        <v>44368</v>
      </c>
      <c r="C9093" s="118">
        <f t="shared" si="442"/>
        <v>6</v>
      </c>
      <c r="D9093" s="120" t="s">
        <v>25</v>
      </c>
      <c r="E9093" s="120" t="s">
        <v>20275</v>
      </c>
      <c r="F9093" s="209" t="s">
        <v>11317</v>
      </c>
      <c r="G9093" s="119" t="s">
        <v>3018</v>
      </c>
      <c r="H9093" s="121" t="s">
        <v>97</v>
      </c>
      <c r="I9093" s="119" t="s">
        <v>30</v>
      </c>
      <c r="J9093" s="121" t="s">
        <v>87</v>
      </c>
      <c r="K9093" s="121" t="s">
        <v>65</v>
      </c>
      <c r="L9093" s="131" t="s">
        <v>32</v>
      </c>
      <c r="M9093" s="120" t="s">
        <v>78</v>
      </c>
      <c r="N9093" s="131"/>
      <c r="O9093" s="131"/>
      <c r="P9093" s="126"/>
      <c r="Q9093" s="118"/>
      <c r="R9093" s="118"/>
      <c r="S9093" s="120"/>
      <c r="T9093" s="126"/>
      <c r="U9093" s="126"/>
      <c r="V9093" s="126"/>
      <c r="W9093" s="126"/>
      <c r="X9093" s="126"/>
      <c r="Y9093" s="116"/>
      <c r="Z9093" s="116"/>
      <c r="AA9093" s="116"/>
      <c r="AB9093" s="116"/>
      <c r="AC9093" s="116"/>
      <c r="AD9093" s="116"/>
    </row>
    <row r="9094" spans="1:30" s="189" customFormat="1">
      <c r="A9094" s="116">
        <v>9094</v>
      </c>
      <c r="B9094" s="129">
        <v>44368</v>
      </c>
      <c r="C9094" s="118">
        <f t="shared" si="442"/>
        <v>6</v>
      </c>
      <c r="D9094" s="120" t="s">
        <v>25</v>
      </c>
      <c r="E9094" s="120" t="s">
        <v>20276</v>
      </c>
      <c r="F9094" s="209" t="s">
        <v>1372</v>
      </c>
      <c r="G9094" s="119" t="s">
        <v>20277</v>
      </c>
      <c r="H9094" s="121" t="s">
        <v>29</v>
      </c>
      <c r="I9094" s="121" t="s">
        <v>30</v>
      </c>
      <c r="J9094" s="121" t="s">
        <v>77</v>
      </c>
      <c r="K9094" s="121" t="s">
        <v>65</v>
      </c>
      <c r="L9094" s="131" t="s">
        <v>32</v>
      </c>
      <c r="M9094" s="120" t="s">
        <v>33</v>
      </c>
      <c r="N9094" s="131">
        <v>44378</v>
      </c>
      <c r="O9094" s="131">
        <v>44463</v>
      </c>
      <c r="P9094" s="126"/>
      <c r="Q9094" s="118"/>
      <c r="R9094" s="118"/>
      <c r="S9094" s="120"/>
      <c r="T9094" s="126"/>
      <c r="U9094" s="126"/>
      <c r="V9094" s="126"/>
      <c r="W9094" s="126"/>
      <c r="X9094" s="126"/>
      <c r="Y9094" s="116"/>
      <c r="Z9094" s="116"/>
      <c r="AA9094" s="116"/>
      <c r="AB9094" s="116"/>
      <c r="AC9094" s="116"/>
      <c r="AD9094" s="116"/>
    </row>
    <row r="9095" spans="1:30" s="189" customFormat="1">
      <c r="A9095" s="116">
        <v>9095</v>
      </c>
      <c r="B9095" s="129">
        <v>44369</v>
      </c>
      <c r="C9095" s="118">
        <f t="shared" si="442"/>
        <v>6</v>
      </c>
      <c r="D9095" s="119" t="s">
        <v>25</v>
      </c>
      <c r="E9095" s="120" t="s">
        <v>20278</v>
      </c>
      <c r="F9095" s="209" t="s">
        <v>20279</v>
      </c>
      <c r="G9095" s="119" t="s">
        <v>13003</v>
      </c>
      <c r="H9095" s="121" t="s">
        <v>53</v>
      </c>
      <c r="I9095" s="119" t="s">
        <v>30</v>
      </c>
      <c r="J9095" s="121" t="s">
        <v>87</v>
      </c>
      <c r="K9095" s="121" t="s">
        <v>65</v>
      </c>
      <c r="L9095" s="131" t="s">
        <v>32</v>
      </c>
      <c r="M9095" s="120" t="s">
        <v>78</v>
      </c>
      <c r="N9095" s="131"/>
      <c r="O9095" s="131"/>
      <c r="P9095" s="126"/>
      <c r="Q9095" s="118"/>
      <c r="R9095" s="118"/>
      <c r="S9095" s="120"/>
      <c r="T9095" s="126"/>
      <c r="U9095" s="126"/>
      <c r="V9095" s="126"/>
      <c r="W9095" s="126"/>
      <c r="X9095" s="126"/>
      <c r="Y9095" s="116"/>
      <c r="Z9095" s="116"/>
      <c r="AA9095" s="116"/>
      <c r="AB9095" s="116"/>
      <c r="AC9095" s="116"/>
      <c r="AD9095" s="116"/>
    </row>
    <row r="9096" spans="1:30" s="189" customFormat="1">
      <c r="A9096" s="116">
        <v>9096</v>
      </c>
      <c r="B9096" s="129">
        <v>44369</v>
      </c>
      <c r="C9096" s="118">
        <f t="shared" si="442"/>
        <v>6</v>
      </c>
      <c r="D9096" s="119" t="s">
        <v>25</v>
      </c>
      <c r="E9096" s="120" t="s">
        <v>20280</v>
      </c>
      <c r="F9096" s="209" t="s">
        <v>7211</v>
      </c>
      <c r="G9096" s="119" t="s">
        <v>9592</v>
      </c>
      <c r="H9096" s="121" t="s">
        <v>140</v>
      </c>
      <c r="I9096" s="121" t="s">
        <v>30</v>
      </c>
      <c r="J9096" s="121" t="s">
        <v>87</v>
      </c>
      <c r="K9096" s="121" t="s">
        <v>65</v>
      </c>
      <c r="L9096" s="131" t="s">
        <v>32</v>
      </c>
      <c r="M9096" s="120" t="s">
        <v>78</v>
      </c>
      <c r="N9096" s="131"/>
      <c r="O9096" s="131"/>
      <c r="P9096" s="126"/>
      <c r="Q9096" s="118"/>
      <c r="R9096" s="118"/>
      <c r="S9096" s="120"/>
      <c r="T9096" s="126"/>
      <c r="U9096" s="126"/>
      <c r="V9096" s="126"/>
      <c r="W9096" s="126"/>
      <c r="X9096" s="126"/>
      <c r="Y9096" s="116"/>
      <c r="Z9096" s="116"/>
      <c r="AA9096" s="116"/>
      <c r="AB9096" s="116"/>
      <c r="AC9096" s="116"/>
      <c r="AD9096" s="116"/>
    </row>
    <row r="9097" spans="1:30" s="189" customFormat="1" ht="27.6">
      <c r="A9097" s="116">
        <v>9097</v>
      </c>
      <c r="B9097" s="129">
        <v>44369</v>
      </c>
      <c r="C9097" s="118">
        <f t="shared" si="442"/>
        <v>6</v>
      </c>
      <c r="D9097" s="119" t="s">
        <v>25</v>
      </c>
      <c r="E9097" s="120" t="s">
        <v>20281</v>
      </c>
      <c r="F9097" s="209" t="s">
        <v>20282</v>
      </c>
      <c r="G9097" s="119" t="s">
        <v>9275</v>
      </c>
      <c r="H9097" s="121" t="s">
        <v>29</v>
      </c>
      <c r="I9097" s="121" t="s">
        <v>30</v>
      </c>
      <c r="J9097" s="121" t="s">
        <v>7123</v>
      </c>
      <c r="K9097" s="121" t="s">
        <v>65</v>
      </c>
      <c r="L9097" s="131" t="s">
        <v>32</v>
      </c>
      <c r="M9097" s="120" t="s">
        <v>78</v>
      </c>
      <c r="N9097" s="131"/>
      <c r="O9097" s="131"/>
      <c r="P9097" s="126"/>
      <c r="Q9097" s="118"/>
      <c r="R9097" s="118"/>
      <c r="S9097" s="120"/>
      <c r="T9097" s="126"/>
      <c r="U9097" s="126"/>
      <c r="V9097" s="126"/>
      <c r="W9097" s="126"/>
      <c r="X9097" s="126"/>
      <c r="Y9097" s="116"/>
      <c r="Z9097" s="116"/>
      <c r="AA9097" s="116"/>
      <c r="AB9097" s="116"/>
      <c r="AC9097" s="116"/>
      <c r="AD9097" s="116"/>
    </row>
    <row r="9098" spans="1:30" s="189" customFormat="1">
      <c r="A9098" s="116">
        <v>9098</v>
      </c>
      <c r="B9098" s="129">
        <v>44369</v>
      </c>
      <c r="C9098" s="118">
        <f t="shared" si="442"/>
        <v>6</v>
      </c>
      <c r="D9098" s="120" t="s">
        <v>25</v>
      </c>
      <c r="E9098" s="120" t="s">
        <v>20283</v>
      </c>
      <c r="F9098" s="209" t="s">
        <v>20284</v>
      </c>
      <c r="G9098" s="119" t="s">
        <v>875</v>
      </c>
      <c r="H9098" s="121" t="s">
        <v>41</v>
      </c>
      <c r="I9098" s="119" t="s">
        <v>42</v>
      </c>
      <c r="J9098" s="121" t="s">
        <v>72</v>
      </c>
      <c r="K9098" s="121" t="s">
        <v>65</v>
      </c>
      <c r="L9098" s="131" t="s">
        <v>32</v>
      </c>
      <c r="M9098" s="120" t="s">
        <v>33</v>
      </c>
      <c r="N9098" s="131">
        <v>44370</v>
      </c>
      <c r="O9098" s="131">
        <v>44574</v>
      </c>
      <c r="P9098" s="126"/>
      <c r="Q9098" s="118"/>
      <c r="R9098" s="118">
        <f ca="1">TODAY()-N9098</f>
        <v>308</v>
      </c>
      <c r="S9098" s="120" t="s">
        <v>922</v>
      </c>
      <c r="T9098" s="126">
        <v>44371</v>
      </c>
      <c r="U9098" s="126"/>
      <c r="V9098" s="126"/>
      <c r="W9098" s="126"/>
      <c r="X9098" s="126"/>
      <c r="Y9098" s="116"/>
      <c r="Z9098" s="116"/>
      <c r="AA9098" s="116"/>
      <c r="AB9098" s="116"/>
      <c r="AC9098" s="116"/>
      <c r="AD9098" s="116"/>
    </row>
    <row r="9099" spans="1:30" s="189" customFormat="1">
      <c r="A9099" s="116">
        <v>9099</v>
      </c>
      <c r="B9099" s="129">
        <v>44369</v>
      </c>
      <c r="C9099" s="118">
        <f t="shared" si="442"/>
        <v>6</v>
      </c>
      <c r="D9099" s="119" t="s">
        <v>25</v>
      </c>
      <c r="E9099" s="120" t="s">
        <v>20285</v>
      </c>
      <c r="F9099" s="209" t="s">
        <v>11149</v>
      </c>
      <c r="G9099" s="119" t="s">
        <v>20286</v>
      </c>
      <c r="H9099" s="121" t="s">
        <v>29</v>
      </c>
      <c r="I9099" s="119" t="s">
        <v>30</v>
      </c>
      <c r="J9099" s="121" t="s">
        <v>87</v>
      </c>
      <c r="K9099" s="121" t="s">
        <v>65</v>
      </c>
      <c r="L9099" s="131" t="s">
        <v>32</v>
      </c>
      <c r="M9099" s="120" t="s">
        <v>78</v>
      </c>
      <c r="N9099" s="131"/>
      <c r="O9099" s="131"/>
      <c r="P9099" s="126"/>
      <c r="Q9099" s="118"/>
      <c r="R9099" s="118"/>
      <c r="S9099" s="120"/>
      <c r="T9099" s="126"/>
      <c r="U9099" s="126"/>
      <c r="V9099" s="126"/>
      <c r="W9099" s="126"/>
      <c r="X9099" s="126"/>
      <c r="Y9099" s="116"/>
      <c r="Z9099" s="116"/>
      <c r="AA9099" s="116"/>
      <c r="AB9099" s="116"/>
      <c r="AC9099" s="116"/>
      <c r="AD9099" s="116"/>
    </row>
    <row r="9100" spans="1:30" s="189" customFormat="1">
      <c r="A9100" s="116">
        <v>9100</v>
      </c>
      <c r="B9100" s="129">
        <v>44369</v>
      </c>
      <c r="C9100" s="118">
        <f t="shared" si="442"/>
        <v>6</v>
      </c>
      <c r="D9100" s="119" t="s">
        <v>25</v>
      </c>
      <c r="E9100" s="120" t="s">
        <v>20287</v>
      </c>
      <c r="F9100" s="209" t="s">
        <v>10232</v>
      </c>
      <c r="G9100" s="119" t="s">
        <v>20288</v>
      </c>
      <c r="H9100" s="121" t="s">
        <v>118</v>
      </c>
      <c r="I9100" s="121" t="s">
        <v>42</v>
      </c>
      <c r="J9100" s="121" t="s">
        <v>2268</v>
      </c>
      <c r="K9100" s="121" t="s">
        <v>65</v>
      </c>
      <c r="L9100" s="131" t="s">
        <v>32</v>
      </c>
      <c r="M9100" s="120" t="s">
        <v>78</v>
      </c>
      <c r="N9100" s="131"/>
      <c r="O9100" s="131"/>
      <c r="P9100" s="126"/>
      <c r="Q9100" s="118"/>
      <c r="R9100" s="118"/>
      <c r="S9100" s="120"/>
      <c r="T9100" s="126"/>
      <c r="U9100" s="126"/>
      <c r="V9100" s="126"/>
      <c r="W9100" s="126"/>
      <c r="X9100" s="126"/>
      <c r="Y9100" s="116"/>
      <c r="Z9100" s="116"/>
      <c r="AA9100" s="116"/>
      <c r="AB9100" s="116"/>
      <c r="AC9100" s="116"/>
      <c r="AD9100" s="116"/>
    </row>
    <row r="9101" spans="1:30" s="189" customFormat="1">
      <c r="A9101" s="116">
        <v>9101</v>
      </c>
      <c r="B9101" s="129">
        <v>44369</v>
      </c>
      <c r="C9101" s="118">
        <f t="shared" si="442"/>
        <v>6</v>
      </c>
      <c r="D9101" s="119" t="s">
        <v>25</v>
      </c>
      <c r="E9101" s="120" t="s">
        <v>20289</v>
      </c>
      <c r="F9101" s="209" t="s">
        <v>8175</v>
      </c>
      <c r="G9101" s="119" t="s">
        <v>20290</v>
      </c>
      <c r="H9101" s="121" t="s">
        <v>41</v>
      </c>
      <c r="I9101" s="119" t="s">
        <v>196</v>
      </c>
      <c r="J9101" s="121" t="s">
        <v>196</v>
      </c>
      <c r="K9101" s="121" t="s">
        <v>65</v>
      </c>
      <c r="L9101" s="131" t="s">
        <v>32</v>
      </c>
      <c r="M9101" s="120" t="s">
        <v>33</v>
      </c>
      <c r="N9101" s="131">
        <v>44370</v>
      </c>
      <c r="O9101" s="131"/>
      <c r="P9101" s="126"/>
      <c r="Q9101" s="118"/>
      <c r="R9101" s="118">
        <f ca="1">TODAY()-N9101</f>
        <v>308</v>
      </c>
      <c r="S9101" s="120" t="s">
        <v>724</v>
      </c>
      <c r="T9101" s="126">
        <v>44370</v>
      </c>
      <c r="U9101" s="126"/>
      <c r="V9101" s="126"/>
      <c r="W9101" s="126"/>
      <c r="X9101" s="126"/>
      <c r="Y9101" s="116"/>
      <c r="Z9101" s="116"/>
      <c r="AA9101" s="116"/>
      <c r="AB9101" s="116"/>
      <c r="AC9101" s="116"/>
      <c r="AD9101" s="116"/>
    </row>
    <row r="9102" spans="1:30" s="189" customFormat="1">
      <c r="A9102" s="116">
        <v>9102</v>
      </c>
      <c r="B9102" s="129">
        <v>44369</v>
      </c>
      <c r="C9102" s="118">
        <f t="shared" si="442"/>
        <v>6</v>
      </c>
      <c r="D9102" s="119" t="s">
        <v>25</v>
      </c>
      <c r="E9102" s="120" t="s">
        <v>20291</v>
      </c>
      <c r="F9102" s="209" t="s">
        <v>20292</v>
      </c>
      <c r="G9102" s="119" t="s">
        <v>14651</v>
      </c>
      <c r="H9102" s="121" t="s">
        <v>29</v>
      </c>
      <c r="I9102" s="119" t="s">
        <v>30</v>
      </c>
      <c r="J9102" s="121" t="s">
        <v>87</v>
      </c>
      <c r="K9102" s="121" t="s">
        <v>65</v>
      </c>
      <c r="L9102" s="131" t="s">
        <v>32</v>
      </c>
      <c r="M9102" s="120" t="s">
        <v>33</v>
      </c>
      <c r="N9102" s="131">
        <v>44370</v>
      </c>
      <c r="O9102" s="131"/>
      <c r="P9102" s="126"/>
      <c r="Q9102" s="118"/>
      <c r="R9102" s="118">
        <f ca="1">TODAY()-N9102</f>
        <v>308</v>
      </c>
      <c r="S9102" s="120"/>
      <c r="T9102" s="126"/>
      <c r="U9102" s="126"/>
      <c r="V9102" s="126"/>
      <c r="W9102" s="126"/>
      <c r="X9102" s="126"/>
      <c r="Y9102" s="116"/>
      <c r="Z9102" s="116"/>
      <c r="AA9102" s="116"/>
      <c r="AB9102" s="116"/>
      <c r="AC9102" s="116"/>
      <c r="AD9102" s="116"/>
    </row>
    <row r="9103" spans="1:30" s="189" customFormat="1" ht="27.6">
      <c r="A9103" s="116">
        <v>9103</v>
      </c>
      <c r="B9103" s="129">
        <v>44369</v>
      </c>
      <c r="C9103" s="118">
        <f t="shared" si="442"/>
        <v>6</v>
      </c>
      <c r="D9103" s="119" t="s">
        <v>25</v>
      </c>
      <c r="E9103" s="120" t="s">
        <v>20293</v>
      </c>
      <c r="F9103" s="209" t="s">
        <v>20294</v>
      </c>
      <c r="G9103" s="119" t="s">
        <v>20295</v>
      </c>
      <c r="H9103" s="121" t="s">
        <v>177</v>
      </c>
      <c r="I9103" s="121" t="s">
        <v>30</v>
      </c>
      <c r="J9103" s="121" t="s">
        <v>529</v>
      </c>
      <c r="K9103" s="121" t="s">
        <v>65</v>
      </c>
      <c r="L9103" s="131" t="s">
        <v>32</v>
      </c>
      <c r="M9103" s="120" t="s">
        <v>33</v>
      </c>
      <c r="N9103" s="131">
        <v>44370</v>
      </c>
      <c r="O9103" s="131"/>
      <c r="P9103" s="126"/>
      <c r="Q9103" s="118"/>
      <c r="R9103" s="118">
        <f ca="1">TODAY()-N9103</f>
        <v>308</v>
      </c>
      <c r="S9103" s="120"/>
      <c r="T9103" s="126"/>
      <c r="U9103" s="126"/>
      <c r="V9103" s="126"/>
      <c r="W9103" s="126"/>
      <c r="X9103" s="126"/>
      <c r="Y9103" s="116"/>
      <c r="Z9103" s="116"/>
      <c r="AA9103" s="116"/>
      <c r="AB9103" s="116"/>
      <c r="AC9103" s="116"/>
      <c r="AD9103" s="116"/>
    </row>
    <row r="9104" spans="1:30" s="189" customFormat="1">
      <c r="A9104" s="116">
        <v>9104</v>
      </c>
      <c r="B9104" s="129">
        <v>44369</v>
      </c>
      <c r="C9104" s="118">
        <f t="shared" si="442"/>
        <v>6</v>
      </c>
      <c r="D9104" s="119" t="s">
        <v>25</v>
      </c>
      <c r="E9104" s="120" t="s">
        <v>20296</v>
      </c>
      <c r="F9104" s="209" t="s">
        <v>20297</v>
      </c>
      <c r="G9104" s="119" t="s">
        <v>3271</v>
      </c>
      <c r="H9104" s="121" t="s">
        <v>29</v>
      </c>
      <c r="I9104" s="121" t="s">
        <v>30</v>
      </c>
      <c r="J9104" s="121" t="s">
        <v>7216</v>
      </c>
      <c r="K9104" s="121" t="s">
        <v>65</v>
      </c>
      <c r="L9104" s="131" t="s">
        <v>32</v>
      </c>
      <c r="M9104" s="120" t="s">
        <v>78</v>
      </c>
      <c r="N9104" s="131"/>
      <c r="O9104" s="131"/>
      <c r="P9104" s="126"/>
      <c r="Q9104" s="118"/>
      <c r="R9104" s="118"/>
      <c r="S9104" s="120"/>
      <c r="T9104" s="126"/>
      <c r="U9104" s="126"/>
      <c r="V9104" s="126"/>
      <c r="W9104" s="126"/>
      <c r="X9104" s="126"/>
      <c r="Y9104" s="116"/>
      <c r="Z9104" s="116"/>
      <c r="AA9104" s="116"/>
      <c r="AB9104" s="116"/>
      <c r="AC9104" s="116"/>
      <c r="AD9104" s="116"/>
    </row>
    <row r="9105" spans="1:30" s="189" customFormat="1">
      <c r="A9105" s="116">
        <v>9105</v>
      </c>
      <c r="B9105" s="129">
        <v>44369</v>
      </c>
      <c r="C9105" s="118">
        <f t="shared" si="442"/>
        <v>6</v>
      </c>
      <c r="D9105" s="119" t="s">
        <v>25</v>
      </c>
      <c r="E9105" s="120" t="s">
        <v>20298</v>
      </c>
      <c r="F9105" s="209" t="s">
        <v>15090</v>
      </c>
      <c r="G9105" s="119" t="s">
        <v>20299</v>
      </c>
      <c r="H9105" s="121" t="s">
        <v>29</v>
      </c>
      <c r="I9105" s="121" t="s">
        <v>30</v>
      </c>
      <c r="J9105" s="121" t="s">
        <v>7280</v>
      </c>
      <c r="K9105" s="121" t="s">
        <v>65</v>
      </c>
      <c r="L9105" s="131" t="s">
        <v>32</v>
      </c>
      <c r="M9105" s="120" t="s">
        <v>78</v>
      </c>
      <c r="N9105" s="131"/>
      <c r="O9105" s="131"/>
      <c r="P9105" s="126"/>
      <c r="Q9105" s="118"/>
      <c r="R9105" s="118"/>
      <c r="S9105" s="120"/>
      <c r="T9105" s="126"/>
      <c r="U9105" s="126"/>
      <c r="V9105" s="126"/>
      <c r="W9105" s="126"/>
      <c r="X9105" s="126"/>
      <c r="Y9105" s="116"/>
      <c r="Z9105" s="116"/>
      <c r="AA9105" s="116"/>
      <c r="AB9105" s="116"/>
      <c r="AC9105" s="116"/>
      <c r="AD9105" s="116"/>
    </row>
    <row r="9106" spans="1:30" s="189" customFormat="1">
      <c r="A9106" s="116">
        <v>9106</v>
      </c>
      <c r="B9106" s="129">
        <v>44369</v>
      </c>
      <c r="C9106" s="118">
        <f t="shared" si="442"/>
        <v>6</v>
      </c>
      <c r="D9106" s="119" t="s">
        <v>25</v>
      </c>
      <c r="E9106" s="120" t="s">
        <v>20300</v>
      </c>
      <c r="F9106" s="209" t="s">
        <v>20301</v>
      </c>
      <c r="G9106" s="119" t="s">
        <v>1170</v>
      </c>
      <c r="H9106" s="121" t="s">
        <v>97</v>
      </c>
      <c r="I9106" s="119" t="s">
        <v>30</v>
      </c>
      <c r="J9106" s="121" t="s">
        <v>77</v>
      </c>
      <c r="K9106" s="121" t="s">
        <v>65</v>
      </c>
      <c r="L9106" s="131" t="s">
        <v>32</v>
      </c>
      <c r="M9106" s="120" t="s">
        <v>78</v>
      </c>
      <c r="N9106" s="131"/>
      <c r="O9106" s="131"/>
      <c r="P9106" s="126"/>
      <c r="Q9106" s="118"/>
      <c r="R9106" s="118"/>
      <c r="S9106" s="120"/>
      <c r="T9106" s="126"/>
      <c r="U9106" s="126"/>
      <c r="V9106" s="126"/>
      <c r="W9106" s="126"/>
      <c r="X9106" s="126"/>
      <c r="Y9106" s="116"/>
      <c r="Z9106" s="116"/>
      <c r="AA9106" s="116"/>
      <c r="AB9106" s="116"/>
      <c r="AC9106" s="116"/>
      <c r="AD9106" s="116"/>
    </row>
    <row r="9107" spans="1:30" s="189" customFormat="1">
      <c r="A9107" s="116">
        <v>9107</v>
      </c>
      <c r="B9107" s="129">
        <v>44369</v>
      </c>
      <c r="C9107" s="118">
        <f t="shared" si="442"/>
        <v>6</v>
      </c>
      <c r="D9107" s="119" t="s">
        <v>25</v>
      </c>
      <c r="E9107" s="120" t="s">
        <v>20302</v>
      </c>
      <c r="F9107" s="209" t="s">
        <v>10438</v>
      </c>
      <c r="G9107" s="119" t="s">
        <v>14651</v>
      </c>
      <c r="H9107" s="119" t="s">
        <v>29</v>
      </c>
      <c r="I9107" s="121" t="s">
        <v>30</v>
      </c>
      <c r="J9107" s="121" t="s">
        <v>3886</v>
      </c>
      <c r="K9107" s="121" t="s">
        <v>65</v>
      </c>
      <c r="L9107" s="131" t="s">
        <v>32</v>
      </c>
      <c r="M9107" s="120" t="s">
        <v>33</v>
      </c>
      <c r="N9107" s="131">
        <v>44370</v>
      </c>
      <c r="O9107" s="131"/>
      <c r="P9107" s="126"/>
      <c r="Q9107" s="118"/>
      <c r="R9107" s="118">
        <f ca="1">TODAY()-N9107</f>
        <v>308</v>
      </c>
      <c r="S9107" s="120"/>
      <c r="T9107" s="126"/>
      <c r="U9107" s="126"/>
      <c r="V9107" s="126"/>
      <c r="W9107" s="126"/>
      <c r="X9107" s="126"/>
      <c r="Y9107" s="116"/>
      <c r="Z9107" s="116"/>
      <c r="AA9107" s="116"/>
      <c r="AB9107" s="116"/>
      <c r="AC9107" s="116"/>
      <c r="AD9107" s="116"/>
    </row>
    <row r="9108" spans="1:30" s="189" customFormat="1" ht="27.6">
      <c r="A9108" s="116">
        <v>9108</v>
      </c>
      <c r="B9108" s="129">
        <v>44370</v>
      </c>
      <c r="C9108" s="118">
        <f t="shared" si="442"/>
        <v>6</v>
      </c>
      <c r="D9108" s="119" t="s">
        <v>25</v>
      </c>
      <c r="E9108" t="s">
        <v>20303</v>
      </c>
      <c r="F9108" s="209" t="s">
        <v>20304</v>
      </c>
      <c r="G9108" s="119" t="s">
        <v>20305</v>
      </c>
      <c r="H9108" s="121" t="s">
        <v>101</v>
      </c>
      <c r="I9108" s="121" t="s">
        <v>42</v>
      </c>
      <c r="J9108" s="121" t="s">
        <v>82</v>
      </c>
      <c r="K9108" s="121" t="s">
        <v>65</v>
      </c>
      <c r="L9108" s="131" t="s">
        <v>32</v>
      </c>
      <c r="M9108" s="120" t="s">
        <v>78</v>
      </c>
      <c r="N9108" s="131"/>
      <c r="O9108" s="131"/>
      <c r="P9108" s="126"/>
      <c r="Q9108" s="118"/>
      <c r="R9108" s="118"/>
      <c r="S9108" s="120"/>
      <c r="T9108" s="126"/>
      <c r="U9108" s="126"/>
      <c r="V9108" s="126"/>
      <c r="W9108" s="126"/>
      <c r="X9108" s="126"/>
      <c r="Y9108" s="116"/>
      <c r="Z9108" s="116"/>
      <c r="AA9108" s="116"/>
      <c r="AB9108" s="116"/>
      <c r="AC9108" s="116"/>
      <c r="AD9108" s="116"/>
    </row>
    <row r="9109" spans="1:30" s="189" customFormat="1">
      <c r="A9109" s="116">
        <v>9109</v>
      </c>
      <c r="B9109" s="129">
        <v>44370</v>
      </c>
      <c r="C9109" s="118">
        <f t="shared" si="442"/>
        <v>6</v>
      </c>
      <c r="D9109" s="119" t="s">
        <v>25</v>
      </c>
      <c r="E9109" s="120" t="s">
        <v>20306</v>
      </c>
      <c r="F9109" s="209" t="s">
        <v>20307</v>
      </c>
      <c r="G9109" s="119" t="s">
        <v>4508</v>
      </c>
      <c r="H9109" s="121" t="s">
        <v>53</v>
      </c>
      <c r="I9109" s="121" t="s">
        <v>42</v>
      </c>
      <c r="J9109" s="121" t="s">
        <v>20308</v>
      </c>
      <c r="K9109" s="121" t="s">
        <v>65</v>
      </c>
      <c r="L9109" s="131" t="s">
        <v>32</v>
      </c>
      <c r="M9109" s="120" t="s">
        <v>78</v>
      </c>
      <c r="N9109" s="131"/>
      <c r="O9109" s="131"/>
      <c r="P9109" s="126"/>
      <c r="Q9109" s="118"/>
      <c r="R9109" s="118"/>
      <c r="S9109" s="120"/>
      <c r="T9109" s="126"/>
      <c r="U9109" s="126"/>
      <c r="V9109" s="126"/>
      <c r="W9109" s="126"/>
      <c r="X9109" s="126"/>
      <c r="Y9109" s="116"/>
      <c r="Z9109" s="116"/>
      <c r="AA9109" s="116"/>
      <c r="AB9109" s="116"/>
      <c r="AC9109" s="116"/>
      <c r="AD9109" s="116"/>
    </row>
    <row r="9110" spans="1:30" s="189" customFormat="1">
      <c r="A9110" s="116">
        <v>9110</v>
      </c>
      <c r="B9110" s="129">
        <v>44370</v>
      </c>
      <c r="C9110" s="118">
        <f t="shared" si="442"/>
        <v>6</v>
      </c>
      <c r="D9110" s="119" t="s">
        <v>25</v>
      </c>
      <c r="E9110" s="120" t="s">
        <v>20309</v>
      </c>
      <c r="F9110" s="209" t="s">
        <v>704</v>
      </c>
      <c r="G9110" s="119" t="s">
        <v>16661</v>
      </c>
      <c r="H9110" s="121" t="s">
        <v>19250</v>
      </c>
      <c r="I9110" s="121" t="s">
        <v>30</v>
      </c>
      <c r="J9110" s="121" t="s">
        <v>7234</v>
      </c>
      <c r="K9110" s="121" t="s">
        <v>65</v>
      </c>
      <c r="L9110" s="131" t="s">
        <v>32</v>
      </c>
      <c r="M9110" s="120" t="s">
        <v>33</v>
      </c>
      <c r="N9110" s="131">
        <v>44371</v>
      </c>
      <c r="O9110" s="131"/>
      <c r="P9110" s="126"/>
      <c r="Q9110" s="118"/>
      <c r="R9110" s="118"/>
      <c r="S9110" s="120" t="s">
        <v>724</v>
      </c>
      <c r="T9110" s="126">
        <v>44371</v>
      </c>
      <c r="U9110" s="126"/>
      <c r="V9110" s="126"/>
      <c r="W9110" s="126"/>
      <c r="X9110" s="126"/>
      <c r="Y9110" s="116"/>
      <c r="Z9110" s="116"/>
      <c r="AA9110" s="116"/>
      <c r="AB9110" s="116"/>
      <c r="AC9110" s="116"/>
      <c r="AD9110" s="116"/>
    </row>
    <row r="9111" spans="1:30" s="189" customFormat="1">
      <c r="A9111" s="116">
        <v>9111</v>
      </c>
      <c r="B9111" s="129">
        <v>44370</v>
      </c>
      <c r="C9111" s="118">
        <f t="shared" si="442"/>
        <v>6</v>
      </c>
      <c r="D9111" s="119" t="s">
        <v>25</v>
      </c>
      <c r="E9111" s="120" t="s">
        <v>20310</v>
      </c>
      <c r="F9111" s="209" t="s">
        <v>783</v>
      </c>
      <c r="G9111" s="119" t="s">
        <v>20311</v>
      </c>
      <c r="H9111" s="121" t="s">
        <v>86</v>
      </c>
      <c r="I9111" s="119" t="s">
        <v>30</v>
      </c>
      <c r="J9111" s="121" t="s">
        <v>529</v>
      </c>
      <c r="K9111" s="121" t="s">
        <v>65</v>
      </c>
      <c r="L9111" s="131" t="s">
        <v>32</v>
      </c>
      <c r="M9111" s="120" t="s">
        <v>78</v>
      </c>
      <c r="N9111" s="131"/>
      <c r="O9111" s="131"/>
      <c r="P9111" s="126"/>
      <c r="Q9111" s="118"/>
      <c r="R9111" s="118"/>
      <c r="S9111" s="120"/>
      <c r="T9111" s="126"/>
      <c r="U9111" s="126"/>
      <c r="V9111" s="126"/>
      <c r="W9111" s="126"/>
      <c r="X9111" s="126"/>
      <c r="Y9111" s="116"/>
      <c r="Z9111" s="116"/>
      <c r="AA9111" s="116"/>
      <c r="AB9111" s="116"/>
      <c r="AC9111" s="116"/>
      <c r="AD9111" s="116"/>
    </row>
    <row r="9112" spans="1:30" s="189" customFormat="1">
      <c r="A9112" s="116">
        <v>9112</v>
      </c>
      <c r="B9112" s="129">
        <v>44370</v>
      </c>
      <c r="C9112" s="118">
        <f t="shared" si="442"/>
        <v>6</v>
      </c>
      <c r="D9112" s="119" t="s">
        <v>25</v>
      </c>
      <c r="E9112" s="120" t="s">
        <v>20312</v>
      </c>
      <c r="F9112" s="209" t="s">
        <v>20313</v>
      </c>
      <c r="G9112" s="119" t="s">
        <v>2897</v>
      </c>
      <c r="H9112" s="121" t="s">
        <v>53</v>
      </c>
      <c r="I9112" s="119" t="s">
        <v>30</v>
      </c>
      <c r="J9112" s="121" t="s">
        <v>87</v>
      </c>
      <c r="K9112" s="121" t="s">
        <v>65</v>
      </c>
      <c r="L9112" s="131" t="s">
        <v>32</v>
      </c>
      <c r="M9112" s="120" t="s">
        <v>78</v>
      </c>
      <c r="N9112" s="131"/>
      <c r="O9112" s="131"/>
      <c r="P9112" s="126"/>
      <c r="Q9112" s="118"/>
      <c r="R9112" s="118"/>
      <c r="S9112" s="120"/>
      <c r="T9112" s="126"/>
      <c r="U9112" s="126"/>
      <c r="V9112" s="126"/>
      <c r="W9112" s="126"/>
      <c r="X9112" s="126"/>
      <c r="Y9112" s="116"/>
      <c r="Z9112" s="116"/>
      <c r="AA9112" s="116"/>
      <c r="AB9112" s="116"/>
      <c r="AC9112" s="116"/>
      <c r="AD9112" s="116"/>
    </row>
    <row r="9113" spans="1:30" s="189" customFormat="1">
      <c r="A9113" s="116">
        <v>9113</v>
      </c>
      <c r="B9113" s="129">
        <v>44533</v>
      </c>
      <c r="C9113" s="129"/>
      <c r="D9113" s="120" t="s">
        <v>25</v>
      </c>
      <c r="E9113" s="120" t="s">
        <v>20314</v>
      </c>
      <c r="F9113" s="209" t="s">
        <v>10485</v>
      </c>
      <c r="G9113" s="119" t="s">
        <v>13166</v>
      </c>
      <c r="H9113" s="121" t="s">
        <v>29</v>
      </c>
      <c r="I9113" s="119" t="s">
        <v>30</v>
      </c>
      <c r="J9113" s="121" t="s">
        <v>435</v>
      </c>
      <c r="K9113" s="121" t="s">
        <v>65</v>
      </c>
      <c r="L9113" s="157" t="s">
        <v>32</v>
      </c>
      <c r="M9113" s="120" t="s">
        <v>33</v>
      </c>
      <c r="N9113" s="131">
        <v>44537</v>
      </c>
      <c r="O9113" s="131">
        <v>44537</v>
      </c>
      <c r="P9113" s="126"/>
      <c r="Q9113" s="118"/>
      <c r="R9113" s="118"/>
      <c r="S9113" s="120"/>
      <c r="T9113" s="126"/>
      <c r="U9113" s="126"/>
      <c r="V9113" s="126"/>
      <c r="W9113" s="126"/>
      <c r="X9113" s="126"/>
      <c r="Y9113" s="116"/>
      <c r="Z9113" s="116"/>
      <c r="AA9113" s="116"/>
      <c r="AB9113" s="116"/>
      <c r="AC9113" s="116"/>
      <c r="AD9113" s="116"/>
    </row>
    <row r="9114" spans="1:30" s="189" customFormat="1">
      <c r="A9114" s="116">
        <v>9114</v>
      </c>
      <c r="B9114" s="129">
        <v>44370</v>
      </c>
      <c r="C9114" s="118">
        <f>IF(B9114&lt;&gt;0,MONTH(B9114),0)</f>
        <v>6</v>
      </c>
      <c r="D9114" s="119" t="s">
        <v>25</v>
      </c>
      <c r="E9114" s="120" t="s">
        <v>20315</v>
      </c>
      <c r="F9114" s="209" t="s">
        <v>3889</v>
      </c>
      <c r="G9114" s="119" t="s">
        <v>20316</v>
      </c>
      <c r="H9114" s="121" t="s">
        <v>160</v>
      </c>
      <c r="I9114" s="121" t="s">
        <v>42</v>
      </c>
      <c r="J9114" s="121" t="s">
        <v>72</v>
      </c>
      <c r="K9114" s="121" t="s">
        <v>65</v>
      </c>
      <c r="L9114" s="131" t="s">
        <v>32</v>
      </c>
      <c r="M9114" s="120" t="s">
        <v>78</v>
      </c>
      <c r="N9114" s="131"/>
      <c r="O9114" s="131"/>
      <c r="P9114" s="126"/>
      <c r="Q9114" s="118"/>
      <c r="R9114" s="118"/>
      <c r="S9114" s="120"/>
      <c r="T9114" s="126"/>
      <c r="U9114" s="126"/>
      <c r="V9114" s="126"/>
      <c r="W9114" s="126"/>
      <c r="X9114" s="126"/>
      <c r="Y9114" s="116"/>
      <c r="Z9114" s="116"/>
      <c r="AA9114" s="116"/>
      <c r="AB9114" s="116"/>
      <c r="AC9114" s="116"/>
      <c r="AD9114" s="116"/>
    </row>
    <row r="9115" spans="1:30" s="189" customFormat="1">
      <c r="A9115" s="116">
        <v>9115</v>
      </c>
      <c r="B9115" s="129">
        <v>44533</v>
      </c>
      <c r="C9115" s="129"/>
      <c r="D9115" s="120" t="s">
        <v>25</v>
      </c>
      <c r="E9115" s="120" t="s">
        <v>20317</v>
      </c>
      <c r="F9115" s="209" t="s">
        <v>20318</v>
      </c>
      <c r="G9115" s="119" t="s">
        <v>20319</v>
      </c>
      <c r="H9115" s="121" t="s">
        <v>160</v>
      </c>
      <c r="I9115" s="119" t="s">
        <v>30</v>
      </c>
      <c r="J9115" s="121" t="s">
        <v>5018</v>
      </c>
      <c r="K9115" s="121" t="s">
        <v>65</v>
      </c>
      <c r="L9115" s="157" t="s">
        <v>32</v>
      </c>
      <c r="M9115" s="120" t="s">
        <v>78</v>
      </c>
      <c r="N9115" s="131"/>
      <c r="O9115" s="131"/>
      <c r="P9115" s="126"/>
      <c r="Q9115" s="118"/>
      <c r="R9115" s="118"/>
      <c r="S9115" s="120"/>
      <c r="T9115" s="126"/>
      <c r="U9115" s="126"/>
      <c r="V9115" s="126"/>
      <c r="W9115" s="126"/>
      <c r="X9115" s="126"/>
      <c r="Y9115" s="116"/>
      <c r="Z9115" s="116"/>
      <c r="AA9115" s="116"/>
      <c r="AB9115" s="116"/>
      <c r="AC9115" s="116"/>
      <c r="AD9115" s="116"/>
    </row>
    <row r="9116" spans="1:30" s="189" customFormat="1">
      <c r="A9116" s="116">
        <v>9116</v>
      </c>
      <c r="B9116" s="129">
        <v>44501</v>
      </c>
      <c r="C9116" s="129"/>
      <c r="D9116" s="120" t="s">
        <v>37</v>
      </c>
      <c r="E9116" s="120" t="s">
        <v>20320</v>
      </c>
      <c r="F9116" s="209" t="s">
        <v>9960</v>
      </c>
      <c r="G9116" s="119" t="s">
        <v>1539</v>
      </c>
      <c r="H9116" s="121" t="s">
        <v>53</v>
      </c>
      <c r="I9116" s="119" t="s">
        <v>42</v>
      </c>
      <c r="J9116" s="121" t="s">
        <v>72</v>
      </c>
      <c r="K9116" s="121"/>
      <c r="L9116" s="157" t="s">
        <v>19456</v>
      </c>
      <c r="M9116" s="120"/>
      <c r="N9116" s="131"/>
      <c r="O9116" s="131"/>
      <c r="P9116" s="126"/>
      <c r="Q9116" s="118"/>
      <c r="R9116" s="118"/>
      <c r="S9116" s="120"/>
      <c r="T9116" s="126"/>
      <c r="U9116" s="126"/>
      <c r="V9116" s="126"/>
      <c r="W9116" s="126"/>
      <c r="X9116" s="126"/>
      <c r="Y9116" s="116"/>
      <c r="Z9116" s="116"/>
      <c r="AA9116" s="116"/>
      <c r="AB9116" s="116"/>
      <c r="AC9116" s="116"/>
      <c r="AD9116" s="116"/>
    </row>
    <row r="9117" spans="1:30" s="189" customFormat="1">
      <c r="A9117" s="116">
        <v>9117</v>
      </c>
      <c r="B9117" s="129">
        <v>44501</v>
      </c>
      <c r="C9117" s="129"/>
      <c r="D9117" s="120" t="s">
        <v>37</v>
      </c>
      <c r="E9117" s="120" t="s">
        <v>20321</v>
      </c>
      <c r="F9117" s="209" t="s">
        <v>20322</v>
      </c>
      <c r="G9117" s="119" t="s">
        <v>1539</v>
      </c>
      <c r="H9117" s="121" t="s">
        <v>53</v>
      </c>
      <c r="I9117" s="119" t="s">
        <v>42</v>
      </c>
      <c r="J9117" s="121" t="s">
        <v>211</v>
      </c>
      <c r="K9117" s="121"/>
      <c r="L9117" s="157" t="s">
        <v>19456</v>
      </c>
      <c r="M9117" s="120"/>
      <c r="N9117" s="131"/>
      <c r="O9117" s="131"/>
      <c r="P9117" s="126"/>
      <c r="Q9117" s="118"/>
      <c r="R9117" s="118"/>
      <c r="S9117" s="120"/>
      <c r="T9117" s="126"/>
      <c r="U9117" s="126"/>
      <c r="V9117" s="126"/>
      <c r="W9117" s="126"/>
      <c r="X9117" s="126"/>
      <c r="Y9117" s="116"/>
      <c r="Z9117" s="116"/>
      <c r="AA9117" s="116"/>
      <c r="AB9117" s="116"/>
      <c r="AC9117" s="116"/>
      <c r="AD9117" s="116"/>
    </row>
    <row r="9118" spans="1:30" s="189" customFormat="1">
      <c r="A9118" s="116">
        <v>9118</v>
      </c>
      <c r="B9118" s="129">
        <v>44370</v>
      </c>
      <c r="C9118" s="118">
        <f>IF(B9118&lt;&gt;0,MONTH(B9118),0)</f>
        <v>6</v>
      </c>
      <c r="D9118" s="119" t="s">
        <v>25</v>
      </c>
      <c r="E9118" s="120" t="s">
        <v>20323</v>
      </c>
      <c r="F9118" s="209" t="s">
        <v>20324</v>
      </c>
      <c r="G9118" s="119" t="s">
        <v>593</v>
      </c>
      <c r="H9118" s="121" t="s">
        <v>344</v>
      </c>
      <c r="I9118" s="119" t="s">
        <v>42</v>
      </c>
      <c r="J9118" s="121" t="s">
        <v>72</v>
      </c>
      <c r="K9118" s="121" t="s">
        <v>65</v>
      </c>
      <c r="L9118" s="131" t="s">
        <v>32</v>
      </c>
      <c r="M9118" s="120" t="s">
        <v>33</v>
      </c>
      <c r="N9118" s="131">
        <v>44377</v>
      </c>
      <c r="O9118" s="131">
        <v>44406</v>
      </c>
      <c r="P9118" s="126"/>
      <c r="Q9118" s="118"/>
      <c r="R9118" s="118">
        <f ca="1">TODAY()-O9118</f>
        <v>272</v>
      </c>
      <c r="S9118" s="120"/>
      <c r="T9118" s="126"/>
      <c r="U9118" s="126"/>
      <c r="V9118" s="126"/>
      <c r="W9118" s="126"/>
      <c r="X9118" s="126"/>
      <c r="Y9118" s="116"/>
      <c r="Z9118" s="116"/>
      <c r="AA9118" s="116"/>
      <c r="AB9118" s="116"/>
      <c r="AC9118" s="116"/>
      <c r="AD9118" s="116"/>
    </row>
    <row r="9119" spans="1:30" s="189" customFormat="1">
      <c r="A9119" s="116">
        <v>9119</v>
      </c>
      <c r="B9119" s="129">
        <v>44370</v>
      </c>
      <c r="C9119" s="118">
        <f>IF(B9119&lt;&gt;0,MONTH(B9119),0)</f>
        <v>6</v>
      </c>
      <c r="D9119" s="119" t="s">
        <v>25</v>
      </c>
      <c r="E9119" s="120" t="s">
        <v>20325</v>
      </c>
      <c r="F9119" s="209" t="s">
        <v>5062</v>
      </c>
      <c r="G9119" s="119" t="s">
        <v>639</v>
      </c>
      <c r="H9119" s="121" t="s">
        <v>1173</v>
      </c>
      <c r="I9119" s="121" t="s">
        <v>42</v>
      </c>
      <c r="J9119" s="121" t="s">
        <v>72</v>
      </c>
      <c r="K9119" s="121" t="s">
        <v>65</v>
      </c>
      <c r="L9119" s="131" t="s">
        <v>32</v>
      </c>
      <c r="M9119" s="120" t="s">
        <v>78</v>
      </c>
      <c r="N9119" s="131"/>
      <c r="O9119" s="131"/>
      <c r="P9119" s="126"/>
      <c r="Q9119" s="118"/>
      <c r="R9119" s="118" t="s">
        <v>11623</v>
      </c>
      <c r="S9119" s="120"/>
      <c r="T9119" s="126"/>
      <c r="U9119" s="126"/>
      <c r="V9119" s="126"/>
      <c r="W9119" s="126"/>
      <c r="X9119" s="126"/>
      <c r="Y9119" s="116"/>
      <c r="Z9119" s="116"/>
      <c r="AA9119" s="116"/>
      <c r="AB9119" s="116"/>
      <c r="AC9119" s="116"/>
      <c r="AD9119" s="116"/>
    </row>
    <row r="9120" spans="1:30" s="189" customFormat="1">
      <c r="A9120" s="116">
        <v>9120</v>
      </c>
      <c r="B9120" s="129">
        <v>44501</v>
      </c>
      <c r="C9120" s="129"/>
      <c r="D9120" s="120" t="s">
        <v>37</v>
      </c>
      <c r="E9120" s="120" t="s">
        <v>20326</v>
      </c>
      <c r="F9120" s="209" t="s">
        <v>20327</v>
      </c>
      <c r="G9120" s="119" t="s">
        <v>1539</v>
      </c>
      <c r="H9120" s="121" t="s">
        <v>53</v>
      </c>
      <c r="I9120" s="121" t="s">
        <v>42</v>
      </c>
      <c r="J9120" s="121" t="s">
        <v>549</v>
      </c>
      <c r="K9120" s="121"/>
      <c r="L9120" s="157" t="s">
        <v>19456</v>
      </c>
      <c r="M9120" s="120"/>
      <c r="N9120" s="131"/>
      <c r="O9120" s="131"/>
      <c r="P9120" s="126"/>
      <c r="Q9120" s="118"/>
      <c r="R9120" s="118"/>
      <c r="S9120" s="120"/>
      <c r="T9120" s="126"/>
      <c r="U9120" s="126"/>
      <c r="V9120" s="126"/>
      <c r="W9120" s="126"/>
      <c r="X9120" s="126"/>
      <c r="Y9120" s="116"/>
      <c r="Z9120" s="116"/>
      <c r="AA9120" s="116"/>
      <c r="AB9120" s="116"/>
      <c r="AC9120" s="116"/>
      <c r="AD9120" s="116"/>
    </row>
    <row r="9121" spans="1:30" s="189" customFormat="1" ht="27.6">
      <c r="A9121" s="116">
        <v>9121</v>
      </c>
      <c r="B9121" s="129">
        <v>44370</v>
      </c>
      <c r="C9121" s="118">
        <f t="shared" ref="C9121:C9152" si="443">IF(B9121&lt;&gt;0,MONTH(B9121),0)</f>
        <v>6</v>
      </c>
      <c r="D9121" s="119" t="s">
        <v>25</v>
      </c>
      <c r="E9121" s="120" t="s">
        <v>20328</v>
      </c>
      <c r="F9121" s="209" t="s">
        <v>20329</v>
      </c>
      <c r="G9121" s="119" t="s">
        <v>639</v>
      </c>
      <c r="H9121" s="121" t="s">
        <v>1173</v>
      </c>
      <c r="I9121" s="121" t="s">
        <v>30</v>
      </c>
      <c r="J9121" s="121" t="s">
        <v>31</v>
      </c>
      <c r="K9121" s="121" t="s">
        <v>65</v>
      </c>
      <c r="L9121" s="131" t="s">
        <v>32</v>
      </c>
      <c r="M9121" s="120" t="s">
        <v>33</v>
      </c>
      <c r="N9121" s="131">
        <v>44386</v>
      </c>
      <c r="O9121" s="131">
        <v>44406</v>
      </c>
      <c r="P9121" s="126"/>
      <c r="Q9121" s="118"/>
      <c r="R9121" s="118">
        <f ca="1">TODAY()-O9121</f>
        <v>272</v>
      </c>
      <c r="S9121" s="120"/>
      <c r="T9121" s="126"/>
      <c r="U9121" s="126"/>
      <c r="V9121" s="126"/>
      <c r="W9121" s="126"/>
      <c r="X9121" s="126"/>
      <c r="Y9121" s="116"/>
      <c r="Z9121" s="116"/>
      <c r="AA9121" s="116"/>
      <c r="AB9121" s="116"/>
      <c r="AC9121" s="116"/>
      <c r="AD9121" s="116"/>
    </row>
    <row r="9122" spans="1:30" s="189" customFormat="1">
      <c r="A9122" s="116">
        <v>9122</v>
      </c>
      <c r="B9122" s="129">
        <v>44371</v>
      </c>
      <c r="C9122" s="118">
        <f t="shared" si="443"/>
        <v>6</v>
      </c>
      <c r="D9122" s="120" t="s">
        <v>252</v>
      </c>
      <c r="E9122" s="120" t="s">
        <v>20330</v>
      </c>
      <c r="F9122" s="209" t="s">
        <v>15896</v>
      </c>
      <c r="G9122" s="119" t="s">
        <v>20331</v>
      </c>
      <c r="H9122" s="121" t="s">
        <v>53</v>
      </c>
      <c r="I9122" s="119" t="s">
        <v>30</v>
      </c>
      <c r="J9122" s="121" t="s">
        <v>7091</v>
      </c>
      <c r="K9122" s="121" t="s">
        <v>65</v>
      </c>
      <c r="L9122" s="131" t="s">
        <v>32</v>
      </c>
      <c r="M9122" s="120" t="s">
        <v>78</v>
      </c>
      <c r="N9122" s="131"/>
      <c r="O9122" s="131">
        <v>44406</v>
      </c>
      <c r="P9122" s="126"/>
      <c r="Q9122" s="118"/>
      <c r="R9122" s="118"/>
      <c r="S9122" s="120"/>
      <c r="T9122" s="126"/>
      <c r="U9122" s="126"/>
      <c r="V9122" s="126"/>
      <c r="W9122" s="126"/>
      <c r="X9122" s="126"/>
      <c r="Y9122" s="116"/>
      <c r="Z9122" s="116"/>
      <c r="AA9122" s="116"/>
      <c r="AB9122" s="116"/>
      <c r="AC9122" s="116"/>
      <c r="AD9122" s="116"/>
    </row>
    <row r="9123" spans="1:30" s="189" customFormat="1" ht="27.6">
      <c r="A9123" s="116">
        <v>9123</v>
      </c>
      <c r="B9123" s="129">
        <v>44371</v>
      </c>
      <c r="C9123" s="118">
        <f t="shared" si="443"/>
        <v>6</v>
      </c>
      <c r="D9123" s="120" t="s">
        <v>252</v>
      </c>
      <c r="E9123" s="120" t="s">
        <v>20332</v>
      </c>
      <c r="F9123" s="209" t="s">
        <v>20333</v>
      </c>
      <c r="G9123" s="119" t="s">
        <v>20334</v>
      </c>
      <c r="H9123" s="121" t="s">
        <v>1173</v>
      </c>
      <c r="I9123" s="119" t="s">
        <v>30</v>
      </c>
      <c r="J9123" s="121" t="s">
        <v>87</v>
      </c>
      <c r="K9123" s="121" t="s">
        <v>65</v>
      </c>
      <c r="L9123" s="131" t="s">
        <v>32</v>
      </c>
      <c r="M9123" s="120" t="s">
        <v>78</v>
      </c>
      <c r="N9123" s="131"/>
      <c r="O9123" s="131">
        <v>44406</v>
      </c>
      <c r="P9123" s="126"/>
      <c r="Q9123" s="118"/>
      <c r="R9123" s="118"/>
      <c r="S9123" s="120" t="s">
        <v>34</v>
      </c>
      <c r="T9123" s="126"/>
      <c r="U9123" s="126"/>
      <c r="V9123" s="126"/>
      <c r="W9123" s="126"/>
      <c r="X9123" s="126"/>
      <c r="Y9123" s="116"/>
      <c r="Z9123" s="116"/>
      <c r="AA9123" s="116"/>
      <c r="AB9123" s="116"/>
      <c r="AC9123" s="116"/>
      <c r="AD9123" s="116"/>
    </row>
    <row r="9124" spans="1:30" s="189" customFormat="1">
      <c r="A9124" s="116">
        <v>9124</v>
      </c>
      <c r="B9124" s="129">
        <v>44371</v>
      </c>
      <c r="C9124" s="118">
        <f t="shared" si="443"/>
        <v>6</v>
      </c>
      <c r="D9124" s="120" t="s">
        <v>252</v>
      </c>
      <c r="E9124" s="120" t="s">
        <v>20335</v>
      </c>
      <c r="F9124" s="209" t="s">
        <v>20336</v>
      </c>
      <c r="G9124" s="119" t="s">
        <v>20337</v>
      </c>
      <c r="H9124" s="121" t="s">
        <v>41</v>
      </c>
      <c r="I9124" s="119" t="s">
        <v>30</v>
      </c>
      <c r="J9124" s="121" t="s">
        <v>77</v>
      </c>
      <c r="K9124" s="121" t="s">
        <v>65</v>
      </c>
      <c r="L9124" s="131" t="s">
        <v>32</v>
      </c>
      <c r="M9124" s="120" t="s">
        <v>78</v>
      </c>
      <c r="N9124" s="131"/>
      <c r="O9124" s="131">
        <v>44406</v>
      </c>
      <c r="P9124" s="126"/>
      <c r="Q9124" s="118"/>
      <c r="R9124" s="118"/>
      <c r="S9124" s="120"/>
      <c r="T9124" s="126"/>
      <c r="U9124" s="126"/>
      <c r="V9124" s="126"/>
      <c r="W9124" s="126"/>
      <c r="X9124" s="126"/>
      <c r="Y9124" s="116"/>
      <c r="Z9124" s="116"/>
      <c r="AA9124" s="116"/>
      <c r="AB9124" s="116"/>
      <c r="AC9124" s="116"/>
      <c r="AD9124" s="116"/>
    </row>
    <row r="9125" spans="1:30" s="189" customFormat="1" ht="27.6">
      <c r="A9125" s="116">
        <v>9125</v>
      </c>
      <c r="B9125" s="129">
        <v>44371</v>
      </c>
      <c r="C9125" s="118">
        <f t="shared" si="443"/>
        <v>6</v>
      </c>
      <c r="D9125" s="120" t="s">
        <v>252</v>
      </c>
      <c r="E9125" s="120" t="s">
        <v>20338</v>
      </c>
      <c r="F9125" s="209" t="s">
        <v>20339</v>
      </c>
      <c r="G9125" s="119" t="s">
        <v>20340</v>
      </c>
      <c r="H9125" s="121" t="s">
        <v>29</v>
      </c>
      <c r="I9125" s="119" t="s">
        <v>42</v>
      </c>
      <c r="J9125" s="121" t="s">
        <v>549</v>
      </c>
      <c r="K9125" s="121" t="s">
        <v>65</v>
      </c>
      <c r="L9125" s="131" t="s">
        <v>32</v>
      </c>
      <c r="M9125" s="120" t="s">
        <v>78</v>
      </c>
      <c r="N9125" s="131"/>
      <c r="O9125" s="131">
        <v>44406</v>
      </c>
      <c r="P9125" s="126"/>
      <c r="Q9125" s="118"/>
      <c r="R9125" s="118"/>
      <c r="S9125" s="120"/>
      <c r="T9125" s="126"/>
      <c r="U9125" s="126"/>
      <c r="V9125" s="126"/>
      <c r="W9125" s="126"/>
      <c r="X9125" s="126"/>
      <c r="Y9125" s="116"/>
      <c r="Z9125" s="116"/>
      <c r="AA9125" s="116"/>
      <c r="AB9125" s="116"/>
      <c r="AC9125" s="116"/>
      <c r="AD9125" s="116"/>
    </row>
    <row r="9126" spans="1:30" s="189" customFormat="1" ht="27.6">
      <c r="A9126" s="116">
        <v>9126</v>
      </c>
      <c r="B9126" s="129">
        <v>44371</v>
      </c>
      <c r="C9126" s="118">
        <f t="shared" si="443"/>
        <v>6</v>
      </c>
      <c r="D9126" s="120" t="s">
        <v>252</v>
      </c>
      <c r="E9126" s="120" t="s">
        <v>20341</v>
      </c>
      <c r="F9126" s="209" t="s">
        <v>20342</v>
      </c>
      <c r="G9126" s="119" t="s">
        <v>20343</v>
      </c>
      <c r="H9126" s="121" t="s">
        <v>76</v>
      </c>
      <c r="I9126" s="119" t="s">
        <v>30</v>
      </c>
      <c r="J9126" s="121" t="s">
        <v>77</v>
      </c>
      <c r="K9126" s="121" t="s">
        <v>65</v>
      </c>
      <c r="L9126" s="131" t="s">
        <v>32</v>
      </c>
      <c r="M9126" s="120" t="s">
        <v>78</v>
      </c>
      <c r="N9126" s="131"/>
      <c r="O9126" s="131">
        <v>44406</v>
      </c>
      <c r="P9126" s="126"/>
      <c r="Q9126" s="118"/>
      <c r="R9126" s="118"/>
      <c r="S9126" s="120"/>
      <c r="T9126" s="126"/>
      <c r="U9126" s="126"/>
      <c r="V9126" s="126"/>
      <c r="W9126" s="126"/>
      <c r="X9126" s="126"/>
      <c r="Y9126" s="116"/>
      <c r="Z9126" s="116"/>
      <c r="AA9126" s="116"/>
      <c r="AB9126" s="116"/>
      <c r="AC9126" s="116"/>
      <c r="AD9126" s="116"/>
    </row>
    <row r="9127" spans="1:30" s="189" customFormat="1">
      <c r="A9127" s="116">
        <v>9127</v>
      </c>
      <c r="B9127" s="129">
        <v>44371</v>
      </c>
      <c r="C9127" s="118">
        <f t="shared" si="443"/>
        <v>6</v>
      </c>
      <c r="D9127" s="120" t="s">
        <v>252</v>
      </c>
      <c r="E9127" s="120" t="s">
        <v>20344</v>
      </c>
      <c r="F9127" s="209" t="s">
        <v>20345</v>
      </c>
      <c r="G9127" s="119" t="s">
        <v>20346</v>
      </c>
      <c r="H9127" s="121" t="s">
        <v>140</v>
      </c>
      <c r="I9127" s="121" t="s">
        <v>30</v>
      </c>
      <c r="J9127" s="121" t="s">
        <v>529</v>
      </c>
      <c r="K9127" s="121" t="s">
        <v>65</v>
      </c>
      <c r="L9127" s="131" t="s">
        <v>32</v>
      </c>
      <c r="M9127" s="120" t="s">
        <v>78</v>
      </c>
      <c r="N9127" s="131"/>
      <c r="O9127" s="131">
        <v>44406</v>
      </c>
      <c r="P9127" s="126"/>
      <c r="Q9127" s="118"/>
      <c r="R9127" s="118"/>
      <c r="S9127" s="120"/>
      <c r="T9127" s="126"/>
      <c r="U9127" s="126"/>
      <c r="V9127" s="126"/>
      <c r="W9127" s="126"/>
      <c r="X9127" s="126"/>
      <c r="Y9127" s="116"/>
      <c r="Z9127" s="116"/>
      <c r="AA9127" s="116"/>
      <c r="AB9127" s="116"/>
      <c r="AC9127" s="116"/>
      <c r="AD9127" s="116"/>
    </row>
    <row r="9128" spans="1:30" s="189" customFormat="1" ht="27.6">
      <c r="A9128" s="116">
        <v>9128</v>
      </c>
      <c r="B9128" s="129">
        <v>44371</v>
      </c>
      <c r="C9128" s="118">
        <f t="shared" si="443"/>
        <v>6</v>
      </c>
      <c r="D9128" s="120" t="s">
        <v>252</v>
      </c>
      <c r="E9128" s="120" t="s">
        <v>20347</v>
      </c>
      <c r="F9128" s="209" t="s">
        <v>20348</v>
      </c>
      <c r="G9128" s="119" t="s">
        <v>16530</v>
      </c>
      <c r="H9128" s="121" t="s">
        <v>29</v>
      </c>
      <c r="I9128" s="121" t="s">
        <v>30</v>
      </c>
      <c r="J9128" s="121" t="s">
        <v>485</v>
      </c>
      <c r="K9128" s="121" t="s">
        <v>65</v>
      </c>
      <c r="L9128" s="131" t="s">
        <v>32</v>
      </c>
      <c r="M9128" s="120" t="s">
        <v>78</v>
      </c>
      <c r="N9128" s="131"/>
      <c r="O9128" s="131">
        <v>44406</v>
      </c>
      <c r="P9128" s="126"/>
      <c r="Q9128" s="118"/>
      <c r="R9128" s="118"/>
      <c r="S9128" s="120"/>
      <c r="T9128" s="126"/>
      <c r="U9128" s="126"/>
      <c r="V9128" s="126"/>
      <c r="W9128" s="126"/>
      <c r="X9128" s="126"/>
      <c r="Y9128" s="116"/>
      <c r="Z9128" s="116"/>
      <c r="AA9128" s="116"/>
      <c r="AB9128" s="116"/>
      <c r="AC9128" s="116"/>
      <c r="AD9128" s="116"/>
    </row>
    <row r="9129" spans="1:30" s="189" customFormat="1" ht="27.6">
      <c r="A9129" s="116">
        <v>9129</v>
      </c>
      <c r="B9129" s="129">
        <v>44371</v>
      </c>
      <c r="C9129" s="118">
        <f t="shared" si="443"/>
        <v>6</v>
      </c>
      <c r="D9129" s="120" t="s">
        <v>252</v>
      </c>
      <c r="E9129" s="120" t="s">
        <v>20349</v>
      </c>
      <c r="F9129" s="209" t="s">
        <v>20350</v>
      </c>
      <c r="G9129" s="119" t="s">
        <v>3080</v>
      </c>
      <c r="H9129" s="121" t="s">
        <v>86</v>
      </c>
      <c r="I9129" s="121" t="s">
        <v>30</v>
      </c>
      <c r="J9129" s="121" t="s">
        <v>12087</v>
      </c>
      <c r="K9129" s="121" t="s">
        <v>65</v>
      </c>
      <c r="L9129" s="131" t="s">
        <v>32</v>
      </c>
      <c r="M9129" s="120" t="s">
        <v>33</v>
      </c>
      <c r="N9129" s="131">
        <v>44384</v>
      </c>
      <c r="O9129" s="131">
        <v>44613</v>
      </c>
      <c r="P9129" s="126"/>
      <c r="Q9129" s="118"/>
      <c r="R9129" s="118"/>
      <c r="S9129" s="120"/>
      <c r="T9129" s="126"/>
      <c r="U9129" s="126"/>
      <c r="V9129" s="126"/>
      <c r="W9129" s="126"/>
      <c r="X9129" s="126"/>
      <c r="Y9129" s="116"/>
      <c r="Z9129" s="116"/>
      <c r="AA9129" s="116"/>
      <c r="AB9129" s="116"/>
      <c r="AC9129" s="116"/>
      <c r="AD9129" s="116"/>
    </row>
    <row r="9130" spans="1:30" s="189" customFormat="1">
      <c r="A9130" s="116">
        <v>9130</v>
      </c>
      <c r="B9130" s="129">
        <v>44371</v>
      </c>
      <c r="C9130" s="118">
        <f t="shared" si="443"/>
        <v>6</v>
      </c>
      <c r="D9130" s="120" t="s">
        <v>25</v>
      </c>
      <c r="E9130" s="120" t="s">
        <v>20351</v>
      </c>
      <c r="F9130" s="209" t="s">
        <v>20352</v>
      </c>
      <c r="G9130" s="119" t="s">
        <v>20353</v>
      </c>
      <c r="H9130" s="121" t="s">
        <v>29</v>
      </c>
      <c r="I9130" s="119" t="s">
        <v>30</v>
      </c>
      <c r="J9130" s="121" t="s">
        <v>87</v>
      </c>
      <c r="K9130" s="121" t="s">
        <v>65</v>
      </c>
      <c r="L9130" s="131" t="s">
        <v>32</v>
      </c>
      <c r="M9130" s="120" t="s">
        <v>78</v>
      </c>
      <c r="N9130" s="131"/>
      <c r="O9130" s="131">
        <v>44406</v>
      </c>
      <c r="P9130" s="126"/>
      <c r="Q9130" s="118"/>
      <c r="R9130" s="118"/>
      <c r="S9130" s="120"/>
      <c r="T9130" s="126"/>
      <c r="U9130" s="126"/>
      <c r="V9130" s="126"/>
      <c r="W9130" s="126"/>
      <c r="X9130" s="126"/>
      <c r="Y9130" s="116"/>
      <c r="Z9130" s="116"/>
      <c r="AA9130" s="116"/>
      <c r="AB9130" s="116"/>
      <c r="AC9130" s="116"/>
      <c r="AD9130" s="116"/>
    </row>
    <row r="9131" spans="1:30" s="189" customFormat="1">
      <c r="A9131" s="116">
        <v>9131</v>
      </c>
      <c r="B9131" s="129">
        <v>44371</v>
      </c>
      <c r="C9131" s="118">
        <f t="shared" si="443"/>
        <v>6</v>
      </c>
      <c r="D9131" s="120" t="s">
        <v>252</v>
      </c>
      <c r="E9131" s="120" t="s">
        <v>20354</v>
      </c>
      <c r="F9131" s="209" t="s">
        <v>7169</v>
      </c>
      <c r="G9131" s="119" t="s">
        <v>20355</v>
      </c>
      <c r="H9131" s="121" t="s">
        <v>41</v>
      </c>
      <c r="I9131" s="121" t="s">
        <v>30</v>
      </c>
      <c r="J9131" s="121" t="s">
        <v>7276</v>
      </c>
      <c r="K9131" s="121" t="s">
        <v>65</v>
      </c>
      <c r="L9131" s="131" t="s">
        <v>32</v>
      </c>
      <c r="M9131" s="120" t="s">
        <v>33</v>
      </c>
      <c r="N9131" s="131">
        <v>44378</v>
      </c>
      <c r="O9131" s="131">
        <v>44589</v>
      </c>
      <c r="P9131" s="126"/>
      <c r="Q9131" s="118"/>
      <c r="R9131" s="118"/>
      <c r="S9131" s="120"/>
      <c r="T9131" s="126"/>
      <c r="U9131" s="126"/>
      <c r="V9131" s="126"/>
      <c r="W9131" s="126"/>
      <c r="X9131" s="126"/>
      <c r="Y9131" s="116"/>
      <c r="Z9131" s="116"/>
      <c r="AA9131" s="116"/>
      <c r="AB9131" s="116"/>
      <c r="AC9131" s="116"/>
      <c r="AD9131" s="116"/>
    </row>
    <row r="9132" spans="1:30" s="189" customFormat="1">
      <c r="A9132" s="116">
        <v>9132</v>
      </c>
      <c r="B9132" s="129">
        <v>44373</v>
      </c>
      <c r="C9132" s="118">
        <f t="shared" si="443"/>
        <v>6</v>
      </c>
      <c r="D9132" s="120" t="s">
        <v>25</v>
      </c>
      <c r="E9132" s="120" t="s">
        <v>20356</v>
      </c>
      <c r="F9132" s="209" t="s">
        <v>20357</v>
      </c>
      <c r="G9132" s="119" t="s">
        <v>8981</v>
      </c>
      <c r="H9132" s="121" t="s">
        <v>29</v>
      </c>
      <c r="I9132" s="119" t="s">
        <v>30</v>
      </c>
      <c r="J9132" s="121" t="s">
        <v>7087</v>
      </c>
      <c r="K9132" s="121" t="s">
        <v>65</v>
      </c>
      <c r="L9132" s="131" t="s">
        <v>32</v>
      </c>
      <c r="M9132" s="120" t="s">
        <v>78</v>
      </c>
      <c r="N9132" s="131"/>
      <c r="O9132" s="131">
        <v>44406</v>
      </c>
      <c r="P9132" s="126"/>
      <c r="Q9132" s="118"/>
      <c r="R9132" s="118"/>
      <c r="S9132" s="120"/>
      <c r="T9132" s="126"/>
      <c r="U9132" s="126"/>
      <c r="V9132" s="126"/>
      <c r="W9132" s="126"/>
      <c r="X9132" s="126"/>
      <c r="Y9132" s="116"/>
      <c r="Z9132" s="116"/>
      <c r="AA9132" s="116"/>
      <c r="AB9132" s="116"/>
      <c r="AC9132" s="116"/>
      <c r="AD9132" s="116"/>
    </row>
    <row r="9133" spans="1:30" s="189" customFormat="1">
      <c r="A9133" s="116">
        <v>9133</v>
      </c>
      <c r="B9133" s="129">
        <v>44373</v>
      </c>
      <c r="C9133" s="118">
        <f t="shared" si="443"/>
        <v>6</v>
      </c>
      <c r="D9133" s="120" t="s">
        <v>25</v>
      </c>
      <c r="E9133" s="120" t="s">
        <v>20358</v>
      </c>
      <c r="F9133" s="209" t="s">
        <v>20359</v>
      </c>
      <c r="G9133" s="119" t="s">
        <v>14515</v>
      </c>
      <c r="H9133" s="121" t="s">
        <v>118</v>
      </c>
      <c r="I9133" s="121" t="s">
        <v>30</v>
      </c>
      <c r="J9133" s="121" t="s">
        <v>7142</v>
      </c>
      <c r="K9133" s="121" t="s">
        <v>65</v>
      </c>
      <c r="L9133" s="131" t="s">
        <v>32</v>
      </c>
      <c r="M9133" s="120" t="s">
        <v>78</v>
      </c>
      <c r="N9133" s="131"/>
      <c r="O9133" s="131">
        <v>44406</v>
      </c>
      <c r="P9133" s="126"/>
      <c r="Q9133" s="118"/>
      <c r="R9133" s="118"/>
      <c r="S9133" s="120"/>
      <c r="T9133" s="126"/>
      <c r="U9133" s="126"/>
      <c r="V9133" s="126"/>
      <c r="W9133" s="126"/>
      <c r="X9133" s="126"/>
      <c r="Y9133" s="116"/>
      <c r="Z9133" s="116"/>
      <c r="AA9133" s="116"/>
      <c r="AB9133" s="116"/>
      <c r="AC9133" s="116"/>
      <c r="AD9133" s="116"/>
    </row>
    <row r="9134" spans="1:30" s="189" customFormat="1">
      <c r="A9134" s="116">
        <v>9134</v>
      </c>
      <c r="B9134" s="129">
        <v>44373</v>
      </c>
      <c r="C9134" s="118">
        <f t="shared" si="443"/>
        <v>6</v>
      </c>
      <c r="D9134" s="120" t="s">
        <v>25</v>
      </c>
      <c r="E9134" s="120" t="s">
        <v>20360</v>
      </c>
      <c r="F9134" s="209" t="s">
        <v>20361</v>
      </c>
      <c r="G9134" s="119" t="s">
        <v>20362</v>
      </c>
      <c r="H9134" s="121" t="s">
        <v>41</v>
      </c>
      <c r="I9134" s="121" t="s">
        <v>30</v>
      </c>
      <c r="J9134" s="121" t="s">
        <v>77</v>
      </c>
      <c r="K9134" s="121" t="s">
        <v>65</v>
      </c>
      <c r="L9134" s="131" t="s">
        <v>32</v>
      </c>
      <c r="M9134" s="120" t="s">
        <v>33</v>
      </c>
      <c r="N9134" s="131">
        <v>44378</v>
      </c>
      <c r="O9134" s="131">
        <v>44463</v>
      </c>
      <c r="P9134" s="126"/>
      <c r="Q9134" s="118"/>
      <c r="R9134" s="118"/>
      <c r="S9134" s="120"/>
      <c r="T9134" s="126"/>
      <c r="U9134" s="126"/>
      <c r="V9134" s="126"/>
      <c r="W9134" s="126"/>
      <c r="X9134" s="126"/>
      <c r="Y9134" s="116"/>
      <c r="Z9134" s="116"/>
      <c r="AA9134" s="116"/>
      <c r="AB9134" s="116"/>
      <c r="AC9134" s="116"/>
      <c r="AD9134" s="116"/>
    </row>
    <row r="9135" spans="1:30" s="189" customFormat="1" ht="27.6">
      <c r="A9135" s="116">
        <v>9135</v>
      </c>
      <c r="B9135" s="129">
        <v>44373</v>
      </c>
      <c r="C9135" s="118">
        <f t="shared" si="443"/>
        <v>6</v>
      </c>
      <c r="D9135" s="120" t="s">
        <v>25</v>
      </c>
      <c r="E9135" s="120" t="s">
        <v>20363</v>
      </c>
      <c r="F9135" s="209" t="s">
        <v>20364</v>
      </c>
      <c r="G9135" s="119" t="s">
        <v>20365</v>
      </c>
      <c r="H9135" s="121" t="s">
        <v>101</v>
      </c>
      <c r="I9135" s="121" t="s">
        <v>42</v>
      </c>
      <c r="J9135" s="121" t="s">
        <v>72</v>
      </c>
      <c r="K9135" s="121" t="s">
        <v>65</v>
      </c>
      <c r="L9135" s="131" t="s">
        <v>32</v>
      </c>
      <c r="M9135" s="120" t="s">
        <v>78</v>
      </c>
      <c r="N9135" s="131"/>
      <c r="O9135" s="131">
        <v>44406</v>
      </c>
      <c r="P9135" s="126"/>
      <c r="Q9135" s="118"/>
      <c r="R9135" s="118"/>
      <c r="S9135" s="120"/>
      <c r="T9135" s="126"/>
      <c r="U9135" s="126"/>
      <c r="V9135" s="126"/>
      <c r="W9135" s="126"/>
      <c r="X9135" s="126"/>
      <c r="Y9135" s="116"/>
      <c r="Z9135" s="116"/>
      <c r="AA9135" s="116"/>
      <c r="AB9135" s="116"/>
      <c r="AC9135" s="116"/>
      <c r="AD9135" s="116"/>
    </row>
    <row r="9136" spans="1:30" s="189" customFormat="1" ht="27.6">
      <c r="A9136" s="116">
        <v>9136</v>
      </c>
      <c r="B9136" s="129">
        <v>44373</v>
      </c>
      <c r="C9136" s="118">
        <f t="shared" si="443"/>
        <v>6</v>
      </c>
      <c r="D9136" s="120" t="s">
        <v>25</v>
      </c>
      <c r="E9136" s="120" t="s">
        <v>20366</v>
      </c>
      <c r="F9136" s="209" t="s">
        <v>20367</v>
      </c>
      <c r="G9136" s="119" t="s">
        <v>8981</v>
      </c>
      <c r="H9136" s="121" t="s">
        <v>29</v>
      </c>
      <c r="I9136" s="121" t="s">
        <v>30</v>
      </c>
      <c r="J9136" s="121" t="s">
        <v>7087</v>
      </c>
      <c r="K9136" s="121" t="s">
        <v>65</v>
      </c>
      <c r="L9136" s="131" t="s">
        <v>32</v>
      </c>
      <c r="M9136" s="120" t="s">
        <v>33</v>
      </c>
      <c r="N9136" s="131">
        <v>44378</v>
      </c>
      <c r="O9136" s="131">
        <v>44463</v>
      </c>
      <c r="P9136" s="126"/>
      <c r="Q9136" s="118"/>
      <c r="R9136" s="118"/>
      <c r="S9136" s="120"/>
      <c r="T9136" s="126"/>
      <c r="U9136" s="126"/>
      <c r="V9136" s="126"/>
      <c r="W9136" s="126"/>
      <c r="X9136" s="126"/>
      <c r="Y9136" s="116"/>
      <c r="Z9136" s="116"/>
      <c r="AA9136" s="116"/>
      <c r="AB9136" s="116"/>
      <c r="AC9136" s="116"/>
      <c r="AD9136" s="116"/>
    </row>
    <row r="9137" spans="1:30" s="189" customFormat="1">
      <c r="A9137" s="116">
        <v>9137</v>
      </c>
      <c r="B9137" s="129">
        <v>44375</v>
      </c>
      <c r="C9137" s="118">
        <f t="shared" si="443"/>
        <v>6</v>
      </c>
      <c r="D9137" s="120" t="s">
        <v>252</v>
      </c>
      <c r="E9137" s="120" t="s">
        <v>20368</v>
      </c>
      <c r="F9137" s="209" t="s">
        <v>13635</v>
      </c>
      <c r="G9137" s="119" t="s">
        <v>20369</v>
      </c>
      <c r="H9137" s="121" t="s">
        <v>29</v>
      </c>
      <c r="I9137" s="121" t="s">
        <v>30</v>
      </c>
      <c r="J9137" s="121" t="s">
        <v>1540</v>
      </c>
      <c r="K9137" s="121" t="s">
        <v>65</v>
      </c>
      <c r="L9137" s="131" t="s">
        <v>32</v>
      </c>
      <c r="M9137" s="120" t="s">
        <v>33</v>
      </c>
      <c r="N9137" s="131">
        <v>44378</v>
      </c>
      <c r="O9137" s="131">
        <v>44613</v>
      </c>
      <c r="P9137" s="126"/>
      <c r="Q9137" s="118"/>
      <c r="R9137" s="118"/>
      <c r="S9137" s="120"/>
      <c r="T9137" s="126"/>
      <c r="U9137" s="126"/>
      <c r="V9137" s="126"/>
      <c r="W9137" s="126"/>
      <c r="X9137" s="126"/>
      <c r="Y9137" s="116"/>
      <c r="Z9137" s="116"/>
      <c r="AA9137" s="116"/>
      <c r="AB9137" s="116"/>
      <c r="AC9137" s="116"/>
      <c r="AD9137" s="116"/>
    </row>
    <row r="9138" spans="1:30" s="189" customFormat="1">
      <c r="A9138" s="116">
        <v>9138</v>
      </c>
      <c r="B9138" s="129">
        <v>44375</v>
      </c>
      <c r="C9138" s="118">
        <f t="shared" si="443"/>
        <v>6</v>
      </c>
      <c r="D9138" s="120" t="s">
        <v>252</v>
      </c>
      <c r="E9138" s="120" t="s">
        <v>20370</v>
      </c>
      <c r="F9138" s="209" t="s">
        <v>20371</v>
      </c>
      <c r="G9138" s="119" t="s">
        <v>16239</v>
      </c>
      <c r="H9138" s="121" t="s">
        <v>29</v>
      </c>
      <c r="I9138" s="121" t="s">
        <v>30</v>
      </c>
      <c r="J9138" s="121" t="s">
        <v>7135</v>
      </c>
      <c r="K9138" s="121" t="s">
        <v>65</v>
      </c>
      <c r="L9138" s="131" t="s">
        <v>32</v>
      </c>
      <c r="M9138" s="120" t="s">
        <v>78</v>
      </c>
      <c r="N9138" s="131"/>
      <c r="O9138" s="131">
        <v>44406</v>
      </c>
      <c r="P9138" s="126"/>
      <c r="Q9138" s="118"/>
      <c r="R9138" s="118"/>
      <c r="S9138" s="120"/>
      <c r="T9138" s="126"/>
      <c r="U9138" s="126"/>
      <c r="V9138" s="126"/>
      <c r="W9138" s="126"/>
      <c r="X9138" s="126"/>
      <c r="Y9138" s="116"/>
      <c r="Z9138" s="116"/>
      <c r="AA9138" s="116"/>
      <c r="AB9138" s="116"/>
      <c r="AC9138" s="116"/>
      <c r="AD9138" s="116"/>
    </row>
    <row r="9139" spans="1:30" s="189" customFormat="1">
      <c r="A9139" s="116">
        <v>9139</v>
      </c>
      <c r="B9139" s="129">
        <v>44375</v>
      </c>
      <c r="C9139" s="118">
        <f t="shared" si="443"/>
        <v>6</v>
      </c>
      <c r="D9139" s="120" t="s">
        <v>252</v>
      </c>
      <c r="E9139" s="120" t="s">
        <v>20372</v>
      </c>
      <c r="F9139" s="209" t="s">
        <v>10369</v>
      </c>
      <c r="G9139" s="119" t="s">
        <v>20373</v>
      </c>
      <c r="H9139" s="121" t="s">
        <v>29</v>
      </c>
      <c r="I9139" s="121" t="s">
        <v>30</v>
      </c>
      <c r="J9139" s="121" t="s">
        <v>3886</v>
      </c>
      <c r="K9139" s="121" t="s">
        <v>65</v>
      </c>
      <c r="L9139" s="131" t="s">
        <v>32</v>
      </c>
      <c r="M9139" s="120" t="s">
        <v>78</v>
      </c>
      <c r="N9139" s="131"/>
      <c r="O9139" s="131">
        <v>44406</v>
      </c>
      <c r="P9139" s="126"/>
      <c r="Q9139" s="118"/>
      <c r="R9139" s="118"/>
      <c r="S9139" s="120"/>
      <c r="T9139" s="126"/>
      <c r="U9139" s="126"/>
      <c r="V9139" s="126"/>
      <c r="W9139" s="126"/>
      <c r="X9139" s="126"/>
      <c r="Y9139" s="116"/>
      <c r="Z9139" s="116"/>
      <c r="AA9139" s="116"/>
      <c r="AB9139" s="116"/>
      <c r="AC9139" s="116"/>
      <c r="AD9139" s="116"/>
    </row>
    <row r="9140" spans="1:30" s="189" customFormat="1" ht="27.6">
      <c r="A9140" s="116">
        <v>9140</v>
      </c>
      <c r="B9140" s="129">
        <v>44375</v>
      </c>
      <c r="C9140" s="118">
        <f t="shared" si="443"/>
        <v>6</v>
      </c>
      <c r="D9140" s="120" t="s">
        <v>252</v>
      </c>
      <c r="E9140" s="120" t="s">
        <v>20374</v>
      </c>
      <c r="F9140" s="209" t="s">
        <v>20375</v>
      </c>
      <c r="G9140" s="119" t="s">
        <v>20376</v>
      </c>
      <c r="H9140" s="121" t="s">
        <v>29</v>
      </c>
      <c r="I9140" s="121" t="s">
        <v>30</v>
      </c>
      <c r="J9140" s="121" t="s">
        <v>485</v>
      </c>
      <c r="K9140" s="121" t="s">
        <v>65</v>
      </c>
      <c r="L9140" s="131" t="s">
        <v>32</v>
      </c>
      <c r="M9140" s="120" t="s">
        <v>78</v>
      </c>
      <c r="N9140" s="131"/>
      <c r="O9140" s="131">
        <v>44406</v>
      </c>
      <c r="P9140" s="126"/>
      <c r="Q9140" s="118"/>
      <c r="R9140" s="118"/>
      <c r="S9140" s="120"/>
      <c r="T9140" s="126"/>
      <c r="U9140" s="126"/>
      <c r="V9140" s="126"/>
      <c r="W9140" s="126"/>
      <c r="X9140" s="126"/>
      <c r="Y9140" s="116"/>
      <c r="Z9140" s="116"/>
      <c r="AA9140" s="116"/>
      <c r="AB9140" s="116"/>
      <c r="AC9140" s="116"/>
      <c r="AD9140" s="116"/>
    </row>
    <row r="9141" spans="1:30" s="189" customFormat="1">
      <c r="A9141" s="116">
        <v>9141</v>
      </c>
      <c r="B9141" s="129">
        <v>44375</v>
      </c>
      <c r="C9141" s="118">
        <f t="shared" si="443"/>
        <v>6</v>
      </c>
      <c r="D9141" s="120" t="s">
        <v>252</v>
      </c>
      <c r="E9141" s="120" t="s">
        <v>20377</v>
      </c>
      <c r="F9141" s="209" t="s">
        <v>3066</v>
      </c>
      <c r="G9141" s="119" t="s">
        <v>20378</v>
      </c>
      <c r="H9141" s="121" t="s">
        <v>29</v>
      </c>
      <c r="I9141" s="121" t="s">
        <v>30</v>
      </c>
      <c r="J9141" s="121" t="s">
        <v>7216</v>
      </c>
      <c r="K9141" s="121" t="s">
        <v>65</v>
      </c>
      <c r="L9141" s="131" t="s">
        <v>32</v>
      </c>
      <c r="M9141" s="120" t="s">
        <v>33</v>
      </c>
      <c r="N9141" s="131">
        <v>44378</v>
      </c>
      <c r="O9141" s="131">
        <v>44613</v>
      </c>
      <c r="P9141" s="126"/>
      <c r="Q9141" s="118"/>
      <c r="R9141" s="118"/>
      <c r="S9141" s="120"/>
      <c r="T9141" s="126"/>
      <c r="U9141" s="126"/>
      <c r="V9141" s="126"/>
      <c r="W9141" s="126"/>
      <c r="X9141" s="126"/>
      <c r="Y9141" s="116"/>
      <c r="Z9141" s="116"/>
      <c r="AA9141" s="116"/>
      <c r="AB9141" s="116"/>
      <c r="AC9141" s="116"/>
      <c r="AD9141" s="116"/>
    </row>
    <row r="9142" spans="1:30" s="189" customFormat="1">
      <c r="A9142" s="116">
        <v>9142</v>
      </c>
      <c r="B9142" s="129">
        <v>44375</v>
      </c>
      <c r="C9142" s="118">
        <f t="shared" si="443"/>
        <v>6</v>
      </c>
      <c r="D9142" s="120" t="s">
        <v>252</v>
      </c>
      <c r="E9142" s="120" t="s">
        <v>20379</v>
      </c>
      <c r="F9142" s="209" t="s">
        <v>20380</v>
      </c>
      <c r="G9142" s="119" t="s">
        <v>14709</v>
      </c>
      <c r="H9142" s="121" t="s">
        <v>29</v>
      </c>
      <c r="I9142" s="121" t="s">
        <v>30</v>
      </c>
      <c r="J9142" s="121" t="s">
        <v>7216</v>
      </c>
      <c r="K9142" s="121" t="s">
        <v>65</v>
      </c>
      <c r="L9142" s="131" t="s">
        <v>32</v>
      </c>
      <c r="M9142" s="120" t="s">
        <v>78</v>
      </c>
      <c r="N9142" s="131"/>
      <c r="O9142" s="131">
        <v>44406</v>
      </c>
      <c r="P9142" s="126"/>
      <c r="Q9142" s="118"/>
      <c r="R9142" s="118"/>
      <c r="S9142" s="120"/>
      <c r="T9142" s="126"/>
      <c r="U9142" s="126"/>
      <c r="V9142" s="126"/>
      <c r="W9142" s="126"/>
      <c r="X9142" s="126"/>
      <c r="Y9142" s="116"/>
      <c r="Z9142" s="116"/>
      <c r="AA9142" s="116"/>
      <c r="AB9142" s="116"/>
      <c r="AC9142" s="116"/>
      <c r="AD9142" s="116"/>
    </row>
    <row r="9143" spans="1:30" s="189" customFormat="1" ht="27.6">
      <c r="A9143" s="116">
        <v>9143</v>
      </c>
      <c r="B9143" s="129">
        <v>44375</v>
      </c>
      <c r="C9143" s="118">
        <f t="shared" si="443"/>
        <v>6</v>
      </c>
      <c r="D9143" s="120" t="s">
        <v>252</v>
      </c>
      <c r="E9143" s="120" t="s">
        <v>20381</v>
      </c>
      <c r="F9143" s="209" t="s">
        <v>20382</v>
      </c>
      <c r="G9143" s="119" t="s">
        <v>14651</v>
      </c>
      <c r="H9143" s="121" t="s">
        <v>29</v>
      </c>
      <c r="I9143" s="119" t="s">
        <v>30</v>
      </c>
      <c r="J9143" s="121" t="s">
        <v>3886</v>
      </c>
      <c r="K9143" s="121" t="s">
        <v>65</v>
      </c>
      <c r="L9143" s="131" t="s">
        <v>32</v>
      </c>
      <c r="M9143" s="120" t="s">
        <v>33</v>
      </c>
      <c r="N9143" s="131">
        <v>44378</v>
      </c>
      <c r="O9143" s="131">
        <v>44592</v>
      </c>
      <c r="P9143" s="126"/>
      <c r="Q9143" s="118"/>
      <c r="R9143" s="118"/>
      <c r="S9143" s="120"/>
      <c r="T9143" s="126"/>
      <c r="U9143" s="126"/>
      <c r="V9143" s="126"/>
      <c r="W9143" s="126"/>
      <c r="X9143" s="126"/>
      <c r="Y9143" s="116"/>
      <c r="Z9143" s="116"/>
      <c r="AA9143" s="116"/>
      <c r="AB9143" s="116"/>
      <c r="AC9143" s="116"/>
      <c r="AD9143" s="116"/>
    </row>
    <row r="9144" spans="1:30" s="189" customFormat="1">
      <c r="A9144" s="116">
        <v>9144</v>
      </c>
      <c r="B9144" s="129">
        <v>44375</v>
      </c>
      <c r="C9144" s="118">
        <f t="shared" si="443"/>
        <v>6</v>
      </c>
      <c r="D9144" s="120" t="s">
        <v>252</v>
      </c>
      <c r="E9144" s="120" t="s">
        <v>20383</v>
      </c>
      <c r="F9144" s="209" t="s">
        <v>1462</v>
      </c>
      <c r="G9144" s="119" t="s">
        <v>14758</v>
      </c>
      <c r="H9144" s="121" t="s">
        <v>29</v>
      </c>
      <c r="I9144" s="121" t="s">
        <v>30</v>
      </c>
      <c r="J9144" s="121" t="s">
        <v>5018</v>
      </c>
      <c r="K9144" s="121" t="s">
        <v>65</v>
      </c>
      <c r="L9144" s="131" t="s">
        <v>32</v>
      </c>
      <c r="M9144" s="120" t="s">
        <v>78</v>
      </c>
      <c r="N9144" s="131"/>
      <c r="O9144" s="131">
        <v>44406</v>
      </c>
      <c r="P9144" s="126"/>
      <c r="Q9144" s="118"/>
      <c r="R9144" s="118"/>
      <c r="S9144" s="120"/>
      <c r="T9144" s="126"/>
      <c r="U9144" s="126"/>
      <c r="V9144" s="126"/>
      <c r="W9144" s="126"/>
      <c r="X9144" s="126"/>
      <c r="Y9144" s="116"/>
      <c r="Z9144" s="116"/>
      <c r="AA9144" s="116"/>
      <c r="AB9144" s="116"/>
      <c r="AC9144" s="116"/>
      <c r="AD9144" s="116"/>
    </row>
    <row r="9145" spans="1:30" s="189" customFormat="1">
      <c r="A9145" s="116">
        <v>9145</v>
      </c>
      <c r="B9145" s="129">
        <v>44375</v>
      </c>
      <c r="C9145" s="118">
        <f t="shared" si="443"/>
        <v>6</v>
      </c>
      <c r="D9145" s="120" t="s">
        <v>252</v>
      </c>
      <c r="E9145" s="120" t="s">
        <v>20384</v>
      </c>
      <c r="F9145" s="209" t="s">
        <v>20385</v>
      </c>
      <c r="G9145" s="119" t="s">
        <v>20386</v>
      </c>
      <c r="H9145" s="121" t="s">
        <v>29</v>
      </c>
      <c r="I9145" s="121" t="s">
        <v>196</v>
      </c>
      <c r="J9145" s="121" t="s">
        <v>17468</v>
      </c>
      <c r="K9145" s="121" t="s">
        <v>65</v>
      </c>
      <c r="L9145" s="131" t="s">
        <v>32</v>
      </c>
      <c r="M9145" s="120" t="s">
        <v>78</v>
      </c>
      <c r="N9145" s="131"/>
      <c r="O9145" s="131">
        <v>44406</v>
      </c>
      <c r="P9145" s="126"/>
      <c r="Q9145" s="118"/>
      <c r="R9145" s="118"/>
      <c r="S9145" s="120"/>
      <c r="T9145" s="126"/>
      <c r="U9145" s="126"/>
      <c r="V9145" s="126"/>
      <c r="W9145" s="126"/>
      <c r="X9145" s="126"/>
      <c r="Y9145" s="116"/>
      <c r="Z9145" s="116"/>
      <c r="AA9145" s="116"/>
      <c r="AB9145" s="116"/>
      <c r="AC9145" s="116"/>
      <c r="AD9145" s="116"/>
    </row>
    <row r="9146" spans="1:30" s="189" customFormat="1">
      <c r="A9146" s="116">
        <v>9146</v>
      </c>
      <c r="B9146" s="129">
        <v>44375</v>
      </c>
      <c r="C9146" s="118">
        <f t="shared" si="443"/>
        <v>6</v>
      </c>
      <c r="D9146" s="120" t="s">
        <v>252</v>
      </c>
      <c r="E9146" s="120" t="s">
        <v>20387</v>
      </c>
      <c r="F9146" s="209" t="s">
        <v>20388</v>
      </c>
      <c r="G9146" s="119" t="s">
        <v>5010</v>
      </c>
      <c r="H9146" s="121" t="s">
        <v>29</v>
      </c>
      <c r="I9146" s="119" t="s">
        <v>30</v>
      </c>
      <c r="J9146" s="121" t="s">
        <v>87</v>
      </c>
      <c r="K9146" s="121" t="s">
        <v>65</v>
      </c>
      <c r="L9146" s="131" t="s">
        <v>32</v>
      </c>
      <c r="M9146" s="120" t="s">
        <v>33</v>
      </c>
      <c r="N9146" s="131">
        <v>44454</v>
      </c>
      <c r="O9146" s="131">
        <v>44592</v>
      </c>
      <c r="P9146" s="126"/>
      <c r="Q9146" s="118"/>
      <c r="R9146" s="118"/>
      <c r="S9146" s="120"/>
      <c r="T9146" s="126"/>
      <c r="U9146" s="126"/>
      <c r="V9146" s="126"/>
      <c r="W9146" s="126"/>
      <c r="X9146" s="126"/>
      <c r="Y9146" s="116"/>
      <c r="Z9146" s="116"/>
      <c r="AA9146" s="116"/>
      <c r="AB9146" s="116"/>
      <c r="AC9146" s="116"/>
      <c r="AD9146" s="116"/>
    </row>
    <row r="9147" spans="1:30" s="189" customFormat="1">
      <c r="A9147" s="116">
        <v>9147</v>
      </c>
      <c r="B9147" s="129">
        <v>44375</v>
      </c>
      <c r="C9147" s="118">
        <f t="shared" si="443"/>
        <v>6</v>
      </c>
      <c r="D9147" s="120" t="s">
        <v>25</v>
      </c>
      <c r="E9147" s="120" t="s">
        <v>20389</v>
      </c>
      <c r="F9147" s="209" t="s">
        <v>13240</v>
      </c>
      <c r="G9147" s="119" t="s">
        <v>20390</v>
      </c>
      <c r="H9147" s="121" t="s">
        <v>41</v>
      </c>
      <c r="I9147" s="121" t="s">
        <v>30</v>
      </c>
      <c r="J9147" s="121" t="s">
        <v>435</v>
      </c>
      <c r="K9147" s="121" t="s">
        <v>65</v>
      </c>
      <c r="L9147" s="131" t="s">
        <v>32</v>
      </c>
      <c r="M9147" s="120" t="s">
        <v>33</v>
      </c>
      <c r="N9147" s="131">
        <v>44378</v>
      </c>
      <c r="O9147" s="131">
        <v>44463</v>
      </c>
      <c r="P9147" s="126"/>
      <c r="Q9147" s="118"/>
      <c r="R9147" s="118"/>
      <c r="S9147" s="120"/>
      <c r="T9147" s="126"/>
      <c r="U9147" s="126"/>
      <c r="V9147" s="126"/>
      <c r="W9147" s="126"/>
      <c r="X9147" s="126"/>
      <c r="Y9147" s="116"/>
      <c r="Z9147" s="116"/>
      <c r="AA9147" s="116"/>
      <c r="AB9147" s="116"/>
      <c r="AC9147" s="116"/>
      <c r="AD9147" s="116"/>
    </row>
    <row r="9148" spans="1:30" s="189" customFormat="1" ht="27.6">
      <c r="A9148" s="116">
        <v>9148</v>
      </c>
      <c r="B9148" s="129">
        <v>44375</v>
      </c>
      <c r="C9148" s="118">
        <f t="shared" si="443"/>
        <v>6</v>
      </c>
      <c r="D9148" s="120" t="s">
        <v>25</v>
      </c>
      <c r="E9148" s="120" t="s">
        <v>20391</v>
      </c>
      <c r="F9148" s="209" t="s">
        <v>20392</v>
      </c>
      <c r="G9148" s="119" t="s">
        <v>3568</v>
      </c>
      <c r="H9148" s="121" t="s">
        <v>29</v>
      </c>
      <c r="I9148" s="119" t="s">
        <v>30</v>
      </c>
      <c r="J9148" s="121" t="s">
        <v>8033</v>
      </c>
      <c r="K9148" s="121" t="s">
        <v>65</v>
      </c>
      <c r="L9148" s="131" t="s">
        <v>32</v>
      </c>
      <c r="M9148" s="120" t="s">
        <v>33</v>
      </c>
      <c r="N9148" s="131">
        <v>44378</v>
      </c>
      <c r="O9148" s="131">
        <v>44463</v>
      </c>
      <c r="P9148" s="126"/>
      <c r="Q9148" s="118"/>
      <c r="R9148" s="118"/>
      <c r="S9148" s="120"/>
      <c r="T9148" s="126"/>
      <c r="U9148" s="126"/>
      <c r="V9148" s="126"/>
      <c r="W9148" s="126"/>
      <c r="X9148" s="126"/>
      <c r="Y9148" s="116"/>
      <c r="Z9148" s="116"/>
      <c r="AA9148" s="116"/>
      <c r="AB9148" s="116"/>
      <c r="AC9148" s="116"/>
      <c r="AD9148" s="116"/>
    </row>
    <row r="9149" spans="1:30" s="189" customFormat="1">
      <c r="A9149" s="116">
        <v>9149</v>
      </c>
      <c r="B9149" s="129">
        <v>44375</v>
      </c>
      <c r="C9149" s="118">
        <f t="shared" si="443"/>
        <v>6</v>
      </c>
      <c r="D9149" s="120" t="s">
        <v>25</v>
      </c>
      <c r="E9149" s="120" t="s">
        <v>20393</v>
      </c>
      <c r="F9149" s="209" t="s">
        <v>20394</v>
      </c>
      <c r="G9149" s="119" t="s">
        <v>20395</v>
      </c>
      <c r="H9149" s="121" t="s">
        <v>41</v>
      </c>
      <c r="I9149" s="121" t="s">
        <v>63</v>
      </c>
      <c r="J9149" s="121" t="s">
        <v>15655</v>
      </c>
      <c r="K9149" s="121" t="s">
        <v>65</v>
      </c>
      <c r="L9149" s="131" t="s">
        <v>32</v>
      </c>
      <c r="M9149" s="120" t="s">
        <v>78</v>
      </c>
      <c r="N9149" s="131"/>
      <c r="O9149" s="131">
        <v>44406</v>
      </c>
      <c r="P9149" s="126"/>
      <c r="Q9149" s="118"/>
      <c r="R9149" s="118"/>
      <c r="S9149" s="120"/>
      <c r="T9149" s="126"/>
      <c r="U9149" s="126"/>
      <c r="V9149" s="126"/>
      <c r="W9149" s="126"/>
      <c r="X9149" s="126"/>
      <c r="Y9149" s="116"/>
      <c r="Z9149" s="116"/>
      <c r="AA9149" s="116"/>
      <c r="AB9149" s="116"/>
      <c r="AC9149" s="116"/>
      <c r="AD9149" s="116"/>
    </row>
    <row r="9150" spans="1:30" s="189" customFormat="1" ht="27.6">
      <c r="A9150" s="116">
        <v>9150</v>
      </c>
      <c r="B9150" s="129">
        <v>44375</v>
      </c>
      <c r="C9150" s="118">
        <f t="shared" si="443"/>
        <v>6</v>
      </c>
      <c r="D9150" s="120" t="s">
        <v>25</v>
      </c>
      <c r="E9150" s="120" t="s">
        <v>20396</v>
      </c>
      <c r="F9150" s="209" t="s">
        <v>20397</v>
      </c>
      <c r="G9150" s="119" t="s">
        <v>214</v>
      </c>
      <c r="H9150" s="121" t="s">
        <v>53</v>
      </c>
      <c r="I9150" s="121" t="s">
        <v>63</v>
      </c>
      <c r="J9150" s="121" t="s">
        <v>20398</v>
      </c>
      <c r="K9150" s="121" t="s">
        <v>65</v>
      </c>
      <c r="L9150" s="131" t="s">
        <v>32</v>
      </c>
      <c r="M9150" s="120" t="s">
        <v>78</v>
      </c>
      <c r="N9150" s="131"/>
      <c r="O9150" s="131">
        <v>44406</v>
      </c>
      <c r="P9150" s="126"/>
      <c r="Q9150" s="118"/>
      <c r="R9150" s="118"/>
      <c r="S9150" s="120"/>
      <c r="T9150" s="126"/>
      <c r="U9150" s="126"/>
      <c r="V9150" s="126"/>
      <c r="W9150" s="126"/>
      <c r="X9150" s="126"/>
      <c r="Y9150" s="116"/>
      <c r="Z9150" s="116"/>
      <c r="AA9150" s="116"/>
      <c r="AB9150" s="116"/>
      <c r="AC9150" s="116"/>
      <c r="AD9150" s="116"/>
    </row>
    <row r="9151" spans="1:30" s="189" customFormat="1">
      <c r="A9151" s="116">
        <v>9151</v>
      </c>
      <c r="B9151" s="129">
        <v>44375</v>
      </c>
      <c r="C9151" s="118">
        <f t="shared" si="443"/>
        <v>6</v>
      </c>
      <c r="D9151" s="120" t="s">
        <v>25</v>
      </c>
      <c r="E9151" s="120" t="s">
        <v>20399</v>
      </c>
      <c r="F9151" s="209" t="s">
        <v>20400</v>
      </c>
      <c r="G9151" s="119" t="s">
        <v>3568</v>
      </c>
      <c r="H9151" s="121" t="s">
        <v>29</v>
      </c>
      <c r="I9151" s="121" t="s">
        <v>42</v>
      </c>
      <c r="J9151" s="121" t="s">
        <v>82</v>
      </c>
      <c r="K9151" s="121" t="s">
        <v>65</v>
      </c>
      <c r="L9151" s="131" t="s">
        <v>32</v>
      </c>
      <c r="M9151" s="120" t="s">
        <v>78</v>
      </c>
      <c r="N9151" s="131"/>
      <c r="O9151" s="131">
        <v>44406</v>
      </c>
      <c r="P9151" s="126"/>
      <c r="Q9151" s="118"/>
      <c r="R9151" s="118"/>
      <c r="S9151" s="120"/>
      <c r="T9151" s="126"/>
      <c r="U9151" s="126"/>
      <c r="V9151" s="126"/>
      <c r="W9151" s="126"/>
      <c r="X9151" s="126"/>
      <c r="Y9151" s="116"/>
      <c r="Z9151" s="116"/>
      <c r="AA9151" s="116"/>
      <c r="AB9151" s="116"/>
      <c r="AC9151" s="116"/>
      <c r="AD9151" s="116"/>
    </row>
    <row r="9152" spans="1:30" s="189" customFormat="1">
      <c r="A9152" s="116">
        <v>9152</v>
      </c>
      <c r="B9152" s="129">
        <v>44375</v>
      </c>
      <c r="C9152" s="118">
        <f t="shared" si="443"/>
        <v>6</v>
      </c>
      <c r="D9152" s="120" t="s">
        <v>25</v>
      </c>
      <c r="E9152" s="120" t="s">
        <v>20401</v>
      </c>
      <c r="F9152" s="209" t="s">
        <v>20402</v>
      </c>
      <c r="G9152" s="119" t="s">
        <v>6934</v>
      </c>
      <c r="H9152" s="121" t="s">
        <v>29</v>
      </c>
      <c r="I9152" s="121" t="s">
        <v>42</v>
      </c>
      <c r="J9152" s="121" t="s">
        <v>91</v>
      </c>
      <c r="K9152" s="121" t="s">
        <v>65</v>
      </c>
      <c r="L9152" s="131" t="s">
        <v>32</v>
      </c>
      <c r="M9152" s="120" t="s">
        <v>33</v>
      </c>
      <c r="N9152" s="131">
        <v>44460</v>
      </c>
      <c r="O9152" s="131">
        <v>44460</v>
      </c>
      <c r="P9152" s="126"/>
      <c r="Q9152" s="118"/>
      <c r="R9152" s="118"/>
      <c r="S9152" s="120"/>
      <c r="T9152" s="126"/>
      <c r="U9152" s="126"/>
      <c r="V9152" s="126"/>
      <c r="W9152" s="126"/>
      <c r="X9152" s="126"/>
      <c r="Y9152" s="116"/>
      <c r="Z9152" s="116"/>
      <c r="AA9152" s="116"/>
      <c r="AB9152" s="116"/>
      <c r="AC9152" s="116"/>
      <c r="AD9152" s="116"/>
    </row>
    <row r="9153" spans="1:30" s="189" customFormat="1">
      <c r="A9153" s="116">
        <v>9153</v>
      </c>
      <c r="B9153" s="129">
        <v>44375</v>
      </c>
      <c r="C9153" s="118">
        <f t="shared" ref="C9153:C9184" si="444">IF(B9153&lt;&gt;0,MONTH(B9153),0)</f>
        <v>6</v>
      </c>
      <c r="D9153" s="120" t="s">
        <v>25</v>
      </c>
      <c r="E9153" s="120" t="s">
        <v>20403</v>
      </c>
      <c r="F9153" s="209" t="s">
        <v>469</v>
      </c>
      <c r="G9153" s="119" t="s">
        <v>5114</v>
      </c>
      <c r="H9153" s="121" t="s">
        <v>76</v>
      </c>
      <c r="I9153" s="121" t="s">
        <v>42</v>
      </c>
      <c r="J9153" s="121" t="s">
        <v>82</v>
      </c>
      <c r="K9153" s="121" t="s">
        <v>65</v>
      </c>
      <c r="L9153" s="131" t="s">
        <v>32</v>
      </c>
      <c r="M9153" s="120" t="s">
        <v>33</v>
      </c>
      <c r="N9153" s="131">
        <v>44378</v>
      </c>
      <c r="O9153" s="131">
        <v>44463</v>
      </c>
      <c r="P9153" s="126"/>
      <c r="Q9153" s="118"/>
      <c r="R9153" s="118"/>
      <c r="S9153" s="120"/>
      <c r="T9153" s="126"/>
      <c r="U9153" s="126"/>
      <c r="V9153" s="126"/>
      <c r="W9153" s="126"/>
      <c r="X9153" s="126"/>
      <c r="Y9153" s="116"/>
      <c r="Z9153" s="116"/>
      <c r="AA9153" s="116"/>
      <c r="AB9153" s="116"/>
      <c r="AC9153" s="116"/>
      <c r="AD9153" s="116"/>
    </row>
    <row r="9154" spans="1:30" s="189" customFormat="1" ht="27.6">
      <c r="A9154" s="116">
        <v>9154</v>
      </c>
      <c r="B9154" s="129">
        <v>44375</v>
      </c>
      <c r="C9154" s="118">
        <f t="shared" si="444"/>
        <v>6</v>
      </c>
      <c r="D9154" s="120" t="s">
        <v>25</v>
      </c>
      <c r="E9154" s="120" t="s">
        <v>20404</v>
      </c>
      <c r="F9154" s="209" t="s">
        <v>20405</v>
      </c>
      <c r="G9154" s="119" t="s">
        <v>20406</v>
      </c>
      <c r="H9154" s="121" t="s">
        <v>86</v>
      </c>
      <c r="I9154" s="121" t="s">
        <v>30</v>
      </c>
      <c r="J9154" s="121" t="s">
        <v>3886</v>
      </c>
      <c r="K9154" s="121" t="s">
        <v>65</v>
      </c>
      <c r="L9154" s="131" t="s">
        <v>32</v>
      </c>
      <c r="M9154" s="120" t="s">
        <v>78</v>
      </c>
      <c r="N9154" s="131"/>
      <c r="O9154" s="131">
        <v>44406</v>
      </c>
      <c r="P9154" s="126"/>
      <c r="Q9154" s="118"/>
      <c r="R9154" s="118"/>
      <c r="S9154" s="120"/>
      <c r="T9154" s="126"/>
      <c r="U9154" s="126"/>
      <c r="V9154" s="126"/>
      <c r="W9154" s="126"/>
      <c r="X9154" s="126"/>
      <c r="Y9154" s="116"/>
      <c r="Z9154" s="116"/>
      <c r="AA9154" s="116"/>
      <c r="AB9154" s="116"/>
      <c r="AC9154" s="116"/>
      <c r="AD9154" s="116"/>
    </row>
    <row r="9155" spans="1:30" s="189" customFormat="1" ht="27.6">
      <c r="A9155" s="116">
        <v>9155</v>
      </c>
      <c r="B9155" s="129">
        <v>44375</v>
      </c>
      <c r="C9155" s="118">
        <f t="shared" si="444"/>
        <v>6</v>
      </c>
      <c r="D9155" s="120" t="s">
        <v>25</v>
      </c>
      <c r="E9155" s="120" t="s">
        <v>20407</v>
      </c>
      <c r="F9155" s="209" t="s">
        <v>20408</v>
      </c>
      <c r="G9155" s="119" t="s">
        <v>1033</v>
      </c>
      <c r="H9155" s="121" t="s">
        <v>71</v>
      </c>
      <c r="I9155" s="121" t="s">
        <v>30</v>
      </c>
      <c r="J9155" s="121" t="s">
        <v>15551</v>
      </c>
      <c r="K9155" s="121" t="s">
        <v>65</v>
      </c>
      <c r="L9155" s="131" t="s">
        <v>32</v>
      </c>
      <c r="M9155" s="120" t="s">
        <v>78</v>
      </c>
      <c r="N9155" s="131"/>
      <c r="O9155" s="131">
        <v>44406</v>
      </c>
      <c r="P9155" s="126"/>
      <c r="Q9155" s="118"/>
      <c r="R9155" s="118"/>
      <c r="S9155" s="120"/>
      <c r="T9155" s="126"/>
      <c r="U9155" s="126"/>
      <c r="V9155" s="126"/>
      <c r="W9155" s="126"/>
      <c r="X9155" s="126"/>
      <c r="Y9155" s="116"/>
      <c r="Z9155" s="116"/>
      <c r="AA9155" s="116"/>
      <c r="AB9155" s="116"/>
      <c r="AC9155" s="116"/>
      <c r="AD9155" s="116"/>
    </row>
    <row r="9156" spans="1:30" s="189" customFormat="1">
      <c r="A9156" s="116">
        <v>9156</v>
      </c>
      <c r="B9156" s="129">
        <v>44375</v>
      </c>
      <c r="C9156" s="118">
        <f t="shared" si="444"/>
        <v>6</v>
      </c>
      <c r="D9156" s="120" t="s">
        <v>25</v>
      </c>
      <c r="E9156" s="120" t="s">
        <v>20409</v>
      </c>
      <c r="F9156" s="209" t="s">
        <v>2360</v>
      </c>
      <c r="G9156" s="119" t="s">
        <v>214</v>
      </c>
      <c r="H9156" s="121" t="s">
        <v>53</v>
      </c>
      <c r="I9156" s="119" t="s">
        <v>42</v>
      </c>
      <c r="J9156" s="121" t="s">
        <v>82</v>
      </c>
      <c r="K9156" s="121" t="s">
        <v>65</v>
      </c>
      <c r="L9156" s="131" t="s">
        <v>32</v>
      </c>
      <c r="M9156" s="120" t="s">
        <v>33</v>
      </c>
      <c r="N9156" s="131">
        <v>44378</v>
      </c>
      <c r="O9156" s="131">
        <v>44463</v>
      </c>
      <c r="P9156" s="126"/>
      <c r="Q9156" s="118"/>
      <c r="R9156" s="118"/>
      <c r="S9156" s="120"/>
      <c r="T9156" s="126"/>
      <c r="U9156" s="126"/>
      <c r="V9156" s="126"/>
      <c r="W9156" s="126"/>
      <c r="X9156" s="126"/>
      <c r="Y9156" s="116"/>
      <c r="Z9156" s="116"/>
      <c r="AA9156" s="116"/>
      <c r="AB9156" s="116"/>
      <c r="AC9156" s="116"/>
      <c r="AD9156" s="116"/>
    </row>
    <row r="9157" spans="1:30" s="189" customFormat="1">
      <c r="A9157" s="116">
        <v>9157</v>
      </c>
      <c r="B9157" s="129">
        <v>44375</v>
      </c>
      <c r="C9157" s="118">
        <f t="shared" si="444"/>
        <v>6</v>
      </c>
      <c r="D9157" s="120" t="s">
        <v>25</v>
      </c>
      <c r="E9157" s="120" t="s">
        <v>20410</v>
      </c>
      <c r="F9157" s="209" t="s">
        <v>20411</v>
      </c>
      <c r="G9157" s="119" t="s">
        <v>20412</v>
      </c>
      <c r="H9157" s="121" t="s">
        <v>97</v>
      </c>
      <c r="I9157" s="121" t="s">
        <v>30</v>
      </c>
      <c r="J9157" s="121" t="s">
        <v>7234</v>
      </c>
      <c r="K9157" s="121" t="s">
        <v>65</v>
      </c>
      <c r="L9157" s="131" t="s">
        <v>32</v>
      </c>
      <c r="M9157" s="120" t="s">
        <v>78</v>
      </c>
      <c r="N9157" s="131"/>
      <c r="O9157" s="131">
        <v>44406</v>
      </c>
      <c r="P9157" s="126"/>
      <c r="Q9157" s="118"/>
      <c r="R9157" s="118"/>
      <c r="S9157" s="120"/>
      <c r="T9157" s="126"/>
      <c r="U9157" s="126"/>
      <c r="V9157" s="126"/>
      <c r="W9157" s="126"/>
      <c r="X9157" s="126"/>
      <c r="Y9157" s="116"/>
      <c r="Z9157" s="116"/>
      <c r="AA9157" s="116"/>
      <c r="AB9157" s="116"/>
      <c r="AC9157" s="116"/>
      <c r="AD9157" s="116"/>
    </row>
    <row r="9158" spans="1:30" s="189" customFormat="1" ht="27.6">
      <c r="A9158" s="116">
        <v>9158</v>
      </c>
      <c r="B9158" s="129">
        <v>44375</v>
      </c>
      <c r="C9158" s="118">
        <f t="shared" si="444"/>
        <v>6</v>
      </c>
      <c r="D9158" s="120" t="s">
        <v>25</v>
      </c>
      <c r="E9158" s="120" t="s">
        <v>20413</v>
      </c>
      <c r="F9158" s="209" t="s">
        <v>20414</v>
      </c>
      <c r="G9158" s="119" t="s">
        <v>2975</v>
      </c>
      <c r="H9158" s="121" t="s">
        <v>140</v>
      </c>
      <c r="I9158" s="121" t="s">
        <v>30</v>
      </c>
      <c r="J9158" s="121" t="s">
        <v>7142</v>
      </c>
      <c r="K9158" s="121" t="s">
        <v>65</v>
      </c>
      <c r="L9158" s="131" t="s">
        <v>32</v>
      </c>
      <c r="M9158" s="120" t="s">
        <v>78</v>
      </c>
      <c r="N9158" s="131"/>
      <c r="O9158" s="131">
        <v>44406</v>
      </c>
      <c r="P9158" s="126"/>
      <c r="Q9158" s="118"/>
      <c r="R9158" s="118"/>
      <c r="S9158" s="120"/>
      <c r="T9158" s="126"/>
      <c r="U9158" s="126"/>
      <c r="V9158" s="126"/>
      <c r="W9158" s="126"/>
      <c r="X9158" s="126"/>
      <c r="Y9158" s="116"/>
      <c r="Z9158" s="116"/>
      <c r="AA9158" s="116"/>
      <c r="AB9158" s="116"/>
      <c r="AC9158" s="116"/>
      <c r="AD9158" s="116"/>
    </row>
    <row r="9159" spans="1:30" s="189" customFormat="1" ht="27.6">
      <c r="A9159" s="116">
        <v>9159</v>
      </c>
      <c r="B9159" s="129">
        <v>44375</v>
      </c>
      <c r="C9159" s="118">
        <f t="shared" si="444"/>
        <v>6</v>
      </c>
      <c r="D9159" s="120" t="s">
        <v>25</v>
      </c>
      <c r="E9159" s="120" t="s">
        <v>20415</v>
      </c>
      <c r="F9159" s="209" t="s">
        <v>20416</v>
      </c>
      <c r="G9159" s="119" t="s">
        <v>9846</v>
      </c>
      <c r="H9159" s="121" t="s">
        <v>344</v>
      </c>
      <c r="I9159" s="119" t="s">
        <v>30</v>
      </c>
      <c r="J9159" s="121" t="s">
        <v>77</v>
      </c>
      <c r="K9159" s="121" t="s">
        <v>65</v>
      </c>
      <c r="L9159" s="131" t="s">
        <v>32</v>
      </c>
      <c r="M9159" s="120" t="s">
        <v>78</v>
      </c>
      <c r="N9159" s="131"/>
      <c r="O9159" s="131">
        <v>44406</v>
      </c>
      <c r="P9159" s="126"/>
      <c r="Q9159" s="118"/>
      <c r="R9159" s="118"/>
      <c r="S9159" s="120"/>
      <c r="T9159" s="126"/>
      <c r="U9159" s="126"/>
      <c r="V9159" s="126"/>
      <c r="W9159" s="126"/>
      <c r="X9159" s="126"/>
      <c r="Y9159" s="116"/>
      <c r="Z9159" s="116"/>
      <c r="AA9159" s="116"/>
      <c r="AB9159" s="116"/>
      <c r="AC9159" s="116"/>
      <c r="AD9159" s="116"/>
    </row>
    <row r="9160" spans="1:30" s="189" customFormat="1">
      <c r="A9160" s="116">
        <v>9160</v>
      </c>
      <c r="B9160" s="129">
        <v>44375</v>
      </c>
      <c r="C9160" s="118">
        <f t="shared" si="444"/>
        <v>6</v>
      </c>
      <c r="D9160" s="120" t="s">
        <v>25</v>
      </c>
      <c r="E9160" s="120" t="s">
        <v>20417</v>
      </c>
      <c r="F9160" s="209" t="s">
        <v>7847</v>
      </c>
      <c r="G9160" s="119" t="s">
        <v>20418</v>
      </c>
      <c r="H9160" s="121" t="s">
        <v>53</v>
      </c>
      <c r="I9160" s="121" t="s">
        <v>30</v>
      </c>
      <c r="J9160" s="121" t="s">
        <v>7087</v>
      </c>
      <c r="K9160" s="121" t="s">
        <v>65</v>
      </c>
      <c r="L9160" s="131" t="s">
        <v>32</v>
      </c>
      <c r="M9160" s="120" t="s">
        <v>78</v>
      </c>
      <c r="N9160" s="131"/>
      <c r="O9160" s="131">
        <v>44406</v>
      </c>
      <c r="P9160" s="126"/>
      <c r="Q9160" s="118"/>
      <c r="R9160" s="118"/>
      <c r="S9160" s="120"/>
      <c r="T9160" s="126"/>
      <c r="U9160" s="126"/>
      <c r="V9160" s="126"/>
      <c r="W9160" s="126"/>
      <c r="X9160" s="126"/>
      <c r="Y9160" s="116"/>
      <c r="Z9160" s="116"/>
      <c r="AA9160" s="116"/>
      <c r="AB9160" s="116"/>
      <c r="AC9160" s="116"/>
      <c r="AD9160" s="116"/>
    </row>
    <row r="9161" spans="1:30" s="189" customFormat="1">
      <c r="A9161" s="116">
        <v>9161</v>
      </c>
      <c r="B9161" s="129">
        <v>44378</v>
      </c>
      <c r="C9161" s="118">
        <f t="shared" si="444"/>
        <v>7</v>
      </c>
      <c r="D9161" s="120" t="s">
        <v>25</v>
      </c>
      <c r="E9161" s="120" t="s">
        <v>20419</v>
      </c>
      <c r="F9161" s="209" t="s">
        <v>20420</v>
      </c>
      <c r="G9161" s="119" t="s">
        <v>3751</v>
      </c>
      <c r="H9161" s="121" t="s">
        <v>177</v>
      </c>
      <c r="I9161" s="121" t="s">
        <v>30</v>
      </c>
      <c r="J9161" s="121" t="s">
        <v>7216</v>
      </c>
      <c r="K9161" s="121" t="s">
        <v>65</v>
      </c>
      <c r="L9161" s="131" t="s">
        <v>32</v>
      </c>
      <c r="M9161" s="120" t="s">
        <v>33</v>
      </c>
      <c r="N9161" s="131">
        <v>44378</v>
      </c>
      <c r="O9161" s="131">
        <v>44406</v>
      </c>
      <c r="P9161" s="126"/>
      <c r="Q9161" s="118"/>
      <c r="R9161" s="118"/>
      <c r="S9161" s="120" t="s">
        <v>92</v>
      </c>
      <c r="T9161" s="126">
        <v>44391</v>
      </c>
      <c r="U9161" s="126"/>
      <c r="V9161" s="126"/>
      <c r="W9161" s="126"/>
      <c r="X9161" s="126"/>
      <c r="Y9161" s="116"/>
      <c r="Z9161" s="116"/>
      <c r="AA9161" s="116"/>
      <c r="AB9161" s="116"/>
      <c r="AC9161" s="116"/>
      <c r="AD9161" s="116"/>
    </row>
    <row r="9162" spans="1:30" s="189" customFormat="1" ht="27.6">
      <c r="A9162" s="116">
        <v>9162</v>
      </c>
      <c r="B9162" s="129">
        <v>44378</v>
      </c>
      <c r="C9162" s="118">
        <f t="shared" si="444"/>
        <v>7</v>
      </c>
      <c r="D9162" s="120" t="s">
        <v>25</v>
      </c>
      <c r="E9162" s="120" t="s">
        <v>20421</v>
      </c>
      <c r="F9162" s="209" t="s">
        <v>20422</v>
      </c>
      <c r="G9162" s="119" t="s">
        <v>20423</v>
      </c>
      <c r="H9162" s="121" t="s">
        <v>97</v>
      </c>
      <c r="I9162" s="121" t="s">
        <v>42</v>
      </c>
      <c r="J9162" s="121" t="s">
        <v>1811</v>
      </c>
      <c r="K9162" s="121" t="s">
        <v>65</v>
      </c>
      <c r="L9162" s="131" t="s">
        <v>32</v>
      </c>
      <c r="M9162" s="120" t="s">
        <v>33</v>
      </c>
      <c r="N9162" s="131">
        <v>44378</v>
      </c>
      <c r="O9162" s="131">
        <v>44406</v>
      </c>
      <c r="P9162" s="126"/>
      <c r="Q9162" s="118"/>
      <c r="R9162" s="118"/>
      <c r="S9162" s="120" t="s">
        <v>92</v>
      </c>
      <c r="T9162" s="126">
        <v>44391</v>
      </c>
      <c r="U9162" s="126"/>
      <c r="V9162" s="126"/>
      <c r="W9162" s="126"/>
      <c r="X9162" s="126"/>
      <c r="Y9162" s="116"/>
      <c r="Z9162" s="116"/>
      <c r="AA9162" s="116"/>
      <c r="AB9162" s="116"/>
      <c r="AC9162" s="116"/>
      <c r="AD9162" s="116"/>
    </row>
    <row r="9163" spans="1:30" s="189" customFormat="1">
      <c r="A9163" s="116">
        <v>9163</v>
      </c>
      <c r="B9163" s="129">
        <v>44378</v>
      </c>
      <c r="C9163" s="118">
        <f t="shared" si="444"/>
        <v>7</v>
      </c>
      <c r="D9163" s="120" t="s">
        <v>25</v>
      </c>
      <c r="E9163" s="120" t="s">
        <v>20424</v>
      </c>
      <c r="F9163" s="209" t="s">
        <v>20425</v>
      </c>
      <c r="G9163" s="119" t="s">
        <v>409</v>
      </c>
      <c r="H9163" s="121" t="s">
        <v>41</v>
      </c>
      <c r="I9163" s="121" t="s">
        <v>30</v>
      </c>
      <c r="J9163" s="121" t="s">
        <v>87</v>
      </c>
      <c r="K9163" s="121" t="s">
        <v>65</v>
      </c>
      <c r="L9163" s="131" t="s">
        <v>32</v>
      </c>
      <c r="M9163" s="120" t="s">
        <v>33</v>
      </c>
      <c r="N9163" s="131">
        <v>44386</v>
      </c>
      <c r="O9163" s="131">
        <v>44406</v>
      </c>
      <c r="P9163" s="126"/>
      <c r="Q9163" s="118"/>
      <c r="R9163" s="118"/>
      <c r="S9163" s="120" t="s">
        <v>135</v>
      </c>
      <c r="T9163" s="126"/>
      <c r="U9163" s="126"/>
      <c r="V9163" s="126"/>
      <c r="W9163" s="126"/>
      <c r="X9163" s="126"/>
      <c r="Y9163" s="116"/>
      <c r="Z9163" s="116"/>
      <c r="AA9163" s="116"/>
      <c r="AB9163" s="116"/>
      <c r="AC9163" s="116"/>
      <c r="AD9163" s="116"/>
    </row>
    <row r="9164" spans="1:30" s="189" customFormat="1">
      <c r="A9164" s="116">
        <v>9164</v>
      </c>
      <c r="B9164" s="129">
        <v>44378</v>
      </c>
      <c r="C9164" s="118">
        <f t="shared" si="444"/>
        <v>7</v>
      </c>
      <c r="D9164" s="120" t="s">
        <v>25</v>
      </c>
      <c r="E9164" s="120" t="s">
        <v>20426</v>
      </c>
      <c r="F9164" s="209" t="s">
        <v>20427</v>
      </c>
      <c r="G9164" s="119" t="s">
        <v>20428</v>
      </c>
      <c r="H9164" s="121" t="s">
        <v>41</v>
      </c>
      <c r="I9164" s="119" t="s">
        <v>30</v>
      </c>
      <c r="J9164" s="121" t="s">
        <v>87</v>
      </c>
      <c r="K9164" s="121" t="s">
        <v>65</v>
      </c>
      <c r="L9164" s="131" t="s">
        <v>32</v>
      </c>
      <c r="M9164" s="120" t="s">
        <v>33</v>
      </c>
      <c r="N9164" s="131">
        <v>44378</v>
      </c>
      <c r="O9164" s="131">
        <v>44463</v>
      </c>
      <c r="P9164" s="126"/>
      <c r="Q9164" s="118"/>
      <c r="R9164" s="118"/>
      <c r="S9164" s="120"/>
      <c r="T9164" s="126"/>
      <c r="U9164" s="126"/>
      <c r="V9164" s="126"/>
      <c r="W9164" s="126"/>
      <c r="X9164" s="126"/>
      <c r="Y9164" s="116"/>
      <c r="Z9164" s="116"/>
      <c r="AA9164" s="116"/>
      <c r="AB9164" s="116"/>
      <c r="AC9164" s="116"/>
      <c r="AD9164" s="116"/>
    </row>
    <row r="9165" spans="1:30" s="189" customFormat="1" ht="27.6">
      <c r="A9165" s="116">
        <v>9165</v>
      </c>
      <c r="B9165" s="129">
        <v>44378</v>
      </c>
      <c r="C9165" s="118">
        <f t="shared" si="444"/>
        <v>7</v>
      </c>
      <c r="D9165" s="120" t="s">
        <v>25</v>
      </c>
      <c r="E9165" s="120" t="s">
        <v>20429</v>
      </c>
      <c r="F9165" s="209" t="s">
        <v>20430</v>
      </c>
      <c r="G9165" s="119" t="s">
        <v>3568</v>
      </c>
      <c r="H9165" s="121" t="s">
        <v>53</v>
      </c>
      <c r="I9165" s="116" t="s">
        <v>42</v>
      </c>
      <c r="J9165" s="116" t="s">
        <v>1811</v>
      </c>
      <c r="K9165" s="116" t="s">
        <v>65</v>
      </c>
      <c r="L9165" s="131" t="s">
        <v>32</v>
      </c>
      <c r="M9165" s="116" t="s">
        <v>78</v>
      </c>
      <c r="N9165" s="131"/>
      <c r="O9165" s="131">
        <v>44406</v>
      </c>
      <c r="P9165" s="126"/>
      <c r="Q9165" s="118"/>
      <c r="R9165" s="118"/>
      <c r="S9165" s="120"/>
      <c r="T9165" s="126"/>
      <c r="U9165" s="126"/>
      <c r="V9165" s="126"/>
      <c r="W9165" s="126"/>
      <c r="X9165" s="126"/>
      <c r="Y9165" s="116"/>
      <c r="Z9165" s="116"/>
      <c r="AA9165" s="116"/>
      <c r="AB9165" s="116"/>
      <c r="AC9165" s="116"/>
      <c r="AD9165" s="116"/>
    </row>
    <row r="9166" spans="1:30" s="189" customFormat="1">
      <c r="A9166" s="116">
        <v>9166</v>
      </c>
      <c r="B9166" s="129">
        <v>44378</v>
      </c>
      <c r="C9166" s="118">
        <f t="shared" si="444"/>
        <v>7</v>
      </c>
      <c r="D9166" s="120" t="s">
        <v>25</v>
      </c>
      <c r="E9166" s="120" t="s">
        <v>20431</v>
      </c>
      <c r="F9166" s="209" t="s">
        <v>7716</v>
      </c>
      <c r="G9166" s="119" t="s">
        <v>20432</v>
      </c>
      <c r="H9166" s="121" t="s">
        <v>41</v>
      </c>
      <c r="I9166" s="121" t="s">
        <v>30</v>
      </c>
      <c r="J9166" s="121" t="s">
        <v>5135</v>
      </c>
      <c r="K9166" s="121" t="s">
        <v>65</v>
      </c>
      <c r="L9166" s="131" t="s">
        <v>32</v>
      </c>
      <c r="M9166" s="120" t="s">
        <v>78</v>
      </c>
      <c r="N9166" s="131"/>
      <c r="O9166" s="131">
        <v>44406</v>
      </c>
      <c r="P9166" s="126"/>
      <c r="Q9166" s="118"/>
      <c r="R9166" s="118"/>
      <c r="S9166" s="120"/>
      <c r="T9166" s="126"/>
      <c r="U9166" s="126"/>
      <c r="V9166" s="126"/>
      <c r="W9166" s="126"/>
      <c r="X9166" s="126"/>
      <c r="Y9166" s="116"/>
      <c r="Z9166" s="116"/>
      <c r="AA9166" s="116"/>
      <c r="AB9166" s="116"/>
      <c r="AC9166" s="116"/>
      <c r="AD9166" s="116"/>
    </row>
    <row r="9167" spans="1:30" s="189" customFormat="1" ht="27.6">
      <c r="A9167" s="116">
        <v>9167</v>
      </c>
      <c r="B9167" s="129">
        <v>44378</v>
      </c>
      <c r="C9167" s="118">
        <f t="shared" si="444"/>
        <v>7</v>
      </c>
      <c r="D9167" s="120" t="s">
        <v>25</v>
      </c>
      <c r="E9167" s="120" t="s">
        <v>20433</v>
      </c>
      <c r="F9167" s="209" t="s">
        <v>20434</v>
      </c>
      <c r="G9167" s="119" t="s">
        <v>8696</v>
      </c>
      <c r="H9167" s="121" t="s">
        <v>41</v>
      </c>
      <c r="I9167" s="121" t="s">
        <v>30</v>
      </c>
      <c r="J9167" s="121" t="s">
        <v>87</v>
      </c>
      <c r="K9167" s="121" t="s">
        <v>65</v>
      </c>
      <c r="L9167" s="131" t="s">
        <v>32</v>
      </c>
      <c r="M9167" s="120" t="s">
        <v>78</v>
      </c>
      <c r="N9167" s="131"/>
      <c r="O9167" s="131">
        <v>44406</v>
      </c>
      <c r="P9167" s="126"/>
      <c r="Q9167" s="118"/>
      <c r="R9167" s="118"/>
      <c r="S9167" s="120"/>
      <c r="T9167" s="126"/>
      <c r="U9167" s="126"/>
      <c r="V9167" s="126"/>
      <c r="W9167" s="126"/>
      <c r="X9167" s="126"/>
      <c r="Y9167" s="116"/>
      <c r="Z9167" s="116"/>
      <c r="AA9167" s="116"/>
      <c r="AB9167" s="116"/>
      <c r="AC9167" s="116"/>
      <c r="AD9167" s="116"/>
    </row>
    <row r="9168" spans="1:30" s="189" customFormat="1" ht="27.6">
      <c r="A9168" s="116">
        <v>9168</v>
      </c>
      <c r="B9168" s="129">
        <v>44378</v>
      </c>
      <c r="C9168" s="118">
        <f t="shared" si="444"/>
        <v>7</v>
      </c>
      <c r="D9168" s="120" t="s">
        <v>25</v>
      </c>
      <c r="E9168" s="120" t="s">
        <v>20435</v>
      </c>
      <c r="F9168" s="209" t="s">
        <v>20436</v>
      </c>
      <c r="G9168" s="119" t="s">
        <v>20437</v>
      </c>
      <c r="H9168" s="121" t="s">
        <v>76</v>
      </c>
      <c r="I9168" s="119" t="s">
        <v>30</v>
      </c>
      <c r="J9168" s="121" t="s">
        <v>77</v>
      </c>
      <c r="K9168" s="121" t="s">
        <v>65</v>
      </c>
      <c r="L9168" s="131" t="s">
        <v>32</v>
      </c>
      <c r="M9168" s="120" t="s">
        <v>33</v>
      </c>
      <c r="N9168" s="131">
        <v>44378</v>
      </c>
      <c r="O9168" s="131">
        <v>44463</v>
      </c>
      <c r="P9168" s="126"/>
      <c r="Q9168" s="118"/>
      <c r="R9168" s="118"/>
      <c r="S9168" s="120"/>
      <c r="T9168" s="126"/>
      <c r="U9168" s="126"/>
      <c r="V9168" s="126"/>
      <c r="W9168" s="126"/>
      <c r="X9168" s="126"/>
      <c r="Y9168" s="116"/>
      <c r="Z9168" s="116"/>
      <c r="AA9168" s="116"/>
      <c r="AB9168" s="116"/>
      <c r="AC9168" s="116"/>
      <c r="AD9168" s="116"/>
    </row>
    <row r="9169" spans="1:30" s="189" customFormat="1">
      <c r="A9169" s="116">
        <v>9169</v>
      </c>
      <c r="B9169" s="129">
        <v>44378</v>
      </c>
      <c r="C9169" s="118">
        <f t="shared" si="444"/>
        <v>7</v>
      </c>
      <c r="D9169" s="120" t="s">
        <v>25</v>
      </c>
      <c r="E9169" s="120" t="s">
        <v>20438</v>
      </c>
      <c r="F9169" s="209" t="s">
        <v>20439</v>
      </c>
      <c r="G9169" s="119" t="s">
        <v>20440</v>
      </c>
      <c r="H9169" s="121" t="s">
        <v>41</v>
      </c>
      <c r="I9169" s="119" t="s">
        <v>30</v>
      </c>
      <c r="J9169" s="121" t="s">
        <v>87</v>
      </c>
      <c r="K9169" s="121" t="s">
        <v>65</v>
      </c>
      <c r="L9169" s="131" t="s">
        <v>32</v>
      </c>
      <c r="M9169" s="120" t="s">
        <v>78</v>
      </c>
      <c r="N9169" s="131"/>
      <c r="O9169" s="131">
        <v>44406</v>
      </c>
      <c r="P9169" s="126"/>
      <c r="Q9169" s="118"/>
      <c r="R9169" s="118"/>
      <c r="S9169" s="120"/>
      <c r="T9169" s="126"/>
      <c r="U9169" s="126"/>
      <c r="V9169" s="126"/>
      <c r="W9169" s="126"/>
      <c r="X9169" s="126"/>
      <c r="Y9169" s="116"/>
      <c r="Z9169" s="116"/>
      <c r="AA9169" s="116"/>
      <c r="AB9169" s="116"/>
      <c r="AC9169" s="116"/>
      <c r="AD9169" s="116"/>
    </row>
    <row r="9170" spans="1:30" s="189" customFormat="1" ht="27.6">
      <c r="A9170" s="116">
        <v>9170</v>
      </c>
      <c r="B9170" s="129">
        <v>44378</v>
      </c>
      <c r="C9170" s="118">
        <f t="shared" si="444"/>
        <v>7</v>
      </c>
      <c r="D9170" s="120" t="s">
        <v>25</v>
      </c>
      <c r="E9170" s="120" t="s">
        <v>20441</v>
      </c>
      <c r="F9170" s="209" t="s">
        <v>20442</v>
      </c>
      <c r="G9170" s="119" t="s">
        <v>181</v>
      </c>
      <c r="H9170" s="121" t="s">
        <v>140</v>
      </c>
      <c r="I9170" s="121" t="s">
        <v>63</v>
      </c>
      <c r="J9170" s="121" t="s">
        <v>328</v>
      </c>
      <c r="K9170" s="121" t="s">
        <v>65</v>
      </c>
      <c r="L9170" s="131" t="s">
        <v>32</v>
      </c>
      <c r="M9170" s="120" t="s">
        <v>33</v>
      </c>
      <c r="N9170" s="131">
        <v>44379</v>
      </c>
      <c r="O9170" s="131">
        <v>44406</v>
      </c>
      <c r="P9170" s="126"/>
      <c r="Q9170" s="118"/>
      <c r="R9170" s="118"/>
      <c r="S9170" s="120" t="s">
        <v>135</v>
      </c>
      <c r="T9170" s="126"/>
      <c r="U9170" s="126"/>
      <c r="V9170" s="126"/>
      <c r="W9170" s="126"/>
      <c r="X9170" s="126"/>
      <c r="Y9170" s="116" t="s">
        <v>20443</v>
      </c>
      <c r="Z9170" s="116"/>
      <c r="AA9170" s="116"/>
      <c r="AB9170" s="116"/>
      <c r="AC9170" s="116"/>
      <c r="AD9170" s="116"/>
    </row>
    <row r="9171" spans="1:30" s="189" customFormat="1" ht="27.6">
      <c r="A9171" s="116">
        <v>9171</v>
      </c>
      <c r="B9171" s="129">
        <v>44378</v>
      </c>
      <c r="C9171" s="118">
        <f t="shared" si="444"/>
        <v>7</v>
      </c>
      <c r="D9171" s="120" t="s">
        <v>25</v>
      </c>
      <c r="E9171" s="120" t="s">
        <v>20444</v>
      </c>
      <c r="F9171" s="209" t="s">
        <v>20445</v>
      </c>
      <c r="G9171" s="119" t="s">
        <v>20446</v>
      </c>
      <c r="H9171" s="121" t="s">
        <v>41</v>
      </c>
      <c r="I9171" s="121" t="s">
        <v>42</v>
      </c>
      <c r="J9171" s="121" t="s">
        <v>1811</v>
      </c>
      <c r="K9171" s="121" t="s">
        <v>65</v>
      </c>
      <c r="L9171" s="131" t="s">
        <v>32</v>
      </c>
      <c r="M9171" s="120" t="s">
        <v>33</v>
      </c>
      <c r="N9171" s="131">
        <v>44378</v>
      </c>
      <c r="O9171" s="131">
        <v>44463</v>
      </c>
      <c r="P9171" s="126"/>
      <c r="Q9171" s="118"/>
      <c r="R9171" s="118"/>
      <c r="S9171" s="120"/>
      <c r="T9171" s="126"/>
      <c r="U9171" s="126"/>
      <c r="V9171" s="126"/>
      <c r="W9171" s="126"/>
      <c r="X9171" s="126"/>
      <c r="Y9171" s="116"/>
      <c r="Z9171" s="116"/>
      <c r="AA9171" s="116"/>
      <c r="AB9171" s="116"/>
      <c r="AC9171" s="116"/>
      <c r="AD9171" s="116"/>
    </row>
    <row r="9172" spans="1:30" s="189" customFormat="1" ht="27.6">
      <c r="A9172" s="116">
        <v>9172</v>
      </c>
      <c r="B9172" s="129">
        <v>44378</v>
      </c>
      <c r="C9172" s="118">
        <f t="shared" si="444"/>
        <v>7</v>
      </c>
      <c r="D9172" s="120" t="s">
        <v>25</v>
      </c>
      <c r="E9172" s="120" t="s">
        <v>20447</v>
      </c>
      <c r="F9172" s="209" t="s">
        <v>20448</v>
      </c>
      <c r="G9172" s="119" t="s">
        <v>20449</v>
      </c>
      <c r="H9172" s="121" t="s">
        <v>177</v>
      </c>
      <c r="I9172" s="119" t="s">
        <v>30</v>
      </c>
      <c r="J9172" s="121" t="s">
        <v>77</v>
      </c>
      <c r="K9172" s="121" t="s">
        <v>65</v>
      </c>
      <c r="L9172" s="131" t="s">
        <v>32</v>
      </c>
      <c r="M9172" s="120" t="s">
        <v>78</v>
      </c>
      <c r="N9172" s="131"/>
      <c r="O9172" s="131">
        <v>44406</v>
      </c>
      <c r="P9172" s="126"/>
      <c r="Q9172" s="118"/>
      <c r="R9172" s="118"/>
      <c r="S9172" s="120"/>
      <c r="T9172" s="126"/>
      <c r="U9172" s="126"/>
      <c r="V9172" s="126"/>
      <c r="W9172" s="126"/>
      <c r="X9172" s="126"/>
      <c r="Y9172" s="116"/>
      <c r="Z9172" s="116"/>
      <c r="AA9172" s="116"/>
      <c r="AB9172" s="116"/>
      <c r="AC9172" s="116"/>
      <c r="AD9172" s="116"/>
    </row>
    <row r="9173" spans="1:30" s="189" customFormat="1">
      <c r="A9173" s="116">
        <v>9173</v>
      </c>
      <c r="B9173" s="129">
        <v>44378</v>
      </c>
      <c r="C9173" s="118">
        <f t="shared" si="444"/>
        <v>7</v>
      </c>
      <c r="D9173" s="120" t="s">
        <v>25</v>
      </c>
      <c r="E9173" s="120" t="s">
        <v>20450</v>
      </c>
      <c r="F9173" s="209" t="s">
        <v>20451</v>
      </c>
      <c r="G9173" s="119" t="s">
        <v>20452</v>
      </c>
      <c r="H9173" s="121" t="s">
        <v>41</v>
      </c>
      <c r="I9173" s="119" t="s">
        <v>30</v>
      </c>
      <c r="J9173" s="121" t="s">
        <v>87</v>
      </c>
      <c r="K9173" s="121" t="s">
        <v>65</v>
      </c>
      <c r="L9173" s="131" t="s">
        <v>32</v>
      </c>
      <c r="M9173" s="120" t="s">
        <v>78</v>
      </c>
      <c r="N9173" s="131"/>
      <c r="O9173" s="131">
        <v>44406</v>
      </c>
      <c r="P9173" s="126"/>
      <c r="Q9173" s="118"/>
      <c r="R9173" s="118"/>
      <c r="S9173" s="120"/>
      <c r="T9173" s="126"/>
      <c r="U9173" s="126"/>
      <c r="V9173" s="126"/>
      <c r="W9173" s="126"/>
      <c r="X9173" s="126"/>
      <c r="Y9173" s="116"/>
      <c r="Z9173" s="116"/>
      <c r="AA9173" s="116"/>
      <c r="AB9173" s="116"/>
      <c r="AC9173" s="116"/>
      <c r="AD9173" s="116"/>
    </row>
    <row r="9174" spans="1:30" s="189" customFormat="1">
      <c r="A9174" s="116">
        <v>9174</v>
      </c>
      <c r="B9174" s="129">
        <v>44378</v>
      </c>
      <c r="C9174" s="118">
        <f t="shared" si="444"/>
        <v>7</v>
      </c>
      <c r="D9174" s="120" t="s">
        <v>25</v>
      </c>
      <c r="E9174" s="120" t="s">
        <v>20453</v>
      </c>
      <c r="F9174" s="209" t="s">
        <v>20454</v>
      </c>
      <c r="G9174" s="119" t="s">
        <v>20455</v>
      </c>
      <c r="H9174" s="121" t="s">
        <v>41</v>
      </c>
      <c r="I9174" s="119" t="s">
        <v>30</v>
      </c>
      <c r="J9174" s="121" t="s">
        <v>77</v>
      </c>
      <c r="K9174" s="121" t="s">
        <v>65</v>
      </c>
      <c r="L9174" s="131" t="s">
        <v>32</v>
      </c>
      <c r="M9174" s="120" t="s">
        <v>78</v>
      </c>
      <c r="N9174" s="131"/>
      <c r="O9174" s="131">
        <v>44406</v>
      </c>
      <c r="P9174" s="126"/>
      <c r="Q9174" s="118"/>
      <c r="R9174" s="118"/>
      <c r="S9174" s="120"/>
      <c r="T9174" s="126"/>
      <c r="U9174" s="126"/>
      <c r="V9174" s="126"/>
      <c r="W9174" s="126"/>
      <c r="X9174" s="126"/>
      <c r="Y9174" s="116"/>
      <c r="Z9174" s="116"/>
      <c r="AA9174" s="116"/>
      <c r="AB9174" s="116"/>
      <c r="AC9174" s="116"/>
      <c r="AD9174" s="116"/>
    </row>
    <row r="9175" spans="1:30" s="189" customFormat="1" ht="27.6">
      <c r="A9175" s="116">
        <v>9175</v>
      </c>
      <c r="B9175" s="129">
        <v>44378</v>
      </c>
      <c r="C9175" s="118">
        <f t="shared" si="444"/>
        <v>7</v>
      </c>
      <c r="D9175" s="120" t="s">
        <v>25</v>
      </c>
      <c r="E9175" s="120" t="s">
        <v>20456</v>
      </c>
      <c r="F9175" s="209" t="s">
        <v>20457</v>
      </c>
      <c r="G9175" s="119" t="s">
        <v>20458</v>
      </c>
      <c r="H9175" s="121" t="s">
        <v>53</v>
      </c>
      <c r="I9175" s="119" t="s">
        <v>30</v>
      </c>
      <c r="J9175" s="121" t="s">
        <v>435</v>
      </c>
      <c r="K9175" s="121" t="s">
        <v>65</v>
      </c>
      <c r="L9175" s="131" t="s">
        <v>32</v>
      </c>
      <c r="M9175" s="120" t="s">
        <v>33</v>
      </c>
      <c r="N9175" s="131">
        <v>44405</v>
      </c>
      <c r="O9175" s="131">
        <v>44463</v>
      </c>
      <c r="P9175" s="126"/>
      <c r="Q9175" s="118"/>
      <c r="R9175" s="118"/>
      <c r="S9175" s="120"/>
      <c r="T9175" s="126"/>
      <c r="U9175" s="126"/>
      <c r="V9175" s="126"/>
      <c r="W9175" s="126"/>
      <c r="X9175" s="126"/>
      <c r="Y9175" s="116"/>
      <c r="Z9175" s="116"/>
      <c r="AA9175" s="116"/>
      <c r="AB9175" s="116"/>
      <c r="AC9175" s="116"/>
      <c r="AD9175" s="116"/>
    </row>
    <row r="9176" spans="1:30" s="189" customFormat="1" ht="27.6">
      <c r="A9176" s="116">
        <v>9176</v>
      </c>
      <c r="B9176" s="129">
        <v>44378</v>
      </c>
      <c r="C9176" s="118">
        <f t="shared" si="444"/>
        <v>7</v>
      </c>
      <c r="D9176" s="120" t="s">
        <v>25</v>
      </c>
      <c r="E9176" s="120" t="s">
        <v>20459</v>
      </c>
      <c r="F9176" s="209" t="s">
        <v>20460</v>
      </c>
      <c r="G9176" s="119" t="s">
        <v>1033</v>
      </c>
      <c r="H9176" s="121" t="s">
        <v>71</v>
      </c>
      <c r="I9176" s="121" t="s">
        <v>30</v>
      </c>
      <c r="J9176" s="121" t="s">
        <v>87</v>
      </c>
      <c r="K9176" s="121" t="s">
        <v>65</v>
      </c>
      <c r="L9176" s="131" t="s">
        <v>32</v>
      </c>
      <c r="M9176" s="120" t="s">
        <v>33</v>
      </c>
      <c r="N9176" s="131">
        <v>44386</v>
      </c>
      <c r="O9176" s="131">
        <v>44463</v>
      </c>
      <c r="P9176" s="126"/>
      <c r="Q9176" s="118"/>
      <c r="R9176" s="118"/>
      <c r="S9176" s="120"/>
      <c r="T9176" s="126"/>
      <c r="U9176" s="126"/>
      <c r="V9176" s="126"/>
      <c r="W9176" s="126"/>
      <c r="X9176" s="126"/>
      <c r="Y9176" s="116"/>
      <c r="Z9176" s="116"/>
      <c r="AA9176" s="116"/>
      <c r="AB9176" s="116"/>
      <c r="AC9176" s="116"/>
      <c r="AD9176" s="116"/>
    </row>
    <row r="9177" spans="1:30" s="189" customFormat="1" ht="27.6">
      <c r="A9177" s="116">
        <v>9177</v>
      </c>
      <c r="B9177" s="129">
        <v>44378</v>
      </c>
      <c r="C9177" s="118">
        <f t="shared" si="444"/>
        <v>7</v>
      </c>
      <c r="D9177" s="120" t="s">
        <v>25</v>
      </c>
      <c r="E9177" s="120" t="s">
        <v>20461</v>
      </c>
      <c r="F9177" s="209" t="s">
        <v>20462</v>
      </c>
      <c r="G9177" s="119" t="s">
        <v>20463</v>
      </c>
      <c r="H9177" s="121" t="s">
        <v>1173</v>
      </c>
      <c r="I9177" s="119" t="s">
        <v>30</v>
      </c>
      <c r="J9177" s="121" t="s">
        <v>87</v>
      </c>
      <c r="K9177" s="121" t="s">
        <v>65</v>
      </c>
      <c r="L9177" s="131" t="s">
        <v>32</v>
      </c>
      <c r="M9177" s="120" t="s">
        <v>33</v>
      </c>
      <c r="N9177" s="131">
        <v>44378</v>
      </c>
      <c r="O9177" s="131">
        <v>44406</v>
      </c>
      <c r="P9177" s="126"/>
      <c r="Q9177" s="118"/>
      <c r="R9177" s="118"/>
      <c r="S9177" s="120" t="s">
        <v>135</v>
      </c>
      <c r="T9177" s="126"/>
      <c r="U9177" s="126"/>
      <c r="V9177" s="126"/>
      <c r="W9177" s="126"/>
      <c r="X9177" s="126"/>
      <c r="Y9177" s="116" t="s">
        <v>20464</v>
      </c>
      <c r="Z9177" s="116"/>
      <c r="AA9177" s="116"/>
      <c r="AB9177" s="116"/>
      <c r="AC9177" s="116"/>
      <c r="AD9177" s="116"/>
    </row>
    <row r="9178" spans="1:30" s="189" customFormat="1">
      <c r="A9178" s="116">
        <v>9178</v>
      </c>
      <c r="B9178" s="129">
        <v>44378</v>
      </c>
      <c r="C9178" s="118">
        <f t="shared" si="444"/>
        <v>7</v>
      </c>
      <c r="D9178" s="120" t="s">
        <v>25</v>
      </c>
      <c r="E9178" s="120" t="s">
        <v>20465</v>
      </c>
      <c r="F9178" s="209" t="s">
        <v>20466</v>
      </c>
      <c r="G9178" s="119" t="s">
        <v>20467</v>
      </c>
      <c r="H9178" s="121" t="s">
        <v>41</v>
      </c>
      <c r="I9178" s="119" t="s">
        <v>42</v>
      </c>
      <c r="J9178" s="121" t="s">
        <v>20468</v>
      </c>
      <c r="K9178" s="121" t="s">
        <v>65</v>
      </c>
      <c r="L9178" s="131" t="s">
        <v>32</v>
      </c>
      <c r="M9178" s="120" t="s">
        <v>78</v>
      </c>
      <c r="N9178" s="131"/>
      <c r="O9178" s="131">
        <v>44406</v>
      </c>
      <c r="P9178" s="126"/>
      <c r="Q9178" s="118"/>
      <c r="R9178" s="118"/>
      <c r="S9178" s="120"/>
      <c r="T9178" s="126"/>
      <c r="U9178" s="126"/>
      <c r="V9178" s="126"/>
      <c r="W9178" s="126"/>
      <c r="X9178" s="126"/>
      <c r="Y9178" s="116"/>
      <c r="Z9178" s="116"/>
      <c r="AA9178" s="116"/>
      <c r="AB9178" s="116"/>
      <c r="AC9178" s="116"/>
      <c r="AD9178" s="116"/>
    </row>
    <row r="9179" spans="1:30" s="189" customFormat="1" ht="27.6">
      <c r="A9179" s="116">
        <v>9179</v>
      </c>
      <c r="B9179" s="129">
        <v>44378</v>
      </c>
      <c r="C9179" s="118">
        <f t="shared" si="444"/>
        <v>7</v>
      </c>
      <c r="D9179" s="120" t="s">
        <v>25</v>
      </c>
      <c r="E9179" s="120" t="s">
        <v>20469</v>
      </c>
      <c r="F9179" s="209" t="s">
        <v>20470</v>
      </c>
      <c r="G9179" s="119" t="s">
        <v>371</v>
      </c>
      <c r="H9179" s="121" t="s">
        <v>53</v>
      </c>
      <c r="I9179" s="119" t="s">
        <v>42</v>
      </c>
      <c r="J9179" s="121" t="s">
        <v>43</v>
      </c>
      <c r="K9179" s="121" t="s">
        <v>65</v>
      </c>
      <c r="L9179" s="131" t="s">
        <v>32</v>
      </c>
      <c r="M9179" s="120" t="s">
        <v>78</v>
      </c>
      <c r="N9179" s="131"/>
      <c r="O9179" s="131">
        <v>44406</v>
      </c>
      <c r="P9179" s="126"/>
      <c r="Q9179" s="118"/>
      <c r="R9179" s="118"/>
      <c r="S9179" s="120"/>
      <c r="T9179" s="126"/>
      <c r="U9179" s="126"/>
      <c r="V9179" s="126"/>
      <c r="W9179" s="126"/>
      <c r="X9179" s="126"/>
      <c r="Y9179" s="116"/>
      <c r="Z9179" s="116"/>
      <c r="AA9179" s="116"/>
      <c r="AB9179" s="116"/>
      <c r="AC9179" s="116"/>
      <c r="AD9179" s="116"/>
    </row>
    <row r="9180" spans="1:30" s="189" customFormat="1">
      <c r="A9180" s="116">
        <v>9180</v>
      </c>
      <c r="B9180" s="129">
        <v>44378</v>
      </c>
      <c r="C9180" s="118">
        <f t="shared" si="444"/>
        <v>7</v>
      </c>
      <c r="D9180" s="120" t="s">
        <v>25</v>
      </c>
      <c r="E9180" s="120" t="s">
        <v>20471</v>
      </c>
      <c r="F9180" s="209" t="s">
        <v>790</v>
      </c>
      <c r="G9180" s="119" t="s">
        <v>20472</v>
      </c>
      <c r="H9180" s="121" t="s">
        <v>41</v>
      </c>
      <c r="I9180" s="119" t="s">
        <v>42</v>
      </c>
      <c r="J9180" s="121" t="s">
        <v>549</v>
      </c>
      <c r="K9180" s="121" t="s">
        <v>65</v>
      </c>
      <c r="L9180" s="131" t="s">
        <v>32</v>
      </c>
      <c r="M9180" s="120" t="s">
        <v>78</v>
      </c>
      <c r="N9180" s="131"/>
      <c r="O9180" s="131">
        <v>44406</v>
      </c>
      <c r="P9180" s="126"/>
      <c r="Q9180" s="118"/>
      <c r="R9180" s="118"/>
      <c r="S9180" s="120"/>
      <c r="T9180" s="126"/>
      <c r="U9180" s="126"/>
      <c r="V9180" s="126"/>
      <c r="W9180" s="126"/>
      <c r="X9180" s="126"/>
      <c r="Y9180" s="116"/>
      <c r="Z9180" s="116"/>
      <c r="AA9180" s="116"/>
      <c r="AB9180" s="116"/>
      <c r="AC9180" s="116"/>
      <c r="AD9180" s="116"/>
    </row>
    <row r="9181" spans="1:30" s="189" customFormat="1">
      <c r="A9181" s="116">
        <v>9181</v>
      </c>
      <c r="B9181" s="129">
        <v>44378</v>
      </c>
      <c r="C9181" s="118">
        <f t="shared" si="444"/>
        <v>7</v>
      </c>
      <c r="D9181" s="120" t="s">
        <v>25</v>
      </c>
      <c r="E9181" s="120" t="s">
        <v>20473</v>
      </c>
      <c r="F9181" s="209" t="s">
        <v>20474</v>
      </c>
      <c r="G9181" s="119" t="s">
        <v>5535</v>
      </c>
      <c r="H9181" s="121" t="s">
        <v>41</v>
      </c>
      <c r="I9181" s="119" t="s">
        <v>30</v>
      </c>
      <c r="J9181" s="121" t="s">
        <v>9480</v>
      </c>
      <c r="K9181" s="121" t="s">
        <v>65</v>
      </c>
      <c r="L9181" s="131" t="s">
        <v>32</v>
      </c>
      <c r="M9181" s="120" t="s">
        <v>33</v>
      </c>
      <c r="N9181" s="131">
        <v>44386</v>
      </c>
      <c r="O9181" s="131">
        <v>44463</v>
      </c>
      <c r="P9181" s="126"/>
      <c r="Q9181" s="118"/>
      <c r="R9181" s="118"/>
      <c r="S9181" s="120"/>
      <c r="T9181" s="126"/>
      <c r="U9181" s="126"/>
      <c r="V9181" s="126"/>
      <c r="W9181" s="126"/>
      <c r="X9181" s="126"/>
      <c r="Y9181" s="116"/>
      <c r="Z9181" s="116"/>
      <c r="AA9181" s="116"/>
      <c r="AB9181" s="116"/>
      <c r="AC9181" s="116"/>
      <c r="AD9181" s="116"/>
    </row>
    <row r="9182" spans="1:30" s="189" customFormat="1">
      <c r="A9182" s="116">
        <v>9182</v>
      </c>
      <c r="B9182" s="129">
        <v>44378</v>
      </c>
      <c r="C9182" s="118">
        <f t="shared" si="444"/>
        <v>7</v>
      </c>
      <c r="D9182" s="120" t="s">
        <v>25</v>
      </c>
      <c r="E9182" s="120" t="s">
        <v>20475</v>
      </c>
      <c r="F9182" s="209" t="s">
        <v>20476</v>
      </c>
      <c r="G9182" s="119" t="s">
        <v>20477</v>
      </c>
      <c r="H9182" s="121" t="s">
        <v>41</v>
      </c>
      <c r="I9182" s="119" t="s">
        <v>30</v>
      </c>
      <c r="J9182" s="121" t="s">
        <v>435</v>
      </c>
      <c r="K9182" s="121" t="s">
        <v>65</v>
      </c>
      <c r="L9182" s="131" t="s">
        <v>32</v>
      </c>
      <c r="M9182" s="120" t="s">
        <v>78</v>
      </c>
      <c r="N9182" s="131"/>
      <c r="O9182" s="131">
        <v>44406</v>
      </c>
      <c r="P9182" s="126"/>
      <c r="Q9182" s="118"/>
      <c r="R9182" s="118"/>
      <c r="S9182" s="120"/>
      <c r="T9182" s="126"/>
      <c r="U9182" s="126"/>
      <c r="V9182" s="126"/>
      <c r="W9182" s="126"/>
      <c r="X9182" s="126"/>
      <c r="Y9182" s="116"/>
      <c r="Z9182" s="116"/>
      <c r="AA9182" s="116"/>
      <c r="AB9182" s="116"/>
      <c r="AC9182" s="116"/>
      <c r="AD9182" s="116"/>
    </row>
    <row r="9183" spans="1:30" s="189" customFormat="1" ht="27.6">
      <c r="A9183" s="116">
        <v>9183</v>
      </c>
      <c r="B9183" s="129">
        <v>44378</v>
      </c>
      <c r="C9183" s="118">
        <f t="shared" si="444"/>
        <v>7</v>
      </c>
      <c r="D9183" s="120" t="s">
        <v>252</v>
      </c>
      <c r="E9183" s="120" t="s">
        <v>20478</v>
      </c>
      <c r="F9183" s="209" t="s">
        <v>20479</v>
      </c>
      <c r="G9183" s="119" t="s">
        <v>20480</v>
      </c>
      <c r="H9183" s="121" t="s">
        <v>15010</v>
      </c>
      <c r="I9183" s="121" t="s">
        <v>42</v>
      </c>
      <c r="J9183" s="121" t="s">
        <v>72</v>
      </c>
      <c r="K9183" s="121" t="s">
        <v>65</v>
      </c>
      <c r="L9183" s="131" t="s">
        <v>32</v>
      </c>
      <c r="M9183" s="120" t="s">
        <v>78</v>
      </c>
      <c r="N9183" s="131"/>
      <c r="O9183" s="131">
        <v>44406</v>
      </c>
      <c r="P9183" s="126"/>
      <c r="Q9183" s="118"/>
      <c r="R9183" s="118"/>
      <c r="S9183" s="120"/>
      <c r="T9183" s="126"/>
      <c r="U9183" s="126"/>
      <c r="V9183" s="126"/>
      <c r="W9183" s="126"/>
      <c r="X9183" s="126"/>
      <c r="Y9183" s="116"/>
      <c r="Z9183" s="116"/>
      <c r="AA9183" s="116"/>
      <c r="AB9183" s="116"/>
      <c r="AC9183" s="116"/>
      <c r="AD9183" s="116"/>
    </row>
    <row r="9184" spans="1:30" s="189" customFormat="1">
      <c r="A9184" s="116">
        <v>9184</v>
      </c>
      <c r="B9184" s="129">
        <v>44378</v>
      </c>
      <c r="C9184" s="118">
        <f t="shared" si="444"/>
        <v>7</v>
      </c>
      <c r="D9184" s="120" t="s">
        <v>25</v>
      </c>
      <c r="E9184" s="120" t="s">
        <v>20481</v>
      </c>
      <c r="F9184" s="209" t="s">
        <v>20482</v>
      </c>
      <c r="G9184" s="119" t="s">
        <v>10096</v>
      </c>
      <c r="H9184" s="121" t="s">
        <v>15010</v>
      </c>
      <c r="I9184" s="119" t="s">
        <v>30</v>
      </c>
      <c r="J9184" s="121" t="s">
        <v>77</v>
      </c>
      <c r="K9184" s="121" t="s">
        <v>65</v>
      </c>
      <c r="L9184" s="131" t="s">
        <v>32</v>
      </c>
      <c r="M9184" s="120" t="s">
        <v>33</v>
      </c>
      <c r="N9184" s="131"/>
      <c r="O9184" s="131">
        <v>44463</v>
      </c>
      <c r="P9184" s="126"/>
      <c r="Q9184" s="118"/>
      <c r="R9184" s="118"/>
      <c r="S9184" s="120"/>
      <c r="T9184" s="126"/>
      <c r="U9184" s="126"/>
      <c r="V9184" s="126"/>
      <c r="W9184" s="126"/>
      <c r="X9184" s="126"/>
      <c r="Y9184" s="116"/>
      <c r="Z9184" s="116"/>
      <c r="AA9184" s="116"/>
      <c r="AB9184" s="116"/>
      <c r="AC9184" s="116"/>
      <c r="AD9184" s="116"/>
    </row>
    <row r="9185" spans="1:30" s="189" customFormat="1" ht="27.6">
      <c r="A9185" s="116">
        <v>9185</v>
      </c>
      <c r="B9185" s="129">
        <v>44378</v>
      </c>
      <c r="C9185" s="118">
        <f t="shared" ref="C9185:C9216" si="445">IF(B9185&lt;&gt;0,MONTH(B9185),0)</f>
        <v>7</v>
      </c>
      <c r="D9185" s="120" t="s">
        <v>252</v>
      </c>
      <c r="E9185" s="185" t="s">
        <v>20483</v>
      </c>
      <c r="F9185" s="209" t="s">
        <v>20484</v>
      </c>
      <c r="G9185" s="119" t="s">
        <v>8761</v>
      </c>
      <c r="H9185" s="121" t="s">
        <v>15010</v>
      </c>
      <c r="I9185" s="119" t="s">
        <v>30</v>
      </c>
      <c r="J9185" s="121" t="s">
        <v>87</v>
      </c>
      <c r="K9185" s="121" t="s">
        <v>65</v>
      </c>
      <c r="L9185" s="131" t="s">
        <v>32</v>
      </c>
      <c r="M9185" s="120" t="s">
        <v>33</v>
      </c>
      <c r="N9185" s="131">
        <v>44385</v>
      </c>
      <c r="O9185" s="131">
        <v>44592</v>
      </c>
      <c r="P9185" s="126"/>
      <c r="Q9185" s="118"/>
      <c r="R9185" s="118"/>
      <c r="S9185" s="120" t="s">
        <v>92</v>
      </c>
      <c r="T9185" s="126">
        <v>44594</v>
      </c>
      <c r="U9185" s="126"/>
      <c r="V9185" s="126"/>
      <c r="W9185" s="126"/>
      <c r="X9185" s="126"/>
      <c r="Y9185" s="116"/>
      <c r="Z9185" s="116"/>
      <c r="AA9185" s="116"/>
      <c r="AB9185" s="116"/>
      <c r="AC9185" s="116"/>
      <c r="AD9185" s="116"/>
    </row>
    <row r="9186" spans="1:30" s="189" customFormat="1">
      <c r="A9186" s="116">
        <v>9186</v>
      </c>
      <c r="B9186" s="129">
        <v>44378</v>
      </c>
      <c r="C9186" s="118">
        <f t="shared" si="445"/>
        <v>7</v>
      </c>
      <c r="D9186" s="120" t="s">
        <v>252</v>
      </c>
      <c r="E9186" s="120" t="s">
        <v>20485</v>
      </c>
      <c r="F9186" s="209" t="s">
        <v>20486</v>
      </c>
      <c r="G9186" s="119" t="s">
        <v>20487</v>
      </c>
      <c r="H9186" s="121" t="s">
        <v>15010</v>
      </c>
      <c r="I9186" s="121" t="s">
        <v>30</v>
      </c>
      <c r="J9186" s="121" t="s">
        <v>5018</v>
      </c>
      <c r="K9186" s="121" t="s">
        <v>65</v>
      </c>
      <c r="L9186" s="131" t="s">
        <v>32</v>
      </c>
      <c r="M9186" s="120" t="s">
        <v>78</v>
      </c>
      <c r="N9186" s="131"/>
      <c r="O9186" s="131">
        <v>44406</v>
      </c>
      <c r="P9186" s="126"/>
      <c r="Q9186" s="118"/>
      <c r="R9186" s="118"/>
      <c r="S9186" s="120"/>
      <c r="T9186" s="126"/>
      <c r="U9186" s="126"/>
      <c r="V9186" s="126"/>
      <c r="W9186" s="126"/>
      <c r="X9186" s="126"/>
      <c r="Y9186" s="116"/>
      <c r="Z9186" s="116"/>
      <c r="AA9186" s="116"/>
      <c r="AB9186" s="116"/>
      <c r="AC9186" s="116"/>
      <c r="AD9186" s="116"/>
    </row>
    <row r="9187" spans="1:30" s="189" customFormat="1" ht="27.6">
      <c r="A9187" s="116">
        <v>9187</v>
      </c>
      <c r="B9187" s="129">
        <v>44378</v>
      </c>
      <c r="C9187" s="118">
        <f t="shared" si="445"/>
        <v>7</v>
      </c>
      <c r="D9187" s="120" t="s">
        <v>252</v>
      </c>
      <c r="E9187" s="120" t="s">
        <v>20488</v>
      </c>
      <c r="F9187" s="209" t="s">
        <v>20489</v>
      </c>
      <c r="G9187" s="119" t="s">
        <v>11481</v>
      </c>
      <c r="H9187" s="121" t="s">
        <v>15010</v>
      </c>
      <c r="I9187" s="119" t="s">
        <v>30</v>
      </c>
      <c r="J9187" s="121" t="s">
        <v>1544</v>
      </c>
      <c r="K9187" s="121" t="s">
        <v>65</v>
      </c>
      <c r="L9187" s="131" t="s">
        <v>32</v>
      </c>
      <c r="M9187" s="120" t="s">
        <v>78</v>
      </c>
      <c r="N9187" s="131"/>
      <c r="O9187" s="131">
        <v>44406</v>
      </c>
      <c r="P9187" s="126"/>
      <c r="Q9187" s="118"/>
      <c r="R9187" s="118"/>
      <c r="S9187" s="120"/>
      <c r="T9187" s="126"/>
      <c r="U9187" s="126"/>
      <c r="V9187" s="126"/>
      <c r="W9187" s="126"/>
      <c r="X9187" s="126"/>
      <c r="Y9187" s="116"/>
      <c r="Z9187" s="116"/>
      <c r="AA9187" s="116"/>
      <c r="AB9187" s="116"/>
      <c r="AC9187" s="116"/>
      <c r="AD9187" s="116"/>
    </row>
    <row r="9188" spans="1:30" s="189" customFormat="1" ht="27.6">
      <c r="A9188" s="116">
        <v>9188</v>
      </c>
      <c r="B9188" s="129">
        <v>44378</v>
      </c>
      <c r="C9188" s="118">
        <f t="shared" si="445"/>
        <v>7</v>
      </c>
      <c r="D9188" s="120" t="s">
        <v>252</v>
      </c>
      <c r="E9188" s="120" t="s">
        <v>20490</v>
      </c>
      <c r="F9188" s="209" t="s">
        <v>20491</v>
      </c>
      <c r="G9188" s="119" t="s">
        <v>7575</v>
      </c>
      <c r="H9188" s="121" t="s">
        <v>15010</v>
      </c>
      <c r="I9188" s="121" t="s">
        <v>30</v>
      </c>
      <c r="J9188" s="121" t="s">
        <v>5018</v>
      </c>
      <c r="K9188" s="121" t="s">
        <v>65</v>
      </c>
      <c r="L9188" s="131" t="s">
        <v>32</v>
      </c>
      <c r="M9188" s="120" t="s">
        <v>78</v>
      </c>
      <c r="N9188" s="131"/>
      <c r="O9188" s="131">
        <v>44406</v>
      </c>
      <c r="P9188" s="126"/>
      <c r="Q9188" s="118"/>
      <c r="R9188" s="118"/>
      <c r="S9188" s="120"/>
      <c r="T9188" s="126"/>
      <c r="U9188" s="126"/>
      <c r="V9188" s="126"/>
      <c r="W9188" s="126"/>
      <c r="X9188" s="126"/>
      <c r="Y9188" s="116"/>
      <c r="Z9188" s="116"/>
      <c r="AA9188" s="116"/>
      <c r="AB9188" s="116"/>
      <c r="AC9188" s="116"/>
      <c r="AD9188" s="116"/>
    </row>
    <row r="9189" spans="1:30" s="189" customFormat="1">
      <c r="A9189" s="116">
        <v>9189</v>
      </c>
      <c r="B9189" s="129">
        <v>44378</v>
      </c>
      <c r="C9189" s="118">
        <f t="shared" si="445"/>
        <v>7</v>
      </c>
      <c r="D9189" s="120" t="s">
        <v>252</v>
      </c>
      <c r="E9189" s="120" t="s">
        <v>20492</v>
      </c>
      <c r="F9189" s="209" t="s">
        <v>8168</v>
      </c>
      <c r="G9189" s="119" t="s">
        <v>8079</v>
      </c>
      <c r="H9189" s="121" t="s">
        <v>15010</v>
      </c>
      <c r="I9189" s="119" t="s">
        <v>30</v>
      </c>
      <c r="J9189" s="121" t="s">
        <v>9853</v>
      </c>
      <c r="K9189" s="121" t="s">
        <v>65</v>
      </c>
      <c r="L9189" s="131" t="s">
        <v>32</v>
      </c>
      <c r="M9189" s="120" t="s">
        <v>33</v>
      </c>
      <c r="N9189" s="131">
        <v>44391</v>
      </c>
      <c r="O9189" s="131">
        <v>44406</v>
      </c>
      <c r="P9189" s="126"/>
      <c r="Q9189" s="118"/>
      <c r="R9189" s="118"/>
      <c r="S9189" s="120" t="s">
        <v>724</v>
      </c>
      <c r="T9189" s="126">
        <v>44391</v>
      </c>
      <c r="U9189" s="126"/>
      <c r="V9189" s="126"/>
      <c r="W9189" s="126"/>
      <c r="X9189" s="126"/>
      <c r="Y9189" s="116"/>
      <c r="Z9189" s="116"/>
      <c r="AA9189" s="116"/>
      <c r="AB9189" s="116"/>
      <c r="AC9189" s="116"/>
      <c r="AD9189" s="116"/>
    </row>
    <row r="9190" spans="1:30" s="189" customFormat="1">
      <c r="A9190" s="116">
        <v>9190</v>
      </c>
      <c r="B9190" s="129">
        <v>44378</v>
      </c>
      <c r="C9190" s="118">
        <f t="shared" si="445"/>
        <v>7</v>
      </c>
      <c r="D9190" s="120" t="s">
        <v>252</v>
      </c>
      <c r="E9190" s="120" t="s">
        <v>20493</v>
      </c>
      <c r="F9190" s="209" t="s">
        <v>20494</v>
      </c>
      <c r="G9190" s="119" t="s">
        <v>10536</v>
      </c>
      <c r="H9190" s="121" t="s">
        <v>15010</v>
      </c>
      <c r="I9190" s="119" t="s">
        <v>30</v>
      </c>
      <c r="J9190" s="121" t="s">
        <v>77</v>
      </c>
      <c r="K9190" s="121" t="s">
        <v>65</v>
      </c>
      <c r="L9190" s="131" t="s">
        <v>32</v>
      </c>
      <c r="M9190" s="120" t="s">
        <v>78</v>
      </c>
      <c r="N9190" s="131"/>
      <c r="O9190" s="131">
        <v>44406</v>
      </c>
      <c r="P9190" s="126"/>
      <c r="Q9190" s="118"/>
      <c r="R9190" s="118"/>
      <c r="S9190" s="120"/>
      <c r="T9190" s="126"/>
      <c r="U9190" s="126"/>
      <c r="V9190" s="126"/>
      <c r="W9190" s="126"/>
      <c r="X9190" s="126"/>
      <c r="Y9190" s="116"/>
      <c r="Z9190" s="116"/>
      <c r="AA9190" s="116"/>
      <c r="AB9190" s="116"/>
      <c r="AC9190" s="116"/>
      <c r="AD9190" s="116"/>
    </row>
    <row r="9191" spans="1:30" s="189" customFormat="1">
      <c r="A9191" s="116">
        <v>9191</v>
      </c>
      <c r="B9191" s="129">
        <v>44378</v>
      </c>
      <c r="C9191" s="118">
        <f t="shared" si="445"/>
        <v>7</v>
      </c>
      <c r="D9191" s="120" t="s">
        <v>252</v>
      </c>
      <c r="E9191" s="120" t="s">
        <v>20495</v>
      </c>
      <c r="F9191" s="209" t="s">
        <v>20496</v>
      </c>
      <c r="G9191" s="119" t="s">
        <v>20497</v>
      </c>
      <c r="H9191" s="121" t="s">
        <v>53</v>
      </c>
      <c r="I9191" s="121" t="s">
        <v>30</v>
      </c>
      <c r="J9191" s="121" t="s">
        <v>435</v>
      </c>
      <c r="K9191" s="121" t="s">
        <v>65</v>
      </c>
      <c r="L9191" s="131" t="s">
        <v>32</v>
      </c>
      <c r="M9191" s="120" t="s">
        <v>33</v>
      </c>
      <c r="N9191" s="131">
        <v>44382</v>
      </c>
      <c r="O9191" s="131">
        <v>44592</v>
      </c>
      <c r="P9191" s="126"/>
      <c r="Q9191" s="118"/>
      <c r="R9191" s="118"/>
      <c r="S9191" s="120"/>
      <c r="T9191" s="126"/>
      <c r="U9191" s="126"/>
      <c r="V9191" s="126"/>
      <c r="W9191" s="126"/>
      <c r="X9191" s="126"/>
      <c r="Y9191" s="116"/>
      <c r="Z9191" s="116"/>
      <c r="AA9191" s="116"/>
      <c r="AB9191" s="116"/>
      <c r="AC9191" s="116"/>
      <c r="AD9191" s="116"/>
    </row>
    <row r="9192" spans="1:30" s="189" customFormat="1">
      <c r="A9192" s="116">
        <v>9192</v>
      </c>
      <c r="B9192" s="129">
        <v>44378</v>
      </c>
      <c r="C9192" s="118">
        <f t="shared" si="445"/>
        <v>7</v>
      </c>
      <c r="D9192" s="120" t="s">
        <v>252</v>
      </c>
      <c r="E9192" s="120" t="s">
        <v>20498</v>
      </c>
      <c r="F9192" s="209" t="s">
        <v>20499</v>
      </c>
      <c r="G9192" s="119" t="s">
        <v>20500</v>
      </c>
      <c r="H9192" s="121" t="s">
        <v>53</v>
      </c>
      <c r="I9192" s="121" t="s">
        <v>30</v>
      </c>
      <c r="J9192" s="121" t="s">
        <v>7142</v>
      </c>
      <c r="K9192" s="121" t="s">
        <v>65</v>
      </c>
      <c r="L9192" s="131" t="s">
        <v>32</v>
      </c>
      <c r="M9192" s="120" t="s">
        <v>78</v>
      </c>
      <c r="N9192" s="131"/>
      <c r="O9192" s="131">
        <v>44406</v>
      </c>
      <c r="P9192" s="126"/>
      <c r="Q9192" s="118"/>
      <c r="R9192" s="118"/>
      <c r="S9192" s="120"/>
      <c r="T9192" s="126"/>
      <c r="U9192" s="126"/>
      <c r="V9192" s="126"/>
      <c r="W9192" s="126"/>
      <c r="X9192" s="126"/>
      <c r="Y9192" s="116"/>
      <c r="Z9192" s="116"/>
      <c r="AA9192" s="116"/>
      <c r="AB9192" s="116"/>
      <c r="AC9192" s="116"/>
      <c r="AD9192" s="116"/>
    </row>
    <row r="9193" spans="1:30" s="189" customFormat="1" ht="27.6">
      <c r="A9193" s="116">
        <v>9193</v>
      </c>
      <c r="B9193" s="129">
        <v>44378</v>
      </c>
      <c r="C9193" s="118">
        <f t="shared" si="445"/>
        <v>7</v>
      </c>
      <c r="D9193" s="120" t="s">
        <v>252</v>
      </c>
      <c r="E9193" s="120" t="s">
        <v>20501</v>
      </c>
      <c r="F9193" s="209" t="s">
        <v>20502</v>
      </c>
      <c r="G9193" s="119" t="s">
        <v>1105</v>
      </c>
      <c r="H9193" s="121" t="s">
        <v>15010</v>
      </c>
      <c r="I9193" s="121" t="s">
        <v>30</v>
      </c>
      <c r="J9193" s="121" t="s">
        <v>7375</v>
      </c>
      <c r="K9193" s="121" t="s">
        <v>65</v>
      </c>
      <c r="L9193" s="131" t="s">
        <v>32</v>
      </c>
      <c r="M9193" s="120" t="s">
        <v>78</v>
      </c>
      <c r="N9193" s="131"/>
      <c r="O9193" s="131">
        <v>44406</v>
      </c>
      <c r="P9193" s="126"/>
      <c r="Q9193" s="118"/>
      <c r="R9193" s="118"/>
      <c r="S9193" s="120"/>
      <c r="T9193" s="126"/>
      <c r="U9193" s="126"/>
      <c r="V9193" s="126"/>
      <c r="W9193" s="126"/>
      <c r="X9193" s="126"/>
      <c r="Y9193" s="116"/>
      <c r="Z9193" s="116"/>
      <c r="AA9193" s="116"/>
      <c r="AB9193" s="116"/>
      <c r="AC9193" s="116"/>
      <c r="AD9193" s="116"/>
    </row>
    <row r="9194" spans="1:30" s="189" customFormat="1">
      <c r="A9194" s="116">
        <v>9194</v>
      </c>
      <c r="B9194" s="129">
        <v>44378</v>
      </c>
      <c r="C9194" s="118">
        <f t="shared" si="445"/>
        <v>7</v>
      </c>
      <c r="D9194" s="120" t="s">
        <v>252</v>
      </c>
      <c r="E9194" s="120" t="s">
        <v>20503</v>
      </c>
      <c r="F9194" s="209" t="s">
        <v>104</v>
      </c>
      <c r="G9194" s="119" t="s">
        <v>20504</v>
      </c>
      <c r="H9194" s="121" t="s">
        <v>15010</v>
      </c>
      <c r="I9194" s="121" t="s">
        <v>30</v>
      </c>
      <c r="J9194" s="121" t="s">
        <v>31</v>
      </c>
      <c r="K9194" s="121" t="s">
        <v>65</v>
      </c>
      <c r="L9194" s="131" t="s">
        <v>32</v>
      </c>
      <c r="M9194" s="120" t="s">
        <v>78</v>
      </c>
      <c r="N9194" s="131"/>
      <c r="O9194" s="131">
        <v>44406</v>
      </c>
      <c r="P9194" s="126"/>
      <c r="Q9194" s="118"/>
      <c r="R9194" s="118"/>
      <c r="S9194" s="120"/>
      <c r="T9194" s="126"/>
      <c r="U9194" s="126"/>
      <c r="V9194" s="126"/>
      <c r="W9194" s="126"/>
      <c r="X9194" s="126"/>
      <c r="Y9194" s="116"/>
      <c r="Z9194" s="116"/>
      <c r="AA9194" s="116"/>
      <c r="AB9194" s="116"/>
      <c r="AC9194" s="116"/>
      <c r="AD9194" s="116"/>
    </row>
    <row r="9195" spans="1:30" s="189" customFormat="1">
      <c r="A9195" s="116">
        <v>9195</v>
      </c>
      <c r="B9195" s="129">
        <v>44378</v>
      </c>
      <c r="C9195" s="118">
        <f t="shared" si="445"/>
        <v>7</v>
      </c>
      <c r="D9195" s="120" t="s">
        <v>252</v>
      </c>
      <c r="E9195" s="120" t="s">
        <v>20505</v>
      </c>
      <c r="F9195" s="209" t="s">
        <v>469</v>
      </c>
      <c r="G9195" s="119" t="s">
        <v>6019</v>
      </c>
      <c r="H9195" s="121" t="s">
        <v>15010</v>
      </c>
      <c r="I9195" s="119" t="s">
        <v>196</v>
      </c>
      <c r="J9195" s="121" t="s">
        <v>196</v>
      </c>
      <c r="K9195" s="121" t="s">
        <v>65</v>
      </c>
      <c r="L9195" s="131" t="s">
        <v>32</v>
      </c>
      <c r="M9195" s="120" t="s">
        <v>78</v>
      </c>
      <c r="N9195" s="131"/>
      <c r="O9195" s="131">
        <v>44406</v>
      </c>
      <c r="P9195" s="126"/>
      <c r="Q9195" s="118"/>
      <c r="R9195" s="118"/>
      <c r="S9195" s="120"/>
      <c r="T9195" s="126"/>
      <c r="U9195" s="126"/>
      <c r="V9195" s="126"/>
      <c r="W9195" s="126"/>
      <c r="X9195" s="126"/>
      <c r="Y9195" s="116"/>
      <c r="Z9195" s="116"/>
      <c r="AA9195" s="116"/>
      <c r="AB9195" s="116"/>
      <c r="AC9195" s="116"/>
      <c r="AD9195" s="116"/>
    </row>
    <row r="9196" spans="1:30" s="189" customFormat="1">
      <c r="A9196" s="116">
        <v>9196</v>
      </c>
      <c r="B9196" s="129">
        <v>44378</v>
      </c>
      <c r="C9196" s="118">
        <f t="shared" si="445"/>
        <v>7</v>
      </c>
      <c r="D9196" s="120" t="s">
        <v>252</v>
      </c>
      <c r="E9196" s="120" t="s">
        <v>20506</v>
      </c>
      <c r="F9196" s="209" t="s">
        <v>20507</v>
      </c>
      <c r="G9196" s="119" t="s">
        <v>20508</v>
      </c>
      <c r="H9196" s="121" t="s">
        <v>15010</v>
      </c>
      <c r="I9196" s="119" t="s">
        <v>30</v>
      </c>
      <c r="J9196" s="121" t="s">
        <v>10457</v>
      </c>
      <c r="K9196" s="121" t="s">
        <v>65</v>
      </c>
      <c r="L9196" s="131" t="s">
        <v>32</v>
      </c>
      <c r="M9196" s="120" t="s">
        <v>78</v>
      </c>
      <c r="N9196" s="131"/>
      <c r="O9196" s="131">
        <v>44406</v>
      </c>
      <c r="P9196" s="126"/>
      <c r="Q9196" s="118"/>
      <c r="R9196" s="118"/>
      <c r="S9196" s="120"/>
      <c r="T9196" s="126"/>
      <c r="U9196" s="126"/>
      <c r="V9196" s="126"/>
      <c r="W9196" s="126"/>
      <c r="X9196" s="126"/>
      <c r="Y9196" s="116"/>
      <c r="Z9196" s="116"/>
      <c r="AA9196" s="116"/>
      <c r="AB9196" s="116"/>
      <c r="AC9196" s="116"/>
      <c r="AD9196" s="116"/>
    </row>
    <row r="9197" spans="1:30" s="189" customFormat="1">
      <c r="A9197" s="116">
        <v>9197</v>
      </c>
      <c r="B9197" s="129">
        <v>44378</v>
      </c>
      <c r="C9197" s="118">
        <f t="shared" si="445"/>
        <v>7</v>
      </c>
      <c r="D9197" s="120" t="s">
        <v>252</v>
      </c>
      <c r="E9197" s="120" t="s">
        <v>20509</v>
      </c>
      <c r="F9197" s="209" t="s">
        <v>20510</v>
      </c>
      <c r="G9197" s="119" t="s">
        <v>20511</v>
      </c>
      <c r="H9197" s="121" t="s">
        <v>29</v>
      </c>
      <c r="I9197" s="121" t="s">
        <v>42</v>
      </c>
      <c r="J9197" s="121" t="s">
        <v>72</v>
      </c>
      <c r="K9197" s="121" t="s">
        <v>65</v>
      </c>
      <c r="L9197" s="131" t="s">
        <v>32</v>
      </c>
      <c r="M9197" s="120" t="s">
        <v>78</v>
      </c>
      <c r="N9197" s="131"/>
      <c r="O9197" s="131">
        <v>44406</v>
      </c>
      <c r="P9197" s="126"/>
      <c r="Q9197" s="118"/>
      <c r="R9197" s="118"/>
      <c r="S9197" s="120"/>
      <c r="T9197" s="126"/>
      <c r="U9197" s="126"/>
      <c r="V9197" s="126"/>
      <c r="W9197" s="126"/>
      <c r="X9197" s="126"/>
      <c r="Y9197" s="116"/>
      <c r="Z9197" s="116"/>
      <c r="AA9197" s="116"/>
      <c r="AB9197" s="116"/>
      <c r="AC9197" s="116"/>
      <c r="AD9197" s="116"/>
    </row>
    <row r="9198" spans="1:30" s="189" customFormat="1">
      <c r="A9198" s="116">
        <v>9198</v>
      </c>
      <c r="B9198" s="129">
        <v>44378</v>
      </c>
      <c r="C9198" s="118">
        <f t="shared" si="445"/>
        <v>7</v>
      </c>
      <c r="D9198" s="120" t="s">
        <v>252</v>
      </c>
      <c r="E9198" s="120" t="s">
        <v>20512</v>
      </c>
      <c r="F9198" s="209" t="s">
        <v>1070</v>
      </c>
      <c r="G9198" s="119" t="s">
        <v>20513</v>
      </c>
      <c r="H9198" s="121" t="s">
        <v>29</v>
      </c>
      <c r="I9198" s="121" t="s">
        <v>42</v>
      </c>
      <c r="J9198" s="121" t="s">
        <v>20308</v>
      </c>
      <c r="K9198" s="121" t="s">
        <v>65</v>
      </c>
      <c r="L9198" s="131" t="s">
        <v>32</v>
      </c>
      <c r="M9198" s="120" t="s">
        <v>33</v>
      </c>
      <c r="N9198" s="131">
        <v>44379</v>
      </c>
      <c r="O9198" s="131">
        <v>44406</v>
      </c>
      <c r="P9198" s="126"/>
      <c r="Q9198" s="118"/>
      <c r="R9198" s="118"/>
      <c r="S9198" s="120" t="s">
        <v>922</v>
      </c>
      <c r="T9198" s="126">
        <v>44392</v>
      </c>
      <c r="U9198" s="190" t="s">
        <v>20514</v>
      </c>
      <c r="V9198" s="126"/>
      <c r="W9198" s="126"/>
      <c r="X9198" s="126"/>
      <c r="Y9198" s="116"/>
      <c r="Z9198" s="116"/>
      <c r="AA9198" s="116"/>
      <c r="AB9198" s="116"/>
      <c r="AC9198" s="116"/>
      <c r="AD9198" s="116"/>
    </row>
    <row r="9199" spans="1:30" s="189" customFormat="1">
      <c r="A9199" s="116">
        <v>9199</v>
      </c>
      <c r="B9199" s="129">
        <v>44378</v>
      </c>
      <c r="C9199" s="118">
        <f t="shared" si="445"/>
        <v>7</v>
      </c>
      <c r="D9199" s="120" t="s">
        <v>252</v>
      </c>
      <c r="E9199" s="120" t="s">
        <v>20515</v>
      </c>
      <c r="F9199" s="209" t="s">
        <v>20516</v>
      </c>
      <c r="G9199" s="119" t="s">
        <v>20517</v>
      </c>
      <c r="H9199" s="121" t="s">
        <v>53</v>
      </c>
      <c r="I9199" s="119" t="s">
        <v>30</v>
      </c>
      <c r="J9199" s="121" t="s">
        <v>1544</v>
      </c>
      <c r="K9199" s="121" t="s">
        <v>65</v>
      </c>
      <c r="L9199" s="131" t="s">
        <v>32</v>
      </c>
      <c r="M9199" s="120" t="s">
        <v>78</v>
      </c>
      <c r="N9199" s="131"/>
      <c r="O9199" s="131">
        <v>44406</v>
      </c>
      <c r="P9199" s="126"/>
      <c r="Q9199" s="118"/>
      <c r="R9199" s="118"/>
      <c r="S9199" s="120"/>
      <c r="T9199" s="126"/>
      <c r="U9199" s="126"/>
      <c r="V9199" s="126"/>
      <c r="W9199" s="126"/>
      <c r="X9199" s="126"/>
      <c r="Y9199" s="116"/>
      <c r="Z9199" s="116"/>
      <c r="AA9199" s="116"/>
      <c r="AB9199" s="116"/>
      <c r="AC9199" s="116"/>
      <c r="AD9199" s="116"/>
    </row>
    <row r="9200" spans="1:30" s="189" customFormat="1">
      <c r="A9200" s="116">
        <v>9200</v>
      </c>
      <c r="B9200" s="129">
        <v>44378</v>
      </c>
      <c r="C9200" s="118">
        <f t="shared" si="445"/>
        <v>7</v>
      </c>
      <c r="D9200" s="120" t="s">
        <v>252</v>
      </c>
      <c r="E9200" s="120" t="s">
        <v>20518</v>
      </c>
      <c r="F9200" s="209" t="s">
        <v>20519</v>
      </c>
      <c r="G9200" s="119" t="s">
        <v>16704</v>
      </c>
      <c r="H9200" s="121" t="s">
        <v>29</v>
      </c>
      <c r="I9200" s="119" t="s">
        <v>30</v>
      </c>
      <c r="J9200" s="121" t="s">
        <v>7216</v>
      </c>
      <c r="K9200" s="121" t="s">
        <v>65</v>
      </c>
      <c r="L9200" s="131" t="s">
        <v>32</v>
      </c>
      <c r="M9200" s="120" t="s">
        <v>78</v>
      </c>
      <c r="N9200" s="131"/>
      <c r="O9200" s="131">
        <v>44406</v>
      </c>
      <c r="P9200" s="126"/>
      <c r="Q9200" s="118"/>
      <c r="R9200" s="118"/>
      <c r="S9200" s="120"/>
      <c r="T9200" s="126"/>
      <c r="U9200" s="126"/>
      <c r="V9200" s="126"/>
      <c r="W9200" s="126"/>
      <c r="X9200" s="126"/>
      <c r="Y9200" s="116"/>
      <c r="Z9200" s="116"/>
      <c r="AA9200" s="116"/>
      <c r="AB9200" s="116"/>
      <c r="AC9200" s="116"/>
      <c r="AD9200" s="116"/>
    </row>
    <row r="9201" spans="1:30" s="189" customFormat="1">
      <c r="A9201" s="116">
        <v>9201</v>
      </c>
      <c r="B9201" s="129">
        <v>44379</v>
      </c>
      <c r="C9201" s="118">
        <f t="shared" si="445"/>
        <v>7</v>
      </c>
      <c r="D9201" s="120" t="s">
        <v>252</v>
      </c>
      <c r="E9201" s="120" t="s">
        <v>20520</v>
      </c>
      <c r="F9201" s="209" t="s">
        <v>20521</v>
      </c>
      <c r="G9201" s="119" t="s">
        <v>9843</v>
      </c>
      <c r="H9201" s="121" t="s">
        <v>29</v>
      </c>
      <c r="I9201" s="121" t="s">
        <v>30</v>
      </c>
      <c r="J9201" s="121" t="s">
        <v>7216</v>
      </c>
      <c r="K9201" s="121" t="s">
        <v>65</v>
      </c>
      <c r="L9201" s="131" t="s">
        <v>32</v>
      </c>
      <c r="M9201" s="120" t="s">
        <v>78</v>
      </c>
      <c r="N9201" s="131"/>
      <c r="O9201" s="131">
        <v>44406</v>
      </c>
      <c r="P9201" s="126"/>
      <c r="Q9201" s="118"/>
      <c r="R9201" s="118"/>
      <c r="S9201" s="120"/>
      <c r="T9201" s="126"/>
      <c r="U9201" s="126"/>
      <c r="V9201" s="126"/>
      <c r="W9201" s="126"/>
      <c r="X9201" s="126"/>
      <c r="Y9201" s="116"/>
      <c r="Z9201" s="116"/>
      <c r="AA9201" s="116"/>
      <c r="AB9201" s="116"/>
      <c r="AC9201" s="116"/>
      <c r="AD9201" s="116"/>
    </row>
    <row r="9202" spans="1:30" s="189" customFormat="1">
      <c r="A9202" s="116">
        <v>9202</v>
      </c>
      <c r="B9202" s="129">
        <v>44379</v>
      </c>
      <c r="C9202" s="118">
        <f t="shared" si="445"/>
        <v>7</v>
      </c>
      <c r="D9202" s="120" t="s">
        <v>252</v>
      </c>
      <c r="E9202" s="120" t="s">
        <v>20522</v>
      </c>
      <c r="F9202" s="209" t="s">
        <v>20523</v>
      </c>
      <c r="G9202" s="119" t="s">
        <v>18509</v>
      </c>
      <c r="H9202" s="121" t="s">
        <v>29</v>
      </c>
      <c r="I9202" s="121" t="s">
        <v>30</v>
      </c>
      <c r="J9202" s="121" t="s">
        <v>7726</v>
      </c>
      <c r="K9202" s="121" t="s">
        <v>65</v>
      </c>
      <c r="L9202" s="131" t="s">
        <v>32</v>
      </c>
      <c r="M9202" s="120" t="s">
        <v>33</v>
      </c>
      <c r="N9202" s="131">
        <v>44382</v>
      </c>
      <c r="O9202" s="131">
        <v>44592</v>
      </c>
      <c r="P9202" s="126"/>
      <c r="Q9202" s="118"/>
      <c r="R9202" s="118"/>
      <c r="S9202" s="120"/>
      <c r="T9202" s="126"/>
      <c r="U9202" s="126"/>
      <c r="V9202" s="126"/>
      <c r="W9202" s="126"/>
      <c r="X9202" s="126"/>
      <c r="Y9202" s="116"/>
      <c r="Z9202" s="116"/>
      <c r="AA9202" s="116"/>
      <c r="AB9202" s="116"/>
      <c r="AC9202" s="116"/>
      <c r="AD9202" s="116"/>
    </row>
    <row r="9203" spans="1:30" s="189" customFormat="1">
      <c r="A9203" s="116">
        <v>9203</v>
      </c>
      <c r="B9203" s="129">
        <v>44379</v>
      </c>
      <c r="C9203" s="118">
        <f t="shared" si="445"/>
        <v>7</v>
      </c>
      <c r="D9203" s="120" t="s">
        <v>252</v>
      </c>
      <c r="E9203" s="120" t="s">
        <v>20524</v>
      </c>
      <c r="F9203" s="209" t="s">
        <v>8168</v>
      </c>
      <c r="G9203" s="119" t="s">
        <v>7565</v>
      </c>
      <c r="H9203" s="121" t="s">
        <v>29</v>
      </c>
      <c r="I9203" s="121" t="s">
        <v>30</v>
      </c>
      <c r="J9203" s="121" t="s">
        <v>7142</v>
      </c>
      <c r="K9203" s="121" t="s">
        <v>65</v>
      </c>
      <c r="L9203" s="131" t="s">
        <v>32</v>
      </c>
      <c r="M9203" s="120" t="s">
        <v>78</v>
      </c>
      <c r="N9203" s="131"/>
      <c r="O9203" s="131">
        <v>44406</v>
      </c>
      <c r="P9203" s="126"/>
      <c r="Q9203" s="118"/>
      <c r="R9203" s="118"/>
      <c r="S9203" s="120"/>
      <c r="T9203" s="126"/>
      <c r="U9203" s="126"/>
      <c r="V9203" s="126"/>
      <c r="W9203" s="126"/>
      <c r="X9203" s="126"/>
      <c r="Y9203" s="116"/>
      <c r="Z9203" s="116"/>
      <c r="AA9203" s="116"/>
      <c r="AB9203" s="116"/>
      <c r="AC9203" s="116"/>
      <c r="AD9203" s="116"/>
    </row>
    <row r="9204" spans="1:30" s="189" customFormat="1">
      <c r="A9204" s="116">
        <v>9204</v>
      </c>
      <c r="B9204" s="129">
        <v>44382</v>
      </c>
      <c r="C9204" s="118">
        <f t="shared" si="445"/>
        <v>7</v>
      </c>
      <c r="D9204" s="120" t="s">
        <v>252</v>
      </c>
      <c r="E9204" s="120" t="s">
        <v>20525</v>
      </c>
      <c r="F9204" s="209" t="s">
        <v>2223</v>
      </c>
      <c r="G9204" s="119" t="s">
        <v>6977</v>
      </c>
      <c r="H9204" s="121" t="s">
        <v>29</v>
      </c>
      <c r="I9204" s="121" t="s">
        <v>30</v>
      </c>
      <c r="J9204" s="121" t="s">
        <v>8033</v>
      </c>
      <c r="K9204" s="121" t="s">
        <v>65</v>
      </c>
      <c r="L9204" s="131" t="s">
        <v>32</v>
      </c>
      <c r="M9204" s="120" t="s">
        <v>78</v>
      </c>
      <c r="N9204" s="131"/>
      <c r="O9204" s="131">
        <v>44406</v>
      </c>
      <c r="P9204" s="126"/>
      <c r="Q9204" s="118"/>
      <c r="R9204" s="118"/>
      <c r="S9204" s="120"/>
      <c r="T9204" s="126"/>
      <c r="U9204" s="126"/>
      <c r="V9204" s="126"/>
      <c r="W9204" s="126"/>
      <c r="X9204" s="126"/>
      <c r="Y9204" s="116"/>
      <c r="Z9204" s="116"/>
      <c r="AA9204" s="116"/>
      <c r="AB9204" s="116"/>
      <c r="AC9204" s="116"/>
      <c r="AD9204" s="116"/>
    </row>
    <row r="9205" spans="1:30" s="189" customFormat="1">
      <c r="A9205" s="116">
        <v>9205</v>
      </c>
      <c r="B9205" s="129">
        <v>44382</v>
      </c>
      <c r="C9205" s="118">
        <f t="shared" si="445"/>
        <v>7</v>
      </c>
      <c r="D9205" s="120" t="s">
        <v>252</v>
      </c>
      <c r="E9205" s="120" t="s">
        <v>20526</v>
      </c>
      <c r="F9205" s="209" t="s">
        <v>1462</v>
      </c>
      <c r="G9205" s="119" t="s">
        <v>6977</v>
      </c>
      <c r="H9205" s="121" t="s">
        <v>29</v>
      </c>
      <c r="I9205" s="121" t="s">
        <v>30</v>
      </c>
      <c r="J9205" s="121" t="s">
        <v>8467</v>
      </c>
      <c r="K9205" s="121" t="s">
        <v>65</v>
      </c>
      <c r="L9205" s="131" t="s">
        <v>32</v>
      </c>
      <c r="M9205" s="120" t="s">
        <v>33</v>
      </c>
      <c r="N9205" s="131">
        <v>44383</v>
      </c>
      <c r="O9205" s="131">
        <v>44406</v>
      </c>
      <c r="P9205" s="126"/>
      <c r="Q9205" s="118"/>
      <c r="R9205" s="118"/>
      <c r="S9205" s="120" t="s">
        <v>135</v>
      </c>
      <c r="T9205" s="126">
        <v>44384</v>
      </c>
      <c r="U9205" s="126"/>
      <c r="V9205" s="126"/>
      <c r="W9205" s="126"/>
      <c r="X9205" s="126"/>
      <c r="Y9205" s="116"/>
      <c r="Z9205" s="116"/>
      <c r="AA9205" s="116"/>
      <c r="AB9205" s="116"/>
      <c r="AC9205" s="116"/>
      <c r="AD9205" s="116"/>
    </row>
    <row r="9206" spans="1:30" s="189" customFormat="1">
      <c r="A9206" s="116">
        <v>9206</v>
      </c>
      <c r="B9206" s="129">
        <v>44382</v>
      </c>
      <c r="C9206" s="118">
        <f t="shared" si="445"/>
        <v>7</v>
      </c>
      <c r="D9206" s="120" t="s">
        <v>252</v>
      </c>
      <c r="E9206" s="120" t="s">
        <v>20527</v>
      </c>
      <c r="F9206" s="209" t="s">
        <v>20528</v>
      </c>
      <c r="G9206" s="119" t="s">
        <v>9951</v>
      </c>
      <c r="H9206" s="121" t="s">
        <v>29</v>
      </c>
      <c r="I9206" s="121" t="s">
        <v>30</v>
      </c>
      <c r="J9206" s="121" t="s">
        <v>31</v>
      </c>
      <c r="K9206" s="121" t="s">
        <v>65</v>
      </c>
      <c r="L9206" s="131" t="s">
        <v>32</v>
      </c>
      <c r="M9206" s="120" t="s">
        <v>33</v>
      </c>
      <c r="N9206" s="131">
        <v>44386</v>
      </c>
      <c r="O9206" s="131">
        <v>44592</v>
      </c>
      <c r="P9206" s="126"/>
      <c r="Q9206" s="118"/>
      <c r="R9206" s="118"/>
      <c r="S9206" s="120"/>
      <c r="T9206" s="126"/>
      <c r="U9206" s="126"/>
      <c r="V9206" s="126"/>
      <c r="W9206" s="126"/>
      <c r="X9206" s="126"/>
      <c r="Y9206" s="116"/>
      <c r="Z9206" s="116"/>
      <c r="AA9206" s="116"/>
      <c r="AB9206" s="116"/>
      <c r="AC9206" s="116"/>
      <c r="AD9206" s="116"/>
    </row>
    <row r="9207" spans="1:30" s="189" customFormat="1" ht="27.6">
      <c r="A9207" s="116">
        <v>9207</v>
      </c>
      <c r="B9207" s="129">
        <v>44382</v>
      </c>
      <c r="C9207" s="118">
        <f t="shared" si="445"/>
        <v>7</v>
      </c>
      <c r="D9207" s="120" t="s">
        <v>252</v>
      </c>
      <c r="E9207" s="120" t="s">
        <v>20529</v>
      </c>
      <c r="F9207" s="209" t="s">
        <v>20530</v>
      </c>
      <c r="G9207" s="119" t="s">
        <v>16239</v>
      </c>
      <c r="H9207" s="121" t="s">
        <v>29</v>
      </c>
      <c r="I9207" s="121" t="s">
        <v>30</v>
      </c>
      <c r="J9207" s="121" t="s">
        <v>7135</v>
      </c>
      <c r="K9207" s="121" t="s">
        <v>65</v>
      </c>
      <c r="L9207" s="131" t="s">
        <v>8420</v>
      </c>
      <c r="M9207" s="120" t="s">
        <v>78</v>
      </c>
      <c r="N9207" s="131"/>
      <c r="O9207" s="131">
        <v>44406</v>
      </c>
      <c r="P9207" s="126"/>
      <c r="Q9207" s="118"/>
      <c r="R9207" s="118"/>
      <c r="S9207" s="120"/>
      <c r="T9207" s="126"/>
      <c r="U9207" s="126"/>
      <c r="V9207" s="126"/>
      <c r="W9207" s="126"/>
      <c r="X9207" s="126"/>
      <c r="Y9207" s="116"/>
      <c r="Z9207" s="116"/>
      <c r="AA9207" s="116"/>
      <c r="AB9207" s="116"/>
      <c r="AC9207" s="116"/>
      <c r="AD9207" s="116"/>
    </row>
    <row r="9208" spans="1:30" s="189" customFormat="1" ht="27.6">
      <c r="A9208" s="116">
        <v>9208</v>
      </c>
      <c r="B9208" s="129">
        <v>44382</v>
      </c>
      <c r="C9208" s="118">
        <f t="shared" si="445"/>
        <v>7</v>
      </c>
      <c r="D9208" s="120" t="s">
        <v>252</v>
      </c>
      <c r="E9208" s="120" t="s">
        <v>20531</v>
      </c>
      <c r="F9208" s="209" t="s">
        <v>20532</v>
      </c>
      <c r="G9208" s="119" t="s">
        <v>14651</v>
      </c>
      <c r="H9208" s="121" t="s">
        <v>29</v>
      </c>
      <c r="I9208" s="121" t="s">
        <v>30</v>
      </c>
      <c r="J9208" s="121" t="s">
        <v>3886</v>
      </c>
      <c r="K9208" s="121" t="s">
        <v>65</v>
      </c>
      <c r="L9208" s="131" t="s">
        <v>32</v>
      </c>
      <c r="M9208" s="120" t="s">
        <v>78</v>
      </c>
      <c r="N9208" s="131"/>
      <c r="O9208" s="131">
        <v>44406</v>
      </c>
      <c r="P9208" s="126"/>
      <c r="Q9208" s="118"/>
      <c r="R9208" s="118"/>
      <c r="S9208" s="120"/>
      <c r="T9208" s="126"/>
      <c r="U9208" s="126"/>
      <c r="V9208" s="126"/>
      <c r="W9208" s="126"/>
      <c r="X9208" s="126"/>
      <c r="Y9208" s="116"/>
      <c r="Z9208" s="116"/>
      <c r="AA9208" s="116"/>
      <c r="AB9208" s="116"/>
      <c r="AC9208" s="116"/>
      <c r="AD9208" s="116"/>
    </row>
    <row r="9209" spans="1:30" s="189" customFormat="1">
      <c r="A9209" s="116">
        <v>9209</v>
      </c>
      <c r="B9209" s="129">
        <v>44382</v>
      </c>
      <c r="C9209" s="118">
        <f t="shared" si="445"/>
        <v>7</v>
      </c>
      <c r="D9209" s="120" t="s">
        <v>252</v>
      </c>
      <c r="E9209" s="120" t="s">
        <v>20533</v>
      </c>
      <c r="F9209" s="209" t="s">
        <v>20534</v>
      </c>
      <c r="G9209" s="119" t="s">
        <v>20535</v>
      </c>
      <c r="H9209" s="121" t="s">
        <v>29</v>
      </c>
      <c r="I9209" s="121" t="s">
        <v>30</v>
      </c>
      <c r="J9209" s="121" t="s">
        <v>87</v>
      </c>
      <c r="K9209" s="121" t="s">
        <v>65</v>
      </c>
      <c r="L9209" s="131" t="s">
        <v>32</v>
      </c>
      <c r="M9209" s="120" t="s">
        <v>33</v>
      </c>
      <c r="N9209" s="131">
        <v>44383</v>
      </c>
      <c r="O9209" s="131">
        <v>44592</v>
      </c>
      <c r="P9209" s="126"/>
      <c r="Q9209" s="118"/>
      <c r="R9209" s="118"/>
      <c r="S9209" s="120"/>
      <c r="T9209" s="126"/>
      <c r="U9209" s="126"/>
      <c r="V9209" s="126"/>
      <c r="W9209" s="126"/>
      <c r="X9209" s="126"/>
      <c r="Y9209" s="116"/>
      <c r="Z9209" s="116"/>
      <c r="AA9209" s="116"/>
      <c r="AB9209" s="116"/>
      <c r="AC9209" s="116"/>
      <c r="AD9209" s="116"/>
    </row>
    <row r="9210" spans="1:30" s="189" customFormat="1" ht="27.6">
      <c r="A9210" s="116">
        <v>9210</v>
      </c>
      <c r="B9210" s="129">
        <v>44382</v>
      </c>
      <c r="C9210" s="118">
        <f t="shared" si="445"/>
        <v>7</v>
      </c>
      <c r="D9210" s="120" t="s">
        <v>252</v>
      </c>
      <c r="E9210" s="120" t="s">
        <v>20536</v>
      </c>
      <c r="F9210" s="209" t="s">
        <v>20537</v>
      </c>
      <c r="G9210" s="119" t="s">
        <v>10658</v>
      </c>
      <c r="H9210" s="121" t="s">
        <v>53</v>
      </c>
      <c r="I9210" s="121" t="s">
        <v>30</v>
      </c>
      <c r="J9210" s="121" t="s">
        <v>9853</v>
      </c>
      <c r="K9210" s="121" t="s">
        <v>65</v>
      </c>
      <c r="L9210" s="131" t="s">
        <v>32</v>
      </c>
      <c r="M9210" s="120" t="s">
        <v>33</v>
      </c>
      <c r="N9210" s="131">
        <v>44530</v>
      </c>
      <c r="O9210" s="131">
        <v>44592</v>
      </c>
      <c r="P9210" s="126"/>
      <c r="Q9210" s="118"/>
      <c r="R9210" s="118"/>
      <c r="S9210" s="120"/>
      <c r="T9210" s="126"/>
      <c r="U9210" s="126"/>
      <c r="V9210" s="126"/>
      <c r="W9210" s="126"/>
      <c r="X9210" s="126"/>
      <c r="Y9210" s="116"/>
      <c r="Z9210" s="116"/>
      <c r="AA9210" s="116"/>
      <c r="AB9210" s="116"/>
      <c r="AC9210" s="116"/>
      <c r="AD9210" s="116"/>
    </row>
    <row r="9211" spans="1:30" s="189" customFormat="1">
      <c r="A9211" s="116">
        <v>9211</v>
      </c>
      <c r="B9211" s="129">
        <v>44382</v>
      </c>
      <c r="C9211" s="118">
        <f t="shared" si="445"/>
        <v>7</v>
      </c>
      <c r="D9211" s="120" t="s">
        <v>252</v>
      </c>
      <c r="E9211" s="120" t="s">
        <v>20538</v>
      </c>
      <c r="F9211" s="209" t="s">
        <v>11983</v>
      </c>
      <c r="G9211" s="119" t="s">
        <v>20539</v>
      </c>
      <c r="H9211" s="121" t="s">
        <v>192</v>
      </c>
      <c r="I9211" s="119" t="s">
        <v>30</v>
      </c>
      <c r="J9211" s="121" t="s">
        <v>31</v>
      </c>
      <c r="K9211" s="121" t="s">
        <v>65</v>
      </c>
      <c r="L9211" s="131" t="s">
        <v>32</v>
      </c>
      <c r="M9211" s="120" t="s">
        <v>78</v>
      </c>
      <c r="N9211" s="131"/>
      <c r="O9211" s="131">
        <v>44406</v>
      </c>
      <c r="P9211" s="126"/>
      <c r="Q9211" s="118"/>
      <c r="R9211" s="118"/>
      <c r="S9211" s="120"/>
      <c r="T9211" s="126"/>
      <c r="U9211" s="126"/>
      <c r="V9211" s="126"/>
      <c r="W9211" s="126"/>
      <c r="X9211" s="126"/>
      <c r="Y9211" s="116"/>
      <c r="Z9211" s="116"/>
      <c r="AA9211" s="116"/>
      <c r="AB9211" s="116"/>
      <c r="AC9211" s="116"/>
      <c r="AD9211" s="116"/>
    </row>
    <row r="9212" spans="1:30" s="189" customFormat="1">
      <c r="A9212" s="116">
        <v>9212</v>
      </c>
      <c r="B9212" s="129">
        <v>44382</v>
      </c>
      <c r="C9212" s="118">
        <f t="shared" si="445"/>
        <v>7</v>
      </c>
      <c r="D9212" s="120" t="s">
        <v>252</v>
      </c>
      <c r="E9212" s="120" t="s">
        <v>20540</v>
      </c>
      <c r="F9212" s="209" t="s">
        <v>20541</v>
      </c>
      <c r="G9212" s="119" t="s">
        <v>5010</v>
      </c>
      <c r="H9212" s="121" t="s">
        <v>29</v>
      </c>
      <c r="I9212" s="121" t="s">
        <v>30</v>
      </c>
      <c r="J9212" s="121" t="s">
        <v>1540</v>
      </c>
      <c r="K9212" s="121" t="s">
        <v>65</v>
      </c>
      <c r="L9212" s="131" t="s">
        <v>32</v>
      </c>
      <c r="M9212" s="120" t="s">
        <v>78</v>
      </c>
      <c r="N9212" s="131"/>
      <c r="O9212" s="131">
        <v>44406</v>
      </c>
      <c r="P9212" s="126"/>
      <c r="Q9212" s="118"/>
      <c r="R9212" s="118"/>
      <c r="S9212" s="120"/>
      <c r="T9212" s="126"/>
      <c r="U9212" s="126"/>
      <c r="V9212" s="126"/>
      <c r="W9212" s="126"/>
      <c r="X9212" s="126"/>
      <c r="Y9212" s="116"/>
      <c r="Z9212" s="116"/>
      <c r="AA9212" s="116"/>
      <c r="AB9212" s="116"/>
      <c r="AC9212" s="116"/>
      <c r="AD9212" s="116"/>
    </row>
    <row r="9213" spans="1:30" s="189" customFormat="1">
      <c r="A9213" s="116">
        <v>9213</v>
      </c>
      <c r="B9213" s="129">
        <v>44382</v>
      </c>
      <c r="C9213" s="118">
        <f t="shared" si="445"/>
        <v>7</v>
      </c>
      <c r="D9213" s="120" t="s">
        <v>252</v>
      </c>
      <c r="E9213" s="120" t="s">
        <v>20542</v>
      </c>
      <c r="F9213" s="209" t="s">
        <v>20543</v>
      </c>
      <c r="G9213" s="119" t="s">
        <v>20544</v>
      </c>
      <c r="H9213" s="121" t="s">
        <v>53</v>
      </c>
      <c r="I9213" s="121" t="s">
        <v>30</v>
      </c>
      <c r="J9213" s="121" t="s">
        <v>77</v>
      </c>
      <c r="K9213" s="121" t="s">
        <v>65</v>
      </c>
      <c r="L9213" s="131" t="s">
        <v>32</v>
      </c>
      <c r="M9213" s="120" t="s">
        <v>78</v>
      </c>
      <c r="N9213" s="131"/>
      <c r="O9213" s="131">
        <v>44406</v>
      </c>
      <c r="P9213" s="126"/>
      <c r="Q9213" s="118"/>
      <c r="R9213" s="118"/>
      <c r="S9213" s="120"/>
      <c r="T9213" s="126"/>
      <c r="U9213" s="126"/>
      <c r="V9213" s="126"/>
      <c r="W9213" s="126"/>
      <c r="X9213" s="126"/>
      <c r="Y9213" s="116"/>
      <c r="Z9213" s="116"/>
      <c r="AA9213" s="116"/>
      <c r="AB9213" s="116"/>
      <c r="AC9213" s="116"/>
      <c r="AD9213" s="116"/>
    </row>
    <row r="9214" spans="1:30" s="189" customFormat="1">
      <c r="A9214" s="116">
        <v>9214</v>
      </c>
      <c r="B9214" s="129">
        <v>44382</v>
      </c>
      <c r="C9214" s="118">
        <f t="shared" si="445"/>
        <v>7</v>
      </c>
      <c r="D9214" s="120" t="s">
        <v>252</v>
      </c>
      <c r="E9214" s="120" t="s">
        <v>20545</v>
      </c>
      <c r="F9214" s="209" t="s">
        <v>20546</v>
      </c>
      <c r="G9214" s="119" t="s">
        <v>20547</v>
      </c>
      <c r="H9214" s="121" t="s">
        <v>71</v>
      </c>
      <c r="I9214" s="119" t="s">
        <v>30</v>
      </c>
      <c r="J9214" s="121" t="s">
        <v>6396</v>
      </c>
      <c r="K9214" s="121" t="s">
        <v>65</v>
      </c>
      <c r="L9214" s="131" t="s">
        <v>32</v>
      </c>
      <c r="M9214" s="120" t="s">
        <v>78</v>
      </c>
      <c r="N9214" s="131"/>
      <c r="O9214" s="131">
        <v>44406</v>
      </c>
      <c r="P9214" s="126"/>
      <c r="Q9214" s="118"/>
      <c r="R9214" s="118"/>
      <c r="S9214" s="120"/>
      <c r="T9214" s="126"/>
      <c r="U9214" s="126"/>
      <c r="V9214" s="126"/>
      <c r="W9214" s="126"/>
      <c r="X9214" s="126"/>
      <c r="Y9214" s="116"/>
      <c r="Z9214" s="116"/>
      <c r="AA9214" s="116"/>
      <c r="AB9214" s="116"/>
      <c r="AC9214" s="116"/>
      <c r="AD9214" s="116"/>
    </row>
    <row r="9215" spans="1:30" s="189" customFormat="1">
      <c r="A9215" s="116">
        <v>9215</v>
      </c>
      <c r="B9215" s="129">
        <v>44382</v>
      </c>
      <c r="C9215" s="118">
        <f t="shared" si="445"/>
        <v>7</v>
      </c>
      <c r="D9215" s="120" t="s">
        <v>252</v>
      </c>
      <c r="E9215" s="120" t="s">
        <v>20548</v>
      </c>
      <c r="F9215" s="209" t="s">
        <v>20549</v>
      </c>
      <c r="G9215" s="119" t="s">
        <v>20550</v>
      </c>
      <c r="H9215" s="121" t="s">
        <v>192</v>
      </c>
      <c r="I9215" s="121" t="s">
        <v>30</v>
      </c>
      <c r="J9215" s="121" t="s">
        <v>77</v>
      </c>
      <c r="K9215" s="121" t="s">
        <v>65</v>
      </c>
      <c r="L9215" s="131" t="s">
        <v>32</v>
      </c>
      <c r="M9215" s="120" t="s">
        <v>33</v>
      </c>
      <c r="N9215" s="131">
        <v>44491</v>
      </c>
      <c r="O9215" s="131">
        <v>44592</v>
      </c>
      <c r="P9215" s="126"/>
      <c r="Q9215" s="118"/>
      <c r="R9215" s="118"/>
      <c r="S9215" s="120"/>
      <c r="T9215" s="126"/>
      <c r="U9215" s="126"/>
      <c r="V9215" s="126"/>
      <c r="W9215" s="126"/>
      <c r="X9215" s="126"/>
      <c r="Y9215" s="116"/>
      <c r="Z9215" s="116"/>
      <c r="AA9215" s="116"/>
      <c r="AB9215" s="116"/>
      <c r="AC9215" s="116"/>
      <c r="AD9215" s="116"/>
    </row>
    <row r="9216" spans="1:30" s="189" customFormat="1">
      <c r="A9216" s="116">
        <v>9216</v>
      </c>
      <c r="B9216" s="129">
        <v>44382</v>
      </c>
      <c r="C9216" s="118">
        <f t="shared" si="445"/>
        <v>7</v>
      </c>
      <c r="D9216" s="120" t="s">
        <v>252</v>
      </c>
      <c r="E9216" s="120" t="s">
        <v>20551</v>
      </c>
      <c r="F9216" s="209" t="s">
        <v>20552</v>
      </c>
      <c r="G9216" s="119" t="s">
        <v>14192</v>
      </c>
      <c r="H9216" s="121" t="s">
        <v>41</v>
      </c>
      <c r="I9216" s="119" t="s">
        <v>30</v>
      </c>
      <c r="J9216" s="121" t="s">
        <v>7216</v>
      </c>
      <c r="K9216" s="121" t="s">
        <v>65</v>
      </c>
      <c r="L9216" s="131" t="s">
        <v>32</v>
      </c>
      <c r="M9216" s="120" t="s">
        <v>78</v>
      </c>
      <c r="N9216" s="131"/>
      <c r="O9216" s="131">
        <v>44406</v>
      </c>
      <c r="P9216" s="126"/>
      <c r="Q9216" s="118"/>
      <c r="R9216" s="118"/>
      <c r="S9216" s="120"/>
      <c r="T9216" s="126"/>
      <c r="U9216" s="126"/>
      <c r="V9216" s="126"/>
      <c r="W9216" s="126"/>
      <c r="X9216" s="126"/>
      <c r="Y9216" s="116"/>
      <c r="Z9216" s="116"/>
      <c r="AA9216" s="116"/>
      <c r="AB9216" s="116"/>
      <c r="AC9216" s="116"/>
      <c r="AD9216" s="116"/>
    </row>
    <row r="9217" spans="1:30" s="189" customFormat="1" ht="27.6">
      <c r="A9217" s="116">
        <v>9217</v>
      </c>
      <c r="B9217" s="129">
        <v>44382</v>
      </c>
      <c r="C9217" s="118">
        <f t="shared" ref="C9217:C9248" si="446">IF(B9217&lt;&gt;0,MONTH(B9217),0)</f>
        <v>7</v>
      </c>
      <c r="D9217" s="120" t="s">
        <v>252</v>
      </c>
      <c r="E9217" s="120" t="s">
        <v>20553</v>
      </c>
      <c r="F9217" s="209" t="s">
        <v>20554</v>
      </c>
      <c r="G9217" s="119" t="s">
        <v>19588</v>
      </c>
      <c r="H9217" s="121" t="s">
        <v>140</v>
      </c>
      <c r="I9217" s="121" t="s">
        <v>30</v>
      </c>
      <c r="J9217" s="121" t="s">
        <v>1544</v>
      </c>
      <c r="K9217" s="121" t="s">
        <v>65</v>
      </c>
      <c r="L9217" s="131" t="s">
        <v>32</v>
      </c>
      <c r="M9217" s="120" t="s">
        <v>78</v>
      </c>
      <c r="N9217" s="131"/>
      <c r="O9217" s="131">
        <v>44406</v>
      </c>
      <c r="P9217" s="126"/>
      <c r="Q9217" s="118"/>
      <c r="R9217" s="118"/>
      <c r="S9217" s="120"/>
      <c r="T9217" s="126"/>
      <c r="U9217" s="126"/>
      <c r="V9217" s="126"/>
      <c r="W9217" s="126"/>
      <c r="X9217" s="126"/>
      <c r="Y9217" s="116"/>
      <c r="Z9217" s="116"/>
      <c r="AA9217" s="116"/>
      <c r="AB9217" s="116"/>
      <c r="AC9217" s="116"/>
      <c r="AD9217" s="116"/>
    </row>
    <row r="9218" spans="1:30" s="189" customFormat="1">
      <c r="A9218" s="116">
        <v>9218</v>
      </c>
      <c r="B9218" s="129">
        <v>44382</v>
      </c>
      <c r="C9218" s="118">
        <f t="shared" si="446"/>
        <v>7</v>
      </c>
      <c r="D9218" s="120" t="s">
        <v>252</v>
      </c>
      <c r="E9218" s="120" t="s">
        <v>20555</v>
      </c>
      <c r="F9218" s="209" t="s">
        <v>20556</v>
      </c>
      <c r="G9218" s="119" t="s">
        <v>16151</v>
      </c>
      <c r="H9218" s="121" t="s">
        <v>53</v>
      </c>
      <c r="I9218" s="119" t="s">
        <v>30</v>
      </c>
      <c r="J9218" s="121" t="s">
        <v>838</v>
      </c>
      <c r="K9218" s="121" t="s">
        <v>65</v>
      </c>
      <c r="L9218" s="131" t="s">
        <v>32</v>
      </c>
      <c r="M9218" s="120" t="s">
        <v>78</v>
      </c>
      <c r="N9218" s="131"/>
      <c r="O9218" s="131">
        <v>44406</v>
      </c>
      <c r="P9218" s="126"/>
      <c r="Q9218" s="118"/>
      <c r="R9218" s="118"/>
      <c r="S9218" s="120"/>
      <c r="T9218" s="126"/>
      <c r="U9218" s="126"/>
      <c r="V9218" s="126"/>
      <c r="W9218" s="126"/>
      <c r="X9218" s="126"/>
      <c r="Y9218" s="116"/>
      <c r="Z9218" s="116"/>
      <c r="AA9218" s="116"/>
      <c r="AB9218" s="116"/>
      <c r="AC9218" s="116"/>
      <c r="AD9218" s="116"/>
    </row>
    <row r="9219" spans="1:30" s="189" customFormat="1">
      <c r="A9219" s="116">
        <v>9219</v>
      </c>
      <c r="B9219" s="129">
        <v>44382</v>
      </c>
      <c r="C9219" s="118">
        <f t="shared" si="446"/>
        <v>7</v>
      </c>
      <c r="D9219" s="120" t="s">
        <v>252</v>
      </c>
      <c r="E9219" s="120" t="s">
        <v>20557</v>
      </c>
      <c r="F9219" s="209" t="s">
        <v>20558</v>
      </c>
      <c r="G9219" s="119" t="s">
        <v>20559</v>
      </c>
      <c r="H9219" s="121" t="s">
        <v>29</v>
      </c>
      <c r="I9219" s="121" t="s">
        <v>42</v>
      </c>
      <c r="J9219" s="121" t="s">
        <v>199</v>
      </c>
      <c r="K9219" s="121" t="s">
        <v>65</v>
      </c>
      <c r="L9219" s="131" t="s">
        <v>32</v>
      </c>
      <c r="M9219" s="120" t="s">
        <v>78</v>
      </c>
      <c r="N9219" s="131"/>
      <c r="O9219" s="131">
        <v>44406</v>
      </c>
      <c r="P9219" s="126"/>
      <c r="Q9219" s="118"/>
      <c r="R9219" s="118"/>
      <c r="S9219" s="120"/>
      <c r="T9219" s="126"/>
      <c r="U9219" s="126"/>
      <c r="V9219" s="126"/>
      <c r="W9219" s="126"/>
      <c r="X9219" s="126"/>
      <c r="Y9219" s="116"/>
      <c r="Z9219" s="116"/>
      <c r="AA9219" s="116"/>
      <c r="AB9219" s="116"/>
      <c r="AC9219" s="116"/>
      <c r="AD9219" s="116"/>
    </row>
    <row r="9220" spans="1:30" s="189" customFormat="1">
      <c r="A9220" s="116">
        <v>9220</v>
      </c>
      <c r="B9220" s="129">
        <v>44382</v>
      </c>
      <c r="C9220" s="118">
        <f t="shared" si="446"/>
        <v>7</v>
      </c>
      <c r="D9220" s="120" t="s">
        <v>252</v>
      </c>
      <c r="E9220" s="120" t="s">
        <v>20560</v>
      </c>
      <c r="F9220" s="209" t="s">
        <v>1462</v>
      </c>
      <c r="G9220" s="119" t="s">
        <v>2614</v>
      </c>
      <c r="H9220" s="121" t="s">
        <v>41</v>
      </c>
      <c r="I9220" s="119" t="s">
        <v>30</v>
      </c>
      <c r="J9220" s="121" t="s">
        <v>8033</v>
      </c>
      <c r="K9220" s="121" t="s">
        <v>65</v>
      </c>
      <c r="L9220" s="131" t="s">
        <v>32</v>
      </c>
      <c r="M9220" s="120" t="s">
        <v>78</v>
      </c>
      <c r="N9220" s="131"/>
      <c r="O9220" s="131">
        <v>44406</v>
      </c>
      <c r="P9220" s="126"/>
      <c r="Q9220" s="118"/>
      <c r="R9220" s="118"/>
      <c r="S9220" s="120"/>
      <c r="T9220" s="126"/>
      <c r="U9220" s="126"/>
      <c r="V9220" s="126"/>
      <c r="W9220" s="126"/>
      <c r="X9220" s="126"/>
      <c r="Y9220" s="116"/>
      <c r="Z9220" s="116"/>
      <c r="AA9220" s="116"/>
      <c r="AB9220" s="116"/>
      <c r="AC9220" s="116"/>
      <c r="AD9220" s="116"/>
    </row>
    <row r="9221" spans="1:30" s="189" customFormat="1">
      <c r="A9221" s="116">
        <v>9221</v>
      </c>
      <c r="B9221" s="129">
        <v>44382</v>
      </c>
      <c r="C9221" s="118">
        <f t="shared" si="446"/>
        <v>7</v>
      </c>
      <c r="D9221" s="120" t="s">
        <v>252</v>
      </c>
      <c r="E9221" s="120" t="s">
        <v>20561</v>
      </c>
      <c r="F9221" s="209" t="s">
        <v>676</v>
      </c>
      <c r="G9221" s="119" t="s">
        <v>4184</v>
      </c>
      <c r="H9221" s="121" t="s">
        <v>140</v>
      </c>
      <c r="I9221" s="121" t="s">
        <v>196</v>
      </c>
      <c r="J9221" s="121" t="s">
        <v>196</v>
      </c>
      <c r="K9221" s="121" t="s">
        <v>65</v>
      </c>
      <c r="L9221" s="131" t="s">
        <v>32</v>
      </c>
      <c r="M9221" s="120" t="s">
        <v>78</v>
      </c>
      <c r="N9221" s="131"/>
      <c r="O9221" s="131">
        <v>44406</v>
      </c>
      <c r="P9221" s="126"/>
      <c r="Q9221" s="118"/>
      <c r="R9221" s="118"/>
      <c r="S9221" s="120"/>
      <c r="T9221" s="126"/>
      <c r="U9221" s="126"/>
      <c r="V9221" s="126"/>
      <c r="W9221" s="126"/>
      <c r="X9221" s="126"/>
      <c r="Y9221" s="116"/>
      <c r="Z9221" s="116"/>
      <c r="AA9221" s="116"/>
      <c r="AB9221" s="116"/>
      <c r="AC9221" s="116"/>
      <c r="AD9221" s="116"/>
    </row>
    <row r="9222" spans="1:30" s="189" customFormat="1">
      <c r="A9222" s="116">
        <v>9222</v>
      </c>
      <c r="B9222" s="129">
        <v>44382</v>
      </c>
      <c r="C9222" s="118">
        <f t="shared" si="446"/>
        <v>7</v>
      </c>
      <c r="D9222" s="120" t="s">
        <v>252</v>
      </c>
      <c r="E9222" s="120" t="s">
        <v>20562</v>
      </c>
      <c r="F9222" s="209" t="s">
        <v>20563</v>
      </c>
      <c r="G9222" s="119" t="s">
        <v>13204</v>
      </c>
      <c r="H9222" s="121" t="s">
        <v>140</v>
      </c>
      <c r="I9222" s="121" t="s">
        <v>30</v>
      </c>
      <c r="J9222" s="121" t="s">
        <v>435</v>
      </c>
      <c r="K9222" s="121" t="s">
        <v>65</v>
      </c>
      <c r="L9222" s="131" t="s">
        <v>32</v>
      </c>
      <c r="M9222" s="120" t="s">
        <v>33</v>
      </c>
      <c r="N9222" s="131">
        <v>44385</v>
      </c>
      <c r="O9222" s="131">
        <v>44592</v>
      </c>
      <c r="P9222" s="126"/>
      <c r="Q9222" s="118"/>
      <c r="R9222" s="118"/>
      <c r="S9222" s="120"/>
      <c r="T9222" s="126"/>
      <c r="U9222" s="126"/>
      <c r="V9222" s="126"/>
      <c r="W9222" s="126"/>
      <c r="X9222" s="126"/>
      <c r="Y9222" s="116"/>
      <c r="Z9222" s="116"/>
      <c r="AA9222" s="116"/>
      <c r="AB9222" s="116"/>
      <c r="AC9222" s="116"/>
      <c r="AD9222" s="116"/>
    </row>
    <row r="9223" spans="1:30" s="189" customFormat="1">
      <c r="A9223" s="116">
        <v>9223</v>
      </c>
      <c r="B9223" s="129">
        <v>44383</v>
      </c>
      <c r="C9223" s="118">
        <f t="shared" si="446"/>
        <v>7</v>
      </c>
      <c r="D9223" s="120" t="s">
        <v>252</v>
      </c>
      <c r="E9223" s="120" t="s">
        <v>20564</v>
      </c>
      <c r="F9223" s="209" t="s">
        <v>9534</v>
      </c>
      <c r="G9223" s="119" t="s">
        <v>20565</v>
      </c>
      <c r="H9223" s="121" t="s">
        <v>53</v>
      </c>
      <c r="I9223" s="121" t="s">
        <v>30</v>
      </c>
      <c r="J9223" s="121" t="s">
        <v>77</v>
      </c>
      <c r="K9223" s="121" t="s">
        <v>65</v>
      </c>
      <c r="L9223" s="131" t="s">
        <v>32</v>
      </c>
      <c r="M9223" s="120" t="s">
        <v>78</v>
      </c>
      <c r="N9223" s="131"/>
      <c r="O9223" s="131">
        <v>44406</v>
      </c>
      <c r="P9223" s="126"/>
      <c r="Q9223" s="118"/>
      <c r="R9223" s="118"/>
      <c r="S9223" s="120"/>
      <c r="T9223" s="126"/>
      <c r="U9223" s="126"/>
      <c r="V9223" s="126"/>
      <c r="W9223" s="126"/>
      <c r="X9223" s="126"/>
      <c r="Y9223" s="116"/>
      <c r="Z9223" s="116"/>
      <c r="AA9223" s="116"/>
      <c r="AB9223" s="116"/>
      <c r="AC9223" s="116"/>
      <c r="AD9223" s="116"/>
    </row>
    <row r="9224" spans="1:30" s="189" customFormat="1" ht="27.6">
      <c r="A9224" s="116">
        <v>9224</v>
      </c>
      <c r="B9224" s="129">
        <v>44614</v>
      </c>
      <c r="C9224" s="118">
        <f t="shared" si="446"/>
        <v>2</v>
      </c>
      <c r="D9224" s="120" t="s">
        <v>252</v>
      </c>
      <c r="E9224" s="120" t="s">
        <v>20566</v>
      </c>
      <c r="F9224" s="209" t="s">
        <v>20567</v>
      </c>
      <c r="G9224" s="119" t="s">
        <v>20568</v>
      </c>
      <c r="H9224" s="121" t="s">
        <v>53</v>
      </c>
      <c r="I9224" s="121" t="s">
        <v>42</v>
      </c>
      <c r="J9224" s="121" t="s">
        <v>72</v>
      </c>
      <c r="K9224" s="121" t="s">
        <v>65</v>
      </c>
      <c r="L9224" s="131" t="s">
        <v>32</v>
      </c>
      <c r="M9224" s="120" t="s">
        <v>78</v>
      </c>
      <c r="N9224" s="131"/>
      <c r="O9224" s="131">
        <v>44406</v>
      </c>
      <c r="P9224" s="126"/>
      <c r="Q9224" s="118"/>
      <c r="R9224" s="118"/>
      <c r="S9224" s="120"/>
      <c r="T9224" s="126"/>
      <c r="U9224" s="126"/>
      <c r="V9224" s="126"/>
      <c r="W9224" s="126"/>
      <c r="X9224" s="126"/>
      <c r="Y9224" s="116"/>
      <c r="Z9224" s="116"/>
      <c r="AA9224" s="116"/>
      <c r="AB9224" s="116"/>
      <c r="AC9224" s="116"/>
      <c r="AD9224" s="116"/>
    </row>
    <row r="9225" spans="1:30" s="189" customFormat="1">
      <c r="A9225" s="116">
        <v>9225</v>
      </c>
      <c r="B9225" s="129">
        <v>44383</v>
      </c>
      <c r="C9225" s="118">
        <f t="shared" si="446"/>
        <v>7</v>
      </c>
      <c r="D9225" s="120" t="s">
        <v>252</v>
      </c>
      <c r="E9225" s="120" t="s">
        <v>20569</v>
      </c>
      <c r="F9225" s="209" t="s">
        <v>20570</v>
      </c>
      <c r="G9225" s="119" t="s">
        <v>11465</v>
      </c>
      <c r="H9225" s="121" t="s">
        <v>53</v>
      </c>
      <c r="I9225" s="121" t="s">
        <v>30</v>
      </c>
      <c r="J9225" s="121" t="s">
        <v>3886</v>
      </c>
      <c r="K9225" s="121" t="s">
        <v>65</v>
      </c>
      <c r="L9225" s="131" t="s">
        <v>32</v>
      </c>
      <c r="M9225" s="120" t="s">
        <v>78</v>
      </c>
      <c r="N9225" s="131"/>
      <c r="O9225" s="131">
        <v>44406</v>
      </c>
      <c r="P9225" s="126"/>
      <c r="Q9225" s="118"/>
      <c r="R9225" s="118"/>
      <c r="S9225" s="120"/>
      <c r="T9225" s="126"/>
      <c r="U9225" s="126"/>
      <c r="V9225" s="126"/>
      <c r="W9225" s="126"/>
      <c r="X9225" s="126"/>
      <c r="Y9225" s="116"/>
      <c r="Z9225" s="116"/>
      <c r="AA9225" s="116"/>
      <c r="AB9225" s="116"/>
      <c r="AC9225" s="116"/>
      <c r="AD9225" s="116"/>
    </row>
    <row r="9226" spans="1:30" s="189" customFormat="1" ht="27.6">
      <c r="A9226" s="116">
        <v>9226</v>
      </c>
      <c r="B9226" s="129">
        <v>44383</v>
      </c>
      <c r="C9226" s="118">
        <f t="shared" si="446"/>
        <v>7</v>
      </c>
      <c r="D9226" s="120" t="s">
        <v>252</v>
      </c>
      <c r="E9226" s="120" t="s">
        <v>20571</v>
      </c>
      <c r="F9226" s="209" t="s">
        <v>12748</v>
      </c>
      <c r="G9226" s="119" t="s">
        <v>20572</v>
      </c>
      <c r="H9226" s="121" t="s">
        <v>53</v>
      </c>
      <c r="I9226" s="119" t="s">
        <v>30</v>
      </c>
      <c r="J9226" s="121" t="s">
        <v>7280</v>
      </c>
      <c r="K9226" s="121" t="s">
        <v>65</v>
      </c>
      <c r="L9226" s="131" t="s">
        <v>32</v>
      </c>
      <c r="M9226" s="120" t="s">
        <v>78</v>
      </c>
      <c r="N9226" s="131"/>
      <c r="O9226" s="131">
        <v>44406</v>
      </c>
      <c r="P9226" s="126"/>
      <c r="Q9226" s="118"/>
      <c r="R9226" s="118"/>
      <c r="S9226" s="120"/>
      <c r="T9226" s="126"/>
      <c r="U9226" s="126"/>
      <c r="V9226" s="126"/>
      <c r="W9226" s="126"/>
      <c r="X9226" s="126"/>
      <c r="Y9226" s="116"/>
      <c r="Z9226" s="116"/>
      <c r="AA9226" s="116"/>
      <c r="AB9226" s="116"/>
      <c r="AC9226" s="116"/>
      <c r="AD9226" s="116"/>
    </row>
    <row r="9227" spans="1:30" s="189" customFormat="1" ht="27.6">
      <c r="A9227" s="116">
        <v>9227</v>
      </c>
      <c r="B9227" s="129">
        <v>44383</v>
      </c>
      <c r="C9227" s="118">
        <f t="shared" si="446"/>
        <v>7</v>
      </c>
      <c r="D9227" s="120" t="s">
        <v>252</v>
      </c>
      <c r="E9227" s="120" t="s">
        <v>20573</v>
      </c>
      <c r="F9227" s="209" t="s">
        <v>20574</v>
      </c>
      <c r="G9227" s="119" t="s">
        <v>19890</v>
      </c>
      <c r="H9227" s="121" t="s">
        <v>29</v>
      </c>
      <c r="I9227" s="119" t="s">
        <v>30</v>
      </c>
      <c r="J9227" s="121" t="s">
        <v>1544</v>
      </c>
      <c r="K9227" s="121" t="s">
        <v>65</v>
      </c>
      <c r="L9227" s="131" t="s">
        <v>32</v>
      </c>
      <c r="M9227" s="120" t="s">
        <v>33</v>
      </c>
      <c r="N9227" s="131">
        <v>44384</v>
      </c>
      <c r="O9227" s="131">
        <v>44592</v>
      </c>
      <c r="P9227" s="126"/>
      <c r="Q9227" s="118"/>
      <c r="R9227" s="118"/>
      <c r="S9227" s="120"/>
      <c r="T9227" s="126"/>
      <c r="U9227" s="126"/>
      <c r="V9227" s="126"/>
      <c r="W9227" s="126"/>
      <c r="X9227" s="126"/>
      <c r="Y9227" s="116"/>
      <c r="Z9227" s="116"/>
      <c r="AA9227" s="116"/>
      <c r="AB9227" s="116"/>
      <c r="AC9227" s="116"/>
      <c r="AD9227" s="116"/>
    </row>
    <row r="9228" spans="1:30" s="189" customFormat="1" ht="27.6">
      <c r="A9228" s="116">
        <v>9228</v>
      </c>
      <c r="B9228" s="129">
        <v>44384</v>
      </c>
      <c r="C9228" s="118">
        <f t="shared" si="446"/>
        <v>7</v>
      </c>
      <c r="D9228" s="120" t="s">
        <v>252</v>
      </c>
      <c r="E9228" s="120" t="s">
        <v>20575</v>
      </c>
      <c r="F9228" s="209" t="s">
        <v>20576</v>
      </c>
      <c r="G9228" s="119" t="s">
        <v>19568</v>
      </c>
      <c r="H9228" s="121" t="s">
        <v>29</v>
      </c>
      <c r="I9228" s="119" t="s">
        <v>30</v>
      </c>
      <c r="J9228" s="121" t="s">
        <v>435</v>
      </c>
      <c r="K9228" s="121" t="s">
        <v>65</v>
      </c>
      <c r="L9228" s="131" t="s">
        <v>32</v>
      </c>
      <c r="M9228" s="120" t="s">
        <v>78</v>
      </c>
      <c r="N9228" s="131"/>
      <c r="O9228" s="131">
        <v>44406</v>
      </c>
      <c r="P9228" s="126"/>
      <c r="Q9228" s="118"/>
      <c r="R9228" s="118"/>
      <c r="S9228" s="120"/>
      <c r="T9228" s="126"/>
      <c r="U9228" s="126"/>
      <c r="V9228" s="126"/>
      <c r="W9228" s="126"/>
      <c r="X9228" s="126"/>
      <c r="Y9228" s="116"/>
      <c r="Z9228" s="116"/>
      <c r="AA9228" s="116"/>
      <c r="AB9228" s="116"/>
      <c r="AC9228" s="116"/>
      <c r="AD9228" s="116"/>
    </row>
    <row r="9229" spans="1:30" s="189" customFormat="1">
      <c r="A9229" s="116">
        <v>9229</v>
      </c>
      <c r="B9229" s="129">
        <v>44384</v>
      </c>
      <c r="C9229" s="118">
        <f t="shared" si="446"/>
        <v>7</v>
      </c>
      <c r="D9229" s="120" t="s">
        <v>252</v>
      </c>
      <c r="E9229" s="120" t="s">
        <v>20577</v>
      </c>
      <c r="F9229" s="209" t="s">
        <v>20578</v>
      </c>
      <c r="G9229" s="119" t="s">
        <v>1129</v>
      </c>
      <c r="H9229" s="121" t="s">
        <v>53</v>
      </c>
      <c r="I9229" s="121" t="s">
        <v>30</v>
      </c>
      <c r="J9229" s="121" t="s">
        <v>7375</v>
      </c>
      <c r="K9229" s="121" t="s">
        <v>65</v>
      </c>
      <c r="L9229" s="131" t="s">
        <v>32</v>
      </c>
      <c r="M9229" s="120" t="s">
        <v>78</v>
      </c>
      <c r="N9229" s="131"/>
      <c r="O9229" s="131">
        <v>44406</v>
      </c>
      <c r="P9229" s="126"/>
      <c r="Q9229" s="118"/>
      <c r="R9229" s="118"/>
      <c r="S9229" s="120"/>
      <c r="T9229" s="126"/>
      <c r="U9229" s="126"/>
      <c r="V9229" s="126"/>
      <c r="W9229" s="126"/>
      <c r="X9229" s="126"/>
      <c r="Y9229" s="116"/>
      <c r="Z9229" s="116"/>
      <c r="AA9229" s="116"/>
      <c r="AB9229" s="116"/>
      <c r="AC9229" s="116"/>
      <c r="AD9229" s="116"/>
    </row>
    <row r="9230" spans="1:30" s="189" customFormat="1">
      <c r="A9230" s="116">
        <v>9230</v>
      </c>
      <c r="B9230" s="129">
        <v>44384</v>
      </c>
      <c r="C9230" s="118">
        <f t="shared" si="446"/>
        <v>7</v>
      </c>
      <c r="D9230" s="120" t="s">
        <v>252</v>
      </c>
      <c r="E9230" s="120" t="s">
        <v>20579</v>
      </c>
      <c r="F9230" s="209" t="s">
        <v>1372</v>
      </c>
      <c r="G9230" s="119" t="s">
        <v>20580</v>
      </c>
      <c r="H9230" s="121" t="s">
        <v>29</v>
      </c>
      <c r="I9230" s="121" t="s">
        <v>30</v>
      </c>
      <c r="J9230" s="121" t="s">
        <v>529</v>
      </c>
      <c r="K9230" s="121" t="s">
        <v>65</v>
      </c>
      <c r="L9230" s="131" t="s">
        <v>32</v>
      </c>
      <c r="M9230" s="120" t="s">
        <v>33</v>
      </c>
      <c r="N9230" s="131">
        <v>44386</v>
      </c>
      <c r="O9230" s="131">
        <v>44592</v>
      </c>
      <c r="P9230" s="126"/>
      <c r="Q9230" s="118"/>
      <c r="R9230" s="118"/>
      <c r="S9230" s="120"/>
      <c r="T9230" s="126"/>
      <c r="U9230" s="126"/>
      <c r="V9230" s="126"/>
      <c r="W9230" s="126"/>
      <c r="X9230" s="126"/>
      <c r="Y9230" s="116"/>
      <c r="Z9230" s="116"/>
      <c r="AA9230" s="116"/>
      <c r="AB9230" s="116"/>
      <c r="AC9230" s="116"/>
      <c r="AD9230" s="116"/>
    </row>
    <row r="9231" spans="1:30" s="189" customFormat="1">
      <c r="A9231" s="116">
        <v>9231</v>
      </c>
      <c r="B9231" s="129">
        <v>44384</v>
      </c>
      <c r="C9231" s="118">
        <f t="shared" si="446"/>
        <v>7</v>
      </c>
      <c r="D9231" s="120" t="s">
        <v>252</v>
      </c>
      <c r="E9231" s="120" t="s">
        <v>20581</v>
      </c>
      <c r="F9231" s="209" t="s">
        <v>20582</v>
      </c>
      <c r="G9231" s="119" t="s">
        <v>7905</v>
      </c>
      <c r="H9231" s="121" t="s">
        <v>41</v>
      </c>
      <c r="I9231" s="121" t="s">
        <v>30</v>
      </c>
      <c r="J9231" s="121" t="s">
        <v>838</v>
      </c>
      <c r="K9231" s="121" t="s">
        <v>65</v>
      </c>
      <c r="L9231" s="131" t="s">
        <v>32</v>
      </c>
      <c r="M9231" s="120" t="s">
        <v>78</v>
      </c>
      <c r="N9231" s="131"/>
      <c r="O9231" s="131">
        <v>44406</v>
      </c>
      <c r="P9231" s="126"/>
      <c r="Q9231" s="118"/>
      <c r="R9231" s="118"/>
      <c r="S9231" s="120"/>
      <c r="T9231" s="126"/>
      <c r="U9231" s="126"/>
      <c r="V9231" s="126"/>
      <c r="W9231" s="126"/>
      <c r="X9231" s="126"/>
      <c r="Y9231" s="116"/>
      <c r="Z9231" s="116"/>
      <c r="AA9231" s="116"/>
      <c r="AB9231" s="116"/>
      <c r="AC9231" s="116"/>
      <c r="AD9231" s="116"/>
    </row>
    <row r="9232" spans="1:30" s="189" customFormat="1">
      <c r="A9232" s="116">
        <v>9232</v>
      </c>
      <c r="B9232" s="129">
        <v>44384</v>
      </c>
      <c r="C9232" s="118">
        <f t="shared" si="446"/>
        <v>7</v>
      </c>
      <c r="D9232" s="120" t="s">
        <v>252</v>
      </c>
      <c r="E9232" s="120" t="s">
        <v>20583</v>
      </c>
      <c r="F9232" s="209" t="s">
        <v>20584</v>
      </c>
      <c r="G9232" s="119" t="s">
        <v>19633</v>
      </c>
      <c r="H9232" s="121" t="s">
        <v>29</v>
      </c>
      <c r="I9232" s="121" t="s">
        <v>30</v>
      </c>
      <c r="J9232" s="121" t="s">
        <v>7216</v>
      </c>
      <c r="K9232" s="121" t="s">
        <v>65</v>
      </c>
      <c r="L9232" s="131" t="s">
        <v>32</v>
      </c>
      <c r="M9232" s="120" t="s">
        <v>78</v>
      </c>
      <c r="N9232" s="131"/>
      <c r="O9232" s="131">
        <v>44406</v>
      </c>
      <c r="P9232" s="126"/>
      <c r="Q9232" s="118"/>
      <c r="R9232" s="118"/>
      <c r="S9232" s="120"/>
      <c r="T9232" s="126"/>
      <c r="U9232" s="126"/>
      <c r="V9232" s="126"/>
      <c r="W9232" s="126"/>
      <c r="X9232" s="126"/>
      <c r="Y9232" s="116"/>
      <c r="Z9232" s="116"/>
      <c r="AA9232" s="116"/>
      <c r="AB9232" s="116"/>
      <c r="AC9232" s="116"/>
      <c r="AD9232" s="116"/>
    </row>
    <row r="9233" spans="1:30" s="189" customFormat="1">
      <c r="A9233" s="116">
        <v>9233</v>
      </c>
      <c r="B9233" s="129">
        <v>44384</v>
      </c>
      <c r="C9233" s="118">
        <f t="shared" si="446"/>
        <v>7</v>
      </c>
      <c r="D9233" s="120" t="s">
        <v>252</v>
      </c>
      <c r="E9233" s="120" t="s">
        <v>20585</v>
      </c>
      <c r="F9233" s="209" t="s">
        <v>1372</v>
      </c>
      <c r="G9233" s="119" t="s">
        <v>20586</v>
      </c>
      <c r="H9233" s="121" t="s">
        <v>29</v>
      </c>
      <c r="I9233" s="119" t="s">
        <v>30</v>
      </c>
      <c r="J9233" s="121" t="s">
        <v>7131</v>
      </c>
      <c r="K9233" s="121" t="s">
        <v>65</v>
      </c>
      <c r="L9233" s="131" t="s">
        <v>32</v>
      </c>
      <c r="M9233" s="120" t="s">
        <v>78</v>
      </c>
      <c r="N9233" s="131"/>
      <c r="O9233" s="131">
        <v>44406</v>
      </c>
      <c r="P9233" s="126"/>
      <c r="Q9233" s="118"/>
      <c r="R9233" s="118"/>
      <c r="S9233" s="120"/>
      <c r="T9233" s="126"/>
      <c r="U9233" s="126"/>
      <c r="V9233" s="126"/>
      <c r="W9233" s="126"/>
      <c r="X9233" s="126"/>
      <c r="Y9233" s="116"/>
      <c r="Z9233" s="116"/>
      <c r="AA9233" s="116"/>
      <c r="AB9233" s="116"/>
      <c r="AC9233" s="116"/>
      <c r="AD9233" s="116"/>
    </row>
    <row r="9234" spans="1:30" s="189" customFormat="1">
      <c r="A9234" s="116">
        <v>9234</v>
      </c>
      <c r="B9234" s="129">
        <v>44384</v>
      </c>
      <c r="C9234" s="118">
        <f t="shared" si="446"/>
        <v>7</v>
      </c>
      <c r="D9234" s="120" t="s">
        <v>252</v>
      </c>
      <c r="E9234" s="120" t="s">
        <v>20587</v>
      </c>
      <c r="F9234" s="209" t="s">
        <v>20588</v>
      </c>
      <c r="G9234" s="119" t="s">
        <v>20589</v>
      </c>
      <c r="H9234" s="121" t="s">
        <v>29</v>
      </c>
      <c r="I9234" s="121" t="s">
        <v>30</v>
      </c>
      <c r="J9234" s="121" t="s">
        <v>529</v>
      </c>
      <c r="K9234" s="121" t="s">
        <v>65</v>
      </c>
      <c r="L9234" s="131" t="s">
        <v>32</v>
      </c>
      <c r="M9234" s="120" t="s">
        <v>78</v>
      </c>
      <c r="N9234" s="131"/>
      <c r="O9234" s="131">
        <v>44406</v>
      </c>
      <c r="P9234" s="126"/>
      <c r="Q9234" s="118"/>
      <c r="R9234" s="118"/>
      <c r="S9234" s="120"/>
      <c r="T9234" s="126"/>
      <c r="U9234" s="126"/>
      <c r="V9234" s="126"/>
      <c r="W9234" s="126"/>
      <c r="X9234" s="126"/>
      <c r="Y9234" s="116"/>
      <c r="Z9234" s="116"/>
      <c r="AA9234" s="116"/>
      <c r="AB9234" s="116"/>
      <c r="AC9234" s="116"/>
      <c r="AD9234" s="116"/>
    </row>
    <row r="9235" spans="1:30" s="189" customFormat="1" ht="27.6">
      <c r="A9235" s="116">
        <v>9235</v>
      </c>
      <c r="B9235" s="129">
        <v>44384</v>
      </c>
      <c r="C9235" s="118">
        <f t="shared" si="446"/>
        <v>7</v>
      </c>
      <c r="D9235" s="120" t="s">
        <v>252</v>
      </c>
      <c r="E9235" s="120" t="s">
        <v>20590</v>
      </c>
      <c r="F9235" s="209" t="s">
        <v>20591</v>
      </c>
      <c r="G9235" s="119" t="s">
        <v>20592</v>
      </c>
      <c r="H9235" s="121" t="s">
        <v>29</v>
      </c>
      <c r="I9235" s="121" t="s">
        <v>30</v>
      </c>
      <c r="J9235" s="121" t="s">
        <v>87</v>
      </c>
      <c r="K9235" s="121" t="s">
        <v>65</v>
      </c>
      <c r="L9235" s="131" t="s">
        <v>32</v>
      </c>
      <c r="M9235" s="120" t="s">
        <v>78</v>
      </c>
      <c r="N9235" s="131"/>
      <c r="O9235" s="131">
        <v>44406</v>
      </c>
      <c r="P9235" s="126"/>
      <c r="Q9235" s="118"/>
      <c r="R9235" s="118"/>
      <c r="S9235" s="120"/>
      <c r="T9235" s="126"/>
      <c r="U9235" s="126"/>
      <c r="V9235" s="126"/>
      <c r="W9235" s="126"/>
      <c r="X9235" s="126"/>
      <c r="Y9235" s="116"/>
      <c r="Z9235" s="116"/>
      <c r="AA9235" s="116"/>
      <c r="AB9235" s="116"/>
      <c r="AC9235" s="116"/>
      <c r="AD9235" s="116"/>
    </row>
    <row r="9236" spans="1:30" s="189" customFormat="1">
      <c r="A9236" s="116">
        <v>9236</v>
      </c>
      <c r="B9236" s="129">
        <v>44384</v>
      </c>
      <c r="C9236" s="118">
        <f t="shared" si="446"/>
        <v>7</v>
      </c>
      <c r="D9236" s="120" t="s">
        <v>252</v>
      </c>
      <c r="E9236" s="120" t="s">
        <v>20593</v>
      </c>
      <c r="F9236" s="209" t="s">
        <v>20594</v>
      </c>
      <c r="G9236" s="119" t="s">
        <v>8885</v>
      </c>
      <c r="H9236" s="121" t="s">
        <v>140</v>
      </c>
      <c r="I9236" s="121" t="s">
        <v>30</v>
      </c>
      <c r="J9236" s="121" t="s">
        <v>1544</v>
      </c>
      <c r="K9236" s="121" t="s">
        <v>65</v>
      </c>
      <c r="L9236" s="131" t="s">
        <v>32</v>
      </c>
      <c r="M9236" s="120" t="s">
        <v>78</v>
      </c>
      <c r="N9236" s="131"/>
      <c r="O9236" s="131">
        <v>44406</v>
      </c>
      <c r="P9236" s="126"/>
      <c r="Q9236" s="118"/>
      <c r="R9236" s="118"/>
      <c r="S9236" s="120"/>
      <c r="T9236" s="126"/>
      <c r="U9236" s="126"/>
      <c r="V9236" s="126"/>
      <c r="W9236" s="126"/>
      <c r="X9236" s="126"/>
      <c r="Y9236" s="116"/>
      <c r="Z9236" s="116"/>
      <c r="AA9236" s="116"/>
      <c r="AB9236" s="116"/>
      <c r="AC9236" s="116"/>
      <c r="AD9236" s="116"/>
    </row>
    <row r="9237" spans="1:30" s="189" customFormat="1">
      <c r="A9237" s="116">
        <v>9237</v>
      </c>
      <c r="B9237" s="129">
        <v>44384</v>
      </c>
      <c r="C9237" s="118">
        <f t="shared" si="446"/>
        <v>7</v>
      </c>
      <c r="D9237" s="120" t="s">
        <v>252</v>
      </c>
      <c r="E9237" s="120" t="s">
        <v>20595</v>
      </c>
      <c r="F9237" s="209" t="s">
        <v>122</v>
      </c>
      <c r="G9237" s="119" t="s">
        <v>20596</v>
      </c>
      <c r="H9237" s="121" t="s">
        <v>53</v>
      </c>
      <c r="I9237" s="121" t="s">
        <v>196</v>
      </c>
      <c r="J9237" s="121" t="s">
        <v>375</v>
      </c>
      <c r="K9237" s="121" t="s">
        <v>65</v>
      </c>
      <c r="L9237" s="131" t="s">
        <v>32</v>
      </c>
      <c r="M9237" s="120" t="s">
        <v>33</v>
      </c>
      <c r="N9237" s="131">
        <v>44385</v>
      </c>
      <c r="O9237" s="131">
        <v>44406</v>
      </c>
      <c r="P9237" s="126"/>
      <c r="Q9237" s="118"/>
      <c r="R9237" s="118"/>
      <c r="S9237" s="120" t="s">
        <v>922</v>
      </c>
      <c r="T9237" s="126">
        <v>44415</v>
      </c>
      <c r="U9237" s="126"/>
      <c r="V9237" s="126"/>
      <c r="W9237" s="126"/>
      <c r="X9237" s="126"/>
      <c r="Y9237" s="116"/>
      <c r="Z9237" s="116"/>
      <c r="AA9237" s="116"/>
      <c r="AB9237" s="116"/>
      <c r="AC9237" s="116"/>
      <c r="AD9237" s="116"/>
    </row>
    <row r="9238" spans="1:30" s="189" customFormat="1" ht="27.6">
      <c r="A9238" s="116">
        <v>9238</v>
      </c>
      <c r="B9238" s="129">
        <v>44384</v>
      </c>
      <c r="C9238" s="118">
        <f t="shared" si="446"/>
        <v>7</v>
      </c>
      <c r="D9238" s="120" t="s">
        <v>252</v>
      </c>
      <c r="E9238" s="120" t="s">
        <v>20597</v>
      </c>
      <c r="F9238" s="209" t="s">
        <v>20598</v>
      </c>
      <c r="G9238" s="119" t="s">
        <v>20599</v>
      </c>
      <c r="H9238" s="121" t="s">
        <v>192</v>
      </c>
      <c r="I9238" s="119" t="s">
        <v>30</v>
      </c>
      <c r="J9238" s="121" t="s">
        <v>485</v>
      </c>
      <c r="K9238" s="121" t="s">
        <v>65</v>
      </c>
      <c r="L9238" s="131" t="s">
        <v>32</v>
      </c>
      <c r="M9238" s="120" t="s">
        <v>78</v>
      </c>
      <c r="N9238" s="131"/>
      <c r="O9238" s="131">
        <v>44406</v>
      </c>
      <c r="P9238" s="126"/>
      <c r="Q9238" s="118"/>
      <c r="R9238" s="118"/>
      <c r="S9238" s="120"/>
      <c r="T9238" s="126"/>
      <c r="U9238" s="126"/>
      <c r="V9238" s="126"/>
      <c r="W9238" s="126"/>
      <c r="X9238" s="126"/>
      <c r="Y9238" s="116"/>
      <c r="Z9238" s="116"/>
      <c r="AA9238" s="116"/>
      <c r="AB9238" s="116"/>
      <c r="AC9238" s="116"/>
      <c r="AD9238" s="116"/>
    </row>
    <row r="9239" spans="1:30" s="189" customFormat="1">
      <c r="A9239" s="116">
        <v>9239</v>
      </c>
      <c r="B9239" s="129">
        <v>44384</v>
      </c>
      <c r="C9239" s="118">
        <f t="shared" si="446"/>
        <v>7</v>
      </c>
      <c r="D9239" s="120" t="s">
        <v>252</v>
      </c>
      <c r="E9239" s="120" t="s">
        <v>20600</v>
      </c>
      <c r="F9239" s="209" t="s">
        <v>7345</v>
      </c>
      <c r="G9239" s="119" t="s">
        <v>20601</v>
      </c>
      <c r="H9239" s="121" t="s">
        <v>192</v>
      </c>
      <c r="I9239" s="119" t="s">
        <v>30</v>
      </c>
      <c r="J9239" s="121" t="s">
        <v>77</v>
      </c>
      <c r="K9239" s="121" t="s">
        <v>65</v>
      </c>
      <c r="L9239" s="131" t="s">
        <v>32</v>
      </c>
      <c r="M9239" s="120" t="s">
        <v>78</v>
      </c>
      <c r="N9239" s="131"/>
      <c r="O9239" s="131">
        <v>44406</v>
      </c>
      <c r="P9239" s="126"/>
      <c r="Q9239" s="118"/>
      <c r="R9239" s="118"/>
      <c r="S9239" s="120"/>
      <c r="T9239" s="126"/>
      <c r="U9239" s="126"/>
      <c r="V9239" s="126"/>
      <c r="W9239" s="126"/>
      <c r="X9239" s="126"/>
      <c r="Y9239" s="116"/>
      <c r="Z9239" s="116"/>
      <c r="AA9239" s="116"/>
      <c r="AB9239" s="116"/>
      <c r="AC9239" s="116"/>
      <c r="AD9239" s="116"/>
    </row>
    <row r="9240" spans="1:30" s="189" customFormat="1">
      <c r="A9240" s="116">
        <v>9240</v>
      </c>
      <c r="B9240" s="129">
        <v>44384</v>
      </c>
      <c r="C9240" s="118">
        <f t="shared" si="446"/>
        <v>7</v>
      </c>
      <c r="D9240" s="120" t="s">
        <v>252</v>
      </c>
      <c r="E9240" s="120" t="s">
        <v>20602</v>
      </c>
      <c r="F9240" s="209" t="s">
        <v>761</v>
      </c>
      <c r="G9240" s="119" t="s">
        <v>20603</v>
      </c>
      <c r="H9240" s="121" t="s">
        <v>1173</v>
      </c>
      <c r="I9240" s="119" t="s">
        <v>30</v>
      </c>
      <c r="J9240" s="121" t="s">
        <v>77</v>
      </c>
      <c r="K9240" s="121" t="s">
        <v>65</v>
      </c>
      <c r="L9240" s="131" t="s">
        <v>32</v>
      </c>
      <c r="M9240" s="120" t="s">
        <v>184</v>
      </c>
      <c r="N9240" s="131"/>
      <c r="O9240" s="131"/>
      <c r="P9240" s="126"/>
      <c r="Q9240" s="118"/>
      <c r="R9240" s="118"/>
      <c r="S9240" s="120" t="s">
        <v>92</v>
      </c>
      <c r="T9240" s="126">
        <v>44385</v>
      </c>
      <c r="U9240" s="126"/>
      <c r="V9240" s="126"/>
      <c r="W9240" s="126"/>
      <c r="X9240" s="126"/>
      <c r="Y9240" s="116"/>
      <c r="Z9240" s="116"/>
      <c r="AA9240" s="116"/>
      <c r="AB9240" s="116"/>
      <c r="AC9240" s="116"/>
      <c r="AD9240" s="116"/>
    </row>
    <row r="9241" spans="1:30" s="189" customFormat="1">
      <c r="A9241" s="116">
        <v>9241</v>
      </c>
      <c r="B9241" s="129">
        <v>44384</v>
      </c>
      <c r="C9241" s="118">
        <f t="shared" si="446"/>
        <v>7</v>
      </c>
      <c r="D9241" s="120" t="s">
        <v>252</v>
      </c>
      <c r="E9241" s="120" t="s">
        <v>20604</v>
      </c>
      <c r="F9241" s="209" t="s">
        <v>1023</v>
      </c>
      <c r="G9241" s="119" t="s">
        <v>20605</v>
      </c>
      <c r="H9241" s="121" t="s">
        <v>1173</v>
      </c>
      <c r="I9241" s="121" t="s">
        <v>30</v>
      </c>
      <c r="J9241" s="121" t="s">
        <v>485</v>
      </c>
      <c r="K9241" s="121" t="s">
        <v>65</v>
      </c>
      <c r="L9241" s="131" t="s">
        <v>32</v>
      </c>
      <c r="M9241" s="120" t="s">
        <v>78</v>
      </c>
      <c r="N9241" s="131"/>
      <c r="O9241" s="131">
        <v>44406</v>
      </c>
      <c r="P9241" s="126"/>
      <c r="Q9241" s="118"/>
      <c r="R9241" s="118"/>
      <c r="S9241" s="120"/>
      <c r="T9241" s="126"/>
      <c r="U9241" s="126"/>
      <c r="V9241" s="126"/>
      <c r="W9241" s="126"/>
      <c r="X9241" s="126"/>
      <c r="Y9241" s="116"/>
      <c r="Z9241" s="116"/>
      <c r="AA9241" s="116"/>
      <c r="AB9241" s="116"/>
      <c r="AC9241" s="116"/>
      <c r="AD9241" s="116"/>
    </row>
    <row r="9242" spans="1:30" s="189" customFormat="1" ht="27.6">
      <c r="A9242" s="116">
        <v>9242</v>
      </c>
      <c r="B9242" s="129">
        <v>44384</v>
      </c>
      <c r="C9242" s="118">
        <f t="shared" si="446"/>
        <v>7</v>
      </c>
      <c r="D9242" s="120" t="s">
        <v>252</v>
      </c>
      <c r="E9242" s="120" t="s">
        <v>20606</v>
      </c>
      <c r="F9242" s="209" t="s">
        <v>20607</v>
      </c>
      <c r="G9242" s="119" t="s">
        <v>20608</v>
      </c>
      <c r="H9242" s="121" t="s">
        <v>86</v>
      </c>
      <c r="I9242" s="121" t="s">
        <v>30</v>
      </c>
      <c r="J9242" s="121" t="s">
        <v>77</v>
      </c>
      <c r="K9242" s="121" t="s">
        <v>65</v>
      </c>
      <c r="L9242" s="131" t="s">
        <v>32</v>
      </c>
      <c r="M9242" s="120" t="s">
        <v>33</v>
      </c>
      <c r="N9242" s="131">
        <v>44390</v>
      </c>
      <c r="O9242" s="131">
        <v>44452</v>
      </c>
      <c r="P9242" s="126"/>
      <c r="Q9242" s="118"/>
      <c r="R9242" s="118"/>
      <c r="S9242" s="120" t="s">
        <v>237</v>
      </c>
      <c r="T9242" s="126">
        <v>44452</v>
      </c>
      <c r="U9242" s="126"/>
      <c r="V9242" s="126"/>
      <c r="W9242" s="126"/>
      <c r="X9242" s="126"/>
      <c r="Y9242" s="116"/>
      <c r="Z9242" s="116"/>
      <c r="AA9242" s="116"/>
      <c r="AB9242" s="116"/>
      <c r="AC9242" s="116"/>
      <c r="AD9242" s="116"/>
    </row>
    <row r="9243" spans="1:30" s="189" customFormat="1" ht="27.6">
      <c r="A9243" s="116">
        <v>9243</v>
      </c>
      <c r="B9243" s="129">
        <v>44384</v>
      </c>
      <c r="C9243" s="118">
        <f t="shared" si="446"/>
        <v>7</v>
      </c>
      <c r="D9243" s="120" t="s">
        <v>252</v>
      </c>
      <c r="E9243" s="120" t="s">
        <v>20609</v>
      </c>
      <c r="F9243" s="209" t="s">
        <v>20610</v>
      </c>
      <c r="G9243" s="119" t="s">
        <v>20611</v>
      </c>
      <c r="H9243" s="121" t="s">
        <v>53</v>
      </c>
      <c r="I9243" s="121" t="s">
        <v>30</v>
      </c>
      <c r="J9243" s="121" t="s">
        <v>87</v>
      </c>
      <c r="K9243" s="121" t="s">
        <v>65</v>
      </c>
      <c r="L9243" s="131" t="s">
        <v>32</v>
      </c>
      <c r="M9243" s="120" t="s">
        <v>466</v>
      </c>
      <c r="N9243" s="131"/>
      <c r="O9243" s="131">
        <v>44406</v>
      </c>
      <c r="P9243" s="126"/>
      <c r="Q9243" s="118"/>
      <c r="R9243" s="118"/>
      <c r="S9243" s="120"/>
      <c r="T9243" s="126"/>
      <c r="U9243" s="126"/>
      <c r="V9243" s="126"/>
      <c r="W9243" s="126"/>
      <c r="X9243" s="126"/>
      <c r="Y9243" s="116"/>
      <c r="Z9243" s="116"/>
      <c r="AA9243" s="116"/>
      <c r="AB9243" s="116"/>
      <c r="AC9243" s="116"/>
      <c r="AD9243" s="116"/>
    </row>
    <row r="9244" spans="1:30" s="189" customFormat="1">
      <c r="A9244" s="116">
        <v>9244</v>
      </c>
      <c r="B9244" s="129">
        <v>44384</v>
      </c>
      <c r="C9244" s="118">
        <f t="shared" si="446"/>
        <v>7</v>
      </c>
      <c r="D9244" s="120" t="s">
        <v>252</v>
      </c>
      <c r="E9244" s="120" t="s">
        <v>20612</v>
      </c>
      <c r="F9244" s="209" t="s">
        <v>20613</v>
      </c>
      <c r="G9244" s="119" t="s">
        <v>541</v>
      </c>
      <c r="H9244" s="121" t="s">
        <v>160</v>
      </c>
      <c r="I9244" s="119" t="s">
        <v>30</v>
      </c>
      <c r="J9244" s="121" t="s">
        <v>7271</v>
      </c>
      <c r="K9244" s="121" t="s">
        <v>65</v>
      </c>
      <c r="L9244" s="131" t="s">
        <v>32</v>
      </c>
      <c r="M9244" s="120" t="s">
        <v>466</v>
      </c>
      <c r="N9244" s="131"/>
      <c r="O9244" s="131">
        <v>44406</v>
      </c>
      <c r="P9244" s="126"/>
      <c r="Q9244" s="118"/>
      <c r="R9244" s="118"/>
      <c r="S9244" s="120"/>
      <c r="T9244" s="126"/>
      <c r="U9244" s="126"/>
      <c r="V9244" s="126"/>
      <c r="W9244" s="126"/>
      <c r="X9244" s="126"/>
      <c r="Y9244" s="116"/>
      <c r="Z9244" s="116"/>
      <c r="AA9244" s="116"/>
      <c r="AB9244" s="116"/>
      <c r="AC9244" s="116"/>
      <c r="AD9244" s="116"/>
    </row>
    <row r="9245" spans="1:30" s="189" customFormat="1">
      <c r="A9245" s="116">
        <v>9245</v>
      </c>
      <c r="B9245" s="129">
        <v>44384</v>
      </c>
      <c r="C9245" s="118">
        <f t="shared" si="446"/>
        <v>7</v>
      </c>
      <c r="D9245" s="120" t="s">
        <v>252</v>
      </c>
      <c r="E9245" s="120" t="s">
        <v>20614</v>
      </c>
      <c r="F9245" s="209" t="s">
        <v>20615</v>
      </c>
      <c r="G9245" s="119" t="s">
        <v>20616</v>
      </c>
      <c r="H9245" s="121" t="s">
        <v>177</v>
      </c>
      <c r="I9245" s="119" t="s">
        <v>30</v>
      </c>
      <c r="J9245" s="121" t="s">
        <v>77</v>
      </c>
      <c r="K9245" s="121" t="s">
        <v>65</v>
      </c>
      <c r="L9245" s="131" t="s">
        <v>32</v>
      </c>
      <c r="M9245" s="120" t="s">
        <v>78</v>
      </c>
      <c r="N9245" s="131"/>
      <c r="O9245" s="131">
        <v>44406</v>
      </c>
      <c r="P9245" s="126"/>
      <c r="Q9245" s="118"/>
      <c r="R9245" s="118"/>
      <c r="S9245" s="120"/>
      <c r="T9245" s="126"/>
      <c r="U9245" s="126"/>
      <c r="V9245" s="126"/>
      <c r="W9245" s="126"/>
      <c r="X9245" s="126"/>
      <c r="Y9245" s="116"/>
      <c r="Z9245" s="116"/>
      <c r="AA9245" s="116"/>
      <c r="AB9245" s="116"/>
      <c r="AC9245" s="116"/>
      <c r="AD9245" s="116"/>
    </row>
    <row r="9246" spans="1:30" s="189" customFormat="1">
      <c r="A9246" s="116">
        <v>9246</v>
      </c>
      <c r="B9246" s="129">
        <v>44384</v>
      </c>
      <c r="C9246" s="118">
        <f t="shared" si="446"/>
        <v>7</v>
      </c>
      <c r="D9246" s="120" t="s">
        <v>25</v>
      </c>
      <c r="E9246" s="120" t="s">
        <v>20617</v>
      </c>
      <c r="F9246" s="209" t="s">
        <v>20618</v>
      </c>
      <c r="G9246" s="119" t="s">
        <v>165</v>
      </c>
      <c r="H9246" s="121" t="s">
        <v>53</v>
      </c>
      <c r="I9246" s="121" t="s">
        <v>42</v>
      </c>
      <c r="J9246" s="121" t="s">
        <v>72</v>
      </c>
      <c r="K9246" s="121" t="s">
        <v>65</v>
      </c>
      <c r="L9246" s="131" t="s">
        <v>32</v>
      </c>
      <c r="M9246" s="120" t="s">
        <v>78</v>
      </c>
      <c r="N9246" s="131"/>
      <c r="O9246" s="131">
        <v>44406</v>
      </c>
      <c r="P9246" s="126"/>
      <c r="Q9246" s="118"/>
      <c r="R9246" s="118"/>
      <c r="S9246" s="120"/>
      <c r="T9246" s="126"/>
      <c r="U9246" s="126"/>
      <c r="V9246" s="126"/>
      <c r="W9246" s="126"/>
      <c r="X9246" s="126"/>
      <c r="Y9246" s="116"/>
      <c r="Z9246" s="116"/>
      <c r="AA9246" s="116"/>
      <c r="AB9246" s="116"/>
      <c r="AC9246" s="116"/>
      <c r="AD9246" s="116"/>
    </row>
    <row r="9247" spans="1:30" s="189" customFormat="1" ht="27.6">
      <c r="A9247" s="116">
        <v>9247</v>
      </c>
      <c r="B9247" s="129">
        <v>44384</v>
      </c>
      <c r="C9247" s="118">
        <f t="shared" si="446"/>
        <v>7</v>
      </c>
      <c r="D9247" s="120" t="s">
        <v>25</v>
      </c>
      <c r="E9247" s="120" t="s">
        <v>20619</v>
      </c>
      <c r="F9247" s="209" t="s">
        <v>20620</v>
      </c>
      <c r="G9247" s="119" t="s">
        <v>371</v>
      </c>
      <c r="H9247" s="121" t="s">
        <v>53</v>
      </c>
      <c r="I9247" s="119" t="s">
        <v>42</v>
      </c>
      <c r="J9247" s="121" t="s">
        <v>2268</v>
      </c>
      <c r="K9247" s="121" t="s">
        <v>65</v>
      </c>
      <c r="L9247" s="131" t="s">
        <v>32</v>
      </c>
      <c r="M9247" s="120" t="s">
        <v>78</v>
      </c>
      <c r="N9247" s="131"/>
      <c r="O9247" s="131">
        <v>44406</v>
      </c>
      <c r="P9247" s="126"/>
      <c r="Q9247" s="118"/>
      <c r="R9247" s="118"/>
      <c r="S9247" s="120"/>
      <c r="T9247" s="126"/>
      <c r="U9247" s="126"/>
      <c r="V9247" s="126"/>
      <c r="W9247" s="126"/>
      <c r="X9247" s="126"/>
      <c r="Y9247" s="116"/>
      <c r="Z9247" s="116"/>
      <c r="AA9247" s="116"/>
      <c r="AB9247" s="116"/>
      <c r="AC9247" s="116"/>
      <c r="AD9247" s="116"/>
    </row>
    <row r="9248" spans="1:30" s="189" customFormat="1">
      <c r="A9248" s="116">
        <v>9248</v>
      </c>
      <c r="B9248" s="129">
        <v>44384</v>
      </c>
      <c r="C9248" s="118">
        <f t="shared" si="446"/>
        <v>7</v>
      </c>
      <c r="D9248" s="120" t="s">
        <v>25</v>
      </c>
      <c r="E9248" s="120" t="s">
        <v>20621</v>
      </c>
      <c r="F9248" s="209" t="s">
        <v>5742</v>
      </c>
      <c r="G9248" s="119" t="s">
        <v>4949</v>
      </c>
      <c r="H9248" s="121" t="s">
        <v>53</v>
      </c>
      <c r="I9248" s="119" t="s">
        <v>30</v>
      </c>
      <c r="J9248" s="121" t="s">
        <v>7726</v>
      </c>
      <c r="K9248" s="121" t="s">
        <v>65</v>
      </c>
      <c r="L9248" s="131" t="s">
        <v>32</v>
      </c>
      <c r="M9248" s="120" t="s">
        <v>78</v>
      </c>
      <c r="N9248" s="131"/>
      <c r="O9248" s="131">
        <v>44406</v>
      </c>
      <c r="P9248" s="126"/>
      <c r="Q9248" s="118"/>
      <c r="R9248" s="118"/>
      <c r="S9248" s="120"/>
      <c r="T9248" s="126"/>
      <c r="U9248" s="126"/>
      <c r="V9248" s="126"/>
      <c r="W9248" s="126"/>
      <c r="X9248" s="126"/>
      <c r="Y9248" s="116"/>
      <c r="Z9248" s="116"/>
      <c r="AA9248" s="116"/>
      <c r="AB9248" s="116"/>
      <c r="AC9248" s="116"/>
      <c r="AD9248" s="116"/>
    </row>
    <row r="9249" spans="1:30" s="189" customFormat="1">
      <c r="A9249" s="116">
        <v>9249</v>
      </c>
      <c r="B9249" s="129">
        <v>44384</v>
      </c>
      <c r="C9249" s="118">
        <f t="shared" ref="C9249:C9280" si="447">IF(B9249&lt;&gt;0,MONTH(B9249),0)</f>
        <v>7</v>
      </c>
      <c r="D9249" s="120" t="s">
        <v>25</v>
      </c>
      <c r="E9249" s="120" t="s">
        <v>20622</v>
      </c>
      <c r="F9249" s="209" t="s">
        <v>20623</v>
      </c>
      <c r="G9249" s="119" t="s">
        <v>20624</v>
      </c>
      <c r="H9249" s="121" t="s">
        <v>53</v>
      </c>
      <c r="I9249" s="121" t="s">
        <v>42</v>
      </c>
      <c r="J9249" s="121" t="s">
        <v>18189</v>
      </c>
      <c r="K9249" s="121" t="s">
        <v>65</v>
      </c>
      <c r="L9249" s="131" t="s">
        <v>32</v>
      </c>
      <c r="M9249" s="120" t="s">
        <v>33</v>
      </c>
      <c r="N9249" s="131">
        <v>44386</v>
      </c>
      <c r="O9249" s="131">
        <v>44456</v>
      </c>
      <c r="P9249" s="126"/>
      <c r="Q9249" s="118"/>
      <c r="R9249" s="118"/>
      <c r="S9249" s="120"/>
      <c r="T9249" s="126"/>
      <c r="U9249" s="126"/>
      <c r="V9249" s="126"/>
      <c r="W9249" s="126"/>
      <c r="X9249" s="126"/>
      <c r="Y9249" s="116"/>
      <c r="Z9249" s="116"/>
      <c r="AA9249" s="116"/>
      <c r="AB9249" s="116"/>
      <c r="AC9249" s="116"/>
      <c r="AD9249" s="116"/>
    </row>
    <row r="9250" spans="1:30" s="189" customFormat="1" ht="27.6">
      <c r="A9250" s="116">
        <v>9250</v>
      </c>
      <c r="B9250" s="129">
        <v>44384</v>
      </c>
      <c r="C9250" s="118">
        <f t="shared" si="447"/>
        <v>7</v>
      </c>
      <c r="D9250" s="120" t="s">
        <v>25</v>
      </c>
      <c r="E9250" s="120" t="s">
        <v>20625</v>
      </c>
      <c r="F9250" s="209" t="s">
        <v>20626</v>
      </c>
      <c r="G9250" s="119" t="s">
        <v>20627</v>
      </c>
      <c r="H9250" s="121" t="s">
        <v>97</v>
      </c>
      <c r="I9250" s="119" t="s">
        <v>63</v>
      </c>
      <c r="J9250" s="121" t="s">
        <v>328</v>
      </c>
      <c r="K9250" s="121" t="s">
        <v>65</v>
      </c>
      <c r="L9250" s="131" t="s">
        <v>32</v>
      </c>
      <c r="M9250" s="120" t="s">
        <v>78</v>
      </c>
      <c r="N9250" s="131"/>
      <c r="O9250" s="131">
        <v>44406</v>
      </c>
      <c r="P9250" s="126"/>
      <c r="Q9250" s="118"/>
      <c r="R9250" s="118"/>
      <c r="S9250" s="120"/>
      <c r="T9250" s="126"/>
      <c r="U9250" s="126"/>
      <c r="V9250" s="126"/>
      <c r="W9250" s="126"/>
      <c r="X9250" s="126"/>
      <c r="Y9250" s="116"/>
      <c r="Z9250" s="116"/>
      <c r="AA9250" s="116"/>
      <c r="AB9250" s="116"/>
      <c r="AC9250" s="116"/>
      <c r="AD9250" s="116"/>
    </row>
    <row r="9251" spans="1:30" s="189" customFormat="1">
      <c r="A9251" s="116">
        <v>9251</v>
      </c>
      <c r="B9251" s="129">
        <v>44384</v>
      </c>
      <c r="C9251" s="118">
        <f t="shared" si="447"/>
        <v>7</v>
      </c>
      <c r="D9251" s="120" t="s">
        <v>25</v>
      </c>
      <c r="E9251" s="120" t="s">
        <v>20628</v>
      </c>
      <c r="F9251" s="209" t="s">
        <v>5758</v>
      </c>
      <c r="G9251" s="119" t="s">
        <v>20629</v>
      </c>
      <c r="H9251" s="121" t="s">
        <v>29</v>
      </c>
      <c r="I9251" s="121" t="s">
        <v>42</v>
      </c>
      <c r="J9251" s="121" t="s">
        <v>549</v>
      </c>
      <c r="K9251" s="121" t="s">
        <v>65</v>
      </c>
      <c r="L9251" s="131" t="s">
        <v>32</v>
      </c>
      <c r="M9251" s="120" t="s">
        <v>78</v>
      </c>
      <c r="N9251" s="131"/>
      <c r="O9251" s="131">
        <v>44406</v>
      </c>
      <c r="P9251" s="126"/>
      <c r="Q9251" s="118"/>
      <c r="R9251" s="118"/>
      <c r="S9251" s="120"/>
      <c r="T9251" s="126"/>
      <c r="U9251" s="126"/>
      <c r="V9251" s="126"/>
      <c r="W9251" s="126"/>
      <c r="X9251" s="126"/>
      <c r="Y9251" s="116"/>
      <c r="Z9251" s="116"/>
      <c r="AA9251" s="116"/>
      <c r="AB9251" s="116"/>
      <c r="AC9251" s="116"/>
      <c r="AD9251" s="116"/>
    </row>
    <row r="9252" spans="1:30" s="189" customFormat="1">
      <c r="A9252" s="116">
        <v>9252</v>
      </c>
      <c r="B9252" s="129">
        <v>44384</v>
      </c>
      <c r="C9252" s="118">
        <f t="shared" si="447"/>
        <v>7</v>
      </c>
      <c r="D9252" s="120" t="s">
        <v>25</v>
      </c>
      <c r="E9252" s="120" t="s">
        <v>20630</v>
      </c>
      <c r="F9252" s="209" t="s">
        <v>20631</v>
      </c>
      <c r="G9252" s="119" t="s">
        <v>20632</v>
      </c>
      <c r="H9252" s="121" t="s">
        <v>140</v>
      </c>
      <c r="I9252" s="121" t="s">
        <v>30</v>
      </c>
      <c r="J9252" s="121" t="s">
        <v>1540</v>
      </c>
      <c r="K9252" s="121" t="s">
        <v>65</v>
      </c>
      <c r="L9252" s="131" t="s">
        <v>32</v>
      </c>
      <c r="M9252" s="120" t="s">
        <v>78</v>
      </c>
      <c r="N9252" s="131"/>
      <c r="O9252" s="131">
        <v>44406</v>
      </c>
      <c r="P9252" s="126"/>
      <c r="Q9252" s="118"/>
      <c r="R9252" s="118"/>
      <c r="S9252" s="120"/>
      <c r="T9252" s="126"/>
      <c r="U9252" s="126"/>
      <c r="V9252" s="126"/>
      <c r="W9252" s="126"/>
      <c r="X9252" s="126"/>
      <c r="Y9252" s="116"/>
      <c r="Z9252" s="116"/>
      <c r="AA9252" s="116"/>
      <c r="AB9252" s="116"/>
      <c r="AC9252" s="116"/>
      <c r="AD9252" s="116"/>
    </row>
    <row r="9253" spans="1:30" s="189" customFormat="1">
      <c r="A9253" s="116">
        <v>9253</v>
      </c>
      <c r="B9253" s="129">
        <v>44384</v>
      </c>
      <c r="C9253" s="118">
        <f t="shared" si="447"/>
        <v>7</v>
      </c>
      <c r="D9253" s="120" t="s">
        <v>25</v>
      </c>
      <c r="E9253" s="120" t="s">
        <v>20633</v>
      </c>
      <c r="F9253" s="209" t="s">
        <v>20634</v>
      </c>
      <c r="G9253" s="119" t="s">
        <v>20635</v>
      </c>
      <c r="H9253" s="121" t="s">
        <v>101</v>
      </c>
      <c r="I9253" s="121" t="s">
        <v>42</v>
      </c>
      <c r="J9253" s="121" t="s">
        <v>43</v>
      </c>
      <c r="K9253" s="121" t="s">
        <v>65</v>
      </c>
      <c r="L9253" s="131" t="s">
        <v>32</v>
      </c>
      <c r="M9253" s="120" t="s">
        <v>78</v>
      </c>
      <c r="N9253" s="131"/>
      <c r="O9253" s="131">
        <v>44406</v>
      </c>
      <c r="P9253" s="126"/>
      <c r="Q9253" s="118"/>
      <c r="R9253" s="118"/>
      <c r="S9253" s="120"/>
      <c r="T9253" s="126"/>
      <c r="U9253" s="126"/>
      <c r="V9253" s="126"/>
      <c r="W9253" s="126"/>
      <c r="X9253" s="126"/>
      <c r="Y9253" s="116"/>
      <c r="Z9253" s="116"/>
      <c r="AA9253" s="116"/>
      <c r="AB9253" s="116"/>
      <c r="AC9253" s="116"/>
      <c r="AD9253" s="116"/>
    </row>
    <row r="9254" spans="1:30" s="189" customFormat="1">
      <c r="A9254" s="116">
        <v>9254</v>
      </c>
      <c r="B9254" s="129">
        <v>44384</v>
      </c>
      <c r="C9254" s="118">
        <f t="shared" si="447"/>
        <v>7</v>
      </c>
      <c r="D9254" s="120" t="s">
        <v>25</v>
      </c>
      <c r="E9254" s="120" t="s">
        <v>20636</v>
      </c>
      <c r="F9254" s="209" t="s">
        <v>20637</v>
      </c>
      <c r="G9254" s="119" t="s">
        <v>20638</v>
      </c>
      <c r="H9254" s="121" t="s">
        <v>97</v>
      </c>
      <c r="I9254" s="121" t="s">
        <v>42</v>
      </c>
      <c r="J9254" s="121" t="s">
        <v>82</v>
      </c>
      <c r="K9254" s="121" t="s">
        <v>65</v>
      </c>
      <c r="L9254" s="131" t="s">
        <v>32</v>
      </c>
      <c r="M9254" s="120" t="s">
        <v>78</v>
      </c>
      <c r="N9254" s="131"/>
      <c r="O9254" s="131">
        <v>44406</v>
      </c>
      <c r="P9254" s="126"/>
      <c r="Q9254" s="118"/>
      <c r="R9254" s="118"/>
      <c r="S9254" s="120"/>
      <c r="T9254" s="126"/>
      <c r="U9254" s="126"/>
      <c r="V9254" s="126"/>
      <c r="W9254" s="126"/>
      <c r="X9254" s="126"/>
      <c r="Y9254" s="116"/>
      <c r="Z9254" s="116"/>
      <c r="AA9254" s="116"/>
      <c r="AB9254" s="116"/>
      <c r="AC9254" s="116"/>
      <c r="AD9254" s="116"/>
    </row>
    <row r="9255" spans="1:30" s="189" customFormat="1">
      <c r="A9255" s="116">
        <v>9255</v>
      </c>
      <c r="B9255" s="129">
        <v>44384</v>
      </c>
      <c r="C9255" s="118">
        <f t="shared" si="447"/>
        <v>7</v>
      </c>
      <c r="D9255" s="120" t="s">
        <v>25</v>
      </c>
      <c r="E9255" s="120" t="s">
        <v>20639</v>
      </c>
      <c r="F9255" s="209" t="s">
        <v>1465</v>
      </c>
      <c r="G9255" s="119" t="s">
        <v>20640</v>
      </c>
      <c r="H9255" s="121" t="s">
        <v>160</v>
      </c>
      <c r="I9255" s="119" t="s">
        <v>63</v>
      </c>
      <c r="J9255" s="121" t="s">
        <v>328</v>
      </c>
      <c r="K9255" s="121" t="s">
        <v>65</v>
      </c>
      <c r="L9255" s="131" t="s">
        <v>32</v>
      </c>
      <c r="M9255" s="120" t="s">
        <v>33</v>
      </c>
      <c r="N9255" s="131">
        <v>44432</v>
      </c>
      <c r="O9255" s="131">
        <v>44448</v>
      </c>
      <c r="P9255" s="126"/>
      <c r="Q9255" s="118"/>
      <c r="R9255" s="118"/>
      <c r="S9255" s="120"/>
      <c r="T9255" s="126"/>
      <c r="U9255" s="126"/>
      <c r="V9255" s="126"/>
      <c r="W9255" s="126"/>
      <c r="X9255" s="126"/>
      <c r="Y9255" s="116"/>
      <c r="Z9255" s="116"/>
      <c r="AA9255" s="116"/>
      <c r="AB9255" s="116"/>
      <c r="AC9255" s="116"/>
      <c r="AD9255" s="116"/>
    </row>
    <row r="9256" spans="1:30" s="189" customFormat="1">
      <c r="A9256" s="116">
        <v>9256</v>
      </c>
      <c r="B9256" s="129">
        <v>44384</v>
      </c>
      <c r="C9256" s="118">
        <f t="shared" si="447"/>
        <v>7</v>
      </c>
      <c r="D9256" s="120" t="s">
        <v>25</v>
      </c>
      <c r="E9256" s="120" t="s">
        <v>20641</v>
      </c>
      <c r="F9256" s="209" t="s">
        <v>20642</v>
      </c>
      <c r="G9256" s="119" t="s">
        <v>20643</v>
      </c>
      <c r="H9256" s="121"/>
      <c r="I9256" s="119" t="s">
        <v>30</v>
      </c>
      <c r="J9256" s="121" t="s">
        <v>7142</v>
      </c>
      <c r="K9256" s="121" t="s">
        <v>65</v>
      </c>
      <c r="L9256" s="131" t="s">
        <v>32</v>
      </c>
      <c r="M9256" s="120" t="s">
        <v>33</v>
      </c>
      <c r="N9256" s="131">
        <v>44386</v>
      </c>
      <c r="O9256" s="131">
        <v>44456</v>
      </c>
      <c r="P9256" s="126"/>
      <c r="Q9256" s="118"/>
      <c r="R9256" s="118"/>
      <c r="S9256" s="120"/>
      <c r="T9256" s="126"/>
      <c r="U9256" s="126"/>
      <c r="V9256" s="126"/>
      <c r="W9256" s="126"/>
      <c r="X9256" s="126"/>
      <c r="Y9256" s="116"/>
      <c r="Z9256" s="116"/>
      <c r="AA9256" s="116"/>
      <c r="AB9256" s="116"/>
      <c r="AC9256" s="116"/>
      <c r="AD9256" s="116"/>
    </row>
    <row r="9257" spans="1:30" s="189" customFormat="1">
      <c r="A9257" s="116">
        <v>9257</v>
      </c>
      <c r="B9257" s="129">
        <v>44384</v>
      </c>
      <c r="C9257" s="118">
        <f t="shared" si="447"/>
        <v>7</v>
      </c>
      <c r="D9257" s="120" t="s">
        <v>25</v>
      </c>
      <c r="E9257" s="120" t="s">
        <v>20644</v>
      </c>
      <c r="F9257" s="209" t="s">
        <v>7716</v>
      </c>
      <c r="G9257" s="119" t="s">
        <v>20645</v>
      </c>
      <c r="H9257" s="121" t="s">
        <v>76</v>
      </c>
      <c r="I9257" s="121" t="s">
        <v>30</v>
      </c>
      <c r="J9257" s="121" t="s">
        <v>485</v>
      </c>
      <c r="K9257" s="121" t="s">
        <v>65</v>
      </c>
      <c r="L9257" s="131" t="s">
        <v>32</v>
      </c>
      <c r="M9257" s="120" t="s">
        <v>78</v>
      </c>
      <c r="N9257" s="131"/>
      <c r="O9257" s="131"/>
      <c r="P9257" s="126"/>
      <c r="Q9257" s="118"/>
      <c r="R9257" s="118"/>
      <c r="S9257" s="120"/>
      <c r="T9257" s="126"/>
      <c r="U9257" s="126"/>
      <c r="V9257" s="126"/>
      <c r="W9257" s="126"/>
      <c r="X9257" s="126"/>
      <c r="Y9257" s="116"/>
      <c r="Z9257" s="116"/>
      <c r="AA9257" s="116"/>
      <c r="AB9257" s="116"/>
      <c r="AC9257" s="116"/>
      <c r="AD9257" s="116"/>
    </row>
    <row r="9258" spans="1:30" s="189" customFormat="1">
      <c r="A9258" s="116">
        <v>9258</v>
      </c>
      <c r="B9258" s="129">
        <v>44384</v>
      </c>
      <c r="C9258" s="118">
        <f t="shared" si="447"/>
        <v>7</v>
      </c>
      <c r="D9258" s="120" t="s">
        <v>25</v>
      </c>
      <c r="E9258" s="120" t="s">
        <v>20646</v>
      </c>
      <c r="F9258" s="209" t="s">
        <v>8267</v>
      </c>
      <c r="G9258" s="119" t="s">
        <v>20647</v>
      </c>
      <c r="H9258" s="121" t="s">
        <v>71</v>
      </c>
      <c r="I9258" s="119" t="s">
        <v>63</v>
      </c>
      <c r="J9258" s="121" t="s">
        <v>328</v>
      </c>
      <c r="K9258" s="121" t="s">
        <v>65</v>
      </c>
      <c r="L9258" s="131" t="s">
        <v>32</v>
      </c>
      <c r="M9258" s="120" t="s">
        <v>33</v>
      </c>
      <c r="N9258" s="131">
        <v>44386</v>
      </c>
      <c r="O9258" s="131">
        <v>44456</v>
      </c>
      <c r="P9258" s="126"/>
      <c r="Q9258" s="118"/>
      <c r="R9258" s="118"/>
      <c r="S9258" s="120"/>
      <c r="T9258" s="126"/>
      <c r="U9258" s="126"/>
      <c r="V9258" s="126"/>
      <c r="W9258" s="126"/>
      <c r="X9258" s="126"/>
      <c r="Y9258" s="116"/>
      <c r="Z9258" s="116"/>
      <c r="AA9258" s="116"/>
      <c r="AB9258" s="116"/>
      <c r="AC9258" s="116"/>
      <c r="AD9258" s="116"/>
    </row>
    <row r="9259" spans="1:30" s="189" customFormat="1">
      <c r="A9259" s="116">
        <v>9259</v>
      </c>
      <c r="B9259" s="129">
        <v>44384</v>
      </c>
      <c r="C9259" s="118">
        <f t="shared" si="447"/>
        <v>7</v>
      </c>
      <c r="D9259" s="120" t="s">
        <v>25</v>
      </c>
      <c r="E9259" s="120" t="s">
        <v>20648</v>
      </c>
      <c r="F9259" s="209" t="s">
        <v>8267</v>
      </c>
      <c r="G9259" s="119" t="s">
        <v>20649</v>
      </c>
      <c r="H9259" s="121" t="s">
        <v>29</v>
      </c>
      <c r="I9259" s="121" t="s">
        <v>63</v>
      </c>
      <c r="J9259" s="121" t="s">
        <v>601</v>
      </c>
      <c r="K9259" s="121" t="s">
        <v>65</v>
      </c>
      <c r="L9259" s="131" t="s">
        <v>32</v>
      </c>
      <c r="M9259" s="120" t="s">
        <v>33</v>
      </c>
      <c r="N9259" s="131">
        <v>44386</v>
      </c>
      <c r="O9259" s="131">
        <v>44456</v>
      </c>
      <c r="P9259" s="126"/>
      <c r="Q9259" s="118"/>
      <c r="R9259" s="118"/>
      <c r="S9259" s="120"/>
      <c r="T9259" s="126"/>
      <c r="U9259" s="126"/>
      <c r="V9259" s="126"/>
      <c r="W9259" s="126"/>
      <c r="X9259" s="126"/>
      <c r="Y9259" s="116"/>
      <c r="Z9259" s="116"/>
      <c r="AA9259" s="116"/>
      <c r="AB9259" s="116"/>
      <c r="AC9259" s="116"/>
      <c r="AD9259" s="116"/>
    </row>
    <row r="9260" spans="1:30" s="189" customFormat="1">
      <c r="A9260" s="116">
        <v>9260</v>
      </c>
      <c r="B9260" s="129">
        <v>44384</v>
      </c>
      <c r="C9260" s="118">
        <f t="shared" si="447"/>
        <v>7</v>
      </c>
      <c r="D9260" s="120" t="s">
        <v>25</v>
      </c>
      <c r="E9260" s="120" t="s">
        <v>20650</v>
      </c>
      <c r="F9260" s="209" t="s">
        <v>636</v>
      </c>
      <c r="G9260" s="119" t="s">
        <v>11783</v>
      </c>
      <c r="H9260" s="121" t="s">
        <v>140</v>
      </c>
      <c r="I9260" s="119" t="s">
        <v>30</v>
      </c>
      <c r="J9260" s="121" t="s">
        <v>5135</v>
      </c>
      <c r="K9260" s="121" t="s">
        <v>65</v>
      </c>
      <c r="L9260" s="131" t="s">
        <v>32</v>
      </c>
      <c r="M9260" s="120" t="s">
        <v>78</v>
      </c>
      <c r="N9260" s="131"/>
      <c r="O9260" s="131"/>
      <c r="P9260" s="126"/>
      <c r="Q9260" s="118"/>
      <c r="R9260" s="118"/>
      <c r="S9260" s="120"/>
      <c r="T9260" s="126"/>
      <c r="U9260" s="126"/>
      <c r="V9260" s="126"/>
      <c r="W9260" s="126"/>
      <c r="X9260" s="126"/>
      <c r="Y9260" s="116"/>
      <c r="Z9260" s="116"/>
      <c r="AA9260" s="116"/>
      <c r="AB9260" s="116"/>
      <c r="AC9260" s="116"/>
      <c r="AD9260" s="116"/>
    </row>
    <row r="9261" spans="1:30" s="189" customFormat="1">
      <c r="A9261" s="116">
        <v>9261</v>
      </c>
      <c r="B9261" s="129">
        <v>44384</v>
      </c>
      <c r="C9261" s="118">
        <f t="shared" si="447"/>
        <v>7</v>
      </c>
      <c r="D9261" s="120" t="s">
        <v>25</v>
      </c>
      <c r="E9261" s="120" t="s">
        <v>20651</v>
      </c>
      <c r="F9261" s="209" t="s">
        <v>20652</v>
      </c>
      <c r="G9261" s="119" t="s">
        <v>20653</v>
      </c>
      <c r="H9261" s="121" t="s">
        <v>118</v>
      </c>
      <c r="I9261" s="121" t="s">
        <v>30</v>
      </c>
      <c r="J9261" s="121" t="s">
        <v>87</v>
      </c>
      <c r="K9261" s="121" t="s">
        <v>65</v>
      </c>
      <c r="L9261" s="131" t="s">
        <v>32</v>
      </c>
      <c r="M9261" s="120" t="s">
        <v>33</v>
      </c>
      <c r="N9261" s="131">
        <v>44386</v>
      </c>
      <c r="O9261" s="131">
        <v>44456</v>
      </c>
      <c r="P9261" s="126"/>
      <c r="Q9261" s="118"/>
      <c r="R9261" s="118"/>
      <c r="S9261" s="120"/>
      <c r="T9261" s="126"/>
      <c r="U9261" s="126"/>
      <c r="V9261" s="126"/>
      <c r="W9261" s="126"/>
      <c r="X9261" s="126"/>
      <c r="Y9261" s="116"/>
      <c r="Z9261" s="116"/>
      <c r="AA9261" s="116"/>
      <c r="AB9261" s="116"/>
      <c r="AC9261" s="116"/>
      <c r="AD9261" s="116"/>
    </row>
    <row r="9262" spans="1:30" s="189" customFormat="1">
      <c r="A9262" s="116">
        <v>9262</v>
      </c>
      <c r="B9262" s="129">
        <v>44384</v>
      </c>
      <c r="C9262" s="118">
        <f t="shared" si="447"/>
        <v>7</v>
      </c>
      <c r="D9262" s="120" t="s">
        <v>25</v>
      </c>
      <c r="E9262" s="120" t="s">
        <v>20654</v>
      </c>
      <c r="F9262" s="209" t="s">
        <v>20655</v>
      </c>
      <c r="G9262" s="119" t="s">
        <v>20656</v>
      </c>
      <c r="H9262" s="121" t="s">
        <v>140</v>
      </c>
      <c r="I9262" s="121" t="s">
        <v>30</v>
      </c>
      <c r="J9262" s="121" t="s">
        <v>87</v>
      </c>
      <c r="K9262" s="121" t="s">
        <v>65</v>
      </c>
      <c r="L9262" s="131" t="s">
        <v>20657</v>
      </c>
      <c r="M9262" s="120" t="s">
        <v>78</v>
      </c>
      <c r="N9262" s="131"/>
      <c r="O9262" s="131">
        <v>44454</v>
      </c>
      <c r="P9262" s="126"/>
      <c r="Q9262" s="118"/>
      <c r="R9262" s="118"/>
      <c r="S9262" s="120"/>
      <c r="T9262" s="126"/>
      <c r="U9262" s="126"/>
      <c r="V9262" s="126"/>
      <c r="W9262" s="126"/>
      <c r="X9262" s="126"/>
      <c r="Y9262" s="116" t="s">
        <v>18150</v>
      </c>
      <c r="Z9262" s="116"/>
      <c r="AA9262" s="116"/>
      <c r="AB9262" s="116"/>
      <c r="AC9262" s="116"/>
      <c r="AD9262" s="116"/>
    </row>
    <row r="9263" spans="1:30" s="189" customFormat="1">
      <c r="A9263" s="116">
        <v>9263</v>
      </c>
      <c r="B9263" s="129">
        <v>44384</v>
      </c>
      <c r="C9263" s="118">
        <f t="shared" si="447"/>
        <v>7</v>
      </c>
      <c r="D9263" s="120" t="s">
        <v>25</v>
      </c>
      <c r="E9263" s="120" t="s">
        <v>20658</v>
      </c>
      <c r="F9263" s="209" t="s">
        <v>20659</v>
      </c>
      <c r="G9263" s="119" t="s">
        <v>20660</v>
      </c>
      <c r="H9263" s="121" t="s">
        <v>41</v>
      </c>
      <c r="I9263" s="182" t="s">
        <v>42</v>
      </c>
      <c r="J9263" s="121" t="s">
        <v>478</v>
      </c>
      <c r="K9263" s="121" t="s">
        <v>65</v>
      </c>
      <c r="L9263" s="131" t="s">
        <v>32</v>
      </c>
      <c r="M9263" s="120" t="s">
        <v>78</v>
      </c>
      <c r="N9263" s="131"/>
      <c r="O9263" s="131"/>
      <c r="P9263" s="126"/>
      <c r="Q9263" s="118"/>
      <c r="R9263" s="118"/>
      <c r="S9263" s="120"/>
      <c r="T9263" s="126"/>
      <c r="U9263" s="126"/>
      <c r="V9263" s="126"/>
      <c r="W9263" s="126"/>
      <c r="X9263" s="126"/>
      <c r="Y9263" s="116"/>
      <c r="Z9263" s="116"/>
      <c r="AA9263" s="116"/>
      <c r="AB9263" s="116"/>
      <c r="AC9263" s="116"/>
      <c r="AD9263" s="116"/>
    </row>
    <row r="9264" spans="1:30" s="189" customFormat="1">
      <c r="A9264" s="116">
        <v>9264</v>
      </c>
      <c r="B9264" s="129">
        <v>44384</v>
      </c>
      <c r="C9264" s="118">
        <f t="shared" si="447"/>
        <v>7</v>
      </c>
      <c r="D9264" s="120" t="s">
        <v>25</v>
      </c>
      <c r="E9264" s="120" t="s">
        <v>20661</v>
      </c>
      <c r="F9264" s="209" t="s">
        <v>7055</v>
      </c>
      <c r="G9264" s="119" t="s">
        <v>20662</v>
      </c>
      <c r="H9264" s="121" t="s">
        <v>97</v>
      </c>
      <c r="I9264" s="121" t="s">
        <v>30</v>
      </c>
      <c r="J9264" s="121" t="s">
        <v>77</v>
      </c>
      <c r="K9264" s="121" t="s">
        <v>65</v>
      </c>
      <c r="L9264" s="131" t="s">
        <v>32</v>
      </c>
      <c r="M9264" s="120" t="s">
        <v>33</v>
      </c>
      <c r="N9264" s="131">
        <v>44386</v>
      </c>
      <c r="O9264" s="131">
        <v>44456</v>
      </c>
      <c r="P9264" s="126"/>
      <c r="Q9264" s="118"/>
      <c r="R9264" s="118"/>
      <c r="S9264" s="120" t="s">
        <v>92</v>
      </c>
      <c r="T9264" s="126">
        <v>44456</v>
      </c>
      <c r="U9264" s="126"/>
      <c r="V9264" s="126"/>
      <c r="W9264" s="126"/>
      <c r="X9264" s="126"/>
      <c r="Y9264" s="116"/>
      <c r="Z9264" s="116"/>
      <c r="AA9264" s="116"/>
      <c r="AB9264" s="116"/>
      <c r="AC9264" s="116"/>
      <c r="AD9264" s="116"/>
    </row>
    <row r="9265" spans="1:30" s="189" customFormat="1" ht="27.6">
      <c r="A9265" s="116">
        <v>9265</v>
      </c>
      <c r="B9265" s="129">
        <v>44384</v>
      </c>
      <c r="C9265" s="118">
        <f t="shared" si="447"/>
        <v>7</v>
      </c>
      <c r="D9265" s="120" t="s">
        <v>25</v>
      </c>
      <c r="E9265" s="120" t="s">
        <v>20663</v>
      </c>
      <c r="F9265" s="209" t="s">
        <v>20664</v>
      </c>
      <c r="G9265" s="119" t="s">
        <v>20665</v>
      </c>
      <c r="H9265" s="121" t="s">
        <v>1173</v>
      </c>
      <c r="I9265" s="121" t="s">
        <v>30</v>
      </c>
      <c r="J9265" s="121" t="s">
        <v>87</v>
      </c>
      <c r="K9265" s="121" t="s">
        <v>65</v>
      </c>
      <c r="L9265" s="131" t="s">
        <v>32</v>
      </c>
      <c r="M9265" s="120" t="s">
        <v>78</v>
      </c>
      <c r="N9265" s="131"/>
      <c r="O9265" s="131"/>
      <c r="P9265" s="126"/>
      <c r="Q9265" s="118"/>
      <c r="R9265" s="118"/>
      <c r="S9265" s="120"/>
      <c r="T9265" s="126"/>
      <c r="U9265" s="126"/>
      <c r="V9265" s="126"/>
      <c r="W9265" s="126"/>
      <c r="X9265" s="126"/>
      <c r="Y9265" s="116"/>
      <c r="Z9265" s="116"/>
      <c r="AA9265" s="116"/>
      <c r="AB9265" s="116"/>
      <c r="AC9265" s="116"/>
      <c r="AD9265" s="116"/>
    </row>
    <row r="9266" spans="1:30" s="189" customFormat="1">
      <c r="A9266" s="116">
        <v>9266</v>
      </c>
      <c r="B9266" s="129">
        <v>44385</v>
      </c>
      <c r="C9266" s="118">
        <f t="shared" si="447"/>
        <v>7</v>
      </c>
      <c r="D9266" s="120" t="s">
        <v>25</v>
      </c>
      <c r="E9266" s="120" t="s">
        <v>20666</v>
      </c>
      <c r="F9266" s="209" t="s">
        <v>20667</v>
      </c>
      <c r="G9266" s="119" t="s">
        <v>214</v>
      </c>
      <c r="H9266" s="121" t="s">
        <v>53</v>
      </c>
      <c r="I9266" s="119" t="s">
        <v>63</v>
      </c>
      <c r="J9266" s="121" t="s">
        <v>601</v>
      </c>
      <c r="K9266" s="121" t="s">
        <v>65</v>
      </c>
      <c r="L9266" s="131" t="s">
        <v>32</v>
      </c>
      <c r="M9266" s="120" t="s">
        <v>33</v>
      </c>
      <c r="N9266" s="131">
        <v>44389</v>
      </c>
      <c r="O9266" s="131">
        <v>44463</v>
      </c>
      <c r="P9266" s="126"/>
      <c r="Q9266" s="118"/>
      <c r="R9266" s="124">
        <f ca="1">TODAY()-O9266</f>
        <v>215</v>
      </c>
      <c r="S9266" s="120"/>
      <c r="T9266" s="126"/>
      <c r="U9266" s="126"/>
      <c r="V9266" s="126"/>
      <c r="W9266" s="126"/>
      <c r="X9266" s="126"/>
      <c r="Y9266" s="116"/>
      <c r="Z9266" s="116"/>
      <c r="AA9266" s="116"/>
      <c r="AB9266" s="116"/>
      <c r="AC9266" s="116"/>
      <c r="AD9266" s="116"/>
    </row>
    <row r="9267" spans="1:30" s="189" customFormat="1" ht="27.6">
      <c r="A9267" s="116">
        <v>9267</v>
      </c>
      <c r="B9267" s="129">
        <v>44385</v>
      </c>
      <c r="C9267" s="118">
        <f t="shared" si="447"/>
        <v>7</v>
      </c>
      <c r="D9267" s="120" t="s">
        <v>252</v>
      </c>
      <c r="E9267" s="120" t="s">
        <v>20668</v>
      </c>
      <c r="F9267" s="209" t="s">
        <v>20669</v>
      </c>
      <c r="G9267" s="119" t="s">
        <v>20670</v>
      </c>
      <c r="H9267" s="121" t="s">
        <v>160</v>
      </c>
      <c r="I9267" s="119" t="s">
        <v>63</v>
      </c>
      <c r="J9267" s="121" t="s">
        <v>323</v>
      </c>
      <c r="K9267" s="121" t="s">
        <v>65</v>
      </c>
      <c r="L9267" s="131" t="s">
        <v>32</v>
      </c>
      <c r="M9267" s="120" t="s">
        <v>466</v>
      </c>
      <c r="N9267" s="131"/>
      <c r="O9267" s="131"/>
      <c r="P9267" s="126"/>
      <c r="Q9267" s="118"/>
      <c r="R9267" s="118"/>
      <c r="S9267" s="120"/>
      <c r="T9267" s="126"/>
      <c r="U9267" s="126"/>
      <c r="V9267" s="126"/>
      <c r="W9267" s="126"/>
      <c r="X9267" s="126"/>
      <c r="Y9267" s="116"/>
      <c r="Z9267" s="116"/>
      <c r="AA9267" s="116"/>
      <c r="AB9267" s="116"/>
      <c r="AC9267" s="116"/>
      <c r="AD9267" s="116"/>
    </row>
    <row r="9268" spans="1:30" s="189" customFormat="1">
      <c r="A9268" s="116">
        <v>9268</v>
      </c>
      <c r="B9268" s="129">
        <v>44385</v>
      </c>
      <c r="C9268" s="118">
        <f t="shared" si="447"/>
        <v>7</v>
      </c>
      <c r="D9268" s="120" t="s">
        <v>252</v>
      </c>
      <c r="E9268" s="120" t="s">
        <v>20671</v>
      </c>
      <c r="F9268" s="209" t="s">
        <v>1192</v>
      </c>
      <c r="G9268" s="119" t="s">
        <v>12098</v>
      </c>
      <c r="H9268" s="121" t="s">
        <v>160</v>
      </c>
      <c r="I9268" s="145" t="s">
        <v>30</v>
      </c>
      <c r="J9268" s="121" t="s">
        <v>7142</v>
      </c>
      <c r="K9268" s="121" t="s">
        <v>65</v>
      </c>
      <c r="L9268" s="131" t="s">
        <v>32</v>
      </c>
      <c r="M9268" s="120" t="s">
        <v>33</v>
      </c>
      <c r="N9268" s="131"/>
      <c r="O9268" s="157">
        <v>44389</v>
      </c>
      <c r="P9268" s="126"/>
      <c r="Q9268" s="118"/>
      <c r="R9268" s="118"/>
      <c r="S9268" s="120" t="s">
        <v>237</v>
      </c>
      <c r="T9268" s="126">
        <v>44453</v>
      </c>
      <c r="U9268" s="126"/>
      <c r="V9268" s="126"/>
      <c r="W9268" s="126"/>
      <c r="X9268" s="126"/>
      <c r="Y9268" s="116"/>
      <c r="Z9268" s="116"/>
      <c r="AA9268" s="116"/>
      <c r="AB9268" s="116"/>
      <c r="AC9268" s="116"/>
      <c r="AD9268" s="116"/>
    </row>
    <row r="9269" spans="1:30" s="189" customFormat="1" ht="27.6">
      <c r="A9269" s="116">
        <v>9269</v>
      </c>
      <c r="B9269" s="129">
        <v>44385</v>
      </c>
      <c r="C9269" s="118">
        <f t="shared" si="447"/>
        <v>7</v>
      </c>
      <c r="D9269" s="120" t="s">
        <v>252</v>
      </c>
      <c r="E9269" s="120" t="s">
        <v>20672</v>
      </c>
      <c r="F9269" s="209" t="s">
        <v>20673</v>
      </c>
      <c r="G9269" s="119" t="s">
        <v>4789</v>
      </c>
      <c r="H9269" s="121" t="s">
        <v>86</v>
      </c>
      <c r="I9269" s="119" t="s">
        <v>30</v>
      </c>
      <c r="J9269" s="121" t="s">
        <v>87</v>
      </c>
      <c r="K9269" s="121" t="s">
        <v>65</v>
      </c>
      <c r="L9269" s="131" t="s">
        <v>32</v>
      </c>
      <c r="M9269" s="120" t="s">
        <v>466</v>
      </c>
      <c r="N9269" s="131"/>
      <c r="O9269" s="131"/>
      <c r="P9269" s="126"/>
      <c r="Q9269" s="118"/>
      <c r="R9269" s="118"/>
      <c r="S9269" s="120"/>
      <c r="T9269" s="126"/>
      <c r="U9269" s="126"/>
      <c r="V9269" s="126"/>
      <c r="W9269" s="126"/>
      <c r="X9269" s="126"/>
      <c r="Y9269" s="116"/>
      <c r="Z9269" s="116"/>
      <c r="AA9269" s="116"/>
      <c r="AB9269" s="116"/>
      <c r="AC9269" s="116"/>
      <c r="AD9269" s="116"/>
    </row>
    <row r="9270" spans="1:30" s="189" customFormat="1" ht="27.6">
      <c r="A9270" s="116">
        <v>9270</v>
      </c>
      <c r="B9270" s="129">
        <v>44385</v>
      </c>
      <c r="C9270" s="118">
        <f t="shared" si="447"/>
        <v>7</v>
      </c>
      <c r="D9270" s="120" t="s">
        <v>252</v>
      </c>
      <c r="E9270" s="120" t="s">
        <v>20674</v>
      </c>
      <c r="F9270" s="209" t="s">
        <v>20675</v>
      </c>
      <c r="G9270" s="119" t="s">
        <v>20676</v>
      </c>
      <c r="H9270" s="121" t="s">
        <v>160</v>
      </c>
      <c r="I9270" s="119" t="s">
        <v>42</v>
      </c>
      <c r="J9270" s="121" t="s">
        <v>43</v>
      </c>
      <c r="K9270" s="121" t="s">
        <v>65</v>
      </c>
      <c r="L9270" s="131" t="s">
        <v>32</v>
      </c>
      <c r="M9270" s="120" t="s">
        <v>33</v>
      </c>
      <c r="N9270" s="131"/>
      <c r="O9270" s="131">
        <v>44386</v>
      </c>
      <c r="P9270" s="126"/>
      <c r="Q9270" s="118"/>
      <c r="R9270" s="118"/>
      <c r="S9270" s="120" t="s">
        <v>922</v>
      </c>
      <c r="T9270" s="126">
        <v>44386</v>
      </c>
      <c r="U9270" s="126"/>
      <c r="V9270" s="126"/>
      <c r="W9270" s="126"/>
      <c r="X9270" s="126"/>
      <c r="Y9270" s="116"/>
      <c r="Z9270" s="116"/>
      <c r="AA9270" s="116"/>
      <c r="AB9270" s="116"/>
      <c r="AC9270" s="116"/>
      <c r="AD9270" s="116"/>
    </row>
    <row r="9271" spans="1:30" s="189" customFormat="1">
      <c r="A9271" s="116">
        <v>9271</v>
      </c>
      <c r="B9271" s="129">
        <v>44385</v>
      </c>
      <c r="C9271" s="118">
        <f t="shared" si="447"/>
        <v>7</v>
      </c>
      <c r="D9271" s="120" t="s">
        <v>252</v>
      </c>
      <c r="E9271" s="120" t="s">
        <v>20677</v>
      </c>
      <c r="F9271" s="209" t="s">
        <v>12817</v>
      </c>
      <c r="G9271" s="119" t="s">
        <v>20678</v>
      </c>
      <c r="H9271" s="121" t="s">
        <v>1173</v>
      </c>
      <c r="I9271" s="121" t="s">
        <v>30</v>
      </c>
      <c r="J9271" s="121" t="s">
        <v>87</v>
      </c>
      <c r="K9271" s="121" t="s">
        <v>65</v>
      </c>
      <c r="L9271" s="131" t="s">
        <v>32</v>
      </c>
      <c r="M9271" s="120" t="s">
        <v>466</v>
      </c>
      <c r="N9271" s="131"/>
      <c r="O9271" s="131"/>
      <c r="P9271" s="126"/>
      <c r="Q9271" s="118"/>
      <c r="R9271" s="118"/>
      <c r="S9271" s="120"/>
      <c r="T9271" s="126"/>
      <c r="U9271" s="126"/>
      <c r="V9271" s="126"/>
      <c r="W9271" s="126"/>
      <c r="X9271" s="126"/>
      <c r="Y9271" s="116"/>
      <c r="Z9271" s="116"/>
      <c r="AA9271" s="116"/>
      <c r="AB9271" s="116"/>
      <c r="AC9271" s="116"/>
      <c r="AD9271" s="116"/>
    </row>
    <row r="9272" spans="1:30" s="189" customFormat="1">
      <c r="A9272" s="116">
        <v>9272</v>
      </c>
      <c r="B9272" s="129">
        <v>44385</v>
      </c>
      <c r="C9272" s="118">
        <f t="shared" si="447"/>
        <v>7</v>
      </c>
      <c r="D9272" s="120" t="s">
        <v>252</v>
      </c>
      <c r="E9272" s="120" t="s">
        <v>20679</v>
      </c>
      <c r="F9272" s="209" t="s">
        <v>20680</v>
      </c>
      <c r="G9272" s="119" t="s">
        <v>9741</v>
      </c>
      <c r="H9272" s="121" t="s">
        <v>140</v>
      </c>
      <c r="I9272" s="121" t="s">
        <v>30</v>
      </c>
      <c r="J9272" s="121" t="s">
        <v>31</v>
      </c>
      <c r="K9272" s="121" t="s">
        <v>65</v>
      </c>
      <c r="L9272" s="131" t="s">
        <v>32</v>
      </c>
      <c r="M9272" s="120" t="s">
        <v>466</v>
      </c>
      <c r="N9272" s="131"/>
      <c r="O9272" s="233"/>
      <c r="P9272" s="126"/>
      <c r="Q9272" s="118"/>
      <c r="R9272" s="118"/>
      <c r="S9272" s="120"/>
      <c r="T9272" s="126"/>
      <c r="U9272" s="126"/>
      <c r="V9272" s="126"/>
      <c r="W9272" s="126"/>
      <c r="X9272" s="126"/>
      <c r="Y9272" s="116"/>
      <c r="Z9272" s="116"/>
      <c r="AA9272" s="116"/>
      <c r="AB9272" s="116"/>
      <c r="AC9272" s="116"/>
      <c r="AD9272" s="116"/>
    </row>
    <row r="9273" spans="1:30" s="189" customFormat="1" ht="27.6">
      <c r="A9273" s="116">
        <v>9273</v>
      </c>
      <c r="B9273" s="129">
        <v>44385</v>
      </c>
      <c r="C9273" s="118">
        <f t="shared" si="447"/>
        <v>7</v>
      </c>
      <c r="D9273" s="120" t="s">
        <v>252</v>
      </c>
      <c r="E9273" s="120" t="s">
        <v>20681</v>
      </c>
      <c r="F9273" s="209" t="s">
        <v>20682</v>
      </c>
      <c r="G9273" s="119" t="s">
        <v>20683</v>
      </c>
      <c r="H9273" s="121" t="s">
        <v>140</v>
      </c>
      <c r="I9273" s="119" t="s">
        <v>30</v>
      </c>
      <c r="J9273" s="121" t="s">
        <v>435</v>
      </c>
      <c r="K9273" s="121" t="s">
        <v>65</v>
      </c>
      <c r="L9273" s="131" t="s">
        <v>32</v>
      </c>
      <c r="M9273" s="120" t="s">
        <v>466</v>
      </c>
      <c r="N9273" s="131"/>
      <c r="O9273" s="131"/>
      <c r="P9273" s="126"/>
      <c r="Q9273" s="118"/>
      <c r="R9273" s="118"/>
      <c r="S9273" s="120"/>
      <c r="T9273" s="126"/>
      <c r="U9273" s="126"/>
      <c r="V9273" s="126"/>
      <c r="W9273" s="126"/>
      <c r="X9273" s="126"/>
      <c r="Y9273" s="116"/>
      <c r="Z9273" s="116"/>
      <c r="AA9273" s="116"/>
      <c r="AB9273" s="116"/>
      <c r="AC9273" s="116"/>
      <c r="AD9273" s="116"/>
    </row>
    <row r="9274" spans="1:30" s="189" customFormat="1">
      <c r="A9274" s="116">
        <v>9274</v>
      </c>
      <c r="B9274" s="129">
        <v>44385</v>
      </c>
      <c r="C9274" s="118">
        <f t="shared" si="447"/>
        <v>7</v>
      </c>
      <c r="D9274" s="120" t="s">
        <v>252</v>
      </c>
      <c r="E9274" s="120" t="s">
        <v>20684</v>
      </c>
      <c r="F9274" s="209" t="s">
        <v>20685</v>
      </c>
      <c r="G9274" s="119" t="s">
        <v>9948</v>
      </c>
      <c r="H9274" s="121" t="s">
        <v>29</v>
      </c>
      <c r="I9274" s="119" t="s">
        <v>30</v>
      </c>
      <c r="J9274" s="121" t="s">
        <v>77</v>
      </c>
      <c r="K9274" s="121" t="s">
        <v>65</v>
      </c>
      <c r="L9274" s="131" t="s">
        <v>32</v>
      </c>
      <c r="M9274" s="120" t="s">
        <v>78</v>
      </c>
      <c r="N9274" s="131"/>
      <c r="O9274" s="131"/>
      <c r="P9274" s="126"/>
      <c r="Q9274" s="118"/>
      <c r="R9274" s="118"/>
      <c r="S9274" s="120"/>
      <c r="T9274" s="126"/>
      <c r="U9274" s="126"/>
      <c r="V9274" s="126"/>
      <c r="W9274" s="126"/>
      <c r="X9274" s="126"/>
      <c r="Y9274" s="116"/>
      <c r="Z9274" s="116"/>
      <c r="AA9274" s="116"/>
      <c r="AB9274" s="116"/>
      <c r="AC9274" s="116"/>
      <c r="AD9274" s="116"/>
    </row>
    <row r="9275" spans="1:30" s="189" customFormat="1">
      <c r="A9275" s="116">
        <v>9275</v>
      </c>
      <c r="B9275" s="129">
        <v>44385</v>
      </c>
      <c r="C9275" s="118">
        <f t="shared" si="447"/>
        <v>7</v>
      </c>
      <c r="D9275" s="120" t="s">
        <v>252</v>
      </c>
      <c r="E9275" s="120" t="s">
        <v>20686</v>
      </c>
      <c r="F9275" s="209" t="s">
        <v>20687</v>
      </c>
      <c r="G9275" s="119" t="s">
        <v>20688</v>
      </c>
      <c r="H9275" s="121" t="s">
        <v>86</v>
      </c>
      <c r="I9275" s="119" t="s">
        <v>42</v>
      </c>
      <c r="J9275" s="121" t="s">
        <v>319</v>
      </c>
      <c r="K9275" s="121" t="s">
        <v>65</v>
      </c>
      <c r="L9275" s="131" t="s">
        <v>32</v>
      </c>
      <c r="M9275" s="120" t="s">
        <v>466</v>
      </c>
      <c r="N9275" s="131"/>
      <c r="O9275" s="131"/>
      <c r="P9275" s="126"/>
      <c r="Q9275" s="118"/>
      <c r="R9275" s="118"/>
      <c r="S9275" s="120"/>
      <c r="T9275" s="126"/>
      <c r="U9275" s="126"/>
      <c r="V9275" s="126"/>
      <c r="W9275" s="126"/>
      <c r="X9275" s="126"/>
      <c r="Y9275" s="116"/>
      <c r="Z9275" s="116"/>
      <c r="AA9275" s="116"/>
      <c r="AB9275" s="116"/>
      <c r="AC9275" s="116"/>
      <c r="AD9275" s="116"/>
    </row>
    <row r="9276" spans="1:30" s="189" customFormat="1" ht="27.6">
      <c r="A9276" s="116">
        <v>9276</v>
      </c>
      <c r="B9276" s="129">
        <v>44385</v>
      </c>
      <c r="C9276" s="118">
        <f t="shared" si="447"/>
        <v>7</v>
      </c>
      <c r="D9276" s="120" t="s">
        <v>252</v>
      </c>
      <c r="E9276" s="120" t="s">
        <v>20689</v>
      </c>
      <c r="F9276" s="209" t="s">
        <v>20690</v>
      </c>
      <c r="G9276" s="119" t="s">
        <v>20691</v>
      </c>
      <c r="H9276" s="121" t="s">
        <v>86</v>
      </c>
      <c r="I9276" s="119" t="s">
        <v>30</v>
      </c>
      <c r="J9276" s="121" t="s">
        <v>3886</v>
      </c>
      <c r="K9276" s="121" t="s">
        <v>65</v>
      </c>
      <c r="L9276" s="131" t="s">
        <v>32</v>
      </c>
      <c r="M9276" s="120" t="s">
        <v>33</v>
      </c>
      <c r="N9276" s="131">
        <v>44386</v>
      </c>
      <c r="O9276" s="131">
        <v>44592</v>
      </c>
      <c r="P9276" s="126"/>
      <c r="Q9276" s="118"/>
      <c r="R9276" s="118"/>
      <c r="S9276" s="120"/>
      <c r="T9276" s="126"/>
      <c r="U9276" s="126"/>
      <c r="V9276" s="126"/>
      <c r="W9276" s="126"/>
      <c r="X9276" s="126"/>
      <c r="Y9276" s="116"/>
      <c r="Z9276" s="116"/>
      <c r="AA9276" s="116"/>
      <c r="AB9276" s="116"/>
      <c r="AC9276" s="116"/>
      <c r="AD9276" s="116"/>
    </row>
    <row r="9277" spans="1:30" s="189" customFormat="1">
      <c r="A9277" s="116">
        <v>9277</v>
      </c>
      <c r="B9277" s="129">
        <v>44385</v>
      </c>
      <c r="C9277" s="118">
        <f t="shared" si="447"/>
        <v>7</v>
      </c>
      <c r="D9277" s="120" t="s">
        <v>252</v>
      </c>
      <c r="E9277" s="120" t="s">
        <v>20692</v>
      </c>
      <c r="F9277" s="209" t="s">
        <v>11444</v>
      </c>
      <c r="G9277" s="119" t="s">
        <v>20693</v>
      </c>
      <c r="H9277" s="121" t="s">
        <v>177</v>
      </c>
      <c r="I9277" s="119" t="s">
        <v>30</v>
      </c>
      <c r="J9277" s="121" t="s">
        <v>77</v>
      </c>
      <c r="K9277" s="121" t="s">
        <v>65</v>
      </c>
      <c r="L9277" s="131" t="s">
        <v>32</v>
      </c>
      <c r="M9277" s="120" t="s">
        <v>184</v>
      </c>
      <c r="N9277" s="131"/>
      <c r="O9277" s="131"/>
      <c r="P9277" s="126"/>
      <c r="Q9277" s="118"/>
      <c r="R9277" s="118"/>
      <c r="S9277" s="120"/>
      <c r="T9277" s="126"/>
      <c r="U9277" s="126"/>
      <c r="V9277" s="126"/>
      <c r="W9277" s="126"/>
      <c r="X9277" s="126"/>
      <c r="Y9277" s="116"/>
      <c r="Z9277" s="116"/>
      <c r="AA9277" s="116"/>
      <c r="AB9277" s="116"/>
      <c r="AC9277" s="116"/>
      <c r="AD9277" s="116"/>
    </row>
    <row r="9278" spans="1:30" s="189" customFormat="1">
      <c r="A9278" s="116">
        <v>9278</v>
      </c>
      <c r="B9278" s="129">
        <v>44385</v>
      </c>
      <c r="C9278" s="118">
        <f t="shared" si="447"/>
        <v>7</v>
      </c>
      <c r="D9278" s="120" t="s">
        <v>252</v>
      </c>
      <c r="E9278" s="120" t="s">
        <v>20694</v>
      </c>
      <c r="F9278" s="209" t="s">
        <v>20695</v>
      </c>
      <c r="G9278" s="119" t="s">
        <v>20696</v>
      </c>
      <c r="H9278" s="121" t="s">
        <v>29</v>
      </c>
      <c r="I9278" s="119" t="s">
        <v>30</v>
      </c>
      <c r="J9278" s="121" t="s">
        <v>31</v>
      </c>
      <c r="K9278" s="121" t="s">
        <v>65</v>
      </c>
      <c r="L9278" s="131" t="s">
        <v>32</v>
      </c>
      <c r="M9278" s="120" t="s">
        <v>33</v>
      </c>
      <c r="N9278" s="131"/>
      <c r="O9278" s="157">
        <v>44390</v>
      </c>
      <c r="P9278" s="126"/>
      <c r="Q9278" s="118"/>
      <c r="R9278" s="118"/>
      <c r="S9278" s="120" t="s">
        <v>92</v>
      </c>
      <c r="T9278" s="126">
        <v>44420</v>
      </c>
      <c r="U9278" s="126"/>
      <c r="V9278" s="126"/>
      <c r="W9278" s="126"/>
      <c r="X9278" s="126"/>
      <c r="Y9278" s="116"/>
      <c r="Z9278" s="116"/>
      <c r="AA9278" s="116"/>
      <c r="AB9278" s="116"/>
      <c r="AC9278" s="116"/>
      <c r="AD9278" s="116"/>
    </row>
    <row r="9279" spans="1:30" s="189" customFormat="1">
      <c r="A9279" s="116">
        <v>9279</v>
      </c>
      <c r="B9279" s="129">
        <v>44385</v>
      </c>
      <c r="C9279" s="118">
        <f t="shared" si="447"/>
        <v>7</v>
      </c>
      <c r="D9279" s="120" t="s">
        <v>252</v>
      </c>
      <c r="E9279" s="120" t="s">
        <v>20697</v>
      </c>
      <c r="F9279" s="209" t="s">
        <v>10438</v>
      </c>
      <c r="G9279" s="119" t="s">
        <v>9161</v>
      </c>
      <c r="H9279" s="121" t="s">
        <v>344</v>
      </c>
      <c r="I9279" s="121" t="s">
        <v>30</v>
      </c>
      <c r="J9279" s="121" t="s">
        <v>7091</v>
      </c>
      <c r="K9279" s="121" t="s">
        <v>65</v>
      </c>
      <c r="L9279" s="131" t="s">
        <v>32</v>
      </c>
      <c r="M9279" s="120" t="s">
        <v>78</v>
      </c>
      <c r="N9279" s="131"/>
      <c r="O9279" s="131"/>
      <c r="P9279" s="126"/>
      <c r="Q9279" s="118"/>
      <c r="R9279" s="118"/>
      <c r="S9279" s="120"/>
      <c r="T9279" s="126"/>
      <c r="U9279" s="126"/>
      <c r="V9279" s="126"/>
      <c r="W9279" s="126"/>
      <c r="X9279" s="126"/>
      <c r="Y9279" s="116"/>
      <c r="Z9279" s="116"/>
      <c r="AA9279" s="116"/>
      <c r="AB9279" s="116"/>
      <c r="AC9279" s="116"/>
      <c r="AD9279" s="116"/>
    </row>
    <row r="9280" spans="1:30" s="189" customFormat="1">
      <c r="A9280" s="116">
        <v>9280</v>
      </c>
      <c r="B9280" s="129">
        <v>44385</v>
      </c>
      <c r="C9280" s="118">
        <f t="shared" si="447"/>
        <v>7</v>
      </c>
      <c r="D9280" s="120" t="s">
        <v>252</v>
      </c>
      <c r="E9280" s="120" t="s">
        <v>20698</v>
      </c>
      <c r="F9280" s="209" t="s">
        <v>20699</v>
      </c>
      <c r="G9280" s="119" t="s">
        <v>1629</v>
      </c>
      <c r="H9280" s="121" t="s">
        <v>86</v>
      </c>
      <c r="I9280" s="121" t="s">
        <v>30</v>
      </c>
      <c r="J9280" s="121" t="s">
        <v>8033</v>
      </c>
      <c r="K9280" s="121" t="s">
        <v>65</v>
      </c>
      <c r="L9280" s="131" t="s">
        <v>32</v>
      </c>
      <c r="M9280" s="120" t="s">
        <v>33</v>
      </c>
      <c r="N9280" s="131">
        <v>44386</v>
      </c>
      <c r="O9280" s="131">
        <v>44592</v>
      </c>
      <c r="P9280" s="126"/>
      <c r="Q9280" s="118"/>
      <c r="R9280" s="118"/>
      <c r="S9280" s="120"/>
      <c r="T9280" s="126"/>
      <c r="U9280" s="126"/>
      <c r="V9280" s="126"/>
      <c r="W9280" s="126"/>
      <c r="X9280" s="126"/>
      <c r="Y9280" s="116"/>
      <c r="Z9280" s="116"/>
      <c r="AA9280" s="116"/>
      <c r="AB9280" s="116"/>
      <c r="AC9280" s="116"/>
      <c r="AD9280" s="116"/>
    </row>
    <row r="9281" spans="1:30" s="189" customFormat="1">
      <c r="A9281" s="116">
        <v>9281</v>
      </c>
      <c r="B9281" s="129">
        <v>44385</v>
      </c>
      <c r="C9281" s="118">
        <f t="shared" ref="C9281:C9282" si="448">IF(B9281&lt;&gt;0,MONTH(B9281),0)</f>
        <v>7</v>
      </c>
      <c r="D9281" s="120" t="s">
        <v>252</v>
      </c>
      <c r="E9281" s="120" t="s">
        <v>20700</v>
      </c>
      <c r="F9281" s="209" t="s">
        <v>20701</v>
      </c>
      <c r="G9281" s="119" t="s">
        <v>5381</v>
      </c>
      <c r="H9281" s="121" t="s">
        <v>192</v>
      </c>
      <c r="I9281" s="119" t="s">
        <v>30</v>
      </c>
      <c r="J9281" s="121" t="s">
        <v>7087</v>
      </c>
      <c r="K9281" s="121" t="s">
        <v>65</v>
      </c>
      <c r="L9281" s="131" t="s">
        <v>32</v>
      </c>
      <c r="M9281" s="120" t="s">
        <v>78</v>
      </c>
      <c r="N9281" s="131"/>
      <c r="O9281" s="131"/>
      <c r="P9281" s="126"/>
      <c r="Q9281" s="118"/>
      <c r="R9281" s="118"/>
      <c r="S9281" s="120"/>
      <c r="T9281" s="126"/>
      <c r="U9281" s="126"/>
      <c r="V9281" s="126"/>
      <c r="W9281" s="126"/>
      <c r="X9281" s="126"/>
      <c r="Y9281" s="116"/>
      <c r="Z9281" s="116"/>
      <c r="AA9281" s="116"/>
      <c r="AB9281" s="116"/>
      <c r="AC9281" s="116"/>
      <c r="AD9281" s="116"/>
    </row>
    <row r="9282" spans="1:30" s="189" customFormat="1">
      <c r="A9282" s="116">
        <v>9282</v>
      </c>
      <c r="B9282" s="129">
        <v>44587</v>
      </c>
      <c r="C9282" s="118">
        <f t="shared" si="448"/>
        <v>1</v>
      </c>
      <c r="D9282" s="120" t="s">
        <v>252</v>
      </c>
      <c r="E9282" s="120" t="s">
        <v>20702</v>
      </c>
      <c r="F9282" s="209" t="s">
        <v>20703</v>
      </c>
      <c r="G9282" s="119" t="s">
        <v>20704</v>
      </c>
      <c r="H9282" s="121" t="s">
        <v>160</v>
      </c>
      <c r="I9282" s="119" t="s">
        <v>196</v>
      </c>
      <c r="J9282" s="121" t="s">
        <v>196</v>
      </c>
      <c r="K9282" s="121" t="s">
        <v>65</v>
      </c>
      <c r="L9282" s="131" t="s">
        <v>32</v>
      </c>
      <c r="M9282" s="120" t="s">
        <v>33</v>
      </c>
      <c r="N9282" s="131">
        <v>44588</v>
      </c>
      <c r="O9282" s="131">
        <v>44600</v>
      </c>
      <c r="P9282" s="126"/>
      <c r="Q9282" s="118"/>
      <c r="R9282" s="118"/>
      <c r="S9282" s="120" t="s">
        <v>135</v>
      </c>
      <c r="T9282" s="126">
        <v>44588</v>
      </c>
      <c r="U9282" s="126"/>
      <c r="V9282" s="126"/>
      <c r="W9282" s="126"/>
      <c r="X9282" s="126"/>
      <c r="Y9282" s="116"/>
      <c r="Z9282" s="116"/>
      <c r="AA9282" s="116"/>
      <c r="AB9282" s="116"/>
      <c r="AC9282" s="116"/>
      <c r="AD9282" s="116"/>
    </row>
    <row r="9283" spans="1:30" s="189" customFormat="1">
      <c r="A9283" s="116">
        <v>9283</v>
      </c>
      <c r="B9283" s="129">
        <v>44501</v>
      </c>
      <c r="C9283" s="129"/>
      <c r="D9283" s="120" t="s">
        <v>37</v>
      </c>
      <c r="E9283" s="120" t="s">
        <v>20705</v>
      </c>
      <c r="F9283" s="209" t="s">
        <v>20706</v>
      </c>
      <c r="G9283" s="119" t="s">
        <v>1539</v>
      </c>
      <c r="H9283" s="121" t="s">
        <v>53</v>
      </c>
      <c r="I9283" s="121" t="s">
        <v>42</v>
      </c>
      <c r="J9283" s="121" t="s">
        <v>72</v>
      </c>
      <c r="K9283" s="121"/>
      <c r="L9283" s="157" t="s">
        <v>19456</v>
      </c>
      <c r="M9283" s="120"/>
      <c r="N9283" s="131"/>
      <c r="O9283" s="131"/>
      <c r="P9283" s="126"/>
      <c r="Q9283" s="118"/>
      <c r="R9283" s="118"/>
      <c r="S9283" s="120"/>
      <c r="T9283" s="126"/>
      <c r="U9283" s="126"/>
      <c r="V9283" s="126"/>
      <c r="W9283" s="126"/>
      <c r="X9283" s="126"/>
      <c r="Y9283" s="116"/>
      <c r="Z9283" s="116"/>
      <c r="AA9283" s="116"/>
      <c r="AB9283" s="116"/>
      <c r="AC9283" s="116"/>
      <c r="AD9283" s="116"/>
    </row>
    <row r="9284" spans="1:30" s="189" customFormat="1">
      <c r="A9284" s="116">
        <v>9284</v>
      </c>
      <c r="B9284" s="129">
        <v>44385</v>
      </c>
      <c r="C9284" s="118">
        <f t="shared" ref="C9284:C9314" si="449">IF(B9284&lt;&gt;0,MONTH(B9284),0)</f>
        <v>7</v>
      </c>
      <c r="D9284" s="120" t="s">
        <v>252</v>
      </c>
      <c r="E9284" s="120" t="s">
        <v>20707</v>
      </c>
      <c r="F9284" s="209" t="s">
        <v>20708</v>
      </c>
      <c r="G9284" s="119" t="s">
        <v>1537</v>
      </c>
      <c r="H9284" s="121" t="s">
        <v>29</v>
      </c>
      <c r="I9284" s="121" t="s">
        <v>30</v>
      </c>
      <c r="J9284" s="121" t="s">
        <v>7142</v>
      </c>
      <c r="K9284" s="121" t="s">
        <v>65</v>
      </c>
      <c r="L9284" s="131" t="s">
        <v>32</v>
      </c>
      <c r="M9284" s="120" t="s">
        <v>78</v>
      </c>
      <c r="N9284" s="131"/>
      <c r="O9284" s="131"/>
      <c r="P9284" s="126"/>
      <c r="Q9284" s="118"/>
      <c r="R9284" s="118"/>
      <c r="S9284" s="120"/>
      <c r="T9284" s="126"/>
      <c r="U9284" s="126"/>
      <c r="V9284" s="126"/>
      <c r="W9284" s="126"/>
      <c r="X9284" s="126"/>
      <c r="Y9284" s="116"/>
      <c r="Z9284" s="116"/>
      <c r="AA9284" s="116"/>
      <c r="AB9284" s="116"/>
      <c r="AC9284" s="116"/>
      <c r="AD9284" s="116"/>
    </row>
    <row r="9285" spans="1:30" s="189" customFormat="1">
      <c r="A9285" s="116">
        <v>9285</v>
      </c>
      <c r="B9285" s="129">
        <v>44385</v>
      </c>
      <c r="C9285" s="118">
        <f t="shared" si="449"/>
        <v>7</v>
      </c>
      <c r="D9285" s="120" t="s">
        <v>252</v>
      </c>
      <c r="E9285" s="120" t="s">
        <v>20709</v>
      </c>
      <c r="F9285" s="209" t="s">
        <v>7403</v>
      </c>
      <c r="G9285" s="119" t="s">
        <v>20710</v>
      </c>
      <c r="H9285" s="121" t="s">
        <v>29</v>
      </c>
      <c r="I9285" s="121" t="s">
        <v>30</v>
      </c>
      <c r="J9285" s="121" t="s">
        <v>3749</v>
      </c>
      <c r="K9285" s="121" t="s">
        <v>65</v>
      </c>
      <c r="L9285" s="131" t="s">
        <v>32</v>
      </c>
      <c r="M9285" s="120" t="s">
        <v>78</v>
      </c>
      <c r="N9285" s="131"/>
      <c r="O9285" s="131"/>
      <c r="P9285" s="126"/>
      <c r="Q9285" s="118"/>
      <c r="R9285" s="118"/>
      <c r="S9285" s="120"/>
      <c r="T9285" s="126"/>
      <c r="U9285" s="126"/>
      <c r="V9285" s="126"/>
      <c r="W9285" s="126"/>
      <c r="X9285" s="126"/>
      <c r="Y9285" s="116"/>
      <c r="Z9285" s="116"/>
      <c r="AA9285" s="116"/>
      <c r="AB9285" s="116"/>
      <c r="AC9285" s="116"/>
      <c r="AD9285" s="116"/>
    </row>
    <row r="9286" spans="1:30" s="189" customFormat="1">
      <c r="A9286" s="116">
        <v>9286</v>
      </c>
      <c r="B9286" s="129">
        <v>44386</v>
      </c>
      <c r="C9286" s="118">
        <f t="shared" si="449"/>
        <v>7</v>
      </c>
      <c r="D9286" s="119" t="s">
        <v>25</v>
      </c>
      <c r="E9286" s="120" t="s">
        <v>20711</v>
      </c>
      <c r="F9286" s="209" t="s">
        <v>1465</v>
      </c>
      <c r="G9286" s="119" t="s">
        <v>20712</v>
      </c>
      <c r="H9286" s="121" t="s">
        <v>41</v>
      </c>
      <c r="I9286" s="121" t="s">
        <v>42</v>
      </c>
      <c r="J9286" s="121" t="s">
        <v>72</v>
      </c>
      <c r="K9286" s="121" t="s">
        <v>65</v>
      </c>
      <c r="L9286" s="131" t="s">
        <v>32</v>
      </c>
      <c r="M9286" s="120" t="s">
        <v>78</v>
      </c>
      <c r="N9286" s="131"/>
      <c r="O9286" s="131"/>
      <c r="P9286" s="126"/>
      <c r="Q9286" s="118"/>
      <c r="R9286" s="118"/>
      <c r="S9286" s="120"/>
      <c r="T9286" s="126"/>
      <c r="U9286" s="126"/>
      <c r="V9286" s="126"/>
      <c r="W9286" s="126"/>
      <c r="X9286" s="126"/>
      <c r="Y9286" s="116"/>
      <c r="Z9286" s="116"/>
      <c r="AA9286" s="116"/>
      <c r="AB9286" s="116"/>
      <c r="AC9286" s="116"/>
      <c r="AD9286" s="116"/>
    </row>
    <row r="9287" spans="1:30" s="189" customFormat="1">
      <c r="A9287" s="116">
        <v>9287</v>
      </c>
      <c r="B9287" s="129">
        <v>44386</v>
      </c>
      <c r="C9287" s="118">
        <f t="shared" si="449"/>
        <v>7</v>
      </c>
      <c r="D9287" s="119" t="s">
        <v>25</v>
      </c>
      <c r="E9287" s="120" t="s">
        <v>20713</v>
      </c>
      <c r="F9287" s="209" t="s">
        <v>20714</v>
      </c>
      <c r="G9287" s="119" t="s">
        <v>20712</v>
      </c>
      <c r="H9287" s="121" t="s">
        <v>41</v>
      </c>
      <c r="I9287" s="121" t="s">
        <v>42</v>
      </c>
      <c r="J9287" s="121" t="s">
        <v>72</v>
      </c>
      <c r="K9287" s="121" t="s">
        <v>65</v>
      </c>
      <c r="L9287" s="131" t="s">
        <v>32</v>
      </c>
      <c r="M9287" s="120" t="s">
        <v>33</v>
      </c>
      <c r="N9287" s="131"/>
      <c r="O9287" s="131">
        <v>44386</v>
      </c>
      <c r="P9287" s="126"/>
      <c r="Q9287" s="118"/>
      <c r="R9287" s="118" t="e">
        <f ca="1">TODAY()-#REF!</f>
        <v>#REF!</v>
      </c>
      <c r="S9287" s="120"/>
      <c r="T9287" s="126"/>
      <c r="U9287" s="126"/>
      <c r="V9287" s="126"/>
      <c r="W9287" s="126"/>
      <c r="X9287" s="126"/>
      <c r="Y9287" s="116"/>
      <c r="Z9287" s="116"/>
      <c r="AA9287" s="116"/>
      <c r="AB9287" s="116"/>
      <c r="AC9287" s="116"/>
      <c r="AD9287" s="116"/>
    </row>
    <row r="9288" spans="1:30" s="189" customFormat="1">
      <c r="A9288" s="116">
        <v>9288</v>
      </c>
      <c r="B9288" s="129">
        <v>44386</v>
      </c>
      <c r="C9288" s="118">
        <f t="shared" si="449"/>
        <v>7</v>
      </c>
      <c r="D9288" s="119" t="s">
        <v>25</v>
      </c>
      <c r="E9288" s="120" t="s">
        <v>20715</v>
      </c>
      <c r="F9288" s="209" t="s">
        <v>1462</v>
      </c>
      <c r="G9288" s="119" t="s">
        <v>15100</v>
      </c>
      <c r="H9288" s="121" t="s">
        <v>11315</v>
      </c>
      <c r="I9288" s="121" t="s">
        <v>42</v>
      </c>
      <c r="J9288" s="121" t="s">
        <v>549</v>
      </c>
      <c r="K9288" s="121" t="s">
        <v>65</v>
      </c>
      <c r="L9288" s="131" t="s">
        <v>32</v>
      </c>
      <c r="M9288" s="120" t="s">
        <v>78</v>
      </c>
      <c r="N9288" s="131"/>
      <c r="O9288" s="131"/>
      <c r="P9288" s="126"/>
      <c r="Q9288" s="118"/>
      <c r="R9288" s="118"/>
      <c r="S9288" s="120"/>
      <c r="T9288" s="126"/>
      <c r="U9288" s="126"/>
      <c r="V9288" s="126"/>
      <c r="W9288" s="126"/>
      <c r="X9288" s="126"/>
      <c r="Y9288" s="116"/>
      <c r="Z9288" s="116"/>
      <c r="AA9288" s="116"/>
      <c r="AB9288" s="116"/>
      <c r="AC9288" s="116"/>
      <c r="AD9288" s="116"/>
    </row>
    <row r="9289" spans="1:30" s="189" customFormat="1">
      <c r="A9289" s="116">
        <v>9289</v>
      </c>
      <c r="B9289" s="129">
        <v>44386</v>
      </c>
      <c r="C9289" s="118">
        <f t="shared" si="449"/>
        <v>7</v>
      </c>
      <c r="D9289" s="121" t="s">
        <v>25</v>
      </c>
      <c r="E9289" s="120" t="s">
        <v>20716</v>
      </c>
      <c r="F9289" s="209" t="s">
        <v>20717</v>
      </c>
      <c r="G9289" s="119" t="s">
        <v>15100</v>
      </c>
      <c r="H9289" s="121" t="s">
        <v>11315</v>
      </c>
      <c r="I9289" s="121" t="s">
        <v>42</v>
      </c>
      <c r="J9289" s="121" t="s">
        <v>82</v>
      </c>
      <c r="K9289" s="121" t="s">
        <v>65</v>
      </c>
      <c r="L9289" s="131" t="s">
        <v>32</v>
      </c>
      <c r="M9289" s="120" t="s">
        <v>33</v>
      </c>
      <c r="N9289" s="131"/>
      <c r="O9289" s="131">
        <v>44501</v>
      </c>
      <c r="P9289" s="126"/>
      <c r="Q9289" s="118"/>
      <c r="R9289" s="118" t="e">
        <f ca="1">TODAY()-#REF!</f>
        <v>#REF!</v>
      </c>
      <c r="S9289" s="120"/>
      <c r="T9289" s="126"/>
      <c r="U9289" s="126"/>
      <c r="V9289" s="126"/>
      <c r="W9289" s="126"/>
      <c r="X9289" s="126"/>
      <c r="Y9289" s="116"/>
      <c r="Z9289" s="116"/>
      <c r="AA9289" s="116"/>
      <c r="AB9289" s="116"/>
      <c r="AC9289" s="116"/>
      <c r="AD9289" s="116"/>
    </row>
    <row r="9290" spans="1:30" s="189" customFormat="1">
      <c r="A9290" s="116">
        <v>9290</v>
      </c>
      <c r="B9290" s="129">
        <v>44386</v>
      </c>
      <c r="C9290" s="118">
        <f t="shared" si="449"/>
        <v>7</v>
      </c>
      <c r="D9290" s="119" t="s">
        <v>25</v>
      </c>
      <c r="E9290" s="120" t="s">
        <v>20718</v>
      </c>
      <c r="F9290" s="209" t="s">
        <v>20719</v>
      </c>
      <c r="G9290" s="119" t="s">
        <v>15100</v>
      </c>
      <c r="H9290" s="121" t="s">
        <v>11315</v>
      </c>
      <c r="I9290" s="121" t="s">
        <v>30</v>
      </c>
      <c r="J9290" s="121" t="s">
        <v>87</v>
      </c>
      <c r="K9290" s="121" t="s">
        <v>65</v>
      </c>
      <c r="L9290" s="131" t="s">
        <v>32</v>
      </c>
      <c r="M9290" s="120" t="s">
        <v>78</v>
      </c>
      <c r="N9290" s="131"/>
      <c r="O9290" s="131"/>
      <c r="P9290" s="126"/>
      <c r="Q9290" s="118"/>
      <c r="R9290" s="118"/>
      <c r="S9290" s="120"/>
      <c r="T9290" s="126"/>
      <c r="U9290" s="126"/>
      <c r="V9290" s="126"/>
      <c r="W9290" s="126"/>
      <c r="X9290" s="126"/>
      <c r="Y9290" s="116"/>
      <c r="Z9290" s="116"/>
      <c r="AA9290" s="116"/>
      <c r="AB9290" s="116"/>
      <c r="AC9290" s="116"/>
      <c r="AD9290" s="116"/>
    </row>
    <row r="9291" spans="1:30" s="189" customFormat="1">
      <c r="A9291" s="116">
        <v>9291</v>
      </c>
      <c r="B9291" s="129">
        <v>44386</v>
      </c>
      <c r="C9291" s="118">
        <f t="shared" si="449"/>
        <v>7</v>
      </c>
      <c r="D9291" s="119" t="s">
        <v>25</v>
      </c>
      <c r="E9291" s="120" t="s">
        <v>20720</v>
      </c>
      <c r="F9291" s="209" t="s">
        <v>783</v>
      </c>
      <c r="G9291" s="119" t="s">
        <v>15100</v>
      </c>
      <c r="H9291" s="121" t="s">
        <v>11315</v>
      </c>
      <c r="I9291" s="121" t="s">
        <v>42</v>
      </c>
      <c r="J9291" s="121" t="s">
        <v>417</v>
      </c>
      <c r="K9291" s="121" t="s">
        <v>65</v>
      </c>
      <c r="L9291" s="131" t="s">
        <v>32</v>
      </c>
      <c r="M9291" s="120" t="s">
        <v>33</v>
      </c>
      <c r="N9291" s="131"/>
      <c r="O9291" s="131">
        <v>44386</v>
      </c>
      <c r="P9291" s="126"/>
      <c r="Q9291" s="118"/>
      <c r="R9291" s="118" t="e">
        <f ca="1">TODAY()-#REF!</f>
        <v>#REF!</v>
      </c>
      <c r="S9291" s="120"/>
      <c r="T9291" s="126"/>
      <c r="U9291" s="126"/>
      <c r="V9291" s="126"/>
      <c r="W9291" s="126"/>
      <c r="X9291" s="126"/>
      <c r="Y9291" s="116"/>
      <c r="Z9291" s="116"/>
      <c r="AA9291" s="116"/>
      <c r="AB9291" s="116"/>
      <c r="AC9291" s="116"/>
      <c r="AD9291" s="116"/>
    </row>
    <row r="9292" spans="1:30" s="189" customFormat="1">
      <c r="A9292" s="116">
        <v>9292</v>
      </c>
      <c r="B9292" s="129">
        <v>44386</v>
      </c>
      <c r="C9292" s="118">
        <f t="shared" si="449"/>
        <v>7</v>
      </c>
      <c r="D9292" s="119" t="s">
        <v>25</v>
      </c>
      <c r="E9292" s="120" t="s">
        <v>20721</v>
      </c>
      <c r="F9292" s="209" t="s">
        <v>13637</v>
      </c>
      <c r="G9292" s="119" t="s">
        <v>15100</v>
      </c>
      <c r="H9292" s="121" t="s">
        <v>11315</v>
      </c>
      <c r="I9292" s="119" t="s">
        <v>30</v>
      </c>
      <c r="J9292" s="121" t="s">
        <v>87</v>
      </c>
      <c r="K9292" s="121" t="s">
        <v>65</v>
      </c>
      <c r="L9292" s="131" t="s">
        <v>32</v>
      </c>
      <c r="M9292" s="120" t="s">
        <v>78</v>
      </c>
      <c r="N9292" s="131"/>
      <c r="O9292" s="131"/>
      <c r="P9292" s="126"/>
      <c r="Q9292" s="118"/>
      <c r="R9292" s="118"/>
      <c r="S9292" s="120"/>
      <c r="T9292" s="126"/>
      <c r="U9292" s="126"/>
      <c r="V9292" s="126"/>
      <c r="W9292" s="126"/>
      <c r="X9292" s="126"/>
      <c r="Y9292" s="116"/>
      <c r="Z9292" s="116"/>
      <c r="AA9292" s="116"/>
      <c r="AB9292" s="116"/>
      <c r="AC9292" s="116"/>
      <c r="AD9292" s="116"/>
    </row>
    <row r="9293" spans="1:30" s="189" customFormat="1">
      <c r="A9293" s="116">
        <v>9293</v>
      </c>
      <c r="B9293" s="129">
        <v>44386</v>
      </c>
      <c r="C9293" s="118">
        <f t="shared" si="449"/>
        <v>7</v>
      </c>
      <c r="D9293" s="119" t="s">
        <v>25</v>
      </c>
      <c r="E9293" s="120" t="s">
        <v>20722</v>
      </c>
      <c r="F9293" s="209" t="s">
        <v>20723</v>
      </c>
      <c r="G9293" s="119" t="s">
        <v>20724</v>
      </c>
      <c r="H9293" s="121" t="s">
        <v>29</v>
      </c>
      <c r="I9293" s="121" t="s">
        <v>30</v>
      </c>
      <c r="J9293" s="121" t="s">
        <v>7216</v>
      </c>
      <c r="K9293" s="121" t="s">
        <v>65</v>
      </c>
      <c r="L9293" s="131" t="s">
        <v>32</v>
      </c>
      <c r="M9293" s="120" t="s">
        <v>78</v>
      </c>
      <c r="N9293" s="131"/>
      <c r="O9293" s="131"/>
      <c r="P9293" s="126"/>
      <c r="Q9293" s="118"/>
      <c r="R9293" s="118"/>
      <c r="S9293" s="120"/>
      <c r="T9293" s="126"/>
      <c r="U9293" s="126"/>
      <c r="V9293" s="126"/>
      <c r="W9293" s="126"/>
      <c r="X9293" s="126"/>
      <c r="Y9293" s="116"/>
      <c r="Z9293" s="116"/>
      <c r="AA9293" s="116"/>
      <c r="AB9293" s="116"/>
      <c r="AC9293" s="116"/>
      <c r="AD9293" s="116"/>
    </row>
    <row r="9294" spans="1:30" s="189" customFormat="1">
      <c r="A9294" s="116">
        <v>9294</v>
      </c>
      <c r="B9294" s="129">
        <v>44389</v>
      </c>
      <c r="C9294" s="118">
        <f t="shared" si="449"/>
        <v>7</v>
      </c>
      <c r="D9294" s="120" t="s">
        <v>25</v>
      </c>
      <c r="E9294" s="120" t="s">
        <v>20725</v>
      </c>
      <c r="F9294" s="214" t="s">
        <v>7636</v>
      </c>
      <c r="G9294" s="119" t="s">
        <v>20726</v>
      </c>
      <c r="H9294" s="121" t="s">
        <v>97</v>
      </c>
      <c r="I9294" s="119" t="s">
        <v>30</v>
      </c>
      <c r="J9294" s="121" t="s">
        <v>1544</v>
      </c>
      <c r="K9294" s="120"/>
      <c r="L9294" s="131" t="s">
        <v>32</v>
      </c>
      <c r="M9294" s="120" t="s">
        <v>7068</v>
      </c>
      <c r="N9294" s="131">
        <v>43734</v>
      </c>
      <c r="O9294" s="131">
        <v>44581</v>
      </c>
      <c r="P9294" s="124">
        <f>IF(O9294&lt;&gt;0,MONTH(O9294),0)</f>
        <v>1</v>
      </c>
      <c r="Q9294" s="118"/>
      <c r="R9294" s="124"/>
      <c r="S9294" s="120"/>
      <c r="T9294" s="126"/>
      <c r="U9294" s="126"/>
      <c r="V9294" s="126"/>
      <c r="W9294" s="126"/>
      <c r="X9294" s="126"/>
      <c r="Y9294" s="116"/>
      <c r="Z9294" s="116"/>
      <c r="AA9294" s="116"/>
      <c r="AB9294" s="116"/>
      <c r="AC9294" s="116"/>
      <c r="AD9294" s="116"/>
    </row>
    <row r="9295" spans="1:30" s="189" customFormat="1" ht="27.6">
      <c r="A9295" s="116">
        <v>9295</v>
      </c>
      <c r="B9295" s="129">
        <v>44389</v>
      </c>
      <c r="C9295" s="118">
        <f t="shared" si="449"/>
        <v>7</v>
      </c>
      <c r="D9295" s="120" t="s">
        <v>252</v>
      </c>
      <c r="E9295" s="120" t="s">
        <v>20727</v>
      </c>
      <c r="F9295" s="209" t="s">
        <v>20728</v>
      </c>
      <c r="G9295" s="119" t="s">
        <v>9592</v>
      </c>
      <c r="H9295" s="121" t="s">
        <v>140</v>
      </c>
      <c r="I9295" s="121" t="s">
        <v>30</v>
      </c>
      <c r="J9295" s="121" t="s">
        <v>1544</v>
      </c>
      <c r="K9295" s="121" t="s">
        <v>65</v>
      </c>
      <c r="L9295" s="131" t="s">
        <v>32</v>
      </c>
      <c r="M9295" s="120" t="s">
        <v>33</v>
      </c>
      <c r="N9295" s="131">
        <v>44755</v>
      </c>
      <c r="O9295" s="131">
        <v>44650</v>
      </c>
      <c r="P9295" s="126"/>
      <c r="Q9295" s="118"/>
      <c r="R9295" s="118"/>
      <c r="S9295" s="120" t="s">
        <v>34</v>
      </c>
      <c r="T9295" s="126">
        <v>44394</v>
      </c>
      <c r="U9295" s="126"/>
      <c r="V9295" s="126"/>
      <c r="W9295" s="126"/>
      <c r="X9295" s="126"/>
      <c r="Y9295" s="116"/>
      <c r="Z9295" s="116"/>
      <c r="AA9295" s="116"/>
      <c r="AB9295" s="116"/>
      <c r="AC9295" s="116"/>
      <c r="AD9295" s="116"/>
    </row>
    <row r="9296" spans="1:30" s="189" customFormat="1">
      <c r="A9296" s="116">
        <v>9296</v>
      </c>
      <c r="B9296" s="129">
        <v>44389</v>
      </c>
      <c r="C9296" s="118">
        <f t="shared" si="449"/>
        <v>7</v>
      </c>
      <c r="D9296" s="120" t="s">
        <v>252</v>
      </c>
      <c r="E9296" s="120" t="s">
        <v>20729</v>
      </c>
      <c r="F9296" s="209" t="s">
        <v>20730</v>
      </c>
      <c r="G9296" s="119" t="s">
        <v>10923</v>
      </c>
      <c r="H9296" s="121" t="s">
        <v>140</v>
      </c>
      <c r="I9296" s="119" t="s">
        <v>30</v>
      </c>
      <c r="J9296" s="121" t="s">
        <v>87</v>
      </c>
      <c r="K9296" s="121" t="s">
        <v>65</v>
      </c>
      <c r="L9296" s="131" t="s">
        <v>32</v>
      </c>
      <c r="M9296" s="120" t="s">
        <v>33</v>
      </c>
      <c r="N9296" s="131">
        <v>44557</v>
      </c>
      <c r="O9296" s="131"/>
      <c r="P9296" s="126"/>
      <c r="Q9296" s="118"/>
      <c r="R9296" s="118"/>
      <c r="S9296" s="120"/>
      <c r="T9296" s="126"/>
      <c r="U9296" s="126"/>
      <c r="V9296" s="126"/>
      <c r="W9296" s="126"/>
      <c r="X9296" s="126"/>
      <c r="Y9296" s="116" t="s">
        <v>20731</v>
      </c>
      <c r="Z9296" s="116"/>
      <c r="AA9296" s="116"/>
      <c r="AB9296" s="116"/>
      <c r="AC9296" s="116"/>
      <c r="AD9296" s="116"/>
    </row>
    <row r="9297" spans="1:30" s="189" customFormat="1">
      <c r="A9297" s="116">
        <v>9297</v>
      </c>
      <c r="B9297" s="129">
        <v>44389</v>
      </c>
      <c r="C9297" s="118">
        <f t="shared" si="449"/>
        <v>7</v>
      </c>
      <c r="D9297" s="120" t="s">
        <v>252</v>
      </c>
      <c r="E9297" s="120" t="s">
        <v>20732</v>
      </c>
      <c r="F9297" s="209" t="s">
        <v>20733</v>
      </c>
      <c r="G9297" s="119" t="s">
        <v>7329</v>
      </c>
      <c r="H9297" s="121" t="s">
        <v>97</v>
      </c>
      <c r="I9297" s="121" t="s">
        <v>30</v>
      </c>
      <c r="J9297" s="121" t="s">
        <v>87</v>
      </c>
      <c r="K9297" s="121" t="s">
        <v>65</v>
      </c>
      <c r="L9297" s="131" t="s">
        <v>32</v>
      </c>
      <c r="M9297" s="120" t="s">
        <v>33</v>
      </c>
      <c r="N9297" s="131">
        <v>44386</v>
      </c>
      <c r="O9297" s="131">
        <v>44592</v>
      </c>
      <c r="P9297" s="126"/>
      <c r="Q9297" s="118"/>
      <c r="R9297" s="118"/>
      <c r="S9297" s="120"/>
      <c r="T9297" s="126"/>
      <c r="U9297" s="126"/>
      <c r="V9297" s="126"/>
      <c r="W9297" s="126"/>
      <c r="X9297" s="126"/>
      <c r="Y9297" s="116"/>
      <c r="Z9297" s="116"/>
      <c r="AA9297" s="116"/>
      <c r="AB9297" s="116"/>
      <c r="AC9297" s="116"/>
      <c r="AD9297" s="116"/>
    </row>
    <row r="9298" spans="1:30" s="189" customFormat="1">
      <c r="A9298" s="116">
        <v>9298</v>
      </c>
      <c r="B9298" s="129">
        <v>44389</v>
      </c>
      <c r="C9298" s="118">
        <f t="shared" si="449"/>
        <v>7</v>
      </c>
      <c r="D9298" s="120" t="s">
        <v>252</v>
      </c>
      <c r="E9298" s="120" t="s">
        <v>20734</v>
      </c>
      <c r="F9298" s="209" t="s">
        <v>20735</v>
      </c>
      <c r="G9298" s="119" t="s">
        <v>20736</v>
      </c>
      <c r="H9298" s="121" t="s">
        <v>177</v>
      </c>
      <c r="I9298" s="121" t="s">
        <v>30</v>
      </c>
      <c r="J9298" s="121" t="s">
        <v>87</v>
      </c>
      <c r="K9298" s="121" t="s">
        <v>65</v>
      </c>
      <c r="L9298" s="131" t="s">
        <v>32</v>
      </c>
      <c r="M9298" s="120" t="s">
        <v>33</v>
      </c>
      <c r="N9298" s="131">
        <v>44386</v>
      </c>
      <c r="O9298" s="131">
        <v>44592</v>
      </c>
      <c r="P9298" s="126"/>
      <c r="Q9298" s="118"/>
      <c r="R9298" s="118"/>
      <c r="S9298" s="120"/>
      <c r="T9298" s="126"/>
      <c r="U9298" s="126"/>
      <c r="V9298" s="126"/>
      <c r="W9298" s="126"/>
      <c r="X9298" s="126"/>
      <c r="Y9298" s="116"/>
      <c r="Z9298" s="116"/>
      <c r="AA9298" s="116"/>
      <c r="AB9298" s="116"/>
      <c r="AC9298" s="116"/>
      <c r="AD9298" s="116"/>
    </row>
    <row r="9299" spans="1:30" s="189" customFormat="1">
      <c r="A9299" s="116">
        <v>9299</v>
      </c>
      <c r="B9299" s="129">
        <v>44389</v>
      </c>
      <c r="C9299" s="118">
        <f t="shared" si="449"/>
        <v>7</v>
      </c>
      <c r="D9299" s="120" t="s">
        <v>252</v>
      </c>
      <c r="E9299" s="120" t="s">
        <v>20737</v>
      </c>
      <c r="F9299" s="209" t="s">
        <v>20738</v>
      </c>
      <c r="G9299" s="119" t="s">
        <v>4121</v>
      </c>
      <c r="H9299" s="121" t="s">
        <v>140</v>
      </c>
      <c r="I9299" s="182" t="s">
        <v>42</v>
      </c>
      <c r="J9299" s="121" t="s">
        <v>478</v>
      </c>
      <c r="K9299" s="121" t="s">
        <v>65</v>
      </c>
      <c r="L9299" s="131" t="s">
        <v>32</v>
      </c>
      <c r="M9299" s="120" t="s">
        <v>78</v>
      </c>
      <c r="N9299" s="131"/>
      <c r="O9299" s="131"/>
      <c r="P9299" s="126"/>
      <c r="Q9299" s="118"/>
      <c r="R9299" s="118"/>
      <c r="S9299" s="120"/>
      <c r="T9299" s="126"/>
      <c r="U9299" s="126"/>
      <c r="V9299" s="126"/>
      <c r="W9299" s="126"/>
      <c r="X9299" s="126"/>
      <c r="Y9299" s="116"/>
      <c r="Z9299" s="116"/>
      <c r="AA9299" s="116"/>
      <c r="AB9299" s="116"/>
      <c r="AC9299" s="116"/>
      <c r="AD9299" s="116"/>
    </row>
    <row r="9300" spans="1:30" s="189" customFormat="1" ht="27.6">
      <c r="A9300" s="116">
        <v>9300</v>
      </c>
      <c r="B9300" s="129">
        <v>44389</v>
      </c>
      <c r="C9300" s="118">
        <f t="shared" si="449"/>
        <v>7</v>
      </c>
      <c r="D9300" s="120" t="s">
        <v>252</v>
      </c>
      <c r="E9300" t="s">
        <v>20739</v>
      </c>
      <c r="F9300" s="209" t="s">
        <v>20740</v>
      </c>
      <c r="G9300" s="119" t="s">
        <v>1089</v>
      </c>
      <c r="H9300" s="121" t="s">
        <v>140</v>
      </c>
      <c r="I9300" s="119" t="s">
        <v>30</v>
      </c>
      <c r="J9300" s="121" t="s">
        <v>1544</v>
      </c>
      <c r="K9300" s="121" t="s">
        <v>65</v>
      </c>
      <c r="L9300" s="131" t="s">
        <v>32</v>
      </c>
      <c r="M9300" s="120" t="s">
        <v>78</v>
      </c>
      <c r="N9300" s="131"/>
      <c r="O9300" s="131"/>
      <c r="P9300" s="126"/>
      <c r="Q9300" s="118"/>
      <c r="R9300" s="118"/>
      <c r="S9300" s="120"/>
      <c r="T9300" s="126"/>
      <c r="U9300" s="126"/>
      <c r="V9300" s="126"/>
      <c r="W9300" s="126"/>
      <c r="X9300" s="126"/>
      <c r="Y9300" s="116"/>
      <c r="Z9300" s="116"/>
      <c r="AA9300" s="116"/>
      <c r="AB9300" s="116"/>
      <c r="AC9300" s="116"/>
      <c r="AD9300" s="116"/>
    </row>
    <row r="9301" spans="1:30" s="189" customFormat="1">
      <c r="A9301" s="116">
        <v>9301</v>
      </c>
      <c r="B9301" s="129">
        <v>44389</v>
      </c>
      <c r="C9301" s="118">
        <f t="shared" si="449"/>
        <v>7</v>
      </c>
      <c r="D9301" s="120" t="s">
        <v>252</v>
      </c>
      <c r="E9301" s="120" t="s">
        <v>20741</v>
      </c>
      <c r="F9301" s="209" t="s">
        <v>20742</v>
      </c>
      <c r="G9301" s="119" t="s">
        <v>20743</v>
      </c>
      <c r="H9301" s="121" t="s">
        <v>86</v>
      </c>
      <c r="I9301" s="145" t="s">
        <v>30</v>
      </c>
      <c r="J9301" s="121" t="s">
        <v>7280</v>
      </c>
      <c r="K9301" s="121" t="s">
        <v>65</v>
      </c>
      <c r="L9301" s="131" t="s">
        <v>32</v>
      </c>
      <c r="M9301" s="120" t="s">
        <v>33</v>
      </c>
      <c r="N9301" s="131"/>
      <c r="O9301" s="131">
        <v>44613</v>
      </c>
      <c r="P9301" s="126"/>
      <c r="Q9301" s="118"/>
      <c r="R9301" s="118"/>
      <c r="S9301" s="120"/>
      <c r="T9301" s="126"/>
      <c r="U9301" s="126"/>
      <c r="V9301" s="126"/>
      <c r="W9301" s="126"/>
      <c r="X9301" s="126"/>
      <c r="Y9301" s="116"/>
      <c r="Z9301" s="116"/>
      <c r="AA9301" s="116"/>
      <c r="AB9301" s="116"/>
      <c r="AC9301" s="116"/>
      <c r="AD9301" s="116"/>
    </row>
    <row r="9302" spans="1:30" s="189" customFormat="1">
      <c r="A9302" s="116">
        <v>9302</v>
      </c>
      <c r="B9302" s="129">
        <v>44593</v>
      </c>
      <c r="C9302" s="118">
        <f t="shared" si="449"/>
        <v>2</v>
      </c>
      <c r="D9302" s="120" t="s">
        <v>252</v>
      </c>
      <c r="E9302" s="120" t="s">
        <v>20744</v>
      </c>
      <c r="F9302" s="209" t="s">
        <v>20745</v>
      </c>
      <c r="G9302" s="119" t="s">
        <v>20746</v>
      </c>
      <c r="H9302" s="121" t="s">
        <v>160</v>
      </c>
      <c r="I9302" s="121" t="s">
        <v>30</v>
      </c>
      <c r="J9302" s="121" t="s">
        <v>7142</v>
      </c>
      <c r="K9302" s="121" t="s">
        <v>65</v>
      </c>
      <c r="L9302" s="131" t="s">
        <v>32</v>
      </c>
      <c r="M9302" s="120" t="s">
        <v>78</v>
      </c>
      <c r="N9302" s="131"/>
      <c r="O9302" s="131"/>
      <c r="P9302" s="126"/>
      <c r="Q9302" s="118"/>
      <c r="R9302" s="118"/>
      <c r="S9302" s="120"/>
      <c r="T9302" s="126"/>
      <c r="U9302" s="126"/>
      <c r="V9302" s="126"/>
      <c r="W9302" s="126"/>
      <c r="X9302" s="126"/>
      <c r="Y9302" s="116"/>
      <c r="Z9302" s="116"/>
      <c r="AA9302" s="116"/>
      <c r="AB9302" s="116"/>
      <c r="AC9302" s="116"/>
      <c r="AD9302" s="116"/>
    </row>
    <row r="9303" spans="1:30" s="189" customFormat="1">
      <c r="A9303" s="116">
        <v>9303</v>
      </c>
      <c r="B9303" s="129">
        <v>44389</v>
      </c>
      <c r="C9303" s="118">
        <f t="shared" si="449"/>
        <v>7</v>
      </c>
      <c r="D9303" s="120" t="s">
        <v>252</v>
      </c>
      <c r="E9303" s="120" t="s">
        <v>20747</v>
      </c>
      <c r="F9303" s="209" t="s">
        <v>20748</v>
      </c>
      <c r="G9303" s="119" t="s">
        <v>20749</v>
      </c>
      <c r="H9303" s="121" t="s">
        <v>140</v>
      </c>
      <c r="I9303" s="121" t="s">
        <v>30</v>
      </c>
      <c r="J9303" s="121" t="s">
        <v>7087</v>
      </c>
      <c r="K9303" s="121" t="s">
        <v>65</v>
      </c>
      <c r="L9303" s="131" t="s">
        <v>32</v>
      </c>
      <c r="M9303" s="120" t="s">
        <v>78</v>
      </c>
      <c r="N9303" s="131"/>
      <c r="O9303" s="131"/>
      <c r="P9303" s="126"/>
      <c r="Q9303" s="118"/>
      <c r="R9303" s="118"/>
      <c r="S9303" s="120"/>
      <c r="T9303" s="126"/>
      <c r="U9303" s="126"/>
      <c r="V9303" s="126"/>
      <c r="W9303" s="126"/>
      <c r="X9303" s="126"/>
      <c r="Y9303" s="116"/>
      <c r="Z9303" s="116"/>
      <c r="AA9303" s="116"/>
      <c r="AB9303" s="116"/>
      <c r="AC9303" s="116"/>
      <c r="AD9303" s="116"/>
    </row>
    <row r="9304" spans="1:30" s="189" customFormat="1">
      <c r="A9304" s="116">
        <v>9304</v>
      </c>
      <c r="B9304" s="129">
        <v>44390</v>
      </c>
      <c r="C9304" s="118">
        <f t="shared" si="449"/>
        <v>7</v>
      </c>
      <c r="D9304" s="120" t="s">
        <v>25</v>
      </c>
      <c r="E9304" s="120" t="s">
        <v>20750</v>
      </c>
      <c r="F9304" s="209" t="s">
        <v>20751</v>
      </c>
      <c r="G9304" s="119" t="s">
        <v>7940</v>
      </c>
      <c r="H9304" s="121" t="s">
        <v>1173</v>
      </c>
      <c r="I9304" s="121" t="s">
        <v>30</v>
      </c>
      <c r="J9304" s="121" t="s">
        <v>15551</v>
      </c>
      <c r="K9304" s="121" t="s">
        <v>65</v>
      </c>
      <c r="L9304" s="131" t="s">
        <v>32</v>
      </c>
      <c r="M9304" s="120" t="s">
        <v>78</v>
      </c>
      <c r="N9304" s="131"/>
      <c r="O9304" s="131"/>
      <c r="P9304" s="126"/>
      <c r="Q9304" s="118"/>
      <c r="R9304" s="118"/>
      <c r="S9304" s="120"/>
      <c r="T9304" s="126"/>
      <c r="U9304" s="126"/>
      <c r="V9304" s="126"/>
      <c r="W9304" s="126"/>
      <c r="X9304" s="126"/>
      <c r="Y9304" s="116"/>
      <c r="Z9304" s="116"/>
      <c r="AA9304" s="116"/>
      <c r="AB9304" s="116"/>
      <c r="AC9304" s="116"/>
      <c r="AD9304" s="116"/>
    </row>
    <row r="9305" spans="1:30" s="189" customFormat="1" ht="27.6">
      <c r="A9305" s="116">
        <v>9305</v>
      </c>
      <c r="B9305" s="129">
        <v>44390</v>
      </c>
      <c r="C9305" s="118">
        <f t="shared" si="449"/>
        <v>7</v>
      </c>
      <c r="D9305" s="120" t="s">
        <v>25</v>
      </c>
      <c r="E9305" s="120" t="s">
        <v>20752</v>
      </c>
      <c r="F9305" s="209" t="s">
        <v>20753</v>
      </c>
      <c r="G9305" s="119" t="s">
        <v>6718</v>
      </c>
      <c r="H9305" s="121" t="s">
        <v>97</v>
      </c>
      <c r="I9305" s="121" t="s">
        <v>42</v>
      </c>
      <c r="J9305" s="121" t="s">
        <v>72</v>
      </c>
      <c r="K9305" s="121" t="s">
        <v>65</v>
      </c>
      <c r="L9305" s="131" t="s">
        <v>32</v>
      </c>
      <c r="M9305" s="120" t="s">
        <v>78</v>
      </c>
      <c r="N9305" s="131"/>
      <c r="O9305" s="131"/>
      <c r="P9305" s="126"/>
      <c r="Q9305" s="118"/>
      <c r="R9305" s="118"/>
      <c r="S9305" s="120"/>
      <c r="T9305" s="126"/>
      <c r="U9305" s="126"/>
      <c r="V9305" s="126"/>
      <c r="W9305" s="126"/>
      <c r="X9305" s="126"/>
      <c r="Y9305" s="116"/>
      <c r="Z9305" s="116"/>
      <c r="AA9305" s="116"/>
      <c r="AB9305" s="116"/>
      <c r="AC9305" s="116"/>
      <c r="AD9305" s="116"/>
    </row>
    <row r="9306" spans="1:30" s="189" customFormat="1" ht="27.6">
      <c r="A9306" s="116">
        <v>9306</v>
      </c>
      <c r="B9306" s="129">
        <v>44390</v>
      </c>
      <c r="C9306" s="118">
        <f t="shared" si="449"/>
        <v>7</v>
      </c>
      <c r="D9306" s="120" t="s">
        <v>25</v>
      </c>
      <c r="E9306" s="120" t="s">
        <v>20754</v>
      </c>
      <c r="F9306" s="209" t="s">
        <v>20755</v>
      </c>
      <c r="G9306" s="119" t="s">
        <v>20726</v>
      </c>
      <c r="H9306" s="121" t="s">
        <v>97</v>
      </c>
      <c r="I9306" s="121" t="s">
        <v>30</v>
      </c>
      <c r="J9306" s="121" t="s">
        <v>1544</v>
      </c>
      <c r="K9306" s="121" t="s">
        <v>65</v>
      </c>
      <c r="L9306" s="131" t="s">
        <v>32</v>
      </c>
      <c r="M9306" s="120" t="s">
        <v>78</v>
      </c>
      <c r="N9306" s="131"/>
      <c r="O9306" s="131"/>
      <c r="P9306" s="126"/>
      <c r="Q9306" s="118"/>
      <c r="R9306" s="118"/>
      <c r="S9306" s="120"/>
      <c r="T9306" s="126"/>
      <c r="U9306" s="126"/>
      <c r="V9306" s="126"/>
      <c r="W9306" s="126"/>
      <c r="X9306" s="126"/>
      <c r="Y9306" s="116"/>
      <c r="Z9306" s="116"/>
      <c r="AA9306" s="116"/>
      <c r="AB9306" s="116"/>
      <c r="AC9306" s="116"/>
      <c r="AD9306" s="116"/>
    </row>
    <row r="9307" spans="1:30" s="189" customFormat="1" ht="27.6">
      <c r="A9307" s="116">
        <v>9307</v>
      </c>
      <c r="B9307" s="129">
        <v>44390</v>
      </c>
      <c r="C9307" s="118">
        <f t="shared" si="449"/>
        <v>7</v>
      </c>
      <c r="D9307" s="120" t="s">
        <v>25</v>
      </c>
      <c r="E9307" s="120" t="s">
        <v>20756</v>
      </c>
      <c r="F9307" s="209" t="s">
        <v>20757</v>
      </c>
      <c r="G9307" s="119" t="s">
        <v>9592</v>
      </c>
      <c r="H9307" s="121" t="s">
        <v>140</v>
      </c>
      <c r="I9307" s="121" t="s">
        <v>30</v>
      </c>
      <c r="J9307" s="121" t="s">
        <v>77</v>
      </c>
      <c r="K9307" s="121" t="s">
        <v>65</v>
      </c>
      <c r="L9307" s="131" t="s">
        <v>32</v>
      </c>
      <c r="M9307" s="120" t="s">
        <v>78</v>
      </c>
      <c r="N9307" s="131"/>
      <c r="O9307" s="131"/>
      <c r="P9307" s="126"/>
      <c r="Q9307" s="118"/>
      <c r="R9307" s="118"/>
      <c r="S9307" s="120"/>
      <c r="T9307" s="126"/>
      <c r="U9307" s="126"/>
      <c r="V9307" s="126"/>
      <c r="W9307" s="126"/>
      <c r="X9307" s="126"/>
      <c r="Y9307" s="116"/>
      <c r="Z9307" s="116"/>
      <c r="AA9307" s="116"/>
      <c r="AB9307" s="116"/>
      <c r="AC9307" s="116"/>
      <c r="AD9307" s="116"/>
    </row>
    <row r="9308" spans="1:30" s="189" customFormat="1" ht="27.6">
      <c r="A9308" s="116">
        <v>9308</v>
      </c>
      <c r="B9308" s="129">
        <v>44390</v>
      </c>
      <c r="C9308" s="118">
        <f t="shared" si="449"/>
        <v>7</v>
      </c>
      <c r="D9308" s="120" t="s">
        <v>25</v>
      </c>
      <c r="E9308" s="120" t="s">
        <v>20758</v>
      </c>
      <c r="F9308" s="209" t="s">
        <v>20759</v>
      </c>
      <c r="G9308" s="119" t="s">
        <v>7883</v>
      </c>
      <c r="H9308" s="121" t="s">
        <v>41</v>
      </c>
      <c r="I9308" s="121" t="s">
        <v>30</v>
      </c>
      <c r="J9308" s="121" t="s">
        <v>5018</v>
      </c>
      <c r="K9308" s="121" t="s">
        <v>65</v>
      </c>
      <c r="L9308" s="131" t="s">
        <v>32</v>
      </c>
      <c r="M9308" s="120" t="s">
        <v>78</v>
      </c>
      <c r="N9308" s="131"/>
      <c r="O9308" s="131"/>
      <c r="P9308" s="126"/>
      <c r="Q9308" s="118"/>
      <c r="R9308" s="118"/>
      <c r="S9308" s="120"/>
      <c r="T9308" s="126"/>
      <c r="U9308" s="126"/>
      <c r="V9308" s="126"/>
      <c r="W9308" s="126"/>
      <c r="X9308" s="126"/>
      <c r="Y9308" s="116"/>
      <c r="Z9308" s="116"/>
      <c r="AA9308" s="116"/>
      <c r="AB9308" s="116"/>
      <c r="AC9308" s="116"/>
      <c r="AD9308" s="116"/>
    </row>
    <row r="9309" spans="1:30" s="189" customFormat="1">
      <c r="A9309" s="116">
        <v>9309</v>
      </c>
      <c r="B9309" s="129">
        <v>44390</v>
      </c>
      <c r="C9309" s="118">
        <f t="shared" si="449"/>
        <v>7</v>
      </c>
      <c r="D9309" s="120" t="s">
        <v>25</v>
      </c>
      <c r="E9309" s="120" t="s">
        <v>20760</v>
      </c>
      <c r="F9309" s="209" t="s">
        <v>14760</v>
      </c>
      <c r="G9309" s="119" t="s">
        <v>5114</v>
      </c>
      <c r="H9309" s="121" t="s">
        <v>76</v>
      </c>
      <c r="I9309" s="121" t="s">
        <v>30</v>
      </c>
      <c r="J9309" s="121" t="s">
        <v>87</v>
      </c>
      <c r="K9309" s="121" t="s">
        <v>65</v>
      </c>
      <c r="L9309" s="131" t="s">
        <v>32</v>
      </c>
      <c r="M9309" s="120" t="s">
        <v>78</v>
      </c>
      <c r="N9309" s="131"/>
      <c r="O9309" s="131"/>
      <c r="P9309" s="126"/>
      <c r="Q9309" s="118"/>
      <c r="R9309" s="118"/>
      <c r="S9309" s="120"/>
      <c r="T9309" s="126"/>
      <c r="U9309" s="126"/>
      <c r="V9309" s="126"/>
      <c r="W9309" s="126"/>
      <c r="X9309" s="126"/>
      <c r="Y9309" s="116"/>
      <c r="Z9309" s="116"/>
      <c r="AA9309" s="116"/>
      <c r="AB9309" s="116"/>
      <c r="AC9309" s="116"/>
      <c r="AD9309" s="116"/>
    </row>
    <row r="9310" spans="1:30" s="189" customFormat="1">
      <c r="A9310" s="116">
        <v>9310</v>
      </c>
      <c r="B9310" s="129">
        <v>44390</v>
      </c>
      <c r="C9310" s="118">
        <f t="shared" si="449"/>
        <v>7</v>
      </c>
      <c r="D9310" s="120" t="s">
        <v>25</v>
      </c>
      <c r="E9310" s="120" t="s">
        <v>20761</v>
      </c>
      <c r="F9310" s="209" t="s">
        <v>14104</v>
      </c>
      <c r="G9310" s="119" t="s">
        <v>19681</v>
      </c>
      <c r="H9310" s="121" t="s">
        <v>118</v>
      </c>
      <c r="I9310" s="119" t="s">
        <v>30</v>
      </c>
      <c r="J9310" s="121" t="s">
        <v>77</v>
      </c>
      <c r="K9310" s="121" t="s">
        <v>65</v>
      </c>
      <c r="L9310" s="131" t="s">
        <v>32</v>
      </c>
      <c r="M9310" s="120" t="s">
        <v>78</v>
      </c>
      <c r="N9310" s="131"/>
      <c r="O9310" s="131"/>
      <c r="P9310" s="126"/>
      <c r="Q9310" s="118"/>
      <c r="R9310" s="118"/>
      <c r="S9310" s="120"/>
      <c r="T9310" s="126"/>
      <c r="U9310" s="126"/>
      <c r="V9310" s="126"/>
      <c r="W9310" s="126"/>
      <c r="X9310" s="126"/>
      <c r="Y9310" s="116"/>
      <c r="Z9310" s="116"/>
      <c r="AA9310" s="116"/>
      <c r="AB9310" s="116"/>
      <c r="AC9310" s="116"/>
      <c r="AD9310" s="116"/>
    </row>
    <row r="9311" spans="1:30" s="189" customFormat="1">
      <c r="A9311" s="116">
        <v>9311</v>
      </c>
      <c r="B9311" s="129">
        <v>44390</v>
      </c>
      <c r="C9311" s="118">
        <f t="shared" si="449"/>
        <v>7</v>
      </c>
      <c r="D9311" s="120" t="s">
        <v>25</v>
      </c>
      <c r="E9311" s="120" t="s">
        <v>20762</v>
      </c>
      <c r="F9311" s="209" t="s">
        <v>20763</v>
      </c>
      <c r="G9311" s="119" t="s">
        <v>20764</v>
      </c>
      <c r="H9311" s="121" t="s">
        <v>29</v>
      </c>
      <c r="I9311" s="121" t="s">
        <v>30</v>
      </c>
      <c r="J9311" s="121" t="s">
        <v>77</v>
      </c>
      <c r="K9311" s="121" t="s">
        <v>65</v>
      </c>
      <c r="L9311" s="131" t="s">
        <v>32</v>
      </c>
      <c r="M9311" s="120" t="s">
        <v>78</v>
      </c>
      <c r="N9311" s="131"/>
      <c r="O9311" s="131"/>
      <c r="P9311" s="126"/>
      <c r="Q9311" s="118"/>
      <c r="R9311" s="118"/>
      <c r="S9311" s="120"/>
      <c r="T9311" s="126"/>
      <c r="U9311" s="126"/>
      <c r="V9311" s="126"/>
      <c r="W9311" s="126"/>
      <c r="X9311" s="126"/>
      <c r="Y9311" s="116"/>
      <c r="Z9311" s="116"/>
      <c r="AA9311" s="116"/>
      <c r="AB9311" s="116"/>
      <c r="AC9311" s="116"/>
      <c r="AD9311" s="116"/>
    </row>
    <row r="9312" spans="1:30" s="189" customFormat="1">
      <c r="A9312" s="116">
        <v>9312</v>
      </c>
      <c r="B9312" s="129">
        <v>44390</v>
      </c>
      <c r="C9312" s="118">
        <f t="shared" si="449"/>
        <v>7</v>
      </c>
      <c r="D9312" s="120" t="s">
        <v>25</v>
      </c>
      <c r="E9312" s="120" t="s">
        <v>20765</v>
      </c>
      <c r="F9312" s="209" t="s">
        <v>3655</v>
      </c>
      <c r="G9312" s="119" t="s">
        <v>20766</v>
      </c>
      <c r="H9312" s="121" t="s">
        <v>140</v>
      </c>
      <c r="I9312" s="119" t="s">
        <v>30</v>
      </c>
      <c r="J9312" s="121" t="s">
        <v>77</v>
      </c>
      <c r="K9312" s="121" t="s">
        <v>65</v>
      </c>
      <c r="L9312" s="131" t="s">
        <v>32</v>
      </c>
      <c r="M9312" s="120" t="s">
        <v>78</v>
      </c>
      <c r="N9312" s="131"/>
      <c r="O9312" s="131"/>
      <c r="P9312" s="126"/>
      <c r="Q9312" s="118"/>
      <c r="R9312" s="118"/>
      <c r="S9312" s="120"/>
      <c r="T9312" s="126"/>
      <c r="U9312" s="126"/>
      <c r="V9312" s="126"/>
      <c r="W9312" s="126"/>
      <c r="X9312" s="126"/>
      <c r="Y9312" s="116"/>
      <c r="Z9312" s="116"/>
      <c r="AA9312" s="116"/>
      <c r="AB9312" s="116"/>
      <c r="AC9312" s="116"/>
      <c r="AD9312" s="116"/>
    </row>
    <row r="9313" spans="1:30" s="189" customFormat="1" ht="27.6">
      <c r="A9313" s="116">
        <v>9313</v>
      </c>
      <c r="B9313" s="129">
        <v>44390</v>
      </c>
      <c r="C9313" s="118">
        <f t="shared" si="449"/>
        <v>7</v>
      </c>
      <c r="D9313" s="120" t="s">
        <v>25</v>
      </c>
      <c r="E9313" s="120" t="s">
        <v>20767</v>
      </c>
      <c r="F9313" s="209" t="s">
        <v>20768</v>
      </c>
      <c r="G9313" s="119" t="s">
        <v>3291</v>
      </c>
      <c r="H9313" s="121" t="s">
        <v>29</v>
      </c>
      <c r="I9313" s="119" t="s">
        <v>42</v>
      </c>
      <c r="J9313" s="121" t="s">
        <v>82</v>
      </c>
      <c r="K9313" s="121" t="s">
        <v>65</v>
      </c>
      <c r="L9313" s="131" t="s">
        <v>32</v>
      </c>
      <c r="M9313" s="120" t="s">
        <v>33</v>
      </c>
      <c r="N9313" s="131">
        <v>44386</v>
      </c>
      <c r="O9313" s="131">
        <v>44476</v>
      </c>
      <c r="P9313" s="126"/>
      <c r="Q9313" s="118"/>
      <c r="R9313" s="118"/>
      <c r="S9313" s="120"/>
      <c r="T9313" s="126"/>
      <c r="U9313" s="126"/>
      <c r="V9313" s="126"/>
      <c r="W9313" s="126"/>
      <c r="X9313" s="126"/>
      <c r="Y9313" s="116"/>
      <c r="Z9313" s="116"/>
      <c r="AA9313" s="116"/>
      <c r="AB9313" s="116"/>
      <c r="AC9313" s="116"/>
      <c r="AD9313" s="116"/>
    </row>
    <row r="9314" spans="1:30" s="189" customFormat="1" ht="27.6">
      <c r="A9314" s="116">
        <v>9314</v>
      </c>
      <c r="B9314" s="129">
        <v>44390</v>
      </c>
      <c r="C9314" s="118">
        <f t="shared" si="449"/>
        <v>7</v>
      </c>
      <c r="D9314" s="120" t="s">
        <v>25</v>
      </c>
      <c r="E9314" s="120" t="s">
        <v>20769</v>
      </c>
      <c r="F9314" s="209" t="s">
        <v>20770</v>
      </c>
      <c r="G9314" s="119" t="s">
        <v>17517</v>
      </c>
      <c r="H9314" s="121" t="s">
        <v>140</v>
      </c>
      <c r="I9314" s="119" t="s">
        <v>30</v>
      </c>
      <c r="J9314" s="121" t="s">
        <v>77</v>
      </c>
      <c r="K9314" s="121" t="s">
        <v>65</v>
      </c>
      <c r="L9314" s="131" t="s">
        <v>32</v>
      </c>
      <c r="M9314" s="120" t="s">
        <v>78</v>
      </c>
      <c r="N9314" s="131"/>
      <c r="O9314" s="131"/>
      <c r="P9314" s="126"/>
      <c r="Q9314" s="118"/>
      <c r="R9314" s="118"/>
      <c r="S9314" s="120"/>
      <c r="T9314" s="126"/>
      <c r="U9314" s="126"/>
      <c r="V9314" s="126"/>
      <c r="W9314" s="126"/>
      <c r="X9314" s="126"/>
      <c r="Y9314" s="116"/>
      <c r="Z9314" s="116"/>
      <c r="AA9314" s="116"/>
      <c r="AB9314" s="116"/>
      <c r="AC9314" s="116"/>
      <c r="AD9314" s="116"/>
    </row>
    <row r="9315" spans="1:30" s="189" customFormat="1">
      <c r="A9315" s="116">
        <v>9315</v>
      </c>
      <c r="B9315" s="129">
        <v>44390</v>
      </c>
      <c r="C9315" s="118">
        <f t="shared" ref="C9315:C9346" si="450">IF(B9315&lt;&gt;0,MONTH(B9315),0)</f>
        <v>7</v>
      </c>
      <c r="D9315" s="120" t="s">
        <v>25</v>
      </c>
      <c r="E9315" s="120" t="s">
        <v>20771</v>
      </c>
      <c r="F9315" s="209" t="s">
        <v>20772</v>
      </c>
      <c r="G9315" s="119" t="s">
        <v>20773</v>
      </c>
      <c r="H9315" s="121" t="s">
        <v>29</v>
      </c>
      <c r="I9315" s="119" t="s">
        <v>30</v>
      </c>
      <c r="J9315" s="121" t="s">
        <v>77</v>
      </c>
      <c r="K9315" s="121" t="s">
        <v>65</v>
      </c>
      <c r="L9315" s="131" t="s">
        <v>32</v>
      </c>
      <c r="M9315" s="120" t="s">
        <v>78</v>
      </c>
      <c r="N9315" s="131"/>
      <c r="O9315" s="131"/>
      <c r="P9315" s="126"/>
      <c r="Q9315" s="118"/>
      <c r="R9315" s="118"/>
      <c r="S9315" s="120"/>
      <c r="T9315" s="126"/>
      <c r="U9315" s="126"/>
      <c r="V9315" s="126"/>
      <c r="W9315" s="126"/>
      <c r="X9315" s="126"/>
      <c r="Y9315" s="116"/>
      <c r="Z9315" s="116"/>
      <c r="AA9315" s="116"/>
      <c r="AB9315" s="116"/>
      <c r="AC9315" s="116"/>
      <c r="AD9315" s="116"/>
    </row>
    <row r="9316" spans="1:30" s="189" customFormat="1">
      <c r="A9316" s="116">
        <v>9316</v>
      </c>
      <c r="B9316" s="129">
        <v>44390</v>
      </c>
      <c r="C9316" s="118">
        <f t="shared" si="450"/>
        <v>7</v>
      </c>
      <c r="D9316" s="120" t="s">
        <v>25</v>
      </c>
      <c r="E9316" s="120" t="s">
        <v>20774</v>
      </c>
      <c r="F9316" s="209" t="s">
        <v>20775</v>
      </c>
      <c r="G9316" s="119" t="s">
        <v>10140</v>
      </c>
      <c r="H9316" s="121" t="s">
        <v>177</v>
      </c>
      <c r="I9316" s="121" t="s">
        <v>30</v>
      </c>
      <c r="J9316" s="121" t="s">
        <v>87</v>
      </c>
      <c r="K9316" s="121" t="s">
        <v>65</v>
      </c>
      <c r="L9316" s="131" t="s">
        <v>32</v>
      </c>
      <c r="M9316" s="120" t="s">
        <v>78</v>
      </c>
      <c r="N9316" s="131"/>
      <c r="O9316" s="131"/>
      <c r="P9316" s="126"/>
      <c r="Q9316" s="118"/>
      <c r="R9316" s="118"/>
      <c r="S9316" s="120"/>
      <c r="T9316" s="126"/>
      <c r="U9316" s="126"/>
      <c r="V9316" s="126"/>
      <c r="W9316" s="126"/>
      <c r="X9316" s="126"/>
      <c r="Y9316" s="116"/>
      <c r="Z9316" s="116"/>
      <c r="AA9316" s="116"/>
      <c r="AB9316" s="116"/>
      <c r="AC9316" s="116"/>
      <c r="AD9316" s="116"/>
    </row>
    <row r="9317" spans="1:30" s="189" customFormat="1">
      <c r="A9317" s="116">
        <v>9317</v>
      </c>
      <c r="B9317" s="129">
        <v>44390</v>
      </c>
      <c r="C9317" s="118">
        <f t="shared" si="450"/>
        <v>7</v>
      </c>
      <c r="D9317" s="120" t="s">
        <v>25</v>
      </c>
      <c r="E9317" s="120" t="s">
        <v>20776</v>
      </c>
      <c r="F9317" s="209" t="s">
        <v>20777</v>
      </c>
      <c r="G9317" s="119" t="s">
        <v>20778</v>
      </c>
      <c r="H9317" s="121" t="s">
        <v>76</v>
      </c>
      <c r="I9317" s="119" t="s">
        <v>30</v>
      </c>
      <c r="J9317" s="121" t="s">
        <v>87</v>
      </c>
      <c r="K9317" s="121" t="s">
        <v>65</v>
      </c>
      <c r="L9317" s="131" t="s">
        <v>32</v>
      </c>
      <c r="M9317" s="120" t="s">
        <v>78</v>
      </c>
      <c r="N9317" s="131"/>
      <c r="O9317" s="131"/>
      <c r="P9317" s="126"/>
      <c r="Q9317" s="118"/>
      <c r="R9317" s="118"/>
      <c r="S9317" s="120"/>
      <c r="T9317" s="126"/>
      <c r="U9317" s="126"/>
      <c r="V9317" s="126"/>
      <c r="W9317" s="126"/>
      <c r="X9317" s="126"/>
      <c r="Y9317" s="116"/>
      <c r="Z9317" s="116"/>
      <c r="AA9317" s="116"/>
      <c r="AB9317" s="116"/>
      <c r="AC9317" s="116"/>
      <c r="AD9317" s="116"/>
    </row>
    <row r="9318" spans="1:30" s="189" customFormat="1" ht="27.6">
      <c r="A9318" s="116">
        <v>9318</v>
      </c>
      <c r="B9318" s="129">
        <v>44390</v>
      </c>
      <c r="C9318" s="118">
        <f t="shared" si="450"/>
        <v>7</v>
      </c>
      <c r="D9318" s="120" t="s">
        <v>25</v>
      </c>
      <c r="E9318" s="120" t="s">
        <v>20779</v>
      </c>
      <c r="F9318" s="209" t="s">
        <v>20780</v>
      </c>
      <c r="G9318" s="119" t="s">
        <v>2820</v>
      </c>
      <c r="H9318" s="121" t="s">
        <v>48</v>
      </c>
      <c r="I9318" s="119" t="s">
        <v>30</v>
      </c>
      <c r="J9318" s="121" t="s">
        <v>87</v>
      </c>
      <c r="K9318" s="121" t="s">
        <v>65</v>
      </c>
      <c r="L9318" s="131" t="s">
        <v>32</v>
      </c>
      <c r="M9318" s="120" t="s">
        <v>78</v>
      </c>
      <c r="N9318" s="131"/>
      <c r="O9318" s="131"/>
      <c r="P9318" s="126"/>
      <c r="Q9318" s="118"/>
      <c r="R9318" s="118"/>
      <c r="S9318" s="120"/>
      <c r="T9318" s="126"/>
      <c r="U9318" s="126"/>
      <c r="V9318" s="126"/>
      <c r="W9318" s="126"/>
      <c r="X9318" s="126"/>
      <c r="Y9318" s="116"/>
      <c r="Z9318" s="116"/>
      <c r="AA9318" s="116"/>
      <c r="AB9318" s="116"/>
      <c r="AC9318" s="116"/>
      <c r="AD9318" s="116"/>
    </row>
    <row r="9319" spans="1:30" s="189" customFormat="1">
      <c r="A9319" s="116">
        <v>9319</v>
      </c>
      <c r="B9319" s="129">
        <v>44390</v>
      </c>
      <c r="C9319" s="118">
        <f t="shared" si="450"/>
        <v>7</v>
      </c>
      <c r="D9319" s="120" t="s">
        <v>25</v>
      </c>
      <c r="E9319" s="120" t="s">
        <v>20781</v>
      </c>
      <c r="F9319" s="209" t="s">
        <v>20474</v>
      </c>
      <c r="G9319" s="119" t="s">
        <v>16480</v>
      </c>
      <c r="H9319" s="121" t="s">
        <v>29</v>
      </c>
      <c r="I9319" s="119" t="s">
        <v>42</v>
      </c>
      <c r="J9319" s="121" t="s">
        <v>82</v>
      </c>
      <c r="K9319" s="121" t="s">
        <v>65</v>
      </c>
      <c r="L9319" s="131" t="s">
        <v>32</v>
      </c>
      <c r="M9319" s="120" t="s">
        <v>78</v>
      </c>
      <c r="N9319" s="131"/>
      <c r="O9319" s="131"/>
      <c r="P9319" s="126"/>
      <c r="Q9319" s="118"/>
      <c r="R9319" s="118"/>
      <c r="S9319" s="120"/>
      <c r="T9319" s="126"/>
      <c r="U9319" s="126"/>
      <c r="V9319" s="126"/>
      <c r="W9319" s="126"/>
      <c r="X9319" s="126"/>
      <c r="Y9319" s="116"/>
      <c r="Z9319" s="116"/>
      <c r="AA9319" s="116"/>
      <c r="AB9319" s="116"/>
      <c r="AC9319" s="116"/>
      <c r="AD9319" s="116"/>
    </row>
    <row r="9320" spans="1:30" s="189" customFormat="1" ht="27.6">
      <c r="A9320" s="116">
        <v>9320</v>
      </c>
      <c r="B9320" s="129">
        <v>44390</v>
      </c>
      <c r="C9320" s="118">
        <f t="shared" si="450"/>
        <v>7</v>
      </c>
      <c r="D9320" s="120" t="s">
        <v>25</v>
      </c>
      <c r="E9320" s="120" t="s">
        <v>20782</v>
      </c>
      <c r="F9320" s="209" t="s">
        <v>20783</v>
      </c>
      <c r="G9320" s="119" t="s">
        <v>16480</v>
      </c>
      <c r="H9320" s="121" t="s">
        <v>29</v>
      </c>
      <c r="I9320" s="119" t="s">
        <v>42</v>
      </c>
      <c r="J9320" s="121" t="s">
        <v>82</v>
      </c>
      <c r="K9320" s="121" t="s">
        <v>65</v>
      </c>
      <c r="L9320" s="131" t="s">
        <v>32</v>
      </c>
      <c r="M9320" s="120" t="s">
        <v>78</v>
      </c>
      <c r="N9320" s="131"/>
      <c r="O9320" s="131"/>
      <c r="P9320" s="126"/>
      <c r="Q9320" s="118"/>
      <c r="R9320" s="118"/>
      <c r="S9320" s="120"/>
      <c r="T9320" s="126"/>
      <c r="U9320" s="126"/>
      <c r="V9320" s="126"/>
      <c r="W9320" s="126"/>
      <c r="X9320" s="126"/>
      <c r="Y9320" s="116"/>
      <c r="Z9320" s="116"/>
      <c r="AA9320" s="116"/>
      <c r="AB9320" s="116"/>
      <c r="AC9320" s="116"/>
      <c r="AD9320" s="116"/>
    </row>
    <row r="9321" spans="1:30" s="189" customFormat="1" ht="27.6">
      <c r="A9321" s="116">
        <v>9321</v>
      </c>
      <c r="B9321" s="129">
        <v>44390</v>
      </c>
      <c r="C9321" s="118">
        <f t="shared" si="450"/>
        <v>7</v>
      </c>
      <c r="D9321" s="120" t="s">
        <v>25</v>
      </c>
      <c r="E9321" s="120" t="s">
        <v>20784</v>
      </c>
      <c r="F9321" s="209" t="s">
        <v>20785</v>
      </c>
      <c r="G9321" s="119" t="s">
        <v>1629</v>
      </c>
      <c r="H9321" s="121" t="s">
        <v>86</v>
      </c>
      <c r="I9321" s="119" t="s">
        <v>42</v>
      </c>
      <c r="J9321" s="121" t="s">
        <v>82</v>
      </c>
      <c r="K9321" s="121" t="s">
        <v>65</v>
      </c>
      <c r="L9321" s="131" t="s">
        <v>32</v>
      </c>
      <c r="M9321" s="120" t="s">
        <v>33</v>
      </c>
      <c r="N9321" s="131"/>
      <c r="O9321" s="131">
        <v>44403</v>
      </c>
      <c r="P9321" s="126"/>
      <c r="Q9321" s="118"/>
      <c r="R9321" s="118"/>
      <c r="S9321" s="120" t="s">
        <v>92</v>
      </c>
      <c r="T9321" s="126">
        <v>44407</v>
      </c>
      <c r="U9321" s="126"/>
      <c r="V9321" s="126"/>
      <c r="W9321" s="126"/>
      <c r="X9321" s="126"/>
      <c r="Y9321" s="116"/>
      <c r="Z9321" s="116"/>
      <c r="AA9321" s="116"/>
      <c r="AB9321" s="116"/>
      <c r="AC9321" s="116"/>
      <c r="AD9321" s="116"/>
    </row>
    <row r="9322" spans="1:30" s="189" customFormat="1" ht="27.6">
      <c r="A9322" s="116">
        <v>9322</v>
      </c>
      <c r="B9322" s="129">
        <v>44390</v>
      </c>
      <c r="C9322" s="118">
        <f t="shared" si="450"/>
        <v>7</v>
      </c>
      <c r="D9322" s="120" t="s">
        <v>25</v>
      </c>
      <c r="E9322" s="120" t="s">
        <v>20786</v>
      </c>
      <c r="F9322" s="209" t="s">
        <v>20787</v>
      </c>
      <c r="G9322" s="119" t="s">
        <v>20788</v>
      </c>
      <c r="H9322" s="121" t="s">
        <v>41</v>
      </c>
      <c r="I9322" s="121" t="s">
        <v>30</v>
      </c>
      <c r="J9322" s="121" t="s">
        <v>5018</v>
      </c>
      <c r="K9322" s="121" t="s">
        <v>65</v>
      </c>
      <c r="L9322" s="131" t="s">
        <v>32</v>
      </c>
      <c r="M9322" s="120" t="s">
        <v>33</v>
      </c>
      <c r="N9322" s="131"/>
      <c r="O9322" s="131">
        <v>44391</v>
      </c>
      <c r="P9322" s="126"/>
      <c r="Q9322" s="118"/>
      <c r="R9322" s="118"/>
      <c r="S9322" s="120" t="s">
        <v>92</v>
      </c>
      <c r="T9322" s="126"/>
      <c r="U9322" s="126"/>
      <c r="V9322" s="126"/>
      <c r="W9322" s="126"/>
      <c r="X9322" s="126"/>
      <c r="Y9322" s="116"/>
      <c r="Z9322" s="116"/>
      <c r="AA9322" s="116"/>
      <c r="AB9322" s="116"/>
      <c r="AC9322" s="116"/>
      <c r="AD9322" s="116"/>
    </row>
    <row r="9323" spans="1:30" s="189" customFormat="1" ht="27.6">
      <c r="A9323" s="116">
        <v>9323</v>
      </c>
      <c r="B9323" s="129">
        <v>44390</v>
      </c>
      <c r="C9323" s="118">
        <f t="shared" si="450"/>
        <v>7</v>
      </c>
      <c r="D9323" s="120" t="s">
        <v>25</v>
      </c>
      <c r="E9323" s="120" t="s">
        <v>20789</v>
      </c>
      <c r="F9323" s="209" t="s">
        <v>20790</v>
      </c>
      <c r="G9323" s="119" t="s">
        <v>6019</v>
      </c>
      <c r="H9323" s="121" t="s">
        <v>29</v>
      </c>
      <c r="I9323" s="121" t="s">
        <v>196</v>
      </c>
      <c r="J9323" s="121" t="s">
        <v>14490</v>
      </c>
      <c r="K9323" s="121" t="s">
        <v>65</v>
      </c>
      <c r="L9323" s="131" t="s">
        <v>32</v>
      </c>
      <c r="M9323" s="120" t="s">
        <v>78</v>
      </c>
      <c r="N9323" s="131"/>
      <c r="O9323" s="131"/>
      <c r="P9323" s="126"/>
      <c r="Q9323" s="118"/>
      <c r="R9323" s="118"/>
      <c r="S9323" s="120"/>
      <c r="T9323" s="126"/>
      <c r="U9323" s="126"/>
      <c r="V9323" s="126"/>
      <c r="W9323" s="126"/>
      <c r="X9323" s="126"/>
      <c r="Y9323" s="116"/>
      <c r="Z9323" s="116"/>
      <c r="AA9323" s="116"/>
      <c r="AB9323" s="116"/>
      <c r="AC9323" s="116"/>
      <c r="AD9323" s="116"/>
    </row>
    <row r="9324" spans="1:30" s="189" customFormat="1" ht="27.6">
      <c r="A9324" s="116">
        <v>9324</v>
      </c>
      <c r="B9324" s="129">
        <v>44390</v>
      </c>
      <c r="C9324" s="118">
        <f t="shared" si="450"/>
        <v>7</v>
      </c>
      <c r="D9324" s="120" t="s">
        <v>25</v>
      </c>
      <c r="E9324" s="120" t="s">
        <v>20791</v>
      </c>
      <c r="F9324" s="209" t="s">
        <v>20792</v>
      </c>
      <c r="G9324" s="119" t="s">
        <v>20793</v>
      </c>
      <c r="H9324" s="121" t="s">
        <v>1173</v>
      </c>
      <c r="I9324" s="121" t="s">
        <v>42</v>
      </c>
      <c r="J9324" s="121" t="s">
        <v>91</v>
      </c>
      <c r="K9324" s="121" t="s">
        <v>65</v>
      </c>
      <c r="L9324" s="131" t="s">
        <v>32</v>
      </c>
      <c r="M9324" s="120" t="s">
        <v>78</v>
      </c>
      <c r="N9324" s="131"/>
      <c r="O9324" s="131"/>
      <c r="P9324" s="126"/>
      <c r="Q9324" s="118"/>
      <c r="R9324" s="118"/>
      <c r="S9324" s="120"/>
      <c r="T9324" s="126"/>
      <c r="U9324" s="126"/>
      <c r="V9324" s="126"/>
      <c r="W9324" s="126"/>
      <c r="X9324" s="126"/>
      <c r="Y9324" s="116"/>
      <c r="Z9324" s="116"/>
      <c r="AA9324" s="116"/>
      <c r="AB9324" s="116"/>
      <c r="AC9324" s="116"/>
      <c r="AD9324" s="116"/>
    </row>
    <row r="9325" spans="1:30" s="189" customFormat="1" ht="27.6">
      <c r="A9325" s="116">
        <v>9325</v>
      </c>
      <c r="B9325" s="129">
        <v>44390</v>
      </c>
      <c r="C9325" s="118">
        <f t="shared" si="450"/>
        <v>7</v>
      </c>
      <c r="D9325" s="120" t="s">
        <v>25</v>
      </c>
      <c r="E9325" s="120" t="s">
        <v>20794</v>
      </c>
      <c r="F9325" s="209" t="s">
        <v>20795</v>
      </c>
      <c r="G9325" s="119" t="s">
        <v>7323</v>
      </c>
      <c r="H9325" s="121" t="s">
        <v>97</v>
      </c>
      <c r="I9325" s="121" t="s">
        <v>63</v>
      </c>
      <c r="J9325" s="121" t="s">
        <v>64</v>
      </c>
      <c r="K9325" s="121" t="s">
        <v>65</v>
      </c>
      <c r="L9325" s="131" t="s">
        <v>32</v>
      </c>
      <c r="M9325" s="120" t="s">
        <v>78</v>
      </c>
      <c r="N9325" s="131"/>
      <c r="O9325" s="131"/>
      <c r="P9325" s="126"/>
      <c r="Q9325" s="118"/>
      <c r="R9325" s="118"/>
      <c r="S9325" s="120"/>
      <c r="T9325" s="126"/>
      <c r="U9325" s="126"/>
      <c r="V9325" s="126"/>
      <c r="W9325" s="126"/>
      <c r="X9325" s="126"/>
      <c r="Y9325" s="116"/>
      <c r="Z9325" s="116"/>
      <c r="AA9325" s="116"/>
      <c r="AB9325" s="116"/>
      <c r="AC9325" s="116"/>
      <c r="AD9325" s="116"/>
    </row>
    <row r="9326" spans="1:30" s="189" customFormat="1" ht="27.6">
      <c r="A9326" s="116">
        <v>9326</v>
      </c>
      <c r="B9326" s="129">
        <v>44390</v>
      </c>
      <c r="C9326" s="118">
        <f t="shared" si="450"/>
        <v>7</v>
      </c>
      <c r="D9326" s="120" t="s">
        <v>25</v>
      </c>
      <c r="E9326" s="120" t="s">
        <v>20796</v>
      </c>
      <c r="F9326" s="209" t="s">
        <v>20797</v>
      </c>
      <c r="G9326" s="119" t="s">
        <v>1419</v>
      </c>
      <c r="H9326" s="121" t="s">
        <v>140</v>
      </c>
      <c r="I9326" s="121" t="s">
        <v>196</v>
      </c>
      <c r="J9326" s="121" t="s">
        <v>17468</v>
      </c>
      <c r="K9326" s="121" t="s">
        <v>65</v>
      </c>
      <c r="L9326" s="131" t="s">
        <v>32</v>
      </c>
      <c r="M9326" s="120" t="s">
        <v>78</v>
      </c>
      <c r="N9326" s="131"/>
      <c r="O9326" s="131"/>
      <c r="P9326" s="126"/>
      <c r="Q9326" s="118"/>
      <c r="R9326" s="118"/>
      <c r="S9326" s="120"/>
      <c r="T9326" s="126"/>
      <c r="U9326" s="126"/>
      <c r="V9326" s="126"/>
      <c r="W9326" s="126"/>
      <c r="X9326" s="126"/>
      <c r="Y9326" s="116"/>
      <c r="Z9326" s="116"/>
      <c r="AA9326" s="116"/>
      <c r="AB9326" s="116"/>
      <c r="AC9326" s="116"/>
      <c r="AD9326" s="116"/>
    </row>
    <row r="9327" spans="1:30" s="189" customFormat="1" ht="27.6">
      <c r="A9327" s="116">
        <v>9327</v>
      </c>
      <c r="B9327" s="129">
        <v>44390</v>
      </c>
      <c r="C9327" s="118">
        <f t="shared" si="450"/>
        <v>7</v>
      </c>
      <c r="D9327" s="120" t="s">
        <v>25</v>
      </c>
      <c r="E9327" s="120" t="s">
        <v>20798</v>
      </c>
      <c r="F9327" s="209" t="s">
        <v>20799</v>
      </c>
      <c r="G9327" s="119" t="s">
        <v>20800</v>
      </c>
      <c r="H9327" s="121" t="s">
        <v>192</v>
      </c>
      <c r="I9327" s="119" t="s">
        <v>30</v>
      </c>
      <c r="J9327" s="121" t="s">
        <v>7271</v>
      </c>
      <c r="K9327" s="121" t="s">
        <v>65</v>
      </c>
      <c r="L9327" s="131" t="s">
        <v>32</v>
      </c>
      <c r="M9327" s="120" t="s">
        <v>78</v>
      </c>
      <c r="N9327" s="131"/>
      <c r="O9327" s="131"/>
      <c r="P9327" s="126"/>
      <c r="Q9327" s="118"/>
      <c r="R9327" s="118"/>
      <c r="S9327" s="120"/>
      <c r="T9327" s="126"/>
      <c r="U9327" s="126"/>
      <c r="V9327" s="126"/>
      <c r="W9327" s="126"/>
      <c r="X9327" s="126"/>
      <c r="Y9327" s="116"/>
      <c r="Z9327" s="116"/>
      <c r="AA9327" s="116"/>
      <c r="AB9327" s="116"/>
      <c r="AC9327" s="116"/>
      <c r="AD9327" s="116"/>
    </row>
    <row r="9328" spans="1:30" s="189" customFormat="1" ht="27.6">
      <c r="A9328" s="116">
        <v>9328</v>
      </c>
      <c r="B9328" s="129">
        <v>44390</v>
      </c>
      <c r="C9328" s="118">
        <f t="shared" si="450"/>
        <v>7</v>
      </c>
      <c r="D9328" s="120" t="s">
        <v>25</v>
      </c>
      <c r="E9328" s="120" t="s">
        <v>20801</v>
      </c>
      <c r="F9328" s="209" t="s">
        <v>20802</v>
      </c>
      <c r="G9328" s="119" t="s">
        <v>13145</v>
      </c>
      <c r="H9328" s="121" t="s">
        <v>140</v>
      </c>
      <c r="I9328" s="119" t="s">
        <v>30</v>
      </c>
      <c r="J9328" s="121" t="s">
        <v>435</v>
      </c>
      <c r="K9328" s="121" t="s">
        <v>65</v>
      </c>
      <c r="L9328" s="131" t="s">
        <v>32</v>
      </c>
      <c r="M9328" s="120" t="s">
        <v>78</v>
      </c>
      <c r="N9328" s="131"/>
      <c r="O9328" s="131"/>
      <c r="P9328" s="126"/>
      <c r="Q9328" s="118"/>
      <c r="R9328" s="118"/>
      <c r="S9328" s="120"/>
      <c r="T9328" s="126"/>
      <c r="U9328" s="126"/>
      <c r="V9328" s="126"/>
      <c r="W9328" s="126"/>
      <c r="X9328" s="126"/>
      <c r="Y9328" s="116"/>
      <c r="Z9328" s="116"/>
      <c r="AA9328" s="116"/>
      <c r="AB9328" s="116"/>
      <c r="AC9328" s="116"/>
      <c r="AD9328" s="116"/>
    </row>
    <row r="9329" spans="1:30" s="189" customFormat="1" ht="27.6">
      <c r="A9329" s="116">
        <v>9329</v>
      </c>
      <c r="B9329" s="129">
        <v>44390</v>
      </c>
      <c r="C9329" s="118">
        <f t="shared" si="450"/>
        <v>7</v>
      </c>
      <c r="D9329" s="120" t="s">
        <v>25</v>
      </c>
      <c r="E9329" s="120" t="s">
        <v>20803</v>
      </c>
      <c r="F9329" s="209" t="s">
        <v>20804</v>
      </c>
      <c r="G9329" s="119" t="s">
        <v>11426</v>
      </c>
      <c r="H9329" s="121" t="s">
        <v>41</v>
      </c>
      <c r="I9329" s="121" t="s">
        <v>42</v>
      </c>
      <c r="J9329" s="121" t="s">
        <v>82</v>
      </c>
      <c r="K9329" s="121" t="s">
        <v>65</v>
      </c>
      <c r="L9329" s="131" t="s">
        <v>32</v>
      </c>
      <c r="M9329" s="120" t="s">
        <v>33</v>
      </c>
      <c r="N9329" s="131">
        <v>44386</v>
      </c>
      <c r="O9329" s="131">
        <v>44456</v>
      </c>
      <c r="P9329" s="126"/>
      <c r="Q9329" s="118"/>
      <c r="R9329" s="118"/>
      <c r="S9329" s="120"/>
      <c r="T9329" s="126"/>
      <c r="U9329" s="126"/>
      <c r="V9329" s="126"/>
      <c r="W9329" s="126"/>
      <c r="X9329" s="126"/>
      <c r="Y9329" s="116"/>
      <c r="Z9329" s="116"/>
      <c r="AA9329" s="116"/>
      <c r="AB9329" s="116"/>
      <c r="AC9329" s="116"/>
      <c r="AD9329" s="116"/>
    </row>
    <row r="9330" spans="1:30" s="189" customFormat="1" ht="27.6">
      <c r="A9330" s="116">
        <v>9330</v>
      </c>
      <c r="B9330" s="129">
        <v>44390</v>
      </c>
      <c r="C9330" s="118">
        <f t="shared" si="450"/>
        <v>7</v>
      </c>
      <c r="D9330" s="120" t="s">
        <v>25</v>
      </c>
      <c r="E9330" s="120" t="s">
        <v>20805</v>
      </c>
      <c r="F9330" s="209" t="s">
        <v>20806</v>
      </c>
      <c r="G9330" s="119" t="s">
        <v>1132</v>
      </c>
      <c r="H9330" s="121" t="s">
        <v>29</v>
      </c>
      <c r="I9330" s="121" t="s">
        <v>42</v>
      </c>
      <c r="J9330" s="121" t="s">
        <v>91</v>
      </c>
      <c r="K9330" s="121" t="s">
        <v>65</v>
      </c>
      <c r="L9330" s="131" t="s">
        <v>32</v>
      </c>
      <c r="M9330" s="120" t="s">
        <v>33</v>
      </c>
      <c r="N9330" s="131"/>
      <c r="O9330" s="131">
        <v>44463</v>
      </c>
      <c r="P9330" s="126"/>
      <c r="Q9330" s="118"/>
      <c r="R9330" s="118"/>
      <c r="S9330" s="120"/>
      <c r="T9330" s="126"/>
      <c r="U9330" s="126"/>
      <c r="V9330" s="126"/>
      <c r="W9330" s="126"/>
      <c r="X9330" s="126"/>
      <c r="Y9330" s="116"/>
      <c r="Z9330" s="116"/>
      <c r="AA9330" s="116"/>
      <c r="AB9330" s="116"/>
      <c r="AC9330" s="116"/>
      <c r="AD9330" s="116"/>
    </row>
    <row r="9331" spans="1:30" s="189" customFormat="1">
      <c r="A9331" s="116">
        <v>9331</v>
      </c>
      <c r="B9331" s="129">
        <v>44390</v>
      </c>
      <c r="C9331" s="118">
        <f t="shared" si="450"/>
        <v>7</v>
      </c>
      <c r="D9331" s="120" t="s">
        <v>252</v>
      </c>
      <c r="E9331" s="120" t="s">
        <v>20807</v>
      </c>
      <c r="F9331" s="209" t="s">
        <v>20808</v>
      </c>
      <c r="G9331" s="119" t="s">
        <v>20809</v>
      </c>
      <c r="H9331" s="121" t="s">
        <v>101</v>
      </c>
      <c r="I9331" s="119" t="s">
        <v>42</v>
      </c>
      <c r="J9331" s="121" t="s">
        <v>72</v>
      </c>
      <c r="K9331" s="121" t="s">
        <v>65</v>
      </c>
      <c r="L9331" s="131" t="s">
        <v>32</v>
      </c>
      <c r="M9331" s="120" t="s">
        <v>33</v>
      </c>
      <c r="N9331" s="131"/>
      <c r="O9331" s="131">
        <v>44613</v>
      </c>
      <c r="P9331" s="126"/>
      <c r="Q9331" s="118"/>
      <c r="R9331" s="118"/>
      <c r="S9331" s="120"/>
      <c r="T9331" s="126"/>
      <c r="U9331" s="126"/>
      <c r="V9331" s="126"/>
      <c r="W9331" s="126"/>
      <c r="X9331" s="126"/>
      <c r="Y9331" s="116"/>
      <c r="Z9331" s="116"/>
      <c r="AA9331" s="116"/>
      <c r="AB9331" s="116"/>
      <c r="AC9331" s="116"/>
      <c r="AD9331" s="116"/>
    </row>
    <row r="9332" spans="1:30" s="189" customFormat="1">
      <c r="A9332" s="116">
        <v>9332</v>
      </c>
      <c r="B9332" s="129">
        <v>44390</v>
      </c>
      <c r="C9332" s="118">
        <f t="shared" si="450"/>
        <v>7</v>
      </c>
      <c r="D9332" s="120" t="s">
        <v>252</v>
      </c>
      <c r="E9332" s="120" t="s">
        <v>20810</v>
      </c>
      <c r="F9332" s="209" t="s">
        <v>13200</v>
      </c>
      <c r="G9332" s="119" t="s">
        <v>20811</v>
      </c>
      <c r="H9332" s="121" t="s">
        <v>192</v>
      </c>
      <c r="I9332" s="121" t="s">
        <v>30</v>
      </c>
      <c r="J9332" s="121" t="s">
        <v>5018</v>
      </c>
      <c r="K9332" s="121" t="s">
        <v>65</v>
      </c>
      <c r="L9332" s="131" t="s">
        <v>32</v>
      </c>
      <c r="M9332" s="120" t="s">
        <v>9290</v>
      </c>
      <c r="N9332" s="131"/>
      <c r="O9332" s="131"/>
      <c r="P9332" s="126"/>
      <c r="Q9332" s="118"/>
      <c r="R9332" s="118"/>
      <c r="S9332" s="120"/>
      <c r="T9332" s="126"/>
      <c r="U9332" s="126"/>
      <c r="V9332" s="126"/>
      <c r="W9332" s="126"/>
      <c r="X9332" s="126"/>
      <c r="Y9332" s="116"/>
      <c r="Z9332" s="116"/>
      <c r="AA9332" s="116"/>
      <c r="AB9332" s="116"/>
      <c r="AC9332" s="116"/>
      <c r="AD9332" s="116"/>
    </row>
    <row r="9333" spans="1:30" s="189" customFormat="1">
      <c r="A9333" s="116">
        <v>9333</v>
      </c>
      <c r="B9333" s="129">
        <v>44390</v>
      </c>
      <c r="C9333" s="118">
        <f t="shared" si="450"/>
        <v>7</v>
      </c>
      <c r="D9333" s="120" t="s">
        <v>252</v>
      </c>
      <c r="E9333" s="120" t="s">
        <v>20812</v>
      </c>
      <c r="F9333" s="209" t="s">
        <v>158</v>
      </c>
      <c r="G9333" s="119" t="s">
        <v>20813</v>
      </c>
      <c r="H9333" s="121" t="s">
        <v>1173</v>
      </c>
      <c r="I9333" s="119" t="s">
        <v>30</v>
      </c>
      <c r="J9333" s="121" t="s">
        <v>87</v>
      </c>
      <c r="K9333" s="121" t="s">
        <v>65</v>
      </c>
      <c r="L9333" s="131" t="s">
        <v>32</v>
      </c>
      <c r="M9333" s="120" t="s">
        <v>9290</v>
      </c>
      <c r="N9333" s="131"/>
      <c r="O9333" s="131"/>
      <c r="P9333" s="126"/>
      <c r="Q9333" s="118"/>
      <c r="R9333" s="118"/>
      <c r="S9333" s="120"/>
      <c r="T9333" s="126"/>
      <c r="U9333" s="126"/>
      <c r="V9333" s="126"/>
      <c r="W9333" s="126"/>
      <c r="X9333" s="126"/>
      <c r="Y9333" s="116"/>
      <c r="Z9333" s="116"/>
      <c r="AA9333" s="116"/>
      <c r="AB9333" s="116"/>
      <c r="AC9333" s="116"/>
      <c r="AD9333" s="116"/>
    </row>
    <row r="9334" spans="1:30" s="189" customFormat="1" ht="27.6">
      <c r="A9334" s="116">
        <v>9334</v>
      </c>
      <c r="B9334" s="129">
        <v>44390</v>
      </c>
      <c r="C9334" s="118">
        <f t="shared" si="450"/>
        <v>7</v>
      </c>
      <c r="D9334" s="120" t="s">
        <v>252</v>
      </c>
      <c r="E9334" s="120" t="s">
        <v>20814</v>
      </c>
      <c r="F9334" s="209" t="s">
        <v>20815</v>
      </c>
      <c r="G9334" s="119" t="s">
        <v>1089</v>
      </c>
      <c r="H9334" s="121" t="s">
        <v>140</v>
      </c>
      <c r="I9334" s="121" t="s">
        <v>30</v>
      </c>
      <c r="J9334" s="121" t="s">
        <v>77</v>
      </c>
      <c r="K9334" s="121" t="s">
        <v>65</v>
      </c>
      <c r="L9334" s="131" t="s">
        <v>32</v>
      </c>
      <c r="M9334" s="120" t="s">
        <v>33</v>
      </c>
      <c r="N9334" s="131"/>
      <c r="O9334" s="131">
        <v>44613</v>
      </c>
      <c r="P9334" s="126"/>
      <c r="Q9334" s="118"/>
      <c r="R9334" s="118"/>
      <c r="S9334" s="120"/>
      <c r="T9334" s="126"/>
      <c r="U9334" s="126"/>
      <c r="V9334" s="126"/>
      <c r="W9334" s="126"/>
      <c r="X9334" s="126"/>
      <c r="Y9334" s="116"/>
      <c r="Z9334" s="116"/>
      <c r="AA9334" s="116"/>
      <c r="AB9334" s="116"/>
      <c r="AC9334" s="116"/>
      <c r="AD9334" s="116"/>
    </row>
    <row r="9335" spans="1:30" s="189" customFormat="1">
      <c r="A9335" s="116">
        <v>9335</v>
      </c>
      <c r="B9335" s="129">
        <v>44390</v>
      </c>
      <c r="C9335" s="118">
        <f t="shared" si="450"/>
        <v>7</v>
      </c>
      <c r="D9335" s="120" t="s">
        <v>252</v>
      </c>
      <c r="E9335" s="120" t="s">
        <v>20816</v>
      </c>
      <c r="F9335" s="209" t="s">
        <v>20817</v>
      </c>
      <c r="G9335" s="119" t="s">
        <v>1115</v>
      </c>
      <c r="H9335" s="121" t="s">
        <v>101</v>
      </c>
      <c r="I9335" s="121" t="s">
        <v>42</v>
      </c>
      <c r="J9335" s="121" t="s">
        <v>72</v>
      </c>
      <c r="K9335" s="121" t="s">
        <v>65</v>
      </c>
      <c r="L9335" s="131" t="s">
        <v>32</v>
      </c>
      <c r="M9335" s="120" t="s">
        <v>33</v>
      </c>
      <c r="N9335" s="131"/>
      <c r="O9335" s="131">
        <v>44613</v>
      </c>
      <c r="P9335" s="126"/>
      <c r="Q9335" s="118"/>
      <c r="R9335" s="118"/>
      <c r="S9335" s="120"/>
      <c r="T9335" s="126"/>
      <c r="U9335" s="126"/>
      <c r="V9335" s="126"/>
      <c r="W9335" s="126"/>
      <c r="X9335" s="126"/>
      <c r="Y9335" s="116"/>
      <c r="Z9335" s="116"/>
      <c r="AA9335" s="116"/>
      <c r="AB9335" s="116"/>
      <c r="AC9335" s="116"/>
      <c r="AD9335" s="116"/>
    </row>
    <row r="9336" spans="1:30" s="189" customFormat="1" ht="27.6">
      <c r="A9336" s="116">
        <v>9336</v>
      </c>
      <c r="B9336" s="129">
        <v>44390</v>
      </c>
      <c r="C9336" s="118">
        <f t="shared" si="450"/>
        <v>7</v>
      </c>
      <c r="D9336" s="120" t="s">
        <v>252</v>
      </c>
      <c r="E9336" s="120" t="s">
        <v>20818</v>
      </c>
      <c r="F9336" s="209" t="s">
        <v>20819</v>
      </c>
      <c r="G9336" s="119" t="s">
        <v>20820</v>
      </c>
      <c r="H9336" s="121" t="s">
        <v>29</v>
      </c>
      <c r="I9336" s="119" t="s">
        <v>30</v>
      </c>
      <c r="J9336" s="121" t="s">
        <v>77</v>
      </c>
      <c r="K9336" s="121" t="s">
        <v>65</v>
      </c>
      <c r="L9336" s="131" t="s">
        <v>32</v>
      </c>
      <c r="M9336" s="120" t="s">
        <v>9290</v>
      </c>
      <c r="N9336" s="131"/>
      <c r="O9336" s="131"/>
      <c r="P9336" s="126"/>
      <c r="Q9336" s="118"/>
      <c r="R9336" s="118"/>
      <c r="S9336" s="120"/>
      <c r="T9336" s="126"/>
      <c r="U9336" s="126"/>
      <c r="V9336" s="126"/>
      <c r="W9336" s="126"/>
      <c r="X9336" s="126"/>
      <c r="Y9336" s="116"/>
      <c r="Z9336" s="116"/>
      <c r="AA9336" s="116"/>
      <c r="AB9336" s="116"/>
      <c r="AC9336" s="116"/>
      <c r="AD9336" s="116"/>
    </row>
    <row r="9337" spans="1:30" s="189" customFormat="1">
      <c r="A9337" s="116">
        <v>9337</v>
      </c>
      <c r="B9337" s="129">
        <v>44390</v>
      </c>
      <c r="C9337" s="118">
        <f t="shared" si="450"/>
        <v>7</v>
      </c>
      <c r="D9337" s="120" t="s">
        <v>252</v>
      </c>
      <c r="E9337" s="120" t="s">
        <v>20821</v>
      </c>
      <c r="F9337" s="209" t="s">
        <v>20822</v>
      </c>
      <c r="G9337" s="119" t="s">
        <v>20823</v>
      </c>
      <c r="H9337" s="121" t="s">
        <v>1173</v>
      </c>
      <c r="I9337" s="119" t="s">
        <v>30</v>
      </c>
      <c r="J9337" s="121" t="s">
        <v>77</v>
      </c>
      <c r="K9337" s="121" t="s">
        <v>65</v>
      </c>
      <c r="L9337" s="131" t="s">
        <v>32</v>
      </c>
      <c r="M9337" s="120" t="s">
        <v>9290</v>
      </c>
      <c r="N9337" s="131"/>
      <c r="O9337" s="131"/>
      <c r="P9337" s="126"/>
      <c r="Q9337" s="118"/>
      <c r="R9337" s="118"/>
      <c r="S9337" s="120"/>
      <c r="T9337" s="126"/>
      <c r="U9337" s="126"/>
      <c r="V9337" s="126"/>
      <c r="W9337" s="126"/>
      <c r="X9337" s="126"/>
      <c r="Y9337" s="116"/>
      <c r="Z9337" s="116"/>
      <c r="AA9337" s="116"/>
      <c r="AB9337" s="116"/>
      <c r="AC9337" s="116"/>
      <c r="AD9337" s="116"/>
    </row>
    <row r="9338" spans="1:30" s="189" customFormat="1" ht="27.6">
      <c r="A9338" s="116">
        <v>9338</v>
      </c>
      <c r="B9338" s="129">
        <v>44390</v>
      </c>
      <c r="C9338" s="118">
        <f t="shared" si="450"/>
        <v>7</v>
      </c>
      <c r="D9338" s="120" t="s">
        <v>252</v>
      </c>
      <c r="E9338" s="120" t="s">
        <v>20824</v>
      </c>
      <c r="F9338" s="209" t="s">
        <v>20825</v>
      </c>
      <c r="G9338" s="119" t="s">
        <v>20826</v>
      </c>
      <c r="H9338" s="121" t="s">
        <v>29</v>
      </c>
      <c r="I9338" s="121" t="s">
        <v>42</v>
      </c>
      <c r="J9338" s="121" t="s">
        <v>82</v>
      </c>
      <c r="K9338" s="121" t="s">
        <v>65</v>
      </c>
      <c r="L9338" s="131" t="s">
        <v>32</v>
      </c>
      <c r="M9338" s="120" t="s">
        <v>9290</v>
      </c>
      <c r="N9338" s="131"/>
      <c r="O9338" s="131"/>
      <c r="P9338" s="126"/>
      <c r="Q9338" s="118"/>
      <c r="R9338" s="118"/>
      <c r="S9338" s="120"/>
      <c r="T9338" s="126"/>
      <c r="U9338" s="126"/>
      <c r="V9338" s="126"/>
      <c r="W9338" s="126"/>
      <c r="X9338" s="126"/>
      <c r="Y9338" s="116"/>
      <c r="Z9338" s="116"/>
      <c r="AA9338" s="116"/>
      <c r="AB9338" s="116"/>
      <c r="AC9338" s="116"/>
      <c r="AD9338" s="116"/>
    </row>
    <row r="9339" spans="1:30" s="189" customFormat="1">
      <c r="A9339" s="116">
        <v>9339</v>
      </c>
      <c r="B9339" s="129">
        <v>44390</v>
      </c>
      <c r="C9339" s="118">
        <f t="shared" si="450"/>
        <v>7</v>
      </c>
      <c r="D9339" s="120" t="s">
        <v>252</v>
      </c>
      <c r="E9339" s="120" t="s">
        <v>20827</v>
      </c>
      <c r="F9339" s="209" t="s">
        <v>122</v>
      </c>
      <c r="G9339" s="119" t="s">
        <v>20828</v>
      </c>
      <c r="H9339" s="121" t="s">
        <v>192</v>
      </c>
      <c r="I9339" s="119" t="s">
        <v>30</v>
      </c>
      <c r="J9339" s="121" t="s">
        <v>1544</v>
      </c>
      <c r="K9339" s="121" t="s">
        <v>65</v>
      </c>
      <c r="L9339" s="131" t="s">
        <v>32</v>
      </c>
      <c r="M9339" s="120" t="s">
        <v>9290</v>
      </c>
      <c r="N9339" s="131"/>
      <c r="O9339" s="131"/>
      <c r="P9339" s="126"/>
      <c r="Q9339" s="118"/>
      <c r="R9339" s="118"/>
      <c r="S9339" s="120"/>
      <c r="T9339" s="126"/>
      <c r="U9339" s="126"/>
      <c r="V9339" s="126"/>
      <c r="W9339" s="126"/>
      <c r="X9339" s="126"/>
      <c r="Y9339" s="116"/>
      <c r="Z9339" s="116"/>
      <c r="AA9339" s="116"/>
      <c r="AB9339" s="116"/>
      <c r="AC9339" s="116"/>
      <c r="AD9339" s="116"/>
    </row>
    <row r="9340" spans="1:30" s="189" customFormat="1">
      <c r="A9340" s="116">
        <v>9340</v>
      </c>
      <c r="B9340" s="129">
        <v>44390</v>
      </c>
      <c r="C9340" s="118">
        <f t="shared" si="450"/>
        <v>7</v>
      </c>
      <c r="D9340" s="120" t="s">
        <v>252</v>
      </c>
      <c r="E9340" s="120" t="s">
        <v>20829</v>
      </c>
      <c r="F9340" s="209" t="s">
        <v>7395</v>
      </c>
      <c r="G9340" s="119" t="s">
        <v>20830</v>
      </c>
      <c r="H9340" s="121" t="s">
        <v>177</v>
      </c>
      <c r="I9340" s="119" t="s">
        <v>30</v>
      </c>
      <c r="J9340" s="121" t="s">
        <v>77</v>
      </c>
      <c r="K9340" s="121" t="s">
        <v>65</v>
      </c>
      <c r="L9340" s="131" t="s">
        <v>32</v>
      </c>
      <c r="M9340" s="120" t="s">
        <v>9290</v>
      </c>
      <c r="N9340" s="131"/>
      <c r="O9340" s="131"/>
      <c r="P9340" s="126"/>
      <c r="Q9340" s="118"/>
      <c r="R9340" s="118"/>
      <c r="S9340" s="120"/>
      <c r="T9340" s="126"/>
      <c r="U9340" s="126"/>
      <c r="V9340" s="126"/>
      <c r="W9340" s="126"/>
      <c r="X9340" s="126"/>
      <c r="Y9340" s="116"/>
      <c r="Z9340" s="116"/>
      <c r="AA9340" s="116"/>
      <c r="AB9340" s="116"/>
      <c r="AC9340" s="116"/>
      <c r="AD9340" s="116"/>
    </row>
    <row r="9341" spans="1:30" s="189" customFormat="1" ht="27.6">
      <c r="A9341" s="116">
        <v>9341</v>
      </c>
      <c r="B9341" s="129">
        <v>44390</v>
      </c>
      <c r="C9341" s="118">
        <f t="shared" si="450"/>
        <v>7</v>
      </c>
      <c r="D9341" s="120" t="s">
        <v>252</v>
      </c>
      <c r="E9341" s="120" t="s">
        <v>20831</v>
      </c>
      <c r="F9341" s="209" t="s">
        <v>20832</v>
      </c>
      <c r="G9341" s="119" t="s">
        <v>20833</v>
      </c>
      <c r="H9341" s="121" t="s">
        <v>1173</v>
      </c>
      <c r="I9341" s="121" t="s">
        <v>30</v>
      </c>
      <c r="J9341" s="121" t="s">
        <v>77</v>
      </c>
      <c r="K9341" s="121" t="s">
        <v>65</v>
      </c>
      <c r="L9341" s="131" t="s">
        <v>32</v>
      </c>
      <c r="M9341" s="120" t="s">
        <v>33</v>
      </c>
      <c r="N9341" s="131"/>
      <c r="O9341" s="131">
        <v>44613</v>
      </c>
      <c r="P9341" s="126"/>
      <c r="Q9341" s="118"/>
      <c r="R9341" s="118"/>
      <c r="S9341" s="120"/>
      <c r="T9341" s="126"/>
      <c r="U9341" s="126"/>
      <c r="V9341" s="126"/>
      <c r="W9341" s="126"/>
      <c r="X9341" s="126"/>
      <c r="Y9341" s="116"/>
      <c r="Z9341" s="116"/>
      <c r="AA9341" s="116"/>
      <c r="AB9341" s="116"/>
      <c r="AC9341" s="116"/>
      <c r="AD9341" s="116"/>
    </row>
    <row r="9342" spans="1:30" s="189" customFormat="1">
      <c r="A9342" s="116">
        <v>9342</v>
      </c>
      <c r="B9342" s="129">
        <v>44390</v>
      </c>
      <c r="C9342" s="118">
        <f t="shared" si="450"/>
        <v>7</v>
      </c>
      <c r="D9342" s="120" t="s">
        <v>252</v>
      </c>
      <c r="E9342" s="120" t="s">
        <v>20834</v>
      </c>
      <c r="F9342" s="209" t="s">
        <v>104</v>
      </c>
      <c r="G9342" s="119" t="s">
        <v>20835</v>
      </c>
      <c r="H9342" s="121" t="s">
        <v>177</v>
      </c>
      <c r="I9342" s="121" t="s">
        <v>30</v>
      </c>
      <c r="J9342" s="121" t="s">
        <v>5018</v>
      </c>
      <c r="K9342" s="121" t="s">
        <v>65</v>
      </c>
      <c r="L9342" s="131" t="s">
        <v>32</v>
      </c>
      <c r="M9342" s="120" t="s">
        <v>9290</v>
      </c>
      <c r="N9342" s="131"/>
      <c r="O9342" s="131"/>
      <c r="P9342" s="126"/>
      <c r="Q9342" s="118"/>
      <c r="R9342" s="118"/>
      <c r="S9342" s="120"/>
      <c r="T9342" s="126"/>
      <c r="U9342" s="126"/>
      <c r="V9342" s="126"/>
      <c r="W9342" s="126"/>
      <c r="X9342" s="126"/>
      <c r="Y9342" s="116"/>
      <c r="Z9342" s="116"/>
      <c r="AA9342" s="116"/>
      <c r="AB9342" s="116"/>
      <c r="AC9342" s="116"/>
      <c r="AD9342" s="116"/>
    </row>
    <row r="9343" spans="1:30" s="189" customFormat="1">
      <c r="A9343" s="116">
        <v>9343</v>
      </c>
      <c r="B9343" s="129">
        <v>44390</v>
      </c>
      <c r="C9343" s="118">
        <f t="shared" si="450"/>
        <v>7</v>
      </c>
      <c r="D9343" s="120" t="s">
        <v>252</v>
      </c>
      <c r="E9343" s="120" t="s">
        <v>20836</v>
      </c>
      <c r="F9343" s="209" t="s">
        <v>20837</v>
      </c>
      <c r="G9343" s="119" t="s">
        <v>20838</v>
      </c>
      <c r="H9343" s="121" t="s">
        <v>140</v>
      </c>
      <c r="I9343" s="119" t="s">
        <v>42</v>
      </c>
      <c r="J9343" s="121" t="s">
        <v>72</v>
      </c>
      <c r="K9343" s="121" t="s">
        <v>65</v>
      </c>
      <c r="L9343" s="131" t="s">
        <v>32</v>
      </c>
      <c r="M9343" s="120" t="s">
        <v>33</v>
      </c>
      <c r="N9343" s="131"/>
      <c r="O9343" s="131">
        <v>44613</v>
      </c>
      <c r="P9343" s="126"/>
      <c r="Q9343" s="118"/>
      <c r="R9343" s="118"/>
      <c r="S9343" s="120"/>
      <c r="T9343" s="126"/>
      <c r="U9343" s="126"/>
      <c r="V9343" s="126"/>
      <c r="W9343" s="126"/>
      <c r="X9343" s="126"/>
      <c r="Y9343" s="116"/>
      <c r="Z9343" s="116"/>
      <c r="AA9343" s="116"/>
      <c r="AB9343" s="116"/>
      <c r="AC9343" s="116"/>
      <c r="AD9343" s="116"/>
    </row>
    <row r="9344" spans="1:30" s="189" customFormat="1" ht="27.6">
      <c r="A9344" s="116">
        <v>9344</v>
      </c>
      <c r="B9344" s="129">
        <v>44390</v>
      </c>
      <c r="C9344" s="118">
        <f t="shared" si="450"/>
        <v>7</v>
      </c>
      <c r="D9344" s="120" t="s">
        <v>252</v>
      </c>
      <c r="E9344" s="120" t="s">
        <v>20839</v>
      </c>
      <c r="F9344" s="209" t="s">
        <v>20840</v>
      </c>
      <c r="G9344" s="119" t="s">
        <v>214</v>
      </c>
      <c r="H9344" s="121" t="s">
        <v>53</v>
      </c>
      <c r="I9344" s="119" t="s">
        <v>42</v>
      </c>
      <c r="J9344" s="121" t="s">
        <v>91</v>
      </c>
      <c r="K9344" s="121" t="s">
        <v>65</v>
      </c>
      <c r="L9344" s="131" t="s">
        <v>32</v>
      </c>
      <c r="M9344" s="120" t="s">
        <v>9290</v>
      </c>
      <c r="N9344" s="131"/>
      <c r="O9344" s="131"/>
      <c r="P9344" s="126"/>
      <c r="Q9344" s="118"/>
      <c r="R9344" s="118"/>
      <c r="S9344" s="120"/>
      <c r="T9344" s="126"/>
      <c r="U9344" s="126"/>
      <c r="V9344" s="126"/>
      <c r="W9344" s="126"/>
      <c r="X9344" s="126"/>
      <c r="Y9344" s="116"/>
      <c r="Z9344" s="116"/>
      <c r="AA9344" s="116"/>
      <c r="AB9344" s="116"/>
      <c r="AC9344" s="116"/>
      <c r="AD9344" s="116"/>
    </row>
    <row r="9345" spans="1:30" s="189" customFormat="1" ht="14.4">
      <c r="A9345" s="116">
        <v>9345</v>
      </c>
      <c r="B9345" s="129">
        <v>44390</v>
      </c>
      <c r="C9345" s="118">
        <f t="shared" si="450"/>
        <v>7</v>
      </c>
      <c r="D9345" s="120" t="s">
        <v>252</v>
      </c>
      <c r="E9345" t="s">
        <v>20841</v>
      </c>
      <c r="F9345" s="209" t="s">
        <v>20842</v>
      </c>
      <c r="G9345" s="119" t="s">
        <v>13335</v>
      </c>
      <c r="H9345" s="121" t="s">
        <v>53</v>
      </c>
      <c r="I9345" s="121" t="s">
        <v>30</v>
      </c>
      <c r="J9345" s="121" t="s">
        <v>87</v>
      </c>
      <c r="K9345" s="121" t="s">
        <v>65</v>
      </c>
      <c r="L9345" s="131" t="s">
        <v>32</v>
      </c>
      <c r="M9345" s="120" t="s">
        <v>9290</v>
      </c>
      <c r="N9345" s="131"/>
      <c r="O9345" s="131"/>
      <c r="P9345" s="126"/>
      <c r="Q9345" s="118"/>
      <c r="R9345" s="118"/>
      <c r="S9345" s="120"/>
      <c r="T9345" s="126"/>
      <c r="U9345" s="126"/>
      <c r="V9345" s="126"/>
      <c r="W9345" s="126"/>
      <c r="X9345" s="126"/>
      <c r="Y9345" s="116"/>
      <c r="Z9345" s="116"/>
      <c r="AA9345" s="116"/>
      <c r="AB9345" s="116"/>
      <c r="AC9345" s="116"/>
      <c r="AD9345" s="116"/>
    </row>
    <row r="9346" spans="1:30" s="189" customFormat="1">
      <c r="A9346" s="116">
        <v>9346</v>
      </c>
      <c r="B9346" s="129">
        <v>44390</v>
      </c>
      <c r="C9346" s="118">
        <f t="shared" si="450"/>
        <v>7</v>
      </c>
      <c r="D9346" s="120" t="s">
        <v>252</v>
      </c>
      <c r="E9346" s="120" t="s">
        <v>20843</v>
      </c>
      <c r="F9346" s="209" t="s">
        <v>13118</v>
      </c>
      <c r="G9346" s="119" t="s">
        <v>20844</v>
      </c>
      <c r="H9346" s="121" t="s">
        <v>29</v>
      </c>
      <c r="I9346" s="119" t="s">
        <v>30</v>
      </c>
      <c r="J9346" s="121" t="s">
        <v>77</v>
      </c>
      <c r="K9346" s="121" t="s">
        <v>65</v>
      </c>
      <c r="L9346" s="131" t="s">
        <v>32</v>
      </c>
      <c r="M9346" s="120" t="s">
        <v>9290</v>
      </c>
      <c r="N9346" s="131"/>
      <c r="O9346" s="131"/>
      <c r="P9346" s="126"/>
      <c r="Q9346" s="118"/>
      <c r="R9346" s="118"/>
      <c r="S9346" s="120"/>
      <c r="T9346" s="126"/>
      <c r="U9346" s="126"/>
      <c r="V9346" s="126"/>
      <c r="W9346" s="126"/>
      <c r="X9346" s="126"/>
      <c r="Y9346" s="116"/>
      <c r="Z9346" s="116"/>
      <c r="AA9346" s="116"/>
      <c r="AB9346" s="116"/>
      <c r="AC9346" s="116"/>
      <c r="AD9346" s="116"/>
    </row>
    <row r="9347" spans="1:30" s="189" customFormat="1">
      <c r="A9347" s="116">
        <v>9347</v>
      </c>
      <c r="B9347" s="129">
        <v>44390</v>
      </c>
      <c r="C9347" s="118">
        <f t="shared" ref="C9347:C9378" si="451">IF(B9347&lt;&gt;0,MONTH(B9347),0)</f>
        <v>7</v>
      </c>
      <c r="D9347" s="120" t="s">
        <v>252</v>
      </c>
      <c r="E9347" s="120" t="s">
        <v>20845</v>
      </c>
      <c r="F9347" s="209" t="s">
        <v>20846</v>
      </c>
      <c r="G9347" s="119" t="s">
        <v>16943</v>
      </c>
      <c r="H9347" s="121" t="s">
        <v>1173</v>
      </c>
      <c r="I9347" s="119" t="s">
        <v>30</v>
      </c>
      <c r="J9347" s="121" t="s">
        <v>7091</v>
      </c>
      <c r="K9347" s="121" t="s">
        <v>65</v>
      </c>
      <c r="L9347" s="131" t="s">
        <v>32</v>
      </c>
      <c r="M9347" s="120" t="s">
        <v>9290</v>
      </c>
      <c r="N9347" s="131"/>
      <c r="O9347" s="131"/>
      <c r="P9347" s="126"/>
      <c r="Q9347" s="118"/>
      <c r="R9347" s="118"/>
      <c r="S9347" s="120"/>
      <c r="T9347" s="126"/>
      <c r="U9347" s="126"/>
      <c r="V9347" s="126"/>
      <c r="W9347" s="126"/>
      <c r="X9347" s="126"/>
      <c r="Y9347" s="116"/>
      <c r="Z9347" s="116"/>
      <c r="AA9347" s="116"/>
      <c r="AB9347" s="116"/>
      <c r="AC9347" s="116"/>
      <c r="AD9347" s="116"/>
    </row>
    <row r="9348" spans="1:30" s="189" customFormat="1">
      <c r="A9348" s="116">
        <v>9348</v>
      </c>
      <c r="B9348" s="129">
        <v>44390</v>
      </c>
      <c r="C9348" s="118">
        <f t="shared" si="451"/>
        <v>7</v>
      </c>
      <c r="D9348" s="120" t="s">
        <v>252</v>
      </c>
      <c r="E9348" s="120" t="s">
        <v>20847</v>
      </c>
      <c r="F9348" s="209" t="s">
        <v>20848</v>
      </c>
      <c r="G9348" s="119" t="s">
        <v>3248</v>
      </c>
      <c r="H9348" s="121" t="s">
        <v>177</v>
      </c>
      <c r="I9348" s="119" t="s">
        <v>30</v>
      </c>
      <c r="J9348" s="121" t="s">
        <v>77</v>
      </c>
      <c r="K9348" s="121" t="s">
        <v>65</v>
      </c>
      <c r="L9348" s="131" t="s">
        <v>32</v>
      </c>
      <c r="M9348" s="120" t="s">
        <v>33</v>
      </c>
      <c r="N9348" s="131"/>
      <c r="O9348" s="131">
        <v>44613</v>
      </c>
      <c r="P9348" s="126"/>
      <c r="Q9348" s="118"/>
      <c r="R9348" s="118"/>
      <c r="S9348" s="120"/>
      <c r="T9348" s="126"/>
      <c r="U9348" s="126"/>
      <c r="V9348" s="126"/>
      <c r="W9348" s="126"/>
      <c r="X9348" s="126"/>
      <c r="Y9348" s="116"/>
      <c r="Z9348" s="116"/>
      <c r="AA9348" s="116"/>
      <c r="AB9348" s="116"/>
      <c r="AC9348" s="116"/>
      <c r="AD9348" s="116"/>
    </row>
    <row r="9349" spans="1:30" s="189" customFormat="1">
      <c r="A9349" s="116">
        <v>9349</v>
      </c>
      <c r="B9349" s="129">
        <v>44390</v>
      </c>
      <c r="C9349" s="118">
        <f t="shared" si="451"/>
        <v>7</v>
      </c>
      <c r="D9349" s="120" t="s">
        <v>252</v>
      </c>
      <c r="E9349" s="120" t="s">
        <v>20849</v>
      </c>
      <c r="F9349" s="209" t="s">
        <v>9134</v>
      </c>
      <c r="G9349" s="119" t="s">
        <v>20850</v>
      </c>
      <c r="H9349" s="121" t="s">
        <v>192</v>
      </c>
      <c r="I9349" s="119" t="s">
        <v>30</v>
      </c>
      <c r="J9349" s="121" t="s">
        <v>7142</v>
      </c>
      <c r="K9349" s="121" t="s">
        <v>65</v>
      </c>
      <c r="L9349" s="131" t="s">
        <v>32</v>
      </c>
      <c r="M9349" s="120" t="s">
        <v>9290</v>
      </c>
      <c r="N9349" s="131"/>
      <c r="O9349" s="131"/>
      <c r="P9349" s="126"/>
      <c r="Q9349" s="118"/>
      <c r="R9349" s="118"/>
      <c r="S9349" s="120"/>
      <c r="T9349" s="126"/>
      <c r="U9349" s="126"/>
      <c r="V9349" s="126"/>
      <c r="W9349" s="126"/>
      <c r="X9349" s="126"/>
      <c r="Y9349" s="116"/>
      <c r="Z9349" s="116"/>
      <c r="AA9349" s="116"/>
      <c r="AB9349" s="116"/>
      <c r="AC9349" s="116"/>
      <c r="AD9349" s="116"/>
    </row>
    <row r="9350" spans="1:30" s="189" customFormat="1" ht="27.6">
      <c r="A9350" s="116">
        <v>9350</v>
      </c>
      <c r="B9350" s="129">
        <v>44390</v>
      </c>
      <c r="C9350" s="118">
        <f t="shared" si="451"/>
        <v>7</v>
      </c>
      <c r="D9350" s="120" t="s">
        <v>252</v>
      </c>
      <c r="E9350" s="120" t="s">
        <v>20851</v>
      </c>
      <c r="F9350" s="209" t="s">
        <v>20852</v>
      </c>
      <c r="G9350" s="119" t="s">
        <v>8801</v>
      </c>
      <c r="H9350" s="121" t="s">
        <v>86</v>
      </c>
      <c r="I9350" s="121" t="s">
        <v>30</v>
      </c>
      <c r="J9350" s="121" t="s">
        <v>7216</v>
      </c>
      <c r="K9350" s="121" t="s">
        <v>65</v>
      </c>
      <c r="L9350" s="131" t="s">
        <v>32</v>
      </c>
      <c r="M9350" s="120" t="s">
        <v>9290</v>
      </c>
      <c r="N9350" s="131"/>
      <c r="O9350" s="131"/>
      <c r="P9350" s="126"/>
      <c r="Q9350" s="118"/>
      <c r="R9350" s="118"/>
      <c r="S9350" s="120"/>
      <c r="T9350" s="126"/>
      <c r="U9350" s="126"/>
      <c r="V9350" s="126"/>
      <c r="W9350" s="126"/>
      <c r="X9350" s="126"/>
      <c r="Y9350" s="116"/>
      <c r="Z9350" s="116"/>
      <c r="AA9350" s="116"/>
      <c r="AB9350" s="116"/>
      <c r="AC9350" s="116"/>
      <c r="AD9350" s="116"/>
    </row>
    <row r="9351" spans="1:30" s="189" customFormat="1">
      <c r="A9351" s="116">
        <v>9351</v>
      </c>
      <c r="B9351" s="129">
        <v>44390</v>
      </c>
      <c r="C9351" s="118">
        <f t="shared" si="451"/>
        <v>7</v>
      </c>
      <c r="D9351" s="120" t="s">
        <v>252</v>
      </c>
      <c r="E9351" s="120" t="s">
        <v>20853</v>
      </c>
      <c r="F9351" s="209" t="s">
        <v>20854</v>
      </c>
      <c r="G9351" s="119" t="s">
        <v>20855</v>
      </c>
      <c r="H9351" s="121" t="s">
        <v>29</v>
      </c>
      <c r="I9351" s="119" t="s">
        <v>30</v>
      </c>
      <c r="J9351" s="121" t="s">
        <v>838</v>
      </c>
      <c r="K9351" s="121" t="s">
        <v>65</v>
      </c>
      <c r="L9351" s="131" t="s">
        <v>32</v>
      </c>
      <c r="M9351" s="120" t="s">
        <v>9290</v>
      </c>
      <c r="N9351" s="131"/>
      <c r="O9351" s="131"/>
      <c r="P9351" s="126"/>
      <c r="Q9351" s="118"/>
      <c r="R9351" s="118"/>
      <c r="S9351" s="120"/>
      <c r="T9351" s="126"/>
      <c r="U9351" s="126"/>
      <c r="V9351" s="126"/>
      <c r="W9351" s="126"/>
      <c r="X9351" s="126"/>
      <c r="Y9351" s="116"/>
      <c r="Z9351" s="116"/>
      <c r="AA9351" s="116"/>
      <c r="AB9351" s="116"/>
      <c r="AC9351" s="116"/>
      <c r="AD9351" s="116"/>
    </row>
    <row r="9352" spans="1:30" s="189" customFormat="1" ht="27.6">
      <c r="A9352" s="116">
        <v>9352</v>
      </c>
      <c r="B9352" s="129">
        <v>44390</v>
      </c>
      <c r="C9352" s="118">
        <f t="shared" si="451"/>
        <v>7</v>
      </c>
      <c r="D9352" s="120" t="s">
        <v>252</v>
      </c>
      <c r="E9352" s="120" t="s">
        <v>20856</v>
      </c>
      <c r="F9352" s="209" t="s">
        <v>20857</v>
      </c>
      <c r="G9352" s="119" t="s">
        <v>20858</v>
      </c>
      <c r="H9352" s="121" t="s">
        <v>29</v>
      </c>
      <c r="I9352" s="121" t="s">
        <v>30</v>
      </c>
      <c r="J9352" s="121" t="s">
        <v>529</v>
      </c>
      <c r="K9352" s="121" t="s">
        <v>65</v>
      </c>
      <c r="L9352" s="131" t="s">
        <v>32</v>
      </c>
      <c r="M9352" s="120" t="s">
        <v>33</v>
      </c>
      <c r="N9352" s="131">
        <v>44386</v>
      </c>
      <c r="O9352" s="131">
        <v>44592</v>
      </c>
      <c r="P9352" s="126"/>
      <c r="Q9352" s="118"/>
      <c r="R9352" s="118"/>
      <c r="S9352" s="120"/>
      <c r="T9352" s="126"/>
      <c r="U9352" s="126"/>
      <c r="V9352" s="126"/>
      <c r="W9352" s="126"/>
      <c r="X9352" s="126"/>
      <c r="Y9352" s="116"/>
      <c r="Z9352" s="116"/>
      <c r="AA9352" s="116"/>
      <c r="AB9352" s="116"/>
      <c r="AC9352" s="116"/>
      <c r="AD9352" s="116"/>
    </row>
    <row r="9353" spans="1:30" s="189" customFormat="1">
      <c r="A9353" s="116">
        <v>9353</v>
      </c>
      <c r="B9353" s="129">
        <v>44390</v>
      </c>
      <c r="C9353" s="118">
        <f t="shared" si="451"/>
        <v>7</v>
      </c>
      <c r="D9353" s="120" t="s">
        <v>252</v>
      </c>
      <c r="E9353" s="120" t="s">
        <v>20859</v>
      </c>
      <c r="F9353" s="209" t="s">
        <v>20860</v>
      </c>
      <c r="G9353" s="119" t="s">
        <v>8079</v>
      </c>
      <c r="H9353" s="121" t="s">
        <v>29</v>
      </c>
      <c r="I9353" s="121" t="s">
        <v>30</v>
      </c>
      <c r="J9353" s="121" t="s">
        <v>485</v>
      </c>
      <c r="K9353" s="121" t="s">
        <v>65</v>
      </c>
      <c r="L9353" s="131" t="s">
        <v>32</v>
      </c>
      <c r="M9353" s="120" t="s">
        <v>9290</v>
      </c>
      <c r="N9353" s="131"/>
      <c r="O9353" s="131"/>
      <c r="P9353" s="126"/>
      <c r="Q9353" s="118"/>
      <c r="R9353" s="118"/>
      <c r="S9353" s="120"/>
      <c r="T9353" s="126"/>
      <c r="U9353" s="126"/>
      <c r="V9353" s="126"/>
      <c r="W9353" s="126"/>
      <c r="X9353" s="126"/>
      <c r="Y9353" s="116"/>
      <c r="Z9353" s="116"/>
      <c r="AA9353" s="116"/>
      <c r="AB9353" s="116"/>
      <c r="AC9353" s="116"/>
      <c r="AD9353" s="116"/>
    </row>
    <row r="9354" spans="1:30" s="189" customFormat="1">
      <c r="A9354" s="116">
        <v>9354</v>
      </c>
      <c r="B9354" s="129">
        <v>44390</v>
      </c>
      <c r="C9354" s="118">
        <f t="shared" si="451"/>
        <v>7</v>
      </c>
      <c r="D9354" s="120" t="s">
        <v>252</v>
      </c>
      <c r="E9354" s="120" t="s">
        <v>20861</v>
      </c>
      <c r="F9354" s="209" t="s">
        <v>10151</v>
      </c>
      <c r="G9354" s="119" t="s">
        <v>20862</v>
      </c>
      <c r="H9354" s="121" t="s">
        <v>1173</v>
      </c>
      <c r="I9354" s="121" t="s">
        <v>30</v>
      </c>
      <c r="J9354" s="121" t="s">
        <v>5018</v>
      </c>
      <c r="K9354" s="121" t="s">
        <v>65</v>
      </c>
      <c r="L9354" s="131" t="s">
        <v>32</v>
      </c>
      <c r="M9354" s="120" t="s">
        <v>9290</v>
      </c>
      <c r="N9354" s="131"/>
      <c r="O9354" s="131"/>
      <c r="P9354" s="126"/>
      <c r="Q9354" s="118"/>
      <c r="R9354" s="118"/>
      <c r="S9354" s="120"/>
      <c r="T9354" s="126"/>
      <c r="U9354" s="126"/>
      <c r="V9354" s="126"/>
      <c r="W9354" s="126"/>
      <c r="X9354" s="126"/>
      <c r="Y9354" s="116"/>
      <c r="Z9354" s="116"/>
      <c r="AA9354" s="116"/>
      <c r="AB9354" s="116"/>
      <c r="AC9354" s="116"/>
      <c r="AD9354" s="116"/>
    </row>
    <row r="9355" spans="1:30" s="189" customFormat="1">
      <c r="A9355" s="116">
        <v>9355</v>
      </c>
      <c r="B9355" s="129">
        <v>44390</v>
      </c>
      <c r="C9355" s="118">
        <f t="shared" si="451"/>
        <v>7</v>
      </c>
      <c r="D9355" s="120" t="s">
        <v>252</v>
      </c>
      <c r="E9355" s="120" t="s">
        <v>20863</v>
      </c>
      <c r="F9355" s="209" t="s">
        <v>20864</v>
      </c>
      <c r="G9355" s="119" t="s">
        <v>20865</v>
      </c>
      <c r="H9355" s="121" t="s">
        <v>192</v>
      </c>
      <c r="I9355" s="119" t="s">
        <v>30</v>
      </c>
      <c r="J9355" s="121" t="s">
        <v>1544</v>
      </c>
      <c r="K9355" s="121" t="s">
        <v>65</v>
      </c>
      <c r="L9355" s="131" t="s">
        <v>32</v>
      </c>
      <c r="M9355" s="120" t="s">
        <v>9290</v>
      </c>
      <c r="N9355" s="131"/>
      <c r="O9355" s="131"/>
      <c r="P9355" s="126"/>
      <c r="Q9355" s="118"/>
      <c r="R9355" s="118"/>
      <c r="S9355" s="120"/>
      <c r="T9355" s="126"/>
      <c r="U9355" s="126"/>
      <c r="V9355" s="126"/>
      <c r="W9355" s="126"/>
      <c r="X9355" s="126"/>
      <c r="Y9355" s="116"/>
      <c r="Z9355" s="116"/>
      <c r="AA9355" s="116"/>
      <c r="AB9355" s="116"/>
      <c r="AC9355" s="116"/>
      <c r="AD9355" s="116"/>
    </row>
    <row r="9356" spans="1:30" s="189" customFormat="1" ht="27.6">
      <c r="A9356" s="116">
        <v>9356</v>
      </c>
      <c r="B9356" s="129">
        <v>44390</v>
      </c>
      <c r="C9356" s="118">
        <f t="shared" si="451"/>
        <v>7</v>
      </c>
      <c r="D9356" s="120" t="s">
        <v>252</v>
      </c>
      <c r="E9356" s="120" t="s">
        <v>20866</v>
      </c>
      <c r="F9356" s="209" t="s">
        <v>20867</v>
      </c>
      <c r="G9356" s="119" t="s">
        <v>20868</v>
      </c>
      <c r="H9356" s="121" t="s">
        <v>29</v>
      </c>
      <c r="I9356" s="121" t="s">
        <v>30</v>
      </c>
      <c r="J9356" s="121" t="s">
        <v>87</v>
      </c>
      <c r="K9356" s="121" t="s">
        <v>65</v>
      </c>
      <c r="L9356" s="131" t="s">
        <v>32</v>
      </c>
      <c r="M9356" s="120" t="s">
        <v>9290</v>
      </c>
      <c r="N9356" s="131"/>
      <c r="O9356" s="131"/>
      <c r="P9356" s="126"/>
      <c r="Q9356" s="118"/>
      <c r="R9356" s="118"/>
      <c r="S9356" s="120"/>
      <c r="T9356" s="126"/>
      <c r="U9356" s="126"/>
      <c r="V9356" s="126"/>
      <c r="W9356" s="126"/>
      <c r="X9356" s="126"/>
      <c r="Y9356" s="116"/>
      <c r="Z9356" s="116"/>
      <c r="AA9356" s="116"/>
      <c r="AB9356" s="116"/>
      <c r="AC9356" s="116"/>
      <c r="AD9356" s="116"/>
    </row>
    <row r="9357" spans="1:30" s="189" customFormat="1" ht="27.6">
      <c r="A9357" s="116">
        <v>9357</v>
      </c>
      <c r="B9357" s="129">
        <v>44390</v>
      </c>
      <c r="C9357" s="118">
        <f t="shared" si="451"/>
        <v>7</v>
      </c>
      <c r="D9357" s="120" t="s">
        <v>252</v>
      </c>
      <c r="E9357" s="120" t="s">
        <v>20869</v>
      </c>
      <c r="F9357" s="209" t="s">
        <v>20870</v>
      </c>
      <c r="G9357" s="119" t="s">
        <v>20871</v>
      </c>
      <c r="H9357" s="121" t="s">
        <v>29</v>
      </c>
      <c r="I9357" s="121" t="s">
        <v>30</v>
      </c>
      <c r="J9357" s="121" t="s">
        <v>7216</v>
      </c>
      <c r="K9357" s="121" t="s">
        <v>65</v>
      </c>
      <c r="L9357" s="131" t="s">
        <v>32</v>
      </c>
      <c r="M9357" s="120" t="s">
        <v>9290</v>
      </c>
      <c r="N9357" s="131"/>
      <c r="O9357" s="131"/>
      <c r="P9357" s="126"/>
      <c r="Q9357" s="118"/>
      <c r="R9357" s="118"/>
      <c r="S9357" s="120"/>
      <c r="T9357" s="126"/>
      <c r="U9357" s="126"/>
      <c r="V9357" s="126"/>
      <c r="W9357" s="126"/>
      <c r="X9357" s="126"/>
      <c r="Y9357" s="116"/>
      <c r="Z9357" s="116"/>
      <c r="AA9357" s="116"/>
      <c r="AB9357" s="116"/>
      <c r="AC9357" s="116"/>
      <c r="AD9357" s="116"/>
    </row>
    <row r="9358" spans="1:30" s="189" customFormat="1">
      <c r="A9358" s="116">
        <v>9358</v>
      </c>
      <c r="B9358" s="129">
        <v>44390</v>
      </c>
      <c r="C9358" s="118">
        <f t="shared" si="451"/>
        <v>7</v>
      </c>
      <c r="D9358" s="120" t="s">
        <v>252</v>
      </c>
      <c r="E9358" s="120" t="s">
        <v>20872</v>
      </c>
      <c r="F9358" s="209" t="s">
        <v>122</v>
      </c>
      <c r="G9358" s="119" t="s">
        <v>20873</v>
      </c>
      <c r="H9358" s="121" t="s">
        <v>140</v>
      </c>
      <c r="I9358" s="140" t="s">
        <v>42</v>
      </c>
      <c r="J9358" s="121" t="s">
        <v>478</v>
      </c>
      <c r="K9358" s="121" t="s">
        <v>65</v>
      </c>
      <c r="L9358" s="131" t="s">
        <v>32</v>
      </c>
      <c r="M9358" s="120" t="s">
        <v>33</v>
      </c>
      <c r="N9358" s="131"/>
      <c r="O9358" s="131">
        <v>44613</v>
      </c>
      <c r="P9358" s="126"/>
      <c r="Q9358" s="118"/>
      <c r="R9358" s="118"/>
      <c r="S9358" s="120"/>
      <c r="T9358" s="126"/>
      <c r="U9358" s="126"/>
      <c r="V9358" s="126"/>
      <c r="W9358" s="126"/>
      <c r="X9358" s="126"/>
      <c r="Y9358" s="116"/>
      <c r="Z9358" s="116"/>
      <c r="AA9358" s="116"/>
      <c r="AB9358" s="116"/>
      <c r="AC9358" s="116"/>
      <c r="AD9358" s="116"/>
    </row>
    <row r="9359" spans="1:30" s="189" customFormat="1">
      <c r="A9359" s="116">
        <v>9359</v>
      </c>
      <c r="B9359" s="129">
        <v>44390</v>
      </c>
      <c r="C9359" s="118">
        <f t="shared" si="451"/>
        <v>7</v>
      </c>
      <c r="D9359" s="120" t="s">
        <v>252</v>
      </c>
      <c r="E9359" s="120" t="s">
        <v>20874</v>
      </c>
      <c r="F9359" s="209" t="s">
        <v>19831</v>
      </c>
      <c r="G9359" s="119" t="s">
        <v>5266</v>
      </c>
      <c r="H9359" s="121" t="s">
        <v>160</v>
      </c>
      <c r="I9359" s="119" t="s">
        <v>42</v>
      </c>
      <c r="J9359" s="121" t="s">
        <v>72</v>
      </c>
      <c r="K9359" s="121" t="s">
        <v>65</v>
      </c>
      <c r="L9359" s="131" t="s">
        <v>32</v>
      </c>
      <c r="M9359" s="120" t="s">
        <v>9290</v>
      </c>
      <c r="N9359" s="131"/>
      <c r="O9359" s="131"/>
      <c r="P9359" s="126"/>
      <c r="Q9359" s="118"/>
      <c r="R9359" s="118"/>
      <c r="S9359" s="120"/>
      <c r="T9359" s="126"/>
      <c r="U9359" s="126"/>
      <c r="V9359" s="126"/>
      <c r="W9359" s="126"/>
      <c r="X9359" s="126"/>
      <c r="Y9359" s="116"/>
      <c r="Z9359" s="116"/>
      <c r="AA9359" s="116"/>
      <c r="AB9359" s="116"/>
      <c r="AC9359" s="116"/>
      <c r="AD9359" s="116"/>
    </row>
    <row r="9360" spans="1:30" s="189" customFormat="1">
      <c r="A9360" s="116">
        <v>9360</v>
      </c>
      <c r="B9360" s="129">
        <v>44390</v>
      </c>
      <c r="C9360" s="118">
        <f t="shared" si="451"/>
        <v>7</v>
      </c>
      <c r="D9360" s="120" t="s">
        <v>252</v>
      </c>
      <c r="E9360" s="120" t="s">
        <v>20875</v>
      </c>
      <c r="F9360" s="209" t="s">
        <v>20876</v>
      </c>
      <c r="G9360" s="119" t="s">
        <v>20877</v>
      </c>
      <c r="H9360" s="121" t="s">
        <v>140</v>
      </c>
      <c r="I9360" s="121" t="s">
        <v>42</v>
      </c>
      <c r="J9360" s="121" t="s">
        <v>72</v>
      </c>
      <c r="K9360" s="121" t="s">
        <v>65</v>
      </c>
      <c r="L9360" s="131" t="s">
        <v>32</v>
      </c>
      <c r="M9360" s="120" t="s">
        <v>9290</v>
      </c>
      <c r="N9360" s="131"/>
      <c r="O9360" s="131"/>
      <c r="P9360" s="126"/>
      <c r="Q9360" s="118"/>
      <c r="R9360" s="118"/>
      <c r="S9360" s="120"/>
      <c r="T9360" s="126"/>
      <c r="U9360" s="126"/>
      <c r="V9360" s="126"/>
      <c r="W9360" s="126"/>
      <c r="X9360" s="126"/>
      <c r="Y9360" s="116"/>
      <c r="Z9360" s="116"/>
      <c r="AA9360" s="116"/>
      <c r="AB9360" s="116"/>
      <c r="AC9360" s="116"/>
      <c r="AD9360" s="116"/>
    </row>
    <row r="9361" spans="1:30" s="189" customFormat="1">
      <c r="A9361" s="116">
        <v>9361</v>
      </c>
      <c r="B9361" s="129">
        <v>44390</v>
      </c>
      <c r="C9361" s="118">
        <f t="shared" si="451"/>
        <v>7</v>
      </c>
      <c r="D9361" s="120" t="s">
        <v>252</v>
      </c>
      <c r="E9361" s="120" t="s">
        <v>20878</v>
      </c>
      <c r="F9361" s="209" t="s">
        <v>20879</v>
      </c>
      <c r="G9361" s="119" t="s">
        <v>20880</v>
      </c>
      <c r="H9361" s="121" t="s">
        <v>1173</v>
      </c>
      <c r="I9361" s="145" t="s">
        <v>30</v>
      </c>
      <c r="J9361" s="121" t="s">
        <v>77</v>
      </c>
      <c r="K9361" s="121" t="s">
        <v>65</v>
      </c>
      <c r="L9361" s="131" t="s">
        <v>32</v>
      </c>
      <c r="M9361" s="120" t="s">
        <v>9290</v>
      </c>
      <c r="N9361" s="131"/>
      <c r="O9361" s="131"/>
      <c r="P9361" s="126"/>
      <c r="Q9361" s="118"/>
      <c r="R9361" s="118"/>
      <c r="S9361" s="120"/>
      <c r="T9361" s="126"/>
      <c r="U9361" s="126"/>
      <c r="V9361" s="126"/>
      <c r="W9361" s="126"/>
      <c r="X9361" s="126"/>
      <c r="Y9361" s="116"/>
      <c r="Z9361" s="116"/>
      <c r="AA9361" s="116"/>
      <c r="AB9361" s="116"/>
      <c r="AC9361" s="116"/>
      <c r="AD9361" s="116"/>
    </row>
    <row r="9362" spans="1:30" s="189" customFormat="1">
      <c r="A9362" s="116">
        <v>9362</v>
      </c>
      <c r="B9362" s="129">
        <v>44390</v>
      </c>
      <c r="C9362" s="118">
        <f t="shared" si="451"/>
        <v>7</v>
      </c>
      <c r="D9362" s="120" t="s">
        <v>252</v>
      </c>
      <c r="E9362" s="120" t="s">
        <v>20881</v>
      </c>
      <c r="F9362" s="209" t="s">
        <v>11444</v>
      </c>
      <c r="G9362" s="119" t="s">
        <v>1105</v>
      </c>
      <c r="H9362" s="121" t="s">
        <v>29</v>
      </c>
      <c r="I9362" s="121" t="s">
        <v>30</v>
      </c>
      <c r="J9362" s="121" t="s">
        <v>7375</v>
      </c>
      <c r="K9362" s="121" t="s">
        <v>65</v>
      </c>
      <c r="L9362" s="131" t="s">
        <v>32</v>
      </c>
      <c r="M9362" s="120" t="s">
        <v>33</v>
      </c>
      <c r="N9362" s="131">
        <v>44386</v>
      </c>
      <c r="O9362" s="131">
        <v>44592</v>
      </c>
      <c r="P9362" s="126"/>
      <c r="Q9362" s="118"/>
      <c r="R9362" s="118"/>
      <c r="S9362" s="120"/>
      <c r="T9362" s="126"/>
      <c r="U9362" s="126"/>
      <c r="V9362" s="126"/>
      <c r="W9362" s="126"/>
      <c r="X9362" s="126"/>
      <c r="Y9362" s="116"/>
      <c r="Z9362" s="116"/>
      <c r="AA9362" s="116"/>
      <c r="AB9362" s="116"/>
      <c r="AC9362" s="116"/>
      <c r="AD9362" s="116"/>
    </row>
    <row r="9363" spans="1:30" s="189" customFormat="1">
      <c r="A9363" s="116">
        <v>9363</v>
      </c>
      <c r="B9363" s="129">
        <v>44390</v>
      </c>
      <c r="C9363" s="118">
        <f t="shared" si="451"/>
        <v>7</v>
      </c>
      <c r="D9363" s="120" t="s">
        <v>252</v>
      </c>
      <c r="E9363" s="120" t="s">
        <v>20882</v>
      </c>
      <c r="F9363" s="209" t="s">
        <v>3640</v>
      </c>
      <c r="G9363" s="119" t="s">
        <v>20883</v>
      </c>
      <c r="H9363" s="121" t="s">
        <v>140</v>
      </c>
      <c r="I9363" s="121" t="s">
        <v>42</v>
      </c>
      <c r="J9363" s="121" t="s">
        <v>646</v>
      </c>
      <c r="K9363" s="121" t="s">
        <v>65</v>
      </c>
      <c r="L9363" s="131" t="s">
        <v>32</v>
      </c>
      <c r="M9363" s="120" t="s">
        <v>9290</v>
      </c>
      <c r="N9363" s="131"/>
      <c r="O9363" s="131"/>
      <c r="P9363" s="126"/>
      <c r="Q9363" s="118"/>
      <c r="R9363" s="118"/>
      <c r="S9363" s="120"/>
      <c r="T9363" s="126"/>
      <c r="U9363" s="126"/>
      <c r="V9363" s="126"/>
      <c r="W9363" s="126"/>
      <c r="X9363" s="126"/>
      <c r="Y9363" s="116"/>
      <c r="Z9363" s="116"/>
      <c r="AA9363" s="116"/>
      <c r="AB9363" s="116"/>
      <c r="AC9363" s="116"/>
      <c r="AD9363" s="116"/>
    </row>
    <row r="9364" spans="1:30" s="189" customFormat="1">
      <c r="A9364" s="116">
        <v>9364</v>
      </c>
      <c r="B9364" s="129">
        <v>44390</v>
      </c>
      <c r="C9364" s="118">
        <f t="shared" si="451"/>
        <v>7</v>
      </c>
      <c r="D9364" s="120" t="s">
        <v>252</v>
      </c>
      <c r="E9364" s="120" t="s">
        <v>20884</v>
      </c>
      <c r="F9364" s="209" t="s">
        <v>20885</v>
      </c>
      <c r="G9364" s="119" t="s">
        <v>20018</v>
      </c>
      <c r="H9364" s="121" t="s">
        <v>177</v>
      </c>
      <c r="I9364" s="119" t="s">
        <v>30</v>
      </c>
      <c r="J9364" s="121" t="s">
        <v>435</v>
      </c>
      <c r="K9364" s="121" t="s">
        <v>65</v>
      </c>
      <c r="L9364" s="131" t="s">
        <v>32</v>
      </c>
      <c r="M9364" s="120" t="s">
        <v>33</v>
      </c>
      <c r="N9364" s="131">
        <v>44386</v>
      </c>
      <c r="O9364" s="131">
        <v>44592</v>
      </c>
      <c r="P9364" s="126"/>
      <c r="Q9364" s="118"/>
      <c r="R9364" s="118"/>
      <c r="S9364" s="120" t="s">
        <v>92</v>
      </c>
      <c r="T9364" s="126">
        <v>44593</v>
      </c>
      <c r="U9364" s="126"/>
      <c r="V9364" s="126"/>
      <c r="W9364" s="126"/>
      <c r="X9364" s="126"/>
      <c r="Y9364" s="116"/>
      <c r="Z9364" s="116"/>
      <c r="AA9364" s="116"/>
      <c r="AB9364" s="116"/>
      <c r="AC9364" s="116"/>
      <c r="AD9364" s="116"/>
    </row>
    <row r="9365" spans="1:30" s="189" customFormat="1" ht="27.6">
      <c r="A9365" s="116">
        <v>9365</v>
      </c>
      <c r="B9365" s="129">
        <v>44390</v>
      </c>
      <c r="C9365" s="118">
        <f t="shared" si="451"/>
        <v>7</v>
      </c>
      <c r="D9365" s="120" t="s">
        <v>252</v>
      </c>
      <c r="E9365" s="120" t="s">
        <v>20886</v>
      </c>
      <c r="F9365" s="209" t="s">
        <v>20887</v>
      </c>
      <c r="G9365" s="119" t="s">
        <v>16443</v>
      </c>
      <c r="H9365" s="121" t="s">
        <v>192</v>
      </c>
      <c r="I9365" s="121" t="s">
        <v>30</v>
      </c>
      <c r="J9365" s="121" t="s">
        <v>77</v>
      </c>
      <c r="K9365" s="121" t="s">
        <v>65</v>
      </c>
      <c r="L9365" s="131" t="s">
        <v>32</v>
      </c>
      <c r="M9365" s="120" t="s">
        <v>9290</v>
      </c>
      <c r="N9365" s="131"/>
      <c r="O9365" s="131"/>
      <c r="P9365" s="126"/>
      <c r="Q9365" s="118"/>
      <c r="R9365" s="118"/>
      <c r="S9365" s="120"/>
      <c r="T9365" s="126"/>
      <c r="U9365" s="126"/>
      <c r="V9365" s="126"/>
      <c r="W9365" s="126"/>
      <c r="X9365" s="126"/>
      <c r="Y9365" s="116"/>
      <c r="Z9365" s="116"/>
      <c r="AA9365" s="116"/>
      <c r="AB9365" s="116"/>
      <c r="AC9365" s="116"/>
      <c r="AD9365" s="116"/>
    </row>
    <row r="9366" spans="1:30" s="189" customFormat="1">
      <c r="A9366" s="116">
        <v>9366</v>
      </c>
      <c r="B9366" s="129">
        <v>44390</v>
      </c>
      <c r="C9366" s="118">
        <f t="shared" si="451"/>
        <v>7</v>
      </c>
      <c r="D9366" s="120" t="s">
        <v>252</v>
      </c>
      <c r="E9366" s="120" t="s">
        <v>20888</v>
      </c>
      <c r="F9366" s="209" t="s">
        <v>20889</v>
      </c>
      <c r="G9366" s="119" t="s">
        <v>20890</v>
      </c>
      <c r="H9366" s="121" t="s">
        <v>160</v>
      </c>
      <c r="I9366" s="121" t="s">
        <v>30</v>
      </c>
      <c r="J9366" s="121" t="s">
        <v>485</v>
      </c>
      <c r="K9366" s="121" t="s">
        <v>65</v>
      </c>
      <c r="L9366" s="131" t="s">
        <v>32</v>
      </c>
      <c r="M9366" s="120" t="s">
        <v>9290</v>
      </c>
      <c r="N9366" s="131"/>
      <c r="O9366" s="131"/>
      <c r="P9366" s="126"/>
      <c r="Q9366" s="118"/>
      <c r="R9366" s="118"/>
      <c r="S9366" s="120"/>
      <c r="T9366" s="126"/>
      <c r="U9366" s="126"/>
      <c r="V9366" s="126"/>
      <c r="W9366" s="126"/>
      <c r="X9366" s="126"/>
      <c r="Y9366" s="116"/>
      <c r="Z9366" s="116"/>
      <c r="AA9366" s="116"/>
      <c r="AB9366" s="116"/>
      <c r="AC9366" s="116"/>
      <c r="AD9366" s="116"/>
    </row>
    <row r="9367" spans="1:30" s="189" customFormat="1">
      <c r="A9367" s="116">
        <v>9367</v>
      </c>
      <c r="B9367" s="129">
        <v>44390</v>
      </c>
      <c r="C9367" s="118">
        <f t="shared" si="451"/>
        <v>7</v>
      </c>
      <c r="D9367" s="120" t="s">
        <v>252</v>
      </c>
      <c r="E9367" s="120" t="s">
        <v>20891</v>
      </c>
      <c r="F9367" s="209" t="s">
        <v>20892</v>
      </c>
      <c r="G9367" s="134" t="s">
        <v>20893</v>
      </c>
      <c r="H9367" s="121" t="s">
        <v>177</v>
      </c>
      <c r="I9367" s="119" t="s">
        <v>30</v>
      </c>
      <c r="J9367" s="121" t="s">
        <v>529</v>
      </c>
      <c r="K9367" s="121" t="s">
        <v>65</v>
      </c>
      <c r="L9367" s="131" t="s">
        <v>32</v>
      </c>
      <c r="M9367" s="120" t="s">
        <v>9290</v>
      </c>
      <c r="N9367" s="131"/>
      <c r="O9367" s="131"/>
      <c r="P9367" s="126"/>
      <c r="Q9367" s="118"/>
      <c r="R9367" s="118"/>
      <c r="S9367" s="120"/>
      <c r="T9367" s="126"/>
      <c r="U9367" s="126"/>
      <c r="V9367" s="126"/>
      <c r="W9367" s="126"/>
      <c r="X9367" s="126"/>
      <c r="Y9367" s="116"/>
      <c r="Z9367" s="116"/>
      <c r="AA9367" s="116"/>
      <c r="AB9367" s="116"/>
      <c r="AC9367" s="116"/>
      <c r="AD9367" s="116"/>
    </row>
    <row r="9368" spans="1:30" s="189" customFormat="1">
      <c r="A9368" s="116">
        <v>9368</v>
      </c>
      <c r="B9368" s="129">
        <v>44390</v>
      </c>
      <c r="C9368" s="118">
        <f t="shared" si="451"/>
        <v>7</v>
      </c>
      <c r="D9368" s="120" t="s">
        <v>252</v>
      </c>
      <c r="E9368" s="120" t="s">
        <v>20894</v>
      </c>
      <c r="F9368" s="209" t="s">
        <v>20895</v>
      </c>
      <c r="G9368" s="119" t="s">
        <v>1676</v>
      </c>
      <c r="H9368" s="121" t="s">
        <v>177</v>
      </c>
      <c r="I9368" s="119" t="s">
        <v>30</v>
      </c>
      <c r="J9368" s="121" t="s">
        <v>77</v>
      </c>
      <c r="K9368" s="121" t="s">
        <v>65</v>
      </c>
      <c r="L9368" s="131" t="s">
        <v>32</v>
      </c>
      <c r="M9368" s="120" t="s">
        <v>9290</v>
      </c>
      <c r="N9368" s="131"/>
      <c r="O9368" s="131"/>
      <c r="P9368" s="126"/>
      <c r="Q9368" s="118"/>
      <c r="R9368" s="118"/>
      <c r="S9368" s="120"/>
      <c r="T9368" s="126"/>
      <c r="U9368" s="126"/>
      <c r="V9368" s="126"/>
      <c r="W9368" s="126"/>
      <c r="X9368" s="126"/>
      <c r="Y9368" s="116"/>
      <c r="Z9368" s="116"/>
      <c r="AA9368" s="116"/>
      <c r="AB9368" s="116"/>
      <c r="AC9368" s="116"/>
      <c r="AD9368" s="116"/>
    </row>
    <row r="9369" spans="1:30" s="189" customFormat="1">
      <c r="A9369" s="116">
        <v>9369</v>
      </c>
      <c r="B9369" s="129">
        <v>44390</v>
      </c>
      <c r="C9369" s="118">
        <f t="shared" si="451"/>
        <v>7</v>
      </c>
      <c r="D9369" s="120" t="s">
        <v>252</v>
      </c>
      <c r="E9369" s="120" t="s">
        <v>20896</v>
      </c>
      <c r="F9369" s="209" t="s">
        <v>20897</v>
      </c>
      <c r="G9369" s="119" t="s">
        <v>1537</v>
      </c>
      <c r="H9369" s="121" t="s">
        <v>1173</v>
      </c>
      <c r="I9369" s="121" t="s">
        <v>30</v>
      </c>
      <c r="J9369" s="121" t="s">
        <v>7142</v>
      </c>
      <c r="K9369" s="121" t="s">
        <v>65</v>
      </c>
      <c r="L9369" s="131" t="s">
        <v>32</v>
      </c>
      <c r="M9369" s="120" t="s">
        <v>9290</v>
      </c>
      <c r="N9369" s="131"/>
      <c r="O9369" s="131"/>
      <c r="P9369" s="126"/>
      <c r="Q9369" s="118"/>
      <c r="R9369" s="118"/>
      <c r="S9369" s="120"/>
      <c r="T9369" s="126"/>
      <c r="U9369" s="126"/>
      <c r="V9369" s="126"/>
      <c r="W9369" s="126"/>
      <c r="X9369" s="126"/>
      <c r="Y9369" s="116"/>
      <c r="Z9369" s="116"/>
      <c r="AA9369" s="116"/>
      <c r="AB9369" s="116"/>
      <c r="AC9369" s="116"/>
      <c r="AD9369" s="116"/>
    </row>
    <row r="9370" spans="1:30" s="189" customFormat="1" ht="27.6">
      <c r="A9370" s="116">
        <v>9370</v>
      </c>
      <c r="B9370" s="129">
        <v>44391</v>
      </c>
      <c r="C9370" s="118">
        <f t="shared" si="451"/>
        <v>7</v>
      </c>
      <c r="D9370" s="120" t="s">
        <v>252</v>
      </c>
      <c r="E9370" s="120" t="s">
        <v>20898</v>
      </c>
      <c r="F9370" s="209" t="s">
        <v>20899</v>
      </c>
      <c r="G9370" s="121" t="s">
        <v>20900</v>
      </c>
      <c r="H9370" s="121" t="s">
        <v>160</v>
      </c>
      <c r="I9370" s="119" t="s">
        <v>30</v>
      </c>
      <c r="J9370" s="121" t="s">
        <v>838</v>
      </c>
      <c r="K9370" s="121" t="s">
        <v>65</v>
      </c>
      <c r="L9370" s="131" t="s">
        <v>32</v>
      </c>
      <c r="M9370" s="120" t="s">
        <v>9290</v>
      </c>
      <c r="N9370" s="131"/>
      <c r="O9370" s="131"/>
      <c r="P9370" s="126"/>
      <c r="Q9370" s="118"/>
      <c r="R9370" s="118"/>
      <c r="S9370" s="120"/>
      <c r="T9370" s="126"/>
      <c r="U9370" s="126"/>
      <c r="V9370" s="126"/>
      <c r="W9370" s="126"/>
      <c r="X9370" s="126"/>
      <c r="Y9370" s="116"/>
      <c r="Z9370" s="116"/>
      <c r="AA9370" s="116"/>
      <c r="AB9370" s="116"/>
      <c r="AC9370" s="116"/>
      <c r="AD9370" s="116"/>
    </row>
    <row r="9371" spans="1:30" s="189" customFormat="1" ht="14.4">
      <c r="A9371" s="116">
        <v>9371</v>
      </c>
      <c r="B9371" s="129">
        <v>44391</v>
      </c>
      <c r="C9371" s="118">
        <f t="shared" si="451"/>
        <v>7</v>
      </c>
      <c r="D9371" s="120" t="s">
        <v>252</v>
      </c>
      <c r="E9371" t="s">
        <v>20901</v>
      </c>
      <c r="F9371" s="209" t="s">
        <v>1462</v>
      </c>
      <c r="G9371" s="119" t="s">
        <v>20902</v>
      </c>
      <c r="H9371" s="121" t="s">
        <v>140</v>
      </c>
      <c r="I9371" s="119" t="s">
        <v>42</v>
      </c>
      <c r="J9371" s="121" t="s">
        <v>72</v>
      </c>
      <c r="K9371" s="121" t="s">
        <v>65</v>
      </c>
      <c r="L9371" s="131" t="s">
        <v>32</v>
      </c>
      <c r="M9371" s="120" t="s">
        <v>9290</v>
      </c>
      <c r="N9371" s="131"/>
      <c r="O9371" s="131"/>
      <c r="P9371" s="126"/>
      <c r="Q9371" s="118"/>
      <c r="R9371" s="118"/>
      <c r="S9371" s="120"/>
      <c r="T9371" s="126"/>
      <c r="U9371" s="126"/>
      <c r="V9371" s="126"/>
      <c r="W9371" s="126"/>
      <c r="X9371" s="126"/>
      <c r="Y9371" s="116"/>
      <c r="Z9371" s="116"/>
      <c r="AA9371" s="116"/>
      <c r="AB9371" s="116"/>
      <c r="AC9371" s="116"/>
      <c r="AD9371" s="116"/>
    </row>
    <row r="9372" spans="1:30" s="189" customFormat="1">
      <c r="A9372" s="116">
        <v>9372</v>
      </c>
      <c r="B9372" s="129">
        <v>44391</v>
      </c>
      <c r="C9372" s="118">
        <f t="shared" si="451"/>
        <v>7</v>
      </c>
      <c r="D9372" s="120" t="s">
        <v>252</v>
      </c>
      <c r="E9372" s="120" t="s">
        <v>20903</v>
      </c>
      <c r="F9372" s="209" t="s">
        <v>7791</v>
      </c>
      <c r="G9372" s="119" t="s">
        <v>16120</v>
      </c>
      <c r="H9372" s="121" t="s">
        <v>1173</v>
      </c>
      <c r="I9372" s="121" t="s">
        <v>42</v>
      </c>
      <c r="J9372" s="121" t="s">
        <v>82</v>
      </c>
      <c r="K9372" s="121" t="s">
        <v>65</v>
      </c>
      <c r="L9372" s="131" t="s">
        <v>32</v>
      </c>
      <c r="M9372" s="120" t="s">
        <v>9290</v>
      </c>
      <c r="N9372" s="131"/>
      <c r="O9372" s="131"/>
      <c r="P9372" s="126"/>
      <c r="Q9372" s="118"/>
      <c r="R9372" s="118"/>
      <c r="S9372" s="120"/>
      <c r="T9372" s="126"/>
      <c r="U9372" s="126"/>
      <c r="V9372" s="126"/>
      <c r="W9372" s="126"/>
      <c r="X9372" s="126"/>
      <c r="Y9372" s="116"/>
      <c r="Z9372" s="116"/>
      <c r="AA9372" s="116"/>
      <c r="AB9372" s="116"/>
      <c r="AC9372" s="116"/>
      <c r="AD9372" s="116"/>
    </row>
    <row r="9373" spans="1:30" s="189" customFormat="1" ht="27.6">
      <c r="A9373" s="116">
        <v>9373</v>
      </c>
      <c r="B9373" s="129">
        <v>44391</v>
      </c>
      <c r="C9373" s="118">
        <f t="shared" si="451"/>
        <v>7</v>
      </c>
      <c r="D9373" s="120" t="s">
        <v>252</v>
      </c>
      <c r="E9373" s="120" t="s">
        <v>20904</v>
      </c>
      <c r="F9373" s="209" t="s">
        <v>11446</v>
      </c>
      <c r="G9373" s="119" t="s">
        <v>1924</v>
      </c>
      <c r="H9373" s="121" t="s">
        <v>86</v>
      </c>
      <c r="I9373" s="121" t="s">
        <v>30</v>
      </c>
      <c r="J9373" s="121" t="s">
        <v>87</v>
      </c>
      <c r="K9373" s="121" t="s">
        <v>65</v>
      </c>
      <c r="L9373" s="131" t="s">
        <v>32</v>
      </c>
      <c r="M9373" s="120" t="s">
        <v>9290</v>
      </c>
      <c r="N9373" s="131"/>
      <c r="O9373" s="131"/>
      <c r="P9373" s="126"/>
      <c r="Q9373" s="118"/>
      <c r="R9373" s="118"/>
      <c r="S9373" s="120"/>
      <c r="T9373" s="126"/>
      <c r="U9373" s="126"/>
      <c r="V9373" s="126"/>
      <c r="W9373" s="126"/>
      <c r="X9373" s="126"/>
      <c r="Y9373" s="116"/>
      <c r="Z9373" s="116"/>
      <c r="AA9373" s="116"/>
      <c r="AB9373" s="116"/>
      <c r="AC9373" s="116"/>
      <c r="AD9373" s="116"/>
    </row>
    <row r="9374" spans="1:30" s="189" customFormat="1">
      <c r="A9374" s="116">
        <v>9374</v>
      </c>
      <c r="B9374" s="129">
        <v>44391</v>
      </c>
      <c r="C9374" s="118">
        <f t="shared" si="451"/>
        <v>7</v>
      </c>
      <c r="D9374" s="120" t="s">
        <v>252</v>
      </c>
      <c r="E9374" s="120" t="s">
        <v>20905</v>
      </c>
      <c r="F9374" s="209" t="s">
        <v>20906</v>
      </c>
      <c r="G9374" s="119" t="s">
        <v>292</v>
      </c>
      <c r="H9374" s="121" t="s">
        <v>41</v>
      </c>
      <c r="I9374" s="121" t="s">
        <v>30</v>
      </c>
      <c r="J9374" s="121" t="s">
        <v>9480</v>
      </c>
      <c r="K9374" s="121" t="s">
        <v>65</v>
      </c>
      <c r="L9374" s="131" t="s">
        <v>32</v>
      </c>
      <c r="M9374" s="120" t="s">
        <v>33</v>
      </c>
      <c r="N9374" s="131"/>
      <c r="O9374" s="131">
        <v>44613</v>
      </c>
      <c r="P9374" s="126"/>
      <c r="Q9374" s="118"/>
      <c r="R9374" s="118"/>
      <c r="S9374" s="120"/>
      <c r="T9374" s="126"/>
      <c r="U9374" s="126"/>
      <c r="V9374" s="126"/>
      <c r="W9374" s="126"/>
      <c r="X9374" s="126"/>
      <c r="Y9374" s="116"/>
      <c r="Z9374" s="116"/>
      <c r="AA9374" s="116"/>
      <c r="AB9374" s="116"/>
      <c r="AC9374" s="116"/>
      <c r="AD9374" s="116"/>
    </row>
    <row r="9375" spans="1:30" s="189" customFormat="1">
      <c r="A9375" s="116">
        <v>9375</v>
      </c>
      <c r="B9375" s="129">
        <v>44391</v>
      </c>
      <c r="C9375" s="118">
        <f t="shared" si="451"/>
        <v>7</v>
      </c>
      <c r="D9375" s="120" t="s">
        <v>252</v>
      </c>
      <c r="E9375" s="120" t="s">
        <v>20907</v>
      </c>
      <c r="F9375" s="209" t="s">
        <v>8168</v>
      </c>
      <c r="G9375" s="119" t="s">
        <v>20908</v>
      </c>
      <c r="H9375" s="121" t="s">
        <v>192</v>
      </c>
      <c r="I9375" s="121" t="s">
        <v>30</v>
      </c>
      <c r="J9375" s="121" t="s">
        <v>7087</v>
      </c>
      <c r="K9375" s="121" t="s">
        <v>20909</v>
      </c>
      <c r="L9375" s="131" t="s">
        <v>32</v>
      </c>
      <c r="M9375" s="120" t="s">
        <v>9290</v>
      </c>
      <c r="N9375" s="131"/>
      <c r="O9375" s="131"/>
      <c r="P9375" s="126"/>
      <c r="Q9375" s="118"/>
      <c r="R9375" s="118"/>
      <c r="S9375" s="120"/>
      <c r="T9375" s="126"/>
      <c r="U9375" s="126"/>
      <c r="V9375" s="126"/>
      <c r="W9375" s="126"/>
      <c r="X9375" s="126"/>
      <c r="Y9375" s="116"/>
      <c r="Z9375" s="116"/>
      <c r="AA9375" s="116"/>
      <c r="AB9375" s="116"/>
      <c r="AC9375" s="116"/>
      <c r="AD9375" s="116"/>
    </row>
    <row r="9376" spans="1:30" s="189" customFormat="1">
      <c r="A9376" s="116">
        <v>9376</v>
      </c>
      <c r="B9376" s="129">
        <v>44391</v>
      </c>
      <c r="C9376" s="118">
        <f t="shared" si="451"/>
        <v>7</v>
      </c>
      <c r="D9376" s="120" t="s">
        <v>252</v>
      </c>
      <c r="E9376" s="120" t="s">
        <v>20910</v>
      </c>
      <c r="F9376" s="209" t="s">
        <v>20911</v>
      </c>
      <c r="G9376" s="119" t="s">
        <v>20912</v>
      </c>
      <c r="H9376" s="121" t="s">
        <v>71</v>
      </c>
      <c r="I9376" s="119" t="s">
        <v>30</v>
      </c>
      <c r="J9376" s="121" t="s">
        <v>9480</v>
      </c>
      <c r="K9376" s="121" t="s">
        <v>20909</v>
      </c>
      <c r="L9376" s="131" t="s">
        <v>32</v>
      </c>
      <c r="M9376" s="120" t="s">
        <v>9290</v>
      </c>
      <c r="N9376" s="131"/>
      <c r="O9376" s="131"/>
      <c r="P9376" s="126"/>
      <c r="Q9376" s="118"/>
      <c r="R9376" s="118"/>
      <c r="S9376" s="120"/>
      <c r="T9376" s="126"/>
      <c r="U9376" s="126"/>
      <c r="V9376" s="126"/>
      <c r="W9376" s="126"/>
      <c r="X9376" s="126"/>
      <c r="Y9376" s="116"/>
      <c r="Z9376" s="116"/>
      <c r="AA9376" s="116"/>
      <c r="AB9376" s="116"/>
      <c r="AC9376" s="116"/>
      <c r="AD9376" s="116"/>
    </row>
    <row r="9377" spans="1:30" s="189" customFormat="1">
      <c r="A9377" s="116">
        <v>9377</v>
      </c>
      <c r="B9377" s="129">
        <v>44587</v>
      </c>
      <c r="C9377" s="118">
        <f t="shared" si="451"/>
        <v>1</v>
      </c>
      <c r="D9377" s="120" t="s">
        <v>252</v>
      </c>
      <c r="E9377" s="120" t="s">
        <v>20913</v>
      </c>
      <c r="F9377" s="209" t="s">
        <v>11444</v>
      </c>
      <c r="G9377" s="119" t="s">
        <v>17415</v>
      </c>
      <c r="H9377" s="121" t="s">
        <v>140</v>
      </c>
      <c r="I9377" s="119" t="s">
        <v>30</v>
      </c>
      <c r="J9377" s="121" t="s">
        <v>77</v>
      </c>
      <c r="K9377" s="121" t="s">
        <v>65</v>
      </c>
      <c r="L9377" s="131" t="s">
        <v>32</v>
      </c>
      <c r="M9377" s="120" t="s">
        <v>9290</v>
      </c>
      <c r="N9377" s="131"/>
      <c r="O9377" s="131"/>
      <c r="P9377" s="126"/>
      <c r="Q9377" s="118"/>
      <c r="R9377" s="118"/>
      <c r="S9377" s="120"/>
      <c r="T9377" s="126"/>
      <c r="U9377" s="126"/>
      <c r="V9377" s="126"/>
      <c r="W9377" s="126"/>
      <c r="X9377" s="126"/>
      <c r="Y9377" s="116"/>
      <c r="Z9377" s="116"/>
      <c r="AA9377" s="116"/>
      <c r="AB9377" s="116"/>
      <c r="AC9377" s="116"/>
      <c r="AD9377" s="116"/>
    </row>
    <row r="9378" spans="1:30" s="189" customFormat="1">
      <c r="A9378" s="116">
        <v>9378</v>
      </c>
      <c r="B9378" s="129">
        <v>44391</v>
      </c>
      <c r="C9378" s="118">
        <f t="shared" si="451"/>
        <v>7</v>
      </c>
      <c r="D9378" s="120" t="s">
        <v>252</v>
      </c>
      <c r="E9378" s="120" t="s">
        <v>20914</v>
      </c>
      <c r="F9378" s="209" t="s">
        <v>20915</v>
      </c>
      <c r="G9378" s="119" t="s">
        <v>20916</v>
      </c>
      <c r="H9378" s="121" t="s">
        <v>160</v>
      </c>
      <c r="I9378" s="121" t="s">
        <v>30</v>
      </c>
      <c r="J9378" s="121" t="s">
        <v>3749</v>
      </c>
      <c r="K9378" s="121" t="s">
        <v>20909</v>
      </c>
      <c r="L9378" s="131" t="s">
        <v>32</v>
      </c>
      <c r="M9378" s="120" t="s">
        <v>9290</v>
      </c>
      <c r="N9378" s="131"/>
      <c r="O9378" s="131"/>
      <c r="P9378" s="126"/>
      <c r="Q9378" s="118"/>
      <c r="R9378" s="118"/>
      <c r="S9378" s="120"/>
      <c r="T9378" s="126"/>
      <c r="U9378" s="126"/>
      <c r="V9378" s="126"/>
      <c r="W9378" s="126"/>
      <c r="X9378" s="126"/>
      <c r="Y9378" s="116"/>
      <c r="Z9378" s="116"/>
      <c r="AA9378" s="116"/>
      <c r="AB9378" s="116"/>
      <c r="AC9378" s="116"/>
      <c r="AD9378" s="116"/>
    </row>
    <row r="9379" spans="1:30" s="189" customFormat="1">
      <c r="A9379" s="116">
        <v>9379</v>
      </c>
      <c r="B9379" s="129">
        <v>44391</v>
      </c>
      <c r="C9379" s="118">
        <f t="shared" ref="C9379:C9410" si="452">IF(B9379&lt;&gt;0,MONTH(B9379),0)</f>
        <v>7</v>
      </c>
      <c r="D9379" s="120" t="s">
        <v>252</v>
      </c>
      <c r="E9379" s="120" t="s">
        <v>20917</v>
      </c>
      <c r="F9379" s="209" t="s">
        <v>104</v>
      </c>
      <c r="G9379" s="119" t="s">
        <v>20918</v>
      </c>
      <c r="H9379" s="121" t="s">
        <v>192</v>
      </c>
      <c r="I9379" s="121" t="s">
        <v>30</v>
      </c>
      <c r="J9379" s="121" t="s">
        <v>7280</v>
      </c>
      <c r="K9379" s="121" t="s">
        <v>40503</v>
      </c>
      <c r="L9379" s="131" t="s">
        <v>32</v>
      </c>
      <c r="M9379" s="120" t="s">
        <v>33</v>
      </c>
      <c r="N9379" s="131">
        <v>44522</v>
      </c>
      <c r="O9379" s="131"/>
      <c r="P9379" s="126"/>
      <c r="Q9379" s="118"/>
      <c r="R9379" s="118"/>
      <c r="S9379" s="120"/>
      <c r="T9379" s="126"/>
      <c r="U9379" s="126"/>
      <c r="V9379" s="126"/>
      <c r="W9379" s="126"/>
      <c r="X9379" s="126"/>
      <c r="Y9379" s="116"/>
      <c r="Z9379" s="116"/>
      <c r="AA9379" s="116"/>
      <c r="AB9379" s="116"/>
      <c r="AC9379" s="116"/>
      <c r="AD9379" s="116"/>
    </row>
    <row r="9380" spans="1:30" s="189" customFormat="1" ht="27.6">
      <c r="A9380" s="116">
        <v>9380</v>
      </c>
      <c r="B9380" s="129">
        <v>44391</v>
      </c>
      <c r="C9380" s="118">
        <f t="shared" si="452"/>
        <v>7</v>
      </c>
      <c r="D9380" s="120" t="s">
        <v>252</v>
      </c>
      <c r="E9380" s="120" t="s">
        <v>20919</v>
      </c>
      <c r="F9380" s="209" t="s">
        <v>20920</v>
      </c>
      <c r="G9380" s="119" t="s">
        <v>20921</v>
      </c>
      <c r="H9380" s="121" t="s">
        <v>101</v>
      </c>
      <c r="I9380" s="121" t="s">
        <v>42</v>
      </c>
      <c r="J9380" s="121" t="s">
        <v>43</v>
      </c>
      <c r="K9380" s="121" t="s">
        <v>20909</v>
      </c>
      <c r="L9380" s="131" t="s">
        <v>32</v>
      </c>
      <c r="M9380" s="120" t="s">
        <v>9290</v>
      </c>
      <c r="N9380" s="131"/>
      <c r="O9380" s="131"/>
      <c r="P9380" s="126"/>
      <c r="Q9380" s="118"/>
      <c r="R9380" s="118"/>
      <c r="S9380" s="120"/>
      <c r="T9380" s="126"/>
      <c r="U9380" s="126"/>
      <c r="V9380" s="126"/>
      <c r="W9380" s="126"/>
      <c r="X9380" s="126"/>
      <c r="Y9380" s="116"/>
      <c r="Z9380" s="116"/>
      <c r="AA9380" s="116"/>
      <c r="AB9380" s="116"/>
      <c r="AC9380" s="116"/>
      <c r="AD9380" s="116"/>
    </row>
    <row r="9381" spans="1:30" s="189" customFormat="1">
      <c r="A9381" s="116">
        <v>9381</v>
      </c>
      <c r="B9381" s="129">
        <v>44391</v>
      </c>
      <c r="C9381" s="118">
        <f t="shared" si="452"/>
        <v>7</v>
      </c>
      <c r="D9381" s="120" t="s">
        <v>252</v>
      </c>
      <c r="E9381" s="120" t="s">
        <v>20922</v>
      </c>
      <c r="F9381" s="209" t="s">
        <v>20923</v>
      </c>
      <c r="G9381" s="119" t="s">
        <v>20924</v>
      </c>
      <c r="H9381" s="121" t="s">
        <v>140</v>
      </c>
      <c r="I9381" s="121" t="s">
        <v>63</v>
      </c>
      <c r="J9381" s="121" t="s">
        <v>328</v>
      </c>
      <c r="K9381" s="121" t="s">
        <v>20909</v>
      </c>
      <c r="L9381" s="131" t="s">
        <v>32</v>
      </c>
      <c r="M9381" s="120" t="s">
        <v>9290</v>
      </c>
      <c r="N9381" s="131"/>
      <c r="O9381" s="131"/>
      <c r="P9381" s="126"/>
      <c r="Q9381" s="118"/>
      <c r="R9381" s="118"/>
      <c r="S9381" s="120"/>
      <c r="T9381" s="126"/>
      <c r="U9381" s="126"/>
      <c r="V9381" s="126"/>
      <c r="W9381" s="126"/>
      <c r="X9381" s="126"/>
      <c r="Y9381" s="116"/>
      <c r="Z9381" s="116"/>
      <c r="AA9381" s="116"/>
      <c r="AB9381" s="116"/>
      <c r="AC9381" s="116"/>
      <c r="AD9381" s="116"/>
    </row>
    <row r="9382" spans="1:30" s="189" customFormat="1">
      <c r="A9382" s="116">
        <v>9382</v>
      </c>
      <c r="B9382" s="129">
        <v>44391</v>
      </c>
      <c r="C9382" s="118">
        <f t="shared" si="452"/>
        <v>7</v>
      </c>
      <c r="D9382" s="120" t="s">
        <v>252</v>
      </c>
      <c r="E9382" s="120" t="s">
        <v>20925</v>
      </c>
      <c r="F9382" s="209" t="s">
        <v>20926</v>
      </c>
      <c r="G9382" s="119" t="s">
        <v>20927</v>
      </c>
      <c r="H9382" s="121" t="s">
        <v>140</v>
      </c>
      <c r="I9382" s="121" t="s">
        <v>30</v>
      </c>
      <c r="J9382" s="121" t="s">
        <v>87</v>
      </c>
      <c r="K9382" s="121" t="s">
        <v>20909</v>
      </c>
      <c r="L9382" s="131" t="s">
        <v>32</v>
      </c>
      <c r="M9382" s="120" t="s">
        <v>9290</v>
      </c>
      <c r="N9382" s="131"/>
      <c r="O9382" s="131"/>
      <c r="P9382" s="126"/>
      <c r="Q9382" s="118"/>
      <c r="R9382" s="118"/>
      <c r="S9382" s="120"/>
      <c r="T9382" s="126"/>
      <c r="U9382" s="126"/>
      <c r="V9382" s="126"/>
      <c r="W9382" s="126"/>
      <c r="X9382" s="126"/>
      <c r="Y9382" s="116"/>
      <c r="Z9382" s="116"/>
      <c r="AA9382" s="116"/>
      <c r="AB9382" s="116"/>
      <c r="AC9382" s="116"/>
      <c r="AD9382" s="116"/>
    </row>
    <row r="9383" spans="1:30" s="189" customFormat="1" ht="27.6">
      <c r="A9383" s="116">
        <v>9383</v>
      </c>
      <c r="B9383" s="129">
        <v>44391</v>
      </c>
      <c r="C9383" s="118">
        <f t="shared" si="452"/>
        <v>7</v>
      </c>
      <c r="D9383" s="120" t="s">
        <v>252</v>
      </c>
      <c r="E9383" s="120" t="s">
        <v>20928</v>
      </c>
      <c r="F9383" s="209" t="s">
        <v>20929</v>
      </c>
      <c r="G9383" s="119" t="s">
        <v>20930</v>
      </c>
      <c r="H9383" s="121" t="s">
        <v>86</v>
      </c>
      <c r="I9383" s="119" t="s">
        <v>30</v>
      </c>
      <c r="J9383" s="121" t="s">
        <v>87</v>
      </c>
      <c r="K9383" s="121" t="s">
        <v>20909</v>
      </c>
      <c r="L9383" s="131" t="s">
        <v>32</v>
      </c>
      <c r="M9383" s="120" t="s">
        <v>33</v>
      </c>
      <c r="N9383" s="131"/>
      <c r="O9383" s="131">
        <v>44400</v>
      </c>
      <c r="P9383" s="126"/>
      <c r="Q9383" s="118"/>
      <c r="R9383" s="118"/>
      <c r="S9383" s="120"/>
      <c r="T9383" s="126"/>
      <c r="U9383" s="126"/>
      <c r="V9383" s="126"/>
      <c r="W9383" s="126"/>
      <c r="X9383" s="126"/>
      <c r="Y9383" s="116"/>
      <c r="Z9383" s="116"/>
      <c r="AA9383" s="116"/>
      <c r="AB9383" s="116"/>
      <c r="AC9383" s="116"/>
      <c r="AD9383" s="116"/>
    </row>
    <row r="9384" spans="1:30" s="189" customFormat="1">
      <c r="A9384" s="116">
        <v>9384</v>
      </c>
      <c r="B9384" s="129">
        <v>44391</v>
      </c>
      <c r="C9384" s="118">
        <f t="shared" si="452"/>
        <v>7</v>
      </c>
      <c r="D9384" s="120" t="s">
        <v>252</v>
      </c>
      <c r="E9384" s="120" t="s">
        <v>20931</v>
      </c>
      <c r="F9384" s="209" t="s">
        <v>20932</v>
      </c>
      <c r="G9384" s="119" t="s">
        <v>20933</v>
      </c>
      <c r="H9384" s="121" t="s">
        <v>53</v>
      </c>
      <c r="I9384" s="119" t="s">
        <v>196</v>
      </c>
      <c r="J9384" s="121" t="s">
        <v>196</v>
      </c>
      <c r="K9384" s="121" t="s">
        <v>20909</v>
      </c>
      <c r="L9384" s="131" t="s">
        <v>32</v>
      </c>
      <c r="M9384" s="120" t="s">
        <v>33</v>
      </c>
      <c r="N9384" s="131"/>
      <c r="O9384" s="131">
        <v>44392</v>
      </c>
      <c r="P9384" s="126"/>
      <c r="Q9384" s="118"/>
      <c r="R9384" s="118"/>
      <c r="S9384" s="120"/>
      <c r="T9384" s="126"/>
      <c r="U9384" s="126"/>
      <c r="V9384" s="126"/>
      <c r="W9384" s="126"/>
      <c r="X9384" s="126"/>
      <c r="Y9384" s="116"/>
      <c r="Z9384" s="116"/>
      <c r="AA9384" s="116"/>
      <c r="AB9384" s="116"/>
      <c r="AC9384" s="116"/>
      <c r="AD9384" s="116"/>
    </row>
    <row r="9385" spans="1:30" s="189" customFormat="1">
      <c r="A9385" s="116">
        <v>9385</v>
      </c>
      <c r="B9385" s="129">
        <v>44391</v>
      </c>
      <c r="C9385" s="118">
        <f t="shared" si="452"/>
        <v>7</v>
      </c>
      <c r="D9385" s="120" t="s">
        <v>252</v>
      </c>
      <c r="E9385" s="120" t="s">
        <v>20934</v>
      </c>
      <c r="F9385" s="209" t="s">
        <v>20935</v>
      </c>
      <c r="G9385" s="119" t="s">
        <v>20936</v>
      </c>
      <c r="H9385" s="121" t="s">
        <v>160</v>
      </c>
      <c r="I9385" s="119" t="s">
        <v>42</v>
      </c>
      <c r="J9385" s="121" t="s">
        <v>246</v>
      </c>
      <c r="K9385" s="121" t="s">
        <v>20909</v>
      </c>
      <c r="L9385" s="131" t="s">
        <v>32</v>
      </c>
      <c r="M9385" s="120" t="s">
        <v>33</v>
      </c>
      <c r="N9385" s="131"/>
      <c r="O9385" s="131">
        <v>44392</v>
      </c>
      <c r="P9385" s="126"/>
      <c r="Q9385" s="118"/>
      <c r="R9385" s="118"/>
      <c r="S9385" s="120"/>
      <c r="T9385" s="126"/>
      <c r="U9385" s="126"/>
      <c r="V9385" s="126"/>
      <c r="W9385" s="126"/>
      <c r="X9385" s="126"/>
      <c r="Y9385" s="116"/>
      <c r="Z9385" s="116"/>
      <c r="AA9385" s="116"/>
      <c r="AB9385" s="116"/>
      <c r="AC9385" s="116"/>
      <c r="AD9385" s="116"/>
    </row>
    <row r="9386" spans="1:30" s="189" customFormat="1">
      <c r="A9386" s="116">
        <v>9386</v>
      </c>
      <c r="B9386" s="129">
        <v>44391</v>
      </c>
      <c r="C9386" s="118">
        <f t="shared" si="452"/>
        <v>7</v>
      </c>
      <c r="D9386" s="120" t="s">
        <v>252</v>
      </c>
      <c r="E9386" s="120" t="s">
        <v>20937</v>
      </c>
      <c r="F9386" s="209" t="s">
        <v>259</v>
      </c>
      <c r="G9386" s="119" t="s">
        <v>20938</v>
      </c>
      <c r="H9386" s="121" t="s">
        <v>101</v>
      </c>
      <c r="I9386" s="119" t="s">
        <v>63</v>
      </c>
      <c r="J9386" s="121" t="s">
        <v>9446</v>
      </c>
      <c r="K9386" s="121" t="s">
        <v>20909</v>
      </c>
      <c r="L9386" s="131" t="s">
        <v>32</v>
      </c>
      <c r="M9386" s="120" t="s">
        <v>9290</v>
      </c>
      <c r="N9386" s="131"/>
      <c r="O9386" s="131"/>
      <c r="P9386" s="126"/>
      <c r="Q9386" s="118"/>
      <c r="R9386" s="118"/>
      <c r="S9386" s="120"/>
      <c r="T9386" s="126"/>
      <c r="U9386" s="126"/>
      <c r="V9386" s="126"/>
      <c r="W9386" s="126"/>
      <c r="X9386" s="126"/>
      <c r="Y9386" s="116"/>
      <c r="Z9386" s="116"/>
      <c r="AA9386" s="116"/>
      <c r="AB9386" s="116"/>
      <c r="AC9386" s="116"/>
      <c r="AD9386" s="116"/>
    </row>
    <row r="9387" spans="1:30" s="189" customFormat="1">
      <c r="A9387" s="116">
        <v>9387</v>
      </c>
      <c r="B9387" s="129">
        <v>44391</v>
      </c>
      <c r="C9387" s="118">
        <f t="shared" si="452"/>
        <v>7</v>
      </c>
      <c r="D9387" s="120" t="s">
        <v>252</v>
      </c>
      <c r="E9387" s="120" t="s">
        <v>20939</v>
      </c>
      <c r="F9387" s="209" t="s">
        <v>1791</v>
      </c>
      <c r="G9387" s="119" t="s">
        <v>3387</v>
      </c>
      <c r="H9387" s="121" t="s">
        <v>1173</v>
      </c>
      <c r="I9387" s="119" t="s">
        <v>42</v>
      </c>
      <c r="J9387" s="121" t="s">
        <v>72</v>
      </c>
      <c r="K9387" s="121" t="s">
        <v>20909</v>
      </c>
      <c r="L9387" s="131" t="s">
        <v>32</v>
      </c>
      <c r="M9387" s="120" t="s">
        <v>9290</v>
      </c>
      <c r="N9387" s="131"/>
      <c r="O9387" s="131"/>
      <c r="P9387" s="126"/>
      <c r="Q9387" s="118"/>
      <c r="R9387" s="118"/>
      <c r="S9387" s="120"/>
      <c r="T9387" s="126"/>
      <c r="U9387" s="126"/>
      <c r="V9387" s="126"/>
      <c r="W9387" s="126"/>
      <c r="X9387" s="126"/>
      <c r="Y9387" s="116"/>
      <c r="Z9387" s="116"/>
      <c r="AA9387" s="116"/>
      <c r="AB9387" s="116"/>
      <c r="AC9387" s="116"/>
      <c r="AD9387" s="116"/>
    </row>
    <row r="9388" spans="1:30" s="189" customFormat="1" ht="27.6">
      <c r="A9388" s="116">
        <v>9388</v>
      </c>
      <c r="B9388" s="129">
        <v>44391</v>
      </c>
      <c r="C9388" s="118">
        <f t="shared" si="452"/>
        <v>7</v>
      </c>
      <c r="D9388" s="120" t="s">
        <v>252</v>
      </c>
      <c r="E9388" s="120" t="s">
        <v>20940</v>
      </c>
      <c r="F9388" s="209" t="s">
        <v>20941</v>
      </c>
      <c r="G9388" s="119" t="s">
        <v>4968</v>
      </c>
      <c r="H9388" s="121" t="s">
        <v>53</v>
      </c>
      <c r="I9388" s="119" t="s">
        <v>63</v>
      </c>
      <c r="J9388" s="121" t="s">
        <v>601</v>
      </c>
      <c r="K9388" s="121" t="s">
        <v>20909</v>
      </c>
      <c r="L9388" s="131" t="s">
        <v>32</v>
      </c>
      <c r="M9388" s="120" t="s">
        <v>33</v>
      </c>
      <c r="N9388" s="131"/>
      <c r="O9388" s="131">
        <v>44434</v>
      </c>
      <c r="P9388" s="126"/>
      <c r="Q9388" s="118"/>
      <c r="R9388" s="118"/>
      <c r="S9388" s="120"/>
      <c r="T9388" s="126"/>
      <c r="U9388" s="126"/>
      <c r="V9388" s="126"/>
      <c r="W9388" s="126"/>
      <c r="X9388" s="126"/>
      <c r="Y9388" s="116"/>
      <c r="Z9388" s="116"/>
      <c r="AA9388" s="116"/>
      <c r="AB9388" s="116"/>
      <c r="AC9388" s="116"/>
      <c r="AD9388" s="116"/>
    </row>
    <row r="9389" spans="1:30" s="189" customFormat="1">
      <c r="A9389" s="116">
        <v>9389</v>
      </c>
      <c r="B9389" s="129">
        <v>44391</v>
      </c>
      <c r="C9389" s="118">
        <f t="shared" si="452"/>
        <v>7</v>
      </c>
      <c r="D9389" s="120" t="s">
        <v>252</v>
      </c>
      <c r="E9389" s="120" t="s">
        <v>20942</v>
      </c>
      <c r="F9389" s="209" t="s">
        <v>20943</v>
      </c>
      <c r="G9389" s="119" t="s">
        <v>1519</v>
      </c>
      <c r="H9389" s="121" t="s">
        <v>53</v>
      </c>
      <c r="I9389" s="121" t="s">
        <v>30</v>
      </c>
      <c r="J9389" s="121" t="s">
        <v>7142</v>
      </c>
      <c r="K9389" s="121" t="s">
        <v>20909</v>
      </c>
      <c r="L9389" s="131" t="s">
        <v>32</v>
      </c>
      <c r="M9389" s="120" t="s">
        <v>9290</v>
      </c>
      <c r="N9389" s="131"/>
      <c r="O9389" s="131"/>
      <c r="P9389" s="126"/>
      <c r="Q9389" s="118"/>
      <c r="R9389" s="118"/>
      <c r="S9389" s="120"/>
      <c r="T9389" s="126"/>
      <c r="U9389" s="126"/>
      <c r="V9389" s="126"/>
      <c r="W9389" s="126"/>
      <c r="X9389" s="126"/>
      <c r="Y9389" s="116"/>
      <c r="Z9389" s="116"/>
      <c r="AA9389" s="116"/>
      <c r="AB9389" s="116"/>
      <c r="AC9389" s="116"/>
      <c r="AD9389" s="116"/>
    </row>
    <row r="9390" spans="1:30" s="189" customFormat="1">
      <c r="A9390" s="116">
        <v>9390</v>
      </c>
      <c r="B9390" s="129">
        <v>44391</v>
      </c>
      <c r="C9390" s="118">
        <f t="shared" si="452"/>
        <v>7</v>
      </c>
      <c r="D9390" s="120" t="s">
        <v>252</v>
      </c>
      <c r="E9390" s="120" t="s">
        <v>20944</v>
      </c>
      <c r="F9390" s="209" t="s">
        <v>20945</v>
      </c>
      <c r="G9390" s="119" t="s">
        <v>11288</v>
      </c>
      <c r="H9390" s="121" t="s">
        <v>11315</v>
      </c>
      <c r="I9390" s="121" t="s">
        <v>30</v>
      </c>
      <c r="J9390" s="121" t="s">
        <v>87</v>
      </c>
      <c r="K9390" s="121" t="s">
        <v>20909</v>
      </c>
      <c r="L9390" s="131" t="s">
        <v>32</v>
      </c>
      <c r="M9390" s="120" t="s">
        <v>9290</v>
      </c>
      <c r="N9390" s="131"/>
      <c r="O9390" s="131"/>
      <c r="P9390" s="126"/>
      <c r="Q9390" s="118"/>
      <c r="R9390" s="118"/>
      <c r="S9390" s="120"/>
      <c r="T9390" s="126"/>
      <c r="U9390" s="126"/>
      <c r="V9390" s="126"/>
      <c r="W9390" s="126"/>
      <c r="X9390" s="126"/>
      <c r="Y9390" s="116"/>
      <c r="Z9390" s="116"/>
      <c r="AA9390" s="116"/>
      <c r="AB9390" s="116"/>
      <c r="AC9390" s="116"/>
      <c r="AD9390" s="116"/>
    </row>
    <row r="9391" spans="1:30" s="189" customFormat="1">
      <c r="A9391" s="116">
        <v>9391</v>
      </c>
      <c r="B9391" s="129">
        <v>44391</v>
      </c>
      <c r="C9391" s="118">
        <f t="shared" si="452"/>
        <v>7</v>
      </c>
      <c r="D9391" s="120" t="s">
        <v>252</v>
      </c>
      <c r="E9391" s="120" t="s">
        <v>20946</v>
      </c>
      <c r="F9391" s="209" t="s">
        <v>8265</v>
      </c>
      <c r="G9391" s="119" t="s">
        <v>548</v>
      </c>
      <c r="H9391" s="121" t="s">
        <v>41</v>
      </c>
      <c r="I9391" s="121" t="s">
        <v>30</v>
      </c>
      <c r="J9391" s="121" t="s">
        <v>435</v>
      </c>
      <c r="K9391" s="121" t="s">
        <v>20909</v>
      </c>
      <c r="L9391" s="131" t="s">
        <v>32</v>
      </c>
      <c r="M9391" s="120" t="s">
        <v>9290</v>
      </c>
      <c r="N9391" s="131"/>
      <c r="O9391" s="131"/>
      <c r="P9391" s="126"/>
      <c r="Q9391" s="118"/>
      <c r="R9391" s="118"/>
      <c r="S9391" s="120"/>
      <c r="T9391" s="126"/>
      <c r="U9391" s="126"/>
      <c r="V9391" s="126"/>
      <c r="W9391" s="126"/>
      <c r="X9391" s="126"/>
      <c r="Y9391" s="116"/>
      <c r="Z9391" s="116"/>
      <c r="AA9391" s="116"/>
      <c r="AB9391" s="116"/>
      <c r="AC9391" s="116"/>
      <c r="AD9391" s="116"/>
    </row>
    <row r="9392" spans="1:30" s="189" customFormat="1">
      <c r="A9392" s="116">
        <v>9392</v>
      </c>
      <c r="B9392" s="129">
        <v>44391</v>
      </c>
      <c r="C9392" s="118">
        <f t="shared" si="452"/>
        <v>7</v>
      </c>
      <c r="D9392" s="120" t="s">
        <v>252</v>
      </c>
      <c r="E9392" s="120" t="s">
        <v>20947</v>
      </c>
      <c r="F9392" s="209" t="s">
        <v>20948</v>
      </c>
      <c r="G9392" s="119" t="s">
        <v>5017</v>
      </c>
      <c r="H9392" s="121" t="s">
        <v>344</v>
      </c>
      <c r="I9392" s="121" t="s">
        <v>30</v>
      </c>
      <c r="J9392" s="121" t="s">
        <v>7142</v>
      </c>
      <c r="K9392" s="121" t="s">
        <v>20909</v>
      </c>
      <c r="L9392" s="131" t="s">
        <v>32</v>
      </c>
      <c r="M9392" s="120" t="s">
        <v>9290</v>
      </c>
      <c r="N9392" s="131"/>
      <c r="O9392" s="131"/>
      <c r="P9392" s="126"/>
      <c r="Q9392" s="118"/>
      <c r="R9392" s="118"/>
      <c r="S9392" s="120"/>
      <c r="T9392" s="126"/>
      <c r="U9392" s="126"/>
      <c r="V9392" s="126"/>
      <c r="W9392" s="126"/>
      <c r="X9392" s="126"/>
      <c r="Y9392" s="116"/>
      <c r="Z9392" s="116"/>
      <c r="AA9392" s="116"/>
      <c r="AB9392" s="116"/>
      <c r="AC9392" s="116"/>
      <c r="AD9392" s="116"/>
    </row>
    <row r="9393" spans="1:30" s="189" customFormat="1" ht="27.6">
      <c r="A9393" s="116">
        <v>9393</v>
      </c>
      <c r="B9393" s="129">
        <v>44391</v>
      </c>
      <c r="C9393" s="118">
        <f t="shared" si="452"/>
        <v>7</v>
      </c>
      <c r="D9393" s="120" t="s">
        <v>25</v>
      </c>
      <c r="E9393" s="120" t="s">
        <v>20949</v>
      </c>
      <c r="F9393" s="209" t="s">
        <v>20950</v>
      </c>
      <c r="G9393" s="119" t="s">
        <v>20951</v>
      </c>
      <c r="H9393" s="121" t="s">
        <v>53</v>
      </c>
      <c r="I9393" s="119" t="s">
        <v>30</v>
      </c>
      <c r="J9393" s="121" t="s">
        <v>5018</v>
      </c>
      <c r="K9393" s="121" t="s">
        <v>65</v>
      </c>
      <c r="L9393" s="131" t="s">
        <v>32</v>
      </c>
      <c r="M9393" s="120" t="s">
        <v>78</v>
      </c>
      <c r="N9393" s="131"/>
      <c r="O9393" s="131"/>
      <c r="P9393" s="126"/>
      <c r="Q9393" s="118"/>
      <c r="R9393" s="118"/>
      <c r="S9393" s="120"/>
      <c r="T9393" s="126"/>
      <c r="U9393" s="126"/>
      <c r="V9393" s="126"/>
      <c r="W9393" s="126"/>
      <c r="X9393" s="126"/>
      <c r="Y9393" s="116"/>
      <c r="Z9393" s="116"/>
      <c r="AA9393" s="116"/>
      <c r="AB9393" s="116"/>
      <c r="AC9393" s="116"/>
      <c r="AD9393" s="116"/>
    </row>
    <row r="9394" spans="1:30" s="189" customFormat="1">
      <c r="A9394" s="116">
        <v>9394</v>
      </c>
      <c r="B9394" s="129">
        <v>44391</v>
      </c>
      <c r="C9394" s="118">
        <f t="shared" si="452"/>
        <v>7</v>
      </c>
      <c r="D9394" s="120" t="s">
        <v>25</v>
      </c>
      <c r="E9394" s="120" t="s">
        <v>20952</v>
      </c>
      <c r="F9394" s="209" t="s">
        <v>20953</v>
      </c>
      <c r="G9394" s="119" t="s">
        <v>20954</v>
      </c>
      <c r="H9394" s="121" t="s">
        <v>97</v>
      </c>
      <c r="I9394" s="119" t="s">
        <v>42</v>
      </c>
      <c r="J9394" s="121" t="s">
        <v>646</v>
      </c>
      <c r="K9394" s="121" t="s">
        <v>65</v>
      </c>
      <c r="L9394" s="131" t="s">
        <v>32</v>
      </c>
      <c r="M9394" s="120" t="s">
        <v>33</v>
      </c>
      <c r="N9394" s="131"/>
      <c r="O9394" s="131">
        <v>44391</v>
      </c>
      <c r="P9394" s="126"/>
      <c r="Q9394" s="118"/>
      <c r="R9394" s="118"/>
      <c r="S9394" s="120" t="s">
        <v>92</v>
      </c>
      <c r="T9394" s="126"/>
      <c r="U9394" s="126"/>
      <c r="V9394" s="126"/>
      <c r="W9394" s="126"/>
      <c r="X9394" s="126"/>
      <c r="Y9394" s="116"/>
      <c r="Z9394" s="116"/>
      <c r="AA9394" s="116"/>
      <c r="AB9394" s="116"/>
      <c r="AC9394" s="116"/>
      <c r="AD9394" s="116"/>
    </row>
    <row r="9395" spans="1:30" s="189" customFormat="1">
      <c r="A9395" s="116">
        <v>9395</v>
      </c>
      <c r="B9395" s="129">
        <v>44391</v>
      </c>
      <c r="C9395" s="118">
        <f t="shared" si="452"/>
        <v>7</v>
      </c>
      <c r="D9395" s="120" t="s">
        <v>25</v>
      </c>
      <c r="E9395" s="120" t="s">
        <v>20955</v>
      </c>
      <c r="F9395" s="209" t="s">
        <v>20956</v>
      </c>
      <c r="G9395" s="119" t="s">
        <v>20957</v>
      </c>
      <c r="H9395" s="121" t="s">
        <v>48</v>
      </c>
      <c r="I9395" s="121" t="s">
        <v>42</v>
      </c>
      <c r="J9395" s="121" t="s">
        <v>646</v>
      </c>
      <c r="K9395" s="121" t="s">
        <v>65</v>
      </c>
      <c r="L9395" s="131" t="s">
        <v>32</v>
      </c>
      <c r="M9395" s="120" t="s">
        <v>78</v>
      </c>
      <c r="N9395" s="131"/>
      <c r="O9395" s="131"/>
      <c r="P9395" s="126"/>
      <c r="Q9395" s="118"/>
      <c r="R9395" s="118"/>
      <c r="S9395" s="120"/>
      <c r="T9395" s="126"/>
      <c r="U9395" s="126"/>
      <c r="V9395" s="126"/>
      <c r="W9395" s="126"/>
      <c r="X9395" s="126"/>
      <c r="Y9395" s="116"/>
      <c r="Z9395" s="116"/>
      <c r="AA9395" s="116"/>
      <c r="AB9395" s="116"/>
      <c r="AC9395" s="116"/>
      <c r="AD9395" s="116"/>
    </row>
    <row r="9396" spans="1:30" s="189" customFormat="1">
      <c r="A9396" s="116">
        <v>9396</v>
      </c>
      <c r="B9396" s="129">
        <v>44391</v>
      </c>
      <c r="C9396" s="118">
        <f t="shared" si="452"/>
        <v>7</v>
      </c>
      <c r="D9396" s="120" t="s">
        <v>25</v>
      </c>
      <c r="E9396" s="120" t="s">
        <v>20958</v>
      </c>
      <c r="F9396" s="209" t="s">
        <v>2827</v>
      </c>
      <c r="G9396" s="119" t="s">
        <v>20959</v>
      </c>
      <c r="H9396" s="121" t="s">
        <v>53</v>
      </c>
      <c r="I9396" s="121" t="s">
        <v>30</v>
      </c>
      <c r="J9396" s="121" t="s">
        <v>529</v>
      </c>
      <c r="K9396" s="121" t="s">
        <v>65</v>
      </c>
      <c r="L9396" s="131" t="s">
        <v>32</v>
      </c>
      <c r="M9396" s="120" t="s">
        <v>78</v>
      </c>
      <c r="N9396" s="131"/>
      <c r="O9396" s="131"/>
      <c r="P9396" s="126"/>
      <c r="Q9396" s="118"/>
      <c r="R9396" s="118"/>
      <c r="S9396" s="120"/>
      <c r="T9396" s="126"/>
      <c r="U9396" s="126"/>
      <c r="V9396" s="126"/>
      <c r="W9396" s="126"/>
      <c r="X9396" s="126"/>
      <c r="Y9396" s="116"/>
      <c r="Z9396" s="116"/>
      <c r="AA9396" s="116"/>
      <c r="AB9396" s="116"/>
      <c r="AC9396" s="116"/>
      <c r="AD9396" s="116"/>
    </row>
    <row r="9397" spans="1:30" s="189" customFormat="1">
      <c r="A9397" s="116">
        <v>9397</v>
      </c>
      <c r="B9397" s="129">
        <v>44391</v>
      </c>
      <c r="C9397" s="118">
        <f t="shared" si="452"/>
        <v>7</v>
      </c>
      <c r="D9397" s="120" t="s">
        <v>25</v>
      </c>
      <c r="E9397" s="120" t="s">
        <v>20960</v>
      </c>
      <c r="F9397" s="209" t="s">
        <v>20961</v>
      </c>
      <c r="G9397" s="119" t="s">
        <v>20962</v>
      </c>
      <c r="H9397" s="121" t="s">
        <v>76</v>
      </c>
      <c r="I9397" s="121" t="s">
        <v>63</v>
      </c>
      <c r="J9397" s="121" t="s">
        <v>328</v>
      </c>
      <c r="K9397" s="121" t="s">
        <v>65</v>
      </c>
      <c r="L9397" s="131" t="s">
        <v>32</v>
      </c>
      <c r="M9397" s="120" t="s">
        <v>33</v>
      </c>
      <c r="N9397" s="131"/>
      <c r="O9397" s="131">
        <v>44463</v>
      </c>
      <c r="P9397" s="126"/>
      <c r="Q9397" s="118"/>
      <c r="R9397" s="118"/>
      <c r="S9397" s="120"/>
      <c r="T9397" s="126"/>
      <c r="U9397" s="126"/>
      <c r="V9397" s="126"/>
      <c r="W9397" s="126"/>
      <c r="X9397" s="126"/>
      <c r="Y9397" s="116"/>
      <c r="Z9397" s="116"/>
      <c r="AA9397" s="116"/>
      <c r="AB9397" s="116"/>
      <c r="AC9397" s="116"/>
      <c r="AD9397" s="116"/>
    </row>
    <row r="9398" spans="1:30" s="189" customFormat="1">
      <c r="A9398" s="116">
        <v>9398</v>
      </c>
      <c r="B9398" s="129">
        <v>44391</v>
      </c>
      <c r="C9398" s="118">
        <f t="shared" si="452"/>
        <v>7</v>
      </c>
      <c r="D9398" s="120" t="s">
        <v>25</v>
      </c>
      <c r="E9398" s="120" t="s">
        <v>20963</v>
      </c>
      <c r="F9398" s="209" t="s">
        <v>20964</v>
      </c>
      <c r="G9398" s="119" t="s">
        <v>1312</v>
      </c>
      <c r="H9398" s="121" t="s">
        <v>48</v>
      </c>
      <c r="I9398" s="121" t="s">
        <v>63</v>
      </c>
      <c r="J9398" s="121" t="s">
        <v>328</v>
      </c>
      <c r="K9398" s="121" t="s">
        <v>65</v>
      </c>
      <c r="L9398" s="131" t="s">
        <v>32</v>
      </c>
      <c r="M9398" s="120" t="s">
        <v>33</v>
      </c>
      <c r="N9398" s="131"/>
      <c r="O9398" s="131">
        <v>44463</v>
      </c>
      <c r="P9398" s="126"/>
      <c r="Q9398" s="118"/>
      <c r="R9398" s="118"/>
      <c r="S9398" s="120"/>
      <c r="T9398" s="126"/>
      <c r="U9398" s="126"/>
      <c r="V9398" s="126"/>
      <c r="W9398" s="126"/>
      <c r="X9398" s="126"/>
      <c r="Y9398" s="116"/>
      <c r="Z9398" s="116"/>
      <c r="AA9398" s="116"/>
      <c r="AB9398" s="116"/>
      <c r="AC9398" s="116"/>
      <c r="AD9398" s="116"/>
    </row>
    <row r="9399" spans="1:30" s="189" customFormat="1">
      <c r="A9399" s="116">
        <v>9399</v>
      </c>
      <c r="B9399" s="129">
        <v>44391</v>
      </c>
      <c r="C9399" s="118">
        <f t="shared" si="452"/>
        <v>7</v>
      </c>
      <c r="D9399" s="120" t="s">
        <v>25</v>
      </c>
      <c r="E9399" s="120" t="s">
        <v>20965</v>
      </c>
      <c r="F9399" s="209" t="s">
        <v>986</v>
      </c>
      <c r="G9399" s="119" t="s">
        <v>20966</v>
      </c>
      <c r="H9399" s="121" t="s">
        <v>48</v>
      </c>
      <c r="I9399" s="119" t="s">
        <v>63</v>
      </c>
      <c r="J9399" s="121" t="s">
        <v>328</v>
      </c>
      <c r="K9399" s="121" t="s">
        <v>65</v>
      </c>
      <c r="L9399" s="131" t="s">
        <v>32</v>
      </c>
      <c r="M9399" s="120" t="s">
        <v>33</v>
      </c>
      <c r="N9399" s="131"/>
      <c r="O9399" s="131">
        <v>44403</v>
      </c>
      <c r="P9399" s="126"/>
      <c r="Q9399" s="118"/>
      <c r="R9399" s="118"/>
      <c r="S9399" s="120" t="s">
        <v>92</v>
      </c>
      <c r="T9399" s="126"/>
      <c r="U9399" s="126"/>
      <c r="V9399" s="126"/>
      <c r="W9399" s="126"/>
      <c r="X9399" s="126"/>
      <c r="Y9399" s="116" t="s">
        <v>503</v>
      </c>
      <c r="Z9399" s="116"/>
      <c r="AA9399" s="116"/>
      <c r="AB9399" s="116"/>
      <c r="AC9399" s="116"/>
      <c r="AD9399" s="116"/>
    </row>
    <row r="9400" spans="1:30" s="189" customFormat="1">
      <c r="A9400" s="116">
        <v>9400</v>
      </c>
      <c r="B9400" s="129">
        <v>44391</v>
      </c>
      <c r="C9400" s="118">
        <f t="shared" si="452"/>
        <v>7</v>
      </c>
      <c r="D9400" s="120" t="s">
        <v>25</v>
      </c>
      <c r="E9400" s="120" t="s">
        <v>20967</v>
      </c>
      <c r="F9400" s="209" t="s">
        <v>2893</v>
      </c>
      <c r="G9400" s="119" t="s">
        <v>2171</v>
      </c>
      <c r="H9400" s="121" t="s">
        <v>76</v>
      </c>
      <c r="I9400" s="119" t="s">
        <v>63</v>
      </c>
      <c r="J9400" s="121" t="s">
        <v>328</v>
      </c>
      <c r="K9400" s="121" t="s">
        <v>65</v>
      </c>
      <c r="L9400" s="131" t="s">
        <v>32</v>
      </c>
      <c r="M9400" s="120" t="s">
        <v>33</v>
      </c>
      <c r="N9400" s="131"/>
      <c r="O9400" s="131">
        <v>44403</v>
      </c>
      <c r="P9400" s="126"/>
      <c r="Q9400" s="118"/>
      <c r="R9400" s="118"/>
      <c r="S9400" s="120" t="s">
        <v>92</v>
      </c>
      <c r="T9400" s="126"/>
      <c r="U9400" s="126"/>
      <c r="V9400" s="126"/>
      <c r="W9400" s="126"/>
      <c r="X9400" s="126"/>
      <c r="Y9400" s="116" t="s">
        <v>20968</v>
      </c>
      <c r="Z9400" s="116"/>
      <c r="AA9400" s="116"/>
      <c r="AB9400" s="116"/>
      <c r="AC9400" s="116"/>
      <c r="AD9400" s="116"/>
    </row>
    <row r="9401" spans="1:30" s="189" customFormat="1">
      <c r="A9401" s="116">
        <v>9401</v>
      </c>
      <c r="B9401" s="129">
        <v>44391</v>
      </c>
      <c r="C9401" s="118">
        <f t="shared" si="452"/>
        <v>7</v>
      </c>
      <c r="D9401" s="120" t="s">
        <v>25</v>
      </c>
      <c r="E9401" s="120" t="s">
        <v>20969</v>
      </c>
      <c r="F9401" s="209" t="s">
        <v>17049</v>
      </c>
      <c r="G9401" s="119" t="s">
        <v>2086</v>
      </c>
      <c r="H9401" s="121" t="s">
        <v>76</v>
      </c>
      <c r="I9401" s="119" t="s">
        <v>63</v>
      </c>
      <c r="J9401" s="121" t="s">
        <v>328</v>
      </c>
      <c r="K9401" s="121" t="s">
        <v>65</v>
      </c>
      <c r="L9401" s="131" t="s">
        <v>32</v>
      </c>
      <c r="M9401" s="120" t="s">
        <v>78</v>
      </c>
      <c r="N9401" s="131"/>
      <c r="O9401" s="131"/>
      <c r="P9401" s="126"/>
      <c r="Q9401" s="118"/>
      <c r="R9401" s="118"/>
      <c r="S9401" s="120"/>
      <c r="T9401" s="126"/>
      <c r="U9401" s="126"/>
      <c r="V9401" s="126"/>
      <c r="W9401" s="126"/>
      <c r="X9401" s="126"/>
      <c r="Y9401" s="116"/>
      <c r="Z9401" s="116"/>
      <c r="AA9401" s="116"/>
      <c r="AB9401" s="116"/>
      <c r="AC9401" s="116"/>
      <c r="AD9401" s="116"/>
    </row>
    <row r="9402" spans="1:30" s="189" customFormat="1">
      <c r="A9402" s="116">
        <v>9402</v>
      </c>
      <c r="B9402" s="129">
        <v>44391</v>
      </c>
      <c r="C9402" s="118">
        <f t="shared" si="452"/>
        <v>7</v>
      </c>
      <c r="D9402" s="120" t="s">
        <v>25</v>
      </c>
      <c r="E9402" s="120" t="s">
        <v>20970</v>
      </c>
      <c r="F9402" s="209" t="s">
        <v>20971</v>
      </c>
      <c r="G9402" s="119" t="s">
        <v>20972</v>
      </c>
      <c r="H9402" s="121" t="s">
        <v>76</v>
      </c>
      <c r="I9402" s="119" t="s">
        <v>30</v>
      </c>
      <c r="J9402" s="121" t="s">
        <v>31</v>
      </c>
      <c r="K9402" s="121" t="s">
        <v>65</v>
      </c>
      <c r="L9402" s="131" t="s">
        <v>32</v>
      </c>
      <c r="M9402" s="120" t="s">
        <v>33</v>
      </c>
      <c r="N9402" s="131"/>
      <c r="O9402" s="131">
        <v>44463</v>
      </c>
      <c r="P9402" s="126"/>
      <c r="Q9402" s="118"/>
      <c r="R9402" s="118"/>
      <c r="S9402" s="120"/>
      <c r="T9402" s="126"/>
      <c r="U9402" s="126"/>
      <c r="V9402" s="126"/>
      <c r="W9402" s="126"/>
      <c r="X9402" s="126"/>
      <c r="Y9402" s="116"/>
      <c r="Z9402" s="116"/>
      <c r="AA9402" s="116"/>
      <c r="AB9402" s="116"/>
      <c r="AC9402" s="116"/>
      <c r="AD9402" s="116"/>
    </row>
    <row r="9403" spans="1:30" s="189" customFormat="1">
      <c r="A9403" s="116">
        <v>9403</v>
      </c>
      <c r="B9403" s="129">
        <v>44391</v>
      </c>
      <c r="C9403" s="118">
        <f t="shared" si="452"/>
        <v>7</v>
      </c>
      <c r="D9403" s="120" t="s">
        <v>25</v>
      </c>
      <c r="E9403" s="120" t="s">
        <v>20973</v>
      </c>
      <c r="F9403" s="209" t="s">
        <v>429</v>
      </c>
      <c r="G9403" s="119" t="s">
        <v>20974</v>
      </c>
      <c r="H9403" s="121" t="s">
        <v>41</v>
      </c>
      <c r="I9403" s="119" t="s">
        <v>30</v>
      </c>
      <c r="J9403" s="121" t="s">
        <v>87</v>
      </c>
      <c r="K9403" s="121" t="s">
        <v>65</v>
      </c>
      <c r="L9403" s="131" t="s">
        <v>32</v>
      </c>
      <c r="M9403" s="120" t="s">
        <v>33</v>
      </c>
      <c r="N9403" s="131">
        <v>44386</v>
      </c>
      <c r="O9403" s="131">
        <v>44456</v>
      </c>
      <c r="P9403" s="126"/>
      <c r="Q9403" s="118"/>
      <c r="R9403" s="118"/>
      <c r="S9403" s="120"/>
      <c r="T9403" s="126"/>
      <c r="U9403" s="126"/>
      <c r="V9403" s="126"/>
      <c r="W9403" s="126"/>
      <c r="X9403" s="126"/>
      <c r="Y9403" s="116"/>
      <c r="Z9403" s="116"/>
      <c r="AA9403" s="116"/>
      <c r="AB9403" s="116"/>
      <c r="AC9403" s="116"/>
      <c r="AD9403" s="116"/>
    </row>
    <row r="9404" spans="1:30" s="189" customFormat="1">
      <c r="A9404" s="116">
        <v>9404</v>
      </c>
      <c r="B9404" s="129">
        <v>44391</v>
      </c>
      <c r="C9404" s="118">
        <f t="shared" si="452"/>
        <v>7</v>
      </c>
      <c r="D9404" s="120" t="s">
        <v>25</v>
      </c>
      <c r="E9404" s="120" t="s">
        <v>20975</v>
      </c>
      <c r="F9404" s="209" t="s">
        <v>20976</v>
      </c>
      <c r="G9404" s="119" t="s">
        <v>1629</v>
      </c>
      <c r="H9404" s="121" t="s">
        <v>86</v>
      </c>
      <c r="I9404" s="119" t="s">
        <v>30</v>
      </c>
      <c r="J9404" s="121" t="s">
        <v>87</v>
      </c>
      <c r="K9404" s="121" t="s">
        <v>65</v>
      </c>
      <c r="L9404" s="131" t="s">
        <v>32</v>
      </c>
      <c r="M9404" s="120" t="s">
        <v>78</v>
      </c>
      <c r="N9404" s="131"/>
      <c r="O9404" s="131"/>
      <c r="P9404" s="126"/>
      <c r="Q9404" s="118"/>
      <c r="R9404" s="118"/>
      <c r="S9404" s="120"/>
      <c r="T9404" s="126"/>
      <c r="U9404" s="126"/>
      <c r="V9404" s="126"/>
      <c r="W9404" s="126"/>
      <c r="X9404" s="126"/>
      <c r="Y9404" s="116"/>
      <c r="Z9404" s="116"/>
      <c r="AA9404" s="116"/>
      <c r="AB9404" s="116"/>
      <c r="AC9404" s="116"/>
      <c r="AD9404" s="116"/>
    </row>
    <row r="9405" spans="1:30" s="189" customFormat="1">
      <c r="A9405" s="116">
        <v>9405</v>
      </c>
      <c r="B9405" s="129">
        <v>44391</v>
      </c>
      <c r="C9405" s="118">
        <f t="shared" si="452"/>
        <v>7</v>
      </c>
      <c r="D9405" s="120" t="s">
        <v>25</v>
      </c>
      <c r="E9405" s="120" t="s">
        <v>20977</v>
      </c>
      <c r="F9405" s="209" t="s">
        <v>800</v>
      </c>
      <c r="G9405" s="119" t="s">
        <v>1167</v>
      </c>
      <c r="H9405" s="121" t="s">
        <v>76</v>
      </c>
      <c r="I9405" s="119" t="s">
        <v>63</v>
      </c>
      <c r="J9405" s="121" t="s">
        <v>328</v>
      </c>
      <c r="K9405" s="121" t="s">
        <v>65</v>
      </c>
      <c r="L9405" s="131" t="s">
        <v>32</v>
      </c>
      <c r="M9405" s="120" t="s">
        <v>33</v>
      </c>
      <c r="N9405" s="131"/>
      <c r="O9405" s="131">
        <v>44403</v>
      </c>
      <c r="P9405" s="126"/>
      <c r="Q9405" s="118"/>
      <c r="R9405" s="118"/>
      <c r="S9405" s="120" t="s">
        <v>135</v>
      </c>
      <c r="T9405" s="126"/>
      <c r="U9405" s="126"/>
      <c r="V9405" s="126"/>
      <c r="W9405" s="126"/>
      <c r="X9405" s="126"/>
      <c r="Y9405" s="116" t="s">
        <v>20978</v>
      </c>
      <c r="Z9405" s="116"/>
      <c r="AA9405" s="116"/>
      <c r="AB9405" s="116"/>
      <c r="AC9405" s="116"/>
      <c r="AD9405" s="116"/>
    </row>
    <row r="9406" spans="1:30" s="189" customFormat="1">
      <c r="A9406" s="116">
        <v>9406</v>
      </c>
      <c r="B9406" s="129">
        <v>44391</v>
      </c>
      <c r="C9406" s="118">
        <f t="shared" si="452"/>
        <v>7</v>
      </c>
      <c r="D9406" s="120" t="s">
        <v>25</v>
      </c>
      <c r="E9406" s="120" t="s">
        <v>20979</v>
      </c>
      <c r="F9406" s="209" t="s">
        <v>11202</v>
      </c>
      <c r="G9406" s="119" t="s">
        <v>20980</v>
      </c>
      <c r="H9406" s="121" t="s">
        <v>76</v>
      </c>
      <c r="I9406" s="119" t="s">
        <v>30</v>
      </c>
      <c r="J9406" s="121" t="s">
        <v>87</v>
      </c>
      <c r="K9406" s="121" t="s">
        <v>65</v>
      </c>
      <c r="L9406" s="131" t="s">
        <v>32</v>
      </c>
      <c r="M9406" s="120" t="s">
        <v>78</v>
      </c>
      <c r="N9406" s="131"/>
      <c r="O9406" s="131"/>
      <c r="P9406" s="126"/>
      <c r="Q9406" s="118"/>
      <c r="R9406" s="118"/>
      <c r="S9406" s="120"/>
      <c r="T9406" s="126"/>
      <c r="U9406" s="126"/>
      <c r="V9406" s="126"/>
      <c r="W9406" s="126"/>
      <c r="X9406" s="126"/>
      <c r="Y9406" s="116"/>
      <c r="Z9406" s="116"/>
      <c r="AA9406" s="116"/>
      <c r="AB9406" s="116"/>
      <c r="AC9406" s="116"/>
      <c r="AD9406" s="116"/>
    </row>
    <row r="9407" spans="1:30" s="189" customFormat="1">
      <c r="A9407" s="116">
        <v>9407</v>
      </c>
      <c r="B9407" s="129">
        <v>44391</v>
      </c>
      <c r="C9407" s="118">
        <f t="shared" si="452"/>
        <v>7</v>
      </c>
      <c r="D9407" s="120" t="s">
        <v>25</v>
      </c>
      <c r="E9407" s="120" t="s">
        <v>20981</v>
      </c>
      <c r="F9407" s="209" t="s">
        <v>20982</v>
      </c>
      <c r="G9407" s="119" t="s">
        <v>11960</v>
      </c>
      <c r="H9407" s="121" t="s">
        <v>53</v>
      </c>
      <c r="I9407" s="119" t="s">
        <v>30</v>
      </c>
      <c r="J9407" s="121" t="s">
        <v>7280</v>
      </c>
      <c r="K9407" s="121" t="s">
        <v>584</v>
      </c>
      <c r="L9407" s="131" t="s">
        <v>32</v>
      </c>
      <c r="M9407" s="120" t="s">
        <v>78</v>
      </c>
      <c r="N9407" s="131"/>
      <c r="O9407" s="131"/>
      <c r="P9407" s="126"/>
      <c r="Q9407" s="118"/>
      <c r="R9407" s="118"/>
      <c r="S9407" s="120"/>
      <c r="T9407" s="126"/>
      <c r="U9407" s="126"/>
      <c r="V9407" s="126"/>
      <c r="W9407" s="126"/>
      <c r="X9407" s="126"/>
      <c r="Y9407" s="116"/>
      <c r="Z9407" s="116"/>
      <c r="AA9407" s="116"/>
      <c r="AB9407" s="116"/>
      <c r="AC9407" s="116"/>
      <c r="AD9407" s="116"/>
    </row>
    <row r="9408" spans="1:30" s="189" customFormat="1">
      <c r="A9408" s="116">
        <v>9408</v>
      </c>
      <c r="B9408" s="129">
        <v>44391</v>
      </c>
      <c r="C9408" s="118">
        <f t="shared" si="452"/>
        <v>7</v>
      </c>
      <c r="D9408" s="120" t="s">
        <v>25</v>
      </c>
      <c r="E9408" s="120" t="s">
        <v>20983</v>
      </c>
      <c r="F9408" s="209" t="s">
        <v>1462</v>
      </c>
      <c r="G9408" s="119" t="s">
        <v>8888</v>
      </c>
      <c r="H9408" s="121" t="s">
        <v>1173</v>
      </c>
      <c r="I9408" s="119" t="s">
        <v>42</v>
      </c>
      <c r="J9408" s="121" t="s">
        <v>72</v>
      </c>
      <c r="K9408" s="121" t="s">
        <v>584</v>
      </c>
      <c r="L9408" s="131" t="s">
        <v>32</v>
      </c>
      <c r="M9408" s="120" t="s">
        <v>78</v>
      </c>
      <c r="N9408" s="131"/>
      <c r="O9408" s="131"/>
      <c r="P9408" s="126"/>
      <c r="Q9408" s="118"/>
      <c r="R9408" s="118"/>
      <c r="S9408" s="120"/>
      <c r="T9408" s="126"/>
      <c r="U9408" s="126"/>
      <c r="V9408" s="126"/>
      <c r="W9408" s="126"/>
      <c r="X9408" s="126"/>
      <c r="Y9408" s="116"/>
      <c r="Z9408" s="116"/>
      <c r="AA9408" s="116"/>
      <c r="AB9408" s="116"/>
      <c r="AC9408" s="116"/>
      <c r="AD9408" s="116"/>
    </row>
    <row r="9409" spans="1:30" s="189" customFormat="1">
      <c r="A9409" s="116">
        <v>9409</v>
      </c>
      <c r="B9409" s="129">
        <v>44391</v>
      </c>
      <c r="C9409" s="118">
        <f t="shared" si="452"/>
        <v>7</v>
      </c>
      <c r="D9409" s="120" t="s">
        <v>25</v>
      </c>
      <c r="E9409" s="120" t="s">
        <v>20984</v>
      </c>
      <c r="F9409" s="209" t="s">
        <v>20985</v>
      </c>
      <c r="G9409" s="119" t="s">
        <v>14972</v>
      </c>
      <c r="H9409" s="121" t="s">
        <v>29</v>
      </c>
      <c r="I9409" s="119" t="s">
        <v>30</v>
      </c>
      <c r="J9409" s="121" t="s">
        <v>87</v>
      </c>
      <c r="K9409" s="121" t="s">
        <v>584</v>
      </c>
      <c r="L9409" s="131" t="s">
        <v>32</v>
      </c>
      <c r="M9409" s="120" t="s">
        <v>78</v>
      </c>
      <c r="N9409" s="131"/>
      <c r="O9409" s="131"/>
      <c r="P9409" s="126"/>
      <c r="Q9409" s="118"/>
      <c r="R9409" s="118"/>
      <c r="S9409" s="120"/>
      <c r="T9409" s="126"/>
      <c r="U9409" s="126"/>
      <c r="V9409" s="126"/>
      <c r="W9409" s="126"/>
      <c r="X9409" s="126"/>
      <c r="Y9409" s="116"/>
      <c r="Z9409" s="116"/>
      <c r="AA9409" s="116"/>
      <c r="AB9409" s="116"/>
      <c r="AC9409" s="116"/>
      <c r="AD9409" s="116"/>
    </row>
    <row r="9410" spans="1:30" s="189" customFormat="1">
      <c r="A9410" s="116">
        <v>9410</v>
      </c>
      <c r="B9410" s="129">
        <v>44391</v>
      </c>
      <c r="C9410" s="118">
        <f t="shared" si="452"/>
        <v>7</v>
      </c>
      <c r="D9410" s="120" t="s">
        <v>25</v>
      </c>
      <c r="E9410" s="120" t="s">
        <v>20986</v>
      </c>
      <c r="F9410" s="209" t="s">
        <v>8190</v>
      </c>
      <c r="G9410" s="119" t="s">
        <v>2721</v>
      </c>
      <c r="H9410" s="121" t="s">
        <v>41</v>
      </c>
      <c r="I9410" s="121" t="s">
        <v>30</v>
      </c>
      <c r="J9410" s="121" t="s">
        <v>7142</v>
      </c>
      <c r="K9410" s="121" t="s">
        <v>584</v>
      </c>
      <c r="L9410" s="131" t="s">
        <v>32</v>
      </c>
      <c r="M9410" s="120" t="s">
        <v>78</v>
      </c>
      <c r="N9410" s="131"/>
      <c r="O9410" s="131"/>
      <c r="P9410" s="126"/>
      <c r="Q9410" s="118"/>
      <c r="R9410" s="118"/>
      <c r="S9410" s="120"/>
      <c r="T9410" s="126"/>
      <c r="U9410" s="126"/>
      <c r="V9410" s="126"/>
      <c r="W9410" s="126"/>
      <c r="X9410" s="126"/>
      <c r="Y9410" s="116"/>
      <c r="Z9410" s="116"/>
      <c r="AA9410" s="116"/>
      <c r="AB9410" s="116"/>
      <c r="AC9410" s="116"/>
      <c r="AD9410" s="116"/>
    </row>
    <row r="9411" spans="1:30" s="189" customFormat="1">
      <c r="A9411" s="116">
        <v>9411</v>
      </c>
      <c r="B9411" s="129">
        <v>43465</v>
      </c>
      <c r="C9411" s="118">
        <f t="shared" ref="C9411:C9426" si="453">IF(B9411&lt;&gt;0,MONTH(B9411),0)</f>
        <v>12</v>
      </c>
      <c r="D9411" s="120" t="s">
        <v>25</v>
      </c>
      <c r="E9411" s="120" t="s">
        <v>20987</v>
      </c>
      <c r="F9411" s="209" t="s">
        <v>20988</v>
      </c>
      <c r="G9411" s="119" t="s">
        <v>20989</v>
      </c>
      <c r="H9411" s="121" t="s">
        <v>192</v>
      </c>
      <c r="I9411" s="119" t="s">
        <v>30</v>
      </c>
      <c r="J9411" s="121" t="s">
        <v>77</v>
      </c>
      <c r="K9411" s="121" t="s">
        <v>65</v>
      </c>
      <c r="L9411" s="120" t="s">
        <v>32</v>
      </c>
      <c r="M9411" s="120" t="s">
        <v>33</v>
      </c>
      <c r="N9411" s="131"/>
      <c r="O9411" s="131">
        <v>43465</v>
      </c>
      <c r="P9411" s="126"/>
      <c r="Q9411" s="118"/>
      <c r="R9411" s="118"/>
      <c r="S9411" s="120" t="s">
        <v>135</v>
      </c>
      <c r="T9411" s="126"/>
      <c r="U9411" s="126"/>
      <c r="V9411" s="126"/>
      <c r="W9411" s="126"/>
      <c r="X9411" s="126"/>
      <c r="Y9411" s="116"/>
      <c r="Z9411" s="116"/>
      <c r="AA9411" s="116"/>
      <c r="AB9411" s="116"/>
      <c r="AC9411" s="116"/>
      <c r="AD9411" s="116"/>
    </row>
    <row r="9412" spans="1:30" s="189" customFormat="1">
      <c r="A9412" s="116">
        <v>9412</v>
      </c>
      <c r="B9412" s="129">
        <v>44391</v>
      </c>
      <c r="C9412" s="118">
        <f t="shared" si="453"/>
        <v>7</v>
      </c>
      <c r="D9412" s="120" t="s">
        <v>25</v>
      </c>
      <c r="E9412" s="120" t="s">
        <v>20990</v>
      </c>
      <c r="F9412" s="209" t="s">
        <v>20991</v>
      </c>
      <c r="G9412" s="119" t="s">
        <v>5650</v>
      </c>
      <c r="H9412" s="121" t="s">
        <v>192</v>
      </c>
      <c r="I9412" s="121" t="s">
        <v>63</v>
      </c>
      <c r="J9412" s="121" t="s">
        <v>328</v>
      </c>
      <c r="K9412" s="121" t="s">
        <v>584</v>
      </c>
      <c r="L9412" s="131" t="s">
        <v>32</v>
      </c>
      <c r="M9412" s="120" t="s">
        <v>33</v>
      </c>
      <c r="N9412" s="131"/>
      <c r="O9412" s="131">
        <v>44463</v>
      </c>
      <c r="P9412" s="126"/>
      <c r="Q9412" s="118"/>
      <c r="R9412" s="118"/>
      <c r="S9412" s="120"/>
      <c r="T9412" s="126"/>
      <c r="U9412" s="126"/>
      <c r="V9412" s="126"/>
      <c r="W9412" s="126"/>
      <c r="X9412" s="126"/>
      <c r="Y9412" s="116" t="s">
        <v>20992</v>
      </c>
      <c r="Z9412" s="116"/>
      <c r="AA9412" s="116"/>
      <c r="AB9412" s="116"/>
      <c r="AC9412" s="116"/>
      <c r="AD9412" s="116"/>
    </row>
    <row r="9413" spans="1:30" s="189" customFormat="1">
      <c r="A9413" s="116">
        <v>9413</v>
      </c>
      <c r="B9413" s="129">
        <v>44391</v>
      </c>
      <c r="C9413" s="118">
        <f t="shared" si="453"/>
        <v>7</v>
      </c>
      <c r="D9413" s="120" t="s">
        <v>25</v>
      </c>
      <c r="E9413" s="120" t="s">
        <v>20993</v>
      </c>
      <c r="F9413" s="209" t="s">
        <v>12118</v>
      </c>
      <c r="G9413" s="119" t="s">
        <v>6977</v>
      </c>
      <c r="H9413" s="121" t="s">
        <v>29</v>
      </c>
      <c r="I9413" s="119" t="s">
        <v>30</v>
      </c>
      <c r="J9413" s="121" t="s">
        <v>5018</v>
      </c>
      <c r="K9413" s="121" t="s">
        <v>584</v>
      </c>
      <c r="L9413" s="131" t="s">
        <v>32</v>
      </c>
      <c r="M9413" s="120" t="s">
        <v>33</v>
      </c>
      <c r="N9413" s="131"/>
      <c r="O9413" s="131">
        <v>44463</v>
      </c>
      <c r="P9413" s="126"/>
      <c r="Q9413" s="118"/>
      <c r="R9413" s="118"/>
      <c r="S9413" s="120"/>
      <c r="T9413" s="126"/>
      <c r="U9413" s="126"/>
      <c r="V9413" s="126"/>
      <c r="W9413" s="126"/>
      <c r="X9413" s="126"/>
      <c r="Y9413" s="116"/>
      <c r="Z9413" s="116"/>
      <c r="AA9413" s="116"/>
      <c r="AB9413" s="116"/>
      <c r="AC9413" s="116"/>
      <c r="AD9413" s="116"/>
    </row>
    <row r="9414" spans="1:30" s="189" customFormat="1">
      <c r="A9414" s="116">
        <v>9414</v>
      </c>
      <c r="B9414" s="129">
        <v>44391</v>
      </c>
      <c r="C9414" s="118">
        <f t="shared" si="453"/>
        <v>7</v>
      </c>
      <c r="D9414" s="120" t="s">
        <v>25</v>
      </c>
      <c r="E9414" s="120" t="s">
        <v>20994</v>
      </c>
      <c r="F9414" s="209" t="s">
        <v>15081</v>
      </c>
      <c r="G9414" s="119" t="s">
        <v>20995</v>
      </c>
      <c r="H9414" s="121" t="s">
        <v>48</v>
      </c>
      <c r="I9414" s="121" t="s">
        <v>63</v>
      </c>
      <c r="J9414" s="121" t="s">
        <v>328</v>
      </c>
      <c r="K9414" s="121" t="s">
        <v>584</v>
      </c>
      <c r="L9414" s="131" t="s">
        <v>32</v>
      </c>
      <c r="M9414" s="120" t="s">
        <v>78</v>
      </c>
      <c r="N9414" s="131"/>
      <c r="O9414" s="131"/>
      <c r="P9414" s="126"/>
      <c r="Q9414" s="118"/>
      <c r="R9414" s="118"/>
      <c r="S9414" s="120"/>
      <c r="T9414" s="126"/>
      <c r="U9414" s="126"/>
      <c r="V9414" s="126"/>
      <c r="W9414" s="126"/>
      <c r="X9414" s="126"/>
      <c r="Y9414" s="116"/>
      <c r="Z9414" s="116"/>
      <c r="AA9414" s="116"/>
      <c r="AB9414" s="116"/>
      <c r="AC9414" s="116"/>
      <c r="AD9414" s="116"/>
    </row>
    <row r="9415" spans="1:30" s="189" customFormat="1">
      <c r="A9415" s="116">
        <v>9415</v>
      </c>
      <c r="B9415" s="129">
        <v>44173</v>
      </c>
      <c r="C9415" s="118">
        <f t="shared" si="453"/>
        <v>12</v>
      </c>
      <c r="D9415" s="120" t="s">
        <v>25</v>
      </c>
      <c r="E9415" s="120" t="s">
        <v>20996</v>
      </c>
      <c r="F9415" s="209" t="s">
        <v>14760</v>
      </c>
      <c r="G9415" s="119" t="s">
        <v>20997</v>
      </c>
      <c r="H9415" s="121" t="s">
        <v>41</v>
      </c>
      <c r="I9415" s="119" t="s">
        <v>30</v>
      </c>
      <c r="J9415" s="121" t="s">
        <v>87</v>
      </c>
      <c r="K9415" s="121" t="s">
        <v>65</v>
      </c>
      <c r="L9415" s="120" t="s">
        <v>32</v>
      </c>
      <c r="M9415" s="120" t="s">
        <v>33</v>
      </c>
      <c r="N9415" s="131"/>
      <c r="O9415" s="131">
        <v>44463</v>
      </c>
      <c r="P9415" s="126"/>
      <c r="Q9415" s="118"/>
      <c r="R9415" s="118"/>
      <c r="S9415" s="120"/>
      <c r="T9415" s="126"/>
      <c r="U9415" s="126"/>
      <c r="V9415" s="126"/>
      <c r="W9415" s="126"/>
      <c r="X9415" s="126"/>
      <c r="Y9415" s="116" t="s">
        <v>20998</v>
      </c>
      <c r="Z9415" s="116"/>
      <c r="AA9415" s="116"/>
      <c r="AB9415" s="116"/>
      <c r="AC9415" s="116"/>
      <c r="AD9415" s="116"/>
    </row>
    <row r="9416" spans="1:30" s="189" customFormat="1" ht="27.6">
      <c r="A9416" s="116">
        <v>9416</v>
      </c>
      <c r="B9416" s="129">
        <v>44391</v>
      </c>
      <c r="C9416" s="118">
        <f t="shared" si="453"/>
        <v>7</v>
      </c>
      <c r="D9416" s="120" t="s">
        <v>25</v>
      </c>
      <c r="E9416" s="120" t="s">
        <v>20999</v>
      </c>
      <c r="F9416" s="209" t="s">
        <v>21000</v>
      </c>
      <c r="G9416" s="119" t="s">
        <v>21001</v>
      </c>
      <c r="H9416" s="121" t="s">
        <v>192</v>
      </c>
      <c r="I9416" s="119" t="s">
        <v>30</v>
      </c>
      <c r="J9416" s="121" t="s">
        <v>87</v>
      </c>
      <c r="K9416" s="121" t="s">
        <v>584</v>
      </c>
      <c r="L9416" s="131" t="s">
        <v>32</v>
      </c>
      <c r="M9416" s="120" t="s">
        <v>78</v>
      </c>
      <c r="N9416" s="131"/>
      <c r="O9416" s="131"/>
      <c r="P9416" s="126"/>
      <c r="Q9416" s="118"/>
      <c r="R9416" s="118"/>
      <c r="S9416" s="120"/>
      <c r="T9416" s="126"/>
      <c r="U9416" s="126"/>
      <c r="V9416" s="126"/>
      <c r="W9416" s="126"/>
      <c r="X9416" s="126"/>
      <c r="Y9416" s="116"/>
      <c r="Z9416" s="116"/>
      <c r="AA9416" s="116"/>
      <c r="AB9416" s="116"/>
      <c r="AC9416" s="116"/>
      <c r="AD9416" s="116"/>
    </row>
    <row r="9417" spans="1:30" s="189" customFormat="1">
      <c r="A9417" s="116">
        <v>9417</v>
      </c>
      <c r="B9417" s="129">
        <v>44391</v>
      </c>
      <c r="C9417" s="118">
        <f t="shared" si="453"/>
        <v>7</v>
      </c>
      <c r="D9417" s="120" t="s">
        <v>25</v>
      </c>
      <c r="E9417" s="120" t="s">
        <v>21002</v>
      </c>
      <c r="F9417" s="209" t="s">
        <v>21003</v>
      </c>
      <c r="G9417" s="119" t="s">
        <v>610</v>
      </c>
      <c r="H9417" s="121" t="s">
        <v>41</v>
      </c>
      <c r="I9417" s="121" t="s">
        <v>42</v>
      </c>
      <c r="J9417" s="121" t="s">
        <v>72</v>
      </c>
      <c r="K9417" s="121" t="s">
        <v>584</v>
      </c>
      <c r="L9417" s="131" t="s">
        <v>32</v>
      </c>
      <c r="M9417" s="120" t="s">
        <v>78</v>
      </c>
      <c r="N9417" s="131"/>
      <c r="O9417" s="131"/>
      <c r="P9417" s="126"/>
      <c r="Q9417" s="118"/>
      <c r="R9417" s="118"/>
      <c r="S9417" s="120"/>
      <c r="T9417" s="126"/>
      <c r="U9417" s="126"/>
      <c r="V9417" s="126"/>
      <c r="W9417" s="126"/>
      <c r="X9417" s="126"/>
      <c r="Y9417" s="116"/>
      <c r="Z9417" s="116"/>
      <c r="AA9417" s="116"/>
      <c r="AB9417" s="116"/>
      <c r="AC9417" s="116"/>
      <c r="AD9417" s="116"/>
    </row>
    <row r="9418" spans="1:30" s="189" customFormat="1">
      <c r="A9418" s="116">
        <v>9418</v>
      </c>
      <c r="B9418" s="129">
        <v>44391</v>
      </c>
      <c r="C9418" s="118">
        <f t="shared" si="453"/>
        <v>7</v>
      </c>
      <c r="D9418" s="120" t="s">
        <v>25</v>
      </c>
      <c r="E9418" s="120" t="s">
        <v>21004</v>
      </c>
      <c r="F9418" s="209" t="s">
        <v>21005</v>
      </c>
      <c r="G9418" s="119" t="s">
        <v>20678</v>
      </c>
      <c r="H9418" s="121" t="s">
        <v>1173</v>
      </c>
      <c r="I9418" s="119" t="s">
        <v>30</v>
      </c>
      <c r="J9418" s="121" t="s">
        <v>7216</v>
      </c>
      <c r="K9418" s="121" t="s">
        <v>584</v>
      </c>
      <c r="L9418" s="131" t="s">
        <v>32</v>
      </c>
      <c r="M9418" s="120" t="s">
        <v>78</v>
      </c>
      <c r="N9418" s="131"/>
      <c r="O9418" s="131"/>
      <c r="P9418" s="126"/>
      <c r="Q9418" s="118"/>
      <c r="R9418" s="118"/>
      <c r="S9418" s="120"/>
      <c r="T9418" s="126"/>
      <c r="U9418" s="126"/>
      <c r="V9418" s="126"/>
      <c r="W9418" s="126"/>
      <c r="X9418" s="126"/>
      <c r="Y9418" s="116"/>
      <c r="Z9418" s="116"/>
      <c r="AA9418" s="116"/>
      <c r="AB9418" s="116"/>
      <c r="AC9418" s="116"/>
      <c r="AD9418" s="116"/>
    </row>
    <row r="9419" spans="1:30" s="189" customFormat="1">
      <c r="A9419" s="116">
        <v>9419</v>
      </c>
      <c r="B9419" s="129">
        <v>44392</v>
      </c>
      <c r="C9419" s="118">
        <f t="shared" si="453"/>
        <v>7</v>
      </c>
      <c r="D9419" s="120" t="s">
        <v>252</v>
      </c>
      <c r="E9419" s="120" t="s">
        <v>21006</v>
      </c>
      <c r="F9419" s="209" t="s">
        <v>21007</v>
      </c>
      <c r="G9419" s="119" t="s">
        <v>21008</v>
      </c>
      <c r="H9419" s="121" t="s">
        <v>192</v>
      </c>
      <c r="I9419" s="119" t="s">
        <v>30</v>
      </c>
      <c r="J9419" s="121" t="s">
        <v>87</v>
      </c>
      <c r="K9419" s="121" t="s">
        <v>20909</v>
      </c>
      <c r="L9419" s="131" t="s">
        <v>32</v>
      </c>
      <c r="M9419" s="120" t="s">
        <v>33</v>
      </c>
      <c r="N9419" s="131"/>
      <c r="O9419" s="131">
        <v>44428</v>
      </c>
      <c r="P9419" s="126"/>
      <c r="Q9419" s="118"/>
      <c r="R9419" s="118"/>
      <c r="S9419" s="120"/>
      <c r="T9419" s="126"/>
      <c r="U9419" s="126"/>
      <c r="V9419" s="126"/>
      <c r="W9419" s="126"/>
      <c r="X9419" s="126"/>
      <c r="Y9419" s="116"/>
      <c r="Z9419" s="116"/>
      <c r="AA9419" s="116"/>
      <c r="AB9419" s="116"/>
      <c r="AC9419" s="116"/>
      <c r="AD9419" s="116"/>
    </row>
    <row r="9420" spans="1:30" s="189" customFormat="1">
      <c r="A9420" s="116">
        <v>9420</v>
      </c>
      <c r="B9420" s="129">
        <v>44392</v>
      </c>
      <c r="C9420" s="118">
        <f t="shared" si="453"/>
        <v>7</v>
      </c>
      <c r="D9420" s="120" t="s">
        <v>252</v>
      </c>
      <c r="E9420" s="120" t="s">
        <v>21009</v>
      </c>
      <c r="F9420" s="209" t="s">
        <v>21010</v>
      </c>
      <c r="G9420" s="119" t="s">
        <v>21011</v>
      </c>
      <c r="H9420" s="121" t="s">
        <v>140</v>
      </c>
      <c r="I9420" s="121" t="s">
        <v>30</v>
      </c>
      <c r="J9420" s="121" t="s">
        <v>77</v>
      </c>
      <c r="K9420" s="121" t="s">
        <v>584</v>
      </c>
      <c r="L9420" s="131" t="s">
        <v>32</v>
      </c>
      <c r="M9420" s="120" t="s">
        <v>33</v>
      </c>
      <c r="N9420" s="131"/>
      <c r="O9420" s="131">
        <v>44400</v>
      </c>
      <c r="P9420" s="126"/>
      <c r="Q9420" s="118"/>
      <c r="R9420" s="118"/>
      <c r="S9420" s="120"/>
      <c r="T9420" s="126"/>
      <c r="U9420" s="126"/>
      <c r="V9420" s="126"/>
      <c r="W9420" s="126"/>
      <c r="X9420" s="126"/>
      <c r="Y9420" s="116"/>
      <c r="Z9420" s="116"/>
      <c r="AA9420" s="116"/>
      <c r="AB9420" s="116"/>
      <c r="AC9420" s="116"/>
      <c r="AD9420" s="116"/>
    </row>
    <row r="9421" spans="1:30" s="189" customFormat="1" ht="27.6">
      <c r="A9421" s="116">
        <v>9421</v>
      </c>
      <c r="B9421" s="129">
        <v>44392</v>
      </c>
      <c r="C9421" s="118">
        <f t="shared" si="453"/>
        <v>7</v>
      </c>
      <c r="D9421" s="120" t="s">
        <v>252</v>
      </c>
      <c r="E9421" s="120" t="s">
        <v>21012</v>
      </c>
      <c r="F9421" s="209" t="s">
        <v>21013</v>
      </c>
      <c r="G9421" s="119" t="s">
        <v>21014</v>
      </c>
      <c r="H9421" s="121" t="s">
        <v>53</v>
      </c>
      <c r="I9421" s="121" t="s">
        <v>30</v>
      </c>
      <c r="J9421" s="121" t="s">
        <v>16879</v>
      </c>
      <c r="K9421" s="121" t="s">
        <v>20909</v>
      </c>
      <c r="L9421" s="131" t="s">
        <v>32</v>
      </c>
      <c r="M9421" s="120" t="s">
        <v>9290</v>
      </c>
      <c r="N9421" s="131"/>
      <c r="O9421" s="131"/>
      <c r="P9421" s="126"/>
      <c r="Q9421" s="118"/>
      <c r="R9421" s="118"/>
      <c r="S9421" s="120"/>
      <c r="T9421" s="126"/>
      <c r="U9421" s="126"/>
      <c r="V9421" s="126"/>
      <c r="W9421" s="126"/>
      <c r="X9421" s="126"/>
      <c r="Y9421" s="116"/>
      <c r="Z9421" s="116"/>
      <c r="AA9421" s="116"/>
      <c r="AB9421" s="116"/>
      <c r="AC9421" s="116"/>
      <c r="AD9421" s="116"/>
    </row>
    <row r="9422" spans="1:30" s="189" customFormat="1" ht="27.6">
      <c r="A9422" s="116">
        <v>9422</v>
      </c>
      <c r="B9422" s="129">
        <v>44392</v>
      </c>
      <c r="C9422" s="118">
        <f t="shared" si="453"/>
        <v>7</v>
      </c>
      <c r="D9422" s="120" t="s">
        <v>252</v>
      </c>
      <c r="E9422" s="120" t="s">
        <v>21015</v>
      </c>
      <c r="F9422" s="209" t="s">
        <v>21016</v>
      </c>
      <c r="G9422" s="119" t="s">
        <v>13957</v>
      </c>
      <c r="H9422" s="121" t="s">
        <v>1173</v>
      </c>
      <c r="I9422" s="119" t="s">
        <v>30</v>
      </c>
      <c r="J9422" s="121" t="s">
        <v>3886</v>
      </c>
      <c r="K9422" s="121" t="s">
        <v>584</v>
      </c>
      <c r="L9422" s="131" t="s">
        <v>32</v>
      </c>
      <c r="M9422" s="120" t="s">
        <v>78</v>
      </c>
      <c r="N9422" s="131"/>
      <c r="O9422" s="131"/>
      <c r="P9422" s="126"/>
      <c r="Q9422" s="118"/>
      <c r="R9422" s="118"/>
      <c r="S9422" s="120"/>
      <c r="T9422" s="126"/>
      <c r="U9422" s="126"/>
      <c r="V9422" s="126"/>
      <c r="W9422" s="126"/>
      <c r="X9422" s="126"/>
      <c r="Y9422" s="116"/>
      <c r="Z9422" s="116"/>
      <c r="AA9422" s="116"/>
      <c r="AB9422" s="116"/>
      <c r="AC9422" s="116"/>
      <c r="AD9422" s="116"/>
    </row>
    <row r="9423" spans="1:30" s="189" customFormat="1" ht="27.6">
      <c r="A9423" s="116">
        <v>9423</v>
      </c>
      <c r="B9423" s="129">
        <v>44392</v>
      </c>
      <c r="C9423" s="118">
        <f t="shared" si="453"/>
        <v>7</v>
      </c>
      <c r="D9423" s="120" t="s">
        <v>252</v>
      </c>
      <c r="E9423" s="120" t="s">
        <v>21017</v>
      </c>
      <c r="F9423" s="209" t="s">
        <v>21018</v>
      </c>
      <c r="G9423" s="119" t="s">
        <v>1519</v>
      </c>
      <c r="H9423" s="121" t="s">
        <v>53</v>
      </c>
      <c r="I9423" s="119" t="s">
        <v>42</v>
      </c>
      <c r="J9423" s="121" t="s">
        <v>91</v>
      </c>
      <c r="K9423" s="121" t="s">
        <v>20909</v>
      </c>
      <c r="L9423" s="131" t="s">
        <v>32</v>
      </c>
      <c r="M9423" s="120" t="s">
        <v>9290</v>
      </c>
      <c r="N9423" s="131"/>
      <c r="O9423" s="131"/>
      <c r="P9423" s="126"/>
      <c r="Q9423" s="118"/>
      <c r="R9423" s="118"/>
      <c r="S9423" s="120"/>
      <c r="T9423" s="126"/>
      <c r="U9423" s="126"/>
      <c r="V9423" s="126"/>
      <c r="W9423" s="126"/>
      <c r="X9423" s="126"/>
      <c r="Y9423" s="116"/>
      <c r="Z9423" s="116"/>
      <c r="AA9423" s="116"/>
      <c r="AB9423" s="116"/>
      <c r="AC9423" s="116"/>
      <c r="AD9423" s="116"/>
    </row>
    <row r="9424" spans="1:30" s="189" customFormat="1">
      <c r="A9424" s="116">
        <v>9424</v>
      </c>
      <c r="B9424" s="129">
        <v>44392</v>
      </c>
      <c r="C9424" s="118">
        <f t="shared" si="453"/>
        <v>7</v>
      </c>
      <c r="D9424" s="120" t="s">
        <v>252</v>
      </c>
      <c r="E9424" s="120" t="s">
        <v>21019</v>
      </c>
      <c r="F9424" s="209" t="s">
        <v>21020</v>
      </c>
      <c r="G9424" s="119" t="s">
        <v>15100</v>
      </c>
      <c r="H9424" s="121" t="s">
        <v>53</v>
      </c>
      <c r="I9424" s="121" t="s">
        <v>42</v>
      </c>
      <c r="J9424" s="121" t="s">
        <v>82</v>
      </c>
      <c r="K9424" s="121" t="s">
        <v>20909</v>
      </c>
      <c r="L9424" s="131" t="s">
        <v>32</v>
      </c>
      <c r="M9424" s="120" t="s">
        <v>33</v>
      </c>
      <c r="N9424" s="131"/>
      <c r="O9424" s="131">
        <v>44428</v>
      </c>
      <c r="P9424" s="126"/>
      <c r="Q9424" s="118"/>
      <c r="R9424" s="118"/>
      <c r="S9424" s="120"/>
      <c r="T9424" s="126"/>
      <c r="U9424" s="126"/>
      <c r="V9424" s="126"/>
      <c r="W9424" s="126"/>
      <c r="X9424" s="126"/>
      <c r="Y9424" s="116"/>
      <c r="Z9424" s="116"/>
      <c r="AA9424" s="116"/>
      <c r="AB9424" s="116"/>
      <c r="AC9424" s="116"/>
      <c r="AD9424" s="116"/>
    </row>
    <row r="9425" spans="1:30" s="189" customFormat="1">
      <c r="A9425" s="116">
        <v>9425</v>
      </c>
      <c r="B9425" s="129">
        <v>44392</v>
      </c>
      <c r="C9425" s="118">
        <f t="shared" si="453"/>
        <v>7</v>
      </c>
      <c r="D9425" s="120" t="s">
        <v>252</v>
      </c>
      <c r="E9425" s="120" t="s">
        <v>21021</v>
      </c>
      <c r="F9425" s="209" t="s">
        <v>9221</v>
      </c>
      <c r="G9425" s="119" t="s">
        <v>21022</v>
      </c>
      <c r="H9425" s="121" t="s">
        <v>140</v>
      </c>
      <c r="I9425" s="121" t="s">
        <v>30</v>
      </c>
      <c r="J9425" s="121" t="s">
        <v>435</v>
      </c>
      <c r="K9425" s="121" t="s">
        <v>584</v>
      </c>
      <c r="L9425" s="131" t="s">
        <v>32</v>
      </c>
      <c r="M9425" s="120" t="s">
        <v>33</v>
      </c>
      <c r="N9425" s="131"/>
      <c r="O9425" s="131">
        <v>44400</v>
      </c>
      <c r="P9425" s="126"/>
      <c r="Q9425" s="118"/>
      <c r="R9425" s="118"/>
      <c r="S9425" s="120" t="s">
        <v>922</v>
      </c>
      <c r="T9425" s="126">
        <v>44400</v>
      </c>
      <c r="U9425" s="126"/>
      <c r="V9425" s="126"/>
      <c r="W9425" s="126"/>
      <c r="X9425" s="126"/>
      <c r="Y9425" s="116"/>
      <c r="Z9425" s="116"/>
      <c r="AA9425" s="116"/>
      <c r="AB9425" s="116"/>
      <c r="AC9425" s="116"/>
      <c r="AD9425" s="116"/>
    </row>
    <row r="9426" spans="1:30" s="189" customFormat="1">
      <c r="A9426" s="116">
        <v>9426</v>
      </c>
      <c r="B9426" s="129">
        <v>44392</v>
      </c>
      <c r="C9426" s="118">
        <f t="shared" si="453"/>
        <v>7</v>
      </c>
      <c r="D9426" s="120" t="s">
        <v>252</v>
      </c>
      <c r="E9426" s="120" t="s">
        <v>21023</v>
      </c>
      <c r="F9426" s="209" t="s">
        <v>21024</v>
      </c>
      <c r="G9426" s="119" t="s">
        <v>8273</v>
      </c>
      <c r="H9426" s="121" t="s">
        <v>140</v>
      </c>
      <c r="I9426" s="119" t="s">
        <v>30</v>
      </c>
      <c r="J9426" s="121" t="s">
        <v>435</v>
      </c>
      <c r="K9426" s="121" t="s">
        <v>20909</v>
      </c>
      <c r="L9426" s="131" t="s">
        <v>32</v>
      </c>
      <c r="M9426" s="120" t="s">
        <v>9290</v>
      </c>
      <c r="N9426" s="131"/>
      <c r="O9426" s="131"/>
      <c r="P9426" s="126"/>
      <c r="Q9426" s="118"/>
      <c r="R9426" s="118"/>
      <c r="S9426" s="120"/>
      <c r="T9426" s="126"/>
      <c r="U9426" s="126"/>
      <c r="V9426" s="126"/>
      <c r="W9426" s="126"/>
      <c r="X9426" s="126"/>
      <c r="Y9426" s="116"/>
      <c r="Z9426" s="116"/>
      <c r="AA9426" s="116"/>
      <c r="AB9426" s="116"/>
      <c r="AC9426" s="116"/>
      <c r="AD9426" s="116"/>
    </row>
    <row r="9427" spans="1:30" s="189" customFormat="1">
      <c r="A9427" s="116">
        <v>9427</v>
      </c>
      <c r="B9427" s="129">
        <v>44533</v>
      </c>
      <c r="C9427" s="129"/>
      <c r="D9427" s="120" t="s">
        <v>25</v>
      </c>
      <c r="E9427" s="120" t="s">
        <v>21025</v>
      </c>
      <c r="F9427" s="209" t="s">
        <v>20246</v>
      </c>
      <c r="G9427" s="119" t="s">
        <v>21026</v>
      </c>
      <c r="H9427" s="121" t="s">
        <v>1173</v>
      </c>
      <c r="I9427" s="121" t="s">
        <v>30</v>
      </c>
      <c r="J9427" s="121" t="s">
        <v>5018</v>
      </c>
      <c r="K9427" s="121" t="s">
        <v>65</v>
      </c>
      <c r="L9427" s="157" t="s">
        <v>32</v>
      </c>
      <c r="M9427" s="130" t="s">
        <v>78</v>
      </c>
      <c r="N9427" s="131"/>
      <c r="O9427" s="131"/>
      <c r="P9427" s="126"/>
      <c r="Q9427" s="118"/>
      <c r="R9427" s="118"/>
      <c r="S9427" s="120"/>
      <c r="T9427" s="126"/>
      <c r="U9427" s="126"/>
      <c r="V9427" s="126"/>
      <c r="W9427" s="126"/>
      <c r="X9427" s="126"/>
      <c r="Y9427" s="116"/>
      <c r="Z9427" s="116"/>
      <c r="AA9427" s="116"/>
      <c r="AB9427" s="116"/>
      <c r="AC9427" s="116"/>
      <c r="AD9427" s="116"/>
    </row>
    <row r="9428" spans="1:30" s="189" customFormat="1" ht="27.6">
      <c r="A9428" s="116">
        <v>9428</v>
      </c>
      <c r="B9428" s="129">
        <v>44392</v>
      </c>
      <c r="C9428" s="118">
        <f t="shared" ref="C9428:C9459" si="454">IF(B9428&lt;&gt;0,MONTH(B9428),0)</f>
        <v>7</v>
      </c>
      <c r="D9428" s="120" t="s">
        <v>252</v>
      </c>
      <c r="E9428" s="120" t="s">
        <v>21027</v>
      </c>
      <c r="F9428" s="209" t="s">
        <v>21028</v>
      </c>
      <c r="G9428" s="119" t="s">
        <v>1560</v>
      </c>
      <c r="H9428" s="121" t="s">
        <v>192</v>
      </c>
      <c r="I9428" s="121" t="s">
        <v>30</v>
      </c>
      <c r="J9428" s="121" t="s">
        <v>1540</v>
      </c>
      <c r="K9428" s="121" t="s">
        <v>584</v>
      </c>
      <c r="L9428" s="131" t="s">
        <v>32</v>
      </c>
      <c r="M9428" s="120" t="s">
        <v>78</v>
      </c>
      <c r="N9428" s="131"/>
      <c r="O9428" s="131"/>
      <c r="P9428" s="126"/>
      <c r="Q9428" s="118"/>
      <c r="R9428" s="118"/>
      <c r="S9428" s="120"/>
      <c r="T9428" s="126"/>
      <c r="U9428" s="126"/>
      <c r="V9428" s="126"/>
      <c r="W9428" s="126"/>
      <c r="X9428" s="126"/>
      <c r="Y9428" s="116"/>
      <c r="Z9428" s="116"/>
      <c r="AA9428" s="116"/>
      <c r="AB9428" s="116"/>
      <c r="AC9428" s="116"/>
      <c r="AD9428" s="116"/>
    </row>
    <row r="9429" spans="1:30" s="189" customFormat="1">
      <c r="A9429" s="116">
        <v>9429</v>
      </c>
      <c r="B9429" s="129">
        <v>44392</v>
      </c>
      <c r="C9429" s="118">
        <f t="shared" si="454"/>
        <v>7</v>
      </c>
      <c r="D9429" s="120" t="s">
        <v>252</v>
      </c>
      <c r="E9429" s="120" t="s">
        <v>21029</v>
      </c>
      <c r="F9429" s="209" t="s">
        <v>16746</v>
      </c>
      <c r="G9429" s="119" t="s">
        <v>21030</v>
      </c>
      <c r="H9429" s="121" t="s">
        <v>29</v>
      </c>
      <c r="I9429" s="119" t="s">
        <v>30</v>
      </c>
      <c r="J9429" s="121" t="s">
        <v>87</v>
      </c>
      <c r="K9429" s="121" t="s">
        <v>20909</v>
      </c>
      <c r="L9429" s="131" t="s">
        <v>32</v>
      </c>
      <c r="M9429" s="120" t="s">
        <v>9290</v>
      </c>
      <c r="N9429" s="131"/>
      <c r="O9429" s="131"/>
      <c r="P9429" s="126"/>
      <c r="Q9429" s="118"/>
      <c r="R9429" s="118"/>
      <c r="S9429" s="120"/>
      <c r="T9429" s="126"/>
      <c r="U9429" s="126"/>
      <c r="V9429" s="126"/>
      <c r="W9429" s="126"/>
      <c r="X9429" s="126"/>
      <c r="Y9429" s="116"/>
      <c r="Z9429" s="116"/>
      <c r="AA9429" s="116"/>
      <c r="AB9429" s="116"/>
      <c r="AC9429" s="116"/>
      <c r="AD9429" s="116"/>
    </row>
    <row r="9430" spans="1:30" s="189" customFormat="1" ht="27.6">
      <c r="A9430" s="116">
        <v>9430</v>
      </c>
      <c r="B9430" s="129">
        <v>44392</v>
      </c>
      <c r="C9430" s="118">
        <f t="shared" si="454"/>
        <v>7</v>
      </c>
      <c r="D9430" s="120" t="s">
        <v>252</v>
      </c>
      <c r="E9430" s="120" t="s">
        <v>21031</v>
      </c>
      <c r="F9430" s="209" t="s">
        <v>21032</v>
      </c>
      <c r="G9430" s="119" t="s">
        <v>21033</v>
      </c>
      <c r="H9430" s="121" t="s">
        <v>53</v>
      </c>
      <c r="I9430" s="119" t="s">
        <v>42</v>
      </c>
      <c r="J9430" s="121" t="s">
        <v>319</v>
      </c>
      <c r="K9430" s="121" t="s">
        <v>584</v>
      </c>
      <c r="L9430" s="131" t="s">
        <v>32</v>
      </c>
      <c r="M9430" s="120" t="s">
        <v>78</v>
      </c>
      <c r="N9430" s="131"/>
      <c r="O9430" s="131"/>
      <c r="P9430" s="126"/>
      <c r="Q9430" s="118"/>
      <c r="R9430" s="118"/>
      <c r="S9430" s="120"/>
      <c r="T9430" s="126"/>
      <c r="U9430" s="126"/>
      <c r="V9430" s="126"/>
      <c r="W9430" s="126"/>
      <c r="X9430" s="126"/>
      <c r="Y9430" s="116"/>
      <c r="Z9430" s="116"/>
      <c r="AA9430" s="116"/>
      <c r="AB9430" s="116"/>
      <c r="AC9430" s="116"/>
      <c r="AD9430" s="116"/>
    </row>
    <row r="9431" spans="1:30" s="189" customFormat="1">
      <c r="A9431" s="116">
        <v>9431</v>
      </c>
      <c r="B9431" s="129">
        <v>44392</v>
      </c>
      <c r="C9431" s="118">
        <f t="shared" si="454"/>
        <v>7</v>
      </c>
      <c r="D9431" s="120" t="s">
        <v>252</v>
      </c>
      <c r="E9431" s="120" t="s">
        <v>21034</v>
      </c>
      <c r="F9431" s="209" t="s">
        <v>2932</v>
      </c>
      <c r="G9431" s="119" t="s">
        <v>21035</v>
      </c>
      <c r="H9431" s="121" t="s">
        <v>192</v>
      </c>
      <c r="I9431" s="121" t="s">
        <v>30</v>
      </c>
      <c r="J9431" s="121" t="s">
        <v>8096</v>
      </c>
      <c r="K9431" s="121" t="s">
        <v>20909</v>
      </c>
      <c r="L9431" s="131" t="s">
        <v>32</v>
      </c>
      <c r="M9431" s="120" t="s">
        <v>33</v>
      </c>
      <c r="N9431" s="131">
        <v>44396</v>
      </c>
      <c r="O9431" s="131"/>
      <c r="P9431" s="126"/>
      <c r="Q9431" s="118"/>
      <c r="R9431" s="118"/>
      <c r="S9431" s="120" t="s">
        <v>5090</v>
      </c>
      <c r="T9431" s="126">
        <v>44396</v>
      </c>
      <c r="U9431" s="126"/>
      <c r="V9431" s="126"/>
      <c r="W9431" s="126"/>
      <c r="X9431" s="126"/>
      <c r="Y9431" s="116"/>
      <c r="Z9431" s="116"/>
      <c r="AA9431" s="116"/>
      <c r="AB9431" s="116"/>
      <c r="AC9431" s="116"/>
      <c r="AD9431" s="116"/>
    </row>
    <row r="9432" spans="1:30" s="189" customFormat="1">
      <c r="A9432" s="116">
        <v>9432</v>
      </c>
      <c r="B9432" s="129">
        <v>44392</v>
      </c>
      <c r="C9432" s="118">
        <f t="shared" si="454"/>
        <v>7</v>
      </c>
      <c r="D9432" s="120" t="s">
        <v>252</v>
      </c>
      <c r="E9432" s="120" t="s">
        <v>21036</v>
      </c>
      <c r="F9432" s="209" t="s">
        <v>480</v>
      </c>
      <c r="G9432" s="119" t="s">
        <v>19694</v>
      </c>
      <c r="H9432" s="121" t="s">
        <v>53</v>
      </c>
      <c r="I9432" s="119" t="s">
        <v>63</v>
      </c>
      <c r="J9432" s="121" t="s">
        <v>18846</v>
      </c>
      <c r="K9432" s="121" t="s">
        <v>584</v>
      </c>
      <c r="L9432" s="131" t="s">
        <v>32</v>
      </c>
      <c r="M9432" s="120" t="s">
        <v>78</v>
      </c>
      <c r="N9432" s="131"/>
      <c r="O9432" s="131"/>
      <c r="P9432" s="126"/>
      <c r="Q9432" s="118"/>
      <c r="R9432" s="118"/>
      <c r="S9432" s="120"/>
      <c r="T9432" s="126"/>
      <c r="U9432" s="126"/>
      <c r="V9432" s="126"/>
      <c r="W9432" s="126"/>
      <c r="X9432" s="126"/>
      <c r="Y9432" s="116"/>
      <c r="Z9432" s="116"/>
      <c r="AA9432" s="116"/>
      <c r="AB9432" s="116"/>
      <c r="AC9432" s="116"/>
      <c r="AD9432" s="116"/>
    </row>
    <row r="9433" spans="1:30" s="189" customFormat="1" ht="27.6">
      <c r="A9433" s="116">
        <v>9433</v>
      </c>
      <c r="B9433" s="129">
        <v>44392</v>
      </c>
      <c r="C9433" s="118">
        <f t="shared" si="454"/>
        <v>7</v>
      </c>
      <c r="D9433" s="120" t="s">
        <v>252</v>
      </c>
      <c r="E9433" s="120" t="s">
        <v>21037</v>
      </c>
      <c r="F9433" s="209" t="s">
        <v>21038</v>
      </c>
      <c r="G9433" s="119" t="s">
        <v>19177</v>
      </c>
      <c r="H9433" s="121" t="s">
        <v>53</v>
      </c>
      <c r="I9433" s="121" t="s">
        <v>30</v>
      </c>
      <c r="J9433" s="121" t="s">
        <v>8096</v>
      </c>
      <c r="K9433" s="121" t="s">
        <v>584</v>
      </c>
      <c r="L9433" s="131" t="s">
        <v>32</v>
      </c>
      <c r="M9433" s="120" t="s">
        <v>78</v>
      </c>
      <c r="N9433" s="131"/>
      <c r="O9433" s="131"/>
      <c r="P9433" s="126"/>
      <c r="Q9433" s="118"/>
      <c r="R9433" s="118"/>
      <c r="S9433" s="120"/>
      <c r="T9433" s="126"/>
      <c r="U9433" s="126"/>
      <c r="V9433" s="126"/>
      <c r="W9433" s="126"/>
      <c r="X9433" s="126"/>
      <c r="Y9433" s="116"/>
      <c r="Z9433" s="116"/>
      <c r="AA9433" s="116"/>
      <c r="AB9433" s="116"/>
      <c r="AC9433" s="116"/>
      <c r="AD9433" s="116"/>
    </row>
    <row r="9434" spans="1:30" s="189" customFormat="1">
      <c r="A9434" s="116">
        <v>9434</v>
      </c>
      <c r="B9434" s="129">
        <v>44392</v>
      </c>
      <c r="C9434" s="118">
        <f t="shared" si="454"/>
        <v>7</v>
      </c>
      <c r="D9434" s="120" t="s">
        <v>252</v>
      </c>
      <c r="E9434" s="120" t="s">
        <v>21039</v>
      </c>
      <c r="F9434" s="209" t="s">
        <v>21040</v>
      </c>
      <c r="G9434" s="119" t="s">
        <v>2408</v>
      </c>
      <c r="H9434" s="121" t="s">
        <v>53</v>
      </c>
      <c r="I9434" s="121" t="s">
        <v>30</v>
      </c>
      <c r="J9434" s="121" t="s">
        <v>7087</v>
      </c>
      <c r="K9434" s="121" t="s">
        <v>20909</v>
      </c>
      <c r="L9434" s="131" t="s">
        <v>32</v>
      </c>
      <c r="M9434" s="120" t="s">
        <v>9290</v>
      </c>
      <c r="N9434" s="131"/>
      <c r="O9434" s="131"/>
      <c r="P9434" s="126"/>
      <c r="Q9434" s="118"/>
      <c r="R9434" s="118"/>
      <c r="S9434" s="120"/>
      <c r="T9434" s="126"/>
      <c r="U9434" s="126"/>
      <c r="V9434" s="126"/>
      <c r="W9434" s="126"/>
      <c r="X9434" s="126"/>
      <c r="Y9434" s="116"/>
      <c r="Z9434" s="116"/>
      <c r="AA9434" s="116"/>
      <c r="AB9434" s="116"/>
      <c r="AC9434" s="116"/>
      <c r="AD9434" s="116"/>
    </row>
    <row r="9435" spans="1:30" s="189" customFormat="1">
      <c r="A9435" s="116">
        <v>9435</v>
      </c>
      <c r="B9435" s="129">
        <v>44392</v>
      </c>
      <c r="C9435" s="118">
        <f t="shared" si="454"/>
        <v>7</v>
      </c>
      <c r="D9435" s="120" t="s">
        <v>252</v>
      </c>
      <c r="E9435" s="120" t="s">
        <v>21041</v>
      </c>
      <c r="F9435" s="209" t="s">
        <v>8432</v>
      </c>
      <c r="G9435" s="119" t="s">
        <v>21042</v>
      </c>
      <c r="H9435" s="121" t="s">
        <v>86</v>
      </c>
      <c r="I9435" s="121" t="s">
        <v>30</v>
      </c>
      <c r="J9435" s="121" t="s">
        <v>77</v>
      </c>
      <c r="K9435" s="121" t="s">
        <v>584</v>
      </c>
      <c r="L9435" s="131" t="s">
        <v>32</v>
      </c>
      <c r="M9435" s="120" t="s">
        <v>78</v>
      </c>
      <c r="N9435" s="131"/>
      <c r="O9435" s="131"/>
      <c r="P9435" s="126"/>
      <c r="Q9435" s="118"/>
      <c r="R9435" s="118"/>
      <c r="S9435" s="120"/>
      <c r="T9435" s="126"/>
      <c r="U9435" s="126"/>
      <c r="V9435" s="126"/>
      <c r="W9435" s="126"/>
      <c r="X9435" s="126"/>
      <c r="Y9435" s="116"/>
      <c r="Z9435" s="116"/>
      <c r="AA9435" s="116"/>
      <c r="AB9435" s="116"/>
      <c r="AC9435" s="116"/>
      <c r="AD9435" s="116"/>
    </row>
    <row r="9436" spans="1:30" s="189" customFormat="1">
      <c r="A9436" s="116">
        <v>9436</v>
      </c>
      <c r="B9436" s="129">
        <v>44392</v>
      </c>
      <c r="C9436" s="118">
        <f t="shared" si="454"/>
        <v>7</v>
      </c>
      <c r="D9436" s="120" t="s">
        <v>252</v>
      </c>
      <c r="E9436" s="120" t="s">
        <v>21043</v>
      </c>
      <c r="F9436" s="209" t="s">
        <v>21044</v>
      </c>
      <c r="G9436" s="119" t="s">
        <v>10581</v>
      </c>
      <c r="H9436" s="121" t="s">
        <v>53</v>
      </c>
      <c r="I9436" s="121" t="s">
        <v>30</v>
      </c>
      <c r="J9436" s="121" t="s">
        <v>1544</v>
      </c>
      <c r="K9436" s="121" t="s">
        <v>20909</v>
      </c>
      <c r="L9436" s="131" t="s">
        <v>32</v>
      </c>
      <c r="M9436" s="120" t="s">
        <v>9290</v>
      </c>
      <c r="N9436" s="131"/>
      <c r="O9436" s="131"/>
      <c r="P9436" s="126"/>
      <c r="Q9436" s="118"/>
      <c r="R9436" s="118"/>
      <c r="S9436" s="120"/>
      <c r="T9436" s="126"/>
      <c r="U9436" s="126"/>
      <c r="V9436" s="126"/>
      <c r="W9436" s="126"/>
      <c r="X9436" s="126"/>
      <c r="Y9436" s="116"/>
      <c r="Z9436" s="116"/>
      <c r="AA9436" s="116"/>
      <c r="AB9436" s="116"/>
      <c r="AC9436" s="116"/>
      <c r="AD9436" s="116"/>
    </row>
    <row r="9437" spans="1:30" s="189" customFormat="1">
      <c r="A9437" s="116">
        <v>9437</v>
      </c>
      <c r="B9437" s="129">
        <v>44392</v>
      </c>
      <c r="C9437" s="118">
        <f t="shared" si="454"/>
        <v>7</v>
      </c>
      <c r="D9437" s="120" t="s">
        <v>252</v>
      </c>
      <c r="E9437" s="120" t="s">
        <v>21045</v>
      </c>
      <c r="F9437" s="209" t="s">
        <v>21046</v>
      </c>
      <c r="G9437" s="119" t="s">
        <v>11701</v>
      </c>
      <c r="H9437" s="121" t="s">
        <v>140</v>
      </c>
      <c r="I9437" s="121" t="s">
        <v>30</v>
      </c>
      <c r="J9437" s="121" t="s">
        <v>435</v>
      </c>
      <c r="K9437" s="121" t="s">
        <v>584</v>
      </c>
      <c r="L9437" s="131" t="s">
        <v>32</v>
      </c>
      <c r="M9437" s="120" t="s">
        <v>78</v>
      </c>
      <c r="N9437" s="131"/>
      <c r="O9437" s="131"/>
      <c r="P9437" s="126"/>
      <c r="Q9437" s="118"/>
      <c r="R9437" s="118"/>
      <c r="S9437" s="120"/>
      <c r="T9437" s="126"/>
      <c r="U9437" s="126"/>
      <c r="V9437" s="126"/>
      <c r="W9437" s="126"/>
      <c r="X9437" s="126"/>
      <c r="Y9437" s="116"/>
      <c r="Z9437" s="116"/>
      <c r="AA9437" s="116"/>
      <c r="AB9437" s="116"/>
      <c r="AC9437" s="116"/>
      <c r="AD9437" s="116"/>
    </row>
    <row r="9438" spans="1:30" s="189" customFormat="1" ht="27.6">
      <c r="A9438" s="116">
        <v>9438</v>
      </c>
      <c r="B9438" s="129">
        <v>44392</v>
      </c>
      <c r="C9438" s="118">
        <f t="shared" si="454"/>
        <v>7</v>
      </c>
      <c r="D9438" s="120" t="s">
        <v>252</v>
      </c>
      <c r="E9438" s="120" t="s">
        <v>21047</v>
      </c>
      <c r="F9438" s="209" t="s">
        <v>21048</v>
      </c>
      <c r="G9438" s="119" t="s">
        <v>85</v>
      </c>
      <c r="H9438" s="121" t="s">
        <v>86</v>
      </c>
      <c r="I9438" s="119" t="s">
        <v>30</v>
      </c>
      <c r="J9438" s="121" t="s">
        <v>7142</v>
      </c>
      <c r="K9438" s="121" t="s">
        <v>20909</v>
      </c>
      <c r="L9438" s="131" t="s">
        <v>32</v>
      </c>
      <c r="M9438" s="120" t="s">
        <v>9290</v>
      </c>
      <c r="N9438" s="131"/>
      <c r="O9438" s="131"/>
      <c r="P9438" s="126"/>
      <c r="Q9438" s="118"/>
      <c r="R9438" s="118"/>
      <c r="S9438" s="120"/>
      <c r="T9438" s="126"/>
      <c r="U9438" s="126"/>
      <c r="V9438" s="126"/>
      <c r="W9438" s="126"/>
      <c r="X9438" s="126"/>
      <c r="Y9438" s="116"/>
      <c r="Z9438" s="116"/>
      <c r="AA9438" s="116"/>
      <c r="AB9438" s="116"/>
      <c r="AC9438" s="116"/>
      <c r="AD9438" s="116"/>
    </row>
    <row r="9439" spans="1:30" s="189" customFormat="1">
      <c r="A9439" s="116">
        <v>9439</v>
      </c>
      <c r="B9439" s="129">
        <v>44392</v>
      </c>
      <c r="C9439" s="118">
        <f t="shared" si="454"/>
        <v>7</v>
      </c>
      <c r="D9439" s="120" t="s">
        <v>252</v>
      </c>
      <c r="E9439" s="120" t="s">
        <v>21049</v>
      </c>
      <c r="F9439" s="209" t="s">
        <v>13266</v>
      </c>
      <c r="G9439" s="119" t="s">
        <v>21050</v>
      </c>
      <c r="H9439" s="121" t="s">
        <v>160</v>
      </c>
      <c r="I9439" s="121" t="s">
        <v>42</v>
      </c>
      <c r="J9439" s="121" t="s">
        <v>72</v>
      </c>
      <c r="K9439" s="121" t="s">
        <v>584</v>
      </c>
      <c r="L9439" s="131" t="s">
        <v>32</v>
      </c>
      <c r="M9439" s="120" t="s">
        <v>78</v>
      </c>
      <c r="N9439" s="131"/>
      <c r="O9439" s="131"/>
      <c r="P9439" s="126"/>
      <c r="Q9439" s="118"/>
      <c r="R9439" s="118"/>
      <c r="S9439" s="120"/>
      <c r="T9439" s="126"/>
      <c r="U9439" s="126"/>
      <c r="V9439" s="126"/>
      <c r="W9439" s="126"/>
      <c r="X9439" s="126"/>
      <c r="Y9439" s="116"/>
      <c r="Z9439" s="116"/>
      <c r="AA9439" s="116"/>
      <c r="AB9439" s="116"/>
      <c r="AC9439" s="116"/>
      <c r="AD9439" s="116"/>
    </row>
    <row r="9440" spans="1:30" s="189" customFormat="1" ht="27.6">
      <c r="A9440" s="116">
        <v>9440</v>
      </c>
      <c r="B9440" s="129">
        <v>44392</v>
      </c>
      <c r="C9440" s="118">
        <f t="shared" si="454"/>
        <v>7</v>
      </c>
      <c r="D9440" s="120" t="s">
        <v>252</v>
      </c>
      <c r="E9440" s="120" t="s">
        <v>21051</v>
      </c>
      <c r="F9440" s="209" t="s">
        <v>21052</v>
      </c>
      <c r="G9440" s="119" t="s">
        <v>7609</v>
      </c>
      <c r="H9440" s="121" t="s">
        <v>86</v>
      </c>
      <c r="I9440" s="119" t="s">
        <v>30</v>
      </c>
      <c r="J9440" s="121" t="s">
        <v>7610</v>
      </c>
      <c r="K9440" s="121" t="s">
        <v>20909</v>
      </c>
      <c r="L9440" s="131" t="s">
        <v>32</v>
      </c>
      <c r="M9440" s="120" t="s">
        <v>9290</v>
      </c>
      <c r="N9440" s="131"/>
      <c r="O9440" s="131"/>
      <c r="P9440" s="126"/>
      <c r="Q9440" s="118"/>
      <c r="R9440" s="118"/>
      <c r="S9440" s="120"/>
      <c r="T9440" s="126"/>
      <c r="U9440" s="126"/>
      <c r="V9440" s="126"/>
      <c r="W9440" s="126"/>
      <c r="X9440" s="126"/>
      <c r="Y9440" s="116"/>
      <c r="Z9440" s="116"/>
      <c r="AA9440" s="116"/>
      <c r="AB9440" s="116"/>
      <c r="AC9440" s="116"/>
      <c r="AD9440" s="116"/>
    </row>
    <row r="9441" spans="1:30" s="189" customFormat="1">
      <c r="A9441" s="116">
        <v>9441</v>
      </c>
      <c r="B9441" s="129">
        <v>44392</v>
      </c>
      <c r="C9441" s="118">
        <f t="shared" si="454"/>
        <v>7</v>
      </c>
      <c r="D9441" s="120" t="s">
        <v>252</v>
      </c>
      <c r="E9441" s="120" t="s">
        <v>21053</v>
      </c>
      <c r="F9441" s="209" t="s">
        <v>1582</v>
      </c>
      <c r="G9441" s="119" t="s">
        <v>21054</v>
      </c>
      <c r="H9441" s="121" t="s">
        <v>192</v>
      </c>
      <c r="I9441" s="121" t="s">
        <v>30</v>
      </c>
      <c r="J9441" s="121" t="s">
        <v>7216</v>
      </c>
      <c r="K9441" s="121" t="s">
        <v>584</v>
      </c>
      <c r="L9441" s="131" t="s">
        <v>32</v>
      </c>
      <c r="M9441" s="120" t="s">
        <v>33</v>
      </c>
      <c r="N9441" s="131"/>
      <c r="O9441" s="131">
        <v>44393</v>
      </c>
      <c r="P9441" s="126"/>
      <c r="Q9441" s="118"/>
      <c r="R9441" s="118"/>
      <c r="S9441" s="120"/>
      <c r="T9441" s="126"/>
      <c r="U9441" s="126"/>
      <c r="V9441" s="126"/>
      <c r="W9441" s="126"/>
      <c r="X9441" s="126"/>
      <c r="Y9441" s="116"/>
      <c r="Z9441" s="116"/>
      <c r="AA9441" s="116"/>
      <c r="AB9441" s="116"/>
      <c r="AC9441" s="116"/>
      <c r="AD9441" s="116"/>
    </row>
    <row r="9442" spans="1:30" s="189" customFormat="1">
      <c r="A9442" s="116">
        <v>9442</v>
      </c>
      <c r="B9442" s="129">
        <v>44392</v>
      </c>
      <c r="C9442" s="118">
        <f t="shared" si="454"/>
        <v>7</v>
      </c>
      <c r="D9442" s="120" t="s">
        <v>252</v>
      </c>
      <c r="E9442" s="120" t="s">
        <v>21055</v>
      </c>
      <c r="F9442" s="209" t="s">
        <v>10081</v>
      </c>
      <c r="G9442" s="119" t="s">
        <v>12729</v>
      </c>
      <c r="H9442" s="121" t="s">
        <v>29</v>
      </c>
      <c r="I9442" s="121" t="s">
        <v>30</v>
      </c>
      <c r="J9442" s="121" t="s">
        <v>77</v>
      </c>
      <c r="K9442" s="121" t="s">
        <v>20909</v>
      </c>
      <c r="L9442" s="131" t="s">
        <v>32</v>
      </c>
      <c r="M9442" s="120" t="s">
        <v>9290</v>
      </c>
      <c r="N9442" s="131"/>
      <c r="O9442" s="131"/>
      <c r="P9442" s="126"/>
      <c r="Q9442" s="118"/>
      <c r="R9442" s="118"/>
      <c r="S9442" s="120"/>
      <c r="T9442" s="126"/>
      <c r="U9442" s="126"/>
      <c r="V9442" s="126"/>
      <c r="W9442" s="126"/>
      <c r="X9442" s="126"/>
      <c r="Y9442" s="116"/>
      <c r="Z9442" s="116"/>
      <c r="AA9442" s="116"/>
      <c r="AB9442" s="116"/>
      <c r="AC9442" s="116"/>
      <c r="AD9442" s="116"/>
    </row>
    <row r="9443" spans="1:30" s="189" customFormat="1">
      <c r="A9443" s="116">
        <v>9443</v>
      </c>
      <c r="B9443" s="129">
        <v>44392</v>
      </c>
      <c r="C9443" s="118">
        <f t="shared" si="454"/>
        <v>7</v>
      </c>
      <c r="D9443" s="120" t="s">
        <v>25</v>
      </c>
      <c r="E9443" s="120" t="s">
        <v>21056</v>
      </c>
      <c r="F9443" s="209" t="s">
        <v>21057</v>
      </c>
      <c r="G9443" s="119" t="s">
        <v>5163</v>
      </c>
      <c r="H9443" s="121" t="s">
        <v>86</v>
      </c>
      <c r="I9443" s="121" t="s">
        <v>30</v>
      </c>
      <c r="J9443" s="121" t="s">
        <v>3886</v>
      </c>
      <c r="K9443" s="121" t="s">
        <v>584</v>
      </c>
      <c r="L9443" s="131" t="s">
        <v>32</v>
      </c>
      <c r="M9443" s="120" t="s">
        <v>78</v>
      </c>
      <c r="N9443" s="131"/>
      <c r="O9443" s="131"/>
      <c r="P9443" s="126"/>
      <c r="Q9443" s="118"/>
      <c r="R9443" s="118"/>
      <c r="S9443" s="120"/>
      <c r="T9443" s="126"/>
      <c r="U9443" s="126"/>
      <c r="V9443" s="126"/>
      <c r="W9443" s="126"/>
      <c r="X9443" s="126"/>
      <c r="Y9443" s="116"/>
      <c r="Z9443" s="116"/>
      <c r="AA9443" s="116"/>
      <c r="AB9443" s="116"/>
      <c r="AC9443" s="116"/>
      <c r="AD9443" s="116"/>
    </row>
    <row r="9444" spans="1:30" s="189" customFormat="1" ht="27.6">
      <c r="A9444" s="116">
        <v>9444</v>
      </c>
      <c r="B9444" s="129">
        <v>44392</v>
      </c>
      <c r="C9444" s="118">
        <f t="shared" si="454"/>
        <v>7</v>
      </c>
      <c r="D9444" s="120" t="s">
        <v>25</v>
      </c>
      <c r="E9444" s="120" t="s">
        <v>21058</v>
      </c>
      <c r="F9444" s="209" t="s">
        <v>21059</v>
      </c>
      <c r="G9444" s="119" t="s">
        <v>4802</v>
      </c>
      <c r="H9444" s="121" t="s">
        <v>86</v>
      </c>
      <c r="I9444" s="121" t="s">
        <v>30</v>
      </c>
      <c r="J9444" s="121" t="s">
        <v>87</v>
      </c>
      <c r="K9444" s="121" t="s">
        <v>584</v>
      </c>
      <c r="L9444" s="131" t="s">
        <v>32</v>
      </c>
      <c r="M9444" s="120" t="s">
        <v>33</v>
      </c>
      <c r="N9444" s="131"/>
      <c r="O9444" s="131"/>
      <c r="P9444" s="126"/>
      <c r="Q9444" s="118"/>
      <c r="R9444" s="118"/>
      <c r="S9444" s="120"/>
      <c r="T9444" s="126"/>
      <c r="U9444" s="126"/>
      <c r="V9444" s="126"/>
      <c r="W9444" s="126"/>
      <c r="X9444" s="126"/>
      <c r="Y9444" s="116" t="s">
        <v>21060</v>
      </c>
      <c r="Z9444" s="116"/>
      <c r="AA9444" s="116"/>
      <c r="AB9444" s="116"/>
      <c r="AC9444" s="116"/>
      <c r="AD9444" s="116"/>
    </row>
    <row r="9445" spans="1:30" s="189" customFormat="1">
      <c r="A9445" s="116">
        <v>9445</v>
      </c>
      <c r="B9445" s="129">
        <v>44392</v>
      </c>
      <c r="C9445" s="118">
        <f t="shared" si="454"/>
        <v>7</v>
      </c>
      <c r="D9445" s="120" t="s">
        <v>25</v>
      </c>
      <c r="E9445" s="120" t="s">
        <v>21061</v>
      </c>
      <c r="F9445" s="209" t="s">
        <v>19587</v>
      </c>
      <c r="G9445" s="119" t="s">
        <v>21062</v>
      </c>
      <c r="H9445" s="121" t="s">
        <v>71</v>
      </c>
      <c r="I9445" s="119" t="s">
        <v>30</v>
      </c>
      <c r="J9445" s="121" t="s">
        <v>7234</v>
      </c>
      <c r="K9445" s="121" t="s">
        <v>584</v>
      </c>
      <c r="L9445" s="131" t="s">
        <v>32</v>
      </c>
      <c r="M9445" s="120" t="s">
        <v>33</v>
      </c>
      <c r="N9445" s="131">
        <v>44431</v>
      </c>
      <c r="O9445" s="131">
        <v>44456</v>
      </c>
      <c r="P9445" s="126"/>
      <c r="Q9445" s="118"/>
      <c r="R9445" s="118"/>
      <c r="S9445" s="120"/>
      <c r="T9445" s="126"/>
      <c r="U9445" s="126"/>
      <c r="V9445" s="126"/>
      <c r="W9445" s="126"/>
      <c r="X9445" s="126"/>
      <c r="Y9445" s="116"/>
      <c r="Z9445" s="116"/>
      <c r="AA9445" s="116"/>
      <c r="AB9445" s="116"/>
      <c r="AC9445" s="116"/>
      <c r="AD9445" s="116"/>
    </row>
    <row r="9446" spans="1:30" s="189" customFormat="1">
      <c r="A9446" s="116">
        <v>9446</v>
      </c>
      <c r="B9446" s="129">
        <v>43802</v>
      </c>
      <c r="C9446" s="118">
        <f t="shared" si="454"/>
        <v>12</v>
      </c>
      <c r="D9446" s="120" t="s">
        <v>25</v>
      </c>
      <c r="E9446" s="120" t="s">
        <v>21063</v>
      </c>
      <c r="F9446" s="209" t="s">
        <v>21064</v>
      </c>
      <c r="G9446" s="119" t="s">
        <v>21065</v>
      </c>
      <c r="H9446" s="121" t="s">
        <v>177</v>
      </c>
      <c r="I9446" s="121" t="s">
        <v>30</v>
      </c>
      <c r="J9446" s="121" t="s">
        <v>8033</v>
      </c>
      <c r="K9446" s="121" t="s">
        <v>65</v>
      </c>
      <c r="L9446" s="120" t="s">
        <v>32</v>
      </c>
      <c r="M9446" s="120" t="s">
        <v>33</v>
      </c>
      <c r="N9446" s="131">
        <v>44386</v>
      </c>
      <c r="O9446" s="131">
        <v>44496</v>
      </c>
      <c r="P9446" s="126"/>
      <c r="Q9446" s="118"/>
      <c r="R9446" s="118"/>
      <c r="S9446" s="120"/>
      <c r="T9446" s="126"/>
      <c r="U9446" s="126"/>
      <c r="V9446" s="126"/>
      <c r="W9446" s="126"/>
      <c r="X9446" s="126"/>
      <c r="Y9446" s="116"/>
      <c r="Z9446" s="116"/>
      <c r="AA9446" s="116"/>
      <c r="AB9446" s="116"/>
      <c r="AC9446" s="116"/>
      <c r="AD9446" s="116"/>
    </row>
    <row r="9447" spans="1:30" s="189" customFormat="1" ht="27.6">
      <c r="A9447" s="116">
        <v>9447</v>
      </c>
      <c r="B9447" s="129">
        <v>44392</v>
      </c>
      <c r="C9447" s="118">
        <f t="shared" si="454"/>
        <v>7</v>
      </c>
      <c r="D9447" s="120" t="s">
        <v>25</v>
      </c>
      <c r="E9447" s="120" t="s">
        <v>21066</v>
      </c>
      <c r="F9447" s="209" t="s">
        <v>21067</v>
      </c>
      <c r="G9447" s="119" t="s">
        <v>871</v>
      </c>
      <c r="H9447" s="121" t="s">
        <v>41</v>
      </c>
      <c r="I9447" s="121" t="s">
        <v>30</v>
      </c>
      <c r="J9447" s="121" t="s">
        <v>87</v>
      </c>
      <c r="K9447" s="121" t="s">
        <v>584</v>
      </c>
      <c r="L9447" s="131" t="s">
        <v>32</v>
      </c>
      <c r="M9447" s="120" t="s">
        <v>78</v>
      </c>
      <c r="N9447" s="131"/>
      <c r="O9447" s="131"/>
      <c r="P9447" s="126"/>
      <c r="Q9447" s="118"/>
      <c r="R9447" s="118"/>
      <c r="S9447" s="120"/>
      <c r="T9447" s="126"/>
      <c r="U9447" s="126"/>
      <c r="V9447" s="126"/>
      <c r="W9447" s="126"/>
      <c r="X9447" s="126"/>
      <c r="Y9447" s="116"/>
      <c r="Z9447" s="116"/>
      <c r="AA9447" s="116"/>
      <c r="AB9447" s="116"/>
      <c r="AC9447" s="116"/>
      <c r="AD9447" s="116"/>
    </row>
    <row r="9448" spans="1:30" s="189" customFormat="1" ht="27.6">
      <c r="A9448" s="116">
        <v>9448</v>
      </c>
      <c r="B9448" s="129">
        <v>44392</v>
      </c>
      <c r="C9448" s="118">
        <f t="shared" si="454"/>
        <v>7</v>
      </c>
      <c r="D9448" s="120" t="s">
        <v>25</v>
      </c>
      <c r="E9448" s="120" t="s">
        <v>21068</v>
      </c>
      <c r="F9448" s="209" t="s">
        <v>21069</v>
      </c>
      <c r="G9448" s="119" t="s">
        <v>9415</v>
      </c>
      <c r="H9448" s="121" t="s">
        <v>29</v>
      </c>
      <c r="I9448" s="119" t="s">
        <v>30</v>
      </c>
      <c r="J9448" s="121" t="s">
        <v>7142</v>
      </c>
      <c r="K9448" s="121" t="s">
        <v>584</v>
      </c>
      <c r="L9448" s="131" t="s">
        <v>32</v>
      </c>
      <c r="M9448" s="120" t="s">
        <v>78</v>
      </c>
      <c r="N9448" s="131"/>
      <c r="O9448" s="131"/>
      <c r="P9448" s="126"/>
      <c r="Q9448" s="118"/>
      <c r="R9448" s="118"/>
      <c r="S9448" s="120"/>
      <c r="T9448" s="126"/>
      <c r="U9448" s="126"/>
      <c r="V9448" s="126"/>
      <c r="W9448" s="126"/>
      <c r="X9448" s="126"/>
      <c r="Y9448" s="116"/>
      <c r="Z9448" s="116"/>
      <c r="AA9448" s="116"/>
      <c r="AB9448" s="116"/>
      <c r="AC9448" s="116"/>
      <c r="AD9448" s="116"/>
    </row>
    <row r="9449" spans="1:30" s="189" customFormat="1">
      <c r="A9449" s="116">
        <v>9449</v>
      </c>
      <c r="B9449" s="129">
        <v>43766</v>
      </c>
      <c r="C9449" s="118">
        <f t="shared" si="454"/>
        <v>10</v>
      </c>
      <c r="D9449" s="120" t="s">
        <v>25</v>
      </c>
      <c r="E9449" s="120" t="s">
        <v>21070</v>
      </c>
      <c r="F9449" s="209" t="s">
        <v>11202</v>
      </c>
      <c r="G9449" s="119" t="s">
        <v>2008</v>
      </c>
      <c r="H9449" s="121" t="s">
        <v>97</v>
      </c>
      <c r="I9449" s="119" t="s">
        <v>30</v>
      </c>
      <c r="J9449" s="121" t="s">
        <v>31</v>
      </c>
      <c r="K9449" s="121" t="s">
        <v>65</v>
      </c>
      <c r="L9449" s="120" t="s">
        <v>32</v>
      </c>
      <c r="M9449" s="120" t="s">
        <v>33</v>
      </c>
      <c r="N9449" s="131">
        <v>43766</v>
      </c>
      <c r="O9449" s="131">
        <v>44392</v>
      </c>
      <c r="P9449" s="126"/>
      <c r="Q9449" s="118"/>
      <c r="R9449" s="118"/>
      <c r="S9449" s="120" t="s">
        <v>34</v>
      </c>
      <c r="T9449" s="126"/>
      <c r="U9449" s="126"/>
      <c r="V9449" s="126"/>
      <c r="W9449" s="126"/>
      <c r="X9449" s="126"/>
      <c r="Y9449" s="116"/>
      <c r="Z9449" s="116"/>
      <c r="AA9449" s="116"/>
      <c r="AB9449" s="116"/>
      <c r="AC9449" s="116"/>
      <c r="AD9449" s="116"/>
    </row>
    <row r="9450" spans="1:30" s="189" customFormat="1">
      <c r="A9450" s="116">
        <v>9450</v>
      </c>
      <c r="B9450" s="129">
        <v>44392</v>
      </c>
      <c r="C9450" s="118">
        <f t="shared" si="454"/>
        <v>7</v>
      </c>
      <c r="D9450" s="120" t="s">
        <v>25</v>
      </c>
      <c r="E9450" s="120" t="s">
        <v>21071</v>
      </c>
      <c r="F9450" s="209" t="s">
        <v>21072</v>
      </c>
      <c r="G9450" s="119" t="s">
        <v>12132</v>
      </c>
      <c r="H9450" s="121" t="s">
        <v>192</v>
      </c>
      <c r="I9450" s="121" t="s">
        <v>63</v>
      </c>
      <c r="J9450" s="121" t="s">
        <v>328</v>
      </c>
      <c r="K9450" s="121" t="s">
        <v>584</v>
      </c>
      <c r="L9450" s="131" t="s">
        <v>32</v>
      </c>
      <c r="M9450" s="120" t="s">
        <v>33</v>
      </c>
      <c r="N9450" s="131">
        <v>44392</v>
      </c>
      <c r="O9450" s="131">
        <v>44456</v>
      </c>
      <c r="P9450" s="126"/>
      <c r="Q9450" s="118"/>
      <c r="R9450" s="118"/>
      <c r="S9450" s="120" t="s">
        <v>135</v>
      </c>
      <c r="T9450" s="126"/>
      <c r="U9450" s="126"/>
      <c r="V9450" s="126"/>
      <c r="W9450" s="126"/>
      <c r="X9450" s="126"/>
      <c r="Y9450" s="116" t="s">
        <v>21073</v>
      </c>
      <c r="Z9450" s="116"/>
      <c r="AA9450" s="116"/>
      <c r="AB9450" s="116"/>
      <c r="AC9450" s="116"/>
      <c r="AD9450" s="116"/>
    </row>
    <row r="9451" spans="1:30" s="189" customFormat="1">
      <c r="A9451" s="116">
        <v>9451</v>
      </c>
      <c r="B9451" s="129">
        <v>44392</v>
      </c>
      <c r="C9451" s="118">
        <f t="shared" si="454"/>
        <v>7</v>
      </c>
      <c r="D9451" s="120" t="s">
        <v>25</v>
      </c>
      <c r="E9451" s="120" t="s">
        <v>21074</v>
      </c>
      <c r="F9451" s="209" t="s">
        <v>21075</v>
      </c>
      <c r="G9451" s="119" t="s">
        <v>2133</v>
      </c>
      <c r="H9451" s="121" t="s">
        <v>1173</v>
      </c>
      <c r="I9451" s="119" t="s">
        <v>63</v>
      </c>
      <c r="J9451" s="121" t="s">
        <v>328</v>
      </c>
      <c r="K9451" s="121" t="s">
        <v>584</v>
      </c>
      <c r="L9451" s="131" t="s">
        <v>32</v>
      </c>
      <c r="M9451" s="120" t="s">
        <v>33</v>
      </c>
      <c r="N9451" s="131">
        <v>44431</v>
      </c>
      <c r="O9451" s="131">
        <v>44439</v>
      </c>
      <c r="P9451" s="126"/>
      <c r="Q9451" s="118"/>
      <c r="R9451" s="118"/>
      <c r="S9451" s="120" t="s">
        <v>92</v>
      </c>
      <c r="T9451" s="126"/>
      <c r="U9451" s="126"/>
      <c r="V9451" s="126"/>
      <c r="W9451" s="126"/>
      <c r="X9451" s="126"/>
      <c r="Y9451" s="116"/>
      <c r="Z9451" s="116"/>
      <c r="AA9451" s="116"/>
      <c r="AB9451" s="116"/>
      <c r="AC9451" s="116"/>
      <c r="AD9451" s="116"/>
    </row>
    <row r="9452" spans="1:30" s="189" customFormat="1">
      <c r="A9452" s="116">
        <v>9452</v>
      </c>
      <c r="B9452" s="129">
        <v>44393</v>
      </c>
      <c r="C9452" s="118">
        <f t="shared" si="454"/>
        <v>7</v>
      </c>
      <c r="D9452" s="120" t="s">
        <v>252</v>
      </c>
      <c r="E9452" s="120" t="s">
        <v>21076</v>
      </c>
      <c r="F9452" s="209" t="s">
        <v>21077</v>
      </c>
      <c r="G9452" s="119" t="s">
        <v>709</v>
      </c>
      <c r="H9452" s="121" t="s">
        <v>29</v>
      </c>
      <c r="I9452" s="121" t="s">
        <v>30</v>
      </c>
      <c r="J9452" s="121" t="s">
        <v>435</v>
      </c>
      <c r="K9452" s="121" t="s">
        <v>584</v>
      </c>
      <c r="L9452" s="131" t="s">
        <v>32</v>
      </c>
      <c r="M9452" s="120" t="s">
        <v>78</v>
      </c>
      <c r="N9452" s="131"/>
      <c r="O9452" s="131"/>
      <c r="P9452" s="126"/>
      <c r="Q9452" s="118"/>
      <c r="R9452" s="118"/>
      <c r="S9452" s="120"/>
      <c r="T9452" s="126"/>
      <c r="U9452" s="126"/>
      <c r="V9452" s="126"/>
      <c r="W9452" s="126"/>
      <c r="X9452" s="126"/>
      <c r="Y9452" s="116"/>
      <c r="Z9452" s="116"/>
      <c r="AA9452" s="116"/>
      <c r="AB9452" s="116"/>
      <c r="AC9452" s="116"/>
      <c r="AD9452" s="116"/>
    </row>
    <row r="9453" spans="1:30" s="189" customFormat="1" ht="27.6">
      <c r="A9453" s="116">
        <v>9453</v>
      </c>
      <c r="B9453" s="129">
        <v>44393</v>
      </c>
      <c r="C9453" s="118">
        <f t="shared" si="454"/>
        <v>7</v>
      </c>
      <c r="D9453" s="120" t="s">
        <v>252</v>
      </c>
      <c r="E9453" s="120" t="s">
        <v>21078</v>
      </c>
      <c r="F9453" s="209" t="s">
        <v>21079</v>
      </c>
      <c r="G9453" s="119" t="s">
        <v>9649</v>
      </c>
      <c r="H9453" s="121" t="s">
        <v>53</v>
      </c>
      <c r="I9453" s="119" t="s">
        <v>42</v>
      </c>
      <c r="J9453" s="121" t="s">
        <v>72</v>
      </c>
      <c r="K9453" s="121" t="s">
        <v>584</v>
      </c>
      <c r="L9453" s="131" t="s">
        <v>32</v>
      </c>
      <c r="M9453" s="120" t="s">
        <v>33</v>
      </c>
      <c r="N9453" s="131">
        <v>44400</v>
      </c>
      <c r="O9453" s="131">
        <v>44509</v>
      </c>
      <c r="P9453" s="126"/>
      <c r="Q9453" s="118"/>
      <c r="R9453" s="118"/>
      <c r="S9453" s="120"/>
      <c r="T9453" s="126"/>
      <c r="U9453" s="126"/>
      <c r="V9453" s="126"/>
      <c r="W9453" s="126"/>
      <c r="X9453" s="126"/>
      <c r="Y9453" s="116"/>
      <c r="Z9453" s="116"/>
      <c r="AA9453" s="116"/>
      <c r="AB9453" s="116"/>
      <c r="AC9453" s="116"/>
      <c r="AD9453" s="116"/>
    </row>
    <row r="9454" spans="1:30" s="189" customFormat="1">
      <c r="A9454" s="116">
        <v>9454</v>
      </c>
      <c r="B9454" s="129">
        <v>44393</v>
      </c>
      <c r="C9454" s="118">
        <f t="shared" si="454"/>
        <v>7</v>
      </c>
      <c r="D9454" s="120" t="s">
        <v>252</v>
      </c>
      <c r="E9454" s="120" t="s">
        <v>21080</v>
      </c>
      <c r="F9454" s="209" t="s">
        <v>21081</v>
      </c>
      <c r="G9454" s="119" t="s">
        <v>9318</v>
      </c>
      <c r="H9454" s="121" t="s">
        <v>53</v>
      </c>
      <c r="I9454" s="119" t="s">
        <v>30</v>
      </c>
      <c r="J9454" s="121" t="s">
        <v>3749</v>
      </c>
      <c r="K9454" s="121" t="s">
        <v>584</v>
      </c>
      <c r="L9454" s="131" t="s">
        <v>32</v>
      </c>
      <c r="M9454" s="120" t="s">
        <v>78</v>
      </c>
      <c r="N9454" s="131"/>
      <c r="O9454" s="131"/>
      <c r="P9454" s="126"/>
      <c r="Q9454" s="118"/>
      <c r="R9454" s="118"/>
      <c r="S9454" s="120"/>
      <c r="T9454" s="126"/>
      <c r="U9454" s="126"/>
      <c r="V9454" s="126"/>
      <c r="W9454" s="126"/>
      <c r="X9454" s="126"/>
      <c r="Y9454" s="116"/>
      <c r="Z9454" s="116"/>
      <c r="AA9454" s="116"/>
      <c r="AB9454" s="116"/>
      <c r="AC9454" s="116"/>
      <c r="AD9454" s="116"/>
    </row>
    <row r="9455" spans="1:30" s="189" customFormat="1">
      <c r="A9455" s="116">
        <v>9455</v>
      </c>
      <c r="B9455" s="129">
        <v>44393</v>
      </c>
      <c r="C9455" s="118">
        <f t="shared" si="454"/>
        <v>7</v>
      </c>
      <c r="D9455" s="120" t="s">
        <v>252</v>
      </c>
      <c r="E9455" s="120" t="s">
        <v>21082</v>
      </c>
      <c r="F9455" s="209" t="s">
        <v>21083</v>
      </c>
      <c r="G9455" s="119" t="s">
        <v>21084</v>
      </c>
      <c r="H9455" s="121" t="s">
        <v>140</v>
      </c>
      <c r="I9455" s="119" t="s">
        <v>42</v>
      </c>
      <c r="J9455" s="121" t="s">
        <v>2268</v>
      </c>
      <c r="K9455" s="121" t="s">
        <v>584</v>
      </c>
      <c r="L9455" s="131" t="s">
        <v>32</v>
      </c>
      <c r="M9455" s="120" t="s">
        <v>78</v>
      </c>
      <c r="N9455" s="131"/>
      <c r="O9455" s="131"/>
      <c r="P9455" s="126"/>
      <c r="Q9455" s="118"/>
      <c r="R9455" s="118"/>
      <c r="S9455" s="120"/>
      <c r="T9455" s="126"/>
      <c r="U9455" s="126"/>
      <c r="V9455" s="126"/>
      <c r="W9455" s="126"/>
      <c r="X9455" s="126"/>
      <c r="Y9455" s="116"/>
      <c r="Z9455" s="116"/>
      <c r="AA9455" s="116"/>
      <c r="AB9455" s="116"/>
      <c r="AC9455" s="116"/>
      <c r="AD9455" s="116"/>
    </row>
    <row r="9456" spans="1:30" s="189" customFormat="1">
      <c r="A9456" s="116">
        <v>9456</v>
      </c>
      <c r="B9456" s="129">
        <v>44393</v>
      </c>
      <c r="C9456" s="118">
        <f t="shared" si="454"/>
        <v>7</v>
      </c>
      <c r="D9456" s="120" t="s">
        <v>252</v>
      </c>
      <c r="E9456" s="120" t="s">
        <v>21085</v>
      </c>
      <c r="F9456" s="209" t="s">
        <v>21086</v>
      </c>
      <c r="G9456" s="119" t="s">
        <v>7942</v>
      </c>
      <c r="H9456" s="121" t="s">
        <v>1173</v>
      </c>
      <c r="I9456" s="121" t="s">
        <v>30</v>
      </c>
      <c r="J9456" s="121" t="s">
        <v>7216</v>
      </c>
      <c r="K9456" s="121" t="s">
        <v>584</v>
      </c>
      <c r="L9456" s="131" t="s">
        <v>32</v>
      </c>
      <c r="M9456" s="120" t="s">
        <v>78</v>
      </c>
      <c r="N9456" s="131"/>
      <c r="O9456" s="131"/>
      <c r="P9456" s="126"/>
      <c r="Q9456" s="118"/>
      <c r="R9456" s="118"/>
      <c r="S9456" s="120"/>
      <c r="T9456" s="126"/>
      <c r="U9456" s="126"/>
      <c r="V9456" s="126"/>
      <c r="W9456" s="126"/>
      <c r="X9456" s="126"/>
      <c r="Y9456" s="116"/>
      <c r="Z9456" s="116"/>
      <c r="AA9456" s="116"/>
      <c r="AB9456" s="116"/>
      <c r="AC9456" s="116"/>
      <c r="AD9456" s="116"/>
    </row>
    <row r="9457" spans="1:30" s="189" customFormat="1">
      <c r="A9457" s="116">
        <v>9457</v>
      </c>
      <c r="B9457" s="129">
        <v>44393</v>
      </c>
      <c r="C9457" s="118">
        <f t="shared" si="454"/>
        <v>7</v>
      </c>
      <c r="D9457" s="120" t="s">
        <v>252</v>
      </c>
      <c r="E9457" s="120" t="s">
        <v>21087</v>
      </c>
      <c r="F9457" s="209" t="s">
        <v>21020</v>
      </c>
      <c r="G9457" s="119" t="s">
        <v>1629</v>
      </c>
      <c r="H9457" s="121" t="s">
        <v>86</v>
      </c>
      <c r="I9457" s="121" t="s">
        <v>42</v>
      </c>
      <c r="J9457" s="121" t="s">
        <v>82</v>
      </c>
      <c r="K9457" s="121" t="s">
        <v>584</v>
      </c>
      <c r="L9457" s="131" t="s">
        <v>32</v>
      </c>
      <c r="M9457" s="120" t="s">
        <v>78</v>
      </c>
      <c r="N9457" s="131"/>
      <c r="O9457" s="131"/>
      <c r="P9457" s="126"/>
      <c r="Q9457" s="118"/>
      <c r="R9457" s="118"/>
      <c r="S9457" s="120"/>
      <c r="T9457" s="126"/>
      <c r="U9457" s="126"/>
      <c r="V9457" s="126"/>
      <c r="W9457" s="126"/>
      <c r="X9457" s="126"/>
      <c r="Y9457" s="116"/>
      <c r="Z9457" s="116"/>
      <c r="AA9457" s="116"/>
      <c r="AB9457" s="116"/>
      <c r="AC9457" s="116"/>
      <c r="AD9457" s="116"/>
    </row>
    <row r="9458" spans="1:30" s="189" customFormat="1" ht="27.6">
      <c r="A9458" s="116">
        <v>9458</v>
      </c>
      <c r="B9458" s="129">
        <v>44393</v>
      </c>
      <c r="C9458" s="118">
        <f t="shared" si="454"/>
        <v>7</v>
      </c>
      <c r="D9458" s="120" t="s">
        <v>252</v>
      </c>
      <c r="E9458" s="120" t="s">
        <v>21088</v>
      </c>
      <c r="F9458" s="209" t="s">
        <v>21089</v>
      </c>
      <c r="G9458" s="119" t="s">
        <v>1519</v>
      </c>
      <c r="H9458" s="121" t="s">
        <v>53</v>
      </c>
      <c r="I9458" s="121" t="s">
        <v>42</v>
      </c>
      <c r="J9458" s="121" t="s">
        <v>91</v>
      </c>
      <c r="K9458" s="121" t="s">
        <v>584</v>
      </c>
      <c r="L9458" s="131" t="s">
        <v>32</v>
      </c>
      <c r="M9458" s="120" t="s">
        <v>33</v>
      </c>
      <c r="N9458" s="131">
        <v>44400</v>
      </c>
      <c r="O9458" s="131"/>
      <c r="P9458" s="126"/>
      <c r="Q9458" s="118"/>
      <c r="R9458" s="118"/>
      <c r="S9458" s="120" t="s">
        <v>724</v>
      </c>
      <c r="T9458" s="126">
        <v>44400</v>
      </c>
      <c r="U9458" s="126"/>
      <c r="V9458" s="126"/>
      <c r="W9458" s="126"/>
      <c r="X9458" s="126"/>
      <c r="Y9458" s="116"/>
      <c r="Z9458" s="116"/>
      <c r="AA9458" s="116"/>
      <c r="AB9458" s="116"/>
      <c r="AC9458" s="116"/>
      <c r="AD9458" s="116"/>
    </row>
    <row r="9459" spans="1:30" s="189" customFormat="1" ht="27.6">
      <c r="A9459" s="116">
        <v>9459</v>
      </c>
      <c r="B9459" s="129">
        <v>44393</v>
      </c>
      <c r="C9459" s="118">
        <f t="shared" si="454"/>
        <v>7</v>
      </c>
      <c r="D9459" s="120" t="s">
        <v>252</v>
      </c>
      <c r="E9459" s="120" t="s">
        <v>21090</v>
      </c>
      <c r="F9459" s="209" t="s">
        <v>21091</v>
      </c>
      <c r="G9459" s="119" t="s">
        <v>1924</v>
      </c>
      <c r="H9459" s="121" t="s">
        <v>86</v>
      </c>
      <c r="I9459" s="121" t="s">
        <v>30</v>
      </c>
      <c r="J9459" s="121" t="s">
        <v>87</v>
      </c>
      <c r="K9459" s="121" t="s">
        <v>584</v>
      </c>
      <c r="L9459" s="131" t="s">
        <v>32</v>
      </c>
      <c r="M9459" s="120" t="s">
        <v>78</v>
      </c>
      <c r="N9459" s="131"/>
      <c r="O9459" s="131"/>
      <c r="P9459" s="126"/>
      <c r="Q9459" s="118"/>
      <c r="R9459" s="118"/>
      <c r="S9459" s="120"/>
      <c r="T9459" s="126"/>
      <c r="U9459" s="126"/>
      <c r="V9459" s="126"/>
      <c r="W9459" s="126"/>
      <c r="X9459" s="126"/>
      <c r="Y9459" s="116"/>
      <c r="Z9459" s="116"/>
      <c r="AA9459" s="116"/>
      <c r="AB9459" s="116"/>
      <c r="AC9459" s="116"/>
      <c r="AD9459" s="116"/>
    </row>
    <row r="9460" spans="1:30" s="189" customFormat="1">
      <c r="A9460" s="116">
        <v>9460</v>
      </c>
      <c r="B9460" s="129">
        <v>44393</v>
      </c>
      <c r="C9460" s="118">
        <f t="shared" ref="C9460:C9490" si="455">IF(B9460&lt;&gt;0,MONTH(B9460),0)</f>
        <v>7</v>
      </c>
      <c r="D9460" s="120" t="s">
        <v>252</v>
      </c>
      <c r="E9460" s="120" t="s">
        <v>21092</v>
      </c>
      <c r="F9460" s="209" t="s">
        <v>21093</v>
      </c>
      <c r="G9460" s="119" t="s">
        <v>2975</v>
      </c>
      <c r="H9460" s="121" t="s">
        <v>140</v>
      </c>
      <c r="I9460" s="121" t="s">
        <v>30</v>
      </c>
      <c r="J9460" s="121" t="s">
        <v>12087</v>
      </c>
      <c r="K9460" s="121" t="s">
        <v>584</v>
      </c>
      <c r="L9460" s="131" t="s">
        <v>32</v>
      </c>
      <c r="M9460" s="120" t="s">
        <v>78</v>
      </c>
      <c r="N9460" s="131"/>
      <c r="O9460" s="131"/>
      <c r="P9460" s="126"/>
      <c r="Q9460" s="118"/>
      <c r="R9460" s="118"/>
      <c r="S9460" s="120"/>
      <c r="T9460" s="126"/>
      <c r="U9460" s="126"/>
      <c r="V9460" s="126"/>
      <c r="W9460" s="126"/>
      <c r="X9460" s="126"/>
      <c r="Y9460" s="116"/>
      <c r="Z9460" s="116"/>
      <c r="AA9460" s="116"/>
      <c r="AB9460" s="116"/>
      <c r="AC9460" s="116"/>
      <c r="AD9460" s="116"/>
    </row>
    <row r="9461" spans="1:30" s="189" customFormat="1">
      <c r="A9461" s="116">
        <v>9461</v>
      </c>
      <c r="B9461" s="129">
        <v>44393</v>
      </c>
      <c r="C9461" s="118">
        <f t="shared" si="455"/>
        <v>7</v>
      </c>
      <c r="D9461" s="120" t="s">
        <v>252</v>
      </c>
      <c r="E9461" s="120" t="s">
        <v>21094</v>
      </c>
      <c r="F9461" s="209" t="s">
        <v>21095</v>
      </c>
      <c r="G9461" s="119" t="s">
        <v>21096</v>
      </c>
      <c r="H9461" s="121" t="s">
        <v>53</v>
      </c>
      <c r="I9461" s="119" t="s">
        <v>42</v>
      </c>
      <c r="J9461" s="121" t="s">
        <v>82</v>
      </c>
      <c r="K9461" s="121" t="s">
        <v>584</v>
      </c>
      <c r="L9461" s="131" t="s">
        <v>32</v>
      </c>
      <c r="M9461" s="120" t="s">
        <v>78</v>
      </c>
      <c r="N9461" s="131"/>
      <c r="O9461" s="131"/>
      <c r="P9461" s="126"/>
      <c r="Q9461" s="118"/>
      <c r="R9461" s="118"/>
      <c r="S9461" s="120"/>
      <c r="T9461" s="126"/>
      <c r="U9461" s="126"/>
      <c r="V9461" s="126"/>
      <c r="W9461" s="126"/>
      <c r="X9461" s="126"/>
      <c r="Y9461" s="116"/>
      <c r="Z9461" s="116"/>
      <c r="AA9461" s="116"/>
      <c r="AB9461" s="116"/>
      <c r="AC9461" s="116"/>
      <c r="AD9461" s="116"/>
    </row>
    <row r="9462" spans="1:30" s="189" customFormat="1">
      <c r="A9462" s="116">
        <v>9462</v>
      </c>
      <c r="B9462" s="129">
        <v>44393</v>
      </c>
      <c r="C9462" s="118">
        <f t="shared" si="455"/>
        <v>7</v>
      </c>
      <c r="D9462" s="120" t="s">
        <v>252</v>
      </c>
      <c r="E9462" s="120" t="s">
        <v>21097</v>
      </c>
      <c r="F9462" s="209" t="s">
        <v>21098</v>
      </c>
      <c r="G9462" s="119" t="s">
        <v>21099</v>
      </c>
      <c r="H9462" s="121" t="s">
        <v>140</v>
      </c>
      <c r="I9462" s="119" t="s">
        <v>30</v>
      </c>
      <c r="J9462" s="121" t="s">
        <v>5018</v>
      </c>
      <c r="K9462" s="121" t="s">
        <v>584</v>
      </c>
      <c r="L9462" s="131" t="s">
        <v>32</v>
      </c>
      <c r="M9462" s="120" t="s">
        <v>78</v>
      </c>
      <c r="N9462" s="131"/>
      <c r="O9462" s="131"/>
      <c r="P9462" s="126"/>
      <c r="Q9462" s="118"/>
      <c r="R9462" s="118"/>
      <c r="S9462" s="120"/>
      <c r="T9462" s="126"/>
      <c r="U9462" s="126"/>
      <c r="V9462" s="126"/>
      <c r="W9462" s="126"/>
      <c r="X9462" s="126"/>
      <c r="Y9462" s="116"/>
      <c r="Z9462" s="116"/>
      <c r="AA9462" s="116"/>
      <c r="AB9462" s="116"/>
      <c r="AC9462" s="116"/>
      <c r="AD9462" s="116"/>
    </row>
    <row r="9463" spans="1:30" s="189" customFormat="1">
      <c r="A9463" s="116">
        <v>9463</v>
      </c>
      <c r="B9463" s="129">
        <v>44393</v>
      </c>
      <c r="C9463" s="118">
        <f t="shared" si="455"/>
        <v>7</v>
      </c>
      <c r="D9463" s="120" t="s">
        <v>252</v>
      </c>
      <c r="E9463" s="120" t="s">
        <v>21100</v>
      </c>
      <c r="F9463" s="209" t="s">
        <v>14328</v>
      </c>
      <c r="G9463" s="119" t="s">
        <v>21101</v>
      </c>
      <c r="H9463" s="121" t="s">
        <v>53</v>
      </c>
      <c r="I9463" s="121" t="s">
        <v>30</v>
      </c>
      <c r="J9463" s="121" t="s">
        <v>77</v>
      </c>
      <c r="K9463" s="121" t="s">
        <v>584</v>
      </c>
      <c r="L9463" s="131" t="s">
        <v>32</v>
      </c>
      <c r="M9463" s="120" t="s">
        <v>78</v>
      </c>
      <c r="N9463" s="131"/>
      <c r="O9463" s="131"/>
      <c r="P9463" s="126"/>
      <c r="Q9463" s="118"/>
      <c r="R9463" s="118"/>
      <c r="S9463" s="120"/>
      <c r="T9463" s="126"/>
      <c r="U9463" s="126"/>
      <c r="V9463" s="126"/>
      <c r="W9463" s="126"/>
      <c r="X9463" s="126"/>
      <c r="Y9463" s="116"/>
      <c r="Z9463" s="116"/>
      <c r="AA9463" s="116"/>
      <c r="AB9463" s="116"/>
      <c r="AC9463" s="116"/>
      <c r="AD9463" s="116"/>
    </row>
    <row r="9464" spans="1:30" s="189" customFormat="1">
      <c r="A9464" s="116">
        <v>9464</v>
      </c>
      <c r="B9464" s="129">
        <v>44393</v>
      </c>
      <c r="C9464" s="118">
        <f t="shared" si="455"/>
        <v>7</v>
      </c>
      <c r="D9464" s="120" t="s">
        <v>252</v>
      </c>
      <c r="E9464" s="120" t="s">
        <v>21102</v>
      </c>
      <c r="F9464" s="209" t="s">
        <v>21103</v>
      </c>
      <c r="G9464" s="119" t="s">
        <v>21104</v>
      </c>
      <c r="H9464" s="121" t="s">
        <v>86</v>
      </c>
      <c r="I9464" s="121" t="s">
        <v>30</v>
      </c>
      <c r="J9464" s="121" t="s">
        <v>7271</v>
      </c>
      <c r="K9464" s="121" t="s">
        <v>584</v>
      </c>
      <c r="L9464" s="131" t="s">
        <v>32</v>
      </c>
      <c r="M9464" s="120" t="s">
        <v>78</v>
      </c>
      <c r="N9464" s="131"/>
      <c r="O9464" s="131"/>
      <c r="P9464" s="126"/>
      <c r="Q9464" s="118"/>
      <c r="R9464" s="118"/>
      <c r="S9464" s="120"/>
      <c r="T9464" s="126"/>
      <c r="U9464" s="126"/>
      <c r="V9464" s="126"/>
      <c r="W9464" s="126"/>
      <c r="X9464" s="126"/>
      <c r="Y9464" s="116"/>
      <c r="Z9464" s="116"/>
      <c r="AA9464" s="116"/>
      <c r="AB9464" s="116"/>
      <c r="AC9464" s="116"/>
      <c r="AD9464" s="116"/>
    </row>
    <row r="9465" spans="1:30" s="189" customFormat="1" ht="27.6">
      <c r="A9465" s="116">
        <v>9465</v>
      </c>
      <c r="B9465" s="129">
        <v>44393</v>
      </c>
      <c r="C9465" s="118">
        <f t="shared" si="455"/>
        <v>7</v>
      </c>
      <c r="D9465" s="120" t="s">
        <v>252</v>
      </c>
      <c r="E9465" s="120" t="s">
        <v>21105</v>
      </c>
      <c r="F9465" s="209" t="s">
        <v>21106</v>
      </c>
      <c r="G9465" s="119" t="s">
        <v>21107</v>
      </c>
      <c r="H9465" s="121" t="s">
        <v>101</v>
      </c>
      <c r="I9465" s="121" t="s">
        <v>30</v>
      </c>
      <c r="J9465" s="121" t="s">
        <v>87</v>
      </c>
      <c r="K9465" s="121" t="s">
        <v>584</v>
      </c>
      <c r="L9465" s="131" t="s">
        <v>32</v>
      </c>
      <c r="M9465" s="120" t="s">
        <v>78</v>
      </c>
      <c r="N9465" s="131"/>
      <c r="O9465" s="131"/>
      <c r="P9465" s="126"/>
      <c r="Q9465" s="118"/>
      <c r="R9465" s="118"/>
      <c r="S9465" s="120"/>
      <c r="T9465" s="126"/>
      <c r="U9465" s="126"/>
      <c r="V9465" s="126"/>
      <c r="W9465" s="126"/>
      <c r="X9465" s="126"/>
      <c r="Y9465" s="116"/>
      <c r="Z9465" s="116"/>
      <c r="AA9465" s="116"/>
      <c r="AB9465" s="116"/>
      <c r="AC9465" s="116"/>
      <c r="AD9465" s="116"/>
    </row>
    <row r="9466" spans="1:30" s="189" customFormat="1">
      <c r="A9466" s="116">
        <v>9466</v>
      </c>
      <c r="B9466" s="129">
        <v>44393</v>
      </c>
      <c r="C9466" s="118">
        <f t="shared" si="455"/>
        <v>7</v>
      </c>
      <c r="D9466" s="120" t="s">
        <v>252</v>
      </c>
      <c r="E9466" s="120" t="s">
        <v>21108</v>
      </c>
      <c r="F9466" s="209" t="s">
        <v>11101</v>
      </c>
      <c r="G9466" s="119" t="s">
        <v>214</v>
      </c>
      <c r="H9466" s="121" t="s">
        <v>53</v>
      </c>
      <c r="I9466" s="121" t="s">
        <v>42</v>
      </c>
      <c r="J9466" s="121" t="s">
        <v>549</v>
      </c>
      <c r="K9466" s="121" t="s">
        <v>584</v>
      </c>
      <c r="L9466" s="131" t="s">
        <v>32</v>
      </c>
      <c r="M9466" s="120" t="s">
        <v>78</v>
      </c>
      <c r="N9466" s="131"/>
      <c r="O9466" s="131"/>
      <c r="P9466" s="126"/>
      <c r="Q9466" s="118"/>
      <c r="R9466" s="118"/>
      <c r="S9466" s="120"/>
      <c r="T9466" s="126"/>
      <c r="U9466" s="126"/>
      <c r="V9466" s="126"/>
      <c r="W9466" s="126"/>
      <c r="X9466" s="126"/>
      <c r="Y9466" s="116"/>
      <c r="Z9466" s="116"/>
      <c r="AA9466" s="116"/>
      <c r="AB9466" s="116"/>
      <c r="AC9466" s="116"/>
      <c r="AD9466" s="116"/>
    </row>
    <row r="9467" spans="1:30" s="189" customFormat="1" ht="27.6">
      <c r="A9467" s="116">
        <v>9467</v>
      </c>
      <c r="B9467" s="129">
        <v>44393</v>
      </c>
      <c r="C9467" s="118">
        <f t="shared" si="455"/>
        <v>7</v>
      </c>
      <c r="D9467" s="120" t="s">
        <v>252</v>
      </c>
      <c r="E9467" s="120" t="s">
        <v>21109</v>
      </c>
      <c r="F9467" s="209" t="s">
        <v>21110</v>
      </c>
      <c r="G9467" s="119" t="s">
        <v>21111</v>
      </c>
      <c r="H9467" s="121" t="s">
        <v>53</v>
      </c>
      <c r="I9467" s="119" t="s">
        <v>42</v>
      </c>
      <c r="J9467" s="121" t="s">
        <v>549</v>
      </c>
      <c r="K9467" s="121" t="s">
        <v>584</v>
      </c>
      <c r="L9467" s="131" t="s">
        <v>32</v>
      </c>
      <c r="M9467" s="120" t="s">
        <v>78</v>
      </c>
      <c r="N9467" s="131"/>
      <c r="O9467" s="131"/>
      <c r="P9467" s="126"/>
      <c r="Q9467" s="118"/>
      <c r="R9467" s="118"/>
      <c r="S9467" s="120"/>
      <c r="T9467" s="126"/>
      <c r="U9467" s="126"/>
      <c r="V9467" s="126"/>
      <c r="W9467" s="126"/>
      <c r="X9467" s="126"/>
      <c r="Y9467" s="116"/>
      <c r="Z9467" s="116"/>
      <c r="AA9467" s="116"/>
      <c r="AB9467" s="116"/>
      <c r="AC9467" s="116"/>
      <c r="AD9467" s="116"/>
    </row>
    <row r="9468" spans="1:30" s="189" customFormat="1" ht="27.6">
      <c r="A9468" s="116">
        <v>9468</v>
      </c>
      <c r="B9468" s="129">
        <v>44393</v>
      </c>
      <c r="C9468" s="118">
        <f t="shared" si="455"/>
        <v>7</v>
      </c>
      <c r="D9468" s="120" t="s">
        <v>252</v>
      </c>
      <c r="E9468" s="120" t="s">
        <v>21112</v>
      </c>
      <c r="F9468" s="209" t="s">
        <v>21113</v>
      </c>
      <c r="G9468" s="119" t="s">
        <v>2522</v>
      </c>
      <c r="H9468" s="121" t="s">
        <v>160</v>
      </c>
      <c r="I9468" s="119" t="s">
        <v>42</v>
      </c>
      <c r="J9468" s="121" t="s">
        <v>82</v>
      </c>
      <c r="K9468" s="121" t="s">
        <v>584</v>
      </c>
      <c r="L9468" s="131" t="s">
        <v>32</v>
      </c>
      <c r="M9468" s="120" t="s">
        <v>78</v>
      </c>
      <c r="N9468" s="131"/>
      <c r="O9468" s="131"/>
      <c r="P9468" s="126"/>
      <c r="Q9468" s="118"/>
      <c r="R9468" s="118"/>
      <c r="S9468" s="120"/>
      <c r="T9468" s="126"/>
      <c r="U9468" s="126"/>
      <c r="V9468" s="126"/>
      <c r="W9468" s="126"/>
      <c r="X9468" s="126"/>
      <c r="Y9468" s="116"/>
      <c r="Z9468" s="116"/>
      <c r="AA9468" s="116"/>
      <c r="AB9468" s="116"/>
      <c r="AC9468" s="116"/>
      <c r="AD9468" s="116"/>
    </row>
    <row r="9469" spans="1:30" s="189" customFormat="1" ht="27.6">
      <c r="A9469" s="116">
        <v>9469</v>
      </c>
      <c r="B9469" s="129">
        <v>44393</v>
      </c>
      <c r="C9469" s="118">
        <f t="shared" si="455"/>
        <v>7</v>
      </c>
      <c r="D9469" s="120" t="s">
        <v>252</v>
      </c>
      <c r="E9469" s="120" t="s">
        <v>21114</v>
      </c>
      <c r="F9469" s="209" t="s">
        <v>21115</v>
      </c>
      <c r="G9469" s="119" t="s">
        <v>17676</v>
      </c>
      <c r="H9469" s="121" t="s">
        <v>140</v>
      </c>
      <c r="I9469" s="119" t="s">
        <v>30</v>
      </c>
      <c r="J9469" s="121" t="s">
        <v>1540</v>
      </c>
      <c r="K9469" s="121" t="s">
        <v>584</v>
      </c>
      <c r="L9469" s="131" t="s">
        <v>32</v>
      </c>
      <c r="M9469" s="120" t="s">
        <v>78</v>
      </c>
      <c r="N9469" s="131"/>
      <c r="O9469" s="131"/>
      <c r="P9469" s="126"/>
      <c r="Q9469" s="118"/>
      <c r="R9469" s="118"/>
      <c r="S9469" s="120"/>
      <c r="T9469" s="126"/>
      <c r="U9469" s="126"/>
      <c r="V9469" s="126"/>
      <c r="W9469" s="126"/>
      <c r="X9469" s="126"/>
      <c r="Y9469" s="116"/>
      <c r="Z9469" s="116"/>
      <c r="AA9469" s="116"/>
      <c r="AB9469" s="116"/>
      <c r="AC9469" s="116"/>
      <c r="AD9469" s="116"/>
    </row>
    <row r="9470" spans="1:30" s="189" customFormat="1">
      <c r="A9470" s="116">
        <v>9470</v>
      </c>
      <c r="B9470" s="129">
        <v>44587</v>
      </c>
      <c r="C9470" s="118">
        <f t="shared" si="455"/>
        <v>1</v>
      </c>
      <c r="D9470" s="120" t="s">
        <v>252</v>
      </c>
      <c r="E9470" s="120" t="s">
        <v>21116</v>
      </c>
      <c r="F9470" s="209" t="s">
        <v>21117</v>
      </c>
      <c r="G9470" s="119" t="s">
        <v>21118</v>
      </c>
      <c r="H9470" s="121" t="s">
        <v>140</v>
      </c>
      <c r="I9470" s="119" t="s">
        <v>30</v>
      </c>
      <c r="J9470" s="121" t="s">
        <v>31</v>
      </c>
      <c r="K9470" s="121" t="s">
        <v>584</v>
      </c>
      <c r="L9470" s="131" t="s">
        <v>32</v>
      </c>
      <c r="M9470" s="120" t="s">
        <v>78</v>
      </c>
      <c r="N9470" s="131"/>
      <c r="O9470" s="131"/>
      <c r="P9470" s="126"/>
      <c r="Q9470" s="118"/>
      <c r="R9470" s="118"/>
      <c r="S9470" s="120"/>
      <c r="T9470" s="126"/>
      <c r="U9470" s="126"/>
      <c r="V9470" s="126"/>
      <c r="W9470" s="126"/>
      <c r="X9470" s="126"/>
      <c r="Y9470" s="116"/>
      <c r="Z9470" s="116"/>
      <c r="AA9470" s="116"/>
      <c r="AB9470" s="116"/>
      <c r="AC9470" s="116"/>
      <c r="AD9470" s="116"/>
    </row>
    <row r="9471" spans="1:30" s="189" customFormat="1">
      <c r="A9471" s="116">
        <v>9471</v>
      </c>
      <c r="B9471" s="129">
        <v>44393</v>
      </c>
      <c r="C9471" s="118">
        <f t="shared" si="455"/>
        <v>7</v>
      </c>
      <c r="D9471" s="120" t="s">
        <v>252</v>
      </c>
      <c r="E9471" s="120" t="s">
        <v>21119</v>
      </c>
      <c r="F9471" s="209" t="s">
        <v>21120</v>
      </c>
      <c r="G9471" s="119" t="s">
        <v>8953</v>
      </c>
      <c r="H9471" s="121" t="s">
        <v>101</v>
      </c>
      <c r="I9471" s="119" t="s">
        <v>30</v>
      </c>
      <c r="J9471" s="121" t="s">
        <v>21121</v>
      </c>
      <c r="K9471" s="121" t="s">
        <v>584</v>
      </c>
      <c r="L9471" s="131" t="s">
        <v>32</v>
      </c>
      <c r="M9471" s="120" t="s">
        <v>78</v>
      </c>
      <c r="N9471" s="131"/>
      <c r="O9471" s="131"/>
      <c r="P9471" s="126"/>
      <c r="Q9471" s="118"/>
      <c r="R9471" s="118"/>
      <c r="S9471" s="120"/>
      <c r="T9471" s="126"/>
      <c r="U9471" s="126"/>
      <c r="V9471" s="126"/>
      <c r="W9471" s="126"/>
      <c r="X9471" s="126"/>
      <c r="Y9471" s="116"/>
      <c r="Z9471" s="116"/>
      <c r="AA9471" s="116"/>
      <c r="AB9471" s="116"/>
      <c r="AC9471" s="116"/>
      <c r="AD9471" s="116"/>
    </row>
    <row r="9472" spans="1:30" s="189" customFormat="1">
      <c r="A9472" s="116">
        <v>9472</v>
      </c>
      <c r="B9472" s="129">
        <v>44393</v>
      </c>
      <c r="C9472" s="118">
        <f t="shared" si="455"/>
        <v>7</v>
      </c>
      <c r="D9472" s="120" t="s">
        <v>252</v>
      </c>
      <c r="E9472" s="120" t="s">
        <v>21122</v>
      </c>
      <c r="F9472" s="209" t="s">
        <v>21123</v>
      </c>
      <c r="G9472" s="119" t="s">
        <v>15140</v>
      </c>
      <c r="H9472" s="121" t="s">
        <v>53</v>
      </c>
      <c r="I9472" s="121" t="s">
        <v>30</v>
      </c>
      <c r="J9472" s="121" t="s">
        <v>77</v>
      </c>
      <c r="K9472" s="121" t="s">
        <v>584</v>
      </c>
      <c r="L9472" s="131" t="s">
        <v>32</v>
      </c>
      <c r="M9472" s="120" t="s">
        <v>78</v>
      </c>
      <c r="N9472" s="131"/>
      <c r="O9472" s="131"/>
      <c r="P9472" s="126"/>
      <c r="Q9472" s="118"/>
      <c r="R9472" s="118"/>
      <c r="S9472" s="120"/>
      <c r="T9472" s="126"/>
      <c r="U9472" s="126"/>
      <c r="V9472" s="126"/>
      <c r="W9472" s="126"/>
      <c r="X9472" s="126"/>
      <c r="Y9472" s="116"/>
      <c r="Z9472" s="116"/>
      <c r="AA9472" s="116"/>
      <c r="AB9472" s="116"/>
      <c r="AC9472" s="116"/>
      <c r="AD9472" s="116"/>
    </row>
    <row r="9473" spans="1:30" s="189" customFormat="1">
      <c r="A9473" s="116">
        <v>9473</v>
      </c>
      <c r="B9473" s="129">
        <v>44393</v>
      </c>
      <c r="C9473" s="118">
        <f t="shared" si="455"/>
        <v>7</v>
      </c>
      <c r="D9473" s="120" t="s">
        <v>252</v>
      </c>
      <c r="E9473" s="120" t="s">
        <v>21124</v>
      </c>
      <c r="F9473" s="209" t="s">
        <v>11910</v>
      </c>
      <c r="G9473" s="119" t="s">
        <v>4789</v>
      </c>
      <c r="H9473" s="121" t="s">
        <v>86</v>
      </c>
      <c r="I9473" s="121" t="s">
        <v>30</v>
      </c>
      <c r="J9473" s="121" t="s">
        <v>5018</v>
      </c>
      <c r="K9473" s="121" t="s">
        <v>584</v>
      </c>
      <c r="L9473" s="131" t="s">
        <v>32</v>
      </c>
      <c r="M9473" s="120" t="s">
        <v>78</v>
      </c>
      <c r="N9473" s="131"/>
      <c r="O9473" s="131"/>
      <c r="P9473" s="126"/>
      <c r="Q9473" s="118"/>
      <c r="R9473" s="118"/>
      <c r="S9473" s="120"/>
      <c r="T9473" s="126"/>
      <c r="U9473" s="126"/>
      <c r="V9473" s="126"/>
      <c r="W9473" s="126"/>
      <c r="X9473" s="126"/>
      <c r="Y9473" s="116"/>
      <c r="Z9473" s="116"/>
      <c r="AA9473" s="116"/>
      <c r="AB9473" s="116"/>
      <c r="AC9473" s="116"/>
      <c r="AD9473" s="116"/>
    </row>
    <row r="9474" spans="1:30" s="189" customFormat="1">
      <c r="A9474" s="116">
        <v>9474</v>
      </c>
      <c r="B9474" s="129">
        <v>44393</v>
      </c>
      <c r="C9474" s="118">
        <f t="shared" si="455"/>
        <v>7</v>
      </c>
      <c r="D9474" s="120" t="s">
        <v>252</v>
      </c>
      <c r="E9474" s="120" t="s">
        <v>21125</v>
      </c>
      <c r="F9474" s="209" t="s">
        <v>21126</v>
      </c>
      <c r="G9474" s="119" t="s">
        <v>15100</v>
      </c>
      <c r="H9474" s="121" t="s">
        <v>140</v>
      </c>
      <c r="I9474" s="121" t="s">
        <v>30</v>
      </c>
      <c r="J9474" s="121" t="s">
        <v>87</v>
      </c>
      <c r="K9474" s="121" t="s">
        <v>584</v>
      </c>
      <c r="L9474" s="131" t="s">
        <v>32</v>
      </c>
      <c r="M9474" s="120" t="s">
        <v>78</v>
      </c>
      <c r="N9474" s="131"/>
      <c r="O9474" s="131"/>
      <c r="P9474" s="126"/>
      <c r="Q9474" s="118"/>
      <c r="R9474" s="118"/>
      <c r="S9474" s="120"/>
      <c r="T9474" s="126"/>
      <c r="U9474" s="126"/>
      <c r="V9474" s="126"/>
      <c r="W9474" s="126"/>
      <c r="X9474" s="126"/>
      <c r="Y9474" s="116"/>
      <c r="Z9474" s="116"/>
      <c r="AA9474" s="116"/>
      <c r="AB9474" s="116"/>
      <c r="AC9474" s="116"/>
      <c r="AD9474" s="116"/>
    </row>
    <row r="9475" spans="1:30" s="189" customFormat="1">
      <c r="A9475" s="116">
        <v>9475</v>
      </c>
      <c r="B9475" s="129">
        <v>44393</v>
      </c>
      <c r="C9475" s="118">
        <f t="shared" si="455"/>
        <v>7</v>
      </c>
      <c r="D9475" s="120" t="s">
        <v>25</v>
      </c>
      <c r="E9475" s="120" t="s">
        <v>21127</v>
      </c>
      <c r="F9475" s="209" t="s">
        <v>21128</v>
      </c>
      <c r="G9475" s="119" t="s">
        <v>21129</v>
      </c>
      <c r="H9475" s="121" t="s">
        <v>1173</v>
      </c>
      <c r="I9475" s="119" t="s">
        <v>42</v>
      </c>
      <c r="J9475" s="121" t="s">
        <v>246</v>
      </c>
      <c r="K9475" s="121" t="s">
        <v>584</v>
      </c>
      <c r="L9475" s="131" t="s">
        <v>32</v>
      </c>
      <c r="M9475" s="120" t="s">
        <v>78</v>
      </c>
      <c r="N9475" s="131"/>
      <c r="O9475" s="131"/>
      <c r="P9475" s="126"/>
      <c r="Q9475" s="118"/>
      <c r="R9475" s="118"/>
      <c r="S9475" s="120"/>
      <c r="T9475" s="126"/>
      <c r="U9475" s="126"/>
      <c r="V9475" s="126"/>
      <c r="W9475" s="126"/>
      <c r="X9475" s="126"/>
      <c r="Y9475" s="116"/>
      <c r="Z9475" s="116"/>
      <c r="AA9475" s="116"/>
      <c r="AB9475" s="116"/>
      <c r="AC9475" s="116"/>
      <c r="AD9475" s="116"/>
    </row>
    <row r="9476" spans="1:30" s="189" customFormat="1">
      <c r="A9476" s="116">
        <v>9476</v>
      </c>
      <c r="B9476" s="129">
        <v>44393</v>
      </c>
      <c r="C9476" s="118">
        <f t="shared" si="455"/>
        <v>7</v>
      </c>
      <c r="D9476" s="120" t="s">
        <v>25</v>
      </c>
      <c r="E9476" s="120" t="s">
        <v>21130</v>
      </c>
      <c r="F9476" s="209" t="s">
        <v>21131</v>
      </c>
      <c r="G9476" s="119" t="s">
        <v>21132</v>
      </c>
      <c r="H9476" s="121" t="s">
        <v>48</v>
      </c>
      <c r="I9476" s="121" t="s">
        <v>30</v>
      </c>
      <c r="J9476" s="121" t="s">
        <v>77</v>
      </c>
      <c r="K9476" s="121" t="s">
        <v>584</v>
      </c>
      <c r="L9476" s="131" t="s">
        <v>32</v>
      </c>
      <c r="M9476" s="120" t="s">
        <v>33</v>
      </c>
      <c r="N9476" s="131">
        <v>44393</v>
      </c>
      <c r="O9476" s="131">
        <v>44393</v>
      </c>
      <c r="P9476" s="126"/>
      <c r="Q9476" s="118"/>
      <c r="R9476" s="118"/>
      <c r="S9476" s="120" t="s">
        <v>237</v>
      </c>
      <c r="T9476" s="126"/>
      <c r="U9476" s="126"/>
      <c r="V9476" s="126"/>
      <c r="W9476" s="126"/>
      <c r="X9476" s="126"/>
      <c r="Y9476" s="116"/>
      <c r="Z9476" s="116"/>
      <c r="AA9476" s="116"/>
      <c r="AB9476" s="116"/>
      <c r="AC9476" s="116"/>
      <c r="AD9476" s="116"/>
    </row>
    <row r="9477" spans="1:30" s="189" customFormat="1" ht="27.6">
      <c r="A9477" s="116">
        <v>9477</v>
      </c>
      <c r="B9477" s="129">
        <v>44393</v>
      </c>
      <c r="C9477" s="118">
        <f t="shared" si="455"/>
        <v>7</v>
      </c>
      <c r="D9477" s="120" t="s">
        <v>25</v>
      </c>
      <c r="E9477" s="120" t="s">
        <v>21133</v>
      </c>
      <c r="F9477" s="209" t="s">
        <v>21134</v>
      </c>
      <c r="G9477" s="119" t="s">
        <v>5017</v>
      </c>
      <c r="H9477" s="121" t="s">
        <v>344</v>
      </c>
      <c r="I9477" s="119" t="s">
        <v>30</v>
      </c>
      <c r="J9477" s="121" t="s">
        <v>15551</v>
      </c>
      <c r="K9477" s="121" t="s">
        <v>584</v>
      </c>
      <c r="L9477" s="131" t="s">
        <v>32</v>
      </c>
      <c r="M9477" s="120" t="s">
        <v>78</v>
      </c>
      <c r="N9477" s="131"/>
      <c r="O9477" s="131"/>
      <c r="P9477" s="126"/>
      <c r="Q9477" s="118"/>
      <c r="R9477" s="118"/>
      <c r="S9477" s="120"/>
      <c r="T9477" s="126"/>
      <c r="U9477" s="126"/>
      <c r="V9477" s="126"/>
      <c r="W9477" s="126"/>
      <c r="X9477" s="126"/>
      <c r="Y9477" s="116"/>
      <c r="Z9477" s="116"/>
      <c r="AA9477" s="116"/>
      <c r="AB9477" s="116"/>
      <c r="AC9477" s="116"/>
      <c r="AD9477" s="116"/>
    </row>
    <row r="9478" spans="1:30" s="189" customFormat="1">
      <c r="A9478" s="116">
        <v>9478</v>
      </c>
      <c r="B9478" s="129">
        <v>44393</v>
      </c>
      <c r="C9478" s="118">
        <f t="shared" si="455"/>
        <v>7</v>
      </c>
      <c r="D9478" s="120" t="s">
        <v>25</v>
      </c>
      <c r="E9478" s="120" t="s">
        <v>21135</v>
      </c>
      <c r="F9478" s="209" t="s">
        <v>21136</v>
      </c>
      <c r="G9478" s="119" t="s">
        <v>15948</v>
      </c>
      <c r="H9478" s="121" t="s">
        <v>29</v>
      </c>
      <c r="I9478" s="119" t="s">
        <v>30</v>
      </c>
      <c r="J9478" s="121" t="s">
        <v>435</v>
      </c>
      <c r="K9478" s="121" t="s">
        <v>584</v>
      </c>
      <c r="L9478" s="131" t="s">
        <v>32</v>
      </c>
      <c r="M9478" s="120" t="s">
        <v>78</v>
      </c>
      <c r="N9478" s="131"/>
      <c r="O9478" s="131"/>
      <c r="P9478" s="126"/>
      <c r="Q9478" s="118"/>
      <c r="R9478" s="118"/>
      <c r="S9478" s="120"/>
      <c r="T9478" s="126"/>
      <c r="U9478" s="126"/>
      <c r="V9478" s="126"/>
      <c r="W9478" s="126"/>
      <c r="X9478" s="126"/>
      <c r="Y9478" s="116"/>
      <c r="Z9478" s="116"/>
      <c r="AA9478" s="116"/>
      <c r="AB9478" s="116"/>
      <c r="AC9478" s="116"/>
      <c r="AD9478" s="116"/>
    </row>
    <row r="9479" spans="1:30" s="189" customFormat="1">
      <c r="A9479" s="116">
        <v>9479</v>
      </c>
      <c r="B9479" s="129">
        <v>44393</v>
      </c>
      <c r="C9479" s="118">
        <f t="shared" si="455"/>
        <v>7</v>
      </c>
      <c r="D9479" s="120" t="s">
        <v>25</v>
      </c>
      <c r="E9479" s="120" t="s">
        <v>21137</v>
      </c>
      <c r="F9479" s="209" t="s">
        <v>2854</v>
      </c>
      <c r="G9479" s="119" t="s">
        <v>21138</v>
      </c>
      <c r="H9479" s="121" t="s">
        <v>53</v>
      </c>
      <c r="I9479" s="119" t="s">
        <v>30</v>
      </c>
      <c r="J9479" s="121" t="s">
        <v>3749</v>
      </c>
      <c r="K9479" s="121" t="s">
        <v>584</v>
      </c>
      <c r="L9479" s="131" t="s">
        <v>32</v>
      </c>
      <c r="M9479" s="120" t="s">
        <v>78</v>
      </c>
      <c r="N9479" s="131"/>
      <c r="O9479" s="131"/>
      <c r="P9479" s="126"/>
      <c r="Q9479" s="118"/>
      <c r="R9479" s="118"/>
      <c r="S9479" s="120"/>
      <c r="T9479" s="126"/>
      <c r="U9479" s="126"/>
      <c r="V9479" s="126"/>
      <c r="W9479" s="126"/>
      <c r="X9479" s="126"/>
      <c r="Y9479" s="116"/>
      <c r="Z9479" s="116"/>
      <c r="AA9479" s="116"/>
      <c r="AB9479" s="116"/>
      <c r="AC9479" s="116"/>
      <c r="AD9479" s="116"/>
    </row>
    <row r="9480" spans="1:30" s="189" customFormat="1">
      <c r="A9480" s="116">
        <v>9480</v>
      </c>
      <c r="B9480" s="129">
        <v>44393</v>
      </c>
      <c r="C9480" s="118">
        <f t="shared" si="455"/>
        <v>7</v>
      </c>
      <c r="D9480" s="120" t="s">
        <v>25</v>
      </c>
      <c r="E9480" s="120" t="s">
        <v>21139</v>
      </c>
      <c r="F9480" s="209" t="s">
        <v>21140</v>
      </c>
      <c r="G9480" s="119" t="s">
        <v>7807</v>
      </c>
      <c r="H9480" s="121" t="s">
        <v>97</v>
      </c>
      <c r="I9480" s="121" t="s">
        <v>30</v>
      </c>
      <c r="J9480" s="121" t="s">
        <v>77</v>
      </c>
      <c r="K9480" s="121" t="s">
        <v>584</v>
      </c>
      <c r="L9480" s="131" t="s">
        <v>32</v>
      </c>
      <c r="M9480" s="120" t="s">
        <v>78</v>
      </c>
      <c r="N9480" s="131"/>
      <c r="O9480" s="131"/>
      <c r="P9480" s="126"/>
      <c r="Q9480" s="118"/>
      <c r="R9480" s="118"/>
      <c r="S9480" s="120"/>
      <c r="T9480" s="126"/>
      <c r="U9480" s="126"/>
      <c r="V9480" s="126"/>
      <c r="W9480" s="126"/>
      <c r="X9480" s="126"/>
      <c r="Y9480" s="116"/>
      <c r="Z9480" s="116"/>
      <c r="AA9480" s="116"/>
      <c r="AB9480" s="116"/>
      <c r="AC9480" s="116"/>
      <c r="AD9480" s="116"/>
    </row>
    <row r="9481" spans="1:30" s="189" customFormat="1" ht="27.6">
      <c r="A9481" s="116">
        <v>9481</v>
      </c>
      <c r="B9481" s="129">
        <v>44393</v>
      </c>
      <c r="C9481" s="118">
        <f t="shared" si="455"/>
        <v>7</v>
      </c>
      <c r="D9481" s="120" t="s">
        <v>25</v>
      </c>
      <c r="E9481" s="120" t="s">
        <v>21141</v>
      </c>
      <c r="F9481" s="209" t="s">
        <v>21142</v>
      </c>
      <c r="G9481" s="119" t="s">
        <v>21143</v>
      </c>
      <c r="H9481" s="121" t="s">
        <v>76</v>
      </c>
      <c r="I9481" s="119" t="s">
        <v>30</v>
      </c>
      <c r="J9481" s="121" t="s">
        <v>87</v>
      </c>
      <c r="K9481" s="121" t="s">
        <v>584</v>
      </c>
      <c r="L9481" s="131" t="s">
        <v>32</v>
      </c>
      <c r="M9481" s="120" t="s">
        <v>78</v>
      </c>
      <c r="N9481" s="131"/>
      <c r="O9481" s="131"/>
      <c r="P9481" s="126"/>
      <c r="Q9481" s="118"/>
      <c r="R9481" s="118"/>
      <c r="S9481" s="120"/>
      <c r="T9481" s="126"/>
      <c r="U9481" s="126"/>
      <c r="V9481" s="126"/>
      <c r="W9481" s="126"/>
      <c r="X9481" s="126"/>
      <c r="Y9481" s="116"/>
      <c r="Z9481" s="116"/>
      <c r="AA9481" s="116"/>
      <c r="AB9481" s="116"/>
      <c r="AC9481" s="116"/>
      <c r="AD9481" s="116"/>
    </row>
    <row r="9482" spans="1:30" s="189" customFormat="1">
      <c r="A9482" s="116">
        <v>9482</v>
      </c>
      <c r="B9482" s="129">
        <v>43455</v>
      </c>
      <c r="C9482" s="118">
        <f t="shared" si="455"/>
        <v>12</v>
      </c>
      <c r="D9482" s="120" t="s">
        <v>25</v>
      </c>
      <c r="E9482" s="120" t="s">
        <v>21144</v>
      </c>
      <c r="F9482" s="209" t="s">
        <v>488</v>
      </c>
      <c r="G9482" s="119" t="s">
        <v>21145</v>
      </c>
      <c r="H9482" s="121" t="s">
        <v>97</v>
      </c>
      <c r="I9482" s="121" t="s">
        <v>30</v>
      </c>
      <c r="J9482" s="121" t="s">
        <v>7142</v>
      </c>
      <c r="K9482" s="121" t="s">
        <v>65</v>
      </c>
      <c r="L9482" s="120" t="s">
        <v>32</v>
      </c>
      <c r="M9482" s="120" t="s">
        <v>33</v>
      </c>
      <c r="N9482" s="131">
        <v>43455</v>
      </c>
      <c r="O9482" s="131">
        <v>44483</v>
      </c>
      <c r="P9482" s="126"/>
      <c r="Q9482" s="118"/>
      <c r="R9482" s="118"/>
      <c r="S9482" s="120"/>
      <c r="T9482" s="126"/>
      <c r="U9482" s="126"/>
      <c r="V9482" s="126"/>
      <c r="W9482" s="126"/>
      <c r="X9482" s="126"/>
      <c r="Y9482" s="116"/>
      <c r="Z9482" s="116"/>
      <c r="AA9482" s="116"/>
      <c r="AB9482" s="116"/>
      <c r="AC9482" s="116"/>
      <c r="AD9482" s="116"/>
    </row>
    <row r="9483" spans="1:30" s="189" customFormat="1" ht="27.6">
      <c r="A9483" s="116">
        <v>9483</v>
      </c>
      <c r="B9483" s="129">
        <v>44393</v>
      </c>
      <c r="C9483" s="118">
        <f t="shared" si="455"/>
        <v>7</v>
      </c>
      <c r="D9483" s="120" t="s">
        <v>25</v>
      </c>
      <c r="E9483" s="120" t="s">
        <v>21146</v>
      </c>
      <c r="F9483" s="209" t="s">
        <v>21147</v>
      </c>
      <c r="G9483" s="119" t="s">
        <v>1539</v>
      </c>
      <c r="H9483" s="121" t="s">
        <v>53</v>
      </c>
      <c r="I9483" s="121" t="s">
        <v>30</v>
      </c>
      <c r="J9483" s="121" t="s">
        <v>9853</v>
      </c>
      <c r="K9483" s="121" t="s">
        <v>584</v>
      </c>
      <c r="L9483" s="131" t="s">
        <v>32</v>
      </c>
      <c r="M9483" s="120" t="s">
        <v>33</v>
      </c>
      <c r="N9483" s="131">
        <v>44421</v>
      </c>
      <c r="O9483" s="131">
        <v>44456</v>
      </c>
      <c r="P9483" s="126"/>
      <c r="Q9483" s="118"/>
      <c r="R9483" s="118"/>
      <c r="S9483" s="120"/>
      <c r="T9483" s="126"/>
      <c r="U9483" s="126"/>
      <c r="V9483" s="126"/>
      <c r="W9483" s="126"/>
      <c r="X9483" s="126"/>
      <c r="Y9483" s="116"/>
      <c r="Z9483" s="116"/>
      <c r="AA9483" s="116"/>
      <c r="AB9483" s="116"/>
      <c r="AC9483" s="116"/>
      <c r="AD9483" s="116"/>
    </row>
    <row r="9484" spans="1:30" s="189" customFormat="1">
      <c r="A9484" s="116">
        <v>9484</v>
      </c>
      <c r="B9484" s="129">
        <v>44396</v>
      </c>
      <c r="C9484" s="118">
        <f t="shared" si="455"/>
        <v>7</v>
      </c>
      <c r="D9484" s="120" t="s">
        <v>252</v>
      </c>
      <c r="E9484" s="120" t="s">
        <v>21148</v>
      </c>
      <c r="F9484" s="209" t="s">
        <v>6645</v>
      </c>
      <c r="G9484" s="119" t="s">
        <v>21149</v>
      </c>
      <c r="H9484" s="121" t="s">
        <v>76</v>
      </c>
      <c r="I9484" s="119" t="s">
        <v>42</v>
      </c>
      <c r="J9484" s="121" t="s">
        <v>43</v>
      </c>
      <c r="K9484" s="121" t="s">
        <v>65</v>
      </c>
      <c r="L9484" s="131" t="s">
        <v>32</v>
      </c>
      <c r="M9484" s="120" t="s">
        <v>78</v>
      </c>
      <c r="N9484" s="131"/>
      <c r="O9484" s="131"/>
      <c r="P9484" s="126"/>
      <c r="Q9484" s="118"/>
      <c r="R9484" s="118"/>
      <c r="S9484" s="120"/>
      <c r="T9484" s="126"/>
      <c r="U9484" s="126"/>
      <c r="V9484" s="126"/>
      <c r="W9484" s="126"/>
      <c r="X9484" s="126"/>
      <c r="Y9484" s="116"/>
      <c r="Z9484" s="116"/>
      <c r="AA9484" s="116"/>
      <c r="AB9484" s="116"/>
      <c r="AC9484" s="116"/>
      <c r="AD9484" s="116"/>
    </row>
    <row r="9485" spans="1:30" s="189" customFormat="1">
      <c r="A9485" s="116">
        <v>9485</v>
      </c>
      <c r="B9485" s="129">
        <v>44396</v>
      </c>
      <c r="C9485" s="118">
        <f t="shared" si="455"/>
        <v>7</v>
      </c>
      <c r="D9485" s="120" t="s">
        <v>252</v>
      </c>
      <c r="E9485" s="120" t="s">
        <v>21150</v>
      </c>
      <c r="F9485" s="209" t="s">
        <v>21151</v>
      </c>
      <c r="G9485" s="119" t="s">
        <v>18645</v>
      </c>
      <c r="H9485" s="121" t="s">
        <v>29</v>
      </c>
      <c r="I9485" s="119" t="s">
        <v>30</v>
      </c>
      <c r="J9485" s="121" t="s">
        <v>7123</v>
      </c>
      <c r="K9485" s="121" t="s">
        <v>65</v>
      </c>
      <c r="L9485" s="131" t="s">
        <v>32</v>
      </c>
      <c r="M9485" s="120" t="s">
        <v>78</v>
      </c>
      <c r="N9485" s="131"/>
      <c r="O9485" s="131"/>
      <c r="P9485" s="126"/>
      <c r="Q9485" s="118"/>
      <c r="R9485" s="118"/>
      <c r="S9485" s="120"/>
      <c r="T9485" s="126"/>
      <c r="U9485" s="126"/>
      <c r="V9485" s="126"/>
      <c r="W9485" s="126"/>
      <c r="X9485" s="126"/>
      <c r="Y9485" s="116"/>
      <c r="Z9485" s="116"/>
      <c r="AA9485" s="116"/>
      <c r="AB9485" s="116"/>
      <c r="AC9485" s="116"/>
      <c r="AD9485" s="116"/>
    </row>
    <row r="9486" spans="1:30" s="189" customFormat="1">
      <c r="A9486" s="116">
        <v>9486</v>
      </c>
      <c r="B9486" s="129">
        <v>44396</v>
      </c>
      <c r="C9486" s="118">
        <f t="shared" si="455"/>
        <v>7</v>
      </c>
      <c r="D9486" s="120" t="s">
        <v>252</v>
      </c>
      <c r="E9486" s="120" t="s">
        <v>21152</v>
      </c>
      <c r="F9486" s="209" t="s">
        <v>21153</v>
      </c>
      <c r="G9486" s="119" t="s">
        <v>21154</v>
      </c>
      <c r="H9486" s="121" t="s">
        <v>140</v>
      </c>
      <c r="I9486" s="121" t="s">
        <v>42</v>
      </c>
      <c r="J9486" s="121" t="s">
        <v>49</v>
      </c>
      <c r="K9486" s="121" t="s">
        <v>65</v>
      </c>
      <c r="L9486" s="131" t="s">
        <v>32</v>
      </c>
      <c r="M9486" s="120" t="s">
        <v>33</v>
      </c>
      <c r="N9486" s="131">
        <v>44399</v>
      </c>
      <c r="O9486" s="131">
        <v>44440</v>
      </c>
      <c r="P9486" s="126"/>
      <c r="Q9486" s="118"/>
      <c r="R9486" s="118"/>
      <c r="S9486" s="120" t="s">
        <v>922</v>
      </c>
      <c r="T9486" s="126">
        <v>44403</v>
      </c>
      <c r="U9486" s="126"/>
      <c r="V9486" s="126"/>
      <c r="W9486" s="126"/>
      <c r="X9486" s="126"/>
      <c r="Y9486" s="116"/>
      <c r="Z9486" s="116"/>
      <c r="AA9486" s="116"/>
      <c r="AB9486" s="116"/>
      <c r="AC9486" s="116"/>
      <c r="AD9486" s="116"/>
    </row>
    <row r="9487" spans="1:30" s="189" customFormat="1">
      <c r="A9487" s="116">
        <v>9487</v>
      </c>
      <c r="B9487" s="129">
        <v>44396</v>
      </c>
      <c r="C9487" s="118">
        <f t="shared" si="455"/>
        <v>7</v>
      </c>
      <c r="D9487" s="120" t="s">
        <v>252</v>
      </c>
      <c r="E9487" s="120" t="s">
        <v>21155</v>
      </c>
      <c r="F9487" s="209" t="s">
        <v>1259</v>
      </c>
      <c r="G9487" s="119" t="s">
        <v>21156</v>
      </c>
      <c r="H9487" s="121" t="s">
        <v>29</v>
      </c>
      <c r="I9487" s="119" t="s">
        <v>30</v>
      </c>
      <c r="J9487" s="121" t="s">
        <v>21121</v>
      </c>
      <c r="K9487" s="121" t="s">
        <v>65</v>
      </c>
      <c r="L9487" s="131" t="s">
        <v>32</v>
      </c>
      <c r="M9487" s="120" t="s">
        <v>33</v>
      </c>
      <c r="N9487" s="131">
        <v>44399</v>
      </c>
      <c r="O9487" s="131">
        <v>44433</v>
      </c>
      <c r="P9487" s="126"/>
      <c r="Q9487" s="118"/>
      <c r="R9487" s="118"/>
      <c r="S9487" s="120" t="s">
        <v>92</v>
      </c>
      <c r="T9487" s="126">
        <v>44433</v>
      </c>
      <c r="U9487" s="126"/>
      <c r="V9487" s="126"/>
      <c r="W9487" s="126"/>
      <c r="X9487" s="126"/>
      <c r="Y9487" s="116"/>
      <c r="Z9487" s="116"/>
      <c r="AA9487" s="116"/>
      <c r="AB9487" s="116"/>
      <c r="AC9487" s="116"/>
      <c r="AD9487" s="116"/>
    </row>
    <row r="9488" spans="1:30" s="189" customFormat="1">
      <c r="A9488" s="116">
        <v>9488</v>
      </c>
      <c r="B9488" s="129">
        <v>44396</v>
      </c>
      <c r="C9488" s="118">
        <f t="shared" si="455"/>
        <v>7</v>
      </c>
      <c r="D9488" s="120" t="s">
        <v>252</v>
      </c>
      <c r="E9488" s="120" t="s">
        <v>21157</v>
      </c>
      <c r="F9488" s="209" t="s">
        <v>21158</v>
      </c>
      <c r="G9488" s="119" t="s">
        <v>21159</v>
      </c>
      <c r="H9488" s="121" t="s">
        <v>86</v>
      </c>
      <c r="I9488" s="121" t="s">
        <v>30</v>
      </c>
      <c r="J9488" s="121" t="s">
        <v>435</v>
      </c>
      <c r="K9488" s="121" t="s">
        <v>584</v>
      </c>
      <c r="L9488" s="131" t="s">
        <v>32</v>
      </c>
      <c r="M9488" s="120" t="s">
        <v>78</v>
      </c>
      <c r="N9488" s="131"/>
      <c r="O9488" s="131"/>
      <c r="P9488" s="126"/>
      <c r="Q9488" s="118"/>
      <c r="R9488" s="118"/>
      <c r="S9488" s="120"/>
      <c r="T9488" s="126"/>
      <c r="U9488" s="126"/>
      <c r="V9488" s="126"/>
      <c r="W9488" s="126"/>
      <c r="X9488" s="126"/>
      <c r="Y9488" s="116"/>
      <c r="Z9488" s="116"/>
      <c r="AA9488" s="116"/>
      <c r="AB9488" s="116"/>
      <c r="AC9488" s="116"/>
      <c r="AD9488" s="116"/>
    </row>
    <row r="9489" spans="1:30" s="189" customFormat="1">
      <c r="A9489" s="116">
        <v>9489</v>
      </c>
      <c r="B9489" s="129">
        <v>44396</v>
      </c>
      <c r="C9489" s="118">
        <f t="shared" si="455"/>
        <v>7</v>
      </c>
      <c r="D9489" s="120" t="s">
        <v>252</v>
      </c>
      <c r="E9489" s="120" t="s">
        <v>21160</v>
      </c>
      <c r="F9489" s="209" t="s">
        <v>7636</v>
      </c>
      <c r="G9489" s="119" t="s">
        <v>15743</v>
      </c>
      <c r="H9489" s="121" t="s">
        <v>177</v>
      </c>
      <c r="I9489" s="121" t="s">
        <v>30</v>
      </c>
      <c r="J9489" s="121" t="s">
        <v>77</v>
      </c>
      <c r="K9489" s="121" t="s">
        <v>65</v>
      </c>
      <c r="L9489" s="131" t="s">
        <v>32</v>
      </c>
      <c r="M9489" s="120" t="s">
        <v>33</v>
      </c>
      <c r="N9489" s="131">
        <v>44399</v>
      </c>
      <c r="O9489" s="131">
        <v>44530</v>
      </c>
      <c r="P9489" s="126"/>
      <c r="Q9489" s="118"/>
      <c r="R9489" s="118"/>
      <c r="S9489" s="120" t="s">
        <v>922</v>
      </c>
      <c r="T9489" s="126">
        <v>44399</v>
      </c>
      <c r="U9489" s="126"/>
      <c r="V9489" s="126"/>
      <c r="W9489" s="126"/>
      <c r="X9489" s="126"/>
      <c r="Y9489" s="116"/>
      <c r="Z9489" s="116"/>
      <c r="AA9489" s="116"/>
      <c r="AB9489" s="116"/>
      <c r="AC9489" s="116"/>
      <c r="AD9489" s="116"/>
    </row>
    <row r="9490" spans="1:30" s="189" customFormat="1">
      <c r="A9490" s="116">
        <v>9490</v>
      </c>
      <c r="B9490" s="129">
        <v>44396</v>
      </c>
      <c r="C9490" s="118">
        <f t="shared" si="455"/>
        <v>7</v>
      </c>
      <c r="D9490" s="120" t="s">
        <v>252</v>
      </c>
      <c r="E9490" s="120" t="s">
        <v>21161</v>
      </c>
      <c r="F9490" s="209" t="s">
        <v>21162</v>
      </c>
      <c r="G9490" s="119" t="s">
        <v>21163</v>
      </c>
      <c r="H9490" s="121" t="s">
        <v>140</v>
      </c>
      <c r="I9490" s="121" t="s">
        <v>196</v>
      </c>
      <c r="J9490" s="121" t="s">
        <v>196</v>
      </c>
      <c r="K9490" s="121" t="s">
        <v>65</v>
      </c>
      <c r="L9490" s="131" t="s">
        <v>32</v>
      </c>
      <c r="M9490" s="120" t="s">
        <v>78</v>
      </c>
      <c r="N9490" s="131"/>
      <c r="O9490" s="131"/>
      <c r="P9490" s="126"/>
      <c r="Q9490" s="118"/>
      <c r="R9490" s="118"/>
      <c r="S9490" s="120"/>
      <c r="T9490" s="126"/>
      <c r="U9490" s="126"/>
      <c r="V9490" s="126"/>
      <c r="W9490" s="126"/>
      <c r="X9490" s="126"/>
      <c r="Y9490" s="116"/>
      <c r="Z9490" s="116"/>
      <c r="AA9490" s="116"/>
      <c r="AB9490" s="116"/>
      <c r="AC9490" s="116"/>
      <c r="AD9490" s="116"/>
    </row>
    <row r="9491" spans="1:30" s="189" customFormat="1">
      <c r="A9491" s="116">
        <v>9491</v>
      </c>
      <c r="B9491" s="129">
        <v>44396</v>
      </c>
      <c r="C9491" s="118">
        <f t="shared" ref="C9491:C9522" si="456">IF(B9491&lt;&gt;0,MONTH(B9491),0)</f>
        <v>7</v>
      </c>
      <c r="D9491" s="120" t="s">
        <v>252</v>
      </c>
      <c r="E9491" s="120" t="s">
        <v>21164</v>
      </c>
      <c r="F9491" s="209" t="s">
        <v>1462</v>
      </c>
      <c r="G9491" s="119" t="s">
        <v>21165</v>
      </c>
      <c r="H9491" s="121" t="s">
        <v>29</v>
      </c>
      <c r="I9491" s="119" t="s">
        <v>63</v>
      </c>
      <c r="J9491" s="121" t="s">
        <v>9446</v>
      </c>
      <c r="K9491" s="121" t="s">
        <v>65</v>
      </c>
      <c r="L9491" s="131" t="s">
        <v>32</v>
      </c>
      <c r="M9491" s="120" t="s">
        <v>78</v>
      </c>
      <c r="N9491" s="131"/>
      <c r="O9491" s="131"/>
      <c r="P9491" s="126"/>
      <c r="Q9491" s="118"/>
      <c r="R9491" s="118"/>
      <c r="S9491" s="120"/>
      <c r="T9491" s="126"/>
      <c r="U9491" s="126"/>
      <c r="V9491" s="126"/>
      <c r="W9491" s="126"/>
      <c r="X9491" s="126"/>
      <c r="Y9491" s="116"/>
      <c r="Z9491" s="116"/>
      <c r="AA9491" s="116"/>
      <c r="AB9491" s="116"/>
      <c r="AC9491" s="116"/>
      <c r="AD9491" s="116"/>
    </row>
    <row r="9492" spans="1:30" s="189" customFormat="1">
      <c r="A9492" s="116">
        <v>9492</v>
      </c>
      <c r="B9492" s="129">
        <v>44396</v>
      </c>
      <c r="C9492" s="118">
        <f t="shared" si="456"/>
        <v>7</v>
      </c>
      <c r="D9492" s="120" t="s">
        <v>252</v>
      </c>
      <c r="E9492" s="120" t="s">
        <v>21166</v>
      </c>
      <c r="F9492" s="209" t="s">
        <v>21167</v>
      </c>
      <c r="G9492" s="119" t="s">
        <v>21168</v>
      </c>
      <c r="H9492" s="121" t="s">
        <v>53</v>
      </c>
      <c r="I9492" s="119" t="s">
        <v>30</v>
      </c>
      <c r="J9492" s="121" t="s">
        <v>1544</v>
      </c>
      <c r="K9492" s="121" t="s">
        <v>65</v>
      </c>
      <c r="L9492" s="131" t="s">
        <v>32</v>
      </c>
      <c r="M9492" s="120" t="s">
        <v>33</v>
      </c>
      <c r="N9492" s="131">
        <v>44399</v>
      </c>
      <c r="O9492" s="131">
        <v>44592</v>
      </c>
      <c r="P9492" s="126"/>
      <c r="Q9492" s="118"/>
      <c r="R9492" s="118"/>
      <c r="S9492" s="120"/>
      <c r="T9492" s="126"/>
      <c r="U9492" s="126"/>
      <c r="V9492" s="126"/>
      <c r="W9492" s="126"/>
      <c r="X9492" s="126"/>
      <c r="Y9492" s="116"/>
      <c r="Z9492" s="116"/>
      <c r="AA9492" s="116"/>
      <c r="AB9492" s="116"/>
      <c r="AC9492" s="116"/>
      <c r="AD9492" s="116"/>
    </row>
    <row r="9493" spans="1:30" s="189" customFormat="1" ht="27.6">
      <c r="A9493" s="116">
        <v>9493</v>
      </c>
      <c r="B9493" s="129">
        <v>44396</v>
      </c>
      <c r="C9493" s="118">
        <f t="shared" si="456"/>
        <v>7</v>
      </c>
      <c r="D9493" s="120" t="s">
        <v>252</v>
      </c>
      <c r="E9493" s="120" t="s">
        <v>21169</v>
      </c>
      <c r="F9493" s="209" t="s">
        <v>21170</v>
      </c>
      <c r="G9493" s="119" t="s">
        <v>21171</v>
      </c>
      <c r="H9493" s="121" t="s">
        <v>86</v>
      </c>
      <c r="I9493" s="119" t="s">
        <v>30</v>
      </c>
      <c r="J9493" s="121" t="s">
        <v>7280</v>
      </c>
      <c r="K9493" s="121" t="s">
        <v>584</v>
      </c>
      <c r="L9493" s="131" t="s">
        <v>32</v>
      </c>
      <c r="M9493" s="120" t="s">
        <v>78</v>
      </c>
      <c r="N9493" s="131"/>
      <c r="O9493" s="131"/>
      <c r="P9493" s="126"/>
      <c r="Q9493" s="118"/>
      <c r="R9493" s="118"/>
      <c r="S9493" s="120"/>
      <c r="T9493" s="126"/>
      <c r="U9493" s="126"/>
      <c r="V9493" s="126"/>
      <c r="W9493" s="126"/>
      <c r="X9493" s="126"/>
      <c r="Y9493" s="116"/>
      <c r="Z9493" s="116"/>
      <c r="AA9493" s="116"/>
      <c r="AB9493" s="116"/>
      <c r="AC9493" s="116"/>
      <c r="AD9493" s="116"/>
    </row>
    <row r="9494" spans="1:30" s="189" customFormat="1">
      <c r="A9494" s="116">
        <v>9494</v>
      </c>
      <c r="B9494" s="129">
        <v>44396</v>
      </c>
      <c r="C9494" s="118">
        <f t="shared" si="456"/>
        <v>7</v>
      </c>
      <c r="D9494" s="120" t="s">
        <v>252</v>
      </c>
      <c r="E9494" s="120" t="s">
        <v>21172</v>
      </c>
      <c r="F9494" s="209" t="s">
        <v>2360</v>
      </c>
      <c r="G9494" s="119" t="s">
        <v>4467</v>
      </c>
      <c r="H9494" s="121" t="s">
        <v>344</v>
      </c>
      <c r="I9494" s="121" t="s">
        <v>42</v>
      </c>
      <c r="J9494" s="121" t="s">
        <v>1874</v>
      </c>
      <c r="K9494" s="121" t="s">
        <v>584</v>
      </c>
      <c r="L9494" s="131" t="s">
        <v>32</v>
      </c>
      <c r="M9494" s="120" t="s">
        <v>78</v>
      </c>
      <c r="N9494" s="131"/>
      <c r="O9494" s="131"/>
      <c r="P9494" s="126"/>
      <c r="Q9494" s="118"/>
      <c r="R9494" s="118"/>
      <c r="S9494" s="120"/>
      <c r="T9494" s="126"/>
      <c r="U9494" s="126"/>
      <c r="V9494" s="126"/>
      <c r="W9494" s="126"/>
      <c r="X9494" s="126"/>
      <c r="Y9494" s="116"/>
      <c r="Z9494" s="116"/>
      <c r="AA9494" s="116"/>
      <c r="AB9494" s="116"/>
      <c r="AC9494" s="116"/>
      <c r="AD9494" s="116"/>
    </row>
    <row r="9495" spans="1:30" s="189" customFormat="1">
      <c r="A9495" s="116">
        <v>9495</v>
      </c>
      <c r="B9495" s="129">
        <v>44396</v>
      </c>
      <c r="C9495" s="118">
        <f t="shared" si="456"/>
        <v>7</v>
      </c>
      <c r="D9495" s="120" t="s">
        <v>252</v>
      </c>
      <c r="E9495" s="120" t="s">
        <v>21173</v>
      </c>
      <c r="F9495" s="209" t="s">
        <v>2223</v>
      </c>
      <c r="G9495" s="119" t="s">
        <v>2612</v>
      </c>
      <c r="H9495" s="121" t="s">
        <v>53</v>
      </c>
      <c r="I9495" s="121" t="s">
        <v>42</v>
      </c>
      <c r="J9495" s="121" t="s">
        <v>91</v>
      </c>
      <c r="K9495" s="121" t="s">
        <v>65</v>
      </c>
      <c r="L9495" s="131" t="s">
        <v>32</v>
      </c>
      <c r="M9495" s="120" t="s">
        <v>78</v>
      </c>
      <c r="N9495" s="131"/>
      <c r="O9495" s="131"/>
      <c r="P9495" s="126"/>
      <c r="Q9495" s="118"/>
      <c r="R9495" s="118"/>
      <c r="S9495" s="120"/>
      <c r="T9495" s="126"/>
      <c r="U9495" s="126"/>
      <c r="V9495" s="126"/>
      <c r="W9495" s="126"/>
      <c r="X9495" s="126"/>
      <c r="Y9495" s="116"/>
      <c r="Z9495" s="116"/>
      <c r="AA9495" s="116"/>
      <c r="AB9495" s="116"/>
      <c r="AC9495" s="116"/>
      <c r="AD9495" s="116"/>
    </row>
    <row r="9496" spans="1:30" s="189" customFormat="1">
      <c r="A9496" s="116">
        <v>9496</v>
      </c>
      <c r="B9496" s="129">
        <v>44396</v>
      </c>
      <c r="C9496" s="118">
        <f t="shared" si="456"/>
        <v>7</v>
      </c>
      <c r="D9496" s="120" t="s">
        <v>252</v>
      </c>
      <c r="E9496" s="120" t="s">
        <v>21174</v>
      </c>
      <c r="F9496" s="209" t="s">
        <v>21175</v>
      </c>
      <c r="G9496" s="119" t="s">
        <v>5737</v>
      </c>
      <c r="H9496" s="121" t="s">
        <v>29</v>
      </c>
      <c r="I9496" s="121" t="s">
        <v>42</v>
      </c>
      <c r="J9496" s="121" t="s">
        <v>211</v>
      </c>
      <c r="K9496" s="121" t="s">
        <v>584</v>
      </c>
      <c r="L9496" s="131" t="s">
        <v>32</v>
      </c>
      <c r="M9496" s="120" t="s">
        <v>78</v>
      </c>
      <c r="N9496" s="131"/>
      <c r="O9496" s="131"/>
      <c r="P9496" s="126"/>
      <c r="Q9496" s="118"/>
      <c r="R9496" s="118"/>
      <c r="S9496" s="120"/>
      <c r="T9496" s="126"/>
      <c r="U9496" s="126"/>
      <c r="V9496" s="126"/>
      <c r="W9496" s="126"/>
      <c r="X9496" s="126"/>
      <c r="Y9496" s="116"/>
      <c r="Z9496" s="116"/>
      <c r="AA9496" s="116"/>
      <c r="AB9496" s="116"/>
      <c r="AC9496" s="116"/>
      <c r="AD9496" s="116"/>
    </row>
    <row r="9497" spans="1:30" s="189" customFormat="1" ht="27.6">
      <c r="A9497" s="116">
        <v>9497</v>
      </c>
      <c r="B9497" s="129">
        <v>44396</v>
      </c>
      <c r="C9497" s="118">
        <f t="shared" si="456"/>
        <v>7</v>
      </c>
      <c r="D9497" s="120" t="s">
        <v>252</v>
      </c>
      <c r="E9497" s="120" t="s">
        <v>21176</v>
      </c>
      <c r="F9497" s="209" t="s">
        <v>21177</v>
      </c>
      <c r="G9497" s="119" t="s">
        <v>1519</v>
      </c>
      <c r="H9497" s="121" t="s">
        <v>53</v>
      </c>
      <c r="I9497" s="121" t="s">
        <v>30</v>
      </c>
      <c r="J9497" s="121" t="s">
        <v>5018</v>
      </c>
      <c r="K9497" s="121" t="s">
        <v>65</v>
      </c>
      <c r="L9497" s="131" t="s">
        <v>32</v>
      </c>
      <c r="M9497" s="120" t="s">
        <v>33</v>
      </c>
      <c r="N9497" s="131">
        <v>44407</v>
      </c>
      <c r="O9497" s="131"/>
      <c r="P9497" s="126"/>
      <c r="Q9497" s="118"/>
      <c r="R9497" s="118"/>
      <c r="S9497" s="120" t="s">
        <v>724</v>
      </c>
      <c r="T9497" s="126">
        <v>44407</v>
      </c>
      <c r="U9497" s="126"/>
      <c r="V9497" s="126"/>
      <c r="W9497" s="126"/>
      <c r="X9497" s="126"/>
      <c r="Y9497" s="116"/>
      <c r="Z9497" s="116"/>
      <c r="AA9497" s="116"/>
      <c r="AB9497" s="116"/>
      <c r="AC9497" s="116"/>
      <c r="AD9497" s="116"/>
    </row>
    <row r="9498" spans="1:30" s="189" customFormat="1">
      <c r="A9498" s="116">
        <v>9498</v>
      </c>
      <c r="B9498" s="129">
        <v>44396</v>
      </c>
      <c r="C9498" s="118">
        <f t="shared" si="456"/>
        <v>7</v>
      </c>
      <c r="D9498" s="120" t="s">
        <v>252</v>
      </c>
      <c r="E9498" s="120" t="s">
        <v>21178</v>
      </c>
      <c r="F9498" s="209" t="s">
        <v>1259</v>
      </c>
      <c r="G9498" s="119" t="s">
        <v>21179</v>
      </c>
      <c r="H9498" s="121" t="s">
        <v>344</v>
      </c>
      <c r="I9498" s="119" t="s">
        <v>42</v>
      </c>
      <c r="J9498" s="121" t="s">
        <v>72</v>
      </c>
      <c r="K9498" s="121" t="s">
        <v>65</v>
      </c>
      <c r="L9498" s="131" t="s">
        <v>32</v>
      </c>
      <c r="M9498" s="120" t="s">
        <v>78</v>
      </c>
      <c r="N9498" s="131"/>
      <c r="O9498" s="131"/>
      <c r="P9498" s="126"/>
      <c r="Q9498" s="118"/>
      <c r="R9498" s="118"/>
      <c r="S9498" s="120"/>
      <c r="T9498" s="126"/>
      <c r="U9498" s="126"/>
      <c r="V9498" s="126"/>
      <c r="W9498" s="126"/>
      <c r="X9498" s="126"/>
      <c r="Y9498" s="116"/>
      <c r="Z9498" s="116"/>
      <c r="AA9498" s="116"/>
      <c r="AB9498" s="116"/>
      <c r="AC9498" s="116"/>
      <c r="AD9498" s="116"/>
    </row>
    <row r="9499" spans="1:30" s="189" customFormat="1">
      <c r="A9499" s="116">
        <v>9499</v>
      </c>
      <c r="B9499" s="129">
        <v>44396</v>
      </c>
      <c r="C9499" s="118">
        <f t="shared" si="456"/>
        <v>7</v>
      </c>
      <c r="D9499" s="120" t="s">
        <v>252</v>
      </c>
      <c r="E9499" s="120" t="s">
        <v>21180</v>
      </c>
      <c r="F9499" s="209" t="s">
        <v>2369</v>
      </c>
      <c r="G9499" s="119" t="s">
        <v>21181</v>
      </c>
      <c r="H9499" s="121" t="s">
        <v>344</v>
      </c>
      <c r="I9499" s="119" t="s">
        <v>30</v>
      </c>
      <c r="J9499" s="121" t="s">
        <v>7142</v>
      </c>
      <c r="K9499" s="121" t="s">
        <v>584</v>
      </c>
      <c r="L9499" s="131" t="s">
        <v>32</v>
      </c>
      <c r="M9499" s="120" t="s">
        <v>78</v>
      </c>
      <c r="N9499" s="131"/>
      <c r="O9499" s="131"/>
      <c r="P9499" s="126"/>
      <c r="Q9499" s="118"/>
      <c r="R9499" s="118"/>
      <c r="S9499" s="120"/>
      <c r="T9499" s="126"/>
      <c r="U9499" s="126"/>
      <c r="V9499" s="126"/>
      <c r="W9499" s="126"/>
      <c r="X9499" s="126"/>
      <c r="Y9499" s="116"/>
      <c r="Z9499" s="116"/>
      <c r="AA9499" s="116"/>
      <c r="AB9499" s="116"/>
      <c r="AC9499" s="116"/>
      <c r="AD9499" s="116"/>
    </row>
    <row r="9500" spans="1:30" s="189" customFormat="1">
      <c r="A9500" s="116">
        <v>9500</v>
      </c>
      <c r="B9500" s="129">
        <v>44396</v>
      </c>
      <c r="C9500" s="118">
        <f t="shared" si="456"/>
        <v>7</v>
      </c>
      <c r="D9500" s="120" t="s">
        <v>252</v>
      </c>
      <c r="E9500" s="120" t="s">
        <v>21182</v>
      </c>
      <c r="F9500" s="209" t="s">
        <v>21183</v>
      </c>
      <c r="G9500" s="119" t="s">
        <v>21184</v>
      </c>
      <c r="H9500" s="121" t="s">
        <v>53</v>
      </c>
      <c r="I9500" s="121" t="s">
        <v>42</v>
      </c>
      <c r="J9500" s="121" t="s">
        <v>319</v>
      </c>
      <c r="K9500" s="121" t="s">
        <v>65</v>
      </c>
      <c r="L9500" s="131" t="s">
        <v>32</v>
      </c>
      <c r="M9500" s="120" t="s">
        <v>78</v>
      </c>
      <c r="N9500" s="131"/>
      <c r="O9500" s="131"/>
      <c r="P9500" s="126"/>
      <c r="Q9500" s="118"/>
      <c r="R9500" s="118"/>
      <c r="S9500" s="120"/>
      <c r="T9500" s="126"/>
      <c r="U9500" s="126"/>
      <c r="V9500" s="126"/>
      <c r="W9500" s="126"/>
      <c r="X9500" s="126"/>
      <c r="Y9500" s="116"/>
      <c r="Z9500" s="116"/>
      <c r="AA9500" s="116"/>
      <c r="AB9500" s="116"/>
      <c r="AC9500" s="116"/>
      <c r="AD9500" s="116"/>
    </row>
    <row r="9501" spans="1:30" s="189" customFormat="1">
      <c r="A9501" s="116">
        <v>9501</v>
      </c>
      <c r="B9501" s="129">
        <v>44396</v>
      </c>
      <c r="C9501" s="118">
        <f t="shared" si="456"/>
        <v>7</v>
      </c>
      <c r="D9501" s="120" t="s">
        <v>252</v>
      </c>
      <c r="E9501" s="120" t="s">
        <v>21185</v>
      </c>
      <c r="F9501" s="209" t="s">
        <v>547</v>
      </c>
      <c r="G9501" s="119" t="s">
        <v>634</v>
      </c>
      <c r="H9501" s="121" t="s">
        <v>1173</v>
      </c>
      <c r="I9501" s="121" t="s">
        <v>30</v>
      </c>
      <c r="J9501" s="121" t="s">
        <v>838</v>
      </c>
      <c r="K9501" s="121" t="s">
        <v>584</v>
      </c>
      <c r="L9501" s="131" t="s">
        <v>32</v>
      </c>
      <c r="M9501" s="120" t="s">
        <v>78</v>
      </c>
      <c r="N9501" s="131"/>
      <c r="O9501" s="131"/>
      <c r="P9501" s="126"/>
      <c r="Q9501" s="118"/>
      <c r="R9501" s="118"/>
      <c r="S9501" s="120"/>
      <c r="T9501" s="126"/>
      <c r="U9501" s="126"/>
      <c r="V9501" s="126"/>
      <c r="W9501" s="126"/>
      <c r="X9501" s="126"/>
      <c r="Y9501" s="116"/>
      <c r="Z9501" s="116"/>
      <c r="AA9501" s="116"/>
      <c r="AB9501" s="116"/>
      <c r="AC9501" s="116"/>
      <c r="AD9501" s="116"/>
    </row>
    <row r="9502" spans="1:30" s="189" customFormat="1">
      <c r="A9502" s="116">
        <v>9502</v>
      </c>
      <c r="B9502" s="129">
        <v>44396</v>
      </c>
      <c r="C9502" s="118">
        <f t="shared" si="456"/>
        <v>7</v>
      </c>
      <c r="D9502" s="120" t="s">
        <v>252</v>
      </c>
      <c r="E9502" s="120" t="s">
        <v>21186</v>
      </c>
      <c r="F9502" s="209" t="s">
        <v>21187</v>
      </c>
      <c r="G9502" s="119" t="s">
        <v>21188</v>
      </c>
      <c r="H9502" s="121" t="s">
        <v>192</v>
      </c>
      <c r="I9502" s="121" t="s">
        <v>42</v>
      </c>
      <c r="J9502" s="121" t="s">
        <v>43</v>
      </c>
      <c r="K9502" s="121" t="s">
        <v>65</v>
      </c>
      <c r="L9502" s="131" t="s">
        <v>32</v>
      </c>
      <c r="M9502" s="120" t="s">
        <v>33</v>
      </c>
      <c r="N9502" s="131">
        <v>44396</v>
      </c>
      <c r="O9502" s="131"/>
      <c r="P9502" s="126"/>
      <c r="Q9502" s="118"/>
      <c r="R9502" s="118"/>
      <c r="S9502" s="120" t="s">
        <v>922</v>
      </c>
      <c r="T9502" s="126">
        <v>44396</v>
      </c>
      <c r="U9502" s="126"/>
      <c r="V9502" s="126"/>
      <c r="W9502" s="126"/>
      <c r="X9502" s="126"/>
      <c r="Y9502" s="116"/>
      <c r="Z9502" s="116"/>
      <c r="AA9502" s="116"/>
      <c r="AB9502" s="116"/>
      <c r="AC9502" s="116"/>
      <c r="AD9502" s="116"/>
    </row>
    <row r="9503" spans="1:30" s="189" customFormat="1">
      <c r="A9503" s="116">
        <v>9503</v>
      </c>
      <c r="B9503" s="129">
        <v>44396</v>
      </c>
      <c r="C9503" s="118">
        <f t="shared" si="456"/>
        <v>7</v>
      </c>
      <c r="D9503" s="120" t="s">
        <v>252</v>
      </c>
      <c r="E9503" s="120" t="s">
        <v>21189</v>
      </c>
      <c r="F9503" s="209" t="s">
        <v>21190</v>
      </c>
      <c r="G9503" s="119" t="s">
        <v>5266</v>
      </c>
      <c r="H9503" s="121" t="s">
        <v>160</v>
      </c>
      <c r="I9503" s="121" t="s">
        <v>63</v>
      </c>
      <c r="J9503" s="121" t="s">
        <v>323</v>
      </c>
      <c r="K9503" s="121" t="s">
        <v>65</v>
      </c>
      <c r="L9503" s="131" t="s">
        <v>32</v>
      </c>
      <c r="M9503" s="120" t="s">
        <v>78</v>
      </c>
      <c r="N9503" s="131"/>
      <c r="O9503" s="131"/>
      <c r="P9503" s="126"/>
      <c r="Q9503" s="118"/>
      <c r="R9503" s="118"/>
      <c r="S9503" s="120"/>
      <c r="T9503" s="126"/>
      <c r="U9503" s="126"/>
      <c r="V9503" s="126"/>
      <c r="W9503" s="126"/>
      <c r="X9503" s="126"/>
      <c r="Y9503" s="116"/>
      <c r="Z9503" s="116"/>
      <c r="AA9503" s="116"/>
      <c r="AB9503" s="116"/>
      <c r="AC9503" s="116"/>
      <c r="AD9503" s="116"/>
    </row>
    <row r="9504" spans="1:30" s="189" customFormat="1">
      <c r="A9504" s="116">
        <v>9504</v>
      </c>
      <c r="B9504" s="129">
        <v>44396</v>
      </c>
      <c r="C9504" s="118">
        <f t="shared" si="456"/>
        <v>7</v>
      </c>
      <c r="D9504" s="120" t="s">
        <v>252</v>
      </c>
      <c r="E9504" s="120" t="s">
        <v>21191</v>
      </c>
      <c r="F9504" s="209" t="s">
        <v>21192</v>
      </c>
      <c r="G9504" s="119" t="s">
        <v>19177</v>
      </c>
      <c r="H9504" s="121" t="s">
        <v>53</v>
      </c>
      <c r="I9504" s="121" t="s">
        <v>42</v>
      </c>
      <c r="J9504" s="121" t="s">
        <v>91</v>
      </c>
      <c r="K9504" s="121" t="s">
        <v>65</v>
      </c>
      <c r="L9504" s="131" t="s">
        <v>32</v>
      </c>
      <c r="M9504" s="120" t="s">
        <v>78</v>
      </c>
      <c r="N9504" s="131"/>
      <c r="O9504" s="131"/>
      <c r="P9504" s="126"/>
      <c r="Q9504" s="118"/>
      <c r="R9504" s="118"/>
      <c r="S9504" s="120"/>
      <c r="T9504" s="126"/>
      <c r="U9504" s="126"/>
      <c r="V9504" s="126"/>
      <c r="W9504" s="126"/>
      <c r="X9504" s="126"/>
      <c r="Y9504" s="116"/>
      <c r="Z9504" s="116"/>
      <c r="AA9504" s="116"/>
      <c r="AB9504" s="116"/>
      <c r="AC9504" s="116"/>
      <c r="AD9504" s="116"/>
    </row>
    <row r="9505" spans="1:30" s="189" customFormat="1">
      <c r="A9505" s="116">
        <v>9505</v>
      </c>
      <c r="B9505" s="129">
        <v>44396</v>
      </c>
      <c r="C9505" s="118">
        <f t="shared" si="456"/>
        <v>7</v>
      </c>
      <c r="D9505" s="120" t="s">
        <v>252</v>
      </c>
      <c r="E9505" s="120" t="s">
        <v>21193</v>
      </c>
      <c r="F9505" s="209" t="s">
        <v>2223</v>
      </c>
      <c r="G9505" s="119" t="s">
        <v>181</v>
      </c>
      <c r="H9505" s="121" t="s">
        <v>140</v>
      </c>
      <c r="I9505" s="119" t="s">
        <v>30</v>
      </c>
      <c r="J9505" s="121" t="s">
        <v>87</v>
      </c>
      <c r="K9505" s="121" t="s">
        <v>584</v>
      </c>
      <c r="L9505" s="131" t="s">
        <v>32</v>
      </c>
      <c r="M9505" s="120" t="s">
        <v>78</v>
      </c>
      <c r="N9505" s="131"/>
      <c r="O9505" s="131"/>
      <c r="P9505" s="126"/>
      <c r="Q9505" s="118"/>
      <c r="R9505" s="118"/>
      <c r="S9505" s="120"/>
      <c r="T9505" s="126"/>
      <c r="U9505" s="126"/>
      <c r="V9505" s="126"/>
      <c r="W9505" s="126"/>
      <c r="X9505" s="126"/>
      <c r="Y9505" s="116"/>
      <c r="Z9505" s="116"/>
      <c r="AA9505" s="116"/>
      <c r="AB9505" s="116"/>
      <c r="AC9505" s="116"/>
      <c r="AD9505" s="116"/>
    </row>
    <row r="9506" spans="1:30" s="189" customFormat="1" ht="27.6">
      <c r="A9506" s="116">
        <v>9506</v>
      </c>
      <c r="B9506" s="129">
        <v>44396</v>
      </c>
      <c r="C9506" s="118">
        <f t="shared" si="456"/>
        <v>7</v>
      </c>
      <c r="D9506" s="120" t="s">
        <v>252</v>
      </c>
      <c r="E9506" s="120" t="s">
        <v>21194</v>
      </c>
      <c r="F9506" s="209" t="s">
        <v>21195</v>
      </c>
      <c r="G9506" s="119" t="s">
        <v>21196</v>
      </c>
      <c r="H9506" s="121" t="s">
        <v>29</v>
      </c>
      <c r="I9506" s="121" t="s">
        <v>42</v>
      </c>
      <c r="J9506" s="121" t="s">
        <v>43</v>
      </c>
      <c r="K9506" s="121" t="s">
        <v>65</v>
      </c>
      <c r="L9506" s="131" t="s">
        <v>32</v>
      </c>
      <c r="M9506" s="120" t="s">
        <v>33</v>
      </c>
      <c r="N9506" s="131">
        <v>44396</v>
      </c>
      <c r="O9506" s="131"/>
      <c r="P9506" s="126"/>
      <c r="Q9506" s="118"/>
      <c r="R9506" s="118"/>
      <c r="S9506" s="120" t="s">
        <v>922</v>
      </c>
      <c r="T9506" s="126">
        <v>44396</v>
      </c>
      <c r="U9506" s="126"/>
      <c r="V9506" s="126"/>
      <c r="W9506" s="126"/>
      <c r="X9506" s="126"/>
      <c r="Y9506" s="116"/>
      <c r="Z9506" s="116"/>
      <c r="AA9506" s="116"/>
      <c r="AB9506" s="116"/>
      <c r="AC9506" s="116"/>
      <c r="AD9506" s="116"/>
    </row>
    <row r="9507" spans="1:30" s="189" customFormat="1">
      <c r="A9507" s="116">
        <v>9507</v>
      </c>
      <c r="B9507" s="129">
        <v>44396</v>
      </c>
      <c r="C9507" s="118">
        <f t="shared" si="456"/>
        <v>7</v>
      </c>
      <c r="D9507" s="120" t="s">
        <v>252</v>
      </c>
      <c r="E9507" s="120" t="s">
        <v>21197</v>
      </c>
      <c r="F9507" s="209" t="s">
        <v>969</v>
      </c>
      <c r="G9507" s="119" t="s">
        <v>5381</v>
      </c>
      <c r="H9507" s="121" t="s">
        <v>192</v>
      </c>
      <c r="I9507" s="119" t="s">
        <v>42</v>
      </c>
      <c r="J9507" s="121" t="s">
        <v>211</v>
      </c>
      <c r="K9507" s="121" t="s">
        <v>584</v>
      </c>
      <c r="L9507" s="131" t="s">
        <v>32</v>
      </c>
      <c r="M9507" s="120" t="s">
        <v>33</v>
      </c>
      <c r="N9507" s="131">
        <v>44400</v>
      </c>
      <c r="O9507" s="131">
        <v>44481</v>
      </c>
      <c r="P9507" s="126"/>
      <c r="Q9507" s="118"/>
      <c r="R9507" s="118"/>
      <c r="S9507" s="120" t="s">
        <v>5090</v>
      </c>
      <c r="T9507" s="126">
        <v>44400</v>
      </c>
      <c r="U9507" s="126"/>
      <c r="V9507" s="126"/>
      <c r="W9507" s="126"/>
      <c r="X9507" s="126"/>
      <c r="Y9507" s="116"/>
      <c r="Z9507" s="116"/>
      <c r="AA9507" s="116"/>
      <c r="AB9507" s="116"/>
      <c r="AC9507" s="116"/>
      <c r="AD9507" s="116"/>
    </row>
    <row r="9508" spans="1:30" s="189" customFormat="1">
      <c r="A9508" s="116">
        <v>9508</v>
      </c>
      <c r="B9508" s="129">
        <v>44396</v>
      </c>
      <c r="C9508" s="118">
        <f t="shared" si="456"/>
        <v>7</v>
      </c>
      <c r="D9508" s="120" t="s">
        <v>252</v>
      </c>
      <c r="E9508" s="120" t="s">
        <v>21198</v>
      </c>
      <c r="F9508" s="209" t="s">
        <v>2223</v>
      </c>
      <c r="G9508" s="119" t="s">
        <v>9564</v>
      </c>
      <c r="H9508" s="121" t="s">
        <v>71</v>
      </c>
      <c r="I9508" s="119" t="s">
        <v>30</v>
      </c>
      <c r="J9508" s="121" t="s">
        <v>8096</v>
      </c>
      <c r="K9508" s="121" t="s">
        <v>65</v>
      </c>
      <c r="L9508" s="131" t="s">
        <v>32</v>
      </c>
      <c r="M9508" s="120" t="s">
        <v>78</v>
      </c>
      <c r="N9508" s="131"/>
      <c r="O9508" s="131"/>
      <c r="P9508" s="126"/>
      <c r="Q9508" s="118"/>
      <c r="R9508" s="118"/>
      <c r="S9508" s="120"/>
      <c r="T9508" s="126"/>
      <c r="U9508" s="126"/>
      <c r="V9508" s="126"/>
      <c r="W9508" s="126"/>
      <c r="X9508" s="126"/>
      <c r="Y9508" s="116"/>
      <c r="Z9508" s="116"/>
      <c r="AA9508" s="116"/>
      <c r="AB9508" s="116"/>
      <c r="AC9508" s="116"/>
      <c r="AD9508" s="116"/>
    </row>
    <row r="9509" spans="1:30" s="189" customFormat="1">
      <c r="A9509" s="116">
        <v>9509</v>
      </c>
      <c r="B9509" s="129">
        <v>44396</v>
      </c>
      <c r="C9509" s="118">
        <f t="shared" si="456"/>
        <v>7</v>
      </c>
      <c r="D9509" s="120" t="s">
        <v>252</v>
      </c>
      <c r="E9509" s="120" t="s">
        <v>21199</v>
      </c>
      <c r="F9509" s="209" t="s">
        <v>21200</v>
      </c>
      <c r="G9509" s="119" t="s">
        <v>9564</v>
      </c>
      <c r="H9509" s="121" t="s">
        <v>71</v>
      </c>
      <c r="I9509" s="119" t="s">
        <v>30</v>
      </c>
      <c r="J9509" s="121" t="s">
        <v>8096</v>
      </c>
      <c r="K9509" s="121" t="s">
        <v>65</v>
      </c>
      <c r="L9509" s="131" t="s">
        <v>32</v>
      </c>
      <c r="M9509" s="120" t="s">
        <v>33</v>
      </c>
      <c r="N9509" s="131">
        <v>44399</v>
      </c>
      <c r="O9509" s="131">
        <v>44614</v>
      </c>
      <c r="P9509" s="126"/>
      <c r="Q9509" s="118"/>
      <c r="R9509" s="118"/>
      <c r="S9509" s="120"/>
      <c r="T9509" s="126"/>
      <c r="U9509" s="126"/>
      <c r="V9509" s="126"/>
      <c r="W9509" s="126"/>
      <c r="X9509" s="126"/>
      <c r="Y9509" s="116"/>
      <c r="Z9509" s="116"/>
      <c r="AA9509" s="116"/>
      <c r="AB9509" s="116"/>
      <c r="AC9509" s="116"/>
      <c r="AD9509" s="116"/>
    </row>
    <row r="9510" spans="1:30" s="189" customFormat="1" ht="27.6">
      <c r="A9510" s="116">
        <v>9510</v>
      </c>
      <c r="B9510" s="129">
        <v>44396</v>
      </c>
      <c r="C9510" s="118">
        <f t="shared" si="456"/>
        <v>7</v>
      </c>
      <c r="D9510" s="120" t="s">
        <v>252</v>
      </c>
      <c r="E9510" s="120" t="s">
        <v>21201</v>
      </c>
      <c r="F9510" s="209" t="s">
        <v>21202</v>
      </c>
      <c r="G9510" s="119" t="s">
        <v>2544</v>
      </c>
      <c r="H9510" s="121" t="s">
        <v>53</v>
      </c>
      <c r="I9510" s="119" t="s">
        <v>42</v>
      </c>
      <c r="J9510" s="121" t="s">
        <v>82</v>
      </c>
      <c r="K9510" s="121" t="s">
        <v>65</v>
      </c>
      <c r="L9510" s="131" t="s">
        <v>32</v>
      </c>
      <c r="M9510" s="120" t="s">
        <v>78</v>
      </c>
      <c r="N9510" s="131"/>
      <c r="O9510" s="131"/>
      <c r="P9510" s="126"/>
      <c r="Q9510" s="118"/>
      <c r="R9510" s="118"/>
      <c r="S9510" s="120"/>
      <c r="T9510" s="126"/>
      <c r="U9510" s="126"/>
      <c r="V9510" s="126"/>
      <c r="W9510" s="126"/>
      <c r="X9510" s="126"/>
      <c r="Y9510" s="116"/>
      <c r="Z9510" s="116"/>
      <c r="AA9510" s="116"/>
      <c r="AB9510" s="116"/>
      <c r="AC9510" s="116"/>
      <c r="AD9510" s="116"/>
    </row>
    <row r="9511" spans="1:30" s="189" customFormat="1">
      <c r="A9511" s="116">
        <v>9511</v>
      </c>
      <c r="B9511" s="129">
        <v>44396</v>
      </c>
      <c r="C9511" s="118">
        <f t="shared" si="456"/>
        <v>7</v>
      </c>
      <c r="D9511" s="120" t="s">
        <v>252</v>
      </c>
      <c r="E9511" s="120" t="s">
        <v>21203</v>
      </c>
      <c r="F9511" s="209" t="s">
        <v>21204</v>
      </c>
      <c r="G9511" s="119" t="s">
        <v>21205</v>
      </c>
      <c r="H9511" s="121" t="s">
        <v>140</v>
      </c>
      <c r="I9511" s="121" t="s">
        <v>30</v>
      </c>
      <c r="J9511" s="121" t="s">
        <v>77</v>
      </c>
      <c r="K9511" s="121" t="s">
        <v>65</v>
      </c>
      <c r="L9511" s="131" t="s">
        <v>32</v>
      </c>
      <c r="M9511" s="120" t="s">
        <v>33</v>
      </c>
      <c r="N9511" s="131">
        <v>44399</v>
      </c>
      <c r="O9511" s="131">
        <v>44592</v>
      </c>
      <c r="P9511" s="126"/>
      <c r="Q9511" s="118"/>
      <c r="R9511" s="118"/>
      <c r="S9511" s="120"/>
      <c r="T9511" s="126"/>
      <c r="U9511" s="126"/>
      <c r="V9511" s="126"/>
      <c r="W9511" s="126"/>
      <c r="X9511" s="126"/>
      <c r="Y9511" s="116"/>
      <c r="Z9511" s="116"/>
      <c r="AA9511" s="116"/>
      <c r="AB9511" s="116"/>
      <c r="AC9511" s="116"/>
      <c r="AD9511" s="116"/>
    </row>
    <row r="9512" spans="1:30" s="189" customFormat="1">
      <c r="A9512" s="116">
        <v>9512</v>
      </c>
      <c r="B9512" s="129">
        <v>44396</v>
      </c>
      <c r="C9512" s="118">
        <f t="shared" si="456"/>
        <v>7</v>
      </c>
      <c r="D9512" s="120" t="s">
        <v>252</v>
      </c>
      <c r="E9512" s="120" t="s">
        <v>21206</v>
      </c>
      <c r="F9512" s="209" t="s">
        <v>579</v>
      </c>
      <c r="G9512" s="119" t="s">
        <v>1273</v>
      </c>
      <c r="H9512" s="121" t="s">
        <v>29</v>
      </c>
      <c r="I9512" s="121" t="s">
        <v>42</v>
      </c>
      <c r="J9512" s="121" t="s">
        <v>72</v>
      </c>
      <c r="K9512" s="121" t="s">
        <v>584</v>
      </c>
      <c r="L9512" s="131" t="s">
        <v>32</v>
      </c>
      <c r="M9512" s="120" t="s">
        <v>78</v>
      </c>
      <c r="N9512" s="131"/>
      <c r="O9512" s="131"/>
      <c r="P9512" s="126"/>
      <c r="Q9512" s="118"/>
      <c r="R9512" s="118"/>
      <c r="S9512" s="120"/>
      <c r="T9512" s="126"/>
      <c r="U9512" s="126"/>
      <c r="V9512" s="126"/>
      <c r="W9512" s="126"/>
      <c r="X9512" s="126"/>
      <c r="Y9512" s="116"/>
      <c r="Z9512" s="116"/>
      <c r="AA9512" s="116"/>
      <c r="AB9512" s="116"/>
      <c r="AC9512" s="116"/>
      <c r="AD9512" s="116"/>
    </row>
    <row r="9513" spans="1:30" s="189" customFormat="1" ht="27.6">
      <c r="A9513" s="116">
        <v>9513</v>
      </c>
      <c r="B9513" s="129">
        <v>44396</v>
      </c>
      <c r="C9513" s="118">
        <f t="shared" si="456"/>
        <v>7</v>
      </c>
      <c r="D9513" s="120" t="s">
        <v>252</v>
      </c>
      <c r="E9513" s="120" t="s">
        <v>21207</v>
      </c>
      <c r="F9513" s="209" t="s">
        <v>21208</v>
      </c>
      <c r="G9513" s="119" t="s">
        <v>1519</v>
      </c>
      <c r="H9513" s="121" t="s">
        <v>53</v>
      </c>
      <c r="I9513" s="121" t="s">
        <v>42</v>
      </c>
      <c r="J9513" s="121" t="s">
        <v>91</v>
      </c>
      <c r="K9513" s="121" t="s">
        <v>65</v>
      </c>
      <c r="L9513" s="131" t="s">
        <v>32</v>
      </c>
      <c r="M9513" s="120" t="s">
        <v>33</v>
      </c>
      <c r="N9513" s="131">
        <v>44399</v>
      </c>
      <c r="O9513" s="131">
        <v>44517</v>
      </c>
      <c r="P9513" s="126"/>
      <c r="Q9513" s="118"/>
      <c r="R9513" s="118"/>
      <c r="S9513" s="120" t="s">
        <v>5090</v>
      </c>
      <c r="T9513" s="126">
        <v>44399</v>
      </c>
      <c r="U9513" s="126"/>
      <c r="V9513" s="126"/>
      <c r="W9513" s="126"/>
      <c r="X9513" s="126"/>
      <c r="Y9513" s="116"/>
      <c r="Z9513" s="116"/>
      <c r="AA9513" s="116"/>
      <c r="AB9513" s="116"/>
      <c r="AC9513" s="116"/>
      <c r="AD9513" s="116"/>
    </row>
    <row r="9514" spans="1:30" s="189" customFormat="1">
      <c r="A9514" s="116">
        <v>9514</v>
      </c>
      <c r="B9514" s="129">
        <v>44396</v>
      </c>
      <c r="C9514" s="118">
        <f t="shared" si="456"/>
        <v>7</v>
      </c>
      <c r="D9514" s="120" t="s">
        <v>252</v>
      </c>
      <c r="E9514" s="120" t="s">
        <v>21209</v>
      </c>
      <c r="F9514" s="209" t="s">
        <v>21210</v>
      </c>
      <c r="G9514" s="119" t="s">
        <v>21211</v>
      </c>
      <c r="H9514" s="121" t="s">
        <v>101</v>
      </c>
      <c r="I9514" s="119" t="s">
        <v>30</v>
      </c>
      <c r="J9514" s="121" t="s">
        <v>7553</v>
      </c>
      <c r="K9514" s="121" t="s">
        <v>65</v>
      </c>
      <c r="L9514" s="131" t="s">
        <v>32</v>
      </c>
      <c r="M9514" s="120" t="s">
        <v>78</v>
      </c>
      <c r="N9514" s="131"/>
      <c r="O9514" s="131"/>
      <c r="P9514" s="126"/>
      <c r="Q9514" s="118"/>
      <c r="R9514" s="118"/>
      <c r="S9514" s="120"/>
      <c r="T9514" s="126"/>
      <c r="U9514" s="126"/>
      <c r="V9514" s="126"/>
      <c r="W9514" s="126"/>
      <c r="X9514" s="126"/>
      <c r="Y9514" s="116"/>
      <c r="Z9514" s="116"/>
      <c r="AA9514" s="116"/>
      <c r="AB9514" s="116"/>
      <c r="AC9514" s="116"/>
      <c r="AD9514" s="116"/>
    </row>
    <row r="9515" spans="1:30" s="189" customFormat="1">
      <c r="A9515" s="116">
        <v>9515</v>
      </c>
      <c r="B9515" s="129">
        <v>44396</v>
      </c>
      <c r="C9515" s="118">
        <f t="shared" si="456"/>
        <v>7</v>
      </c>
      <c r="D9515" s="120" t="s">
        <v>252</v>
      </c>
      <c r="E9515" s="120" t="s">
        <v>21212</v>
      </c>
      <c r="F9515" s="209" t="s">
        <v>2223</v>
      </c>
      <c r="G9515" s="119" t="s">
        <v>21213</v>
      </c>
      <c r="H9515" s="121" t="s">
        <v>177</v>
      </c>
      <c r="I9515" s="121" t="s">
        <v>2361</v>
      </c>
      <c r="J9515" s="121" t="s">
        <v>6800</v>
      </c>
      <c r="K9515" s="121" t="s">
        <v>65</v>
      </c>
      <c r="L9515" s="131" t="s">
        <v>32</v>
      </c>
      <c r="M9515" s="120" t="s">
        <v>33</v>
      </c>
      <c r="N9515" s="131">
        <v>44399</v>
      </c>
      <c r="O9515" s="131">
        <v>44592</v>
      </c>
      <c r="P9515" s="126"/>
      <c r="Q9515" s="118"/>
      <c r="R9515" s="118"/>
      <c r="S9515" s="120"/>
      <c r="T9515" s="126"/>
      <c r="U9515" s="126"/>
      <c r="V9515" s="126"/>
      <c r="W9515" s="126"/>
      <c r="X9515" s="126"/>
      <c r="Y9515" s="116"/>
      <c r="Z9515" s="116"/>
      <c r="AA9515" s="116"/>
      <c r="AB9515" s="116"/>
      <c r="AC9515" s="116"/>
      <c r="AD9515" s="116"/>
    </row>
    <row r="9516" spans="1:30" s="189" customFormat="1">
      <c r="A9516" s="116">
        <v>9516</v>
      </c>
      <c r="B9516" s="129">
        <v>44396</v>
      </c>
      <c r="C9516" s="118">
        <f t="shared" si="456"/>
        <v>7</v>
      </c>
      <c r="D9516" s="120" t="s">
        <v>252</v>
      </c>
      <c r="E9516" s="120" t="s">
        <v>21214</v>
      </c>
      <c r="F9516" s="209" t="s">
        <v>130</v>
      </c>
      <c r="G9516" s="119" t="s">
        <v>21215</v>
      </c>
      <c r="H9516" s="121" t="s">
        <v>101</v>
      </c>
      <c r="I9516" s="119" t="s">
        <v>30</v>
      </c>
      <c r="J9516" s="121" t="s">
        <v>31</v>
      </c>
      <c r="K9516" s="121" t="s">
        <v>584</v>
      </c>
      <c r="L9516" s="131" t="s">
        <v>32</v>
      </c>
      <c r="M9516" s="120" t="s">
        <v>78</v>
      </c>
      <c r="N9516" s="131"/>
      <c r="O9516" s="131"/>
      <c r="P9516" s="126"/>
      <c r="Q9516" s="118"/>
      <c r="R9516" s="118"/>
      <c r="S9516" s="120"/>
      <c r="T9516" s="126"/>
      <c r="U9516" s="126"/>
      <c r="V9516" s="126"/>
      <c r="W9516" s="126"/>
      <c r="X9516" s="126"/>
      <c r="Y9516" s="116"/>
      <c r="Z9516" s="116"/>
      <c r="AA9516" s="116"/>
      <c r="AB9516" s="116"/>
      <c r="AC9516" s="116"/>
      <c r="AD9516" s="116"/>
    </row>
    <row r="9517" spans="1:30" s="189" customFormat="1" ht="27.6">
      <c r="A9517" s="116">
        <v>9517</v>
      </c>
      <c r="B9517" s="129">
        <v>44396</v>
      </c>
      <c r="C9517" s="118">
        <f t="shared" si="456"/>
        <v>7</v>
      </c>
      <c r="D9517" s="120" t="s">
        <v>252</v>
      </c>
      <c r="E9517" s="120" t="s">
        <v>21216</v>
      </c>
      <c r="F9517" s="209" t="s">
        <v>21217</v>
      </c>
      <c r="G9517" s="119" t="s">
        <v>16664</v>
      </c>
      <c r="H9517" s="121" t="s">
        <v>29</v>
      </c>
      <c r="I9517" s="121" t="s">
        <v>30</v>
      </c>
      <c r="J9517" s="121" t="s">
        <v>3886</v>
      </c>
      <c r="K9517" s="121" t="s">
        <v>65</v>
      </c>
      <c r="L9517" s="131" t="s">
        <v>32</v>
      </c>
      <c r="M9517" s="120" t="s">
        <v>33</v>
      </c>
      <c r="N9517" s="131">
        <v>44399</v>
      </c>
      <c r="O9517" s="131">
        <v>44592</v>
      </c>
      <c r="P9517" s="126"/>
      <c r="Q9517" s="118"/>
      <c r="R9517" s="118"/>
      <c r="S9517" s="120"/>
      <c r="T9517" s="126"/>
      <c r="U9517" s="126"/>
      <c r="V9517" s="126"/>
      <c r="W9517" s="126"/>
      <c r="X9517" s="126"/>
      <c r="Y9517" s="116"/>
      <c r="Z9517" s="116"/>
      <c r="AA9517" s="116"/>
      <c r="AB9517" s="116"/>
      <c r="AC9517" s="116"/>
      <c r="AD9517" s="116"/>
    </row>
    <row r="9518" spans="1:30" s="189" customFormat="1">
      <c r="A9518" s="116">
        <v>9518</v>
      </c>
      <c r="B9518" s="129">
        <v>44396</v>
      </c>
      <c r="C9518" s="118">
        <f t="shared" si="456"/>
        <v>7</v>
      </c>
      <c r="D9518" s="120" t="s">
        <v>252</v>
      </c>
      <c r="E9518" s="120" t="s">
        <v>21218</v>
      </c>
      <c r="F9518" s="209" t="s">
        <v>21219</v>
      </c>
      <c r="G9518" s="119" t="s">
        <v>4746</v>
      </c>
      <c r="H9518" s="121" t="s">
        <v>29</v>
      </c>
      <c r="I9518" s="121" t="s">
        <v>42</v>
      </c>
      <c r="J9518" s="121" t="s">
        <v>82</v>
      </c>
      <c r="K9518" s="121" t="s">
        <v>65</v>
      </c>
      <c r="L9518" s="131" t="s">
        <v>32</v>
      </c>
      <c r="M9518" s="120" t="s">
        <v>78</v>
      </c>
      <c r="N9518" s="131"/>
      <c r="O9518" s="131"/>
      <c r="P9518" s="126"/>
      <c r="Q9518" s="118"/>
      <c r="R9518" s="118"/>
      <c r="S9518" s="120"/>
      <c r="T9518" s="126"/>
      <c r="U9518" s="126"/>
      <c r="V9518" s="126"/>
      <c r="W9518" s="126"/>
      <c r="X9518" s="126"/>
      <c r="Y9518" s="116"/>
      <c r="Z9518" s="116"/>
      <c r="AA9518" s="116"/>
      <c r="AB9518" s="116"/>
      <c r="AC9518" s="116"/>
      <c r="AD9518" s="116"/>
    </row>
    <row r="9519" spans="1:30" s="189" customFormat="1">
      <c r="A9519" s="116">
        <v>9519</v>
      </c>
      <c r="B9519" s="129">
        <v>44396</v>
      </c>
      <c r="C9519" s="118">
        <f t="shared" si="456"/>
        <v>7</v>
      </c>
      <c r="D9519" s="120" t="s">
        <v>252</v>
      </c>
      <c r="E9519" s="120" t="s">
        <v>21220</v>
      </c>
      <c r="F9519" s="209" t="s">
        <v>21221</v>
      </c>
      <c r="G9519" s="119" t="s">
        <v>21222</v>
      </c>
      <c r="H9519" s="121" t="s">
        <v>53</v>
      </c>
      <c r="I9519" s="119" t="s">
        <v>30</v>
      </c>
      <c r="J9519" s="121" t="s">
        <v>77</v>
      </c>
      <c r="K9519" s="121" t="s">
        <v>584</v>
      </c>
      <c r="L9519" s="131" t="s">
        <v>32</v>
      </c>
      <c r="M9519" s="120" t="s">
        <v>78</v>
      </c>
      <c r="N9519" s="131"/>
      <c r="O9519" s="131"/>
      <c r="P9519" s="126"/>
      <c r="Q9519" s="118"/>
      <c r="R9519" s="118"/>
      <c r="S9519" s="120"/>
      <c r="T9519" s="126"/>
      <c r="U9519" s="126"/>
      <c r="V9519" s="126"/>
      <c r="W9519" s="126"/>
      <c r="X9519" s="126"/>
      <c r="Y9519" s="116"/>
      <c r="Z9519" s="116"/>
      <c r="AA9519" s="116"/>
      <c r="AB9519" s="116"/>
      <c r="AC9519" s="116"/>
      <c r="AD9519" s="116"/>
    </row>
    <row r="9520" spans="1:30" s="189" customFormat="1" ht="27.6">
      <c r="A9520" s="116">
        <v>9520</v>
      </c>
      <c r="B9520" s="129">
        <v>44396</v>
      </c>
      <c r="C9520" s="118">
        <f t="shared" si="456"/>
        <v>7</v>
      </c>
      <c r="D9520" s="120" t="s">
        <v>252</v>
      </c>
      <c r="E9520" s="120" t="s">
        <v>21223</v>
      </c>
      <c r="F9520" s="209" t="s">
        <v>21224</v>
      </c>
      <c r="G9520" s="119" t="s">
        <v>4855</v>
      </c>
      <c r="H9520" s="121" t="s">
        <v>86</v>
      </c>
      <c r="I9520" s="121" t="s">
        <v>30</v>
      </c>
      <c r="J9520" s="121" t="s">
        <v>5018</v>
      </c>
      <c r="K9520" s="121" t="s">
        <v>65</v>
      </c>
      <c r="L9520" s="131" t="s">
        <v>32</v>
      </c>
      <c r="M9520" s="120" t="s">
        <v>184</v>
      </c>
      <c r="N9520" s="131"/>
      <c r="O9520" s="131"/>
      <c r="P9520" s="126"/>
      <c r="Q9520" s="118"/>
      <c r="R9520" s="118"/>
      <c r="S9520" s="120"/>
      <c r="T9520" s="126"/>
      <c r="U9520" s="126"/>
      <c r="V9520" s="126"/>
      <c r="W9520" s="126"/>
      <c r="X9520" s="126"/>
      <c r="Y9520" s="116"/>
      <c r="Z9520" s="116"/>
      <c r="AA9520" s="116"/>
      <c r="AB9520" s="116"/>
      <c r="AC9520" s="116"/>
      <c r="AD9520" s="116"/>
    </row>
    <row r="9521" spans="1:30" s="189" customFormat="1">
      <c r="A9521" s="116">
        <v>9521</v>
      </c>
      <c r="B9521" s="129">
        <v>44396</v>
      </c>
      <c r="C9521" s="118">
        <f t="shared" si="456"/>
        <v>7</v>
      </c>
      <c r="D9521" s="120" t="s">
        <v>252</v>
      </c>
      <c r="E9521" s="120" t="s">
        <v>21225</v>
      </c>
      <c r="F9521" s="209" t="s">
        <v>13200</v>
      </c>
      <c r="G9521" s="119" t="s">
        <v>21226</v>
      </c>
      <c r="H9521" s="121" t="s">
        <v>53</v>
      </c>
      <c r="I9521" s="121" t="s">
        <v>30</v>
      </c>
      <c r="J9521" s="121" t="s">
        <v>5018</v>
      </c>
      <c r="K9521" s="121" t="s">
        <v>65</v>
      </c>
      <c r="L9521" s="131" t="s">
        <v>32</v>
      </c>
      <c r="M9521" s="120" t="s">
        <v>33</v>
      </c>
      <c r="N9521" s="131">
        <v>44399</v>
      </c>
      <c r="O9521" s="131">
        <v>44592</v>
      </c>
      <c r="P9521" s="126"/>
      <c r="Q9521" s="118"/>
      <c r="R9521" s="118"/>
      <c r="S9521" s="120"/>
      <c r="T9521" s="126"/>
      <c r="U9521" s="126"/>
      <c r="V9521" s="126"/>
      <c r="W9521" s="126"/>
      <c r="X9521" s="126"/>
      <c r="Y9521" s="116"/>
      <c r="Z9521" s="116"/>
      <c r="AA9521" s="116"/>
      <c r="AB9521" s="116"/>
      <c r="AC9521" s="116"/>
      <c r="AD9521" s="116"/>
    </row>
    <row r="9522" spans="1:30" s="189" customFormat="1">
      <c r="A9522" s="116">
        <v>9522</v>
      </c>
      <c r="B9522" s="129">
        <v>44396</v>
      </c>
      <c r="C9522" s="118">
        <f t="shared" si="456"/>
        <v>7</v>
      </c>
      <c r="D9522" s="120" t="s">
        <v>252</v>
      </c>
      <c r="E9522" s="120" t="s">
        <v>21227</v>
      </c>
      <c r="F9522" s="209" t="s">
        <v>21228</v>
      </c>
      <c r="G9522" s="119" t="s">
        <v>3271</v>
      </c>
      <c r="H9522" s="121" t="s">
        <v>29</v>
      </c>
      <c r="I9522" s="119" t="s">
        <v>30</v>
      </c>
      <c r="J9522" s="121" t="s">
        <v>7271</v>
      </c>
      <c r="K9522" s="121" t="s">
        <v>584</v>
      </c>
      <c r="L9522" s="131" t="s">
        <v>32</v>
      </c>
      <c r="M9522" s="120" t="s">
        <v>33</v>
      </c>
      <c r="N9522" s="131">
        <v>44396</v>
      </c>
      <c r="O9522" s="131"/>
      <c r="P9522" s="126"/>
      <c r="Q9522" s="118"/>
      <c r="R9522" s="118"/>
      <c r="S9522" s="120" t="s">
        <v>922</v>
      </c>
      <c r="T9522" s="126">
        <v>44396</v>
      </c>
      <c r="U9522" s="126"/>
      <c r="V9522" s="126"/>
      <c r="W9522" s="126"/>
      <c r="X9522" s="126"/>
      <c r="Y9522" s="116"/>
      <c r="Z9522" s="116"/>
      <c r="AA9522" s="116"/>
      <c r="AB9522" s="116"/>
      <c r="AC9522" s="116"/>
      <c r="AD9522" s="116"/>
    </row>
    <row r="9523" spans="1:30" s="189" customFormat="1">
      <c r="A9523" s="116">
        <v>9523</v>
      </c>
      <c r="B9523" s="129">
        <v>44396</v>
      </c>
      <c r="C9523" s="118">
        <f t="shared" ref="C9523:C9554" si="457">IF(B9523&lt;&gt;0,MONTH(B9523),0)</f>
        <v>7</v>
      </c>
      <c r="D9523" s="120" t="s">
        <v>252</v>
      </c>
      <c r="E9523" s="120" t="s">
        <v>21229</v>
      </c>
      <c r="F9523" s="209" t="s">
        <v>21230</v>
      </c>
      <c r="G9523" s="119" t="s">
        <v>21231</v>
      </c>
      <c r="H9523" s="121" t="s">
        <v>101</v>
      </c>
      <c r="I9523" s="121" t="s">
        <v>42</v>
      </c>
      <c r="J9523" s="121" t="s">
        <v>646</v>
      </c>
      <c r="K9523" s="121" t="s">
        <v>584</v>
      </c>
      <c r="L9523" s="131" t="s">
        <v>32</v>
      </c>
      <c r="M9523" s="120" t="s">
        <v>78</v>
      </c>
      <c r="N9523" s="131"/>
      <c r="O9523" s="131"/>
      <c r="P9523" s="126"/>
      <c r="Q9523" s="118"/>
      <c r="R9523" s="118"/>
      <c r="S9523" s="120"/>
      <c r="T9523" s="126"/>
      <c r="U9523" s="126"/>
      <c r="V9523" s="126"/>
      <c r="W9523" s="126"/>
      <c r="X9523" s="126"/>
      <c r="Y9523" s="116"/>
      <c r="Z9523" s="116"/>
      <c r="AA9523" s="116"/>
      <c r="AB9523" s="116"/>
      <c r="AC9523" s="116"/>
      <c r="AD9523" s="116"/>
    </row>
    <row r="9524" spans="1:30" s="189" customFormat="1" ht="27.6">
      <c r="A9524" s="116">
        <v>9524</v>
      </c>
      <c r="B9524" s="129">
        <v>44396</v>
      </c>
      <c r="C9524" s="118">
        <f t="shared" si="457"/>
        <v>7</v>
      </c>
      <c r="D9524" s="120" t="s">
        <v>252</v>
      </c>
      <c r="E9524" s="120" t="s">
        <v>21232</v>
      </c>
      <c r="F9524" s="209" t="s">
        <v>21233</v>
      </c>
      <c r="G9524" s="119" t="s">
        <v>4280</v>
      </c>
      <c r="H9524" s="121" t="s">
        <v>86</v>
      </c>
      <c r="I9524" s="121" t="s">
        <v>42</v>
      </c>
      <c r="J9524" s="121" t="s">
        <v>43</v>
      </c>
      <c r="K9524" s="121" t="s">
        <v>584</v>
      </c>
      <c r="L9524" s="131" t="s">
        <v>32</v>
      </c>
      <c r="M9524" s="120" t="s">
        <v>78</v>
      </c>
      <c r="N9524" s="131"/>
      <c r="O9524" s="131"/>
      <c r="P9524" s="126"/>
      <c r="Q9524" s="118"/>
      <c r="R9524" s="118"/>
      <c r="S9524" s="120"/>
      <c r="T9524" s="126"/>
      <c r="U9524" s="126"/>
      <c r="V9524" s="126"/>
      <c r="W9524" s="126"/>
      <c r="X9524" s="126"/>
      <c r="Y9524" s="116"/>
      <c r="Z9524" s="116"/>
      <c r="AA9524" s="116"/>
      <c r="AB9524" s="116"/>
      <c r="AC9524" s="116"/>
      <c r="AD9524" s="116"/>
    </row>
    <row r="9525" spans="1:30" s="189" customFormat="1">
      <c r="A9525" s="116">
        <v>9525</v>
      </c>
      <c r="B9525" s="129">
        <v>44396</v>
      </c>
      <c r="C9525" s="118">
        <f t="shared" si="457"/>
        <v>7</v>
      </c>
      <c r="D9525" s="120" t="s">
        <v>252</v>
      </c>
      <c r="E9525" s="120" t="s">
        <v>21234</v>
      </c>
      <c r="F9525" s="209" t="s">
        <v>636</v>
      </c>
      <c r="G9525" s="119" t="s">
        <v>18948</v>
      </c>
      <c r="H9525" s="121" t="s">
        <v>177</v>
      </c>
      <c r="I9525" s="121" t="s">
        <v>30</v>
      </c>
      <c r="J9525" s="121" t="s">
        <v>31</v>
      </c>
      <c r="K9525" s="121" t="s">
        <v>65</v>
      </c>
      <c r="L9525" s="131" t="s">
        <v>32</v>
      </c>
      <c r="M9525" s="120" t="s">
        <v>78</v>
      </c>
      <c r="N9525" s="131"/>
      <c r="O9525" s="131"/>
      <c r="P9525" s="126"/>
      <c r="Q9525" s="118"/>
      <c r="R9525" s="118"/>
      <c r="S9525" s="120"/>
      <c r="T9525" s="126"/>
      <c r="U9525" s="126"/>
      <c r="V9525" s="126"/>
      <c r="W9525" s="126"/>
      <c r="X9525" s="126"/>
      <c r="Y9525" s="116"/>
      <c r="Z9525" s="116"/>
      <c r="AA9525" s="116"/>
      <c r="AB9525" s="116"/>
      <c r="AC9525" s="116"/>
      <c r="AD9525" s="116"/>
    </row>
    <row r="9526" spans="1:30" s="189" customFormat="1">
      <c r="A9526" s="116">
        <v>9526</v>
      </c>
      <c r="B9526" s="129">
        <v>44396</v>
      </c>
      <c r="C9526" s="118">
        <f t="shared" si="457"/>
        <v>7</v>
      </c>
      <c r="D9526" s="120" t="s">
        <v>252</v>
      </c>
      <c r="E9526" s="120" t="s">
        <v>21235</v>
      </c>
      <c r="F9526" s="209" t="s">
        <v>346</v>
      </c>
      <c r="G9526" s="119" t="s">
        <v>21236</v>
      </c>
      <c r="H9526" s="121" t="s">
        <v>140</v>
      </c>
      <c r="I9526" s="121" t="s">
        <v>30</v>
      </c>
      <c r="J9526" s="121" t="s">
        <v>31</v>
      </c>
      <c r="K9526" s="121" t="s">
        <v>584</v>
      </c>
      <c r="L9526" s="131" t="s">
        <v>32</v>
      </c>
      <c r="M9526" s="120" t="s">
        <v>78</v>
      </c>
      <c r="N9526" s="131"/>
      <c r="O9526" s="131"/>
      <c r="P9526" s="126"/>
      <c r="Q9526" s="118"/>
      <c r="R9526" s="118"/>
      <c r="S9526" s="120"/>
      <c r="T9526" s="126"/>
      <c r="U9526" s="126"/>
      <c r="V9526" s="126"/>
      <c r="W9526" s="126"/>
      <c r="X9526" s="126"/>
      <c r="Y9526" s="116"/>
      <c r="Z9526" s="116"/>
      <c r="AA9526" s="116"/>
      <c r="AB9526" s="116"/>
      <c r="AC9526" s="116"/>
      <c r="AD9526" s="116"/>
    </row>
    <row r="9527" spans="1:30" s="189" customFormat="1">
      <c r="A9527" s="116">
        <v>9527</v>
      </c>
      <c r="B9527" s="129">
        <v>44396</v>
      </c>
      <c r="C9527" s="118">
        <f t="shared" si="457"/>
        <v>7</v>
      </c>
      <c r="D9527" s="120" t="s">
        <v>252</v>
      </c>
      <c r="E9527" s="120" t="s">
        <v>21237</v>
      </c>
      <c r="F9527" s="209" t="s">
        <v>547</v>
      </c>
      <c r="G9527" s="119" t="s">
        <v>21238</v>
      </c>
      <c r="H9527" s="121" t="s">
        <v>140</v>
      </c>
      <c r="I9527" s="119" t="s">
        <v>42</v>
      </c>
      <c r="J9527" s="121" t="s">
        <v>91</v>
      </c>
      <c r="K9527" s="121" t="s">
        <v>584</v>
      </c>
      <c r="L9527" s="131" t="s">
        <v>32</v>
      </c>
      <c r="M9527" s="120" t="s">
        <v>78</v>
      </c>
      <c r="N9527" s="131"/>
      <c r="O9527" s="131"/>
      <c r="P9527" s="126"/>
      <c r="Q9527" s="118"/>
      <c r="R9527" s="118"/>
      <c r="S9527" s="120"/>
      <c r="T9527" s="126"/>
      <c r="U9527" s="126"/>
      <c r="V9527" s="126"/>
      <c r="W9527" s="126"/>
      <c r="X9527" s="126"/>
      <c r="Y9527" s="116"/>
      <c r="Z9527" s="116"/>
      <c r="AA9527" s="116"/>
      <c r="AB9527" s="116"/>
      <c r="AC9527" s="116"/>
      <c r="AD9527" s="116"/>
    </row>
    <row r="9528" spans="1:30" s="189" customFormat="1">
      <c r="A9528" s="116">
        <v>9528</v>
      </c>
      <c r="B9528" s="129">
        <v>44396</v>
      </c>
      <c r="C9528" s="118">
        <f t="shared" si="457"/>
        <v>7</v>
      </c>
      <c r="D9528" s="120" t="s">
        <v>252</v>
      </c>
      <c r="E9528" s="120" t="s">
        <v>21239</v>
      </c>
      <c r="F9528" s="209" t="s">
        <v>21240</v>
      </c>
      <c r="G9528" s="119" t="s">
        <v>21241</v>
      </c>
      <c r="H9528" s="121" t="s">
        <v>344</v>
      </c>
      <c r="I9528" s="119" t="s">
        <v>30</v>
      </c>
      <c r="J9528" s="121" t="s">
        <v>31</v>
      </c>
      <c r="K9528" s="121" t="s">
        <v>584</v>
      </c>
      <c r="L9528" s="131" t="s">
        <v>32</v>
      </c>
      <c r="M9528" s="120" t="s">
        <v>78</v>
      </c>
      <c r="N9528" s="131"/>
      <c r="O9528" s="131"/>
      <c r="P9528" s="126"/>
      <c r="Q9528" s="118"/>
      <c r="R9528" s="118"/>
      <c r="S9528" s="120"/>
      <c r="T9528" s="126"/>
      <c r="U9528" s="126"/>
      <c r="V9528" s="126"/>
      <c r="W9528" s="126"/>
      <c r="X9528" s="126"/>
      <c r="Y9528" s="116"/>
      <c r="Z9528" s="116"/>
      <c r="AA9528" s="116"/>
      <c r="AB9528" s="116"/>
      <c r="AC9528" s="116"/>
      <c r="AD9528" s="116"/>
    </row>
    <row r="9529" spans="1:30" s="189" customFormat="1">
      <c r="A9529" s="116">
        <v>9529</v>
      </c>
      <c r="B9529" s="129">
        <v>44396</v>
      </c>
      <c r="C9529" s="118">
        <f t="shared" si="457"/>
        <v>7</v>
      </c>
      <c r="D9529" s="120" t="s">
        <v>252</v>
      </c>
      <c r="E9529" s="120" t="s">
        <v>21242</v>
      </c>
      <c r="F9529" s="209" t="s">
        <v>21243</v>
      </c>
      <c r="G9529" s="119" t="s">
        <v>21244</v>
      </c>
      <c r="H9529" s="121" t="s">
        <v>140</v>
      </c>
      <c r="I9529" s="119" t="s">
        <v>196</v>
      </c>
      <c r="J9529" s="121" t="s">
        <v>196</v>
      </c>
      <c r="K9529" s="121" t="s">
        <v>584</v>
      </c>
      <c r="L9529" s="131" t="s">
        <v>32</v>
      </c>
      <c r="M9529" s="120" t="s">
        <v>78</v>
      </c>
      <c r="N9529" s="131"/>
      <c r="O9529" s="131"/>
      <c r="P9529" s="126"/>
      <c r="Q9529" s="118"/>
      <c r="R9529" s="118"/>
      <c r="S9529" s="120"/>
      <c r="T9529" s="126"/>
      <c r="U9529" s="126"/>
      <c r="V9529" s="126"/>
      <c r="W9529" s="126"/>
      <c r="X9529" s="126"/>
      <c r="Y9529" s="116"/>
      <c r="Z9529" s="116"/>
      <c r="AA9529" s="116"/>
      <c r="AB9529" s="116"/>
      <c r="AC9529" s="116"/>
      <c r="AD9529" s="116"/>
    </row>
    <row r="9530" spans="1:30" s="189" customFormat="1">
      <c r="A9530" s="116">
        <v>9530</v>
      </c>
      <c r="B9530" s="129">
        <v>44396</v>
      </c>
      <c r="C9530" s="118">
        <f t="shared" si="457"/>
        <v>7</v>
      </c>
      <c r="D9530" s="120" t="s">
        <v>252</v>
      </c>
      <c r="E9530" s="120" t="s">
        <v>21245</v>
      </c>
      <c r="F9530" s="209" t="s">
        <v>21246</v>
      </c>
      <c r="G9530" s="119" t="s">
        <v>21247</v>
      </c>
      <c r="H9530" s="121" t="s">
        <v>53</v>
      </c>
      <c r="I9530" s="119" t="s">
        <v>30</v>
      </c>
      <c r="J9530" s="121" t="s">
        <v>6396</v>
      </c>
      <c r="K9530" s="121" t="s">
        <v>584</v>
      </c>
      <c r="L9530" s="131" t="s">
        <v>32</v>
      </c>
      <c r="M9530" s="120" t="s">
        <v>78</v>
      </c>
      <c r="N9530" s="131"/>
      <c r="O9530" s="131"/>
      <c r="P9530" s="126"/>
      <c r="Q9530" s="118"/>
      <c r="R9530" s="118"/>
      <c r="S9530" s="120"/>
      <c r="T9530" s="126"/>
      <c r="U9530" s="126"/>
      <c r="V9530" s="126"/>
      <c r="W9530" s="126"/>
      <c r="X9530" s="126"/>
      <c r="Y9530" s="116"/>
      <c r="Z9530" s="116"/>
      <c r="AA9530" s="116"/>
      <c r="AB9530" s="116"/>
      <c r="AC9530" s="116"/>
      <c r="AD9530" s="116"/>
    </row>
    <row r="9531" spans="1:30" s="189" customFormat="1" ht="27.6">
      <c r="A9531" s="116">
        <v>9531</v>
      </c>
      <c r="B9531" s="129">
        <v>44396</v>
      </c>
      <c r="C9531" s="118">
        <f t="shared" si="457"/>
        <v>7</v>
      </c>
      <c r="D9531" s="120" t="s">
        <v>252</v>
      </c>
      <c r="E9531" s="120" t="s">
        <v>21248</v>
      </c>
      <c r="F9531" s="209" t="s">
        <v>21249</v>
      </c>
      <c r="G9531" s="119" t="s">
        <v>1924</v>
      </c>
      <c r="H9531" s="121" t="s">
        <v>86</v>
      </c>
      <c r="I9531" s="119" t="s">
        <v>42</v>
      </c>
      <c r="J9531" s="121" t="s">
        <v>246</v>
      </c>
      <c r="K9531" s="121" t="s">
        <v>584</v>
      </c>
      <c r="L9531" s="131" t="s">
        <v>32</v>
      </c>
      <c r="M9531" s="120" t="s">
        <v>78</v>
      </c>
      <c r="N9531" s="131"/>
      <c r="O9531" s="131"/>
      <c r="P9531" s="126"/>
      <c r="Q9531" s="118"/>
      <c r="R9531" s="118"/>
      <c r="S9531" s="120"/>
      <c r="T9531" s="126"/>
      <c r="U9531" s="126"/>
      <c r="V9531" s="126"/>
      <c r="W9531" s="126"/>
      <c r="X9531" s="126"/>
      <c r="Y9531" s="116"/>
      <c r="Z9531" s="116"/>
      <c r="AA9531" s="116"/>
      <c r="AB9531" s="116"/>
      <c r="AC9531" s="116"/>
      <c r="AD9531" s="116"/>
    </row>
    <row r="9532" spans="1:30" s="189" customFormat="1">
      <c r="A9532" s="116">
        <v>9532</v>
      </c>
      <c r="B9532" s="129">
        <v>44396</v>
      </c>
      <c r="C9532" s="118">
        <f t="shared" si="457"/>
        <v>7</v>
      </c>
      <c r="D9532" s="120" t="s">
        <v>25</v>
      </c>
      <c r="E9532" s="120" t="s">
        <v>21250</v>
      </c>
      <c r="F9532" s="209" t="s">
        <v>21251</v>
      </c>
      <c r="G9532" s="119" t="s">
        <v>1537</v>
      </c>
      <c r="H9532" s="121" t="s">
        <v>71</v>
      </c>
      <c r="I9532" s="119" t="s">
        <v>42</v>
      </c>
      <c r="J9532" s="121" t="s">
        <v>1811</v>
      </c>
      <c r="K9532" s="121" t="s">
        <v>65</v>
      </c>
      <c r="L9532" s="131" t="s">
        <v>32</v>
      </c>
      <c r="M9532" s="120" t="s">
        <v>78</v>
      </c>
      <c r="N9532" s="131"/>
      <c r="O9532" s="131"/>
      <c r="P9532" s="126"/>
      <c r="Q9532" s="118"/>
      <c r="R9532" s="118"/>
      <c r="S9532" s="120"/>
      <c r="T9532" s="126"/>
      <c r="U9532" s="126"/>
      <c r="V9532" s="126"/>
      <c r="W9532" s="126"/>
      <c r="X9532" s="126"/>
      <c r="Y9532" s="116"/>
      <c r="Z9532" s="116"/>
      <c r="AA9532" s="116"/>
      <c r="AB9532" s="116"/>
      <c r="AC9532" s="116"/>
      <c r="AD9532" s="116"/>
    </row>
    <row r="9533" spans="1:30" s="189" customFormat="1">
      <c r="A9533" s="116">
        <v>9533</v>
      </c>
      <c r="B9533" s="129">
        <v>44396</v>
      </c>
      <c r="C9533" s="118">
        <f t="shared" si="457"/>
        <v>7</v>
      </c>
      <c r="D9533" s="120" t="s">
        <v>25</v>
      </c>
      <c r="E9533" s="120" t="s">
        <v>21252</v>
      </c>
      <c r="F9533" s="209" t="s">
        <v>21253</v>
      </c>
      <c r="G9533" s="119" t="s">
        <v>21254</v>
      </c>
      <c r="H9533" s="121" t="s">
        <v>29</v>
      </c>
      <c r="I9533" s="121" t="s">
        <v>30</v>
      </c>
      <c r="J9533" s="121" t="s">
        <v>435</v>
      </c>
      <c r="K9533" s="121" t="s">
        <v>65</v>
      </c>
      <c r="L9533" s="131" t="s">
        <v>32</v>
      </c>
      <c r="M9533" s="120" t="s">
        <v>33</v>
      </c>
      <c r="N9533" s="131">
        <v>44405</v>
      </c>
      <c r="O9533" s="131">
        <v>44442</v>
      </c>
      <c r="P9533" s="126"/>
      <c r="Q9533" s="118"/>
      <c r="R9533" s="118"/>
      <c r="S9533" s="120"/>
      <c r="T9533" s="126"/>
      <c r="U9533" s="126"/>
      <c r="V9533" s="126"/>
      <c r="W9533" s="126"/>
      <c r="X9533" s="126"/>
      <c r="Y9533" s="116"/>
      <c r="Z9533" s="116"/>
      <c r="AA9533" s="116"/>
      <c r="AB9533" s="116"/>
      <c r="AC9533" s="116"/>
      <c r="AD9533" s="116"/>
    </row>
    <row r="9534" spans="1:30" s="189" customFormat="1" ht="27.6">
      <c r="A9534" s="116">
        <v>9534</v>
      </c>
      <c r="B9534" s="129">
        <v>44396</v>
      </c>
      <c r="C9534" s="118">
        <f t="shared" si="457"/>
        <v>7</v>
      </c>
      <c r="D9534" s="120" t="s">
        <v>25</v>
      </c>
      <c r="E9534" s="120" t="s">
        <v>21255</v>
      </c>
      <c r="F9534" s="209" t="s">
        <v>21256</v>
      </c>
      <c r="G9534" s="119" t="s">
        <v>21257</v>
      </c>
      <c r="H9534" s="121" t="s">
        <v>53</v>
      </c>
      <c r="I9534" s="119" t="s">
        <v>30</v>
      </c>
      <c r="J9534" s="121" t="s">
        <v>77</v>
      </c>
      <c r="K9534" s="121" t="s">
        <v>65</v>
      </c>
      <c r="L9534" s="131" t="s">
        <v>32</v>
      </c>
      <c r="M9534" s="120" t="s">
        <v>78</v>
      </c>
      <c r="N9534" s="131"/>
      <c r="O9534" s="131"/>
      <c r="P9534" s="126"/>
      <c r="Q9534" s="118"/>
      <c r="R9534" s="118"/>
      <c r="S9534" s="120"/>
      <c r="T9534" s="126"/>
      <c r="U9534" s="126"/>
      <c r="V9534" s="126"/>
      <c r="W9534" s="126"/>
      <c r="X9534" s="126"/>
      <c r="Y9534" s="116"/>
      <c r="Z9534" s="116"/>
      <c r="AA9534" s="116"/>
      <c r="AB9534" s="116"/>
      <c r="AC9534" s="116"/>
      <c r="AD9534" s="116"/>
    </row>
    <row r="9535" spans="1:30" s="189" customFormat="1">
      <c r="A9535" s="116">
        <v>9535</v>
      </c>
      <c r="B9535" s="129">
        <v>44396</v>
      </c>
      <c r="C9535" s="118">
        <f t="shared" si="457"/>
        <v>7</v>
      </c>
      <c r="D9535" s="120" t="s">
        <v>25</v>
      </c>
      <c r="E9535" s="120" t="s">
        <v>21258</v>
      </c>
      <c r="F9535" s="209" t="s">
        <v>21259</v>
      </c>
      <c r="G9535" s="119" t="s">
        <v>528</v>
      </c>
      <c r="H9535" s="121" t="s">
        <v>53</v>
      </c>
      <c r="I9535" s="121" t="s">
        <v>30</v>
      </c>
      <c r="J9535" s="121" t="s">
        <v>8033</v>
      </c>
      <c r="K9535" s="121" t="s">
        <v>65</v>
      </c>
      <c r="L9535" s="131" t="s">
        <v>32</v>
      </c>
      <c r="M9535" s="120" t="s">
        <v>78</v>
      </c>
      <c r="N9535" s="131"/>
      <c r="O9535" s="131"/>
      <c r="P9535" s="126"/>
      <c r="Q9535" s="118"/>
      <c r="R9535" s="118"/>
      <c r="S9535" s="120"/>
      <c r="T9535" s="126"/>
      <c r="U9535" s="126"/>
      <c r="V9535" s="126"/>
      <c r="W9535" s="126"/>
      <c r="X9535" s="126"/>
      <c r="Y9535" s="116"/>
      <c r="Z9535" s="116"/>
      <c r="AA9535" s="116"/>
      <c r="AB9535" s="116"/>
      <c r="AC9535" s="116"/>
      <c r="AD9535" s="116"/>
    </row>
    <row r="9536" spans="1:30" s="189" customFormat="1">
      <c r="A9536" s="116">
        <v>9536</v>
      </c>
      <c r="B9536" s="129">
        <v>44396</v>
      </c>
      <c r="C9536" s="118">
        <f t="shared" si="457"/>
        <v>7</v>
      </c>
      <c r="D9536" s="120" t="s">
        <v>25</v>
      </c>
      <c r="E9536" s="120" t="s">
        <v>21260</v>
      </c>
      <c r="F9536" s="209" t="s">
        <v>21261</v>
      </c>
      <c r="G9536" s="119" t="s">
        <v>21262</v>
      </c>
      <c r="H9536" s="121" t="s">
        <v>53</v>
      </c>
      <c r="I9536" s="119" t="s">
        <v>30</v>
      </c>
      <c r="J9536" s="121" t="s">
        <v>77</v>
      </c>
      <c r="K9536" s="121" t="s">
        <v>65</v>
      </c>
      <c r="L9536" s="131" t="s">
        <v>32</v>
      </c>
      <c r="M9536" s="120" t="s">
        <v>78</v>
      </c>
      <c r="N9536" s="131"/>
      <c r="O9536" s="131"/>
      <c r="P9536" s="126"/>
      <c r="Q9536" s="118"/>
      <c r="R9536" s="118"/>
      <c r="S9536" s="120"/>
      <c r="T9536" s="126"/>
      <c r="U9536" s="126"/>
      <c r="V9536" s="126"/>
      <c r="W9536" s="126"/>
      <c r="X9536" s="126"/>
      <c r="Y9536" s="116"/>
      <c r="Z9536" s="116"/>
      <c r="AA9536" s="116"/>
      <c r="AB9536" s="116"/>
      <c r="AC9536" s="116"/>
      <c r="AD9536" s="116"/>
    </row>
    <row r="9537" spans="1:30" s="189" customFormat="1" ht="27.6">
      <c r="A9537" s="116">
        <v>9537</v>
      </c>
      <c r="B9537" s="129">
        <v>44396</v>
      </c>
      <c r="C9537" s="118">
        <f t="shared" si="457"/>
        <v>7</v>
      </c>
      <c r="D9537" s="120" t="s">
        <v>25</v>
      </c>
      <c r="E9537" s="120" t="s">
        <v>21263</v>
      </c>
      <c r="F9537" s="209" t="s">
        <v>21264</v>
      </c>
      <c r="G9537" s="119" t="s">
        <v>1537</v>
      </c>
      <c r="H9537" s="121" t="s">
        <v>53</v>
      </c>
      <c r="I9537" s="119" t="s">
        <v>30</v>
      </c>
      <c r="J9537" s="121" t="s">
        <v>77</v>
      </c>
      <c r="K9537" s="121" t="s">
        <v>65</v>
      </c>
      <c r="L9537" s="131" t="s">
        <v>32</v>
      </c>
      <c r="M9537" s="120" t="s">
        <v>78</v>
      </c>
      <c r="N9537" s="131"/>
      <c r="O9537" s="131"/>
      <c r="P9537" s="126"/>
      <c r="Q9537" s="118"/>
      <c r="R9537" s="118"/>
      <c r="S9537" s="120"/>
      <c r="T9537" s="126"/>
      <c r="U9537" s="126"/>
      <c r="V9537" s="126"/>
      <c r="W9537" s="126"/>
      <c r="X9537" s="126"/>
      <c r="Y9537" s="116"/>
      <c r="Z9537" s="116"/>
      <c r="AA9537" s="116"/>
      <c r="AB9537" s="116"/>
      <c r="AC9537" s="116"/>
      <c r="AD9537" s="116"/>
    </row>
    <row r="9538" spans="1:30" s="189" customFormat="1" ht="27.6">
      <c r="A9538" s="116">
        <v>9538</v>
      </c>
      <c r="B9538" s="129">
        <v>44396</v>
      </c>
      <c r="C9538" s="118">
        <f t="shared" si="457"/>
        <v>7</v>
      </c>
      <c r="D9538" s="120" t="s">
        <v>25</v>
      </c>
      <c r="E9538" s="120" t="s">
        <v>21265</v>
      </c>
      <c r="F9538" s="209" t="s">
        <v>21266</v>
      </c>
      <c r="G9538" s="119" t="s">
        <v>4956</v>
      </c>
      <c r="H9538" s="121" t="s">
        <v>53</v>
      </c>
      <c r="I9538" s="121" t="s">
        <v>63</v>
      </c>
      <c r="J9538" s="121" t="s">
        <v>323</v>
      </c>
      <c r="K9538" s="121" t="s">
        <v>65</v>
      </c>
      <c r="L9538" s="131" t="s">
        <v>32</v>
      </c>
      <c r="M9538" s="120" t="s">
        <v>33</v>
      </c>
      <c r="N9538" s="131">
        <v>44403</v>
      </c>
      <c r="O9538" s="131">
        <v>44442</v>
      </c>
      <c r="P9538" s="126"/>
      <c r="Q9538" s="118"/>
      <c r="R9538" s="118"/>
      <c r="S9538" s="120"/>
      <c r="T9538" s="126"/>
      <c r="U9538" s="126"/>
      <c r="V9538" s="126"/>
      <c r="W9538" s="126"/>
      <c r="X9538" s="126"/>
      <c r="Y9538" s="116"/>
      <c r="Z9538" s="116"/>
      <c r="AA9538" s="116"/>
      <c r="AB9538" s="116"/>
      <c r="AC9538" s="116"/>
      <c r="AD9538" s="116"/>
    </row>
    <row r="9539" spans="1:30" s="189" customFormat="1" ht="27.6">
      <c r="A9539" s="116">
        <v>9539</v>
      </c>
      <c r="B9539" s="129">
        <v>44396</v>
      </c>
      <c r="C9539" s="118">
        <f t="shared" si="457"/>
        <v>7</v>
      </c>
      <c r="D9539" s="120" t="s">
        <v>25</v>
      </c>
      <c r="E9539" s="120" t="s">
        <v>21267</v>
      </c>
      <c r="F9539" s="209" t="s">
        <v>21268</v>
      </c>
      <c r="G9539" s="119" t="s">
        <v>12438</v>
      </c>
      <c r="H9539" s="121" t="s">
        <v>53</v>
      </c>
      <c r="I9539" s="119" t="s">
        <v>30</v>
      </c>
      <c r="J9539" s="121" t="s">
        <v>7216</v>
      </c>
      <c r="K9539" s="121" t="s">
        <v>65</v>
      </c>
      <c r="L9539" s="131" t="s">
        <v>32</v>
      </c>
      <c r="M9539" s="120" t="s">
        <v>33</v>
      </c>
      <c r="N9539" s="131">
        <v>44399</v>
      </c>
      <c r="O9539" s="131">
        <v>44442</v>
      </c>
      <c r="P9539" s="126"/>
      <c r="Q9539" s="118"/>
      <c r="R9539" s="118"/>
      <c r="S9539" s="120"/>
      <c r="T9539" s="126"/>
      <c r="U9539" s="126"/>
      <c r="V9539" s="126"/>
      <c r="W9539" s="126"/>
      <c r="X9539" s="126"/>
      <c r="Y9539" s="116"/>
      <c r="Z9539" s="116"/>
      <c r="AA9539" s="116"/>
      <c r="AB9539" s="116"/>
      <c r="AC9539" s="116"/>
      <c r="AD9539" s="116"/>
    </row>
    <row r="9540" spans="1:30" s="189" customFormat="1">
      <c r="A9540" s="116">
        <v>9540</v>
      </c>
      <c r="B9540" s="129">
        <v>44396</v>
      </c>
      <c r="C9540" s="118">
        <f t="shared" si="457"/>
        <v>7</v>
      </c>
      <c r="D9540" s="120" t="s">
        <v>25</v>
      </c>
      <c r="E9540" s="120" t="s">
        <v>21269</v>
      </c>
      <c r="F9540" s="209" t="s">
        <v>21270</v>
      </c>
      <c r="G9540" s="119" t="s">
        <v>21271</v>
      </c>
      <c r="H9540" s="121" t="s">
        <v>140</v>
      </c>
      <c r="I9540" s="119" t="s">
        <v>42</v>
      </c>
      <c r="J9540" s="121" t="s">
        <v>549</v>
      </c>
      <c r="K9540" s="121" t="s">
        <v>65</v>
      </c>
      <c r="L9540" s="131" t="s">
        <v>32</v>
      </c>
      <c r="M9540" s="120" t="s">
        <v>33</v>
      </c>
      <c r="N9540" s="131">
        <v>44403</v>
      </c>
      <c r="O9540" s="131">
        <v>44442</v>
      </c>
      <c r="P9540" s="126"/>
      <c r="Q9540" s="118"/>
      <c r="R9540" s="118"/>
      <c r="S9540" s="120"/>
      <c r="T9540" s="126"/>
      <c r="U9540" s="126"/>
      <c r="V9540" s="126"/>
      <c r="W9540" s="126"/>
      <c r="X9540" s="126"/>
      <c r="Y9540" s="116"/>
      <c r="Z9540" s="116"/>
      <c r="AA9540" s="116"/>
      <c r="AB9540" s="116"/>
      <c r="AC9540" s="116"/>
      <c r="AD9540" s="116"/>
    </row>
    <row r="9541" spans="1:30" s="189" customFormat="1" ht="27.6">
      <c r="A9541" s="116">
        <v>9541</v>
      </c>
      <c r="B9541" s="129">
        <v>44396</v>
      </c>
      <c r="C9541" s="118">
        <f t="shared" si="457"/>
        <v>7</v>
      </c>
      <c r="D9541" s="120" t="s">
        <v>25</v>
      </c>
      <c r="E9541" s="120" t="s">
        <v>21272</v>
      </c>
      <c r="F9541" s="209" t="s">
        <v>21273</v>
      </c>
      <c r="G9541" s="119" t="s">
        <v>17627</v>
      </c>
      <c r="H9541" s="121" t="s">
        <v>140</v>
      </c>
      <c r="I9541" s="121" t="s">
        <v>30</v>
      </c>
      <c r="J9541" s="121" t="s">
        <v>7216</v>
      </c>
      <c r="K9541" s="121" t="s">
        <v>65</v>
      </c>
      <c r="L9541" s="131" t="s">
        <v>32</v>
      </c>
      <c r="M9541" s="120" t="s">
        <v>78</v>
      </c>
      <c r="N9541" s="131"/>
      <c r="O9541" s="131"/>
      <c r="P9541" s="126"/>
      <c r="Q9541" s="118"/>
      <c r="R9541" s="118"/>
      <c r="S9541" s="120"/>
      <c r="T9541" s="126"/>
      <c r="U9541" s="126"/>
      <c r="V9541" s="126"/>
      <c r="W9541" s="126"/>
      <c r="X9541" s="126"/>
      <c r="Y9541" s="116"/>
      <c r="Z9541" s="116"/>
      <c r="AA9541" s="116"/>
      <c r="AB9541" s="116"/>
      <c r="AC9541" s="116"/>
      <c r="AD9541" s="116"/>
    </row>
    <row r="9542" spans="1:30" s="189" customFormat="1">
      <c r="A9542" s="116">
        <v>9542</v>
      </c>
      <c r="B9542" s="129">
        <v>44396</v>
      </c>
      <c r="C9542" s="118">
        <f t="shared" si="457"/>
        <v>7</v>
      </c>
      <c r="D9542" s="120" t="s">
        <v>25</v>
      </c>
      <c r="E9542" s="120" t="s">
        <v>21274</v>
      </c>
      <c r="F9542" s="209" t="s">
        <v>21275</v>
      </c>
      <c r="G9542" s="119" t="s">
        <v>21276</v>
      </c>
      <c r="H9542" s="121" t="s">
        <v>192</v>
      </c>
      <c r="I9542" s="121" t="s">
        <v>42</v>
      </c>
      <c r="J9542" s="121" t="s">
        <v>72</v>
      </c>
      <c r="K9542" s="121" t="s">
        <v>65</v>
      </c>
      <c r="L9542" s="131" t="s">
        <v>32</v>
      </c>
      <c r="M9542" s="120" t="s">
        <v>78</v>
      </c>
      <c r="N9542" s="131"/>
      <c r="O9542" s="131"/>
      <c r="P9542" s="126"/>
      <c r="Q9542" s="118"/>
      <c r="R9542" s="118"/>
      <c r="S9542" s="120"/>
      <c r="T9542" s="126"/>
      <c r="U9542" s="126"/>
      <c r="V9542" s="126"/>
      <c r="W9542" s="126"/>
      <c r="X9542" s="126"/>
      <c r="Y9542" s="116"/>
      <c r="Z9542" s="116"/>
      <c r="AA9542" s="116"/>
      <c r="AB9542" s="116"/>
      <c r="AC9542" s="116"/>
      <c r="AD9542" s="116"/>
    </row>
    <row r="9543" spans="1:30" s="189" customFormat="1">
      <c r="A9543" s="116">
        <v>9543</v>
      </c>
      <c r="B9543" s="129">
        <v>44396</v>
      </c>
      <c r="C9543" s="118">
        <f t="shared" si="457"/>
        <v>7</v>
      </c>
      <c r="D9543" s="120" t="s">
        <v>25</v>
      </c>
      <c r="E9543" s="120" t="s">
        <v>21277</v>
      </c>
      <c r="F9543" s="209" t="s">
        <v>1397</v>
      </c>
      <c r="G9543" s="119" t="s">
        <v>21278</v>
      </c>
      <c r="H9543" s="121" t="s">
        <v>192</v>
      </c>
      <c r="I9543" s="119" t="s">
        <v>30</v>
      </c>
      <c r="J9543" s="121" t="s">
        <v>77</v>
      </c>
      <c r="K9543" s="121" t="s">
        <v>65</v>
      </c>
      <c r="L9543" s="131" t="s">
        <v>32</v>
      </c>
      <c r="M9543" s="120" t="s">
        <v>78</v>
      </c>
      <c r="N9543" s="131"/>
      <c r="O9543" s="131"/>
      <c r="P9543" s="126"/>
      <c r="Q9543" s="118"/>
      <c r="R9543" s="118"/>
      <c r="S9543" s="120"/>
      <c r="T9543" s="126"/>
      <c r="U9543" s="126"/>
      <c r="V9543" s="126"/>
      <c r="W9543" s="126"/>
      <c r="X9543" s="126"/>
      <c r="Y9543" s="116"/>
      <c r="Z9543" s="116"/>
      <c r="AA9543" s="116"/>
      <c r="AB9543" s="116"/>
      <c r="AC9543" s="116"/>
      <c r="AD9543" s="116"/>
    </row>
    <row r="9544" spans="1:30" s="189" customFormat="1" ht="27.6">
      <c r="A9544" s="116">
        <v>9544</v>
      </c>
      <c r="B9544" s="129">
        <v>44396</v>
      </c>
      <c r="C9544" s="118">
        <f t="shared" si="457"/>
        <v>7</v>
      </c>
      <c r="D9544" s="120" t="s">
        <v>25</v>
      </c>
      <c r="E9544" s="120" t="s">
        <v>21279</v>
      </c>
      <c r="F9544" s="209" t="s">
        <v>21280</v>
      </c>
      <c r="G9544" s="119" t="s">
        <v>21281</v>
      </c>
      <c r="H9544" s="121" t="s">
        <v>41</v>
      </c>
      <c r="I9544" s="121" t="s">
        <v>30</v>
      </c>
      <c r="J9544" s="121" t="s">
        <v>7726</v>
      </c>
      <c r="K9544" s="121" t="s">
        <v>65</v>
      </c>
      <c r="L9544" s="131" t="s">
        <v>32</v>
      </c>
      <c r="M9544" s="120" t="s">
        <v>78</v>
      </c>
      <c r="N9544" s="131"/>
      <c r="O9544" s="131"/>
      <c r="P9544" s="126"/>
      <c r="Q9544" s="118"/>
      <c r="R9544" s="118"/>
      <c r="S9544" s="120"/>
      <c r="T9544" s="126"/>
      <c r="U9544" s="126"/>
      <c r="V9544" s="126"/>
      <c r="W9544" s="126"/>
      <c r="X9544" s="126"/>
      <c r="Y9544" s="116"/>
      <c r="Z9544" s="116"/>
      <c r="AA9544" s="116"/>
      <c r="AB9544" s="116"/>
      <c r="AC9544" s="116"/>
      <c r="AD9544" s="116"/>
    </row>
    <row r="9545" spans="1:30" s="189" customFormat="1">
      <c r="A9545" s="116">
        <v>9545</v>
      </c>
      <c r="B9545" s="129">
        <v>44396</v>
      </c>
      <c r="C9545" s="118">
        <f t="shared" si="457"/>
        <v>7</v>
      </c>
      <c r="D9545" s="120" t="s">
        <v>25</v>
      </c>
      <c r="E9545" s="120" t="s">
        <v>21282</v>
      </c>
      <c r="F9545" s="209" t="s">
        <v>21283</v>
      </c>
      <c r="G9545" s="119" t="s">
        <v>21284</v>
      </c>
      <c r="H9545" s="121" t="s">
        <v>41</v>
      </c>
      <c r="I9545" s="121" t="s">
        <v>30</v>
      </c>
      <c r="J9545" s="121" t="s">
        <v>87</v>
      </c>
      <c r="K9545" s="121" t="s">
        <v>65</v>
      </c>
      <c r="L9545" s="131" t="s">
        <v>32</v>
      </c>
      <c r="M9545" s="120" t="s">
        <v>33</v>
      </c>
      <c r="N9545" s="131">
        <v>44403</v>
      </c>
      <c r="O9545" s="131">
        <v>44442</v>
      </c>
      <c r="P9545" s="126"/>
      <c r="Q9545" s="118"/>
      <c r="R9545" s="118"/>
      <c r="S9545" s="120"/>
      <c r="T9545" s="126"/>
      <c r="U9545" s="126"/>
      <c r="V9545" s="126"/>
      <c r="W9545" s="126"/>
      <c r="X9545" s="126"/>
      <c r="Y9545" s="116"/>
      <c r="Z9545" s="116"/>
      <c r="AA9545" s="116"/>
      <c r="AB9545" s="116"/>
      <c r="AC9545" s="116"/>
      <c r="AD9545" s="116"/>
    </row>
    <row r="9546" spans="1:30" s="189" customFormat="1" ht="27.6">
      <c r="A9546" s="116">
        <v>9546</v>
      </c>
      <c r="B9546" s="129">
        <v>44396</v>
      </c>
      <c r="C9546" s="118">
        <f t="shared" si="457"/>
        <v>7</v>
      </c>
      <c r="D9546" s="120" t="s">
        <v>25</v>
      </c>
      <c r="E9546" s="120" t="s">
        <v>21285</v>
      </c>
      <c r="F9546" s="209" t="s">
        <v>21286</v>
      </c>
      <c r="G9546" s="119" t="s">
        <v>801</v>
      </c>
      <c r="H9546" s="121" t="s">
        <v>41</v>
      </c>
      <c r="I9546" s="119" t="s">
        <v>42</v>
      </c>
      <c r="J9546" s="121" t="s">
        <v>49</v>
      </c>
      <c r="K9546" s="121" t="s">
        <v>65</v>
      </c>
      <c r="L9546" s="131" t="s">
        <v>32</v>
      </c>
      <c r="M9546" s="120" t="s">
        <v>33</v>
      </c>
      <c r="N9546" s="131">
        <v>44403</v>
      </c>
      <c r="O9546" s="131">
        <v>44407</v>
      </c>
      <c r="P9546" s="126"/>
      <c r="Q9546" s="118"/>
      <c r="R9546" s="118"/>
      <c r="S9546" s="120" t="s">
        <v>92</v>
      </c>
      <c r="T9546" s="126"/>
      <c r="U9546" s="126"/>
      <c r="V9546" s="126"/>
      <c r="W9546" s="126"/>
      <c r="X9546" s="126"/>
      <c r="Y9546" s="116"/>
      <c r="Z9546" s="116"/>
      <c r="AA9546" s="116"/>
      <c r="AB9546" s="116"/>
      <c r="AC9546" s="116"/>
      <c r="AD9546" s="116"/>
    </row>
    <row r="9547" spans="1:30" s="189" customFormat="1" ht="27.6">
      <c r="A9547" s="116">
        <v>9547</v>
      </c>
      <c r="B9547" s="129">
        <v>44396</v>
      </c>
      <c r="C9547" s="118">
        <f t="shared" si="457"/>
        <v>7</v>
      </c>
      <c r="D9547" s="120" t="s">
        <v>25</v>
      </c>
      <c r="E9547" s="120" t="s">
        <v>21287</v>
      </c>
      <c r="F9547" s="209" t="s">
        <v>21288</v>
      </c>
      <c r="G9547" s="119" t="s">
        <v>21289</v>
      </c>
      <c r="H9547" s="121" t="s">
        <v>41</v>
      </c>
      <c r="I9547" s="121" t="s">
        <v>30</v>
      </c>
      <c r="J9547" s="121" t="s">
        <v>87</v>
      </c>
      <c r="K9547" s="121" t="s">
        <v>65</v>
      </c>
      <c r="L9547" s="131" t="s">
        <v>32</v>
      </c>
      <c r="M9547" s="120" t="s">
        <v>33</v>
      </c>
      <c r="N9547" s="131">
        <v>44403</v>
      </c>
      <c r="O9547" s="131">
        <v>44407</v>
      </c>
      <c r="P9547" s="126"/>
      <c r="Q9547" s="118"/>
      <c r="R9547" s="118"/>
      <c r="S9547" s="120" t="s">
        <v>92</v>
      </c>
      <c r="T9547" s="126">
        <v>44407</v>
      </c>
      <c r="U9547" s="126"/>
      <c r="V9547" s="126"/>
      <c r="W9547" s="126"/>
      <c r="X9547" s="126"/>
      <c r="Y9547" s="116"/>
      <c r="Z9547" s="116"/>
      <c r="AA9547" s="116"/>
      <c r="AB9547" s="116"/>
      <c r="AC9547" s="116"/>
      <c r="AD9547" s="116"/>
    </row>
    <row r="9548" spans="1:30" s="189" customFormat="1">
      <c r="A9548" s="116">
        <v>9548</v>
      </c>
      <c r="B9548" s="129">
        <v>44396</v>
      </c>
      <c r="C9548" s="118">
        <f t="shared" si="457"/>
        <v>7</v>
      </c>
      <c r="D9548" s="120" t="s">
        <v>25</v>
      </c>
      <c r="E9548" s="120" t="s">
        <v>21290</v>
      </c>
      <c r="F9548" s="209" t="s">
        <v>21291</v>
      </c>
      <c r="G9548" s="119" t="s">
        <v>3491</v>
      </c>
      <c r="H9548" s="121" t="s">
        <v>53</v>
      </c>
      <c r="I9548" s="119" t="s">
        <v>42</v>
      </c>
      <c r="J9548" s="121" t="s">
        <v>82</v>
      </c>
      <c r="K9548" s="121" t="s">
        <v>65</v>
      </c>
      <c r="L9548" s="131" t="s">
        <v>32</v>
      </c>
      <c r="M9548" s="120" t="s">
        <v>33</v>
      </c>
      <c r="N9548" s="131">
        <v>44403</v>
      </c>
      <c r="O9548" s="131">
        <v>44496</v>
      </c>
      <c r="P9548" s="126"/>
      <c r="Q9548" s="118"/>
      <c r="R9548" s="118"/>
      <c r="S9548" s="120" t="s">
        <v>237</v>
      </c>
      <c r="T9548" s="126">
        <v>44403</v>
      </c>
      <c r="U9548" s="126"/>
      <c r="V9548" s="126"/>
      <c r="W9548" s="126"/>
      <c r="X9548" s="126"/>
      <c r="Y9548" s="116" t="s">
        <v>21292</v>
      </c>
      <c r="Z9548" s="116"/>
      <c r="AA9548" s="116"/>
      <c r="AB9548" s="116"/>
      <c r="AC9548" s="116"/>
      <c r="AD9548" s="116"/>
    </row>
    <row r="9549" spans="1:30" s="189" customFormat="1">
      <c r="A9549" s="116">
        <v>9549</v>
      </c>
      <c r="B9549" s="129">
        <v>44396</v>
      </c>
      <c r="C9549" s="118">
        <f t="shared" si="457"/>
        <v>7</v>
      </c>
      <c r="D9549" s="120" t="s">
        <v>25</v>
      </c>
      <c r="E9549" s="116" t="s">
        <v>21293</v>
      </c>
      <c r="F9549" s="209" t="s">
        <v>21294</v>
      </c>
      <c r="G9549" s="119" t="s">
        <v>21295</v>
      </c>
      <c r="H9549" s="121" t="s">
        <v>41</v>
      </c>
      <c r="I9549" s="121" t="s">
        <v>42</v>
      </c>
      <c r="J9549" s="121" t="s">
        <v>82</v>
      </c>
      <c r="K9549" s="121" t="s">
        <v>65</v>
      </c>
      <c r="L9549" s="131" t="s">
        <v>32</v>
      </c>
      <c r="M9549" s="120" t="s">
        <v>78</v>
      </c>
      <c r="N9549" s="131"/>
      <c r="O9549" s="131"/>
      <c r="P9549" s="126"/>
      <c r="Q9549" s="118"/>
      <c r="R9549" s="118"/>
      <c r="S9549" s="120"/>
      <c r="T9549" s="126"/>
      <c r="U9549" s="126"/>
      <c r="V9549" s="126"/>
      <c r="W9549" s="126"/>
      <c r="X9549" s="126"/>
      <c r="Y9549" s="116"/>
      <c r="Z9549" s="116"/>
      <c r="AA9549" s="116"/>
      <c r="AB9549" s="116"/>
      <c r="AC9549" s="116"/>
      <c r="AD9549" s="116"/>
    </row>
    <row r="9550" spans="1:30" s="189" customFormat="1">
      <c r="A9550" s="116">
        <v>9550</v>
      </c>
      <c r="B9550" s="129">
        <v>44396</v>
      </c>
      <c r="C9550" s="118">
        <f t="shared" si="457"/>
        <v>7</v>
      </c>
      <c r="D9550" s="120" t="s">
        <v>25</v>
      </c>
      <c r="E9550" s="120" t="s">
        <v>21296</v>
      </c>
      <c r="F9550" s="209" t="s">
        <v>21297</v>
      </c>
      <c r="G9550" s="119" t="s">
        <v>21298</v>
      </c>
      <c r="H9550" s="121" t="s">
        <v>48</v>
      </c>
      <c r="I9550" s="119" t="s">
        <v>42</v>
      </c>
      <c r="J9550" s="121" t="s">
        <v>72</v>
      </c>
      <c r="K9550" s="121" t="s">
        <v>65</v>
      </c>
      <c r="L9550" s="131" t="s">
        <v>32</v>
      </c>
      <c r="M9550" s="120" t="s">
        <v>33</v>
      </c>
      <c r="N9550" s="131">
        <v>44403</v>
      </c>
      <c r="O9550" s="131">
        <v>44428</v>
      </c>
      <c r="P9550" s="126"/>
      <c r="Q9550" s="118"/>
      <c r="R9550" s="118"/>
      <c r="S9550" s="120" t="s">
        <v>92</v>
      </c>
      <c r="T9550" s="126">
        <v>44429</v>
      </c>
      <c r="U9550" s="126"/>
      <c r="V9550" s="126"/>
      <c r="W9550" s="126"/>
      <c r="X9550" s="126"/>
      <c r="Y9550" s="116"/>
      <c r="Z9550" s="116"/>
      <c r="AA9550" s="116"/>
      <c r="AB9550" s="116"/>
      <c r="AC9550" s="116"/>
      <c r="AD9550" s="116"/>
    </row>
    <row r="9551" spans="1:30" s="189" customFormat="1" ht="27.6">
      <c r="A9551" s="116">
        <v>9551</v>
      </c>
      <c r="B9551" s="129">
        <v>44396</v>
      </c>
      <c r="C9551" s="118">
        <f t="shared" si="457"/>
        <v>7</v>
      </c>
      <c r="D9551" s="120" t="s">
        <v>25</v>
      </c>
      <c r="E9551" s="120" t="s">
        <v>21299</v>
      </c>
      <c r="F9551" s="209" t="s">
        <v>21300</v>
      </c>
      <c r="G9551" s="119" t="s">
        <v>9926</v>
      </c>
      <c r="H9551" s="121" t="s">
        <v>97</v>
      </c>
      <c r="I9551" s="121" t="s">
        <v>30</v>
      </c>
      <c r="J9551" s="121" t="s">
        <v>529</v>
      </c>
      <c r="K9551" s="121" t="s">
        <v>65</v>
      </c>
      <c r="L9551" s="131" t="s">
        <v>32</v>
      </c>
      <c r="M9551" s="120" t="s">
        <v>78</v>
      </c>
      <c r="N9551" s="131"/>
      <c r="O9551" s="131"/>
      <c r="P9551" s="126"/>
      <c r="Q9551" s="118"/>
      <c r="R9551" s="118"/>
      <c r="S9551" s="120"/>
      <c r="T9551" s="126"/>
      <c r="U9551" s="126"/>
      <c r="V9551" s="126"/>
      <c r="W9551" s="126"/>
      <c r="X9551" s="126"/>
      <c r="Y9551" s="116"/>
      <c r="Z9551" s="116"/>
      <c r="AA9551" s="116"/>
      <c r="AB9551" s="116"/>
      <c r="AC9551" s="116"/>
      <c r="AD9551" s="116"/>
    </row>
    <row r="9552" spans="1:30" s="189" customFormat="1">
      <c r="A9552" s="116">
        <v>9552</v>
      </c>
      <c r="B9552" s="129">
        <v>44396</v>
      </c>
      <c r="C9552" s="118">
        <f t="shared" si="457"/>
        <v>7</v>
      </c>
      <c r="D9552" s="120" t="s">
        <v>25</v>
      </c>
      <c r="E9552" s="120" t="s">
        <v>21301</v>
      </c>
      <c r="F9552" s="209" t="s">
        <v>21302</v>
      </c>
      <c r="G9552" s="119" t="s">
        <v>21303</v>
      </c>
      <c r="H9552" s="121" t="s">
        <v>192</v>
      </c>
      <c r="I9552" s="121" t="s">
        <v>30</v>
      </c>
      <c r="J9552" s="121" t="s">
        <v>15508</v>
      </c>
      <c r="K9552" s="121" t="s">
        <v>65</v>
      </c>
      <c r="L9552" s="131" t="s">
        <v>32</v>
      </c>
      <c r="M9552" s="120" t="s">
        <v>78</v>
      </c>
      <c r="N9552" s="131"/>
      <c r="O9552" s="131"/>
      <c r="P9552" s="126"/>
      <c r="Q9552" s="118"/>
      <c r="R9552" s="118"/>
      <c r="S9552" s="120"/>
      <c r="T9552" s="126"/>
      <c r="U9552" s="126"/>
      <c r="V9552" s="126"/>
      <c r="W9552" s="126"/>
      <c r="X9552" s="126"/>
      <c r="Y9552" s="116"/>
      <c r="Z9552" s="116"/>
      <c r="AA9552" s="116"/>
      <c r="AB9552" s="116"/>
      <c r="AC9552" s="116"/>
      <c r="AD9552" s="116"/>
    </row>
    <row r="9553" spans="1:30" s="189" customFormat="1">
      <c r="A9553" s="116">
        <v>9553</v>
      </c>
      <c r="B9553" s="129">
        <v>44396</v>
      </c>
      <c r="C9553" s="118">
        <f t="shared" si="457"/>
        <v>7</v>
      </c>
      <c r="D9553" s="120" t="s">
        <v>25</v>
      </c>
      <c r="E9553" s="120" t="s">
        <v>21304</v>
      </c>
      <c r="F9553" s="209" t="s">
        <v>21305</v>
      </c>
      <c r="G9553" s="119" t="s">
        <v>21306</v>
      </c>
      <c r="H9553" s="121" t="s">
        <v>29</v>
      </c>
      <c r="I9553" s="121" t="s">
        <v>42</v>
      </c>
      <c r="J9553" s="121" t="s">
        <v>72</v>
      </c>
      <c r="K9553" s="121" t="s">
        <v>65</v>
      </c>
      <c r="L9553" s="131" t="s">
        <v>32</v>
      </c>
      <c r="M9553" s="120" t="s">
        <v>78</v>
      </c>
      <c r="N9553" s="131"/>
      <c r="O9553" s="131"/>
      <c r="P9553" s="126"/>
      <c r="Q9553" s="118"/>
      <c r="R9553" s="118"/>
      <c r="S9553" s="120"/>
      <c r="T9553" s="126"/>
      <c r="U9553" s="126"/>
      <c r="V9553" s="126"/>
      <c r="W9553" s="126"/>
      <c r="X9553" s="126"/>
      <c r="Y9553" s="116"/>
      <c r="Z9553" s="116"/>
      <c r="AA9553" s="116"/>
      <c r="AB9553" s="116"/>
      <c r="AC9553" s="116"/>
      <c r="AD9553" s="116"/>
    </row>
    <row r="9554" spans="1:30" s="189" customFormat="1">
      <c r="A9554" s="116">
        <v>9554</v>
      </c>
      <c r="B9554" s="129">
        <v>44396</v>
      </c>
      <c r="C9554" s="118">
        <f t="shared" si="457"/>
        <v>7</v>
      </c>
      <c r="D9554" s="120" t="s">
        <v>25</v>
      </c>
      <c r="E9554" s="120" t="s">
        <v>21307</v>
      </c>
      <c r="F9554" s="209" t="s">
        <v>21308</v>
      </c>
      <c r="G9554" s="119" t="s">
        <v>5381</v>
      </c>
      <c r="H9554" s="121" t="s">
        <v>192</v>
      </c>
      <c r="I9554" s="119" t="s">
        <v>63</v>
      </c>
      <c r="J9554" s="121" t="s">
        <v>328</v>
      </c>
      <c r="K9554" s="121" t="s">
        <v>65</v>
      </c>
      <c r="L9554" s="131" t="s">
        <v>32</v>
      </c>
      <c r="M9554" s="120" t="s">
        <v>33</v>
      </c>
      <c r="N9554" s="131">
        <v>44403</v>
      </c>
      <c r="O9554" s="131">
        <v>44407</v>
      </c>
      <c r="P9554" s="126"/>
      <c r="Q9554" s="118"/>
      <c r="R9554" s="118"/>
      <c r="S9554" s="120" t="s">
        <v>92</v>
      </c>
      <c r="T9554" s="126">
        <v>44413</v>
      </c>
      <c r="U9554" s="126"/>
      <c r="V9554" s="126"/>
      <c r="W9554" s="126"/>
      <c r="X9554" s="126"/>
      <c r="Y9554" s="116"/>
      <c r="Z9554" s="116"/>
      <c r="AA9554" s="116"/>
      <c r="AB9554" s="116"/>
      <c r="AC9554" s="116"/>
      <c r="AD9554" s="116"/>
    </row>
    <row r="9555" spans="1:30" s="189" customFormat="1" ht="27.6">
      <c r="A9555" s="116">
        <v>9555</v>
      </c>
      <c r="B9555" s="129">
        <v>44396</v>
      </c>
      <c r="C9555" s="118">
        <f t="shared" ref="C9555:C9561" si="458">IF(B9555&lt;&gt;0,MONTH(B9555),0)</f>
        <v>7</v>
      </c>
      <c r="D9555" s="120" t="s">
        <v>25</v>
      </c>
      <c r="E9555" s="120" t="s">
        <v>21309</v>
      </c>
      <c r="F9555" s="209" t="s">
        <v>21310</v>
      </c>
      <c r="G9555" s="119" t="s">
        <v>21311</v>
      </c>
      <c r="H9555" s="121" t="s">
        <v>192</v>
      </c>
      <c r="I9555" s="121" t="s">
        <v>30</v>
      </c>
      <c r="J9555" s="121" t="s">
        <v>77</v>
      </c>
      <c r="K9555" s="121" t="s">
        <v>65</v>
      </c>
      <c r="L9555" s="131" t="s">
        <v>32</v>
      </c>
      <c r="M9555" s="120" t="s">
        <v>78</v>
      </c>
      <c r="N9555" s="131"/>
      <c r="O9555" s="131"/>
      <c r="P9555" s="126"/>
      <c r="Q9555" s="118"/>
      <c r="R9555" s="118"/>
      <c r="S9555" s="120"/>
      <c r="T9555" s="126"/>
      <c r="U9555" s="126"/>
      <c r="V9555" s="126"/>
      <c r="W9555" s="126"/>
      <c r="X9555" s="126"/>
      <c r="Y9555" s="116"/>
      <c r="Z9555" s="116"/>
      <c r="AA9555" s="116"/>
      <c r="AB9555" s="116"/>
      <c r="AC9555" s="116"/>
      <c r="AD9555" s="116"/>
    </row>
    <row r="9556" spans="1:30" s="189" customFormat="1" ht="27.6">
      <c r="A9556" s="116">
        <v>9556</v>
      </c>
      <c r="B9556" s="129">
        <v>44396</v>
      </c>
      <c r="C9556" s="118">
        <f t="shared" si="458"/>
        <v>7</v>
      </c>
      <c r="D9556" s="120" t="s">
        <v>25</v>
      </c>
      <c r="E9556" s="120" t="s">
        <v>21312</v>
      </c>
      <c r="F9556" s="209" t="s">
        <v>21313</v>
      </c>
      <c r="G9556" s="119" t="s">
        <v>21314</v>
      </c>
      <c r="H9556" s="121" t="s">
        <v>41</v>
      </c>
      <c r="I9556" s="121" t="s">
        <v>30</v>
      </c>
      <c r="J9556" s="121" t="s">
        <v>5018</v>
      </c>
      <c r="K9556" s="121" t="s">
        <v>65</v>
      </c>
      <c r="L9556" s="131" t="s">
        <v>32</v>
      </c>
      <c r="M9556" s="120" t="s">
        <v>33</v>
      </c>
      <c r="N9556" s="131"/>
      <c r="O9556" s="131"/>
      <c r="P9556" s="126"/>
      <c r="Q9556" s="118"/>
      <c r="R9556" s="118"/>
      <c r="S9556" s="120"/>
      <c r="T9556" s="126"/>
      <c r="U9556" s="126"/>
      <c r="V9556" s="126"/>
      <c r="W9556" s="126"/>
      <c r="X9556" s="126"/>
      <c r="Y9556" s="116"/>
      <c r="Z9556" s="116"/>
      <c r="AA9556" s="116"/>
      <c r="AB9556" s="116"/>
      <c r="AC9556" s="116"/>
      <c r="AD9556" s="116"/>
    </row>
    <row r="9557" spans="1:30" s="189" customFormat="1">
      <c r="A9557" s="116">
        <v>9557</v>
      </c>
      <c r="B9557" s="129">
        <v>44399</v>
      </c>
      <c r="C9557" s="118">
        <f t="shared" si="458"/>
        <v>7</v>
      </c>
      <c r="D9557" s="120" t="s">
        <v>25</v>
      </c>
      <c r="E9557" s="120" t="s">
        <v>21315</v>
      </c>
      <c r="F9557" s="209" t="s">
        <v>21316</v>
      </c>
      <c r="G9557" s="119" t="s">
        <v>21317</v>
      </c>
      <c r="H9557" s="121" t="s">
        <v>76</v>
      </c>
      <c r="I9557" s="119" t="s">
        <v>30</v>
      </c>
      <c r="J9557" s="121" t="s">
        <v>1544</v>
      </c>
      <c r="K9557" s="121" t="s">
        <v>65</v>
      </c>
      <c r="L9557" s="131" t="s">
        <v>17910</v>
      </c>
      <c r="M9557" s="120" t="s">
        <v>78</v>
      </c>
      <c r="N9557" s="131">
        <v>44455</v>
      </c>
      <c r="O9557" s="131"/>
      <c r="P9557" s="126"/>
      <c r="Q9557" s="118"/>
      <c r="R9557" s="118"/>
      <c r="S9557" s="120"/>
      <c r="T9557" s="126"/>
      <c r="U9557" s="126"/>
      <c r="V9557" s="126"/>
      <c r="W9557" s="126"/>
      <c r="X9557" s="126"/>
      <c r="Y9557" s="116"/>
      <c r="Z9557" s="116"/>
      <c r="AA9557" s="116"/>
      <c r="AB9557" s="116"/>
      <c r="AC9557" s="116"/>
      <c r="AD9557" s="116"/>
    </row>
    <row r="9558" spans="1:30" s="189" customFormat="1" ht="27.6">
      <c r="A9558" s="116">
        <v>9558</v>
      </c>
      <c r="B9558" s="129">
        <v>44399</v>
      </c>
      <c r="C9558" s="118">
        <f t="shared" si="458"/>
        <v>7</v>
      </c>
      <c r="D9558" s="120" t="s">
        <v>25</v>
      </c>
      <c r="E9558" s="120" t="s">
        <v>21318</v>
      </c>
      <c r="F9558" s="209" t="s">
        <v>21319</v>
      </c>
      <c r="G9558" s="119" t="s">
        <v>21320</v>
      </c>
      <c r="H9558" s="121" t="s">
        <v>177</v>
      </c>
      <c r="I9558" s="119" t="s">
        <v>30</v>
      </c>
      <c r="J9558" s="121" t="s">
        <v>529</v>
      </c>
      <c r="K9558" s="121" t="s">
        <v>65</v>
      </c>
      <c r="L9558" s="131" t="s">
        <v>32</v>
      </c>
      <c r="M9558" s="120" t="s">
        <v>33</v>
      </c>
      <c r="N9558" s="131">
        <v>44403</v>
      </c>
      <c r="O9558" s="131">
        <v>44574</v>
      </c>
      <c r="P9558" s="126"/>
      <c r="Q9558" s="118"/>
      <c r="R9558" s="118"/>
      <c r="S9558" s="120"/>
      <c r="T9558" s="126"/>
      <c r="U9558" s="126"/>
      <c r="V9558" s="126"/>
      <c r="W9558" s="126"/>
      <c r="X9558" s="126"/>
      <c r="Y9558" s="116"/>
      <c r="Z9558" s="116"/>
      <c r="AA9558" s="116"/>
      <c r="AB9558" s="116"/>
      <c r="AC9558" s="116"/>
      <c r="AD9558" s="116"/>
    </row>
    <row r="9559" spans="1:30" s="189" customFormat="1" ht="27.6">
      <c r="A9559" s="116">
        <v>9559</v>
      </c>
      <c r="B9559" s="129">
        <v>44399</v>
      </c>
      <c r="C9559" s="118">
        <f t="shared" si="458"/>
        <v>7</v>
      </c>
      <c r="D9559" s="120" t="s">
        <v>25</v>
      </c>
      <c r="E9559" s="120" t="s">
        <v>21321</v>
      </c>
      <c r="F9559" s="209" t="s">
        <v>21322</v>
      </c>
      <c r="G9559" s="119" t="s">
        <v>21323</v>
      </c>
      <c r="H9559" s="121" t="s">
        <v>53</v>
      </c>
      <c r="I9559" s="121" t="s">
        <v>30</v>
      </c>
      <c r="J9559" s="121" t="s">
        <v>1540</v>
      </c>
      <c r="K9559" s="121" t="s">
        <v>65</v>
      </c>
      <c r="L9559" s="131" t="s">
        <v>32</v>
      </c>
      <c r="M9559" s="120" t="s">
        <v>78</v>
      </c>
      <c r="N9559" s="131"/>
      <c r="O9559" s="131"/>
      <c r="P9559" s="126"/>
      <c r="Q9559" s="118"/>
      <c r="R9559" s="118"/>
      <c r="S9559" s="120"/>
      <c r="T9559" s="126"/>
      <c r="U9559" s="126"/>
      <c r="V9559" s="126"/>
      <c r="W9559" s="126"/>
      <c r="X9559" s="126"/>
      <c r="Y9559" s="116"/>
      <c r="Z9559" s="116"/>
      <c r="AA9559" s="116"/>
      <c r="AB9559" s="116"/>
      <c r="AC9559" s="116"/>
      <c r="AD9559" s="116"/>
    </row>
    <row r="9560" spans="1:30" s="189" customFormat="1" ht="27.6">
      <c r="A9560" s="116">
        <v>9560</v>
      </c>
      <c r="B9560" s="129">
        <v>44399</v>
      </c>
      <c r="C9560" s="118">
        <f t="shared" si="458"/>
        <v>7</v>
      </c>
      <c r="D9560" s="120" t="s">
        <v>25</v>
      </c>
      <c r="E9560" s="120" t="s">
        <v>21324</v>
      </c>
      <c r="F9560" s="209" t="s">
        <v>21325</v>
      </c>
      <c r="G9560" s="119" t="s">
        <v>21326</v>
      </c>
      <c r="H9560" s="121" t="s">
        <v>1173</v>
      </c>
      <c r="I9560" s="121" t="s">
        <v>42</v>
      </c>
      <c r="J9560" s="121" t="s">
        <v>1811</v>
      </c>
      <c r="K9560" s="121" t="s">
        <v>65</v>
      </c>
      <c r="L9560" s="131" t="s">
        <v>32</v>
      </c>
      <c r="M9560" s="120" t="s">
        <v>78</v>
      </c>
      <c r="N9560" s="131"/>
      <c r="O9560" s="131"/>
      <c r="P9560" s="126"/>
      <c r="Q9560" s="118"/>
      <c r="R9560" s="118"/>
      <c r="S9560" s="120"/>
      <c r="T9560" s="126"/>
      <c r="U9560" s="126"/>
      <c r="V9560" s="126"/>
      <c r="W9560" s="126"/>
      <c r="X9560" s="126"/>
      <c r="Y9560" s="116"/>
      <c r="Z9560" s="116"/>
      <c r="AA9560" s="116"/>
      <c r="AB9560" s="116"/>
      <c r="AC9560" s="116"/>
      <c r="AD9560" s="116"/>
    </row>
    <row r="9561" spans="1:30" s="189" customFormat="1">
      <c r="A9561" s="116">
        <v>9561</v>
      </c>
      <c r="B9561" s="129">
        <v>44399</v>
      </c>
      <c r="C9561" s="118">
        <f t="shared" si="458"/>
        <v>7</v>
      </c>
      <c r="D9561" s="120" t="s">
        <v>25</v>
      </c>
      <c r="E9561" s="120" t="s">
        <v>21327</v>
      </c>
      <c r="F9561" s="209" t="s">
        <v>21328</v>
      </c>
      <c r="G9561" s="119" t="s">
        <v>21329</v>
      </c>
      <c r="H9561" s="121" t="s">
        <v>41</v>
      </c>
      <c r="I9561" s="119" t="s">
        <v>30</v>
      </c>
      <c r="J9561" s="121" t="s">
        <v>7142</v>
      </c>
      <c r="K9561" s="121" t="s">
        <v>65</v>
      </c>
      <c r="L9561" s="131" t="s">
        <v>32</v>
      </c>
      <c r="M9561" s="120" t="s">
        <v>33</v>
      </c>
      <c r="N9561" s="131">
        <v>44432</v>
      </c>
      <c r="O9561" s="131">
        <v>44574</v>
      </c>
      <c r="P9561" s="126"/>
      <c r="Q9561" s="118"/>
      <c r="R9561" s="118"/>
      <c r="S9561" s="120"/>
      <c r="T9561" s="126"/>
      <c r="U9561" s="126"/>
      <c r="V9561" s="126"/>
      <c r="W9561" s="126"/>
      <c r="X9561" s="126"/>
      <c r="Y9561" s="116"/>
      <c r="Z9561" s="116"/>
      <c r="AA9561" s="116"/>
      <c r="AB9561" s="116"/>
      <c r="AC9561" s="116"/>
      <c r="AD9561" s="116"/>
    </row>
    <row r="9562" spans="1:30" s="189" customFormat="1">
      <c r="A9562" s="116">
        <v>9562</v>
      </c>
      <c r="B9562" s="129">
        <v>44501</v>
      </c>
      <c r="C9562" s="129"/>
      <c r="D9562" s="120" t="s">
        <v>25</v>
      </c>
      <c r="E9562" s="120" t="s">
        <v>21330</v>
      </c>
      <c r="F9562" s="209" t="s">
        <v>21331</v>
      </c>
      <c r="G9562" s="119" t="s">
        <v>21332</v>
      </c>
      <c r="H9562" s="121" t="s">
        <v>48</v>
      </c>
      <c r="I9562" s="119" t="s">
        <v>30</v>
      </c>
      <c r="J9562" s="121" t="s">
        <v>19954</v>
      </c>
      <c r="K9562" s="121" t="s">
        <v>584</v>
      </c>
      <c r="L9562" s="157" t="s">
        <v>32</v>
      </c>
      <c r="M9562" s="120" t="s">
        <v>33</v>
      </c>
      <c r="N9562" s="131">
        <v>44501</v>
      </c>
      <c r="O9562" s="131">
        <v>44532</v>
      </c>
      <c r="P9562" s="126"/>
      <c r="Q9562" s="118"/>
      <c r="R9562" s="118"/>
      <c r="S9562" s="120"/>
      <c r="T9562" s="126"/>
      <c r="U9562" s="126"/>
      <c r="V9562" s="126"/>
      <c r="W9562" s="126"/>
      <c r="X9562" s="126"/>
      <c r="Y9562" s="116"/>
      <c r="Z9562" s="116"/>
      <c r="AA9562" s="116"/>
      <c r="AB9562" s="116"/>
      <c r="AC9562" s="116"/>
      <c r="AD9562" s="116"/>
    </row>
    <row r="9563" spans="1:30" s="189" customFormat="1" ht="27.6">
      <c r="A9563" s="116">
        <v>9563</v>
      </c>
      <c r="B9563" s="129">
        <v>44399</v>
      </c>
      <c r="C9563" s="118">
        <f t="shared" ref="C9563:C9594" si="459">IF(B9563&lt;&gt;0,MONTH(B9563),0)</f>
        <v>7</v>
      </c>
      <c r="D9563" s="120" t="s">
        <v>25</v>
      </c>
      <c r="E9563" s="120" t="s">
        <v>21333</v>
      </c>
      <c r="F9563" s="209" t="s">
        <v>21334</v>
      </c>
      <c r="G9563" s="119" t="s">
        <v>21335</v>
      </c>
      <c r="H9563" s="121"/>
      <c r="I9563" s="121" t="s">
        <v>30</v>
      </c>
      <c r="J9563" s="121" t="s">
        <v>87</v>
      </c>
      <c r="K9563" s="121" t="s">
        <v>65</v>
      </c>
      <c r="L9563" s="131" t="s">
        <v>32</v>
      </c>
      <c r="M9563" s="120" t="s">
        <v>78</v>
      </c>
      <c r="N9563" s="131"/>
      <c r="O9563" s="131"/>
      <c r="P9563" s="126"/>
      <c r="Q9563" s="118"/>
      <c r="R9563" s="118"/>
      <c r="S9563" s="120"/>
      <c r="T9563" s="126"/>
      <c r="U9563" s="126"/>
      <c r="V9563" s="126"/>
      <c r="W9563" s="126"/>
      <c r="X9563" s="126"/>
      <c r="Y9563" s="116"/>
      <c r="Z9563" s="116"/>
      <c r="AA9563" s="116"/>
      <c r="AB9563" s="116"/>
      <c r="AC9563" s="116"/>
      <c r="AD9563" s="116"/>
    </row>
    <row r="9564" spans="1:30" s="189" customFormat="1">
      <c r="A9564" s="116">
        <v>9564</v>
      </c>
      <c r="B9564" s="129">
        <v>44399</v>
      </c>
      <c r="C9564" s="118">
        <f t="shared" si="459"/>
        <v>7</v>
      </c>
      <c r="D9564" s="120" t="s">
        <v>25</v>
      </c>
      <c r="E9564" s="120" t="s">
        <v>21336</v>
      </c>
      <c r="F9564" s="209" t="s">
        <v>21337</v>
      </c>
      <c r="G9564" s="119" t="s">
        <v>3439</v>
      </c>
      <c r="H9564" s="121" t="s">
        <v>177</v>
      </c>
      <c r="I9564" s="121" t="s">
        <v>42</v>
      </c>
      <c r="J9564" s="121" t="s">
        <v>1811</v>
      </c>
      <c r="K9564" s="121" t="s">
        <v>65</v>
      </c>
      <c r="L9564" s="131" t="s">
        <v>32</v>
      </c>
      <c r="M9564" s="120" t="s">
        <v>78</v>
      </c>
      <c r="N9564" s="131"/>
      <c r="O9564" s="131"/>
      <c r="P9564" s="126"/>
      <c r="Q9564" s="118"/>
      <c r="R9564" s="118"/>
      <c r="S9564" s="120"/>
      <c r="T9564" s="126"/>
      <c r="U9564" s="126"/>
      <c r="V9564" s="126"/>
      <c r="W9564" s="126"/>
      <c r="X9564" s="126"/>
      <c r="Y9564" s="116"/>
      <c r="Z9564" s="116"/>
      <c r="AA9564" s="116"/>
      <c r="AB9564" s="116"/>
      <c r="AC9564" s="116"/>
      <c r="AD9564" s="116"/>
    </row>
    <row r="9565" spans="1:30" s="189" customFormat="1" ht="27.6">
      <c r="A9565" s="116">
        <v>9565</v>
      </c>
      <c r="B9565" s="129">
        <v>44399</v>
      </c>
      <c r="C9565" s="118">
        <f t="shared" si="459"/>
        <v>7</v>
      </c>
      <c r="D9565" s="120" t="s">
        <v>25</v>
      </c>
      <c r="E9565" s="120" t="s">
        <v>21338</v>
      </c>
      <c r="F9565" s="209" t="s">
        <v>21339</v>
      </c>
      <c r="G9565" s="119" t="s">
        <v>5381</v>
      </c>
      <c r="H9565" s="121" t="s">
        <v>192</v>
      </c>
      <c r="I9565" s="121" t="s">
        <v>30</v>
      </c>
      <c r="J9565" s="121" t="s">
        <v>7610</v>
      </c>
      <c r="K9565" s="121" t="s">
        <v>65</v>
      </c>
      <c r="L9565" s="131" t="s">
        <v>32</v>
      </c>
      <c r="M9565" s="120" t="s">
        <v>33</v>
      </c>
      <c r="N9565" s="131">
        <v>44403</v>
      </c>
      <c r="O9565" s="131">
        <v>44407</v>
      </c>
      <c r="P9565" s="126"/>
      <c r="Q9565" s="118"/>
      <c r="R9565" s="118"/>
      <c r="S9565" s="120" t="s">
        <v>92</v>
      </c>
      <c r="T9565" s="126">
        <v>44407</v>
      </c>
      <c r="U9565" s="126"/>
      <c r="V9565" s="126"/>
      <c r="W9565" s="126"/>
      <c r="X9565" s="126"/>
      <c r="Y9565" s="116"/>
      <c r="Z9565" s="116"/>
      <c r="AA9565" s="116"/>
      <c r="AB9565" s="116"/>
      <c r="AC9565" s="116"/>
      <c r="AD9565" s="116"/>
    </row>
    <row r="9566" spans="1:30" s="189" customFormat="1">
      <c r="A9566" s="116">
        <v>9566</v>
      </c>
      <c r="B9566" s="129">
        <v>44399</v>
      </c>
      <c r="C9566" s="118">
        <f t="shared" si="459"/>
        <v>7</v>
      </c>
      <c r="D9566" s="120" t="s">
        <v>25</v>
      </c>
      <c r="E9566" s="120" t="s">
        <v>21340</v>
      </c>
      <c r="F9566" s="209" t="s">
        <v>21341</v>
      </c>
      <c r="G9566" s="119" t="s">
        <v>21342</v>
      </c>
      <c r="H9566" s="121" t="s">
        <v>140</v>
      </c>
      <c r="I9566" s="119" t="s">
        <v>42</v>
      </c>
      <c r="J9566" s="121" t="s">
        <v>72</v>
      </c>
      <c r="K9566" s="121" t="s">
        <v>65</v>
      </c>
      <c r="L9566" s="131" t="s">
        <v>32</v>
      </c>
      <c r="M9566" s="120" t="s">
        <v>78</v>
      </c>
      <c r="N9566" s="131">
        <v>44403</v>
      </c>
      <c r="O9566" s="131"/>
      <c r="P9566" s="126"/>
      <c r="Q9566" s="118"/>
      <c r="R9566" s="118"/>
      <c r="S9566" s="120"/>
      <c r="T9566" s="126"/>
      <c r="U9566" s="126"/>
      <c r="V9566" s="126"/>
      <c r="W9566" s="126"/>
      <c r="X9566" s="126"/>
      <c r="Y9566" s="116"/>
      <c r="Z9566" s="116"/>
      <c r="AA9566" s="116"/>
      <c r="AB9566" s="116"/>
      <c r="AC9566" s="116"/>
      <c r="AD9566" s="116"/>
    </row>
    <row r="9567" spans="1:30" s="189" customFormat="1">
      <c r="A9567" s="116">
        <v>9567</v>
      </c>
      <c r="B9567" s="129">
        <v>44399</v>
      </c>
      <c r="C9567" s="118">
        <f t="shared" si="459"/>
        <v>7</v>
      </c>
      <c r="D9567" s="120" t="s">
        <v>25</v>
      </c>
      <c r="E9567" s="120" t="s">
        <v>21343</v>
      </c>
      <c r="F9567" s="209" t="s">
        <v>2785</v>
      </c>
      <c r="G9567" s="119" t="s">
        <v>21344</v>
      </c>
      <c r="H9567" s="121" t="s">
        <v>140</v>
      </c>
      <c r="I9567" s="121" t="s">
        <v>42</v>
      </c>
      <c r="J9567" s="121" t="s">
        <v>72</v>
      </c>
      <c r="K9567" s="121" t="s">
        <v>65</v>
      </c>
      <c r="L9567" s="131" t="s">
        <v>32</v>
      </c>
      <c r="M9567" s="120" t="s">
        <v>78</v>
      </c>
      <c r="N9567" s="131"/>
      <c r="O9567" s="131"/>
      <c r="P9567" s="126"/>
      <c r="Q9567" s="118"/>
      <c r="R9567" s="118"/>
      <c r="S9567" s="120"/>
      <c r="T9567" s="126"/>
      <c r="U9567" s="126"/>
      <c r="V9567" s="126"/>
      <c r="W9567" s="126"/>
      <c r="X9567" s="126"/>
      <c r="Y9567" s="116"/>
      <c r="Z9567" s="116"/>
      <c r="AA9567" s="116"/>
      <c r="AB9567" s="116"/>
      <c r="AC9567" s="116"/>
      <c r="AD9567" s="116"/>
    </row>
    <row r="9568" spans="1:30" s="189" customFormat="1">
      <c r="A9568" s="116">
        <v>9568</v>
      </c>
      <c r="B9568" s="129">
        <v>44399</v>
      </c>
      <c r="C9568" s="118">
        <f t="shared" si="459"/>
        <v>7</v>
      </c>
      <c r="D9568" s="120" t="s">
        <v>25</v>
      </c>
      <c r="E9568" s="120" t="s">
        <v>21345</v>
      </c>
      <c r="F9568" s="209" t="s">
        <v>21346</v>
      </c>
      <c r="G9568" s="119" t="s">
        <v>21347</v>
      </c>
      <c r="H9568" s="121"/>
      <c r="I9568" s="121" t="s">
        <v>42</v>
      </c>
      <c r="J9568" s="121" t="s">
        <v>72</v>
      </c>
      <c r="K9568" s="121" t="s">
        <v>65</v>
      </c>
      <c r="L9568" s="131" t="s">
        <v>32</v>
      </c>
      <c r="M9568" s="120" t="s">
        <v>78</v>
      </c>
      <c r="N9568" s="131"/>
      <c r="O9568" s="131"/>
      <c r="P9568" s="126"/>
      <c r="Q9568" s="118"/>
      <c r="R9568" s="118"/>
      <c r="S9568" s="120"/>
      <c r="T9568" s="126"/>
      <c r="U9568" s="126"/>
      <c r="V9568" s="126"/>
      <c r="W9568" s="126"/>
      <c r="X9568" s="126"/>
      <c r="Y9568" s="116"/>
      <c r="Z9568" s="116"/>
      <c r="AA9568" s="116"/>
      <c r="AB9568" s="116"/>
      <c r="AC9568" s="116"/>
      <c r="AD9568" s="116"/>
    </row>
    <row r="9569" spans="1:30" s="189" customFormat="1" ht="27.6">
      <c r="A9569" s="116">
        <v>9569</v>
      </c>
      <c r="B9569" s="129">
        <v>44399</v>
      </c>
      <c r="C9569" s="118">
        <f t="shared" si="459"/>
        <v>7</v>
      </c>
      <c r="D9569" s="120" t="s">
        <v>25</v>
      </c>
      <c r="E9569" s="120" t="s">
        <v>21348</v>
      </c>
      <c r="F9569" s="209" t="s">
        <v>21349</v>
      </c>
      <c r="G9569" s="119" t="s">
        <v>172</v>
      </c>
      <c r="H9569" s="121"/>
      <c r="I9569" s="121" t="s">
        <v>30</v>
      </c>
      <c r="J9569" s="121" t="s">
        <v>77</v>
      </c>
      <c r="K9569" s="121" t="s">
        <v>65</v>
      </c>
      <c r="L9569" s="131" t="s">
        <v>32</v>
      </c>
      <c r="M9569" s="120" t="s">
        <v>78</v>
      </c>
      <c r="N9569" s="131"/>
      <c r="O9569" s="131"/>
      <c r="P9569" s="126"/>
      <c r="Q9569" s="118"/>
      <c r="R9569" s="118"/>
      <c r="S9569" s="120"/>
      <c r="T9569" s="126"/>
      <c r="U9569" s="126"/>
      <c r="V9569" s="126"/>
      <c r="W9569" s="126"/>
      <c r="X9569" s="126"/>
      <c r="Y9569" s="116"/>
      <c r="Z9569" s="116"/>
      <c r="AA9569" s="116"/>
      <c r="AB9569" s="116"/>
      <c r="AC9569" s="116"/>
      <c r="AD9569" s="116"/>
    </row>
    <row r="9570" spans="1:30" s="189" customFormat="1" ht="27.6">
      <c r="A9570" s="116">
        <v>9570</v>
      </c>
      <c r="B9570" s="129">
        <v>44399</v>
      </c>
      <c r="C9570" s="118">
        <f t="shared" si="459"/>
        <v>7</v>
      </c>
      <c r="D9570" s="120" t="s">
        <v>25</v>
      </c>
      <c r="E9570" s="120" t="s">
        <v>21350</v>
      </c>
      <c r="F9570" s="209" t="s">
        <v>21351</v>
      </c>
      <c r="G9570" s="119" t="s">
        <v>172</v>
      </c>
      <c r="H9570" s="121"/>
      <c r="I9570" s="121" t="s">
        <v>30</v>
      </c>
      <c r="J9570" s="121" t="s">
        <v>87</v>
      </c>
      <c r="K9570" s="121" t="s">
        <v>65</v>
      </c>
      <c r="L9570" s="131" t="s">
        <v>32</v>
      </c>
      <c r="M9570" s="120" t="s">
        <v>33</v>
      </c>
      <c r="N9570" s="131">
        <v>44403</v>
      </c>
      <c r="O9570" s="131">
        <v>44407</v>
      </c>
      <c r="P9570" s="126"/>
      <c r="Q9570" s="118"/>
      <c r="R9570" s="118"/>
      <c r="S9570" s="120" t="s">
        <v>135</v>
      </c>
      <c r="T9570" s="126"/>
      <c r="U9570" s="126"/>
      <c r="V9570" s="126"/>
      <c r="W9570" s="126"/>
      <c r="X9570" s="126"/>
      <c r="Y9570" s="116" t="s">
        <v>21352</v>
      </c>
      <c r="Z9570" s="116"/>
      <c r="AA9570" s="116"/>
      <c r="AB9570" s="116"/>
      <c r="AC9570" s="116"/>
      <c r="AD9570" s="116"/>
    </row>
    <row r="9571" spans="1:30" s="189" customFormat="1">
      <c r="A9571" s="116">
        <v>9571</v>
      </c>
      <c r="B9571" s="129">
        <v>44399</v>
      </c>
      <c r="C9571" s="118">
        <f t="shared" si="459"/>
        <v>7</v>
      </c>
      <c r="D9571" s="120" t="s">
        <v>25</v>
      </c>
      <c r="E9571" s="120" t="s">
        <v>21353</v>
      </c>
      <c r="F9571" s="209" t="s">
        <v>21354</v>
      </c>
      <c r="G9571" s="119" t="s">
        <v>21355</v>
      </c>
      <c r="H9571" s="121" t="s">
        <v>1173</v>
      </c>
      <c r="I9571" s="121" t="s">
        <v>30</v>
      </c>
      <c r="J9571" s="121" t="s">
        <v>77</v>
      </c>
      <c r="K9571" s="121" t="s">
        <v>65</v>
      </c>
      <c r="L9571" s="131" t="s">
        <v>32</v>
      </c>
      <c r="M9571" s="120" t="s">
        <v>78</v>
      </c>
      <c r="N9571" s="131"/>
      <c r="O9571" s="131"/>
      <c r="P9571" s="126"/>
      <c r="Q9571" s="118"/>
      <c r="R9571" s="118"/>
      <c r="S9571" s="120"/>
      <c r="T9571" s="126"/>
      <c r="U9571" s="126"/>
      <c r="V9571" s="126"/>
      <c r="W9571" s="126"/>
      <c r="X9571" s="126"/>
      <c r="Y9571" s="116"/>
      <c r="Z9571" s="116"/>
      <c r="AA9571" s="116"/>
      <c r="AB9571" s="116"/>
      <c r="AC9571" s="116"/>
      <c r="AD9571" s="116"/>
    </row>
    <row r="9572" spans="1:30" s="189" customFormat="1">
      <c r="A9572" s="116">
        <v>9572</v>
      </c>
      <c r="B9572" s="129">
        <v>44399</v>
      </c>
      <c r="C9572" s="118">
        <f t="shared" si="459"/>
        <v>7</v>
      </c>
      <c r="D9572" s="120" t="s">
        <v>25</v>
      </c>
      <c r="E9572" s="120" t="s">
        <v>21356</v>
      </c>
      <c r="F9572" s="209" t="s">
        <v>21357</v>
      </c>
      <c r="G9572" s="119" t="s">
        <v>16120</v>
      </c>
      <c r="H9572" s="121" t="s">
        <v>1173</v>
      </c>
      <c r="I9572" s="119" t="s">
        <v>30</v>
      </c>
      <c r="J9572" s="121" t="s">
        <v>87</v>
      </c>
      <c r="K9572" s="121" t="s">
        <v>65</v>
      </c>
      <c r="L9572" s="131" t="s">
        <v>32</v>
      </c>
      <c r="M9572" s="120" t="s">
        <v>78</v>
      </c>
      <c r="N9572" s="131"/>
      <c r="O9572" s="131"/>
      <c r="P9572" s="126"/>
      <c r="Q9572" s="118"/>
      <c r="R9572" s="118"/>
      <c r="S9572" s="120"/>
      <c r="T9572" s="126"/>
      <c r="U9572" s="126"/>
      <c r="V9572" s="126"/>
      <c r="W9572" s="126"/>
      <c r="X9572" s="126"/>
      <c r="Y9572" s="116"/>
      <c r="Z9572" s="116"/>
      <c r="AA9572" s="116"/>
      <c r="AB9572" s="116"/>
      <c r="AC9572" s="116"/>
      <c r="AD9572" s="116"/>
    </row>
    <row r="9573" spans="1:30" s="189" customFormat="1" ht="27.6">
      <c r="A9573" s="116">
        <v>9573</v>
      </c>
      <c r="B9573" s="129">
        <v>44399</v>
      </c>
      <c r="C9573" s="118">
        <f t="shared" si="459"/>
        <v>7</v>
      </c>
      <c r="D9573" s="120" t="s">
        <v>25</v>
      </c>
      <c r="E9573" s="120" t="s">
        <v>21358</v>
      </c>
      <c r="F9573" s="209" t="s">
        <v>21359</v>
      </c>
      <c r="G9573" s="119" t="s">
        <v>21360</v>
      </c>
      <c r="H9573" s="121" t="s">
        <v>140</v>
      </c>
      <c r="I9573" s="119" t="s">
        <v>30</v>
      </c>
      <c r="J9573" s="121" t="s">
        <v>1544</v>
      </c>
      <c r="K9573" s="121" t="s">
        <v>65</v>
      </c>
      <c r="L9573" s="131" t="s">
        <v>32</v>
      </c>
      <c r="M9573" s="120" t="s">
        <v>33</v>
      </c>
      <c r="N9573" s="131">
        <v>44413</v>
      </c>
      <c r="O9573" s="131">
        <v>44574</v>
      </c>
      <c r="P9573" s="126"/>
      <c r="Q9573" s="118"/>
      <c r="R9573" s="118"/>
      <c r="S9573" s="120"/>
      <c r="T9573" s="126"/>
      <c r="U9573" s="126"/>
      <c r="V9573" s="126"/>
      <c r="W9573" s="126"/>
      <c r="X9573" s="126"/>
      <c r="Y9573" s="116"/>
      <c r="Z9573" s="116"/>
      <c r="AA9573" s="116"/>
      <c r="AB9573" s="116"/>
      <c r="AC9573" s="116"/>
      <c r="AD9573" s="116"/>
    </row>
    <row r="9574" spans="1:30" s="189" customFormat="1" ht="27.6">
      <c r="A9574" s="116">
        <v>9574</v>
      </c>
      <c r="B9574" s="129">
        <v>44399</v>
      </c>
      <c r="C9574" s="118">
        <f t="shared" si="459"/>
        <v>7</v>
      </c>
      <c r="D9574" s="120" t="s">
        <v>25</v>
      </c>
      <c r="E9574" s="120" t="s">
        <v>21361</v>
      </c>
      <c r="F9574" s="209" t="s">
        <v>21362</v>
      </c>
      <c r="G9574" s="119" t="s">
        <v>21363</v>
      </c>
      <c r="H9574" s="121" t="s">
        <v>140</v>
      </c>
      <c r="I9574" s="119" t="s">
        <v>63</v>
      </c>
      <c r="J9574" s="121" t="s">
        <v>18174</v>
      </c>
      <c r="K9574" s="121" t="s">
        <v>65</v>
      </c>
      <c r="L9574" s="131" t="s">
        <v>32</v>
      </c>
      <c r="M9574" s="120" t="s">
        <v>33</v>
      </c>
      <c r="N9574" s="131">
        <v>44403</v>
      </c>
      <c r="O9574" s="131">
        <v>44428</v>
      </c>
      <c r="P9574" s="126"/>
      <c r="Q9574" s="118"/>
      <c r="R9574" s="118"/>
      <c r="S9574" s="120" t="s">
        <v>135</v>
      </c>
      <c r="T9574" s="126"/>
      <c r="U9574" s="126"/>
      <c r="V9574" s="126"/>
      <c r="W9574" s="126"/>
      <c r="X9574" s="126"/>
      <c r="Y9574" s="116"/>
      <c r="Z9574" s="116"/>
      <c r="AA9574" s="116"/>
      <c r="AB9574" s="116"/>
      <c r="AC9574" s="116"/>
      <c r="AD9574" s="116"/>
    </row>
    <row r="9575" spans="1:30" s="189" customFormat="1">
      <c r="A9575" s="116">
        <v>9575</v>
      </c>
      <c r="B9575" s="129">
        <v>44399</v>
      </c>
      <c r="C9575" s="118">
        <f t="shared" si="459"/>
        <v>7</v>
      </c>
      <c r="D9575" s="120" t="s">
        <v>25</v>
      </c>
      <c r="E9575" s="120" t="s">
        <v>21364</v>
      </c>
      <c r="F9575" s="209" t="s">
        <v>21365</v>
      </c>
      <c r="G9575" s="119" t="s">
        <v>21366</v>
      </c>
      <c r="H9575" s="121" t="s">
        <v>177</v>
      </c>
      <c r="I9575" s="119" t="s">
        <v>30</v>
      </c>
      <c r="J9575" s="121" t="s">
        <v>87</v>
      </c>
      <c r="K9575" s="121" t="s">
        <v>65</v>
      </c>
      <c r="L9575" s="131" t="s">
        <v>32</v>
      </c>
      <c r="M9575" s="120" t="s">
        <v>78</v>
      </c>
      <c r="N9575" s="131"/>
      <c r="O9575" s="131"/>
      <c r="P9575" s="126"/>
      <c r="Q9575" s="118"/>
      <c r="R9575" s="118"/>
      <c r="S9575" s="120"/>
      <c r="T9575" s="126"/>
      <c r="U9575" s="126"/>
      <c r="V9575" s="126"/>
      <c r="W9575" s="126"/>
      <c r="X9575" s="126"/>
      <c r="Y9575" s="116"/>
      <c r="Z9575" s="116"/>
      <c r="AA9575" s="116"/>
      <c r="AB9575" s="116"/>
      <c r="AC9575" s="116"/>
      <c r="AD9575" s="116"/>
    </row>
    <row r="9576" spans="1:30" s="189" customFormat="1" ht="27.6">
      <c r="A9576" s="116">
        <v>9576</v>
      </c>
      <c r="B9576" s="129">
        <v>44399</v>
      </c>
      <c r="C9576" s="118">
        <f t="shared" si="459"/>
        <v>7</v>
      </c>
      <c r="D9576" s="120" t="s">
        <v>25</v>
      </c>
      <c r="E9576" s="120" t="s">
        <v>21367</v>
      </c>
      <c r="F9576" s="209" t="s">
        <v>21368</v>
      </c>
      <c r="G9576" s="134" t="s">
        <v>16225</v>
      </c>
      <c r="H9576" s="121" t="s">
        <v>29</v>
      </c>
      <c r="I9576" s="121" t="s">
        <v>30</v>
      </c>
      <c r="J9576" s="121" t="s">
        <v>435</v>
      </c>
      <c r="K9576" s="121" t="s">
        <v>65</v>
      </c>
      <c r="L9576" s="131" t="s">
        <v>32</v>
      </c>
      <c r="M9576" s="120" t="s">
        <v>78</v>
      </c>
      <c r="N9576" s="131"/>
      <c r="O9576" s="131"/>
      <c r="P9576" s="126"/>
      <c r="Q9576" s="118"/>
      <c r="R9576" s="118"/>
      <c r="S9576" s="120"/>
      <c r="T9576" s="126"/>
      <c r="U9576" s="126"/>
      <c r="V9576" s="126"/>
      <c r="W9576" s="126"/>
      <c r="X9576" s="126"/>
      <c r="Y9576" s="116"/>
      <c r="Z9576" s="116"/>
      <c r="AA9576" s="116"/>
      <c r="AB9576" s="116"/>
      <c r="AC9576" s="116"/>
      <c r="AD9576" s="116"/>
    </row>
    <row r="9577" spans="1:30" s="189" customFormat="1" ht="27.6">
      <c r="A9577" s="116">
        <v>9577</v>
      </c>
      <c r="B9577" s="129">
        <v>44399</v>
      </c>
      <c r="C9577" s="118">
        <f t="shared" si="459"/>
        <v>7</v>
      </c>
      <c r="D9577" s="120" t="s">
        <v>25</v>
      </c>
      <c r="E9577" s="120" t="s">
        <v>21369</v>
      </c>
      <c r="F9577" s="209" t="s">
        <v>21370</v>
      </c>
      <c r="G9577" s="119" t="s">
        <v>21371</v>
      </c>
      <c r="H9577" s="121" t="s">
        <v>344</v>
      </c>
      <c r="I9577" s="121" t="s">
        <v>42</v>
      </c>
      <c r="J9577" s="121" t="s">
        <v>72</v>
      </c>
      <c r="K9577" s="121" t="s">
        <v>65</v>
      </c>
      <c r="L9577" s="131" t="s">
        <v>32</v>
      </c>
      <c r="M9577" s="120" t="s">
        <v>33</v>
      </c>
      <c r="N9577" s="131">
        <v>44403</v>
      </c>
      <c r="O9577" s="131">
        <v>44407</v>
      </c>
      <c r="P9577" s="126"/>
      <c r="Q9577" s="118"/>
      <c r="R9577" s="118"/>
      <c r="S9577" s="120" t="s">
        <v>92</v>
      </c>
      <c r="T9577" s="126">
        <v>44407</v>
      </c>
      <c r="U9577" s="126"/>
      <c r="V9577" s="126"/>
      <c r="W9577" s="126"/>
      <c r="X9577" s="126"/>
      <c r="Y9577" s="116" t="s">
        <v>21372</v>
      </c>
      <c r="Z9577" s="116"/>
      <c r="AA9577" s="116"/>
      <c r="AB9577" s="116"/>
      <c r="AC9577" s="116"/>
      <c r="AD9577" s="116"/>
    </row>
    <row r="9578" spans="1:30" s="189" customFormat="1" ht="27.6">
      <c r="A9578" s="116">
        <v>9578</v>
      </c>
      <c r="B9578" s="129">
        <v>44399</v>
      </c>
      <c r="C9578" s="118">
        <f t="shared" si="459"/>
        <v>7</v>
      </c>
      <c r="D9578" s="120" t="s">
        <v>25</v>
      </c>
      <c r="E9578" s="120" t="s">
        <v>21373</v>
      </c>
      <c r="F9578" s="209" t="s">
        <v>21374</v>
      </c>
      <c r="G9578" s="119" t="s">
        <v>21375</v>
      </c>
      <c r="H9578" s="121" t="s">
        <v>192</v>
      </c>
      <c r="I9578" s="119" t="s">
        <v>30</v>
      </c>
      <c r="J9578" s="121" t="s">
        <v>87</v>
      </c>
      <c r="K9578" s="121" t="s">
        <v>65</v>
      </c>
      <c r="L9578" s="131" t="s">
        <v>32</v>
      </c>
      <c r="M9578" s="120" t="s">
        <v>33</v>
      </c>
      <c r="N9578" s="131">
        <v>44403</v>
      </c>
      <c r="O9578" s="131">
        <v>44446</v>
      </c>
      <c r="P9578" s="126"/>
      <c r="Q9578" s="118"/>
      <c r="R9578" s="118"/>
      <c r="S9578" s="120"/>
      <c r="T9578" s="126"/>
      <c r="U9578" s="126"/>
      <c r="V9578" s="126"/>
      <c r="W9578" s="126"/>
      <c r="X9578" s="126"/>
      <c r="Y9578" s="116"/>
      <c r="Z9578" s="116"/>
      <c r="AA9578" s="116"/>
      <c r="AB9578" s="116"/>
      <c r="AC9578" s="116"/>
      <c r="AD9578" s="116"/>
    </row>
    <row r="9579" spans="1:30" s="189" customFormat="1">
      <c r="A9579" s="116">
        <v>9579</v>
      </c>
      <c r="B9579" s="129">
        <v>44399</v>
      </c>
      <c r="C9579" s="118">
        <f t="shared" si="459"/>
        <v>7</v>
      </c>
      <c r="D9579" s="120" t="s">
        <v>25</v>
      </c>
      <c r="E9579" s="120" t="s">
        <v>21376</v>
      </c>
      <c r="F9579" s="209" t="s">
        <v>21377</v>
      </c>
      <c r="G9579" s="121" t="s">
        <v>21378</v>
      </c>
      <c r="H9579" s="121" t="s">
        <v>177</v>
      </c>
      <c r="I9579" s="119" t="s">
        <v>30</v>
      </c>
      <c r="J9579" s="121" t="s">
        <v>77</v>
      </c>
      <c r="K9579" s="121" t="s">
        <v>65</v>
      </c>
      <c r="L9579" s="131" t="s">
        <v>32</v>
      </c>
      <c r="M9579" s="120" t="s">
        <v>78</v>
      </c>
      <c r="N9579" s="131"/>
      <c r="O9579" s="131"/>
      <c r="P9579" s="126"/>
      <c r="Q9579" s="118"/>
      <c r="R9579" s="118"/>
      <c r="S9579" s="120"/>
      <c r="T9579" s="126"/>
      <c r="U9579" s="126"/>
      <c r="V9579" s="126"/>
      <c r="W9579" s="126"/>
      <c r="X9579" s="126"/>
      <c r="Y9579" s="116"/>
      <c r="Z9579" s="116"/>
      <c r="AA9579" s="116"/>
      <c r="AB9579" s="116"/>
      <c r="AC9579" s="116"/>
      <c r="AD9579" s="116"/>
    </row>
    <row r="9580" spans="1:30" s="189" customFormat="1" ht="27.6">
      <c r="A9580" s="116">
        <v>9580</v>
      </c>
      <c r="B9580" s="129">
        <v>44399</v>
      </c>
      <c r="C9580" s="118">
        <f t="shared" si="459"/>
        <v>7</v>
      </c>
      <c r="D9580" s="120" t="s">
        <v>25</v>
      </c>
      <c r="E9580" s="120" t="s">
        <v>21379</v>
      </c>
      <c r="F9580" s="209" t="s">
        <v>21380</v>
      </c>
      <c r="G9580" s="119" t="s">
        <v>21381</v>
      </c>
      <c r="H9580" s="121" t="s">
        <v>192</v>
      </c>
      <c r="I9580" s="121" t="s">
        <v>42</v>
      </c>
      <c r="J9580" s="121" t="s">
        <v>2268</v>
      </c>
      <c r="K9580" s="121" t="s">
        <v>65</v>
      </c>
      <c r="L9580" s="131" t="s">
        <v>32</v>
      </c>
      <c r="M9580" s="120" t="s">
        <v>78</v>
      </c>
      <c r="N9580" s="131"/>
      <c r="O9580" s="131"/>
      <c r="P9580" s="126"/>
      <c r="Q9580" s="118"/>
      <c r="R9580" s="118"/>
      <c r="S9580" s="120"/>
      <c r="T9580" s="126"/>
      <c r="U9580" s="126"/>
      <c r="V9580" s="126"/>
      <c r="W9580" s="126"/>
      <c r="X9580" s="126"/>
      <c r="Y9580" s="116"/>
      <c r="Z9580" s="116"/>
      <c r="AA9580" s="116"/>
      <c r="AB9580" s="116"/>
      <c r="AC9580" s="116"/>
      <c r="AD9580" s="116"/>
    </row>
    <row r="9581" spans="1:30" s="189" customFormat="1">
      <c r="A9581" s="116">
        <v>9581</v>
      </c>
      <c r="B9581" s="129">
        <v>44399</v>
      </c>
      <c r="C9581" s="118">
        <f t="shared" si="459"/>
        <v>7</v>
      </c>
      <c r="D9581" s="120" t="s">
        <v>25</v>
      </c>
      <c r="E9581" s="120" t="s">
        <v>21382</v>
      </c>
      <c r="F9581" s="209" t="s">
        <v>21383</v>
      </c>
      <c r="G9581" s="119" t="s">
        <v>21384</v>
      </c>
      <c r="H9581" s="121" t="s">
        <v>1173</v>
      </c>
      <c r="I9581" s="119" t="s">
        <v>30</v>
      </c>
      <c r="J9581" s="121" t="s">
        <v>87</v>
      </c>
      <c r="K9581" s="121" t="s">
        <v>65</v>
      </c>
      <c r="L9581" s="131" t="s">
        <v>32</v>
      </c>
      <c r="M9581" s="120" t="s">
        <v>78</v>
      </c>
      <c r="N9581" s="131"/>
      <c r="O9581" s="131"/>
      <c r="P9581" s="126"/>
      <c r="Q9581" s="118"/>
      <c r="R9581" s="118"/>
      <c r="S9581" s="120"/>
      <c r="T9581" s="126"/>
      <c r="U9581" s="126"/>
      <c r="V9581" s="126"/>
      <c r="W9581" s="126"/>
      <c r="X9581" s="126"/>
      <c r="Y9581" s="116"/>
      <c r="Z9581" s="116"/>
      <c r="AA9581" s="116"/>
      <c r="AB9581" s="116"/>
      <c r="AC9581" s="116"/>
      <c r="AD9581" s="116"/>
    </row>
    <row r="9582" spans="1:30" s="189" customFormat="1">
      <c r="A9582" s="116">
        <v>9582</v>
      </c>
      <c r="B9582" s="129">
        <v>44399</v>
      </c>
      <c r="C9582" s="118">
        <f t="shared" si="459"/>
        <v>7</v>
      </c>
      <c r="D9582" s="120" t="s">
        <v>25</v>
      </c>
      <c r="E9582" s="120" t="s">
        <v>21385</v>
      </c>
      <c r="F9582" s="209" t="s">
        <v>15302</v>
      </c>
      <c r="G9582" s="119" t="s">
        <v>8434</v>
      </c>
      <c r="H9582" s="121" t="s">
        <v>101</v>
      </c>
      <c r="I9582" s="119" t="s">
        <v>30</v>
      </c>
      <c r="J9582" s="121" t="s">
        <v>7131</v>
      </c>
      <c r="K9582" s="121" t="s">
        <v>65</v>
      </c>
      <c r="L9582" s="131" t="s">
        <v>32</v>
      </c>
      <c r="M9582" s="120" t="s">
        <v>78</v>
      </c>
      <c r="N9582" s="131"/>
      <c r="O9582" s="131"/>
      <c r="P9582" s="126"/>
      <c r="Q9582" s="118"/>
      <c r="R9582" s="118"/>
      <c r="S9582" s="120"/>
      <c r="T9582" s="126"/>
      <c r="U9582" s="126"/>
      <c r="V9582" s="126"/>
      <c r="W9582" s="126"/>
      <c r="X9582" s="126"/>
      <c r="Y9582" s="116"/>
      <c r="Z9582" s="116"/>
      <c r="AA9582" s="116"/>
      <c r="AB9582" s="116"/>
      <c r="AC9582" s="116"/>
      <c r="AD9582" s="116"/>
    </row>
    <row r="9583" spans="1:30" s="189" customFormat="1">
      <c r="A9583" s="116">
        <v>9583</v>
      </c>
      <c r="B9583" s="129">
        <v>44399</v>
      </c>
      <c r="C9583" s="118">
        <f t="shared" si="459"/>
        <v>7</v>
      </c>
      <c r="D9583" s="120" t="s">
        <v>25</v>
      </c>
      <c r="E9583" s="120" t="s">
        <v>21386</v>
      </c>
      <c r="F9583" s="209" t="s">
        <v>21387</v>
      </c>
      <c r="G9583" s="119" t="s">
        <v>21388</v>
      </c>
      <c r="H9583" s="121" t="s">
        <v>71</v>
      </c>
      <c r="I9583" s="121" t="s">
        <v>30</v>
      </c>
      <c r="J9583" s="121" t="s">
        <v>77</v>
      </c>
      <c r="K9583" s="121" t="s">
        <v>65</v>
      </c>
      <c r="L9583" s="131" t="s">
        <v>32</v>
      </c>
      <c r="M9583" s="120" t="s">
        <v>78</v>
      </c>
      <c r="N9583" s="131"/>
      <c r="O9583" s="131"/>
      <c r="P9583" s="126"/>
      <c r="Q9583" s="118"/>
      <c r="R9583" s="118"/>
      <c r="S9583" s="120"/>
      <c r="T9583" s="126"/>
      <c r="U9583" s="126"/>
      <c r="V9583" s="126"/>
      <c r="W9583" s="126"/>
      <c r="X9583" s="126"/>
      <c r="Y9583" s="116"/>
      <c r="Z9583" s="116"/>
      <c r="AA9583" s="116"/>
      <c r="AB9583" s="116"/>
      <c r="AC9583" s="116"/>
      <c r="AD9583" s="116"/>
    </row>
    <row r="9584" spans="1:30" s="189" customFormat="1" ht="27.6">
      <c r="A9584" s="116">
        <v>9584</v>
      </c>
      <c r="B9584" s="129">
        <v>44399</v>
      </c>
      <c r="C9584" s="118">
        <f t="shared" si="459"/>
        <v>7</v>
      </c>
      <c r="D9584" s="120" t="s">
        <v>25</v>
      </c>
      <c r="E9584" s="120" t="s">
        <v>21389</v>
      </c>
      <c r="F9584" s="209" t="s">
        <v>21390</v>
      </c>
      <c r="G9584" s="119" t="s">
        <v>8541</v>
      </c>
      <c r="H9584" s="121" t="s">
        <v>53</v>
      </c>
      <c r="I9584" s="119" t="s">
        <v>30</v>
      </c>
      <c r="J9584" s="121" t="s">
        <v>5018</v>
      </c>
      <c r="K9584" s="121" t="s">
        <v>65</v>
      </c>
      <c r="L9584" s="131" t="s">
        <v>32</v>
      </c>
      <c r="M9584" s="120" t="s">
        <v>78</v>
      </c>
      <c r="N9584" s="131"/>
      <c r="O9584" s="131"/>
      <c r="P9584" s="126"/>
      <c r="Q9584" s="118"/>
      <c r="R9584" s="118"/>
      <c r="S9584" s="120"/>
      <c r="T9584" s="126"/>
      <c r="U9584" s="126"/>
      <c r="V9584" s="126"/>
      <c r="W9584" s="126"/>
      <c r="X9584" s="126"/>
      <c r="Y9584" s="116"/>
      <c r="Z9584" s="116"/>
      <c r="AA9584" s="116"/>
      <c r="AB9584" s="116"/>
      <c r="AC9584" s="116"/>
      <c r="AD9584" s="116"/>
    </row>
    <row r="9585" spans="1:30" s="189" customFormat="1">
      <c r="A9585" s="116">
        <v>9585</v>
      </c>
      <c r="B9585" s="129">
        <v>44399</v>
      </c>
      <c r="C9585" s="118">
        <f t="shared" si="459"/>
        <v>7</v>
      </c>
      <c r="D9585" s="120" t="s">
        <v>25</v>
      </c>
      <c r="E9585" s="120" t="s">
        <v>21391</v>
      </c>
      <c r="F9585" s="209" t="s">
        <v>21392</v>
      </c>
      <c r="G9585" s="119" t="s">
        <v>2776</v>
      </c>
      <c r="H9585" s="121" t="s">
        <v>53</v>
      </c>
      <c r="I9585" s="121" t="s">
        <v>42</v>
      </c>
      <c r="J9585" s="121" t="s">
        <v>82</v>
      </c>
      <c r="K9585" s="121" t="s">
        <v>65</v>
      </c>
      <c r="L9585" s="131" t="s">
        <v>32</v>
      </c>
      <c r="M9585" s="120" t="s">
        <v>78</v>
      </c>
      <c r="N9585" s="131"/>
      <c r="O9585" s="131"/>
      <c r="P9585" s="126"/>
      <c r="Q9585" s="118"/>
      <c r="R9585" s="118"/>
      <c r="S9585" s="120"/>
      <c r="T9585" s="126"/>
      <c r="U9585" s="126"/>
      <c r="V9585" s="126"/>
      <c r="W9585" s="126"/>
      <c r="X9585" s="126"/>
      <c r="Y9585" s="116"/>
      <c r="Z9585" s="116"/>
      <c r="AA9585" s="116"/>
      <c r="AB9585" s="116"/>
      <c r="AC9585" s="116"/>
      <c r="AD9585" s="116"/>
    </row>
    <row r="9586" spans="1:30" s="189" customFormat="1" ht="27.6">
      <c r="A9586" s="116">
        <v>9586</v>
      </c>
      <c r="B9586" s="129">
        <v>44399</v>
      </c>
      <c r="C9586" s="118">
        <f t="shared" si="459"/>
        <v>7</v>
      </c>
      <c r="D9586" s="120" t="s">
        <v>25</v>
      </c>
      <c r="E9586" s="120" t="s">
        <v>21393</v>
      </c>
      <c r="F9586" s="209" t="s">
        <v>21394</v>
      </c>
      <c r="G9586" s="119" t="s">
        <v>21395</v>
      </c>
      <c r="H9586" s="121"/>
      <c r="I9586" s="119" t="s">
        <v>30</v>
      </c>
      <c r="J9586" s="121" t="s">
        <v>77</v>
      </c>
      <c r="K9586" s="121" t="s">
        <v>65</v>
      </c>
      <c r="L9586" s="131" t="s">
        <v>32</v>
      </c>
      <c r="M9586" s="120" t="s">
        <v>78</v>
      </c>
      <c r="N9586" s="131"/>
      <c r="O9586" s="131"/>
      <c r="P9586" s="126"/>
      <c r="Q9586" s="118"/>
      <c r="R9586" s="118"/>
      <c r="S9586" s="120"/>
      <c r="T9586" s="126"/>
      <c r="U9586" s="126"/>
      <c r="V9586" s="126"/>
      <c r="W9586" s="126"/>
      <c r="X9586" s="126"/>
      <c r="Y9586" s="116"/>
      <c r="Z9586" s="116"/>
      <c r="AA9586" s="116"/>
      <c r="AB9586" s="116"/>
      <c r="AC9586" s="116"/>
      <c r="AD9586" s="116"/>
    </row>
    <row r="9587" spans="1:30" s="189" customFormat="1">
      <c r="A9587" s="116">
        <v>9587</v>
      </c>
      <c r="B9587" s="129">
        <v>44399</v>
      </c>
      <c r="C9587" s="118">
        <f t="shared" si="459"/>
        <v>7</v>
      </c>
      <c r="D9587" s="120" t="s">
        <v>25</v>
      </c>
      <c r="E9587" s="120" t="s">
        <v>21396</v>
      </c>
      <c r="F9587" s="209" t="s">
        <v>21397</v>
      </c>
      <c r="G9587" s="119" t="s">
        <v>15091</v>
      </c>
      <c r="H9587" s="121" t="s">
        <v>29</v>
      </c>
      <c r="I9587" s="121" t="s">
        <v>30</v>
      </c>
      <c r="J9587" s="121" t="s">
        <v>3886</v>
      </c>
      <c r="K9587" s="121" t="s">
        <v>65</v>
      </c>
      <c r="L9587" s="131" t="s">
        <v>32</v>
      </c>
      <c r="M9587" s="120" t="s">
        <v>78</v>
      </c>
      <c r="N9587" s="131"/>
      <c r="O9587" s="131"/>
      <c r="P9587" s="126"/>
      <c r="Q9587" s="118"/>
      <c r="R9587" s="118"/>
      <c r="S9587" s="120"/>
      <c r="T9587" s="126"/>
      <c r="U9587" s="126"/>
      <c r="V9587" s="126"/>
      <c r="W9587" s="126"/>
      <c r="X9587" s="126"/>
      <c r="Y9587" s="116"/>
      <c r="Z9587" s="116"/>
      <c r="AA9587" s="116"/>
      <c r="AB9587" s="116"/>
      <c r="AC9587" s="116"/>
      <c r="AD9587" s="116"/>
    </row>
    <row r="9588" spans="1:30" s="189" customFormat="1">
      <c r="A9588" s="116">
        <v>9588</v>
      </c>
      <c r="B9588" s="129">
        <v>44399</v>
      </c>
      <c r="C9588" s="118">
        <f t="shared" si="459"/>
        <v>7</v>
      </c>
      <c r="D9588" s="120" t="s">
        <v>25</v>
      </c>
      <c r="E9588" s="120" t="s">
        <v>21398</v>
      </c>
      <c r="F9588" s="209" t="s">
        <v>21399</v>
      </c>
      <c r="G9588" s="119" t="s">
        <v>9727</v>
      </c>
      <c r="H9588" s="121" t="s">
        <v>140</v>
      </c>
      <c r="I9588" s="121" t="s">
        <v>30</v>
      </c>
      <c r="J9588" s="121" t="s">
        <v>7142</v>
      </c>
      <c r="K9588" s="121" t="s">
        <v>65</v>
      </c>
      <c r="L9588" s="131" t="s">
        <v>32</v>
      </c>
      <c r="M9588" s="120" t="s">
        <v>33</v>
      </c>
      <c r="N9588" s="131">
        <v>44405</v>
      </c>
      <c r="O9588" s="131">
        <v>44407</v>
      </c>
      <c r="P9588" s="126"/>
      <c r="Q9588" s="118"/>
      <c r="R9588" s="118"/>
      <c r="S9588" s="120" t="s">
        <v>92</v>
      </c>
      <c r="T9588" s="126"/>
      <c r="U9588" s="126"/>
      <c r="V9588" s="126"/>
      <c r="W9588" s="126"/>
      <c r="X9588" s="126"/>
      <c r="Y9588" s="116" t="s">
        <v>21400</v>
      </c>
      <c r="Z9588" s="116"/>
      <c r="AA9588" s="116"/>
      <c r="AB9588" s="116"/>
      <c r="AC9588" s="116"/>
      <c r="AD9588" s="116"/>
    </row>
    <row r="9589" spans="1:30" s="189" customFormat="1" ht="27.6">
      <c r="A9589" s="116">
        <v>9589</v>
      </c>
      <c r="B9589" s="129">
        <v>44399</v>
      </c>
      <c r="C9589" s="118">
        <f t="shared" si="459"/>
        <v>7</v>
      </c>
      <c r="D9589" s="120" t="s">
        <v>25</v>
      </c>
      <c r="E9589" s="120" t="s">
        <v>21401</v>
      </c>
      <c r="F9589" s="209" t="s">
        <v>21402</v>
      </c>
      <c r="G9589" s="119" t="s">
        <v>21403</v>
      </c>
      <c r="H9589" s="121" t="s">
        <v>53</v>
      </c>
      <c r="I9589" s="119" t="s">
        <v>42</v>
      </c>
      <c r="J9589" s="121" t="s">
        <v>21404</v>
      </c>
      <c r="K9589" s="121" t="s">
        <v>65</v>
      </c>
      <c r="L9589" s="131" t="s">
        <v>32</v>
      </c>
      <c r="M9589" s="120" t="s">
        <v>33</v>
      </c>
      <c r="N9589" s="131">
        <v>44403</v>
      </c>
      <c r="O9589" s="131">
        <v>44574</v>
      </c>
      <c r="P9589" s="126"/>
      <c r="Q9589" s="118"/>
      <c r="R9589" s="118"/>
      <c r="S9589" s="120"/>
      <c r="T9589" s="126"/>
      <c r="U9589" s="126"/>
      <c r="V9589" s="126"/>
      <c r="W9589" s="126"/>
      <c r="X9589" s="126"/>
      <c r="Y9589" s="116"/>
      <c r="Z9589" s="116"/>
      <c r="AA9589" s="116"/>
      <c r="AB9589" s="116"/>
      <c r="AC9589" s="116"/>
      <c r="AD9589" s="116"/>
    </row>
    <row r="9590" spans="1:30" s="189" customFormat="1">
      <c r="A9590" s="116">
        <v>9590</v>
      </c>
      <c r="B9590" s="129">
        <v>44399</v>
      </c>
      <c r="C9590" s="118">
        <f t="shared" si="459"/>
        <v>7</v>
      </c>
      <c r="D9590" s="120" t="s">
        <v>25</v>
      </c>
      <c r="E9590" s="120" t="s">
        <v>21405</v>
      </c>
      <c r="F9590" s="209" t="s">
        <v>21406</v>
      </c>
      <c r="G9590" s="119" t="s">
        <v>6643</v>
      </c>
      <c r="H9590" s="121" t="s">
        <v>97</v>
      </c>
      <c r="I9590" s="121" t="s">
        <v>42</v>
      </c>
      <c r="J9590" s="121" t="s">
        <v>2268</v>
      </c>
      <c r="K9590" s="121" t="s">
        <v>65</v>
      </c>
      <c r="L9590" s="131" t="s">
        <v>20657</v>
      </c>
      <c r="M9590" s="120" t="s">
        <v>78</v>
      </c>
      <c r="N9590" s="131">
        <v>44454</v>
      </c>
      <c r="O9590" s="131"/>
      <c r="P9590" s="126"/>
      <c r="Q9590" s="118"/>
      <c r="R9590" s="118"/>
      <c r="S9590" s="120"/>
      <c r="T9590" s="126"/>
      <c r="U9590" s="126"/>
      <c r="V9590" s="126"/>
      <c r="W9590" s="126"/>
      <c r="X9590" s="126"/>
      <c r="Y9590" s="116" t="s">
        <v>18150</v>
      </c>
      <c r="Z9590" s="116"/>
      <c r="AA9590" s="116"/>
      <c r="AB9590" s="116"/>
      <c r="AC9590" s="116"/>
      <c r="AD9590" s="116"/>
    </row>
    <row r="9591" spans="1:30" s="189" customFormat="1">
      <c r="A9591" s="116">
        <v>9591</v>
      </c>
      <c r="B9591" s="129">
        <v>44399</v>
      </c>
      <c r="C9591" s="118">
        <f t="shared" si="459"/>
        <v>7</v>
      </c>
      <c r="D9591" s="120" t="s">
        <v>25</v>
      </c>
      <c r="E9591" s="120" t="s">
        <v>21407</v>
      </c>
      <c r="F9591" s="209" t="s">
        <v>21408</v>
      </c>
      <c r="G9591" s="119" t="s">
        <v>21409</v>
      </c>
      <c r="H9591" s="121" t="s">
        <v>29</v>
      </c>
      <c r="I9591" s="121" t="s">
        <v>42</v>
      </c>
      <c r="J9591" s="121" t="s">
        <v>319</v>
      </c>
      <c r="K9591" s="121" t="s">
        <v>65</v>
      </c>
      <c r="L9591" s="131" t="s">
        <v>32</v>
      </c>
      <c r="M9591" s="120" t="s">
        <v>78</v>
      </c>
      <c r="N9591" s="131"/>
      <c r="O9591" s="131"/>
      <c r="P9591" s="126"/>
      <c r="Q9591" s="118"/>
      <c r="R9591" s="118"/>
      <c r="S9591" s="120"/>
      <c r="T9591" s="126"/>
      <c r="U9591" s="126"/>
      <c r="V9591" s="126"/>
      <c r="W9591" s="126"/>
      <c r="X9591" s="126"/>
      <c r="Y9591" s="116"/>
      <c r="Z9591" s="116"/>
      <c r="AA9591" s="116"/>
      <c r="AB9591" s="116"/>
      <c r="AC9591" s="116"/>
      <c r="AD9591" s="116"/>
    </row>
    <row r="9592" spans="1:30" s="189" customFormat="1">
      <c r="A9592" s="116">
        <v>9592</v>
      </c>
      <c r="B9592" s="129">
        <v>44399</v>
      </c>
      <c r="C9592" s="118">
        <f t="shared" si="459"/>
        <v>7</v>
      </c>
      <c r="D9592" s="120" t="s">
        <v>25</v>
      </c>
      <c r="E9592" s="120" t="s">
        <v>21410</v>
      </c>
      <c r="F9592" s="209" t="s">
        <v>21411</v>
      </c>
      <c r="G9592" s="119" t="s">
        <v>21412</v>
      </c>
      <c r="H9592" s="116"/>
      <c r="I9592" s="121" t="s">
        <v>42</v>
      </c>
      <c r="J9592" s="121" t="s">
        <v>246</v>
      </c>
      <c r="K9592" s="121" t="s">
        <v>584</v>
      </c>
      <c r="L9592" s="131" t="s">
        <v>32</v>
      </c>
      <c r="M9592" s="120" t="s">
        <v>78</v>
      </c>
      <c r="N9592" s="131"/>
      <c r="O9592" s="131"/>
      <c r="P9592" s="126"/>
      <c r="Q9592" s="118"/>
      <c r="R9592" s="118"/>
      <c r="S9592" s="120"/>
      <c r="T9592" s="126"/>
      <c r="U9592" s="126"/>
      <c r="V9592" s="126"/>
      <c r="W9592" s="126"/>
      <c r="X9592" s="126"/>
      <c r="Y9592" s="116"/>
      <c r="Z9592" s="116"/>
      <c r="AA9592" s="116"/>
      <c r="AB9592" s="116"/>
      <c r="AC9592" s="116"/>
      <c r="AD9592" s="116"/>
    </row>
    <row r="9593" spans="1:30" s="189" customFormat="1">
      <c r="A9593" s="116">
        <v>9593</v>
      </c>
      <c r="B9593" s="129">
        <v>44399</v>
      </c>
      <c r="C9593" s="118">
        <f t="shared" si="459"/>
        <v>7</v>
      </c>
      <c r="D9593" s="120" t="s">
        <v>25</v>
      </c>
      <c r="E9593" s="120" t="s">
        <v>21413</v>
      </c>
      <c r="F9593" s="209" t="s">
        <v>21414</v>
      </c>
      <c r="G9593" s="119" t="s">
        <v>21415</v>
      </c>
      <c r="H9593" s="121" t="s">
        <v>53</v>
      </c>
      <c r="I9593" s="121" t="s">
        <v>30</v>
      </c>
      <c r="J9593" s="121" t="s">
        <v>77</v>
      </c>
      <c r="K9593" s="121" t="s">
        <v>584</v>
      </c>
      <c r="L9593" s="131" t="s">
        <v>32</v>
      </c>
      <c r="M9593" s="120" t="s">
        <v>78</v>
      </c>
      <c r="N9593" s="131"/>
      <c r="O9593" s="131"/>
      <c r="P9593" s="126"/>
      <c r="Q9593" s="118"/>
      <c r="R9593" s="118"/>
      <c r="S9593" s="120"/>
      <c r="T9593" s="126"/>
      <c r="U9593" s="126"/>
      <c r="V9593" s="126"/>
      <c r="W9593" s="126"/>
      <c r="X9593" s="126"/>
      <c r="Y9593" s="116"/>
      <c r="Z9593" s="116"/>
      <c r="AA9593" s="116"/>
      <c r="AB9593" s="116"/>
      <c r="AC9593" s="116"/>
      <c r="AD9593" s="116"/>
    </row>
    <row r="9594" spans="1:30" s="189" customFormat="1">
      <c r="A9594" s="116">
        <v>9594</v>
      </c>
      <c r="B9594" s="129">
        <v>44399</v>
      </c>
      <c r="C9594" s="118">
        <f t="shared" si="459"/>
        <v>7</v>
      </c>
      <c r="D9594" s="120" t="s">
        <v>25</v>
      </c>
      <c r="E9594" s="120" t="s">
        <v>21416</v>
      </c>
      <c r="F9594" s="209" t="s">
        <v>21417</v>
      </c>
      <c r="G9594" s="119" t="s">
        <v>21418</v>
      </c>
      <c r="H9594" s="121" t="s">
        <v>76</v>
      </c>
      <c r="I9594" s="121" t="s">
        <v>30</v>
      </c>
      <c r="J9594" s="121" t="s">
        <v>7142</v>
      </c>
      <c r="K9594" s="121" t="s">
        <v>584</v>
      </c>
      <c r="L9594" s="131" t="s">
        <v>32</v>
      </c>
      <c r="M9594" s="120" t="s">
        <v>78</v>
      </c>
      <c r="N9594" s="131"/>
      <c r="O9594" s="131"/>
      <c r="P9594" s="126"/>
      <c r="Q9594" s="118"/>
      <c r="R9594" s="118"/>
      <c r="S9594" s="120"/>
      <c r="T9594" s="126"/>
      <c r="U9594" s="126"/>
      <c r="V9594" s="126"/>
      <c r="W9594" s="126"/>
      <c r="X9594" s="126"/>
      <c r="Y9594" s="116"/>
      <c r="Z9594" s="116"/>
      <c r="AA9594" s="116"/>
      <c r="AB9594" s="116"/>
      <c r="AC9594" s="116"/>
      <c r="AD9594" s="116"/>
    </row>
    <row r="9595" spans="1:30" s="189" customFormat="1" ht="27.6">
      <c r="A9595" s="116">
        <v>9595</v>
      </c>
      <c r="B9595" s="129">
        <v>44399</v>
      </c>
      <c r="C9595" s="118">
        <f t="shared" ref="C9595:C9626" si="460">IF(B9595&lt;&gt;0,MONTH(B9595),0)</f>
        <v>7</v>
      </c>
      <c r="D9595" s="120" t="s">
        <v>25</v>
      </c>
      <c r="E9595" s="120" t="s">
        <v>21419</v>
      </c>
      <c r="F9595" s="209" t="s">
        <v>21420</v>
      </c>
      <c r="G9595" s="119" t="s">
        <v>21421</v>
      </c>
      <c r="H9595" s="121" t="s">
        <v>192</v>
      </c>
      <c r="I9595" s="119" t="s">
        <v>196</v>
      </c>
      <c r="J9595" s="121" t="s">
        <v>196</v>
      </c>
      <c r="K9595" s="121" t="s">
        <v>584</v>
      </c>
      <c r="L9595" s="131" t="s">
        <v>32</v>
      </c>
      <c r="M9595" s="120" t="s">
        <v>78</v>
      </c>
      <c r="N9595" s="131"/>
      <c r="O9595" s="131"/>
      <c r="P9595" s="126"/>
      <c r="Q9595" s="118"/>
      <c r="R9595" s="118"/>
      <c r="S9595" s="120"/>
      <c r="T9595" s="126"/>
      <c r="U9595" s="126"/>
      <c r="V9595" s="126"/>
      <c r="W9595" s="126"/>
      <c r="X9595" s="126"/>
      <c r="Y9595" s="116"/>
      <c r="Z9595" s="116"/>
      <c r="AA9595" s="116"/>
      <c r="AB9595" s="116"/>
      <c r="AC9595" s="116"/>
      <c r="AD9595" s="116"/>
    </row>
    <row r="9596" spans="1:30" s="189" customFormat="1">
      <c r="A9596" s="116">
        <v>9596</v>
      </c>
      <c r="B9596" s="129">
        <v>44399</v>
      </c>
      <c r="C9596" s="118">
        <f t="shared" si="460"/>
        <v>7</v>
      </c>
      <c r="D9596" s="120" t="s">
        <v>25</v>
      </c>
      <c r="E9596" s="120" t="s">
        <v>21422</v>
      </c>
      <c r="F9596" s="209" t="s">
        <v>21423</v>
      </c>
      <c r="G9596" s="119" t="s">
        <v>21424</v>
      </c>
      <c r="H9596" s="121" t="s">
        <v>97</v>
      </c>
      <c r="I9596" s="119" t="s">
        <v>30</v>
      </c>
      <c r="J9596" s="121" t="s">
        <v>77</v>
      </c>
      <c r="K9596" s="121" t="s">
        <v>584</v>
      </c>
      <c r="L9596" s="131" t="s">
        <v>32</v>
      </c>
      <c r="M9596" s="120" t="s">
        <v>78</v>
      </c>
      <c r="N9596" s="131"/>
      <c r="O9596" s="131"/>
      <c r="P9596" s="126"/>
      <c r="Q9596" s="118"/>
      <c r="R9596" s="118"/>
      <c r="S9596" s="120"/>
      <c r="T9596" s="126"/>
      <c r="U9596" s="126"/>
      <c r="V9596" s="126"/>
      <c r="W9596" s="126"/>
      <c r="X9596" s="126"/>
      <c r="Y9596" s="116"/>
      <c r="Z9596" s="116"/>
      <c r="AA9596" s="116"/>
      <c r="AB9596" s="116"/>
      <c r="AC9596" s="116"/>
      <c r="AD9596" s="116"/>
    </row>
    <row r="9597" spans="1:30" s="189" customFormat="1" ht="27.6">
      <c r="A9597" s="116">
        <v>9597</v>
      </c>
      <c r="B9597" s="129">
        <v>44399</v>
      </c>
      <c r="C9597" s="118">
        <f t="shared" si="460"/>
        <v>7</v>
      </c>
      <c r="D9597" s="120" t="s">
        <v>25</v>
      </c>
      <c r="E9597" s="120" t="s">
        <v>21425</v>
      </c>
      <c r="F9597" s="209" t="s">
        <v>21426</v>
      </c>
      <c r="G9597" s="119" t="s">
        <v>7932</v>
      </c>
      <c r="H9597" s="121" t="s">
        <v>177</v>
      </c>
      <c r="I9597" s="121" t="s">
        <v>30</v>
      </c>
      <c r="J9597" s="121" t="s">
        <v>87</v>
      </c>
      <c r="K9597" s="121" t="s">
        <v>584</v>
      </c>
      <c r="L9597" s="131" t="s">
        <v>32</v>
      </c>
      <c r="M9597" s="120" t="s">
        <v>78</v>
      </c>
      <c r="N9597" s="131"/>
      <c r="O9597" s="131"/>
      <c r="P9597" s="126"/>
      <c r="Q9597" s="118"/>
      <c r="R9597" s="118"/>
      <c r="S9597" s="120"/>
      <c r="T9597" s="126"/>
      <c r="U9597" s="126"/>
      <c r="V9597" s="126"/>
      <c r="W9597" s="126"/>
      <c r="X9597" s="126"/>
      <c r="Y9597" s="116"/>
      <c r="Z9597" s="116"/>
      <c r="AA9597" s="116"/>
      <c r="AB9597" s="116"/>
      <c r="AC9597" s="116"/>
      <c r="AD9597" s="116"/>
    </row>
    <row r="9598" spans="1:30" s="189" customFormat="1" ht="27.6">
      <c r="A9598" s="116">
        <v>9598</v>
      </c>
      <c r="B9598" s="129">
        <v>44399</v>
      </c>
      <c r="C9598" s="118">
        <f t="shared" si="460"/>
        <v>7</v>
      </c>
      <c r="D9598" s="120" t="s">
        <v>25</v>
      </c>
      <c r="E9598" s="120" t="s">
        <v>21427</v>
      </c>
      <c r="F9598" s="209" t="s">
        <v>21428</v>
      </c>
      <c r="G9598" s="119" t="s">
        <v>21429</v>
      </c>
      <c r="H9598" s="121" t="s">
        <v>97</v>
      </c>
      <c r="I9598" s="119" t="s">
        <v>30</v>
      </c>
      <c r="J9598" s="121" t="s">
        <v>5018</v>
      </c>
      <c r="K9598" s="121" t="s">
        <v>584</v>
      </c>
      <c r="L9598" s="131" t="s">
        <v>32</v>
      </c>
      <c r="M9598" s="120" t="s">
        <v>78</v>
      </c>
      <c r="N9598" s="131"/>
      <c r="O9598" s="131"/>
      <c r="P9598" s="126"/>
      <c r="Q9598" s="118"/>
      <c r="R9598" s="118"/>
      <c r="S9598" s="120"/>
      <c r="T9598" s="126"/>
      <c r="U9598" s="126"/>
      <c r="V9598" s="126"/>
      <c r="W9598" s="126"/>
      <c r="X9598" s="126"/>
      <c r="Y9598" s="116"/>
      <c r="Z9598" s="116"/>
      <c r="AA9598" s="116"/>
      <c r="AB9598" s="116"/>
      <c r="AC9598" s="116"/>
      <c r="AD9598" s="116"/>
    </row>
    <row r="9599" spans="1:30" s="189" customFormat="1">
      <c r="A9599" s="116">
        <v>9599</v>
      </c>
      <c r="B9599" s="129">
        <v>44399</v>
      </c>
      <c r="C9599" s="118">
        <f t="shared" si="460"/>
        <v>7</v>
      </c>
      <c r="D9599" s="120" t="s">
        <v>25</v>
      </c>
      <c r="E9599" s="120" t="s">
        <v>21430</v>
      </c>
      <c r="F9599" s="209" t="s">
        <v>21431</v>
      </c>
      <c r="G9599" s="119" t="s">
        <v>1105</v>
      </c>
      <c r="H9599" s="121" t="s">
        <v>29</v>
      </c>
      <c r="I9599" s="119" t="s">
        <v>30</v>
      </c>
      <c r="J9599" s="121" t="s">
        <v>9857</v>
      </c>
      <c r="K9599" s="121" t="s">
        <v>584</v>
      </c>
      <c r="L9599" s="131" t="s">
        <v>32</v>
      </c>
      <c r="M9599" s="120" t="s">
        <v>78</v>
      </c>
      <c r="N9599" s="131"/>
      <c r="O9599" s="131"/>
      <c r="P9599" s="126"/>
      <c r="Q9599" s="118"/>
      <c r="R9599" s="118"/>
      <c r="S9599" s="120"/>
      <c r="T9599" s="126"/>
      <c r="U9599" s="126"/>
      <c r="V9599" s="126"/>
      <c r="W9599" s="126"/>
      <c r="X9599" s="126"/>
      <c r="Y9599" s="116"/>
      <c r="Z9599" s="116"/>
      <c r="AA9599" s="116"/>
      <c r="AB9599" s="116"/>
      <c r="AC9599" s="116"/>
      <c r="AD9599" s="116"/>
    </row>
    <row r="9600" spans="1:30" s="189" customFormat="1">
      <c r="A9600" s="116">
        <v>9600</v>
      </c>
      <c r="B9600" s="129">
        <v>44399</v>
      </c>
      <c r="C9600" s="118">
        <f t="shared" si="460"/>
        <v>7</v>
      </c>
      <c r="D9600" s="120" t="s">
        <v>25</v>
      </c>
      <c r="E9600" s="120" t="s">
        <v>21432</v>
      </c>
      <c r="F9600" s="209" t="s">
        <v>21433</v>
      </c>
      <c r="G9600" s="119" t="s">
        <v>8079</v>
      </c>
      <c r="H9600" s="121" t="s">
        <v>29</v>
      </c>
      <c r="I9600" s="119" t="s">
        <v>30</v>
      </c>
      <c r="J9600" s="121" t="s">
        <v>485</v>
      </c>
      <c r="K9600" s="121" t="s">
        <v>584</v>
      </c>
      <c r="L9600" s="131" t="s">
        <v>32</v>
      </c>
      <c r="M9600" s="120" t="s">
        <v>78</v>
      </c>
      <c r="N9600" s="131"/>
      <c r="O9600" s="131"/>
      <c r="P9600" s="126"/>
      <c r="Q9600" s="118"/>
      <c r="R9600" s="118"/>
      <c r="S9600" s="120"/>
      <c r="T9600" s="126"/>
      <c r="U9600" s="126"/>
      <c r="V9600" s="126"/>
      <c r="W9600" s="126"/>
      <c r="X9600" s="126"/>
      <c r="Y9600" s="116"/>
      <c r="Z9600" s="116"/>
      <c r="AA9600" s="116"/>
      <c r="AB9600" s="116"/>
      <c r="AC9600" s="116"/>
      <c r="AD9600" s="116"/>
    </row>
    <row r="9601" spans="1:30" s="189" customFormat="1">
      <c r="A9601" s="116">
        <v>9601</v>
      </c>
      <c r="B9601" s="129">
        <v>44399</v>
      </c>
      <c r="C9601" s="118">
        <f t="shared" si="460"/>
        <v>7</v>
      </c>
      <c r="D9601" s="120" t="s">
        <v>25</v>
      </c>
      <c r="E9601" s="120" t="s">
        <v>21434</v>
      </c>
      <c r="F9601" s="209" t="s">
        <v>21435</v>
      </c>
      <c r="G9601" s="119" t="s">
        <v>1105</v>
      </c>
      <c r="H9601" s="121" t="s">
        <v>29</v>
      </c>
      <c r="I9601" s="121" t="s">
        <v>30</v>
      </c>
      <c r="J9601" s="121" t="s">
        <v>9857</v>
      </c>
      <c r="K9601" s="121" t="s">
        <v>584</v>
      </c>
      <c r="L9601" s="131" t="s">
        <v>32</v>
      </c>
      <c r="M9601" s="120" t="s">
        <v>78</v>
      </c>
      <c r="N9601" s="131"/>
      <c r="O9601" s="131"/>
      <c r="P9601" s="126"/>
      <c r="Q9601" s="118"/>
      <c r="R9601" s="118"/>
      <c r="S9601" s="120"/>
      <c r="T9601" s="126"/>
      <c r="U9601" s="126"/>
      <c r="V9601" s="126"/>
      <c r="W9601" s="126"/>
      <c r="X9601" s="126"/>
      <c r="Y9601" s="116"/>
      <c r="Z9601" s="116"/>
      <c r="AA9601" s="116"/>
      <c r="AB9601" s="116"/>
      <c r="AC9601" s="116"/>
      <c r="AD9601" s="116"/>
    </row>
    <row r="9602" spans="1:30" s="189" customFormat="1" ht="27.6">
      <c r="A9602" s="116">
        <v>9602</v>
      </c>
      <c r="B9602" s="129">
        <v>44399</v>
      </c>
      <c r="C9602" s="118">
        <f t="shared" si="460"/>
        <v>7</v>
      </c>
      <c r="D9602" s="120" t="s">
        <v>25</v>
      </c>
      <c r="E9602" s="120" t="s">
        <v>21436</v>
      </c>
      <c r="F9602" s="209" t="s">
        <v>21437</v>
      </c>
      <c r="G9602" s="119" t="s">
        <v>21438</v>
      </c>
      <c r="H9602" s="121" t="s">
        <v>29</v>
      </c>
      <c r="I9602" s="121" t="s">
        <v>30</v>
      </c>
      <c r="J9602" s="121" t="s">
        <v>77</v>
      </c>
      <c r="K9602" s="121" t="s">
        <v>584</v>
      </c>
      <c r="L9602" s="131" t="s">
        <v>32</v>
      </c>
      <c r="M9602" s="120" t="s">
        <v>78</v>
      </c>
      <c r="N9602" s="131"/>
      <c r="O9602" s="131"/>
      <c r="P9602" s="126"/>
      <c r="Q9602" s="118"/>
      <c r="R9602" s="118"/>
      <c r="S9602" s="120"/>
      <c r="T9602" s="126"/>
      <c r="U9602" s="126"/>
      <c r="V9602" s="126"/>
      <c r="W9602" s="126"/>
      <c r="X9602" s="126"/>
      <c r="Y9602" s="116"/>
      <c r="Z9602" s="116"/>
      <c r="AA9602" s="116"/>
      <c r="AB9602" s="116"/>
      <c r="AC9602" s="116"/>
      <c r="AD9602" s="116"/>
    </row>
    <row r="9603" spans="1:30" s="189" customFormat="1">
      <c r="A9603" s="116">
        <v>9603</v>
      </c>
      <c r="B9603" s="129">
        <v>44399</v>
      </c>
      <c r="C9603" s="118">
        <f t="shared" si="460"/>
        <v>7</v>
      </c>
      <c r="D9603" s="120" t="s">
        <v>25</v>
      </c>
      <c r="E9603" s="120" t="s">
        <v>21439</v>
      </c>
      <c r="F9603" s="209" t="s">
        <v>21440</v>
      </c>
      <c r="G9603" s="119" t="s">
        <v>21441</v>
      </c>
      <c r="H9603" s="121" t="s">
        <v>29</v>
      </c>
      <c r="I9603" s="121" t="s">
        <v>30</v>
      </c>
      <c r="J9603" s="121" t="s">
        <v>77</v>
      </c>
      <c r="K9603" s="121" t="s">
        <v>584</v>
      </c>
      <c r="L9603" s="131" t="s">
        <v>32</v>
      </c>
      <c r="M9603" s="120" t="s">
        <v>78</v>
      </c>
      <c r="N9603" s="131"/>
      <c r="O9603" s="131"/>
      <c r="P9603" s="126"/>
      <c r="Q9603" s="118"/>
      <c r="R9603" s="118"/>
      <c r="S9603" s="120"/>
      <c r="T9603" s="126"/>
      <c r="U9603" s="126"/>
      <c r="V9603" s="126"/>
      <c r="W9603" s="126"/>
      <c r="X9603" s="126"/>
      <c r="Y9603" s="116"/>
      <c r="Z9603" s="116"/>
      <c r="AA9603" s="116"/>
      <c r="AB9603" s="116"/>
      <c r="AC9603" s="116"/>
      <c r="AD9603" s="116"/>
    </row>
    <row r="9604" spans="1:30" s="189" customFormat="1" ht="41.4">
      <c r="A9604" s="116">
        <v>9604</v>
      </c>
      <c r="B9604" s="129">
        <v>44399</v>
      </c>
      <c r="C9604" s="118">
        <f t="shared" si="460"/>
        <v>7</v>
      </c>
      <c r="D9604" s="120" t="s">
        <v>25</v>
      </c>
      <c r="E9604" s="120" t="s">
        <v>21442</v>
      </c>
      <c r="F9604" s="209" t="s">
        <v>21443</v>
      </c>
      <c r="G9604" s="119" t="s">
        <v>15303</v>
      </c>
      <c r="H9604" s="121" t="s">
        <v>29</v>
      </c>
      <c r="I9604" s="121" t="s">
        <v>30</v>
      </c>
      <c r="J9604" s="121" t="s">
        <v>77</v>
      </c>
      <c r="K9604" s="121" t="s">
        <v>584</v>
      </c>
      <c r="L9604" s="131" t="s">
        <v>32</v>
      </c>
      <c r="M9604" s="120" t="s">
        <v>78</v>
      </c>
      <c r="N9604" s="131"/>
      <c r="O9604" s="131"/>
      <c r="P9604" s="126"/>
      <c r="Q9604" s="118"/>
      <c r="R9604" s="118"/>
      <c r="S9604" s="120"/>
      <c r="T9604" s="126"/>
      <c r="U9604" s="126"/>
      <c r="V9604" s="126"/>
      <c r="W9604" s="126"/>
      <c r="X9604" s="126"/>
      <c r="Y9604" s="116"/>
      <c r="Z9604" s="116"/>
      <c r="AA9604" s="116"/>
      <c r="AB9604" s="116"/>
      <c r="AC9604" s="116"/>
      <c r="AD9604" s="116"/>
    </row>
    <row r="9605" spans="1:30" s="189" customFormat="1">
      <c r="A9605" s="116">
        <v>9605</v>
      </c>
      <c r="B9605" s="129">
        <v>44399</v>
      </c>
      <c r="C9605" s="118">
        <f t="shared" si="460"/>
        <v>7</v>
      </c>
      <c r="D9605" s="120" t="s">
        <v>25</v>
      </c>
      <c r="E9605" s="120" t="s">
        <v>21444</v>
      </c>
      <c r="F9605" s="209" t="s">
        <v>21445</v>
      </c>
      <c r="G9605" s="119" t="s">
        <v>21446</v>
      </c>
      <c r="H9605" s="121" t="s">
        <v>177</v>
      </c>
      <c r="I9605" s="119" t="s">
        <v>30</v>
      </c>
      <c r="J9605" s="121" t="s">
        <v>87</v>
      </c>
      <c r="K9605" s="121" t="s">
        <v>584</v>
      </c>
      <c r="L9605" s="131" t="s">
        <v>32</v>
      </c>
      <c r="M9605" s="120" t="s">
        <v>78</v>
      </c>
      <c r="N9605" s="131"/>
      <c r="O9605" s="131"/>
      <c r="P9605" s="126"/>
      <c r="Q9605" s="118"/>
      <c r="R9605" s="118"/>
      <c r="S9605" s="120"/>
      <c r="T9605" s="126"/>
      <c r="U9605" s="126"/>
      <c r="V9605" s="126"/>
      <c r="W9605" s="126"/>
      <c r="X9605" s="126"/>
      <c r="Y9605" s="116"/>
      <c r="Z9605" s="116"/>
      <c r="AA9605" s="116"/>
      <c r="AB9605" s="116"/>
      <c r="AC9605" s="116"/>
      <c r="AD9605" s="116"/>
    </row>
    <row r="9606" spans="1:30" s="189" customFormat="1">
      <c r="A9606" s="116">
        <v>9606</v>
      </c>
      <c r="B9606" s="129">
        <v>44399</v>
      </c>
      <c r="C9606" s="118">
        <f t="shared" si="460"/>
        <v>7</v>
      </c>
      <c r="D9606" s="120" t="s">
        <v>252</v>
      </c>
      <c r="E9606" s="120" t="s">
        <v>21447</v>
      </c>
      <c r="F9606" s="209" t="s">
        <v>459</v>
      </c>
      <c r="G9606" s="119" t="s">
        <v>21448</v>
      </c>
      <c r="H9606" s="121" t="s">
        <v>41</v>
      </c>
      <c r="I9606" s="119" t="s">
        <v>42</v>
      </c>
      <c r="J9606" s="121" t="s">
        <v>72</v>
      </c>
      <c r="K9606" s="121" t="s">
        <v>584</v>
      </c>
      <c r="L9606" s="131" t="s">
        <v>32</v>
      </c>
      <c r="M9606" s="120" t="s">
        <v>78</v>
      </c>
      <c r="N9606" s="131"/>
      <c r="O9606" s="131"/>
      <c r="P9606" s="126"/>
      <c r="Q9606" s="118"/>
      <c r="R9606" s="118"/>
      <c r="S9606" s="120"/>
      <c r="T9606" s="126"/>
      <c r="U9606" s="126"/>
      <c r="V9606" s="126"/>
      <c r="W9606" s="126"/>
      <c r="X9606" s="126"/>
      <c r="Y9606" s="116"/>
      <c r="Z9606" s="116"/>
      <c r="AA9606" s="116"/>
      <c r="AB9606" s="116"/>
      <c r="AC9606" s="116"/>
      <c r="AD9606" s="116"/>
    </row>
    <row r="9607" spans="1:30" s="189" customFormat="1" ht="27.6">
      <c r="A9607" s="116">
        <v>9607</v>
      </c>
      <c r="B9607" s="129">
        <v>44399</v>
      </c>
      <c r="C9607" s="118">
        <f t="shared" si="460"/>
        <v>7</v>
      </c>
      <c r="D9607" s="120" t="s">
        <v>252</v>
      </c>
      <c r="E9607" s="120" t="s">
        <v>21449</v>
      </c>
      <c r="F9607" s="209" t="s">
        <v>21450</v>
      </c>
      <c r="G9607" s="119" t="s">
        <v>1560</v>
      </c>
      <c r="H9607" s="121" t="s">
        <v>192</v>
      </c>
      <c r="I9607" s="119" t="s">
        <v>30</v>
      </c>
      <c r="J9607" s="121" t="s">
        <v>5018</v>
      </c>
      <c r="K9607" s="121" t="s">
        <v>65</v>
      </c>
      <c r="L9607" s="131" t="s">
        <v>32</v>
      </c>
      <c r="M9607" s="120" t="s">
        <v>78</v>
      </c>
      <c r="N9607" s="131"/>
      <c r="O9607" s="131"/>
      <c r="P9607" s="126"/>
      <c r="Q9607" s="118"/>
      <c r="R9607" s="118"/>
      <c r="S9607" s="120"/>
      <c r="T9607" s="126"/>
      <c r="U9607" s="126"/>
      <c r="V9607" s="126"/>
      <c r="W9607" s="126"/>
      <c r="X9607" s="126"/>
      <c r="Y9607" s="116"/>
      <c r="Z9607" s="116"/>
      <c r="AA9607" s="116"/>
      <c r="AB9607" s="116"/>
      <c r="AC9607" s="116"/>
      <c r="AD9607" s="116"/>
    </row>
    <row r="9608" spans="1:30" s="189" customFormat="1">
      <c r="A9608" s="116">
        <v>9608</v>
      </c>
      <c r="B9608" s="129">
        <v>44399</v>
      </c>
      <c r="C9608" s="118">
        <f t="shared" si="460"/>
        <v>7</v>
      </c>
      <c r="D9608" s="120" t="s">
        <v>252</v>
      </c>
      <c r="E9608" s="120" t="s">
        <v>21451</v>
      </c>
      <c r="F9608" s="209" t="s">
        <v>21452</v>
      </c>
      <c r="G9608" s="119" t="s">
        <v>21453</v>
      </c>
      <c r="H9608" s="121" t="s">
        <v>1173</v>
      </c>
      <c r="I9608" s="119" t="s">
        <v>30</v>
      </c>
      <c r="J9608" s="121" t="s">
        <v>529</v>
      </c>
      <c r="K9608" s="121" t="s">
        <v>584</v>
      </c>
      <c r="L9608" s="131" t="s">
        <v>32</v>
      </c>
      <c r="M9608" s="120" t="s">
        <v>78</v>
      </c>
      <c r="N9608" s="131"/>
      <c r="O9608" s="131"/>
      <c r="P9608" s="126"/>
      <c r="Q9608" s="118"/>
      <c r="R9608" s="118"/>
      <c r="S9608" s="120"/>
      <c r="T9608" s="126"/>
      <c r="U9608" s="126"/>
      <c r="V9608" s="126"/>
      <c r="W9608" s="126"/>
      <c r="X9608" s="126"/>
      <c r="Y9608" s="116"/>
      <c r="Z9608" s="116"/>
      <c r="AA9608" s="116"/>
      <c r="AB9608" s="116"/>
      <c r="AC9608" s="116"/>
      <c r="AD9608" s="116"/>
    </row>
    <row r="9609" spans="1:30" s="189" customFormat="1">
      <c r="A9609" s="116">
        <v>9609</v>
      </c>
      <c r="B9609" s="129">
        <v>44399</v>
      </c>
      <c r="C9609" s="118">
        <f t="shared" si="460"/>
        <v>7</v>
      </c>
      <c r="D9609" s="120" t="s">
        <v>252</v>
      </c>
      <c r="E9609" s="120" t="s">
        <v>21454</v>
      </c>
      <c r="F9609" s="209" t="s">
        <v>5260</v>
      </c>
      <c r="G9609" s="119" t="s">
        <v>21455</v>
      </c>
      <c r="H9609" s="121" t="s">
        <v>29</v>
      </c>
      <c r="I9609" s="121" t="s">
        <v>30</v>
      </c>
      <c r="J9609" s="121" t="s">
        <v>529</v>
      </c>
      <c r="K9609" s="121" t="s">
        <v>65</v>
      </c>
      <c r="L9609" s="131" t="s">
        <v>32</v>
      </c>
      <c r="M9609" s="120" t="s">
        <v>78</v>
      </c>
      <c r="N9609" s="131"/>
      <c r="O9609" s="131"/>
      <c r="P9609" s="126"/>
      <c r="Q9609" s="118"/>
      <c r="R9609" s="118"/>
      <c r="S9609" s="120"/>
      <c r="T9609" s="126"/>
      <c r="U9609" s="126"/>
      <c r="V9609" s="126"/>
      <c r="W9609" s="126"/>
      <c r="X9609" s="126"/>
      <c r="Y9609" s="116"/>
      <c r="Z9609" s="116"/>
      <c r="AA9609" s="116"/>
      <c r="AB9609" s="116"/>
      <c r="AC9609" s="116"/>
      <c r="AD9609" s="116"/>
    </row>
    <row r="9610" spans="1:30" s="189" customFormat="1">
      <c r="A9610" s="116">
        <v>9610</v>
      </c>
      <c r="B9610" s="129">
        <v>44399</v>
      </c>
      <c r="C9610" s="118">
        <f t="shared" si="460"/>
        <v>7</v>
      </c>
      <c r="D9610" s="120" t="s">
        <v>252</v>
      </c>
      <c r="E9610" s="120" t="s">
        <v>21456</v>
      </c>
      <c r="F9610" s="209" t="s">
        <v>21457</v>
      </c>
      <c r="G9610" s="119" t="s">
        <v>6925</v>
      </c>
      <c r="H9610" s="121" t="s">
        <v>41</v>
      </c>
      <c r="I9610" s="121" t="s">
        <v>30</v>
      </c>
      <c r="J9610" s="121" t="s">
        <v>87</v>
      </c>
      <c r="K9610" s="121" t="s">
        <v>65</v>
      </c>
      <c r="L9610" s="131" t="s">
        <v>32</v>
      </c>
      <c r="M9610" s="120" t="s">
        <v>33</v>
      </c>
      <c r="N9610" s="131">
        <v>44400</v>
      </c>
      <c r="O9610" s="131">
        <v>44592</v>
      </c>
      <c r="P9610" s="126"/>
      <c r="Q9610" s="118"/>
      <c r="R9610" s="118"/>
      <c r="S9610" s="120"/>
      <c r="T9610" s="126"/>
      <c r="U9610" s="126"/>
      <c r="V9610" s="126"/>
      <c r="W9610" s="126"/>
      <c r="X9610" s="126"/>
      <c r="Y9610" s="116"/>
      <c r="Z9610" s="116"/>
      <c r="AA9610" s="116"/>
      <c r="AB9610" s="116"/>
      <c r="AC9610" s="116"/>
      <c r="AD9610" s="116"/>
    </row>
    <row r="9611" spans="1:30" s="189" customFormat="1">
      <c r="A9611" s="116">
        <v>9611</v>
      </c>
      <c r="B9611" s="129">
        <v>44399</v>
      </c>
      <c r="C9611" s="118">
        <f t="shared" si="460"/>
        <v>7</v>
      </c>
      <c r="D9611" s="120" t="s">
        <v>252</v>
      </c>
      <c r="E9611" s="120" t="s">
        <v>21458</v>
      </c>
      <c r="F9611" s="209" t="s">
        <v>10820</v>
      </c>
      <c r="G9611" s="119" t="s">
        <v>21459</v>
      </c>
      <c r="H9611" s="121" t="s">
        <v>1173</v>
      </c>
      <c r="I9611" s="119" t="s">
        <v>42</v>
      </c>
      <c r="J9611" s="121" t="s">
        <v>43</v>
      </c>
      <c r="K9611" s="121" t="s">
        <v>584</v>
      </c>
      <c r="L9611" s="131" t="s">
        <v>32</v>
      </c>
      <c r="M9611" s="120" t="s">
        <v>78</v>
      </c>
      <c r="N9611" s="131"/>
      <c r="O9611" s="131"/>
      <c r="P9611" s="126"/>
      <c r="Q9611" s="118"/>
      <c r="R9611" s="118"/>
      <c r="S9611" s="120"/>
      <c r="T9611" s="126"/>
      <c r="U9611" s="126"/>
      <c r="V9611" s="126"/>
      <c r="W9611" s="126"/>
      <c r="X9611" s="126"/>
      <c r="Y9611" s="116"/>
      <c r="Z9611" s="116"/>
      <c r="AA9611" s="116"/>
      <c r="AB9611" s="116"/>
      <c r="AC9611" s="116"/>
      <c r="AD9611" s="116"/>
    </row>
    <row r="9612" spans="1:30" s="189" customFormat="1">
      <c r="A9612" s="116">
        <v>9612</v>
      </c>
      <c r="B9612" s="129">
        <v>44399</v>
      </c>
      <c r="C9612" s="118">
        <f t="shared" si="460"/>
        <v>7</v>
      </c>
      <c r="D9612" s="120" t="s">
        <v>252</v>
      </c>
      <c r="E9612" s="120" t="s">
        <v>21460</v>
      </c>
      <c r="F9612" s="209" t="s">
        <v>21461</v>
      </c>
      <c r="G9612" s="119" t="s">
        <v>4789</v>
      </c>
      <c r="H9612" s="121" t="s">
        <v>86</v>
      </c>
      <c r="I9612" s="119" t="s">
        <v>30</v>
      </c>
      <c r="J9612" s="121" t="s">
        <v>3886</v>
      </c>
      <c r="K9612" s="121" t="s">
        <v>65</v>
      </c>
      <c r="L9612" s="131" t="s">
        <v>32</v>
      </c>
      <c r="M9612" s="120" t="s">
        <v>78</v>
      </c>
      <c r="N9612" s="131"/>
      <c r="O9612" s="131"/>
      <c r="P9612" s="126"/>
      <c r="Q9612" s="118"/>
      <c r="R9612" s="118"/>
      <c r="S9612" s="120"/>
      <c r="T9612" s="126"/>
      <c r="U9612" s="126"/>
      <c r="V9612" s="126"/>
      <c r="W9612" s="126"/>
      <c r="X9612" s="126"/>
      <c r="Y9612" s="116"/>
      <c r="Z9612" s="116"/>
      <c r="AA9612" s="116"/>
      <c r="AB9612" s="116"/>
      <c r="AC9612" s="116"/>
      <c r="AD9612" s="116"/>
    </row>
    <row r="9613" spans="1:30" s="189" customFormat="1">
      <c r="A9613" s="116">
        <v>9613</v>
      </c>
      <c r="B9613" s="129">
        <v>44399</v>
      </c>
      <c r="C9613" s="118">
        <f t="shared" si="460"/>
        <v>7</v>
      </c>
      <c r="D9613" s="120" t="s">
        <v>252</v>
      </c>
      <c r="E9613" s="120" t="s">
        <v>21462</v>
      </c>
      <c r="F9613" s="209" t="s">
        <v>21463</v>
      </c>
      <c r="G9613" s="119" t="s">
        <v>21464</v>
      </c>
      <c r="H9613" s="121" t="s">
        <v>160</v>
      </c>
      <c r="I9613" s="119" t="s">
        <v>42</v>
      </c>
      <c r="J9613" s="121" t="s">
        <v>91</v>
      </c>
      <c r="K9613" s="121" t="s">
        <v>65</v>
      </c>
      <c r="L9613" s="131" t="s">
        <v>32</v>
      </c>
      <c r="M9613" s="120" t="s">
        <v>78</v>
      </c>
      <c r="N9613" s="131"/>
      <c r="O9613" s="131"/>
      <c r="P9613" s="126"/>
      <c r="Q9613" s="118"/>
      <c r="R9613" s="118"/>
      <c r="S9613" s="120"/>
      <c r="T9613" s="126"/>
      <c r="U9613" s="126"/>
      <c r="V9613" s="126"/>
      <c r="W9613" s="126"/>
      <c r="X9613" s="126"/>
      <c r="Y9613" s="116"/>
      <c r="Z9613" s="116"/>
      <c r="AA9613" s="116"/>
      <c r="AB9613" s="116"/>
      <c r="AC9613" s="116"/>
      <c r="AD9613" s="116"/>
    </row>
    <row r="9614" spans="1:30" s="189" customFormat="1">
      <c r="A9614" s="116">
        <v>9614</v>
      </c>
      <c r="B9614" s="129">
        <v>44399</v>
      </c>
      <c r="C9614" s="118">
        <f t="shared" si="460"/>
        <v>7</v>
      </c>
      <c r="D9614" s="120" t="s">
        <v>252</v>
      </c>
      <c r="E9614" s="120" t="s">
        <v>21465</v>
      </c>
      <c r="F9614" s="209" t="s">
        <v>21466</v>
      </c>
      <c r="G9614" s="119" t="s">
        <v>21467</v>
      </c>
      <c r="H9614" s="121" t="s">
        <v>344</v>
      </c>
      <c r="I9614" s="119" t="s">
        <v>30</v>
      </c>
      <c r="J9614" s="121" t="s">
        <v>19954</v>
      </c>
      <c r="K9614" s="121" t="s">
        <v>65</v>
      </c>
      <c r="L9614" s="131" t="s">
        <v>32</v>
      </c>
      <c r="M9614" s="120" t="s">
        <v>78</v>
      </c>
      <c r="N9614" s="131"/>
      <c r="O9614" s="131"/>
      <c r="P9614" s="126"/>
      <c r="Q9614" s="118"/>
      <c r="R9614" s="118"/>
      <c r="S9614" s="120"/>
      <c r="T9614" s="126"/>
      <c r="U9614" s="126"/>
      <c r="V9614" s="126"/>
      <c r="W9614" s="126"/>
      <c r="X9614" s="126"/>
      <c r="Y9614" s="116"/>
      <c r="Z9614" s="116"/>
      <c r="AA9614" s="116"/>
      <c r="AB9614" s="116"/>
      <c r="AC9614" s="116"/>
      <c r="AD9614" s="116"/>
    </row>
    <row r="9615" spans="1:30" s="189" customFormat="1">
      <c r="A9615" s="116">
        <v>9615</v>
      </c>
      <c r="B9615" s="129">
        <v>44399</v>
      </c>
      <c r="C9615" s="118">
        <f t="shared" si="460"/>
        <v>7</v>
      </c>
      <c r="D9615" s="120" t="s">
        <v>252</v>
      </c>
      <c r="E9615" s="120" t="s">
        <v>21468</v>
      </c>
      <c r="F9615" s="209" t="s">
        <v>21469</v>
      </c>
      <c r="G9615" s="119" t="s">
        <v>5017</v>
      </c>
      <c r="H9615" s="121" t="s">
        <v>344</v>
      </c>
      <c r="I9615" s="121" t="s">
        <v>30</v>
      </c>
      <c r="J9615" s="121" t="s">
        <v>7142</v>
      </c>
      <c r="K9615" s="121" t="s">
        <v>65</v>
      </c>
      <c r="L9615" s="131" t="s">
        <v>32</v>
      </c>
      <c r="M9615" s="120" t="s">
        <v>33</v>
      </c>
      <c r="N9615" s="131">
        <v>44400</v>
      </c>
      <c r="O9615" s="131"/>
      <c r="P9615" s="126"/>
      <c r="Q9615" s="118"/>
      <c r="R9615" s="118"/>
      <c r="S9615" s="120" t="s">
        <v>922</v>
      </c>
      <c r="T9615" s="126">
        <v>44400</v>
      </c>
      <c r="U9615" s="126"/>
      <c r="V9615" s="126"/>
      <c r="W9615" s="126"/>
      <c r="X9615" s="126"/>
      <c r="Y9615" s="116"/>
      <c r="Z9615" s="116"/>
      <c r="AA9615" s="116"/>
      <c r="AB9615" s="116"/>
      <c r="AC9615" s="116"/>
      <c r="AD9615" s="116"/>
    </row>
    <row r="9616" spans="1:30" s="189" customFormat="1">
      <c r="A9616" s="116">
        <v>9616</v>
      </c>
      <c r="B9616" s="129">
        <v>44399</v>
      </c>
      <c r="C9616" s="118">
        <f t="shared" si="460"/>
        <v>7</v>
      </c>
      <c r="D9616" s="120" t="s">
        <v>252</v>
      </c>
      <c r="E9616" s="120" t="s">
        <v>21470</v>
      </c>
      <c r="F9616" s="209" t="s">
        <v>21471</v>
      </c>
      <c r="G9616" s="119" t="s">
        <v>21472</v>
      </c>
      <c r="H9616" s="121" t="s">
        <v>76</v>
      </c>
      <c r="I9616" s="119" t="s">
        <v>42</v>
      </c>
      <c r="J9616" s="121" t="s">
        <v>91</v>
      </c>
      <c r="K9616" s="121" t="s">
        <v>65</v>
      </c>
      <c r="L9616" s="131" t="s">
        <v>32</v>
      </c>
      <c r="M9616" s="120" t="s">
        <v>33</v>
      </c>
      <c r="N9616" s="131">
        <v>44400</v>
      </c>
      <c r="O9616" s="131"/>
      <c r="P9616" s="126"/>
      <c r="Q9616" s="118"/>
      <c r="R9616" s="118"/>
      <c r="S9616" s="120" t="s">
        <v>922</v>
      </c>
      <c r="T9616" s="126">
        <v>44402</v>
      </c>
      <c r="U9616" s="126"/>
      <c r="V9616" s="126"/>
      <c r="W9616" s="126"/>
      <c r="X9616" s="126"/>
      <c r="Y9616" s="116"/>
      <c r="Z9616" s="116"/>
      <c r="AA9616" s="116"/>
      <c r="AB9616" s="116"/>
      <c r="AC9616" s="116"/>
      <c r="AD9616" s="116"/>
    </row>
    <row r="9617" spans="1:30" s="189" customFormat="1">
      <c r="A9617" s="116">
        <v>9617</v>
      </c>
      <c r="B9617" s="129">
        <v>44399</v>
      </c>
      <c r="C9617" s="118">
        <f t="shared" si="460"/>
        <v>7</v>
      </c>
      <c r="D9617" s="120" t="s">
        <v>252</v>
      </c>
      <c r="E9617" s="120" t="s">
        <v>21473</v>
      </c>
      <c r="F9617" s="209" t="s">
        <v>21474</v>
      </c>
      <c r="G9617" s="119" t="s">
        <v>17526</v>
      </c>
      <c r="H9617" s="121" t="s">
        <v>140</v>
      </c>
      <c r="I9617" s="121" t="s">
        <v>30</v>
      </c>
      <c r="J9617" s="121" t="s">
        <v>485</v>
      </c>
      <c r="K9617" s="121" t="s">
        <v>65</v>
      </c>
      <c r="L9617" s="131" t="s">
        <v>32</v>
      </c>
      <c r="M9617" s="120" t="s">
        <v>78</v>
      </c>
      <c r="N9617" s="131"/>
      <c r="O9617" s="131"/>
      <c r="P9617" s="126"/>
      <c r="Q9617" s="118"/>
      <c r="R9617" s="118"/>
      <c r="S9617" s="120"/>
      <c r="T9617" s="126"/>
      <c r="U9617" s="126"/>
      <c r="V9617" s="126"/>
      <c r="W9617" s="126"/>
      <c r="X9617" s="126"/>
      <c r="Y9617" s="116"/>
      <c r="Z9617" s="116"/>
      <c r="AA9617" s="116"/>
      <c r="AB9617" s="116"/>
      <c r="AC9617" s="116"/>
      <c r="AD9617" s="116"/>
    </row>
    <row r="9618" spans="1:30" s="189" customFormat="1">
      <c r="A9618" s="116">
        <v>9618</v>
      </c>
      <c r="B9618" s="129">
        <v>44399</v>
      </c>
      <c r="C9618" s="118">
        <f t="shared" si="460"/>
        <v>7</v>
      </c>
      <c r="D9618" s="120" t="s">
        <v>252</v>
      </c>
      <c r="E9618" s="120" t="s">
        <v>21475</v>
      </c>
      <c r="F9618" s="209" t="s">
        <v>21476</v>
      </c>
      <c r="G9618" s="119" t="s">
        <v>17594</v>
      </c>
      <c r="H9618" s="121" t="s">
        <v>76</v>
      </c>
      <c r="I9618" s="121" t="s">
        <v>30</v>
      </c>
      <c r="J9618" s="121" t="s">
        <v>7271</v>
      </c>
      <c r="K9618" s="121" t="s">
        <v>65</v>
      </c>
      <c r="L9618" s="131" t="s">
        <v>32</v>
      </c>
      <c r="M9618" s="120" t="s">
        <v>33</v>
      </c>
      <c r="N9618" s="131">
        <v>44428</v>
      </c>
      <c r="O9618" s="131">
        <v>44589</v>
      </c>
      <c r="P9618" s="126"/>
      <c r="Q9618" s="118"/>
      <c r="R9618" s="118"/>
      <c r="S9618" s="120"/>
      <c r="T9618" s="126"/>
      <c r="U9618" s="126"/>
      <c r="V9618" s="126"/>
      <c r="W9618" s="126"/>
      <c r="X9618" s="126"/>
      <c r="Y9618" s="116"/>
      <c r="Z9618" s="116"/>
      <c r="AA9618" s="116"/>
      <c r="AB9618" s="116"/>
      <c r="AC9618" s="116"/>
      <c r="AD9618" s="116"/>
    </row>
    <row r="9619" spans="1:30" s="189" customFormat="1">
      <c r="A9619" s="116">
        <v>9619</v>
      </c>
      <c r="B9619" s="129">
        <v>44399</v>
      </c>
      <c r="C9619" s="118">
        <f t="shared" si="460"/>
        <v>7</v>
      </c>
      <c r="D9619" s="120" t="s">
        <v>252</v>
      </c>
      <c r="E9619" s="120" t="s">
        <v>21477</v>
      </c>
      <c r="F9619" s="209" t="s">
        <v>547</v>
      </c>
      <c r="G9619" s="119" t="s">
        <v>7665</v>
      </c>
      <c r="H9619" s="121" t="s">
        <v>1173</v>
      </c>
      <c r="I9619" s="119" t="s">
        <v>30</v>
      </c>
      <c r="J9619" s="121" t="s">
        <v>77</v>
      </c>
      <c r="K9619" s="121" t="s">
        <v>584</v>
      </c>
      <c r="L9619" s="131" t="s">
        <v>32</v>
      </c>
      <c r="M9619" s="120" t="s">
        <v>78</v>
      </c>
      <c r="N9619" s="131"/>
      <c r="O9619" s="131"/>
      <c r="P9619" s="126"/>
      <c r="Q9619" s="118"/>
      <c r="R9619" s="118"/>
      <c r="S9619" s="120"/>
      <c r="T9619" s="126"/>
      <c r="U9619" s="126"/>
      <c r="V9619" s="126"/>
      <c r="W9619" s="126"/>
      <c r="X9619" s="126"/>
      <c r="Y9619" s="116"/>
      <c r="Z9619" s="116"/>
      <c r="AA9619" s="116"/>
      <c r="AB9619" s="116"/>
      <c r="AC9619" s="116"/>
      <c r="AD9619" s="116"/>
    </row>
    <row r="9620" spans="1:30" s="189" customFormat="1">
      <c r="A9620" s="116">
        <v>9620</v>
      </c>
      <c r="B9620" s="129">
        <v>44399</v>
      </c>
      <c r="C9620" s="118">
        <f t="shared" si="460"/>
        <v>7</v>
      </c>
      <c r="D9620" s="120" t="s">
        <v>252</v>
      </c>
      <c r="E9620" s="120" t="s">
        <v>21478</v>
      </c>
      <c r="F9620" s="209" t="s">
        <v>10560</v>
      </c>
      <c r="G9620" s="119" t="s">
        <v>13091</v>
      </c>
      <c r="H9620" s="121" t="s">
        <v>177</v>
      </c>
      <c r="I9620" s="121" t="s">
        <v>30</v>
      </c>
      <c r="J9620" s="121" t="s">
        <v>77</v>
      </c>
      <c r="K9620" s="121" t="s">
        <v>584</v>
      </c>
      <c r="L9620" s="131" t="s">
        <v>32</v>
      </c>
      <c r="M9620" s="120" t="s">
        <v>78</v>
      </c>
      <c r="N9620" s="131"/>
      <c r="O9620" s="131"/>
      <c r="P9620" s="126"/>
      <c r="Q9620" s="118"/>
      <c r="R9620" s="118"/>
      <c r="S9620" s="120"/>
      <c r="T9620" s="126"/>
      <c r="U9620" s="126"/>
      <c r="V9620" s="126"/>
      <c r="W9620" s="126"/>
      <c r="X9620" s="126"/>
      <c r="Y9620" s="116"/>
      <c r="Z9620" s="116"/>
      <c r="AA9620" s="116"/>
      <c r="AB9620" s="116"/>
      <c r="AC9620" s="116"/>
      <c r="AD9620" s="116"/>
    </row>
    <row r="9621" spans="1:30" s="189" customFormat="1" ht="27.6">
      <c r="A9621" s="116">
        <v>9621</v>
      </c>
      <c r="B9621" s="129">
        <v>44399</v>
      </c>
      <c r="C9621" s="118">
        <f t="shared" si="460"/>
        <v>7</v>
      </c>
      <c r="D9621" s="120" t="s">
        <v>252</v>
      </c>
      <c r="E9621" s="120" t="s">
        <v>21479</v>
      </c>
      <c r="F9621" s="209" t="s">
        <v>21480</v>
      </c>
      <c r="G9621" s="119" t="s">
        <v>9269</v>
      </c>
      <c r="H9621" s="121" t="s">
        <v>53</v>
      </c>
      <c r="I9621" s="121" t="s">
        <v>42</v>
      </c>
      <c r="J9621" s="121" t="s">
        <v>91</v>
      </c>
      <c r="K9621" s="121" t="s">
        <v>584</v>
      </c>
      <c r="L9621" s="131" t="s">
        <v>32</v>
      </c>
      <c r="M9621" s="120" t="s">
        <v>78</v>
      </c>
      <c r="N9621" s="131"/>
      <c r="O9621" s="131"/>
      <c r="P9621" s="126"/>
      <c r="Q9621" s="118"/>
      <c r="R9621" s="118"/>
      <c r="S9621" s="120"/>
      <c r="T9621" s="126"/>
      <c r="U9621" s="126"/>
      <c r="V9621" s="126"/>
      <c r="W9621" s="126"/>
      <c r="X9621" s="126"/>
      <c r="Y9621" s="116"/>
      <c r="Z9621" s="116"/>
      <c r="AA9621" s="116"/>
      <c r="AB9621" s="116"/>
      <c r="AC9621" s="116"/>
      <c r="AD9621" s="116"/>
    </row>
    <row r="9622" spans="1:30" s="189" customFormat="1">
      <c r="A9622" s="116">
        <v>9622</v>
      </c>
      <c r="B9622" s="129">
        <v>44399</v>
      </c>
      <c r="C9622" s="118">
        <f t="shared" si="460"/>
        <v>7</v>
      </c>
      <c r="D9622" s="120" t="s">
        <v>252</v>
      </c>
      <c r="E9622" s="120" t="s">
        <v>21481</v>
      </c>
      <c r="F9622" s="209" t="s">
        <v>21482</v>
      </c>
      <c r="G9622" s="119" t="s">
        <v>13846</v>
      </c>
      <c r="H9622" s="121" t="s">
        <v>41</v>
      </c>
      <c r="I9622" s="119" t="s">
        <v>42</v>
      </c>
      <c r="J9622" s="121" t="s">
        <v>319</v>
      </c>
      <c r="K9622" s="121" t="s">
        <v>584</v>
      </c>
      <c r="L9622" s="131" t="s">
        <v>32</v>
      </c>
      <c r="M9622" s="120" t="s">
        <v>33</v>
      </c>
      <c r="N9622" s="131">
        <v>44459</v>
      </c>
      <c r="O9622" s="131"/>
      <c r="P9622" s="126"/>
      <c r="Q9622" s="118"/>
      <c r="R9622" s="118"/>
      <c r="S9622" s="120" t="s">
        <v>135</v>
      </c>
      <c r="T9622" s="126">
        <v>44459</v>
      </c>
      <c r="U9622" s="126"/>
      <c r="V9622" s="126"/>
      <c r="W9622" s="126"/>
      <c r="X9622" s="126"/>
      <c r="Y9622" s="116"/>
      <c r="Z9622" s="116"/>
      <c r="AA9622" s="116"/>
      <c r="AB9622" s="116"/>
      <c r="AC9622" s="116"/>
      <c r="AD9622" s="116"/>
    </row>
    <row r="9623" spans="1:30" s="189" customFormat="1">
      <c r="A9623" s="116">
        <v>9623</v>
      </c>
      <c r="B9623" s="129">
        <v>44399</v>
      </c>
      <c r="C9623" s="118">
        <f t="shared" si="460"/>
        <v>7</v>
      </c>
      <c r="D9623" s="120" t="s">
        <v>252</v>
      </c>
      <c r="E9623" s="120" t="s">
        <v>21483</v>
      </c>
      <c r="F9623" s="209" t="s">
        <v>1948</v>
      </c>
      <c r="G9623" s="119" t="s">
        <v>21484</v>
      </c>
      <c r="H9623" s="121" t="s">
        <v>160</v>
      </c>
      <c r="I9623" s="119" t="s">
        <v>30</v>
      </c>
      <c r="J9623" s="121" t="s">
        <v>1544</v>
      </c>
      <c r="K9623" s="121" t="s">
        <v>584</v>
      </c>
      <c r="L9623" s="131" t="s">
        <v>32</v>
      </c>
      <c r="M9623" s="120" t="s">
        <v>33</v>
      </c>
      <c r="N9623" s="131">
        <v>44400</v>
      </c>
      <c r="O9623" s="131"/>
      <c r="P9623" s="126"/>
      <c r="Q9623" s="118"/>
      <c r="R9623" s="118"/>
      <c r="S9623" s="120" t="s">
        <v>724</v>
      </c>
      <c r="T9623" s="126">
        <v>44400</v>
      </c>
      <c r="U9623" s="126"/>
      <c r="V9623" s="126"/>
      <c r="W9623" s="126"/>
      <c r="X9623" s="126"/>
      <c r="Y9623" s="116"/>
      <c r="Z9623" s="116"/>
      <c r="AA9623" s="116"/>
      <c r="AB9623" s="116"/>
      <c r="AC9623" s="116"/>
      <c r="AD9623" s="116"/>
    </row>
    <row r="9624" spans="1:30" s="189" customFormat="1">
      <c r="A9624" s="116">
        <v>9624</v>
      </c>
      <c r="B9624" s="129">
        <v>44399</v>
      </c>
      <c r="C9624" s="118">
        <f t="shared" si="460"/>
        <v>7</v>
      </c>
      <c r="D9624" s="120" t="s">
        <v>252</v>
      </c>
      <c r="E9624" s="120" t="s">
        <v>21485</v>
      </c>
      <c r="F9624" s="209" t="s">
        <v>21486</v>
      </c>
      <c r="G9624" s="119" t="s">
        <v>805</v>
      </c>
      <c r="H9624" s="121" t="s">
        <v>76</v>
      </c>
      <c r="I9624" s="119" t="s">
        <v>42</v>
      </c>
      <c r="J9624" s="121" t="s">
        <v>246</v>
      </c>
      <c r="K9624" s="121" t="s">
        <v>584</v>
      </c>
      <c r="L9624" s="131" t="s">
        <v>32</v>
      </c>
      <c r="M9624" s="120" t="s">
        <v>78</v>
      </c>
      <c r="N9624" s="131"/>
      <c r="O9624" s="131"/>
      <c r="P9624" s="126"/>
      <c r="Q9624" s="118"/>
      <c r="R9624" s="118"/>
      <c r="S9624" s="120"/>
      <c r="T9624" s="126"/>
      <c r="U9624" s="126"/>
      <c r="V9624" s="126"/>
      <c r="W9624" s="126"/>
      <c r="X9624" s="126"/>
      <c r="Y9624" s="116"/>
      <c r="Z9624" s="116"/>
      <c r="AA9624" s="116"/>
      <c r="AB9624" s="116"/>
      <c r="AC9624" s="116"/>
      <c r="AD9624" s="116"/>
    </row>
    <row r="9625" spans="1:30" s="189" customFormat="1" ht="27.6">
      <c r="A9625" s="116">
        <v>9625</v>
      </c>
      <c r="B9625" s="129">
        <v>44399</v>
      </c>
      <c r="C9625" s="118">
        <f t="shared" si="460"/>
        <v>7</v>
      </c>
      <c r="D9625" s="120" t="s">
        <v>252</v>
      </c>
      <c r="E9625" s="120" t="s">
        <v>21487</v>
      </c>
      <c r="F9625" s="209" t="s">
        <v>21488</v>
      </c>
      <c r="G9625" s="119" t="s">
        <v>21489</v>
      </c>
      <c r="H9625" s="121" t="s">
        <v>344</v>
      </c>
      <c r="I9625" s="121" t="s">
        <v>42</v>
      </c>
      <c r="J9625" s="121" t="s">
        <v>18189</v>
      </c>
      <c r="K9625" s="121" t="s">
        <v>584</v>
      </c>
      <c r="L9625" s="131" t="s">
        <v>32</v>
      </c>
      <c r="M9625" s="120" t="s">
        <v>78</v>
      </c>
      <c r="N9625" s="131"/>
      <c r="O9625" s="131"/>
      <c r="P9625" s="126"/>
      <c r="Q9625" s="118"/>
      <c r="R9625" s="118"/>
      <c r="S9625" s="120"/>
      <c r="T9625" s="126"/>
      <c r="U9625" s="126"/>
      <c r="V9625" s="126"/>
      <c r="W9625" s="126"/>
      <c r="X9625" s="126"/>
      <c r="Y9625" s="116"/>
      <c r="Z9625" s="116"/>
      <c r="AA9625" s="116"/>
      <c r="AB9625" s="116"/>
      <c r="AC9625" s="116"/>
      <c r="AD9625" s="116"/>
    </row>
    <row r="9626" spans="1:30" s="189" customFormat="1" ht="27.6">
      <c r="A9626" s="116">
        <v>9626</v>
      </c>
      <c r="B9626" s="129">
        <v>44399</v>
      </c>
      <c r="C9626" s="118">
        <f t="shared" si="460"/>
        <v>7</v>
      </c>
      <c r="D9626" s="120" t="s">
        <v>252</v>
      </c>
      <c r="E9626" s="120" t="s">
        <v>21490</v>
      </c>
      <c r="F9626" s="209" t="s">
        <v>21491</v>
      </c>
      <c r="G9626" s="119" t="s">
        <v>4627</v>
      </c>
      <c r="H9626" s="121" t="s">
        <v>177</v>
      </c>
      <c r="I9626" s="121" t="s">
        <v>30</v>
      </c>
      <c r="J9626" s="121" t="s">
        <v>77</v>
      </c>
      <c r="K9626" s="121" t="s">
        <v>584</v>
      </c>
      <c r="L9626" s="131" t="s">
        <v>32</v>
      </c>
      <c r="M9626" s="120" t="s">
        <v>78</v>
      </c>
      <c r="N9626" s="131"/>
      <c r="O9626" s="131"/>
      <c r="P9626" s="126"/>
      <c r="Q9626" s="118"/>
      <c r="R9626" s="118"/>
      <c r="S9626" s="120"/>
      <c r="T9626" s="126"/>
      <c r="U9626" s="126"/>
      <c r="V9626" s="126"/>
      <c r="W9626" s="126"/>
      <c r="X9626" s="126"/>
      <c r="Y9626" s="116"/>
      <c r="Z9626" s="116"/>
      <c r="AA9626" s="116"/>
      <c r="AB9626" s="116"/>
      <c r="AC9626" s="116"/>
      <c r="AD9626" s="116"/>
    </row>
    <row r="9627" spans="1:30" s="189" customFormat="1">
      <c r="A9627" s="116">
        <v>9627</v>
      </c>
      <c r="B9627" s="129">
        <v>44601</v>
      </c>
      <c r="C9627" s="118">
        <f t="shared" ref="C9627:C9658" si="461">IF(B9627&lt;&gt;0,MONTH(B9627),0)</f>
        <v>2</v>
      </c>
      <c r="D9627" s="120" t="s">
        <v>252</v>
      </c>
      <c r="E9627" s="120" t="s">
        <v>21492</v>
      </c>
      <c r="F9627" s="209" t="s">
        <v>21493</v>
      </c>
      <c r="G9627" s="119" t="s">
        <v>21494</v>
      </c>
      <c r="H9627" s="121" t="s">
        <v>140</v>
      </c>
      <c r="I9627" s="119" t="s">
        <v>196</v>
      </c>
      <c r="J9627" s="121" t="s">
        <v>196</v>
      </c>
      <c r="K9627" s="121" t="s">
        <v>40503</v>
      </c>
      <c r="L9627" s="131" t="s">
        <v>32</v>
      </c>
      <c r="M9627" s="120" t="s">
        <v>78</v>
      </c>
      <c r="N9627" s="131"/>
      <c r="O9627" s="131"/>
      <c r="P9627" s="126"/>
      <c r="Q9627" s="118"/>
      <c r="R9627" s="118"/>
      <c r="S9627" s="120"/>
      <c r="T9627" s="126"/>
      <c r="U9627" s="126"/>
      <c r="V9627" s="126"/>
      <c r="W9627" s="126"/>
      <c r="X9627" s="126"/>
      <c r="Y9627" s="116"/>
      <c r="Z9627" s="116"/>
      <c r="AA9627" s="116"/>
      <c r="AB9627" s="116"/>
      <c r="AC9627" s="116"/>
      <c r="AD9627" s="116"/>
    </row>
    <row r="9628" spans="1:30" s="189" customFormat="1">
      <c r="A9628" s="116">
        <v>9628</v>
      </c>
      <c r="B9628" s="129">
        <v>44399</v>
      </c>
      <c r="C9628" s="118">
        <f t="shared" si="461"/>
        <v>7</v>
      </c>
      <c r="D9628" s="120" t="s">
        <v>252</v>
      </c>
      <c r="E9628" s="120" t="s">
        <v>21495</v>
      </c>
      <c r="F9628" s="209" t="s">
        <v>21496</v>
      </c>
      <c r="G9628" s="119" t="s">
        <v>21497</v>
      </c>
      <c r="H9628" s="121" t="s">
        <v>53</v>
      </c>
      <c r="I9628" s="121" t="s">
        <v>30</v>
      </c>
      <c r="J9628" s="121" t="s">
        <v>87</v>
      </c>
      <c r="K9628" s="121" t="s">
        <v>584</v>
      </c>
      <c r="L9628" s="131" t="s">
        <v>32</v>
      </c>
      <c r="M9628" s="120" t="s">
        <v>33</v>
      </c>
      <c r="N9628" s="131">
        <v>44400</v>
      </c>
      <c r="O9628" s="131">
        <v>44509</v>
      </c>
      <c r="P9628" s="126"/>
      <c r="Q9628" s="118"/>
      <c r="R9628" s="118"/>
      <c r="S9628" s="120"/>
      <c r="T9628" s="126"/>
      <c r="U9628" s="126"/>
      <c r="V9628" s="126"/>
      <c r="W9628" s="126"/>
      <c r="X9628" s="126"/>
      <c r="Y9628" s="116"/>
      <c r="Z9628" s="116"/>
      <c r="AA9628" s="116"/>
      <c r="AB9628" s="116"/>
      <c r="AC9628" s="116"/>
      <c r="AD9628" s="116"/>
    </row>
    <row r="9629" spans="1:30" s="189" customFormat="1">
      <c r="A9629" s="116">
        <v>9629</v>
      </c>
      <c r="B9629" s="129">
        <v>44399</v>
      </c>
      <c r="C9629" s="118">
        <f t="shared" si="461"/>
        <v>7</v>
      </c>
      <c r="D9629" s="120" t="s">
        <v>252</v>
      </c>
      <c r="E9629" s="120" t="s">
        <v>21498</v>
      </c>
      <c r="F9629" s="209" t="s">
        <v>547</v>
      </c>
      <c r="G9629" s="119" t="s">
        <v>9682</v>
      </c>
      <c r="H9629" s="121" t="s">
        <v>1173</v>
      </c>
      <c r="I9629" s="119" t="s">
        <v>30</v>
      </c>
      <c r="J9629" s="121" t="s">
        <v>77</v>
      </c>
      <c r="K9629" s="121" t="s">
        <v>584</v>
      </c>
      <c r="L9629" s="131" t="s">
        <v>32</v>
      </c>
      <c r="M9629" s="120" t="s">
        <v>78</v>
      </c>
      <c r="N9629" s="131"/>
      <c r="O9629" s="131"/>
      <c r="P9629" s="126"/>
      <c r="Q9629" s="118"/>
      <c r="R9629" s="118"/>
      <c r="S9629" s="120"/>
      <c r="T9629" s="126"/>
      <c r="U9629" s="126"/>
      <c r="V9629" s="126"/>
      <c r="W9629" s="126"/>
      <c r="X9629" s="126"/>
      <c r="Y9629" s="116"/>
      <c r="Z9629" s="116"/>
      <c r="AA9629" s="116"/>
      <c r="AB9629" s="116"/>
      <c r="AC9629" s="116"/>
      <c r="AD9629" s="116"/>
    </row>
    <row r="9630" spans="1:30" s="189" customFormat="1">
      <c r="A9630" s="116">
        <v>9630</v>
      </c>
      <c r="B9630" s="129">
        <v>44399</v>
      </c>
      <c r="C9630" s="118">
        <f t="shared" si="461"/>
        <v>7</v>
      </c>
      <c r="D9630" s="120" t="s">
        <v>252</v>
      </c>
      <c r="E9630" s="120" t="s">
        <v>21499</v>
      </c>
      <c r="F9630" s="209" t="s">
        <v>21500</v>
      </c>
      <c r="G9630" s="119" t="s">
        <v>21501</v>
      </c>
      <c r="H9630" s="121" t="s">
        <v>86</v>
      </c>
      <c r="I9630" s="119" t="s">
        <v>42</v>
      </c>
      <c r="J9630" s="121" t="s">
        <v>2268</v>
      </c>
      <c r="K9630" s="121" t="s">
        <v>584</v>
      </c>
      <c r="L9630" s="131" t="s">
        <v>32</v>
      </c>
      <c r="M9630" s="120" t="s">
        <v>78</v>
      </c>
      <c r="N9630" s="131"/>
      <c r="O9630" s="131"/>
      <c r="P9630" s="126"/>
      <c r="Q9630" s="118"/>
      <c r="R9630" s="118"/>
      <c r="S9630" s="120"/>
      <c r="T9630" s="126"/>
      <c r="U9630" s="126"/>
      <c r="V9630" s="126"/>
      <c r="W9630" s="126"/>
      <c r="X9630" s="126"/>
      <c r="Y9630" s="116"/>
      <c r="Z9630" s="116"/>
      <c r="AA9630" s="116"/>
      <c r="AB9630" s="116"/>
      <c r="AC9630" s="116"/>
      <c r="AD9630" s="116"/>
    </row>
    <row r="9631" spans="1:30" s="189" customFormat="1">
      <c r="A9631" s="116">
        <v>9631</v>
      </c>
      <c r="B9631" s="129">
        <v>44399</v>
      </c>
      <c r="C9631" s="118">
        <f t="shared" si="461"/>
        <v>7</v>
      </c>
      <c r="D9631" s="120" t="s">
        <v>252</v>
      </c>
      <c r="E9631" s="120" t="s">
        <v>21502</v>
      </c>
      <c r="F9631" s="209" t="s">
        <v>21503</v>
      </c>
      <c r="G9631" s="119" t="s">
        <v>21504</v>
      </c>
      <c r="H9631" s="121" t="s">
        <v>1173</v>
      </c>
      <c r="I9631" s="119" t="s">
        <v>63</v>
      </c>
      <c r="J9631" s="121" t="s">
        <v>108</v>
      </c>
      <c r="K9631" s="121" t="s">
        <v>584</v>
      </c>
      <c r="L9631" s="131" t="s">
        <v>32</v>
      </c>
      <c r="M9631" s="120" t="s">
        <v>78</v>
      </c>
      <c r="N9631" s="131"/>
      <c r="O9631" s="131"/>
      <c r="P9631" s="126"/>
      <c r="Q9631" s="118"/>
      <c r="R9631" s="118"/>
      <c r="S9631" s="120"/>
      <c r="T9631" s="126"/>
      <c r="U9631" s="126"/>
      <c r="V9631" s="126"/>
      <c r="W9631" s="126"/>
      <c r="X9631" s="126"/>
      <c r="Y9631" s="116"/>
      <c r="Z9631" s="116"/>
      <c r="AA9631" s="116"/>
      <c r="AB9631" s="116"/>
      <c r="AC9631" s="116"/>
      <c r="AD9631" s="116"/>
    </row>
    <row r="9632" spans="1:30" s="189" customFormat="1">
      <c r="A9632" s="116">
        <v>9632</v>
      </c>
      <c r="B9632" s="129">
        <v>44399</v>
      </c>
      <c r="C9632" s="118">
        <f t="shared" si="461"/>
        <v>7</v>
      </c>
      <c r="D9632" s="120" t="s">
        <v>252</v>
      </c>
      <c r="E9632" s="120" t="s">
        <v>21505</v>
      </c>
      <c r="F9632" s="209" t="s">
        <v>7393</v>
      </c>
      <c r="G9632" s="119" t="s">
        <v>21506</v>
      </c>
      <c r="H9632" s="121" t="s">
        <v>344</v>
      </c>
      <c r="I9632" s="119" t="s">
        <v>30</v>
      </c>
      <c r="J9632" s="121" t="s">
        <v>31</v>
      </c>
      <c r="K9632" s="121" t="s">
        <v>584</v>
      </c>
      <c r="L9632" s="131" t="s">
        <v>32</v>
      </c>
      <c r="M9632" s="120" t="s">
        <v>33</v>
      </c>
      <c r="N9632" s="131">
        <v>44400</v>
      </c>
      <c r="O9632" s="131">
        <v>44459</v>
      </c>
      <c r="P9632" s="126"/>
      <c r="Q9632" s="118"/>
      <c r="R9632" s="118"/>
      <c r="S9632" s="120"/>
      <c r="T9632" s="126"/>
      <c r="U9632" s="126"/>
      <c r="V9632" s="126"/>
      <c r="W9632" s="126"/>
      <c r="X9632" s="126"/>
      <c r="Y9632" s="116"/>
      <c r="Z9632" s="116"/>
      <c r="AA9632" s="116"/>
      <c r="AB9632" s="116"/>
      <c r="AC9632" s="116"/>
      <c r="AD9632" s="116"/>
    </row>
    <row r="9633" spans="1:30" s="189" customFormat="1">
      <c r="A9633" s="116">
        <v>9633</v>
      </c>
      <c r="B9633" s="129">
        <v>44399</v>
      </c>
      <c r="C9633" s="118">
        <f t="shared" si="461"/>
        <v>7</v>
      </c>
      <c r="D9633" s="120" t="s">
        <v>252</v>
      </c>
      <c r="E9633" s="120" t="s">
        <v>21507</v>
      </c>
      <c r="F9633" s="209" t="s">
        <v>21508</v>
      </c>
      <c r="G9633" s="119" t="s">
        <v>15021</v>
      </c>
      <c r="H9633" s="121" t="s">
        <v>1173</v>
      </c>
      <c r="I9633" s="121" t="s">
        <v>30</v>
      </c>
      <c r="J9633" s="121" t="s">
        <v>529</v>
      </c>
      <c r="K9633" s="121" t="s">
        <v>584</v>
      </c>
      <c r="L9633" s="131" t="s">
        <v>32</v>
      </c>
      <c r="M9633" s="120" t="s">
        <v>33</v>
      </c>
      <c r="N9633" s="131">
        <v>44404</v>
      </c>
      <c r="O9633" s="131"/>
      <c r="P9633" s="126"/>
      <c r="Q9633" s="118"/>
      <c r="R9633" s="118"/>
      <c r="S9633" s="120" t="s">
        <v>92</v>
      </c>
      <c r="T9633" s="126">
        <v>44410</v>
      </c>
      <c r="U9633" s="126"/>
      <c r="V9633" s="126"/>
      <c r="W9633" s="126"/>
      <c r="X9633" s="126"/>
      <c r="Y9633" s="116"/>
      <c r="Z9633" s="116"/>
      <c r="AA9633" s="116"/>
      <c r="AB9633" s="116"/>
      <c r="AC9633" s="116"/>
      <c r="AD9633" s="116"/>
    </row>
    <row r="9634" spans="1:30" s="189" customFormat="1">
      <c r="A9634" s="116">
        <v>9634</v>
      </c>
      <c r="B9634" s="129">
        <v>44399</v>
      </c>
      <c r="C9634" s="118">
        <f t="shared" si="461"/>
        <v>7</v>
      </c>
      <c r="D9634" s="120" t="s">
        <v>252</v>
      </c>
      <c r="E9634" s="120" t="s">
        <v>21509</v>
      </c>
      <c r="F9634" s="209" t="s">
        <v>21510</v>
      </c>
      <c r="G9634" s="119" t="s">
        <v>16679</v>
      </c>
      <c r="H9634" s="121" t="s">
        <v>29</v>
      </c>
      <c r="I9634" s="121" t="s">
        <v>30</v>
      </c>
      <c r="J9634" s="121" t="s">
        <v>485</v>
      </c>
      <c r="K9634" s="121" t="s">
        <v>584</v>
      </c>
      <c r="L9634" s="131" t="s">
        <v>32</v>
      </c>
      <c r="M9634" s="120" t="s">
        <v>78</v>
      </c>
      <c r="N9634" s="131"/>
      <c r="O9634" s="131"/>
      <c r="P9634" s="126"/>
      <c r="Q9634" s="118"/>
      <c r="R9634" s="118"/>
      <c r="S9634" s="120"/>
      <c r="T9634" s="126"/>
      <c r="U9634" s="126"/>
      <c r="V9634" s="126"/>
      <c r="W9634" s="126"/>
      <c r="X9634" s="126"/>
      <c r="Y9634" s="116"/>
      <c r="Z9634" s="116"/>
      <c r="AA9634" s="116"/>
      <c r="AB9634" s="116"/>
      <c r="AC9634" s="116"/>
      <c r="AD9634" s="116"/>
    </row>
    <row r="9635" spans="1:30" s="189" customFormat="1">
      <c r="A9635" s="116">
        <v>9635</v>
      </c>
      <c r="B9635" s="129">
        <v>44399</v>
      </c>
      <c r="C9635" s="118">
        <f t="shared" si="461"/>
        <v>7</v>
      </c>
      <c r="D9635" s="120" t="s">
        <v>252</v>
      </c>
      <c r="E9635" s="120" t="s">
        <v>21511</v>
      </c>
      <c r="F9635" s="209" t="s">
        <v>579</v>
      </c>
      <c r="G9635" s="119" t="s">
        <v>3751</v>
      </c>
      <c r="H9635" s="121" t="s">
        <v>1173</v>
      </c>
      <c r="I9635" s="119" t="s">
        <v>42</v>
      </c>
      <c r="J9635" s="121" t="s">
        <v>43</v>
      </c>
      <c r="K9635" s="121" t="s">
        <v>584</v>
      </c>
      <c r="L9635" s="131" t="s">
        <v>32</v>
      </c>
      <c r="M9635" s="120" t="s">
        <v>78</v>
      </c>
      <c r="N9635" s="131"/>
      <c r="O9635" s="131"/>
      <c r="P9635" s="126"/>
      <c r="Q9635" s="118"/>
      <c r="R9635" s="118"/>
      <c r="S9635" s="120"/>
      <c r="T9635" s="126"/>
      <c r="U9635" s="126"/>
      <c r="V9635" s="126"/>
      <c r="W9635" s="126"/>
      <c r="X9635" s="126"/>
      <c r="Y9635" s="116"/>
      <c r="Z9635" s="116"/>
      <c r="AA9635" s="116"/>
      <c r="AB9635" s="116"/>
      <c r="AC9635" s="116"/>
      <c r="AD9635" s="116"/>
    </row>
    <row r="9636" spans="1:30" s="189" customFormat="1">
      <c r="A9636" s="116">
        <v>9636</v>
      </c>
      <c r="B9636" s="129">
        <v>44399</v>
      </c>
      <c r="C9636" s="118">
        <f t="shared" si="461"/>
        <v>7</v>
      </c>
      <c r="D9636" s="120" t="s">
        <v>252</v>
      </c>
      <c r="E9636" s="120" t="s">
        <v>21512</v>
      </c>
      <c r="F9636" s="209" t="s">
        <v>6979</v>
      </c>
      <c r="G9636" s="119" t="s">
        <v>2975</v>
      </c>
      <c r="H9636" s="121" t="s">
        <v>140</v>
      </c>
      <c r="I9636" s="121" t="s">
        <v>30</v>
      </c>
      <c r="J9636" s="121" t="s">
        <v>13428</v>
      </c>
      <c r="K9636" s="121" t="s">
        <v>584</v>
      </c>
      <c r="L9636" s="131" t="s">
        <v>32</v>
      </c>
      <c r="M9636" s="120" t="s">
        <v>78</v>
      </c>
      <c r="N9636" s="131"/>
      <c r="O9636" s="131"/>
      <c r="P9636" s="126"/>
      <c r="Q9636" s="118"/>
      <c r="R9636" s="118"/>
      <c r="S9636" s="120"/>
      <c r="T9636" s="126"/>
      <c r="U9636" s="126"/>
      <c r="V9636" s="126"/>
      <c r="W9636" s="126"/>
      <c r="X9636" s="126"/>
      <c r="Y9636" s="116"/>
      <c r="Z9636" s="116"/>
      <c r="AA9636" s="116"/>
      <c r="AB9636" s="116"/>
      <c r="AC9636" s="116"/>
      <c r="AD9636" s="116"/>
    </row>
    <row r="9637" spans="1:30" s="189" customFormat="1">
      <c r="A9637" s="116">
        <v>9637</v>
      </c>
      <c r="B9637" s="129">
        <v>44399</v>
      </c>
      <c r="C9637" s="118">
        <f t="shared" si="461"/>
        <v>7</v>
      </c>
      <c r="D9637" s="120" t="s">
        <v>252</v>
      </c>
      <c r="E9637" s="120" t="s">
        <v>21513</v>
      </c>
      <c r="F9637" s="209" t="s">
        <v>579</v>
      </c>
      <c r="G9637" s="119" t="s">
        <v>11181</v>
      </c>
      <c r="H9637" s="121" t="s">
        <v>192</v>
      </c>
      <c r="I9637" s="121" t="s">
        <v>30</v>
      </c>
      <c r="J9637" s="121" t="s">
        <v>5018</v>
      </c>
      <c r="K9637" s="121" t="s">
        <v>584</v>
      </c>
      <c r="L9637" s="131" t="s">
        <v>32</v>
      </c>
      <c r="M9637" s="120" t="s">
        <v>78</v>
      </c>
      <c r="N9637" s="131"/>
      <c r="O9637" s="131"/>
      <c r="P9637" s="126"/>
      <c r="Q9637" s="118"/>
      <c r="R9637" s="118"/>
      <c r="S9637" s="120"/>
      <c r="T9637" s="126"/>
      <c r="U9637" s="126"/>
      <c r="V9637" s="126"/>
      <c r="W9637" s="126"/>
      <c r="X9637" s="126"/>
      <c r="Y9637" s="116"/>
      <c r="Z9637" s="116"/>
      <c r="AA9637" s="116"/>
      <c r="AB9637" s="116"/>
      <c r="AC9637" s="116"/>
      <c r="AD9637" s="116"/>
    </row>
    <row r="9638" spans="1:30" s="189" customFormat="1">
      <c r="A9638" s="116">
        <v>9638</v>
      </c>
      <c r="B9638" s="129">
        <v>44399</v>
      </c>
      <c r="C9638" s="118">
        <f t="shared" si="461"/>
        <v>7</v>
      </c>
      <c r="D9638" s="120" t="s">
        <v>252</v>
      </c>
      <c r="E9638" s="120" t="s">
        <v>21514</v>
      </c>
      <c r="F9638" s="209" t="s">
        <v>21515</v>
      </c>
      <c r="G9638" s="119" t="s">
        <v>9900</v>
      </c>
      <c r="H9638" s="121" t="s">
        <v>1173</v>
      </c>
      <c r="I9638" s="121" t="s">
        <v>30</v>
      </c>
      <c r="J9638" s="121" t="s">
        <v>87</v>
      </c>
      <c r="K9638" s="121" t="s">
        <v>584</v>
      </c>
      <c r="L9638" s="131" t="s">
        <v>32</v>
      </c>
      <c r="M9638" s="120" t="s">
        <v>78</v>
      </c>
      <c r="N9638" s="131"/>
      <c r="O9638" s="131"/>
      <c r="P9638" s="126"/>
      <c r="Q9638" s="118"/>
      <c r="R9638" s="118"/>
      <c r="S9638" s="120"/>
      <c r="T9638" s="126"/>
      <c r="U9638" s="126"/>
      <c r="V9638" s="126"/>
      <c r="W9638" s="126"/>
      <c r="X9638" s="126"/>
      <c r="Y9638" s="116"/>
      <c r="Z9638" s="116"/>
      <c r="AA9638" s="116"/>
      <c r="AB9638" s="116"/>
      <c r="AC9638" s="116"/>
      <c r="AD9638" s="116"/>
    </row>
    <row r="9639" spans="1:30" s="189" customFormat="1">
      <c r="A9639" s="116">
        <v>9639</v>
      </c>
      <c r="B9639" s="129">
        <v>44399</v>
      </c>
      <c r="C9639" s="118">
        <f t="shared" si="461"/>
        <v>7</v>
      </c>
      <c r="D9639" s="120" t="s">
        <v>252</v>
      </c>
      <c r="E9639" s="120" t="s">
        <v>21516</v>
      </c>
      <c r="F9639" s="209" t="s">
        <v>1262</v>
      </c>
      <c r="G9639" s="119" t="s">
        <v>15387</v>
      </c>
      <c r="H9639" s="121" t="s">
        <v>192</v>
      </c>
      <c r="I9639" s="121" t="s">
        <v>30</v>
      </c>
      <c r="J9639" s="121" t="s">
        <v>21517</v>
      </c>
      <c r="K9639" s="121" t="s">
        <v>584</v>
      </c>
      <c r="L9639" s="131" t="s">
        <v>32</v>
      </c>
      <c r="M9639" s="120" t="s">
        <v>78</v>
      </c>
      <c r="N9639" s="131"/>
      <c r="O9639" s="131"/>
      <c r="P9639" s="126"/>
      <c r="Q9639" s="118"/>
      <c r="R9639" s="118"/>
      <c r="S9639" s="120"/>
      <c r="T9639" s="126"/>
      <c r="U9639" s="126"/>
      <c r="V9639" s="126"/>
      <c r="W9639" s="126"/>
      <c r="X9639" s="126"/>
      <c r="Y9639" s="116"/>
      <c r="Z9639" s="116"/>
      <c r="AA9639" s="116"/>
      <c r="AB9639" s="116"/>
      <c r="AC9639" s="116"/>
      <c r="AD9639" s="116"/>
    </row>
    <row r="9640" spans="1:30" s="189" customFormat="1">
      <c r="A9640" s="116">
        <v>9640</v>
      </c>
      <c r="B9640" s="129">
        <v>44399</v>
      </c>
      <c r="C9640" s="118">
        <f t="shared" si="461"/>
        <v>7</v>
      </c>
      <c r="D9640" s="120" t="s">
        <v>252</v>
      </c>
      <c r="E9640" s="120" t="s">
        <v>21518</v>
      </c>
      <c r="F9640" s="209" t="s">
        <v>579</v>
      </c>
      <c r="G9640" s="119" t="s">
        <v>21519</v>
      </c>
      <c r="H9640" s="121" t="s">
        <v>1173</v>
      </c>
      <c r="I9640" s="121" t="s">
        <v>30</v>
      </c>
      <c r="J9640" s="121" t="s">
        <v>77</v>
      </c>
      <c r="K9640" s="121" t="s">
        <v>584</v>
      </c>
      <c r="L9640" s="131" t="s">
        <v>32</v>
      </c>
      <c r="M9640" s="120" t="s">
        <v>33</v>
      </c>
      <c r="N9640" s="131">
        <v>44410</v>
      </c>
      <c r="O9640" s="131">
        <v>44459</v>
      </c>
      <c r="P9640" s="126"/>
      <c r="Q9640" s="118"/>
      <c r="R9640" s="118"/>
      <c r="S9640" s="120"/>
      <c r="T9640" s="126"/>
      <c r="U9640" s="126"/>
      <c r="V9640" s="126"/>
      <c r="W9640" s="126"/>
      <c r="X9640" s="126"/>
      <c r="Y9640" s="116"/>
      <c r="Z9640" s="116"/>
      <c r="AA9640" s="116"/>
      <c r="AB9640" s="116"/>
      <c r="AC9640" s="116"/>
      <c r="AD9640" s="116"/>
    </row>
    <row r="9641" spans="1:30" s="189" customFormat="1">
      <c r="A9641" s="116">
        <v>9641</v>
      </c>
      <c r="B9641" s="129">
        <v>44399</v>
      </c>
      <c r="C9641" s="118">
        <f t="shared" si="461"/>
        <v>7</v>
      </c>
      <c r="D9641" s="120" t="s">
        <v>252</v>
      </c>
      <c r="E9641" s="120" t="s">
        <v>21520</v>
      </c>
      <c r="F9641" s="209" t="s">
        <v>969</v>
      </c>
      <c r="G9641" s="119" t="s">
        <v>21521</v>
      </c>
      <c r="H9641" s="121" t="s">
        <v>86</v>
      </c>
      <c r="I9641" s="119" t="s">
        <v>30</v>
      </c>
      <c r="J9641" s="121" t="s">
        <v>3886</v>
      </c>
      <c r="K9641" s="121" t="s">
        <v>584</v>
      </c>
      <c r="L9641" s="131" t="s">
        <v>32</v>
      </c>
      <c r="M9641" s="120" t="s">
        <v>33</v>
      </c>
      <c r="N9641" s="131">
        <v>44400</v>
      </c>
      <c r="O9641" s="131">
        <v>44481</v>
      </c>
      <c r="P9641" s="126"/>
      <c r="Q9641" s="118"/>
      <c r="R9641" s="118"/>
      <c r="S9641" s="120" t="s">
        <v>34</v>
      </c>
      <c r="T9641" s="126">
        <v>44489</v>
      </c>
      <c r="U9641" s="126"/>
      <c r="V9641" s="126"/>
      <c r="W9641" s="126"/>
      <c r="X9641" s="126"/>
      <c r="Y9641" s="116"/>
      <c r="Z9641" s="116"/>
      <c r="AA9641" s="116"/>
      <c r="AB9641" s="116"/>
      <c r="AC9641" s="116"/>
      <c r="AD9641" s="116"/>
    </row>
    <row r="9642" spans="1:30" s="189" customFormat="1">
      <c r="A9642" s="116">
        <v>9642</v>
      </c>
      <c r="B9642" s="129">
        <v>44399</v>
      </c>
      <c r="C9642" s="118">
        <f t="shared" si="461"/>
        <v>7</v>
      </c>
      <c r="D9642" s="120" t="s">
        <v>252</v>
      </c>
      <c r="E9642" s="120" t="s">
        <v>21522</v>
      </c>
      <c r="F9642" s="209" t="s">
        <v>21523</v>
      </c>
      <c r="G9642" s="119" t="s">
        <v>21524</v>
      </c>
      <c r="H9642" s="121" t="s">
        <v>177</v>
      </c>
      <c r="I9642" s="121" t="s">
        <v>30</v>
      </c>
      <c r="J9642" s="121" t="s">
        <v>529</v>
      </c>
      <c r="K9642" s="121" t="s">
        <v>584</v>
      </c>
      <c r="L9642" s="131" t="s">
        <v>32</v>
      </c>
      <c r="M9642" s="120" t="s">
        <v>78</v>
      </c>
      <c r="N9642" s="131"/>
      <c r="O9642" s="131"/>
      <c r="P9642" s="126"/>
      <c r="Q9642" s="118"/>
      <c r="R9642" s="118"/>
      <c r="S9642" s="120"/>
      <c r="T9642" s="126"/>
      <c r="U9642" s="126"/>
      <c r="V9642" s="126"/>
      <c r="W9642" s="126"/>
      <c r="X9642" s="126"/>
      <c r="Y9642" s="116"/>
      <c r="Z9642" s="116"/>
      <c r="AA9642" s="116"/>
      <c r="AB9642" s="116"/>
      <c r="AC9642" s="116"/>
      <c r="AD9642" s="116"/>
    </row>
    <row r="9643" spans="1:30" s="189" customFormat="1">
      <c r="A9643" s="116">
        <v>9643</v>
      </c>
      <c r="B9643" s="129">
        <v>44399</v>
      </c>
      <c r="C9643" s="118">
        <f t="shared" si="461"/>
        <v>7</v>
      </c>
      <c r="D9643" s="120" t="s">
        <v>252</v>
      </c>
      <c r="E9643" s="120" t="s">
        <v>21525</v>
      </c>
      <c r="F9643" s="209" t="s">
        <v>21526</v>
      </c>
      <c r="G9643" s="119" t="s">
        <v>709</v>
      </c>
      <c r="H9643" s="121" t="s">
        <v>29</v>
      </c>
      <c r="I9643" s="119" t="s">
        <v>42</v>
      </c>
      <c r="J9643" s="121" t="s">
        <v>43</v>
      </c>
      <c r="K9643" s="121" t="s">
        <v>584</v>
      </c>
      <c r="L9643" s="131" t="s">
        <v>32</v>
      </c>
      <c r="M9643" s="120" t="s">
        <v>78</v>
      </c>
      <c r="N9643" s="131"/>
      <c r="O9643" s="131"/>
      <c r="P9643" s="126"/>
      <c r="Q9643" s="118"/>
      <c r="R9643" s="118"/>
      <c r="S9643" s="120"/>
      <c r="T9643" s="126"/>
      <c r="U9643" s="126"/>
      <c r="V9643" s="126"/>
      <c r="W9643" s="126"/>
      <c r="X9643" s="126"/>
      <c r="Y9643" s="116"/>
      <c r="Z9643" s="116"/>
      <c r="AA9643" s="116"/>
      <c r="AB9643" s="116"/>
      <c r="AC9643" s="116"/>
      <c r="AD9643" s="116"/>
    </row>
    <row r="9644" spans="1:30" s="189" customFormat="1">
      <c r="A9644" s="116">
        <v>9644</v>
      </c>
      <c r="B9644" s="129">
        <v>44399</v>
      </c>
      <c r="C9644" s="118">
        <f t="shared" si="461"/>
        <v>7</v>
      </c>
      <c r="D9644" s="120" t="s">
        <v>252</v>
      </c>
      <c r="E9644" s="120" t="s">
        <v>21527</v>
      </c>
      <c r="F9644" s="209" t="s">
        <v>21528</v>
      </c>
      <c r="G9644" s="119" t="s">
        <v>21529</v>
      </c>
      <c r="H9644" s="121" t="s">
        <v>177</v>
      </c>
      <c r="I9644" s="121" t="s">
        <v>30</v>
      </c>
      <c r="J9644" s="121" t="s">
        <v>7216</v>
      </c>
      <c r="K9644" s="121" t="s">
        <v>584</v>
      </c>
      <c r="L9644" s="131" t="s">
        <v>32</v>
      </c>
      <c r="M9644" s="120" t="s">
        <v>78</v>
      </c>
      <c r="N9644" s="131"/>
      <c r="O9644" s="131"/>
      <c r="P9644" s="126"/>
      <c r="Q9644" s="118"/>
      <c r="R9644" s="118"/>
      <c r="S9644" s="120"/>
      <c r="T9644" s="126"/>
      <c r="U9644" s="126"/>
      <c r="V9644" s="126"/>
      <c r="W9644" s="126"/>
      <c r="X9644" s="126"/>
      <c r="Y9644" s="116"/>
      <c r="Z9644" s="116"/>
      <c r="AA9644" s="116"/>
      <c r="AB9644" s="116"/>
      <c r="AC9644" s="116"/>
      <c r="AD9644" s="116"/>
    </row>
    <row r="9645" spans="1:30" s="189" customFormat="1">
      <c r="A9645" s="116">
        <v>9645</v>
      </c>
      <c r="B9645" s="129">
        <v>44399</v>
      </c>
      <c r="C9645" s="118">
        <f t="shared" si="461"/>
        <v>7</v>
      </c>
      <c r="D9645" s="120" t="s">
        <v>252</v>
      </c>
      <c r="E9645" s="120" t="s">
        <v>21530</v>
      </c>
      <c r="F9645" s="209" t="s">
        <v>21531</v>
      </c>
      <c r="G9645" s="119" t="s">
        <v>21532</v>
      </c>
      <c r="H9645" s="121" t="s">
        <v>192</v>
      </c>
      <c r="I9645" s="119" t="s">
        <v>42</v>
      </c>
      <c r="J9645" s="121" t="s">
        <v>246</v>
      </c>
      <c r="K9645" s="121" t="s">
        <v>584</v>
      </c>
      <c r="L9645" s="131" t="s">
        <v>32</v>
      </c>
      <c r="M9645" s="120" t="s">
        <v>78</v>
      </c>
      <c r="N9645" s="131"/>
      <c r="O9645" s="131"/>
      <c r="P9645" s="126"/>
      <c r="Q9645" s="118"/>
      <c r="R9645" s="118"/>
      <c r="S9645" s="120"/>
      <c r="T9645" s="126"/>
      <c r="U9645" s="126"/>
      <c r="V9645" s="126"/>
      <c r="W9645" s="126"/>
      <c r="X9645" s="126"/>
      <c r="Y9645" s="116"/>
      <c r="Z9645" s="116"/>
      <c r="AA9645" s="116"/>
      <c r="AB9645" s="116"/>
      <c r="AC9645" s="116"/>
      <c r="AD9645" s="116"/>
    </row>
    <row r="9646" spans="1:30" s="189" customFormat="1">
      <c r="A9646" s="116">
        <v>9646</v>
      </c>
      <c r="B9646" s="129">
        <v>44399</v>
      </c>
      <c r="C9646" s="118">
        <f t="shared" si="461"/>
        <v>7</v>
      </c>
      <c r="D9646" s="120" t="s">
        <v>252</v>
      </c>
      <c r="E9646" s="120" t="s">
        <v>21533</v>
      </c>
      <c r="F9646" s="209" t="s">
        <v>21534</v>
      </c>
      <c r="G9646" s="119" t="s">
        <v>4968</v>
      </c>
      <c r="H9646" s="121" t="s">
        <v>53</v>
      </c>
      <c r="I9646" s="119" t="s">
        <v>42</v>
      </c>
      <c r="J9646" s="121" t="s">
        <v>91</v>
      </c>
      <c r="K9646" s="121" t="s">
        <v>584</v>
      </c>
      <c r="L9646" s="131" t="s">
        <v>32</v>
      </c>
      <c r="M9646" s="120" t="s">
        <v>78</v>
      </c>
      <c r="N9646" s="131"/>
      <c r="O9646" s="131"/>
      <c r="P9646" s="126"/>
      <c r="Q9646" s="118"/>
      <c r="R9646" s="118"/>
      <c r="S9646" s="120"/>
      <c r="T9646" s="126"/>
      <c r="U9646" s="126"/>
      <c r="V9646" s="126"/>
      <c r="W9646" s="126"/>
      <c r="X9646" s="126"/>
      <c r="Y9646" s="116"/>
      <c r="Z9646" s="116"/>
      <c r="AA9646" s="116"/>
      <c r="AB9646" s="116"/>
      <c r="AC9646" s="116"/>
      <c r="AD9646" s="116"/>
    </row>
    <row r="9647" spans="1:30" s="189" customFormat="1">
      <c r="A9647" s="116">
        <v>9647</v>
      </c>
      <c r="B9647" s="129">
        <v>44399</v>
      </c>
      <c r="C9647" s="118">
        <f t="shared" si="461"/>
        <v>7</v>
      </c>
      <c r="D9647" s="120" t="s">
        <v>252</v>
      </c>
      <c r="E9647" s="120" t="s">
        <v>21535</v>
      </c>
      <c r="F9647" s="209" t="s">
        <v>21536</v>
      </c>
      <c r="G9647" s="119" t="s">
        <v>18773</v>
      </c>
      <c r="H9647" s="121" t="s">
        <v>53</v>
      </c>
      <c r="I9647" s="121" t="s">
        <v>63</v>
      </c>
      <c r="J9647" s="121" t="s">
        <v>20398</v>
      </c>
      <c r="K9647" s="121" t="s">
        <v>584</v>
      </c>
      <c r="L9647" s="131" t="s">
        <v>32</v>
      </c>
      <c r="M9647" s="120" t="s">
        <v>78</v>
      </c>
      <c r="N9647" s="131"/>
      <c r="O9647" s="131"/>
      <c r="P9647" s="126"/>
      <c r="Q9647" s="118"/>
      <c r="R9647" s="118"/>
      <c r="S9647" s="120"/>
      <c r="T9647" s="126"/>
      <c r="U9647" s="126"/>
      <c r="V9647" s="126"/>
      <c r="W9647" s="126"/>
      <c r="X9647" s="126"/>
      <c r="Y9647" s="116"/>
      <c r="Z9647" s="116"/>
      <c r="AA9647" s="116"/>
      <c r="AB9647" s="116"/>
      <c r="AC9647" s="116"/>
      <c r="AD9647" s="116"/>
    </row>
    <row r="9648" spans="1:30" s="189" customFormat="1">
      <c r="A9648" s="116">
        <v>9648</v>
      </c>
      <c r="B9648" s="129">
        <v>44399</v>
      </c>
      <c r="C9648" s="118">
        <f t="shared" si="461"/>
        <v>7</v>
      </c>
      <c r="D9648" s="120" t="s">
        <v>252</v>
      </c>
      <c r="E9648" s="120" t="s">
        <v>21537</v>
      </c>
      <c r="F9648" s="209" t="s">
        <v>8067</v>
      </c>
      <c r="G9648" s="119" t="s">
        <v>21538</v>
      </c>
      <c r="H9648" s="121" t="s">
        <v>1173</v>
      </c>
      <c r="I9648" s="119" t="s">
        <v>30</v>
      </c>
      <c r="J9648" s="121" t="s">
        <v>77</v>
      </c>
      <c r="K9648" s="121" t="s">
        <v>584</v>
      </c>
      <c r="L9648" s="131" t="s">
        <v>32</v>
      </c>
      <c r="M9648" s="120" t="s">
        <v>78</v>
      </c>
      <c r="N9648" s="131"/>
      <c r="O9648" s="131"/>
      <c r="P9648" s="126"/>
      <c r="Q9648" s="118"/>
      <c r="R9648" s="118"/>
      <c r="S9648" s="120"/>
      <c r="T9648" s="126"/>
      <c r="U9648" s="126"/>
      <c r="V9648" s="126"/>
      <c r="W9648" s="126"/>
      <c r="X9648" s="126"/>
      <c r="Y9648" s="116"/>
      <c r="Z9648" s="116"/>
      <c r="AA9648" s="116"/>
      <c r="AB9648" s="116"/>
      <c r="AC9648" s="116"/>
      <c r="AD9648" s="116"/>
    </row>
    <row r="9649" spans="1:30" s="189" customFormat="1">
      <c r="A9649" s="116">
        <v>9649</v>
      </c>
      <c r="B9649" s="129">
        <v>44593</v>
      </c>
      <c r="C9649" s="118">
        <f t="shared" si="461"/>
        <v>2</v>
      </c>
      <c r="D9649" s="120" t="s">
        <v>252</v>
      </c>
      <c r="E9649" s="120" t="s">
        <v>21539</v>
      </c>
      <c r="F9649" s="209" t="s">
        <v>459</v>
      </c>
      <c r="G9649" s="119" t="s">
        <v>16943</v>
      </c>
      <c r="H9649" s="121" t="s">
        <v>1173</v>
      </c>
      <c r="I9649" s="119" t="s">
        <v>30</v>
      </c>
      <c r="J9649" s="121" t="s">
        <v>77</v>
      </c>
      <c r="K9649" s="121" t="s">
        <v>40503</v>
      </c>
      <c r="L9649" s="131" t="s">
        <v>32</v>
      </c>
      <c r="M9649" s="120" t="s">
        <v>78</v>
      </c>
      <c r="N9649" s="131"/>
      <c r="O9649" s="131"/>
      <c r="P9649" s="126"/>
      <c r="Q9649" s="118"/>
      <c r="R9649" s="118"/>
      <c r="S9649" s="120"/>
      <c r="T9649" s="126"/>
      <c r="U9649" s="126"/>
      <c r="V9649" s="126"/>
      <c r="W9649" s="126"/>
      <c r="X9649" s="126"/>
      <c r="Y9649" s="116"/>
      <c r="Z9649" s="116"/>
      <c r="AA9649" s="116"/>
      <c r="AB9649" s="116"/>
      <c r="AC9649" s="116"/>
      <c r="AD9649" s="116"/>
    </row>
    <row r="9650" spans="1:30" s="189" customFormat="1">
      <c r="A9650" s="116">
        <v>9650</v>
      </c>
      <c r="B9650" s="129">
        <v>44399</v>
      </c>
      <c r="C9650" s="118">
        <f t="shared" si="461"/>
        <v>7</v>
      </c>
      <c r="D9650" s="120" t="s">
        <v>252</v>
      </c>
      <c r="E9650" s="120" t="s">
        <v>21540</v>
      </c>
      <c r="F9650" s="209" t="s">
        <v>21541</v>
      </c>
      <c r="G9650" s="119" t="s">
        <v>4968</v>
      </c>
      <c r="H9650" s="121" t="s">
        <v>53</v>
      </c>
      <c r="I9650" s="119" t="s">
        <v>42</v>
      </c>
      <c r="J9650" s="121" t="s">
        <v>2268</v>
      </c>
      <c r="K9650" s="121" t="s">
        <v>584</v>
      </c>
      <c r="L9650" s="131" t="s">
        <v>32</v>
      </c>
      <c r="M9650" s="120" t="s">
        <v>78</v>
      </c>
      <c r="N9650" s="131"/>
      <c r="O9650" s="131"/>
      <c r="P9650" s="126"/>
      <c r="Q9650" s="118"/>
      <c r="R9650" s="118"/>
      <c r="S9650" s="120"/>
      <c r="T9650" s="126"/>
      <c r="U9650" s="126"/>
      <c r="V9650" s="126"/>
      <c r="W9650" s="126"/>
      <c r="X9650" s="126"/>
      <c r="Y9650" s="116"/>
      <c r="Z9650" s="116"/>
      <c r="AA9650" s="116"/>
      <c r="AB9650" s="116"/>
      <c r="AC9650" s="116"/>
      <c r="AD9650" s="116"/>
    </row>
    <row r="9651" spans="1:30" s="189" customFormat="1">
      <c r="A9651" s="116">
        <v>9651</v>
      </c>
      <c r="B9651" s="129">
        <v>44399</v>
      </c>
      <c r="C9651" s="118">
        <f t="shared" si="461"/>
        <v>7</v>
      </c>
      <c r="D9651" s="120" t="s">
        <v>252</v>
      </c>
      <c r="E9651" s="120" t="s">
        <v>21542</v>
      </c>
      <c r="F9651" s="209" t="s">
        <v>547</v>
      </c>
      <c r="G9651" s="119" t="s">
        <v>2441</v>
      </c>
      <c r="H9651" s="121" t="s">
        <v>97</v>
      </c>
      <c r="I9651" s="121" t="s">
        <v>63</v>
      </c>
      <c r="J9651" s="121" t="s">
        <v>20398</v>
      </c>
      <c r="K9651" s="121" t="s">
        <v>584</v>
      </c>
      <c r="L9651" s="131" t="s">
        <v>32</v>
      </c>
      <c r="M9651" s="120" t="s">
        <v>78</v>
      </c>
      <c r="N9651" s="131"/>
      <c r="O9651" s="131"/>
      <c r="P9651" s="126"/>
      <c r="Q9651" s="118"/>
      <c r="R9651" s="118"/>
      <c r="S9651" s="120"/>
      <c r="T9651" s="126"/>
      <c r="U9651" s="126"/>
      <c r="V9651" s="126"/>
      <c r="W9651" s="126"/>
      <c r="X9651" s="126"/>
      <c r="Y9651" s="116"/>
      <c r="Z9651" s="116"/>
      <c r="AA9651" s="116"/>
      <c r="AB9651" s="116"/>
      <c r="AC9651" s="116"/>
      <c r="AD9651" s="116"/>
    </row>
    <row r="9652" spans="1:30" s="189" customFormat="1">
      <c r="A9652" s="116">
        <v>9652</v>
      </c>
      <c r="B9652" s="129">
        <v>44399</v>
      </c>
      <c r="C9652" s="118">
        <f t="shared" si="461"/>
        <v>7</v>
      </c>
      <c r="D9652" s="120" t="s">
        <v>252</v>
      </c>
      <c r="E9652" s="120" t="s">
        <v>21543</v>
      </c>
      <c r="F9652" s="209" t="s">
        <v>2491</v>
      </c>
      <c r="G9652" s="119" t="s">
        <v>17627</v>
      </c>
      <c r="H9652" s="121" t="s">
        <v>140</v>
      </c>
      <c r="I9652" s="119" t="s">
        <v>30</v>
      </c>
      <c r="J9652" s="121" t="s">
        <v>7958</v>
      </c>
      <c r="K9652" s="121" t="s">
        <v>584</v>
      </c>
      <c r="L9652" s="131" t="s">
        <v>32</v>
      </c>
      <c r="M9652" s="120" t="s">
        <v>33</v>
      </c>
      <c r="N9652" s="131">
        <v>44645</v>
      </c>
      <c r="O9652" s="131"/>
      <c r="P9652" s="126"/>
      <c r="Q9652" s="118"/>
      <c r="R9652" s="118"/>
      <c r="S9652" s="120"/>
      <c r="T9652" s="126"/>
      <c r="U9652" s="126"/>
      <c r="V9652" s="126"/>
      <c r="W9652" s="126"/>
      <c r="X9652" s="126"/>
      <c r="Y9652" s="116"/>
      <c r="Z9652" s="116"/>
      <c r="AA9652" s="116"/>
      <c r="AB9652" s="116"/>
      <c r="AC9652" s="116"/>
      <c r="AD9652" s="116"/>
    </row>
    <row r="9653" spans="1:30" s="189" customFormat="1" ht="27.6">
      <c r="A9653" s="116">
        <v>9653</v>
      </c>
      <c r="B9653" s="129">
        <v>44400</v>
      </c>
      <c r="C9653" s="118">
        <f t="shared" si="461"/>
        <v>7</v>
      </c>
      <c r="D9653" s="120" t="s">
        <v>252</v>
      </c>
      <c r="E9653" s="120" t="s">
        <v>21544</v>
      </c>
      <c r="F9653" s="209" t="s">
        <v>21545</v>
      </c>
      <c r="G9653" s="119" t="s">
        <v>9846</v>
      </c>
      <c r="H9653" s="121" t="s">
        <v>344</v>
      </c>
      <c r="I9653" s="121" t="s">
        <v>30</v>
      </c>
      <c r="J9653" s="121" t="s">
        <v>77</v>
      </c>
      <c r="K9653" s="121" t="s">
        <v>584</v>
      </c>
      <c r="L9653" s="131" t="s">
        <v>32</v>
      </c>
      <c r="M9653" s="120" t="s">
        <v>78</v>
      </c>
      <c r="N9653" s="131"/>
      <c r="O9653" s="131"/>
      <c r="P9653" s="126"/>
      <c r="Q9653" s="118"/>
      <c r="R9653" s="118"/>
      <c r="S9653" s="120"/>
      <c r="T9653" s="126" t="s">
        <v>21546</v>
      </c>
      <c r="U9653" s="126"/>
      <c r="V9653" s="126"/>
      <c r="W9653" s="126"/>
      <c r="X9653" s="126"/>
      <c r="Y9653" s="116"/>
      <c r="Z9653" s="116"/>
      <c r="AA9653" s="116"/>
      <c r="AB9653" s="116"/>
      <c r="AC9653" s="116"/>
      <c r="AD9653" s="116"/>
    </row>
    <row r="9654" spans="1:30" s="189" customFormat="1" ht="27.6">
      <c r="A9654" s="116">
        <v>9654</v>
      </c>
      <c r="B9654" s="129">
        <v>44400</v>
      </c>
      <c r="C9654" s="118">
        <f t="shared" si="461"/>
        <v>7</v>
      </c>
      <c r="D9654" s="120" t="s">
        <v>252</v>
      </c>
      <c r="E9654" s="120" t="s">
        <v>21547</v>
      </c>
      <c r="F9654" s="209" t="s">
        <v>21548</v>
      </c>
      <c r="G9654" s="119" t="s">
        <v>21549</v>
      </c>
      <c r="H9654" s="121" t="s">
        <v>1173</v>
      </c>
      <c r="I9654" s="121" t="s">
        <v>63</v>
      </c>
      <c r="J9654" s="121" t="s">
        <v>2593</v>
      </c>
      <c r="K9654" s="121" t="s">
        <v>584</v>
      </c>
      <c r="L9654" s="131" t="s">
        <v>32</v>
      </c>
      <c r="M9654" s="120" t="s">
        <v>78</v>
      </c>
      <c r="N9654" s="131"/>
      <c r="O9654" s="131"/>
      <c r="P9654" s="126"/>
      <c r="Q9654" s="118"/>
      <c r="R9654" s="118"/>
      <c r="S9654" s="120"/>
      <c r="T9654" s="126"/>
      <c r="U9654" s="126"/>
      <c r="V9654" s="126"/>
      <c r="W9654" s="126"/>
      <c r="X9654" s="126"/>
      <c r="Y9654" s="116"/>
      <c r="Z9654" s="116"/>
      <c r="AA9654" s="116"/>
      <c r="AB9654" s="116"/>
      <c r="AC9654" s="116"/>
      <c r="AD9654" s="116"/>
    </row>
    <row r="9655" spans="1:30" s="189" customFormat="1">
      <c r="A9655" s="116">
        <v>9655</v>
      </c>
      <c r="B9655" s="129">
        <v>44400</v>
      </c>
      <c r="C9655" s="118">
        <f t="shared" si="461"/>
        <v>7</v>
      </c>
      <c r="D9655" s="120" t="s">
        <v>252</v>
      </c>
      <c r="E9655" s="120" t="s">
        <v>21550</v>
      </c>
      <c r="F9655" s="209" t="s">
        <v>21551</v>
      </c>
      <c r="G9655" s="119" t="s">
        <v>21552</v>
      </c>
      <c r="H9655" s="121" t="s">
        <v>53</v>
      </c>
      <c r="I9655" s="121" t="s">
        <v>30</v>
      </c>
      <c r="J9655" s="121" t="s">
        <v>529</v>
      </c>
      <c r="K9655" s="121" t="s">
        <v>584</v>
      </c>
      <c r="L9655" s="131" t="s">
        <v>32</v>
      </c>
      <c r="M9655" s="120" t="s">
        <v>78</v>
      </c>
      <c r="N9655" s="131"/>
      <c r="O9655" s="131"/>
      <c r="P9655" s="126"/>
      <c r="Q9655" s="118"/>
      <c r="R9655" s="118"/>
      <c r="S9655" s="120"/>
      <c r="T9655" s="126"/>
      <c r="U9655" s="126"/>
      <c r="V9655" s="126"/>
      <c r="W9655" s="126"/>
      <c r="X9655" s="126"/>
      <c r="Y9655" s="116"/>
      <c r="Z9655" s="116"/>
      <c r="AA9655" s="116"/>
      <c r="AB9655" s="116"/>
      <c r="AC9655" s="116"/>
      <c r="AD9655" s="116"/>
    </row>
    <row r="9656" spans="1:30" s="189" customFormat="1">
      <c r="A9656" s="116">
        <v>9656</v>
      </c>
      <c r="B9656" s="129">
        <v>44400</v>
      </c>
      <c r="C9656" s="118">
        <f t="shared" si="461"/>
        <v>7</v>
      </c>
      <c r="D9656" s="120" t="s">
        <v>252</v>
      </c>
      <c r="E9656" s="120" t="s">
        <v>21553</v>
      </c>
      <c r="F9656" s="209" t="s">
        <v>21554</v>
      </c>
      <c r="G9656" s="119" t="s">
        <v>21555</v>
      </c>
      <c r="H9656" s="121" t="s">
        <v>86</v>
      </c>
      <c r="I9656" s="119" t="s">
        <v>30</v>
      </c>
      <c r="J9656" s="121" t="s">
        <v>3886</v>
      </c>
      <c r="K9656" s="121" t="s">
        <v>584</v>
      </c>
      <c r="L9656" s="131" t="s">
        <v>32</v>
      </c>
      <c r="M9656" s="120" t="s">
        <v>78</v>
      </c>
      <c r="N9656" s="131"/>
      <c r="O9656" s="131"/>
      <c r="P9656" s="126"/>
      <c r="Q9656" s="118"/>
      <c r="R9656" s="118"/>
      <c r="S9656" s="120"/>
      <c r="T9656" s="126"/>
      <c r="U9656" s="126"/>
      <c r="V9656" s="126"/>
      <c r="W9656" s="126"/>
      <c r="X9656" s="126"/>
      <c r="Y9656" s="116"/>
      <c r="Z9656" s="116"/>
      <c r="AA9656" s="116"/>
      <c r="AB9656" s="116"/>
      <c r="AC9656" s="116"/>
      <c r="AD9656" s="116"/>
    </row>
    <row r="9657" spans="1:30" s="189" customFormat="1" ht="27.6">
      <c r="A9657" s="116">
        <v>9657</v>
      </c>
      <c r="B9657" s="129">
        <v>44400</v>
      </c>
      <c r="C9657" s="118">
        <f t="shared" si="461"/>
        <v>7</v>
      </c>
      <c r="D9657" s="120" t="s">
        <v>252</v>
      </c>
      <c r="E9657" s="120" t="s">
        <v>21556</v>
      </c>
      <c r="F9657" s="209" t="s">
        <v>21557</v>
      </c>
      <c r="G9657" s="119" t="s">
        <v>10581</v>
      </c>
      <c r="H9657" s="121" t="s">
        <v>53</v>
      </c>
      <c r="I9657" s="121" t="s">
        <v>30</v>
      </c>
      <c r="J9657" s="121" t="s">
        <v>1544</v>
      </c>
      <c r="K9657" s="121" t="s">
        <v>584</v>
      </c>
      <c r="L9657" s="131" t="s">
        <v>32</v>
      </c>
      <c r="M9657" s="120" t="s">
        <v>33</v>
      </c>
      <c r="N9657" s="131">
        <v>44404</v>
      </c>
      <c r="O9657" s="131">
        <v>44509</v>
      </c>
      <c r="P9657" s="126"/>
      <c r="Q9657" s="118"/>
      <c r="R9657" s="118"/>
      <c r="S9657" s="120"/>
      <c r="T9657" s="126"/>
      <c r="U9657" s="126"/>
      <c r="V9657" s="126"/>
      <c r="W9657" s="126"/>
      <c r="X9657" s="126"/>
      <c r="Y9657" s="116"/>
      <c r="Z9657" s="116"/>
      <c r="AA9657" s="116"/>
      <c r="AB9657" s="116"/>
      <c r="AC9657" s="116"/>
      <c r="AD9657" s="116"/>
    </row>
    <row r="9658" spans="1:30" s="189" customFormat="1">
      <c r="A9658" s="116">
        <v>9658</v>
      </c>
      <c r="B9658" s="129">
        <v>44400</v>
      </c>
      <c r="C9658" s="118">
        <f t="shared" si="461"/>
        <v>7</v>
      </c>
      <c r="D9658" s="120" t="s">
        <v>252</v>
      </c>
      <c r="E9658" s="120" t="s">
        <v>21558</v>
      </c>
      <c r="F9658" s="209" t="s">
        <v>2223</v>
      </c>
      <c r="G9658" s="119" t="s">
        <v>20151</v>
      </c>
      <c r="H9658" s="121" t="s">
        <v>140</v>
      </c>
      <c r="I9658" s="119" t="s">
        <v>30</v>
      </c>
      <c r="J9658" s="121" t="s">
        <v>1540</v>
      </c>
      <c r="K9658" s="121" t="s">
        <v>584</v>
      </c>
      <c r="L9658" s="131" t="s">
        <v>32</v>
      </c>
      <c r="M9658" s="120" t="s">
        <v>78</v>
      </c>
      <c r="N9658" s="131"/>
      <c r="O9658" s="131"/>
      <c r="P9658" s="126"/>
      <c r="Q9658" s="118"/>
      <c r="R9658" s="118"/>
      <c r="S9658" s="120"/>
      <c r="T9658" s="126"/>
      <c r="U9658" s="126"/>
      <c r="V9658" s="126"/>
      <c r="W9658" s="126"/>
      <c r="X9658" s="126"/>
      <c r="Y9658" s="116"/>
      <c r="Z9658" s="116"/>
      <c r="AA9658" s="116"/>
      <c r="AB9658" s="116"/>
      <c r="AC9658" s="116"/>
      <c r="AD9658" s="116"/>
    </row>
    <row r="9659" spans="1:30" s="189" customFormat="1">
      <c r="A9659" s="116">
        <v>9659</v>
      </c>
      <c r="B9659" s="129">
        <v>44400</v>
      </c>
      <c r="C9659" s="118">
        <f t="shared" ref="C9659:C9690" si="462">IF(B9659&lt;&gt;0,MONTH(B9659),0)</f>
        <v>7</v>
      </c>
      <c r="D9659" s="120" t="s">
        <v>252</v>
      </c>
      <c r="E9659" s="120" t="s">
        <v>21559</v>
      </c>
      <c r="F9659" s="209" t="s">
        <v>2360</v>
      </c>
      <c r="G9659" s="119" t="s">
        <v>3568</v>
      </c>
      <c r="H9659" s="121" t="s">
        <v>53</v>
      </c>
      <c r="I9659" s="121" t="s">
        <v>63</v>
      </c>
      <c r="J9659" s="121" t="s">
        <v>64</v>
      </c>
      <c r="K9659" s="121" t="s">
        <v>584</v>
      </c>
      <c r="L9659" s="131" t="s">
        <v>32</v>
      </c>
      <c r="M9659" s="120" t="s">
        <v>78</v>
      </c>
      <c r="N9659" s="131"/>
      <c r="O9659" s="131"/>
      <c r="P9659" s="126"/>
      <c r="Q9659" s="118"/>
      <c r="R9659" s="118"/>
      <c r="S9659" s="120"/>
      <c r="T9659" s="126"/>
      <c r="U9659" s="126"/>
      <c r="V9659" s="126"/>
      <c r="W9659" s="126"/>
      <c r="X9659" s="126"/>
      <c r="Y9659" s="116"/>
      <c r="Z9659" s="116"/>
      <c r="AA9659" s="116"/>
      <c r="AB9659" s="116"/>
      <c r="AC9659" s="116"/>
      <c r="AD9659" s="116"/>
    </row>
    <row r="9660" spans="1:30" s="189" customFormat="1">
      <c r="A9660" s="116">
        <v>9660</v>
      </c>
      <c r="B9660" s="129">
        <v>44400</v>
      </c>
      <c r="C9660" s="118">
        <f t="shared" si="462"/>
        <v>7</v>
      </c>
      <c r="D9660" s="120" t="s">
        <v>252</v>
      </c>
      <c r="E9660" s="120" t="s">
        <v>21560</v>
      </c>
      <c r="F9660" s="209" t="s">
        <v>10820</v>
      </c>
      <c r="G9660" s="119" t="s">
        <v>21561</v>
      </c>
      <c r="H9660" s="121" t="s">
        <v>53</v>
      </c>
      <c r="I9660" s="121" t="s">
        <v>30</v>
      </c>
      <c r="J9660" s="121" t="s">
        <v>87</v>
      </c>
      <c r="K9660" s="121" t="s">
        <v>584</v>
      </c>
      <c r="L9660" s="131" t="s">
        <v>32</v>
      </c>
      <c r="M9660" s="120" t="s">
        <v>33</v>
      </c>
      <c r="N9660" s="131">
        <v>44404</v>
      </c>
      <c r="O9660" s="131">
        <v>44509</v>
      </c>
      <c r="P9660" s="126"/>
      <c r="Q9660" s="118"/>
      <c r="R9660" s="118"/>
      <c r="S9660" s="120"/>
      <c r="T9660" s="126"/>
      <c r="U9660" s="126"/>
      <c r="V9660" s="126"/>
      <c r="W9660" s="126"/>
      <c r="X9660" s="126"/>
      <c r="Y9660" s="116"/>
      <c r="Z9660" s="116"/>
      <c r="AA9660" s="116"/>
      <c r="AB9660" s="116"/>
      <c r="AC9660" s="116"/>
      <c r="AD9660" s="116"/>
    </row>
    <row r="9661" spans="1:30" s="189" customFormat="1">
      <c r="A9661" s="116">
        <v>9661</v>
      </c>
      <c r="B9661" s="129">
        <v>44400</v>
      </c>
      <c r="C9661" s="118">
        <f t="shared" si="462"/>
        <v>7</v>
      </c>
      <c r="D9661" s="120" t="s">
        <v>252</v>
      </c>
      <c r="E9661" s="120" t="s">
        <v>21562</v>
      </c>
      <c r="F9661" s="209" t="s">
        <v>21563</v>
      </c>
      <c r="G9661" s="119" t="s">
        <v>21564</v>
      </c>
      <c r="H9661" s="121" t="s">
        <v>29</v>
      </c>
      <c r="I9661" s="121" t="s">
        <v>30</v>
      </c>
      <c r="J9661" s="121" t="s">
        <v>3749</v>
      </c>
      <c r="K9661" s="121" t="s">
        <v>584</v>
      </c>
      <c r="L9661" s="131" t="s">
        <v>32</v>
      </c>
      <c r="M9661" s="120" t="s">
        <v>78</v>
      </c>
      <c r="N9661" s="131"/>
      <c r="O9661" s="131"/>
      <c r="P9661" s="126"/>
      <c r="Q9661" s="118"/>
      <c r="R9661" s="118"/>
      <c r="S9661" s="120"/>
      <c r="T9661" s="126"/>
      <c r="U9661" s="126"/>
      <c r="V9661" s="126"/>
      <c r="W9661" s="126"/>
      <c r="X9661" s="126"/>
      <c r="Y9661" s="116"/>
      <c r="Z9661" s="116"/>
      <c r="AA9661" s="116"/>
      <c r="AB9661" s="116"/>
      <c r="AC9661" s="116"/>
      <c r="AD9661" s="116"/>
    </row>
    <row r="9662" spans="1:30" s="189" customFormat="1" ht="14.4">
      <c r="A9662" s="116">
        <v>9662</v>
      </c>
      <c r="B9662" s="129">
        <v>44400</v>
      </c>
      <c r="C9662" s="118">
        <f t="shared" si="462"/>
        <v>7</v>
      </c>
      <c r="D9662" s="120" t="s">
        <v>252</v>
      </c>
      <c r="E9662" t="s">
        <v>21565</v>
      </c>
      <c r="F9662" s="209" t="s">
        <v>21566</v>
      </c>
      <c r="G9662" s="119" t="s">
        <v>3453</v>
      </c>
      <c r="H9662" s="121" t="s">
        <v>160</v>
      </c>
      <c r="I9662" s="119" t="s">
        <v>63</v>
      </c>
      <c r="J9662" s="121" t="s">
        <v>601</v>
      </c>
      <c r="K9662" s="121" t="s">
        <v>584</v>
      </c>
      <c r="L9662" s="131" t="s">
        <v>32</v>
      </c>
      <c r="M9662" s="120" t="s">
        <v>33</v>
      </c>
      <c r="N9662" s="131">
        <v>44629</v>
      </c>
      <c r="O9662" s="131"/>
      <c r="P9662" s="126"/>
      <c r="Q9662" s="118"/>
      <c r="R9662" s="118"/>
      <c r="S9662" s="120"/>
      <c r="T9662" s="126"/>
      <c r="U9662" s="126"/>
      <c r="V9662" s="126"/>
      <c r="W9662" s="126"/>
      <c r="X9662" s="126"/>
      <c r="Y9662" s="116"/>
      <c r="Z9662" s="116"/>
      <c r="AA9662" s="116"/>
      <c r="AB9662" s="116"/>
      <c r="AC9662" s="116"/>
      <c r="AD9662" s="116"/>
    </row>
    <row r="9663" spans="1:30" s="189" customFormat="1">
      <c r="A9663" s="116">
        <v>9663</v>
      </c>
      <c r="B9663" s="129">
        <v>44400</v>
      </c>
      <c r="C9663" s="118">
        <f t="shared" si="462"/>
        <v>7</v>
      </c>
      <c r="D9663" s="120" t="s">
        <v>252</v>
      </c>
      <c r="E9663" s="120" t="s">
        <v>21567</v>
      </c>
      <c r="F9663" s="209" t="s">
        <v>21568</v>
      </c>
      <c r="G9663" s="119" t="s">
        <v>18062</v>
      </c>
      <c r="H9663" s="121" t="s">
        <v>140</v>
      </c>
      <c r="I9663" s="119" t="s">
        <v>30</v>
      </c>
      <c r="J9663" s="121" t="s">
        <v>77</v>
      </c>
      <c r="K9663" s="121" t="s">
        <v>584</v>
      </c>
      <c r="L9663" s="131" t="s">
        <v>32</v>
      </c>
      <c r="M9663" s="120" t="s">
        <v>78</v>
      </c>
      <c r="N9663" s="131"/>
      <c r="O9663" s="131"/>
      <c r="P9663" s="126"/>
      <c r="Q9663" s="118"/>
      <c r="R9663" s="118"/>
      <c r="S9663" s="120"/>
      <c r="T9663" s="126"/>
      <c r="U9663" s="126"/>
      <c r="V9663" s="126"/>
      <c r="W9663" s="126"/>
      <c r="X9663" s="126"/>
      <c r="Y9663" s="116"/>
      <c r="Z9663" s="116"/>
      <c r="AA9663" s="116"/>
      <c r="AB9663" s="116"/>
      <c r="AC9663" s="116"/>
      <c r="AD9663" s="116"/>
    </row>
    <row r="9664" spans="1:30" s="189" customFormat="1">
      <c r="A9664" s="116">
        <v>9664</v>
      </c>
      <c r="B9664" s="129">
        <v>44400</v>
      </c>
      <c r="C9664" s="118">
        <f t="shared" si="462"/>
        <v>7</v>
      </c>
      <c r="D9664" s="120" t="s">
        <v>252</v>
      </c>
      <c r="E9664" s="120" t="s">
        <v>21569</v>
      </c>
      <c r="F9664" s="209" t="s">
        <v>1259</v>
      </c>
      <c r="G9664" s="119" t="s">
        <v>21570</v>
      </c>
      <c r="H9664" s="121" t="s">
        <v>140</v>
      </c>
      <c r="I9664" s="121" t="s">
        <v>30</v>
      </c>
      <c r="J9664" s="121" t="s">
        <v>87</v>
      </c>
      <c r="K9664" s="121" t="s">
        <v>584</v>
      </c>
      <c r="L9664" s="131" t="s">
        <v>32</v>
      </c>
      <c r="M9664" s="120" t="s">
        <v>78</v>
      </c>
      <c r="N9664" s="131"/>
      <c r="O9664" s="131"/>
      <c r="P9664" s="126"/>
      <c r="Q9664" s="118"/>
      <c r="R9664" s="118"/>
      <c r="S9664" s="120"/>
      <c r="T9664" s="126"/>
      <c r="U9664" s="126"/>
      <c r="V9664" s="126"/>
      <c r="W9664" s="126"/>
      <c r="X9664" s="126"/>
      <c r="Y9664" s="116"/>
      <c r="Z9664" s="116"/>
      <c r="AA9664" s="116"/>
      <c r="AB9664" s="116"/>
      <c r="AC9664" s="116"/>
      <c r="AD9664" s="116"/>
    </row>
    <row r="9665" spans="1:30" s="189" customFormat="1">
      <c r="A9665" s="116">
        <v>9665</v>
      </c>
      <c r="B9665" s="129">
        <v>44400</v>
      </c>
      <c r="C9665" s="118">
        <f t="shared" si="462"/>
        <v>7</v>
      </c>
      <c r="D9665" s="120" t="s">
        <v>252</v>
      </c>
      <c r="E9665" s="120" t="s">
        <v>21571</v>
      </c>
      <c r="F9665" s="209" t="s">
        <v>579</v>
      </c>
      <c r="G9665" s="119" t="s">
        <v>21572</v>
      </c>
      <c r="H9665" s="121" t="s">
        <v>118</v>
      </c>
      <c r="I9665" s="121" t="s">
        <v>30</v>
      </c>
      <c r="J9665" s="121" t="s">
        <v>7142</v>
      </c>
      <c r="K9665" s="121" t="s">
        <v>584</v>
      </c>
      <c r="L9665" s="131" t="s">
        <v>32</v>
      </c>
      <c r="M9665" s="120" t="s">
        <v>78</v>
      </c>
      <c r="N9665" s="131"/>
      <c r="O9665" s="131"/>
      <c r="P9665" s="126"/>
      <c r="Q9665" s="118"/>
      <c r="R9665" s="118"/>
      <c r="S9665" s="120"/>
      <c r="T9665" s="126"/>
      <c r="U9665" s="126"/>
      <c r="V9665" s="126"/>
      <c r="W9665" s="126"/>
      <c r="X9665" s="126"/>
      <c r="Y9665" s="116"/>
      <c r="Z9665" s="116"/>
      <c r="AA9665" s="116"/>
      <c r="AB9665" s="116"/>
      <c r="AC9665" s="116"/>
      <c r="AD9665" s="116"/>
    </row>
    <row r="9666" spans="1:30" s="189" customFormat="1">
      <c r="A9666" s="116">
        <v>9666</v>
      </c>
      <c r="B9666" s="129">
        <v>44400</v>
      </c>
      <c r="C9666" s="118">
        <f t="shared" si="462"/>
        <v>7</v>
      </c>
      <c r="D9666" s="120" t="s">
        <v>252</v>
      </c>
      <c r="E9666" s="120" t="s">
        <v>21573</v>
      </c>
      <c r="F9666" s="209" t="s">
        <v>12366</v>
      </c>
      <c r="G9666" s="119" t="s">
        <v>21574</v>
      </c>
      <c r="H9666" s="121" t="s">
        <v>53</v>
      </c>
      <c r="I9666" s="119" t="s">
        <v>30</v>
      </c>
      <c r="J9666" s="121" t="s">
        <v>9853</v>
      </c>
      <c r="K9666" s="121" t="s">
        <v>584</v>
      </c>
      <c r="L9666" s="131" t="s">
        <v>32</v>
      </c>
      <c r="M9666" s="120" t="s">
        <v>78</v>
      </c>
      <c r="N9666" s="131"/>
      <c r="O9666" s="131"/>
      <c r="P9666" s="126"/>
      <c r="Q9666" s="118"/>
      <c r="R9666" s="118"/>
      <c r="S9666" s="120"/>
      <c r="T9666" s="126"/>
      <c r="U9666" s="126"/>
      <c r="V9666" s="126"/>
      <c r="W9666" s="126"/>
      <c r="X9666" s="126"/>
      <c r="Y9666" s="116"/>
      <c r="Z9666" s="116"/>
      <c r="AA9666" s="116"/>
      <c r="AB9666" s="116"/>
      <c r="AC9666" s="116"/>
      <c r="AD9666" s="116"/>
    </row>
    <row r="9667" spans="1:30" s="189" customFormat="1">
      <c r="A9667" s="116">
        <v>9667</v>
      </c>
      <c r="B9667" s="129">
        <v>44400</v>
      </c>
      <c r="C9667" s="118">
        <f t="shared" si="462"/>
        <v>7</v>
      </c>
      <c r="D9667" s="120" t="s">
        <v>252</v>
      </c>
      <c r="E9667" s="120" t="s">
        <v>21575</v>
      </c>
      <c r="F9667" s="209" t="s">
        <v>8754</v>
      </c>
      <c r="G9667" s="119" t="s">
        <v>8752</v>
      </c>
      <c r="H9667" s="121" t="s">
        <v>29</v>
      </c>
      <c r="I9667" s="119" t="s">
        <v>30</v>
      </c>
      <c r="J9667" s="121" t="s">
        <v>529</v>
      </c>
      <c r="K9667" s="121" t="s">
        <v>584</v>
      </c>
      <c r="L9667" s="131" t="s">
        <v>32</v>
      </c>
      <c r="M9667" s="120" t="s">
        <v>78</v>
      </c>
      <c r="N9667" s="131"/>
      <c r="O9667" s="131"/>
      <c r="P9667" s="126"/>
      <c r="Q9667" s="118"/>
      <c r="R9667" s="118"/>
      <c r="S9667" s="120"/>
      <c r="T9667" s="126"/>
      <c r="U9667" s="126"/>
      <c r="V9667" s="126"/>
      <c r="W9667" s="126"/>
      <c r="X9667" s="126"/>
      <c r="Y9667" s="116"/>
      <c r="Z9667" s="116"/>
      <c r="AA9667" s="116"/>
      <c r="AB9667" s="116"/>
      <c r="AC9667" s="116"/>
      <c r="AD9667" s="116"/>
    </row>
    <row r="9668" spans="1:30" s="189" customFormat="1" ht="27.6">
      <c r="A9668" s="116">
        <v>9668</v>
      </c>
      <c r="B9668" s="129">
        <v>44400</v>
      </c>
      <c r="C9668" s="118">
        <f t="shared" si="462"/>
        <v>7</v>
      </c>
      <c r="D9668" s="120" t="s">
        <v>252</v>
      </c>
      <c r="E9668" s="120" t="s">
        <v>21576</v>
      </c>
      <c r="F9668" s="209" t="s">
        <v>21577</v>
      </c>
      <c r="G9668" s="119" t="s">
        <v>21578</v>
      </c>
      <c r="H9668" s="121" t="s">
        <v>118</v>
      </c>
      <c r="I9668" s="121" t="s">
        <v>30</v>
      </c>
      <c r="J9668" s="121" t="s">
        <v>7234</v>
      </c>
      <c r="K9668" s="121" t="s">
        <v>584</v>
      </c>
      <c r="L9668" s="131" t="s">
        <v>32</v>
      </c>
      <c r="M9668" s="120" t="s">
        <v>78</v>
      </c>
      <c r="N9668" s="131"/>
      <c r="O9668" s="131"/>
      <c r="P9668" s="126"/>
      <c r="Q9668" s="118"/>
      <c r="R9668" s="118"/>
      <c r="S9668" s="120"/>
      <c r="T9668" s="126"/>
      <c r="U9668" s="126"/>
      <c r="V9668" s="126"/>
      <c r="W9668" s="126"/>
      <c r="X9668" s="126"/>
      <c r="Y9668" s="116"/>
      <c r="Z9668" s="116"/>
      <c r="AA9668" s="116"/>
      <c r="AB9668" s="116"/>
      <c r="AC9668" s="116"/>
      <c r="AD9668" s="116"/>
    </row>
    <row r="9669" spans="1:30" s="189" customFormat="1">
      <c r="A9669" s="116">
        <v>9669</v>
      </c>
      <c r="B9669" s="129">
        <v>44400</v>
      </c>
      <c r="C9669" s="118">
        <f t="shared" si="462"/>
        <v>7</v>
      </c>
      <c r="D9669" s="120" t="s">
        <v>252</v>
      </c>
      <c r="E9669" s="120" t="s">
        <v>21579</v>
      </c>
      <c r="F9669" s="209" t="s">
        <v>21580</v>
      </c>
      <c r="G9669" s="119" t="s">
        <v>1629</v>
      </c>
      <c r="H9669" s="121" t="s">
        <v>53</v>
      </c>
      <c r="I9669" s="121" t="s">
        <v>30</v>
      </c>
      <c r="J9669" s="121" t="s">
        <v>87</v>
      </c>
      <c r="K9669" s="121" t="s">
        <v>584</v>
      </c>
      <c r="L9669" s="131" t="s">
        <v>32</v>
      </c>
      <c r="M9669" s="120" t="s">
        <v>78</v>
      </c>
      <c r="N9669" s="131"/>
      <c r="O9669" s="131"/>
      <c r="P9669" s="126"/>
      <c r="Q9669" s="118"/>
      <c r="R9669" s="118"/>
      <c r="S9669" s="120"/>
      <c r="T9669" s="126"/>
      <c r="U9669" s="126"/>
      <c r="V9669" s="126"/>
      <c r="W9669" s="126"/>
      <c r="X9669" s="126"/>
      <c r="Y9669" s="116"/>
      <c r="Z9669" s="116"/>
      <c r="AA9669" s="116"/>
      <c r="AB9669" s="116"/>
      <c r="AC9669" s="116"/>
      <c r="AD9669" s="116"/>
    </row>
    <row r="9670" spans="1:30" s="189" customFormat="1" ht="14.4">
      <c r="A9670" s="116">
        <v>9670</v>
      </c>
      <c r="B9670" s="129">
        <v>44400</v>
      </c>
      <c r="C9670" s="118">
        <f t="shared" si="462"/>
        <v>7</v>
      </c>
      <c r="D9670" s="120" t="s">
        <v>252</v>
      </c>
      <c r="E9670" t="s">
        <v>21581</v>
      </c>
      <c r="F9670" s="209" t="s">
        <v>21582</v>
      </c>
      <c r="G9670" s="119" t="s">
        <v>10092</v>
      </c>
      <c r="H9670" s="121" t="s">
        <v>140</v>
      </c>
      <c r="I9670" s="119" t="s">
        <v>30</v>
      </c>
      <c r="J9670" s="121" t="s">
        <v>7091</v>
      </c>
      <c r="K9670" s="121" t="s">
        <v>584</v>
      </c>
      <c r="L9670" s="131" t="s">
        <v>32</v>
      </c>
      <c r="M9670" s="120" t="s">
        <v>78</v>
      </c>
      <c r="N9670" s="131"/>
      <c r="O9670" s="131"/>
      <c r="P9670" s="126"/>
      <c r="Q9670" s="118"/>
      <c r="R9670" s="118"/>
      <c r="S9670" s="120"/>
      <c r="T9670" s="126"/>
      <c r="U9670" s="126"/>
      <c r="V9670" s="126"/>
      <c r="W9670" s="126"/>
      <c r="X9670" s="126"/>
      <c r="Y9670" s="116"/>
      <c r="Z9670" s="116"/>
      <c r="AA9670" s="116"/>
      <c r="AB9670" s="116"/>
      <c r="AC9670" s="116"/>
      <c r="AD9670" s="116"/>
    </row>
    <row r="9671" spans="1:30" s="189" customFormat="1" ht="27.6">
      <c r="A9671" s="116">
        <v>9671</v>
      </c>
      <c r="B9671" s="129">
        <v>44400</v>
      </c>
      <c r="C9671" s="118">
        <f t="shared" si="462"/>
        <v>7</v>
      </c>
      <c r="D9671" s="120" t="s">
        <v>252</v>
      </c>
      <c r="E9671" s="120" t="s">
        <v>21583</v>
      </c>
      <c r="F9671" s="209" t="s">
        <v>21584</v>
      </c>
      <c r="G9671" s="119" t="s">
        <v>1516</v>
      </c>
      <c r="H9671" s="121" t="s">
        <v>53</v>
      </c>
      <c r="I9671" s="121" t="s">
        <v>30</v>
      </c>
      <c r="J9671" s="121" t="s">
        <v>3886</v>
      </c>
      <c r="K9671" s="121" t="s">
        <v>584</v>
      </c>
      <c r="L9671" s="131" t="s">
        <v>8420</v>
      </c>
      <c r="M9671" s="120" t="s">
        <v>78</v>
      </c>
      <c r="N9671" s="131"/>
      <c r="O9671" s="131"/>
      <c r="P9671" s="126"/>
      <c r="Q9671" s="118"/>
      <c r="R9671" s="118"/>
      <c r="S9671" s="120"/>
      <c r="T9671" s="126"/>
      <c r="U9671" s="126"/>
      <c r="V9671" s="126"/>
      <c r="W9671" s="126"/>
      <c r="X9671" s="126"/>
      <c r="Y9671" s="116"/>
      <c r="Z9671" s="116"/>
      <c r="AA9671" s="116"/>
      <c r="AB9671" s="116"/>
      <c r="AC9671" s="116"/>
      <c r="AD9671" s="116"/>
    </row>
    <row r="9672" spans="1:30" s="189" customFormat="1">
      <c r="A9672" s="116">
        <v>9672</v>
      </c>
      <c r="B9672" s="129">
        <v>44400</v>
      </c>
      <c r="C9672" s="118">
        <f t="shared" si="462"/>
        <v>7</v>
      </c>
      <c r="D9672" s="120" t="s">
        <v>252</v>
      </c>
      <c r="E9672" s="120" t="s">
        <v>21585</v>
      </c>
      <c r="F9672" s="209" t="s">
        <v>636</v>
      </c>
      <c r="G9672" s="119" t="s">
        <v>21586</v>
      </c>
      <c r="H9672" s="121" t="s">
        <v>1173</v>
      </c>
      <c r="I9672" s="119" t="s">
        <v>30</v>
      </c>
      <c r="J9672" s="121" t="s">
        <v>485</v>
      </c>
      <c r="K9672" s="121" t="s">
        <v>584</v>
      </c>
      <c r="L9672" s="131" t="s">
        <v>32</v>
      </c>
      <c r="M9672" s="120" t="s">
        <v>78</v>
      </c>
      <c r="N9672" s="131"/>
      <c r="O9672" s="131"/>
      <c r="P9672" s="126"/>
      <c r="Q9672" s="118"/>
      <c r="R9672" s="118"/>
      <c r="S9672" s="120"/>
      <c r="T9672" s="126"/>
      <c r="U9672" s="126"/>
      <c r="V9672" s="126"/>
      <c r="W9672" s="126"/>
      <c r="X9672" s="126"/>
      <c r="Y9672" s="116"/>
      <c r="Z9672" s="116"/>
      <c r="AA9672" s="116"/>
      <c r="AB9672" s="116"/>
      <c r="AC9672" s="116"/>
      <c r="AD9672" s="116"/>
    </row>
    <row r="9673" spans="1:30" s="189" customFormat="1" ht="27.6">
      <c r="A9673" s="116">
        <v>9673</v>
      </c>
      <c r="B9673" s="129">
        <v>44400</v>
      </c>
      <c r="C9673" s="118">
        <f t="shared" si="462"/>
        <v>7</v>
      </c>
      <c r="D9673" s="120" t="s">
        <v>252</v>
      </c>
      <c r="E9673" s="120" t="s">
        <v>21587</v>
      </c>
      <c r="F9673" s="209" t="s">
        <v>21588</v>
      </c>
      <c r="G9673" s="119" t="s">
        <v>21589</v>
      </c>
      <c r="H9673" s="121" t="s">
        <v>160</v>
      </c>
      <c r="I9673" s="121" t="s">
        <v>30</v>
      </c>
      <c r="J9673" s="121" t="s">
        <v>3886</v>
      </c>
      <c r="K9673" s="121" t="s">
        <v>584</v>
      </c>
      <c r="L9673" s="131" t="s">
        <v>32</v>
      </c>
      <c r="M9673" s="120" t="s">
        <v>78</v>
      </c>
      <c r="N9673" s="131"/>
      <c r="O9673" s="131"/>
      <c r="P9673" s="126"/>
      <c r="Q9673" s="118"/>
      <c r="R9673" s="118"/>
      <c r="S9673" s="120"/>
      <c r="T9673" s="126"/>
      <c r="U9673" s="126"/>
      <c r="V9673" s="126"/>
      <c r="W9673" s="126"/>
      <c r="X9673" s="126"/>
      <c r="Y9673" s="116"/>
      <c r="Z9673" s="116"/>
      <c r="AA9673" s="116"/>
      <c r="AB9673" s="116"/>
      <c r="AC9673" s="116"/>
      <c r="AD9673" s="116"/>
    </row>
    <row r="9674" spans="1:30" s="189" customFormat="1">
      <c r="A9674" s="116">
        <v>9674</v>
      </c>
      <c r="B9674" s="129">
        <v>44400</v>
      </c>
      <c r="C9674" s="118">
        <f t="shared" si="462"/>
        <v>7</v>
      </c>
      <c r="D9674" s="120" t="s">
        <v>252</v>
      </c>
      <c r="E9674" s="120" t="s">
        <v>21590</v>
      </c>
      <c r="F9674" s="209" t="s">
        <v>21591</v>
      </c>
      <c r="G9674" s="119" t="s">
        <v>1516</v>
      </c>
      <c r="H9674" s="121" t="s">
        <v>53</v>
      </c>
      <c r="I9674" s="121" t="s">
        <v>42</v>
      </c>
      <c r="J9674" s="121" t="s">
        <v>91</v>
      </c>
      <c r="K9674" s="121" t="s">
        <v>584</v>
      </c>
      <c r="L9674" s="131" t="s">
        <v>32</v>
      </c>
      <c r="M9674" s="120" t="s">
        <v>78</v>
      </c>
      <c r="N9674" s="131"/>
      <c r="O9674" s="131"/>
      <c r="P9674" s="126"/>
      <c r="Q9674" s="118"/>
      <c r="R9674" s="118"/>
      <c r="S9674" s="120"/>
      <c r="T9674" s="126"/>
      <c r="U9674" s="126"/>
      <c r="V9674" s="126"/>
      <c r="W9674" s="126"/>
      <c r="X9674" s="126"/>
      <c r="Y9674" s="116"/>
      <c r="Z9674" s="116"/>
      <c r="AA9674" s="116"/>
      <c r="AB9674" s="116"/>
      <c r="AC9674" s="116"/>
      <c r="AD9674" s="116"/>
    </row>
    <row r="9675" spans="1:30" s="189" customFormat="1">
      <c r="A9675" s="116">
        <v>9675</v>
      </c>
      <c r="B9675" s="129">
        <v>44400</v>
      </c>
      <c r="C9675" s="118">
        <f t="shared" si="462"/>
        <v>7</v>
      </c>
      <c r="D9675" s="120" t="s">
        <v>252</v>
      </c>
      <c r="E9675" s="120" t="s">
        <v>21592</v>
      </c>
      <c r="F9675" s="209" t="s">
        <v>21593</v>
      </c>
      <c r="G9675" s="119" t="s">
        <v>21594</v>
      </c>
      <c r="H9675" s="121" t="s">
        <v>140</v>
      </c>
      <c r="I9675" s="121" t="s">
        <v>30</v>
      </c>
      <c r="J9675" s="121" t="s">
        <v>5018</v>
      </c>
      <c r="K9675" s="121" t="s">
        <v>584</v>
      </c>
      <c r="L9675" s="131" t="s">
        <v>32</v>
      </c>
      <c r="M9675" s="120" t="s">
        <v>78</v>
      </c>
      <c r="N9675" s="131"/>
      <c r="O9675" s="131"/>
      <c r="P9675" s="126"/>
      <c r="Q9675" s="118"/>
      <c r="R9675" s="118"/>
      <c r="S9675" s="120"/>
      <c r="T9675" s="126"/>
      <c r="U9675" s="126"/>
      <c r="V9675" s="126"/>
      <c r="W9675" s="126"/>
      <c r="X9675" s="126"/>
      <c r="Y9675" s="116"/>
      <c r="Z9675" s="116"/>
      <c r="AA9675" s="116"/>
      <c r="AB9675" s="116"/>
      <c r="AC9675" s="116"/>
      <c r="AD9675" s="116"/>
    </row>
    <row r="9676" spans="1:30" s="189" customFormat="1">
      <c r="A9676" s="116">
        <v>9676</v>
      </c>
      <c r="B9676" s="129">
        <v>44400</v>
      </c>
      <c r="C9676" s="118">
        <f t="shared" si="462"/>
        <v>7</v>
      </c>
      <c r="D9676" s="120" t="s">
        <v>252</v>
      </c>
      <c r="E9676" s="120" t="s">
        <v>21595</v>
      </c>
      <c r="F9676" s="209" t="s">
        <v>469</v>
      </c>
      <c r="G9676" s="119" t="s">
        <v>2779</v>
      </c>
      <c r="H9676" s="121" t="s">
        <v>86</v>
      </c>
      <c r="I9676" s="121" t="s">
        <v>42</v>
      </c>
      <c r="J9676" s="121" t="s">
        <v>199</v>
      </c>
      <c r="K9676" s="121" t="s">
        <v>584</v>
      </c>
      <c r="L9676" s="131" t="s">
        <v>32</v>
      </c>
      <c r="M9676" s="120" t="s">
        <v>33</v>
      </c>
      <c r="N9676" s="131">
        <v>44412</v>
      </c>
      <c r="O9676" s="131">
        <v>44459</v>
      </c>
      <c r="P9676" s="126"/>
      <c r="Q9676" s="118"/>
      <c r="R9676" s="118"/>
      <c r="S9676" s="120"/>
      <c r="T9676" s="126"/>
      <c r="U9676" s="126"/>
      <c r="V9676" s="126"/>
      <c r="W9676" s="126"/>
      <c r="X9676" s="126"/>
      <c r="Y9676" s="116"/>
      <c r="Z9676" s="116"/>
      <c r="AA9676" s="116"/>
      <c r="AB9676" s="116"/>
      <c r="AC9676" s="116"/>
      <c r="AD9676" s="116"/>
    </row>
    <row r="9677" spans="1:30" s="189" customFormat="1">
      <c r="A9677" s="116">
        <v>9677</v>
      </c>
      <c r="B9677" s="129">
        <v>44400</v>
      </c>
      <c r="C9677" s="118">
        <f t="shared" si="462"/>
        <v>7</v>
      </c>
      <c r="D9677" s="120" t="s">
        <v>252</v>
      </c>
      <c r="E9677" s="120" t="s">
        <v>21596</v>
      </c>
      <c r="F9677" s="209" t="s">
        <v>21597</v>
      </c>
      <c r="G9677" s="119" t="s">
        <v>16120</v>
      </c>
      <c r="H9677" s="121" t="s">
        <v>140</v>
      </c>
      <c r="I9677" s="119" t="s">
        <v>30</v>
      </c>
      <c r="J9677" s="121" t="s">
        <v>77</v>
      </c>
      <c r="K9677" s="121" t="s">
        <v>584</v>
      </c>
      <c r="L9677" s="131" t="s">
        <v>32</v>
      </c>
      <c r="M9677" s="120" t="s">
        <v>78</v>
      </c>
      <c r="N9677" s="131"/>
      <c r="O9677" s="131"/>
      <c r="P9677" s="126"/>
      <c r="Q9677" s="118"/>
      <c r="R9677" s="118"/>
      <c r="S9677" s="120"/>
      <c r="T9677" s="126"/>
      <c r="U9677" s="126"/>
      <c r="V9677" s="126"/>
      <c r="W9677" s="126"/>
      <c r="X9677" s="126"/>
      <c r="Y9677" s="116"/>
      <c r="Z9677" s="116"/>
      <c r="AA9677" s="116"/>
      <c r="AB9677" s="116"/>
      <c r="AC9677" s="116"/>
      <c r="AD9677" s="116"/>
    </row>
    <row r="9678" spans="1:30" s="189" customFormat="1">
      <c r="A9678" s="116">
        <v>9678</v>
      </c>
      <c r="B9678" s="129">
        <v>44400</v>
      </c>
      <c r="C9678" s="118">
        <f t="shared" si="462"/>
        <v>7</v>
      </c>
      <c r="D9678" s="120" t="s">
        <v>25</v>
      </c>
      <c r="E9678" s="120" t="s">
        <v>21598</v>
      </c>
      <c r="F9678" s="209" t="s">
        <v>21599</v>
      </c>
      <c r="G9678" s="119" t="s">
        <v>21600</v>
      </c>
      <c r="H9678" s="121" t="s">
        <v>48</v>
      </c>
      <c r="I9678" s="121" t="s">
        <v>63</v>
      </c>
      <c r="J9678" s="121" t="s">
        <v>328</v>
      </c>
      <c r="K9678" s="121" t="s">
        <v>584</v>
      </c>
      <c r="L9678" s="131" t="s">
        <v>32</v>
      </c>
      <c r="M9678" s="120" t="s">
        <v>78</v>
      </c>
      <c r="N9678" s="131"/>
      <c r="O9678" s="131"/>
      <c r="P9678" s="126"/>
      <c r="Q9678" s="118"/>
      <c r="R9678" s="118"/>
      <c r="S9678" s="120"/>
      <c r="T9678" s="126"/>
      <c r="U9678" s="126"/>
      <c r="V9678" s="126"/>
      <c r="W9678" s="126"/>
      <c r="X9678" s="126"/>
      <c r="Y9678" s="116"/>
      <c r="Z9678" s="116"/>
      <c r="AA9678" s="116"/>
      <c r="AB9678" s="116"/>
      <c r="AC9678" s="116"/>
      <c r="AD9678" s="116"/>
    </row>
    <row r="9679" spans="1:30" s="189" customFormat="1">
      <c r="A9679" s="116">
        <v>9679</v>
      </c>
      <c r="B9679" s="129">
        <v>44400</v>
      </c>
      <c r="C9679" s="118">
        <f t="shared" si="462"/>
        <v>7</v>
      </c>
      <c r="D9679" s="120" t="s">
        <v>25</v>
      </c>
      <c r="E9679" s="120" t="s">
        <v>21601</v>
      </c>
      <c r="F9679" s="209" t="s">
        <v>21602</v>
      </c>
      <c r="G9679" s="119" t="s">
        <v>1447</v>
      </c>
      <c r="H9679" s="121" t="s">
        <v>41</v>
      </c>
      <c r="I9679" s="121" t="s">
        <v>42</v>
      </c>
      <c r="J9679" s="121" t="s">
        <v>1811</v>
      </c>
      <c r="K9679" s="121" t="s">
        <v>65</v>
      </c>
      <c r="L9679" s="131" t="s">
        <v>32</v>
      </c>
      <c r="M9679" s="120" t="s">
        <v>33</v>
      </c>
      <c r="N9679" s="131">
        <v>44405</v>
      </c>
      <c r="O9679" s="131">
        <v>44445</v>
      </c>
      <c r="P9679" s="126"/>
      <c r="Q9679" s="118"/>
      <c r="R9679" s="118"/>
      <c r="S9679" s="120" t="s">
        <v>135</v>
      </c>
      <c r="T9679" s="126">
        <v>44433</v>
      </c>
      <c r="U9679" s="126"/>
      <c r="V9679" s="126"/>
      <c r="W9679" s="126"/>
      <c r="X9679" s="126"/>
      <c r="Y9679" s="116"/>
      <c r="Z9679" s="116"/>
      <c r="AA9679" s="116"/>
      <c r="AB9679" s="116"/>
      <c r="AC9679" s="116"/>
      <c r="AD9679" s="116"/>
    </row>
    <row r="9680" spans="1:30" s="189" customFormat="1">
      <c r="A9680" s="116">
        <v>9680</v>
      </c>
      <c r="B9680" s="129">
        <v>44400</v>
      </c>
      <c r="C9680" s="118">
        <f t="shared" si="462"/>
        <v>7</v>
      </c>
      <c r="D9680" s="120" t="s">
        <v>25</v>
      </c>
      <c r="E9680" s="120" t="s">
        <v>21603</v>
      </c>
      <c r="F9680" s="209" t="s">
        <v>21604</v>
      </c>
      <c r="G9680" s="119" t="s">
        <v>21605</v>
      </c>
      <c r="H9680" s="121" t="s">
        <v>140</v>
      </c>
      <c r="I9680" s="119" t="s">
        <v>30</v>
      </c>
      <c r="J9680" s="121" t="s">
        <v>87</v>
      </c>
      <c r="K9680" s="121" t="s">
        <v>65</v>
      </c>
      <c r="L9680" s="131" t="s">
        <v>32</v>
      </c>
      <c r="M9680" s="120" t="s">
        <v>78</v>
      </c>
      <c r="N9680" s="131"/>
      <c r="O9680" s="131"/>
      <c r="P9680" s="126"/>
      <c r="Q9680" s="118"/>
      <c r="R9680" s="118"/>
      <c r="S9680" s="120"/>
      <c r="T9680" s="126"/>
      <c r="U9680" s="126"/>
      <c r="V9680" s="126"/>
      <c r="W9680" s="126"/>
      <c r="X9680" s="126"/>
      <c r="Y9680" s="116"/>
      <c r="Z9680" s="116"/>
      <c r="AA9680" s="116"/>
      <c r="AB9680" s="116"/>
      <c r="AC9680" s="116"/>
      <c r="AD9680" s="116"/>
    </row>
    <row r="9681" spans="1:30" s="189" customFormat="1">
      <c r="A9681" s="116">
        <v>9681</v>
      </c>
      <c r="B9681" s="129">
        <v>44400</v>
      </c>
      <c r="C9681" s="118">
        <f t="shared" si="462"/>
        <v>7</v>
      </c>
      <c r="D9681" s="120" t="s">
        <v>25</v>
      </c>
      <c r="E9681" s="120" t="s">
        <v>21606</v>
      </c>
      <c r="F9681" s="209" t="s">
        <v>21607</v>
      </c>
      <c r="G9681" s="119" t="s">
        <v>5017</v>
      </c>
      <c r="H9681" s="121" t="s">
        <v>344</v>
      </c>
      <c r="I9681" s="119" t="s">
        <v>30</v>
      </c>
      <c r="J9681" s="121" t="s">
        <v>15551</v>
      </c>
      <c r="K9681" s="121" t="s">
        <v>65</v>
      </c>
      <c r="L9681" s="131" t="s">
        <v>32</v>
      </c>
      <c r="M9681" s="120" t="s">
        <v>78</v>
      </c>
      <c r="N9681" s="131"/>
      <c r="O9681" s="131"/>
      <c r="P9681" s="126"/>
      <c r="Q9681" s="118"/>
      <c r="R9681" s="118"/>
      <c r="S9681" s="120"/>
      <c r="T9681" s="126"/>
      <c r="U9681" s="126"/>
      <c r="V9681" s="126"/>
      <c r="W9681" s="126"/>
      <c r="X9681" s="126"/>
      <c r="Y9681" s="116"/>
      <c r="Z9681" s="116"/>
      <c r="AA9681" s="116"/>
      <c r="AB9681" s="116"/>
      <c r="AC9681" s="116"/>
      <c r="AD9681" s="116"/>
    </row>
    <row r="9682" spans="1:30" s="189" customFormat="1">
      <c r="A9682" s="116">
        <v>9682</v>
      </c>
      <c r="B9682" s="129">
        <v>44400</v>
      </c>
      <c r="C9682" s="118">
        <f t="shared" si="462"/>
        <v>7</v>
      </c>
      <c r="D9682" s="120" t="s">
        <v>25</v>
      </c>
      <c r="E9682" s="120" t="s">
        <v>21608</v>
      </c>
      <c r="F9682" s="209" t="s">
        <v>21609</v>
      </c>
      <c r="G9682" s="119" t="s">
        <v>21610</v>
      </c>
      <c r="H9682" s="121" t="s">
        <v>53</v>
      </c>
      <c r="I9682" s="121" t="s">
        <v>30</v>
      </c>
      <c r="J9682" s="121" t="s">
        <v>7234</v>
      </c>
      <c r="K9682" s="121" t="s">
        <v>65</v>
      </c>
      <c r="L9682" s="131" t="s">
        <v>32</v>
      </c>
      <c r="M9682" s="120" t="s">
        <v>33</v>
      </c>
      <c r="N9682" s="131">
        <v>44405</v>
      </c>
      <c r="O9682" s="131">
        <v>44446</v>
      </c>
      <c r="P9682" s="126"/>
      <c r="Q9682" s="118"/>
      <c r="R9682" s="118"/>
      <c r="S9682" s="120" t="s">
        <v>92</v>
      </c>
      <c r="T9682" s="126"/>
      <c r="U9682" s="126"/>
      <c r="V9682" s="126"/>
      <c r="W9682" s="126"/>
      <c r="X9682" s="126"/>
      <c r="Y9682" s="116" t="s">
        <v>9952</v>
      </c>
      <c r="Z9682" s="116"/>
      <c r="AA9682" s="116"/>
      <c r="AB9682" s="116"/>
      <c r="AC9682" s="116"/>
      <c r="AD9682" s="116"/>
    </row>
    <row r="9683" spans="1:30" s="189" customFormat="1">
      <c r="A9683" s="116">
        <v>9683</v>
      </c>
      <c r="B9683" s="129">
        <v>44400</v>
      </c>
      <c r="C9683" s="118">
        <f t="shared" si="462"/>
        <v>7</v>
      </c>
      <c r="D9683" s="120" t="s">
        <v>25</v>
      </c>
      <c r="E9683" s="120" t="s">
        <v>21611</v>
      </c>
      <c r="F9683" s="209" t="s">
        <v>21612</v>
      </c>
      <c r="G9683" s="119" t="s">
        <v>21613</v>
      </c>
      <c r="H9683" s="121" t="s">
        <v>177</v>
      </c>
      <c r="I9683" s="119" t="s">
        <v>30</v>
      </c>
      <c r="J9683" s="121" t="s">
        <v>5018</v>
      </c>
      <c r="K9683" s="121" t="s">
        <v>65</v>
      </c>
      <c r="L9683" s="131" t="s">
        <v>32</v>
      </c>
      <c r="M9683" s="120" t="s">
        <v>33</v>
      </c>
      <c r="N9683" s="131">
        <v>44432</v>
      </c>
      <c r="O9683" s="131">
        <v>44446</v>
      </c>
      <c r="P9683" s="126"/>
      <c r="Q9683" s="118"/>
      <c r="R9683" s="118"/>
      <c r="S9683" s="120"/>
      <c r="T9683" s="126"/>
      <c r="U9683" s="126"/>
      <c r="V9683" s="126"/>
      <c r="W9683" s="126"/>
      <c r="X9683" s="126"/>
      <c r="Y9683" s="116"/>
      <c r="Z9683" s="116"/>
      <c r="AA9683" s="116"/>
      <c r="AB9683" s="116"/>
      <c r="AC9683" s="116"/>
      <c r="AD9683" s="116"/>
    </row>
    <row r="9684" spans="1:30" s="189" customFormat="1">
      <c r="A9684" s="116">
        <v>9684</v>
      </c>
      <c r="B9684" s="129">
        <v>44400</v>
      </c>
      <c r="C9684" s="118">
        <f t="shared" si="462"/>
        <v>7</v>
      </c>
      <c r="D9684" s="120" t="s">
        <v>25</v>
      </c>
      <c r="E9684" s="120" t="s">
        <v>21614</v>
      </c>
      <c r="F9684" s="209" t="s">
        <v>21615</v>
      </c>
      <c r="G9684" s="119" t="s">
        <v>21616</v>
      </c>
      <c r="H9684" s="121" t="s">
        <v>53</v>
      </c>
      <c r="I9684" s="121" t="s">
        <v>30</v>
      </c>
      <c r="J9684" s="121" t="s">
        <v>7123</v>
      </c>
      <c r="K9684" s="121" t="s">
        <v>584</v>
      </c>
      <c r="L9684" s="131" t="s">
        <v>32</v>
      </c>
      <c r="M9684" s="120" t="s">
        <v>78</v>
      </c>
      <c r="N9684" s="131"/>
      <c r="O9684" s="131"/>
      <c r="P9684" s="126"/>
      <c r="Q9684" s="118"/>
      <c r="R9684" s="118"/>
      <c r="S9684" s="120"/>
      <c r="T9684" s="126"/>
      <c r="U9684" s="126"/>
      <c r="V9684" s="126"/>
      <c r="W9684" s="126"/>
      <c r="X9684" s="126"/>
      <c r="Y9684" s="116"/>
      <c r="Z9684" s="116"/>
      <c r="AA9684" s="116"/>
      <c r="AB9684" s="116"/>
      <c r="AC9684" s="116"/>
      <c r="AD9684" s="116"/>
    </row>
    <row r="9685" spans="1:30" s="189" customFormat="1">
      <c r="A9685" s="116">
        <v>9685</v>
      </c>
      <c r="B9685" s="129">
        <v>44400</v>
      </c>
      <c r="C9685" s="118">
        <f t="shared" si="462"/>
        <v>7</v>
      </c>
      <c r="D9685" s="120" t="s">
        <v>25</v>
      </c>
      <c r="E9685" s="120" t="s">
        <v>21617</v>
      </c>
      <c r="F9685" s="209" t="s">
        <v>1465</v>
      </c>
      <c r="G9685" s="119" t="s">
        <v>7429</v>
      </c>
      <c r="H9685" s="121" t="s">
        <v>41</v>
      </c>
      <c r="I9685" s="121" t="s">
        <v>30</v>
      </c>
      <c r="J9685" s="121" t="s">
        <v>77</v>
      </c>
      <c r="K9685" s="121" t="s">
        <v>584</v>
      </c>
      <c r="L9685" s="131" t="s">
        <v>32</v>
      </c>
      <c r="M9685" s="120" t="s">
        <v>78</v>
      </c>
      <c r="N9685" s="131"/>
      <c r="O9685" s="131"/>
      <c r="P9685" s="126"/>
      <c r="Q9685" s="118"/>
      <c r="R9685" s="118"/>
      <c r="S9685" s="120"/>
      <c r="T9685" s="126"/>
      <c r="U9685" s="126"/>
      <c r="V9685" s="126"/>
      <c r="W9685" s="126"/>
      <c r="X9685" s="126"/>
      <c r="Y9685" s="116"/>
      <c r="Z9685" s="116"/>
      <c r="AA9685" s="116"/>
      <c r="AB9685" s="116"/>
      <c r="AC9685" s="116"/>
      <c r="AD9685" s="116"/>
    </row>
    <row r="9686" spans="1:30" s="189" customFormat="1" ht="27.6">
      <c r="A9686" s="116">
        <v>9686</v>
      </c>
      <c r="B9686" s="129">
        <v>44400</v>
      </c>
      <c r="C9686" s="118">
        <f t="shared" si="462"/>
        <v>7</v>
      </c>
      <c r="D9686" s="120" t="s">
        <v>25</v>
      </c>
      <c r="E9686" s="120" t="s">
        <v>21618</v>
      </c>
      <c r="F9686" s="209" t="s">
        <v>21619</v>
      </c>
      <c r="G9686" s="119" t="s">
        <v>21620</v>
      </c>
      <c r="H9686" s="121" t="s">
        <v>160</v>
      </c>
      <c r="I9686" s="121" t="s">
        <v>30</v>
      </c>
      <c r="J9686" s="121" t="s">
        <v>485</v>
      </c>
      <c r="K9686" s="121" t="s">
        <v>584</v>
      </c>
      <c r="L9686" s="131" t="s">
        <v>32</v>
      </c>
      <c r="M9686" s="120" t="s">
        <v>78</v>
      </c>
      <c r="N9686" s="131"/>
      <c r="O9686" s="131"/>
      <c r="P9686" s="126"/>
      <c r="Q9686" s="118"/>
      <c r="R9686" s="118"/>
      <c r="S9686" s="120"/>
      <c r="T9686" s="126"/>
      <c r="U9686" s="126"/>
      <c r="V9686" s="126"/>
      <c r="W9686" s="126"/>
      <c r="X9686" s="126"/>
      <c r="Y9686" s="116"/>
      <c r="Z9686" s="116"/>
      <c r="AA9686" s="116"/>
      <c r="AB9686" s="116"/>
      <c r="AC9686" s="116"/>
      <c r="AD9686" s="116"/>
    </row>
    <row r="9687" spans="1:30" s="189" customFormat="1" ht="41.4">
      <c r="A9687" s="116">
        <v>9687</v>
      </c>
      <c r="B9687" s="129">
        <v>44400</v>
      </c>
      <c r="C9687" s="118">
        <f t="shared" si="462"/>
        <v>7</v>
      </c>
      <c r="D9687" s="120" t="s">
        <v>25</v>
      </c>
      <c r="E9687" s="120" t="s">
        <v>21621</v>
      </c>
      <c r="F9687" s="209" t="s">
        <v>21622</v>
      </c>
      <c r="G9687" s="119" t="s">
        <v>8121</v>
      </c>
      <c r="H9687" s="121" t="s">
        <v>140</v>
      </c>
      <c r="I9687" s="121" t="s">
        <v>30</v>
      </c>
      <c r="J9687" s="121" t="s">
        <v>87</v>
      </c>
      <c r="K9687" s="121" t="s">
        <v>65</v>
      </c>
      <c r="L9687" s="131" t="s">
        <v>32</v>
      </c>
      <c r="M9687" s="120" t="s">
        <v>78</v>
      </c>
      <c r="N9687" s="131"/>
      <c r="O9687" s="131"/>
      <c r="P9687" s="126"/>
      <c r="Q9687" s="118"/>
      <c r="R9687" s="118"/>
      <c r="S9687" s="120"/>
      <c r="T9687" s="126"/>
      <c r="U9687" s="126"/>
      <c r="V9687" s="126"/>
      <c r="W9687" s="126"/>
      <c r="X9687" s="126"/>
      <c r="Y9687" s="116"/>
      <c r="Z9687" s="116"/>
      <c r="AA9687" s="116"/>
      <c r="AB9687" s="116"/>
      <c r="AC9687" s="116"/>
      <c r="AD9687" s="116"/>
    </row>
    <row r="9688" spans="1:30" s="189" customFormat="1">
      <c r="A9688" s="116">
        <v>9688</v>
      </c>
      <c r="B9688" s="129">
        <v>44400</v>
      </c>
      <c r="C9688" s="118">
        <f t="shared" si="462"/>
        <v>7</v>
      </c>
      <c r="D9688" s="120" t="s">
        <v>25</v>
      </c>
      <c r="E9688" s="120" t="s">
        <v>21623</v>
      </c>
      <c r="F9688" s="209" t="s">
        <v>21624</v>
      </c>
      <c r="G9688" s="119" t="s">
        <v>21625</v>
      </c>
      <c r="H9688" s="121" t="s">
        <v>344</v>
      </c>
      <c r="I9688" s="119" t="s">
        <v>30</v>
      </c>
      <c r="J9688" s="121" t="s">
        <v>15551</v>
      </c>
      <c r="K9688" s="121" t="s">
        <v>65</v>
      </c>
      <c r="L9688" s="131" t="s">
        <v>32</v>
      </c>
      <c r="M9688" s="120" t="s">
        <v>78</v>
      </c>
      <c r="N9688" s="131"/>
      <c r="O9688" s="131"/>
      <c r="P9688" s="126"/>
      <c r="Q9688" s="118"/>
      <c r="R9688" s="118"/>
      <c r="S9688" s="120"/>
      <c r="T9688" s="126"/>
      <c r="U9688" s="126"/>
      <c r="V9688" s="126"/>
      <c r="W9688" s="126"/>
      <c r="X9688" s="126"/>
      <c r="Y9688" s="116"/>
      <c r="Z9688" s="116"/>
      <c r="AA9688" s="116"/>
      <c r="AB9688" s="116"/>
      <c r="AC9688" s="116"/>
      <c r="AD9688" s="116"/>
    </row>
    <row r="9689" spans="1:30" s="189" customFormat="1">
      <c r="A9689" s="116">
        <v>9689</v>
      </c>
      <c r="B9689" s="129">
        <v>44400</v>
      </c>
      <c r="C9689" s="118">
        <f t="shared" si="462"/>
        <v>7</v>
      </c>
      <c r="D9689" s="120" t="s">
        <v>25</v>
      </c>
      <c r="E9689" s="120" t="s">
        <v>21626</v>
      </c>
      <c r="F9689" s="209" t="s">
        <v>21627</v>
      </c>
      <c r="G9689" s="119" t="s">
        <v>21628</v>
      </c>
      <c r="H9689" s="121" t="s">
        <v>140</v>
      </c>
      <c r="I9689" s="121" t="s">
        <v>30</v>
      </c>
      <c r="J9689" s="121" t="s">
        <v>31</v>
      </c>
      <c r="K9689" s="121" t="s">
        <v>65</v>
      </c>
      <c r="L9689" s="131" t="s">
        <v>32</v>
      </c>
      <c r="M9689" s="120" t="s">
        <v>78</v>
      </c>
      <c r="N9689" s="131"/>
      <c r="O9689" s="131"/>
      <c r="P9689" s="126"/>
      <c r="Q9689" s="118"/>
      <c r="R9689" s="118"/>
      <c r="S9689" s="120"/>
      <c r="T9689" s="126"/>
      <c r="U9689" s="126"/>
      <c r="V9689" s="126"/>
      <c r="W9689" s="126"/>
      <c r="X9689" s="126"/>
      <c r="Y9689" s="116"/>
      <c r="Z9689" s="116"/>
      <c r="AA9689" s="116"/>
      <c r="AB9689" s="116"/>
      <c r="AC9689" s="116"/>
      <c r="AD9689" s="116"/>
    </row>
    <row r="9690" spans="1:30" s="189" customFormat="1">
      <c r="A9690" s="116">
        <v>9690</v>
      </c>
      <c r="B9690" s="129">
        <v>44400</v>
      </c>
      <c r="C9690" s="118">
        <f t="shared" si="462"/>
        <v>7</v>
      </c>
      <c r="D9690" s="120" t="s">
        <v>25</v>
      </c>
      <c r="E9690" s="120" t="s">
        <v>21629</v>
      </c>
      <c r="F9690" s="209" t="s">
        <v>579</v>
      </c>
      <c r="G9690" s="119" t="s">
        <v>8757</v>
      </c>
      <c r="H9690" s="121" t="s">
        <v>53</v>
      </c>
      <c r="I9690" s="119" t="s">
        <v>30</v>
      </c>
      <c r="J9690" s="121" t="s">
        <v>31</v>
      </c>
      <c r="K9690" s="121" t="s">
        <v>584</v>
      </c>
      <c r="L9690" s="131" t="s">
        <v>32</v>
      </c>
      <c r="M9690" s="120" t="s">
        <v>78</v>
      </c>
      <c r="N9690" s="131"/>
      <c r="O9690" s="131"/>
      <c r="P9690" s="126"/>
      <c r="Q9690" s="118"/>
      <c r="R9690" s="118"/>
      <c r="S9690" s="120"/>
      <c r="T9690" s="126"/>
      <c r="U9690" s="126"/>
      <c r="V9690" s="126"/>
      <c r="W9690" s="126"/>
      <c r="X9690" s="126"/>
      <c r="Y9690" s="116"/>
      <c r="Z9690" s="116"/>
      <c r="AA9690" s="116"/>
      <c r="AB9690" s="116"/>
      <c r="AC9690" s="116"/>
      <c r="AD9690" s="116"/>
    </row>
    <row r="9691" spans="1:30" s="189" customFormat="1" ht="27.6">
      <c r="A9691" s="116">
        <v>9691</v>
      </c>
      <c r="B9691" s="129">
        <v>44400</v>
      </c>
      <c r="C9691" s="118">
        <f t="shared" ref="C9691:C9699" si="463">IF(B9691&lt;&gt;0,MONTH(B9691),0)</f>
        <v>7</v>
      </c>
      <c r="D9691" s="120" t="s">
        <v>25</v>
      </c>
      <c r="E9691" s="120" t="s">
        <v>21630</v>
      </c>
      <c r="F9691" s="209" t="s">
        <v>21631</v>
      </c>
      <c r="G9691" s="119" t="s">
        <v>21632</v>
      </c>
      <c r="H9691" s="121" t="s">
        <v>29</v>
      </c>
      <c r="I9691" s="121" t="s">
        <v>30</v>
      </c>
      <c r="J9691" s="121" t="s">
        <v>77</v>
      </c>
      <c r="K9691" s="121" t="s">
        <v>65</v>
      </c>
      <c r="L9691" s="131" t="s">
        <v>32</v>
      </c>
      <c r="M9691" s="120" t="s">
        <v>78</v>
      </c>
      <c r="N9691" s="131"/>
      <c r="O9691" s="131"/>
      <c r="P9691" s="126"/>
      <c r="Q9691" s="118"/>
      <c r="R9691" s="118"/>
      <c r="S9691" s="120"/>
      <c r="T9691" s="126"/>
      <c r="U9691" s="126"/>
      <c r="V9691" s="126"/>
      <c r="W9691" s="126"/>
      <c r="X9691" s="126"/>
      <c r="Y9691" s="116"/>
      <c r="Z9691" s="116"/>
      <c r="AA9691" s="116"/>
      <c r="AB9691" s="116"/>
      <c r="AC9691" s="116"/>
      <c r="AD9691" s="116"/>
    </row>
    <row r="9692" spans="1:30" s="189" customFormat="1">
      <c r="A9692" s="116">
        <v>9692</v>
      </c>
      <c r="B9692" s="129">
        <v>44400</v>
      </c>
      <c r="C9692" s="118">
        <f t="shared" si="463"/>
        <v>7</v>
      </c>
      <c r="D9692" s="120" t="s">
        <v>25</v>
      </c>
      <c r="E9692" s="120" t="s">
        <v>21633</v>
      </c>
      <c r="F9692" s="209" t="s">
        <v>8422</v>
      </c>
      <c r="G9692" s="119" t="s">
        <v>8629</v>
      </c>
      <c r="H9692" s="121" t="s">
        <v>177</v>
      </c>
      <c r="I9692" s="119" t="s">
        <v>30</v>
      </c>
      <c r="J9692" s="121" t="s">
        <v>485</v>
      </c>
      <c r="K9692" s="121" t="s">
        <v>65</v>
      </c>
      <c r="L9692" s="131" t="s">
        <v>32</v>
      </c>
      <c r="M9692" s="120" t="s">
        <v>78</v>
      </c>
      <c r="N9692" s="131"/>
      <c r="O9692" s="131"/>
      <c r="P9692" s="126"/>
      <c r="Q9692" s="118"/>
      <c r="R9692" s="118"/>
      <c r="S9692" s="120"/>
      <c r="T9692" s="126"/>
      <c r="U9692" s="126"/>
      <c r="V9692" s="126"/>
      <c r="W9692" s="126"/>
      <c r="X9692" s="126"/>
      <c r="Y9692" s="116"/>
      <c r="Z9692" s="116"/>
      <c r="AA9692" s="116"/>
      <c r="AB9692" s="116"/>
      <c r="AC9692" s="116"/>
      <c r="AD9692" s="116"/>
    </row>
    <row r="9693" spans="1:30" s="189" customFormat="1" ht="27.6">
      <c r="A9693" s="116">
        <v>9693</v>
      </c>
      <c r="B9693" s="129">
        <v>44400</v>
      </c>
      <c r="C9693" s="118">
        <f t="shared" si="463"/>
        <v>7</v>
      </c>
      <c r="D9693" s="120" t="s">
        <v>25</v>
      </c>
      <c r="E9693" s="120" t="s">
        <v>21634</v>
      </c>
      <c r="F9693" s="209" t="s">
        <v>21635</v>
      </c>
      <c r="G9693" s="119" t="s">
        <v>17135</v>
      </c>
      <c r="H9693" s="121" t="s">
        <v>29</v>
      </c>
      <c r="I9693" s="119" t="s">
        <v>30</v>
      </c>
      <c r="J9693" s="121" t="s">
        <v>485</v>
      </c>
      <c r="K9693" s="121" t="s">
        <v>65</v>
      </c>
      <c r="L9693" s="131" t="s">
        <v>20657</v>
      </c>
      <c r="M9693" s="120" t="s">
        <v>78</v>
      </c>
      <c r="N9693" s="131">
        <v>44454</v>
      </c>
      <c r="O9693" s="131"/>
      <c r="P9693" s="126"/>
      <c r="Q9693" s="118"/>
      <c r="R9693" s="118"/>
      <c r="S9693" s="120"/>
      <c r="T9693" s="126"/>
      <c r="U9693" s="126"/>
      <c r="V9693" s="126"/>
      <c r="W9693" s="126"/>
      <c r="X9693" s="126"/>
      <c r="Y9693" s="116" t="s">
        <v>18150</v>
      </c>
      <c r="Z9693" s="116"/>
      <c r="AA9693" s="116"/>
      <c r="AB9693" s="116"/>
      <c r="AC9693" s="116"/>
      <c r="AD9693" s="116"/>
    </row>
    <row r="9694" spans="1:30" s="189" customFormat="1" ht="27.6">
      <c r="A9694" s="116">
        <v>9694</v>
      </c>
      <c r="B9694" s="129">
        <v>44400</v>
      </c>
      <c r="C9694" s="118">
        <f t="shared" si="463"/>
        <v>7</v>
      </c>
      <c r="D9694" s="120" t="s">
        <v>25</v>
      </c>
      <c r="E9694" s="120" t="s">
        <v>21636</v>
      </c>
      <c r="F9694" s="209" t="s">
        <v>21637</v>
      </c>
      <c r="G9694" s="119" t="s">
        <v>2394</v>
      </c>
      <c r="H9694" s="121" t="s">
        <v>29</v>
      </c>
      <c r="I9694" s="119" t="s">
        <v>30</v>
      </c>
      <c r="J9694" s="121" t="s">
        <v>7087</v>
      </c>
      <c r="K9694" s="121" t="s">
        <v>65</v>
      </c>
      <c r="L9694" s="131" t="s">
        <v>32</v>
      </c>
      <c r="M9694" s="120" t="s">
        <v>78</v>
      </c>
      <c r="N9694" s="131"/>
      <c r="O9694" s="131"/>
      <c r="P9694" s="126"/>
      <c r="Q9694" s="118"/>
      <c r="R9694" s="118"/>
      <c r="S9694" s="120"/>
      <c r="T9694" s="126"/>
      <c r="U9694" s="126"/>
      <c r="V9694" s="126"/>
      <c r="W9694" s="126"/>
      <c r="X9694" s="126"/>
      <c r="Y9694" s="116"/>
      <c r="Z9694" s="116"/>
      <c r="AA9694" s="116"/>
      <c r="AB9694" s="116"/>
      <c r="AC9694" s="116"/>
      <c r="AD9694" s="116"/>
    </row>
    <row r="9695" spans="1:30" s="189" customFormat="1" ht="27.6">
      <c r="A9695" s="116">
        <v>9695</v>
      </c>
      <c r="B9695" s="129">
        <v>44400</v>
      </c>
      <c r="C9695" s="118">
        <f t="shared" si="463"/>
        <v>7</v>
      </c>
      <c r="D9695" s="120" t="s">
        <v>25</v>
      </c>
      <c r="E9695" s="120" t="s">
        <v>21638</v>
      </c>
      <c r="F9695" s="209" t="s">
        <v>21639</v>
      </c>
      <c r="G9695" s="119" t="s">
        <v>10096</v>
      </c>
      <c r="H9695" s="121" t="s">
        <v>29</v>
      </c>
      <c r="I9695" s="121" t="s">
        <v>30</v>
      </c>
      <c r="J9695" s="121" t="s">
        <v>77</v>
      </c>
      <c r="K9695" s="121" t="s">
        <v>65</v>
      </c>
      <c r="L9695" s="131" t="s">
        <v>32</v>
      </c>
      <c r="M9695" s="120" t="s">
        <v>78</v>
      </c>
      <c r="N9695" s="131"/>
      <c r="O9695" s="131"/>
      <c r="P9695" s="126"/>
      <c r="Q9695" s="118"/>
      <c r="R9695" s="118"/>
      <c r="S9695" s="120"/>
      <c r="T9695" s="126"/>
      <c r="U9695" s="126"/>
      <c r="V9695" s="126"/>
      <c r="W9695" s="126"/>
      <c r="X9695" s="126"/>
      <c r="Y9695" s="116"/>
      <c r="Z9695" s="116"/>
      <c r="AA9695" s="116"/>
      <c r="AB9695" s="116"/>
      <c r="AC9695" s="116"/>
      <c r="AD9695" s="116"/>
    </row>
    <row r="9696" spans="1:30" s="189" customFormat="1">
      <c r="A9696" s="116">
        <v>9696</v>
      </c>
      <c r="B9696" s="129">
        <v>44400</v>
      </c>
      <c r="C9696" s="118">
        <f t="shared" si="463"/>
        <v>7</v>
      </c>
      <c r="D9696" s="120" t="s">
        <v>25</v>
      </c>
      <c r="E9696" s="120" t="s">
        <v>21640</v>
      </c>
      <c r="F9696" s="209" t="s">
        <v>21641</v>
      </c>
      <c r="G9696" s="119" t="s">
        <v>21642</v>
      </c>
      <c r="H9696" s="121" t="s">
        <v>29</v>
      </c>
      <c r="I9696" s="121" t="s">
        <v>30</v>
      </c>
      <c r="J9696" s="121" t="s">
        <v>7142</v>
      </c>
      <c r="K9696" s="121" t="s">
        <v>65</v>
      </c>
      <c r="L9696" s="131" t="s">
        <v>32</v>
      </c>
      <c r="M9696" s="120" t="s">
        <v>78</v>
      </c>
      <c r="N9696" s="131"/>
      <c r="O9696" s="131"/>
      <c r="P9696" s="126"/>
      <c r="Q9696" s="118"/>
      <c r="R9696" s="118"/>
      <c r="S9696" s="120"/>
      <c r="T9696" s="126"/>
      <c r="U9696" s="126"/>
      <c r="V9696" s="126"/>
      <c r="W9696" s="126"/>
      <c r="X9696" s="126"/>
      <c r="Y9696" s="116"/>
      <c r="Z9696" s="116"/>
      <c r="AA9696" s="116"/>
      <c r="AB9696" s="116"/>
      <c r="AC9696" s="116"/>
      <c r="AD9696" s="116"/>
    </row>
    <row r="9697" spans="1:20">
      <c r="A9697" s="116">
        <v>9697</v>
      </c>
      <c r="B9697" s="129">
        <v>44400</v>
      </c>
      <c r="C9697" s="118">
        <f t="shared" si="463"/>
        <v>7</v>
      </c>
      <c r="D9697" s="120" t="s">
        <v>25</v>
      </c>
      <c r="E9697" s="120" t="s">
        <v>21643</v>
      </c>
      <c r="F9697" s="209" t="s">
        <v>21644</v>
      </c>
      <c r="G9697" s="119" t="s">
        <v>21645</v>
      </c>
      <c r="H9697" s="121" t="s">
        <v>29</v>
      </c>
      <c r="I9697" s="121" t="s">
        <v>30</v>
      </c>
      <c r="J9697" s="121" t="s">
        <v>8033</v>
      </c>
      <c r="K9697" s="121" t="s">
        <v>584</v>
      </c>
      <c r="L9697" s="131" t="s">
        <v>32</v>
      </c>
      <c r="M9697" s="120" t="s">
        <v>78</v>
      </c>
    </row>
    <row r="9698" spans="1:20">
      <c r="A9698" s="116">
        <v>9698</v>
      </c>
      <c r="B9698" s="129">
        <v>44403</v>
      </c>
      <c r="C9698" s="118">
        <f t="shared" si="463"/>
        <v>7</v>
      </c>
      <c r="D9698" s="119" t="s">
        <v>25</v>
      </c>
      <c r="E9698" s="120" t="s">
        <v>21646</v>
      </c>
      <c r="F9698" s="209" t="s">
        <v>21647</v>
      </c>
      <c r="G9698" s="119" t="s">
        <v>21648</v>
      </c>
      <c r="H9698" s="121" t="s">
        <v>140</v>
      </c>
      <c r="I9698" s="119" t="s">
        <v>42</v>
      </c>
      <c r="J9698" s="121" t="s">
        <v>646</v>
      </c>
      <c r="K9698" s="121" t="s">
        <v>65</v>
      </c>
      <c r="L9698" s="131" t="s">
        <v>32</v>
      </c>
      <c r="M9698" s="120" t="s">
        <v>33</v>
      </c>
      <c r="N9698" s="131">
        <v>44403</v>
      </c>
      <c r="R9698" s="118">
        <f ca="1">TODAY()-N9698</f>
        <v>275</v>
      </c>
    </row>
    <row r="9699" spans="1:20">
      <c r="A9699" s="116">
        <v>9699</v>
      </c>
      <c r="B9699" s="129">
        <v>44403</v>
      </c>
      <c r="C9699" s="118">
        <f t="shared" si="463"/>
        <v>7</v>
      </c>
      <c r="D9699" s="119" t="s">
        <v>25</v>
      </c>
      <c r="E9699" s="120" t="s">
        <v>21649</v>
      </c>
      <c r="F9699" s="209" t="s">
        <v>21650</v>
      </c>
      <c r="G9699" s="119" t="s">
        <v>21651</v>
      </c>
      <c r="H9699" s="121" t="s">
        <v>192</v>
      </c>
      <c r="I9699" s="121" t="s">
        <v>30</v>
      </c>
      <c r="J9699" s="121" t="s">
        <v>7280</v>
      </c>
      <c r="K9699" s="121" t="s">
        <v>65</v>
      </c>
      <c r="L9699" s="131" t="s">
        <v>32</v>
      </c>
      <c r="M9699" s="120" t="s">
        <v>33</v>
      </c>
      <c r="N9699" s="131">
        <v>44403</v>
      </c>
      <c r="S9699" s="120" t="s">
        <v>724</v>
      </c>
      <c r="T9699" s="126">
        <v>44403</v>
      </c>
    </row>
    <row r="9700" spans="1:20">
      <c r="A9700" s="116">
        <v>9700</v>
      </c>
      <c r="B9700" s="129">
        <v>44441</v>
      </c>
      <c r="D9700" s="120" t="s">
        <v>252</v>
      </c>
      <c r="E9700" s="120" t="s">
        <v>21652</v>
      </c>
      <c r="F9700" s="209" t="s">
        <v>21653</v>
      </c>
      <c r="G9700" s="119" t="s">
        <v>21654</v>
      </c>
      <c r="H9700" s="121" t="s">
        <v>29</v>
      </c>
      <c r="I9700" s="121" t="s">
        <v>30</v>
      </c>
      <c r="J9700" s="121" t="s">
        <v>435</v>
      </c>
      <c r="K9700" s="121" t="s">
        <v>584</v>
      </c>
      <c r="L9700" s="131" t="s">
        <v>32</v>
      </c>
      <c r="M9700" s="120" t="s">
        <v>78</v>
      </c>
    </row>
    <row r="9701" spans="1:20" ht="27.6">
      <c r="A9701" s="116">
        <v>9701</v>
      </c>
      <c r="B9701" s="129">
        <v>44403</v>
      </c>
      <c r="C9701" s="118">
        <f t="shared" ref="C9701:C9710" si="464">IF(B9701&lt;&gt;0,MONTH(B9701),0)</f>
        <v>7</v>
      </c>
      <c r="D9701" s="119" t="s">
        <v>25</v>
      </c>
      <c r="E9701" s="120" t="s">
        <v>21655</v>
      </c>
      <c r="F9701" s="209" t="s">
        <v>21656</v>
      </c>
      <c r="G9701" s="119" t="s">
        <v>21657</v>
      </c>
      <c r="H9701" s="121" t="s">
        <v>97</v>
      </c>
      <c r="I9701" s="121" t="s">
        <v>30</v>
      </c>
      <c r="J9701" s="121" t="s">
        <v>529</v>
      </c>
      <c r="K9701" s="121" t="s">
        <v>65</v>
      </c>
      <c r="L9701" s="131" t="s">
        <v>32</v>
      </c>
      <c r="M9701" s="120" t="s">
        <v>33</v>
      </c>
      <c r="N9701" s="131">
        <v>44403</v>
      </c>
      <c r="R9701" s="118">
        <f ca="1">TODAY()-N9701</f>
        <v>275</v>
      </c>
    </row>
    <row r="9702" spans="1:20">
      <c r="A9702" s="116">
        <v>9702</v>
      </c>
      <c r="B9702" s="129">
        <v>44403</v>
      </c>
      <c r="C9702" s="118">
        <f t="shared" si="464"/>
        <v>7</v>
      </c>
      <c r="D9702" s="119" t="s">
        <v>25</v>
      </c>
      <c r="E9702" s="120" t="s">
        <v>21658</v>
      </c>
      <c r="F9702" s="209" t="s">
        <v>21659</v>
      </c>
      <c r="G9702" s="130" t="s">
        <v>21660</v>
      </c>
      <c r="H9702" s="121" t="s">
        <v>177</v>
      </c>
      <c r="I9702" s="121" t="s">
        <v>42</v>
      </c>
      <c r="J9702" s="121" t="s">
        <v>246</v>
      </c>
      <c r="K9702" s="121" t="s">
        <v>65</v>
      </c>
      <c r="L9702" s="131" t="s">
        <v>32</v>
      </c>
      <c r="M9702" s="120" t="s">
        <v>33</v>
      </c>
      <c r="N9702" s="131">
        <v>44403</v>
      </c>
      <c r="R9702" s="118">
        <f ca="1">TODAY()-N9702</f>
        <v>275</v>
      </c>
    </row>
    <row r="9703" spans="1:20">
      <c r="A9703" s="116">
        <v>9703</v>
      </c>
      <c r="B9703" s="129">
        <v>44403</v>
      </c>
      <c r="C9703" s="118">
        <f t="shared" si="464"/>
        <v>7</v>
      </c>
      <c r="D9703" s="119" t="s">
        <v>25</v>
      </c>
      <c r="E9703" s="120" t="s">
        <v>21661</v>
      </c>
      <c r="F9703" s="209" t="s">
        <v>2854</v>
      </c>
      <c r="G9703" s="119" t="s">
        <v>292</v>
      </c>
      <c r="H9703" s="121" t="s">
        <v>41</v>
      </c>
      <c r="I9703" s="121" t="s">
        <v>63</v>
      </c>
      <c r="J9703" s="121" t="s">
        <v>9446</v>
      </c>
      <c r="K9703" s="121" t="s">
        <v>65</v>
      </c>
      <c r="L9703" s="131" t="s">
        <v>32</v>
      </c>
      <c r="M9703" s="120" t="s">
        <v>33</v>
      </c>
      <c r="N9703" s="131">
        <v>44403</v>
      </c>
      <c r="R9703" s="118">
        <f ca="1">TODAY()-N9703</f>
        <v>275</v>
      </c>
    </row>
    <row r="9704" spans="1:20" ht="27.6">
      <c r="A9704" s="116">
        <v>9704</v>
      </c>
      <c r="B9704" s="129">
        <v>44403</v>
      </c>
      <c r="C9704" s="118">
        <f t="shared" si="464"/>
        <v>7</v>
      </c>
      <c r="D9704" s="119" t="s">
        <v>25</v>
      </c>
      <c r="E9704" s="120" t="s">
        <v>21662</v>
      </c>
      <c r="F9704" s="209" t="s">
        <v>21663</v>
      </c>
      <c r="G9704" s="119" t="s">
        <v>409</v>
      </c>
      <c r="H9704" s="121" t="s">
        <v>41</v>
      </c>
      <c r="I9704" s="119" t="s">
        <v>30</v>
      </c>
      <c r="J9704" s="121" t="s">
        <v>87</v>
      </c>
      <c r="K9704" s="121" t="s">
        <v>65</v>
      </c>
      <c r="L9704" s="131" t="s">
        <v>32</v>
      </c>
      <c r="M9704" s="120" t="s">
        <v>33</v>
      </c>
      <c r="N9704" s="131">
        <v>44403</v>
      </c>
      <c r="R9704" s="118">
        <f ca="1">TODAY()-N9704</f>
        <v>275</v>
      </c>
    </row>
    <row r="9705" spans="1:20">
      <c r="A9705" s="116">
        <v>9705</v>
      </c>
      <c r="B9705" s="129">
        <v>44403</v>
      </c>
      <c r="C9705" s="118">
        <f t="shared" si="464"/>
        <v>7</v>
      </c>
      <c r="D9705" s="119" t="s">
        <v>25</v>
      </c>
      <c r="E9705" s="120" t="s">
        <v>21664</v>
      </c>
      <c r="F9705" s="209" t="s">
        <v>10438</v>
      </c>
      <c r="G9705" s="121" t="s">
        <v>17411</v>
      </c>
      <c r="H9705" s="121" t="s">
        <v>53</v>
      </c>
      <c r="I9705" s="119" t="s">
        <v>30</v>
      </c>
      <c r="J9705" s="121" t="s">
        <v>77</v>
      </c>
      <c r="K9705" s="121" t="s">
        <v>65</v>
      </c>
      <c r="L9705" s="131" t="s">
        <v>32</v>
      </c>
      <c r="M9705" s="120" t="s">
        <v>78</v>
      </c>
    </row>
    <row r="9706" spans="1:20" ht="14.4">
      <c r="A9706" s="116">
        <v>9706</v>
      </c>
      <c r="B9706" s="129">
        <v>44403</v>
      </c>
      <c r="C9706" s="118">
        <f t="shared" si="464"/>
        <v>7</v>
      </c>
      <c r="D9706" s="119" t="s">
        <v>25</v>
      </c>
      <c r="E9706" t="s">
        <v>21665</v>
      </c>
      <c r="F9706" s="209" t="s">
        <v>7383</v>
      </c>
      <c r="G9706" s="119" t="s">
        <v>17411</v>
      </c>
      <c r="H9706" s="121" t="s">
        <v>53</v>
      </c>
      <c r="I9706" s="121" t="s">
        <v>30</v>
      </c>
      <c r="J9706" s="121" t="s">
        <v>77</v>
      </c>
      <c r="K9706" s="121" t="s">
        <v>65</v>
      </c>
      <c r="L9706" s="131" t="s">
        <v>32</v>
      </c>
      <c r="M9706" s="120" t="s">
        <v>78</v>
      </c>
    </row>
    <row r="9707" spans="1:20">
      <c r="A9707" s="116">
        <v>9707</v>
      </c>
      <c r="B9707" s="129">
        <v>44403</v>
      </c>
      <c r="C9707" s="118">
        <f t="shared" si="464"/>
        <v>7</v>
      </c>
      <c r="D9707" s="119" t="s">
        <v>25</v>
      </c>
      <c r="E9707" s="120" t="s">
        <v>21666</v>
      </c>
      <c r="F9707" s="214" t="s">
        <v>2352</v>
      </c>
      <c r="G9707" s="119" t="s">
        <v>3086</v>
      </c>
      <c r="H9707" s="121" t="s">
        <v>86</v>
      </c>
      <c r="I9707" s="119" t="s">
        <v>30</v>
      </c>
      <c r="J9707" s="121" t="s">
        <v>7123</v>
      </c>
      <c r="K9707" s="121" t="s">
        <v>65</v>
      </c>
      <c r="L9707" s="131" t="s">
        <v>32</v>
      </c>
      <c r="M9707" s="120" t="s">
        <v>78</v>
      </c>
    </row>
    <row r="9708" spans="1:20">
      <c r="A9708" s="116">
        <v>9708</v>
      </c>
      <c r="B9708" s="129">
        <v>44403</v>
      </c>
      <c r="C9708" s="118">
        <f t="shared" si="464"/>
        <v>7</v>
      </c>
      <c r="D9708" s="119" t="s">
        <v>25</v>
      </c>
      <c r="E9708" s="120" t="s">
        <v>21667</v>
      </c>
      <c r="F9708" s="209" t="s">
        <v>544</v>
      </c>
      <c r="G9708" s="119" t="s">
        <v>1010</v>
      </c>
      <c r="H9708" s="121" t="s">
        <v>41</v>
      </c>
      <c r="I9708" s="119" t="s">
        <v>42</v>
      </c>
      <c r="J9708" s="121" t="s">
        <v>72</v>
      </c>
      <c r="K9708" s="121" t="s">
        <v>65</v>
      </c>
      <c r="L9708" s="131" t="s">
        <v>32</v>
      </c>
      <c r="M9708" s="120" t="s">
        <v>78</v>
      </c>
    </row>
    <row r="9709" spans="1:20">
      <c r="A9709" s="116">
        <v>9709</v>
      </c>
      <c r="B9709" s="129">
        <v>44403</v>
      </c>
      <c r="C9709" s="118">
        <f t="shared" si="464"/>
        <v>7</v>
      </c>
      <c r="D9709" s="119" t="s">
        <v>25</v>
      </c>
      <c r="E9709" s="120" t="s">
        <v>21668</v>
      </c>
      <c r="F9709" s="214" t="s">
        <v>5556</v>
      </c>
      <c r="G9709" s="119" t="s">
        <v>381</v>
      </c>
      <c r="H9709" s="121" t="s">
        <v>41</v>
      </c>
      <c r="I9709" s="119" t="s">
        <v>42</v>
      </c>
      <c r="J9709" s="116" t="s">
        <v>319</v>
      </c>
      <c r="K9709" s="120" t="s">
        <v>65</v>
      </c>
      <c r="L9709" s="131" t="s">
        <v>32</v>
      </c>
      <c r="M9709" s="120" t="s">
        <v>78</v>
      </c>
    </row>
    <row r="9710" spans="1:20">
      <c r="A9710" s="116">
        <v>9710</v>
      </c>
      <c r="B9710" s="129">
        <v>44403</v>
      </c>
      <c r="C9710" s="118">
        <f t="shared" si="464"/>
        <v>7</v>
      </c>
      <c r="D9710" s="119" t="s">
        <v>25</v>
      </c>
      <c r="E9710" s="120" t="s">
        <v>21669</v>
      </c>
      <c r="F9710" s="211" t="s">
        <v>1462</v>
      </c>
      <c r="G9710" s="119" t="s">
        <v>7562</v>
      </c>
      <c r="H9710" s="121" t="s">
        <v>29</v>
      </c>
      <c r="I9710" s="121" t="s">
        <v>42</v>
      </c>
      <c r="J9710" s="116" t="s">
        <v>2165</v>
      </c>
      <c r="K9710" s="120" t="s">
        <v>65</v>
      </c>
      <c r="L9710" s="131" t="s">
        <v>32</v>
      </c>
      <c r="M9710" s="120" t="s">
        <v>78</v>
      </c>
    </row>
    <row r="9711" spans="1:20">
      <c r="A9711" s="116">
        <v>9711</v>
      </c>
      <c r="B9711" s="129">
        <v>44501</v>
      </c>
      <c r="D9711" s="130" t="s">
        <v>25</v>
      </c>
      <c r="E9711" s="120" t="s">
        <v>21670</v>
      </c>
      <c r="F9711" s="212" t="s">
        <v>21671</v>
      </c>
      <c r="G9711" s="119" t="s">
        <v>21672</v>
      </c>
      <c r="H9711" s="121" t="s">
        <v>41</v>
      </c>
      <c r="I9711" s="121" t="s">
        <v>30</v>
      </c>
      <c r="J9711" s="121" t="s">
        <v>77</v>
      </c>
      <c r="K9711" s="121" t="s">
        <v>584</v>
      </c>
      <c r="L9711" s="157" t="s">
        <v>19456</v>
      </c>
    </row>
    <row r="9712" spans="1:20" ht="27.6">
      <c r="A9712" s="116">
        <v>9712</v>
      </c>
      <c r="B9712" s="129">
        <v>44403</v>
      </c>
      <c r="C9712" s="118">
        <f t="shared" ref="C9712:C9743" si="465">IF(B9712&lt;&gt;0,MONTH(B9712),0)</f>
        <v>7</v>
      </c>
      <c r="D9712" s="119" t="s">
        <v>25</v>
      </c>
      <c r="E9712" s="120" t="s">
        <v>21673</v>
      </c>
      <c r="F9712" s="214" t="s">
        <v>21674</v>
      </c>
      <c r="G9712" s="119" t="s">
        <v>21675</v>
      </c>
      <c r="H9712" s="121" t="s">
        <v>53</v>
      </c>
      <c r="I9712" s="121" t="s">
        <v>42</v>
      </c>
      <c r="J9712" s="121" t="s">
        <v>72</v>
      </c>
      <c r="K9712" s="120" t="s">
        <v>65</v>
      </c>
      <c r="L9712" s="131" t="s">
        <v>32</v>
      </c>
      <c r="M9712" s="120" t="s">
        <v>78</v>
      </c>
    </row>
    <row r="9713" spans="1:20">
      <c r="A9713" s="116">
        <v>9713</v>
      </c>
      <c r="B9713" s="129">
        <v>44403</v>
      </c>
      <c r="C9713" s="118">
        <f t="shared" si="465"/>
        <v>7</v>
      </c>
      <c r="D9713" s="119" t="s">
        <v>25</v>
      </c>
      <c r="E9713" s="120" t="s">
        <v>21676</v>
      </c>
      <c r="F9713" s="212" t="s">
        <v>21677</v>
      </c>
      <c r="G9713" s="119" t="s">
        <v>21678</v>
      </c>
      <c r="H9713" s="121" t="s">
        <v>177</v>
      </c>
      <c r="I9713" s="121" t="s">
        <v>30</v>
      </c>
      <c r="J9713" s="121" t="s">
        <v>1544</v>
      </c>
      <c r="K9713" s="120" t="s">
        <v>65</v>
      </c>
      <c r="L9713" s="131" t="s">
        <v>32</v>
      </c>
      <c r="M9713" s="120" t="s">
        <v>78</v>
      </c>
    </row>
    <row r="9714" spans="1:20">
      <c r="A9714" s="116">
        <v>9714</v>
      </c>
      <c r="B9714" s="129">
        <v>44403</v>
      </c>
      <c r="C9714" s="118">
        <f t="shared" si="465"/>
        <v>7</v>
      </c>
      <c r="D9714" s="120" t="s">
        <v>252</v>
      </c>
      <c r="E9714" s="120" t="s">
        <v>21679</v>
      </c>
      <c r="F9714" s="212" t="s">
        <v>676</v>
      </c>
      <c r="G9714" s="119" t="s">
        <v>7598</v>
      </c>
      <c r="H9714" s="121" t="s">
        <v>177</v>
      </c>
      <c r="I9714" s="121" t="s">
        <v>30</v>
      </c>
      <c r="J9714" s="121" t="s">
        <v>77</v>
      </c>
      <c r="K9714" s="121" t="s">
        <v>18450</v>
      </c>
      <c r="L9714" s="131" t="s">
        <v>32</v>
      </c>
      <c r="M9714" s="120" t="s">
        <v>9290</v>
      </c>
    </row>
    <row r="9715" spans="1:20">
      <c r="A9715" s="116">
        <v>9715</v>
      </c>
      <c r="B9715" s="129">
        <v>44403</v>
      </c>
      <c r="C9715" s="118">
        <f t="shared" si="465"/>
        <v>7</v>
      </c>
      <c r="D9715" s="120" t="s">
        <v>252</v>
      </c>
      <c r="E9715" s="120" t="s">
        <v>21680</v>
      </c>
      <c r="F9715" s="212" t="s">
        <v>21681</v>
      </c>
      <c r="G9715" s="119" t="s">
        <v>484</v>
      </c>
      <c r="H9715" s="121" t="s">
        <v>53</v>
      </c>
      <c r="I9715" s="121" t="s">
        <v>30</v>
      </c>
      <c r="J9715" s="121" t="s">
        <v>5018</v>
      </c>
      <c r="K9715" s="121" t="s">
        <v>18450</v>
      </c>
      <c r="L9715" s="131" t="s">
        <v>32</v>
      </c>
      <c r="M9715" s="120" t="s">
        <v>9290</v>
      </c>
    </row>
    <row r="9716" spans="1:20" ht="27.6">
      <c r="A9716" s="116">
        <v>9716</v>
      </c>
      <c r="B9716" s="129">
        <v>44403</v>
      </c>
      <c r="C9716" s="118">
        <f t="shared" si="465"/>
        <v>7</v>
      </c>
      <c r="D9716" s="120" t="s">
        <v>252</v>
      </c>
      <c r="E9716" s="120" t="s">
        <v>21682</v>
      </c>
      <c r="F9716" s="209" t="s">
        <v>21683</v>
      </c>
      <c r="G9716" s="119" t="s">
        <v>20665</v>
      </c>
      <c r="H9716" s="121" t="s">
        <v>177</v>
      </c>
      <c r="I9716" s="121" t="s">
        <v>30</v>
      </c>
      <c r="J9716" s="121" t="s">
        <v>838</v>
      </c>
      <c r="K9716" s="121" t="s">
        <v>18450</v>
      </c>
      <c r="L9716" s="131" t="s">
        <v>32</v>
      </c>
      <c r="M9716" s="120" t="s">
        <v>9290</v>
      </c>
    </row>
    <row r="9717" spans="1:20" ht="27.6">
      <c r="A9717" s="116">
        <v>9717</v>
      </c>
      <c r="B9717" s="129">
        <v>44403</v>
      </c>
      <c r="C9717" s="118">
        <f t="shared" si="465"/>
        <v>7</v>
      </c>
      <c r="D9717" s="120" t="s">
        <v>252</v>
      </c>
      <c r="E9717" s="120" t="s">
        <v>21684</v>
      </c>
      <c r="F9717" s="209" t="s">
        <v>21685</v>
      </c>
      <c r="G9717" s="119" t="s">
        <v>21686</v>
      </c>
      <c r="H9717" s="121" t="s">
        <v>1173</v>
      </c>
      <c r="I9717" s="119" t="s">
        <v>30</v>
      </c>
      <c r="J9717" s="121" t="s">
        <v>7142</v>
      </c>
      <c r="K9717" s="121" t="s">
        <v>18450</v>
      </c>
      <c r="L9717" s="131" t="s">
        <v>32</v>
      </c>
      <c r="M9717" s="120" t="s">
        <v>33</v>
      </c>
      <c r="N9717" s="131">
        <v>44405</v>
      </c>
      <c r="S9717" s="120" t="s">
        <v>724</v>
      </c>
      <c r="T9717" s="126">
        <v>44405</v>
      </c>
    </row>
    <row r="9718" spans="1:20">
      <c r="A9718" s="116">
        <v>9718</v>
      </c>
      <c r="B9718" s="129">
        <v>44403</v>
      </c>
      <c r="C9718" s="118">
        <f t="shared" si="465"/>
        <v>7</v>
      </c>
      <c r="D9718" s="120" t="s">
        <v>252</v>
      </c>
      <c r="E9718" s="120" t="s">
        <v>21687</v>
      </c>
      <c r="F9718" s="209" t="s">
        <v>21688</v>
      </c>
      <c r="G9718" s="119" t="s">
        <v>1676</v>
      </c>
      <c r="H9718" s="121" t="s">
        <v>177</v>
      </c>
      <c r="I9718" s="121" t="s">
        <v>30</v>
      </c>
      <c r="J9718" s="121" t="s">
        <v>77</v>
      </c>
      <c r="K9718" s="121" t="s">
        <v>18450</v>
      </c>
      <c r="L9718" s="131" t="s">
        <v>32</v>
      </c>
      <c r="M9718" s="120" t="s">
        <v>9290</v>
      </c>
    </row>
    <row r="9719" spans="1:20" ht="27.6">
      <c r="A9719" s="116">
        <v>9719</v>
      </c>
      <c r="B9719" s="129">
        <v>44589</v>
      </c>
      <c r="C9719" s="118">
        <f t="shared" si="465"/>
        <v>1</v>
      </c>
      <c r="D9719" s="120" t="s">
        <v>252</v>
      </c>
      <c r="E9719" s="120" t="s">
        <v>21689</v>
      </c>
      <c r="F9719" s="209" t="s">
        <v>21690</v>
      </c>
      <c r="G9719" s="119" t="s">
        <v>8001</v>
      </c>
      <c r="H9719" s="121" t="s">
        <v>140</v>
      </c>
      <c r="I9719" s="119" t="s">
        <v>30</v>
      </c>
      <c r="J9719" s="121" t="s">
        <v>87</v>
      </c>
      <c r="K9719" s="121" t="s">
        <v>18450</v>
      </c>
      <c r="L9719" s="131" t="s">
        <v>32</v>
      </c>
      <c r="M9719" s="120" t="s">
        <v>33</v>
      </c>
      <c r="N9719" s="131">
        <v>44592</v>
      </c>
    </row>
    <row r="9720" spans="1:20" ht="27.6">
      <c r="A9720" s="116">
        <v>9720</v>
      </c>
      <c r="B9720" s="129">
        <v>44593</v>
      </c>
      <c r="C9720" s="118">
        <f t="shared" si="465"/>
        <v>2</v>
      </c>
      <c r="D9720" s="120" t="s">
        <v>252</v>
      </c>
      <c r="E9720" s="120" t="s">
        <v>21691</v>
      </c>
      <c r="F9720" s="209" t="s">
        <v>21692</v>
      </c>
      <c r="G9720" s="119" t="s">
        <v>21693</v>
      </c>
      <c r="H9720" s="121" t="s">
        <v>140</v>
      </c>
      <c r="I9720" s="119" t="s">
        <v>30</v>
      </c>
      <c r="J9720" s="121" t="s">
        <v>77</v>
      </c>
      <c r="K9720" s="121" t="s">
        <v>18450</v>
      </c>
      <c r="L9720" s="131" t="s">
        <v>32</v>
      </c>
      <c r="M9720" s="120" t="s">
        <v>9290</v>
      </c>
    </row>
    <row r="9721" spans="1:20" ht="14.4">
      <c r="A9721" s="116">
        <v>9721</v>
      </c>
      <c r="B9721" s="129">
        <v>44403</v>
      </c>
      <c r="C9721" s="118">
        <f t="shared" si="465"/>
        <v>7</v>
      </c>
      <c r="D9721" s="120" t="s">
        <v>252</v>
      </c>
      <c r="E9721" t="s">
        <v>21694</v>
      </c>
      <c r="F9721" s="209" t="s">
        <v>21695</v>
      </c>
      <c r="G9721" s="119" t="s">
        <v>16450</v>
      </c>
      <c r="H9721" s="121" t="s">
        <v>177</v>
      </c>
      <c r="I9721" s="121" t="s">
        <v>30</v>
      </c>
      <c r="J9721" s="121" t="s">
        <v>77</v>
      </c>
      <c r="K9721" s="121" t="s">
        <v>65</v>
      </c>
      <c r="L9721" s="131" t="s">
        <v>32</v>
      </c>
      <c r="M9721" s="120" t="s">
        <v>33</v>
      </c>
      <c r="N9721" s="131">
        <v>44404</v>
      </c>
      <c r="O9721" s="131">
        <v>44592</v>
      </c>
    </row>
    <row r="9722" spans="1:20">
      <c r="A9722" s="116">
        <v>9722</v>
      </c>
      <c r="B9722" s="129">
        <v>44403</v>
      </c>
      <c r="C9722" s="118">
        <f t="shared" si="465"/>
        <v>7</v>
      </c>
      <c r="D9722" s="120" t="s">
        <v>252</v>
      </c>
      <c r="E9722" s="120" t="s">
        <v>21696</v>
      </c>
      <c r="F9722" s="209" t="s">
        <v>2439</v>
      </c>
      <c r="G9722" s="119" t="s">
        <v>21697</v>
      </c>
      <c r="H9722" s="121" t="s">
        <v>160</v>
      </c>
      <c r="I9722" s="121" t="s">
        <v>30</v>
      </c>
      <c r="J9722" s="121" t="s">
        <v>77</v>
      </c>
      <c r="K9722" s="121" t="s">
        <v>18450</v>
      </c>
      <c r="L9722" s="131" t="s">
        <v>32</v>
      </c>
      <c r="M9722" s="120" t="s">
        <v>33</v>
      </c>
      <c r="N9722" s="131">
        <v>44432</v>
      </c>
      <c r="O9722" s="131">
        <v>44592</v>
      </c>
    </row>
    <row r="9723" spans="1:20">
      <c r="A9723" s="116">
        <v>9723</v>
      </c>
      <c r="B9723" s="129">
        <v>44403</v>
      </c>
      <c r="C9723" s="118">
        <f t="shared" si="465"/>
        <v>7</v>
      </c>
      <c r="D9723" s="120" t="s">
        <v>252</v>
      </c>
      <c r="E9723" s="120" t="s">
        <v>21698</v>
      </c>
      <c r="F9723" s="209" t="s">
        <v>21699</v>
      </c>
      <c r="G9723" s="119" t="s">
        <v>9737</v>
      </c>
      <c r="H9723" s="121" t="s">
        <v>41</v>
      </c>
      <c r="I9723" s="119" t="s">
        <v>30</v>
      </c>
      <c r="J9723" s="121" t="s">
        <v>485</v>
      </c>
      <c r="K9723" s="121" t="s">
        <v>18450</v>
      </c>
      <c r="L9723" s="131" t="s">
        <v>32</v>
      </c>
      <c r="M9723" s="120" t="s">
        <v>33</v>
      </c>
      <c r="N9723" s="131">
        <v>44404</v>
      </c>
      <c r="O9723" s="131">
        <v>44530</v>
      </c>
      <c r="S9723" s="120" t="s">
        <v>135</v>
      </c>
      <c r="T9723" s="126">
        <v>44459</v>
      </c>
    </row>
    <row r="9724" spans="1:20">
      <c r="A9724" s="116">
        <v>9724</v>
      </c>
      <c r="B9724" s="129">
        <v>44403</v>
      </c>
      <c r="C9724" s="118">
        <f t="shared" si="465"/>
        <v>7</v>
      </c>
      <c r="D9724" s="120" t="s">
        <v>252</v>
      </c>
      <c r="E9724" s="120" t="s">
        <v>21700</v>
      </c>
      <c r="F9724" s="209" t="s">
        <v>21701</v>
      </c>
      <c r="G9724" s="119" t="s">
        <v>1924</v>
      </c>
      <c r="H9724" s="121" t="s">
        <v>86</v>
      </c>
      <c r="I9724" s="119" t="s">
        <v>30</v>
      </c>
      <c r="J9724" s="121" t="s">
        <v>7142</v>
      </c>
      <c r="K9724" s="121" t="s">
        <v>18450</v>
      </c>
      <c r="L9724" s="131" t="s">
        <v>32</v>
      </c>
      <c r="M9724" s="120" t="s">
        <v>33</v>
      </c>
      <c r="N9724" s="131">
        <v>44404</v>
      </c>
      <c r="O9724" s="131">
        <v>44592</v>
      </c>
    </row>
    <row r="9725" spans="1:20" ht="27.6">
      <c r="A9725" s="116">
        <v>9725</v>
      </c>
      <c r="B9725" s="129">
        <v>44403</v>
      </c>
      <c r="C9725" s="118">
        <f t="shared" si="465"/>
        <v>7</v>
      </c>
      <c r="D9725" s="120" t="s">
        <v>252</v>
      </c>
      <c r="E9725" s="120" t="s">
        <v>21702</v>
      </c>
      <c r="F9725" s="209" t="s">
        <v>21703</v>
      </c>
      <c r="G9725" s="119" t="s">
        <v>21704</v>
      </c>
      <c r="H9725" s="121" t="s">
        <v>48</v>
      </c>
      <c r="I9725" s="119" t="s">
        <v>30</v>
      </c>
      <c r="J9725" s="121" t="s">
        <v>6396</v>
      </c>
      <c r="K9725" s="121" t="s">
        <v>18450</v>
      </c>
      <c r="L9725" s="131" t="s">
        <v>32</v>
      </c>
      <c r="M9725" s="120" t="s">
        <v>9290</v>
      </c>
    </row>
    <row r="9726" spans="1:20">
      <c r="A9726" s="116">
        <v>9726</v>
      </c>
      <c r="B9726" s="129">
        <v>44403</v>
      </c>
      <c r="C9726" s="118">
        <f t="shared" si="465"/>
        <v>7</v>
      </c>
      <c r="D9726" s="120" t="s">
        <v>252</v>
      </c>
      <c r="E9726" s="120" t="s">
        <v>21705</v>
      </c>
      <c r="F9726" s="209" t="s">
        <v>579</v>
      </c>
      <c r="G9726" s="119" t="s">
        <v>21706</v>
      </c>
      <c r="H9726" s="121" t="s">
        <v>76</v>
      </c>
      <c r="I9726" s="121" t="s">
        <v>42</v>
      </c>
      <c r="J9726" s="121" t="s">
        <v>319</v>
      </c>
      <c r="K9726" s="121" t="s">
        <v>18450</v>
      </c>
      <c r="L9726" s="131" t="s">
        <v>32</v>
      </c>
      <c r="M9726" s="120" t="s">
        <v>33</v>
      </c>
      <c r="N9726" s="131">
        <v>44404</v>
      </c>
      <c r="O9726" s="131">
        <v>44413</v>
      </c>
      <c r="S9726" s="120" t="s">
        <v>92</v>
      </c>
    </row>
    <row r="9727" spans="1:20" ht="27.6">
      <c r="A9727" s="116">
        <v>9727</v>
      </c>
      <c r="B9727" s="129">
        <v>44403</v>
      </c>
      <c r="C9727" s="118">
        <f t="shared" si="465"/>
        <v>7</v>
      </c>
      <c r="D9727" s="120" t="s">
        <v>252</v>
      </c>
      <c r="E9727" s="120" t="s">
        <v>21707</v>
      </c>
      <c r="F9727" s="209" t="s">
        <v>21708</v>
      </c>
      <c r="G9727" s="119" t="s">
        <v>4789</v>
      </c>
      <c r="H9727" s="121" t="s">
        <v>86</v>
      </c>
      <c r="I9727" s="121" t="s">
        <v>30</v>
      </c>
      <c r="J9727" s="121" t="s">
        <v>87</v>
      </c>
      <c r="K9727" s="121" t="s">
        <v>18450</v>
      </c>
      <c r="L9727" s="131" t="s">
        <v>32</v>
      </c>
      <c r="M9727" s="120" t="s">
        <v>9290</v>
      </c>
    </row>
    <row r="9728" spans="1:20">
      <c r="A9728" s="116">
        <v>9728</v>
      </c>
      <c r="B9728" s="129">
        <v>44403</v>
      </c>
      <c r="C9728" s="118">
        <f t="shared" si="465"/>
        <v>7</v>
      </c>
      <c r="D9728" s="120" t="s">
        <v>252</v>
      </c>
      <c r="E9728" s="120" t="s">
        <v>21709</v>
      </c>
      <c r="F9728" s="215" t="s">
        <v>21710</v>
      </c>
      <c r="G9728" s="119" t="s">
        <v>9741</v>
      </c>
      <c r="H9728" s="121" t="s">
        <v>140</v>
      </c>
      <c r="I9728" s="121" t="s">
        <v>30</v>
      </c>
      <c r="J9728" s="121" t="s">
        <v>31</v>
      </c>
      <c r="K9728" s="121" t="s">
        <v>18450</v>
      </c>
      <c r="L9728" s="131" t="s">
        <v>32</v>
      </c>
      <c r="M9728" s="120" t="s">
        <v>9290</v>
      </c>
    </row>
    <row r="9729" spans="1:25">
      <c r="A9729" s="116">
        <v>9729</v>
      </c>
      <c r="B9729" s="129">
        <v>44403</v>
      </c>
      <c r="C9729" s="118">
        <f t="shared" si="465"/>
        <v>7</v>
      </c>
      <c r="D9729" s="120" t="s">
        <v>252</v>
      </c>
      <c r="E9729" s="120" t="s">
        <v>21711</v>
      </c>
      <c r="F9729" s="209" t="s">
        <v>21712</v>
      </c>
      <c r="G9729" s="119" t="s">
        <v>1089</v>
      </c>
      <c r="H9729" s="121" t="s">
        <v>140</v>
      </c>
      <c r="I9729" s="121" t="s">
        <v>30</v>
      </c>
      <c r="J9729" s="121" t="s">
        <v>1544</v>
      </c>
      <c r="K9729" s="121" t="s">
        <v>18450</v>
      </c>
      <c r="L9729" s="131" t="s">
        <v>32</v>
      </c>
      <c r="M9729" s="120" t="s">
        <v>9290</v>
      </c>
    </row>
    <row r="9730" spans="1:25">
      <c r="A9730" s="116">
        <v>9730</v>
      </c>
      <c r="B9730" s="129">
        <v>44403</v>
      </c>
      <c r="C9730" s="118">
        <f t="shared" si="465"/>
        <v>7</v>
      </c>
      <c r="D9730" s="120" t="s">
        <v>252</v>
      </c>
      <c r="E9730" s="120" t="s">
        <v>21713</v>
      </c>
      <c r="F9730" s="209" t="s">
        <v>8168</v>
      </c>
      <c r="G9730" s="119" t="s">
        <v>14236</v>
      </c>
      <c r="H9730" s="121" t="s">
        <v>41</v>
      </c>
      <c r="I9730" s="119" t="s">
        <v>30</v>
      </c>
      <c r="J9730" s="121" t="s">
        <v>87</v>
      </c>
      <c r="K9730" s="121" t="s">
        <v>18450</v>
      </c>
      <c r="L9730" s="131" t="s">
        <v>32</v>
      </c>
      <c r="M9730" s="120" t="s">
        <v>9290</v>
      </c>
    </row>
    <row r="9731" spans="1:25">
      <c r="A9731" s="116">
        <v>9731</v>
      </c>
      <c r="B9731" s="129">
        <v>44403</v>
      </c>
      <c r="C9731" s="118">
        <f t="shared" si="465"/>
        <v>7</v>
      </c>
      <c r="D9731" s="120" t="s">
        <v>252</v>
      </c>
      <c r="E9731" s="120" t="s">
        <v>21714</v>
      </c>
      <c r="F9731" s="209" t="s">
        <v>21715</v>
      </c>
      <c r="G9731" s="119" t="s">
        <v>3248</v>
      </c>
      <c r="H9731" s="121" t="s">
        <v>177</v>
      </c>
      <c r="I9731" s="119" t="s">
        <v>30</v>
      </c>
      <c r="J9731" s="121" t="s">
        <v>529</v>
      </c>
      <c r="K9731" s="121" t="s">
        <v>18450</v>
      </c>
      <c r="L9731" s="131" t="s">
        <v>32</v>
      </c>
      <c r="M9731" s="120" t="s">
        <v>9290</v>
      </c>
      <c r="O9731" s="131" t="s">
        <v>9945</v>
      </c>
    </row>
    <row r="9732" spans="1:25" ht="27.6">
      <c r="A9732" s="116">
        <v>9732</v>
      </c>
      <c r="B9732" s="129">
        <v>44403</v>
      </c>
      <c r="C9732" s="118">
        <f t="shared" si="465"/>
        <v>7</v>
      </c>
      <c r="D9732" s="120" t="s">
        <v>252</v>
      </c>
      <c r="E9732" s="120" t="s">
        <v>21716</v>
      </c>
      <c r="F9732" s="209" t="s">
        <v>21717</v>
      </c>
      <c r="G9732" s="119" t="s">
        <v>21718</v>
      </c>
      <c r="H9732" s="121" t="s">
        <v>140</v>
      </c>
      <c r="I9732" s="121" t="s">
        <v>30</v>
      </c>
      <c r="J9732" s="121" t="s">
        <v>1540</v>
      </c>
      <c r="K9732" s="121" t="s">
        <v>18450</v>
      </c>
      <c r="L9732" s="131" t="s">
        <v>32</v>
      </c>
      <c r="M9732" s="120" t="s">
        <v>33</v>
      </c>
      <c r="N9732" s="131">
        <v>44406</v>
      </c>
      <c r="O9732" s="131">
        <v>44592</v>
      </c>
    </row>
    <row r="9733" spans="1:25">
      <c r="A9733" s="116">
        <v>9733</v>
      </c>
      <c r="B9733" s="129">
        <v>44403</v>
      </c>
      <c r="C9733" s="118">
        <f t="shared" si="465"/>
        <v>7</v>
      </c>
      <c r="D9733" s="120" t="s">
        <v>252</v>
      </c>
      <c r="E9733" s="120" t="s">
        <v>21719</v>
      </c>
      <c r="F9733" s="209" t="s">
        <v>21720</v>
      </c>
      <c r="G9733" s="119" t="s">
        <v>10329</v>
      </c>
      <c r="H9733" s="121" t="s">
        <v>1173</v>
      </c>
      <c r="I9733" s="119" t="s">
        <v>30</v>
      </c>
      <c r="J9733" s="121" t="s">
        <v>77</v>
      </c>
      <c r="K9733" s="121" t="s">
        <v>18450</v>
      </c>
      <c r="L9733" s="131" t="s">
        <v>32</v>
      </c>
      <c r="M9733" s="120" t="s">
        <v>9290</v>
      </c>
    </row>
    <row r="9734" spans="1:25">
      <c r="A9734" s="116">
        <v>9734</v>
      </c>
      <c r="B9734" s="129">
        <v>44403</v>
      </c>
      <c r="C9734" s="118">
        <f t="shared" si="465"/>
        <v>7</v>
      </c>
      <c r="D9734" s="120" t="s">
        <v>252</v>
      </c>
      <c r="E9734" s="120" t="s">
        <v>21721</v>
      </c>
      <c r="F9734" s="209" t="s">
        <v>11548</v>
      </c>
      <c r="G9734" s="119" t="s">
        <v>21722</v>
      </c>
      <c r="H9734" s="121" t="s">
        <v>1173</v>
      </c>
      <c r="I9734" s="119" t="s">
        <v>30</v>
      </c>
      <c r="J9734" s="121" t="s">
        <v>31</v>
      </c>
      <c r="K9734" s="121" t="s">
        <v>18450</v>
      </c>
      <c r="L9734" s="131" t="s">
        <v>32</v>
      </c>
      <c r="M9734" s="120" t="s">
        <v>9290</v>
      </c>
    </row>
    <row r="9735" spans="1:25">
      <c r="A9735" s="116">
        <v>9735</v>
      </c>
      <c r="B9735" s="129">
        <v>44403</v>
      </c>
      <c r="C9735" s="118">
        <f t="shared" si="465"/>
        <v>7</v>
      </c>
      <c r="D9735" s="120" t="s">
        <v>252</v>
      </c>
      <c r="E9735" s="120" t="s">
        <v>21723</v>
      </c>
      <c r="F9735" s="209" t="s">
        <v>21724</v>
      </c>
      <c r="G9735" s="119" t="s">
        <v>2200</v>
      </c>
      <c r="H9735" s="121" t="s">
        <v>101</v>
      </c>
      <c r="I9735" s="121" t="s">
        <v>42</v>
      </c>
      <c r="J9735" s="121" t="s">
        <v>82</v>
      </c>
      <c r="K9735" s="121" t="s">
        <v>18450</v>
      </c>
      <c r="L9735" s="131" t="s">
        <v>32</v>
      </c>
      <c r="M9735" s="120" t="s">
        <v>9290</v>
      </c>
    </row>
    <row r="9736" spans="1:25">
      <c r="A9736" s="116">
        <v>9736</v>
      </c>
      <c r="B9736" s="129">
        <v>44403</v>
      </c>
      <c r="C9736" s="118">
        <f t="shared" si="465"/>
        <v>7</v>
      </c>
      <c r="D9736" s="120" t="s">
        <v>252</v>
      </c>
      <c r="E9736" s="120" t="s">
        <v>21725</v>
      </c>
      <c r="F9736" s="209" t="s">
        <v>21726</v>
      </c>
      <c r="G9736" s="119" t="s">
        <v>21727</v>
      </c>
      <c r="H9736" s="121" t="s">
        <v>86</v>
      </c>
      <c r="I9736" s="119" t="s">
        <v>30</v>
      </c>
      <c r="J9736" s="121" t="s">
        <v>6396</v>
      </c>
      <c r="K9736" s="121" t="s">
        <v>18450</v>
      </c>
      <c r="L9736" s="131" t="s">
        <v>32</v>
      </c>
      <c r="M9736" s="120" t="s">
        <v>9290</v>
      </c>
    </row>
    <row r="9737" spans="1:25">
      <c r="A9737" s="116">
        <v>9737</v>
      </c>
      <c r="B9737" s="129">
        <v>44403</v>
      </c>
      <c r="C9737" s="118">
        <f t="shared" si="465"/>
        <v>7</v>
      </c>
      <c r="D9737" s="120" t="s">
        <v>252</v>
      </c>
      <c r="E9737" s="120" t="s">
        <v>21728</v>
      </c>
      <c r="F9737" s="209" t="s">
        <v>5260</v>
      </c>
      <c r="G9737" s="119" t="s">
        <v>21729</v>
      </c>
      <c r="H9737" s="121" t="s">
        <v>48</v>
      </c>
      <c r="I9737" s="119" t="s">
        <v>30</v>
      </c>
      <c r="J9737" s="121" t="s">
        <v>7375</v>
      </c>
      <c r="K9737" s="121" t="s">
        <v>18450</v>
      </c>
      <c r="L9737" s="131" t="s">
        <v>32</v>
      </c>
      <c r="M9737" s="120" t="s">
        <v>9290</v>
      </c>
    </row>
    <row r="9738" spans="1:25" ht="27.6">
      <c r="A9738" s="116">
        <v>9738</v>
      </c>
      <c r="B9738" s="129">
        <v>44403</v>
      </c>
      <c r="C9738" s="118">
        <f t="shared" si="465"/>
        <v>7</v>
      </c>
      <c r="D9738" s="120" t="s">
        <v>25</v>
      </c>
      <c r="E9738" s="120" t="s">
        <v>21730</v>
      </c>
      <c r="F9738" s="209" t="s">
        <v>21731</v>
      </c>
      <c r="G9738" s="119" t="s">
        <v>21732</v>
      </c>
      <c r="H9738" s="121" t="s">
        <v>177</v>
      </c>
      <c r="I9738" s="121" t="s">
        <v>30</v>
      </c>
      <c r="J9738" s="121" t="s">
        <v>5018</v>
      </c>
      <c r="K9738" s="121" t="s">
        <v>65</v>
      </c>
      <c r="L9738" s="131" t="s">
        <v>32</v>
      </c>
      <c r="M9738" s="120" t="s">
        <v>78</v>
      </c>
    </row>
    <row r="9739" spans="1:25">
      <c r="A9739" s="116">
        <v>9739</v>
      </c>
      <c r="B9739" s="129">
        <v>44403</v>
      </c>
      <c r="C9739" s="118">
        <f t="shared" si="465"/>
        <v>7</v>
      </c>
      <c r="D9739" s="120" t="s">
        <v>25</v>
      </c>
      <c r="E9739" s="120" t="s">
        <v>21733</v>
      </c>
      <c r="F9739" s="209" t="s">
        <v>21734</v>
      </c>
      <c r="G9739" s="119" t="s">
        <v>21735</v>
      </c>
      <c r="H9739" s="121" t="s">
        <v>48</v>
      </c>
      <c r="I9739" s="121" t="s">
        <v>42</v>
      </c>
      <c r="J9739" s="121" t="s">
        <v>82</v>
      </c>
      <c r="K9739" s="121" t="s">
        <v>65</v>
      </c>
      <c r="L9739" s="131" t="s">
        <v>32</v>
      </c>
      <c r="M9739" s="120" t="s">
        <v>33</v>
      </c>
      <c r="N9739" s="131">
        <v>44405</v>
      </c>
      <c r="O9739" s="131">
        <v>44445</v>
      </c>
      <c r="S9739" s="120" t="s">
        <v>237</v>
      </c>
      <c r="Y9739" s="116" t="s">
        <v>21736</v>
      </c>
    </row>
    <row r="9740" spans="1:25" ht="27.6">
      <c r="A9740" s="116">
        <v>9740</v>
      </c>
      <c r="B9740" s="129">
        <v>44403</v>
      </c>
      <c r="C9740" s="118">
        <f t="shared" si="465"/>
        <v>7</v>
      </c>
      <c r="D9740" s="120" t="s">
        <v>25</v>
      </c>
      <c r="E9740" s="120" t="s">
        <v>21737</v>
      </c>
      <c r="F9740" s="209" t="s">
        <v>21738</v>
      </c>
      <c r="G9740" s="119" t="s">
        <v>21739</v>
      </c>
      <c r="H9740" s="121" t="s">
        <v>97</v>
      </c>
      <c r="I9740" s="121" t="s">
        <v>30</v>
      </c>
      <c r="J9740" s="121" t="s">
        <v>7216</v>
      </c>
      <c r="K9740" s="121" t="s">
        <v>65</v>
      </c>
      <c r="L9740" s="131" t="s">
        <v>32</v>
      </c>
      <c r="M9740" s="120" t="s">
        <v>33</v>
      </c>
      <c r="O9740" s="131">
        <v>44446</v>
      </c>
    </row>
    <row r="9741" spans="1:25" ht="27.6">
      <c r="A9741" s="116">
        <v>9741</v>
      </c>
      <c r="B9741" s="129">
        <v>44403</v>
      </c>
      <c r="C9741" s="118">
        <f t="shared" si="465"/>
        <v>7</v>
      </c>
      <c r="D9741" s="120" t="s">
        <v>25</v>
      </c>
      <c r="E9741" s="120" t="s">
        <v>21740</v>
      </c>
      <c r="F9741" s="209" t="s">
        <v>21741</v>
      </c>
      <c r="G9741" s="119" t="s">
        <v>528</v>
      </c>
      <c r="H9741" s="121" t="s">
        <v>29</v>
      </c>
      <c r="I9741" s="121" t="s">
        <v>30</v>
      </c>
      <c r="J9741" s="121" t="s">
        <v>31</v>
      </c>
      <c r="K9741" s="121" t="s">
        <v>65</v>
      </c>
      <c r="L9741" s="131" t="s">
        <v>32</v>
      </c>
      <c r="M9741" s="120" t="s">
        <v>33</v>
      </c>
      <c r="O9741" s="131">
        <v>44508</v>
      </c>
    </row>
    <row r="9742" spans="1:25">
      <c r="A9742" s="116">
        <v>9742</v>
      </c>
      <c r="B9742" s="129">
        <v>44403</v>
      </c>
      <c r="C9742" s="118">
        <f t="shared" si="465"/>
        <v>7</v>
      </c>
      <c r="D9742" s="120" t="s">
        <v>25</v>
      </c>
      <c r="E9742" s="120" t="s">
        <v>21742</v>
      </c>
      <c r="F9742" s="209" t="s">
        <v>676</v>
      </c>
      <c r="G9742" s="119" t="s">
        <v>21743</v>
      </c>
      <c r="H9742" s="121" t="s">
        <v>48</v>
      </c>
      <c r="I9742" s="121" t="s">
        <v>30</v>
      </c>
      <c r="J9742" s="121" t="s">
        <v>5018</v>
      </c>
      <c r="K9742" s="121" t="s">
        <v>65</v>
      </c>
      <c r="L9742" s="131" t="s">
        <v>32</v>
      </c>
      <c r="M9742" s="120" t="s">
        <v>33</v>
      </c>
      <c r="O9742" s="131">
        <v>44446</v>
      </c>
    </row>
    <row r="9743" spans="1:25">
      <c r="A9743" s="116">
        <v>9743</v>
      </c>
      <c r="B9743" s="129">
        <v>44404</v>
      </c>
      <c r="C9743" s="118">
        <f t="shared" si="465"/>
        <v>7</v>
      </c>
      <c r="D9743" s="120" t="s">
        <v>25</v>
      </c>
      <c r="E9743" s="120" t="s">
        <v>21744</v>
      </c>
      <c r="F9743" s="209" t="s">
        <v>1948</v>
      </c>
      <c r="G9743" s="119" t="s">
        <v>21745</v>
      </c>
      <c r="H9743" s="121" t="s">
        <v>1173</v>
      </c>
      <c r="I9743" s="121" t="s">
        <v>30</v>
      </c>
      <c r="J9743" s="121" t="s">
        <v>15551</v>
      </c>
      <c r="K9743" s="121" t="s">
        <v>65</v>
      </c>
      <c r="L9743" s="131" t="s">
        <v>32</v>
      </c>
      <c r="M9743" s="120" t="s">
        <v>33</v>
      </c>
      <c r="N9743" s="131">
        <v>44405</v>
      </c>
      <c r="O9743" s="131">
        <v>44446</v>
      </c>
    </row>
    <row r="9744" spans="1:25">
      <c r="A9744" s="116">
        <v>9744</v>
      </c>
      <c r="B9744" s="129">
        <v>44404</v>
      </c>
      <c r="C9744" s="118">
        <f t="shared" ref="C9744:C9775" si="466">IF(B9744&lt;&gt;0,MONTH(B9744),0)</f>
        <v>7</v>
      </c>
      <c r="D9744" s="120" t="s">
        <v>25</v>
      </c>
      <c r="E9744" s="116" t="s">
        <v>21746</v>
      </c>
      <c r="F9744" s="209" t="s">
        <v>21747</v>
      </c>
      <c r="G9744" s="119" t="s">
        <v>3568</v>
      </c>
      <c r="H9744" s="121" t="s">
        <v>53</v>
      </c>
      <c r="I9744" s="119" t="s">
        <v>30</v>
      </c>
      <c r="J9744" s="121" t="s">
        <v>8033</v>
      </c>
      <c r="K9744" s="121" t="s">
        <v>65</v>
      </c>
      <c r="L9744" s="131" t="s">
        <v>32</v>
      </c>
      <c r="M9744" s="120" t="s">
        <v>33</v>
      </c>
      <c r="N9744" s="131">
        <v>44405</v>
      </c>
      <c r="O9744" s="131">
        <v>44446</v>
      </c>
    </row>
    <row r="9745" spans="1:25" ht="27.6">
      <c r="A9745" s="116">
        <v>9745</v>
      </c>
      <c r="B9745" s="129">
        <v>44404</v>
      </c>
      <c r="C9745" s="118">
        <f t="shared" si="466"/>
        <v>7</v>
      </c>
      <c r="D9745" s="120" t="s">
        <v>25</v>
      </c>
      <c r="E9745" s="120" t="s">
        <v>21748</v>
      </c>
      <c r="F9745" s="209" t="s">
        <v>21749</v>
      </c>
      <c r="G9745" s="119" t="s">
        <v>21750</v>
      </c>
      <c r="H9745" s="121" t="s">
        <v>48</v>
      </c>
      <c r="I9745" s="121" t="s">
        <v>42</v>
      </c>
      <c r="J9745" s="121" t="s">
        <v>82</v>
      </c>
      <c r="K9745" s="121" t="s">
        <v>65</v>
      </c>
      <c r="L9745" s="131" t="s">
        <v>32</v>
      </c>
      <c r="M9745" s="120" t="s">
        <v>33</v>
      </c>
      <c r="N9745" s="131">
        <v>44432</v>
      </c>
      <c r="O9745" s="131">
        <v>44446</v>
      </c>
    </row>
    <row r="9746" spans="1:25" ht="27.6">
      <c r="A9746" s="116">
        <v>9746</v>
      </c>
      <c r="B9746" s="129">
        <v>44404</v>
      </c>
      <c r="C9746" s="118">
        <f t="shared" si="466"/>
        <v>7</v>
      </c>
      <c r="D9746" s="120" t="s">
        <v>25</v>
      </c>
      <c r="E9746" s="120" t="s">
        <v>21751</v>
      </c>
      <c r="F9746" s="209" t="s">
        <v>21752</v>
      </c>
      <c r="G9746" s="119" t="s">
        <v>541</v>
      </c>
      <c r="H9746" s="121" t="s">
        <v>160</v>
      </c>
      <c r="I9746" s="121" t="s">
        <v>30</v>
      </c>
      <c r="J9746" s="121" t="s">
        <v>7271</v>
      </c>
      <c r="K9746" s="121" t="s">
        <v>65</v>
      </c>
      <c r="L9746" s="131" t="s">
        <v>32</v>
      </c>
      <c r="M9746" s="120" t="s">
        <v>33</v>
      </c>
      <c r="N9746" s="131">
        <v>44413</v>
      </c>
      <c r="O9746" s="131">
        <v>44463</v>
      </c>
    </row>
    <row r="9747" spans="1:25">
      <c r="A9747" s="116">
        <v>9747</v>
      </c>
      <c r="B9747" s="129">
        <v>44404</v>
      </c>
      <c r="C9747" s="118">
        <f t="shared" si="466"/>
        <v>7</v>
      </c>
      <c r="D9747" s="120" t="s">
        <v>25</v>
      </c>
      <c r="E9747" s="120" t="s">
        <v>21753</v>
      </c>
      <c r="F9747" s="209" t="s">
        <v>21754</v>
      </c>
      <c r="G9747" s="119" t="s">
        <v>3021</v>
      </c>
      <c r="H9747" s="121" t="s">
        <v>177</v>
      </c>
      <c r="I9747" s="121" t="s">
        <v>30</v>
      </c>
      <c r="J9747" s="121" t="s">
        <v>77</v>
      </c>
      <c r="K9747" s="121" t="s">
        <v>65</v>
      </c>
      <c r="L9747" s="131" t="s">
        <v>32</v>
      </c>
      <c r="M9747" s="120" t="s">
        <v>33</v>
      </c>
      <c r="N9747" s="131">
        <v>44405</v>
      </c>
      <c r="O9747" s="131">
        <v>44446</v>
      </c>
    </row>
    <row r="9748" spans="1:25" ht="27.6">
      <c r="A9748" s="116">
        <v>9748</v>
      </c>
      <c r="B9748" s="129">
        <v>44404</v>
      </c>
      <c r="C9748" s="118">
        <f t="shared" si="466"/>
        <v>7</v>
      </c>
      <c r="D9748" s="120" t="s">
        <v>25</v>
      </c>
      <c r="E9748" s="120" t="s">
        <v>21755</v>
      </c>
      <c r="F9748" s="209" t="s">
        <v>21756</v>
      </c>
      <c r="G9748" s="119" t="s">
        <v>21757</v>
      </c>
      <c r="H9748" s="121" t="s">
        <v>48</v>
      </c>
      <c r="I9748" s="121" t="s">
        <v>30</v>
      </c>
      <c r="J9748" s="121" t="s">
        <v>77</v>
      </c>
      <c r="K9748" s="121" t="s">
        <v>65</v>
      </c>
      <c r="L9748" s="131" t="s">
        <v>32</v>
      </c>
      <c r="M9748" s="120" t="s">
        <v>33</v>
      </c>
      <c r="N9748" s="131">
        <v>44405</v>
      </c>
      <c r="O9748" s="131">
        <v>44446</v>
      </c>
    </row>
    <row r="9749" spans="1:25">
      <c r="A9749" s="116">
        <v>9749</v>
      </c>
      <c r="B9749" s="129">
        <v>44404</v>
      </c>
      <c r="C9749" s="118">
        <f t="shared" si="466"/>
        <v>7</v>
      </c>
      <c r="D9749" s="120" t="s">
        <v>25</v>
      </c>
      <c r="E9749" s="120" t="s">
        <v>21758</v>
      </c>
      <c r="F9749" s="209" t="s">
        <v>1023</v>
      </c>
      <c r="G9749" s="119" t="s">
        <v>15326</v>
      </c>
      <c r="H9749" s="121" t="s">
        <v>53</v>
      </c>
      <c r="I9749" s="121" t="s">
        <v>30</v>
      </c>
      <c r="J9749" s="121" t="s">
        <v>529</v>
      </c>
      <c r="K9749" s="121" t="s">
        <v>65</v>
      </c>
      <c r="L9749" s="131" t="s">
        <v>32</v>
      </c>
      <c r="M9749" s="120" t="s">
        <v>78</v>
      </c>
    </row>
    <row r="9750" spans="1:25">
      <c r="A9750" s="116">
        <v>9750</v>
      </c>
      <c r="B9750" s="129">
        <v>44404</v>
      </c>
      <c r="C9750" s="118">
        <f t="shared" si="466"/>
        <v>7</v>
      </c>
      <c r="D9750" s="120" t="s">
        <v>25</v>
      </c>
      <c r="E9750" s="120" t="s">
        <v>21759</v>
      </c>
      <c r="F9750" s="209" t="s">
        <v>21760</v>
      </c>
      <c r="G9750" s="119" t="s">
        <v>21761</v>
      </c>
      <c r="H9750" s="121" t="s">
        <v>48</v>
      </c>
      <c r="I9750" s="119" t="s">
        <v>30</v>
      </c>
      <c r="J9750" s="121" t="s">
        <v>529</v>
      </c>
      <c r="K9750" s="121" t="s">
        <v>65</v>
      </c>
      <c r="L9750" s="131" t="s">
        <v>32</v>
      </c>
      <c r="M9750" s="120" t="s">
        <v>33</v>
      </c>
      <c r="N9750" s="131">
        <v>44413</v>
      </c>
      <c r="O9750" s="131">
        <v>44446</v>
      </c>
      <c r="S9750" s="120" t="s">
        <v>34</v>
      </c>
    </row>
    <row r="9751" spans="1:25">
      <c r="A9751" s="116">
        <v>9751</v>
      </c>
      <c r="B9751" s="129">
        <v>44404</v>
      </c>
      <c r="C9751" s="118">
        <f t="shared" si="466"/>
        <v>7</v>
      </c>
      <c r="D9751" s="120" t="s">
        <v>25</v>
      </c>
      <c r="E9751" s="120" t="s">
        <v>21762</v>
      </c>
      <c r="F9751" s="209" t="s">
        <v>21763</v>
      </c>
      <c r="G9751" s="119" t="s">
        <v>1033</v>
      </c>
      <c r="H9751" s="121" t="s">
        <v>71</v>
      </c>
      <c r="I9751" s="119" t="s">
        <v>30</v>
      </c>
      <c r="J9751" s="121" t="s">
        <v>87</v>
      </c>
      <c r="K9751" s="121" t="s">
        <v>65</v>
      </c>
      <c r="L9751" s="131" t="s">
        <v>32</v>
      </c>
      <c r="M9751" s="120" t="s">
        <v>78</v>
      </c>
    </row>
    <row r="9752" spans="1:25" ht="27.6">
      <c r="A9752" s="116">
        <v>9752</v>
      </c>
      <c r="B9752" s="129">
        <v>44404</v>
      </c>
      <c r="C9752" s="118">
        <f t="shared" si="466"/>
        <v>7</v>
      </c>
      <c r="D9752" s="120" t="s">
        <v>25</v>
      </c>
      <c r="E9752" s="120" t="s">
        <v>21764</v>
      </c>
      <c r="F9752" s="209" t="s">
        <v>21765</v>
      </c>
      <c r="G9752" s="119" t="s">
        <v>2776</v>
      </c>
      <c r="H9752" s="121" t="s">
        <v>53</v>
      </c>
      <c r="I9752" s="119" t="s">
        <v>30</v>
      </c>
      <c r="J9752" s="121" t="s">
        <v>87</v>
      </c>
      <c r="K9752" s="121" t="s">
        <v>65</v>
      </c>
      <c r="L9752" s="131" t="s">
        <v>32</v>
      </c>
      <c r="M9752" s="120" t="s">
        <v>33</v>
      </c>
      <c r="N9752" s="131">
        <v>44446</v>
      </c>
      <c r="O9752" s="131">
        <v>44446</v>
      </c>
    </row>
    <row r="9753" spans="1:25">
      <c r="A9753" s="116">
        <v>9753</v>
      </c>
      <c r="B9753" s="129">
        <v>44404</v>
      </c>
      <c r="C9753" s="118">
        <f t="shared" si="466"/>
        <v>7</v>
      </c>
      <c r="D9753" s="120" t="s">
        <v>25</v>
      </c>
      <c r="E9753" s="120" t="s">
        <v>21766</v>
      </c>
      <c r="F9753" s="209" t="s">
        <v>21767</v>
      </c>
      <c r="G9753" s="119" t="s">
        <v>21768</v>
      </c>
      <c r="H9753" s="121" t="s">
        <v>76</v>
      </c>
      <c r="I9753" s="119" t="s">
        <v>42</v>
      </c>
      <c r="J9753" s="121" t="s">
        <v>549</v>
      </c>
      <c r="K9753" s="121" t="s">
        <v>65</v>
      </c>
      <c r="L9753" s="131" t="s">
        <v>32</v>
      </c>
      <c r="M9753" s="120" t="s">
        <v>33</v>
      </c>
      <c r="O9753" s="131">
        <v>44446</v>
      </c>
      <c r="S9753" s="120" t="s">
        <v>34</v>
      </c>
    </row>
    <row r="9754" spans="1:25">
      <c r="A9754" s="116">
        <v>9754</v>
      </c>
      <c r="B9754" s="129">
        <v>44404</v>
      </c>
      <c r="C9754" s="118">
        <f t="shared" si="466"/>
        <v>7</v>
      </c>
      <c r="D9754" s="120" t="s">
        <v>25</v>
      </c>
      <c r="E9754" s="120" t="s">
        <v>21769</v>
      </c>
      <c r="F9754" s="209" t="s">
        <v>158</v>
      </c>
      <c r="G9754" s="119" t="s">
        <v>21770</v>
      </c>
      <c r="H9754" s="121" t="s">
        <v>140</v>
      </c>
      <c r="I9754" s="119" t="s">
        <v>30</v>
      </c>
      <c r="J9754" s="121" t="s">
        <v>77</v>
      </c>
      <c r="K9754" s="121" t="s">
        <v>65</v>
      </c>
      <c r="L9754" s="131" t="s">
        <v>32</v>
      </c>
      <c r="M9754" s="120" t="s">
        <v>78</v>
      </c>
    </row>
    <row r="9755" spans="1:25">
      <c r="A9755" s="116">
        <v>9755</v>
      </c>
      <c r="B9755" s="129">
        <v>44404</v>
      </c>
      <c r="C9755" s="118">
        <f t="shared" si="466"/>
        <v>7</v>
      </c>
      <c r="D9755" s="120" t="s">
        <v>25</v>
      </c>
      <c r="E9755" s="120" t="s">
        <v>21771</v>
      </c>
      <c r="F9755" s="209" t="s">
        <v>21772</v>
      </c>
      <c r="G9755" s="119" t="s">
        <v>8511</v>
      </c>
      <c r="H9755" s="121" t="s">
        <v>29</v>
      </c>
      <c r="I9755" s="119" t="s">
        <v>30</v>
      </c>
      <c r="J9755" s="121" t="s">
        <v>77</v>
      </c>
      <c r="K9755" s="121" t="s">
        <v>65</v>
      </c>
      <c r="L9755" s="131" t="s">
        <v>32</v>
      </c>
      <c r="M9755" s="120" t="s">
        <v>78</v>
      </c>
    </row>
    <row r="9756" spans="1:25">
      <c r="A9756" s="116">
        <v>9756</v>
      </c>
      <c r="B9756" s="129">
        <v>44404</v>
      </c>
      <c r="C9756" s="118">
        <f t="shared" si="466"/>
        <v>7</v>
      </c>
      <c r="D9756" s="120" t="s">
        <v>25</v>
      </c>
      <c r="E9756" s="120" t="s">
        <v>21773</v>
      </c>
      <c r="F9756" s="209" t="s">
        <v>21774</v>
      </c>
      <c r="G9756" s="134" t="s">
        <v>21775</v>
      </c>
      <c r="H9756" s="121" t="s">
        <v>118</v>
      </c>
      <c r="I9756" s="119" t="s">
        <v>30</v>
      </c>
      <c r="J9756" s="121" t="s">
        <v>87</v>
      </c>
      <c r="K9756" s="121" t="s">
        <v>65</v>
      </c>
      <c r="L9756" s="131" t="s">
        <v>32</v>
      </c>
      <c r="M9756" s="120" t="s">
        <v>33</v>
      </c>
      <c r="N9756" s="131">
        <v>44405</v>
      </c>
      <c r="O9756" s="131">
        <v>44407</v>
      </c>
      <c r="S9756" s="120" t="s">
        <v>92</v>
      </c>
      <c r="T9756" s="126">
        <v>44407</v>
      </c>
    </row>
    <row r="9757" spans="1:25" ht="27.6">
      <c r="A9757" s="116">
        <v>9757</v>
      </c>
      <c r="B9757" s="129">
        <v>44404</v>
      </c>
      <c r="C9757" s="118">
        <f t="shared" si="466"/>
        <v>7</v>
      </c>
      <c r="D9757" s="120" t="s">
        <v>25</v>
      </c>
      <c r="E9757" s="120" t="s">
        <v>21776</v>
      </c>
      <c r="F9757" s="209" t="s">
        <v>21777</v>
      </c>
      <c r="G9757" s="119" t="s">
        <v>1033</v>
      </c>
      <c r="H9757" s="121" t="s">
        <v>71</v>
      </c>
      <c r="I9757" s="119" t="s">
        <v>30</v>
      </c>
      <c r="J9757" s="121" t="s">
        <v>435</v>
      </c>
      <c r="K9757" s="121" t="s">
        <v>65</v>
      </c>
      <c r="L9757" s="131" t="s">
        <v>32</v>
      </c>
      <c r="M9757" s="120" t="s">
        <v>78</v>
      </c>
    </row>
    <row r="9758" spans="1:25">
      <c r="A9758" s="116">
        <v>9758</v>
      </c>
      <c r="B9758" s="129">
        <v>44404</v>
      </c>
      <c r="C9758" s="118">
        <f t="shared" si="466"/>
        <v>7</v>
      </c>
      <c r="D9758" s="120" t="s">
        <v>25</v>
      </c>
      <c r="E9758" s="120" t="s">
        <v>21778</v>
      </c>
      <c r="F9758" s="209" t="s">
        <v>21779</v>
      </c>
      <c r="G9758" s="119" t="s">
        <v>1033</v>
      </c>
      <c r="H9758" s="121" t="s">
        <v>71</v>
      </c>
      <c r="I9758" s="119" t="s">
        <v>30</v>
      </c>
      <c r="J9758" s="121" t="s">
        <v>7142</v>
      </c>
      <c r="K9758" s="121" t="s">
        <v>65</v>
      </c>
      <c r="L9758" s="131" t="s">
        <v>32</v>
      </c>
      <c r="M9758" s="120" t="s">
        <v>33</v>
      </c>
      <c r="N9758" s="131">
        <v>44405</v>
      </c>
      <c r="O9758" s="131">
        <v>44446</v>
      </c>
    </row>
    <row r="9759" spans="1:25">
      <c r="A9759" s="116">
        <v>9759</v>
      </c>
      <c r="B9759" s="129">
        <v>44404</v>
      </c>
      <c r="C9759" s="118">
        <f t="shared" si="466"/>
        <v>7</v>
      </c>
      <c r="D9759" s="120" t="s">
        <v>25</v>
      </c>
      <c r="E9759" s="120" t="s">
        <v>21780</v>
      </c>
      <c r="F9759" s="209" t="s">
        <v>21781</v>
      </c>
      <c r="G9759" s="121" t="s">
        <v>3248</v>
      </c>
      <c r="H9759" s="121" t="s">
        <v>177</v>
      </c>
      <c r="I9759" s="119" t="s">
        <v>30</v>
      </c>
      <c r="J9759" s="121" t="s">
        <v>77</v>
      </c>
      <c r="K9759" s="121" t="s">
        <v>65</v>
      </c>
      <c r="L9759" s="131" t="s">
        <v>32</v>
      </c>
      <c r="M9759" s="120" t="s">
        <v>33</v>
      </c>
      <c r="O9759" s="131">
        <v>44496</v>
      </c>
      <c r="S9759" s="120" t="s">
        <v>34</v>
      </c>
      <c r="Y9759" s="116" t="s">
        <v>21782</v>
      </c>
    </row>
    <row r="9760" spans="1:25" ht="27.6">
      <c r="A9760" s="116">
        <v>9760</v>
      </c>
      <c r="B9760" s="129">
        <v>44404</v>
      </c>
      <c r="C9760" s="118">
        <f t="shared" si="466"/>
        <v>7</v>
      </c>
      <c r="D9760" s="120" t="s">
        <v>25</v>
      </c>
      <c r="E9760" s="120" t="s">
        <v>21783</v>
      </c>
      <c r="F9760" s="209" t="s">
        <v>21784</v>
      </c>
      <c r="G9760" s="119" t="s">
        <v>10805</v>
      </c>
      <c r="H9760" s="121" t="s">
        <v>177</v>
      </c>
      <c r="I9760" s="119" t="s">
        <v>42</v>
      </c>
      <c r="J9760" s="121" t="s">
        <v>199</v>
      </c>
      <c r="K9760" s="121" t="s">
        <v>65</v>
      </c>
      <c r="L9760" s="131" t="s">
        <v>32</v>
      </c>
      <c r="M9760" s="120" t="s">
        <v>78</v>
      </c>
    </row>
    <row r="9761" spans="1:21">
      <c r="A9761" s="116">
        <v>9761</v>
      </c>
      <c r="B9761" s="129">
        <v>44404</v>
      </c>
      <c r="C9761" s="118">
        <f t="shared" si="466"/>
        <v>7</v>
      </c>
      <c r="D9761" s="120" t="s">
        <v>25</v>
      </c>
      <c r="E9761" s="120" t="s">
        <v>21785</v>
      </c>
      <c r="F9761" s="209" t="s">
        <v>21786</v>
      </c>
      <c r="G9761" s="119" t="s">
        <v>9981</v>
      </c>
      <c r="H9761" s="121" t="s">
        <v>140</v>
      </c>
      <c r="I9761" s="121" t="s">
        <v>30</v>
      </c>
      <c r="J9761" s="121" t="s">
        <v>21787</v>
      </c>
      <c r="K9761" s="121" t="s">
        <v>65</v>
      </c>
      <c r="L9761" s="131" t="s">
        <v>20657</v>
      </c>
      <c r="M9761" s="120" t="s">
        <v>78</v>
      </c>
      <c r="N9761" s="131">
        <v>44454</v>
      </c>
      <c r="U9761" s="126" t="s">
        <v>18150</v>
      </c>
    </row>
    <row r="9762" spans="1:21">
      <c r="A9762" s="116">
        <v>9762</v>
      </c>
      <c r="B9762" s="129">
        <v>43712</v>
      </c>
      <c r="C9762" s="118">
        <f t="shared" si="466"/>
        <v>9</v>
      </c>
      <c r="D9762" s="120" t="s">
        <v>25</v>
      </c>
      <c r="E9762" s="120" t="s">
        <v>21788</v>
      </c>
      <c r="F9762" s="209" t="s">
        <v>16821</v>
      </c>
      <c r="G9762" s="119" t="s">
        <v>21789</v>
      </c>
      <c r="H9762" s="121" t="s">
        <v>41</v>
      </c>
      <c r="I9762" s="119" t="s">
        <v>30</v>
      </c>
      <c r="J9762" s="121" t="s">
        <v>87</v>
      </c>
      <c r="K9762" s="121" t="s">
        <v>65</v>
      </c>
      <c r="L9762" s="120" t="s">
        <v>32</v>
      </c>
      <c r="M9762" s="120" t="s">
        <v>33</v>
      </c>
      <c r="O9762" s="131">
        <v>44494</v>
      </c>
      <c r="S9762" s="120" t="s">
        <v>135</v>
      </c>
    </row>
    <row r="9763" spans="1:21" ht="27.6">
      <c r="A9763" s="116">
        <v>9763</v>
      </c>
      <c r="B9763" s="129">
        <v>44404</v>
      </c>
      <c r="C9763" s="118">
        <f t="shared" si="466"/>
        <v>7</v>
      </c>
      <c r="D9763" s="120" t="s">
        <v>25</v>
      </c>
      <c r="E9763" s="120" t="s">
        <v>21790</v>
      </c>
      <c r="F9763" s="209" t="s">
        <v>21791</v>
      </c>
      <c r="G9763" s="119" t="s">
        <v>21792</v>
      </c>
      <c r="H9763" s="121" t="s">
        <v>71</v>
      </c>
      <c r="I9763" s="119" t="s">
        <v>30</v>
      </c>
      <c r="J9763" s="121" t="s">
        <v>77</v>
      </c>
      <c r="K9763" s="121" t="s">
        <v>65</v>
      </c>
      <c r="L9763" s="131" t="s">
        <v>32</v>
      </c>
      <c r="M9763" s="120" t="s">
        <v>78</v>
      </c>
    </row>
    <row r="9764" spans="1:21" ht="27.6">
      <c r="A9764" s="116">
        <v>9764</v>
      </c>
      <c r="B9764" s="129">
        <v>44404</v>
      </c>
      <c r="C9764" s="118">
        <f t="shared" si="466"/>
        <v>7</v>
      </c>
      <c r="D9764" s="120" t="s">
        <v>25</v>
      </c>
      <c r="E9764" s="120" t="s">
        <v>21793</v>
      </c>
      <c r="F9764" s="209" t="s">
        <v>21794</v>
      </c>
      <c r="G9764" s="119" t="s">
        <v>21795</v>
      </c>
      <c r="H9764" s="121" t="s">
        <v>160</v>
      </c>
      <c r="I9764" s="121" t="s">
        <v>30</v>
      </c>
      <c r="J9764" s="121" t="s">
        <v>87</v>
      </c>
      <c r="K9764" s="121" t="s">
        <v>65</v>
      </c>
      <c r="L9764" s="131" t="s">
        <v>32</v>
      </c>
      <c r="M9764" s="120" t="s">
        <v>78</v>
      </c>
    </row>
    <row r="9765" spans="1:21">
      <c r="A9765" s="116">
        <v>9765</v>
      </c>
      <c r="B9765" s="129">
        <v>44404</v>
      </c>
      <c r="C9765" s="118">
        <f t="shared" si="466"/>
        <v>7</v>
      </c>
      <c r="D9765" s="120" t="s">
        <v>25</v>
      </c>
      <c r="E9765" s="120" t="s">
        <v>21796</v>
      </c>
      <c r="F9765" s="209" t="s">
        <v>21797</v>
      </c>
      <c r="G9765" s="119" t="s">
        <v>21798</v>
      </c>
      <c r="H9765" s="121" t="s">
        <v>29</v>
      </c>
      <c r="I9765" s="121" t="s">
        <v>30</v>
      </c>
      <c r="J9765" s="121" t="s">
        <v>529</v>
      </c>
      <c r="K9765" s="121" t="s">
        <v>65</v>
      </c>
      <c r="L9765" s="131" t="s">
        <v>32</v>
      </c>
      <c r="M9765" s="120" t="s">
        <v>78</v>
      </c>
    </row>
    <row r="9766" spans="1:21">
      <c r="A9766" s="116">
        <v>9766</v>
      </c>
      <c r="B9766" s="129">
        <v>44404</v>
      </c>
      <c r="C9766" s="118">
        <f t="shared" si="466"/>
        <v>7</v>
      </c>
      <c r="D9766" s="120" t="s">
        <v>25</v>
      </c>
      <c r="E9766" s="120" t="s">
        <v>21799</v>
      </c>
      <c r="F9766" s="209" t="s">
        <v>14760</v>
      </c>
      <c r="G9766" s="119" t="s">
        <v>6516</v>
      </c>
      <c r="I9766" s="119" t="s">
        <v>30</v>
      </c>
      <c r="J9766" s="121" t="s">
        <v>3886</v>
      </c>
      <c r="K9766" s="121" t="s">
        <v>65</v>
      </c>
      <c r="L9766" s="131" t="s">
        <v>32</v>
      </c>
      <c r="M9766" s="120" t="s">
        <v>78</v>
      </c>
    </row>
    <row r="9767" spans="1:21">
      <c r="A9767" s="116">
        <v>9767</v>
      </c>
      <c r="B9767" s="129">
        <v>44404</v>
      </c>
      <c r="C9767" s="118">
        <f t="shared" si="466"/>
        <v>7</v>
      </c>
      <c r="D9767" s="120" t="s">
        <v>25</v>
      </c>
      <c r="E9767" s="120" t="s">
        <v>21800</v>
      </c>
      <c r="F9767" s="209" t="s">
        <v>16130</v>
      </c>
      <c r="G9767" s="119" t="s">
        <v>4184</v>
      </c>
      <c r="I9767" s="119" t="s">
        <v>30</v>
      </c>
      <c r="J9767" s="121" t="s">
        <v>5018</v>
      </c>
      <c r="K9767" s="121" t="s">
        <v>65</v>
      </c>
      <c r="L9767" s="131" t="s">
        <v>32</v>
      </c>
      <c r="M9767" s="120" t="s">
        <v>78</v>
      </c>
    </row>
    <row r="9768" spans="1:21" ht="27.6">
      <c r="A9768" s="116">
        <v>9768</v>
      </c>
      <c r="B9768" s="129">
        <v>44404</v>
      </c>
      <c r="C9768" s="118">
        <f t="shared" si="466"/>
        <v>7</v>
      </c>
      <c r="D9768" s="120" t="s">
        <v>25</v>
      </c>
      <c r="E9768" s="120" t="s">
        <v>21801</v>
      </c>
      <c r="F9768" s="209" t="s">
        <v>21802</v>
      </c>
      <c r="G9768" s="119" t="s">
        <v>6977</v>
      </c>
      <c r="H9768" s="121" t="s">
        <v>29</v>
      </c>
      <c r="I9768" s="119" t="s">
        <v>30</v>
      </c>
      <c r="J9768" s="121" t="s">
        <v>10497</v>
      </c>
      <c r="K9768" s="121" t="s">
        <v>65</v>
      </c>
      <c r="L9768" s="131" t="s">
        <v>32</v>
      </c>
      <c r="M9768" s="120" t="s">
        <v>78</v>
      </c>
    </row>
    <row r="9769" spans="1:21">
      <c r="A9769" s="116">
        <v>9769</v>
      </c>
      <c r="B9769" s="129">
        <v>44404</v>
      </c>
      <c r="C9769" s="118">
        <f t="shared" si="466"/>
        <v>7</v>
      </c>
      <c r="D9769" s="120" t="s">
        <v>252</v>
      </c>
      <c r="E9769" s="120" t="s">
        <v>21803</v>
      </c>
      <c r="F9769" s="209" t="s">
        <v>21804</v>
      </c>
      <c r="G9769" s="119" t="s">
        <v>11181</v>
      </c>
      <c r="H9769" s="121" t="s">
        <v>192</v>
      </c>
      <c r="I9769" s="121" t="s">
        <v>30</v>
      </c>
      <c r="J9769" s="121" t="s">
        <v>5018</v>
      </c>
      <c r="K9769" s="121" t="s">
        <v>65</v>
      </c>
      <c r="L9769" s="131" t="s">
        <v>32</v>
      </c>
      <c r="M9769" s="120" t="s">
        <v>33</v>
      </c>
      <c r="N9769" s="131">
        <v>44405</v>
      </c>
      <c r="O9769" s="131">
        <v>44592</v>
      </c>
    </row>
    <row r="9770" spans="1:21">
      <c r="A9770" s="116">
        <v>9770</v>
      </c>
      <c r="B9770" s="129">
        <v>44404</v>
      </c>
      <c r="C9770" s="118">
        <f t="shared" si="466"/>
        <v>7</v>
      </c>
      <c r="D9770" s="120" t="s">
        <v>252</v>
      </c>
      <c r="E9770" s="120" t="s">
        <v>21805</v>
      </c>
      <c r="F9770" s="209" t="s">
        <v>122</v>
      </c>
      <c r="G9770" s="119" t="s">
        <v>21806</v>
      </c>
      <c r="H9770" s="121" t="s">
        <v>118</v>
      </c>
      <c r="I9770" s="121" t="s">
        <v>30</v>
      </c>
      <c r="J9770" s="121" t="s">
        <v>7142</v>
      </c>
      <c r="K9770" s="121" t="s">
        <v>65</v>
      </c>
      <c r="L9770" s="131" t="s">
        <v>32</v>
      </c>
      <c r="M9770" s="120" t="s">
        <v>78</v>
      </c>
    </row>
    <row r="9771" spans="1:21">
      <c r="A9771" s="116">
        <v>9771</v>
      </c>
      <c r="B9771" s="129">
        <v>44404</v>
      </c>
      <c r="C9771" s="118">
        <f t="shared" si="466"/>
        <v>7</v>
      </c>
      <c r="D9771" s="120" t="s">
        <v>252</v>
      </c>
      <c r="E9771" s="120" t="s">
        <v>21807</v>
      </c>
      <c r="F9771" s="209" t="s">
        <v>18093</v>
      </c>
      <c r="G9771" s="119" t="s">
        <v>21808</v>
      </c>
      <c r="H9771" s="121" t="s">
        <v>1173</v>
      </c>
      <c r="I9771" s="121" t="s">
        <v>30</v>
      </c>
      <c r="J9771" s="121" t="s">
        <v>77</v>
      </c>
      <c r="K9771" s="121" t="s">
        <v>65</v>
      </c>
      <c r="L9771" s="131" t="s">
        <v>32</v>
      </c>
      <c r="M9771" s="120" t="s">
        <v>78</v>
      </c>
    </row>
    <row r="9772" spans="1:21" ht="27.6">
      <c r="A9772" s="116">
        <v>9772</v>
      </c>
      <c r="B9772" s="129">
        <v>44375</v>
      </c>
      <c r="C9772" s="118">
        <f t="shared" si="466"/>
        <v>6</v>
      </c>
      <c r="D9772" s="120" t="s">
        <v>25</v>
      </c>
      <c r="E9772" s="120" t="s">
        <v>21809</v>
      </c>
      <c r="F9772" s="209" t="s">
        <v>21810</v>
      </c>
      <c r="G9772" s="119" t="s">
        <v>19880</v>
      </c>
      <c r="H9772" s="121" t="s">
        <v>1173</v>
      </c>
      <c r="I9772" s="119" t="s">
        <v>30</v>
      </c>
      <c r="J9772" s="121" t="s">
        <v>77</v>
      </c>
      <c r="K9772" s="121" t="s">
        <v>65</v>
      </c>
      <c r="L9772" s="131" t="s">
        <v>32</v>
      </c>
      <c r="M9772" s="120" t="s">
        <v>33</v>
      </c>
      <c r="N9772" s="131">
        <v>44378</v>
      </c>
      <c r="O9772" s="131">
        <v>44463</v>
      </c>
    </row>
    <row r="9773" spans="1:21" ht="27.6">
      <c r="A9773" s="116">
        <v>9773</v>
      </c>
      <c r="B9773" s="129">
        <v>44404</v>
      </c>
      <c r="C9773" s="118">
        <f t="shared" si="466"/>
        <v>7</v>
      </c>
      <c r="D9773" s="120" t="s">
        <v>252</v>
      </c>
      <c r="E9773" s="120" t="s">
        <v>21811</v>
      </c>
      <c r="F9773" s="209" t="s">
        <v>21812</v>
      </c>
      <c r="G9773" s="119" t="s">
        <v>21813</v>
      </c>
      <c r="H9773" s="121" t="s">
        <v>192</v>
      </c>
      <c r="I9773" s="121" t="s">
        <v>30</v>
      </c>
      <c r="J9773" s="121" t="s">
        <v>10013</v>
      </c>
      <c r="K9773" s="121" t="s">
        <v>65</v>
      </c>
      <c r="L9773" s="131" t="s">
        <v>32</v>
      </c>
      <c r="M9773" s="120" t="s">
        <v>78</v>
      </c>
    </row>
    <row r="9774" spans="1:21">
      <c r="A9774" s="116">
        <v>9774</v>
      </c>
      <c r="B9774" s="129">
        <v>44404</v>
      </c>
      <c r="C9774" s="118">
        <f t="shared" si="466"/>
        <v>7</v>
      </c>
      <c r="D9774" s="120" t="s">
        <v>252</v>
      </c>
      <c r="E9774" s="120" t="s">
        <v>21814</v>
      </c>
      <c r="F9774" s="209" t="s">
        <v>21815</v>
      </c>
      <c r="G9774" s="119" t="s">
        <v>21816</v>
      </c>
      <c r="H9774" s="121" t="s">
        <v>53</v>
      </c>
      <c r="I9774" s="121" t="s">
        <v>30</v>
      </c>
      <c r="J9774" s="121" t="s">
        <v>7280</v>
      </c>
      <c r="K9774" s="121" t="s">
        <v>65</v>
      </c>
      <c r="L9774" s="131" t="s">
        <v>32</v>
      </c>
      <c r="M9774" s="120" t="s">
        <v>33</v>
      </c>
      <c r="N9774" s="131">
        <v>44405</v>
      </c>
      <c r="O9774" s="131">
        <v>44592</v>
      </c>
    </row>
    <row r="9775" spans="1:21" ht="27.6">
      <c r="A9775" s="116">
        <v>9775</v>
      </c>
      <c r="B9775" s="129">
        <v>44404</v>
      </c>
      <c r="C9775" s="118">
        <f t="shared" si="466"/>
        <v>7</v>
      </c>
      <c r="D9775" s="120" t="s">
        <v>252</v>
      </c>
      <c r="E9775" s="120" t="s">
        <v>21817</v>
      </c>
      <c r="F9775" s="209" t="s">
        <v>21818</v>
      </c>
      <c r="G9775" s="119" t="s">
        <v>9846</v>
      </c>
      <c r="H9775" s="121" t="s">
        <v>344</v>
      </c>
      <c r="I9775" s="119" t="s">
        <v>30</v>
      </c>
      <c r="J9775" s="121" t="s">
        <v>77</v>
      </c>
      <c r="K9775" s="121" t="s">
        <v>65</v>
      </c>
      <c r="L9775" s="131" t="s">
        <v>32</v>
      </c>
      <c r="M9775" s="120" t="s">
        <v>78</v>
      </c>
    </row>
    <row r="9776" spans="1:21">
      <c r="A9776" s="116">
        <v>9776</v>
      </c>
      <c r="B9776" s="129">
        <v>44404</v>
      </c>
      <c r="C9776" s="118">
        <f t="shared" ref="C9776:C9803" si="467">IF(B9776&lt;&gt;0,MONTH(B9776),0)</f>
        <v>7</v>
      </c>
      <c r="D9776" s="120" t="s">
        <v>252</v>
      </c>
      <c r="E9776" s="120" t="s">
        <v>21819</v>
      </c>
      <c r="F9776" s="209" t="s">
        <v>10253</v>
      </c>
      <c r="G9776" s="119" t="s">
        <v>21820</v>
      </c>
      <c r="H9776" s="121" t="s">
        <v>192</v>
      </c>
      <c r="I9776" s="121" t="s">
        <v>30</v>
      </c>
      <c r="J9776" s="121" t="s">
        <v>77</v>
      </c>
      <c r="K9776" s="121" t="s">
        <v>65</v>
      </c>
      <c r="L9776" s="131" t="s">
        <v>32</v>
      </c>
      <c r="M9776" s="120" t="s">
        <v>78</v>
      </c>
    </row>
    <row r="9777" spans="1:20">
      <c r="A9777" s="116">
        <v>9777</v>
      </c>
      <c r="B9777" s="129">
        <v>44404</v>
      </c>
      <c r="C9777" s="118">
        <f t="shared" si="467"/>
        <v>7</v>
      </c>
      <c r="D9777" s="120" t="s">
        <v>252</v>
      </c>
      <c r="E9777" s="120" t="s">
        <v>21821</v>
      </c>
      <c r="F9777" s="209" t="s">
        <v>122</v>
      </c>
      <c r="G9777" s="119" t="s">
        <v>21822</v>
      </c>
      <c r="H9777" s="121" t="s">
        <v>192</v>
      </c>
      <c r="I9777" s="121" t="s">
        <v>30</v>
      </c>
      <c r="J9777" s="121" t="s">
        <v>87</v>
      </c>
      <c r="K9777" s="121" t="s">
        <v>65</v>
      </c>
      <c r="L9777" s="131" t="s">
        <v>32</v>
      </c>
      <c r="M9777" s="120" t="s">
        <v>78</v>
      </c>
    </row>
    <row r="9778" spans="1:20">
      <c r="A9778" s="116">
        <v>9778</v>
      </c>
      <c r="B9778" s="129">
        <v>44404</v>
      </c>
      <c r="C9778" s="118">
        <f t="shared" si="467"/>
        <v>7</v>
      </c>
      <c r="D9778" s="120" t="s">
        <v>252</v>
      </c>
      <c r="E9778" s="120" t="s">
        <v>21823</v>
      </c>
      <c r="F9778" s="209" t="s">
        <v>21824</v>
      </c>
      <c r="G9778" s="119" t="s">
        <v>21825</v>
      </c>
      <c r="H9778" s="121" t="s">
        <v>101</v>
      </c>
      <c r="I9778" s="119" t="s">
        <v>30</v>
      </c>
      <c r="J9778" s="121" t="s">
        <v>31</v>
      </c>
      <c r="K9778" s="121" t="s">
        <v>65</v>
      </c>
      <c r="L9778" s="131" t="s">
        <v>32</v>
      </c>
      <c r="M9778" s="120" t="s">
        <v>78</v>
      </c>
    </row>
    <row r="9779" spans="1:20">
      <c r="A9779" s="116">
        <v>9779</v>
      </c>
      <c r="B9779" s="129">
        <v>44404</v>
      </c>
      <c r="C9779" s="118">
        <f t="shared" si="467"/>
        <v>7</v>
      </c>
      <c r="D9779" s="120" t="s">
        <v>252</v>
      </c>
      <c r="E9779" s="120" t="s">
        <v>21826</v>
      </c>
      <c r="F9779" s="209" t="s">
        <v>21827</v>
      </c>
      <c r="G9779" s="119" t="s">
        <v>1370</v>
      </c>
      <c r="H9779" s="121" t="s">
        <v>1173</v>
      </c>
      <c r="I9779" s="119" t="s">
        <v>30</v>
      </c>
      <c r="J9779" s="121" t="s">
        <v>77</v>
      </c>
      <c r="K9779" s="121" t="s">
        <v>65</v>
      </c>
      <c r="L9779" s="131" t="s">
        <v>32</v>
      </c>
      <c r="M9779" s="120" t="s">
        <v>78</v>
      </c>
    </row>
    <row r="9780" spans="1:20">
      <c r="A9780" s="116">
        <v>9780</v>
      </c>
      <c r="B9780" s="129">
        <v>44404</v>
      </c>
      <c r="C9780" s="118">
        <f t="shared" si="467"/>
        <v>7</v>
      </c>
      <c r="D9780" s="120" t="s">
        <v>252</v>
      </c>
      <c r="E9780" s="120" t="s">
        <v>21828</v>
      </c>
      <c r="F9780" s="209" t="s">
        <v>5291</v>
      </c>
      <c r="G9780" s="119" t="s">
        <v>21829</v>
      </c>
      <c r="H9780" s="121" t="s">
        <v>140</v>
      </c>
      <c r="I9780" s="119" t="s">
        <v>30</v>
      </c>
      <c r="J9780" s="121" t="s">
        <v>31</v>
      </c>
      <c r="K9780" s="121" t="s">
        <v>65</v>
      </c>
      <c r="L9780" s="131" t="s">
        <v>32</v>
      </c>
      <c r="M9780" s="120" t="s">
        <v>78</v>
      </c>
    </row>
    <row r="9781" spans="1:20">
      <c r="A9781" s="116">
        <v>9781</v>
      </c>
      <c r="B9781" s="129">
        <v>44404</v>
      </c>
      <c r="C9781" s="118">
        <f t="shared" si="467"/>
        <v>7</v>
      </c>
      <c r="D9781" s="120" t="s">
        <v>252</v>
      </c>
      <c r="E9781" s="120" t="s">
        <v>21830</v>
      </c>
      <c r="F9781" s="209" t="s">
        <v>2583</v>
      </c>
      <c r="G9781" s="119" t="s">
        <v>21831</v>
      </c>
      <c r="H9781" s="121" t="s">
        <v>53</v>
      </c>
      <c r="I9781" s="119" t="s">
        <v>30</v>
      </c>
      <c r="J9781" s="121" t="s">
        <v>5018</v>
      </c>
      <c r="K9781" s="121" t="s">
        <v>65</v>
      </c>
      <c r="L9781" s="131" t="s">
        <v>32</v>
      </c>
      <c r="M9781" s="120" t="s">
        <v>78</v>
      </c>
    </row>
    <row r="9782" spans="1:20">
      <c r="A9782" s="116">
        <v>9782</v>
      </c>
      <c r="B9782" s="129">
        <v>44404</v>
      </c>
      <c r="C9782" s="118">
        <f t="shared" si="467"/>
        <v>7</v>
      </c>
      <c r="D9782" s="120" t="s">
        <v>252</v>
      </c>
      <c r="E9782" s="120" t="s">
        <v>21832</v>
      </c>
      <c r="F9782" s="209" t="s">
        <v>21833</v>
      </c>
      <c r="G9782" s="119" t="s">
        <v>21303</v>
      </c>
      <c r="H9782" s="121" t="s">
        <v>41</v>
      </c>
      <c r="I9782" s="119" t="s">
        <v>30</v>
      </c>
      <c r="J9782" s="121" t="s">
        <v>7142</v>
      </c>
      <c r="K9782" s="121" t="s">
        <v>65</v>
      </c>
      <c r="L9782" s="131" t="s">
        <v>8420</v>
      </c>
      <c r="M9782" s="120" t="s">
        <v>78</v>
      </c>
    </row>
    <row r="9783" spans="1:20">
      <c r="A9783" s="116">
        <v>9783</v>
      </c>
      <c r="B9783" s="129">
        <v>44404</v>
      </c>
      <c r="C9783" s="118">
        <f t="shared" si="467"/>
        <v>7</v>
      </c>
      <c r="D9783" s="120" t="s">
        <v>252</v>
      </c>
      <c r="E9783" s="120" t="s">
        <v>21834</v>
      </c>
      <c r="F9783" s="209" t="s">
        <v>21835</v>
      </c>
      <c r="G9783" s="119" t="s">
        <v>20151</v>
      </c>
      <c r="H9783" s="121" t="s">
        <v>140</v>
      </c>
      <c r="I9783" s="119" t="s">
        <v>30</v>
      </c>
      <c r="J9783" s="121" t="s">
        <v>7087</v>
      </c>
      <c r="K9783" s="121" t="s">
        <v>65</v>
      </c>
      <c r="L9783" s="131" t="s">
        <v>32</v>
      </c>
      <c r="M9783" s="120" t="s">
        <v>33</v>
      </c>
      <c r="N9783" s="131">
        <v>44405</v>
      </c>
      <c r="O9783" s="131">
        <v>44592</v>
      </c>
    </row>
    <row r="9784" spans="1:20">
      <c r="A9784" s="116">
        <v>9784</v>
      </c>
      <c r="B9784" s="129">
        <v>44404</v>
      </c>
      <c r="C9784" s="118">
        <f t="shared" si="467"/>
        <v>7</v>
      </c>
      <c r="D9784" s="120" t="s">
        <v>252</v>
      </c>
      <c r="E9784" s="120" t="s">
        <v>21836</v>
      </c>
      <c r="F9784" s="209" t="s">
        <v>21837</v>
      </c>
      <c r="G9784" s="119" t="s">
        <v>20235</v>
      </c>
      <c r="H9784" s="121" t="s">
        <v>76</v>
      </c>
      <c r="I9784" s="121" t="s">
        <v>30</v>
      </c>
      <c r="J9784" s="121" t="s">
        <v>31</v>
      </c>
      <c r="K9784" s="121" t="s">
        <v>65</v>
      </c>
      <c r="L9784" s="131" t="s">
        <v>32</v>
      </c>
      <c r="M9784" s="120" t="s">
        <v>33</v>
      </c>
      <c r="N9784" s="131">
        <v>44411</v>
      </c>
      <c r="O9784" s="131">
        <v>44589</v>
      </c>
    </row>
    <row r="9785" spans="1:20">
      <c r="A9785" s="116">
        <v>9785</v>
      </c>
      <c r="B9785" s="129">
        <v>44404</v>
      </c>
      <c r="C9785" s="118">
        <f t="shared" si="467"/>
        <v>7</v>
      </c>
      <c r="D9785" s="120" t="s">
        <v>252</v>
      </c>
      <c r="E9785" s="120" t="s">
        <v>21838</v>
      </c>
      <c r="F9785" s="209" t="s">
        <v>21839</v>
      </c>
      <c r="G9785" s="119" t="s">
        <v>21840</v>
      </c>
      <c r="H9785" s="121" t="s">
        <v>53</v>
      </c>
      <c r="I9785" s="121" t="s">
        <v>30</v>
      </c>
      <c r="J9785" s="121" t="s">
        <v>87</v>
      </c>
      <c r="K9785" s="121" t="s">
        <v>65</v>
      </c>
      <c r="L9785" s="131" t="s">
        <v>32</v>
      </c>
      <c r="M9785" s="120" t="s">
        <v>78</v>
      </c>
    </row>
    <row r="9786" spans="1:20">
      <c r="A9786" s="116">
        <v>9786</v>
      </c>
      <c r="B9786" s="129">
        <v>44404</v>
      </c>
      <c r="C9786" s="118">
        <f t="shared" si="467"/>
        <v>7</v>
      </c>
      <c r="D9786" s="120" t="s">
        <v>252</v>
      </c>
      <c r="E9786" s="120" t="s">
        <v>21841</v>
      </c>
      <c r="F9786" s="209" t="s">
        <v>21842</v>
      </c>
      <c r="G9786" s="119" t="s">
        <v>7942</v>
      </c>
      <c r="H9786" s="121" t="s">
        <v>1173</v>
      </c>
      <c r="I9786" s="121" t="s">
        <v>30</v>
      </c>
      <c r="J9786" s="121" t="s">
        <v>31</v>
      </c>
      <c r="K9786" s="121" t="s">
        <v>65</v>
      </c>
      <c r="L9786" s="131" t="s">
        <v>32</v>
      </c>
      <c r="M9786" s="120" t="s">
        <v>78</v>
      </c>
    </row>
    <row r="9787" spans="1:20" ht="27.6">
      <c r="A9787" s="116">
        <v>9787</v>
      </c>
      <c r="B9787" s="129">
        <v>44404</v>
      </c>
      <c r="C9787" s="118">
        <f t="shared" si="467"/>
        <v>7</v>
      </c>
      <c r="D9787" s="120" t="s">
        <v>252</v>
      </c>
      <c r="E9787" s="120" t="s">
        <v>21843</v>
      </c>
      <c r="F9787" s="209" t="s">
        <v>21844</v>
      </c>
      <c r="G9787" s="119" t="s">
        <v>21845</v>
      </c>
      <c r="H9787" s="121" t="s">
        <v>41</v>
      </c>
      <c r="I9787" s="119" t="s">
        <v>30</v>
      </c>
      <c r="J9787" s="121" t="s">
        <v>7234</v>
      </c>
      <c r="K9787" s="121" t="s">
        <v>65</v>
      </c>
      <c r="L9787" s="131" t="s">
        <v>32</v>
      </c>
      <c r="M9787" s="120" t="s">
        <v>78</v>
      </c>
    </row>
    <row r="9788" spans="1:20">
      <c r="A9788" s="116">
        <v>9788</v>
      </c>
      <c r="B9788" s="129">
        <v>44404</v>
      </c>
      <c r="C9788" s="118">
        <f t="shared" si="467"/>
        <v>7</v>
      </c>
      <c r="D9788" s="120" t="s">
        <v>252</v>
      </c>
      <c r="E9788" s="120" t="s">
        <v>21846</v>
      </c>
      <c r="F9788" s="209" t="s">
        <v>21847</v>
      </c>
      <c r="G9788" s="119" t="s">
        <v>21848</v>
      </c>
      <c r="H9788" s="121" t="s">
        <v>192</v>
      </c>
      <c r="I9788" s="119" t="s">
        <v>30</v>
      </c>
      <c r="J9788" s="121" t="s">
        <v>5018</v>
      </c>
      <c r="K9788" s="121" t="s">
        <v>65</v>
      </c>
      <c r="L9788" s="131" t="s">
        <v>32</v>
      </c>
      <c r="M9788" s="120" t="s">
        <v>78</v>
      </c>
    </row>
    <row r="9789" spans="1:20" ht="27.6">
      <c r="A9789" s="116">
        <v>9789</v>
      </c>
      <c r="B9789" s="129">
        <v>44404</v>
      </c>
      <c r="C9789" s="118">
        <f t="shared" si="467"/>
        <v>7</v>
      </c>
      <c r="D9789" s="120" t="s">
        <v>252</v>
      </c>
      <c r="E9789" s="120" t="s">
        <v>21849</v>
      </c>
      <c r="F9789" s="209" t="s">
        <v>21850</v>
      </c>
      <c r="G9789" s="119" t="s">
        <v>21851</v>
      </c>
      <c r="H9789" s="121" t="s">
        <v>53</v>
      </c>
      <c r="I9789" s="119" t="s">
        <v>30</v>
      </c>
      <c r="J9789" s="121" t="s">
        <v>11886</v>
      </c>
      <c r="K9789" s="121" t="s">
        <v>65</v>
      </c>
      <c r="L9789" s="131" t="s">
        <v>32</v>
      </c>
      <c r="M9789" s="120" t="s">
        <v>78</v>
      </c>
    </row>
    <row r="9790" spans="1:20" ht="27.6">
      <c r="A9790" s="116">
        <v>9790</v>
      </c>
      <c r="B9790" s="129">
        <v>44404</v>
      </c>
      <c r="C9790" s="118">
        <f t="shared" si="467"/>
        <v>7</v>
      </c>
      <c r="D9790" s="120" t="s">
        <v>252</v>
      </c>
      <c r="E9790" s="120" t="s">
        <v>21852</v>
      </c>
      <c r="F9790" s="209" t="s">
        <v>21853</v>
      </c>
      <c r="G9790" s="119" t="s">
        <v>21854</v>
      </c>
      <c r="H9790" s="121" t="s">
        <v>53</v>
      </c>
      <c r="I9790" s="121" t="s">
        <v>30</v>
      </c>
      <c r="J9790" s="121" t="s">
        <v>3749</v>
      </c>
      <c r="K9790" s="121" t="s">
        <v>65</v>
      </c>
      <c r="L9790" s="131" t="s">
        <v>32</v>
      </c>
      <c r="M9790" s="120" t="s">
        <v>78</v>
      </c>
    </row>
    <row r="9791" spans="1:20" ht="27.6">
      <c r="A9791" s="116">
        <v>9791</v>
      </c>
      <c r="B9791" s="129">
        <v>44404</v>
      </c>
      <c r="C9791" s="118">
        <f t="shared" si="467"/>
        <v>7</v>
      </c>
      <c r="D9791" s="120" t="s">
        <v>252</v>
      </c>
      <c r="E9791" s="120" t="s">
        <v>21855</v>
      </c>
      <c r="F9791" s="209" t="s">
        <v>21856</v>
      </c>
      <c r="G9791" s="119" t="s">
        <v>3142</v>
      </c>
      <c r="H9791" s="121" t="s">
        <v>86</v>
      </c>
      <c r="I9791" s="121" t="s">
        <v>30</v>
      </c>
      <c r="J9791" s="121" t="s">
        <v>3749</v>
      </c>
      <c r="K9791" s="121" t="s">
        <v>65</v>
      </c>
      <c r="L9791" s="131" t="s">
        <v>32</v>
      </c>
      <c r="M9791" s="120" t="s">
        <v>78</v>
      </c>
    </row>
    <row r="9792" spans="1:20" ht="27.6">
      <c r="A9792" s="116">
        <v>9792</v>
      </c>
      <c r="B9792" s="129">
        <v>44404</v>
      </c>
      <c r="C9792" s="118">
        <f t="shared" si="467"/>
        <v>7</v>
      </c>
      <c r="D9792" s="120" t="s">
        <v>252</v>
      </c>
      <c r="E9792" s="120" t="s">
        <v>21857</v>
      </c>
      <c r="F9792" s="209" t="s">
        <v>21858</v>
      </c>
      <c r="G9792" s="119" t="s">
        <v>21859</v>
      </c>
      <c r="H9792" s="121" t="s">
        <v>29</v>
      </c>
      <c r="I9792" s="121" t="s">
        <v>30</v>
      </c>
      <c r="J9792" s="121" t="s">
        <v>1544</v>
      </c>
      <c r="K9792" s="121" t="s">
        <v>65</v>
      </c>
      <c r="L9792" s="131" t="s">
        <v>32</v>
      </c>
      <c r="M9792" s="120" t="s">
        <v>33</v>
      </c>
      <c r="N9792" s="131">
        <v>44410</v>
      </c>
      <c r="O9792" s="131">
        <v>44431</v>
      </c>
      <c r="S9792" s="120" t="s">
        <v>92</v>
      </c>
      <c r="T9792" s="126">
        <v>44431</v>
      </c>
    </row>
    <row r="9793" spans="1:20">
      <c r="A9793" s="116">
        <v>9793</v>
      </c>
      <c r="B9793" s="129">
        <v>44404</v>
      </c>
      <c r="C9793" s="118">
        <f t="shared" si="467"/>
        <v>7</v>
      </c>
      <c r="D9793" s="120" t="s">
        <v>252</v>
      </c>
      <c r="E9793" s="120" t="s">
        <v>21860</v>
      </c>
      <c r="F9793" s="209" t="s">
        <v>21861</v>
      </c>
      <c r="G9793" s="119" t="s">
        <v>2562</v>
      </c>
      <c r="H9793" s="121" t="s">
        <v>101</v>
      </c>
      <c r="I9793" s="121" t="s">
        <v>42</v>
      </c>
      <c r="J9793" s="121" t="s">
        <v>82</v>
      </c>
      <c r="K9793" s="121" t="s">
        <v>65</v>
      </c>
      <c r="L9793" s="131" t="s">
        <v>32</v>
      </c>
      <c r="M9793" s="120" t="s">
        <v>33</v>
      </c>
      <c r="N9793" s="131">
        <v>44419</v>
      </c>
      <c r="S9793" s="120" t="s">
        <v>34</v>
      </c>
      <c r="T9793" s="126">
        <v>44432</v>
      </c>
    </row>
    <row r="9794" spans="1:20" ht="14.4">
      <c r="A9794" s="116">
        <v>9794</v>
      </c>
      <c r="B9794" s="129">
        <v>44404</v>
      </c>
      <c r="C9794" s="118">
        <f t="shared" si="467"/>
        <v>7</v>
      </c>
      <c r="D9794" s="120" t="s">
        <v>252</v>
      </c>
      <c r="E9794" t="s">
        <v>21862</v>
      </c>
      <c r="F9794" s="209" t="s">
        <v>21863</v>
      </c>
      <c r="G9794" s="119" t="s">
        <v>21864</v>
      </c>
      <c r="H9794" s="121" t="s">
        <v>1173</v>
      </c>
      <c r="I9794" s="121" t="s">
        <v>30</v>
      </c>
      <c r="J9794" s="121" t="s">
        <v>31</v>
      </c>
      <c r="K9794" s="121" t="s">
        <v>65</v>
      </c>
      <c r="L9794" s="131" t="s">
        <v>32</v>
      </c>
      <c r="M9794" s="120" t="s">
        <v>78</v>
      </c>
    </row>
    <row r="9795" spans="1:20">
      <c r="A9795" s="116">
        <v>9795</v>
      </c>
      <c r="B9795" s="129">
        <v>44405</v>
      </c>
      <c r="C9795" s="118">
        <f t="shared" si="467"/>
        <v>7</v>
      </c>
      <c r="D9795" s="119" t="s">
        <v>25</v>
      </c>
      <c r="E9795" s="120" t="s">
        <v>21865</v>
      </c>
      <c r="F9795" s="209" t="s">
        <v>21866</v>
      </c>
      <c r="G9795" s="119" t="s">
        <v>5002</v>
      </c>
      <c r="H9795" s="121" t="s">
        <v>41</v>
      </c>
      <c r="I9795" s="121" t="s">
        <v>30</v>
      </c>
      <c r="J9795" s="121" t="s">
        <v>87</v>
      </c>
      <c r="K9795" s="121" t="s">
        <v>65</v>
      </c>
      <c r="L9795" s="131" t="s">
        <v>32</v>
      </c>
      <c r="M9795" s="120" t="s">
        <v>78</v>
      </c>
    </row>
    <row r="9796" spans="1:20">
      <c r="A9796" s="116">
        <v>9796</v>
      </c>
      <c r="B9796" s="129">
        <v>44405</v>
      </c>
      <c r="C9796" s="118">
        <f t="shared" si="467"/>
        <v>7</v>
      </c>
      <c r="D9796" s="119" t="s">
        <v>25</v>
      </c>
      <c r="E9796" s="120" t="s">
        <v>21867</v>
      </c>
      <c r="F9796" s="209" t="s">
        <v>21868</v>
      </c>
      <c r="G9796" s="119" t="s">
        <v>20102</v>
      </c>
      <c r="H9796" s="121" t="s">
        <v>53</v>
      </c>
      <c r="I9796" s="121" t="s">
        <v>30</v>
      </c>
      <c r="J9796" s="121" t="s">
        <v>5018</v>
      </c>
      <c r="K9796" s="121" t="s">
        <v>65</v>
      </c>
      <c r="L9796" s="131" t="s">
        <v>32</v>
      </c>
      <c r="M9796" s="120" t="s">
        <v>78</v>
      </c>
    </row>
    <row r="9797" spans="1:20">
      <c r="A9797" s="116">
        <v>9797</v>
      </c>
      <c r="B9797" s="129">
        <v>44405</v>
      </c>
      <c r="C9797" s="118">
        <f t="shared" si="467"/>
        <v>7</v>
      </c>
      <c r="D9797" s="119" t="s">
        <v>25</v>
      </c>
      <c r="E9797" s="120" t="s">
        <v>21869</v>
      </c>
      <c r="F9797" s="209" t="s">
        <v>7342</v>
      </c>
      <c r="G9797" s="119" t="s">
        <v>1662</v>
      </c>
      <c r="H9797" s="121" t="s">
        <v>41</v>
      </c>
      <c r="I9797" s="119" t="s">
        <v>30</v>
      </c>
      <c r="J9797" s="121" t="s">
        <v>7135</v>
      </c>
      <c r="K9797" s="121" t="s">
        <v>65</v>
      </c>
      <c r="L9797" s="131" t="s">
        <v>32</v>
      </c>
      <c r="M9797" s="120" t="s">
        <v>33</v>
      </c>
      <c r="N9797" s="131">
        <v>44406</v>
      </c>
      <c r="R9797" s="118">
        <f ca="1">TODAY()-N9797</f>
        <v>272</v>
      </c>
    </row>
    <row r="9798" spans="1:20">
      <c r="A9798" s="116">
        <v>9798</v>
      </c>
      <c r="B9798" s="129">
        <v>44405</v>
      </c>
      <c r="C9798" s="118">
        <f t="shared" si="467"/>
        <v>7</v>
      </c>
      <c r="D9798" s="119" t="s">
        <v>25</v>
      </c>
      <c r="E9798" s="120" t="s">
        <v>21870</v>
      </c>
      <c r="F9798" s="209" t="s">
        <v>17743</v>
      </c>
      <c r="G9798" s="119" t="s">
        <v>21871</v>
      </c>
      <c r="H9798" s="121" t="s">
        <v>41</v>
      </c>
      <c r="I9798" s="119" t="s">
        <v>30</v>
      </c>
      <c r="J9798" s="121" t="s">
        <v>87</v>
      </c>
      <c r="K9798" s="121" t="s">
        <v>584</v>
      </c>
      <c r="L9798" s="131" t="s">
        <v>32</v>
      </c>
      <c r="M9798" s="120" t="s">
        <v>78</v>
      </c>
    </row>
    <row r="9799" spans="1:20" ht="14.4">
      <c r="A9799" s="116">
        <v>9799</v>
      </c>
      <c r="B9799" s="129">
        <v>44405</v>
      </c>
      <c r="C9799" s="118">
        <f t="shared" si="467"/>
        <v>7</v>
      </c>
      <c r="D9799" s="120" t="s">
        <v>252</v>
      </c>
      <c r="E9799" t="s">
        <v>21872</v>
      </c>
      <c r="F9799" s="209" t="s">
        <v>12290</v>
      </c>
      <c r="G9799" s="119" t="s">
        <v>292</v>
      </c>
      <c r="H9799" s="121" t="s">
        <v>41</v>
      </c>
      <c r="I9799" s="121" t="s">
        <v>30</v>
      </c>
      <c r="J9799" s="121" t="s">
        <v>87</v>
      </c>
      <c r="K9799" s="121" t="s">
        <v>65</v>
      </c>
      <c r="L9799" s="131" t="s">
        <v>32</v>
      </c>
      <c r="M9799" s="120" t="s">
        <v>33</v>
      </c>
      <c r="N9799" s="131">
        <v>44525</v>
      </c>
      <c r="O9799" s="131">
        <v>44579</v>
      </c>
    </row>
    <row r="9800" spans="1:20">
      <c r="A9800" s="116">
        <v>9800</v>
      </c>
      <c r="B9800" s="129">
        <v>44405</v>
      </c>
      <c r="C9800" s="118">
        <f t="shared" si="467"/>
        <v>7</v>
      </c>
      <c r="D9800" s="119" t="s">
        <v>25</v>
      </c>
      <c r="E9800" s="120" t="s">
        <v>21873</v>
      </c>
      <c r="F9800" s="214" t="s">
        <v>17585</v>
      </c>
      <c r="G9800" s="119" t="s">
        <v>21874</v>
      </c>
      <c r="H9800" s="121" t="s">
        <v>48</v>
      </c>
      <c r="I9800" s="121" t="s">
        <v>30</v>
      </c>
      <c r="J9800" s="121" t="s">
        <v>5018</v>
      </c>
      <c r="K9800" s="121" t="s">
        <v>584</v>
      </c>
      <c r="L9800" s="131" t="s">
        <v>32</v>
      </c>
      <c r="M9800" s="120" t="s">
        <v>78</v>
      </c>
    </row>
    <row r="9801" spans="1:20">
      <c r="A9801" s="116">
        <v>9801</v>
      </c>
      <c r="B9801" s="129">
        <v>44405</v>
      </c>
      <c r="C9801" s="118">
        <f t="shared" si="467"/>
        <v>7</v>
      </c>
      <c r="D9801" s="119" t="s">
        <v>25</v>
      </c>
      <c r="E9801" s="120" t="s">
        <v>21875</v>
      </c>
      <c r="F9801" s="209" t="s">
        <v>21876</v>
      </c>
      <c r="G9801" s="119" t="s">
        <v>2721</v>
      </c>
      <c r="H9801" s="121" t="s">
        <v>41</v>
      </c>
      <c r="I9801" s="119" t="s">
        <v>30</v>
      </c>
      <c r="J9801" s="121" t="s">
        <v>485</v>
      </c>
      <c r="K9801" s="121" t="s">
        <v>584</v>
      </c>
      <c r="L9801" s="131" t="s">
        <v>32</v>
      </c>
      <c r="M9801" s="120" t="s">
        <v>33</v>
      </c>
      <c r="N9801" s="131">
        <v>44406</v>
      </c>
      <c r="R9801" s="118">
        <f ca="1">TODAY()-N9801</f>
        <v>272</v>
      </c>
    </row>
    <row r="9802" spans="1:20">
      <c r="A9802" s="116">
        <v>9802</v>
      </c>
      <c r="B9802" s="129">
        <v>44405</v>
      </c>
      <c r="C9802" s="118">
        <f t="shared" si="467"/>
        <v>7</v>
      </c>
      <c r="D9802" s="119" t="s">
        <v>25</v>
      </c>
      <c r="E9802" s="120" t="s">
        <v>21877</v>
      </c>
      <c r="F9802" s="209" t="s">
        <v>11233</v>
      </c>
      <c r="G9802" s="119" t="s">
        <v>21878</v>
      </c>
      <c r="H9802" s="121" t="s">
        <v>97</v>
      </c>
      <c r="I9802" s="119" t="s">
        <v>30</v>
      </c>
      <c r="J9802" s="121" t="s">
        <v>7091</v>
      </c>
      <c r="K9802" s="121" t="s">
        <v>584</v>
      </c>
      <c r="L9802" s="131" t="s">
        <v>32</v>
      </c>
      <c r="M9802" s="120" t="s">
        <v>78</v>
      </c>
    </row>
    <row r="9803" spans="1:20">
      <c r="A9803" s="116">
        <v>9803</v>
      </c>
      <c r="B9803" s="129">
        <v>44405</v>
      </c>
      <c r="C9803" s="118">
        <f t="shared" si="467"/>
        <v>7</v>
      </c>
      <c r="D9803" s="119" t="s">
        <v>25</v>
      </c>
      <c r="E9803" s="120" t="s">
        <v>21879</v>
      </c>
      <c r="F9803" s="212" t="s">
        <v>12755</v>
      </c>
      <c r="G9803" s="119" t="s">
        <v>10609</v>
      </c>
      <c r="H9803" s="121" t="s">
        <v>53</v>
      </c>
      <c r="I9803" s="121" t="s">
        <v>30</v>
      </c>
      <c r="J9803" s="121" t="s">
        <v>1540</v>
      </c>
      <c r="K9803" s="121" t="s">
        <v>584</v>
      </c>
      <c r="L9803" s="131" t="s">
        <v>32</v>
      </c>
      <c r="M9803" s="120" t="s">
        <v>78</v>
      </c>
    </row>
    <row r="9804" spans="1:20">
      <c r="A9804" s="116">
        <v>9804</v>
      </c>
      <c r="B9804" s="129">
        <v>44533</v>
      </c>
      <c r="D9804" s="120" t="s">
        <v>25</v>
      </c>
      <c r="E9804" s="120" t="s">
        <v>21880</v>
      </c>
      <c r="F9804" s="209" t="s">
        <v>21881</v>
      </c>
      <c r="G9804" s="119" t="s">
        <v>21882</v>
      </c>
      <c r="H9804" s="121" t="s">
        <v>192</v>
      </c>
      <c r="I9804" s="121" t="s">
        <v>30</v>
      </c>
      <c r="J9804" s="121" t="s">
        <v>87</v>
      </c>
      <c r="K9804" s="121" t="s">
        <v>65</v>
      </c>
      <c r="L9804" s="157" t="s">
        <v>32</v>
      </c>
      <c r="M9804" s="120" t="s">
        <v>78</v>
      </c>
    </row>
    <row r="9805" spans="1:20" ht="27.6">
      <c r="A9805" s="116">
        <v>9805</v>
      </c>
      <c r="B9805" s="129">
        <v>44405</v>
      </c>
      <c r="C9805" s="118">
        <f t="shared" ref="C9805:C9831" si="468">IF(B9805&lt;&gt;0,MONTH(B9805),0)</f>
        <v>7</v>
      </c>
      <c r="D9805" s="119" t="s">
        <v>25</v>
      </c>
      <c r="E9805" s="120" t="s">
        <v>21883</v>
      </c>
      <c r="F9805" s="209" t="s">
        <v>21884</v>
      </c>
      <c r="G9805" s="119" t="s">
        <v>21366</v>
      </c>
      <c r="H9805" s="121" t="s">
        <v>177</v>
      </c>
      <c r="I9805" s="121" t="s">
        <v>30</v>
      </c>
      <c r="J9805" s="121" t="s">
        <v>87</v>
      </c>
      <c r="K9805" s="121" t="s">
        <v>584</v>
      </c>
      <c r="L9805" s="131" t="s">
        <v>32</v>
      </c>
      <c r="M9805" s="120" t="s">
        <v>78</v>
      </c>
    </row>
    <row r="9806" spans="1:20">
      <c r="A9806" s="116">
        <v>9806</v>
      </c>
      <c r="B9806" s="129">
        <v>44405</v>
      </c>
      <c r="C9806" s="118">
        <f t="shared" si="468"/>
        <v>7</v>
      </c>
      <c r="D9806" s="120" t="s">
        <v>252</v>
      </c>
      <c r="E9806" s="120" t="s">
        <v>21885</v>
      </c>
      <c r="F9806" s="209" t="s">
        <v>13240</v>
      </c>
      <c r="G9806" s="119" t="s">
        <v>8939</v>
      </c>
      <c r="H9806" s="121" t="s">
        <v>71</v>
      </c>
      <c r="I9806" s="121" t="s">
        <v>30</v>
      </c>
      <c r="J9806" s="121" t="s">
        <v>77</v>
      </c>
      <c r="K9806" s="121" t="s">
        <v>584</v>
      </c>
      <c r="L9806" s="131" t="s">
        <v>32</v>
      </c>
      <c r="M9806" s="120" t="s">
        <v>78</v>
      </c>
    </row>
    <row r="9807" spans="1:20">
      <c r="A9807" s="116">
        <v>9807</v>
      </c>
      <c r="B9807" s="129">
        <v>44405</v>
      </c>
      <c r="C9807" s="118">
        <f t="shared" si="468"/>
        <v>7</v>
      </c>
      <c r="D9807" s="120" t="s">
        <v>252</v>
      </c>
      <c r="E9807" s="120" t="s">
        <v>21886</v>
      </c>
      <c r="F9807" s="209" t="s">
        <v>21887</v>
      </c>
      <c r="G9807" s="119" t="s">
        <v>5017</v>
      </c>
      <c r="H9807" s="121" t="s">
        <v>344</v>
      </c>
      <c r="I9807" s="119" t="s">
        <v>30</v>
      </c>
      <c r="J9807" s="121" t="s">
        <v>15508</v>
      </c>
      <c r="K9807" s="121" t="s">
        <v>584</v>
      </c>
      <c r="L9807" s="131" t="s">
        <v>32</v>
      </c>
      <c r="M9807" s="120" t="s">
        <v>33</v>
      </c>
      <c r="N9807" s="131">
        <v>44410</v>
      </c>
      <c r="S9807" s="120" t="s">
        <v>92</v>
      </c>
      <c r="T9807" s="126">
        <v>44410</v>
      </c>
    </row>
    <row r="9808" spans="1:20">
      <c r="A9808" s="116">
        <v>9808</v>
      </c>
      <c r="B9808" s="129">
        <v>44592</v>
      </c>
      <c r="C9808" s="118">
        <f t="shared" si="468"/>
        <v>1</v>
      </c>
      <c r="D9808" s="120" t="s">
        <v>252</v>
      </c>
      <c r="E9808" s="120" t="s">
        <v>21888</v>
      </c>
      <c r="F9808" s="209" t="s">
        <v>21889</v>
      </c>
      <c r="G9808" s="119" t="s">
        <v>21890</v>
      </c>
      <c r="H9808" s="121" t="s">
        <v>1173</v>
      </c>
      <c r="I9808" s="121" t="s">
        <v>63</v>
      </c>
      <c r="J9808" s="121" t="s">
        <v>9446</v>
      </c>
      <c r="K9808" s="121" t="s">
        <v>65</v>
      </c>
      <c r="L9808" s="131" t="s">
        <v>32</v>
      </c>
      <c r="M9808" s="120" t="s">
        <v>78</v>
      </c>
    </row>
    <row r="9809" spans="1:20" ht="27.6">
      <c r="A9809" s="116">
        <v>9809</v>
      </c>
      <c r="B9809" s="129">
        <v>44405</v>
      </c>
      <c r="C9809" s="118">
        <f t="shared" si="468"/>
        <v>7</v>
      </c>
      <c r="D9809" s="120" t="s">
        <v>252</v>
      </c>
      <c r="E9809" s="120" t="s">
        <v>21891</v>
      </c>
      <c r="F9809" s="209" t="s">
        <v>21892</v>
      </c>
      <c r="G9809" s="119" t="s">
        <v>21893</v>
      </c>
      <c r="H9809" s="121" t="s">
        <v>97</v>
      </c>
      <c r="I9809" s="121" t="s">
        <v>30</v>
      </c>
      <c r="J9809" s="121" t="s">
        <v>77</v>
      </c>
      <c r="K9809" s="121" t="s">
        <v>584</v>
      </c>
      <c r="L9809" s="131" t="s">
        <v>32</v>
      </c>
      <c r="M9809" s="120" t="s">
        <v>78</v>
      </c>
    </row>
    <row r="9810" spans="1:20">
      <c r="A9810" s="116">
        <v>9810</v>
      </c>
      <c r="B9810" s="129">
        <v>44405</v>
      </c>
      <c r="C9810" s="118">
        <f t="shared" si="468"/>
        <v>7</v>
      </c>
      <c r="D9810" s="120" t="s">
        <v>252</v>
      </c>
      <c r="E9810" s="120" t="s">
        <v>21894</v>
      </c>
      <c r="F9810" s="209" t="s">
        <v>21895</v>
      </c>
      <c r="G9810" s="119" t="s">
        <v>21896</v>
      </c>
      <c r="H9810" s="121" t="s">
        <v>192</v>
      </c>
      <c r="I9810" s="121" t="s">
        <v>30</v>
      </c>
      <c r="J9810" s="121" t="s">
        <v>7216</v>
      </c>
      <c r="K9810" s="121" t="s">
        <v>584</v>
      </c>
      <c r="L9810" s="131" t="s">
        <v>32</v>
      </c>
      <c r="M9810" s="120" t="s">
        <v>33</v>
      </c>
      <c r="N9810" s="131">
        <v>44405</v>
      </c>
      <c r="O9810" s="131">
        <v>44406</v>
      </c>
      <c r="S9810" s="120" t="s">
        <v>5090</v>
      </c>
      <c r="T9810" s="126">
        <v>44405</v>
      </c>
    </row>
    <row r="9811" spans="1:20">
      <c r="A9811" s="116">
        <v>9811</v>
      </c>
      <c r="B9811" s="129">
        <v>44405</v>
      </c>
      <c r="C9811" s="118">
        <f t="shared" si="468"/>
        <v>7</v>
      </c>
      <c r="D9811" s="120" t="s">
        <v>252</v>
      </c>
      <c r="E9811" s="120" t="s">
        <v>21897</v>
      </c>
      <c r="F9811" s="209" t="s">
        <v>8267</v>
      </c>
      <c r="G9811" s="119" t="s">
        <v>21898</v>
      </c>
      <c r="H9811" s="121" t="s">
        <v>140</v>
      </c>
      <c r="I9811" s="119" t="s">
        <v>30</v>
      </c>
      <c r="J9811" s="121" t="s">
        <v>5018</v>
      </c>
      <c r="K9811" s="121" t="s">
        <v>584</v>
      </c>
      <c r="L9811" s="131" t="s">
        <v>32</v>
      </c>
      <c r="M9811" s="120" t="s">
        <v>78</v>
      </c>
    </row>
    <row r="9812" spans="1:20">
      <c r="A9812" s="116">
        <v>9812</v>
      </c>
      <c r="B9812" s="129">
        <v>44405</v>
      </c>
      <c r="C9812" s="118">
        <f t="shared" si="468"/>
        <v>7</v>
      </c>
      <c r="D9812" s="120" t="s">
        <v>252</v>
      </c>
      <c r="E9812" s="120" t="s">
        <v>21899</v>
      </c>
      <c r="F9812" s="209" t="s">
        <v>469</v>
      </c>
      <c r="G9812" s="119" t="s">
        <v>21900</v>
      </c>
      <c r="H9812" s="121" t="s">
        <v>192</v>
      </c>
      <c r="I9812" s="119" t="s">
        <v>30</v>
      </c>
      <c r="J9812" s="121" t="s">
        <v>87</v>
      </c>
      <c r="K9812" s="121" t="s">
        <v>584</v>
      </c>
      <c r="L9812" s="131" t="s">
        <v>32</v>
      </c>
      <c r="M9812" s="120" t="s">
        <v>78</v>
      </c>
    </row>
    <row r="9813" spans="1:20">
      <c r="A9813" s="116">
        <v>9813</v>
      </c>
      <c r="B9813" s="129">
        <v>44405</v>
      </c>
      <c r="C9813" s="118">
        <f t="shared" si="468"/>
        <v>7</v>
      </c>
      <c r="D9813" s="120" t="s">
        <v>252</v>
      </c>
      <c r="E9813" s="120" t="s">
        <v>21901</v>
      </c>
      <c r="F9813" s="209" t="s">
        <v>3945</v>
      </c>
      <c r="G9813" s="119" t="s">
        <v>21902</v>
      </c>
      <c r="H9813" s="121" t="s">
        <v>160</v>
      </c>
      <c r="I9813" s="121" t="s">
        <v>42</v>
      </c>
      <c r="J9813" s="121" t="s">
        <v>72</v>
      </c>
      <c r="K9813" s="121" t="s">
        <v>40503</v>
      </c>
      <c r="L9813" s="131" t="s">
        <v>32</v>
      </c>
      <c r="M9813" s="120" t="s">
        <v>78</v>
      </c>
    </row>
    <row r="9814" spans="1:20">
      <c r="A9814" s="116">
        <v>9814</v>
      </c>
      <c r="B9814" s="129">
        <v>44405</v>
      </c>
      <c r="C9814" s="118">
        <f t="shared" si="468"/>
        <v>7</v>
      </c>
      <c r="D9814" s="120" t="s">
        <v>252</v>
      </c>
      <c r="E9814" s="120" t="s">
        <v>21903</v>
      </c>
      <c r="F9814" s="209" t="s">
        <v>21904</v>
      </c>
      <c r="G9814" s="119" t="s">
        <v>16120</v>
      </c>
      <c r="H9814" s="121" t="s">
        <v>140</v>
      </c>
      <c r="I9814" s="121" t="s">
        <v>30</v>
      </c>
      <c r="J9814" s="121" t="s">
        <v>77</v>
      </c>
      <c r="K9814" s="121" t="s">
        <v>584</v>
      </c>
      <c r="L9814" s="131" t="s">
        <v>32</v>
      </c>
      <c r="M9814" s="120" t="s">
        <v>78</v>
      </c>
    </row>
    <row r="9815" spans="1:20">
      <c r="A9815" s="116">
        <v>9815</v>
      </c>
      <c r="B9815" s="129">
        <v>44405</v>
      </c>
      <c r="C9815" s="118">
        <f t="shared" si="468"/>
        <v>7</v>
      </c>
      <c r="D9815" s="120" t="s">
        <v>252</v>
      </c>
      <c r="E9815" s="120" t="s">
        <v>21905</v>
      </c>
      <c r="F9815" s="209" t="s">
        <v>579</v>
      </c>
      <c r="G9815" s="119" t="s">
        <v>19681</v>
      </c>
      <c r="H9815" s="121" t="s">
        <v>160</v>
      </c>
      <c r="I9815" s="119" t="s">
        <v>42</v>
      </c>
      <c r="J9815" s="121" t="s">
        <v>72</v>
      </c>
      <c r="K9815" s="121" t="s">
        <v>584</v>
      </c>
      <c r="L9815" s="131" t="s">
        <v>32</v>
      </c>
      <c r="M9815" s="120" t="s">
        <v>78</v>
      </c>
    </row>
    <row r="9816" spans="1:20">
      <c r="A9816" s="116">
        <v>9816</v>
      </c>
      <c r="B9816" s="129">
        <v>44405</v>
      </c>
      <c r="C9816" s="118">
        <f t="shared" si="468"/>
        <v>7</v>
      </c>
      <c r="D9816" s="120" t="s">
        <v>252</v>
      </c>
      <c r="E9816" s="120" t="s">
        <v>21906</v>
      </c>
      <c r="F9816" s="209" t="s">
        <v>579</v>
      </c>
      <c r="G9816" s="119" t="s">
        <v>3271</v>
      </c>
      <c r="H9816" s="121" t="s">
        <v>86</v>
      </c>
      <c r="I9816" s="121" t="s">
        <v>30</v>
      </c>
      <c r="J9816" s="121" t="s">
        <v>77</v>
      </c>
      <c r="K9816" s="121" t="s">
        <v>584</v>
      </c>
      <c r="L9816" s="131" t="s">
        <v>32</v>
      </c>
      <c r="M9816" s="120" t="s">
        <v>33</v>
      </c>
      <c r="N9816" s="131">
        <v>44419</v>
      </c>
      <c r="S9816" s="120" t="s">
        <v>724</v>
      </c>
      <c r="T9816" s="126">
        <v>44418</v>
      </c>
    </row>
    <row r="9817" spans="1:20">
      <c r="A9817" s="116">
        <v>9817</v>
      </c>
      <c r="B9817" s="129">
        <v>44593</v>
      </c>
      <c r="C9817" s="118">
        <f t="shared" si="468"/>
        <v>2</v>
      </c>
      <c r="D9817" s="120" t="s">
        <v>252</v>
      </c>
      <c r="E9817" s="120" t="s">
        <v>21907</v>
      </c>
      <c r="F9817" s="209" t="s">
        <v>21908</v>
      </c>
      <c r="G9817" s="119" t="s">
        <v>21909</v>
      </c>
      <c r="H9817" s="121" t="s">
        <v>140</v>
      </c>
      <c r="I9817" s="121" t="s">
        <v>30</v>
      </c>
      <c r="J9817" s="121" t="s">
        <v>7271</v>
      </c>
      <c r="K9817" s="121" t="s">
        <v>40503</v>
      </c>
      <c r="L9817" s="131" t="s">
        <v>32</v>
      </c>
      <c r="M9817" s="120" t="s">
        <v>78</v>
      </c>
    </row>
    <row r="9818" spans="1:20">
      <c r="A9818" s="116">
        <v>9818</v>
      </c>
      <c r="B9818" s="129">
        <v>44405</v>
      </c>
      <c r="C9818" s="118">
        <f t="shared" si="468"/>
        <v>7</v>
      </c>
      <c r="D9818" s="120" t="s">
        <v>252</v>
      </c>
      <c r="E9818" s="120" t="s">
        <v>21910</v>
      </c>
      <c r="F9818" s="209" t="s">
        <v>21911</v>
      </c>
      <c r="G9818" s="119" t="s">
        <v>21912</v>
      </c>
      <c r="H9818" s="121" t="s">
        <v>97</v>
      </c>
      <c r="I9818" s="119" t="s">
        <v>30</v>
      </c>
      <c r="J9818" s="121" t="s">
        <v>77</v>
      </c>
      <c r="K9818" s="121" t="s">
        <v>584</v>
      </c>
      <c r="L9818" s="131" t="s">
        <v>32</v>
      </c>
      <c r="M9818" s="120" t="s">
        <v>78</v>
      </c>
    </row>
    <row r="9819" spans="1:20">
      <c r="A9819" s="116">
        <v>9819</v>
      </c>
      <c r="B9819" s="129">
        <v>44405</v>
      </c>
      <c r="C9819" s="118">
        <f t="shared" si="468"/>
        <v>7</v>
      </c>
      <c r="D9819" s="120" t="s">
        <v>252</v>
      </c>
      <c r="E9819" s="120" t="s">
        <v>21913</v>
      </c>
      <c r="F9819" s="209" t="s">
        <v>21914</v>
      </c>
      <c r="G9819" s="119" t="s">
        <v>3142</v>
      </c>
      <c r="H9819" s="121" t="s">
        <v>86</v>
      </c>
      <c r="I9819" s="121" t="s">
        <v>30</v>
      </c>
      <c r="J9819" s="121" t="s">
        <v>7216</v>
      </c>
      <c r="K9819" s="121" t="s">
        <v>584</v>
      </c>
      <c r="L9819" s="131" t="s">
        <v>32</v>
      </c>
      <c r="M9819" s="120" t="s">
        <v>78</v>
      </c>
    </row>
    <row r="9820" spans="1:20" ht="27.6">
      <c r="A9820" s="116">
        <v>9820</v>
      </c>
      <c r="B9820" s="129">
        <v>44405</v>
      </c>
      <c r="C9820" s="118">
        <f t="shared" si="468"/>
        <v>7</v>
      </c>
      <c r="D9820" s="120" t="s">
        <v>252</v>
      </c>
      <c r="E9820" s="120" t="s">
        <v>21915</v>
      </c>
      <c r="F9820" s="209" t="s">
        <v>21916</v>
      </c>
      <c r="G9820" s="119" t="s">
        <v>21917</v>
      </c>
      <c r="H9820" s="121" t="s">
        <v>160</v>
      </c>
      <c r="I9820" s="119" t="s">
        <v>30</v>
      </c>
      <c r="J9820" s="121" t="s">
        <v>7216</v>
      </c>
      <c r="K9820" s="121" t="s">
        <v>584</v>
      </c>
      <c r="L9820" s="131" t="s">
        <v>32</v>
      </c>
      <c r="M9820" s="120" t="s">
        <v>78</v>
      </c>
    </row>
    <row r="9821" spans="1:20">
      <c r="A9821" s="116">
        <v>9821</v>
      </c>
      <c r="B9821" s="129">
        <v>44405</v>
      </c>
      <c r="C9821" s="118">
        <f t="shared" si="468"/>
        <v>7</v>
      </c>
      <c r="D9821" s="120" t="s">
        <v>252</v>
      </c>
      <c r="E9821" s="120" t="s">
        <v>21918</v>
      </c>
      <c r="F9821" s="209" t="s">
        <v>21919</v>
      </c>
      <c r="G9821" s="119" t="s">
        <v>1413</v>
      </c>
      <c r="H9821" s="121" t="s">
        <v>86</v>
      </c>
      <c r="I9821" s="119" t="s">
        <v>42</v>
      </c>
      <c r="J9821" s="121" t="s">
        <v>43</v>
      </c>
      <c r="K9821" s="121" t="s">
        <v>584</v>
      </c>
      <c r="L9821" s="131" t="s">
        <v>32</v>
      </c>
      <c r="M9821" s="120" t="s">
        <v>78</v>
      </c>
    </row>
    <row r="9822" spans="1:20" ht="27.6">
      <c r="A9822" s="116">
        <v>9822</v>
      </c>
      <c r="B9822" s="129">
        <v>44405</v>
      </c>
      <c r="C9822" s="118">
        <f t="shared" si="468"/>
        <v>7</v>
      </c>
      <c r="D9822" s="120" t="s">
        <v>252</v>
      </c>
      <c r="E9822" s="120" t="s">
        <v>21920</v>
      </c>
      <c r="F9822" s="209" t="s">
        <v>21921</v>
      </c>
      <c r="G9822" s="119" t="s">
        <v>21159</v>
      </c>
      <c r="H9822" s="121" t="s">
        <v>86</v>
      </c>
      <c r="I9822" s="121" t="s">
        <v>30</v>
      </c>
      <c r="J9822" s="121" t="s">
        <v>12087</v>
      </c>
      <c r="K9822" s="121" t="s">
        <v>584</v>
      </c>
      <c r="L9822" s="131" t="s">
        <v>32</v>
      </c>
      <c r="M9822" s="120" t="s">
        <v>78</v>
      </c>
    </row>
    <row r="9823" spans="1:20" ht="27.6">
      <c r="A9823" s="116">
        <v>9823</v>
      </c>
      <c r="B9823" s="129">
        <v>44405</v>
      </c>
      <c r="C9823" s="118">
        <f t="shared" si="468"/>
        <v>7</v>
      </c>
      <c r="D9823" s="120" t="s">
        <v>252</v>
      </c>
      <c r="E9823" s="120" t="s">
        <v>21922</v>
      </c>
      <c r="F9823" s="209" t="s">
        <v>21923</v>
      </c>
      <c r="G9823" s="119" t="s">
        <v>310</v>
      </c>
      <c r="H9823" s="121" t="s">
        <v>1173</v>
      </c>
      <c r="I9823" s="121" t="s">
        <v>30</v>
      </c>
      <c r="J9823" s="121" t="s">
        <v>77</v>
      </c>
      <c r="K9823" s="121" t="s">
        <v>584</v>
      </c>
      <c r="L9823" s="131" t="s">
        <v>32</v>
      </c>
      <c r="M9823" s="120" t="s">
        <v>78</v>
      </c>
    </row>
    <row r="9824" spans="1:20">
      <c r="A9824" s="116">
        <v>9824</v>
      </c>
      <c r="B9824" s="129">
        <v>44405</v>
      </c>
      <c r="C9824" s="118">
        <f t="shared" si="468"/>
        <v>7</v>
      </c>
      <c r="D9824" s="120" t="s">
        <v>252</v>
      </c>
      <c r="E9824" s="120" t="s">
        <v>21924</v>
      </c>
      <c r="F9824" s="209" t="s">
        <v>21925</v>
      </c>
      <c r="G9824" s="119" t="s">
        <v>21926</v>
      </c>
      <c r="H9824" s="121" t="s">
        <v>192</v>
      </c>
      <c r="I9824" s="119" t="s">
        <v>42</v>
      </c>
      <c r="J9824" s="121" t="s">
        <v>43</v>
      </c>
      <c r="K9824" s="121" t="s">
        <v>584</v>
      </c>
      <c r="L9824" s="131" t="s">
        <v>32</v>
      </c>
      <c r="M9824" s="120" t="s">
        <v>78</v>
      </c>
    </row>
    <row r="9825" spans="1:25">
      <c r="A9825" s="116">
        <v>9825</v>
      </c>
      <c r="B9825" s="129">
        <v>44405</v>
      </c>
      <c r="C9825" s="118">
        <f t="shared" si="468"/>
        <v>7</v>
      </c>
      <c r="D9825" s="120" t="s">
        <v>252</v>
      </c>
      <c r="E9825" s="120" t="s">
        <v>21927</v>
      </c>
      <c r="F9825" s="209" t="s">
        <v>937</v>
      </c>
      <c r="G9825" s="119" t="s">
        <v>21928</v>
      </c>
      <c r="H9825" s="121" t="s">
        <v>140</v>
      </c>
      <c r="I9825" s="121" t="s">
        <v>30</v>
      </c>
      <c r="J9825" s="121" t="s">
        <v>87</v>
      </c>
      <c r="K9825" s="121" t="s">
        <v>584</v>
      </c>
      <c r="L9825" s="131" t="s">
        <v>32</v>
      </c>
      <c r="M9825" s="120" t="s">
        <v>33</v>
      </c>
      <c r="N9825" s="131">
        <v>44407</v>
      </c>
      <c r="O9825" s="131">
        <v>44459</v>
      </c>
    </row>
    <row r="9826" spans="1:25">
      <c r="A9826" s="116">
        <v>9826</v>
      </c>
      <c r="B9826" s="129">
        <v>44405</v>
      </c>
      <c r="C9826" s="118">
        <f t="shared" si="468"/>
        <v>7</v>
      </c>
      <c r="D9826" s="120" t="s">
        <v>252</v>
      </c>
      <c r="E9826" s="120" t="s">
        <v>21929</v>
      </c>
      <c r="F9826" s="209" t="s">
        <v>21930</v>
      </c>
      <c r="G9826" s="119" t="s">
        <v>21931</v>
      </c>
      <c r="H9826" s="121" t="s">
        <v>1173</v>
      </c>
      <c r="I9826" s="119" t="s">
        <v>30</v>
      </c>
      <c r="J9826" s="121" t="s">
        <v>87</v>
      </c>
      <c r="K9826" s="121" t="s">
        <v>584</v>
      </c>
      <c r="L9826" s="131" t="s">
        <v>32</v>
      </c>
      <c r="M9826" s="120" t="s">
        <v>78</v>
      </c>
    </row>
    <row r="9827" spans="1:25">
      <c r="A9827" s="116">
        <v>9827</v>
      </c>
      <c r="B9827" s="129">
        <v>44405</v>
      </c>
      <c r="C9827" s="118">
        <f t="shared" si="468"/>
        <v>7</v>
      </c>
      <c r="D9827" s="120" t="s">
        <v>252</v>
      </c>
      <c r="E9827" s="120" t="s">
        <v>21932</v>
      </c>
      <c r="F9827" s="209" t="s">
        <v>21933</v>
      </c>
      <c r="G9827" s="119" t="s">
        <v>509</v>
      </c>
      <c r="H9827" s="121" t="s">
        <v>140</v>
      </c>
      <c r="I9827" s="119" t="s">
        <v>30</v>
      </c>
      <c r="J9827" s="121" t="s">
        <v>87</v>
      </c>
      <c r="K9827" s="121" t="s">
        <v>584</v>
      </c>
      <c r="L9827" s="131" t="s">
        <v>32</v>
      </c>
      <c r="M9827" s="120" t="s">
        <v>78</v>
      </c>
    </row>
    <row r="9828" spans="1:25" ht="27.6">
      <c r="A9828" s="116">
        <v>9828</v>
      </c>
      <c r="B9828" s="129">
        <v>44405</v>
      </c>
      <c r="C9828" s="118">
        <f t="shared" si="468"/>
        <v>7</v>
      </c>
      <c r="D9828" s="120" t="s">
        <v>252</v>
      </c>
      <c r="E9828" s="120" t="s">
        <v>21934</v>
      </c>
      <c r="F9828" s="209" t="s">
        <v>21921</v>
      </c>
      <c r="G9828" s="119" t="s">
        <v>19223</v>
      </c>
      <c r="H9828" s="121" t="s">
        <v>86</v>
      </c>
      <c r="I9828" s="119" t="s">
        <v>42</v>
      </c>
      <c r="J9828" s="121" t="s">
        <v>72</v>
      </c>
      <c r="K9828" s="121" t="s">
        <v>584</v>
      </c>
      <c r="L9828" s="131" t="s">
        <v>32</v>
      </c>
      <c r="M9828" s="120" t="s">
        <v>78</v>
      </c>
    </row>
    <row r="9829" spans="1:25">
      <c r="A9829" s="116">
        <v>9829</v>
      </c>
      <c r="B9829" s="129">
        <v>44406</v>
      </c>
      <c r="C9829" s="118">
        <f t="shared" si="468"/>
        <v>7</v>
      </c>
      <c r="D9829" s="120" t="s">
        <v>25</v>
      </c>
      <c r="E9829" s="120" t="s">
        <v>21935</v>
      </c>
      <c r="F9829" s="214" t="s">
        <v>21936</v>
      </c>
      <c r="G9829" s="119" t="s">
        <v>21937</v>
      </c>
      <c r="H9829" s="121" t="s">
        <v>97</v>
      </c>
      <c r="I9829" s="119" t="s">
        <v>30</v>
      </c>
      <c r="J9829" s="121" t="s">
        <v>77</v>
      </c>
      <c r="K9829" s="120" t="s">
        <v>584</v>
      </c>
      <c r="L9829" s="131" t="s">
        <v>32</v>
      </c>
      <c r="M9829" s="120" t="s">
        <v>78</v>
      </c>
      <c r="P9829" s="124">
        <f>IF(O9829&lt;&gt;0,MONTH(O9829),0)</f>
        <v>0</v>
      </c>
      <c r="Y9829" s="116" t="s">
        <v>21938</v>
      </c>
    </row>
    <row r="9830" spans="1:25" ht="27.6">
      <c r="A9830" s="116">
        <v>9830</v>
      </c>
      <c r="B9830" s="129">
        <v>44406</v>
      </c>
      <c r="C9830" s="118">
        <f t="shared" si="468"/>
        <v>7</v>
      </c>
      <c r="D9830" s="120" t="s">
        <v>25</v>
      </c>
      <c r="E9830" s="120" t="s">
        <v>21939</v>
      </c>
      <c r="F9830" s="214" t="s">
        <v>21940</v>
      </c>
      <c r="G9830" s="119" t="s">
        <v>371</v>
      </c>
      <c r="H9830" s="121" t="s">
        <v>53</v>
      </c>
      <c r="I9830" s="119" t="s">
        <v>42</v>
      </c>
      <c r="J9830" s="121" t="s">
        <v>82</v>
      </c>
      <c r="K9830" s="120" t="s">
        <v>40503</v>
      </c>
      <c r="L9830" s="131" t="s">
        <v>32</v>
      </c>
      <c r="M9830" s="120" t="s">
        <v>78</v>
      </c>
      <c r="P9830" s="124">
        <f>IF(O9830&lt;&gt;0,MONTH(O9830),0)</f>
        <v>0</v>
      </c>
    </row>
    <row r="9831" spans="1:25">
      <c r="A9831" s="116">
        <v>9831</v>
      </c>
      <c r="B9831" s="129">
        <v>44406</v>
      </c>
      <c r="C9831" s="118">
        <f t="shared" si="468"/>
        <v>7</v>
      </c>
      <c r="D9831" s="120" t="s">
        <v>25</v>
      </c>
      <c r="E9831" s="120" t="s">
        <v>21941</v>
      </c>
      <c r="F9831" s="209" t="s">
        <v>21942</v>
      </c>
      <c r="G9831" s="119" t="s">
        <v>21262</v>
      </c>
      <c r="H9831" s="121" t="s">
        <v>53</v>
      </c>
      <c r="I9831" s="121" t="s">
        <v>30</v>
      </c>
      <c r="J9831" s="121" t="s">
        <v>7091</v>
      </c>
      <c r="K9831" s="120" t="s">
        <v>584</v>
      </c>
      <c r="L9831" s="131" t="s">
        <v>32</v>
      </c>
      <c r="M9831" s="120" t="s">
        <v>78</v>
      </c>
      <c r="P9831" s="124">
        <f>IF(O9831&lt;&gt;0,MONTH(O9831),0)</f>
        <v>0</v>
      </c>
    </row>
    <row r="9832" spans="1:25">
      <c r="A9832" s="116">
        <v>9832</v>
      </c>
      <c r="B9832" s="129">
        <v>44533</v>
      </c>
      <c r="D9832" s="120" t="s">
        <v>25</v>
      </c>
      <c r="E9832" s="120" t="s">
        <v>21943</v>
      </c>
      <c r="F9832" s="209" t="s">
        <v>20246</v>
      </c>
      <c r="G9832" s="119" t="s">
        <v>21944</v>
      </c>
      <c r="H9832" s="121" t="s">
        <v>97</v>
      </c>
      <c r="I9832" s="119" t="s">
        <v>30</v>
      </c>
      <c r="J9832" s="121" t="s">
        <v>87</v>
      </c>
      <c r="K9832" s="121" t="s">
        <v>65</v>
      </c>
      <c r="L9832" s="157" t="s">
        <v>32</v>
      </c>
      <c r="M9832" s="120" t="s">
        <v>78</v>
      </c>
    </row>
    <row r="9833" spans="1:25" ht="27.6">
      <c r="A9833" s="116">
        <v>9833</v>
      </c>
      <c r="B9833" s="129">
        <v>44501</v>
      </c>
      <c r="D9833" s="120" t="s">
        <v>25</v>
      </c>
      <c r="E9833" s="120" t="s">
        <v>21945</v>
      </c>
      <c r="F9833" s="209" t="s">
        <v>21946</v>
      </c>
      <c r="G9833" s="119" t="s">
        <v>4789</v>
      </c>
      <c r="H9833" s="121" t="s">
        <v>86</v>
      </c>
      <c r="I9833" s="119" t="s">
        <v>30</v>
      </c>
      <c r="J9833" s="121" t="s">
        <v>5018</v>
      </c>
      <c r="K9833" s="121" t="s">
        <v>65</v>
      </c>
      <c r="L9833" s="157" t="s">
        <v>19456</v>
      </c>
      <c r="M9833" s="120" t="s">
        <v>33</v>
      </c>
      <c r="N9833" s="131">
        <v>44517</v>
      </c>
      <c r="O9833" s="131">
        <v>44517</v>
      </c>
    </row>
    <row r="9834" spans="1:25">
      <c r="A9834" s="116">
        <v>9834</v>
      </c>
      <c r="B9834" s="129">
        <v>44406</v>
      </c>
      <c r="C9834" s="118">
        <f>IF(B9834&lt;&gt;0,MONTH(B9834),0)</f>
        <v>7</v>
      </c>
      <c r="D9834" s="120" t="s">
        <v>25</v>
      </c>
      <c r="E9834" s="120" t="s">
        <v>21947</v>
      </c>
      <c r="F9834" s="209" t="s">
        <v>21948</v>
      </c>
      <c r="G9834" s="119" t="s">
        <v>21949</v>
      </c>
      <c r="H9834" s="121" t="s">
        <v>97</v>
      </c>
      <c r="I9834" s="121" t="s">
        <v>42</v>
      </c>
      <c r="J9834" s="121" t="s">
        <v>646</v>
      </c>
      <c r="K9834" s="121" t="s">
        <v>584</v>
      </c>
      <c r="L9834" s="131" t="s">
        <v>32</v>
      </c>
      <c r="M9834" s="120" t="s">
        <v>33</v>
      </c>
      <c r="N9834" s="131">
        <v>44431</v>
      </c>
      <c r="O9834" s="131">
        <v>44456</v>
      </c>
    </row>
    <row r="9835" spans="1:25" ht="27.6">
      <c r="A9835" s="116">
        <v>9835</v>
      </c>
      <c r="B9835" s="129">
        <v>44406</v>
      </c>
      <c r="C9835" s="118">
        <f>IF(B9835&lt;&gt;0,MONTH(B9835),0)</f>
        <v>7</v>
      </c>
      <c r="D9835" s="120" t="s">
        <v>25</v>
      </c>
      <c r="E9835" s="120" t="s">
        <v>21950</v>
      </c>
      <c r="F9835" s="209" t="s">
        <v>21951</v>
      </c>
      <c r="G9835" s="119" t="s">
        <v>21952</v>
      </c>
      <c r="H9835" s="121" t="s">
        <v>140</v>
      </c>
      <c r="I9835" s="121" t="s">
        <v>30</v>
      </c>
      <c r="J9835" s="121" t="s">
        <v>3749</v>
      </c>
      <c r="K9835" s="121" t="s">
        <v>584</v>
      </c>
      <c r="L9835" s="131" t="s">
        <v>32</v>
      </c>
      <c r="M9835" s="120" t="s">
        <v>78</v>
      </c>
    </row>
    <row r="9836" spans="1:25">
      <c r="A9836" s="116">
        <v>9836</v>
      </c>
      <c r="B9836" s="129">
        <v>44501</v>
      </c>
      <c r="D9836" s="120" t="s">
        <v>25</v>
      </c>
      <c r="E9836" s="120" t="s">
        <v>21953</v>
      </c>
      <c r="F9836" s="209" t="s">
        <v>21954</v>
      </c>
      <c r="G9836" s="119" t="s">
        <v>21062</v>
      </c>
      <c r="H9836" s="121" t="s">
        <v>1173</v>
      </c>
      <c r="I9836" s="119" t="s">
        <v>30</v>
      </c>
      <c r="J9836" s="121" t="s">
        <v>77</v>
      </c>
      <c r="K9836" s="116" t="s">
        <v>584</v>
      </c>
      <c r="L9836" s="157" t="s">
        <v>19456</v>
      </c>
      <c r="M9836" s="120" t="s">
        <v>78</v>
      </c>
    </row>
    <row r="9837" spans="1:25">
      <c r="A9837" s="116">
        <v>9837</v>
      </c>
      <c r="B9837" s="129">
        <v>44501</v>
      </c>
      <c r="D9837" s="120" t="s">
        <v>25</v>
      </c>
      <c r="E9837" s="120" t="s">
        <v>21955</v>
      </c>
      <c r="F9837" s="209" t="s">
        <v>21956</v>
      </c>
      <c r="G9837" s="119" t="s">
        <v>21957</v>
      </c>
      <c r="H9837" s="121" t="s">
        <v>177</v>
      </c>
      <c r="I9837" s="121" t="s">
        <v>42</v>
      </c>
      <c r="J9837" s="121" t="s">
        <v>72</v>
      </c>
      <c r="K9837" s="121" t="s">
        <v>65</v>
      </c>
      <c r="L9837" s="157" t="s">
        <v>19456</v>
      </c>
      <c r="M9837" s="120" t="s">
        <v>78</v>
      </c>
    </row>
    <row r="9838" spans="1:25" ht="27.6">
      <c r="A9838" s="116">
        <v>9838</v>
      </c>
      <c r="B9838" s="129">
        <v>44406</v>
      </c>
      <c r="C9838" s="118">
        <f>IF(B9838&lt;&gt;0,MONTH(B9838),0)</f>
        <v>7</v>
      </c>
      <c r="D9838" s="120" t="s">
        <v>25</v>
      </c>
      <c r="E9838" s="120" t="s">
        <v>21958</v>
      </c>
      <c r="F9838" s="209" t="s">
        <v>21959</v>
      </c>
      <c r="G9838" s="119" t="s">
        <v>1539</v>
      </c>
      <c r="H9838" s="121" t="s">
        <v>53</v>
      </c>
      <c r="I9838" s="121" t="s">
        <v>30</v>
      </c>
      <c r="J9838" s="121" t="s">
        <v>485</v>
      </c>
      <c r="K9838" s="121" t="s">
        <v>584</v>
      </c>
      <c r="L9838" s="131" t="s">
        <v>32</v>
      </c>
      <c r="M9838" s="120" t="s">
        <v>33</v>
      </c>
      <c r="N9838" s="131">
        <v>44431</v>
      </c>
      <c r="O9838" s="131">
        <v>44456</v>
      </c>
    </row>
    <row r="9839" spans="1:25">
      <c r="A9839" s="116">
        <v>9839</v>
      </c>
      <c r="B9839" s="129">
        <v>44406</v>
      </c>
      <c r="C9839" s="118">
        <f>IF(B9839&lt;&gt;0,MONTH(B9839),0)</f>
        <v>7</v>
      </c>
      <c r="D9839" s="120" t="s">
        <v>25</v>
      </c>
      <c r="E9839" s="120" t="s">
        <v>21960</v>
      </c>
      <c r="F9839" s="209" t="s">
        <v>21961</v>
      </c>
      <c r="G9839" s="119" t="s">
        <v>21962</v>
      </c>
      <c r="H9839" s="121" t="s">
        <v>53</v>
      </c>
      <c r="I9839" s="119" t="s">
        <v>30</v>
      </c>
      <c r="J9839" s="121" t="s">
        <v>77</v>
      </c>
      <c r="K9839" s="121" t="s">
        <v>584</v>
      </c>
      <c r="L9839" s="131" t="s">
        <v>32</v>
      </c>
      <c r="M9839" s="120" t="s">
        <v>78</v>
      </c>
    </row>
    <row r="9840" spans="1:25" ht="27.6">
      <c r="A9840" s="116">
        <v>9840</v>
      </c>
      <c r="B9840" s="129">
        <v>44475</v>
      </c>
      <c r="D9840" s="120" t="s">
        <v>580</v>
      </c>
      <c r="E9840" s="120" t="s">
        <v>21963</v>
      </c>
      <c r="F9840" s="212" t="s">
        <v>21964</v>
      </c>
      <c r="G9840" s="119" t="s">
        <v>21965</v>
      </c>
      <c r="H9840" s="121" t="s">
        <v>1173</v>
      </c>
      <c r="I9840" s="121" t="s">
        <v>30</v>
      </c>
      <c r="J9840" s="121" t="s">
        <v>87</v>
      </c>
      <c r="K9840" s="121" t="s">
        <v>65</v>
      </c>
      <c r="L9840" s="157" t="s">
        <v>32</v>
      </c>
      <c r="M9840" s="120" t="s">
        <v>78</v>
      </c>
    </row>
    <row r="9841" spans="1:20">
      <c r="A9841" s="116">
        <v>9841</v>
      </c>
      <c r="B9841" s="129">
        <v>44406</v>
      </c>
      <c r="C9841" s="118">
        <f t="shared" ref="C9841:C9864" si="469">IF(B9841&lt;&gt;0,MONTH(B9841),0)</f>
        <v>7</v>
      </c>
      <c r="D9841" s="120" t="s">
        <v>25</v>
      </c>
      <c r="E9841" s="120" t="s">
        <v>21966</v>
      </c>
      <c r="F9841" s="209" t="s">
        <v>21967</v>
      </c>
      <c r="G9841" s="119" t="s">
        <v>1033</v>
      </c>
      <c r="H9841" s="121" t="s">
        <v>29</v>
      </c>
      <c r="I9841" s="121" t="s">
        <v>30</v>
      </c>
      <c r="J9841" s="121" t="s">
        <v>7142</v>
      </c>
      <c r="K9841" s="121" t="s">
        <v>40503</v>
      </c>
      <c r="L9841" s="131" t="s">
        <v>32</v>
      </c>
      <c r="M9841" s="120" t="s">
        <v>78</v>
      </c>
    </row>
    <row r="9842" spans="1:20">
      <c r="A9842" s="116">
        <v>9842</v>
      </c>
      <c r="B9842" s="129">
        <v>44406</v>
      </c>
      <c r="C9842" s="118">
        <f t="shared" si="469"/>
        <v>7</v>
      </c>
      <c r="D9842" s="120" t="s">
        <v>25</v>
      </c>
      <c r="E9842" s="120" t="s">
        <v>21968</v>
      </c>
      <c r="F9842" s="209" t="s">
        <v>21969</v>
      </c>
      <c r="G9842" s="119" t="s">
        <v>1105</v>
      </c>
      <c r="H9842" s="121" t="s">
        <v>29</v>
      </c>
      <c r="I9842" s="121" t="s">
        <v>30</v>
      </c>
      <c r="J9842" s="121" t="s">
        <v>9857</v>
      </c>
      <c r="L9842" s="131" t="s">
        <v>32</v>
      </c>
      <c r="M9842" s="120" t="s">
        <v>78</v>
      </c>
    </row>
    <row r="9843" spans="1:20">
      <c r="A9843" s="116">
        <v>9843</v>
      </c>
      <c r="B9843" s="129">
        <v>44406</v>
      </c>
      <c r="C9843" s="118">
        <f t="shared" si="469"/>
        <v>7</v>
      </c>
      <c r="D9843" s="120" t="s">
        <v>252</v>
      </c>
      <c r="E9843" s="120" t="s">
        <v>21970</v>
      </c>
      <c r="F9843" s="209" t="s">
        <v>12366</v>
      </c>
      <c r="G9843" s="119" t="s">
        <v>21971</v>
      </c>
      <c r="H9843" s="121" t="s">
        <v>53</v>
      </c>
      <c r="I9843" s="121" t="s">
        <v>30</v>
      </c>
      <c r="J9843" s="121" t="s">
        <v>485</v>
      </c>
      <c r="K9843" s="121" t="s">
        <v>584</v>
      </c>
      <c r="L9843" s="131" t="s">
        <v>32</v>
      </c>
      <c r="M9843" s="120" t="s">
        <v>78</v>
      </c>
    </row>
    <row r="9844" spans="1:20">
      <c r="A9844" s="116">
        <v>9844</v>
      </c>
      <c r="B9844" s="129">
        <v>44406</v>
      </c>
      <c r="C9844" s="118">
        <f t="shared" si="469"/>
        <v>7</v>
      </c>
      <c r="D9844" s="120" t="s">
        <v>252</v>
      </c>
      <c r="E9844" s="120" t="s">
        <v>21972</v>
      </c>
      <c r="F9844" s="209" t="s">
        <v>21973</v>
      </c>
      <c r="G9844" s="119" t="s">
        <v>21974</v>
      </c>
      <c r="H9844" s="121" t="s">
        <v>160</v>
      </c>
      <c r="I9844" s="121" t="s">
        <v>42</v>
      </c>
      <c r="J9844" s="121" t="s">
        <v>72</v>
      </c>
      <c r="K9844" s="121" t="s">
        <v>584</v>
      </c>
      <c r="L9844" s="131" t="s">
        <v>32</v>
      </c>
      <c r="M9844" s="120" t="s">
        <v>78</v>
      </c>
    </row>
    <row r="9845" spans="1:20">
      <c r="A9845" s="116">
        <v>9845</v>
      </c>
      <c r="B9845" s="129">
        <v>44406</v>
      </c>
      <c r="C9845" s="118">
        <f t="shared" si="469"/>
        <v>7</v>
      </c>
      <c r="D9845" s="120" t="s">
        <v>252</v>
      </c>
      <c r="E9845" s="120" t="s">
        <v>21975</v>
      </c>
      <c r="F9845" s="209" t="s">
        <v>579</v>
      </c>
      <c r="G9845" s="119" t="s">
        <v>14515</v>
      </c>
      <c r="H9845" s="121" t="s">
        <v>1173</v>
      </c>
      <c r="I9845" s="121" t="s">
        <v>30</v>
      </c>
      <c r="J9845" s="121" t="s">
        <v>7142</v>
      </c>
      <c r="K9845" s="121" t="s">
        <v>584</v>
      </c>
      <c r="L9845" s="131" t="s">
        <v>32</v>
      </c>
      <c r="M9845" s="120" t="s">
        <v>78</v>
      </c>
    </row>
    <row r="9846" spans="1:20" ht="27.6">
      <c r="A9846" s="116">
        <v>9846</v>
      </c>
      <c r="B9846" s="129">
        <v>44406</v>
      </c>
      <c r="C9846" s="118">
        <f t="shared" si="469"/>
        <v>7</v>
      </c>
      <c r="D9846" s="120" t="s">
        <v>252</v>
      </c>
      <c r="E9846" s="120" t="s">
        <v>21976</v>
      </c>
      <c r="F9846" s="209" t="s">
        <v>21977</v>
      </c>
      <c r="G9846" s="119" t="s">
        <v>21978</v>
      </c>
      <c r="H9846" s="121" t="s">
        <v>160</v>
      </c>
      <c r="I9846" s="119" t="s">
        <v>30</v>
      </c>
      <c r="J9846" s="121" t="s">
        <v>31</v>
      </c>
      <c r="K9846" s="121" t="s">
        <v>584</v>
      </c>
      <c r="L9846" s="131" t="s">
        <v>32</v>
      </c>
      <c r="M9846" s="120" t="s">
        <v>78</v>
      </c>
    </row>
    <row r="9847" spans="1:20">
      <c r="A9847" s="116">
        <v>9847</v>
      </c>
      <c r="B9847" s="129">
        <v>44406</v>
      </c>
      <c r="C9847" s="118">
        <f t="shared" si="469"/>
        <v>7</v>
      </c>
      <c r="D9847" s="120" t="s">
        <v>252</v>
      </c>
      <c r="E9847" s="120" t="s">
        <v>21979</v>
      </c>
      <c r="F9847" s="209" t="s">
        <v>547</v>
      </c>
      <c r="G9847" s="119" t="s">
        <v>16207</v>
      </c>
      <c r="H9847" s="121" t="s">
        <v>192</v>
      </c>
      <c r="I9847" s="119" t="s">
        <v>30</v>
      </c>
      <c r="J9847" s="121" t="s">
        <v>87</v>
      </c>
      <c r="K9847" s="121" t="s">
        <v>584</v>
      </c>
      <c r="L9847" s="131" t="s">
        <v>32</v>
      </c>
      <c r="M9847" s="120" t="s">
        <v>78</v>
      </c>
    </row>
    <row r="9848" spans="1:20">
      <c r="A9848" s="116">
        <v>9848</v>
      </c>
      <c r="B9848" s="129">
        <v>44406</v>
      </c>
      <c r="C9848" s="118">
        <f t="shared" si="469"/>
        <v>7</v>
      </c>
      <c r="D9848" s="120" t="s">
        <v>252</v>
      </c>
      <c r="E9848" s="120" t="s">
        <v>21980</v>
      </c>
      <c r="F9848" s="209" t="s">
        <v>21981</v>
      </c>
      <c r="G9848" s="119" t="s">
        <v>21982</v>
      </c>
      <c r="H9848" s="121" t="s">
        <v>53</v>
      </c>
      <c r="I9848" s="121" t="s">
        <v>30</v>
      </c>
      <c r="J9848" s="121" t="s">
        <v>1540</v>
      </c>
      <c r="K9848" s="121" t="s">
        <v>584</v>
      </c>
      <c r="L9848" s="131" t="s">
        <v>32</v>
      </c>
      <c r="M9848" s="120" t="s">
        <v>78</v>
      </c>
    </row>
    <row r="9849" spans="1:20">
      <c r="A9849" s="116">
        <v>9849</v>
      </c>
      <c r="B9849" s="129">
        <v>44406</v>
      </c>
      <c r="C9849" s="118">
        <f t="shared" si="469"/>
        <v>7</v>
      </c>
      <c r="D9849" s="120" t="s">
        <v>252</v>
      </c>
      <c r="E9849" s="120" t="s">
        <v>21983</v>
      </c>
      <c r="F9849" s="209" t="s">
        <v>21984</v>
      </c>
      <c r="G9849" s="119" t="s">
        <v>21985</v>
      </c>
      <c r="H9849" s="121" t="s">
        <v>1173</v>
      </c>
      <c r="I9849" s="119" t="s">
        <v>30</v>
      </c>
      <c r="J9849" s="121" t="s">
        <v>87</v>
      </c>
      <c r="K9849" s="121" t="s">
        <v>584</v>
      </c>
      <c r="L9849" s="131" t="s">
        <v>32</v>
      </c>
      <c r="M9849" s="120" t="s">
        <v>78</v>
      </c>
    </row>
    <row r="9850" spans="1:20">
      <c r="A9850" s="116">
        <v>9850</v>
      </c>
      <c r="B9850" s="129">
        <v>44406</v>
      </c>
      <c r="C9850" s="118">
        <f t="shared" si="469"/>
        <v>7</v>
      </c>
      <c r="D9850" s="120" t="s">
        <v>252</v>
      </c>
      <c r="E9850" s="120" t="s">
        <v>21986</v>
      </c>
      <c r="F9850" s="209" t="s">
        <v>21987</v>
      </c>
      <c r="G9850" s="119" t="s">
        <v>21988</v>
      </c>
      <c r="H9850" s="121" t="s">
        <v>177</v>
      </c>
      <c r="I9850" s="119" t="s">
        <v>30</v>
      </c>
      <c r="J9850" s="121" t="s">
        <v>87</v>
      </c>
      <c r="K9850" s="121" t="s">
        <v>584</v>
      </c>
      <c r="L9850" s="131" t="s">
        <v>32</v>
      </c>
      <c r="M9850" s="120" t="s">
        <v>78</v>
      </c>
    </row>
    <row r="9851" spans="1:20">
      <c r="A9851" s="116">
        <v>9851</v>
      </c>
      <c r="B9851" s="129">
        <v>44406</v>
      </c>
      <c r="C9851" s="118">
        <f t="shared" si="469"/>
        <v>7</v>
      </c>
      <c r="D9851" s="120" t="s">
        <v>252</v>
      </c>
      <c r="E9851" s="120" t="s">
        <v>21989</v>
      </c>
      <c r="F9851" s="209" t="s">
        <v>21990</v>
      </c>
      <c r="G9851" s="119" t="s">
        <v>21991</v>
      </c>
      <c r="H9851" s="121" t="s">
        <v>101</v>
      </c>
      <c r="I9851" s="121" t="s">
        <v>30</v>
      </c>
      <c r="J9851" s="121" t="s">
        <v>7276</v>
      </c>
      <c r="K9851" s="121" t="s">
        <v>584</v>
      </c>
      <c r="L9851" s="131" t="s">
        <v>32</v>
      </c>
      <c r="M9851" s="120" t="s">
        <v>78</v>
      </c>
    </row>
    <row r="9852" spans="1:20">
      <c r="A9852" s="116">
        <v>9852</v>
      </c>
      <c r="B9852" s="129">
        <v>44406</v>
      </c>
      <c r="C9852" s="118">
        <f t="shared" si="469"/>
        <v>7</v>
      </c>
      <c r="D9852" s="120" t="s">
        <v>252</v>
      </c>
      <c r="E9852" s="120" t="s">
        <v>21992</v>
      </c>
      <c r="F9852" s="209" t="s">
        <v>7055</v>
      </c>
      <c r="G9852" s="119" t="s">
        <v>21993</v>
      </c>
      <c r="H9852" s="121" t="s">
        <v>86</v>
      </c>
      <c r="I9852" s="121" t="s">
        <v>30</v>
      </c>
      <c r="J9852" s="121" t="s">
        <v>838</v>
      </c>
      <c r="K9852" s="121" t="s">
        <v>584</v>
      </c>
      <c r="L9852" s="131" t="s">
        <v>32</v>
      </c>
      <c r="M9852" s="120" t="s">
        <v>33</v>
      </c>
      <c r="N9852" s="131">
        <v>44456</v>
      </c>
      <c r="O9852" s="131">
        <v>44481</v>
      </c>
      <c r="S9852" s="120" t="s">
        <v>237</v>
      </c>
      <c r="T9852" s="126">
        <v>44456</v>
      </c>
    </row>
    <row r="9853" spans="1:20" ht="27.6">
      <c r="A9853" s="116">
        <v>9853</v>
      </c>
      <c r="B9853" s="129">
        <v>44406</v>
      </c>
      <c r="C9853" s="118">
        <f t="shared" si="469"/>
        <v>7</v>
      </c>
      <c r="D9853" s="120" t="s">
        <v>252</v>
      </c>
      <c r="E9853" s="120" t="s">
        <v>21994</v>
      </c>
      <c r="F9853" s="209" t="s">
        <v>21995</v>
      </c>
      <c r="G9853" s="119" t="s">
        <v>21996</v>
      </c>
      <c r="H9853" s="121" t="s">
        <v>1173</v>
      </c>
      <c r="I9853" s="119" t="s">
        <v>30</v>
      </c>
      <c r="J9853" s="121" t="s">
        <v>77</v>
      </c>
      <c r="K9853" s="121" t="s">
        <v>584</v>
      </c>
      <c r="L9853" s="131" t="s">
        <v>32</v>
      </c>
      <c r="M9853" s="120" t="s">
        <v>78</v>
      </c>
    </row>
    <row r="9854" spans="1:20">
      <c r="A9854" s="116">
        <v>9854</v>
      </c>
      <c r="B9854" s="129">
        <v>44406</v>
      </c>
      <c r="C9854" s="118">
        <f t="shared" si="469"/>
        <v>7</v>
      </c>
      <c r="D9854" s="120" t="s">
        <v>252</v>
      </c>
      <c r="E9854" s="120" t="s">
        <v>21997</v>
      </c>
      <c r="F9854" s="209" t="s">
        <v>21998</v>
      </c>
      <c r="G9854" s="119" t="s">
        <v>21999</v>
      </c>
      <c r="H9854" s="121" t="s">
        <v>53</v>
      </c>
      <c r="I9854" s="121" t="s">
        <v>30</v>
      </c>
      <c r="J9854" s="121" t="s">
        <v>6396</v>
      </c>
      <c r="K9854" s="121" t="s">
        <v>584</v>
      </c>
      <c r="L9854" s="131" t="s">
        <v>32</v>
      </c>
      <c r="M9854" s="120" t="s">
        <v>78</v>
      </c>
    </row>
    <row r="9855" spans="1:20">
      <c r="A9855" s="116">
        <v>9855</v>
      </c>
      <c r="B9855" s="129">
        <v>44406</v>
      </c>
      <c r="C9855" s="118">
        <f t="shared" si="469"/>
        <v>7</v>
      </c>
      <c r="D9855" s="120" t="s">
        <v>252</v>
      </c>
      <c r="E9855" s="120" t="s">
        <v>22000</v>
      </c>
      <c r="F9855" s="209" t="s">
        <v>22001</v>
      </c>
      <c r="G9855" s="119" t="s">
        <v>19487</v>
      </c>
      <c r="H9855" s="121" t="s">
        <v>192</v>
      </c>
      <c r="I9855" s="119" t="s">
        <v>30</v>
      </c>
      <c r="J9855" s="121" t="s">
        <v>31</v>
      </c>
      <c r="K9855" s="121" t="s">
        <v>584</v>
      </c>
      <c r="L9855" s="131" t="s">
        <v>32</v>
      </c>
      <c r="M9855" s="120" t="s">
        <v>78</v>
      </c>
    </row>
    <row r="9856" spans="1:20" ht="27.6">
      <c r="A9856" s="116">
        <v>9856</v>
      </c>
      <c r="B9856" s="129">
        <v>44406</v>
      </c>
      <c r="C9856" s="118">
        <f t="shared" si="469"/>
        <v>7</v>
      </c>
      <c r="D9856" s="120" t="s">
        <v>252</v>
      </c>
      <c r="E9856" s="120" t="s">
        <v>22002</v>
      </c>
      <c r="F9856" s="209" t="s">
        <v>22003</v>
      </c>
      <c r="G9856" s="119" t="s">
        <v>22004</v>
      </c>
      <c r="H9856" s="121" t="s">
        <v>71</v>
      </c>
      <c r="I9856" s="119" t="s">
        <v>42</v>
      </c>
      <c r="J9856" s="121" t="s">
        <v>43</v>
      </c>
      <c r="K9856" s="121" t="s">
        <v>584</v>
      </c>
      <c r="L9856" s="131" t="s">
        <v>32</v>
      </c>
      <c r="M9856" s="120" t="s">
        <v>78</v>
      </c>
    </row>
    <row r="9857" spans="1:15">
      <c r="A9857" s="116">
        <v>9857</v>
      </c>
      <c r="B9857" s="129">
        <v>44406</v>
      </c>
      <c r="C9857" s="118">
        <f t="shared" si="469"/>
        <v>7</v>
      </c>
      <c r="D9857" s="120" t="s">
        <v>252</v>
      </c>
      <c r="E9857" s="120" t="s">
        <v>22005</v>
      </c>
      <c r="F9857" s="209" t="s">
        <v>3270</v>
      </c>
      <c r="G9857" s="119" t="s">
        <v>22006</v>
      </c>
      <c r="H9857" s="121" t="s">
        <v>344</v>
      </c>
      <c r="I9857" s="119" t="s">
        <v>30</v>
      </c>
      <c r="J9857" s="121" t="s">
        <v>77</v>
      </c>
      <c r="K9857" s="121" t="s">
        <v>584</v>
      </c>
      <c r="L9857" s="131" t="s">
        <v>32</v>
      </c>
      <c r="M9857" s="120" t="s">
        <v>78</v>
      </c>
    </row>
    <row r="9858" spans="1:15">
      <c r="A9858" s="116">
        <v>9858</v>
      </c>
      <c r="B9858" s="129">
        <v>44406</v>
      </c>
      <c r="C9858" s="118">
        <f t="shared" si="469"/>
        <v>7</v>
      </c>
      <c r="D9858" s="120" t="s">
        <v>252</v>
      </c>
      <c r="E9858" s="120" t="s">
        <v>22007</v>
      </c>
      <c r="F9858" s="209" t="s">
        <v>6979</v>
      </c>
      <c r="G9858" s="119" t="s">
        <v>1380</v>
      </c>
      <c r="H9858" s="121" t="s">
        <v>344</v>
      </c>
      <c r="I9858" s="121" t="s">
        <v>42</v>
      </c>
      <c r="J9858" s="121" t="s">
        <v>82</v>
      </c>
      <c r="K9858" s="121" t="s">
        <v>584</v>
      </c>
      <c r="L9858" s="131" t="s">
        <v>32</v>
      </c>
      <c r="M9858" s="120" t="s">
        <v>78</v>
      </c>
    </row>
    <row r="9859" spans="1:15">
      <c r="A9859" s="116">
        <v>9859</v>
      </c>
      <c r="B9859" s="129">
        <v>44406</v>
      </c>
      <c r="C9859" s="118">
        <f t="shared" si="469"/>
        <v>7</v>
      </c>
      <c r="D9859" s="120" t="s">
        <v>252</v>
      </c>
      <c r="E9859" s="120" t="s">
        <v>22008</v>
      </c>
      <c r="F9859" s="209" t="s">
        <v>579</v>
      </c>
      <c r="G9859" s="119" t="s">
        <v>22009</v>
      </c>
      <c r="H9859" s="121" t="s">
        <v>1173</v>
      </c>
      <c r="I9859" s="119" t="s">
        <v>30</v>
      </c>
      <c r="J9859" s="121" t="s">
        <v>77</v>
      </c>
      <c r="K9859" s="121" t="s">
        <v>584</v>
      </c>
      <c r="L9859" s="131" t="s">
        <v>32</v>
      </c>
      <c r="M9859" s="120" t="s">
        <v>78</v>
      </c>
    </row>
    <row r="9860" spans="1:15">
      <c r="A9860" s="116">
        <v>9860</v>
      </c>
      <c r="B9860" s="129">
        <v>44406</v>
      </c>
      <c r="C9860" s="118">
        <f t="shared" si="469"/>
        <v>7</v>
      </c>
      <c r="D9860" s="120" t="s">
        <v>252</v>
      </c>
      <c r="E9860" s="120" t="s">
        <v>22010</v>
      </c>
      <c r="F9860" s="209" t="s">
        <v>22011</v>
      </c>
      <c r="G9860" s="119" t="s">
        <v>11249</v>
      </c>
      <c r="H9860" s="121" t="s">
        <v>344</v>
      </c>
      <c r="I9860" s="121" t="s">
        <v>30</v>
      </c>
      <c r="J9860" s="121" t="s">
        <v>485</v>
      </c>
      <c r="K9860" s="121" t="s">
        <v>584</v>
      </c>
      <c r="L9860" s="131" t="s">
        <v>32</v>
      </c>
      <c r="M9860" s="120" t="s">
        <v>78</v>
      </c>
    </row>
    <row r="9861" spans="1:15" ht="27.6">
      <c r="A9861" s="116">
        <v>9861</v>
      </c>
      <c r="B9861" s="129">
        <v>44406</v>
      </c>
      <c r="C9861" s="118">
        <f t="shared" si="469"/>
        <v>7</v>
      </c>
      <c r="D9861" s="120" t="s">
        <v>252</v>
      </c>
      <c r="E9861" s="120" t="s">
        <v>22012</v>
      </c>
      <c r="F9861" s="209" t="s">
        <v>22013</v>
      </c>
      <c r="G9861" s="119" t="s">
        <v>4235</v>
      </c>
      <c r="H9861" s="121" t="s">
        <v>160</v>
      </c>
      <c r="I9861" s="119" t="s">
        <v>42</v>
      </c>
      <c r="J9861" s="121" t="s">
        <v>43</v>
      </c>
      <c r="K9861" s="121" t="s">
        <v>584</v>
      </c>
      <c r="L9861" s="131" t="s">
        <v>32</v>
      </c>
      <c r="M9861" s="120" t="s">
        <v>78</v>
      </c>
    </row>
    <row r="9862" spans="1:15">
      <c r="A9862" s="116">
        <v>9862</v>
      </c>
      <c r="B9862" s="129">
        <v>44406</v>
      </c>
      <c r="C9862" s="118">
        <f t="shared" si="469"/>
        <v>7</v>
      </c>
      <c r="D9862" s="120" t="s">
        <v>252</v>
      </c>
      <c r="E9862" s="120" t="s">
        <v>22014</v>
      </c>
      <c r="F9862" s="209" t="s">
        <v>15951</v>
      </c>
      <c r="G9862" s="119" t="s">
        <v>1629</v>
      </c>
      <c r="H9862" s="121" t="s">
        <v>86</v>
      </c>
      <c r="I9862" s="121" t="s">
        <v>42</v>
      </c>
      <c r="J9862" s="121" t="s">
        <v>82</v>
      </c>
      <c r="K9862" s="121" t="s">
        <v>584</v>
      </c>
      <c r="L9862" s="131" t="s">
        <v>32</v>
      </c>
      <c r="M9862" s="120" t="s">
        <v>78</v>
      </c>
    </row>
    <row r="9863" spans="1:15">
      <c r="A9863" s="116">
        <v>9863</v>
      </c>
      <c r="B9863" s="129">
        <v>44406</v>
      </c>
      <c r="C9863" s="118">
        <f t="shared" si="469"/>
        <v>7</v>
      </c>
      <c r="D9863" s="120" t="s">
        <v>252</v>
      </c>
      <c r="E9863" s="120" t="s">
        <v>22015</v>
      </c>
      <c r="F9863" s="209" t="s">
        <v>547</v>
      </c>
      <c r="G9863" s="119" t="s">
        <v>2975</v>
      </c>
      <c r="H9863" s="121" t="s">
        <v>140</v>
      </c>
      <c r="I9863" s="119" t="s">
        <v>30</v>
      </c>
      <c r="J9863" s="121" t="s">
        <v>87</v>
      </c>
      <c r="K9863" s="121" t="s">
        <v>584</v>
      </c>
      <c r="L9863" s="131" t="s">
        <v>32</v>
      </c>
      <c r="M9863" s="120" t="s">
        <v>78</v>
      </c>
    </row>
    <row r="9864" spans="1:15" ht="27.6">
      <c r="A9864" s="116">
        <v>9864</v>
      </c>
      <c r="B9864" s="129">
        <v>44406</v>
      </c>
      <c r="C9864" s="118">
        <f t="shared" si="469"/>
        <v>7</v>
      </c>
      <c r="D9864" s="120" t="s">
        <v>252</v>
      </c>
      <c r="E9864" s="120" t="s">
        <v>22016</v>
      </c>
      <c r="F9864" s="209" t="s">
        <v>22017</v>
      </c>
      <c r="G9864" s="119" t="s">
        <v>22018</v>
      </c>
      <c r="H9864" s="121" t="s">
        <v>53</v>
      </c>
      <c r="I9864" s="121" t="s">
        <v>30</v>
      </c>
      <c r="J9864" s="121" t="s">
        <v>1540</v>
      </c>
      <c r="K9864" s="121" t="s">
        <v>584</v>
      </c>
      <c r="L9864" s="131" t="s">
        <v>32</v>
      </c>
      <c r="M9864" s="120" t="s">
        <v>33</v>
      </c>
      <c r="N9864" s="131">
        <v>44428</v>
      </c>
      <c r="O9864" s="131">
        <v>44459</v>
      </c>
    </row>
    <row r="9865" spans="1:15">
      <c r="A9865" s="116">
        <v>9865</v>
      </c>
      <c r="B9865" s="129">
        <v>44533</v>
      </c>
      <c r="D9865" s="120" t="s">
        <v>25</v>
      </c>
      <c r="E9865" s="120" t="s">
        <v>22019</v>
      </c>
      <c r="F9865" s="209" t="s">
        <v>20251</v>
      </c>
      <c r="G9865" s="119" t="s">
        <v>22020</v>
      </c>
      <c r="H9865" s="121" t="s">
        <v>118</v>
      </c>
      <c r="I9865" s="121" t="s">
        <v>30</v>
      </c>
      <c r="J9865" s="121" t="s">
        <v>7271</v>
      </c>
      <c r="K9865" s="121" t="s">
        <v>65</v>
      </c>
      <c r="L9865" s="157" t="s">
        <v>32</v>
      </c>
      <c r="M9865" s="120" t="s">
        <v>78</v>
      </c>
    </row>
    <row r="9866" spans="1:15">
      <c r="A9866" s="116">
        <v>9866</v>
      </c>
      <c r="B9866" s="129">
        <v>44406</v>
      </c>
      <c r="C9866" s="118">
        <f>IF(B9866&lt;&gt;0,MONTH(B9866),0)</f>
        <v>7</v>
      </c>
      <c r="D9866" s="119" t="s">
        <v>25</v>
      </c>
      <c r="E9866" s="120" t="s">
        <v>22021</v>
      </c>
      <c r="F9866" s="209" t="s">
        <v>22022</v>
      </c>
      <c r="G9866" s="119" t="s">
        <v>22023</v>
      </c>
      <c r="H9866" s="121" t="s">
        <v>41</v>
      </c>
      <c r="I9866" s="121" t="s">
        <v>30</v>
      </c>
      <c r="J9866" s="121" t="s">
        <v>7280</v>
      </c>
      <c r="K9866" s="121" t="s">
        <v>584</v>
      </c>
      <c r="L9866" s="131" t="s">
        <v>32</v>
      </c>
      <c r="M9866" s="120" t="s">
        <v>78</v>
      </c>
    </row>
    <row r="9867" spans="1:15">
      <c r="A9867" s="116">
        <v>9867</v>
      </c>
      <c r="B9867" s="129">
        <v>44406</v>
      </c>
      <c r="C9867" s="118">
        <f>IF(B9867&lt;&gt;0,MONTH(B9867),0)</f>
        <v>7</v>
      </c>
      <c r="D9867" s="119" t="s">
        <v>25</v>
      </c>
      <c r="E9867" s="120" t="s">
        <v>22024</v>
      </c>
      <c r="F9867" s="209" t="s">
        <v>22025</v>
      </c>
      <c r="G9867" s="119" t="s">
        <v>22026</v>
      </c>
      <c r="H9867" s="121" t="s">
        <v>97</v>
      </c>
      <c r="I9867" s="121" t="s">
        <v>30</v>
      </c>
      <c r="J9867" s="121" t="s">
        <v>485</v>
      </c>
      <c r="K9867" s="121" t="s">
        <v>584</v>
      </c>
      <c r="L9867" s="131" t="s">
        <v>32</v>
      </c>
      <c r="M9867" s="120" t="s">
        <v>78</v>
      </c>
    </row>
    <row r="9868" spans="1:15">
      <c r="A9868" s="116">
        <v>9868</v>
      </c>
      <c r="B9868" s="129">
        <v>44406</v>
      </c>
      <c r="C9868" s="118">
        <f>IF(B9868&lt;&gt;0,MONTH(B9868),0)</f>
        <v>7</v>
      </c>
      <c r="D9868" s="119" t="s">
        <v>25</v>
      </c>
      <c r="E9868" s="120" t="s">
        <v>22027</v>
      </c>
      <c r="F9868" s="209" t="s">
        <v>22028</v>
      </c>
      <c r="G9868" s="119" t="s">
        <v>22029</v>
      </c>
      <c r="H9868" s="121" t="s">
        <v>160</v>
      </c>
      <c r="I9868" s="119" t="s">
        <v>30</v>
      </c>
      <c r="J9868" s="121" t="s">
        <v>31</v>
      </c>
      <c r="K9868" s="121" t="s">
        <v>584</v>
      </c>
      <c r="L9868" s="131" t="s">
        <v>32</v>
      </c>
      <c r="M9868" s="120" t="s">
        <v>78</v>
      </c>
    </row>
    <row r="9869" spans="1:15">
      <c r="A9869" s="116">
        <v>9869</v>
      </c>
      <c r="B9869" s="129">
        <v>44533</v>
      </c>
      <c r="D9869" s="120" t="s">
        <v>25</v>
      </c>
      <c r="E9869" s="120" t="s">
        <v>22030</v>
      </c>
      <c r="F9869" s="209" t="s">
        <v>17530</v>
      </c>
      <c r="G9869" s="119" t="s">
        <v>17531</v>
      </c>
      <c r="H9869" s="121" t="s">
        <v>29</v>
      </c>
      <c r="I9869" s="119" t="s">
        <v>196</v>
      </c>
      <c r="J9869" s="121" t="s">
        <v>196</v>
      </c>
      <c r="K9869" s="121" t="s">
        <v>65</v>
      </c>
      <c r="L9869" s="157" t="s">
        <v>32</v>
      </c>
      <c r="M9869" s="120" t="s">
        <v>78</v>
      </c>
    </row>
    <row r="9870" spans="1:15">
      <c r="A9870" s="116">
        <v>9870</v>
      </c>
      <c r="B9870" s="129">
        <v>44406</v>
      </c>
      <c r="C9870" s="118">
        <f t="shared" ref="C9870:C9901" si="470">IF(B9870&lt;&gt;0,MONTH(B9870),0)</f>
        <v>7</v>
      </c>
      <c r="D9870" s="119" t="s">
        <v>25</v>
      </c>
      <c r="E9870" s="120" t="s">
        <v>22031</v>
      </c>
      <c r="F9870" s="209" t="s">
        <v>22032</v>
      </c>
      <c r="G9870" s="119" t="s">
        <v>22033</v>
      </c>
      <c r="H9870" s="121" t="s">
        <v>97</v>
      </c>
      <c r="I9870" s="121" t="s">
        <v>42</v>
      </c>
      <c r="J9870" s="121" t="s">
        <v>319</v>
      </c>
      <c r="K9870" s="121" t="s">
        <v>584</v>
      </c>
      <c r="L9870" s="131" t="s">
        <v>32</v>
      </c>
      <c r="M9870" s="120" t="s">
        <v>78</v>
      </c>
    </row>
    <row r="9871" spans="1:15">
      <c r="A9871" s="116">
        <v>9871</v>
      </c>
      <c r="B9871" s="129">
        <v>44406</v>
      </c>
      <c r="C9871" s="118">
        <f t="shared" si="470"/>
        <v>7</v>
      </c>
      <c r="D9871" s="119" t="s">
        <v>25</v>
      </c>
      <c r="E9871" s="120" t="s">
        <v>22034</v>
      </c>
      <c r="F9871" s="209" t="s">
        <v>1835</v>
      </c>
      <c r="G9871" s="119" t="s">
        <v>5337</v>
      </c>
      <c r="H9871" s="121" t="s">
        <v>97</v>
      </c>
      <c r="I9871" s="119" t="s">
        <v>30</v>
      </c>
      <c r="J9871" s="121" t="s">
        <v>77</v>
      </c>
      <c r="K9871" s="121" t="s">
        <v>584</v>
      </c>
      <c r="L9871" s="131" t="s">
        <v>32</v>
      </c>
      <c r="M9871" s="120" t="s">
        <v>78</v>
      </c>
    </row>
    <row r="9872" spans="1:15">
      <c r="A9872" s="116">
        <v>9872</v>
      </c>
      <c r="B9872" s="129">
        <v>44406</v>
      </c>
      <c r="C9872" s="118">
        <f t="shared" si="470"/>
        <v>7</v>
      </c>
      <c r="D9872" s="119" t="s">
        <v>25</v>
      </c>
      <c r="E9872" s="120" t="s">
        <v>22035</v>
      </c>
      <c r="F9872" s="209" t="s">
        <v>22036</v>
      </c>
      <c r="G9872" s="119" t="s">
        <v>5337</v>
      </c>
      <c r="H9872" s="121" t="s">
        <v>97</v>
      </c>
      <c r="I9872" s="121" t="s">
        <v>42</v>
      </c>
      <c r="J9872" s="121" t="s">
        <v>72</v>
      </c>
      <c r="K9872" s="121" t="s">
        <v>584</v>
      </c>
      <c r="L9872" s="131" t="s">
        <v>32</v>
      </c>
      <c r="M9872" s="120" t="s">
        <v>78</v>
      </c>
    </row>
    <row r="9873" spans="1:25">
      <c r="A9873" s="116">
        <v>9873</v>
      </c>
      <c r="B9873" s="129">
        <v>44406</v>
      </c>
      <c r="C9873" s="118">
        <f t="shared" si="470"/>
        <v>7</v>
      </c>
      <c r="D9873" s="119" t="s">
        <v>25</v>
      </c>
      <c r="E9873" s="120" t="s">
        <v>22037</v>
      </c>
      <c r="F9873" s="209" t="s">
        <v>1462</v>
      </c>
      <c r="G9873" s="119" t="s">
        <v>22038</v>
      </c>
      <c r="H9873" s="121" t="s">
        <v>101</v>
      </c>
      <c r="I9873" s="119" t="s">
        <v>30</v>
      </c>
      <c r="J9873" s="121" t="s">
        <v>529</v>
      </c>
      <c r="K9873" s="121" t="s">
        <v>584</v>
      </c>
      <c r="L9873" s="131" t="s">
        <v>32</v>
      </c>
      <c r="M9873" s="120" t="s">
        <v>78</v>
      </c>
    </row>
    <row r="9874" spans="1:25" ht="27.6">
      <c r="A9874" s="116">
        <v>9874</v>
      </c>
      <c r="B9874" s="129">
        <v>44406</v>
      </c>
      <c r="C9874" s="118">
        <f t="shared" si="470"/>
        <v>7</v>
      </c>
      <c r="D9874" s="120" t="s">
        <v>25</v>
      </c>
      <c r="E9874" s="120" t="s">
        <v>22039</v>
      </c>
      <c r="F9874" s="209" t="s">
        <v>22040</v>
      </c>
      <c r="G9874" s="119" t="s">
        <v>3163</v>
      </c>
      <c r="H9874" s="121" t="s">
        <v>86</v>
      </c>
      <c r="I9874" s="119" t="s">
        <v>30</v>
      </c>
      <c r="J9874" s="121" t="s">
        <v>77</v>
      </c>
      <c r="K9874" s="121" t="s">
        <v>65</v>
      </c>
      <c r="L9874" s="131" t="s">
        <v>20657</v>
      </c>
      <c r="M9874" s="120" t="s">
        <v>78</v>
      </c>
      <c r="N9874" s="131">
        <v>44454</v>
      </c>
      <c r="Y9874" s="116" t="s">
        <v>22041</v>
      </c>
    </row>
    <row r="9875" spans="1:25">
      <c r="A9875" s="116">
        <v>9875</v>
      </c>
      <c r="B9875" s="129">
        <v>44407</v>
      </c>
      <c r="C9875" s="118">
        <f t="shared" si="470"/>
        <v>7</v>
      </c>
      <c r="D9875" s="120" t="s">
        <v>252</v>
      </c>
      <c r="E9875" s="120" t="s">
        <v>22042</v>
      </c>
      <c r="F9875" s="209" t="s">
        <v>22043</v>
      </c>
      <c r="G9875" s="119" t="s">
        <v>22044</v>
      </c>
      <c r="H9875" s="121" t="s">
        <v>53</v>
      </c>
      <c r="I9875" s="119" t="s">
        <v>42</v>
      </c>
      <c r="J9875" s="121" t="s">
        <v>43</v>
      </c>
      <c r="K9875" s="121" t="s">
        <v>20909</v>
      </c>
      <c r="L9875" s="131" t="s">
        <v>32</v>
      </c>
      <c r="M9875" s="120" t="s">
        <v>33</v>
      </c>
      <c r="N9875" s="131">
        <v>44410</v>
      </c>
      <c r="O9875" s="131">
        <v>44509</v>
      </c>
    </row>
    <row r="9876" spans="1:25">
      <c r="A9876" s="116">
        <v>9876</v>
      </c>
      <c r="B9876" s="129">
        <v>44407</v>
      </c>
      <c r="C9876" s="118">
        <f t="shared" si="470"/>
        <v>7</v>
      </c>
      <c r="D9876" s="120" t="s">
        <v>252</v>
      </c>
      <c r="E9876" s="120" t="s">
        <v>22045</v>
      </c>
      <c r="F9876" s="209" t="s">
        <v>175</v>
      </c>
      <c r="G9876" s="119" t="s">
        <v>22046</v>
      </c>
      <c r="H9876" s="121" t="s">
        <v>1173</v>
      </c>
      <c r="I9876" s="119" t="s">
        <v>30</v>
      </c>
      <c r="J9876" s="121" t="s">
        <v>87</v>
      </c>
      <c r="K9876" s="121" t="s">
        <v>20909</v>
      </c>
      <c r="L9876" s="131" t="s">
        <v>32</v>
      </c>
      <c r="M9876" s="120" t="s">
        <v>9290</v>
      </c>
    </row>
    <row r="9877" spans="1:25">
      <c r="A9877" s="116">
        <v>9877</v>
      </c>
      <c r="B9877" s="129">
        <v>44407</v>
      </c>
      <c r="C9877" s="118">
        <f t="shared" si="470"/>
        <v>7</v>
      </c>
      <c r="D9877" s="120" t="s">
        <v>252</v>
      </c>
      <c r="E9877" s="120" t="s">
        <v>22047</v>
      </c>
      <c r="F9877" s="209" t="s">
        <v>22048</v>
      </c>
      <c r="G9877" s="119" t="s">
        <v>22049</v>
      </c>
      <c r="H9877" s="121" t="s">
        <v>140</v>
      </c>
      <c r="I9877" s="121" t="s">
        <v>42</v>
      </c>
      <c r="J9877" s="121" t="s">
        <v>82</v>
      </c>
      <c r="K9877" s="121" t="s">
        <v>20909</v>
      </c>
      <c r="L9877" s="131" t="s">
        <v>32</v>
      </c>
      <c r="M9877" s="120" t="s">
        <v>9290</v>
      </c>
    </row>
    <row r="9878" spans="1:25">
      <c r="A9878" s="116">
        <v>9878</v>
      </c>
      <c r="B9878" s="129">
        <v>44407</v>
      </c>
      <c r="C9878" s="118">
        <f t="shared" si="470"/>
        <v>7</v>
      </c>
      <c r="D9878" s="120" t="s">
        <v>252</v>
      </c>
      <c r="E9878" s="120" t="s">
        <v>22050</v>
      </c>
      <c r="F9878" s="209" t="s">
        <v>22051</v>
      </c>
      <c r="G9878" s="119" t="s">
        <v>22052</v>
      </c>
      <c r="H9878" s="121" t="s">
        <v>86</v>
      </c>
      <c r="I9878" s="119" t="s">
        <v>30</v>
      </c>
      <c r="J9878" s="121" t="s">
        <v>77</v>
      </c>
      <c r="K9878" s="121" t="s">
        <v>20909</v>
      </c>
      <c r="L9878" s="131" t="s">
        <v>32</v>
      </c>
      <c r="M9878" s="120" t="s">
        <v>9290</v>
      </c>
    </row>
    <row r="9879" spans="1:25">
      <c r="A9879" s="116">
        <v>9879</v>
      </c>
      <c r="B9879" s="129">
        <v>44407</v>
      </c>
      <c r="C9879" s="118">
        <f t="shared" si="470"/>
        <v>7</v>
      </c>
      <c r="D9879" s="120" t="s">
        <v>252</v>
      </c>
      <c r="E9879" s="120" t="s">
        <v>22053</v>
      </c>
      <c r="F9879" s="209" t="s">
        <v>22054</v>
      </c>
      <c r="G9879" s="119" t="s">
        <v>4780</v>
      </c>
      <c r="H9879" s="121" t="s">
        <v>86</v>
      </c>
      <c r="I9879" s="119" t="s">
        <v>30</v>
      </c>
      <c r="J9879" s="121" t="s">
        <v>77</v>
      </c>
      <c r="K9879" s="121" t="s">
        <v>20909</v>
      </c>
      <c r="L9879" s="131" t="s">
        <v>32</v>
      </c>
      <c r="M9879" s="120" t="s">
        <v>9290</v>
      </c>
    </row>
    <row r="9880" spans="1:25">
      <c r="A9880" s="116">
        <v>9880</v>
      </c>
      <c r="B9880" s="129">
        <v>44587</v>
      </c>
      <c r="C9880" s="118">
        <f t="shared" si="470"/>
        <v>1</v>
      </c>
      <c r="D9880" s="120" t="s">
        <v>252</v>
      </c>
      <c r="E9880" s="120" t="s">
        <v>22055</v>
      </c>
      <c r="F9880" s="209" t="s">
        <v>22056</v>
      </c>
      <c r="G9880" s="119" t="s">
        <v>22057</v>
      </c>
      <c r="H9880" s="121" t="s">
        <v>140</v>
      </c>
      <c r="I9880" s="119" t="s">
        <v>42</v>
      </c>
      <c r="J9880" s="121" t="s">
        <v>43</v>
      </c>
      <c r="K9880" s="121" t="s">
        <v>20909</v>
      </c>
      <c r="L9880" s="131" t="s">
        <v>32</v>
      </c>
      <c r="M9880" s="120" t="s">
        <v>9290</v>
      </c>
    </row>
    <row r="9881" spans="1:25" ht="27.6">
      <c r="A9881" s="116">
        <v>9881</v>
      </c>
      <c r="B9881" s="129">
        <v>44407</v>
      </c>
      <c r="C9881" s="118">
        <f t="shared" si="470"/>
        <v>7</v>
      </c>
      <c r="D9881" s="120" t="s">
        <v>252</v>
      </c>
      <c r="E9881" s="120" t="s">
        <v>22058</v>
      </c>
      <c r="F9881" s="209" t="s">
        <v>22059</v>
      </c>
      <c r="G9881" s="119" t="s">
        <v>12536</v>
      </c>
      <c r="H9881" s="121" t="s">
        <v>140</v>
      </c>
      <c r="I9881" s="121" t="s">
        <v>30</v>
      </c>
      <c r="J9881" s="121" t="s">
        <v>1544</v>
      </c>
      <c r="K9881" s="121" t="s">
        <v>20909</v>
      </c>
      <c r="L9881" s="131" t="s">
        <v>32</v>
      </c>
      <c r="M9881" s="120" t="s">
        <v>9290</v>
      </c>
    </row>
    <row r="9882" spans="1:25">
      <c r="A9882" s="116">
        <v>9882</v>
      </c>
      <c r="B9882" s="129">
        <v>44407</v>
      </c>
      <c r="C9882" s="118">
        <f t="shared" si="470"/>
        <v>7</v>
      </c>
      <c r="D9882" s="120" t="s">
        <v>252</v>
      </c>
      <c r="E9882" s="120" t="s">
        <v>22060</v>
      </c>
      <c r="F9882" s="209" t="s">
        <v>21445</v>
      </c>
      <c r="G9882" s="119" t="s">
        <v>22061</v>
      </c>
      <c r="H9882" s="121" t="s">
        <v>29</v>
      </c>
      <c r="I9882" s="121" t="s">
        <v>42</v>
      </c>
      <c r="J9882" s="121" t="s">
        <v>2268</v>
      </c>
      <c r="K9882" s="121" t="s">
        <v>40503</v>
      </c>
      <c r="L9882" s="131" t="s">
        <v>22062</v>
      </c>
      <c r="M9882" s="120" t="s">
        <v>9290</v>
      </c>
    </row>
    <row r="9883" spans="1:25" ht="27.6">
      <c r="A9883" s="116">
        <v>9883</v>
      </c>
      <c r="B9883" s="129">
        <v>44407</v>
      </c>
      <c r="C9883" s="118">
        <f t="shared" si="470"/>
        <v>7</v>
      </c>
      <c r="D9883" s="120" t="s">
        <v>25</v>
      </c>
      <c r="E9883" s="120" t="s">
        <v>22063</v>
      </c>
      <c r="F9883" s="209" t="s">
        <v>22064</v>
      </c>
      <c r="G9883" s="119" t="s">
        <v>3018</v>
      </c>
      <c r="H9883" s="121" t="s">
        <v>344</v>
      </c>
      <c r="I9883" s="119" t="s">
        <v>30</v>
      </c>
      <c r="J9883" s="121" t="s">
        <v>87</v>
      </c>
      <c r="K9883" s="121" t="s">
        <v>65</v>
      </c>
      <c r="L9883" s="131" t="s">
        <v>32</v>
      </c>
      <c r="M9883" s="120" t="s">
        <v>78</v>
      </c>
    </row>
    <row r="9884" spans="1:25" ht="27.6">
      <c r="A9884" s="116">
        <v>9884</v>
      </c>
      <c r="B9884" s="129">
        <v>44407</v>
      </c>
      <c r="C9884" s="118">
        <f t="shared" si="470"/>
        <v>7</v>
      </c>
      <c r="D9884" s="120" t="s">
        <v>25</v>
      </c>
      <c r="E9884" s="120" t="s">
        <v>22065</v>
      </c>
      <c r="F9884" s="209" t="s">
        <v>22066</v>
      </c>
      <c r="G9884" s="119" t="s">
        <v>22067</v>
      </c>
      <c r="H9884" s="121" t="s">
        <v>97</v>
      </c>
      <c r="I9884" s="121" t="s">
        <v>42</v>
      </c>
      <c r="J9884" s="121" t="s">
        <v>17461</v>
      </c>
      <c r="K9884" s="121" t="s">
        <v>65</v>
      </c>
      <c r="L9884" s="131" t="s">
        <v>32</v>
      </c>
      <c r="M9884" s="120" t="s">
        <v>33</v>
      </c>
      <c r="N9884" s="131">
        <v>44413</v>
      </c>
      <c r="O9884" s="131">
        <v>44446</v>
      </c>
    </row>
    <row r="9885" spans="1:25">
      <c r="A9885" s="116">
        <v>9885</v>
      </c>
      <c r="B9885" s="129">
        <v>44407</v>
      </c>
      <c r="C9885" s="118">
        <f t="shared" si="470"/>
        <v>7</v>
      </c>
      <c r="D9885" s="120" t="s">
        <v>25</v>
      </c>
      <c r="E9885" s="120" t="s">
        <v>22068</v>
      </c>
      <c r="F9885" s="209" t="s">
        <v>22069</v>
      </c>
      <c r="G9885" s="119" t="s">
        <v>22070</v>
      </c>
      <c r="H9885" s="121" t="s">
        <v>101</v>
      </c>
      <c r="I9885" s="119" t="s">
        <v>30</v>
      </c>
      <c r="J9885" s="121" t="s">
        <v>87</v>
      </c>
      <c r="K9885" s="121" t="s">
        <v>65</v>
      </c>
      <c r="L9885" s="131" t="s">
        <v>32</v>
      </c>
      <c r="M9885" s="120" t="s">
        <v>78</v>
      </c>
    </row>
    <row r="9886" spans="1:25">
      <c r="A9886" s="116">
        <v>9886</v>
      </c>
      <c r="B9886" s="129">
        <v>44407</v>
      </c>
      <c r="C9886" s="118">
        <f t="shared" si="470"/>
        <v>7</v>
      </c>
      <c r="D9886" s="120" t="s">
        <v>25</v>
      </c>
      <c r="E9886" s="120" t="s">
        <v>22071</v>
      </c>
      <c r="F9886" s="209" t="s">
        <v>22072</v>
      </c>
      <c r="G9886" s="119" t="s">
        <v>5337</v>
      </c>
      <c r="H9886" s="121" t="s">
        <v>1173</v>
      </c>
      <c r="I9886" s="119" t="s">
        <v>30</v>
      </c>
      <c r="J9886" s="121" t="s">
        <v>77</v>
      </c>
      <c r="K9886" s="121" t="s">
        <v>65</v>
      </c>
      <c r="L9886" s="131" t="s">
        <v>32</v>
      </c>
      <c r="M9886" s="120" t="s">
        <v>78</v>
      </c>
    </row>
    <row r="9887" spans="1:25">
      <c r="A9887" s="116">
        <v>9887</v>
      </c>
      <c r="B9887" s="129">
        <v>44407</v>
      </c>
      <c r="C9887" s="118">
        <f t="shared" si="470"/>
        <v>7</v>
      </c>
      <c r="D9887" s="120" t="s">
        <v>25</v>
      </c>
      <c r="E9887" s="120" t="s">
        <v>22073</v>
      </c>
      <c r="F9887" s="209" t="s">
        <v>22074</v>
      </c>
      <c r="G9887" s="119" t="s">
        <v>22075</v>
      </c>
      <c r="H9887" s="121" t="s">
        <v>29</v>
      </c>
      <c r="I9887" s="119" t="s">
        <v>30</v>
      </c>
      <c r="J9887" s="121" t="s">
        <v>77</v>
      </c>
      <c r="K9887" s="121" t="s">
        <v>65</v>
      </c>
      <c r="L9887" s="131" t="s">
        <v>32</v>
      </c>
      <c r="M9887" s="120" t="s">
        <v>33</v>
      </c>
      <c r="O9887" s="131">
        <v>44446</v>
      </c>
    </row>
    <row r="9888" spans="1:25">
      <c r="A9888" s="116">
        <v>9888</v>
      </c>
      <c r="B9888" s="129">
        <v>44407</v>
      </c>
      <c r="C9888" s="118">
        <f t="shared" si="470"/>
        <v>7</v>
      </c>
      <c r="D9888" s="120" t="s">
        <v>25</v>
      </c>
      <c r="E9888" s="120" t="s">
        <v>22076</v>
      </c>
      <c r="F9888" s="209" t="s">
        <v>9710</v>
      </c>
      <c r="G9888" s="119" t="s">
        <v>7807</v>
      </c>
      <c r="H9888" s="121" t="s">
        <v>97</v>
      </c>
      <c r="I9888" s="119" t="s">
        <v>30</v>
      </c>
      <c r="J9888" s="121" t="s">
        <v>77</v>
      </c>
      <c r="K9888" s="121" t="s">
        <v>65</v>
      </c>
      <c r="L9888" s="131" t="s">
        <v>32</v>
      </c>
      <c r="M9888" s="120" t="s">
        <v>33</v>
      </c>
      <c r="N9888" s="131">
        <v>44432</v>
      </c>
      <c r="O9888" s="131">
        <v>44463</v>
      </c>
    </row>
    <row r="9889" spans="1:20" ht="27.6">
      <c r="A9889" s="116">
        <v>9889</v>
      </c>
      <c r="B9889" s="129">
        <v>44407</v>
      </c>
      <c r="C9889" s="118">
        <f t="shared" si="470"/>
        <v>7</v>
      </c>
      <c r="D9889" s="120" t="s">
        <v>25</v>
      </c>
      <c r="E9889" s="120" t="s">
        <v>22077</v>
      </c>
      <c r="F9889" s="209" t="s">
        <v>22078</v>
      </c>
      <c r="G9889" s="119" t="s">
        <v>22079</v>
      </c>
      <c r="H9889" s="121" t="s">
        <v>97</v>
      </c>
      <c r="I9889" s="119" t="s">
        <v>30</v>
      </c>
      <c r="J9889" s="121" t="s">
        <v>77</v>
      </c>
      <c r="K9889" s="121" t="s">
        <v>65</v>
      </c>
      <c r="L9889" s="131" t="s">
        <v>32</v>
      </c>
      <c r="M9889" s="120" t="s">
        <v>78</v>
      </c>
    </row>
    <row r="9890" spans="1:20">
      <c r="A9890" s="116">
        <v>9890</v>
      </c>
      <c r="B9890" s="129">
        <v>44407</v>
      </c>
      <c r="C9890" s="118">
        <f t="shared" si="470"/>
        <v>7</v>
      </c>
      <c r="D9890" s="120" t="s">
        <v>25</v>
      </c>
      <c r="E9890" s="120" t="s">
        <v>22080</v>
      </c>
      <c r="F9890" s="209" t="s">
        <v>469</v>
      </c>
      <c r="G9890" s="119" t="s">
        <v>12729</v>
      </c>
      <c r="H9890" s="121" t="s">
        <v>29</v>
      </c>
      <c r="I9890" s="121" t="s">
        <v>42</v>
      </c>
      <c r="J9890" s="119" t="s">
        <v>3146</v>
      </c>
      <c r="K9890" s="121" t="s">
        <v>65</v>
      </c>
      <c r="L9890" s="131" t="s">
        <v>32</v>
      </c>
      <c r="M9890" s="120" t="s">
        <v>78</v>
      </c>
    </row>
    <row r="9891" spans="1:20" ht="27.6">
      <c r="A9891" s="116">
        <v>9891</v>
      </c>
      <c r="B9891" s="129">
        <v>44407</v>
      </c>
      <c r="C9891" s="118">
        <f t="shared" si="470"/>
        <v>7</v>
      </c>
      <c r="D9891" s="120" t="s">
        <v>252</v>
      </c>
      <c r="E9891" s="120" t="s">
        <v>22081</v>
      </c>
      <c r="F9891" s="209" t="s">
        <v>19840</v>
      </c>
      <c r="G9891" s="119" t="s">
        <v>8079</v>
      </c>
      <c r="H9891" s="121" t="s">
        <v>29</v>
      </c>
      <c r="I9891" s="121" t="s">
        <v>30</v>
      </c>
      <c r="J9891" s="121" t="s">
        <v>485</v>
      </c>
      <c r="K9891" s="121" t="s">
        <v>65</v>
      </c>
      <c r="L9891" s="131" t="s">
        <v>32</v>
      </c>
      <c r="M9891" s="120" t="s">
        <v>78</v>
      </c>
    </row>
    <row r="9892" spans="1:20">
      <c r="A9892" s="116">
        <v>9892</v>
      </c>
      <c r="B9892" s="129">
        <v>44410</v>
      </c>
      <c r="C9892" s="118">
        <f t="shared" si="470"/>
        <v>8</v>
      </c>
      <c r="D9892" s="120" t="s">
        <v>252</v>
      </c>
      <c r="E9892" s="120" t="s">
        <v>22082</v>
      </c>
      <c r="F9892" s="209" t="s">
        <v>676</v>
      </c>
      <c r="G9892" s="119" t="s">
        <v>22083</v>
      </c>
      <c r="H9892" s="121" t="s">
        <v>53</v>
      </c>
      <c r="I9892" s="119" t="s">
        <v>30</v>
      </c>
      <c r="J9892" s="121" t="s">
        <v>838</v>
      </c>
      <c r="K9892" s="121" t="s">
        <v>18450</v>
      </c>
      <c r="L9892" s="131" t="s">
        <v>32</v>
      </c>
      <c r="M9892" s="120" t="s">
        <v>9290</v>
      </c>
    </row>
    <row r="9893" spans="1:20">
      <c r="A9893" s="116">
        <v>9893</v>
      </c>
      <c r="B9893" s="129">
        <v>44410</v>
      </c>
      <c r="C9893" s="118">
        <f t="shared" si="470"/>
        <v>8</v>
      </c>
      <c r="D9893" s="120" t="s">
        <v>252</v>
      </c>
      <c r="E9893" s="120" t="s">
        <v>22084</v>
      </c>
      <c r="F9893" s="209" t="s">
        <v>22085</v>
      </c>
      <c r="G9893" s="119" t="s">
        <v>22086</v>
      </c>
      <c r="H9893" s="121" t="s">
        <v>29</v>
      </c>
      <c r="I9893" s="119" t="s">
        <v>30</v>
      </c>
      <c r="J9893" s="121" t="s">
        <v>31</v>
      </c>
      <c r="K9893" s="121" t="s">
        <v>18450</v>
      </c>
      <c r="L9893" s="131" t="s">
        <v>32</v>
      </c>
      <c r="M9893" s="120" t="s">
        <v>33</v>
      </c>
      <c r="N9893" s="131">
        <v>44411</v>
      </c>
      <c r="O9893" s="131">
        <v>44592</v>
      </c>
    </row>
    <row r="9894" spans="1:20">
      <c r="A9894" s="116">
        <v>9894</v>
      </c>
      <c r="B9894" s="129">
        <v>44410</v>
      </c>
      <c r="C9894" s="118">
        <f t="shared" si="470"/>
        <v>8</v>
      </c>
      <c r="D9894" s="120" t="s">
        <v>252</v>
      </c>
      <c r="E9894" s="120" t="s">
        <v>22087</v>
      </c>
      <c r="F9894" s="209" t="s">
        <v>22088</v>
      </c>
      <c r="G9894" s="119" t="s">
        <v>22089</v>
      </c>
      <c r="H9894" s="121" t="s">
        <v>101</v>
      </c>
      <c r="I9894" s="119" t="s">
        <v>30</v>
      </c>
      <c r="J9894" s="121" t="s">
        <v>838</v>
      </c>
      <c r="K9894" s="121" t="s">
        <v>18450</v>
      </c>
      <c r="L9894" s="131" t="s">
        <v>32</v>
      </c>
      <c r="M9894" s="120" t="s">
        <v>33</v>
      </c>
      <c r="N9894" s="131">
        <v>44411</v>
      </c>
      <c r="S9894" s="120" t="s">
        <v>724</v>
      </c>
      <c r="T9894" s="126">
        <v>44412</v>
      </c>
    </row>
    <row r="9895" spans="1:20" ht="27.6">
      <c r="A9895" s="116">
        <v>9895</v>
      </c>
      <c r="B9895" s="129">
        <v>44410</v>
      </c>
      <c r="C9895" s="118">
        <f t="shared" si="470"/>
        <v>8</v>
      </c>
      <c r="D9895" s="120" t="s">
        <v>252</v>
      </c>
      <c r="E9895" s="120" t="s">
        <v>22090</v>
      </c>
      <c r="F9895" s="209" t="s">
        <v>22091</v>
      </c>
      <c r="G9895" s="119" t="s">
        <v>22092</v>
      </c>
      <c r="H9895" s="121" t="s">
        <v>53</v>
      </c>
      <c r="I9895" s="119" t="s">
        <v>30</v>
      </c>
      <c r="J9895" s="121" t="s">
        <v>3749</v>
      </c>
      <c r="K9895" s="121" t="s">
        <v>18450</v>
      </c>
      <c r="L9895" s="131" t="s">
        <v>32</v>
      </c>
      <c r="M9895" s="120" t="s">
        <v>9290</v>
      </c>
    </row>
    <row r="9896" spans="1:20" ht="27.6">
      <c r="A9896" s="116">
        <v>9896</v>
      </c>
      <c r="B9896" s="129">
        <v>44410</v>
      </c>
      <c r="C9896" s="118">
        <f t="shared" si="470"/>
        <v>8</v>
      </c>
      <c r="D9896" s="120" t="s">
        <v>252</v>
      </c>
      <c r="E9896" s="120" t="s">
        <v>22093</v>
      </c>
      <c r="F9896" s="209" t="s">
        <v>22094</v>
      </c>
      <c r="G9896" s="119" t="s">
        <v>17420</v>
      </c>
      <c r="H9896" s="121" t="s">
        <v>140</v>
      </c>
      <c r="I9896" s="121" t="s">
        <v>30</v>
      </c>
      <c r="J9896" s="121" t="s">
        <v>7216</v>
      </c>
      <c r="K9896" s="121" t="s">
        <v>18450</v>
      </c>
      <c r="L9896" s="131" t="s">
        <v>32</v>
      </c>
      <c r="M9896" s="120" t="s">
        <v>9290</v>
      </c>
    </row>
    <row r="9897" spans="1:20" ht="27.6">
      <c r="A9897" s="116">
        <v>9897</v>
      </c>
      <c r="B9897" s="129">
        <v>44410</v>
      </c>
      <c r="C9897" s="118">
        <f t="shared" si="470"/>
        <v>8</v>
      </c>
      <c r="D9897" s="120" t="s">
        <v>252</v>
      </c>
      <c r="E9897" s="120" t="s">
        <v>22095</v>
      </c>
      <c r="F9897" s="209" t="s">
        <v>22096</v>
      </c>
      <c r="G9897" s="119" t="s">
        <v>1129</v>
      </c>
      <c r="H9897" s="121" t="s">
        <v>29</v>
      </c>
      <c r="I9897" s="119" t="s">
        <v>42</v>
      </c>
      <c r="J9897" s="121" t="s">
        <v>43</v>
      </c>
      <c r="K9897" s="121" t="s">
        <v>18450</v>
      </c>
      <c r="L9897" s="131" t="s">
        <v>32</v>
      </c>
      <c r="M9897" s="120" t="s">
        <v>33</v>
      </c>
      <c r="N9897" s="131">
        <v>44411</v>
      </c>
      <c r="O9897" s="131">
        <v>44439</v>
      </c>
      <c r="S9897" s="120" t="s">
        <v>92</v>
      </c>
      <c r="T9897" s="126">
        <v>44440</v>
      </c>
    </row>
    <row r="9898" spans="1:20">
      <c r="A9898" s="116">
        <v>9898</v>
      </c>
      <c r="B9898" s="129">
        <v>44410</v>
      </c>
      <c r="C9898" s="118">
        <f t="shared" si="470"/>
        <v>8</v>
      </c>
      <c r="D9898" s="120" t="s">
        <v>252</v>
      </c>
      <c r="E9898" s="120" t="s">
        <v>22097</v>
      </c>
      <c r="F9898" s="209" t="s">
        <v>22098</v>
      </c>
      <c r="G9898" s="119" t="s">
        <v>22099</v>
      </c>
      <c r="H9898" s="121" t="s">
        <v>53</v>
      </c>
      <c r="I9898" s="119" t="s">
        <v>30</v>
      </c>
      <c r="J9898" s="121" t="s">
        <v>87</v>
      </c>
      <c r="K9898" s="121" t="s">
        <v>18450</v>
      </c>
      <c r="L9898" s="131" t="s">
        <v>32</v>
      </c>
      <c r="M9898" s="120" t="s">
        <v>9290</v>
      </c>
    </row>
    <row r="9899" spans="1:20">
      <c r="A9899" s="116">
        <v>9899</v>
      </c>
      <c r="B9899" s="129">
        <v>44410</v>
      </c>
      <c r="C9899" s="118">
        <f t="shared" si="470"/>
        <v>8</v>
      </c>
      <c r="D9899" s="120" t="s">
        <v>252</v>
      </c>
      <c r="E9899" s="120" t="s">
        <v>22100</v>
      </c>
      <c r="F9899" s="209" t="s">
        <v>12903</v>
      </c>
      <c r="G9899" s="119" t="s">
        <v>1560</v>
      </c>
      <c r="H9899" s="121" t="s">
        <v>86</v>
      </c>
      <c r="I9899" s="121" t="s">
        <v>30</v>
      </c>
      <c r="J9899" s="121" t="s">
        <v>1540</v>
      </c>
      <c r="K9899" s="121" t="s">
        <v>18450</v>
      </c>
      <c r="L9899" s="131" t="s">
        <v>32</v>
      </c>
      <c r="M9899" s="120" t="s">
        <v>9290</v>
      </c>
    </row>
    <row r="9900" spans="1:20">
      <c r="A9900" s="116">
        <v>9900</v>
      </c>
      <c r="B9900" s="129">
        <v>44410</v>
      </c>
      <c r="C9900" s="118">
        <f t="shared" si="470"/>
        <v>8</v>
      </c>
      <c r="D9900" s="120" t="s">
        <v>252</v>
      </c>
      <c r="E9900" s="120" t="s">
        <v>22101</v>
      </c>
      <c r="F9900" s="209" t="s">
        <v>6344</v>
      </c>
      <c r="G9900" s="119" t="s">
        <v>22102</v>
      </c>
      <c r="H9900" s="121" t="s">
        <v>29</v>
      </c>
      <c r="I9900" s="121" t="s">
        <v>30</v>
      </c>
      <c r="J9900" s="121" t="s">
        <v>77</v>
      </c>
      <c r="K9900" s="121" t="s">
        <v>18450</v>
      </c>
      <c r="L9900" s="131" t="s">
        <v>32</v>
      </c>
      <c r="M9900" s="120" t="s">
        <v>9290</v>
      </c>
    </row>
    <row r="9901" spans="1:20">
      <c r="A9901" s="116">
        <v>9901</v>
      </c>
      <c r="B9901" s="129">
        <v>44410</v>
      </c>
      <c r="C9901" s="118">
        <f t="shared" si="470"/>
        <v>8</v>
      </c>
      <c r="D9901" s="120" t="s">
        <v>252</v>
      </c>
      <c r="E9901" s="120" t="s">
        <v>22103</v>
      </c>
      <c r="F9901" s="209" t="s">
        <v>22104</v>
      </c>
      <c r="G9901" s="119" t="s">
        <v>22105</v>
      </c>
      <c r="H9901" s="121" t="s">
        <v>101</v>
      </c>
      <c r="I9901" s="119" t="s">
        <v>30</v>
      </c>
      <c r="J9901" s="121" t="s">
        <v>485</v>
      </c>
      <c r="K9901" s="121" t="s">
        <v>18450</v>
      </c>
      <c r="L9901" s="131" t="s">
        <v>32</v>
      </c>
      <c r="M9901" s="120" t="s">
        <v>9290</v>
      </c>
    </row>
    <row r="9902" spans="1:20">
      <c r="A9902" s="116">
        <v>9902</v>
      </c>
      <c r="B9902" s="129">
        <v>44410</v>
      </c>
      <c r="C9902" s="118">
        <f t="shared" ref="C9902:C9927" si="471">IF(B9902&lt;&gt;0,MONTH(B9902),0)</f>
        <v>8</v>
      </c>
      <c r="D9902" s="120" t="s">
        <v>252</v>
      </c>
      <c r="E9902" s="120" t="s">
        <v>22106</v>
      </c>
      <c r="F9902" s="209" t="s">
        <v>1462</v>
      </c>
      <c r="G9902" s="119" t="s">
        <v>22107</v>
      </c>
      <c r="H9902" s="121" t="s">
        <v>1173</v>
      </c>
      <c r="I9902" s="121" t="s">
        <v>30</v>
      </c>
      <c r="J9902" s="121" t="s">
        <v>87</v>
      </c>
      <c r="K9902" s="121" t="s">
        <v>20909</v>
      </c>
      <c r="L9902" s="131" t="s">
        <v>32</v>
      </c>
      <c r="M9902" s="120" t="s">
        <v>33</v>
      </c>
      <c r="N9902" s="131">
        <v>44414</v>
      </c>
      <c r="O9902" s="131">
        <v>44459</v>
      </c>
    </row>
    <row r="9903" spans="1:20">
      <c r="A9903" s="116">
        <v>9903</v>
      </c>
      <c r="B9903" s="129">
        <v>44410</v>
      </c>
      <c r="C9903" s="118">
        <f t="shared" si="471"/>
        <v>8</v>
      </c>
      <c r="D9903" s="120" t="s">
        <v>252</v>
      </c>
      <c r="E9903" s="120" t="s">
        <v>22108</v>
      </c>
      <c r="F9903" s="209" t="s">
        <v>22109</v>
      </c>
      <c r="G9903" s="119" t="s">
        <v>22110</v>
      </c>
      <c r="H9903" s="121" t="s">
        <v>1173</v>
      </c>
      <c r="I9903" s="121" t="s">
        <v>30</v>
      </c>
      <c r="J9903" s="121" t="s">
        <v>77</v>
      </c>
      <c r="K9903" s="121" t="s">
        <v>18450</v>
      </c>
      <c r="L9903" s="131" t="s">
        <v>32</v>
      </c>
      <c r="M9903" s="120" t="s">
        <v>33</v>
      </c>
      <c r="N9903" s="131">
        <v>44414</v>
      </c>
      <c r="O9903" s="131">
        <v>44592</v>
      </c>
    </row>
    <row r="9904" spans="1:20">
      <c r="A9904" s="116">
        <v>9904</v>
      </c>
      <c r="B9904" s="129">
        <v>44410</v>
      </c>
      <c r="C9904" s="118">
        <f t="shared" si="471"/>
        <v>8</v>
      </c>
      <c r="D9904" s="120" t="s">
        <v>252</v>
      </c>
      <c r="E9904" s="120" t="s">
        <v>22111</v>
      </c>
      <c r="F9904" s="209" t="s">
        <v>22112</v>
      </c>
      <c r="G9904" s="119" t="s">
        <v>22113</v>
      </c>
      <c r="H9904" s="121" t="s">
        <v>53</v>
      </c>
      <c r="I9904" s="121" t="s">
        <v>42</v>
      </c>
      <c r="J9904" s="121" t="s">
        <v>72</v>
      </c>
      <c r="K9904" s="121" t="s">
        <v>18450</v>
      </c>
      <c r="L9904" s="131" t="s">
        <v>32</v>
      </c>
      <c r="M9904" s="120" t="s">
        <v>33</v>
      </c>
      <c r="N9904" s="131">
        <v>44411</v>
      </c>
      <c r="O9904" s="131">
        <v>44588</v>
      </c>
    </row>
    <row r="9905" spans="1:20">
      <c r="A9905" s="116">
        <v>9905</v>
      </c>
      <c r="B9905" s="129">
        <v>44410</v>
      </c>
      <c r="C9905" s="118">
        <f t="shared" si="471"/>
        <v>8</v>
      </c>
      <c r="D9905" s="120" t="s">
        <v>252</v>
      </c>
      <c r="E9905" s="120" t="s">
        <v>22114</v>
      </c>
      <c r="F9905" s="209" t="s">
        <v>21151</v>
      </c>
      <c r="G9905" s="119" t="s">
        <v>22115</v>
      </c>
      <c r="H9905" s="121" t="s">
        <v>1173</v>
      </c>
      <c r="I9905" s="119" t="s">
        <v>30</v>
      </c>
      <c r="J9905" s="121" t="s">
        <v>77</v>
      </c>
      <c r="K9905" s="121" t="s">
        <v>18450</v>
      </c>
      <c r="L9905" s="131" t="s">
        <v>32</v>
      </c>
      <c r="M9905" s="120" t="s">
        <v>9290</v>
      </c>
    </row>
    <row r="9906" spans="1:20">
      <c r="A9906" s="116">
        <v>9906</v>
      </c>
      <c r="B9906" s="129">
        <v>44410</v>
      </c>
      <c r="C9906" s="118">
        <f t="shared" si="471"/>
        <v>8</v>
      </c>
      <c r="D9906" s="120" t="s">
        <v>252</v>
      </c>
      <c r="E9906" s="120" t="s">
        <v>22116</v>
      </c>
      <c r="F9906" s="209" t="s">
        <v>22117</v>
      </c>
      <c r="G9906" s="119" t="s">
        <v>22118</v>
      </c>
      <c r="H9906" s="121" t="s">
        <v>53</v>
      </c>
      <c r="I9906" s="119" t="s">
        <v>30</v>
      </c>
      <c r="J9906" s="121" t="s">
        <v>87</v>
      </c>
      <c r="K9906" s="121" t="s">
        <v>18450</v>
      </c>
      <c r="L9906" s="131" t="s">
        <v>32</v>
      </c>
      <c r="M9906" s="120" t="s">
        <v>33</v>
      </c>
      <c r="N9906" s="131">
        <v>44411</v>
      </c>
      <c r="O9906" s="131">
        <v>44431</v>
      </c>
      <c r="S9906" s="120" t="s">
        <v>92</v>
      </c>
      <c r="T9906" s="126">
        <v>44432</v>
      </c>
    </row>
    <row r="9907" spans="1:20">
      <c r="A9907" s="116">
        <v>9907</v>
      </c>
      <c r="B9907" s="129">
        <v>44410</v>
      </c>
      <c r="C9907" s="118">
        <f t="shared" si="471"/>
        <v>8</v>
      </c>
      <c r="D9907" s="120" t="s">
        <v>252</v>
      </c>
      <c r="E9907" s="120" t="s">
        <v>22119</v>
      </c>
      <c r="F9907" s="209" t="s">
        <v>22120</v>
      </c>
      <c r="G9907" s="119" t="s">
        <v>2948</v>
      </c>
      <c r="H9907" s="121" t="s">
        <v>53</v>
      </c>
      <c r="I9907" s="121" t="s">
        <v>42</v>
      </c>
      <c r="J9907" s="121" t="s">
        <v>72</v>
      </c>
      <c r="K9907" s="121" t="s">
        <v>18450</v>
      </c>
      <c r="L9907" s="131" t="s">
        <v>32</v>
      </c>
      <c r="M9907" s="120" t="s">
        <v>9290</v>
      </c>
    </row>
    <row r="9908" spans="1:20">
      <c r="A9908" s="116">
        <v>9908</v>
      </c>
      <c r="B9908" s="129">
        <v>44410</v>
      </c>
      <c r="C9908" s="118">
        <f t="shared" si="471"/>
        <v>8</v>
      </c>
      <c r="D9908" s="120" t="s">
        <v>252</v>
      </c>
      <c r="E9908" s="120" t="s">
        <v>22121</v>
      </c>
      <c r="F9908" s="209" t="s">
        <v>22122</v>
      </c>
      <c r="G9908" s="119" t="s">
        <v>2544</v>
      </c>
      <c r="H9908" s="121" t="s">
        <v>29</v>
      </c>
      <c r="I9908" s="119" t="s">
        <v>42</v>
      </c>
      <c r="J9908" s="121" t="s">
        <v>82</v>
      </c>
      <c r="K9908" s="121" t="s">
        <v>18450</v>
      </c>
      <c r="L9908" s="131" t="s">
        <v>32</v>
      </c>
      <c r="M9908" s="120" t="s">
        <v>9290</v>
      </c>
    </row>
    <row r="9909" spans="1:20">
      <c r="A9909" s="116">
        <v>9909</v>
      </c>
      <c r="B9909" s="129">
        <v>44410</v>
      </c>
      <c r="C9909" s="118">
        <f t="shared" si="471"/>
        <v>8</v>
      </c>
      <c r="D9909" s="120" t="s">
        <v>252</v>
      </c>
      <c r="E9909" s="120" t="s">
        <v>22123</v>
      </c>
      <c r="F9909" s="209" t="s">
        <v>1651</v>
      </c>
      <c r="G9909" s="119" t="s">
        <v>22124</v>
      </c>
      <c r="H9909" s="121" t="s">
        <v>140</v>
      </c>
      <c r="I9909" s="121" t="s">
        <v>42</v>
      </c>
      <c r="J9909" s="121" t="s">
        <v>72</v>
      </c>
      <c r="K9909" s="121" t="s">
        <v>18450</v>
      </c>
      <c r="L9909" s="131" t="s">
        <v>32</v>
      </c>
      <c r="M9909" s="120" t="s">
        <v>9290</v>
      </c>
    </row>
    <row r="9910" spans="1:20">
      <c r="A9910" s="116">
        <v>9910</v>
      </c>
      <c r="B9910" s="129">
        <v>44410</v>
      </c>
      <c r="C9910" s="118">
        <f t="shared" si="471"/>
        <v>8</v>
      </c>
      <c r="D9910" s="120" t="s">
        <v>252</v>
      </c>
      <c r="E9910" s="120" t="s">
        <v>22125</v>
      </c>
      <c r="F9910" s="209" t="s">
        <v>8011</v>
      </c>
      <c r="G9910" s="119" t="s">
        <v>22126</v>
      </c>
      <c r="H9910" s="121" t="s">
        <v>192</v>
      </c>
      <c r="I9910" s="119" t="s">
        <v>30</v>
      </c>
      <c r="J9910" s="121" t="s">
        <v>87</v>
      </c>
      <c r="K9910" s="121" t="s">
        <v>20909</v>
      </c>
      <c r="L9910" s="131" t="s">
        <v>32</v>
      </c>
      <c r="M9910" s="120" t="s">
        <v>9290</v>
      </c>
    </row>
    <row r="9911" spans="1:20">
      <c r="A9911" s="116">
        <v>9911</v>
      </c>
      <c r="B9911" s="129">
        <v>44410</v>
      </c>
      <c r="C9911" s="118">
        <f t="shared" si="471"/>
        <v>8</v>
      </c>
      <c r="D9911" s="120" t="s">
        <v>252</v>
      </c>
      <c r="E9911" s="120" t="s">
        <v>22127</v>
      </c>
      <c r="F9911" s="209" t="s">
        <v>783</v>
      </c>
      <c r="G9911" s="119" t="s">
        <v>22128</v>
      </c>
      <c r="H9911" s="121" t="s">
        <v>140</v>
      </c>
      <c r="I9911" s="119" t="s">
        <v>30</v>
      </c>
      <c r="J9911" s="121" t="s">
        <v>77</v>
      </c>
      <c r="K9911" s="121" t="s">
        <v>20909</v>
      </c>
      <c r="L9911" s="131" t="s">
        <v>32</v>
      </c>
      <c r="M9911" s="120" t="s">
        <v>9290</v>
      </c>
    </row>
    <row r="9912" spans="1:20" ht="27.6">
      <c r="A9912" s="116">
        <v>9912</v>
      </c>
      <c r="B9912" s="129">
        <v>44410</v>
      </c>
      <c r="C9912" s="118">
        <f t="shared" si="471"/>
        <v>8</v>
      </c>
      <c r="D9912" s="120" t="s">
        <v>252</v>
      </c>
      <c r="E9912" s="120" t="s">
        <v>22129</v>
      </c>
      <c r="F9912" s="209" t="s">
        <v>22130</v>
      </c>
      <c r="G9912" s="119" t="s">
        <v>22131</v>
      </c>
      <c r="H9912" s="121" t="s">
        <v>192</v>
      </c>
      <c r="I9912" s="121" t="s">
        <v>30</v>
      </c>
      <c r="J9912" s="121" t="s">
        <v>87</v>
      </c>
      <c r="K9912" s="121" t="s">
        <v>20909</v>
      </c>
      <c r="L9912" s="131" t="s">
        <v>32</v>
      </c>
      <c r="M9912" s="120" t="s">
        <v>9290</v>
      </c>
    </row>
    <row r="9913" spans="1:20">
      <c r="A9913" s="116">
        <v>9913</v>
      </c>
      <c r="B9913" s="129">
        <v>44410</v>
      </c>
      <c r="C9913" s="118">
        <f t="shared" si="471"/>
        <v>8</v>
      </c>
      <c r="D9913" s="120" t="s">
        <v>252</v>
      </c>
      <c r="E9913" s="120" t="s">
        <v>22132</v>
      </c>
      <c r="F9913" s="209" t="s">
        <v>22133</v>
      </c>
      <c r="G9913" s="119" t="s">
        <v>22134</v>
      </c>
      <c r="H9913" s="121" t="s">
        <v>344</v>
      </c>
      <c r="I9913" s="119" t="s">
        <v>30</v>
      </c>
      <c r="J9913" s="121" t="s">
        <v>77</v>
      </c>
      <c r="K9913" s="121" t="s">
        <v>20909</v>
      </c>
      <c r="L9913" s="131" t="s">
        <v>32</v>
      </c>
      <c r="M9913" s="120" t="s">
        <v>9290</v>
      </c>
    </row>
    <row r="9914" spans="1:20">
      <c r="A9914" s="116">
        <v>9914</v>
      </c>
      <c r="B9914" s="129">
        <v>44410</v>
      </c>
      <c r="C9914" s="118">
        <f t="shared" si="471"/>
        <v>8</v>
      </c>
      <c r="D9914" s="120" t="s">
        <v>252</v>
      </c>
      <c r="E9914" s="120" t="s">
        <v>22135</v>
      </c>
      <c r="F9914" s="209" t="s">
        <v>22136</v>
      </c>
      <c r="G9914" s="119" t="s">
        <v>22137</v>
      </c>
      <c r="H9914" s="121" t="s">
        <v>1173</v>
      </c>
      <c r="I9914" s="119" t="s">
        <v>42</v>
      </c>
      <c r="J9914" s="121" t="s">
        <v>82</v>
      </c>
      <c r="K9914" s="121" t="s">
        <v>20909</v>
      </c>
      <c r="L9914" s="131" t="s">
        <v>32</v>
      </c>
      <c r="M9914" s="120" t="s">
        <v>9290</v>
      </c>
    </row>
    <row r="9915" spans="1:20">
      <c r="A9915" s="116">
        <v>9915</v>
      </c>
      <c r="B9915" s="129">
        <v>44410</v>
      </c>
      <c r="C9915" s="118">
        <f t="shared" si="471"/>
        <v>8</v>
      </c>
      <c r="D9915" s="119" t="s">
        <v>25</v>
      </c>
      <c r="E9915" s="120" t="s">
        <v>22138</v>
      </c>
      <c r="F9915" s="209" t="s">
        <v>22139</v>
      </c>
      <c r="G9915" s="119" t="s">
        <v>15664</v>
      </c>
      <c r="H9915" s="121" t="s">
        <v>101</v>
      </c>
      <c r="I9915" s="121" t="s">
        <v>42</v>
      </c>
      <c r="J9915" s="121" t="s">
        <v>72</v>
      </c>
      <c r="K9915" s="121" t="s">
        <v>65</v>
      </c>
      <c r="L9915" s="131" t="s">
        <v>32</v>
      </c>
      <c r="M9915" s="120" t="s">
        <v>9290</v>
      </c>
    </row>
    <row r="9916" spans="1:20">
      <c r="A9916" s="116">
        <v>9916</v>
      </c>
      <c r="B9916" s="129">
        <v>44410</v>
      </c>
      <c r="C9916" s="118">
        <f t="shared" si="471"/>
        <v>8</v>
      </c>
      <c r="D9916" s="119" t="s">
        <v>25</v>
      </c>
      <c r="E9916" s="120" t="s">
        <v>22140</v>
      </c>
      <c r="F9916" s="209" t="s">
        <v>1642</v>
      </c>
      <c r="G9916" s="119" t="s">
        <v>22141</v>
      </c>
      <c r="H9916" s="121" t="s">
        <v>344</v>
      </c>
      <c r="I9916" s="121" t="s">
        <v>42</v>
      </c>
      <c r="J9916" s="121" t="s">
        <v>72</v>
      </c>
      <c r="K9916" s="121" t="s">
        <v>65</v>
      </c>
      <c r="L9916" s="131" t="s">
        <v>32</v>
      </c>
      <c r="M9916" s="120" t="s">
        <v>9290</v>
      </c>
    </row>
    <row r="9917" spans="1:20">
      <c r="A9917" s="116">
        <v>9917</v>
      </c>
      <c r="B9917" s="129">
        <v>44410</v>
      </c>
      <c r="C9917" s="118">
        <f t="shared" si="471"/>
        <v>8</v>
      </c>
      <c r="D9917" s="119" t="s">
        <v>25</v>
      </c>
      <c r="E9917" s="120" t="s">
        <v>22142</v>
      </c>
      <c r="F9917" s="209" t="s">
        <v>6739</v>
      </c>
      <c r="G9917" s="119" t="s">
        <v>22143</v>
      </c>
      <c r="H9917" s="121" t="s">
        <v>97</v>
      </c>
      <c r="I9917" s="121" t="s">
        <v>42</v>
      </c>
      <c r="J9917" s="121" t="s">
        <v>72</v>
      </c>
      <c r="K9917" s="121" t="s">
        <v>65</v>
      </c>
      <c r="L9917" s="131" t="s">
        <v>32</v>
      </c>
      <c r="M9917" s="120" t="s">
        <v>9290</v>
      </c>
    </row>
    <row r="9918" spans="1:20" ht="41.4">
      <c r="A9918" s="116">
        <v>9918</v>
      </c>
      <c r="B9918" s="129">
        <v>44410</v>
      </c>
      <c r="C9918" s="118">
        <f t="shared" si="471"/>
        <v>8</v>
      </c>
      <c r="D9918" s="119" t="s">
        <v>25</v>
      </c>
      <c r="E9918" s="120" t="s">
        <v>22144</v>
      </c>
      <c r="F9918" s="209" t="s">
        <v>22145</v>
      </c>
      <c r="G9918" s="119" t="s">
        <v>10212</v>
      </c>
      <c r="H9918" s="121" t="s">
        <v>101</v>
      </c>
      <c r="I9918" s="119" t="s">
        <v>63</v>
      </c>
      <c r="J9918" s="121" t="s">
        <v>64</v>
      </c>
      <c r="K9918" s="121" t="s">
        <v>65</v>
      </c>
      <c r="L9918" s="131" t="s">
        <v>32</v>
      </c>
      <c r="M9918" s="120" t="s">
        <v>33</v>
      </c>
      <c r="N9918" s="131">
        <v>44411</v>
      </c>
      <c r="R9918" s="118">
        <f ca="1">TODAY()-N9918</f>
        <v>267</v>
      </c>
      <c r="S9918" s="120" t="s">
        <v>34</v>
      </c>
      <c r="T9918" s="126">
        <v>44412</v>
      </c>
    </row>
    <row r="9919" spans="1:20">
      <c r="A9919" s="116">
        <v>9919</v>
      </c>
      <c r="B9919" s="129">
        <v>44410</v>
      </c>
      <c r="C9919" s="118">
        <f t="shared" si="471"/>
        <v>8</v>
      </c>
      <c r="D9919" s="119" t="s">
        <v>25</v>
      </c>
      <c r="E9919" s="120" t="s">
        <v>22146</v>
      </c>
      <c r="F9919" s="209" t="s">
        <v>22147</v>
      </c>
      <c r="G9919" s="119" t="s">
        <v>22148</v>
      </c>
      <c r="H9919" s="121" t="s">
        <v>29</v>
      </c>
      <c r="I9919" s="119" t="s">
        <v>63</v>
      </c>
      <c r="J9919" s="121" t="s">
        <v>64</v>
      </c>
      <c r="K9919" s="121" t="s">
        <v>65</v>
      </c>
      <c r="L9919" s="131" t="s">
        <v>32</v>
      </c>
      <c r="M9919" s="120" t="s">
        <v>33</v>
      </c>
      <c r="N9919" s="131">
        <v>44417</v>
      </c>
      <c r="R9919" s="118">
        <f ca="1">TODAY()-N9919</f>
        <v>261</v>
      </c>
    </row>
    <row r="9920" spans="1:20">
      <c r="A9920" s="116">
        <v>9920</v>
      </c>
      <c r="B9920" s="129">
        <v>44410</v>
      </c>
      <c r="C9920" s="118">
        <f t="shared" si="471"/>
        <v>8</v>
      </c>
      <c r="D9920" s="119" t="s">
        <v>25</v>
      </c>
      <c r="E9920" s="120" t="s">
        <v>22149</v>
      </c>
      <c r="F9920" s="209" t="s">
        <v>22150</v>
      </c>
      <c r="G9920" s="119" t="s">
        <v>22151</v>
      </c>
      <c r="H9920" s="121" t="s">
        <v>41</v>
      </c>
      <c r="I9920" s="119" t="s">
        <v>30</v>
      </c>
      <c r="J9920" s="121" t="s">
        <v>87</v>
      </c>
      <c r="K9920" s="121" t="s">
        <v>65</v>
      </c>
      <c r="L9920" s="131" t="s">
        <v>32</v>
      </c>
      <c r="M9920" s="120" t="s">
        <v>9290</v>
      </c>
    </row>
    <row r="9921" spans="1:20">
      <c r="A9921" s="116">
        <v>9921</v>
      </c>
      <c r="B9921" s="129">
        <v>44410</v>
      </c>
      <c r="C9921" s="118">
        <f t="shared" si="471"/>
        <v>8</v>
      </c>
      <c r="D9921" s="119" t="s">
        <v>25</v>
      </c>
      <c r="E9921" s="120" t="s">
        <v>22152</v>
      </c>
      <c r="F9921" s="209" t="s">
        <v>9361</v>
      </c>
      <c r="G9921" s="119" t="s">
        <v>409</v>
      </c>
      <c r="H9921" s="121" t="s">
        <v>41</v>
      </c>
      <c r="I9921" s="119" t="s">
        <v>30</v>
      </c>
      <c r="J9921" s="121" t="s">
        <v>87</v>
      </c>
      <c r="K9921" s="121" t="s">
        <v>65</v>
      </c>
      <c r="L9921" s="131" t="s">
        <v>32</v>
      </c>
      <c r="M9921" s="120" t="s">
        <v>9290</v>
      </c>
    </row>
    <row r="9922" spans="1:20">
      <c r="A9922" s="116">
        <v>9922</v>
      </c>
      <c r="B9922" s="129">
        <v>44410</v>
      </c>
      <c r="C9922" s="118">
        <f t="shared" si="471"/>
        <v>8</v>
      </c>
      <c r="D9922" s="119" t="s">
        <v>25</v>
      </c>
      <c r="E9922" s="120" t="s">
        <v>22153</v>
      </c>
      <c r="F9922" s="209" t="s">
        <v>22154</v>
      </c>
      <c r="G9922" s="119" t="s">
        <v>22155</v>
      </c>
      <c r="H9922" s="121" t="s">
        <v>41</v>
      </c>
      <c r="I9922" s="121" t="s">
        <v>30</v>
      </c>
      <c r="J9922" s="121" t="s">
        <v>87</v>
      </c>
      <c r="K9922" s="121" t="s">
        <v>65</v>
      </c>
      <c r="L9922" s="131" t="s">
        <v>32</v>
      </c>
      <c r="M9922" s="120" t="s">
        <v>9290</v>
      </c>
    </row>
    <row r="9923" spans="1:20">
      <c r="A9923" s="116">
        <v>9923</v>
      </c>
      <c r="B9923" s="129">
        <v>44410</v>
      </c>
      <c r="C9923" s="118">
        <f t="shared" si="471"/>
        <v>8</v>
      </c>
      <c r="D9923" s="119" t="s">
        <v>25</v>
      </c>
      <c r="E9923" s="120" t="s">
        <v>22156</v>
      </c>
      <c r="F9923" s="209" t="s">
        <v>22157</v>
      </c>
      <c r="G9923" s="119" t="s">
        <v>2840</v>
      </c>
      <c r="H9923" s="121" t="s">
        <v>41</v>
      </c>
      <c r="I9923" s="121" t="s">
        <v>30</v>
      </c>
      <c r="J9923" s="121" t="s">
        <v>529</v>
      </c>
      <c r="K9923" s="121" t="s">
        <v>65</v>
      </c>
      <c r="L9923" s="131" t="s">
        <v>32</v>
      </c>
      <c r="M9923" s="120" t="s">
        <v>33</v>
      </c>
      <c r="N9923" s="131">
        <v>44411</v>
      </c>
      <c r="R9923" s="118">
        <f ca="1">TODAY()-N9923</f>
        <v>267</v>
      </c>
      <c r="S9923" s="120" t="s">
        <v>724</v>
      </c>
      <c r="T9923" s="126">
        <v>44411</v>
      </c>
    </row>
    <row r="9924" spans="1:20">
      <c r="A9924" s="116">
        <v>9924</v>
      </c>
      <c r="B9924" s="129">
        <v>44410</v>
      </c>
      <c r="C9924" s="118">
        <f t="shared" si="471"/>
        <v>8</v>
      </c>
      <c r="D9924" s="119" t="s">
        <v>25</v>
      </c>
      <c r="E9924" s="120" t="s">
        <v>22158</v>
      </c>
      <c r="F9924" s="209" t="s">
        <v>22159</v>
      </c>
      <c r="G9924" s="119" t="s">
        <v>229</v>
      </c>
      <c r="H9924" s="121" t="s">
        <v>41</v>
      </c>
      <c r="I9924" s="121" t="s">
        <v>42</v>
      </c>
      <c r="J9924" s="121" t="s">
        <v>72</v>
      </c>
      <c r="K9924" s="121" t="s">
        <v>65</v>
      </c>
      <c r="L9924" s="131" t="s">
        <v>32</v>
      </c>
      <c r="M9924" s="120" t="s">
        <v>33</v>
      </c>
      <c r="N9924" s="131">
        <v>44411</v>
      </c>
      <c r="R9924" s="118">
        <f ca="1">TODAY()-N9924</f>
        <v>267</v>
      </c>
    </row>
    <row r="9925" spans="1:20">
      <c r="A9925" s="116">
        <v>9925</v>
      </c>
      <c r="B9925" s="129">
        <v>44410</v>
      </c>
      <c r="C9925" s="118">
        <f t="shared" si="471"/>
        <v>8</v>
      </c>
      <c r="D9925" s="119" t="s">
        <v>25</v>
      </c>
      <c r="E9925" s="120" t="s">
        <v>22160</v>
      </c>
      <c r="F9925" s="209" t="s">
        <v>22161</v>
      </c>
      <c r="G9925" s="119" t="s">
        <v>3613</v>
      </c>
      <c r="H9925" s="121" t="s">
        <v>53</v>
      </c>
      <c r="I9925" s="121" t="s">
        <v>30</v>
      </c>
      <c r="J9925" s="121" t="s">
        <v>7131</v>
      </c>
      <c r="K9925" s="121" t="s">
        <v>65</v>
      </c>
      <c r="L9925" s="131" t="s">
        <v>32</v>
      </c>
      <c r="M9925" s="120" t="s">
        <v>9290</v>
      </c>
    </row>
    <row r="9926" spans="1:20">
      <c r="A9926" s="116">
        <v>9926</v>
      </c>
      <c r="B9926" s="129">
        <v>44411</v>
      </c>
      <c r="C9926" s="118">
        <f t="shared" si="471"/>
        <v>8</v>
      </c>
      <c r="D9926" s="130" t="s">
        <v>252</v>
      </c>
      <c r="E9926" s="120" t="s">
        <v>22162</v>
      </c>
      <c r="F9926" s="209" t="s">
        <v>19926</v>
      </c>
      <c r="G9926" s="119" t="s">
        <v>22163</v>
      </c>
      <c r="H9926" s="121" t="s">
        <v>53</v>
      </c>
      <c r="I9926" s="119" t="s">
        <v>30</v>
      </c>
      <c r="J9926" s="121" t="s">
        <v>7131</v>
      </c>
      <c r="K9926" s="121" t="s">
        <v>65</v>
      </c>
      <c r="L9926" s="131" t="s">
        <v>32</v>
      </c>
      <c r="M9926" s="120" t="s">
        <v>33</v>
      </c>
      <c r="N9926" s="131">
        <v>44412</v>
      </c>
      <c r="O9926" s="131">
        <v>44592</v>
      </c>
    </row>
    <row r="9927" spans="1:20">
      <c r="A9927" s="116">
        <v>9927</v>
      </c>
      <c r="B9927" s="129">
        <v>44411</v>
      </c>
      <c r="C9927" s="118">
        <f t="shared" si="471"/>
        <v>8</v>
      </c>
      <c r="D9927" s="120" t="s">
        <v>252</v>
      </c>
      <c r="E9927" s="120" t="s">
        <v>22164</v>
      </c>
      <c r="F9927" s="209" t="s">
        <v>22165</v>
      </c>
      <c r="G9927" s="119" t="s">
        <v>22166</v>
      </c>
      <c r="H9927" s="121" t="s">
        <v>53</v>
      </c>
      <c r="I9927" s="119" t="s">
        <v>42</v>
      </c>
      <c r="J9927" s="121" t="s">
        <v>82</v>
      </c>
      <c r="K9927" s="121" t="s">
        <v>65</v>
      </c>
      <c r="L9927" s="131" t="s">
        <v>32</v>
      </c>
      <c r="M9927" s="120" t="s">
        <v>9290</v>
      </c>
    </row>
    <row r="9928" spans="1:20">
      <c r="A9928" s="116">
        <v>9928</v>
      </c>
      <c r="B9928" s="129">
        <v>44477</v>
      </c>
      <c r="D9928" s="130" t="s">
        <v>580</v>
      </c>
      <c r="E9928" s="120" t="s">
        <v>22167</v>
      </c>
      <c r="F9928" s="209" t="s">
        <v>11202</v>
      </c>
      <c r="G9928" s="119" t="s">
        <v>22168</v>
      </c>
      <c r="H9928" s="121" t="s">
        <v>1173</v>
      </c>
      <c r="I9928" s="119" t="s">
        <v>42</v>
      </c>
      <c r="J9928" s="121" t="s">
        <v>72</v>
      </c>
      <c r="K9928" s="121" t="s">
        <v>584</v>
      </c>
      <c r="L9928" s="157" t="s">
        <v>32</v>
      </c>
      <c r="M9928" s="120" t="s">
        <v>78</v>
      </c>
    </row>
    <row r="9929" spans="1:20" ht="27.6">
      <c r="A9929" s="116">
        <v>9929</v>
      </c>
      <c r="B9929" s="129">
        <v>44411</v>
      </c>
      <c r="C9929" s="118">
        <f t="shared" ref="C9929:C9992" si="472">IF(B9929&lt;&gt;0,MONTH(B9929),0)</f>
        <v>8</v>
      </c>
      <c r="D9929" s="120" t="s">
        <v>252</v>
      </c>
      <c r="E9929" s="120" t="s">
        <v>22169</v>
      </c>
      <c r="F9929" s="209" t="s">
        <v>22170</v>
      </c>
      <c r="G9929" s="119" t="s">
        <v>22171</v>
      </c>
      <c r="H9929" s="121" t="s">
        <v>192</v>
      </c>
      <c r="I9929" s="119" t="s">
        <v>30</v>
      </c>
      <c r="J9929" s="121" t="s">
        <v>31</v>
      </c>
      <c r="K9929" s="121" t="s">
        <v>65</v>
      </c>
      <c r="L9929" s="131" t="s">
        <v>32</v>
      </c>
      <c r="M9929" s="120" t="s">
        <v>9290</v>
      </c>
    </row>
    <row r="9930" spans="1:20">
      <c r="A9930" s="116">
        <v>9930</v>
      </c>
      <c r="B9930" s="129">
        <v>44411</v>
      </c>
      <c r="C9930" s="118">
        <f t="shared" si="472"/>
        <v>8</v>
      </c>
      <c r="D9930" s="120" t="s">
        <v>252</v>
      </c>
      <c r="E9930" s="120" t="s">
        <v>22172</v>
      </c>
      <c r="F9930" s="209" t="s">
        <v>22173</v>
      </c>
      <c r="G9930" s="119" t="s">
        <v>22174</v>
      </c>
      <c r="H9930" s="121" t="s">
        <v>53</v>
      </c>
      <c r="I9930" s="119" t="s">
        <v>42</v>
      </c>
      <c r="J9930" s="121" t="s">
        <v>72</v>
      </c>
      <c r="K9930" s="121" t="s">
        <v>65</v>
      </c>
      <c r="L9930" s="131" t="s">
        <v>32</v>
      </c>
      <c r="M9930" s="120" t="s">
        <v>9290</v>
      </c>
    </row>
    <row r="9931" spans="1:20" ht="27.6">
      <c r="A9931" s="116">
        <v>9931</v>
      </c>
      <c r="B9931" s="129">
        <v>44411</v>
      </c>
      <c r="C9931" s="118">
        <f t="shared" si="472"/>
        <v>8</v>
      </c>
      <c r="D9931" s="120" t="s">
        <v>252</v>
      </c>
      <c r="E9931" s="120" t="s">
        <v>22175</v>
      </c>
      <c r="F9931" s="209" t="s">
        <v>22176</v>
      </c>
      <c r="G9931" s="119" t="s">
        <v>9269</v>
      </c>
      <c r="H9931" s="121" t="s">
        <v>53</v>
      </c>
      <c r="I9931" s="119" t="s">
        <v>42</v>
      </c>
      <c r="J9931" s="121" t="s">
        <v>72</v>
      </c>
      <c r="K9931" s="121" t="s">
        <v>65</v>
      </c>
      <c r="L9931" s="131" t="s">
        <v>32</v>
      </c>
      <c r="M9931" s="120" t="s">
        <v>9290</v>
      </c>
    </row>
    <row r="9932" spans="1:20" ht="27.6">
      <c r="A9932" s="116">
        <v>9932</v>
      </c>
      <c r="B9932" s="129">
        <v>44411</v>
      </c>
      <c r="C9932" s="118">
        <f t="shared" si="472"/>
        <v>8</v>
      </c>
      <c r="D9932" s="120" t="s">
        <v>252</v>
      </c>
      <c r="E9932" s="120" t="s">
        <v>22177</v>
      </c>
      <c r="F9932" s="209" t="s">
        <v>22178</v>
      </c>
      <c r="G9932" s="119" t="s">
        <v>12031</v>
      </c>
      <c r="H9932" s="121" t="s">
        <v>344</v>
      </c>
      <c r="I9932" s="119" t="s">
        <v>30</v>
      </c>
      <c r="J9932" s="121" t="s">
        <v>7091</v>
      </c>
      <c r="K9932" s="121" t="s">
        <v>65</v>
      </c>
      <c r="L9932" s="131" t="s">
        <v>32</v>
      </c>
      <c r="M9932" s="120" t="s">
        <v>33</v>
      </c>
      <c r="N9932" s="131">
        <v>44428</v>
      </c>
      <c r="O9932" s="131">
        <v>44592</v>
      </c>
    </row>
    <row r="9933" spans="1:20">
      <c r="A9933" s="116">
        <v>9933</v>
      </c>
      <c r="B9933" s="129">
        <v>44411</v>
      </c>
      <c r="C9933" s="118">
        <f t="shared" si="472"/>
        <v>8</v>
      </c>
      <c r="D9933" s="120" t="s">
        <v>252</v>
      </c>
      <c r="E9933" s="120" t="s">
        <v>22179</v>
      </c>
      <c r="F9933" s="209" t="s">
        <v>22180</v>
      </c>
      <c r="G9933" s="119" t="s">
        <v>21952</v>
      </c>
      <c r="H9933" s="121" t="s">
        <v>140</v>
      </c>
      <c r="I9933" s="121" t="s">
        <v>30</v>
      </c>
      <c r="J9933" s="121" t="s">
        <v>7135</v>
      </c>
      <c r="K9933" s="121" t="s">
        <v>65</v>
      </c>
      <c r="L9933" s="131" t="s">
        <v>32</v>
      </c>
      <c r="M9933" s="120" t="s">
        <v>33</v>
      </c>
      <c r="N9933" s="131">
        <v>44412</v>
      </c>
      <c r="O9933" s="131">
        <v>44592</v>
      </c>
    </row>
    <row r="9934" spans="1:20">
      <c r="A9934" s="116">
        <v>9934</v>
      </c>
      <c r="B9934" s="129">
        <v>44411</v>
      </c>
      <c r="C9934" s="118">
        <f t="shared" si="472"/>
        <v>8</v>
      </c>
      <c r="D9934" s="120" t="s">
        <v>252</v>
      </c>
      <c r="E9934" s="120" t="s">
        <v>22181</v>
      </c>
      <c r="F9934" s="209" t="s">
        <v>16821</v>
      </c>
      <c r="G9934" s="119" t="s">
        <v>17352</v>
      </c>
      <c r="H9934" s="121" t="s">
        <v>140</v>
      </c>
      <c r="I9934" s="121" t="s">
        <v>30</v>
      </c>
      <c r="J9934" s="121" t="s">
        <v>1540</v>
      </c>
      <c r="K9934" s="121" t="s">
        <v>65</v>
      </c>
      <c r="L9934" s="131" t="s">
        <v>32</v>
      </c>
      <c r="M9934" s="120" t="s">
        <v>9290</v>
      </c>
    </row>
    <row r="9935" spans="1:20">
      <c r="A9935" s="116">
        <v>9935</v>
      </c>
      <c r="B9935" s="129">
        <v>44411</v>
      </c>
      <c r="C9935" s="118">
        <f t="shared" si="472"/>
        <v>8</v>
      </c>
      <c r="D9935" s="120" t="s">
        <v>252</v>
      </c>
      <c r="E9935" s="120" t="s">
        <v>22182</v>
      </c>
      <c r="F9935" s="209" t="s">
        <v>22183</v>
      </c>
      <c r="G9935" s="119" t="s">
        <v>14651</v>
      </c>
      <c r="H9935" s="121" t="s">
        <v>29</v>
      </c>
      <c r="I9935" s="121" t="s">
        <v>30</v>
      </c>
      <c r="J9935" s="121" t="s">
        <v>3886</v>
      </c>
      <c r="K9935" s="121" t="s">
        <v>65</v>
      </c>
      <c r="L9935" s="131" t="s">
        <v>32</v>
      </c>
      <c r="M9935" s="120" t="s">
        <v>184</v>
      </c>
    </row>
    <row r="9936" spans="1:20">
      <c r="A9936" s="116">
        <v>9936</v>
      </c>
      <c r="B9936" s="129">
        <v>44411</v>
      </c>
      <c r="C9936" s="118">
        <f t="shared" si="472"/>
        <v>8</v>
      </c>
      <c r="D9936" s="120" t="s">
        <v>252</v>
      </c>
      <c r="E9936" s="120" t="s">
        <v>22184</v>
      </c>
      <c r="F9936" s="209" t="s">
        <v>1192</v>
      </c>
      <c r="G9936" s="119" t="s">
        <v>11349</v>
      </c>
      <c r="H9936" s="121" t="s">
        <v>140</v>
      </c>
      <c r="I9936" s="121" t="s">
        <v>30</v>
      </c>
      <c r="J9936" s="121" t="s">
        <v>1540</v>
      </c>
      <c r="K9936" s="121" t="s">
        <v>65</v>
      </c>
      <c r="L9936" s="131" t="s">
        <v>32</v>
      </c>
      <c r="M9936" s="120" t="s">
        <v>9290</v>
      </c>
    </row>
    <row r="9937" spans="1:20">
      <c r="A9937" s="116">
        <v>9937</v>
      </c>
      <c r="B9937" s="129">
        <v>44411</v>
      </c>
      <c r="C9937" s="118">
        <f t="shared" si="472"/>
        <v>8</v>
      </c>
      <c r="D9937" s="120" t="s">
        <v>252</v>
      </c>
      <c r="E9937" s="120" t="s">
        <v>22185</v>
      </c>
      <c r="F9937" s="209" t="s">
        <v>5296</v>
      </c>
      <c r="G9937" s="119" t="s">
        <v>22186</v>
      </c>
      <c r="H9937" s="121" t="s">
        <v>53</v>
      </c>
      <c r="I9937" s="119" t="s">
        <v>30</v>
      </c>
      <c r="J9937" s="121" t="s">
        <v>5018</v>
      </c>
      <c r="K9937" s="121" t="s">
        <v>584</v>
      </c>
      <c r="L9937" s="131" t="s">
        <v>32</v>
      </c>
      <c r="M9937" s="120" t="s">
        <v>9290</v>
      </c>
    </row>
    <row r="9938" spans="1:20">
      <c r="A9938" s="116">
        <v>9938</v>
      </c>
      <c r="B9938" s="129">
        <v>44411</v>
      </c>
      <c r="C9938" s="118">
        <f t="shared" si="472"/>
        <v>8</v>
      </c>
      <c r="D9938" s="120" t="s">
        <v>252</v>
      </c>
      <c r="E9938" s="120" t="s">
        <v>22187</v>
      </c>
      <c r="F9938" s="209" t="s">
        <v>13097</v>
      </c>
      <c r="G9938" s="119" t="s">
        <v>22188</v>
      </c>
      <c r="H9938" s="121" t="s">
        <v>1173</v>
      </c>
      <c r="I9938" s="121" t="s">
        <v>30</v>
      </c>
      <c r="J9938" s="121" t="s">
        <v>7271</v>
      </c>
      <c r="K9938" s="121" t="s">
        <v>65</v>
      </c>
      <c r="L9938" s="131" t="s">
        <v>32</v>
      </c>
      <c r="M9938" s="120" t="s">
        <v>9290</v>
      </c>
    </row>
    <row r="9939" spans="1:20" ht="27.6">
      <c r="A9939" s="116">
        <v>9939</v>
      </c>
      <c r="B9939" s="129">
        <v>44411</v>
      </c>
      <c r="C9939" s="118">
        <f t="shared" si="472"/>
        <v>8</v>
      </c>
      <c r="D9939" s="120" t="s">
        <v>252</v>
      </c>
      <c r="E9939" s="120" t="s">
        <v>22189</v>
      </c>
      <c r="F9939" s="209" t="s">
        <v>22190</v>
      </c>
      <c r="G9939" s="119" t="s">
        <v>4270</v>
      </c>
      <c r="H9939" s="121" t="s">
        <v>1173</v>
      </c>
      <c r="I9939" s="121" t="s">
        <v>30</v>
      </c>
      <c r="J9939" s="121" t="s">
        <v>77</v>
      </c>
      <c r="K9939" s="121" t="s">
        <v>65</v>
      </c>
      <c r="L9939" s="131" t="s">
        <v>32</v>
      </c>
      <c r="M9939" s="120" t="s">
        <v>9290</v>
      </c>
    </row>
    <row r="9940" spans="1:20">
      <c r="A9940" s="116">
        <v>9940</v>
      </c>
      <c r="B9940" s="129">
        <v>44411</v>
      </c>
      <c r="C9940" s="118">
        <f t="shared" si="472"/>
        <v>8</v>
      </c>
      <c r="D9940" s="120" t="s">
        <v>252</v>
      </c>
      <c r="E9940" s="120" t="s">
        <v>22191</v>
      </c>
      <c r="F9940" s="209" t="s">
        <v>22192</v>
      </c>
      <c r="G9940" s="119" t="s">
        <v>22193</v>
      </c>
      <c r="H9940" s="121" t="s">
        <v>71</v>
      </c>
      <c r="I9940" s="121" t="s">
        <v>30</v>
      </c>
      <c r="J9940" s="121" t="s">
        <v>77</v>
      </c>
      <c r="K9940" s="121" t="s">
        <v>65</v>
      </c>
      <c r="L9940" s="131" t="s">
        <v>32</v>
      </c>
      <c r="M9940" s="120" t="s">
        <v>9290</v>
      </c>
    </row>
    <row r="9941" spans="1:20">
      <c r="A9941" s="116">
        <v>9941</v>
      </c>
      <c r="B9941" s="129">
        <v>44411</v>
      </c>
      <c r="C9941" s="118">
        <f t="shared" si="472"/>
        <v>8</v>
      </c>
      <c r="D9941" s="120" t="s">
        <v>252</v>
      </c>
      <c r="E9941" s="120" t="s">
        <v>22194</v>
      </c>
      <c r="F9941" s="209" t="s">
        <v>22195</v>
      </c>
      <c r="G9941" s="119" t="s">
        <v>22196</v>
      </c>
      <c r="H9941" s="121" t="s">
        <v>53</v>
      </c>
      <c r="I9941" s="121" t="s">
        <v>30</v>
      </c>
      <c r="J9941" s="121" t="s">
        <v>10497</v>
      </c>
      <c r="K9941" s="121" t="s">
        <v>65</v>
      </c>
      <c r="L9941" s="131" t="s">
        <v>32</v>
      </c>
      <c r="M9941" s="120" t="s">
        <v>33</v>
      </c>
      <c r="N9941" s="131">
        <v>44412</v>
      </c>
      <c r="O9941" s="131">
        <v>44592</v>
      </c>
    </row>
    <row r="9942" spans="1:20">
      <c r="A9942" s="116">
        <v>9942</v>
      </c>
      <c r="B9942" s="129">
        <v>44411</v>
      </c>
      <c r="C9942" s="118">
        <f t="shared" si="472"/>
        <v>8</v>
      </c>
      <c r="D9942" s="120" t="s">
        <v>252</v>
      </c>
      <c r="E9942" s="120" t="s">
        <v>22197</v>
      </c>
      <c r="F9942" s="209" t="s">
        <v>783</v>
      </c>
      <c r="G9942" s="119" t="s">
        <v>1516</v>
      </c>
      <c r="H9942" s="121" t="s">
        <v>53</v>
      </c>
      <c r="I9942" s="121" t="s">
        <v>42</v>
      </c>
      <c r="J9942" s="121" t="s">
        <v>72</v>
      </c>
      <c r="K9942" s="121" t="s">
        <v>20909</v>
      </c>
      <c r="L9942" s="131" t="s">
        <v>32</v>
      </c>
      <c r="M9942" s="120" t="s">
        <v>9290</v>
      </c>
    </row>
    <row r="9943" spans="1:20">
      <c r="A9943" s="116">
        <v>9943</v>
      </c>
      <c r="B9943" s="129">
        <v>44411</v>
      </c>
      <c r="C9943" s="118">
        <f t="shared" si="472"/>
        <v>8</v>
      </c>
      <c r="D9943" s="120" t="s">
        <v>252</v>
      </c>
      <c r="E9943" s="120" t="s">
        <v>22198</v>
      </c>
      <c r="F9943" s="209" t="s">
        <v>22199</v>
      </c>
      <c r="G9943" s="119" t="s">
        <v>22200</v>
      </c>
      <c r="H9943" s="121" t="s">
        <v>53</v>
      </c>
      <c r="I9943" s="121" t="s">
        <v>30</v>
      </c>
      <c r="J9943" s="121" t="s">
        <v>87</v>
      </c>
      <c r="K9943" s="121" t="s">
        <v>65</v>
      </c>
      <c r="L9943" s="131" t="s">
        <v>32</v>
      </c>
      <c r="M9943" s="120" t="s">
        <v>9290</v>
      </c>
    </row>
    <row r="9944" spans="1:20" ht="27.6">
      <c r="A9944" s="116">
        <v>9944</v>
      </c>
      <c r="B9944" s="129">
        <v>44411</v>
      </c>
      <c r="C9944" s="118">
        <f t="shared" si="472"/>
        <v>8</v>
      </c>
      <c r="D9944" s="120" t="s">
        <v>252</v>
      </c>
      <c r="E9944" s="120" t="s">
        <v>22201</v>
      </c>
      <c r="F9944" s="209" t="s">
        <v>22202</v>
      </c>
      <c r="G9944" s="119" t="s">
        <v>22203</v>
      </c>
      <c r="H9944" s="121" t="s">
        <v>1173</v>
      </c>
      <c r="I9944" s="121" t="s">
        <v>42</v>
      </c>
      <c r="J9944" s="121" t="s">
        <v>72</v>
      </c>
      <c r="K9944" s="121" t="s">
        <v>65</v>
      </c>
      <c r="L9944" s="131" t="s">
        <v>32</v>
      </c>
      <c r="M9944" s="120" t="s">
        <v>9290</v>
      </c>
    </row>
    <row r="9945" spans="1:20">
      <c r="A9945" s="116">
        <v>9945</v>
      </c>
      <c r="B9945" s="129">
        <v>44411</v>
      </c>
      <c r="C9945" s="118">
        <f t="shared" si="472"/>
        <v>8</v>
      </c>
      <c r="D9945" s="120" t="s">
        <v>252</v>
      </c>
      <c r="E9945" s="120" t="s">
        <v>22204</v>
      </c>
      <c r="F9945" s="209" t="s">
        <v>22205</v>
      </c>
      <c r="G9945" s="119" t="s">
        <v>22206</v>
      </c>
      <c r="H9945" s="121" t="s">
        <v>53</v>
      </c>
      <c r="I9945" s="121" t="s">
        <v>42</v>
      </c>
      <c r="J9945" s="121" t="s">
        <v>82</v>
      </c>
      <c r="K9945" s="121" t="s">
        <v>65</v>
      </c>
      <c r="L9945" s="131" t="s">
        <v>32</v>
      </c>
      <c r="M9945" s="120" t="s">
        <v>9290</v>
      </c>
    </row>
    <row r="9946" spans="1:20" ht="27.6">
      <c r="A9946" s="116">
        <v>9946</v>
      </c>
      <c r="B9946" s="129">
        <v>44411</v>
      </c>
      <c r="C9946" s="118">
        <f t="shared" si="472"/>
        <v>8</v>
      </c>
      <c r="D9946" s="120" t="s">
        <v>252</v>
      </c>
      <c r="E9946" s="120" t="s">
        <v>22207</v>
      </c>
      <c r="F9946" s="209" t="s">
        <v>22208</v>
      </c>
      <c r="G9946" s="119" t="s">
        <v>15270</v>
      </c>
      <c r="H9946" s="121" t="s">
        <v>41</v>
      </c>
      <c r="I9946" s="121" t="s">
        <v>30</v>
      </c>
      <c r="J9946" s="121" t="s">
        <v>87</v>
      </c>
      <c r="K9946" s="121" t="s">
        <v>65</v>
      </c>
      <c r="L9946" s="131" t="s">
        <v>32</v>
      </c>
      <c r="M9946" s="120" t="s">
        <v>33</v>
      </c>
      <c r="N9946" s="131">
        <v>44421</v>
      </c>
      <c r="O9946" s="131">
        <v>44460</v>
      </c>
      <c r="S9946" s="120" t="s">
        <v>135</v>
      </c>
      <c r="T9946" s="126">
        <v>44460</v>
      </c>
    </row>
    <row r="9947" spans="1:20">
      <c r="A9947" s="116">
        <v>9947</v>
      </c>
      <c r="B9947" s="129">
        <v>44411</v>
      </c>
      <c r="C9947" s="118">
        <f t="shared" si="472"/>
        <v>8</v>
      </c>
      <c r="D9947" s="120" t="s">
        <v>252</v>
      </c>
      <c r="E9947" s="120" t="s">
        <v>22209</v>
      </c>
      <c r="F9947" s="209" t="s">
        <v>21496</v>
      </c>
      <c r="G9947" s="119" t="s">
        <v>22210</v>
      </c>
      <c r="H9947" s="121" t="s">
        <v>177</v>
      </c>
      <c r="I9947" s="119" t="s">
        <v>30</v>
      </c>
      <c r="J9947" s="121" t="s">
        <v>7142</v>
      </c>
      <c r="K9947" s="121" t="s">
        <v>65</v>
      </c>
      <c r="L9947" s="131" t="s">
        <v>32</v>
      </c>
      <c r="M9947" s="120" t="s">
        <v>33</v>
      </c>
      <c r="N9947" s="131">
        <v>44412</v>
      </c>
      <c r="O9947" s="131">
        <v>44592</v>
      </c>
    </row>
    <row r="9948" spans="1:20">
      <c r="A9948" s="116">
        <v>9948</v>
      </c>
      <c r="B9948" s="129">
        <v>44411</v>
      </c>
      <c r="C9948" s="118">
        <f t="shared" si="472"/>
        <v>8</v>
      </c>
      <c r="D9948" s="120" t="s">
        <v>252</v>
      </c>
      <c r="E9948" s="120" t="s">
        <v>22211</v>
      </c>
      <c r="F9948" s="209" t="s">
        <v>1462</v>
      </c>
      <c r="G9948" s="119" t="s">
        <v>22212</v>
      </c>
      <c r="H9948" s="121" t="s">
        <v>192</v>
      </c>
      <c r="I9948" s="119" t="s">
        <v>42</v>
      </c>
      <c r="J9948" s="121" t="s">
        <v>72</v>
      </c>
      <c r="K9948" s="121" t="s">
        <v>584</v>
      </c>
      <c r="L9948" s="131" t="s">
        <v>32</v>
      </c>
      <c r="M9948" s="120" t="s">
        <v>9290</v>
      </c>
    </row>
    <row r="9949" spans="1:20">
      <c r="A9949" s="116">
        <v>9949</v>
      </c>
      <c r="B9949" s="129">
        <v>44411</v>
      </c>
      <c r="C9949" s="118">
        <f t="shared" si="472"/>
        <v>8</v>
      </c>
      <c r="D9949" s="120" t="s">
        <v>252</v>
      </c>
      <c r="E9949" s="120" t="s">
        <v>22213</v>
      </c>
      <c r="F9949" s="209" t="s">
        <v>6730</v>
      </c>
      <c r="G9949" s="119" t="s">
        <v>22214</v>
      </c>
      <c r="H9949" s="121" t="s">
        <v>1173</v>
      </c>
      <c r="I9949" s="121" t="s">
        <v>30</v>
      </c>
      <c r="J9949" s="121" t="s">
        <v>87</v>
      </c>
      <c r="K9949" s="121" t="s">
        <v>584</v>
      </c>
      <c r="L9949" s="131" t="s">
        <v>32</v>
      </c>
      <c r="M9949" s="120" t="s">
        <v>9290</v>
      </c>
    </row>
    <row r="9950" spans="1:20">
      <c r="A9950" s="116">
        <v>9950</v>
      </c>
      <c r="B9950" s="129">
        <v>44411</v>
      </c>
      <c r="C9950" s="118">
        <f t="shared" si="472"/>
        <v>8</v>
      </c>
      <c r="D9950" s="120" t="s">
        <v>252</v>
      </c>
      <c r="E9950" s="120" t="s">
        <v>22215</v>
      </c>
      <c r="F9950" s="209" t="s">
        <v>13421</v>
      </c>
      <c r="G9950" s="119" t="s">
        <v>22216</v>
      </c>
      <c r="H9950" s="121" t="s">
        <v>53</v>
      </c>
      <c r="I9950" s="121" t="s">
        <v>30</v>
      </c>
      <c r="J9950" s="121" t="s">
        <v>7726</v>
      </c>
      <c r="K9950" s="121" t="s">
        <v>65</v>
      </c>
      <c r="L9950" s="131" t="s">
        <v>32</v>
      </c>
      <c r="M9950" s="120" t="s">
        <v>9290</v>
      </c>
    </row>
    <row r="9951" spans="1:20">
      <c r="A9951" s="116">
        <v>9951</v>
      </c>
      <c r="B9951" s="129">
        <v>44411</v>
      </c>
      <c r="C9951" s="118">
        <f t="shared" si="472"/>
        <v>8</v>
      </c>
      <c r="D9951" s="120" t="s">
        <v>252</v>
      </c>
      <c r="E9951" s="120" t="s">
        <v>22217</v>
      </c>
      <c r="F9951" s="209" t="s">
        <v>22218</v>
      </c>
      <c r="G9951" s="119" t="s">
        <v>10698</v>
      </c>
      <c r="H9951" s="121" t="s">
        <v>53</v>
      </c>
      <c r="I9951" s="119" t="s">
        <v>30</v>
      </c>
      <c r="J9951" s="121" t="s">
        <v>87</v>
      </c>
      <c r="K9951" s="121" t="s">
        <v>584</v>
      </c>
      <c r="L9951" s="131" t="s">
        <v>32</v>
      </c>
      <c r="M9951" s="120" t="s">
        <v>9290</v>
      </c>
    </row>
    <row r="9952" spans="1:20">
      <c r="A9952" s="116">
        <v>9952</v>
      </c>
      <c r="B9952" s="129">
        <v>44411</v>
      </c>
      <c r="C9952" s="118">
        <f t="shared" si="472"/>
        <v>8</v>
      </c>
      <c r="D9952" s="119" t="s">
        <v>25</v>
      </c>
      <c r="E9952" s="120" t="s">
        <v>22219</v>
      </c>
      <c r="F9952" s="209" t="s">
        <v>22220</v>
      </c>
      <c r="G9952" s="119" t="s">
        <v>22221</v>
      </c>
      <c r="H9952" s="121" t="s">
        <v>48</v>
      </c>
      <c r="I9952" s="121" t="s">
        <v>42</v>
      </c>
      <c r="J9952" s="121" t="s">
        <v>2268</v>
      </c>
      <c r="K9952" s="121" t="s">
        <v>65</v>
      </c>
      <c r="L9952" s="131" t="s">
        <v>32</v>
      </c>
      <c r="M9952" s="120" t="s">
        <v>9290</v>
      </c>
    </row>
    <row r="9953" spans="1:20">
      <c r="A9953" s="116">
        <v>9953</v>
      </c>
      <c r="B9953" s="129">
        <v>44411</v>
      </c>
      <c r="C9953" s="118">
        <f t="shared" si="472"/>
        <v>8</v>
      </c>
      <c r="D9953" s="119" t="s">
        <v>25</v>
      </c>
      <c r="E9953" s="120" t="s">
        <v>22222</v>
      </c>
      <c r="F9953" s="209" t="s">
        <v>7236</v>
      </c>
      <c r="G9953" s="119" t="s">
        <v>22223</v>
      </c>
      <c r="H9953" s="121" t="s">
        <v>48</v>
      </c>
      <c r="I9953" s="121" t="s">
        <v>30</v>
      </c>
      <c r="J9953" s="121" t="s">
        <v>87</v>
      </c>
      <c r="K9953" s="121" t="s">
        <v>65</v>
      </c>
      <c r="L9953" s="131" t="s">
        <v>32</v>
      </c>
      <c r="M9953" s="120" t="s">
        <v>9290</v>
      </c>
    </row>
    <row r="9954" spans="1:20">
      <c r="A9954" s="116">
        <v>9954</v>
      </c>
      <c r="B9954" s="129">
        <v>44411</v>
      </c>
      <c r="C9954" s="118">
        <f t="shared" si="472"/>
        <v>8</v>
      </c>
      <c r="D9954" s="119" t="s">
        <v>25</v>
      </c>
      <c r="E9954" s="120" t="s">
        <v>22224</v>
      </c>
      <c r="F9954" s="209" t="s">
        <v>22225</v>
      </c>
      <c r="G9954" s="119" t="s">
        <v>22026</v>
      </c>
      <c r="H9954" s="121" t="s">
        <v>97</v>
      </c>
      <c r="I9954" s="119" t="s">
        <v>30</v>
      </c>
      <c r="J9954" s="121" t="s">
        <v>485</v>
      </c>
      <c r="K9954" s="121" t="s">
        <v>65</v>
      </c>
      <c r="L9954" s="131" t="s">
        <v>32</v>
      </c>
      <c r="M9954" s="120" t="s">
        <v>9290</v>
      </c>
    </row>
    <row r="9955" spans="1:20">
      <c r="A9955" s="116">
        <v>9955</v>
      </c>
      <c r="B9955" s="129">
        <v>44411</v>
      </c>
      <c r="C9955" s="118">
        <f t="shared" si="472"/>
        <v>8</v>
      </c>
      <c r="D9955" s="119" t="s">
        <v>25</v>
      </c>
      <c r="E9955" s="120" t="s">
        <v>22226</v>
      </c>
      <c r="F9955" s="209" t="s">
        <v>22227</v>
      </c>
      <c r="G9955" s="119" t="s">
        <v>22228</v>
      </c>
      <c r="H9955" s="121" t="s">
        <v>1173</v>
      </c>
      <c r="I9955" s="121" t="s">
        <v>30</v>
      </c>
      <c r="J9955" s="121" t="s">
        <v>77</v>
      </c>
      <c r="K9955" s="121" t="s">
        <v>65</v>
      </c>
      <c r="L9955" s="131" t="s">
        <v>32</v>
      </c>
      <c r="M9955" s="120" t="s">
        <v>9290</v>
      </c>
    </row>
    <row r="9956" spans="1:20">
      <c r="A9956" s="116">
        <v>9956</v>
      </c>
      <c r="B9956" s="129">
        <v>44411</v>
      </c>
      <c r="C9956" s="118">
        <f t="shared" si="472"/>
        <v>8</v>
      </c>
      <c r="D9956" s="119" t="s">
        <v>25</v>
      </c>
      <c r="E9956" s="120" t="s">
        <v>22229</v>
      </c>
      <c r="F9956" s="209" t="s">
        <v>22230</v>
      </c>
      <c r="G9956" s="119" t="s">
        <v>6508</v>
      </c>
      <c r="H9956" s="121" t="s">
        <v>53</v>
      </c>
      <c r="I9956" s="121" t="s">
        <v>30</v>
      </c>
      <c r="J9956" s="121" t="s">
        <v>87</v>
      </c>
      <c r="K9956" s="121" t="s">
        <v>65</v>
      </c>
      <c r="L9956" s="131" t="s">
        <v>32</v>
      </c>
      <c r="M9956" s="120" t="s">
        <v>9290</v>
      </c>
    </row>
    <row r="9957" spans="1:20">
      <c r="A9957" s="116">
        <v>9957</v>
      </c>
      <c r="B9957" s="129">
        <v>44411</v>
      </c>
      <c r="C9957" s="118">
        <f t="shared" si="472"/>
        <v>8</v>
      </c>
      <c r="D9957" s="119" t="s">
        <v>25</v>
      </c>
      <c r="E9957" s="120" t="s">
        <v>22231</v>
      </c>
      <c r="F9957" s="209" t="s">
        <v>22232</v>
      </c>
      <c r="G9957" s="119" t="s">
        <v>22233</v>
      </c>
      <c r="H9957" s="121" t="s">
        <v>29</v>
      </c>
      <c r="I9957" s="119" t="s">
        <v>30</v>
      </c>
      <c r="J9957" s="121" t="s">
        <v>7726</v>
      </c>
      <c r="K9957" s="121" t="s">
        <v>65</v>
      </c>
      <c r="L9957" s="131" t="s">
        <v>32</v>
      </c>
      <c r="M9957" s="120" t="s">
        <v>9290</v>
      </c>
    </row>
    <row r="9958" spans="1:20">
      <c r="A9958" s="116">
        <v>9958</v>
      </c>
      <c r="B9958" s="129">
        <v>44411</v>
      </c>
      <c r="C9958" s="118">
        <f t="shared" si="472"/>
        <v>8</v>
      </c>
      <c r="D9958" s="119" t="s">
        <v>25</v>
      </c>
      <c r="E9958" s="120" t="s">
        <v>22234</v>
      </c>
      <c r="F9958" s="209" t="s">
        <v>22235</v>
      </c>
      <c r="G9958" s="130" t="s">
        <v>22236</v>
      </c>
      <c r="H9958" s="121" t="s">
        <v>41</v>
      </c>
      <c r="I9958" s="121" t="s">
        <v>30</v>
      </c>
      <c r="J9958" s="121" t="s">
        <v>87</v>
      </c>
      <c r="K9958" s="121" t="s">
        <v>65</v>
      </c>
      <c r="L9958" s="131" t="s">
        <v>32</v>
      </c>
      <c r="M9958" s="120" t="s">
        <v>9290</v>
      </c>
    </row>
    <row r="9959" spans="1:20">
      <c r="A9959" s="116">
        <v>9959</v>
      </c>
      <c r="B9959" s="129">
        <v>44411</v>
      </c>
      <c r="C9959" s="118">
        <f t="shared" si="472"/>
        <v>8</v>
      </c>
      <c r="D9959" s="119" t="s">
        <v>25</v>
      </c>
      <c r="E9959" s="120" t="s">
        <v>22237</v>
      </c>
      <c r="F9959" s="209" t="s">
        <v>22238</v>
      </c>
      <c r="G9959" s="119" t="s">
        <v>15885</v>
      </c>
      <c r="H9959" s="121" t="s">
        <v>41</v>
      </c>
      <c r="I9959" s="119" t="s">
        <v>30</v>
      </c>
      <c r="J9959" s="121" t="s">
        <v>87</v>
      </c>
      <c r="K9959" s="121" t="s">
        <v>65</v>
      </c>
      <c r="L9959" s="131" t="s">
        <v>32</v>
      </c>
      <c r="M9959" s="120" t="s">
        <v>33</v>
      </c>
      <c r="N9959" s="131">
        <v>44417</v>
      </c>
      <c r="R9959" s="118">
        <f ca="1">TODAY()-N9959</f>
        <v>261</v>
      </c>
    </row>
    <row r="9960" spans="1:20">
      <c r="A9960" s="116">
        <v>9960</v>
      </c>
      <c r="B9960" s="129">
        <v>44411</v>
      </c>
      <c r="C9960" s="118">
        <f t="shared" si="472"/>
        <v>8</v>
      </c>
      <c r="D9960" s="119" t="s">
        <v>25</v>
      </c>
      <c r="E9960" s="120" t="s">
        <v>22239</v>
      </c>
      <c r="F9960" s="209" t="s">
        <v>1462</v>
      </c>
      <c r="G9960" s="119" t="s">
        <v>17445</v>
      </c>
      <c r="H9960" s="121" t="s">
        <v>53</v>
      </c>
      <c r="I9960" s="121" t="s">
        <v>42</v>
      </c>
      <c r="J9960" s="121" t="s">
        <v>549</v>
      </c>
      <c r="K9960" s="121" t="s">
        <v>65</v>
      </c>
      <c r="L9960" s="131" t="s">
        <v>32</v>
      </c>
      <c r="M9960" s="120" t="s">
        <v>9290</v>
      </c>
    </row>
    <row r="9961" spans="1:20">
      <c r="A9961" s="116">
        <v>9961</v>
      </c>
      <c r="B9961" s="129">
        <v>44412</v>
      </c>
      <c r="C9961" s="118">
        <f t="shared" si="472"/>
        <v>8</v>
      </c>
      <c r="D9961" s="119" t="s">
        <v>25</v>
      </c>
      <c r="E9961" s="120" t="s">
        <v>22240</v>
      </c>
      <c r="F9961" s="209" t="s">
        <v>22241</v>
      </c>
      <c r="G9961" s="119" t="s">
        <v>22242</v>
      </c>
      <c r="H9961" s="121" t="s">
        <v>53</v>
      </c>
      <c r="I9961" s="119" t="s">
        <v>30</v>
      </c>
      <c r="J9961" s="121" t="s">
        <v>77</v>
      </c>
      <c r="K9961" s="121" t="s">
        <v>65</v>
      </c>
      <c r="L9961" s="131" t="s">
        <v>32</v>
      </c>
      <c r="M9961" s="120" t="s">
        <v>9290</v>
      </c>
    </row>
    <row r="9962" spans="1:20">
      <c r="A9962" s="116">
        <v>9962</v>
      </c>
      <c r="B9962" s="129">
        <v>44412</v>
      </c>
      <c r="C9962" s="118">
        <f t="shared" si="472"/>
        <v>8</v>
      </c>
      <c r="D9962" s="119" t="s">
        <v>25</v>
      </c>
      <c r="E9962" s="120" t="s">
        <v>22243</v>
      </c>
      <c r="F9962" s="214" t="s">
        <v>1372</v>
      </c>
      <c r="G9962" s="119" t="s">
        <v>4167</v>
      </c>
      <c r="H9962" s="121" t="s">
        <v>53</v>
      </c>
      <c r="I9962" s="121" t="s">
        <v>30</v>
      </c>
      <c r="J9962" s="121" t="s">
        <v>87</v>
      </c>
      <c r="K9962" s="120" t="s">
        <v>65</v>
      </c>
      <c r="L9962" s="131" t="s">
        <v>32</v>
      </c>
      <c r="M9962" s="120" t="s">
        <v>78</v>
      </c>
    </row>
    <row r="9963" spans="1:20">
      <c r="A9963" s="116">
        <v>9963</v>
      </c>
      <c r="B9963" s="129">
        <v>44412</v>
      </c>
      <c r="C9963" s="118">
        <f t="shared" si="472"/>
        <v>8</v>
      </c>
      <c r="D9963" s="119" t="s">
        <v>25</v>
      </c>
      <c r="E9963" s="120" t="s">
        <v>22244</v>
      </c>
      <c r="F9963" s="214" t="s">
        <v>22245</v>
      </c>
      <c r="G9963" s="119" t="s">
        <v>741</v>
      </c>
      <c r="H9963" s="121" t="s">
        <v>5003</v>
      </c>
      <c r="I9963" s="119" t="s">
        <v>30</v>
      </c>
      <c r="J9963" s="121" t="s">
        <v>7620</v>
      </c>
      <c r="K9963" s="120" t="s">
        <v>65</v>
      </c>
      <c r="L9963" s="131" t="s">
        <v>32</v>
      </c>
      <c r="M9963" s="120" t="s">
        <v>33</v>
      </c>
      <c r="N9963" s="131">
        <v>44432</v>
      </c>
      <c r="R9963" s="118">
        <f ca="1">TODAY()-N9963</f>
        <v>246</v>
      </c>
    </row>
    <row r="9964" spans="1:20">
      <c r="A9964" s="116">
        <v>9964</v>
      </c>
      <c r="B9964" s="129">
        <v>44412</v>
      </c>
      <c r="C9964" s="118">
        <f t="shared" si="472"/>
        <v>8</v>
      </c>
      <c r="D9964" s="119" t="s">
        <v>25</v>
      </c>
      <c r="E9964" s="120" t="s">
        <v>22246</v>
      </c>
      <c r="F9964" s="209" t="s">
        <v>22247</v>
      </c>
      <c r="G9964" s="119" t="s">
        <v>2008</v>
      </c>
      <c r="H9964" s="121" t="s">
        <v>97</v>
      </c>
      <c r="I9964" s="119" t="s">
        <v>30</v>
      </c>
      <c r="J9964" s="121" t="s">
        <v>31</v>
      </c>
      <c r="K9964" s="121" t="s">
        <v>65</v>
      </c>
      <c r="L9964" s="131" t="s">
        <v>32</v>
      </c>
      <c r="M9964" s="120" t="s">
        <v>33</v>
      </c>
      <c r="N9964" s="131">
        <v>44417</v>
      </c>
      <c r="R9964" s="118">
        <f ca="1">TODAY()-N9964</f>
        <v>261</v>
      </c>
      <c r="S9964" s="120" t="s">
        <v>724</v>
      </c>
      <c r="T9964" s="126">
        <v>44417</v>
      </c>
    </row>
    <row r="9965" spans="1:20">
      <c r="A9965" s="116">
        <v>9965</v>
      </c>
      <c r="B9965" s="129">
        <v>44412</v>
      </c>
      <c r="C9965" s="118">
        <f t="shared" si="472"/>
        <v>8</v>
      </c>
      <c r="D9965" s="119" t="s">
        <v>25</v>
      </c>
      <c r="E9965" s="120" t="s">
        <v>22248</v>
      </c>
      <c r="F9965" s="209" t="s">
        <v>783</v>
      </c>
      <c r="G9965" s="119" t="s">
        <v>22249</v>
      </c>
      <c r="H9965" s="121" t="s">
        <v>97</v>
      </c>
      <c r="I9965" s="121" t="s">
        <v>196</v>
      </c>
      <c r="J9965" s="121" t="s">
        <v>196</v>
      </c>
      <c r="K9965" s="121" t="s">
        <v>65</v>
      </c>
      <c r="L9965" s="131" t="s">
        <v>32</v>
      </c>
      <c r="M9965" s="120" t="s">
        <v>9290</v>
      </c>
    </row>
    <row r="9966" spans="1:20">
      <c r="A9966" s="116">
        <v>9966</v>
      </c>
      <c r="B9966" s="129">
        <v>44412</v>
      </c>
      <c r="C9966" s="118">
        <f t="shared" si="472"/>
        <v>8</v>
      </c>
      <c r="D9966" s="119" t="s">
        <v>25</v>
      </c>
      <c r="E9966" s="120" t="s">
        <v>22250</v>
      </c>
      <c r="F9966" s="209" t="s">
        <v>22251</v>
      </c>
      <c r="G9966" s="121" t="s">
        <v>22252</v>
      </c>
      <c r="H9966" s="121" t="s">
        <v>1173</v>
      </c>
      <c r="I9966" s="119" t="s">
        <v>42</v>
      </c>
      <c r="J9966" s="121" t="s">
        <v>82</v>
      </c>
      <c r="K9966" s="121" t="s">
        <v>65</v>
      </c>
      <c r="L9966" s="131" t="s">
        <v>32</v>
      </c>
      <c r="M9966" s="120" t="s">
        <v>9290</v>
      </c>
    </row>
    <row r="9967" spans="1:20" ht="27.6">
      <c r="A9967" s="116">
        <v>9967</v>
      </c>
      <c r="B9967" s="129">
        <v>44412</v>
      </c>
      <c r="C9967" s="118">
        <f t="shared" si="472"/>
        <v>8</v>
      </c>
      <c r="D9967" s="119" t="s">
        <v>25</v>
      </c>
      <c r="E9967" s="120" t="s">
        <v>22253</v>
      </c>
      <c r="F9967" s="209" t="s">
        <v>22254</v>
      </c>
      <c r="G9967" s="119" t="s">
        <v>22255</v>
      </c>
      <c r="H9967" s="121" t="s">
        <v>41</v>
      </c>
      <c r="I9967" s="119" t="s">
        <v>30</v>
      </c>
      <c r="J9967" s="121" t="s">
        <v>435</v>
      </c>
      <c r="K9967" s="120" t="s">
        <v>65</v>
      </c>
      <c r="L9967" s="131" t="s">
        <v>32</v>
      </c>
      <c r="M9967" s="120" t="s">
        <v>9290</v>
      </c>
    </row>
    <row r="9968" spans="1:20">
      <c r="A9968" s="116">
        <v>9968</v>
      </c>
      <c r="B9968" s="129">
        <v>44412</v>
      </c>
      <c r="C9968" s="118">
        <f t="shared" si="472"/>
        <v>8</v>
      </c>
      <c r="D9968" s="119" t="s">
        <v>25</v>
      </c>
      <c r="E9968" s="120" t="s">
        <v>22256</v>
      </c>
      <c r="F9968" s="209" t="s">
        <v>14328</v>
      </c>
      <c r="G9968" s="119" t="s">
        <v>22257</v>
      </c>
      <c r="H9968" s="121" t="s">
        <v>1173</v>
      </c>
      <c r="I9968" s="119" t="s">
        <v>30</v>
      </c>
      <c r="J9968" s="121" t="s">
        <v>7142</v>
      </c>
      <c r="K9968" s="120" t="s">
        <v>65</v>
      </c>
      <c r="L9968" s="131" t="s">
        <v>32</v>
      </c>
      <c r="M9968" s="120" t="s">
        <v>9290</v>
      </c>
    </row>
    <row r="9969" spans="1:20">
      <c r="A9969" s="116">
        <v>9969</v>
      </c>
      <c r="B9969" s="129">
        <v>44412</v>
      </c>
      <c r="C9969" s="118">
        <f t="shared" si="472"/>
        <v>8</v>
      </c>
      <c r="D9969" s="119" t="s">
        <v>25</v>
      </c>
      <c r="E9969" s="120" t="s">
        <v>22258</v>
      </c>
      <c r="F9969" s="209" t="s">
        <v>1462</v>
      </c>
      <c r="G9969" s="119" t="s">
        <v>22259</v>
      </c>
      <c r="H9969" s="121" t="s">
        <v>101</v>
      </c>
      <c r="I9969" s="119" t="s">
        <v>42</v>
      </c>
      <c r="J9969" s="121" t="s">
        <v>2165</v>
      </c>
      <c r="K9969" s="120" t="s">
        <v>65</v>
      </c>
      <c r="L9969" s="131" t="s">
        <v>32</v>
      </c>
      <c r="M9969" s="120" t="s">
        <v>9290</v>
      </c>
    </row>
    <row r="9970" spans="1:20" ht="27.6">
      <c r="A9970" s="116">
        <v>9970</v>
      </c>
      <c r="B9970" s="129">
        <v>44412</v>
      </c>
      <c r="C9970" s="118">
        <f t="shared" si="472"/>
        <v>8</v>
      </c>
      <c r="D9970" s="119" t="s">
        <v>25</v>
      </c>
      <c r="E9970" s="120" t="s">
        <v>22260</v>
      </c>
      <c r="F9970" s="212" t="s">
        <v>22261</v>
      </c>
      <c r="G9970" s="119" t="s">
        <v>22262</v>
      </c>
      <c r="H9970" s="119" t="s">
        <v>101</v>
      </c>
      <c r="I9970" s="119" t="s">
        <v>42</v>
      </c>
      <c r="J9970" s="121" t="s">
        <v>3146</v>
      </c>
      <c r="K9970" s="120" t="s">
        <v>65</v>
      </c>
      <c r="L9970" s="131" t="s">
        <v>32</v>
      </c>
      <c r="M9970" s="120" t="s">
        <v>9290</v>
      </c>
    </row>
    <row r="9971" spans="1:20">
      <c r="A9971" s="116">
        <v>9971</v>
      </c>
      <c r="B9971" s="129">
        <v>44412</v>
      </c>
      <c r="C9971" s="118">
        <f t="shared" si="472"/>
        <v>8</v>
      </c>
      <c r="D9971" s="119" t="s">
        <v>25</v>
      </c>
      <c r="E9971" s="120" t="s">
        <v>22263</v>
      </c>
      <c r="F9971" s="212" t="s">
        <v>22264</v>
      </c>
      <c r="G9971" s="119" t="s">
        <v>22262</v>
      </c>
      <c r="H9971" s="121" t="s">
        <v>101</v>
      </c>
      <c r="I9971" s="121" t="s">
        <v>42</v>
      </c>
      <c r="J9971" s="121" t="s">
        <v>3146</v>
      </c>
      <c r="K9971" s="120" t="s">
        <v>65</v>
      </c>
      <c r="L9971" s="131" t="s">
        <v>32</v>
      </c>
      <c r="M9971" s="120" t="s">
        <v>33</v>
      </c>
      <c r="N9971" s="131">
        <v>44419</v>
      </c>
      <c r="R9971" s="118">
        <f ca="1">TODAY()-N9971</f>
        <v>259</v>
      </c>
    </row>
    <row r="9972" spans="1:20" ht="27.6">
      <c r="A9972" s="116">
        <v>9972</v>
      </c>
      <c r="B9972" s="129">
        <v>44412</v>
      </c>
      <c r="C9972" s="118">
        <f t="shared" si="472"/>
        <v>8</v>
      </c>
      <c r="D9972" s="120" t="s">
        <v>25</v>
      </c>
      <c r="E9972" s="120" t="s">
        <v>22265</v>
      </c>
      <c r="F9972" s="209" t="s">
        <v>22266</v>
      </c>
      <c r="G9972" s="119" t="s">
        <v>22267</v>
      </c>
      <c r="H9972" s="121" t="s">
        <v>76</v>
      </c>
      <c r="I9972" s="119" t="s">
        <v>30</v>
      </c>
      <c r="J9972" s="121" t="s">
        <v>31</v>
      </c>
      <c r="K9972" s="121" t="s">
        <v>65</v>
      </c>
      <c r="L9972" s="131" t="s">
        <v>32</v>
      </c>
      <c r="M9972" s="120" t="s">
        <v>33</v>
      </c>
      <c r="O9972" s="131">
        <v>44446</v>
      </c>
      <c r="S9972" s="120" t="s">
        <v>92</v>
      </c>
    </row>
    <row r="9973" spans="1:20" ht="27.6">
      <c r="A9973" s="116">
        <v>9973</v>
      </c>
      <c r="B9973" s="129">
        <v>44412</v>
      </c>
      <c r="C9973" s="118">
        <f t="shared" si="472"/>
        <v>8</v>
      </c>
      <c r="D9973" s="120" t="s">
        <v>25</v>
      </c>
      <c r="E9973" s="120" t="s">
        <v>22268</v>
      </c>
      <c r="F9973" s="209" t="s">
        <v>22269</v>
      </c>
      <c r="G9973" s="119" t="s">
        <v>22270</v>
      </c>
      <c r="H9973" s="121" t="s">
        <v>48</v>
      </c>
      <c r="I9973" s="119" t="s">
        <v>30</v>
      </c>
      <c r="J9973" s="121" t="s">
        <v>7280</v>
      </c>
      <c r="K9973" s="121" t="s">
        <v>65</v>
      </c>
      <c r="L9973" s="131" t="s">
        <v>32</v>
      </c>
      <c r="M9973" s="120" t="s">
        <v>78</v>
      </c>
    </row>
    <row r="9974" spans="1:20">
      <c r="A9974" s="116">
        <v>9974</v>
      </c>
      <c r="B9974" s="129">
        <v>44412</v>
      </c>
      <c r="C9974" s="118">
        <f t="shared" si="472"/>
        <v>8</v>
      </c>
      <c r="D9974" s="120" t="s">
        <v>25</v>
      </c>
      <c r="E9974" s="120" t="s">
        <v>22271</v>
      </c>
      <c r="F9974" s="209" t="s">
        <v>22272</v>
      </c>
      <c r="G9974" s="119" t="s">
        <v>10990</v>
      </c>
      <c r="H9974" s="121" t="s">
        <v>53</v>
      </c>
      <c r="I9974" s="121" t="s">
        <v>30</v>
      </c>
      <c r="J9974" s="121" t="s">
        <v>87</v>
      </c>
      <c r="K9974" s="121" t="s">
        <v>65</v>
      </c>
      <c r="L9974" s="131" t="s">
        <v>32</v>
      </c>
      <c r="M9974" s="120" t="s">
        <v>78</v>
      </c>
    </row>
    <row r="9975" spans="1:20">
      <c r="A9975" s="116">
        <v>9975</v>
      </c>
      <c r="B9975" s="129">
        <v>44412</v>
      </c>
      <c r="C9975" s="118">
        <f t="shared" si="472"/>
        <v>8</v>
      </c>
      <c r="D9975" s="120" t="s">
        <v>25</v>
      </c>
      <c r="E9975" s="120" t="s">
        <v>22273</v>
      </c>
      <c r="F9975" s="209" t="s">
        <v>1023</v>
      </c>
      <c r="G9975" s="119" t="s">
        <v>22274</v>
      </c>
      <c r="H9975" s="121" t="s">
        <v>41</v>
      </c>
      <c r="I9975" s="119" t="s">
        <v>42</v>
      </c>
      <c r="J9975" s="121" t="s">
        <v>72</v>
      </c>
      <c r="K9975" s="121" t="s">
        <v>65</v>
      </c>
      <c r="L9975" s="131" t="s">
        <v>32</v>
      </c>
      <c r="M9975" s="120" t="s">
        <v>33</v>
      </c>
      <c r="N9975" s="131">
        <v>44468</v>
      </c>
      <c r="O9975" s="131">
        <v>44468</v>
      </c>
    </row>
    <row r="9976" spans="1:20">
      <c r="A9976" s="116">
        <v>9976</v>
      </c>
      <c r="B9976" s="129">
        <v>44412</v>
      </c>
      <c r="C9976" s="118">
        <f t="shared" si="472"/>
        <v>8</v>
      </c>
      <c r="D9976" s="120" t="s">
        <v>25</v>
      </c>
      <c r="E9976" s="120" t="s">
        <v>22275</v>
      </c>
      <c r="F9976" s="209" t="s">
        <v>12290</v>
      </c>
      <c r="G9976" s="119" t="s">
        <v>7901</v>
      </c>
      <c r="H9976" s="121" t="s">
        <v>41</v>
      </c>
      <c r="I9976" s="121" t="s">
        <v>30</v>
      </c>
      <c r="J9976" s="121" t="s">
        <v>87</v>
      </c>
      <c r="K9976" s="121" t="s">
        <v>65</v>
      </c>
      <c r="L9976" s="131" t="s">
        <v>32</v>
      </c>
      <c r="M9976" s="120" t="s">
        <v>33</v>
      </c>
      <c r="N9976" s="131">
        <v>44413</v>
      </c>
      <c r="O9976" s="131">
        <v>44446</v>
      </c>
    </row>
    <row r="9977" spans="1:20">
      <c r="A9977" s="116">
        <v>9977</v>
      </c>
      <c r="B9977" s="129">
        <v>44412</v>
      </c>
      <c r="C9977" s="118">
        <f t="shared" si="472"/>
        <v>8</v>
      </c>
      <c r="D9977" s="120" t="s">
        <v>25</v>
      </c>
      <c r="E9977" s="120" t="s">
        <v>22276</v>
      </c>
      <c r="F9977" s="209" t="s">
        <v>22277</v>
      </c>
      <c r="G9977" s="119" t="s">
        <v>22278</v>
      </c>
      <c r="H9977" s="121" t="s">
        <v>41</v>
      </c>
      <c r="I9977" s="121" t="s">
        <v>30</v>
      </c>
      <c r="J9977" s="121" t="s">
        <v>7091</v>
      </c>
      <c r="K9977" s="121" t="s">
        <v>65</v>
      </c>
      <c r="L9977" s="131" t="s">
        <v>32</v>
      </c>
      <c r="M9977" s="120" t="s">
        <v>33</v>
      </c>
      <c r="N9977" s="131">
        <v>44413</v>
      </c>
      <c r="S9977" s="120" t="s">
        <v>92</v>
      </c>
      <c r="T9977" s="126">
        <v>44413</v>
      </c>
    </row>
    <row r="9978" spans="1:20">
      <c r="A9978" s="116">
        <v>9978</v>
      </c>
      <c r="B9978" s="129">
        <v>44412</v>
      </c>
      <c r="C9978" s="118">
        <f t="shared" si="472"/>
        <v>8</v>
      </c>
      <c r="D9978" s="120" t="s">
        <v>25</v>
      </c>
      <c r="E9978" s="120" t="s">
        <v>22279</v>
      </c>
      <c r="F9978" s="209" t="s">
        <v>8325</v>
      </c>
      <c r="G9978" s="119" t="s">
        <v>22280</v>
      </c>
      <c r="H9978" s="121" t="s">
        <v>97</v>
      </c>
      <c r="I9978" s="121" t="s">
        <v>30</v>
      </c>
      <c r="J9978" s="119" t="s">
        <v>5018</v>
      </c>
      <c r="K9978" s="121" t="s">
        <v>65</v>
      </c>
      <c r="L9978" s="131" t="s">
        <v>32</v>
      </c>
      <c r="M9978" s="120" t="s">
        <v>33</v>
      </c>
      <c r="N9978" s="131">
        <v>44421</v>
      </c>
      <c r="O9978" s="131">
        <v>44446</v>
      </c>
    </row>
    <row r="9979" spans="1:20">
      <c r="A9979" s="116">
        <v>9979</v>
      </c>
      <c r="B9979" s="129">
        <v>44412</v>
      </c>
      <c r="C9979" s="118">
        <f t="shared" si="472"/>
        <v>8</v>
      </c>
      <c r="D9979" s="120" t="s">
        <v>25</v>
      </c>
      <c r="E9979" s="120" t="s">
        <v>22281</v>
      </c>
      <c r="F9979" s="209" t="s">
        <v>21781</v>
      </c>
      <c r="G9979" s="119" t="s">
        <v>22282</v>
      </c>
      <c r="H9979" s="121" t="s">
        <v>177</v>
      </c>
      <c r="I9979" s="121" t="s">
        <v>30</v>
      </c>
      <c r="J9979" s="119" t="s">
        <v>77</v>
      </c>
      <c r="K9979" s="121" t="s">
        <v>65</v>
      </c>
      <c r="L9979" s="131" t="s">
        <v>32</v>
      </c>
      <c r="M9979" s="120" t="s">
        <v>78</v>
      </c>
    </row>
    <row r="9980" spans="1:20" ht="27.6">
      <c r="A9980" s="116">
        <v>9980</v>
      </c>
      <c r="B9980" s="129">
        <v>44412</v>
      </c>
      <c r="C9980" s="118">
        <f t="shared" si="472"/>
        <v>8</v>
      </c>
      <c r="D9980" s="120" t="s">
        <v>25</v>
      </c>
      <c r="E9980" s="120" t="s">
        <v>22283</v>
      </c>
      <c r="F9980" s="209" t="s">
        <v>22284</v>
      </c>
      <c r="G9980" s="119" t="s">
        <v>1089</v>
      </c>
      <c r="H9980" s="121" t="s">
        <v>140</v>
      </c>
      <c r="I9980" s="119" t="s">
        <v>30</v>
      </c>
      <c r="J9980" s="121" t="s">
        <v>5018</v>
      </c>
      <c r="K9980" s="121" t="s">
        <v>65</v>
      </c>
      <c r="L9980" s="131" t="s">
        <v>32</v>
      </c>
      <c r="M9980" s="120" t="s">
        <v>78</v>
      </c>
    </row>
    <row r="9981" spans="1:20">
      <c r="A9981" s="116">
        <v>9981</v>
      </c>
      <c r="B9981" s="129">
        <v>44412</v>
      </c>
      <c r="C9981" s="118">
        <f t="shared" si="472"/>
        <v>8</v>
      </c>
      <c r="D9981" s="120" t="s">
        <v>25</v>
      </c>
      <c r="E9981" s="120" t="s">
        <v>22285</v>
      </c>
      <c r="F9981" s="209" t="s">
        <v>122</v>
      </c>
      <c r="G9981" s="119" t="s">
        <v>22286</v>
      </c>
      <c r="H9981" s="121" t="s">
        <v>1173</v>
      </c>
      <c r="I9981" s="121" t="s">
        <v>30</v>
      </c>
      <c r="J9981" s="121" t="s">
        <v>77</v>
      </c>
      <c r="K9981" s="121" t="s">
        <v>65</v>
      </c>
      <c r="L9981" s="131" t="s">
        <v>32</v>
      </c>
      <c r="M9981" s="120" t="s">
        <v>78</v>
      </c>
    </row>
    <row r="9982" spans="1:20">
      <c r="A9982" s="116">
        <v>9982</v>
      </c>
      <c r="B9982" s="129">
        <v>44412</v>
      </c>
      <c r="C9982" s="118">
        <f t="shared" si="472"/>
        <v>8</v>
      </c>
      <c r="D9982" s="120" t="s">
        <v>25</v>
      </c>
      <c r="E9982" s="120" t="s">
        <v>22287</v>
      </c>
      <c r="F9982" s="209" t="s">
        <v>22288</v>
      </c>
      <c r="G9982" s="119" t="s">
        <v>12847</v>
      </c>
      <c r="H9982" s="121" t="s">
        <v>53</v>
      </c>
      <c r="I9982" s="119" t="s">
        <v>30</v>
      </c>
      <c r="J9982" s="121" t="s">
        <v>5018</v>
      </c>
      <c r="K9982" s="121" t="s">
        <v>65</v>
      </c>
      <c r="L9982" s="131" t="s">
        <v>32</v>
      </c>
      <c r="M9982" s="120" t="s">
        <v>78</v>
      </c>
    </row>
    <row r="9983" spans="1:20">
      <c r="A9983" s="116">
        <v>9983</v>
      </c>
      <c r="B9983" s="129">
        <v>44412</v>
      </c>
      <c r="C9983" s="118">
        <f t="shared" si="472"/>
        <v>8</v>
      </c>
      <c r="D9983" s="120" t="s">
        <v>25</v>
      </c>
      <c r="E9983" s="120" t="s">
        <v>22289</v>
      </c>
      <c r="F9983" s="209" t="s">
        <v>1007</v>
      </c>
      <c r="G9983" s="119" t="s">
        <v>22290</v>
      </c>
      <c r="H9983" s="121" t="s">
        <v>140</v>
      </c>
      <c r="I9983" s="121" t="s">
        <v>196</v>
      </c>
      <c r="J9983" s="121" t="s">
        <v>196</v>
      </c>
      <c r="K9983" s="121" t="s">
        <v>65</v>
      </c>
      <c r="L9983" s="131" t="s">
        <v>32</v>
      </c>
      <c r="M9983" s="120" t="s">
        <v>33</v>
      </c>
      <c r="N9983" s="131">
        <v>44446</v>
      </c>
      <c r="O9983" s="131">
        <v>44446</v>
      </c>
    </row>
    <row r="9984" spans="1:20">
      <c r="A9984" s="116">
        <v>9984</v>
      </c>
      <c r="B9984" s="129">
        <v>44412</v>
      </c>
      <c r="C9984" s="118">
        <f t="shared" si="472"/>
        <v>8</v>
      </c>
      <c r="D9984" s="120" t="s">
        <v>25</v>
      </c>
      <c r="E9984" s="120" t="s">
        <v>22291</v>
      </c>
      <c r="F9984" s="209" t="s">
        <v>22292</v>
      </c>
      <c r="G9984" s="119" t="s">
        <v>1312</v>
      </c>
      <c r="H9984" s="121" t="s">
        <v>53</v>
      </c>
      <c r="I9984" s="119" t="s">
        <v>196</v>
      </c>
      <c r="J9984" s="121" t="s">
        <v>196</v>
      </c>
      <c r="K9984" s="121" t="s">
        <v>65</v>
      </c>
      <c r="L9984" s="131" t="s">
        <v>32</v>
      </c>
      <c r="M9984" s="120" t="s">
        <v>78</v>
      </c>
    </row>
    <row r="9985" spans="1:25">
      <c r="A9985" s="116">
        <v>9985</v>
      </c>
      <c r="B9985" s="129">
        <v>44412</v>
      </c>
      <c r="C9985" s="118">
        <f t="shared" si="472"/>
        <v>8</v>
      </c>
      <c r="D9985" s="120" t="s">
        <v>25</v>
      </c>
      <c r="E9985" s="120" t="s">
        <v>22293</v>
      </c>
      <c r="F9985" s="209" t="s">
        <v>22294</v>
      </c>
      <c r="G9985" s="119" t="s">
        <v>4142</v>
      </c>
      <c r="H9985" s="121" t="s">
        <v>41</v>
      </c>
      <c r="I9985" s="121" t="s">
        <v>30</v>
      </c>
      <c r="J9985" s="121" t="s">
        <v>435</v>
      </c>
      <c r="K9985" s="121" t="s">
        <v>65</v>
      </c>
      <c r="L9985" s="131" t="s">
        <v>32</v>
      </c>
      <c r="M9985" s="120" t="s">
        <v>33</v>
      </c>
      <c r="N9985" s="131">
        <v>44413</v>
      </c>
      <c r="O9985" s="131">
        <v>44446</v>
      </c>
    </row>
    <row r="9986" spans="1:25">
      <c r="A9986" s="116">
        <v>9986</v>
      </c>
      <c r="B9986" s="129">
        <v>44412</v>
      </c>
      <c r="C9986" s="118">
        <f t="shared" si="472"/>
        <v>8</v>
      </c>
      <c r="D9986" s="120" t="s">
        <v>25</v>
      </c>
      <c r="E9986" s="120" t="s">
        <v>22295</v>
      </c>
      <c r="F9986" s="209" t="s">
        <v>22296</v>
      </c>
      <c r="G9986" s="119" t="s">
        <v>22297</v>
      </c>
      <c r="H9986" s="121" t="s">
        <v>29</v>
      </c>
      <c r="I9986" s="121" t="s">
        <v>30</v>
      </c>
      <c r="J9986" s="121" t="s">
        <v>87</v>
      </c>
      <c r="K9986" s="121" t="s">
        <v>65</v>
      </c>
      <c r="L9986" s="131" t="s">
        <v>32</v>
      </c>
      <c r="M9986" s="120" t="s">
        <v>78</v>
      </c>
    </row>
    <row r="9987" spans="1:25">
      <c r="A9987" s="116">
        <v>9987</v>
      </c>
      <c r="B9987" s="129">
        <v>44412</v>
      </c>
      <c r="C9987" s="118">
        <f t="shared" si="472"/>
        <v>8</v>
      </c>
      <c r="D9987" s="120" t="s">
        <v>25</v>
      </c>
      <c r="E9987" s="120" t="s">
        <v>22298</v>
      </c>
      <c r="F9987" s="209" t="s">
        <v>22299</v>
      </c>
      <c r="G9987" s="119" t="s">
        <v>22300</v>
      </c>
      <c r="H9987" s="121" t="s">
        <v>41</v>
      </c>
      <c r="I9987" s="119" t="s">
        <v>63</v>
      </c>
      <c r="J9987" s="121" t="s">
        <v>328</v>
      </c>
      <c r="K9987" s="121" t="s">
        <v>65</v>
      </c>
      <c r="L9987" s="131" t="s">
        <v>32</v>
      </c>
      <c r="M9987" s="120" t="s">
        <v>78</v>
      </c>
    </row>
    <row r="9988" spans="1:25">
      <c r="A9988" s="116">
        <v>9988</v>
      </c>
      <c r="B9988" s="129">
        <v>44412</v>
      </c>
      <c r="C9988" s="118">
        <f t="shared" si="472"/>
        <v>8</v>
      </c>
      <c r="D9988" s="120" t="s">
        <v>25</v>
      </c>
      <c r="E9988" s="120" t="s">
        <v>22301</v>
      </c>
      <c r="F9988" s="209" t="s">
        <v>22302</v>
      </c>
      <c r="G9988" s="119" t="s">
        <v>8121</v>
      </c>
      <c r="H9988" s="121" t="s">
        <v>140</v>
      </c>
      <c r="I9988" s="121" t="s">
        <v>30</v>
      </c>
      <c r="J9988" s="121" t="s">
        <v>7142</v>
      </c>
      <c r="K9988" s="121" t="s">
        <v>65</v>
      </c>
      <c r="L9988" s="131" t="s">
        <v>32</v>
      </c>
      <c r="M9988" s="120" t="s">
        <v>78</v>
      </c>
    </row>
    <row r="9989" spans="1:25">
      <c r="A9989" s="116">
        <v>9989</v>
      </c>
      <c r="B9989" s="129">
        <v>44412</v>
      </c>
      <c r="C9989" s="118">
        <f t="shared" si="472"/>
        <v>8</v>
      </c>
      <c r="D9989" s="120" t="s">
        <v>25</v>
      </c>
      <c r="E9989" s="120" t="s">
        <v>22303</v>
      </c>
      <c r="F9989" s="209" t="s">
        <v>22304</v>
      </c>
      <c r="G9989" s="119" t="s">
        <v>1123</v>
      </c>
      <c r="H9989" s="121" t="s">
        <v>101</v>
      </c>
      <c r="I9989" s="119" t="s">
        <v>42</v>
      </c>
      <c r="J9989" s="121" t="s">
        <v>82</v>
      </c>
      <c r="K9989" s="121" t="s">
        <v>65</v>
      </c>
      <c r="L9989" s="131" t="s">
        <v>32</v>
      </c>
      <c r="M9989" s="120" t="s">
        <v>78</v>
      </c>
    </row>
    <row r="9990" spans="1:25">
      <c r="A9990" s="116">
        <v>9990</v>
      </c>
      <c r="B9990" s="129">
        <v>44412</v>
      </c>
      <c r="C9990" s="118">
        <f t="shared" si="472"/>
        <v>8</v>
      </c>
      <c r="D9990" s="120" t="s">
        <v>25</v>
      </c>
      <c r="E9990" s="120" t="s">
        <v>22305</v>
      </c>
      <c r="F9990" s="209" t="s">
        <v>22306</v>
      </c>
      <c r="G9990" s="119" t="s">
        <v>22307</v>
      </c>
      <c r="H9990" s="121" t="s">
        <v>41</v>
      </c>
      <c r="I9990" s="121" t="s">
        <v>30</v>
      </c>
      <c r="J9990" s="121" t="s">
        <v>87</v>
      </c>
      <c r="K9990" s="121" t="s">
        <v>65</v>
      </c>
      <c r="L9990" s="131" t="s">
        <v>32</v>
      </c>
      <c r="M9990" s="120" t="s">
        <v>33</v>
      </c>
      <c r="N9990" s="131">
        <v>44421</v>
      </c>
      <c r="O9990" s="131">
        <v>44446</v>
      </c>
    </row>
    <row r="9991" spans="1:25">
      <c r="A9991" s="116">
        <v>9991</v>
      </c>
      <c r="B9991" s="129">
        <v>44412</v>
      </c>
      <c r="C9991" s="118">
        <f t="shared" si="472"/>
        <v>8</v>
      </c>
      <c r="D9991" s="120" t="s">
        <v>25</v>
      </c>
      <c r="E9991" s="120" t="s">
        <v>22308</v>
      </c>
      <c r="F9991" s="209" t="s">
        <v>14114</v>
      </c>
      <c r="G9991" s="119" t="s">
        <v>22309</v>
      </c>
      <c r="H9991" s="121" t="s">
        <v>97</v>
      </c>
      <c r="I9991" s="119" t="s">
        <v>30</v>
      </c>
      <c r="J9991" s="121" t="s">
        <v>77</v>
      </c>
      <c r="K9991" s="121" t="s">
        <v>65</v>
      </c>
      <c r="L9991" s="131" t="s">
        <v>32</v>
      </c>
      <c r="M9991" s="120" t="s">
        <v>78</v>
      </c>
    </row>
    <row r="9992" spans="1:25">
      <c r="A9992" s="116">
        <v>9992</v>
      </c>
      <c r="B9992" s="129">
        <v>44412</v>
      </c>
      <c r="C9992" s="118">
        <f t="shared" si="472"/>
        <v>8</v>
      </c>
      <c r="D9992" s="120" t="s">
        <v>25</v>
      </c>
      <c r="E9992" s="120" t="s">
        <v>22310</v>
      </c>
      <c r="F9992" s="209" t="s">
        <v>22311</v>
      </c>
      <c r="G9992" s="119" t="s">
        <v>15645</v>
      </c>
      <c r="H9992" s="121" t="s">
        <v>53</v>
      </c>
      <c r="I9992" s="119" t="s">
        <v>30</v>
      </c>
      <c r="J9992" s="121" t="s">
        <v>3749</v>
      </c>
      <c r="K9992" s="121" t="s">
        <v>65</v>
      </c>
      <c r="L9992" s="131" t="s">
        <v>32</v>
      </c>
      <c r="M9992" s="120" t="s">
        <v>78</v>
      </c>
    </row>
    <row r="9993" spans="1:25" ht="27.6">
      <c r="A9993" s="116">
        <v>9993</v>
      </c>
      <c r="B9993" s="129">
        <v>44412</v>
      </c>
      <c r="C9993" s="118">
        <f t="shared" ref="C9993:C10056" si="473">IF(B9993&lt;&gt;0,MONTH(B9993),0)</f>
        <v>8</v>
      </c>
      <c r="D9993" s="120" t="s">
        <v>25</v>
      </c>
      <c r="E9993" s="120" t="s">
        <v>22312</v>
      </c>
      <c r="F9993" s="209" t="s">
        <v>22313</v>
      </c>
      <c r="G9993" s="119" t="s">
        <v>22314</v>
      </c>
      <c r="H9993" s="121" t="s">
        <v>140</v>
      </c>
      <c r="I9993" s="119" t="s">
        <v>30</v>
      </c>
      <c r="J9993" s="121" t="s">
        <v>31</v>
      </c>
      <c r="K9993" s="121" t="s">
        <v>65</v>
      </c>
      <c r="L9993" s="131" t="s">
        <v>32</v>
      </c>
      <c r="M9993" s="120" t="s">
        <v>33</v>
      </c>
      <c r="N9993" s="131">
        <v>44421</v>
      </c>
      <c r="O9993" s="131">
        <v>44446</v>
      </c>
    </row>
    <row r="9994" spans="1:25">
      <c r="A9994" s="116">
        <v>9994</v>
      </c>
      <c r="B9994" s="129">
        <v>44412</v>
      </c>
      <c r="C9994" s="118">
        <f t="shared" si="473"/>
        <v>8</v>
      </c>
      <c r="D9994" s="120" t="s">
        <v>25</v>
      </c>
      <c r="E9994" s="120" t="s">
        <v>22315</v>
      </c>
      <c r="F9994" s="209" t="s">
        <v>1107</v>
      </c>
      <c r="G9994" s="119" t="s">
        <v>22316</v>
      </c>
      <c r="H9994" s="121" t="s">
        <v>48</v>
      </c>
      <c r="I9994" s="119" t="s">
        <v>30</v>
      </c>
      <c r="J9994" s="121" t="s">
        <v>529</v>
      </c>
      <c r="K9994" s="121" t="s">
        <v>65</v>
      </c>
      <c r="L9994" s="131" t="s">
        <v>32</v>
      </c>
      <c r="M9994" s="120" t="s">
        <v>78</v>
      </c>
    </row>
    <row r="9995" spans="1:25">
      <c r="A9995" s="116">
        <v>9995</v>
      </c>
      <c r="B9995" s="129">
        <v>44412</v>
      </c>
      <c r="C9995" s="118">
        <f t="shared" si="473"/>
        <v>8</v>
      </c>
      <c r="D9995" s="120" t="s">
        <v>25</v>
      </c>
      <c r="E9995" s="120" t="s">
        <v>22317</v>
      </c>
      <c r="F9995" s="209" t="s">
        <v>22318</v>
      </c>
      <c r="G9995" s="119" t="s">
        <v>22319</v>
      </c>
      <c r="H9995" s="121" t="s">
        <v>1173</v>
      </c>
      <c r="I9995" s="119" t="s">
        <v>42</v>
      </c>
      <c r="J9995" s="121" t="s">
        <v>43</v>
      </c>
      <c r="K9995" s="121" t="s">
        <v>65</v>
      </c>
      <c r="L9995" s="131" t="s">
        <v>32</v>
      </c>
      <c r="M9995" s="120" t="s">
        <v>33</v>
      </c>
      <c r="N9995" s="131">
        <v>44439</v>
      </c>
      <c r="O9995" s="131">
        <v>44446</v>
      </c>
    </row>
    <row r="9996" spans="1:25">
      <c r="A9996" s="116">
        <v>9996</v>
      </c>
      <c r="B9996" s="129">
        <v>44412</v>
      </c>
      <c r="C9996" s="118">
        <f t="shared" si="473"/>
        <v>8</v>
      </c>
      <c r="D9996" s="120" t="s">
        <v>25</v>
      </c>
      <c r="E9996" s="120" t="s">
        <v>22320</v>
      </c>
      <c r="F9996" s="209" t="s">
        <v>22321</v>
      </c>
      <c r="G9996" s="119" t="s">
        <v>22322</v>
      </c>
      <c r="H9996" s="121" t="s">
        <v>76</v>
      </c>
      <c r="I9996" s="121" t="s">
        <v>42</v>
      </c>
      <c r="J9996" s="121" t="s">
        <v>91</v>
      </c>
      <c r="K9996" s="121" t="s">
        <v>65</v>
      </c>
      <c r="L9996" s="131" t="s">
        <v>32</v>
      </c>
      <c r="M9996" s="120" t="s">
        <v>33</v>
      </c>
      <c r="N9996" s="131">
        <v>44431</v>
      </c>
      <c r="O9996" s="131">
        <v>44433</v>
      </c>
      <c r="S9996" s="120" t="s">
        <v>34</v>
      </c>
      <c r="Y9996" s="116" t="s">
        <v>22323</v>
      </c>
    </row>
    <row r="9997" spans="1:25">
      <c r="A9997" s="116">
        <v>9997</v>
      </c>
      <c r="B9997" s="129">
        <v>44412</v>
      </c>
      <c r="C9997" s="118">
        <f t="shared" si="473"/>
        <v>8</v>
      </c>
      <c r="D9997" s="120" t="s">
        <v>25</v>
      </c>
      <c r="E9997" s="120" t="s">
        <v>22324</v>
      </c>
      <c r="F9997" s="209" t="s">
        <v>7904</v>
      </c>
      <c r="G9997" s="119" t="s">
        <v>509</v>
      </c>
      <c r="H9997" s="121" t="s">
        <v>140</v>
      </c>
      <c r="I9997" s="121" t="s">
        <v>30</v>
      </c>
      <c r="J9997" s="121" t="s">
        <v>87</v>
      </c>
      <c r="K9997" s="121" t="s">
        <v>65</v>
      </c>
      <c r="L9997" s="131" t="s">
        <v>32</v>
      </c>
      <c r="M9997" s="120" t="s">
        <v>33</v>
      </c>
      <c r="O9997" s="131">
        <v>44448</v>
      </c>
    </row>
    <row r="9998" spans="1:25">
      <c r="A9998" s="116">
        <v>9998</v>
      </c>
      <c r="B9998" s="129">
        <v>44412</v>
      </c>
      <c r="C9998" s="118">
        <f t="shared" si="473"/>
        <v>8</v>
      </c>
      <c r="D9998" s="120" t="s">
        <v>25</v>
      </c>
      <c r="E9998" s="120" t="s">
        <v>22325</v>
      </c>
      <c r="F9998" s="209" t="s">
        <v>22326</v>
      </c>
      <c r="G9998" s="119" t="s">
        <v>9846</v>
      </c>
      <c r="H9998" s="121" t="s">
        <v>344</v>
      </c>
      <c r="I9998" s="119" t="s">
        <v>30</v>
      </c>
      <c r="J9998" s="121" t="s">
        <v>77</v>
      </c>
      <c r="K9998" s="121" t="s">
        <v>65</v>
      </c>
      <c r="L9998" s="131" t="s">
        <v>32</v>
      </c>
      <c r="M9998" s="120" t="s">
        <v>78</v>
      </c>
    </row>
    <row r="9999" spans="1:25">
      <c r="A9999" s="116">
        <v>9999</v>
      </c>
      <c r="B9999" s="129">
        <v>44412</v>
      </c>
      <c r="C9999" s="118">
        <f t="shared" si="473"/>
        <v>8</v>
      </c>
      <c r="D9999" s="120" t="s">
        <v>25</v>
      </c>
      <c r="E9999" s="120" t="s">
        <v>22327</v>
      </c>
      <c r="F9999" s="209" t="s">
        <v>22328</v>
      </c>
      <c r="G9999" s="119" t="s">
        <v>310</v>
      </c>
      <c r="H9999" s="121" t="s">
        <v>1173</v>
      </c>
      <c r="I9999" s="119" t="s">
        <v>30</v>
      </c>
      <c r="J9999" s="121" t="s">
        <v>77</v>
      </c>
      <c r="K9999" s="121" t="s">
        <v>65</v>
      </c>
      <c r="L9999" s="131" t="s">
        <v>32</v>
      </c>
      <c r="M9999" s="120" t="s">
        <v>33</v>
      </c>
      <c r="N9999" s="131">
        <v>44431</v>
      </c>
      <c r="O9999" s="131">
        <v>44448</v>
      </c>
    </row>
    <row r="10000" spans="1:25">
      <c r="A10000" s="116">
        <v>10000</v>
      </c>
      <c r="B10000" s="129">
        <v>44412</v>
      </c>
      <c r="C10000" s="118">
        <f t="shared" si="473"/>
        <v>8</v>
      </c>
      <c r="D10000" s="120" t="s">
        <v>252</v>
      </c>
      <c r="E10000" s="120" t="s">
        <v>22329</v>
      </c>
      <c r="F10000" s="209" t="s">
        <v>22330</v>
      </c>
      <c r="G10000" s="119" t="s">
        <v>19223</v>
      </c>
      <c r="H10000" s="121" t="s">
        <v>86</v>
      </c>
      <c r="I10000" s="121" t="s">
        <v>30</v>
      </c>
      <c r="J10000" s="121" t="s">
        <v>7280</v>
      </c>
      <c r="K10000" s="121" t="s">
        <v>65</v>
      </c>
      <c r="L10000" s="131" t="s">
        <v>32</v>
      </c>
      <c r="M10000" s="120" t="s">
        <v>78</v>
      </c>
    </row>
    <row r="10001" spans="1:20">
      <c r="A10001" s="116">
        <v>10001</v>
      </c>
      <c r="B10001" s="129">
        <v>44412</v>
      </c>
      <c r="C10001" s="118">
        <f t="shared" si="473"/>
        <v>8</v>
      </c>
      <c r="D10001" s="120" t="s">
        <v>252</v>
      </c>
      <c r="E10001" s="120" t="s">
        <v>22331</v>
      </c>
      <c r="F10001" s="209" t="s">
        <v>22332</v>
      </c>
      <c r="G10001" s="119" t="s">
        <v>963</v>
      </c>
      <c r="H10001" s="121" t="s">
        <v>1173</v>
      </c>
      <c r="I10001" s="119" t="s">
        <v>30</v>
      </c>
      <c r="J10001" s="121" t="s">
        <v>77</v>
      </c>
      <c r="K10001" s="121" t="s">
        <v>65</v>
      </c>
      <c r="L10001" s="131" t="s">
        <v>32</v>
      </c>
      <c r="M10001" s="120" t="s">
        <v>78</v>
      </c>
    </row>
    <row r="10002" spans="1:20">
      <c r="A10002" s="116">
        <v>10002</v>
      </c>
      <c r="B10002" s="129">
        <v>44412</v>
      </c>
      <c r="C10002" s="118">
        <f t="shared" si="473"/>
        <v>8</v>
      </c>
      <c r="D10002" s="120" t="s">
        <v>252</v>
      </c>
      <c r="E10002" s="120" t="s">
        <v>22333</v>
      </c>
      <c r="F10002" s="209" t="s">
        <v>22334</v>
      </c>
      <c r="G10002" s="119" t="s">
        <v>2408</v>
      </c>
      <c r="H10002" s="121" t="s">
        <v>53</v>
      </c>
      <c r="I10002" s="119" t="s">
        <v>30</v>
      </c>
      <c r="J10002" s="121" t="s">
        <v>3749</v>
      </c>
      <c r="K10002" s="121" t="s">
        <v>65</v>
      </c>
      <c r="L10002" s="131" t="s">
        <v>32</v>
      </c>
      <c r="M10002" s="120" t="s">
        <v>78</v>
      </c>
    </row>
    <row r="10003" spans="1:20">
      <c r="A10003" s="116">
        <v>10003</v>
      </c>
      <c r="B10003" s="129">
        <v>44412</v>
      </c>
      <c r="C10003" s="118">
        <f t="shared" si="473"/>
        <v>8</v>
      </c>
      <c r="D10003" s="120" t="s">
        <v>252</v>
      </c>
      <c r="E10003" s="120" t="s">
        <v>22335</v>
      </c>
      <c r="F10003" s="209" t="s">
        <v>2223</v>
      </c>
      <c r="G10003" s="119" t="s">
        <v>22336</v>
      </c>
      <c r="H10003" s="121" t="s">
        <v>177</v>
      </c>
      <c r="I10003" s="119" t="s">
        <v>30</v>
      </c>
      <c r="J10003" s="121" t="s">
        <v>77</v>
      </c>
      <c r="K10003" s="121" t="s">
        <v>65</v>
      </c>
      <c r="L10003" s="131" t="s">
        <v>32</v>
      </c>
      <c r="M10003" s="120" t="s">
        <v>33</v>
      </c>
      <c r="N10003" s="131">
        <v>44419</v>
      </c>
      <c r="O10003" s="131">
        <v>44592</v>
      </c>
    </row>
    <row r="10004" spans="1:20">
      <c r="A10004" s="116">
        <v>10004</v>
      </c>
      <c r="B10004" s="129">
        <v>44412</v>
      </c>
      <c r="C10004" s="118">
        <f t="shared" si="473"/>
        <v>8</v>
      </c>
      <c r="D10004" s="120" t="s">
        <v>252</v>
      </c>
      <c r="E10004" s="120" t="s">
        <v>22337</v>
      </c>
      <c r="F10004" s="209" t="s">
        <v>22338</v>
      </c>
      <c r="G10004" s="119" t="s">
        <v>22339</v>
      </c>
      <c r="H10004" s="119" t="s">
        <v>86</v>
      </c>
      <c r="I10004" s="119" t="s">
        <v>30</v>
      </c>
      <c r="J10004" s="121" t="s">
        <v>3886</v>
      </c>
      <c r="K10004" s="121" t="s">
        <v>584</v>
      </c>
      <c r="L10004" s="131" t="s">
        <v>32</v>
      </c>
      <c r="M10004" s="120" t="s">
        <v>78</v>
      </c>
    </row>
    <row r="10005" spans="1:20">
      <c r="A10005" s="116">
        <v>10005</v>
      </c>
      <c r="B10005" s="129">
        <v>44412</v>
      </c>
      <c r="C10005" s="118">
        <f t="shared" si="473"/>
        <v>8</v>
      </c>
      <c r="D10005" s="120" t="s">
        <v>252</v>
      </c>
      <c r="E10005" s="120" t="s">
        <v>22340</v>
      </c>
      <c r="F10005" s="209" t="s">
        <v>22341</v>
      </c>
      <c r="G10005" s="119" t="s">
        <v>1096</v>
      </c>
      <c r="H10005" s="121" t="s">
        <v>118</v>
      </c>
      <c r="I10005" s="119" t="s">
        <v>30</v>
      </c>
      <c r="J10005" s="121" t="s">
        <v>7142</v>
      </c>
      <c r="K10005" s="121" t="s">
        <v>65</v>
      </c>
      <c r="L10005" s="131" t="s">
        <v>32</v>
      </c>
      <c r="M10005" s="120" t="s">
        <v>33</v>
      </c>
      <c r="N10005" s="131">
        <v>44413</v>
      </c>
      <c r="S10005" s="120" t="s">
        <v>92</v>
      </c>
      <c r="T10005" s="126">
        <v>44413</v>
      </c>
    </row>
    <row r="10006" spans="1:20">
      <c r="A10006" s="116">
        <v>10006</v>
      </c>
      <c r="B10006" s="129">
        <v>44412</v>
      </c>
      <c r="C10006" s="118">
        <f t="shared" si="473"/>
        <v>8</v>
      </c>
      <c r="D10006" s="120" t="s">
        <v>252</v>
      </c>
      <c r="E10006" s="120" t="s">
        <v>22342</v>
      </c>
      <c r="F10006" s="209" t="s">
        <v>18730</v>
      </c>
      <c r="G10006" s="119" t="s">
        <v>22343</v>
      </c>
      <c r="H10006" s="121" t="s">
        <v>29</v>
      </c>
      <c r="I10006" s="119" t="s">
        <v>30</v>
      </c>
      <c r="J10006" s="121" t="s">
        <v>31</v>
      </c>
      <c r="K10006" s="121" t="s">
        <v>65</v>
      </c>
      <c r="L10006" s="131" t="s">
        <v>32</v>
      </c>
      <c r="M10006" s="120" t="s">
        <v>33</v>
      </c>
      <c r="N10006" s="131">
        <v>44413</v>
      </c>
      <c r="O10006" s="131">
        <v>44592</v>
      </c>
    </row>
    <row r="10007" spans="1:20" ht="27.6">
      <c r="A10007" s="116">
        <v>10007</v>
      </c>
      <c r="B10007" s="129">
        <v>44412</v>
      </c>
      <c r="C10007" s="118">
        <f t="shared" si="473"/>
        <v>8</v>
      </c>
      <c r="D10007" s="120" t="s">
        <v>252</v>
      </c>
      <c r="E10007" s="120" t="s">
        <v>22344</v>
      </c>
      <c r="F10007" s="209" t="s">
        <v>22345</v>
      </c>
      <c r="G10007" s="119" t="s">
        <v>22346</v>
      </c>
      <c r="H10007" s="121" t="s">
        <v>177</v>
      </c>
      <c r="I10007" s="119" t="s">
        <v>30</v>
      </c>
      <c r="J10007" s="121" t="s">
        <v>87</v>
      </c>
      <c r="K10007" s="121" t="s">
        <v>65</v>
      </c>
      <c r="L10007" s="131" t="s">
        <v>32</v>
      </c>
      <c r="M10007" s="120" t="s">
        <v>78</v>
      </c>
    </row>
    <row r="10008" spans="1:20">
      <c r="A10008" s="116">
        <v>10008</v>
      </c>
      <c r="B10008" s="129">
        <v>44412</v>
      </c>
      <c r="C10008" s="118">
        <f t="shared" si="473"/>
        <v>8</v>
      </c>
      <c r="D10008" s="120" t="s">
        <v>252</v>
      </c>
      <c r="E10008" s="120" t="s">
        <v>22347</v>
      </c>
      <c r="F10008" s="209" t="s">
        <v>22348</v>
      </c>
      <c r="G10008" s="119" t="s">
        <v>22349</v>
      </c>
      <c r="H10008" s="121" t="s">
        <v>140</v>
      </c>
      <c r="I10008" s="121" t="s">
        <v>42</v>
      </c>
      <c r="J10008" s="121" t="s">
        <v>72</v>
      </c>
      <c r="K10008" s="121" t="s">
        <v>65</v>
      </c>
      <c r="L10008" s="131" t="s">
        <v>32</v>
      </c>
      <c r="M10008" s="120" t="s">
        <v>33</v>
      </c>
      <c r="N10008" s="131">
        <v>44432</v>
      </c>
      <c r="O10008" s="131">
        <v>44532</v>
      </c>
      <c r="S10008" s="120" t="s">
        <v>237</v>
      </c>
      <c r="T10008" s="126">
        <v>44525</v>
      </c>
    </row>
    <row r="10009" spans="1:20">
      <c r="A10009" s="116">
        <v>10009</v>
      </c>
      <c r="B10009" s="129">
        <v>44412</v>
      </c>
      <c r="C10009" s="118">
        <f t="shared" si="473"/>
        <v>8</v>
      </c>
      <c r="D10009" s="120" t="s">
        <v>252</v>
      </c>
      <c r="E10009" s="120" t="s">
        <v>22350</v>
      </c>
      <c r="F10009" s="209" t="s">
        <v>9960</v>
      </c>
      <c r="G10009" s="119" t="s">
        <v>8629</v>
      </c>
      <c r="H10009" s="121" t="s">
        <v>177</v>
      </c>
      <c r="I10009" s="119" t="s">
        <v>30</v>
      </c>
      <c r="J10009" s="121" t="s">
        <v>77</v>
      </c>
      <c r="K10009" s="121" t="s">
        <v>65</v>
      </c>
      <c r="L10009" s="131" t="s">
        <v>32</v>
      </c>
      <c r="M10009" s="120" t="s">
        <v>78</v>
      </c>
    </row>
    <row r="10010" spans="1:20">
      <c r="A10010" s="116">
        <v>10010</v>
      </c>
      <c r="B10010" s="129">
        <v>44412</v>
      </c>
      <c r="C10010" s="118">
        <f t="shared" si="473"/>
        <v>8</v>
      </c>
      <c r="D10010" s="120" t="s">
        <v>252</v>
      </c>
      <c r="E10010" s="120" t="s">
        <v>22351</v>
      </c>
      <c r="F10010" s="209" t="s">
        <v>158</v>
      </c>
      <c r="G10010" s="119" t="s">
        <v>8001</v>
      </c>
      <c r="H10010" s="121" t="s">
        <v>140</v>
      </c>
      <c r="I10010" s="121" t="s">
        <v>30</v>
      </c>
      <c r="J10010" s="121" t="s">
        <v>12087</v>
      </c>
      <c r="K10010" s="121" t="s">
        <v>65</v>
      </c>
      <c r="L10010" s="131" t="s">
        <v>32</v>
      </c>
      <c r="M10010" s="120" t="s">
        <v>33</v>
      </c>
      <c r="N10010" s="131">
        <v>44413</v>
      </c>
      <c r="S10010" s="120" t="s">
        <v>92</v>
      </c>
      <c r="T10010" s="126">
        <v>44414</v>
      </c>
    </row>
    <row r="10011" spans="1:20">
      <c r="A10011" s="116">
        <v>10011</v>
      </c>
      <c r="B10011" s="129">
        <v>44412</v>
      </c>
      <c r="C10011" s="118">
        <f t="shared" si="473"/>
        <v>8</v>
      </c>
      <c r="D10011" s="120" t="s">
        <v>252</v>
      </c>
      <c r="E10011" s="120" t="s">
        <v>22352</v>
      </c>
      <c r="F10011" s="209" t="s">
        <v>399</v>
      </c>
      <c r="G10011" s="119" t="s">
        <v>2956</v>
      </c>
      <c r="H10011" s="121" t="s">
        <v>29</v>
      </c>
      <c r="I10011" s="119" t="s">
        <v>42</v>
      </c>
      <c r="J10011" s="121" t="s">
        <v>72</v>
      </c>
      <c r="K10011" s="121" t="s">
        <v>65</v>
      </c>
      <c r="L10011" s="131" t="s">
        <v>32</v>
      </c>
      <c r="M10011" s="120" t="s">
        <v>33</v>
      </c>
      <c r="N10011" s="131">
        <v>44413</v>
      </c>
      <c r="O10011" s="131">
        <v>44588</v>
      </c>
      <c r="S10011" s="120" t="s">
        <v>92</v>
      </c>
      <c r="T10011" s="126">
        <v>44588</v>
      </c>
    </row>
    <row r="10012" spans="1:20">
      <c r="A10012" s="116">
        <v>10012</v>
      </c>
      <c r="B10012" s="129">
        <v>44412</v>
      </c>
      <c r="C10012" s="118">
        <f t="shared" si="473"/>
        <v>8</v>
      </c>
      <c r="D10012" s="120" t="s">
        <v>252</v>
      </c>
      <c r="E10012" s="120" t="s">
        <v>22353</v>
      </c>
      <c r="F10012" s="209" t="s">
        <v>22354</v>
      </c>
      <c r="G10012" s="119" t="s">
        <v>22355</v>
      </c>
      <c r="H10012" s="121" t="s">
        <v>192</v>
      </c>
      <c r="I10012" s="121" t="s">
        <v>30</v>
      </c>
      <c r="J10012" s="121" t="s">
        <v>7135</v>
      </c>
      <c r="K10012" s="121" t="s">
        <v>65</v>
      </c>
      <c r="L10012" s="131" t="s">
        <v>32</v>
      </c>
      <c r="M10012" s="120" t="s">
        <v>78</v>
      </c>
    </row>
    <row r="10013" spans="1:20" ht="27.6">
      <c r="A10013" s="116">
        <v>10013</v>
      </c>
      <c r="B10013" s="129">
        <v>44412</v>
      </c>
      <c r="C10013" s="118">
        <f t="shared" si="473"/>
        <v>8</v>
      </c>
      <c r="D10013" s="120" t="s">
        <v>252</v>
      </c>
      <c r="E10013" s="120" t="s">
        <v>22356</v>
      </c>
      <c r="F10013" s="209" t="s">
        <v>22357</v>
      </c>
      <c r="G10013" s="119" t="s">
        <v>22358</v>
      </c>
      <c r="H10013" s="121" t="s">
        <v>177</v>
      </c>
      <c r="I10013" s="121" t="s">
        <v>42</v>
      </c>
      <c r="J10013" s="121" t="s">
        <v>82</v>
      </c>
      <c r="K10013" s="121" t="s">
        <v>65</v>
      </c>
      <c r="L10013" s="131" t="s">
        <v>32</v>
      </c>
      <c r="M10013" s="120" t="s">
        <v>78</v>
      </c>
    </row>
    <row r="10014" spans="1:20">
      <c r="A10014" s="116">
        <v>10014</v>
      </c>
      <c r="B10014" s="129">
        <v>44412</v>
      </c>
      <c r="C10014" s="118">
        <f t="shared" si="473"/>
        <v>8</v>
      </c>
      <c r="D10014" s="120" t="s">
        <v>252</v>
      </c>
      <c r="E10014" s="120" t="s">
        <v>22359</v>
      </c>
      <c r="F10014" s="209" t="s">
        <v>22360</v>
      </c>
      <c r="G10014" s="119" t="s">
        <v>22361</v>
      </c>
      <c r="H10014" s="121" t="s">
        <v>140</v>
      </c>
      <c r="I10014" s="119" t="s">
        <v>30</v>
      </c>
      <c r="J10014" s="121" t="s">
        <v>87</v>
      </c>
      <c r="K10014" s="121" t="s">
        <v>65</v>
      </c>
      <c r="L10014" s="131" t="s">
        <v>32</v>
      </c>
      <c r="M10014" s="120" t="s">
        <v>33</v>
      </c>
      <c r="N10014" s="131">
        <v>44414</v>
      </c>
      <c r="O10014" s="131">
        <v>44592</v>
      </c>
    </row>
    <row r="10015" spans="1:20" ht="27.6">
      <c r="A10015" s="116">
        <v>10015</v>
      </c>
      <c r="B10015" s="129">
        <v>44412</v>
      </c>
      <c r="C10015" s="118">
        <f t="shared" si="473"/>
        <v>8</v>
      </c>
      <c r="D10015" s="120" t="s">
        <v>252</v>
      </c>
      <c r="E10015" s="120" t="s">
        <v>22362</v>
      </c>
      <c r="F10015" s="209" t="s">
        <v>22363</v>
      </c>
      <c r="G10015" s="119" t="s">
        <v>16037</v>
      </c>
      <c r="H10015" s="121" t="s">
        <v>29</v>
      </c>
      <c r="I10015" s="119" t="s">
        <v>30</v>
      </c>
      <c r="J10015" s="121" t="s">
        <v>3886</v>
      </c>
      <c r="K10015" s="121" t="s">
        <v>65</v>
      </c>
      <c r="L10015" s="131" t="s">
        <v>32</v>
      </c>
      <c r="M10015" s="120" t="s">
        <v>78</v>
      </c>
    </row>
    <row r="10016" spans="1:20">
      <c r="A10016" s="116">
        <v>10016</v>
      </c>
      <c r="B10016" s="129">
        <v>44412</v>
      </c>
      <c r="C10016" s="118">
        <f t="shared" si="473"/>
        <v>8</v>
      </c>
      <c r="D10016" s="120" t="s">
        <v>252</v>
      </c>
      <c r="E10016" s="120" t="s">
        <v>22364</v>
      </c>
      <c r="F10016" s="209" t="s">
        <v>636</v>
      </c>
      <c r="G10016" s="119" t="s">
        <v>22365</v>
      </c>
      <c r="H10016" s="121" t="s">
        <v>1173</v>
      </c>
      <c r="I10016" s="121" t="s">
        <v>30</v>
      </c>
      <c r="J10016" s="121" t="s">
        <v>19534</v>
      </c>
      <c r="K10016" s="121" t="s">
        <v>65</v>
      </c>
      <c r="L10016" s="131" t="s">
        <v>32</v>
      </c>
      <c r="M10016" s="120" t="s">
        <v>78</v>
      </c>
    </row>
    <row r="10017" spans="1:15">
      <c r="A10017" s="116">
        <v>10017</v>
      </c>
      <c r="B10017" s="129">
        <v>44412</v>
      </c>
      <c r="C10017" s="118">
        <f t="shared" si="473"/>
        <v>8</v>
      </c>
      <c r="D10017" s="120" t="s">
        <v>252</v>
      </c>
      <c r="E10017" s="120" t="s">
        <v>22366</v>
      </c>
      <c r="F10017" s="209" t="s">
        <v>22367</v>
      </c>
      <c r="G10017" s="119" t="s">
        <v>22368</v>
      </c>
      <c r="H10017" s="121" t="s">
        <v>97</v>
      </c>
      <c r="I10017" s="119" t="s">
        <v>30</v>
      </c>
      <c r="J10017" s="121" t="s">
        <v>7091</v>
      </c>
      <c r="K10017" s="121" t="s">
        <v>584</v>
      </c>
      <c r="L10017" s="131" t="s">
        <v>32</v>
      </c>
      <c r="M10017" s="120" t="s">
        <v>78</v>
      </c>
    </row>
    <row r="10018" spans="1:15" ht="27.6">
      <c r="A10018" s="116">
        <v>10018</v>
      </c>
      <c r="B10018" s="129">
        <v>44413</v>
      </c>
      <c r="C10018" s="118">
        <f t="shared" si="473"/>
        <v>8</v>
      </c>
      <c r="D10018" s="120" t="s">
        <v>252</v>
      </c>
      <c r="E10018" s="120" t="s">
        <v>22369</v>
      </c>
      <c r="F10018" s="209" t="s">
        <v>22370</v>
      </c>
      <c r="G10018" s="119" t="s">
        <v>22371</v>
      </c>
      <c r="H10018" s="121" t="s">
        <v>29</v>
      </c>
      <c r="I10018" s="121" t="s">
        <v>30</v>
      </c>
      <c r="J10018" s="121" t="s">
        <v>77</v>
      </c>
      <c r="K10018" s="121" t="s">
        <v>584</v>
      </c>
      <c r="L10018" s="131" t="s">
        <v>32</v>
      </c>
      <c r="M10018" s="120" t="s">
        <v>33</v>
      </c>
      <c r="N10018" s="131">
        <v>44414</v>
      </c>
      <c r="O10018" s="131">
        <v>44509</v>
      </c>
    </row>
    <row r="10019" spans="1:15" ht="27.6">
      <c r="A10019" s="116">
        <v>10019</v>
      </c>
      <c r="B10019" s="129">
        <v>44413</v>
      </c>
      <c r="C10019" s="118">
        <f t="shared" si="473"/>
        <v>8</v>
      </c>
      <c r="D10019" s="120" t="s">
        <v>252</v>
      </c>
      <c r="E10019" s="120" t="s">
        <v>22372</v>
      </c>
      <c r="F10019" s="209" t="s">
        <v>22373</v>
      </c>
      <c r="G10019" s="119" t="s">
        <v>22374</v>
      </c>
      <c r="H10019" s="121" t="s">
        <v>140</v>
      </c>
      <c r="I10019" s="121" t="s">
        <v>30</v>
      </c>
      <c r="J10019" s="121" t="s">
        <v>87</v>
      </c>
      <c r="K10019" s="121" t="s">
        <v>584</v>
      </c>
      <c r="L10019" s="131" t="s">
        <v>32</v>
      </c>
      <c r="M10019" s="120" t="s">
        <v>78</v>
      </c>
    </row>
    <row r="10020" spans="1:15">
      <c r="A10020" s="116">
        <v>10020</v>
      </c>
      <c r="B10020" s="129">
        <v>44413</v>
      </c>
      <c r="C10020" s="118">
        <f t="shared" si="473"/>
        <v>8</v>
      </c>
      <c r="D10020" s="120" t="s">
        <v>252</v>
      </c>
      <c r="E10020" s="120" t="s">
        <v>22375</v>
      </c>
      <c r="F10020" s="209" t="s">
        <v>20892</v>
      </c>
      <c r="G10020" s="119" t="s">
        <v>22376</v>
      </c>
      <c r="H10020" s="121" t="s">
        <v>53</v>
      </c>
      <c r="I10020" s="121" t="s">
        <v>30</v>
      </c>
      <c r="J10020" s="121" t="s">
        <v>77</v>
      </c>
      <c r="K10020" s="121" t="s">
        <v>584</v>
      </c>
      <c r="L10020" s="131" t="s">
        <v>32</v>
      </c>
      <c r="M10020" s="120" t="s">
        <v>33</v>
      </c>
      <c r="N10020" s="131">
        <v>44414</v>
      </c>
      <c r="O10020" s="131">
        <v>44509</v>
      </c>
    </row>
    <row r="10021" spans="1:15">
      <c r="A10021" s="116">
        <v>10021</v>
      </c>
      <c r="B10021" s="129">
        <v>44413</v>
      </c>
      <c r="C10021" s="118">
        <f t="shared" si="473"/>
        <v>8</v>
      </c>
      <c r="D10021" s="120" t="s">
        <v>252</v>
      </c>
      <c r="E10021" s="120" t="s">
        <v>22377</v>
      </c>
      <c r="F10021" s="209" t="s">
        <v>22378</v>
      </c>
      <c r="G10021" s="119" t="s">
        <v>7598</v>
      </c>
      <c r="H10021" s="121" t="s">
        <v>177</v>
      </c>
      <c r="I10021" s="121" t="s">
        <v>42</v>
      </c>
      <c r="J10021" s="121" t="s">
        <v>72</v>
      </c>
      <c r="K10021" s="121" t="s">
        <v>584</v>
      </c>
      <c r="L10021" s="131" t="s">
        <v>32</v>
      </c>
      <c r="M10021" s="120" t="s">
        <v>78</v>
      </c>
    </row>
    <row r="10022" spans="1:15">
      <c r="A10022" s="116">
        <v>10022</v>
      </c>
      <c r="B10022" s="129">
        <v>44413</v>
      </c>
      <c r="C10022" s="118">
        <f t="shared" si="473"/>
        <v>8</v>
      </c>
      <c r="D10022" s="120" t="s">
        <v>252</v>
      </c>
      <c r="E10022" s="120" t="s">
        <v>22379</v>
      </c>
      <c r="F10022" s="209" t="s">
        <v>1007</v>
      </c>
      <c r="G10022" s="119" t="s">
        <v>11332</v>
      </c>
      <c r="H10022" s="121" t="s">
        <v>140</v>
      </c>
      <c r="I10022" s="119" t="s">
        <v>42</v>
      </c>
      <c r="J10022" s="121" t="s">
        <v>72</v>
      </c>
      <c r="K10022" s="121" t="s">
        <v>584</v>
      </c>
      <c r="L10022" s="131" t="s">
        <v>32</v>
      </c>
      <c r="M10022" s="120" t="s">
        <v>78</v>
      </c>
    </row>
    <row r="10023" spans="1:15">
      <c r="A10023" s="116">
        <v>10023</v>
      </c>
      <c r="B10023" s="129">
        <v>44413</v>
      </c>
      <c r="C10023" s="118">
        <f t="shared" si="473"/>
        <v>8</v>
      </c>
      <c r="D10023" s="120" t="s">
        <v>252</v>
      </c>
      <c r="E10023" s="120" t="s">
        <v>22380</v>
      </c>
      <c r="F10023" s="209" t="s">
        <v>22381</v>
      </c>
      <c r="G10023" s="119" t="s">
        <v>22382</v>
      </c>
      <c r="H10023" s="121" t="s">
        <v>140</v>
      </c>
      <c r="I10023" s="121" t="s">
        <v>30</v>
      </c>
      <c r="J10023" s="121" t="s">
        <v>77</v>
      </c>
      <c r="K10023" s="121" t="s">
        <v>584</v>
      </c>
      <c r="L10023" s="131" t="s">
        <v>32</v>
      </c>
      <c r="M10023" s="120" t="s">
        <v>78</v>
      </c>
    </row>
    <row r="10024" spans="1:15">
      <c r="A10024" s="116">
        <v>10024</v>
      </c>
      <c r="B10024" s="129">
        <v>44413</v>
      </c>
      <c r="C10024" s="118">
        <f t="shared" si="473"/>
        <v>8</v>
      </c>
      <c r="D10024" s="120" t="s">
        <v>252</v>
      </c>
      <c r="E10024" s="120" t="s">
        <v>22383</v>
      </c>
      <c r="F10024" s="209" t="s">
        <v>9960</v>
      </c>
      <c r="G10024" s="119" t="s">
        <v>22384</v>
      </c>
      <c r="H10024" s="121" t="s">
        <v>41</v>
      </c>
      <c r="I10024" s="121" t="s">
        <v>30</v>
      </c>
      <c r="J10024" s="121" t="s">
        <v>77</v>
      </c>
      <c r="K10024" s="121" t="s">
        <v>584</v>
      </c>
      <c r="L10024" s="131" t="s">
        <v>32</v>
      </c>
      <c r="M10024" s="120" t="s">
        <v>78</v>
      </c>
    </row>
    <row r="10025" spans="1:15" ht="27.6">
      <c r="A10025" s="116">
        <v>10025</v>
      </c>
      <c r="B10025" s="129">
        <v>44413</v>
      </c>
      <c r="C10025" s="118">
        <f t="shared" si="473"/>
        <v>8</v>
      </c>
      <c r="D10025" s="120" t="s">
        <v>252</v>
      </c>
      <c r="E10025" s="120" t="s">
        <v>22385</v>
      </c>
      <c r="F10025" s="209" t="s">
        <v>22386</v>
      </c>
      <c r="G10025" s="119" t="s">
        <v>22387</v>
      </c>
      <c r="H10025" s="121" t="s">
        <v>71</v>
      </c>
      <c r="I10025" s="121" t="s">
        <v>42</v>
      </c>
      <c r="J10025" s="121" t="s">
        <v>43</v>
      </c>
      <c r="K10025" s="121" t="s">
        <v>584</v>
      </c>
      <c r="L10025" s="131" t="s">
        <v>32</v>
      </c>
      <c r="M10025" s="120" t="s">
        <v>33</v>
      </c>
      <c r="N10025" s="131">
        <v>44419</v>
      </c>
      <c r="O10025" s="131">
        <v>44459</v>
      </c>
    </row>
    <row r="10026" spans="1:15">
      <c r="A10026" s="116">
        <v>10026</v>
      </c>
      <c r="B10026" s="129">
        <v>44413</v>
      </c>
      <c r="C10026" s="118">
        <f t="shared" si="473"/>
        <v>8</v>
      </c>
      <c r="D10026" s="120" t="s">
        <v>252</v>
      </c>
      <c r="E10026" s="120" t="s">
        <v>22388</v>
      </c>
      <c r="F10026" s="209" t="s">
        <v>9938</v>
      </c>
      <c r="G10026" s="119" t="s">
        <v>22389</v>
      </c>
      <c r="H10026" s="121" t="s">
        <v>140</v>
      </c>
      <c r="I10026" s="119" t="s">
        <v>30</v>
      </c>
      <c r="J10026" s="121" t="s">
        <v>77</v>
      </c>
      <c r="K10026" s="121" t="s">
        <v>584</v>
      </c>
      <c r="L10026" s="131" t="s">
        <v>32</v>
      </c>
      <c r="M10026" s="120" t="s">
        <v>78</v>
      </c>
    </row>
    <row r="10027" spans="1:15" ht="27.6">
      <c r="A10027" s="116">
        <v>10027</v>
      </c>
      <c r="B10027" s="129">
        <v>44413</v>
      </c>
      <c r="C10027" s="118">
        <f t="shared" si="473"/>
        <v>8</v>
      </c>
      <c r="D10027" s="120" t="s">
        <v>252</v>
      </c>
      <c r="E10027" s="120" t="s">
        <v>22390</v>
      </c>
      <c r="F10027" s="209" t="s">
        <v>22391</v>
      </c>
      <c r="G10027" s="119" t="s">
        <v>22392</v>
      </c>
      <c r="H10027" s="121" t="s">
        <v>1173</v>
      </c>
      <c r="I10027" s="121" t="s">
        <v>42</v>
      </c>
      <c r="J10027" s="121" t="s">
        <v>43</v>
      </c>
      <c r="K10027" s="121" t="s">
        <v>584</v>
      </c>
      <c r="L10027" s="131" t="s">
        <v>32</v>
      </c>
      <c r="M10027" s="120" t="s">
        <v>78</v>
      </c>
    </row>
    <row r="10028" spans="1:15">
      <c r="A10028" s="116">
        <v>10028</v>
      </c>
      <c r="B10028" s="129">
        <v>44413</v>
      </c>
      <c r="C10028" s="118">
        <f t="shared" si="473"/>
        <v>8</v>
      </c>
      <c r="D10028" s="120" t="s">
        <v>252</v>
      </c>
      <c r="E10028" s="120" t="s">
        <v>22393</v>
      </c>
      <c r="F10028" s="209" t="s">
        <v>18764</v>
      </c>
      <c r="G10028" s="119" t="s">
        <v>22394</v>
      </c>
      <c r="H10028" s="121" t="s">
        <v>192</v>
      </c>
      <c r="I10028" s="121" t="s">
        <v>30</v>
      </c>
      <c r="J10028" s="121" t="s">
        <v>77</v>
      </c>
      <c r="K10028" s="121" t="s">
        <v>584</v>
      </c>
      <c r="L10028" s="131" t="s">
        <v>32</v>
      </c>
      <c r="M10028" s="120" t="s">
        <v>33</v>
      </c>
      <c r="N10028" s="131">
        <v>44414</v>
      </c>
      <c r="O10028" s="131">
        <v>44459</v>
      </c>
    </row>
    <row r="10029" spans="1:15" ht="27.6">
      <c r="A10029" s="116">
        <v>10029</v>
      </c>
      <c r="B10029" s="129">
        <v>44413</v>
      </c>
      <c r="C10029" s="118">
        <f t="shared" si="473"/>
        <v>8</v>
      </c>
      <c r="D10029" s="120" t="s">
        <v>252</v>
      </c>
      <c r="E10029" s="120" t="s">
        <v>22395</v>
      </c>
      <c r="F10029" s="209" t="s">
        <v>22396</v>
      </c>
      <c r="G10029" s="119" t="s">
        <v>21062</v>
      </c>
      <c r="H10029" s="121" t="s">
        <v>71</v>
      </c>
      <c r="I10029" s="119" t="s">
        <v>30</v>
      </c>
      <c r="J10029" s="121" t="s">
        <v>529</v>
      </c>
      <c r="K10029" s="121" t="s">
        <v>584</v>
      </c>
      <c r="L10029" s="131" t="s">
        <v>32</v>
      </c>
      <c r="M10029" s="120" t="s">
        <v>78</v>
      </c>
    </row>
    <row r="10030" spans="1:15">
      <c r="A10030" s="116">
        <v>10030</v>
      </c>
      <c r="B10030" s="129">
        <v>44413</v>
      </c>
      <c r="C10030" s="118">
        <f t="shared" si="473"/>
        <v>8</v>
      </c>
      <c r="D10030" s="120" t="s">
        <v>252</v>
      </c>
      <c r="E10030" s="120" t="s">
        <v>22397</v>
      </c>
      <c r="F10030" s="209" t="s">
        <v>22398</v>
      </c>
      <c r="G10030" s="119" t="s">
        <v>21952</v>
      </c>
      <c r="H10030" s="121" t="s">
        <v>140</v>
      </c>
      <c r="I10030" s="119" t="s">
        <v>30</v>
      </c>
      <c r="J10030" s="121" t="s">
        <v>11166</v>
      </c>
      <c r="K10030" s="121" t="s">
        <v>584</v>
      </c>
      <c r="L10030" s="131" t="s">
        <v>32</v>
      </c>
      <c r="M10030" s="120" t="s">
        <v>78</v>
      </c>
    </row>
    <row r="10031" spans="1:15">
      <c r="A10031" s="116">
        <v>10031</v>
      </c>
      <c r="B10031" s="129">
        <v>44413</v>
      </c>
      <c r="C10031" s="118">
        <f t="shared" si="473"/>
        <v>8</v>
      </c>
      <c r="D10031" s="120" t="s">
        <v>252</v>
      </c>
      <c r="E10031" s="120" t="s">
        <v>22399</v>
      </c>
      <c r="F10031" s="209" t="s">
        <v>17351</v>
      </c>
      <c r="G10031" s="119" t="s">
        <v>20151</v>
      </c>
      <c r="H10031" s="121" t="s">
        <v>140</v>
      </c>
      <c r="I10031" s="119" t="s">
        <v>30</v>
      </c>
      <c r="J10031" s="121" t="s">
        <v>77</v>
      </c>
      <c r="K10031" s="121" t="s">
        <v>584</v>
      </c>
      <c r="L10031" s="131" t="s">
        <v>32</v>
      </c>
      <c r="M10031" s="120" t="s">
        <v>78</v>
      </c>
    </row>
    <row r="10032" spans="1:15" ht="27.6">
      <c r="A10032" s="116">
        <v>10032</v>
      </c>
      <c r="B10032" s="129">
        <v>44413</v>
      </c>
      <c r="C10032" s="118">
        <f t="shared" si="473"/>
        <v>8</v>
      </c>
      <c r="D10032" s="120" t="s">
        <v>252</v>
      </c>
      <c r="E10032" s="120" t="s">
        <v>22400</v>
      </c>
      <c r="F10032" s="209" t="s">
        <v>22401</v>
      </c>
      <c r="G10032" s="119" t="s">
        <v>20823</v>
      </c>
      <c r="H10032" s="121" t="s">
        <v>140</v>
      </c>
      <c r="I10032" s="119" t="s">
        <v>30</v>
      </c>
      <c r="J10032" s="121" t="s">
        <v>77</v>
      </c>
      <c r="K10032" s="121" t="s">
        <v>584</v>
      </c>
      <c r="L10032" s="131" t="s">
        <v>32</v>
      </c>
      <c r="M10032" s="120" t="s">
        <v>78</v>
      </c>
    </row>
    <row r="10033" spans="1:20">
      <c r="A10033" s="116">
        <v>10033</v>
      </c>
      <c r="B10033" s="129">
        <v>44413</v>
      </c>
      <c r="C10033" s="118">
        <f t="shared" si="473"/>
        <v>8</v>
      </c>
      <c r="D10033" s="120" t="s">
        <v>252</v>
      </c>
      <c r="E10033" s="120" t="s">
        <v>22402</v>
      </c>
      <c r="F10033" s="209" t="s">
        <v>22403</v>
      </c>
      <c r="G10033" s="119" t="s">
        <v>22404</v>
      </c>
      <c r="H10033" s="121" t="s">
        <v>101</v>
      </c>
      <c r="I10033" s="121" t="s">
        <v>30</v>
      </c>
      <c r="J10033" s="121" t="s">
        <v>7610</v>
      </c>
      <c r="K10033" s="121" t="s">
        <v>584</v>
      </c>
      <c r="L10033" s="131" t="s">
        <v>32</v>
      </c>
      <c r="M10033" s="120" t="s">
        <v>33</v>
      </c>
      <c r="N10033" s="131">
        <v>44466</v>
      </c>
      <c r="O10033" s="131">
        <v>44508</v>
      </c>
      <c r="S10033" s="120" t="s">
        <v>135</v>
      </c>
      <c r="T10033" s="126">
        <v>44509</v>
      </c>
    </row>
    <row r="10034" spans="1:20">
      <c r="A10034" s="116">
        <v>10034</v>
      </c>
      <c r="B10034" s="129">
        <v>44413</v>
      </c>
      <c r="C10034" s="118">
        <f t="shared" si="473"/>
        <v>8</v>
      </c>
      <c r="D10034" s="120" t="s">
        <v>252</v>
      </c>
      <c r="E10034" s="120" t="s">
        <v>22405</v>
      </c>
      <c r="F10034" s="209" t="s">
        <v>22406</v>
      </c>
      <c r="G10034" s="119" t="s">
        <v>22407</v>
      </c>
      <c r="H10034" s="121" t="s">
        <v>29</v>
      </c>
      <c r="I10034" s="119" t="s">
        <v>42</v>
      </c>
      <c r="J10034" s="121" t="s">
        <v>43</v>
      </c>
      <c r="K10034" s="121" t="s">
        <v>584</v>
      </c>
      <c r="L10034" s="131" t="s">
        <v>32</v>
      </c>
      <c r="M10034" s="120" t="s">
        <v>78</v>
      </c>
    </row>
    <row r="10035" spans="1:20">
      <c r="A10035" s="116">
        <v>10035</v>
      </c>
      <c r="B10035" s="129">
        <v>44413</v>
      </c>
      <c r="C10035" s="118">
        <f t="shared" si="473"/>
        <v>8</v>
      </c>
      <c r="D10035" s="120" t="s">
        <v>252</v>
      </c>
      <c r="E10035" s="120" t="s">
        <v>22408</v>
      </c>
      <c r="F10035" s="209" t="s">
        <v>158</v>
      </c>
      <c r="G10035" s="119" t="s">
        <v>22409</v>
      </c>
      <c r="H10035" s="121" t="s">
        <v>29</v>
      </c>
      <c r="I10035" s="119" t="s">
        <v>42</v>
      </c>
      <c r="J10035" s="121" t="s">
        <v>43</v>
      </c>
      <c r="K10035" s="121" t="s">
        <v>584</v>
      </c>
      <c r="L10035" s="131" t="s">
        <v>32</v>
      </c>
      <c r="M10035" s="120" t="s">
        <v>78</v>
      </c>
    </row>
    <row r="10036" spans="1:20">
      <c r="A10036" s="116">
        <v>10036</v>
      </c>
      <c r="B10036" s="129">
        <v>44413</v>
      </c>
      <c r="C10036" s="118">
        <f t="shared" si="473"/>
        <v>8</v>
      </c>
      <c r="D10036" s="120" t="s">
        <v>252</v>
      </c>
      <c r="E10036" s="120" t="s">
        <v>22410</v>
      </c>
      <c r="F10036" s="209" t="s">
        <v>3515</v>
      </c>
      <c r="G10036" s="119" t="s">
        <v>22411</v>
      </c>
      <c r="H10036" s="121" t="s">
        <v>29</v>
      </c>
      <c r="I10036" s="119" t="s">
        <v>42</v>
      </c>
      <c r="J10036" s="121" t="s">
        <v>82</v>
      </c>
      <c r="K10036" s="121" t="s">
        <v>584</v>
      </c>
      <c r="L10036" s="131" t="s">
        <v>32</v>
      </c>
      <c r="M10036" s="120" t="s">
        <v>184</v>
      </c>
      <c r="N10036" s="131">
        <v>44473</v>
      </c>
    </row>
    <row r="10037" spans="1:20">
      <c r="A10037" s="116">
        <v>10037</v>
      </c>
      <c r="B10037" s="129">
        <v>44413</v>
      </c>
      <c r="C10037" s="118">
        <f t="shared" si="473"/>
        <v>8</v>
      </c>
      <c r="D10037" s="120" t="s">
        <v>252</v>
      </c>
      <c r="E10037" s="120" t="s">
        <v>22412</v>
      </c>
      <c r="F10037" s="209" t="s">
        <v>3945</v>
      </c>
      <c r="G10037" s="119" t="s">
        <v>14709</v>
      </c>
      <c r="H10037" s="121" t="s">
        <v>29</v>
      </c>
      <c r="I10037" s="119" t="s">
        <v>30</v>
      </c>
      <c r="J10037" s="121" t="s">
        <v>7216</v>
      </c>
      <c r="K10037" s="121" t="s">
        <v>584</v>
      </c>
      <c r="L10037" s="131" t="s">
        <v>32</v>
      </c>
      <c r="M10037" s="120" t="s">
        <v>78</v>
      </c>
    </row>
    <row r="10038" spans="1:20">
      <c r="A10038" s="116">
        <v>10038</v>
      </c>
      <c r="B10038" s="129">
        <v>44413</v>
      </c>
      <c r="C10038" s="118">
        <f t="shared" si="473"/>
        <v>8</v>
      </c>
      <c r="D10038" s="120" t="s">
        <v>252</v>
      </c>
      <c r="E10038" s="120" t="s">
        <v>22413</v>
      </c>
      <c r="F10038" s="209" t="s">
        <v>7395</v>
      </c>
      <c r="G10038" s="119" t="s">
        <v>22414</v>
      </c>
      <c r="H10038" s="121" t="s">
        <v>177</v>
      </c>
      <c r="I10038" s="121" t="s">
        <v>30</v>
      </c>
      <c r="J10038" s="121" t="s">
        <v>838</v>
      </c>
      <c r="K10038" s="121" t="s">
        <v>584</v>
      </c>
      <c r="L10038" s="131" t="s">
        <v>32</v>
      </c>
      <c r="M10038" s="120" t="s">
        <v>78</v>
      </c>
    </row>
    <row r="10039" spans="1:20">
      <c r="A10039" s="116">
        <v>10039</v>
      </c>
      <c r="B10039" s="129">
        <v>44413</v>
      </c>
      <c r="C10039" s="118">
        <f t="shared" si="473"/>
        <v>8</v>
      </c>
      <c r="D10039" s="120" t="s">
        <v>252</v>
      </c>
      <c r="E10039" s="120" t="s">
        <v>22415</v>
      </c>
      <c r="F10039" s="209" t="s">
        <v>19551</v>
      </c>
      <c r="G10039" s="119" t="s">
        <v>22416</v>
      </c>
      <c r="H10039" s="121" t="s">
        <v>1173</v>
      </c>
      <c r="I10039" s="119" t="s">
        <v>30</v>
      </c>
      <c r="J10039" s="121" t="s">
        <v>7726</v>
      </c>
      <c r="K10039" s="121" t="s">
        <v>584</v>
      </c>
      <c r="L10039" s="131" t="s">
        <v>32</v>
      </c>
      <c r="M10039" s="120" t="s">
        <v>33</v>
      </c>
      <c r="N10039" s="131">
        <v>44419</v>
      </c>
      <c r="O10039" s="131">
        <v>44459</v>
      </c>
    </row>
    <row r="10040" spans="1:20" ht="27.6">
      <c r="A10040" s="116">
        <v>10040</v>
      </c>
      <c r="B10040" s="129">
        <v>44413</v>
      </c>
      <c r="C10040" s="118">
        <f t="shared" si="473"/>
        <v>8</v>
      </c>
      <c r="D10040" s="120" t="s">
        <v>252</v>
      </c>
      <c r="E10040" s="120" t="s">
        <v>22417</v>
      </c>
      <c r="F10040" s="209" t="s">
        <v>22418</v>
      </c>
      <c r="G10040" s="119" t="s">
        <v>13003</v>
      </c>
      <c r="H10040" s="121" t="s">
        <v>53</v>
      </c>
      <c r="I10040" s="119" t="s">
        <v>30</v>
      </c>
      <c r="J10040" s="121" t="s">
        <v>5018</v>
      </c>
      <c r="K10040" s="121" t="s">
        <v>584</v>
      </c>
      <c r="L10040" s="131" t="s">
        <v>32</v>
      </c>
      <c r="M10040" s="120" t="s">
        <v>78</v>
      </c>
    </row>
    <row r="10041" spans="1:20">
      <c r="A10041" s="116">
        <v>10041</v>
      </c>
      <c r="B10041" s="129">
        <v>44413</v>
      </c>
      <c r="C10041" s="118">
        <f t="shared" si="473"/>
        <v>8</v>
      </c>
      <c r="D10041" s="120" t="s">
        <v>252</v>
      </c>
      <c r="E10041" s="120" t="s">
        <v>22419</v>
      </c>
      <c r="F10041" s="209" t="s">
        <v>7636</v>
      </c>
      <c r="G10041" s="119" t="s">
        <v>22420</v>
      </c>
      <c r="H10041" s="121" t="s">
        <v>177</v>
      </c>
      <c r="I10041" s="121" t="s">
        <v>30</v>
      </c>
      <c r="J10041" s="121" t="s">
        <v>87</v>
      </c>
      <c r="K10041" s="121" t="s">
        <v>584</v>
      </c>
      <c r="L10041" s="131" t="s">
        <v>32</v>
      </c>
      <c r="M10041" s="120" t="s">
        <v>78</v>
      </c>
    </row>
    <row r="10042" spans="1:20">
      <c r="A10042" s="116">
        <v>10042</v>
      </c>
      <c r="B10042" s="129">
        <v>44413</v>
      </c>
      <c r="C10042" s="118">
        <f t="shared" si="473"/>
        <v>8</v>
      </c>
      <c r="D10042" s="120" t="s">
        <v>252</v>
      </c>
      <c r="E10042" s="120" t="s">
        <v>22421</v>
      </c>
      <c r="F10042" s="209" t="s">
        <v>20988</v>
      </c>
      <c r="G10042" s="119" t="s">
        <v>17668</v>
      </c>
      <c r="H10042" s="121" t="s">
        <v>140</v>
      </c>
      <c r="I10042" s="119" t="s">
        <v>30</v>
      </c>
      <c r="J10042" s="121" t="s">
        <v>87</v>
      </c>
      <c r="K10042" s="121" t="s">
        <v>584</v>
      </c>
      <c r="L10042" s="131" t="s">
        <v>32</v>
      </c>
      <c r="M10042" s="120" t="s">
        <v>78</v>
      </c>
    </row>
    <row r="10043" spans="1:20" ht="27.6">
      <c r="A10043" s="116">
        <v>10043</v>
      </c>
      <c r="B10043" s="129">
        <v>44413</v>
      </c>
      <c r="C10043" s="118">
        <f t="shared" si="473"/>
        <v>8</v>
      </c>
      <c r="D10043" s="120" t="s">
        <v>252</v>
      </c>
      <c r="E10043" s="120" t="s">
        <v>22422</v>
      </c>
      <c r="F10043" s="209" t="s">
        <v>22423</v>
      </c>
      <c r="G10043" s="119" t="s">
        <v>22424</v>
      </c>
      <c r="H10043" s="121" t="s">
        <v>1173</v>
      </c>
      <c r="I10043" s="119" t="s">
        <v>30</v>
      </c>
      <c r="J10043" s="121" t="s">
        <v>77</v>
      </c>
      <c r="K10043" s="121" t="s">
        <v>584</v>
      </c>
      <c r="L10043" s="131" t="s">
        <v>32</v>
      </c>
      <c r="M10043" s="120" t="s">
        <v>78</v>
      </c>
    </row>
    <row r="10044" spans="1:20">
      <c r="A10044" s="116">
        <v>10044</v>
      </c>
      <c r="B10044" s="129">
        <v>44413</v>
      </c>
      <c r="C10044" s="118">
        <f t="shared" si="473"/>
        <v>8</v>
      </c>
      <c r="D10044" s="120" t="s">
        <v>252</v>
      </c>
      <c r="E10044" s="120" t="s">
        <v>22425</v>
      </c>
      <c r="F10044" s="209" t="s">
        <v>9960</v>
      </c>
      <c r="G10044" s="119" t="s">
        <v>22426</v>
      </c>
      <c r="H10044" s="121" t="s">
        <v>53</v>
      </c>
      <c r="I10044" s="121" t="s">
        <v>30</v>
      </c>
      <c r="J10044" s="121" t="s">
        <v>7087</v>
      </c>
      <c r="K10044" s="121" t="s">
        <v>584</v>
      </c>
      <c r="L10044" s="131" t="s">
        <v>32</v>
      </c>
      <c r="M10044" s="120" t="s">
        <v>78</v>
      </c>
    </row>
    <row r="10045" spans="1:20" ht="27.6">
      <c r="A10045" s="116">
        <v>10045</v>
      </c>
      <c r="B10045" s="129">
        <v>44413</v>
      </c>
      <c r="C10045" s="118">
        <f t="shared" si="473"/>
        <v>8</v>
      </c>
      <c r="D10045" s="120" t="s">
        <v>252</v>
      </c>
      <c r="E10045" s="120" t="s">
        <v>22427</v>
      </c>
      <c r="F10045" s="209" t="s">
        <v>22428</v>
      </c>
      <c r="G10045" s="119" t="s">
        <v>22429</v>
      </c>
      <c r="H10045" s="121" t="s">
        <v>53</v>
      </c>
      <c r="I10045" s="121" t="s">
        <v>42</v>
      </c>
      <c r="J10045" s="121" t="s">
        <v>43</v>
      </c>
      <c r="K10045" s="121" t="s">
        <v>584</v>
      </c>
      <c r="L10045" s="131" t="s">
        <v>32</v>
      </c>
      <c r="M10045" s="120" t="s">
        <v>33</v>
      </c>
      <c r="N10045" s="131">
        <v>44419</v>
      </c>
      <c r="O10045" s="131">
        <v>44509</v>
      </c>
    </row>
    <row r="10046" spans="1:20">
      <c r="A10046" s="116">
        <v>10046</v>
      </c>
      <c r="B10046" s="129">
        <v>44413</v>
      </c>
      <c r="C10046" s="118">
        <f t="shared" si="473"/>
        <v>8</v>
      </c>
      <c r="D10046" s="120" t="s">
        <v>25</v>
      </c>
      <c r="E10046" s="120" t="s">
        <v>22430</v>
      </c>
      <c r="F10046" s="209" t="s">
        <v>2439</v>
      </c>
      <c r="G10046" s="119" t="s">
        <v>22431</v>
      </c>
      <c r="H10046" s="121" t="s">
        <v>140</v>
      </c>
      <c r="I10046" s="121" t="s">
        <v>30</v>
      </c>
      <c r="J10046" s="121" t="s">
        <v>87</v>
      </c>
      <c r="K10046" s="121" t="s">
        <v>65</v>
      </c>
      <c r="L10046" s="131" t="s">
        <v>32</v>
      </c>
      <c r="M10046" s="120" t="s">
        <v>78</v>
      </c>
    </row>
    <row r="10047" spans="1:20">
      <c r="A10047" s="116">
        <v>10047</v>
      </c>
      <c r="B10047" s="129">
        <v>44413</v>
      </c>
      <c r="C10047" s="118">
        <f t="shared" si="473"/>
        <v>8</v>
      </c>
      <c r="D10047" s="120" t="s">
        <v>25</v>
      </c>
      <c r="E10047" s="120" t="s">
        <v>22432</v>
      </c>
      <c r="F10047" s="209" t="s">
        <v>22433</v>
      </c>
      <c r="G10047" s="119" t="s">
        <v>22434</v>
      </c>
      <c r="H10047" s="121" t="s">
        <v>97</v>
      </c>
      <c r="I10047" s="121" t="s">
        <v>30</v>
      </c>
      <c r="J10047" s="121" t="s">
        <v>7553</v>
      </c>
      <c r="K10047" s="121" t="s">
        <v>65</v>
      </c>
      <c r="L10047" s="131" t="s">
        <v>32</v>
      </c>
      <c r="M10047" s="120" t="s">
        <v>78</v>
      </c>
    </row>
    <row r="10048" spans="1:20">
      <c r="A10048" s="116">
        <v>10048</v>
      </c>
      <c r="B10048" s="129">
        <v>44413</v>
      </c>
      <c r="C10048" s="118">
        <f t="shared" si="473"/>
        <v>8</v>
      </c>
      <c r="D10048" s="120" t="s">
        <v>25</v>
      </c>
      <c r="E10048" s="120" t="s">
        <v>22435</v>
      </c>
      <c r="F10048" s="209" t="s">
        <v>22436</v>
      </c>
      <c r="G10048" s="119" t="s">
        <v>181</v>
      </c>
      <c r="H10048" s="121" t="s">
        <v>140</v>
      </c>
      <c r="I10048" s="121" t="s">
        <v>63</v>
      </c>
      <c r="J10048" s="121" t="s">
        <v>328</v>
      </c>
      <c r="K10048" s="121" t="s">
        <v>65</v>
      </c>
      <c r="L10048" s="131" t="s">
        <v>32</v>
      </c>
      <c r="M10048" s="120" t="s">
        <v>78</v>
      </c>
    </row>
    <row r="10049" spans="1:25">
      <c r="A10049" s="116">
        <v>10049</v>
      </c>
      <c r="B10049" s="129">
        <v>44413</v>
      </c>
      <c r="C10049" s="118">
        <f t="shared" si="473"/>
        <v>8</v>
      </c>
      <c r="D10049" s="120" t="s">
        <v>25</v>
      </c>
      <c r="E10049" s="120" t="s">
        <v>22437</v>
      </c>
      <c r="F10049" s="209" t="s">
        <v>22438</v>
      </c>
      <c r="G10049" s="119" t="s">
        <v>22439</v>
      </c>
      <c r="H10049" s="121" t="s">
        <v>97</v>
      </c>
      <c r="I10049" s="119" t="s">
        <v>42</v>
      </c>
      <c r="J10049" s="121" t="s">
        <v>18880</v>
      </c>
      <c r="K10049" s="121" t="s">
        <v>65</v>
      </c>
      <c r="L10049" s="131" t="s">
        <v>32</v>
      </c>
      <c r="M10049" s="120" t="s">
        <v>78</v>
      </c>
    </row>
    <row r="10050" spans="1:25">
      <c r="A10050" s="116">
        <v>10050</v>
      </c>
      <c r="B10050" s="129">
        <v>44413</v>
      </c>
      <c r="C10050" s="118">
        <f t="shared" si="473"/>
        <v>8</v>
      </c>
      <c r="D10050" s="120" t="s">
        <v>25</v>
      </c>
      <c r="E10050" s="120" t="s">
        <v>22440</v>
      </c>
      <c r="F10050" s="209" t="s">
        <v>22441</v>
      </c>
      <c r="G10050" s="119" t="s">
        <v>22442</v>
      </c>
      <c r="H10050" s="121" t="s">
        <v>97</v>
      </c>
      <c r="I10050" s="119" t="s">
        <v>63</v>
      </c>
      <c r="J10050" s="121" t="s">
        <v>22443</v>
      </c>
      <c r="K10050" s="121" t="s">
        <v>65</v>
      </c>
      <c r="L10050" s="131" t="s">
        <v>32</v>
      </c>
      <c r="M10050" s="120" t="s">
        <v>33</v>
      </c>
      <c r="N10050" s="131">
        <v>44431</v>
      </c>
      <c r="O10050" s="131">
        <v>44448</v>
      </c>
    </row>
    <row r="10051" spans="1:25">
      <c r="A10051" s="116">
        <v>10051</v>
      </c>
      <c r="B10051" s="129">
        <v>44592</v>
      </c>
      <c r="C10051" s="118">
        <f t="shared" si="473"/>
        <v>1</v>
      </c>
      <c r="D10051" s="120" t="s">
        <v>252</v>
      </c>
      <c r="E10051" s="120" t="s">
        <v>22444</v>
      </c>
      <c r="F10051" s="209" t="s">
        <v>7636</v>
      </c>
      <c r="G10051" s="119" t="s">
        <v>22445</v>
      </c>
      <c r="H10051" s="121" t="s">
        <v>177</v>
      </c>
      <c r="I10051" s="121" t="s">
        <v>30</v>
      </c>
      <c r="J10051" s="121" t="s">
        <v>7624</v>
      </c>
      <c r="K10051" s="121" t="s">
        <v>65</v>
      </c>
      <c r="L10051" s="131" t="s">
        <v>32</v>
      </c>
      <c r="M10051" s="120" t="s">
        <v>78</v>
      </c>
    </row>
    <row r="10052" spans="1:25">
      <c r="A10052" s="116">
        <v>10052</v>
      </c>
      <c r="B10052" s="129">
        <v>44413</v>
      </c>
      <c r="C10052" s="118">
        <f t="shared" si="473"/>
        <v>8</v>
      </c>
      <c r="D10052" s="120" t="s">
        <v>25</v>
      </c>
      <c r="E10052" s="120" t="s">
        <v>22446</v>
      </c>
      <c r="F10052" s="209" t="s">
        <v>22447</v>
      </c>
      <c r="G10052" s="119" t="s">
        <v>22448</v>
      </c>
      <c r="H10052" s="121" t="s">
        <v>97</v>
      </c>
      <c r="I10052" s="119" t="s">
        <v>196</v>
      </c>
      <c r="J10052" s="121" t="s">
        <v>196</v>
      </c>
      <c r="K10052" s="121" t="s">
        <v>65</v>
      </c>
      <c r="L10052" s="131" t="s">
        <v>32</v>
      </c>
      <c r="M10052" s="120" t="s">
        <v>78</v>
      </c>
    </row>
    <row r="10053" spans="1:25">
      <c r="A10053" s="116">
        <v>10053</v>
      </c>
      <c r="B10053" s="129">
        <v>44413</v>
      </c>
      <c r="C10053" s="118">
        <f t="shared" si="473"/>
        <v>8</v>
      </c>
      <c r="D10053" s="120" t="s">
        <v>25</v>
      </c>
      <c r="E10053" s="120" t="s">
        <v>22449</v>
      </c>
      <c r="F10053" s="209" t="s">
        <v>22450</v>
      </c>
      <c r="G10053" s="119" t="s">
        <v>1891</v>
      </c>
      <c r="H10053" s="121" t="s">
        <v>48</v>
      </c>
      <c r="I10053" s="121" t="s">
        <v>63</v>
      </c>
      <c r="J10053" s="121" t="s">
        <v>328</v>
      </c>
      <c r="K10053" s="121" t="s">
        <v>584</v>
      </c>
      <c r="L10053" s="131" t="s">
        <v>32</v>
      </c>
      <c r="M10053" s="120" t="s">
        <v>33</v>
      </c>
      <c r="N10053" s="131">
        <v>44431</v>
      </c>
      <c r="O10053" s="131">
        <v>44456</v>
      </c>
      <c r="S10053" s="120" t="s">
        <v>135</v>
      </c>
      <c r="Y10053" s="116" t="s">
        <v>22451</v>
      </c>
    </row>
    <row r="10054" spans="1:25" ht="27.6">
      <c r="A10054" s="116">
        <v>10054</v>
      </c>
      <c r="B10054" s="129">
        <v>44413</v>
      </c>
      <c r="C10054" s="118">
        <f t="shared" si="473"/>
        <v>8</v>
      </c>
      <c r="D10054" s="120" t="s">
        <v>25</v>
      </c>
      <c r="E10054" s="120" t="s">
        <v>22452</v>
      </c>
      <c r="F10054" s="209" t="s">
        <v>22453</v>
      </c>
      <c r="G10054" s="119" t="s">
        <v>22454</v>
      </c>
      <c r="H10054" s="121" t="s">
        <v>41</v>
      </c>
      <c r="I10054" s="119" t="s">
        <v>30</v>
      </c>
      <c r="J10054" s="121" t="s">
        <v>1540</v>
      </c>
      <c r="K10054" s="121" t="s">
        <v>65</v>
      </c>
      <c r="L10054" s="131" t="s">
        <v>32</v>
      </c>
      <c r="M10054" s="120" t="s">
        <v>78</v>
      </c>
    </row>
    <row r="10055" spans="1:25">
      <c r="A10055" s="116">
        <v>10055</v>
      </c>
      <c r="B10055" s="129">
        <v>44413</v>
      </c>
      <c r="C10055" s="118">
        <f t="shared" si="473"/>
        <v>8</v>
      </c>
      <c r="D10055" s="120" t="s">
        <v>25</v>
      </c>
      <c r="E10055" s="120" t="s">
        <v>22455</v>
      </c>
      <c r="F10055" s="209" t="s">
        <v>22456</v>
      </c>
      <c r="G10055" s="119" t="s">
        <v>22454</v>
      </c>
      <c r="H10055" s="121" t="s">
        <v>41</v>
      </c>
      <c r="I10055" s="119" t="s">
        <v>30</v>
      </c>
      <c r="J10055" s="121" t="s">
        <v>87</v>
      </c>
      <c r="K10055" s="121" t="s">
        <v>65</v>
      </c>
      <c r="L10055" s="131" t="s">
        <v>32</v>
      </c>
      <c r="M10055" s="120" t="s">
        <v>78</v>
      </c>
    </row>
    <row r="10056" spans="1:25">
      <c r="A10056" s="116">
        <v>10056</v>
      </c>
      <c r="B10056" s="129">
        <v>44413</v>
      </c>
      <c r="C10056" s="118">
        <f t="shared" si="473"/>
        <v>8</v>
      </c>
      <c r="D10056" s="120" t="s">
        <v>25</v>
      </c>
      <c r="E10056" s="120" t="s">
        <v>22457</v>
      </c>
      <c r="F10056" s="209" t="s">
        <v>22458</v>
      </c>
      <c r="G10056" s="119" t="s">
        <v>22459</v>
      </c>
      <c r="H10056" s="121" t="s">
        <v>177</v>
      </c>
      <c r="I10056" s="121" t="s">
        <v>30</v>
      </c>
      <c r="J10056" s="121" t="s">
        <v>77</v>
      </c>
      <c r="K10056" s="121" t="s">
        <v>65</v>
      </c>
      <c r="L10056" s="131" t="s">
        <v>32</v>
      </c>
      <c r="M10056" s="120" t="s">
        <v>78</v>
      </c>
    </row>
    <row r="10057" spans="1:25">
      <c r="A10057" s="116">
        <v>10057</v>
      </c>
      <c r="B10057" s="129">
        <v>44413</v>
      </c>
      <c r="C10057" s="118">
        <f t="shared" ref="C10057:C10120" si="474">IF(B10057&lt;&gt;0,MONTH(B10057),0)</f>
        <v>8</v>
      </c>
      <c r="D10057" s="120" t="s">
        <v>25</v>
      </c>
      <c r="E10057" s="120" t="s">
        <v>22460</v>
      </c>
      <c r="F10057" s="209" t="s">
        <v>5245</v>
      </c>
      <c r="G10057" s="119" t="s">
        <v>22461</v>
      </c>
      <c r="H10057" s="121" t="s">
        <v>48</v>
      </c>
      <c r="I10057" s="119" t="s">
        <v>42</v>
      </c>
      <c r="J10057" s="121" t="s">
        <v>319</v>
      </c>
      <c r="K10057" s="121" t="s">
        <v>65</v>
      </c>
      <c r="L10057" s="131" t="s">
        <v>32</v>
      </c>
      <c r="M10057" s="120" t="s">
        <v>33</v>
      </c>
      <c r="N10057" s="131">
        <v>44431</v>
      </c>
      <c r="O10057" s="131">
        <v>44431</v>
      </c>
      <c r="S10057" s="120" t="s">
        <v>92</v>
      </c>
    </row>
    <row r="10058" spans="1:25" ht="27.6">
      <c r="A10058" s="116">
        <v>10058</v>
      </c>
      <c r="B10058" s="129">
        <v>44413</v>
      </c>
      <c r="C10058" s="118">
        <f t="shared" si="474"/>
        <v>8</v>
      </c>
      <c r="D10058" s="120" t="s">
        <v>25</v>
      </c>
      <c r="E10058" s="120" t="s">
        <v>22462</v>
      </c>
      <c r="F10058" s="209" t="s">
        <v>22463</v>
      </c>
      <c r="G10058" s="119" t="s">
        <v>22464</v>
      </c>
      <c r="H10058" s="121" t="s">
        <v>53</v>
      </c>
      <c r="I10058" s="121" t="s">
        <v>42</v>
      </c>
      <c r="J10058" s="121" t="s">
        <v>43</v>
      </c>
      <c r="K10058" s="121" t="s">
        <v>65</v>
      </c>
      <c r="L10058" s="131" t="s">
        <v>32</v>
      </c>
      <c r="M10058" s="120" t="s">
        <v>33</v>
      </c>
      <c r="N10058" s="131">
        <v>44425</v>
      </c>
      <c r="O10058" s="131">
        <v>44448</v>
      </c>
      <c r="S10058" s="120" t="s">
        <v>92</v>
      </c>
      <c r="Y10058" s="116" t="s">
        <v>22465</v>
      </c>
    </row>
    <row r="10059" spans="1:25" ht="27.6">
      <c r="A10059" s="116">
        <v>10059</v>
      </c>
      <c r="B10059" s="129">
        <v>44413</v>
      </c>
      <c r="C10059" s="118">
        <f t="shared" si="474"/>
        <v>8</v>
      </c>
      <c r="D10059" s="120" t="s">
        <v>25</v>
      </c>
      <c r="E10059" s="120" t="s">
        <v>22466</v>
      </c>
      <c r="F10059" s="209" t="s">
        <v>22467</v>
      </c>
      <c r="G10059" s="191" t="s">
        <v>9031</v>
      </c>
      <c r="H10059" s="121" t="s">
        <v>140</v>
      </c>
      <c r="I10059" s="121" t="s">
        <v>30</v>
      </c>
      <c r="J10059" s="121" t="s">
        <v>435</v>
      </c>
      <c r="K10059" s="121" t="s">
        <v>65</v>
      </c>
      <c r="L10059" s="131" t="s">
        <v>32</v>
      </c>
      <c r="M10059" s="120" t="s">
        <v>33</v>
      </c>
      <c r="O10059" s="131">
        <v>44463</v>
      </c>
    </row>
    <row r="10060" spans="1:25">
      <c r="A10060" s="116">
        <v>10060</v>
      </c>
      <c r="B10060" s="129">
        <v>44413</v>
      </c>
      <c r="C10060" s="118">
        <f t="shared" si="474"/>
        <v>8</v>
      </c>
      <c r="D10060" s="120" t="s">
        <v>25</v>
      </c>
      <c r="E10060" s="120" t="s">
        <v>22468</v>
      </c>
      <c r="F10060" s="209" t="s">
        <v>22469</v>
      </c>
      <c r="G10060" s="119" t="s">
        <v>22470</v>
      </c>
      <c r="H10060" s="121" t="s">
        <v>76</v>
      </c>
      <c r="I10060" s="119" t="s">
        <v>30</v>
      </c>
      <c r="J10060" s="121" t="s">
        <v>7216</v>
      </c>
      <c r="K10060" s="121" t="s">
        <v>65</v>
      </c>
      <c r="L10060" s="131" t="s">
        <v>32</v>
      </c>
      <c r="M10060" s="120" t="s">
        <v>33</v>
      </c>
      <c r="N10060" s="131">
        <v>44432</v>
      </c>
      <c r="O10060" s="131">
        <v>44448</v>
      </c>
    </row>
    <row r="10061" spans="1:25">
      <c r="A10061" s="116">
        <v>10061</v>
      </c>
      <c r="B10061" s="129">
        <v>44413</v>
      </c>
      <c r="C10061" s="118">
        <f t="shared" si="474"/>
        <v>8</v>
      </c>
      <c r="D10061" s="120" t="s">
        <v>25</v>
      </c>
      <c r="E10061" s="120" t="s">
        <v>22471</v>
      </c>
      <c r="F10061" s="209" t="s">
        <v>22472</v>
      </c>
      <c r="G10061" s="119" t="s">
        <v>22473</v>
      </c>
      <c r="H10061" s="121" t="s">
        <v>76</v>
      </c>
      <c r="I10061" s="119" t="s">
        <v>30</v>
      </c>
      <c r="J10061" s="121" t="s">
        <v>529</v>
      </c>
      <c r="K10061" s="121" t="s">
        <v>65</v>
      </c>
      <c r="L10061" s="131" t="s">
        <v>32</v>
      </c>
      <c r="M10061" s="120" t="s">
        <v>78</v>
      </c>
    </row>
    <row r="10062" spans="1:25" ht="27.6">
      <c r="A10062" s="116">
        <v>10062</v>
      </c>
      <c r="B10062" s="129">
        <v>44413</v>
      </c>
      <c r="C10062" s="118">
        <f t="shared" si="474"/>
        <v>8</v>
      </c>
      <c r="D10062" s="120" t="s">
        <v>25</v>
      </c>
      <c r="E10062" s="120" t="s">
        <v>22474</v>
      </c>
      <c r="F10062" s="209" t="s">
        <v>22475</v>
      </c>
      <c r="G10062" s="119" t="s">
        <v>5320</v>
      </c>
      <c r="H10062" s="121" t="s">
        <v>192</v>
      </c>
      <c r="I10062" s="121" t="s">
        <v>30</v>
      </c>
      <c r="J10062" s="121" t="s">
        <v>87</v>
      </c>
      <c r="K10062" s="121" t="s">
        <v>65</v>
      </c>
      <c r="L10062" s="131" t="s">
        <v>32</v>
      </c>
      <c r="M10062" s="120" t="s">
        <v>78</v>
      </c>
    </row>
    <row r="10063" spans="1:25">
      <c r="A10063" s="116">
        <v>10063</v>
      </c>
      <c r="B10063" s="129">
        <v>44413</v>
      </c>
      <c r="C10063" s="118">
        <f t="shared" si="474"/>
        <v>8</v>
      </c>
      <c r="D10063" s="120" t="s">
        <v>25</v>
      </c>
      <c r="E10063" s="120" t="s">
        <v>22476</v>
      </c>
      <c r="F10063" s="209" t="s">
        <v>22477</v>
      </c>
      <c r="G10063" s="119" t="s">
        <v>22478</v>
      </c>
      <c r="H10063" s="121" t="s">
        <v>41</v>
      </c>
      <c r="I10063" s="119" t="s">
        <v>30</v>
      </c>
      <c r="J10063" s="121" t="s">
        <v>87</v>
      </c>
      <c r="K10063" s="121" t="s">
        <v>65</v>
      </c>
      <c r="L10063" s="131" t="s">
        <v>32</v>
      </c>
      <c r="M10063" s="120" t="s">
        <v>78</v>
      </c>
    </row>
    <row r="10064" spans="1:25">
      <c r="A10064" s="116">
        <v>10064</v>
      </c>
      <c r="B10064" s="129">
        <v>44413</v>
      </c>
      <c r="C10064" s="118">
        <f t="shared" si="474"/>
        <v>8</v>
      </c>
      <c r="D10064" s="120" t="s">
        <v>25</v>
      </c>
      <c r="E10064" s="120" t="s">
        <v>22479</v>
      </c>
      <c r="F10064" s="209" t="s">
        <v>18093</v>
      </c>
      <c r="G10064" s="119" t="s">
        <v>22480</v>
      </c>
      <c r="H10064" s="121" t="s">
        <v>76</v>
      </c>
      <c r="I10064" s="119" t="s">
        <v>30</v>
      </c>
      <c r="J10064" s="121" t="s">
        <v>87</v>
      </c>
      <c r="K10064" s="121" t="s">
        <v>65</v>
      </c>
      <c r="L10064" s="131" t="s">
        <v>32</v>
      </c>
      <c r="M10064" s="120" t="s">
        <v>33</v>
      </c>
      <c r="N10064" s="131">
        <v>44421</v>
      </c>
      <c r="S10064" s="120" t="s">
        <v>237</v>
      </c>
    </row>
    <row r="10065" spans="1:15" ht="27.6">
      <c r="A10065" s="116">
        <v>10065</v>
      </c>
      <c r="B10065" s="129">
        <v>44413</v>
      </c>
      <c r="C10065" s="118">
        <f t="shared" si="474"/>
        <v>8</v>
      </c>
      <c r="D10065" s="120" t="s">
        <v>25</v>
      </c>
      <c r="E10065" s="120" t="s">
        <v>22481</v>
      </c>
      <c r="F10065" s="209" t="s">
        <v>22482</v>
      </c>
      <c r="G10065" s="119" t="s">
        <v>22483</v>
      </c>
      <c r="H10065" s="121" t="s">
        <v>177</v>
      </c>
      <c r="I10065" s="121" t="s">
        <v>30</v>
      </c>
      <c r="J10065" s="121" t="s">
        <v>87</v>
      </c>
      <c r="K10065" s="121" t="s">
        <v>65</v>
      </c>
      <c r="L10065" s="131" t="s">
        <v>32</v>
      </c>
      <c r="M10065" s="120" t="s">
        <v>78</v>
      </c>
    </row>
    <row r="10066" spans="1:15">
      <c r="A10066" s="116">
        <v>10066</v>
      </c>
      <c r="B10066" s="129">
        <v>44413</v>
      </c>
      <c r="C10066" s="118">
        <f t="shared" si="474"/>
        <v>8</v>
      </c>
      <c r="D10066" s="120" t="s">
        <v>25</v>
      </c>
      <c r="E10066" s="120" t="s">
        <v>22484</v>
      </c>
      <c r="F10066" s="209" t="s">
        <v>22485</v>
      </c>
      <c r="G10066" s="119" t="s">
        <v>22486</v>
      </c>
      <c r="H10066" s="121" t="s">
        <v>140</v>
      </c>
      <c r="I10066" s="119" t="s">
        <v>42</v>
      </c>
      <c r="J10066" s="121" t="s">
        <v>72</v>
      </c>
      <c r="K10066" s="121" t="s">
        <v>65</v>
      </c>
      <c r="L10066" s="131" t="s">
        <v>32</v>
      </c>
      <c r="M10066" s="120" t="s">
        <v>78</v>
      </c>
    </row>
    <row r="10067" spans="1:15" ht="27.6">
      <c r="A10067" s="116">
        <v>10067</v>
      </c>
      <c r="B10067" s="129">
        <v>44413</v>
      </c>
      <c r="C10067" s="118">
        <f t="shared" si="474"/>
        <v>8</v>
      </c>
      <c r="D10067" s="120" t="s">
        <v>25</v>
      </c>
      <c r="E10067" s="120" t="s">
        <v>22487</v>
      </c>
      <c r="F10067" s="209" t="s">
        <v>22488</v>
      </c>
      <c r="G10067" s="119" t="s">
        <v>2919</v>
      </c>
      <c r="H10067" s="121" t="s">
        <v>76</v>
      </c>
      <c r="I10067" s="119" t="s">
        <v>42</v>
      </c>
      <c r="J10067" s="121" t="s">
        <v>72</v>
      </c>
      <c r="K10067" s="121" t="s">
        <v>65</v>
      </c>
      <c r="L10067" s="131" t="s">
        <v>32</v>
      </c>
      <c r="M10067" s="120" t="s">
        <v>33</v>
      </c>
      <c r="O10067" s="131">
        <v>44448</v>
      </c>
    </row>
    <row r="10068" spans="1:15">
      <c r="A10068" s="116">
        <v>10068</v>
      </c>
      <c r="B10068" s="129">
        <v>44413</v>
      </c>
      <c r="C10068" s="118">
        <f t="shared" si="474"/>
        <v>8</v>
      </c>
      <c r="D10068" s="120" t="s">
        <v>25</v>
      </c>
      <c r="E10068" s="120" t="s">
        <v>22489</v>
      </c>
      <c r="F10068" s="209" t="s">
        <v>22490</v>
      </c>
      <c r="G10068" s="119" t="s">
        <v>21529</v>
      </c>
      <c r="H10068" s="121" t="s">
        <v>177</v>
      </c>
      <c r="I10068" s="121" t="s">
        <v>30</v>
      </c>
      <c r="J10068" s="121" t="s">
        <v>87</v>
      </c>
      <c r="K10068" s="121" t="s">
        <v>65</v>
      </c>
      <c r="L10068" s="131" t="s">
        <v>32</v>
      </c>
      <c r="M10068" s="120" t="s">
        <v>78</v>
      </c>
    </row>
    <row r="10069" spans="1:15" ht="27.6">
      <c r="A10069" s="116">
        <v>10069</v>
      </c>
      <c r="B10069" s="129">
        <v>44413</v>
      </c>
      <c r="C10069" s="118">
        <f t="shared" si="474"/>
        <v>8</v>
      </c>
      <c r="D10069" s="120" t="s">
        <v>25</v>
      </c>
      <c r="E10069" s="120" t="s">
        <v>22491</v>
      </c>
      <c r="F10069" s="209" t="s">
        <v>22492</v>
      </c>
      <c r="G10069" s="119" t="s">
        <v>22493</v>
      </c>
      <c r="H10069" s="121" t="s">
        <v>48</v>
      </c>
      <c r="I10069" s="119" t="s">
        <v>30</v>
      </c>
      <c r="J10069" s="121" t="s">
        <v>10702</v>
      </c>
      <c r="K10069" s="121" t="s">
        <v>65</v>
      </c>
      <c r="L10069" s="131" t="s">
        <v>32</v>
      </c>
      <c r="M10069" s="120" t="s">
        <v>33</v>
      </c>
      <c r="N10069" s="131">
        <v>44449</v>
      </c>
      <c r="O10069" s="131">
        <v>44449</v>
      </c>
    </row>
    <row r="10070" spans="1:15">
      <c r="A10070" s="116">
        <v>10070</v>
      </c>
      <c r="B10070" s="129">
        <v>44413</v>
      </c>
      <c r="C10070" s="118">
        <f t="shared" si="474"/>
        <v>8</v>
      </c>
      <c r="D10070" s="120" t="s">
        <v>25</v>
      </c>
      <c r="E10070" s="120" t="s">
        <v>22494</v>
      </c>
      <c r="F10070" s="209" t="s">
        <v>22495</v>
      </c>
      <c r="G10070" s="119" t="s">
        <v>22496</v>
      </c>
      <c r="H10070" s="121" t="s">
        <v>177</v>
      </c>
      <c r="I10070" s="119" t="s">
        <v>30</v>
      </c>
      <c r="J10070" s="121" t="s">
        <v>87</v>
      </c>
      <c r="K10070" s="121" t="s">
        <v>65</v>
      </c>
      <c r="L10070" s="131" t="s">
        <v>32</v>
      </c>
      <c r="M10070" s="120" t="s">
        <v>78</v>
      </c>
    </row>
    <row r="10071" spans="1:15">
      <c r="A10071" s="116">
        <v>10071</v>
      </c>
      <c r="B10071" s="129">
        <v>44413</v>
      </c>
      <c r="C10071" s="118">
        <f t="shared" si="474"/>
        <v>8</v>
      </c>
      <c r="D10071" s="120" t="s">
        <v>25</v>
      </c>
      <c r="E10071" s="120" t="s">
        <v>22497</v>
      </c>
      <c r="F10071" s="209" t="s">
        <v>22498</v>
      </c>
      <c r="G10071" s="119" t="s">
        <v>22499</v>
      </c>
      <c r="H10071" s="121" t="s">
        <v>76</v>
      </c>
      <c r="I10071" s="119" t="s">
        <v>30</v>
      </c>
      <c r="J10071" s="121" t="s">
        <v>87</v>
      </c>
      <c r="K10071" s="121" t="s">
        <v>65</v>
      </c>
      <c r="L10071" s="131" t="s">
        <v>32</v>
      </c>
      <c r="M10071" s="120" t="s">
        <v>78</v>
      </c>
    </row>
    <row r="10072" spans="1:15" ht="27.6">
      <c r="A10072" s="116">
        <v>10072</v>
      </c>
      <c r="B10072" s="129">
        <v>44413</v>
      </c>
      <c r="C10072" s="118">
        <f t="shared" si="474"/>
        <v>8</v>
      </c>
      <c r="D10072" s="120" t="s">
        <v>25</v>
      </c>
      <c r="E10072" s="120" t="s">
        <v>22500</v>
      </c>
      <c r="F10072" s="209" t="s">
        <v>22501</v>
      </c>
      <c r="G10072" s="119" t="s">
        <v>22502</v>
      </c>
      <c r="H10072" s="121" t="s">
        <v>41</v>
      </c>
      <c r="I10072" s="119" t="s">
        <v>30</v>
      </c>
      <c r="J10072" s="121" t="s">
        <v>7553</v>
      </c>
      <c r="K10072" s="121" t="s">
        <v>65</v>
      </c>
      <c r="L10072" s="131" t="s">
        <v>32</v>
      </c>
      <c r="M10072" s="120" t="s">
        <v>78</v>
      </c>
    </row>
    <row r="10073" spans="1:15">
      <c r="A10073" s="116">
        <v>10073</v>
      </c>
      <c r="B10073" s="129">
        <v>44413</v>
      </c>
      <c r="C10073" s="118">
        <f t="shared" si="474"/>
        <v>8</v>
      </c>
      <c r="D10073" s="120" t="s">
        <v>25</v>
      </c>
      <c r="E10073" s="120" t="s">
        <v>22503</v>
      </c>
      <c r="F10073" s="209" t="s">
        <v>22504</v>
      </c>
      <c r="G10073" s="119" t="s">
        <v>22505</v>
      </c>
      <c r="H10073" s="121" t="s">
        <v>1173</v>
      </c>
      <c r="I10073" s="119" t="s">
        <v>42</v>
      </c>
      <c r="J10073" s="121" t="s">
        <v>43</v>
      </c>
      <c r="K10073" s="121" t="s">
        <v>65</v>
      </c>
      <c r="L10073" s="131" t="s">
        <v>32</v>
      </c>
      <c r="M10073" s="120" t="s">
        <v>78</v>
      </c>
    </row>
    <row r="10074" spans="1:15" ht="27.6">
      <c r="A10074" s="116">
        <v>10074</v>
      </c>
      <c r="B10074" s="129">
        <v>44413</v>
      </c>
      <c r="C10074" s="118">
        <f t="shared" si="474"/>
        <v>8</v>
      </c>
      <c r="D10074" s="120" t="s">
        <v>25</v>
      </c>
      <c r="E10074" s="120" t="s">
        <v>22506</v>
      </c>
      <c r="F10074" s="209" t="s">
        <v>22507</v>
      </c>
      <c r="G10074" s="119" t="s">
        <v>1447</v>
      </c>
      <c r="H10074" s="121" t="s">
        <v>41</v>
      </c>
      <c r="I10074" s="121" t="s">
        <v>42</v>
      </c>
      <c r="J10074" s="121" t="s">
        <v>72</v>
      </c>
      <c r="K10074" s="121" t="s">
        <v>65</v>
      </c>
      <c r="L10074" s="131" t="s">
        <v>32</v>
      </c>
      <c r="M10074" s="120" t="s">
        <v>78</v>
      </c>
    </row>
    <row r="10075" spans="1:15" ht="27.6">
      <c r="A10075" s="116">
        <v>10075</v>
      </c>
      <c r="B10075" s="129">
        <v>44413</v>
      </c>
      <c r="C10075" s="118">
        <f t="shared" si="474"/>
        <v>8</v>
      </c>
      <c r="D10075" s="120" t="s">
        <v>25</v>
      </c>
      <c r="E10075" s="120" t="s">
        <v>22508</v>
      </c>
      <c r="F10075" s="209" t="s">
        <v>22509</v>
      </c>
      <c r="G10075" s="119" t="s">
        <v>22510</v>
      </c>
      <c r="H10075" s="121" t="s">
        <v>53</v>
      </c>
      <c r="I10075" s="121" t="s">
        <v>30</v>
      </c>
      <c r="J10075" s="121" t="s">
        <v>5018</v>
      </c>
      <c r="K10075" s="121" t="s">
        <v>65</v>
      </c>
      <c r="L10075" s="131" t="s">
        <v>32</v>
      </c>
      <c r="M10075" s="120" t="s">
        <v>33</v>
      </c>
      <c r="N10075" s="131">
        <v>44413</v>
      </c>
      <c r="O10075" s="131">
        <v>44463</v>
      </c>
    </row>
    <row r="10076" spans="1:15">
      <c r="A10076" s="116">
        <v>10076</v>
      </c>
      <c r="B10076" s="129">
        <v>44413</v>
      </c>
      <c r="C10076" s="118">
        <f t="shared" si="474"/>
        <v>8</v>
      </c>
      <c r="D10076" s="119" t="s">
        <v>25</v>
      </c>
      <c r="E10076" s="120" t="s">
        <v>22511</v>
      </c>
      <c r="F10076" s="214" t="s">
        <v>22512</v>
      </c>
      <c r="G10076" s="119" t="s">
        <v>7672</v>
      </c>
      <c r="H10076" s="121" t="s">
        <v>97</v>
      </c>
      <c r="I10076" s="119" t="s">
        <v>30</v>
      </c>
      <c r="J10076" s="121" t="s">
        <v>3886</v>
      </c>
      <c r="K10076" s="120" t="s">
        <v>65</v>
      </c>
      <c r="L10076" s="131" t="s">
        <v>32</v>
      </c>
      <c r="M10076" s="120" t="s">
        <v>78</v>
      </c>
    </row>
    <row r="10077" spans="1:15">
      <c r="A10077" s="116">
        <v>10077</v>
      </c>
      <c r="B10077" s="129">
        <v>44413</v>
      </c>
      <c r="C10077" s="118">
        <f t="shared" si="474"/>
        <v>8</v>
      </c>
      <c r="D10077" s="119" t="s">
        <v>25</v>
      </c>
      <c r="E10077" s="120" t="s">
        <v>22513</v>
      </c>
      <c r="F10077" s="214" t="s">
        <v>22514</v>
      </c>
      <c r="G10077" s="119" t="s">
        <v>1629</v>
      </c>
      <c r="H10077" s="121" t="s">
        <v>86</v>
      </c>
      <c r="I10077" s="121" t="s">
        <v>30</v>
      </c>
      <c r="J10077" s="121" t="s">
        <v>3886</v>
      </c>
      <c r="K10077" s="120" t="s">
        <v>65</v>
      </c>
      <c r="L10077" s="131" t="s">
        <v>32</v>
      </c>
      <c r="M10077" s="120" t="s">
        <v>78</v>
      </c>
    </row>
    <row r="10078" spans="1:15">
      <c r="A10078" s="116">
        <v>10078</v>
      </c>
      <c r="B10078" s="129">
        <v>44413</v>
      </c>
      <c r="C10078" s="118">
        <f t="shared" si="474"/>
        <v>8</v>
      </c>
      <c r="D10078" s="119" t="s">
        <v>25</v>
      </c>
      <c r="E10078" s="120" t="s">
        <v>22515</v>
      </c>
      <c r="F10078" s="214" t="s">
        <v>1462</v>
      </c>
      <c r="G10078" s="119" t="s">
        <v>17445</v>
      </c>
      <c r="H10078" s="121" t="s">
        <v>6799</v>
      </c>
      <c r="I10078" s="119" t="s">
        <v>30</v>
      </c>
      <c r="J10078" s="121" t="s">
        <v>7216</v>
      </c>
      <c r="K10078" s="120" t="s">
        <v>65</v>
      </c>
      <c r="L10078" s="131" t="s">
        <v>32</v>
      </c>
      <c r="M10078" s="120" t="s">
        <v>78</v>
      </c>
    </row>
    <row r="10079" spans="1:15">
      <c r="A10079" s="116">
        <v>10079</v>
      </c>
      <c r="B10079" s="129">
        <v>44413</v>
      </c>
      <c r="C10079" s="118">
        <f t="shared" si="474"/>
        <v>8</v>
      </c>
      <c r="D10079" s="119" t="s">
        <v>25</v>
      </c>
      <c r="E10079" s="120" t="s">
        <v>22516</v>
      </c>
      <c r="F10079" s="214" t="s">
        <v>22022</v>
      </c>
      <c r="G10079" s="119" t="s">
        <v>4541</v>
      </c>
      <c r="H10079" s="121" t="s">
        <v>11315</v>
      </c>
      <c r="I10079" s="119" t="s">
        <v>30</v>
      </c>
      <c r="J10079" s="121" t="s">
        <v>87</v>
      </c>
      <c r="K10079" s="120" t="s">
        <v>65</v>
      </c>
      <c r="L10079" s="131" t="s">
        <v>32</v>
      </c>
      <c r="M10079" s="120" t="s">
        <v>78</v>
      </c>
    </row>
    <row r="10080" spans="1:15" ht="27.6">
      <c r="A10080" s="116">
        <v>10080</v>
      </c>
      <c r="B10080" s="129">
        <v>44413</v>
      </c>
      <c r="C10080" s="118">
        <f t="shared" si="474"/>
        <v>8</v>
      </c>
      <c r="D10080" s="119" t="s">
        <v>25</v>
      </c>
      <c r="E10080" s="120" t="s">
        <v>22517</v>
      </c>
      <c r="F10080" s="214" t="s">
        <v>22518</v>
      </c>
      <c r="G10080" s="119" t="s">
        <v>9275</v>
      </c>
      <c r="H10080" s="121" t="s">
        <v>53</v>
      </c>
      <c r="I10080" s="121" t="s">
        <v>30</v>
      </c>
      <c r="J10080" s="121" t="s">
        <v>8925</v>
      </c>
      <c r="K10080" s="120" t="s">
        <v>65</v>
      </c>
      <c r="L10080" s="131" t="s">
        <v>32</v>
      </c>
      <c r="M10080" s="120" t="s">
        <v>78</v>
      </c>
    </row>
    <row r="10081" spans="1:18">
      <c r="A10081" s="116">
        <v>10081</v>
      </c>
      <c r="B10081" s="129">
        <v>44413</v>
      </c>
      <c r="C10081" s="118">
        <f t="shared" si="474"/>
        <v>8</v>
      </c>
      <c r="D10081" s="119" t="s">
        <v>25</v>
      </c>
      <c r="E10081" s="120" t="s">
        <v>22519</v>
      </c>
      <c r="F10081" s="214" t="s">
        <v>22520</v>
      </c>
      <c r="G10081" s="119" t="s">
        <v>7181</v>
      </c>
      <c r="H10081" s="121" t="s">
        <v>41</v>
      </c>
      <c r="I10081" s="119" t="s">
        <v>30</v>
      </c>
      <c r="J10081" s="121" t="s">
        <v>485</v>
      </c>
      <c r="K10081" s="120" t="s">
        <v>65</v>
      </c>
      <c r="L10081" s="131" t="s">
        <v>32</v>
      </c>
      <c r="M10081" s="120" t="s">
        <v>78</v>
      </c>
    </row>
    <row r="10082" spans="1:18">
      <c r="A10082" s="116">
        <v>10082</v>
      </c>
      <c r="B10082" s="129">
        <v>44413</v>
      </c>
      <c r="C10082" s="118">
        <f t="shared" si="474"/>
        <v>8</v>
      </c>
      <c r="D10082" s="119" t="s">
        <v>25</v>
      </c>
      <c r="E10082" s="120" t="s">
        <v>22521</v>
      </c>
      <c r="F10082" s="214" t="s">
        <v>2352</v>
      </c>
      <c r="G10082" s="119" t="s">
        <v>13003</v>
      </c>
      <c r="H10082" s="121" t="s">
        <v>53</v>
      </c>
      <c r="I10082" s="121" t="s">
        <v>30</v>
      </c>
      <c r="J10082" s="121" t="s">
        <v>5018</v>
      </c>
      <c r="K10082" s="120" t="s">
        <v>65</v>
      </c>
      <c r="L10082" s="131" t="s">
        <v>32</v>
      </c>
      <c r="M10082" s="120" t="s">
        <v>78</v>
      </c>
    </row>
    <row r="10083" spans="1:18">
      <c r="A10083" s="116">
        <v>10083</v>
      </c>
      <c r="B10083" s="129">
        <v>44413</v>
      </c>
      <c r="C10083" s="118">
        <f t="shared" si="474"/>
        <v>8</v>
      </c>
      <c r="D10083" s="119" t="s">
        <v>25</v>
      </c>
      <c r="E10083" s="120" t="s">
        <v>22522</v>
      </c>
      <c r="F10083" s="214" t="s">
        <v>18040</v>
      </c>
      <c r="G10083" s="119" t="s">
        <v>13003</v>
      </c>
      <c r="H10083" s="121" t="s">
        <v>53</v>
      </c>
      <c r="I10083" s="121" t="s">
        <v>30</v>
      </c>
      <c r="J10083" s="121" t="s">
        <v>5018</v>
      </c>
      <c r="K10083" s="120" t="s">
        <v>65</v>
      </c>
      <c r="L10083" s="131" t="s">
        <v>32</v>
      </c>
      <c r="M10083" s="120" t="s">
        <v>78</v>
      </c>
      <c r="N10083" s="131" t="s">
        <v>9945</v>
      </c>
    </row>
    <row r="10084" spans="1:18">
      <c r="A10084" s="116">
        <v>10084</v>
      </c>
      <c r="B10084" s="129">
        <v>44413</v>
      </c>
      <c r="C10084" s="118">
        <f t="shared" si="474"/>
        <v>8</v>
      </c>
      <c r="D10084" s="119" t="s">
        <v>25</v>
      </c>
      <c r="E10084" s="120" t="s">
        <v>22523</v>
      </c>
      <c r="F10084" s="211" t="s">
        <v>22524</v>
      </c>
      <c r="G10084" s="119" t="s">
        <v>16120</v>
      </c>
      <c r="H10084" s="121" t="s">
        <v>1173</v>
      </c>
      <c r="I10084" s="121" t="s">
        <v>30</v>
      </c>
      <c r="J10084" s="121" t="s">
        <v>77</v>
      </c>
      <c r="K10084" s="120" t="s">
        <v>65</v>
      </c>
      <c r="L10084" s="131" t="s">
        <v>32</v>
      </c>
      <c r="M10084" s="120" t="s">
        <v>78</v>
      </c>
    </row>
    <row r="10085" spans="1:18" ht="27.6">
      <c r="A10085" s="116">
        <v>10085</v>
      </c>
      <c r="B10085" s="129">
        <v>44413</v>
      </c>
      <c r="C10085" s="118">
        <f t="shared" si="474"/>
        <v>8</v>
      </c>
      <c r="D10085" s="119" t="s">
        <v>25</v>
      </c>
      <c r="E10085" s="120" t="s">
        <v>22525</v>
      </c>
      <c r="F10085" s="211" t="s">
        <v>22526</v>
      </c>
      <c r="G10085" s="119" t="s">
        <v>9489</v>
      </c>
      <c r="H10085" s="121" t="s">
        <v>41</v>
      </c>
      <c r="I10085" s="121" t="s">
        <v>30</v>
      </c>
      <c r="J10085" s="121" t="s">
        <v>87</v>
      </c>
      <c r="K10085" s="120" t="s">
        <v>65</v>
      </c>
      <c r="L10085" s="131" t="s">
        <v>32</v>
      </c>
      <c r="M10085" s="120" t="s">
        <v>78</v>
      </c>
    </row>
    <row r="10086" spans="1:18">
      <c r="A10086" s="116">
        <v>10086</v>
      </c>
      <c r="B10086" s="129">
        <v>44413</v>
      </c>
      <c r="C10086" s="118">
        <f t="shared" si="474"/>
        <v>8</v>
      </c>
      <c r="D10086" s="119" t="s">
        <v>25</v>
      </c>
      <c r="E10086" s="120" t="s">
        <v>22527</v>
      </c>
      <c r="F10086" s="211" t="s">
        <v>22528</v>
      </c>
      <c r="G10086" s="119" t="s">
        <v>16120</v>
      </c>
      <c r="H10086" s="121" t="s">
        <v>1173</v>
      </c>
      <c r="I10086" s="121" t="s">
        <v>30</v>
      </c>
      <c r="J10086" s="121" t="s">
        <v>77</v>
      </c>
      <c r="K10086" s="120" t="s">
        <v>65</v>
      </c>
      <c r="L10086" s="131" t="s">
        <v>32</v>
      </c>
      <c r="M10086" s="120" t="s">
        <v>78</v>
      </c>
    </row>
    <row r="10087" spans="1:18">
      <c r="A10087" s="116">
        <v>10087</v>
      </c>
      <c r="B10087" s="129">
        <v>44413</v>
      </c>
      <c r="C10087" s="118">
        <f t="shared" si="474"/>
        <v>8</v>
      </c>
      <c r="D10087" s="119" t="s">
        <v>25</v>
      </c>
      <c r="E10087" s="120" t="s">
        <v>22529</v>
      </c>
      <c r="F10087" s="211" t="s">
        <v>22530</v>
      </c>
      <c r="G10087" s="119" t="s">
        <v>949</v>
      </c>
      <c r="H10087" s="121" t="s">
        <v>41</v>
      </c>
      <c r="I10087" s="119" t="s">
        <v>30</v>
      </c>
      <c r="J10087" s="121" t="s">
        <v>87</v>
      </c>
      <c r="K10087" s="120" t="s">
        <v>65</v>
      </c>
      <c r="L10087" s="131" t="s">
        <v>32</v>
      </c>
      <c r="M10087" s="120" t="s">
        <v>33</v>
      </c>
      <c r="N10087" s="131">
        <v>44432</v>
      </c>
      <c r="R10087" s="118">
        <f ca="1">TODAY()-N10087</f>
        <v>246</v>
      </c>
    </row>
    <row r="10088" spans="1:18" ht="27.6">
      <c r="A10088" s="116">
        <v>10088</v>
      </c>
      <c r="B10088" s="129">
        <v>44413</v>
      </c>
      <c r="C10088" s="118">
        <f t="shared" si="474"/>
        <v>8</v>
      </c>
      <c r="D10088" s="119" t="s">
        <v>25</v>
      </c>
      <c r="E10088" s="120" t="s">
        <v>22531</v>
      </c>
      <c r="F10088" s="211" t="s">
        <v>22532</v>
      </c>
      <c r="G10088" s="119" t="s">
        <v>8981</v>
      </c>
      <c r="H10088" s="121" t="s">
        <v>29</v>
      </c>
      <c r="I10088" s="121" t="s">
        <v>30</v>
      </c>
      <c r="J10088" s="121" t="s">
        <v>7087</v>
      </c>
      <c r="K10088" s="120" t="s">
        <v>65</v>
      </c>
      <c r="L10088" s="131" t="s">
        <v>32</v>
      </c>
      <c r="M10088" s="120" t="s">
        <v>78</v>
      </c>
    </row>
    <row r="10089" spans="1:18">
      <c r="A10089" s="116">
        <v>10089</v>
      </c>
      <c r="B10089" s="129">
        <v>44413</v>
      </c>
      <c r="C10089" s="118">
        <f t="shared" si="474"/>
        <v>8</v>
      </c>
      <c r="D10089" s="119" t="s">
        <v>25</v>
      </c>
      <c r="E10089" s="120" t="s">
        <v>22533</v>
      </c>
      <c r="F10089" s="211" t="s">
        <v>22534</v>
      </c>
      <c r="G10089" s="119" t="s">
        <v>1539</v>
      </c>
      <c r="H10089" s="121" t="s">
        <v>11315</v>
      </c>
      <c r="I10089" s="121" t="s">
        <v>30</v>
      </c>
      <c r="J10089" s="121" t="s">
        <v>87</v>
      </c>
      <c r="K10089" s="120" t="s">
        <v>65</v>
      </c>
      <c r="L10089" s="131" t="s">
        <v>32</v>
      </c>
      <c r="M10089" s="120" t="s">
        <v>78</v>
      </c>
    </row>
    <row r="10090" spans="1:18" ht="27.6">
      <c r="A10090" s="116">
        <v>10090</v>
      </c>
      <c r="B10090" s="192">
        <v>44414</v>
      </c>
      <c r="C10090" s="118">
        <f t="shared" si="474"/>
        <v>8</v>
      </c>
      <c r="D10090" s="120" t="s">
        <v>252</v>
      </c>
      <c r="E10090" s="142" t="s">
        <v>22535</v>
      </c>
      <c r="F10090" s="216" t="s">
        <v>22536</v>
      </c>
      <c r="G10090" s="183" t="s">
        <v>22537</v>
      </c>
      <c r="H10090" s="142" t="s">
        <v>140</v>
      </c>
      <c r="I10090" s="121" t="s">
        <v>42</v>
      </c>
      <c r="J10090" s="142" t="s">
        <v>43</v>
      </c>
      <c r="K10090" s="142" t="s">
        <v>584</v>
      </c>
      <c r="L10090" s="131" t="s">
        <v>32</v>
      </c>
      <c r="M10090" s="142" t="s">
        <v>78</v>
      </c>
    </row>
    <row r="10091" spans="1:18">
      <c r="A10091" s="116">
        <v>10091</v>
      </c>
      <c r="B10091" s="192">
        <v>44414</v>
      </c>
      <c r="C10091" s="118">
        <f t="shared" si="474"/>
        <v>8</v>
      </c>
      <c r="D10091" s="120" t="s">
        <v>252</v>
      </c>
      <c r="E10091" s="142" t="s">
        <v>22538</v>
      </c>
      <c r="F10091" s="216" t="s">
        <v>12542</v>
      </c>
      <c r="G10091" s="183" t="s">
        <v>22539</v>
      </c>
      <c r="H10091" s="142" t="s">
        <v>29</v>
      </c>
      <c r="I10091" s="121" t="s">
        <v>30</v>
      </c>
      <c r="J10091" s="142" t="s">
        <v>529</v>
      </c>
      <c r="K10091" s="142" t="s">
        <v>584</v>
      </c>
      <c r="L10091" s="131" t="s">
        <v>32</v>
      </c>
      <c r="M10091" s="142" t="s">
        <v>78</v>
      </c>
    </row>
    <row r="10092" spans="1:18">
      <c r="A10092" s="116">
        <v>10092</v>
      </c>
      <c r="B10092" s="192">
        <v>44414</v>
      </c>
      <c r="C10092" s="118">
        <f t="shared" si="474"/>
        <v>8</v>
      </c>
      <c r="D10092" s="120" t="s">
        <v>252</v>
      </c>
      <c r="E10092" s="142" t="s">
        <v>22540</v>
      </c>
      <c r="F10092" s="216" t="s">
        <v>636</v>
      </c>
      <c r="G10092" s="183" t="s">
        <v>22541</v>
      </c>
      <c r="H10092" s="142" t="s">
        <v>53</v>
      </c>
      <c r="I10092" s="119" t="s">
        <v>30</v>
      </c>
      <c r="J10092" s="121" t="s">
        <v>7087</v>
      </c>
      <c r="K10092" s="142" t="s">
        <v>584</v>
      </c>
      <c r="L10092" s="131" t="s">
        <v>32</v>
      </c>
      <c r="M10092" s="142" t="s">
        <v>78</v>
      </c>
    </row>
    <row r="10093" spans="1:18" ht="27.6">
      <c r="A10093" s="116">
        <v>10093</v>
      </c>
      <c r="B10093" s="192">
        <v>44414</v>
      </c>
      <c r="C10093" s="118">
        <f t="shared" si="474"/>
        <v>8</v>
      </c>
      <c r="D10093" s="120" t="s">
        <v>252</v>
      </c>
      <c r="E10093" s="142" t="s">
        <v>22542</v>
      </c>
      <c r="F10093" s="216" t="s">
        <v>22543</v>
      </c>
      <c r="G10093" s="183" t="s">
        <v>14709</v>
      </c>
      <c r="H10093" s="142" t="s">
        <v>29</v>
      </c>
      <c r="I10093" s="119" t="s">
        <v>30</v>
      </c>
      <c r="J10093" s="142" t="s">
        <v>529</v>
      </c>
      <c r="K10093" s="142" t="s">
        <v>584</v>
      </c>
      <c r="L10093" s="131" t="s">
        <v>32</v>
      </c>
      <c r="M10093" s="142" t="s">
        <v>78</v>
      </c>
    </row>
    <row r="10094" spans="1:18">
      <c r="A10094" s="116">
        <v>10094</v>
      </c>
      <c r="B10094" s="192">
        <v>44414</v>
      </c>
      <c r="C10094" s="118">
        <f t="shared" si="474"/>
        <v>8</v>
      </c>
      <c r="D10094" s="120" t="s">
        <v>252</v>
      </c>
      <c r="E10094" s="142" t="s">
        <v>22544</v>
      </c>
      <c r="F10094" s="216" t="s">
        <v>7395</v>
      </c>
      <c r="G10094" s="183" t="s">
        <v>22545</v>
      </c>
      <c r="H10094" s="142" t="s">
        <v>140</v>
      </c>
      <c r="I10094" s="119" t="s">
        <v>30</v>
      </c>
      <c r="J10094" s="121" t="s">
        <v>3886</v>
      </c>
      <c r="K10094" s="142" t="s">
        <v>584</v>
      </c>
      <c r="L10094" s="131" t="s">
        <v>32</v>
      </c>
      <c r="M10094" s="142" t="s">
        <v>78</v>
      </c>
    </row>
    <row r="10095" spans="1:18">
      <c r="A10095" s="116">
        <v>10095</v>
      </c>
      <c r="B10095" s="192">
        <v>44414</v>
      </c>
      <c r="C10095" s="118">
        <f t="shared" si="474"/>
        <v>8</v>
      </c>
      <c r="D10095" s="120" t="s">
        <v>252</v>
      </c>
      <c r="E10095" s="142" t="s">
        <v>22546</v>
      </c>
      <c r="F10095" s="216" t="s">
        <v>22547</v>
      </c>
      <c r="G10095" s="183" t="s">
        <v>22548</v>
      </c>
      <c r="H10095" s="142" t="s">
        <v>1173</v>
      </c>
      <c r="I10095" s="119" t="s">
        <v>30</v>
      </c>
      <c r="J10095" s="142" t="s">
        <v>87</v>
      </c>
      <c r="K10095" s="142" t="s">
        <v>584</v>
      </c>
      <c r="L10095" s="131" t="s">
        <v>32</v>
      </c>
      <c r="M10095" s="142" t="s">
        <v>78</v>
      </c>
    </row>
    <row r="10096" spans="1:18">
      <c r="A10096" s="116">
        <v>10096</v>
      </c>
      <c r="B10096" s="192">
        <v>44414</v>
      </c>
      <c r="C10096" s="118">
        <f t="shared" si="474"/>
        <v>8</v>
      </c>
      <c r="D10096" s="120" t="s">
        <v>252</v>
      </c>
      <c r="E10096" s="142" t="s">
        <v>22549</v>
      </c>
      <c r="F10096" s="216" t="s">
        <v>1095</v>
      </c>
      <c r="G10096" s="183" t="s">
        <v>2897</v>
      </c>
      <c r="H10096" s="183" t="s">
        <v>71</v>
      </c>
      <c r="I10096" s="121" t="s">
        <v>42</v>
      </c>
      <c r="J10096" s="142" t="s">
        <v>43</v>
      </c>
      <c r="K10096" s="142" t="s">
        <v>584</v>
      </c>
      <c r="L10096" s="131" t="s">
        <v>32</v>
      </c>
      <c r="M10096" s="142" t="s">
        <v>33</v>
      </c>
      <c r="N10096" s="131">
        <v>44530</v>
      </c>
    </row>
    <row r="10097" spans="1:20">
      <c r="A10097" s="116">
        <v>10097</v>
      </c>
      <c r="B10097" s="192">
        <v>44414</v>
      </c>
      <c r="C10097" s="118">
        <f t="shared" si="474"/>
        <v>8</v>
      </c>
      <c r="D10097" s="120" t="s">
        <v>252</v>
      </c>
      <c r="E10097" s="142" t="s">
        <v>22550</v>
      </c>
      <c r="F10097" s="216" t="s">
        <v>22551</v>
      </c>
      <c r="G10097" s="183" t="s">
        <v>22552</v>
      </c>
      <c r="H10097" s="142" t="s">
        <v>140</v>
      </c>
      <c r="I10097" s="119" t="s">
        <v>42</v>
      </c>
      <c r="J10097" s="142" t="s">
        <v>82</v>
      </c>
      <c r="K10097" s="142" t="s">
        <v>584</v>
      </c>
      <c r="L10097" s="131" t="s">
        <v>32</v>
      </c>
      <c r="M10097" s="142" t="s">
        <v>78</v>
      </c>
    </row>
    <row r="10098" spans="1:20">
      <c r="A10098" s="116">
        <v>10098</v>
      </c>
      <c r="B10098" s="192">
        <v>44414</v>
      </c>
      <c r="C10098" s="118">
        <f t="shared" si="474"/>
        <v>8</v>
      </c>
      <c r="D10098" s="120" t="s">
        <v>252</v>
      </c>
      <c r="E10098" s="142" t="s">
        <v>22553</v>
      </c>
      <c r="F10098" s="217" t="s">
        <v>22554</v>
      </c>
      <c r="G10098" s="143" t="s">
        <v>1340</v>
      </c>
      <c r="H10098" s="142" t="s">
        <v>177</v>
      </c>
      <c r="I10098" s="119" t="s">
        <v>30</v>
      </c>
      <c r="J10098" s="121" t="s">
        <v>77</v>
      </c>
      <c r="K10098" s="142" t="s">
        <v>584</v>
      </c>
      <c r="L10098" s="131" t="s">
        <v>32</v>
      </c>
      <c r="M10098" s="142" t="s">
        <v>78</v>
      </c>
    </row>
    <row r="10099" spans="1:20">
      <c r="A10099" s="116">
        <v>10099</v>
      </c>
      <c r="B10099" s="192">
        <v>44414</v>
      </c>
      <c r="C10099" s="118">
        <f t="shared" si="474"/>
        <v>8</v>
      </c>
      <c r="D10099" s="120" t="s">
        <v>252</v>
      </c>
      <c r="E10099" s="142" t="s">
        <v>22555</v>
      </c>
      <c r="F10099" s="217" t="s">
        <v>9221</v>
      </c>
      <c r="G10099" s="152" t="s">
        <v>18593</v>
      </c>
      <c r="H10099" s="142" t="s">
        <v>140</v>
      </c>
      <c r="I10099" s="183" t="s">
        <v>30</v>
      </c>
      <c r="J10099" s="142" t="s">
        <v>9853</v>
      </c>
      <c r="K10099" s="142" t="s">
        <v>584</v>
      </c>
      <c r="L10099" s="131" t="s">
        <v>32</v>
      </c>
      <c r="M10099" s="142" t="s">
        <v>33</v>
      </c>
      <c r="N10099" s="131">
        <v>44622</v>
      </c>
    </row>
    <row r="10100" spans="1:20" ht="27.6">
      <c r="A10100" s="116">
        <v>10100</v>
      </c>
      <c r="B10100" s="192">
        <v>44414</v>
      </c>
      <c r="C10100" s="118">
        <f t="shared" si="474"/>
        <v>8</v>
      </c>
      <c r="D10100" s="120" t="s">
        <v>252</v>
      </c>
      <c r="E10100" s="142" t="s">
        <v>22556</v>
      </c>
      <c r="F10100" s="217" t="s">
        <v>22557</v>
      </c>
      <c r="G10100" s="152" t="s">
        <v>22558</v>
      </c>
      <c r="H10100" s="142" t="s">
        <v>53</v>
      </c>
      <c r="I10100" s="121" t="s">
        <v>30</v>
      </c>
      <c r="J10100" s="121" t="s">
        <v>77</v>
      </c>
      <c r="K10100" s="142" t="s">
        <v>584</v>
      </c>
      <c r="L10100" s="131" t="s">
        <v>32</v>
      </c>
      <c r="M10100" s="142" t="s">
        <v>78</v>
      </c>
    </row>
    <row r="10101" spans="1:20" ht="27.6">
      <c r="A10101" s="116">
        <v>10101</v>
      </c>
      <c r="B10101" s="192">
        <v>44414</v>
      </c>
      <c r="C10101" s="118">
        <f t="shared" si="474"/>
        <v>8</v>
      </c>
      <c r="D10101" s="120" t="s">
        <v>252</v>
      </c>
      <c r="E10101" s="142" t="s">
        <v>22559</v>
      </c>
      <c r="F10101" s="217" t="s">
        <v>22560</v>
      </c>
      <c r="G10101" s="152" t="s">
        <v>12536</v>
      </c>
      <c r="H10101" s="142" t="s">
        <v>140</v>
      </c>
      <c r="I10101" s="119" t="s">
        <v>30</v>
      </c>
      <c r="J10101" s="142" t="s">
        <v>1544</v>
      </c>
      <c r="K10101" s="142" t="s">
        <v>584</v>
      </c>
      <c r="L10101" s="131" t="s">
        <v>32</v>
      </c>
      <c r="M10101" s="142" t="s">
        <v>78</v>
      </c>
    </row>
    <row r="10102" spans="1:20">
      <c r="A10102" s="116">
        <v>10102</v>
      </c>
      <c r="B10102" s="192">
        <v>44414</v>
      </c>
      <c r="C10102" s="118">
        <f t="shared" si="474"/>
        <v>8</v>
      </c>
      <c r="D10102" s="120" t="s">
        <v>252</v>
      </c>
      <c r="E10102" s="142" t="s">
        <v>22561</v>
      </c>
      <c r="F10102" s="217" t="s">
        <v>22562</v>
      </c>
      <c r="G10102" s="152" t="s">
        <v>10313</v>
      </c>
      <c r="H10102" s="142" t="s">
        <v>1173</v>
      </c>
      <c r="I10102" s="121" t="s">
        <v>30</v>
      </c>
      <c r="J10102" s="142" t="s">
        <v>87</v>
      </c>
      <c r="K10102" s="142" t="s">
        <v>584</v>
      </c>
      <c r="L10102" s="131" t="s">
        <v>32</v>
      </c>
      <c r="M10102" s="142" t="s">
        <v>78</v>
      </c>
    </row>
    <row r="10103" spans="1:20" ht="41.4">
      <c r="A10103" s="116">
        <v>10103</v>
      </c>
      <c r="B10103" s="192">
        <v>44414</v>
      </c>
      <c r="C10103" s="118">
        <f t="shared" si="474"/>
        <v>8</v>
      </c>
      <c r="D10103" s="120" t="s">
        <v>252</v>
      </c>
      <c r="E10103" s="142" t="s">
        <v>22563</v>
      </c>
      <c r="F10103" s="217" t="s">
        <v>22564</v>
      </c>
      <c r="G10103" s="152" t="s">
        <v>22565</v>
      </c>
      <c r="H10103" s="142" t="s">
        <v>160</v>
      </c>
      <c r="I10103" s="183" t="s">
        <v>30</v>
      </c>
      <c r="J10103" s="142" t="s">
        <v>9853</v>
      </c>
      <c r="K10103" s="142" t="s">
        <v>584</v>
      </c>
      <c r="L10103" s="131" t="s">
        <v>32</v>
      </c>
      <c r="M10103" s="142" t="s">
        <v>78</v>
      </c>
    </row>
    <row r="10104" spans="1:20">
      <c r="A10104" s="116">
        <v>10104</v>
      </c>
      <c r="B10104" s="192">
        <v>44414</v>
      </c>
      <c r="C10104" s="118">
        <f t="shared" si="474"/>
        <v>8</v>
      </c>
      <c r="D10104" s="120" t="s">
        <v>252</v>
      </c>
      <c r="E10104" s="142" t="s">
        <v>22566</v>
      </c>
      <c r="F10104" s="217" t="s">
        <v>18764</v>
      </c>
      <c r="G10104" s="152" t="s">
        <v>22567</v>
      </c>
      <c r="H10104" s="142" t="s">
        <v>29</v>
      </c>
      <c r="I10104" s="119" t="s">
        <v>30</v>
      </c>
      <c r="J10104" s="142" t="s">
        <v>7271</v>
      </c>
      <c r="K10104" s="142" t="s">
        <v>584</v>
      </c>
      <c r="L10104" s="131" t="s">
        <v>32</v>
      </c>
      <c r="M10104" s="142" t="s">
        <v>78</v>
      </c>
    </row>
    <row r="10105" spans="1:20" ht="27.6">
      <c r="A10105" s="116">
        <v>10105</v>
      </c>
      <c r="B10105" s="192">
        <v>44414</v>
      </c>
      <c r="C10105" s="118">
        <f t="shared" si="474"/>
        <v>8</v>
      </c>
      <c r="D10105" s="120" t="s">
        <v>252</v>
      </c>
      <c r="E10105" s="142" t="s">
        <v>22568</v>
      </c>
      <c r="F10105" s="217" t="s">
        <v>22569</v>
      </c>
      <c r="G10105" s="152" t="s">
        <v>22570</v>
      </c>
      <c r="H10105" s="142" t="s">
        <v>29</v>
      </c>
      <c r="I10105" s="121" t="s">
        <v>30</v>
      </c>
      <c r="J10105" s="121" t="s">
        <v>77</v>
      </c>
      <c r="K10105" s="142" t="s">
        <v>584</v>
      </c>
      <c r="L10105" s="131" t="s">
        <v>32</v>
      </c>
      <c r="M10105" s="120" t="s">
        <v>33</v>
      </c>
      <c r="N10105" s="131">
        <v>44419</v>
      </c>
      <c r="O10105" s="131">
        <v>44433</v>
      </c>
      <c r="S10105" s="120" t="s">
        <v>92</v>
      </c>
      <c r="T10105" s="126">
        <v>44438</v>
      </c>
    </row>
    <row r="10106" spans="1:20">
      <c r="A10106" s="116">
        <v>10106</v>
      </c>
      <c r="B10106" s="192">
        <v>44414</v>
      </c>
      <c r="C10106" s="118">
        <f t="shared" si="474"/>
        <v>8</v>
      </c>
      <c r="D10106" s="120" t="s">
        <v>252</v>
      </c>
      <c r="E10106" s="142" t="s">
        <v>22571</v>
      </c>
      <c r="F10106" s="217" t="s">
        <v>636</v>
      </c>
      <c r="G10106" s="152" t="s">
        <v>4235</v>
      </c>
      <c r="H10106" s="142" t="s">
        <v>1173</v>
      </c>
      <c r="I10106" s="119" t="s">
        <v>42</v>
      </c>
      <c r="J10106" s="142" t="s">
        <v>43</v>
      </c>
      <c r="K10106" s="142" t="s">
        <v>584</v>
      </c>
      <c r="L10106" s="131" t="s">
        <v>32</v>
      </c>
      <c r="M10106" s="120" t="s">
        <v>78</v>
      </c>
    </row>
    <row r="10107" spans="1:20">
      <c r="A10107" s="116">
        <v>10107</v>
      </c>
      <c r="B10107" s="192">
        <v>44414</v>
      </c>
      <c r="C10107" s="118">
        <f t="shared" si="474"/>
        <v>8</v>
      </c>
      <c r="D10107" s="120" t="s">
        <v>252</v>
      </c>
      <c r="E10107" s="142" t="s">
        <v>22572</v>
      </c>
      <c r="F10107" s="217" t="s">
        <v>22573</v>
      </c>
      <c r="G10107" s="152" t="s">
        <v>2492</v>
      </c>
      <c r="H10107" s="142" t="s">
        <v>192</v>
      </c>
      <c r="I10107" s="121" t="s">
        <v>30</v>
      </c>
      <c r="J10107" s="121" t="s">
        <v>3749</v>
      </c>
      <c r="K10107" s="142" t="s">
        <v>584</v>
      </c>
      <c r="L10107" s="131" t="s">
        <v>32</v>
      </c>
      <c r="M10107" s="120" t="s">
        <v>33</v>
      </c>
      <c r="N10107" s="131">
        <v>44419</v>
      </c>
      <c r="O10107" s="131">
        <v>44459</v>
      </c>
    </row>
    <row r="10108" spans="1:20">
      <c r="A10108" s="116">
        <v>10108</v>
      </c>
      <c r="B10108" s="192">
        <v>44414</v>
      </c>
      <c r="C10108" s="118">
        <f t="shared" si="474"/>
        <v>8</v>
      </c>
      <c r="D10108" s="120" t="s">
        <v>252</v>
      </c>
      <c r="E10108" s="142" t="s">
        <v>22574</v>
      </c>
      <c r="F10108" s="217" t="s">
        <v>636</v>
      </c>
      <c r="G10108" s="152" t="s">
        <v>22575</v>
      </c>
      <c r="H10108" s="142" t="s">
        <v>192</v>
      </c>
      <c r="I10108" s="119" t="s">
        <v>30</v>
      </c>
      <c r="J10108" s="142" t="s">
        <v>1544</v>
      </c>
      <c r="K10108" s="142" t="s">
        <v>584</v>
      </c>
      <c r="L10108" s="131" t="s">
        <v>32</v>
      </c>
      <c r="M10108" s="142" t="s">
        <v>78</v>
      </c>
    </row>
    <row r="10109" spans="1:20" ht="27.6">
      <c r="A10109" s="116">
        <v>10109</v>
      </c>
      <c r="B10109" s="192">
        <v>44414</v>
      </c>
      <c r="C10109" s="118">
        <f t="shared" si="474"/>
        <v>8</v>
      </c>
      <c r="D10109" s="120" t="s">
        <v>252</v>
      </c>
      <c r="E10109" s="142" t="s">
        <v>22576</v>
      </c>
      <c r="F10109" s="217" t="s">
        <v>22577</v>
      </c>
      <c r="G10109" s="152" t="s">
        <v>8922</v>
      </c>
      <c r="H10109" s="142" t="s">
        <v>53</v>
      </c>
      <c r="I10109" s="121" t="s">
        <v>30</v>
      </c>
      <c r="J10109" s="121" t="s">
        <v>5018</v>
      </c>
      <c r="K10109" s="142" t="s">
        <v>584</v>
      </c>
      <c r="L10109" s="131" t="s">
        <v>32</v>
      </c>
      <c r="M10109" s="142" t="s">
        <v>78</v>
      </c>
    </row>
    <row r="10110" spans="1:20" ht="27.6">
      <c r="A10110" s="116">
        <v>10110</v>
      </c>
      <c r="B10110" s="192">
        <v>44414</v>
      </c>
      <c r="C10110" s="118">
        <f t="shared" si="474"/>
        <v>8</v>
      </c>
      <c r="D10110" s="120" t="s">
        <v>252</v>
      </c>
      <c r="E10110" s="120" t="s">
        <v>22578</v>
      </c>
      <c r="F10110" s="209" t="s">
        <v>22579</v>
      </c>
      <c r="G10110" s="144" t="s">
        <v>22580</v>
      </c>
      <c r="H10110" s="121" t="s">
        <v>160</v>
      </c>
      <c r="I10110" s="119" t="s">
        <v>30</v>
      </c>
      <c r="J10110" s="121" t="s">
        <v>16832</v>
      </c>
      <c r="K10110" s="142" t="s">
        <v>584</v>
      </c>
      <c r="L10110" s="131" t="s">
        <v>32</v>
      </c>
      <c r="M10110" s="142" t="s">
        <v>78</v>
      </c>
    </row>
    <row r="10111" spans="1:20">
      <c r="A10111" s="116">
        <v>10111</v>
      </c>
      <c r="B10111" s="192">
        <v>44414</v>
      </c>
      <c r="C10111" s="118">
        <f t="shared" si="474"/>
        <v>8</v>
      </c>
      <c r="D10111" s="120" t="s">
        <v>252</v>
      </c>
      <c r="E10111" s="120" t="s">
        <v>22581</v>
      </c>
      <c r="F10111" s="209" t="s">
        <v>3066</v>
      </c>
      <c r="G10111" s="144" t="s">
        <v>22582</v>
      </c>
      <c r="H10111" s="121" t="s">
        <v>53</v>
      </c>
      <c r="I10111" s="121" t="s">
        <v>30</v>
      </c>
      <c r="J10111" s="121" t="s">
        <v>7958</v>
      </c>
      <c r="K10111" s="142" t="s">
        <v>584</v>
      </c>
      <c r="L10111" s="131" t="s">
        <v>32</v>
      </c>
      <c r="M10111" s="142" t="s">
        <v>78</v>
      </c>
    </row>
    <row r="10112" spans="1:20">
      <c r="A10112" s="116">
        <v>10112</v>
      </c>
      <c r="B10112" s="192">
        <v>44414</v>
      </c>
      <c r="C10112" s="118">
        <f t="shared" si="474"/>
        <v>8</v>
      </c>
      <c r="D10112" s="120" t="s">
        <v>252</v>
      </c>
      <c r="E10112" s="120" t="s">
        <v>22583</v>
      </c>
      <c r="F10112" s="209" t="s">
        <v>22584</v>
      </c>
      <c r="G10112" s="144" t="s">
        <v>15805</v>
      </c>
      <c r="H10112" s="121" t="s">
        <v>177</v>
      </c>
      <c r="I10112" s="121" t="s">
        <v>30</v>
      </c>
      <c r="J10112" s="121" t="s">
        <v>77</v>
      </c>
      <c r="K10112" s="142" t="s">
        <v>584</v>
      </c>
      <c r="L10112" s="131" t="s">
        <v>32</v>
      </c>
      <c r="M10112" s="142" t="s">
        <v>78</v>
      </c>
    </row>
    <row r="10113" spans="1:25">
      <c r="A10113" s="116">
        <v>10113</v>
      </c>
      <c r="B10113" s="192">
        <v>44414</v>
      </c>
      <c r="C10113" s="118">
        <f t="shared" si="474"/>
        <v>8</v>
      </c>
      <c r="D10113" s="120" t="s">
        <v>252</v>
      </c>
      <c r="E10113" s="120" t="s">
        <v>22585</v>
      </c>
      <c r="F10113" s="209" t="s">
        <v>636</v>
      </c>
      <c r="G10113" s="144" t="s">
        <v>22586</v>
      </c>
      <c r="H10113" s="121" t="s">
        <v>344</v>
      </c>
      <c r="I10113" s="119" t="s">
        <v>30</v>
      </c>
      <c r="J10113" s="121" t="s">
        <v>77</v>
      </c>
      <c r="K10113" s="142" t="s">
        <v>584</v>
      </c>
      <c r="L10113" s="131" t="s">
        <v>32</v>
      </c>
      <c r="M10113" s="142" t="s">
        <v>78</v>
      </c>
    </row>
    <row r="10114" spans="1:25">
      <c r="A10114" s="116">
        <v>10114</v>
      </c>
      <c r="B10114" s="192">
        <v>44414</v>
      </c>
      <c r="C10114" s="118">
        <f t="shared" si="474"/>
        <v>8</v>
      </c>
      <c r="D10114" s="120" t="s">
        <v>252</v>
      </c>
      <c r="E10114" s="120" t="s">
        <v>22587</v>
      </c>
      <c r="F10114" s="209" t="s">
        <v>22381</v>
      </c>
      <c r="G10114" s="144" t="s">
        <v>22588</v>
      </c>
      <c r="H10114" s="121" t="s">
        <v>1173</v>
      </c>
      <c r="I10114" s="119" t="s">
        <v>30</v>
      </c>
      <c r="J10114" s="121" t="s">
        <v>838</v>
      </c>
      <c r="K10114" s="142" t="s">
        <v>584</v>
      </c>
      <c r="L10114" s="131" t="s">
        <v>32</v>
      </c>
      <c r="M10114" s="142" t="s">
        <v>78</v>
      </c>
    </row>
    <row r="10115" spans="1:25">
      <c r="A10115" s="116">
        <v>10115</v>
      </c>
      <c r="B10115" s="129">
        <v>44417</v>
      </c>
      <c r="C10115" s="118">
        <f t="shared" si="474"/>
        <v>8</v>
      </c>
      <c r="D10115" s="120" t="s">
        <v>25</v>
      </c>
      <c r="E10115" s="120" t="s">
        <v>22589</v>
      </c>
      <c r="F10115" s="209" t="s">
        <v>22590</v>
      </c>
      <c r="G10115" s="144" t="s">
        <v>22591</v>
      </c>
      <c r="H10115" s="121" t="s">
        <v>29</v>
      </c>
      <c r="I10115" s="121" t="s">
        <v>30</v>
      </c>
      <c r="J10115" s="121" t="s">
        <v>5018</v>
      </c>
      <c r="K10115" s="121" t="s">
        <v>65</v>
      </c>
      <c r="L10115" s="131" t="s">
        <v>32</v>
      </c>
      <c r="M10115" s="120" t="s">
        <v>33</v>
      </c>
      <c r="N10115" s="131">
        <v>44441</v>
      </c>
      <c r="O10115" s="131">
        <v>44441</v>
      </c>
    </row>
    <row r="10116" spans="1:25">
      <c r="A10116" s="116">
        <v>10116</v>
      </c>
      <c r="B10116" s="129">
        <v>44417</v>
      </c>
      <c r="C10116" s="118">
        <f t="shared" si="474"/>
        <v>8</v>
      </c>
      <c r="D10116" s="119" t="s">
        <v>25</v>
      </c>
      <c r="E10116" s="120" t="s">
        <v>22592</v>
      </c>
      <c r="F10116" s="209" t="s">
        <v>2352</v>
      </c>
      <c r="G10116" s="144" t="s">
        <v>22593</v>
      </c>
      <c r="H10116" s="121" t="s">
        <v>41</v>
      </c>
      <c r="I10116" s="121" t="s">
        <v>63</v>
      </c>
      <c r="J10116" s="121" t="s">
        <v>601</v>
      </c>
      <c r="K10116" s="121" t="s">
        <v>65</v>
      </c>
      <c r="L10116" s="131" t="s">
        <v>32</v>
      </c>
      <c r="M10116" s="120" t="s">
        <v>33</v>
      </c>
      <c r="N10116" s="131">
        <v>44419</v>
      </c>
      <c r="R10116" s="118">
        <f ca="1">TODAY()-N10116</f>
        <v>259</v>
      </c>
    </row>
    <row r="10117" spans="1:25" ht="27.6">
      <c r="A10117" s="116">
        <v>10117</v>
      </c>
      <c r="B10117" s="129">
        <v>44417</v>
      </c>
      <c r="C10117" s="118">
        <f t="shared" si="474"/>
        <v>8</v>
      </c>
      <c r="D10117" s="119" t="s">
        <v>25</v>
      </c>
      <c r="E10117" s="120" t="s">
        <v>22594</v>
      </c>
      <c r="F10117" s="209" t="s">
        <v>22595</v>
      </c>
      <c r="G10117" s="144" t="s">
        <v>22593</v>
      </c>
      <c r="H10117" s="121" t="s">
        <v>41</v>
      </c>
      <c r="I10117" s="121" t="s">
        <v>63</v>
      </c>
      <c r="J10117" s="121" t="s">
        <v>601</v>
      </c>
      <c r="K10117" s="121" t="s">
        <v>65</v>
      </c>
      <c r="L10117" s="131" t="s">
        <v>32</v>
      </c>
      <c r="M10117" s="120" t="s">
        <v>78</v>
      </c>
    </row>
    <row r="10118" spans="1:25">
      <c r="A10118" s="116">
        <v>10118</v>
      </c>
      <c r="B10118" s="129">
        <v>44417</v>
      </c>
      <c r="C10118" s="118">
        <f t="shared" si="474"/>
        <v>8</v>
      </c>
      <c r="D10118" s="119" t="s">
        <v>25</v>
      </c>
      <c r="E10118" s="120" t="s">
        <v>22596</v>
      </c>
      <c r="F10118" s="209" t="s">
        <v>22597</v>
      </c>
      <c r="G10118" s="119" t="s">
        <v>22593</v>
      </c>
      <c r="H10118" s="121" t="s">
        <v>41</v>
      </c>
      <c r="I10118" s="121" t="s">
        <v>63</v>
      </c>
      <c r="J10118" s="121" t="s">
        <v>601</v>
      </c>
      <c r="K10118" s="121" t="s">
        <v>65</v>
      </c>
      <c r="L10118" s="131" t="s">
        <v>32</v>
      </c>
      <c r="M10118" s="120" t="s">
        <v>78</v>
      </c>
    </row>
    <row r="10119" spans="1:25">
      <c r="A10119" s="116">
        <v>10119</v>
      </c>
      <c r="B10119" s="129">
        <v>44417</v>
      </c>
      <c r="C10119" s="118">
        <f t="shared" si="474"/>
        <v>8</v>
      </c>
      <c r="D10119" s="119" t="s">
        <v>25</v>
      </c>
      <c r="E10119" s="120" t="s">
        <v>22598</v>
      </c>
      <c r="F10119" s="209" t="s">
        <v>1465</v>
      </c>
      <c r="G10119" s="119" t="s">
        <v>22599</v>
      </c>
      <c r="H10119" s="121" t="s">
        <v>29</v>
      </c>
      <c r="I10119" s="121" t="s">
        <v>63</v>
      </c>
      <c r="J10119" s="121" t="s">
        <v>601</v>
      </c>
      <c r="K10119" s="121" t="s">
        <v>65</v>
      </c>
      <c r="L10119" s="131" t="s">
        <v>32</v>
      </c>
      <c r="M10119" s="120" t="s">
        <v>78</v>
      </c>
    </row>
    <row r="10120" spans="1:25">
      <c r="A10120" s="116">
        <v>10120</v>
      </c>
      <c r="B10120" s="129">
        <v>44417</v>
      </c>
      <c r="C10120" s="118">
        <f t="shared" si="474"/>
        <v>8</v>
      </c>
      <c r="D10120" s="120" t="s">
        <v>25</v>
      </c>
      <c r="E10120" s="120" t="s">
        <v>22600</v>
      </c>
      <c r="F10120" s="209" t="s">
        <v>10833</v>
      </c>
      <c r="G10120" s="119" t="s">
        <v>14294</v>
      </c>
      <c r="H10120" s="121" t="s">
        <v>101</v>
      </c>
      <c r="I10120" s="119" t="s">
        <v>30</v>
      </c>
      <c r="J10120" s="121" t="s">
        <v>8096</v>
      </c>
      <c r="K10120" s="121" t="s">
        <v>65</v>
      </c>
      <c r="L10120" s="131" t="s">
        <v>32</v>
      </c>
      <c r="M10120" s="120" t="s">
        <v>33</v>
      </c>
      <c r="N10120" s="131">
        <v>44446</v>
      </c>
      <c r="O10120" s="131">
        <v>44463</v>
      </c>
      <c r="Y10120" s="116" t="s">
        <v>20161</v>
      </c>
    </row>
    <row r="10121" spans="1:25">
      <c r="A10121" s="116">
        <v>10121</v>
      </c>
      <c r="B10121" s="129">
        <v>44417</v>
      </c>
      <c r="C10121" s="118">
        <f t="shared" ref="C10121:C10183" si="475">IF(B10121&lt;&gt;0,MONTH(B10121),0)</f>
        <v>8</v>
      </c>
      <c r="D10121" s="119" t="s">
        <v>25</v>
      </c>
      <c r="E10121" s="120" t="s">
        <v>22601</v>
      </c>
      <c r="F10121" s="209" t="s">
        <v>22602</v>
      </c>
      <c r="G10121" s="119" t="s">
        <v>22603</v>
      </c>
      <c r="H10121" s="121" t="s">
        <v>41</v>
      </c>
      <c r="I10121" s="119" t="s">
        <v>30</v>
      </c>
      <c r="J10121" s="121" t="s">
        <v>7375</v>
      </c>
      <c r="K10121" s="121" t="s">
        <v>65</v>
      </c>
      <c r="L10121" s="131" t="s">
        <v>32</v>
      </c>
      <c r="M10121" s="120" t="s">
        <v>33</v>
      </c>
      <c r="N10121" s="131">
        <v>44419</v>
      </c>
      <c r="R10121" s="118">
        <f ca="1">TODAY()-N10121</f>
        <v>259</v>
      </c>
    </row>
    <row r="10122" spans="1:25" ht="27.6">
      <c r="A10122" s="116">
        <v>10122</v>
      </c>
      <c r="B10122" s="129">
        <v>44417</v>
      </c>
      <c r="C10122" s="118">
        <f t="shared" si="475"/>
        <v>8</v>
      </c>
      <c r="D10122" s="119" t="s">
        <v>25</v>
      </c>
      <c r="E10122" s="120" t="s">
        <v>22604</v>
      </c>
      <c r="F10122" s="209" t="s">
        <v>22605</v>
      </c>
      <c r="G10122" s="119" t="s">
        <v>22606</v>
      </c>
      <c r="H10122" s="121" t="s">
        <v>29</v>
      </c>
      <c r="I10122" s="121" t="s">
        <v>30</v>
      </c>
      <c r="J10122" s="121" t="s">
        <v>7271</v>
      </c>
      <c r="K10122" s="121" t="s">
        <v>65</v>
      </c>
      <c r="L10122" s="131" t="s">
        <v>32</v>
      </c>
      <c r="M10122" s="120" t="s">
        <v>78</v>
      </c>
    </row>
    <row r="10123" spans="1:25" ht="27.6">
      <c r="A10123" s="116">
        <v>10123</v>
      </c>
      <c r="B10123" s="129">
        <v>44417</v>
      </c>
      <c r="C10123" s="118">
        <f t="shared" si="475"/>
        <v>8</v>
      </c>
      <c r="D10123" s="119" t="s">
        <v>25</v>
      </c>
      <c r="E10123" s="120" t="s">
        <v>22607</v>
      </c>
      <c r="F10123" s="209" t="s">
        <v>22608</v>
      </c>
      <c r="G10123" s="119" t="s">
        <v>11615</v>
      </c>
      <c r="H10123" s="121" t="s">
        <v>41</v>
      </c>
      <c r="I10123" s="121" t="s">
        <v>30</v>
      </c>
      <c r="J10123" s="121" t="s">
        <v>31</v>
      </c>
      <c r="K10123" s="121" t="s">
        <v>65</v>
      </c>
      <c r="L10123" s="131" t="s">
        <v>32</v>
      </c>
      <c r="M10123" s="120" t="s">
        <v>78</v>
      </c>
    </row>
    <row r="10124" spans="1:25">
      <c r="A10124" s="116">
        <v>10124</v>
      </c>
      <c r="B10124" s="129">
        <v>44417</v>
      </c>
      <c r="C10124" s="118">
        <f t="shared" si="475"/>
        <v>8</v>
      </c>
      <c r="D10124" s="119" t="s">
        <v>25</v>
      </c>
      <c r="E10124" s="120" t="s">
        <v>22609</v>
      </c>
      <c r="F10124" s="209" t="s">
        <v>11135</v>
      </c>
      <c r="G10124" s="119" t="s">
        <v>7444</v>
      </c>
      <c r="H10124" s="121" t="s">
        <v>41</v>
      </c>
      <c r="I10124" s="121" t="s">
        <v>30</v>
      </c>
      <c r="J10124" s="121" t="s">
        <v>1544</v>
      </c>
      <c r="K10124" s="121" t="s">
        <v>65</v>
      </c>
      <c r="L10124" s="131" t="s">
        <v>32</v>
      </c>
      <c r="M10124" s="120" t="s">
        <v>78</v>
      </c>
    </row>
    <row r="10125" spans="1:25">
      <c r="A10125" s="116">
        <v>10125</v>
      </c>
      <c r="B10125" s="129">
        <v>44417</v>
      </c>
      <c r="C10125" s="118">
        <f t="shared" si="475"/>
        <v>8</v>
      </c>
      <c r="D10125" s="119" t="s">
        <v>25</v>
      </c>
      <c r="E10125" s="120" t="s">
        <v>22610</v>
      </c>
      <c r="F10125" s="209" t="s">
        <v>22611</v>
      </c>
      <c r="G10125" s="119" t="s">
        <v>22612</v>
      </c>
      <c r="H10125" s="121" t="s">
        <v>41</v>
      </c>
      <c r="I10125" s="121" t="s">
        <v>30</v>
      </c>
      <c r="J10125" s="121" t="s">
        <v>77</v>
      </c>
      <c r="K10125" s="121" t="s">
        <v>65</v>
      </c>
      <c r="L10125" s="131" t="s">
        <v>32</v>
      </c>
      <c r="M10125" s="120" t="s">
        <v>33</v>
      </c>
      <c r="N10125" s="131">
        <v>44432</v>
      </c>
      <c r="R10125" s="118">
        <f ca="1">TODAY()-N10125</f>
        <v>246</v>
      </c>
    </row>
    <row r="10126" spans="1:25">
      <c r="A10126" s="116">
        <v>10126</v>
      </c>
      <c r="B10126" s="129">
        <v>44417</v>
      </c>
      <c r="C10126" s="118">
        <f t="shared" si="475"/>
        <v>8</v>
      </c>
      <c r="D10126" s="119" t="s">
        <v>25</v>
      </c>
      <c r="E10126" s="120" t="s">
        <v>22613</v>
      </c>
      <c r="F10126" s="209" t="s">
        <v>20062</v>
      </c>
      <c r="G10126" s="119" t="s">
        <v>22614</v>
      </c>
      <c r="H10126" s="121" t="s">
        <v>41</v>
      </c>
      <c r="I10126" s="121" t="s">
        <v>30</v>
      </c>
      <c r="J10126" s="121" t="s">
        <v>529</v>
      </c>
      <c r="K10126" s="121" t="s">
        <v>65</v>
      </c>
      <c r="L10126" s="131" t="s">
        <v>32</v>
      </c>
      <c r="M10126" s="120" t="s">
        <v>78</v>
      </c>
    </row>
    <row r="10127" spans="1:25" ht="27.6">
      <c r="A10127" s="116">
        <v>10127</v>
      </c>
      <c r="B10127" s="129">
        <v>44417</v>
      </c>
      <c r="C10127" s="118">
        <f t="shared" si="475"/>
        <v>8</v>
      </c>
      <c r="D10127" s="119" t="s">
        <v>25</v>
      </c>
      <c r="E10127" s="120" t="s">
        <v>22615</v>
      </c>
      <c r="F10127" s="209" t="s">
        <v>22616</v>
      </c>
      <c r="G10127" s="119" t="s">
        <v>22617</v>
      </c>
      <c r="H10127" s="121" t="s">
        <v>41</v>
      </c>
      <c r="I10127" s="121" t="s">
        <v>63</v>
      </c>
      <c r="J10127" s="121" t="s">
        <v>601</v>
      </c>
      <c r="K10127" s="121" t="s">
        <v>65</v>
      </c>
      <c r="L10127" s="131" t="s">
        <v>32</v>
      </c>
      <c r="M10127" s="120" t="s">
        <v>33</v>
      </c>
      <c r="N10127" s="131">
        <v>44419</v>
      </c>
      <c r="R10127" s="118">
        <f ca="1">TODAY()-N10127</f>
        <v>259</v>
      </c>
    </row>
    <row r="10128" spans="1:25">
      <c r="A10128" s="116">
        <v>10128</v>
      </c>
      <c r="B10128" s="129">
        <v>44417</v>
      </c>
      <c r="C10128" s="118">
        <f t="shared" si="475"/>
        <v>8</v>
      </c>
      <c r="D10128" s="119" t="s">
        <v>25</v>
      </c>
      <c r="E10128" s="120" t="s">
        <v>22618</v>
      </c>
      <c r="F10128" s="209" t="s">
        <v>22619</v>
      </c>
      <c r="G10128" s="119" t="s">
        <v>10019</v>
      </c>
      <c r="H10128" s="121" t="s">
        <v>29</v>
      </c>
      <c r="I10128" s="121" t="s">
        <v>30</v>
      </c>
      <c r="J10128" s="121" t="s">
        <v>7375</v>
      </c>
      <c r="K10128" s="121" t="s">
        <v>65</v>
      </c>
      <c r="L10128" s="131" t="s">
        <v>32</v>
      </c>
      <c r="M10128" s="120" t="s">
        <v>33</v>
      </c>
      <c r="N10128" s="131">
        <v>44432</v>
      </c>
      <c r="R10128" s="118">
        <f ca="1">TODAY()-N10128</f>
        <v>246</v>
      </c>
    </row>
    <row r="10129" spans="1:20" ht="27.6">
      <c r="A10129" s="116">
        <v>10129</v>
      </c>
      <c r="B10129" s="129">
        <v>44417</v>
      </c>
      <c r="C10129" s="118">
        <f t="shared" si="475"/>
        <v>8</v>
      </c>
      <c r="D10129" s="119" t="s">
        <v>25</v>
      </c>
      <c r="E10129" s="120" t="s">
        <v>22620</v>
      </c>
      <c r="F10129" s="209" t="s">
        <v>22621</v>
      </c>
      <c r="G10129" s="119" t="s">
        <v>22622</v>
      </c>
      <c r="H10129" s="121" t="s">
        <v>11315</v>
      </c>
      <c r="I10129" s="119" t="s">
        <v>63</v>
      </c>
      <c r="J10129" s="121" t="s">
        <v>601</v>
      </c>
      <c r="K10129" s="121" t="s">
        <v>65</v>
      </c>
      <c r="L10129" s="131" t="s">
        <v>32</v>
      </c>
      <c r="M10129" s="120" t="s">
        <v>78</v>
      </c>
    </row>
    <row r="10130" spans="1:20" ht="27.6">
      <c r="A10130" s="116">
        <v>10130</v>
      </c>
      <c r="B10130" s="129">
        <v>44419</v>
      </c>
      <c r="C10130" s="118">
        <f t="shared" si="475"/>
        <v>8</v>
      </c>
      <c r="D10130" s="120" t="s">
        <v>252</v>
      </c>
      <c r="E10130" s="120" t="s">
        <v>22623</v>
      </c>
      <c r="F10130" s="209" t="s">
        <v>22624</v>
      </c>
      <c r="G10130" s="119" t="s">
        <v>8761</v>
      </c>
      <c r="H10130" s="121" t="s">
        <v>29</v>
      </c>
      <c r="I10130" s="121" t="s">
        <v>30</v>
      </c>
      <c r="J10130" s="121" t="s">
        <v>3749</v>
      </c>
      <c r="K10130" s="121" t="s">
        <v>65</v>
      </c>
      <c r="L10130" s="131" t="s">
        <v>32</v>
      </c>
      <c r="M10130" s="120" t="s">
        <v>78</v>
      </c>
    </row>
    <row r="10131" spans="1:20">
      <c r="A10131" s="116">
        <v>10131</v>
      </c>
      <c r="B10131" s="129">
        <v>44419</v>
      </c>
      <c r="C10131" s="118">
        <f t="shared" si="475"/>
        <v>8</v>
      </c>
      <c r="D10131" s="120" t="s">
        <v>252</v>
      </c>
      <c r="E10131" s="120" t="s">
        <v>22625</v>
      </c>
      <c r="F10131" s="209" t="s">
        <v>9960</v>
      </c>
      <c r="G10131" s="119" t="s">
        <v>22626</v>
      </c>
      <c r="H10131" s="121" t="s">
        <v>140</v>
      </c>
      <c r="I10131" s="119" t="s">
        <v>30</v>
      </c>
      <c r="J10131" s="121" t="s">
        <v>77</v>
      </c>
      <c r="K10131" s="121" t="s">
        <v>65</v>
      </c>
      <c r="L10131" s="131" t="s">
        <v>32</v>
      </c>
      <c r="M10131" s="120" t="s">
        <v>78</v>
      </c>
    </row>
    <row r="10132" spans="1:20">
      <c r="A10132" s="116">
        <v>10132</v>
      </c>
      <c r="B10132" s="129">
        <v>44419</v>
      </c>
      <c r="C10132" s="118">
        <f t="shared" si="475"/>
        <v>8</v>
      </c>
      <c r="D10132" s="120" t="s">
        <v>252</v>
      </c>
      <c r="E10132" s="120" t="s">
        <v>22627</v>
      </c>
      <c r="F10132" s="209" t="s">
        <v>158</v>
      </c>
      <c r="G10132" s="119" t="s">
        <v>22628</v>
      </c>
      <c r="H10132" s="121" t="s">
        <v>140</v>
      </c>
      <c r="I10132" s="119" t="s">
        <v>30</v>
      </c>
      <c r="J10132" s="121" t="s">
        <v>87</v>
      </c>
      <c r="K10132" s="121" t="s">
        <v>65</v>
      </c>
      <c r="L10132" s="131" t="s">
        <v>32</v>
      </c>
      <c r="M10132" s="120" t="s">
        <v>78</v>
      </c>
    </row>
    <row r="10133" spans="1:20">
      <c r="A10133" s="116">
        <v>10133</v>
      </c>
      <c r="B10133" s="129">
        <v>44419</v>
      </c>
      <c r="C10133" s="118">
        <f t="shared" si="475"/>
        <v>8</v>
      </c>
      <c r="D10133" s="120" t="s">
        <v>252</v>
      </c>
      <c r="E10133" s="120" t="s">
        <v>22629</v>
      </c>
      <c r="F10133" s="209" t="s">
        <v>12368</v>
      </c>
      <c r="G10133" s="119" t="s">
        <v>20893</v>
      </c>
      <c r="H10133" s="121" t="s">
        <v>177</v>
      </c>
      <c r="I10133" s="121" t="s">
        <v>30</v>
      </c>
      <c r="J10133" s="121" t="s">
        <v>529</v>
      </c>
      <c r="K10133" s="121" t="s">
        <v>65</v>
      </c>
      <c r="L10133" s="131" t="s">
        <v>32</v>
      </c>
      <c r="M10133" s="120" t="s">
        <v>33</v>
      </c>
      <c r="N10133" s="131">
        <v>44419</v>
      </c>
      <c r="O10133" s="131">
        <v>44592</v>
      </c>
    </row>
    <row r="10134" spans="1:20">
      <c r="A10134" s="116">
        <v>10134</v>
      </c>
      <c r="B10134" s="129">
        <v>44419</v>
      </c>
      <c r="C10134" s="118">
        <f t="shared" si="475"/>
        <v>8</v>
      </c>
      <c r="D10134" s="120" t="s">
        <v>252</v>
      </c>
      <c r="E10134" s="120" t="s">
        <v>22630</v>
      </c>
      <c r="F10134" s="209" t="s">
        <v>636</v>
      </c>
      <c r="G10134" s="119" t="s">
        <v>14016</v>
      </c>
      <c r="H10134" s="121" t="s">
        <v>29</v>
      </c>
      <c r="I10134" s="121" t="s">
        <v>30</v>
      </c>
      <c r="J10134" s="121" t="s">
        <v>7271</v>
      </c>
      <c r="K10134" s="121" t="s">
        <v>65</v>
      </c>
      <c r="L10134" s="131" t="s">
        <v>32</v>
      </c>
      <c r="M10134" s="120" t="s">
        <v>78</v>
      </c>
    </row>
    <row r="10135" spans="1:20" ht="27.6">
      <c r="A10135" s="116">
        <v>10135</v>
      </c>
      <c r="B10135" s="129">
        <v>44419</v>
      </c>
      <c r="C10135" s="118">
        <f t="shared" si="475"/>
        <v>8</v>
      </c>
      <c r="D10135" s="120" t="s">
        <v>252</v>
      </c>
      <c r="E10135" s="120" t="s">
        <v>22631</v>
      </c>
      <c r="F10135" s="209" t="s">
        <v>22632</v>
      </c>
      <c r="G10135" s="119" t="s">
        <v>22633</v>
      </c>
      <c r="H10135" s="121" t="s">
        <v>29</v>
      </c>
      <c r="I10135" s="121" t="s">
        <v>30</v>
      </c>
      <c r="J10135" s="121" t="s">
        <v>7091</v>
      </c>
      <c r="K10135" s="121" t="s">
        <v>65</v>
      </c>
      <c r="L10135" s="131" t="s">
        <v>32</v>
      </c>
      <c r="M10135" s="120" t="s">
        <v>33</v>
      </c>
      <c r="N10135" s="131">
        <v>44421</v>
      </c>
      <c r="O10135" s="131">
        <v>44592</v>
      </c>
    </row>
    <row r="10136" spans="1:20">
      <c r="A10136" s="116">
        <v>10136</v>
      </c>
      <c r="B10136" s="129">
        <v>44419</v>
      </c>
      <c r="C10136" s="118">
        <f t="shared" si="475"/>
        <v>8</v>
      </c>
      <c r="D10136" s="120" t="s">
        <v>252</v>
      </c>
      <c r="E10136" s="120" t="s">
        <v>22634</v>
      </c>
      <c r="F10136" s="209" t="s">
        <v>22635</v>
      </c>
      <c r="G10136" s="119" t="s">
        <v>22636</v>
      </c>
      <c r="H10136" s="121" t="s">
        <v>140</v>
      </c>
      <c r="I10136" s="121" t="s">
        <v>30</v>
      </c>
      <c r="J10136" s="121" t="s">
        <v>77</v>
      </c>
      <c r="K10136" s="121" t="s">
        <v>65</v>
      </c>
      <c r="L10136" s="131" t="s">
        <v>32</v>
      </c>
      <c r="M10136" s="120" t="s">
        <v>78</v>
      </c>
    </row>
    <row r="10137" spans="1:20">
      <c r="A10137" s="116">
        <v>10137</v>
      </c>
      <c r="B10137" s="129">
        <v>44419</v>
      </c>
      <c r="C10137" s="118">
        <f t="shared" si="475"/>
        <v>8</v>
      </c>
      <c r="D10137" s="120" t="s">
        <v>252</v>
      </c>
      <c r="E10137" s="120" t="s">
        <v>22637</v>
      </c>
      <c r="F10137" s="209" t="s">
        <v>7636</v>
      </c>
      <c r="G10137" s="119" t="s">
        <v>22638</v>
      </c>
      <c r="H10137" s="121" t="s">
        <v>140</v>
      </c>
      <c r="I10137" s="121" t="s">
        <v>30</v>
      </c>
      <c r="J10137" s="121" t="s">
        <v>5018</v>
      </c>
      <c r="K10137" s="121" t="s">
        <v>65</v>
      </c>
      <c r="L10137" s="131" t="s">
        <v>32</v>
      </c>
      <c r="M10137" s="120" t="s">
        <v>78</v>
      </c>
    </row>
    <row r="10138" spans="1:20" ht="27.6">
      <c r="A10138" s="116">
        <v>10138</v>
      </c>
      <c r="B10138" s="129">
        <v>44419</v>
      </c>
      <c r="C10138" s="118">
        <f t="shared" si="475"/>
        <v>8</v>
      </c>
      <c r="D10138" s="120" t="s">
        <v>252</v>
      </c>
      <c r="E10138" s="120" t="s">
        <v>22639</v>
      </c>
      <c r="F10138" s="209" t="s">
        <v>22640</v>
      </c>
      <c r="G10138" s="119" t="s">
        <v>22641</v>
      </c>
      <c r="H10138" s="121" t="s">
        <v>101</v>
      </c>
      <c r="I10138" s="121" t="s">
        <v>30</v>
      </c>
      <c r="J10138" s="121" t="s">
        <v>31</v>
      </c>
      <c r="K10138" s="121" t="s">
        <v>65</v>
      </c>
      <c r="L10138" s="131" t="s">
        <v>32</v>
      </c>
      <c r="M10138" s="120" t="s">
        <v>33</v>
      </c>
      <c r="N10138" s="131">
        <v>44419</v>
      </c>
      <c r="O10138" s="131">
        <v>44460</v>
      </c>
      <c r="S10138" s="120" t="s">
        <v>92</v>
      </c>
      <c r="T10138" s="126">
        <v>44461</v>
      </c>
    </row>
    <row r="10139" spans="1:20" ht="27.6">
      <c r="A10139" s="116">
        <v>10139</v>
      </c>
      <c r="B10139" s="129">
        <v>44419</v>
      </c>
      <c r="C10139" s="118">
        <f t="shared" si="475"/>
        <v>8</v>
      </c>
      <c r="D10139" s="120" t="s">
        <v>252</v>
      </c>
      <c r="E10139" s="120" t="s">
        <v>22642</v>
      </c>
      <c r="F10139" s="209" t="s">
        <v>22643</v>
      </c>
      <c r="G10139" s="119" t="s">
        <v>22644</v>
      </c>
      <c r="H10139" s="121" t="s">
        <v>29</v>
      </c>
      <c r="I10139" s="119" t="s">
        <v>30</v>
      </c>
      <c r="J10139" s="121" t="s">
        <v>7142</v>
      </c>
      <c r="K10139" s="121" t="s">
        <v>65</v>
      </c>
      <c r="L10139" s="131" t="s">
        <v>32</v>
      </c>
      <c r="M10139" s="120" t="s">
        <v>33</v>
      </c>
      <c r="N10139" s="131">
        <v>44421</v>
      </c>
      <c r="O10139" s="131">
        <v>44630</v>
      </c>
    </row>
    <row r="10140" spans="1:20">
      <c r="A10140" s="116">
        <v>10140</v>
      </c>
      <c r="B10140" s="129">
        <v>44419</v>
      </c>
      <c r="C10140" s="118">
        <f t="shared" si="475"/>
        <v>8</v>
      </c>
      <c r="D10140" s="120" t="s">
        <v>252</v>
      </c>
      <c r="E10140" s="120" t="s">
        <v>22645</v>
      </c>
      <c r="F10140" s="209" t="s">
        <v>9960</v>
      </c>
      <c r="G10140" s="119" t="s">
        <v>22646</v>
      </c>
      <c r="H10140" s="121" t="s">
        <v>29</v>
      </c>
      <c r="I10140" s="119" t="s">
        <v>30</v>
      </c>
      <c r="J10140" s="121" t="s">
        <v>485</v>
      </c>
      <c r="K10140" s="121" t="s">
        <v>65</v>
      </c>
      <c r="L10140" s="131" t="s">
        <v>32</v>
      </c>
      <c r="M10140" s="120" t="s">
        <v>33</v>
      </c>
      <c r="N10140" s="131">
        <v>44421</v>
      </c>
      <c r="O10140" s="131">
        <v>44630</v>
      </c>
    </row>
    <row r="10141" spans="1:20">
      <c r="A10141" s="116">
        <v>10141</v>
      </c>
      <c r="B10141" s="129">
        <v>44419</v>
      </c>
      <c r="C10141" s="118">
        <f t="shared" si="475"/>
        <v>8</v>
      </c>
      <c r="D10141" s="120" t="s">
        <v>252</v>
      </c>
      <c r="E10141" s="120" t="s">
        <v>22647</v>
      </c>
      <c r="F10141" s="209" t="s">
        <v>5062</v>
      </c>
      <c r="G10141" s="119" t="s">
        <v>22648</v>
      </c>
      <c r="H10141" s="121" t="s">
        <v>140</v>
      </c>
      <c r="I10141" s="119" t="s">
        <v>30</v>
      </c>
      <c r="J10141" s="121" t="s">
        <v>7142</v>
      </c>
      <c r="K10141" s="121" t="s">
        <v>65</v>
      </c>
      <c r="L10141" s="131" t="s">
        <v>32</v>
      </c>
      <c r="M10141" s="120" t="s">
        <v>78</v>
      </c>
    </row>
    <row r="10142" spans="1:20">
      <c r="A10142" s="116">
        <v>10142</v>
      </c>
      <c r="B10142" s="129">
        <v>44419</v>
      </c>
      <c r="C10142" s="118">
        <f t="shared" si="475"/>
        <v>8</v>
      </c>
      <c r="D10142" s="120" t="s">
        <v>252</v>
      </c>
      <c r="E10142" s="120" t="s">
        <v>22649</v>
      </c>
      <c r="F10142" s="209" t="s">
        <v>17782</v>
      </c>
      <c r="G10142" s="119" t="s">
        <v>7631</v>
      </c>
      <c r="H10142" s="121" t="s">
        <v>29</v>
      </c>
      <c r="I10142" s="121" t="s">
        <v>30</v>
      </c>
      <c r="J10142" s="121" t="s">
        <v>87</v>
      </c>
      <c r="K10142" s="121" t="s">
        <v>65</v>
      </c>
      <c r="L10142" s="131" t="s">
        <v>32</v>
      </c>
      <c r="M10142" s="120" t="s">
        <v>78</v>
      </c>
    </row>
    <row r="10143" spans="1:20">
      <c r="A10143" s="116">
        <v>10143</v>
      </c>
      <c r="B10143" s="129">
        <v>44419</v>
      </c>
      <c r="C10143" s="118">
        <f t="shared" si="475"/>
        <v>8</v>
      </c>
      <c r="D10143" s="120" t="s">
        <v>252</v>
      </c>
      <c r="E10143" s="120" t="s">
        <v>22650</v>
      </c>
      <c r="F10143" s="209" t="s">
        <v>22651</v>
      </c>
      <c r="G10143" s="119" t="s">
        <v>8114</v>
      </c>
      <c r="H10143" s="121" t="s">
        <v>344</v>
      </c>
      <c r="I10143" s="121" t="s">
        <v>30</v>
      </c>
      <c r="J10143" s="121" t="s">
        <v>7091</v>
      </c>
      <c r="K10143" s="121" t="s">
        <v>65</v>
      </c>
      <c r="L10143" s="131" t="s">
        <v>32</v>
      </c>
      <c r="M10143" s="120" t="s">
        <v>33</v>
      </c>
      <c r="N10143" s="131">
        <v>44428</v>
      </c>
      <c r="O10143" s="131">
        <v>44630</v>
      </c>
    </row>
    <row r="10144" spans="1:20">
      <c r="A10144" s="116">
        <v>10144</v>
      </c>
      <c r="B10144" s="129">
        <v>44419</v>
      </c>
      <c r="C10144" s="118">
        <f t="shared" si="475"/>
        <v>8</v>
      </c>
      <c r="D10144" s="120" t="s">
        <v>252</v>
      </c>
      <c r="E10144" s="120" t="s">
        <v>22652</v>
      </c>
      <c r="F10144" s="209" t="s">
        <v>22653</v>
      </c>
      <c r="G10144" s="119" t="s">
        <v>3751</v>
      </c>
      <c r="H10144" s="121" t="s">
        <v>177</v>
      </c>
      <c r="I10144" s="119" t="s">
        <v>30</v>
      </c>
      <c r="J10144" s="121" t="s">
        <v>87</v>
      </c>
      <c r="K10144" s="121" t="s">
        <v>65</v>
      </c>
      <c r="L10144" s="131" t="s">
        <v>32</v>
      </c>
      <c r="M10144" s="120" t="s">
        <v>78</v>
      </c>
    </row>
    <row r="10145" spans="1:20" ht="27.6">
      <c r="A10145" s="116">
        <v>10145</v>
      </c>
      <c r="B10145" s="129">
        <v>44419</v>
      </c>
      <c r="C10145" s="118">
        <f t="shared" si="475"/>
        <v>8</v>
      </c>
      <c r="D10145" s="120" t="s">
        <v>252</v>
      </c>
      <c r="E10145" s="120" t="s">
        <v>22654</v>
      </c>
      <c r="F10145" s="209" t="s">
        <v>22655</v>
      </c>
      <c r="G10145" s="119" t="s">
        <v>19924</v>
      </c>
      <c r="H10145" s="121" t="s">
        <v>140</v>
      </c>
      <c r="I10145" s="121" t="s">
        <v>30</v>
      </c>
      <c r="J10145" s="121" t="s">
        <v>7620</v>
      </c>
      <c r="K10145" s="121" t="s">
        <v>65</v>
      </c>
      <c r="L10145" s="131" t="s">
        <v>32</v>
      </c>
      <c r="M10145" s="120" t="s">
        <v>78</v>
      </c>
    </row>
    <row r="10146" spans="1:20" ht="27.6">
      <c r="A10146" s="116">
        <v>10146</v>
      </c>
      <c r="B10146" s="129">
        <v>44419</v>
      </c>
      <c r="C10146" s="118">
        <f t="shared" si="475"/>
        <v>8</v>
      </c>
      <c r="D10146" s="120" t="s">
        <v>252</v>
      </c>
      <c r="E10146" s="120" t="s">
        <v>22656</v>
      </c>
      <c r="F10146" s="209" t="s">
        <v>22657</v>
      </c>
      <c r="G10146" s="119" t="s">
        <v>22658</v>
      </c>
      <c r="H10146" s="121" t="s">
        <v>140</v>
      </c>
      <c r="I10146" s="119" t="s">
        <v>30</v>
      </c>
      <c r="J10146" s="121" t="s">
        <v>77</v>
      </c>
      <c r="K10146" s="121" t="s">
        <v>65</v>
      </c>
      <c r="L10146" s="131" t="s">
        <v>32</v>
      </c>
      <c r="M10146" s="120" t="s">
        <v>33</v>
      </c>
      <c r="N10146" s="131">
        <v>44421</v>
      </c>
      <c r="O10146" s="131">
        <v>44630</v>
      </c>
    </row>
    <row r="10147" spans="1:20">
      <c r="A10147" s="116">
        <v>10147</v>
      </c>
      <c r="B10147" s="129">
        <v>44419</v>
      </c>
      <c r="C10147" s="118">
        <f t="shared" si="475"/>
        <v>8</v>
      </c>
      <c r="D10147" s="120" t="s">
        <v>252</v>
      </c>
      <c r="E10147" s="120" t="s">
        <v>22659</v>
      </c>
      <c r="F10147" s="209" t="s">
        <v>22660</v>
      </c>
      <c r="G10147" s="119" t="s">
        <v>22661</v>
      </c>
      <c r="H10147" s="121" t="s">
        <v>71</v>
      </c>
      <c r="I10147" s="121" t="s">
        <v>30</v>
      </c>
      <c r="J10147" s="121" t="s">
        <v>77</v>
      </c>
      <c r="K10147" s="121" t="s">
        <v>65</v>
      </c>
      <c r="L10147" s="131" t="s">
        <v>32</v>
      </c>
      <c r="M10147" s="120" t="s">
        <v>78</v>
      </c>
    </row>
    <row r="10148" spans="1:20" ht="27.6">
      <c r="A10148" s="116">
        <v>10148</v>
      </c>
      <c r="B10148" s="129">
        <v>44419</v>
      </c>
      <c r="C10148" s="118">
        <f t="shared" si="475"/>
        <v>8</v>
      </c>
      <c r="D10148" s="120" t="s">
        <v>252</v>
      </c>
      <c r="E10148" s="120" t="s">
        <v>22662</v>
      </c>
      <c r="F10148" s="209" t="s">
        <v>22663</v>
      </c>
      <c r="G10148" s="119" t="s">
        <v>22664</v>
      </c>
      <c r="H10148" s="121" t="s">
        <v>53</v>
      </c>
      <c r="I10148" s="121" t="s">
        <v>30</v>
      </c>
      <c r="J10148" s="121" t="s">
        <v>7280</v>
      </c>
      <c r="K10148" s="121" t="s">
        <v>65</v>
      </c>
      <c r="L10148" s="131" t="s">
        <v>32</v>
      </c>
      <c r="M10148" s="120" t="s">
        <v>78</v>
      </c>
    </row>
    <row r="10149" spans="1:20" ht="27.6">
      <c r="A10149" s="116">
        <v>10149</v>
      </c>
      <c r="B10149" s="129">
        <v>44419</v>
      </c>
      <c r="C10149" s="118">
        <f t="shared" si="475"/>
        <v>8</v>
      </c>
      <c r="D10149" s="120" t="s">
        <v>252</v>
      </c>
      <c r="E10149" s="120" t="s">
        <v>22665</v>
      </c>
      <c r="F10149" s="209" t="s">
        <v>22666</v>
      </c>
      <c r="G10149" s="119" t="s">
        <v>10808</v>
      </c>
      <c r="H10149" s="121" t="s">
        <v>71</v>
      </c>
      <c r="I10149" s="121" t="s">
        <v>30</v>
      </c>
      <c r="J10149" s="121" t="s">
        <v>7726</v>
      </c>
      <c r="K10149" s="121" t="s">
        <v>65</v>
      </c>
      <c r="L10149" s="131" t="s">
        <v>32</v>
      </c>
      <c r="M10149" s="120" t="s">
        <v>78</v>
      </c>
    </row>
    <row r="10150" spans="1:20">
      <c r="A10150" s="116">
        <v>10150</v>
      </c>
      <c r="B10150" s="129">
        <v>44419</v>
      </c>
      <c r="C10150" s="118">
        <f t="shared" si="475"/>
        <v>8</v>
      </c>
      <c r="D10150" s="120" t="s">
        <v>252</v>
      </c>
      <c r="E10150" s="120" t="s">
        <v>22667</v>
      </c>
      <c r="F10150" s="209" t="s">
        <v>7636</v>
      </c>
      <c r="G10150" s="119" t="s">
        <v>22668</v>
      </c>
      <c r="H10150" s="121" t="s">
        <v>140</v>
      </c>
      <c r="I10150" s="119" t="s">
        <v>30</v>
      </c>
      <c r="J10150" s="121" t="s">
        <v>1540</v>
      </c>
      <c r="K10150" s="121" t="s">
        <v>65</v>
      </c>
      <c r="L10150" s="131" t="s">
        <v>32</v>
      </c>
      <c r="M10150" s="120" t="s">
        <v>33</v>
      </c>
      <c r="N10150" s="131">
        <v>44419</v>
      </c>
      <c r="O10150" s="131">
        <v>44630</v>
      </c>
    </row>
    <row r="10151" spans="1:20">
      <c r="A10151" s="116">
        <v>10151</v>
      </c>
      <c r="B10151" s="129">
        <v>44419</v>
      </c>
      <c r="C10151" s="118">
        <f t="shared" si="475"/>
        <v>8</v>
      </c>
      <c r="D10151" s="120" t="s">
        <v>252</v>
      </c>
      <c r="E10151" s="120" t="s">
        <v>22669</v>
      </c>
      <c r="F10151" s="209" t="s">
        <v>3562</v>
      </c>
      <c r="G10151" s="119" t="s">
        <v>22670</v>
      </c>
      <c r="H10151" s="121" t="s">
        <v>140</v>
      </c>
      <c r="I10151" s="121" t="s">
        <v>42</v>
      </c>
      <c r="J10151" s="121" t="s">
        <v>43</v>
      </c>
      <c r="K10151" s="121" t="s">
        <v>65</v>
      </c>
      <c r="L10151" s="131" t="s">
        <v>32</v>
      </c>
      <c r="M10151" s="120" t="s">
        <v>33</v>
      </c>
      <c r="N10151" s="131">
        <v>44421</v>
      </c>
      <c r="O10151" s="131">
        <v>44588</v>
      </c>
      <c r="S10151" s="120" t="s">
        <v>135</v>
      </c>
      <c r="T10151" s="126">
        <v>44589</v>
      </c>
    </row>
    <row r="10152" spans="1:20" ht="14.4">
      <c r="A10152" s="116">
        <v>10152</v>
      </c>
      <c r="B10152" s="129">
        <v>44419</v>
      </c>
      <c r="C10152" s="118">
        <f t="shared" si="475"/>
        <v>8</v>
      </c>
      <c r="D10152" s="120" t="s">
        <v>252</v>
      </c>
      <c r="E10152" t="s">
        <v>22671</v>
      </c>
      <c r="F10152" s="209" t="s">
        <v>22672</v>
      </c>
      <c r="G10152" s="119" t="s">
        <v>21890</v>
      </c>
      <c r="H10152" s="121" t="s">
        <v>1173</v>
      </c>
      <c r="I10152" s="119" t="s">
        <v>30</v>
      </c>
      <c r="J10152" s="121" t="s">
        <v>77</v>
      </c>
      <c r="K10152" s="121" t="s">
        <v>65</v>
      </c>
      <c r="L10152" s="131" t="s">
        <v>32</v>
      </c>
      <c r="M10152" s="120" t="s">
        <v>78</v>
      </c>
    </row>
    <row r="10153" spans="1:20">
      <c r="A10153" s="116">
        <v>10153</v>
      </c>
      <c r="B10153" s="129">
        <v>44419</v>
      </c>
      <c r="C10153" s="118">
        <f t="shared" si="475"/>
        <v>8</v>
      </c>
      <c r="D10153" s="120" t="s">
        <v>252</v>
      </c>
      <c r="E10153" s="120" t="s">
        <v>22673</v>
      </c>
      <c r="F10153" s="209" t="s">
        <v>5736</v>
      </c>
      <c r="G10153" s="119" t="s">
        <v>10923</v>
      </c>
      <c r="H10153" s="121" t="s">
        <v>140</v>
      </c>
      <c r="I10153" s="121" t="s">
        <v>30</v>
      </c>
      <c r="J10153" s="121" t="s">
        <v>87</v>
      </c>
      <c r="K10153" s="121" t="s">
        <v>65</v>
      </c>
      <c r="L10153" s="131" t="s">
        <v>32</v>
      </c>
      <c r="M10153" s="120" t="s">
        <v>78</v>
      </c>
    </row>
    <row r="10154" spans="1:20">
      <c r="A10154" s="116">
        <v>10154</v>
      </c>
      <c r="B10154" s="129">
        <v>44419</v>
      </c>
      <c r="C10154" s="118">
        <f t="shared" si="475"/>
        <v>8</v>
      </c>
      <c r="D10154" s="120" t="s">
        <v>252</v>
      </c>
      <c r="E10154" s="120" t="s">
        <v>22674</v>
      </c>
      <c r="F10154" s="209" t="s">
        <v>22674</v>
      </c>
      <c r="G10154" s="119" t="s">
        <v>22675</v>
      </c>
      <c r="H10154" s="121" t="s">
        <v>53</v>
      </c>
      <c r="I10154" s="119" t="s">
        <v>30</v>
      </c>
      <c r="K10154" s="121" t="s">
        <v>65</v>
      </c>
      <c r="L10154" s="131" t="s">
        <v>32</v>
      </c>
      <c r="M10154" s="120" t="s">
        <v>33</v>
      </c>
      <c r="N10154" s="131">
        <v>44475</v>
      </c>
      <c r="O10154" s="131">
        <v>44630</v>
      </c>
    </row>
    <row r="10155" spans="1:20" ht="27.6">
      <c r="A10155" s="116">
        <v>10155</v>
      </c>
      <c r="B10155" s="129">
        <v>44419</v>
      </c>
      <c r="C10155" s="118">
        <f t="shared" si="475"/>
        <v>8</v>
      </c>
      <c r="D10155" s="120" t="s">
        <v>252</v>
      </c>
      <c r="E10155" s="120" t="s">
        <v>22676</v>
      </c>
      <c r="F10155" s="209" t="s">
        <v>22677</v>
      </c>
      <c r="G10155" s="119" t="s">
        <v>22678</v>
      </c>
      <c r="H10155" s="121" t="s">
        <v>86</v>
      </c>
      <c r="I10155" s="119" t="s">
        <v>30</v>
      </c>
      <c r="J10155" s="121" t="s">
        <v>77</v>
      </c>
      <c r="K10155" s="121" t="s">
        <v>65</v>
      </c>
      <c r="L10155" s="131" t="s">
        <v>32</v>
      </c>
      <c r="M10155" s="120" t="s">
        <v>78</v>
      </c>
    </row>
    <row r="10156" spans="1:20">
      <c r="A10156" s="116">
        <v>10156</v>
      </c>
      <c r="B10156" s="129">
        <v>44419</v>
      </c>
      <c r="C10156" s="118">
        <f t="shared" si="475"/>
        <v>8</v>
      </c>
      <c r="D10156" s="120" t="s">
        <v>252</v>
      </c>
      <c r="E10156" s="120" t="s">
        <v>22679</v>
      </c>
      <c r="F10156" s="209" t="s">
        <v>158</v>
      </c>
      <c r="G10156" s="119" t="s">
        <v>22680</v>
      </c>
      <c r="H10156" s="121" t="s">
        <v>140</v>
      </c>
      <c r="I10156" s="121" t="s">
        <v>30</v>
      </c>
      <c r="J10156" s="121" t="s">
        <v>77</v>
      </c>
      <c r="K10156" s="121" t="s">
        <v>65</v>
      </c>
      <c r="L10156" s="131" t="s">
        <v>32</v>
      </c>
      <c r="M10156" s="120" t="s">
        <v>78</v>
      </c>
    </row>
    <row r="10157" spans="1:20" ht="27.6">
      <c r="A10157" s="116">
        <v>10157</v>
      </c>
      <c r="B10157" s="129">
        <v>44419</v>
      </c>
      <c r="C10157" s="118">
        <f t="shared" si="475"/>
        <v>8</v>
      </c>
      <c r="D10157" s="120" t="s">
        <v>252</v>
      </c>
      <c r="E10157" s="120" t="s">
        <v>22681</v>
      </c>
      <c r="F10157" s="209" t="s">
        <v>22682</v>
      </c>
      <c r="G10157" s="119" t="s">
        <v>22429</v>
      </c>
      <c r="H10157" s="121" t="s">
        <v>53</v>
      </c>
      <c r="I10157" s="121" t="s">
        <v>42</v>
      </c>
      <c r="J10157" s="121" t="s">
        <v>43</v>
      </c>
      <c r="K10157" s="121" t="s">
        <v>65</v>
      </c>
      <c r="L10157" s="131" t="s">
        <v>32</v>
      </c>
      <c r="M10157" s="120" t="s">
        <v>33</v>
      </c>
      <c r="N10157" s="131">
        <v>44421</v>
      </c>
      <c r="O10157" s="131">
        <v>44630</v>
      </c>
    </row>
    <row r="10158" spans="1:20">
      <c r="A10158" s="116">
        <v>10158</v>
      </c>
      <c r="B10158" s="129">
        <v>44419</v>
      </c>
      <c r="C10158" s="118">
        <f t="shared" si="475"/>
        <v>8</v>
      </c>
      <c r="D10158" s="120" t="s">
        <v>252</v>
      </c>
      <c r="E10158" s="120" t="s">
        <v>22683</v>
      </c>
      <c r="F10158" s="209" t="s">
        <v>22684</v>
      </c>
      <c r="G10158" s="119" t="s">
        <v>1629</v>
      </c>
      <c r="H10158" s="121" t="s">
        <v>86</v>
      </c>
      <c r="I10158" s="121" t="s">
        <v>30</v>
      </c>
      <c r="J10158" s="121" t="s">
        <v>87</v>
      </c>
      <c r="K10158" s="121" t="s">
        <v>65</v>
      </c>
      <c r="L10158" s="131" t="s">
        <v>32</v>
      </c>
      <c r="M10158" s="120" t="s">
        <v>78</v>
      </c>
    </row>
    <row r="10159" spans="1:20">
      <c r="A10159" s="116">
        <v>10159</v>
      </c>
      <c r="B10159" s="129">
        <v>44419</v>
      </c>
      <c r="C10159" s="118">
        <f t="shared" si="475"/>
        <v>8</v>
      </c>
      <c r="D10159" s="120" t="s">
        <v>252</v>
      </c>
      <c r="E10159" s="120" t="s">
        <v>22685</v>
      </c>
      <c r="F10159" s="209" t="s">
        <v>22686</v>
      </c>
      <c r="G10159" s="119" t="s">
        <v>22687</v>
      </c>
      <c r="H10159" s="121" t="s">
        <v>53</v>
      </c>
      <c r="I10159" s="119" t="s">
        <v>30</v>
      </c>
      <c r="J10159" s="121" t="s">
        <v>7123</v>
      </c>
      <c r="K10159" s="121" t="s">
        <v>65</v>
      </c>
      <c r="L10159" s="131" t="s">
        <v>32</v>
      </c>
      <c r="M10159" s="120" t="s">
        <v>33</v>
      </c>
      <c r="N10159" s="131">
        <v>44432</v>
      </c>
      <c r="O10159" s="131">
        <v>44630</v>
      </c>
    </row>
    <row r="10160" spans="1:20" ht="27.6">
      <c r="A10160" s="116">
        <v>10160</v>
      </c>
      <c r="B10160" s="129">
        <v>44419</v>
      </c>
      <c r="C10160" s="118">
        <f t="shared" si="475"/>
        <v>8</v>
      </c>
      <c r="D10160" s="120" t="s">
        <v>252</v>
      </c>
      <c r="E10160" s="120" t="s">
        <v>22688</v>
      </c>
      <c r="F10160" s="209" t="s">
        <v>22689</v>
      </c>
      <c r="G10160" s="119" t="s">
        <v>10722</v>
      </c>
      <c r="H10160" s="121" t="s">
        <v>29</v>
      </c>
      <c r="I10160" s="119" t="s">
        <v>30</v>
      </c>
      <c r="J10160" s="121" t="s">
        <v>838</v>
      </c>
      <c r="K10160" s="121" t="s">
        <v>65</v>
      </c>
      <c r="L10160" s="131" t="s">
        <v>32</v>
      </c>
      <c r="M10160" s="120" t="s">
        <v>78</v>
      </c>
    </row>
    <row r="10161" spans="1:20" ht="27.6">
      <c r="A10161" s="116">
        <v>10161</v>
      </c>
      <c r="B10161" s="129">
        <v>44419</v>
      </c>
      <c r="C10161" s="118">
        <f t="shared" si="475"/>
        <v>8</v>
      </c>
      <c r="D10161" s="120" t="s">
        <v>252</v>
      </c>
      <c r="E10161" s="120" t="s">
        <v>22690</v>
      </c>
      <c r="F10161" s="209" t="s">
        <v>22691</v>
      </c>
      <c r="G10161" s="119" t="s">
        <v>22692</v>
      </c>
      <c r="H10161" s="121" t="s">
        <v>53</v>
      </c>
      <c r="I10161" s="121" t="s">
        <v>30</v>
      </c>
      <c r="J10161" s="121" t="s">
        <v>77</v>
      </c>
      <c r="K10161" s="121" t="s">
        <v>65</v>
      </c>
      <c r="L10161" s="131" t="s">
        <v>32</v>
      </c>
      <c r="M10161" s="120" t="s">
        <v>78</v>
      </c>
    </row>
    <row r="10162" spans="1:20">
      <c r="A10162" s="116">
        <v>10162</v>
      </c>
      <c r="B10162" s="129">
        <v>44419</v>
      </c>
      <c r="C10162" s="118">
        <f t="shared" si="475"/>
        <v>8</v>
      </c>
      <c r="D10162" s="120" t="s">
        <v>252</v>
      </c>
      <c r="E10162" s="120" t="s">
        <v>22693</v>
      </c>
      <c r="F10162" s="209" t="s">
        <v>20988</v>
      </c>
      <c r="G10162" s="119" t="s">
        <v>22694</v>
      </c>
      <c r="H10162" s="121" t="s">
        <v>53</v>
      </c>
      <c r="I10162" s="119" t="s">
        <v>30</v>
      </c>
      <c r="J10162" s="121" t="s">
        <v>10013</v>
      </c>
      <c r="K10162" s="121" t="s">
        <v>65</v>
      </c>
      <c r="L10162" s="131" t="s">
        <v>32</v>
      </c>
      <c r="M10162" s="120" t="s">
        <v>78</v>
      </c>
    </row>
    <row r="10163" spans="1:20">
      <c r="A10163" s="116">
        <v>10163</v>
      </c>
      <c r="B10163" s="129">
        <v>44419</v>
      </c>
      <c r="C10163" s="118">
        <f t="shared" si="475"/>
        <v>8</v>
      </c>
      <c r="D10163" s="120" t="s">
        <v>252</v>
      </c>
      <c r="E10163" s="120" t="s">
        <v>22695</v>
      </c>
      <c r="F10163" s="209" t="s">
        <v>22651</v>
      </c>
      <c r="G10163" s="119" t="s">
        <v>22696</v>
      </c>
      <c r="H10163" s="121" t="s">
        <v>192</v>
      </c>
      <c r="I10163" s="119" t="s">
        <v>30</v>
      </c>
      <c r="J10163" s="121" t="s">
        <v>77</v>
      </c>
      <c r="K10163" s="121" t="s">
        <v>65</v>
      </c>
      <c r="L10163" s="131" t="s">
        <v>32</v>
      </c>
      <c r="M10163" s="120" t="s">
        <v>78</v>
      </c>
    </row>
    <row r="10164" spans="1:20">
      <c r="A10164" s="116">
        <v>10164</v>
      </c>
      <c r="B10164" s="129">
        <v>44419</v>
      </c>
      <c r="C10164" s="118">
        <f t="shared" si="475"/>
        <v>8</v>
      </c>
      <c r="D10164" s="120" t="s">
        <v>252</v>
      </c>
      <c r="E10164" s="120" t="s">
        <v>22697</v>
      </c>
      <c r="F10164" s="209" t="s">
        <v>22698</v>
      </c>
      <c r="G10164" s="119" t="s">
        <v>3563</v>
      </c>
      <c r="H10164" s="121" t="s">
        <v>86</v>
      </c>
      <c r="I10164" s="119" t="s">
        <v>30</v>
      </c>
      <c r="J10164" s="121" t="s">
        <v>5018</v>
      </c>
      <c r="K10164" s="121" t="s">
        <v>65</v>
      </c>
      <c r="L10164" s="131" t="s">
        <v>32</v>
      </c>
      <c r="M10164" s="120" t="s">
        <v>78</v>
      </c>
    </row>
    <row r="10165" spans="1:20">
      <c r="A10165" s="116">
        <v>10165</v>
      </c>
      <c r="B10165" s="129">
        <v>44419</v>
      </c>
      <c r="C10165" s="118">
        <f t="shared" si="475"/>
        <v>8</v>
      </c>
      <c r="D10165" s="120" t="s">
        <v>252</v>
      </c>
      <c r="E10165" s="120" t="s">
        <v>22699</v>
      </c>
      <c r="F10165" s="209" t="s">
        <v>7636</v>
      </c>
      <c r="G10165" s="119" t="s">
        <v>22700</v>
      </c>
      <c r="H10165" s="121" t="s">
        <v>140</v>
      </c>
      <c r="I10165" s="119" t="s">
        <v>30</v>
      </c>
      <c r="J10165" s="121" t="s">
        <v>22701</v>
      </c>
      <c r="K10165" s="121" t="s">
        <v>65</v>
      </c>
      <c r="L10165" s="131" t="s">
        <v>32</v>
      </c>
      <c r="M10165" s="120" t="s">
        <v>78</v>
      </c>
    </row>
    <row r="10166" spans="1:20">
      <c r="A10166" s="116">
        <v>10166</v>
      </c>
      <c r="B10166" s="129">
        <v>44419</v>
      </c>
      <c r="C10166" s="118">
        <f t="shared" si="475"/>
        <v>8</v>
      </c>
      <c r="D10166" s="120" t="s">
        <v>252</v>
      </c>
      <c r="E10166" s="120" t="s">
        <v>22702</v>
      </c>
      <c r="F10166" s="209" t="s">
        <v>17688</v>
      </c>
      <c r="G10166" s="119" t="s">
        <v>19651</v>
      </c>
      <c r="H10166" s="121" t="s">
        <v>140</v>
      </c>
      <c r="I10166" s="121" t="s">
        <v>30</v>
      </c>
      <c r="J10166" s="121" t="s">
        <v>5018</v>
      </c>
      <c r="K10166" s="121" t="s">
        <v>65</v>
      </c>
      <c r="L10166" s="131" t="s">
        <v>32</v>
      </c>
      <c r="M10166" s="120" t="s">
        <v>33</v>
      </c>
      <c r="N10166" s="131">
        <v>44419</v>
      </c>
      <c r="O10166" s="131">
        <v>44630</v>
      </c>
    </row>
    <row r="10167" spans="1:20" ht="27.6">
      <c r="A10167" s="116">
        <v>10167</v>
      </c>
      <c r="B10167" s="129">
        <v>44419</v>
      </c>
      <c r="C10167" s="118">
        <f t="shared" si="475"/>
        <v>8</v>
      </c>
      <c r="D10167" s="120" t="s">
        <v>252</v>
      </c>
      <c r="E10167" s="120" t="s">
        <v>22703</v>
      </c>
      <c r="F10167" s="209" t="s">
        <v>22704</v>
      </c>
      <c r="G10167" s="119" t="s">
        <v>6648</v>
      </c>
      <c r="H10167" s="121" t="s">
        <v>53</v>
      </c>
      <c r="I10167" s="121" t="s">
        <v>30</v>
      </c>
      <c r="J10167" s="121" t="s">
        <v>87</v>
      </c>
      <c r="K10167" s="121" t="s">
        <v>65</v>
      </c>
      <c r="L10167" s="131" t="s">
        <v>32</v>
      </c>
      <c r="M10167" s="120" t="s">
        <v>78</v>
      </c>
    </row>
    <row r="10168" spans="1:20" ht="27.6">
      <c r="A10168" s="116">
        <v>10168</v>
      </c>
      <c r="B10168" s="129">
        <v>44419</v>
      </c>
      <c r="C10168" s="118">
        <f t="shared" si="475"/>
        <v>8</v>
      </c>
      <c r="D10168" s="120" t="s">
        <v>252</v>
      </c>
      <c r="E10168" s="120" t="s">
        <v>22705</v>
      </c>
      <c r="F10168" s="209" t="s">
        <v>22706</v>
      </c>
      <c r="G10168" s="119" t="s">
        <v>21962</v>
      </c>
      <c r="H10168" s="121" t="s">
        <v>29</v>
      </c>
      <c r="I10168" s="121" t="s">
        <v>30</v>
      </c>
      <c r="J10168" s="121" t="s">
        <v>77</v>
      </c>
      <c r="K10168" s="121" t="s">
        <v>65</v>
      </c>
      <c r="L10168" s="131" t="s">
        <v>32</v>
      </c>
      <c r="M10168" s="120" t="s">
        <v>33</v>
      </c>
      <c r="N10168" s="131">
        <v>44421</v>
      </c>
      <c r="O10168" s="131">
        <v>44613</v>
      </c>
    </row>
    <row r="10169" spans="1:20">
      <c r="A10169" s="116">
        <v>10169</v>
      </c>
      <c r="B10169" s="129">
        <v>44419</v>
      </c>
      <c r="C10169" s="118">
        <f t="shared" si="475"/>
        <v>8</v>
      </c>
      <c r="D10169" s="120" t="s">
        <v>252</v>
      </c>
      <c r="E10169" s="120" t="s">
        <v>22707</v>
      </c>
      <c r="F10169" s="209" t="s">
        <v>22708</v>
      </c>
      <c r="G10169" s="119" t="s">
        <v>22709</v>
      </c>
      <c r="H10169" s="121" t="s">
        <v>140</v>
      </c>
      <c r="I10169" s="119" t="s">
        <v>42</v>
      </c>
      <c r="J10169" s="121" t="s">
        <v>72</v>
      </c>
      <c r="K10169" s="121" t="s">
        <v>65</v>
      </c>
      <c r="L10169" s="131" t="s">
        <v>32</v>
      </c>
      <c r="M10169" s="120" t="s">
        <v>33</v>
      </c>
      <c r="N10169" s="131">
        <v>44428</v>
      </c>
      <c r="O10169" s="131">
        <v>44630</v>
      </c>
    </row>
    <row r="10170" spans="1:20" ht="27.6">
      <c r="A10170" s="116">
        <v>10170</v>
      </c>
      <c r="B10170" s="129">
        <v>44419</v>
      </c>
      <c r="C10170" s="118">
        <f t="shared" si="475"/>
        <v>8</v>
      </c>
      <c r="D10170" s="120" t="s">
        <v>252</v>
      </c>
      <c r="E10170" s="120" t="s">
        <v>22710</v>
      </c>
      <c r="F10170" s="209" t="s">
        <v>22711</v>
      </c>
      <c r="G10170" s="119" t="s">
        <v>22712</v>
      </c>
      <c r="H10170" s="121" t="s">
        <v>29</v>
      </c>
      <c r="I10170" s="119" t="s">
        <v>30</v>
      </c>
      <c r="J10170" s="121" t="s">
        <v>87</v>
      </c>
      <c r="K10170" s="121" t="s">
        <v>65</v>
      </c>
      <c r="L10170" s="131" t="s">
        <v>32</v>
      </c>
      <c r="M10170" s="120" t="s">
        <v>78</v>
      </c>
    </row>
    <row r="10171" spans="1:20">
      <c r="A10171" s="116">
        <v>10171</v>
      </c>
      <c r="B10171" s="129">
        <v>44419</v>
      </c>
      <c r="C10171" s="118">
        <f t="shared" si="475"/>
        <v>8</v>
      </c>
      <c r="D10171" s="120" t="s">
        <v>252</v>
      </c>
      <c r="E10171" s="120" t="s">
        <v>22713</v>
      </c>
      <c r="F10171" s="209" t="s">
        <v>9960</v>
      </c>
      <c r="G10171" s="119" t="s">
        <v>22714</v>
      </c>
      <c r="H10171" s="121" t="s">
        <v>140</v>
      </c>
      <c r="I10171" s="121" t="s">
        <v>30</v>
      </c>
      <c r="J10171" s="121" t="s">
        <v>31</v>
      </c>
      <c r="K10171" s="121" t="s">
        <v>65</v>
      </c>
      <c r="L10171" s="131" t="s">
        <v>32</v>
      </c>
      <c r="M10171" s="120" t="s">
        <v>78</v>
      </c>
    </row>
    <row r="10172" spans="1:20">
      <c r="A10172" s="116">
        <v>10172</v>
      </c>
      <c r="B10172" s="129">
        <v>44419</v>
      </c>
      <c r="C10172" s="118">
        <f t="shared" si="475"/>
        <v>8</v>
      </c>
      <c r="D10172" s="120" t="s">
        <v>252</v>
      </c>
      <c r="E10172" s="120" t="s">
        <v>22715</v>
      </c>
      <c r="F10172" s="209" t="s">
        <v>22716</v>
      </c>
      <c r="G10172" s="119" t="s">
        <v>21829</v>
      </c>
      <c r="H10172" s="121" t="s">
        <v>140</v>
      </c>
      <c r="I10172" s="121" t="s">
        <v>30</v>
      </c>
      <c r="J10172" s="121" t="s">
        <v>31</v>
      </c>
      <c r="K10172" s="121" t="s">
        <v>65</v>
      </c>
      <c r="L10172" s="131" t="s">
        <v>32</v>
      </c>
      <c r="M10172" s="120" t="s">
        <v>33</v>
      </c>
      <c r="N10172" s="131">
        <v>44421</v>
      </c>
      <c r="S10172" s="120" t="s">
        <v>237</v>
      </c>
      <c r="T10172" s="126">
        <v>44433</v>
      </c>
    </row>
    <row r="10173" spans="1:20">
      <c r="A10173" s="116">
        <v>10173</v>
      </c>
      <c r="B10173" s="129">
        <v>44419</v>
      </c>
      <c r="C10173" s="118">
        <f t="shared" si="475"/>
        <v>8</v>
      </c>
      <c r="D10173" s="120" t="s">
        <v>252</v>
      </c>
      <c r="E10173" s="120" t="s">
        <v>22717</v>
      </c>
      <c r="F10173" s="209" t="s">
        <v>3066</v>
      </c>
      <c r="G10173" s="119" t="s">
        <v>16443</v>
      </c>
      <c r="H10173" s="121" t="s">
        <v>192</v>
      </c>
      <c r="I10173" s="121" t="s">
        <v>30</v>
      </c>
      <c r="J10173" s="121" t="s">
        <v>529</v>
      </c>
      <c r="K10173" s="121" t="s">
        <v>65</v>
      </c>
      <c r="L10173" s="131" t="s">
        <v>32</v>
      </c>
      <c r="M10173" s="120" t="s">
        <v>78</v>
      </c>
    </row>
    <row r="10174" spans="1:20" ht="27.6">
      <c r="A10174" s="116">
        <v>10174</v>
      </c>
      <c r="B10174" s="129">
        <v>44419</v>
      </c>
      <c r="C10174" s="118">
        <f t="shared" si="475"/>
        <v>8</v>
      </c>
      <c r="D10174" s="120" t="s">
        <v>252</v>
      </c>
      <c r="E10174" s="120" t="s">
        <v>22718</v>
      </c>
      <c r="F10174" s="209" t="s">
        <v>22719</v>
      </c>
      <c r="G10174" s="119" t="s">
        <v>8629</v>
      </c>
      <c r="H10174" s="121" t="s">
        <v>177</v>
      </c>
      <c r="I10174" s="119" t="s">
        <v>30</v>
      </c>
      <c r="J10174" s="121" t="s">
        <v>485</v>
      </c>
      <c r="K10174" s="121" t="s">
        <v>65</v>
      </c>
      <c r="L10174" s="131" t="s">
        <v>32</v>
      </c>
      <c r="M10174" s="120" t="s">
        <v>33</v>
      </c>
      <c r="N10174" s="131">
        <v>44428</v>
      </c>
      <c r="O10174" s="131">
        <v>44613</v>
      </c>
    </row>
    <row r="10175" spans="1:20" ht="27.6">
      <c r="A10175" s="116">
        <v>10175</v>
      </c>
      <c r="B10175" s="129">
        <v>44419</v>
      </c>
      <c r="C10175" s="118">
        <f t="shared" si="475"/>
        <v>8</v>
      </c>
      <c r="D10175" s="120" t="s">
        <v>252</v>
      </c>
      <c r="E10175" s="120" t="s">
        <v>22720</v>
      </c>
      <c r="F10175" s="209" t="s">
        <v>22721</v>
      </c>
      <c r="G10175" s="119" t="s">
        <v>22722</v>
      </c>
      <c r="H10175" s="121" t="s">
        <v>140</v>
      </c>
      <c r="I10175" s="119" t="s">
        <v>42</v>
      </c>
      <c r="J10175" s="121" t="s">
        <v>72</v>
      </c>
      <c r="K10175" s="121" t="s">
        <v>65</v>
      </c>
      <c r="L10175" s="131" t="s">
        <v>32</v>
      </c>
      <c r="M10175" s="120" t="s">
        <v>33</v>
      </c>
      <c r="N10175" s="131">
        <v>44441</v>
      </c>
      <c r="O10175" s="131">
        <v>44630</v>
      </c>
    </row>
    <row r="10176" spans="1:20" ht="27.6">
      <c r="A10176" s="116">
        <v>10176</v>
      </c>
      <c r="B10176" s="129">
        <v>44419</v>
      </c>
      <c r="C10176" s="118">
        <f t="shared" si="475"/>
        <v>8</v>
      </c>
      <c r="D10176" s="120" t="s">
        <v>252</v>
      </c>
      <c r="E10176" s="120" t="s">
        <v>22723</v>
      </c>
      <c r="F10176" s="209" t="s">
        <v>22724</v>
      </c>
      <c r="G10176" s="119" t="s">
        <v>12806</v>
      </c>
      <c r="H10176" s="121" t="s">
        <v>53</v>
      </c>
      <c r="I10176" s="121" t="s">
        <v>30</v>
      </c>
      <c r="J10176" s="121" t="s">
        <v>77</v>
      </c>
      <c r="K10176" s="121" t="s">
        <v>65</v>
      </c>
      <c r="L10176" s="131" t="s">
        <v>32</v>
      </c>
      <c r="M10176" s="120" t="s">
        <v>78</v>
      </c>
    </row>
    <row r="10177" spans="1:25" ht="27.6">
      <c r="A10177" s="116">
        <v>10177</v>
      </c>
      <c r="B10177" s="129">
        <v>44419</v>
      </c>
      <c r="C10177" s="118">
        <f t="shared" si="475"/>
        <v>8</v>
      </c>
      <c r="D10177" s="120" t="s">
        <v>252</v>
      </c>
      <c r="E10177" s="120" t="s">
        <v>22725</v>
      </c>
      <c r="F10177" s="209" t="s">
        <v>22726</v>
      </c>
      <c r="G10177" s="119" t="s">
        <v>22727</v>
      </c>
      <c r="H10177" s="121" t="s">
        <v>140</v>
      </c>
      <c r="I10177" s="119" t="s">
        <v>30</v>
      </c>
      <c r="J10177" s="121" t="s">
        <v>87</v>
      </c>
      <c r="K10177" s="121" t="s">
        <v>65</v>
      </c>
      <c r="L10177" s="131" t="s">
        <v>32</v>
      </c>
      <c r="M10177" s="120" t="s">
        <v>78</v>
      </c>
    </row>
    <row r="10178" spans="1:25">
      <c r="A10178" s="116">
        <v>10178</v>
      </c>
      <c r="B10178" s="129">
        <v>44419</v>
      </c>
      <c r="C10178" s="118">
        <f t="shared" si="475"/>
        <v>8</v>
      </c>
      <c r="D10178" s="120" t="s">
        <v>25</v>
      </c>
      <c r="E10178" s="120" t="s">
        <v>22728</v>
      </c>
      <c r="F10178" s="209" t="s">
        <v>22729</v>
      </c>
      <c r="G10178" s="119" t="s">
        <v>7815</v>
      </c>
      <c r="H10178" s="121" t="s">
        <v>41</v>
      </c>
      <c r="I10178" s="119" t="s">
        <v>30</v>
      </c>
      <c r="J10178" s="121" t="s">
        <v>31</v>
      </c>
      <c r="K10178" s="121" t="s">
        <v>65</v>
      </c>
      <c r="L10178" s="131" t="s">
        <v>32</v>
      </c>
      <c r="M10178" s="120" t="s">
        <v>33</v>
      </c>
      <c r="N10178" s="131">
        <v>44446</v>
      </c>
      <c r="O10178" s="131">
        <v>44463</v>
      </c>
      <c r="Y10178" s="116" t="s">
        <v>20161</v>
      </c>
    </row>
    <row r="10179" spans="1:25">
      <c r="A10179" s="116">
        <v>10179</v>
      </c>
      <c r="B10179" s="129">
        <v>44419</v>
      </c>
      <c r="C10179" s="118">
        <f t="shared" si="475"/>
        <v>8</v>
      </c>
      <c r="D10179" s="119" t="s">
        <v>25</v>
      </c>
      <c r="E10179" s="120" t="s">
        <v>22730</v>
      </c>
      <c r="F10179" s="209" t="s">
        <v>22731</v>
      </c>
      <c r="G10179" s="119" t="s">
        <v>21893</v>
      </c>
      <c r="H10179" s="121" t="s">
        <v>97</v>
      </c>
      <c r="I10179" s="119" t="s">
        <v>30</v>
      </c>
      <c r="J10179" s="121" t="s">
        <v>77</v>
      </c>
      <c r="K10179" s="121" t="s">
        <v>65</v>
      </c>
      <c r="L10179" s="131" t="s">
        <v>32</v>
      </c>
      <c r="M10179" s="120" t="s">
        <v>33</v>
      </c>
      <c r="N10179" s="131">
        <v>44425</v>
      </c>
    </row>
    <row r="10180" spans="1:25">
      <c r="A10180" s="116">
        <v>10180</v>
      </c>
      <c r="B10180" s="129">
        <v>44419</v>
      </c>
      <c r="C10180" s="118">
        <f t="shared" si="475"/>
        <v>8</v>
      </c>
      <c r="D10180" s="119" t="s">
        <v>25</v>
      </c>
      <c r="E10180" s="120" t="s">
        <v>22732</v>
      </c>
      <c r="F10180" s="209" t="s">
        <v>22733</v>
      </c>
      <c r="G10180" s="119" t="s">
        <v>22734</v>
      </c>
      <c r="H10180" s="121" t="s">
        <v>29</v>
      </c>
      <c r="I10180" s="119" t="s">
        <v>30</v>
      </c>
      <c r="J10180" s="121" t="s">
        <v>1544</v>
      </c>
      <c r="K10180" s="121" t="s">
        <v>65</v>
      </c>
      <c r="L10180" s="131" t="s">
        <v>32</v>
      </c>
      <c r="M10180" s="120" t="s">
        <v>78</v>
      </c>
    </row>
    <row r="10181" spans="1:25" ht="27.6">
      <c r="A10181" s="116">
        <v>10181</v>
      </c>
      <c r="B10181" s="129">
        <v>44419</v>
      </c>
      <c r="C10181" s="118">
        <f t="shared" si="475"/>
        <v>8</v>
      </c>
      <c r="D10181" s="119" t="s">
        <v>25</v>
      </c>
      <c r="E10181" s="120" t="s">
        <v>22735</v>
      </c>
      <c r="F10181" s="209" t="s">
        <v>22736</v>
      </c>
      <c r="G10181" s="119" t="s">
        <v>1170</v>
      </c>
      <c r="H10181" s="121" t="s">
        <v>97</v>
      </c>
      <c r="I10181" s="119" t="s">
        <v>30</v>
      </c>
      <c r="J10181" s="121" t="s">
        <v>77</v>
      </c>
      <c r="K10181" s="121" t="s">
        <v>65</v>
      </c>
      <c r="L10181" s="131" t="s">
        <v>32</v>
      </c>
      <c r="M10181" s="120" t="s">
        <v>78</v>
      </c>
    </row>
    <row r="10182" spans="1:25" ht="27.6">
      <c r="A10182" s="116">
        <v>10182</v>
      </c>
      <c r="B10182" s="129">
        <v>44419</v>
      </c>
      <c r="C10182" s="118">
        <f t="shared" si="475"/>
        <v>8</v>
      </c>
      <c r="D10182" s="119" t="s">
        <v>25</v>
      </c>
      <c r="E10182" s="120" t="s">
        <v>22737</v>
      </c>
      <c r="F10182" s="209" t="s">
        <v>22738</v>
      </c>
      <c r="G10182" s="119" t="s">
        <v>22739</v>
      </c>
      <c r="H10182" s="121" t="s">
        <v>101</v>
      </c>
      <c r="I10182" s="121" t="s">
        <v>30</v>
      </c>
      <c r="J10182" s="121" t="s">
        <v>77</v>
      </c>
      <c r="K10182" s="121" t="s">
        <v>65</v>
      </c>
      <c r="L10182" s="131" t="s">
        <v>32</v>
      </c>
      <c r="M10182" s="120" t="s">
        <v>78</v>
      </c>
    </row>
    <row r="10183" spans="1:25">
      <c r="A10183" s="116">
        <v>10183</v>
      </c>
      <c r="B10183" s="129">
        <v>44419</v>
      </c>
      <c r="C10183" s="118">
        <f t="shared" si="475"/>
        <v>8</v>
      </c>
      <c r="D10183" s="119" t="s">
        <v>25</v>
      </c>
      <c r="E10183" s="120" t="s">
        <v>22740</v>
      </c>
      <c r="F10183" s="209" t="s">
        <v>22741</v>
      </c>
      <c r="G10183" s="119" t="s">
        <v>22742</v>
      </c>
      <c r="H10183" s="121" t="s">
        <v>1173</v>
      </c>
      <c r="I10183" s="121" t="s">
        <v>63</v>
      </c>
      <c r="J10183" s="121" t="s">
        <v>524</v>
      </c>
      <c r="K10183" s="121" t="s">
        <v>65</v>
      </c>
      <c r="L10183" s="131" t="s">
        <v>32</v>
      </c>
      <c r="M10183" s="120" t="s">
        <v>78</v>
      </c>
    </row>
    <row r="10184" spans="1:25">
      <c r="A10184" s="116">
        <v>10184</v>
      </c>
      <c r="B10184" s="129">
        <v>44419</v>
      </c>
      <c r="C10184" s="118">
        <f t="shared" ref="C10184:C10197" si="476">IF(B10184&lt;&gt;0,MONTH(B10184),0)</f>
        <v>8</v>
      </c>
      <c r="D10184" s="119" t="s">
        <v>25</v>
      </c>
      <c r="E10184" s="120" t="s">
        <v>22743</v>
      </c>
      <c r="F10184" s="209" t="s">
        <v>22744</v>
      </c>
      <c r="G10184" s="119" t="s">
        <v>2623</v>
      </c>
      <c r="H10184" s="121" t="s">
        <v>41</v>
      </c>
      <c r="I10184" s="119" t="s">
        <v>196</v>
      </c>
      <c r="J10184" s="121" t="s">
        <v>375</v>
      </c>
      <c r="K10184" s="121" t="s">
        <v>65</v>
      </c>
      <c r="L10184" s="131" t="s">
        <v>32</v>
      </c>
      <c r="M10184" s="120" t="s">
        <v>78</v>
      </c>
    </row>
    <row r="10185" spans="1:25">
      <c r="A10185" s="116">
        <v>10185</v>
      </c>
      <c r="B10185" s="129">
        <v>44419</v>
      </c>
      <c r="C10185" s="118">
        <f t="shared" si="476"/>
        <v>8</v>
      </c>
      <c r="D10185" s="119" t="s">
        <v>25</v>
      </c>
      <c r="E10185" s="120" t="s">
        <v>22745</v>
      </c>
      <c r="F10185" s="209" t="s">
        <v>473</v>
      </c>
      <c r="G10185" s="119" t="s">
        <v>6643</v>
      </c>
      <c r="H10185" s="121" t="s">
        <v>97</v>
      </c>
      <c r="I10185" s="119" t="s">
        <v>30</v>
      </c>
      <c r="J10185" s="121" t="s">
        <v>77</v>
      </c>
      <c r="K10185" s="121" t="s">
        <v>65</v>
      </c>
      <c r="L10185" s="131" t="s">
        <v>32</v>
      </c>
      <c r="M10185" s="120" t="s">
        <v>78</v>
      </c>
    </row>
    <row r="10186" spans="1:25">
      <c r="A10186" s="116">
        <v>10186</v>
      </c>
      <c r="B10186" s="129">
        <v>44419</v>
      </c>
      <c r="C10186" s="118">
        <f t="shared" si="476"/>
        <v>8</v>
      </c>
      <c r="D10186" s="119" t="s">
        <v>25</v>
      </c>
      <c r="E10186" s="120" t="s">
        <v>22746</v>
      </c>
      <c r="F10186" s="209" t="s">
        <v>22747</v>
      </c>
      <c r="G10186" s="119" t="s">
        <v>22748</v>
      </c>
      <c r="H10186" s="121" t="s">
        <v>53</v>
      </c>
      <c r="I10186" s="119" t="s">
        <v>30</v>
      </c>
      <c r="J10186" s="121" t="s">
        <v>77</v>
      </c>
      <c r="K10186" s="121" t="s">
        <v>65</v>
      </c>
      <c r="L10186" s="131" t="s">
        <v>32</v>
      </c>
      <c r="M10186" s="120" t="s">
        <v>78</v>
      </c>
    </row>
    <row r="10187" spans="1:25">
      <c r="A10187" s="116">
        <v>10187</v>
      </c>
      <c r="B10187" s="129">
        <v>44419</v>
      </c>
      <c r="C10187" s="118">
        <f t="shared" si="476"/>
        <v>8</v>
      </c>
      <c r="D10187" s="119" t="s">
        <v>25</v>
      </c>
      <c r="E10187" s="120" t="s">
        <v>22749</v>
      </c>
      <c r="F10187" s="209" t="s">
        <v>22750</v>
      </c>
      <c r="G10187" s="119" t="s">
        <v>12562</v>
      </c>
      <c r="H10187" s="121" t="s">
        <v>41</v>
      </c>
      <c r="I10187" s="119" t="s">
        <v>42</v>
      </c>
      <c r="J10187" s="121" t="s">
        <v>43</v>
      </c>
      <c r="K10187" s="121" t="s">
        <v>65</v>
      </c>
      <c r="L10187" s="131" t="s">
        <v>32</v>
      </c>
      <c r="M10187" s="120" t="s">
        <v>78</v>
      </c>
    </row>
    <row r="10188" spans="1:25">
      <c r="A10188" s="116">
        <v>10188</v>
      </c>
      <c r="B10188" s="129">
        <v>44419</v>
      </c>
      <c r="C10188" s="118">
        <f t="shared" si="476"/>
        <v>8</v>
      </c>
      <c r="D10188" s="119" t="s">
        <v>25</v>
      </c>
      <c r="E10188" s="120" t="s">
        <v>22751</v>
      </c>
      <c r="F10188" s="209" t="s">
        <v>22752</v>
      </c>
      <c r="G10188" s="130" t="s">
        <v>15561</v>
      </c>
      <c r="H10188" s="121" t="s">
        <v>177</v>
      </c>
      <c r="I10188" s="121" t="s">
        <v>30</v>
      </c>
      <c r="J10188" s="121" t="s">
        <v>7091</v>
      </c>
      <c r="K10188" s="121" t="s">
        <v>65</v>
      </c>
      <c r="L10188" s="131" t="s">
        <v>32</v>
      </c>
      <c r="M10188" s="120" t="s">
        <v>78</v>
      </c>
    </row>
    <row r="10189" spans="1:25">
      <c r="A10189" s="116">
        <v>10189</v>
      </c>
      <c r="B10189" s="129">
        <v>44419</v>
      </c>
      <c r="C10189" s="118">
        <f t="shared" si="476"/>
        <v>8</v>
      </c>
      <c r="D10189" s="119" t="s">
        <v>25</v>
      </c>
      <c r="E10189" s="120" t="s">
        <v>22753</v>
      </c>
      <c r="F10189" s="209" t="s">
        <v>22754</v>
      </c>
      <c r="G10189" s="119" t="s">
        <v>12455</v>
      </c>
      <c r="H10189" s="121" t="s">
        <v>177</v>
      </c>
      <c r="I10189" s="119" t="s">
        <v>30</v>
      </c>
      <c r="J10189" s="121" t="s">
        <v>529</v>
      </c>
      <c r="K10189" s="121" t="s">
        <v>65</v>
      </c>
      <c r="L10189" s="131" t="s">
        <v>32</v>
      </c>
      <c r="M10189" s="120" t="s">
        <v>33</v>
      </c>
      <c r="N10189" s="131">
        <v>44425</v>
      </c>
    </row>
    <row r="10190" spans="1:25">
      <c r="A10190" s="116">
        <v>10190</v>
      </c>
      <c r="B10190" s="129">
        <v>44419</v>
      </c>
      <c r="C10190" s="118">
        <f t="shared" si="476"/>
        <v>8</v>
      </c>
      <c r="D10190" s="120" t="s">
        <v>25</v>
      </c>
      <c r="E10190" s="120" t="s">
        <v>22755</v>
      </c>
      <c r="F10190" s="209" t="s">
        <v>22756</v>
      </c>
      <c r="G10190" s="119" t="s">
        <v>2825</v>
      </c>
      <c r="H10190" s="121" t="s">
        <v>1173</v>
      </c>
      <c r="I10190" s="119" t="s">
        <v>30</v>
      </c>
      <c r="J10190" s="121" t="s">
        <v>87</v>
      </c>
      <c r="K10190" s="121" t="s">
        <v>65</v>
      </c>
      <c r="L10190" s="131" t="s">
        <v>32</v>
      </c>
      <c r="M10190" s="120" t="s">
        <v>33</v>
      </c>
      <c r="N10190" s="131">
        <v>43489</v>
      </c>
      <c r="O10190" s="131">
        <v>44441</v>
      </c>
      <c r="Q10190" s="118">
        <v>1</v>
      </c>
      <c r="R10190" s="118">
        <f ca="1">TODAY()-O10190</f>
        <v>237</v>
      </c>
      <c r="S10190" s="120" t="s">
        <v>486</v>
      </c>
    </row>
    <row r="10191" spans="1:25" ht="27.6">
      <c r="A10191" s="116">
        <v>10191</v>
      </c>
      <c r="B10191" s="129">
        <v>44419</v>
      </c>
      <c r="C10191" s="118">
        <f t="shared" si="476"/>
        <v>8</v>
      </c>
      <c r="D10191" s="120" t="s">
        <v>25</v>
      </c>
      <c r="E10191" s="120" t="s">
        <v>22757</v>
      </c>
      <c r="F10191" s="209" t="s">
        <v>22758</v>
      </c>
      <c r="G10191" s="119" t="s">
        <v>6476</v>
      </c>
      <c r="H10191" s="121" t="s">
        <v>1173</v>
      </c>
      <c r="I10191" s="119" t="s">
        <v>30</v>
      </c>
      <c r="J10191" s="121" t="s">
        <v>7091</v>
      </c>
      <c r="K10191" s="121" t="s">
        <v>65</v>
      </c>
      <c r="L10191" s="131" t="s">
        <v>32</v>
      </c>
      <c r="M10191" s="120" t="s">
        <v>78</v>
      </c>
    </row>
    <row r="10192" spans="1:25">
      <c r="A10192" s="116">
        <v>10192</v>
      </c>
      <c r="B10192" s="129">
        <v>44419</v>
      </c>
      <c r="C10192" s="118">
        <f t="shared" si="476"/>
        <v>8</v>
      </c>
      <c r="D10192" s="120" t="s">
        <v>25</v>
      </c>
      <c r="E10192" s="120" t="s">
        <v>22759</v>
      </c>
      <c r="F10192" s="209" t="s">
        <v>22760</v>
      </c>
      <c r="G10192" s="119" t="s">
        <v>2825</v>
      </c>
      <c r="H10192" s="121" t="s">
        <v>1173</v>
      </c>
      <c r="I10192" s="121" t="s">
        <v>30</v>
      </c>
      <c r="J10192" s="121" t="s">
        <v>77</v>
      </c>
      <c r="K10192" s="121" t="s">
        <v>65</v>
      </c>
      <c r="L10192" s="131" t="s">
        <v>32</v>
      </c>
      <c r="M10192" s="120" t="s">
        <v>33</v>
      </c>
      <c r="N10192" s="131">
        <v>44503</v>
      </c>
    </row>
    <row r="10193" spans="1:25">
      <c r="A10193" s="116">
        <v>10193</v>
      </c>
      <c r="B10193" s="129">
        <v>44419</v>
      </c>
      <c r="C10193" s="118">
        <f t="shared" si="476"/>
        <v>8</v>
      </c>
      <c r="D10193" s="120" t="s">
        <v>25</v>
      </c>
      <c r="E10193" s="120" t="s">
        <v>22761</v>
      </c>
      <c r="F10193" s="209" t="s">
        <v>13865</v>
      </c>
      <c r="G10193" s="119" t="s">
        <v>22762</v>
      </c>
      <c r="H10193" s="121" t="s">
        <v>192</v>
      </c>
      <c r="I10193" s="119" t="s">
        <v>30</v>
      </c>
      <c r="J10193" s="121" t="s">
        <v>1540</v>
      </c>
      <c r="K10193" s="121" t="s">
        <v>65</v>
      </c>
      <c r="L10193" s="131" t="s">
        <v>32</v>
      </c>
      <c r="M10193" s="120" t="s">
        <v>78</v>
      </c>
    </row>
    <row r="10194" spans="1:25">
      <c r="A10194" s="116">
        <v>10194</v>
      </c>
      <c r="B10194" s="129">
        <v>44419</v>
      </c>
      <c r="C10194" s="118">
        <f t="shared" si="476"/>
        <v>8</v>
      </c>
      <c r="D10194" s="120" t="s">
        <v>25</v>
      </c>
      <c r="E10194" s="120" t="s">
        <v>22763</v>
      </c>
      <c r="F10194" s="209" t="s">
        <v>22764</v>
      </c>
      <c r="G10194" s="119" t="s">
        <v>22765</v>
      </c>
      <c r="H10194" s="121" t="s">
        <v>140</v>
      </c>
      <c r="I10194" s="119" t="s">
        <v>30</v>
      </c>
      <c r="J10194" s="121" t="s">
        <v>435</v>
      </c>
      <c r="K10194" s="121" t="s">
        <v>65</v>
      </c>
      <c r="L10194" s="131" t="s">
        <v>32</v>
      </c>
      <c r="M10194" s="120" t="s">
        <v>78</v>
      </c>
    </row>
    <row r="10195" spans="1:25">
      <c r="A10195" s="116">
        <v>10195</v>
      </c>
      <c r="B10195" s="129">
        <v>44419</v>
      </c>
      <c r="C10195" s="118">
        <f t="shared" si="476"/>
        <v>8</v>
      </c>
      <c r="D10195" s="120" t="s">
        <v>25</v>
      </c>
      <c r="E10195" s="120" t="s">
        <v>22766</v>
      </c>
      <c r="F10195" s="209" t="s">
        <v>6793</v>
      </c>
      <c r="G10195" s="119" t="s">
        <v>22767</v>
      </c>
      <c r="H10195" s="121" t="s">
        <v>29</v>
      </c>
      <c r="I10195" s="119" t="s">
        <v>30</v>
      </c>
      <c r="J10195" s="121" t="s">
        <v>9857</v>
      </c>
      <c r="K10195" s="121" t="s">
        <v>65</v>
      </c>
      <c r="L10195" s="131" t="s">
        <v>32</v>
      </c>
      <c r="M10195" s="120" t="s">
        <v>78</v>
      </c>
    </row>
    <row r="10196" spans="1:25">
      <c r="A10196" s="116">
        <v>10196</v>
      </c>
      <c r="B10196" s="129">
        <v>44419</v>
      </c>
      <c r="C10196" s="118">
        <f t="shared" si="476"/>
        <v>8</v>
      </c>
      <c r="D10196" s="120" t="s">
        <v>25</v>
      </c>
      <c r="E10196" s="120" t="s">
        <v>22768</v>
      </c>
      <c r="F10196" s="209" t="s">
        <v>20111</v>
      </c>
      <c r="G10196" s="121" t="s">
        <v>2825</v>
      </c>
      <c r="H10196" s="121" t="s">
        <v>1173</v>
      </c>
      <c r="I10196" s="121" t="s">
        <v>30</v>
      </c>
      <c r="J10196" s="121" t="s">
        <v>7142</v>
      </c>
      <c r="K10196" s="121" t="s">
        <v>65</v>
      </c>
      <c r="L10196" s="131" t="s">
        <v>32</v>
      </c>
      <c r="M10196" s="120" t="s">
        <v>78</v>
      </c>
    </row>
    <row r="10197" spans="1:25">
      <c r="A10197" s="116">
        <v>10197</v>
      </c>
      <c r="B10197" s="129">
        <v>44419</v>
      </c>
      <c r="C10197" s="118">
        <f t="shared" si="476"/>
        <v>8</v>
      </c>
      <c r="D10197" s="120" t="s">
        <v>25</v>
      </c>
      <c r="E10197" s="120" t="s">
        <v>22769</v>
      </c>
      <c r="F10197" s="209" t="s">
        <v>22770</v>
      </c>
      <c r="G10197" s="119" t="s">
        <v>4956</v>
      </c>
      <c r="H10197" s="121" t="s">
        <v>53</v>
      </c>
      <c r="I10197" s="119" t="s">
        <v>30</v>
      </c>
      <c r="J10197" s="121" t="s">
        <v>87</v>
      </c>
      <c r="K10197" s="121" t="s">
        <v>65</v>
      </c>
      <c r="L10197" s="131" t="s">
        <v>32</v>
      </c>
      <c r="M10197" s="120" t="s">
        <v>33</v>
      </c>
      <c r="N10197" s="131">
        <v>44431</v>
      </c>
      <c r="O10197" s="131">
        <v>44441</v>
      </c>
    </row>
    <row r="10198" spans="1:25" ht="27.6">
      <c r="A10198" s="116">
        <v>10198</v>
      </c>
      <c r="B10198" s="129">
        <v>44477</v>
      </c>
      <c r="D10198" s="120" t="s">
        <v>580</v>
      </c>
      <c r="E10198" s="120" t="s">
        <v>22771</v>
      </c>
      <c r="F10198" s="209" t="s">
        <v>22772</v>
      </c>
      <c r="G10198" s="119" t="s">
        <v>21497</v>
      </c>
      <c r="H10198" s="121" t="s">
        <v>29</v>
      </c>
      <c r="I10198" s="119" t="s">
        <v>42</v>
      </c>
      <c r="J10198" s="121" t="s">
        <v>91</v>
      </c>
      <c r="K10198" s="121" t="s">
        <v>584</v>
      </c>
      <c r="L10198" s="157" t="s">
        <v>32</v>
      </c>
      <c r="M10198" s="120" t="s">
        <v>78</v>
      </c>
    </row>
    <row r="10199" spans="1:25" ht="27.6">
      <c r="A10199" s="116">
        <v>10199</v>
      </c>
      <c r="B10199" s="129">
        <v>44419</v>
      </c>
      <c r="C10199" s="118">
        <f t="shared" ref="C10199:C10230" si="477">IF(B10199&lt;&gt;0,MONTH(B10199),0)</f>
        <v>8</v>
      </c>
      <c r="D10199" s="120" t="s">
        <v>25</v>
      </c>
      <c r="E10199" s="120" t="s">
        <v>22773</v>
      </c>
      <c r="F10199" s="209" t="s">
        <v>22774</v>
      </c>
      <c r="G10199" s="119" t="s">
        <v>22775</v>
      </c>
      <c r="H10199" s="121" t="s">
        <v>140</v>
      </c>
      <c r="I10199" s="119" t="s">
        <v>42</v>
      </c>
      <c r="J10199" s="121" t="s">
        <v>1720</v>
      </c>
      <c r="K10199" s="121" t="s">
        <v>65</v>
      </c>
      <c r="L10199" s="131" t="s">
        <v>32</v>
      </c>
      <c r="M10199" s="120" t="s">
        <v>78</v>
      </c>
    </row>
    <row r="10200" spans="1:25">
      <c r="A10200" s="116">
        <v>10200</v>
      </c>
      <c r="B10200" s="129">
        <v>44419</v>
      </c>
      <c r="C10200" s="118">
        <f t="shared" si="477"/>
        <v>8</v>
      </c>
      <c r="D10200" s="120" t="s">
        <v>25</v>
      </c>
      <c r="E10200" s="120" t="s">
        <v>22776</v>
      </c>
      <c r="F10200" s="209" t="s">
        <v>22777</v>
      </c>
      <c r="G10200" s="119" t="s">
        <v>22778</v>
      </c>
      <c r="H10200" s="121" t="s">
        <v>160</v>
      </c>
      <c r="I10200" s="121" t="s">
        <v>42</v>
      </c>
      <c r="J10200" s="121" t="s">
        <v>246</v>
      </c>
      <c r="K10200" s="121" t="s">
        <v>65</v>
      </c>
      <c r="L10200" s="131" t="s">
        <v>32</v>
      </c>
      <c r="M10200" s="120" t="s">
        <v>33</v>
      </c>
      <c r="N10200" s="131">
        <v>44425</v>
      </c>
      <c r="O10200" s="131">
        <v>44441</v>
      </c>
    </row>
    <row r="10201" spans="1:25">
      <c r="A10201" s="116">
        <v>10201</v>
      </c>
      <c r="B10201" s="129">
        <v>44419</v>
      </c>
      <c r="C10201" s="118">
        <f t="shared" si="477"/>
        <v>8</v>
      </c>
      <c r="D10201" s="120" t="s">
        <v>25</v>
      </c>
      <c r="E10201" s="120" t="s">
        <v>22779</v>
      </c>
      <c r="F10201" s="209" t="s">
        <v>22780</v>
      </c>
      <c r="G10201" s="119" t="s">
        <v>3304</v>
      </c>
      <c r="H10201" s="121" t="s">
        <v>53</v>
      </c>
      <c r="I10201" s="119" t="s">
        <v>42</v>
      </c>
      <c r="J10201" s="121" t="s">
        <v>22781</v>
      </c>
      <c r="K10201" s="121" t="s">
        <v>65</v>
      </c>
      <c r="L10201" s="131" t="s">
        <v>32</v>
      </c>
      <c r="M10201" s="120" t="s">
        <v>78</v>
      </c>
    </row>
    <row r="10202" spans="1:25">
      <c r="A10202" s="116">
        <v>10202</v>
      </c>
      <c r="B10202" s="129">
        <v>44419</v>
      </c>
      <c r="C10202" s="118">
        <f t="shared" si="477"/>
        <v>8</v>
      </c>
      <c r="D10202" s="120" t="s">
        <v>25</v>
      </c>
      <c r="E10202" s="120" t="s">
        <v>22782</v>
      </c>
      <c r="F10202" s="209" t="s">
        <v>22783</v>
      </c>
      <c r="G10202" s="119" t="s">
        <v>22784</v>
      </c>
      <c r="H10202" s="121" t="s">
        <v>53</v>
      </c>
      <c r="I10202" s="121" t="s">
        <v>63</v>
      </c>
      <c r="J10202" s="121" t="s">
        <v>328</v>
      </c>
      <c r="K10202" s="121" t="s">
        <v>65</v>
      </c>
      <c r="L10202" s="131" t="s">
        <v>32</v>
      </c>
      <c r="M10202" s="120" t="s">
        <v>33</v>
      </c>
      <c r="N10202" s="131">
        <v>44432</v>
      </c>
      <c r="O10202" s="131">
        <v>44441</v>
      </c>
    </row>
    <row r="10203" spans="1:25" ht="27.6">
      <c r="A10203" s="116">
        <v>10203</v>
      </c>
      <c r="B10203" s="129">
        <v>44419</v>
      </c>
      <c r="C10203" s="118">
        <f t="shared" si="477"/>
        <v>8</v>
      </c>
      <c r="D10203" s="120" t="s">
        <v>25</v>
      </c>
      <c r="E10203" s="120" t="s">
        <v>22785</v>
      </c>
      <c r="F10203" s="209" t="s">
        <v>22786</v>
      </c>
      <c r="G10203" s="119" t="s">
        <v>22787</v>
      </c>
      <c r="H10203" s="121" t="s">
        <v>1173</v>
      </c>
      <c r="I10203" s="119" t="s">
        <v>30</v>
      </c>
      <c r="J10203" s="121" t="s">
        <v>435</v>
      </c>
      <c r="K10203" s="121" t="s">
        <v>65</v>
      </c>
      <c r="L10203" s="131" t="s">
        <v>32</v>
      </c>
      <c r="M10203" s="120" t="s">
        <v>78</v>
      </c>
    </row>
    <row r="10204" spans="1:25">
      <c r="A10204" s="116">
        <v>10204</v>
      </c>
      <c r="B10204" s="129">
        <v>44419</v>
      </c>
      <c r="C10204" s="118">
        <f t="shared" si="477"/>
        <v>8</v>
      </c>
      <c r="D10204" s="120" t="s">
        <v>25</v>
      </c>
      <c r="E10204" s="120" t="s">
        <v>22788</v>
      </c>
      <c r="F10204" s="209" t="s">
        <v>22789</v>
      </c>
      <c r="G10204" s="119" t="s">
        <v>22790</v>
      </c>
      <c r="H10204" s="121" t="s">
        <v>29</v>
      </c>
      <c r="I10204" s="121" t="s">
        <v>63</v>
      </c>
      <c r="J10204" s="121" t="s">
        <v>328</v>
      </c>
      <c r="K10204" s="121" t="s">
        <v>65</v>
      </c>
      <c r="L10204" s="131" t="s">
        <v>32</v>
      </c>
      <c r="M10204" s="120" t="s">
        <v>33</v>
      </c>
      <c r="N10204" s="131">
        <v>44432</v>
      </c>
      <c r="O10204" s="131">
        <v>44441</v>
      </c>
    </row>
    <row r="10205" spans="1:25">
      <c r="A10205" s="116">
        <v>10205</v>
      </c>
      <c r="B10205" s="129">
        <v>44419</v>
      </c>
      <c r="C10205" s="118">
        <f t="shared" si="477"/>
        <v>8</v>
      </c>
      <c r="D10205" s="120" t="s">
        <v>25</v>
      </c>
      <c r="E10205" s="120" t="s">
        <v>22791</v>
      </c>
      <c r="F10205" s="209" t="s">
        <v>22792</v>
      </c>
      <c r="G10205" s="119" t="s">
        <v>22793</v>
      </c>
      <c r="H10205" s="121" t="s">
        <v>29</v>
      </c>
      <c r="I10205" s="121" t="s">
        <v>63</v>
      </c>
      <c r="J10205" s="121" t="s">
        <v>601</v>
      </c>
      <c r="K10205" s="121" t="s">
        <v>65</v>
      </c>
      <c r="L10205" s="131" t="s">
        <v>32</v>
      </c>
      <c r="M10205" s="120" t="s">
        <v>33</v>
      </c>
      <c r="N10205" s="131">
        <v>44468</v>
      </c>
      <c r="O10205" s="131">
        <v>44468</v>
      </c>
      <c r="S10205" s="120" t="s">
        <v>237</v>
      </c>
    </row>
    <row r="10206" spans="1:25">
      <c r="A10206" s="116">
        <v>10206</v>
      </c>
      <c r="B10206" s="129">
        <v>44419</v>
      </c>
      <c r="C10206" s="118">
        <f t="shared" si="477"/>
        <v>8</v>
      </c>
      <c r="D10206" s="120" t="s">
        <v>25</v>
      </c>
      <c r="E10206" s="120" t="s">
        <v>22794</v>
      </c>
      <c r="F10206" s="209" t="s">
        <v>22795</v>
      </c>
      <c r="G10206" s="119" t="s">
        <v>22790</v>
      </c>
      <c r="H10206" s="121" t="s">
        <v>29</v>
      </c>
      <c r="I10206" s="119" t="s">
        <v>30</v>
      </c>
      <c r="J10206" s="121" t="s">
        <v>435</v>
      </c>
      <c r="K10206" s="121" t="s">
        <v>65</v>
      </c>
      <c r="L10206" s="131" t="s">
        <v>32</v>
      </c>
      <c r="M10206" s="120" t="s">
        <v>33</v>
      </c>
      <c r="N10206" s="131">
        <v>44425</v>
      </c>
      <c r="S10206" s="120" t="s">
        <v>92</v>
      </c>
      <c r="Y10206" s="116" t="s">
        <v>22796</v>
      </c>
    </row>
    <row r="10207" spans="1:25">
      <c r="A10207" s="116">
        <v>10207</v>
      </c>
      <c r="B10207" s="129">
        <v>44419</v>
      </c>
      <c r="C10207" s="118">
        <f t="shared" si="477"/>
        <v>8</v>
      </c>
      <c r="D10207" s="120" t="s">
        <v>25</v>
      </c>
      <c r="E10207" s="120" t="s">
        <v>22797</v>
      </c>
      <c r="F10207" s="209" t="s">
        <v>22798</v>
      </c>
      <c r="G10207" s="119" t="s">
        <v>22799</v>
      </c>
      <c r="H10207" s="121" t="s">
        <v>29</v>
      </c>
      <c r="I10207" s="121" t="s">
        <v>30</v>
      </c>
      <c r="J10207" s="121" t="s">
        <v>435</v>
      </c>
      <c r="K10207" s="121" t="s">
        <v>65</v>
      </c>
      <c r="L10207" s="131" t="s">
        <v>32</v>
      </c>
      <c r="M10207" s="120" t="s">
        <v>78</v>
      </c>
    </row>
    <row r="10208" spans="1:25" ht="27.6">
      <c r="A10208" s="116">
        <v>10208</v>
      </c>
      <c r="B10208" s="129">
        <v>44419</v>
      </c>
      <c r="C10208" s="118">
        <f t="shared" si="477"/>
        <v>8</v>
      </c>
      <c r="D10208" s="120" t="s">
        <v>25</v>
      </c>
      <c r="E10208" s="120" t="s">
        <v>22800</v>
      </c>
      <c r="F10208" s="209" t="s">
        <v>22801</v>
      </c>
      <c r="G10208" s="119" t="s">
        <v>371</v>
      </c>
      <c r="H10208" s="121" t="s">
        <v>53</v>
      </c>
      <c r="I10208" s="119" t="s">
        <v>30</v>
      </c>
      <c r="J10208" s="121" t="s">
        <v>1540</v>
      </c>
      <c r="K10208" s="121" t="s">
        <v>65</v>
      </c>
      <c r="L10208" s="131" t="s">
        <v>32</v>
      </c>
      <c r="M10208" s="120" t="s">
        <v>33</v>
      </c>
      <c r="N10208" s="131">
        <v>44425</v>
      </c>
      <c r="O10208" s="131">
        <v>44441</v>
      </c>
    </row>
    <row r="10209" spans="1:25">
      <c r="A10209" s="116">
        <v>10209</v>
      </c>
      <c r="B10209" s="129">
        <v>44419</v>
      </c>
      <c r="C10209" s="118">
        <f t="shared" si="477"/>
        <v>8</v>
      </c>
      <c r="D10209" s="120" t="s">
        <v>25</v>
      </c>
      <c r="E10209" s="120" t="s">
        <v>22802</v>
      </c>
      <c r="F10209" s="209" t="s">
        <v>22803</v>
      </c>
      <c r="G10209" s="119" t="s">
        <v>22804</v>
      </c>
      <c r="H10209" s="121" t="s">
        <v>53</v>
      </c>
      <c r="I10209" s="121" t="s">
        <v>42</v>
      </c>
      <c r="J10209" s="121" t="s">
        <v>72</v>
      </c>
      <c r="K10209" s="121" t="s">
        <v>65</v>
      </c>
      <c r="L10209" s="131" t="s">
        <v>32</v>
      </c>
      <c r="M10209" s="120" t="s">
        <v>78</v>
      </c>
    </row>
    <row r="10210" spans="1:25" ht="27.6">
      <c r="A10210" s="116">
        <v>10210</v>
      </c>
      <c r="B10210" s="129">
        <v>44419</v>
      </c>
      <c r="C10210" s="118">
        <f t="shared" si="477"/>
        <v>8</v>
      </c>
      <c r="D10210" s="120" t="s">
        <v>25</v>
      </c>
      <c r="E10210" s="120" t="s">
        <v>22805</v>
      </c>
      <c r="F10210" s="209" t="s">
        <v>22806</v>
      </c>
      <c r="G10210" s="119" t="s">
        <v>9415</v>
      </c>
      <c r="H10210" s="121" t="s">
        <v>29</v>
      </c>
      <c r="I10210" s="119" t="s">
        <v>30</v>
      </c>
      <c r="J10210" s="121" t="s">
        <v>77</v>
      </c>
      <c r="K10210" s="121" t="s">
        <v>65</v>
      </c>
      <c r="L10210" s="131" t="s">
        <v>32</v>
      </c>
      <c r="M10210" s="120" t="s">
        <v>33</v>
      </c>
      <c r="O10210" s="131">
        <v>44419</v>
      </c>
      <c r="S10210" s="120" t="s">
        <v>92</v>
      </c>
      <c r="T10210" s="126">
        <v>44424</v>
      </c>
      <c r="Y10210" s="116" t="s">
        <v>22807</v>
      </c>
    </row>
    <row r="10211" spans="1:25">
      <c r="A10211" s="116">
        <v>10211</v>
      </c>
      <c r="B10211" s="129">
        <v>44420</v>
      </c>
      <c r="C10211" s="118">
        <f t="shared" si="477"/>
        <v>8</v>
      </c>
      <c r="D10211" s="120" t="s">
        <v>252</v>
      </c>
      <c r="E10211" s="120" t="s">
        <v>22808</v>
      </c>
      <c r="F10211" s="209" t="s">
        <v>122</v>
      </c>
      <c r="G10211" s="119" t="s">
        <v>22809</v>
      </c>
      <c r="H10211" s="121" t="s">
        <v>53</v>
      </c>
      <c r="I10211" s="119" t="s">
        <v>42</v>
      </c>
      <c r="J10211" s="121" t="s">
        <v>319</v>
      </c>
      <c r="K10211" s="121" t="s">
        <v>584</v>
      </c>
      <c r="L10211" s="131" t="s">
        <v>32</v>
      </c>
      <c r="M10211" s="120" t="s">
        <v>78</v>
      </c>
    </row>
    <row r="10212" spans="1:25" ht="27.6">
      <c r="A10212" s="116">
        <v>10212</v>
      </c>
      <c r="B10212" s="129">
        <v>44420</v>
      </c>
      <c r="C10212" s="118">
        <f t="shared" si="477"/>
        <v>8</v>
      </c>
      <c r="D10212" s="120" t="s">
        <v>252</v>
      </c>
      <c r="E10212" s="120" t="s">
        <v>22810</v>
      </c>
      <c r="F10212" s="209" t="s">
        <v>22811</v>
      </c>
      <c r="G10212" s="119" t="s">
        <v>12536</v>
      </c>
      <c r="H10212" s="121" t="s">
        <v>140</v>
      </c>
      <c r="I10212" s="119" t="s">
        <v>30</v>
      </c>
      <c r="J10212" s="121" t="s">
        <v>1544</v>
      </c>
      <c r="K10212" s="121" t="s">
        <v>584</v>
      </c>
      <c r="L10212" s="131" t="s">
        <v>32</v>
      </c>
      <c r="M10212" s="120" t="s">
        <v>33</v>
      </c>
      <c r="N10212" s="131">
        <v>44421</v>
      </c>
      <c r="O10212" s="131">
        <v>44459</v>
      </c>
    </row>
    <row r="10213" spans="1:25">
      <c r="A10213" s="116">
        <v>10213</v>
      </c>
      <c r="B10213" s="129">
        <v>44601</v>
      </c>
      <c r="C10213" s="118">
        <f t="shared" si="477"/>
        <v>2</v>
      </c>
      <c r="D10213" s="120" t="s">
        <v>252</v>
      </c>
      <c r="E10213" s="120" t="s">
        <v>22812</v>
      </c>
      <c r="F10213" s="209" t="s">
        <v>783</v>
      </c>
      <c r="G10213" s="119" t="s">
        <v>5375</v>
      </c>
      <c r="H10213" s="121" t="s">
        <v>29</v>
      </c>
      <c r="I10213" s="121" t="s">
        <v>42</v>
      </c>
      <c r="J10213" s="121" t="s">
        <v>72</v>
      </c>
      <c r="K10213" s="121" t="s">
        <v>40503</v>
      </c>
      <c r="L10213" s="131" t="s">
        <v>32</v>
      </c>
      <c r="M10213" s="120" t="s">
        <v>78</v>
      </c>
    </row>
    <row r="10214" spans="1:25">
      <c r="A10214" s="116">
        <v>10214</v>
      </c>
      <c r="B10214" s="129">
        <v>44420</v>
      </c>
      <c r="C10214" s="118">
        <f t="shared" si="477"/>
        <v>8</v>
      </c>
      <c r="D10214" s="120" t="s">
        <v>252</v>
      </c>
      <c r="E10214" s="120" t="s">
        <v>22813</v>
      </c>
      <c r="F10214" s="209" t="s">
        <v>2439</v>
      </c>
      <c r="G10214" s="119" t="s">
        <v>22814</v>
      </c>
      <c r="H10214" s="121" t="s">
        <v>53</v>
      </c>
      <c r="I10214" s="119" t="s">
        <v>30</v>
      </c>
      <c r="J10214" s="121" t="s">
        <v>3749</v>
      </c>
      <c r="K10214" s="121" t="s">
        <v>584</v>
      </c>
      <c r="L10214" s="131" t="s">
        <v>32</v>
      </c>
      <c r="M10214" s="120" t="s">
        <v>78</v>
      </c>
    </row>
    <row r="10215" spans="1:25">
      <c r="A10215" s="116">
        <v>10215</v>
      </c>
      <c r="B10215" s="129">
        <v>44420</v>
      </c>
      <c r="C10215" s="118">
        <f t="shared" si="477"/>
        <v>8</v>
      </c>
      <c r="D10215" s="120" t="s">
        <v>252</v>
      </c>
      <c r="E10215" s="120" t="s">
        <v>22815</v>
      </c>
      <c r="F10215" s="209" t="s">
        <v>22816</v>
      </c>
      <c r="G10215" s="119" t="s">
        <v>10906</v>
      </c>
      <c r="H10215" s="121" t="s">
        <v>53</v>
      </c>
      <c r="I10215" s="119" t="s">
        <v>30</v>
      </c>
      <c r="J10215" s="121" t="s">
        <v>7280</v>
      </c>
      <c r="K10215" s="121" t="s">
        <v>584</v>
      </c>
      <c r="L10215" s="131" t="s">
        <v>32</v>
      </c>
      <c r="M10215" s="120" t="s">
        <v>33</v>
      </c>
      <c r="N10215" s="131">
        <v>44421</v>
      </c>
      <c r="O10215" s="131">
        <v>44509</v>
      </c>
    </row>
    <row r="10216" spans="1:25">
      <c r="A10216" s="116">
        <v>10216</v>
      </c>
      <c r="B10216" s="129">
        <v>44420</v>
      </c>
      <c r="C10216" s="118">
        <f t="shared" si="477"/>
        <v>8</v>
      </c>
      <c r="D10216" s="120" t="s">
        <v>252</v>
      </c>
      <c r="E10216" s="120" t="s">
        <v>22817</v>
      </c>
      <c r="F10216" s="209" t="s">
        <v>9174</v>
      </c>
      <c r="G10216" s="119" t="s">
        <v>22818</v>
      </c>
      <c r="H10216" s="121" t="s">
        <v>192</v>
      </c>
      <c r="I10216" s="121" t="s">
        <v>30</v>
      </c>
      <c r="J10216" s="121" t="s">
        <v>77</v>
      </c>
      <c r="K10216" s="121" t="s">
        <v>584</v>
      </c>
      <c r="L10216" s="131" t="s">
        <v>32</v>
      </c>
      <c r="M10216" s="120" t="s">
        <v>78</v>
      </c>
    </row>
    <row r="10217" spans="1:25" ht="27.6">
      <c r="A10217" s="116">
        <v>10217</v>
      </c>
      <c r="B10217" s="129">
        <v>44420</v>
      </c>
      <c r="C10217" s="118">
        <f t="shared" si="477"/>
        <v>8</v>
      </c>
      <c r="D10217" s="120" t="s">
        <v>252</v>
      </c>
      <c r="E10217" s="120" t="s">
        <v>22819</v>
      </c>
      <c r="F10217" s="209" t="s">
        <v>22820</v>
      </c>
      <c r="G10217" s="119" t="s">
        <v>1309</v>
      </c>
      <c r="H10217" s="121" t="s">
        <v>86</v>
      </c>
      <c r="I10217" s="121" t="s">
        <v>30</v>
      </c>
      <c r="J10217" s="121" t="s">
        <v>77</v>
      </c>
      <c r="K10217" s="121" t="s">
        <v>584</v>
      </c>
      <c r="L10217" s="131" t="s">
        <v>32</v>
      </c>
      <c r="M10217" s="120" t="s">
        <v>78</v>
      </c>
    </row>
    <row r="10218" spans="1:25">
      <c r="A10218" s="116">
        <v>10218</v>
      </c>
      <c r="B10218" s="129">
        <v>44420</v>
      </c>
      <c r="C10218" s="118">
        <f t="shared" si="477"/>
        <v>8</v>
      </c>
      <c r="D10218" s="120" t="s">
        <v>252</v>
      </c>
      <c r="E10218" s="120" t="s">
        <v>22821</v>
      </c>
      <c r="F10218" s="209" t="s">
        <v>22822</v>
      </c>
      <c r="G10218" s="119" t="s">
        <v>8629</v>
      </c>
      <c r="H10218" s="121" t="s">
        <v>177</v>
      </c>
      <c r="I10218" s="119" t="s">
        <v>30</v>
      </c>
      <c r="J10218" s="121" t="s">
        <v>77</v>
      </c>
      <c r="K10218" s="121" t="s">
        <v>584</v>
      </c>
      <c r="L10218" s="131" t="s">
        <v>32</v>
      </c>
      <c r="M10218" s="120" t="s">
        <v>33</v>
      </c>
      <c r="N10218" s="131">
        <v>44431</v>
      </c>
      <c r="O10218" s="131">
        <v>44462</v>
      </c>
    </row>
    <row r="10219" spans="1:25">
      <c r="A10219" s="116">
        <v>10219</v>
      </c>
      <c r="B10219" s="129">
        <v>44420</v>
      </c>
      <c r="C10219" s="118">
        <f t="shared" si="477"/>
        <v>8</v>
      </c>
      <c r="D10219" s="120" t="s">
        <v>252</v>
      </c>
      <c r="E10219" s="120" t="s">
        <v>22823</v>
      </c>
      <c r="F10219" s="209" t="s">
        <v>5062</v>
      </c>
      <c r="G10219" s="119" t="s">
        <v>22824</v>
      </c>
      <c r="H10219" s="121" t="s">
        <v>177</v>
      </c>
      <c r="I10219" s="121" t="s">
        <v>30</v>
      </c>
      <c r="J10219" s="121" t="s">
        <v>87</v>
      </c>
      <c r="K10219" s="121" t="s">
        <v>584</v>
      </c>
      <c r="L10219" s="131" t="s">
        <v>32</v>
      </c>
      <c r="M10219" s="120" t="s">
        <v>33</v>
      </c>
      <c r="N10219" s="131">
        <v>44487</v>
      </c>
      <c r="O10219" s="131">
        <v>44508</v>
      </c>
      <c r="S10219" s="120" t="s">
        <v>135</v>
      </c>
      <c r="T10219" s="126">
        <v>44509</v>
      </c>
    </row>
    <row r="10220" spans="1:25">
      <c r="A10220" s="116">
        <v>10220</v>
      </c>
      <c r="B10220" s="129">
        <v>44420</v>
      </c>
      <c r="C10220" s="118">
        <f t="shared" si="477"/>
        <v>8</v>
      </c>
      <c r="D10220" s="120" t="s">
        <v>252</v>
      </c>
      <c r="E10220" s="120" t="s">
        <v>22825</v>
      </c>
      <c r="F10220" s="209" t="s">
        <v>22826</v>
      </c>
      <c r="G10220" s="119" t="s">
        <v>22827</v>
      </c>
      <c r="H10220" s="121" t="s">
        <v>140</v>
      </c>
      <c r="I10220" s="121" t="s">
        <v>30</v>
      </c>
      <c r="J10220" s="121" t="s">
        <v>87</v>
      </c>
      <c r="K10220" s="121" t="s">
        <v>584</v>
      </c>
      <c r="L10220" s="131" t="s">
        <v>32</v>
      </c>
      <c r="M10220" s="120" t="s">
        <v>78</v>
      </c>
    </row>
    <row r="10221" spans="1:25">
      <c r="A10221" s="116">
        <v>10221</v>
      </c>
      <c r="B10221" s="129">
        <v>44420</v>
      </c>
      <c r="C10221" s="118">
        <f t="shared" si="477"/>
        <v>8</v>
      </c>
      <c r="D10221" s="120" t="s">
        <v>252</v>
      </c>
      <c r="E10221" s="120" t="s">
        <v>22828</v>
      </c>
      <c r="F10221" s="209" t="s">
        <v>12368</v>
      </c>
      <c r="G10221" s="119" t="s">
        <v>22829</v>
      </c>
      <c r="H10221" s="121" t="s">
        <v>177</v>
      </c>
      <c r="I10221" s="121" t="s">
        <v>30</v>
      </c>
      <c r="J10221" s="121" t="s">
        <v>87</v>
      </c>
      <c r="K10221" s="121" t="s">
        <v>584</v>
      </c>
      <c r="L10221" s="131" t="s">
        <v>32</v>
      </c>
      <c r="M10221" s="120" t="s">
        <v>78</v>
      </c>
    </row>
    <row r="10222" spans="1:25">
      <c r="A10222" s="116">
        <v>10222</v>
      </c>
      <c r="B10222" s="129">
        <v>44420</v>
      </c>
      <c r="C10222" s="118">
        <f t="shared" si="477"/>
        <v>8</v>
      </c>
      <c r="D10222" s="120" t="s">
        <v>252</v>
      </c>
      <c r="E10222" s="120" t="s">
        <v>22830</v>
      </c>
      <c r="F10222" s="209" t="s">
        <v>22831</v>
      </c>
      <c r="G10222" s="119" t="s">
        <v>4716</v>
      </c>
      <c r="H10222" s="121" t="s">
        <v>140</v>
      </c>
      <c r="I10222" s="121" t="s">
        <v>42</v>
      </c>
      <c r="J10222" s="121" t="s">
        <v>72</v>
      </c>
      <c r="K10222" s="121" t="s">
        <v>584</v>
      </c>
      <c r="L10222" s="131" t="s">
        <v>32</v>
      </c>
      <c r="M10222" s="120" t="s">
        <v>33</v>
      </c>
      <c r="N10222" s="131">
        <v>44438</v>
      </c>
      <c r="O10222" s="131">
        <v>44459</v>
      </c>
    </row>
    <row r="10223" spans="1:25">
      <c r="A10223" s="116">
        <v>10223</v>
      </c>
      <c r="B10223" s="129">
        <v>44420</v>
      </c>
      <c r="C10223" s="118">
        <f t="shared" si="477"/>
        <v>8</v>
      </c>
      <c r="D10223" s="120" t="s">
        <v>252</v>
      </c>
      <c r="E10223" s="120" t="s">
        <v>22832</v>
      </c>
      <c r="F10223" s="209" t="s">
        <v>3066</v>
      </c>
      <c r="G10223" s="119" t="s">
        <v>1676</v>
      </c>
      <c r="H10223" s="121" t="s">
        <v>177</v>
      </c>
      <c r="I10223" s="121" t="s">
        <v>30</v>
      </c>
      <c r="J10223" s="121" t="s">
        <v>77</v>
      </c>
      <c r="K10223" s="121" t="s">
        <v>584</v>
      </c>
      <c r="L10223" s="131" t="s">
        <v>32</v>
      </c>
      <c r="M10223" s="120" t="s">
        <v>78</v>
      </c>
    </row>
    <row r="10224" spans="1:25">
      <c r="A10224" s="116">
        <v>10224</v>
      </c>
      <c r="B10224" s="129">
        <v>44420</v>
      </c>
      <c r="C10224" s="118">
        <f t="shared" si="477"/>
        <v>8</v>
      </c>
      <c r="D10224" s="120" t="s">
        <v>252</v>
      </c>
      <c r="E10224" s="120" t="s">
        <v>22833</v>
      </c>
      <c r="F10224" s="209" t="s">
        <v>22834</v>
      </c>
      <c r="G10224" s="119" t="s">
        <v>10818</v>
      </c>
      <c r="H10224" s="121" t="s">
        <v>53</v>
      </c>
      <c r="I10224" s="119" t="s">
        <v>30</v>
      </c>
      <c r="J10224" s="121" t="s">
        <v>77</v>
      </c>
      <c r="K10224" s="121" t="s">
        <v>584</v>
      </c>
      <c r="L10224" s="131" t="s">
        <v>32</v>
      </c>
      <c r="M10224" s="120" t="s">
        <v>33</v>
      </c>
      <c r="N10224" s="131">
        <v>44435</v>
      </c>
      <c r="O10224" s="131">
        <v>44459</v>
      </c>
    </row>
    <row r="10225" spans="1:19" ht="27.6">
      <c r="A10225" s="116">
        <v>10225</v>
      </c>
      <c r="B10225" s="129">
        <v>44420</v>
      </c>
      <c r="C10225" s="118">
        <f t="shared" si="477"/>
        <v>8</v>
      </c>
      <c r="D10225" s="120" t="s">
        <v>252</v>
      </c>
      <c r="E10225" s="120" t="s">
        <v>22835</v>
      </c>
      <c r="F10225" s="209" t="s">
        <v>15818</v>
      </c>
      <c r="G10225" s="119" t="s">
        <v>22836</v>
      </c>
      <c r="H10225" s="121" t="s">
        <v>1173</v>
      </c>
      <c r="I10225" s="119" t="s">
        <v>30</v>
      </c>
      <c r="J10225" s="121" t="s">
        <v>87</v>
      </c>
      <c r="K10225" s="121" t="s">
        <v>584</v>
      </c>
      <c r="L10225" s="131" t="s">
        <v>32</v>
      </c>
      <c r="M10225" s="120" t="s">
        <v>78</v>
      </c>
    </row>
    <row r="10226" spans="1:19" ht="27.6">
      <c r="A10226" s="116">
        <v>10226</v>
      </c>
      <c r="B10226" s="129">
        <v>44420</v>
      </c>
      <c r="C10226" s="118">
        <f t="shared" si="477"/>
        <v>8</v>
      </c>
      <c r="D10226" s="120" t="s">
        <v>252</v>
      </c>
      <c r="E10226" s="120" t="s">
        <v>22837</v>
      </c>
      <c r="F10226" s="209" t="s">
        <v>22838</v>
      </c>
      <c r="G10226" s="119" t="s">
        <v>9272</v>
      </c>
      <c r="H10226" s="121" t="s">
        <v>53</v>
      </c>
      <c r="I10226" s="119" t="s">
        <v>42</v>
      </c>
      <c r="J10226" s="121" t="s">
        <v>72</v>
      </c>
      <c r="K10226" s="121" t="s">
        <v>584</v>
      </c>
      <c r="L10226" s="131" t="s">
        <v>32</v>
      </c>
      <c r="M10226" s="120" t="s">
        <v>78</v>
      </c>
    </row>
    <row r="10227" spans="1:19" ht="27.6">
      <c r="A10227" s="116">
        <v>10227</v>
      </c>
      <c r="B10227" s="129">
        <v>44420</v>
      </c>
      <c r="C10227" s="118">
        <f t="shared" si="477"/>
        <v>8</v>
      </c>
      <c r="D10227" s="120" t="s">
        <v>252</v>
      </c>
      <c r="E10227" s="120" t="s">
        <v>22839</v>
      </c>
      <c r="F10227" s="209" t="s">
        <v>22840</v>
      </c>
      <c r="G10227" s="119" t="s">
        <v>22841</v>
      </c>
      <c r="H10227" s="121" t="s">
        <v>53</v>
      </c>
      <c r="I10227" s="119" t="s">
        <v>42</v>
      </c>
      <c r="J10227" s="121" t="s">
        <v>82</v>
      </c>
      <c r="K10227" s="121" t="s">
        <v>584</v>
      </c>
      <c r="L10227" s="131" t="s">
        <v>32</v>
      </c>
      <c r="M10227" s="120" t="s">
        <v>78</v>
      </c>
    </row>
    <row r="10228" spans="1:19">
      <c r="A10228" s="116">
        <v>10228</v>
      </c>
      <c r="B10228" s="129">
        <v>44420</v>
      </c>
      <c r="C10228" s="118">
        <f t="shared" si="477"/>
        <v>8</v>
      </c>
      <c r="D10228" s="120" t="s">
        <v>252</v>
      </c>
      <c r="E10228" s="120" t="s">
        <v>22842</v>
      </c>
      <c r="F10228" s="209" t="s">
        <v>22843</v>
      </c>
      <c r="G10228" s="119" t="s">
        <v>1673</v>
      </c>
      <c r="H10228" s="121" t="s">
        <v>140</v>
      </c>
      <c r="I10228" s="119" t="s">
        <v>30</v>
      </c>
      <c r="J10228" s="121" t="s">
        <v>7280</v>
      </c>
      <c r="K10228" s="121" t="s">
        <v>584</v>
      </c>
      <c r="L10228" s="131" t="s">
        <v>32</v>
      </c>
      <c r="M10228" s="120" t="s">
        <v>78</v>
      </c>
    </row>
    <row r="10229" spans="1:19">
      <c r="A10229" s="116">
        <v>10229</v>
      </c>
      <c r="B10229" s="129">
        <v>44420</v>
      </c>
      <c r="C10229" s="118">
        <f t="shared" si="477"/>
        <v>8</v>
      </c>
      <c r="D10229" s="120" t="s">
        <v>252</v>
      </c>
      <c r="E10229" s="120" t="s">
        <v>22844</v>
      </c>
      <c r="F10229" s="209" t="s">
        <v>22845</v>
      </c>
      <c r="G10229" s="119" t="s">
        <v>22846</v>
      </c>
      <c r="H10229" s="121" t="s">
        <v>177</v>
      </c>
      <c r="I10229" s="119" t="s">
        <v>30</v>
      </c>
      <c r="J10229" s="121" t="s">
        <v>7624</v>
      </c>
      <c r="K10229" s="121" t="s">
        <v>584</v>
      </c>
      <c r="L10229" s="131" t="s">
        <v>32</v>
      </c>
      <c r="M10229" s="120" t="s">
        <v>78</v>
      </c>
    </row>
    <row r="10230" spans="1:19">
      <c r="A10230" s="116">
        <v>10230</v>
      </c>
      <c r="B10230" s="129">
        <v>44420</v>
      </c>
      <c r="C10230" s="118">
        <f t="shared" si="477"/>
        <v>8</v>
      </c>
      <c r="D10230" s="120" t="s">
        <v>252</v>
      </c>
      <c r="E10230" s="120" t="s">
        <v>22847</v>
      </c>
      <c r="F10230" s="209" t="s">
        <v>6893</v>
      </c>
      <c r="G10230" s="119" t="s">
        <v>17183</v>
      </c>
      <c r="H10230" s="121" t="s">
        <v>1173</v>
      </c>
      <c r="I10230" s="121" t="s">
        <v>30</v>
      </c>
      <c r="J10230" s="121" t="s">
        <v>77</v>
      </c>
      <c r="K10230" s="121" t="s">
        <v>584</v>
      </c>
      <c r="L10230" s="131" t="s">
        <v>32</v>
      </c>
      <c r="M10230" s="120" t="s">
        <v>78</v>
      </c>
    </row>
    <row r="10231" spans="1:19">
      <c r="A10231" s="116">
        <v>10231</v>
      </c>
      <c r="B10231" s="129">
        <v>44420</v>
      </c>
      <c r="C10231" s="118">
        <f t="shared" ref="C10231:C10261" si="478">IF(B10231&lt;&gt;0,MONTH(B10231),0)</f>
        <v>8</v>
      </c>
      <c r="D10231" s="120" t="s">
        <v>252</v>
      </c>
      <c r="E10231" s="120" t="s">
        <v>22848</v>
      </c>
      <c r="F10231" s="209" t="s">
        <v>22849</v>
      </c>
      <c r="G10231" s="119" t="s">
        <v>9981</v>
      </c>
      <c r="H10231" s="121" t="s">
        <v>140</v>
      </c>
      <c r="I10231" s="119" t="s">
        <v>30</v>
      </c>
      <c r="J10231" s="121" t="s">
        <v>3886</v>
      </c>
      <c r="K10231" s="121" t="s">
        <v>584</v>
      </c>
      <c r="L10231" s="131" t="s">
        <v>32</v>
      </c>
      <c r="M10231" s="120" t="s">
        <v>78</v>
      </c>
    </row>
    <row r="10232" spans="1:19" ht="27.6">
      <c r="A10232" s="116">
        <v>10232</v>
      </c>
      <c r="B10232" s="129">
        <v>44420</v>
      </c>
      <c r="C10232" s="118">
        <f t="shared" si="478"/>
        <v>8</v>
      </c>
      <c r="D10232" s="120" t="s">
        <v>252</v>
      </c>
      <c r="E10232" s="120" t="s">
        <v>22850</v>
      </c>
      <c r="F10232" s="209" t="s">
        <v>22851</v>
      </c>
      <c r="G10232" s="119" t="s">
        <v>15903</v>
      </c>
      <c r="H10232" s="121" t="s">
        <v>29</v>
      </c>
      <c r="I10232" s="119" t="s">
        <v>30</v>
      </c>
      <c r="J10232" s="121" t="s">
        <v>31</v>
      </c>
      <c r="K10232" s="121" t="s">
        <v>584</v>
      </c>
      <c r="L10232" s="131" t="s">
        <v>32</v>
      </c>
      <c r="M10232" s="120" t="s">
        <v>78</v>
      </c>
    </row>
    <row r="10233" spans="1:19">
      <c r="A10233" s="116">
        <v>10233</v>
      </c>
      <c r="B10233" s="129">
        <v>44420</v>
      </c>
      <c r="C10233" s="118">
        <f t="shared" si="478"/>
        <v>8</v>
      </c>
      <c r="D10233" s="120" t="s">
        <v>252</v>
      </c>
      <c r="E10233" s="120" t="s">
        <v>22852</v>
      </c>
      <c r="F10233" s="209" t="s">
        <v>158</v>
      </c>
      <c r="G10233" s="119" t="s">
        <v>22853</v>
      </c>
      <c r="H10233" s="121" t="s">
        <v>29</v>
      </c>
      <c r="I10233" s="119" t="s">
        <v>30</v>
      </c>
      <c r="J10233" s="121" t="s">
        <v>3886</v>
      </c>
      <c r="K10233" s="121" t="s">
        <v>584</v>
      </c>
      <c r="L10233" s="131" t="s">
        <v>32</v>
      </c>
      <c r="M10233" s="120" t="s">
        <v>78</v>
      </c>
    </row>
    <row r="10234" spans="1:19" ht="27.6">
      <c r="A10234" s="116">
        <v>10234</v>
      </c>
      <c r="B10234" s="129">
        <v>44420</v>
      </c>
      <c r="C10234" s="118">
        <f t="shared" si="478"/>
        <v>8</v>
      </c>
      <c r="D10234" s="120" t="s">
        <v>252</v>
      </c>
      <c r="E10234" s="120" t="s">
        <v>22854</v>
      </c>
      <c r="F10234" s="209" t="s">
        <v>22855</v>
      </c>
      <c r="G10234" s="119" t="s">
        <v>22856</v>
      </c>
      <c r="H10234" s="121" t="s">
        <v>1173</v>
      </c>
      <c r="I10234" s="121" t="s">
        <v>30</v>
      </c>
      <c r="J10234" s="121" t="s">
        <v>31</v>
      </c>
      <c r="K10234" s="121" t="s">
        <v>584</v>
      </c>
      <c r="L10234" s="131" t="s">
        <v>32</v>
      </c>
      <c r="M10234" s="120" t="s">
        <v>78</v>
      </c>
    </row>
    <row r="10235" spans="1:19" ht="27.6">
      <c r="A10235" s="116">
        <v>10235</v>
      </c>
      <c r="B10235" s="129">
        <v>44420</v>
      </c>
      <c r="C10235" s="118">
        <f t="shared" si="478"/>
        <v>8</v>
      </c>
      <c r="D10235" s="120" t="s">
        <v>25</v>
      </c>
      <c r="E10235" s="120" t="s">
        <v>22857</v>
      </c>
      <c r="F10235" s="209" t="s">
        <v>22858</v>
      </c>
      <c r="G10235" s="119" t="s">
        <v>22859</v>
      </c>
      <c r="H10235" s="121" t="s">
        <v>118</v>
      </c>
      <c r="I10235" s="121" t="s">
        <v>30</v>
      </c>
      <c r="J10235" s="121" t="s">
        <v>31</v>
      </c>
      <c r="K10235" s="121" t="s">
        <v>65</v>
      </c>
      <c r="L10235" s="131" t="s">
        <v>32</v>
      </c>
      <c r="M10235" s="120" t="s">
        <v>78</v>
      </c>
    </row>
    <row r="10236" spans="1:19" ht="27.6">
      <c r="A10236" s="116">
        <v>10236</v>
      </c>
      <c r="B10236" s="129">
        <v>44420</v>
      </c>
      <c r="C10236" s="118">
        <f t="shared" si="478"/>
        <v>8</v>
      </c>
      <c r="D10236" s="120" t="s">
        <v>25</v>
      </c>
      <c r="E10236" s="120" t="s">
        <v>22860</v>
      </c>
      <c r="F10236" s="209" t="s">
        <v>22861</v>
      </c>
      <c r="G10236" s="119" t="s">
        <v>2964</v>
      </c>
      <c r="H10236" s="121" t="s">
        <v>41</v>
      </c>
      <c r="I10236" s="121" t="s">
        <v>42</v>
      </c>
      <c r="J10236" s="121" t="s">
        <v>72</v>
      </c>
      <c r="K10236" s="121" t="s">
        <v>65</v>
      </c>
      <c r="L10236" s="131" t="s">
        <v>32</v>
      </c>
      <c r="M10236" s="120" t="s">
        <v>33</v>
      </c>
      <c r="N10236" s="131">
        <v>44441</v>
      </c>
      <c r="O10236" s="131">
        <v>44441</v>
      </c>
      <c r="S10236" s="120" t="s">
        <v>92</v>
      </c>
    </row>
    <row r="10237" spans="1:19">
      <c r="A10237" s="116">
        <v>10237</v>
      </c>
      <c r="B10237" s="129">
        <v>44420</v>
      </c>
      <c r="C10237" s="118">
        <f t="shared" si="478"/>
        <v>8</v>
      </c>
      <c r="D10237" s="120" t="s">
        <v>25</v>
      </c>
      <c r="E10237" s="120" t="s">
        <v>22862</v>
      </c>
      <c r="F10237" s="209" t="s">
        <v>22863</v>
      </c>
      <c r="G10237" s="119" t="s">
        <v>22864</v>
      </c>
      <c r="H10237" s="121" t="s">
        <v>76</v>
      </c>
      <c r="I10237" s="119" t="s">
        <v>30</v>
      </c>
      <c r="J10237" s="121" t="s">
        <v>31</v>
      </c>
      <c r="K10237" s="121" t="s">
        <v>65</v>
      </c>
      <c r="L10237" s="131" t="s">
        <v>32</v>
      </c>
      <c r="M10237" s="120" t="s">
        <v>78</v>
      </c>
    </row>
    <row r="10238" spans="1:19">
      <c r="A10238" s="116">
        <v>10238</v>
      </c>
      <c r="B10238" s="129">
        <v>44420</v>
      </c>
      <c r="C10238" s="118">
        <f t="shared" si="478"/>
        <v>8</v>
      </c>
      <c r="D10238" s="120" t="s">
        <v>25</v>
      </c>
      <c r="E10238" s="120" t="s">
        <v>22865</v>
      </c>
      <c r="F10238" s="209" t="s">
        <v>3655</v>
      </c>
      <c r="G10238" s="119" t="s">
        <v>22866</v>
      </c>
      <c r="H10238" s="121" t="s">
        <v>192</v>
      </c>
      <c r="I10238" s="121" t="s">
        <v>30</v>
      </c>
      <c r="J10238" s="121" t="s">
        <v>77</v>
      </c>
      <c r="K10238" s="121" t="s">
        <v>65</v>
      </c>
      <c r="L10238" s="131" t="s">
        <v>32</v>
      </c>
      <c r="M10238" s="120" t="s">
        <v>78</v>
      </c>
    </row>
    <row r="10239" spans="1:19">
      <c r="A10239" s="116">
        <v>10239</v>
      </c>
      <c r="B10239" s="129">
        <v>44420</v>
      </c>
      <c r="C10239" s="118">
        <f t="shared" si="478"/>
        <v>8</v>
      </c>
      <c r="D10239" s="120" t="s">
        <v>25</v>
      </c>
      <c r="E10239" s="120" t="s">
        <v>22867</v>
      </c>
      <c r="F10239" s="209" t="s">
        <v>22868</v>
      </c>
      <c r="G10239" s="119" t="s">
        <v>22869</v>
      </c>
      <c r="H10239" s="121" t="s">
        <v>1173</v>
      </c>
      <c r="I10239" s="119" t="s">
        <v>30</v>
      </c>
      <c r="J10239" s="121" t="s">
        <v>77</v>
      </c>
      <c r="K10239" s="121" t="s">
        <v>65</v>
      </c>
      <c r="L10239" s="131" t="s">
        <v>32</v>
      </c>
      <c r="M10239" s="120" t="s">
        <v>78</v>
      </c>
    </row>
    <row r="10240" spans="1:19">
      <c r="A10240" s="116">
        <v>10240</v>
      </c>
      <c r="B10240" s="129">
        <v>44420</v>
      </c>
      <c r="C10240" s="118">
        <f t="shared" si="478"/>
        <v>8</v>
      </c>
      <c r="D10240" s="120" t="s">
        <v>25</v>
      </c>
      <c r="E10240" s="120" t="s">
        <v>22870</v>
      </c>
      <c r="F10240" s="209" t="s">
        <v>566</v>
      </c>
      <c r="G10240" s="119" t="s">
        <v>22871</v>
      </c>
      <c r="H10240" s="121" t="s">
        <v>344</v>
      </c>
      <c r="I10240" s="121" t="s">
        <v>42</v>
      </c>
      <c r="J10240" s="121" t="s">
        <v>72</v>
      </c>
      <c r="K10240" s="121" t="s">
        <v>65</v>
      </c>
      <c r="L10240" s="131" t="s">
        <v>32</v>
      </c>
      <c r="M10240" s="120" t="s">
        <v>33</v>
      </c>
      <c r="N10240" s="131">
        <v>44431</v>
      </c>
      <c r="O10240" s="131">
        <v>44441</v>
      </c>
    </row>
    <row r="10241" spans="1:25">
      <c r="A10241" s="116">
        <v>10241</v>
      </c>
      <c r="B10241" s="129">
        <v>44420</v>
      </c>
      <c r="C10241" s="118">
        <f t="shared" si="478"/>
        <v>8</v>
      </c>
      <c r="D10241" s="120" t="s">
        <v>25</v>
      </c>
      <c r="E10241" s="120" t="s">
        <v>22872</v>
      </c>
      <c r="F10241" s="209" t="s">
        <v>488</v>
      </c>
      <c r="G10241" s="119" t="s">
        <v>22873</v>
      </c>
      <c r="H10241" s="121" t="s">
        <v>177</v>
      </c>
      <c r="I10241" s="119" t="s">
        <v>63</v>
      </c>
      <c r="J10241" s="121" t="s">
        <v>328</v>
      </c>
      <c r="K10241" s="121" t="s">
        <v>65</v>
      </c>
      <c r="L10241" s="131" t="s">
        <v>32</v>
      </c>
      <c r="M10241" s="120" t="s">
        <v>33</v>
      </c>
      <c r="N10241" s="131">
        <v>44425</v>
      </c>
      <c r="S10241" s="120" t="s">
        <v>34</v>
      </c>
    </row>
    <row r="10242" spans="1:25">
      <c r="A10242" s="116">
        <v>10242</v>
      </c>
      <c r="B10242" s="129">
        <v>44420</v>
      </c>
      <c r="C10242" s="118">
        <f t="shared" si="478"/>
        <v>8</v>
      </c>
      <c r="D10242" s="120" t="s">
        <v>25</v>
      </c>
      <c r="E10242" s="120" t="s">
        <v>22874</v>
      </c>
      <c r="F10242" s="209" t="s">
        <v>15644</v>
      </c>
      <c r="G10242" s="119" t="s">
        <v>22875</v>
      </c>
      <c r="H10242" s="121" t="s">
        <v>53</v>
      </c>
      <c r="I10242" s="121" t="s">
        <v>30</v>
      </c>
      <c r="J10242" s="121" t="s">
        <v>9480</v>
      </c>
      <c r="K10242" s="121" t="s">
        <v>65</v>
      </c>
      <c r="L10242" s="131" t="s">
        <v>32</v>
      </c>
      <c r="M10242" s="120" t="s">
        <v>78</v>
      </c>
    </row>
    <row r="10243" spans="1:25">
      <c r="A10243" s="116">
        <v>10243</v>
      </c>
      <c r="B10243" s="129">
        <v>44420</v>
      </c>
      <c r="C10243" s="118">
        <f t="shared" si="478"/>
        <v>8</v>
      </c>
      <c r="D10243" s="120" t="s">
        <v>25</v>
      </c>
      <c r="E10243" s="120" t="s">
        <v>22876</v>
      </c>
      <c r="F10243" s="209" t="s">
        <v>9221</v>
      </c>
      <c r="G10243" s="119" t="s">
        <v>21378</v>
      </c>
      <c r="H10243" s="121" t="s">
        <v>177</v>
      </c>
      <c r="I10243" s="119" t="s">
        <v>30</v>
      </c>
      <c r="J10243" s="121" t="s">
        <v>77</v>
      </c>
      <c r="K10243" s="121" t="s">
        <v>65</v>
      </c>
      <c r="L10243" s="131" t="s">
        <v>32</v>
      </c>
      <c r="M10243" s="120" t="s">
        <v>78</v>
      </c>
    </row>
    <row r="10244" spans="1:25">
      <c r="A10244" s="116">
        <v>10244</v>
      </c>
      <c r="B10244" s="129">
        <v>44420</v>
      </c>
      <c r="C10244" s="118">
        <f t="shared" si="478"/>
        <v>8</v>
      </c>
      <c r="D10244" s="120" t="s">
        <v>25</v>
      </c>
      <c r="E10244" s="120" t="s">
        <v>22877</v>
      </c>
      <c r="F10244" s="209" t="s">
        <v>22878</v>
      </c>
      <c r="G10244" s="119" t="s">
        <v>22879</v>
      </c>
      <c r="H10244" s="121" t="s">
        <v>1173</v>
      </c>
      <c r="I10244" s="121" t="s">
        <v>30</v>
      </c>
      <c r="J10244" s="121" t="s">
        <v>77</v>
      </c>
      <c r="K10244" s="121" t="s">
        <v>65</v>
      </c>
      <c r="L10244" s="131" t="s">
        <v>32</v>
      </c>
      <c r="M10244" s="120" t="s">
        <v>33</v>
      </c>
      <c r="N10244" s="131">
        <v>44425</v>
      </c>
      <c r="O10244" s="131">
        <v>44441</v>
      </c>
    </row>
    <row r="10245" spans="1:25" ht="27.6">
      <c r="A10245" s="116">
        <v>10245</v>
      </c>
      <c r="B10245" s="129">
        <v>44420</v>
      </c>
      <c r="C10245" s="118">
        <f t="shared" si="478"/>
        <v>8</v>
      </c>
      <c r="D10245" s="120" t="s">
        <v>25</v>
      </c>
      <c r="E10245" s="120" t="s">
        <v>22880</v>
      </c>
      <c r="F10245" s="209" t="s">
        <v>22881</v>
      </c>
      <c r="G10245" s="119" t="s">
        <v>1096</v>
      </c>
      <c r="H10245" s="121" t="s">
        <v>118</v>
      </c>
      <c r="I10245" s="119" t="s">
        <v>30</v>
      </c>
      <c r="J10245" s="121" t="s">
        <v>5018</v>
      </c>
      <c r="K10245" s="121" t="s">
        <v>65</v>
      </c>
      <c r="L10245" s="131" t="s">
        <v>32</v>
      </c>
      <c r="M10245" s="120" t="s">
        <v>33</v>
      </c>
      <c r="N10245" s="131">
        <v>44425</v>
      </c>
      <c r="O10245" s="131">
        <v>44441</v>
      </c>
    </row>
    <row r="10246" spans="1:25">
      <c r="A10246" s="116">
        <v>10246</v>
      </c>
      <c r="B10246" s="129">
        <v>44420</v>
      </c>
      <c r="C10246" s="118">
        <f t="shared" si="478"/>
        <v>8</v>
      </c>
      <c r="D10246" s="120" t="s">
        <v>25</v>
      </c>
      <c r="E10246" s="120" t="s">
        <v>22882</v>
      </c>
      <c r="F10246" s="209" t="s">
        <v>22883</v>
      </c>
      <c r="G10246" s="119" t="s">
        <v>22884</v>
      </c>
      <c r="H10246" s="121" t="s">
        <v>140</v>
      </c>
      <c r="I10246" s="119" t="s">
        <v>30</v>
      </c>
      <c r="J10246" s="121" t="s">
        <v>5018</v>
      </c>
      <c r="K10246" s="121" t="s">
        <v>65</v>
      </c>
      <c r="L10246" s="131" t="s">
        <v>32</v>
      </c>
      <c r="M10246" s="120" t="s">
        <v>33</v>
      </c>
      <c r="N10246" s="131">
        <v>44432</v>
      </c>
      <c r="O10246" s="131">
        <v>44439</v>
      </c>
      <c r="S10246" s="120" t="s">
        <v>92</v>
      </c>
    </row>
    <row r="10247" spans="1:25">
      <c r="A10247" s="116">
        <v>10247</v>
      </c>
      <c r="B10247" s="129">
        <v>44420</v>
      </c>
      <c r="C10247" s="118">
        <f t="shared" si="478"/>
        <v>8</v>
      </c>
      <c r="D10247" s="120" t="s">
        <v>25</v>
      </c>
      <c r="E10247" s="120" t="s">
        <v>22885</v>
      </c>
      <c r="F10247" s="209" t="s">
        <v>158</v>
      </c>
      <c r="G10247" s="119" t="s">
        <v>22886</v>
      </c>
      <c r="H10247" s="121" t="s">
        <v>97</v>
      </c>
      <c r="I10247" s="119" t="s">
        <v>30</v>
      </c>
      <c r="J10247" s="121" t="s">
        <v>77</v>
      </c>
      <c r="K10247" s="121" t="s">
        <v>65</v>
      </c>
      <c r="L10247" s="131" t="s">
        <v>32</v>
      </c>
      <c r="M10247" s="120" t="s">
        <v>33</v>
      </c>
      <c r="N10247" s="131">
        <v>44432</v>
      </c>
      <c r="O10247" s="131">
        <v>44441</v>
      </c>
    </row>
    <row r="10248" spans="1:25">
      <c r="A10248" s="116">
        <v>10248</v>
      </c>
      <c r="B10248" s="129">
        <v>44420</v>
      </c>
      <c r="C10248" s="118">
        <f t="shared" si="478"/>
        <v>8</v>
      </c>
      <c r="D10248" s="120" t="s">
        <v>25</v>
      </c>
      <c r="E10248" s="120" t="s">
        <v>22887</v>
      </c>
      <c r="F10248" s="209" t="s">
        <v>22888</v>
      </c>
      <c r="G10248" s="119" t="s">
        <v>22889</v>
      </c>
      <c r="H10248" s="121" t="s">
        <v>29</v>
      </c>
      <c r="I10248" s="121" t="s">
        <v>42</v>
      </c>
      <c r="J10248" s="121" t="s">
        <v>72</v>
      </c>
      <c r="K10248" s="121" t="s">
        <v>65</v>
      </c>
      <c r="L10248" s="131" t="s">
        <v>32</v>
      </c>
      <c r="M10248" s="120" t="s">
        <v>78</v>
      </c>
    </row>
    <row r="10249" spans="1:25" ht="27.6">
      <c r="A10249" s="116">
        <v>10249</v>
      </c>
      <c r="B10249" s="129">
        <v>44420</v>
      </c>
      <c r="C10249" s="118">
        <f t="shared" si="478"/>
        <v>8</v>
      </c>
      <c r="D10249" s="120" t="s">
        <v>25</v>
      </c>
      <c r="E10249" s="120" t="s">
        <v>22890</v>
      </c>
      <c r="F10249" s="209" t="s">
        <v>22891</v>
      </c>
      <c r="G10249" s="119" t="s">
        <v>22892</v>
      </c>
      <c r="H10249" s="121" t="s">
        <v>177</v>
      </c>
      <c r="I10249" s="119" t="s">
        <v>42</v>
      </c>
      <c r="J10249" s="121" t="s">
        <v>72</v>
      </c>
      <c r="K10249" s="121" t="s">
        <v>65</v>
      </c>
      <c r="L10249" s="131" t="s">
        <v>32</v>
      </c>
      <c r="M10249" s="120" t="s">
        <v>33</v>
      </c>
      <c r="Y10249" s="116" t="s">
        <v>22893</v>
      </c>
    </row>
    <row r="10250" spans="1:25" ht="27.6">
      <c r="A10250" s="116">
        <v>10250</v>
      </c>
      <c r="B10250" s="129">
        <v>44420</v>
      </c>
      <c r="C10250" s="118">
        <f t="shared" si="478"/>
        <v>8</v>
      </c>
      <c r="D10250" s="120" t="s">
        <v>25</v>
      </c>
      <c r="E10250" s="120" t="s">
        <v>22894</v>
      </c>
      <c r="F10250" s="209" t="s">
        <v>22895</v>
      </c>
      <c r="G10250" s="119" t="s">
        <v>22896</v>
      </c>
      <c r="H10250" s="121" t="s">
        <v>29</v>
      </c>
      <c r="I10250" s="121" t="s">
        <v>30</v>
      </c>
      <c r="J10250" s="121" t="s">
        <v>7216</v>
      </c>
      <c r="K10250" s="121" t="s">
        <v>65</v>
      </c>
      <c r="L10250" s="131" t="s">
        <v>32</v>
      </c>
      <c r="M10250" s="120" t="s">
        <v>33</v>
      </c>
      <c r="N10250" s="131">
        <v>44431</v>
      </c>
      <c r="O10250" s="131">
        <v>44431</v>
      </c>
      <c r="S10250" s="120" t="s">
        <v>237</v>
      </c>
      <c r="T10250" s="126">
        <v>44433</v>
      </c>
    </row>
    <row r="10251" spans="1:25">
      <c r="A10251" s="116">
        <v>10251</v>
      </c>
      <c r="B10251" s="129">
        <v>44420</v>
      </c>
      <c r="C10251" s="118">
        <f t="shared" si="478"/>
        <v>8</v>
      </c>
      <c r="D10251" s="120" t="s">
        <v>25</v>
      </c>
      <c r="E10251" s="120" t="s">
        <v>22897</v>
      </c>
      <c r="F10251" s="209" t="s">
        <v>636</v>
      </c>
      <c r="G10251" s="119" t="s">
        <v>22898</v>
      </c>
      <c r="H10251" s="121" t="s">
        <v>1173</v>
      </c>
      <c r="I10251" s="119" t="s">
        <v>30</v>
      </c>
      <c r="J10251" s="121" t="s">
        <v>77</v>
      </c>
      <c r="K10251" s="121" t="s">
        <v>65</v>
      </c>
      <c r="L10251" s="131" t="s">
        <v>32</v>
      </c>
      <c r="M10251" s="120" t="s">
        <v>78</v>
      </c>
    </row>
    <row r="10252" spans="1:25" ht="27.6">
      <c r="A10252" s="116">
        <v>10252</v>
      </c>
      <c r="B10252" s="129">
        <v>44420</v>
      </c>
      <c r="C10252" s="118">
        <f t="shared" si="478"/>
        <v>8</v>
      </c>
      <c r="D10252" s="120" t="s">
        <v>25</v>
      </c>
      <c r="E10252" s="120" t="s">
        <v>22899</v>
      </c>
      <c r="F10252" s="209" t="s">
        <v>22900</v>
      </c>
      <c r="G10252" s="119" t="s">
        <v>22901</v>
      </c>
      <c r="H10252" s="121" t="s">
        <v>29</v>
      </c>
      <c r="I10252" s="119" t="s">
        <v>30</v>
      </c>
      <c r="J10252" s="121" t="s">
        <v>87</v>
      </c>
      <c r="K10252" s="121" t="s">
        <v>65</v>
      </c>
      <c r="L10252" s="131" t="s">
        <v>32</v>
      </c>
      <c r="M10252" s="120" t="s">
        <v>78</v>
      </c>
    </row>
    <row r="10253" spans="1:25">
      <c r="A10253" s="116">
        <v>10253</v>
      </c>
      <c r="B10253" s="129">
        <v>44420</v>
      </c>
      <c r="C10253" s="118">
        <f t="shared" si="478"/>
        <v>8</v>
      </c>
      <c r="D10253" s="120" t="s">
        <v>25</v>
      </c>
      <c r="E10253" s="120" t="s">
        <v>22902</v>
      </c>
      <c r="F10253" s="209" t="s">
        <v>7383</v>
      </c>
      <c r="G10253" s="119" t="s">
        <v>3271</v>
      </c>
      <c r="H10253" s="121" t="s">
        <v>29</v>
      </c>
      <c r="I10253" s="121" t="s">
        <v>30</v>
      </c>
      <c r="J10253" s="121" t="s">
        <v>1544</v>
      </c>
      <c r="K10253" s="121" t="s">
        <v>65</v>
      </c>
      <c r="L10253" s="131" t="s">
        <v>32</v>
      </c>
      <c r="M10253" s="120" t="s">
        <v>33</v>
      </c>
      <c r="N10253" s="131">
        <v>44425</v>
      </c>
      <c r="O10253" s="131">
        <v>44441</v>
      </c>
      <c r="S10253" s="120" t="s">
        <v>92</v>
      </c>
    </row>
    <row r="10254" spans="1:25">
      <c r="A10254" s="116">
        <v>10254</v>
      </c>
      <c r="B10254" s="129">
        <v>44420</v>
      </c>
      <c r="C10254" s="118">
        <f t="shared" si="478"/>
        <v>8</v>
      </c>
      <c r="D10254" s="120" t="s">
        <v>25</v>
      </c>
      <c r="E10254" s="120" t="s">
        <v>22903</v>
      </c>
      <c r="F10254" s="209" t="s">
        <v>22904</v>
      </c>
      <c r="G10254" s="119" t="s">
        <v>17817</v>
      </c>
      <c r="H10254" s="121" t="s">
        <v>53</v>
      </c>
      <c r="I10254" s="121" t="s">
        <v>30</v>
      </c>
      <c r="J10254" s="121" t="s">
        <v>529</v>
      </c>
      <c r="K10254" s="121" t="s">
        <v>65</v>
      </c>
      <c r="L10254" s="131" t="s">
        <v>32</v>
      </c>
      <c r="M10254" s="120" t="s">
        <v>33</v>
      </c>
      <c r="N10254" s="131">
        <v>44425</v>
      </c>
      <c r="O10254" s="131">
        <v>44441</v>
      </c>
    </row>
    <row r="10255" spans="1:25">
      <c r="A10255" s="116">
        <v>10255</v>
      </c>
      <c r="B10255" s="129">
        <v>44420</v>
      </c>
      <c r="C10255" s="118">
        <f t="shared" si="478"/>
        <v>8</v>
      </c>
      <c r="D10255" s="120" t="s">
        <v>25</v>
      </c>
      <c r="E10255" s="120" t="s">
        <v>22905</v>
      </c>
      <c r="F10255" s="209" t="s">
        <v>19044</v>
      </c>
      <c r="G10255" s="119" t="s">
        <v>22906</v>
      </c>
      <c r="H10255" s="121" t="s">
        <v>29</v>
      </c>
      <c r="I10255" s="119" t="s">
        <v>63</v>
      </c>
      <c r="J10255" s="121" t="s">
        <v>20398</v>
      </c>
      <c r="K10255" s="121" t="s">
        <v>65</v>
      </c>
      <c r="L10255" s="131" t="s">
        <v>32</v>
      </c>
      <c r="M10255" s="120" t="s">
        <v>33</v>
      </c>
      <c r="N10255" s="131">
        <v>44425</v>
      </c>
      <c r="O10255" s="131">
        <v>44431</v>
      </c>
      <c r="S10255" s="120" t="s">
        <v>92</v>
      </c>
      <c r="T10255" s="126">
        <v>44432</v>
      </c>
    </row>
    <row r="10256" spans="1:25" ht="27.6">
      <c r="A10256" s="116">
        <v>10256</v>
      </c>
      <c r="B10256" s="129">
        <v>44420</v>
      </c>
      <c r="C10256" s="118">
        <f t="shared" si="478"/>
        <v>8</v>
      </c>
      <c r="D10256" s="120" t="s">
        <v>25</v>
      </c>
      <c r="E10256" s="120" t="s">
        <v>22907</v>
      </c>
      <c r="F10256" s="209" t="s">
        <v>22908</v>
      </c>
      <c r="G10256" s="119" t="s">
        <v>22909</v>
      </c>
      <c r="H10256" s="121" t="s">
        <v>29</v>
      </c>
      <c r="I10256" s="121" t="s">
        <v>30</v>
      </c>
      <c r="J10256" s="121" t="s">
        <v>5018</v>
      </c>
      <c r="K10256" s="121" t="s">
        <v>65</v>
      </c>
      <c r="L10256" s="131" t="s">
        <v>32</v>
      </c>
      <c r="M10256" s="120" t="s">
        <v>78</v>
      </c>
    </row>
    <row r="10257" spans="1:25" ht="27.6">
      <c r="A10257" s="116">
        <v>10257</v>
      </c>
      <c r="B10257" s="129">
        <v>44420</v>
      </c>
      <c r="C10257" s="118">
        <f t="shared" si="478"/>
        <v>8</v>
      </c>
      <c r="D10257" s="120" t="s">
        <v>25</v>
      </c>
      <c r="E10257" s="120" t="s">
        <v>22910</v>
      </c>
      <c r="F10257" s="209" t="s">
        <v>22911</v>
      </c>
      <c r="G10257" s="119" t="s">
        <v>22912</v>
      </c>
      <c r="H10257" s="121" t="s">
        <v>29</v>
      </c>
      <c r="I10257" s="121" t="s">
        <v>30</v>
      </c>
      <c r="J10257" s="121" t="s">
        <v>485</v>
      </c>
      <c r="K10257" s="121" t="s">
        <v>65</v>
      </c>
      <c r="L10257" s="131" t="s">
        <v>32</v>
      </c>
      <c r="M10257" s="120" t="s">
        <v>78</v>
      </c>
    </row>
    <row r="10258" spans="1:25">
      <c r="A10258" s="116">
        <v>10258</v>
      </c>
      <c r="B10258" s="129">
        <v>44420</v>
      </c>
      <c r="C10258" s="118">
        <f t="shared" si="478"/>
        <v>8</v>
      </c>
      <c r="D10258" s="120" t="s">
        <v>25</v>
      </c>
      <c r="E10258" s="120" t="s">
        <v>22913</v>
      </c>
      <c r="F10258" s="209" t="s">
        <v>22914</v>
      </c>
      <c r="G10258" s="119" t="s">
        <v>22915</v>
      </c>
      <c r="H10258" s="121" t="s">
        <v>97</v>
      </c>
      <c r="I10258" s="121" t="s">
        <v>30</v>
      </c>
      <c r="J10258" s="121" t="s">
        <v>5018</v>
      </c>
      <c r="K10258" s="121" t="s">
        <v>65</v>
      </c>
      <c r="L10258" s="131" t="s">
        <v>32</v>
      </c>
      <c r="M10258" s="120" t="s">
        <v>78</v>
      </c>
    </row>
    <row r="10259" spans="1:25">
      <c r="A10259" s="116">
        <v>10259</v>
      </c>
      <c r="B10259" s="129">
        <v>44420</v>
      </c>
      <c r="C10259" s="118">
        <f t="shared" si="478"/>
        <v>8</v>
      </c>
      <c r="D10259" s="119" t="s">
        <v>25</v>
      </c>
      <c r="E10259" s="120" t="s">
        <v>22916</v>
      </c>
      <c r="F10259" s="209" t="s">
        <v>22917</v>
      </c>
      <c r="G10259" s="119" t="s">
        <v>1126</v>
      </c>
      <c r="H10259" s="121" t="s">
        <v>29</v>
      </c>
      <c r="I10259" s="119" t="s">
        <v>42</v>
      </c>
      <c r="J10259" s="121" t="s">
        <v>246</v>
      </c>
      <c r="K10259" s="121" t="s">
        <v>65</v>
      </c>
      <c r="L10259" s="131" t="s">
        <v>32</v>
      </c>
      <c r="M10259" s="120" t="s">
        <v>78</v>
      </c>
    </row>
    <row r="10260" spans="1:25">
      <c r="A10260" s="116">
        <v>10260</v>
      </c>
      <c r="B10260" s="129">
        <v>44420</v>
      </c>
      <c r="C10260" s="118">
        <f t="shared" si="478"/>
        <v>8</v>
      </c>
      <c r="D10260" s="119" t="s">
        <v>25</v>
      </c>
      <c r="E10260" s="120" t="s">
        <v>22918</v>
      </c>
      <c r="F10260" s="209" t="s">
        <v>22919</v>
      </c>
      <c r="G10260" s="119" t="s">
        <v>1126</v>
      </c>
      <c r="H10260" s="121" t="s">
        <v>29</v>
      </c>
      <c r="I10260" s="119" t="s">
        <v>42</v>
      </c>
      <c r="J10260" s="121" t="s">
        <v>246</v>
      </c>
      <c r="K10260" s="121" t="s">
        <v>65</v>
      </c>
      <c r="L10260" s="131" t="s">
        <v>32</v>
      </c>
      <c r="M10260" s="120" t="s">
        <v>78</v>
      </c>
    </row>
    <row r="10261" spans="1:25">
      <c r="A10261" s="116">
        <v>10261</v>
      </c>
      <c r="B10261" s="129">
        <v>44420</v>
      </c>
      <c r="C10261" s="118">
        <f t="shared" si="478"/>
        <v>8</v>
      </c>
      <c r="D10261" s="119" t="s">
        <v>25</v>
      </c>
      <c r="E10261" s="120" t="s">
        <v>22920</v>
      </c>
      <c r="F10261" s="209" t="s">
        <v>22921</v>
      </c>
      <c r="G10261" s="119" t="s">
        <v>22922</v>
      </c>
      <c r="H10261" s="121" t="s">
        <v>97</v>
      </c>
      <c r="I10261" s="121" t="s">
        <v>42</v>
      </c>
      <c r="J10261" s="121" t="s">
        <v>246</v>
      </c>
      <c r="K10261" s="121" t="s">
        <v>65</v>
      </c>
      <c r="L10261" s="131" t="s">
        <v>32</v>
      </c>
      <c r="M10261" s="120" t="s">
        <v>78</v>
      </c>
    </row>
    <row r="10262" spans="1:25">
      <c r="A10262" s="116">
        <v>10262</v>
      </c>
      <c r="B10262" s="129">
        <v>44420</v>
      </c>
      <c r="C10262" s="118">
        <f t="shared" ref="C10262:C10293" si="479">IF(B10262&lt;&gt;0,MONTH(B10262),0)</f>
        <v>8</v>
      </c>
      <c r="D10262" s="119" t="s">
        <v>25</v>
      </c>
      <c r="E10262" s="120" t="s">
        <v>22923</v>
      </c>
      <c r="F10262" s="209" t="s">
        <v>22924</v>
      </c>
      <c r="G10262" s="119" t="s">
        <v>22925</v>
      </c>
      <c r="H10262" s="121" t="s">
        <v>29</v>
      </c>
      <c r="I10262" s="119" t="s">
        <v>30</v>
      </c>
      <c r="J10262" s="121" t="s">
        <v>3749</v>
      </c>
      <c r="K10262" s="121" t="s">
        <v>65</v>
      </c>
      <c r="L10262" s="131" t="s">
        <v>32</v>
      </c>
      <c r="M10262" s="120" t="s">
        <v>78</v>
      </c>
    </row>
    <row r="10263" spans="1:25">
      <c r="A10263" s="116">
        <v>10263</v>
      </c>
      <c r="B10263" s="129">
        <v>44420</v>
      </c>
      <c r="C10263" s="118">
        <f t="shared" si="479"/>
        <v>8</v>
      </c>
      <c r="D10263" s="119" t="s">
        <v>25</v>
      </c>
      <c r="E10263" s="120" t="s">
        <v>22926</v>
      </c>
      <c r="F10263" s="209" t="s">
        <v>20297</v>
      </c>
      <c r="G10263" s="119" t="s">
        <v>22927</v>
      </c>
      <c r="H10263" s="121" t="s">
        <v>53</v>
      </c>
      <c r="I10263" s="121" t="s">
        <v>30</v>
      </c>
      <c r="J10263" s="121" t="s">
        <v>435</v>
      </c>
      <c r="K10263" s="121" t="s">
        <v>65</v>
      </c>
      <c r="L10263" s="131" t="s">
        <v>32</v>
      </c>
      <c r="M10263" s="120" t="s">
        <v>78</v>
      </c>
    </row>
    <row r="10264" spans="1:25">
      <c r="A10264" s="116">
        <v>10264</v>
      </c>
      <c r="B10264" s="129">
        <v>44420</v>
      </c>
      <c r="C10264" s="118">
        <f t="shared" si="479"/>
        <v>8</v>
      </c>
      <c r="D10264" s="119" t="s">
        <v>25</v>
      </c>
      <c r="E10264" s="120" t="s">
        <v>22928</v>
      </c>
      <c r="F10264" s="209" t="s">
        <v>22929</v>
      </c>
      <c r="G10264" s="119" t="s">
        <v>22930</v>
      </c>
      <c r="H10264" s="121" t="s">
        <v>86</v>
      </c>
      <c r="I10264" s="121" t="s">
        <v>30</v>
      </c>
      <c r="J10264" s="121" t="s">
        <v>87</v>
      </c>
      <c r="K10264" s="121" t="s">
        <v>65</v>
      </c>
      <c r="L10264" s="131" t="s">
        <v>32</v>
      </c>
      <c r="M10264" s="120" t="s">
        <v>78</v>
      </c>
    </row>
    <row r="10265" spans="1:25" ht="27.6">
      <c r="A10265" s="116">
        <v>10265</v>
      </c>
      <c r="B10265" s="129">
        <v>44420</v>
      </c>
      <c r="C10265" s="118">
        <f t="shared" si="479"/>
        <v>8</v>
      </c>
      <c r="D10265" s="119" t="s">
        <v>25</v>
      </c>
      <c r="E10265" s="120" t="s">
        <v>22931</v>
      </c>
      <c r="F10265" s="209" t="s">
        <v>22932</v>
      </c>
      <c r="G10265" s="119" t="s">
        <v>22933</v>
      </c>
      <c r="H10265" s="121" t="s">
        <v>344</v>
      </c>
      <c r="I10265" s="140" t="s">
        <v>42</v>
      </c>
      <c r="J10265" s="121" t="s">
        <v>478</v>
      </c>
      <c r="K10265" s="121" t="s">
        <v>65</v>
      </c>
      <c r="L10265" s="131" t="s">
        <v>32</v>
      </c>
      <c r="M10265" s="120" t="s">
        <v>78</v>
      </c>
    </row>
    <row r="10266" spans="1:25">
      <c r="A10266" s="116">
        <v>10266</v>
      </c>
      <c r="B10266" s="129">
        <v>44420</v>
      </c>
      <c r="C10266" s="118">
        <f t="shared" si="479"/>
        <v>8</v>
      </c>
      <c r="D10266" s="119" t="s">
        <v>25</v>
      </c>
      <c r="E10266" s="120" t="s">
        <v>22934</v>
      </c>
      <c r="F10266" s="209" t="s">
        <v>2352</v>
      </c>
      <c r="G10266" s="119" t="s">
        <v>14651</v>
      </c>
      <c r="H10266" s="121" t="s">
        <v>29</v>
      </c>
      <c r="I10266" s="121" t="s">
        <v>30</v>
      </c>
      <c r="J10266" s="121" t="s">
        <v>87</v>
      </c>
      <c r="K10266" s="121" t="s">
        <v>65</v>
      </c>
      <c r="L10266" s="131" t="s">
        <v>32</v>
      </c>
      <c r="M10266" s="120" t="s">
        <v>33</v>
      </c>
      <c r="N10266" s="131">
        <v>44425</v>
      </c>
      <c r="R10266" s="118">
        <f ca="1">TODAY()-N10266</f>
        <v>253</v>
      </c>
    </row>
    <row r="10267" spans="1:25">
      <c r="A10267" s="116">
        <v>10267</v>
      </c>
      <c r="B10267" s="129">
        <v>44420</v>
      </c>
      <c r="C10267" s="118">
        <f t="shared" si="479"/>
        <v>8</v>
      </c>
      <c r="D10267" s="120" t="s">
        <v>25</v>
      </c>
      <c r="E10267" s="120" t="s">
        <v>22935</v>
      </c>
      <c r="F10267" s="209" t="s">
        <v>22936</v>
      </c>
      <c r="G10267" s="119" t="s">
        <v>22937</v>
      </c>
      <c r="H10267" s="121" t="s">
        <v>29</v>
      </c>
      <c r="I10267" s="119" t="s">
        <v>63</v>
      </c>
      <c r="J10267" s="121" t="s">
        <v>601</v>
      </c>
      <c r="K10267" s="121" t="s">
        <v>65</v>
      </c>
      <c r="L10267" s="131" t="s">
        <v>32</v>
      </c>
      <c r="M10267" s="120" t="s">
        <v>33</v>
      </c>
      <c r="N10267" s="131">
        <v>44432</v>
      </c>
      <c r="O10267" s="131">
        <v>44449</v>
      </c>
      <c r="R10267" s="118">
        <f ca="1">TODAY()-N10267</f>
        <v>246</v>
      </c>
      <c r="Y10267" s="116" t="s">
        <v>20161</v>
      </c>
    </row>
    <row r="10268" spans="1:25">
      <c r="A10268" s="116">
        <v>10268</v>
      </c>
      <c r="B10268" s="129">
        <v>44420</v>
      </c>
      <c r="C10268" s="118">
        <f t="shared" si="479"/>
        <v>8</v>
      </c>
      <c r="D10268" s="119" t="s">
        <v>25</v>
      </c>
      <c r="E10268" s="120" t="s">
        <v>22938</v>
      </c>
      <c r="F10268" s="209" t="s">
        <v>122</v>
      </c>
      <c r="G10268" s="119" t="s">
        <v>22939</v>
      </c>
      <c r="H10268" s="121" t="s">
        <v>29</v>
      </c>
      <c r="I10268" s="119" t="s">
        <v>30</v>
      </c>
      <c r="J10268" s="121" t="s">
        <v>77</v>
      </c>
      <c r="K10268" s="121" t="s">
        <v>65</v>
      </c>
      <c r="L10268" s="131" t="s">
        <v>32</v>
      </c>
      <c r="M10268" s="120" t="s">
        <v>78</v>
      </c>
    </row>
    <row r="10269" spans="1:25">
      <c r="A10269" s="116">
        <v>10269</v>
      </c>
      <c r="B10269" s="129">
        <v>44420</v>
      </c>
      <c r="C10269" s="118">
        <f t="shared" si="479"/>
        <v>8</v>
      </c>
      <c r="D10269" s="119" t="s">
        <v>25</v>
      </c>
      <c r="E10269" s="120" t="s">
        <v>22940</v>
      </c>
      <c r="F10269" s="209" t="s">
        <v>133</v>
      </c>
      <c r="G10269" s="119" t="s">
        <v>22941</v>
      </c>
      <c r="H10269" s="121" t="s">
        <v>29</v>
      </c>
      <c r="I10269" s="119" t="s">
        <v>30</v>
      </c>
      <c r="J10269" s="121" t="s">
        <v>87</v>
      </c>
      <c r="K10269" s="121" t="s">
        <v>65</v>
      </c>
      <c r="L10269" s="131" t="s">
        <v>32</v>
      </c>
      <c r="M10269" s="120" t="s">
        <v>78</v>
      </c>
    </row>
    <row r="10270" spans="1:25">
      <c r="A10270" s="116">
        <v>10270</v>
      </c>
      <c r="B10270" s="129">
        <v>44420</v>
      </c>
      <c r="C10270" s="118">
        <f t="shared" si="479"/>
        <v>8</v>
      </c>
      <c r="D10270" s="119" t="s">
        <v>25</v>
      </c>
      <c r="E10270" s="120" t="s">
        <v>22942</v>
      </c>
      <c r="F10270" s="209" t="s">
        <v>133</v>
      </c>
      <c r="G10270" s="119" t="s">
        <v>22943</v>
      </c>
      <c r="H10270" s="121" t="s">
        <v>53</v>
      </c>
      <c r="I10270" s="119" t="s">
        <v>30</v>
      </c>
      <c r="J10270" s="121" t="s">
        <v>19534</v>
      </c>
      <c r="K10270" s="121" t="s">
        <v>65</v>
      </c>
      <c r="L10270" s="131" t="s">
        <v>32</v>
      </c>
      <c r="M10270" s="120" t="s">
        <v>78</v>
      </c>
    </row>
    <row r="10271" spans="1:25">
      <c r="A10271" s="116">
        <v>10271</v>
      </c>
      <c r="B10271" s="129">
        <v>44420</v>
      </c>
      <c r="C10271" s="118">
        <f t="shared" si="479"/>
        <v>8</v>
      </c>
      <c r="D10271" s="120" t="s">
        <v>25</v>
      </c>
      <c r="E10271" s="120" t="s">
        <v>22944</v>
      </c>
      <c r="F10271" s="209" t="s">
        <v>133</v>
      </c>
      <c r="G10271" s="119" t="s">
        <v>22945</v>
      </c>
      <c r="H10271" s="121" t="s">
        <v>29</v>
      </c>
      <c r="I10271" s="121" t="s">
        <v>30</v>
      </c>
      <c r="J10271" s="121" t="s">
        <v>485</v>
      </c>
      <c r="K10271" s="121" t="s">
        <v>65</v>
      </c>
      <c r="L10271" s="131" t="s">
        <v>32</v>
      </c>
      <c r="M10271" s="120" t="s">
        <v>33</v>
      </c>
      <c r="N10271" s="131">
        <v>44425</v>
      </c>
      <c r="O10271" s="131">
        <v>44530</v>
      </c>
    </row>
    <row r="10272" spans="1:25">
      <c r="A10272" s="116">
        <v>10272</v>
      </c>
      <c r="B10272" s="129">
        <v>44420</v>
      </c>
      <c r="C10272" s="118">
        <f t="shared" si="479"/>
        <v>8</v>
      </c>
      <c r="D10272" s="120" t="s">
        <v>25</v>
      </c>
      <c r="E10272" s="120" t="s">
        <v>22946</v>
      </c>
      <c r="F10272" s="209" t="s">
        <v>133</v>
      </c>
      <c r="G10272" s="119" t="s">
        <v>22947</v>
      </c>
      <c r="H10272" s="121" t="s">
        <v>29</v>
      </c>
      <c r="I10272" s="119" t="s">
        <v>30</v>
      </c>
      <c r="J10272" s="121" t="s">
        <v>87</v>
      </c>
      <c r="K10272" s="121" t="s">
        <v>65</v>
      </c>
      <c r="L10272" s="131" t="s">
        <v>32</v>
      </c>
      <c r="M10272" s="120" t="s">
        <v>33</v>
      </c>
      <c r="N10272" s="131">
        <v>44473</v>
      </c>
    </row>
    <row r="10273" spans="1:15" ht="27.6">
      <c r="A10273" s="116">
        <v>10273</v>
      </c>
      <c r="B10273" s="129">
        <v>44421</v>
      </c>
      <c r="C10273" s="118">
        <f t="shared" si="479"/>
        <v>8</v>
      </c>
      <c r="D10273" s="120" t="s">
        <v>252</v>
      </c>
      <c r="E10273" s="120" t="s">
        <v>22948</v>
      </c>
      <c r="F10273" s="209" t="s">
        <v>22949</v>
      </c>
      <c r="G10273" s="119" t="s">
        <v>18954</v>
      </c>
      <c r="H10273" s="121" t="s">
        <v>53</v>
      </c>
      <c r="I10273" s="119" t="s">
        <v>30</v>
      </c>
      <c r="J10273" s="121" t="s">
        <v>87</v>
      </c>
      <c r="K10273" s="121" t="s">
        <v>584</v>
      </c>
      <c r="L10273" s="131" t="s">
        <v>32</v>
      </c>
      <c r="M10273" s="120" t="s">
        <v>78</v>
      </c>
    </row>
    <row r="10274" spans="1:15">
      <c r="A10274" s="116">
        <v>10274</v>
      </c>
      <c r="B10274" s="129">
        <v>44421</v>
      </c>
      <c r="C10274" s="118">
        <f t="shared" si="479"/>
        <v>8</v>
      </c>
      <c r="D10274" s="120" t="s">
        <v>252</v>
      </c>
      <c r="E10274" s="120" t="s">
        <v>22950</v>
      </c>
      <c r="F10274" s="209" t="s">
        <v>527</v>
      </c>
      <c r="G10274" s="119" t="s">
        <v>22951</v>
      </c>
      <c r="H10274" s="121" t="s">
        <v>101</v>
      </c>
      <c r="I10274" s="145" t="s">
        <v>30</v>
      </c>
      <c r="J10274" s="121" t="s">
        <v>31</v>
      </c>
      <c r="K10274" s="121" t="s">
        <v>584</v>
      </c>
      <c r="L10274" s="131" t="s">
        <v>32</v>
      </c>
      <c r="M10274" s="120" t="s">
        <v>78</v>
      </c>
    </row>
    <row r="10275" spans="1:15">
      <c r="A10275" s="116">
        <v>10275</v>
      </c>
      <c r="B10275" s="129">
        <v>44421</v>
      </c>
      <c r="C10275" s="118">
        <f t="shared" si="479"/>
        <v>8</v>
      </c>
      <c r="D10275" s="120" t="s">
        <v>252</v>
      </c>
      <c r="E10275" s="120" t="s">
        <v>22952</v>
      </c>
      <c r="F10275" s="209" t="s">
        <v>3842</v>
      </c>
      <c r="G10275" s="119" t="s">
        <v>22953</v>
      </c>
      <c r="H10275" s="121" t="s">
        <v>192</v>
      </c>
      <c r="I10275" s="119" t="s">
        <v>42</v>
      </c>
      <c r="J10275" s="121" t="s">
        <v>43</v>
      </c>
      <c r="K10275" s="121" t="s">
        <v>584</v>
      </c>
      <c r="L10275" s="131" t="s">
        <v>32</v>
      </c>
      <c r="M10275" s="120" t="s">
        <v>78</v>
      </c>
    </row>
    <row r="10276" spans="1:15" ht="27.6">
      <c r="A10276" s="116">
        <v>10276</v>
      </c>
      <c r="B10276" s="129">
        <v>44421</v>
      </c>
      <c r="C10276" s="118">
        <f t="shared" si="479"/>
        <v>8</v>
      </c>
      <c r="D10276" s="120" t="s">
        <v>252</v>
      </c>
      <c r="E10276" s="120" t="s">
        <v>22954</v>
      </c>
      <c r="F10276" s="209" t="s">
        <v>22955</v>
      </c>
      <c r="G10276" s="119" t="s">
        <v>12847</v>
      </c>
      <c r="H10276" s="121" t="s">
        <v>53</v>
      </c>
      <c r="I10276" s="121" t="s">
        <v>30</v>
      </c>
      <c r="J10276" s="121" t="s">
        <v>7271</v>
      </c>
      <c r="K10276" s="121" t="s">
        <v>584</v>
      </c>
      <c r="L10276" s="131" t="s">
        <v>32</v>
      </c>
      <c r="M10276" s="120" t="s">
        <v>78</v>
      </c>
    </row>
    <row r="10277" spans="1:15">
      <c r="A10277" s="116">
        <v>10277</v>
      </c>
      <c r="B10277" s="129">
        <v>44421</v>
      </c>
      <c r="C10277" s="118">
        <f t="shared" si="479"/>
        <v>8</v>
      </c>
      <c r="D10277" s="120" t="s">
        <v>252</v>
      </c>
      <c r="E10277" s="120" t="s">
        <v>22956</v>
      </c>
      <c r="F10277" s="209" t="s">
        <v>22708</v>
      </c>
      <c r="G10277" s="119" t="s">
        <v>22957</v>
      </c>
      <c r="H10277" s="121" t="s">
        <v>53</v>
      </c>
      <c r="I10277" s="119" t="s">
        <v>30</v>
      </c>
      <c r="J10277" s="121" t="s">
        <v>77</v>
      </c>
      <c r="K10277" s="121" t="s">
        <v>584</v>
      </c>
      <c r="L10277" s="131" t="s">
        <v>32</v>
      </c>
      <c r="M10277" s="120" t="s">
        <v>33</v>
      </c>
      <c r="N10277" s="131">
        <v>44428</v>
      </c>
      <c r="O10277" s="131">
        <v>44459</v>
      </c>
    </row>
    <row r="10278" spans="1:15">
      <c r="A10278" s="116">
        <v>10278</v>
      </c>
      <c r="B10278" s="129">
        <v>44421</v>
      </c>
      <c r="C10278" s="118">
        <f t="shared" si="479"/>
        <v>8</v>
      </c>
      <c r="D10278" s="120" t="s">
        <v>252</v>
      </c>
      <c r="E10278" s="120" t="s">
        <v>22958</v>
      </c>
      <c r="F10278" s="209" t="s">
        <v>22959</v>
      </c>
      <c r="G10278" s="119" t="s">
        <v>22960</v>
      </c>
      <c r="H10278" s="121" t="s">
        <v>140</v>
      </c>
      <c r="I10278" s="119" t="s">
        <v>30</v>
      </c>
      <c r="J10278" s="121" t="s">
        <v>87</v>
      </c>
      <c r="K10278" s="121" t="s">
        <v>584</v>
      </c>
      <c r="L10278" s="131" t="s">
        <v>32</v>
      </c>
      <c r="M10278" s="120" t="s">
        <v>78</v>
      </c>
    </row>
    <row r="10279" spans="1:15">
      <c r="A10279" s="116">
        <v>10279</v>
      </c>
      <c r="B10279" s="129">
        <v>44421</v>
      </c>
      <c r="C10279" s="118">
        <f t="shared" si="479"/>
        <v>8</v>
      </c>
      <c r="D10279" s="120" t="s">
        <v>252</v>
      </c>
      <c r="E10279" s="120" t="s">
        <v>22961</v>
      </c>
      <c r="F10279" s="209" t="s">
        <v>527</v>
      </c>
      <c r="G10279" s="119" t="s">
        <v>22962</v>
      </c>
      <c r="H10279" s="121" t="s">
        <v>29</v>
      </c>
      <c r="I10279" s="121" t="s">
        <v>30</v>
      </c>
      <c r="J10279" s="121" t="s">
        <v>529</v>
      </c>
      <c r="K10279" s="121" t="s">
        <v>584</v>
      </c>
      <c r="L10279" s="131" t="s">
        <v>32</v>
      </c>
      <c r="M10279" s="120" t="s">
        <v>78</v>
      </c>
    </row>
    <row r="10280" spans="1:15" ht="27.6">
      <c r="A10280" s="116">
        <v>10280</v>
      </c>
      <c r="B10280" s="129">
        <v>44421</v>
      </c>
      <c r="C10280" s="118">
        <f t="shared" si="479"/>
        <v>8</v>
      </c>
      <c r="D10280" s="120" t="s">
        <v>252</v>
      </c>
      <c r="E10280" s="120" t="s">
        <v>22963</v>
      </c>
      <c r="F10280" s="209" t="s">
        <v>22964</v>
      </c>
      <c r="G10280" s="119" t="s">
        <v>22445</v>
      </c>
      <c r="H10280" s="121" t="s">
        <v>177</v>
      </c>
      <c r="I10280" s="121" t="s">
        <v>30</v>
      </c>
      <c r="J10280" s="121" t="s">
        <v>77</v>
      </c>
      <c r="K10280" s="121" t="s">
        <v>584</v>
      </c>
      <c r="L10280" s="131" t="s">
        <v>32</v>
      </c>
      <c r="M10280" s="120" t="s">
        <v>78</v>
      </c>
    </row>
    <row r="10281" spans="1:15">
      <c r="A10281" s="116">
        <v>10281</v>
      </c>
      <c r="B10281" s="129">
        <v>44421</v>
      </c>
      <c r="C10281" s="118">
        <f t="shared" si="479"/>
        <v>8</v>
      </c>
      <c r="D10281" s="120" t="s">
        <v>252</v>
      </c>
      <c r="E10281" s="120" t="s">
        <v>22965</v>
      </c>
      <c r="F10281" s="209" t="s">
        <v>11248</v>
      </c>
      <c r="G10281" s="119" t="s">
        <v>22966</v>
      </c>
      <c r="H10281" s="121" t="s">
        <v>177</v>
      </c>
      <c r="I10281" s="119" t="s">
        <v>30</v>
      </c>
      <c r="J10281" s="121" t="s">
        <v>87</v>
      </c>
      <c r="K10281" s="121" t="s">
        <v>584</v>
      </c>
      <c r="L10281" s="131" t="s">
        <v>32</v>
      </c>
      <c r="M10281" s="120" t="s">
        <v>33</v>
      </c>
      <c r="N10281" s="131">
        <v>44447</v>
      </c>
      <c r="O10281" s="131">
        <v>44462</v>
      </c>
    </row>
    <row r="10282" spans="1:15">
      <c r="A10282" s="116">
        <v>10282</v>
      </c>
      <c r="B10282" s="129">
        <v>44421</v>
      </c>
      <c r="C10282" s="118">
        <f t="shared" si="479"/>
        <v>8</v>
      </c>
      <c r="D10282" s="120" t="s">
        <v>252</v>
      </c>
      <c r="E10282" s="120" t="s">
        <v>22967</v>
      </c>
      <c r="F10282" s="209" t="s">
        <v>3842</v>
      </c>
      <c r="G10282" s="119" t="s">
        <v>22203</v>
      </c>
      <c r="H10282" s="121" t="s">
        <v>1173</v>
      </c>
      <c r="I10282" s="119" t="s">
        <v>42</v>
      </c>
      <c r="J10282" s="121" t="s">
        <v>72</v>
      </c>
      <c r="K10282" s="121" t="s">
        <v>584</v>
      </c>
      <c r="L10282" s="131" t="s">
        <v>32</v>
      </c>
      <c r="M10282" s="120" t="s">
        <v>78</v>
      </c>
    </row>
    <row r="10283" spans="1:15">
      <c r="A10283" s="116">
        <v>10283</v>
      </c>
      <c r="B10283" s="129">
        <v>44421</v>
      </c>
      <c r="C10283" s="118">
        <f t="shared" si="479"/>
        <v>8</v>
      </c>
      <c r="D10283" s="120" t="s">
        <v>252</v>
      </c>
      <c r="E10283" s="120" t="s">
        <v>22968</v>
      </c>
      <c r="F10283" s="209" t="s">
        <v>22109</v>
      </c>
      <c r="G10283" s="119" t="s">
        <v>10790</v>
      </c>
      <c r="H10283" s="121" t="s">
        <v>29</v>
      </c>
      <c r="I10283" s="119" t="s">
        <v>30</v>
      </c>
      <c r="J10283" s="121" t="s">
        <v>5018</v>
      </c>
      <c r="K10283" s="121" t="s">
        <v>584</v>
      </c>
      <c r="L10283" s="131" t="s">
        <v>32</v>
      </c>
      <c r="M10283" s="120" t="s">
        <v>78</v>
      </c>
    </row>
    <row r="10284" spans="1:15">
      <c r="A10284" s="116">
        <v>10284</v>
      </c>
      <c r="B10284" s="129">
        <v>44421</v>
      </c>
      <c r="C10284" s="118">
        <f t="shared" si="479"/>
        <v>8</v>
      </c>
      <c r="D10284" s="120" t="s">
        <v>252</v>
      </c>
      <c r="E10284" s="120" t="s">
        <v>22969</v>
      </c>
      <c r="F10284" s="209" t="s">
        <v>22970</v>
      </c>
      <c r="G10284" s="119" t="s">
        <v>1132</v>
      </c>
      <c r="H10284" s="121" t="s">
        <v>53</v>
      </c>
      <c r="I10284" s="119" t="s">
        <v>30</v>
      </c>
      <c r="J10284" s="121" t="s">
        <v>87</v>
      </c>
      <c r="K10284" s="121" t="s">
        <v>584</v>
      </c>
      <c r="L10284" s="131" t="s">
        <v>32</v>
      </c>
      <c r="M10284" s="120" t="s">
        <v>78</v>
      </c>
    </row>
    <row r="10285" spans="1:15" ht="27.6">
      <c r="A10285" s="116">
        <v>10285</v>
      </c>
      <c r="B10285" s="129">
        <v>44421</v>
      </c>
      <c r="C10285" s="118">
        <f t="shared" si="479"/>
        <v>8</v>
      </c>
      <c r="D10285" s="120" t="s">
        <v>252</v>
      </c>
      <c r="E10285" s="120" t="s">
        <v>22971</v>
      </c>
      <c r="F10285" s="209" t="s">
        <v>22972</v>
      </c>
      <c r="G10285" s="119" t="s">
        <v>21168</v>
      </c>
      <c r="H10285" s="121" t="s">
        <v>53</v>
      </c>
      <c r="I10285" s="121" t="s">
        <v>30</v>
      </c>
      <c r="J10285" s="121" t="s">
        <v>87</v>
      </c>
      <c r="K10285" s="121" t="s">
        <v>584</v>
      </c>
      <c r="L10285" s="131" t="s">
        <v>32</v>
      </c>
      <c r="M10285" s="120" t="s">
        <v>78</v>
      </c>
    </row>
    <row r="10286" spans="1:15">
      <c r="A10286" s="116">
        <v>10286</v>
      </c>
      <c r="B10286" s="129">
        <v>44421</v>
      </c>
      <c r="C10286" s="118">
        <f t="shared" si="479"/>
        <v>8</v>
      </c>
      <c r="D10286" s="120" t="s">
        <v>252</v>
      </c>
      <c r="E10286" s="120" t="s">
        <v>22973</v>
      </c>
      <c r="F10286" s="209" t="s">
        <v>22974</v>
      </c>
      <c r="G10286" s="119" t="s">
        <v>22975</v>
      </c>
      <c r="H10286" s="121" t="s">
        <v>53</v>
      </c>
      <c r="I10286" s="119" t="s">
        <v>42</v>
      </c>
      <c r="J10286" s="121" t="s">
        <v>82</v>
      </c>
      <c r="K10286" s="121" t="s">
        <v>584</v>
      </c>
      <c r="L10286" s="131" t="s">
        <v>32</v>
      </c>
      <c r="M10286" s="120" t="s">
        <v>78</v>
      </c>
    </row>
    <row r="10287" spans="1:15">
      <c r="A10287" s="116">
        <v>10287</v>
      </c>
      <c r="B10287" s="129">
        <v>44421</v>
      </c>
      <c r="C10287" s="118">
        <f t="shared" si="479"/>
        <v>8</v>
      </c>
      <c r="D10287" s="120" t="s">
        <v>252</v>
      </c>
      <c r="E10287" s="120" t="s">
        <v>22976</v>
      </c>
      <c r="F10287" s="209" t="s">
        <v>22977</v>
      </c>
      <c r="G10287" s="119" t="s">
        <v>5524</v>
      </c>
      <c r="H10287" s="121" t="s">
        <v>53</v>
      </c>
      <c r="I10287" s="119" t="s">
        <v>42</v>
      </c>
      <c r="J10287" s="121" t="s">
        <v>72</v>
      </c>
      <c r="K10287" s="121" t="s">
        <v>584</v>
      </c>
      <c r="L10287" s="131" t="s">
        <v>32</v>
      </c>
      <c r="M10287" s="120" t="s">
        <v>33</v>
      </c>
      <c r="N10287" s="131">
        <v>44502</v>
      </c>
      <c r="O10287" s="131">
        <v>44524</v>
      </c>
    </row>
    <row r="10288" spans="1:15">
      <c r="A10288" s="116">
        <v>10288</v>
      </c>
      <c r="B10288" s="129">
        <v>44421</v>
      </c>
      <c r="C10288" s="118">
        <f t="shared" si="479"/>
        <v>8</v>
      </c>
      <c r="D10288" s="120" t="s">
        <v>252</v>
      </c>
      <c r="E10288" s="120" t="s">
        <v>22978</v>
      </c>
      <c r="F10288" s="209" t="s">
        <v>527</v>
      </c>
      <c r="G10288" s="119" t="s">
        <v>22979</v>
      </c>
      <c r="H10288" s="121" t="s">
        <v>1173</v>
      </c>
      <c r="I10288" s="119" t="s">
        <v>30</v>
      </c>
      <c r="J10288" s="121" t="s">
        <v>77</v>
      </c>
      <c r="K10288" s="121" t="s">
        <v>584</v>
      </c>
      <c r="L10288" s="131" t="s">
        <v>32</v>
      </c>
      <c r="M10288" s="120" t="s">
        <v>78</v>
      </c>
    </row>
    <row r="10289" spans="1:20">
      <c r="A10289" s="116">
        <v>10289</v>
      </c>
      <c r="B10289" s="129">
        <v>44421</v>
      </c>
      <c r="C10289" s="118">
        <f t="shared" si="479"/>
        <v>8</v>
      </c>
      <c r="D10289" s="120" t="s">
        <v>252</v>
      </c>
      <c r="E10289" s="120" t="s">
        <v>22980</v>
      </c>
      <c r="F10289" s="209" t="s">
        <v>527</v>
      </c>
      <c r="G10289" s="119" t="s">
        <v>22981</v>
      </c>
      <c r="H10289" s="121" t="s">
        <v>53</v>
      </c>
      <c r="I10289" s="119" t="s">
        <v>30</v>
      </c>
      <c r="J10289" s="121" t="s">
        <v>1540</v>
      </c>
      <c r="K10289" s="121" t="s">
        <v>584</v>
      </c>
      <c r="L10289" s="131" t="s">
        <v>32</v>
      </c>
      <c r="M10289" s="120" t="s">
        <v>78</v>
      </c>
    </row>
    <row r="10290" spans="1:20">
      <c r="A10290" s="116">
        <v>10290</v>
      </c>
      <c r="B10290" s="129">
        <v>44421</v>
      </c>
      <c r="C10290" s="118">
        <f t="shared" si="479"/>
        <v>8</v>
      </c>
      <c r="D10290" s="120" t="s">
        <v>252</v>
      </c>
      <c r="E10290" s="120" t="s">
        <v>22982</v>
      </c>
      <c r="F10290" s="209" t="s">
        <v>22983</v>
      </c>
      <c r="G10290" s="119" t="s">
        <v>22984</v>
      </c>
      <c r="H10290" s="121" t="s">
        <v>53</v>
      </c>
      <c r="I10290" s="119" t="s">
        <v>42</v>
      </c>
      <c r="J10290" s="121" t="s">
        <v>72</v>
      </c>
      <c r="K10290" s="121" t="s">
        <v>584</v>
      </c>
      <c r="L10290" s="131" t="s">
        <v>32</v>
      </c>
      <c r="M10290" s="120" t="s">
        <v>78</v>
      </c>
    </row>
    <row r="10291" spans="1:20">
      <c r="A10291" s="116">
        <v>10291</v>
      </c>
      <c r="B10291" s="129">
        <v>44421</v>
      </c>
      <c r="C10291" s="118">
        <f t="shared" si="479"/>
        <v>8</v>
      </c>
      <c r="D10291" s="120" t="s">
        <v>252</v>
      </c>
      <c r="E10291" s="120" t="s">
        <v>22985</v>
      </c>
      <c r="F10291" s="209" t="s">
        <v>22986</v>
      </c>
      <c r="G10291" s="119" t="s">
        <v>11531</v>
      </c>
      <c r="H10291" s="121" t="s">
        <v>53</v>
      </c>
      <c r="I10291" s="121" t="s">
        <v>30</v>
      </c>
      <c r="J10291" s="121" t="s">
        <v>1540</v>
      </c>
      <c r="K10291" s="121" t="s">
        <v>584</v>
      </c>
      <c r="L10291" s="131" t="s">
        <v>32</v>
      </c>
      <c r="M10291" s="120" t="s">
        <v>33</v>
      </c>
      <c r="N10291" s="131">
        <v>44435</v>
      </c>
      <c r="O10291" s="131">
        <v>44459</v>
      </c>
    </row>
    <row r="10292" spans="1:20">
      <c r="A10292" s="116">
        <v>10292</v>
      </c>
      <c r="B10292" s="129">
        <v>44421</v>
      </c>
      <c r="C10292" s="118">
        <f t="shared" si="479"/>
        <v>8</v>
      </c>
      <c r="D10292" s="120" t="s">
        <v>252</v>
      </c>
      <c r="E10292" s="120" t="s">
        <v>22987</v>
      </c>
      <c r="F10292" s="209" t="s">
        <v>527</v>
      </c>
      <c r="G10292" s="119" t="s">
        <v>22988</v>
      </c>
      <c r="H10292" s="121" t="s">
        <v>29</v>
      </c>
      <c r="I10292" s="121" t="s">
        <v>30</v>
      </c>
      <c r="J10292" s="121" t="s">
        <v>77</v>
      </c>
      <c r="K10292" s="121" t="s">
        <v>584</v>
      </c>
      <c r="L10292" s="131" t="s">
        <v>32</v>
      </c>
      <c r="M10292" s="120" t="s">
        <v>78</v>
      </c>
    </row>
    <row r="10293" spans="1:20" ht="27.6">
      <c r="A10293" s="116">
        <v>10293</v>
      </c>
      <c r="B10293" s="129">
        <v>44421</v>
      </c>
      <c r="C10293" s="118">
        <f t="shared" si="479"/>
        <v>8</v>
      </c>
      <c r="D10293" s="120" t="s">
        <v>252</v>
      </c>
      <c r="E10293" s="120" t="s">
        <v>22989</v>
      </c>
      <c r="F10293" s="209" t="s">
        <v>22990</v>
      </c>
      <c r="G10293" s="119" t="s">
        <v>22991</v>
      </c>
      <c r="H10293" s="121" t="s">
        <v>29</v>
      </c>
      <c r="I10293" s="119" t="s">
        <v>30</v>
      </c>
      <c r="J10293" s="121" t="s">
        <v>7726</v>
      </c>
      <c r="K10293" s="121" t="s">
        <v>584</v>
      </c>
      <c r="L10293" s="131" t="s">
        <v>32</v>
      </c>
      <c r="M10293" s="120" t="s">
        <v>78</v>
      </c>
    </row>
    <row r="10294" spans="1:20">
      <c r="A10294" s="116">
        <v>10294</v>
      </c>
      <c r="B10294" s="129">
        <v>44421</v>
      </c>
      <c r="C10294" s="118">
        <f t="shared" ref="C10294:C10325" si="480">IF(B10294&lt;&gt;0,MONTH(B10294),0)</f>
        <v>8</v>
      </c>
      <c r="D10294" s="120" t="s">
        <v>252</v>
      </c>
      <c r="E10294" s="120" t="s">
        <v>22992</v>
      </c>
      <c r="F10294" s="209" t="s">
        <v>22993</v>
      </c>
      <c r="G10294" s="119" t="s">
        <v>21455</v>
      </c>
      <c r="H10294" s="121" t="s">
        <v>29</v>
      </c>
      <c r="I10294" s="119" t="s">
        <v>30</v>
      </c>
      <c r="J10294" s="121" t="s">
        <v>6396</v>
      </c>
      <c r="K10294" s="121" t="s">
        <v>584</v>
      </c>
      <c r="L10294" s="131" t="s">
        <v>32</v>
      </c>
      <c r="M10294" s="120" t="s">
        <v>78</v>
      </c>
    </row>
    <row r="10295" spans="1:20">
      <c r="A10295" s="116">
        <v>10295</v>
      </c>
      <c r="B10295" s="129">
        <v>44421</v>
      </c>
      <c r="C10295" s="118">
        <f t="shared" si="480"/>
        <v>8</v>
      </c>
      <c r="D10295" s="120" t="s">
        <v>252</v>
      </c>
      <c r="E10295" s="120" t="s">
        <v>22994</v>
      </c>
      <c r="F10295" s="209" t="s">
        <v>22995</v>
      </c>
      <c r="G10295" s="119" t="s">
        <v>10698</v>
      </c>
      <c r="H10295" s="121" t="s">
        <v>53</v>
      </c>
      <c r="I10295" s="121" t="s">
        <v>30</v>
      </c>
      <c r="J10295" s="121" t="s">
        <v>87</v>
      </c>
      <c r="K10295" s="121" t="s">
        <v>584</v>
      </c>
      <c r="L10295" s="131" t="s">
        <v>32</v>
      </c>
      <c r="M10295" s="120" t="s">
        <v>78</v>
      </c>
    </row>
    <row r="10296" spans="1:20">
      <c r="A10296" s="116">
        <v>10296</v>
      </c>
      <c r="B10296" s="129">
        <v>44421</v>
      </c>
      <c r="C10296" s="118">
        <f t="shared" si="480"/>
        <v>8</v>
      </c>
      <c r="D10296" s="120" t="s">
        <v>252</v>
      </c>
      <c r="E10296" s="120" t="s">
        <v>22996</v>
      </c>
      <c r="F10296" s="209" t="s">
        <v>527</v>
      </c>
      <c r="G10296" s="119" t="s">
        <v>8752</v>
      </c>
      <c r="H10296" s="121" t="s">
        <v>29</v>
      </c>
      <c r="I10296" s="119" t="s">
        <v>30</v>
      </c>
      <c r="J10296" s="121" t="s">
        <v>529</v>
      </c>
      <c r="K10296" s="121" t="s">
        <v>584</v>
      </c>
      <c r="L10296" s="131" t="s">
        <v>32</v>
      </c>
      <c r="M10296" s="120" t="s">
        <v>33</v>
      </c>
      <c r="N10296" s="131">
        <v>44428</v>
      </c>
      <c r="S10296" s="120" t="s">
        <v>92</v>
      </c>
      <c r="T10296" s="126">
        <v>44434</v>
      </c>
    </row>
    <row r="10297" spans="1:20">
      <c r="A10297" s="116">
        <v>10297</v>
      </c>
      <c r="B10297" s="129">
        <v>44421</v>
      </c>
      <c r="C10297" s="118">
        <f t="shared" si="480"/>
        <v>8</v>
      </c>
      <c r="D10297" s="120" t="s">
        <v>252</v>
      </c>
      <c r="E10297" s="120" t="s">
        <v>22997</v>
      </c>
      <c r="F10297" s="209" t="s">
        <v>22998</v>
      </c>
      <c r="G10297" s="119" t="s">
        <v>22999</v>
      </c>
      <c r="H10297" s="121" t="s">
        <v>53</v>
      </c>
      <c r="I10297" s="121" t="s">
        <v>30</v>
      </c>
      <c r="J10297" s="121" t="s">
        <v>77</v>
      </c>
      <c r="K10297" s="121" t="s">
        <v>584</v>
      </c>
      <c r="L10297" s="131" t="s">
        <v>32</v>
      </c>
      <c r="M10297" s="120" t="s">
        <v>78</v>
      </c>
    </row>
    <row r="10298" spans="1:20">
      <c r="A10298" s="116">
        <v>10298</v>
      </c>
      <c r="B10298" s="129">
        <v>44421</v>
      </c>
      <c r="C10298" s="118">
        <f t="shared" si="480"/>
        <v>8</v>
      </c>
      <c r="D10298" s="120" t="s">
        <v>252</v>
      </c>
      <c r="E10298" s="120" t="s">
        <v>23000</v>
      </c>
      <c r="F10298" s="209" t="s">
        <v>23001</v>
      </c>
      <c r="G10298" s="119" t="s">
        <v>23002</v>
      </c>
      <c r="H10298" s="121" t="s">
        <v>29</v>
      </c>
      <c r="I10298" s="121" t="s">
        <v>30</v>
      </c>
      <c r="J10298" s="121" t="s">
        <v>87</v>
      </c>
      <c r="K10298" s="121" t="s">
        <v>584</v>
      </c>
      <c r="L10298" s="131" t="s">
        <v>32</v>
      </c>
      <c r="M10298" s="120" t="s">
        <v>78</v>
      </c>
    </row>
    <row r="10299" spans="1:20">
      <c r="A10299" s="116">
        <v>10299</v>
      </c>
      <c r="B10299" s="129">
        <v>44421</v>
      </c>
      <c r="C10299" s="118">
        <f t="shared" si="480"/>
        <v>8</v>
      </c>
      <c r="D10299" s="120" t="s">
        <v>252</v>
      </c>
      <c r="E10299" s="120" t="s">
        <v>23003</v>
      </c>
      <c r="F10299" s="209" t="s">
        <v>3640</v>
      </c>
      <c r="G10299" s="119" t="s">
        <v>23004</v>
      </c>
      <c r="H10299" s="121" t="s">
        <v>1173</v>
      </c>
      <c r="I10299" s="121" t="s">
        <v>42</v>
      </c>
      <c r="J10299" s="121" t="s">
        <v>43</v>
      </c>
      <c r="K10299" s="121" t="s">
        <v>584</v>
      </c>
      <c r="L10299" s="131" t="s">
        <v>32</v>
      </c>
      <c r="M10299" s="120" t="s">
        <v>78</v>
      </c>
    </row>
    <row r="10300" spans="1:20">
      <c r="A10300" s="116">
        <v>10300</v>
      </c>
      <c r="B10300" s="129">
        <v>44421</v>
      </c>
      <c r="C10300" s="118">
        <f t="shared" si="480"/>
        <v>8</v>
      </c>
      <c r="D10300" s="120" t="s">
        <v>252</v>
      </c>
      <c r="E10300" s="120" t="s">
        <v>23005</v>
      </c>
      <c r="F10300" s="209" t="s">
        <v>23006</v>
      </c>
      <c r="G10300" s="119" t="s">
        <v>23007</v>
      </c>
      <c r="H10300" s="121" t="s">
        <v>53</v>
      </c>
      <c r="I10300" s="119" t="s">
        <v>42</v>
      </c>
      <c r="J10300" s="121" t="s">
        <v>43</v>
      </c>
      <c r="K10300" s="121" t="s">
        <v>584</v>
      </c>
      <c r="L10300" s="131" t="s">
        <v>32</v>
      </c>
      <c r="M10300" s="120" t="s">
        <v>78</v>
      </c>
    </row>
    <row r="10301" spans="1:20">
      <c r="A10301" s="116">
        <v>10301</v>
      </c>
      <c r="B10301" s="129">
        <v>44421</v>
      </c>
      <c r="C10301" s="118">
        <f t="shared" si="480"/>
        <v>8</v>
      </c>
      <c r="D10301" s="120" t="s">
        <v>252</v>
      </c>
      <c r="E10301" s="120" t="s">
        <v>23008</v>
      </c>
      <c r="F10301" s="209" t="s">
        <v>23009</v>
      </c>
      <c r="G10301" s="119" t="s">
        <v>10536</v>
      </c>
      <c r="H10301" s="121" t="s">
        <v>53</v>
      </c>
      <c r="I10301" s="121" t="s">
        <v>30</v>
      </c>
      <c r="J10301" s="121" t="s">
        <v>77</v>
      </c>
      <c r="K10301" s="121" t="s">
        <v>584</v>
      </c>
      <c r="L10301" s="131" t="s">
        <v>32</v>
      </c>
      <c r="M10301" s="120" t="s">
        <v>78</v>
      </c>
    </row>
    <row r="10302" spans="1:20" ht="27.6">
      <c r="A10302" s="116">
        <v>10302</v>
      </c>
      <c r="B10302" s="129">
        <v>44421</v>
      </c>
      <c r="C10302" s="118">
        <f t="shared" si="480"/>
        <v>8</v>
      </c>
      <c r="D10302" s="120" t="s">
        <v>25</v>
      </c>
      <c r="E10302" s="120" t="s">
        <v>23010</v>
      </c>
      <c r="F10302" s="209" t="s">
        <v>23011</v>
      </c>
      <c r="G10302" s="119" t="s">
        <v>9415</v>
      </c>
      <c r="H10302" s="121" t="s">
        <v>29</v>
      </c>
      <c r="I10302" s="121" t="s">
        <v>30</v>
      </c>
      <c r="J10302" s="121" t="s">
        <v>77</v>
      </c>
      <c r="K10302" s="121" t="s">
        <v>584</v>
      </c>
      <c r="L10302" s="131" t="s">
        <v>32</v>
      </c>
      <c r="M10302" s="120" t="s">
        <v>33</v>
      </c>
      <c r="N10302" s="131">
        <v>44431</v>
      </c>
      <c r="O10302" s="131">
        <v>44456</v>
      </c>
    </row>
    <row r="10303" spans="1:20">
      <c r="A10303" s="116">
        <v>10303</v>
      </c>
      <c r="B10303" s="129">
        <v>44421</v>
      </c>
      <c r="C10303" s="118">
        <f t="shared" si="480"/>
        <v>8</v>
      </c>
      <c r="D10303" s="120" t="s">
        <v>25</v>
      </c>
      <c r="E10303" s="120" t="s">
        <v>23012</v>
      </c>
      <c r="F10303" s="209" t="s">
        <v>23013</v>
      </c>
      <c r="G10303" s="119" t="s">
        <v>1891</v>
      </c>
      <c r="H10303" s="121" t="s">
        <v>48</v>
      </c>
      <c r="I10303" s="121" t="s">
        <v>63</v>
      </c>
      <c r="J10303" s="121" t="s">
        <v>328</v>
      </c>
      <c r="K10303" s="121" t="s">
        <v>584</v>
      </c>
      <c r="L10303" s="131" t="s">
        <v>32</v>
      </c>
      <c r="M10303" s="120" t="s">
        <v>78</v>
      </c>
    </row>
    <row r="10304" spans="1:20">
      <c r="A10304" s="116">
        <v>10304</v>
      </c>
      <c r="B10304" s="129">
        <v>44421</v>
      </c>
      <c r="C10304" s="118">
        <f t="shared" si="480"/>
        <v>8</v>
      </c>
      <c r="D10304" s="120" t="s">
        <v>25</v>
      </c>
      <c r="E10304" s="120" t="s">
        <v>23014</v>
      </c>
      <c r="F10304" s="209" t="s">
        <v>23015</v>
      </c>
      <c r="G10304" s="119" t="s">
        <v>6810</v>
      </c>
      <c r="H10304" s="121" t="s">
        <v>140</v>
      </c>
      <c r="I10304" s="119" t="s">
        <v>30</v>
      </c>
      <c r="J10304" s="121" t="s">
        <v>8096</v>
      </c>
      <c r="K10304" s="121" t="s">
        <v>584</v>
      </c>
      <c r="L10304" s="131" t="s">
        <v>32</v>
      </c>
      <c r="M10304" s="120" t="s">
        <v>33</v>
      </c>
      <c r="N10304" s="131">
        <v>44431</v>
      </c>
      <c r="O10304" s="131">
        <v>44456</v>
      </c>
    </row>
    <row r="10305" spans="1:25" ht="27.6">
      <c r="A10305" s="116">
        <v>10305</v>
      </c>
      <c r="B10305" s="129">
        <v>44421</v>
      </c>
      <c r="C10305" s="118">
        <f t="shared" si="480"/>
        <v>8</v>
      </c>
      <c r="D10305" s="120" t="s">
        <v>25</v>
      </c>
      <c r="E10305" s="120" t="s">
        <v>23016</v>
      </c>
      <c r="F10305" s="209" t="s">
        <v>23017</v>
      </c>
      <c r="G10305" s="119" t="s">
        <v>7575</v>
      </c>
      <c r="H10305" s="121" t="s">
        <v>53</v>
      </c>
      <c r="I10305" s="119" t="s">
        <v>30</v>
      </c>
      <c r="J10305" s="121" t="s">
        <v>5018</v>
      </c>
      <c r="K10305" s="121" t="s">
        <v>584</v>
      </c>
      <c r="L10305" s="131" t="s">
        <v>32</v>
      </c>
      <c r="M10305" s="120" t="s">
        <v>78</v>
      </c>
    </row>
    <row r="10306" spans="1:25" ht="27.6">
      <c r="A10306" s="116">
        <v>10306</v>
      </c>
      <c r="B10306" s="129">
        <v>44424</v>
      </c>
      <c r="C10306" s="118">
        <f t="shared" si="480"/>
        <v>8</v>
      </c>
      <c r="D10306" s="121" t="s">
        <v>25</v>
      </c>
      <c r="E10306" s="121" t="s">
        <v>23018</v>
      </c>
      <c r="F10306" s="214" t="s">
        <v>23019</v>
      </c>
      <c r="G10306" s="119" t="s">
        <v>23020</v>
      </c>
      <c r="H10306" s="121" t="s">
        <v>29</v>
      </c>
      <c r="I10306" s="119" t="s">
        <v>42</v>
      </c>
      <c r="J10306" s="121" t="s">
        <v>49</v>
      </c>
      <c r="K10306" s="120" t="s">
        <v>584</v>
      </c>
      <c r="L10306" s="131" t="s">
        <v>32</v>
      </c>
      <c r="M10306" s="121" t="s">
        <v>78</v>
      </c>
      <c r="N10306" s="157"/>
      <c r="O10306" s="157"/>
      <c r="P10306" s="124">
        <f t="shared" ref="P10306:P10313" si="481">IF(O10306&lt;&gt;0,MONTH(O10306),0)</f>
        <v>0</v>
      </c>
      <c r="Q10306" s="123"/>
      <c r="R10306" s="124">
        <f ca="1">TODAY()-O10306</f>
        <v>44678</v>
      </c>
      <c r="S10306" s="121"/>
      <c r="U10306" s="116" t="s">
        <v>23021</v>
      </c>
      <c r="V10306" s="116" t="s">
        <v>110</v>
      </c>
      <c r="W10306" s="116" t="s">
        <v>58</v>
      </c>
      <c r="X10306" s="123">
        <v>44054</v>
      </c>
      <c r="Y10306" s="136"/>
    </row>
    <row r="10307" spans="1:25" ht="27.6">
      <c r="A10307" s="116">
        <v>10307</v>
      </c>
      <c r="B10307" s="129">
        <v>44424</v>
      </c>
      <c r="C10307" s="118">
        <f t="shared" si="480"/>
        <v>8</v>
      </c>
      <c r="D10307" s="121" t="s">
        <v>25</v>
      </c>
      <c r="E10307" s="121" t="s">
        <v>23022</v>
      </c>
      <c r="F10307" s="214" t="s">
        <v>23023</v>
      </c>
      <c r="G10307" s="119" t="s">
        <v>23024</v>
      </c>
      <c r="H10307" s="121" t="s">
        <v>140</v>
      </c>
      <c r="I10307" s="119" t="s">
        <v>42</v>
      </c>
      <c r="J10307" s="121" t="s">
        <v>82</v>
      </c>
      <c r="K10307" s="120" t="s">
        <v>584</v>
      </c>
      <c r="L10307" s="131" t="s">
        <v>32</v>
      </c>
      <c r="M10307" s="121" t="s">
        <v>78</v>
      </c>
      <c r="N10307" s="157"/>
      <c r="O10307" s="157"/>
      <c r="P10307" s="124">
        <f t="shared" si="481"/>
        <v>0</v>
      </c>
      <c r="Q10307" s="123"/>
      <c r="R10307" s="124">
        <f ca="1">TODAY()-O10307</f>
        <v>44678</v>
      </c>
      <c r="S10307" s="121"/>
      <c r="U10307" s="116" t="s">
        <v>23025</v>
      </c>
      <c r="V10307" s="116" t="s">
        <v>156</v>
      </c>
      <c r="W10307" s="116" t="s">
        <v>125</v>
      </c>
      <c r="X10307" s="123">
        <v>44054</v>
      </c>
      <c r="Y10307" s="136"/>
    </row>
    <row r="10308" spans="1:25">
      <c r="A10308" s="116">
        <v>10308</v>
      </c>
      <c r="B10308" s="129">
        <v>44424</v>
      </c>
      <c r="C10308" s="118">
        <f t="shared" si="480"/>
        <v>8</v>
      </c>
      <c r="D10308" s="121" t="s">
        <v>25</v>
      </c>
      <c r="E10308" s="121" t="s">
        <v>23026</v>
      </c>
      <c r="F10308" s="214" t="s">
        <v>5406</v>
      </c>
      <c r="G10308" s="119" t="s">
        <v>23027</v>
      </c>
      <c r="H10308" s="121" t="s">
        <v>140</v>
      </c>
      <c r="I10308" s="119" t="s">
        <v>42</v>
      </c>
      <c r="J10308" s="121" t="s">
        <v>646</v>
      </c>
      <c r="K10308" s="120" t="s">
        <v>584</v>
      </c>
      <c r="L10308" s="131" t="s">
        <v>32</v>
      </c>
      <c r="M10308" s="121" t="s">
        <v>78</v>
      </c>
      <c r="N10308" s="157"/>
      <c r="O10308" s="157"/>
      <c r="P10308" s="124">
        <f t="shared" si="481"/>
        <v>0</v>
      </c>
      <c r="Q10308" s="124"/>
      <c r="R10308" s="124">
        <f ca="1">TODAY()-O10308</f>
        <v>44678</v>
      </c>
      <c r="S10308" s="121"/>
      <c r="U10308" s="116" t="s">
        <v>23028</v>
      </c>
      <c r="V10308" s="116" t="s">
        <v>110</v>
      </c>
      <c r="W10308" s="116" t="s">
        <v>58</v>
      </c>
      <c r="X10308" s="123">
        <v>44054</v>
      </c>
      <c r="Y10308" s="136"/>
    </row>
    <row r="10309" spans="1:25">
      <c r="A10309" s="116">
        <v>10309</v>
      </c>
      <c r="B10309" s="129">
        <v>44424</v>
      </c>
      <c r="C10309" s="118">
        <f t="shared" si="480"/>
        <v>8</v>
      </c>
      <c r="D10309" s="121" t="s">
        <v>25</v>
      </c>
      <c r="E10309" s="121" t="s">
        <v>23029</v>
      </c>
      <c r="F10309" s="214" t="s">
        <v>23030</v>
      </c>
      <c r="G10309" s="119" t="s">
        <v>23031</v>
      </c>
      <c r="H10309" s="121" t="s">
        <v>344</v>
      </c>
      <c r="I10309" s="119" t="s">
        <v>42</v>
      </c>
      <c r="J10309" s="121" t="s">
        <v>72</v>
      </c>
      <c r="K10309" s="120" t="s">
        <v>584</v>
      </c>
      <c r="L10309" s="131" t="s">
        <v>32</v>
      </c>
      <c r="M10309" s="121" t="s">
        <v>78</v>
      </c>
      <c r="N10309" s="157"/>
      <c r="O10309" s="157"/>
      <c r="P10309" s="124">
        <f t="shared" si="481"/>
        <v>0</v>
      </c>
      <c r="Q10309" s="123"/>
      <c r="R10309" s="124"/>
      <c r="S10309" s="121"/>
      <c r="U10309" s="116" t="s">
        <v>23032</v>
      </c>
      <c r="V10309" s="116" t="s">
        <v>57</v>
      </c>
      <c r="W10309" s="116" t="s">
        <v>58</v>
      </c>
      <c r="X10309" s="123">
        <v>44054</v>
      </c>
      <c r="Y10309" s="136"/>
    </row>
    <row r="10310" spans="1:25">
      <c r="A10310" s="116">
        <v>10310</v>
      </c>
      <c r="B10310" s="129">
        <v>44424</v>
      </c>
      <c r="C10310" s="118">
        <f t="shared" si="480"/>
        <v>8</v>
      </c>
      <c r="D10310" s="120" t="s">
        <v>25</v>
      </c>
      <c r="E10310" s="120" t="s">
        <v>23033</v>
      </c>
      <c r="F10310" s="214" t="s">
        <v>399</v>
      </c>
      <c r="G10310" s="119" t="s">
        <v>15589</v>
      </c>
      <c r="H10310" s="121" t="s">
        <v>53</v>
      </c>
      <c r="I10310" s="119" t="s">
        <v>30</v>
      </c>
      <c r="J10310" s="121" t="s">
        <v>5018</v>
      </c>
      <c r="K10310" s="120" t="s">
        <v>65</v>
      </c>
      <c r="L10310" s="131" t="s">
        <v>32</v>
      </c>
      <c r="M10310" s="120" t="s">
        <v>78</v>
      </c>
      <c r="P10310" s="124">
        <f t="shared" si="481"/>
        <v>0</v>
      </c>
      <c r="U10310" s="126" t="s">
        <v>23034</v>
      </c>
    </row>
    <row r="10311" spans="1:25" ht="27.6">
      <c r="A10311" s="116">
        <v>10311</v>
      </c>
      <c r="B10311" s="129">
        <v>44424</v>
      </c>
      <c r="C10311" s="118">
        <f t="shared" si="480"/>
        <v>8</v>
      </c>
      <c r="D10311" s="120" t="s">
        <v>25</v>
      </c>
      <c r="E10311" s="120" t="s">
        <v>23035</v>
      </c>
      <c r="F10311" s="214" t="s">
        <v>23036</v>
      </c>
      <c r="G10311" s="119" t="s">
        <v>2825</v>
      </c>
      <c r="H10311" s="121" t="s">
        <v>97</v>
      </c>
      <c r="I10311" s="119" t="s">
        <v>30</v>
      </c>
      <c r="J10311" s="121" t="s">
        <v>77</v>
      </c>
      <c r="K10311" s="120" t="s">
        <v>584</v>
      </c>
      <c r="L10311" s="131">
        <v>44581</v>
      </c>
      <c r="M10311" s="120" t="s">
        <v>33</v>
      </c>
      <c r="N10311" s="131">
        <v>44446</v>
      </c>
      <c r="O10311" s="131">
        <v>44581</v>
      </c>
      <c r="P10311" s="124">
        <f t="shared" si="481"/>
        <v>1</v>
      </c>
      <c r="U10311" s="126" t="s">
        <v>23037</v>
      </c>
      <c r="V10311" s="126" t="s">
        <v>7098</v>
      </c>
      <c r="W10311" s="126" t="s">
        <v>125</v>
      </c>
    </row>
    <row r="10312" spans="1:25">
      <c r="A10312" s="116">
        <v>10312</v>
      </c>
      <c r="B10312" s="129">
        <v>44424</v>
      </c>
      <c r="C10312" s="118">
        <f t="shared" si="480"/>
        <v>8</v>
      </c>
      <c r="D10312" s="120" t="s">
        <v>25</v>
      </c>
      <c r="E10312" s="120" t="s">
        <v>23038</v>
      </c>
      <c r="F10312" s="214" t="s">
        <v>23039</v>
      </c>
      <c r="G10312" s="119" t="s">
        <v>5159</v>
      </c>
      <c r="H10312" s="121" t="s">
        <v>29</v>
      </c>
      <c r="I10312" s="119" t="s">
        <v>30</v>
      </c>
      <c r="J10312" s="121" t="s">
        <v>77</v>
      </c>
      <c r="K10312" s="120" t="s">
        <v>584</v>
      </c>
      <c r="L10312" s="131" t="s">
        <v>32</v>
      </c>
      <c r="M10312" s="120" t="s">
        <v>78</v>
      </c>
      <c r="P10312" s="124">
        <f t="shared" si="481"/>
        <v>0</v>
      </c>
    </row>
    <row r="10313" spans="1:25">
      <c r="A10313" s="116">
        <v>10313</v>
      </c>
      <c r="B10313" s="129">
        <v>44424</v>
      </c>
      <c r="C10313" s="118">
        <f t="shared" si="480"/>
        <v>8</v>
      </c>
      <c r="D10313" s="120" t="s">
        <v>25</v>
      </c>
      <c r="E10313" s="120" t="s">
        <v>23040</v>
      </c>
      <c r="F10313" s="214" t="s">
        <v>23041</v>
      </c>
      <c r="G10313" s="119" t="s">
        <v>11044</v>
      </c>
      <c r="H10313" s="121" t="s">
        <v>29</v>
      </c>
      <c r="I10313" s="121" t="s">
        <v>30</v>
      </c>
      <c r="J10313" s="121" t="s">
        <v>77</v>
      </c>
      <c r="K10313" s="120" t="s">
        <v>584</v>
      </c>
      <c r="L10313" s="131" t="s">
        <v>32</v>
      </c>
      <c r="M10313" s="120" t="s">
        <v>78</v>
      </c>
      <c r="P10313" s="124">
        <f t="shared" si="481"/>
        <v>0</v>
      </c>
    </row>
    <row r="10314" spans="1:25" ht="27.6">
      <c r="A10314" s="116">
        <v>10314</v>
      </c>
      <c r="B10314" s="129">
        <v>44424</v>
      </c>
      <c r="C10314" s="118">
        <f t="shared" si="480"/>
        <v>8</v>
      </c>
      <c r="D10314" s="120" t="s">
        <v>25</v>
      </c>
      <c r="E10314" s="120" t="s">
        <v>23042</v>
      </c>
      <c r="F10314" s="209" t="s">
        <v>23043</v>
      </c>
      <c r="G10314" s="119" t="s">
        <v>23044</v>
      </c>
      <c r="H10314" s="121" t="s">
        <v>177</v>
      </c>
      <c r="I10314" s="121" t="s">
        <v>42</v>
      </c>
      <c r="J10314" s="121" t="s">
        <v>199</v>
      </c>
      <c r="K10314" s="121" t="s">
        <v>65</v>
      </c>
      <c r="L10314" s="131" t="s">
        <v>32</v>
      </c>
      <c r="M10314" s="120" t="s">
        <v>33</v>
      </c>
      <c r="N10314" s="131">
        <v>44449</v>
      </c>
      <c r="O10314" s="131">
        <v>44449</v>
      </c>
    </row>
    <row r="10315" spans="1:25" ht="41.4">
      <c r="A10315" s="116">
        <v>10315</v>
      </c>
      <c r="B10315" s="129">
        <v>44424</v>
      </c>
      <c r="C10315" s="118">
        <f t="shared" si="480"/>
        <v>8</v>
      </c>
      <c r="D10315" s="120" t="s">
        <v>25</v>
      </c>
      <c r="E10315" s="120" t="s">
        <v>23045</v>
      </c>
      <c r="F10315" s="209" t="s">
        <v>23046</v>
      </c>
      <c r="G10315" s="119" t="s">
        <v>23047</v>
      </c>
      <c r="H10315" s="121" t="s">
        <v>140</v>
      </c>
      <c r="I10315" s="121" t="s">
        <v>63</v>
      </c>
      <c r="J10315" s="121" t="s">
        <v>323</v>
      </c>
      <c r="K10315" s="121" t="s">
        <v>65</v>
      </c>
      <c r="L10315" s="131" t="s">
        <v>32</v>
      </c>
      <c r="M10315" s="120" t="s">
        <v>78</v>
      </c>
    </row>
    <row r="10316" spans="1:25">
      <c r="A10316" s="116">
        <v>10316</v>
      </c>
      <c r="B10316" s="129">
        <v>44424</v>
      </c>
      <c r="C10316" s="118">
        <f t="shared" si="480"/>
        <v>8</v>
      </c>
      <c r="D10316" s="120" t="s">
        <v>25</v>
      </c>
      <c r="E10316" s="120" t="s">
        <v>23048</v>
      </c>
      <c r="F10316" s="209" t="s">
        <v>23049</v>
      </c>
      <c r="G10316" s="119" t="s">
        <v>23050</v>
      </c>
      <c r="H10316" s="121" t="s">
        <v>29</v>
      </c>
      <c r="I10316" s="121" t="s">
        <v>30</v>
      </c>
      <c r="J10316" s="121" t="s">
        <v>529</v>
      </c>
      <c r="K10316" s="121" t="s">
        <v>65</v>
      </c>
      <c r="L10316" s="131" t="s">
        <v>32</v>
      </c>
      <c r="M10316" s="120" t="s">
        <v>78</v>
      </c>
    </row>
    <row r="10317" spans="1:25">
      <c r="A10317" s="116">
        <v>10317</v>
      </c>
      <c r="B10317" s="129">
        <v>44424</v>
      </c>
      <c r="C10317" s="118">
        <f t="shared" si="480"/>
        <v>8</v>
      </c>
      <c r="D10317" s="120" t="s">
        <v>25</v>
      </c>
      <c r="E10317" s="120" t="s">
        <v>23051</v>
      </c>
      <c r="F10317" s="209" t="s">
        <v>23052</v>
      </c>
      <c r="G10317" s="119" t="s">
        <v>8752</v>
      </c>
      <c r="H10317" s="121" t="s">
        <v>29</v>
      </c>
      <c r="I10317" s="119" t="s">
        <v>30</v>
      </c>
      <c r="J10317" s="121" t="s">
        <v>9853</v>
      </c>
      <c r="K10317" s="121" t="s">
        <v>65</v>
      </c>
      <c r="L10317" s="131" t="s">
        <v>32</v>
      </c>
      <c r="M10317" s="120" t="s">
        <v>78</v>
      </c>
    </row>
    <row r="10318" spans="1:25">
      <c r="A10318" s="116">
        <v>10318</v>
      </c>
      <c r="B10318" s="129">
        <v>44424</v>
      </c>
      <c r="C10318" s="118">
        <f t="shared" si="480"/>
        <v>8</v>
      </c>
      <c r="D10318" s="120" t="s">
        <v>25</v>
      </c>
      <c r="E10318" s="120" t="s">
        <v>23053</v>
      </c>
      <c r="F10318" s="209" t="s">
        <v>23054</v>
      </c>
      <c r="G10318" s="119" t="s">
        <v>23055</v>
      </c>
      <c r="H10318" s="121" t="s">
        <v>192</v>
      </c>
      <c r="I10318" s="121" t="s">
        <v>30</v>
      </c>
      <c r="J10318" s="121" t="s">
        <v>529</v>
      </c>
      <c r="K10318" s="121" t="s">
        <v>65</v>
      </c>
      <c r="L10318" s="131" t="s">
        <v>32</v>
      </c>
      <c r="M10318" s="120" t="s">
        <v>78</v>
      </c>
    </row>
    <row r="10319" spans="1:25" ht="27.6">
      <c r="A10319" s="116">
        <v>10319</v>
      </c>
      <c r="B10319" s="129">
        <v>44424</v>
      </c>
      <c r="C10319" s="118">
        <f t="shared" si="480"/>
        <v>8</v>
      </c>
      <c r="D10319" s="120" t="s">
        <v>25</v>
      </c>
      <c r="E10319" s="120" t="s">
        <v>23056</v>
      </c>
      <c r="F10319" s="209" t="s">
        <v>23057</v>
      </c>
      <c r="G10319" s="119" t="s">
        <v>21625</v>
      </c>
      <c r="H10319" s="121" t="s">
        <v>344</v>
      </c>
      <c r="I10319" s="119" t="s">
        <v>30</v>
      </c>
      <c r="J10319" s="121" t="s">
        <v>7142</v>
      </c>
      <c r="K10319" s="121" t="s">
        <v>65</v>
      </c>
      <c r="L10319" s="131" t="s">
        <v>32</v>
      </c>
      <c r="M10319" s="120" t="s">
        <v>78</v>
      </c>
    </row>
    <row r="10320" spans="1:25">
      <c r="A10320" s="116">
        <v>10320</v>
      </c>
      <c r="B10320" s="129">
        <v>44424</v>
      </c>
      <c r="C10320" s="118">
        <f t="shared" si="480"/>
        <v>8</v>
      </c>
      <c r="D10320" s="120" t="s">
        <v>25</v>
      </c>
      <c r="E10320" s="120" t="s">
        <v>23058</v>
      </c>
      <c r="F10320" s="209" t="s">
        <v>23059</v>
      </c>
      <c r="G10320" s="119" t="s">
        <v>10998</v>
      </c>
      <c r="H10320" s="121" t="s">
        <v>53</v>
      </c>
      <c r="I10320" s="121" t="s">
        <v>30</v>
      </c>
      <c r="J10320" s="121" t="s">
        <v>435</v>
      </c>
      <c r="K10320" s="121" t="s">
        <v>65</v>
      </c>
      <c r="L10320" s="131" t="s">
        <v>32</v>
      </c>
      <c r="M10320" s="120" t="s">
        <v>78</v>
      </c>
    </row>
    <row r="10321" spans="1:19" ht="27.6">
      <c r="A10321" s="116">
        <v>10321</v>
      </c>
      <c r="B10321" s="129">
        <v>44424</v>
      </c>
      <c r="C10321" s="118">
        <f t="shared" si="480"/>
        <v>8</v>
      </c>
      <c r="D10321" s="120" t="s">
        <v>25</v>
      </c>
      <c r="E10321" s="120" t="s">
        <v>23060</v>
      </c>
      <c r="F10321" s="209" t="s">
        <v>23061</v>
      </c>
      <c r="G10321" s="119" t="s">
        <v>23062</v>
      </c>
      <c r="H10321" s="121" t="s">
        <v>48</v>
      </c>
      <c r="I10321" s="119" t="s">
        <v>30</v>
      </c>
      <c r="J10321" s="121" t="s">
        <v>7142</v>
      </c>
      <c r="K10321" s="121" t="s">
        <v>65</v>
      </c>
      <c r="L10321" s="131" t="s">
        <v>32</v>
      </c>
      <c r="M10321" s="120" t="s">
        <v>78</v>
      </c>
    </row>
    <row r="10322" spans="1:19">
      <c r="A10322" s="116">
        <v>10322</v>
      </c>
      <c r="B10322" s="129">
        <v>44424</v>
      </c>
      <c r="C10322" s="118">
        <f t="shared" si="480"/>
        <v>8</v>
      </c>
      <c r="D10322" s="120" t="s">
        <v>25</v>
      </c>
      <c r="E10322" s="120" t="s">
        <v>23063</v>
      </c>
      <c r="F10322" s="209" t="s">
        <v>1107</v>
      </c>
      <c r="G10322" s="119" t="s">
        <v>23064</v>
      </c>
      <c r="H10322" s="121" t="s">
        <v>41</v>
      </c>
      <c r="I10322" s="121" t="s">
        <v>30</v>
      </c>
      <c r="J10322" s="121" t="s">
        <v>7234</v>
      </c>
      <c r="K10322" s="121" t="s">
        <v>65</v>
      </c>
      <c r="L10322" s="131" t="s">
        <v>32</v>
      </c>
      <c r="M10322" s="120" t="s">
        <v>78</v>
      </c>
    </row>
    <row r="10323" spans="1:19" ht="27.6">
      <c r="A10323" s="116">
        <v>10323</v>
      </c>
      <c r="B10323" s="129">
        <v>44424</v>
      </c>
      <c r="C10323" s="118">
        <f t="shared" si="480"/>
        <v>8</v>
      </c>
      <c r="D10323" s="120" t="s">
        <v>25</v>
      </c>
      <c r="E10323" s="120" t="s">
        <v>23065</v>
      </c>
      <c r="F10323" s="209" t="s">
        <v>23066</v>
      </c>
      <c r="G10323" s="119" t="s">
        <v>23067</v>
      </c>
      <c r="H10323" s="121" t="s">
        <v>71</v>
      </c>
      <c r="I10323" s="121" t="s">
        <v>42</v>
      </c>
      <c r="J10323" s="121" t="s">
        <v>43</v>
      </c>
      <c r="K10323" s="121" t="s">
        <v>65</v>
      </c>
      <c r="L10323" s="131" t="s">
        <v>32</v>
      </c>
      <c r="M10323" s="120" t="s">
        <v>78</v>
      </c>
    </row>
    <row r="10324" spans="1:19" ht="27.6">
      <c r="A10324" s="116">
        <v>10324</v>
      </c>
      <c r="B10324" s="129">
        <v>44424</v>
      </c>
      <c r="C10324" s="118">
        <f t="shared" si="480"/>
        <v>8</v>
      </c>
      <c r="D10324" s="120" t="s">
        <v>25</v>
      </c>
      <c r="E10324" s="116" t="s">
        <v>23068</v>
      </c>
      <c r="F10324" s="215" t="s">
        <v>23069</v>
      </c>
      <c r="G10324" s="134" t="s">
        <v>23070</v>
      </c>
      <c r="H10324" s="121" t="s">
        <v>48</v>
      </c>
      <c r="I10324" s="119" t="s">
        <v>30</v>
      </c>
      <c r="J10324" s="121" t="s">
        <v>7142</v>
      </c>
      <c r="K10324" s="121" t="s">
        <v>65</v>
      </c>
      <c r="L10324" s="131" t="s">
        <v>32</v>
      </c>
      <c r="M10324" s="120" t="s">
        <v>33</v>
      </c>
      <c r="N10324" s="131">
        <v>44425</v>
      </c>
      <c r="O10324" s="131">
        <v>44441</v>
      </c>
      <c r="R10324" s="118">
        <f ca="1">TODAY()-N10324</f>
        <v>253</v>
      </c>
    </row>
    <row r="10325" spans="1:19">
      <c r="A10325" s="116">
        <v>10325</v>
      </c>
      <c r="B10325" s="129">
        <v>44424</v>
      </c>
      <c r="C10325" s="118">
        <f t="shared" si="480"/>
        <v>8</v>
      </c>
      <c r="D10325" s="119" t="s">
        <v>25</v>
      </c>
      <c r="E10325" s="120" t="s">
        <v>23071</v>
      </c>
      <c r="F10325" s="209" t="s">
        <v>2223</v>
      </c>
      <c r="G10325" s="121" t="s">
        <v>23072</v>
      </c>
      <c r="H10325" s="121" t="s">
        <v>97</v>
      </c>
      <c r="I10325" s="121" t="s">
        <v>42</v>
      </c>
      <c r="J10325" s="121" t="s">
        <v>72</v>
      </c>
      <c r="K10325" s="121" t="s">
        <v>65</v>
      </c>
      <c r="L10325" s="131" t="s">
        <v>32</v>
      </c>
      <c r="M10325" s="120" t="s">
        <v>78</v>
      </c>
    </row>
    <row r="10326" spans="1:19">
      <c r="A10326" s="116">
        <v>10326</v>
      </c>
      <c r="B10326" s="129">
        <v>44424</v>
      </c>
      <c r="C10326" s="118">
        <f t="shared" ref="C10326" si="482">IF(B10326&lt;&gt;0,MONTH(B10326),0)</f>
        <v>8</v>
      </c>
      <c r="D10326" s="119" t="s">
        <v>25</v>
      </c>
      <c r="E10326" s="120" t="s">
        <v>23073</v>
      </c>
      <c r="F10326" s="209" t="s">
        <v>17904</v>
      </c>
      <c r="G10326" s="119" t="s">
        <v>23074</v>
      </c>
      <c r="H10326" s="121" t="s">
        <v>97</v>
      </c>
      <c r="I10326" s="121" t="s">
        <v>42</v>
      </c>
      <c r="J10326" s="121" t="s">
        <v>72</v>
      </c>
      <c r="K10326" s="121" t="s">
        <v>65</v>
      </c>
      <c r="L10326" s="131" t="s">
        <v>32</v>
      </c>
      <c r="M10326" s="120" t="s">
        <v>78</v>
      </c>
    </row>
    <row r="10327" spans="1:19">
      <c r="A10327" s="116">
        <v>10327</v>
      </c>
      <c r="B10327" s="129">
        <v>44477</v>
      </c>
      <c r="D10327" s="120" t="s">
        <v>580</v>
      </c>
      <c r="E10327" s="120" t="s">
        <v>23075</v>
      </c>
      <c r="F10327" s="209" t="s">
        <v>3640</v>
      </c>
      <c r="G10327" s="119" t="s">
        <v>23076</v>
      </c>
      <c r="H10327" s="121" t="s">
        <v>192</v>
      </c>
      <c r="I10327" s="121" t="s">
        <v>42</v>
      </c>
      <c r="J10327" s="121" t="s">
        <v>72</v>
      </c>
      <c r="K10327" s="121" t="s">
        <v>584</v>
      </c>
      <c r="L10327" s="157" t="s">
        <v>32</v>
      </c>
      <c r="M10327" s="120" t="s">
        <v>78</v>
      </c>
    </row>
    <row r="10328" spans="1:19">
      <c r="A10328" s="116">
        <v>10328</v>
      </c>
      <c r="B10328" s="129">
        <v>44424</v>
      </c>
      <c r="C10328" s="118">
        <f>IF(B10328&lt;&gt;0,MONTH(B10328),0)</f>
        <v>8</v>
      </c>
      <c r="D10328" s="119" t="s">
        <v>25</v>
      </c>
      <c r="E10328" s="120" t="s">
        <v>23077</v>
      </c>
      <c r="F10328" s="209" t="s">
        <v>23078</v>
      </c>
      <c r="G10328" s="119" t="s">
        <v>23079</v>
      </c>
      <c r="H10328" s="121" t="s">
        <v>140</v>
      </c>
      <c r="I10328" s="121" t="s">
        <v>42</v>
      </c>
      <c r="J10328" s="121" t="s">
        <v>72</v>
      </c>
      <c r="K10328" s="121" t="s">
        <v>65</v>
      </c>
      <c r="L10328" s="131" t="s">
        <v>32</v>
      </c>
      <c r="M10328" s="120" t="s">
        <v>78</v>
      </c>
    </row>
    <row r="10329" spans="1:19">
      <c r="A10329" s="116">
        <v>10329</v>
      </c>
      <c r="B10329" s="129">
        <v>44424</v>
      </c>
      <c r="C10329" s="118">
        <f>IF(B10329&lt;&gt;0,MONTH(B10329),0)</f>
        <v>8</v>
      </c>
      <c r="D10329" s="119" t="s">
        <v>25</v>
      </c>
      <c r="E10329" s="120" t="s">
        <v>23080</v>
      </c>
      <c r="F10329" s="209" t="s">
        <v>1465</v>
      </c>
      <c r="G10329" s="119" t="s">
        <v>23081</v>
      </c>
      <c r="H10329" s="121" t="s">
        <v>53</v>
      </c>
      <c r="I10329" s="121" t="s">
        <v>63</v>
      </c>
      <c r="J10329" s="121" t="s">
        <v>328</v>
      </c>
      <c r="K10329" s="121" t="s">
        <v>65</v>
      </c>
      <c r="L10329" s="131" t="s">
        <v>32</v>
      </c>
      <c r="M10329" s="120" t="s">
        <v>78</v>
      </c>
    </row>
    <row r="10330" spans="1:19">
      <c r="A10330" s="116">
        <v>10330</v>
      </c>
      <c r="B10330" s="129">
        <v>44424</v>
      </c>
      <c r="C10330" s="118">
        <f>IF(B10330&lt;&gt;0,MONTH(B10330),0)</f>
        <v>8</v>
      </c>
      <c r="D10330" s="119" t="s">
        <v>25</v>
      </c>
      <c r="E10330" s="120" t="s">
        <v>23082</v>
      </c>
      <c r="F10330" s="209" t="s">
        <v>133</v>
      </c>
      <c r="G10330" s="119" t="s">
        <v>23083</v>
      </c>
      <c r="H10330" s="121" t="s">
        <v>53</v>
      </c>
      <c r="I10330" s="121" t="s">
        <v>42</v>
      </c>
      <c r="J10330" s="121" t="s">
        <v>211</v>
      </c>
      <c r="K10330" s="121" t="s">
        <v>65</v>
      </c>
      <c r="L10330" s="131" t="s">
        <v>32</v>
      </c>
      <c r="M10330" s="120" t="s">
        <v>33</v>
      </c>
      <c r="N10330" s="131">
        <v>44432</v>
      </c>
      <c r="R10330" s="118">
        <f ca="1">TODAY()-N10330</f>
        <v>246</v>
      </c>
      <c r="S10330" s="120" t="s">
        <v>92</v>
      </c>
    </row>
    <row r="10331" spans="1:19">
      <c r="A10331" s="116">
        <v>10331</v>
      </c>
      <c r="B10331" s="129">
        <v>44424</v>
      </c>
      <c r="C10331" s="118">
        <f>IF(B10331&lt;&gt;0,MONTH(B10331),0)</f>
        <v>8</v>
      </c>
      <c r="D10331" s="119" t="s">
        <v>25</v>
      </c>
      <c r="E10331" s="120" t="s">
        <v>23084</v>
      </c>
      <c r="F10331" s="209" t="s">
        <v>2352</v>
      </c>
      <c r="G10331" s="119" t="s">
        <v>18204</v>
      </c>
      <c r="H10331" s="121" t="s">
        <v>29</v>
      </c>
      <c r="I10331" s="121" t="s">
        <v>63</v>
      </c>
      <c r="J10331" s="121" t="s">
        <v>601</v>
      </c>
      <c r="K10331" s="121" t="s">
        <v>65</v>
      </c>
      <c r="L10331" s="131" t="s">
        <v>32</v>
      </c>
      <c r="M10331" s="120" t="s">
        <v>78</v>
      </c>
    </row>
    <row r="10332" spans="1:19">
      <c r="A10332" s="116">
        <v>10332</v>
      </c>
      <c r="B10332" s="129">
        <v>44477</v>
      </c>
      <c r="D10332" s="120" t="s">
        <v>580</v>
      </c>
      <c r="E10332" s="120" t="s">
        <v>23085</v>
      </c>
      <c r="F10332" s="209" t="s">
        <v>23086</v>
      </c>
      <c r="G10332" s="119" t="s">
        <v>23087</v>
      </c>
      <c r="H10332" s="121" t="s">
        <v>140</v>
      </c>
      <c r="I10332" s="121" t="s">
        <v>42</v>
      </c>
      <c r="J10332" s="121" t="s">
        <v>72</v>
      </c>
      <c r="K10332" s="121" t="s">
        <v>584</v>
      </c>
      <c r="L10332" s="157" t="s">
        <v>32</v>
      </c>
      <c r="M10332" s="120" t="s">
        <v>184</v>
      </c>
      <c r="N10332" s="131">
        <v>44477</v>
      </c>
    </row>
    <row r="10333" spans="1:19">
      <c r="A10333" s="116">
        <v>10333</v>
      </c>
      <c r="B10333" s="129">
        <v>44424</v>
      </c>
      <c r="C10333" s="118">
        <f>IF(B10333&lt;&gt;0,MONTH(B10333),0)</f>
        <v>8</v>
      </c>
      <c r="D10333" s="119" t="s">
        <v>25</v>
      </c>
      <c r="E10333" s="120" t="s">
        <v>23088</v>
      </c>
      <c r="F10333" s="209" t="s">
        <v>10151</v>
      </c>
      <c r="G10333" s="119" t="s">
        <v>23089</v>
      </c>
      <c r="H10333" s="121" t="s">
        <v>53</v>
      </c>
      <c r="I10333" s="121" t="s">
        <v>30</v>
      </c>
      <c r="J10333" s="121" t="s">
        <v>485</v>
      </c>
      <c r="K10333" s="121" t="s">
        <v>65</v>
      </c>
      <c r="L10333" s="131" t="s">
        <v>32</v>
      </c>
      <c r="M10333" s="120" t="s">
        <v>78</v>
      </c>
    </row>
    <row r="10334" spans="1:19">
      <c r="A10334" s="116">
        <v>10334</v>
      </c>
      <c r="B10334" s="129">
        <v>44425</v>
      </c>
      <c r="C10334" s="118">
        <f>IF(B10334&lt;&gt;0,MONTH(B10334),0)</f>
        <v>8</v>
      </c>
      <c r="D10334" s="120" t="s">
        <v>25</v>
      </c>
      <c r="E10334" s="120" t="s">
        <v>23090</v>
      </c>
      <c r="F10334" s="209" t="s">
        <v>1250</v>
      </c>
      <c r="G10334" s="119" t="s">
        <v>23091</v>
      </c>
      <c r="H10334" s="121" t="s">
        <v>344</v>
      </c>
      <c r="I10334" s="119" t="s">
        <v>42</v>
      </c>
      <c r="J10334" s="121" t="s">
        <v>72</v>
      </c>
      <c r="K10334" s="121" t="s">
        <v>65</v>
      </c>
      <c r="L10334" s="131" t="s">
        <v>32</v>
      </c>
      <c r="M10334" s="120" t="s">
        <v>33</v>
      </c>
      <c r="N10334" s="131">
        <v>44501</v>
      </c>
      <c r="O10334" s="131">
        <v>44501</v>
      </c>
    </row>
    <row r="10335" spans="1:19">
      <c r="A10335" s="116">
        <v>10335</v>
      </c>
      <c r="B10335" s="129">
        <v>44425</v>
      </c>
      <c r="C10335" s="118">
        <f>IF(B10335&lt;&gt;0,MONTH(B10335),0)</f>
        <v>8</v>
      </c>
      <c r="D10335" s="120" t="s">
        <v>25</v>
      </c>
      <c r="E10335" s="120" t="s">
        <v>23092</v>
      </c>
      <c r="F10335" s="209" t="s">
        <v>1465</v>
      </c>
      <c r="G10335" s="119" t="s">
        <v>23093</v>
      </c>
      <c r="H10335" s="121" t="s">
        <v>97</v>
      </c>
      <c r="I10335" s="119" t="s">
        <v>30</v>
      </c>
      <c r="J10335" s="121" t="s">
        <v>7142</v>
      </c>
      <c r="K10335" s="121" t="s">
        <v>65</v>
      </c>
      <c r="L10335" s="131" t="s">
        <v>32</v>
      </c>
      <c r="M10335" s="120" t="s">
        <v>33</v>
      </c>
      <c r="N10335" s="131">
        <v>44425</v>
      </c>
      <c r="O10335" s="131">
        <v>44501</v>
      </c>
      <c r="R10335" s="118">
        <f ca="1">TODAY()-N10335</f>
        <v>253</v>
      </c>
    </row>
    <row r="10336" spans="1:19" ht="27.6">
      <c r="A10336" s="116">
        <v>10336</v>
      </c>
      <c r="B10336" s="129">
        <v>44425</v>
      </c>
      <c r="C10336" s="118">
        <f>IF(B10336&lt;&gt;0,MONTH(B10336),0)</f>
        <v>8</v>
      </c>
      <c r="D10336" s="120" t="s">
        <v>25</v>
      </c>
      <c r="E10336" s="120" t="s">
        <v>23094</v>
      </c>
      <c r="F10336" s="209" t="s">
        <v>23095</v>
      </c>
      <c r="G10336" s="119" t="s">
        <v>23096</v>
      </c>
      <c r="H10336" s="121" t="s">
        <v>41</v>
      </c>
      <c r="I10336" s="121" t="s">
        <v>63</v>
      </c>
      <c r="J10336" s="121" t="s">
        <v>323</v>
      </c>
      <c r="K10336" s="121" t="s">
        <v>65</v>
      </c>
      <c r="L10336" s="131" t="s">
        <v>32</v>
      </c>
      <c r="M10336" s="120" t="s">
        <v>33</v>
      </c>
      <c r="N10336" s="131">
        <v>44501</v>
      </c>
      <c r="O10336" s="131">
        <v>44501</v>
      </c>
    </row>
    <row r="10337" spans="1:25" ht="27.6">
      <c r="A10337" s="116">
        <v>10337</v>
      </c>
      <c r="B10337" s="129">
        <v>44477</v>
      </c>
      <c r="D10337" s="120" t="s">
        <v>580</v>
      </c>
      <c r="E10337" s="120" t="s">
        <v>23097</v>
      </c>
      <c r="F10337" s="209" t="s">
        <v>22391</v>
      </c>
      <c r="G10337" s="119" t="s">
        <v>2077</v>
      </c>
      <c r="H10337" s="121" t="s">
        <v>140</v>
      </c>
      <c r="I10337" s="119" t="s">
        <v>42</v>
      </c>
      <c r="J10337" s="121" t="s">
        <v>72</v>
      </c>
      <c r="K10337" s="121" t="s">
        <v>584</v>
      </c>
      <c r="L10337" s="157" t="s">
        <v>32</v>
      </c>
      <c r="M10337" s="120" t="s">
        <v>78</v>
      </c>
    </row>
    <row r="10338" spans="1:25">
      <c r="A10338" s="116">
        <v>10338</v>
      </c>
      <c r="B10338" s="129">
        <v>44425</v>
      </c>
      <c r="C10338" s="118">
        <f>IF(B10338&lt;&gt;0,MONTH(B10338),0)</f>
        <v>8</v>
      </c>
      <c r="D10338" s="120" t="s">
        <v>25</v>
      </c>
      <c r="E10338" s="120" t="s">
        <v>23098</v>
      </c>
      <c r="F10338" s="209" t="s">
        <v>1250</v>
      </c>
      <c r="G10338" s="119" t="s">
        <v>5028</v>
      </c>
      <c r="H10338" s="121" t="s">
        <v>140</v>
      </c>
      <c r="I10338" s="119" t="s">
        <v>42</v>
      </c>
      <c r="J10338" s="121" t="s">
        <v>72</v>
      </c>
      <c r="K10338" s="121" t="s">
        <v>65</v>
      </c>
      <c r="L10338" s="131" t="s">
        <v>32</v>
      </c>
      <c r="M10338" s="120" t="s">
        <v>33</v>
      </c>
      <c r="N10338" s="131">
        <v>44501</v>
      </c>
      <c r="O10338" s="131">
        <v>44501</v>
      </c>
    </row>
    <row r="10339" spans="1:25">
      <c r="A10339" s="116">
        <v>10339</v>
      </c>
      <c r="B10339" s="129">
        <v>44477</v>
      </c>
      <c r="D10339" s="120" t="s">
        <v>580</v>
      </c>
      <c r="E10339" s="120" t="s">
        <v>23099</v>
      </c>
      <c r="F10339" s="209" t="s">
        <v>23100</v>
      </c>
      <c r="G10339" s="121" t="s">
        <v>22696</v>
      </c>
      <c r="H10339" s="121" t="s">
        <v>192</v>
      </c>
      <c r="I10339" s="121" t="s">
        <v>30</v>
      </c>
      <c r="J10339" s="121" t="s">
        <v>77</v>
      </c>
      <c r="K10339" s="121" t="s">
        <v>584</v>
      </c>
      <c r="L10339" s="157" t="s">
        <v>32</v>
      </c>
      <c r="M10339" s="120" t="s">
        <v>78</v>
      </c>
    </row>
    <row r="10340" spans="1:25">
      <c r="A10340" s="116">
        <v>10340</v>
      </c>
      <c r="B10340" s="129">
        <v>44477</v>
      </c>
      <c r="D10340" s="120" t="s">
        <v>580</v>
      </c>
      <c r="E10340" s="120" t="s">
        <v>23101</v>
      </c>
      <c r="F10340" s="209" t="s">
        <v>23102</v>
      </c>
      <c r="G10340" s="119" t="s">
        <v>7323</v>
      </c>
      <c r="H10340" s="121" t="s">
        <v>97</v>
      </c>
      <c r="I10340" s="121" t="s">
        <v>30</v>
      </c>
      <c r="J10340" s="121" t="s">
        <v>7142</v>
      </c>
      <c r="K10340" s="121" t="s">
        <v>584</v>
      </c>
      <c r="L10340" s="157" t="s">
        <v>32</v>
      </c>
      <c r="M10340" s="120" t="s">
        <v>78</v>
      </c>
    </row>
    <row r="10341" spans="1:25" ht="27.6">
      <c r="A10341" s="116">
        <v>10341</v>
      </c>
      <c r="B10341" s="129">
        <v>44425</v>
      </c>
      <c r="C10341" s="118">
        <f>IF(B10341&lt;&gt;0,MONTH(B10341),0)</f>
        <v>8</v>
      </c>
      <c r="D10341" s="120" t="s">
        <v>25</v>
      </c>
      <c r="E10341" s="120" t="s">
        <v>23103</v>
      </c>
      <c r="F10341" s="209" t="s">
        <v>23104</v>
      </c>
      <c r="G10341" s="119" t="s">
        <v>23105</v>
      </c>
      <c r="H10341" s="121" t="s">
        <v>48</v>
      </c>
      <c r="I10341" s="121" t="s">
        <v>196</v>
      </c>
      <c r="J10341" s="121" t="s">
        <v>196</v>
      </c>
      <c r="K10341" s="121" t="s">
        <v>65</v>
      </c>
      <c r="L10341" s="131" t="s">
        <v>32</v>
      </c>
      <c r="M10341" s="120" t="s">
        <v>33</v>
      </c>
      <c r="N10341" s="131">
        <v>44501</v>
      </c>
      <c r="O10341" s="131">
        <v>44501</v>
      </c>
    </row>
    <row r="10342" spans="1:25" ht="27.6">
      <c r="A10342" s="116">
        <v>10342</v>
      </c>
      <c r="B10342" s="129">
        <v>44477</v>
      </c>
      <c r="D10342" s="120" t="s">
        <v>580</v>
      </c>
      <c r="E10342" s="120" t="s">
        <v>23106</v>
      </c>
      <c r="F10342" s="209" t="s">
        <v>23107</v>
      </c>
      <c r="G10342" s="119" t="s">
        <v>2820</v>
      </c>
      <c r="H10342" s="121" t="s">
        <v>48</v>
      </c>
      <c r="I10342" s="121" t="s">
        <v>30</v>
      </c>
      <c r="J10342" s="121" t="s">
        <v>838</v>
      </c>
      <c r="K10342" s="121" t="s">
        <v>584</v>
      </c>
      <c r="L10342" s="157" t="s">
        <v>32</v>
      </c>
      <c r="M10342" s="120" t="s">
        <v>78</v>
      </c>
    </row>
    <row r="10343" spans="1:25">
      <c r="A10343" s="116">
        <v>10343</v>
      </c>
      <c r="B10343" s="129">
        <v>44425</v>
      </c>
      <c r="C10343" s="118">
        <f>IF(B10343&lt;&gt;0,MONTH(B10343),0)</f>
        <v>8</v>
      </c>
      <c r="D10343" s="120" t="s">
        <v>25</v>
      </c>
      <c r="E10343" s="120" t="s">
        <v>23108</v>
      </c>
      <c r="F10343" s="209" t="s">
        <v>23109</v>
      </c>
      <c r="G10343" s="119" t="s">
        <v>23110</v>
      </c>
      <c r="H10343" s="121" t="s">
        <v>29</v>
      </c>
      <c r="I10343" s="121" t="s">
        <v>30</v>
      </c>
      <c r="J10343" s="121" t="s">
        <v>435</v>
      </c>
      <c r="K10343" s="121" t="s">
        <v>65</v>
      </c>
      <c r="L10343" s="131" t="s">
        <v>32</v>
      </c>
      <c r="M10343" s="120" t="s">
        <v>33</v>
      </c>
      <c r="N10343" s="131">
        <v>44501</v>
      </c>
      <c r="O10343" s="131">
        <v>44508</v>
      </c>
      <c r="S10343" s="120" t="s">
        <v>92</v>
      </c>
    </row>
    <row r="10344" spans="1:25" ht="27.6">
      <c r="A10344" s="116">
        <v>10344</v>
      </c>
      <c r="B10344" s="129">
        <v>44480</v>
      </c>
      <c r="D10344" s="120" t="s">
        <v>580</v>
      </c>
      <c r="E10344" s="120" t="s">
        <v>23111</v>
      </c>
      <c r="F10344" s="209" t="s">
        <v>23112</v>
      </c>
      <c r="G10344" s="119" t="s">
        <v>15270</v>
      </c>
      <c r="H10344" s="121" t="s">
        <v>76</v>
      </c>
      <c r="I10344" s="119" t="s">
        <v>30</v>
      </c>
      <c r="J10344" s="121" t="s">
        <v>7135</v>
      </c>
      <c r="K10344" s="121" t="s">
        <v>65</v>
      </c>
      <c r="L10344" s="157" t="s">
        <v>32</v>
      </c>
      <c r="M10344" s="120" t="s">
        <v>33</v>
      </c>
      <c r="N10344" s="131">
        <v>44481</v>
      </c>
      <c r="O10344" s="131">
        <v>44502</v>
      </c>
      <c r="S10344" s="120" t="s">
        <v>135</v>
      </c>
      <c r="Y10344" s="116" t="s">
        <v>23113</v>
      </c>
    </row>
    <row r="10345" spans="1:25">
      <c r="A10345" s="116">
        <v>10345</v>
      </c>
      <c r="B10345" s="129">
        <v>44425</v>
      </c>
      <c r="C10345" s="118">
        <f>IF(B10345&lt;&gt;0,MONTH(B10345),0)</f>
        <v>8</v>
      </c>
      <c r="D10345" s="120" t="s">
        <v>25</v>
      </c>
      <c r="E10345" s="120" t="s">
        <v>23114</v>
      </c>
      <c r="F10345" s="209" t="s">
        <v>23115</v>
      </c>
      <c r="G10345" s="119" t="s">
        <v>23116</v>
      </c>
      <c r="H10345" s="121" t="s">
        <v>41</v>
      </c>
      <c r="I10345" s="119" t="s">
        <v>42</v>
      </c>
      <c r="J10345" s="121" t="s">
        <v>72</v>
      </c>
      <c r="K10345" s="121" t="s">
        <v>65</v>
      </c>
      <c r="L10345" s="131" t="s">
        <v>32</v>
      </c>
      <c r="M10345" s="120" t="s">
        <v>33</v>
      </c>
      <c r="N10345" s="131">
        <v>44432</v>
      </c>
      <c r="O10345" s="131">
        <v>44501</v>
      </c>
      <c r="R10345" s="118">
        <f ca="1">TODAY()-N10345</f>
        <v>246</v>
      </c>
    </row>
    <row r="10346" spans="1:25">
      <c r="A10346" s="116">
        <v>10346</v>
      </c>
      <c r="B10346" s="129">
        <v>44425</v>
      </c>
      <c r="C10346" s="118">
        <f>IF(B10346&lt;&gt;0,MONTH(B10346),0)</f>
        <v>8</v>
      </c>
      <c r="D10346" s="120" t="s">
        <v>25</v>
      </c>
      <c r="E10346" s="120" t="s">
        <v>23117</v>
      </c>
      <c r="F10346" s="209" t="s">
        <v>23015</v>
      </c>
      <c r="G10346" s="119" t="s">
        <v>23118</v>
      </c>
      <c r="H10346" s="121" t="s">
        <v>160</v>
      </c>
      <c r="I10346" s="121" t="s">
        <v>30</v>
      </c>
      <c r="J10346" s="121" t="s">
        <v>7123</v>
      </c>
      <c r="K10346" s="121" t="s">
        <v>65</v>
      </c>
      <c r="L10346" s="131" t="s">
        <v>32</v>
      </c>
      <c r="M10346" s="120" t="s">
        <v>33</v>
      </c>
      <c r="N10346" s="131">
        <v>44432</v>
      </c>
      <c r="O10346" s="131">
        <v>44441</v>
      </c>
      <c r="R10346" s="118">
        <f ca="1">TODAY()-N10346</f>
        <v>246</v>
      </c>
    </row>
    <row r="10347" spans="1:25" ht="27.6">
      <c r="A10347" s="116">
        <v>10347</v>
      </c>
      <c r="B10347" s="129">
        <v>44480</v>
      </c>
      <c r="D10347" s="120" t="s">
        <v>580</v>
      </c>
      <c r="E10347" s="120" t="s">
        <v>23119</v>
      </c>
      <c r="F10347" s="209" t="s">
        <v>23120</v>
      </c>
      <c r="G10347" s="119" t="s">
        <v>23121</v>
      </c>
      <c r="H10347" s="121" t="s">
        <v>41</v>
      </c>
      <c r="I10347" s="119" t="s">
        <v>42</v>
      </c>
      <c r="J10347" s="121" t="s">
        <v>211</v>
      </c>
      <c r="K10347" s="121" t="s">
        <v>65</v>
      </c>
      <c r="L10347" s="157" t="s">
        <v>32</v>
      </c>
      <c r="M10347" s="120" t="s">
        <v>33</v>
      </c>
      <c r="N10347" s="131">
        <v>44481</v>
      </c>
      <c r="O10347" s="131">
        <v>44494</v>
      </c>
      <c r="S10347" s="120" t="s">
        <v>92</v>
      </c>
      <c r="Y10347" s="116" t="s">
        <v>23122</v>
      </c>
    </row>
    <row r="10348" spans="1:25">
      <c r="A10348" s="116">
        <v>10348</v>
      </c>
      <c r="B10348" s="129">
        <v>44425</v>
      </c>
      <c r="C10348" s="118">
        <f t="shared" ref="C10348:C10393" si="483">IF(B10348&lt;&gt;0,MONTH(B10348),0)</f>
        <v>8</v>
      </c>
      <c r="D10348" s="120" t="s">
        <v>25</v>
      </c>
      <c r="E10348" s="120" t="s">
        <v>23123</v>
      </c>
      <c r="F10348" s="209" t="s">
        <v>11995</v>
      </c>
      <c r="G10348" s="119" t="s">
        <v>23124</v>
      </c>
      <c r="H10348" s="121" t="s">
        <v>76</v>
      </c>
      <c r="I10348" s="121" t="s">
        <v>42</v>
      </c>
      <c r="J10348" s="121" t="s">
        <v>646</v>
      </c>
      <c r="K10348" s="121" t="s">
        <v>65</v>
      </c>
      <c r="L10348" s="131" t="s">
        <v>32</v>
      </c>
      <c r="M10348" s="120" t="s">
        <v>33</v>
      </c>
      <c r="N10348" s="131">
        <v>44432</v>
      </c>
      <c r="R10348" s="118">
        <f ca="1">TODAY()-N10348</f>
        <v>246</v>
      </c>
      <c r="S10348" s="120" t="s">
        <v>92</v>
      </c>
    </row>
    <row r="10349" spans="1:25" ht="27.6">
      <c r="A10349" s="116">
        <v>10349</v>
      </c>
      <c r="B10349" s="129">
        <v>44425</v>
      </c>
      <c r="C10349" s="118">
        <f t="shared" si="483"/>
        <v>8</v>
      </c>
      <c r="D10349" s="120" t="s">
        <v>25</v>
      </c>
      <c r="E10349" s="120" t="s">
        <v>23125</v>
      </c>
      <c r="F10349" s="209" t="s">
        <v>23126</v>
      </c>
      <c r="G10349" s="119" t="s">
        <v>23127</v>
      </c>
      <c r="H10349" s="121" t="s">
        <v>1173</v>
      </c>
      <c r="I10349" s="121" t="s">
        <v>30</v>
      </c>
      <c r="J10349" s="121" t="s">
        <v>77</v>
      </c>
      <c r="K10349" s="121" t="s">
        <v>65</v>
      </c>
      <c r="L10349" s="131" t="s">
        <v>32</v>
      </c>
      <c r="M10349" s="120" t="s">
        <v>78</v>
      </c>
    </row>
    <row r="10350" spans="1:25">
      <c r="A10350" s="116">
        <v>10350</v>
      </c>
      <c r="B10350" s="129">
        <v>44425</v>
      </c>
      <c r="C10350" s="118">
        <f t="shared" si="483"/>
        <v>8</v>
      </c>
      <c r="D10350" s="120" t="s">
        <v>25</v>
      </c>
      <c r="E10350" s="120" t="s">
        <v>23128</v>
      </c>
      <c r="F10350" s="209" t="s">
        <v>7345</v>
      </c>
      <c r="G10350" s="119" t="s">
        <v>23129</v>
      </c>
      <c r="H10350" s="121" t="s">
        <v>41</v>
      </c>
      <c r="I10350" s="119" t="s">
        <v>30</v>
      </c>
      <c r="J10350" s="121" t="s">
        <v>435</v>
      </c>
      <c r="K10350" s="121" t="s">
        <v>65</v>
      </c>
      <c r="L10350" s="131" t="s">
        <v>32</v>
      </c>
      <c r="M10350" s="120" t="s">
        <v>78</v>
      </c>
    </row>
    <row r="10351" spans="1:25">
      <c r="A10351" s="116">
        <v>10351</v>
      </c>
      <c r="B10351" s="129">
        <v>44425</v>
      </c>
      <c r="C10351" s="118">
        <f t="shared" si="483"/>
        <v>8</v>
      </c>
      <c r="D10351" s="120" t="s">
        <v>25</v>
      </c>
      <c r="E10351" s="120" t="s">
        <v>23130</v>
      </c>
      <c r="F10351" s="209" t="s">
        <v>23131</v>
      </c>
      <c r="G10351" s="119" t="s">
        <v>7598</v>
      </c>
      <c r="H10351" s="121" t="s">
        <v>177</v>
      </c>
      <c r="I10351" s="119" t="s">
        <v>42</v>
      </c>
      <c r="J10351" s="121" t="s">
        <v>72</v>
      </c>
      <c r="K10351" s="121" t="s">
        <v>584</v>
      </c>
      <c r="L10351" s="131" t="s">
        <v>32</v>
      </c>
      <c r="M10351" s="120" t="s">
        <v>78</v>
      </c>
    </row>
    <row r="10352" spans="1:25">
      <c r="A10352" s="116">
        <v>10352</v>
      </c>
      <c r="B10352" s="129">
        <v>44425</v>
      </c>
      <c r="C10352" s="118">
        <f t="shared" si="483"/>
        <v>8</v>
      </c>
      <c r="D10352" s="120" t="s">
        <v>25</v>
      </c>
      <c r="E10352" s="120" t="s">
        <v>23132</v>
      </c>
      <c r="F10352" s="209" t="s">
        <v>23133</v>
      </c>
      <c r="G10352" s="119" t="s">
        <v>23134</v>
      </c>
      <c r="H10352" s="121" t="s">
        <v>86</v>
      </c>
      <c r="I10352" s="121" t="s">
        <v>42</v>
      </c>
      <c r="J10352" s="121" t="s">
        <v>72</v>
      </c>
      <c r="K10352" s="121" t="s">
        <v>584</v>
      </c>
      <c r="L10352" s="131" t="s">
        <v>32</v>
      </c>
      <c r="M10352" s="120" t="s">
        <v>78</v>
      </c>
    </row>
    <row r="10353" spans="1:15">
      <c r="A10353" s="116">
        <v>10353</v>
      </c>
      <c r="B10353" s="129">
        <v>44425</v>
      </c>
      <c r="C10353" s="118">
        <f t="shared" si="483"/>
        <v>8</v>
      </c>
      <c r="D10353" s="120" t="s">
        <v>25</v>
      </c>
      <c r="E10353" s="120" t="s">
        <v>23135</v>
      </c>
      <c r="F10353" s="209" t="s">
        <v>23136</v>
      </c>
      <c r="G10353" s="119" t="s">
        <v>23137</v>
      </c>
      <c r="H10353" s="121" t="s">
        <v>177</v>
      </c>
      <c r="I10353" s="121" t="s">
        <v>30</v>
      </c>
      <c r="J10353" s="121" t="s">
        <v>87</v>
      </c>
      <c r="K10353" s="121" t="s">
        <v>65</v>
      </c>
      <c r="L10353" s="131" t="s">
        <v>32</v>
      </c>
      <c r="M10353" s="120" t="s">
        <v>78</v>
      </c>
    </row>
    <row r="10354" spans="1:15">
      <c r="A10354" s="116">
        <v>10354</v>
      </c>
      <c r="B10354" s="129">
        <v>44425</v>
      </c>
      <c r="C10354" s="118">
        <f t="shared" si="483"/>
        <v>8</v>
      </c>
      <c r="D10354" s="120" t="s">
        <v>25</v>
      </c>
      <c r="E10354" s="120" t="s">
        <v>23138</v>
      </c>
      <c r="F10354" s="209" t="s">
        <v>20846</v>
      </c>
      <c r="G10354" s="119" t="s">
        <v>23139</v>
      </c>
      <c r="H10354" s="121" t="s">
        <v>29</v>
      </c>
      <c r="I10354" s="119" t="s">
        <v>30</v>
      </c>
      <c r="J10354" s="121" t="s">
        <v>7142</v>
      </c>
      <c r="K10354" s="121" t="s">
        <v>65</v>
      </c>
      <c r="L10354" s="131" t="s">
        <v>32</v>
      </c>
      <c r="M10354" s="120" t="s">
        <v>78</v>
      </c>
    </row>
    <row r="10355" spans="1:15">
      <c r="A10355" s="116">
        <v>10355</v>
      </c>
      <c r="B10355" s="129">
        <v>44425</v>
      </c>
      <c r="C10355" s="118">
        <f t="shared" si="483"/>
        <v>8</v>
      </c>
      <c r="D10355" s="120" t="s">
        <v>25</v>
      </c>
      <c r="E10355" s="120" t="s">
        <v>23140</v>
      </c>
      <c r="F10355" s="209" t="s">
        <v>850</v>
      </c>
      <c r="G10355" s="119" t="s">
        <v>23141</v>
      </c>
      <c r="H10355" s="121" t="s">
        <v>140</v>
      </c>
      <c r="I10355" s="121" t="s">
        <v>30</v>
      </c>
      <c r="J10355" s="121" t="s">
        <v>8096</v>
      </c>
      <c r="K10355" s="121" t="s">
        <v>584</v>
      </c>
      <c r="L10355" s="131" t="s">
        <v>32</v>
      </c>
      <c r="M10355" s="120" t="s">
        <v>78</v>
      </c>
    </row>
    <row r="10356" spans="1:15">
      <c r="A10356" s="116">
        <v>10356</v>
      </c>
      <c r="B10356" s="129">
        <v>44425</v>
      </c>
      <c r="C10356" s="118">
        <f t="shared" si="483"/>
        <v>8</v>
      </c>
      <c r="D10356" s="120" t="s">
        <v>25</v>
      </c>
      <c r="E10356" s="120" t="s">
        <v>23142</v>
      </c>
      <c r="F10356" s="209" t="s">
        <v>20439</v>
      </c>
      <c r="G10356" s="119" t="s">
        <v>23143</v>
      </c>
      <c r="H10356" s="121" t="s">
        <v>41</v>
      </c>
      <c r="I10356" s="121" t="s">
        <v>30</v>
      </c>
      <c r="J10356" s="121" t="s">
        <v>77</v>
      </c>
      <c r="K10356" s="121" t="s">
        <v>65</v>
      </c>
      <c r="L10356" s="131" t="s">
        <v>32</v>
      </c>
      <c r="M10356" s="120" t="s">
        <v>33</v>
      </c>
      <c r="N10356" s="131">
        <v>44449</v>
      </c>
      <c r="O10356" s="131">
        <v>44449</v>
      </c>
    </row>
    <row r="10357" spans="1:15">
      <c r="A10357" s="116">
        <v>10357</v>
      </c>
      <c r="B10357" s="129">
        <v>44425</v>
      </c>
      <c r="C10357" s="118">
        <f t="shared" si="483"/>
        <v>8</v>
      </c>
      <c r="D10357" s="120" t="s">
        <v>25</v>
      </c>
      <c r="E10357" s="120" t="s">
        <v>23144</v>
      </c>
      <c r="F10357" s="209" t="s">
        <v>15453</v>
      </c>
      <c r="G10357" s="119" t="s">
        <v>23145</v>
      </c>
      <c r="H10357" s="121" t="s">
        <v>97</v>
      </c>
      <c r="I10357" s="119" t="s">
        <v>30</v>
      </c>
      <c r="J10357" s="121" t="s">
        <v>77</v>
      </c>
      <c r="K10357" s="121" t="s">
        <v>65</v>
      </c>
      <c r="L10357" s="131" t="s">
        <v>32</v>
      </c>
      <c r="M10357" s="120" t="s">
        <v>33</v>
      </c>
      <c r="N10357" s="131">
        <v>44441</v>
      </c>
      <c r="O10357" s="131">
        <v>44441</v>
      </c>
    </row>
    <row r="10358" spans="1:15">
      <c r="A10358" s="116">
        <v>10358</v>
      </c>
      <c r="B10358" s="129">
        <v>44425</v>
      </c>
      <c r="C10358" s="118">
        <f t="shared" si="483"/>
        <v>8</v>
      </c>
      <c r="D10358" s="120" t="s">
        <v>25</v>
      </c>
      <c r="E10358" s="120" t="s">
        <v>23146</v>
      </c>
      <c r="F10358" s="209" t="s">
        <v>23147</v>
      </c>
      <c r="G10358" s="119" t="s">
        <v>23148</v>
      </c>
      <c r="H10358" s="121" t="s">
        <v>97</v>
      </c>
      <c r="I10358" s="119" t="s">
        <v>30</v>
      </c>
      <c r="J10358" s="121" t="s">
        <v>31</v>
      </c>
      <c r="K10358" s="121" t="s">
        <v>65</v>
      </c>
      <c r="L10358" s="131" t="s">
        <v>32</v>
      </c>
      <c r="M10358" s="120" t="s">
        <v>33</v>
      </c>
      <c r="N10358" s="131">
        <v>44449</v>
      </c>
      <c r="O10358" s="131">
        <v>44449</v>
      </c>
    </row>
    <row r="10359" spans="1:15" ht="27.6">
      <c r="A10359" s="116">
        <v>10359</v>
      </c>
      <c r="B10359" s="129">
        <v>44425</v>
      </c>
      <c r="C10359" s="118">
        <f t="shared" si="483"/>
        <v>8</v>
      </c>
      <c r="D10359" s="120" t="s">
        <v>25</v>
      </c>
      <c r="E10359" s="120" t="s">
        <v>23149</v>
      </c>
      <c r="F10359" s="209" t="s">
        <v>23150</v>
      </c>
      <c r="G10359" s="119" t="s">
        <v>23151</v>
      </c>
      <c r="H10359" s="121" t="s">
        <v>192</v>
      </c>
      <c r="I10359" s="119" t="s">
        <v>30</v>
      </c>
      <c r="J10359" s="121" t="s">
        <v>3749</v>
      </c>
      <c r="K10359" s="121" t="s">
        <v>65</v>
      </c>
      <c r="L10359" s="131" t="s">
        <v>32</v>
      </c>
      <c r="M10359" s="120" t="s">
        <v>78</v>
      </c>
    </row>
    <row r="10360" spans="1:15" ht="27.6">
      <c r="A10360" s="116">
        <v>10360</v>
      </c>
      <c r="B10360" s="129">
        <v>44425</v>
      </c>
      <c r="C10360" s="118">
        <f t="shared" si="483"/>
        <v>8</v>
      </c>
      <c r="D10360" s="120" t="s">
        <v>25</v>
      </c>
      <c r="E10360" s="120" t="s">
        <v>23152</v>
      </c>
      <c r="F10360" s="209" t="s">
        <v>23153</v>
      </c>
      <c r="G10360" s="119" t="s">
        <v>23154</v>
      </c>
      <c r="H10360" s="121" t="s">
        <v>1173</v>
      </c>
      <c r="I10360" s="121" t="s">
        <v>196</v>
      </c>
      <c r="J10360" s="121" t="s">
        <v>196</v>
      </c>
      <c r="K10360" s="121" t="s">
        <v>65</v>
      </c>
      <c r="L10360" s="131" t="s">
        <v>32</v>
      </c>
      <c r="M10360" s="120" t="s">
        <v>78</v>
      </c>
    </row>
    <row r="10361" spans="1:15">
      <c r="A10361" s="116">
        <v>10361</v>
      </c>
      <c r="B10361" s="129">
        <v>44425</v>
      </c>
      <c r="C10361" s="118">
        <f t="shared" si="483"/>
        <v>8</v>
      </c>
      <c r="D10361" s="120" t="s">
        <v>25</v>
      </c>
      <c r="E10361" s="120" t="s">
        <v>23155</v>
      </c>
      <c r="F10361" s="209" t="s">
        <v>122</v>
      </c>
      <c r="G10361" s="119" t="s">
        <v>4919</v>
      </c>
      <c r="H10361" s="121" t="s">
        <v>71</v>
      </c>
      <c r="I10361" s="119" t="s">
        <v>30</v>
      </c>
      <c r="J10361" s="121" t="s">
        <v>87</v>
      </c>
      <c r="K10361" s="121" t="s">
        <v>65</v>
      </c>
      <c r="L10361" s="131" t="s">
        <v>32</v>
      </c>
      <c r="M10361" s="120" t="s">
        <v>78</v>
      </c>
    </row>
    <row r="10362" spans="1:15">
      <c r="A10362" s="116">
        <v>10362</v>
      </c>
      <c r="B10362" s="129">
        <v>44425</v>
      </c>
      <c r="C10362" s="118">
        <f t="shared" si="483"/>
        <v>8</v>
      </c>
      <c r="D10362" s="120" t="s">
        <v>25</v>
      </c>
      <c r="E10362" s="120" t="s">
        <v>23156</v>
      </c>
      <c r="F10362" s="209" t="s">
        <v>23157</v>
      </c>
      <c r="G10362" s="119" t="s">
        <v>23158</v>
      </c>
      <c r="H10362" s="121" t="s">
        <v>97</v>
      </c>
      <c r="I10362" s="119" t="s">
        <v>30</v>
      </c>
      <c r="J10362" s="121" t="s">
        <v>5018</v>
      </c>
      <c r="K10362" s="121" t="s">
        <v>584</v>
      </c>
      <c r="L10362" s="131" t="s">
        <v>32</v>
      </c>
      <c r="M10362" s="120" t="s">
        <v>78</v>
      </c>
    </row>
    <row r="10363" spans="1:15">
      <c r="A10363" s="116">
        <v>10363</v>
      </c>
      <c r="B10363" s="129">
        <v>44425</v>
      </c>
      <c r="C10363" s="118">
        <f t="shared" si="483"/>
        <v>8</v>
      </c>
      <c r="D10363" s="120" t="s">
        <v>25</v>
      </c>
      <c r="E10363" s="120" t="s">
        <v>23159</v>
      </c>
      <c r="F10363" s="209" t="s">
        <v>23160</v>
      </c>
      <c r="G10363" s="119" t="s">
        <v>1629</v>
      </c>
      <c r="H10363" s="121" t="s">
        <v>86</v>
      </c>
      <c r="I10363" s="121" t="s">
        <v>30</v>
      </c>
      <c r="J10363" s="121" t="s">
        <v>77</v>
      </c>
      <c r="K10363" s="121" t="s">
        <v>584</v>
      </c>
      <c r="L10363" s="131" t="s">
        <v>32</v>
      </c>
      <c r="M10363" s="120" t="s">
        <v>33</v>
      </c>
      <c r="N10363" s="131">
        <v>44462</v>
      </c>
      <c r="O10363" s="131">
        <v>44462</v>
      </c>
    </row>
    <row r="10364" spans="1:15">
      <c r="A10364" s="116">
        <v>10364</v>
      </c>
      <c r="B10364" s="129">
        <v>44425</v>
      </c>
      <c r="C10364" s="118">
        <f t="shared" si="483"/>
        <v>8</v>
      </c>
      <c r="D10364" s="120" t="s">
        <v>25</v>
      </c>
      <c r="E10364" s="120" t="s">
        <v>23161</v>
      </c>
      <c r="F10364" s="209" t="s">
        <v>7636</v>
      </c>
      <c r="G10364" s="119" t="s">
        <v>2897</v>
      </c>
      <c r="H10364" s="121" t="s">
        <v>53</v>
      </c>
      <c r="I10364" s="119" t="s">
        <v>30</v>
      </c>
      <c r="J10364" s="121" t="s">
        <v>87</v>
      </c>
      <c r="K10364" s="121" t="s">
        <v>65</v>
      </c>
      <c r="L10364" s="131" t="s">
        <v>32</v>
      </c>
      <c r="M10364" s="120" t="s">
        <v>78</v>
      </c>
    </row>
    <row r="10365" spans="1:15">
      <c r="A10365" s="116">
        <v>10365</v>
      </c>
      <c r="B10365" s="129">
        <v>44425</v>
      </c>
      <c r="C10365" s="118">
        <f t="shared" si="483"/>
        <v>8</v>
      </c>
      <c r="D10365" s="120" t="s">
        <v>25</v>
      </c>
      <c r="E10365" s="120" t="s">
        <v>23162</v>
      </c>
      <c r="F10365" s="209" t="s">
        <v>23163</v>
      </c>
      <c r="G10365" s="119" t="s">
        <v>23164</v>
      </c>
      <c r="H10365" s="121" t="s">
        <v>344</v>
      </c>
      <c r="I10365" s="119" t="s">
        <v>30</v>
      </c>
      <c r="J10365" s="121" t="s">
        <v>77</v>
      </c>
      <c r="K10365" s="121" t="s">
        <v>65</v>
      </c>
      <c r="L10365" s="131" t="s">
        <v>32</v>
      </c>
      <c r="M10365" s="120" t="s">
        <v>78</v>
      </c>
    </row>
    <row r="10366" spans="1:15">
      <c r="A10366" s="116">
        <v>10366</v>
      </c>
      <c r="B10366" s="129">
        <v>44425</v>
      </c>
      <c r="C10366" s="118">
        <f t="shared" si="483"/>
        <v>8</v>
      </c>
      <c r="D10366" s="120" t="s">
        <v>25</v>
      </c>
      <c r="E10366" s="120" t="s">
        <v>23165</v>
      </c>
      <c r="F10366" s="209" t="s">
        <v>23166</v>
      </c>
      <c r="G10366" s="119" t="s">
        <v>1626</v>
      </c>
      <c r="H10366" s="121" t="s">
        <v>97</v>
      </c>
      <c r="I10366" s="119" t="s">
        <v>30</v>
      </c>
      <c r="J10366" s="121" t="s">
        <v>8096</v>
      </c>
      <c r="K10366" s="121" t="s">
        <v>584</v>
      </c>
      <c r="L10366" s="131" t="s">
        <v>32</v>
      </c>
      <c r="M10366" s="120" t="s">
        <v>78</v>
      </c>
    </row>
    <row r="10367" spans="1:15" ht="27.6">
      <c r="A10367" s="116">
        <v>10367</v>
      </c>
      <c r="B10367" s="129">
        <v>44425</v>
      </c>
      <c r="C10367" s="118">
        <f t="shared" si="483"/>
        <v>8</v>
      </c>
      <c r="D10367" s="120" t="s">
        <v>25</v>
      </c>
      <c r="E10367" s="120" t="s">
        <v>23167</v>
      </c>
      <c r="F10367" s="209" t="s">
        <v>23168</v>
      </c>
      <c r="G10367" s="119" t="s">
        <v>12002</v>
      </c>
      <c r="H10367" s="121" t="s">
        <v>97</v>
      </c>
      <c r="I10367" s="121" t="s">
        <v>42</v>
      </c>
      <c r="J10367" s="121" t="s">
        <v>72</v>
      </c>
      <c r="K10367" s="121" t="s">
        <v>65</v>
      </c>
      <c r="L10367" s="131" t="s">
        <v>32</v>
      </c>
      <c r="M10367" s="120" t="s">
        <v>33</v>
      </c>
      <c r="N10367" s="131">
        <v>44433</v>
      </c>
      <c r="O10367" s="131">
        <v>44449</v>
      </c>
    </row>
    <row r="10368" spans="1:15">
      <c r="A10368" s="116">
        <v>10368</v>
      </c>
      <c r="B10368" s="129">
        <v>44425</v>
      </c>
      <c r="C10368" s="118">
        <f t="shared" si="483"/>
        <v>8</v>
      </c>
      <c r="D10368" s="120" t="s">
        <v>25</v>
      </c>
      <c r="E10368" s="120" t="s">
        <v>23169</v>
      </c>
      <c r="F10368" s="209" t="s">
        <v>23170</v>
      </c>
      <c r="G10368" s="119" t="s">
        <v>12438</v>
      </c>
      <c r="H10368" s="121" t="s">
        <v>53</v>
      </c>
      <c r="I10368" s="121" t="s">
        <v>42</v>
      </c>
      <c r="J10368" s="121" t="s">
        <v>72</v>
      </c>
      <c r="K10368" s="121" t="s">
        <v>65</v>
      </c>
      <c r="L10368" s="131" t="s">
        <v>32</v>
      </c>
      <c r="M10368" s="120" t="s">
        <v>33</v>
      </c>
      <c r="N10368" s="131">
        <v>44432</v>
      </c>
      <c r="O10368" s="131">
        <v>44441</v>
      </c>
    </row>
    <row r="10369" spans="1:19">
      <c r="A10369" s="116">
        <v>10369</v>
      </c>
      <c r="B10369" s="129">
        <v>44425</v>
      </c>
      <c r="C10369" s="118">
        <f t="shared" si="483"/>
        <v>8</v>
      </c>
      <c r="D10369" s="120" t="s">
        <v>25</v>
      </c>
      <c r="E10369" s="120" t="s">
        <v>23171</v>
      </c>
      <c r="F10369" s="209" t="s">
        <v>5062</v>
      </c>
      <c r="G10369" s="119" t="s">
        <v>1539</v>
      </c>
      <c r="H10369" s="121" t="s">
        <v>53</v>
      </c>
      <c r="I10369" s="121" t="s">
        <v>30</v>
      </c>
      <c r="J10369" s="121" t="s">
        <v>485</v>
      </c>
      <c r="K10369" s="121" t="s">
        <v>65</v>
      </c>
      <c r="L10369" s="131" t="s">
        <v>32</v>
      </c>
      <c r="M10369" s="120" t="s">
        <v>78</v>
      </c>
    </row>
    <row r="10370" spans="1:19" ht="27.6">
      <c r="A10370" s="116">
        <v>10370</v>
      </c>
      <c r="B10370" s="129">
        <v>44425</v>
      </c>
      <c r="C10370" s="118">
        <f t="shared" si="483"/>
        <v>8</v>
      </c>
      <c r="D10370" s="120" t="s">
        <v>25</v>
      </c>
      <c r="E10370" s="120" t="s">
        <v>23172</v>
      </c>
      <c r="F10370" s="209" t="s">
        <v>23173</v>
      </c>
      <c r="G10370" s="119" t="s">
        <v>23174</v>
      </c>
      <c r="H10370" s="121" t="s">
        <v>41</v>
      </c>
      <c r="I10370" s="121" t="s">
        <v>30</v>
      </c>
      <c r="J10370" s="121" t="s">
        <v>77</v>
      </c>
      <c r="K10370" s="121" t="s">
        <v>65</v>
      </c>
      <c r="L10370" s="131" t="s">
        <v>32</v>
      </c>
      <c r="M10370" s="120" t="s">
        <v>33</v>
      </c>
      <c r="N10370" s="131">
        <v>44432</v>
      </c>
      <c r="O10370" s="131">
        <v>44441</v>
      </c>
    </row>
    <row r="10371" spans="1:19">
      <c r="A10371" s="116">
        <v>10371</v>
      </c>
      <c r="B10371" s="129">
        <v>44425</v>
      </c>
      <c r="C10371" s="118">
        <f t="shared" si="483"/>
        <v>8</v>
      </c>
      <c r="D10371" s="120" t="s">
        <v>25</v>
      </c>
      <c r="E10371" s="120" t="s">
        <v>23175</v>
      </c>
      <c r="F10371" s="209" t="s">
        <v>3066</v>
      </c>
      <c r="G10371" s="119" t="s">
        <v>22026</v>
      </c>
      <c r="H10371" s="121" t="s">
        <v>97</v>
      </c>
      <c r="I10371" s="119" t="s">
        <v>30</v>
      </c>
      <c r="J10371" s="121" t="s">
        <v>485</v>
      </c>
      <c r="K10371" s="121" t="s">
        <v>65</v>
      </c>
      <c r="L10371" s="131" t="s">
        <v>32</v>
      </c>
      <c r="M10371" s="120" t="s">
        <v>33</v>
      </c>
      <c r="N10371" s="131">
        <v>44427</v>
      </c>
      <c r="O10371" s="131">
        <v>44501</v>
      </c>
      <c r="R10371" s="118">
        <f ca="1">TODAY()-N10371</f>
        <v>251</v>
      </c>
    </row>
    <row r="10372" spans="1:19">
      <c r="A10372" s="116">
        <v>10372</v>
      </c>
      <c r="B10372" s="129">
        <v>44425</v>
      </c>
      <c r="C10372" s="118">
        <f t="shared" si="483"/>
        <v>8</v>
      </c>
      <c r="D10372" s="120" t="s">
        <v>25</v>
      </c>
      <c r="E10372" s="120" t="s">
        <v>23176</v>
      </c>
      <c r="F10372" s="209" t="s">
        <v>23177</v>
      </c>
      <c r="G10372" s="119" t="s">
        <v>23178</v>
      </c>
      <c r="H10372" s="121" t="s">
        <v>97</v>
      </c>
      <c r="I10372" s="119" t="s">
        <v>30</v>
      </c>
      <c r="J10372" s="121" t="s">
        <v>87</v>
      </c>
      <c r="K10372" s="121" t="s">
        <v>65</v>
      </c>
      <c r="L10372" s="131" t="s">
        <v>32</v>
      </c>
      <c r="M10372" s="120" t="s">
        <v>33</v>
      </c>
      <c r="N10372" s="131">
        <v>44427</v>
      </c>
      <c r="O10372" s="131">
        <v>44501</v>
      </c>
      <c r="R10372" s="118">
        <f ca="1">TODAY()-N10372</f>
        <v>251</v>
      </c>
    </row>
    <row r="10373" spans="1:19" ht="27.6">
      <c r="A10373" s="116">
        <v>10373</v>
      </c>
      <c r="B10373" s="129">
        <v>44425</v>
      </c>
      <c r="C10373" s="118">
        <f t="shared" si="483"/>
        <v>8</v>
      </c>
      <c r="D10373" s="120" t="s">
        <v>25</v>
      </c>
      <c r="E10373" s="120" t="s">
        <v>23179</v>
      </c>
      <c r="F10373" s="209" t="s">
        <v>23180</v>
      </c>
      <c r="G10373" s="119" t="s">
        <v>23181</v>
      </c>
      <c r="H10373" s="121" t="s">
        <v>41</v>
      </c>
      <c r="I10373" s="121" t="s">
        <v>196</v>
      </c>
      <c r="J10373" s="121" t="s">
        <v>196</v>
      </c>
      <c r="K10373" s="121" t="s">
        <v>65</v>
      </c>
      <c r="L10373" s="131" t="s">
        <v>32</v>
      </c>
      <c r="M10373" s="120" t="s">
        <v>33</v>
      </c>
      <c r="N10373" s="131">
        <v>44427</v>
      </c>
      <c r="O10373" s="131">
        <v>44501</v>
      </c>
      <c r="R10373" s="118">
        <f ca="1">TODAY()-N10373</f>
        <v>251</v>
      </c>
    </row>
    <row r="10374" spans="1:19">
      <c r="A10374" s="116">
        <v>10374</v>
      </c>
      <c r="B10374" s="129">
        <v>44426</v>
      </c>
      <c r="C10374" s="118">
        <f t="shared" si="483"/>
        <v>8</v>
      </c>
      <c r="D10374" s="120" t="s">
        <v>25</v>
      </c>
      <c r="E10374" s="120" t="s">
        <v>23182</v>
      </c>
      <c r="F10374" s="209" t="s">
        <v>23183</v>
      </c>
      <c r="G10374" s="119" t="s">
        <v>8629</v>
      </c>
      <c r="H10374" s="121" t="s">
        <v>177</v>
      </c>
      <c r="I10374" s="121" t="s">
        <v>30</v>
      </c>
      <c r="J10374" s="121" t="s">
        <v>77</v>
      </c>
      <c r="K10374" s="121" t="s">
        <v>65</v>
      </c>
      <c r="L10374" s="131" t="s">
        <v>32</v>
      </c>
      <c r="M10374" s="120" t="s">
        <v>78</v>
      </c>
    </row>
    <row r="10375" spans="1:19">
      <c r="A10375" s="116">
        <v>10375</v>
      </c>
      <c r="B10375" s="129">
        <v>44426</v>
      </c>
      <c r="C10375" s="118">
        <f t="shared" si="483"/>
        <v>8</v>
      </c>
      <c r="D10375" s="120" t="s">
        <v>25</v>
      </c>
      <c r="E10375" s="120" t="s">
        <v>23184</v>
      </c>
      <c r="F10375" s="209" t="s">
        <v>23185</v>
      </c>
      <c r="G10375" s="119" t="s">
        <v>477</v>
      </c>
      <c r="H10375" s="121" t="s">
        <v>86</v>
      </c>
      <c r="I10375" s="119" t="s">
        <v>42</v>
      </c>
      <c r="J10375" s="121" t="s">
        <v>72</v>
      </c>
      <c r="K10375" s="121" t="s">
        <v>65</v>
      </c>
      <c r="L10375" s="131" t="s">
        <v>32</v>
      </c>
      <c r="M10375" s="120" t="s">
        <v>78</v>
      </c>
    </row>
    <row r="10376" spans="1:19" ht="27.6">
      <c r="A10376" s="116">
        <v>10376</v>
      </c>
      <c r="B10376" s="129">
        <v>44426</v>
      </c>
      <c r="C10376" s="118">
        <f t="shared" si="483"/>
        <v>8</v>
      </c>
      <c r="D10376" s="120" t="s">
        <v>25</v>
      </c>
      <c r="E10376" s="120" t="s">
        <v>23186</v>
      </c>
      <c r="F10376" s="209" t="s">
        <v>23187</v>
      </c>
      <c r="G10376" s="119" t="s">
        <v>23188</v>
      </c>
      <c r="H10376" s="121" t="s">
        <v>140</v>
      </c>
      <c r="I10376" s="119" t="s">
        <v>30</v>
      </c>
      <c r="J10376" s="121" t="s">
        <v>7726</v>
      </c>
      <c r="K10376" s="121" t="s">
        <v>584</v>
      </c>
      <c r="L10376" s="131" t="s">
        <v>32</v>
      </c>
      <c r="M10376" s="120" t="s">
        <v>33</v>
      </c>
      <c r="N10376" s="131">
        <v>44439</v>
      </c>
      <c r="O10376" s="131">
        <v>44445</v>
      </c>
      <c r="S10376" s="120" t="s">
        <v>92</v>
      </c>
    </row>
    <row r="10377" spans="1:19">
      <c r="A10377" s="116">
        <v>10377</v>
      </c>
      <c r="B10377" s="129">
        <v>44426</v>
      </c>
      <c r="C10377" s="118">
        <f t="shared" si="483"/>
        <v>8</v>
      </c>
      <c r="D10377" s="120" t="s">
        <v>25</v>
      </c>
      <c r="E10377" s="120" t="s">
        <v>23189</v>
      </c>
      <c r="F10377" s="209" t="s">
        <v>23190</v>
      </c>
      <c r="G10377" s="119" t="s">
        <v>8831</v>
      </c>
      <c r="H10377" s="121" t="s">
        <v>29</v>
      </c>
      <c r="I10377" s="121" t="s">
        <v>30</v>
      </c>
      <c r="J10377" s="121" t="s">
        <v>435</v>
      </c>
      <c r="K10377" s="121" t="s">
        <v>584</v>
      </c>
      <c r="L10377" s="131" t="s">
        <v>32</v>
      </c>
      <c r="M10377" s="120" t="s">
        <v>78</v>
      </c>
    </row>
    <row r="10378" spans="1:19" ht="27.6">
      <c r="A10378" s="116">
        <v>10378</v>
      </c>
      <c r="B10378" s="129">
        <v>44426</v>
      </c>
      <c r="C10378" s="118">
        <f t="shared" si="483"/>
        <v>8</v>
      </c>
      <c r="D10378" s="120" t="s">
        <v>25</v>
      </c>
      <c r="E10378" s="120" t="s">
        <v>23191</v>
      </c>
      <c r="F10378" s="209" t="s">
        <v>23192</v>
      </c>
      <c r="G10378" s="119" t="s">
        <v>8981</v>
      </c>
      <c r="H10378" s="121" t="s">
        <v>29</v>
      </c>
      <c r="I10378" s="119" t="s">
        <v>30</v>
      </c>
      <c r="J10378" s="121" t="s">
        <v>435</v>
      </c>
      <c r="K10378" s="121" t="s">
        <v>65</v>
      </c>
      <c r="L10378" s="131" t="s">
        <v>32</v>
      </c>
      <c r="M10378" s="120" t="s">
        <v>78</v>
      </c>
    </row>
    <row r="10379" spans="1:19">
      <c r="A10379" s="116">
        <v>10379</v>
      </c>
      <c r="B10379" s="129">
        <v>44426</v>
      </c>
      <c r="C10379" s="118">
        <f t="shared" si="483"/>
        <v>8</v>
      </c>
      <c r="D10379" s="120" t="s">
        <v>25</v>
      </c>
      <c r="E10379" s="120" t="s">
        <v>23193</v>
      </c>
      <c r="F10379" s="209" t="s">
        <v>13144</v>
      </c>
      <c r="G10379" s="119" t="s">
        <v>23194</v>
      </c>
      <c r="H10379" s="121" t="s">
        <v>140</v>
      </c>
      <c r="I10379" s="121" t="s">
        <v>30</v>
      </c>
      <c r="J10379" s="121" t="s">
        <v>7091</v>
      </c>
      <c r="K10379" s="121" t="s">
        <v>65</v>
      </c>
      <c r="L10379" s="131" t="s">
        <v>32</v>
      </c>
      <c r="M10379" s="120" t="s">
        <v>33</v>
      </c>
      <c r="N10379" s="131">
        <v>44441</v>
      </c>
      <c r="O10379" s="131">
        <v>44449</v>
      </c>
    </row>
    <row r="10380" spans="1:19" ht="27.6">
      <c r="A10380" s="116">
        <v>10380</v>
      </c>
      <c r="B10380" s="129">
        <v>44426</v>
      </c>
      <c r="C10380" s="118">
        <f t="shared" si="483"/>
        <v>8</v>
      </c>
      <c r="D10380" s="120" t="s">
        <v>25</v>
      </c>
      <c r="E10380" s="120" t="s">
        <v>23195</v>
      </c>
      <c r="F10380" s="209" t="s">
        <v>23196</v>
      </c>
      <c r="G10380" s="119" t="s">
        <v>963</v>
      </c>
      <c r="H10380" s="121" t="s">
        <v>1173</v>
      </c>
      <c r="I10380" s="119" t="s">
        <v>30</v>
      </c>
      <c r="J10380" s="121" t="s">
        <v>77</v>
      </c>
      <c r="K10380" s="121" t="s">
        <v>65</v>
      </c>
      <c r="L10380" s="131" t="s">
        <v>32</v>
      </c>
      <c r="M10380" s="120" t="s">
        <v>78</v>
      </c>
    </row>
    <row r="10381" spans="1:19" ht="27.6">
      <c r="A10381" s="116">
        <v>10381</v>
      </c>
      <c r="B10381" s="129">
        <v>44426</v>
      </c>
      <c r="C10381" s="118">
        <f t="shared" si="483"/>
        <v>8</v>
      </c>
      <c r="D10381" s="120" t="s">
        <v>25</v>
      </c>
      <c r="E10381" s="120" t="s">
        <v>23197</v>
      </c>
      <c r="F10381" s="209" t="s">
        <v>23198</v>
      </c>
      <c r="G10381" s="119" t="s">
        <v>23199</v>
      </c>
      <c r="H10381" s="121" t="s">
        <v>41</v>
      </c>
      <c r="I10381" s="121" t="s">
        <v>63</v>
      </c>
      <c r="J10381" s="121" t="s">
        <v>601</v>
      </c>
      <c r="K10381" s="121" t="s">
        <v>584</v>
      </c>
      <c r="L10381" s="131" t="s">
        <v>32</v>
      </c>
      <c r="M10381" s="120" t="s">
        <v>33</v>
      </c>
      <c r="N10381" s="131">
        <v>44439</v>
      </c>
      <c r="O10381" s="131">
        <v>44441</v>
      </c>
      <c r="S10381" s="120" t="s">
        <v>92</v>
      </c>
    </row>
    <row r="10382" spans="1:19" ht="27.6">
      <c r="A10382" s="116">
        <v>10382</v>
      </c>
      <c r="B10382" s="129">
        <v>44426</v>
      </c>
      <c r="C10382" s="118">
        <f t="shared" si="483"/>
        <v>8</v>
      </c>
      <c r="D10382" s="120" t="s">
        <v>25</v>
      </c>
      <c r="E10382" s="120" t="s">
        <v>23200</v>
      </c>
      <c r="F10382" s="209" t="s">
        <v>23201</v>
      </c>
      <c r="G10382" s="119" t="s">
        <v>23202</v>
      </c>
      <c r="H10382" s="121" t="s">
        <v>53</v>
      </c>
      <c r="I10382" s="121" t="s">
        <v>63</v>
      </c>
      <c r="J10382" s="121" t="s">
        <v>328</v>
      </c>
      <c r="K10382" s="121" t="s">
        <v>584</v>
      </c>
      <c r="L10382" s="131" t="s">
        <v>32</v>
      </c>
      <c r="M10382" s="120" t="s">
        <v>33</v>
      </c>
      <c r="N10382" s="131">
        <v>44439</v>
      </c>
      <c r="O10382" s="131">
        <v>44456</v>
      </c>
    </row>
    <row r="10383" spans="1:19" ht="27.6">
      <c r="A10383" s="116">
        <v>10383</v>
      </c>
      <c r="B10383" s="129">
        <v>44426</v>
      </c>
      <c r="C10383" s="118">
        <f t="shared" si="483"/>
        <v>8</v>
      </c>
      <c r="D10383" s="120" t="s">
        <v>25</v>
      </c>
      <c r="E10383" s="120" t="s">
        <v>23203</v>
      </c>
      <c r="F10383" s="209" t="s">
        <v>23204</v>
      </c>
      <c r="G10383" s="119" t="s">
        <v>23205</v>
      </c>
      <c r="H10383" s="121" t="s">
        <v>140</v>
      </c>
      <c r="I10383" s="121" t="s">
        <v>30</v>
      </c>
      <c r="J10383" s="121" t="s">
        <v>5018</v>
      </c>
      <c r="K10383" s="121" t="s">
        <v>65</v>
      </c>
      <c r="L10383" s="131" t="s">
        <v>32</v>
      </c>
      <c r="M10383" s="120" t="s">
        <v>78</v>
      </c>
    </row>
    <row r="10384" spans="1:19">
      <c r="A10384" s="116">
        <v>10384</v>
      </c>
      <c r="B10384" s="129">
        <v>44426</v>
      </c>
      <c r="C10384" s="118">
        <f t="shared" si="483"/>
        <v>8</v>
      </c>
      <c r="D10384" s="120" t="s">
        <v>25</v>
      </c>
      <c r="E10384" s="120" t="s">
        <v>23206</v>
      </c>
      <c r="F10384" s="209" t="s">
        <v>13393</v>
      </c>
      <c r="G10384" s="119" t="s">
        <v>15547</v>
      </c>
      <c r="H10384" s="121" t="s">
        <v>140</v>
      </c>
      <c r="I10384" s="119" t="s">
        <v>30</v>
      </c>
      <c r="J10384" s="121" t="s">
        <v>77</v>
      </c>
      <c r="K10384" s="121" t="s">
        <v>584</v>
      </c>
      <c r="L10384" s="131" t="s">
        <v>32</v>
      </c>
    </row>
    <row r="10385" spans="1:25">
      <c r="A10385" s="116">
        <v>10385</v>
      </c>
      <c r="B10385" s="129">
        <v>44426</v>
      </c>
      <c r="C10385" s="118">
        <f t="shared" si="483"/>
        <v>8</v>
      </c>
      <c r="D10385" s="120" t="s">
        <v>25</v>
      </c>
      <c r="E10385" s="120" t="s">
        <v>23207</v>
      </c>
      <c r="F10385" s="209" t="s">
        <v>23208</v>
      </c>
      <c r="G10385" s="119" t="s">
        <v>4789</v>
      </c>
      <c r="H10385" s="121" t="s">
        <v>86</v>
      </c>
      <c r="I10385" s="121" t="s">
        <v>30</v>
      </c>
      <c r="J10385" s="121" t="s">
        <v>5018</v>
      </c>
      <c r="K10385" s="121" t="s">
        <v>65</v>
      </c>
      <c r="L10385" s="131" t="s">
        <v>32</v>
      </c>
      <c r="M10385" s="120" t="s">
        <v>33</v>
      </c>
      <c r="N10385" s="131">
        <v>44432</v>
      </c>
      <c r="O10385" s="131">
        <v>44441</v>
      </c>
      <c r="R10385" s="118">
        <f ca="1">TODAY()-N10385</f>
        <v>246</v>
      </c>
    </row>
    <row r="10386" spans="1:25" ht="27.6">
      <c r="A10386" s="116">
        <v>10386</v>
      </c>
      <c r="B10386" s="129">
        <v>44426</v>
      </c>
      <c r="C10386" s="118">
        <f t="shared" si="483"/>
        <v>8</v>
      </c>
      <c r="D10386" s="120" t="s">
        <v>25</v>
      </c>
      <c r="E10386" s="120" t="s">
        <v>23209</v>
      </c>
      <c r="F10386" s="209" t="s">
        <v>23210</v>
      </c>
      <c r="G10386" s="119" t="s">
        <v>3532</v>
      </c>
      <c r="H10386" s="121" t="s">
        <v>177</v>
      </c>
      <c r="I10386" s="121" t="s">
        <v>42</v>
      </c>
      <c r="J10386" s="121" t="s">
        <v>211</v>
      </c>
      <c r="K10386" s="121" t="s">
        <v>65</v>
      </c>
      <c r="L10386" s="131" t="s">
        <v>32</v>
      </c>
      <c r="M10386" s="120" t="s">
        <v>78</v>
      </c>
    </row>
    <row r="10387" spans="1:25">
      <c r="A10387" s="116">
        <v>10387</v>
      </c>
      <c r="B10387" s="129">
        <v>44426</v>
      </c>
      <c r="C10387" s="118">
        <f t="shared" si="483"/>
        <v>8</v>
      </c>
      <c r="D10387" s="120" t="s">
        <v>25</v>
      </c>
      <c r="E10387" s="120" t="s">
        <v>23211</v>
      </c>
      <c r="F10387" s="209" t="s">
        <v>23212</v>
      </c>
      <c r="G10387" s="119" t="s">
        <v>23213</v>
      </c>
      <c r="H10387" s="121" t="s">
        <v>97</v>
      </c>
      <c r="I10387" s="121" t="s">
        <v>30</v>
      </c>
      <c r="J10387" s="121" t="s">
        <v>10702</v>
      </c>
      <c r="K10387" s="121" t="s">
        <v>65</v>
      </c>
      <c r="L10387" s="131" t="s">
        <v>32</v>
      </c>
      <c r="M10387" s="120" t="s">
        <v>78</v>
      </c>
    </row>
    <row r="10388" spans="1:25">
      <c r="A10388" s="116">
        <v>10388</v>
      </c>
      <c r="B10388" s="129">
        <v>44426</v>
      </c>
      <c r="C10388" s="118">
        <f t="shared" si="483"/>
        <v>8</v>
      </c>
      <c r="D10388" s="120" t="s">
        <v>25</v>
      </c>
      <c r="E10388" s="120" t="s">
        <v>23214</v>
      </c>
      <c r="F10388" s="209" t="s">
        <v>23215</v>
      </c>
      <c r="G10388" s="119" t="s">
        <v>3324</v>
      </c>
      <c r="H10388" s="121" t="s">
        <v>192</v>
      </c>
      <c r="I10388" s="119" t="s">
        <v>42</v>
      </c>
      <c r="J10388" s="121" t="s">
        <v>72</v>
      </c>
      <c r="K10388" s="121" t="s">
        <v>584</v>
      </c>
      <c r="L10388" s="131" t="s">
        <v>32</v>
      </c>
      <c r="M10388" s="120" t="s">
        <v>78</v>
      </c>
    </row>
    <row r="10389" spans="1:25">
      <c r="A10389" s="116">
        <v>10389</v>
      </c>
      <c r="B10389" s="129">
        <v>44426</v>
      </c>
      <c r="C10389" s="118">
        <f t="shared" si="483"/>
        <v>8</v>
      </c>
      <c r="D10389" s="120" t="s">
        <v>25</v>
      </c>
      <c r="E10389" s="120" t="s">
        <v>23216</v>
      </c>
      <c r="F10389" s="209" t="s">
        <v>969</v>
      </c>
      <c r="G10389" s="119" t="s">
        <v>9684</v>
      </c>
      <c r="H10389" s="121" t="s">
        <v>41</v>
      </c>
      <c r="I10389" s="121" t="s">
        <v>30</v>
      </c>
      <c r="J10389" s="121" t="s">
        <v>77</v>
      </c>
      <c r="K10389" s="121" t="s">
        <v>65</v>
      </c>
      <c r="L10389" s="131" t="s">
        <v>32</v>
      </c>
      <c r="M10389" s="120" t="s">
        <v>33</v>
      </c>
      <c r="N10389" s="131">
        <v>44427</v>
      </c>
      <c r="O10389" s="131">
        <v>44530</v>
      </c>
      <c r="R10389" s="118">
        <f ca="1">TODAY()-N10389</f>
        <v>251</v>
      </c>
    </row>
    <row r="10390" spans="1:25">
      <c r="A10390" s="116">
        <v>10390</v>
      </c>
      <c r="B10390" s="129">
        <v>44426</v>
      </c>
      <c r="C10390" s="118">
        <f t="shared" si="483"/>
        <v>8</v>
      </c>
      <c r="D10390" s="120" t="s">
        <v>25</v>
      </c>
      <c r="E10390" s="120" t="s">
        <v>23217</v>
      </c>
      <c r="F10390" s="209" t="s">
        <v>20359</v>
      </c>
      <c r="G10390" s="119" t="s">
        <v>23218</v>
      </c>
      <c r="H10390" s="121" t="s">
        <v>97</v>
      </c>
      <c r="I10390" s="121" t="s">
        <v>30</v>
      </c>
      <c r="J10390" s="121" t="s">
        <v>8096</v>
      </c>
      <c r="K10390" s="121" t="s">
        <v>65</v>
      </c>
      <c r="L10390" s="131" t="s">
        <v>32</v>
      </c>
      <c r="M10390" s="120" t="s">
        <v>33</v>
      </c>
      <c r="N10390" s="131">
        <v>44427</v>
      </c>
      <c r="O10390" s="131">
        <v>44530</v>
      </c>
      <c r="R10390" s="118">
        <f ca="1">TODAY()-N10390</f>
        <v>251</v>
      </c>
    </row>
    <row r="10391" spans="1:25">
      <c r="A10391" s="116">
        <v>10391</v>
      </c>
      <c r="B10391" s="129">
        <v>44426</v>
      </c>
      <c r="C10391" s="118">
        <f t="shared" si="483"/>
        <v>8</v>
      </c>
      <c r="D10391" s="120" t="s">
        <v>25</v>
      </c>
      <c r="E10391" s="120" t="s">
        <v>23219</v>
      </c>
      <c r="F10391" s="209" t="s">
        <v>23220</v>
      </c>
      <c r="G10391" s="119" t="s">
        <v>20290</v>
      </c>
      <c r="H10391" s="121" t="s">
        <v>41</v>
      </c>
      <c r="I10391" s="119" t="s">
        <v>196</v>
      </c>
      <c r="J10391" s="121" t="s">
        <v>196</v>
      </c>
      <c r="K10391" s="121" t="s">
        <v>65</v>
      </c>
      <c r="L10391" s="131" t="s">
        <v>32</v>
      </c>
      <c r="M10391" s="120" t="s">
        <v>33</v>
      </c>
      <c r="N10391" s="131">
        <v>44427</v>
      </c>
      <c r="O10391" s="131">
        <v>44530</v>
      </c>
      <c r="R10391" s="118">
        <f ca="1">TODAY()-N10391</f>
        <v>251</v>
      </c>
    </row>
    <row r="10392" spans="1:25" ht="27.6">
      <c r="A10392" s="116">
        <v>10392</v>
      </c>
      <c r="B10392" s="129">
        <v>44426</v>
      </c>
      <c r="C10392" s="118">
        <f t="shared" si="483"/>
        <v>8</v>
      </c>
      <c r="D10392" s="119" t="s">
        <v>25</v>
      </c>
      <c r="E10392" s="120" t="s">
        <v>23221</v>
      </c>
      <c r="F10392" s="209" t="s">
        <v>23222</v>
      </c>
      <c r="G10392" s="119" t="s">
        <v>14000</v>
      </c>
      <c r="H10392" s="121" t="s">
        <v>53</v>
      </c>
      <c r="I10392" s="119" t="s">
        <v>63</v>
      </c>
      <c r="J10392" s="121" t="s">
        <v>601</v>
      </c>
      <c r="K10392" s="121" t="s">
        <v>65</v>
      </c>
      <c r="L10392" s="131" t="s">
        <v>32</v>
      </c>
      <c r="M10392" s="120" t="s">
        <v>78</v>
      </c>
    </row>
    <row r="10393" spans="1:25">
      <c r="A10393" s="116">
        <v>10393</v>
      </c>
      <c r="B10393" s="129">
        <v>44426</v>
      </c>
      <c r="C10393" s="118">
        <f t="shared" si="483"/>
        <v>8</v>
      </c>
      <c r="D10393" s="119" t="s">
        <v>25</v>
      </c>
      <c r="E10393" s="120" t="s">
        <v>23223</v>
      </c>
      <c r="F10393" s="209" t="s">
        <v>13248</v>
      </c>
      <c r="G10393" s="119" t="s">
        <v>14000</v>
      </c>
      <c r="H10393" s="121" t="s">
        <v>53</v>
      </c>
      <c r="I10393" s="121" t="s">
        <v>63</v>
      </c>
      <c r="J10393" s="121" t="s">
        <v>601</v>
      </c>
      <c r="K10393" s="121" t="s">
        <v>65</v>
      </c>
      <c r="L10393" s="131" t="s">
        <v>32</v>
      </c>
      <c r="M10393" s="120" t="s">
        <v>78</v>
      </c>
    </row>
    <row r="10394" spans="1:25">
      <c r="A10394" s="116">
        <v>10394</v>
      </c>
      <c r="B10394" s="129">
        <v>44480</v>
      </c>
      <c r="D10394" s="120" t="s">
        <v>580</v>
      </c>
      <c r="E10394" s="120" t="s">
        <v>23224</v>
      </c>
      <c r="F10394" s="209" t="s">
        <v>228</v>
      </c>
      <c r="G10394" s="119" t="s">
        <v>23225</v>
      </c>
      <c r="H10394" s="121" t="s">
        <v>76</v>
      </c>
      <c r="I10394" s="121" t="s">
        <v>30</v>
      </c>
      <c r="J10394" s="121" t="s">
        <v>5018</v>
      </c>
      <c r="K10394" s="121" t="s">
        <v>65</v>
      </c>
      <c r="L10394" s="157" t="s">
        <v>32</v>
      </c>
      <c r="M10394" s="120" t="s">
        <v>33</v>
      </c>
      <c r="N10394" s="131">
        <v>44519</v>
      </c>
      <c r="O10394" s="131">
        <v>44620</v>
      </c>
    </row>
    <row r="10395" spans="1:25" ht="27.6">
      <c r="A10395" s="116">
        <v>10395</v>
      </c>
      <c r="B10395" s="129">
        <v>44426</v>
      </c>
      <c r="C10395" s="118">
        <f t="shared" ref="C10395:C10416" si="484">IF(B10395&lt;&gt;0,MONTH(B10395),0)</f>
        <v>8</v>
      </c>
      <c r="D10395" s="120" t="s">
        <v>25</v>
      </c>
      <c r="E10395" s="120" t="s">
        <v>23226</v>
      </c>
      <c r="F10395" s="209" t="s">
        <v>23227</v>
      </c>
      <c r="G10395" s="119" t="s">
        <v>229</v>
      </c>
      <c r="H10395" s="121" t="s">
        <v>41</v>
      </c>
      <c r="I10395" s="121" t="s">
        <v>30</v>
      </c>
      <c r="J10395" s="121" t="s">
        <v>8096</v>
      </c>
      <c r="K10395" s="121" t="s">
        <v>65</v>
      </c>
      <c r="L10395" s="131" t="s">
        <v>32</v>
      </c>
      <c r="M10395" s="120" t="s">
        <v>33</v>
      </c>
      <c r="N10395" s="131">
        <v>44432</v>
      </c>
      <c r="O10395" s="131">
        <v>44501</v>
      </c>
      <c r="R10395" s="118">
        <f ca="1">TODAY()-N10395</f>
        <v>246</v>
      </c>
      <c r="S10395" s="120" t="s">
        <v>92</v>
      </c>
      <c r="T10395" s="126">
        <v>44432</v>
      </c>
    </row>
    <row r="10396" spans="1:25" ht="27.6">
      <c r="A10396" s="116">
        <v>10396</v>
      </c>
      <c r="B10396" s="129">
        <v>44426</v>
      </c>
      <c r="C10396" s="118">
        <f t="shared" si="484"/>
        <v>8</v>
      </c>
      <c r="D10396" s="119" t="s">
        <v>25</v>
      </c>
      <c r="E10396" s="120" t="s">
        <v>23228</v>
      </c>
      <c r="F10396" s="209" t="s">
        <v>23229</v>
      </c>
      <c r="G10396" s="119" t="s">
        <v>23230</v>
      </c>
      <c r="H10396" s="121" t="s">
        <v>86</v>
      </c>
      <c r="I10396" s="121" t="s">
        <v>42</v>
      </c>
      <c r="J10396" s="121" t="s">
        <v>211</v>
      </c>
      <c r="K10396" s="121" t="s">
        <v>65</v>
      </c>
      <c r="L10396" s="131" t="s">
        <v>32</v>
      </c>
      <c r="M10396" s="120" t="s">
        <v>78</v>
      </c>
    </row>
    <row r="10397" spans="1:25">
      <c r="A10397" s="116">
        <v>10397</v>
      </c>
      <c r="B10397" s="129">
        <v>44426</v>
      </c>
      <c r="C10397" s="118">
        <f t="shared" si="484"/>
        <v>8</v>
      </c>
      <c r="D10397" s="119" t="s">
        <v>25</v>
      </c>
      <c r="E10397" s="120" t="s">
        <v>23231</v>
      </c>
      <c r="F10397" s="209" t="s">
        <v>23232</v>
      </c>
      <c r="G10397" s="119" t="s">
        <v>23233</v>
      </c>
      <c r="H10397" s="121" t="s">
        <v>53</v>
      </c>
      <c r="I10397" s="119" t="s">
        <v>63</v>
      </c>
      <c r="J10397" s="121" t="s">
        <v>64</v>
      </c>
      <c r="K10397" s="121" t="s">
        <v>65</v>
      </c>
      <c r="L10397" s="131" t="s">
        <v>32</v>
      </c>
      <c r="M10397" s="120" t="s">
        <v>78</v>
      </c>
    </row>
    <row r="10398" spans="1:25">
      <c r="A10398" s="116">
        <v>10398</v>
      </c>
      <c r="B10398" s="129">
        <v>44426</v>
      </c>
      <c r="C10398" s="118">
        <f t="shared" si="484"/>
        <v>8</v>
      </c>
      <c r="D10398" s="119" t="s">
        <v>25</v>
      </c>
      <c r="E10398" s="120" t="s">
        <v>23234</v>
      </c>
      <c r="F10398" s="209" t="s">
        <v>22528</v>
      </c>
      <c r="G10398" s="119" t="s">
        <v>8831</v>
      </c>
      <c r="H10398" s="121" t="s">
        <v>48</v>
      </c>
      <c r="I10398" s="119" t="s">
        <v>30</v>
      </c>
      <c r="J10398" s="121" t="s">
        <v>435</v>
      </c>
      <c r="K10398" s="121" t="s">
        <v>65</v>
      </c>
      <c r="L10398" s="131" t="s">
        <v>32</v>
      </c>
      <c r="M10398" s="120" t="s">
        <v>78</v>
      </c>
    </row>
    <row r="10399" spans="1:25" ht="27.6">
      <c r="A10399" s="116">
        <v>10399</v>
      </c>
      <c r="B10399" s="129">
        <v>44426</v>
      </c>
      <c r="C10399" s="118">
        <f t="shared" si="484"/>
        <v>8</v>
      </c>
      <c r="D10399" s="119" t="s">
        <v>25</v>
      </c>
      <c r="E10399" s="120" t="s">
        <v>23235</v>
      </c>
      <c r="F10399" s="209" t="s">
        <v>23236</v>
      </c>
      <c r="G10399" s="119" t="s">
        <v>1380</v>
      </c>
      <c r="H10399" s="121" t="s">
        <v>344</v>
      </c>
      <c r="I10399" s="119" t="s">
        <v>42</v>
      </c>
      <c r="J10399" s="121" t="s">
        <v>246</v>
      </c>
      <c r="K10399" s="121" t="s">
        <v>65</v>
      </c>
      <c r="L10399" s="131" t="s">
        <v>32</v>
      </c>
      <c r="M10399" s="120" t="s">
        <v>78</v>
      </c>
    </row>
    <row r="10400" spans="1:25" ht="27.6">
      <c r="A10400" s="116">
        <v>10400</v>
      </c>
      <c r="B10400" s="129">
        <v>44426</v>
      </c>
      <c r="C10400" s="118">
        <f t="shared" si="484"/>
        <v>8</v>
      </c>
      <c r="D10400" s="120" t="s">
        <v>25</v>
      </c>
      <c r="E10400" s="120" t="s">
        <v>23237</v>
      </c>
      <c r="F10400" s="209" t="s">
        <v>23238</v>
      </c>
      <c r="G10400" s="119" t="s">
        <v>23239</v>
      </c>
      <c r="H10400" s="121" t="s">
        <v>1173</v>
      </c>
      <c r="I10400" s="121" t="s">
        <v>30</v>
      </c>
      <c r="J10400" s="121" t="s">
        <v>31</v>
      </c>
      <c r="K10400" s="121" t="s">
        <v>65</v>
      </c>
      <c r="L10400" s="131" t="s">
        <v>32</v>
      </c>
      <c r="M10400" s="120" t="s">
        <v>33</v>
      </c>
      <c r="N10400" s="131">
        <v>44432</v>
      </c>
      <c r="O10400" s="131">
        <v>44449</v>
      </c>
      <c r="R10400" s="118">
        <f ca="1">TODAY()-N10400</f>
        <v>246</v>
      </c>
      <c r="S10400" s="120" t="s">
        <v>922</v>
      </c>
      <c r="T10400" s="126">
        <v>44433</v>
      </c>
      <c r="Y10400" s="116" t="s">
        <v>23240</v>
      </c>
    </row>
    <row r="10401" spans="1:25">
      <c r="A10401" s="116">
        <v>10401</v>
      </c>
      <c r="B10401" s="129">
        <v>44426</v>
      </c>
      <c r="C10401" s="118">
        <f t="shared" si="484"/>
        <v>8</v>
      </c>
      <c r="D10401" s="119" t="s">
        <v>25</v>
      </c>
      <c r="E10401" s="120" t="s">
        <v>23241</v>
      </c>
      <c r="F10401" s="209" t="s">
        <v>23242</v>
      </c>
      <c r="G10401" s="119" t="s">
        <v>23243</v>
      </c>
      <c r="H10401" s="121" t="s">
        <v>41</v>
      </c>
      <c r="I10401" s="119" t="s">
        <v>30</v>
      </c>
      <c r="J10401" s="121" t="s">
        <v>87</v>
      </c>
      <c r="K10401" s="121" t="s">
        <v>65</v>
      </c>
      <c r="L10401" s="131" t="s">
        <v>32</v>
      </c>
      <c r="M10401" s="120" t="s">
        <v>78</v>
      </c>
    </row>
    <row r="10402" spans="1:25">
      <c r="A10402" s="116">
        <v>10402</v>
      </c>
      <c r="B10402" s="129">
        <v>44426</v>
      </c>
      <c r="C10402" s="118">
        <f t="shared" si="484"/>
        <v>8</v>
      </c>
      <c r="D10402" s="119" t="s">
        <v>25</v>
      </c>
      <c r="E10402" s="120" t="s">
        <v>23244</v>
      </c>
      <c r="F10402" s="209" t="s">
        <v>13625</v>
      </c>
      <c r="G10402" s="119" t="s">
        <v>21613</v>
      </c>
      <c r="H10402" s="121" t="s">
        <v>177</v>
      </c>
      <c r="I10402" s="119" t="s">
        <v>30</v>
      </c>
      <c r="J10402" s="121" t="s">
        <v>77</v>
      </c>
      <c r="K10402" s="121" t="s">
        <v>65</v>
      </c>
      <c r="L10402" s="131" t="s">
        <v>32</v>
      </c>
      <c r="M10402" s="120" t="s">
        <v>78</v>
      </c>
    </row>
    <row r="10403" spans="1:25">
      <c r="A10403" s="116">
        <v>10403</v>
      </c>
      <c r="B10403" s="129">
        <v>44427</v>
      </c>
      <c r="C10403" s="118">
        <f t="shared" si="484"/>
        <v>8</v>
      </c>
      <c r="D10403" s="119" t="s">
        <v>25</v>
      </c>
      <c r="E10403" s="120" t="s">
        <v>23245</v>
      </c>
      <c r="F10403" s="209" t="s">
        <v>7956</v>
      </c>
      <c r="G10403" s="119" t="s">
        <v>23246</v>
      </c>
      <c r="H10403" s="121" t="s">
        <v>41</v>
      </c>
      <c r="I10403" s="121" t="s">
        <v>30</v>
      </c>
      <c r="J10403" s="121" t="s">
        <v>31</v>
      </c>
      <c r="K10403" s="121" t="s">
        <v>65</v>
      </c>
      <c r="L10403" s="131" t="s">
        <v>32</v>
      </c>
      <c r="M10403" s="120" t="s">
        <v>78</v>
      </c>
    </row>
    <row r="10404" spans="1:25">
      <c r="A10404" s="116">
        <v>10404</v>
      </c>
      <c r="B10404" s="129">
        <v>44427</v>
      </c>
      <c r="C10404" s="118">
        <f t="shared" si="484"/>
        <v>8</v>
      </c>
      <c r="D10404" s="119" t="s">
        <v>25</v>
      </c>
      <c r="E10404" s="120" t="s">
        <v>23247</v>
      </c>
      <c r="F10404" s="209" t="s">
        <v>1462</v>
      </c>
      <c r="G10404" s="119" t="s">
        <v>19694</v>
      </c>
      <c r="H10404" s="121" t="s">
        <v>11315</v>
      </c>
      <c r="I10404" s="119" t="s">
        <v>63</v>
      </c>
      <c r="J10404" s="121" t="s">
        <v>64</v>
      </c>
      <c r="K10404" s="121" t="s">
        <v>65</v>
      </c>
      <c r="L10404" s="131" t="s">
        <v>32</v>
      </c>
      <c r="M10404" s="120" t="s">
        <v>33</v>
      </c>
      <c r="N10404" s="131">
        <v>44433</v>
      </c>
      <c r="R10404" s="118">
        <f ca="1">TODAY()-N10404</f>
        <v>245</v>
      </c>
      <c r="S10404" s="120" t="s">
        <v>724</v>
      </c>
      <c r="T10404" s="126">
        <v>44435</v>
      </c>
    </row>
    <row r="10405" spans="1:25">
      <c r="A10405" s="116">
        <v>10405</v>
      </c>
      <c r="B10405" s="129">
        <v>44427</v>
      </c>
      <c r="C10405" s="118">
        <f t="shared" si="484"/>
        <v>8</v>
      </c>
      <c r="D10405" s="119" t="s">
        <v>25</v>
      </c>
      <c r="E10405" s="120" t="s">
        <v>23248</v>
      </c>
      <c r="F10405" s="209" t="s">
        <v>23249</v>
      </c>
      <c r="G10405" s="119" t="s">
        <v>23250</v>
      </c>
      <c r="H10405" s="121" t="s">
        <v>11315</v>
      </c>
      <c r="I10405" s="121" t="s">
        <v>30</v>
      </c>
      <c r="J10405" s="121" t="s">
        <v>1544</v>
      </c>
      <c r="K10405" s="121" t="s">
        <v>65</v>
      </c>
      <c r="L10405" s="131" t="s">
        <v>32</v>
      </c>
      <c r="M10405" s="120" t="s">
        <v>33</v>
      </c>
      <c r="O10405" s="131">
        <v>44501</v>
      </c>
    </row>
    <row r="10406" spans="1:25" ht="27.6">
      <c r="A10406" s="116">
        <v>10406</v>
      </c>
      <c r="B10406" s="129">
        <v>44427</v>
      </c>
      <c r="C10406" s="118">
        <f t="shared" si="484"/>
        <v>8</v>
      </c>
      <c r="D10406" s="119" t="s">
        <v>25</v>
      </c>
      <c r="E10406" s="120" t="s">
        <v>23251</v>
      </c>
      <c r="F10406" s="209" t="s">
        <v>23252</v>
      </c>
      <c r="G10406" s="119" t="s">
        <v>23253</v>
      </c>
      <c r="H10406" s="121" t="s">
        <v>160</v>
      </c>
      <c r="I10406" s="119" t="s">
        <v>30</v>
      </c>
      <c r="J10406" s="121" t="s">
        <v>435</v>
      </c>
      <c r="K10406" s="121" t="s">
        <v>65</v>
      </c>
      <c r="L10406" s="131" t="s">
        <v>32</v>
      </c>
      <c r="M10406" s="120" t="s">
        <v>78</v>
      </c>
    </row>
    <row r="10407" spans="1:25">
      <c r="A10407" s="116">
        <v>10407</v>
      </c>
      <c r="B10407" s="129">
        <v>44427</v>
      </c>
      <c r="C10407" s="118">
        <f t="shared" si="484"/>
        <v>8</v>
      </c>
      <c r="D10407" s="119" t="s">
        <v>25</v>
      </c>
      <c r="E10407" s="120" t="s">
        <v>23254</v>
      </c>
      <c r="F10407" s="209" t="s">
        <v>2223</v>
      </c>
      <c r="G10407" s="119" t="s">
        <v>23255</v>
      </c>
      <c r="H10407" s="121" t="s">
        <v>53</v>
      </c>
      <c r="I10407" s="119" t="s">
        <v>30</v>
      </c>
      <c r="J10407" s="121" t="s">
        <v>529</v>
      </c>
      <c r="K10407" s="121" t="s">
        <v>65</v>
      </c>
      <c r="L10407" s="131" t="s">
        <v>32</v>
      </c>
      <c r="M10407" s="120" t="s">
        <v>78</v>
      </c>
    </row>
    <row r="10408" spans="1:25">
      <c r="A10408" s="116">
        <v>10408</v>
      </c>
      <c r="B10408" s="129">
        <v>44427</v>
      </c>
      <c r="C10408" s="118">
        <f t="shared" si="484"/>
        <v>8</v>
      </c>
      <c r="D10408" s="119" t="s">
        <v>25</v>
      </c>
      <c r="E10408" s="120" t="s">
        <v>23256</v>
      </c>
      <c r="F10408" s="209" t="s">
        <v>2439</v>
      </c>
      <c r="G10408" s="119" t="s">
        <v>23257</v>
      </c>
      <c r="H10408" s="121" t="s">
        <v>1173</v>
      </c>
      <c r="I10408" s="121" t="s">
        <v>30</v>
      </c>
      <c r="J10408" s="121" t="s">
        <v>77</v>
      </c>
      <c r="K10408" s="121" t="s">
        <v>65</v>
      </c>
      <c r="L10408" s="131" t="s">
        <v>32</v>
      </c>
      <c r="M10408" s="120" t="s">
        <v>78</v>
      </c>
    </row>
    <row r="10409" spans="1:25">
      <c r="A10409" s="116">
        <v>10409</v>
      </c>
      <c r="B10409" s="129">
        <v>44427</v>
      </c>
      <c r="C10409" s="118">
        <f t="shared" si="484"/>
        <v>8</v>
      </c>
      <c r="D10409" s="119" t="s">
        <v>25</v>
      </c>
      <c r="E10409" s="120" t="s">
        <v>23258</v>
      </c>
      <c r="F10409" s="209" t="s">
        <v>1372</v>
      </c>
      <c r="G10409" s="119" t="s">
        <v>23259</v>
      </c>
      <c r="H10409" s="121" t="s">
        <v>11315</v>
      </c>
      <c r="I10409" s="121" t="s">
        <v>30</v>
      </c>
      <c r="J10409" s="121" t="s">
        <v>7091</v>
      </c>
      <c r="K10409" s="121" t="s">
        <v>65</v>
      </c>
      <c r="L10409" s="131" t="s">
        <v>32</v>
      </c>
      <c r="M10409" s="120" t="s">
        <v>78</v>
      </c>
    </row>
    <row r="10410" spans="1:25" ht="27.6">
      <c r="A10410" s="116">
        <v>10410</v>
      </c>
      <c r="B10410" s="129">
        <v>44427</v>
      </c>
      <c r="C10410" s="118">
        <f t="shared" si="484"/>
        <v>8</v>
      </c>
      <c r="D10410" s="120" t="s">
        <v>25</v>
      </c>
      <c r="E10410" s="120" t="s">
        <v>23260</v>
      </c>
      <c r="F10410" s="209" t="s">
        <v>23261</v>
      </c>
      <c r="G10410" s="119" t="s">
        <v>14115</v>
      </c>
      <c r="H10410" s="121" t="s">
        <v>53</v>
      </c>
      <c r="I10410" s="119" t="s">
        <v>63</v>
      </c>
      <c r="J10410" s="121" t="s">
        <v>64</v>
      </c>
      <c r="K10410" s="121" t="s">
        <v>65</v>
      </c>
      <c r="L10410" s="131" t="s">
        <v>32</v>
      </c>
      <c r="M10410" s="120" t="s">
        <v>33</v>
      </c>
      <c r="N10410" s="131">
        <v>44432</v>
      </c>
      <c r="O10410" s="131">
        <v>44449</v>
      </c>
      <c r="R10410" s="118">
        <f ca="1">TODAY()-N10410</f>
        <v>246</v>
      </c>
      <c r="Y10410" s="116" t="s">
        <v>23240</v>
      </c>
    </row>
    <row r="10411" spans="1:25" ht="27.6">
      <c r="A10411" s="116">
        <v>10411</v>
      </c>
      <c r="B10411" s="129">
        <v>44427</v>
      </c>
      <c r="C10411" s="118">
        <f t="shared" si="484"/>
        <v>8</v>
      </c>
      <c r="D10411" s="119" t="s">
        <v>25</v>
      </c>
      <c r="E10411" s="120" t="s">
        <v>23262</v>
      </c>
      <c r="F10411" s="209" t="s">
        <v>23263</v>
      </c>
      <c r="G10411" s="119" t="s">
        <v>14115</v>
      </c>
      <c r="H10411" s="121" t="s">
        <v>53</v>
      </c>
      <c r="I10411" s="121" t="s">
        <v>30</v>
      </c>
      <c r="J10411" s="121" t="s">
        <v>7216</v>
      </c>
      <c r="K10411" s="121" t="s">
        <v>65</v>
      </c>
      <c r="L10411" s="131" t="s">
        <v>32</v>
      </c>
      <c r="M10411" s="120" t="s">
        <v>78</v>
      </c>
    </row>
    <row r="10412" spans="1:25">
      <c r="A10412" s="116">
        <v>10412</v>
      </c>
      <c r="B10412" s="129">
        <v>44427</v>
      </c>
      <c r="C10412" s="118">
        <f t="shared" si="484"/>
        <v>8</v>
      </c>
      <c r="D10412" s="119" t="s">
        <v>25</v>
      </c>
      <c r="E10412" s="120" t="s">
        <v>23264</v>
      </c>
      <c r="F10412" s="209" t="s">
        <v>23265</v>
      </c>
      <c r="G10412" s="119" t="s">
        <v>220</v>
      </c>
      <c r="H10412" s="121" t="s">
        <v>53</v>
      </c>
      <c r="I10412" s="119" t="s">
        <v>30</v>
      </c>
      <c r="J10412" s="121" t="s">
        <v>435</v>
      </c>
      <c r="K10412" s="121" t="s">
        <v>65</v>
      </c>
      <c r="L10412" s="131" t="s">
        <v>32</v>
      </c>
      <c r="M10412" s="120" t="s">
        <v>78</v>
      </c>
    </row>
    <row r="10413" spans="1:25">
      <c r="A10413" s="116">
        <v>10413</v>
      </c>
      <c r="B10413" s="129">
        <v>44427</v>
      </c>
      <c r="C10413" s="118">
        <f t="shared" si="484"/>
        <v>8</v>
      </c>
      <c r="D10413" s="120" t="s">
        <v>37</v>
      </c>
      <c r="E10413" s="120" t="s">
        <v>12035</v>
      </c>
      <c r="F10413" s="209" t="s">
        <v>12036</v>
      </c>
      <c r="G10413" s="119" t="s">
        <v>23266</v>
      </c>
      <c r="H10413" s="121" t="s">
        <v>344</v>
      </c>
      <c r="I10413" s="119" t="s">
        <v>30</v>
      </c>
      <c r="J10413" s="121" t="s">
        <v>87</v>
      </c>
      <c r="K10413" s="121" t="s">
        <v>65</v>
      </c>
      <c r="L10413" s="131" t="s">
        <v>32</v>
      </c>
      <c r="M10413" s="120" t="s">
        <v>78</v>
      </c>
    </row>
    <row r="10414" spans="1:25">
      <c r="A10414" s="116">
        <v>10414</v>
      </c>
      <c r="B10414" s="129">
        <v>44427</v>
      </c>
      <c r="C10414" s="118">
        <f t="shared" si="484"/>
        <v>8</v>
      </c>
      <c r="D10414" s="120" t="s">
        <v>37</v>
      </c>
      <c r="E10414" s="120" t="s">
        <v>23267</v>
      </c>
      <c r="F10414" s="209" t="s">
        <v>23268</v>
      </c>
      <c r="G10414" s="119" t="s">
        <v>23269</v>
      </c>
      <c r="H10414" s="121" t="s">
        <v>344</v>
      </c>
      <c r="I10414" s="121" t="s">
        <v>30</v>
      </c>
      <c r="J10414" s="121" t="s">
        <v>7280</v>
      </c>
      <c r="K10414" s="121" t="s">
        <v>65</v>
      </c>
      <c r="L10414" s="131" t="s">
        <v>32</v>
      </c>
      <c r="M10414" s="120" t="s">
        <v>78</v>
      </c>
    </row>
    <row r="10415" spans="1:25">
      <c r="A10415" s="116">
        <v>10415</v>
      </c>
      <c r="B10415" s="129">
        <v>44427</v>
      </c>
      <c r="C10415" s="118">
        <f t="shared" si="484"/>
        <v>8</v>
      </c>
      <c r="D10415" s="120" t="s">
        <v>37</v>
      </c>
      <c r="E10415" s="120" t="s">
        <v>23270</v>
      </c>
      <c r="F10415" s="209" t="s">
        <v>23271</v>
      </c>
      <c r="G10415" s="119" t="s">
        <v>23272</v>
      </c>
      <c r="H10415" s="121" t="s">
        <v>344</v>
      </c>
      <c r="I10415" s="121" t="s">
        <v>42</v>
      </c>
      <c r="J10415" s="121" t="s">
        <v>82</v>
      </c>
      <c r="K10415" s="121" t="s">
        <v>65</v>
      </c>
      <c r="L10415" s="131" t="s">
        <v>32</v>
      </c>
      <c r="M10415" s="120" t="s">
        <v>33</v>
      </c>
      <c r="N10415" s="131">
        <v>44614</v>
      </c>
    </row>
    <row r="10416" spans="1:25" ht="27.6">
      <c r="A10416" s="116">
        <v>10416</v>
      </c>
      <c r="B10416" s="129">
        <v>44427</v>
      </c>
      <c r="C10416" s="118">
        <f t="shared" si="484"/>
        <v>8</v>
      </c>
      <c r="D10416" s="120" t="s">
        <v>37</v>
      </c>
      <c r="E10416" s="120" t="s">
        <v>23273</v>
      </c>
      <c r="F10416" s="209" t="s">
        <v>23274</v>
      </c>
      <c r="G10416" s="119" t="s">
        <v>593</v>
      </c>
      <c r="H10416" s="121" t="s">
        <v>344</v>
      </c>
      <c r="I10416" s="121" t="s">
        <v>42</v>
      </c>
      <c r="J10416" s="121" t="s">
        <v>72</v>
      </c>
      <c r="K10416" s="121" t="s">
        <v>65</v>
      </c>
      <c r="L10416" s="131" t="s">
        <v>32</v>
      </c>
      <c r="M10416" s="120" t="s">
        <v>78</v>
      </c>
    </row>
    <row r="10417" spans="1:25">
      <c r="A10417" s="116">
        <v>10417</v>
      </c>
      <c r="B10417" s="129">
        <v>44480</v>
      </c>
      <c r="D10417" s="120" t="s">
        <v>580</v>
      </c>
      <c r="E10417" s="120" t="s">
        <v>23275</v>
      </c>
      <c r="F10417" s="209" t="s">
        <v>9097</v>
      </c>
      <c r="G10417" s="119" t="s">
        <v>805</v>
      </c>
      <c r="H10417" s="121" t="s">
        <v>76</v>
      </c>
      <c r="I10417" s="121" t="s">
        <v>30</v>
      </c>
      <c r="J10417" s="121" t="s">
        <v>87</v>
      </c>
      <c r="K10417" s="121" t="s">
        <v>65</v>
      </c>
      <c r="L10417" s="157" t="s">
        <v>32</v>
      </c>
      <c r="M10417" s="120" t="s">
        <v>33</v>
      </c>
      <c r="N10417" s="131">
        <v>44480</v>
      </c>
      <c r="O10417" s="131">
        <v>44502</v>
      </c>
      <c r="S10417" s="120" t="s">
        <v>92</v>
      </c>
      <c r="Y10417" s="116" t="s">
        <v>23122</v>
      </c>
    </row>
    <row r="10418" spans="1:25">
      <c r="A10418" s="116">
        <v>10418</v>
      </c>
      <c r="B10418" s="129">
        <v>44427</v>
      </c>
      <c r="C10418" s="118">
        <f t="shared" ref="C10418:C10431" si="485">IF(B10418&lt;&gt;0,MONTH(B10418),0)</f>
        <v>8</v>
      </c>
      <c r="D10418" s="120" t="s">
        <v>37</v>
      </c>
      <c r="E10418" s="120" t="s">
        <v>23276</v>
      </c>
      <c r="F10418" s="209" t="s">
        <v>23277</v>
      </c>
      <c r="G10418" s="119" t="s">
        <v>593</v>
      </c>
      <c r="H10418" s="121" t="s">
        <v>344</v>
      </c>
      <c r="I10418" s="121" t="s">
        <v>42</v>
      </c>
      <c r="J10418" s="121" t="s">
        <v>72</v>
      </c>
      <c r="K10418" s="121" t="s">
        <v>40503</v>
      </c>
      <c r="L10418" s="131" t="s">
        <v>32</v>
      </c>
      <c r="M10418" s="120" t="s">
        <v>33</v>
      </c>
      <c r="N10418" s="131">
        <v>44526</v>
      </c>
      <c r="O10418" s="131">
        <v>44614</v>
      </c>
    </row>
    <row r="10419" spans="1:25">
      <c r="A10419" s="116">
        <v>10419</v>
      </c>
      <c r="B10419" s="129">
        <v>44427</v>
      </c>
      <c r="C10419" s="118">
        <f t="shared" si="485"/>
        <v>8</v>
      </c>
      <c r="D10419" s="120" t="s">
        <v>37</v>
      </c>
      <c r="E10419" s="120" t="s">
        <v>23278</v>
      </c>
      <c r="F10419" s="209" t="s">
        <v>469</v>
      </c>
      <c r="G10419" s="119" t="s">
        <v>593</v>
      </c>
      <c r="H10419" s="121" t="s">
        <v>344</v>
      </c>
      <c r="I10419" s="121" t="s">
        <v>42</v>
      </c>
      <c r="J10419" s="121" t="s">
        <v>72</v>
      </c>
      <c r="K10419" s="121" t="s">
        <v>65</v>
      </c>
      <c r="L10419" s="131" t="s">
        <v>32</v>
      </c>
      <c r="M10419" s="120" t="s">
        <v>78</v>
      </c>
    </row>
    <row r="10420" spans="1:25">
      <c r="A10420" s="116">
        <v>10420</v>
      </c>
      <c r="B10420" s="129">
        <v>44427</v>
      </c>
      <c r="C10420" s="118">
        <f t="shared" si="485"/>
        <v>8</v>
      </c>
      <c r="D10420" s="120" t="s">
        <v>37</v>
      </c>
      <c r="E10420" s="120" t="s">
        <v>23279</v>
      </c>
      <c r="F10420" s="209" t="s">
        <v>469</v>
      </c>
      <c r="G10420" s="119" t="s">
        <v>593</v>
      </c>
      <c r="H10420" s="121" t="s">
        <v>344</v>
      </c>
      <c r="I10420" s="121" t="s">
        <v>42</v>
      </c>
      <c r="J10420" s="121" t="s">
        <v>72</v>
      </c>
      <c r="K10420" s="121" t="s">
        <v>65</v>
      </c>
      <c r="L10420" s="131" t="s">
        <v>32</v>
      </c>
      <c r="M10420" s="120" t="s">
        <v>33</v>
      </c>
      <c r="N10420" s="131">
        <v>44614</v>
      </c>
    </row>
    <row r="10421" spans="1:25" ht="27.6">
      <c r="A10421" s="116">
        <v>10421</v>
      </c>
      <c r="B10421" s="129">
        <v>44427</v>
      </c>
      <c r="C10421" s="118">
        <f t="shared" si="485"/>
        <v>8</v>
      </c>
      <c r="D10421" s="120" t="s">
        <v>37</v>
      </c>
      <c r="E10421" s="120" t="s">
        <v>23280</v>
      </c>
      <c r="F10421" s="209" t="s">
        <v>23281</v>
      </c>
      <c r="G10421" s="119" t="s">
        <v>23266</v>
      </c>
      <c r="H10421" s="121" t="s">
        <v>344</v>
      </c>
      <c r="I10421" s="119" t="s">
        <v>30</v>
      </c>
      <c r="J10421" s="121" t="s">
        <v>87</v>
      </c>
      <c r="K10421" s="121" t="s">
        <v>65</v>
      </c>
      <c r="L10421" s="131" t="s">
        <v>32</v>
      </c>
      <c r="M10421" s="120" t="s">
        <v>78</v>
      </c>
    </row>
    <row r="10422" spans="1:25">
      <c r="A10422" s="116">
        <v>10422</v>
      </c>
      <c r="B10422" s="129">
        <v>44427</v>
      </c>
      <c r="C10422" s="118">
        <f t="shared" si="485"/>
        <v>8</v>
      </c>
      <c r="D10422" s="120" t="s">
        <v>37</v>
      </c>
      <c r="E10422" s="120" t="s">
        <v>23282</v>
      </c>
      <c r="F10422" s="209" t="s">
        <v>23283</v>
      </c>
      <c r="G10422" s="119" t="s">
        <v>9846</v>
      </c>
      <c r="H10422" s="121" t="s">
        <v>344</v>
      </c>
      <c r="I10422" s="121" t="s">
        <v>30</v>
      </c>
      <c r="J10422" s="121" t="s">
        <v>9853</v>
      </c>
      <c r="K10422" s="121" t="s">
        <v>65</v>
      </c>
      <c r="L10422" s="131" t="s">
        <v>23284</v>
      </c>
      <c r="M10422" s="120" t="s">
        <v>78</v>
      </c>
    </row>
    <row r="10423" spans="1:25">
      <c r="A10423" s="116">
        <v>10423</v>
      </c>
      <c r="B10423" s="129">
        <v>44427</v>
      </c>
      <c r="C10423" s="118">
        <f t="shared" si="485"/>
        <v>8</v>
      </c>
      <c r="D10423" s="120" t="s">
        <v>37</v>
      </c>
      <c r="E10423" s="120" t="s">
        <v>23285</v>
      </c>
      <c r="F10423" s="209" t="s">
        <v>8160</v>
      </c>
      <c r="G10423" s="119" t="s">
        <v>85</v>
      </c>
      <c r="H10423" s="121" t="s">
        <v>86</v>
      </c>
      <c r="I10423" s="121" t="s">
        <v>30</v>
      </c>
      <c r="J10423" s="121" t="s">
        <v>9623</v>
      </c>
      <c r="K10423" s="121" t="s">
        <v>65</v>
      </c>
      <c r="L10423" s="131" t="s">
        <v>32</v>
      </c>
      <c r="M10423" s="120" t="s">
        <v>33</v>
      </c>
      <c r="N10423" s="131">
        <v>44460</v>
      </c>
      <c r="O10423" s="131">
        <v>44614</v>
      </c>
    </row>
    <row r="10424" spans="1:25">
      <c r="A10424" s="116">
        <v>10424</v>
      </c>
      <c r="B10424" s="129">
        <v>44427</v>
      </c>
      <c r="C10424" s="118">
        <f t="shared" si="485"/>
        <v>8</v>
      </c>
      <c r="D10424" s="120" t="s">
        <v>37</v>
      </c>
      <c r="E10424" s="120" t="s">
        <v>23286</v>
      </c>
      <c r="F10424" s="209" t="s">
        <v>12131</v>
      </c>
      <c r="G10424" s="119" t="s">
        <v>9846</v>
      </c>
      <c r="H10424" s="121" t="s">
        <v>344</v>
      </c>
      <c r="I10424" s="121" t="s">
        <v>30</v>
      </c>
      <c r="J10424" s="121" t="s">
        <v>9623</v>
      </c>
      <c r="K10424" s="121" t="s">
        <v>65</v>
      </c>
      <c r="L10424" s="131" t="s">
        <v>32</v>
      </c>
      <c r="M10424" s="120" t="s">
        <v>78</v>
      </c>
    </row>
    <row r="10425" spans="1:25">
      <c r="A10425" s="116">
        <v>10425</v>
      </c>
      <c r="B10425" s="129">
        <v>44427</v>
      </c>
      <c r="C10425" s="118">
        <f t="shared" si="485"/>
        <v>8</v>
      </c>
      <c r="D10425" s="120" t="s">
        <v>37</v>
      </c>
      <c r="E10425" s="120" t="s">
        <v>23287</v>
      </c>
      <c r="F10425" s="209" t="s">
        <v>12118</v>
      </c>
      <c r="G10425" s="119" t="s">
        <v>9846</v>
      </c>
      <c r="H10425" s="121" t="s">
        <v>344</v>
      </c>
      <c r="I10425" s="121" t="s">
        <v>30</v>
      </c>
      <c r="J10425" s="121" t="s">
        <v>9853</v>
      </c>
      <c r="K10425" s="121" t="s">
        <v>65</v>
      </c>
      <c r="L10425" s="131" t="s">
        <v>32</v>
      </c>
      <c r="M10425" s="120" t="s">
        <v>33</v>
      </c>
      <c r="N10425" s="131">
        <v>44614</v>
      </c>
    </row>
    <row r="10426" spans="1:25">
      <c r="A10426" s="116">
        <v>10426</v>
      </c>
      <c r="B10426" s="129">
        <v>44427</v>
      </c>
      <c r="C10426" s="118">
        <f t="shared" si="485"/>
        <v>8</v>
      </c>
      <c r="D10426" s="120" t="s">
        <v>37</v>
      </c>
      <c r="E10426" s="120" t="s">
        <v>23288</v>
      </c>
      <c r="F10426" s="209" t="s">
        <v>14024</v>
      </c>
      <c r="G10426" s="119" t="s">
        <v>9846</v>
      </c>
      <c r="H10426" s="121" t="s">
        <v>344</v>
      </c>
      <c r="I10426" s="121" t="s">
        <v>30</v>
      </c>
      <c r="J10426" s="121" t="s">
        <v>12318</v>
      </c>
      <c r="K10426" s="121" t="s">
        <v>65</v>
      </c>
      <c r="L10426" s="131" t="s">
        <v>32</v>
      </c>
      <c r="M10426" s="120" t="s">
        <v>33</v>
      </c>
      <c r="N10426" s="131">
        <v>44614</v>
      </c>
    </row>
    <row r="10427" spans="1:25">
      <c r="A10427" s="116">
        <v>10427</v>
      </c>
      <c r="B10427" s="129">
        <v>44427</v>
      </c>
      <c r="C10427" s="118">
        <f t="shared" si="485"/>
        <v>8</v>
      </c>
      <c r="D10427" s="120" t="s">
        <v>37</v>
      </c>
      <c r="E10427" s="120" t="s">
        <v>23289</v>
      </c>
      <c r="F10427" s="209" t="s">
        <v>5520</v>
      </c>
      <c r="G10427" s="119" t="s">
        <v>2956</v>
      </c>
      <c r="H10427" s="121" t="s">
        <v>29</v>
      </c>
      <c r="I10427" s="121" t="s">
        <v>42</v>
      </c>
      <c r="J10427" s="121" t="s">
        <v>72</v>
      </c>
      <c r="K10427" s="121" t="s">
        <v>65</v>
      </c>
      <c r="L10427" s="131" t="s">
        <v>32</v>
      </c>
      <c r="M10427" s="120" t="s">
        <v>33</v>
      </c>
      <c r="N10427" s="131">
        <v>44455</v>
      </c>
      <c r="O10427" s="131">
        <v>44614</v>
      </c>
    </row>
    <row r="10428" spans="1:25">
      <c r="A10428" s="116">
        <v>10428</v>
      </c>
      <c r="B10428" s="129">
        <v>44427</v>
      </c>
      <c r="C10428" s="118">
        <f t="shared" si="485"/>
        <v>8</v>
      </c>
      <c r="D10428" s="120" t="s">
        <v>37</v>
      </c>
      <c r="E10428" s="120" t="s">
        <v>23290</v>
      </c>
      <c r="F10428" s="209" t="s">
        <v>469</v>
      </c>
      <c r="G10428" s="119" t="s">
        <v>3271</v>
      </c>
      <c r="H10428" s="121" t="s">
        <v>29</v>
      </c>
      <c r="I10428" s="121" t="s">
        <v>30</v>
      </c>
      <c r="J10428" s="121" t="s">
        <v>5024</v>
      </c>
      <c r="K10428" s="121" t="s">
        <v>65</v>
      </c>
      <c r="L10428" s="131" t="s">
        <v>23284</v>
      </c>
      <c r="M10428" s="120" t="s">
        <v>78</v>
      </c>
    </row>
    <row r="10429" spans="1:25">
      <c r="A10429" s="116">
        <v>10429</v>
      </c>
      <c r="B10429" s="129">
        <v>44427</v>
      </c>
      <c r="C10429" s="118">
        <f t="shared" si="485"/>
        <v>8</v>
      </c>
      <c r="D10429" s="120" t="s">
        <v>37</v>
      </c>
      <c r="E10429" s="120" t="s">
        <v>23291</v>
      </c>
      <c r="F10429" s="209" t="s">
        <v>23292</v>
      </c>
      <c r="G10429" s="119" t="s">
        <v>23293</v>
      </c>
      <c r="H10429" s="121" t="s">
        <v>29</v>
      </c>
      <c r="I10429" s="121" t="s">
        <v>30</v>
      </c>
      <c r="K10429" s="121" t="s">
        <v>65</v>
      </c>
      <c r="L10429" s="131" t="s">
        <v>32</v>
      </c>
      <c r="M10429" s="120" t="s">
        <v>33</v>
      </c>
      <c r="N10429" s="131">
        <v>44456</v>
      </c>
      <c r="O10429" s="131">
        <v>44614</v>
      </c>
      <c r="S10429" s="120" t="s">
        <v>135</v>
      </c>
    </row>
    <row r="10430" spans="1:25">
      <c r="A10430" s="116">
        <v>10430</v>
      </c>
      <c r="B10430" s="129">
        <v>44427</v>
      </c>
      <c r="C10430" s="118">
        <f t="shared" si="485"/>
        <v>8</v>
      </c>
      <c r="D10430" s="120" t="s">
        <v>37</v>
      </c>
      <c r="E10430" s="120" t="s">
        <v>23294</v>
      </c>
      <c r="F10430" s="209" t="s">
        <v>5520</v>
      </c>
      <c r="G10430" s="119" t="s">
        <v>2956</v>
      </c>
      <c r="H10430" s="121" t="s">
        <v>29</v>
      </c>
      <c r="I10430" s="121" t="s">
        <v>42</v>
      </c>
      <c r="J10430" s="121" t="s">
        <v>72</v>
      </c>
      <c r="K10430" s="121" t="s">
        <v>65</v>
      </c>
      <c r="L10430" s="131"/>
      <c r="M10430" s="120" t="s">
        <v>33</v>
      </c>
      <c r="N10430" s="131">
        <v>44526</v>
      </c>
    </row>
    <row r="10431" spans="1:25">
      <c r="A10431" s="116">
        <v>10431</v>
      </c>
      <c r="B10431" s="129">
        <v>44427</v>
      </c>
      <c r="C10431" s="118">
        <f t="shared" si="485"/>
        <v>8</v>
      </c>
      <c r="D10431" s="120" t="s">
        <v>37</v>
      </c>
      <c r="E10431" s="120" t="s">
        <v>23295</v>
      </c>
      <c r="F10431" s="209" t="s">
        <v>23296</v>
      </c>
      <c r="G10431" s="119" t="s">
        <v>13928</v>
      </c>
      <c r="K10431" s="121" t="s">
        <v>65</v>
      </c>
      <c r="L10431" s="131" t="s">
        <v>32</v>
      </c>
      <c r="M10431" s="120" t="s">
        <v>78</v>
      </c>
    </row>
    <row r="10432" spans="1:25">
      <c r="A10432" s="116">
        <v>10432</v>
      </c>
      <c r="B10432" s="129">
        <v>44427</v>
      </c>
      <c r="D10432" s="119" t="s">
        <v>25</v>
      </c>
      <c r="E10432" s="120" t="s">
        <v>23297</v>
      </c>
      <c r="F10432" s="209" t="s">
        <v>1465</v>
      </c>
      <c r="G10432" s="119" t="s">
        <v>23298</v>
      </c>
      <c r="H10432" s="121" t="s">
        <v>29</v>
      </c>
      <c r="I10432" s="121" t="s">
        <v>42</v>
      </c>
      <c r="J10432" s="121" t="s">
        <v>72</v>
      </c>
      <c r="K10432" s="121" t="s">
        <v>65</v>
      </c>
      <c r="L10432" s="157" t="s">
        <v>32</v>
      </c>
    </row>
    <row r="10433" spans="1:19">
      <c r="A10433" s="116">
        <v>10433</v>
      </c>
      <c r="B10433" s="129">
        <v>44427</v>
      </c>
      <c r="D10433" s="119" t="s">
        <v>25</v>
      </c>
      <c r="E10433" s="120" t="s">
        <v>23299</v>
      </c>
      <c r="F10433" s="209" t="s">
        <v>23300</v>
      </c>
      <c r="G10433" s="119" t="s">
        <v>1413</v>
      </c>
      <c r="H10433" s="121" t="s">
        <v>53</v>
      </c>
      <c r="I10433" s="119" t="s">
        <v>30</v>
      </c>
      <c r="J10433" s="121" t="s">
        <v>8033</v>
      </c>
      <c r="K10433" s="121" t="s">
        <v>65</v>
      </c>
      <c r="L10433" s="157" t="s">
        <v>32</v>
      </c>
    </row>
    <row r="10434" spans="1:19" ht="27.6">
      <c r="A10434" s="116">
        <v>10434</v>
      </c>
      <c r="B10434" s="129">
        <v>44427</v>
      </c>
      <c r="D10434" s="119" t="s">
        <v>25</v>
      </c>
      <c r="E10434" s="120" t="s">
        <v>23301</v>
      </c>
      <c r="F10434" s="209" t="s">
        <v>23302</v>
      </c>
      <c r="G10434" s="119" t="s">
        <v>12531</v>
      </c>
      <c r="H10434" s="121" t="s">
        <v>140</v>
      </c>
      <c r="I10434" s="119" t="s">
        <v>30</v>
      </c>
      <c r="J10434" s="121" t="s">
        <v>77</v>
      </c>
      <c r="K10434" s="121" t="s">
        <v>65</v>
      </c>
      <c r="L10434" s="157" t="s">
        <v>32</v>
      </c>
    </row>
    <row r="10435" spans="1:19" ht="27.6">
      <c r="A10435" s="116">
        <v>10435</v>
      </c>
      <c r="B10435" s="129">
        <v>44427</v>
      </c>
      <c r="D10435" s="119" t="s">
        <v>25</v>
      </c>
      <c r="E10435" s="120" t="s">
        <v>23303</v>
      </c>
      <c r="F10435" s="209" t="s">
        <v>23304</v>
      </c>
      <c r="G10435" s="119" t="s">
        <v>23305</v>
      </c>
      <c r="H10435" s="121" t="s">
        <v>101</v>
      </c>
      <c r="I10435" s="119" t="s">
        <v>42</v>
      </c>
      <c r="J10435" s="121" t="s">
        <v>54</v>
      </c>
      <c r="K10435" s="121" t="s">
        <v>65</v>
      </c>
      <c r="L10435" s="157" t="s">
        <v>32</v>
      </c>
    </row>
    <row r="10436" spans="1:19" ht="27.6">
      <c r="A10436" s="116">
        <v>10436</v>
      </c>
      <c r="B10436" s="129">
        <v>44427</v>
      </c>
      <c r="D10436" s="119" t="s">
        <v>25</v>
      </c>
      <c r="E10436" s="120" t="s">
        <v>23306</v>
      </c>
      <c r="F10436" s="209" t="s">
        <v>23307</v>
      </c>
      <c r="G10436" s="119" t="s">
        <v>23308</v>
      </c>
      <c r="H10436" s="121" t="s">
        <v>53</v>
      </c>
      <c r="I10436" s="119" t="s">
        <v>30</v>
      </c>
      <c r="J10436" s="121" t="s">
        <v>77</v>
      </c>
      <c r="K10436" s="121" t="s">
        <v>65</v>
      </c>
      <c r="L10436" s="157" t="s">
        <v>32</v>
      </c>
    </row>
    <row r="10437" spans="1:19" ht="27.6">
      <c r="A10437" s="116">
        <v>10437</v>
      </c>
      <c r="B10437" s="129">
        <v>44431</v>
      </c>
      <c r="C10437" s="118">
        <f t="shared" ref="C10437:C10468" si="486">IF(B10437&lt;&gt;0,MONTH(B10437),0)</f>
        <v>8</v>
      </c>
      <c r="D10437" s="120" t="s">
        <v>25</v>
      </c>
      <c r="E10437" s="120" t="s">
        <v>23309</v>
      </c>
      <c r="F10437" s="209" t="s">
        <v>23310</v>
      </c>
      <c r="G10437" s="119" t="s">
        <v>15100</v>
      </c>
      <c r="H10437" s="121" t="s">
        <v>53</v>
      </c>
      <c r="I10437" s="121" t="s">
        <v>42</v>
      </c>
      <c r="J10437" s="121" t="s">
        <v>82</v>
      </c>
      <c r="K10437" s="121" t="s">
        <v>65</v>
      </c>
      <c r="L10437" s="131" t="s">
        <v>32</v>
      </c>
      <c r="M10437" s="120" t="s">
        <v>78</v>
      </c>
    </row>
    <row r="10438" spans="1:19" ht="27.6">
      <c r="A10438" s="116">
        <v>10438</v>
      </c>
      <c r="B10438" s="129">
        <v>44431</v>
      </c>
      <c r="C10438" s="118">
        <f t="shared" si="486"/>
        <v>8</v>
      </c>
      <c r="D10438" s="120" t="s">
        <v>25</v>
      </c>
      <c r="E10438" s="120" t="s">
        <v>23311</v>
      </c>
      <c r="F10438" s="209" t="s">
        <v>23312</v>
      </c>
      <c r="G10438" s="119" t="s">
        <v>23313</v>
      </c>
      <c r="H10438" s="121" t="s">
        <v>53</v>
      </c>
      <c r="I10438" s="119" t="s">
        <v>30</v>
      </c>
      <c r="J10438" s="121" t="s">
        <v>529</v>
      </c>
      <c r="K10438" s="121" t="s">
        <v>65</v>
      </c>
      <c r="L10438" s="131" t="s">
        <v>32</v>
      </c>
      <c r="M10438" s="120" t="s">
        <v>33</v>
      </c>
      <c r="N10438" s="131">
        <v>44432</v>
      </c>
      <c r="O10438" s="131">
        <v>44441</v>
      </c>
    </row>
    <row r="10439" spans="1:19" ht="27.6">
      <c r="A10439" s="116">
        <v>10439</v>
      </c>
      <c r="B10439" s="129">
        <v>44431</v>
      </c>
      <c r="C10439" s="118">
        <f t="shared" si="486"/>
        <v>8</v>
      </c>
      <c r="D10439" s="120" t="s">
        <v>25</v>
      </c>
      <c r="E10439" s="120" t="s">
        <v>23314</v>
      </c>
      <c r="F10439" s="209" t="s">
        <v>23315</v>
      </c>
      <c r="G10439" s="119" t="s">
        <v>23316</v>
      </c>
      <c r="H10439" s="121" t="s">
        <v>86</v>
      </c>
      <c r="I10439" s="121" t="s">
        <v>42</v>
      </c>
      <c r="J10439" s="121" t="s">
        <v>211</v>
      </c>
      <c r="K10439" s="121" t="s">
        <v>65</v>
      </c>
      <c r="L10439" s="131" t="s">
        <v>32</v>
      </c>
      <c r="M10439" s="120" t="s">
        <v>33</v>
      </c>
      <c r="N10439" s="131">
        <v>44432</v>
      </c>
      <c r="O10439" s="131">
        <v>44441</v>
      </c>
    </row>
    <row r="10440" spans="1:19">
      <c r="A10440" s="116">
        <v>10440</v>
      </c>
      <c r="B10440" s="129">
        <v>44431</v>
      </c>
      <c r="C10440" s="118">
        <f t="shared" si="486"/>
        <v>8</v>
      </c>
      <c r="D10440" s="120" t="s">
        <v>25</v>
      </c>
      <c r="E10440" s="120" t="s">
        <v>23317</v>
      </c>
      <c r="F10440" s="209" t="s">
        <v>23059</v>
      </c>
      <c r="G10440" s="119" t="s">
        <v>23318</v>
      </c>
      <c r="H10440" s="121" t="s">
        <v>140</v>
      </c>
      <c r="I10440" s="121" t="s">
        <v>30</v>
      </c>
      <c r="J10440" s="121" t="s">
        <v>435</v>
      </c>
      <c r="K10440" s="121" t="s">
        <v>65</v>
      </c>
      <c r="L10440" s="131" t="s">
        <v>32</v>
      </c>
      <c r="M10440" s="120" t="s">
        <v>78</v>
      </c>
    </row>
    <row r="10441" spans="1:19">
      <c r="A10441" s="116">
        <v>10441</v>
      </c>
      <c r="B10441" s="129">
        <v>44431</v>
      </c>
      <c r="C10441" s="118">
        <f t="shared" si="486"/>
        <v>8</v>
      </c>
      <c r="D10441" s="120" t="s">
        <v>25</v>
      </c>
      <c r="E10441" s="120" t="s">
        <v>23319</v>
      </c>
      <c r="F10441" s="209" t="s">
        <v>2223</v>
      </c>
      <c r="G10441" s="119" t="s">
        <v>23320</v>
      </c>
      <c r="H10441" s="121" t="s">
        <v>140</v>
      </c>
      <c r="I10441" s="119" t="s">
        <v>30</v>
      </c>
      <c r="J10441" s="121" t="s">
        <v>435</v>
      </c>
      <c r="K10441" s="121" t="s">
        <v>65</v>
      </c>
      <c r="L10441" s="131" t="s">
        <v>32</v>
      </c>
      <c r="M10441" s="120" t="s">
        <v>78</v>
      </c>
    </row>
    <row r="10442" spans="1:19" ht="27.6">
      <c r="A10442" s="116">
        <v>10442</v>
      </c>
      <c r="B10442" s="129">
        <v>44431</v>
      </c>
      <c r="C10442" s="118">
        <f t="shared" si="486"/>
        <v>8</v>
      </c>
      <c r="D10442" s="120" t="s">
        <v>25</v>
      </c>
      <c r="E10442" s="120" t="s">
        <v>23321</v>
      </c>
      <c r="F10442" s="209" t="s">
        <v>23322</v>
      </c>
      <c r="G10442" s="119" t="s">
        <v>7928</v>
      </c>
      <c r="H10442" s="121" t="s">
        <v>53</v>
      </c>
      <c r="I10442" s="121" t="s">
        <v>30</v>
      </c>
      <c r="J10442" s="121" t="s">
        <v>87</v>
      </c>
      <c r="K10442" s="121" t="s">
        <v>65</v>
      </c>
      <c r="L10442" s="131" t="s">
        <v>32</v>
      </c>
      <c r="M10442" s="120" t="s">
        <v>78</v>
      </c>
    </row>
    <row r="10443" spans="1:19" ht="27.6">
      <c r="A10443" s="116">
        <v>10443</v>
      </c>
      <c r="B10443" s="129">
        <v>44431</v>
      </c>
      <c r="C10443" s="118">
        <f t="shared" si="486"/>
        <v>8</v>
      </c>
      <c r="D10443" s="120" t="s">
        <v>25</v>
      </c>
      <c r="E10443" s="120" t="s">
        <v>23323</v>
      </c>
      <c r="F10443" s="209" t="s">
        <v>23324</v>
      </c>
      <c r="G10443" s="119" t="s">
        <v>9649</v>
      </c>
      <c r="H10443" s="121" t="s">
        <v>53</v>
      </c>
      <c r="I10443" s="121" t="s">
        <v>30</v>
      </c>
      <c r="J10443" s="121" t="s">
        <v>11886</v>
      </c>
      <c r="K10443" s="121" t="s">
        <v>65</v>
      </c>
      <c r="L10443" s="131" t="s">
        <v>32</v>
      </c>
      <c r="M10443" s="120" t="s">
        <v>78</v>
      </c>
    </row>
    <row r="10444" spans="1:19" ht="27.6">
      <c r="A10444" s="116">
        <v>10444</v>
      </c>
      <c r="B10444" s="129">
        <v>44431</v>
      </c>
      <c r="C10444" s="118">
        <f t="shared" si="486"/>
        <v>8</v>
      </c>
      <c r="D10444" s="120" t="s">
        <v>25</v>
      </c>
      <c r="E10444" s="120" t="s">
        <v>23325</v>
      </c>
      <c r="F10444" s="209" t="s">
        <v>23326</v>
      </c>
      <c r="G10444" s="119" t="s">
        <v>23327</v>
      </c>
      <c r="H10444" s="121" t="s">
        <v>140</v>
      </c>
      <c r="I10444" s="121" t="s">
        <v>30</v>
      </c>
      <c r="J10444" s="121" t="s">
        <v>435</v>
      </c>
      <c r="K10444" s="121" t="s">
        <v>65</v>
      </c>
      <c r="L10444" s="131" t="s">
        <v>32</v>
      </c>
      <c r="M10444" s="120" t="s">
        <v>33</v>
      </c>
      <c r="N10444" s="131">
        <v>44432</v>
      </c>
      <c r="O10444" s="131">
        <v>44432</v>
      </c>
      <c r="S10444" s="120" t="s">
        <v>135</v>
      </c>
    </row>
    <row r="10445" spans="1:19">
      <c r="A10445" s="116">
        <v>10445</v>
      </c>
      <c r="B10445" s="129">
        <v>44431</v>
      </c>
      <c r="C10445" s="118">
        <f t="shared" si="486"/>
        <v>8</v>
      </c>
      <c r="D10445" s="120" t="s">
        <v>25</v>
      </c>
      <c r="E10445" s="120" t="s">
        <v>23328</v>
      </c>
      <c r="F10445" s="209" t="s">
        <v>23329</v>
      </c>
      <c r="G10445" s="119" t="s">
        <v>23330</v>
      </c>
      <c r="H10445" s="121" t="s">
        <v>53</v>
      </c>
      <c r="I10445" s="119" t="s">
        <v>63</v>
      </c>
      <c r="J10445" s="121" t="s">
        <v>20398</v>
      </c>
      <c r="K10445" s="121" t="s">
        <v>584</v>
      </c>
      <c r="L10445" s="131" t="s">
        <v>32</v>
      </c>
      <c r="M10445" s="120" t="s">
        <v>78</v>
      </c>
    </row>
    <row r="10446" spans="1:19" ht="27.6">
      <c r="A10446" s="116">
        <v>10446</v>
      </c>
      <c r="B10446" s="129">
        <v>44431</v>
      </c>
      <c r="C10446" s="118">
        <f t="shared" si="486"/>
        <v>8</v>
      </c>
      <c r="D10446" s="120" t="s">
        <v>25</v>
      </c>
      <c r="E10446" s="120" t="s">
        <v>23331</v>
      </c>
      <c r="F10446" s="209" t="s">
        <v>23332</v>
      </c>
      <c r="G10446" s="119" t="s">
        <v>23333</v>
      </c>
      <c r="H10446" s="121" t="s">
        <v>29</v>
      </c>
      <c r="I10446" s="119" t="s">
        <v>30</v>
      </c>
      <c r="J10446" s="121" t="s">
        <v>3749</v>
      </c>
      <c r="K10446" s="121" t="s">
        <v>65</v>
      </c>
      <c r="L10446" s="131" t="s">
        <v>32</v>
      </c>
      <c r="M10446" s="120" t="s">
        <v>33</v>
      </c>
      <c r="N10446" s="131">
        <v>44449</v>
      </c>
      <c r="O10446" s="131">
        <v>44449</v>
      </c>
    </row>
    <row r="10447" spans="1:19">
      <c r="A10447" s="116">
        <v>10447</v>
      </c>
      <c r="B10447" s="129">
        <v>44431</v>
      </c>
      <c r="C10447" s="118">
        <f t="shared" si="486"/>
        <v>8</v>
      </c>
      <c r="D10447" s="120" t="s">
        <v>25</v>
      </c>
      <c r="E10447" s="120" t="s">
        <v>23334</v>
      </c>
      <c r="F10447" s="209" t="s">
        <v>23335</v>
      </c>
      <c r="G10447" s="119" t="s">
        <v>2897</v>
      </c>
      <c r="H10447" s="121" t="s">
        <v>53</v>
      </c>
      <c r="I10447" s="121" t="s">
        <v>30</v>
      </c>
      <c r="J10447" s="121" t="s">
        <v>435</v>
      </c>
      <c r="K10447" s="121" t="s">
        <v>65</v>
      </c>
      <c r="L10447" s="131" t="s">
        <v>32</v>
      </c>
      <c r="M10447" s="120" t="s">
        <v>78</v>
      </c>
    </row>
    <row r="10448" spans="1:19" ht="27.6">
      <c r="A10448" s="116">
        <v>10448</v>
      </c>
      <c r="B10448" s="129">
        <v>44431</v>
      </c>
      <c r="C10448" s="118">
        <f t="shared" si="486"/>
        <v>8</v>
      </c>
      <c r="D10448" s="120" t="s">
        <v>25</v>
      </c>
      <c r="E10448" s="120" t="s">
        <v>23336</v>
      </c>
      <c r="F10448" s="209" t="s">
        <v>23337</v>
      </c>
      <c r="G10448" s="119" t="s">
        <v>4959</v>
      </c>
      <c r="H10448" s="121" t="s">
        <v>97</v>
      </c>
      <c r="I10448" s="121" t="s">
        <v>63</v>
      </c>
      <c r="J10448" s="121" t="s">
        <v>323</v>
      </c>
      <c r="K10448" s="121" t="s">
        <v>65</v>
      </c>
      <c r="L10448" s="131" t="s">
        <v>32</v>
      </c>
      <c r="M10448" s="120" t="s">
        <v>33</v>
      </c>
      <c r="N10448" s="131" t="s">
        <v>9945</v>
      </c>
      <c r="O10448" s="131">
        <v>44441</v>
      </c>
    </row>
    <row r="10449" spans="1:25">
      <c r="A10449" s="116">
        <v>10449</v>
      </c>
      <c r="B10449" s="129">
        <v>44431</v>
      </c>
      <c r="C10449" s="118">
        <f t="shared" si="486"/>
        <v>8</v>
      </c>
      <c r="D10449" s="120" t="s">
        <v>25</v>
      </c>
      <c r="E10449" s="120" t="s">
        <v>23338</v>
      </c>
      <c r="F10449" s="209" t="s">
        <v>23339</v>
      </c>
      <c r="G10449" s="119" t="s">
        <v>16239</v>
      </c>
      <c r="H10449" s="121" t="s">
        <v>53</v>
      </c>
      <c r="I10449" s="121" t="s">
        <v>30</v>
      </c>
      <c r="J10449" s="121" t="s">
        <v>7142</v>
      </c>
      <c r="K10449" s="121" t="s">
        <v>65</v>
      </c>
      <c r="L10449" s="131" t="s">
        <v>32</v>
      </c>
      <c r="M10449" s="120" t="s">
        <v>78</v>
      </c>
    </row>
    <row r="10450" spans="1:25" ht="27.6">
      <c r="A10450" s="116">
        <v>10450</v>
      </c>
      <c r="B10450" s="129">
        <v>44431</v>
      </c>
      <c r="C10450" s="118">
        <f t="shared" si="486"/>
        <v>8</v>
      </c>
      <c r="D10450" s="120" t="s">
        <v>25</v>
      </c>
      <c r="E10450" s="120" t="s">
        <v>23340</v>
      </c>
      <c r="F10450" s="209" t="s">
        <v>23341</v>
      </c>
      <c r="G10450" s="119" t="s">
        <v>214</v>
      </c>
      <c r="H10450" s="121" t="s">
        <v>53</v>
      </c>
      <c r="I10450" s="121" t="s">
        <v>63</v>
      </c>
      <c r="J10450" s="121" t="s">
        <v>2593</v>
      </c>
      <c r="K10450" s="121" t="s">
        <v>65</v>
      </c>
      <c r="L10450" s="131" t="s">
        <v>32</v>
      </c>
      <c r="M10450" s="120" t="s">
        <v>78</v>
      </c>
    </row>
    <row r="10451" spans="1:25">
      <c r="A10451" s="116">
        <v>10451</v>
      </c>
      <c r="B10451" s="129">
        <v>44431</v>
      </c>
      <c r="C10451" s="118">
        <f t="shared" si="486"/>
        <v>8</v>
      </c>
      <c r="D10451" s="120" t="s">
        <v>25</v>
      </c>
      <c r="E10451" s="120" t="s">
        <v>23342</v>
      </c>
      <c r="F10451" s="209" t="s">
        <v>23343</v>
      </c>
      <c r="G10451" s="119" t="s">
        <v>23344</v>
      </c>
      <c r="H10451" s="121" t="s">
        <v>53</v>
      </c>
      <c r="I10451" s="121" t="s">
        <v>42</v>
      </c>
      <c r="J10451" s="121" t="s">
        <v>549</v>
      </c>
      <c r="K10451" s="121" t="s">
        <v>65</v>
      </c>
      <c r="L10451" s="131" t="s">
        <v>32</v>
      </c>
      <c r="M10451" s="120" t="s">
        <v>33</v>
      </c>
      <c r="N10451" s="131">
        <v>44439</v>
      </c>
      <c r="S10451" s="120" t="s">
        <v>92</v>
      </c>
    </row>
    <row r="10452" spans="1:25" ht="27.6">
      <c r="A10452" s="116">
        <v>10452</v>
      </c>
      <c r="B10452" s="129">
        <v>44431</v>
      </c>
      <c r="C10452" s="118">
        <f t="shared" si="486"/>
        <v>8</v>
      </c>
      <c r="D10452" s="120" t="s">
        <v>25</v>
      </c>
      <c r="E10452" s="120" t="s">
        <v>23345</v>
      </c>
      <c r="F10452" s="209" t="s">
        <v>23346</v>
      </c>
      <c r="G10452" s="119" t="s">
        <v>6269</v>
      </c>
      <c r="H10452" s="121" t="s">
        <v>53</v>
      </c>
      <c r="I10452" s="121" t="s">
        <v>30</v>
      </c>
      <c r="J10452" s="121" t="s">
        <v>435</v>
      </c>
      <c r="K10452" s="121" t="s">
        <v>65</v>
      </c>
      <c r="L10452" s="131" t="s">
        <v>32</v>
      </c>
      <c r="M10452" s="120" t="s">
        <v>33</v>
      </c>
      <c r="N10452" s="131">
        <v>44432</v>
      </c>
      <c r="O10452" s="131">
        <v>44439</v>
      </c>
      <c r="S10452" s="120" t="s">
        <v>135</v>
      </c>
      <c r="Y10452" s="116" t="s">
        <v>23347</v>
      </c>
    </row>
    <row r="10453" spans="1:25">
      <c r="A10453" s="116">
        <v>10453</v>
      </c>
      <c r="B10453" s="129">
        <v>44431</v>
      </c>
      <c r="C10453" s="118">
        <f t="shared" si="486"/>
        <v>8</v>
      </c>
      <c r="D10453" s="120" t="s">
        <v>25</v>
      </c>
      <c r="E10453" s="120" t="s">
        <v>23348</v>
      </c>
      <c r="F10453" s="209" t="s">
        <v>23349</v>
      </c>
      <c r="G10453" s="119" t="s">
        <v>23350</v>
      </c>
      <c r="H10453" s="121" t="s">
        <v>192</v>
      </c>
      <c r="I10453" s="121" t="s">
        <v>30</v>
      </c>
      <c r="J10453" s="121" t="s">
        <v>77</v>
      </c>
      <c r="K10453" s="121" t="s">
        <v>65</v>
      </c>
      <c r="L10453" s="131" t="s">
        <v>32</v>
      </c>
      <c r="M10453" s="120" t="s">
        <v>78</v>
      </c>
    </row>
    <row r="10454" spans="1:25" ht="27.6">
      <c r="A10454" s="116">
        <v>10454</v>
      </c>
      <c r="B10454" s="129">
        <v>44431</v>
      </c>
      <c r="C10454" s="118">
        <f t="shared" si="486"/>
        <v>8</v>
      </c>
      <c r="D10454" s="120" t="s">
        <v>25</v>
      </c>
      <c r="E10454" s="120" t="s">
        <v>23351</v>
      </c>
      <c r="F10454" s="209" t="s">
        <v>23352</v>
      </c>
      <c r="G10454" s="119" t="s">
        <v>23353</v>
      </c>
      <c r="H10454" s="121" t="s">
        <v>140</v>
      </c>
      <c r="I10454" s="121" t="s">
        <v>30</v>
      </c>
      <c r="J10454" s="121" t="s">
        <v>5024</v>
      </c>
      <c r="K10454" s="121" t="s">
        <v>584</v>
      </c>
      <c r="L10454" s="131" t="s">
        <v>32</v>
      </c>
      <c r="M10454" s="120" t="s">
        <v>78</v>
      </c>
    </row>
    <row r="10455" spans="1:25" ht="27.6">
      <c r="A10455" s="116">
        <v>10455</v>
      </c>
      <c r="B10455" s="129">
        <v>44431</v>
      </c>
      <c r="C10455" s="118">
        <f t="shared" si="486"/>
        <v>8</v>
      </c>
      <c r="D10455" s="120" t="s">
        <v>25</v>
      </c>
      <c r="E10455" s="120" t="s">
        <v>23354</v>
      </c>
      <c r="F10455" s="209" t="s">
        <v>23355</v>
      </c>
      <c r="G10455" s="119" t="s">
        <v>12188</v>
      </c>
      <c r="H10455" s="121" t="s">
        <v>140</v>
      </c>
      <c r="I10455" s="119" t="s">
        <v>30</v>
      </c>
      <c r="J10455" s="121" t="s">
        <v>12087</v>
      </c>
      <c r="K10455" s="121" t="s">
        <v>584</v>
      </c>
      <c r="L10455" s="131" t="s">
        <v>32</v>
      </c>
      <c r="M10455" s="120" t="s">
        <v>78</v>
      </c>
    </row>
    <row r="10456" spans="1:25" ht="27.6">
      <c r="A10456" s="116">
        <v>10456</v>
      </c>
      <c r="B10456" s="129">
        <v>44431</v>
      </c>
      <c r="C10456" s="118">
        <f t="shared" si="486"/>
        <v>8</v>
      </c>
      <c r="D10456" s="120" t="s">
        <v>25</v>
      </c>
      <c r="E10456" s="120" t="s">
        <v>23356</v>
      </c>
      <c r="F10456" s="209" t="s">
        <v>23357</v>
      </c>
      <c r="G10456" s="119" t="s">
        <v>21928</v>
      </c>
      <c r="H10456" s="121" t="s">
        <v>140</v>
      </c>
      <c r="I10456" s="121" t="s">
        <v>30</v>
      </c>
      <c r="J10456" s="121" t="s">
        <v>7216</v>
      </c>
      <c r="K10456" s="121" t="s">
        <v>65</v>
      </c>
      <c r="L10456" s="131" t="s">
        <v>32</v>
      </c>
      <c r="M10456" s="120" t="s">
        <v>78</v>
      </c>
    </row>
    <row r="10457" spans="1:25">
      <c r="A10457" s="116">
        <v>10457</v>
      </c>
      <c r="B10457" s="129">
        <v>44431</v>
      </c>
      <c r="C10457" s="118">
        <f t="shared" si="486"/>
        <v>8</v>
      </c>
      <c r="D10457" s="120" t="s">
        <v>25</v>
      </c>
      <c r="E10457" s="120" t="s">
        <v>23358</v>
      </c>
      <c r="F10457" s="209" t="s">
        <v>23359</v>
      </c>
      <c r="G10457" s="119" t="s">
        <v>1089</v>
      </c>
      <c r="H10457" s="121" t="s">
        <v>140</v>
      </c>
      <c r="I10457" s="121" t="s">
        <v>30</v>
      </c>
      <c r="J10457" s="121" t="s">
        <v>1544</v>
      </c>
      <c r="K10457" s="121" t="s">
        <v>65</v>
      </c>
      <c r="L10457" s="131" t="s">
        <v>32</v>
      </c>
      <c r="M10457" s="120" t="s">
        <v>33</v>
      </c>
      <c r="N10457" s="131">
        <v>44432</v>
      </c>
      <c r="O10457" s="131">
        <v>44432</v>
      </c>
      <c r="S10457" s="120" t="s">
        <v>92</v>
      </c>
      <c r="T10457" s="126">
        <v>44433</v>
      </c>
    </row>
    <row r="10458" spans="1:25" ht="27.6">
      <c r="A10458" s="116">
        <v>10458</v>
      </c>
      <c r="B10458" s="129">
        <v>44431</v>
      </c>
      <c r="C10458" s="118">
        <f t="shared" si="486"/>
        <v>8</v>
      </c>
      <c r="D10458" s="120" t="s">
        <v>25</v>
      </c>
      <c r="E10458" s="120" t="s">
        <v>23360</v>
      </c>
      <c r="F10458" s="209" t="s">
        <v>23361</v>
      </c>
      <c r="G10458" s="119" t="s">
        <v>2779</v>
      </c>
      <c r="H10458" s="121" t="s">
        <v>86</v>
      </c>
      <c r="I10458" s="121" t="s">
        <v>42</v>
      </c>
      <c r="J10458" s="121" t="s">
        <v>72</v>
      </c>
      <c r="K10458" s="121" t="s">
        <v>65</v>
      </c>
      <c r="L10458" s="131" t="s">
        <v>32</v>
      </c>
      <c r="M10458" s="120" t="s">
        <v>33</v>
      </c>
      <c r="N10458" s="131">
        <v>44449</v>
      </c>
      <c r="O10458" s="131">
        <v>44468</v>
      </c>
    </row>
    <row r="10459" spans="1:25">
      <c r="A10459" s="116">
        <v>10459</v>
      </c>
      <c r="B10459" s="129">
        <v>44431</v>
      </c>
      <c r="C10459" s="118">
        <f t="shared" si="486"/>
        <v>8</v>
      </c>
      <c r="D10459" s="120" t="s">
        <v>25</v>
      </c>
      <c r="E10459" s="120" t="s">
        <v>23362</v>
      </c>
      <c r="F10459" s="209" t="s">
        <v>23363</v>
      </c>
      <c r="G10459" s="119" t="s">
        <v>2394</v>
      </c>
      <c r="H10459" s="121" t="s">
        <v>29</v>
      </c>
      <c r="I10459" s="121" t="s">
        <v>30</v>
      </c>
      <c r="J10459" s="121" t="s">
        <v>7087</v>
      </c>
      <c r="K10459" s="121" t="s">
        <v>65</v>
      </c>
      <c r="L10459" s="131" t="s">
        <v>32</v>
      </c>
      <c r="M10459" s="120" t="s">
        <v>78</v>
      </c>
    </row>
    <row r="10460" spans="1:25">
      <c r="A10460" s="116">
        <v>10460</v>
      </c>
      <c r="B10460" s="129">
        <v>44431</v>
      </c>
      <c r="C10460" s="118">
        <f t="shared" si="486"/>
        <v>8</v>
      </c>
      <c r="D10460" s="120" t="s">
        <v>25</v>
      </c>
      <c r="E10460" s="120" t="s">
        <v>23364</v>
      </c>
      <c r="F10460" s="209" t="s">
        <v>23365</v>
      </c>
      <c r="G10460" s="119" t="s">
        <v>15303</v>
      </c>
      <c r="H10460" s="121" t="s">
        <v>29</v>
      </c>
      <c r="I10460" s="119" t="s">
        <v>30</v>
      </c>
      <c r="J10460" s="121" t="s">
        <v>77</v>
      </c>
      <c r="K10460" s="121" t="s">
        <v>65</v>
      </c>
      <c r="L10460" s="131" t="s">
        <v>32</v>
      </c>
      <c r="M10460" s="120" t="s">
        <v>33</v>
      </c>
      <c r="N10460" s="131">
        <v>44449</v>
      </c>
      <c r="O10460" s="131">
        <v>44449</v>
      </c>
    </row>
    <row r="10461" spans="1:25" ht="27.6">
      <c r="A10461" s="116">
        <v>10461</v>
      </c>
      <c r="B10461" s="129">
        <v>44431</v>
      </c>
      <c r="C10461" s="118">
        <f t="shared" si="486"/>
        <v>8</v>
      </c>
      <c r="D10461" s="120" t="s">
        <v>25</v>
      </c>
      <c r="E10461" s="120" t="s">
        <v>23366</v>
      </c>
      <c r="F10461" s="209" t="s">
        <v>23367</v>
      </c>
      <c r="G10461" s="119" t="s">
        <v>23368</v>
      </c>
      <c r="H10461" s="121" t="s">
        <v>461</v>
      </c>
      <c r="I10461" s="121" t="s">
        <v>30</v>
      </c>
      <c r="J10461" s="121" t="s">
        <v>87</v>
      </c>
      <c r="K10461" s="121" t="s">
        <v>584</v>
      </c>
      <c r="L10461" s="131" t="s">
        <v>32</v>
      </c>
      <c r="M10461" s="120" t="s">
        <v>78</v>
      </c>
    </row>
    <row r="10462" spans="1:25">
      <c r="A10462" s="116">
        <v>10462</v>
      </c>
      <c r="B10462" s="129">
        <v>44431</v>
      </c>
      <c r="C10462" s="118">
        <f t="shared" si="486"/>
        <v>8</v>
      </c>
      <c r="D10462" s="120" t="s">
        <v>25</v>
      </c>
      <c r="E10462" s="120" t="s">
        <v>23369</v>
      </c>
      <c r="F10462" s="209" t="s">
        <v>23370</v>
      </c>
      <c r="G10462" s="119" t="s">
        <v>23371</v>
      </c>
      <c r="H10462" s="121" t="s">
        <v>192</v>
      </c>
      <c r="I10462" s="119" t="s">
        <v>30</v>
      </c>
      <c r="J10462" s="121" t="s">
        <v>7131</v>
      </c>
      <c r="K10462" s="121" t="s">
        <v>65</v>
      </c>
      <c r="L10462" s="131" t="s">
        <v>32</v>
      </c>
      <c r="M10462" s="120" t="s">
        <v>78</v>
      </c>
    </row>
    <row r="10463" spans="1:25">
      <c r="A10463" s="116">
        <v>10463</v>
      </c>
      <c r="B10463" s="129">
        <v>44431</v>
      </c>
      <c r="C10463" s="118">
        <f t="shared" si="486"/>
        <v>8</v>
      </c>
      <c r="D10463" s="120" t="s">
        <v>25</v>
      </c>
      <c r="E10463" s="120" t="s">
        <v>23372</v>
      </c>
      <c r="F10463" s="209" t="s">
        <v>23373</v>
      </c>
      <c r="G10463" s="119" t="s">
        <v>6643</v>
      </c>
      <c r="H10463" s="121" t="s">
        <v>97</v>
      </c>
      <c r="I10463" s="119" t="s">
        <v>42</v>
      </c>
      <c r="J10463" s="121" t="s">
        <v>2268</v>
      </c>
      <c r="K10463" s="121" t="s">
        <v>65</v>
      </c>
      <c r="L10463" s="131" t="s">
        <v>32</v>
      </c>
      <c r="M10463" s="120" t="s">
        <v>33</v>
      </c>
      <c r="N10463" s="131">
        <v>44449</v>
      </c>
      <c r="O10463" s="131">
        <v>44449</v>
      </c>
    </row>
    <row r="10464" spans="1:25">
      <c r="A10464" s="116">
        <v>10464</v>
      </c>
      <c r="B10464" s="129">
        <v>44431</v>
      </c>
      <c r="C10464" s="118">
        <f t="shared" si="486"/>
        <v>8</v>
      </c>
      <c r="D10464" s="120" t="s">
        <v>25</v>
      </c>
      <c r="E10464" s="120" t="s">
        <v>23374</v>
      </c>
      <c r="F10464" s="209" t="s">
        <v>23375</v>
      </c>
      <c r="G10464" s="119" t="s">
        <v>1105</v>
      </c>
      <c r="H10464" s="121" t="s">
        <v>29</v>
      </c>
      <c r="I10464" s="119" t="s">
        <v>30</v>
      </c>
      <c r="J10464" s="121" t="s">
        <v>9857</v>
      </c>
      <c r="K10464" s="121" t="s">
        <v>584</v>
      </c>
      <c r="L10464" s="131" t="s">
        <v>32</v>
      </c>
      <c r="M10464" s="120" t="s">
        <v>78</v>
      </c>
    </row>
    <row r="10465" spans="1:20">
      <c r="A10465" s="116">
        <v>10465</v>
      </c>
      <c r="B10465" s="129">
        <v>44431</v>
      </c>
      <c r="C10465" s="118">
        <f t="shared" si="486"/>
        <v>8</v>
      </c>
      <c r="D10465" s="120" t="s">
        <v>25</v>
      </c>
      <c r="E10465" s="120" t="s">
        <v>23376</v>
      </c>
      <c r="F10465" s="209" t="s">
        <v>23377</v>
      </c>
      <c r="G10465" s="119" t="s">
        <v>23378</v>
      </c>
      <c r="H10465" s="121" t="s">
        <v>192</v>
      </c>
      <c r="I10465" s="119" t="s">
        <v>30</v>
      </c>
      <c r="J10465" s="121" t="s">
        <v>12087</v>
      </c>
      <c r="K10465" s="121" t="s">
        <v>65</v>
      </c>
      <c r="L10465" s="131" t="s">
        <v>32</v>
      </c>
      <c r="M10465" s="120" t="s">
        <v>78</v>
      </c>
    </row>
    <row r="10466" spans="1:20">
      <c r="A10466" s="116">
        <v>10466</v>
      </c>
      <c r="B10466" s="129">
        <v>44431</v>
      </c>
      <c r="C10466" s="118">
        <f t="shared" si="486"/>
        <v>8</v>
      </c>
      <c r="D10466" s="120" t="s">
        <v>25</v>
      </c>
      <c r="E10466" s="120" t="s">
        <v>23379</v>
      </c>
      <c r="F10466" s="209" t="s">
        <v>787</v>
      </c>
      <c r="G10466" s="119" t="s">
        <v>23380</v>
      </c>
      <c r="H10466" s="121" t="s">
        <v>41</v>
      </c>
      <c r="I10466" s="121" t="s">
        <v>30</v>
      </c>
      <c r="J10466" s="121" t="s">
        <v>435</v>
      </c>
      <c r="K10466" s="121" t="s">
        <v>65</v>
      </c>
      <c r="L10466" s="131" t="s">
        <v>32</v>
      </c>
      <c r="M10466" s="120" t="s">
        <v>78</v>
      </c>
    </row>
    <row r="10467" spans="1:20" ht="27.6">
      <c r="A10467" s="116">
        <v>10467</v>
      </c>
      <c r="B10467" s="129">
        <v>44431</v>
      </c>
      <c r="C10467" s="118">
        <f t="shared" si="486"/>
        <v>8</v>
      </c>
      <c r="D10467" s="120" t="s">
        <v>25</v>
      </c>
      <c r="E10467" s="120" t="s">
        <v>23381</v>
      </c>
      <c r="F10467" s="209" t="s">
        <v>23382</v>
      </c>
      <c r="G10467" s="119" t="s">
        <v>3060</v>
      </c>
      <c r="H10467" s="121" t="s">
        <v>48</v>
      </c>
      <c r="I10467" s="121" t="s">
        <v>30</v>
      </c>
      <c r="J10467" s="121" t="s">
        <v>77</v>
      </c>
      <c r="K10467" s="121" t="s">
        <v>584</v>
      </c>
      <c r="L10467" s="131" t="s">
        <v>32</v>
      </c>
      <c r="M10467" s="120" t="s">
        <v>78</v>
      </c>
    </row>
    <row r="10468" spans="1:20">
      <c r="A10468" s="116">
        <v>10468</v>
      </c>
      <c r="B10468" s="129">
        <v>44431</v>
      </c>
      <c r="C10468" s="118">
        <f t="shared" si="486"/>
        <v>8</v>
      </c>
      <c r="D10468" s="120" t="s">
        <v>25</v>
      </c>
      <c r="E10468" s="120" t="s">
        <v>23383</v>
      </c>
      <c r="F10468" s="209" t="s">
        <v>23384</v>
      </c>
      <c r="G10468" s="119" t="s">
        <v>23385</v>
      </c>
      <c r="H10468" s="121" t="s">
        <v>41</v>
      </c>
      <c r="I10468" s="121" t="s">
        <v>30</v>
      </c>
      <c r="J10468" s="121" t="s">
        <v>31</v>
      </c>
      <c r="K10468" s="121" t="s">
        <v>584</v>
      </c>
      <c r="L10468" s="131" t="s">
        <v>32</v>
      </c>
      <c r="M10468" s="120" t="s">
        <v>78</v>
      </c>
    </row>
    <row r="10469" spans="1:20">
      <c r="A10469" s="116">
        <v>10469</v>
      </c>
      <c r="B10469" s="129">
        <v>44431</v>
      </c>
      <c r="C10469" s="118">
        <f t="shared" ref="C10469:C10500" si="487">IF(B10469&lt;&gt;0,MONTH(B10469),0)</f>
        <v>8</v>
      </c>
      <c r="D10469" s="120" t="s">
        <v>25</v>
      </c>
      <c r="E10469" s="120" t="s">
        <v>23386</v>
      </c>
      <c r="F10469" s="209" t="s">
        <v>23387</v>
      </c>
      <c r="G10469" s="119" t="s">
        <v>23388</v>
      </c>
      <c r="H10469" s="121" t="s">
        <v>41</v>
      </c>
      <c r="I10469" s="121" t="s">
        <v>30</v>
      </c>
      <c r="J10469" s="121" t="s">
        <v>87</v>
      </c>
      <c r="K10469" s="121" t="s">
        <v>65</v>
      </c>
      <c r="L10469" s="131" t="s">
        <v>32</v>
      </c>
      <c r="M10469" s="120" t="s">
        <v>78</v>
      </c>
    </row>
    <row r="10470" spans="1:20">
      <c r="A10470" s="116">
        <v>10470</v>
      </c>
      <c r="B10470" s="129">
        <v>44431</v>
      </c>
      <c r="C10470" s="118">
        <f t="shared" si="487"/>
        <v>8</v>
      </c>
      <c r="D10470" s="120" t="s">
        <v>252</v>
      </c>
      <c r="E10470" s="120" t="s">
        <v>23389</v>
      </c>
      <c r="F10470" s="209" t="s">
        <v>1462</v>
      </c>
      <c r="G10470" s="119" t="s">
        <v>23390</v>
      </c>
      <c r="H10470" s="121" t="s">
        <v>53</v>
      </c>
      <c r="I10470" s="119" t="s">
        <v>30</v>
      </c>
      <c r="J10470" s="121" t="s">
        <v>87</v>
      </c>
      <c r="K10470" s="121" t="s">
        <v>65</v>
      </c>
      <c r="L10470" s="131" t="s">
        <v>32</v>
      </c>
      <c r="M10470" s="120" t="s">
        <v>78</v>
      </c>
    </row>
    <row r="10471" spans="1:20">
      <c r="A10471" s="116">
        <v>10471</v>
      </c>
      <c r="B10471" s="129">
        <v>44431</v>
      </c>
      <c r="C10471" s="118">
        <f t="shared" si="487"/>
        <v>8</v>
      </c>
      <c r="D10471" s="120" t="s">
        <v>252</v>
      </c>
      <c r="E10471" s="120" t="s">
        <v>23391</v>
      </c>
      <c r="F10471" s="209" t="s">
        <v>1462</v>
      </c>
      <c r="G10471" s="119" t="s">
        <v>23392</v>
      </c>
      <c r="H10471" s="121" t="s">
        <v>53</v>
      </c>
      <c r="I10471" s="119" t="s">
        <v>42</v>
      </c>
      <c r="J10471" s="121" t="s">
        <v>43</v>
      </c>
      <c r="K10471" s="121" t="s">
        <v>65</v>
      </c>
      <c r="L10471" s="131" t="s">
        <v>32</v>
      </c>
      <c r="M10471" s="120" t="s">
        <v>78</v>
      </c>
    </row>
    <row r="10472" spans="1:20">
      <c r="A10472" s="116">
        <v>10472</v>
      </c>
      <c r="B10472" s="129">
        <v>44431</v>
      </c>
      <c r="C10472" s="118">
        <f t="shared" si="487"/>
        <v>8</v>
      </c>
      <c r="D10472" s="120" t="s">
        <v>252</v>
      </c>
      <c r="E10472" s="120" t="s">
        <v>23393</v>
      </c>
      <c r="F10472" s="209" t="s">
        <v>23394</v>
      </c>
      <c r="G10472" s="119" t="s">
        <v>23395</v>
      </c>
      <c r="H10472" s="121" t="s">
        <v>192</v>
      </c>
      <c r="I10472" s="121" t="s">
        <v>30</v>
      </c>
      <c r="J10472" s="121" t="s">
        <v>7091</v>
      </c>
      <c r="K10472" s="121" t="s">
        <v>65</v>
      </c>
      <c r="L10472" s="131" t="s">
        <v>32</v>
      </c>
      <c r="M10472" s="120" t="s">
        <v>33</v>
      </c>
      <c r="N10472" s="131">
        <v>44433</v>
      </c>
      <c r="S10472" s="120" t="s">
        <v>135</v>
      </c>
      <c r="T10472" s="126">
        <v>44433</v>
      </c>
    </row>
    <row r="10473" spans="1:20">
      <c r="A10473" s="116">
        <v>10473</v>
      </c>
      <c r="B10473" s="129">
        <v>44431</v>
      </c>
      <c r="C10473" s="118">
        <f t="shared" si="487"/>
        <v>8</v>
      </c>
      <c r="D10473" s="120" t="s">
        <v>252</v>
      </c>
      <c r="E10473" s="120" t="s">
        <v>23396</v>
      </c>
      <c r="F10473" s="209" t="s">
        <v>122</v>
      </c>
      <c r="G10473" s="119" t="s">
        <v>23397</v>
      </c>
      <c r="H10473" s="121" t="s">
        <v>53</v>
      </c>
      <c r="I10473" s="121" t="s">
        <v>30</v>
      </c>
      <c r="J10473" s="121" t="s">
        <v>9853</v>
      </c>
      <c r="K10473" s="121" t="s">
        <v>65</v>
      </c>
      <c r="L10473" s="131" t="s">
        <v>32</v>
      </c>
      <c r="M10473" s="120" t="s">
        <v>33</v>
      </c>
      <c r="N10473" s="131">
        <v>44432</v>
      </c>
      <c r="O10473" s="131">
        <v>44613</v>
      </c>
    </row>
    <row r="10474" spans="1:20" ht="27.6">
      <c r="A10474" s="116">
        <v>10474</v>
      </c>
      <c r="B10474" s="129">
        <v>44431</v>
      </c>
      <c r="C10474" s="118">
        <f t="shared" si="487"/>
        <v>8</v>
      </c>
      <c r="D10474" s="120" t="s">
        <v>252</v>
      </c>
      <c r="E10474" s="120" t="s">
        <v>23398</v>
      </c>
      <c r="F10474" s="209" t="s">
        <v>23399</v>
      </c>
      <c r="G10474" s="119" t="s">
        <v>23400</v>
      </c>
      <c r="H10474" s="121" t="s">
        <v>177</v>
      </c>
      <c r="I10474" s="121" t="s">
        <v>42</v>
      </c>
      <c r="J10474" s="121" t="s">
        <v>72</v>
      </c>
      <c r="K10474" s="121" t="s">
        <v>65</v>
      </c>
      <c r="L10474" s="131" t="s">
        <v>32</v>
      </c>
      <c r="M10474" s="120" t="s">
        <v>184</v>
      </c>
    </row>
    <row r="10475" spans="1:20">
      <c r="A10475" s="116">
        <v>10475</v>
      </c>
      <c r="B10475" s="129">
        <v>44431</v>
      </c>
      <c r="C10475" s="118">
        <f t="shared" si="487"/>
        <v>8</v>
      </c>
      <c r="D10475" s="120" t="s">
        <v>252</v>
      </c>
      <c r="E10475" s="120" t="s">
        <v>23401</v>
      </c>
      <c r="F10475" s="209" t="s">
        <v>3640</v>
      </c>
      <c r="G10475" s="119" t="s">
        <v>23402</v>
      </c>
      <c r="H10475" s="121" t="s">
        <v>177</v>
      </c>
      <c r="I10475" s="119" t="s">
        <v>30</v>
      </c>
      <c r="J10475" s="121" t="s">
        <v>5018</v>
      </c>
      <c r="K10475" s="121" t="s">
        <v>65</v>
      </c>
      <c r="L10475" s="131" t="s">
        <v>32</v>
      </c>
      <c r="M10475" s="120" t="s">
        <v>33</v>
      </c>
      <c r="N10475" s="131">
        <v>44434</v>
      </c>
      <c r="S10475" s="120" t="s">
        <v>135</v>
      </c>
      <c r="T10475" s="126">
        <v>44434</v>
      </c>
    </row>
    <row r="10476" spans="1:20">
      <c r="A10476" s="116">
        <v>10476</v>
      </c>
      <c r="B10476" s="129">
        <v>44431</v>
      </c>
      <c r="C10476" s="118">
        <f t="shared" si="487"/>
        <v>8</v>
      </c>
      <c r="D10476" s="120" t="s">
        <v>252</v>
      </c>
      <c r="E10476" s="120" t="s">
        <v>23403</v>
      </c>
      <c r="F10476" s="209" t="s">
        <v>15644</v>
      </c>
      <c r="G10476" s="119" t="s">
        <v>23404</v>
      </c>
      <c r="H10476" s="121" t="s">
        <v>29</v>
      </c>
      <c r="I10476" s="121" t="s">
        <v>196</v>
      </c>
      <c r="J10476" s="121" t="s">
        <v>196</v>
      </c>
      <c r="K10476" s="121" t="s">
        <v>65</v>
      </c>
      <c r="L10476" s="131" t="s">
        <v>32</v>
      </c>
      <c r="M10476" s="120" t="s">
        <v>33</v>
      </c>
      <c r="N10476" s="131">
        <v>44487</v>
      </c>
      <c r="O10476" s="131">
        <v>44502</v>
      </c>
      <c r="S10476" s="120" t="s">
        <v>92</v>
      </c>
      <c r="T10476" s="126">
        <v>44502</v>
      </c>
    </row>
    <row r="10477" spans="1:20">
      <c r="A10477" s="116">
        <v>10477</v>
      </c>
      <c r="B10477" s="129">
        <v>44431</v>
      </c>
      <c r="C10477" s="118">
        <f t="shared" si="487"/>
        <v>8</v>
      </c>
      <c r="D10477" s="120" t="s">
        <v>252</v>
      </c>
      <c r="E10477" s="120" t="s">
        <v>23405</v>
      </c>
      <c r="F10477" s="209" t="s">
        <v>23406</v>
      </c>
      <c r="G10477" s="119" t="s">
        <v>9516</v>
      </c>
      <c r="H10477" s="121" t="s">
        <v>118</v>
      </c>
      <c r="I10477" s="121" t="s">
        <v>30</v>
      </c>
      <c r="J10477" s="121" t="s">
        <v>87</v>
      </c>
      <c r="K10477" s="121" t="s">
        <v>65</v>
      </c>
      <c r="L10477" s="131" t="s">
        <v>32</v>
      </c>
      <c r="M10477" s="120" t="s">
        <v>78</v>
      </c>
    </row>
    <row r="10478" spans="1:20" ht="27.6">
      <c r="A10478" s="116">
        <v>10478</v>
      </c>
      <c r="B10478" s="129">
        <v>44431</v>
      </c>
      <c r="C10478" s="118">
        <f t="shared" si="487"/>
        <v>8</v>
      </c>
      <c r="D10478" s="120" t="s">
        <v>252</v>
      </c>
      <c r="E10478" t="s">
        <v>23407</v>
      </c>
      <c r="F10478" s="209" t="s">
        <v>23408</v>
      </c>
      <c r="G10478" s="119" t="s">
        <v>9269</v>
      </c>
      <c r="H10478" s="121" t="s">
        <v>53</v>
      </c>
      <c r="I10478" s="121" t="s">
        <v>42</v>
      </c>
      <c r="J10478" s="121" t="s">
        <v>72</v>
      </c>
      <c r="K10478" s="121" t="s">
        <v>65</v>
      </c>
      <c r="L10478" s="131" t="s">
        <v>32</v>
      </c>
      <c r="M10478" s="120" t="s">
        <v>78</v>
      </c>
    </row>
    <row r="10479" spans="1:20">
      <c r="A10479" s="116">
        <v>10479</v>
      </c>
      <c r="B10479" s="129">
        <v>44431</v>
      </c>
      <c r="C10479" s="118">
        <f t="shared" si="487"/>
        <v>8</v>
      </c>
      <c r="D10479" s="120" t="s">
        <v>252</v>
      </c>
      <c r="E10479" s="120" t="s">
        <v>23409</v>
      </c>
      <c r="F10479" s="209" t="s">
        <v>20892</v>
      </c>
      <c r="G10479" s="119" t="s">
        <v>17460</v>
      </c>
      <c r="H10479" s="121" t="s">
        <v>53</v>
      </c>
      <c r="I10479" s="119" t="s">
        <v>30</v>
      </c>
      <c r="J10479" s="121" t="s">
        <v>77</v>
      </c>
      <c r="K10479" s="121" t="s">
        <v>65</v>
      </c>
      <c r="L10479" s="131" t="s">
        <v>32</v>
      </c>
      <c r="M10479" s="120" t="s">
        <v>78</v>
      </c>
    </row>
    <row r="10480" spans="1:20" ht="27.6">
      <c r="A10480" s="116">
        <v>10480</v>
      </c>
      <c r="B10480" s="129">
        <v>44431</v>
      </c>
      <c r="C10480" s="118">
        <f t="shared" si="487"/>
        <v>8</v>
      </c>
      <c r="D10480" s="120" t="s">
        <v>252</v>
      </c>
      <c r="E10480" s="120" t="s">
        <v>23410</v>
      </c>
      <c r="F10480" s="209" t="s">
        <v>23411</v>
      </c>
      <c r="G10480" s="119" t="s">
        <v>11960</v>
      </c>
      <c r="H10480" s="121" t="s">
        <v>53</v>
      </c>
      <c r="I10480" s="121" t="s">
        <v>30</v>
      </c>
      <c r="J10480" s="121" t="s">
        <v>12087</v>
      </c>
      <c r="K10480" s="121" t="s">
        <v>65</v>
      </c>
      <c r="L10480" s="131" t="s">
        <v>32</v>
      </c>
      <c r="M10480" s="120" t="s">
        <v>33</v>
      </c>
      <c r="N10480" s="131">
        <v>44434</v>
      </c>
      <c r="O10480" s="131">
        <v>44613</v>
      </c>
      <c r="S10480" s="120" t="s">
        <v>92</v>
      </c>
      <c r="T10480" s="126">
        <v>44614</v>
      </c>
    </row>
    <row r="10481" spans="1:20">
      <c r="A10481" s="116">
        <v>10481</v>
      </c>
      <c r="B10481" s="129">
        <v>44431</v>
      </c>
      <c r="C10481" s="118">
        <f t="shared" si="487"/>
        <v>8</v>
      </c>
      <c r="D10481" s="120" t="s">
        <v>252</v>
      </c>
      <c r="E10481" s="120" t="s">
        <v>23412</v>
      </c>
      <c r="F10481" s="209" t="s">
        <v>23413</v>
      </c>
      <c r="G10481" s="119" t="s">
        <v>23414</v>
      </c>
      <c r="H10481" s="121" t="s">
        <v>86</v>
      </c>
      <c r="I10481" s="121" t="s">
        <v>42</v>
      </c>
      <c r="J10481" s="121" t="s">
        <v>43</v>
      </c>
      <c r="K10481" s="121" t="s">
        <v>65</v>
      </c>
      <c r="L10481" s="131" t="s">
        <v>32</v>
      </c>
      <c r="M10481" s="120" t="s">
        <v>33</v>
      </c>
      <c r="N10481" s="131">
        <v>44432</v>
      </c>
      <c r="O10481" s="131">
        <v>44630</v>
      </c>
    </row>
    <row r="10482" spans="1:20">
      <c r="A10482" s="116">
        <v>10482</v>
      </c>
      <c r="B10482" s="129">
        <v>44431</v>
      </c>
      <c r="C10482" s="118">
        <f t="shared" si="487"/>
        <v>8</v>
      </c>
      <c r="D10482" s="120" t="s">
        <v>252</v>
      </c>
      <c r="E10482" s="120" t="s">
        <v>23415</v>
      </c>
      <c r="F10482" s="209" t="s">
        <v>23416</v>
      </c>
      <c r="G10482" s="119" t="s">
        <v>23417</v>
      </c>
      <c r="H10482" s="121" t="s">
        <v>140</v>
      </c>
      <c r="I10482" s="121" t="s">
        <v>30</v>
      </c>
      <c r="J10482" s="121" t="s">
        <v>7271</v>
      </c>
      <c r="K10482" s="121" t="s">
        <v>65</v>
      </c>
      <c r="L10482" s="131" t="s">
        <v>32</v>
      </c>
      <c r="M10482" s="120" t="s">
        <v>33</v>
      </c>
      <c r="N10482" s="131">
        <v>44432</v>
      </c>
      <c r="O10482" s="131">
        <v>44460</v>
      </c>
      <c r="S10482" s="120" t="s">
        <v>135</v>
      </c>
      <c r="T10482" s="126">
        <v>44462</v>
      </c>
    </row>
    <row r="10483" spans="1:20">
      <c r="A10483" s="116">
        <v>10483</v>
      </c>
      <c r="B10483" s="129">
        <v>44431</v>
      </c>
      <c r="C10483" s="118">
        <f t="shared" si="487"/>
        <v>8</v>
      </c>
      <c r="D10483" s="120" t="s">
        <v>252</v>
      </c>
      <c r="E10483" s="120" t="s">
        <v>23418</v>
      </c>
      <c r="F10483" s="209" t="s">
        <v>23419</v>
      </c>
      <c r="G10483" s="119" t="s">
        <v>23420</v>
      </c>
      <c r="H10483" s="121" t="s">
        <v>53</v>
      </c>
      <c r="I10483" s="121" t="s">
        <v>30</v>
      </c>
      <c r="J10483" s="121" t="s">
        <v>5018</v>
      </c>
      <c r="K10483" s="121" t="s">
        <v>65</v>
      </c>
      <c r="L10483" s="131" t="s">
        <v>32</v>
      </c>
      <c r="M10483" s="120" t="s">
        <v>78</v>
      </c>
    </row>
    <row r="10484" spans="1:20" ht="27.6">
      <c r="A10484" s="116">
        <v>10484</v>
      </c>
      <c r="B10484" s="129">
        <v>44431</v>
      </c>
      <c r="C10484" s="118">
        <f t="shared" si="487"/>
        <v>8</v>
      </c>
      <c r="D10484" s="120" t="s">
        <v>252</v>
      </c>
      <c r="E10484" s="120" t="s">
        <v>23421</v>
      </c>
      <c r="F10484" s="209" t="s">
        <v>23422</v>
      </c>
      <c r="G10484" s="119" t="s">
        <v>1123</v>
      </c>
      <c r="H10484" s="121" t="s">
        <v>101</v>
      </c>
      <c r="I10484" s="121" t="s">
        <v>42</v>
      </c>
      <c r="J10484" s="121" t="s">
        <v>72</v>
      </c>
      <c r="K10484" s="121" t="s">
        <v>65</v>
      </c>
      <c r="L10484" s="131" t="s">
        <v>32</v>
      </c>
      <c r="M10484" s="120" t="s">
        <v>33</v>
      </c>
      <c r="N10484" s="131">
        <v>44432</v>
      </c>
      <c r="O10484" s="131">
        <v>44460</v>
      </c>
      <c r="S10484" s="120" t="s">
        <v>135</v>
      </c>
      <c r="T10484" s="126">
        <v>44475</v>
      </c>
    </row>
    <row r="10485" spans="1:20" ht="27.6">
      <c r="A10485" s="116">
        <v>10485</v>
      </c>
      <c r="B10485" s="129">
        <v>44431</v>
      </c>
      <c r="C10485" s="118">
        <f t="shared" si="487"/>
        <v>8</v>
      </c>
      <c r="D10485" s="120" t="s">
        <v>252</v>
      </c>
      <c r="E10485" s="120" t="s">
        <v>23423</v>
      </c>
      <c r="F10485" s="209" t="s">
        <v>23424</v>
      </c>
      <c r="G10485" s="119" t="s">
        <v>23425</v>
      </c>
      <c r="H10485" s="121" t="s">
        <v>53</v>
      </c>
      <c r="I10485" s="121" t="s">
        <v>30</v>
      </c>
      <c r="J10485" s="121" t="s">
        <v>87</v>
      </c>
      <c r="K10485" s="121" t="s">
        <v>65</v>
      </c>
      <c r="L10485" s="131" t="s">
        <v>32</v>
      </c>
      <c r="M10485" s="120" t="s">
        <v>33</v>
      </c>
      <c r="N10485" s="131">
        <v>44439</v>
      </c>
      <c r="O10485" s="131">
        <v>44607</v>
      </c>
      <c r="S10485" s="120" t="s">
        <v>237</v>
      </c>
      <c r="T10485" s="126">
        <v>44460</v>
      </c>
    </row>
    <row r="10486" spans="1:20">
      <c r="A10486" s="116">
        <v>10486</v>
      </c>
      <c r="B10486" s="129">
        <v>44431</v>
      </c>
      <c r="C10486" s="118">
        <f t="shared" si="487"/>
        <v>8</v>
      </c>
      <c r="D10486" s="120" t="s">
        <v>252</v>
      </c>
      <c r="E10486" s="120" t="s">
        <v>23426</v>
      </c>
      <c r="F10486" s="209" t="s">
        <v>11101</v>
      </c>
      <c r="G10486" s="119" t="s">
        <v>23427</v>
      </c>
      <c r="H10486" s="121" t="s">
        <v>86</v>
      </c>
      <c r="I10486" s="121" t="s">
        <v>30</v>
      </c>
      <c r="J10486" s="121" t="s">
        <v>77</v>
      </c>
      <c r="K10486" s="121" t="s">
        <v>65</v>
      </c>
      <c r="L10486" s="131" t="s">
        <v>32</v>
      </c>
      <c r="M10486" s="120" t="s">
        <v>78</v>
      </c>
    </row>
    <row r="10487" spans="1:20">
      <c r="A10487" s="116">
        <v>10487</v>
      </c>
      <c r="B10487" s="129">
        <v>44431</v>
      </c>
      <c r="C10487" s="118">
        <f t="shared" si="487"/>
        <v>8</v>
      </c>
      <c r="D10487" s="120" t="s">
        <v>252</v>
      </c>
      <c r="E10487" s="120" t="s">
        <v>23428</v>
      </c>
      <c r="F10487" s="209" t="s">
        <v>527</v>
      </c>
      <c r="G10487" s="119" t="s">
        <v>23429</v>
      </c>
      <c r="H10487" s="121" t="s">
        <v>177</v>
      </c>
      <c r="I10487" s="121" t="s">
        <v>30</v>
      </c>
      <c r="J10487" s="121" t="s">
        <v>7142</v>
      </c>
      <c r="K10487" s="121" t="s">
        <v>65</v>
      </c>
      <c r="L10487" s="131" t="s">
        <v>32</v>
      </c>
      <c r="M10487" s="120" t="s">
        <v>78</v>
      </c>
    </row>
    <row r="10488" spans="1:20">
      <c r="A10488" s="116">
        <v>10488</v>
      </c>
      <c r="B10488" s="129">
        <v>44431</v>
      </c>
      <c r="C10488" s="118">
        <f t="shared" si="487"/>
        <v>8</v>
      </c>
      <c r="D10488" s="120" t="s">
        <v>252</v>
      </c>
      <c r="E10488" s="120" t="s">
        <v>23430</v>
      </c>
      <c r="F10488" s="209" t="s">
        <v>23416</v>
      </c>
      <c r="G10488" s="119" t="s">
        <v>23431</v>
      </c>
      <c r="H10488" s="121" t="s">
        <v>192</v>
      </c>
      <c r="I10488" s="121" t="s">
        <v>30</v>
      </c>
      <c r="J10488" s="121" t="s">
        <v>1544</v>
      </c>
      <c r="K10488" s="121" t="s">
        <v>65</v>
      </c>
      <c r="L10488" s="131" t="s">
        <v>32</v>
      </c>
      <c r="M10488" s="120" t="s">
        <v>78</v>
      </c>
    </row>
    <row r="10489" spans="1:20">
      <c r="A10489" s="116">
        <v>10489</v>
      </c>
      <c r="B10489" s="129">
        <v>44431</v>
      </c>
      <c r="C10489" s="118">
        <f t="shared" si="487"/>
        <v>8</v>
      </c>
      <c r="D10489" s="120" t="s">
        <v>252</v>
      </c>
      <c r="E10489" s="120" t="s">
        <v>23432</v>
      </c>
      <c r="F10489" s="209" t="s">
        <v>3842</v>
      </c>
      <c r="G10489" s="119" t="s">
        <v>23433</v>
      </c>
      <c r="H10489" s="121" t="s">
        <v>86</v>
      </c>
      <c r="I10489" s="119" t="s">
        <v>30</v>
      </c>
      <c r="J10489" s="121" t="s">
        <v>5018</v>
      </c>
      <c r="K10489" s="121" t="s">
        <v>65</v>
      </c>
      <c r="L10489" s="131" t="s">
        <v>32</v>
      </c>
      <c r="M10489" s="120" t="s">
        <v>33</v>
      </c>
      <c r="N10489" s="131">
        <v>44432</v>
      </c>
      <c r="O10489" s="131">
        <v>44613</v>
      </c>
    </row>
    <row r="10490" spans="1:20" ht="27.6">
      <c r="A10490" s="116">
        <v>10490</v>
      </c>
      <c r="B10490" s="129">
        <v>44431</v>
      </c>
      <c r="C10490" s="118">
        <f t="shared" si="487"/>
        <v>8</v>
      </c>
      <c r="D10490" s="120" t="s">
        <v>252</v>
      </c>
      <c r="E10490" s="120" t="s">
        <v>23434</v>
      </c>
      <c r="F10490" s="209" t="s">
        <v>23435</v>
      </c>
      <c r="G10490" s="119" t="s">
        <v>9981</v>
      </c>
      <c r="H10490" s="121" t="s">
        <v>140</v>
      </c>
      <c r="I10490" s="121" t="s">
        <v>30</v>
      </c>
      <c r="J10490" s="121" t="s">
        <v>3886</v>
      </c>
      <c r="K10490" s="121" t="s">
        <v>65</v>
      </c>
      <c r="L10490" s="131" t="s">
        <v>32</v>
      </c>
      <c r="M10490" s="120" t="s">
        <v>33</v>
      </c>
      <c r="N10490" s="131">
        <v>44433</v>
      </c>
      <c r="O10490" s="131">
        <v>44613</v>
      </c>
    </row>
    <row r="10491" spans="1:20">
      <c r="A10491" s="116">
        <v>10491</v>
      </c>
      <c r="B10491" s="129">
        <v>44431</v>
      </c>
      <c r="C10491" s="118">
        <f t="shared" si="487"/>
        <v>8</v>
      </c>
      <c r="D10491" s="120" t="s">
        <v>252</v>
      </c>
      <c r="E10491" s="120" t="s">
        <v>23436</v>
      </c>
      <c r="F10491" s="209" t="s">
        <v>22998</v>
      </c>
      <c r="G10491" s="119" t="s">
        <v>23437</v>
      </c>
      <c r="H10491" s="121" t="s">
        <v>192</v>
      </c>
      <c r="I10491" s="121" t="s">
        <v>30</v>
      </c>
      <c r="J10491" s="121" t="s">
        <v>3749</v>
      </c>
      <c r="K10491" s="121" t="s">
        <v>65</v>
      </c>
      <c r="L10491" s="131" t="s">
        <v>32</v>
      </c>
      <c r="M10491" s="120" t="s">
        <v>78</v>
      </c>
    </row>
    <row r="10492" spans="1:20" ht="14.4">
      <c r="A10492" s="116">
        <v>10492</v>
      </c>
      <c r="B10492" s="129">
        <v>44431</v>
      </c>
      <c r="C10492" s="118">
        <f t="shared" si="487"/>
        <v>8</v>
      </c>
      <c r="D10492" s="120" t="s">
        <v>252</v>
      </c>
      <c r="E10492" t="s">
        <v>23438</v>
      </c>
      <c r="F10492" s="209" t="s">
        <v>158</v>
      </c>
      <c r="G10492" s="119" t="s">
        <v>9948</v>
      </c>
      <c r="H10492" s="121" t="s">
        <v>1173</v>
      </c>
      <c r="I10492" s="119" t="s">
        <v>30</v>
      </c>
      <c r="J10492" s="121" t="s">
        <v>77</v>
      </c>
      <c r="K10492" s="121" t="s">
        <v>65</v>
      </c>
      <c r="L10492" s="131" t="s">
        <v>32</v>
      </c>
      <c r="M10492" s="120" t="s">
        <v>78</v>
      </c>
    </row>
    <row r="10493" spans="1:20">
      <c r="A10493" s="116">
        <v>10493</v>
      </c>
      <c r="B10493" s="129">
        <v>44431</v>
      </c>
      <c r="C10493" s="118">
        <f t="shared" si="487"/>
        <v>8</v>
      </c>
      <c r="D10493" s="120" t="s">
        <v>252</v>
      </c>
      <c r="E10493" s="120" t="s">
        <v>23439</v>
      </c>
      <c r="F10493" s="209" t="s">
        <v>3640</v>
      </c>
      <c r="G10493" s="119" t="s">
        <v>23440</v>
      </c>
      <c r="H10493" s="121" t="s">
        <v>140</v>
      </c>
      <c r="I10493" s="119" t="s">
        <v>30</v>
      </c>
      <c r="J10493" s="121" t="s">
        <v>7091</v>
      </c>
      <c r="K10493" s="121" t="s">
        <v>65</v>
      </c>
      <c r="L10493" s="131" t="s">
        <v>32</v>
      </c>
      <c r="M10493" s="120" t="s">
        <v>78</v>
      </c>
    </row>
    <row r="10494" spans="1:20">
      <c r="A10494" s="116">
        <v>10494</v>
      </c>
      <c r="B10494" s="129">
        <v>44431</v>
      </c>
      <c r="C10494" s="118">
        <f t="shared" si="487"/>
        <v>8</v>
      </c>
      <c r="D10494" s="120" t="s">
        <v>252</v>
      </c>
      <c r="E10494" s="120" t="s">
        <v>23441</v>
      </c>
      <c r="F10494" s="209" t="s">
        <v>23442</v>
      </c>
      <c r="G10494" s="119" t="s">
        <v>10741</v>
      </c>
      <c r="H10494" s="121" t="s">
        <v>53</v>
      </c>
      <c r="I10494" s="121" t="s">
        <v>30</v>
      </c>
      <c r="J10494" s="121" t="s">
        <v>7216</v>
      </c>
      <c r="K10494" s="121" t="s">
        <v>65</v>
      </c>
      <c r="L10494" s="131" t="s">
        <v>32</v>
      </c>
      <c r="M10494" s="120" t="s">
        <v>33</v>
      </c>
      <c r="N10494" s="131">
        <v>44435</v>
      </c>
      <c r="O10494" s="131">
        <v>44613</v>
      </c>
    </row>
    <row r="10495" spans="1:20">
      <c r="A10495" s="116">
        <v>10495</v>
      </c>
      <c r="B10495" s="129">
        <v>44431</v>
      </c>
      <c r="C10495" s="118">
        <f t="shared" si="487"/>
        <v>8</v>
      </c>
      <c r="D10495" s="120" t="s">
        <v>252</v>
      </c>
      <c r="E10495" s="120" t="s">
        <v>23443</v>
      </c>
      <c r="F10495" s="209" t="s">
        <v>23444</v>
      </c>
      <c r="G10495" s="119" t="s">
        <v>20921</v>
      </c>
      <c r="H10495" s="121" t="s">
        <v>101</v>
      </c>
      <c r="I10495" s="119" t="s">
        <v>42</v>
      </c>
      <c r="J10495" s="121" t="s">
        <v>43</v>
      </c>
      <c r="K10495" s="121" t="s">
        <v>65</v>
      </c>
      <c r="L10495" s="131" t="s">
        <v>32</v>
      </c>
      <c r="M10495" s="120" t="s">
        <v>78</v>
      </c>
    </row>
    <row r="10496" spans="1:20">
      <c r="A10496" s="116">
        <v>10496</v>
      </c>
      <c r="B10496" s="129">
        <v>44431</v>
      </c>
      <c r="C10496" s="118">
        <f t="shared" si="487"/>
        <v>8</v>
      </c>
      <c r="D10496" s="120" t="s">
        <v>252</v>
      </c>
      <c r="E10496" s="120" t="s">
        <v>23445</v>
      </c>
      <c r="F10496" s="209" t="s">
        <v>2827</v>
      </c>
      <c r="G10496" s="119" t="s">
        <v>23446</v>
      </c>
      <c r="H10496" s="121" t="s">
        <v>140</v>
      </c>
      <c r="I10496" s="121" t="s">
        <v>30</v>
      </c>
      <c r="J10496" s="121" t="s">
        <v>12087</v>
      </c>
      <c r="K10496" s="121" t="s">
        <v>65</v>
      </c>
      <c r="L10496" s="131" t="s">
        <v>32</v>
      </c>
      <c r="M10496" s="120" t="s">
        <v>78</v>
      </c>
    </row>
    <row r="10497" spans="1:25">
      <c r="A10497" s="116">
        <v>10497</v>
      </c>
      <c r="B10497" s="129">
        <v>44431</v>
      </c>
      <c r="C10497" s="118">
        <f t="shared" si="487"/>
        <v>8</v>
      </c>
      <c r="D10497" s="120" t="s">
        <v>252</v>
      </c>
      <c r="E10497" s="120" t="s">
        <v>23447</v>
      </c>
      <c r="F10497" s="209" t="s">
        <v>16956</v>
      </c>
      <c r="G10497" s="119" t="s">
        <v>23448</v>
      </c>
      <c r="H10497" s="121" t="s">
        <v>53</v>
      </c>
      <c r="I10497" s="121" t="s">
        <v>30</v>
      </c>
      <c r="J10497" s="121" t="s">
        <v>6396</v>
      </c>
      <c r="K10497" s="121" t="s">
        <v>65</v>
      </c>
      <c r="L10497" s="131" t="s">
        <v>32</v>
      </c>
      <c r="M10497" s="120" t="s">
        <v>78</v>
      </c>
    </row>
    <row r="10498" spans="1:25">
      <c r="A10498" s="116">
        <v>10498</v>
      </c>
      <c r="B10498" s="129">
        <v>43749</v>
      </c>
      <c r="C10498" s="118">
        <f t="shared" si="487"/>
        <v>10</v>
      </c>
      <c r="D10498" s="120" t="s">
        <v>25</v>
      </c>
      <c r="E10498" s="120" t="s">
        <v>23449</v>
      </c>
      <c r="F10498" s="209" t="s">
        <v>23450</v>
      </c>
      <c r="G10498" s="119" t="s">
        <v>8022</v>
      </c>
      <c r="H10498" s="121" t="s">
        <v>71</v>
      </c>
      <c r="I10498" s="119" t="s">
        <v>30</v>
      </c>
      <c r="J10498" s="121" t="s">
        <v>31</v>
      </c>
      <c r="K10498" s="121" t="s">
        <v>65</v>
      </c>
      <c r="L10498" s="120" t="s">
        <v>32</v>
      </c>
      <c r="M10498" s="120" t="s">
        <v>33</v>
      </c>
      <c r="N10498" s="131">
        <v>43752</v>
      </c>
      <c r="O10498" s="131">
        <v>44483</v>
      </c>
    </row>
    <row r="10499" spans="1:25">
      <c r="A10499" s="116">
        <v>10499</v>
      </c>
      <c r="B10499" s="129">
        <v>44431</v>
      </c>
      <c r="C10499" s="118">
        <f t="shared" si="487"/>
        <v>8</v>
      </c>
      <c r="D10499" s="120" t="s">
        <v>252</v>
      </c>
      <c r="E10499" s="120" t="s">
        <v>23451</v>
      </c>
      <c r="F10499" s="209" t="s">
        <v>23452</v>
      </c>
      <c r="G10499" s="119" t="s">
        <v>4968</v>
      </c>
      <c r="H10499" s="121" t="s">
        <v>53</v>
      </c>
      <c r="I10499" s="119" t="s">
        <v>196</v>
      </c>
      <c r="J10499" s="121" t="s">
        <v>196</v>
      </c>
      <c r="K10499" s="121" t="s">
        <v>65</v>
      </c>
      <c r="L10499" s="131" t="s">
        <v>32</v>
      </c>
      <c r="M10499" s="120" t="s">
        <v>33</v>
      </c>
      <c r="N10499" s="131">
        <v>44432</v>
      </c>
      <c r="O10499" s="131">
        <v>44447</v>
      </c>
      <c r="S10499" s="120" t="s">
        <v>237</v>
      </c>
      <c r="T10499" s="126">
        <v>44446</v>
      </c>
    </row>
    <row r="10500" spans="1:25" ht="27.6">
      <c r="A10500" s="116">
        <v>10500</v>
      </c>
      <c r="B10500" s="129">
        <v>44431</v>
      </c>
      <c r="C10500" s="118">
        <f t="shared" si="487"/>
        <v>8</v>
      </c>
      <c r="D10500" s="120" t="s">
        <v>252</v>
      </c>
      <c r="E10500" s="120" t="s">
        <v>23453</v>
      </c>
      <c r="F10500" s="209" t="s">
        <v>23454</v>
      </c>
      <c r="G10500" s="119" t="s">
        <v>23455</v>
      </c>
      <c r="H10500" s="121" t="s">
        <v>192</v>
      </c>
      <c r="I10500" s="119" t="s">
        <v>30</v>
      </c>
      <c r="J10500" s="121" t="s">
        <v>87</v>
      </c>
      <c r="K10500" s="121" t="s">
        <v>65</v>
      </c>
      <c r="L10500" s="131" t="s">
        <v>32</v>
      </c>
      <c r="M10500" s="120" t="s">
        <v>78</v>
      </c>
    </row>
    <row r="10501" spans="1:25" ht="27.6">
      <c r="A10501" s="116">
        <v>10501</v>
      </c>
      <c r="B10501" s="129">
        <v>44431</v>
      </c>
      <c r="C10501" s="118">
        <f t="shared" ref="C10501:C10519" si="488">IF(B10501&lt;&gt;0,MONTH(B10501),0)</f>
        <v>8</v>
      </c>
      <c r="D10501" s="120" t="s">
        <v>252</v>
      </c>
      <c r="E10501" s="120" t="s">
        <v>23456</v>
      </c>
      <c r="F10501" s="209" t="s">
        <v>23457</v>
      </c>
      <c r="G10501" s="119" t="s">
        <v>7807</v>
      </c>
      <c r="H10501" s="121" t="s">
        <v>97</v>
      </c>
      <c r="I10501" s="119" t="s">
        <v>30</v>
      </c>
      <c r="J10501" s="121" t="s">
        <v>77</v>
      </c>
      <c r="K10501" s="121" t="s">
        <v>40503</v>
      </c>
      <c r="L10501" s="131" t="s">
        <v>32</v>
      </c>
      <c r="M10501" s="120" t="s">
        <v>33</v>
      </c>
      <c r="N10501" s="131">
        <v>44433</v>
      </c>
      <c r="S10501" s="120" t="s">
        <v>34</v>
      </c>
      <c r="T10501" s="126">
        <v>44441</v>
      </c>
      <c r="Y10501" s="116" t="s">
        <v>23458</v>
      </c>
    </row>
    <row r="10502" spans="1:25" ht="27.6">
      <c r="A10502" s="116">
        <v>10502</v>
      </c>
      <c r="B10502" s="129">
        <v>44431</v>
      </c>
      <c r="C10502" s="118">
        <f t="shared" si="488"/>
        <v>8</v>
      </c>
      <c r="D10502" s="120" t="s">
        <v>37</v>
      </c>
      <c r="E10502" s="120" t="s">
        <v>23459</v>
      </c>
      <c r="F10502" s="209" t="s">
        <v>23460</v>
      </c>
      <c r="G10502" s="119" t="s">
        <v>13490</v>
      </c>
      <c r="H10502" s="121" t="s">
        <v>29</v>
      </c>
      <c r="I10502" s="121" t="s">
        <v>30</v>
      </c>
      <c r="J10502" s="121" t="s">
        <v>435</v>
      </c>
      <c r="K10502" s="121" t="s">
        <v>65</v>
      </c>
      <c r="L10502" s="131" t="s">
        <v>32</v>
      </c>
      <c r="M10502" s="120" t="s">
        <v>78</v>
      </c>
    </row>
    <row r="10503" spans="1:25">
      <c r="A10503" s="116">
        <v>10503</v>
      </c>
      <c r="B10503" s="129">
        <v>44431</v>
      </c>
      <c r="C10503" s="118">
        <f t="shared" si="488"/>
        <v>8</v>
      </c>
      <c r="D10503" s="120" t="s">
        <v>37</v>
      </c>
      <c r="E10503" s="120" t="s">
        <v>23461</v>
      </c>
      <c r="F10503" s="209" t="s">
        <v>11444</v>
      </c>
      <c r="G10503" s="119" t="s">
        <v>23462</v>
      </c>
      <c r="H10503" s="121" t="s">
        <v>29</v>
      </c>
      <c r="I10503" s="121" t="s">
        <v>30</v>
      </c>
      <c r="J10503" s="121" t="s">
        <v>9623</v>
      </c>
      <c r="K10503" s="121" t="s">
        <v>65</v>
      </c>
      <c r="L10503" s="131" t="s">
        <v>12611</v>
      </c>
      <c r="M10503" s="120" t="s">
        <v>78</v>
      </c>
    </row>
    <row r="10504" spans="1:25">
      <c r="A10504" s="116">
        <v>10504</v>
      </c>
      <c r="B10504" s="129">
        <v>44431</v>
      </c>
      <c r="C10504" s="118">
        <f t="shared" si="488"/>
        <v>8</v>
      </c>
      <c r="D10504" s="120" t="s">
        <v>25</v>
      </c>
      <c r="E10504" s="120" t="s">
        <v>23463</v>
      </c>
      <c r="F10504" s="209" t="s">
        <v>15235</v>
      </c>
      <c r="G10504" s="119" t="s">
        <v>23464</v>
      </c>
      <c r="H10504" s="121" t="s">
        <v>140</v>
      </c>
      <c r="I10504" s="119" t="s">
        <v>30</v>
      </c>
      <c r="J10504" s="121" t="s">
        <v>77</v>
      </c>
      <c r="K10504" s="121" t="s">
        <v>584</v>
      </c>
      <c r="L10504" s="131" t="s">
        <v>32</v>
      </c>
      <c r="M10504" s="120" t="s">
        <v>78</v>
      </c>
      <c r="N10504" s="131">
        <v>44439</v>
      </c>
      <c r="O10504" s="131">
        <v>44439</v>
      </c>
    </row>
    <row r="10505" spans="1:25">
      <c r="A10505" s="116">
        <v>10505</v>
      </c>
      <c r="B10505" s="129">
        <v>44432</v>
      </c>
      <c r="C10505" s="118">
        <f t="shared" si="488"/>
        <v>8</v>
      </c>
      <c r="D10505" s="120" t="s">
        <v>25</v>
      </c>
      <c r="E10505" s="120" t="s">
        <v>23465</v>
      </c>
      <c r="F10505" s="209" t="s">
        <v>10081</v>
      </c>
      <c r="G10505" s="119" t="s">
        <v>23466</v>
      </c>
      <c r="H10505" s="121" t="s">
        <v>76</v>
      </c>
      <c r="I10505" s="121" t="s">
        <v>30</v>
      </c>
      <c r="J10505" s="121" t="s">
        <v>87</v>
      </c>
      <c r="K10505" s="121" t="s">
        <v>584</v>
      </c>
      <c r="L10505" s="131" t="s">
        <v>32</v>
      </c>
      <c r="M10505" s="120" t="s">
        <v>78</v>
      </c>
    </row>
    <row r="10506" spans="1:25">
      <c r="A10506" s="116">
        <v>10506</v>
      </c>
      <c r="B10506" s="129">
        <v>44432</v>
      </c>
      <c r="C10506" s="118">
        <f t="shared" si="488"/>
        <v>8</v>
      </c>
      <c r="D10506" s="120" t="s">
        <v>25</v>
      </c>
      <c r="E10506" s="120" t="s">
        <v>23467</v>
      </c>
      <c r="F10506" s="209" t="s">
        <v>23468</v>
      </c>
      <c r="G10506" s="119" t="s">
        <v>21366</v>
      </c>
      <c r="H10506" s="121" t="s">
        <v>177</v>
      </c>
      <c r="I10506" s="121" t="s">
        <v>30</v>
      </c>
      <c r="J10506" s="121" t="s">
        <v>87</v>
      </c>
      <c r="K10506" s="121" t="s">
        <v>584</v>
      </c>
      <c r="L10506" s="131" t="s">
        <v>32</v>
      </c>
      <c r="M10506" s="120" t="s">
        <v>78</v>
      </c>
    </row>
    <row r="10507" spans="1:25" ht="14.4">
      <c r="A10507" s="116">
        <v>10507</v>
      </c>
      <c r="B10507" s="129">
        <v>44432</v>
      </c>
      <c r="C10507" s="118">
        <f t="shared" si="488"/>
        <v>8</v>
      </c>
      <c r="D10507" s="120" t="s">
        <v>25</v>
      </c>
      <c r="E10507" t="s">
        <v>23469</v>
      </c>
      <c r="F10507" s="209" t="s">
        <v>23470</v>
      </c>
      <c r="G10507" s="119" t="s">
        <v>23471</v>
      </c>
      <c r="H10507" s="121" t="s">
        <v>101</v>
      </c>
      <c r="I10507" s="121" t="s">
        <v>30</v>
      </c>
      <c r="J10507" s="121" t="s">
        <v>87</v>
      </c>
      <c r="K10507" s="121" t="s">
        <v>65</v>
      </c>
      <c r="L10507" s="131" t="s">
        <v>32</v>
      </c>
      <c r="M10507" s="120" t="s">
        <v>33</v>
      </c>
      <c r="N10507" s="131">
        <v>44441</v>
      </c>
      <c r="O10507" s="131">
        <v>44441</v>
      </c>
    </row>
    <row r="10508" spans="1:25">
      <c r="A10508" s="116">
        <v>10508</v>
      </c>
      <c r="B10508" s="129">
        <v>44432</v>
      </c>
      <c r="C10508" s="118">
        <f t="shared" si="488"/>
        <v>8</v>
      </c>
      <c r="D10508" s="120" t="s">
        <v>25</v>
      </c>
      <c r="E10508" s="120" t="s">
        <v>23472</v>
      </c>
      <c r="F10508" s="209" t="s">
        <v>23473</v>
      </c>
      <c r="G10508" s="119" t="s">
        <v>23474</v>
      </c>
      <c r="H10508" s="121" t="s">
        <v>29</v>
      </c>
      <c r="I10508" s="121" t="s">
        <v>30</v>
      </c>
      <c r="J10508" s="121" t="s">
        <v>77</v>
      </c>
      <c r="K10508" s="121" t="s">
        <v>584</v>
      </c>
      <c r="L10508" s="131" t="s">
        <v>32</v>
      </c>
      <c r="M10508" s="120" t="s">
        <v>33</v>
      </c>
      <c r="N10508" s="131">
        <v>44441</v>
      </c>
      <c r="O10508" s="131">
        <v>44456</v>
      </c>
    </row>
    <row r="10509" spans="1:25">
      <c r="A10509" s="116">
        <v>10509</v>
      </c>
      <c r="B10509" s="129">
        <v>44432</v>
      </c>
      <c r="C10509" s="118">
        <f t="shared" si="488"/>
        <v>8</v>
      </c>
      <c r="D10509" s="120" t="s">
        <v>25</v>
      </c>
      <c r="E10509" s="120" t="s">
        <v>23475</v>
      </c>
      <c r="F10509" s="209" t="s">
        <v>2360</v>
      </c>
      <c r="G10509" s="119" t="s">
        <v>2394</v>
      </c>
      <c r="H10509" s="121" t="s">
        <v>29</v>
      </c>
      <c r="I10509" s="121" t="s">
        <v>30</v>
      </c>
      <c r="J10509" s="121" t="s">
        <v>7087</v>
      </c>
      <c r="K10509" s="121" t="s">
        <v>65</v>
      </c>
      <c r="L10509" s="131" t="s">
        <v>32</v>
      </c>
      <c r="M10509" s="120" t="s">
        <v>78</v>
      </c>
    </row>
    <row r="10510" spans="1:25" ht="27.6">
      <c r="A10510" s="116">
        <v>10510</v>
      </c>
      <c r="B10510" s="129">
        <v>44432</v>
      </c>
      <c r="C10510" s="118">
        <f t="shared" si="488"/>
        <v>8</v>
      </c>
      <c r="D10510" s="120" t="s">
        <v>25</v>
      </c>
      <c r="E10510" s="120" t="s">
        <v>23476</v>
      </c>
      <c r="F10510" s="209" t="s">
        <v>23477</v>
      </c>
      <c r="G10510" s="119" t="s">
        <v>4184</v>
      </c>
      <c r="H10510" s="121" t="s">
        <v>48</v>
      </c>
      <c r="I10510" s="121" t="s">
        <v>30</v>
      </c>
      <c r="J10510" s="121" t="s">
        <v>87</v>
      </c>
      <c r="K10510" s="121" t="s">
        <v>65</v>
      </c>
      <c r="L10510" s="131" t="s">
        <v>32</v>
      </c>
      <c r="M10510" s="120" t="s">
        <v>78</v>
      </c>
    </row>
    <row r="10511" spans="1:25" ht="27.6">
      <c r="A10511" s="116">
        <v>10511</v>
      </c>
      <c r="B10511" s="129">
        <v>44432</v>
      </c>
      <c r="C10511" s="118">
        <f t="shared" si="488"/>
        <v>8</v>
      </c>
      <c r="D10511" s="120" t="s">
        <v>25</v>
      </c>
      <c r="E10511" s="120" t="s">
        <v>23478</v>
      </c>
      <c r="F10511" s="209" t="s">
        <v>23479</v>
      </c>
      <c r="G10511" s="119" t="s">
        <v>23480</v>
      </c>
      <c r="H10511" s="121" t="s">
        <v>177</v>
      </c>
      <c r="I10511" s="121" t="s">
        <v>30</v>
      </c>
      <c r="J10511" s="121" t="s">
        <v>77</v>
      </c>
      <c r="K10511" s="121" t="s">
        <v>65</v>
      </c>
      <c r="L10511" s="131" t="s">
        <v>32</v>
      </c>
      <c r="M10511" s="120" t="s">
        <v>78</v>
      </c>
    </row>
    <row r="10512" spans="1:25" ht="27.6">
      <c r="A10512" s="116">
        <v>10512</v>
      </c>
      <c r="B10512" s="129">
        <v>44432</v>
      </c>
      <c r="C10512" s="118">
        <f t="shared" si="488"/>
        <v>8</v>
      </c>
      <c r="D10512" s="120" t="s">
        <v>25</v>
      </c>
      <c r="E10512" s="120" t="s">
        <v>23481</v>
      </c>
      <c r="F10512" s="209" t="s">
        <v>23482</v>
      </c>
      <c r="G10512" s="119" t="s">
        <v>23483</v>
      </c>
      <c r="H10512" s="121" t="s">
        <v>53</v>
      </c>
      <c r="I10512" s="119" t="s">
        <v>30</v>
      </c>
      <c r="J10512" s="121" t="s">
        <v>7280</v>
      </c>
      <c r="K10512" s="121" t="s">
        <v>65</v>
      </c>
      <c r="L10512" s="131" t="s">
        <v>32</v>
      </c>
      <c r="M10512" s="120" t="s">
        <v>78</v>
      </c>
    </row>
    <row r="10513" spans="1:25" ht="27.6">
      <c r="A10513" s="116">
        <v>10513</v>
      </c>
      <c r="B10513" s="129">
        <v>44432</v>
      </c>
      <c r="C10513" s="118">
        <f t="shared" si="488"/>
        <v>8</v>
      </c>
      <c r="D10513" s="120" t="s">
        <v>25</v>
      </c>
      <c r="E10513" s="120" t="s">
        <v>23484</v>
      </c>
      <c r="F10513" s="209" t="s">
        <v>23485</v>
      </c>
      <c r="G10513" s="119" t="s">
        <v>20912</v>
      </c>
      <c r="H10513" s="121" t="s">
        <v>71</v>
      </c>
      <c r="I10513" s="121" t="s">
        <v>30</v>
      </c>
      <c r="J10513" s="121" t="s">
        <v>9480</v>
      </c>
      <c r="K10513" s="121" t="s">
        <v>65</v>
      </c>
      <c r="L10513" s="131" t="s">
        <v>32</v>
      </c>
      <c r="M10513" s="120" t="s">
        <v>78</v>
      </c>
    </row>
    <row r="10514" spans="1:25">
      <c r="A10514" s="116">
        <v>10514</v>
      </c>
      <c r="B10514" s="129">
        <v>44432</v>
      </c>
      <c r="C10514" s="118">
        <f t="shared" si="488"/>
        <v>8</v>
      </c>
      <c r="D10514" s="120" t="s">
        <v>25</v>
      </c>
      <c r="E10514" s="120" t="s">
        <v>23486</v>
      </c>
      <c r="F10514" s="209" t="s">
        <v>23487</v>
      </c>
      <c r="G10514" s="119" t="s">
        <v>23488</v>
      </c>
      <c r="H10514" s="121" t="s">
        <v>11315</v>
      </c>
      <c r="I10514" s="121" t="s">
        <v>30</v>
      </c>
      <c r="J10514" s="121" t="s">
        <v>485</v>
      </c>
      <c r="K10514" s="121" t="s">
        <v>65</v>
      </c>
      <c r="L10514" s="131" t="s">
        <v>32</v>
      </c>
      <c r="M10514" s="120" t="s">
        <v>78</v>
      </c>
    </row>
    <row r="10515" spans="1:25" ht="27.6">
      <c r="A10515" s="116">
        <v>10515</v>
      </c>
      <c r="B10515" s="129">
        <v>44432</v>
      </c>
      <c r="C10515" s="118">
        <f t="shared" si="488"/>
        <v>8</v>
      </c>
      <c r="D10515" s="120" t="s">
        <v>25</v>
      </c>
      <c r="E10515" s="120" t="s">
        <v>23489</v>
      </c>
      <c r="F10515" s="209" t="s">
        <v>23490</v>
      </c>
      <c r="G10515" s="119" t="s">
        <v>23491</v>
      </c>
      <c r="H10515" s="121" t="s">
        <v>41</v>
      </c>
      <c r="I10515" s="119" t="s">
        <v>30</v>
      </c>
      <c r="J10515" s="121" t="s">
        <v>77</v>
      </c>
      <c r="K10515" s="121" t="s">
        <v>584</v>
      </c>
      <c r="L10515" s="131" t="s">
        <v>32</v>
      </c>
      <c r="M10515" s="120" t="s">
        <v>78</v>
      </c>
    </row>
    <row r="10516" spans="1:25">
      <c r="A10516" s="116">
        <v>10516</v>
      </c>
      <c r="B10516" s="129">
        <v>44432</v>
      </c>
      <c r="C10516" s="118">
        <f t="shared" si="488"/>
        <v>8</v>
      </c>
      <c r="D10516" s="120" t="s">
        <v>25</v>
      </c>
      <c r="E10516" s="120" t="s">
        <v>23492</v>
      </c>
      <c r="F10516" s="209" t="s">
        <v>23493</v>
      </c>
      <c r="G10516" s="119" t="s">
        <v>9165</v>
      </c>
      <c r="H10516" s="121" t="s">
        <v>41</v>
      </c>
      <c r="I10516" s="121" t="s">
        <v>30</v>
      </c>
      <c r="J10516" s="121" t="s">
        <v>5018</v>
      </c>
      <c r="K10516" s="121" t="s">
        <v>65</v>
      </c>
      <c r="L10516" s="131" t="s">
        <v>32</v>
      </c>
      <c r="M10516" s="120" t="s">
        <v>78</v>
      </c>
    </row>
    <row r="10517" spans="1:25">
      <c r="A10517" s="116">
        <v>10517</v>
      </c>
      <c r="B10517" s="129">
        <v>44432</v>
      </c>
      <c r="C10517" s="118">
        <f t="shared" si="488"/>
        <v>8</v>
      </c>
      <c r="D10517" s="120" t="s">
        <v>25</v>
      </c>
      <c r="E10517" s="120" t="s">
        <v>23494</v>
      </c>
      <c r="F10517" s="209" t="s">
        <v>23495</v>
      </c>
      <c r="G10517" s="119" t="s">
        <v>23496</v>
      </c>
      <c r="H10517" s="121" t="s">
        <v>53</v>
      </c>
      <c r="I10517" s="119" t="s">
        <v>30</v>
      </c>
      <c r="J10517" s="121" t="s">
        <v>77</v>
      </c>
      <c r="K10517" s="121" t="s">
        <v>65</v>
      </c>
      <c r="L10517" s="131" t="s">
        <v>32</v>
      </c>
      <c r="M10517" s="120" t="s">
        <v>78</v>
      </c>
    </row>
    <row r="10518" spans="1:25" ht="27.6">
      <c r="A10518" s="116">
        <v>10518</v>
      </c>
      <c r="B10518" s="129">
        <v>44432</v>
      </c>
      <c r="C10518" s="118">
        <f t="shared" si="488"/>
        <v>8</v>
      </c>
      <c r="D10518" s="120" t="s">
        <v>25</v>
      </c>
      <c r="E10518" s="120" t="s">
        <v>23497</v>
      </c>
      <c r="F10518" s="209" t="s">
        <v>23498</v>
      </c>
      <c r="G10518" s="119" t="s">
        <v>8434</v>
      </c>
      <c r="H10518" s="121" t="s">
        <v>101</v>
      </c>
      <c r="I10518" s="119" t="s">
        <v>30</v>
      </c>
      <c r="J10518" s="121" t="s">
        <v>435</v>
      </c>
      <c r="K10518" s="121" t="s">
        <v>65</v>
      </c>
      <c r="L10518" s="131" t="s">
        <v>32</v>
      </c>
      <c r="M10518" s="120" t="s">
        <v>78</v>
      </c>
    </row>
    <row r="10519" spans="1:25">
      <c r="A10519" s="116">
        <v>10519</v>
      </c>
      <c r="B10519" s="129">
        <v>44432</v>
      </c>
      <c r="C10519" s="118">
        <f t="shared" si="488"/>
        <v>8</v>
      </c>
      <c r="D10519" s="120" t="s">
        <v>25</v>
      </c>
      <c r="E10519" s="120" t="s">
        <v>23499</v>
      </c>
      <c r="F10519" s="209" t="s">
        <v>23500</v>
      </c>
      <c r="G10519" s="119" t="s">
        <v>23501</v>
      </c>
      <c r="H10519" s="121" t="s">
        <v>344</v>
      </c>
      <c r="I10519" s="121" t="s">
        <v>63</v>
      </c>
      <c r="J10519" s="121" t="s">
        <v>323</v>
      </c>
      <c r="K10519" s="121" t="s">
        <v>584</v>
      </c>
      <c r="L10519" s="131" t="s">
        <v>32</v>
      </c>
      <c r="M10519" s="120" t="s">
        <v>78</v>
      </c>
    </row>
    <row r="10520" spans="1:25">
      <c r="A10520" s="116">
        <v>10520</v>
      </c>
      <c r="B10520" s="129">
        <v>44480</v>
      </c>
      <c r="D10520" s="120" t="s">
        <v>580</v>
      </c>
      <c r="E10520" s="120" t="s">
        <v>23502</v>
      </c>
      <c r="F10520" s="209" t="s">
        <v>10636</v>
      </c>
      <c r="G10520" s="121" t="s">
        <v>7802</v>
      </c>
      <c r="H10520" s="121" t="s">
        <v>41</v>
      </c>
      <c r="I10520" s="121" t="s">
        <v>30</v>
      </c>
      <c r="J10520" s="121" t="s">
        <v>87</v>
      </c>
      <c r="K10520" s="121" t="s">
        <v>65</v>
      </c>
      <c r="L10520" s="157" t="s">
        <v>32</v>
      </c>
      <c r="M10520" s="120" t="s">
        <v>33</v>
      </c>
      <c r="N10520" s="131">
        <v>44490</v>
      </c>
      <c r="O10520" s="131">
        <v>44620</v>
      </c>
    </row>
    <row r="10521" spans="1:25" ht="27.6">
      <c r="A10521" s="116">
        <v>10521</v>
      </c>
      <c r="B10521" s="129">
        <v>44432</v>
      </c>
      <c r="C10521" s="118">
        <f t="shared" ref="C10521:C10551" si="489">IF(B10521&lt;&gt;0,MONTH(B10521),0)</f>
        <v>8</v>
      </c>
      <c r="D10521" s="120" t="s">
        <v>25</v>
      </c>
      <c r="E10521" s="120" t="s">
        <v>23503</v>
      </c>
      <c r="F10521" s="209" t="s">
        <v>23477</v>
      </c>
      <c r="G10521" s="119" t="s">
        <v>15843</v>
      </c>
      <c r="H10521" s="121" t="s">
        <v>53</v>
      </c>
      <c r="I10521" s="121" t="s">
        <v>30</v>
      </c>
      <c r="J10521" s="121" t="s">
        <v>7216</v>
      </c>
      <c r="K10521" s="121" t="s">
        <v>65</v>
      </c>
      <c r="L10521" s="131" t="s">
        <v>32</v>
      </c>
      <c r="M10521" s="120" t="s">
        <v>33</v>
      </c>
      <c r="N10521" s="131">
        <v>44441</v>
      </c>
      <c r="O10521" s="131">
        <v>44441</v>
      </c>
    </row>
    <row r="10522" spans="1:25">
      <c r="A10522" s="116">
        <v>10522</v>
      </c>
      <c r="B10522" s="129">
        <v>44432</v>
      </c>
      <c r="C10522" s="118">
        <f t="shared" si="489"/>
        <v>8</v>
      </c>
      <c r="D10522" s="120" t="s">
        <v>25</v>
      </c>
      <c r="E10522" s="120" t="s">
        <v>23504</v>
      </c>
      <c r="F10522" s="209" t="s">
        <v>23505</v>
      </c>
      <c r="G10522" s="119" t="s">
        <v>23506</v>
      </c>
      <c r="H10522" s="121" t="s">
        <v>76</v>
      </c>
      <c r="I10522" s="121" t="s">
        <v>30</v>
      </c>
      <c r="J10522" s="121" t="s">
        <v>87</v>
      </c>
      <c r="K10522" s="121" t="s">
        <v>65</v>
      </c>
      <c r="L10522" s="131" t="s">
        <v>32</v>
      </c>
      <c r="M10522" s="120" t="s">
        <v>78</v>
      </c>
    </row>
    <row r="10523" spans="1:25">
      <c r="A10523" s="116">
        <v>10523</v>
      </c>
      <c r="B10523" s="129">
        <v>44432</v>
      </c>
      <c r="C10523" s="118">
        <f t="shared" si="489"/>
        <v>8</v>
      </c>
      <c r="D10523" s="120" t="s">
        <v>25</v>
      </c>
      <c r="E10523" s="120" t="s">
        <v>23507</v>
      </c>
      <c r="F10523" s="209" t="s">
        <v>23508</v>
      </c>
      <c r="G10523" s="119" t="s">
        <v>23509</v>
      </c>
      <c r="H10523" s="121" t="s">
        <v>177</v>
      </c>
      <c r="I10523" s="119" t="s">
        <v>42</v>
      </c>
      <c r="J10523" s="121" t="s">
        <v>72</v>
      </c>
      <c r="K10523" s="121" t="s">
        <v>584</v>
      </c>
      <c r="L10523" s="131" t="s">
        <v>32</v>
      </c>
      <c r="M10523" s="120" t="s">
        <v>78</v>
      </c>
    </row>
    <row r="10524" spans="1:25">
      <c r="A10524" s="116">
        <v>10524</v>
      </c>
      <c r="B10524" s="129">
        <v>44432</v>
      </c>
      <c r="C10524" s="118">
        <f t="shared" si="489"/>
        <v>8</v>
      </c>
      <c r="D10524" s="120" t="s">
        <v>25</v>
      </c>
      <c r="E10524" s="120" t="s">
        <v>23510</v>
      </c>
      <c r="F10524" s="209" t="s">
        <v>23511</v>
      </c>
      <c r="G10524" s="119" t="s">
        <v>23512</v>
      </c>
      <c r="H10524" s="121" t="s">
        <v>76</v>
      </c>
      <c r="I10524" s="121" t="s">
        <v>30</v>
      </c>
      <c r="J10524" s="121" t="s">
        <v>87</v>
      </c>
      <c r="K10524" s="121" t="s">
        <v>65</v>
      </c>
      <c r="L10524" s="131" t="s">
        <v>32</v>
      </c>
      <c r="M10524" s="120" t="s">
        <v>33</v>
      </c>
      <c r="N10524" s="131">
        <v>44441</v>
      </c>
      <c r="O10524" s="131">
        <v>44441</v>
      </c>
    </row>
    <row r="10525" spans="1:25">
      <c r="A10525" s="116">
        <v>10525</v>
      </c>
      <c r="B10525" s="129">
        <v>44432</v>
      </c>
      <c r="C10525" s="118">
        <f t="shared" si="489"/>
        <v>8</v>
      </c>
      <c r="D10525" s="120" t="s">
        <v>25</v>
      </c>
      <c r="E10525" s="120" t="s">
        <v>23513</v>
      </c>
      <c r="F10525" s="209" t="s">
        <v>23514</v>
      </c>
      <c r="G10525" s="119" t="s">
        <v>1891</v>
      </c>
      <c r="H10525" s="121" t="s">
        <v>48</v>
      </c>
      <c r="I10525" s="119" t="s">
        <v>30</v>
      </c>
      <c r="J10525" s="121" t="s">
        <v>87</v>
      </c>
      <c r="K10525" s="121" t="s">
        <v>65</v>
      </c>
      <c r="L10525" s="131" t="s">
        <v>32</v>
      </c>
      <c r="M10525" s="120" t="s">
        <v>33</v>
      </c>
      <c r="N10525" s="131">
        <v>44433</v>
      </c>
      <c r="O10525" s="131">
        <v>44449</v>
      </c>
      <c r="R10525" s="118">
        <f ca="1">TODAY()-N10525</f>
        <v>245</v>
      </c>
      <c r="Y10525" s="116" t="s">
        <v>20161</v>
      </c>
    </row>
    <row r="10526" spans="1:25">
      <c r="A10526" s="116">
        <v>10526</v>
      </c>
      <c r="B10526" s="129">
        <v>44432</v>
      </c>
      <c r="C10526" s="118">
        <f t="shared" si="489"/>
        <v>8</v>
      </c>
      <c r="D10526" s="119" t="s">
        <v>25</v>
      </c>
      <c r="E10526" s="120" t="s">
        <v>23515</v>
      </c>
      <c r="F10526" s="209" t="s">
        <v>133</v>
      </c>
      <c r="G10526" s="119" t="s">
        <v>23516</v>
      </c>
      <c r="H10526" s="121" t="s">
        <v>53</v>
      </c>
      <c r="I10526" s="121" t="s">
        <v>30</v>
      </c>
      <c r="J10526" s="121" t="s">
        <v>1540</v>
      </c>
      <c r="K10526" s="121" t="s">
        <v>65</v>
      </c>
      <c r="L10526" s="131" t="s">
        <v>32</v>
      </c>
      <c r="M10526" s="120" t="s">
        <v>78</v>
      </c>
    </row>
    <row r="10527" spans="1:25">
      <c r="A10527" s="116">
        <v>10527</v>
      </c>
      <c r="B10527" s="129">
        <v>44432</v>
      </c>
      <c r="C10527" s="118">
        <f t="shared" si="489"/>
        <v>8</v>
      </c>
      <c r="D10527" s="119" t="s">
        <v>25</v>
      </c>
      <c r="E10527" s="120" t="s">
        <v>23517</v>
      </c>
      <c r="F10527" s="209" t="s">
        <v>23518</v>
      </c>
      <c r="G10527" s="119" t="s">
        <v>23519</v>
      </c>
      <c r="H10527" s="121" t="s">
        <v>53</v>
      </c>
      <c r="I10527" s="119" t="s">
        <v>30</v>
      </c>
      <c r="J10527" s="121" t="s">
        <v>19954</v>
      </c>
      <c r="K10527" s="121" t="s">
        <v>65</v>
      </c>
      <c r="L10527" s="131" t="s">
        <v>32</v>
      </c>
      <c r="M10527" s="120" t="s">
        <v>78</v>
      </c>
    </row>
    <row r="10528" spans="1:25">
      <c r="A10528" s="116">
        <v>10528</v>
      </c>
      <c r="B10528" s="129">
        <v>44432</v>
      </c>
      <c r="C10528" s="118">
        <f t="shared" si="489"/>
        <v>8</v>
      </c>
      <c r="D10528" s="119" t="s">
        <v>25</v>
      </c>
      <c r="E10528" s="120" t="s">
        <v>23520</v>
      </c>
      <c r="F10528" s="209" t="s">
        <v>23521</v>
      </c>
      <c r="G10528" s="119" t="s">
        <v>23522</v>
      </c>
      <c r="H10528" s="121" t="s">
        <v>29</v>
      </c>
      <c r="I10528" s="121" t="s">
        <v>42</v>
      </c>
      <c r="J10528" s="121" t="s">
        <v>82</v>
      </c>
      <c r="K10528" s="121" t="s">
        <v>65</v>
      </c>
      <c r="L10528" s="131" t="s">
        <v>32</v>
      </c>
      <c r="M10528" s="120" t="s">
        <v>78</v>
      </c>
    </row>
    <row r="10529" spans="1:21">
      <c r="A10529" s="116">
        <v>10529</v>
      </c>
      <c r="B10529" s="129">
        <v>44432</v>
      </c>
      <c r="C10529" s="118">
        <f t="shared" si="489"/>
        <v>8</v>
      </c>
      <c r="D10529" s="120" t="s">
        <v>252</v>
      </c>
      <c r="E10529" s="120" t="s">
        <v>23523</v>
      </c>
      <c r="F10529" s="209" t="s">
        <v>22986</v>
      </c>
      <c r="G10529" s="119" t="s">
        <v>23524</v>
      </c>
      <c r="H10529" s="121" t="s">
        <v>160</v>
      </c>
      <c r="I10529" s="119" t="s">
        <v>30</v>
      </c>
      <c r="J10529" s="121" t="s">
        <v>529</v>
      </c>
      <c r="K10529" s="121" t="s">
        <v>584</v>
      </c>
      <c r="L10529" s="131" t="s">
        <v>32</v>
      </c>
      <c r="M10529" s="120" t="s">
        <v>78</v>
      </c>
    </row>
    <row r="10530" spans="1:21">
      <c r="A10530" s="116">
        <v>10530</v>
      </c>
      <c r="B10530" s="129">
        <v>44432</v>
      </c>
      <c r="C10530" s="118">
        <f t="shared" si="489"/>
        <v>8</v>
      </c>
      <c r="D10530" s="120" t="s">
        <v>252</v>
      </c>
      <c r="E10530" s="120" t="s">
        <v>23525</v>
      </c>
      <c r="F10530" s="209" t="s">
        <v>16956</v>
      </c>
      <c r="G10530" s="119" t="s">
        <v>23526</v>
      </c>
      <c r="H10530" s="121" t="s">
        <v>53</v>
      </c>
      <c r="I10530" s="121" t="s">
        <v>30</v>
      </c>
      <c r="J10530" s="121" t="s">
        <v>485</v>
      </c>
      <c r="K10530" s="121" t="s">
        <v>584</v>
      </c>
      <c r="L10530" s="131" t="s">
        <v>32</v>
      </c>
      <c r="M10530" s="120" t="s">
        <v>78</v>
      </c>
    </row>
    <row r="10531" spans="1:21" ht="27.6">
      <c r="A10531" s="116">
        <v>10531</v>
      </c>
      <c r="B10531" s="129">
        <v>44432</v>
      </c>
      <c r="C10531" s="118">
        <f t="shared" si="489"/>
        <v>8</v>
      </c>
      <c r="D10531" s="120" t="s">
        <v>252</v>
      </c>
      <c r="E10531" s="120" t="s">
        <v>23527</v>
      </c>
      <c r="F10531" s="209" t="s">
        <v>23528</v>
      </c>
      <c r="G10531" s="119" t="s">
        <v>23529</v>
      </c>
      <c r="H10531" s="121" t="s">
        <v>29</v>
      </c>
      <c r="I10531" s="121" t="s">
        <v>30</v>
      </c>
      <c r="J10531" s="121" t="s">
        <v>87</v>
      </c>
      <c r="K10531" s="121" t="s">
        <v>584</v>
      </c>
      <c r="L10531" s="131" t="s">
        <v>32</v>
      </c>
      <c r="M10531" s="120" t="s">
        <v>78</v>
      </c>
    </row>
    <row r="10532" spans="1:21">
      <c r="A10532" s="116">
        <v>10532</v>
      </c>
      <c r="B10532" s="129">
        <v>44432</v>
      </c>
      <c r="C10532" s="118">
        <f t="shared" si="489"/>
        <v>8</v>
      </c>
      <c r="D10532" s="120" t="s">
        <v>252</v>
      </c>
      <c r="E10532" s="120" t="s">
        <v>23530</v>
      </c>
      <c r="F10532" s="209" t="s">
        <v>23531</v>
      </c>
      <c r="G10532" s="119" t="s">
        <v>23532</v>
      </c>
      <c r="H10532" s="121" t="s">
        <v>53</v>
      </c>
      <c r="I10532" s="121" t="s">
        <v>30</v>
      </c>
      <c r="J10532" s="121" t="s">
        <v>5018</v>
      </c>
      <c r="K10532" s="121" t="s">
        <v>584</v>
      </c>
      <c r="L10532" s="131" t="s">
        <v>32</v>
      </c>
      <c r="M10532" s="120" t="s">
        <v>78</v>
      </c>
    </row>
    <row r="10533" spans="1:21" ht="27.6">
      <c r="A10533" s="116">
        <v>10533</v>
      </c>
      <c r="B10533" s="129">
        <v>44432</v>
      </c>
      <c r="C10533" s="118">
        <f t="shared" si="489"/>
        <v>8</v>
      </c>
      <c r="D10533" s="120" t="s">
        <v>252</v>
      </c>
      <c r="E10533" s="120" t="s">
        <v>23533</v>
      </c>
      <c r="F10533" s="209" t="s">
        <v>23534</v>
      </c>
      <c r="G10533" s="119" t="s">
        <v>9216</v>
      </c>
      <c r="H10533" s="121" t="s">
        <v>29</v>
      </c>
      <c r="I10533" s="121" t="s">
        <v>30</v>
      </c>
      <c r="J10533" s="121" t="s">
        <v>7091</v>
      </c>
      <c r="K10533" s="121" t="s">
        <v>584</v>
      </c>
      <c r="L10533" s="131" t="s">
        <v>32</v>
      </c>
      <c r="M10533" s="120" t="s">
        <v>78</v>
      </c>
    </row>
    <row r="10534" spans="1:21">
      <c r="A10534" s="116">
        <v>10534</v>
      </c>
      <c r="B10534" s="129">
        <v>44433</v>
      </c>
      <c r="C10534" s="118">
        <f t="shared" si="489"/>
        <v>8</v>
      </c>
      <c r="D10534" s="120" t="s">
        <v>252</v>
      </c>
      <c r="E10534" s="120" t="s">
        <v>23535</v>
      </c>
      <c r="F10534" s="209" t="s">
        <v>15644</v>
      </c>
      <c r="G10534" s="119" t="s">
        <v>19177</v>
      </c>
      <c r="H10534" s="121" t="s">
        <v>53</v>
      </c>
      <c r="I10534" s="121" t="s">
        <v>30</v>
      </c>
      <c r="J10534" s="121" t="s">
        <v>87</v>
      </c>
      <c r="K10534" s="121" t="s">
        <v>584</v>
      </c>
      <c r="L10534" s="131" t="s">
        <v>32</v>
      </c>
      <c r="M10534" s="120" t="s">
        <v>78</v>
      </c>
    </row>
    <row r="10535" spans="1:21">
      <c r="A10535" s="116">
        <v>10535</v>
      </c>
      <c r="B10535" s="129">
        <v>44433</v>
      </c>
      <c r="C10535" s="118">
        <f t="shared" si="489"/>
        <v>8</v>
      </c>
      <c r="D10535" s="120" t="s">
        <v>252</v>
      </c>
      <c r="E10535" s="120" t="s">
        <v>23536</v>
      </c>
      <c r="F10535" s="209" t="s">
        <v>23537</v>
      </c>
      <c r="G10535" s="119" t="s">
        <v>9967</v>
      </c>
      <c r="H10535" s="121" t="s">
        <v>140</v>
      </c>
      <c r="I10535" s="119" t="s">
        <v>30</v>
      </c>
      <c r="J10535" s="121" t="s">
        <v>19534</v>
      </c>
      <c r="K10535" s="121" t="s">
        <v>584</v>
      </c>
      <c r="L10535" s="131" t="s">
        <v>32</v>
      </c>
      <c r="M10535" s="120" t="s">
        <v>78</v>
      </c>
    </row>
    <row r="10536" spans="1:21">
      <c r="A10536" s="116">
        <v>10536</v>
      </c>
      <c r="B10536" s="129">
        <v>44433</v>
      </c>
      <c r="C10536" s="118">
        <f t="shared" si="489"/>
        <v>8</v>
      </c>
      <c r="D10536" s="120" t="s">
        <v>252</v>
      </c>
      <c r="E10536" s="120" t="s">
        <v>23538</v>
      </c>
      <c r="F10536" s="209" t="s">
        <v>9554</v>
      </c>
      <c r="G10536" s="119" t="s">
        <v>23539</v>
      </c>
      <c r="H10536" s="121" t="s">
        <v>192</v>
      </c>
      <c r="I10536" s="119" t="s">
        <v>30</v>
      </c>
      <c r="J10536" s="121" t="s">
        <v>77</v>
      </c>
      <c r="K10536" s="121" t="s">
        <v>584</v>
      </c>
      <c r="L10536" s="131" t="s">
        <v>32</v>
      </c>
      <c r="M10536" s="120" t="s">
        <v>78</v>
      </c>
    </row>
    <row r="10537" spans="1:21">
      <c r="A10537" s="116">
        <v>10537</v>
      </c>
      <c r="B10537" s="129">
        <v>44433</v>
      </c>
      <c r="C10537" s="118">
        <f t="shared" si="489"/>
        <v>8</v>
      </c>
      <c r="D10537" s="120" t="s">
        <v>252</v>
      </c>
      <c r="E10537" s="120" t="s">
        <v>23540</v>
      </c>
      <c r="F10537" s="209" t="s">
        <v>23541</v>
      </c>
      <c r="G10537" s="119" t="s">
        <v>23542</v>
      </c>
      <c r="H10537" s="121" t="s">
        <v>53</v>
      </c>
      <c r="I10537" s="121" t="s">
        <v>30</v>
      </c>
      <c r="J10537" s="121" t="s">
        <v>5018</v>
      </c>
      <c r="K10537" s="121" t="s">
        <v>584</v>
      </c>
      <c r="L10537" s="131" t="s">
        <v>32</v>
      </c>
      <c r="M10537" s="120" t="s">
        <v>78</v>
      </c>
    </row>
    <row r="10538" spans="1:21">
      <c r="A10538" s="116">
        <v>10538</v>
      </c>
      <c r="B10538" s="129">
        <v>44433</v>
      </c>
      <c r="C10538" s="118">
        <f t="shared" si="489"/>
        <v>8</v>
      </c>
      <c r="D10538" s="120" t="s">
        <v>252</v>
      </c>
      <c r="E10538" s="120" t="s">
        <v>23543</v>
      </c>
      <c r="F10538" s="209" t="s">
        <v>23544</v>
      </c>
      <c r="G10538" s="119" t="s">
        <v>23545</v>
      </c>
      <c r="H10538" s="121" t="s">
        <v>86</v>
      </c>
      <c r="I10538" s="121" t="s">
        <v>42</v>
      </c>
      <c r="J10538" s="121" t="s">
        <v>72</v>
      </c>
      <c r="K10538" s="121" t="s">
        <v>584</v>
      </c>
      <c r="L10538" s="131" t="s">
        <v>32</v>
      </c>
      <c r="M10538" s="120" t="s">
        <v>78</v>
      </c>
    </row>
    <row r="10539" spans="1:21" ht="27.6">
      <c r="A10539" s="116">
        <v>10539</v>
      </c>
      <c r="B10539" s="129">
        <v>44433</v>
      </c>
      <c r="C10539" s="118">
        <f t="shared" si="489"/>
        <v>8</v>
      </c>
      <c r="D10539" s="120" t="s">
        <v>252</v>
      </c>
      <c r="E10539" s="120" t="s">
        <v>23546</v>
      </c>
      <c r="F10539" s="209" t="s">
        <v>23547</v>
      </c>
      <c r="G10539" s="119" t="s">
        <v>7575</v>
      </c>
      <c r="H10539" s="121" t="s">
        <v>29</v>
      </c>
      <c r="I10539" s="119" t="s">
        <v>30</v>
      </c>
      <c r="J10539" s="121" t="s">
        <v>485</v>
      </c>
      <c r="K10539" s="121" t="s">
        <v>584</v>
      </c>
      <c r="L10539" s="131" t="s">
        <v>32</v>
      </c>
      <c r="M10539" s="120" t="s">
        <v>33</v>
      </c>
      <c r="N10539" s="131">
        <v>44434</v>
      </c>
      <c r="S10539" s="120" t="s">
        <v>34</v>
      </c>
      <c r="T10539" s="126">
        <v>44435</v>
      </c>
      <c r="U10539" t="s">
        <v>23548</v>
      </c>
    </row>
    <row r="10540" spans="1:21">
      <c r="A10540" s="116">
        <v>10540</v>
      </c>
      <c r="B10540" s="129">
        <v>44433</v>
      </c>
      <c r="C10540" s="118">
        <f t="shared" si="489"/>
        <v>8</v>
      </c>
      <c r="D10540" s="120" t="s">
        <v>252</v>
      </c>
      <c r="E10540" s="120" t="s">
        <v>23549</v>
      </c>
      <c r="F10540" s="209" t="s">
        <v>6884</v>
      </c>
      <c r="G10540" s="119" t="s">
        <v>23550</v>
      </c>
      <c r="H10540" s="121" t="s">
        <v>29</v>
      </c>
      <c r="I10540" s="119" t="s">
        <v>42</v>
      </c>
      <c r="J10540" s="121" t="s">
        <v>72</v>
      </c>
      <c r="K10540" s="121" t="s">
        <v>584</v>
      </c>
      <c r="L10540" s="131" t="s">
        <v>32</v>
      </c>
      <c r="M10540" s="120" t="s">
        <v>78</v>
      </c>
    </row>
    <row r="10541" spans="1:21">
      <c r="A10541" s="116">
        <v>10541</v>
      </c>
      <c r="B10541" s="129">
        <v>44433</v>
      </c>
      <c r="C10541" s="118">
        <f t="shared" si="489"/>
        <v>8</v>
      </c>
      <c r="D10541" s="120" t="s">
        <v>252</v>
      </c>
      <c r="E10541" s="120" t="s">
        <v>23551</v>
      </c>
      <c r="F10541" s="209" t="s">
        <v>23552</v>
      </c>
      <c r="G10541" s="119" t="s">
        <v>21241</v>
      </c>
      <c r="H10541" s="121" t="s">
        <v>344</v>
      </c>
      <c r="I10541" s="119" t="s">
        <v>30</v>
      </c>
      <c r="J10541" s="121" t="s">
        <v>87</v>
      </c>
      <c r="K10541" s="121" t="s">
        <v>584</v>
      </c>
      <c r="L10541" s="131" t="s">
        <v>32</v>
      </c>
      <c r="M10541" s="120" t="s">
        <v>78</v>
      </c>
    </row>
    <row r="10542" spans="1:21" ht="27.6">
      <c r="A10542" s="116">
        <v>10542</v>
      </c>
      <c r="B10542" s="129">
        <v>44433</v>
      </c>
      <c r="C10542" s="118">
        <f t="shared" si="489"/>
        <v>8</v>
      </c>
      <c r="D10542" s="120" t="s">
        <v>252</v>
      </c>
      <c r="E10542" s="120" t="s">
        <v>23553</v>
      </c>
      <c r="F10542" s="209" t="s">
        <v>23554</v>
      </c>
      <c r="G10542" s="119" t="s">
        <v>165</v>
      </c>
      <c r="H10542" s="121" t="s">
        <v>53</v>
      </c>
      <c r="I10542" s="121" t="s">
        <v>30</v>
      </c>
      <c r="J10542" s="121" t="s">
        <v>87</v>
      </c>
      <c r="K10542" s="121" t="s">
        <v>584</v>
      </c>
      <c r="L10542" s="131" t="s">
        <v>32</v>
      </c>
      <c r="M10542" s="120" t="s">
        <v>33</v>
      </c>
      <c r="N10542" s="131">
        <v>44434</v>
      </c>
      <c r="O10542" s="131">
        <v>44459</v>
      </c>
    </row>
    <row r="10543" spans="1:21" ht="27.6">
      <c r="A10543" s="116">
        <v>10543</v>
      </c>
      <c r="B10543" s="129">
        <v>44433</v>
      </c>
      <c r="C10543" s="118">
        <f t="shared" si="489"/>
        <v>8</v>
      </c>
      <c r="D10543" s="120" t="s">
        <v>252</v>
      </c>
      <c r="E10543" s="120" t="s">
        <v>23555</v>
      </c>
      <c r="F10543" s="209" t="s">
        <v>23556</v>
      </c>
      <c r="G10543" s="119" t="s">
        <v>21993</v>
      </c>
      <c r="H10543" s="121" t="s">
        <v>86</v>
      </c>
      <c r="I10543" s="121" t="s">
        <v>30</v>
      </c>
      <c r="J10543" s="121" t="s">
        <v>77</v>
      </c>
      <c r="K10543" s="121" t="s">
        <v>584</v>
      </c>
      <c r="L10543" s="131" t="s">
        <v>32</v>
      </c>
      <c r="M10543" s="120" t="s">
        <v>78</v>
      </c>
    </row>
    <row r="10544" spans="1:21" ht="41.4">
      <c r="A10544" s="116">
        <v>10544</v>
      </c>
      <c r="B10544" s="129">
        <v>44433</v>
      </c>
      <c r="C10544" s="118">
        <f t="shared" si="489"/>
        <v>8</v>
      </c>
      <c r="D10544" s="120" t="s">
        <v>252</v>
      </c>
      <c r="E10544" s="120" t="s">
        <v>23557</v>
      </c>
      <c r="F10544" s="209" t="s">
        <v>23558</v>
      </c>
      <c r="G10544" s="119" t="s">
        <v>6917</v>
      </c>
      <c r="H10544" s="121" t="s">
        <v>101</v>
      </c>
      <c r="I10544" s="121" t="s">
        <v>30</v>
      </c>
      <c r="J10544" s="121" t="s">
        <v>7131</v>
      </c>
      <c r="K10544" s="121" t="s">
        <v>584</v>
      </c>
      <c r="L10544" s="131" t="s">
        <v>32</v>
      </c>
      <c r="M10544" s="120" t="s">
        <v>78</v>
      </c>
    </row>
    <row r="10545" spans="1:20">
      <c r="A10545" s="116">
        <v>10545</v>
      </c>
      <c r="B10545" s="129">
        <v>44433</v>
      </c>
      <c r="C10545" s="118">
        <f t="shared" si="489"/>
        <v>8</v>
      </c>
      <c r="D10545" s="120" t="s">
        <v>252</v>
      </c>
      <c r="E10545" s="120" t="s">
        <v>23559</v>
      </c>
      <c r="F10545" s="209" t="s">
        <v>23560</v>
      </c>
      <c r="G10545" s="119" t="s">
        <v>1342</v>
      </c>
      <c r="H10545" s="121" t="s">
        <v>344</v>
      </c>
      <c r="I10545" s="119" t="s">
        <v>196</v>
      </c>
      <c r="J10545" s="121" t="s">
        <v>196</v>
      </c>
      <c r="K10545" s="121" t="s">
        <v>584</v>
      </c>
      <c r="L10545" s="131" t="s">
        <v>32</v>
      </c>
      <c r="M10545" s="120" t="s">
        <v>33</v>
      </c>
      <c r="N10545" s="131">
        <v>44439</v>
      </c>
      <c r="O10545" s="131">
        <v>44459</v>
      </c>
    </row>
    <row r="10546" spans="1:20" ht="27.6">
      <c r="A10546" s="116">
        <v>10546</v>
      </c>
      <c r="B10546" s="129">
        <v>44433</v>
      </c>
      <c r="C10546" s="118">
        <f t="shared" si="489"/>
        <v>8</v>
      </c>
      <c r="D10546" s="120" t="s">
        <v>252</v>
      </c>
      <c r="E10546" s="120" t="s">
        <v>23561</v>
      </c>
      <c r="F10546" s="209" t="s">
        <v>23562</v>
      </c>
      <c r="G10546" s="119" t="s">
        <v>23563</v>
      </c>
      <c r="H10546" s="121" t="s">
        <v>53</v>
      </c>
      <c r="I10546" s="121" t="s">
        <v>30</v>
      </c>
      <c r="J10546" s="121" t="s">
        <v>435</v>
      </c>
      <c r="K10546" s="121" t="s">
        <v>584</v>
      </c>
      <c r="L10546" s="131" t="s">
        <v>32</v>
      </c>
      <c r="M10546" s="120" t="s">
        <v>33</v>
      </c>
      <c r="N10546" s="131">
        <v>44447</v>
      </c>
      <c r="S10546" s="120" t="s">
        <v>135</v>
      </c>
      <c r="T10546" s="126">
        <v>44453</v>
      </c>
    </row>
    <row r="10547" spans="1:20">
      <c r="A10547" s="116">
        <v>10547</v>
      </c>
      <c r="B10547" s="129">
        <v>44433</v>
      </c>
      <c r="C10547" s="118">
        <f t="shared" si="489"/>
        <v>8</v>
      </c>
      <c r="D10547" s="120" t="s">
        <v>252</v>
      </c>
      <c r="E10547" s="120" t="s">
        <v>23564</v>
      </c>
      <c r="F10547" s="209" t="s">
        <v>3066</v>
      </c>
      <c r="G10547" s="119" t="s">
        <v>14695</v>
      </c>
      <c r="H10547" s="121" t="s">
        <v>29</v>
      </c>
      <c r="I10547" s="121" t="s">
        <v>30</v>
      </c>
      <c r="J10547" s="121" t="s">
        <v>529</v>
      </c>
      <c r="K10547" s="121" t="s">
        <v>584</v>
      </c>
      <c r="L10547" s="131" t="s">
        <v>32</v>
      </c>
      <c r="M10547" s="120" t="s">
        <v>78</v>
      </c>
    </row>
    <row r="10548" spans="1:20" ht="27.6">
      <c r="A10548" s="116">
        <v>10548</v>
      </c>
      <c r="B10548" s="129">
        <v>44433</v>
      </c>
      <c r="C10548" s="118">
        <f t="shared" si="489"/>
        <v>8</v>
      </c>
      <c r="D10548" s="120" t="s">
        <v>252</v>
      </c>
      <c r="E10548" s="120" t="s">
        <v>23565</v>
      </c>
      <c r="F10548" s="209" t="s">
        <v>23566</v>
      </c>
      <c r="G10548" s="119" t="s">
        <v>1370</v>
      </c>
      <c r="H10548" s="121" t="s">
        <v>1173</v>
      </c>
      <c r="I10548" s="119" t="s">
        <v>30</v>
      </c>
      <c r="J10548" s="121" t="s">
        <v>77</v>
      </c>
      <c r="K10548" s="121" t="s">
        <v>584</v>
      </c>
      <c r="L10548" s="131" t="s">
        <v>32</v>
      </c>
      <c r="M10548" s="120" t="s">
        <v>78</v>
      </c>
    </row>
    <row r="10549" spans="1:20">
      <c r="A10549" s="116">
        <v>10549</v>
      </c>
      <c r="B10549" s="129">
        <v>44433</v>
      </c>
      <c r="C10549" s="118">
        <f t="shared" si="489"/>
        <v>8</v>
      </c>
      <c r="D10549" s="120" t="s">
        <v>252</v>
      </c>
      <c r="E10549" s="120" t="s">
        <v>23567</v>
      </c>
      <c r="F10549" s="209" t="s">
        <v>23568</v>
      </c>
      <c r="G10549" s="119" t="s">
        <v>23569</v>
      </c>
      <c r="H10549" s="121" t="s">
        <v>86</v>
      </c>
      <c r="I10549" s="121" t="s">
        <v>30</v>
      </c>
      <c r="J10549" s="121" t="s">
        <v>3886</v>
      </c>
      <c r="K10549" s="121" t="s">
        <v>584</v>
      </c>
      <c r="L10549" s="131" t="s">
        <v>32</v>
      </c>
      <c r="M10549" s="120" t="s">
        <v>78</v>
      </c>
    </row>
    <row r="10550" spans="1:20">
      <c r="A10550" s="116">
        <v>10550</v>
      </c>
      <c r="B10550" s="129">
        <v>44433</v>
      </c>
      <c r="C10550" s="118">
        <f t="shared" si="489"/>
        <v>8</v>
      </c>
      <c r="D10550" s="120" t="s">
        <v>252</v>
      </c>
      <c r="E10550" s="120" t="s">
        <v>23570</v>
      </c>
      <c r="F10550" s="209" t="s">
        <v>10820</v>
      </c>
      <c r="G10550" s="119" t="s">
        <v>23571</v>
      </c>
      <c r="H10550" s="121" t="s">
        <v>140</v>
      </c>
      <c r="I10550" s="119" t="s">
        <v>30</v>
      </c>
      <c r="J10550" s="121" t="s">
        <v>7091</v>
      </c>
      <c r="K10550" s="121" t="s">
        <v>584</v>
      </c>
      <c r="L10550" s="131" t="s">
        <v>32</v>
      </c>
      <c r="M10550" s="120" t="s">
        <v>78</v>
      </c>
    </row>
    <row r="10551" spans="1:20" ht="27.6">
      <c r="A10551" s="116">
        <v>10551</v>
      </c>
      <c r="B10551" s="129">
        <v>44433</v>
      </c>
      <c r="C10551" s="118">
        <f t="shared" si="489"/>
        <v>8</v>
      </c>
      <c r="D10551" s="120" t="s">
        <v>252</v>
      </c>
      <c r="E10551" s="120" t="s">
        <v>23572</v>
      </c>
      <c r="F10551" s="209" t="s">
        <v>23573</v>
      </c>
      <c r="G10551" s="119" t="s">
        <v>23574</v>
      </c>
      <c r="H10551" s="121" t="s">
        <v>177</v>
      </c>
      <c r="I10551" s="121" t="s">
        <v>30</v>
      </c>
      <c r="J10551" s="121" t="s">
        <v>435</v>
      </c>
      <c r="K10551" s="121" t="s">
        <v>584</v>
      </c>
      <c r="L10551" s="131" t="s">
        <v>32</v>
      </c>
      <c r="M10551" s="120" t="s">
        <v>78</v>
      </c>
    </row>
    <row r="10552" spans="1:20">
      <c r="A10552" s="116">
        <v>10552</v>
      </c>
      <c r="B10552" s="129">
        <v>44433</v>
      </c>
      <c r="C10552" s="118">
        <f t="shared" ref="C10552:C10583" si="490">IF(B10552&lt;&gt;0,MONTH(B10552),0)</f>
        <v>8</v>
      </c>
      <c r="D10552" s="120" t="s">
        <v>252</v>
      </c>
      <c r="E10552" s="120" t="s">
        <v>23575</v>
      </c>
      <c r="F10552" s="209" t="s">
        <v>23576</v>
      </c>
      <c r="G10552" s="119" t="s">
        <v>10061</v>
      </c>
      <c r="H10552" s="121" t="s">
        <v>86</v>
      </c>
      <c r="I10552" s="119" t="s">
        <v>42</v>
      </c>
      <c r="J10552" s="121" t="s">
        <v>2268</v>
      </c>
      <c r="K10552" s="121" t="s">
        <v>584</v>
      </c>
      <c r="L10552" s="131" t="s">
        <v>32</v>
      </c>
      <c r="M10552" s="120" t="s">
        <v>78</v>
      </c>
    </row>
    <row r="10553" spans="1:20">
      <c r="A10553" s="116">
        <v>10553</v>
      </c>
      <c r="B10553" s="129">
        <v>44433</v>
      </c>
      <c r="C10553" s="118">
        <f t="shared" si="490"/>
        <v>8</v>
      </c>
      <c r="D10553" s="120" t="s">
        <v>252</v>
      </c>
      <c r="E10553" s="120" t="s">
        <v>23577</v>
      </c>
      <c r="F10553" s="209" t="s">
        <v>6884</v>
      </c>
      <c r="G10553" s="119" t="s">
        <v>4780</v>
      </c>
      <c r="H10553" s="121" t="s">
        <v>86</v>
      </c>
      <c r="I10553" s="121" t="s">
        <v>30</v>
      </c>
      <c r="J10553" s="121" t="s">
        <v>77</v>
      </c>
      <c r="K10553" s="121" t="s">
        <v>584</v>
      </c>
      <c r="L10553" s="131" t="s">
        <v>32</v>
      </c>
      <c r="M10553" s="120" t="s">
        <v>78</v>
      </c>
    </row>
    <row r="10554" spans="1:20">
      <c r="A10554" s="116">
        <v>10554</v>
      </c>
      <c r="B10554" s="129">
        <v>44433</v>
      </c>
      <c r="C10554" s="118">
        <f t="shared" si="490"/>
        <v>8</v>
      </c>
      <c r="D10554" s="120" t="s">
        <v>252</v>
      </c>
      <c r="E10554" s="120" t="s">
        <v>23578</v>
      </c>
      <c r="F10554" s="209" t="s">
        <v>23579</v>
      </c>
      <c r="G10554" s="119" t="s">
        <v>23580</v>
      </c>
      <c r="H10554" s="121" t="s">
        <v>29</v>
      </c>
      <c r="I10554" s="121" t="s">
        <v>30</v>
      </c>
      <c r="J10554" s="121" t="s">
        <v>529</v>
      </c>
      <c r="K10554" s="121" t="s">
        <v>584</v>
      </c>
      <c r="L10554" s="131" t="s">
        <v>32</v>
      </c>
      <c r="M10554" s="120" t="s">
        <v>78</v>
      </c>
    </row>
    <row r="10555" spans="1:20">
      <c r="A10555" s="116">
        <v>10555</v>
      </c>
      <c r="B10555" s="129">
        <v>44433</v>
      </c>
      <c r="C10555" s="118">
        <f t="shared" si="490"/>
        <v>8</v>
      </c>
      <c r="D10555" s="120" t="s">
        <v>252</v>
      </c>
      <c r="E10555" s="120" t="s">
        <v>23581</v>
      </c>
      <c r="F10555" s="209" t="s">
        <v>23582</v>
      </c>
      <c r="G10555" s="119" t="s">
        <v>23583</v>
      </c>
      <c r="H10555" s="121" t="s">
        <v>140</v>
      </c>
      <c r="I10555" s="119" t="s">
        <v>42</v>
      </c>
      <c r="J10555" s="121" t="s">
        <v>18880</v>
      </c>
      <c r="K10555" s="121" t="s">
        <v>584</v>
      </c>
      <c r="L10555" s="131" t="s">
        <v>32</v>
      </c>
      <c r="M10555" s="120" t="s">
        <v>33</v>
      </c>
      <c r="N10555" s="131">
        <v>44434</v>
      </c>
      <c r="O10555" s="131">
        <v>44459</v>
      </c>
    </row>
    <row r="10556" spans="1:20">
      <c r="A10556" s="116">
        <v>10556</v>
      </c>
      <c r="B10556" s="129">
        <v>44433</v>
      </c>
      <c r="C10556" s="118">
        <f t="shared" si="490"/>
        <v>8</v>
      </c>
      <c r="D10556" s="120" t="s">
        <v>252</v>
      </c>
      <c r="E10556" s="120" t="s">
        <v>23584</v>
      </c>
      <c r="F10556" s="209" t="s">
        <v>23585</v>
      </c>
      <c r="G10556" s="119" t="s">
        <v>23586</v>
      </c>
      <c r="H10556" s="121" t="s">
        <v>1173</v>
      </c>
      <c r="I10556" s="119" t="s">
        <v>30</v>
      </c>
      <c r="J10556" s="121" t="s">
        <v>31</v>
      </c>
      <c r="K10556" s="121" t="s">
        <v>584</v>
      </c>
      <c r="L10556" s="131" t="s">
        <v>32</v>
      </c>
      <c r="M10556" s="120" t="s">
        <v>33</v>
      </c>
      <c r="N10556" s="131">
        <v>44515</v>
      </c>
      <c r="O10556" s="131">
        <v>44524</v>
      </c>
    </row>
    <row r="10557" spans="1:20">
      <c r="A10557" s="116">
        <v>10557</v>
      </c>
      <c r="B10557" s="129">
        <v>44433</v>
      </c>
      <c r="C10557" s="118">
        <f t="shared" si="490"/>
        <v>8</v>
      </c>
      <c r="D10557" s="120" t="s">
        <v>252</v>
      </c>
      <c r="E10557" s="120" t="s">
        <v>23587</v>
      </c>
      <c r="F10557" s="209" t="s">
        <v>23588</v>
      </c>
      <c r="G10557" s="119" t="s">
        <v>23589</v>
      </c>
      <c r="H10557" s="121" t="s">
        <v>177</v>
      </c>
      <c r="I10557" s="121" t="s">
        <v>30</v>
      </c>
      <c r="J10557" s="121" t="s">
        <v>7216</v>
      </c>
      <c r="K10557" s="121" t="s">
        <v>584</v>
      </c>
      <c r="L10557" s="131" t="s">
        <v>32</v>
      </c>
      <c r="M10557" s="120" t="s">
        <v>33</v>
      </c>
      <c r="N10557" s="131">
        <v>44434</v>
      </c>
      <c r="O10557" s="131">
        <v>44459</v>
      </c>
    </row>
    <row r="10558" spans="1:20">
      <c r="A10558" s="116">
        <v>10558</v>
      </c>
      <c r="B10558" s="129">
        <v>44433</v>
      </c>
      <c r="C10558" s="118">
        <f t="shared" si="490"/>
        <v>8</v>
      </c>
      <c r="D10558" s="120" t="s">
        <v>252</v>
      </c>
      <c r="E10558" s="120" t="s">
        <v>23590</v>
      </c>
      <c r="F10558" s="209" t="s">
        <v>122</v>
      </c>
      <c r="G10558" s="119" t="s">
        <v>23591</v>
      </c>
      <c r="H10558" s="121" t="s">
        <v>140</v>
      </c>
      <c r="I10558" s="119" t="s">
        <v>196</v>
      </c>
      <c r="J10558" s="121" t="s">
        <v>196</v>
      </c>
      <c r="K10558" s="121" t="s">
        <v>584</v>
      </c>
      <c r="L10558" s="131" t="s">
        <v>32</v>
      </c>
      <c r="M10558" s="120" t="s">
        <v>33</v>
      </c>
      <c r="N10558" s="131">
        <v>44435</v>
      </c>
      <c r="O10558" s="131">
        <v>44459</v>
      </c>
    </row>
    <row r="10559" spans="1:20">
      <c r="A10559" s="116">
        <v>10559</v>
      </c>
      <c r="B10559" s="129">
        <v>44433</v>
      </c>
      <c r="C10559" s="118">
        <f t="shared" si="490"/>
        <v>8</v>
      </c>
      <c r="D10559" s="120" t="s">
        <v>252</v>
      </c>
      <c r="E10559" s="120" t="s">
        <v>23592</v>
      </c>
      <c r="F10559" s="209" t="s">
        <v>7395</v>
      </c>
      <c r="G10559" s="119" t="s">
        <v>23593</v>
      </c>
      <c r="H10559" s="121" t="s">
        <v>1173</v>
      </c>
      <c r="I10559" s="119" t="s">
        <v>30</v>
      </c>
      <c r="J10559" s="121" t="s">
        <v>7553</v>
      </c>
      <c r="K10559" s="121" t="s">
        <v>584</v>
      </c>
      <c r="L10559" s="131" t="s">
        <v>32</v>
      </c>
      <c r="M10559" s="120" t="s">
        <v>33</v>
      </c>
      <c r="N10559" s="131">
        <v>44434</v>
      </c>
      <c r="O10559" s="131">
        <v>44459</v>
      </c>
    </row>
    <row r="10560" spans="1:20">
      <c r="A10560" s="116">
        <v>10560</v>
      </c>
      <c r="B10560" s="129">
        <v>44433</v>
      </c>
      <c r="C10560" s="118">
        <f t="shared" si="490"/>
        <v>8</v>
      </c>
      <c r="D10560" s="120" t="s">
        <v>252</v>
      </c>
      <c r="E10560" s="120" t="s">
        <v>23594</v>
      </c>
      <c r="F10560" s="209" t="s">
        <v>5128</v>
      </c>
      <c r="G10560" s="119" t="s">
        <v>22336</v>
      </c>
      <c r="H10560" s="121" t="s">
        <v>177</v>
      </c>
      <c r="I10560" s="119" t="s">
        <v>42</v>
      </c>
      <c r="J10560" s="121" t="s">
        <v>49</v>
      </c>
      <c r="K10560" s="121" t="s">
        <v>584</v>
      </c>
      <c r="L10560" s="131" t="s">
        <v>32</v>
      </c>
      <c r="M10560" s="120" t="s">
        <v>78</v>
      </c>
    </row>
    <row r="10561" spans="1:15">
      <c r="A10561" s="116">
        <v>10561</v>
      </c>
      <c r="B10561" s="129">
        <v>44433</v>
      </c>
      <c r="C10561" s="118">
        <f t="shared" si="490"/>
        <v>8</v>
      </c>
      <c r="D10561" s="120" t="s">
        <v>252</v>
      </c>
      <c r="E10561" s="120" t="s">
        <v>23595</v>
      </c>
      <c r="F10561" s="209" t="s">
        <v>23596</v>
      </c>
      <c r="G10561" s="119" t="s">
        <v>23597</v>
      </c>
      <c r="H10561" s="121" t="s">
        <v>53</v>
      </c>
      <c r="I10561" s="121" t="s">
        <v>42</v>
      </c>
      <c r="J10561" s="121" t="s">
        <v>246</v>
      </c>
      <c r="K10561" s="121" t="s">
        <v>584</v>
      </c>
      <c r="L10561" s="131" t="s">
        <v>32</v>
      </c>
      <c r="M10561" s="120" t="s">
        <v>78</v>
      </c>
    </row>
    <row r="10562" spans="1:15">
      <c r="A10562" s="116">
        <v>10562</v>
      </c>
      <c r="B10562" s="129">
        <v>44433</v>
      </c>
      <c r="C10562" s="118">
        <f t="shared" si="490"/>
        <v>8</v>
      </c>
      <c r="D10562" s="120" t="s">
        <v>252</v>
      </c>
      <c r="E10562" s="120" t="s">
        <v>23598</v>
      </c>
      <c r="F10562" s="209" t="s">
        <v>23599</v>
      </c>
      <c r="G10562" s="119" t="s">
        <v>23600</v>
      </c>
      <c r="H10562" s="121" t="s">
        <v>1173</v>
      </c>
      <c r="I10562" s="121" t="s">
        <v>42</v>
      </c>
      <c r="J10562" s="121" t="s">
        <v>91</v>
      </c>
      <c r="K10562" s="121" t="s">
        <v>584</v>
      </c>
      <c r="L10562" s="131" t="s">
        <v>32</v>
      </c>
      <c r="M10562" s="120" t="s">
        <v>78</v>
      </c>
    </row>
    <row r="10563" spans="1:15">
      <c r="A10563" s="116">
        <v>10563</v>
      </c>
      <c r="B10563" s="129">
        <v>44433</v>
      </c>
      <c r="C10563" s="118">
        <f t="shared" si="490"/>
        <v>8</v>
      </c>
      <c r="D10563" s="120" t="s">
        <v>252</v>
      </c>
      <c r="E10563" s="120" t="s">
        <v>23601</v>
      </c>
      <c r="F10563" s="209" t="s">
        <v>23602</v>
      </c>
      <c r="G10563" s="119" t="s">
        <v>3304</v>
      </c>
      <c r="H10563" s="121" t="s">
        <v>29</v>
      </c>
      <c r="I10563" s="119" t="s">
        <v>42</v>
      </c>
      <c r="J10563" s="121" t="s">
        <v>2268</v>
      </c>
      <c r="K10563" s="121" t="s">
        <v>584</v>
      </c>
      <c r="L10563" s="131" t="s">
        <v>32</v>
      </c>
      <c r="M10563" s="120" t="s">
        <v>78</v>
      </c>
    </row>
    <row r="10564" spans="1:15">
      <c r="A10564" s="116">
        <v>10564</v>
      </c>
      <c r="B10564" s="129">
        <v>44433</v>
      </c>
      <c r="C10564" s="118">
        <f t="shared" si="490"/>
        <v>8</v>
      </c>
      <c r="D10564" s="120" t="s">
        <v>252</v>
      </c>
      <c r="E10564" s="120" t="s">
        <v>23603</v>
      </c>
      <c r="F10564" s="209" t="s">
        <v>3640</v>
      </c>
      <c r="G10564" s="119" t="s">
        <v>23604</v>
      </c>
      <c r="H10564" s="121" t="s">
        <v>140</v>
      </c>
      <c r="I10564" s="121" t="s">
        <v>42</v>
      </c>
      <c r="J10564" s="121" t="s">
        <v>91</v>
      </c>
      <c r="K10564" s="121" t="s">
        <v>584</v>
      </c>
      <c r="L10564" s="131" t="s">
        <v>32</v>
      </c>
      <c r="M10564" s="120" t="s">
        <v>33</v>
      </c>
      <c r="N10564" s="131">
        <v>44441</v>
      </c>
      <c r="O10564" s="131">
        <v>44462</v>
      </c>
    </row>
    <row r="10565" spans="1:15">
      <c r="A10565" s="116">
        <v>10565</v>
      </c>
      <c r="B10565" s="129">
        <v>44433</v>
      </c>
      <c r="C10565" s="118">
        <f t="shared" si="490"/>
        <v>8</v>
      </c>
      <c r="D10565" s="120" t="s">
        <v>252</v>
      </c>
      <c r="E10565" s="120" t="s">
        <v>23605</v>
      </c>
      <c r="F10565" s="209" t="s">
        <v>23606</v>
      </c>
      <c r="G10565" s="119" t="s">
        <v>23607</v>
      </c>
      <c r="H10565" s="121" t="s">
        <v>53</v>
      </c>
      <c r="I10565" s="121" t="s">
        <v>42</v>
      </c>
      <c r="J10565" s="121" t="s">
        <v>91</v>
      </c>
      <c r="K10565" s="121" t="s">
        <v>584</v>
      </c>
      <c r="L10565" s="131" t="s">
        <v>32</v>
      </c>
      <c r="M10565" s="120" t="s">
        <v>78</v>
      </c>
    </row>
    <row r="10566" spans="1:15">
      <c r="A10566" s="116">
        <v>10566</v>
      </c>
      <c r="B10566" s="129">
        <v>44433</v>
      </c>
      <c r="C10566" s="118">
        <f t="shared" si="490"/>
        <v>8</v>
      </c>
      <c r="D10566" s="120" t="s">
        <v>252</v>
      </c>
      <c r="E10566" s="120" t="s">
        <v>23608</v>
      </c>
      <c r="F10566" s="209" t="s">
        <v>527</v>
      </c>
      <c r="G10566" s="119" t="s">
        <v>709</v>
      </c>
      <c r="H10566" s="121" t="s">
        <v>29</v>
      </c>
      <c r="I10566" s="121" t="s">
        <v>30</v>
      </c>
      <c r="J10566" s="121" t="s">
        <v>435</v>
      </c>
      <c r="K10566" s="121" t="s">
        <v>584</v>
      </c>
      <c r="L10566" s="131" t="s">
        <v>32</v>
      </c>
      <c r="M10566" s="120" t="s">
        <v>78</v>
      </c>
    </row>
    <row r="10567" spans="1:15">
      <c r="A10567" s="116">
        <v>10567</v>
      </c>
      <c r="B10567" s="129">
        <v>44433</v>
      </c>
      <c r="C10567" s="118">
        <f t="shared" si="490"/>
        <v>8</v>
      </c>
      <c r="D10567" s="120" t="s">
        <v>25</v>
      </c>
      <c r="E10567" s="120" t="s">
        <v>23609</v>
      </c>
      <c r="F10567" s="209" t="s">
        <v>636</v>
      </c>
      <c r="G10567" s="119" t="s">
        <v>23610</v>
      </c>
      <c r="H10567" s="121" t="s">
        <v>97</v>
      </c>
      <c r="I10567" s="121" t="s">
        <v>30</v>
      </c>
      <c r="J10567" s="121" t="s">
        <v>77</v>
      </c>
      <c r="K10567" s="121" t="s">
        <v>65</v>
      </c>
      <c r="L10567" s="131" t="s">
        <v>32</v>
      </c>
      <c r="M10567" s="120" t="s">
        <v>78</v>
      </c>
    </row>
    <row r="10568" spans="1:15">
      <c r="A10568" s="116">
        <v>10568</v>
      </c>
      <c r="B10568" s="129">
        <v>44433</v>
      </c>
      <c r="C10568" s="118">
        <f t="shared" si="490"/>
        <v>8</v>
      </c>
      <c r="D10568" s="120" t="s">
        <v>25</v>
      </c>
      <c r="E10568" s="120" t="s">
        <v>23611</v>
      </c>
      <c r="F10568" s="209" t="s">
        <v>636</v>
      </c>
      <c r="G10568" s="119" t="s">
        <v>23612</v>
      </c>
      <c r="H10568" s="121" t="s">
        <v>140</v>
      </c>
      <c r="I10568" s="119" t="s">
        <v>30</v>
      </c>
      <c r="J10568" s="121" t="s">
        <v>5018</v>
      </c>
      <c r="K10568" s="121" t="s">
        <v>65</v>
      </c>
      <c r="L10568" s="131" t="s">
        <v>32</v>
      </c>
      <c r="M10568" s="120" t="s">
        <v>78</v>
      </c>
    </row>
    <row r="10569" spans="1:15" ht="27.6">
      <c r="A10569" s="116">
        <v>10569</v>
      </c>
      <c r="B10569" s="129">
        <v>44433</v>
      </c>
      <c r="C10569" s="118">
        <f t="shared" si="490"/>
        <v>8</v>
      </c>
      <c r="D10569" s="120" t="s">
        <v>25</v>
      </c>
      <c r="E10569" s="120" t="s">
        <v>23613</v>
      </c>
      <c r="F10569" s="209" t="s">
        <v>23614</v>
      </c>
      <c r="G10569" s="119" t="s">
        <v>23615</v>
      </c>
      <c r="H10569" s="121" t="s">
        <v>97</v>
      </c>
      <c r="I10569" s="119" t="s">
        <v>30</v>
      </c>
      <c r="J10569" s="121" t="s">
        <v>529</v>
      </c>
      <c r="K10569" s="121" t="s">
        <v>65</v>
      </c>
      <c r="L10569" s="131" t="s">
        <v>32</v>
      </c>
      <c r="M10569" s="120" t="s">
        <v>78</v>
      </c>
    </row>
    <row r="10570" spans="1:15">
      <c r="A10570" s="116">
        <v>10570</v>
      </c>
      <c r="B10570" s="129">
        <v>44433</v>
      </c>
      <c r="C10570" s="118">
        <f t="shared" si="490"/>
        <v>8</v>
      </c>
      <c r="D10570" s="120" t="s">
        <v>25</v>
      </c>
      <c r="E10570" s="120" t="s">
        <v>23616</v>
      </c>
      <c r="F10570" s="209" t="s">
        <v>23617</v>
      </c>
      <c r="G10570" s="119" t="s">
        <v>23618</v>
      </c>
      <c r="H10570" s="121" t="s">
        <v>48</v>
      </c>
      <c r="I10570" s="121" t="s">
        <v>30</v>
      </c>
      <c r="J10570" s="121" t="s">
        <v>8096</v>
      </c>
      <c r="K10570" s="121" t="s">
        <v>65</v>
      </c>
      <c r="L10570" s="131" t="s">
        <v>32</v>
      </c>
      <c r="M10570" s="120" t="s">
        <v>33</v>
      </c>
      <c r="N10570" s="131">
        <v>44441</v>
      </c>
      <c r="O10570" s="131">
        <v>44441</v>
      </c>
    </row>
    <row r="10571" spans="1:15">
      <c r="A10571" s="116">
        <v>10571</v>
      </c>
      <c r="B10571" s="129">
        <v>44433</v>
      </c>
      <c r="C10571" s="118">
        <f t="shared" si="490"/>
        <v>8</v>
      </c>
      <c r="D10571" s="120" t="s">
        <v>25</v>
      </c>
      <c r="E10571" s="120" t="s">
        <v>23619</v>
      </c>
      <c r="F10571" s="209" t="s">
        <v>23620</v>
      </c>
      <c r="G10571" s="119" t="s">
        <v>8761</v>
      </c>
      <c r="H10571" s="121" t="s">
        <v>29</v>
      </c>
      <c r="I10571" s="119" t="s">
        <v>30</v>
      </c>
      <c r="J10571" s="121" t="s">
        <v>3749</v>
      </c>
      <c r="K10571" s="121" t="s">
        <v>584</v>
      </c>
      <c r="L10571" s="131" t="s">
        <v>32</v>
      </c>
      <c r="M10571" s="120" t="s">
        <v>78</v>
      </c>
    </row>
    <row r="10572" spans="1:15">
      <c r="A10572" s="116">
        <v>10572</v>
      </c>
      <c r="B10572" s="129">
        <v>44433</v>
      </c>
      <c r="C10572" s="118">
        <f t="shared" si="490"/>
        <v>8</v>
      </c>
      <c r="D10572" s="120" t="s">
        <v>25</v>
      </c>
      <c r="E10572" s="120" t="s">
        <v>23621</v>
      </c>
      <c r="F10572" s="209" t="s">
        <v>23622</v>
      </c>
      <c r="G10572" s="119" t="s">
        <v>8710</v>
      </c>
      <c r="H10572" s="121" t="s">
        <v>41</v>
      </c>
      <c r="I10572" s="119" t="s">
        <v>30</v>
      </c>
      <c r="J10572" s="121" t="s">
        <v>77</v>
      </c>
      <c r="K10572" s="121" t="s">
        <v>65</v>
      </c>
      <c r="L10572" s="131" t="s">
        <v>32</v>
      </c>
      <c r="M10572" s="120" t="s">
        <v>78</v>
      </c>
    </row>
    <row r="10573" spans="1:15" ht="27.6">
      <c r="A10573" s="116">
        <v>10573</v>
      </c>
      <c r="B10573" s="129">
        <v>44433</v>
      </c>
      <c r="C10573" s="118">
        <f t="shared" si="490"/>
        <v>8</v>
      </c>
      <c r="D10573" s="120" t="s">
        <v>25</v>
      </c>
      <c r="E10573" s="120" t="s">
        <v>23623</v>
      </c>
      <c r="F10573" s="209" t="s">
        <v>23624</v>
      </c>
      <c r="G10573" s="119" t="s">
        <v>23625</v>
      </c>
      <c r="H10573" s="121" t="s">
        <v>48</v>
      </c>
      <c r="I10573" s="121" t="s">
        <v>30</v>
      </c>
      <c r="J10573" s="121" t="s">
        <v>5018</v>
      </c>
      <c r="K10573" s="121" t="s">
        <v>65</v>
      </c>
      <c r="L10573" s="131" t="s">
        <v>32</v>
      </c>
      <c r="M10573" s="120" t="s">
        <v>78</v>
      </c>
    </row>
    <row r="10574" spans="1:15">
      <c r="A10574" s="116">
        <v>10574</v>
      </c>
      <c r="B10574" s="129">
        <v>44433</v>
      </c>
      <c r="C10574" s="118">
        <f t="shared" si="490"/>
        <v>8</v>
      </c>
      <c r="D10574" s="120" t="s">
        <v>25</v>
      </c>
      <c r="E10574" s="120" t="s">
        <v>23626</v>
      </c>
      <c r="F10574" s="209" t="s">
        <v>23627</v>
      </c>
      <c r="G10574" s="119" t="s">
        <v>13380</v>
      </c>
      <c r="H10574" s="121" t="s">
        <v>41</v>
      </c>
      <c r="I10574" s="121" t="s">
        <v>30</v>
      </c>
      <c r="J10574" s="121" t="s">
        <v>435</v>
      </c>
      <c r="K10574" s="121" t="s">
        <v>65</v>
      </c>
      <c r="L10574" s="131" t="s">
        <v>32</v>
      </c>
      <c r="M10574" s="120" t="s">
        <v>33</v>
      </c>
      <c r="N10574" s="131">
        <v>44441</v>
      </c>
      <c r="O10574" s="131">
        <v>44441</v>
      </c>
    </row>
    <row r="10575" spans="1:15" ht="27.6">
      <c r="A10575" s="116">
        <v>10575</v>
      </c>
      <c r="B10575" s="129">
        <v>44433</v>
      </c>
      <c r="C10575" s="118">
        <f t="shared" si="490"/>
        <v>8</v>
      </c>
      <c r="D10575" s="120" t="s">
        <v>25</v>
      </c>
      <c r="E10575" s="120" t="s">
        <v>23628</v>
      </c>
      <c r="F10575" s="209" t="s">
        <v>23629</v>
      </c>
      <c r="G10575" s="119" t="s">
        <v>23630</v>
      </c>
      <c r="H10575" s="121" t="s">
        <v>53</v>
      </c>
      <c r="I10575" s="121" t="s">
        <v>42</v>
      </c>
      <c r="J10575" s="121" t="s">
        <v>246</v>
      </c>
      <c r="K10575" s="121" t="s">
        <v>65</v>
      </c>
      <c r="L10575" s="131" t="s">
        <v>32</v>
      </c>
      <c r="M10575" s="120" t="s">
        <v>33</v>
      </c>
      <c r="N10575" s="131">
        <v>44441</v>
      </c>
      <c r="O10575" s="131">
        <v>44441</v>
      </c>
    </row>
    <row r="10576" spans="1:15" ht="27.6">
      <c r="A10576" s="116">
        <v>10576</v>
      </c>
      <c r="B10576" s="129">
        <v>44433</v>
      </c>
      <c r="C10576" s="118">
        <f t="shared" si="490"/>
        <v>8</v>
      </c>
      <c r="D10576" s="120" t="s">
        <v>25</v>
      </c>
      <c r="E10576" s="120" t="s">
        <v>23631</v>
      </c>
      <c r="F10576" s="209" t="s">
        <v>23632</v>
      </c>
      <c r="G10576" s="119" t="s">
        <v>1312</v>
      </c>
      <c r="H10576" s="121" t="s">
        <v>48</v>
      </c>
      <c r="I10576" s="119" t="s">
        <v>30</v>
      </c>
      <c r="J10576" s="121" t="s">
        <v>5018</v>
      </c>
      <c r="K10576" s="121" t="s">
        <v>584</v>
      </c>
      <c r="L10576" s="131" t="s">
        <v>32</v>
      </c>
      <c r="M10576" s="120" t="s">
        <v>78</v>
      </c>
    </row>
    <row r="10577" spans="1:25">
      <c r="A10577" s="116">
        <v>10577</v>
      </c>
      <c r="B10577" s="129">
        <v>44433</v>
      </c>
      <c r="C10577" s="118">
        <f t="shared" si="490"/>
        <v>8</v>
      </c>
      <c r="D10577" s="120" t="s">
        <v>25</v>
      </c>
      <c r="E10577" s="120" t="s">
        <v>23633</v>
      </c>
      <c r="F10577" s="209" t="s">
        <v>23634</v>
      </c>
      <c r="G10577" s="119" t="s">
        <v>23635</v>
      </c>
      <c r="H10577" s="121" t="s">
        <v>86</v>
      </c>
      <c r="I10577" s="121" t="s">
        <v>30</v>
      </c>
      <c r="J10577" s="121" t="s">
        <v>87</v>
      </c>
      <c r="K10577" s="121" t="s">
        <v>584</v>
      </c>
      <c r="L10577" s="131" t="s">
        <v>32</v>
      </c>
      <c r="M10577" s="120" t="s">
        <v>78</v>
      </c>
    </row>
    <row r="10578" spans="1:25" ht="27.6">
      <c r="A10578" s="116">
        <v>10578</v>
      </c>
      <c r="B10578" s="129">
        <v>44433</v>
      </c>
      <c r="C10578" s="118">
        <f t="shared" si="490"/>
        <v>8</v>
      </c>
      <c r="D10578" s="120" t="s">
        <v>25</v>
      </c>
      <c r="E10578" s="120" t="s">
        <v>23636</v>
      </c>
      <c r="F10578" s="209" t="s">
        <v>23637</v>
      </c>
      <c r="G10578" s="119" t="s">
        <v>23638</v>
      </c>
      <c r="H10578" s="121" t="s">
        <v>86</v>
      </c>
      <c r="I10578" s="119" t="s">
        <v>30</v>
      </c>
      <c r="J10578" s="121" t="s">
        <v>87</v>
      </c>
      <c r="K10578" s="121" t="s">
        <v>65</v>
      </c>
      <c r="L10578" s="131" t="s">
        <v>32</v>
      </c>
      <c r="M10578" s="120" t="s">
        <v>78</v>
      </c>
    </row>
    <row r="10579" spans="1:25" ht="27.6">
      <c r="A10579" s="116">
        <v>10579</v>
      </c>
      <c r="B10579" s="129">
        <v>44433</v>
      </c>
      <c r="C10579" s="118">
        <f t="shared" si="490"/>
        <v>8</v>
      </c>
      <c r="D10579" s="120" t="s">
        <v>25</v>
      </c>
      <c r="E10579" s="120" t="s">
        <v>23639</v>
      </c>
      <c r="F10579" s="209" t="s">
        <v>23640</v>
      </c>
      <c r="G10579" s="119" t="s">
        <v>19651</v>
      </c>
      <c r="H10579" s="121" t="s">
        <v>140</v>
      </c>
      <c r="I10579" s="121" t="s">
        <v>30</v>
      </c>
      <c r="J10579" s="121" t="s">
        <v>5018</v>
      </c>
      <c r="K10579" s="121" t="s">
        <v>65</v>
      </c>
      <c r="L10579" s="131" t="s">
        <v>32</v>
      </c>
      <c r="M10579" s="120" t="s">
        <v>33</v>
      </c>
      <c r="N10579" s="131">
        <v>44449</v>
      </c>
      <c r="O10579" s="131">
        <v>44449</v>
      </c>
    </row>
    <row r="10580" spans="1:25" ht="27.6">
      <c r="A10580" s="116">
        <v>10580</v>
      </c>
      <c r="B10580" s="129">
        <v>44433</v>
      </c>
      <c r="C10580" s="118">
        <f t="shared" si="490"/>
        <v>8</v>
      </c>
      <c r="D10580" s="120" t="s">
        <v>25</v>
      </c>
      <c r="E10580" s="120" t="s">
        <v>23641</v>
      </c>
      <c r="F10580" s="209" t="s">
        <v>23642</v>
      </c>
      <c r="G10580" s="119" t="s">
        <v>23643</v>
      </c>
      <c r="H10580" s="121" t="s">
        <v>140</v>
      </c>
      <c r="I10580" s="121" t="s">
        <v>30</v>
      </c>
      <c r="J10580" s="121" t="s">
        <v>7271</v>
      </c>
      <c r="K10580" s="121" t="s">
        <v>65</v>
      </c>
      <c r="L10580" s="131" t="s">
        <v>32</v>
      </c>
      <c r="M10580" s="120" t="s">
        <v>78</v>
      </c>
    </row>
    <row r="10581" spans="1:25">
      <c r="A10581" s="116">
        <v>10581</v>
      </c>
      <c r="B10581" s="129">
        <v>44433</v>
      </c>
      <c r="C10581" s="118">
        <f t="shared" si="490"/>
        <v>8</v>
      </c>
      <c r="D10581" s="120" t="s">
        <v>25</v>
      </c>
      <c r="E10581" s="120" t="s">
        <v>23644</v>
      </c>
      <c r="F10581" s="209" t="s">
        <v>23645</v>
      </c>
      <c r="G10581" s="119" t="s">
        <v>23646</v>
      </c>
      <c r="H10581" s="121" t="s">
        <v>76</v>
      </c>
      <c r="I10581" s="121" t="s">
        <v>30</v>
      </c>
      <c r="J10581" s="121" t="s">
        <v>5018</v>
      </c>
      <c r="K10581" s="121" t="s">
        <v>65</v>
      </c>
      <c r="L10581" s="131" t="s">
        <v>32</v>
      </c>
      <c r="M10581" s="120" t="s">
        <v>78</v>
      </c>
    </row>
    <row r="10582" spans="1:25">
      <c r="A10582" s="116">
        <v>10582</v>
      </c>
      <c r="B10582" s="129">
        <v>44433</v>
      </c>
      <c r="C10582" s="118">
        <f t="shared" si="490"/>
        <v>8</v>
      </c>
      <c r="D10582" s="120" t="s">
        <v>25</v>
      </c>
      <c r="E10582" s="120" t="s">
        <v>23647</v>
      </c>
      <c r="F10582" s="209" t="s">
        <v>8151</v>
      </c>
      <c r="G10582" s="119" t="s">
        <v>23648</v>
      </c>
      <c r="H10582" s="121" t="s">
        <v>53</v>
      </c>
      <c r="I10582" s="121" t="s">
        <v>42</v>
      </c>
      <c r="J10582" s="121" t="s">
        <v>91</v>
      </c>
      <c r="K10582" s="121" t="s">
        <v>65</v>
      </c>
      <c r="L10582" s="131" t="s">
        <v>32</v>
      </c>
      <c r="M10582" s="120" t="s">
        <v>33</v>
      </c>
      <c r="N10582" s="131">
        <v>44441</v>
      </c>
      <c r="O10582" s="131">
        <v>44441</v>
      </c>
      <c r="S10582" s="120" t="s">
        <v>237</v>
      </c>
    </row>
    <row r="10583" spans="1:25">
      <c r="A10583" s="116">
        <v>10583</v>
      </c>
      <c r="B10583" s="129">
        <v>44433</v>
      </c>
      <c r="C10583" s="118">
        <f t="shared" si="490"/>
        <v>8</v>
      </c>
      <c r="D10583" s="120" t="s">
        <v>25</v>
      </c>
      <c r="E10583" s="120" t="s">
        <v>23649</v>
      </c>
      <c r="F10583" s="209" t="s">
        <v>23650</v>
      </c>
      <c r="G10583" s="119" t="s">
        <v>17441</v>
      </c>
      <c r="H10583" s="121" t="s">
        <v>29</v>
      </c>
      <c r="I10583" s="119" t="s">
        <v>30</v>
      </c>
      <c r="J10583" s="121" t="s">
        <v>7216</v>
      </c>
      <c r="K10583" s="121" t="s">
        <v>584</v>
      </c>
      <c r="L10583" s="131" t="s">
        <v>32</v>
      </c>
      <c r="M10583" s="120" t="s">
        <v>78</v>
      </c>
    </row>
    <row r="10584" spans="1:25" ht="27.6">
      <c r="A10584" s="116">
        <v>10584</v>
      </c>
      <c r="B10584" s="129">
        <v>44433</v>
      </c>
      <c r="C10584" s="118">
        <f t="shared" ref="C10584:C10594" si="491">IF(B10584&lt;&gt;0,MONTH(B10584),0)</f>
        <v>8</v>
      </c>
      <c r="D10584" s="120" t="s">
        <v>25</v>
      </c>
      <c r="E10584" s="120" t="s">
        <v>23651</v>
      </c>
      <c r="F10584" s="209" t="s">
        <v>23652</v>
      </c>
      <c r="G10584" s="119" t="s">
        <v>23653</v>
      </c>
      <c r="H10584" s="121" t="s">
        <v>41</v>
      </c>
      <c r="I10584" s="121" t="s">
        <v>30</v>
      </c>
      <c r="J10584" s="121" t="s">
        <v>87</v>
      </c>
      <c r="K10584" s="121" t="s">
        <v>584</v>
      </c>
      <c r="L10584" s="131" t="s">
        <v>32</v>
      </c>
      <c r="M10584" s="120" t="s">
        <v>78</v>
      </c>
      <c r="Y10584" s="116" t="s">
        <v>503</v>
      </c>
    </row>
    <row r="10585" spans="1:25">
      <c r="A10585" s="116">
        <v>10585</v>
      </c>
      <c r="B10585" s="129">
        <v>44433</v>
      </c>
      <c r="C10585" s="118">
        <f t="shared" si="491"/>
        <v>8</v>
      </c>
      <c r="D10585" s="120" t="s">
        <v>25</v>
      </c>
      <c r="E10585" s="120" t="s">
        <v>23654</v>
      </c>
      <c r="F10585" s="209" t="s">
        <v>23655</v>
      </c>
      <c r="G10585" s="119" t="s">
        <v>445</v>
      </c>
      <c r="H10585" s="121" t="s">
        <v>97</v>
      </c>
      <c r="I10585" s="121" t="s">
        <v>42</v>
      </c>
      <c r="J10585" s="121" t="s">
        <v>319</v>
      </c>
      <c r="K10585" s="121" t="s">
        <v>65</v>
      </c>
      <c r="L10585" s="131" t="s">
        <v>32</v>
      </c>
      <c r="M10585" s="120" t="s">
        <v>33</v>
      </c>
      <c r="N10585" s="131">
        <v>44449</v>
      </c>
      <c r="O10585" s="131">
        <v>44449</v>
      </c>
      <c r="Y10585" s="116" t="s">
        <v>23656</v>
      </c>
    </row>
    <row r="10586" spans="1:25">
      <c r="A10586" s="116">
        <v>10586</v>
      </c>
      <c r="B10586" s="129">
        <v>44433</v>
      </c>
      <c r="C10586" s="118">
        <f t="shared" si="491"/>
        <v>8</v>
      </c>
      <c r="D10586" s="120" t="s">
        <v>25</v>
      </c>
      <c r="E10586" s="120" t="s">
        <v>23657</v>
      </c>
      <c r="F10586" s="209" t="s">
        <v>23658</v>
      </c>
      <c r="G10586" s="119" t="s">
        <v>23659</v>
      </c>
      <c r="H10586" s="121" t="s">
        <v>71</v>
      </c>
      <c r="I10586" s="119" t="s">
        <v>30</v>
      </c>
      <c r="J10586" s="121" t="s">
        <v>7553</v>
      </c>
      <c r="K10586" s="121" t="s">
        <v>584</v>
      </c>
      <c r="L10586" s="131" t="s">
        <v>32</v>
      </c>
      <c r="M10586" s="120" t="s">
        <v>78</v>
      </c>
    </row>
    <row r="10587" spans="1:25">
      <c r="A10587" s="116">
        <v>10587</v>
      </c>
      <c r="B10587" s="129">
        <v>44433</v>
      </c>
      <c r="C10587" s="118">
        <f t="shared" si="491"/>
        <v>8</v>
      </c>
      <c r="D10587" s="120" t="s">
        <v>25</v>
      </c>
      <c r="E10587" s="120" t="s">
        <v>23660</v>
      </c>
      <c r="F10587" s="209" t="s">
        <v>13421</v>
      </c>
      <c r="G10587" s="119" t="s">
        <v>16450</v>
      </c>
      <c r="H10587" s="121" t="s">
        <v>97</v>
      </c>
      <c r="I10587" s="119" t="s">
        <v>30</v>
      </c>
      <c r="J10587" s="121" t="s">
        <v>77</v>
      </c>
      <c r="K10587" s="121" t="s">
        <v>584</v>
      </c>
      <c r="L10587" s="131" t="s">
        <v>32</v>
      </c>
      <c r="M10587" s="120" t="s">
        <v>78</v>
      </c>
    </row>
    <row r="10588" spans="1:25">
      <c r="A10588" s="116">
        <v>10588</v>
      </c>
      <c r="B10588" s="129">
        <v>44433</v>
      </c>
      <c r="C10588" s="118">
        <f t="shared" si="491"/>
        <v>8</v>
      </c>
      <c r="D10588" s="120" t="s">
        <v>25</v>
      </c>
      <c r="E10588" s="120" t="s">
        <v>23661</v>
      </c>
      <c r="F10588" s="209" t="s">
        <v>23662</v>
      </c>
      <c r="G10588" s="119" t="s">
        <v>23663</v>
      </c>
      <c r="H10588" s="121" t="s">
        <v>177</v>
      </c>
      <c r="I10588" s="121" t="s">
        <v>30</v>
      </c>
      <c r="J10588" s="121" t="s">
        <v>1540</v>
      </c>
      <c r="K10588" s="121" t="s">
        <v>65</v>
      </c>
      <c r="L10588" s="131" t="s">
        <v>32</v>
      </c>
      <c r="M10588" s="120" t="s">
        <v>78</v>
      </c>
    </row>
    <row r="10589" spans="1:25">
      <c r="A10589" s="116">
        <v>10589</v>
      </c>
      <c r="B10589" s="129">
        <v>44433</v>
      </c>
      <c r="C10589" s="118">
        <f t="shared" si="491"/>
        <v>8</v>
      </c>
      <c r="D10589" s="120" t="s">
        <v>25</v>
      </c>
      <c r="E10589" s="120" t="s">
        <v>23664</v>
      </c>
      <c r="F10589" s="209" t="s">
        <v>1107</v>
      </c>
      <c r="G10589" s="119" t="s">
        <v>23665</v>
      </c>
      <c r="H10589" s="121" t="s">
        <v>48</v>
      </c>
      <c r="I10589" s="121" t="s">
        <v>30</v>
      </c>
      <c r="J10589" s="121" t="s">
        <v>87</v>
      </c>
      <c r="K10589" s="121" t="s">
        <v>65</v>
      </c>
      <c r="L10589" s="131" t="s">
        <v>32</v>
      </c>
      <c r="M10589" s="120" t="s">
        <v>78</v>
      </c>
    </row>
    <row r="10590" spans="1:25">
      <c r="A10590" s="116">
        <v>10590</v>
      </c>
      <c r="B10590" s="129">
        <v>44433</v>
      </c>
      <c r="C10590" s="118">
        <f t="shared" si="491"/>
        <v>8</v>
      </c>
      <c r="D10590" s="120" t="s">
        <v>25</v>
      </c>
      <c r="E10590" s="120" t="s">
        <v>23666</v>
      </c>
      <c r="F10590" s="209" t="s">
        <v>23667</v>
      </c>
      <c r="G10590" s="119" t="s">
        <v>23668</v>
      </c>
      <c r="H10590" s="121" t="s">
        <v>48</v>
      </c>
      <c r="I10590" s="119" t="s">
        <v>30</v>
      </c>
      <c r="J10590" s="121" t="s">
        <v>7142</v>
      </c>
      <c r="K10590" s="121" t="s">
        <v>65</v>
      </c>
      <c r="L10590" s="131" t="s">
        <v>32</v>
      </c>
      <c r="M10590" s="120" t="s">
        <v>78</v>
      </c>
    </row>
    <row r="10591" spans="1:25">
      <c r="A10591" s="116">
        <v>10591</v>
      </c>
      <c r="B10591" s="129">
        <v>44433</v>
      </c>
      <c r="C10591" s="118">
        <f t="shared" si="491"/>
        <v>8</v>
      </c>
      <c r="D10591" s="120" t="s">
        <v>25</v>
      </c>
      <c r="E10591" s="120" t="s">
        <v>23669</v>
      </c>
      <c r="F10591" s="209" t="s">
        <v>9134</v>
      </c>
      <c r="G10591" s="119" t="s">
        <v>23670</v>
      </c>
      <c r="H10591" s="121" t="s">
        <v>53</v>
      </c>
      <c r="I10591" s="121" t="s">
        <v>30</v>
      </c>
      <c r="J10591" s="121" t="s">
        <v>7091</v>
      </c>
      <c r="K10591" s="121" t="s">
        <v>65</v>
      </c>
      <c r="L10591" s="131" t="s">
        <v>32</v>
      </c>
      <c r="M10591" s="120" t="s">
        <v>78</v>
      </c>
    </row>
    <row r="10592" spans="1:25">
      <c r="A10592" s="116">
        <v>10592</v>
      </c>
      <c r="B10592" s="129">
        <v>44433</v>
      </c>
      <c r="C10592" s="118">
        <f t="shared" si="491"/>
        <v>8</v>
      </c>
      <c r="D10592" s="120" t="s">
        <v>25</v>
      </c>
      <c r="E10592" s="120" t="s">
        <v>23671</v>
      </c>
      <c r="F10592" s="209" t="s">
        <v>23672</v>
      </c>
      <c r="G10592" s="119" t="s">
        <v>23673</v>
      </c>
      <c r="H10592" s="121" t="s">
        <v>97</v>
      </c>
      <c r="I10592" s="119" t="s">
        <v>30</v>
      </c>
      <c r="J10592" s="121" t="s">
        <v>87</v>
      </c>
      <c r="K10592" s="121" t="s">
        <v>65</v>
      </c>
      <c r="L10592" s="131" t="s">
        <v>32</v>
      </c>
      <c r="M10592" s="120" t="s">
        <v>78</v>
      </c>
    </row>
    <row r="10593" spans="1:25">
      <c r="A10593" s="116">
        <v>10593</v>
      </c>
      <c r="B10593" s="129">
        <v>44433</v>
      </c>
      <c r="C10593" s="118">
        <f t="shared" si="491"/>
        <v>8</v>
      </c>
      <c r="D10593" s="120" t="s">
        <v>25</v>
      </c>
      <c r="E10593" s="120" t="s">
        <v>23674</v>
      </c>
      <c r="F10593" s="209" t="s">
        <v>23675</v>
      </c>
      <c r="G10593" s="119" t="s">
        <v>23676</v>
      </c>
      <c r="H10593" s="121" t="s">
        <v>192</v>
      </c>
      <c r="I10593" s="119" t="s">
        <v>30</v>
      </c>
      <c r="J10593" s="121" t="s">
        <v>87</v>
      </c>
      <c r="K10593" s="121" t="s">
        <v>65</v>
      </c>
      <c r="L10593" s="131" t="s">
        <v>32</v>
      </c>
      <c r="M10593" s="120" t="s">
        <v>78</v>
      </c>
    </row>
    <row r="10594" spans="1:25" ht="27.6">
      <c r="A10594" s="116">
        <v>10594</v>
      </c>
      <c r="B10594" s="129">
        <v>44433</v>
      </c>
      <c r="C10594" s="118">
        <f t="shared" si="491"/>
        <v>8</v>
      </c>
      <c r="D10594" s="120" t="s">
        <v>25</v>
      </c>
      <c r="E10594" s="120" t="s">
        <v>23677</v>
      </c>
      <c r="F10594" s="209" t="s">
        <v>23678</v>
      </c>
      <c r="G10594" s="119" t="s">
        <v>181</v>
      </c>
      <c r="H10594" s="121" t="s">
        <v>140</v>
      </c>
      <c r="I10594" s="119" t="s">
        <v>63</v>
      </c>
      <c r="J10594" s="121" t="s">
        <v>15655</v>
      </c>
      <c r="K10594" s="121" t="s">
        <v>65</v>
      </c>
      <c r="L10594" s="131" t="s">
        <v>32</v>
      </c>
      <c r="M10594" s="120" t="s">
        <v>33</v>
      </c>
      <c r="N10594" s="131">
        <v>44449</v>
      </c>
      <c r="O10594" s="131">
        <v>44449</v>
      </c>
    </row>
    <row r="10595" spans="1:25">
      <c r="A10595" s="116">
        <v>10595</v>
      </c>
      <c r="B10595" s="129">
        <v>44480</v>
      </c>
      <c r="D10595" s="120" t="s">
        <v>580</v>
      </c>
      <c r="E10595" s="120" t="s">
        <v>23679</v>
      </c>
      <c r="F10595" s="209" t="s">
        <v>23680</v>
      </c>
      <c r="G10595" s="119" t="s">
        <v>4817</v>
      </c>
      <c r="H10595" s="121" t="s">
        <v>192</v>
      </c>
      <c r="I10595" s="119" t="s">
        <v>30</v>
      </c>
      <c r="J10595" s="121" t="s">
        <v>12087</v>
      </c>
      <c r="K10595" s="121" t="s">
        <v>584</v>
      </c>
      <c r="L10595" s="157" t="s">
        <v>32</v>
      </c>
      <c r="M10595" s="120" t="s">
        <v>33</v>
      </c>
      <c r="N10595" s="131">
        <v>44489</v>
      </c>
      <c r="O10595" s="131">
        <v>44494</v>
      </c>
      <c r="S10595" s="120" t="s">
        <v>92</v>
      </c>
      <c r="T10595" s="126">
        <v>44494</v>
      </c>
      <c r="Y10595" s="116" t="s">
        <v>23122</v>
      </c>
    </row>
    <row r="10596" spans="1:25">
      <c r="A10596" s="116">
        <v>10596</v>
      </c>
      <c r="B10596" s="129">
        <v>44480</v>
      </c>
      <c r="D10596" s="120" t="s">
        <v>580</v>
      </c>
      <c r="E10596" s="120" t="s">
        <v>23681</v>
      </c>
      <c r="F10596" s="209" t="s">
        <v>23682</v>
      </c>
      <c r="G10596" s="119" t="s">
        <v>23683</v>
      </c>
      <c r="H10596" s="121" t="s">
        <v>48</v>
      </c>
      <c r="I10596" s="119" t="s">
        <v>30</v>
      </c>
      <c r="J10596" s="121" t="s">
        <v>12318</v>
      </c>
      <c r="K10596" s="121" t="s">
        <v>65</v>
      </c>
      <c r="L10596" s="157" t="s">
        <v>32</v>
      </c>
      <c r="M10596" s="120" t="s">
        <v>33</v>
      </c>
      <c r="N10596" s="131">
        <v>44481</v>
      </c>
      <c r="O10596" s="131">
        <v>44533</v>
      </c>
      <c r="S10596" s="120" t="s">
        <v>92</v>
      </c>
      <c r="Y10596" s="116" t="s">
        <v>23684</v>
      </c>
    </row>
    <row r="10597" spans="1:25">
      <c r="A10597" s="116">
        <v>10597</v>
      </c>
      <c r="B10597" s="129">
        <v>44433</v>
      </c>
      <c r="C10597" s="118">
        <f>IF(B10597&lt;&gt;0,MONTH(B10597),0)</f>
        <v>8</v>
      </c>
      <c r="D10597" s="120" t="s">
        <v>25</v>
      </c>
      <c r="E10597" s="120" t="s">
        <v>23685</v>
      </c>
      <c r="F10597" s="209" t="s">
        <v>23686</v>
      </c>
      <c r="G10597" s="119" t="s">
        <v>23687</v>
      </c>
      <c r="H10597" s="121" t="s">
        <v>140</v>
      </c>
      <c r="I10597" s="119" t="s">
        <v>42</v>
      </c>
      <c r="J10597" s="121" t="s">
        <v>14908</v>
      </c>
      <c r="K10597" s="121" t="s">
        <v>65</v>
      </c>
      <c r="L10597" s="131" t="s">
        <v>32</v>
      </c>
      <c r="M10597" s="120" t="s">
        <v>33</v>
      </c>
      <c r="N10597" s="131">
        <v>44441</v>
      </c>
      <c r="O10597" s="131">
        <v>44441</v>
      </c>
    </row>
    <row r="10598" spans="1:25">
      <c r="A10598" s="116">
        <v>10598</v>
      </c>
      <c r="B10598" s="129">
        <v>44433</v>
      </c>
      <c r="C10598" s="118">
        <f>IF(B10598&lt;&gt;0,MONTH(B10598),0)</f>
        <v>8</v>
      </c>
      <c r="D10598" s="120" t="s">
        <v>25</v>
      </c>
      <c r="E10598" s="120" t="s">
        <v>23688</v>
      </c>
      <c r="F10598" s="209" t="s">
        <v>23689</v>
      </c>
      <c r="G10598" s="119" t="s">
        <v>23690</v>
      </c>
      <c r="H10598" s="121" t="s">
        <v>1173</v>
      </c>
      <c r="I10598" s="121" t="s">
        <v>30</v>
      </c>
      <c r="J10598" s="121" t="s">
        <v>31</v>
      </c>
      <c r="K10598" s="121" t="s">
        <v>584</v>
      </c>
      <c r="L10598" s="131" t="s">
        <v>32</v>
      </c>
      <c r="M10598" s="120" t="s">
        <v>78</v>
      </c>
    </row>
    <row r="10599" spans="1:25">
      <c r="A10599" s="116">
        <v>10599</v>
      </c>
      <c r="B10599" s="129">
        <v>44433</v>
      </c>
      <c r="C10599" s="118">
        <f>IF(B10599&lt;&gt;0,MONTH(B10599),0)</f>
        <v>8</v>
      </c>
      <c r="D10599" s="120" t="s">
        <v>25</v>
      </c>
      <c r="E10599" s="120" t="s">
        <v>23691</v>
      </c>
      <c r="F10599" s="209" t="s">
        <v>23692</v>
      </c>
      <c r="G10599" s="119" t="s">
        <v>23693</v>
      </c>
      <c r="H10599" s="121" t="s">
        <v>29</v>
      </c>
      <c r="I10599" s="121" t="s">
        <v>30</v>
      </c>
      <c r="J10599" s="121" t="s">
        <v>77</v>
      </c>
      <c r="K10599" s="121" t="s">
        <v>65</v>
      </c>
      <c r="L10599" s="131" t="s">
        <v>32</v>
      </c>
      <c r="M10599" s="120" t="s">
        <v>78</v>
      </c>
    </row>
    <row r="10600" spans="1:25">
      <c r="A10600" s="116">
        <v>10600</v>
      </c>
      <c r="B10600" s="129">
        <v>44433</v>
      </c>
      <c r="C10600" s="118">
        <f>IF(B10600&lt;&gt;0,MONTH(B10600),0)</f>
        <v>8</v>
      </c>
      <c r="D10600" s="120" t="s">
        <v>25</v>
      </c>
      <c r="E10600" s="120" t="s">
        <v>23694</v>
      </c>
      <c r="F10600" s="209" t="s">
        <v>23695</v>
      </c>
      <c r="G10600" s="119" t="s">
        <v>16315</v>
      </c>
      <c r="H10600" s="121" t="s">
        <v>177</v>
      </c>
      <c r="I10600" s="119" t="s">
        <v>30</v>
      </c>
      <c r="J10600" s="121" t="s">
        <v>87</v>
      </c>
      <c r="K10600" s="121" t="s">
        <v>65</v>
      </c>
      <c r="L10600" s="131" t="s">
        <v>32</v>
      </c>
      <c r="M10600" s="120" t="s">
        <v>78</v>
      </c>
    </row>
    <row r="10601" spans="1:25">
      <c r="A10601" s="116">
        <v>10601</v>
      </c>
      <c r="B10601" s="129">
        <v>44433</v>
      </c>
      <c r="C10601" s="118">
        <f>IF(B10601&lt;&gt;0,MONTH(B10601),0)</f>
        <v>8</v>
      </c>
      <c r="D10601" s="120" t="s">
        <v>25</v>
      </c>
      <c r="E10601" s="120" t="s">
        <v>23696</v>
      </c>
      <c r="F10601" s="209" t="s">
        <v>23697</v>
      </c>
      <c r="G10601" s="119" t="s">
        <v>21366</v>
      </c>
      <c r="H10601" s="121" t="s">
        <v>177</v>
      </c>
      <c r="I10601" s="121" t="s">
        <v>30</v>
      </c>
      <c r="J10601" s="121" t="s">
        <v>87</v>
      </c>
      <c r="K10601" s="121" t="s">
        <v>65</v>
      </c>
      <c r="L10601" s="131" t="s">
        <v>32</v>
      </c>
      <c r="M10601" s="120" t="s">
        <v>78</v>
      </c>
    </row>
    <row r="10602" spans="1:25">
      <c r="A10602" s="116">
        <v>10602</v>
      </c>
      <c r="B10602" s="129">
        <v>44480</v>
      </c>
      <c r="D10602" s="120" t="s">
        <v>580</v>
      </c>
      <c r="E10602" s="120" t="s">
        <v>23698</v>
      </c>
      <c r="F10602" s="209" t="s">
        <v>3363</v>
      </c>
      <c r="G10602" s="119" t="s">
        <v>3387</v>
      </c>
      <c r="H10602" s="121" t="s">
        <v>1173</v>
      </c>
      <c r="I10602" s="121" t="s">
        <v>42</v>
      </c>
      <c r="J10602" s="121" t="s">
        <v>72</v>
      </c>
      <c r="K10602" s="121" t="s">
        <v>65</v>
      </c>
      <c r="L10602" s="157" t="s">
        <v>32</v>
      </c>
      <c r="M10602" s="120" t="s">
        <v>78</v>
      </c>
    </row>
    <row r="10603" spans="1:25" ht="27.6">
      <c r="A10603" s="116">
        <v>10603</v>
      </c>
      <c r="B10603" s="129">
        <v>44433</v>
      </c>
      <c r="C10603" s="118">
        <f t="shared" ref="C10603:C10625" si="492">IF(B10603&lt;&gt;0,MONTH(B10603),0)</f>
        <v>8</v>
      </c>
      <c r="D10603" s="120" t="s">
        <v>25</v>
      </c>
      <c r="E10603" s="120" t="s">
        <v>23699</v>
      </c>
      <c r="F10603" s="209" t="s">
        <v>23700</v>
      </c>
      <c r="G10603" s="119" t="s">
        <v>23701</v>
      </c>
      <c r="H10603" s="121" t="s">
        <v>1173</v>
      </c>
      <c r="I10603" s="119" t="s">
        <v>30</v>
      </c>
      <c r="J10603" s="121" t="s">
        <v>529</v>
      </c>
      <c r="K10603" s="121" t="s">
        <v>65</v>
      </c>
      <c r="L10603" s="131" t="s">
        <v>32</v>
      </c>
      <c r="M10603" s="120" t="s">
        <v>33</v>
      </c>
      <c r="N10603" s="131">
        <v>44441</v>
      </c>
      <c r="O10603" s="131">
        <v>44441</v>
      </c>
    </row>
    <row r="10604" spans="1:25">
      <c r="A10604" s="116">
        <v>10604</v>
      </c>
      <c r="B10604" s="129">
        <v>44433</v>
      </c>
      <c r="C10604" s="118">
        <f t="shared" si="492"/>
        <v>8</v>
      </c>
      <c r="D10604" s="119" t="s">
        <v>25</v>
      </c>
      <c r="E10604" s="120" t="s">
        <v>23702</v>
      </c>
      <c r="F10604" s="209" t="s">
        <v>23703</v>
      </c>
      <c r="G10604" s="119" t="s">
        <v>23704</v>
      </c>
      <c r="H10604" s="121" t="s">
        <v>86</v>
      </c>
      <c r="I10604" s="119" t="s">
        <v>42</v>
      </c>
      <c r="J10604" s="121" t="s">
        <v>91</v>
      </c>
      <c r="K10604" s="121" t="s">
        <v>65</v>
      </c>
      <c r="L10604" s="131" t="s">
        <v>32</v>
      </c>
      <c r="M10604" s="120" t="s">
        <v>78</v>
      </c>
    </row>
    <row r="10605" spans="1:25">
      <c r="A10605" s="116">
        <v>10605</v>
      </c>
      <c r="B10605" s="129">
        <v>44433</v>
      </c>
      <c r="C10605" s="118">
        <f t="shared" si="492"/>
        <v>8</v>
      </c>
      <c r="D10605" s="119" t="s">
        <v>25</v>
      </c>
      <c r="E10605" s="120" t="s">
        <v>23705</v>
      </c>
      <c r="F10605" s="209" t="s">
        <v>23706</v>
      </c>
      <c r="G10605" s="119" t="s">
        <v>23707</v>
      </c>
      <c r="H10605" s="121" t="s">
        <v>41</v>
      </c>
      <c r="I10605" s="121" t="s">
        <v>42</v>
      </c>
      <c r="J10605" s="119" t="s">
        <v>72</v>
      </c>
      <c r="K10605" s="121" t="s">
        <v>65</v>
      </c>
      <c r="L10605" s="131" t="s">
        <v>32</v>
      </c>
      <c r="M10605" s="120" t="s">
        <v>78</v>
      </c>
    </row>
    <row r="10606" spans="1:25">
      <c r="A10606" s="116">
        <v>10606</v>
      </c>
      <c r="B10606" s="129">
        <v>44433</v>
      </c>
      <c r="C10606" s="118">
        <f t="shared" si="492"/>
        <v>8</v>
      </c>
      <c r="D10606" s="119" t="s">
        <v>25</v>
      </c>
      <c r="E10606" s="120" t="s">
        <v>23708</v>
      </c>
      <c r="F10606" s="209" t="s">
        <v>1449</v>
      </c>
      <c r="G10606" s="119" t="s">
        <v>23709</v>
      </c>
      <c r="H10606" s="121" t="s">
        <v>1173</v>
      </c>
      <c r="I10606" s="119" t="s">
        <v>30</v>
      </c>
      <c r="J10606" s="121" t="s">
        <v>77</v>
      </c>
      <c r="K10606" s="121" t="s">
        <v>65</v>
      </c>
      <c r="L10606" s="131" t="s">
        <v>32</v>
      </c>
      <c r="M10606" s="120" t="s">
        <v>78</v>
      </c>
    </row>
    <row r="10607" spans="1:25">
      <c r="A10607" s="116">
        <v>10607</v>
      </c>
      <c r="B10607" s="129">
        <v>44433</v>
      </c>
      <c r="C10607" s="118">
        <f t="shared" si="492"/>
        <v>8</v>
      </c>
      <c r="D10607" s="120" t="s">
        <v>25</v>
      </c>
      <c r="E10607" s="120" t="s">
        <v>23710</v>
      </c>
      <c r="F10607" s="209" t="s">
        <v>20075</v>
      </c>
      <c r="G10607" s="119" t="s">
        <v>16362</v>
      </c>
      <c r="H10607" s="121" t="s">
        <v>41</v>
      </c>
      <c r="I10607" s="121" t="s">
        <v>30</v>
      </c>
      <c r="J10607" s="121" t="s">
        <v>87</v>
      </c>
      <c r="K10607" s="121" t="s">
        <v>65</v>
      </c>
      <c r="L10607" s="131" t="s">
        <v>32</v>
      </c>
      <c r="M10607" s="120" t="s">
        <v>33</v>
      </c>
      <c r="N10607" s="131">
        <v>44435</v>
      </c>
      <c r="O10607" s="131">
        <v>44449</v>
      </c>
      <c r="R10607" s="118">
        <f ca="1">TODAY()-N10607</f>
        <v>243</v>
      </c>
      <c r="Y10607" s="116" t="s">
        <v>20161</v>
      </c>
    </row>
    <row r="10608" spans="1:25">
      <c r="A10608" s="116">
        <v>10608</v>
      </c>
      <c r="B10608" s="129">
        <v>44433</v>
      </c>
      <c r="C10608" s="118">
        <f t="shared" si="492"/>
        <v>8</v>
      </c>
      <c r="D10608" s="119" t="s">
        <v>25</v>
      </c>
      <c r="E10608" s="120" t="s">
        <v>23711</v>
      </c>
      <c r="F10608" s="209" t="s">
        <v>23712</v>
      </c>
      <c r="G10608" s="119" t="s">
        <v>23713</v>
      </c>
      <c r="H10608" s="121" t="s">
        <v>140</v>
      </c>
      <c r="I10608" s="121" t="s">
        <v>30</v>
      </c>
      <c r="J10608" s="121" t="s">
        <v>8096</v>
      </c>
      <c r="K10608" s="121" t="s">
        <v>65</v>
      </c>
      <c r="L10608" s="131" t="s">
        <v>32</v>
      </c>
      <c r="M10608" s="120" t="s">
        <v>78</v>
      </c>
    </row>
    <row r="10609" spans="1:19">
      <c r="A10609" s="116">
        <v>10609</v>
      </c>
      <c r="B10609" s="129">
        <v>44434</v>
      </c>
      <c r="C10609" s="118">
        <f t="shared" si="492"/>
        <v>8</v>
      </c>
      <c r="D10609" s="120" t="s">
        <v>252</v>
      </c>
      <c r="E10609" s="120" t="s">
        <v>23714</v>
      </c>
      <c r="F10609" s="209" t="s">
        <v>23715</v>
      </c>
      <c r="G10609" s="119" t="s">
        <v>23716</v>
      </c>
      <c r="H10609" s="121" t="s">
        <v>1173</v>
      </c>
      <c r="I10609" s="119" t="s">
        <v>42</v>
      </c>
      <c r="J10609" s="121" t="s">
        <v>91</v>
      </c>
      <c r="K10609" s="121" t="s">
        <v>584</v>
      </c>
      <c r="L10609" s="131" t="s">
        <v>32</v>
      </c>
      <c r="M10609" s="120" t="s">
        <v>78</v>
      </c>
    </row>
    <row r="10610" spans="1:19">
      <c r="A10610" s="116">
        <v>10610</v>
      </c>
      <c r="B10610" s="129">
        <v>44434</v>
      </c>
      <c r="C10610" s="118">
        <f t="shared" si="492"/>
        <v>8</v>
      </c>
      <c r="D10610" s="120" t="s">
        <v>252</v>
      </c>
      <c r="E10610" s="120" t="s">
        <v>23717</v>
      </c>
      <c r="F10610" s="209" t="s">
        <v>2223</v>
      </c>
      <c r="G10610" s="119" t="s">
        <v>23718</v>
      </c>
      <c r="H10610" s="121" t="s">
        <v>1173</v>
      </c>
      <c r="I10610" s="119" t="s">
        <v>30</v>
      </c>
      <c r="J10610" s="121" t="s">
        <v>87</v>
      </c>
      <c r="K10610" s="121" t="s">
        <v>584</v>
      </c>
      <c r="L10610" s="131" t="s">
        <v>32</v>
      </c>
      <c r="M10610" s="120" t="s">
        <v>78</v>
      </c>
    </row>
    <row r="10611" spans="1:19">
      <c r="A10611" s="116">
        <v>10611</v>
      </c>
      <c r="B10611" s="129">
        <v>44434</v>
      </c>
      <c r="C10611" s="118">
        <f t="shared" si="492"/>
        <v>8</v>
      </c>
      <c r="D10611" s="120" t="s">
        <v>252</v>
      </c>
      <c r="E10611" s="120" t="s">
        <v>23719</v>
      </c>
      <c r="F10611" s="209" t="s">
        <v>23720</v>
      </c>
      <c r="G10611" s="119" t="s">
        <v>23721</v>
      </c>
      <c r="H10611" s="121" t="s">
        <v>97</v>
      </c>
      <c r="I10611" s="121" t="s">
        <v>42</v>
      </c>
      <c r="J10611" s="121" t="s">
        <v>3146</v>
      </c>
      <c r="K10611" s="121" t="s">
        <v>584</v>
      </c>
      <c r="L10611" s="131" t="s">
        <v>32</v>
      </c>
      <c r="M10611" s="120" t="s">
        <v>78</v>
      </c>
    </row>
    <row r="10612" spans="1:19">
      <c r="A10612" s="116">
        <v>10612</v>
      </c>
      <c r="B10612" s="129">
        <v>44434</v>
      </c>
      <c r="C10612" s="118">
        <f t="shared" si="492"/>
        <v>8</v>
      </c>
      <c r="D10612" s="120" t="s">
        <v>252</v>
      </c>
      <c r="E10612" s="120" t="s">
        <v>23722</v>
      </c>
      <c r="F10612" s="209" t="s">
        <v>2932</v>
      </c>
      <c r="G10612" s="119" t="s">
        <v>23723</v>
      </c>
      <c r="H10612" s="121" t="s">
        <v>1173</v>
      </c>
      <c r="I10612" s="119" t="s">
        <v>30</v>
      </c>
      <c r="J10612" s="121" t="s">
        <v>87</v>
      </c>
      <c r="K10612" s="121" t="s">
        <v>584</v>
      </c>
      <c r="L10612" s="131" t="s">
        <v>32</v>
      </c>
      <c r="M10612" s="120" t="s">
        <v>78</v>
      </c>
    </row>
    <row r="10613" spans="1:19">
      <c r="A10613" s="116">
        <v>10613</v>
      </c>
      <c r="B10613" s="129">
        <v>44434</v>
      </c>
      <c r="C10613" s="118">
        <f t="shared" si="492"/>
        <v>8</v>
      </c>
      <c r="D10613" s="120" t="s">
        <v>252</v>
      </c>
      <c r="E10613" s="120" t="s">
        <v>23724</v>
      </c>
      <c r="F10613" s="209" t="s">
        <v>23725</v>
      </c>
      <c r="G10613" s="119" t="s">
        <v>23726</v>
      </c>
      <c r="H10613" s="121" t="s">
        <v>29</v>
      </c>
      <c r="I10613" s="121" t="s">
        <v>42</v>
      </c>
      <c r="J10613" s="121" t="s">
        <v>72</v>
      </c>
      <c r="K10613" s="121" t="s">
        <v>584</v>
      </c>
      <c r="L10613" s="131" t="s">
        <v>32</v>
      </c>
      <c r="M10613" s="120" t="s">
        <v>78</v>
      </c>
    </row>
    <row r="10614" spans="1:19">
      <c r="A10614" s="116">
        <v>10614</v>
      </c>
      <c r="B10614" s="129">
        <v>44434</v>
      </c>
      <c r="C10614" s="118">
        <f t="shared" si="492"/>
        <v>8</v>
      </c>
      <c r="D10614" s="120" t="s">
        <v>252</v>
      </c>
      <c r="E10614" s="120" t="s">
        <v>23727</v>
      </c>
      <c r="F10614" s="209" t="s">
        <v>579</v>
      </c>
      <c r="G10614" s="119" t="s">
        <v>23728</v>
      </c>
      <c r="H10614" s="121" t="s">
        <v>177</v>
      </c>
      <c r="I10614" s="121" t="s">
        <v>30</v>
      </c>
      <c r="J10614" s="121" t="s">
        <v>6396</v>
      </c>
      <c r="K10614" s="121" t="s">
        <v>584</v>
      </c>
      <c r="L10614" s="131" t="s">
        <v>32</v>
      </c>
      <c r="M10614" s="120" t="s">
        <v>78</v>
      </c>
    </row>
    <row r="10615" spans="1:19">
      <c r="A10615" s="116">
        <v>10615</v>
      </c>
      <c r="B10615" s="129">
        <v>44601</v>
      </c>
      <c r="C10615" s="118">
        <f t="shared" si="492"/>
        <v>2</v>
      </c>
      <c r="D10615" s="120" t="s">
        <v>252</v>
      </c>
      <c r="E10615" s="120" t="s">
        <v>23729</v>
      </c>
      <c r="F10615" s="209" t="s">
        <v>579</v>
      </c>
      <c r="G10615" s="119" t="s">
        <v>23730</v>
      </c>
      <c r="H10615" s="121" t="s">
        <v>140</v>
      </c>
      <c r="I10615" s="119" t="s">
        <v>30</v>
      </c>
      <c r="J10615" s="121" t="s">
        <v>87</v>
      </c>
      <c r="K10615" s="121" t="s">
        <v>40503</v>
      </c>
      <c r="L10615" s="131" t="s">
        <v>32</v>
      </c>
      <c r="M10615" s="120" t="s">
        <v>78</v>
      </c>
    </row>
    <row r="10616" spans="1:19">
      <c r="A10616" s="116">
        <v>10616</v>
      </c>
      <c r="B10616" s="129">
        <v>44434</v>
      </c>
      <c r="C10616" s="118">
        <f t="shared" si="492"/>
        <v>8</v>
      </c>
      <c r="D10616" s="120" t="s">
        <v>252</v>
      </c>
      <c r="E10616" s="120" t="s">
        <v>23731</v>
      </c>
      <c r="F10616" s="209" t="s">
        <v>23732</v>
      </c>
      <c r="G10616" s="119" t="s">
        <v>506</v>
      </c>
      <c r="H10616" s="121" t="s">
        <v>140</v>
      </c>
      <c r="I10616" s="121" t="s">
        <v>196</v>
      </c>
      <c r="J10616" s="121" t="s">
        <v>196</v>
      </c>
      <c r="K10616" s="121" t="s">
        <v>584</v>
      </c>
      <c r="L10616" s="131" t="s">
        <v>32</v>
      </c>
      <c r="M10616" s="120" t="s">
        <v>78</v>
      </c>
    </row>
    <row r="10617" spans="1:19">
      <c r="A10617" s="116">
        <v>10617</v>
      </c>
      <c r="B10617" s="129">
        <v>44434</v>
      </c>
      <c r="C10617" s="118">
        <f t="shared" si="492"/>
        <v>8</v>
      </c>
      <c r="D10617" s="120" t="s">
        <v>252</v>
      </c>
      <c r="E10617" s="120" t="s">
        <v>23733</v>
      </c>
      <c r="F10617" s="209" t="s">
        <v>579</v>
      </c>
      <c r="G10617" s="119" t="s">
        <v>23734</v>
      </c>
      <c r="H10617" s="121" t="s">
        <v>1173</v>
      </c>
      <c r="I10617" s="119" t="s">
        <v>30</v>
      </c>
      <c r="J10617" s="121" t="s">
        <v>77</v>
      </c>
      <c r="K10617" s="121" t="s">
        <v>584</v>
      </c>
      <c r="L10617" s="131" t="s">
        <v>32</v>
      </c>
      <c r="M10617" s="120" t="s">
        <v>78</v>
      </c>
    </row>
    <row r="10618" spans="1:19">
      <c r="A10618" s="116">
        <v>10618</v>
      </c>
      <c r="B10618" s="129">
        <v>44434</v>
      </c>
      <c r="C10618" s="118">
        <f t="shared" si="492"/>
        <v>8</v>
      </c>
      <c r="D10618" s="120" t="s">
        <v>252</v>
      </c>
      <c r="E10618" s="120" t="s">
        <v>23735</v>
      </c>
      <c r="F10618" s="209" t="s">
        <v>23736</v>
      </c>
      <c r="G10618" s="119" t="s">
        <v>6583</v>
      </c>
      <c r="H10618" s="121" t="s">
        <v>29</v>
      </c>
      <c r="I10618" s="121" t="s">
        <v>42</v>
      </c>
      <c r="J10618" s="121" t="s">
        <v>549</v>
      </c>
      <c r="K10618" s="121" t="s">
        <v>584</v>
      </c>
      <c r="L10618" s="131" t="s">
        <v>32</v>
      </c>
      <c r="M10618" s="120" t="s">
        <v>78</v>
      </c>
    </row>
    <row r="10619" spans="1:19">
      <c r="A10619" s="116">
        <v>10619</v>
      </c>
      <c r="B10619" s="129">
        <v>44434</v>
      </c>
      <c r="C10619" s="118">
        <f t="shared" si="492"/>
        <v>8</v>
      </c>
      <c r="D10619" s="120" t="s">
        <v>252</v>
      </c>
      <c r="E10619" s="120" t="s">
        <v>23737</v>
      </c>
      <c r="F10619" s="209" t="s">
        <v>21117</v>
      </c>
      <c r="G10619" s="119" t="s">
        <v>23738</v>
      </c>
      <c r="H10619" s="121" t="s">
        <v>140</v>
      </c>
      <c r="I10619" s="121" t="s">
        <v>30</v>
      </c>
      <c r="J10619" s="121" t="s">
        <v>7216</v>
      </c>
      <c r="K10619" s="121" t="s">
        <v>584</v>
      </c>
      <c r="L10619" s="131" t="s">
        <v>32</v>
      </c>
      <c r="M10619" s="120" t="s">
        <v>78</v>
      </c>
    </row>
    <row r="10620" spans="1:19">
      <c r="A10620" s="116">
        <v>10620</v>
      </c>
      <c r="B10620" s="129">
        <v>44434</v>
      </c>
      <c r="C10620" s="118">
        <f t="shared" si="492"/>
        <v>8</v>
      </c>
      <c r="D10620" s="120" t="s">
        <v>252</v>
      </c>
      <c r="E10620" s="120" t="s">
        <v>23739</v>
      </c>
      <c r="F10620" s="209" t="s">
        <v>579</v>
      </c>
      <c r="G10620" s="119" t="s">
        <v>19681</v>
      </c>
      <c r="H10620" s="121" t="s">
        <v>1173</v>
      </c>
      <c r="I10620" s="121" t="s">
        <v>30</v>
      </c>
      <c r="J10620" s="121" t="s">
        <v>77</v>
      </c>
      <c r="K10620" s="121" t="s">
        <v>584</v>
      </c>
      <c r="L10620" s="131" t="s">
        <v>32</v>
      </c>
      <c r="M10620" s="120" t="s">
        <v>78</v>
      </c>
    </row>
    <row r="10621" spans="1:19">
      <c r="A10621" s="116">
        <v>10621</v>
      </c>
      <c r="B10621" s="129">
        <v>44434</v>
      </c>
      <c r="C10621" s="118">
        <f t="shared" si="492"/>
        <v>8</v>
      </c>
      <c r="D10621" s="120" t="s">
        <v>252</v>
      </c>
      <c r="E10621" s="120" t="s">
        <v>23740</v>
      </c>
      <c r="F10621" s="209" t="s">
        <v>23741</v>
      </c>
      <c r="G10621" s="119" t="s">
        <v>23742</v>
      </c>
      <c r="H10621" s="121" t="s">
        <v>1173</v>
      </c>
      <c r="I10621" s="121" t="s">
        <v>30</v>
      </c>
      <c r="J10621" s="121" t="s">
        <v>435</v>
      </c>
      <c r="K10621" s="121" t="s">
        <v>584</v>
      </c>
      <c r="L10621" s="131" t="s">
        <v>32</v>
      </c>
      <c r="M10621" s="120" t="s">
        <v>78</v>
      </c>
    </row>
    <row r="10622" spans="1:19">
      <c r="A10622" s="116">
        <v>10622</v>
      </c>
      <c r="B10622" s="129">
        <v>44434</v>
      </c>
      <c r="C10622" s="118">
        <f t="shared" si="492"/>
        <v>8</v>
      </c>
      <c r="D10622" s="120" t="s">
        <v>252</v>
      </c>
      <c r="E10622" s="120" t="s">
        <v>23743</v>
      </c>
      <c r="F10622" s="209" t="s">
        <v>23744</v>
      </c>
      <c r="G10622" s="119" t="s">
        <v>11349</v>
      </c>
      <c r="H10622" s="121" t="s">
        <v>140</v>
      </c>
      <c r="I10622" s="119" t="s">
        <v>30</v>
      </c>
      <c r="J10622" s="121" t="s">
        <v>1540</v>
      </c>
      <c r="K10622" s="121" t="s">
        <v>584</v>
      </c>
      <c r="L10622" s="131" t="s">
        <v>32</v>
      </c>
      <c r="M10622" s="120" t="s">
        <v>78</v>
      </c>
    </row>
    <row r="10623" spans="1:19">
      <c r="A10623" s="116">
        <v>10623</v>
      </c>
      <c r="B10623" s="129">
        <v>44434</v>
      </c>
      <c r="C10623" s="118">
        <f t="shared" si="492"/>
        <v>8</v>
      </c>
      <c r="D10623" s="120" t="s">
        <v>252</v>
      </c>
      <c r="E10623" s="120" t="s">
        <v>23745</v>
      </c>
      <c r="F10623" s="209" t="s">
        <v>1259</v>
      </c>
      <c r="G10623" s="119" t="s">
        <v>23746</v>
      </c>
      <c r="H10623" s="121" t="s">
        <v>53</v>
      </c>
      <c r="I10623" s="121" t="s">
        <v>30</v>
      </c>
      <c r="J10623" s="121" t="s">
        <v>435</v>
      </c>
      <c r="K10623" s="121" t="s">
        <v>584</v>
      </c>
      <c r="L10623" s="131" t="s">
        <v>32</v>
      </c>
      <c r="M10623" s="120" t="s">
        <v>78</v>
      </c>
    </row>
    <row r="10624" spans="1:19">
      <c r="A10624" s="116">
        <v>10624</v>
      </c>
      <c r="B10624" s="129">
        <v>44434</v>
      </c>
      <c r="C10624" s="118">
        <f t="shared" si="492"/>
        <v>8</v>
      </c>
      <c r="D10624" s="120" t="s">
        <v>25</v>
      </c>
      <c r="E10624" s="120" t="s">
        <v>23747</v>
      </c>
      <c r="F10624" s="209" t="s">
        <v>23748</v>
      </c>
      <c r="G10624" s="119" t="s">
        <v>23749</v>
      </c>
      <c r="H10624" s="121" t="s">
        <v>48</v>
      </c>
      <c r="I10624" s="121" t="s">
        <v>30</v>
      </c>
      <c r="J10624" s="121" t="s">
        <v>1540</v>
      </c>
      <c r="K10624" s="121" t="s">
        <v>65</v>
      </c>
      <c r="L10624" s="131" t="s">
        <v>32</v>
      </c>
      <c r="M10624" s="120" t="s">
        <v>33</v>
      </c>
      <c r="N10624" s="131">
        <v>44441</v>
      </c>
      <c r="O10624" s="131">
        <v>44441</v>
      </c>
      <c r="S10624" s="120" t="s">
        <v>34</v>
      </c>
    </row>
    <row r="10625" spans="1:20">
      <c r="A10625" s="116">
        <v>10625</v>
      </c>
      <c r="B10625" s="129">
        <v>44434</v>
      </c>
      <c r="C10625" s="118">
        <f t="shared" si="492"/>
        <v>8</v>
      </c>
      <c r="D10625" s="120" t="s">
        <v>25</v>
      </c>
      <c r="E10625" s="120" t="s">
        <v>23750</v>
      </c>
      <c r="F10625" s="209" t="s">
        <v>235</v>
      </c>
      <c r="G10625" s="119" t="s">
        <v>23751</v>
      </c>
      <c r="H10625" s="121" t="s">
        <v>48</v>
      </c>
      <c r="I10625" s="121" t="s">
        <v>42</v>
      </c>
      <c r="J10625" s="121" t="s">
        <v>646</v>
      </c>
      <c r="K10625" s="121" t="s">
        <v>65</v>
      </c>
      <c r="L10625" s="131" t="s">
        <v>32</v>
      </c>
      <c r="M10625" s="120" t="s">
        <v>33</v>
      </c>
      <c r="N10625" s="131">
        <v>44447</v>
      </c>
      <c r="O10625" s="131">
        <v>44447</v>
      </c>
    </row>
    <row r="10626" spans="1:20">
      <c r="A10626" s="116">
        <v>10626</v>
      </c>
      <c r="B10626" s="129">
        <v>44480</v>
      </c>
      <c r="D10626" s="120" t="s">
        <v>580</v>
      </c>
      <c r="E10626" s="120" t="s">
        <v>23752</v>
      </c>
      <c r="F10626" s="209" t="s">
        <v>11880</v>
      </c>
      <c r="G10626" s="119" t="s">
        <v>14732</v>
      </c>
      <c r="H10626" s="121" t="s">
        <v>192</v>
      </c>
      <c r="I10626" s="119" t="s">
        <v>42</v>
      </c>
      <c r="J10626" s="121" t="s">
        <v>82</v>
      </c>
      <c r="K10626" s="121" t="s">
        <v>65</v>
      </c>
      <c r="L10626" s="157" t="s">
        <v>32</v>
      </c>
      <c r="M10626" s="120" t="s">
        <v>78</v>
      </c>
    </row>
    <row r="10627" spans="1:20" ht="27.6">
      <c r="A10627" s="116">
        <v>10627</v>
      </c>
      <c r="B10627" s="129">
        <v>44480</v>
      </c>
      <c r="D10627" s="120" t="s">
        <v>580</v>
      </c>
      <c r="E10627" s="120" t="s">
        <v>23753</v>
      </c>
      <c r="F10627" s="209" t="s">
        <v>23754</v>
      </c>
      <c r="G10627" s="119" t="s">
        <v>3163</v>
      </c>
      <c r="H10627" s="121" t="s">
        <v>192</v>
      </c>
      <c r="I10627" s="119" t="s">
        <v>30</v>
      </c>
      <c r="J10627" s="121" t="s">
        <v>77</v>
      </c>
      <c r="K10627" s="121" t="s">
        <v>65</v>
      </c>
      <c r="L10627" s="157" t="s">
        <v>32</v>
      </c>
      <c r="M10627" s="120" t="s">
        <v>78</v>
      </c>
    </row>
    <row r="10628" spans="1:20">
      <c r="A10628" s="116">
        <v>10628</v>
      </c>
      <c r="B10628" s="129">
        <v>44435</v>
      </c>
      <c r="C10628" s="118">
        <f>IF(B10628&lt;&gt;0,MONTH(B10628),0)</f>
        <v>8</v>
      </c>
      <c r="D10628" s="120" t="s">
        <v>252</v>
      </c>
      <c r="E10628" s="120" t="s">
        <v>23755</v>
      </c>
      <c r="F10628" s="209" t="s">
        <v>12903</v>
      </c>
      <c r="G10628" s="119" t="s">
        <v>23756</v>
      </c>
      <c r="H10628" s="121" t="s">
        <v>344</v>
      </c>
      <c r="I10628" s="119" t="s">
        <v>30</v>
      </c>
      <c r="J10628" s="121" t="s">
        <v>7091</v>
      </c>
      <c r="K10628" s="121" t="s">
        <v>584</v>
      </c>
      <c r="L10628" s="131" t="s">
        <v>32</v>
      </c>
      <c r="M10628" s="120" t="s">
        <v>78</v>
      </c>
    </row>
    <row r="10629" spans="1:20">
      <c r="A10629" s="116">
        <v>10629</v>
      </c>
      <c r="B10629" s="129">
        <v>44480</v>
      </c>
      <c r="D10629" s="120" t="s">
        <v>580</v>
      </c>
      <c r="E10629" s="120" t="s">
        <v>23757</v>
      </c>
      <c r="F10629" s="209" t="s">
        <v>23758</v>
      </c>
      <c r="G10629" s="119" t="s">
        <v>23759</v>
      </c>
      <c r="H10629" s="121" t="s">
        <v>192</v>
      </c>
      <c r="I10629" s="121" t="s">
        <v>30</v>
      </c>
      <c r="J10629" s="121" t="s">
        <v>87</v>
      </c>
      <c r="K10629" s="121" t="s">
        <v>65</v>
      </c>
      <c r="L10629" s="157" t="s">
        <v>32</v>
      </c>
      <c r="M10629" s="120" t="s">
        <v>78</v>
      </c>
    </row>
    <row r="10630" spans="1:20">
      <c r="A10630" s="116">
        <v>10630</v>
      </c>
      <c r="B10630" s="129">
        <v>44480</v>
      </c>
      <c r="D10630" s="120" t="s">
        <v>580</v>
      </c>
      <c r="E10630" s="120" t="s">
        <v>23760</v>
      </c>
      <c r="F10630" s="209" t="s">
        <v>783</v>
      </c>
      <c r="G10630" s="119" t="s">
        <v>23761</v>
      </c>
      <c r="H10630" s="121" t="s">
        <v>118</v>
      </c>
      <c r="I10630" s="121" t="s">
        <v>42</v>
      </c>
      <c r="J10630" s="121" t="s">
        <v>72</v>
      </c>
      <c r="K10630" s="121" t="s">
        <v>65</v>
      </c>
      <c r="L10630" s="157" t="s">
        <v>32</v>
      </c>
      <c r="M10630" s="120" t="s">
        <v>78</v>
      </c>
    </row>
    <row r="10631" spans="1:20">
      <c r="A10631" s="116">
        <v>10631</v>
      </c>
      <c r="B10631" s="129">
        <v>44435</v>
      </c>
      <c r="C10631" s="118">
        <f>IF(B10631&lt;&gt;0,MONTH(B10631),0)</f>
        <v>8</v>
      </c>
      <c r="D10631" s="120" t="s">
        <v>252</v>
      </c>
      <c r="E10631" s="120" t="s">
        <v>23762</v>
      </c>
      <c r="F10631" s="209" t="s">
        <v>7254</v>
      </c>
      <c r="G10631" s="119" t="s">
        <v>23763</v>
      </c>
      <c r="H10631" s="121" t="s">
        <v>29</v>
      </c>
      <c r="I10631" s="121" t="s">
        <v>30</v>
      </c>
      <c r="J10631" s="121" t="s">
        <v>7091</v>
      </c>
      <c r="K10631" s="121" t="s">
        <v>584</v>
      </c>
      <c r="L10631" s="131" t="s">
        <v>32</v>
      </c>
      <c r="M10631" s="120" t="s">
        <v>78</v>
      </c>
    </row>
    <row r="10632" spans="1:20">
      <c r="A10632" s="116">
        <v>10632</v>
      </c>
      <c r="B10632" s="129">
        <v>44480</v>
      </c>
      <c r="D10632" s="120" t="s">
        <v>580</v>
      </c>
      <c r="E10632" s="120" t="s">
        <v>23764</v>
      </c>
      <c r="F10632" s="209" t="s">
        <v>23765</v>
      </c>
      <c r="G10632" s="119" t="s">
        <v>23766</v>
      </c>
      <c r="H10632" s="121" t="s">
        <v>53</v>
      </c>
      <c r="I10632" s="121" t="s">
        <v>30</v>
      </c>
      <c r="J10632" s="121" t="s">
        <v>5018</v>
      </c>
      <c r="K10632" s="121" t="s">
        <v>40503</v>
      </c>
      <c r="L10632" s="157" t="s">
        <v>32</v>
      </c>
      <c r="M10632" s="120" t="s">
        <v>184</v>
      </c>
      <c r="N10632" s="131">
        <v>44480</v>
      </c>
      <c r="O10632" s="131">
        <v>44540</v>
      </c>
      <c r="S10632" s="120" t="s">
        <v>237</v>
      </c>
      <c r="T10632" s="126">
        <v>44480</v>
      </c>
    </row>
    <row r="10633" spans="1:20">
      <c r="A10633" s="116">
        <v>10633</v>
      </c>
      <c r="B10633" s="129">
        <v>44480</v>
      </c>
      <c r="D10633" s="120" t="s">
        <v>580</v>
      </c>
      <c r="E10633" s="120" t="s">
        <v>23767</v>
      </c>
      <c r="F10633" s="209" t="s">
        <v>23768</v>
      </c>
      <c r="G10633" s="119" t="s">
        <v>1033</v>
      </c>
      <c r="H10633" s="121" t="s">
        <v>1173</v>
      </c>
      <c r="I10633" s="119" t="s">
        <v>30</v>
      </c>
      <c r="J10633" s="121" t="s">
        <v>87</v>
      </c>
      <c r="K10633" s="121" t="s">
        <v>65</v>
      </c>
      <c r="L10633" s="157" t="s">
        <v>32</v>
      </c>
      <c r="M10633" s="120" t="s">
        <v>78</v>
      </c>
    </row>
    <row r="10634" spans="1:20" ht="27.6">
      <c r="A10634" s="116">
        <v>10634</v>
      </c>
      <c r="B10634" s="129">
        <v>44480</v>
      </c>
      <c r="D10634" s="120" t="s">
        <v>580</v>
      </c>
      <c r="E10634" s="120" t="s">
        <v>23769</v>
      </c>
      <c r="F10634" s="209" t="s">
        <v>23770</v>
      </c>
      <c r="G10634" s="119" t="s">
        <v>19223</v>
      </c>
      <c r="H10634" s="121" t="s">
        <v>192</v>
      </c>
      <c r="I10634" s="121" t="s">
        <v>30</v>
      </c>
      <c r="J10634" s="121" t="s">
        <v>3886</v>
      </c>
      <c r="K10634" s="121" t="s">
        <v>584</v>
      </c>
      <c r="L10634" s="157" t="s">
        <v>32</v>
      </c>
      <c r="M10634" s="120" t="s">
        <v>78</v>
      </c>
    </row>
    <row r="10635" spans="1:20">
      <c r="A10635" s="116">
        <v>10635</v>
      </c>
      <c r="B10635" s="129">
        <v>44435</v>
      </c>
      <c r="C10635" s="118">
        <f>IF(B10635&lt;&gt;0,MONTH(B10635),0)</f>
        <v>8</v>
      </c>
      <c r="D10635" s="120" t="s">
        <v>252</v>
      </c>
      <c r="E10635" s="120" t="s">
        <v>23771</v>
      </c>
      <c r="F10635" s="209" t="s">
        <v>23772</v>
      </c>
      <c r="G10635" s="119" t="s">
        <v>23773</v>
      </c>
      <c r="H10635" s="121" t="s">
        <v>53</v>
      </c>
      <c r="I10635" s="121" t="s">
        <v>196</v>
      </c>
      <c r="J10635" s="121" t="s">
        <v>196</v>
      </c>
      <c r="K10635" s="121" t="s">
        <v>584</v>
      </c>
      <c r="L10635" s="131" t="s">
        <v>32</v>
      </c>
      <c r="M10635" s="120" t="s">
        <v>78</v>
      </c>
    </row>
    <row r="10636" spans="1:20" ht="27.6">
      <c r="A10636" s="116">
        <v>10636</v>
      </c>
      <c r="B10636" s="129">
        <v>44480</v>
      </c>
      <c r="D10636" s="120" t="s">
        <v>580</v>
      </c>
      <c r="E10636" s="120" t="s">
        <v>23774</v>
      </c>
      <c r="F10636" s="209" t="s">
        <v>23775</v>
      </c>
      <c r="G10636" s="119" t="s">
        <v>13649</v>
      </c>
      <c r="H10636" s="121" t="s">
        <v>160</v>
      </c>
      <c r="I10636" s="121" t="s">
        <v>30</v>
      </c>
      <c r="J10636" s="121" t="s">
        <v>529</v>
      </c>
      <c r="K10636" s="121" t="s">
        <v>584</v>
      </c>
      <c r="L10636" s="157" t="s">
        <v>32</v>
      </c>
      <c r="M10636" s="120" t="s">
        <v>78</v>
      </c>
    </row>
    <row r="10637" spans="1:20">
      <c r="A10637" s="116">
        <v>10637</v>
      </c>
      <c r="B10637" s="129">
        <v>44501</v>
      </c>
      <c r="D10637" s="120" t="s">
        <v>25</v>
      </c>
      <c r="E10637" s="120" t="s">
        <v>23776</v>
      </c>
      <c r="F10637" s="209" t="s">
        <v>23777</v>
      </c>
      <c r="G10637" s="119" t="s">
        <v>23778</v>
      </c>
      <c r="H10637" s="121" t="s">
        <v>97</v>
      </c>
      <c r="I10637" s="119" t="s">
        <v>30</v>
      </c>
      <c r="J10637" s="121" t="s">
        <v>87</v>
      </c>
      <c r="K10637" s="121" t="s">
        <v>65</v>
      </c>
      <c r="L10637" s="157" t="s">
        <v>19456</v>
      </c>
      <c r="M10637" s="120" t="s">
        <v>78</v>
      </c>
    </row>
    <row r="10638" spans="1:20">
      <c r="A10638" s="116">
        <v>10638</v>
      </c>
      <c r="B10638" s="129">
        <v>44501</v>
      </c>
      <c r="D10638" s="120" t="s">
        <v>25</v>
      </c>
      <c r="E10638" s="120" t="s">
        <v>23779</v>
      </c>
      <c r="F10638" s="209" t="s">
        <v>23780</v>
      </c>
      <c r="G10638" s="119" t="s">
        <v>7815</v>
      </c>
      <c r="H10638" s="121" t="s">
        <v>41</v>
      </c>
      <c r="I10638" s="119" t="s">
        <v>30</v>
      </c>
      <c r="J10638" s="121" t="s">
        <v>31</v>
      </c>
      <c r="K10638" s="121" t="s">
        <v>584</v>
      </c>
      <c r="L10638" s="157" t="s">
        <v>19456</v>
      </c>
      <c r="M10638" s="120" t="s">
        <v>78</v>
      </c>
    </row>
    <row r="10639" spans="1:20" ht="27.6">
      <c r="A10639" s="116">
        <v>10639</v>
      </c>
      <c r="B10639" s="129">
        <v>44435</v>
      </c>
      <c r="C10639" s="118">
        <f>IF(B10639&lt;&gt;0,MONTH(B10639),0)</f>
        <v>8</v>
      </c>
      <c r="D10639" s="120" t="s">
        <v>252</v>
      </c>
      <c r="E10639" s="120" t="s">
        <v>23781</v>
      </c>
      <c r="F10639" s="209" t="s">
        <v>23782</v>
      </c>
      <c r="G10639" s="119" t="s">
        <v>23783</v>
      </c>
      <c r="H10639" s="121" t="s">
        <v>53</v>
      </c>
      <c r="I10639" s="119" t="s">
        <v>30</v>
      </c>
      <c r="J10639" s="121" t="s">
        <v>838</v>
      </c>
      <c r="K10639" s="121" t="s">
        <v>584</v>
      </c>
      <c r="L10639" s="131" t="s">
        <v>32</v>
      </c>
      <c r="M10639" s="120" t="s">
        <v>78</v>
      </c>
    </row>
    <row r="10640" spans="1:20">
      <c r="A10640" s="116">
        <v>10640</v>
      </c>
      <c r="B10640" s="129">
        <v>44501</v>
      </c>
      <c r="D10640" s="120" t="s">
        <v>25</v>
      </c>
      <c r="E10640" s="120" t="s">
        <v>23784</v>
      </c>
      <c r="F10640" s="209" t="s">
        <v>23785</v>
      </c>
      <c r="G10640" s="119" t="s">
        <v>23786</v>
      </c>
      <c r="H10640" s="121" t="s">
        <v>41</v>
      </c>
      <c r="I10640" s="121" t="s">
        <v>30</v>
      </c>
      <c r="J10640" s="121" t="s">
        <v>529</v>
      </c>
      <c r="K10640" s="121" t="s">
        <v>584</v>
      </c>
      <c r="L10640" s="157" t="s">
        <v>19456</v>
      </c>
      <c r="M10640" s="120" t="s">
        <v>78</v>
      </c>
    </row>
    <row r="10641" spans="1:25">
      <c r="A10641" s="116">
        <v>10641</v>
      </c>
      <c r="B10641" s="129">
        <v>44435</v>
      </c>
      <c r="C10641" s="118">
        <f t="shared" ref="C10641:C10646" si="493">IF(B10641&lt;&gt;0,MONTH(B10641),0)</f>
        <v>8</v>
      </c>
      <c r="D10641" s="120" t="s">
        <v>252</v>
      </c>
      <c r="E10641" s="120" t="s">
        <v>23787</v>
      </c>
      <c r="F10641" s="209" t="s">
        <v>10081</v>
      </c>
      <c r="G10641" s="119" t="s">
        <v>23788</v>
      </c>
      <c r="H10641" s="121" t="s">
        <v>97</v>
      </c>
      <c r="I10641" s="119" t="s">
        <v>30</v>
      </c>
      <c r="J10641" s="121" t="s">
        <v>7216</v>
      </c>
      <c r="K10641" s="121" t="s">
        <v>584</v>
      </c>
      <c r="L10641" s="131" t="s">
        <v>32</v>
      </c>
      <c r="M10641" s="120" t="s">
        <v>78</v>
      </c>
    </row>
    <row r="10642" spans="1:25" ht="27.6">
      <c r="A10642" s="116">
        <v>10642</v>
      </c>
      <c r="B10642" s="129">
        <v>44435</v>
      </c>
      <c r="C10642" s="118">
        <f t="shared" si="493"/>
        <v>8</v>
      </c>
      <c r="D10642" s="120" t="s">
        <v>25</v>
      </c>
      <c r="E10642" s="120" t="s">
        <v>23789</v>
      </c>
      <c r="F10642" s="209" t="s">
        <v>23790</v>
      </c>
      <c r="G10642" s="119" t="s">
        <v>11916</v>
      </c>
      <c r="H10642" s="121" t="s">
        <v>86</v>
      </c>
      <c r="I10642" s="121" t="s">
        <v>30</v>
      </c>
      <c r="J10642" s="121" t="s">
        <v>3886</v>
      </c>
      <c r="K10642" s="121" t="s">
        <v>65</v>
      </c>
      <c r="L10642" s="131" t="s">
        <v>32</v>
      </c>
      <c r="M10642" s="120" t="s">
        <v>33</v>
      </c>
      <c r="N10642" s="131">
        <v>44435</v>
      </c>
      <c r="O10642" s="131">
        <v>44449</v>
      </c>
      <c r="R10642" s="118">
        <f ca="1">TODAY()-N10642</f>
        <v>243</v>
      </c>
      <c r="Y10642" s="116" t="s">
        <v>20161</v>
      </c>
    </row>
    <row r="10643" spans="1:25" ht="27.6">
      <c r="A10643" s="116">
        <v>10643</v>
      </c>
      <c r="B10643" s="129">
        <v>44435</v>
      </c>
      <c r="C10643" s="118">
        <f t="shared" si="493"/>
        <v>8</v>
      </c>
      <c r="D10643" s="119" t="s">
        <v>25</v>
      </c>
      <c r="E10643" s="120" t="s">
        <v>23791</v>
      </c>
      <c r="F10643" s="209" t="s">
        <v>23792</v>
      </c>
      <c r="G10643" s="119" t="s">
        <v>8939</v>
      </c>
      <c r="H10643" s="121" t="s">
        <v>1173</v>
      </c>
      <c r="I10643" s="119" t="s">
        <v>30</v>
      </c>
      <c r="J10643" s="121" t="s">
        <v>435</v>
      </c>
      <c r="K10643" s="121" t="s">
        <v>65</v>
      </c>
      <c r="L10643" s="131" t="s">
        <v>32</v>
      </c>
      <c r="M10643" s="120" t="s">
        <v>78</v>
      </c>
    </row>
    <row r="10644" spans="1:25">
      <c r="A10644" s="116">
        <v>10644</v>
      </c>
      <c r="B10644" s="129">
        <v>44435</v>
      </c>
      <c r="C10644" s="118">
        <f t="shared" si="493"/>
        <v>8</v>
      </c>
      <c r="D10644" s="119" t="s">
        <v>25</v>
      </c>
      <c r="E10644" s="120" t="s">
        <v>23793</v>
      </c>
      <c r="F10644" s="209" t="s">
        <v>3138</v>
      </c>
      <c r="G10644" s="119" t="s">
        <v>23794</v>
      </c>
      <c r="H10644" s="121" t="s">
        <v>41</v>
      </c>
      <c r="I10644" s="119" t="s">
        <v>30</v>
      </c>
      <c r="J10644" s="121" t="s">
        <v>77</v>
      </c>
      <c r="K10644" s="121" t="s">
        <v>65</v>
      </c>
      <c r="L10644" s="131" t="s">
        <v>32</v>
      </c>
      <c r="M10644" s="120" t="s">
        <v>78</v>
      </c>
    </row>
    <row r="10645" spans="1:25">
      <c r="A10645" s="116">
        <v>10645</v>
      </c>
      <c r="B10645" s="129">
        <v>44435</v>
      </c>
      <c r="C10645" s="118">
        <f t="shared" si="493"/>
        <v>8</v>
      </c>
      <c r="D10645" s="119" t="s">
        <v>25</v>
      </c>
      <c r="E10645" s="120" t="s">
        <v>23795</v>
      </c>
      <c r="F10645" s="209" t="s">
        <v>23796</v>
      </c>
      <c r="G10645" s="119" t="s">
        <v>6275</v>
      </c>
      <c r="H10645" s="121" t="s">
        <v>29</v>
      </c>
      <c r="I10645" s="121" t="s">
        <v>30</v>
      </c>
      <c r="J10645" s="121" t="s">
        <v>5018</v>
      </c>
      <c r="K10645" s="121" t="s">
        <v>65</v>
      </c>
      <c r="L10645" s="131" t="s">
        <v>32</v>
      </c>
      <c r="M10645" s="120" t="s">
        <v>78</v>
      </c>
    </row>
    <row r="10646" spans="1:25" ht="14.4">
      <c r="A10646" s="116">
        <v>10646</v>
      </c>
      <c r="B10646" s="129">
        <v>44435</v>
      </c>
      <c r="C10646" s="118">
        <f t="shared" si="493"/>
        <v>8</v>
      </c>
      <c r="D10646" s="119" t="s">
        <v>25</v>
      </c>
      <c r="E10646" t="s">
        <v>23797</v>
      </c>
      <c r="F10646" s="209" t="s">
        <v>2223</v>
      </c>
      <c r="G10646" s="119" t="s">
        <v>23798</v>
      </c>
      <c r="H10646" s="121" t="s">
        <v>41</v>
      </c>
      <c r="I10646" s="119" t="s">
        <v>196</v>
      </c>
      <c r="J10646" s="121" t="s">
        <v>196</v>
      </c>
      <c r="K10646" s="121" t="s">
        <v>65</v>
      </c>
      <c r="L10646" s="131" t="s">
        <v>32</v>
      </c>
      <c r="M10646" s="120" t="s">
        <v>78</v>
      </c>
    </row>
    <row r="10647" spans="1:25">
      <c r="A10647" s="116">
        <v>10647</v>
      </c>
      <c r="B10647" s="129">
        <v>44438</v>
      </c>
      <c r="C10647" s="118"/>
      <c r="D10647" s="120" t="s">
        <v>252</v>
      </c>
      <c r="E10647" s="120" t="s">
        <v>23799</v>
      </c>
      <c r="F10647" s="209" t="s">
        <v>3842</v>
      </c>
      <c r="G10647" s="119" t="s">
        <v>23800</v>
      </c>
      <c r="H10647" s="121" t="s">
        <v>1173</v>
      </c>
      <c r="I10647" s="119" t="s">
        <v>30</v>
      </c>
      <c r="J10647" s="121" t="s">
        <v>435</v>
      </c>
      <c r="K10647" s="121" t="s">
        <v>65</v>
      </c>
      <c r="L10647" s="131" t="s">
        <v>32</v>
      </c>
      <c r="M10647" s="120" t="s">
        <v>33</v>
      </c>
      <c r="N10647" s="131">
        <v>44459</v>
      </c>
      <c r="O10647" s="131">
        <v>44502</v>
      </c>
      <c r="S10647" s="120" t="s">
        <v>92</v>
      </c>
      <c r="T10647" s="126">
        <v>44504</v>
      </c>
    </row>
    <row r="10648" spans="1:25">
      <c r="A10648" s="116">
        <v>10648</v>
      </c>
      <c r="B10648" s="129">
        <v>44438</v>
      </c>
      <c r="D10648" s="120" t="s">
        <v>252</v>
      </c>
      <c r="E10648" s="120" t="s">
        <v>23801</v>
      </c>
      <c r="F10648" s="209" t="s">
        <v>23802</v>
      </c>
      <c r="G10648" s="119" t="s">
        <v>23488</v>
      </c>
      <c r="H10648" s="121" t="s">
        <v>53</v>
      </c>
      <c r="I10648" s="121" t="s">
        <v>30</v>
      </c>
      <c r="J10648" s="121" t="s">
        <v>9853</v>
      </c>
      <c r="K10648" s="121" t="s">
        <v>65</v>
      </c>
      <c r="L10648" s="131" t="s">
        <v>32</v>
      </c>
      <c r="M10648" s="120" t="s">
        <v>78</v>
      </c>
    </row>
    <row r="10649" spans="1:25" ht="27.6">
      <c r="A10649" s="116">
        <v>10649</v>
      </c>
      <c r="B10649" s="129">
        <v>44438</v>
      </c>
      <c r="C10649" s="118"/>
      <c r="D10649" s="120" t="s">
        <v>252</v>
      </c>
      <c r="E10649" s="120" t="s">
        <v>23803</v>
      </c>
      <c r="F10649" s="209" t="s">
        <v>23804</v>
      </c>
      <c r="G10649" s="119" t="s">
        <v>16664</v>
      </c>
      <c r="H10649" s="121" t="s">
        <v>53</v>
      </c>
      <c r="I10649" s="121" t="s">
        <v>30</v>
      </c>
      <c r="J10649" s="121" t="s">
        <v>87</v>
      </c>
      <c r="K10649" s="121" t="s">
        <v>65</v>
      </c>
      <c r="L10649" s="131" t="s">
        <v>32</v>
      </c>
      <c r="M10649" s="120" t="s">
        <v>78</v>
      </c>
    </row>
    <row r="10650" spans="1:25">
      <c r="A10650" s="116">
        <v>10650</v>
      </c>
      <c r="B10650" s="129">
        <v>44438</v>
      </c>
      <c r="D10650" s="120" t="s">
        <v>252</v>
      </c>
      <c r="E10650" s="120" t="s">
        <v>23805</v>
      </c>
      <c r="F10650" s="209" t="s">
        <v>23806</v>
      </c>
      <c r="G10650" s="119" t="s">
        <v>23773</v>
      </c>
      <c r="H10650" s="121" t="s">
        <v>53</v>
      </c>
      <c r="I10650" s="121" t="s">
        <v>196</v>
      </c>
      <c r="J10650" s="121" t="s">
        <v>196</v>
      </c>
      <c r="K10650" s="121" t="s">
        <v>65</v>
      </c>
      <c r="L10650" s="131" t="s">
        <v>32</v>
      </c>
      <c r="M10650" s="120" t="s">
        <v>33</v>
      </c>
      <c r="N10650" s="131">
        <v>44439</v>
      </c>
      <c r="O10650" s="131">
        <v>44613</v>
      </c>
    </row>
    <row r="10651" spans="1:25">
      <c r="A10651" s="116">
        <v>10651</v>
      </c>
      <c r="B10651" s="129">
        <v>44438</v>
      </c>
      <c r="C10651" s="118"/>
      <c r="D10651" s="120" t="s">
        <v>252</v>
      </c>
      <c r="E10651" s="120" t="s">
        <v>23807</v>
      </c>
      <c r="F10651" s="209" t="s">
        <v>23808</v>
      </c>
      <c r="G10651" s="119" t="s">
        <v>9269</v>
      </c>
      <c r="H10651" s="121" t="s">
        <v>53</v>
      </c>
      <c r="I10651" s="119" t="s">
        <v>42</v>
      </c>
      <c r="J10651" s="121" t="s">
        <v>72</v>
      </c>
      <c r="K10651" s="121" t="s">
        <v>65</v>
      </c>
      <c r="L10651" s="131" t="s">
        <v>32</v>
      </c>
      <c r="M10651" s="120" t="s">
        <v>33</v>
      </c>
      <c r="N10651" s="131">
        <v>44447</v>
      </c>
      <c r="O10651" s="131">
        <v>44630</v>
      </c>
    </row>
    <row r="10652" spans="1:25">
      <c r="A10652" s="116">
        <v>10652</v>
      </c>
      <c r="B10652" s="129">
        <v>44438</v>
      </c>
      <c r="D10652" s="120" t="s">
        <v>252</v>
      </c>
      <c r="E10652" s="120" t="s">
        <v>23809</v>
      </c>
      <c r="F10652" s="209" t="s">
        <v>547</v>
      </c>
      <c r="G10652" s="119" t="s">
        <v>4235</v>
      </c>
      <c r="H10652" s="121" t="s">
        <v>1173</v>
      </c>
      <c r="I10652" s="145" t="s">
        <v>42</v>
      </c>
      <c r="J10652" s="121" t="s">
        <v>43</v>
      </c>
      <c r="K10652" s="121" t="s">
        <v>584</v>
      </c>
      <c r="L10652" s="131" t="s">
        <v>32</v>
      </c>
      <c r="M10652" s="120" t="s">
        <v>78</v>
      </c>
    </row>
    <row r="10653" spans="1:25">
      <c r="A10653" s="116">
        <v>10653</v>
      </c>
      <c r="B10653" s="129">
        <v>44438</v>
      </c>
      <c r="C10653" s="118"/>
      <c r="D10653" s="120" t="s">
        <v>252</v>
      </c>
      <c r="E10653" s="120" t="s">
        <v>23810</v>
      </c>
      <c r="F10653" s="209" t="s">
        <v>23811</v>
      </c>
      <c r="G10653" s="119" t="s">
        <v>23812</v>
      </c>
      <c r="H10653" s="121" t="s">
        <v>29</v>
      </c>
      <c r="I10653" s="121" t="s">
        <v>42</v>
      </c>
      <c r="J10653" s="121" t="s">
        <v>91</v>
      </c>
      <c r="K10653" s="121" t="s">
        <v>65</v>
      </c>
      <c r="L10653" s="131" t="s">
        <v>32</v>
      </c>
      <c r="M10653" s="120" t="s">
        <v>33</v>
      </c>
      <c r="N10653" s="131">
        <v>44448</v>
      </c>
      <c r="O10653" s="131">
        <v>44445</v>
      </c>
      <c r="S10653" s="120" t="s">
        <v>92</v>
      </c>
      <c r="T10653" s="126">
        <v>44477</v>
      </c>
    </row>
    <row r="10654" spans="1:25">
      <c r="A10654" s="116">
        <v>10654</v>
      </c>
      <c r="B10654" s="129">
        <v>44438</v>
      </c>
      <c r="D10654" s="120" t="s">
        <v>252</v>
      </c>
      <c r="E10654" s="120" t="s">
        <v>23813</v>
      </c>
      <c r="F10654" s="209" t="s">
        <v>23814</v>
      </c>
      <c r="G10654" s="119" t="s">
        <v>14160</v>
      </c>
      <c r="H10654" s="121" t="s">
        <v>1173</v>
      </c>
      <c r="I10654" s="119" t="s">
        <v>30</v>
      </c>
      <c r="J10654" s="121" t="s">
        <v>77</v>
      </c>
      <c r="K10654" s="121" t="s">
        <v>65</v>
      </c>
      <c r="L10654" s="131" t="s">
        <v>32</v>
      </c>
      <c r="M10654" s="120" t="s">
        <v>78</v>
      </c>
    </row>
    <row r="10655" spans="1:25">
      <c r="A10655" s="116">
        <v>10655</v>
      </c>
      <c r="B10655" s="129">
        <v>44438</v>
      </c>
      <c r="C10655" s="118"/>
      <c r="D10655" s="120" t="s">
        <v>252</v>
      </c>
      <c r="E10655" s="120" t="s">
        <v>23815</v>
      </c>
      <c r="F10655" s="209" t="s">
        <v>23816</v>
      </c>
      <c r="G10655" s="119" t="s">
        <v>11181</v>
      </c>
      <c r="H10655" s="121" t="s">
        <v>192</v>
      </c>
      <c r="I10655" s="121" t="s">
        <v>30</v>
      </c>
      <c r="J10655" s="121" t="s">
        <v>77</v>
      </c>
      <c r="K10655" s="121" t="s">
        <v>584</v>
      </c>
      <c r="L10655" s="131" t="s">
        <v>32</v>
      </c>
      <c r="M10655" s="120" t="s">
        <v>78</v>
      </c>
    </row>
    <row r="10656" spans="1:25">
      <c r="A10656" s="116">
        <v>10656</v>
      </c>
      <c r="B10656" s="129">
        <v>44438</v>
      </c>
      <c r="D10656" s="120" t="s">
        <v>252</v>
      </c>
      <c r="E10656" s="120" t="s">
        <v>23817</v>
      </c>
      <c r="F10656" s="209" t="s">
        <v>21515</v>
      </c>
      <c r="G10656" s="119" t="s">
        <v>728</v>
      </c>
      <c r="H10656" s="121" t="s">
        <v>177</v>
      </c>
      <c r="I10656" s="121" t="s">
        <v>42</v>
      </c>
      <c r="J10656" s="121" t="s">
        <v>72</v>
      </c>
      <c r="K10656" s="121" t="s">
        <v>65</v>
      </c>
      <c r="L10656" s="131" t="s">
        <v>32</v>
      </c>
      <c r="M10656" s="120" t="s">
        <v>78</v>
      </c>
    </row>
    <row r="10657" spans="1:20">
      <c r="A10657" s="116">
        <v>10657</v>
      </c>
      <c r="B10657" s="129">
        <v>44438</v>
      </c>
      <c r="C10657" s="118"/>
      <c r="D10657" s="120" t="s">
        <v>252</v>
      </c>
      <c r="E10657" s="120" t="s">
        <v>23818</v>
      </c>
      <c r="F10657" s="209" t="s">
        <v>3640</v>
      </c>
      <c r="G10657" s="119" t="s">
        <v>23819</v>
      </c>
      <c r="H10657" s="121" t="s">
        <v>177</v>
      </c>
      <c r="I10657" s="119" t="s">
        <v>42</v>
      </c>
      <c r="J10657" s="121" t="s">
        <v>91</v>
      </c>
      <c r="K10657" s="121" t="s">
        <v>65</v>
      </c>
      <c r="L10657" s="131" t="s">
        <v>32</v>
      </c>
      <c r="M10657" s="120" t="s">
        <v>33</v>
      </c>
      <c r="N10657" s="131">
        <v>44439</v>
      </c>
      <c r="O10657" s="131">
        <v>44630</v>
      </c>
    </row>
    <row r="10658" spans="1:20">
      <c r="A10658" s="116">
        <v>10658</v>
      </c>
      <c r="B10658" s="129">
        <v>44438</v>
      </c>
      <c r="D10658" s="120" t="s">
        <v>252</v>
      </c>
      <c r="E10658" s="120" t="s">
        <v>23820</v>
      </c>
      <c r="F10658" s="209" t="s">
        <v>23821</v>
      </c>
      <c r="G10658" s="119" t="s">
        <v>1126</v>
      </c>
      <c r="H10658" s="121" t="s">
        <v>29</v>
      </c>
      <c r="I10658" s="182" t="s">
        <v>42</v>
      </c>
      <c r="J10658" s="121" t="s">
        <v>478</v>
      </c>
      <c r="K10658" s="121" t="s">
        <v>65</v>
      </c>
      <c r="L10658" s="131" t="s">
        <v>32</v>
      </c>
      <c r="M10658" s="120" t="s">
        <v>78</v>
      </c>
    </row>
    <row r="10659" spans="1:20" ht="27.6">
      <c r="A10659" s="116">
        <v>10659</v>
      </c>
      <c r="B10659" s="129">
        <v>44438</v>
      </c>
      <c r="C10659" s="118"/>
      <c r="D10659" s="120" t="s">
        <v>252</v>
      </c>
      <c r="E10659" s="120" t="s">
        <v>23822</v>
      </c>
      <c r="F10659" s="209" t="s">
        <v>23823</v>
      </c>
      <c r="G10659" s="119" t="s">
        <v>603</v>
      </c>
      <c r="H10659" s="121" t="s">
        <v>53</v>
      </c>
      <c r="I10659" s="119" t="s">
        <v>42</v>
      </c>
      <c r="J10659" s="121" t="s">
        <v>2268</v>
      </c>
      <c r="K10659" s="121" t="s">
        <v>65</v>
      </c>
      <c r="L10659" s="131" t="s">
        <v>32</v>
      </c>
      <c r="M10659" s="120" t="s">
        <v>78</v>
      </c>
    </row>
    <row r="10660" spans="1:20" ht="27.6">
      <c r="A10660" s="116">
        <v>10660</v>
      </c>
      <c r="B10660" s="129">
        <v>44438</v>
      </c>
      <c r="D10660" s="120" t="s">
        <v>252</v>
      </c>
      <c r="E10660" s="120" t="s">
        <v>23824</v>
      </c>
      <c r="F10660" s="209" t="s">
        <v>23825</v>
      </c>
      <c r="G10660" s="119" t="s">
        <v>23826</v>
      </c>
      <c r="H10660" s="121" t="s">
        <v>192</v>
      </c>
      <c r="I10660" s="121" t="s">
        <v>30</v>
      </c>
      <c r="J10660" s="121" t="s">
        <v>87</v>
      </c>
      <c r="K10660" s="121" t="s">
        <v>65</v>
      </c>
      <c r="L10660" s="131" t="s">
        <v>32</v>
      </c>
      <c r="M10660" s="120" t="s">
        <v>78</v>
      </c>
    </row>
    <row r="10661" spans="1:20">
      <c r="A10661" s="116">
        <v>10661</v>
      </c>
      <c r="B10661" s="129">
        <v>44438</v>
      </c>
      <c r="C10661" s="118"/>
      <c r="D10661" s="120" t="s">
        <v>252</v>
      </c>
      <c r="E10661" s="120" t="s">
        <v>23827</v>
      </c>
      <c r="F10661" s="209" t="s">
        <v>23828</v>
      </c>
      <c r="G10661" s="119" t="s">
        <v>8922</v>
      </c>
      <c r="H10661" s="121" t="s">
        <v>53</v>
      </c>
      <c r="I10661" s="119" t="s">
        <v>30</v>
      </c>
      <c r="J10661" s="121" t="s">
        <v>5018</v>
      </c>
      <c r="K10661" s="121" t="s">
        <v>584</v>
      </c>
      <c r="L10661" s="131" t="s">
        <v>32</v>
      </c>
      <c r="M10661" s="120" t="s">
        <v>78</v>
      </c>
    </row>
    <row r="10662" spans="1:20" ht="27.6">
      <c r="A10662" s="116">
        <v>10662</v>
      </c>
      <c r="B10662" s="129">
        <v>44438</v>
      </c>
      <c r="D10662" s="120" t="s">
        <v>252</v>
      </c>
      <c r="E10662" s="120" t="s">
        <v>23829</v>
      </c>
      <c r="F10662" s="209" t="s">
        <v>23830</v>
      </c>
      <c r="G10662" s="119" t="s">
        <v>23831</v>
      </c>
      <c r="H10662" s="121" t="s">
        <v>1173</v>
      </c>
      <c r="I10662" s="119" t="s">
        <v>30</v>
      </c>
      <c r="J10662" s="121" t="s">
        <v>7142</v>
      </c>
      <c r="K10662" s="121" t="s">
        <v>65</v>
      </c>
      <c r="L10662" s="131" t="s">
        <v>32</v>
      </c>
      <c r="M10662" s="120" t="s">
        <v>33</v>
      </c>
      <c r="N10662" s="131">
        <v>44441</v>
      </c>
      <c r="O10662" s="131">
        <v>44630</v>
      </c>
    </row>
    <row r="10663" spans="1:20" ht="27.6">
      <c r="A10663" s="116">
        <v>10663</v>
      </c>
      <c r="B10663" s="129">
        <v>44438</v>
      </c>
      <c r="C10663" s="118"/>
      <c r="D10663" s="120" t="s">
        <v>252</v>
      </c>
      <c r="E10663" s="120" t="s">
        <v>23832</v>
      </c>
      <c r="F10663" s="209" t="s">
        <v>23833</v>
      </c>
      <c r="G10663" s="119" t="s">
        <v>23834</v>
      </c>
      <c r="H10663" s="121" t="s">
        <v>29</v>
      </c>
      <c r="I10663" s="119" t="s">
        <v>30</v>
      </c>
      <c r="J10663" s="121" t="s">
        <v>87</v>
      </c>
      <c r="K10663" s="121" t="s">
        <v>65</v>
      </c>
      <c r="L10663" s="131" t="s">
        <v>32</v>
      </c>
      <c r="M10663" s="120" t="s">
        <v>78</v>
      </c>
    </row>
    <row r="10664" spans="1:20" ht="27.6">
      <c r="A10664" s="116">
        <v>10664</v>
      </c>
      <c r="B10664" s="129">
        <v>44438</v>
      </c>
      <c r="D10664" s="120" t="s">
        <v>252</v>
      </c>
      <c r="E10664" s="120" t="s">
        <v>23835</v>
      </c>
      <c r="F10664" s="209" t="s">
        <v>23836</v>
      </c>
      <c r="G10664" s="119" t="s">
        <v>23837</v>
      </c>
      <c r="H10664" s="121" t="s">
        <v>53</v>
      </c>
      <c r="I10664" s="121" t="s">
        <v>30</v>
      </c>
      <c r="J10664" s="121" t="s">
        <v>529</v>
      </c>
      <c r="K10664" s="121" t="s">
        <v>65</v>
      </c>
      <c r="L10664" s="131" t="s">
        <v>32</v>
      </c>
      <c r="M10664" s="120" t="s">
        <v>33</v>
      </c>
      <c r="N10664" s="131">
        <v>44439</v>
      </c>
      <c r="O10664" s="131">
        <v>44585</v>
      </c>
      <c r="S10664" s="120" t="s">
        <v>92</v>
      </c>
      <c r="T10664" s="126">
        <v>44585</v>
      </c>
    </row>
    <row r="10665" spans="1:20">
      <c r="A10665" s="116">
        <v>10665</v>
      </c>
      <c r="B10665" s="129">
        <v>44438</v>
      </c>
      <c r="C10665" s="118"/>
      <c r="D10665" s="120" t="s">
        <v>252</v>
      </c>
      <c r="E10665" s="120" t="s">
        <v>23838</v>
      </c>
      <c r="F10665" s="209" t="s">
        <v>23839</v>
      </c>
      <c r="G10665" s="119" t="s">
        <v>381</v>
      </c>
      <c r="H10665" s="121" t="s">
        <v>41</v>
      </c>
      <c r="I10665" s="119" t="s">
        <v>30</v>
      </c>
      <c r="J10665" s="121" t="s">
        <v>435</v>
      </c>
      <c r="K10665" s="121" t="s">
        <v>65</v>
      </c>
      <c r="L10665" s="131" t="s">
        <v>32</v>
      </c>
      <c r="M10665" s="120" t="s">
        <v>33</v>
      </c>
      <c r="N10665" s="131">
        <v>44438</v>
      </c>
      <c r="O10665" s="131">
        <v>44630</v>
      </c>
    </row>
    <row r="10666" spans="1:20" ht="27.6">
      <c r="A10666" s="116">
        <v>10666</v>
      </c>
      <c r="B10666" s="129">
        <v>44438</v>
      </c>
      <c r="D10666" s="120" t="s">
        <v>252</v>
      </c>
      <c r="E10666" s="120" t="s">
        <v>23840</v>
      </c>
      <c r="F10666" s="209" t="s">
        <v>23841</v>
      </c>
      <c r="G10666" s="119" t="s">
        <v>533</v>
      </c>
      <c r="H10666" s="121" t="s">
        <v>53</v>
      </c>
      <c r="I10666" s="121" t="s">
        <v>42</v>
      </c>
      <c r="J10666" s="121" t="s">
        <v>14801</v>
      </c>
      <c r="K10666" s="121" t="s">
        <v>65</v>
      </c>
      <c r="L10666" s="131" t="s">
        <v>32</v>
      </c>
      <c r="M10666" s="120" t="s">
        <v>78</v>
      </c>
    </row>
    <row r="10667" spans="1:20">
      <c r="A10667" s="116">
        <v>10667</v>
      </c>
      <c r="B10667" s="129">
        <v>44438</v>
      </c>
      <c r="C10667" s="118"/>
      <c r="D10667" s="120" t="s">
        <v>252</v>
      </c>
      <c r="E10667" s="120" t="s">
        <v>23842</v>
      </c>
      <c r="F10667" s="209" t="s">
        <v>17083</v>
      </c>
      <c r="G10667" s="119" t="s">
        <v>23843</v>
      </c>
      <c r="H10667" s="121" t="s">
        <v>53</v>
      </c>
      <c r="I10667" s="121" t="s">
        <v>30</v>
      </c>
      <c r="J10667" s="121" t="s">
        <v>31</v>
      </c>
      <c r="K10667" s="121" t="s">
        <v>65</v>
      </c>
      <c r="L10667" s="131" t="s">
        <v>32</v>
      </c>
      <c r="M10667" s="120" t="s">
        <v>78</v>
      </c>
    </row>
    <row r="10668" spans="1:20">
      <c r="A10668" s="116">
        <v>10668</v>
      </c>
      <c r="B10668" s="129">
        <v>44438</v>
      </c>
      <c r="D10668" s="120" t="s">
        <v>252</v>
      </c>
      <c r="E10668" s="120" t="s">
        <v>23844</v>
      </c>
      <c r="F10668" s="209" t="s">
        <v>22986</v>
      </c>
      <c r="G10668" s="119" t="s">
        <v>11601</v>
      </c>
      <c r="H10668" s="121" t="s">
        <v>53</v>
      </c>
      <c r="I10668" s="119" t="s">
        <v>30</v>
      </c>
      <c r="J10668" s="121" t="s">
        <v>87</v>
      </c>
      <c r="K10668" s="121" t="s">
        <v>65</v>
      </c>
      <c r="L10668" s="131" t="s">
        <v>32</v>
      </c>
      <c r="M10668" s="120" t="s">
        <v>33</v>
      </c>
      <c r="N10668" s="131">
        <v>44441</v>
      </c>
      <c r="O10668" s="131">
        <v>44585</v>
      </c>
      <c r="S10668" s="120" t="s">
        <v>92</v>
      </c>
      <c r="T10668" s="126">
        <v>44585</v>
      </c>
    </row>
    <row r="10669" spans="1:20">
      <c r="A10669" s="116">
        <v>10669</v>
      </c>
      <c r="B10669" s="129">
        <v>44438</v>
      </c>
      <c r="C10669" s="118"/>
      <c r="D10669" s="120" t="s">
        <v>252</v>
      </c>
      <c r="E10669" s="120" t="s">
        <v>23845</v>
      </c>
      <c r="F10669" s="209" t="s">
        <v>23846</v>
      </c>
      <c r="G10669" s="119" t="s">
        <v>23847</v>
      </c>
      <c r="H10669" s="121" t="s">
        <v>1173</v>
      </c>
      <c r="I10669" s="121" t="s">
        <v>30</v>
      </c>
      <c r="J10669" s="121" t="s">
        <v>87</v>
      </c>
      <c r="K10669" s="121" t="s">
        <v>65</v>
      </c>
      <c r="L10669" s="131" t="s">
        <v>32</v>
      </c>
      <c r="M10669" s="120" t="s">
        <v>33</v>
      </c>
      <c r="N10669" s="131">
        <v>44446</v>
      </c>
      <c r="O10669" s="131">
        <v>44585</v>
      </c>
    </row>
    <row r="10670" spans="1:20">
      <c r="A10670" s="116">
        <v>10670</v>
      </c>
      <c r="B10670" s="129">
        <v>44438</v>
      </c>
      <c r="D10670" s="120" t="s">
        <v>252</v>
      </c>
      <c r="E10670" s="120" t="s">
        <v>23848</v>
      </c>
      <c r="F10670" s="209" t="s">
        <v>23849</v>
      </c>
      <c r="G10670" s="119" t="s">
        <v>23850</v>
      </c>
      <c r="H10670" s="121" t="s">
        <v>29</v>
      </c>
      <c r="I10670" s="121" t="s">
        <v>30</v>
      </c>
      <c r="J10670" s="121" t="s">
        <v>77</v>
      </c>
      <c r="K10670" s="121" t="s">
        <v>65</v>
      </c>
      <c r="L10670" s="131" t="s">
        <v>32</v>
      </c>
      <c r="M10670" s="120" t="s">
        <v>78</v>
      </c>
    </row>
    <row r="10671" spans="1:20">
      <c r="A10671" s="116">
        <v>10671</v>
      </c>
      <c r="B10671" s="129">
        <v>44438</v>
      </c>
      <c r="C10671" s="118"/>
      <c r="D10671" s="120" t="s">
        <v>252</v>
      </c>
      <c r="E10671" s="120" t="s">
        <v>23851</v>
      </c>
      <c r="F10671" s="209" t="s">
        <v>23852</v>
      </c>
      <c r="G10671" s="119" t="s">
        <v>23853</v>
      </c>
      <c r="H10671" s="121" t="s">
        <v>140</v>
      </c>
      <c r="I10671" s="119" t="s">
        <v>30</v>
      </c>
      <c r="J10671" s="121" t="s">
        <v>87</v>
      </c>
      <c r="K10671" s="121" t="s">
        <v>65</v>
      </c>
      <c r="L10671" s="131" t="s">
        <v>32</v>
      </c>
      <c r="M10671" s="120" t="s">
        <v>78</v>
      </c>
    </row>
    <row r="10672" spans="1:20">
      <c r="A10672" s="116">
        <v>10672</v>
      </c>
      <c r="B10672" s="129">
        <v>44439</v>
      </c>
      <c r="D10672" s="120" t="s">
        <v>252</v>
      </c>
      <c r="E10672" s="120" t="s">
        <v>23854</v>
      </c>
      <c r="F10672" s="209" t="s">
        <v>11248</v>
      </c>
      <c r="G10672" s="119" t="s">
        <v>23855</v>
      </c>
      <c r="H10672" s="121" t="s">
        <v>1173</v>
      </c>
      <c r="I10672" s="121" t="s">
        <v>30</v>
      </c>
      <c r="J10672" s="121" t="s">
        <v>838</v>
      </c>
      <c r="K10672" s="121" t="s">
        <v>65</v>
      </c>
      <c r="L10672" s="131" t="s">
        <v>32</v>
      </c>
      <c r="M10672" s="120" t="s">
        <v>33</v>
      </c>
      <c r="N10672" s="131">
        <v>44441</v>
      </c>
      <c r="O10672" s="131">
        <v>44585</v>
      </c>
    </row>
    <row r="10673" spans="1:20" ht="27.6">
      <c r="A10673" s="116">
        <v>10673</v>
      </c>
      <c r="B10673" s="129">
        <v>44439</v>
      </c>
      <c r="D10673" s="120" t="s">
        <v>252</v>
      </c>
      <c r="E10673" s="120" t="s">
        <v>23856</v>
      </c>
      <c r="F10673" s="209" t="s">
        <v>23857</v>
      </c>
      <c r="G10673" s="119" t="s">
        <v>23858</v>
      </c>
      <c r="H10673" s="121" t="s">
        <v>53</v>
      </c>
      <c r="I10673" s="119" t="s">
        <v>42</v>
      </c>
      <c r="J10673" s="121" t="s">
        <v>2268</v>
      </c>
      <c r="K10673" s="121" t="s">
        <v>65</v>
      </c>
      <c r="L10673" s="131" t="s">
        <v>32</v>
      </c>
      <c r="M10673" s="120" t="s">
        <v>78</v>
      </c>
    </row>
    <row r="10674" spans="1:20" ht="27.6">
      <c r="A10674" s="116">
        <v>10674</v>
      </c>
      <c r="B10674" s="129">
        <v>44439</v>
      </c>
      <c r="D10674" s="120" t="s">
        <v>252</v>
      </c>
      <c r="E10674" s="120" t="s">
        <v>23859</v>
      </c>
      <c r="F10674" s="209" t="s">
        <v>23860</v>
      </c>
      <c r="G10674" s="119" t="s">
        <v>20114</v>
      </c>
      <c r="H10674" s="121" t="s">
        <v>53</v>
      </c>
      <c r="I10674" s="121" t="s">
        <v>42</v>
      </c>
      <c r="J10674" s="121" t="s">
        <v>91</v>
      </c>
      <c r="K10674" s="121" t="s">
        <v>65</v>
      </c>
      <c r="L10674" s="131" t="s">
        <v>32</v>
      </c>
      <c r="M10674" s="120" t="s">
        <v>78</v>
      </c>
    </row>
    <row r="10675" spans="1:20">
      <c r="A10675" s="116">
        <v>10675</v>
      </c>
      <c r="B10675" s="129">
        <v>44439</v>
      </c>
      <c r="D10675" s="120" t="s">
        <v>252</v>
      </c>
      <c r="E10675" s="120" t="s">
        <v>23861</v>
      </c>
      <c r="F10675" s="209" t="s">
        <v>23862</v>
      </c>
      <c r="G10675" s="119" t="s">
        <v>22696</v>
      </c>
      <c r="H10675" s="121" t="s">
        <v>192</v>
      </c>
      <c r="I10675" s="121" t="s">
        <v>30</v>
      </c>
      <c r="J10675" s="121" t="s">
        <v>77</v>
      </c>
      <c r="K10675" s="121" t="s">
        <v>65</v>
      </c>
      <c r="L10675" s="131" t="s">
        <v>32</v>
      </c>
      <c r="M10675" s="120" t="s">
        <v>33</v>
      </c>
      <c r="N10675" s="131">
        <v>44441</v>
      </c>
      <c r="O10675" s="131">
        <v>44585</v>
      </c>
    </row>
    <row r="10676" spans="1:20">
      <c r="A10676" s="116">
        <v>10676</v>
      </c>
      <c r="B10676" s="129">
        <v>44439</v>
      </c>
      <c r="D10676" s="120" t="s">
        <v>252</v>
      </c>
      <c r="E10676" s="120" t="s">
        <v>23863</v>
      </c>
      <c r="F10676" s="209" t="s">
        <v>23864</v>
      </c>
      <c r="G10676" s="119" t="s">
        <v>23865</v>
      </c>
      <c r="H10676" s="121" t="s">
        <v>29</v>
      </c>
      <c r="I10676" s="121" t="s">
        <v>30</v>
      </c>
      <c r="J10676" s="121" t="s">
        <v>77</v>
      </c>
      <c r="K10676" s="121" t="s">
        <v>65</v>
      </c>
      <c r="L10676" s="131" t="s">
        <v>32</v>
      </c>
      <c r="M10676" s="120" t="s">
        <v>78</v>
      </c>
    </row>
    <row r="10677" spans="1:20">
      <c r="A10677" s="116">
        <v>10677</v>
      </c>
      <c r="B10677" s="129">
        <v>44439</v>
      </c>
      <c r="D10677" s="120" t="s">
        <v>252</v>
      </c>
      <c r="E10677" s="120" t="s">
        <v>23866</v>
      </c>
      <c r="F10677" s="209" t="s">
        <v>23867</v>
      </c>
      <c r="G10677" s="119" t="s">
        <v>23868</v>
      </c>
      <c r="H10677" s="121" t="s">
        <v>53</v>
      </c>
      <c r="I10677" s="121" t="s">
        <v>30</v>
      </c>
      <c r="J10677" s="121" t="s">
        <v>435</v>
      </c>
      <c r="K10677" s="121" t="s">
        <v>65</v>
      </c>
      <c r="L10677" s="131" t="s">
        <v>32</v>
      </c>
      <c r="M10677" s="120" t="s">
        <v>78</v>
      </c>
    </row>
    <row r="10678" spans="1:20" ht="27.6">
      <c r="A10678" s="116">
        <v>10678</v>
      </c>
      <c r="B10678" s="129">
        <v>44439</v>
      </c>
      <c r="D10678" s="120" t="s">
        <v>252</v>
      </c>
      <c r="E10678" s="120" t="s">
        <v>23869</v>
      </c>
      <c r="F10678" s="209" t="s">
        <v>23870</v>
      </c>
      <c r="G10678" s="119" t="s">
        <v>23871</v>
      </c>
      <c r="H10678" s="121" t="s">
        <v>86</v>
      </c>
      <c r="I10678" s="119" t="s">
        <v>30</v>
      </c>
      <c r="J10678" s="121" t="s">
        <v>7216</v>
      </c>
      <c r="K10678" s="121" t="s">
        <v>65</v>
      </c>
      <c r="L10678" s="131" t="s">
        <v>32</v>
      </c>
      <c r="M10678" s="120" t="s">
        <v>33</v>
      </c>
      <c r="N10678" s="131">
        <v>44439</v>
      </c>
      <c r="O10678" s="131">
        <v>44585</v>
      </c>
      <c r="S10678" s="120" t="s">
        <v>237</v>
      </c>
      <c r="T10678" s="126">
        <v>44648</v>
      </c>
    </row>
    <row r="10679" spans="1:20">
      <c r="A10679" s="116">
        <v>10679</v>
      </c>
      <c r="B10679" s="129">
        <v>44439</v>
      </c>
      <c r="D10679" s="120" t="s">
        <v>252</v>
      </c>
      <c r="E10679" s="120" t="s">
        <v>23872</v>
      </c>
      <c r="F10679" s="209" t="s">
        <v>23873</v>
      </c>
      <c r="G10679" s="119" t="s">
        <v>23874</v>
      </c>
      <c r="H10679" s="121" t="s">
        <v>29</v>
      </c>
      <c r="I10679" s="121" t="s">
        <v>42</v>
      </c>
      <c r="J10679" s="121" t="s">
        <v>91</v>
      </c>
      <c r="K10679" s="121" t="s">
        <v>65</v>
      </c>
      <c r="L10679" s="131" t="s">
        <v>32</v>
      </c>
      <c r="M10679" s="120" t="s">
        <v>78</v>
      </c>
    </row>
    <row r="10680" spans="1:20">
      <c r="A10680" s="116">
        <v>10680</v>
      </c>
      <c r="B10680" s="129">
        <v>44439</v>
      </c>
      <c r="D10680" s="120" t="s">
        <v>252</v>
      </c>
      <c r="E10680" s="120" t="s">
        <v>23875</v>
      </c>
      <c r="F10680" s="209" t="s">
        <v>9960</v>
      </c>
      <c r="G10680" s="119" t="s">
        <v>23876</v>
      </c>
      <c r="H10680" s="121" t="s">
        <v>97</v>
      </c>
      <c r="I10680" s="119" t="s">
        <v>30</v>
      </c>
      <c r="J10680" s="121" t="s">
        <v>77</v>
      </c>
      <c r="K10680" s="121" t="s">
        <v>65</v>
      </c>
      <c r="L10680" s="131" t="s">
        <v>32</v>
      </c>
      <c r="M10680" s="120" t="s">
        <v>78</v>
      </c>
    </row>
    <row r="10681" spans="1:20">
      <c r="A10681" s="116">
        <v>10681</v>
      </c>
      <c r="B10681" s="129">
        <v>44439</v>
      </c>
      <c r="D10681" s="120" t="s">
        <v>252</v>
      </c>
      <c r="E10681" s="120" t="s">
        <v>23877</v>
      </c>
      <c r="F10681" s="209" t="s">
        <v>23878</v>
      </c>
      <c r="G10681" s="119" t="s">
        <v>23879</v>
      </c>
      <c r="H10681" s="121" t="s">
        <v>53</v>
      </c>
      <c r="I10681" s="121" t="s">
        <v>30</v>
      </c>
      <c r="J10681" s="121" t="s">
        <v>77</v>
      </c>
      <c r="K10681" s="121" t="s">
        <v>65</v>
      </c>
      <c r="L10681" s="131" t="s">
        <v>32</v>
      </c>
      <c r="M10681" s="120" t="s">
        <v>78</v>
      </c>
    </row>
    <row r="10682" spans="1:20">
      <c r="A10682" s="116">
        <v>10682</v>
      </c>
      <c r="B10682" s="129">
        <v>44439</v>
      </c>
      <c r="D10682" s="120" t="s">
        <v>252</v>
      </c>
      <c r="E10682" s="120" t="s">
        <v>23880</v>
      </c>
      <c r="F10682" s="209" t="s">
        <v>11248</v>
      </c>
      <c r="G10682" s="119" t="s">
        <v>11000</v>
      </c>
      <c r="H10682" s="121" t="s">
        <v>53</v>
      </c>
      <c r="I10682" s="121" t="s">
        <v>30</v>
      </c>
      <c r="J10682" s="121" t="s">
        <v>5018</v>
      </c>
      <c r="K10682" s="121" t="s">
        <v>65</v>
      </c>
      <c r="L10682" s="131" t="s">
        <v>32</v>
      </c>
      <c r="M10682" s="120" t="s">
        <v>78</v>
      </c>
    </row>
    <row r="10683" spans="1:20" ht="27.6">
      <c r="A10683" s="116">
        <v>10683</v>
      </c>
      <c r="B10683" s="129">
        <v>44439</v>
      </c>
      <c r="D10683" s="120" t="s">
        <v>252</v>
      </c>
      <c r="E10683" s="120" t="s">
        <v>23881</v>
      </c>
      <c r="F10683" s="209" t="s">
        <v>23882</v>
      </c>
      <c r="G10683" s="119" t="s">
        <v>10797</v>
      </c>
      <c r="H10683" s="121" t="s">
        <v>177</v>
      </c>
      <c r="I10683" s="121" t="s">
        <v>30</v>
      </c>
      <c r="J10683" s="121" t="s">
        <v>77</v>
      </c>
      <c r="K10683" s="121" t="s">
        <v>65</v>
      </c>
      <c r="L10683" s="131" t="s">
        <v>32</v>
      </c>
      <c r="M10683" s="120" t="s">
        <v>78</v>
      </c>
    </row>
    <row r="10684" spans="1:20">
      <c r="A10684" s="116">
        <v>10684</v>
      </c>
      <c r="B10684" s="129">
        <v>44439</v>
      </c>
      <c r="D10684" s="120" t="s">
        <v>252</v>
      </c>
      <c r="E10684" s="120" t="s">
        <v>23883</v>
      </c>
      <c r="F10684" s="209" t="s">
        <v>415</v>
      </c>
      <c r="G10684" s="119" t="s">
        <v>23884</v>
      </c>
      <c r="H10684" s="121" t="s">
        <v>140</v>
      </c>
      <c r="I10684" s="121" t="s">
        <v>42</v>
      </c>
      <c r="J10684" s="121" t="s">
        <v>43</v>
      </c>
      <c r="K10684" s="121" t="s">
        <v>65</v>
      </c>
      <c r="L10684" s="131" t="s">
        <v>32</v>
      </c>
      <c r="M10684" s="120" t="s">
        <v>78</v>
      </c>
    </row>
    <row r="10685" spans="1:20">
      <c r="A10685" s="116">
        <v>10685</v>
      </c>
      <c r="B10685" s="129">
        <v>44439</v>
      </c>
      <c r="D10685" s="120" t="s">
        <v>252</v>
      </c>
      <c r="E10685" s="120" t="s">
        <v>23885</v>
      </c>
      <c r="F10685" s="209" t="s">
        <v>3640</v>
      </c>
      <c r="G10685" s="119" t="s">
        <v>23886</v>
      </c>
      <c r="H10685" s="121" t="s">
        <v>53</v>
      </c>
      <c r="I10685" s="121" t="s">
        <v>30</v>
      </c>
      <c r="J10685" s="121" t="s">
        <v>7131</v>
      </c>
      <c r="K10685" s="121" t="s">
        <v>65</v>
      </c>
      <c r="L10685" s="131" t="s">
        <v>32</v>
      </c>
      <c r="M10685" s="120" t="s">
        <v>78</v>
      </c>
    </row>
    <row r="10686" spans="1:20">
      <c r="A10686" s="116">
        <v>10686</v>
      </c>
      <c r="B10686" s="129">
        <v>44439</v>
      </c>
      <c r="D10686" s="120" t="s">
        <v>252</v>
      </c>
      <c r="E10686" s="120" t="s">
        <v>23887</v>
      </c>
      <c r="F10686" s="209" t="s">
        <v>415</v>
      </c>
      <c r="G10686" s="119" t="s">
        <v>23888</v>
      </c>
      <c r="H10686" s="121" t="s">
        <v>53</v>
      </c>
      <c r="I10686" s="121" t="s">
        <v>42</v>
      </c>
      <c r="J10686" s="121" t="s">
        <v>43</v>
      </c>
      <c r="K10686" s="121" t="s">
        <v>65</v>
      </c>
      <c r="L10686" s="131" t="s">
        <v>32</v>
      </c>
      <c r="M10686" s="120" t="s">
        <v>33</v>
      </c>
      <c r="N10686" s="131">
        <v>44439</v>
      </c>
      <c r="O10686" s="131">
        <v>44585</v>
      </c>
    </row>
    <row r="10687" spans="1:20" ht="27.6">
      <c r="A10687" s="116">
        <v>10687</v>
      </c>
      <c r="B10687" s="129">
        <v>44439</v>
      </c>
      <c r="D10687" s="120" t="s">
        <v>252</v>
      </c>
      <c r="E10687" s="120" t="s">
        <v>23889</v>
      </c>
      <c r="F10687" s="209" t="s">
        <v>23890</v>
      </c>
      <c r="G10687" s="119" t="s">
        <v>14316</v>
      </c>
      <c r="H10687" s="121" t="s">
        <v>53</v>
      </c>
      <c r="I10687" s="121" t="s">
        <v>42</v>
      </c>
      <c r="J10687" s="121" t="s">
        <v>646</v>
      </c>
      <c r="K10687" s="121" t="s">
        <v>65</v>
      </c>
      <c r="L10687" s="131" t="s">
        <v>32</v>
      </c>
      <c r="M10687" s="120" t="s">
        <v>78</v>
      </c>
    </row>
    <row r="10688" spans="1:20">
      <c r="A10688" s="116">
        <v>10688</v>
      </c>
      <c r="B10688" s="129">
        <v>44439</v>
      </c>
      <c r="D10688" s="120" t="s">
        <v>252</v>
      </c>
      <c r="E10688" s="120" t="s">
        <v>23891</v>
      </c>
      <c r="F10688" s="209" t="s">
        <v>527</v>
      </c>
      <c r="G10688" s="119" t="s">
        <v>23892</v>
      </c>
      <c r="H10688" s="121" t="s">
        <v>53</v>
      </c>
      <c r="I10688" s="119" t="s">
        <v>30</v>
      </c>
      <c r="J10688" s="121" t="s">
        <v>77</v>
      </c>
      <c r="K10688" s="121" t="s">
        <v>65</v>
      </c>
      <c r="L10688" s="131" t="s">
        <v>32</v>
      </c>
      <c r="M10688" s="120" t="s">
        <v>78</v>
      </c>
    </row>
    <row r="10689" spans="1:20">
      <c r="A10689" s="116">
        <v>10689</v>
      </c>
      <c r="B10689" s="129">
        <v>44439</v>
      </c>
      <c r="D10689" s="120" t="s">
        <v>252</v>
      </c>
      <c r="E10689" s="120" t="s">
        <v>23893</v>
      </c>
      <c r="F10689" s="209" t="s">
        <v>23894</v>
      </c>
      <c r="G10689" s="119" t="s">
        <v>22541</v>
      </c>
      <c r="H10689" s="121" t="s">
        <v>29</v>
      </c>
      <c r="I10689" s="121" t="s">
        <v>30</v>
      </c>
      <c r="J10689" s="121" t="s">
        <v>7087</v>
      </c>
      <c r="K10689" s="121" t="s">
        <v>584</v>
      </c>
      <c r="L10689" s="131" t="s">
        <v>32</v>
      </c>
      <c r="M10689" s="120" t="s">
        <v>78</v>
      </c>
    </row>
    <row r="10690" spans="1:20">
      <c r="A10690" s="116">
        <v>10690</v>
      </c>
      <c r="B10690" s="129">
        <v>44439</v>
      </c>
      <c r="D10690" s="120" t="s">
        <v>252</v>
      </c>
      <c r="E10690" s="120" t="s">
        <v>23895</v>
      </c>
      <c r="F10690" s="209" t="s">
        <v>23896</v>
      </c>
      <c r="G10690" s="119" t="s">
        <v>16917</v>
      </c>
      <c r="H10690" s="121" t="s">
        <v>1173</v>
      </c>
      <c r="I10690" s="121" t="s">
        <v>30</v>
      </c>
      <c r="J10690" s="121" t="s">
        <v>15508</v>
      </c>
      <c r="K10690" s="121" t="s">
        <v>65</v>
      </c>
      <c r="L10690" s="131" t="s">
        <v>32</v>
      </c>
      <c r="M10690" s="120" t="s">
        <v>78</v>
      </c>
    </row>
    <row r="10691" spans="1:20" ht="27.6">
      <c r="A10691" s="116">
        <v>10691</v>
      </c>
      <c r="B10691" s="129">
        <v>44439</v>
      </c>
      <c r="D10691" s="120" t="s">
        <v>252</v>
      </c>
      <c r="E10691" s="120" t="s">
        <v>23897</v>
      </c>
      <c r="F10691" s="209" t="s">
        <v>23898</v>
      </c>
      <c r="G10691" s="119" t="s">
        <v>21561</v>
      </c>
      <c r="H10691" s="121" t="s">
        <v>29</v>
      </c>
      <c r="I10691" s="119" t="s">
        <v>30</v>
      </c>
      <c r="J10691" s="121" t="s">
        <v>77</v>
      </c>
      <c r="K10691" s="121" t="s">
        <v>65</v>
      </c>
      <c r="L10691" s="131" t="s">
        <v>32</v>
      </c>
      <c r="M10691" s="120" t="s">
        <v>33</v>
      </c>
      <c r="N10691" s="131">
        <v>44441</v>
      </c>
      <c r="O10691" s="131">
        <v>44462</v>
      </c>
      <c r="S10691" s="120" t="s">
        <v>92</v>
      </c>
      <c r="T10691" s="126">
        <v>44462</v>
      </c>
    </row>
    <row r="10692" spans="1:20" ht="27.6">
      <c r="A10692" s="116">
        <v>10692</v>
      </c>
      <c r="B10692" s="129">
        <v>44439</v>
      </c>
      <c r="D10692" s="120" t="s">
        <v>252</v>
      </c>
      <c r="E10692" s="120" t="s">
        <v>23899</v>
      </c>
      <c r="F10692" s="209" t="s">
        <v>23900</v>
      </c>
      <c r="G10692" s="119" t="s">
        <v>23901</v>
      </c>
      <c r="H10692" s="121" t="s">
        <v>160</v>
      </c>
      <c r="I10692" s="119" t="s">
        <v>30</v>
      </c>
      <c r="J10692" s="121" t="s">
        <v>3886</v>
      </c>
      <c r="K10692" s="121" t="s">
        <v>65</v>
      </c>
      <c r="L10692" s="131" t="s">
        <v>32</v>
      </c>
      <c r="M10692" s="120" t="s">
        <v>78</v>
      </c>
    </row>
    <row r="10693" spans="1:20">
      <c r="A10693" s="116">
        <v>10693</v>
      </c>
      <c r="B10693" s="129">
        <v>44439</v>
      </c>
      <c r="D10693" s="120" t="s">
        <v>252</v>
      </c>
      <c r="E10693" s="120" t="s">
        <v>23902</v>
      </c>
      <c r="F10693" s="209" t="s">
        <v>23903</v>
      </c>
      <c r="G10693" s="119" t="s">
        <v>23904</v>
      </c>
      <c r="H10693" s="121" t="s">
        <v>53</v>
      </c>
      <c r="I10693" s="121" t="s">
        <v>42</v>
      </c>
      <c r="J10693" s="121" t="s">
        <v>72</v>
      </c>
      <c r="K10693" s="121" t="s">
        <v>65</v>
      </c>
      <c r="L10693" s="131" t="s">
        <v>32</v>
      </c>
      <c r="M10693" s="120" t="s">
        <v>33</v>
      </c>
      <c r="N10693" s="131">
        <v>44467</v>
      </c>
      <c r="O10693" s="131">
        <v>44585</v>
      </c>
    </row>
    <row r="10694" spans="1:20" ht="27.6">
      <c r="A10694" s="116">
        <v>10694</v>
      </c>
      <c r="B10694" s="129">
        <v>44439</v>
      </c>
      <c r="D10694" s="120" t="s">
        <v>252</v>
      </c>
      <c r="E10694" s="120" t="s">
        <v>23905</v>
      </c>
      <c r="F10694" s="209" t="s">
        <v>23906</v>
      </c>
      <c r="G10694" s="119" t="s">
        <v>23907</v>
      </c>
      <c r="H10694" s="121" t="s">
        <v>53</v>
      </c>
      <c r="I10694" s="121" t="s">
        <v>42</v>
      </c>
      <c r="J10694" s="121" t="s">
        <v>43</v>
      </c>
      <c r="K10694" s="121" t="s">
        <v>65</v>
      </c>
      <c r="L10694" s="131" t="s">
        <v>32</v>
      </c>
      <c r="M10694" s="120" t="s">
        <v>78</v>
      </c>
    </row>
    <row r="10695" spans="1:20" ht="27.6">
      <c r="A10695" s="116">
        <v>10695</v>
      </c>
      <c r="B10695" s="129">
        <v>44439</v>
      </c>
      <c r="D10695" s="120" t="s">
        <v>252</v>
      </c>
      <c r="E10695" s="120" t="s">
        <v>23908</v>
      </c>
      <c r="F10695" s="209" t="s">
        <v>23909</v>
      </c>
      <c r="G10695" s="119" t="s">
        <v>12806</v>
      </c>
      <c r="H10695" s="121" t="s">
        <v>53</v>
      </c>
      <c r="I10695" s="121" t="s">
        <v>30</v>
      </c>
      <c r="J10695" s="121" t="s">
        <v>77</v>
      </c>
      <c r="K10695" s="121" t="s">
        <v>65</v>
      </c>
      <c r="L10695" s="131" t="s">
        <v>32</v>
      </c>
      <c r="M10695" s="120" t="s">
        <v>78</v>
      </c>
    </row>
    <row r="10696" spans="1:20">
      <c r="A10696" s="116">
        <v>10696</v>
      </c>
      <c r="B10696" s="129">
        <v>44439</v>
      </c>
      <c r="D10696" s="120" t="s">
        <v>252</v>
      </c>
      <c r="E10696" s="120" t="s">
        <v>23910</v>
      </c>
      <c r="F10696" s="209" t="s">
        <v>21020</v>
      </c>
      <c r="G10696" s="119" t="s">
        <v>13428</v>
      </c>
      <c r="H10696" s="121" t="s">
        <v>29</v>
      </c>
      <c r="I10696" s="121" t="s">
        <v>30</v>
      </c>
      <c r="J10696" s="121" t="s">
        <v>9857</v>
      </c>
      <c r="K10696" s="121" t="s">
        <v>65</v>
      </c>
      <c r="L10696" s="131" t="s">
        <v>32</v>
      </c>
      <c r="M10696" s="120" t="s">
        <v>78</v>
      </c>
    </row>
    <row r="10697" spans="1:20">
      <c r="A10697" s="116">
        <v>10697</v>
      </c>
      <c r="B10697" s="129">
        <v>44439</v>
      </c>
      <c r="D10697" s="120" t="s">
        <v>25</v>
      </c>
      <c r="E10697" s="120" t="s">
        <v>23911</v>
      </c>
      <c r="F10697" s="209" t="s">
        <v>17354</v>
      </c>
      <c r="G10697" s="119" t="s">
        <v>23912</v>
      </c>
      <c r="H10697" s="121" t="s">
        <v>140</v>
      </c>
      <c r="I10697" s="121" t="s">
        <v>30</v>
      </c>
      <c r="J10697" s="121" t="s">
        <v>87</v>
      </c>
      <c r="K10697" s="121" t="s">
        <v>65</v>
      </c>
      <c r="L10697" s="131" t="s">
        <v>32</v>
      </c>
      <c r="M10697" s="120" t="s">
        <v>78</v>
      </c>
    </row>
    <row r="10698" spans="1:20" ht="27.6">
      <c r="A10698" s="116">
        <v>10698</v>
      </c>
      <c r="B10698" s="129">
        <v>44439</v>
      </c>
      <c r="D10698" s="120" t="s">
        <v>25</v>
      </c>
      <c r="E10698" s="120" t="s">
        <v>23913</v>
      </c>
      <c r="F10698" s="209" t="s">
        <v>23914</v>
      </c>
      <c r="G10698" s="119" t="s">
        <v>23915</v>
      </c>
      <c r="H10698" s="121" t="s">
        <v>140</v>
      </c>
      <c r="I10698" s="119" t="s">
        <v>30</v>
      </c>
      <c r="J10698" s="121" t="s">
        <v>31</v>
      </c>
      <c r="K10698" s="121" t="s">
        <v>65</v>
      </c>
      <c r="L10698" s="131" t="s">
        <v>32</v>
      </c>
      <c r="M10698" s="120" t="s">
        <v>33</v>
      </c>
      <c r="N10698" s="131">
        <v>44441</v>
      </c>
      <c r="O10698" s="131">
        <v>44441</v>
      </c>
    </row>
    <row r="10699" spans="1:20" ht="27.6">
      <c r="A10699" s="116">
        <v>10699</v>
      </c>
      <c r="B10699" s="129">
        <v>44439</v>
      </c>
      <c r="D10699" s="120" t="s">
        <v>25</v>
      </c>
      <c r="E10699" s="120" t="s">
        <v>23916</v>
      </c>
      <c r="F10699" s="209" t="s">
        <v>23917</v>
      </c>
      <c r="G10699" s="119" t="s">
        <v>3304</v>
      </c>
      <c r="H10699" s="121" t="s">
        <v>53</v>
      </c>
      <c r="I10699" s="119" t="s">
        <v>42</v>
      </c>
      <c r="J10699" s="121" t="s">
        <v>2268</v>
      </c>
      <c r="K10699" s="121" t="s">
        <v>584</v>
      </c>
      <c r="L10699" s="131" t="s">
        <v>32</v>
      </c>
      <c r="M10699" s="120" t="s">
        <v>78</v>
      </c>
    </row>
    <row r="10700" spans="1:20" ht="27.6">
      <c r="A10700" s="116">
        <v>10700</v>
      </c>
      <c r="B10700" s="129">
        <v>44439</v>
      </c>
      <c r="D10700" s="120" t="s">
        <v>25</v>
      </c>
      <c r="E10700" s="120" t="s">
        <v>23918</v>
      </c>
      <c r="F10700" s="209" t="s">
        <v>23919</v>
      </c>
      <c r="G10700" s="119" t="s">
        <v>8971</v>
      </c>
      <c r="H10700" s="121" t="s">
        <v>41</v>
      </c>
      <c r="I10700" s="121" t="s">
        <v>30</v>
      </c>
      <c r="J10700" s="121" t="s">
        <v>9853</v>
      </c>
      <c r="K10700" s="121" t="s">
        <v>65</v>
      </c>
      <c r="L10700" s="131" t="s">
        <v>32</v>
      </c>
      <c r="M10700" s="120" t="s">
        <v>78</v>
      </c>
    </row>
    <row r="10701" spans="1:20">
      <c r="A10701" s="116">
        <v>10701</v>
      </c>
      <c r="B10701" s="129">
        <v>44439</v>
      </c>
      <c r="D10701" s="120" t="s">
        <v>25</v>
      </c>
      <c r="E10701" s="120" t="s">
        <v>23920</v>
      </c>
      <c r="F10701" s="209" t="s">
        <v>19942</v>
      </c>
      <c r="G10701" s="119" t="s">
        <v>23921</v>
      </c>
      <c r="H10701" s="121" t="s">
        <v>29</v>
      </c>
      <c r="I10701" s="119" t="s">
        <v>30</v>
      </c>
      <c r="J10701" s="121" t="s">
        <v>5018</v>
      </c>
      <c r="K10701" s="121" t="s">
        <v>584</v>
      </c>
      <c r="L10701" s="131" t="s">
        <v>32</v>
      </c>
      <c r="M10701" s="120" t="s">
        <v>78</v>
      </c>
    </row>
    <row r="10702" spans="1:20">
      <c r="A10702" s="116">
        <v>10702</v>
      </c>
      <c r="B10702" s="129">
        <v>44439</v>
      </c>
      <c r="D10702" s="120" t="s">
        <v>25</v>
      </c>
      <c r="E10702" s="120" t="s">
        <v>23922</v>
      </c>
      <c r="F10702" s="209" t="s">
        <v>23923</v>
      </c>
      <c r="G10702" s="119" t="s">
        <v>85</v>
      </c>
      <c r="H10702" s="121" t="s">
        <v>86</v>
      </c>
      <c r="I10702" s="121" t="s">
        <v>30</v>
      </c>
      <c r="J10702" s="121" t="s">
        <v>3886</v>
      </c>
      <c r="K10702" s="121" t="s">
        <v>65</v>
      </c>
      <c r="L10702" s="131" t="s">
        <v>32</v>
      </c>
      <c r="M10702" s="120" t="s">
        <v>33</v>
      </c>
      <c r="N10702" s="131">
        <v>44460</v>
      </c>
      <c r="O10702" s="131">
        <v>44460</v>
      </c>
    </row>
    <row r="10703" spans="1:20" ht="27.6">
      <c r="A10703" s="116">
        <v>10703</v>
      </c>
      <c r="B10703" s="129">
        <v>44439</v>
      </c>
      <c r="D10703" s="120" t="s">
        <v>25</v>
      </c>
      <c r="E10703" s="120" t="s">
        <v>23924</v>
      </c>
      <c r="F10703" s="209" t="s">
        <v>23925</v>
      </c>
      <c r="G10703" s="119" t="s">
        <v>1105</v>
      </c>
      <c r="H10703" s="121" t="s">
        <v>29</v>
      </c>
      <c r="I10703" s="121" t="s">
        <v>30</v>
      </c>
      <c r="J10703" s="121" t="s">
        <v>77</v>
      </c>
      <c r="K10703" s="121" t="s">
        <v>584</v>
      </c>
      <c r="L10703" s="131" t="s">
        <v>32</v>
      </c>
      <c r="M10703" s="120" t="s">
        <v>78</v>
      </c>
    </row>
    <row r="10704" spans="1:20">
      <c r="A10704" s="116">
        <v>10704</v>
      </c>
      <c r="B10704" s="129">
        <v>44439</v>
      </c>
      <c r="D10704" s="120" t="s">
        <v>25</v>
      </c>
      <c r="E10704" s="120" t="s">
        <v>23926</v>
      </c>
      <c r="F10704" s="209" t="s">
        <v>23927</v>
      </c>
      <c r="G10704" s="119" t="s">
        <v>23928</v>
      </c>
      <c r="H10704" s="121" t="s">
        <v>41</v>
      </c>
      <c r="I10704" s="119" t="s">
        <v>42</v>
      </c>
      <c r="J10704" s="121" t="s">
        <v>91</v>
      </c>
      <c r="K10704" s="121" t="s">
        <v>65</v>
      </c>
      <c r="L10704" s="131" t="s">
        <v>32</v>
      </c>
      <c r="M10704" s="120" t="s">
        <v>33</v>
      </c>
      <c r="N10704" s="131">
        <v>44441</v>
      </c>
      <c r="O10704" s="131">
        <v>44441</v>
      </c>
    </row>
    <row r="10705" spans="1:20">
      <c r="A10705" s="116">
        <v>10705</v>
      </c>
      <c r="B10705" s="129">
        <v>44439</v>
      </c>
      <c r="D10705" s="120" t="s">
        <v>25</v>
      </c>
      <c r="E10705" s="120" t="s">
        <v>23929</v>
      </c>
      <c r="F10705" s="209" t="s">
        <v>13862</v>
      </c>
      <c r="G10705" s="119" t="s">
        <v>23930</v>
      </c>
      <c r="H10705" s="121" t="s">
        <v>29</v>
      </c>
      <c r="I10705" s="121" t="s">
        <v>30</v>
      </c>
      <c r="J10705" s="121" t="s">
        <v>529</v>
      </c>
      <c r="K10705" s="121" t="s">
        <v>65</v>
      </c>
      <c r="L10705" s="131" t="s">
        <v>32</v>
      </c>
      <c r="M10705" s="120" t="s">
        <v>78</v>
      </c>
    </row>
    <row r="10706" spans="1:20">
      <c r="A10706" s="116">
        <v>10706</v>
      </c>
      <c r="B10706" s="129">
        <v>44439</v>
      </c>
      <c r="D10706" s="120" t="s">
        <v>25</v>
      </c>
      <c r="E10706" s="120" t="s">
        <v>23931</v>
      </c>
      <c r="F10706" s="209" t="s">
        <v>23932</v>
      </c>
      <c r="G10706" s="119" t="s">
        <v>23933</v>
      </c>
      <c r="H10706" s="121" t="s">
        <v>41</v>
      </c>
      <c r="I10706" s="121" t="s">
        <v>63</v>
      </c>
      <c r="J10706" s="121" t="s">
        <v>323</v>
      </c>
      <c r="K10706" s="121" t="s">
        <v>584</v>
      </c>
      <c r="L10706" s="131" t="s">
        <v>32</v>
      </c>
      <c r="M10706" s="120" t="s">
        <v>33</v>
      </c>
      <c r="N10706" s="131">
        <v>44454</v>
      </c>
      <c r="O10706" s="131">
        <v>44456</v>
      </c>
    </row>
    <row r="10707" spans="1:20">
      <c r="A10707" s="116">
        <v>10707</v>
      </c>
      <c r="B10707" s="129">
        <v>44439</v>
      </c>
      <c r="D10707" s="120" t="s">
        <v>25</v>
      </c>
      <c r="E10707" s="120" t="s">
        <v>23934</v>
      </c>
      <c r="F10707" s="209" t="s">
        <v>23935</v>
      </c>
      <c r="G10707" s="119" t="s">
        <v>310</v>
      </c>
      <c r="H10707" s="121" t="s">
        <v>1173</v>
      </c>
      <c r="I10707" s="119" t="s">
        <v>30</v>
      </c>
      <c r="J10707" s="121" t="s">
        <v>87</v>
      </c>
      <c r="K10707" s="121" t="s">
        <v>584</v>
      </c>
      <c r="L10707" s="131" t="s">
        <v>32</v>
      </c>
      <c r="M10707" s="120" t="s">
        <v>78</v>
      </c>
    </row>
    <row r="10708" spans="1:20">
      <c r="A10708" s="116">
        <v>10708</v>
      </c>
      <c r="B10708" s="129">
        <v>44439</v>
      </c>
      <c r="D10708" s="120" t="s">
        <v>25</v>
      </c>
      <c r="E10708" s="120" t="s">
        <v>23936</v>
      </c>
      <c r="F10708" s="209" t="s">
        <v>23937</v>
      </c>
      <c r="G10708" s="119" t="s">
        <v>23938</v>
      </c>
      <c r="H10708" s="121" t="s">
        <v>53</v>
      </c>
      <c r="I10708" s="121" t="s">
        <v>30</v>
      </c>
      <c r="J10708" s="121" t="s">
        <v>21121</v>
      </c>
      <c r="K10708" s="121" t="s">
        <v>65</v>
      </c>
      <c r="L10708" s="131" t="s">
        <v>32</v>
      </c>
      <c r="M10708" s="120" t="s">
        <v>78</v>
      </c>
    </row>
    <row r="10709" spans="1:20">
      <c r="A10709" s="116">
        <v>10709</v>
      </c>
      <c r="B10709" s="129">
        <v>44441</v>
      </c>
      <c r="D10709" s="120" t="s">
        <v>252</v>
      </c>
      <c r="E10709" s="121" t="s">
        <v>23939</v>
      </c>
      <c r="F10709" s="214" t="s">
        <v>14114</v>
      </c>
      <c r="G10709" s="119" t="s">
        <v>23940</v>
      </c>
      <c r="H10709" s="121" t="s">
        <v>97</v>
      </c>
      <c r="I10709" s="121" t="s">
        <v>30</v>
      </c>
      <c r="J10709" s="121" t="s">
        <v>3749</v>
      </c>
      <c r="K10709" s="121" t="s">
        <v>584</v>
      </c>
      <c r="L10709" s="131" t="s">
        <v>32</v>
      </c>
      <c r="M10709" s="120" t="s">
        <v>33</v>
      </c>
      <c r="N10709" s="131">
        <v>44456</v>
      </c>
      <c r="O10709" s="131">
        <v>44481</v>
      </c>
      <c r="S10709" s="120" t="s">
        <v>237</v>
      </c>
      <c r="T10709" s="126">
        <v>44456</v>
      </c>
    </row>
    <row r="10710" spans="1:20">
      <c r="A10710" s="116">
        <v>10710</v>
      </c>
      <c r="B10710" s="129">
        <v>44441</v>
      </c>
      <c r="D10710" s="120" t="s">
        <v>252</v>
      </c>
      <c r="E10710" s="120" t="s">
        <v>23941</v>
      </c>
      <c r="F10710" s="209" t="s">
        <v>23942</v>
      </c>
      <c r="G10710" s="119" t="s">
        <v>23943</v>
      </c>
      <c r="H10710" s="121" t="s">
        <v>177</v>
      </c>
      <c r="I10710" s="121" t="s">
        <v>30</v>
      </c>
      <c r="J10710" s="121" t="s">
        <v>485</v>
      </c>
      <c r="K10710" s="121" t="s">
        <v>584</v>
      </c>
      <c r="L10710" s="131" t="s">
        <v>32</v>
      </c>
      <c r="M10710" s="120" t="s">
        <v>78</v>
      </c>
    </row>
    <row r="10711" spans="1:20">
      <c r="A10711" s="116">
        <v>10711</v>
      </c>
      <c r="B10711" s="129">
        <v>44441</v>
      </c>
      <c r="D10711" s="120" t="s">
        <v>252</v>
      </c>
      <c r="E10711" s="120" t="s">
        <v>23944</v>
      </c>
      <c r="F10711" s="209" t="s">
        <v>547</v>
      </c>
      <c r="G10711" s="119" t="s">
        <v>23945</v>
      </c>
      <c r="H10711" s="121" t="s">
        <v>140</v>
      </c>
      <c r="I10711" s="121" t="s">
        <v>30</v>
      </c>
      <c r="J10711" s="121" t="s">
        <v>435</v>
      </c>
      <c r="K10711" s="121" t="s">
        <v>584</v>
      </c>
      <c r="L10711" s="131" t="s">
        <v>32</v>
      </c>
      <c r="M10711" s="120" t="s">
        <v>78</v>
      </c>
    </row>
    <row r="10712" spans="1:20">
      <c r="A10712" s="116">
        <v>10712</v>
      </c>
      <c r="B10712" s="129">
        <v>44441</v>
      </c>
      <c r="D10712" s="120" t="s">
        <v>252</v>
      </c>
      <c r="E10712" s="120" t="s">
        <v>23946</v>
      </c>
      <c r="F10712" s="209" t="s">
        <v>11444</v>
      </c>
      <c r="G10712" s="119" t="s">
        <v>7665</v>
      </c>
      <c r="H10712" s="121" t="s">
        <v>71</v>
      </c>
      <c r="I10712" s="119" t="s">
        <v>30</v>
      </c>
      <c r="J10712" s="121" t="s">
        <v>87</v>
      </c>
      <c r="K10712" s="121" t="s">
        <v>584</v>
      </c>
      <c r="L10712" s="131" t="s">
        <v>32</v>
      </c>
      <c r="M10712" s="120" t="s">
        <v>78</v>
      </c>
    </row>
    <row r="10713" spans="1:20">
      <c r="A10713" s="116">
        <v>10713</v>
      </c>
      <c r="B10713" s="129">
        <v>44441</v>
      </c>
      <c r="D10713" s="120" t="s">
        <v>252</v>
      </c>
      <c r="E10713" s="120" t="s">
        <v>23947</v>
      </c>
      <c r="F10713" s="209" t="s">
        <v>23948</v>
      </c>
      <c r="G10713" s="119" t="s">
        <v>16697</v>
      </c>
      <c r="H10713" s="121" t="s">
        <v>1173</v>
      </c>
      <c r="I10713" s="119" t="s">
        <v>30</v>
      </c>
      <c r="J10713" s="121" t="s">
        <v>87</v>
      </c>
      <c r="K10713" s="121" t="s">
        <v>584</v>
      </c>
      <c r="L10713" s="131" t="s">
        <v>32</v>
      </c>
      <c r="M10713" s="120" t="s">
        <v>78</v>
      </c>
    </row>
    <row r="10714" spans="1:20">
      <c r="A10714" s="116">
        <v>10714</v>
      </c>
      <c r="B10714" s="129">
        <v>44441</v>
      </c>
      <c r="D10714" s="120" t="s">
        <v>252</v>
      </c>
      <c r="E10714" s="120" t="s">
        <v>23949</v>
      </c>
      <c r="F10714" s="209" t="s">
        <v>122</v>
      </c>
      <c r="G10714" s="119" t="s">
        <v>23950</v>
      </c>
      <c r="H10714" s="121" t="s">
        <v>1173</v>
      </c>
      <c r="I10714" s="121" t="s">
        <v>30</v>
      </c>
      <c r="J10714" s="121" t="s">
        <v>77</v>
      </c>
      <c r="K10714" s="121" t="s">
        <v>584</v>
      </c>
      <c r="L10714" s="131" t="s">
        <v>32</v>
      </c>
      <c r="M10714" s="120" t="s">
        <v>78</v>
      </c>
    </row>
    <row r="10715" spans="1:20">
      <c r="A10715" s="116">
        <v>10715</v>
      </c>
      <c r="B10715" s="129">
        <v>44441</v>
      </c>
      <c r="D10715" s="120" t="s">
        <v>252</v>
      </c>
      <c r="E10715" s="120" t="s">
        <v>23951</v>
      </c>
      <c r="F10715" s="209" t="s">
        <v>636</v>
      </c>
      <c r="G10715" s="119" t="s">
        <v>15021</v>
      </c>
      <c r="H10715" s="121" t="s">
        <v>1173</v>
      </c>
      <c r="I10715" s="119" t="s">
        <v>30</v>
      </c>
      <c r="J10715" s="121" t="s">
        <v>77</v>
      </c>
      <c r="K10715" s="121" t="s">
        <v>584</v>
      </c>
      <c r="L10715" s="131" t="s">
        <v>32</v>
      </c>
      <c r="M10715" s="120" t="s">
        <v>78</v>
      </c>
    </row>
    <row r="10716" spans="1:20" ht="27.6">
      <c r="A10716" s="116">
        <v>10716</v>
      </c>
      <c r="B10716" s="129">
        <v>44441</v>
      </c>
      <c r="D10716" s="120" t="s">
        <v>252</v>
      </c>
      <c r="E10716" t="s">
        <v>23952</v>
      </c>
      <c r="F10716" s="209" t="s">
        <v>23953</v>
      </c>
      <c r="G10716" s="119" t="s">
        <v>23954</v>
      </c>
      <c r="H10716" s="121" t="s">
        <v>160</v>
      </c>
      <c r="I10716" s="119" t="s">
        <v>30</v>
      </c>
      <c r="J10716" s="121" t="s">
        <v>7142</v>
      </c>
      <c r="K10716" s="121" t="s">
        <v>584</v>
      </c>
      <c r="L10716" s="131" t="s">
        <v>32</v>
      </c>
      <c r="M10716" s="120" t="s">
        <v>78</v>
      </c>
    </row>
    <row r="10717" spans="1:20" ht="27.6">
      <c r="A10717" s="116">
        <v>10717</v>
      </c>
      <c r="B10717" s="129">
        <v>44441</v>
      </c>
      <c r="D10717" s="120" t="s">
        <v>252</v>
      </c>
      <c r="E10717" s="120" t="s">
        <v>23955</v>
      </c>
      <c r="F10717" s="209" t="s">
        <v>23956</v>
      </c>
      <c r="G10717" s="119" t="s">
        <v>23957</v>
      </c>
      <c r="H10717" s="121" t="s">
        <v>53</v>
      </c>
      <c r="I10717" s="121" t="s">
        <v>42</v>
      </c>
      <c r="J10717" s="121" t="s">
        <v>2268</v>
      </c>
      <c r="K10717" s="121" t="s">
        <v>584</v>
      </c>
      <c r="L10717" s="131" t="s">
        <v>32</v>
      </c>
      <c r="M10717" s="120" t="s">
        <v>78</v>
      </c>
    </row>
    <row r="10718" spans="1:20" ht="27.6">
      <c r="A10718" s="116">
        <v>10718</v>
      </c>
      <c r="B10718" s="129">
        <v>44441</v>
      </c>
      <c r="D10718" s="120" t="s">
        <v>252</v>
      </c>
      <c r="E10718" s="120" t="s">
        <v>23958</v>
      </c>
      <c r="F10718" s="209" t="s">
        <v>23959</v>
      </c>
      <c r="G10718" s="119" t="s">
        <v>23960</v>
      </c>
      <c r="H10718" s="121" t="s">
        <v>101</v>
      </c>
      <c r="I10718" s="119" t="s">
        <v>30</v>
      </c>
      <c r="J10718" s="121" t="s">
        <v>529</v>
      </c>
      <c r="K10718" s="121" t="s">
        <v>584</v>
      </c>
      <c r="L10718" s="131" t="s">
        <v>32</v>
      </c>
      <c r="M10718" s="120" t="s">
        <v>33</v>
      </c>
      <c r="N10718" s="131">
        <v>44448</v>
      </c>
      <c r="S10718" s="120" t="s">
        <v>135</v>
      </c>
      <c r="T10718" s="126">
        <v>44448</v>
      </c>
    </row>
    <row r="10719" spans="1:20" ht="27.6">
      <c r="A10719" s="116">
        <v>10719</v>
      </c>
      <c r="B10719" s="129">
        <v>44441</v>
      </c>
      <c r="D10719" s="120" t="s">
        <v>252</v>
      </c>
      <c r="E10719" s="120" t="s">
        <v>23961</v>
      </c>
      <c r="F10719" s="209" t="s">
        <v>23962</v>
      </c>
      <c r="G10719" s="119" t="s">
        <v>23963</v>
      </c>
      <c r="H10719" s="121" t="s">
        <v>160</v>
      </c>
      <c r="I10719" s="121" t="s">
        <v>42</v>
      </c>
      <c r="J10719" s="121" t="s">
        <v>72</v>
      </c>
      <c r="K10719" s="121" t="s">
        <v>584</v>
      </c>
      <c r="L10719" s="131" t="s">
        <v>32</v>
      </c>
      <c r="M10719" s="120" t="s">
        <v>78</v>
      </c>
    </row>
    <row r="10720" spans="1:20" ht="27.6">
      <c r="A10720" s="116">
        <v>10720</v>
      </c>
      <c r="B10720" s="129">
        <v>44441</v>
      </c>
      <c r="D10720" s="120" t="s">
        <v>252</v>
      </c>
      <c r="E10720" s="120" t="s">
        <v>23964</v>
      </c>
      <c r="F10720" s="209" t="s">
        <v>23965</v>
      </c>
      <c r="G10720" s="119" t="s">
        <v>1519</v>
      </c>
      <c r="H10720" s="121" t="s">
        <v>53</v>
      </c>
      <c r="I10720" s="121" t="s">
        <v>42</v>
      </c>
      <c r="J10720" s="121" t="s">
        <v>91</v>
      </c>
      <c r="K10720" s="121" t="s">
        <v>584</v>
      </c>
      <c r="L10720" s="131" t="s">
        <v>32</v>
      </c>
      <c r="M10720" s="120" t="s">
        <v>78</v>
      </c>
    </row>
    <row r="10721" spans="1:25">
      <c r="A10721" s="116">
        <v>10721</v>
      </c>
      <c r="B10721" s="129">
        <v>44441</v>
      </c>
      <c r="D10721" s="120" t="s">
        <v>252</v>
      </c>
      <c r="E10721" s="120" t="s">
        <v>23966</v>
      </c>
      <c r="F10721" s="209" t="s">
        <v>23967</v>
      </c>
      <c r="G10721" s="119" t="s">
        <v>23968</v>
      </c>
      <c r="H10721" s="121" t="s">
        <v>53</v>
      </c>
      <c r="I10721" s="121" t="s">
        <v>42</v>
      </c>
      <c r="J10721" s="121" t="s">
        <v>72</v>
      </c>
      <c r="K10721" s="121" t="s">
        <v>584</v>
      </c>
      <c r="L10721" s="131" t="s">
        <v>32</v>
      </c>
      <c r="M10721" s="120" t="s">
        <v>33</v>
      </c>
      <c r="N10721" s="131">
        <v>44446</v>
      </c>
      <c r="O10721" s="131">
        <v>44462</v>
      </c>
    </row>
    <row r="10722" spans="1:25">
      <c r="A10722" s="116">
        <v>10722</v>
      </c>
      <c r="B10722" s="129">
        <v>44441</v>
      </c>
      <c r="D10722" s="120" t="s">
        <v>252</v>
      </c>
      <c r="E10722" s="120" t="s">
        <v>23969</v>
      </c>
      <c r="F10722" s="209" t="s">
        <v>527</v>
      </c>
      <c r="G10722" s="119" t="s">
        <v>14755</v>
      </c>
      <c r="H10722" s="121" t="s">
        <v>29</v>
      </c>
      <c r="I10722" s="121" t="s">
        <v>30</v>
      </c>
      <c r="J10722" s="121" t="s">
        <v>5018</v>
      </c>
      <c r="K10722" s="121" t="s">
        <v>584</v>
      </c>
      <c r="L10722" s="131" t="s">
        <v>32</v>
      </c>
      <c r="M10722" s="120" t="s">
        <v>78</v>
      </c>
    </row>
    <row r="10723" spans="1:25">
      <c r="A10723" s="116">
        <v>10723</v>
      </c>
      <c r="B10723" s="129">
        <v>44441</v>
      </c>
      <c r="D10723" s="120" t="s">
        <v>252</v>
      </c>
      <c r="E10723" s="120" t="s">
        <v>23970</v>
      </c>
      <c r="F10723" s="209" t="s">
        <v>23971</v>
      </c>
      <c r="G10723" s="119" t="s">
        <v>19487</v>
      </c>
      <c r="H10723" s="121" t="s">
        <v>29</v>
      </c>
      <c r="I10723" s="121" t="s">
        <v>42</v>
      </c>
      <c r="J10723" s="121" t="s">
        <v>82</v>
      </c>
      <c r="K10723" s="121" t="s">
        <v>584</v>
      </c>
      <c r="L10723" s="131" t="s">
        <v>32</v>
      </c>
      <c r="M10723" s="120" t="s">
        <v>78</v>
      </c>
    </row>
    <row r="10724" spans="1:25">
      <c r="A10724" s="116">
        <v>10724</v>
      </c>
      <c r="B10724" s="129">
        <v>44441</v>
      </c>
      <c r="D10724" s="120" t="s">
        <v>252</v>
      </c>
      <c r="E10724" s="120" t="s">
        <v>23972</v>
      </c>
      <c r="F10724" s="209" t="s">
        <v>23973</v>
      </c>
      <c r="G10724" s="119" t="s">
        <v>23973</v>
      </c>
      <c r="H10724" s="121" t="s">
        <v>53</v>
      </c>
      <c r="I10724" s="121" t="s">
        <v>30</v>
      </c>
      <c r="J10724" s="121" t="s">
        <v>77</v>
      </c>
      <c r="K10724" s="121" t="s">
        <v>584</v>
      </c>
      <c r="L10724" s="131" t="s">
        <v>32</v>
      </c>
      <c r="M10724" s="120" t="s">
        <v>78</v>
      </c>
    </row>
    <row r="10725" spans="1:25">
      <c r="A10725" s="116">
        <v>10725</v>
      </c>
      <c r="B10725" s="129">
        <v>44441</v>
      </c>
      <c r="D10725" s="120" t="s">
        <v>252</v>
      </c>
      <c r="E10725" s="120" t="s">
        <v>23974</v>
      </c>
      <c r="F10725" s="209" t="s">
        <v>3842</v>
      </c>
      <c r="G10725" s="119" t="s">
        <v>23975</v>
      </c>
      <c r="H10725" s="121" t="s">
        <v>53</v>
      </c>
      <c r="I10725" s="119" t="s">
        <v>30</v>
      </c>
      <c r="J10725" s="121" t="s">
        <v>7234</v>
      </c>
      <c r="K10725" s="121" t="s">
        <v>584</v>
      </c>
      <c r="L10725" s="131" t="s">
        <v>32</v>
      </c>
      <c r="M10725" s="120" t="s">
        <v>78</v>
      </c>
    </row>
    <row r="10726" spans="1:25">
      <c r="A10726" s="116">
        <v>10726</v>
      </c>
      <c r="B10726" s="129">
        <v>44441</v>
      </c>
      <c r="D10726" s="120" t="s">
        <v>252</v>
      </c>
      <c r="E10726" s="120" t="s">
        <v>23976</v>
      </c>
      <c r="F10726" s="209" t="s">
        <v>23977</v>
      </c>
      <c r="G10726" s="119" t="s">
        <v>2834</v>
      </c>
      <c r="H10726" s="121" t="s">
        <v>29</v>
      </c>
      <c r="I10726" s="121" t="s">
        <v>42</v>
      </c>
      <c r="J10726" s="121" t="s">
        <v>246</v>
      </c>
      <c r="K10726" s="121" t="s">
        <v>584</v>
      </c>
      <c r="L10726" s="131" t="s">
        <v>32</v>
      </c>
      <c r="M10726" s="120" t="s">
        <v>33</v>
      </c>
      <c r="N10726" s="131">
        <v>44446</v>
      </c>
      <c r="O10726" s="131">
        <v>44462</v>
      </c>
    </row>
    <row r="10727" spans="1:25">
      <c r="A10727" s="116">
        <v>10727</v>
      </c>
      <c r="B10727" s="129">
        <v>44441</v>
      </c>
      <c r="D10727" s="120" t="s">
        <v>252</v>
      </c>
      <c r="E10727" s="120" t="s">
        <v>23978</v>
      </c>
      <c r="F10727" s="209" t="s">
        <v>23973</v>
      </c>
      <c r="G10727" s="119" t="s">
        <v>23979</v>
      </c>
      <c r="H10727" s="121" t="s">
        <v>53</v>
      </c>
      <c r="I10727" s="121" t="s">
        <v>196</v>
      </c>
      <c r="J10727" s="121" t="s">
        <v>196</v>
      </c>
      <c r="K10727" s="121" t="s">
        <v>584</v>
      </c>
      <c r="L10727" s="131" t="s">
        <v>32</v>
      </c>
      <c r="M10727" s="120" t="s">
        <v>78</v>
      </c>
    </row>
    <row r="10728" spans="1:25" ht="27.6">
      <c r="A10728" s="116">
        <v>10728</v>
      </c>
      <c r="B10728" s="129">
        <v>44441</v>
      </c>
      <c r="D10728" s="120" t="s">
        <v>252</v>
      </c>
      <c r="E10728" s="120" t="s">
        <v>23980</v>
      </c>
      <c r="F10728" s="209" t="s">
        <v>23981</v>
      </c>
      <c r="G10728" s="119" t="s">
        <v>23982</v>
      </c>
      <c r="H10728" s="121" t="s">
        <v>53</v>
      </c>
      <c r="I10728" s="119" t="s">
        <v>30</v>
      </c>
      <c r="J10728" s="121" t="s">
        <v>9857</v>
      </c>
      <c r="K10728" s="121" t="s">
        <v>584</v>
      </c>
      <c r="L10728" s="131" t="s">
        <v>32</v>
      </c>
      <c r="M10728" s="120" t="s">
        <v>78</v>
      </c>
    </row>
    <row r="10729" spans="1:25" ht="27.6">
      <c r="A10729" s="116">
        <v>10729</v>
      </c>
      <c r="B10729" s="129">
        <v>44442</v>
      </c>
      <c r="D10729" s="120" t="s">
        <v>25</v>
      </c>
      <c r="E10729" s="120" t="s">
        <v>23983</v>
      </c>
      <c r="F10729" s="209" t="s">
        <v>23984</v>
      </c>
      <c r="G10729" s="119" t="s">
        <v>6977</v>
      </c>
      <c r="H10729" s="121" t="s">
        <v>29</v>
      </c>
      <c r="I10729" s="121" t="s">
        <v>30</v>
      </c>
      <c r="J10729" s="121" t="s">
        <v>87</v>
      </c>
      <c r="K10729" s="121" t="s">
        <v>65</v>
      </c>
      <c r="L10729" s="131" t="s">
        <v>32</v>
      </c>
      <c r="M10729" s="120" t="s">
        <v>33</v>
      </c>
      <c r="N10729" s="131">
        <v>44446</v>
      </c>
      <c r="O10729" s="131">
        <v>44497</v>
      </c>
    </row>
    <row r="10730" spans="1:25" ht="27.6">
      <c r="A10730" s="116">
        <v>10730</v>
      </c>
      <c r="B10730" s="129">
        <v>44442</v>
      </c>
      <c r="D10730" s="120" t="s">
        <v>25</v>
      </c>
      <c r="E10730" s="120" t="s">
        <v>23985</v>
      </c>
      <c r="F10730" s="209" t="s">
        <v>23986</v>
      </c>
      <c r="G10730" s="119" t="s">
        <v>7773</v>
      </c>
      <c r="H10730" s="121" t="s">
        <v>177</v>
      </c>
      <c r="I10730" s="121" t="s">
        <v>30</v>
      </c>
      <c r="J10730" s="121" t="s">
        <v>87</v>
      </c>
      <c r="K10730" s="121" t="s">
        <v>65</v>
      </c>
      <c r="L10730" s="131" t="s">
        <v>32</v>
      </c>
      <c r="Y10730" s="116" t="s">
        <v>13976</v>
      </c>
    </row>
    <row r="10731" spans="1:25" ht="27.6">
      <c r="A10731" s="116">
        <v>10731</v>
      </c>
      <c r="B10731" s="129">
        <v>44442</v>
      </c>
      <c r="D10731" s="120" t="s">
        <v>25</v>
      </c>
      <c r="E10731" s="120" t="s">
        <v>23987</v>
      </c>
      <c r="F10731" s="209" t="s">
        <v>23988</v>
      </c>
      <c r="G10731" s="119" t="s">
        <v>492</v>
      </c>
      <c r="H10731" s="121" t="s">
        <v>41</v>
      </c>
      <c r="I10731" s="121" t="s">
        <v>30</v>
      </c>
      <c r="J10731" s="121" t="s">
        <v>87</v>
      </c>
      <c r="K10731" s="121" t="s">
        <v>65</v>
      </c>
      <c r="L10731" s="131" t="s">
        <v>32</v>
      </c>
      <c r="M10731" s="120" t="s">
        <v>78</v>
      </c>
    </row>
    <row r="10732" spans="1:25">
      <c r="A10732" s="116">
        <v>10732</v>
      </c>
      <c r="B10732" s="129">
        <v>44442</v>
      </c>
      <c r="D10732" s="120" t="s">
        <v>25</v>
      </c>
      <c r="E10732" s="120" t="s">
        <v>23989</v>
      </c>
      <c r="F10732" s="209" t="s">
        <v>8160</v>
      </c>
      <c r="G10732" s="119" t="s">
        <v>23990</v>
      </c>
      <c r="H10732" s="121" t="s">
        <v>177</v>
      </c>
      <c r="I10732" s="119" t="s">
        <v>30</v>
      </c>
      <c r="J10732" s="121" t="s">
        <v>1544</v>
      </c>
      <c r="K10732" s="121" t="s">
        <v>65</v>
      </c>
      <c r="L10732" s="131" t="s">
        <v>32</v>
      </c>
      <c r="M10732" s="120" t="s">
        <v>33</v>
      </c>
      <c r="N10732" s="131">
        <v>44510</v>
      </c>
      <c r="O10732" s="131">
        <v>44510</v>
      </c>
    </row>
    <row r="10733" spans="1:25">
      <c r="A10733" s="116">
        <v>10733</v>
      </c>
      <c r="B10733" s="129">
        <v>44442</v>
      </c>
      <c r="D10733" s="120" t="s">
        <v>25</v>
      </c>
      <c r="E10733" s="120" t="s">
        <v>23991</v>
      </c>
      <c r="F10733" s="209" t="s">
        <v>23992</v>
      </c>
      <c r="G10733" s="119" t="s">
        <v>23993</v>
      </c>
      <c r="H10733" s="121" t="s">
        <v>41</v>
      </c>
      <c r="I10733" s="119" t="s">
        <v>30</v>
      </c>
      <c r="J10733" s="121" t="s">
        <v>5018</v>
      </c>
      <c r="K10733" s="121" t="s">
        <v>65</v>
      </c>
      <c r="L10733" s="131" t="s">
        <v>32</v>
      </c>
      <c r="M10733" s="120" t="s">
        <v>33</v>
      </c>
      <c r="N10733" s="131">
        <v>44462</v>
      </c>
      <c r="O10733" s="131">
        <v>44497</v>
      </c>
    </row>
    <row r="10734" spans="1:25">
      <c r="A10734" s="116">
        <v>10734</v>
      </c>
      <c r="B10734" s="129">
        <v>44442</v>
      </c>
      <c r="D10734" s="120" t="s">
        <v>25</v>
      </c>
      <c r="E10734" s="120" t="s">
        <v>23994</v>
      </c>
      <c r="F10734" s="209" t="s">
        <v>5333</v>
      </c>
      <c r="G10734" s="119" t="s">
        <v>23995</v>
      </c>
      <c r="H10734" s="121" t="s">
        <v>41</v>
      </c>
      <c r="I10734" s="121" t="s">
        <v>30</v>
      </c>
      <c r="J10734" s="121" t="s">
        <v>7234</v>
      </c>
      <c r="K10734" s="121" t="s">
        <v>65</v>
      </c>
      <c r="L10734" s="131" t="s">
        <v>32</v>
      </c>
      <c r="M10734" s="120" t="s">
        <v>33</v>
      </c>
      <c r="N10734" s="131">
        <v>44462</v>
      </c>
      <c r="O10734" s="131">
        <v>44447</v>
      </c>
    </row>
    <row r="10735" spans="1:25">
      <c r="A10735" s="116">
        <v>10735</v>
      </c>
      <c r="B10735" s="129">
        <v>44442</v>
      </c>
      <c r="D10735" s="120" t="s">
        <v>25</v>
      </c>
      <c r="E10735" s="120" t="s">
        <v>23996</v>
      </c>
      <c r="F10735" s="209" t="s">
        <v>23997</v>
      </c>
      <c r="G10735" s="119" t="s">
        <v>22478</v>
      </c>
      <c r="H10735" s="121" t="s">
        <v>41</v>
      </c>
      <c r="I10735" s="121" t="s">
        <v>30</v>
      </c>
      <c r="J10735" s="121" t="s">
        <v>87</v>
      </c>
      <c r="K10735" s="121" t="s">
        <v>65</v>
      </c>
      <c r="L10735" s="131" t="s">
        <v>32</v>
      </c>
      <c r="M10735" s="120" t="s">
        <v>78</v>
      </c>
    </row>
    <row r="10736" spans="1:25">
      <c r="A10736" s="116">
        <v>10736</v>
      </c>
      <c r="B10736" s="129">
        <v>44442</v>
      </c>
      <c r="D10736" s="120" t="s">
        <v>25</v>
      </c>
      <c r="E10736" s="120" t="s">
        <v>23998</v>
      </c>
      <c r="F10736" s="209" t="s">
        <v>23999</v>
      </c>
      <c r="G10736" s="119" t="s">
        <v>24000</v>
      </c>
      <c r="H10736" s="121" t="s">
        <v>192</v>
      </c>
      <c r="I10736" s="121" t="s">
        <v>30</v>
      </c>
      <c r="J10736" s="121" t="s">
        <v>5018</v>
      </c>
      <c r="K10736" s="121" t="s">
        <v>65</v>
      </c>
      <c r="L10736" s="131" t="s">
        <v>32</v>
      </c>
      <c r="Y10736" s="116" t="s">
        <v>13976</v>
      </c>
    </row>
    <row r="10737" spans="1:19" ht="27.6">
      <c r="A10737" s="116">
        <v>10737</v>
      </c>
      <c r="B10737" s="129">
        <v>44442</v>
      </c>
      <c r="D10737" s="120" t="s">
        <v>25</v>
      </c>
      <c r="E10737" s="120" t="s">
        <v>24001</v>
      </c>
      <c r="F10737" s="209" t="s">
        <v>24002</v>
      </c>
      <c r="G10737" s="119" t="s">
        <v>17420</v>
      </c>
      <c r="H10737" s="121" t="s">
        <v>192</v>
      </c>
      <c r="I10737" s="119" t="s">
        <v>30</v>
      </c>
      <c r="J10737" s="121" t="s">
        <v>5018</v>
      </c>
      <c r="K10737" s="121" t="s">
        <v>65</v>
      </c>
      <c r="L10737" s="131" t="s">
        <v>32</v>
      </c>
      <c r="M10737" s="120" t="s">
        <v>33</v>
      </c>
      <c r="N10737" s="131">
        <v>44456</v>
      </c>
      <c r="O10737" s="131">
        <v>44497</v>
      </c>
    </row>
    <row r="10738" spans="1:19" ht="27.6">
      <c r="A10738" s="116">
        <v>10738</v>
      </c>
      <c r="B10738" s="129">
        <v>44442</v>
      </c>
      <c r="D10738" s="120" t="s">
        <v>25</v>
      </c>
      <c r="E10738" s="120" t="s">
        <v>24003</v>
      </c>
      <c r="F10738" s="209" t="s">
        <v>24004</v>
      </c>
      <c r="G10738" s="119" t="s">
        <v>24005</v>
      </c>
      <c r="H10738" s="121" t="s">
        <v>192</v>
      </c>
      <c r="I10738" s="121" t="s">
        <v>30</v>
      </c>
      <c r="J10738" s="121" t="s">
        <v>87</v>
      </c>
      <c r="K10738" s="121" t="s">
        <v>40503</v>
      </c>
      <c r="L10738" s="131" t="s">
        <v>32</v>
      </c>
      <c r="M10738" s="120" t="s">
        <v>78</v>
      </c>
    </row>
    <row r="10739" spans="1:19" ht="27.6">
      <c r="A10739" s="116">
        <v>10739</v>
      </c>
      <c r="B10739" s="129">
        <v>44442</v>
      </c>
      <c r="D10739" s="120" t="s">
        <v>25</v>
      </c>
      <c r="E10739" s="120" t="s">
        <v>24006</v>
      </c>
      <c r="F10739" s="209" t="s">
        <v>24007</v>
      </c>
      <c r="G10739" s="119" t="s">
        <v>24008</v>
      </c>
      <c r="H10739" s="121" t="s">
        <v>177</v>
      </c>
      <c r="I10739" s="121" t="s">
        <v>30</v>
      </c>
      <c r="J10739" s="121" t="s">
        <v>87</v>
      </c>
      <c r="K10739" s="121" t="s">
        <v>65</v>
      </c>
      <c r="L10739" s="131" t="s">
        <v>32</v>
      </c>
      <c r="M10739" s="120" t="s">
        <v>78</v>
      </c>
    </row>
    <row r="10740" spans="1:19" ht="27.6">
      <c r="A10740" s="116">
        <v>10740</v>
      </c>
      <c r="B10740" s="129">
        <v>44442</v>
      </c>
      <c r="D10740" s="120" t="s">
        <v>25</v>
      </c>
      <c r="E10740" s="120" t="s">
        <v>24009</v>
      </c>
      <c r="F10740" s="209" t="s">
        <v>24010</v>
      </c>
      <c r="G10740" s="119" t="s">
        <v>2133</v>
      </c>
      <c r="H10740" s="121" t="s">
        <v>1173</v>
      </c>
      <c r="I10740" s="121" t="s">
        <v>63</v>
      </c>
      <c r="J10740" s="121" t="s">
        <v>328</v>
      </c>
      <c r="K10740" s="121" t="s">
        <v>65</v>
      </c>
      <c r="L10740" s="131" t="s">
        <v>32</v>
      </c>
      <c r="M10740" s="120" t="s">
        <v>33</v>
      </c>
      <c r="N10740" s="131">
        <v>44446</v>
      </c>
      <c r="O10740" s="131">
        <v>44497</v>
      </c>
    </row>
    <row r="10741" spans="1:19" ht="27.6">
      <c r="A10741" s="116">
        <v>10741</v>
      </c>
      <c r="B10741" s="129">
        <v>44442</v>
      </c>
      <c r="D10741" s="120" t="s">
        <v>25</v>
      </c>
      <c r="E10741" s="120" t="s">
        <v>24011</v>
      </c>
      <c r="F10741" s="209" t="s">
        <v>24012</v>
      </c>
      <c r="G10741" s="119" t="s">
        <v>17627</v>
      </c>
      <c r="H10741" s="121" t="s">
        <v>140</v>
      </c>
      <c r="I10741" s="121" t="s">
        <v>30</v>
      </c>
      <c r="J10741" s="121" t="s">
        <v>7216</v>
      </c>
      <c r="K10741" s="121" t="s">
        <v>65</v>
      </c>
      <c r="L10741" s="131" t="s">
        <v>32</v>
      </c>
      <c r="M10741" s="120" t="s">
        <v>33</v>
      </c>
      <c r="O10741" s="131">
        <v>44497</v>
      </c>
    </row>
    <row r="10742" spans="1:19" ht="27.6">
      <c r="A10742" s="116">
        <v>10742</v>
      </c>
      <c r="B10742" s="129">
        <v>44442</v>
      </c>
      <c r="D10742" s="120" t="s">
        <v>25</v>
      </c>
      <c r="E10742" s="120" t="s">
        <v>24013</v>
      </c>
      <c r="F10742" s="209" t="s">
        <v>24014</v>
      </c>
      <c r="G10742" s="119" t="s">
        <v>24015</v>
      </c>
      <c r="H10742" s="121" t="s">
        <v>1173</v>
      </c>
      <c r="I10742" s="121" t="s">
        <v>63</v>
      </c>
      <c r="J10742" s="121" t="s">
        <v>328</v>
      </c>
      <c r="K10742" s="121" t="s">
        <v>65</v>
      </c>
      <c r="L10742" s="131" t="s">
        <v>32</v>
      </c>
      <c r="M10742" s="120" t="s">
        <v>33</v>
      </c>
      <c r="N10742" s="131">
        <v>44446</v>
      </c>
      <c r="O10742" s="131">
        <v>44469</v>
      </c>
    </row>
    <row r="10743" spans="1:19">
      <c r="A10743" s="116">
        <v>10743</v>
      </c>
      <c r="B10743" s="129">
        <v>44442</v>
      </c>
      <c r="D10743" s="120" t="s">
        <v>25</v>
      </c>
      <c r="E10743" s="120" t="s">
        <v>24016</v>
      </c>
      <c r="F10743" s="209" t="s">
        <v>24017</v>
      </c>
      <c r="G10743" s="119" t="s">
        <v>741</v>
      </c>
      <c r="H10743" s="121" t="s">
        <v>41</v>
      </c>
      <c r="I10743" s="119" t="s">
        <v>42</v>
      </c>
      <c r="J10743" s="121" t="s">
        <v>72</v>
      </c>
      <c r="K10743" s="121" t="s">
        <v>65</v>
      </c>
      <c r="L10743" s="131" t="s">
        <v>32</v>
      </c>
      <c r="M10743" s="120" t="s">
        <v>33</v>
      </c>
      <c r="N10743" s="131">
        <v>44446</v>
      </c>
      <c r="O10743" s="131">
        <v>44497</v>
      </c>
    </row>
    <row r="10744" spans="1:19">
      <c r="A10744" s="116">
        <v>10744</v>
      </c>
      <c r="B10744" s="129">
        <v>44442</v>
      </c>
      <c r="D10744" s="120" t="s">
        <v>25</v>
      </c>
      <c r="E10744" s="120" t="s">
        <v>24018</v>
      </c>
      <c r="F10744" s="209" t="s">
        <v>24019</v>
      </c>
      <c r="G10744" s="119" t="s">
        <v>24020</v>
      </c>
      <c r="H10744" s="121" t="s">
        <v>41</v>
      </c>
      <c r="I10744" s="119" t="s">
        <v>30</v>
      </c>
      <c r="J10744" s="121" t="s">
        <v>87</v>
      </c>
      <c r="L10744" s="131" t="s">
        <v>32</v>
      </c>
    </row>
    <row r="10745" spans="1:19">
      <c r="A10745" s="116">
        <v>10745</v>
      </c>
      <c r="B10745" s="129">
        <v>44442</v>
      </c>
      <c r="D10745" s="120" t="s">
        <v>25</v>
      </c>
      <c r="E10745" s="120" t="s">
        <v>24021</v>
      </c>
      <c r="F10745" s="209" t="s">
        <v>24022</v>
      </c>
      <c r="G10745" s="119" t="s">
        <v>24023</v>
      </c>
      <c r="H10745" s="121" t="s">
        <v>41</v>
      </c>
      <c r="I10745" s="121" t="s">
        <v>30</v>
      </c>
      <c r="J10745" s="121" t="s">
        <v>77</v>
      </c>
      <c r="K10745" s="121" t="s">
        <v>65</v>
      </c>
      <c r="L10745" s="131" t="s">
        <v>32</v>
      </c>
      <c r="M10745" s="120" t="s">
        <v>33</v>
      </c>
      <c r="N10745" s="131">
        <v>44448</v>
      </c>
      <c r="O10745" s="131">
        <v>44497</v>
      </c>
    </row>
    <row r="10746" spans="1:19" ht="27.6">
      <c r="A10746" s="116">
        <v>10746</v>
      </c>
      <c r="B10746" s="129">
        <v>44442</v>
      </c>
      <c r="D10746" s="120" t="s">
        <v>25</v>
      </c>
      <c r="E10746" s="120" t="s">
        <v>24024</v>
      </c>
      <c r="F10746" s="209" t="s">
        <v>24025</v>
      </c>
      <c r="G10746" s="119" t="s">
        <v>24026</v>
      </c>
      <c r="H10746" s="121" t="s">
        <v>29</v>
      </c>
      <c r="I10746" s="119" t="s">
        <v>30</v>
      </c>
      <c r="J10746" s="121" t="s">
        <v>529</v>
      </c>
      <c r="L10746" s="131" t="s">
        <v>32</v>
      </c>
    </row>
    <row r="10747" spans="1:19">
      <c r="A10747" s="116">
        <v>10747</v>
      </c>
      <c r="B10747" s="129">
        <v>44442</v>
      </c>
      <c r="D10747" s="120" t="s">
        <v>25</v>
      </c>
      <c r="E10747" s="120" t="s">
        <v>24027</v>
      </c>
      <c r="F10747" s="209" t="s">
        <v>24028</v>
      </c>
      <c r="G10747" s="119" t="s">
        <v>3018</v>
      </c>
      <c r="H10747" s="121" t="s">
        <v>97</v>
      </c>
      <c r="I10747" s="121" t="s">
        <v>30</v>
      </c>
      <c r="J10747" s="121" t="s">
        <v>77</v>
      </c>
      <c r="L10747" s="131" t="s">
        <v>32</v>
      </c>
    </row>
    <row r="10748" spans="1:19">
      <c r="A10748" s="116">
        <v>10748</v>
      </c>
      <c r="B10748" s="129">
        <v>44442</v>
      </c>
      <c r="D10748" s="120" t="s">
        <v>25</v>
      </c>
      <c r="E10748" s="120" t="s">
        <v>24029</v>
      </c>
      <c r="F10748" s="209" t="s">
        <v>24030</v>
      </c>
      <c r="G10748" s="119" t="s">
        <v>24031</v>
      </c>
      <c r="H10748" s="121" t="s">
        <v>48</v>
      </c>
      <c r="I10748" s="121" t="s">
        <v>30</v>
      </c>
      <c r="J10748" s="121" t="s">
        <v>87</v>
      </c>
      <c r="L10748" s="131" t="s">
        <v>32</v>
      </c>
    </row>
    <row r="10749" spans="1:19">
      <c r="A10749" s="116">
        <v>10749</v>
      </c>
      <c r="B10749" s="129">
        <v>44442</v>
      </c>
      <c r="D10749" s="120" t="s">
        <v>25</v>
      </c>
      <c r="E10749" s="120" t="s">
        <v>24032</v>
      </c>
      <c r="F10749" s="209" t="s">
        <v>24033</v>
      </c>
      <c r="G10749" s="119" t="s">
        <v>22236</v>
      </c>
      <c r="H10749" s="121" t="s">
        <v>41</v>
      </c>
      <c r="I10749" s="121" t="s">
        <v>30</v>
      </c>
      <c r="J10749" s="121" t="s">
        <v>87</v>
      </c>
      <c r="K10749" s="121" t="s">
        <v>65</v>
      </c>
      <c r="L10749" s="131" t="s">
        <v>32</v>
      </c>
      <c r="M10749" s="120" t="s">
        <v>33</v>
      </c>
      <c r="N10749" s="131">
        <v>44449</v>
      </c>
      <c r="O10749" s="131">
        <v>44497</v>
      </c>
    </row>
    <row r="10750" spans="1:19">
      <c r="A10750" s="116">
        <v>10750</v>
      </c>
      <c r="B10750" s="129">
        <v>44442</v>
      </c>
      <c r="D10750" s="120" t="s">
        <v>25</v>
      </c>
      <c r="E10750" s="120" t="s">
        <v>24034</v>
      </c>
      <c r="F10750" s="209" t="s">
        <v>24035</v>
      </c>
      <c r="G10750" s="119" t="s">
        <v>24036</v>
      </c>
      <c r="H10750" s="121" t="s">
        <v>41</v>
      </c>
      <c r="I10750" s="119" t="s">
        <v>30</v>
      </c>
      <c r="J10750" s="121" t="s">
        <v>5018</v>
      </c>
      <c r="K10750" s="121" t="s">
        <v>65</v>
      </c>
      <c r="L10750" s="131" t="s">
        <v>32</v>
      </c>
      <c r="M10750" s="120" t="s">
        <v>33</v>
      </c>
      <c r="N10750" s="131">
        <v>44446</v>
      </c>
      <c r="O10750" s="131">
        <v>44469</v>
      </c>
      <c r="S10750" s="120" t="s">
        <v>92</v>
      </c>
    </row>
    <row r="10751" spans="1:19">
      <c r="A10751" s="116">
        <v>10751</v>
      </c>
      <c r="B10751" s="129">
        <v>44442</v>
      </c>
      <c r="D10751" s="120" t="s">
        <v>25</v>
      </c>
      <c r="E10751" s="120" t="s">
        <v>24037</v>
      </c>
      <c r="F10751" s="209" t="s">
        <v>24038</v>
      </c>
      <c r="G10751" s="119" t="s">
        <v>24039</v>
      </c>
      <c r="H10751" s="121" t="s">
        <v>48</v>
      </c>
      <c r="I10751" s="121" t="s">
        <v>30</v>
      </c>
      <c r="J10751" s="121" t="s">
        <v>87</v>
      </c>
      <c r="K10751" s="121" t="s">
        <v>65</v>
      </c>
      <c r="L10751" s="131" t="s">
        <v>32</v>
      </c>
      <c r="M10751" s="120" t="s">
        <v>33</v>
      </c>
      <c r="N10751" s="131">
        <v>44448</v>
      </c>
      <c r="O10751" s="131">
        <v>44497</v>
      </c>
    </row>
    <row r="10752" spans="1:19">
      <c r="A10752" s="116">
        <v>10752</v>
      </c>
      <c r="B10752" s="129">
        <v>44442</v>
      </c>
      <c r="D10752" s="120" t="s">
        <v>25</v>
      </c>
      <c r="E10752" s="120" t="s">
        <v>24040</v>
      </c>
      <c r="F10752" s="209" t="s">
        <v>24041</v>
      </c>
      <c r="G10752" s="119" t="s">
        <v>17415</v>
      </c>
      <c r="H10752" s="121" t="s">
        <v>140</v>
      </c>
      <c r="I10752" s="119" t="s">
        <v>30</v>
      </c>
      <c r="J10752" s="121" t="s">
        <v>77</v>
      </c>
      <c r="K10752" s="121" t="s">
        <v>65</v>
      </c>
      <c r="L10752" s="131" t="s">
        <v>32</v>
      </c>
      <c r="M10752" s="120" t="s">
        <v>33</v>
      </c>
      <c r="N10752" s="131">
        <v>44446</v>
      </c>
      <c r="O10752" s="131">
        <v>44446</v>
      </c>
      <c r="S10752" s="120" t="s">
        <v>92</v>
      </c>
    </row>
    <row r="10753" spans="1:20">
      <c r="A10753" s="116">
        <v>10753</v>
      </c>
      <c r="B10753" s="129">
        <v>44442</v>
      </c>
      <c r="D10753" s="120" t="s">
        <v>25</v>
      </c>
      <c r="E10753" s="120" t="s">
        <v>24042</v>
      </c>
      <c r="F10753" s="209" t="s">
        <v>24043</v>
      </c>
      <c r="G10753" s="119" t="s">
        <v>24044</v>
      </c>
      <c r="H10753" s="121" t="s">
        <v>76</v>
      </c>
      <c r="I10753" s="121" t="s">
        <v>30</v>
      </c>
      <c r="J10753" s="121" t="s">
        <v>7135</v>
      </c>
      <c r="L10753" s="131" t="s">
        <v>32</v>
      </c>
      <c r="S10753" s="120" t="s">
        <v>92</v>
      </c>
    </row>
    <row r="10754" spans="1:20">
      <c r="A10754" s="116">
        <v>10754</v>
      </c>
      <c r="B10754" s="129">
        <v>44442</v>
      </c>
      <c r="D10754" s="120" t="s">
        <v>25</v>
      </c>
      <c r="E10754" s="120" t="s">
        <v>24045</v>
      </c>
      <c r="F10754" s="209" t="s">
        <v>24046</v>
      </c>
      <c r="G10754" s="119" t="s">
        <v>24047</v>
      </c>
      <c r="H10754" s="121" t="s">
        <v>192</v>
      </c>
      <c r="I10754" s="121" t="s">
        <v>30</v>
      </c>
      <c r="J10754" s="121" t="s">
        <v>5018</v>
      </c>
      <c r="K10754" s="121" t="s">
        <v>65</v>
      </c>
      <c r="L10754" s="131" t="s">
        <v>32</v>
      </c>
      <c r="M10754" s="120" t="s">
        <v>33</v>
      </c>
      <c r="N10754" s="131">
        <v>44448</v>
      </c>
      <c r="O10754" s="131">
        <v>44497</v>
      </c>
    </row>
    <row r="10755" spans="1:20" ht="27.6">
      <c r="A10755" s="116">
        <v>10755</v>
      </c>
      <c r="B10755" s="129">
        <v>44442</v>
      </c>
      <c r="D10755" s="120" t="s">
        <v>25</v>
      </c>
      <c r="E10755" s="120" t="s">
        <v>24048</v>
      </c>
      <c r="F10755" s="209" t="s">
        <v>24049</v>
      </c>
      <c r="G10755" s="119" t="s">
        <v>22875</v>
      </c>
      <c r="H10755" s="121" t="s">
        <v>53</v>
      </c>
      <c r="I10755" s="121" t="s">
        <v>2361</v>
      </c>
      <c r="J10755" s="121" t="s">
        <v>6800</v>
      </c>
      <c r="K10755" s="121" t="s">
        <v>65</v>
      </c>
      <c r="L10755" s="131" t="s">
        <v>32</v>
      </c>
      <c r="M10755" s="120" t="s">
        <v>33</v>
      </c>
      <c r="N10755" s="131">
        <v>44446</v>
      </c>
      <c r="O10755" s="131">
        <v>44469</v>
      </c>
      <c r="S10755" s="120" t="s">
        <v>92</v>
      </c>
    </row>
    <row r="10756" spans="1:20">
      <c r="A10756" s="116">
        <v>10756</v>
      </c>
      <c r="B10756" s="129">
        <v>44442</v>
      </c>
      <c r="D10756" s="120" t="s">
        <v>25</v>
      </c>
      <c r="E10756" s="120" t="s">
        <v>24050</v>
      </c>
      <c r="F10756" s="209" t="s">
        <v>24051</v>
      </c>
      <c r="G10756" s="119" t="s">
        <v>10140</v>
      </c>
      <c r="H10756" s="121" t="s">
        <v>177</v>
      </c>
      <c r="I10756" s="121" t="s">
        <v>30</v>
      </c>
      <c r="J10756" s="121" t="s">
        <v>87</v>
      </c>
      <c r="L10756" s="131" t="s">
        <v>32</v>
      </c>
    </row>
    <row r="10757" spans="1:20">
      <c r="A10757" s="116">
        <v>10757</v>
      </c>
      <c r="B10757" s="129">
        <v>44442</v>
      </c>
      <c r="D10757" s="120" t="s">
        <v>25</v>
      </c>
      <c r="E10757" s="120" t="s">
        <v>24052</v>
      </c>
      <c r="F10757" s="209" t="s">
        <v>24053</v>
      </c>
      <c r="G10757" s="119" t="s">
        <v>24054</v>
      </c>
      <c r="H10757" s="121" t="s">
        <v>41</v>
      </c>
      <c r="I10757" s="121" t="s">
        <v>42</v>
      </c>
      <c r="J10757" s="121" t="s">
        <v>72</v>
      </c>
      <c r="L10757" s="131" t="s">
        <v>32</v>
      </c>
    </row>
    <row r="10758" spans="1:20">
      <c r="A10758" s="116">
        <v>10758</v>
      </c>
      <c r="B10758" s="129">
        <v>44442</v>
      </c>
      <c r="D10758" s="120" t="s">
        <v>25</v>
      </c>
      <c r="E10758" s="120" t="s">
        <v>24055</v>
      </c>
      <c r="F10758" s="209" t="s">
        <v>24056</v>
      </c>
      <c r="G10758" s="119" t="s">
        <v>24057</v>
      </c>
      <c r="H10758" s="121" t="s">
        <v>41</v>
      </c>
      <c r="I10758" s="119" t="s">
        <v>30</v>
      </c>
      <c r="J10758" s="121" t="s">
        <v>87</v>
      </c>
      <c r="K10758" s="121" t="s">
        <v>40503</v>
      </c>
      <c r="L10758" s="131" t="s">
        <v>32</v>
      </c>
      <c r="M10758" s="120" t="s">
        <v>33</v>
      </c>
      <c r="N10758" s="131">
        <v>44449</v>
      </c>
      <c r="O10758" s="131">
        <v>44497</v>
      </c>
    </row>
    <row r="10759" spans="1:20">
      <c r="A10759" s="116">
        <v>10759</v>
      </c>
      <c r="B10759" s="129">
        <v>44442</v>
      </c>
      <c r="D10759" s="120" t="s">
        <v>25</v>
      </c>
      <c r="E10759" s="120" t="s">
        <v>24058</v>
      </c>
      <c r="F10759" s="209" t="s">
        <v>24059</v>
      </c>
      <c r="G10759" s="119" t="s">
        <v>7138</v>
      </c>
      <c r="H10759" s="121" t="s">
        <v>41</v>
      </c>
      <c r="I10759" s="121" t="s">
        <v>30</v>
      </c>
      <c r="J10759" s="121" t="s">
        <v>87</v>
      </c>
      <c r="K10759" s="121" t="s">
        <v>584</v>
      </c>
      <c r="L10759" s="131" t="s">
        <v>32</v>
      </c>
      <c r="M10759" s="120" t="s">
        <v>78</v>
      </c>
    </row>
    <row r="10760" spans="1:20">
      <c r="A10760" s="116">
        <v>10760</v>
      </c>
      <c r="B10760" s="129">
        <v>44445</v>
      </c>
      <c r="D10760" s="120" t="s">
        <v>252</v>
      </c>
      <c r="E10760" s="120" t="s">
        <v>24060</v>
      </c>
      <c r="F10760" s="209" t="s">
        <v>24061</v>
      </c>
      <c r="G10760" s="119" t="s">
        <v>24062</v>
      </c>
      <c r="H10760" s="121" t="s">
        <v>29</v>
      </c>
      <c r="I10760" s="121" t="s">
        <v>30</v>
      </c>
      <c r="J10760" s="121" t="s">
        <v>3749</v>
      </c>
      <c r="K10760" s="121" t="s">
        <v>584</v>
      </c>
      <c r="L10760" s="131" t="s">
        <v>32</v>
      </c>
      <c r="M10760" s="120" t="s">
        <v>78</v>
      </c>
    </row>
    <row r="10761" spans="1:20">
      <c r="A10761" s="116">
        <v>10761</v>
      </c>
      <c r="B10761" s="129">
        <v>44445</v>
      </c>
      <c r="D10761" s="120" t="s">
        <v>252</v>
      </c>
      <c r="E10761" s="120" t="s">
        <v>24063</v>
      </c>
      <c r="F10761" s="209" t="s">
        <v>24064</v>
      </c>
      <c r="G10761" s="119" t="s">
        <v>22565</v>
      </c>
      <c r="H10761" s="121" t="s">
        <v>160</v>
      </c>
      <c r="I10761" s="121" t="s">
        <v>30</v>
      </c>
      <c r="J10761" s="121" t="s">
        <v>485</v>
      </c>
      <c r="K10761" s="121" t="s">
        <v>584</v>
      </c>
      <c r="L10761" s="131" t="s">
        <v>32</v>
      </c>
      <c r="M10761" s="120" t="s">
        <v>78</v>
      </c>
    </row>
    <row r="10762" spans="1:20" ht="27.6">
      <c r="A10762" s="116">
        <v>10762</v>
      </c>
      <c r="B10762" s="129">
        <v>44445</v>
      </c>
      <c r="D10762" s="120" t="s">
        <v>252</v>
      </c>
      <c r="E10762" s="120" t="s">
        <v>24065</v>
      </c>
      <c r="F10762" s="209" t="s">
        <v>24066</v>
      </c>
      <c r="G10762" s="119" t="s">
        <v>24067</v>
      </c>
      <c r="H10762" s="121" t="s">
        <v>53</v>
      </c>
      <c r="I10762" s="119" t="s">
        <v>30</v>
      </c>
      <c r="J10762" s="121" t="s">
        <v>7087</v>
      </c>
      <c r="K10762" s="121" t="s">
        <v>65</v>
      </c>
      <c r="L10762" s="131" t="s">
        <v>32</v>
      </c>
      <c r="M10762" s="120" t="s">
        <v>78</v>
      </c>
    </row>
    <row r="10763" spans="1:20">
      <c r="A10763" s="116">
        <v>10763</v>
      </c>
      <c r="B10763" s="129">
        <v>44445</v>
      </c>
      <c r="D10763" s="120" t="s">
        <v>252</v>
      </c>
      <c r="E10763" s="130" t="s">
        <v>24068</v>
      </c>
      <c r="F10763" s="212" t="s">
        <v>3842</v>
      </c>
      <c r="G10763" s="119" t="s">
        <v>24069</v>
      </c>
      <c r="H10763" s="119" t="s">
        <v>53</v>
      </c>
      <c r="I10763" s="121" t="s">
        <v>196</v>
      </c>
      <c r="J10763" s="121" t="s">
        <v>196</v>
      </c>
      <c r="K10763" s="121" t="s">
        <v>65</v>
      </c>
      <c r="L10763" s="131" t="s">
        <v>32</v>
      </c>
      <c r="M10763" s="120" t="s">
        <v>78</v>
      </c>
    </row>
    <row r="10764" spans="1:20" ht="27.6">
      <c r="A10764" s="116">
        <v>10764</v>
      </c>
      <c r="B10764" s="129">
        <v>44445</v>
      </c>
      <c r="D10764" s="120" t="s">
        <v>252</v>
      </c>
      <c r="E10764" s="120" t="s">
        <v>24070</v>
      </c>
      <c r="F10764" s="209" t="s">
        <v>24071</v>
      </c>
      <c r="G10764" s="119" t="s">
        <v>24072</v>
      </c>
      <c r="H10764" s="121" t="s">
        <v>29</v>
      </c>
      <c r="I10764" s="121" t="s">
        <v>42</v>
      </c>
      <c r="J10764" s="121" t="s">
        <v>72</v>
      </c>
      <c r="K10764" s="121" t="s">
        <v>65</v>
      </c>
      <c r="L10764" s="131" t="s">
        <v>32</v>
      </c>
      <c r="M10764" s="120" t="s">
        <v>78</v>
      </c>
    </row>
    <row r="10765" spans="1:20">
      <c r="A10765" s="116">
        <v>10765</v>
      </c>
      <c r="B10765" s="129">
        <v>44445</v>
      </c>
      <c r="D10765" s="120" t="s">
        <v>252</v>
      </c>
      <c r="E10765" s="120" t="s">
        <v>24073</v>
      </c>
      <c r="F10765" s="209" t="s">
        <v>24074</v>
      </c>
      <c r="G10765" s="119" t="s">
        <v>24075</v>
      </c>
      <c r="H10765" s="121" t="s">
        <v>29</v>
      </c>
      <c r="I10765" s="119" t="s">
        <v>30</v>
      </c>
      <c r="J10765" s="121" t="s">
        <v>8033</v>
      </c>
      <c r="K10765" s="121" t="s">
        <v>65</v>
      </c>
      <c r="L10765" s="131" t="s">
        <v>32</v>
      </c>
      <c r="M10765" s="120" t="s">
        <v>78</v>
      </c>
    </row>
    <row r="10766" spans="1:20">
      <c r="A10766" s="116">
        <v>10766</v>
      </c>
      <c r="B10766" s="129">
        <v>44445</v>
      </c>
      <c r="D10766" s="120" t="s">
        <v>252</v>
      </c>
      <c r="E10766" s="120" t="s">
        <v>24076</v>
      </c>
      <c r="F10766" s="209" t="s">
        <v>122</v>
      </c>
      <c r="G10766" s="119" t="s">
        <v>24077</v>
      </c>
      <c r="H10766" s="121" t="s">
        <v>140</v>
      </c>
      <c r="I10766" s="119" t="s">
        <v>30</v>
      </c>
      <c r="J10766" s="121" t="s">
        <v>87</v>
      </c>
      <c r="K10766" s="121" t="s">
        <v>65</v>
      </c>
      <c r="L10766" s="131" t="s">
        <v>32</v>
      </c>
      <c r="M10766" s="120" t="s">
        <v>78</v>
      </c>
    </row>
    <row r="10767" spans="1:20">
      <c r="A10767" s="116">
        <v>10767</v>
      </c>
      <c r="B10767" s="129">
        <v>44445</v>
      </c>
      <c r="D10767" s="120" t="s">
        <v>252</v>
      </c>
      <c r="E10767" s="120" t="s">
        <v>24078</v>
      </c>
      <c r="F10767" s="209" t="s">
        <v>19942</v>
      </c>
      <c r="G10767" s="119" t="s">
        <v>1894</v>
      </c>
      <c r="H10767" s="121" t="s">
        <v>140</v>
      </c>
      <c r="I10767" s="119" t="s">
        <v>42</v>
      </c>
      <c r="J10767" s="121" t="s">
        <v>246</v>
      </c>
      <c r="K10767" s="121" t="s">
        <v>584</v>
      </c>
      <c r="L10767" s="131" t="s">
        <v>32</v>
      </c>
      <c r="M10767" s="120" t="s">
        <v>33</v>
      </c>
      <c r="N10767" s="131">
        <v>44446</v>
      </c>
      <c r="O10767" s="131">
        <v>44509</v>
      </c>
      <c r="S10767" s="120" t="s">
        <v>135</v>
      </c>
      <c r="T10767" s="126">
        <v>44465</v>
      </c>
    </row>
    <row r="10768" spans="1:20">
      <c r="A10768" s="116">
        <v>10768</v>
      </c>
      <c r="B10768" s="129">
        <v>44445</v>
      </c>
      <c r="D10768" s="120" t="s">
        <v>252</v>
      </c>
      <c r="E10768" s="120" t="s">
        <v>24079</v>
      </c>
      <c r="F10768" s="209" t="s">
        <v>24080</v>
      </c>
      <c r="G10768" s="119" t="s">
        <v>24081</v>
      </c>
      <c r="H10768" s="121" t="s">
        <v>29</v>
      </c>
      <c r="I10768" s="121" t="s">
        <v>30</v>
      </c>
      <c r="J10768" s="121" t="s">
        <v>435</v>
      </c>
      <c r="K10768" s="121" t="s">
        <v>584</v>
      </c>
      <c r="L10768" s="131" t="s">
        <v>32</v>
      </c>
      <c r="M10768" s="120" t="s">
        <v>78</v>
      </c>
    </row>
    <row r="10769" spans="1:15">
      <c r="A10769" s="116">
        <v>10769</v>
      </c>
      <c r="B10769" s="129">
        <v>44445</v>
      </c>
      <c r="D10769" s="120" t="s">
        <v>252</v>
      </c>
      <c r="E10769" s="120" t="s">
        <v>24082</v>
      </c>
      <c r="F10769" s="209" t="s">
        <v>24083</v>
      </c>
      <c r="G10769" s="119" t="s">
        <v>16450</v>
      </c>
      <c r="H10769" s="121" t="s">
        <v>29</v>
      </c>
      <c r="I10769" s="121" t="s">
        <v>42</v>
      </c>
      <c r="J10769" s="121" t="s">
        <v>211</v>
      </c>
      <c r="K10769" s="121" t="s">
        <v>65</v>
      </c>
      <c r="L10769" s="131" t="s">
        <v>32</v>
      </c>
      <c r="M10769" s="120" t="s">
        <v>78</v>
      </c>
    </row>
    <row r="10770" spans="1:15">
      <c r="A10770" s="116">
        <v>10770</v>
      </c>
      <c r="B10770" s="129">
        <v>44445</v>
      </c>
      <c r="D10770" s="120" t="s">
        <v>252</v>
      </c>
      <c r="E10770" s="120" t="s">
        <v>24084</v>
      </c>
      <c r="F10770" s="209" t="s">
        <v>24085</v>
      </c>
      <c r="G10770" s="119" t="s">
        <v>24086</v>
      </c>
      <c r="H10770" s="121" t="s">
        <v>29</v>
      </c>
      <c r="I10770" s="121" t="s">
        <v>42</v>
      </c>
      <c r="J10770" s="121" t="s">
        <v>2268</v>
      </c>
      <c r="K10770" s="121" t="s">
        <v>584</v>
      </c>
      <c r="L10770" s="131" t="s">
        <v>32</v>
      </c>
      <c r="M10770" s="120" t="s">
        <v>78</v>
      </c>
    </row>
    <row r="10771" spans="1:15">
      <c r="A10771" s="116">
        <v>10771</v>
      </c>
      <c r="B10771" s="129">
        <v>44445</v>
      </c>
      <c r="D10771" s="120" t="s">
        <v>252</v>
      </c>
      <c r="E10771" s="120" t="s">
        <v>24087</v>
      </c>
      <c r="F10771" s="209" t="s">
        <v>24088</v>
      </c>
      <c r="G10771" s="119" t="s">
        <v>24089</v>
      </c>
      <c r="H10771" s="121" t="s">
        <v>53</v>
      </c>
      <c r="I10771" s="121" t="s">
        <v>42</v>
      </c>
      <c r="J10771" s="121" t="s">
        <v>246</v>
      </c>
      <c r="K10771" s="121" t="s">
        <v>584</v>
      </c>
      <c r="L10771" s="131" t="s">
        <v>32</v>
      </c>
      <c r="M10771" s="120" t="s">
        <v>33</v>
      </c>
      <c r="N10771" s="131">
        <v>44446</v>
      </c>
      <c r="O10771" s="131">
        <v>44462</v>
      </c>
    </row>
    <row r="10772" spans="1:15">
      <c r="A10772" s="116">
        <v>10772</v>
      </c>
      <c r="B10772" s="129">
        <v>44445</v>
      </c>
      <c r="D10772" s="120" t="s">
        <v>252</v>
      </c>
      <c r="E10772" s="120" t="s">
        <v>24090</v>
      </c>
      <c r="F10772" s="209" t="s">
        <v>24091</v>
      </c>
      <c r="G10772" s="119" t="s">
        <v>24092</v>
      </c>
      <c r="H10772" s="121" t="s">
        <v>97</v>
      </c>
      <c r="I10772" s="119" t="s">
        <v>196</v>
      </c>
      <c r="J10772" s="121" t="s">
        <v>196</v>
      </c>
      <c r="K10772" s="121" t="s">
        <v>584</v>
      </c>
      <c r="L10772" s="131" t="s">
        <v>32</v>
      </c>
      <c r="M10772" s="120" t="s">
        <v>78</v>
      </c>
    </row>
    <row r="10773" spans="1:15">
      <c r="A10773" s="116">
        <v>10773</v>
      </c>
      <c r="B10773" s="129">
        <v>44445</v>
      </c>
      <c r="D10773" s="120" t="s">
        <v>252</v>
      </c>
      <c r="E10773" s="120" t="s">
        <v>24093</v>
      </c>
      <c r="F10773" s="209" t="s">
        <v>24094</v>
      </c>
      <c r="G10773" s="119" t="s">
        <v>24095</v>
      </c>
      <c r="H10773" s="121" t="s">
        <v>53</v>
      </c>
      <c r="I10773" s="121" t="s">
        <v>30</v>
      </c>
      <c r="J10773" s="121" t="s">
        <v>15508</v>
      </c>
      <c r="K10773" s="121" t="s">
        <v>584</v>
      </c>
      <c r="L10773" s="131" t="s">
        <v>32</v>
      </c>
      <c r="M10773" s="120" t="s">
        <v>78</v>
      </c>
    </row>
    <row r="10774" spans="1:15">
      <c r="A10774" s="116">
        <v>10774</v>
      </c>
      <c r="B10774" s="129">
        <v>44445</v>
      </c>
      <c r="D10774" s="120" t="s">
        <v>252</v>
      </c>
      <c r="E10774" s="120" t="s">
        <v>24096</v>
      </c>
      <c r="F10774" s="209" t="s">
        <v>24097</v>
      </c>
      <c r="G10774" s="119" t="s">
        <v>16514</v>
      </c>
      <c r="H10774" s="121" t="s">
        <v>53</v>
      </c>
      <c r="I10774" s="119" t="s">
        <v>30</v>
      </c>
      <c r="J10774" s="121" t="s">
        <v>7087</v>
      </c>
      <c r="K10774" s="121" t="s">
        <v>584</v>
      </c>
      <c r="L10774" s="131" t="s">
        <v>32</v>
      </c>
      <c r="M10774" s="120" t="s">
        <v>78</v>
      </c>
    </row>
    <row r="10775" spans="1:15">
      <c r="A10775" s="116">
        <v>10775</v>
      </c>
      <c r="B10775" s="129">
        <v>44445</v>
      </c>
      <c r="D10775" s="120" t="s">
        <v>252</v>
      </c>
      <c r="E10775" s="120" t="s">
        <v>24098</v>
      </c>
      <c r="F10775" s="209" t="s">
        <v>24099</v>
      </c>
      <c r="G10775" s="119" t="s">
        <v>10239</v>
      </c>
      <c r="H10775" s="121" t="s">
        <v>29</v>
      </c>
      <c r="I10775" s="121" t="s">
        <v>30</v>
      </c>
      <c r="J10775" s="121" t="s">
        <v>77</v>
      </c>
      <c r="K10775" s="121" t="s">
        <v>65</v>
      </c>
      <c r="L10775" s="131" t="s">
        <v>32</v>
      </c>
      <c r="M10775" s="120" t="s">
        <v>78</v>
      </c>
    </row>
    <row r="10776" spans="1:15" ht="27.6">
      <c r="A10776" s="116">
        <v>10776</v>
      </c>
      <c r="B10776" s="129">
        <v>44445</v>
      </c>
      <c r="D10776" s="120" t="s">
        <v>252</v>
      </c>
      <c r="E10776" s="120" t="s">
        <v>24100</v>
      </c>
      <c r="F10776" s="209" t="s">
        <v>24101</v>
      </c>
      <c r="G10776" s="119" t="s">
        <v>1629</v>
      </c>
      <c r="H10776" s="121" t="s">
        <v>86</v>
      </c>
      <c r="I10776" s="121" t="s">
        <v>30</v>
      </c>
      <c r="J10776" s="121" t="s">
        <v>8033</v>
      </c>
      <c r="K10776" s="121" t="s">
        <v>65</v>
      </c>
      <c r="L10776" s="131" t="s">
        <v>32</v>
      </c>
      <c r="M10776" s="120" t="s">
        <v>33</v>
      </c>
      <c r="N10776" s="131">
        <v>44447</v>
      </c>
      <c r="O10776" s="131">
        <v>44585</v>
      </c>
    </row>
    <row r="10777" spans="1:15" ht="27.6">
      <c r="A10777" s="116">
        <v>10777</v>
      </c>
      <c r="B10777" s="129">
        <v>44445</v>
      </c>
      <c r="D10777" s="120" t="s">
        <v>252</v>
      </c>
      <c r="E10777" s="120" t="s">
        <v>24102</v>
      </c>
      <c r="F10777" s="209" t="s">
        <v>24103</v>
      </c>
      <c r="G10777" s="119" t="s">
        <v>4789</v>
      </c>
      <c r="H10777" s="121" t="s">
        <v>86</v>
      </c>
      <c r="I10777" s="121" t="s">
        <v>30</v>
      </c>
      <c r="J10777" s="121" t="s">
        <v>5018</v>
      </c>
      <c r="K10777" s="121" t="s">
        <v>584</v>
      </c>
      <c r="L10777" s="131" t="s">
        <v>32</v>
      </c>
      <c r="M10777" s="120" t="s">
        <v>78</v>
      </c>
    </row>
    <row r="10778" spans="1:15">
      <c r="A10778" s="116">
        <v>10778</v>
      </c>
      <c r="B10778" s="129">
        <v>44445</v>
      </c>
      <c r="D10778" s="120" t="s">
        <v>252</v>
      </c>
      <c r="E10778" s="120" t="s">
        <v>24104</v>
      </c>
      <c r="F10778" s="209" t="s">
        <v>527</v>
      </c>
      <c r="G10778" s="119" t="s">
        <v>24105</v>
      </c>
      <c r="H10778" s="121" t="s">
        <v>86</v>
      </c>
      <c r="I10778" s="121" t="s">
        <v>30</v>
      </c>
      <c r="J10778" s="121" t="s">
        <v>435</v>
      </c>
      <c r="K10778" s="121" t="s">
        <v>65</v>
      </c>
      <c r="L10778" s="131" t="s">
        <v>32</v>
      </c>
      <c r="M10778" s="120" t="s">
        <v>78</v>
      </c>
    </row>
    <row r="10779" spans="1:15" ht="27.6">
      <c r="A10779" s="116">
        <v>10779</v>
      </c>
      <c r="B10779" s="129">
        <v>44445</v>
      </c>
      <c r="D10779" s="120" t="s">
        <v>252</v>
      </c>
      <c r="E10779" s="120" t="s">
        <v>24106</v>
      </c>
      <c r="F10779" s="209" t="s">
        <v>24107</v>
      </c>
      <c r="G10779" s="119" t="s">
        <v>24108</v>
      </c>
      <c r="H10779" s="121" t="s">
        <v>97</v>
      </c>
      <c r="I10779" s="121" t="s">
        <v>30</v>
      </c>
      <c r="J10779" s="121" t="s">
        <v>7087</v>
      </c>
      <c r="K10779" s="121" t="s">
        <v>65</v>
      </c>
      <c r="L10779" s="131" t="s">
        <v>32</v>
      </c>
      <c r="M10779" s="120" t="s">
        <v>33</v>
      </c>
      <c r="N10779" s="131">
        <v>44446</v>
      </c>
      <c r="O10779" s="131">
        <v>44585</v>
      </c>
    </row>
    <row r="10780" spans="1:15" ht="27.6">
      <c r="A10780" s="116">
        <v>10780</v>
      </c>
      <c r="B10780" s="129">
        <v>44445</v>
      </c>
      <c r="D10780" s="120" t="s">
        <v>252</v>
      </c>
      <c r="E10780" s="120" t="s">
        <v>24109</v>
      </c>
      <c r="F10780" s="209" t="s">
        <v>24110</v>
      </c>
      <c r="G10780" s="119" t="s">
        <v>528</v>
      </c>
      <c r="H10780" s="121" t="s">
        <v>53</v>
      </c>
      <c r="I10780" s="119" t="s">
        <v>30</v>
      </c>
      <c r="J10780" s="121" t="s">
        <v>529</v>
      </c>
      <c r="K10780" s="121" t="s">
        <v>65</v>
      </c>
      <c r="L10780" s="131" t="s">
        <v>32</v>
      </c>
      <c r="M10780" s="120" t="s">
        <v>78</v>
      </c>
    </row>
    <row r="10781" spans="1:15">
      <c r="A10781" s="116">
        <v>10781</v>
      </c>
      <c r="B10781" s="129">
        <v>44445</v>
      </c>
      <c r="D10781" s="120" t="s">
        <v>252</v>
      </c>
      <c r="E10781" s="120" t="s">
        <v>24111</v>
      </c>
      <c r="F10781" s="209" t="s">
        <v>24112</v>
      </c>
      <c r="G10781" s="119" t="s">
        <v>9682</v>
      </c>
      <c r="H10781" s="121" t="s">
        <v>1173</v>
      </c>
      <c r="I10781" s="119" t="s">
        <v>30</v>
      </c>
      <c r="J10781" s="121" t="s">
        <v>77</v>
      </c>
      <c r="K10781" s="121" t="s">
        <v>584</v>
      </c>
      <c r="L10781" s="131" t="s">
        <v>32</v>
      </c>
      <c r="M10781" s="120" t="s">
        <v>78</v>
      </c>
    </row>
    <row r="10782" spans="1:15">
      <c r="A10782" s="116">
        <v>10782</v>
      </c>
      <c r="B10782" s="129">
        <v>44445</v>
      </c>
      <c r="D10782" s="120" t="s">
        <v>252</v>
      </c>
      <c r="E10782" s="120" t="s">
        <v>24113</v>
      </c>
      <c r="F10782" s="209" t="s">
        <v>11101</v>
      </c>
      <c r="G10782" s="119" t="s">
        <v>1129</v>
      </c>
      <c r="H10782" s="121" t="s">
        <v>53</v>
      </c>
      <c r="I10782" s="121" t="s">
        <v>42</v>
      </c>
      <c r="J10782" s="121" t="s">
        <v>43</v>
      </c>
      <c r="K10782" s="121" t="s">
        <v>65</v>
      </c>
      <c r="L10782" s="131" t="s">
        <v>32</v>
      </c>
      <c r="M10782" s="120" t="s">
        <v>33</v>
      </c>
      <c r="N10782" s="131">
        <v>44447</v>
      </c>
      <c r="O10782" s="131">
        <v>44585</v>
      </c>
    </row>
    <row r="10783" spans="1:15">
      <c r="A10783" s="116">
        <v>10783</v>
      </c>
      <c r="B10783" s="129">
        <v>44445</v>
      </c>
      <c r="D10783" s="120" t="s">
        <v>252</v>
      </c>
      <c r="E10783" s="120" t="s">
        <v>24114</v>
      </c>
      <c r="F10783" s="209" t="s">
        <v>527</v>
      </c>
      <c r="G10783" s="119" t="s">
        <v>6342</v>
      </c>
      <c r="H10783" s="121" t="s">
        <v>53</v>
      </c>
      <c r="I10783" s="119" t="s">
        <v>30</v>
      </c>
      <c r="J10783" s="121" t="s">
        <v>435</v>
      </c>
      <c r="K10783" s="121" t="s">
        <v>65</v>
      </c>
      <c r="L10783" s="131" t="s">
        <v>32</v>
      </c>
      <c r="M10783" s="120" t="s">
        <v>78</v>
      </c>
    </row>
    <row r="10784" spans="1:15" ht="27.6">
      <c r="A10784" s="116">
        <v>10784</v>
      </c>
      <c r="B10784" s="129">
        <v>44445</v>
      </c>
      <c r="D10784" s="120" t="s">
        <v>252</v>
      </c>
      <c r="E10784" s="120" t="s">
        <v>24115</v>
      </c>
      <c r="F10784" s="209" t="s">
        <v>24116</v>
      </c>
      <c r="G10784" s="119" t="s">
        <v>24117</v>
      </c>
      <c r="H10784" s="121" t="s">
        <v>53</v>
      </c>
      <c r="I10784" s="119" t="s">
        <v>196</v>
      </c>
      <c r="J10784" s="121" t="s">
        <v>196</v>
      </c>
      <c r="K10784" s="121" t="s">
        <v>65</v>
      </c>
      <c r="L10784" s="131" t="s">
        <v>32</v>
      </c>
      <c r="M10784" s="120" t="s">
        <v>33</v>
      </c>
      <c r="N10784" s="131">
        <v>44446</v>
      </c>
      <c r="O10784" s="131">
        <v>44585</v>
      </c>
    </row>
    <row r="10785" spans="1:20">
      <c r="A10785" s="116">
        <v>10785</v>
      </c>
      <c r="B10785" s="129">
        <v>44445</v>
      </c>
      <c r="D10785" s="120" t="s">
        <v>252</v>
      </c>
      <c r="E10785" s="120" t="s">
        <v>24118</v>
      </c>
      <c r="F10785" s="209" t="s">
        <v>22977</v>
      </c>
      <c r="G10785" s="119" t="s">
        <v>4968</v>
      </c>
      <c r="H10785" s="121" t="s">
        <v>53</v>
      </c>
      <c r="I10785" s="119" t="s">
        <v>30</v>
      </c>
      <c r="J10785" s="121" t="s">
        <v>435</v>
      </c>
      <c r="K10785" s="121" t="s">
        <v>65</v>
      </c>
      <c r="L10785" s="131" t="s">
        <v>32</v>
      </c>
      <c r="M10785" s="120" t="s">
        <v>78</v>
      </c>
    </row>
    <row r="10786" spans="1:20" ht="27.6">
      <c r="A10786" s="116">
        <v>10786</v>
      </c>
      <c r="B10786" s="129">
        <v>44445</v>
      </c>
      <c r="D10786" s="120" t="s">
        <v>252</v>
      </c>
      <c r="E10786" s="120" t="s">
        <v>24119</v>
      </c>
      <c r="F10786" s="209" t="s">
        <v>24120</v>
      </c>
      <c r="G10786" s="119" t="s">
        <v>24121</v>
      </c>
      <c r="H10786" s="121" t="s">
        <v>140</v>
      </c>
      <c r="I10786" s="121" t="s">
        <v>42</v>
      </c>
      <c r="J10786" s="121" t="s">
        <v>82</v>
      </c>
      <c r="K10786" s="121" t="s">
        <v>65</v>
      </c>
      <c r="L10786" s="131" t="s">
        <v>32</v>
      </c>
      <c r="M10786" s="120" t="s">
        <v>33</v>
      </c>
      <c r="N10786" s="131">
        <v>44446</v>
      </c>
      <c r="O10786" s="131">
        <v>44585</v>
      </c>
      <c r="S10786" s="120" t="s">
        <v>92</v>
      </c>
      <c r="T10786" s="126">
        <v>44593</v>
      </c>
    </row>
    <row r="10787" spans="1:20">
      <c r="A10787" s="116">
        <v>10787</v>
      </c>
      <c r="B10787" s="129">
        <v>44445</v>
      </c>
      <c r="D10787" s="120" t="s">
        <v>252</v>
      </c>
      <c r="E10787" s="120" t="s">
        <v>24122</v>
      </c>
      <c r="F10787" s="209" t="s">
        <v>16276</v>
      </c>
      <c r="G10787" s="119" t="s">
        <v>24123</v>
      </c>
      <c r="H10787" s="121" t="s">
        <v>140</v>
      </c>
      <c r="I10787" s="121" t="s">
        <v>30</v>
      </c>
      <c r="J10787" s="121" t="s">
        <v>529</v>
      </c>
      <c r="K10787" s="121" t="s">
        <v>65</v>
      </c>
      <c r="L10787" s="131" t="s">
        <v>32</v>
      </c>
      <c r="M10787" s="120" t="s">
        <v>33</v>
      </c>
      <c r="N10787" s="131">
        <v>44446</v>
      </c>
      <c r="O10787" s="131">
        <v>44585</v>
      </c>
      <c r="S10787" s="120" t="s">
        <v>92</v>
      </c>
      <c r="T10787" s="126">
        <v>44585</v>
      </c>
    </row>
    <row r="10788" spans="1:20" ht="27.6">
      <c r="A10788" s="116">
        <v>10788</v>
      </c>
      <c r="B10788" s="129">
        <v>44445</v>
      </c>
      <c r="D10788" s="120" t="s">
        <v>252</v>
      </c>
      <c r="E10788" s="120" t="s">
        <v>24124</v>
      </c>
      <c r="F10788" s="209" t="s">
        <v>24125</v>
      </c>
      <c r="G10788" s="119" t="s">
        <v>21988</v>
      </c>
      <c r="H10788" s="121" t="s">
        <v>177</v>
      </c>
      <c r="I10788" s="121" t="s">
        <v>30</v>
      </c>
      <c r="J10788" s="121" t="s">
        <v>87</v>
      </c>
      <c r="K10788" s="121" t="s">
        <v>65</v>
      </c>
      <c r="L10788" s="131" t="s">
        <v>32</v>
      </c>
      <c r="M10788" s="120" t="s">
        <v>78</v>
      </c>
    </row>
    <row r="10789" spans="1:20">
      <c r="A10789" s="116">
        <v>10789</v>
      </c>
      <c r="B10789" s="129">
        <v>44445</v>
      </c>
      <c r="D10789" s="120" t="s">
        <v>252</v>
      </c>
      <c r="E10789" s="120" t="s">
        <v>24126</v>
      </c>
      <c r="F10789" s="209" t="s">
        <v>13605</v>
      </c>
      <c r="G10789" s="119" t="s">
        <v>22099</v>
      </c>
      <c r="H10789" s="121" t="s">
        <v>29</v>
      </c>
      <c r="I10789" s="119" t="s">
        <v>30</v>
      </c>
      <c r="J10789" s="121" t="s">
        <v>31</v>
      </c>
      <c r="K10789" s="121" t="s">
        <v>584</v>
      </c>
      <c r="L10789" s="131" t="s">
        <v>32</v>
      </c>
      <c r="M10789" s="120" t="s">
        <v>78</v>
      </c>
    </row>
    <row r="10790" spans="1:20" ht="27.6">
      <c r="A10790" s="116">
        <v>10790</v>
      </c>
      <c r="B10790" s="129">
        <v>44445</v>
      </c>
      <c r="D10790" s="120" t="s">
        <v>252</v>
      </c>
      <c r="E10790" s="120" t="s">
        <v>24127</v>
      </c>
      <c r="F10790" s="209" t="s">
        <v>24128</v>
      </c>
      <c r="G10790" s="119" t="s">
        <v>1273</v>
      </c>
      <c r="H10790" s="121" t="s">
        <v>29</v>
      </c>
      <c r="I10790" s="121" t="s">
        <v>42</v>
      </c>
      <c r="J10790" s="121" t="s">
        <v>72</v>
      </c>
      <c r="K10790" s="121" t="s">
        <v>65</v>
      </c>
      <c r="L10790" s="131" t="s">
        <v>32</v>
      </c>
      <c r="M10790" s="120" t="s">
        <v>78</v>
      </c>
    </row>
    <row r="10791" spans="1:20">
      <c r="A10791" s="116">
        <v>10791</v>
      </c>
      <c r="B10791" s="129">
        <v>44445</v>
      </c>
      <c r="D10791" s="120" t="s">
        <v>252</v>
      </c>
      <c r="E10791" s="120" t="s">
        <v>24129</v>
      </c>
      <c r="F10791" s="209" t="s">
        <v>24130</v>
      </c>
      <c r="G10791" s="119" t="s">
        <v>14658</v>
      </c>
      <c r="H10791" s="121" t="s">
        <v>29</v>
      </c>
      <c r="I10791" s="121" t="s">
        <v>30</v>
      </c>
      <c r="J10791" s="121" t="s">
        <v>1540</v>
      </c>
      <c r="K10791" s="121" t="s">
        <v>65</v>
      </c>
      <c r="L10791" s="131" t="s">
        <v>32</v>
      </c>
      <c r="M10791" s="120" t="s">
        <v>78</v>
      </c>
    </row>
    <row r="10792" spans="1:20" ht="27.6">
      <c r="A10792" s="116">
        <v>10792</v>
      </c>
      <c r="B10792" s="129">
        <v>44445</v>
      </c>
      <c r="D10792" s="120" t="s">
        <v>25</v>
      </c>
      <c r="E10792" s="120" t="s">
        <v>24131</v>
      </c>
      <c r="F10792" s="209" t="s">
        <v>24132</v>
      </c>
      <c r="G10792" s="119" t="s">
        <v>24133</v>
      </c>
      <c r="H10792" s="121" t="s">
        <v>29</v>
      </c>
      <c r="I10792" s="119" t="s">
        <v>30</v>
      </c>
      <c r="J10792" s="121" t="s">
        <v>87</v>
      </c>
      <c r="K10792" s="121" t="s">
        <v>65</v>
      </c>
      <c r="L10792" s="131" t="s">
        <v>32</v>
      </c>
      <c r="M10792" s="120" t="s">
        <v>78</v>
      </c>
    </row>
    <row r="10793" spans="1:20">
      <c r="A10793" s="116">
        <v>10793</v>
      </c>
      <c r="B10793" s="129">
        <v>44445</v>
      </c>
      <c r="D10793" s="120" t="s">
        <v>25</v>
      </c>
      <c r="E10793" s="120" t="s">
        <v>24134</v>
      </c>
      <c r="F10793" s="209" t="s">
        <v>24135</v>
      </c>
      <c r="G10793" s="119" t="s">
        <v>24136</v>
      </c>
      <c r="H10793" s="121" t="s">
        <v>29</v>
      </c>
      <c r="I10793" s="119" t="s">
        <v>30</v>
      </c>
      <c r="J10793" s="121" t="s">
        <v>77</v>
      </c>
      <c r="K10793" s="121" t="s">
        <v>65</v>
      </c>
      <c r="L10793" s="131" t="s">
        <v>32</v>
      </c>
      <c r="M10793" s="120" t="s">
        <v>78</v>
      </c>
    </row>
    <row r="10794" spans="1:20" ht="27.6">
      <c r="A10794" s="116">
        <v>10794</v>
      </c>
      <c r="B10794" s="129">
        <v>44445</v>
      </c>
      <c r="D10794" s="120" t="s">
        <v>25</v>
      </c>
      <c r="E10794" s="120" t="s">
        <v>24137</v>
      </c>
      <c r="F10794" s="209" t="s">
        <v>24138</v>
      </c>
      <c r="G10794" s="119" t="s">
        <v>18413</v>
      </c>
      <c r="H10794" s="121" t="s">
        <v>29</v>
      </c>
      <c r="I10794" s="119" t="s">
        <v>30</v>
      </c>
      <c r="J10794" s="121" t="s">
        <v>10497</v>
      </c>
      <c r="K10794" s="121" t="s">
        <v>65</v>
      </c>
      <c r="L10794" s="131" t="s">
        <v>32</v>
      </c>
      <c r="M10794" s="120" t="s">
        <v>78</v>
      </c>
    </row>
    <row r="10795" spans="1:20" ht="27.6">
      <c r="A10795" s="116">
        <v>10795</v>
      </c>
      <c r="B10795" s="129">
        <v>44445</v>
      </c>
      <c r="D10795" s="120" t="s">
        <v>25</v>
      </c>
      <c r="E10795" s="120" t="s">
        <v>24139</v>
      </c>
      <c r="F10795" s="209" t="s">
        <v>24140</v>
      </c>
      <c r="G10795" s="119" t="s">
        <v>9475</v>
      </c>
      <c r="H10795" s="121" t="s">
        <v>53</v>
      </c>
      <c r="I10795" s="121" t="s">
        <v>30</v>
      </c>
      <c r="J10795" s="121" t="s">
        <v>6396</v>
      </c>
      <c r="K10795" s="121" t="s">
        <v>65</v>
      </c>
      <c r="L10795" s="131" t="s">
        <v>32</v>
      </c>
      <c r="M10795" s="120" t="s">
        <v>78</v>
      </c>
    </row>
    <row r="10796" spans="1:20" ht="27.6">
      <c r="A10796" s="116">
        <v>10796</v>
      </c>
      <c r="B10796" s="129">
        <v>44445</v>
      </c>
      <c r="D10796" s="120" t="s">
        <v>25</v>
      </c>
      <c r="E10796" s="120" t="s">
        <v>24141</v>
      </c>
      <c r="F10796" s="209" t="s">
        <v>24142</v>
      </c>
      <c r="G10796" s="119" t="s">
        <v>24143</v>
      </c>
      <c r="H10796" s="121" t="s">
        <v>29</v>
      </c>
      <c r="I10796" s="119" t="s">
        <v>30</v>
      </c>
      <c r="J10796" s="121" t="s">
        <v>7234</v>
      </c>
      <c r="K10796" s="121" t="s">
        <v>65</v>
      </c>
      <c r="L10796" s="131" t="s">
        <v>32</v>
      </c>
      <c r="M10796" s="120" t="s">
        <v>33</v>
      </c>
      <c r="N10796" s="131">
        <v>44448</v>
      </c>
      <c r="O10796" s="131">
        <v>44497</v>
      </c>
    </row>
    <row r="10797" spans="1:20" ht="27.6">
      <c r="A10797" s="116">
        <v>10797</v>
      </c>
      <c r="B10797" s="129">
        <v>44445</v>
      </c>
      <c r="D10797" s="120" t="s">
        <v>25</v>
      </c>
      <c r="E10797" s="120" t="s">
        <v>24144</v>
      </c>
      <c r="F10797" s="209" t="s">
        <v>24145</v>
      </c>
      <c r="G10797" s="119" t="s">
        <v>16661</v>
      </c>
      <c r="H10797" s="121" t="s">
        <v>97</v>
      </c>
      <c r="I10797" s="121" t="s">
        <v>30</v>
      </c>
      <c r="J10797" s="121" t="s">
        <v>529</v>
      </c>
      <c r="K10797" s="121" t="s">
        <v>65</v>
      </c>
      <c r="L10797" s="131" t="s">
        <v>32</v>
      </c>
      <c r="M10797" s="120" t="s">
        <v>33</v>
      </c>
      <c r="N10797" s="131">
        <v>44447</v>
      </c>
      <c r="O10797" s="131">
        <v>44496</v>
      </c>
    </row>
    <row r="10798" spans="1:20" ht="27.6">
      <c r="A10798" s="116">
        <v>10798</v>
      </c>
      <c r="B10798" s="129">
        <v>44445</v>
      </c>
      <c r="D10798" s="120" t="s">
        <v>25</v>
      </c>
      <c r="E10798" s="120" t="s">
        <v>24146</v>
      </c>
      <c r="F10798" s="209" t="s">
        <v>24147</v>
      </c>
      <c r="G10798" s="119" t="s">
        <v>24148</v>
      </c>
      <c r="H10798" s="121" t="s">
        <v>140</v>
      </c>
      <c r="I10798" s="119" t="s">
        <v>30</v>
      </c>
      <c r="J10798" s="121" t="s">
        <v>87</v>
      </c>
      <c r="K10798" s="121" t="s">
        <v>65</v>
      </c>
      <c r="L10798" s="131" t="s">
        <v>32</v>
      </c>
      <c r="M10798" s="120" t="s">
        <v>78</v>
      </c>
    </row>
    <row r="10799" spans="1:20" ht="27.6">
      <c r="A10799" s="116">
        <v>10799</v>
      </c>
      <c r="B10799" s="129">
        <v>44445</v>
      </c>
      <c r="D10799" s="120" t="s">
        <v>25</v>
      </c>
      <c r="E10799" s="120" t="s">
        <v>24149</v>
      </c>
      <c r="F10799" s="209" t="s">
        <v>24150</v>
      </c>
      <c r="G10799" s="119" t="s">
        <v>9846</v>
      </c>
      <c r="H10799" s="121" t="s">
        <v>344</v>
      </c>
      <c r="I10799" s="121" t="s">
        <v>30</v>
      </c>
      <c r="J10799" s="121" t="s">
        <v>77</v>
      </c>
      <c r="K10799" s="121" t="s">
        <v>65</v>
      </c>
      <c r="L10799" s="131" t="s">
        <v>32</v>
      </c>
      <c r="M10799" s="120" t="s">
        <v>33</v>
      </c>
      <c r="N10799" s="131">
        <v>44462</v>
      </c>
      <c r="O10799" s="131">
        <v>44496</v>
      </c>
    </row>
    <row r="10800" spans="1:20" ht="27.6">
      <c r="A10800" s="116">
        <v>10800</v>
      </c>
      <c r="B10800" s="129">
        <v>44445</v>
      </c>
      <c r="D10800" s="120" t="s">
        <v>25</v>
      </c>
      <c r="E10800" s="120" t="s">
        <v>24151</v>
      </c>
      <c r="F10800" s="209" t="s">
        <v>24152</v>
      </c>
      <c r="G10800" s="119" t="s">
        <v>12132</v>
      </c>
      <c r="H10800" s="121" t="s">
        <v>192</v>
      </c>
      <c r="I10800" s="119" t="s">
        <v>30</v>
      </c>
      <c r="J10800" s="121" t="s">
        <v>9857</v>
      </c>
      <c r="K10800" s="121" t="s">
        <v>65</v>
      </c>
      <c r="L10800" s="131" t="s">
        <v>32</v>
      </c>
      <c r="M10800" s="120" t="s">
        <v>33</v>
      </c>
      <c r="N10800" s="131">
        <v>44462</v>
      </c>
      <c r="O10800" s="131">
        <v>44497</v>
      </c>
    </row>
    <row r="10801" spans="1:15" ht="27.6">
      <c r="A10801" s="116">
        <v>10801</v>
      </c>
      <c r="B10801" s="129">
        <v>44445</v>
      </c>
      <c r="D10801" s="120" t="s">
        <v>25</v>
      </c>
      <c r="E10801" s="120" t="s">
        <v>24153</v>
      </c>
      <c r="F10801" s="209" t="s">
        <v>24154</v>
      </c>
      <c r="G10801" s="119" t="s">
        <v>24155</v>
      </c>
      <c r="H10801" s="121" t="s">
        <v>41</v>
      </c>
      <c r="I10801" s="121" t="s">
        <v>30</v>
      </c>
      <c r="J10801" s="121" t="s">
        <v>6396</v>
      </c>
      <c r="K10801" s="121" t="s">
        <v>65</v>
      </c>
      <c r="L10801" s="131" t="s">
        <v>32</v>
      </c>
      <c r="M10801" s="120" t="s">
        <v>33</v>
      </c>
      <c r="N10801" s="131">
        <v>44462</v>
      </c>
      <c r="O10801" s="131">
        <v>44497</v>
      </c>
    </row>
    <row r="10802" spans="1:15" ht="27.6">
      <c r="A10802" s="116">
        <v>10802</v>
      </c>
      <c r="B10802" s="129">
        <v>44445</v>
      </c>
      <c r="D10802" s="120" t="s">
        <v>25</v>
      </c>
      <c r="E10802" s="120" t="s">
        <v>24156</v>
      </c>
      <c r="F10802" s="209" t="s">
        <v>24157</v>
      </c>
      <c r="G10802" s="119" t="s">
        <v>24158</v>
      </c>
      <c r="H10802" s="121" t="s">
        <v>41</v>
      </c>
      <c r="I10802" s="119" t="s">
        <v>30</v>
      </c>
      <c r="J10802" s="121" t="s">
        <v>87</v>
      </c>
      <c r="K10802" s="121" t="s">
        <v>65</v>
      </c>
      <c r="L10802" s="131" t="s">
        <v>32</v>
      </c>
      <c r="M10802" s="120" t="s">
        <v>78</v>
      </c>
    </row>
    <row r="10803" spans="1:15">
      <c r="A10803" s="116">
        <v>10803</v>
      </c>
      <c r="B10803" s="129">
        <v>44445</v>
      </c>
      <c r="D10803" s="120" t="s">
        <v>25</v>
      </c>
      <c r="E10803" s="120" t="s">
        <v>24159</v>
      </c>
      <c r="F10803" s="209" t="s">
        <v>24160</v>
      </c>
      <c r="G10803" s="119" t="s">
        <v>7138</v>
      </c>
      <c r="H10803" s="121" t="s">
        <v>41</v>
      </c>
      <c r="I10803" s="119" t="s">
        <v>30</v>
      </c>
      <c r="J10803" s="121" t="s">
        <v>77</v>
      </c>
      <c r="K10803" s="121" t="s">
        <v>65</v>
      </c>
      <c r="L10803" s="131" t="s">
        <v>32</v>
      </c>
      <c r="M10803" s="120" t="s">
        <v>78</v>
      </c>
    </row>
    <row r="10804" spans="1:15" ht="27.6">
      <c r="A10804" s="116">
        <v>10804</v>
      </c>
      <c r="B10804" s="129">
        <v>44445</v>
      </c>
      <c r="D10804" s="120" t="s">
        <v>25</v>
      </c>
      <c r="E10804" s="120" t="s">
        <v>24161</v>
      </c>
      <c r="F10804" s="209" t="s">
        <v>24162</v>
      </c>
      <c r="G10804" s="119" t="s">
        <v>17859</v>
      </c>
      <c r="H10804" s="121" t="s">
        <v>140</v>
      </c>
      <c r="I10804" s="121" t="s">
        <v>30</v>
      </c>
      <c r="J10804" s="121" t="s">
        <v>77</v>
      </c>
      <c r="K10804" s="121" t="s">
        <v>65</v>
      </c>
      <c r="L10804" s="131" t="s">
        <v>32</v>
      </c>
      <c r="M10804" s="120" t="s">
        <v>78</v>
      </c>
    </row>
    <row r="10805" spans="1:15">
      <c r="A10805" s="116">
        <v>10805</v>
      </c>
      <c r="B10805" s="129">
        <v>44445</v>
      </c>
      <c r="D10805" s="120" t="s">
        <v>25</v>
      </c>
      <c r="E10805" s="120" t="s">
        <v>24163</v>
      </c>
      <c r="F10805" s="209" t="s">
        <v>24164</v>
      </c>
      <c r="G10805" s="119" t="s">
        <v>19672</v>
      </c>
      <c r="H10805" s="121" t="s">
        <v>53</v>
      </c>
      <c r="I10805" s="119" t="s">
        <v>30</v>
      </c>
      <c r="J10805" s="121" t="s">
        <v>1540</v>
      </c>
      <c r="K10805" s="121" t="s">
        <v>65</v>
      </c>
      <c r="L10805" s="131" t="s">
        <v>32</v>
      </c>
      <c r="M10805" s="120" t="s">
        <v>78</v>
      </c>
    </row>
    <row r="10806" spans="1:15">
      <c r="A10806" s="116">
        <v>10806</v>
      </c>
      <c r="B10806" s="129">
        <v>44445</v>
      </c>
      <c r="D10806" s="120" t="s">
        <v>25</v>
      </c>
      <c r="E10806" s="120" t="s">
        <v>24165</v>
      </c>
      <c r="F10806" s="209" t="s">
        <v>24166</v>
      </c>
      <c r="G10806" s="119" t="s">
        <v>24167</v>
      </c>
      <c r="H10806" s="121" t="s">
        <v>29</v>
      </c>
      <c r="I10806" s="121" t="s">
        <v>30</v>
      </c>
      <c r="J10806" s="116" t="s">
        <v>12087</v>
      </c>
      <c r="K10806" s="121" t="s">
        <v>65</v>
      </c>
      <c r="L10806" s="131" t="s">
        <v>32</v>
      </c>
      <c r="M10806" s="120" t="s">
        <v>78</v>
      </c>
    </row>
    <row r="10807" spans="1:15" ht="27.6">
      <c r="A10807" s="116">
        <v>10807</v>
      </c>
      <c r="B10807" s="129">
        <v>44445</v>
      </c>
      <c r="D10807" s="120" t="s">
        <v>25</v>
      </c>
      <c r="E10807" s="120" t="s">
        <v>24168</v>
      </c>
      <c r="F10807" s="209" t="s">
        <v>24169</v>
      </c>
      <c r="G10807" s="119" t="s">
        <v>13876</v>
      </c>
      <c r="H10807" s="121" t="s">
        <v>86</v>
      </c>
      <c r="I10807" s="121" t="s">
        <v>30</v>
      </c>
      <c r="J10807" s="121" t="s">
        <v>87</v>
      </c>
      <c r="K10807" s="121" t="s">
        <v>65</v>
      </c>
      <c r="L10807" s="131" t="s">
        <v>32</v>
      </c>
      <c r="M10807" s="120" t="s">
        <v>78</v>
      </c>
    </row>
    <row r="10808" spans="1:15" ht="27.6">
      <c r="A10808" s="116">
        <v>10808</v>
      </c>
      <c r="B10808" s="129">
        <v>44445</v>
      </c>
      <c r="D10808" s="120" t="s">
        <v>25</v>
      </c>
      <c r="E10808" s="120" t="s">
        <v>24170</v>
      </c>
      <c r="F10808" s="209" t="s">
        <v>24171</v>
      </c>
      <c r="G10808" s="119" t="s">
        <v>24172</v>
      </c>
      <c r="H10808" s="121" t="s">
        <v>53</v>
      </c>
      <c r="I10808" s="121" t="s">
        <v>30</v>
      </c>
      <c r="J10808" s="121" t="s">
        <v>87</v>
      </c>
      <c r="K10808" s="121" t="s">
        <v>65</v>
      </c>
      <c r="L10808" s="131" t="s">
        <v>32</v>
      </c>
      <c r="M10808" s="120" t="s">
        <v>33</v>
      </c>
      <c r="N10808" s="131">
        <v>44473</v>
      </c>
      <c r="O10808" s="131">
        <v>44497</v>
      </c>
    </row>
    <row r="10809" spans="1:15" ht="41.4">
      <c r="A10809" s="116">
        <v>10809</v>
      </c>
      <c r="B10809" s="129">
        <v>44445</v>
      </c>
      <c r="D10809" s="120" t="s">
        <v>25</v>
      </c>
      <c r="E10809" s="120" t="s">
        <v>24173</v>
      </c>
      <c r="F10809" s="209" t="s">
        <v>24174</v>
      </c>
      <c r="G10809" s="119" t="s">
        <v>21718</v>
      </c>
      <c r="H10809" s="121" t="s">
        <v>192</v>
      </c>
      <c r="I10809" s="121" t="s">
        <v>30</v>
      </c>
      <c r="J10809" s="121" t="s">
        <v>1540</v>
      </c>
      <c r="K10809" s="121" t="s">
        <v>65</v>
      </c>
      <c r="L10809" s="131" t="s">
        <v>32</v>
      </c>
      <c r="M10809" s="120" t="s">
        <v>78</v>
      </c>
    </row>
    <row r="10810" spans="1:15" ht="27.6">
      <c r="A10810" s="116">
        <v>10810</v>
      </c>
      <c r="B10810" s="129">
        <v>44445</v>
      </c>
      <c r="D10810" s="120" t="s">
        <v>25</v>
      </c>
      <c r="E10810" s="120" t="s">
        <v>24175</v>
      </c>
      <c r="F10810" s="209" t="s">
        <v>24176</v>
      </c>
      <c r="G10810" s="119" t="s">
        <v>528</v>
      </c>
      <c r="H10810" s="121" t="s">
        <v>53</v>
      </c>
      <c r="I10810" s="119" t="s">
        <v>30</v>
      </c>
      <c r="J10810" s="121" t="s">
        <v>21121</v>
      </c>
      <c r="K10810" s="121" t="s">
        <v>65</v>
      </c>
      <c r="L10810" s="131" t="s">
        <v>32</v>
      </c>
      <c r="M10810" s="120" t="s">
        <v>78</v>
      </c>
    </row>
    <row r="10811" spans="1:15">
      <c r="A10811" s="116">
        <v>10811</v>
      </c>
      <c r="B10811" s="129">
        <v>44445</v>
      </c>
      <c r="D10811" s="120" t="s">
        <v>25</v>
      </c>
      <c r="E10811" s="120" t="s">
        <v>24177</v>
      </c>
      <c r="F10811" s="209" t="s">
        <v>24178</v>
      </c>
      <c r="G10811" s="119" t="s">
        <v>8379</v>
      </c>
      <c r="H10811" s="121" t="s">
        <v>101</v>
      </c>
      <c r="I10811" s="121" t="s">
        <v>30</v>
      </c>
      <c r="J10811" s="121" t="s">
        <v>5018</v>
      </c>
      <c r="K10811" s="121" t="s">
        <v>65</v>
      </c>
      <c r="L10811" s="131" t="s">
        <v>32</v>
      </c>
      <c r="M10811" s="120" t="s">
        <v>78</v>
      </c>
    </row>
    <row r="10812" spans="1:15" ht="27.6">
      <c r="A10812" s="116">
        <v>10812</v>
      </c>
      <c r="B10812" s="129">
        <v>44445</v>
      </c>
      <c r="D10812" s="120" t="s">
        <v>25</v>
      </c>
      <c r="E10812" s="120" t="s">
        <v>24179</v>
      </c>
      <c r="F10812" s="209" t="s">
        <v>24180</v>
      </c>
      <c r="G10812" s="119" t="s">
        <v>8434</v>
      </c>
      <c r="H10812" s="121" t="s">
        <v>101</v>
      </c>
      <c r="I10812" s="119" t="s">
        <v>30</v>
      </c>
      <c r="J10812" s="121" t="s">
        <v>5018</v>
      </c>
      <c r="K10812" s="121" t="s">
        <v>584</v>
      </c>
      <c r="L10812" s="131" t="s">
        <v>32</v>
      </c>
      <c r="M10812" s="120" t="s">
        <v>78</v>
      </c>
    </row>
    <row r="10813" spans="1:15" ht="27.6">
      <c r="A10813" s="116">
        <v>10813</v>
      </c>
      <c r="B10813" s="129">
        <v>44445</v>
      </c>
      <c r="D10813" s="120" t="s">
        <v>25</v>
      </c>
      <c r="E10813" s="120" t="s">
        <v>24181</v>
      </c>
      <c r="F10813" s="209" t="s">
        <v>24182</v>
      </c>
      <c r="G10813" s="119" t="s">
        <v>9415</v>
      </c>
      <c r="H10813" s="121" t="s">
        <v>29</v>
      </c>
      <c r="I10813" s="119" t="s">
        <v>30</v>
      </c>
      <c r="J10813" s="121" t="s">
        <v>7142</v>
      </c>
      <c r="K10813" s="121" t="s">
        <v>584</v>
      </c>
      <c r="L10813" s="131" t="s">
        <v>32</v>
      </c>
      <c r="M10813" s="120" t="s">
        <v>78</v>
      </c>
    </row>
    <row r="10814" spans="1:15" ht="27.6">
      <c r="A10814" s="116">
        <v>10814</v>
      </c>
      <c r="B10814" s="129">
        <v>44445</v>
      </c>
      <c r="D10814" s="120" t="s">
        <v>25</v>
      </c>
      <c r="E10814" s="120" t="s">
        <v>24183</v>
      </c>
      <c r="F10814" s="209" t="s">
        <v>24184</v>
      </c>
      <c r="G10814" s="119" t="s">
        <v>24185</v>
      </c>
      <c r="H10814" s="121" t="s">
        <v>140</v>
      </c>
      <c r="I10814" s="121" t="s">
        <v>30</v>
      </c>
      <c r="J10814" s="121" t="s">
        <v>87</v>
      </c>
      <c r="K10814" s="121" t="s">
        <v>584</v>
      </c>
      <c r="L10814" s="131" t="s">
        <v>32</v>
      </c>
      <c r="M10814" s="120" t="s">
        <v>78</v>
      </c>
    </row>
    <row r="10815" spans="1:15" ht="41.4">
      <c r="A10815" s="116">
        <v>10815</v>
      </c>
      <c r="B10815" s="129">
        <v>44445</v>
      </c>
      <c r="D10815" s="120" t="s">
        <v>25</v>
      </c>
      <c r="E10815" s="120" t="s">
        <v>24186</v>
      </c>
      <c r="F10815" s="209" t="s">
        <v>24187</v>
      </c>
      <c r="G10815" s="119" t="s">
        <v>24188</v>
      </c>
      <c r="H10815" s="121" t="s">
        <v>101</v>
      </c>
      <c r="I10815" s="121" t="s">
        <v>30</v>
      </c>
      <c r="J10815" s="121" t="s">
        <v>7131</v>
      </c>
      <c r="K10815" s="121" t="s">
        <v>584</v>
      </c>
      <c r="L10815" s="131" t="s">
        <v>32</v>
      </c>
      <c r="M10815" s="120" t="s">
        <v>78</v>
      </c>
    </row>
    <row r="10816" spans="1:15" ht="27.6">
      <c r="A10816" s="116">
        <v>10816</v>
      </c>
      <c r="B10816" s="129">
        <v>44445</v>
      </c>
      <c r="D10816" s="120" t="s">
        <v>25</v>
      </c>
      <c r="E10816" s="120" t="s">
        <v>24189</v>
      </c>
      <c r="F10816" s="209" t="s">
        <v>24190</v>
      </c>
      <c r="G10816" s="119" t="s">
        <v>4855</v>
      </c>
      <c r="H10816" s="121" t="s">
        <v>86</v>
      </c>
      <c r="I10816" s="121" t="s">
        <v>30</v>
      </c>
      <c r="J10816" s="121" t="s">
        <v>5018</v>
      </c>
      <c r="K10816" s="121" t="s">
        <v>584</v>
      </c>
      <c r="L10816" s="131" t="s">
        <v>32</v>
      </c>
      <c r="M10816" s="120" t="s">
        <v>78</v>
      </c>
    </row>
    <row r="10817" spans="1:25" ht="27.6">
      <c r="A10817" s="116">
        <v>10817</v>
      </c>
      <c r="B10817" s="129">
        <v>44446</v>
      </c>
      <c r="D10817" s="120" t="s">
        <v>25</v>
      </c>
      <c r="E10817" s="120" t="s">
        <v>24191</v>
      </c>
      <c r="F10817" s="209" t="s">
        <v>24192</v>
      </c>
      <c r="G10817" s="119" t="s">
        <v>8079</v>
      </c>
      <c r="H10817" s="121" t="s">
        <v>29</v>
      </c>
      <c r="I10817" s="119" t="s">
        <v>30</v>
      </c>
      <c r="J10817" s="121" t="s">
        <v>485</v>
      </c>
      <c r="K10817" s="121" t="s">
        <v>584</v>
      </c>
      <c r="L10817" s="131" t="s">
        <v>32</v>
      </c>
      <c r="M10817" s="120" t="s">
        <v>78</v>
      </c>
    </row>
    <row r="10818" spans="1:25">
      <c r="A10818" s="116">
        <v>10818</v>
      </c>
      <c r="B10818" s="129">
        <v>44446</v>
      </c>
      <c r="D10818" s="120" t="s">
        <v>25</v>
      </c>
      <c r="E10818" s="120" t="s">
        <v>24193</v>
      </c>
      <c r="F10818" s="209" t="s">
        <v>24194</v>
      </c>
      <c r="G10818" s="119" t="s">
        <v>528</v>
      </c>
      <c r="H10818" s="121" t="s">
        <v>53</v>
      </c>
      <c r="I10818" s="121" t="s">
        <v>30</v>
      </c>
      <c r="J10818" s="121" t="s">
        <v>31</v>
      </c>
      <c r="K10818" s="121" t="s">
        <v>584</v>
      </c>
      <c r="L10818" s="131" t="s">
        <v>32</v>
      </c>
      <c r="M10818" s="120" t="s">
        <v>78</v>
      </c>
    </row>
    <row r="10819" spans="1:25" ht="41.4">
      <c r="A10819" s="116">
        <v>10819</v>
      </c>
      <c r="B10819" s="129">
        <v>44446</v>
      </c>
      <c r="D10819" s="120" t="s">
        <v>25</v>
      </c>
      <c r="E10819" s="120" t="s">
        <v>24195</v>
      </c>
      <c r="F10819" s="209" t="s">
        <v>24196</v>
      </c>
      <c r="G10819" s="119" t="s">
        <v>2394</v>
      </c>
      <c r="H10819" s="121" t="s">
        <v>29</v>
      </c>
      <c r="I10819" s="121" t="s">
        <v>30</v>
      </c>
      <c r="J10819" s="121" t="s">
        <v>7087</v>
      </c>
      <c r="K10819" s="121" t="s">
        <v>584</v>
      </c>
      <c r="L10819" s="131" t="s">
        <v>32</v>
      </c>
      <c r="M10819" s="120" t="s">
        <v>78</v>
      </c>
    </row>
    <row r="10820" spans="1:25">
      <c r="A10820" s="116">
        <v>10820</v>
      </c>
      <c r="B10820" s="129">
        <v>44446</v>
      </c>
      <c r="D10820" s="120" t="s">
        <v>25</v>
      </c>
      <c r="E10820" s="120" t="s">
        <v>24197</v>
      </c>
      <c r="F10820" s="209" t="s">
        <v>469</v>
      </c>
      <c r="G10820" s="119" t="s">
        <v>8079</v>
      </c>
      <c r="H10820" s="121" t="s">
        <v>29</v>
      </c>
      <c r="I10820" s="119" t="s">
        <v>30</v>
      </c>
      <c r="J10820" s="121" t="s">
        <v>485</v>
      </c>
      <c r="K10820" s="121" t="s">
        <v>584</v>
      </c>
      <c r="L10820" s="131" t="s">
        <v>32</v>
      </c>
      <c r="M10820" s="120" t="s">
        <v>78</v>
      </c>
    </row>
    <row r="10821" spans="1:25">
      <c r="A10821" s="116">
        <v>10821</v>
      </c>
      <c r="B10821" s="129">
        <v>44446</v>
      </c>
      <c r="D10821" s="120" t="s">
        <v>25</v>
      </c>
      <c r="E10821" s="120" t="s">
        <v>24198</v>
      </c>
      <c r="F10821" s="209" t="s">
        <v>24199</v>
      </c>
      <c r="G10821" s="119" t="s">
        <v>24200</v>
      </c>
      <c r="H10821" s="121" t="s">
        <v>11315</v>
      </c>
      <c r="I10821" s="119" t="s">
        <v>30</v>
      </c>
      <c r="J10821" s="121" t="s">
        <v>3886</v>
      </c>
      <c r="K10821" s="121" t="s">
        <v>40503</v>
      </c>
      <c r="L10821" s="131" t="s">
        <v>32</v>
      </c>
      <c r="M10821" s="120" t="s">
        <v>33</v>
      </c>
      <c r="N10821" s="131">
        <v>44454</v>
      </c>
      <c r="O10821" s="131">
        <v>44456</v>
      </c>
      <c r="S10821" s="120" t="s">
        <v>92</v>
      </c>
    </row>
    <row r="10822" spans="1:25">
      <c r="A10822" s="116">
        <v>10822</v>
      </c>
      <c r="B10822" s="129">
        <v>44446</v>
      </c>
      <c r="D10822" s="120" t="s">
        <v>25</v>
      </c>
      <c r="E10822" s="120" t="s">
        <v>24201</v>
      </c>
      <c r="F10822" s="209" t="s">
        <v>24202</v>
      </c>
      <c r="G10822" s="119" t="s">
        <v>24203</v>
      </c>
      <c r="H10822" s="121" t="s">
        <v>41</v>
      </c>
      <c r="I10822" s="119" t="s">
        <v>30</v>
      </c>
      <c r="J10822" s="121" t="s">
        <v>8338</v>
      </c>
      <c r="K10822" s="121" t="s">
        <v>584</v>
      </c>
      <c r="L10822" s="131" t="s">
        <v>32</v>
      </c>
      <c r="M10822" s="120" t="s">
        <v>78</v>
      </c>
    </row>
    <row r="10823" spans="1:25">
      <c r="A10823" s="116">
        <v>10823</v>
      </c>
      <c r="B10823" s="129">
        <v>44446</v>
      </c>
      <c r="D10823" s="120" t="s">
        <v>25</v>
      </c>
      <c r="E10823" s="120" t="s">
        <v>24204</v>
      </c>
      <c r="F10823" s="209" t="s">
        <v>24205</v>
      </c>
      <c r="G10823" s="119" t="s">
        <v>24206</v>
      </c>
      <c r="H10823" s="121" t="s">
        <v>29</v>
      </c>
      <c r="I10823" s="119" t="s">
        <v>30</v>
      </c>
      <c r="J10823" s="121" t="s">
        <v>7087</v>
      </c>
      <c r="K10823" s="121" t="s">
        <v>584</v>
      </c>
      <c r="L10823" s="131" t="s">
        <v>32</v>
      </c>
      <c r="M10823" s="120" t="s">
        <v>78</v>
      </c>
    </row>
    <row r="10824" spans="1:25">
      <c r="A10824" s="116">
        <v>10824</v>
      </c>
      <c r="B10824" s="129">
        <v>44446</v>
      </c>
      <c r="D10824" s="120" t="s">
        <v>25</v>
      </c>
      <c r="E10824" s="120" t="s">
        <v>24207</v>
      </c>
      <c r="F10824" s="209" t="s">
        <v>24208</v>
      </c>
      <c r="G10824" s="119" t="s">
        <v>14449</v>
      </c>
      <c r="H10824" s="121" t="s">
        <v>29</v>
      </c>
      <c r="I10824" s="121" t="s">
        <v>30</v>
      </c>
      <c r="J10824" s="121" t="s">
        <v>529</v>
      </c>
      <c r="K10824" s="121" t="s">
        <v>584</v>
      </c>
      <c r="L10824" s="131" t="s">
        <v>32</v>
      </c>
      <c r="M10824" s="120" t="s">
        <v>78</v>
      </c>
    </row>
    <row r="10825" spans="1:25">
      <c r="A10825" s="116">
        <v>10825</v>
      </c>
      <c r="B10825" s="129">
        <v>44446</v>
      </c>
      <c r="D10825" s="120" t="s">
        <v>25</v>
      </c>
      <c r="E10825" s="120" t="s">
        <v>24209</v>
      </c>
      <c r="F10825" s="209" t="s">
        <v>24085</v>
      </c>
      <c r="G10825" s="119" t="s">
        <v>24210</v>
      </c>
      <c r="H10825" s="121" t="s">
        <v>29</v>
      </c>
      <c r="I10825" s="119" t="s">
        <v>30</v>
      </c>
      <c r="J10825" s="121" t="s">
        <v>1540</v>
      </c>
      <c r="K10825" s="121" t="s">
        <v>584</v>
      </c>
      <c r="L10825" s="131" t="s">
        <v>32</v>
      </c>
      <c r="M10825" s="120" t="s">
        <v>78</v>
      </c>
    </row>
    <row r="10826" spans="1:25">
      <c r="A10826" s="116">
        <v>10826</v>
      </c>
      <c r="B10826" s="129">
        <v>44446</v>
      </c>
      <c r="D10826" s="120" t="s">
        <v>25</v>
      </c>
      <c r="E10826" s="120" t="s">
        <v>24211</v>
      </c>
      <c r="F10826" s="209" t="s">
        <v>24212</v>
      </c>
      <c r="G10826" s="119" t="s">
        <v>24213</v>
      </c>
      <c r="H10826" s="121" t="s">
        <v>53</v>
      </c>
      <c r="I10826" s="119" t="s">
        <v>30</v>
      </c>
      <c r="J10826" s="121" t="s">
        <v>1544</v>
      </c>
      <c r="K10826" s="121" t="s">
        <v>584</v>
      </c>
      <c r="L10826" s="131" t="s">
        <v>32</v>
      </c>
      <c r="M10826" s="120" t="s">
        <v>78</v>
      </c>
    </row>
    <row r="10827" spans="1:25" ht="27.6">
      <c r="A10827" s="116">
        <v>10827</v>
      </c>
      <c r="B10827" s="129">
        <v>44446</v>
      </c>
      <c r="D10827" s="120" t="s">
        <v>25</v>
      </c>
      <c r="E10827" s="120" t="s">
        <v>24214</v>
      </c>
      <c r="F10827" s="209" t="s">
        <v>24215</v>
      </c>
      <c r="G10827" s="119" t="s">
        <v>13335</v>
      </c>
      <c r="H10827" s="121" t="s">
        <v>53</v>
      </c>
      <c r="I10827" s="121" t="s">
        <v>30</v>
      </c>
      <c r="J10827" s="121" t="s">
        <v>77</v>
      </c>
      <c r="K10827" s="121" t="s">
        <v>584</v>
      </c>
      <c r="L10827" s="131" t="s">
        <v>32</v>
      </c>
      <c r="M10827" s="120" t="s">
        <v>78</v>
      </c>
    </row>
    <row r="10828" spans="1:25">
      <c r="A10828" s="116">
        <v>10828</v>
      </c>
      <c r="B10828" s="129">
        <v>44446</v>
      </c>
      <c r="D10828" s="120" t="s">
        <v>25</v>
      </c>
      <c r="E10828" s="120" t="s">
        <v>24216</v>
      </c>
      <c r="F10828" s="209" t="s">
        <v>24217</v>
      </c>
      <c r="G10828" s="119" t="s">
        <v>709</v>
      </c>
      <c r="H10828" s="121" t="s">
        <v>53</v>
      </c>
      <c r="I10828" s="121" t="s">
        <v>30</v>
      </c>
      <c r="J10828" s="121" t="s">
        <v>5018</v>
      </c>
      <c r="K10828" s="121" t="s">
        <v>584</v>
      </c>
      <c r="L10828" s="131" t="s">
        <v>32</v>
      </c>
      <c r="M10828" s="120" t="s">
        <v>78</v>
      </c>
    </row>
    <row r="10829" spans="1:25">
      <c r="A10829" s="116">
        <v>10829</v>
      </c>
      <c r="B10829" s="129">
        <v>44446</v>
      </c>
      <c r="D10829" s="120" t="s">
        <v>25</v>
      </c>
      <c r="E10829" s="120" t="s">
        <v>24218</v>
      </c>
      <c r="F10829" s="209" t="s">
        <v>24219</v>
      </c>
      <c r="G10829" s="119" t="s">
        <v>2394</v>
      </c>
      <c r="H10829" s="121" t="s">
        <v>29</v>
      </c>
      <c r="I10829" s="121" t="s">
        <v>30</v>
      </c>
      <c r="J10829" s="121" t="s">
        <v>7087</v>
      </c>
      <c r="K10829" s="121" t="s">
        <v>584</v>
      </c>
      <c r="L10829" s="131" t="s">
        <v>32</v>
      </c>
      <c r="M10829" s="120" t="s">
        <v>33</v>
      </c>
      <c r="O10829" s="131">
        <v>44456</v>
      </c>
      <c r="S10829" s="120" t="s">
        <v>135</v>
      </c>
      <c r="Y10829" s="116" t="s">
        <v>24220</v>
      </c>
    </row>
    <row r="10830" spans="1:25">
      <c r="A10830" s="116">
        <v>10830</v>
      </c>
      <c r="B10830" s="129">
        <v>44446</v>
      </c>
      <c r="D10830" s="120" t="s">
        <v>25</v>
      </c>
      <c r="E10830" s="120" t="s">
        <v>24221</v>
      </c>
      <c r="F10830" s="209" t="s">
        <v>8190</v>
      </c>
      <c r="G10830" s="119" t="s">
        <v>24222</v>
      </c>
      <c r="H10830" s="121" t="s">
        <v>53</v>
      </c>
      <c r="I10830" s="121" t="s">
        <v>30</v>
      </c>
      <c r="J10830" s="121" t="s">
        <v>7271</v>
      </c>
      <c r="K10830" s="121" t="s">
        <v>584</v>
      </c>
      <c r="L10830" s="131" t="s">
        <v>32</v>
      </c>
      <c r="M10830" s="120" t="s">
        <v>78</v>
      </c>
    </row>
    <row r="10831" spans="1:25">
      <c r="A10831" s="116">
        <v>10831</v>
      </c>
      <c r="B10831" s="129">
        <v>44446</v>
      </c>
      <c r="D10831" s="120" t="s">
        <v>25</v>
      </c>
      <c r="E10831" s="120" t="s">
        <v>24223</v>
      </c>
      <c r="F10831" s="209" t="s">
        <v>24224</v>
      </c>
      <c r="G10831" s="119" t="s">
        <v>24225</v>
      </c>
      <c r="H10831" s="121" t="s">
        <v>140</v>
      </c>
      <c r="I10831" s="121" t="s">
        <v>30</v>
      </c>
      <c r="J10831" s="121" t="s">
        <v>1540</v>
      </c>
      <c r="K10831" s="121" t="s">
        <v>584</v>
      </c>
      <c r="L10831" s="131" t="s">
        <v>32</v>
      </c>
      <c r="M10831" s="120" t="s">
        <v>78</v>
      </c>
    </row>
    <row r="10832" spans="1:25" ht="27.6">
      <c r="A10832" s="116">
        <v>10832</v>
      </c>
      <c r="B10832" s="129">
        <v>44446</v>
      </c>
      <c r="D10832" s="120" t="s">
        <v>25</v>
      </c>
      <c r="E10832" s="120" t="s">
        <v>24226</v>
      </c>
      <c r="F10832" s="209" t="s">
        <v>24227</v>
      </c>
      <c r="G10832" s="119" t="s">
        <v>24228</v>
      </c>
      <c r="H10832" s="121" t="s">
        <v>29</v>
      </c>
      <c r="I10832" s="119" t="s">
        <v>30</v>
      </c>
      <c r="J10832" s="121" t="s">
        <v>485</v>
      </c>
      <c r="K10832" s="121" t="s">
        <v>584</v>
      </c>
      <c r="L10832" s="131" t="s">
        <v>32</v>
      </c>
      <c r="M10832" s="120" t="s">
        <v>78</v>
      </c>
    </row>
    <row r="10833" spans="1:25">
      <c r="A10833" s="116">
        <v>10833</v>
      </c>
      <c r="B10833" s="129">
        <v>44446</v>
      </c>
      <c r="D10833" s="120" t="s">
        <v>25</v>
      </c>
      <c r="E10833" s="120" t="s">
        <v>24229</v>
      </c>
      <c r="F10833" s="209" t="s">
        <v>13605</v>
      </c>
      <c r="G10833" s="119" t="s">
        <v>24230</v>
      </c>
      <c r="H10833" s="121" t="s">
        <v>29</v>
      </c>
      <c r="I10833" s="121" t="s">
        <v>30</v>
      </c>
      <c r="J10833" s="121" t="s">
        <v>529</v>
      </c>
      <c r="K10833" s="121" t="s">
        <v>584</v>
      </c>
      <c r="L10833" s="131" t="s">
        <v>32</v>
      </c>
      <c r="M10833" s="120" t="s">
        <v>78</v>
      </c>
    </row>
    <row r="10834" spans="1:25" ht="27.6">
      <c r="A10834" s="116">
        <v>10834</v>
      </c>
      <c r="B10834" s="129">
        <v>44446</v>
      </c>
      <c r="D10834" s="120" t="s">
        <v>25</v>
      </c>
      <c r="E10834" s="120" t="s">
        <v>24231</v>
      </c>
      <c r="F10834" s="209" t="s">
        <v>24232</v>
      </c>
      <c r="G10834" s="119" t="s">
        <v>9850</v>
      </c>
      <c r="H10834" s="121" t="s">
        <v>29</v>
      </c>
      <c r="I10834" s="119" t="s">
        <v>30</v>
      </c>
      <c r="J10834" s="121" t="s">
        <v>12087</v>
      </c>
      <c r="K10834" s="121" t="s">
        <v>584</v>
      </c>
      <c r="L10834" s="131" t="s">
        <v>32</v>
      </c>
      <c r="M10834" s="120" t="s">
        <v>78</v>
      </c>
    </row>
    <row r="10835" spans="1:25" ht="27.6">
      <c r="A10835" s="116">
        <v>10835</v>
      </c>
      <c r="B10835" s="129">
        <v>44446</v>
      </c>
      <c r="D10835" s="120" t="s">
        <v>25</v>
      </c>
      <c r="E10835" s="120" t="s">
        <v>24233</v>
      </c>
      <c r="F10835" s="209" t="s">
        <v>24234</v>
      </c>
      <c r="G10835" s="119" t="s">
        <v>24235</v>
      </c>
      <c r="H10835" s="121" t="s">
        <v>97</v>
      </c>
      <c r="I10835" s="121" t="s">
        <v>30</v>
      </c>
      <c r="J10835" s="121" t="s">
        <v>529</v>
      </c>
      <c r="K10835" s="121" t="s">
        <v>584</v>
      </c>
      <c r="L10835" s="131" t="s">
        <v>32</v>
      </c>
      <c r="M10835" s="120" t="s">
        <v>78</v>
      </c>
    </row>
    <row r="10836" spans="1:25" ht="27.6">
      <c r="A10836" s="116">
        <v>10836</v>
      </c>
      <c r="B10836" s="129">
        <v>44446</v>
      </c>
      <c r="D10836" s="120" t="s">
        <v>25</v>
      </c>
      <c r="E10836" s="120" t="s">
        <v>24236</v>
      </c>
      <c r="F10836" s="209" t="s">
        <v>24237</v>
      </c>
      <c r="G10836" s="119" t="s">
        <v>8981</v>
      </c>
      <c r="H10836" s="121" t="s">
        <v>29</v>
      </c>
      <c r="I10836" s="119" t="s">
        <v>30</v>
      </c>
      <c r="J10836" s="121" t="s">
        <v>7087</v>
      </c>
      <c r="K10836" s="121" t="s">
        <v>584</v>
      </c>
      <c r="L10836" s="131" t="s">
        <v>32</v>
      </c>
      <c r="M10836" s="120" t="s">
        <v>78</v>
      </c>
    </row>
    <row r="10837" spans="1:25">
      <c r="A10837" s="116">
        <v>10837</v>
      </c>
      <c r="B10837" s="129">
        <v>44446</v>
      </c>
      <c r="D10837" s="120" t="s">
        <v>25</v>
      </c>
      <c r="E10837" s="120" t="s">
        <v>24238</v>
      </c>
      <c r="F10837" s="209" t="s">
        <v>24239</v>
      </c>
      <c r="G10837" s="119" t="s">
        <v>13876</v>
      </c>
      <c r="H10837" s="121" t="s">
        <v>86</v>
      </c>
      <c r="I10837" s="119" t="s">
        <v>30</v>
      </c>
      <c r="J10837" s="121" t="s">
        <v>7726</v>
      </c>
      <c r="K10837" s="121" t="s">
        <v>584</v>
      </c>
      <c r="L10837" s="131" t="s">
        <v>32</v>
      </c>
      <c r="M10837" s="120" t="s">
        <v>78</v>
      </c>
    </row>
    <row r="10838" spans="1:25">
      <c r="A10838" s="116">
        <v>10838</v>
      </c>
      <c r="B10838" s="129">
        <v>44446</v>
      </c>
      <c r="D10838" s="120" t="s">
        <v>25</v>
      </c>
      <c r="E10838" s="120" t="s">
        <v>24240</v>
      </c>
      <c r="F10838" s="209" t="s">
        <v>2223</v>
      </c>
      <c r="G10838" s="119" t="s">
        <v>24241</v>
      </c>
      <c r="H10838" s="121" t="s">
        <v>97</v>
      </c>
      <c r="I10838" s="119" t="s">
        <v>30</v>
      </c>
      <c r="J10838" s="121" t="s">
        <v>21121</v>
      </c>
      <c r="K10838" s="121" t="s">
        <v>65</v>
      </c>
      <c r="L10838" s="131" t="s">
        <v>32</v>
      </c>
      <c r="Y10838" s="116" t="s">
        <v>13976</v>
      </c>
    </row>
    <row r="10839" spans="1:25">
      <c r="A10839" s="116">
        <v>10839</v>
      </c>
      <c r="B10839" s="129">
        <v>44446</v>
      </c>
      <c r="D10839" s="120" t="s">
        <v>25</v>
      </c>
      <c r="E10839" s="120" t="s">
        <v>24242</v>
      </c>
      <c r="F10839" s="209" t="s">
        <v>24243</v>
      </c>
      <c r="G10839" s="119" t="s">
        <v>24244</v>
      </c>
      <c r="H10839" s="121" t="s">
        <v>53</v>
      </c>
      <c r="I10839" s="119" t="s">
        <v>30</v>
      </c>
      <c r="J10839" s="121" t="s">
        <v>7142</v>
      </c>
      <c r="K10839" s="121" t="s">
        <v>584</v>
      </c>
      <c r="L10839" s="131" t="s">
        <v>32</v>
      </c>
      <c r="M10839" s="120" t="s">
        <v>78</v>
      </c>
    </row>
    <row r="10840" spans="1:25" ht="41.4">
      <c r="A10840" s="116">
        <v>10840</v>
      </c>
      <c r="B10840" s="129">
        <v>44446</v>
      </c>
      <c r="D10840" s="120" t="s">
        <v>25</v>
      </c>
      <c r="E10840" s="120" t="s">
        <v>24245</v>
      </c>
      <c r="F10840" s="209" t="s">
        <v>24246</v>
      </c>
      <c r="G10840" s="119" t="s">
        <v>541</v>
      </c>
      <c r="H10840" s="121" t="s">
        <v>160</v>
      </c>
      <c r="I10840" s="121" t="s">
        <v>30</v>
      </c>
      <c r="J10840" s="121" t="s">
        <v>7271</v>
      </c>
      <c r="K10840" s="121" t="s">
        <v>584</v>
      </c>
      <c r="L10840" s="131" t="s">
        <v>32</v>
      </c>
      <c r="M10840" s="120" t="s">
        <v>78</v>
      </c>
    </row>
    <row r="10841" spans="1:25" ht="41.4">
      <c r="A10841" s="116">
        <v>10841</v>
      </c>
      <c r="B10841" s="129">
        <v>44446</v>
      </c>
      <c r="D10841" s="120" t="s">
        <v>25</v>
      </c>
      <c r="E10841" s="120" t="s">
        <v>24247</v>
      </c>
      <c r="F10841" s="209" t="s">
        <v>24248</v>
      </c>
      <c r="G10841" s="119" t="s">
        <v>24249</v>
      </c>
      <c r="H10841" s="121" t="s">
        <v>1173</v>
      </c>
      <c r="I10841" s="119" t="s">
        <v>30</v>
      </c>
      <c r="J10841" s="121" t="s">
        <v>77</v>
      </c>
      <c r="K10841" s="121" t="s">
        <v>584</v>
      </c>
      <c r="L10841" s="131" t="s">
        <v>32</v>
      </c>
      <c r="M10841" s="120" t="s">
        <v>78</v>
      </c>
    </row>
    <row r="10842" spans="1:25" ht="27.6">
      <c r="A10842" s="116">
        <v>10842</v>
      </c>
      <c r="B10842" s="129">
        <v>44446</v>
      </c>
      <c r="D10842" s="120" t="s">
        <v>252</v>
      </c>
      <c r="E10842" s="120" t="s">
        <v>24250</v>
      </c>
      <c r="F10842" s="209" t="s">
        <v>24251</v>
      </c>
      <c r="G10842" s="119" t="s">
        <v>24252</v>
      </c>
      <c r="H10842" s="121" t="s">
        <v>140</v>
      </c>
      <c r="I10842" s="119" t="s">
        <v>30</v>
      </c>
      <c r="J10842" s="121" t="s">
        <v>24253</v>
      </c>
      <c r="K10842" s="121" t="s">
        <v>584</v>
      </c>
      <c r="L10842" s="131" t="s">
        <v>32</v>
      </c>
      <c r="M10842" s="120" t="s">
        <v>33</v>
      </c>
      <c r="N10842" s="131">
        <v>44446</v>
      </c>
      <c r="S10842" s="120" t="s">
        <v>237</v>
      </c>
      <c r="T10842" s="126">
        <v>44446</v>
      </c>
    </row>
    <row r="10843" spans="1:25">
      <c r="A10843" s="116">
        <v>10843</v>
      </c>
      <c r="B10843" s="129">
        <v>44446</v>
      </c>
      <c r="D10843" s="120" t="s">
        <v>252</v>
      </c>
      <c r="E10843" s="120" t="s">
        <v>24254</v>
      </c>
      <c r="F10843" s="209" t="s">
        <v>11248</v>
      </c>
      <c r="G10843" s="119" t="s">
        <v>24255</v>
      </c>
      <c r="H10843" s="121" t="s">
        <v>29</v>
      </c>
      <c r="I10843" s="119" t="s">
        <v>30</v>
      </c>
      <c r="J10843" s="121" t="s">
        <v>77</v>
      </c>
      <c r="K10843" s="121" t="s">
        <v>65</v>
      </c>
      <c r="L10843" s="131" t="s">
        <v>32</v>
      </c>
      <c r="M10843" s="120" t="s">
        <v>78</v>
      </c>
    </row>
    <row r="10844" spans="1:25" ht="27.6">
      <c r="A10844" s="116">
        <v>10844</v>
      </c>
      <c r="B10844" s="129">
        <v>44446</v>
      </c>
      <c r="D10844" s="120" t="s">
        <v>252</v>
      </c>
      <c r="E10844" s="120" t="s">
        <v>24256</v>
      </c>
      <c r="F10844" s="209" t="s">
        <v>24257</v>
      </c>
      <c r="G10844" s="119" t="s">
        <v>24258</v>
      </c>
      <c r="H10844" s="121" t="s">
        <v>86</v>
      </c>
      <c r="I10844" s="121" t="s">
        <v>30</v>
      </c>
      <c r="J10844" s="121" t="s">
        <v>9857</v>
      </c>
      <c r="K10844" s="121" t="s">
        <v>584</v>
      </c>
      <c r="L10844" s="131" t="s">
        <v>32</v>
      </c>
      <c r="M10844" s="120" t="s">
        <v>78</v>
      </c>
    </row>
    <row r="10845" spans="1:25">
      <c r="A10845" s="116">
        <v>10845</v>
      </c>
      <c r="B10845" s="129">
        <v>44446</v>
      </c>
      <c r="D10845" s="120" t="s">
        <v>252</v>
      </c>
      <c r="E10845" s="120" t="s">
        <v>24259</v>
      </c>
      <c r="F10845" s="209" t="s">
        <v>13421</v>
      </c>
      <c r="G10845" s="119" t="s">
        <v>13228</v>
      </c>
      <c r="H10845" s="121" t="s">
        <v>53</v>
      </c>
      <c r="I10845" s="121" t="s">
        <v>30</v>
      </c>
      <c r="J10845" s="121" t="s">
        <v>5018</v>
      </c>
      <c r="K10845" s="121" t="s">
        <v>584</v>
      </c>
      <c r="L10845" s="131" t="s">
        <v>32</v>
      </c>
      <c r="M10845" s="120" t="s">
        <v>78</v>
      </c>
    </row>
    <row r="10846" spans="1:25">
      <c r="A10846" s="116">
        <v>10846</v>
      </c>
      <c r="B10846" s="129">
        <v>44446</v>
      </c>
      <c r="D10846" s="120" t="s">
        <v>252</v>
      </c>
      <c r="E10846" s="120" t="s">
        <v>24260</v>
      </c>
      <c r="F10846" s="209" t="s">
        <v>24261</v>
      </c>
      <c r="G10846" s="119" t="s">
        <v>24262</v>
      </c>
      <c r="H10846" s="121" t="s">
        <v>53</v>
      </c>
      <c r="I10846" s="119" t="s">
        <v>30</v>
      </c>
      <c r="J10846" s="121" t="s">
        <v>7276</v>
      </c>
      <c r="K10846" s="121" t="s">
        <v>65</v>
      </c>
      <c r="L10846" s="131" t="s">
        <v>32</v>
      </c>
      <c r="M10846" s="120" t="s">
        <v>78</v>
      </c>
    </row>
    <row r="10847" spans="1:25">
      <c r="A10847" s="116">
        <v>10847</v>
      </c>
      <c r="B10847" s="129">
        <v>44446</v>
      </c>
      <c r="D10847" s="120" t="s">
        <v>252</v>
      </c>
      <c r="E10847" s="120" t="s">
        <v>24263</v>
      </c>
      <c r="F10847" s="209" t="s">
        <v>24264</v>
      </c>
      <c r="G10847" s="119" t="s">
        <v>21718</v>
      </c>
      <c r="H10847" s="121" t="s">
        <v>140</v>
      </c>
      <c r="I10847" s="121" t="s">
        <v>30</v>
      </c>
      <c r="J10847" s="121" t="s">
        <v>1540</v>
      </c>
      <c r="K10847" s="121" t="s">
        <v>65</v>
      </c>
      <c r="L10847" s="131" t="s">
        <v>32</v>
      </c>
      <c r="M10847" s="120" t="s">
        <v>78</v>
      </c>
    </row>
    <row r="10848" spans="1:25">
      <c r="A10848" s="116">
        <v>10848</v>
      </c>
      <c r="B10848" s="129">
        <v>44446</v>
      </c>
      <c r="D10848" s="120" t="s">
        <v>252</v>
      </c>
      <c r="E10848" s="120" t="s">
        <v>24265</v>
      </c>
      <c r="F10848" s="209" t="s">
        <v>24266</v>
      </c>
      <c r="G10848" s="119" t="s">
        <v>7722</v>
      </c>
      <c r="H10848" s="121" t="s">
        <v>1173</v>
      </c>
      <c r="I10848" s="121" t="s">
        <v>30</v>
      </c>
      <c r="J10848" s="121" t="s">
        <v>77</v>
      </c>
      <c r="K10848" s="121" t="s">
        <v>65</v>
      </c>
      <c r="L10848" s="131" t="s">
        <v>32</v>
      </c>
      <c r="M10848" s="120" t="s">
        <v>78</v>
      </c>
    </row>
    <row r="10849" spans="1:20">
      <c r="A10849" s="116">
        <v>10849</v>
      </c>
      <c r="B10849" s="129">
        <v>44446</v>
      </c>
      <c r="D10849" s="120" t="s">
        <v>252</v>
      </c>
      <c r="E10849" s="120" t="s">
        <v>24267</v>
      </c>
      <c r="F10849" s="209" t="s">
        <v>24268</v>
      </c>
      <c r="G10849" s="119" t="s">
        <v>24269</v>
      </c>
      <c r="H10849" s="121" t="s">
        <v>53</v>
      </c>
      <c r="I10849" s="121" t="s">
        <v>42</v>
      </c>
      <c r="J10849" s="121" t="s">
        <v>91</v>
      </c>
      <c r="K10849" s="121" t="s">
        <v>584</v>
      </c>
      <c r="L10849" s="131" t="s">
        <v>32</v>
      </c>
      <c r="M10849" s="120" t="s">
        <v>78</v>
      </c>
    </row>
    <row r="10850" spans="1:20">
      <c r="A10850" s="116">
        <v>10850</v>
      </c>
      <c r="B10850" s="129">
        <v>44446</v>
      </c>
      <c r="D10850" s="120" t="s">
        <v>252</v>
      </c>
      <c r="E10850" s="120" t="s">
        <v>24270</v>
      </c>
      <c r="F10850" s="209" t="s">
        <v>24271</v>
      </c>
      <c r="G10850" s="119" t="s">
        <v>10677</v>
      </c>
      <c r="H10850" s="121" t="s">
        <v>192</v>
      </c>
      <c r="I10850" s="121" t="s">
        <v>30</v>
      </c>
      <c r="J10850" s="121" t="s">
        <v>77</v>
      </c>
      <c r="K10850" s="121" t="s">
        <v>65</v>
      </c>
      <c r="L10850" s="131" t="s">
        <v>32</v>
      </c>
      <c r="M10850" s="120" t="s">
        <v>33</v>
      </c>
      <c r="N10850" s="131">
        <v>44462</v>
      </c>
      <c r="O10850" s="131">
        <v>44530</v>
      </c>
      <c r="S10850" s="120" t="s">
        <v>34</v>
      </c>
      <c r="T10850" s="126">
        <v>44538</v>
      </c>
    </row>
    <row r="10851" spans="1:20">
      <c r="A10851" s="116">
        <v>10851</v>
      </c>
      <c r="B10851" s="129">
        <v>44446</v>
      </c>
      <c r="D10851" s="120" t="s">
        <v>252</v>
      </c>
      <c r="E10851" s="120" t="s">
        <v>24272</v>
      </c>
      <c r="F10851" s="209" t="s">
        <v>24273</v>
      </c>
      <c r="G10851" s="119" t="s">
        <v>1126</v>
      </c>
      <c r="H10851" s="121" t="s">
        <v>29</v>
      </c>
      <c r="I10851" s="119" t="s">
        <v>30</v>
      </c>
      <c r="J10851" s="121" t="s">
        <v>7280</v>
      </c>
      <c r="K10851" s="121" t="s">
        <v>65</v>
      </c>
      <c r="L10851" s="131" t="s">
        <v>32</v>
      </c>
      <c r="M10851" s="120" t="s">
        <v>78</v>
      </c>
    </row>
    <row r="10852" spans="1:20">
      <c r="A10852" s="116">
        <v>10852</v>
      </c>
      <c r="B10852" s="129">
        <v>44601</v>
      </c>
      <c r="D10852" s="120" t="s">
        <v>252</v>
      </c>
      <c r="E10852" s="120" t="s">
        <v>24274</v>
      </c>
      <c r="F10852" s="209" t="s">
        <v>488</v>
      </c>
      <c r="G10852" s="119" t="s">
        <v>24275</v>
      </c>
      <c r="H10852" s="121" t="s">
        <v>140</v>
      </c>
      <c r="I10852" s="119" t="s">
        <v>42</v>
      </c>
      <c r="J10852" s="121" t="s">
        <v>319</v>
      </c>
      <c r="K10852" s="121" t="s">
        <v>65</v>
      </c>
      <c r="L10852" s="131" t="s">
        <v>32</v>
      </c>
      <c r="M10852" s="120" t="s">
        <v>78</v>
      </c>
    </row>
    <row r="10853" spans="1:20" ht="27.6">
      <c r="A10853" s="116">
        <v>10853</v>
      </c>
      <c r="B10853" s="129">
        <v>44446</v>
      </c>
      <c r="D10853" s="120" t="s">
        <v>252</v>
      </c>
      <c r="E10853" s="120" t="s">
        <v>24276</v>
      </c>
      <c r="F10853" s="209" t="s">
        <v>24277</v>
      </c>
      <c r="G10853" s="119" t="s">
        <v>10218</v>
      </c>
      <c r="H10853" s="121" t="s">
        <v>53</v>
      </c>
      <c r="I10853" s="121" t="s">
        <v>30</v>
      </c>
      <c r="J10853" s="121" t="s">
        <v>77</v>
      </c>
      <c r="K10853" s="121" t="s">
        <v>584</v>
      </c>
      <c r="L10853" s="131" t="s">
        <v>32</v>
      </c>
      <c r="M10853" s="120" t="s">
        <v>78</v>
      </c>
    </row>
    <row r="10854" spans="1:20">
      <c r="A10854" s="116">
        <v>10854</v>
      </c>
      <c r="B10854" s="129">
        <v>44446</v>
      </c>
      <c r="D10854" s="120" t="s">
        <v>252</v>
      </c>
      <c r="E10854" s="120" t="s">
        <v>24278</v>
      </c>
      <c r="F10854" s="209" t="s">
        <v>24279</v>
      </c>
      <c r="G10854" s="119" t="s">
        <v>5448</v>
      </c>
      <c r="H10854" s="121" t="s">
        <v>29</v>
      </c>
      <c r="I10854" s="121" t="s">
        <v>42</v>
      </c>
      <c r="J10854" s="121" t="s">
        <v>2268</v>
      </c>
      <c r="K10854" s="121" t="s">
        <v>584</v>
      </c>
      <c r="L10854" s="131" t="s">
        <v>32</v>
      </c>
      <c r="M10854" s="120" t="s">
        <v>78</v>
      </c>
    </row>
    <row r="10855" spans="1:20">
      <c r="A10855" s="116">
        <v>10855</v>
      </c>
      <c r="B10855" s="129">
        <v>44446</v>
      </c>
      <c r="D10855" s="120" t="s">
        <v>252</v>
      </c>
      <c r="E10855" s="120" t="s">
        <v>24280</v>
      </c>
      <c r="F10855" s="209" t="s">
        <v>2352</v>
      </c>
      <c r="G10855" s="119" t="s">
        <v>24281</v>
      </c>
      <c r="H10855" s="121" t="s">
        <v>140</v>
      </c>
      <c r="I10855" s="121" t="s">
        <v>42</v>
      </c>
      <c r="J10855" s="121" t="s">
        <v>246</v>
      </c>
      <c r="K10855" s="121" t="s">
        <v>584</v>
      </c>
      <c r="L10855" s="131" t="s">
        <v>32</v>
      </c>
      <c r="M10855" s="120" t="s">
        <v>78</v>
      </c>
    </row>
    <row r="10856" spans="1:20">
      <c r="A10856" s="116">
        <v>10856</v>
      </c>
      <c r="B10856" s="129">
        <v>44446</v>
      </c>
      <c r="D10856" s="120" t="s">
        <v>252</v>
      </c>
      <c r="E10856" s="120" t="s">
        <v>24282</v>
      </c>
      <c r="F10856" s="209" t="s">
        <v>24283</v>
      </c>
      <c r="G10856" s="119" t="s">
        <v>4270</v>
      </c>
      <c r="H10856" s="121" t="s">
        <v>97</v>
      </c>
      <c r="I10856" s="119" t="s">
        <v>30</v>
      </c>
      <c r="J10856" s="121" t="s">
        <v>77</v>
      </c>
      <c r="K10856" s="121" t="s">
        <v>584</v>
      </c>
      <c r="L10856" s="131" t="s">
        <v>32</v>
      </c>
      <c r="M10856" s="120" t="s">
        <v>78</v>
      </c>
    </row>
    <row r="10857" spans="1:20">
      <c r="A10857" s="116">
        <v>10857</v>
      </c>
      <c r="B10857" s="129">
        <v>44446</v>
      </c>
      <c r="D10857" s="120" t="s">
        <v>252</v>
      </c>
      <c r="E10857" s="120" t="s">
        <v>24284</v>
      </c>
      <c r="F10857" s="209" t="s">
        <v>24285</v>
      </c>
      <c r="G10857" s="119" t="s">
        <v>24286</v>
      </c>
      <c r="H10857" s="121" t="s">
        <v>41</v>
      </c>
      <c r="I10857" s="121" t="s">
        <v>30</v>
      </c>
      <c r="J10857" s="121" t="s">
        <v>435</v>
      </c>
      <c r="K10857" s="121" t="s">
        <v>584</v>
      </c>
      <c r="L10857" s="131" t="s">
        <v>32</v>
      </c>
      <c r="M10857" s="120" t="s">
        <v>33</v>
      </c>
    </row>
    <row r="10858" spans="1:20">
      <c r="A10858" s="116">
        <v>10858</v>
      </c>
      <c r="B10858" s="129">
        <v>44446</v>
      </c>
      <c r="D10858" s="120" t="s">
        <v>252</v>
      </c>
      <c r="E10858" s="120" t="s">
        <v>24287</v>
      </c>
      <c r="F10858" s="209" t="s">
        <v>24288</v>
      </c>
      <c r="G10858" s="119" t="s">
        <v>21529</v>
      </c>
      <c r="H10858" s="121" t="s">
        <v>177</v>
      </c>
      <c r="I10858" s="121" t="s">
        <v>30</v>
      </c>
      <c r="J10858" s="121" t="s">
        <v>77</v>
      </c>
      <c r="K10858" s="121" t="s">
        <v>584</v>
      </c>
      <c r="L10858" s="131" t="s">
        <v>32</v>
      </c>
      <c r="M10858" s="120" t="s">
        <v>78</v>
      </c>
    </row>
    <row r="10859" spans="1:20">
      <c r="A10859" s="116">
        <v>10859</v>
      </c>
      <c r="B10859" s="129">
        <v>44446</v>
      </c>
      <c r="D10859" s="120" t="s">
        <v>252</v>
      </c>
      <c r="E10859" s="120" t="s">
        <v>24289</v>
      </c>
      <c r="F10859" s="209" t="s">
        <v>18070</v>
      </c>
      <c r="G10859" s="119" t="s">
        <v>19270</v>
      </c>
      <c r="H10859" s="121" t="s">
        <v>53</v>
      </c>
      <c r="I10859" s="121" t="s">
        <v>30</v>
      </c>
      <c r="J10859" s="121" t="s">
        <v>77</v>
      </c>
      <c r="K10859" s="121" t="s">
        <v>584</v>
      </c>
      <c r="L10859" s="131" t="s">
        <v>32</v>
      </c>
      <c r="M10859" s="120" t="s">
        <v>78</v>
      </c>
    </row>
    <row r="10860" spans="1:20">
      <c r="A10860" s="116">
        <v>10860</v>
      </c>
      <c r="B10860" s="129">
        <v>44446</v>
      </c>
      <c r="D10860" s="120" t="s">
        <v>252</v>
      </c>
      <c r="E10860" s="120" t="s">
        <v>24290</v>
      </c>
      <c r="F10860" s="209" t="s">
        <v>1948</v>
      </c>
      <c r="G10860" s="119" t="s">
        <v>24291</v>
      </c>
      <c r="H10860" s="121" t="s">
        <v>29</v>
      </c>
      <c r="I10860" s="121" t="s">
        <v>42</v>
      </c>
      <c r="J10860" s="121" t="s">
        <v>72</v>
      </c>
      <c r="K10860" s="121" t="s">
        <v>584</v>
      </c>
      <c r="L10860" s="131" t="s">
        <v>32</v>
      </c>
      <c r="M10860" s="120" t="s">
        <v>33</v>
      </c>
      <c r="N10860" s="131">
        <v>44446</v>
      </c>
      <c r="S10860" s="120" t="s">
        <v>92</v>
      </c>
      <c r="T10860" s="126">
        <v>44446</v>
      </c>
    </row>
    <row r="10861" spans="1:20">
      <c r="A10861" s="116">
        <v>10861</v>
      </c>
      <c r="B10861" s="129">
        <v>44446</v>
      </c>
      <c r="D10861" s="120" t="s">
        <v>252</v>
      </c>
      <c r="E10861" s="120" t="s">
        <v>24292</v>
      </c>
      <c r="F10861" s="209" t="s">
        <v>24293</v>
      </c>
      <c r="G10861" s="119" t="s">
        <v>13876</v>
      </c>
      <c r="H10861" s="121" t="s">
        <v>86</v>
      </c>
      <c r="I10861" s="119" t="s">
        <v>42</v>
      </c>
      <c r="J10861" s="121" t="s">
        <v>2165</v>
      </c>
      <c r="K10861" s="121" t="s">
        <v>584</v>
      </c>
      <c r="L10861" s="131" t="s">
        <v>32</v>
      </c>
      <c r="M10861" s="120" t="s">
        <v>33</v>
      </c>
      <c r="N10861" s="131">
        <v>44461</v>
      </c>
      <c r="S10861" s="120" t="s">
        <v>135</v>
      </c>
      <c r="T10861" s="126">
        <v>44462</v>
      </c>
    </row>
    <row r="10862" spans="1:20">
      <c r="A10862" s="116">
        <v>10862</v>
      </c>
      <c r="B10862" s="129">
        <v>44446</v>
      </c>
      <c r="D10862" s="120" t="s">
        <v>252</v>
      </c>
      <c r="E10862" s="120" t="s">
        <v>24294</v>
      </c>
      <c r="F10862" s="209" t="s">
        <v>2369</v>
      </c>
      <c r="G10862" s="119" t="s">
        <v>24295</v>
      </c>
      <c r="H10862" s="121" t="s">
        <v>101</v>
      </c>
      <c r="I10862" s="119" t="s">
        <v>30</v>
      </c>
      <c r="J10862" s="121" t="s">
        <v>435</v>
      </c>
      <c r="K10862" s="121" t="s">
        <v>584</v>
      </c>
      <c r="L10862" s="131" t="s">
        <v>32</v>
      </c>
      <c r="M10862" s="120" t="s">
        <v>78</v>
      </c>
    </row>
    <row r="10863" spans="1:20">
      <c r="A10863" s="116">
        <v>10863</v>
      </c>
      <c r="B10863" s="129">
        <v>44446</v>
      </c>
      <c r="D10863" s="120" t="s">
        <v>252</v>
      </c>
      <c r="E10863" s="120" t="s">
        <v>24296</v>
      </c>
      <c r="F10863" s="209" t="s">
        <v>24297</v>
      </c>
      <c r="G10863" s="119" t="s">
        <v>24298</v>
      </c>
      <c r="H10863" s="121" t="s">
        <v>29</v>
      </c>
      <c r="I10863" s="121" t="s">
        <v>196</v>
      </c>
      <c r="J10863" s="121" t="s">
        <v>196</v>
      </c>
      <c r="K10863" s="121" t="s">
        <v>584</v>
      </c>
      <c r="L10863" s="131" t="s">
        <v>32</v>
      </c>
      <c r="M10863" s="120" t="s">
        <v>78</v>
      </c>
    </row>
    <row r="10864" spans="1:20">
      <c r="A10864" s="116">
        <v>10864</v>
      </c>
      <c r="B10864" s="129">
        <v>44446</v>
      </c>
      <c r="D10864" s="120" t="s">
        <v>252</v>
      </c>
      <c r="E10864" s="120" t="s">
        <v>24299</v>
      </c>
      <c r="F10864" s="209" t="s">
        <v>24300</v>
      </c>
      <c r="G10864" s="119" t="s">
        <v>3105</v>
      </c>
      <c r="H10864" s="121" t="s">
        <v>86</v>
      </c>
      <c r="I10864" s="121" t="s">
        <v>30</v>
      </c>
      <c r="J10864" s="121" t="s">
        <v>87</v>
      </c>
      <c r="K10864" s="121" t="s">
        <v>584</v>
      </c>
      <c r="L10864" s="131" t="s">
        <v>32</v>
      </c>
      <c r="M10864" s="120" t="s">
        <v>78</v>
      </c>
    </row>
    <row r="10865" spans="1:25">
      <c r="A10865" s="116">
        <v>10865</v>
      </c>
      <c r="B10865" s="129">
        <v>44446</v>
      </c>
      <c r="D10865" s="120" t="s">
        <v>252</v>
      </c>
      <c r="E10865" s="120" t="s">
        <v>24301</v>
      </c>
      <c r="F10865" s="209" t="s">
        <v>24302</v>
      </c>
      <c r="G10865" s="119" t="s">
        <v>24303</v>
      </c>
      <c r="H10865" s="121" t="s">
        <v>118</v>
      </c>
      <c r="I10865" s="121" t="s">
        <v>42</v>
      </c>
      <c r="J10865" s="121" t="s">
        <v>2165</v>
      </c>
      <c r="K10865" s="121" t="s">
        <v>584</v>
      </c>
      <c r="L10865" s="131" t="s">
        <v>32</v>
      </c>
      <c r="M10865" s="120" t="s">
        <v>78</v>
      </c>
    </row>
    <row r="10866" spans="1:25">
      <c r="A10866" s="116">
        <v>10866</v>
      </c>
      <c r="B10866" s="129">
        <v>44446</v>
      </c>
      <c r="D10866" s="120" t="s">
        <v>252</v>
      </c>
      <c r="E10866" s="120" t="s">
        <v>24304</v>
      </c>
      <c r="F10866" s="209" t="s">
        <v>2369</v>
      </c>
      <c r="G10866" s="119" t="s">
        <v>7598</v>
      </c>
      <c r="H10866" s="121" t="s">
        <v>97</v>
      </c>
      <c r="I10866" s="121" t="s">
        <v>30</v>
      </c>
      <c r="J10866" s="121" t="s">
        <v>77</v>
      </c>
      <c r="K10866" s="121" t="s">
        <v>584</v>
      </c>
      <c r="L10866" s="131" t="s">
        <v>32</v>
      </c>
      <c r="M10866" s="120" t="s">
        <v>78</v>
      </c>
    </row>
    <row r="10867" spans="1:25">
      <c r="A10867" s="116">
        <v>10867</v>
      </c>
      <c r="B10867" s="129">
        <v>44446</v>
      </c>
      <c r="D10867" s="120" t="s">
        <v>252</v>
      </c>
      <c r="E10867" s="120" t="s">
        <v>24305</v>
      </c>
      <c r="F10867" s="209" t="s">
        <v>579</v>
      </c>
      <c r="G10867" s="119" t="s">
        <v>24306</v>
      </c>
      <c r="H10867" s="121" t="s">
        <v>1173</v>
      </c>
      <c r="I10867" s="121" t="s">
        <v>30</v>
      </c>
      <c r="J10867" s="121" t="s">
        <v>77</v>
      </c>
      <c r="K10867" s="121" t="s">
        <v>584</v>
      </c>
      <c r="L10867" s="131" t="s">
        <v>32</v>
      </c>
      <c r="M10867" s="120" t="s">
        <v>78</v>
      </c>
    </row>
    <row r="10868" spans="1:25">
      <c r="A10868" s="116">
        <v>10868</v>
      </c>
      <c r="B10868" s="129">
        <v>44446</v>
      </c>
      <c r="D10868" s="120" t="s">
        <v>252</v>
      </c>
      <c r="E10868" s="120" t="s">
        <v>24307</v>
      </c>
      <c r="F10868" s="209" t="s">
        <v>24308</v>
      </c>
      <c r="G10868" s="119" t="s">
        <v>24309</v>
      </c>
      <c r="H10868" s="121" t="s">
        <v>97</v>
      </c>
      <c r="I10868" s="182" t="s">
        <v>42</v>
      </c>
      <c r="J10868" s="121" t="s">
        <v>478</v>
      </c>
      <c r="K10868" s="121" t="s">
        <v>584</v>
      </c>
      <c r="L10868" s="131" t="s">
        <v>32</v>
      </c>
      <c r="M10868" s="120" t="s">
        <v>78</v>
      </c>
      <c r="S10868" s="120" t="s">
        <v>92</v>
      </c>
      <c r="T10868" s="126">
        <v>44446</v>
      </c>
    </row>
    <row r="10869" spans="1:25">
      <c r="A10869" s="116">
        <v>10869</v>
      </c>
      <c r="B10869" s="129">
        <v>44446</v>
      </c>
      <c r="D10869" s="120" t="s">
        <v>252</v>
      </c>
      <c r="E10869" s="120" t="s">
        <v>24310</v>
      </c>
      <c r="F10869" s="209" t="s">
        <v>579</v>
      </c>
      <c r="G10869" s="119" t="s">
        <v>24311</v>
      </c>
      <c r="H10869" s="121" t="s">
        <v>344</v>
      </c>
      <c r="I10869" s="121" t="s">
        <v>42</v>
      </c>
      <c r="J10869" s="121" t="s">
        <v>211</v>
      </c>
      <c r="K10869" s="121" t="s">
        <v>584</v>
      </c>
      <c r="L10869" s="131" t="s">
        <v>32</v>
      </c>
      <c r="M10869" s="120" t="s">
        <v>78</v>
      </c>
    </row>
    <row r="10870" spans="1:25">
      <c r="A10870" s="116">
        <v>10870</v>
      </c>
      <c r="B10870" s="129">
        <v>44446</v>
      </c>
      <c r="D10870" s="120" t="s">
        <v>252</v>
      </c>
      <c r="E10870" s="120" t="s">
        <v>24312</v>
      </c>
      <c r="F10870" s="209" t="s">
        <v>24313</v>
      </c>
      <c r="G10870" s="119" t="s">
        <v>24314</v>
      </c>
      <c r="H10870" s="121" t="s">
        <v>192</v>
      </c>
      <c r="I10870" s="121" t="s">
        <v>30</v>
      </c>
      <c r="J10870" s="121" t="s">
        <v>87</v>
      </c>
      <c r="K10870" s="121" t="s">
        <v>584</v>
      </c>
      <c r="L10870" s="131" t="s">
        <v>32</v>
      </c>
      <c r="M10870" s="120" t="s">
        <v>78</v>
      </c>
    </row>
    <row r="10871" spans="1:25">
      <c r="A10871" s="116">
        <v>10871</v>
      </c>
      <c r="B10871" s="129">
        <v>44446</v>
      </c>
      <c r="D10871" s="120" t="s">
        <v>252</v>
      </c>
      <c r="E10871" s="120" t="s">
        <v>24315</v>
      </c>
      <c r="F10871" s="209" t="s">
        <v>24316</v>
      </c>
      <c r="G10871" s="119" t="s">
        <v>2779</v>
      </c>
      <c r="H10871" s="121" t="s">
        <v>86</v>
      </c>
      <c r="I10871" s="121" t="s">
        <v>42</v>
      </c>
      <c r="J10871" s="121" t="s">
        <v>549</v>
      </c>
      <c r="K10871" s="121" t="s">
        <v>584</v>
      </c>
      <c r="L10871" s="131" t="s">
        <v>32</v>
      </c>
      <c r="M10871" s="120" t="s">
        <v>78</v>
      </c>
    </row>
    <row r="10872" spans="1:25">
      <c r="A10872" s="116">
        <v>10872</v>
      </c>
      <c r="B10872" s="129">
        <v>44446</v>
      </c>
      <c r="D10872" s="120" t="s">
        <v>252</v>
      </c>
      <c r="E10872" s="120" t="s">
        <v>24317</v>
      </c>
      <c r="F10872" s="209" t="s">
        <v>24318</v>
      </c>
      <c r="G10872" s="119" t="s">
        <v>20938</v>
      </c>
      <c r="H10872" s="121" t="s">
        <v>101</v>
      </c>
      <c r="I10872" s="119" t="s">
        <v>30</v>
      </c>
      <c r="J10872" s="121" t="s">
        <v>77</v>
      </c>
      <c r="K10872" s="121" t="s">
        <v>584</v>
      </c>
      <c r="L10872" s="131" t="s">
        <v>32</v>
      </c>
      <c r="M10872" s="120" t="s">
        <v>78</v>
      </c>
    </row>
    <row r="10873" spans="1:25">
      <c r="A10873" s="116">
        <v>10873</v>
      </c>
      <c r="B10873" s="129">
        <v>44446</v>
      </c>
      <c r="D10873" s="120" t="s">
        <v>252</v>
      </c>
      <c r="E10873" s="120" t="s">
        <v>24319</v>
      </c>
      <c r="F10873" s="209" t="s">
        <v>579</v>
      </c>
      <c r="G10873" s="119" t="s">
        <v>1676</v>
      </c>
      <c r="H10873" s="121" t="s">
        <v>177</v>
      </c>
      <c r="I10873" s="121" t="s">
        <v>30</v>
      </c>
      <c r="J10873" s="121" t="s">
        <v>77</v>
      </c>
      <c r="K10873" s="121" t="s">
        <v>584</v>
      </c>
      <c r="L10873" s="131" t="s">
        <v>32</v>
      </c>
      <c r="M10873" s="120" t="s">
        <v>78</v>
      </c>
    </row>
    <row r="10874" spans="1:25" ht="27.6">
      <c r="A10874" s="116">
        <v>10874</v>
      </c>
      <c r="B10874" s="129">
        <v>44446</v>
      </c>
      <c r="D10874" s="120" t="s">
        <v>25</v>
      </c>
      <c r="E10874" s="120" t="s">
        <v>24320</v>
      </c>
      <c r="F10874" s="209" t="s">
        <v>24321</v>
      </c>
      <c r="G10874" s="119" t="s">
        <v>24322</v>
      </c>
      <c r="H10874" s="121" t="s">
        <v>97</v>
      </c>
      <c r="I10874" s="121" t="s">
        <v>30</v>
      </c>
      <c r="J10874" s="121" t="s">
        <v>77</v>
      </c>
      <c r="K10874" s="121" t="s">
        <v>65</v>
      </c>
      <c r="L10874" s="131" t="s">
        <v>32</v>
      </c>
      <c r="M10874" s="120" t="s">
        <v>78</v>
      </c>
      <c r="Y10874" s="116" t="s">
        <v>13976</v>
      </c>
    </row>
    <row r="10875" spans="1:25">
      <c r="A10875" s="116">
        <v>10875</v>
      </c>
      <c r="B10875" s="129">
        <v>44447</v>
      </c>
      <c r="D10875" s="120" t="s">
        <v>25</v>
      </c>
      <c r="E10875" s="120" t="s">
        <v>24323</v>
      </c>
      <c r="F10875" s="209" t="s">
        <v>24324</v>
      </c>
      <c r="G10875" s="119" t="s">
        <v>1177</v>
      </c>
      <c r="H10875" s="121" t="s">
        <v>48</v>
      </c>
      <c r="I10875" s="121" t="s">
        <v>42</v>
      </c>
      <c r="J10875" s="121" t="s">
        <v>43</v>
      </c>
      <c r="K10875" s="121" t="s">
        <v>584</v>
      </c>
      <c r="L10875" s="131" t="s">
        <v>32</v>
      </c>
      <c r="M10875" s="120" t="s">
        <v>78</v>
      </c>
    </row>
    <row r="10876" spans="1:25">
      <c r="A10876" s="116">
        <v>10876</v>
      </c>
      <c r="B10876" s="129">
        <v>44447</v>
      </c>
      <c r="D10876" s="120" t="s">
        <v>25</v>
      </c>
      <c r="E10876" s="120" t="s">
        <v>24325</v>
      </c>
      <c r="F10876" s="209" t="s">
        <v>24326</v>
      </c>
      <c r="G10876" s="119" t="s">
        <v>24327</v>
      </c>
      <c r="H10876" s="121" t="s">
        <v>41</v>
      </c>
      <c r="I10876" s="121" t="s">
        <v>42</v>
      </c>
      <c r="J10876" s="121" t="s">
        <v>246</v>
      </c>
      <c r="K10876" s="121" t="s">
        <v>584</v>
      </c>
      <c r="L10876" s="131" t="s">
        <v>32</v>
      </c>
      <c r="M10876" s="120" t="s">
        <v>78</v>
      </c>
    </row>
    <row r="10877" spans="1:25" ht="27.6">
      <c r="A10877" s="116">
        <v>10877</v>
      </c>
      <c r="B10877" s="129">
        <v>44447</v>
      </c>
      <c r="D10877" s="120" t="s">
        <v>25</v>
      </c>
      <c r="E10877" s="120" t="s">
        <v>24328</v>
      </c>
      <c r="F10877" s="209" t="s">
        <v>24329</v>
      </c>
      <c r="G10877" s="119" t="s">
        <v>24330</v>
      </c>
      <c r="H10877" s="121" t="s">
        <v>48</v>
      </c>
      <c r="I10877" s="121" t="s">
        <v>42</v>
      </c>
      <c r="J10877" s="121" t="s">
        <v>82</v>
      </c>
      <c r="K10877" s="121" t="s">
        <v>584</v>
      </c>
      <c r="L10877" s="131" t="s">
        <v>32</v>
      </c>
      <c r="M10877" s="120" t="s">
        <v>78</v>
      </c>
    </row>
    <row r="10878" spans="1:25">
      <c r="A10878" s="116">
        <v>10878</v>
      </c>
      <c r="B10878" s="129">
        <v>44447</v>
      </c>
      <c r="D10878" s="120" t="s">
        <v>25</v>
      </c>
      <c r="E10878" s="120" t="s">
        <v>24331</v>
      </c>
      <c r="F10878" s="209" t="s">
        <v>24332</v>
      </c>
      <c r="G10878" s="119" t="s">
        <v>465</v>
      </c>
      <c r="H10878" s="121" t="s">
        <v>41</v>
      </c>
      <c r="I10878" s="119" t="s">
        <v>42</v>
      </c>
      <c r="J10878" s="121" t="s">
        <v>2268</v>
      </c>
      <c r="K10878" s="121" t="s">
        <v>584</v>
      </c>
      <c r="L10878" s="131" t="s">
        <v>32</v>
      </c>
      <c r="M10878" s="120" t="s">
        <v>33</v>
      </c>
      <c r="N10878" s="131">
        <v>44494</v>
      </c>
    </row>
    <row r="10879" spans="1:25">
      <c r="A10879" s="116">
        <v>10879</v>
      </c>
      <c r="B10879" s="129">
        <v>44447</v>
      </c>
      <c r="D10879" s="120" t="s">
        <v>25</v>
      </c>
      <c r="E10879" s="120" t="s">
        <v>24333</v>
      </c>
      <c r="F10879" s="209" t="s">
        <v>24334</v>
      </c>
      <c r="G10879" s="119" t="s">
        <v>1123</v>
      </c>
      <c r="H10879" s="121" t="s">
        <v>101</v>
      </c>
      <c r="I10879" s="121" t="s">
        <v>42</v>
      </c>
      <c r="J10879" s="121" t="s">
        <v>82</v>
      </c>
      <c r="K10879" s="121" t="s">
        <v>65</v>
      </c>
      <c r="L10879" s="131" t="s">
        <v>32</v>
      </c>
      <c r="Y10879" s="116" t="s">
        <v>24335</v>
      </c>
    </row>
    <row r="10880" spans="1:25">
      <c r="A10880" s="116">
        <v>10880</v>
      </c>
      <c r="B10880" s="129">
        <v>44447</v>
      </c>
      <c r="D10880" s="120" t="s">
        <v>25</v>
      </c>
      <c r="E10880" s="120" t="s">
        <v>24336</v>
      </c>
      <c r="F10880" s="209" t="s">
        <v>24337</v>
      </c>
      <c r="G10880" s="119" t="s">
        <v>24338</v>
      </c>
      <c r="H10880" s="121" t="s">
        <v>1173</v>
      </c>
      <c r="I10880" s="121" t="s">
        <v>42</v>
      </c>
      <c r="J10880" s="121" t="s">
        <v>43</v>
      </c>
      <c r="K10880" s="121" t="s">
        <v>584</v>
      </c>
      <c r="L10880" s="131" t="s">
        <v>32</v>
      </c>
      <c r="M10880" s="120" t="s">
        <v>78</v>
      </c>
    </row>
    <row r="10881" spans="1:25">
      <c r="A10881" s="116">
        <v>10881</v>
      </c>
      <c r="B10881" s="129">
        <v>44447</v>
      </c>
      <c r="D10881" s="120" t="s">
        <v>25</v>
      </c>
      <c r="E10881" s="120" t="s">
        <v>24339</v>
      </c>
      <c r="F10881" s="209" t="s">
        <v>2360</v>
      </c>
      <c r="G10881" s="119" t="s">
        <v>24340</v>
      </c>
      <c r="H10881" s="121" t="s">
        <v>53</v>
      </c>
      <c r="I10881" s="121" t="s">
        <v>30</v>
      </c>
      <c r="J10881" s="121" t="s">
        <v>77</v>
      </c>
      <c r="K10881" s="121" t="s">
        <v>584</v>
      </c>
      <c r="L10881" s="131" t="s">
        <v>32</v>
      </c>
      <c r="M10881" s="120" t="s">
        <v>78</v>
      </c>
    </row>
    <row r="10882" spans="1:25">
      <c r="A10882" s="116">
        <v>10882</v>
      </c>
      <c r="B10882" s="129">
        <v>44447</v>
      </c>
      <c r="D10882" s="120" t="s">
        <v>25</v>
      </c>
      <c r="E10882" s="120" t="s">
        <v>24341</v>
      </c>
      <c r="F10882" s="209" t="s">
        <v>24342</v>
      </c>
      <c r="G10882" s="119" t="s">
        <v>8079</v>
      </c>
      <c r="H10882" s="121" t="s">
        <v>29</v>
      </c>
      <c r="I10882" s="121" t="s">
        <v>30</v>
      </c>
      <c r="J10882" s="121" t="s">
        <v>485</v>
      </c>
      <c r="K10882" s="121" t="s">
        <v>584</v>
      </c>
      <c r="L10882" s="131" t="s">
        <v>32</v>
      </c>
      <c r="M10882" s="120" t="s">
        <v>78</v>
      </c>
    </row>
    <row r="10883" spans="1:25">
      <c r="A10883" s="116">
        <v>10883</v>
      </c>
      <c r="B10883" s="129">
        <v>44447</v>
      </c>
      <c r="D10883" s="120" t="s">
        <v>25</v>
      </c>
      <c r="E10883" s="120" t="s">
        <v>24343</v>
      </c>
      <c r="F10883" s="209" t="s">
        <v>24344</v>
      </c>
      <c r="G10883" s="119" t="s">
        <v>24345</v>
      </c>
      <c r="H10883" s="121" t="s">
        <v>53</v>
      </c>
      <c r="I10883" s="121" t="s">
        <v>30</v>
      </c>
      <c r="J10883" s="121" t="s">
        <v>7271</v>
      </c>
      <c r="K10883" s="121" t="s">
        <v>584</v>
      </c>
      <c r="L10883" s="131" t="s">
        <v>32</v>
      </c>
      <c r="M10883" s="120" t="s">
        <v>78</v>
      </c>
    </row>
    <row r="10884" spans="1:25" ht="27.6">
      <c r="A10884" s="116">
        <v>10884</v>
      </c>
      <c r="B10884" s="129">
        <v>44447</v>
      </c>
      <c r="D10884" s="120" t="s">
        <v>25</v>
      </c>
      <c r="E10884" s="120" t="s">
        <v>24346</v>
      </c>
      <c r="F10884" s="209" t="s">
        <v>24347</v>
      </c>
      <c r="G10884" s="119" t="s">
        <v>16239</v>
      </c>
      <c r="H10884" s="121" t="s">
        <v>53</v>
      </c>
      <c r="I10884" s="121" t="s">
        <v>30</v>
      </c>
      <c r="J10884" s="121" t="s">
        <v>7142</v>
      </c>
      <c r="K10884" s="121" t="s">
        <v>584</v>
      </c>
      <c r="L10884" s="131" t="s">
        <v>32</v>
      </c>
      <c r="M10884" s="120" t="s">
        <v>78</v>
      </c>
    </row>
    <row r="10885" spans="1:25">
      <c r="A10885" s="116">
        <v>10885</v>
      </c>
      <c r="B10885" s="129">
        <v>44447</v>
      </c>
      <c r="D10885" s="120" t="s">
        <v>25</v>
      </c>
      <c r="E10885" s="120" t="s">
        <v>24348</v>
      </c>
      <c r="F10885" s="209" t="s">
        <v>24349</v>
      </c>
      <c r="G10885" s="119" t="s">
        <v>18866</v>
      </c>
      <c r="H10885" s="121" t="s">
        <v>29</v>
      </c>
      <c r="I10885" s="121" t="s">
        <v>30</v>
      </c>
      <c r="J10885" s="121" t="s">
        <v>529</v>
      </c>
      <c r="K10885" s="121" t="s">
        <v>584</v>
      </c>
      <c r="L10885" s="131" t="s">
        <v>32</v>
      </c>
      <c r="M10885" s="120" t="s">
        <v>33</v>
      </c>
      <c r="N10885" s="131">
        <v>44483</v>
      </c>
      <c r="O10885" s="131">
        <v>44497</v>
      </c>
    </row>
    <row r="10886" spans="1:25">
      <c r="A10886" s="116">
        <v>10886</v>
      </c>
      <c r="B10886" s="129">
        <v>44447</v>
      </c>
      <c r="D10886" s="120" t="s">
        <v>25</v>
      </c>
      <c r="E10886" s="120" t="s">
        <v>24350</v>
      </c>
      <c r="F10886" s="209" t="s">
        <v>24351</v>
      </c>
      <c r="G10886" s="119" t="s">
        <v>24352</v>
      </c>
      <c r="H10886" s="121" t="s">
        <v>41</v>
      </c>
      <c r="I10886" s="121" t="s">
        <v>30</v>
      </c>
      <c r="J10886" s="121" t="s">
        <v>31</v>
      </c>
      <c r="K10886" s="121" t="s">
        <v>65</v>
      </c>
      <c r="L10886" s="131" t="s">
        <v>32</v>
      </c>
      <c r="M10886" s="120" t="s">
        <v>78</v>
      </c>
      <c r="Y10886" s="116" t="s">
        <v>13976</v>
      </c>
    </row>
    <row r="10887" spans="1:25">
      <c r="A10887" s="116">
        <v>10887</v>
      </c>
      <c r="B10887" s="129">
        <v>44447</v>
      </c>
      <c r="D10887" s="120" t="s">
        <v>25</v>
      </c>
      <c r="E10887" s="120" t="s">
        <v>24353</v>
      </c>
      <c r="F10887" s="209" t="s">
        <v>19879</v>
      </c>
      <c r="G10887" s="119" t="s">
        <v>24354</v>
      </c>
      <c r="H10887" s="121" t="s">
        <v>1173</v>
      </c>
      <c r="I10887" s="119" t="s">
        <v>30</v>
      </c>
      <c r="J10887" s="121" t="s">
        <v>77</v>
      </c>
      <c r="K10887" s="121" t="s">
        <v>584</v>
      </c>
      <c r="L10887" s="131" t="s">
        <v>32</v>
      </c>
      <c r="M10887" s="120" t="s">
        <v>78</v>
      </c>
    </row>
    <row r="10888" spans="1:25">
      <c r="A10888" s="116">
        <v>10888</v>
      </c>
      <c r="B10888" s="129">
        <v>44447</v>
      </c>
      <c r="D10888" s="120" t="s">
        <v>25</v>
      </c>
      <c r="E10888" s="120" t="s">
        <v>24355</v>
      </c>
      <c r="F10888" s="209" t="s">
        <v>24356</v>
      </c>
      <c r="G10888" s="119" t="s">
        <v>23766</v>
      </c>
      <c r="H10888" s="121" t="s">
        <v>53</v>
      </c>
      <c r="I10888" s="121" t="s">
        <v>30</v>
      </c>
      <c r="J10888" s="121" t="s">
        <v>5018</v>
      </c>
      <c r="K10888" s="121" t="s">
        <v>584</v>
      </c>
      <c r="L10888" s="131" t="s">
        <v>32</v>
      </c>
      <c r="M10888" s="120" t="s">
        <v>78</v>
      </c>
    </row>
    <row r="10889" spans="1:25">
      <c r="A10889" s="116">
        <v>10889</v>
      </c>
      <c r="B10889" s="129">
        <v>44447</v>
      </c>
      <c r="D10889" s="120" t="s">
        <v>25</v>
      </c>
      <c r="E10889" s="120" t="s">
        <v>24357</v>
      </c>
      <c r="F10889" s="209" t="s">
        <v>24358</v>
      </c>
      <c r="G10889" s="119" t="s">
        <v>15154</v>
      </c>
      <c r="H10889" s="121" t="s">
        <v>53</v>
      </c>
      <c r="I10889" s="119" t="s">
        <v>30</v>
      </c>
      <c r="J10889" s="121" t="s">
        <v>7131</v>
      </c>
      <c r="K10889" s="121" t="s">
        <v>584</v>
      </c>
      <c r="L10889" s="131" t="s">
        <v>32</v>
      </c>
      <c r="M10889" s="120" t="s">
        <v>33</v>
      </c>
      <c r="N10889" s="131">
        <v>44447</v>
      </c>
      <c r="O10889" s="131">
        <v>44447</v>
      </c>
      <c r="S10889" s="120" t="s">
        <v>92</v>
      </c>
      <c r="Y10889" s="116" t="s">
        <v>24359</v>
      </c>
    </row>
    <row r="10890" spans="1:25">
      <c r="A10890" s="116">
        <v>10890</v>
      </c>
      <c r="B10890" s="129">
        <v>44447</v>
      </c>
      <c r="D10890" s="120" t="s">
        <v>25</v>
      </c>
      <c r="E10890" s="120" t="s">
        <v>24360</v>
      </c>
      <c r="F10890" s="209" t="s">
        <v>24361</v>
      </c>
      <c r="G10890" s="119" t="s">
        <v>4147</v>
      </c>
      <c r="H10890" s="121" t="s">
        <v>97</v>
      </c>
      <c r="I10890" s="121" t="s">
        <v>30</v>
      </c>
      <c r="J10890" s="121" t="s">
        <v>8096</v>
      </c>
      <c r="K10890" s="121" t="s">
        <v>584</v>
      </c>
      <c r="L10890" s="131" t="s">
        <v>32</v>
      </c>
      <c r="M10890" s="120" t="s">
        <v>78</v>
      </c>
    </row>
    <row r="10891" spans="1:25">
      <c r="A10891" s="116">
        <v>10891</v>
      </c>
      <c r="B10891" s="129">
        <v>44447</v>
      </c>
      <c r="D10891" s="120" t="s">
        <v>25</v>
      </c>
      <c r="E10891" s="120" t="s">
        <v>24362</v>
      </c>
      <c r="F10891" s="209" t="s">
        <v>6803</v>
      </c>
      <c r="G10891" s="119" t="s">
        <v>24363</v>
      </c>
      <c r="H10891" s="121" t="s">
        <v>41</v>
      </c>
      <c r="I10891" s="121" t="s">
        <v>63</v>
      </c>
      <c r="J10891" s="121" t="s">
        <v>24364</v>
      </c>
      <c r="K10891" s="121" t="s">
        <v>584</v>
      </c>
      <c r="L10891" s="131" t="s">
        <v>32</v>
      </c>
      <c r="M10891" s="120" t="s">
        <v>33</v>
      </c>
      <c r="N10891" s="131">
        <v>44447</v>
      </c>
      <c r="O10891" s="131">
        <v>44456</v>
      </c>
    </row>
    <row r="10892" spans="1:25">
      <c r="A10892" s="116">
        <v>10892</v>
      </c>
      <c r="B10892" s="129">
        <v>44447</v>
      </c>
      <c r="D10892" s="120" t="s">
        <v>25</v>
      </c>
      <c r="E10892" s="120" t="s">
        <v>24365</v>
      </c>
      <c r="F10892" s="209" t="s">
        <v>24366</v>
      </c>
      <c r="G10892" s="119" t="s">
        <v>11950</v>
      </c>
      <c r="H10892" s="121" t="s">
        <v>29</v>
      </c>
      <c r="I10892" s="121" t="s">
        <v>30</v>
      </c>
      <c r="J10892" s="121" t="s">
        <v>87</v>
      </c>
      <c r="K10892" s="121" t="s">
        <v>584</v>
      </c>
      <c r="L10892" s="131" t="s">
        <v>32</v>
      </c>
      <c r="M10892" s="120" t="s">
        <v>78</v>
      </c>
    </row>
    <row r="10893" spans="1:25">
      <c r="A10893" s="116">
        <v>10893</v>
      </c>
      <c r="B10893" s="129">
        <v>44447</v>
      </c>
      <c r="D10893" s="120" t="s">
        <v>25</v>
      </c>
      <c r="E10893" s="120" t="s">
        <v>24367</v>
      </c>
      <c r="F10893" s="209" t="s">
        <v>23658</v>
      </c>
      <c r="G10893" s="119" t="s">
        <v>24368</v>
      </c>
      <c r="H10893" s="121" t="s">
        <v>118</v>
      </c>
      <c r="I10893" s="121" t="s">
        <v>30</v>
      </c>
      <c r="J10893" s="121" t="s">
        <v>77</v>
      </c>
      <c r="K10893" s="121" t="s">
        <v>584</v>
      </c>
      <c r="L10893" s="131" t="s">
        <v>32</v>
      </c>
      <c r="M10893" s="120" t="s">
        <v>78</v>
      </c>
    </row>
    <row r="10894" spans="1:25" ht="27.6">
      <c r="A10894" s="116">
        <v>10894</v>
      </c>
      <c r="B10894" s="129">
        <v>44447</v>
      </c>
      <c r="D10894" s="120" t="s">
        <v>25</v>
      </c>
      <c r="E10894" s="120" t="s">
        <v>24369</v>
      </c>
      <c r="F10894" s="209" t="s">
        <v>24370</v>
      </c>
      <c r="G10894" s="119" t="s">
        <v>24371</v>
      </c>
      <c r="H10894" s="121" t="s">
        <v>160</v>
      </c>
      <c r="I10894" s="121" t="s">
        <v>196</v>
      </c>
      <c r="J10894" s="121" t="s">
        <v>196</v>
      </c>
      <c r="K10894" s="121" t="s">
        <v>584</v>
      </c>
      <c r="L10894" s="131" t="s">
        <v>32</v>
      </c>
      <c r="M10894" s="120" t="s">
        <v>78</v>
      </c>
    </row>
    <row r="10895" spans="1:25">
      <c r="A10895" s="116">
        <v>10895</v>
      </c>
      <c r="B10895" s="129">
        <v>44447</v>
      </c>
      <c r="D10895" s="120" t="s">
        <v>25</v>
      </c>
      <c r="E10895" s="120" t="s">
        <v>24372</v>
      </c>
      <c r="F10895" s="209" t="s">
        <v>24373</v>
      </c>
      <c r="G10895" s="119" t="s">
        <v>24374</v>
      </c>
      <c r="H10895" s="121" t="s">
        <v>41</v>
      </c>
      <c r="I10895" s="121" t="s">
        <v>196</v>
      </c>
      <c r="J10895" s="121" t="s">
        <v>196</v>
      </c>
      <c r="K10895" s="121" t="s">
        <v>65</v>
      </c>
      <c r="L10895" s="131" t="s">
        <v>32</v>
      </c>
      <c r="M10895" s="120" t="s">
        <v>33</v>
      </c>
      <c r="N10895" s="131">
        <v>44543</v>
      </c>
      <c r="O10895" s="131">
        <v>44543</v>
      </c>
      <c r="Y10895" s="116" t="s">
        <v>13976</v>
      </c>
    </row>
    <row r="10896" spans="1:25">
      <c r="A10896" s="116">
        <v>10896</v>
      </c>
      <c r="B10896" s="129">
        <v>44447</v>
      </c>
      <c r="D10896" s="120" t="s">
        <v>25</v>
      </c>
      <c r="E10896" s="120" t="s">
        <v>24375</v>
      </c>
      <c r="F10896" s="209" t="s">
        <v>24376</v>
      </c>
      <c r="G10896" s="119" t="s">
        <v>709</v>
      </c>
      <c r="H10896" s="121" t="s">
        <v>53</v>
      </c>
      <c r="I10896" s="121" t="s">
        <v>30</v>
      </c>
      <c r="J10896" s="121" t="s">
        <v>5018</v>
      </c>
      <c r="K10896" s="121" t="s">
        <v>584</v>
      </c>
      <c r="L10896" s="131" t="s">
        <v>32</v>
      </c>
      <c r="M10896" s="120" t="s">
        <v>78</v>
      </c>
    </row>
    <row r="10897" spans="1:25" ht="27.6">
      <c r="A10897" s="116">
        <v>10897</v>
      </c>
      <c r="B10897" s="129">
        <v>44447</v>
      </c>
      <c r="D10897" s="120" t="s">
        <v>25</v>
      </c>
      <c r="E10897" s="120" t="s">
        <v>24377</v>
      </c>
      <c r="F10897" s="209" t="s">
        <v>24378</v>
      </c>
      <c r="G10897" s="119" t="s">
        <v>24379</v>
      </c>
      <c r="H10897" s="121" t="s">
        <v>192</v>
      </c>
      <c r="I10897" s="121" t="s">
        <v>42</v>
      </c>
      <c r="J10897" s="121" t="s">
        <v>82</v>
      </c>
      <c r="K10897" s="121" t="s">
        <v>65</v>
      </c>
      <c r="L10897" s="131" t="s">
        <v>32</v>
      </c>
      <c r="M10897" s="120" t="s">
        <v>78</v>
      </c>
      <c r="Y10897" s="116" t="s">
        <v>13976</v>
      </c>
    </row>
    <row r="10898" spans="1:25">
      <c r="A10898" s="116">
        <v>10898</v>
      </c>
      <c r="B10898" s="129">
        <v>44447</v>
      </c>
      <c r="D10898" s="120" t="s">
        <v>25</v>
      </c>
      <c r="E10898" s="120" t="s">
        <v>24380</v>
      </c>
      <c r="F10898" s="209" t="s">
        <v>24381</v>
      </c>
      <c r="G10898" s="119" t="s">
        <v>24382</v>
      </c>
      <c r="H10898" s="121" t="s">
        <v>48</v>
      </c>
      <c r="I10898" s="121" t="s">
        <v>42</v>
      </c>
      <c r="J10898" s="121" t="s">
        <v>82</v>
      </c>
      <c r="K10898" s="121" t="s">
        <v>65</v>
      </c>
      <c r="L10898" s="131" t="s">
        <v>32</v>
      </c>
      <c r="M10898" s="120" t="s">
        <v>78</v>
      </c>
      <c r="Y10898" s="116" t="s">
        <v>13976</v>
      </c>
    </row>
    <row r="10899" spans="1:25">
      <c r="A10899" s="116">
        <v>10899</v>
      </c>
      <c r="B10899" s="129">
        <v>44447</v>
      </c>
      <c r="D10899" s="120" t="s">
        <v>25</v>
      </c>
      <c r="E10899" s="120" t="s">
        <v>24383</v>
      </c>
      <c r="F10899" s="209" t="s">
        <v>1138</v>
      </c>
      <c r="G10899" s="119" t="s">
        <v>24384</v>
      </c>
      <c r="H10899" s="121" t="s">
        <v>71</v>
      </c>
      <c r="I10899" s="121" t="s">
        <v>30</v>
      </c>
      <c r="J10899" s="121" t="s">
        <v>8033</v>
      </c>
      <c r="K10899" s="121" t="s">
        <v>65</v>
      </c>
      <c r="L10899" s="131" t="s">
        <v>32</v>
      </c>
      <c r="M10899" s="120" t="s">
        <v>78</v>
      </c>
      <c r="Y10899" s="116" t="s">
        <v>13976</v>
      </c>
    </row>
    <row r="10900" spans="1:25">
      <c r="A10900" s="116">
        <v>10900</v>
      </c>
      <c r="B10900" s="129">
        <v>44447</v>
      </c>
      <c r="D10900" s="120" t="s">
        <v>25</v>
      </c>
      <c r="E10900" s="120" t="s">
        <v>24385</v>
      </c>
      <c r="F10900" s="209" t="s">
        <v>24386</v>
      </c>
      <c r="G10900" s="119" t="s">
        <v>24387</v>
      </c>
      <c r="H10900" s="121" t="s">
        <v>101</v>
      </c>
      <c r="I10900" s="121" t="s">
        <v>42</v>
      </c>
      <c r="J10900" s="121" t="s">
        <v>246</v>
      </c>
      <c r="K10900" s="121" t="s">
        <v>65</v>
      </c>
      <c r="L10900" s="131" t="s">
        <v>32</v>
      </c>
      <c r="M10900" s="120" t="s">
        <v>78</v>
      </c>
      <c r="Y10900" s="116" t="s">
        <v>13976</v>
      </c>
    </row>
    <row r="10901" spans="1:25">
      <c r="A10901" s="116">
        <v>10901</v>
      </c>
      <c r="B10901" s="129">
        <v>44447</v>
      </c>
      <c r="D10901" s="120" t="s">
        <v>25</v>
      </c>
      <c r="E10901" s="120" t="s">
        <v>24388</v>
      </c>
      <c r="F10901" s="209" t="s">
        <v>24389</v>
      </c>
      <c r="G10901" s="119" t="s">
        <v>24390</v>
      </c>
      <c r="H10901" s="121" t="s">
        <v>41</v>
      </c>
      <c r="I10901" s="121" t="s">
        <v>42</v>
      </c>
      <c r="J10901" s="121" t="s">
        <v>18880</v>
      </c>
      <c r="K10901" s="121" t="s">
        <v>584</v>
      </c>
      <c r="L10901" s="131" t="s">
        <v>32</v>
      </c>
      <c r="M10901" s="120" t="s">
        <v>78</v>
      </c>
    </row>
    <row r="10902" spans="1:25" ht="27.6">
      <c r="A10902" s="116">
        <v>10902</v>
      </c>
      <c r="B10902" s="129">
        <v>44447</v>
      </c>
      <c r="D10902" s="120" t="s">
        <v>25</v>
      </c>
      <c r="E10902" s="120" t="s">
        <v>24391</v>
      </c>
      <c r="F10902" s="209" t="s">
        <v>24392</v>
      </c>
      <c r="G10902" s="119" t="s">
        <v>2933</v>
      </c>
      <c r="H10902" s="121" t="s">
        <v>29</v>
      </c>
      <c r="I10902" s="121" t="s">
        <v>42</v>
      </c>
      <c r="J10902" s="121" t="s">
        <v>72</v>
      </c>
      <c r="K10902" s="121" t="s">
        <v>584</v>
      </c>
      <c r="L10902" s="131" t="s">
        <v>32</v>
      </c>
      <c r="M10902" s="120" t="s">
        <v>78</v>
      </c>
    </row>
    <row r="10903" spans="1:25" ht="27.6">
      <c r="A10903" s="116">
        <v>10903</v>
      </c>
      <c r="B10903" s="129">
        <v>44447</v>
      </c>
      <c r="D10903" s="120" t="s">
        <v>25</v>
      </c>
      <c r="E10903" s="120" t="s">
        <v>24393</v>
      </c>
      <c r="F10903" s="209" t="s">
        <v>24394</v>
      </c>
      <c r="G10903" s="119" t="s">
        <v>24395</v>
      </c>
      <c r="H10903" s="121" t="s">
        <v>29</v>
      </c>
      <c r="I10903" s="119" t="s">
        <v>42</v>
      </c>
      <c r="J10903" s="121" t="s">
        <v>43</v>
      </c>
      <c r="K10903" s="121" t="s">
        <v>584</v>
      </c>
      <c r="L10903" s="131" t="s">
        <v>32</v>
      </c>
      <c r="M10903" s="120" t="s">
        <v>78</v>
      </c>
    </row>
    <row r="10904" spans="1:25" ht="27.6">
      <c r="A10904" s="116">
        <v>10904</v>
      </c>
      <c r="B10904" s="129">
        <v>44447</v>
      </c>
      <c r="D10904" s="120" t="s">
        <v>25</v>
      </c>
      <c r="E10904" s="120" t="s">
        <v>24396</v>
      </c>
      <c r="F10904" s="209" t="s">
        <v>24397</v>
      </c>
      <c r="G10904" s="119" t="s">
        <v>1429</v>
      </c>
      <c r="H10904" s="121" t="s">
        <v>53</v>
      </c>
      <c r="I10904" s="121" t="s">
        <v>42</v>
      </c>
      <c r="J10904" s="121" t="s">
        <v>2268</v>
      </c>
      <c r="K10904" s="121" t="s">
        <v>65</v>
      </c>
      <c r="L10904" s="131" t="s">
        <v>32</v>
      </c>
      <c r="M10904" s="120" t="s">
        <v>33</v>
      </c>
      <c r="N10904" s="131">
        <v>44454</v>
      </c>
      <c r="O10904" s="131">
        <v>44497</v>
      </c>
      <c r="Y10904" s="116" t="s">
        <v>13976</v>
      </c>
    </row>
    <row r="10905" spans="1:25">
      <c r="A10905" s="116">
        <v>10905</v>
      </c>
      <c r="B10905" s="129">
        <v>44447</v>
      </c>
      <c r="D10905" s="120" t="s">
        <v>25</v>
      </c>
      <c r="E10905" s="120" t="s">
        <v>24398</v>
      </c>
      <c r="F10905" s="209" t="s">
        <v>2896</v>
      </c>
      <c r="G10905" s="119" t="s">
        <v>24399</v>
      </c>
      <c r="H10905" s="121" t="s">
        <v>140</v>
      </c>
      <c r="I10905" s="121" t="s">
        <v>30</v>
      </c>
      <c r="J10905" s="121" t="s">
        <v>87</v>
      </c>
      <c r="K10905" s="121" t="s">
        <v>65</v>
      </c>
      <c r="L10905" s="131" t="s">
        <v>32</v>
      </c>
      <c r="M10905" s="120" t="s">
        <v>78</v>
      </c>
      <c r="Y10905" s="116" t="s">
        <v>13976</v>
      </c>
    </row>
    <row r="10906" spans="1:25">
      <c r="A10906" s="116">
        <v>10906</v>
      </c>
      <c r="B10906" s="129">
        <v>44447</v>
      </c>
      <c r="D10906" s="120" t="s">
        <v>25</v>
      </c>
      <c r="E10906" s="120" t="s">
        <v>24400</v>
      </c>
      <c r="F10906" s="209" t="s">
        <v>24401</v>
      </c>
      <c r="G10906" s="119" t="s">
        <v>24402</v>
      </c>
      <c r="H10906" s="121" t="s">
        <v>48</v>
      </c>
      <c r="I10906" s="121" t="s">
        <v>30</v>
      </c>
      <c r="J10906" s="121" t="s">
        <v>8925</v>
      </c>
      <c r="K10906" s="121" t="s">
        <v>65</v>
      </c>
      <c r="L10906" s="131" t="s">
        <v>32</v>
      </c>
      <c r="M10906" s="120" t="s">
        <v>33</v>
      </c>
      <c r="N10906" s="131">
        <v>44454</v>
      </c>
      <c r="O10906" s="131">
        <v>44469</v>
      </c>
      <c r="S10906" s="120" t="s">
        <v>237</v>
      </c>
      <c r="Y10906" s="116" t="s">
        <v>13976</v>
      </c>
    </row>
    <row r="10907" spans="1:25">
      <c r="A10907" s="116">
        <v>10907</v>
      </c>
      <c r="B10907" s="129">
        <v>44447</v>
      </c>
      <c r="D10907" s="120" t="s">
        <v>25</v>
      </c>
      <c r="E10907" s="120" t="s">
        <v>24403</v>
      </c>
      <c r="F10907" s="209" t="s">
        <v>6893</v>
      </c>
      <c r="G10907" s="119" t="s">
        <v>24404</v>
      </c>
      <c r="H10907" s="121" t="s">
        <v>97</v>
      </c>
      <c r="I10907" s="121" t="s">
        <v>30</v>
      </c>
      <c r="J10907" s="121" t="s">
        <v>77</v>
      </c>
      <c r="K10907" s="121" t="s">
        <v>65</v>
      </c>
      <c r="L10907" s="131" t="s">
        <v>32</v>
      </c>
      <c r="M10907" s="120" t="s">
        <v>33</v>
      </c>
      <c r="N10907" s="131">
        <v>44473</v>
      </c>
      <c r="O10907" s="131">
        <v>44497</v>
      </c>
      <c r="Y10907" s="116" t="s">
        <v>13976</v>
      </c>
    </row>
    <row r="10908" spans="1:25" ht="27.6">
      <c r="A10908" s="116">
        <v>10908</v>
      </c>
      <c r="B10908" s="129">
        <v>44447</v>
      </c>
      <c r="D10908" s="120" t="s">
        <v>25</v>
      </c>
      <c r="E10908" s="120" t="s">
        <v>24405</v>
      </c>
      <c r="F10908" s="209" t="s">
        <v>24406</v>
      </c>
      <c r="G10908" s="119" t="s">
        <v>7332</v>
      </c>
      <c r="H10908" s="121" t="s">
        <v>97</v>
      </c>
      <c r="I10908" s="121" t="s">
        <v>30</v>
      </c>
      <c r="J10908" s="121" t="s">
        <v>31</v>
      </c>
      <c r="K10908" s="121" t="s">
        <v>65</v>
      </c>
      <c r="L10908" s="131" t="s">
        <v>32</v>
      </c>
      <c r="M10908" s="120" t="s">
        <v>78</v>
      </c>
      <c r="Y10908" s="116" t="s">
        <v>13976</v>
      </c>
    </row>
    <row r="10909" spans="1:25">
      <c r="A10909" s="116">
        <v>10909</v>
      </c>
      <c r="B10909" s="129">
        <v>44447</v>
      </c>
      <c r="D10909" s="120" t="s">
        <v>25</v>
      </c>
      <c r="E10909" s="120" t="s">
        <v>24407</v>
      </c>
      <c r="F10909" s="209" t="s">
        <v>12538</v>
      </c>
      <c r="G10909" s="119" t="s">
        <v>10329</v>
      </c>
      <c r="H10909" s="121" t="s">
        <v>1173</v>
      </c>
      <c r="I10909" s="119" t="s">
        <v>30</v>
      </c>
      <c r="J10909" s="121" t="s">
        <v>77</v>
      </c>
      <c r="K10909" s="121" t="s">
        <v>65</v>
      </c>
      <c r="L10909" s="131" t="s">
        <v>32</v>
      </c>
      <c r="M10909" s="120" t="s">
        <v>78</v>
      </c>
      <c r="Y10909" s="116" t="s">
        <v>13976</v>
      </c>
    </row>
    <row r="10910" spans="1:25" ht="27.6">
      <c r="A10910" s="116">
        <v>10910</v>
      </c>
      <c r="B10910" s="129">
        <v>44447</v>
      </c>
      <c r="D10910" s="120" t="s">
        <v>25</v>
      </c>
      <c r="E10910" s="120" t="s">
        <v>24408</v>
      </c>
      <c r="F10910" s="209" t="s">
        <v>24409</v>
      </c>
      <c r="G10910" s="119" t="s">
        <v>24410</v>
      </c>
      <c r="H10910" s="121" t="s">
        <v>76</v>
      </c>
      <c r="I10910" s="121" t="s">
        <v>30</v>
      </c>
      <c r="J10910" s="121" t="s">
        <v>435</v>
      </c>
      <c r="K10910" s="121" t="s">
        <v>65</v>
      </c>
      <c r="L10910" s="131" t="s">
        <v>32</v>
      </c>
      <c r="M10910" s="120" t="s">
        <v>33</v>
      </c>
      <c r="N10910" s="131">
        <v>44454</v>
      </c>
      <c r="O10910" s="131">
        <v>44454</v>
      </c>
      <c r="S10910" s="120" t="s">
        <v>92</v>
      </c>
      <c r="Y10910" s="116" t="s">
        <v>13976</v>
      </c>
    </row>
    <row r="10911" spans="1:25">
      <c r="A10911" s="116">
        <v>10911</v>
      </c>
      <c r="B10911" s="129">
        <v>44447</v>
      </c>
      <c r="D10911" s="120" t="s">
        <v>25</v>
      </c>
      <c r="E10911" s="120" t="s">
        <v>24411</v>
      </c>
      <c r="F10911" s="209" t="s">
        <v>7716</v>
      </c>
      <c r="G10911" s="119" t="s">
        <v>24412</v>
      </c>
      <c r="H10911" s="121" t="s">
        <v>41</v>
      </c>
      <c r="I10911" s="119" t="s">
        <v>30</v>
      </c>
      <c r="J10911" s="121" t="s">
        <v>5018</v>
      </c>
      <c r="K10911" s="121" t="s">
        <v>65</v>
      </c>
      <c r="L10911" s="131" t="s">
        <v>32</v>
      </c>
      <c r="M10911" s="120" t="s">
        <v>78</v>
      </c>
      <c r="Y10911" s="116" t="s">
        <v>13976</v>
      </c>
    </row>
    <row r="10912" spans="1:25">
      <c r="A10912" s="116">
        <v>10912</v>
      </c>
      <c r="B10912" s="129">
        <v>44447</v>
      </c>
      <c r="D10912" s="120" t="s">
        <v>25</v>
      </c>
      <c r="E10912" s="120" t="s">
        <v>24413</v>
      </c>
      <c r="F10912" s="209" t="s">
        <v>8754</v>
      </c>
      <c r="G10912" s="119" t="s">
        <v>11701</v>
      </c>
      <c r="H10912" s="121" t="s">
        <v>140</v>
      </c>
      <c r="I10912" s="121" t="s">
        <v>30</v>
      </c>
      <c r="J10912" s="121" t="s">
        <v>435</v>
      </c>
      <c r="K10912" s="121" t="s">
        <v>584</v>
      </c>
      <c r="L10912" s="131" t="s">
        <v>32</v>
      </c>
      <c r="M10912" s="120" t="s">
        <v>78</v>
      </c>
    </row>
    <row r="10913" spans="1:20">
      <c r="A10913" s="116">
        <v>10913</v>
      </c>
      <c r="B10913" s="129">
        <v>44447</v>
      </c>
      <c r="D10913" s="120" t="s">
        <v>25</v>
      </c>
      <c r="E10913" s="120" t="s">
        <v>24414</v>
      </c>
      <c r="F10913" s="209" t="s">
        <v>14045</v>
      </c>
      <c r="G10913" s="119" t="s">
        <v>1662</v>
      </c>
      <c r="H10913" s="121" t="s">
        <v>41</v>
      </c>
      <c r="I10913" s="121" t="s">
        <v>30</v>
      </c>
      <c r="J10913" s="121" t="s">
        <v>7142</v>
      </c>
      <c r="K10913" s="121" t="s">
        <v>584</v>
      </c>
      <c r="L10913" s="131" t="s">
        <v>32</v>
      </c>
      <c r="M10913" s="120" t="s">
        <v>33</v>
      </c>
      <c r="N10913" s="131">
        <v>44449</v>
      </c>
      <c r="O10913" s="131">
        <v>44497</v>
      </c>
    </row>
    <row r="10914" spans="1:20">
      <c r="A10914" s="116">
        <v>10914</v>
      </c>
      <c r="B10914" s="129">
        <v>44447</v>
      </c>
      <c r="D10914" s="120" t="s">
        <v>252</v>
      </c>
      <c r="E10914" s="120" t="s">
        <v>24415</v>
      </c>
      <c r="F10914" s="209" t="s">
        <v>24416</v>
      </c>
      <c r="G10914" s="119" t="s">
        <v>19177</v>
      </c>
      <c r="H10914" s="121" t="s">
        <v>53</v>
      </c>
      <c r="I10914" s="121" t="s">
        <v>30</v>
      </c>
      <c r="J10914" s="121" t="s">
        <v>3886</v>
      </c>
      <c r="K10914" s="121" t="s">
        <v>584</v>
      </c>
      <c r="L10914" s="131" t="s">
        <v>32</v>
      </c>
      <c r="M10914" s="120" t="s">
        <v>78</v>
      </c>
    </row>
    <row r="10915" spans="1:20">
      <c r="A10915" s="116">
        <v>10915</v>
      </c>
      <c r="B10915" s="129">
        <v>44447</v>
      </c>
      <c r="D10915" s="120" t="s">
        <v>252</v>
      </c>
      <c r="E10915" s="120" t="s">
        <v>24417</v>
      </c>
      <c r="F10915" s="209" t="s">
        <v>24418</v>
      </c>
      <c r="G10915" s="119" t="s">
        <v>24419</v>
      </c>
      <c r="H10915" s="121" t="s">
        <v>140</v>
      </c>
      <c r="I10915" s="121" t="s">
        <v>42</v>
      </c>
      <c r="J10915" s="121" t="s">
        <v>72</v>
      </c>
      <c r="K10915" s="121" t="s">
        <v>584</v>
      </c>
      <c r="L10915" s="131" t="s">
        <v>32</v>
      </c>
      <c r="M10915" s="120" t="s">
        <v>78</v>
      </c>
    </row>
    <row r="10916" spans="1:20">
      <c r="A10916" s="116">
        <v>10916</v>
      </c>
      <c r="B10916" s="129">
        <v>44447</v>
      </c>
      <c r="D10916" s="120" t="s">
        <v>252</v>
      </c>
      <c r="E10916" s="120" t="s">
        <v>24420</v>
      </c>
      <c r="F10916" s="209" t="s">
        <v>9142</v>
      </c>
      <c r="G10916" s="119" t="s">
        <v>7575</v>
      </c>
      <c r="H10916" s="121" t="s">
        <v>29</v>
      </c>
      <c r="I10916" s="119" t="s">
        <v>30</v>
      </c>
      <c r="J10916" s="121" t="s">
        <v>5018</v>
      </c>
      <c r="K10916" s="121" t="s">
        <v>584</v>
      </c>
      <c r="L10916" s="131" t="s">
        <v>32</v>
      </c>
      <c r="M10916" s="120" t="s">
        <v>78</v>
      </c>
    </row>
    <row r="10917" spans="1:20">
      <c r="A10917" s="116">
        <v>10917</v>
      </c>
      <c r="B10917" s="129">
        <v>44447</v>
      </c>
      <c r="D10917" s="120" t="s">
        <v>252</v>
      </c>
      <c r="E10917" s="120" t="s">
        <v>24421</v>
      </c>
      <c r="F10917" s="209" t="s">
        <v>24422</v>
      </c>
      <c r="G10917" s="119" t="s">
        <v>24423</v>
      </c>
      <c r="H10917" s="121" t="s">
        <v>29</v>
      </c>
      <c r="I10917" s="119" t="s">
        <v>30</v>
      </c>
      <c r="J10917" s="121" t="s">
        <v>7087</v>
      </c>
      <c r="K10917" s="121" t="s">
        <v>584</v>
      </c>
      <c r="L10917" s="131" t="s">
        <v>32</v>
      </c>
      <c r="M10917" s="120" t="s">
        <v>78</v>
      </c>
    </row>
    <row r="10918" spans="1:20">
      <c r="A10918" s="116">
        <v>10918</v>
      </c>
      <c r="B10918" s="129">
        <v>44447</v>
      </c>
      <c r="D10918" s="120" t="s">
        <v>252</v>
      </c>
      <c r="E10918" s="120" t="s">
        <v>24424</v>
      </c>
      <c r="F10918" s="209" t="s">
        <v>7254</v>
      </c>
      <c r="G10918" s="119" t="s">
        <v>24425</v>
      </c>
      <c r="H10918" s="121" t="s">
        <v>140</v>
      </c>
      <c r="I10918" s="119" t="s">
        <v>30</v>
      </c>
      <c r="J10918" s="121" t="s">
        <v>529</v>
      </c>
      <c r="K10918" s="121" t="s">
        <v>584</v>
      </c>
      <c r="L10918" s="131" t="s">
        <v>32</v>
      </c>
      <c r="M10918" s="120" t="s">
        <v>78</v>
      </c>
    </row>
    <row r="10919" spans="1:20">
      <c r="A10919" s="116">
        <v>10919</v>
      </c>
      <c r="B10919" s="129">
        <v>44447</v>
      </c>
      <c r="D10919" s="120" t="s">
        <v>252</v>
      </c>
      <c r="E10919" s="120" t="s">
        <v>24426</v>
      </c>
      <c r="F10919" s="209" t="s">
        <v>24427</v>
      </c>
      <c r="G10919" s="119" t="s">
        <v>3751</v>
      </c>
      <c r="H10919" s="121" t="s">
        <v>1173</v>
      </c>
      <c r="I10919" s="121" t="s">
        <v>30</v>
      </c>
      <c r="J10919" s="121" t="s">
        <v>87</v>
      </c>
      <c r="K10919" s="121" t="s">
        <v>584</v>
      </c>
      <c r="L10919" s="131" t="s">
        <v>32</v>
      </c>
      <c r="M10919" s="120" t="s">
        <v>78</v>
      </c>
    </row>
    <row r="10920" spans="1:20">
      <c r="A10920" s="116">
        <v>10920</v>
      </c>
      <c r="B10920" s="129">
        <v>44447</v>
      </c>
      <c r="D10920" s="120" t="s">
        <v>252</v>
      </c>
      <c r="E10920" s="120" t="s">
        <v>24428</v>
      </c>
      <c r="F10920" s="209" t="s">
        <v>24429</v>
      </c>
      <c r="G10920" s="119" t="s">
        <v>1629</v>
      </c>
      <c r="H10920" s="121" t="s">
        <v>86</v>
      </c>
      <c r="I10920" s="121" t="s">
        <v>30</v>
      </c>
      <c r="J10920" s="121" t="s">
        <v>87</v>
      </c>
      <c r="K10920" s="121" t="s">
        <v>584</v>
      </c>
      <c r="L10920" s="131" t="s">
        <v>32</v>
      </c>
      <c r="M10920" s="120" t="s">
        <v>33</v>
      </c>
      <c r="N10920" s="131">
        <v>44447</v>
      </c>
      <c r="O10920" s="131">
        <v>44462</v>
      </c>
      <c r="S10920" s="120" t="s">
        <v>92</v>
      </c>
      <c r="T10920" s="126">
        <v>44462</v>
      </c>
    </row>
    <row r="10921" spans="1:20">
      <c r="A10921" s="116">
        <v>10921</v>
      </c>
      <c r="B10921" s="129">
        <v>44447</v>
      </c>
      <c r="D10921" s="120" t="s">
        <v>252</v>
      </c>
      <c r="E10921" s="120" t="s">
        <v>24430</v>
      </c>
      <c r="F10921" s="209" t="s">
        <v>122</v>
      </c>
      <c r="G10921" s="119" t="s">
        <v>24431</v>
      </c>
      <c r="H10921" s="121" t="s">
        <v>53</v>
      </c>
      <c r="I10921" s="121" t="s">
        <v>30</v>
      </c>
      <c r="J10921" s="121" t="s">
        <v>87</v>
      </c>
      <c r="K10921" s="121" t="s">
        <v>584</v>
      </c>
      <c r="L10921" s="131" t="s">
        <v>32</v>
      </c>
      <c r="M10921" s="120" t="s">
        <v>78</v>
      </c>
    </row>
    <row r="10922" spans="1:20">
      <c r="A10922" s="116">
        <v>10922</v>
      </c>
      <c r="B10922" s="129">
        <v>44447</v>
      </c>
      <c r="D10922" s="120" t="s">
        <v>252</v>
      </c>
      <c r="E10922" s="120" t="s">
        <v>24432</v>
      </c>
      <c r="F10922" s="209" t="s">
        <v>24433</v>
      </c>
      <c r="G10922" s="119" t="s">
        <v>11181</v>
      </c>
      <c r="H10922" s="121" t="s">
        <v>192</v>
      </c>
      <c r="I10922" s="145" t="s">
        <v>30</v>
      </c>
      <c r="J10922" s="121" t="s">
        <v>7276</v>
      </c>
      <c r="K10922" s="121" t="s">
        <v>584</v>
      </c>
      <c r="L10922" s="131" t="s">
        <v>32</v>
      </c>
      <c r="M10922" s="120" t="s">
        <v>78</v>
      </c>
    </row>
    <row r="10923" spans="1:20">
      <c r="A10923" s="116">
        <v>10923</v>
      </c>
      <c r="B10923" s="129">
        <v>44447</v>
      </c>
      <c r="D10923" s="120" t="s">
        <v>252</v>
      </c>
      <c r="E10923" s="120" t="s">
        <v>24434</v>
      </c>
      <c r="F10923" s="209" t="s">
        <v>13387</v>
      </c>
      <c r="G10923" s="119" t="s">
        <v>24435</v>
      </c>
      <c r="H10923" s="121" t="s">
        <v>1173</v>
      </c>
      <c r="I10923" s="119" t="s">
        <v>30</v>
      </c>
      <c r="J10923" s="121" t="s">
        <v>77</v>
      </c>
      <c r="K10923" s="121" t="s">
        <v>584</v>
      </c>
      <c r="L10923" s="131" t="s">
        <v>32</v>
      </c>
      <c r="M10923" s="120" t="s">
        <v>78</v>
      </c>
    </row>
    <row r="10924" spans="1:20" ht="27.6">
      <c r="A10924" s="116">
        <v>10924</v>
      </c>
      <c r="B10924" s="129">
        <v>44447</v>
      </c>
      <c r="D10924" s="120" t="s">
        <v>252</v>
      </c>
      <c r="E10924" s="120" t="s">
        <v>24436</v>
      </c>
      <c r="F10924" s="209" t="s">
        <v>24437</v>
      </c>
      <c r="G10924" s="119" t="s">
        <v>8801</v>
      </c>
      <c r="H10924" s="121" t="s">
        <v>86</v>
      </c>
      <c r="I10924" s="119" t="s">
        <v>30</v>
      </c>
      <c r="J10924" s="121" t="s">
        <v>7216</v>
      </c>
      <c r="K10924" s="121" t="s">
        <v>584</v>
      </c>
      <c r="L10924" s="131" t="s">
        <v>32</v>
      </c>
      <c r="M10924" s="120" t="s">
        <v>78</v>
      </c>
    </row>
    <row r="10925" spans="1:20">
      <c r="A10925" s="116">
        <v>10925</v>
      </c>
      <c r="B10925" s="129">
        <v>44447</v>
      </c>
      <c r="D10925" s="120" t="s">
        <v>252</v>
      </c>
      <c r="E10925" s="120" t="s">
        <v>24438</v>
      </c>
      <c r="F10925" s="209" t="s">
        <v>5271</v>
      </c>
      <c r="G10925" s="119" t="s">
        <v>21898</v>
      </c>
      <c r="H10925" s="121" t="s">
        <v>140</v>
      </c>
      <c r="I10925" s="119" t="s">
        <v>42</v>
      </c>
      <c r="J10925" s="121" t="s">
        <v>72</v>
      </c>
      <c r="K10925" s="121" t="s">
        <v>584</v>
      </c>
      <c r="L10925" s="131" t="s">
        <v>32</v>
      </c>
      <c r="M10925" s="120" t="s">
        <v>78</v>
      </c>
    </row>
    <row r="10926" spans="1:20">
      <c r="A10926" s="116">
        <v>10926</v>
      </c>
      <c r="B10926" s="129">
        <v>44447</v>
      </c>
      <c r="D10926" s="120" t="s">
        <v>252</v>
      </c>
      <c r="E10926" s="120" t="s">
        <v>24439</v>
      </c>
      <c r="F10926" s="209" t="s">
        <v>5452</v>
      </c>
      <c r="G10926" s="119" t="s">
        <v>24440</v>
      </c>
      <c r="H10926" s="121" t="s">
        <v>192</v>
      </c>
      <c r="I10926" s="121" t="s">
        <v>30</v>
      </c>
      <c r="J10926" s="121" t="s">
        <v>7216</v>
      </c>
      <c r="K10926" s="121" t="s">
        <v>584</v>
      </c>
      <c r="L10926" s="131" t="s">
        <v>32</v>
      </c>
      <c r="M10926" s="120" t="s">
        <v>78</v>
      </c>
    </row>
    <row r="10927" spans="1:20" ht="27.6">
      <c r="A10927" s="116">
        <v>10927</v>
      </c>
      <c r="B10927" s="129">
        <v>44447</v>
      </c>
      <c r="D10927" s="120" t="s">
        <v>252</v>
      </c>
      <c r="E10927" s="120" t="s">
        <v>24441</v>
      </c>
      <c r="F10927" s="209" t="s">
        <v>24442</v>
      </c>
      <c r="G10927" s="119" t="s">
        <v>24443</v>
      </c>
      <c r="H10927" s="121" t="s">
        <v>192</v>
      </c>
      <c r="I10927" s="121" t="s">
        <v>30</v>
      </c>
      <c r="J10927" s="121" t="s">
        <v>7087</v>
      </c>
      <c r="K10927" s="121" t="s">
        <v>584</v>
      </c>
      <c r="L10927" s="131" t="s">
        <v>32</v>
      </c>
      <c r="M10927" s="120" t="s">
        <v>78</v>
      </c>
    </row>
    <row r="10928" spans="1:20">
      <c r="A10928" s="116">
        <v>10928</v>
      </c>
      <c r="B10928" s="129">
        <v>44447</v>
      </c>
      <c r="D10928" s="120" t="s">
        <v>252</v>
      </c>
      <c r="E10928" s="120" t="s">
        <v>24444</v>
      </c>
      <c r="F10928" s="209" t="s">
        <v>24445</v>
      </c>
      <c r="G10928" s="119" t="s">
        <v>3568</v>
      </c>
      <c r="H10928" s="121" t="s">
        <v>53</v>
      </c>
      <c r="I10928" s="121" t="s">
        <v>196</v>
      </c>
      <c r="J10928" s="121" t="s">
        <v>196</v>
      </c>
      <c r="K10928" s="121" t="s">
        <v>584</v>
      </c>
      <c r="L10928" s="131" t="s">
        <v>32</v>
      </c>
      <c r="M10928" s="120" t="s">
        <v>78</v>
      </c>
    </row>
    <row r="10929" spans="1:25">
      <c r="A10929" s="116">
        <v>10929</v>
      </c>
      <c r="B10929" s="129">
        <v>44447</v>
      </c>
      <c r="D10929" s="120" t="s">
        <v>252</v>
      </c>
      <c r="E10929" s="120" t="s">
        <v>24446</v>
      </c>
      <c r="F10929" s="209" t="s">
        <v>11093</v>
      </c>
      <c r="G10929" s="119" t="s">
        <v>24447</v>
      </c>
      <c r="H10929" s="121" t="s">
        <v>160</v>
      </c>
      <c r="I10929" s="119" t="s">
        <v>30</v>
      </c>
      <c r="J10929" s="121" t="s">
        <v>5018</v>
      </c>
      <c r="K10929" s="121" t="s">
        <v>584</v>
      </c>
      <c r="L10929" s="131" t="s">
        <v>32</v>
      </c>
      <c r="M10929" s="120" t="s">
        <v>78</v>
      </c>
    </row>
    <row r="10930" spans="1:25" ht="27.6">
      <c r="A10930" s="116">
        <v>10930</v>
      </c>
      <c r="B10930" s="129">
        <v>44447</v>
      </c>
      <c r="D10930" s="120" t="s">
        <v>252</v>
      </c>
      <c r="E10930" s="120" t="s">
        <v>24448</v>
      </c>
      <c r="F10930" s="209" t="s">
        <v>24449</v>
      </c>
      <c r="G10930" s="119" t="s">
        <v>21616</v>
      </c>
      <c r="H10930" s="121" t="s">
        <v>29</v>
      </c>
      <c r="I10930" s="119" t="s">
        <v>30</v>
      </c>
      <c r="J10930" s="121" t="s">
        <v>7216</v>
      </c>
      <c r="K10930" s="121" t="s">
        <v>584</v>
      </c>
      <c r="L10930" s="131" t="s">
        <v>32</v>
      </c>
      <c r="M10930" s="120" t="s">
        <v>78</v>
      </c>
    </row>
    <row r="10931" spans="1:25">
      <c r="A10931" s="116">
        <v>10931</v>
      </c>
      <c r="B10931" s="129">
        <v>44447</v>
      </c>
      <c r="D10931" s="120" t="s">
        <v>252</v>
      </c>
      <c r="E10931" s="120" t="s">
        <v>24450</v>
      </c>
      <c r="F10931" s="209" t="s">
        <v>527</v>
      </c>
      <c r="G10931" s="119" t="s">
        <v>24451</v>
      </c>
      <c r="H10931" s="121" t="s">
        <v>53</v>
      </c>
      <c r="I10931" s="121" t="s">
        <v>42</v>
      </c>
      <c r="J10931" s="121" t="s">
        <v>72</v>
      </c>
      <c r="K10931" s="121" t="s">
        <v>584</v>
      </c>
      <c r="L10931" s="131" t="s">
        <v>32</v>
      </c>
      <c r="M10931" s="120" t="s">
        <v>78</v>
      </c>
    </row>
    <row r="10932" spans="1:25" ht="27.6">
      <c r="A10932" s="116">
        <v>10932</v>
      </c>
      <c r="B10932" s="129">
        <v>44447</v>
      </c>
      <c r="D10932" s="120" t="s">
        <v>252</v>
      </c>
      <c r="E10932" s="120" t="s">
        <v>24452</v>
      </c>
      <c r="F10932" s="209" t="s">
        <v>24453</v>
      </c>
      <c r="G10932" s="119" t="s">
        <v>24454</v>
      </c>
      <c r="H10932" s="121" t="s">
        <v>140</v>
      </c>
      <c r="I10932" s="121" t="s">
        <v>196</v>
      </c>
      <c r="J10932" s="121" t="s">
        <v>196</v>
      </c>
      <c r="K10932" s="121" t="s">
        <v>584</v>
      </c>
      <c r="L10932" s="131" t="s">
        <v>32</v>
      </c>
      <c r="M10932" s="120" t="s">
        <v>78</v>
      </c>
    </row>
    <row r="10933" spans="1:25" ht="27.6">
      <c r="A10933" s="116">
        <v>10933</v>
      </c>
      <c r="B10933" s="129">
        <v>44447</v>
      </c>
      <c r="D10933" s="120" t="s">
        <v>252</v>
      </c>
      <c r="E10933" s="120" t="s">
        <v>24455</v>
      </c>
      <c r="F10933" s="209" t="s">
        <v>24456</v>
      </c>
      <c r="G10933" s="119" t="s">
        <v>24457</v>
      </c>
      <c r="H10933" s="121" t="s">
        <v>140</v>
      </c>
      <c r="I10933" s="121" t="s">
        <v>30</v>
      </c>
      <c r="J10933" s="121" t="s">
        <v>87</v>
      </c>
      <c r="K10933" s="121" t="s">
        <v>584</v>
      </c>
      <c r="L10933" s="131" t="s">
        <v>32</v>
      </c>
      <c r="M10933" s="120" t="s">
        <v>78</v>
      </c>
    </row>
    <row r="10934" spans="1:25" ht="27.6">
      <c r="A10934" s="116">
        <v>10934</v>
      </c>
      <c r="B10934" s="129">
        <v>44447</v>
      </c>
      <c r="D10934" s="120" t="s">
        <v>252</v>
      </c>
      <c r="E10934" s="120" t="s">
        <v>24458</v>
      </c>
      <c r="F10934" s="209" t="s">
        <v>24459</v>
      </c>
      <c r="G10934" s="119" t="s">
        <v>24460</v>
      </c>
      <c r="H10934" s="121" t="s">
        <v>1173</v>
      </c>
      <c r="I10934" s="119" t="s">
        <v>30</v>
      </c>
      <c r="J10934" s="121" t="s">
        <v>77</v>
      </c>
      <c r="K10934" s="121" t="s">
        <v>584</v>
      </c>
      <c r="L10934" s="131" t="s">
        <v>32</v>
      </c>
      <c r="M10934" s="120" t="s">
        <v>78</v>
      </c>
    </row>
    <row r="10935" spans="1:25">
      <c r="A10935" s="116">
        <v>10935</v>
      </c>
      <c r="B10935" s="129">
        <v>44447</v>
      </c>
      <c r="D10935" s="120" t="s">
        <v>252</v>
      </c>
      <c r="E10935" s="120" t="s">
        <v>24461</v>
      </c>
      <c r="F10935" s="209" t="s">
        <v>399</v>
      </c>
      <c r="G10935" s="119" t="s">
        <v>24462</v>
      </c>
      <c r="H10935" s="121" t="s">
        <v>160</v>
      </c>
      <c r="I10935" s="121" t="s">
        <v>42</v>
      </c>
      <c r="J10935" s="121" t="s">
        <v>91</v>
      </c>
      <c r="K10935" s="121" t="s">
        <v>584</v>
      </c>
      <c r="L10935" s="131" t="s">
        <v>32</v>
      </c>
      <c r="M10935" s="120" t="s">
        <v>78</v>
      </c>
    </row>
    <row r="10936" spans="1:25">
      <c r="A10936" s="116">
        <v>10936</v>
      </c>
      <c r="B10936" s="129">
        <v>44447</v>
      </c>
      <c r="D10936" s="120" t="s">
        <v>252</v>
      </c>
      <c r="E10936" s="120" t="s">
        <v>24463</v>
      </c>
      <c r="F10936" s="209" t="s">
        <v>1138</v>
      </c>
      <c r="G10936" s="119" t="s">
        <v>1138</v>
      </c>
      <c r="H10936" s="121" t="s">
        <v>177</v>
      </c>
      <c r="I10936" s="121" t="s">
        <v>196</v>
      </c>
      <c r="J10936" s="121" t="s">
        <v>196</v>
      </c>
      <c r="K10936" s="121" t="s">
        <v>584</v>
      </c>
      <c r="L10936" s="131" t="s">
        <v>32</v>
      </c>
      <c r="M10936" s="120" t="s">
        <v>78</v>
      </c>
    </row>
    <row r="10937" spans="1:25">
      <c r="A10937" s="116">
        <v>10937</v>
      </c>
      <c r="B10937" s="129">
        <v>44447</v>
      </c>
      <c r="D10937" s="120" t="s">
        <v>252</v>
      </c>
      <c r="E10937" s="120" t="s">
        <v>24464</v>
      </c>
      <c r="F10937" s="209" t="s">
        <v>24465</v>
      </c>
      <c r="G10937" s="119" t="s">
        <v>2610</v>
      </c>
      <c r="H10937" s="121" t="s">
        <v>140</v>
      </c>
      <c r="I10937" s="121" t="s">
        <v>196</v>
      </c>
      <c r="J10937" s="121" t="s">
        <v>196</v>
      </c>
      <c r="K10937" s="121" t="s">
        <v>40503</v>
      </c>
      <c r="L10937" s="131" t="s">
        <v>32</v>
      </c>
      <c r="M10937" s="120" t="s">
        <v>33</v>
      </c>
      <c r="N10937" s="131">
        <v>44448</v>
      </c>
      <c r="S10937" s="120" t="s">
        <v>34</v>
      </c>
      <c r="T10937" s="126">
        <v>44448</v>
      </c>
      <c r="Y10937" s="116" t="s">
        <v>24466</v>
      </c>
    </row>
    <row r="10938" spans="1:25">
      <c r="A10938" s="116">
        <v>10938</v>
      </c>
      <c r="B10938" s="129">
        <v>44447</v>
      </c>
      <c r="D10938" s="120" t="s">
        <v>252</v>
      </c>
      <c r="E10938" s="120" t="s">
        <v>24467</v>
      </c>
      <c r="F10938" s="209" t="s">
        <v>3555</v>
      </c>
      <c r="G10938" s="119" t="s">
        <v>6937</v>
      </c>
      <c r="H10938" s="121" t="s">
        <v>1173</v>
      </c>
      <c r="I10938" s="121" t="s">
        <v>30</v>
      </c>
      <c r="J10938" s="121" t="s">
        <v>77</v>
      </c>
      <c r="K10938" s="121" t="s">
        <v>584</v>
      </c>
      <c r="L10938" s="131" t="s">
        <v>32</v>
      </c>
      <c r="M10938" s="120" t="s">
        <v>78</v>
      </c>
    </row>
    <row r="10939" spans="1:25">
      <c r="A10939" s="116">
        <v>10939</v>
      </c>
      <c r="B10939" s="129">
        <v>44447</v>
      </c>
      <c r="D10939" s="120" t="s">
        <v>252</v>
      </c>
      <c r="E10939" s="120" t="s">
        <v>24468</v>
      </c>
      <c r="F10939" s="209" t="s">
        <v>11248</v>
      </c>
      <c r="G10939" s="119" t="s">
        <v>17921</v>
      </c>
      <c r="H10939" s="121" t="s">
        <v>53</v>
      </c>
      <c r="I10939" s="119" t="s">
        <v>30</v>
      </c>
      <c r="J10939" s="121" t="s">
        <v>7216</v>
      </c>
      <c r="K10939" s="121" t="s">
        <v>584</v>
      </c>
      <c r="L10939" s="131" t="s">
        <v>32</v>
      </c>
      <c r="M10939" s="120" t="s">
        <v>78</v>
      </c>
    </row>
    <row r="10940" spans="1:25">
      <c r="A10940" s="116">
        <v>10940</v>
      </c>
      <c r="B10940" s="129">
        <v>44447</v>
      </c>
      <c r="D10940" s="120" t="s">
        <v>252</v>
      </c>
      <c r="E10940" s="120" t="s">
        <v>24469</v>
      </c>
      <c r="F10940" s="209" t="s">
        <v>24470</v>
      </c>
      <c r="G10940" s="119" t="s">
        <v>4407</v>
      </c>
      <c r="H10940" s="121" t="s">
        <v>71</v>
      </c>
      <c r="I10940" s="119" t="s">
        <v>42</v>
      </c>
      <c r="J10940" s="121" t="s">
        <v>72</v>
      </c>
      <c r="K10940" s="121" t="s">
        <v>584</v>
      </c>
      <c r="L10940" s="131" t="s">
        <v>32</v>
      </c>
      <c r="M10940" s="120" t="s">
        <v>33</v>
      </c>
      <c r="N10940" s="131">
        <v>44454</v>
      </c>
      <c r="O10940" s="131">
        <v>44462</v>
      </c>
    </row>
    <row r="10941" spans="1:25" ht="27.6">
      <c r="A10941" s="116">
        <v>10941</v>
      </c>
      <c r="B10941" s="129">
        <v>44447</v>
      </c>
      <c r="D10941" s="120" t="s">
        <v>252</v>
      </c>
      <c r="E10941" s="120" t="s">
        <v>24471</v>
      </c>
      <c r="F10941" s="209" t="s">
        <v>24472</v>
      </c>
      <c r="G10941" s="119" t="s">
        <v>1537</v>
      </c>
      <c r="H10941" s="121" t="s">
        <v>71</v>
      </c>
      <c r="I10941" s="121" t="s">
        <v>196</v>
      </c>
      <c r="J10941" s="121" t="s">
        <v>196</v>
      </c>
      <c r="K10941" s="121" t="s">
        <v>584</v>
      </c>
      <c r="L10941" s="131" t="s">
        <v>32</v>
      </c>
      <c r="M10941" s="120" t="s">
        <v>78</v>
      </c>
    </row>
    <row r="10942" spans="1:25">
      <c r="A10942" s="116">
        <v>10942</v>
      </c>
      <c r="B10942" s="129">
        <v>44447</v>
      </c>
      <c r="D10942" s="120" t="s">
        <v>252</v>
      </c>
      <c r="E10942" s="120" t="s">
        <v>24473</v>
      </c>
      <c r="F10942" s="209" t="s">
        <v>24474</v>
      </c>
      <c r="G10942" s="119" t="s">
        <v>24475</v>
      </c>
      <c r="H10942" s="121" t="s">
        <v>53</v>
      </c>
      <c r="I10942" s="121" t="s">
        <v>42</v>
      </c>
      <c r="J10942" s="121" t="s">
        <v>1874</v>
      </c>
      <c r="K10942" s="121" t="s">
        <v>584</v>
      </c>
      <c r="L10942" s="131" t="s">
        <v>32</v>
      </c>
      <c r="M10942" s="120" t="s">
        <v>78</v>
      </c>
    </row>
    <row r="10943" spans="1:25">
      <c r="A10943" s="116">
        <v>10943</v>
      </c>
      <c r="B10943" s="129">
        <v>44447</v>
      </c>
      <c r="D10943" s="120" t="s">
        <v>252</v>
      </c>
      <c r="E10943" s="120" t="s">
        <v>24476</v>
      </c>
      <c r="F10943" s="209" t="s">
        <v>24477</v>
      </c>
      <c r="G10943" s="119" t="s">
        <v>1309</v>
      </c>
      <c r="H10943" s="121" t="s">
        <v>86</v>
      </c>
      <c r="I10943" s="121" t="s">
        <v>42</v>
      </c>
      <c r="J10943" s="121" t="s">
        <v>417</v>
      </c>
      <c r="K10943" s="121" t="s">
        <v>584</v>
      </c>
      <c r="L10943" s="131" t="s">
        <v>32</v>
      </c>
      <c r="M10943" s="120" t="s">
        <v>33</v>
      </c>
      <c r="N10943" s="131">
        <v>44462</v>
      </c>
      <c r="O10943" s="131">
        <v>44469</v>
      </c>
    </row>
    <row r="10944" spans="1:25">
      <c r="A10944" s="116">
        <v>10944</v>
      </c>
      <c r="B10944" s="129">
        <v>44447</v>
      </c>
      <c r="D10944" s="120" t="s">
        <v>252</v>
      </c>
      <c r="E10944" s="120" t="s">
        <v>24478</v>
      </c>
      <c r="F10944" s="209" t="s">
        <v>24479</v>
      </c>
      <c r="G10944" s="119" t="s">
        <v>1560</v>
      </c>
      <c r="H10944" s="121" t="s">
        <v>192</v>
      </c>
      <c r="I10944" s="121" t="s">
        <v>42</v>
      </c>
      <c r="J10944" s="121" t="s">
        <v>2165</v>
      </c>
      <c r="K10944" s="121" t="s">
        <v>584</v>
      </c>
      <c r="L10944" s="131" t="s">
        <v>32</v>
      </c>
      <c r="M10944" s="120" t="s">
        <v>33</v>
      </c>
      <c r="N10944" s="131">
        <v>44454</v>
      </c>
      <c r="O10944" s="131">
        <v>44462</v>
      </c>
    </row>
    <row r="10945" spans="1:14">
      <c r="A10945" s="116">
        <v>10945</v>
      </c>
      <c r="B10945" s="129">
        <v>44447</v>
      </c>
      <c r="D10945" s="120" t="s">
        <v>252</v>
      </c>
      <c r="E10945" s="120" t="s">
        <v>24480</v>
      </c>
      <c r="F10945" s="209" t="s">
        <v>24481</v>
      </c>
      <c r="G10945" s="119" t="s">
        <v>24482</v>
      </c>
      <c r="H10945" s="121" t="s">
        <v>344</v>
      </c>
      <c r="I10945" s="121" t="s">
        <v>42</v>
      </c>
      <c r="J10945" s="121" t="s">
        <v>417</v>
      </c>
      <c r="K10945" s="121" t="s">
        <v>584</v>
      </c>
      <c r="L10945" s="131" t="s">
        <v>32</v>
      </c>
      <c r="M10945" s="120" t="s">
        <v>78</v>
      </c>
    </row>
    <row r="10946" spans="1:14">
      <c r="A10946" s="116">
        <v>10946</v>
      </c>
      <c r="B10946" s="129">
        <v>44447</v>
      </c>
      <c r="D10946" s="120" t="s">
        <v>37</v>
      </c>
      <c r="E10946" s="120" t="s">
        <v>24483</v>
      </c>
      <c r="F10946" s="209" t="s">
        <v>480</v>
      </c>
      <c r="G10946" s="119" t="s">
        <v>24484</v>
      </c>
      <c r="H10946" s="121" t="s">
        <v>53</v>
      </c>
      <c r="I10946" s="119" t="s">
        <v>30</v>
      </c>
      <c r="J10946" s="121" t="s">
        <v>7276</v>
      </c>
      <c r="K10946" s="121" t="s">
        <v>584</v>
      </c>
      <c r="L10946" s="131" t="s">
        <v>32</v>
      </c>
      <c r="M10946" s="120" t="s">
        <v>78</v>
      </c>
    </row>
    <row r="10947" spans="1:14" ht="27.6">
      <c r="A10947" s="116">
        <v>10947</v>
      </c>
      <c r="B10947" s="129">
        <v>44447</v>
      </c>
      <c r="D10947" s="120" t="s">
        <v>37</v>
      </c>
      <c r="E10947" s="120" t="s">
        <v>24485</v>
      </c>
      <c r="F10947" s="209" t="s">
        <v>24486</v>
      </c>
      <c r="G10947" s="119" t="s">
        <v>24484</v>
      </c>
      <c r="H10947" s="121" t="s">
        <v>53</v>
      </c>
      <c r="I10947" s="121" t="s">
        <v>30</v>
      </c>
      <c r="J10947" s="121" t="s">
        <v>7276</v>
      </c>
      <c r="K10947" s="121" t="s">
        <v>65</v>
      </c>
      <c r="L10947" s="131" t="s">
        <v>32</v>
      </c>
      <c r="M10947" s="120" t="s">
        <v>33</v>
      </c>
      <c r="N10947" s="131">
        <v>44614</v>
      </c>
    </row>
    <row r="10948" spans="1:14">
      <c r="A10948" s="116">
        <v>10948</v>
      </c>
      <c r="B10948" s="129">
        <v>44447</v>
      </c>
      <c r="D10948" s="120" t="s">
        <v>37</v>
      </c>
      <c r="E10948" s="120" t="s">
        <v>24487</v>
      </c>
      <c r="F10948" s="209" t="s">
        <v>1259</v>
      </c>
      <c r="G10948" s="119" t="s">
        <v>24484</v>
      </c>
      <c r="H10948" s="121" t="s">
        <v>53</v>
      </c>
      <c r="I10948" s="119" t="s">
        <v>30</v>
      </c>
      <c r="J10948" s="121" t="s">
        <v>7276</v>
      </c>
      <c r="L10948" s="131" t="s">
        <v>32</v>
      </c>
    </row>
    <row r="10949" spans="1:14">
      <c r="A10949" s="116">
        <v>10949</v>
      </c>
      <c r="B10949" s="129">
        <v>44447</v>
      </c>
      <c r="D10949" s="120" t="s">
        <v>37</v>
      </c>
      <c r="E10949" s="120" t="s">
        <v>24488</v>
      </c>
      <c r="F10949" s="209" t="s">
        <v>1259</v>
      </c>
      <c r="G10949" s="119" t="s">
        <v>24484</v>
      </c>
      <c r="H10949" s="121" t="s">
        <v>53</v>
      </c>
      <c r="I10949" s="119" t="s">
        <v>30</v>
      </c>
      <c r="J10949" s="121" t="s">
        <v>7276</v>
      </c>
      <c r="K10949" s="121" t="s">
        <v>584</v>
      </c>
      <c r="L10949" s="131" t="s">
        <v>32</v>
      </c>
    </row>
    <row r="10950" spans="1:14">
      <c r="A10950" s="116">
        <v>10950</v>
      </c>
      <c r="B10950" s="129">
        <v>44447</v>
      </c>
      <c r="D10950" s="120" t="s">
        <v>37</v>
      </c>
      <c r="E10950" s="120" t="s">
        <v>24489</v>
      </c>
      <c r="F10950" s="209" t="s">
        <v>24490</v>
      </c>
      <c r="G10950" s="119" t="s">
        <v>4949</v>
      </c>
      <c r="H10950" s="121" t="s">
        <v>53</v>
      </c>
      <c r="I10950" s="121" t="s">
        <v>42</v>
      </c>
      <c r="J10950" s="121" t="s">
        <v>72</v>
      </c>
      <c r="K10950" s="121" t="s">
        <v>65</v>
      </c>
      <c r="L10950" s="131" t="s">
        <v>32</v>
      </c>
      <c r="M10950" s="120" t="s">
        <v>33</v>
      </c>
      <c r="N10950" s="131">
        <v>44614</v>
      </c>
    </row>
    <row r="10951" spans="1:14" ht="27.6">
      <c r="A10951" s="116">
        <v>10951</v>
      </c>
      <c r="B10951" s="129">
        <v>44447</v>
      </c>
      <c r="D10951" s="120" t="s">
        <v>37</v>
      </c>
      <c r="E10951" s="120" t="s">
        <v>24491</v>
      </c>
      <c r="F10951" s="209" t="s">
        <v>24492</v>
      </c>
      <c r="L10951" s="131" t="s">
        <v>32</v>
      </c>
    </row>
    <row r="10952" spans="1:14">
      <c r="A10952" s="116">
        <v>10952</v>
      </c>
      <c r="B10952" s="129">
        <v>44448</v>
      </c>
      <c r="D10952" s="120" t="s">
        <v>252</v>
      </c>
      <c r="E10952" s="120" t="s">
        <v>24493</v>
      </c>
      <c r="F10952" s="209" t="s">
        <v>80</v>
      </c>
      <c r="G10952" s="119" t="s">
        <v>6068</v>
      </c>
      <c r="H10952" s="121" t="s">
        <v>29</v>
      </c>
      <c r="I10952" s="121" t="s">
        <v>42</v>
      </c>
      <c r="J10952" s="121" t="s">
        <v>72</v>
      </c>
      <c r="K10952" s="121" t="s">
        <v>584</v>
      </c>
      <c r="L10952" s="131" t="s">
        <v>32</v>
      </c>
      <c r="M10952" s="120" t="s">
        <v>78</v>
      </c>
    </row>
    <row r="10953" spans="1:14" ht="27.6">
      <c r="A10953" s="116">
        <v>10953</v>
      </c>
      <c r="B10953" s="129">
        <v>44448</v>
      </c>
      <c r="D10953" s="120" t="s">
        <v>252</v>
      </c>
      <c r="E10953" s="120" t="s">
        <v>24494</v>
      </c>
      <c r="F10953" s="209" t="s">
        <v>24495</v>
      </c>
      <c r="G10953" s="119" t="s">
        <v>9967</v>
      </c>
      <c r="H10953" s="121" t="s">
        <v>140</v>
      </c>
      <c r="I10953" s="121" t="s">
        <v>30</v>
      </c>
      <c r="J10953" s="121" t="s">
        <v>7135</v>
      </c>
      <c r="K10953" s="121" t="s">
        <v>584</v>
      </c>
      <c r="L10953" s="131" t="s">
        <v>32</v>
      </c>
      <c r="M10953" s="120" t="s">
        <v>78</v>
      </c>
    </row>
    <row r="10954" spans="1:14">
      <c r="A10954" s="116">
        <v>10954</v>
      </c>
      <c r="B10954" s="129">
        <v>44448</v>
      </c>
      <c r="D10954" s="120" t="s">
        <v>252</v>
      </c>
      <c r="E10954" s="120" t="s">
        <v>24496</v>
      </c>
      <c r="F10954" s="209" t="s">
        <v>24497</v>
      </c>
      <c r="G10954" s="119" t="s">
        <v>14852</v>
      </c>
      <c r="H10954" s="121" t="s">
        <v>29</v>
      </c>
      <c r="I10954" s="119" t="s">
        <v>42</v>
      </c>
      <c r="J10954" s="121" t="s">
        <v>91</v>
      </c>
      <c r="K10954" s="121" t="s">
        <v>584</v>
      </c>
      <c r="L10954" s="131" t="s">
        <v>32</v>
      </c>
      <c r="M10954" s="120" t="s">
        <v>78</v>
      </c>
    </row>
    <row r="10955" spans="1:14" ht="27.6">
      <c r="A10955" s="116">
        <v>10955</v>
      </c>
      <c r="B10955" s="129">
        <v>44448</v>
      </c>
      <c r="D10955" s="120" t="s">
        <v>252</v>
      </c>
      <c r="E10955" s="120" t="s">
        <v>24498</v>
      </c>
      <c r="F10955" s="209" t="s">
        <v>24499</v>
      </c>
      <c r="G10955" s="119" t="s">
        <v>24500</v>
      </c>
      <c r="H10955" s="121" t="s">
        <v>86</v>
      </c>
      <c r="I10955" s="121" t="s">
        <v>42</v>
      </c>
      <c r="J10955" s="121" t="s">
        <v>2268</v>
      </c>
      <c r="K10955" s="121" t="s">
        <v>584</v>
      </c>
      <c r="L10955" s="131" t="s">
        <v>32</v>
      </c>
      <c r="M10955" s="120" t="s">
        <v>78</v>
      </c>
    </row>
    <row r="10956" spans="1:14">
      <c r="A10956" s="116">
        <v>10956</v>
      </c>
      <c r="B10956" s="129">
        <v>44448</v>
      </c>
      <c r="D10956" s="120" t="s">
        <v>252</v>
      </c>
      <c r="E10956" s="120" t="s">
        <v>24501</v>
      </c>
      <c r="F10956" s="209" t="s">
        <v>24502</v>
      </c>
      <c r="G10956" s="119" t="s">
        <v>19204</v>
      </c>
      <c r="H10956" s="121" t="s">
        <v>192</v>
      </c>
      <c r="I10956" s="121" t="s">
        <v>30</v>
      </c>
      <c r="J10956" s="121" t="s">
        <v>5018</v>
      </c>
      <c r="K10956" s="121" t="s">
        <v>584</v>
      </c>
      <c r="L10956" s="131" t="s">
        <v>32</v>
      </c>
      <c r="M10956" s="120" t="s">
        <v>78</v>
      </c>
    </row>
    <row r="10957" spans="1:14">
      <c r="A10957" s="116">
        <v>10957</v>
      </c>
      <c r="B10957" s="129">
        <v>44448</v>
      </c>
      <c r="D10957" s="120" t="s">
        <v>252</v>
      </c>
      <c r="E10957" s="120" t="s">
        <v>24503</v>
      </c>
      <c r="F10957" s="209" t="s">
        <v>24504</v>
      </c>
      <c r="G10957" s="119" t="s">
        <v>24505</v>
      </c>
      <c r="H10957" s="121" t="s">
        <v>29</v>
      </c>
      <c r="I10957" s="119" t="s">
        <v>30</v>
      </c>
      <c r="J10957" s="121" t="s">
        <v>9853</v>
      </c>
      <c r="K10957" s="121" t="s">
        <v>584</v>
      </c>
      <c r="L10957" s="131" t="s">
        <v>32</v>
      </c>
      <c r="M10957" s="120" t="s">
        <v>78</v>
      </c>
    </row>
    <row r="10958" spans="1:14">
      <c r="A10958" s="116">
        <v>10958</v>
      </c>
      <c r="B10958" s="129">
        <v>44448</v>
      </c>
      <c r="D10958" s="120" t="s">
        <v>252</v>
      </c>
      <c r="E10958" s="120" t="s">
        <v>24506</v>
      </c>
      <c r="F10958" s="209" t="s">
        <v>24507</v>
      </c>
      <c r="G10958" s="119" t="s">
        <v>24508</v>
      </c>
      <c r="H10958" s="121" t="s">
        <v>344</v>
      </c>
      <c r="I10958" s="121" t="s">
        <v>30</v>
      </c>
      <c r="J10958" s="121" t="s">
        <v>435</v>
      </c>
      <c r="K10958" s="121" t="s">
        <v>584</v>
      </c>
      <c r="L10958" s="131" t="s">
        <v>32</v>
      </c>
      <c r="M10958" s="120" t="s">
        <v>78</v>
      </c>
    </row>
    <row r="10959" spans="1:14">
      <c r="A10959" s="116">
        <v>10959</v>
      </c>
      <c r="B10959" s="129">
        <v>44448</v>
      </c>
      <c r="D10959" s="120" t="s">
        <v>252</v>
      </c>
      <c r="E10959" s="120" t="s">
        <v>24509</v>
      </c>
      <c r="F10959" s="209" t="s">
        <v>24510</v>
      </c>
      <c r="G10959" s="119" t="s">
        <v>24510</v>
      </c>
      <c r="H10959" s="121" t="s">
        <v>29</v>
      </c>
      <c r="I10959" s="119" t="s">
        <v>30</v>
      </c>
      <c r="J10959" s="121" t="s">
        <v>435</v>
      </c>
      <c r="K10959" s="121" t="s">
        <v>584</v>
      </c>
      <c r="L10959" s="131" t="s">
        <v>32</v>
      </c>
      <c r="M10959" s="120" t="s">
        <v>78</v>
      </c>
    </row>
    <row r="10960" spans="1:14">
      <c r="A10960" s="116">
        <v>10960</v>
      </c>
      <c r="B10960" s="129">
        <v>44448</v>
      </c>
      <c r="D10960" s="120" t="s">
        <v>252</v>
      </c>
      <c r="E10960" s="120" t="s">
        <v>24511</v>
      </c>
      <c r="F10960" s="209" t="s">
        <v>24512</v>
      </c>
      <c r="G10960" s="119" t="s">
        <v>24513</v>
      </c>
      <c r="H10960" s="121" t="s">
        <v>41</v>
      </c>
      <c r="I10960" s="121" t="s">
        <v>42</v>
      </c>
      <c r="J10960" s="121" t="s">
        <v>91</v>
      </c>
      <c r="K10960" s="121" t="s">
        <v>584</v>
      </c>
      <c r="L10960" s="131" t="s">
        <v>32</v>
      </c>
      <c r="M10960" s="120" t="s">
        <v>78</v>
      </c>
    </row>
    <row r="10961" spans="1:20">
      <c r="A10961" s="116">
        <v>10961</v>
      </c>
      <c r="B10961" s="129">
        <v>44448</v>
      </c>
      <c r="D10961" s="120" t="s">
        <v>252</v>
      </c>
      <c r="E10961" s="120" t="s">
        <v>24514</v>
      </c>
      <c r="F10961" s="209" t="s">
        <v>24515</v>
      </c>
      <c r="G10961" s="119" t="s">
        <v>857</v>
      </c>
      <c r="H10961" s="121" t="s">
        <v>29</v>
      </c>
      <c r="I10961" s="121" t="s">
        <v>196</v>
      </c>
      <c r="J10961" s="121" t="s">
        <v>196</v>
      </c>
      <c r="K10961" s="121" t="s">
        <v>584</v>
      </c>
      <c r="L10961" s="131" t="s">
        <v>32</v>
      </c>
      <c r="M10961" s="120" t="s">
        <v>33</v>
      </c>
      <c r="N10961" s="131">
        <v>44474</v>
      </c>
      <c r="O10961" s="131">
        <v>44508</v>
      </c>
    </row>
    <row r="10962" spans="1:20">
      <c r="A10962" s="116">
        <v>10962</v>
      </c>
      <c r="B10962" s="129">
        <v>44448</v>
      </c>
      <c r="D10962" s="120" t="s">
        <v>252</v>
      </c>
      <c r="E10962" s="120" t="s">
        <v>24516</v>
      </c>
      <c r="F10962" s="209" t="s">
        <v>24517</v>
      </c>
      <c r="G10962" s="119" t="s">
        <v>24518</v>
      </c>
      <c r="H10962" s="121" t="s">
        <v>140</v>
      </c>
      <c r="I10962" s="119" t="s">
        <v>196</v>
      </c>
      <c r="J10962" s="121" t="s">
        <v>196</v>
      </c>
      <c r="K10962" s="121" t="s">
        <v>584</v>
      </c>
      <c r="L10962" s="131" t="s">
        <v>32</v>
      </c>
      <c r="M10962" s="120" t="s">
        <v>78</v>
      </c>
    </row>
    <row r="10963" spans="1:20">
      <c r="A10963" s="116">
        <v>10963</v>
      </c>
      <c r="B10963" s="129">
        <v>44448</v>
      </c>
      <c r="D10963" s="120" t="s">
        <v>252</v>
      </c>
      <c r="E10963" s="120" t="s">
        <v>24519</v>
      </c>
      <c r="F10963" s="209" t="s">
        <v>24520</v>
      </c>
      <c r="G10963" s="119" t="s">
        <v>4508</v>
      </c>
      <c r="H10963" s="121" t="s">
        <v>53</v>
      </c>
      <c r="I10963" s="121" t="s">
        <v>42</v>
      </c>
      <c r="J10963" s="121" t="s">
        <v>319</v>
      </c>
      <c r="K10963" s="121" t="s">
        <v>584</v>
      </c>
      <c r="L10963" s="131" t="s">
        <v>32</v>
      </c>
      <c r="M10963" s="120" t="s">
        <v>78</v>
      </c>
    </row>
    <row r="10964" spans="1:20">
      <c r="A10964" s="116">
        <v>10964</v>
      </c>
      <c r="B10964" s="129">
        <v>44448</v>
      </c>
      <c r="D10964" s="120" t="s">
        <v>252</v>
      </c>
      <c r="E10964" s="120" t="s">
        <v>24521</v>
      </c>
      <c r="F10964" s="209" t="s">
        <v>24522</v>
      </c>
      <c r="G10964" s="119" t="s">
        <v>11239</v>
      </c>
      <c r="H10964" s="121" t="s">
        <v>53</v>
      </c>
      <c r="I10964" s="119" t="s">
        <v>30</v>
      </c>
      <c r="J10964" s="121" t="s">
        <v>9853</v>
      </c>
      <c r="K10964" s="121" t="s">
        <v>584</v>
      </c>
      <c r="L10964" s="131" t="s">
        <v>32</v>
      </c>
      <c r="M10964" s="120" t="s">
        <v>78</v>
      </c>
    </row>
    <row r="10965" spans="1:20">
      <c r="A10965" s="116">
        <v>10965</v>
      </c>
      <c r="B10965" s="129">
        <v>44448</v>
      </c>
      <c r="D10965" s="120" t="s">
        <v>252</v>
      </c>
      <c r="E10965" s="120" t="s">
        <v>24523</v>
      </c>
      <c r="F10965" s="209" t="s">
        <v>24524</v>
      </c>
      <c r="G10965" s="119" t="s">
        <v>24525</v>
      </c>
      <c r="H10965" s="121" t="s">
        <v>140</v>
      </c>
      <c r="I10965" s="121" t="s">
        <v>42</v>
      </c>
      <c r="J10965" s="121" t="s">
        <v>72</v>
      </c>
      <c r="K10965" s="121" t="s">
        <v>584</v>
      </c>
      <c r="L10965" s="131" t="s">
        <v>32</v>
      </c>
      <c r="M10965" s="120" t="s">
        <v>78</v>
      </c>
    </row>
    <row r="10966" spans="1:20">
      <c r="A10966" s="116">
        <v>10966</v>
      </c>
      <c r="B10966" s="129">
        <v>44448</v>
      </c>
      <c r="D10966" s="120" t="s">
        <v>252</v>
      </c>
      <c r="E10966" s="120" t="s">
        <v>24526</v>
      </c>
      <c r="F10966" s="209" t="s">
        <v>24527</v>
      </c>
      <c r="G10966" s="119" t="s">
        <v>11000</v>
      </c>
      <c r="H10966" s="121" t="s">
        <v>53</v>
      </c>
      <c r="I10966" s="119" t="s">
        <v>30</v>
      </c>
      <c r="J10966" s="121" t="s">
        <v>5018</v>
      </c>
      <c r="K10966" s="121" t="s">
        <v>584</v>
      </c>
      <c r="L10966" s="131" t="s">
        <v>32</v>
      </c>
      <c r="M10966" s="120" t="s">
        <v>78</v>
      </c>
    </row>
    <row r="10967" spans="1:20">
      <c r="A10967" s="116">
        <v>10967</v>
      </c>
      <c r="B10967" s="129">
        <v>44448</v>
      </c>
      <c r="D10967" s="120" t="s">
        <v>252</v>
      </c>
      <c r="E10967" s="120" t="s">
        <v>24528</v>
      </c>
      <c r="F10967" s="209" t="s">
        <v>24529</v>
      </c>
      <c r="G10967" s="119" t="s">
        <v>24530</v>
      </c>
      <c r="H10967" s="121" t="s">
        <v>53</v>
      </c>
      <c r="I10967" s="121" t="s">
        <v>30</v>
      </c>
      <c r="J10967" s="121" t="s">
        <v>87</v>
      </c>
      <c r="K10967" s="121" t="s">
        <v>584</v>
      </c>
      <c r="L10967" s="131" t="s">
        <v>32</v>
      </c>
      <c r="M10967" s="120" t="s">
        <v>33</v>
      </c>
      <c r="N10967" s="131">
        <v>44480</v>
      </c>
      <c r="S10967" s="120" t="s">
        <v>237</v>
      </c>
      <c r="T10967" s="126">
        <v>44481</v>
      </c>
    </row>
    <row r="10968" spans="1:20">
      <c r="A10968" s="116">
        <v>10968</v>
      </c>
      <c r="B10968" s="129">
        <v>44448</v>
      </c>
      <c r="D10968" s="120" t="s">
        <v>252</v>
      </c>
      <c r="E10968" s="120" t="s">
        <v>24531</v>
      </c>
      <c r="F10968" s="209" t="s">
        <v>24532</v>
      </c>
      <c r="G10968" s="119" t="s">
        <v>24533</v>
      </c>
      <c r="H10968" s="121" t="s">
        <v>140</v>
      </c>
      <c r="I10968" s="140" t="s">
        <v>42</v>
      </c>
      <c r="J10968" s="121" t="s">
        <v>478</v>
      </c>
      <c r="K10968" s="121" t="s">
        <v>584</v>
      </c>
      <c r="L10968" s="131" t="s">
        <v>32</v>
      </c>
      <c r="M10968" s="120" t="s">
        <v>78</v>
      </c>
    </row>
    <row r="10969" spans="1:20">
      <c r="A10969" s="116">
        <v>10969</v>
      </c>
      <c r="B10969" s="129">
        <v>44448</v>
      </c>
      <c r="D10969" s="120" t="s">
        <v>252</v>
      </c>
      <c r="E10969" s="120" t="s">
        <v>24534</v>
      </c>
      <c r="F10969" s="209" t="s">
        <v>24535</v>
      </c>
      <c r="G10969" s="119" t="s">
        <v>24536</v>
      </c>
      <c r="H10969" s="121" t="s">
        <v>160</v>
      </c>
      <c r="I10969" s="121" t="s">
        <v>30</v>
      </c>
      <c r="J10969" s="121" t="s">
        <v>77</v>
      </c>
      <c r="K10969" s="121" t="s">
        <v>584</v>
      </c>
      <c r="L10969" s="131" t="s">
        <v>32</v>
      </c>
      <c r="M10969" s="120" t="s">
        <v>78</v>
      </c>
    </row>
    <row r="10970" spans="1:20">
      <c r="A10970" s="116">
        <v>10970</v>
      </c>
      <c r="B10970" s="129">
        <v>44448</v>
      </c>
      <c r="D10970" s="120" t="s">
        <v>252</v>
      </c>
      <c r="E10970" s="120" t="s">
        <v>24537</v>
      </c>
      <c r="F10970" s="209" t="s">
        <v>24538</v>
      </c>
      <c r="G10970" s="119" t="s">
        <v>24539</v>
      </c>
      <c r="H10970" s="121" t="s">
        <v>53</v>
      </c>
      <c r="I10970" s="121" t="s">
        <v>42</v>
      </c>
      <c r="J10970" s="121" t="s">
        <v>91</v>
      </c>
      <c r="K10970" s="121" t="s">
        <v>584</v>
      </c>
      <c r="L10970" s="131" t="s">
        <v>32</v>
      </c>
      <c r="M10970" s="120" t="s">
        <v>78</v>
      </c>
    </row>
    <row r="10971" spans="1:20">
      <c r="A10971" s="116">
        <v>10971</v>
      </c>
      <c r="B10971" s="129">
        <v>44448</v>
      </c>
      <c r="D10971" s="120" t="s">
        <v>252</v>
      </c>
      <c r="E10971" s="120" t="s">
        <v>24540</v>
      </c>
      <c r="F10971" s="209" t="s">
        <v>24541</v>
      </c>
      <c r="G10971" s="119" t="s">
        <v>3563</v>
      </c>
      <c r="H10971" s="121" t="s">
        <v>86</v>
      </c>
      <c r="I10971" s="140" t="s">
        <v>42</v>
      </c>
      <c r="J10971" s="121" t="s">
        <v>478</v>
      </c>
      <c r="K10971" s="121" t="s">
        <v>584</v>
      </c>
      <c r="L10971" s="131" t="s">
        <v>32</v>
      </c>
      <c r="M10971" s="120" t="s">
        <v>78</v>
      </c>
    </row>
    <row r="10972" spans="1:20">
      <c r="A10972" s="116">
        <v>10972</v>
      </c>
      <c r="B10972" s="129">
        <v>44448</v>
      </c>
      <c r="D10972" s="120" t="s">
        <v>252</v>
      </c>
      <c r="E10972" s="120" t="s">
        <v>24542</v>
      </c>
      <c r="F10972" s="209" t="s">
        <v>24543</v>
      </c>
      <c r="G10972" s="119" t="s">
        <v>24544</v>
      </c>
      <c r="H10972" s="121" t="s">
        <v>101</v>
      </c>
      <c r="I10972" s="119" t="s">
        <v>30</v>
      </c>
      <c r="J10972" s="121" t="s">
        <v>7726</v>
      </c>
      <c r="K10972" s="121" t="s">
        <v>584</v>
      </c>
      <c r="L10972" s="131" t="s">
        <v>32</v>
      </c>
      <c r="M10972" s="120" t="s">
        <v>78</v>
      </c>
    </row>
    <row r="10973" spans="1:20">
      <c r="A10973" s="116">
        <v>10973</v>
      </c>
      <c r="B10973" s="129">
        <v>44448</v>
      </c>
      <c r="D10973" s="120" t="s">
        <v>252</v>
      </c>
      <c r="E10973" s="120" t="s">
        <v>24545</v>
      </c>
      <c r="F10973" s="209" t="s">
        <v>3655</v>
      </c>
      <c r="G10973" s="119" t="s">
        <v>24546</v>
      </c>
      <c r="H10973" s="121" t="s">
        <v>29</v>
      </c>
      <c r="I10973" s="119" t="s">
        <v>42</v>
      </c>
      <c r="J10973" s="121" t="s">
        <v>72</v>
      </c>
      <c r="K10973" s="121" t="s">
        <v>584</v>
      </c>
      <c r="L10973" s="131" t="s">
        <v>32</v>
      </c>
      <c r="M10973" s="120" t="s">
        <v>78</v>
      </c>
    </row>
    <row r="10974" spans="1:20" ht="27.6">
      <c r="A10974" s="116">
        <v>10974</v>
      </c>
      <c r="B10974" s="129">
        <v>44448</v>
      </c>
      <c r="D10974" s="120" t="s">
        <v>252</v>
      </c>
      <c r="E10974" s="120" t="s">
        <v>24547</v>
      </c>
      <c r="F10974" s="209" t="s">
        <v>24548</v>
      </c>
      <c r="G10974" s="119" t="s">
        <v>2394</v>
      </c>
      <c r="H10974" s="121" t="s">
        <v>29</v>
      </c>
      <c r="I10974" s="119" t="s">
        <v>30</v>
      </c>
      <c r="J10974" s="121" t="s">
        <v>7087</v>
      </c>
      <c r="K10974" s="121" t="s">
        <v>584</v>
      </c>
      <c r="L10974" s="131" t="s">
        <v>32</v>
      </c>
      <c r="M10974" s="120" t="s">
        <v>33</v>
      </c>
      <c r="N10974" s="131">
        <v>44497</v>
      </c>
      <c r="O10974" s="131">
        <v>44508</v>
      </c>
    </row>
    <row r="10975" spans="1:20">
      <c r="A10975" s="116">
        <v>10975</v>
      </c>
      <c r="B10975" s="129">
        <v>44448</v>
      </c>
      <c r="D10975" s="120" t="s">
        <v>252</v>
      </c>
      <c r="E10975" s="120" t="s">
        <v>24549</v>
      </c>
      <c r="F10975" s="209" t="s">
        <v>24550</v>
      </c>
      <c r="G10975" s="119" t="s">
        <v>1413</v>
      </c>
      <c r="H10975" s="121" t="s">
        <v>53</v>
      </c>
      <c r="I10975" s="119" t="s">
        <v>42</v>
      </c>
      <c r="J10975" s="121" t="s">
        <v>43</v>
      </c>
      <c r="K10975" s="121" t="s">
        <v>584</v>
      </c>
      <c r="L10975" s="131" t="s">
        <v>32</v>
      </c>
      <c r="M10975" s="120" t="s">
        <v>78</v>
      </c>
    </row>
    <row r="10976" spans="1:20">
      <c r="A10976" s="116">
        <v>10976</v>
      </c>
      <c r="B10976" s="129">
        <v>44448</v>
      </c>
      <c r="D10976" s="120" t="s">
        <v>252</v>
      </c>
      <c r="E10976" s="120" t="s">
        <v>24551</v>
      </c>
      <c r="F10976" s="209" t="s">
        <v>24552</v>
      </c>
      <c r="G10976" s="119" t="s">
        <v>24553</v>
      </c>
      <c r="H10976" s="121" t="s">
        <v>101</v>
      </c>
      <c r="I10976" s="121" t="s">
        <v>42</v>
      </c>
      <c r="J10976" s="121" t="s">
        <v>72</v>
      </c>
      <c r="K10976" s="121" t="s">
        <v>584</v>
      </c>
      <c r="L10976" s="131" t="s">
        <v>32</v>
      </c>
      <c r="M10976" s="120" t="s">
        <v>33</v>
      </c>
      <c r="N10976" s="131">
        <v>44454</v>
      </c>
      <c r="O10976" s="131">
        <v>44462</v>
      </c>
    </row>
    <row r="10977" spans="1:25">
      <c r="A10977" s="116">
        <v>10977</v>
      </c>
      <c r="B10977" s="129">
        <v>44448</v>
      </c>
      <c r="D10977" s="120" t="s">
        <v>252</v>
      </c>
      <c r="E10977" s="120" t="s">
        <v>24554</v>
      </c>
      <c r="F10977" s="209" t="s">
        <v>24555</v>
      </c>
      <c r="G10977" s="119" t="s">
        <v>13145</v>
      </c>
      <c r="H10977" s="121" t="s">
        <v>140</v>
      </c>
      <c r="I10977" s="121" t="s">
        <v>30</v>
      </c>
      <c r="J10977" s="121" t="s">
        <v>435</v>
      </c>
      <c r="K10977" s="121" t="s">
        <v>584</v>
      </c>
      <c r="L10977" s="131" t="s">
        <v>32</v>
      </c>
      <c r="M10977" s="120" t="s">
        <v>78</v>
      </c>
    </row>
    <row r="10978" spans="1:25">
      <c r="A10978" s="116">
        <v>10978</v>
      </c>
      <c r="B10978" s="129">
        <v>44448</v>
      </c>
      <c r="D10978" s="120" t="s">
        <v>252</v>
      </c>
      <c r="E10978" s="120" t="s">
        <v>24556</v>
      </c>
      <c r="F10978" s="209" t="s">
        <v>24557</v>
      </c>
      <c r="G10978" s="119" t="s">
        <v>22646</v>
      </c>
      <c r="H10978" s="121" t="s">
        <v>29</v>
      </c>
      <c r="I10978" s="121" t="s">
        <v>30</v>
      </c>
      <c r="J10978" s="121" t="s">
        <v>9853</v>
      </c>
      <c r="K10978" s="121" t="s">
        <v>584</v>
      </c>
      <c r="L10978" s="131" t="s">
        <v>32</v>
      </c>
      <c r="M10978" s="120" t="s">
        <v>78</v>
      </c>
    </row>
    <row r="10979" spans="1:25" ht="27.6">
      <c r="A10979" s="116">
        <v>10979</v>
      </c>
      <c r="B10979" s="129">
        <v>44448</v>
      </c>
      <c r="D10979" s="120" t="s">
        <v>252</v>
      </c>
      <c r="E10979" s="120" t="s">
        <v>24558</v>
      </c>
      <c r="F10979" s="209" t="s">
        <v>24559</v>
      </c>
      <c r="G10979" s="119" t="s">
        <v>7565</v>
      </c>
      <c r="H10979" s="121" t="s">
        <v>29</v>
      </c>
      <c r="I10979" s="121" t="s">
        <v>30</v>
      </c>
      <c r="J10979" s="121" t="s">
        <v>7142</v>
      </c>
      <c r="K10979" s="121" t="s">
        <v>584</v>
      </c>
      <c r="L10979" s="131" t="s">
        <v>32</v>
      </c>
      <c r="M10979" s="120" t="s">
        <v>78</v>
      </c>
    </row>
    <row r="10980" spans="1:25">
      <c r="A10980" s="116">
        <v>10980</v>
      </c>
      <c r="B10980" s="129">
        <v>44448</v>
      </c>
      <c r="D10980" s="120" t="s">
        <v>252</v>
      </c>
      <c r="E10980" s="120" t="s">
        <v>24560</v>
      </c>
      <c r="F10980" s="209" t="s">
        <v>8168</v>
      </c>
      <c r="G10980" s="119" t="s">
        <v>24561</v>
      </c>
      <c r="H10980" s="121" t="s">
        <v>53</v>
      </c>
      <c r="I10980" s="121" t="s">
        <v>30</v>
      </c>
      <c r="J10980" s="121" t="s">
        <v>31</v>
      </c>
      <c r="K10980" s="121" t="s">
        <v>584</v>
      </c>
      <c r="L10980" s="131" t="s">
        <v>32</v>
      </c>
      <c r="M10980" s="120" t="s">
        <v>78</v>
      </c>
    </row>
    <row r="10981" spans="1:25">
      <c r="A10981" s="116">
        <v>10981</v>
      </c>
      <c r="B10981" s="129">
        <v>44448</v>
      </c>
      <c r="D10981" s="120" t="s">
        <v>252</v>
      </c>
      <c r="E10981" s="120" t="s">
        <v>24562</v>
      </c>
      <c r="F10981" s="209" t="s">
        <v>399</v>
      </c>
      <c r="G10981" s="119" t="s">
        <v>24563</v>
      </c>
      <c r="H10981" s="121" t="s">
        <v>53</v>
      </c>
      <c r="I10981" s="121" t="s">
        <v>42</v>
      </c>
      <c r="J10981" s="121" t="s">
        <v>72</v>
      </c>
      <c r="K10981" s="121" t="s">
        <v>584</v>
      </c>
      <c r="L10981" s="131" t="s">
        <v>32</v>
      </c>
      <c r="M10981" s="120" t="s">
        <v>78</v>
      </c>
    </row>
    <row r="10982" spans="1:25" ht="27.6">
      <c r="A10982" s="116">
        <v>10982</v>
      </c>
      <c r="B10982" s="129">
        <v>44448</v>
      </c>
      <c r="D10982" s="120" t="s">
        <v>252</v>
      </c>
      <c r="E10982" s="120" t="s">
        <v>24564</v>
      </c>
      <c r="F10982" s="209" t="s">
        <v>24565</v>
      </c>
      <c r="G10982" s="119" t="s">
        <v>6297</v>
      </c>
      <c r="H10982" s="121" t="s">
        <v>53</v>
      </c>
      <c r="I10982" s="119" t="s">
        <v>196</v>
      </c>
      <c r="J10982" s="121" t="s">
        <v>196</v>
      </c>
      <c r="K10982" s="121" t="s">
        <v>584</v>
      </c>
      <c r="L10982" s="131" t="s">
        <v>32</v>
      </c>
      <c r="M10982" s="120" t="s">
        <v>78</v>
      </c>
    </row>
    <row r="10983" spans="1:25">
      <c r="A10983" s="116">
        <v>10983</v>
      </c>
      <c r="B10983" s="129">
        <v>44448</v>
      </c>
      <c r="D10983" s="120" t="s">
        <v>252</v>
      </c>
      <c r="E10983" s="120" t="s">
        <v>24566</v>
      </c>
      <c r="F10983" s="209" t="s">
        <v>24567</v>
      </c>
      <c r="G10983" s="119" t="s">
        <v>18328</v>
      </c>
      <c r="H10983" s="121" t="s">
        <v>29</v>
      </c>
      <c r="I10983" s="121" t="s">
        <v>30</v>
      </c>
      <c r="J10983" s="121" t="s">
        <v>435</v>
      </c>
      <c r="K10983" s="121" t="s">
        <v>584</v>
      </c>
      <c r="L10983" s="131" t="s">
        <v>32</v>
      </c>
      <c r="M10983" s="120" t="s">
        <v>78</v>
      </c>
    </row>
    <row r="10984" spans="1:25" ht="27.6">
      <c r="A10984" s="116">
        <v>10984</v>
      </c>
      <c r="B10984" s="129">
        <v>44448</v>
      </c>
      <c r="D10984" s="120" t="s">
        <v>25</v>
      </c>
      <c r="E10984" s="120" t="s">
        <v>24568</v>
      </c>
      <c r="F10984" s="209" t="s">
        <v>24569</v>
      </c>
      <c r="G10984" s="119" t="s">
        <v>24570</v>
      </c>
      <c r="H10984" s="121" t="s">
        <v>140</v>
      </c>
      <c r="I10984" s="121" t="s">
        <v>30</v>
      </c>
      <c r="J10984" s="121" t="s">
        <v>77</v>
      </c>
      <c r="K10984" s="121" t="s">
        <v>584</v>
      </c>
      <c r="L10984" s="131" t="s">
        <v>32</v>
      </c>
      <c r="M10984" s="120" t="s">
        <v>78</v>
      </c>
    </row>
    <row r="10985" spans="1:25">
      <c r="A10985" s="116">
        <v>10985</v>
      </c>
      <c r="B10985" s="129">
        <v>44448</v>
      </c>
      <c r="D10985" s="120" t="s">
        <v>25</v>
      </c>
      <c r="E10985" s="120" t="s">
        <v>24571</v>
      </c>
      <c r="F10985" s="209" t="s">
        <v>24572</v>
      </c>
      <c r="G10985" s="119" t="s">
        <v>24573</v>
      </c>
      <c r="H10985" s="121" t="s">
        <v>177</v>
      </c>
      <c r="I10985" s="121" t="s">
        <v>30</v>
      </c>
      <c r="J10985" s="121" t="s">
        <v>87</v>
      </c>
      <c r="K10985" s="121" t="s">
        <v>584</v>
      </c>
      <c r="L10985" s="131" t="s">
        <v>32</v>
      </c>
      <c r="M10985" s="120" t="s">
        <v>78</v>
      </c>
    </row>
    <row r="10986" spans="1:25">
      <c r="A10986" s="116">
        <v>10986</v>
      </c>
      <c r="B10986" s="129">
        <v>44448</v>
      </c>
      <c r="D10986" s="120" t="s">
        <v>25</v>
      </c>
      <c r="E10986" s="120" t="s">
        <v>24574</v>
      </c>
      <c r="F10986" s="209" t="s">
        <v>24575</v>
      </c>
      <c r="G10986" s="119" t="s">
        <v>24576</v>
      </c>
      <c r="H10986" s="121" t="s">
        <v>41</v>
      </c>
      <c r="I10986" s="119" t="s">
        <v>30</v>
      </c>
      <c r="J10986" s="121" t="s">
        <v>435</v>
      </c>
      <c r="K10986" s="121" t="s">
        <v>65</v>
      </c>
      <c r="L10986" s="131" t="s">
        <v>32</v>
      </c>
      <c r="M10986" s="120" t="s">
        <v>78</v>
      </c>
      <c r="Y10986" s="116" t="s">
        <v>13976</v>
      </c>
    </row>
    <row r="10987" spans="1:25" ht="27.6">
      <c r="A10987" s="116">
        <v>10987</v>
      </c>
      <c r="B10987" s="129">
        <v>44448</v>
      </c>
      <c r="D10987" s="120" t="s">
        <v>25</v>
      </c>
      <c r="E10987" s="120" t="s">
        <v>24577</v>
      </c>
      <c r="F10987" s="209" t="s">
        <v>24578</v>
      </c>
      <c r="G10987" s="119" t="s">
        <v>24579</v>
      </c>
      <c r="H10987" s="121" t="s">
        <v>41</v>
      </c>
      <c r="I10987" s="119" t="s">
        <v>30</v>
      </c>
      <c r="J10987" s="121" t="s">
        <v>7142</v>
      </c>
      <c r="K10987" s="121" t="s">
        <v>65</v>
      </c>
      <c r="L10987" s="131" t="s">
        <v>32</v>
      </c>
      <c r="M10987" s="120" t="s">
        <v>78</v>
      </c>
      <c r="Y10987" s="116" t="s">
        <v>13976</v>
      </c>
    </row>
    <row r="10988" spans="1:25" ht="27.6">
      <c r="A10988" s="116">
        <v>10988</v>
      </c>
      <c r="B10988" s="129">
        <v>44448</v>
      </c>
      <c r="D10988" s="120" t="s">
        <v>25</v>
      </c>
      <c r="E10988" s="120" t="s">
        <v>24580</v>
      </c>
      <c r="F10988" s="209" t="s">
        <v>24581</v>
      </c>
      <c r="G10988" s="119" t="s">
        <v>24582</v>
      </c>
      <c r="H10988" s="121" t="s">
        <v>76</v>
      </c>
      <c r="I10988" s="121" t="s">
        <v>30</v>
      </c>
      <c r="J10988" s="121" t="s">
        <v>7271</v>
      </c>
      <c r="K10988" s="121" t="s">
        <v>65</v>
      </c>
      <c r="L10988" s="131" t="s">
        <v>32</v>
      </c>
      <c r="M10988" s="120" t="s">
        <v>33</v>
      </c>
      <c r="N10988" s="131">
        <v>44460</v>
      </c>
      <c r="O10988" s="131">
        <v>44497</v>
      </c>
      <c r="Y10988" s="116" t="s">
        <v>13976</v>
      </c>
    </row>
    <row r="10989" spans="1:25">
      <c r="A10989" s="116">
        <v>10989</v>
      </c>
      <c r="B10989" s="129">
        <v>44448</v>
      </c>
      <c r="D10989" s="120" t="s">
        <v>25</v>
      </c>
      <c r="E10989" s="120" t="s">
        <v>24583</v>
      </c>
      <c r="F10989" s="209" t="s">
        <v>24584</v>
      </c>
      <c r="G10989" s="119" t="s">
        <v>24585</v>
      </c>
      <c r="H10989" s="121" t="s">
        <v>53</v>
      </c>
      <c r="I10989" s="119" t="s">
        <v>42</v>
      </c>
      <c r="J10989" s="121" t="s">
        <v>54</v>
      </c>
      <c r="K10989" s="121" t="s">
        <v>65</v>
      </c>
      <c r="L10989" s="131" t="s">
        <v>32</v>
      </c>
      <c r="M10989" s="120" t="s">
        <v>78</v>
      </c>
      <c r="Y10989" s="116" t="s">
        <v>13976</v>
      </c>
    </row>
    <row r="10990" spans="1:25" ht="27.6">
      <c r="A10990" s="116">
        <v>10990</v>
      </c>
      <c r="B10990" s="129">
        <v>44448</v>
      </c>
      <c r="D10990" s="120" t="s">
        <v>25</v>
      </c>
      <c r="E10990" s="120" t="s">
        <v>24586</v>
      </c>
      <c r="F10990" s="209" t="s">
        <v>24587</v>
      </c>
      <c r="G10990" s="119" t="s">
        <v>1447</v>
      </c>
      <c r="H10990" s="121" t="s">
        <v>41</v>
      </c>
      <c r="I10990" s="119" t="s">
        <v>42</v>
      </c>
      <c r="J10990" s="121" t="s">
        <v>72</v>
      </c>
      <c r="K10990" s="121" t="s">
        <v>65</v>
      </c>
      <c r="L10990" s="131" t="s">
        <v>32</v>
      </c>
      <c r="M10990" s="120" t="s">
        <v>33</v>
      </c>
      <c r="O10990" s="131">
        <v>44497</v>
      </c>
    </row>
    <row r="10991" spans="1:25">
      <c r="A10991" s="116">
        <v>10991</v>
      </c>
      <c r="B10991" s="129">
        <v>44448</v>
      </c>
      <c r="D10991" s="120" t="s">
        <v>25</v>
      </c>
      <c r="E10991" s="120" t="s">
        <v>24588</v>
      </c>
      <c r="F10991" s="209" t="s">
        <v>235</v>
      </c>
      <c r="G10991" s="119" t="s">
        <v>24589</v>
      </c>
      <c r="H10991" s="121" t="s">
        <v>76</v>
      </c>
      <c r="I10991" s="119" t="s">
        <v>30</v>
      </c>
      <c r="J10991" s="121" t="s">
        <v>77</v>
      </c>
      <c r="K10991" s="121" t="s">
        <v>65</v>
      </c>
      <c r="L10991" s="131" t="s">
        <v>32</v>
      </c>
      <c r="M10991" s="120" t="s">
        <v>33</v>
      </c>
      <c r="N10991" s="131">
        <v>44529</v>
      </c>
      <c r="O10991" s="131">
        <v>44529</v>
      </c>
      <c r="Y10991" s="116" t="s">
        <v>13976</v>
      </c>
    </row>
    <row r="10992" spans="1:25">
      <c r="A10992" s="116">
        <v>10992</v>
      </c>
      <c r="B10992" s="129">
        <v>44448</v>
      </c>
      <c r="D10992" s="120" t="s">
        <v>25</v>
      </c>
      <c r="E10992" s="120" t="s">
        <v>24590</v>
      </c>
      <c r="F10992" s="209" t="s">
        <v>24591</v>
      </c>
      <c r="G10992" s="119" t="s">
        <v>7932</v>
      </c>
      <c r="H10992" s="121" t="s">
        <v>177</v>
      </c>
      <c r="I10992" s="121" t="s">
        <v>30</v>
      </c>
      <c r="J10992" s="121" t="s">
        <v>77</v>
      </c>
      <c r="K10992" s="121" t="s">
        <v>65</v>
      </c>
      <c r="L10992" s="131" t="s">
        <v>32</v>
      </c>
      <c r="M10992" s="120" t="s">
        <v>78</v>
      </c>
      <c r="Y10992" s="116" t="s">
        <v>13976</v>
      </c>
    </row>
    <row r="10993" spans="1:25">
      <c r="A10993" s="116">
        <v>10993</v>
      </c>
      <c r="B10993" s="129">
        <v>44448</v>
      </c>
      <c r="D10993" s="120" t="s">
        <v>25</v>
      </c>
      <c r="E10993" s="120" t="s">
        <v>24592</v>
      </c>
      <c r="F10993" s="209" t="s">
        <v>235</v>
      </c>
      <c r="G10993" s="119" t="s">
        <v>24593</v>
      </c>
      <c r="H10993" s="121" t="s">
        <v>41</v>
      </c>
      <c r="I10993" s="121" t="s">
        <v>42</v>
      </c>
      <c r="J10993" s="121" t="s">
        <v>72</v>
      </c>
      <c r="K10993" s="121" t="s">
        <v>65</v>
      </c>
      <c r="L10993" s="131" t="s">
        <v>32</v>
      </c>
      <c r="M10993" s="120" t="s">
        <v>33</v>
      </c>
      <c r="N10993" s="131">
        <v>44454</v>
      </c>
      <c r="O10993" s="131">
        <v>44454</v>
      </c>
      <c r="S10993" s="120" t="s">
        <v>34</v>
      </c>
      <c r="Y10993" s="116" t="s">
        <v>13976</v>
      </c>
    </row>
    <row r="10994" spans="1:25">
      <c r="A10994" s="116">
        <v>10994</v>
      </c>
      <c r="B10994" s="129">
        <v>44448</v>
      </c>
      <c r="D10994" s="120" t="s">
        <v>25</v>
      </c>
      <c r="E10994" s="120" t="s">
        <v>24594</v>
      </c>
      <c r="F10994" s="209" t="s">
        <v>24591</v>
      </c>
      <c r="G10994" s="119" t="s">
        <v>7932</v>
      </c>
      <c r="H10994" s="121" t="s">
        <v>177</v>
      </c>
      <c r="I10994" s="121" t="s">
        <v>30</v>
      </c>
      <c r="J10994" s="121" t="s">
        <v>87</v>
      </c>
      <c r="K10994" s="121" t="s">
        <v>584</v>
      </c>
      <c r="L10994" s="131" t="s">
        <v>32</v>
      </c>
      <c r="M10994" s="120" t="s">
        <v>78</v>
      </c>
    </row>
    <row r="10995" spans="1:25">
      <c r="A10995" s="116">
        <v>10995</v>
      </c>
      <c r="B10995" s="129">
        <v>44448</v>
      </c>
      <c r="D10995" s="120" t="s">
        <v>25</v>
      </c>
      <c r="E10995" s="120" t="s">
        <v>24595</v>
      </c>
      <c r="F10995" s="209" t="s">
        <v>24596</v>
      </c>
      <c r="G10995" s="119" t="s">
        <v>24597</v>
      </c>
      <c r="H10995" s="121" t="s">
        <v>1173</v>
      </c>
      <c r="I10995" s="119" t="s">
        <v>30</v>
      </c>
      <c r="J10995" s="121" t="s">
        <v>87</v>
      </c>
      <c r="K10995" s="121" t="s">
        <v>584</v>
      </c>
      <c r="L10995" s="131" t="s">
        <v>32</v>
      </c>
      <c r="M10995" s="120" t="s">
        <v>78</v>
      </c>
    </row>
    <row r="10996" spans="1:25">
      <c r="A10996" s="116">
        <v>10996</v>
      </c>
      <c r="B10996" s="129">
        <v>44448</v>
      </c>
      <c r="D10996" s="120" t="s">
        <v>25</v>
      </c>
      <c r="E10996" s="120" t="s">
        <v>24598</v>
      </c>
      <c r="F10996" s="209" t="s">
        <v>24599</v>
      </c>
      <c r="G10996" s="119" t="s">
        <v>24600</v>
      </c>
      <c r="H10996" s="121" t="s">
        <v>41</v>
      </c>
      <c r="I10996" s="121" t="s">
        <v>30</v>
      </c>
      <c r="J10996" s="121" t="s">
        <v>31</v>
      </c>
      <c r="K10996" s="121" t="s">
        <v>65</v>
      </c>
      <c r="L10996" s="131" t="s">
        <v>32</v>
      </c>
      <c r="M10996" s="120" t="s">
        <v>33</v>
      </c>
      <c r="N10996" s="131">
        <v>44455</v>
      </c>
      <c r="O10996" s="131">
        <v>44497</v>
      </c>
      <c r="Y10996" s="116" t="s">
        <v>13976</v>
      </c>
    </row>
    <row r="10997" spans="1:25">
      <c r="A10997" s="116">
        <v>10997</v>
      </c>
      <c r="B10997" s="129">
        <v>44449</v>
      </c>
      <c r="D10997" s="120" t="s">
        <v>25</v>
      </c>
      <c r="E10997" s="120" t="s">
        <v>24601</v>
      </c>
      <c r="F10997" s="209" t="s">
        <v>24602</v>
      </c>
      <c r="G10997" s="119" t="s">
        <v>1962</v>
      </c>
      <c r="H10997" s="121" t="s">
        <v>344</v>
      </c>
      <c r="I10997" s="140" t="s">
        <v>42</v>
      </c>
      <c r="J10997" s="121" t="s">
        <v>478</v>
      </c>
      <c r="K10997" s="121" t="s">
        <v>65</v>
      </c>
      <c r="L10997" s="131" t="s">
        <v>32</v>
      </c>
      <c r="M10997" s="120" t="s">
        <v>33</v>
      </c>
      <c r="N10997" s="131">
        <v>44449</v>
      </c>
      <c r="O10997" s="131">
        <v>44459</v>
      </c>
      <c r="S10997" s="120" t="s">
        <v>237</v>
      </c>
      <c r="Y10997" s="116" t="s">
        <v>24603</v>
      </c>
    </row>
    <row r="10998" spans="1:25">
      <c r="A10998" s="116">
        <v>10998</v>
      </c>
      <c r="B10998" s="129">
        <v>44449</v>
      </c>
      <c r="D10998" s="120" t="s">
        <v>25</v>
      </c>
      <c r="E10998" s="120" t="s">
        <v>24604</v>
      </c>
      <c r="F10998" s="209" t="s">
        <v>6645</v>
      </c>
      <c r="G10998" s="119" t="s">
        <v>24605</v>
      </c>
      <c r="H10998" s="121" t="s">
        <v>76</v>
      </c>
      <c r="I10998" s="121" t="s">
        <v>30</v>
      </c>
      <c r="J10998" s="121" t="s">
        <v>87</v>
      </c>
      <c r="K10998" s="121" t="s">
        <v>65</v>
      </c>
      <c r="L10998" s="131" t="s">
        <v>32</v>
      </c>
      <c r="M10998" s="120" t="s">
        <v>33</v>
      </c>
      <c r="N10998" s="131">
        <v>44469</v>
      </c>
      <c r="Y10998" s="116" t="s">
        <v>23656</v>
      </c>
    </row>
    <row r="10999" spans="1:25">
      <c r="A10999" s="116">
        <v>10999</v>
      </c>
      <c r="B10999" s="129">
        <v>44449</v>
      </c>
      <c r="D10999" s="120" t="s">
        <v>25</v>
      </c>
      <c r="E10999" s="120" t="s">
        <v>24606</v>
      </c>
      <c r="F10999" s="209" t="s">
        <v>24607</v>
      </c>
      <c r="G10999" s="119" t="s">
        <v>24608</v>
      </c>
      <c r="H10999" s="121" t="s">
        <v>53</v>
      </c>
      <c r="I10999" s="121" t="s">
        <v>42</v>
      </c>
      <c r="J10999" s="121" t="s">
        <v>22781</v>
      </c>
      <c r="K10999" s="121" t="s">
        <v>65</v>
      </c>
      <c r="L10999" s="131" t="s">
        <v>32</v>
      </c>
      <c r="M10999" s="120" t="s">
        <v>33</v>
      </c>
      <c r="N10999" s="131">
        <v>44449</v>
      </c>
      <c r="O10999" s="131">
        <v>44497</v>
      </c>
      <c r="Y10999" s="116" t="s">
        <v>24609</v>
      </c>
    </row>
    <row r="11000" spans="1:25" ht="27.6">
      <c r="A11000" s="116">
        <v>11000</v>
      </c>
      <c r="B11000" s="129">
        <v>44449</v>
      </c>
      <c r="D11000" s="120" t="s">
        <v>25</v>
      </c>
      <c r="E11000" s="120" t="s">
        <v>24610</v>
      </c>
      <c r="F11000" s="209" t="s">
        <v>24611</v>
      </c>
      <c r="G11000" s="119" t="s">
        <v>13358</v>
      </c>
      <c r="H11000" s="121" t="s">
        <v>140</v>
      </c>
      <c r="I11000" s="121" t="s">
        <v>63</v>
      </c>
      <c r="J11000" s="121" t="s">
        <v>328</v>
      </c>
      <c r="K11000" s="121" t="s">
        <v>65</v>
      </c>
      <c r="L11000" s="131" t="s">
        <v>32</v>
      </c>
      <c r="M11000" s="120" t="s">
        <v>33</v>
      </c>
      <c r="N11000" s="131">
        <v>44449</v>
      </c>
      <c r="O11000" s="131">
        <v>44497</v>
      </c>
    </row>
    <row r="11001" spans="1:25" ht="27.6">
      <c r="A11001" s="116">
        <v>11001</v>
      </c>
      <c r="B11001" s="129">
        <v>44452</v>
      </c>
      <c r="D11001" s="120" t="s">
        <v>252</v>
      </c>
      <c r="E11001" s="120" t="s">
        <v>24612</v>
      </c>
      <c r="F11001" s="209" t="s">
        <v>24613</v>
      </c>
      <c r="G11001" s="119" t="s">
        <v>24614</v>
      </c>
      <c r="H11001" s="121" t="s">
        <v>53</v>
      </c>
      <c r="I11001" s="121" t="s">
        <v>30</v>
      </c>
      <c r="J11001" s="121" t="s">
        <v>5018</v>
      </c>
      <c r="K11001" s="121" t="s">
        <v>65</v>
      </c>
      <c r="L11001" s="131" t="s">
        <v>32</v>
      </c>
      <c r="M11001" s="120" t="s">
        <v>78</v>
      </c>
    </row>
    <row r="11002" spans="1:25">
      <c r="A11002" s="116">
        <v>11002</v>
      </c>
      <c r="B11002" s="129">
        <v>44452</v>
      </c>
      <c r="D11002" s="120" t="s">
        <v>252</v>
      </c>
      <c r="E11002" s="120" t="s">
        <v>24615</v>
      </c>
      <c r="F11002" s="209" t="s">
        <v>579</v>
      </c>
      <c r="G11002" s="119" t="s">
        <v>3751</v>
      </c>
      <c r="H11002" s="121" t="s">
        <v>97</v>
      </c>
      <c r="I11002" s="121" t="s">
        <v>30</v>
      </c>
      <c r="J11002" s="121" t="s">
        <v>87</v>
      </c>
      <c r="K11002" s="121" t="s">
        <v>65</v>
      </c>
      <c r="L11002" s="131" t="s">
        <v>32</v>
      </c>
      <c r="M11002" s="120" t="s">
        <v>78</v>
      </c>
    </row>
    <row r="11003" spans="1:25">
      <c r="A11003" s="116">
        <v>11003</v>
      </c>
      <c r="B11003" s="129">
        <v>44452</v>
      </c>
      <c r="D11003" s="120" t="s">
        <v>252</v>
      </c>
      <c r="E11003" s="120" t="s">
        <v>24616</v>
      </c>
      <c r="F11003" s="209" t="s">
        <v>19889</v>
      </c>
      <c r="G11003" s="119" t="s">
        <v>24617</v>
      </c>
      <c r="H11003" s="121" t="s">
        <v>140</v>
      </c>
      <c r="I11003" s="121" t="s">
        <v>30</v>
      </c>
      <c r="J11003" s="121" t="s">
        <v>77</v>
      </c>
      <c r="K11003" s="121" t="s">
        <v>65</v>
      </c>
      <c r="L11003" s="131" t="s">
        <v>32</v>
      </c>
      <c r="M11003" s="120" t="s">
        <v>33</v>
      </c>
      <c r="N11003" s="131">
        <v>44462</v>
      </c>
      <c r="O11003" s="131">
        <v>44585</v>
      </c>
    </row>
    <row r="11004" spans="1:25">
      <c r="A11004" s="116">
        <v>11004</v>
      </c>
      <c r="B11004" s="129">
        <v>44452</v>
      </c>
      <c r="D11004" s="120" t="s">
        <v>252</v>
      </c>
      <c r="E11004" s="120" t="s">
        <v>24618</v>
      </c>
      <c r="F11004" s="209" t="s">
        <v>24619</v>
      </c>
      <c r="G11004" s="119" t="s">
        <v>22009</v>
      </c>
      <c r="H11004" s="121" t="s">
        <v>1173</v>
      </c>
      <c r="I11004" s="121" t="s">
        <v>30</v>
      </c>
      <c r="J11004" s="121" t="s">
        <v>77</v>
      </c>
      <c r="K11004" s="121" t="s">
        <v>65</v>
      </c>
      <c r="L11004" s="131" t="s">
        <v>32</v>
      </c>
      <c r="M11004" s="120" t="s">
        <v>78</v>
      </c>
    </row>
    <row r="11005" spans="1:25" ht="27.6">
      <c r="A11005" s="116">
        <v>11005</v>
      </c>
      <c r="B11005" s="129">
        <v>44452</v>
      </c>
      <c r="D11005" s="120" t="s">
        <v>252</v>
      </c>
      <c r="E11005" s="120" t="s">
        <v>24620</v>
      </c>
      <c r="F11005" s="209" t="s">
        <v>24621</v>
      </c>
      <c r="G11005" s="119" t="s">
        <v>14316</v>
      </c>
      <c r="H11005" s="121" t="s">
        <v>53</v>
      </c>
      <c r="I11005" s="121" t="s">
        <v>30</v>
      </c>
      <c r="J11005" s="121" t="s">
        <v>7216</v>
      </c>
      <c r="K11005" s="121" t="s">
        <v>65</v>
      </c>
      <c r="L11005" s="131" t="s">
        <v>32</v>
      </c>
      <c r="M11005" s="120" t="s">
        <v>78</v>
      </c>
    </row>
    <row r="11006" spans="1:25" ht="27.6">
      <c r="A11006" s="116">
        <v>11006</v>
      </c>
      <c r="B11006" s="129">
        <v>44452</v>
      </c>
      <c r="D11006" s="120" t="s">
        <v>252</v>
      </c>
      <c r="E11006" s="120" t="s">
        <v>24622</v>
      </c>
      <c r="F11006" s="209" t="s">
        <v>24623</v>
      </c>
      <c r="G11006" s="119" t="s">
        <v>7295</v>
      </c>
      <c r="H11006" s="121" t="s">
        <v>53</v>
      </c>
      <c r="I11006" s="121" t="s">
        <v>30</v>
      </c>
      <c r="J11006" s="121" t="s">
        <v>5018</v>
      </c>
      <c r="K11006" s="121" t="s">
        <v>65</v>
      </c>
      <c r="L11006" s="131" t="s">
        <v>32</v>
      </c>
      <c r="M11006" s="120" t="s">
        <v>78</v>
      </c>
    </row>
    <row r="11007" spans="1:25" ht="27.6">
      <c r="A11007" s="116">
        <v>11007</v>
      </c>
      <c r="B11007" s="129">
        <v>44452</v>
      </c>
      <c r="D11007" s="120" t="s">
        <v>252</v>
      </c>
      <c r="E11007" s="120" t="s">
        <v>24624</v>
      </c>
      <c r="F11007" s="209" t="s">
        <v>24625</v>
      </c>
      <c r="G11007" s="119" t="s">
        <v>23850</v>
      </c>
      <c r="H11007" s="121" t="s">
        <v>53</v>
      </c>
      <c r="I11007" s="121" t="s">
        <v>30</v>
      </c>
      <c r="J11007" s="121" t="s">
        <v>77</v>
      </c>
      <c r="K11007" s="121" t="s">
        <v>65</v>
      </c>
      <c r="L11007" s="131" t="s">
        <v>32</v>
      </c>
      <c r="M11007" s="120" t="s">
        <v>78</v>
      </c>
    </row>
    <row r="11008" spans="1:25">
      <c r="A11008" s="116">
        <v>11008</v>
      </c>
      <c r="B11008" s="129">
        <v>44452</v>
      </c>
      <c r="D11008" s="120" t="s">
        <v>252</v>
      </c>
      <c r="E11008" s="120" t="s">
        <v>24626</v>
      </c>
      <c r="F11008" s="209" t="s">
        <v>9223</v>
      </c>
      <c r="G11008" s="119" t="s">
        <v>3086</v>
      </c>
      <c r="H11008" s="121" t="s">
        <v>86</v>
      </c>
      <c r="I11008" s="119" t="s">
        <v>30</v>
      </c>
      <c r="J11008" s="121" t="s">
        <v>6396</v>
      </c>
      <c r="K11008" s="121" t="s">
        <v>65</v>
      </c>
      <c r="L11008" s="131" t="s">
        <v>32</v>
      </c>
      <c r="M11008" s="120" t="s">
        <v>78</v>
      </c>
    </row>
    <row r="11009" spans="1:25" ht="27.6">
      <c r="A11009" s="116">
        <v>11009</v>
      </c>
      <c r="B11009" s="129">
        <v>44452</v>
      </c>
      <c r="D11009" s="120" t="s">
        <v>252</v>
      </c>
      <c r="E11009" s="120" t="s">
        <v>24627</v>
      </c>
      <c r="F11009" s="209" t="s">
        <v>24628</v>
      </c>
      <c r="G11009" s="119" t="s">
        <v>24629</v>
      </c>
      <c r="H11009" s="121" t="s">
        <v>140</v>
      </c>
      <c r="I11009" s="121" t="s">
        <v>30</v>
      </c>
      <c r="J11009" s="121" t="s">
        <v>435</v>
      </c>
      <c r="K11009" s="121" t="s">
        <v>584</v>
      </c>
      <c r="L11009" s="131" t="s">
        <v>32</v>
      </c>
      <c r="M11009" s="120" t="s">
        <v>78</v>
      </c>
    </row>
    <row r="11010" spans="1:25">
      <c r="A11010" s="116">
        <v>11010</v>
      </c>
      <c r="B11010" s="129">
        <v>44452</v>
      </c>
      <c r="D11010" s="120" t="s">
        <v>252</v>
      </c>
      <c r="E11010" s="120" t="s">
        <v>24630</v>
      </c>
      <c r="F11010" s="209" t="s">
        <v>24631</v>
      </c>
      <c r="G11010" s="119" t="s">
        <v>4508</v>
      </c>
      <c r="H11010" s="121" t="s">
        <v>53</v>
      </c>
      <c r="I11010" s="121" t="s">
        <v>30</v>
      </c>
      <c r="J11010" s="121" t="s">
        <v>1544</v>
      </c>
      <c r="K11010" s="121" t="s">
        <v>65</v>
      </c>
      <c r="L11010" s="131" t="s">
        <v>32</v>
      </c>
      <c r="M11010" s="120" t="s">
        <v>33</v>
      </c>
      <c r="N11010" s="131">
        <v>44466</v>
      </c>
      <c r="O11010" s="131">
        <v>44494</v>
      </c>
      <c r="S11010" s="120" t="s">
        <v>237</v>
      </c>
      <c r="T11010" s="126">
        <v>44467</v>
      </c>
    </row>
    <row r="11011" spans="1:25">
      <c r="A11011" s="116">
        <v>11011</v>
      </c>
      <c r="B11011" s="129">
        <v>44452</v>
      </c>
      <c r="D11011" s="120" t="s">
        <v>252</v>
      </c>
      <c r="E11011" s="120" t="s">
        <v>24632</v>
      </c>
      <c r="F11011" s="209" t="s">
        <v>24633</v>
      </c>
      <c r="G11011" s="119" t="s">
        <v>2408</v>
      </c>
      <c r="H11011" s="121" t="s">
        <v>53</v>
      </c>
      <c r="I11011" s="121" t="s">
        <v>30</v>
      </c>
      <c r="J11011" s="121" t="s">
        <v>7087</v>
      </c>
      <c r="K11011" s="121" t="s">
        <v>65</v>
      </c>
      <c r="L11011" s="131" t="s">
        <v>32</v>
      </c>
      <c r="M11011" s="120" t="s">
        <v>78</v>
      </c>
    </row>
    <row r="11012" spans="1:25">
      <c r="A11012" s="116">
        <v>11012</v>
      </c>
      <c r="B11012" s="129">
        <v>44452</v>
      </c>
      <c r="D11012" s="120" t="s">
        <v>252</v>
      </c>
      <c r="E11012" s="120" t="s">
        <v>24634</v>
      </c>
      <c r="F11012" s="209" t="s">
        <v>24635</v>
      </c>
      <c r="G11012" s="119" t="s">
        <v>21421</v>
      </c>
      <c r="H11012" s="121" t="s">
        <v>192</v>
      </c>
      <c r="I11012" s="119" t="s">
        <v>196</v>
      </c>
      <c r="J11012" s="121" t="s">
        <v>196</v>
      </c>
      <c r="K11012" s="121" t="s">
        <v>584</v>
      </c>
      <c r="L11012" s="131" t="s">
        <v>32</v>
      </c>
      <c r="M11012" s="120" t="s">
        <v>78</v>
      </c>
    </row>
    <row r="11013" spans="1:25" ht="27.6">
      <c r="A11013" s="116">
        <v>11013</v>
      </c>
      <c r="B11013" s="129">
        <v>44452</v>
      </c>
      <c r="D11013" s="120" t="s">
        <v>252</v>
      </c>
      <c r="E11013" s="120" t="s">
        <v>24636</v>
      </c>
      <c r="F11013" s="209" t="s">
        <v>24637</v>
      </c>
      <c r="G11013" s="119" t="s">
        <v>20346</v>
      </c>
      <c r="H11013" s="121" t="s">
        <v>140</v>
      </c>
      <c r="I11013" s="119" t="s">
        <v>30</v>
      </c>
      <c r="J11013" s="121" t="s">
        <v>529</v>
      </c>
      <c r="K11013" s="121" t="s">
        <v>65</v>
      </c>
      <c r="L11013" s="131" t="s">
        <v>32</v>
      </c>
      <c r="M11013" s="120" t="s">
        <v>78</v>
      </c>
    </row>
    <row r="11014" spans="1:25">
      <c r="A11014" s="116">
        <v>11014</v>
      </c>
      <c r="B11014" s="129">
        <v>44452</v>
      </c>
      <c r="D11014" s="120" t="s">
        <v>252</v>
      </c>
      <c r="E11014" s="120" t="s">
        <v>24638</v>
      </c>
      <c r="F11014" s="209" t="s">
        <v>24639</v>
      </c>
      <c r="G11014" s="119" t="s">
        <v>1126</v>
      </c>
      <c r="H11014" s="121" t="s">
        <v>29</v>
      </c>
      <c r="I11014" s="119" t="s">
        <v>42</v>
      </c>
      <c r="J11014" s="121" t="s">
        <v>3146</v>
      </c>
      <c r="K11014" s="121" t="s">
        <v>65</v>
      </c>
      <c r="L11014" s="131" t="s">
        <v>32</v>
      </c>
      <c r="M11014" s="120" t="s">
        <v>78</v>
      </c>
    </row>
    <row r="11015" spans="1:25" ht="41.4">
      <c r="A11015" s="116">
        <v>11015</v>
      </c>
      <c r="B11015" s="129">
        <v>44452</v>
      </c>
      <c r="D11015" s="120" t="s">
        <v>252</v>
      </c>
      <c r="E11015" s="120" t="s">
        <v>24640</v>
      </c>
      <c r="F11015" s="209" t="s">
        <v>24641</v>
      </c>
      <c r="G11015" s="119" t="s">
        <v>12098</v>
      </c>
      <c r="H11015" s="121" t="s">
        <v>160</v>
      </c>
      <c r="I11015" s="119" t="s">
        <v>30</v>
      </c>
      <c r="J11015" s="121" t="s">
        <v>7142</v>
      </c>
      <c r="K11015" s="121" t="s">
        <v>65</v>
      </c>
      <c r="L11015" s="131" t="s">
        <v>32</v>
      </c>
      <c r="M11015" s="120" t="s">
        <v>78</v>
      </c>
    </row>
    <row r="11016" spans="1:25">
      <c r="A11016" s="116">
        <v>11016</v>
      </c>
      <c r="B11016" s="129">
        <v>44452</v>
      </c>
      <c r="D11016" s="120" t="s">
        <v>252</v>
      </c>
      <c r="E11016" s="120" t="s">
        <v>24642</v>
      </c>
      <c r="F11016" s="209" t="s">
        <v>1465</v>
      </c>
      <c r="G11016" s="119" t="s">
        <v>24643</v>
      </c>
      <c r="H11016" s="121" t="s">
        <v>177</v>
      </c>
      <c r="I11016" s="119" t="s">
        <v>42</v>
      </c>
      <c r="J11016" s="121" t="s">
        <v>2165</v>
      </c>
      <c r="K11016" s="121" t="s">
        <v>584</v>
      </c>
      <c r="L11016" s="131" t="s">
        <v>32</v>
      </c>
      <c r="M11016" s="120" t="s">
        <v>33</v>
      </c>
      <c r="N11016" s="131">
        <v>44453</v>
      </c>
      <c r="O11016" s="131">
        <v>44462</v>
      </c>
      <c r="S11016" s="120" t="s">
        <v>237</v>
      </c>
      <c r="T11016" s="126">
        <v>44453</v>
      </c>
    </row>
    <row r="11017" spans="1:25">
      <c r="A11017" s="116">
        <v>11017</v>
      </c>
      <c r="B11017" s="129">
        <v>44452</v>
      </c>
      <c r="D11017" s="120" t="s">
        <v>252</v>
      </c>
      <c r="E11017" s="120" t="s">
        <v>24644</v>
      </c>
      <c r="F11017" s="209" t="s">
        <v>24645</v>
      </c>
      <c r="G11017" s="119" t="s">
        <v>1894</v>
      </c>
      <c r="H11017" s="121" t="s">
        <v>140</v>
      </c>
      <c r="I11017" s="121" t="s">
        <v>42</v>
      </c>
      <c r="J11017" s="121" t="s">
        <v>246</v>
      </c>
      <c r="K11017" s="121" t="s">
        <v>65</v>
      </c>
      <c r="L11017" s="131" t="s">
        <v>32</v>
      </c>
      <c r="M11017" s="120" t="s">
        <v>78</v>
      </c>
    </row>
    <row r="11018" spans="1:25">
      <c r="A11018" s="116">
        <v>11018</v>
      </c>
      <c r="B11018" s="129">
        <v>44452</v>
      </c>
      <c r="D11018" s="120" t="s">
        <v>252</v>
      </c>
      <c r="E11018" s="120" t="s">
        <v>24646</v>
      </c>
      <c r="F11018" s="209" t="s">
        <v>24647</v>
      </c>
      <c r="G11018" s="119" t="s">
        <v>24648</v>
      </c>
      <c r="H11018" s="121" t="s">
        <v>29</v>
      </c>
      <c r="I11018" s="121" t="s">
        <v>30</v>
      </c>
      <c r="J11018" s="121" t="s">
        <v>77</v>
      </c>
      <c r="K11018" s="121" t="s">
        <v>65</v>
      </c>
      <c r="L11018" s="131" t="s">
        <v>32</v>
      </c>
      <c r="M11018" s="120" t="s">
        <v>78</v>
      </c>
    </row>
    <row r="11019" spans="1:25">
      <c r="A11019" s="116">
        <v>11019</v>
      </c>
      <c r="B11019" s="129">
        <v>44452</v>
      </c>
      <c r="D11019" s="120" t="s">
        <v>252</v>
      </c>
      <c r="E11019" s="120" t="s">
        <v>24649</v>
      </c>
      <c r="F11019" s="209" t="s">
        <v>24650</v>
      </c>
      <c r="G11019" s="119" t="s">
        <v>24651</v>
      </c>
      <c r="H11019" s="121" t="s">
        <v>101</v>
      </c>
      <c r="I11019" s="121" t="s">
        <v>30</v>
      </c>
      <c r="J11019" s="121" t="s">
        <v>529</v>
      </c>
      <c r="K11019" s="121" t="s">
        <v>65</v>
      </c>
      <c r="L11019" s="131" t="s">
        <v>32</v>
      </c>
      <c r="M11019" s="120" t="s">
        <v>33</v>
      </c>
      <c r="N11019" s="131">
        <v>44454</v>
      </c>
      <c r="O11019" s="131">
        <v>44462</v>
      </c>
      <c r="S11019" s="120" t="s">
        <v>135</v>
      </c>
      <c r="T11019" s="126">
        <v>44467</v>
      </c>
      <c r="Y11019" s="116">
        <v>2022</v>
      </c>
    </row>
    <row r="11020" spans="1:25">
      <c r="A11020" s="116">
        <v>11020</v>
      </c>
      <c r="B11020" s="129">
        <v>44452</v>
      </c>
      <c r="D11020" s="120" t="s">
        <v>252</v>
      </c>
      <c r="E11020" s="120" t="s">
        <v>24652</v>
      </c>
      <c r="F11020" s="209" t="s">
        <v>13240</v>
      </c>
      <c r="G11020" s="119" t="s">
        <v>24653</v>
      </c>
      <c r="H11020" s="121" t="s">
        <v>29</v>
      </c>
      <c r="I11020" s="121" t="s">
        <v>30</v>
      </c>
      <c r="J11020" s="121" t="s">
        <v>87</v>
      </c>
      <c r="K11020" s="121" t="s">
        <v>584</v>
      </c>
      <c r="L11020" s="131" t="s">
        <v>32</v>
      </c>
      <c r="M11020" s="120" t="s">
        <v>33</v>
      </c>
      <c r="N11020" s="131">
        <v>44454</v>
      </c>
      <c r="O11020" s="131">
        <v>44462</v>
      </c>
    </row>
    <row r="11021" spans="1:25">
      <c r="A11021" s="116">
        <v>11021</v>
      </c>
      <c r="B11021" s="129">
        <v>44452</v>
      </c>
      <c r="D11021" s="120" t="s">
        <v>252</v>
      </c>
      <c r="E11021" s="120" t="s">
        <v>24654</v>
      </c>
      <c r="F11021" s="209" t="s">
        <v>10088</v>
      </c>
      <c r="G11021" s="119" t="s">
        <v>24655</v>
      </c>
      <c r="H11021" s="121" t="s">
        <v>29</v>
      </c>
      <c r="I11021" s="119" t="s">
        <v>30</v>
      </c>
      <c r="J11021" s="121" t="s">
        <v>9857</v>
      </c>
      <c r="K11021" s="121" t="s">
        <v>65</v>
      </c>
      <c r="L11021" s="131" t="s">
        <v>32</v>
      </c>
      <c r="M11021" s="120" t="s">
        <v>78</v>
      </c>
    </row>
    <row r="11022" spans="1:25">
      <c r="A11022" s="116">
        <v>11022</v>
      </c>
      <c r="B11022" s="129">
        <v>44452</v>
      </c>
      <c r="D11022" s="120" t="s">
        <v>252</v>
      </c>
      <c r="E11022" s="120" t="s">
        <v>24656</v>
      </c>
      <c r="F11022" s="209" t="s">
        <v>14114</v>
      </c>
      <c r="G11022" s="119" t="s">
        <v>24657</v>
      </c>
      <c r="H11022" s="121" t="s">
        <v>29</v>
      </c>
      <c r="I11022" s="145" t="s">
        <v>42</v>
      </c>
      <c r="J11022" s="121" t="s">
        <v>72</v>
      </c>
      <c r="K11022" s="121" t="s">
        <v>65</v>
      </c>
      <c r="L11022" s="131" t="s">
        <v>32</v>
      </c>
      <c r="M11022" s="120" t="s">
        <v>78</v>
      </c>
    </row>
    <row r="11023" spans="1:25">
      <c r="A11023" s="116">
        <v>11023</v>
      </c>
      <c r="B11023" s="129">
        <v>44452</v>
      </c>
      <c r="D11023" s="120" t="s">
        <v>252</v>
      </c>
      <c r="E11023" s="120" t="s">
        <v>24658</v>
      </c>
      <c r="F11023" s="209" t="s">
        <v>24659</v>
      </c>
      <c r="G11023" s="119" t="s">
        <v>24660</v>
      </c>
      <c r="H11023" s="121" t="s">
        <v>86</v>
      </c>
      <c r="I11023" s="121" t="s">
        <v>30</v>
      </c>
      <c r="J11023" s="121" t="s">
        <v>87</v>
      </c>
      <c r="K11023" s="121" t="s">
        <v>584</v>
      </c>
      <c r="L11023" s="131" t="s">
        <v>32</v>
      </c>
      <c r="M11023" s="120" t="s">
        <v>78</v>
      </c>
    </row>
    <row r="11024" spans="1:25">
      <c r="A11024" s="116">
        <v>11024</v>
      </c>
      <c r="B11024" s="129">
        <v>44452</v>
      </c>
      <c r="D11024" s="120" t="s">
        <v>252</v>
      </c>
      <c r="E11024" s="120" t="s">
        <v>24661</v>
      </c>
      <c r="F11024" s="209" t="s">
        <v>24662</v>
      </c>
      <c r="G11024" s="119" t="s">
        <v>24663</v>
      </c>
      <c r="H11024" s="121" t="s">
        <v>1173</v>
      </c>
      <c r="I11024" s="119" t="s">
        <v>42</v>
      </c>
      <c r="J11024" s="121" t="s">
        <v>82</v>
      </c>
      <c r="K11024" s="121" t="s">
        <v>65</v>
      </c>
      <c r="L11024" s="131" t="s">
        <v>32</v>
      </c>
      <c r="M11024" s="120" t="s">
        <v>78</v>
      </c>
    </row>
    <row r="11025" spans="1:20">
      <c r="A11025" s="116">
        <v>11025</v>
      </c>
      <c r="B11025" s="129">
        <v>44452</v>
      </c>
      <c r="D11025" s="120" t="s">
        <v>252</v>
      </c>
      <c r="E11025" s="120" t="s">
        <v>24664</v>
      </c>
      <c r="F11025" s="209" t="s">
        <v>24665</v>
      </c>
      <c r="G11025" s="119" t="s">
        <v>24666</v>
      </c>
      <c r="H11025" s="121" t="s">
        <v>53</v>
      </c>
      <c r="I11025" s="145" t="s">
        <v>42</v>
      </c>
      <c r="J11025" s="121" t="s">
        <v>20308</v>
      </c>
      <c r="K11025" s="121" t="s">
        <v>584</v>
      </c>
      <c r="L11025" s="131" t="s">
        <v>32</v>
      </c>
      <c r="M11025" s="120" t="s">
        <v>78</v>
      </c>
    </row>
    <row r="11026" spans="1:20">
      <c r="A11026" s="116">
        <v>11026</v>
      </c>
      <c r="B11026" s="129">
        <v>44452</v>
      </c>
      <c r="D11026" s="120" t="s">
        <v>252</v>
      </c>
      <c r="E11026" s="120" t="s">
        <v>24667</v>
      </c>
      <c r="F11026" s="209" t="s">
        <v>2352</v>
      </c>
      <c r="G11026" s="119" t="s">
        <v>24668</v>
      </c>
      <c r="H11026" s="121" t="s">
        <v>53</v>
      </c>
      <c r="I11026" s="121" t="s">
        <v>30</v>
      </c>
      <c r="J11026" s="121" t="s">
        <v>31</v>
      </c>
      <c r="K11026" s="121" t="s">
        <v>584</v>
      </c>
      <c r="L11026" s="131" t="s">
        <v>32</v>
      </c>
      <c r="M11026" s="120" t="s">
        <v>78</v>
      </c>
    </row>
    <row r="11027" spans="1:20">
      <c r="A11027" s="116">
        <v>11027</v>
      </c>
      <c r="B11027" s="129">
        <v>44452</v>
      </c>
      <c r="D11027" s="120" t="s">
        <v>252</v>
      </c>
      <c r="E11027" s="120" t="s">
        <v>24669</v>
      </c>
      <c r="F11027" s="209" t="s">
        <v>7956</v>
      </c>
      <c r="G11027" s="119" t="s">
        <v>24670</v>
      </c>
      <c r="H11027" s="121" t="s">
        <v>177</v>
      </c>
      <c r="I11027" s="121" t="s">
        <v>30</v>
      </c>
      <c r="J11027" s="121" t="s">
        <v>77</v>
      </c>
      <c r="K11027" s="121" t="s">
        <v>65</v>
      </c>
      <c r="L11027" s="131" t="s">
        <v>32</v>
      </c>
      <c r="M11027" s="120" t="s">
        <v>78</v>
      </c>
    </row>
    <row r="11028" spans="1:20">
      <c r="A11028" s="116">
        <v>11028</v>
      </c>
      <c r="B11028" s="129">
        <v>44452</v>
      </c>
      <c r="D11028" s="120" t="s">
        <v>252</v>
      </c>
      <c r="E11028" s="120" t="s">
        <v>24671</v>
      </c>
      <c r="F11028" s="209" t="s">
        <v>1462</v>
      </c>
      <c r="G11028" s="119" t="s">
        <v>24672</v>
      </c>
      <c r="H11028" s="121" t="s">
        <v>140</v>
      </c>
      <c r="I11028" s="121" t="s">
        <v>42</v>
      </c>
      <c r="J11028" s="121" t="s">
        <v>72</v>
      </c>
      <c r="K11028" s="121" t="s">
        <v>65</v>
      </c>
      <c r="L11028" s="131" t="s">
        <v>32</v>
      </c>
      <c r="M11028" s="120" t="s">
        <v>78</v>
      </c>
    </row>
    <row r="11029" spans="1:20">
      <c r="A11029" s="116">
        <v>11029</v>
      </c>
      <c r="B11029" s="129">
        <v>44452</v>
      </c>
      <c r="D11029" s="120" t="s">
        <v>252</v>
      </c>
      <c r="E11029" s="120" t="s">
        <v>24673</v>
      </c>
      <c r="F11029" s="209" t="s">
        <v>1372</v>
      </c>
      <c r="G11029" s="119" t="s">
        <v>24674</v>
      </c>
      <c r="H11029" s="121" t="s">
        <v>29</v>
      </c>
      <c r="I11029" s="119" t="s">
        <v>30</v>
      </c>
      <c r="J11029" s="121" t="s">
        <v>529</v>
      </c>
      <c r="K11029" s="121" t="s">
        <v>584</v>
      </c>
      <c r="L11029" s="131" t="s">
        <v>32</v>
      </c>
      <c r="M11029" s="120" t="s">
        <v>33</v>
      </c>
      <c r="N11029" s="131">
        <v>44454</v>
      </c>
      <c r="O11029" s="131">
        <v>44462</v>
      </c>
    </row>
    <row r="11030" spans="1:20" ht="27.6">
      <c r="A11030" s="116">
        <v>11030</v>
      </c>
      <c r="B11030" s="129">
        <v>44452</v>
      </c>
      <c r="D11030" s="120" t="s">
        <v>252</v>
      </c>
      <c r="E11030" s="120" t="s">
        <v>24675</v>
      </c>
      <c r="F11030" s="209" t="s">
        <v>24676</v>
      </c>
      <c r="G11030" s="119" t="s">
        <v>24677</v>
      </c>
      <c r="H11030" s="121" t="s">
        <v>53</v>
      </c>
      <c r="I11030" s="121" t="s">
        <v>30</v>
      </c>
      <c r="J11030" s="121" t="s">
        <v>5018</v>
      </c>
      <c r="K11030" s="121" t="s">
        <v>65</v>
      </c>
      <c r="L11030" s="131" t="s">
        <v>32</v>
      </c>
      <c r="M11030" s="120" t="s">
        <v>78</v>
      </c>
    </row>
    <row r="11031" spans="1:20">
      <c r="A11031" s="116">
        <v>11031</v>
      </c>
      <c r="B11031" s="129">
        <v>44452</v>
      </c>
      <c r="D11031" s="120" t="s">
        <v>252</v>
      </c>
      <c r="E11031" s="120" t="s">
        <v>24678</v>
      </c>
      <c r="F11031" s="209" t="s">
        <v>3640</v>
      </c>
      <c r="G11031" s="119" t="s">
        <v>24679</v>
      </c>
      <c r="H11031" s="121" t="s">
        <v>29</v>
      </c>
      <c r="I11031" s="119" t="s">
        <v>42</v>
      </c>
      <c r="J11031" s="121" t="s">
        <v>72</v>
      </c>
      <c r="K11031" s="121" t="s">
        <v>65</v>
      </c>
      <c r="L11031" s="131" t="s">
        <v>32</v>
      </c>
      <c r="M11031" s="120" t="s">
        <v>78</v>
      </c>
    </row>
    <row r="11032" spans="1:20">
      <c r="A11032" s="116">
        <v>11032</v>
      </c>
      <c r="B11032" s="129">
        <v>44452</v>
      </c>
      <c r="D11032" s="120" t="s">
        <v>252</v>
      </c>
      <c r="E11032" s="120" t="s">
        <v>24680</v>
      </c>
      <c r="F11032" s="209" t="s">
        <v>24681</v>
      </c>
      <c r="G11032" s="119" t="s">
        <v>24682</v>
      </c>
      <c r="H11032" s="121" t="s">
        <v>118</v>
      </c>
      <c r="I11032" s="121" t="s">
        <v>42</v>
      </c>
      <c r="J11032" s="121" t="s">
        <v>72</v>
      </c>
      <c r="K11032" s="121" t="s">
        <v>65</v>
      </c>
      <c r="L11032" s="131" t="s">
        <v>32</v>
      </c>
      <c r="M11032" s="120" t="s">
        <v>78</v>
      </c>
    </row>
    <row r="11033" spans="1:20" ht="27.6">
      <c r="A11033" s="116">
        <v>11033</v>
      </c>
      <c r="B11033" s="129">
        <v>44453</v>
      </c>
      <c r="D11033" s="120" t="s">
        <v>252</v>
      </c>
      <c r="E11033" s="120" t="s">
        <v>24683</v>
      </c>
      <c r="F11033" s="209" t="s">
        <v>24684</v>
      </c>
      <c r="G11033" s="119" t="s">
        <v>10960</v>
      </c>
      <c r="H11033" s="121" t="s">
        <v>53</v>
      </c>
      <c r="I11033" s="121" t="s">
        <v>30</v>
      </c>
      <c r="J11033" s="121" t="s">
        <v>1540</v>
      </c>
      <c r="K11033" s="121" t="s">
        <v>584</v>
      </c>
      <c r="L11033" s="131" t="s">
        <v>32</v>
      </c>
      <c r="M11033" s="120" t="s">
        <v>33</v>
      </c>
      <c r="N11033" s="131">
        <v>44454</v>
      </c>
      <c r="O11033" s="131">
        <v>44469</v>
      </c>
      <c r="S11033" s="120" t="s">
        <v>237</v>
      </c>
      <c r="T11033" s="126">
        <v>44467</v>
      </c>
    </row>
    <row r="11034" spans="1:20">
      <c r="A11034" s="116">
        <v>11034</v>
      </c>
      <c r="B11034" s="129">
        <v>44453</v>
      </c>
      <c r="D11034" s="120" t="s">
        <v>252</v>
      </c>
      <c r="E11034" s="120" t="s">
        <v>24685</v>
      </c>
      <c r="F11034" s="209" t="s">
        <v>24686</v>
      </c>
      <c r="G11034" s="119" t="s">
        <v>24687</v>
      </c>
      <c r="H11034" s="121" t="s">
        <v>53</v>
      </c>
      <c r="I11034" s="119" t="s">
        <v>42</v>
      </c>
      <c r="J11034" s="121" t="s">
        <v>82</v>
      </c>
      <c r="K11034" s="121" t="s">
        <v>65</v>
      </c>
      <c r="L11034" s="131" t="s">
        <v>32</v>
      </c>
      <c r="M11034" s="120" t="s">
        <v>78</v>
      </c>
    </row>
    <row r="11035" spans="1:20">
      <c r="A11035" s="116">
        <v>11035</v>
      </c>
      <c r="B11035" s="129">
        <v>44453</v>
      </c>
      <c r="D11035" s="120" t="s">
        <v>252</v>
      </c>
      <c r="E11035" s="120" t="s">
        <v>24688</v>
      </c>
      <c r="F11035" s="209" t="s">
        <v>80</v>
      </c>
      <c r="G11035" s="119" t="s">
        <v>3083</v>
      </c>
      <c r="H11035" s="121" t="s">
        <v>29</v>
      </c>
      <c r="I11035" s="121" t="s">
        <v>42</v>
      </c>
      <c r="J11035" s="121" t="s">
        <v>72</v>
      </c>
      <c r="K11035" s="121" t="s">
        <v>584</v>
      </c>
      <c r="L11035" s="131" t="s">
        <v>32</v>
      </c>
      <c r="M11035" s="120" t="s">
        <v>78</v>
      </c>
    </row>
    <row r="11036" spans="1:20">
      <c r="A11036" s="116">
        <v>11036</v>
      </c>
      <c r="B11036" s="129">
        <v>44453</v>
      </c>
      <c r="D11036" s="120" t="s">
        <v>252</v>
      </c>
      <c r="E11036" s="120" t="s">
        <v>24689</v>
      </c>
      <c r="F11036" s="209" t="s">
        <v>24690</v>
      </c>
      <c r="G11036" s="119" t="s">
        <v>24691</v>
      </c>
      <c r="H11036" s="121" t="s">
        <v>140</v>
      </c>
      <c r="I11036" s="119" t="s">
        <v>42</v>
      </c>
      <c r="J11036" s="121" t="s">
        <v>72</v>
      </c>
      <c r="K11036" s="121" t="s">
        <v>65</v>
      </c>
      <c r="L11036" s="131" t="s">
        <v>32</v>
      </c>
      <c r="M11036" s="120" t="s">
        <v>33</v>
      </c>
      <c r="N11036" s="131">
        <v>44454</v>
      </c>
      <c r="O11036" s="131">
        <v>44585</v>
      </c>
    </row>
    <row r="11037" spans="1:20">
      <c r="A11037" s="116">
        <v>11037</v>
      </c>
      <c r="B11037" s="129">
        <v>44453</v>
      </c>
      <c r="D11037" s="120" t="s">
        <v>252</v>
      </c>
      <c r="E11037" s="120" t="s">
        <v>24692</v>
      </c>
      <c r="F11037" s="209" t="s">
        <v>24693</v>
      </c>
      <c r="G11037" s="119" t="s">
        <v>14202</v>
      </c>
      <c r="H11037" s="121" t="s">
        <v>29</v>
      </c>
      <c r="I11037" s="119" t="s">
        <v>42</v>
      </c>
      <c r="J11037" s="121" t="s">
        <v>43</v>
      </c>
      <c r="K11037" s="121" t="s">
        <v>65</v>
      </c>
      <c r="L11037" s="131" t="s">
        <v>32</v>
      </c>
      <c r="M11037" s="120" t="s">
        <v>78</v>
      </c>
    </row>
    <row r="11038" spans="1:20">
      <c r="A11038" s="116">
        <v>11038</v>
      </c>
      <c r="B11038" s="129">
        <v>44453</v>
      </c>
      <c r="D11038" s="120" t="s">
        <v>252</v>
      </c>
      <c r="E11038" s="120" t="s">
        <v>24694</v>
      </c>
      <c r="F11038" s="209" t="s">
        <v>24695</v>
      </c>
      <c r="G11038" s="119" t="s">
        <v>12488</v>
      </c>
      <c r="H11038" s="121" t="s">
        <v>29</v>
      </c>
      <c r="I11038" s="121" t="s">
        <v>30</v>
      </c>
      <c r="J11038" s="121" t="s">
        <v>12087</v>
      </c>
      <c r="K11038" s="121" t="s">
        <v>65</v>
      </c>
      <c r="L11038" s="131" t="s">
        <v>32</v>
      </c>
      <c r="M11038" s="120" t="s">
        <v>33</v>
      </c>
      <c r="N11038" s="131">
        <v>44454</v>
      </c>
      <c r="S11038" s="120" t="s">
        <v>135</v>
      </c>
      <c r="T11038" s="126">
        <v>44459</v>
      </c>
    </row>
    <row r="11039" spans="1:20">
      <c r="A11039" s="116">
        <v>11039</v>
      </c>
      <c r="B11039" s="129">
        <v>44453</v>
      </c>
      <c r="D11039" s="120" t="s">
        <v>252</v>
      </c>
      <c r="E11039" s="120" t="s">
        <v>24696</v>
      </c>
      <c r="F11039" s="209" t="s">
        <v>24697</v>
      </c>
      <c r="G11039" s="119" t="s">
        <v>24698</v>
      </c>
      <c r="H11039" s="121" t="s">
        <v>177</v>
      </c>
      <c r="I11039" s="119" t="s">
        <v>30</v>
      </c>
      <c r="J11039" s="121" t="s">
        <v>77</v>
      </c>
      <c r="K11039" s="121" t="s">
        <v>65</v>
      </c>
      <c r="L11039" s="131" t="s">
        <v>32</v>
      </c>
      <c r="M11039" s="120" t="s">
        <v>33</v>
      </c>
      <c r="N11039" s="131">
        <v>44462</v>
      </c>
      <c r="O11039" s="131">
        <v>44585</v>
      </c>
    </row>
    <row r="11040" spans="1:20">
      <c r="A11040" s="116">
        <v>11040</v>
      </c>
      <c r="B11040" s="129">
        <v>44453</v>
      </c>
      <c r="D11040" s="120" t="s">
        <v>252</v>
      </c>
      <c r="E11040" s="120" t="s">
        <v>24699</v>
      </c>
      <c r="F11040" s="209" t="s">
        <v>12366</v>
      </c>
      <c r="G11040" s="119" t="s">
        <v>24700</v>
      </c>
      <c r="H11040" s="121" t="s">
        <v>53</v>
      </c>
      <c r="I11040" s="119" t="s">
        <v>42</v>
      </c>
      <c r="J11040" s="121" t="s">
        <v>2165</v>
      </c>
      <c r="K11040" s="121" t="s">
        <v>584</v>
      </c>
      <c r="L11040" s="131" t="s">
        <v>32</v>
      </c>
      <c r="M11040" s="120" t="s">
        <v>78</v>
      </c>
    </row>
    <row r="11041" spans="1:15">
      <c r="A11041" s="116">
        <v>11041</v>
      </c>
      <c r="B11041" s="129">
        <v>44453</v>
      </c>
      <c r="D11041" s="120" t="s">
        <v>252</v>
      </c>
      <c r="E11041" s="120" t="s">
        <v>24701</v>
      </c>
      <c r="F11041" s="209" t="s">
        <v>24702</v>
      </c>
      <c r="G11041" s="119" t="s">
        <v>24306</v>
      </c>
      <c r="H11041" s="121" t="s">
        <v>1173</v>
      </c>
      <c r="I11041" s="121" t="s">
        <v>30</v>
      </c>
      <c r="J11041" s="121" t="s">
        <v>77</v>
      </c>
      <c r="K11041" s="121" t="s">
        <v>65</v>
      </c>
      <c r="L11041" s="131" t="s">
        <v>32</v>
      </c>
      <c r="M11041" s="120" t="s">
        <v>33</v>
      </c>
      <c r="N11041" s="131">
        <v>44573</v>
      </c>
      <c r="O11041" s="131">
        <v>44580</v>
      </c>
    </row>
    <row r="11042" spans="1:15">
      <c r="A11042" s="116">
        <v>11042</v>
      </c>
      <c r="B11042" s="129">
        <v>44453</v>
      </c>
      <c r="D11042" s="120" t="s">
        <v>25</v>
      </c>
      <c r="E11042" s="120" t="s">
        <v>24703</v>
      </c>
      <c r="F11042" s="209" t="s">
        <v>24704</v>
      </c>
      <c r="G11042" s="119" t="s">
        <v>214</v>
      </c>
      <c r="H11042" s="121" t="s">
        <v>53</v>
      </c>
      <c r="I11042" s="121" t="s">
        <v>42</v>
      </c>
      <c r="J11042" s="121" t="s">
        <v>1720</v>
      </c>
      <c r="K11042" s="121" t="s">
        <v>584</v>
      </c>
      <c r="L11042" s="131" t="s">
        <v>32</v>
      </c>
      <c r="M11042" s="120" t="s">
        <v>78</v>
      </c>
    </row>
    <row r="11043" spans="1:15">
      <c r="A11043" s="116">
        <v>11043</v>
      </c>
      <c r="B11043" s="129">
        <v>44453</v>
      </c>
      <c r="D11043" s="120" t="s">
        <v>25</v>
      </c>
      <c r="E11043" s="120" t="s">
        <v>24705</v>
      </c>
      <c r="F11043" s="209" t="s">
        <v>24706</v>
      </c>
      <c r="G11043" s="119" t="s">
        <v>619</v>
      </c>
      <c r="H11043" s="121" t="s">
        <v>140</v>
      </c>
      <c r="I11043" s="119" t="s">
        <v>42</v>
      </c>
      <c r="J11043" s="121" t="s">
        <v>72</v>
      </c>
      <c r="K11043" s="121" t="s">
        <v>65</v>
      </c>
      <c r="L11043" s="157" t="s">
        <v>32</v>
      </c>
      <c r="M11043" s="120" t="s">
        <v>78</v>
      </c>
    </row>
    <row r="11044" spans="1:15">
      <c r="A11044" s="116">
        <v>11044</v>
      </c>
      <c r="B11044" s="129">
        <v>44453</v>
      </c>
      <c r="D11044" s="120" t="s">
        <v>25</v>
      </c>
      <c r="E11044" s="120" t="s">
        <v>24707</v>
      </c>
      <c r="F11044" s="209" t="s">
        <v>24708</v>
      </c>
      <c r="G11044" s="119" t="s">
        <v>24709</v>
      </c>
      <c r="H11044" s="121" t="s">
        <v>344</v>
      </c>
      <c r="I11044" s="121" t="s">
        <v>30</v>
      </c>
      <c r="J11044" s="121" t="s">
        <v>435</v>
      </c>
      <c r="K11044" s="121" t="s">
        <v>65</v>
      </c>
      <c r="L11044" s="157" t="s">
        <v>32</v>
      </c>
      <c r="M11044" s="120" t="s">
        <v>33</v>
      </c>
      <c r="N11044" s="131">
        <v>44454</v>
      </c>
      <c r="O11044" s="131">
        <v>44497</v>
      </c>
    </row>
    <row r="11045" spans="1:15" ht="27.6">
      <c r="A11045" s="116">
        <v>11045</v>
      </c>
      <c r="B11045" s="129">
        <v>44453</v>
      </c>
      <c r="D11045" s="120" t="s">
        <v>25</v>
      </c>
      <c r="E11045" s="120" t="s">
        <v>24710</v>
      </c>
      <c r="F11045" s="209" t="s">
        <v>24711</v>
      </c>
      <c r="G11045" s="119" t="s">
        <v>24709</v>
      </c>
      <c r="H11045" s="121" t="s">
        <v>344</v>
      </c>
      <c r="I11045" s="121" t="s">
        <v>30</v>
      </c>
      <c r="J11045" s="121" t="s">
        <v>435</v>
      </c>
      <c r="K11045" s="121" t="s">
        <v>65</v>
      </c>
      <c r="L11045" s="157" t="s">
        <v>32</v>
      </c>
      <c r="M11045" s="120" t="s">
        <v>78</v>
      </c>
    </row>
    <row r="11046" spans="1:15" ht="27.6">
      <c r="A11046" s="116">
        <v>11046</v>
      </c>
      <c r="B11046" s="129">
        <v>44453</v>
      </c>
      <c r="D11046" s="120" t="s">
        <v>25</v>
      </c>
      <c r="E11046" s="120" t="s">
        <v>24712</v>
      </c>
      <c r="F11046" s="209" t="s">
        <v>24713</v>
      </c>
      <c r="G11046" s="119" t="s">
        <v>24714</v>
      </c>
      <c r="H11046" s="121" t="s">
        <v>344</v>
      </c>
      <c r="I11046" s="121" t="s">
        <v>30</v>
      </c>
      <c r="J11046" s="121" t="s">
        <v>435</v>
      </c>
      <c r="K11046" s="121" t="s">
        <v>65</v>
      </c>
      <c r="L11046" s="157" t="s">
        <v>32</v>
      </c>
      <c r="M11046" s="120" t="s">
        <v>33</v>
      </c>
      <c r="N11046" s="131">
        <v>44468</v>
      </c>
      <c r="O11046" s="131">
        <v>44497</v>
      </c>
    </row>
    <row r="11047" spans="1:15">
      <c r="A11047" s="116">
        <v>11047</v>
      </c>
      <c r="B11047" s="129">
        <v>44453</v>
      </c>
      <c r="D11047" s="120" t="s">
        <v>25</v>
      </c>
      <c r="E11047" s="120" t="s">
        <v>24715</v>
      </c>
      <c r="F11047" s="209" t="s">
        <v>2369</v>
      </c>
      <c r="G11047" s="119" t="s">
        <v>24716</v>
      </c>
      <c r="H11047" s="121" t="s">
        <v>41</v>
      </c>
      <c r="I11047" s="121" t="s">
        <v>30</v>
      </c>
      <c r="J11047" s="121" t="s">
        <v>5018</v>
      </c>
      <c r="K11047" s="121" t="s">
        <v>65</v>
      </c>
      <c r="L11047" s="157" t="s">
        <v>32</v>
      </c>
      <c r="M11047" s="120" t="s">
        <v>78</v>
      </c>
    </row>
    <row r="11048" spans="1:15" ht="27.6">
      <c r="A11048" s="116">
        <v>11048</v>
      </c>
      <c r="B11048" s="129">
        <v>44453</v>
      </c>
      <c r="D11048" s="120" t="s">
        <v>25</v>
      </c>
      <c r="E11048" s="120" t="s">
        <v>24717</v>
      </c>
      <c r="F11048" s="209" t="s">
        <v>24718</v>
      </c>
      <c r="G11048" s="119" t="s">
        <v>9374</v>
      </c>
      <c r="H11048" s="121" t="s">
        <v>101</v>
      </c>
      <c r="I11048" s="119" t="s">
        <v>30</v>
      </c>
      <c r="J11048" s="121" t="s">
        <v>87</v>
      </c>
      <c r="K11048" s="121" t="s">
        <v>65</v>
      </c>
      <c r="L11048" s="157" t="s">
        <v>32</v>
      </c>
      <c r="M11048" s="120" t="s">
        <v>78</v>
      </c>
    </row>
    <row r="11049" spans="1:15">
      <c r="A11049" s="116">
        <v>11049</v>
      </c>
      <c r="B11049" s="129">
        <v>44453</v>
      </c>
      <c r="D11049" s="120" t="s">
        <v>25</v>
      </c>
      <c r="E11049" s="120" t="s">
        <v>24719</v>
      </c>
      <c r="F11049" s="209" t="s">
        <v>850</v>
      </c>
      <c r="G11049" s="119" t="s">
        <v>24720</v>
      </c>
      <c r="H11049" s="121" t="s">
        <v>1173</v>
      </c>
      <c r="I11049" s="119" t="s">
        <v>196</v>
      </c>
      <c r="J11049" s="121" t="s">
        <v>14490</v>
      </c>
      <c r="K11049" s="121" t="s">
        <v>584</v>
      </c>
      <c r="L11049" s="157" t="s">
        <v>32</v>
      </c>
      <c r="M11049" s="120" t="s">
        <v>78</v>
      </c>
    </row>
    <row r="11050" spans="1:15">
      <c r="A11050" s="116">
        <v>11050</v>
      </c>
      <c r="B11050" s="129">
        <v>44453</v>
      </c>
      <c r="D11050" s="120" t="s">
        <v>25</v>
      </c>
      <c r="E11050" s="120" t="s">
        <v>24721</v>
      </c>
      <c r="F11050" s="209" t="s">
        <v>473</v>
      </c>
      <c r="G11050" s="119" t="s">
        <v>2077</v>
      </c>
      <c r="H11050" s="121" t="s">
        <v>140</v>
      </c>
      <c r="I11050" s="119" t="s">
        <v>42</v>
      </c>
      <c r="J11050" s="121" t="s">
        <v>72</v>
      </c>
      <c r="K11050" s="121" t="s">
        <v>584</v>
      </c>
      <c r="L11050" s="157" t="s">
        <v>32</v>
      </c>
      <c r="M11050" s="120" t="s">
        <v>78</v>
      </c>
    </row>
    <row r="11051" spans="1:15">
      <c r="A11051" s="116">
        <v>11051</v>
      </c>
      <c r="B11051" s="129">
        <v>44453</v>
      </c>
      <c r="D11051" s="120" t="s">
        <v>25</v>
      </c>
      <c r="E11051" s="120" t="s">
        <v>24722</v>
      </c>
      <c r="F11051" s="209" t="s">
        <v>24723</v>
      </c>
      <c r="G11051" s="119" t="s">
        <v>5916</v>
      </c>
      <c r="H11051" s="121" t="s">
        <v>1173</v>
      </c>
      <c r="I11051" s="121" t="s">
        <v>42</v>
      </c>
      <c r="J11051" s="121" t="s">
        <v>375</v>
      </c>
      <c r="K11051" s="121" t="s">
        <v>65</v>
      </c>
      <c r="L11051" s="157" t="s">
        <v>32</v>
      </c>
      <c r="M11051" s="120" t="s">
        <v>78</v>
      </c>
    </row>
    <row r="11052" spans="1:15">
      <c r="A11052" s="116">
        <v>11052</v>
      </c>
      <c r="B11052" s="129">
        <v>44453</v>
      </c>
      <c r="D11052" s="120" t="s">
        <v>25</v>
      </c>
      <c r="E11052" s="120" t="s">
        <v>24724</v>
      </c>
      <c r="F11052" s="209" t="s">
        <v>24725</v>
      </c>
      <c r="G11052" s="119" t="s">
        <v>709</v>
      </c>
      <c r="H11052" s="121" t="s">
        <v>11315</v>
      </c>
      <c r="I11052" s="119" t="s">
        <v>30</v>
      </c>
      <c r="J11052" s="121" t="s">
        <v>5018</v>
      </c>
      <c r="K11052" s="121" t="s">
        <v>584</v>
      </c>
      <c r="L11052" s="157" t="s">
        <v>32</v>
      </c>
    </row>
    <row r="11053" spans="1:15">
      <c r="A11053" s="116">
        <v>11053</v>
      </c>
      <c r="B11053" s="129">
        <v>44454</v>
      </c>
      <c r="D11053" s="120" t="s">
        <v>252</v>
      </c>
      <c r="E11053" s="120" t="s">
        <v>24726</v>
      </c>
      <c r="F11053" s="209" t="s">
        <v>24727</v>
      </c>
      <c r="G11053" s="119" t="s">
        <v>17179</v>
      </c>
      <c r="H11053" s="121" t="s">
        <v>140</v>
      </c>
      <c r="I11053" s="121" t="s">
        <v>30</v>
      </c>
      <c r="J11053" s="121" t="s">
        <v>77</v>
      </c>
      <c r="K11053" s="121" t="s">
        <v>65</v>
      </c>
      <c r="L11053" s="131" t="s">
        <v>32</v>
      </c>
      <c r="M11053" s="120" t="s">
        <v>78</v>
      </c>
    </row>
    <row r="11054" spans="1:15">
      <c r="A11054" s="116">
        <v>11054</v>
      </c>
      <c r="B11054" s="129">
        <v>44454</v>
      </c>
      <c r="D11054" s="120" t="s">
        <v>252</v>
      </c>
      <c r="E11054" s="120" t="s">
        <v>24728</v>
      </c>
      <c r="F11054" s="209" t="s">
        <v>3562</v>
      </c>
      <c r="G11054" s="119" t="s">
        <v>24729</v>
      </c>
      <c r="H11054" s="121" t="s">
        <v>192</v>
      </c>
      <c r="I11054" s="121" t="s">
        <v>42</v>
      </c>
      <c r="J11054" s="121" t="s">
        <v>43</v>
      </c>
      <c r="K11054" s="121" t="s">
        <v>65</v>
      </c>
      <c r="L11054" s="131" t="s">
        <v>32</v>
      </c>
      <c r="M11054" s="120" t="s">
        <v>78</v>
      </c>
    </row>
    <row r="11055" spans="1:15">
      <c r="A11055" s="116">
        <v>11055</v>
      </c>
      <c r="B11055" s="129">
        <v>44454</v>
      </c>
      <c r="D11055" s="120" t="s">
        <v>252</v>
      </c>
      <c r="E11055" s="120" t="s">
        <v>24730</v>
      </c>
      <c r="F11055" s="209" t="s">
        <v>24731</v>
      </c>
      <c r="G11055" s="119" t="s">
        <v>15589</v>
      </c>
      <c r="H11055" s="121" t="s">
        <v>53</v>
      </c>
      <c r="I11055" s="121" t="s">
        <v>30</v>
      </c>
      <c r="J11055" s="121" t="s">
        <v>435</v>
      </c>
      <c r="K11055" s="121" t="s">
        <v>65</v>
      </c>
      <c r="L11055" s="131" t="s">
        <v>32</v>
      </c>
      <c r="M11055" s="120" t="s">
        <v>78</v>
      </c>
    </row>
    <row r="11056" spans="1:15">
      <c r="A11056" s="116">
        <v>11056</v>
      </c>
      <c r="B11056" s="129">
        <v>44454</v>
      </c>
      <c r="D11056" s="120" t="s">
        <v>252</v>
      </c>
      <c r="E11056" s="120" t="s">
        <v>24732</v>
      </c>
      <c r="F11056" s="209" t="s">
        <v>527</v>
      </c>
      <c r="G11056" s="119" t="s">
        <v>1676</v>
      </c>
      <c r="H11056" s="121" t="s">
        <v>53</v>
      </c>
      <c r="I11056" s="121" t="s">
        <v>30</v>
      </c>
      <c r="J11056" s="121" t="s">
        <v>838</v>
      </c>
      <c r="K11056" s="121" t="s">
        <v>584</v>
      </c>
      <c r="L11056" s="131" t="s">
        <v>32</v>
      </c>
      <c r="M11056" s="120" t="s">
        <v>78</v>
      </c>
    </row>
    <row r="11057" spans="1:25" ht="27.6">
      <c r="A11057" s="116">
        <v>11057</v>
      </c>
      <c r="B11057" s="129">
        <v>44454</v>
      </c>
      <c r="D11057" s="120" t="s">
        <v>252</v>
      </c>
      <c r="E11057" s="120" t="s">
        <v>24733</v>
      </c>
      <c r="F11057" s="209" t="s">
        <v>24734</v>
      </c>
      <c r="G11057" s="119" t="s">
        <v>15145</v>
      </c>
      <c r="H11057" s="121" t="s">
        <v>53</v>
      </c>
      <c r="I11057" s="121" t="s">
        <v>30</v>
      </c>
      <c r="J11057" s="121" t="s">
        <v>87</v>
      </c>
      <c r="K11057" s="121" t="s">
        <v>584</v>
      </c>
      <c r="L11057" s="131" t="s">
        <v>32</v>
      </c>
      <c r="M11057" s="120" t="s">
        <v>78</v>
      </c>
    </row>
    <row r="11058" spans="1:25" ht="27.6">
      <c r="A11058" s="116">
        <v>11058</v>
      </c>
      <c r="B11058" s="129">
        <v>44455</v>
      </c>
      <c r="D11058" s="120" t="s">
        <v>25</v>
      </c>
      <c r="E11058" s="120" t="s">
        <v>24735</v>
      </c>
      <c r="F11058" s="209" t="s">
        <v>24736</v>
      </c>
      <c r="G11058" s="119" t="s">
        <v>24737</v>
      </c>
      <c r="H11058" s="121" t="s">
        <v>97</v>
      </c>
      <c r="I11058" s="121" t="s">
        <v>42</v>
      </c>
      <c r="J11058" s="121" t="s">
        <v>24738</v>
      </c>
      <c r="K11058" s="121" t="s">
        <v>65</v>
      </c>
      <c r="L11058" s="157" t="s">
        <v>32</v>
      </c>
      <c r="M11058" s="120" t="s">
        <v>33</v>
      </c>
      <c r="S11058" s="120" t="s">
        <v>92</v>
      </c>
    </row>
    <row r="11059" spans="1:25">
      <c r="A11059" s="116">
        <v>11059</v>
      </c>
      <c r="B11059" s="129">
        <v>44455</v>
      </c>
      <c r="D11059" s="120" t="s">
        <v>25</v>
      </c>
      <c r="E11059" s="120" t="s">
        <v>24739</v>
      </c>
      <c r="F11059" s="209" t="s">
        <v>24740</v>
      </c>
      <c r="G11059" s="119" t="s">
        <v>24741</v>
      </c>
      <c r="H11059" s="121" t="s">
        <v>1173</v>
      </c>
      <c r="I11059" s="119" t="s">
        <v>30</v>
      </c>
      <c r="J11059" s="121" t="s">
        <v>7091</v>
      </c>
      <c r="K11059" s="121" t="s">
        <v>65</v>
      </c>
      <c r="L11059" s="157" t="s">
        <v>32</v>
      </c>
      <c r="M11059" s="120" t="s">
        <v>78</v>
      </c>
    </row>
    <row r="11060" spans="1:25" ht="27.6">
      <c r="A11060" s="116">
        <v>11060</v>
      </c>
      <c r="B11060" s="129">
        <v>44455</v>
      </c>
      <c r="D11060" s="120" t="s">
        <v>25</v>
      </c>
      <c r="E11060" s="120" t="s">
        <v>24742</v>
      </c>
      <c r="F11060" s="209" t="s">
        <v>24743</v>
      </c>
      <c r="G11060" s="119" t="s">
        <v>528</v>
      </c>
      <c r="H11060" s="121" t="s">
        <v>53</v>
      </c>
      <c r="I11060" s="121" t="s">
        <v>42</v>
      </c>
      <c r="J11060" s="121" t="s">
        <v>72</v>
      </c>
      <c r="K11060" s="121" t="s">
        <v>65</v>
      </c>
      <c r="L11060" s="157" t="s">
        <v>32</v>
      </c>
      <c r="M11060" s="120" t="s">
        <v>78</v>
      </c>
    </row>
    <row r="11061" spans="1:25">
      <c r="A11061" s="116">
        <v>11061</v>
      </c>
      <c r="B11061" s="129">
        <v>44455</v>
      </c>
      <c r="D11061" s="120" t="s">
        <v>25</v>
      </c>
      <c r="E11061" s="120" t="s">
        <v>24744</v>
      </c>
      <c r="F11061" s="209" t="s">
        <v>24745</v>
      </c>
      <c r="G11061" s="119" t="s">
        <v>11960</v>
      </c>
      <c r="H11061" s="121" t="s">
        <v>53</v>
      </c>
      <c r="I11061" s="121" t="s">
        <v>30</v>
      </c>
      <c r="J11061" s="121" t="s">
        <v>7280</v>
      </c>
      <c r="K11061" s="121" t="s">
        <v>584</v>
      </c>
      <c r="L11061" s="157" t="s">
        <v>32</v>
      </c>
    </row>
    <row r="11062" spans="1:25">
      <c r="A11062" s="116">
        <v>11062</v>
      </c>
      <c r="B11062" s="129">
        <v>44455</v>
      </c>
      <c r="D11062" s="120" t="s">
        <v>25</v>
      </c>
      <c r="E11062" s="120" t="s">
        <v>24746</v>
      </c>
      <c r="F11062" s="209" t="s">
        <v>24747</v>
      </c>
      <c r="G11062" s="119" t="s">
        <v>24748</v>
      </c>
      <c r="H11062" s="121" t="s">
        <v>29</v>
      </c>
      <c r="I11062" s="119" t="s">
        <v>42</v>
      </c>
      <c r="J11062" s="121" t="s">
        <v>319</v>
      </c>
      <c r="K11062" s="121" t="s">
        <v>65</v>
      </c>
      <c r="L11062" s="157" t="s">
        <v>32</v>
      </c>
      <c r="M11062" s="120" t="s">
        <v>78</v>
      </c>
    </row>
    <row r="11063" spans="1:25">
      <c r="A11063" s="116">
        <v>11063</v>
      </c>
      <c r="B11063" s="129">
        <v>44455</v>
      </c>
      <c r="D11063" s="120" t="s">
        <v>25</v>
      </c>
      <c r="E11063" s="120" t="s">
        <v>24749</v>
      </c>
      <c r="F11063" s="209" t="s">
        <v>3302</v>
      </c>
      <c r="G11063" s="119" t="s">
        <v>14120</v>
      </c>
      <c r="H11063" s="121" t="s">
        <v>41</v>
      </c>
      <c r="I11063" s="119" t="s">
        <v>42</v>
      </c>
      <c r="J11063" s="121" t="s">
        <v>43</v>
      </c>
      <c r="K11063" s="121" t="s">
        <v>65</v>
      </c>
      <c r="L11063" s="157" t="s">
        <v>32</v>
      </c>
      <c r="M11063" s="120" t="s">
        <v>78</v>
      </c>
    </row>
    <row r="11064" spans="1:25">
      <c r="A11064" s="116">
        <v>11064</v>
      </c>
      <c r="B11064" s="129">
        <v>44455</v>
      </c>
      <c r="D11064" s="120" t="s">
        <v>25</v>
      </c>
      <c r="E11064" s="120" t="s">
        <v>24750</v>
      </c>
      <c r="F11064" s="209" t="s">
        <v>24751</v>
      </c>
      <c r="G11064" s="119" t="s">
        <v>11960</v>
      </c>
      <c r="H11064" s="121" t="s">
        <v>53</v>
      </c>
      <c r="I11064" s="121" t="s">
        <v>30</v>
      </c>
      <c r="J11064" s="119" t="s">
        <v>7280</v>
      </c>
      <c r="K11064" s="121" t="s">
        <v>65</v>
      </c>
      <c r="L11064" s="157" t="s">
        <v>32</v>
      </c>
      <c r="M11064" s="120" t="s">
        <v>33</v>
      </c>
      <c r="N11064" s="131">
        <v>44462</v>
      </c>
      <c r="O11064" s="131">
        <v>44497</v>
      </c>
    </row>
    <row r="11065" spans="1:25">
      <c r="A11065" s="116">
        <v>11065</v>
      </c>
      <c r="B11065" s="129">
        <v>44455</v>
      </c>
      <c r="D11065" s="120" t="s">
        <v>25</v>
      </c>
      <c r="E11065" s="120" t="s">
        <v>24752</v>
      </c>
      <c r="F11065" s="209" t="s">
        <v>24753</v>
      </c>
      <c r="G11065" s="119" t="s">
        <v>528</v>
      </c>
      <c r="H11065" s="121" t="s">
        <v>53</v>
      </c>
      <c r="I11065" s="121" t="s">
        <v>42</v>
      </c>
      <c r="J11065" s="121" t="s">
        <v>2165</v>
      </c>
      <c r="K11065" s="121" t="s">
        <v>65</v>
      </c>
      <c r="L11065" s="157" t="s">
        <v>32</v>
      </c>
      <c r="M11065" s="120" t="s">
        <v>33</v>
      </c>
      <c r="N11065" s="131">
        <v>44529</v>
      </c>
      <c r="O11065" s="131">
        <v>44529</v>
      </c>
    </row>
    <row r="11066" spans="1:25">
      <c r="A11066" s="116">
        <v>11066</v>
      </c>
      <c r="B11066" s="129">
        <v>44455</v>
      </c>
      <c r="D11066" s="120" t="s">
        <v>25</v>
      </c>
      <c r="E11066" s="120" t="s">
        <v>24754</v>
      </c>
      <c r="F11066" s="209" t="s">
        <v>24755</v>
      </c>
      <c r="G11066" s="119" t="s">
        <v>24756</v>
      </c>
      <c r="H11066" s="121" t="s">
        <v>41</v>
      </c>
      <c r="I11066" s="121" t="s">
        <v>30</v>
      </c>
      <c r="J11066" s="121" t="s">
        <v>3886</v>
      </c>
      <c r="K11066" s="121" t="s">
        <v>65</v>
      </c>
      <c r="L11066" s="157" t="s">
        <v>32</v>
      </c>
      <c r="M11066" s="120" t="s">
        <v>78</v>
      </c>
    </row>
    <row r="11067" spans="1:25">
      <c r="A11067" s="116">
        <v>11067</v>
      </c>
      <c r="B11067" s="129">
        <v>44455</v>
      </c>
      <c r="D11067" s="120" t="s">
        <v>25</v>
      </c>
      <c r="E11067" s="120" t="s">
        <v>24757</v>
      </c>
      <c r="F11067" s="209" t="s">
        <v>24758</v>
      </c>
      <c r="G11067" s="119" t="s">
        <v>12604</v>
      </c>
      <c r="H11067" s="121" t="s">
        <v>53</v>
      </c>
      <c r="I11067" s="119" t="s">
        <v>30</v>
      </c>
      <c r="J11067" s="121" t="s">
        <v>31</v>
      </c>
      <c r="K11067" s="121" t="s">
        <v>65</v>
      </c>
      <c r="L11067" s="157" t="s">
        <v>32</v>
      </c>
      <c r="M11067" s="120" t="s">
        <v>78</v>
      </c>
    </row>
    <row r="11068" spans="1:25">
      <c r="A11068" s="116">
        <v>11068</v>
      </c>
      <c r="B11068" s="129">
        <v>44455</v>
      </c>
      <c r="D11068" s="120" t="s">
        <v>25</v>
      </c>
      <c r="E11068" s="120" t="s">
        <v>24759</v>
      </c>
      <c r="F11068" s="209" t="s">
        <v>1791</v>
      </c>
      <c r="G11068" s="119" t="s">
        <v>24760</v>
      </c>
      <c r="H11068" s="121" t="s">
        <v>1173</v>
      </c>
      <c r="I11068" s="121" t="s">
        <v>42</v>
      </c>
      <c r="J11068" s="121" t="s">
        <v>72</v>
      </c>
      <c r="K11068" s="121" t="s">
        <v>65</v>
      </c>
      <c r="L11068" s="157" t="s">
        <v>32</v>
      </c>
      <c r="M11068" s="120" t="s">
        <v>78</v>
      </c>
    </row>
    <row r="11069" spans="1:25">
      <c r="A11069" s="116">
        <v>11069</v>
      </c>
      <c r="B11069" s="129">
        <v>44455</v>
      </c>
      <c r="D11069" s="120" t="s">
        <v>25</v>
      </c>
      <c r="E11069" s="120" t="s">
        <v>24761</v>
      </c>
      <c r="F11069" s="209" t="s">
        <v>24762</v>
      </c>
      <c r="G11069" s="119" t="s">
        <v>24763</v>
      </c>
      <c r="H11069" s="121" t="s">
        <v>53</v>
      </c>
      <c r="I11069" s="119" t="s">
        <v>63</v>
      </c>
      <c r="J11069" s="121" t="s">
        <v>601</v>
      </c>
      <c r="K11069" s="121" t="s">
        <v>65</v>
      </c>
      <c r="L11069" s="157" t="s">
        <v>32</v>
      </c>
      <c r="M11069" s="120" t="s">
        <v>78</v>
      </c>
    </row>
    <row r="11070" spans="1:25">
      <c r="A11070" s="116">
        <v>11070</v>
      </c>
      <c r="B11070" s="129">
        <v>44455</v>
      </c>
      <c r="D11070" s="120" t="s">
        <v>25</v>
      </c>
      <c r="E11070" s="120" t="s">
        <v>24764</v>
      </c>
      <c r="F11070" s="209" t="s">
        <v>24765</v>
      </c>
      <c r="G11070" s="119" t="s">
        <v>8920</v>
      </c>
      <c r="H11070" s="121" t="s">
        <v>41</v>
      </c>
      <c r="I11070" s="119" t="s">
        <v>30</v>
      </c>
      <c r="J11070" s="121" t="s">
        <v>77</v>
      </c>
      <c r="K11070" s="121" t="s">
        <v>65</v>
      </c>
      <c r="L11070" s="157" t="s">
        <v>32</v>
      </c>
      <c r="M11070" s="120" t="s">
        <v>33</v>
      </c>
      <c r="N11070" s="131">
        <v>44473</v>
      </c>
      <c r="O11070" s="131">
        <v>44497</v>
      </c>
      <c r="Y11070" s="116" t="s">
        <v>503</v>
      </c>
    </row>
    <row r="11071" spans="1:25" ht="27.6">
      <c r="A11071" s="116">
        <v>11071</v>
      </c>
      <c r="B11071" s="129">
        <v>44455</v>
      </c>
      <c r="C11071" s="118">
        <f>IF(B11071&lt;&gt;0,MONTH(B11071),0)</f>
        <v>9</v>
      </c>
      <c r="D11071" s="120" t="s">
        <v>25</v>
      </c>
      <c r="E11071" s="120" t="s">
        <v>24766</v>
      </c>
      <c r="F11071" s="214" t="s">
        <v>24767</v>
      </c>
      <c r="G11071" s="119" t="s">
        <v>8920</v>
      </c>
      <c r="H11071" s="121" t="s">
        <v>41</v>
      </c>
      <c r="I11071" s="121" t="s">
        <v>30</v>
      </c>
      <c r="J11071" s="121" t="s">
        <v>77</v>
      </c>
      <c r="K11071" s="120" t="s">
        <v>65</v>
      </c>
      <c r="L11071" s="157" t="s">
        <v>32</v>
      </c>
      <c r="M11071" s="120" t="s">
        <v>78</v>
      </c>
      <c r="P11071" s="124">
        <f>IF(O11071&lt;&gt;0,MONTH(O11071),0)</f>
        <v>0</v>
      </c>
      <c r="U11071" s="126" t="s">
        <v>24768</v>
      </c>
      <c r="V11071" s="126" t="s">
        <v>7098</v>
      </c>
      <c r="Y11071" s="116" t="s">
        <v>356</v>
      </c>
    </row>
    <row r="11072" spans="1:25">
      <c r="A11072" s="116">
        <v>11072</v>
      </c>
      <c r="B11072" s="129">
        <v>44455</v>
      </c>
      <c r="C11072" s="118"/>
      <c r="D11072" s="120" t="s">
        <v>25</v>
      </c>
      <c r="E11072" s="120" t="s">
        <v>24769</v>
      </c>
      <c r="F11072" s="214" t="s">
        <v>1156</v>
      </c>
      <c r="G11072" s="119" t="s">
        <v>24770</v>
      </c>
      <c r="H11072" s="121" t="s">
        <v>192</v>
      </c>
      <c r="I11072" s="121" t="s">
        <v>42</v>
      </c>
      <c r="J11072" s="121" t="s">
        <v>2268</v>
      </c>
      <c r="K11072" s="120" t="s">
        <v>65</v>
      </c>
      <c r="L11072" s="157" t="s">
        <v>32</v>
      </c>
      <c r="M11072" s="120" t="s">
        <v>33</v>
      </c>
      <c r="N11072" s="131">
        <v>44460</v>
      </c>
      <c r="O11072" s="131">
        <v>44497</v>
      </c>
      <c r="P11072" s="124"/>
    </row>
    <row r="11073" spans="1:23">
      <c r="A11073" s="116">
        <v>11073</v>
      </c>
      <c r="B11073" s="129">
        <v>44455</v>
      </c>
      <c r="C11073" s="118"/>
      <c r="D11073" s="120" t="s">
        <v>25</v>
      </c>
      <c r="E11073" s="120" t="s">
        <v>24771</v>
      </c>
      <c r="F11073" s="214" t="s">
        <v>24772</v>
      </c>
      <c r="G11073" s="119" t="s">
        <v>24773</v>
      </c>
      <c r="H11073" s="121" t="s">
        <v>48</v>
      </c>
      <c r="I11073" s="119" t="s">
        <v>30</v>
      </c>
      <c r="J11073" s="121" t="s">
        <v>87</v>
      </c>
      <c r="K11073" s="120" t="s">
        <v>65</v>
      </c>
      <c r="L11073" s="157" t="s">
        <v>32</v>
      </c>
      <c r="M11073" s="120" t="s">
        <v>78</v>
      </c>
      <c r="P11073" s="124"/>
    </row>
    <row r="11074" spans="1:23" ht="27.6">
      <c r="A11074" s="116">
        <v>11074</v>
      </c>
      <c r="B11074" s="129">
        <v>44455</v>
      </c>
      <c r="C11074" s="118"/>
      <c r="D11074" s="120" t="s">
        <v>25</v>
      </c>
      <c r="E11074" s="120" t="s">
        <v>24774</v>
      </c>
      <c r="F11074" s="214" t="s">
        <v>24775</v>
      </c>
      <c r="G11074" s="119" t="s">
        <v>7181</v>
      </c>
      <c r="H11074" s="121" t="s">
        <v>41</v>
      </c>
      <c r="I11074" s="121" t="s">
        <v>30</v>
      </c>
      <c r="J11074" s="121" t="s">
        <v>7123</v>
      </c>
      <c r="K11074" s="120" t="s">
        <v>65</v>
      </c>
      <c r="L11074" s="157" t="s">
        <v>32</v>
      </c>
      <c r="M11074" s="120" t="s">
        <v>33</v>
      </c>
      <c r="N11074" s="131">
        <v>44473</v>
      </c>
      <c r="O11074" s="131">
        <v>44497</v>
      </c>
      <c r="P11074" s="124"/>
    </row>
    <row r="11075" spans="1:23">
      <c r="A11075" s="116">
        <v>11075</v>
      </c>
      <c r="B11075" s="129">
        <v>44455</v>
      </c>
      <c r="C11075" s="118"/>
      <c r="D11075" s="120" t="s">
        <v>25</v>
      </c>
      <c r="E11075" s="120" t="s">
        <v>9784</v>
      </c>
      <c r="F11075" s="214" t="s">
        <v>1156</v>
      </c>
      <c r="G11075" s="119" t="s">
        <v>24776</v>
      </c>
      <c r="H11075" s="121" t="s">
        <v>1173</v>
      </c>
      <c r="I11075" s="121" t="s">
        <v>30</v>
      </c>
      <c r="J11075" s="121" t="s">
        <v>87</v>
      </c>
      <c r="K11075" s="120" t="s">
        <v>65</v>
      </c>
      <c r="L11075" s="157" t="s">
        <v>32</v>
      </c>
      <c r="M11075" s="120" t="s">
        <v>78</v>
      </c>
      <c r="P11075" s="124"/>
    </row>
    <row r="11076" spans="1:23" ht="27.6">
      <c r="A11076" s="116">
        <v>11076</v>
      </c>
      <c r="B11076" s="129">
        <v>44455</v>
      </c>
      <c r="C11076" s="118"/>
      <c r="D11076" s="120" t="s">
        <v>25</v>
      </c>
      <c r="E11076" s="120" t="s">
        <v>24777</v>
      </c>
      <c r="F11076" s="214" t="s">
        <v>24778</v>
      </c>
      <c r="G11076" s="119" t="s">
        <v>24779</v>
      </c>
      <c r="H11076" s="121" t="s">
        <v>41</v>
      </c>
      <c r="I11076" s="119" t="s">
        <v>30</v>
      </c>
      <c r="J11076" s="121" t="s">
        <v>87</v>
      </c>
      <c r="K11076" s="120" t="s">
        <v>65</v>
      </c>
      <c r="L11076" s="157" t="s">
        <v>32</v>
      </c>
      <c r="M11076" s="120" t="s">
        <v>78</v>
      </c>
      <c r="P11076" s="124"/>
    </row>
    <row r="11077" spans="1:23">
      <c r="A11077" s="116">
        <v>11077</v>
      </c>
      <c r="B11077" s="129">
        <v>44455</v>
      </c>
      <c r="C11077" s="118"/>
      <c r="D11077" s="120" t="s">
        <v>25</v>
      </c>
      <c r="E11077" s="120" t="s">
        <v>11538</v>
      </c>
      <c r="F11077" s="214" t="s">
        <v>1462</v>
      </c>
      <c r="G11077" s="119" t="s">
        <v>24780</v>
      </c>
      <c r="H11077" s="121" t="s">
        <v>53</v>
      </c>
      <c r="I11077" s="121" t="s">
        <v>30</v>
      </c>
      <c r="J11077" s="121" t="s">
        <v>485</v>
      </c>
      <c r="K11077" s="120" t="s">
        <v>65</v>
      </c>
      <c r="L11077" s="157" t="s">
        <v>32</v>
      </c>
      <c r="M11077" s="120" t="s">
        <v>78</v>
      </c>
      <c r="P11077" s="124"/>
    </row>
    <row r="11078" spans="1:23">
      <c r="A11078" s="116">
        <v>11078</v>
      </c>
      <c r="B11078" s="129">
        <v>44455</v>
      </c>
      <c r="C11078" s="118"/>
      <c r="D11078" s="120" t="s">
        <v>25</v>
      </c>
      <c r="E11078" s="120" t="s">
        <v>24781</v>
      </c>
      <c r="F11078" s="214" t="s">
        <v>24782</v>
      </c>
      <c r="G11078" s="119" t="s">
        <v>24783</v>
      </c>
      <c r="H11078" s="121" t="s">
        <v>97</v>
      </c>
      <c r="I11078" s="121" t="s">
        <v>30</v>
      </c>
      <c r="J11078" s="121" t="s">
        <v>7553</v>
      </c>
      <c r="K11078" s="120" t="s">
        <v>65</v>
      </c>
      <c r="L11078" s="157" t="s">
        <v>32</v>
      </c>
      <c r="M11078" s="120" t="s">
        <v>78</v>
      </c>
      <c r="P11078" s="124"/>
      <c r="U11078" s="126" t="s">
        <v>24784</v>
      </c>
    </row>
    <row r="11079" spans="1:23">
      <c r="A11079" s="116">
        <v>11079</v>
      </c>
      <c r="B11079" s="129">
        <v>44456</v>
      </c>
      <c r="C11079" s="118">
        <f t="shared" ref="C11079:C11107" si="494">IF(B11079&lt;&gt;0,MONTH(B11079),0)</f>
        <v>9</v>
      </c>
      <c r="D11079" s="120" t="s">
        <v>25</v>
      </c>
      <c r="E11079" s="120" t="s">
        <v>24785</v>
      </c>
      <c r="F11079" s="214" t="s">
        <v>488</v>
      </c>
      <c r="G11079" s="119" t="s">
        <v>8722</v>
      </c>
      <c r="H11079" s="121" t="s">
        <v>6816</v>
      </c>
      <c r="I11079" s="119" t="s">
        <v>30</v>
      </c>
      <c r="J11079" s="121" t="s">
        <v>9853</v>
      </c>
      <c r="K11079" s="120" t="s">
        <v>65</v>
      </c>
      <c r="L11079" s="131" t="s">
        <v>32</v>
      </c>
      <c r="M11079" s="120" t="s">
        <v>78</v>
      </c>
      <c r="P11079" s="124">
        <f t="shared" ref="P11079:P11107" si="495">IF(O11079&lt;&gt;0,MONTH(O11079),0)</f>
        <v>0</v>
      </c>
      <c r="U11079" s="126" t="s">
        <v>24786</v>
      </c>
      <c r="V11079" s="126" t="s">
        <v>7098</v>
      </c>
      <c r="W11079" s="126" t="s">
        <v>125</v>
      </c>
    </row>
    <row r="11080" spans="1:23">
      <c r="A11080" s="116">
        <v>11080</v>
      </c>
      <c r="B11080" s="129">
        <v>44456</v>
      </c>
      <c r="C11080" s="118">
        <f t="shared" si="494"/>
        <v>9</v>
      </c>
      <c r="D11080" s="120" t="s">
        <v>25</v>
      </c>
      <c r="E11080" s="120" t="s">
        <v>24787</v>
      </c>
      <c r="F11080" s="214" t="s">
        <v>24788</v>
      </c>
      <c r="G11080" s="119" t="s">
        <v>24789</v>
      </c>
      <c r="H11080" s="121" t="s">
        <v>29</v>
      </c>
      <c r="I11080" s="121" t="s">
        <v>30</v>
      </c>
      <c r="J11080" s="121" t="s">
        <v>31</v>
      </c>
      <c r="K11080" s="120" t="s">
        <v>65</v>
      </c>
      <c r="L11080" s="131" t="s">
        <v>32</v>
      </c>
      <c r="M11080" s="120" t="s">
        <v>78</v>
      </c>
      <c r="P11080" s="124">
        <f t="shared" si="495"/>
        <v>0</v>
      </c>
    </row>
    <row r="11081" spans="1:23">
      <c r="A11081" s="116">
        <v>11081</v>
      </c>
      <c r="B11081" s="129">
        <v>44456</v>
      </c>
      <c r="C11081" s="118">
        <f t="shared" si="494"/>
        <v>9</v>
      </c>
      <c r="D11081" s="120" t="s">
        <v>25</v>
      </c>
      <c r="E11081" s="120" t="s">
        <v>24790</v>
      </c>
      <c r="F11081" s="214" t="s">
        <v>5062</v>
      </c>
      <c r="G11081" s="119" t="s">
        <v>24791</v>
      </c>
      <c r="H11081" s="121" t="s">
        <v>97</v>
      </c>
      <c r="I11081" s="121" t="s">
        <v>30</v>
      </c>
      <c r="J11081" s="121" t="s">
        <v>77</v>
      </c>
      <c r="K11081" s="120" t="s">
        <v>65</v>
      </c>
      <c r="L11081" s="131" t="s">
        <v>32</v>
      </c>
      <c r="M11081" s="120" t="s">
        <v>78</v>
      </c>
      <c r="P11081" s="124">
        <f t="shared" si="495"/>
        <v>0</v>
      </c>
    </row>
    <row r="11082" spans="1:23" ht="27.6">
      <c r="A11082" s="116">
        <v>11082</v>
      </c>
      <c r="B11082" s="129">
        <v>44456</v>
      </c>
      <c r="C11082" s="118">
        <f t="shared" si="494"/>
        <v>9</v>
      </c>
      <c r="D11082" s="120" t="s">
        <v>25</v>
      </c>
      <c r="E11082" s="120" t="s">
        <v>24792</v>
      </c>
      <c r="F11082" s="214" t="s">
        <v>24793</v>
      </c>
      <c r="G11082" s="119" t="s">
        <v>24794</v>
      </c>
      <c r="H11082" s="121" t="s">
        <v>29</v>
      </c>
      <c r="I11082" s="121" t="s">
        <v>30</v>
      </c>
      <c r="J11082" s="121" t="s">
        <v>1540</v>
      </c>
      <c r="K11082" s="120" t="s">
        <v>65</v>
      </c>
      <c r="L11082" s="131" t="s">
        <v>32</v>
      </c>
      <c r="M11082" s="120" t="s">
        <v>78</v>
      </c>
      <c r="P11082" s="124">
        <f t="shared" si="495"/>
        <v>0</v>
      </c>
    </row>
    <row r="11083" spans="1:23" ht="27.6">
      <c r="A11083" s="116">
        <v>11083</v>
      </c>
      <c r="B11083" s="129">
        <v>44456</v>
      </c>
      <c r="C11083" s="118">
        <f t="shared" si="494"/>
        <v>9</v>
      </c>
      <c r="D11083" s="120" t="s">
        <v>25</v>
      </c>
      <c r="E11083" s="120" t="s">
        <v>24795</v>
      </c>
      <c r="F11083" s="214" t="s">
        <v>24796</v>
      </c>
      <c r="G11083" s="119" t="s">
        <v>24797</v>
      </c>
      <c r="H11083" s="121" t="s">
        <v>97</v>
      </c>
      <c r="I11083" s="121" t="s">
        <v>30</v>
      </c>
      <c r="J11083" s="121" t="s">
        <v>7131</v>
      </c>
      <c r="K11083" s="120" t="s">
        <v>65</v>
      </c>
      <c r="L11083" s="131" t="s">
        <v>32</v>
      </c>
      <c r="M11083" s="120" t="s">
        <v>78</v>
      </c>
      <c r="P11083" s="124">
        <f t="shared" si="495"/>
        <v>0</v>
      </c>
    </row>
    <row r="11084" spans="1:23">
      <c r="A11084" s="116">
        <v>11084</v>
      </c>
      <c r="B11084" s="129">
        <v>44456</v>
      </c>
      <c r="C11084" s="118">
        <f t="shared" si="494"/>
        <v>9</v>
      </c>
      <c r="D11084" s="120" t="s">
        <v>25</v>
      </c>
      <c r="E11084" s="120" t="s">
        <v>24798</v>
      </c>
      <c r="F11084" s="214" t="s">
        <v>24799</v>
      </c>
      <c r="G11084" s="119" t="s">
        <v>8379</v>
      </c>
      <c r="H11084" s="121" t="s">
        <v>101</v>
      </c>
      <c r="I11084" s="121" t="s">
        <v>30</v>
      </c>
      <c r="J11084" s="121" t="s">
        <v>7131</v>
      </c>
      <c r="K11084" s="120" t="s">
        <v>65</v>
      </c>
      <c r="L11084" s="131" t="s">
        <v>32</v>
      </c>
      <c r="M11084" s="120" t="s">
        <v>78</v>
      </c>
      <c r="P11084" s="124">
        <f t="shared" si="495"/>
        <v>0</v>
      </c>
    </row>
    <row r="11085" spans="1:23">
      <c r="A11085" s="116">
        <v>11085</v>
      </c>
      <c r="B11085" s="129">
        <v>44456</v>
      </c>
      <c r="C11085" s="118">
        <f t="shared" si="494"/>
        <v>9</v>
      </c>
      <c r="D11085" s="120" t="s">
        <v>25</v>
      </c>
      <c r="E11085" s="120" t="s">
        <v>24800</v>
      </c>
      <c r="F11085" s="214" t="s">
        <v>24801</v>
      </c>
      <c r="G11085" s="119" t="s">
        <v>8927</v>
      </c>
      <c r="H11085" s="121" t="s">
        <v>101</v>
      </c>
      <c r="I11085" s="121" t="s">
        <v>30</v>
      </c>
      <c r="J11085" s="121" t="s">
        <v>7131</v>
      </c>
      <c r="K11085" s="120" t="s">
        <v>65</v>
      </c>
      <c r="L11085" s="131" t="s">
        <v>32</v>
      </c>
      <c r="M11085" s="120" t="s">
        <v>78</v>
      </c>
      <c r="P11085" s="124">
        <f t="shared" si="495"/>
        <v>0</v>
      </c>
    </row>
    <row r="11086" spans="1:23">
      <c r="A11086" s="116">
        <v>11086</v>
      </c>
      <c r="B11086" s="129">
        <v>44456</v>
      </c>
      <c r="C11086" s="118">
        <f t="shared" si="494"/>
        <v>9</v>
      </c>
      <c r="D11086" s="120" t="s">
        <v>25</v>
      </c>
      <c r="E11086" s="120" t="s">
        <v>24802</v>
      </c>
      <c r="F11086" s="214" t="s">
        <v>24803</v>
      </c>
      <c r="G11086" s="119" t="s">
        <v>24804</v>
      </c>
      <c r="H11086" s="121" t="s">
        <v>101</v>
      </c>
      <c r="I11086" s="121" t="s">
        <v>30</v>
      </c>
      <c r="J11086" s="121" t="s">
        <v>77</v>
      </c>
      <c r="K11086" s="120" t="s">
        <v>65</v>
      </c>
      <c r="L11086" s="131" t="s">
        <v>32</v>
      </c>
      <c r="M11086" s="120" t="s">
        <v>78</v>
      </c>
      <c r="P11086" s="124">
        <f t="shared" si="495"/>
        <v>0</v>
      </c>
    </row>
    <row r="11087" spans="1:23">
      <c r="A11087" s="116">
        <v>11087</v>
      </c>
      <c r="B11087" s="129">
        <v>44456</v>
      </c>
      <c r="C11087" s="118">
        <f t="shared" si="494"/>
        <v>9</v>
      </c>
      <c r="D11087" s="120" t="s">
        <v>25</v>
      </c>
      <c r="E11087" s="120" t="s">
        <v>24805</v>
      </c>
      <c r="F11087" s="214" t="s">
        <v>24806</v>
      </c>
      <c r="G11087" s="119" t="s">
        <v>24807</v>
      </c>
      <c r="H11087" s="121" t="s">
        <v>344</v>
      </c>
      <c r="I11087" s="119" t="s">
        <v>30</v>
      </c>
      <c r="J11087" s="121" t="s">
        <v>77</v>
      </c>
      <c r="K11087" s="120" t="s">
        <v>65</v>
      </c>
      <c r="L11087" s="131" t="s">
        <v>32</v>
      </c>
      <c r="M11087" s="120" t="s">
        <v>78</v>
      </c>
      <c r="P11087" s="124">
        <f t="shared" si="495"/>
        <v>0</v>
      </c>
    </row>
    <row r="11088" spans="1:23">
      <c r="A11088" s="116">
        <v>11088</v>
      </c>
      <c r="B11088" s="129">
        <v>44456</v>
      </c>
      <c r="C11088" s="118">
        <f t="shared" si="494"/>
        <v>9</v>
      </c>
      <c r="D11088" s="120" t="s">
        <v>25</v>
      </c>
      <c r="E11088" s="120" t="s">
        <v>24808</v>
      </c>
      <c r="F11088" s="214" t="s">
        <v>24809</v>
      </c>
      <c r="G11088" s="119" t="s">
        <v>24810</v>
      </c>
      <c r="H11088" s="121" t="s">
        <v>344</v>
      </c>
      <c r="I11088" s="121" t="s">
        <v>30</v>
      </c>
      <c r="J11088" s="121" t="s">
        <v>529</v>
      </c>
      <c r="K11088" s="120" t="s">
        <v>584</v>
      </c>
      <c r="L11088" s="131" t="s">
        <v>32</v>
      </c>
      <c r="M11088" s="120" t="s">
        <v>78</v>
      </c>
      <c r="P11088" s="124">
        <f t="shared" si="495"/>
        <v>0</v>
      </c>
    </row>
    <row r="11089" spans="1:25" ht="41.4">
      <c r="A11089" s="116">
        <v>11089</v>
      </c>
      <c r="B11089" s="129">
        <v>44456</v>
      </c>
      <c r="C11089" s="118">
        <f t="shared" si="494"/>
        <v>9</v>
      </c>
      <c r="D11089" s="120" t="s">
        <v>25</v>
      </c>
      <c r="E11089" s="120" t="s">
        <v>24811</v>
      </c>
      <c r="F11089" s="214" t="s">
        <v>24812</v>
      </c>
      <c r="G11089" s="119" t="s">
        <v>5017</v>
      </c>
      <c r="H11089" s="121" t="s">
        <v>344</v>
      </c>
      <c r="I11089" s="121" t="s">
        <v>30</v>
      </c>
      <c r="J11089" s="121" t="s">
        <v>7142</v>
      </c>
      <c r="K11089" s="120" t="s">
        <v>584</v>
      </c>
      <c r="L11089" s="131" t="s">
        <v>32</v>
      </c>
      <c r="M11089" s="120" t="s">
        <v>78</v>
      </c>
      <c r="P11089" s="124">
        <f t="shared" si="495"/>
        <v>0</v>
      </c>
    </row>
    <row r="11090" spans="1:25" ht="27.6">
      <c r="A11090" s="116">
        <v>11090</v>
      </c>
      <c r="B11090" s="129">
        <v>44456</v>
      </c>
      <c r="C11090" s="118">
        <f t="shared" si="494"/>
        <v>9</v>
      </c>
      <c r="D11090" s="120" t="s">
        <v>25</v>
      </c>
      <c r="E11090" s="120" t="s">
        <v>24813</v>
      </c>
      <c r="F11090" s="214" t="s">
        <v>24814</v>
      </c>
      <c r="G11090" s="119" t="s">
        <v>23266</v>
      </c>
      <c r="H11090" s="121" t="s">
        <v>344</v>
      </c>
      <c r="I11090" s="121" t="s">
        <v>30</v>
      </c>
      <c r="J11090" s="121" t="s">
        <v>87</v>
      </c>
      <c r="K11090" s="120" t="s">
        <v>65</v>
      </c>
      <c r="L11090" s="131" t="s">
        <v>32</v>
      </c>
      <c r="M11090" s="120" t="s">
        <v>78</v>
      </c>
      <c r="P11090" s="124">
        <f t="shared" si="495"/>
        <v>0</v>
      </c>
    </row>
    <row r="11091" spans="1:25">
      <c r="A11091" s="116">
        <v>11091</v>
      </c>
      <c r="B11091" s="129">
        <v>44456</v>
      </c>
      <c r="C11091" s="118">
        <f t="shared" si="494"/>
        <v>9</v>
      </c>
      <c r="D11091" s="120" t="s">
        <v>25</v>
      </c>
      <c r="E11091" s="120" t="s">
        <v>24815</v>
      </c>
      <c r="F11091" s="214" t="s">
        <v>5062</v>
      </c>
      <c r="G11091" s="119" t="s">
        <v>20133</v>
      </c>
      <c r="H11091" s="121" t="s">
        <v>101</v>
      </c>
      <c r="I11091" s="121" t="s">
        <v>30</v>
      </c>
      <c r="J11091" s="121" t="s">
        <v>529</v>
      </c>
      <c r="K11091" s="120" t="s">
        <v>65</v>
      </c>
      <c r="L11091" s="131" t="s">
        <v>32</v>
      </c>
      <c r="M11091" s="120" t="s">
        <v>78</v>
      </c>
      <c r="P11091" s="124">
        <f t="shared" si="495"/>
        <v>0</v>
      </c>
    </row>
    <row r="11092" spans="1:25" ht="27.6">
      <c r="A11092" s="116">
        <v>11092</v>
      </c>
      <c r="B11092" s="129">
        <v>44456</v>
      </c>
      <c r="C11092" s="118">
        <f t="shared" si="494"/>
        <v>9</v>
      </c>
      <c r="D11092" s="120" t="s">
        <v>25</v>
      </c>
      <c r="E11092" s="120" t="s">
        <v>24816</v>
      </c>
      <c r="F11092" s="214" t="s">
        <v>24817</v>
      </c>
      <c r="G11092" s="119" t="s">
        <v>24345</v>
      </c>
      <c r="H11092" s="121" t="s">
        <v>29</v>
      </c>
      <c r="I11092" s="121" t="s">
        <v>30</v>
      </c>
      <c r="J11092" s="121" t="s">
        <v>7271</v>
      </c>
      <c r="K11092" s="120" t="s">
        <v>65</v>
      </c>
      <c r="L11092" s="131" t="s">
        <v>32</v>
      </c>
      <c r="M11092" s="120" t="s">
        <v>78</v>
      </c>
      <c r="P11092" s="124">
        <f t="shared" si="495"/>
        <v>0</v>
      </c>
    </row>
    <row r="11093" spans="1:25">
      <c r="A11093" s="116">
        <v>11093</v>
      </c>
      <c r="B11093" s="129">
        <v>44456</v>
      </c>
      <c r="C11093" s="118">
        <f t="shared" si="494"/>
        <v>9</v>
      </c>
      <c r="D11093" s="120" t="s">
        <v>25</v>
      </c>
      <c r="E11093" s="120" t="s">
        <v>24818</v>
      </c>
      <c r="F11093" s="214" t="s">
        <v>24819</v>
      </c>
      <c r="G11093" s="119" t="s">
        <v>24820</v>
      </c>
      <c r="H11093" s="121" t="s">
        <v>101</v>
      </c>
      <c r="I11093" s="119" t="s">
        <v>30</v>
      </c>
      <c r="J11093" s="121" t="s">
        <v>7610</v>
      </c>
      <c r="K11093" s="120" t="s">
        <v>65</v>
      </c>
      <c r="L11093" s="131" t="s">
        <v>32</v>
      </c>
      <c r="M11093" s="120" t="s">
        <v>78</v>
      </c>
      <c r="P11093" s="124">
        <f t="shared" si="495"/>
        <v>0</v>
      </c>
    </row>
    <row r="11094" spans="1:25">
      <c r="A11094" s="116">
        <v>11094</v>
      </c>
      <c r="B11094" s="129">
        <v>44456</v>
      </c>
      <c r="C11094" s="118">
        <f t="shared" si="494"/>
        <v>9</v>
      </c>
      <c r="D11094" s="120" t="s">
        <v>25</v>
      </c>
      <c r="E11094" s="120" t="s">
        <v>24821</v>
      </c>
      <c r="F11094" s="214" t="s">
        <v>24822</v>
      </c>
      <c r="G11094" s="119" t="s">
        <v>13891</v>
      </c>
      <c r="H11094" s="121" t="s">
        <v>101</v>
      </c>
      <c r="I11094" s="119" t="s">
        <v>30</v>
      </c>
      <c r="J11094" s="121" t="s">
        <v>77</v>
      </c>
      <c r="K11094" s="120" t="s">
        <v>65</v>
      </c>
      <c r="L11094" s="131" t="s">
        <v>32</v>
      </c>
      <c r="M11094" s="120" t="s">
        <v>78</v>
      </c>
      <c r="P11094" s="124">
        <f t="shared" si="495"/>
        <v>0</v>
      </c>
    </row>
    <row r="11095" spans="1:25" ht="27.6">
      <c r="A11095" s="116">
        <v>11095</v>
      </c>
      <c r="B11095" s="129">
        <v>44456</v>
      </c>
      <c r="C11095" s="118">
        <f t="shared" si="494"/>
        <v>9</v>
      </c>
      <c r="D11095" s="120" t="s">
        <v>25</v>
      </c>
      <c r="E11095" s="120" t="s">
        <v>24823</v>
      </c>
      <c r="F11095" s="214" t="s">
        <v>24824</v>
      </c>
      <c r="G11095" s="119" t="s">
        <v>24825</v>
      </c>
      <c r="H11095" s="121" t="s">
        <v>101</v>
      </c>
      <c r="I11095" s="121" t="s">
        <v>30</v>
      </c>
      <c r="J11095" s="121" t="s">
        <v>7142</v>
      </c>
      <c r="K11095" s="120" t="s">
        <v>65</v>
      </c>
      <c r="L11095" s="131" t="s">
        <v>32</v>
      </c>
      <c r="M11095" s="120" t="s">
        <v>78</v>
      </c>
      <c r="P11095" s="124">
        <f t="shared" si="495"/>
        <v>0</v>
      </c>
    </row>
    <row r="11096" spans="1:25">
      <c r="A11096" s="116">
        <v>11096</v>
      </c>
      <c r="B11096" s="129">
        <v>44456</v>
      </c>
      <c r="C11096" s="118">
        <f t="shared" si="494"/>
        <v>9</v>
      </c>
      <c r="D11096" s="120" t="s">
        <v>25</v>
      </c>
      <c r="E11096" s="120" t="s">
        <v>24826</v>
      </c>
      <c r="F11096" s="214" t="s">
        <v>579</v>
      </c>
      <c r="G11096" s="119" t="s">
        <v>11563</v>
      </c>
      <c r="H11096" s="121" t="s">
        <v>101</v>
      </c>
      <c r="I11096" s="119" t="s">
        <v>30</v>
      </c>
      <c r="J11096" s="121" t="s">
        <v>77</v>
      </c>
      <c r="K11096" s="120" t="s">
        <v>584</v>
      </c>
      <c r="L11096" s="131" t="s">
        <v>32</v>
      </c>
      <c r="M11096" s="120" t="s">
        <v>78</v>
      </c>
      <c r="P11096" s="124">
        <f t="shared" si="495"/>
        <v>0</v>
      </c>
    </row>
    <row r="11097" spans="1:25">
      <c r="A11097" s="116">
        <v>11097</v>
      </c>
      <c r="B11097" s="129">
        <v>44456</v>
      </c>
      <c r="C11097" s="118">
        <f t="shared" si="494"/>
        <v>9</v>
      </c>
      <c r="D11097" s="120" t="s">
        <v>25</v>
      </c>
      <c r="E11097" s="120" t="s">
        <v>24827</v>
      </c>
      <c r="F11097" s="214" t="s">
        <v>783</v>
      </c>
      <c r="G11097" s="119" t="s">
        <v>24828</v>
      </c>
      <c r="H11097" s="121" t="s">
        <v>53</v>
      </c>
      <c r="I11097" s="145" t="s">
        <v>30</v>
      </c>
      <c r="J11097" s="121" t="s">
        <v>87</v>
      </c>
      <c r="K11097" s="120" t="s">
        <v>584</v>
      </c>
      <c r="L11097" s="131" t="s">
        <v>32</v>
      </c>
      <c r="M11097" s="120" t="s">
        <v>78</v>
      </c>
      <c r="P11097" s="124">
        <f t="shared" si="495"/>
        <v>0</v>
      </c>
    </row>
    <row r="11098" spans="1:25">
      <c r="A11098" s="116">
        <v>11098</v>
      </c>
      <c r="B11098" s="164">
        <v>44456</v>
      </c>
      <c r="C11098" s="118">
        <f t="shared" si="494"/>
        <v>9</v>
      </c>
      <c r="D11098" s="120" t="s">
        <v>25</v>
      </c>
      <c r="E11098" s="121" t="s">
        <v>24829</v>
      </c>
      <c r="F11098" s="214" t="s">
        <v>636</v>
      </c>
      <c r="G11098" s="119" t="s">
        <v>13003</v>
      </c>
      <c r="H11098" s="121" t="s">
        <v>53</v>
      </c>
      <c r="I11098" s="119" t="s">
        <v>42</v>
      </c>
      <c r="J11098" s="121" t="s">
        <v>72</v>
      </c>
      <c r="K11098" s="120" t="s">
        <v>65</v>
      </c>
      <c r="L11098" s="131" t="s">
        <v>32</v>
      </c>
      <c r="M11098" s="120" t="s">
        <v>78</v>
      </c>
      <c r="N11098" s="157"/>
      <c r="O11098" s="157"/>
      <c r="P11098" s="124">
        <f t="shared" si="495"/>
        <v>0</v>
      </c>
      <c r="Q11098" s="124"/>
      <c r="R11098" s="124"/>
      <c r="S11098" s="121"/>
      <c r="T11098" s="123"/>
      <c r="U11098" s="123"/>
      <c r="V11098" s="123"/>
      <c r="W11098" s="123"/>
      <c r="X11098" s="123"/>
      <c r="Y11098" s="136"/>
    </row>
    <row r="11099" spans="1:25">
      <c r="A11099" s="116">
        <v>11099</v>
      </c>
      <c r="B11099" s="129">
        <v>44456</v>
      </c>
      <c r="C11099" s="118">
        <f t="shared" si="494"/>
        <v>9</v>
      </c>
      <c r="D11099" s="120" t="s">
        <v>25</v>
      </c>
      <c r="E11099" s="120" t="s">
        <v>24830</v>
      </c>
      <c r="F11099" s="214" t="s">
        <v>24831</v>
      </c>
      <c r="G11099" s="119" t="s">
        <v>11249</v>
      </c>
      <c r="H11099" s="121" t="s">
        <v>344</v>
      </c>
      <c r="I11099" s="121" t="s">
        <v>30</v>
      </c>
      <c r="J11099" s="121" t="s">
        <v>9853</v>
      </c>
      <c r="K11099" s="120" t="s">
        <v>65</v>
      </c>
      <c r="L11099" s="131" t="s">
        <v>32</v>
      </c>
      <c r="M11099" s="120" t="s">
        <v>78</v>
      </c>
      <c r="P11099" s="124">
        <f t="shared" si="495"/>
        <v>0</v>
      </c>
    </row>
    <row r="11100" spans="1:25" ht="27.6">
      <c r="A11100" s="116">
        <v>11100</v>
      </c>
      <c r="B11100" s="129">
        <v>44456</v>
      </c>
      <c r="C11100" s="118">
        <f t="shared" si="494"/>
        <v>9</v>
      </c>
      <c r="D11100" s="120" t="s">
        <v>25</v>
      </c>
      <c r="E11100" s="120" t="s">
        <v>24832</v>
      </c>
      <c r="F11100" s="214" t="s">
        <v>24833</v>
      </c>
      <c r="G11100" s="119" t="s">
        <v>1033</v>
      </c>
      <c r="H11100" s="121" t="s">
        <v>29</v>
      </c>
      <c r="I11100" s="119" t="s">
        <v>30</v>
      </c>
      <c r="J11100" s="121" t="s">
        <v>5018</v>
      </c>
      <c r="K11100" s="120" t="s">
        <v>65</v>
      </c>
      <c r="L11100" s="131" t="s">
        <v>32</v>
      </c>
      <c r="M11100" s="120" t="s">
        <v>78</v>
      </c>
      <c r="P11100" s="124">
        <f t="shared" si="495"/>
        <v>0</v>
      </c>
    </row>
    <row r="11101" spans="1:25">
      <c r="A11101" s="116">
        <v>11101</v>
      </c>
      <c r="B11101" s="129">
        <v>44456</v>
      </c>
      <c r="C11101" s="118">
        <f t="shared" si="494"/>
        <v>9</v>
      </c>
      <c r="D11101" s="120" t="s">
        <v>25</v>
      </c>
      <c r="E11101" s="120" t="s">
        <v>24834</v>
      </c>
      <c r="F11101" s="214" t="s">
        <v>24835</v>
      </c>
      <c r="G11101" s="119" t="s">
        <v>24836</v>
      </c>
      <c r="H11101" s="121" t="s">
        <v>71</v>
      </c>
      <c r="I11101" s="121" t="s">
        <v>42</v>
      </c>
      <c r="J11101" s="121" t="s">
        <v>43</v>
      </c>
      <c r="K11101" s="120" t="s">
        <v>584</v>
      </c>
      <c r="L11101" s="131" t="s">
        <v>32</v>
      </c>
      <c r="M11101" s="120" t="s">
        <v>78</v>
      </c>
      <c r="P11101" s="124">
        <f t="shared" si="495"/>
        <v>0</v>
      </c>
    </row>
    <row r="11102" spans="1:25">
      <c r="A11102" s="116">
        <v>11102</v>
      </c>
      <c r="B11102" s="129">
        <v>44456</v>
      </c>
      <c r="C11102" s="118">
        <f t="shared" si="494"/>
        <v>9</v>
      </c>
      <c r="D11102" s="120" t="s">
        <v>25</v>
      </c>
      <c r="E11102" s="120" t="s">
        <v>24837</v>
      </c>
      <c r="F11102" s="214" t="s">
        <v>24838</v>
      </c>
      <c r="G11102" s="119" t="s">
        <v>1519</v>
      </c>
      <c r="H11102" s="121" t="s">
        <v>97</v>
      </c>
      <c r="I11102" s="121" t="s">
        <v>42</v>
      </c>
      <c r="J11102" s="121" t="s">
        <v>91</v>
      </c>
      <c r="K11102" s="120" t="s">
        <v>584</v>
      </c>
      <c r="L11102" s="131" t="s">
        <v>32</v>
      </c>
      <c r="M11102" s="120" t="s">
        <v>78</v>
      </c>
      <c r="P11102" s="124">
        <f t="shared" si="495"/>
        <v>0</v>
      </c>
    </row>
    <row r="11103" spans="1:25">
      <c r="A11103" s="116">
        <v>11103</v>
      </c>
      <c r="B11103" s="129">
        <v>44456</v>
      </c>
      <c r="C11103" s="118">
        <f t="shared" si="494"/>
        <v>9</v>
      </c>
      <c r="D11103" s="120" t="s">
        <v>25</v>
      </c>
      <c r="E11103" s="120" t="s">
        <v>24839</v>
      </c>
      <c r="F11103" s="214" t="s">
        <v>24840</v>
      </c>
      <c r="G11103" s="119" t="s">
        <v>1519</v>
      </c>
      <c r="H11103" s="121" t="s">
        <v>97</v>
      </c>
      <c r="I11103" s="119" t="s">
        <v>42</v>
      </c>
      <c r="J11103" s="121" t="s">
        <v>91</v>
      </c>
      <c r="K11103" s="120" t="s">
        <v>65</v>
      </c>
      <c r="L11103" s="131" t="s">
        <v>32</v>
      </c>
      <c r="M11103" s="120" t="s">
        <v>78</v>
      </c>
      <c r="P11103" s="124">
        <f t="shared" si="495"/>
        <v>0</v>
      </c>
    </row>
    <row r="11104" spans="1:25">
      <c r="A11104" s="116">
        <v>11104</v>
      </c>
      <c r="B11104" s="129">
        <v>44456</v>
      </c>
      <c r="C11104" s="118">
        <f t="shared" si="494"/>
        <v>9</v>
      </c>
      <c r="D11104" s="120" t="s">
        <v>25</v>
      </c>
      <c r="E11104" s="120" t="s">
        <v>24841</v>
      </c>
      <c r="F11104" s="214" t="s">
        <v>24842</v>
      </c>
      <c r="G11104" s="119" t="s">
        <v>11188</v>
      </c>
      <c r="H11104" s="121" t="s">
        <v>29</v>
      </c>
      <c r="I11104" s="119" t="s">
        <v>30</v>
      </c>
      <c r="J11104" s="121" t="s">
        <v>838</v>
      </c>
      <c r="K11104" s="120" t="s">
        <v>65</v>
      </c>
      <c r="L11104" s="131" t="s">
        <v>32</v>
      </c>
      <c r="M11104" s="120" t="s">
        <v>78</v>
      </c>
      <c r="P11104" s="124">
        <f t="shared" si="495"/>
        <v>0</v>
      </c>
    </row>
    <row r="11105" spans="1:20">
      <c r="A11105" s="116">
        <v>11105</v>
      </c>
      <c r="B11105" s="129">
        <v>44456</v>
      </c>
      <c r="C11105" s="118">
        <f t="shared" si="494"/>
        <v>9</v>
      </c>
      <c r="D11105" s="120" t="s">
        <v>25</v>
      </c>
      <c r="E11105" s="120" t="s">
        <v>24843</v>
      </c>
      <c r="F11105" s="214" t="s">
        <v>24844</v>
      </c>
      <c r="G11105" s="119" t="s">
        <v>24845</v>
      </c>
      <c r="H11105" s="121" t="s">
        <v>29</v>
      </c>
      <c r="I11105" s="119" t="s">
        <v>30</v>
      </c>
      <c r="J11105" s="121" t="s">
        <v>838</v>
      </c>
      <c r="K11105" s="120" t="s">
        <v>65</v>
      </c>
      <c r="L11105" s="131" t="s">
        <v>32</v>
      </c>
      <c r="M11105" s="140" t="s">
        <v>78</v>
      </c>
      <c r="P11105" s="124">
        <f t="shared" si="495"/>
        <v>0</v>
      </c>
    </row>
    <row r="11106" spans="1:20">
      <c r="A11106" s="116">
        <v>11106</v>
      </c>
      <c r="B11106" s="129">
        <v>44456</v>
      </c>
      <c r="C11106" s="118">
        <f t="shared" si="494"/>
        <v>9</v>
      </c>
      <c r="D11106" s="120" t="s">
        <v>25</v>
      </c>
      <c r="E11106" s="120" t="s">
        <v>24846</v>
      </c>
      <c r="F11106" s="214" t="s">
        <v>24847</v>
      </c>
      <c r="G11106" s="119" t="s">
        <v>24848</v>
      </c>
      <c r="H11106" s="121" t="s">
        <v>97</v>
      </c>
      <c r="I11106" s="121" t="s">
        <v>30</v>
      </c>
      <c r="J11106" s="121" t="s">
        <v>77</v>
      </c>
      <c r="K11106" s="120" t="s">
        <v>584</v>
      </c>
      <c r="L11106" s="131" t="s">
        <v>32</v>
      </c>
      <c r="M11106" s="120" t="s">
        <v>78</v>
      </c>
      <c r="P11106" s="124">
        <f t="shared" si="495"/>
        <v>0</v>
      </c>
    </row>
    <row r="11107" spans="1:20" ht="27.6">
      <c r="A11107" s="116">
        <v>11107</v>
      </c>
      <c r="B11107" s="129">
        <v>44456</v>
      </c>
      <c r="C11107" s="118">
        <f t="shared" si="494"/>
        <v>9</v>
      </c>
      <c r="D11107" s="120" t="s">
        <v>25</v>
      </c>
      <c r="E11107" s="120" t="s">
        <v>24849</v>
      </c>
      <c r="F11107" s="214" t="s">
        <v>24850</v>
      </c>
      <c r="G11107" s="119" t="s">
        <v>11044</v>
      </c>
      <c r="H11107" s="121" t="s">
        <v>29</v>
      </c>
      <c r="I11107" s="119" t="s">
        <v>30</v>
      </c>
      <c r="J11107" s="121" t="s">
        <v>77</v>
      </c>
      <c r="K11107" s="120" t="s">
        <v>584</v>
      </c>
      <c r="L11107" s="131" t="s">
        <v>32</v>
      </c>
      <c r="M11107" s="120" t="s">
        <v>78</v>
      </c>
      <c r="P11107" s="124">
        <f t="shared" si="495"/>
        <v>0</v>
      </c>
    </row>
    <row r="11108" spans="1:20">
      <c r="A11108" s="116">
        <v>11108</v>
      </c>
      <c r="B11108" s="129">
        <v>44456</v>
      </c>
      <c r="D11108" s="120" t="s">
        <v>252</v>
      </c>
      <c r="E11108" s="120" t="s">
        <v>24851</v>
      </c>
      <c r="F11108" s="209" t="s">
        <v>24852</v>
      </c>
      <c r="G11108" s="119" t="s">
        <v>24853</v>
      </c>
      <c r="H11108" s="121" t="s">
        <v>86</v>
      </c>
      <c r="I11108" s="121" t="s">
        <v>42</v>
      </c>
      <c r="J11108" s="121" t="s">
        <v>43</v>
      </c>
      <c r="K11108" s="121" t="s">
        <v>584</v>
      </c>
      <c r="L11108" s="157" t="s">
        <v>32</v>
      </c>
      <c r="M11108" s="120" t="s">
        <v>78</v>
      </c>
    </row>
    <row r="11109" spans="1:20">
      <c r="A11109" s="116">
        <v>11109</v>
      </c>
      <c r="B11109" s="129">
        <v>44456</v>
      </c>
      <c r="D11109" s="120" t="s">
        <v>252</v>
      </c>
      <c r="E11109" s="120" t="s">
        <v>24854</v>
      </c>
      <c r="F11109" s="209" t="s">
        <v>10664</v>
      </c>
      <c r="G11109" s="119" t="s">
        <v>8878</v>
      </c>
      <c r="H11109" s="121" t="s">
        <v>29</v>
      </c>
      <c r="I11109" s="121" t="s">
        <v>30</v>
      </c>
      <c r="J11109" s="121" t="s">
        <v>7280</v>
      </c>
      <c r="K11109" s="121" t="s">
        <v>65</v>
      </c>
      <c r="L11109" s="157" t="s">
        <v>32</v>
      </c>
      <c r="M11109" s="120" t="s">
        <v>33</v>
      </c>
      <c r="N11109" s="131">
        <v>44462</v>
      </c>
      <c r="O11109" s="131">
        <v>44469</v>
      </c>
      <c r="S11109" s="120" t="s">
        <v>135</v>
      </c>
      <c r="T11109" s="126">
        <v>44469</v>
      </c>
    </row>
    <row r="11110" spans="1:20">
      <c r="A11110" s="116">
        <v>11110</v>
      </c>
      <c r="B11110" s="129">
        <v>44456</v>
      </c>
      <c r="D11110" s="120" t="s">
        <v>252</v>
      </c>
      <c r="E11110" s="120" t="s">
        <v>24855</v>
      </c>
      <c r="F11110" s="209" t="s">
        <v>8211</v>
      </c>
      <c r="G11110" s="119" t="s">
        <v>24856</v>
      </c>
      <c r="H11110" s="121" t="s">
        <v>192</v>
      </c>
      <c r="I11110" s="121" t="s">
        <v>30</v>
      </c>
      <c r="J11110" s="121" t="s">
        <v>7087</v>
      </c>
      <c r="K11110" s="121" t="s">
        <v>65</v>
      </c>
      <c r="L11110" s="157" t="s">
        <v>32</v>
      </c>
      <c r="M11110" s="120" t="s">
        <v>78</v>
      </c>
    </row>
    <row r="11111" spans="1:20">
      <c r="A11111" s="116">
        <v>11111</v>
      </c>
      <c r="B11111" s="129">
        <v>44456</v>
      </c>
      <c r="D11111" s="120" t="s">
        <v>252</v>
      </c>
      <c r="E11111" s="120" t="s">
        <v>24857</v>
      </c>
      <c r="F11111" s="209" t="s">
        <v>579</v>
      </c>
      <c r="G11111" s="119" t="s">
        <v>24858</v>
      </c>
      <c r="H11111" s="121" t="s">
        <v>53</v>
      </c>
      <c r="I11111" s="121" t="s">
        <v>30</v>
      </c>
      <c r="J11111" s="121" t="s">
        <v>7553</v>
      </c>
      <c r="K11111" s="121" t="s">
        <v>584</v>
      </c>
      <c r="L11111" s="157" t="s">
        <v>32</v>
      </c>
      <c r="M11111" s="120" t="s">
        <v>78</v>
      </c>
    </row>
    <row r="11112" spans="1:20" ht="27.6">
      <c r="A11112" s="116">
        <v>11112</v>
      </c>
      <c r="B11112" s="129">
        <v>44456</v>
      </c>
      <c r="D11112" s="120" t="s">
        <v>252</v>
      </c>
      <c r="E11112" s="120" t="s">
        <v>24859</v>
      </c>
      <c r="F11112" s="209" t="s">
        <v>24860</v>
      </c>
      <c r="G11112" s="119" t="s">
        <v>9269</v>
      </c>
      <c r="H11112" s="121" t="s">
        <v>53</v>
      </c>
      <c r="I11112" s="121" t="s">
        <v>30</v>
      </c>
      <c r="J11112" s="121" t="s">
        <v>24861</v>
      </c>
      <c r="K11112" s="121" t="s">
        <v>65</v>
      </c>
      <c r="L11112" s="157" t="s">
        <v>32</v>
      </c>
      <c r="M11112" s="120" t="s">
        <v>78</v>
      </c>
    </row>
    <row r="11113" spans="1:20" ht="27.6">
      <c r="A11113" s="116">
        <v>11113</v>
      </c>
      <c r="B11113" s="129">
        <v>44456</v>
      </c>
      <c r="D11113" s="120" t="s">
        <v>252</v>
      </c>
      <c r="E11113" s="120" t="s">
        <v>24862</v>
      </c>
      <c r="F11113" s="209" t="s">
        <v>24863</v>
      </c>
      <c r="G11113" s="119" t="s">
        <v>18704</v>
      </c>
      <c r="H11113" s="121" t="s">
        <v>53</v>
      </c>
      <c r="I11113" s="121" t="s">
        <v>30</v>
      </c>
      <c r="J11113" s="121" t="s">
        <v>77</v>
      </c>
      <c r="K11113" s="121" t="s">
        <v>65</v>
      </c>
      <c r="L11113" s="157" t="s">
        <v>32</v>
      </c>
      <c r="M11113" s="120" t="s">
        <v>78</v>
      </c>
    </row>
    <row r="11114" spans="1:20" ht="27.6">
      <c r="A11114" s="116">
        <v>11114</v>
      </c>
      <c r="B11114" s="129">
        <v>44456</v>
      </c>
      <c r="D11114" s="120" t="s">
        <v>252</v>
      </c>
      <c r="E11114" s="120" t="s">
        <v>24864</v>
      </c>
      <c r="F11114" s="209" t="s">
        <v>24865</v>
      </c>
      <c r="G11114" s="119" t="s">
        <v>24866</v>
      </c>
      <c r="H11114" s="121" t="s">
        <v>53</v>
      </c>
      <c r="I11114" s="121" t="s">
        <v>42</v>
      </c>
      <c r="J11114" s="121" t="s">
        <v>246</v>
      </c>
      <c r="K11114" s="121" t="s">
        <v>584</v>
      </c>
      <c r="L11114" s="157" t="s">
        <v>32</v>
      </c>
      <c r="M11114" s="120" t="s">
        <v>78</v>
      </c>
    </row>
    <row r="11115" spans="1:20" ht="27.6">
      <c r="A11115" s="116">
        <v>11115</v>
      </c>
      <c r="B11115" s="129">
        <v>44456</v>
      </c>
      <c r="D11115" s="120" t="s">
        <v>252</v>
      </c>
      <c r="E11115" s="120" t="s">
        <v>24867</v>
      </c>
      <c r="F11115" s="209" t="s">
        <v>24868</v>
      </c>
      <c r="G11115" s="119" t="s">
        <v>24291</v>
      </c>
      <c r="H11115" s="121" t="s">
        <v>29</v>
      </c>
      <c r="I11115" s="121" t="s">
        <v>42</v>
      </c>
      <c r="J11115" s="121" t="s">
        <v>72</v>
      </c>
      <c r="K11115" s="121" t="s">
        <v>65</v>
      </c>
      <c r="L11115" s="157" t="s">
        <v>32</v>
      </c>
      <c r="M11115" s="120" t="s">
        <v>33</v>
      </c>
      <c r="N11115" s="131">
        <v>44462</v>
      </c>
      <c r="O11115" s="131">
        <v>44585</v>
      </c>
      <c r="S11115" s="120" t="s">
        <v>92</v>
      </c>
      <c r="T11115" s="126">
        <v>44587</v>
      </c>
    </row>
    <row r="11116" spans="1:20">
      <c r="A11116" s="116">
        <v>11116</v>
      </c>
      <c r="B11116" s="129">
        <v>44456</v>
      </c>
      <c r="D11116" s="120" t="s">
        <v>252</v>
      </c>
      <c r="E11116" s="120" t="s">
        <v>24869</v>
      </c>
      <c r="F11116" s="209" t="s">
        <v>13203</v>
      </c>
      <c r="G11116" s="119" t="s">
        <v>24870</v>
      </c>
      <c r="H11116" s="121" t="s">
        <v>344</v>
      </c>
      <c r="I11116" s="121" t="s">
        <v>30</v>
      </c>
      <c r="J11116" s="121" t="s">
        <v>3886</v>
      </c>
      <c r="K11116" s="121" t="s">
        <v>584</v>
      </c>
      <c r="L11116" s="157" t="s">
        <v>32</v>
      </c>
      <c r="M11116" s="120" t="s">
        <v>33</v>
      </c>
      <c r="N11116" s="131">
        <v>44483</v>
      </c>
      <c r="O11116" s="131">
        <v>44517</v>
      </c>
    </row>
    <row r="11117" spans="1:20">
      <c r="A11117" s="116">
        <v>11117</v>
      </c>
      <c r="B11117" s="129">
        <v>44456</v>
      </c>
      <c r="D11117" s="120" t="s">
        <v>252</v>
      </c>
      <c r="E11117" s="120" t="s">
        <v>24871</v>
      </c>
      <c r="F11117" s="209" t="s">
        <v>24872</v>
      </c>
      <c r="G11117" s="119" t="s">
        <v>5010</v>
      </c>
      <c r="H11117" s="121" t="s">
        <v>29</v>
      </c>
      <c r="I11117" s="119" t="s">
        <v>30</v>
      </c>
      <c r="J11117" s="121" t="s">
        <v>3886</v>
      </c>
      <c r="K11117" s="121" t="s">
        <v>584</v>
      </c>
      <c r="L11117" s="157" t="s">
        <v>32</v>
      </c>
      <c r="M11117" s="120" t="s">
        <v>78</v>
      </c>
    </row>
    <row r="11118" spans="1:20" ht="27.6">
      <c r="A11118" s="116">
        <v>11118</v>
      </c>
      <c r="B11118" s="129">
        <v>44456</v>
      </c>
      <c r="D11118" s="120" t="s">
        <v>252</v>
      </c>
      <c r="E11118" s="120" t="s">
        <v>24873</v>
      </c>
      <c r="F11118" s="209" t="s">
        <v>24874</v>
      </c>
      <c r="G11118" s="119" t="s">
        <v>24875</v>
      </c>
      <c r="H11118" s="121" t="s">
        <v>53</v>
      </c>
      <c r="I11118" s="121" t="s">
        <v>42</v>
      </c>
      <c r="J11118" s="121" t="s">
        <v>199</v>
      </c>
      <c r="K11118" s="121" t="s">
        <v>65</v>
      </c>
      <c r="L11118" s="157" t="s">
        <v>32</v>
      </c>
      <c r="M11118" s="120" t="s">
        <v>33</v>
      </c>
      <c r="N11118" s="131">
        <v>44497</v>
      </c>
      <c r="O11118" s="131">
        <v>44585</v>
      </c>
    </row>
    <row r="11119" spans="1:20">
      <c r="A11119" s="116">
        <v>11119</v>
      </c>
      <c r="B11119" s="129">
        <v>44456</v>
      </c>
      <c r="D11119" s="120" t="s">
        <v>252</v>
      </c>
      <c r="E11119" s="120" t="s">
        <v>24876</v>
      </c>
      <c r="F11119" s="209" t="s">
        <v>24877</v>
      </c>
      <c r="G11119" s="119" t="s">
        <v>24878</v>
      </c>
      <c r="H11119" s="121" t="s">
        <v>140</v>
      </c>
      <c r="I11119" s="121" t="s">
        <v>30</v>
      </c>
      <c r="J11119" s="121" t="s">
        <v>77</v>
      </c>
      <c r="K11119" s="121" t="s">
        <v>584</v>
      </c>
      <c r="L11119" s="157" t="s">
        <v>32</v>
      </c>
      <c r="M11119" s="120" t="s">
        <v>78</v>
      </c>
    </row>
    <row r="11120" spans="1:20">
      <c r="A11120" s="116">
        <v>11120</v>
      </c>
      <c r="B11120" s="129">
        <v>44456</v>
      </c>
      <c r="D11120" s="120" t="s">
        <v>252</v>
      </c>
      <c r="E11120" s="120" t="s">
        <v>24879</v>
      </c>
      <c r="F11120" s="209" t="s">
        <v>24880</v>
      </c>
      <c r="G11120" s="119" t="s">
        <v>805</v>
      </c>
      <c r="H11120" s="121" t="s">
        <v>41</v>
      </c>
      <c r="I11120" s="121" t="s">
        <v>30</v>
      </c>
      <c r="J11120" s="121" t="s">
        <v>87</v>
      </c>
      <c r="K11120" s="121" t="s">
        <v>65</v>
      </c>
      <c r="L11120" s="157" t="s">
        <v>32</v>
      </c>
      <c r="M11120" s="120" t="s">
        <v>33</v>
      </c>
      <c r="N11120" s="131">
        <v>44462</v>
      </c>
      <c r="O11120" s="131">
        <v>44585</v>
      </c>
      <c r="S11120" s="120" t="s">
        <v>92</v>
      </c>
      <c r="T11120" s="126">
        <v>44585</v>
      </c>
    </row>
    <row r="11121" spans="1:16">
      <c r="A11121" s="116">
        <v>11121</v>
      </c>
      <c r="B11121" s="129">
        <v>44456</v>
      </c>
      <c r="D11121" s="120" t="s">
        <v>252</v>
      </c>
      <c r="E11121" s="120" t="s">
        <v>24881</v>
      </c>
      <c r="F11121" s="209" t="s">
        <v>24882</v>
      </c>
      <c r="G11121" s="119" t="s">
        <v>1894</v>
      </c>
      <c r="H11121" s="121" t="s">
        <v>140</v>
      </c>
      <c r="I11121" s="119" t="s">
        <v>42</v>
      </c>
      <c r="J11121" s="121" t="s">
        <v>246</v>
      </c>
      <c r="K11121" s="121" t="s">
        <v>65</v>
      </c>
      <c r="L11121" s="157" t="s">
        <v>32</v>
      </c>
      <c r="M11121" s="120" t="s">
        <v>33</v>
      </c>
      <c r="N11121" s="131">
        <v>44470</v>
      </c>
      <c r="O11121" s="131">
        <v>44585</v>
      </c>
    </row>
    <row r="11122" spans="1:16">
      <c r="A11122" s="116">
        <v>11122</v>
      </c>
      <c r="B11122" s="129">
        <v>44480</v>
      </c>
      <c r="D11122" s="120" t="s">
        <v>580</v>
      </c>
      <c r="E11122" s="120" t="s">
        <v>24883</v>
      </c>
      <c r="F11122" s="209" t="s">
        <v>24884</v>
      </c>
      <c r="G11122" s="119" t="s">
        <v>2820</v>
      </c>
      <c r="H11122" s="121" t="s">
        <v>48</v>
      </c>
      <c r="I11122" s="121" t="s">
        <v>30</v>
      </c>
      <c r="J11122" s="121" t="s">
        <v>3886</v>
      </c>
      <c r="K11122" s="121" t="s">
        <v>584</v>
      </c>
      <c r="L11122" s="157" t="s">
        <v>32</v>
      </c>
      <c r="M11122" s="120" t="s">
        <v>78</v>
      </c>
    </row>
    <row r="11123" spans="1:16">
      <c r="A11123" s="116">
        <v>11123</v>
      </c>
      <c r="B11123" s="129">
        <v>44482</v>
      </c>
      <c r="D11123" s="120" t="s">
        <v>580</v>
      </c>
      <c r="E11123" s="120" t="s">
        <v>24885</v>
      </c>
      <c r="F11123" s="209" t="s">
        <v>24886</v>
      </c>
      <c r="G11123" s="119" t="s">
        <v>3472</v>
      </c>
      <c r="H11123" s="121" t="s">
        <v>140</v>
      </c>
      <c r="I11123" s="121" t="s">
        <v>42</v>
      </c>
      <c r="J11123" s="121" t="s">
        <v>72</v>
      </c>
      <c r="K11123" s="121" t="s">
        <v>584</v>
      </c>
      <c r="L11123" s="157" t="s">
        <v>32</v>
      </c>
      <c r="M11123" s="120" t="s">
        <v>33</v>
      </c>
      <c r="N11123" s="131">
        <v>44482</v>
      </c>
      <c r="O11123" s="131">
        <v>44620</v>
      </c>
    </row>
    <row r="11124" spans="1:16">
      <c r="A11124" s="116">
        <v>11124</v>
      </c>
      <c r="B11124" s="129">
        <v>44482</v>
      </c>
      <c r="D11124" s="120" t="s">
        <v>580</v>
      </c>
      <c r="E11124" s="120" t="s">
        <v>24887</v>
      </c>
      <c r="F11124" s="209" t="s">
        <v>24888</v>
      </c>
      <c r="G11124" s="119" t="s">
        <v>24889</v>
      </c>
      <c r="H11124" s="121" t="s">
        <v>192</v>
      </c>
      <c r="I11124" s="121" t="s">
        <v>30</v>
      </c>
      <c r="J11124" s="121" t="s">
        <v>5018</v>
      </c>
      <c r="K11124" s="121" t="s">
        <v>584</v>
      </c>
      <c r="L11124" s="157" t="s">
        <v>32</v>
      </c>
      <c r="M11124" s="120" t="s">
        <v>33</v>
      </c>
      <c r="N11124" s="131">
        <v>44482</v>
      </c>
      <c r="O11124" s="131">
        <v>44620</v>
      </c>
    </row>
    <row r="11125" spans="1:16">
      <c r="A11125" s="116">
        <v>11125</v>
      </c>
      <c r="B11125" s="129">
        <v>44482</v>
      </c>
      <c r="D11125" s="120" t="s">
        <v>580</v>
      </c>
      <c r="E11125" s="120" t="s">
        <v>24890</v>
      </c>
      <c r="F11125" s="212" t="s">
        <v>24891</v>
      </c>
      <c r="G11125" s="119" t="s">
        <v>616</v>
      </c>
      <c r="H11125" s="121" t="s">
        <v>29</v>
      </c>
      <c r="I11125" s="121" t="s">
        <v>42</v>
      </c>
      <c r="J11125" s="121" t="s">
        <v>72</v>
      </c>
      <c r="K11125" s="121" t="s">
        <v>584</v>
      </c>
      <c r="L11125" s="157" t="s">
        <v>32</v>
      </c>
      <c r="M11125" s="120" t="s">
        <v>78</v>
      </c>
    </row>
    <row r="11126" spans="1:16">
      <c r="A11126" s="116">
        <v>11126</v>
      </c>
      <c r="B11126" s="129">
        <v>44482</v>
      </c>
      <c r="D11126" s="120" t="s">
        <v>580</v>
      </c>
      <c r="E11126" s="120" t="s">
        <v>24892</v>
      </c>
      <c r="F11126" s="209" t="s">
        <v>24893</v>
      </c>
      <c r="G11126" s="119" t="s">
        <v>24894</v>
      </c>
      <c r="H11126" s="121" t="s">
        <v>48</v>
      </c>
      <c r="I11126" s="121" t="s">
        <v>42</v>
      </c>
      <c r="J11126" s="121" t="s">
        <v>72</v>
      </c>
      <c r="K11126" s="121" t="s">
        <v>584</v>
      </c>
      <c r="L11126" s="157" t="s">
        <v>32</v>
      </c>
      <c r="M11126" s="120" t="s">
        <v>78</v>
      </c>
    </row>
    <row r="11127" spans="1:16">
      <c r="A11127" s="116">
        <v>11127</v>
      </c>
      <c r="B11127" s="129">
        <v>44482</v>
      </c>
      <c r="D11127" s="120" t="s">
        <v>580</v>
      </c>
      <c r="E11127" s="120" t="s">
        <v>24895</v>
      </c>
      <c r="F11127" s="209" t="s">
        <v>24896</v>
      </c>
      <c r="G11127" s="119" t="s">
        <v>21993</v>
      </c>
      <c r="H11127" s="121" t="s">
        <v>192</v>
      </c>
      <c r="I11127" s="119" t="s">
        <v>30</v>
      </c>
      <c r="J11127" s="121" t="s">
        <v>77</v>
      </c>
      <c r="K11127" s="121" t="s">
        <v>584</v>
      </c>
      <c r="L11127" s="157" t="s">
        <v>32</v>
      </c>
      <c r="M11127" s="120" t="s">
        <v>78</v>
      </c>
    </row>
    <row r="11128" spans="1:16">
      <c r="A11128" s="116">
        <v>11128</v>
      </c>
      <c r="B11128" s="129">
        <v>44459</v>
      </c>
      <c r="C11128" s="118">
        <f>IF(B11128&lt;&gt;0,MONTH(B11128),0)</f>
        <v>9</v>
      </c>
      <c r="D11128" s="120" t="s">
        <v>25</v>
      </c>
      <c r="E11128" s="120" t="s">
        <v>24897</v>
      </c>
      <c r="F11128" s="214" t="s">
        <v>24898</v>
      </c>
      <c r="G11128" s="119" t="s">
        <v>14277</v>
      </c>
      <c r="H11128" s="121" t="s">
        <v>53</v>
      </c>
      <c r="I11128" s="121" t="s">
        <v>42</v>
      </c>
      <c r="J11128" s="121" t="s">
        <v>43</v>
      </c>
      <c r="K11128" s="120" t="s">
        <v>65</v>
      </c>
      <c r="L11128" s="131" t="s">
        <v>32</v>
      </c>
      <c r="M11128" s="120" t="s">
        <v>78</v>
      </c>
      <c r="P11128" s="124">
        <f>IF(O11128&lt;&gt;0,MONTH(O11128),0)</f>
        <v>0</v>
      </c>
    </row>
    <row r="11129" spans="1:16">
      <c r="A11129" s="116">
        <v>11129</v>
      </c>
      <c r="B11129" s="129">
        <v>44459</v>
      </c>
      <c r="D11129" s="120" t="s">
        <v>252</v>
      </c>
      <c r="E11129" s="120" t="s">
        <v>24899</v>
      </c>
      <c r="F11129" s="209" t="s">
        <v>24900</v>
      </c>
      <c r="G11129" s="119" t="s">
        <v>22892</v>
      </c>
      <c r="H11129" s="121" t="s">
        <v>177</v>
      </c>
      <c r="I11129" s="119" t="s">
        <v>42</v>
      </c>
      <c r="J11129" s="121" t="s">
        <v>199</v>
      </c>
      <c r="K11129" s="121" t="s">
        <v>65</v>
      </c>
      <c r="L11129" s="157" t="s">
        <v>5136</v>
      </c>
      <c r="M11129" s="120" t="s">
        <v>78</v>
      </c>
    </row>
    <row r="11130" spans="1:16" ht="27.6">
      <c r="A11130" s="116">
        <v>11130</v>
      </c>
      <c r="B11130" s="129">
        <v>44459</v>
      </c>
      <c r="D11130" s="120" t="s">
        <v>252</v>
      </c>
      <c r="E11130" s="120" t="s">
        <v>24901</v>
      </c>
      <c r="F11130" s="209" t="s">
        <v>24902</v>
      </c>
      <c r="G11130" s="119" t="s">
        <v>1105</v>
      </c>
      <c r="H11130" s="121" t="s">
        <v>53</v>
      </c>
      <c r="I11130" s="119" t="s">
        <v>30</v>
      </c>
      <c r="J11130" s="121" t="s">
        <v>9857</v>
      </c>
      <c r="K11130" s="121" t="s">
        <v>65</v>
      </c>
      <c r="L11130" s="157" t="s">
        <v>5136</v>
      </c>
      <c r="M11130" s="120" t="s">
        <v>78</v>
      </c>
    </row>
    <row r="11131" spans="1:16">
      <c r="A11131" s="116">
        <v>11131</v>
      </c>
      <c r="B11131" s="129">
        <v>44459</v>
      </c>
      <c r="D11131" s="120" t="s">
        <v>252</v>
      </c>
      <c r="E11131" s="120" t="s">
        <v>24903</v>
      </c>
      <c r="F11131" s="209" t="s">
        <v>24904</v>
      </c>
      <c r="G11131" s="119" t="s">
        <v>19177</v>
      </c>
      <c r="H11131" s="121" t="s">
        <v>53</v>
      </c>
      <c r="I11131" s="121" t="s">
        <v>42</v>
      </c>
      <c r="J11131" s="121" t="s">
        <v>2268</v>
      </c>
      <c r="K11131" s="121" t="s">
        <v>65</v>
      </c>
      <c r="L11131" s="157" t="s">
        <v>5136</v>
      </c>
      <c r="M11131" s="120" t="s">
        <v>33</v>
      </c>
      <c r="N11131" s="131">
        <v>44462</v>
      </c>
      <c r="O11131" s="131">
        <v>44585</v>
      </c>
    </row>
    <row r="11132" spans="1:16" ht="27.6">
      <c r="A11132" s="116">
        <v>11132</v>
      </c>
      <c r="B11132" s="129">
        <v>44459</v>
      </c>
      <c r="D11132" s="120" t="s">
        <v>252</v>
      </c>
      <c r="E11132" s="120" t="s">
        <v>24905</v>
      </c>
      <c r="F11132" s="209" t="s">
        <v>24906</v>
      </c>
      <c r="G11132" s="119" t="s">
        <v>24907</v>
      </c>
      <c r="H11132" s="121" t="s">
        <v>53</v>
      </c>
      <c r="I11132" s="121" t="s">
        <v>30</v>
      </c>
      <c r="J11132" s="121" t="s">
        <v>435</v>
      </c>
      <c r="K11132" s="121" t="s">
        <v>584</v>
      </c>
      <c r="L11132" s="157" t="s">
        <v>5136</v>
      </c>
      <c r="M11132" s="120" t="s">
        <v>78</v>
      </c>
    </row>
    <row r="11133" spans="1:16">
      <c r="A11133" s="116">
        <v>11133</v>
      </c>
      <c r="B11133" s="129">
        <v>44459</v>
      </c>
      <c r="D11133" s="120" t="s">
        <v>252</v>
      </c>
      <c r="E11133" s="120" t="s">
        <v>24908</v>
      </c>
      <c r="F11133" s="209" t="s">
        <v>636</v>
      </c>
      <c r="G11133" s="119" t="s">
        <v>24909</v>
      </c>
      <c r="H11133" s="121" t="s">
        <v>1173</v>
      </c>
      <c r="I11133" s="119" t="s">
        <v>42</v>
      </c>
      <c r="J11133" s="121" t="s">
        <v>72</v>
      </c>
      <c r="K11133" s="121" t="s">
        <v>584</v>
      </c>
      <c r="L11133" s="157" t="s">
        <v>5136</v>
      </c>
      <c r="M11133" s="120" t="s">
        <v>33</v>
      </c>
      <c r="N11133" s="131">
        <v>44462</v>
      </c>
      <c r="O11133" s="131">
        <v>44469</v>
      </c>
    </row>
    <row r="11134" spans="1:16">
      <c r="A11134" s="116">
        <v>11134</v>
      </c>
      <c r="B11134" s="129">
        <v>44459</v>
      </c>
      <c r="D11134" s="120" t="s">
        <v>252</v>
      </c>
      <c r="E11134" s="120" t="s">
        <v>24910</v>
      </c>
      <c r="F11134" s="209" t="s">
        <v>24911</v>
      </c>
      <c r="G11134" s="119" t="s">
        <v>24912</v>
      </c>
      <c r="H11134" s="121" t="s">
        <v>29</v>
      </c>
      <c r="I11134" s="121" t="s">
        <v>42</v>
      </c>
      <c r="J11134" s="121" t="s">
        <v>72</v>
      </c>
      <c r="K11134" s="121" t="s">
        <v>65</v>
      </c>
      <c r="L11134" s="157" t="s">
        <v>5136</v>
      </c>
      <c r="M11134" s="120" t="s">
        <v>33</v>
      </c>
      <c r="N11134" s="131">
        <v>44462</v>
      </c>
      <c r="O11134" s="131">
        <v>44585</v>
      </c>
    </row>
    <row r="11135" spans="1:16">
      <c r="A11135" s="116">
        <v>11135</v>
      </c>
      <c r="B11135" s="129">
        <v>44459</v>
      </c>
      <c r="D11135" s="120" t="s">
        <v>252</v>
      </c>
      <c r="E11135" s="120" t="s">
        <v>24913</v>
      </c>
      <c r="F11135" s="209" t="s">
        <v>24914</v>
      </c>
      <c r="G11135" s="119" t="s">
        <v>24915</v>
      </c>
      <c r="H11135" s="121" t="s">
        <v>140</v>
      </c>
      <c r="I11135" s="121" t="s">
        <v>30</v>
      </c>
      <c r="J11135" s="121" t="s">
        <v>3886</v>
      </c>
      <c r="K11135" s="121" t="s">
        <v>584</v>
      </c>
      <c r="L11135" s="157" t="s">
        <v>5136</v>
      </c>
      <c r="M11135" s="120" t="s">
        <v>78</v>
      </c>
    </row>
    <row r="11136" spans="1:16">
      <c r="A11136" s="116">
        <v>11136</v>
      </c>
      <c r="B11136" s="129">
        <v>44459</v>
      </c>
      <c r="D11136" s="120" t="s">
        <v>252</v>
      </c>
      <c r="E11136" s="120" t="s">
        <v>24916</v>
      </c>
      <c r="F11136" s="209" t="s">
        <v>24917</v>
      </c>
      <c r="G11136" s="119" t="s">
        <v>24918</v>
      </c>
      <c r="H11136" s="121" t="s">
        <v>140</v>
      </c>
      <c r="I11136" s="121" t="s">
        <v>30</v>
      </c>
      <c r="J11136" s="121" t="s">
        <v>77</v>
      </c>
      <c r="K11136" s="121" t="s">
        <v>584</v>
      </c>
      <c r="L11136" s="157" t="s">
        <v>5136</v>
      </c>
      <c r="M11136" s="120" t="s">
        <v>78</v>
      </c>
    </row>
    <row r="11137" spans="1:20">
      <c r="A11137" s="116">
        <v>11137</v>
      </c>
      <c r="B11137" s="129">
        <v>44459</v>
      </c>
      <c r="D11137" s="120" t="s">
        <v>252</v>
      </c>
      <c r="E11137" s="120" t="s">
        <v>24919</v>
      </c>
      <c r="F11137" s="209" t="s">
        <v>15081</v>
      </c>
      <c r="G11137" s="119" t="s">
        <v>15021</v>
      </c>
      <c r="H11137" s="121" t="s">
        <v>1173</v>
      </c>
      <c r="I11137" s="121" t="s">
        <v>30</v>
      </c>
      <c r="J11137" s="121" t="s">
        <v>77</v>
      </c>
      <c r="K11137" s="121" t="s">
        <v>584</v>
      </c>
      <c r="L11137" s="157" t="s">
        <v>5136</v>
      </c>
      <c r="M11137" s="120" t="s">
        <v>78</v>
      </c>
    </row>
    <row r="11138" spans="1:20">
      <c r="A11138" s="116">
        <v>11138</v>
      </c>
      <c r="B11138" s="129">
        <v>44459</v>
      </c>
      <c r="D11138" s="120" t="s">
        <v>252</v>
      </c>
      <c r="E11138" s="120" t="s">
        <v>24920</v>
      </c>
      <c r="F11138" s="209" t="s">
        <v>24921</v>
      </c>
      <c r="G11138" s="119" t="s">
        <v>24922</v>
      </c>
      <c r="H11138" s="121" t="s">
        <v>192</v>
      </c>
      <c r="I11138" s="121" t="s">
        <v>42</v>
      </c>
      <c r="J11138" s="121" t="s">
        <v>72</v>
      </c>
      <c r="K11138" s="121" t="s">
        <v>584</v>
      </c>
      <c r="L11138" s="157" t="s">
        <v>5136</v>
      </c>
      <c r="M11138" s="120" t="s">
        <v>78</v>
      </c>
    </row>
    <row r="11139" spans="1:20" ht="27.6">
      <c r="A11139" s="116">
        <v>11139</v>
      </c>
      <c r="B11139" s="129">
        <v>44459</v>
      </c>
      <c r="D11139" s="120" t="s">
        <v>252</v>
      </c>
      <c r="E11139" s="120" t="s">
        <v>24923</v>
      </c>
      <c r="F11139" s="209" t="s">
        <v>24924</v>
      </c>
      <c r="G11139" s="119" t="s">
        <v>24925</v>
      </c>
      <c r="H11139" s="121" t="s">
        <v>53</v>
      </c>
      <c r="I11139" s="119" t="s">
        <v>30</v>
      </c>
      <c r="J11139" s="121" t="s">
        <v>9853</v>
      </c>
      <c r="K11139" s="121" t="s">
        <v>65</v>
      </c>
      <c r="L11139" s="157" t="s">
        <v>5136</v>
      </c>
      <c r="M11139" s="120" t="s">
        <v>33</v>
      </c>
      <c r="N11139" s="131">
        <v>44578</v>
      </c>
      <c r="O11139" s="131">
        <v>44585</v>
      </c>
    </row>
    <row r="11140" spans="1:20">
      <c r="A11140" s="116">
        <v>11140</v>
      </c>
      <c r="B11140" s="129">
        <v>44459</v>
      </c>
      <c r="D11140" s="120" t="s">
        <v>252</v>
      </c>
      <c r="E11140" s="120" t="s">
        <v>24926</v>
      </c>
      <c r="F11140" s="209" t="s">
        <v>24927</v>
      </c>
      <c r="G11140" s="119" t="s">
        <v>1089</v>
      </c>
      <c r="H11140" s="121" t="s">
        <v>140</v>
      </c>
      <c r="I11140" s="121" t="s">
        <v>30</v>
      </c>
      <c r="J11140" s="121" t="s">
        <v>11166</v>
      </c>
      <c r="K11140" s="121" t="s">
        <v>65</v>
      </c>
      <c r="L11140" s="157" t="s">
        <v>5136</v>
      </c>
      <c r="M11140" s="120" t="s">
        <v>78</v>
      </c>
    </row>
    <row r="11141" spans="1:20">
      <c r="A11141" s="116">
        <v>11141</v>
      </c>
      <c r="B11141" s="129">
        <v>44459</v>
      </c>
      <c r="D11141" s="120" t="s">
        <v>252</v>
      </c>
      <c r="E11141" s="120" t="s">
        <v>24928</v>
      </c>
      <c r="F11141" s="209" t="s">
        <v>24929</v>
      </c>
      <c r="G11141" s="119" t="s">
        <v>24930</v>
      </c>
      <c r="H11141" s="121" t="s">
        <v>344</v>
      </c>
      <c r="I11141" s="121" t="s">
        <v>42</v>
      </c>
      <c r="J11141" s="121" t="s">
        <v>49</v>
      </c>
      <c r="K11141" s="121" t="s">
        <v>584</v>
      </c>
      <c r="L11141" s="157" t="s">
        <v>5136</v>
      </c>
      <c r="M11141" s="120" t="s">
        <v>33</v>
      </c>
      <c r="N11141" s="131">
        <v>44538</v>
      </c>
    </row>
    <row r="11142" spans="1:20">
      <c r="A11142" s="116">
        <v>11142</v>
      </c>
      <c r="B11142" s="129">
        <v>44459</v>
      </c>
      <c r="D11142" s="120" t="s">
        <v>252</v>
      </c>
      <c r="E11142" s="120" t="s">
        <v>24931</v>
      </c>
      <c r="F11142" s="209" t="s">
        <v>24932</v>
      </c>
      <c r="G11142" s="119" t="s">
        <v>19223</v>
      </c>
      <c r="H11142" s="121" t="s">
        <v>86</v>
      </c>
      <c r="I11142" s="121" t="s">
        <v>30</v>
      </c>
      <c r="J11142" s="121" t="s">
        <v>87</v>
      </c>
      <c r="K11142" s="121" t="s">
        <v>65</v>
      </c>
      <c r="L11142" s="157" t="s">
        <v>5136</v>
      </c>
      <c r="M11142" s="120" t="s">
        <v>33</v>
      </c>
      <c r="N11142" s="131">
        <v>44462</v>
      </c>
      <c r="O11142" s="131">
        <v>44585</v>
      </c>
    </row>
    <row r="11143" spans="1:20">
      <c r="A11143" s="116">
        <v>11143</v>
      </c>
      <c r="B11143" s="129">
        <v>44459</v>
      </c>
      <c r="D11143" s="120" t="s">
        <v>252</v>
      </c>
      <c r="E11143" s="120" t="s">
        <v>24933</v>
      </c>
      <c r="F11143" s="209" t="s">
        <v>23131</v>
      </c>
      <c r="G11143" s="119" t="s">
        <v>7598</v>
      </c>
      <c r="H11143" s="121" t="s">
        <v>53</v>
      </c>
      <c r="I11143" s="121" t="s">
        <v>42</v>
      </c>
      <c r="J11143" s="121" t="s">
        <v>246</v>
      </c>
      <c r="K11143" s="121" t="s">
        <v>65</v>
      </c>
      <c r="L11143" s="157" t="s">
        <v>5136</v>
      </c>
      <c r="M11143" s="120" t="s">
        <v>78</v>
      </c>
    </row>
    <row r="11144" spans="1:20">
      <c r="A11144" s="116">
        <v>11144</v>
      </c>
      <c r="B11144" s="129">
        <v>44459</v>
      </c>
      <c r="D11144" s="120" t="s">
        <v>252</v>
      </c>
      <c r="E11144" s="120" t="s">
        <v>24934</v>
      </c>
      <c r="F11144" s="209" t="s">
        <v>24935</v>
      </c>
      <c r="G11144" s="119" t="s">
        <v>528</v>
      </c>
      <c r="H11144" s="121" t="s">
        <v>53</v>
      </c>
      <c r="I11144" s="119" t="s">
        <v>42</v>
      </c>
      <c r="J11144" s="121" t="s">
        <v>72</v>
      </c>
      <c r="K11144" s="121" t="s">
        <v>65</v>
      </c>
      <c r="L11144" s="157" t="s">
        <v>5136</v>
      </c>
      <c r="M11144" s="120" t="s">
        <v>78</v>
      </c>
    </row>
    <row r="11145" spans="1:20">
      <c r="A11145" s="116">
        <v>11145</v>
      </c>
      <c r="B11145" s="129">
        <v>44459</v>
      </c>
      <c r="D11145" s="120" t="s">
        <v>252</v>
      </c>
      <c r="E11145" s="120" t="s">
        <v>24936</v>
      </c>
      <c r="F11145" s="209" t="s">
        <v>22986</v>
      </c>
      <c r="G11145" s="119" t="s">
        <v>15154</v>
      </c>
      <c r="H11145" s="121" t="s">
        <v>53</v>
      </c>
      <c r="I11145" s="119" t="s">
        <v>30</v>
      </c>
      <c r="J11145" s="121" t="s">
        <v>5018</v>
      </c>
      <c r="K11145" s="121" t="s">
        <v>584</v>
      </c>
      <c r="L11145" s="157" t="s">
        <v>5136</v>
      </c>
      <c r="M11145" s="120" t="s">
        <v>33</v>
      </c>
      <c r="N11145" s="131">
        <v>44462</v>
      </c>
      <c r="O11145" s="131">
        <v>44469</v>
      </c>
    </row>
    <row r="11146" spans="1:20">
      <c r="A11146" s="116">
        <v>11146</v>
      </c>
      <c r="B11146" s="129">
        <v>44459</v>
      </c>
      <c r="D11146" s="120" t="s">
        <v>252</v>
      </c>
      <c r="E11146" s="120" t="s">
        <v>24937</v>
      </c>
      <c r="F11146" s="209" t="s">
        <v>24938</v>
      </c>
      <c r="G11146" s="119" t="s">
        <v>4789</v>
      </c>
      <c r="H11146" s="121" t="s">
        <v>86</v>
      </c>
      <c r="I11146" s="121" t="s">
        <v>30</v>
      </c>
      <c r="J11146" s="121" t="s">
        <v>5018</v>
      </c>
      <c r="K11146" s="121" t="s">
        <v>584</v>
      </c>
      <c r="L11146" s="157" t="s">
        <v>5136</v>
      </c>
      <c r="M11146" s="120" t="s">
        <v>78</v>
      </c>
    </row>
    <row r="11147" spans="1:20" ht="27.6">
      <c r="A11147" s="116">
        <v>11147</v>
      </c>
      <c r="B11147" s="129">
        <v>44459</v>
      </c>
      <c r="D11147" s="120" t="s">
        <v>252</v>
      </c>
      <c r="E11147" s="120" t="s">
        <v>24939</v>
      </c>
      <c r="F11147" s="209" t="s">
        <v>24940</v>
      </c>
      <c r="G11147" s="119" t="s">
        <v>23488</v>
      </c>
      <c r="H11147" s="121" t="s">
        <v>53</v>
      </c>
      <c r="I11147" s="121" t="s">
        <v>30</v>
      </c>
      <c r="J11147" s="121" t="s">
        <v>7216</v>
      </c>
      <c r="K11147" s="121" t="s">
        <v>65</v>
      </c>
      <c r="L11147" s="157" t="s">
        <v>5136</v>
      </c>
      <c r="M11147" s="120" t="s">
        <v>78</v>
      </c>
    </row>
    <row r="11148" spans="1:20" ht="27.6">
      <c r="A11148" s="116">
        <v>11148</v>
      </c>
      <c r="B11148" s="129">
        <v>44459</v>
      </c>
      <c r="D11148" s="120" t="s">
        <v>252</v>
      </c>
      <c r="E11148" s="120" t="s">
        <v>24941</v>
      </c>
      <c r="F11148" s="209" t="s">
        <v>24942</v>
      </c>
      <c r="G11148" s="119" t="s">
        <v>1516</v>
      </c>
      <c r="H11148" s="121" t="s">
        <v>53</v>
      </c>
      <c r="I11148" s="121" t="s">
        <v>30</v>
      </c>
      <c r="J11148" s="121" t="s">
        <v>87</v>
      </c>
      <c r="K11148" s="121" t="s">
        <v>65</v>
      </c>
      <c r="L11148" s="157" t="s">
        <v>5136</v>
      </c>
      <c r="M11148" s="120" t="s">
        <v>33</v>
      </c>
      <c r="N11148" s="131">
        <v>44461</v>
      </c>
      <c r="S11148" s="120" t="s">
        <v>135</v>
      </c>
      <c r="T11148" s="126">
        <v>44461</v>
      </c>
    </row>
    <row r="11149" spans="1:20">
      <c r="A11149" s="116">
        <v>11149</v>
      </c>
      <c r="B11149" s="129">
        <v>44459</v>
      </c>
      <c r="D11149" s="120" t="s">
        <v>252</v>
      </c>
      <c r="E11149" s="120" t="s">
        <v>24943</v>
      </c>
      <c r="F11149" s="209" t="s">
        <v>24944</v>
      </c>
      <c r="G11149" s="119" t="s">
        <v>23526</v>
      </c>
      <c r="H11149" s="121" t="s">
        <v>53</v>
      </c>
      <c r="I11149" s="119" t="s">
        <v>30</v>
      </c>
      <c r="J11149" s="121" t="s">
        <v>87</v>
      </c>
      <c r="K11149" s="121" t="s">
        <v>65</v>
      </c>
      <c r="L11149" s="157" t="s">
        <v>5136</v>
      </c>
      <c r="M11149" s="120" t="s">
        <v>78</v>
      </c>
    </row>
    <row r="11150" spans="1:20" ht="27.6">
      <c r="A11150" s="116">
        <v>11150</v>
      </c>
      <c r="B11150" s="129">
        <v>44459</v>
      </c>
      <c r="D11150" s="120" t="s">
        <v>252</v>
      </c>
      <c r="E11150" s="120" t="s">
        <v>24945</v>
      </c>
      <c r="F11150" s="209" t="s">
        <v>24946</v>
      </c>
      <c r="G11150" s="119" t="s">
        <v>1129</v>
      </c>
      <c r="H11150" s="121" t="s">
        <v>53</v>
      </c>
      <c r="I11150" s="121" t="s">
        <v>42</v>
      </c>
      <c r="J11150" s="121" t="s">
        <v>43</v>
      </c>
      <c r="K11150" s="121" t="s">
        <v>65</v>
      </c>
      <c r="L11150" s="157" t="s">
        <v>5136</v>
      </c>
      <c r="M11150" s="120" t="s">
        <v>78</v>
      </c>
    </row>
    <row r="11151" spans="1:20">
      <c r="A11151" s="116">
        <v>11151</v>
      </c>
      <c r="B11151" s="129">
        <v>44459</v>
      </c>
      <c r="D11151" s="120" t="s">
        <v>252</v>
      </c>
      <c r="E11151" s="120" t="s">
        <v>24947</v>
      </c>
      <c r="F11151" s="209" t="s">
        <v>24948</v>
      </c>
      <c r="G11151" s="119" t="s">
        <v>24709</v>
      </c>
      <c r="H11151" s="121" t="s">
        <v>344</v>
      </c>
      <c r="I11151" s="121" t="s">
        <v>30</v>
      </c>
      <c r="J11151" s="121" t="s">
        <v>435</v>
      </c>
      <c r="K11151" s="121" t="s">
        <v>584</v>
      </c>
      <c r="L11151" s="157" t="s">
        <v>5136</v>
      </c>
      <c r="M11151" s="120" t="s">
        <v>78</v>
      </c>
    </row>
    <row r="11152" spans="1:20">
      <c r="A11152" s="116">
        <v>11152</v>
      </c>
      <c r="B11152" s="129">
        <v>44459</v>
      </c>
      <c r="D11152" s="120" t="s">
        <v>252</v>
      </c>
      <c r="E11152" s="120" t="s">
        <v>24949</v>
      </c>
      <c r="F11152" s="209" t="s">
        <v>527</v>
      </c>
      <c r="G11152" s="119" t="s">
        <v>24950</v>
      </c>
      <c r="H11152" s="121" t="s">
        <v>140</v>
      </c>
      <c r="I11152" s="121" t="s">
        <v>30</v>
      </c>
      <c r="J11152" s="121" t="s">
        <v>7142</v>
      </c>
      <c r="K11152" s="121" t="s">
        <v>584</v>
      </c>
      <c r="L11152" s="157" t="s">
        <v>5136</v>
      </c>
      <c r="M11152" s="120" t="s">
        <v>78</v>
      </c>
    </row>
    <row r="11153" spans="1:25">
      <c r="A11153" s="116">
        <v>11153</v>
      </c>
      <c r="B11153" s="129">
        <v>44459</v>
      </c>
      <c r="D11153" s="120" t="s">
        <v>252</v>
      </c>
      <c r="E11153" s="120" t="s">
        <v>24951</v>
      </c>
      <c r="F11153" s="209" t="s">
        <v>17319</v>
      </c>
      <c r="G11153" s="119" t="s">
        <v>9643</v>
      </c>
      <c r="H11153" s="121" t="s">
        <v>140</v>
      </c>
      <c r="I11153" s="121" t="s">
        <v>30</v>
      </c>
      <c r="J11153" s="121" t="s">
        <v>7271</v>
      </c>
      <c r="K11153" s="121" t="s">
        <v>65</v>
      </c>
      <c r="L11153" s="157" t="s">
        <v>5136</v>
      </c>
      <c r="M11153" s="120" t="s">
        <v>33</v>
      </c>
      <c r="N11153" s="131">
        <v>44461</v>
      </c>
      <c r="O11153" s="131">
        <v>44509</v>
      </c>
      <c r="S11153" s="120" t="s">
        <v>34</v>
      </c>
      <c r="T11153" s="126">
        <v>44477</v>
      </c>
    </row>
    <row r="11154" spans="1:25">
      <c r="A11154" s="116">
        <v>11154</v>
      </c>
      <c r="B11154" s="129">
        <v>44459</v>
      </c>
      <c r="D11154" s="120" t="s">
        <v>252</v>
      </c>
      <c r="E11154" s="120" t="s">
        <v>24952</v>
      </c>
      <c r="F11154" s="209" t="s">
        <v>2827</v>
      </c>
      <c r="G11154" s="119" t="s">
        <v>24953</v>
      </c>
      <c r="H11154" s="121" t="s">
        <v>1173</v>
      </c>
      <c r="I11154" s="121" t="s">
        <v>30</v>
      </c>
      <c r="J11154" s="121" t="s">
        <v>87</v>
      </c>
      <c r="K11154" s="121" t="s">
        <v>65</v>
      </c>
      <c r="L11154" s="157" t="s">
        <v>5136</v>
      </c>
      <c r="M11154" s="120" t="s">
        <v>78</v>
      </c>
    </row>
    <row r="11155" spans="1:25">
      <c r="A11155" s="116">
        <v>11155</v>
      </c>
      <c r="B11155" s="129">
        <v>44459</v>
      </c>
      <c r="D11155" s="120" t="s">
        <v>252</v>
      </c>
      <c r="E11155" s="120" t="s">
        <v>24954</v>
      </c>
      <c r="F11155" s="209" t="s">
        <v>3640</v>
      </c>
      <c r="G11155" s="119" t="s">
        <v>24955</v>
      </c>
      <c r="H11155" s="121" t="s">
        <v>344</v>
      </c>
      <c r="I11155" s="121" t="s">
        <v>42</v>
      </c>
      <c r="J11155" s="121" t="s">
        <v>72</v>
      </c>
      <c r="K11155" s="121" t="s">
        <v>65</v>
      </c>
      <c r="L11155" s="157" t="s">
        <v>5136</v>
      </c>
      <c r="M11155" s="120" t="s">
        <v>78</v>
      </c>
    </row>
    <row r="11156" spans="1:25" ht="27.6">
      <c r="A11156" s="116">
        <v>11156</v>
      </c>
      <c r="B11156" s="129">
        <v>44459</v>
      </c>
      <c r="D11156" s="120" t="s">
        <v>252</v>
      </c>
      <c r="E11156" s="120" t="s">
        <v>24956</v>
      </c>
      <c r="F11156" s="209" t="s">
        <v>24957</v>
      </c>
      <c r="G11156" s="119" t="s">
        <v>7575</v>
      </c>
      <c r="H11156" s="121" t="s">
        <v>29</v>
      </c>
      <c r="I11156" s="121" t="s">
        <v>30</v>
      </c>
      <c r="J11156" s="121" t="s">
        <v>838</v>
      </c>
      <c r="K11156" s="121" t="s">
        <v>584</v>
      </c>
      <c r="L11156" s="157" t="s">
        <v>5136</v>
      </c>
      <c r="M11156" s="120" t="s">
        <v>78</v>
      </c>
    </row>
    <row r="11157" spans="1:25">
      <c r="A11157" s="116">
        <v>11157</v>
      </c>
      <c r="B11157" s="129">
        <v>44459</v>
      </c>
      <c r="D11157" s="120" t="s">
        <v>252</v>
      </c>
      <c r="E11157" s="120" t="s">
        <v>24958</v>
      </c>
      <c r="F11157" s="209" t="s">
        <v>19743</v>
      </c>
      <c r="G11157" s="119" t="s">
        <v>24959</v>
      </c>
      <c r="H11157" s="121" t="s">
        <v>160</v>
      </c>
      <c r="I11157" s="121" t="s">
        <v>30</v>
      </c>
      <c r="J11157" s="121" t="s">
        <v>31</v>
      </c>
      <c r="K11157" s="121" t="s">
        <v>65</v>
      </c>
      <c r="L11157" s="157" t="s">
        <v>5136</v>
      </c>
      <c r="M11157" s="120" t="s">
        <v>78</v>
      </c>
    </row>
    <row r="11158" spans="1:25" ht="27.6">
      <c r="A11158" s="116">
        <v>11158</v>
      </c>
      <c r="B11158" s="129">
        <v>44459</v>
      </c>
      <c r="D11158" s="120" t="s">
        <v>25</v>
      </c>
      <c r="E11158" s="120" t="s">
        <v>24960</v>
      </c>
      <c r="F11158" s="209" t="s">
        <v>24961</v>
      </c>
      <c r="G11158" s="119" t="s">
        <v>9846</v>
      </c>
      <c r="H11158" s="121" t="s">
        <v>344</v>
      </c>
      <c r="I11158" s="121" t="s">
        <v>30</v>
      </c>
      <c r="J11158" s="121" t="s">
        <v>31</v>
      </c>
      <c r="K11158" s="121" t="s">
        <v>65</v>
      </c>
      <c r="L11158" s="157" t="s">
        <v>5136</v>
      </c>
      <c r="M11158" s="120" t="s">
        <v>78</v>
      </c>
    </row>
    <row r="11159" spans="1:25">
      <c r="A11159" s="116">
        <v>11159</v>
      </c>
      <c r="B11159" s="129">
        <v>44459</v>
      </c>
      <c r="D11159" s="120" t="s">
        <v>25</v>
      </c>
      <c r="E11159" s="120" t="s">
        <v>24962</v>
      </c>
      <c r="F11159" s="209" t="s">
        <v>24963</v>
      </c>
      <c r="G11159" s="119" t="s">
        <v>1033</v>
      </c>
      <c r="H11159" s="121" t="s">
        <v>71</v>
      </c>
      <c r="I11159" s="121" t="s">
        <v>63</v>
      </c>
      <c r="J11159" s="121" t="s">
        <v>601</v>
      </c>
      <c r="K11159" s="121" t="s">
        <v>65</v>
      </c>
      <c r="L11159" s="157" t="s">
        <v>5136</v>
      </c>
      <c r="M11159" s="120" t="s">
        <v>33</v>
      </c>
      <c r="O11159" s="131">
        <v>44494</v>
      </c>
      <c r="S11159" s="120" t="s">
        <v>135</v>
      </c>
      <c r="Y11159" s="116" t="s">
        <v>24964</v>
      </c>
    </row>
    <row r="11160" spans="1:25">
      <c r="A11160" s="116">
        <v>11160</v>
      </c>
      <c r="B11160" s="129">
        <v>44459</v>
      </c>
      <c r="D11160" s="120" t="s">
        <v>25</v>
      </c>
      <c r="E11160" s="120" t="s">
        <v>24965</v>
      </c>
      <c r="F11160" s="209" t="s">
        <v>24966</v>
      </c>
      <c r="G11160" s="119" t="s">
        <v>24967</v>
      </c>
      <c r="H11160" s="121" t="s">
        <v>1173</v>
      </c>
      <c r="I11160" s="121" t="s">
        <v>30</v>
      </c>
      <c r="J11160" s="121" t="s">
        <v>7142</v>
      </c>
      <c r="K11160" s="121" t="s">
        <v>65</v>
      </c>
      <c r="L11160" s="157" t="s">
        <v>5136</v>
      </c>
      <c r="M11160" s="120" t="s">
        <v>33</v>
      </c>
      <c r="N11160" s="131">
        <v>44459</v>
      </c>
      <c r="O11160" s="131">
        <v>44469</v>
      </c>
      <c r="S11160" s="120" t="s">
        <v>34</v>
      </c>
      <c r="Y11160" s="116" t="s">
        <v>24968</v>
      </c>
    </row>
    <row r="11161" spans="1:25" ht="27.6">
      <c r="A11161" s="116">
        <v>11161</v>
      </c>
      <c r="B11161" s="129">
        <v>44459</v>
      </c>
      <c r="D11161" s="120" t="s">
        <v>25</v>
      </c>
      <c r="E11161" s="120" t="s">
        <v>24969</v>
      </c>
      <c r="F11161" s="209" t="s">
        <v>24970</v>
      </c>
      <c r="G11161" s="119" t="s">
        <v>24971</v>
      </c>
      <c r="H11161" s="121" t="s">
        <v>1173</v>
      </c>
      <c r="I11161" s="121" t="s">
        <v>30</v>
      </c>
      <c r="J11161" s="121" t="s">
        <v>8287</v>
      </c>
      <c r="K11161" s="121" t="s">
        <v>65</v>
      </c>
      <c r="L11161" s="157" t="s">
        <v>5136</v>
      </c>
      <c r="M11161" s="120" t="s">
        <v>33</v>
      </c>
      <c r="N11161" s="131">
        <v>44462</v>
      </c>
      <c r="O11161" s="131">
        <v>44469</v>
      </c>
    </row>
    <row r="11162" spans="1:25">
      <c r="A11162" s="116">
        <v>11162</v>
      </c>
      <c r="B11162" s="129">
        <v>44459</v>
      </c>
      <c r="D11162" s="120" t="s">
        <v>25</v>
      </c>
      <c r="E11162" s="120" t="s">
        <v>24972</v>
      </c>
      <c r="F11162" s="209" t="s">
        <v>24973</v>
      </c>
      <c r="G11162" s="119" t="s">
        <v>24974</v>
      </c>
      <c r="H11162" s="121" t="s">
        <v>76</v>
      </c>
      <c r="I11162" s="119" t="s">
        <v>30</v>
      </c>
      <c r="J11162" s="121" t="s">
        <v>87</v>
      </c>
      <c r="K11162" s="121" t="s">
        <v>65</v>
      </c>
      <c r="L11162" s="157" t="s">
        <v>5136</v>
      </c>
      <c r="M11162" s="120" t="s">
        <v>78</v>
      </c>
    </row>
    <row r="11163" spans="1:25">
      <c r="A11163" s="116">
        <v>11163</v>
      </c>
      <c r="B11163" s="129">
        <v>44459</v>
      </c>
      <c r="D11163" s="120" t="s">
        <v>25</v>
      </c>
      <c r="E11163" s="120" t="s">
        <v>24975</v>
      </c>
      <c r="F11163" s="209" t="s">
        <v>24976</v>
      </c>
      <c r="G11163" s="119" t="s">
        <v>24977</v>
      </c>
      <c r="H11163" s="121" t="s">
        <v>177</v>
      </c>
      <c r="I11163" s="121" t="s">
        <v>30</v>
      </c>
      <c r="J11163" s="121" t="s">
        <v>77</v>
      </c>
      <c r="K11163" s="121" t="s">
        <v>65</v>
      </c>
      <c r="L11163" s="157" t="s">
        <v>5136</v>
      </c>
      <c r="M11163" s="120" t="s">
        <v>78</v>
      </c>
    </row>
    <row r="11164" spans="1:25" ht="27.6">
      <c r="A11164" s="116">
        <v>11164</v>
      </c>
      <c r="B11164" s="129">
        <v>44459</v>
      </c>
      <c r="D11164" s="120" t="s">
        <v>25</v>
      </c>
      <c r="E11164" s="120" t="s">
        <v>24978</v>
      </c>
      <c r="F11164" s="209" t="s">
        <v>24979</v>
      </c>
      <c r="G11164" s="119" t="s">
        <v>24980</v>
      </c>
      <c r="H11164" s="121" t="s">
        <v>177</v>
      </c>
      <c r="I11164" s="121" t="s">
        <v>30</v>
      </c>
      <c r="J11164" s="121" t="s">
        <v>77</v>
      </c>
      <c r="K11164" s="121" t="s">
        <v>65</v>
      </c>
      <c r="L11164" s="157" t="s">
        <v>5136</v>
      </c>
      <c r="M11164" s="120" t="s">
        <v>33</v>
      </c>
      <c r="N11164" s="131">
        <v>44460</v>
      </c>
      <c r="O11164" s="131">
        <v>44460</v>
      </c>
      <c r="S11164" s="120" t="s">
        <v>135</v>
      </c>
      <c r="T11164" s="126">
        <v>44461</v>
      </c>
    </row>
    <row r="11165" spans="1:25">
      <c r="A11165" s="116">
        <v>11165</v>
      </c>
      <c r="B11165" s="129">
        <v>44459</v>
      </c>
      <c r="D11165" s="120" t="s">
        <v>25</v>
      </c>
      <c r="E11165" s="120" t="s">
        <v>24981</v>
      </c>
      <c r="F11165" s="209" t="s">
        <v>24982</v>
      </c>
      <c r="G11165" s="119" t="s">
        <v>10467</v>
      </c>
      <c r="H11165" s="121" t="s">
        <v>177</v>
      </c>
      <c r="I11165" s="119" t="s">
        <v>30</v>
      </c>
      <c r="J11165" s="121" t="s">
        <v>87</v>
      </c>
      <c r="K11165" s="121" t="s">
        <v>65</v>
      </c>
      <c r="L11165" s="157" t="s">
        <v>5136</v>
      </c>
      <c r="M11165" s="120" t="s">
        <v>78</v>
      </c>
    </row>
    <row r="11166" spans="1:25">
      <c r="A11166" s="116">
        <v>11166</v>
      </c>
      <c r="B11166" s="129">
        <v>44459</v>
      </c>
      <c r="D11166" s="120" t="s">
        <v>25</v>
      </c>
      <c r="E11166" s="120" t="s">
        <v>24983</v>
      </c>
      <c r="F11166" s="209" t="s">
        <v>24984</v>
      </c>
      <c r="G11166" s="119" t="s">
        <v>24985</v>
      </c>
      <c r="H11166" s="121" t="s">
        <v>1173</v>
      </c>
      <c r="I11166" s="119" t="s">
        <v>30</v>
      </c>
      <c r="J11166" s="121" t="s">
        <v>87</v>
      </c>
      <c r="K11166" s="121" t="s">
        <v>65</v>
      </c>
      <c r="L11166" s="157" t="s">
        <v>5136</v>
      </c>
      <c r="M11166" s="120" t="s">
        <v>78</v>
      </c>
    </row>
    <row r="11167" spans="1:25">
      <c r="A11167" s="116">
        <v>11167</v>
      </c>
      <c r="B11167" s="129">
        <v>44459</v>
      </c>
      <c r="D11167" s="120" t="s">
        <v>25</v>
      </c>
      <c r="E11167" s="120" t="s">
        <v>24986</v>
      </c>
      <c r="F11167" s="209" t="s">
        <v>24987</v>
      </c>
      <c r="G11167" s="119" t="s">
        <v>24988</v>
      </c>
      <c r="H11167" s="121" t="s">
        <v>41</v>
      </c>
      <c r="I11167" s="121" t="s">
        <v>30</v>
      </c>
      <c r="J11167" s="121" t="s">
        <v>3886</v>
      </c>
      <c r="K11167" s="121" t="s">
        <v>65</v>
      </c>
      <c r="L11167" s="157" t="s">
        <v>5136</v>
      </c>
      <c r="M11167" s="120" t="s">
        <v>33</v>
      </c>
      <c r="N11167" s="131">
        <v>44462</v>
      </c>
      <c r="O11167" s="131">
        <v>44462</v>
      </c>
      <c r="S11167" s="120" t="s">
        <v>135</v>
      </c>
    </row>
    <row r="11168" spans="1:25">
      <c r="A11168" s="116">
        <v>11168</v>
      </c>
      <c r="B11168" s="129">
        <v>44459</v>
      </c>
      <c r="D11168" s="120" t="s">
        <v>25</v>
      </c>
      <c r="E11168" s="120" t="s">
        <v>24989</v>
      </c>
      <c r="F11168" s="209" t="s">
        <v>24990</v>
      </c>
      <c r="G11168" s="119" t="s">
        <v>9165</v>
      </c>
      <c r="H11168" s="121" t="s">
        <v>41</v>
      </c>
      <c r="I11168" s="121" t="s">
        <v>30</v>
      </c>
      <c r="J11168" s="121" t="s">
        <v>87</v>
      </c>
      <c r="K11168" s="121" t="s">
        <v>65</v>
      </c>
      <c r="L11168" s="157" t="s">
        <v>5136</v>
      </c>
      <c r="M11168" s="120" t="s">
        <v>78</v>
      </c>
    </row>
    <row r="11169" spans="1:19" ht="27.6">
      <c r="A11169" s="116">
        <v>11169</v>
      </c>
      <c r="B11169" s="129">
        <v>44459</v>
      </c>
      <c r="D11169" s="120" t="s">
        <v>25</v>
      </c>
      <c r="E11169" s="120" t="s">
        <v>24991</v>
      </c>
      <c r="F11169" s="209" t="s">
        <v>24992</v>
      </c>
      <c r="G11169" s="119" t="s">
        <v>24993</v>
      </c>
      <c r="H11169" s="121" t="s">
        <v>192</v>
      </c>
      <c r="I11169" s="121" t="s">
        <v>30</v>
      </c>
      <c r="J11169" s="121" t="s">
        <v>7091</v>
      </c>
      <c r="K11169" s="121" t="s">
        <v>65</v>
      </c>
      <c r="L11169" s="157" t="s">
        <v>5136</v>
      </c>
      <c r="M11169" s="120" t="s">
        <v>78</v>
      </c>
    </row>
    <row r="11170" spans="1:19">
      <c r="A11170" s="116">
        <v>11170</v>
      </c>
      <c r="B11170" s="129">
        <v>44459</v>
      </c>
      <c r="D11170" s="120" t="s">
        <v>25</v>
      </c>
      <c r="E11170" s="120" t="s">
        <v>24994</v>
      </c>
      <c r="F11170" s="209" t="s">
        <v>24995</v>
      </c>
      <c r="G11170" s="119" t="s">
        <v>24996</v>
      </c>
      <c r="H11170" s="121" t="s">
        <v>76</v>
      </c>
      <c r="I11170" s="121" t="s">
        <v>30</v>
      </c>
      <c r="J11170" s="121" t="s">
        <v>87</v>
      </c>
      <c r="K11170" s="121" t="s">
        <v>65</v>
      </c>
      <c r="L11170" s="157" t="s">
        <v>5136</v>
      </c>
      <c r="M11170" s="120" t="s">
        <v>33</v>
      </c>
      <c r="N11170" s="131">
        <v>44460</v>
      </c>
      <c r="O11170" s="131">
        <v>44469</v>
      </c>
    </row>
    <row r="11171" spans="1:19">
      <c r="A11171" s="116">
        <v>11171</v>
      </c>
      <c r="B11171" s="129">
        <v>44459</v>
      </c>
      <c r="D11171" s="120" t="s">
        <v>25</v>
      </c>
      <c r="E11171" s="120" t="s">
        <v>24997</v>
      </c>
      <c r="F11171" s="209" t="s">
        <v>24998</v>
      </c>
      <c r="G11171" s="119" t="s">
        <v>24999</v>
      </c>
      <c r="H11171" s="121" t="s">
        <v>344</v>
      </c>
      <c r="I11171" s="119" t="s">
        <v>2361</v>
      </c>
      <c r="J11171" s="121" t="s">
        <v>6800</v>
      </c>
      <c r="K11171" s="121" t="s">
        <v>65</v>
      </c>
      <c r="L11171" s="157" t="s">
        <v>5136</v>
      </c>
      <c r="M11171" s="120" t="s">
        <v>33</v>
      </c>
      <c r="N11171" s="131">
        <v>44460</v>
      </c>
      <c r="O11171" s="131">
        <v>44460</v>
      </c>
      <c r="S11171" s="120" t="s">
        <v>135</v>
      </c>
    </row>
    <row r="11172" spans="1:19">
      <c r="A11172" s="116">
        <v>11172</v>
      </c>
      <c r="B11172" s="129">
        <v>44459</v>
      </c>
      <c r="C11172" s="118">
        <f>IF(B11172&lt;&gt;0,MONTH(B11172),0)</f>
        <v>9</v>
      </c>
      <c r="D11172" s="120" t="s">
        <v>25</v>
      </c>
      <c r="E11172" s="120" t="s">
        <v>25000</v>
      </c>
      <c r="F11172" s="214" t="s">
        <v>1462</v>
      </c>
      <c r="G11172" s="119" t="s">
        <v>15483</v>
      </c>
      <c r="H11172" s="121" t="s">
        <v>29</v>
      </c>
      <c r="I11172" s="119" t="s">
        <v>30</v>
      </c>
      <c r="J11172" s="121" t="s">
        <v>5018</v>
      </c>
      <c r="K11172" s="120" t="s">
        <v>65</v>
      </c>
      <c r="L11172" s="131" t="s">
        <v>32</v>
      </c>
      <c r="M11172" s="120" t="s">
        <v>33</v>
      </c>
      <c r="N11172" s="131">
        <v>44468</v>
      </c>
      <c r="O11172" s="131">
        <v>44469</v>
      </c>
      <c r="P11172" s="124">
        <f>IF(O11172&lt;&gt;0,MONTH(O11172),0)</f>
        <v>9</v>
      </c>
    </row>
    <row r="11173" spans="1:19">
      <c r="A11173" s="116">
        <v>11173</v>
      </c>
      <c r="B11173" s="129">
        <v>44459</v>
      </c>
      <c r="D11173" s="120" t="s">
        <v>25</v>
      </c>
      <c r="E11173" s="120" t="s">
        <v>25001</v>
      </c>
      <c r="F11173" s="209" t="s">
        <v>25002</v>
      </c>
      <c r="G11173" s="119" t="s">
        <v>25003</v>
      </c>
      <c r="H11173" s="121" t="s">
        <v>1173</v>
      </c>
      <c r="I11173" s="119" t="s">
        <v>30</v>
      </c>
      <c r="J11173" s="121" t="s">
        <v>77</v>
      </c>
      <c r="K11173" s="121" t="s">
        <v>65</v>
      </c>
      <c r="L11173" s="157" t="s">
        <v>5136</v>
      </c>
      <c r="M11173" s="120" t="s">
        <v>78</v>
      </c>
    </row>
    <row r="11174" spans="1:19">
      <c r="A11174" s="116">
        <v>11174</v>
      </c>
      <c r="B11174" s="129">
        <v>44459</v>
      </c>
      <c r="D11174" s="120" t="s">
        <v>25</v>
      </c>
      <c r="E11174" s="120" t="s">
        <v>25004</v>
      </c>
      <c r="F11174" s="209" t="s">
        <v>25005</v>
      </c>
      <c r="G11174" s="119" t="s">
        <v>20018</v>
      </c>
      <c r="H11174" s="121" t="s">
        <v>97</v>
      </c>
      <c r="I11174" s="119" t="s">
        <v>30</v>
      </c>
      <c r="J11174" s="121" t="s">
        <v>77</v>
      </c>
      <c r="K11174" s="121" t="s">
        <v>65</v>
      </c>
      <c r="L11174" s="157" t="s">
        <v>5136</v>
      </c>
      <c r="M11174" s="120" t="s">
        <v>33</v>
      </c>
      <c r="N11174" s="131">
        <v>44462</v>
      </c>
      <c r="O11174" s="131">
        <v>44469</v>
      </c>
    </row>
    <row r="11175" spans="1:19">
      <c r="A11175" s="116">
        <v>11175</v>
      </c>
      <c r="B11175" s="129">
        <v>44459</v>
      </c>
      <c r="D11175" s="120" t="s">
        <v>25</v>
      </c>
      <c r="E11175" s="120" t="s">
        <v>25006</v>
      </c>
      <c r="F11175" s="209" t="s">
        <v>16740</v>
      </c>
      <c r="G11175" s="119" t="s">
        <v>25007</v>
      </c>
      <c r="H11175" s="121" t="s">
        <v>1173</v>
      </c>
      <c r="I11175" s="121" t="s">
        <v>30</v>
      </c>
      <c r="J11175" s="121" t="s">
        <v>87</v>
      </c>
      <c r="K11175" s="121" t="s">
        <v>65</v>
      </c>
      <c r="L11175" s="157" t="s">
        <v>5136</v>
      </c>
      <c r="M11175" s="120" t="s">
        <v>78</v>
      </c>
    </row>
    <row r="11176" spans="1:19">
      <c r="A11176" s="116">
        <v>11176</v>
      </c>
      <c r="B11176" s="129">
        <v>44459</v>
      </c>
      <c r="D11176" s="120" t="s">
        <v>25</v>
      </c>
      <c r="E11176" s="120" t="s">
        <v>25008</v>
      </c>
      <c r="F11176" s="209" t="s">
        <v>25009</v>
      </c>
      <c r="G11176" s="119" t="s">
        <v>25010</v>
      </c>
      <c r="H11176" s="121" t="s">
        <v>160</v>
      </c>
      <c r="I11176" s="121" t="s">
        <v>30</v>
      </c>
      <c r="J11176" s="121" t="s">
        <v>435</v>
      </c>
      <c r="K11176" s="121" t="s">
        <v>65</v>
      </c>
      <c r="L11176" s="157" t="s">
        <v>5136</v>
      </c>
      <c r="M11176" s="120" t="s">
        <v>33</v>
      </c>
      <c r="N11176" s="131">
        <v>44529</v>
      </c>
      <c r="O11176" s="131">
        <v>44529</v>
      </c>
    </row>
    <row r="11177" spans="1:19">
      <c r="A11177" s="116">
        <v>11177</v>
      </c>
      <c r="B11177" s="129">
        <v>44459</v>
      </c>
      <c r="D11177" s="120" t="s">
        <v>25</v>
      </c>
      <c r="E11177" s="120" t="s">
        <v>25011</v>
      </c>
      <c r="F11177" s="209" t="s">
        <v>25012</v>
      </c>
      <c r="G11177" s="119" t="s">
        <v>7773</v>
      </c>
      <c r="H11177" s="121" t="s">
        <v>177</v>
      </c>
      <c r="I11177" s="119" t="s">
        <v>30</v>
      </c>
      <c r="J11177" s="121" t="s">
        <v>87</v>
      </c>
      <c r="K11177" s="121" t="s">
        <v>65</v>
      </c>
      <c r="L11177" s="157" t="s">
        <v>5136</v>
      </c>
      <c r="M11177" s="120" t="s">
        <v>78</v>
      </c>
    </row>
    <row r="11178" spans="1:19" ht="27.6">
      <c r="A11178" s="116">
        <v>11178</v>
      </c>
      <c r="B11178" s="129">
        <v>44459</v>
      </c>
      <c r="D11178" s="120" t="s">
        <v>25</v>
      </c>
      <c r="E11178" s="120" t="s">
        <v>25013</v>
      </c>
      <c r="F11178" s="209" t="s">
        <v>25014</v>
      </c>
      <c r="G11178" s="119" t="s">
        <v>25015</v>
      </c>
      <c r="H11178" s="121" t="s">
        <v>1173</v>
      </c>
      <c r="I11178" s="119" t="s">
        <v>30</v>
      </c>
      <c r="J11178" s="121" t="s">
        <v>87</v>
      </c>
      <c r="K11178" s="121" t="s">
        <v>65</v>
      </c>
      <c r="L11178" s="157" t="s">
        <v>5136</v>
      </c>
      <c r="M11178" s="120" t="s">
        <v>33</v>
      </c>
      <c r="N11178" s="131">
        <v>44460</v>
      </c>
      <c r="O11178" s="131">
        <v>44469</v>
      </c>
    </row>
    <row r="11179" spans="1:19">
      <c r="A11179" s="116">
        <v>11179</v>
      </c>
      <c r="B11179" s="129">
        <v>44459</v>
      </c>
      <c r="D11179" s="120" t="s">
        <v>25</v>
      </c>
      <c r="E11179" s="120" t="s">
        <v>25016</v>
      </c>
      <c r="F11179" s="209" t="s">
        <v>1107</v>
      </c>
      <c r="G11179" s="119" t="s">
        <v>25017</v>
      </c>
      <c r="H11179" s="121" t="s">
        <v>76</v>
      </c>
      <c r="I11179" s="121" t="s">
        <v>30</v>
      </c>
      <c r="J11179" s="121" t="s">
        <v>435</v>
      </c>
      <c r="K11179" s="121" t="s">
        <v>65</v>
      </c>
      <c r="L11179" s="157" t="s">
        <v>5136</v>
      </c>
      <c r="M11179" s="120" t="s">
        <v>33</v>
      </c>
      <c r="N11179" s="131">
        <v>44462</v>
      </c>
      <c r="O11179" s="131">
        <v>44462</v>
      </c>
    </row>
    <row r="11180" spans="1:19" ht="41.4">
      <c r="A11180" s="116">
        <v>11180</v>
      </c>
      <c r="B11180" s="129">
        <v>44459</v>
      </c>
      <c r="D11180" s="120" t="s">
        <v>25</v>
      </c>
      <c r="E11180" s="120" t="s">
        <v>25018</v>
      </c>
      <c r="F11180" s="209" t="s">
        <v>25019</v>
      </c>
      <c r="G11180" s="119" t="s">
        <v>25020</v>
      </c>
      <c r="H11180" s="121" t="s">
        <v>41</v>
      </c>
      <c r="I11180" s="121" t="s">
        <v>196</v>
      </c>
      <c r="J11180" s="121" t="s">
        <v>196</v>
      </c>
      <c r="K11180" s="121" t="s">
        <v>65</v>
      </c>
      <c r="L11180" s="157" t="s">
        <v>5136</v>
      </c>
      <c r="M11180" s="120" t="s">
        <v>78</v>
      </c>
    </row>
    <row r="11181" spans="1:19" ht="27.6">
      <c r="A11181" s="116">
        <v>11181</v>
      </c>
      <c r="B11181" s="129">
        <v>44459</v>
      </c>
      <c r="D11181" s="120" t="s">
        <v>25</v>
      </c>
      <c r="E11181" s="120" t="s">
        <v>25021</v>
      </c>
      <c r="F11181" s="209" t="s">
        <v>25022</v>
      </c>
      <c r="G11181" s="119" t="s">
        <v>2975</v>
      </c>
      <c r="H11181" s="121" t="s">
        <v>140</v>
      </c>
      <c r="I11181" s="119" t="s">
        <v>30</v>
      </c>
      <c r="J11181" s="121" t="s">
        <v>7142</v>
      </c>
      <c r="K11181" s="121" t="s">
        <v>65</v>
      </c>
      <c r="L11181" s="157" t="s">
        <v>5136</v>
      </c>
      <c r="M11181" s="120" t="s">
        <v>33</v>
      </c>
    </row>
    <row r="11182" spans="1:19">
      <c r="A11182" s="116">
        <v>11182</v>
      </c>
      <c r="B11182" s="129">
        <v>44459</v>
      </c>
      <c r="D11182" s="120" t="s">
        <v>25</v>
      </c>
      <c r="E11182" s="120" t="s">
        <v>25023</v>
      </c>
      <c r="F11182" s="209" t="s">
        <v>25024</v>
      </c>
      <c r="G11182" s="119" t="s">
        <v>14651</v>
      </c>
      <c r="H11182" s="121" t="s">
        <v>29</v>
      </c>
      <c r="I11182" s="119" t="s">
        <v>30</v>
      </c>
      <c r="J11182" s="121" t="s">
        <v>7216</v>
      </c>
      <c r="K11182" s="121" t="s">
        <v>65</v>
      </c>
      <c r="L11182" s="157" t="s">
        <v>5136</v>
      </c>
      <c r="M11182" s="120" t="s">
        <v>33</v>
      </c>
      <c r="N11182" s="131">
        <v>44473</v>
      </c>
      <c r="O11182" s="131">
        <v>44497</v>
      </c>
    </row>
    <row r="11183" spans="1:19" ht="12.75" customHeight="1">
      <c r="A11183" s="116">
        <v>11183</v>
      </c>
      <c r="B11183" s="129">
        <v>44459</v>
      </c>
      <c r="D11183" s="120" t="s">
        <v>25</v>
      </c>
      <c r="E11183" s="120" t="s">
        <v>25025</v>
      </c>
      <c r="F11183" s="209" t="s">
        <v>25026</v>
      </c>
      <c r="G11183" s="119" t="s">
        <v>14651</v>
      </c>
      <c r="H11183" s="121" t="s">
        <v>29</v>
      </c>
      <c r="I11183" s="121" t="s">
        <v>30</v>
      </c>
      <c r="J11183" s="121" t="s">
        <v>87</v>
      </c>
      <c r="K11183" s="121" t="s">
        <v>65</v>
      </c>
      <c r="L11183" s="157" t="s">
        <v>5136</v>
      </c>
      <c r="M11183" s="120" t="s">
        <v>78</v>
      </c>
    </row>
    <row r="11184" spans="1:19" ht="12.75" customHeight="1">
      <c r="A11184" s="116">
        <v>11184</v>
      </c>
      <c r="B11184" s="129">
        <v>44459</v>
      </c>
      <c r="D11184" s="120" t="s">
        <v>25</v>
      </c>
      <c r="E11184" s="120" t="s">
        <v>25027</v>
      </c>
      <c r="F11184" s="209" t="s">
        <v>25028</v>
      </c>
      <c r="G11184" s="119" t="s">
        <v>25029</v>
      </c>
      <c r="H11184" s="121" t="s">
        <v>192</v>
      </c>
      <c r="I11184" s="121" t="s">
        <v>30</v>
      </c>
      <c r="J11184" s="121" t="s">
        <v>87</v>
      </c>
      <c r="K11184" s="121" t="s">
        <v>65</v>
      </c>
      <c r="L11184" s="157" t="s">
        <v>5136</v>
      </c>
      <c r="M11184" s="120" t="s">
        <v>78</v>
      </c>
    </row>
    <row r="11185" spans="1:25" ht="12.75" customHeight="1">
      <c r="A11185" s="116">
        <v>11185</v>
      </c>
      <c r="B11185" s="129">
        <v>44482</v>
      </c>
      <c r="D11185" s="120" t="s">
        <v>580</v>
      </c>
      <c r="E11185" s="120" t="s">
        <v>25030</v>
      </c>
      <c r="F11185" s="209" t="s">
        <v>25031</v>
      </c>
      <c r="G11185" s="119" t="s">
        <v>1447</v>
      </c>
      <c r="H11185" s="121" t="s">
        <v>41</v>
      </c>
      <c r="I11185" s="121" t="s">
        <v>42</v>
      </c>
      <c r="J11185" s="121" t="s">
        <v>72</v>
      </c>
      <c r="K11185" s="121" t="s">
        <v>584</v>
      </c>
      <c r="L11185" s="157" t="s">
        <v>32</v>
      </c>
      <c r="M11185" s="120" t="s">
        <v>78</v>
      </c>
    </row>
    <row r="11186" spans="1:25" ht="12.75" customHeight="1">
      <c r="A11186" s="116">
        <v>11186</v>
      </c>
      <c r="B11186" s="129">
        <v>44482</v>
      </c>
      <c r="D11186" s="120" t="s">
        <v>580</v>
      </c>
      <c r="E11186" s="120" t="s">
        <v>25032</v>
      </c>
      <c r="F11186" s="209" t="s">
        <v>25033</v>
      </c>
      <c r="G11186" s="119" t="s">
        <v>16217</v>
      </c>
      <c r="H11186" s="121" t="s">
        <v>76</v>
      </c>
      <c r="I11186" s="119" t="s">
        <v>30</v>
      </c>
      <c r="J11186" s="121" t="s">
        <v>7087</v>
      </c>
      <c r="K11186" s="121" t="s">
        <v>584</v>
      </c>
      <c r="L11186" s="157" t="s">
        <v>32</v>
      </c>
      <c r="M11186" s="120" t="s">
        <v>78</v>
      </c>
    </row>
    <row r="11187" spans="1:25" ht="12.75" customHeight="1">
      <c r="A11187" s="116">
        <v>11187</v>
      </c>
      <c r="B11187" s="129">
        <v>44482</v>
      </c>
      <c r="D11187" s="120" t="s">
        <v>580</v>
      </c>
      <c r="E11187" s="120" t="s">
        <v>25034</v>
      </c>
      <c r="F11187" s="209" t="s">
        <v>25035</v>
      </c>
      <c r="G11187" s="119" t="s">
        <v>7545</v>
      </c>
      <c r="H11187" s="121" t="s">
        <v>41</v>
      </c>
      <c r="I11187" s="121" t="s">
        <v>30</v>
      </c>
      <c r="J11187" s="121" t="s">
        <v>87</v>
      </c>
      <c r="K11187" s="121" t="s">
        <v>584</v>
      </c>
      <c r="L11187" s="157" t="s">
        <v>32</v>
      </c>
      <c r="M11187" s="120" t="s">
        <v>78</v>
      </c>
    </row>
    <row r="11188" spans="1:25" ht="12.75" customHeight="1">
      <c r="A11188" s="116">
        <v>11188</v>
      </c>
      <c r="B11188" s="129">
        <v>44482</v>
      </c>
      <c r="D11188" s="120" t="s">
        <v>580</v>
      </c>
      <c r="E11188" s="120" t="s">
        <v>25036</v>
      </c>
      <c r="F11188" s="209" t="s">
        <v>25037</v>
      </c>
      <c r="G11188" s="119" t="s">
        <v>6825</v>
      </c>
      <c r="H11188" s="121" t="s">
        <v>1173</v>
      </c>
      <c r="I11188" s="121" t="s">
        <v>30</v>
      </c>
      <c r="J11188" s="121" t="s">
        <v>77</v>
      </c>
      <c r="K11188" s="121" t="s">
        <v>584</v>
      </c>
      <c r="L11188" s="157" t="s">
        <v>32</v>
      </c>
      <c r="M11188" s="120" t="s">
        <v>78</v>
      </c>
    </row>
    <row r="11189" spans="1:25" ht="12.75" customHeight="1">
      <c r="A11189" s="116">
        <v>11189</v>
      </c>
      <c r="B11189" s="129">
        <v>44460</v>
      </c>
      <c r="D11189" s="120" t="s">
        <v>25</v>
      </c>
      <c r="E11189" s="120" t="s">
        <v>25038</v>
      </c>
      <c r="F11189" s="209" t="s">
        <v>25039</v>
      </c>
      <c r="G11189" s="119" t="s">
        <v>25040</v>
      </c>
      <c r="H11189" s="121" t="s">
        <v>41</v>
      </c>
      <c r="I11189" s="119" t="s">
        <v>30</v>
      </c>
      <c r="J11189" s="121" t="s">
        <v>5018</v>
      </c>
      <c r="K11189" s="121" t="s">
        <v>65</v>
      </c>
      <c r="L11189" s="157" t="s">
        <v>5136</v>
      </c>
      <c r="M11189" s="120" t="s">
        <v>78</v>
      </c>
    </row>
    <row r="11190" spans="1:25" ht="12.75" customHeight="1">
      <c r="A11190" s="116">
        <v>11190</v>
      </c>
      <c r="B11190" s="129">
        <v>44460</v>
      </c>
      <c r="D11190" s="120" t="s">
        <v>25</v>
      </c>
      <c r="E11190" s="120" t="s">
        <v>25041</v>
      </c>
      <c r="F11190" s="209" t="s">
        <v>25042</v>
      </c>
      <c r="G11190" s="119" t="s">
        <v>25043</v>
      </c>
      <c r="H11190" s="121" t="s">
        <v>48</v>
      </c>
      <c r="I11190" s="119" t="s">
        <v>42</v>
      </c>
      <c r="J11190" s="121" t="s">
        <v>72</v>
      </c>
      <c r="K11190" s="121" t="s">
        <v>65</v>
      </c>
      <c r="L11190" s="157" t="s">
        <v>5136</v>
      </c>
      <c r="M11190" s="120" t="s">
        <v>33</v>
      </c>
      <c r="N11190" s="131">
        <v>44460</v>
      </c>
      <c r="O11190" s="131">
        <v>44510</v>
      </c>
    </row>
    <row r="11191" spans="1:25" ht="12.75" customHeight="1">
      <c r="A11191" s="116">
        <v>11191</v>
      </c>
      <c r="B11191" s="129">
        <v>44460</v>
      </c>
      <c r="D11191" s="120" t="s">
        <v>25</v>
      </c>
      <c r="E11191" s="120" t="s">
        <v>25044</v>
      </c>
      <c r="F11191" s="209" t="s">
        <v>25045</v>
      </c>
      <c r="G11191" s="119" t="s">
        <v>7672</v>
      </c>
      <c r="H11191" s="121" t="s">
        <v>97</v>
      </c>
      <c r="I11191" s="121" t="s">
        <v>30</v>
      </c>
      <c r="J11191" s="121" t="s">
        <v>87</v>
      </c>
      <c r="K11191" s="121" t="s">
        <v>65</v>
      </c>
      <c r="L11191" s="157" t="s">
        <v>5136</v>
      </c>
      <c r="M11191" s="120" t="s">
        <v>33</v>
      </c>
      <c r="N11191" s="131">
        <v>44460</v>
      </c>
      <c r="O11191" s="131">
        <v>44469</v>
      </c>
      <c r="S11191" s="120" t="s">
        <v>92</v>
      </c>
    </row>
    <row r="11192" spans="1:25" ht="12.75" customHeight="1">
      <c r="A11192" s="116">
        <v>11192</v>
      </c>
      <c r="B11192" s="129">
        <v>44460</v>
      </c>
      <c r="D11192" s="120" t="s">
        <v>25</v>
      </c>
      <c r="E11192" s="120" t="s">
        <v>25046</v>
      </c>
      <c r="F11192" s="209" t="s">
        <v>25047</v>
      </c>
      <c r="G11192" s="119" t="s">
        <v>12543</v>
      </c>
      <c r="H11192" s="121" t="s">
        <v>41</v>
      </c>
      <c r="I11192" s="119" t="s">
        <v>63</v>
      </c>
      <c r="J11192" s="121" t="s">
        <v>323</v>
      </c>
      <c r="K11192" s="121" t="s">
        <v>65</v>
      </c>
      <c r="L11192" s="157" t="s">
        <v>5136</v>
      </c>
      <c r="M11192" s="120" t="s">
        <v>78</v>
      </c>
    </row>
    <row r="11193" spans="1:25" ht="12.75" customHeight="1">
      <c r="A11193" s="116">
        <v>11193</v>
      </c>
      <c r="B11193" s="129">
        <v>44460</v>
      </c>
      <c r="D11193" s="120" t="s">
        <v>25</v>
      </c>
      <c r="E11193" s="120" t="s">
        <v>25048</v>
      </c>
      <c r="F11193" s="209" t="s">
        <v>25049</v>
      </c>
      <c r="G11193" s="119" t="s">
        <v>3324</v>
      </c>
      <c r="H11193" s="121" t="s">
        <v>41</v>
      </c>
      <c r="I11193" s="121" t="s">
        <v>42</v>
      </c>
      <c r="J11193" s="121" t="s">
        <v>72</v>
      </c>
      <c r="K11193" s="121" t="s">
        <v>65</v>
      </c>
      <c r="L11193" s="157" t="s">
        <v>5136</v>
      </c>
      <c r="M11193" s="120" t="s">
        <v>33</v>
      </c>
      <c r="N11193" s="131">
        <v>44460</v>
      </c>
      <c r="O11193" s="131">
        <v>44460</v>
      </c>
      <c r="S11193" s="120" t="s">
        <v>92</v>
      </c>
      <c r="Y11193" s="116" t="s">
        <v>25050</v>
      </c>
    </row>
    <row r="11194" spans="1:25" ht="12.75" customHeight="1">
      <c r="A11194" s="116">
        <v>11194</v>
      </c>
      <c r="B11194" s="129">
        <v>44460</v>
      </c>
      <c r="D11194" s="120" t="s">
        <v>25</v>
      </c>
      <c r="E11194" s="120" t="s">
        <v>25051</v>
      </c>
      <c r="F11194" s="209" t="s">
        <v>25052</v>
      </c>
      <c r="G11194" s="119" t="s">
        <v>21613</v>
      </c>
      <c r="H11194" s="121" t="s">
        <v>177</v>
      </c>
      <c r="I11194" s="119" t="s">
        <v>30</v>
      </c>
      <c r="J11194" s="121" t="s">
        <v>77</v>
      </c>
      <c r="K11194" s="121" t="s">
        <v>65</v>
      </c>
      <c r="L11194" s="157" t="s">
        <v>5136</v>
      </c>
      <c r="M11194" s="120" t="s">
        <v>78</v>
      </c>
    </row>
    <row r="11195" spans="1:25" ht="12.75" customHeight="1">
      <c r="A11195" s="116">
        <v>11195</v>
      </c>
      <c r="B11195" s="129">
        <v>44460</v>
      </c>
      <c r="D11195" s="120" t="s">
        <v>25</v>
      </c>
      <c r="E11195" s="120" t="s">
        <v>25053</v>
      </c>
      <c r="F11195" s="209" t="s">
        <v>25054</v>
      </c>
      <c r="G11195" s="191" t="s">
        <v>20337</v>
      </c>
      <c r="H11195" s="121" t="s">
        <v>41</v>
      </c>
      <c r="I11195" s="121" t="s">
        <v>30</v>
      </c>
      <c r="J11195" s="121" t="s">
        <v>87</v>
      </c>
      <c r="K11195" s="121" t="s">
        <v>65</v>
      </c>
      <c r="L11195" s="157" t="s">
        <v>5136</v>
      </c>
      <c r="M11195" s="120" t="s">
        <v>78</v>
      </c>
    </row>
    <row r="11196" spans="1:25">
      <c r="A11196" s="116">
        <v>11196</v>
      </c>
      <c r="B11196" s="129">
        <v>44460</v>
      </c>
      <c r="D11196" s="120" t="s">
        <v>25</v>
      </c>
      <c r="E11196" s="120" t="s">
        <v>25055</v>
      </c>
      <c r="F11196" s="212" t="s">
        <v>259</v>
      </c>
      <c r="G11196" s="119" t="s">
        <v>25056</v>
      </c>
      <c r="H11196" s="121" t="s">
        <v>41</v>
      </c>
      <c r="I11196" s="121" t="s">
        <v>30</v>
      </c>
      <c r="J11196" s="121" t="s">
        <v>3886</v>
      </c>
      <c r="K11196" s="121" t="s">
        <v>65</v>
      </c>
      <c r="L11196" s="157" t="s">
        <v>5136</v>
      </c>
      <c r="M11196" s="120" t="s">
        <v>33</v>
      </c>
      <c r="N11196" s="131">
        <v>44460</v>
      </c>
      <c r="O11196" s="131">
        <v>44510</v>
      </c>
    </row>
    <row r="11197" spans="1:25" ht="12.75" customHeight="1">
      <c r="A11197" s="116">
        <v>11197</v>
      </c>
      <c r="B11197" s="129">
        <v>44460</v>
      </c>
      <c r="D11197" s="120" t="s">
        <v>25</v>
      </c>
      <c r="E11197" s="120" t="s">
        <v>25057</v>
      </c>
      <c r="F11197" s="209" t="s">
        <v>25058</v>
      </c>
      <c r="G11197" s="119" t="s">
        <v>639</v>
      </c>
      <c r="H11197" s="121" t="s">
        <v>1173</v>
      </c>
      <c r="I11197" s="121" t="s">
        <v>30</v>
      </c>
      <c r="J11197" s="121" t="s">
        <v>31</v>
      </c>
      <c r="K11197" s="121" t="s">
        <v>65</v>
      </c>
      <c r="L11197" s="157" t="s">
        <v>5136</v>
      </c>
      <c r="M11197" s="120" t="s">
        <v>78</v>
      </c>
    </row>
    <row r="11198" spans="1:25" ht="12.75" customHeight="1">
      <c r="A11198" s="116">
        <v>11198</v>
      </c>
      <c r="B11198" s="129">
        <v>44460</v>
      </c>
      <c r="D11198" s="120" t="s">
        <v>25</v>
      </c>
      <c r="E11198" s="120" t="s">
        <v>25059</v>
      </c>
      <c r="F11198" s="209" t="s">
        <v>25060</v>
      </c>
      <c r="G11198" s="119" t="s">
        <v>8544</v>
      </c>
      <c r="H11198" s="121" t="s">
        <v>29</v>
      </c>
      <c r="I11198" s="121" t="s">
        <v>42</v>
      </c>
      <c r="J11198" s="121" t="s">
        <v>82</v>
      </c>
      <c r="K11198" s="121" t="s">
        <v>65</v>
      </c>
      <c r="L11198" s="157" t="s">
        <v>5136</v>
      </c>
      <c r="M11198" s="120" t="s">
        <v>78</v>
      </c>
    </row>
    <row r="11199" spans="1:25" ht="12.75" customHeight="1">
      <c r="A11199" s="116">
        <v>11199</v>
      </c>
      <c r="B11199" s="129">
        <v>44460</v>
      </c>
      <c r="D11199" s="120" t="s">
        <v>25</v>
      </c>
      <c r="E11199" s="120" t="s">
        <v>25061</v>
      </c>
      <c r="F11199" s="209" t="s">
        <v>25062</v>
      </c>
      <c r="G11199" s="119" t="s">
        <v>25063</v>
      </c>
      <c r="H11199" s="121" t="s">
        <v>1173</v>
      </c>
      <c r="I11199" s="119" t="s">
        <v>30</v>
      </c>
      <c r="J11199" s="121" t="s">
        <v>31</v>
      </c>
      <c r="K11199" s="121" t="s">
        <v>65</v>
      </c>
      <c r="L11199" s="157" t="s">
        <v>5136</v>
      </c>
      <c r="M11199" s="120" t="s">
        <v>78</v>
      </c>
    </row>
    <row r="11200" spans="1:25" ht="12.75" customHeight="1">
      <c r="A11200" s="116">
        <v>11200</v>
      </c>
      <c r="B11200" s="129">
        <v>44460</v>
      </c>
      <c r="D11200" s="120" t="s">
        <v>25</v>
      </c>
      <c r="E11200" s="120" t="s">
        <v>25064</v>
      </c>
      <c r="F11200" s="209" t="s">
        <v>25065</v>
      </c>
      <c r="G11200" s="119" t="s">
        <v>20337</v>
      </c>
      <c r="H11200" s="121" t="s">
        <v>41</v>
      </c>
      <c r="I11200" s="119" t="s">
        <v>30</v>
      </c>
      <c r="J11200" s="121" t="s">
        <v>77</v>
      </c>
      <c r="K11200" s="121" t="s">
        <v>65</v>
      </c>
      <c r="L11200" s="157" t="s">
        <v>5136</v>
      </c>
      <c r="M11200" s="120" t="s">
        <v>33</v>
      </c>
      <c r="N11200" s="131">
        <v>44460</v>
      </c>
      <c r="O11200" s="131">
        <v>44510</v>
      </c>
    </row>
    <row r="11201" spans="1:25" ht="12.75" customHeight="1">
      <c r="A11201" s="116">
        <v>11201</v>
      </c>
      <c r="B11201" s="129">
        <v>44460</v>
      </c>
      <c r="D11201" s="120" t="s">
        <v>25</v>
      </c>
      <c r="E11201" s="120" t="s">
        <v>25066</v>
      </c>
      <c r="F11201" s="209" t="s">
        <v>25067</v>
      </c>
      <c r="G11201" s="119" t="s">
        <v>25068</v>
      </c>
      <c r="H11201" s="121" t="s">
        <v>140</v>
      </c>
      <c r="I11201" s="119" t="s">
        <v>30</v>
      </c>
      <c r="J11201" s="121" t="s">
        <v>7142</v>
      </c>
      <c r="K11201" s="121" t="s">
        <v>65</v>
      </c>
      <c r="L11201" s="157" t="s">
        <v>5136</v>
      </c>
      <c r="M11201" s="120" t="s">
        <v>33</v>
      </c>
      <c r="N11201" s="131">
        <v>44460</v>
      </c>
      <c r="O11201" s="131">
        <v>44510</v>
      </c>
      <c r="S11201" s="120" t="s">
        <v>92</v>
      </c>
    </row>
    <row r="11202" spans="1:25" ht="12.75" customHeight="1">
      <c r="A11202" s="116">
        <v>11202</v>
      </c>
      <c r="B11202" s="129">
        <v>44460</v>
      </c>
      <c r="D11202" s="120" t="s">
        <v>25</v>
      </c>
      <c r="E11202" s="120" t="s">
        <v>25069</v>
      </c>
      <c r="F11202" s="209" t="s">
        <v>25070</v>
      </c>
      <c r="G11202" s="119" t="s">
        <v>25071</v>
      </c>
      <c r="H11202" s="121" t="s">
        <v>76</v>
      </c>
      <c r="I11202" s="182" t="s">
        <v>42</v>
      </c>
      <c r="J11202" s="121" t="s">
        <v>478</v>
      </c>
      <c r="K11202" s="121" t="s">
        <v>65</v>
      </c>
      <c r="L11202" s="157" t="s">
        <v>5136</v>
      </c>
      <c r="M11202" s="120" t="s">
        <v>33</v>
      </c>
      <c r="N11202" s="131">
        <v>44460</v>
      </c>
      <c r="O11202" s="131">
        <v>44460</v>
      </c>
      <c r="S11202" s="120" t="s">
        <v>135</v>
      </c>
      <c r="Y11202" s="116" t="s">
        <v>25072</v>
      </c>
    </row>
    <row r="11203" spans="1:25" ht="12.75" customHeight="1">
      <c r="A11203" s="116">
        <v>11203</v>
      </c>
      <c r="B11203" s="129">
        <v>44460</v>
      </c>
      <c r="D11203" s="120" t="s">
        <v>25</v>
      </c>
      <c r="E11203" s="120" t="s">
        <v>25073</v>
      </c>
      <c r="F11203" s="209" t="s">
        <v>25074</v>
      </c>
      <c r="G11203" s="119" t="s">
        <v>2161</v>
      </c>
      <c r="H11203" s="121" t="s">
        <v>41</v>
      </c>
      <c r="I11203" s="119" t="s">
        <v>42</v>
      </c>
      <c r="J11203" s="121" t="s">
        <v>43</v>
      </c>
      <c r="K11203" s="121" t="s">
        <v>65</v>
      </c>
      <c r="L11203" s="157" t="s">
        <v>5136</v>
      </c>
      <c r="M11203" s="120" t="s">
        <v>78</v>
      </c>
    </row>
    <row r="11204" spans="1:25" ht="12.75" customHeight="1">
      <c r="A11204" s="116">
        <v>11204</v>
      </c>
      <c r="B11204" s="129">
        <v>44460</v>
      </c>
      <c r="D11204" s="120" t="s">
        <v>25</v>
      </c>
      <c r="E11204" s="120" t="s">
        <v>25075</v>
      </c>
      <c r="F11204" s="209" t="s">
        <v>25076</v>
      </c>
      <c r="G11204" s="119" t="s">
        <v>25077</v>
      </c>
      <c r="H11204" s="121" t="s">
        <v>48</v>
      </c>
      <c r="I11204" s="119" t="s">
        <v>30</v>
      </c>
      <c r="J11204" s="121" t="s">
        <v>1540</v>
      </c>
      <c r="K11204" s="121" t="s">
        <v>65</v>
      </c>
      <c r="L11204" s="157" t="s">
        <v>5136</v>
      </c>
      <c r="M11204" s="120" t="s">
        <v>33</v>
      </c>
      <c r="N11204" s="131">
        <v>44462</v>
      </c>
      <c r="O11204" s="131">
        <v>44510</v>
      </c>
    </row>
    <row r="11205" spans="1:25" ht="12.75" customHeight="1">
      <c r="A11205" s="116">
        <v>11205</v>
      </c>
      <c r="B11205" s="129">
        <v>44460</v>
      </c>
      <c r="D11205" s="120" t="s">
        <v>25</v>
      </c>
      <c r="E11205" s="120" t="s">
        <v>25078</v>
      </c>
      <c r="F11205" s="209" t="s">
        <v>25079</v>
      </c>
      <c r="G11205" s="119" t="s">
        <v>25080</v>
      </c>
      <c r="H11205" s="121" t="s">
        <v>1173</v>
      </c>
      <c r="I11205" s="121" t="s">
        <v>30</v>
      </c>
      <c r="J11205" s="121" t="s">
        <v>529</v>
      </c>
      <c r="K11205" s="121" t="s">
        <v>65</v>
      </c>
      <c r="L11205" s="157" t="s">
        <v>5136</v>
      </c>
      <c r="M11205" s="120" t="s">
        <v>33</v>
      </c>
      <c r="N11205" s="131">
        <v>44462</v>
      </c>
      <c r="O11205" s="131">
        <v>44469</v>
      </c>
      <c r="S11205" s="120" t="s">
        <v>34</v>
      </c>
    </row>
    <row r="11206" spans="1:25" ht="12.75" customHeight="1">
      <c r="A11206" s="116">
        <v>11206</v>
      </c>
      <c r="B11206" s="129">
        <v>44460</v>
      </c>
      <c r="D11206" s="120" t="s">
        <v>25</v>
      </c>
      <c r="E11206" s="120" t="s">
        <v>25081</v>
      </c>
      <c r="F11206" s="209" t="s">
        <v>25082</v>
      </c>
      <c r="G11206" s="119" t="s">
        <v>20018</v>
      </c>
      <c r="H11206" s="121" t="s">
        <v>97</v>
      </c>
      <c r="I11206" s="121" t="s">
        <v>30</v>
      </c>
      <c r="J11206" s="121" t="s">
        <v>77</v>
      </c>
      <c r="K11206" s="121" t="s">
        <v>65</v>
      </c>
      <c r="L11206" s="157" t="s">
        <v>5136</v>
      </c>
      <c r="M11206" s="120" t="s">
        <v>78</v>
      </c>
    </row>
    <row r="11207" spans="1:25" ht="12.75" customHeight="1">
      <c r="A11207" s="116">
        <v>11207</v>
      </c>
      <c r="B11207" s="129">
        <v>44460</v>
      </c>
      <c r="D11207" s="120" t="s">
        <v>25</v>
      </c>
      <c r="E11207" s="120" t="s">
        <v>25083</v>
      </c>
      <c r="F11207" s="209" t="s">
        <v>25084</v>
      </c>
      <c r="G11207" s="119" t="s">
        <v>16426</v>
      </c>
      <c r="H11207" s="121" t="s">
        <v>97</v>
      </c>
      <c r="I11207" s="119" t="s">
        <v>30</v>
      </c>
      <c r="J11207" s="121" t="s">
        <v>87</v>
      </c>
      <c r="K11207" s="121" t="s">
        <v>65</v>
      </c>
      <c r="L11207" s="157" t="s">
        <v>5136</v>
      </c>
      <c r="M11207" s="120" t="s">
        <v>78</v>
      </c>
    </row>
    <row r="11208" spans="1:25" ht="12.75" customHeight="1">
      <c r="A11208" s="116">
        <v>11208</v>
      </c>
      <c r="B11208" s="129">
        <v>44460</v>
      </c>
      <c r="D11208" s="120" t="s">
        <v>25</v>
      </c>
      <c r="E11208" s="120" t="s">
        <v>25085</v>
      </c>
      <c r="F11208" s="209" t="s">
        <v>25086</v>
      </c>
      <c r="G11208" s="119" t="s">
        <v>25087</v>
      </c>
      <c r="H11208" s="121" t="s">
        <v>118</v>
      </c>
      <c r="I11208" s="119" t="s">
        <v>30</v>
      </c>
      <c r="J11208" s="121" t="s">
        <v>529</v>
      </c>
      <c r="K11208" s="121" t="s">
        <v>65</v>
      </c>
      <c r="L11208" s="157" t="s">
        <v>5136</v>
      </c>
      <c r="M11208" s="120" t="s">
        <v>78</v>
      </c>
    </row>
    <row r="11209" spans="1:25">
      <c r="A11209" s="116">
        <v>11209</v>
      </c>
      <c r="B11209" s="129">
        <v>44460</v>
      </c>
      <c r="D11209" s="120" t="s">
        <v>25</v>
      </c>
      <c r="E11209" s="120" t="s">
        <v>25088</v>
      </c>
      <c r="F11209" s="209" t="s">
        <v>25089</v>
      </c>
      <c r="G11209" s="119" t="s">
        <v>25090</v>
      </c>
      <c r="H11209" s="121" t="s">
        <v>101</v>
      </c>
      <c r="I11209" s="119" t="s">
        <v>30</v>
      </c>
      <c r="J11209" s="121" t="s">
        <v>87</v>
      </c>
      <c r="K11209" s="121" t="s">
        <v>65</v>
      </c>
      <c r="L11209" s="157" t="s">
        <v>5136</v>
      </c>
      <c r="M11209" s="120" t="s">
        <v>33</v>
      </c>
      <c r="N11209" s="131">
        <v>44529</v>
      </c>
      <c r="O11209" s="131">
        <v>44512</v>
      </c>
      <c r="P11209" s="126" t="s">
        <v>25091</v>
      </c>
    </row>
    <row r="11210" spans="1:25" ht="27.6">
      <c r="A11210" s="116">
        <v>11210</v>
      </c>
      <c r="B11210" s="129">
        <v>44460</v>
      </c>
      <c r="D11210" s="120" t="s">
        <v>25</v>
      </c>
      <c r="E11210" s="120" t="s">
        <v>25092</v>
      </c>
      <c r="F11210" s="209" t="s">
        <v>25093</v>
      </c>
      <c r="G11210" s="119" t="s">
        <v>25094</v>
      </c>
      <c r="H11210" s="121" t="s">
        <v>41</v>
      </c>
      <c r="I11210" s="119" t="s">
        <v>42</v>
      </c>
      <c r="J11210" s="121" t="s">
        <v>82</v>
      </c>
      <c r="K11210" s="121" t="s">
        <v>65</v>
      </c>
      <c r="L11210" s="157" t="s">
        <v>5136</v>
      </c>
      <c r="M11210" s="120" t="s">
        <v>78</v>
      </c>
    </row>
    <row r="11211" spans="1:25">
      <c r="A11211" s="116">
        <v>11211</v>
      </c>
      <c r="B11211" s="129">
        <v>44460</v>
      </c>
      <c r="D11211" s="120" t="s">
        <v>25</v>
      </c>
      <c r="E11211" s="120" t="s">
        <v>25095</v>
      </c>
      <c r="F11211" s="209" t="s">
        <v>6645</v>
      </c>
      <c r="G11211" s="119" t="s">
        <v>25096</v>
      </c>
      <c r="H11211" s="121" t="s">
        <v>48</v>
      </c>
      <c r="I11211" s="121" t="s">
        <v>63</v>
      </c>
      <c r="J11211" s="121" t="s">
        <v>328</v>
      </c>
      <c r="K11211" s="121" t="s">
        <v>65</v>
      </c>
      <c r="L11211" s="157" t="s">
        <v>5136</v>
      </c>
      <c r="M11211" s="120" t="s">
        <v>78</v>
      </c>
    </row>
    <row r="11212" spans="1:25">
      <c r="A11212" s="116">
        <v>11212</v>
      </c>
      <c r="B11212" s="129">
        <v>44460</v>
      </c>
      <c r="D11212" s="120" t="s">
        <v>25</v>
      </c>
      <c r="E11212" s="120" t="s">
        <v>25097</v>
      </c>
      <c r="F11212" s="209" t="s">
        <v>25098</v>
      </c>
      <c r="G11212" s="119" t="s">
        <v>14294</v>
      </c>
      <c r="H11212" s="121" t="s">
        <v>101</v>
      </c>
      <c r="I11212" s="121" t="s">
        <v>30</v>
      </c>
      <c r="J11212" s="121" t="s">
        <v>7131</v>
      </c>
      <c r="K11212" s="121" t="s">
        <v>65</v>
      </c>
      <c r="L11212" s="157" t="s">
        <v>5136</v>
      </c>
      <c r="M11212" s="120" t="s">
        <v>33</v>
      </c>
      <c r="N11212" s="131">
        <v>44529</v>
      </c>
      <c r="O11212" s="131">
        <v>44529</v>
      </c>
    </row>
    <row r="11213" spans="1:25">
      <c r="A11213" s="116">
        <v>11213</v>
      </c>
      <c r="B11213" s="129">
        <v>44460</v>
      </c>
      <c r="D11213" s="120" t="s">
        <v>25</v>
      </c>
      <c r="E11213" s="120" t="s">
        <v>25099</v>
      </c>
      <c r="F11213" s="209" t="s">
        <v>25100</v>
      </c>
      <c r="G11213" s="119" t="s">
        <v>25101</v>
      </c>
      <c r="H11213" s="121" t="s">
        <v>101</v>
      </c>
      <c r="I11213" s="121" t="s">
        <v>30</v>
      </c>
      <c r="J11213" s="121" t="s">
        <v>12929</v>
      </c>
      <c r="K11213" s="121" t="s">
        <v>65</v>
      </c>
      <c r="L11213" s="157" t="s">
        <v>5136</v>
      </c>
      <c r="M11213" s="120" t="s">
        <v>33</v>
      </c>
      <c r="N11213" s="131">
        <v>44468</v>
      </c>
      <c r="O11213" s="131">
        <v>44469</v>
      </c>
      <c r="S11213" s="120" t="s">
        <v>92</v>
      </c>
    </row>
    <row r="11214" spans="1:25" ht="27.6">
      <c r="A11214" s="116">
        <v>11214</v>
      </c>
      <c r="B11214" s="129">
        <v>44460</v>
      </c>
      <c r="D11214" s="120" t="s">
        <v>252</v>
      </c>
      <c r="E11214" s="120" t="s">
        <v>25102</v>
      </c>
      <c r="F11214" s="209" t="s">
        <v>25103</v>
      </c>
      <c r="G11214" s="119" t="s">
        <v>1519</v>
      </c>
      <c r="H11214" s="121" t="s">
        <v>53</v>
      </c>
      <c r="I11214" s="121" t="s">
        <v>42</v>
      </c>
      <c r="J11214" s="121" t="s">
        <v>319</v>
      </c>
      <c r="K11214" s="121" t="s">
        <v>65</v>
      </c>
      <c r="L11214" s="157" t="s">
        <v>5136</v>
      </c>
      <c r="M11214" s="120" t="s">
        <v>78</v>
      </c>
    </row>
    <row r="11215" spans="1:25" ht="27.6">
      <c r="A11215" s="116">
        <v>11215</v>
      </c>
      <c r="B11215" s="129">
        <v>44460</v>
      </c>
      <c r="D11215" s="120" t="s">
        <v>252</v>
      </c>
      <c r="E11215" s="120" t="s">
        <v>25104</v>
      </c>
      <c r="F11215" s="209" t="s">
        <v>25105</v>
      </c>
      <c r="G11215" s="119" t="s">
        <v>8544</v>
      </c>
      <c r="H11215" s="121" t="s">
        <v>53</v>
      </c>
      <c r="I11215" s="119" t="s">
        <v>42</v>
      </c>
      <c r="J11215" s="121" t="s">
        <v>72</v>
      </c>
      <c r="K11215" s="121" t="s">
        <v>65</v>
      </c>
      <c r="L11215" s="157" t="s">
        <v>5136</v>
      </c>
      <c r="M11215" s="120" t="s">
        <v>78</v>
      </c>
    </row>
    <row r="11216" spans="1:25">
      <c r="A11216" s="116">
        <v>11216</v>
      </c>
      <c r="B11216" s="129">
        <v>44460</v>
      </c>
      <c r="D11216" s="120" t="s">
        <v>252</v>
      </c>
      <c r="E11216" s="120" t="s">
        <v>25106</v>
      </c>
      <c r="F11216" s="209" t="s">
        <v>8267</v>
      </c>
      <c r="G11216" s="119" t="s">
        <v>25107</v>
      </c>
      <c r="H11216" s="121" t="s">
        <v>177</v>
      </c>
      <c r="I11216" s="121" t="s">
        <v>42</v>
      </c>
      <c r="J11216" s="121" t="s">
        <v>14801</v>
      </c>
      <c r="K11216" s="121" t="s">
        <v>584</v>
      </c>
      <c r="L11216" s="157" t="s">
        <v>5136</v>
      </c>
      <c r="M11216" s="120" t="s">
        <v>78</v>
      </c>
    </row>
    <row r="11217" spans="1:20">
      <c r="A11217" s="116">
        <v>11217</v>
      </c>
      <c r="B11217" s="129">
        <v>44460</v>
      </c>
      <c r="D11217" s="120" t="s">
        <v>252</v>
      </c>
      <c r="E11217" s="120" t="s">
        <v>25108</v>
      </c>
      <c r="F11217" s="209" t="s">
        <v>25109</v>
      </c>
      <c r="G11217" s="119" t="s">
        <v>25110</v>
      </c>
      <c r="H11217" s="121" t="s">
        <v>140</v>
      </c>
      <c r="I11217" s="121" t="s">
        <v>30</v>
      </c>
      <c r="J11217" s="121" t="s">
        <v>8033</v>
      </c>
      <c r="K11217" s="121" t="s">
        <v>65</v>
      </c>
      <c r="L11217" s="157" t="s">
        <v>5136</v>
      </c>
      <c r="M11217" s="120" t="s">
        <v>33</v>
      </c>
      <c r="N11217" s="131">
        <v>44462</v>
      </c>
      <c r="O11217" s="131">
        <v>44585</v>
      </c>
    </row>
    <row r="11218" spans="1:20" ht="27.6">
      <c r="A11218" s="116">
        <v>11218</v>
      </c>
      <c r="B11218" s="129">
        <v>44460</v>
      </c>
      <c r="D11218" s="120" t="s">
        <v>252</v>
      </c>
      <c r="E11218" s="120" t="s">
        <v>25111</v>
      </c>
      <c r="F11218" s="209" t="s">
        <v>25112</v>
      </c>
      <c r="G11218" s="119" t="s">
        <v>25113</v>
      </c>
      <c r="H11218" s="121" t="s">
        <v>53</v>
      </c>
      <c r="I11218" s="121" t="s">
        <v>42</v>
      </c>
      <c r="J11218" s="121" t="s">
        <v>199</v>
      </c>
      <c r="K11218" s="121" t="s">
        <v>584</v>
      </c>
      <c r="L11218" s="157" t="s">
        <v>5136</v>
      </c>
      <c r="M11218" s="120" t="s">
        <v>78</v>
      </c>
    </row>
    <row r="11219" spans="1:20">
      <c r="A11219" s="116">
        <v>11219</v>
      </c>
      <c r="B11219" s="129">
        <v>44460</v>
      </c>
      <c r="D11219" s="120" t="s">
        <v>252</v>
      </c>
      <c r="E11219" s="120" t="s">
        <v>25114</v>
      </c>
      <c r="F11219" s="209" t="s">
        <v>25115</v>
      </c>
      <c r="G11219" s="119" t="s">
        <v>3142</v>
      </c>
      <c r="H11219" s="121" t="s">
        <v>86</v>
      </c>
      <c r="I11219" s="119" t="s">
        <v>42</v>
      </c>
      <c r="J11219" s="121" t="s">
        <v>2268</v>
      </c>
      <c r="K11219" s="121" t="s">
        <v>65</v>
      </c>
      <c r="L11219" s="157" t="s">
        <v>5136</v>
      </c>
      <c r="M11219" s="120" t="s">
        <v>78</v>
      </c>
    </row>
    <row r="11220" spans="1:20">
      <c r="A11220" s="116">
        <v>11220</v>
      </c>
      <c r="B11220" s="129">
        <v>44460</v>
      </c>
      <c r="D11220" s="120" t="s">
        <v>252</v>
      </c>
      <c r="E11220" s="120" t="s">
        <v>25116</v>
      </c>
      <c r="F11220" s="209" t="s">
        <v>25117</v>
      </c>
      <c r="G11220" s="119" t="s">
        <v>16312</v>
      </c>
      <c r="H11220" s="121" t="s">
        <v>140</v>
      </c>
      <c r="I11220" s="121" t="s">
        <v>30</v>
      </c>
      <c r="J11220" s="121" t="s">
        <v>31</v>
      </c>
      <c r="K11220" s="121" t="s">
        <v>584</v>
      </c>
      <c r="L11220" s="157" t="s">
        <v>5136</v>
      </c>
      <c r="M11220" s="120" t="s">
        <v>78</v>
      </c>
    </row>
    <row r="11221" spans="1:20">
      <c r="A11221" s="116">
        <v>11221</v>
      </c>
      <c r="B11221" s="129">
        <v>44460</v>
      </c>
      <c r="D11221" s="120" t="s">
        <v>252</v>
      </c>
      <c r="E11221" s="120" t="s">
        <v>25118</v>
      </c>
      <c r="F11221" s="209" t="s">
        <v>25119</v>
      </c>
      <c r="G11221" s="119" t="s">
        <v>25120</v>
      </c>
      <c r="H11221" s="121" t="s">
        <v>140</v>
      </c>
      <c r="I11221" s="119" t="s">
        <v>30</v>
      </c>
      <c r="J11221" s="121" t="s">
        <v>77</v>
      </c>
      <c r="K11221" s="121" t="s">
        <v>65</v>
      </c>
      <c r="L11221" s="157" t="s">
        <v>5136</v>
      </c>
      <c r="M11221" s="120" t="s">
        <v>33</v>
      </c>
      <c r="N11221" s="131">
        <v>44462</v>
      </c>
      <c r="O11221" s="131">
        <v>44469</v>
      </c>
      <c r="S11221" s="120" t="s">
        <v>135</v>
      </c>
      <c r="T11221" s="126">
        <v>44469</v>
      </c>
    </row>
    <row r="11222" spans="1:20">
      <c r="A11222" s="116">
        <v>11222</v>
      </c>
      <c r="B11222" s="129">
        <v>44460</v>
      </c>
      <c r="D11222" s="120" t="s">
        <v>252</v>
      </c>
      <c r="E11222" s="120" t="s">
        <v>25121</v>
      </c>
      <c r="F11222" s="209" t="s">
        <v>80</v>
      </c>
      <c r="G11222" s="119" t="s">
        <v>25122</v>
      </c>
      <c r="H11222" s="121" t="s">
        <v>1173</v>
      </c>
      <c r="I11222" s="121" t="s">
        <v>42</v>
      </c>
      <c r="J11222" s="121" t="s">
        <v>72</v>
      </c>
      <c r="K11222" s="121" t="s">
        <v>584</v>
      </c>
      <c r="L11222" s="157" t="s">
        <v>5136</v>
      </c>
      <c r="M11222" s="120" t="s">
        <v>33</v>
      </c>
      <c r="N11222" s="131">
        <v>44480</v>
      </c>
      <c r="O11222" s="131">
        <v>44508</v>
      </c>
    </row>
    <row r="11223" spans="1:20">
      <c r="A11223" s="116">
        <v>11223</v>
      </c>
      <c r="B11223" s="129">
        <v>44460</v>
      </c>
      <c r="D11223" s="120" t="s">
        <v>252</v>
      </c>
      <c r="E11223" s="120" t="s">
        <v>25123</v>
      </c>
      <c r="F11223" s="209" t="s">
        <v>25124</v>
      </c>
      <c r="G11223" s="119" t="s">
        <v>17975</v>
      </c>
      <c r="H11223" s="121" t="s">
        <v>140</v>
      </c>
      <c r="I11223" s="119" t="s">
        <v>30</v>
      </c>
      <c r="J11223" s="121" t="s">
        <v>1544</v>
      </c>
      <c r="K11223" s="121" t="s">
        <v>65</v>
      </c>
      <c r="L11223" s="157" t="s">
        <v>5136</v>
      </c>
      <c r="M11223" s="120" t="s">
        <v>33</v>
      </c>
      <c r="N11223" s="131">
        <v>44462</v>
      </c>
      <c r="O11223" s="131">
        <v>44585</v>
      </c>
    </row>
    <row r="11224" spans="1:20" ht="27.6">
      <c r="A11224" s="116">
        <v>11224</v>
      </c>
      <c r="B11224" s="129">
        <v>44460</v>
      </c>
      <c r="D11224" s="120" t="s">
        <v>252</v>
      </c>
      <c r="E11224" s="120" t="s">
        <v>25125</v>
      </c>
      <c r="F11224" s="209" t="s">
        <v>25126</v>
      </c>
      <c r="G11224" s="119" t="s">
        <v>23843</v>
      </c>
      <c r="H11224" s="121" t="s">
        <v>53</v>
      </c>
      <c r="I11224" s="121" t="s">
        <v>30</v>
      </c>
      <c r="J11224" s="121" t="s">
        <v>77</v>
      </c>
      <c r="K11224" s="121" t="s">
        <v>65</v>
      </c>
      <c r="L11224" s="157" t="s">
        <v>5136</v>
      </c>
      <c r="M11224" s="120" t="s">
        <v>78</v>
      </c>
    </row>
    <row r="11225" spans="1:20">
      <c r="A11225" s="116">
        <v>11225</v>
      </c>
      <c r="B11225" s="129">
        <v>44460</v>
      </c>
      <c r="D11225" s="120" t="s">
        <v>252</v>
      </c>
      <c r="E11225" s="120" t="s">
        <v>25127</v>
      </c>
      <c r="F11225" s="209" t="s">
        <v>25128</v>
      </c>
      <c r="G11225" s="119" t="s">
        <v>21375</v>
      </c>
      <c r="H11225" s="121" t="s">
        <v>192</v>
      </c>
      <c r="I11225" s="121" t="s">
        <v>30</v>
      </c>
      <c r="J11225" s="121" t="s">
        <v>87</v>
      </c>
      <c r="K11225" s="121" t="s">
        <v>65</v>
      </c>
      <c r="L11225" s="157" t="s">
        <v>5136</v>
      </c>
      <c r="M11225" s="120" t="s">
        <v>78</v>
      </c>
    </row>
    <row r="11226" spans="1:20">
      <c r="A11226" s="116">
        <v>11226</v>
      </c>
      <c r="B11226" s="129">
        <v>44460</v>
      </c>
      <c r="D11226" s="120" t="s">
        <v>252</v>
      </c>
      <c r="E11226" s="120" t="s">
        <v>25129</v>
      </c>
      <c r="F11226" s="209" t="s">
        <v>25130</v>
      </c>
      <c r="G11226" s="119" t="s">
        <v>11377</v>
      </c>
      <c r="H11226" s="121" t="s">
        <v>86</v>
      </c>
      <c r="I11226" s="145" t="s">
        <v>30</v>
      </c>
      <c r="J11226" s="121" t="s">
        <v>5018</v>
      </c>
      <c r="K11226" s="121" t="s">
        <v>584</v>
      </c>
      <c r="L11226" s="157" t="s">
        <v>5136</v>
      </c>
      <c r="M11226" s="120" t="s">
        <v>78</v>
      </c>
    </row>
    <row r="11227" spans="1:20">
      <c r="A11227" s="116">
        <v>11227</v>
      </c>
      <c r="B11227" s="129">
        <v>44460</v>
      </c>
      <c r="D11227" s="120" t="s">
        <v>252</v>
      </c>
      <c r="E11227" s="120" t="s">
        <v>25131</v>
      </c>
      <c r="F11227" s="209" t="s">
        <v>21536</v>
      </c>
      <c r="G11227" s="119" t="s">
        <v>25132</v>
      </c>
      <c r="H11227" s="121" t="s">
        <v>29</v>
      </c>
      <c r="I11227" s="119" t="s">
        <v>42</v>
      </c>
      <c r="J11227" s="121" t="s">
        <v>246</v>
      </c>
      <c r="K11227" s="121" t="s">
        <v>65</v>
      </c>
      <c r="L11227" s="157" t="s">
        <v>5136</v>
      </c>
      <c r="M11227" s="120" t="s">
        <v>78</v>
      </c>
    </row>
    <row r="11228" spans="1:20">
      <c r="A11228" s="116">
        <v>11228</v>
      </c>
      <c r="B11228" s="129">
        <v>44460</v>
      </c>
      <c r="D11228" s="120" t="s">
        <v>252</v>
      </c>
      <c r="E11228" s="120" t="s">
        <v>25133</v>
      </c>
      <c r="F11228" s="209" t="s">
        <v>25134</v>
      </c>
      <c r="G11228" s="119" t="s">
        <v>25135</v>
      </c>
      <c r="H11228" s="121" t="s">
        <v>192</v>
      </c>
      <c r="I11228" s="121" t="s">
        <v>30</v>
      </c>
      <c r="J11228" s="121" t="s">
        <v>87</v>
      </c>
      <c r="K11228" s="121" t="s">
        <v>584</v>
      </c>
      <c r="L11228" s="157" t="s">
        <v>5136</v>
      </c>
      <c r="M11228" s="120" t="s">
        <v>78</v>
      </c>
    </row>
    <row r="11229" spans="1:20">
      <c r="A11229" s="116">
        <v>11229</v>
      </c>
      <c r="B11229" s="129">
        <v>44460</v>
      </c>
      <c r="D11229" s="120" t="s">
        <v>252</v>
      </c>
      <c r="E11229" s="120" t="s">
        <v>25136</v>
      </c>
      <c r="F11229" s="209" t="s">
        <v>25137</v>
      </c>
      <c r="G11229" s="119" t="s">
        <v>17460</v>
      </c>
      <c r="H11229" s="121" t="s">
        <v>53</v>
      </c>
      <c r="I11229" s="119" t="s">
        <v>30</v>
      </c>
      <c r="J11229" s="121" t="s">
        <v>77</v>
      </c>
      <c r="K11229" s="121" t="s">
        <v>65</v>
      </c>
      <c r="L11229" s="157" t="s">
        <v>5136</v>
      </c>
      <c r="M11229" s="120" t="s">
        <v>78</v>
      </c>
    </row>
    <row r="11230" spans="1:20">
      <c r="A11230" s="116">
        <v>11230</v>
      </c>
      <c r="B11230" s="129">
        <v>44460</v>
      </c>
      <c r="D11230" s="120" t="s">
        <v>252</v>
      </c>
      <c r="E11230" s="120" t="s">
        <v>25138</v>
      </c>
      <c r="F11230" s="209" t="s">
        <v>25139</v>
      </c>
      <c r="G11230" s="119" t="s">
        <v>25140</v>
      </c>
      <c r="H11230" s="121" t="s">
        <v>53</v>
      </c>
      <c r="I11230" s="119" t="s">
        <v>42</v>
      </c>
      <c r="J11230" s="121" t="s">
        <v>72</v>
      </c>
      <c r="K11230" s="121" t="s">
        <v>584</v>
      </c>
      <c r="L11230" s="157" t="s">
        <v>5136</v>
      </c>
      <c r="M11230" s="120" t="s">
        <v>78</v>
      </c>
    </row>
    <row r="11231" spans="1:20" ht="27.6">
      <c r="A11231" s="116">
        <v>11231</v>
      </c>
      <c r="B11231" s="129">
        <v>44460</v>
      </c>
      <c r="D11231" s="120" t="s">
        <v>252</v>
      </c>
      <c r="E11231" s="120" t="s">
        <v>25141</v>
      </c>
      <c r="F11231" s="209" t="s">
        <v>25142</v>
      </c>
      <c r="G11231" s="119" t="s">
        <v>25143</v>
      </c>
      <c r="H11231" s="121" t="s">
        <v>1173</v>
      </c>
      <c r="I11231" s="119" t="s">
        <v>196</v>
      </c>
      <c r="J11231" s="121" t="s">
        <v>196</v>
      </c>
      <c r="K11231" s="121" t="s">
        <v>65</v>
      </c>
      <c r="L11231" s="157" t="s">
        <v>5136</v>
      </c>
      <c r="M11231" s="120" t="s">
        <v>78</v>
      </c>
    </row>
    <row r="11232" spans="1:20">
      <c r="A11232" s="116">
        <v>11232</v>
      </c>
      <c r="B11232" s="129">
        <v>44460</v>
      </c>
      <c r="D11232" s="120" t="s">
        <v>252</v>
      </c>
      <c r="E11232" s="120" t="s">
        <v>25144</v>
      </c>
      <c r="F11232" s="209" t="s">
        <v>25145</v>
      </c>
      <c r="G11232" s="119" t="s">
        <v>25146</v>
      </c>
      <c r="H11232" s="121" t="s">
        <v>101</v>
      </c>
      <c r="I11232" s="119" t="s">
        <v>30</v>
      </c>
      <c r="J11232" s="121" t="s">
        <v>77</v>
      </c>
      <c r="K11232" s="121" t="s">
        <v>65</v>
      </c>
      <c r="L11232" s="157" t="s">
        <v>5136</v>
      </c>
      <c r="M11232" s="120" t="s">
        <v>78</v>
      </c>
    </row>
    <row r="11233" spans="1:25">
      <c r="A11233" s="116">
        <v>11233</v>
      </c>
      <c r="B11233" s="129">
        <v>44460</v>
      </c>
      <c r="D11233" s="120" t="s">
        <v>252</v>
      </c>
      <c r="E11233" s="120" t="s">
        <v>25147</v>
      </c>
      <c r="F11233" s="209" t="s">
        <v>25148</v>
      </c>
      <c r="G11233" s="119" t="s">
        <v>8953</v>
      </c>
      <c r="H11233" s="121" t="s">
        <v>101</v>
      </c>
      <c r="I11233" s="121" t="s">
        <v>30</v>
      </c>
      <c r="J11233" s="121" t="s">
        <v>8033</v>
      </c>
      <c r="K11233" s="121" t="s">
        <v>584</v>
      </c>
      <c r="L11233" s="157" t="s">
        <v>5136</v>
      </c>
      <c r="M11233" s="120" t="s">
        <v>33</v>
      </c>
      <c r="N11233" s="131">
        <v>44470</v>
      </c>
      <c r="S11233" s="120" t="s">
        <v>135</v>
      </c>
      <c r="T11233" s="126">
        <v>44470</v>
      </c>
    </row>
    <row r="11234" spans="1:25">
      <c r="A11234" s="116">
        <v>11234</v>
      </c>
      <c r="B11234" s="129">
        <v>44460</v>
      </c>
      <c r="D11234" s="120" t="s">
        <v>252</v>
      </c>
      <c r="E11234" s="120" t="s">
        <v>25149</v>
      </c>
      <c r="F11234" s="209" t="s">
        <v>25150</v>
      </c>
      <c r="G11234" s="119" t="s">
        <v>2200</v>
      </c>
      <c r="H11234" s="121" t="s">
        <v>101</v>
      </c>
      <c r="I11234" s="119" t="s">
        <v>42</v>
      </c>
      <c r="J11234" s="121" t="s">
        <v>82</v>
      </c>
      <c r="K11234" s="121" t="s">
        <v>65</v>
      </c>
      <c r="L11234" s="157" t="s">
        <v>5136</v>
      </c>
      <c r="M11234" s="120" t="s">
        <v>78</v>
      </c>
    </row>
    <row r="11235" spans="1:25">
      <c r="A11235" s="116">
        <v>11235</v>
      </c>
      <c r="B11235" s="129">
        <v>44460</v>
      </c>
      <c r="D11235" s="120" t="s">
        <v>252</v>
      </c>
      <c r="E11235" s="120" t="s">
        <v>25151</v>
      </c>
      <c r="F11235" s="209" t="s">
        <v>2223</v>
      </c>
      <c r="G11235" s="119" t="s">
        <v>25152</v>
      </c>
      <c r="H11235" s="121" t="s">
        <v>53</v>
      </c>
      <c r="I11235" s="121" t="s">
        <v>42</v>
      </c>
      <c r="J11235" s="121" t="s">
        <v>49</v>
      </c>
      <c r="K11235" s="121" t="s">
        <v>65</v>
      </c>
      <c r="L11235" s="157" t="s">
        <v>5136</v>
      </c>
      <c r="M11235" s="120" t="s">
        <v>78</v>
      </c>
    </row>
    <row r="11236" spans="1:25" ht="27.6">
      <c r="A11236" s="116">
        <v>11236</v>
      </c>
      <c r="B11236" s="129">
        <v>44460</v>
      </c>
      <c r="D11236" s="120" t="s">
        <v>252</v>
      </c>
      <c r="E11236" s="120" t="s">
        <v>25153</v>
      </c>
      <c r="F11236" s="209" t="s">
        <v>25154</v>
      </c>
      <c r="G11236" s="119" t="s">
        <v>6485</v>
      </c>
      <c r="H11236" s="121" t="s">
        <v>140</v>
      </c>
      <c r="I11236" s="121" t="s">
        <v>42</v>
      </c>
      <c r="J11236" s="121" t="s">
        <v>246</v>
      </c>
      <c r="K11236" s="121" t="s">
        <v>65</v>
      </c>
      <c r="L11236" s="157" t="s">
        <v>5136</v>
      </c>
      <c r="M11236" s="120" t="s">
        <v>78</v>
      </c>
    </row>
    <row r="11237" spans="1:25" ht="27.6">
      <c r="A11237" s="116">
        <v>11237</v>
      </c>
      <c r="B11237" s="129">
        <v>44460</v>
      </c>
      <c r="D11237" s="120" t="s">
        <v>252</v>
      </c>
      <c r="E11237" t="s">
        <v>25155</v>
      </c>
      <c r="F11237" s="209" t="s">
        <v>25156</v>
      </c>
      <c r="G11237" s="119" t="s">
        <v>25157</v>
      </c>
      <c r="H11237" s="121" t="s">
        <v>140</v>
      </c>
      <c r="I11237" s="121" t="s">
        <v>30</v>
      </c>
      <c r="J11237" s="121" t="s">
        <v>1544</v>
      </c>
      <c r="K11237" s="121" t="s">
        <v>65</v>
      </c>
      <c r="L11237" s="157" t="s">
        <v>5136</v>
      </c>
      <c r="M11237" s="120" t="s">
        <v>78</v>
      </c>
    </row>
    <row r="11238" spans="1:25" ht="27.6">
      <c r="A11238" s="116">
        <v>11238</v>
      </c>
      <c r="B11238" s="129">
        <v>44460</v>
      </c>
      <c r="D11238" s="120" t="s">
        <v>252</v>
      </c>
      <c r="E11238" s="194" t="s">
        <v>25158</v>
      </c>
      <c r="F11238" s="209" t="s">
        <v>25159</v>
      </c>
      <c r="G11238" s="119" t="s">
        <v>5266</v>
      </c>
      <c r="H11238" s="121" t="s">
        <v>160</v>
      </c>
      <c r="I11238" s="121" t="s">
        <v>30</v>
      </c>
      <c r="J11238" s="121" t="s">
        <v>7135</v>
      </c>
      <c r="K11238" s="121" t="s">
        <v>65</v>
      </c>
      <c r="L11238" s="157" t="s">
        <v>5136</v>
      </c>
      <c r="M11238" s="120" t="s">
        <v>78</v>
      </c>
    </row>
    <row r="11239" spans="1:25" ht="27.6">
      <c r="A11239" s="116">
        <v>11239</v>
      </c>
      <c r="B11239" s="129">
        <v>44460</v>
      </c>
      <c r="D11239" s="120" t="s">
        <v>252</v>
      </c>
      <c r="E11239" s="120" t="s">
        <v>25160</v>
      </c>
      <c r="F11239" s="209" t="s">
        <v>25161</v>
      </c>
      <c r="G11239" s="119" t="s">
        <v>13869</v>
      </c>
      <c r="H11239" s="121" t="s">
        <v>140</v>
      </c>
      <c r="I11239" s="121" t="s">
        <v>30</v>
      </c>
      <c r="J11239" s="121" t="s">
        <v>10013</v>
      </c>
      <c r="K11239" s="121" t="s">
        <v>584</v>
      </c>
      <c r="L11239" s="157" t="s">
        <v>5136</v>
      </c>
      <c r="M11239" s="120" t="s">
        <v>78</v>
      </c>
    </row>
    <row r="11240" spans="1:25">
      <c r="A11240" s="116">
        <v>11240</v>
      </c>
      <c r="B11240" s="129">
        <v>44460</v>
      </c>
      <c r="D11240" s="120" t="s">
        <v>252</v>
      </c>
      <c r="E11240" s="120" t="s">
        <v>25162</v>
      </c>
      <c r="F11240" s="209" t="s">
        <v>12903</v>
      </c>
      <c r="G11240" s="119" t="s">
        <v>25163</v>
      </c>
      <c r="H11240" s="121" t="s">
        <v>53</v>
      </c>
      <c r="I11240" s="121" t="s">
        <v>30</v>
      </c>
      <c r="J11240" s="121" t="s">
        <v>25164</v>
      </c>
      <c r="K11240" s="121" t="s">
        <v>584</v>
      </c>
      <c r="L11240" s="157" t="s">
        <v>5136</v>
      </c>
      <c r="M11240" s="120" t="s">
        <v>78</v>
      </c>
    </row>
    <row r="11241" spans="1:25">
      <c r="A11241" s="116">
        <v>11241</v>
      </c>
      <c r="B11241" s="129">
        <v>44460</v>
      </c>
      <c r="D11241" s="120" t="s">
        <v>252</v>
      </c>
      <c r="E11241" s="120" t="s">
        <v>25165</v>
      </c>
      <c r="F11241" s="209" t="s">
        <v>636</v>
      </c>
      <c r="G11241" s="119" t="s">
        <v>25166</v>
      </c>
      <c r="H11241" s="121" t="s">
        <v>344</v>
      </c>
      <c r="I11241" s="121" t="s">
        <v>196</v>
      </c>
      <c r="J11241" s="121" t="s">
        <v>196</v>
      </c>
      <c r="K11241" s="121" t="s">
        <v>584</v>
      </c>
      <c r="L11241" s="157" t="s">
        <v>5136</v>
      </c>
      <c r="M11241" s="120" t="s">
        <v>78</v>
      </c>
    </row>
    <row r="11242" spans="1:25">
      <c r="A11242" s="116">
        <v>11242</v>
      </c>
      <c r="B11242" s="129">
        <v>44460</v>
      </c>
      <c r="D11242" s="120" t="s">
        <v>252</v>
      </c>
      <c r="E11242" s="120" t="s">
        <v>25167</v>
      </c>
      <c r="F11242" s="209" t="s">
        <v>3179</v>
      </c>
      <c r="G11242" s="119" t="s">
        <v>24345</v>
      </c>
      <c r="H11242" s="121" t="s">
        <v>29</v>
      </c>
      <c r="I11242" s="121" t="s">
        <v>30</v>
      </c>
      <c r="J11242" s="121" t="s">
        <v>7271</v>
      </c>
      <c r="K11242" s="121" t="s">
        <v>65</v>
      </c>
      <c r="L11242" s="157" t="s">
        <v>5136</v>
      </c>
      <c r="M11242" s="120" t="s">
        <v>78</v>
      </c>
    </row>
    <row r="11243" spans="1:25" ht="27.6">
      <c r="A11243" s="116">
        <v>11243</v>
      </c>
      <c r="B11243" s="164">
        <v>44461</v>
      </c>
      <c r="C11243" s="118">
        <f>IF(B11243&lt;&gt;0,MONTH(B11243),0)</f>
        <v>9</v>
      </c>
      <c r="D11243" s="120" t="s">
        <v>37</v>
      </c>
      <c r="E11243" s="121" t="s">
        <v>25168</v>
      </c>
      <c r="F11243" s="214" t="s">
        <v>25169</v>
      </c>
      <c r="G11243" s="119" t="s">
        <v>3751</v>
      </c>
      <c r="H11243" s="121" t="s">
        <v>97</v>
      </c>
      <c r="I11243" s="119"/>
      <c r="K11243" s="120"/>
      <c r="L11243" s="131" t="s">
        <v>32</v>
      </c>
      <c r="M11243" s="120" t="s">
        <v>78</v>
      </c>
      <c r="N11243" s="157"/>
      <c r="O11243" s="157"/>
      <c r="P11243" s="124">
        <f>IF(O11243&lt;&gt;0,MONTH(O11243),0)</f>
        <v>0</v>
      </c>
      <c r="Q11243" s="124"/>
      <c r="R11243" s="124"/>
      <c r="S11243" s="121"/>
      <c r="T11243" s="123"/>
      <c r="U11243" t="s">
        <v>25170</v>
      </c>
      <c r="V11243" s="123" t="s">
        <v>110</v>
      </c>
      <c r="W11243" s="123"/>
      <c r="X11243" s="123" t="s">
        <v>3690</v>
      </c>
      <c r="Y11243" s="136" t="s">
        <v>1426</v>
      </c>
    </row>
    <row r="11244" spans="1:25" ht="27.6">
      <c r="A11244" s="116">
        <v>11244</v>
      </c>
      <c r="B11244" s="129">
        <v>44482</v>
      </c>
      <c r="D11244" s="120" t="s">
        <v>580</v>
      </c>
      <c r="E11244" s="120" t="s">
        <v>25171</v>
      </c>
      <c r="F11244" s="209" t="s">
        <v>25172</v>
      </c>
      <c r="G11244" s="119" t="s">
        <v>25173</v>
      </c>
      <c r="H11244" s="121" t="s">
        <v>76</v>
      </c>
      <c r="I11244" s="121" t="s">
        <v>30</v>
      </c>
      <c r="J11244" s="121" t="s">
        <v>25174</v>
      </c>
      <c r="K11244" s="121" t="s">
        <v>584</v>
      </c>
      <c r="L11244" s="157" t="s">
        <v>32</v>
      </c>
      <c r="M11244" s="120" t="s">
        <v>78</v>
      </c>
    </row>
    <row r="11245" spans="1:25">
      <c r="A11245" s="116">
        <v>11245</v>
      </c>
      <c r="B11245" s="129">
        <v>44482</v>
      </c>
      <c r="D11245" s="120" t="s">
        <v>580</v>
      </c>
      <c r="E11245" s="120" t="s">
        <v>25175</v>
      </c>
      <c r="F11245" s="209" t="s">
        <v>25176</v>
      </c>
      <c r="G11245" s="119" t="s">
        <v>17499</v>
      </c>
      <c r="H11245" s="121" t="s">
        <v>76</v>
      </c>
      <c r="I11245" s="121" t="s">
        <v>30</v>
      </c>
      <c r="J11245" s="121" t="s">
        <v>5135</v>
      </c>
      <c r="K11245" s="121" t="s">
        <v>584</v>
      </c>
      <c r="L11245" s="157" t="s">
        <v>32</v>
      </c>
      <c r="M11245" s="120" t="s">
        <v>78</v>
      </c>
    </row>
    <row r="11246" spans="1:25">
      <c r="A11246" s="116">
        <v>11246</v>
      </c>
      <c r="B11246" s="129">
        <v>44482</v>
      </c>
      <c r="D11246" s="120" t="s">
        <v>580</v>
      </c>
      <c r="E11246" s="120" t="s">
        <v>25177</v>
      </c>
      <c r="F11246" s="209" t="s">
        <v>636</v>
      </c>
      <c r="G11246" s="119" t="s">
        <v>25178</v>
      </c>
      <c r="H11246" s="121" t="s">
        <v>76</v>
      </c>
      <c r="I11246" s="121" t="s">
        <v>30</v>
      </c>
      <c r="J11246" s="121" t="s">
        <v>87</v>
      </c>
      <c r="K11246" s="121" t="s">
        <v>584</v>
      </c>
      <c r="L11246" s="157" t="s">
        <v>32</v>
      </c>
      <c r="M11246" s="120" t="s">
        <v>78</v>
      </c>
    </row>
    <row r="11247" spans="1:25" ht="41.4">
      <c r="A11247" s="116">
        <v>11247</v>
      </c>
      <c r="B11247" s="129">
        <v>44482</v>
      </c>
      <c r="D11247" s="120" t="s">
        <v>580</v>
      </c>
      <c r="E11247" s="120" t="s">
        <v>25179</v>
      </c>
      <c r="F11247" s="209" t="s">
        <v>25180</v>
      </c>
      <c r="G11247" s="119" t="s">
        <v>9748</v>
      </c>
      <c r="H11247" s="121" t="s">
        <v>97</v>
      </c>
      <c r="I11247" s="121" t="s">
        <v>30</v>
      </c>
      <c r="J11247" s="121" t="s">
        <v>77</v>
      </c>
      <c r="K11247" s="121" t="s">
        <v>584</v>
      </c>
      <c r="L11247" s="157" t="s">
        <v>32</v>
      </c>
      <c r="M11247" s="120" t="s">
        <v>78</v>
      </c>
    </row>
    <row r="11248" spans="1:25" ht="27.6">
      <c r="A11248" s="116">
        <v>11248</v>
      </c>
      <c r="B11248" s="129">
        <v>44482</v>
      </c>
      <c r="D11248" s="120" t="s">
        <v>580</v>
      </c>
      <c r="E11248" s="120" t="s">
        <v>25181</v>
      </c>
      <c r="F11248" s="209" t="s">
        <v>25182</v>
      </c>
      <c r="G11248" s="119" t="s">
        <v>25183</v>
      </c>
      <c r="H11248" s="121" t="s">
        <v>76</v>
      </c>
      <c r="I11248" s="119" t="s">
        <v>30</v>
      </c>
      <c r="J11248" s="121" t="s">
        <v>87</v>
      </c>
      <c r="K11248" s="121" t="s">
        <v>584</v>
      </c>
      <c r="L11248" s="157" t="s">
        <v>32</v>
      </c>
      <c r="M11248" s="120" t="s">
        <v>78</v>
      </c>
    </row>
    <row r="11249" spans="1:15">
      <c r="A11249" s="116">
        <v>11249</v>
      </c>
      <c r="B11249" s="129">
        <v>44483</v>
      </c>
      <c r="D11249" s="120" t="s">
        <v>580</v>
      </c>
      <c r="E11249" s="120" t="s">
        <v>25184</v>
      </c>
      <c r="F11249" s="209" t="s">
        <v>25185</v>
      </c>
      <c r="G11249" s="119" t="s">
        <v>25186</v>
      </c>
      <c r="H11249" s="121" t="s">
        <v>76</v>
      </c>
      <c r="I11249" s="121" t="s">
        <v>42</v>
      </c>
      <c r="J11249" s="121" t="s">
        <v>72</v>
      </c>
      <c r="K11249" s="121" t="s">
        <v>584</v>
      </c>
      <c r="L11249" s="157" t="s">
        <v>32</v>
      </c>
      <c r="M11249" s="120" t="s">
        <v>33</v>
      </c>
      <c r="N11249" s="131">
        <v>44592</v>
      </c>
    </row>
    <row r="11250" spans="1:15" ht="27.6">
      <c r="A11250" s="116">
        <v>11250</v>
      </c>
      <c r="B11250" s="129">
        <v>44483</v>
      </c>
      <c r="D11250" s="120" t="s">
        <v>580</v>
      </c>
      <c r="E11250" s="120" t="s">
        <v>25187</v>
      </c>
      <c r="F11250" s="209" t="s">
        <v>25188</v>
      </c>
      <c r="G11250" s="119" t="s">
        <v>10677</v>
      </c>
      <c r="H11250" s="121" t="s">
        <v>192</v>
      </c>
      <c r="I11250" s="119" t="s">
        <v>30</v>
      </c>
      <c r="J11250" s="121" t="s">
        <v>77</v>
      </c>
      <c r="K11250" s="121" t="s">
        <v>584</v>
      </c>
      <c r="L11250" s="157" t="s">
        <v>32</v>
      </c>
      <c r="M11250" s="120" t="s">
        <v>78</v>
      </c>
    </row>
    <row r="11251" spans="1:15">
      <c r="A11251" s="116">
        <v>11251</v>
      </c>
      <c r="B11251" s="129">
        <v>44483</v>
      </c>
      <c r="D11251" s="120" t="s">
        <v>580</v>
      </c>
      <c r="E11251" s="120" t="s">
        <v>25189</v>
      </c>
      <c r="F11251" s="209" t="s">
        <v>25190</v>
      </c>
      <c r="G11251" s="119" t="s">
        <v>7343</v>
      </c>
      <c r="H11251" s="121" t="s">
        <v>76</v>
      </c>
      <c r="I11251" s="119" t="s">
        <v>30</v>
      </c>
      <c r="J11251" s="121" t="s">
        <v>9623</v>
      </c>
      <c r="K11251" s="121" t="s">
        <v>584</v>
      </c>
      <c r="L11251" s="157" t="s">
        <v>32</v>
      </c>
      <c r="M11251" s="120" t="s">
        <v>78</v>
      </c>
    </row>
    <row r="11252" spans="1:15">
      <c r="A11252" s="116">
        <v>11252</v>
      </c>
      <c r="B11252" s="129">
        <v>44483</v>
      </c>
      <c r="D11252" s="120" t="s">
        <v>580</v>
      </c>
      <c r="E11252" s="120" t="s">
        <v>25191</v>
      </c>
      <c r="F11252" s="209" t="s">
        <v>25191</v>
      </c>
      <c r="G11252" s="119" t="s">
        <v>25192</v>
      </c>
      <c r="H11252" s="121" t="s">
        <v>1173</v>
      </c>
      <c r="I11252" s="121" t="s">
        <v>42</v>
      </c>
      <c r="J11252" s="121" t="s">
        <v>72</v>
      </c>
      <c r="K11252" s="121" t="s">
        <v>584</v>
      </c>
      <c r="L11252" s="157" t="s">
        <v>32</v>
      </c>
      <c r="M11252" s="120" t="s">
        <v>78</v>
      </c>
    </row>
    <row r="11253" spans="1:15" ht="27.6">
      <c r="A11253" s="116">
        <v>11253</v>
      </c>
      <c r="B11253" s="129">
        <v>44461</v>
      </c>
      <c r="D11253" s="120" t="s">
        <v>252</v>
      </c>
      <c r="E11253" s="120" t="s">
        <v>25193</v>
      </c>
      <c r="F11253" s="209" t="s">
        <v>25194</v>
      </c>
      <c r="G11253" s="119" t="s">
        <v>4817</v>
      </c>
      <c r="H11253" s="121" t="s">
        <v>86</v>
      </c>
      <c r="I11253" s="119" t="s">
        <v>42</v>
      </c>
      <c r="J11253" s="121" t="s">
        <v>43</v>
      </c>
      <c r="K11253" s="121" t="s">
        <v>65</v>
      </c>
      <c r="L11253" s="157" t="s">
        <v>5136</v>
      </c>
      <c r="M11253" s="120" t="s">
        <v>33</v>
      </c>
      <c r="N11253" s="131">
        <v>44473</v>
      </c>
      <c r="O11253" s="131">
        <v>44585</v>
      </c>
    </row>
    <row r="11254" spans="1:15">
      <c r="A11254" s="116">
        <v>11254</v>
      </c>
      <c r="B11254" s="129">
        <v>44461</v>
      </c>
      <c r="D11254" s="120" t="s">
        <v>252</v>
      </c>
      <c r="E11254" s="120" t="s">
        <v>25195</v>
      </c>
      <c r="F11254" s="209" t="s">
        <v>25196</v>
      </c>
      <c r="G11254" s="119" t="s">
        <v>25197</v>
      </c>
      <c r="H11254" s="121" t="s">
        <v>140</v>
      </c>
      <c r="I11254" s="121" t="s">
        <v>30</v>
      </c>
      <c r="J11254" s="121" t="s">
        <v>3886</v>
      </c>
      <c r="K11254" s="121" t="s">
        <v>65</v>
      </c>
      <c r="L11254" s="157" t="s">
        <v>5136</v>
      </c>
      <c r="M11254" s="120" t="s">
        <v>78</v>
      </c>
    </row>
    <row r="11255" spans="1:15">
      <c r="A11255" s="116">
        <v>11255</v>
      </c>
      <c r="B11255" s="129">
        <v>44461</v>
      </c>
      <c r="D11255" s="120" t="s">
        <v>252</v>
      </c>
      <c r="E11255" s="120" t="s">
        <v>25198</v>
      </c>
      <c r="F11255" s="209" t="s">
        <v>488</v>
      </c>
      <c r="G11255" s="119" t="s">
        <v>9031</v>
      </c>
      <c r="H11255" s="121" t="s">
        <v>140</v>
      </c>
      <c r="I11255" s="119" t="s">
        <v>30</v>
      </c>
      <c r="J11255" s="121" t="s">
        <v>435</v>
      </c>
      <c r="K11255" s="121" t="s">
        <v>65</v>
      </c>
      <c r="L11255" s="157" t="s">
        <v>5136</v>
      </c>
      <c r="M11255" s="120" t="s">
        <v>78</v>
      </c>
    </row>
    <row r="11256" spans="1:15">
      <c r="A11256" s="116">
        <v>11256</v>
      </c>
      <c r="B11256" s="129">
        <v>44461</v>
      </c>
      <c r="D11256" s="120" t="s">
        <v>252</v>
      </c>
      <c r="E11256" s="120" t="s">
        <v>25199</v>
      </c>
      <c r="F11256" s="209" t="s">
        <v>25200</v>
      </c>
      <c r="G11256" s="119" t="s">
        <v>3568</v>
      </c>
      <c r="H11256" s="121" t="s">
        <v>29</v>
      </c>
      <c r="I11256" s="121" t="s">
        <v>30</v>
      </c>
      <c r="J11256" s="121" t="s">
        <v>87</v>
      </c>
      <c r="K11256" s="121" t="s">
        <v>40503</v>
      </c>
      <c r="L11256" s="157" t="s">
        <v>5136</v>
      </c>
      <c r="M11256" s="120" t="s">
        <v>33</v>
      </c>
      <c r="N11256" s="131">
        <v>44462</v>
      </c>
      <c r="O11256" s="131" t="s">
        <v>25201</v>
      </c>
    </row>
    <row r="11257" spans="1:15" ht="27.6">
      <c r="A11257" s="116">
        <v>11257</v>
      </c>
      <c r="B11257" s="129">
        <v>44461</v>
      </c>
      <c r="D11257" s="120" t="s">
        <v>252</v>
      </c>
      <c r="E11257" s="120" t="s">
        <v>25202</v>
      </c>
      <c r="F11257" s="209" t="s">
        <v>25203</v>
      </c>
      <c r="G11257" s="119" t="s">
        <v>17183</v>
      </c>
      <c r="H11257" s="121" t="s">
        <v>140</v>
      </c>
      <c r="I11257" s="121" t="s">
        <v>30</v>
      </c>
      <c r="J11257" s="121" t="s">
        <v>77</v>
      </c>
      <c r="K11257" s="121" t="s">
        <v>65</v>
      </c>
      <c r="L11257" s="157" t="s">
        <v>5136</v>
      </c>
      <c r="M11257" s="120" t="s">
        <v>78</v>
      </c>
    </row>
    <row r="11258" spans="1:15" ht="27.6">
      <c r="A11258" s="116">
        <v>11258</v>
      </c>
      <c r="B11258" s="129">
        <v>44461</v>
      </c>
      <c r="D11258" s="120" t="s">
        <v>252</v>
      </c>
      <c r="E11258" s="120" t="s">
        <v>25204</v>
      </c>
      <c r="F11258" s="209" t="s">
        <v>25205</v>
      </c>
      <c r="G11258" s="119" t="s">
        <v>14927</v>
      </c>
      <c r="H11258" s="121" t="s">
        <v>29</v>
      </c>
      <c r="I11258" s="121" t="s">
        <v>30</v>
      </c>
      <c r="J11258" s="121" t="s">
        <v>31</v>
      </c>
      <c r="K11258" s="121" t="s">
        <v>584</v>
      </c>
      <c r="L11258" s="157" t="s">
        <v>5136</v>
      </c>
      <c r="M11258" s="120" t="s">
        <v>78</v>
      </c>
    </row>
    <row r="11259" spans="1:15" ht="27.6">
      <c r="A11259" s="116">
        <v>11259</v>
      </c>
      <c r="B11259" s="129">
        <v>44461</v>
      </c>
      <c r="D11259" s="120" t="s">
        <v>252</v>
      </c>
      <c r="E11259" s="120" t="s">
        <v>25206</v>
      </c>
      <c r="F11259" s="209" t="s">
        <v>25207</v>
      </c>
      <c r="G11259" s="119" t="s">
        <v>25208</v>
      </c>
      <c r="H11259" s="121" t="s">
        <v>29</v>
      </c>
      <c r="I11259" s="121" t="s">
        <v>42</v>
      </c>
      <c r="J11259" s="121" t="s">
        <v>82</v>
      </c>
      <c r="K11259" s="121" t="s">
        <v>584</v>
      </c>
      <c r="L11259" s="157" t="s">
        <v>5136</v>
      </c>
      <c r="M11259" s="120" t="s">
        <v>78</v>
      </c>
    </row>
    <row r="11260" spans="1:15">
      <c r="A11260" s="116">
        <v>11260</v>
      </c>
      <c r="B11260" s="129">
        <v>44461</v>
      </c>
      <c r="D11260" s="120" t="s">
        <v>252</v>
      </c>
      <c r="E11260" s="120" t="s">
        <v>25209</v>
      </c>
      <c r="F11260" s="209" t="s">
        <v>11598</v>
      </c>
      <c r="G11260" s="119" t="s">
        <v>25210</v>
      </c>
      <c r="H11260" s="121" t="s">
        <v>192</v>
      </c>
      <c r="I11260" s="119" t="s">
        <v>30</v>
      </c>
      <c r="J11260" s="121" t="s">
        <v>7216</v>
      </c>
      <c r="K11260" s="121" t="s">
        <v>584</v>
      </c>
      <c r="L11260" s="157" t="s">
        <v>5136</v>
      </c>
      <c r="M11260" s="120" t="s">
        <v>78</v>
      </c>
    </row>
    <row r="11261" spans="1:15">
      <c r="A11261" s="116">
        <v>11261</v>
      </c>
      <c r="B11261" s="129">
        <v>44461</v>
      </c>
      <c r="D11261" s="120" t="s">
        <v>252</v>
      </c>
      <c r="E11261" s="120" t="s">
        <v>25211</v>
      </c>
      <c r="F11261" s="209" t="s">
        <v>25212</v>
      </c>
      <c r="G11261" s="119" t="s">
        <v>25213</v>
      </c>
      <c r="H11261" s="121" t="s">
        <v>86</v>
      </c>
      <c r="I11261" s="121" t="s">
        <v>42</v>
      </c>
      <c r="J11261" s="121" t="s">
        <v>2268</v>
      </c>
      <c r="K11261" s="121" t="s">
        <v>65</v>
      </c>
      <c r="L11261" s="157" t="s">
        <v>5136</v>
      </c>
      <c r="M11261" s="120" t="s">
        <v>78</v>
      </c>
    </row>
    <row r="11262" spans="1:15">
      <c r="A11262" s="116">
        <v>11262</v>
      </c>
      <c r="B11262" s="129">
        <v>44461</v>
      </c>
      <c r="D11262" s="120" t="s">
        <v>252</v>
      </c>
      <c r="E11262" s="120" t="s">
        <v>25214</v>
      </c>
      <c r="F11262" s="209" t="s">
        <v>25215</v>
      </c>
      <c r="G11262" s="119" t="s">
        <v>25216</v>
      </c>
      <c r="H11262" s="121" t="s">
        <v>29</v>
      </c>
      <c r="I11262" s="121" t="s">
        <v>30</v>
      </c>
      <c r="J11262" s="121" t="s">
        <v>77</v>
      </c>
      <c r="K11262" s="121" t="s">
        <v>584</v>
      </c>
      <c r="L11262" s="157" t="s">
        <v>5136</v>
      </c>
      <c r="M11262" s="120" t="s">
        <v>78</v>
      </c>
    </row>
    <row r="11263" spans="1:15">
      <c r="A11263" s="116">
        <v>11263</v>
      </c>
      <c r="B11263" s="129">
        <v>44461</v>
      </c>
      <c r="D11263" s="120" t="s">
        <v>252</v>
      </c>
      <c r="E11263" s="120" t="s">
        <v>25217</v>
      </c>
      <c r="F11263" s="209" t="s">
        <v>25218</v>
      </c>
      <c r="G11263" s="119" t="s">
        <v>4968</v>
      </c>
      <c r="H11263" s="121" t="s">
        <v>53</v>
      </c>
      <c r="I11263" s="121" t="s">
        <v>42</v>
      </c>
      <c r="J11263" s="121" t="s">
        <v>82</v>
      </c>
      <c r="K11263" s="121" t="s">
        <v>584</v>
      </c>
      <c r="L11263" s="157" t="s">
        <v>5136</v>
      </c>
      <c r="M11263" s="120" t="s">
        <v>78</v>
      </c>
    </row>
    <row r="11264" spans="1:15">
      <c r="A11264" s="116">
        <v>11264</v>
      </c>
      <c r="B11264" s="129">
        <v>44461</v>
      </c>
      <c r="D11264" s="120" t="s">
        <v>252</v>
      </c>
      <c r="E11264" s="120" t="s">
        <v>25219</v>
      </c>
      <c r="F11264" s="209" t="s">
        <v>21230</v>
      </c>
      <c r="G11264" s="119" t="s">
        <v>214</v>
      </c>
      <c r="H11264" s="121" t="s">
        <v>53</v>
      </c>
      <c r="I11264" s="121" t="s">
        <v>42</v>
      </c>
      <c r="J11264" s="121" t="s">
        <v>91</v>
      </c>
      <c r="K11264" s="121" t="s">
        <v>584</v>
      </c>
      <c r="L11264" s="157" t="s">
        <v>5136</v>
      </c>
      <c r="M11264" s="120" t="s">
        <v>33</v>
      </c>
      <c r="N11264" s="131">
        <v>44466</v>
      </c>
      <c r="O11264" s="131">
        <v>44469</v>
      </c>
    </row>
    <row r="11265" spans="1:25">
      <c r="A11265" s="116">
        <v>11265</v>
      </c>
      <c r="B11265" s="129">
        <v>44461</v>
      </c>
      <c r="D11265" s="120" t="s">
        <v>252</v>
      </c>
      <c r="E11265" s="120" t="s">
        <v>25220</v>
      </c>
      <c r="F11265" s="209" t="s">
        <v>25221</v>
      </c>
      <c r="G11265" s="119" t="s">
        <v>9846</v>
      </c>
      <c r="H11265" s="121" t="s">
        <v>344</v>
      </c>
      <c r="I11265" s="119" t="s">
        <v>30</v>
      </c>
      <c r="J11265" s="121" t="s">
        <v>31</v>
      </c>
      <c r="K11265" s="121" t="s">
        <v>584</v>
      </c>
      <c r="L11265" s="157" t="s">
        <v>5136</v>
      </c>
      <c r="M11265" s="120" t="s">
        <v>78</v>
      </c>
    </row>
    <row r="11266" spans="1:25">
      <c r="A11266" s="116">
        <v>11266</v>
      </c>
      <c r="B11266" s="129">
        <v>44461</v>
      </c>
      <c r="D11266" s="120" t="s">
        <v>252</v>
      </c>
      <c r="E11266" s="120" t="s">
        <v>25222</v>
      </c>
      <c r="F11266" s="209" t="s">
        <v>25223</v>
      </c>
      <c r="G11266" s="119" t="s">
        <v>25224</v>
      </c>
      <c r="H11266" s="121" t="s">
        <v>53</v>
      </c>
      <c r="I11266" s="121" t="s">
        <v>30</v>
      </c>
      <c r="J11266" s="121" t="s">
        <v>87</v>
      </c>
      <c r="K11266" s="121" t="s">
        <v>584</v>
      </c>
      <c r="L11266" s="157" t="s">
        <v>5136</v>
      </c>
      <c r="M11266" s="120" t="s">
        <v>78</v>
      </c>
    </row>
    <row r="11267" spans="1:25" ht="27.6">
      <c r="A11267" s="116">
        <v>11267</v>
      </c>
      <c r="B11267" s="129">
        <v>44461</v>
      </c>
      <c r="D11267" s="120" t="s">
        <v>252</v>
      </c>
      <c r="E11267" s="120" t="s">
        <v>25225</v>
      </c>
      <c r="F11267" s="209" t="s">
        <v>25226</v>
      </c>
      <c r="G11267" s="119" t="s">
        <v>18008</v>
      </c>
      <c r="H11267" s="121" t="s">
        <v>53</v>
      </c>
      <c r="I11267" s="121" t="s">
        <v>63</v>
      </c>
      <c r="J11267" s="121" t="s">
        <v>524</v>
      </c>
      <c r="K11267" s="121" t="s">
        <v>584</v>
      </c>
      <c r="L11267" s="157" t="s">
        <v>5136</v>
      </c>
      <c r="M11267" s="120" t="s">
        <v>33</v>
      </c>
      <c r="N11267" s="131">
        <v>44539</v>
      </c>
    </row>
    <row r="11268" spans="1:25" ht="27.6">
      <c r="A11268" s="116">
        <v>11268</v>
      </c>
      <c r="B11268" s="129">
        <v>44461</v>
      </c>
      <c r="D11268" s="120" t="s">
        <v>252</v>
      </c>
      <c r="E11268" s="120" t="s">
        <v>25227</v>
      </c>
      <c r="F11268" s="209" t="s">
        <v>25228</v>
      </c>
      <c r="G11268" s="119" t="s">
        <v>10107</v>
      </c>
      <c r="H11268" s="121" t="s">
        <v>53</v>
      </c>
      <c r="I11268" s="121" t="s">
        <v>30</v>
      </c>
      <c r="J11268" s="121" t="s">
        <v>1540</v>
      </c>
      <c r="K11268" s="121" t="s">
        <v>584</v>
      </c>
      <c r="L11268" s="157" t="s">
        <v>5136</v>
      </c>
      <c r="M11268" s="120" t="s">
        <v>33</v>
      </c>
      <c r="N11268" s="131">
        <v>44462</v>
      </c>
      <c r="O11268" s="131">
        <v>44469</v>
      </c>
    </row>
    <row r="11269" spans="1:25">
      <c r="A11269" s="116">
        <v>11269</v>
      </c>
      <c r="B11269" s="129">
        <v>44461</v>
      </c>
      <c r="D11269" s="120" t="s">
        <v>252</v>
      </c>
      <c r="E11269" s="120" t="s">
        <v>25229</v>
      </c>
      <c r="F11269" s="209" t="s">
        <v>25230</v>
      </c>
      <c r="G11269" s="119" t="s">
        <v>25231</v>
      </c>
      <c r="H11269" s="121" t="s">
        <v>53</v>
      </c>
      <c r="I11269" s="121" t="s">
        <v>30</v>
      </c>
      <c r="J11269" s="121" t="s">
        <v>5018</v>
      </c>
      <c r="K11269" s="121" t="s">
        <v>584</v>
      </c>
      <c r="L11269" s="157" t="s">
        <v>5136</v>
      </c>
      <c r="M11269" s="120" t="s">
        <v>78</v>
      </c>
    </row>
    <row r="11270" spans="1:25">
      <c r="A11270" s="116">
        <v>11270</v>
      </c>
      <c r="B11270" s="129">
        <v>44461</v>
      </c>
      <c r="D11270" s="120" t="s">
        <v>25</v>
      </c>
      <c r="E11270" s="120" t="s">
        <v>25232</v>
      </c>
      <c r="F11270" s="209" t="s">
        <v>25233</v>
      </c>
      <c r="G11270" s="119" t="s">
        <v>25234</v>
      </c>
      <c r="H11270" s="121" t="s">
        <v>76</v>
      </c>
      <c r="I11270" s="121" t="s">
        <v>30</v>
      </c>
      <c r="J11270" s="121" t="s">
        <v>1544</v>
      </c>
      <c r="K11270" s="121" t="s">
        <v>584</v>
      </c>
      <c r="L11270" s="157" t="s">
        <v>5136</v>
      </c>
      <c r="M11270" s="120" t="s">
        <v>33</v>
      </c>
      <c r="N11270" s="131">
        <v>44462</v>
      </c>
      <c r="O11270" s="131">
        <v>44510</v>
      </c>
      <c r="S11270" s="120" t="s">
        <v>135</v>
      </c>
      <c r="Y11270" s="116" t="s">
        <v>25235</v>
      </c>
    </row>
    <row r="11271" spans="1:25">
      <c r="A11271" s="116">
        <v>11271</v>
      </c>
      <c r="B11271" s="129">
        <v>44461</v>
      </c>
      <c r="D11271" s="120" t="s">
        <v>25</v>
      </c>
      <c r="E11271" s="120" t="s">
        <v>25236</v>
      </c>
      <c r="F11271" s="209" t="s">
        <v>25237</v>
      </c>
      <c r="G11271" s="119" t="s">
        <v>25238</v>
      </c>
      <c r="H11271" s="121" t="s">
        <v>1173</v>
      </c>
      <c r="I11271" s="121" t="s">
        <v>30</v>
      </c>
      <c r="J11271" s="121" t="s">
        <v>8925</v>
      </c>
      <c r="K11271" s="121" t="s">
        <v>65</v>
      </c>
      <c r="L11271" s="157" t="s">
        <v>5136</v>
      </c>
      <c r="M11271" s="120" t="s">
        <v>33</v>
      </c>
      <c r="N11271" s="131">
        <v>44473</v>
      </c>
      <c r="O11271" s="131">
        <v>44497</v>
      </c>
    </row>
    <row r="11272" spans="1:25">
      <c r="A11272" s="116">
        <v>11272</v>
      </c>
      <c r="B11272" s="129">
        <v>44461</v>
      </c>
      <c r="D11272" s="120" t="s">
        <v>25</v>
      </c>
      <c r="E11272" s="120" t="s">
        <v>25239</v>
      </c>
      <c r="F11272" s="209" t="s">
        <v>25240</v>
      </c>
      <c r="G11272" s="119" t="s">
        <v>1894</v>
      </c>
      <c r="H11272" s="121" t="s">
        <v>140</v>
      </c>
      <c r="I11272" s="119" t="s">
        <v>42</v>
      </c>
      <c r="J11272" s="121" t="s">
        <v>3146</v>
      </c>
      <c r="K11272" s="121" t="s">
        <v>584</v>
      </c>
      <c r="L11272" s="157" t="s">
        <v>5136</v>
      </c>
      <c r="M11272" s="120" t="s">
        <v>33</v>
      </c>
      <c r="N11272" s="131">
        <v>44504</v>
      </c>
      <c r="O11272" s="131">
        <v>44504</v>
      </c>
    </row>
    <row r="11273" spans="1:25">
      <c r="A11273" s="116">
        <v>11273</v>
      </c>
      <c r="B11273" s="129">
        <v>44461</v>
      </c>
      <c r="D11273" s="120" t="s">
        <v>25</v>
      </c>
      <c r="E11273" s="120" t="s">
        <v>25241</v>
      </c>
      <c r="F11273" s="209" t="s">
        <v>627</v>
      </c>
      <c r="G11273" s="119" t="s">
        <v>172</v>
      </c>
      <c r="H11273" s="121" t="s">
        <v>48</v>
      </c>
      <c r="I11273" s="121" t="s">
        <v>63</v>
      </c>
      <c r="J11273" s="121" t="s">
        <v>328</v>
      </c>
      <c r="K11273" s="121" t="s">
        <v>584</v>
      </c>
      <c r="L11273" s="157" t="s">
        <v>5136</v>
      </c>
      <c r="M11273" s="120" t="s">
        <v>33</v>
      </c>
      <c r="N11273" s="131">
        <v>44461</v>
      </c>
    </row>
    <row r="11274" spans="1:25" ht="27.6">
      <c r="A11274" s="116">
        <v>11274</v>
      </c>
      <c r="B11274" s="129">
        <v>44461</v>
      </c>
      <c r="D11274" s="120" t="s">
        <v>25</v>
      </c>
      <c r="E11274" s="120" t="s">
        <v>25242</v>
      </c>
      <c r="F11274" s="209" t="s">
        <v>25243</v>
      </c>
      <c r="G11274" s="119" t="s">
        <v>639</v>
      </c>
      <c r="H11274" s="121" t="s">
        <v>1173</v>
      </c>
      <c r="I11274" s="121" t="s">
        <v>42</v>
      </c>
      <c r="J11274" s="121" t="s">
        <v>82</v>
      </c>
      <c r="K11274" s="121" t="s">
        <v>584</v>
      </c>
      <c r="L11274" s="157" t="s">
        <v>5136</v>
      </c>
      <c r="M11274" s="120" t="s">
        <v>33</v>
      </c>
    </row>
    <row r="11275" spans="1:25">
      <c r="A11275" s="116">
        <v>11275</v>
      </c>
      <c r="B11275" s="129">
        <v>44461</v>
      </c>
      <c r="D11275" s="120" t="s">
        <v>25</v>
      </c>
      <c r="E11275" s="120" t="s">
        <v>25244</v>
      </c>
      <c r="F11275" s="209" t="s">
        <v>25245</v>
      </c>
      <c r="G11275" s="119" t="s">
        <v>25246</v>
      </c>
      <c r="H11275" s="121" t="s">
        <v>41</v>
      </c>
      <c r="I11275" s="121" t="s">
        <v>42</v>
      </c>
      <c r="J11275" s="121" t="s">
        <v>72</v>
      </c>
      <c r="K11275" s="121" t="s">
        <v>584</v>
      </c>
      <c r="L11275" s="157" t="s">
        <v>5136</v>
      </c>
      <c r="M11275" s="120" t="s">
        <v>78</v>
      </c>
    </row>
    <row r="11276" spans="1:25">
      <c r="A11276" s="116">
        <v>11276</v>
      </c>
      <c r="B11276" s="129">
        <v>44461</v>
      </c>
      <c r="D11276" s="120" t="s">
        <v>25</v>
      </c>
      <c r="E11276" s="120" t="s">
        <v>25247</v>
      </c>
      <c r="F11276" s="209" t="s">
        <v>25248</v>
      </c>
      <c r="G11276" s="119" t="s">
        <v>25249</v>
      </c>
      <c r="H11276" s="121" t="s">
        <v>192</v>
      </c>
      <c r="I11276" s="119" t="s">
        <v>30</v>
      </c>
      <c r="J11276" s="121" t="s">
        <v>7087</v>
      </c>
      <c r="K11276" s="121" t="s">
        <v>584</v>
      </c>
      <c r="L11276" s="157" t="s">
        <v>5136</v>
      </c>
      <c r="M11276" s="120" t="s">
        <v>78</v>
      </c>
    </row>
    <row r="11277" spans="1:25">
      <c r="A11277" s="116">
        <v>11277</v>
      </c>
      <c r="B11277" s="129">
        <v>44461</v>
      </c>
      <c r="D11277" s="120" t="s">
        <v>25</v>
      </c>
      <c r="E11277" s="120" t="s">
        <v>25250</v>
      </c>
      <c r="F11277" s="209" t="s">
        <v>787</v>
      </c>
      <c r="G11277" s="119" t="s">
        <v>25251</v>
      </c>
      <c r="H11277" s="121" t="s">
        <v>140</v>
      </c>
      <c r="I11277" s="121" t="s">
        <v>42</v>
      </c>
      <c r="J11277" s="121" t="s">
        <v>211</v>
      </c>
      <c r="K11277" s="121" t="s">
        <v>584</v>
      </c>
      <c r="L11277" s="157" t="s">
        <v>5136</v>
      </c>
      <c r="M11277" s="120" t="s">
        <v>78</v>
      </c>
    </row>
    <row r="11278" spans="1:25">
      <c r="A11278" s="116">
        <v>11278</v>
      </c>
      <c r="B11278" s="129">
        <v>44461</v>
      </c>
      <c r="D11278" s="120" t="s">
        <v>25</v>
      </c>
      <c r="E11278" s="120" t="s">
        <v>25252</v>
      </c>
      <c r="F11278" s="209" t="s">
        <v>25253</v>
      </c>
      <c r="G11278" s="119" t="s">
        <v>25254</v>
      </c>
      <c r="H11278" s="121" t="s">
        <v>41</v>
      </c>
      <c r="I11278" s="119" t="s">
        <v>196</v>
      </c>
      <c r="J11278" s="121" t="s">
        <v>14490</v>
      </c>
      <c r="K11278" s="121" t="s">
        <v>584</v>
      </c>
      <c r="L11278" s="157" t="s">
        <v>5136</v>
      </c>
      <c r="M11278" s="120" t="s">
        <v>33</v>
      </c>
      <c r="N11278" s="131">
        <v>44469</v>
      </c>
      <c r="O11278" s="131">
        <v>44510</v>
      </c>
    </row>
    <row r="11279" spans="1:25">
      <c r="A11279" s="116">
        <v>11279</v>
      </c>
      <c r="B11279" s="129">
        <v>44461</v>
      </c>
      <c r="D11279" s="120" t="s">
        <v>25</v>
      </c>
      <c r="E11279" s="120" t="s">
        <v>25255</v>
      </c>
      <c r="F11279" s="209" t="s">
        <v>25256</v>
      </c>
      <c r="G11279" s="119" t="s">
        <v>25257</v>
      </c>
      <c r="H11279" s="121" t="s">
        <v>192</v>
      </c>
      <c r="I11279" s="119" t="s">
        <v>30</v>
      </c>
      <c r="J11279" s="121" t="s">
        <v>3886</v>
      </c>
      <c r="K11279" s="121" t="s">
        <v>584</v>
      </c>
      <c r="L11279" s="157" t="s">
        <v>5136</v>
      </c>
      <c r="M11279" s="120" t="s">
        <v>78</v>
      </c>
    </row>
    <row r="11280" spans="1:25" ht="27.6">
      <c r="A11280" s="116">
        <v>11280</v>
      </c>
      <c r="B11280" s="129">
        <v>44461</v>
      </c>
      <c r="D11280" s="120" t="s">
        <v>25</v>
      </c>
      <c r="E11280" s="120" t="s">
        <v>25258</v>
      </c>
      <c r="F11280" s="209" t="s">
        <v>25259</v>
      </c>
      <c r="G11280" s="119" t="s">
        <v>3086</v>
      </c>
      <c r="H11280" s="121" t="s">
        <v>177</v>
      </c>
      <c r="I11280" s="121" t="s">
        <v>42</v>
      </c>
      <c r="J11280" s="121" t="s">
        <v>18189</v>
      </c>
      <c r="K11280" s="121" t="s">
        <v>584</v>
      </c>
      <c r="L11280" s="157" t="s">
        <v>5136</v>
      </c>
      <c r="M11280" s="120" t="s">
        <v>78</v>
      </c>
    </row>
    <row r="11281" spans="1:25" ht="27.6">
      <c r="A11281" s="116">
        <v>11281</v>
      </c>
      <c r="B11281" s="129">
        <v>44461</v>
      </c>
      <c r="D11281" s="120" t="s">
        <v>25</v>
      </c>
      <c r="E11281" s="120" t="s">
        <v>25260</v>
      </c>
      <c r="F11281" s="209" t="s">
        <v>25261</v>
      </c>
      <c r="G11281" s="119" t="s">
        <v>10019</v>
      </c>
      <c r="H11281" s="121" t="s">
        <v>29</v>
      </c>
      <c r="I11281" s="119" t="s">
        <v>30</v>
      </c>
      <c r="J11281" s="121" t="s">
        <v>5018</v>
      </c>
      <c r="K11281" s="121" t="s">
        <v>65</v>
      </c>
      <c r="L11281" s="157" t="s">
        <v>5136</v>
      </c>
      <c r="Y11281" s="116" t="s">
        <v>13976</v>
      </c>
    </row>
    <row r="11282" spans="1:25">
      <c r="A11282" s="116">
        <v>11282</v>
      </c>
      <c r="B11282" s="129">
        <v>44461</v>
      </c>
      <c r="D11282" s="120" t="s">
        <v>25</v>
      </c>
      <c r="E11282" s="120" t="s">
        <v>25262</v>
      </c>
      <c r="F11282" s="209" t="s">
        <v>25263</v>
      </c>
      <c r="G11282" s="119" t="s">
        <v>10019</v>
      </c>
      <c r="H11282" s="121" t="s">
        <v>29</v>
      </c>
      <c r="I11282" s="121" t="s">
        <v>30</v>
      </c>
      <c r="J11282" s="121" t="s">
        <v>7375</v>
      </c>
      <c r="K11282" s="121" t="s">
        <v>65</v>
      </c>
      <c r="L11282" s="157" t="s">
        <v>5136</v>
      </c>
      <c r="Y11282" s="116" t="s">
        <v>13976</v>
      </c>
    </row>
    <row r="11283" spans="1:25">
      <c r="A11283" s="116">
        <v>11283</v>
      </c>
      <c r="B11283" s="129">
        <v>44461</v>
      </c>
      <c r="D11283" s="120" t="s">
        <v>25</v>
      </c>
      <c r="E11283" s="120" t="s">
        <v>25264</v>
      </c>
      <c r="F11283" s="209" t="s">
        <v>25265</v>
      </c>
      <c r="G11283" s="119" t="s">
        <v>545</v>
      </c>
      <c r="H11283" s="121" t="s">
        <v>41</v>
      </c>
      <c r="I11283" s="121" t="s">
        <v>30</v>
      </c>
      <c r="J11283" s="121" t="s">
        <v>435</v>
      </c>
      <c r="K11283" s="121" t="s">
        <v>584</v>
      </c>
      <c r="L11283" s="157" t="s">
        <v>5136</v>
      </c>
      <c r="M11283" s="120" t="s">
        <v>33</v>
      </c>
      <c r="N11283" s="131">
        <v>44468</v>
      </c>
      <c r="O11283" s="131">
        <v>44510</v>
      </c>
    </row>
    <row r="11284" spans="1:25">
      <c r="A11284" s="116">
        <v>11284</v>
      </c>
      <c r="B11284" s="129">
        <v>44461</v>
      </c>
      <c r="D11284" s="120" t="s">
        <v>25</v>
      </c>
      <c r="E11284" s="120" t="s">
        <v>25266</v>
      </c>
      <c r="F11284" s="209" t="s">
        <v>25267</v>
      </c>
      <c r="G11284" s="119" t="s">
        <v>25268</v>
      </c>
      <c r="H11284" s="121" t="s">
        <v>53</v>
      </c>
      <c r="I11284" s="121" t="s">
        <v>30</v>
      </c>
      <c r="J11284" s="121" t="s">
        <v>3886</v>
      </c>
      <c r="K11284" s="121" t="s">
        <v>584</v>
      </c>
      <c r="L11284" s="157" t="s">
        <v>5136</v>
      </c>
      <c r="M11284" s="120" t="s">
        <v>78</v>
      </c>
    </row>
    <row r="11285" spans="1:25" ht="27.6">
      <c r="A11285" s="116">
        <v>11285</v>
      </c>
      <c r="B11285" s="129">
        <v>44461</v>
      </c>
      <c r="D11285" s="120" t="s">
        <v>25</v>
      </c>
      <c r="E11285" s="120" t="s">
        <v>25269</v>
      </c>
      <c r="F11285" s="209" t="s">
        <v>25270</v>
      </c>
      <c r="G11285" s="119" t="s">
        <v>25271</v>
      </c>
      <c r="I11285" s="121" t="s">
        <v>42</v>
      </c>
      <c r="J11285" s="121" t="s">
        <v>1811</v>
      </c>
      <c r="K11285" s="121" t="s">
        <v>65</v>
      </c>
      <c r="L11285" s="157" t="s">
        <v>5136</v>
      </c>
      <c r="M11285" s="120" t="s">
        <v>33</v>
      </c>
      <c r="O11285" s="131">
        <v>44496</v>
      </c>
      <c r="S11285" s="120" t="s">
        <v>34</v>
      </c>
    </row>
    <row r="11286" spans="1:25">
      <c r="A11286" s="116">
        <v>11286</v>
      </c>
      <c r="B11286" s="129">
        <v>44461</v>
      </c>
      <c r="D11286" s="120" t="s">
        <v>25</v>
      </c>
      <c r="E11286" s="120" t="s">
        <v>25272</v>
      </c>
      <c r="F11286" s="209" t="s">
        <v>25273</v>
      </c>
      <c r="G11286" s="119" t="s">
        <v>25274</v>
      </c>
      <c r="H11286" s="121" t="s">
        <v>344</v>
      </c>
      <c r="I11286" s="121" t="s">
        <v>63</v>
      </c>
      <c r="J11286" s="121" t="s">
        <v>18661</v>
      </c>
      <c r="K11286" s="121" t="s">
        <v>584</v>
      </c>
      <c r="L11286" s="157" t="s">
        <v>5136</v>
      </c>
      <c r="M11286" s="120" t="s">
        <v>78</v>
      </c>
    </row>
    <row r="11287" spans="1:25">
      <c r="A11287" s="116">
        <v>11287</v>
      </c>
      <c r="B11287" s="129">
        <v>44461</v>
      </c>
      <c r="D11287" s="120" t="s">
        <v>25</v>
      </c>
      <c r="E11287" s="120" t="s">
        <v>25275</v>
      </c>
      <c r="F11287" s="209" t="s">
        <v>12177</v>
      </c>
      <c r="G11287" s="119" t="s">
        <v>1370</v>
      </c>
      <c r="H11287" s="121" t="s">
        <v>1173</v>
      </c>
      <c r="I11287" s="119" t="s">
        <v>30</v>
      </c>
      <c r="J11287" s="121" t="s">
        <v>77</v>
      </c>
      <c r="K11287" s="121" t="s">
        <v>584</v>
      </c>
      <c r="L11287" s="157" t="s">
        <v>5136</v>
      </c>
      <c r="M11287" s="120" t="s">
        <v>78</v>
      </c>
    </row>
    <row r="11288" spans="1:25" ht="27.6">
      <c r="A11288" s="116">
        <v>11288</v>
      </c>
      <c r="B11288" s="129">
        <v>44461</v>
      </c>
      <c r="D11288" s="120" t="s">
        <v>25</v>
      </c>
      <c r="E11288" s="120" t="s">
        <v>25276</v>
      </c>
      <c r="F11288" s="209" t="s">
        <v>25277</v>
      </c>
      <c r="G11288" s="119" t="s">
        <v>14316</v>
      </c>
      <c r="H11288" s="121" t="s">
        <v>53</v>
      </c>
      <c r="I11288" s="119" t="s">
        <v>63</v>
      </c>
      <c r="J11288" s="121" t="s">
        <v>601</v>
      </c>
      <c r="K11288" s="121" t="s">
        <v>584</v>
      </c>
      <c r="L11288" s="157" t="s">
        <v>5136</v>
      </c>
      <c r="M11288" s="120" t="s">
        <v>33</v>
      </c>
      <c r="N11288" s="131">
        <v>44462</v>
      </c>
      <c r="O11288" s="131">
        <v>44510</v>
      </c>
    </row>
    <row r="11289" spans="1:25">
      <c r="A11289" s="116">
        <v>11289</v>
      </c>
      <c r="B11289" s="129">
        <v>44461</v>
      </c>
      <c r="D11289" s="120" t="s">
        <v>25</v>
      </c>
      <c r="E11289" s="120" t="s">
        <v>25278</v>
      </c>
      <c r="F11289" s="209" t="s">
        <v>25279</v>
      </c>
      <c r="G11289" s="119" t="s">
        <v>25280</v>
      </c>
      <c r="H11289" s="121" t="s">
        <v>53</v>
      </c>
      <c r="I11289" s="119" t="s">
        <v>30</v>
      </c>
      <c r="J11289" s="121" t="s">
        <v>31</v>
      </c>
      <c r="K11289" s="121" t="s">
        <v>65</v>
      </c>
      <c r="L11289" s="157" t="s">
        <v>5136</v>
      </c>
      <c r="M11289" s="120" t="s">
        <v>33</v>
      </c>
      <c r="O11289" s="131">
        <v>44510</v>
      </c>
    </row>
    <row r="11290" spans="1:25">
      <c r="A11290" s="116">
        <v>11290</v>
      </c>
      <c r="B11290" s="129">
        <v>44461</v>
      </c>
      <c r="D11290" s="120" t="s">
        <v>25</v>
      </c>
      <c r="E11290" s="120" t="s">
        <v>25281</v>
      </c>
      <c r="F11290" s="209" t="s">
        <v>25282</v>
      </c>
      <c r="G11290" s="119" t="s">
        <v>25283</v>
      </c>
      <c r="H11290" s="121" t="s">
        <v>41</v>
      </c>
      <c r="I11290" s="119" t="s">
        <v>30</v>
      </c>
      <c r="J11290" s="121" t="s">
        <v>7135</v>
      </c>
      <c r="K11290" s="121" t="s">
        <v>584</v>
      </c>
      <c r="L11290" s="157" t="s">
        <v>5136</v>
      </c>
      <c r="M11290" s="120" t="s">
        <v>33</v>
      </c>
      <c r="N11290" s="131">
        <v>44462</v>
      </c>
      <c r="O11290" s="131">
        <v>44510</v>
      </c>
      <c r="S11290" s="120" t="s">
        <v>34</v>
      </c>
    </row>
    <row r="11291" spans="1:25">
      <c r="A11291" s="116">
        <v>11291</v>
      </c>
      <c r="B11291" s="129">
        <v>44461</v>
      </c>
      <c r="D11291" s="120" t="s">
        <v>25</v>
      </c>
      <c r="E11291" s="120" t="s">
        <v>25284</v>
      </c>
      <c r="F11291" s="209" t="s">
        <v>704</v>
      </c>
      <c r="G11291" s="119" t="s">
        <v>25285</v>
      </c>
      <c r="I11291" s="121" t="s">
        <v>42</v>
      </c>
      <c r="J11291" s="121" t="s">
        <v>25286</v>
      </c>
      <c r="K11291" s="121" t="s">
        <v>584</v>
      </c>
      <c r="L11291" s="157" t="s">
        <v>5136</v>
      </c>
      <c r="M11291" s="120" t="s">
        <v>33</v>
      </c>
      <c r="N11291" s="131">
        <v>44504</v>
      </c>
      <c r="O11291" s="131">
        <v>44504</v>
      </c>
    </row>
    <row r="11292" spans="1:25">
      <c r="A11292" s="116">
        <v>11292</v>
      </c>
      <c r="B11292" s="129">
        <v>44461</v>
      </c>
      <c r="D11292" s="120" t="s">
        <v>25</v>
      </c>
      <c r="E11292" s="120" t="s">
        <v>25287</v>
      </c>
      <c r="F11292" s="209" t="s">
        <v>1311</v>
      </c>
      <c r="G11292" s="119" t="s">
        <v>15477</v>
      </c>
      <c r="H11292" s="121" t="s">
        <v>97</v>
      </c>
      <c r="I11292" s="121" t="s">
        <v>63</v>
      </c>
      <c r="J11292" s="121" t="s">
        <v>328</v>
      </c>
      <c r="K11292" s="121" t="s">
        <v>584</v>
      </c>
      <c r="L11292" s="157" t="s">
        <v>5136</v>
      </c>
      <c r="M11292" s="120" t="s">
        <v>33</v>
      </c>
      <c r="N11292" s="131">
        <v>44462</v>
      </c>
      <c r="O11292" s="131">
        <v>44510</v>
      </c>
    </row>
    <row r="11293" spans="1:25">
      <c r="A11293" s="116">
        <v>11293</v>
      </c>
      <c r="B11293" s="129">
        <v>44461</v>
      </c>
      <c r="D11293" s="120" t="s">
        <v>25</v>
      </c>
      <c r="E11293" s="120" t="s">
        <v>25288</v>
      </c>
      <c r="F11293" s="209" t="s">
        <v>25289</v>
      </c>
      <c r="G11293" s="119" t="s">
        <v>25290</v>
      </c>
      <c r="H11293" s="121" t="s">
        <v>76</v>
      </c>
      <c r="I11293" s="121" t="s">
        <v>30</v>
      </c>
      <c r="J11293" s="121" t="s">
        <v>7280</v>
      </c>
      <c r="K11293" s="121" t="s">
        <v>65</v>
      </c>
      <c r="L11293" s="157" t="s">
        <v>5136</v>
      </c>
      <c r="M11293" s="120" t="s">
        <v>78</v>
      </c>
      <c r="Y11293" s="116" t="s">
        <v>13976</v>
      </c>
    </row>
    <row r="11294" spans="1:25" ht="27.6">
      <c r="A11294" s="116">
        <v>11294</v>
      </c>
      <c r="B11294" s="129">
        <v>44462</v>
      </c>
      <c r="D11294" s="120" t="s">
        <v>252</v>
      </c>
      <c r="E11294" s="120" t="s">
        <v>25291</v>
      </c>
      <c r="F11294" s="209" t="s">
        <v>18026</v>
      </c>
      <c r="G11294" s="119" t="s">
        <v>1126</v>
      </c>
      <c r="H11294" s="121" t="s">
        <v>29</v>
      </c>
      <c r="I11294" s="121" t="s">
        <v>42</v>
      </c>
      <c r="J11294" s="121" t="s">
        <v>246</v>
      </c>
      <c r="K11294" s="121" t="s">
        <v>584</v>
      </c>
      <c r="L11294" s="157" t="s">
        <v>5136</v>
      </c>
      <c r="M11294" s="120" t="s">
        <v>33</v>
      </c>
      <c r="N11294" s="131">
        <v>44462</v>
      </c>
      <c r="O11294" s="131">
        <v>44469</v>
      </c>
    </row>
    <row r="11295" spans="1:25">
      <c r="A11295" s="116">
        <v>11295</v>
      </c>
      <c r="B11295" s="129">
        <v>44462</v>
      </c>
      <c r="D11295" s="120" t="s">
        <v>252</v>
      </c>
      <c r="E11295" s="120" t="s">
        <v>25292</v>
      </c>
      <c r="F11295" s="209" t="s">
        <v>25293</v>
      </c>
      <c r="G11295" s="119" t="s">
        <v>25294</v>
      </c>
      <c r="H11295" s="121" t="s">
        <v>53</v>
      </c>
      <c r="I11295" s="121" t="s">
        <v>30</v>
      </c>
      <c r="J11295" s="119" t="s">
        <v>87</v>
      </c>
      <c r="K11295" s="121" t="s">
        <v>584</v>
      </c>
      <c r="L11295" s="157" t="s">
        <v>5136</v>
      </c>
      <c r="M11295" s="120" t="s">
        <v>78</v>
      </c>
    </row>
    <row r="11296" spans="1:25">
      <c r="A11296" s="116">
        <v>11296</v>
      </c>
      <c r="B11296" s="129">
        <v>44462</v>
      </c>
      <c r="D11296" s="120" t="s">
        <v>252</v>
      </c>
      <c r="E11296" s="120" t="s">
        <v>25295</v>
      </c>
      <c r="F11296" s="209" t="s">
        <v>25296</v>
      </c>
      <c r="G11296" s="119" t="s">
        <v>25297</v>
      </c>
      <c r="H11296" s="121" t="s">
        <v>53</v>
      </c>
      <c r="I11296" s="119" t="s">
        <v>42</v>
      </c>
      <c r="J11296" s="121" t="s">
        <v>72</v>
      </c>
      <c r="K11296" s="121" t="s">
        <v>584</v>
      </c>
      <c r="L11296" s="157" t="s">
        <v>5136</v>
      </c>
      <c r="M11296" s="120" t="s">
        <v>78</v>
      </c>
    </row>
    <row r="11297" spans="1:20">
      <c r="A11297" s="116">
        <v>11297</v>
      </c>
      <c r="B11297" s="129">
        <v>44462</v>
      </c>
      <c r="D11297" s="120" t="s">
        <v>252</v>
      </c>
      <c r="E11297" s="120" t="s">
        <v>25298</v>
      </c>
      <c r="F11297" s="209" t="s">
        <v>3842</v>
      </c>
      <c r="G11297" s="119" t="s">
        <v>20071</v>
      </c>
      <c r="H11297" s="121" t="s">
        <v>29</v>
      </c>
      <c r="I11297" s="121" t="s">
        <v>30</v>
      </c>
      <c r="J11297" s="121" t="s">
        <v>87</v>
      </c>
      <c r="K11297" s="121" t="s">
        <v>584</v>
      </c>
      <c r="L11297" s="157" t="s">
        <v>5136</v>
      </c>
      <c r="M11297" s="120" t="s">
        <v>78</v>
      </c>
    </row>
    <row r="11298" spans="1:20">
      <c r="A11298" s="116">
        <v>11298</v>
      </c>
      <c r="B11298" s="129">
        <v>44462</v>
      </c>
      <c r="D11298" s="120" t="s">
        <v>252</v>
      </c>
      <c r="E11298" s="120" t="s">
        <v>25299</v>
      </c>
      <c r="F11298" s="209" t="s">
        <v>23828</v>
      </c>
      <c r="G11298" s="119" t="s">
        <v>15589</v>
      </c>
      <c r="H11298" s="121" t="s">
        <v>53</v>
      </c>
      <c r="I11298" s="121" t="s">
        <v>30</v>
      </c>
      <c r="J11298" s="121" t="s">
        <v>435</v>
      </c>
      <c r="K11298" s="121" t="s">
        <v>584</v>
      </c>
      <c r="L11298" s="157" t="s">
        <v>5136</v>
      </c>
      <c r="M11298" s="120" t="s">
        <v>78</v>
      </c>
    </row>
    <row r="11299" spans="1:20" ht="27.6">
      <c r="A11299" s="116">
        <v>11299</v>
      </c>
      <c r="B11299" s="129">
        <v>44462</v>
      </c>
      <c r="D11299" s="120" t="s">
        <v>252</v>
      </c>
      <c r="E11299" s="120" t="s">
        <v>25300</v>
      </c>
      <c r="F11299" s="209" t="s">
        <v>25301</v>
      </c>
      <c r="G11299" s="119" t="s">
        <v>9310</v>
      </c>
      <c r="H11299" s="121" t="s">
        <v>29</v>
      </c>
      <c r="I11299" s="121" t="s">
        <v>30</v>
      </c>
      <c r="J11299" s="121" t="s">
        <v>31</v>
      </c>
      <c r="K11299" s="121" t="s">
        <v>584</v>
      </c>
      <c r="L11299" s="157" t="s">
        <v>5136</v>
      </c>
      <c r="M11299" s="120" t="s">
        <v>78</v>
      </c>
    </row>
    <row r="11300" spans="1:20">
      <c r="A11300" s="116">
        <v>11300</v>
      </c>
      <c r="B11300" s="129">
        <v>44462</v>
      </c>
      <c r="D11300" s="120" t="s">
        <v>252</v>
      </c>
      <c r="E11300" s="120" t="s">
        <v>25302</v>
      </c>
      <c r="F11300" s="209" t="s">
        <v>25303</v>
      </c>
      <c r="G11300" s="119" t="s">
        <v>25304</v>
      </c>
      <c r="H11300" s="121" t="s">
        <v>86</v>
      </c>
      <c r="I11300" s="119" t="s">
        <v>30</v>
      </c>
      <c r="J11300" s="121" t="s">
        <v>87</v>
      </c>
      <c r="K11300" s="121" t="s">
        <v>584</v>
      </c>
      <c r="L11300" s="157" t="s">
        <v>5136</v>
      </c>
      <c r="M11300" s="120" t="s">
        <v>78</v>
      </c>
    </row>
    <row r="11301" spans="1:20">
      <c r="A11301" s="116">
        <v>11301</v>
      </c>
      <c r="B11301" s="129">
        <v>44462</v>
      </c>
      <c r="D11301" s="120" t="s">
        <v>252</v>
      </c>
      <c r="E11301" s="120" t="s">
        <v>25305</v>
      </c>
      <c r="F11301" s="209" t="s">
        <v>12522</v>
      </c>
      <c r="G11301" s="119" t="s">
        <v>25306</v>
      </c>
      <c r="H11301" s="121" t="s">
        <v>29</v>
      </c>
      <c r="I11301" s="121" t="s">
        <v>42</v>
      </c>
      <c r="J11301" s="121" t="s">
        <v>72</v>
      </c>
      <c r="K11301" s="121" t="s">
        <v>584</v>
      </c>
      <c r="L11301" s="157" t="s">
        <v>5136</v>
      </c>
      <c r="M11301" s="120" t="s">
        <v>78</v>
      </c>
    </row>
    <row r="11302" spans="1:20">
      <c r="A11302" s="116">
        <v>11302</v>
      </c>
      <c r="B11302" s="129">
        <v>44462</v>
      </c>
      <c r="D11302" s="120" t="s">
        <v>252</v>
      </c>
      <c r="E11302" s="120" t="s">
        <v>25307</v>
      </c>
      <c r="F11302" s="209" t="s">
        <v>25308</v>
      </c>
      <c r="G11302" s="119" t="s">
        <v>2544</v>
      </c>
      <c r="H11302" s="121" t="s">
        <v>53</v>
      </c>
      <c r="I11302" s="121" t="s">
        <v>42</v>
      </c>
      <c r="J11302" s="121" t="s">
        <v>82</v>
      </c>
      <c r="K11302" s="121" t="s">
        <v>584</v>
      </c>
      <c r="L11302" s="157" t="s">
        <v>5136</v>
      </c>
      <c r="M11302" s="120" t="s">
        <v>78</v>
      </c>
    </row>
    <row r="11303" spans="1:20">
      <c r="A11303" s="116">
        <v>11303</v>
      </c>
      <c r="B11303" s="129">
        <v>44462</v>
      </c>
      <c r="D11303" s="120" t="s">
        <v>252</v>
      </c>
      <c r="E11303" s="120" t="s">
        <v>25309</v>
      </c>
      <c r="F11303" s="209" t="s">
        <v>25310</v>
      </c>
      <c r="G11303" s="119" t="s">
        <v>3248</v>
      </c>
      <c r="H11303" s="121" t="s">
        <v>177</v>
      </c>
      <c r="I11303" s="121" t="s">
        <v>30</v>
      </c>
      <c r="J11303" s="121" t="s">
        <v>77</v>
      </c>
      <c r="K11303" s="121" t="s">
        <v>584</v>
      </c>
      <c r="L11303" s="157" t="s">
        <v>5136</v>
      </c>
      <c r="M11303" s="120" t="s">
        <v>33</v>
      </c>
      <c r="N11303" s="131">
        <v>44508</v>
      </c>
      <c r="O11303" s="131">
        <v>44524</v>
      </c>
    </row>
    <row r="11304" spans="1:20" ht="14.4">
      <c r="A11304" s="116">
        <v>11304</v>
      </c>
      <c r="B11304" s="129">
        <v>44462</v>
      </c>
      <c r="D11304" s="120" t="s">
        <v>252</v>
      </c>
      <c r="E11304" t="s">
        <v>25311</v>
      </c>
      <c r="F11304" s="209" t="s">
        <v>25312</v>
      </c>
      <c r="G11304" s="119" t="s">
        <v>25313</v>
      </c>
      <c r="H11304" s="121" t="s">
        <v>192</v>
      </c>
      <c r="I11304" s="121" t="s">
        <v>30</v>
      </c>
      <c r="J11304" s="121" t="s">
        <v>31</v>
      </c>
      <c r="K11304" s="121" t="s">
        <v>584</v>
      </c>
      <c r="L11304" s="157" t="s">
        <v>5136</v>
      </c>
      <c r="M11304" s="120" t="s">
        <v>78</v>
      </c>
    </row>
    <row r="11305" spans="1:20">
      <c r="A11305" s="116">
        <v>11305</v>
      </c>
      <c r="B11305" s="129">
        <v>44462</v>
      </c>
      <c r="D11305" s="120" t="s">
        <v>252</v>
      </c>
      <c r="E11305" s="120" t="s">
        <v>25314</v>
      </c>
      <c r="F11305" s="209" t="s">
        <v>25315</v>
      </c>
      <c r="G11305" s="119" t="s">
        <v>6190</v>
      </c>
      <c r="H11305" s="121" t="s">
        <v>86</v>
      </c>
      <c r="I11305" s="121" t="s">
        <v>30</v>
      </c>
      <c r="J11305" s="121" t="s">
        <v>7216</v>
      </c>
      <c r="K11305" s="121" t="s">
        <v>584</v>
      </c>
      <c r="L11305" s="157" t="s">
        <v>5136</v>
      </c>
      <c r="M11305" s="120" t="s">
        <v>33</v>
      </c>
      <c r="N11305" s="131">
        <v>44462</v>
      </c>
      <c r="O11305" s="131">
        <v>44469</v>
      </c>
    </row>
    <row r="11306" spans="1:20" ht="27.6">
      <c r="A11306" s="116">
        <v>11306</v>
      </c>
      <c r="B11306" s="129">
        <v>44462</v>
      </c>
      <c r="D11306" s="120" t="s">
        <v>252</v>
      </c>
      <c r="E11306" s="120" t="s">
        <v>25316</v>
      </c>
      <c r="F11306" s="209" t="s">
        <v>25317</v>
      </c>
      <c r="G11306" s="119" t="s">
        <v>4780</v>
      </c>
      <c r="H11306" s="121" t="s">
        <v>86</v>
      </c>
      <c r="I11306" s="119" t="s">
        <v>30</v>
      </c>
      <c r="J11306" s="121" t="s">
        <v>77</v>
      </c>
      <c r="K11306" s="121" t="s">
        <v>584</v>
      </c>
      <c r="L11306" s="157" t="s">
        <v>5136</v>
      </c>
      <c r="M11306" s="120" t="s">
        <v>78</v>
      </c>
    </row>
    <row r="11307" spans="1:20">
      <c r="A11307" s="116">
        <v>11307</v>
      </c>
      <c r="B11307" s="129">
        <v>44462</v>
      </c>
      <c r="D11307" s="120" t="s">
        <v>252</v>
      </c>
      <c r="E11307" s="120" t="s">
        <v>25318</v>
      </c>
      <c r="F11307" s="209" t="s">
        <v>25319</v>
      </c>
      <c r="G11307" s="119" t="s">
        <v>25320</v>
      </c>
      <c r="H11307" s="121" t="s">
        <v>29</v>
      </c>
      <c r="I11307" s="121" t="s">
        <v>30</v>
      </c>
      <c r="J11307" s="121" t="s">
        <v>87</v>
      </c>
      <c r="K11307" s="121" t="s">
        <v>584</v>
      </c>
      <c r="L11307" s="157" t="s">
        <v>5136</v>
      </c>
      <c r="M11307" s="120" t="s">
        <v>33</v>
      </c>
      <c r="N11307" s="131">
        <v>44462</v>
      </c>
      <c r="S11307" s="120" t="s">
        <v>92</v>
      </c>
      <c r="T11307" s="126">
        <v>44462</v>
      </c>
    </row>
    <row r="11308" spans="1:20">
      <c r="A11308" s="116">
        <v>11308</v>
      </c>
      <c r="B11308" s="129">
        <v>44462</v>
      </c>
      <c r="D11308" s="120" t="s">
        <v>252</v>
      </c>
      <c r="E11308" s="120" t="s">
        <v>25321</v>
      </c>
      <c r="F11308" s="209" t="s">
        <v>25322</v>
      </c>
      <c r="G11308" s="119" t="s">
        <v>2975</v>
      </c>
      <c r="H11308" s="121" t="s">
        <v>140</v>
      </c>
      <c r="I11308" s="121" t="s">
        <v>30</v>
      </c>
      <c r="J11308" s="121" t="s">
        <v>13428</v>
      </c>
      <c r="K11308" s="121" t="s">
        <v>584</v>
      </c>
      <c r="L11308" s="157" t="s">
        <v>5136</v>
      </c>
      <c r="M11308" s="120" t="s">
        <v>78</v>
      </c>
    </row>
    <row r="11309" spans="1:20">
      <c r="A11309" s="116">
        <v>11309</v>
      </c>
      <c r="B11309" s="129">
        <v>44462</v>
      </c>
      <c r="D11309" s="120" t="s">
        <v>252</v>
      </c>
      <c r="E11309" s="120" t="s">
        <v>25323</v>
      </c>
      <c r="F11309" s="209" t="s">
        <v>24888</v>
      </c>
      <c r="G11309" s="119" t="s">
        <v>25324</v>
      </c>
      <c r="H11309" s="121" t="s">
        <v>101</v>
      </c>
      <c r="I11309" s="121" t="s">
        <v>30</v>
      </c>
      <c r="J11309" s="121" t="s">
        <v>7123</v>
      </c>
      <c r="K11309" s="121" t="s">
        <v>584</v>
      </c>
      <c r="L11309" s="157" t="s">
        <v>5136</v>
      </c>
      <c r="M11309" s="120" t="s">
        <v>78</v>
      </c>
    </row>
    <row r="11310" spans="1:20">
      <c r="A11310" s="116">
        <v>11310</v>
      </c>
      <c r="B11310" s="129">
        <v>44462</v>
      </c>
      <c r="D11310" s="120" t="s">
        <v>252</v>
      </c>
      <c r="E11310" s="120" t="s">
        <v>25325</v>
      </c>
      <c r="F11310" s="209" t="s">
        <v>3842</v>
      </c>
      <c r="G11310" s="119" t="s">
        <v>25326</v>
      </c>
      <c r="H11310" s="121" t="s">
        <v>53</v>
      </c>
      <c r="I11310" s="121" t="s">
        <v>42</v>
      </c>
      <c r="J11310" s="121" t="s">
        <v>43</v>
      </c>
      <c r="K11310" s="121" t="s">
        <v>584</v>
      </c>
      <c r="L11310" s="157" t="s">
        <v>5136</v>
      </c>
      <c r="M11310" s="120" t="s">
        <v>33</v>
      </c>
      <c r="N11310" s="131">
        <v>44463</v>
      </c>
      <c r="O11310" s="131">
        <v>44469</v>
      </c>
    </row>
    <row r="11311" spans="1:20" ht="27.6">
      <c r="A11311" s="116">
        <v>11311</v>
      </c>
      <c r="B11311" s="129">
        <v>44462</v>
      </c>
      <c r="D11311" s="120" t="s">
        <v>252</v>
      </c>
      <c r="E11311" s="120" t="s">
        <v>25327</v>
      </c>
      <c r="F11311" s="209" t="s">
        <v>25328</v>
      </c>
      <c r="G11311" s="119" t="s">
        <v>25329</v>
      </c>
      <c r="H11311" s="121" t="s">
        <v>29</v>
      </c>
      <c r="I11311" s="121" t="s">
        <v>30</v>
      </c>
      <c r="J11311" s="121" t="s">
        <v>77</v>
      </c>
      <c r="K11311" s="121" t="s">
        <v>584</v>
      </c>
      <c r="L11311" s="157" t="s">
        <v>5136</v>
      </c>
      <c r="M11311" s="120" t="s">
        <v>78</v>
      </c>
    </row>
    <row r="11312" spans="1:20">
      <c r="A11312" s="116">
        <v>11312</v>
      </c>
      <c r="B11312" s="129">
        <v>44462</v>
      </c>
      <c r="D11312" s="120" t="s">
        <v>252</v>
      </c>
      <c r="E11312" s="120" t="s">
        <v>25330</v>
      </c>
      <c r="F11312" s="209" t="s">
        <v>25331</v>
      </c>
      <c r="G11312" s="119" t="s">
        <v>2865</v>
      </c>
      <c r="H11312" s="121" t="s">
        <v>53</v>
      </c>
      <c r="I11312" s="119" t="s">
        <v>42</v>
      </c>
      <c r="J11312" s="121" t="s">
        <v>549</v>
      </c>
      <c r="K11312" s="121" t="s">
        <v>584</v>
      </c>
      <c r="L11312" s="157" t="s">
        <v>5136</v>
      </c>
      <c r="M11312" s="120" t="s">
        <v>78</v>
      </c>
    </row>
    <row r="11313" spans="1:25" ht="27.6">
      <c r="A11313" s="116">
        <v>11313</v>
      </c>
      <c r="B11313" s="129">
        <v>44462</v>
      </c>
      <c r="D11313" s="120" t="s">
        <v>252</v>
      </c>
      <c r="E11313" s="120" t="s">
        <v>25332</v>
      </c>
      <c r="F11313" s="209" t="s">
        <v>25333</v>
      </c>
      <c r="G11313" s="119" t="s">
        <v>8696</v>
      </c>
      <c r="H11313" s="121" t="s">
        <v>29</v>
      </c>
      <c r="I11313" s="121" t="s">
        <v>30</v>
      </c>
      <c r="J11313" s="121" t="s">
        <v>3886</v>
      </c>
      <c r="K11313" s="121" t="s">
        <v>40503</v>
      </c>
      <c r="L11313" s="157" t="s">
        <v>5136</v>
      </c>
      <c r="M11313" s="120" t="s">
        <v>33</v>
      </c>
      <c r="N11313" s="131">
        <v>44621</v>
      </c>
    </row>
    <row r="11314" spans="1:25">
      <c r="A11314" s="116">
        <v>11314</v>
      </c>
      <c r="B11314" s="129">
        <v>44462</v>
      </c>
      <c r="D11314" s="120" t="s">
        <v>252</v>
      </c>
      <c r="E11314" s="120" t="s">
        <v>25334</v>
      </c>
      <c r="F11314" s="209" t="s">
        <v>9410</v>
      </c>
      <c r="G11314" s="119" t="s">
        <v>16704</v>
      </c>
      <c r="H11314" s="121" t="s">
        <v>29</v>
      </c>
      <c r="I11314" s="121" t="s">
        <v>30</v>
      </c>
      <c r="J11314" s="121" t="s">
        <v>7216</v>
      </c>
      <c r="K11314" s="121" t="s">
        <v>584</v>
      </c>
      <c r="L11314" s="157" t="s">
        <v>5136</v>
      </c>
      <c r="M11314" s="120" t="s">
        <v>33</v>
      </c>
      <c r="N11314" s="131">
        <v>44462</v>
      </c>
      <c r="O11314" s="131">
        <v>44469</v>
      </c>
    </row>
    <row r="11315" spans="1:25">
      <c r="A11315" s="116">
        <v>11315</v>
      </c>
      <c r="B11315" s="129">
        <v>44462</v>
      </c>
      <c r="D11315" s="120" t="s">
        <v>252</v>
      </c>
      <c r="E11315" s="136" t="s">
        <v>25335</v>
      </c>
      <c r="F11315" s="214" t="s">
        <v>7547</v>
      </c>
      <c r="G11315" s="127" t="s">
        <v>12729</v>
      </c>
      <c r="H11315" s="136" t="s">
        <v>29</v>
      </c>
      <c r="I11315" s="127" t="s">
        <v>30</v>
      </c>
      <c r="J11315" s="121" t="s">
        <v>77</v>
      </c>
      <c r="K11315" s="120" t="s">
        <v>65</v>
      </c>
      <c r="L11315" s="157" t="s">
        <v>5136</v>
      </c>
      <c r="M11315" s="136" t="s">
        <v>78</v>
      </c>
    </row>
    <row r="11316" spans="1:25" ht="27.6">
      <c r="A11316" s="116">
        <v>11316</v>
      </c>
      <c r="B11316" s="129">
        <v>44462</v>
      </c>
      <c r="D11316" s="120" t="s">
        <v>252</v>
      </c>
      <c r="E11316" s="120" t="s">
        <v>25336</v>
      </c>
      <c r="F11316" s="209" t="s">
        <v>25337</v>
      </c>
      <c r="G11316" s="119" t="s">
        <v>9967</v>
      </c>
      <c r="H11316" s="121" t="s">
        <v>140</v>
      </c>
      <c r="I11316" s="121" t="s">
        <v>42</v>
      </c>
      <c r="J11316" s="121" t="s">
        <v>72</v>
      </c>
      <c r="K11316" s="121" t="s">
        <v>584</v>
      </c>
      <c r="L11316" s="157" t="s">
        <v>5136</v>
      </c>
      <c r="M11316" s="120" t="s">
        <v>78</v>
      </c>
    </row>
    <row r="11317" spans="1:25">
      <c r="A11317" s="116">
        <v>11317</v>
      </c>
      <c r="B11317" s="129">
        <v>44501</v>
      </c>
      <c r="D11317" s="120" t="s">
        <v>25</v>
      </c>
      <c r="E11317" s="120" t="s">
        <v>25338</v>
      </c>
      <c r="F11317" s="209" t="s">
        <v>25339</v>
      </c>
      <c r="G11317" s="119" t="s">
        <v>15589</v>
      </c>
      <c r="H11317" s="121" t="s">
        <v>53</v>
      </c>
      <c r="I11317" s="121" t="s">
        <v>30</v>
      </c>
      <c r="J11317" s="121" t="s">
        <v>5018</v>
      </c>
      <c r="K11317" s="121" t="s">
        <v>65</v>
      </c>
      <c r="L11317" s="157" t="s">
        <v>19456</v>
      </c>
      <c r="M11317" s="120" t="s">
        <v>78</v>
      </c>
    </row>
    <row r="11318" spans="1:25">
      <c r="A11318" s="116">
        <v>11318</v>
      </c>
      <c r="B11318" s="129">
        <v>44462</v>
      </c>
      <c r="D11318" s="120" t="s">
        <v>252</v>
      </c>
      <c r="E11318" s="120" t="s">
        <v>25340</v>
      </c>
      <c r="F11318" s="209" t="s">
        <v>25341</v>
      </c>
      <c r="G11318" s="119" t="s">
        <v>3795</v>
      </c>
      <c r="H11318" s="121" t="s">
        <v>29</v>
      </c>
      <c r="I11318" s="119" t="s">
        <v>42</v>
      </c>
      <c r="J11318" s="121" t="s">
        <v>199</v>
      </c>
      <c r="K11318" s="121" t="s">
        <v>584</v>
      </c>
      <c r="L11318" s="157" t="s">
        <v>5136</v>
      </c>
      <c r="M11318" s="120" t="s">
        <v>78</v>
      </c>
    </row>
    <row r="11319" spans="1:25">
      <c r="A11319" s="116">
        <v>11319</v>
      </c>
      <c r="B11319" s="129">
        <v>44462</v>
      </c>
      <c r="D11319" s="120" t="s">
        <v>252</v>
      </c>
      <c r="E11319" s="120" t="s">
        <v>25342</v>
      </c>
      <c r="F11319" s="209" t="s">
        <v>25343</v>
      </c>
      <c r="G11319" s="119" t="s">
        <v>4789</v>
      </c>
      <c r="H11319" s="121" t="s">
        <v>86</v>
      </c>
      <c r="I11319" s="119" t="s">
        <v>30</v>
      </c>
      <c r="J11319" s="121" t="s">
        <v>5018</v>
      </c>
      <c r="K11319" s="121" t="s">
        <v>584</v>
      </c>
      <c r="L11319" s="157" t="s">
        <v>5136</v>
      </c>
      <c r="M11319" s="120" t="s">
        <v>78</v>
      </c>
    </row>
    <row r="11320" spans="1:25">
      <c r="A11320" s="116">
        <v>11320</v>
      </c>
      <c r="B11320" s="129">
        <v>44462</v>
      </c>
      <c r="D11320" s="120" t="s">
        <v>25</v>
      </c>
      <c r="E11320" s="120" t="s">
        <v>25344</v>
      </c>
      <c r="F11320" s="209" t="s">
        <v>23283</v>
      </c>
      <c r="G11320" s="119" t="s">
        <v>25345</v>
      </c>
      <c r="H11320" s="121" t="s">
        <v>177</v>
      </c>
      <c r="I11320" s="121" t="s">
        <v>30</v>
      </c>
      <c r="J11320" s="121" t="s">
        <v>485</v>
      </c>
      <c r="K11320" s="121" t="s">
        <v>65</v>
      </c>
      <c r="L11320" s="157" t="s">
        <v>5136</v>
      </c>
      <c r="M11320" s="120" t="s">
        <v>78</v>
      </c>
      <c r="Y11320" s="116" t="s">
        <v>13976</v>
      </c>
    </row>
    <row r="11321" spans="1:25">
      <c r="A11321" s="116">
        <v>11321</v>
      </c>
      <c r="B11321" s="129">
        <v>44462</v>
      </c>
      <c r="D11321" s="120" t="s">
        <v>25</v>
      </c>
      <c r="E11321" s="120" t="s">
        <v>25346</v>
      </c>
      <c r="F11321" s="209" t="s">
        <v>6625</v>
      </c>
      <c r="G11321" s="119" t="s">
        <v>25347</v>
      </c>
      <c r="H11321" s="121" t="s">
        <v>140</v>
      </c>
      <c r="I11321" s="119" t="s">
        <v>42</v>
      </c>
      <c r="J11321" s="121" t="s">
        <v>72</v>
      </c>
      <c r="K11321" s="121" t="s">
        <v>65</v>
      </c>
      <c r="L11321" s="157" t="s">
        <v>5136</v>
      </c>
      <c r="M11321" s="120" t="s">
        <v>78</v>
      </c>
      <c r="Y11321" s="116" t="s">
        <v>13976</v>
      </c>
    </row>
    <row r="11322" spans="1:25" ht="27.6">
      <c r="A11322" s="116">
        <v>11322</v>
      </c>
      <c r="B11322" s="129">
        <v>44462</v>
      </c>
      <c r="D11322" s="120" t="s">
        <v>25</v>
      </c>
      <c r="E11322" s="120" t="s">
        <v>25348</v>
      </c>
      <c r="F11322" s="209" t="s">
        <v>25349</v>
      </c>
      <c r="G11322" s="119" t="s">
        <v>25350</v>
      </c>
      <c r="H11322" s="121" t="s">
        <v>140</v>
      </c>
      <c r="I11322" s="119" t="s">
        <v>2361</v>
      </c>
      <c r="J11322" s="121" t="s">
        <v>6800</v>
      </c>
      <c r="K11322" s="121" t="s">
        <v>584</v>
      </c>
      <c r="L11322" s="157" t="s">
        <v>5136</v>
      </c>
      <c r="M11322" s="120" t="s">
        <v>78</v>
      </c>
    </row>
    <row r="11323" spans="1:25">
      <c r="A11323" s="116">
        <v>11323</v>
      </c>
      <c r="B11323" s="129">
        <v>44462</v>
      </c>
      <c r="D11323" s="120" t="s">
        <v>25</v>
      </c>
      <c r="E11323" s="120" t="s">
        <v>25351</v>
      </c>
      <c r="F11323" s="209" t="s">
        <v>25352</v>
      </c>
      <c r="G11323" s="119" t="s">
        <v>15477</v>
      </c>
      <c r="H11323" s="121" t="s">
        <v>1173</v>
      </c>
      <c r="I11323" s="119" t="s">
        <v>30</v>
      </c>
      <c r="J11323" s="121" t="s">
        <v>12087</v>
      </c>
      <c r="K11323" s="121" t="s">
        <v>584</v>
      </c>
      <c r="L11323" s="157" t="s">
        <v>5136</v>
      </c>
      <c r="M11323" s="120" t="s">
        <v>78</v>
      </c>
      <c r="Y11323" s="116" t="s">
        <v>13976</v>
      </c>
    </row>
    <row r="11324" spans="1:25">
      <c r="A11324" s="116">
        <v>11324</v>
      </c>
      <c r="B11324" s="129">
        <v>44483</v>
      </c>
      <c r="D11324" s="120" t="s">
        <v>580</v>
      </c>
      <c r="E11324" s="120" t="s">
        <v>25353</v>
      </c>
      <c r="F11324" s="209" t="s">
        <v>25354</v>
      </c>
      <c r="G11324" s="134" t="s">
        <v>25355</v>
      </c>
      <c r="H11324" s="121" t="s">
        <v>41</v>
      </c>
      <c r="I11324" s="119" t="s">
        <v>42</v>
      </c>
      <c r="J11324" s="121" t="s">
        <v>43</v>
      </c>
      <c r="K11324" s="121" t="s">
        <v>584</v>
      </c>
      <c r="L11324" s="157" t="s">
        <v>32</v>
      </c>
      <c r="M11324" s="120" t="s">
        <v>78</v>
      </c>
    </row>
    <row r="11325" spans="1:25">
      <c r="A11325" s="116">
        <v>11325</v>
      </c>
      <c r="B11325" s="129">
        <v>44483</v>
      </c>
      <c r="D11325" s="120" t="s">
        <v>580</v>
      </c>
      <c r="E11325" s="120" t="s">
        <v>25356</v>
      </c>
      <c r="F11325" s="209" t="s">
        <v>25357</v>
      </c>
      <c r="G11325" s="119" t="s">
        <v>25358</v>
      </c>
      <c r="H11325" s="121" t="s">
        <v>76</v>
      </c>
      <c r="I11325" s="121" t="s">
        <v>30</v>
      </c>
      <c r="J11325" s="121" t="s">
        <v>87</v>
      </c>
      <c r="K11325" s="121" t="s">
        <v>584</v>
      </c>
      <c r="L11325" s="157" t="s">
        <v>32</v>
      </c>
      <c r="M11325" s="120" t="s">
        <v>78</v>
      </c>
    </row>
    <row r="11326" spans="1:25" ht="27.6">
      <c r="A11326" s="116">
        <v>11326</v>
      </c>
      <c r="B11326" s="129">
        <v>44483</v>
      </c>
      <c r="D11326" s="120" t="s">
        <v>580</v>
      </c>
      <c r="E11326" s="120" t="s">
        <v>25359</v>
      </c>
      <c r="F11326" s="209" t="s">
        <v>25360</v>
      </c>
      <c r="G11326" s="119" t="s">
        <v>17717</v>
      </c>
      <c r="H11326" s="121" t="s">
        <v>76</v>
      </c>
      <c r="I11326" s="121" t="s">
        <v>30</v>
      </c>
      <c r="J11326" s="121" t="s">
        <v>77</v>
      </c>
      <c r="K11326" s="121" t="s">
        <v>584</v>
      </c>
      <c r="L11326" s="157" t="s">
        <v>32</v>
      </c>
      <c r="M11326" s="120" t="s">
        <v>78</v>
      </c>
    </row>
    <row r="11327" spans="1:25" ht="27.6">
      <c r="A11327" s="116">
        <v>11327</v>
      </c>
      <c r="B11327" s="129">
        <v>44488</v>
      </c>
      <c r="D11327" s="120" t="s">
        <v>580</v>
      </c>
      <c r="E11327" s="120" t="s">
        <v>25361</v>
      </c>
      <c r="F11327" s="209" t="s">
        <v>25362</v>
      </c>
      <c r="G11327" s="119" t="s">
        <v>15422</v>
      </c>
      <c r="H11327" s="121" t="s">
        <v>76</v>
      </c>
      <c r="I11327" s="121" t="s">
        <v>30</v>
      </c>
      <c r="J11327" s="121" t="s">
        <v>87</v>
      </c>
      <c r="K11327" s="121" t="s">
        <v>65</v>
      </c>
      <c r="L11327" s="157" t="s">
        <v>32</v>
      </c>
      <c r="M11327" s="120" t="s">
        <v>33</v>
      </c>
      <c r="N11327" s="131">
        <v>44497</v>
      </c>
      <c r="O11327" s="131">
        <v>44508</v>
      </c>
      <c r="S11327" s="120" t="s">
        <v>135</v>
      </c>
      <c r="Y11327" s="116" t="s">
        <v>25363</v>
      </c>
    </row>
    <row r="11328" spans="1:25">
      <c r="A11328" s="116">
        <v>11328</v>
      </c>
      <c r="B11328" s="129">
        <v>44463</v>
      </c>
      <c r="D11328" s="120" t="s">
        <v>252</v>
      </c>
      <c r="E11328" s="120" t="s">
        <v>25364</v>
      </c>
      <c r="F11328" s="209" t="s">
        <v>2583</v>
      </c>
      <c r="G11328" s="119" t="s">
        <v>25365</v>
      </c>
      <c r="H11328" s="121" t="s">
        <v>140</v>
      </c>
      <c r="I11328" s="119" t="s">
        <v>30</v>
      </c>
      <c r="J11328" s="121" t="s">
        <v>31</v>
      </c>
      <c r="K11328" s="121" t="s">
        <v>584</v>
      </c>
      <c r="L11328" s="157" t="s">
        <v>5136</v>
      </c>
      <c r="M11328" s="120" t="s">
        <v>78</v>
      </c>
    </row>
    <row r="11329" spans="1:25">
      <c r="A11329" s="116">
        <v>11329</v>
      </c>
      <c r="B11329" s="129">
        <v>44463</v>
      </c>
      <c r="D11329" s="120" t="s">
        <v>252</v>
      </c>
      <c r="E11329" s="120" t="s">
        <v>25366</v>
      </c>
      <c r="F11329" s="209" t="s">
        <v>3270</v>
      </c>
      <c r="G11329" s="119" t="s">
        <v>15995</v>
      </c>
      <c r="H11329" s="121" t="s">
        <v>140</v>
      </c>
      <c r="I11329" s="121" t="s">
        <v>30</v>
      </c>
      <c r="J11329" s="121" t="s">
        <v>77</v>
      </c>
      <c r="K11329" s="121" t="s">
        <v>584</v>
      </c>
      <c r="L11329" s="157" t="s">
        <v>5136</v>
      </c>
      <c r="M11329" s="120" t="s">
        <v>78</v>
      </c>
    </row>
    <row r="11330" spans="1:25" ht="27.6">
      <c r="A11330" s="116">
        <v>11330</v>
      </c>
      <c r="B11330" s="129">
        <v>44463</v>
      </c>
      <c r="D11330" s="120" t="s">
        <v>252</v>
      </c>
      <c r="E11330" s="120" t="s">
        <v>25367</v>
      </c>
      <c r="F11330" s="209" t="s">
        <v>25368</v>
      </c>
      <c r="G11330" s="119" t="s">
        <v>25369</v>
      </c>
      <c r="H11330" s="121" t="s">
        <v>53</v>
      </c>
      <c r="I11330" s="119" t="s">
        <v>42</v>
      </c>
      <c r="J11330" s="121" t="s">
        <v>82</v>
      </c>
      <c r="K11330" s="121" t="s">
        <v>584</v>
      </c>
      <c r="L11330" s="157" t="s">
        <v>5136</v>
      </c>
      <c r="M11330" s="120" t="s">
        <v>78</v>
      </c>
    </row>
    <row r="11331" spans="1:25">
      <c r="A11331" s="116">
        <v>11331</v>
      </c>
      <c r="B11331" s="129">
        <v>44463</v>
      </c>
      <c r="D11331" s="120" t="s">
        <v>252</v>
      </c>
      <c r="E11331" s="120" t="s">
        <v>25370</v>
      </c>
      <c r="F11331" s="209" t="s">
        <v>25371</v>
      </c>
      <c r="G11331" s="119" t="s">
        <v>25372</v>
      </c>
      <c r="H11331" s="121" t="s">
        <v>29</v>
      </c>
      <c r="I11331" s="121" t="s">
        <v>30</v>
      </c>
      <c r="J11331" s="121" t="s">
        <v>31</v>
      </c>
      <c r="K11331" s="121" t="s">
        <v>584</v>
      </c>
      <c r="L11331" s="157" t="s">
        <v>5136</v>
      </c>
      <c r="M11331" s="120" t="s">
        <v>78</v>
      </c>
    </row>
    <row r="11332" spans="1:25">
      <c r="A11332" s="116">
        <v>11332</v>
      </c>
      <c r="B11332" s="129">
        <v>44463</v>
      </c>
      <c r="D11332" s="120" t="s">
        <v>252</v>
      </c>
      <c r="E11332" s="120" t="s">
        <v>25373</v>
      </c>
      <c r="F11332" s="209" t="s">
        <v>25374</v>
      </c>
      <c r="G11332" s="119" t="s">
        <v>25375</v>
      </c>
      <c r="H11332" s="121" t="s">
        <v>53</v>
      </c>
      <c r="I11332" s="121" t="s">
        <v>30</v>
      </c>
      <c r="J11332" s="121" t="s">
        <v>77</v>
      </c>
      <c r="K11332" s="121" t="s">
        <v>584</v>
      </c>
      <c r="L11332" s="157" t="s">
        <v>5136</v>
      </c>
      <c r="M11332" s="120" t="s">
        <v>78</v>
      </c>
    </row>
    <row r="11333" spans="1:25">
      <c r="A11333" s="116">
        <v>11333</v>
      </c>
      <c r="B11333" s="129">
        <v>44463</v>
      </c>
      <c r="D11333" s="120" t="s">
        <v>252</v>
      </c>
      <c r="E11333" s="120" t="s">
        <v>25376</v>
      </c>
      <c r="F11333" s="209" t="s">
        <v>24532</v>
      </c>
      <c r="G11333" s="119" t="s">
        <v>24338</v>
      </c>
      <c r="H11333" s="121" t="s">
        <v>86</v>
      </c>
      <c r="I11333" s="119" t="s">
        <v>42</v>
      </c>
      <c r="J11333" s="121" t="s">
        <v>43</v>
      </c>
      <c r="K11333" s="121" t="s">
        <v>584</v>
      </c>
      <c r="L11333" s="157" t="s">
        <v>5136</v>
      </c>
      <c r="M11333" s="120" t="s">
        <v>78</v>
      </c>
    </row>
    <row r="11334" spans="1:25">
      <c r="A11334" s="116">
        <v>11334</v>
      </c>
      <c r="B11334" s="129">
        <v>44463</v>
      </c>
      <c r="D11334" s="120" t="s">
        <v>252</v>
      </c>
      <c r="E11334" s="120" t="s">
        <v>25377</v>
      </c>
      <c r="F11334" s="209" t="s">
        <v>6018</v>
      </c>
      <c r="G11334" s="119" t="s">
        <v>25378</v>
      </c>
      <c r="H11334" s="121" t="s">
        <v>177</v>
      </c>
      <c r="I11334" s="121" t="s">
        <v>30</v>
      </c>
      <c r="J11334" s="121" t="s">
        <v>77</v>
      </c>
      <c r="K11334" s="121" t="s">
        <v>584</v>
      </c>
      <c r="L11334" s="157" t="s">
        <v>5136</v>
      </c>
      <c r="M11334" s="120" t="s">
        <v>78</v>
      </c>
    </row>
    <row r="11335" spans="1:25" ht="27.6">
      <c r="A11335" s="116">
        <v>11335</v>
      </c>
      <c r="B11335" s="129">
        <v>44463</v>
      </c>
      <c r="D11335" s="120" t="s">
        <v>252</v>
      </c>
      <c r="E11335" s="120" t="s">
        <v>25379</v>
      </c>
      <c r="F11335" s="209" t="s">
        <v>25380</v>
      </c>
      <c r="G11335" s="119" t="s">
        <v>25381</v>
      </c>
      <c r="H11335" s="121" t="s">
        <v>192</v>
      </c>
      <c r="I11335" s="119" t="s">
        <v>30</v>
      </c>
      <c r="J11335" s="121" t="s">
        <v>77</v>
      </c>
      <c r="K11335" s="121" t="s">
        <v>584</v>
      </c>
      <c r="L11335" s="157" t="s">
        <v>5136</v>
      </c>
      <c r="M11335" s="120" t="s">
        <v>78</v>
      </c>
    </row>
    <row r="11336" spans="1:25">
      <c r="A11336" s="116">
        <v>11336</v>
      </c>
      <c r="B11336" s="129">
        <v>44463</v>
      </c>
      <c r="D11336" s="120" t="s">
        <v>252</v>
      </c>
      <c r="E11336" s="120" t="s">
        <v>25382</v>
      </c>
      <c r="F11336" s="209" t="s">
        <v>25383</v>
      </c>
      <c r="G11336" s="119" t="s">
        <v>25384</v>
      </c>
      <c r="H11336" s="121" t="s">
        <v>53</v>
      </c>
      <c r="I11336" s="121" t="s">
        <v>42</v>
      </c>
      <c r="J11336" s="121" t="s">
        <v>72</v>
      </c>
      <c r="K11336" s="121" t="s">
        <v>584</v>
      </c>
      <c r="L11336" s="157" t="s">
        <v>5136</v>
      </c>
      <c r="M11336" s="120" t="s">
        <v>78</v>
      </c>
    </row>
    <row r="11337" spans="1:25">
      <c r="A11337" s="116">
        <v>11337</v>
      </c>
      <c r="B11337" s="129">
        <v>44466</v>
      </c>
      <c r="D11337" s="120" t="s">
        <v>252</v>
      </c>
      <c r="E11337" s="120" t="s">
        <v>25385</v>
      </c>
      <c r="F11337" s="209" t="s">
        <v>20897</v>
      </c>
      <c r="G11337" s="119" t="s">
        <v>4414</v>
      </c>
      <c r="H11337" s="121" t="s">
        <v>29</v>
      </c>
      <c r="I11337" s="121" t="s">
        <v>42</v>
      </c>
      <c r="J11337" s="121" t="s">
        <v>72</v>
      </c>
      <c r="K11337" s="121" t="s">
        <v>65</v>
      </c>
      <c r="L11337" s="157" t="s">
        <v>5136</v>
      </c>
      <c r="M11337" s="120" t="s">
        <v>78</v>
      </c>
      <c r="Y11337" s="116" t="s">
        <v>25386</v>
      </c>
    </row>
    <row r="11338" spans="1:25" ht="27.6">
      <c r="A11338" s="116">
        <v>11338</v>
      </c>
      <c r="B11338" s="129">
        <v>44466</v>
      </c>
      <c r="D11338" s="120" t="s">
        <v>252</v>
      </c>
      <c r="E11338" s="120" t="s">
        <v>25387</v>
      </c>
      <c r="F11338" s="212" t="s">
        <v>25388</v>
      </c>
      <c r="G11338" s="121" t="s">
        <v>23853</v>
      </c>
      <c r="H11338" s="121" t="s">
        <v>140</v>
      </c>
      <c r="I11338" s="121" t="s">
        <v>30</v>
      </c>
      <c r="J11338" s="121" t="s">
        <v>87</v>
      </c>
      <c r="K11338" s="121" t="s">
        <v>65</v>
      </c>
      <c r="L11338" s="157" t="s">
        <v>5136</v>
      </c>
      <c r="M11338" s="120" t="s">
        <v>78</v>
      </c>
      <c r="Y11338" s="116" t="s">
        <v>25386</v>
      </c>
    </row>
    <row r="11339" spans="1:25">
      <c r="A11339" s="116">
        <v>11339</v>
      </c>
      <c r="B11339" s="129">
        <v>44466</v>
      </c>
      <c r="D11339" s="120" t="s">
        <v>252</v>
      </c>
      <c r="E11339" s="120" t="s">
        <v>25389</v>
      </c>
      <c r="F11339" s="209" t="s">
        <v>3557</v>
      </c>
      <c r="G11339" s="119" t="s">
        <v>11063</v>
      </c>
      <c r="H11339" s="121" t="s">
        <v>29</v>
      </c>
      <c r="I11339" s="121" t="s">
        <v>30</v>
      </c>
      <c r="J11339" s="121" t="s">
        <v>1540</v>
      </c>
      <c r="K11339" s="121" t="s">
        <v>65</v>
      </c>
      <c r="L11339" s="157" t="s">
        <v>5136</v>
      </c>
      <c r="M11339" s="120" t="s">
        <v>78</v>
      </c>
      <c r="Y11339" s="116" t="s">
        <v>25386</v>
      </c>
    </row>
    <row r="11340" spans="1:25">
      <c r="A11340" s="116">
        <v>11340</v>
      </c>
      <c r="B11340" s="129">
        <v>44466</v>
      </c>
      <c r="D11340" s="120" t="s">
        <v>252</v>
      </c>
      <c r="E11340" s="120" t="s">
        <v>25390</v>
      </c>
      <c r="F11340" s="209" t="s">
        <v>5062</v>
      </c>
      <c r="G11340" s="119" t="s">
        <v>25391</v>
      </c>
      <c r="H11340" s="121" t="s">
        <v>192</v>
      </c>
      <c r="I11340" s="121" t="s">
        <v>30</v>
      </c>
      <c r="J11340" s="121" t="s">
        <v>77</v>
      </c>
      <c r="K11340" s="121" t="s">
        <v>65</v>
      </c>
      <c r="L11340" s="157" t="s">
        <v>5136</v>
      </c>
      <c r="M11340" s="120" t="s">
        <v>78</v>
      </c>
      <c r="Y11340" s="116" t="s">
        <v>25386</v>
      </c>
    </row>
    <row r="11341" spans="1:25" ht="27.6">
      <c r="A11341" s="116">
        <v>11341</v>
      </c>
      <c r="B11341" s="129">
        <v>44466</v>
      </c>
      <c r="D11341" s="120" t="s">
        <v>252</v>
      </c>
      <c r="E11341" s="120" t="s">
        <v>25392</v>
      </c>
      <c r="F11341" s="209" t="s">
        <v>25393</v>
      </c>
      <c r="G11341" s="119" t="s">
        <v>25394</v>
      </c>
      <c r="H11341" s="121" t="s">
        <v>29</v>
      </c>
      <c r="I11341" s="121" t="s">
        <v>42</v>
      </c>
      <c r="J11341" s="121" t="s">
        <v>246</v>
      </c>
      <c r="K11341" s="121" t="s">
        <v>65</v>
      </c>
      <c r="L11341" s="157" t="s">
        <v>5136</v>
      </c>
      <c r="M11341" s="120" t="s">
        <v>33</v>
      </c>
      <c r="N11341" s="131">
        <v>44466</v>
      </c>
      <c r="O11341" s="131">
        <v>44613</v>
      </c>
      <c r="Y11341" s="116" t="s">
        <v>25386</v>
      </c>
    </row>
    <row r="11342" spans="1:25">
      <c r="A11342" s="116">
        <v>11342</v>
      </c>
      <c r="B11342" s="129">
        <v>44466</v>
      </c>
      <c r="D11342" s="120" t="s">
        <v>252</v>
      </c>
      <c r="E11342" s="120" t="s">
        <v>25395</v>
      </c>
      <c r="F11342" s="209" t="s">
        <v>21536</v>
      </c>
      <c r="G11342" s="119" t="s">
        <v>25396</v>
      </c>
      <c r="H11342" s="121" t="s">
        <v>53</v>
      </c>
      <c r="I11342" s="121" t="s">
        <v>42</v>
      </c>
      <c r="J11342" s="121" t="s">
        <v>72</v>
      </c>
      <c r="K11342" s="121" t="s">
        <v>65</v>
      </c>
      <c r="L11342" s="157" t="s">
        <v>5136</v>
      </c>
      <c r="M11342" s="120" t="s">
        <v>78</v>
      </c>
      <c r="Y11342" s="116" t="s">
        <v>25386</v>
      </c>
    </row>
    <row r="11343" spans="1:25">
      <c r="A11343" s="116">
        <v>11343</v>
      </c>
      <c r="B11343" s="129">
        <v>44466</v>
      </c>
      <c r="D11343" s="120" t="s">
        <v>252</v>
      </c>
      <c r="E11343" s="120" t="s">
        <v>25397</v>
      </c>
      <c r="F11343" s="209" t="s">
        <v>1138</v>
      </c>
      <c r="G11343" s="119" t="s">
        <v>25398</v>
      </c>
      <c r="H11343" s="121" t="s">
        <v>29</v>
      </c>
      <c r="I11343" s="121" t="s">
        <v>42</v>
      </c>
      <c r="J11343" s="121" t="s">
        <v>72</v>
      </c>
      <c r="K11343" s="121" t="s">
        <v>65</v>
      </c>
      <c r="L11343" s="157" t="s">
        <v>5136</v>
      </c>
      <c r="M11343" s="120" t="s">
        <v>33</v>
      </c>
      <c r="N11343" s="131">
        <v>44470</v>
      </c>
      <c r="O11343" s="131">
        <v>44490</v>
      </c>
      <c r="Y11343" s="116" t="s">
        <v>25386</v>
      </c>
    </row>
    <row r="11344" spans="1:25" ht="27.6">
      <c r="A11344" s="116">
        <v>11344</v>
      </c>
      <c r="B11344" s="129">
        <v>44466</v>
      </c>
      <c r="D11344" s="120" t="s">
        <v>252</v>
      </c>
      <c r="E11344" s="120" t="s">
        <v>25399</v>
      </c>
      <c r="F11344" s="209" t="s">
        <v>25400</v>
      </c>
      <c r="G11344" s="119" t="s">
        <v>8927</v>
      </c>
      <c r="H11344" s="121" t="s">
        <v>101</v>
      </c>
      <c r="I11344" s="121" t="s">
        <v>30</v>
      </c>
      <c r="J11344" s="121" t="s">
        <v>7131</v>
      </c>
      <c r="K11344" s="121" t="s">
        <v>65</v>
      </c>
      <c r="L11344" s="157" t="s">
        <v>5136</v>
      </c>
      <c r="M11344" s="120" t="s">
        <v>78</v>
      </c>
      <c r="Y11344" s="116" t="s">
        <v>25386</v>
      </c>
    </row>
    <row r="11345" spans="1:25" ht="27.6">
      <c r="A11345" s="116">
        <v>11345</v>
      </c>
      <c r="B11345" s="129">
        <v>44466</v>
      </c>
      <c r="D11345" s="120" t="s">
        <v>252</v>
      </c>
      <c r="E11345" s="120" t="s">
        <v>25401</v>
      </c>
      <c r="F11345" s="209" t="s">
        <v>25402</v>
      </c>
      <c r="G11345" s="119" t="s">
        <v>8273</v>
      </c>
      <c r="H11345" s="121" t="s">
        <v>140</v>
      </c>
      <c r="I11345" s="121" t="s">
        <v>30</v>
      </c>
      <c r="J11345" s="121" t="s">
        <v>435</v>
      </c>
      <c r="K11345" s="121" t="s">
        <v>65</v>
      </c>
      <c r="L11345" s="157" t="s">
        <v>5136</v>
      </c>
      <c r="M11345" s="120" t="s">
        <v>78</v>
      </c>
      <c r="Y11345" s="116" t="s">
        <v>25386</v>
      </c>
    </row>
    <row r="11346" spans="1:25">
      <c r="A11346" s="116">
        <v>11346</v>
      </c>
      <c r="B11346" s="129">
        <v>44466</v>
      </c>
      <c r="D11346" s="120" t="s">
        <v>252</v>
      </c>
      <c r="E11346" s="120" t="s">
        <v>25403</v>
      </c>
      <c r="F11346" s="209" t="s">
        <v>25404</v>
      </c>
      <c r="G11346" s="119" t="s">
        <v>25405</v>
      </c>
      <c r="H11346" s="121" t="s">
        <v>53</v>
      </c>
      <c r="I11346" s="119" t="s">
        <v>30</v>
      </c>
      <c r="J11346" s="121" t="s">
        <v>87</v>
      </c>
      <c r="K11346" s="121" t="s">
        <v>65</v>
      </c>
      <c r="L11346" s="157" t="s">
        <v>5136</v>
      </c>
      <c r="M11346" s="120" t="s">
        <v>78</v>
      </c>
      <c r="Y11346" s="116" t="s">
        <v>25386</v>
      </c>
    </row>
    <row r="11347" spans="1:25" ht="27.6">
      <c r="A11347" s="116">
        <v>11347</v>
      </c>
      <c r="B11347" s="129">
        <v>44466</v>
      </c>
      <c r="D11347" s="120" t="s">
        <v>252</v>
      </c>
      <c r="E11347" s="120" t="s">
        <v>25406</v>
      </c>
      <c r="F11347" s="209" t="s">
        <v>25407</v>
      </c>
      <c r="G11347" s="119" t="s">
        <v>19601</v>
      </c>
      <c r="H11347" s="121" t="s">
        <v>140</v>
      </c>
      <c r="I11347" s="121" t="s">
        <v>30</v>
      </c>
      <c r="J11347" s="121" t="s">
        <v>9857</v>
      </c>
      <c r="K11347" s="121" t="s">
        <v>65</v>
      </c>
      <c r="L11347" s="157" t="s">
        <v>5136</v>
      </c>
      <c r="M11347" s="120" t="s">
        <v>78</v>
      </c>
      <c r="Y11347" s="116" t="s">
        <v>25386</v>
      </c>
    </row>
    <row r="11348" spans="1:25">
      <c r="A11348" s="116">
        <v>11348</v>
      </c>
      <c r="B11348" s="129">
        <v>44466</v>
      </c>
      <c r="D11348" s="120" t="s">
        <v>252</v>
      </c>
      <c r="E11348" s="120" t="s">
        <v>25408</v>
      </c>
      <c r="F11348" s="209" t="s">
        <v>21536</v>
      </c>
      <c r="G11348" s="119" t="s">
        <v>2865</v>
      </c>
      <c r="H11348" s="121" t="s">
        <v>53</v>
      </c>
      <c r="I11348" s="121" t="s">
        <v>30</v>
      </c>
      <c r="J11348" s="121" t="s">
        <v>8033</v>
      </c>
      <c r="K11348" s="121" t="s">
        <v>65</v>
      </c>
      <c r="L11348" s="157" t="s">
        <v>5136</v>
      </c>
      <c r="M11348" s="120" t="s">
        <v>78</v>
      </c>
      <c r="Y11348" s="116" t="s">
        <v>25386</v>
      </c>
    </row>
    <row r="11349" spans="1:25">
      <c r="A11349" s="116">
        <v>11349</v>
      </c>
      <c r="B11349" s="129">
        <v>44466</v>
      </c>
      <c r="D11349" s="120" t="s">
        <v>252</v>
      </c>
      <c r="E11349" s="120" t="s">
        <v>25409</v>
      </c>
      <c r="F11349" s="209" t="s">
        <v>25410</v>
      </c>
      <c r="G11349" s="119" t="s">
        <v>24679</v>
      </c>
      <c r="H11349" s="121" t="s">
        <v>53</v>
      </c>
      <c r="I11349" s="121" t="s">
        <v>30</v>
      </c>
      <c r="J11349" s="121" t="s">
        <v>31</v>
      </c>
      <c r="K11349" s="121" t="s">
        <v>65</v>
      </c>
      <c r="L11349" s="157" t="s">
        <v>5136</v>
      </c>
      <c r="M11349" s="120" t="s">
        <v>78</v>
      </c>
      <c r="Y11349" s="116" t="s">
        <v>25386</v>
      </c>
    </row>
    <row r="11350" spans="1:25">
      <c r="A11350" s="116">
        <v>11350</v>
      </c>
      <c r="B11350" s="129">
        <v>44466</v>
      </c>
      <c r="D11350" s="120" t="s">
        <v>252</v>
      </c>
      <c r="E11350" s="120" t="s">
        <v>25411</v>
      </c>
      <c r="F11350" s="209" t="s">
        <v>25412</v>
      </c>
      <c r="G11350" s="119" t="s">
        <v>19568</v>
      </c>
      <c r="H11350" s="121" t="s">
        <v>29</v>
      </c>
      <c r="I11350" s="119" t="s">
        <v>30</v>
      </c>
      <c r="J11350" s="121" t="s">
        <v>435</v>
      </c>
      <c r="K11350" s="121" t="s">
        <v>65</v>
      </c>
      <c r="L11350" s="157" t="s">
        <v>5136</v>
      </c>
      <c r="M11350" s="120" t="s">
        <v>33</v>
      </c>
      <c r="N11350" s="131">
        <v>44470</v>
      </c>
      <c r="O11350" s="131">
        <v>44490</v>
      </c>
      <c r="Y11350" s="116" t="s">
        <v>25386</v>
      </c>
    </row>
    <row r="11351" spans="1:25">
      <c r="A11351" s="116">
        <v>11351</v>
      </c>
      <c r="B11351" s="129">
        <v>44466</v>
      </c>
      <c r="D11351" s="120" t="s">
        <v>252</v>
      </c>
      <c r="E11351" s="120" t="s">
        <v>25413</v>
      </c>
      <c r="F11351" s="209" t="s">
        <v>25414</v>
      </c>
      <c r="G11351" s="119" t="s">
        <v>3248</v>
      </c>
      <c r="H11351" s="121" t="s">
        <v>177</v>
      </c>
      <c r="I11351" s="121" t="s">
        <v>30</v>
      </c>
      <c r="J11351" s="121" t="s">
        <v>87</v>
      </c>
      <c r="K11351" s="121" t="s">
        <v>584</v>
      </c>
      <c r="L11351" s="157" t="s">
        <v>5136</v>
      </c>
      <c r="M11351" s="120" t="s">
        <v>78</v>
      </c>
      <c r="Y11351" s="116" t="s">
        <v>25415</v>
      </c>
    </row>
    <row r="11352" spans="1:25">
      <c r="A11352" s="116">
        <v>11352</v>
      </c>
      <c r="B11352" s="129">
        <v>44466</v>
      </c>
      <c r="D11352" s="120" t="s">
        <v>252</v>
      </c>
      <c r="E11352" s="120" t="s">
        <v>25416</v>
      </c>
      <c r="F11352" s="209" t="s">
        <v>17466</v>
      </c>
      <c r="G11352" s="119" t="s">
        <v>25417</v>
      </c>
      <c r="H11352" s="121" t="s">
        <v>86</v>
      </c>
      <c r="I11352" s="121" t="s">
        <v>30</v>
      </c>
      <c r="J11352" s="121" t="s">
        <v>87</v>
      </c>
      <c r="K11352" s="121" t="s">
        <v>65</v>
      </c>
      <c r="L11352" s="157" t="s">
        <v>5136</v>
      </c>
      <c r="M11352" s="120" t="s">
        <v>78</v>
      </c>
      <c r="Y11352" s="116" t="s">
        <v>25386</v>
      </c>
    </row>
    <row r="11353" spans="1:25" ht="27.6">
      <c r="A11353" s="116">
        <v>11353</v>
      </c>
      <c r="B11353" s="129">
        <v>44466</v>
      </c>
      <c r="D11353" s="120" t="s">
        <v>252</v>
      </c>
      <c r="E11353" s="120" t="s">
        <v>25418</v>
      </c>
      <c r="F11353" s="209" t="s">
        <v>25419</v>
      </c>
      <c r="G11353" s="119" t="s">
        <v>8434</v>
      </c>
      <c r="H11353" s="121" t="s">
        <v>101</v>
      </c>
      <c r="I11353" s="121" t="s">
        <v>30</v>
      </c>
      <c r="J11353" s="121" t="s">
        <v>7271</v>
      </c>
      <c r="K11353" s="121" t="s">
        <v>65</v>
      </c>
      <c r="L11353" s="157" t="s">
        <v>5136</v>
      </c>
      <c r="M11353" s="120" t="s">
        <v>78</v>
      </c>
    </row>
    <row r="11354" spans="1:25">
      <c r="A11354" s="116">
        <v>11354</v>
      </c>
      <c r="B11354" s="129">
        <v>44488</v>
      </c>
      <c r="D11354" s="120" t="s">
        <v>580</v>
      </c>
      <c r="E11354" s="120" t="s">
        <v>25420</v>
      </c>
      <c r="F11354" s="209" t="s">
        <v>7383</v>
      </c>
      <c r="G11354" s="119" t="s">
        <v>25421</v>
      </c>
      <c r="H11354" s="121" t="s">
        <v>76</v>
      </c>
      <c r="I11354" s="119" t="s">
        <v>30</v>
      </c>
      <c r="J11354" s="121" t="s">
        <v>77</v>
      </c>
      <c r="K11354" s="121" t="s">
        <v>65</v>
      </c>
      <c r="L11354" s="157" t="s">
        <v>32</v>
      </c>
      <c r="M11354" s="120" t="s">
        <v>33</v>
      </c>
      <c r="N11354" s="131">
        <v>44489</v>
      </c>
      <c r="O11354" s="131">
        <v>44519</v>
      </c>
      <c r="S11354" s="120" t="s">
        <v>92</v>
      </c>
      <c r="Y11354" s="116" t="s">
        <v>18104</v>
      </c>
    </row>
    <row r="11355" spans="1:25">
      <c r="A11355" s="116">
        <v>11355</v>
      </c>
      <c r="B11355" s="129">
        <v>44488</v>
      </c>
      <c r="D11355" s="120" t="s">
        <v>580</v>
      </c>
      <c r="E11355" s="120" t="s">
        <v>25422</v>
      </c>
      <c r="F11355" s="209" t="s">
        <v>25423</v>
      </c>
      <c r="G11355" s="119" t="s">
        <v>25424</v>
      </c>
      <c r="H11355" s="121" t="s">
        <v>1173</v>
      </c>
      <c r="I11355" s="121" t="s">
        <v>30</v>
      </c>
      <c r="J11355" s="121" t="s">
        <v>5018</v>
      </c>
      <c r="K11355" s="121" t="s">
        <v>65</v>
      </c>
      <c r="L11355" s="157" t="s">
        <v>32</v>
      </c>
      <c r="M11355" s="120" t="s">
        <v>33</v>
      </c>
      <c r="N11355" s="131">
        <v>44489</v>
      </c>
      <c r="O11355" s="131">
        <v>44519</v>
      </c>
      <c r="S11355" s="120" t="s">
        <v>92</v>
      </c>
      <c r="Y11355" s="116" t="s">
        <v>18104</v>
      </c>
    </row>
    <row r="11356" spans="1:25">
      <c r="A11356" s="116">
        <v>11356</v>
      </c>
      <c r="B11356" s="129">
        <v>44488</v>
      </c>
      <c r="D11356" s="120" t="s">
        <v>580</v>
      </c>
      <c r="E11356" s="120" t="s">
        <v>25425</v>
      </c>
      <c r="F11356" s="209" t="s">
        <v>25426</v>
      </c>
      <c r="G11356" s="119" t="s">
        <v>1039</v>
      </c>
      <c r="H11356" s="121" t="s">
        <v>76</v>
      </c>
      <c r="I11356" s="119" t="s">
        <v>30</v>
      </c>
      <c r="J11356" s="121" t="s">
        <v>485</v>
      </c>
      <c r="K11356" s="121" t="s">
        <v>65</v>
      </c>
      <c r="L11356" s="157" t="s">
        <v>32</v>
      </c>
      <c r="M11356" s="120" t="s">
        <v>33</v>
      </c>
      <c r="N11356" s="131">
        <v>44488</v>
      </c>
      <c r="O11356" s="131">
        <v>44508</v>
      </c>
      <c r="S11356" s="120" t="s">
        <v>92</v>
      </c>
      <c r="Y11356" s="116" t="s">
        <v>25427</v>
      </c>
    </row>
    <row r="11357" spans="1:25" ht="27.6">
      <c r="A11357" s="116">
        <v>11357</v>
      </c>
      <c r="B11357" s="129">
        <v>44467</v>
      </c>
      <c r="D11357" s="120" t="s">
        <v>252</v>
      </c>
      <c r="E11357" t="s">
        <v>25428</v>
      </c>
      <c r="F11357" s="209" t="s">
        <v>25429</v>
      </c>
      <c r="G11357" s="119" t="s">
        <v>19767</v>
      </c>
      <c r="H11357" s="121" t="s">
        <v>53</v>
      </c>
      <c r="I11357" s="121" t="s">
        <v>30</v>
      </c>
      <c r="J11357" s="121" t="s">
        <v>77</v>
      </c>
      <c r="K11357" s="121" t="s">
        <v>65</v>
      </c>
      <c r="L11357" s="157" t="s">
        <v>32</v>
      </c>
      <c r="M11357" s="120" t="s">
        <v>78</v>
      </c>
    </row>
    <row r="11358" spans="1:25" ht="27.6">
      <c r="A11358" s="116">
        <v>11358</v>
      </c>
      <c r="B11358" s="129">
        <v>44467</v>
      </c>
      <c r="D11358" s="120" t="s">
        <v>252</v>
      </c>
      <c r="E11358" s="120" t="s">
        <v>25430</v>
      </c>
      <c r="F11358" s="209" t="s">
        <v>25431</v>
      </c>
      <c r="G11358" s="119" t="s">
        <v>963</v>
      </c>
      <c r="H11358" s="121" t="s">
        <v>1173</v>
      </c>
      <c r="I11358" s="121" t="s">
        <v>30</v>
      </c>
      <c r="J11358" s="121" t="s">
        <v>77</v>
      </c>
      <c r="K11358" s="121" t="s">
        <v>65</v>
      </c>
      <c r="L11358" s="157" t="s">
        <v>32</v>
      </c>
      <c r="M11358" s="120" t="s">
        <v>78</v>
      </c>
    </row>
    <row r="11359" spans="1:25" ht="27.6">
      <c r="A11359" s="116">
        <v>11359</v>
      </c>
      <c r="B11359" s="129">
        <v>44467</v>
      </c>
      <c r="D11359" s="120" t="s">
        <v>252</v>
      </c>
      <c r="E11359" s="120" t="s">
        <v>25432</v>
      </c>
      <c r="F11359" s="209" t="s">
        <v>25433</v>
      </c>
      <c r="G11359" s="119" t="s">
        <v>533</v>
      </c>
      <c r="H11359" s="121" t="s">
        <v>53</v>
      </c>
      <c r="I11359" s="121" t="s">
        <v>30</v>
      </c>
      <c r="J11359" s="121" t="s">
        <v>435</v>
      </c>
      <c r="K11359" s="121" t="s">
        <v>65</v>
      </c>
      <c r="L11359" s="157" t="s">
        <v>32</v>
      </c>
      <c r="M11359" s="120" t="s">
        <v>33</v>
      </c>
      <c r="N11359" s="131">
        <v>44470</v>
      </c>
      <c r="O11359" s="131">
        <v>44614</v>
      </c>
      <c r="S11359" s="120" t="s">
        <v>237</v>
      </c>
      <c r="T11359" s="126">
        <v>44478</v>
      </c>
    </row>
    <row r="11360" spans="1:25">
      <c r="A11360" s="116">
        <v>11360</v>
      </c>
      <c r="B11360" s="129">
        <v>44467</v>
      </c>
      <c r="D11360" s="120" t="s">
        <v>252</v>
      </c>
      <c r="E11360" s="120" t="s">
        <v>25434</v>
      </c>
      <c r="F11360" s="209" t="s">
        <v>25435</v>
      </c>
      <c r="G11360" s="119" t="s">
        <v>25436</v>
      </c>
      <c r="H11360" s="121" t="s">
        <v>140</v>
      </c>
      <c r="I11360" s="121" t="s">
        <v>42</v>
      </c>
      <c r="J11360" s="121" t="s">
        <v>91</v>
      </c>
      <c r="K11360" s="121" t="s">
        <v>65</v>
      </c>
      <c r="L11360" s="157" t="s">
        <v>32</v>
      </c>
      <c r="M11360" s="120" t="s">
        <v>78</v>
      </c>
    </row>
    <row r="11361" spans="1:20" ht="27.6">
      <c r="A11361" s="116">
        <v>11361</v>
      </c>
      <c r="B11361" s="129">
        <v>44467</v>
      </c>
      <c r="D11361" s="120" t="s">
        <v>252</v>
      </c>
      <c r="E11361" s="120" t="s">
        <v>25437</v>
      </c>
      <c r="F11361" s="209" t="s">
        <v>25438</v>
      </c>
      <c r="G11361" s="119" t="s">
        <v>25439</v>
      </c>
      <c r="H11361" s="121" t="s">
        <v>53</v>
      </c>
      <c r="I11361" s="119" t="s">
        <v>42</v>
      </c>
      <c r="J11361" s="121" t="s">
        <v>43</v>
      </c>
      <c r="K11361" s="121" t="s">
        <v>65</v>
      </c>
      <c r="L11361" s="157" t="s">
        <v>32</v>
      </c>
      <c r="M11361" s="120" t="s">
        <v>33</v>
      </c>
    </row>
    <row r="11362" spans="1:20" ht="27.6">
      <c r="A11362" s="116">
        <v>11362</v>
      </c>
      <c r="B11362" s="129">
        <v>44467</v>
      </c>
      <c r="D11362" s="120" t="s">
        <v>252</v>
      </c>
      <c r="E11362" s="120" t="s">
        <v>25440</v>
      </c>
      <c r="F11362" s="209" t="s">
        <v>25441</v>
      </c>
      <c r="G11362" s="119" t="s">
        <v>867</v>
      </c>
      <c r="H11362" s="121" t="s">
        <v>41</v>
      </c>
      <c r="I11362" s="121" t="s">
        <v>42</v>
      </c>
      <c r="J11362" s="121" t="s">
        <v>199</v>
      </c>
      <c r="K11362" s="121" t="s">
        <v>65</v>
      </c>
      <c r="L11362" s="157" t="s">
        <v>32</v>
      </c>
      <c r="M11362" s="120" t="s">
        <v>33</v>
      </c>
      <c r="N11362" s="131">
        <v>44469</v>
      </c>
      <c r="O11362" s="131">
        <v>44587</v>
      </c>
      <c r="S11362" s="120" t="s">
        <v>92</v>
      </c>
      <c r="T11362" s="126">
        <v>44588</v>
      </c>
    </row>
    <row r="11363" spans="1:20">
      <c r="A11363" s="116">
        <v>11363</v>
      </c>
      <c r="B11363" s="129">
        <v>44467</v>
      </c>
      <c r="D11363" s="120" t="s">
        <v>252</v>
      </c>
      <c r="E11363" s="120" t="s">
        <v>25442</v>
      </c>
      <c r="F11363" s="209" t="s">
        <v>2223</v>
      </c>
      <c r="G11363" s="119" t="s">
        <v>25443</v>
      </c>
      <c r="H11363" s="121" t="s">
        <v>71</v>
      </c>
      <c r="I11363" s="121" t="s">
        <v>42</v>
      </c>
      <c r="J11363" s="121" t="s">
        <v>82</v>
      </c>
      <c r="K11363" s="121" t="s">
        <v>65</v>
      </c>
      <c r="L11363" s="157" t="s">
        <v>32</v>
      </c>
      <c r="M11363" s="120" t="s">
        <v>33</v>
      </c>
      <c r="N11363" s="131">
        <v>44470</v>
      </c>
      <c r="S11363" s="120" t="s">
        <v>34</v>
      </c>
      <c r="T11363" s="126">
        <v>44473</v>
      </c>
    </row>
    <row r="11364" spans="1:20">
      <c r="A11364" s="116">
        <v>11364</v>
      </c>
      <c r="B11364" s="129">
        <v>44467</v>
      </c>
      <c r="D11364" s="120" t="s">
        <v>252</v>
      </c>
      <c r="E11364" s="120" t="s">
        <v>25444</v>
      </c>
      <c r="F11364" s="209" t="s">
        <v>14708</v>
      </c>
      <c r="G11364" s="119" t="s">
        <v>25445</v>
      </c>
      <c r="H11364" s="121" t="s">
        <v>29</v>
      </c>
      <c r="I11364" s="119" t="s">
        <v>30</v>
      </c>
      <c r="J11364" s="121" t="s">
        <v>87</v>
      </c>
      <c r="K11364" s="121" t="s">
        <v>65</v>
      </c>
      <c r="L11364" s="157" t="s">
        <v>32</v>
      </c>
      <c r="M11364" s="120" t="s">
        <v>33</v>
      </c>
      <c r="N11364" s="131">
        <v>44470</v>
      </c>
      <c r="S11364" s="120" t="s">
        <v>92</v>
      </c>
      <c r="T11364" s="126">
        <v>44470</v>
      </c>
    </row>
    <row r="11365" spans="1:20">
      <c r="A11365" s="116">
        <v>11365</v>
      </c>
      <c r="B11365" s="129">
        <v>44467</v>
      </c>
      <c r="D11365" s="120" t="s">
        <v>252</v>
      </c>
      <c r="E11365" s="120" t="s">
        <v>25446</v>
      </c>
      <c r="F11365" s="209" t="s">
        <v>122</v>
      </c>
      <c r="G11365" s="119" t="s">
        <v>25447</v>
      </c>
      <c r="H11365" s="121" t="s">
        <v>53</v>
      </c>
      <c r="I11365" s="121" t="s">
        <v>30</v>
      </c>
      <c r="J11365" s="121" t="s">
        <v>31</v>
      </c>
      <c r="K11365" s="121" t="s">
        <v>65</v>
      </c>
      <c r="L11365" s="157" t="s">
        <v>32</v>
      </c>
      <c r="M11365" s="120" t="s">
        <v>78</v>
      </c>
    </row>
    <row r="11366" spans="1:20" ht="27.6">
      <c r="A11366" s="116">
        <v>11366</v>
      </c>
      <c r="B11366" s="129">
        <v>44467</v>
      </c>
      <c r="D11366" s="120" t="s">
        <v>252</v>
      </c>
      <c r="E11366" t="s">
        <v>25448</v>
      </c>
      <c r="F11366" s="209" t="s">
        <v>25449</v>
      </c>
      <c r="G11366" s="119" t="s">
        <v>8922</v>
      </c>
      <c r="H11366" s="121" t="s">
        <v>53</v>
      </c>
      <c r="I11366" s="121" t="s">
        <v>30</v>
      </c>
      <c r="J11366" s="121" t="s">
        <v>5018</v>
      </c>
      <c r="K11366" s="121" t="s">
        <v>65</v>
      </c>
      <c r="L11366" s="157" t="s">
        <v>32</v>
      </c>
      <c r="M11366" s="120" t="s">
        <v>78</v>
      </c>
    </row>
    <row r="11367" spans="1:20">
      <c r="A11367" s="116">
        <v>11367</v>
      </c>
      <c r="B11367" s="129">
        <v>44467</v>
      </c>
      <c r="D11367" s="120" t="s">
        <v>252</v>
      </c>
      <c r="E11367" s="120" t="s">
        <v>25450</v>
      </c>
      <c r="F11367" s="209" t="s">
        <v>25451</v>
      </c>
      <c r="G11367" s="119" t="s">
        <v>25452</v>
      </c>
      <c r="H11367" s="121" t="s">
        <v>1173</v>
      </c>
      <c r="I11367" s="121" t="s">
        <v>30</v>
      </c>
      <c r="J11367" s="121" t="s">
        <v>77</v>
      </c>
      <c r="K11367" s="121" t="s">
        <v>65</v>
      </c>
      <c r="L11367" s="157" t="s">
        <v>32</v>
      </c>
      <c r="M11367" s="120" t="s">
        <v>33</v>
      </c>
      <c r="N11367" s="131">
        <v>44470</v>
      </c>
      <c r="O11367" s="131">
        <v>44585</v>
      </c>
    </row>
    <row r="11368" spans="1:20" ht="27.6">
      <c r="A11368" s="116">
        <v>11368</v>
      </c>
      <c r="B11368" s="129">
        <v>44468</v>
      </c>
      <c r="C11368" s="118">
        <f t="shared" ref="C11368:C11389" si="496">IF(B11368&lt;&gt;0,MONTH(B11368),0)</f>
        <v>9</v>
      </c>
      <c r="D11368" s="120" t="s">
        <v>25</v>
      </c>
      <c r="E11368" s="120" t="s">
        <v>25453</v>
      </c>
      <c r="F11368" s="214" t="s">
        <v>25454</v>
      </c>
      <c r="G11368" s="119" t="s">
        <v>25455</v>
      </c>
      <c r="H11368" s="121" t="s">
        <v>101</v>
      </c>
      <c r="I11368" s="119" t="s">
        <v>30</v>
      </c>
      <c r="J11368" s="121" t="s">
        <v>3886</v>
      </c>
      <c r="K11368" s="120" t="s">
        <v>65</v>
      </c>
      <c r="L11368" s="131" t="s">
        <v>32</v>
      </c>
      <c r="M11368" s="120" t="s">
        <v>78</v>
      </c>
      <c r="P11368" s="124">
        <f t="shared" ref="P11368:P11389" si="497">IF(O11368&lt;&gt;0,MONTH(O11368),0)</f>
        <v>0</v>
      </c>
    </row>
    <row r="11369" spans="1:20">
      <c r="A11369" s="116">
        <v>11369</v>
      </c>
      <c r="B11369" s="129">
        <v>44468</v>
      </c>
      <c r="C11369" s="118">
        <f t="shared" si="496"/>
        <v>9</v>
      </c>
      <c r="D11369" s="120" t="s">
        <v>25</v>
      </c>
      <c r="E11369" s="120" t="s">
        <v>25456</v>
      </c>
      <c r="F11369" s="214" t="s">
        <v>636</v>
      </c>
      <c r="G11369" s="119" t="s">
        <v>11249</v>
      </c>
      <c r="H11369" s="121" t="s">
        <v>344</v>
      </c>
      <c r="I11369" s="119" t="s">
        <v>30</v>
      </c>
      <c r="J11369" s="121" t="s">
        <v>77</v>
      </c>
      <c r="K11369" s="120" t="s">
        <v>65</v>
      </c>
      <c r="L11369" s="131" t="s">
        <v>32</v>
      </c>
      <c r="M11369" s="120" t="s">
        <v>33</v>
      </c>
      <c r="N11369" s="131">
        <v>44473</v>
      </c>
      <c r="O11369" s="131">
        <v>44481</v>
      </c>
      <c r="P11369" s="124">
        <f t="shared" si="497"/>
        <v>10</v>
      </c>
      <c r="S11369" s="120" t="s">
        <v>92</v>
      </c>
    </row>
    <row r="11370" spans="1:20">
      <c r="A11370" s="116">
        <v>11370</v>
      </c>
      <c r="B11370" s="129">
        <v>44468</v>
      </c>
      <c r="C11370" s="118">
        <f t="shared" si="496"/>
        <v>9</v>
      </c>
      <c r="D11370" s="120" t="s">
        <v>25</v>
      </c>
      <c r="E11370" s="120" t="s">
        <v>25457</v>
      </c>
      <c r="F11370" s="214" t="s">
        <v>18775</v>
      </c>
      <c r="G11370" s="119" t="s">
        <v>5017</v>
      </c>
      <c r="H11370" s="121" t="s">
        <v>344</v>
      </c>
      <c r="I11370" s="121" t="s">
        <v>30</v>
      </c>
      <c r="J11370" s="121" t="s">
        <v>8925</v>
      </c>
      <c r="K11370" s="120" t="s">
        <v>65</v>
      </c>
      <c r="L11370" s="131" t="s">
        <v>32</v>
      </c>
      <c r="M11370" s="120" t="s">
        <v>78</v>
      </c>
      <c r="P11370" s="124">
        <f t="shared" si="497"/>
        <v>0</v>
      </c>
    </row>
    <row r="11371" spans="1:20">
      <c r="A11371" s="116">
        <v>11371</v>
      </c>
      <c r="B11371" s="129">
        <v>44468</v>
      </c>
      <c r="C11371" s="118">
        <f t="shared" si="496"/>
        <v>9</v>
      </c>
      <c r="D11371" s="120" t="s">
        <v>25</v>
      </c>
      <c r="E11371" s="120" t="s">
        <v>25458</v>
      </c>
      <c r="F11371" s="214" t="s">
        <v>25459</v>
      </c>
      <c r="G11371" s="119" t="s">
        <v>14089</v>
      </c>
      <c r="H11371" s="121" t="s">
        <v>101</v>
      </c>
      <c r="I11371" s="121" t="s">
        <v>30</v>
      </c>
      <c r="J11371" s="121" t="s">
        <v>1540</v>
      </c>
      <c r="K11371" s="120" t="s">
        <v>65</v>
      </c>
      <c r="L11371" s="131" t="s">
        <v>32</v>
      </c>
      <c r="M11371" s="120" t="s">
        <v>33</v>
      </c>
      <c r="N11371" s="131">
        <v>44473</v>
      </c>
      <c r="O11371" s="131">
        <v>44494</v>
      </c>
      <c r="P11371" s="124">
        <f t="shared" si="497"/>
        <v>10</v>
      </c>
      <c r="S11371" s="120" t="s">
        <v>92</v>
      </c>
    </row>
    <row r="11372" spans="1:20" ht="27.6">
      <c r="A11372" s="116">
        <v>11372</v>
      </c>
      <c r="B11372" s="129">
        <v>44468</v>
      </c>
      <c r="C11372" s="118">
        <f t="shared" si="496"/>
        <v>9</v>
      </c>
      <c r="D11372" s="120" t="s">
        <v>25</v>
      </c>
      <c r="E11372" s="120" t="s">
        <v>25460</v>
      </c>
      <c r="F11372" s="214" t="s">
        <v>25461</v>
      </c>
      <c r="G11372" s="119" t="s">
        <v>25462</v>
      </c>
      <c r="H11372" s="121" t="s">
        <v>344</v>
      </c>
      <c r="I11372" s="119" t="s">
        <v>30</v>
      </c>
      <c r="J11372" s="121" t="s">
        <v>31</v>
      </c>
      <c r="K11372" s="120" t="s">
        <v>65</v>
      </c>
      <c r="L11372" s="131" t="s">
        <v>32</v>
      </c>
      <c r="M11372" s="120" t="s">
        <v>78</v>
      </c>
      <c r="P11372" s="124">
        <f t="shared" si="497"/>
        <v>0</v>
      </c>
    </row>
    <row r="11373" spans="1:20">
      <c r="A11373" s="116">
        <v>11373</v>
      </c>
      <c r="B11373" s="129">
        <v>44468</v>
      </c>
      <c r="C11373" s="118">
        <f t="shared" si="496"/>
        <v>9</v>
      </c>
      <c r="D11373" s="120" t="s">
        <v>25</v>
      </c>
      <c r="E11373" s="120" t="s">
        <v>25463</v>
      </c>
      <c r="F11373" s="214" t="s">
        <v>25464</v>
      </c>
      <c r="G11373" s="119" t="s">
        <v>9958</v>
      </c>
      <c r="H11373" s="121" t="s">
        <v>344</v>
      </c>
      <c r="I11373" s="119" t="s">
        <v>30</v>
      </c>
      <c r="J11373" s="121" t="s">
        <v>7091</v>
      </c>
      <c r="K11373" s="120" t="s">
        <v>65</v>
      </c>
      <c r="L11373" s="131" t="s">
        <v>32</v>
      </c>
      <c r="M11373" s="120" t="s">
        <v>78</v>
      </c>
      <c r="P11373" s="124">
        <f t="shared" si="497"/>
        <v>0</v>
      </c>
    </row>
    <row r="11374" spans="1:20">
      <c r="A11374" s="116">
        <v>11374</v>
      </c>
      <c r="B11374" s="129">
        <v>44468</v>
      </c>
      <c r="C11374" s="118">
        <f t="shared" si="496"/>
        <v>9</v>
      </c>
      <c r="D11374" s="120" t="s">
        <v>25</v>
      </c>
      <c r="E11374" s="120" t="s">
        <v>25465</v>
      </c>
      <c r="F11374" s="214" t="s">
        <v>25466</v>
      </c>
      <c r="G11374" s="119" t="s">
        <v>25467</v>
      </c>
      <c r="H11374" s="121" t="s">
        <v>177</v>
      </c>
      <c r="I11374" s="119" t="s">
        <v>42</v>
      </c>
      <c r="J11374" s="121" t="s">
        <v>72</v>
      </c>
      <c r="K11374" s="120" t="s">
        <v>65</v>
      </c>
      <c r="L11374" s="131" t="s">
        <v>32</v>
      </c>
      <c r="M11374" s="120" t="s">
        <v>78</v>
      </c>
      <c r="P11374" s="124">
        <f t="shared" si="497"/>
        <v>0</v>
      </c>
    </row>
    <row r="11375" spans="1:20">
      <c r="A11375" s="116">
        <v>11375</v>
      </c>
      <c r="B11375" s="129">
        <v>44468</v>
      </c>
      <c r="C11375" s="118">
        <f t="shared" si="496"/>
        <v>9</v>
      </c>
      <c r="D11375" s="120" t="s">
        <v>25</v>
      </c>
      <c r="E11375" s="120" t="s">
        <v>25468</v>
      </c>
      <c r="F11375" s="214" t="s">
        <v>25469</v>
      </c>
      <c r="G11375" s="119" t="s">
        <v>8044</v>
      </c>
      <c r="H11375" s="121" t="s">
        <v>41</v>
      </c>
      <c r="I11375" s="119" t="s">
        <v>30</v>
      </c>
      <c r="J11375" s="121" t="s">
        <v>87</v>
      </c>
      <c r="K11375" s="120" t="s">
        <v>65</v>
      </c>
      <c r="L11375" s="131" t="s">
        <v>32</v>
      </c>
      <c r="M11375" s="120" t="s">
        <v>78</v>
      </c>
      <c r="P11375" s="124">
        <f t="shared" si="497"/>
        <v>0</v>
      </c>
    </row>
    <row r="11376" spans="1:20">
      <c r="A11376" s="116">
        <v>11376</v>
      </c>
      <c r="B11376" s="129">
        <v>44468</v>
      </c>
      <c r="C11376" s="118">
        <f t="shared" si="496"/>
        <v>9</v>
      </c>
      <c r="D11376" s="120" t="s">
        <v>25</v>
      </c>
      <c r="E11376" s="120" t="s">
        <v>25470</v>
      </c>
      <c r="F11376" s="214" t="s">
        <v>2223</v>
      </c>
      <c r="G11376" s="119" t="s">
        <v>25471</v>
      </c>
      <c r="H11376" s="121" t="s">
        <v>53</v>
      </c>
      <c r="I11376" s="121" t="s">
        <v>30</v>
      </c>
      <c r="J11376" s="121" t="s">
        <v>7276</v>
      </c>
      <c r="K11376" s="120" t="s">
        <v>65</v>
      </c>
      <c r="L11376" s="131" t="s">
        <v>32</v>
      </c>
      <c r="M11376" s="120" t="s">
        <v>78</v>
      </c>
      <c r="P11376" s="124">
        <f t="shared" si="497"/>
        <v>0</v>
      </c>
    </row>
    <row r="11377" spans="1:25">
      <c r="A11377" s="116">
        <v>11377</v>
      </c>
      <c r="B11377" s="129">
        <v>44468</v>
      </c>
      <c r="C11377" s="118">
        <f t="shared" si="496"/>
        <v>9</v>
      </c>
      <c r="D11377" s="120" t="s">
        <v>25</v>
      </c>
      <c r="E11377" s="120" t="s">
        <v>25472</v>
      </c>
      <c r="F11377" s="214" t="s">
        <v>25473</v>
      </c>
      <c r="G11377" s="130" t="s">
        <v>25474</v>
      </c>
      <c r="H11377" s="121" t="s">
        <v>53</v>
      </c>
      <c r="I11377" s="121" t="s">
        <v>30</v>
      </c>
      <c r="J11377" s="121" t="s">
        <v>77</v>
      </c>
      <c r="K11377" s="120" t="s">
        <v>65</v>
      </c>
      <c r="L11377" s="131" t="s">
        <v>32</v>
      </c>
      <c r="M11377" s="120" t="s">
        <v>78</v>
      </c>
      <c r="P11377" s="124">
        <f t="shared" si="497"/>
        <v>0</v>
      </c>
    </row>
    <row r="11378" spans="1:25">
      <c r="A11378" s="116">
        <v>11378</v>
      </c>
      <c r="B11378" s="129">
        <v>44468</v>
      </c>
      <c r="C11378" s="118">
        <f t="shared" si="496"/>
        <v>9</v>
      </c>
      <c r="D11378" s="120" t="s">
        <v>25</v>
      </c>
      <c r="E11378" s="120" t="s">
        <v>25475</v>
      </c>
      <c r="F11378" s="214" t="s">
        <v>25476</v>
      </c>
      <c r="G11378" s="119" t="s">
        <v>25477</v>
      </c>
      <c r="H11378" s="121" t="s">
        <v>160</v>
      </c>
      <c r="I11378" s="119" t="s">
        <v>42</v>
      </c>
      <c r="J11378" s="121" t="s">
        <v>3146</v>
      </c>
      <c r="K11378" s="120" t="s">
        <v>65</v>
      </c>
      <c r="L11378" s="131" t="s">
        <v>32</v>
      </c>
      <c r="M11378" s="120" t="s">
        <v>78</v>
      </c>
      <c r="P11378" s="124">
        <f t="shared" si="497"/>
        <v>0</v>
      </c>
    </row>
    <row r="11379" spans="1:25">
      <c r="A11379" s="116">
        <v>11379</v>
      </c>
      <c r="B11379" s="129">
        <v>44468</v>
      </c>
      <c r="C11379" s="118">
        <f t="shared" si="496"/>
        <v>9</v>
      </c>
      <c r="D11379" s="120" t="s">
        <v>25</v>
      </c>
      <c r="E11379" s="120" t="s">
        <v>25478</v>
      </c>
      <c r="F11379" s="214" t="s">
        <v>25479</v>
      </c>
      <c r="G11379" s="119" t="s">
        <v>4292</v>
      </c>
      <c r="H11379" s="121" t="s">
        <v>71</v>
      </c>
      <c r="I11379" s="121" t="s">
        <v>42</v>
      </c>
      <c r="J11379" s="121" t="s">
        <v>43</v>
      </c>
      <c r="K11379" s="120" t="s">
        <v>65</v>
      </c>
      <c r="L11379" s="131" t="s">
        <v>32</v>
      </c>
      <c r="M11379" s="120" t="s">
        <v>78</v>
      </c>
      <c r="P11379" s="124">
        <f t="shared" si="497"/>
        <v>0</v>
      </c>
    </row>
    <row r="11380" spans="1:25">
      <c r="A11380" s="116">
        <v>11380</v>
      </c>
      <c r="B11380" s="129">
        <v>44468</v>
      </c>
      <c r="C11380" s="118">
        <f t="shared" si="496"/>
        <v>9</v>
      </c>
      <c r="D11380" s="120" t="s">
        <v>25</v>
      </c>
      <c r="E11380" s="120" t="s">
        <v>25480</v>
      </c>
      <c r="F11380" s="214" t="s">
        <v>25481</v>
      </c>
      <c r="G11380" s="119" t="s">
        <v>25482</v>
      </c>
      <c r="H11380" s="121" t="s">
        <v>53</v>
      </c>
      <c r="I11380" s="121" t="s">
        <v>30</v>
      </c>
      <c r="J11380" s="121" t="s">
        <v>77</v>
      </c>
      <c r="K11380" s="120" t="s">
        <v>65</v>
      </c>
      <c r="L11380" s="131" t="s">
        <v>32</v>
      </c>
      <c r="M11380" s="120" t="s">
        <v>78</v>
      </c>
      <c r="P11380" s="124">
        <f t="shared" si="497"/>
        <v>0</v>
      </c>
    </row>
    <row r="11381" spans="1:25" ht="27.6">
      <c r="A11381" s="116">
        <v>11381</v>
      </c>
      <c r="B11381" s="129">
        <v>44468</v>
      </c>
      <c r="C11381" s="118">
        <f t="shared" si="496"/>
        <v>9</v>
      </c>
      <c r="D11381" s="120" t="s">
        <v>25</v>
      </c>
      <c r="E11381" s="120" t="s">
        <v>25483</v>
      </c>
      <c r="F11381" s="214" t="s">
        <v>25484</v>
      </c>
      <c r="G11381" s="119" t="s">
        <v>25485</v>
      </c>
      <c r="H11381" s="121" t="s">
        <v>48</v>
      </c>
      <c r="I11381" s="121" t="s">
        <v>30</v>
      </c>
      <c r="J11381" s="121" t="s">
        <v>1540</v>
      </c>
      <c r="K11381" s="120" t="s">
        <v>65</v>
      </c>
      <c r="L11381" s="131" t="s">
        <v>32</v>
      </c>
      <c r="M11381" s="120" t="s">
        <v>78</v>
      </c>
      <c r="P11381" s="124">
        <f t="shared" si="497"/>
        <v>0</v>
      </c>
      <c r="Y11381" s="116" t="s">
        <v>25486</v>
      </c>
    </row>
    <row r="11382" spans="1:25">
      <c r="A11382" s="116">
        <v>11382</v>
      </c>
      <c r="B11382" s="129">
        <v>44468</v>
      </c>
      <c r="C11382" s="118">
        <f t="shared" si="496"/>
        <v>9</v>
      </c>
      <c r="D11382" s="120" t="s">
        <v>25</v>
      </c>
      <c r="E11382" s="120" t="s">
        <v>25487</v>
      </c>
      <c r="F11382" s="214" t="s">
        <v>25488</v>
      </c>
      <c r="G11382" s="119" t="s">
        <v>25489</v>
      </c>
      <c r="H11382" s="121" t="s">
        <v>29</v>
      </c>
      <c r="I11382" s="119" t="s">
        <v>30</v>
      </c>
      <c r="J11382" s="121" t="s">
        <v>5018</v>
      </c>
      <c r="K11382" s="120" t="s">
        <v>65</v>
      </c>
      <c r="L11382" s="131" t="s">
        <v>32</v>
      </c>
      <c r="M11382" s="120" t="s">
        <v>78</v>
      </c>
      <c r="P11382" s="124">
        <f t="shared" si="497"/>
        <v>0</v>
      </c>
    </row>
    <row r="11383" spans="1:25">
      <c r="A11383" s="116">
        <v>11383</v>
      </c>
      <c r="B11383" s="129">
        <v>44468</v>
      </c>
      <c r="C11383" s="118">
        <f t="shared" si="496"/>
        <v>9</v>
      </c>
      <c r="D11383" s="120" t="s">
        <v>25</v>
      </c>
      <c r="E11383" s="120" t="s">
        <v>25490</v>
      </c>
      <c r="F11383" s="214" t="s">
        <v>2488</v>
      </c>
      <c r="G11383" s="119" t="s">
        <v>9569</v>
      </c>
      <c r="H11383" s="121" t="s">
        <v>48</v>
      </c>
      <c r="I11383" s="119" t="s">
        <v>30</v>
      </c>
      <c r="J11383" s="121" t="s">
        <v>5018</v>
      </c>
      <c r="K11383" s="120" t="s">
        <v>65</v>
      </c>
      <c r="L11383" s="131" t="s">
        <v>32</v>
      </c>
      <c r="M11383" s="120" t="s">
        <v>78</v>
      </c>
      <c r="P11383" s="124">
        <f t="shared" si="497"/>
        <v>0</v>
      </c>
    </row>
    <row r="11384" spans="1:25">
      <c r="A11384" s="116">
        <v>11384</v>
      </c>
      <c r="B11384" s="129">
        <v>44468</v>
      </c>
      <c r="C11384" s="118">
        <f t="shared" si="496"/>
        <v>9</v>
      </c>
      <c r="D11384" s="120" t="s">
        <v>25</v>
      </c>
      <c r="E11384" s="120" t="s">
        <v>25491</v>
      </c>
      <c r="F11384" s="214" t="s">
        <v>25492</v>
      </c>
      <c r="G11384" s="119" t="s">
        <v>12780</v>
      </c>
      <c r="H11384" s="121" t="s">
        <v>76</v>
      </c>
      <c r="I11384" s="119" t="s">
        <v>30</v>
      </c>
      <c r="J11384" s="121" t="s">
        <v>5018</v>
      </c>
      <c r="K11384" s="120" t="s">
        <v>65</v>
      </c>
      <c r="L11384" s="131" t="s">
        <v>32</v>
      </c>
      <c r="M11384" s="120" t="s">
        <v>78</v>
      </c>
      <c r="P11384" s="124">
        <f t="shared" si="497"/>
        <v>0</v>
      </c>
    </row>
    <row r="11385" spans="1:25">
      <c r="A11385" s="116">
        <v>11385</v>
      </c>
      <c r="B11385" s="129">
        <v>44468</v>
      </c>
      <c r="C11385" s="118">
        <f t="shared" si="496"/>
        <v>9</v>
      </c>
      <c r="D11385" s="120" t="s">
        <v>25</v>
      </c>
      <c r="E11385" s="120" t="s">
        <v>25493</v>
      </c>
      <c r="F11385" s="214" t="s">
        <v>25494</v>
      </c>
      <c r="G11385" s="119" t="s">
        <v>25495</v>
      </c>
      <c r="H11385" s="121" t="s">
        <v>29</v>
      </c>
      <c r="I11385" s="121" t="s">
        <v>30</v>
      </c>
      <c r="J11385" s="121" t="s">
        <v>77</v>
      </c>
      <c r="K11385" s="120" t="s">
        <v>65</v>
      </c>
      <c r="L11385" s="131" t="s">
        <v>32</v>
      </c>
      <c r="M11385" s="120" t="s">
        <v>78</v>
      </c>
      <c r="P11385" s="124">
        <f t="shared" si="497"/>
        <v>0</v>
      </c>
    </row>
    <row r="11386" spans="1:25">
      <c r="A11386" s="116">
        <v>11386</v>
      </c>
      <c r="B11386" s="129">
        <v>44468</v>
      </c>
      <c r="C11386" s="118">
        <f t="shared" si="496"/>
        <v>9</v>
      </c>
      <c r="D11386" s="120" t="s">
        <v>25</v>
      </c>
      <c r="E11386" s="120" t="s">
        <v>25496</v>
      </c>
      <c r="F11386" s="214" t="s">
        <v>25497</v>
      </c>
      <c r="G11386" s="119" t="s">
        <v>25498</v>
      </c>
      <c r="H11386" s="121" t="s">
        <v>140</v>
      </c>
      <c r="I11386" s="121" t="s">
        <v>30</v>
      </c>
      <c r="J11386" s="121" t="s">
        <v>77</v>
      </c>
      <c r="K11386" s="120" t="s">
        <v>65</v>
      </c>
      <c r="L11386" s="131" t="s">
        <v>32</v>
      </c>
      <c r="M11386" s="120" t="s">
        <v>33</v>
      </c>
      <c r="N11386" s="131">
        <v>44476</v>
      </c>
      <c r="O11386" s="131">
        <v>44481</v>
      </c>
      <c r="P11386" s="124">
        <f t="shared" si="497"/>
        <v>10</v>
      </c>
    </row>
    <row r="11387" spans="1:25">
      <c r="A11387" s="116">
        <v>11387</v>
      </c>
      <c r="B11387" s="129">
        <v>44468</v>
      </c>
      <c r="C11387" s="118">
        <f t="shared" si="496"/>
        <v>9</v>
      </c>
      <c r="D11387" s="120" t="s">
        <v>25</v>
      </c>
      <c r="E11387" s="120" t="s">
        <v>25499</v>
      </c>
      <c r="F11387" s="214" t="s">
        <v>10817</v>
      </c>
      <c r="G11387" s="119" t="s">
        <v>25500</v>
      </c>
      <c r="H11387" s="121" t="s">
        <v>29</v>
      </c>
      <c r="I11387" s="119" t="s">
        <v>30</v>
      </c>
      <c r="J11387" s="121" t="s">
        <v>77</v>
      </c>
      <c r="K11387" s="120" t="s">
        <v>65</v>
      </c>
      <c r="L11387" s="131" t="s">
        <v>144</v>
      </c>
      <c r="M11387" s="120" t="s">
        <v>78</v>
      </c>
      <c r="P11387" s="124">
        <f t="shared" si="497"/>
        <v>0</v>
      </c>
    </row>
    <row r="11388" spans="1:25" ht="27.6">
      <c r="A11388" s="116">
        <v>11388</v>
      </c>
      <c r="B11388" s="129">
        <v>44468</v>
      </c>
      <c r="C11388" s="118">
        <f t="shared" si="496"/>
        <v>9</v>
      </c>
      <c r="D11388" s="120" t="s">
        <v>25</v>
      </c>
      <c r="E11388" s="120" t="s">
        <v>25501</v>
      </c>
      <c r="F11388" s="214" t="s">
        <v>25502</v>
      </c>
      <c r="G11388" s="119" t="s">
        <v>25503</v>
      </c>
      <c r="H11388" s="121" t="s">
        <v>29</v>
      </c>
      <c r="I11388" s="119" t="s">
        <v>30</v>
      </c>
      <c r="J11388" s="121" t="s">
        <v>77</v>
      </c>
      <c r="K11388" s="120" t="s">
        <v>65</v>
      </c>
      <c r="L11388" s="131" t="s">
        <v>32</v>
      </c>
      <c r="M11388" s="120" t="s">
        <v>78</v>
      </c>
      <c r="P11388" s="124">
        <f t="shared" si="497"/>
        <v>0</v>
      </c>
    </row>
    <row r="11389" spans="1:25" ht="27.6">
      <c r="A11389" s="116">
        <v>11389</v>
      </c>
      <c r="B11389" s="129">
        <v>44468</v>
      </c>
      <c r="C11389" s="118">
        <f t="shared" si="496"/>
        <v>9</v>
      </c>
      <c r="D11389" s="120" t="s">
        <v>25</v>
      </c>
      <c r="E11389" s="120" t="s">
        <v>25504</v>
      </c>
      <c r="F11389" s="209" t="s">
        <v>25505</v>
      </c>
      <c r="G11389" s="119" t="s">
        <v>25506</v>
      </c>
      <c r="H11389" s="121" t="s">
        <v>53</v>
      </c>
      <c r="I11389" s="121" t="s">
        <v>30</v>
      </c>
      <c r="J11389" s="121" t="s">
        <v>5018</v>
      </c>
      <c r="K11389" s="120" t="s">
        <v>65</v>
      </c>
      <c r="L11389" s="131" t="s">
        <v>32</v>
      </c>
      <c r="M11389" s="120" t="s">
        <v>78</v>
      </c>
      <c r="P11389" s="124">
        <f t="shared" si="497"/>
        <v>0</v>
      </c>
    </row>
    <row r="11390" spans="1:25">
      <c r="A11390" s="116">
        <v>11390</v>
      </c>
      <c r="B11390" s="129">
        <v>44468</v>
      </c>
      <c r="D11390" s="120" t="s">
        <v>25</v>
      </c>
      <c r="E11390" s="120" t="s">
        <v>25507</v>
      </c>
      <c r="F11390" s="209" t="s">
        <v>2827</v>
      </c>
      <c r="G11390" s="119" t="s">
        <v>25508</v>
      </c>
      <c r="H11390" s="121" t="s">
        <v>344</v>
      </c>
      <c r="I11390" s="121" t="s">
        <v>30</v>
      </c>
      <c r="J11390" s="121" t="s">
        <v>77</v>
      </c>
      <c r="K11390" s="121" t="s">
        <v>65</v>
      </c>
      <c r="L11390" s="157" t="s">
        <v>32</v>
      </c>
      <c r="M11390" s="120" t="s">
        <v>78</v>
      </c>
    </row>
    <row r="11391" spans="1:25">
      <c r="A11391" s="116">
        <v>11391</v>
      </c>
      <c r="B11391" s="129">
        <v>44468</v>
      </c>
      <c r="D11391" s="120" t="s">
        <v>25</v>
      </c>
      <c r="E11391" s="120" t="s">
        <v>25509</v>
      </c>
      <c r="F11391" s="209" t="s">
        <v>25510</v>
      </c>
      <c r="G11391" s="119" t="s">
        <v>25511</v>
      </c>
      <c r="H11391" s="121" t="s">
        <v>160</v>
      </c>
      <c r="I11391" s="121" t="s">
        <v>42</v>
      </c>
      <c r="J11391" s="121" t="s">
        <v>72</v>
      </c>
      <c r="K11391" s="121" t="s">
        <v>65</v>
      </c>
      <c r="L11391" s="157" t="s">
        <v>32</v>
      </c>
      <c r="M11391" s="120" t="s">
        <v>33</v>
      </c>
      <c r="N11391" s="131">
        <v>44469</v>
      </c>
      <c r="S11391" s="120" t="s">
        <v>135</v>
      </c>
    </row>
    <row r="11392" spans="1:25">
      <c r="A11392" s="116">
        <v>11392</v>
      </c>
      <c r="B11392" s="129">
        <v>44468</v>
      </c>
      <c r="D11392" s="120" t="s">
        <v>25</v>
      </c>
      <c r="E11392" s="120" t="s">
        <v>25512</v>
      </c>
      <c r="F11392" s="209" t="s">
        <v>3270</v>
      </c>
      <c r="G11392" s="119" t="s">
        <v>3291</v>
      </c>
      <c r="H11392" s="121" t="s">
        <v>29</v>
      </c>
      <c r="I11392" s="121" t="s">
        <v>30</v>
      </c>
      <c r="J11392" s="121" t="s">
        <v>8096</v>
      </c>
      <c r="K11392" s="121" t="s">
        <v>65</v>
      </c>
      <c r="L11392" s="157" t="s">
        <v>32</v>
      </c>
      <c r="M11392" s="120" t="s">
        <v>33</v>
      </c>
      <c r="N11392" s="131">
        <v>44469</v>
      </c>
    </row>
    <row r="11393" spans="1:20">
      <c r="A11393" s="116">
        <v>11393</v>
      </c>
      <c r="B11393" s="129">
        <v>44468</v>
      </c>
      <c r="D11393" s="120" t="s">
        <v>25</v>
      </c>
      <c r="E11393" s="120" t="s">
        <v>25513</v>
      </c>
      <c r="F11393" s="209" t="s">
        <v>25514</v>
      </c>
      <c r="G11393" s="119" t="s">
        <v>25515</v>
      </c>
      <c r="H11393" s="121" t="s">
        <v>41</v>
      </c>
      <c r="I11393" s="121" t="s">
        <v>42</v>
      </c>
      <c r="J11393" s="121" t="s">
        <v>72</v>
      </c>
      <c r="K11393" s="121" t="s">
        <v>65</v>
      </c>
      <c r="L11393" s="157" t="s">
        <v>32</v>
      </c>
      <c r="M11393" s="120" t="s">
        <v>33</v>
      </c>
    </row>
    <row r="11394" spans="1:20">
      <c r="A11394" s="116">
        <v>11394</v>
      </c>
      <c r="B11394" s="129">
        <v>44468</v>
      </c>
      <c r="D11394" s="120" t="s">
        <v>25</v>
      </c>
      <c r="E11394" s="120" t="s">
        <v>25516</v>
      </c>
      <c r="F11394" s="209" t="s">
        <v>267</v>
      </c>
      <c r="G11394" s="119" t="s">
        <v>25517</v>
      </c>
      <c r="H11394" s="121" t="s">
        <v>76</v>
      </c>
      <c r="I11394" s="121" t="s">
        <v>30</v>
      </c>
      <c r="J11394" s="121" t="s">
        <v>435</v>
      </c>
      <c r="K11394" s="121" t="s">
        <v>65</v>
      </c>
      <c r="L11394" s="157" t="s">
        <v>32</v>
      </c>
      <c r="M11394" s="120" t="s">
        <v>33</v>
      </c>
    </row>
    <row r="11395" spans="1:20">
      <c r="A11395" s="116">
        <v>11395</v>
      </c>
      <c r="B11395" s="129">
        <v>44468</v>
      </c>
      <c r="D11395" s="120" t="s">
        <v>25</v>
      </c>
      <c r="E11395" s="120" t="s">
        <v>25518</v>
      </c>
      <c r="F11395" s="209" t="s">
        <v>25519</v>
      </c>
      <c r="G11395" s="119" t="s">
        <v>25520</v>
      </c>
      <c r="H11395" s="121" t="s">
        <v>76</v>
      </c>
      <c r="I11395" s="119" t="s">
        <v>30</v>
      </c>
      <c r="J11395" s="121" t="s">
        <v>435</v>
      </c>
      <c r="K11395" s="121" t="s">
        <v>65</v>
      </c>
      <c r="L11395" s="157" t="s">
        <v>32</v>
      </c>
      <c r="M11395" s="120" t="s">
        <v>33</v>
      </c>
    </row>
    <row r="11396" spans="1:20" ht="27.6">
      <c r="A11396" s="116">
        <v>11396</v>
      </c>
      <c r="B11396" s="129">
        <v>44468</v>
      </c>
      <c r="D11396" s="120" t="s">
        <v>25</v>
      </c>
      <c r="E11396" s="120" t="s">
        <v>25521</v>
      </c>
      <c r="F11396" s="209" t="s">
        <v>25522</v>
      </c>
      <c r="G11396" s="119" t="s">
        <v>25523</v>
      </c>
      <c r="H11396" s="121" t="s">
        <v>140</v>
      </c>
      <c r="I11396" s="119" t="s">
        <v>42</v>
      </c>
      <c r="J11396" s="121" t="s">
        <v>43</v>
      </c>
      <c r="K11396" s="121" t="s">
        <v>65</v>
      </c>
      <c r="L11396" s="157" t="s">
        <v>32</v>
      </c>
      <c r="M11396" s="120" t="s">
        <v>33</v>
      </c>
    </row>
    <row r="11397" spans="1:20">
      <c r="A11397" s="116">
        <v>11397</v>
      </c>
      <c r="B11397" s="129">
        <v>44468</v>
      </c>
      <c r="D11397" s="120" t="s">
        <v>25</v>
      </c>
      <c r="E11397" s="120" t="s">
        <v>25524</v>
      </c>
      <c r="F11397" s="209" t="s">
        <v>25525</v>
      </c>
      <c r="G11397" s="119" t="s">
        <v>23474</v>
      </c>
      <c r="H11397" s="121" t="s">
        <v>53</v>
      </c>
      <c r="I11397" s="119" t="s">
        <v>30</v>
      </c>
      <c r="J11397" s="121" t="s">
        <v>77</v>
      </c>
      <c r="K11397" s="121" t="s">
        <v>65</v>
      </c>
      <c r="L11397" s="157" t="s">
        <v>32</v>
      </c>
      <c r="M11397" s="120" t="s">
        <v>78</v>
      </c>
    </row>
    <row r="11398" spans="1:20" ht="27.6">
      <c r="A11398" s="116">
        <v>11398</v>
      </c>
      <c r="B11398" s="129">
        <v>44468</v>
      </c>
      <c r="D11398" s="120" t="s">
        <v>25</v>
      </c>
      <c r="E11398" s="120" t="s">
        <v>25526</v>
      </c>
      <c r="F11398" s="209" t="s">
        <v>25527</v>
      </c>
      <c r="G11398" s="119" t="s">
        <v>25528</v>
      </c>
      <c r="I11398" s="121" t="s">
        <v>30</v>
      </c>
      <c r="J11398" s="121" t="s">
        <v>1540</v>
      </c>
      <c r="K11398" s="121" t="s">
        <v>65</v>
      </c>
      <c r="L11398" s="157" t="s">
        <v>32</v>
      </c>
      <c r="M11398" s="120" t="s">
        <v>78</v>
      </c>
    </row>
    <row r="11399" spans="1:20">
      <c r="A11399" s="116">
        <v>11399</v>
      </c>
      <c r="B11399" s="129">
        <v>44468</v>
      </c>
      <c r="D11399" s="120" t="s">
        <v>25</v>
      </c>
      <c r="E11399" s="120" t="s">
        <v>25529</v>
      </c>
      <c r="F11399" s="209" t="s">
        <v>11248</v>
      </c>
      <c r="G11399" s="119" t="s">
        <v>25530</v>
      </c>
      <c r="H11399" s="121" t="s">
        <v>177</v>
      </c>
      <c r="I11399" s="121" t="s">
        <v>30</v>
      </c>
      <c r="J11399" s="121" t="s">
        <v>87</v>
      </c>
      <c r="K11399" s="121" t="s">
        <v>65</v>
      </c>
      <c r="L11399" s="157" t="s">
        <v>32</v>
      </c>
      <c r="M11399" s="120" t="s">
        <v>78</v>
      </c>
    </row>
    <row r="11400" spans="1:20" ht="27.6">
      <c r="A11400" s="116">
        <v>11400</v>
      </c>
      <c r="B11400" s="129">
        <v>44469</v>
      </c>
      <c r="C11400" s="118">
        <f>IF(B11400&lt;&gt;0,MONTH(B11400),0)</f>
        <v>9</v>
      </c>
      <c r="D11400" s="120" t="s">
        <v>25</v>
      </c>
      <c r="E11400" s="120" t="s">
        <v>25531</v>
      </c>
      <c r="F11400" s="209" t="s">
        <v>25532</v>
      </c>
      <c r="G11400" s="119" t="s">
        <v>17627</v>
      </c>
      <c r="H11400" s="121" t="s">
        <v>140</v>
      </c>
      <c r="I11400" s="119" t="s">
        <v>30</v>
      </c>
      <c r="J11400" s="121" t="s">
        <v>7216</v>
      </c>
      <c r="K11400" s="121" t="s">
        <v>65</v>
      </c>
      <c r="L11400" s="131" t="s">
        <v>32</v>
      </c>
      <c r="M11400" s="120" t="s">
        <v>33</v>
      </c>
      <c r="N11400" s="131">
        <v>44473</v>
      </c>
      <c r="O11400" s="131">
        <v>44481</v>
      </c>
    </row>
    <row r="11401" spans="1:20" ht="27.6">
      <c r="A11401" s="116">
        <v>11401</v>
      </c>
      <c r="B11401" s="129">
        <v>44469</v>
      </c>
      <c r="D11401" s="120" t="s">
        <v>252</v>
      </c>
      <c r="E11401" s="120" t="s">
        <v>25533</v>
      </c>
      <c r="F11401" s="209" t="s">
        <v>25534</v>
      </c>
      <c r="G11401" s="119" t="s">
        <v>25535</v>
      </c>
      <c r="H11401" s="121" t="s">
        <v>140</v>
      </c>
      <c r="I11401" s="121" t="s">
        <v>42</v>
      </c>
      <c r="J11401" s="121" t="s">
        <v>72</v>
      </c>
      <c r="K11401" s="121" t="s">
        <v>65</v>
      </c>
      <c r="L11401" s="157" t="s">
        <v>32</v>
      </c>
      <c r="M11401" s="120" t="s">
        <v>184</v>
      </c>
    </row>
    <row r="11402" spans="1:20">
      <c r="A11402" s="116">
        <v>11402</v>
      </c>
      <c r="B11402" s="129">
        <v>44469</v>
      </c>
      <c r="D11402" s="120" t="s">
        <v>252</v>
      </c>
      <c r="E11402" s="120" t="s">
        <v>25536</v>
      </c>
      <c r="F11402" s="209" t="s">
        <v>2223</v>
      </c>
      <c r="G11402" s="119" t="s">
        <v>25537</v>
      </c>
      <c r="H11402" s="121" t="s">
        <v>29</v>
      </c>
      <c r="I11402" s="121" t="s">
        <v>30</v>
      </c>
      <c r="J11402" s="121" t="s">
        <v>5018</v>
      </c>
      <c r="K11402" s="121" t="s">
        <v>65</v>
      </c>
      <c r="L11402" s="157" t="s">
        <v>32</v>
      </c>
      <c r="M11402" s="120" t="s">
        <v>78</v>
      </c>
    </row>
    <row r="11403" spans="1:20">
      <c r="A11403" s="116">
        <v>11403</v>
      </c>
      <c r="B11403" s="129">
        <v>44469</v>
      </c>
      <c r="D11403" s="120" t="s">
        <v>252</v>
      </c>
      <c r="E11403" s="120" t="s">
        <v>25538</v>
      </c>
      <c r="F11403" s="209" t="s">
        <v>17799</v>
      </c>
      <c r="G11403" s="119" t="s">
        <v>25539</v>
      </c>
      <c r="H11403" s="121" t="s">
        <v>29</v>
      </c>
      <c r="I11403" s="121" t="s">
        <v>30</v>
      </c>
      <c r="J11403" s="121" t="s">
        <v>7216</v>
      </c>
      <c r="K11403" s="121" t="s">
        <v>65</v>
      </c>
      <c r="L11403" s="157" t="s">
        <v>32</v>
      </c>
      <c r="M11403" s="120" t="s">
        <v>78</v>
      </c>
    </row>
    <row r="11404" spans="1:20">
      <c r="A11404" s="116">
        <v>11404</v>
      </c>
      <c r="B11404" s="129">
        <v>44469</v>
      </c>
      <c r="D11404" s="120" t="s">
        <v>252</v>
      </c>
      <c r="E11404" s="120" t="s">
        <v>25540</v>
      </c>
      <c r="F11404" s="209" t="s">
        <v>25541</v>
      </c>
      <c r="G11404" s="119" t="s">
        <v>25542</v>
      </c>
      <c r="H11404" s="121" t="s">
        <v>140</v>
      </c>
      <c r="I11404" s="121" t="s">
        <v>30</v>
      </c>
      <c r="J11404" s="121" t="s">
        <v>3749</v>
      </c>
      <c r="K11404" s="121" t="s">
        <v>65</v>
      </c>
      <c r="L11404" s="157" t="s">
        <v>32</v>
      </c>
      <c r="M11404" s="120" t="s">
        <v>78</v>
      </c>
    </row>
    <row r="11405" spans="1:20">
      <c r="A11405" s="116">
        <v>11405</v>
      </c>
      <c r="B11405" s="129">
        <v>44469</v>
      </c>
      <c r="D11405" s="120" t="s">
        <v>252</v>
      </c>
      <c r="E11405" s="120" t="s">
        <v>25543</v>
      </c>
      <c r="F11405" s="209" t="s">
        <v>10664</v>
      </c>
      <c r="G11405" s="119" t="s">
        <v>25544</v>
      </c>
      <c r="H11405" s="121" t="s">
        <v>53</v>
      </c>
      <c r="I11405" s="121" t="s">
        <v>30</v>
      </c>
      <c r="J11405" s="121" t="s">
        <v>15508</v>
      </c>
      <c r="K11405" s="121" t="s">
        <v>65</v>
      </c>
      <c r="L11405" s="157" t="s">
        <v>32</v>
      </c>
      <c r="M11405" s="120" t="s">
        <v>33</v>
      </c>
      <c r="N11405" s="131">
        <v>44470</v>
      </c>
      <c r="S11405" s="120" t="s">
        <v>135</v>
      </c>
      <c r="T11405" s="126">
        <v>44470</v>
      </c>
    </row>
    <row r="11406" spans="1:20" ht="27.6">
      <c r="A11406" s="116">
        <v>11406</v>
      </c>
      <c r="B11406" s="129">
        <v>44469</v>
      </c>
      <c r="D11406" s="120" t="s">
        <v>252</v>
      </c>
      <c r="E11406" s="120" t="s">
        <v>25545</v>
      </c>
      <c r="F11406" s="209" t="s">
        <v>25546</v>
      </c>
      <c r="G11406" s="119" t="s">
        <v>1629</v>
      </c>
      <c r="H11406" s="121" t="s">
        <v>86</v>
      </c>
      <c r="I11406" s="121" t="s">
        <v>30</v>
      </c>
      <c r="J11406" s="121" t="s">
        <v>3886</v>
      </c>
      <c r="K11406" s="121" t="s">
        <v>65</v>
      </c>
      <c r="L11406" s="157" t="s">
        <v>32</v>
      </c>
      <c r="M11406" s="120" t="s">
        <v>78</v>
      </c>
    </row>
    <row r="11407" spans="1:20">
      <c r="A11407" s="116">
        <v>11407</v>
      </c>
      <c r="B11407" s="129">
        <v>44469</v>
      </c>
      <c r="D11407" s="120" t="s">
        <v>252</v>
      </c>
      <c r="E11407" s="120" t="s">
        <v>25547</v>
      </c>
      <c r="F11407" s="209" t="s">
        <v>25548</v>
      </c>
      <c r="G11407" s="119" t="s">
        <v>25549</v>
      </c>
      <c r="H11407" s="121" t="s">
        <v>101</v>
      </c>
      <c r="I11407" s="121" t="s">
        <v>30</v>
      </c>
      <c r="J11407" s="121" t="s">
        <v>77</v>
      </c>
      <c r="K11407" s="121" t="s">
        <v>65</v>
      </c>
      <c r="L11407" s="157" t="s">
        <v>32</v>
      </c>
      <c r="M11407" s="120" t="s">
        <v>78</v>
      </c>
    </row>
    <row r="11408" spans="1:20">
      <c r="A11408" s="116">
        <v>11408</v>
      </c>
      <c r="B11408" s="129">
        <v>44469</v>
      </c>
      <c r="D11408" s="120" t="s">
        <v>252</v>
      </c>
      <c r="E11408" s="120" t="s">
        <v>25550</v>
      </c>
      <c r="F11408" s="209" t="s">
        <v>25551</v>
      </c>
      <c r="G11408" s="119" t="s">
        <v>25552</v>
      </c>
      <c r="H11408" s="121" t="s">
        <v>29</v>
      </c>
      <c r="I11408" s="121" t="s">
        <v>30</v>
      </c>
      <c r="J11408" s="121" t="s">
        <v>5018</v>
      </c>
      <c r="K11408" s="121" t="s">
        <v>65</v>
      </c>
      <c r="L11408" s="157" t="s">
        <v>32</v>
      </c>
      <c r="M11408" s="120" t="s">
        <v>78</v>
      </c>
    </row>
    <row r="11409" spans="1:30">
      <c r="A11409" s="116">
        <v>11409</v>
      </c>
      <c r="B11409" s="129">
        <v>44469</v>
      </c>
      <c r="D11409" s="120" t="s">
        <v>252</v>
      </c>
      <c r="E11409" s="120" t="s">
        <v>25553</v>
      </c>
      <c r="F11409" s="209" t="s">
        <v>25554</v>
      </c>
      <c r="G11409" s="119" t="s">
        <v>25555</v>
      </c>
      <c r="H11409" s="121" t="s">
        <v>29</v>
      </c>
      <c r="I11409" s="119" t="s">
        <v>30</v>
      </c>
      <c r="J11409" s="121" t="s">
        <v>87</v>
      </c>
      <c r="K11409" s="121" t="s">
        <v>65</v>
      </c>
      <c r="L11409" s="157" t="s">
        <v>32</v>
      </c>
      <c r="M11409" s="120" t="s">
        <v>33</v>
      </c>
      <c r="N11409" s="131">
        <v>44470</v>
      </c>
      <c r="O11409" s="131">
        <v>44585</v>
      </c>
    </row>
    <row r="11410" spans="1:30">
      <c r="A11410" s="116">
        <v>11410</v>
      </c>
      <c r="B11410" s="129">
        <v>44469</v>
      </c>
      <c r="D11410" s="120" t="s">
        <v>37</v>
      </c>
      <c r="E11410" s="120" t="s">
        <v>25556</v>
      </c>
      <c r="L11410" s="157" t="s">
        <v>32</v>
      </c>
    </row>
    <row r="11411" spans="1:30">
      <c r="A11411" s="116">
        <v>11411</v>
      </c>
      <c r="B11411" s="129">
        <v>44469</v>
      </c>
      <c r="D11411" s="120" t="s">
        <v>25</v>
      </c>
      <c r="E11411" s="120" t="s">
        <v>25557</v>
      </c>
      <c r="F11411" s="209" t="s">
        <v>25558</v>
      </c>
      <c r="G11411" s="119" t="s">
        <v>25559</v>
      </c>
      <c r="H11411" s="121" t="s">
        <v>41</v>
      </c>
      <c r="I11411" s="121" t="s">
        <v>30</v>
      </c>
      <c r="J11411" s="121" t="s">
        <v>77</v>
      </c>
      <c r="K11411" s="121" t="s">
        <v>584</v>
      </c>
      <c r="L11411" s="157" t="s">
        <v>32</v>
      </c>
      <c r="M11411" s="120" t="s">
        <v>78</v>
      </c>
    </row>
    <row r="11412" spans="1:30">
      <c r="A11412" s="116">
        <v>11412</v>
      </c>
      <c r="B11412" s="129">
        <v>44469</v>
      </c>
      <c r="D11412" s="120" t="s">
        <v>25</v>
      </c>
      <c r="E11412" s="120" t="s">
        <v>25560</v>
      </c>
      <c r="F11412" s="209" t="s">
        <v>12581</v>
      </c>
      <c r="G11412" s="119" t="s">
        <v>25561</v>
      </c>
      <c r="H11412" s="121" t="s">
        <v>41</v>
      </c>
      <c r="I11412" s="121" t="s">
        <v>30</v>
      </c>
      <c r="J11412" s="121" t="s">
        <v>1544</v>
      </c>
      <c r="K11412" s="121" t="s">
        <v>65</v>
      </c>
      <c r="L11412" s="157" t="s">
        <v>32</v>
      </c>
      <c r="M11412" s="120" t="s">
        <v>33</v>
      </c>
      <c r="N11412" s="131">
        <v>44470</v>
      </c>
      <c r="O11412" s="131">
        <v>44497</v>
      </c>
      <c r="S11412" s="120" t="s">
        <v>135</v>
      </c>
    </row>
    <row r="11413" spans="1:30">
      <c r="A11413" s="116">
        <v>11413</v>
      </c>
      <c r="B11413" s="129">
        <v>44469</v>
      </c>
      <c r="D11413" s="120" t="s">
        <v>25</v>
      </c>
      <c r="E11413" s="120" t="s">
        <v>25562</v>
      </c>
      <c r="F11413" s="209" t="s">
        <v>25563</v>
      </c>
      <c r="G11413" s="119" t="s">
        <v>25564</v>
      </c>
      <c r="H11413" s="121" t="s">
        <v>97</v>
      </c>
      <c r="I11413" s="121" t="s">
        <v>30</v>
      </c>
      <c r="J11413" s="121" t="s">
        <v>5018</v>
      </c>
      <c r="K11413" s="121" t="s">
        <v>65</v>
      </c>
      <c r="L11413" s="157" t="s">
        <v>32</v>
      </c>
      <c r="M11413" s="120" t="s">
        <v>33</v>
      </c>
      <c r="N11413" s="131">
        <v>44473</v>
      </c>
      <c r="O11413" s="131">
        <v>44497</v>
      </c>
    </row>
    <row r="11414" spans="1:30" s="189" customFormat="1">
      <c r="A11414" s="116">
        <v>11414</v>
      </c>
      <c r="B11414" s="129">
        <v>44469</v>
      </c>
      <c r="C11414" s="118">
        <f>IF(B11414&lt;&gt;0,MONTH(B11414),0)</f>
        <v>9</v>
      </c>
      <c r="D11414" s="120" t="s">
        <v>25</v>
      </c>
      <c r="E11414" s="120" t="s">
        <v>25565</v>
      </c>
      <c r="F11414" s="209" t="s">
        <v>25566</v>
      </c>
      <c r="G11414" s="119" t="s">
        <v>25567</v>
      </c>
      <c r="H11414" s="121" t="s">
        <v>177</v>
      </c>
      <c r="I11414" s="121" t="s">
        <v>30</v>
      </c>
      <c r="J11414" s="121" t="s">
        <v>9857</v>
      </c>
      <c r="K11414" s="121" t="s">
        <v>65</v>
      </c>
      <c r="L11414" s="157" t="s">
        <v>32</v>
      </c>
      <c r="M11414" s="120" t="s">
        <v>78</v>
      </c>
      <c r="N11414" s="131"/>
      <c r="O11414" s="131"/>
      <c r="P11414" s="126"/>
      <c r="Q11414" s="118"/>
      <c r="R11414" s="118"/>
      <c r="S11414" s="120"/>
      <c r="T11414" s="126"/>
      <c r="U11414" s="126"/>
      <c r="V11414" s="126"/>
      <c r="W11414" s="126"/>
      <c r="X11414" s="126"/>
      <c r="Y11414" s="116" t="s">
        <v>25568</v>
      </c>
      <c r="Z11414" s="116"/>
      <c r="AA11414" s="116"/>
      <c r="AB11414" s="116"/>
      <c r="AC11414" s="116"/>
      <c r="AD11414" s="116"/>
    </row>
    <row r="11415" spans="1:30" ht="27.6">
      <c r="A11415" s="116">
        <v>11415</v>
      </c>
      <c r="B11415" s="129">
        <v>44469</v>
      </c>
      <c r="D11415" s="120" t="s">
        <v>25</v>
      </c>
      <c r="E11415" s="120" t="s">
        <v>25569</v>
      </c>
      <c r="F11415" s="209" t="s">
        <v>25570</v>
      </c>
      <c r="G11415" s="119" t="s">
        <v>1105</v>
      </c>
      <c r="H11415" s="121" t="s">
        <v>29</v>
      </c>
      <c r="I11415" s="121" t="s">
        <v>30</v>
      </c>
      <c r="J11415" s="121" t="s">
        <v>9857</v>
      </c>
      <c r="K11415" s="121" t="s">
        <v>65</v>
      </c>
      <c r="L11415" s="157" t="s">
        <v>32</v>
      </c>
      <c r="M11415" s="120" t="s">
        <v>78</v>
      </c>
    </row>
    <row r="11416" spans="1:30" ht="27.6">
      <c r="A11416" s="116">
        <v>11416</v>
      </c>
      <c r="B11416" s="129">
        <v>44469</v>
      </c>
      <c r="D11416" s="120" t="s">
        <v>25</v>
      </c>
      <c r="E11416" s="120" t="s">
        <v>25571</v>
      </c>
      <c r="F11416" s="209" t="s">
        <v>25572</v>
      </c>
      <c r="G11416" s="119" t="s">
        <v>7940</v>
      </c>
      <c r="H11416" s="121" t="s">
        <v>1173</v>
      </c>
      <c r="I11416" s="121" t="s">
        <v>42</v>
      </c>
      <c r="J11416" s="121" t="s">
        <v>72</v>
      </c>
      <c r="K11416" s="121" t="s">
        <v>65</v>
      </c>
      <c r="L11416" s="157" t="s">
        <v>32</v>
      </c>
      <c r="M11416" s="120" t="s">
        <v>78</v>
      </c>
    </row>
    <row r="11417" spans="1:30" ht="27.6">
      <c r="A11417" s="116">
        <v>11417</v>
      </c>
      <c r="B11417" s="129">
        <v>44469</v>
      </c>
      <c r="D11417" s="120" t="s">
        <v>25</v>
      </c>
      <c r="E11417" s="120" t="s">
        <v>25573</v>
      </c>
      <c r="F11417" s="209" t="s">
        <v>25574</v>
      </c>
      <c r="G11417" s="119" t="s">
        <v>25575</v>
      </c>
      <c r="H11417" s="121" t="s">
        <v>41</v>
      </c>
      <c r="I11417" s="121" t="s">
        <v>30</v>
      </c>
      <c r="J11417" s="121" t="s">
        <v>7216</v>
      </c>
      <c r="K11417" s="121" t="s">
        <v>65</v>
      </c>
      <c r="L11417" s="157" t="s">
        <v>32</v>
      </c>
      <c r="M11417" s="120" t="s">
        <v>33</v>
      </c>
      <c r="N11417" s="131">
        <v>44473</v>
      </c>
      <c r="O11417" s="131">
        <v>44497</v>
      </c>
      <c r="S11417" s="120" t="s">
        <v>92</v>
      </c>
    </row>
    <row r="11418" spans="1:30" ht="27.6">
      <c r="A11418" s="116">
        <v>11418</v>
      </c>
      <c r="B11418" s="129">
        <v>44469</v>
      </c>
      <c r="D11418" s="120" t="s">
        <v>25</v>
      </c>
      <c r="E11418" s="120" t="s">
        <v>25576</v>
      </c>
      <c r="F11418" s="209" t="s">
        <v>25577</v>
      </c>
      <c r="G11418" s="119" t="s">
        <v>22775</v>
      </c>
      <c r="H11418" s="121" t="s">
        <v>140</v>
      </c>
      <c r="I11418" s="121" t="s">
        <v>30</v>
      </c>
      <c r="J11418" s="121" t="s">
        <v>7142</v>
      </c>
      <c r="K11418" s="121" t="s">
        <v>65</v>
      </c>
      <c r="L11418" s="157" t="s">
        <v>32</v>
      </c>
      <c r="M11418" s="120" t="s">
        <v>78</v>
      </c>
    </row>
    <row r="11419" spans="1:30">
      <c r="A11419" s="116">
        <v>11419</v>
      </c>
      <c r="B11419" s="129">
        <v>44469</v>
      </c>
      <c r="D11419" s="120" t="s">
        <v>25</v>
      </c>
      <c r="E11419" s="120" t="s">
        <v>25578</v>
      </c>
      <c r="F11419" s="209" t="s">
        <v>25579</v>
      </c>
      <c r="G11419" s="119" t="s">
        <v>445</v>
      </c>
      <c r="H11419" s="121" t="s">
        <v>1173</v>
      </c>
      <c r="I11419" s="119" t="s">
        <v>63</v>
      </c>
      <c r="J11419" s="121" t="s">
        <v>328</v>
      </c>
      <c r="K11419" s="121" t="s">
        <v>65</v>
      </c>
      <c r="L11419" s="157" t="s">
        <v>32</v>
      </c>
      <c r="M11419" s="120" t="s">
        <v>78</v>
      </c>
    </row>
    <row r="11420" spans="1:30" ht="27.6">
      <c r="A11420" s="116">
        <v>11420</v>
      </c>
      <c r="B11420" s="129">
        <v>44469</v>
      </c>
      <c r="D11420" s="120" t="s">
        <v>25</v>
      </c>
      <c r="E11420" s="120" t="s">
        <v>25580</v>
      </c>
      <c r="F11420" s="209" t="s">
        <v>25581</v>
      </c>
      <c r="G11420" s="119" t="s">
        <v>25582</v>
      </c>
      <c r="H11420" s="121" t="s">
        <v>1173</v>
      </c>
      <c r="I11420" s="119" t="s">
        <v>42</v>
      </c>
      <c r="J11420" s="121" t="s">
        <v>246</v>
      </c>
      <c r="K11420" s="121" t="s">
        <v>65</v>
      </c>
      <c r="L11420" s="157" t="s">
        <v>32</v>
      </c>
      <c r="M11420" s="120" t="s">
        <v>78</v>
      </c>
    </row>
    <row r="11421" spans="1:30" ht="27.6">
      <c r="A11421" s="116">
        <v>11421</v>
      </c>
      <c r="B11421" s="129">
        <v>44469</v>
      </c>
      <c r="D11421" s="120" t="s">
        <v>25</v>
      </c>
      <c r="E11421" s="120" t="s">
        <v>25583</v>
      </c>
      <c r="F11421" s="209" t="s">
        <v>25584</v>
      </c>
      <c r="G11421" s="119" t="s">
        <v>25585</v>
      </c>
      <c r="H11421" s="121" t="s">
        <v>41</v>
      </c>
      <c r="I11421" s="121" t="s">
        <v>30</v>
      </c>
      <c r="J11421" s="121" t="s">
        <v>77</v>
      </c>
      <c r="K11421" s="121" t="s">
        <v>65</v>
      </c>
      <c r="L11421" s="157" t="s">
        <v>32</v>
      </c>
      <c r="M11421" s="120" t="s">
        <v>78</v>
      </c>
    </row>
    <row r="11422" spans="1:30">
      <c r="A11422" s="116">
        <v>11422</v>
      </c>
      <c r="B11422" s="129">
        <v>44469</v>
      </c>
      <c r="D11422" s="120" t="s">
        <v>25</v>
      </c>
      <c r="E11422" s="120" t="s">
        <v>25586</v>
      </c>
      <c r="F11422" s="209" t="s">
        <v>25587</v>
      </c>
      <c r="G11422" s="119" t="s">
        <v>445</v>
      </c>
      <c r="H11422" s="121" t="s">
        <v>1173</v>
      </c>
      <c r="I11422" s="121" t="s">
        <v>42</v>
      </c>
      <c r="J11422" s="121" t="s">
        <v>72</v>
      </c>
      <c r="K11422" s="121" t="s">
        <v>65</v>
      </c>
      <c r="L11422" s="157" t="s">
        <v>32</v>
      </c>
      <c r="M11422" s="120" t="s">
        <v>78</v>
      </c>
    </row>
    <row r="11423" spans="1:30" ht="27.6">
      <c r="A11423" s="116">
        <v>11423</v>
      </c>
      <c r="B11423" s="129">
        <v>44469</v>
      </c>
      <c r="D11423" s="120" t="s">
        <v>25</v>
      </c>
      <c r="E11423" s="120" t="s">
        <v>25588</v>
      </c>
      <c r="F11423" s="209" t="s">
        <v>25589</v>
      </c>
      <c r="G11423" s="119" t="s">
        <v>3271</v>
      </c>
      <c r="H11423" s="121" t="s">
        <v>29</v>
      </c>
      <c r="I11423" s="121" t="s">
        <v>30</v>
      </c>
      <c r="J11423" s="121" t="s">
        <v>7216</v>
      </c>
      <c r="K11423" s="121" t="s">
        <v>65</v>
      </c>
      <c r="L11423" s="157" t="s">
        <v>32</v>
      </c>
      <c r="M11423" s="120" t="s">
        <v>78</v>
      </c>
    </row>
    <row r="11424" spans="1:30" ht="27.6">
      <c r="A11424" s="116">
        <v>11424</v>
      </c>
      <c r="B11424" s="129">
        <v>44469</v>
      </c>
      <c r="D11424" s="120" t="s">
        <v>25</v>
      </c>
      <c r="E11424" s="120" t="s">
        <v>25590</v>
      </c>
      <c r="F11424" s="209" t="s">
        <v>25591</v>
      </c>
      <c r="G11424" s="119" t="s">
        <v>25592</v>
      </c>
      <c r="H11424" s="121" t="s">
        <v>41</v>
      </c>
      <c r="I11424" s="150" t="s">
        <v>42</v>
      </c>
      <c r="J11424" s="121" t="s">
        <v>478</v>
      </c>
      <c r="K11424" s="121" t="s">
        <v>65</v>
      </c>
      <c r="L11424" s="157" t="s">
        <v>32</v>
      </c>
      <c r="M11424" s="120" t="s">
        <v>33</v>
      </c>
      <c r="N11424" s="131">
        <v>44473</v>
      </c>
      <c r="O11424" s="131">
        <v>44497</v>
      </c>
    </row>
    <row r="11425" spans="1:25" ht="27.6">
      <c r="A11425" s="116">
        <v>11425</v>
      </c>
      <c r="B11425" s="129">
        <v>44469</v>
      </c>
      <c r="D11425" s="120" t="s">
        <v>25</v>
      </c>
      <c r="E11425" s="120" t="s">
        <v>25593</v>
      </c>
      <c r="F11425" s="209" t="s">
        <v>25594</v>
      </c>
      <c r="G11425" s="119" t="s">
        <v>25595</v>
      </c>
      <c r="H11425" s="121" t="s">
        <v>97</v>
      </c>
      <c r="I11425" s="121" t="s">
        <v>30</v>
      </c>
      <c r="J11425" s="121" t="s">
        <v>7216</v>
      </c>
      <c r="K11425" s="121" t="s">
        <v>65</v>
      </c>
      <c r="L11425" s="157" t="s">
        <v>32</v>
      </c>
      <c r="M11425" s="120" t="s">
        <v>78</v>
      </c>
    </row>
    <row r="11426" spans="1:25" ht="41.4">
      <c r="A11426" s="116">
        <v>11426</v>
      </c>
      <c r="B11426" s="129">
        <v>44469</v>
      </c>
      <c r="D11426" s="120" t="s">
        <v>25</v>
      </c>
      <c r="E11426" s="120" t="s">
        <v>25596</v>
      </c>
      <c r="F11426" s="209" t="s">
        <v>25597</v>
      </c>
      <c r="G11426" s="119" t="s">
        <v>445</v>
      </c>
      <c r="H11426" s="121" t="s">
        <v>1173</v>
      </c>
      <c r="I11426" s="119" t="s">
        <v>42</v>
      </c>
      <c r="J11426" s="121" t="s">
        <v>43</v>
      </c>
      <c r="K11426" s="121" t="s">
        <v>65</v>
      </c>
      <c r="L11426" s="157" t="s">
        <v>32</v>
      </c>
      <c r="M11426" s="120" t="s">
        <v>78</v>
      </c>
    </row>
    <row r="11427" spans="1:25" ht="27.6">
      <c r="A11427" s="116">
        <v>11427</v>
      </c>
      <c r="B11427" s="129">
        <v>44469</v>
      </c>
      <c r="D11427" s="120" t="s">
        <v>25</v>
      </c>
      <c r="E11427" s="120" t="s">
        <v>25598</v>
      </c>
      <c r="F11427" s="209" t="s">
        <v>25599</v>
      </c>
      <c r="G11427" s="119" t="s">
        <v>25582</v>
      </c>
      <c r="H11427" s="121" t="s">
        <v>1173</v>
      </c>
      <c r="I11427" s="121" t="s">
        <v>42</v>
      </c>
      <c r="J11427" s="121" t="s">
        <v>72</v>
      </c>
      <c r="K11427" s="121" t="s">
        <v>65</v>
      </c>
      <c r="L11427" s="157" t="s">
        <v>32</v>
      </c>
      <c r="M11427" s="120" t="s">
        <v>78</v>
      </c>
    </row>
    <row r="11428" spans="1:25">
      <c r="A11428" s="116">
        <v>11428</v>
      </c>
      <c r="B11428" s="129">
        <v>44469</v>
      </c>
      <c r="D11428" s="120" t="s">
        <v>25</v>
      </c>
      <c r="E11428" s="120" t="s">
        <v>25600</v>
      </c>
      <c r="F11428" s="209" t="s">
        <v>25601</v>
      </c>
      <c r="G11428" s="119" t="s">
        <v>1120</v>
      </c>
      <c r="H11428" s="121" t="s">
        <v>177</v>
      </c>
      <c r="I11428" s="121" t="s">
        <v>42</v>
      </c>
      <c r="J11428" s="121" t="s">
        <v>72</v>
      </c>
      <c r="K11428" s="121" t="s">
        <v>65</v>
      </c>
      <c r="L11428" s="157" t="s">
        <v>32</v>
      </c>
      <c r="M11428" s="120" t="s">
        <v>78</v>
      </c>
    </row>
    <row r="11429" spans="1:25" ht="14.4">
      <c r="A11429" s="116">
        <v>11429</v>
      </c>
      <c r="B11429" s="129">
        <v>44469</v>
      </c>
      <c r="D11429" s="120" t="s">
        <v>25</v>
      </c>
      <c r="E11429" t="s">
        <v>25602</v>
      </c>
      <c r="F11429" s="209" t="s">
        <v>25603</v>
      </c>
      <c r="G11429" s="119" t="s">
        <v>25604</v>
      </c>
      <c r="I11429" s="121" t="s">
        <v>30</v>
      </c>
      <c r="J11429" s="121" t="s">
        <v>77</v>
      </c>
      <c r="K11429" s="121" t="s">
        <v>65</v>
      </c>
      <c r="L11429" s="157" t="s">
        <v>32</v>
      </c>
      <c r="M11429" s="120" t="s">
        <v>33</v>
      </c>
    </row>
    <row r="11430" spans="1:25">
      <c r="A11430" s="116">
        <v>11430</v>
      </c>
      <c r="B11430" s="129">
        <v>44469</v>
      </c>
      <c r="D11430" s="120" t="s">
        <v>25</v>
      </c>
      <c r="E11430" s="120" t="s">
        <v>25605</v>
      </c>
      <c r="F11430" s="209" t="s">
        <v>25606</v>
      </c>
      <c r="G11430" s="119" t="s">
        <v>25607</v>
      </c>
      <c r="H11430" s="121" t="s">
        <v>140</v>
      </c>
      <c r="I11430" s="119" t="s">
        <v>30</v>
      </c>
      <c r="J11430" s="121" t="s">
        <v>87</v>
      </c>
      <c r="K11430" s="121" t="s">
        <v>65</v>
      </c>
      <c r="L11430" s="157" t="s">
        <v>32</v>
      </c>
      <c r="M11430" s="120" t="s">
        <v>78</v>
      </c>
    </row>
    <row r="11431" spans="1:25" ht="27.6">
      <c r="A11431" s="116">
        <v>11431</v>
      </c>
      <c r="B11431" s="129">
        <v>44488</v>
      </c>
      <c r="D11431" s="120" t="s">
        <v>580</v>
      </c>
      <c r="E11431" s="120" t="s">
        <v>25608</v>
      </c>
      <c r="F11431" s="209" t="s">
        <v>25609</v>
      </c>
      <c r="G11431" s="119" t="s">
        <v>25610</v>
      </c>
      <c r="H11431" s="121" t="s">
        <v>41</v>
      </c>
      <c r="I11431" s="121" t="s">
        <v>30</v>
      </c>
      <c r="J11431" s="121" t="s">
        <v>87</v>
      </c>
      <c r="K11431" s="121" t="s">
        <v>65</v>
      </c>
      <c r="L11431" s="157" t="s">
        <v>32</v>
      </c>
      <c r="M11431" s="120" t="s">
        <v>33</v>
      </c>
      <c r="N11431" s="131">
        <v>44501</v>
      </c>
      <c r="O11431" s="131">
        <v>44620</v>
      </c>
    </row>
    <row r="11432" spans="1:25">
      <c r="A11432" s="116">
        <v>11432</v>
      </c>
      <c r="B11432" s="129">
        <v>44488</v>
      </c>
      <c r="D11432" s="120" t="s">
        <v>580</v>
      </c>
      <c r="E11432" s="120" t="s">
        <v>25611</v>
      </c>
      <c r="F11432" s="209" t="s">
        <v>1023</v>
      </c>
      <c r="G11432" s="119" t="s">
        <v>465</v>
      </c>
      <c r="H11432" s="121" t="s">
        <v>76</v>
      </c>
      <c r="I11432" s="121" t="s">
        <v>30</v>
      </c>
      <c r="J11432" s="121" t="s">
        <v>87</v>
      </c>
      <c r="K11432" s="121" t="s">
        <v>65</v>
      </c>
      <c r="L11432" s="157" t="s">
        <v>32</v>
      </c>
      <c r="M11432" s="120" t="s">
        <v>33</v>
      </c>
      <c r="N11432" s="131">
        <v>44488</v>
      </c>
      <c r="O11432" s="131">
        <v>44502</v>
      </c>
      <c r="S11432" s="120" t="s">
        <v>92</v>
      </c>
      <c r="Y11432" s="116" t="s">
        <v>18104</v>
      </c>
    </row>
    <row r="11433" spans="1:25">
      <c r="A11433" s="116">
        <v>11433</v>
      </c>
      <c r="B11433" s="129">
        <v>44488</v>
      </c>
      <c r="D11433" s="120" t="s">
        <v>580</v>
      </c>
      <c r="E11433" s="120" t="s">
        <v>25612</v>
      </c>
      <c r="F11433" s="209" t="s">
        <v>25613</v>
      </c>
      <c r="G11433" s="119" t="s">
        <v>1924</v>
      </c>
      <c r="H11433" s="121" t="s">
        <v>192</v>
      </c>
      <c r="I11433" s="119" t="s">
        <v>30</v>
      </c>
      <c r="J11433" s="121" t="s">
        <v>87</v>
      </c>
      <c r="K11433" s="121" t="s">
        <v>65</v>
      </c>
      <c r="L11433" s="157" t="s">
        <v>32</v>
      </c>
      <c r="M11433" s="120" t="s">
        <v>33</v>
      </c>
      <c r="N11433" s="131">
        <v>44495</v>
      </c>
      <c r="O11433" s="131">
        <v>44540</v>
      </c>
      <c r="S11433" s="120" t="s">
        <v>34</v>
      </c>
      <c r="Y11433" s="116" t="s">
        <v>25614</v>
      </c>
    </row>
    <row r="11434" spans="1:25" ht="27.6">
      <c r="A11434" s="116">
        <v>11434</v>
      </c>
      <c r="B11434" s="129">
        <v>44488</v>
      </c>
      <c r="D11434" s="120" t="s">
        <v>580</v>
      </c>
      <c r="E11434" s="120" t="s">
        <v>25615</v>
      </c>
      <c r="F11434" s="209" t="s">
        <v>25616</v>
      </c>
      <c r="G11434" s="119" t="s">
        <v>25617</v>
      </c>
      <c r="H11434" s="121" t="s">
        <v>41</v>
      </c>
      <c r="I11434" s="121" t="s">
        <v>30</v>
      </c>
      <c r="J11434" s="121" t="s">
        <v>87</v>
      </c>
      <c r="K11434" s="121" t="s">
        <v>65</v>
      </c>
      <c r="L11434" s="157" t="s">
        <v>32</v>
      </c>
      <c r="M11434" s="120" t="s">
        <v>78</v>
      </c>
    </row>
    <row r="11435" spans="1:25">
      <c r="A11435" s="116">
        <v>11435</v>
      </c>
      <c r="B11435" s="129">
        <v>44488</v>
      </c>
      <c r="D11435" s="120" t="s">
        <v>580</v>
      </c>
      <c r="E11435" s="120" t="s">
        <v>25618</v>
      </c>
      <c r="F11435" s="209" t="s">
        <v>25619</v>
      </c>
      <c r="G11435" s="119" t="s">
        <v>25620</v>
      </c>
      <c r="H11435" s="121" t="s">
        <v>41</v>
      </c>
      <c r="I11435" s="121" t="s">
        <v>30</v>
      </c>
      <c r="J11435" s="121" t="s">
        <v>25621</v>
      </c>
      <c r="K11435" s="121" t="s">
        <v>65</v>
      </c>
      <c r="L11435" s="157" t="s">
        <v>25622</v>
      </c>
    </row>
    <row r="11436" spans="1:25">
      <c r="A11436" s="116">
        <v>11436</v>
      </c>
      <c r="B11436" s="129">
        <v>44488</v>
      </c>
      <c r="D11436" s="120" t="s">
        <v>580</v>
      </c>
      <c r="E11436" s="120" t="s">
        <v>25623</v>
      </c>
      <c r="F11436" s="209" t="s">
        <v>7061</v>
      </c>
      <c r="G11436" s="119" t="s">
        <v>25624</v>
      </c>
      <c r="H11436" s="121" t="s">
        <v>140</v>
      </c>
      <c r="I11436" s="121" t="s">
        <v>30</v>
      </c>
      <c r="J11436" s="121" t="s">
        <v>7234</v>
      </c>
      <c r="K11436" s="121" t="s">
        <v>65</v>
      </c>
      <c r="L11436" s="157" t="s">
        <v>32</v>
      </c>
      <c r="M11436" s="120" t="s">
        <v>78</v>
      </c>
    </row>
    <row r="11437" spans="1:25">
      <c r="A11437" s="116">
        <v>11437</v>
      </c>
      <c r="B11437" s="129">
        <v>44473</v>
      </c>
      <c r="D11437" s="120" t="s">
        <v>252</v>
      </c>
      <c r="E11437" s="120" t="s">
        <v>25625</v>
      </c>
      <c r="F11437" s="209" t="s">
        <v>25626</v>
      </c>
      <c r="G11437" s="119" t="s">
        <v>25627</v>
      </c>
      <c r="H11437" s="121" t="s">
        <v>29</v>
      </c>
      <c r="I11437" s="121" t="s">
        <v>30</v>
      </c>
      <c r="J11437" s="121" t="s">
        <v>7280</v>
      </c>
      <c r="K11437" s="121" t="s">
        <v>65</v>
      </c>
      <c r="L11437" s="157" t="s">
        <v>32</v>
      </c>
      <c r="M11437" s="120" t="s">
        <v>78</v>
      </c>
    </row>
    <row r="11438" spans="1:25">
      <c r="A11438" s="116">
        <v>11438</v>
      </c>
      <c r="B11438" s="129">
        <v>44473</v>
      </c>
      <c r="D11438" s="120" t="s">
        <v>252</v>
      </c>
      <c r="E11438" s="120" t="s">
        <v>25628</v>
      </c>
      <c r="F11438" s="209" t="s">
        <v>8214</v>
      </c>
      <c r="G11438" s="119" t="s">
        <v>25627</v>
      </c>
      <c r="H11438" s="121" t="s">
        <v>29</v>
      </c>
      <c r="I11438" s="121" t="s">
        <v>30</v>
      </c>
      <c r="J11438" s="121" t="s">
        <v>7280</v>
      </c>
      <c r="K11438" s="121" t="s">
        <v>65</v>
      </c>
      <c r="L11438" s="157" t="s">
        <v>32</v>
      </c>
      <c r="M11438" s="120" t="s">
        <v>33</v>
      </c>
      <c r="N11438" s="131">
        <v>44652</v>
      </c>
    </row>
    <row r="11439" spans="1:25">
      <c r="A11439" s="116">
        <v>11439</v>
      </c>
      <c r="B11439" s="129">
        <v>44473</v>
      </c>
      <c r="D11439" s="120" t="s">
        <v>252</v>
      </c>
      <c r="E11439" s="120" t="s">
        <v>25629</v>
      </c>
      <c r="F11439" s="209" t="s">
        <v>25630</v>
      </c>
      <c r="G11439" s="119" t="s">
        <v>25631</v>
      </c>
      <c r="H11439" s="121" t="s">
        <v>29</v>
      </c>
      <c r="I11439" s="121" t="s">
        <v>30</v>
      </c>
      <c r="J11439" s="121" t="s">
        <v>7091</v>
      </c>
      <c r="K11439" s="121" t="s">
        <v>65</v>
      </c>
      <c r="L11439" s="157" t="s">
        <v>32</v>
      </c>
      <c r="M11439" s="120" t="s">
        <v>33</v>
      </c>
      <c r="N11439" s="131">
        <v>44502</v>
      </c>
      <c r="O11439" s="131">
        <v>44585</v>
      </c>
    </row>
    <row r="11440" spans="1:25">
      <c r="A11440" s="116">
        <v>11440</v>
      </c>
      <c r="B11440" s="129">
        <v>44473</v>
      </c>
      <c r="D11440" s="120" t="s">
        <v>252</v>
      </c>
      <c r="E11440" s="120" t="s">
        <v>25632</v>
      </c>
      <c r="F11440" s="209" t="s">
        <v>25633</v>
      </c>
      <c r="G11440" s="119" t="s">
        <v>25634</v>
      </c>
      <c r="H11440" s="121" t="s">
        <v>53</v>
      </c>
      <c r="I11440" s="121" t="s">
        <v>30</v>
      </c>
      <c r="J11440" s="121" t="s">
        <v>87</v>
      </c>
      <c r="K11440" s="121" t="s">
        <v>584</v>
      </c>
      <c r="L11440" s="157" t="s">
        <v>32</v>
      </c>
      <c r="M11440" s="120" t="s">
        <v>78</v>
      </c>
    </row>
    <row r="11441" spans="1:15">
      <c r="A11441" s="116">
        <v>11441</v>
      </c>
      <c r="B11441" s="129">
        <v>44473</v>
      </c>
      <c r="D11441" s="120" t="s">
        <v>252</v>
      </c>
      <c r="E11441" s="120" t="s">
        <v>25635</v>
      </c>
      <c r="F11441" s="209" t="s">
        <v>25636</v>
      </c>
      <c r="G11441" s="119" t="s">
        <v>25637</v>
      </c>
      <c r="H11441" s="121" t="s">
        <v>29</v>
      </c>
      <c r="I11441" s="121" t="s">
        <v>196</v>
      </c>
      <c r="J11441" s="121" t="s">
        <v>196</v>
      </c>
      <c r="K11441" s="121" t="s">
        <v>65</v>
      </c>
      <c r="L11441" s="157" t="s">
        <v>32</v>
      </c>
      <c r="M11441" s="120" t="s">
        <v>78</v>
      </c>
    </row>
    <row r="11442" spans="1:15">
      <c r="A11442" s="116">
        <v>11442</v>
      </c>
      <c r="B11442" s="129">
        <v>44473</v>
      </c>
      <c r="D11442" s="120" t="s">
        <v>252</v>
      </c>
      <c r="E11442" s="120" t="s">
        <v>25638</v>
      </c>
      <c r="F11442" s="209" t="s">
        <v>14114</v>
      </c>
      <c r="G11442" s="119" t="s">
        <v>9727</v>
      </c>
      <c r="H11442" s="121" t="s">
        <v>140</v>
      </c>
      <c r="I11442" s="119" t="s">
        <v>30</v>
      </c>
      <c r="J11442" s="121" t="s">
        <v>7135</v>
      </c>
      <c r="K11442" s="121" t="s">
        <v>65</v>
      </c>
      <c r="L11442" s="157" t="s">
        <v>32</v>
      </c>
      <c r="M11442" s="120" t="s">
        <v>33</v>
      </c>
      <c r="N11442" s="131">
        <v>44582</v>
      </c>
    </row>
    <row r="11443" spans="1:15">
      <c r="A11443" s="116">
        <v>11443</v>
      </c>
      <c r="B11443" s="129">
        <v>44473</v>
      </c>
      <c r="D11443" s="120" t="s">
        <v>252</v>
      </c>
      <c r="E11443" s="120" t="s">
        <v>25639</v>
      </c>
      <c r="F11443" s="209" t="s">
        <v>25640</v>
      </c>
      <c r="G11443" s="119" t="s">
        <v>25641</v>
      </c>
      <c r="H11443" s="121" t="s">
        <v>140</v>
      </c>
      <c r="I11443" s="121" t="s">
        <v>30</v>
      </c>
      <c r="J11443" s="121" t="s">
        <v>529</v>
      </c>
      <c r="K11443" s="121" t="s">
        <v>65</v>
      </c>
      <c r="L11443" s="157" t="s">
        <v>32</v>
      </c>
      <c r="M11443" s="120" t="s">
        <v>78</v>
      </c>
    </row>
    <row r="11444" spans="1:15">
      <c r="A11444" s="116">
        <v>11444</v>
      </c>
      <c r="B11444" s="129">
        <v>44473</v>
      </c>
      <c r="D11444" s="120" t="s">
        <v>252</v>
      </c>
      <c r="E11444" s="120" t="s">
        <v>25642</v>
      </c>
      <c r="F11444" s="209" t="s">
        <v>25643</v>
      </c>
      <c r="G11444" s="119" t="s">
        <v>21829</v>
      </c>
      <c r="H11444" s="121" t="s">
        <v>140</v>
      </c>
      <c r="I11444" s="121" t="s">
        <v>30</v>
      </c>
      <c r="J11444" s="121" t="s">
        <v>31</v>
      </c>
      <c r="K11444" s="121" t="s">
        <v>65</v>
      </c>
      <c r="L11444" s="157" t="s">
        <v>32</v>
      </c>
      <c r="M11444" s="120" t="s">
        <v>33</v>
      </c>
      <c r="N11444" s="131">
        <v>44488</v>
      </c>
      <c r="O11444" s="131">
        <v>44585</v>
      </c>
    </row>
    <row r="11445" spans="1:15">
      <c r="A11445" s="116">
        <v>11445</v>
      </c>
      <c r="B11445" s="129">
        <v>44473</v>
      </c>
      <c r="D11445" s="120" t="s">
        <v>252</v>
      </c>
      <c r="E11445" s="120" t="s">
        <v>25644</v>
      </c>
      <c r="F11445" s="209" t="s">
        <v>25645</v>
      </c>
      <c r="G11445" s="119" t="s">
        <v>25646</v>
      </c>
      <c r="H11445" s="121" t="s">
        <v>53</v>
      </c>
      <c r="I11445" s="119" t="s">
        <v>42</v>
      </c>
      <c r="J11445" s="121" t="s">
        <v>72</v>
      </c>
      <c r="K11445" s="121" t="s">
        <v>65</v>
      </c>
      <c r="L11445" s="157" t="s">
        <v>32</v>
      </c>
      <c r="M11445" s="120" t="s">
        <v>78</v>
      </c>
    </row>
    <row r="11446" spans="1:15">
      <c r="A11446" s="116">
        <v>11446</v>
      </c>
      <c r="B11446" s="129">
        <v>44473</v>
      </c>
      <c r="D11446" s="120" t="s">
        <v>252</v>
      </c>
      <c r="E11446" s="120" t="s">
        <v>25647</v>
      </c>
      <c r="F11446" s="209" t="s">
        <v>17083</v>
      </c>
      <c r="G11446" s="119" t="s">
        <v>25648</v>
      </c>
      <c r="H11446" s="121" t="s">
        <v>101</v>
      </c>
      <c r="I11446" s="119" t="s">
        <v>30</v>
      </c>
      <c r="J11446" s="121" t="s">
        <v>25649</v>
      </c>
      <c r="K11446" s="121" t="s">
        <v>65</v>
      </c>
      <c r="L11446" s="157" t="s">
        <v>32</v>
      </c>
      <c r="M11446" s="120" t="s">
        <v>78</v>
      </c>
    </row>
    <row r="11447" spans="1:15">
      <c r="A11447" s="116">
        <v>11447</v>
      </c>
      <c r="B11447" s="129">
        <v>44473</v>
      </c>
      <c r="D11447" s="120" t="s">
        <v>252</v>
      </c>
      <c r="E11447" s="120" t="s">
        <v>25650</v>
      </c>
      <c r="F11447" s="209" t="s">
        <v>25651</v>
      </c>
      <c r="G11447" s="119" t="s">
        <v>25652</v>
      </c>
      <c r="H11447" s="121" t="s">
        <v>29</v>
      </c>
      <c r="I11447" s="121" t="s">
        <v>30</v>
      </c>
      <c r="J11447" s="121" t="s">
        <v>77</v>
      </c>
      <c r="K11447" s="121" t="s">
        <v>65</v>
      </c>
      <c r="L11447" s="157" t="s">
        <v>32</v>
      </c>
      <c r="M11447" s="120" t="s">
        <v>78</v>
      </c>
    </row>
    <row r="11448" spans="1:15">
      <c r="A11448" s="116">
        <v>11448</v>
      </c>
      <c r="B11448" s="129">
        <v>44473</v>
      </c>
      <c r="D11448" s="120" t="s">
        <v>252</v>
      </c>
      <c r="E11448" s="120" t="s">
        <v>25653</v>
      </c>
      <c r="F11448" s="209" t="s">
        <v>25654</v>
      </c>
      <c r="G11448" s="119" t="s">
        <v>25655</v>
      </c>
      <c r="H11448" s="121" t="s">
        <v>29</v>
      </c>
      <c r="I11448" s="121" t="s">
        <v>42</v>
      </c>
      <c r="J11448" s="121" t="s">
        <v>319</v>
      </c>
      <c r="K11448" s="121" t="s">
        <v>65</v>
      </c>
      <c r="L11448" s="157" t="s">
        <v>32</v>
      </c>
      <c r="M11448" s="120" t="s">
        <v>78</v>
      </c>
    </row>
    <row r="11449" spans="1:15">
      <c r="A11449" s="116">
        <v>11449</v>
      </c>
      <c r="B11449" s="129">
        <v>44473</v>
      </c>
      <c r="D11449" s="120" t="s">
        <v>252</v>
      </c>
      <c r="E11449" s="120" t="s">
        <v>25656</v>
      </c>
      <c r="F11449" s="209" t="s">
        <v>25657</v>
      </c>
      <c r="G11449" s="119" t="s">
        <v>14974</v>
      </c>
      <c r="H11449" s="121" t="s">
        <v>53</v>
      </c>
      <c r="I11449" s="121" t="s">
        <v>30</v>
      </c>
      <c r="J11449" s="121" t="s">
        <v>1540</v>
      </c>
      <c r="K11449" s="121" t="s">
        <v>65</v>
      </c>
      <c r="L11449" s="157" t="s">
        <v>32</v>
      </c>
      <c r="M11449" s="120" t="s">
        <v>78</v>
      </c>
    </row>
    <row r="11450" spans="1:15">
      <c r="A11450" s="116">
        <v>11450</v>
      </c>
      <c r="B11450" s="129">
        <v>44473</v>
      </c>
      <c r="D11450" s="120" t="s">
        <v>252</v>
      </c>
      <c r="E11450" s="120" t="s">
        <v>25658</v>
      </c>
      <c r="F11450" s="209" t="s">
        <v>2369</v>
      </c>
      <c r="G11450" s="119" t="s">
        <v>25659</v>
      </c>
      <c r="H11450" s="121" t="s">
        <v>1173</v>
      </c>
      <c r="I11450" s="121" t="s">
        <v>196</v>
      </c>
      <c r="J11450" s="121" t="s">
        <v>196</v>
      </c>
      <c r="K11450" s="121" t="s">
        <v>584</v>
      </c>
      <c r="L11450" s="157" t="s">
        <v>32</v>
      </c>
      <c r="M11450" s="120" t="s">
        <v>78</v>
      </c>
    </row>
    <row r="11451" spans="1:15">
      <c r="A11451" s="116">
        <v>11451</v>
      </c>
      <c r="B11451" s="129">
        <v>44473</v>
      </c>
      <c r="D11451" s="120" t="s">
        <v>252</v>
      </c>
      <c r="E11451" s="120" t="s">
        <v>25660</v>
      </c>
      <c r="F11451" s="209" t="s">
        <v>11444</v>
      </c>
      <c r="G11451" s="119" t="s">
        <v>18062</v>
      </c>
      <c r="H11451" s="121" t="s">
        <v>140</v>
      </c>
      <c r="I11451" s="121" t="s">
        <v>30</v>
      </c>
      <c r="J11451" s="121" t="s">
        <v>77</v>
      </c>
      <c r="K11451" s="121" t="s">
        <v>65</v>
      </c>
      <c r="L11451" s="157" t="s">
        <v>32</v>
      </c>
      <c r="M11451" s="120" t="s">
        <v>78</v>
      </c>
    </row>
    <row r="11452" spans="1:15">
      <c r="A11452" s="116">
        <v>11452</v>
      </c>
      <c r="B11452" s="129">
        <v>44473</v>
      </c>
      <c r="D11452" s="120" t="s">
        <v>252</v>
      </c>
      <c r="E11452" s="120" t="s">
        <v>25661</v>
      </c>
      <c r="F11452" s="209" t="s">
        <v>9912</v>
      </c>
      <c r="G11452" s="119" t="s">
        <v>25662</v>
      </c>
      <c r="H11452" s="121" t="s">
        <v>140</v>
      </c>
      <c r="I11452" s="119" t="s">
        <v>30</v>
      </c>
      <c r="J11452" s="121" t="s">
        <v>3886</v>
      </c>
      <c r="K11452" s="121" t="s">
        <v>65</v>
      </c>
      <c r="L11452" s="157" t="s">
        <v>32</v>
      </c>
      <c r="M11452" s="120" t="s">
        <v>78</v>
      </c>
    </row>
    <row r="11453" spans="1:15">
      <c r="A11453" s="116">
        <v>11453</v>
      </c>
      <c r="B11453" s="129">
        <v>44473</v>
      </c>
      <c r="D11453" s="120" t="s">
        <v>252</v>
      </c>
      <c r="E11453" s="120" t="s">
        <v>25663</v>
      </c>
      <c r="F11453" s="209" t="s">
        <v>527</v>
      </c>
      <c r="G11453" s="119" t="s">
        <v>15100</v>
      </c>
      <c r="H11453" s="121" t="s">
        <v>53</v>
      </c>
      <c r="I11453" s="121" t="s">
        <v>42</v>
      </c>
      <c r="J11453" s="121" t="s">
        <v>72</v>
      </c>
      <c r="K11453" s="121" t="s">
        <v>65</v>
      </c>
      <c r="L11453" s="157" t="s">
        <v>32</v>
      </c>
      <c r="M11453" s="120" t="s">
        <v>78</v>
      </c>
    </row>
    <row r="11454" spans="1:15">
      <c r="A11454" s="116">
        <v>11454</v>
      </c>
      <c r="B11454" s="129">
        <v>44488</v>
      </c>
      <c r="D11454" s="120" t="s">
        <v>580</v>
      </c>
      <c r="E11454" s="120" t="s">
        <v>25664</v>
      </c>
      <c r="F11454" s="209" t="s">
        <v>25665</v>
      </c>
      <c r="G11454" s="119" t="s">
        <v>25666</v>
      </c>
      <c r="H11454" s="121" t="s">
        <v>76</v>
      </c>
      <c r="I11454" s="121" t="s">
        <v>30</v>
      </c>
      <c r="J11454" s="121" t="s">
        <v>31</v>
      </c>
      <c r="K11454" s="121" t="s">
        <v>65</v>
      </c>
      <c r="L11454" s="157" t="s">
        <v>32</v>
      </c>
      <c r="M11454" s="120" t="s">
        <v>78</v>
      </c>
    </row>
    <row r="11455" spans="1:15">
      <c r="A11455" s="116">
        <v>11455</v>
      </c>
      <c r="B11455" s="129">
        <v>44473</v>
      </c>
      <c r="D11455" s="120" t="s">
        <v>252</v>
      </c>
      <c r="E11455" s="120" t="s">
        <v>25667</v>
      </c>
      <c r="F11455" s="209" t="s">
        <v>1114</v>
      </c>
      <c r="G11455" s="119" t="s">
        <v>2610</v>
      </c>
      <c r="H11455" s="121" t="s">
        <v>140</v>
      </c>
      <c r="I11455" s="121" t="s">
        <v>196</v>
      </c>
      <c r="J11455" s="121" t="s">
        <v>196</v>
      </c>
      <c r="K11455" s="121" t="s">
        <v>584</v>
      </c>
      <c r="L11455" s="157" t="s">
        <v>32</v>
      </c>
      <c r="M11455" s="120" t="s">
        <v>33</v>
      </c>
      <c r="N11455" s="131">
        <v>44496</v>
      </c>
      <c r="O11455" s="131">
        <v>44537</v>
      </c>
    </row>
    <row r="11456" spans="1:15" ht="27.6">
      <c r="A11456" s="116">
        <v>11456</v>
      </c>
      <c r="B11456" s="129">
        <v>44474</v>
      </c>
      <c r="D11456" s="120" t="s">
        <v>252</v>
      </c>
      <c r="E11456" s="120" t="s">
        <v>25668</v>
      </c>
      <c r="F11456" s="209" t="s">
        <v>25669</v>
      </c>
      <c r="G11456" s="119" t="s">
        <v>25670</v>
      </c>
      <c r="H11456" s="121" t="s">
        <v>140</v>
      </c>
      <c r="I11456" s="121" t="s">
        <v>30</v>
      </c>
      <c r="J11456" s="121" t="s">
        <v>435</v>
      </c>
      <c r="K11456" s="121" t="s">
        <v>65</v>
      </c>
      <c r="L11456" s="157" t="s">
        <v>32</v>
      </c>
      <c r="M11456" s="120" t="s">
        <v>33</v>
      </c>
      <c r="N11456" s="131">
        <v>44475</v>
      </c>
      <c r="O11456" s="131">
        <v>44585</v>
      </c>
    </row>
    <row r="11457" spans="1:20">
      <c r="A11457" s="116">
        <v>11457</v>
      </c>
      <c r="B11457" s="129">
        <v>44474</v>
      </c>
      <c r="D11457" s="120" t="s">
        <v>252</v>
      </c>
      <c r="E11457" s="116" t="s">
        <v>25671</v>
      </c>
      <c r="F11457" s="209" t="s">
        <v>14708</v>
      </c>
      <c r="G11457" s="119" t="s">
        <v>25672</v>
      </c>
      <c r="H11457" s="121" t="s">
        <v>160</v>
      </c>
      <c r="I11457" s="119" t="s">
        <v>42</v>
      </c>
      <c r="J11457" s="121" t="s">
        <v>91</v>
      </c>
      <c r="K11457" s="121" t="s">
        <v>584</v>
      </c>
      <c r="L11457" s="157" t="s">
        <v>32</v>
      </c>
      <c r="M11457" s="120" t="s">
        <v>33</v>
      </c>
      <c r="N11457" s="131">
        <v>44572</v>
      </c>
    </row>
    <row r="11458" spans="1:20">
      <c r="A11458" s="116">
        <v>11458</v>
      </c>
      <c r="B11458" s="129">
        <v>44474</v>
      </c>
      <c r="D11458" s="120" t="s">
        <v>252</v>
      </c>
      <c r="E11458" s="120" t="s">
        <v>25673</v>
      </c>
      <c r="F11458" s="209" t="s">
        <v>579</v>
      </c>
      <c r="G11458" s="119" t="s">
        <v>229</v>
      </c>
      <c r="H11458" s="121" t="s">
        <v>41</v>
      </c>
      <c r="I11458" s="119" t="s">
        <v>42</v>
      </c>
      <c r="J11458" s="121" t="s">
        <v>199</v>
      </c>
      <c r="K11458" s="121" t="s">
        <v>584</v>
      </c>
      <c r="L11458" s="157" t="s">
        <v>32</v>
      </c>
      <c r="M11458" s="120" t="s">
        <v>78</v>
      </c>
    </row>
    <row r="11459" spans="1:20">
      <c r="A11459" s="116">
        <v>11459</v>
      </c>
      <c r="B11459" s="129">
        <v>44474</v>
      </c>
      <c r="D11459" s="120" t="s">
        <v>252</v>
      </c>
      <c r="E11459" s="120" t="s">
        <v>25674</v>
      </c>
      <c r="F11459" s="209" t="s">
        <v>25675</v>
      </c>
      <c r="G11459" s="119" t="s">
        <v>22424</v>
      </c>
      <c r="H11459" s="121" t="s">
        <v>1173</v>
      </c>
      <c r="I11459" s="121" t="s">
        <v>30</v>
      </c>
      <c r="J11459" s="121" t="s">
        <v>77</v>
      </c>
      <c r="K11459" s="121" t="s">
        <v>65</v>
      </c>
      <c r="L11459" s="157" t="s">
        <v>32</v>
      </c>
      <c r="M11459" s="120" t="s">
        <v>33</v>
      </c>
      <c r="N11459" s="131">
        <v>44495</v>
      </c>
      <c r="O11459" s="131">
        <v>44585</v>
      </c>
    </row>
    <row r="11460" spans="1:20" ht="27.6">
      <c r="A11460" s="116">
        <v>11460</v>
      </c>
      <c r="B11460" s="129">
        <v>44474</v>
      </c>
      <c r="D11460" s="120" t="s">
        <v>252</v>
      </c>
      <c r="E11460" s="120" t="s">
        <v>25676</v>
      </c>
      <c r="F11460" s="209" t="s">
        <v>25677</v>
      </c>
      <c r="G11460" s="119" t="s">
        <v>4959</v>
      </c>
      <c r="H11460" s="121" t="s">
        <v>53</v>
      </c>
      <c r="I11460" s="121" t="s">
        <v>30</v>
      </c>
      <c r="J11460" s="121" t="s">
        <v>5018</v>
      </c>
      <c r="K11460" s="121" t="s">
        <v>65</v>
      </c>
      <c r="L11460" s="157" t="s">
        <v>32</v>
      </c>
      <c r="M11460" s="120" t="s">
        <v>33</v>
      </c>
      <c r="N11460" s="131">
        <v>44487</v>
      </c>
      <c r="O11460" s="131">
        <v>44585</v>
      </c>
    </row>
    <row r="11461" spans="1:20">
      <c r="A11461" s="116">
        <v>11461</v>
      </c>
      <c r="B11461" s="129">
        <v>44474</v>
      </c>
      <c r="D11461" s="120" t="s">
        <v>252</v>
      </c>
      <c r="E11461" s="120" t="s">
        <v>25678</v>
      </c>
      <c r="F11461" s="209" t="s">
        <v>424</v>
      </c>
      <c r="G11461" s="119" t="s">
        <v>746</v>
      </c>
      <c r="H11461" s="121" t="s">
        <v>41</v>
      </c>
      <c r="I11461" s="121" t="s">
        <v>30</v>
      </c>
      <c r="J11461" s="121" t="s">
        <v>5018</v>
      </c>
      <c r="K11461" s="121" t="s">
        <v>65</v>
      </c>
      <c r="L11461" s="157" t="s">
        <v>32</v>
      </c>
      <c r="M11461" s="120" t="s">
        <v>78</v>
      </c>
    </row>
    <row r="11462" spans="1:20">
      <c r="A11462" s="116">
        <v>11462</v>
      </c>
      <c r="B11462" s="129">
        <v>44474</v>
      </c>
      <c r="D11462" s="120" t="s">
        <v>252</v>
      </c>
      <c r="E11462" s="120" t="s">
        <v>25679</v>
      </c>
      <c r="F11462" s="209" t="s">
        <v>15650</v>
      </c>
      <c r="G11462" s="119" t="s">
        <v>8022</v>
      </c>
      <c r="H11462" s="121" t="s">
        <v>160</v>
      </c>
      <c r="I11462" s="121" t="s">
        <v>30</v>
      </c>
      <c r="J11462" s="121" t="s">
        <v>7142</v>
      </c>
      <c r="K11462" s="121" t="s">
        <v>584</v>
      </c>
      <c r="L11462" s="157" t="s">
        <v>32</v>
      </c>
      <c r="M11462" s="120" t="s">
        <v>78</v>
      </c>
    </row>
    <row r="11463" spans="1:20">
      <c r="A11463" s="116">
        <v>11463</v>
      </c>
      <c r="B11463" s="129">
        <v>44474</v>
      </c>
      <c r="D11463" s="120" t="s">
        <v>252</v>
      </c>
      <c r="E11463" s="120" t="s">
        <v>25680</v>
      </c>
      <c r="F11463" s="209" t="s">
        <v>579</v>
      </c>
      <c r="G11463" s="119" t="s">
        <v>8022</v>
      </c>
      <c r="H11463" s="121" t="s">
        <v>160</v>
      </c>
      <c r="I11463" s="121" t="s">
        <v>42</v>
      </c>
      <c r="J11463" s="121" t="s">
        <v>72</v>
      </c>
      <c r="K11463" s="121" t="s">
        <v>65</v>
      </c>
      <c r="L11463" s="157" t="s">
        <v>32</v>
      </c>
      <c r="M11463" s="120" t="s">
        <v>78</v>
      </c>
    </row>
    <row r="11464" spans="1:20">
      <c r="A11464" s="116">
        <v>11464</v>
      </c>
      <c r="B11464" s="129">
        <v>44474</v>
      </c>
      <c r="D11464" s="120" t="s">
        <v>252</v>
      </c>
      <c r="E11464" s="120" t="s">
        <v>25681</v>
      </c>
      <c r="F11464" s="209" t="s">
        <v>547</v>
      </c>
      <c r="G11464" s="119" t="s">
        <v>25682</v>
      </c>
      <c r="H11464" s="121" t="s">
        <v>53</v>
      </c>
      <c r="I11464" s="121" t="s">
        <v>30</v>
      </c>
      <c r="J11464" s="121" t="s">
        <v>77</v>
      </c>
      <c r="K11464" s="121" t="s">
        <v>65</v>
      </c>
      <c r="L11464" s="157" t="s">
        <v>32</v>
      </c>
      <c r="M11464" s="120" t="s">
        <v>78</v>
      </c>
    </row>
    <row r="11465" spans="1:20">
      <c r="A11465" s="116">
        <v>11465</v>
      </c>
      <c r="B11465" s="129">
        <v>44474</v>
      </c>
      <c r="D11465" s="120" t="s">
        <v>252</v>
      </c>
      <c r="E11465" s="120" t="s">
        <v>25683</v>
      </c>
      <c r="F11465" s="209" t="s">
        <v>7995</v>
      </c>
      <c r="G11465" s="119" t="s">
        <v>610</v>
      </c>
      <c r="H11465" s="121" t="s">
        <v>41</v>
      </c>
      <c r="I11465" s="121" t="s">
        <v>30</v>
      </c>
      <c r="J11465" s="121" t="s">
        <v>87</v>
      </c>
      <c r="K11465" s="121" t="s">
        <v>65</v>
      </c>
      <c r="L11465" s="157" t="s">
        <v>32</v>
      </c>
      <c r="M11465" s="120" t="s">
        <v>33</v>
      </c>
      <c r="N11465" s="131">
        <v>44475</v>
      </c>
      <c r="O11465" s="131">
        <v>44585</v>
      </c>
    </row>
    <row r="11466" spans="1:20">
      <c r="A11466" s="116">
        <v>11466</v>
      </c>
      <c r="B11466" s="129">
        <v>44474</v>
      </c>
      <c r="D11466" s="120" t="s">
        <v>252</v>
      </c>
      <c r="E11466" s="120" t="s">
        <v>25684</v>
      </c>
      <c r="F11466" s="209" t="s">
        <v>25685</v>
      </c>
      <c r="G11466" s="119" t="s">
        <v>963</v>
      </c>
      <c r="H11466" s="121" t="s">
        <v>1173</v>
      </c>
      <c r="I11466" s="119" t="s">
        <v>30</v>
      </c>
      <c r="J11466" s="121" t="s">
        <v>77</v>
      </c>
      <c r="K11466" s="121" t="s">
        <v>65</v>
      </c>
      <c r="L11466" s="157" t="s">
        <v>32</v>
      </c>
      <c r="M11466" s="120" t="s">
        <v>78</v>
      </c>
    </row>
    <row r="11467" spans="1:20">
      <c r="A11467" s="116">
        <v>11467</v>
      </c>
      <c r="B11467" s="129">
        <v>44474</v>
      </c>
      <c r="D11467" s="120" t="s">
        <v>252</v>
      </c>
      <c r="E11467" s="120" t="s">
        <v>25686</v>
      </c>
      <c r="F11467" s="209" t="s">
        <v>579</v>
      </c>
      <c r="G11467" s="119" t="s">
        <v>867</v>
      </c>
      <c r="H11467" s="121" t="s">
        <v>41</v>
      </c>
      <c r="I11467" s="121" t="s">
        <v>30</v>
      </c>
      <c r="J11467" s="121" t="s">
        <v>31</v>
      </c>
      <c r="K11467" s="121" t="s">
        <v>65</v>
      </c>
      <c r="L11467" s="157" t="s">
        <v>32</v>
      </c>
      <c r="M11467" s="120" t="s">
        <v>78</v>
      </c>
    </row>
    <row r="11468" spans="1:20">
      <c r="A11468" s="116">
        <v>11468</v>
      </c>
      <c r="B11468" s="129">
        <v>44474</v>
      </c>
      <c r="D11468" s="120" t="s">
        <v>252</v>
      </c>
      <c r="E11468" s="120" t="s">
        <v>25687</v>
      </c>
      <c r="F11468" s="209" t="s">
        <v>25688</v>
      </c>
      <c r="G11468" s="119" t="s">
        <v>16294</v>
      </c>
      <c r="H11468" s="121" t="s">
        <v>140</v>
      </c>
      <c r="I11468" s="119" t="s">
        <v>30</v>
      </c>
      <c r="J11468" s="121" t="s">
        <v>7234</v>
      </c>
      <c r="K11468" s="121" t="s">
        <v>65</v>
      </c>
      <c r="L11468" s="157" t="s">
        <v>32</v>
      </c>
      <c r="M11468" s="120" t="s">
        <v>78</v>
      </c>
    </row>
    <row r="11469" spans="1:20">
      <c r="A11469" s="116">
        <v>11469</v>
      </c>
      <c r="B11469" s="129">
        <v>44474</v>
      </c>
      <c r="D11469" s="120" t="s">
        <v>252</v>
      </c>
      <c r="E11469" s="120" t="s">
        <v>25689</v>
      </c>
      <c r="F11469" s="209" t="s">
        <v>25690</v>
      </c>
      <c r="G11469" s="119" t="s">
        <v>2480</v>
      </c>
      <c r="H11469" s="121" t="s">
        <v>41</v>
      </c>
      <c r="I11469" s="121" t="s">
        <v>30</v>
      </c>
      <c r="J11469" s="121" t="s">
        <v>15508</v>
      </c>
      <c r="K11469" s="121" t="s">
        <v>65</v>
      </c>
      <c r="L11469" s="157" t="s">
        <v>32</v>
      </c>
      <c r="M11469" s="120" t="s">
        <v>33</v>
      </c>
      <c r="N11469" s="131">
        <v>44508</v>
      </c>
      <c r="O11469" s="131">
        <v>44585</v>
      </c>
    </row>
    <row r="11470" spans="1:20">
      <c r="A11470" s="116">
        <v>11470</v>
      </c>
      <c r="B11470" s="129">
        <v>44474</v>
      </c>
      <c r="D11470" s="120" t="s">
        <v>252</v>
      </c>
      <c r="E11470" s="120" t="s">
        <v>25691</v>
      </c>
      <c r="F11470" s="209" t="s">
        <v>25692</v>
      </c>
      <c r="G11470" s="119" t="s">
        <v>610</v>
      </c>
      <c r="H11470" s="121" t="s">
        <v>41</v>
      </c>
      <c r="I11470" s="121" t="s">
        <v>42</v>
      </c>
      <c r="J11470" s="121" t="s">
        <v>72</v>
      </c>
      <c r="K11470" s="121" t="s">
        <v>65</v>
      </c>
      <c r="L11470" s="157" t="s">
        <v>32</v>
      </c>
      <c r="M11470" s="120" t="s">
        <v>78</v>
      </c>
    </row>
    <row r="11471" spans="1:20">
      <c r="A11471" s="116">
        <v>11471</v>
      </c>
      <c r="B11471" s="129">
        <v>44474</v>
      </c>
      <c r="D11471" s="120" t="s">
        <v>252</v>
      </c>
      <c r="E11471" s="120" t="s">
        <v>25693</v>
      </c>
      <c r="F11471" s="209" t="s">
        <v>12290</v>
      </c>
      <c r="G11471" s="119" t="s">
        <v>4855</v>
      </c>
      <c r="H11471" s="121" t="s">
        <v>86</v>
      </c>
      <c r="I11471" s="121" t="s">
        <v>30</v>
      </c>
      <c r="J11471" s="121" t="s">
        <v>5018</v>
      </c>
      <c r="K11471" s="121" t="s">
        <v>65</v>
      </c>
      <c r="L11471" s="157" t="s">
        <v>32</v>
      </c>
      <c r="M11471" s="120" t="s">
        <v>33</v>
      </c>
      <c r="N11471" s="131">
        <v>44481</v>
      </c>
      <c r="O11471" s="131">
        <v>44490</v>
      </c>
      <c r="S11471" s="120" t="s">
        <v>92</v>
      </c>
      <c r="T11471" s="126">
        <v>44494</v>
      </c>
    </row>
    <row r="11472" spans="1:20">
      <c r="A11472" s="116">
        <v>11472</v>
      </c>
      <c r="B11472" s="129">
        <v>44474</v>
      </c>
      <c r="D11472" s="120" t="s">
        <v>252</v>
      </c>
      <c r="E11472" s="120" t="s">
        <v>25694</v>
      </c>
      <c r="F11472" s="209" t="s">
        <v>25695</v>
      </c>
      <c r="G11472" s="119" t="s">
        <v>25696</v>
      </c>
      <c r="H11472" s="121" t="s">
        <v>53</v>
      </c>
      <c r="I11472" s="121" t="s">
        <v>42</v>
      </c>
      <c r="J11472" s="121" t="s">
        <v>319</v>
      </c>
      <c r="K11472" s="121" t="s">
        <v>65</v>
      </c>
      <c r="L11472" s="157" t="s">
        <v>32</v>
      </c>
      <c r="M11472" s="120" t="s">
        <v>33</v>
      </c>
      <c r="N11472" s="131">
        <v>44475</v>
      </c>
      <c r="O11472" s="131">
        <v>44490</v>
      </c>
      <c r="S11472" s="120" t="s">
        <v>135</v>
      </c>
      <c r="T11472" s="126">
        <v>44491</v>
      </c>
    </row>
    <row r="11473" spans="1:20" ht="27.6">
      <c r="A11473" s="116">
        <v>11473</v>
      </c>
      <c r="B11473" s="129">
        <v>44474</v>
      </c>
      <c r="D11473" s="120" t="s">
        <v>252</v>
      </c>
      <c r="E11473" s="120" t="s">
        <v>25697</v>
      </c>
      <c r="F11473" s="209" t="s">
        <v>25698</v>
      </c>
      <c r="G11473" s="119" t="s">
        <v>25699</v>
      </c>
      <c r="H11473" s="121" t="s">
        <v>53</v>
      </c>
      <c r="I11473" s="121" t="s">
        <v>30</v>
      </c>
      <c r="J11473" s="121" t="s">
        <v>5018</v>
      </c>
      <c r="K11473" s="121" t="s">
        <v>65</v>
      </c>
      <c r="L11473" s="157" t="s">
        <v>32</v>
      </c>
      <c r="M11473" s="120" t="s">
        <v>33</v>
      </c>
      <c r="N11473" s="131">
        <v>44475</v>
      </c>
      <c r="O11473" s="131">
        <v>44490</v>
      </c>
      <c r="S11473" s="120" t="s">
        <v>135</v>
      </c>
      <c r="T11473" s="126">
        <v>44491</v>
      </c>
    </row>
    <row r="11474" spans="1:20">
      <c r="A11474" s="116">
        <v>11474</v>
      </c>
      <c r="B11474" s="129">
        <v>44474</v>
      </c>
      <c r="D11474" s="120" t="s">
        <v>252</v>
      </c>
      <c r="E11474" s="120" t="s">
        <v>25700</v>
      </c>
      <c r="F11474" s="209" t="s">
        <v>1582</v>
      </c>
      <c r="G11474" s="119" t="s">
        <v>3568</v>
      </c>
      <c r="H11474" s="121" t="s">
        <v>53</v>
      </c>
      <c r="I11474" s="121" t="s">
        <v>196</v>
      </c>
      <c r="J11474" s="121" t="s">
        <v>196</v>
      </c>
      <c r="K11474" s="121" t="s">
        <v>65</v>
      </c>
      <c r="L11474" s="157" t="s">
        <v>32</v>
      </c>
      <c r="M11474" s="120" t="s">
        <v>33</v>
      </c>
      <c r="N11474" s="131">
        <v>44475</v>
      </c>
      <c r="O11474" s="131">
        <v>44490</v>
      </c>
    </row>
    <row r="11475" spans="1:20">
      <c r="A11475" s="116">
        <v>11475</v>
      </c>
      <c r="B11475" s="129">
        <v>44488</v>
      </c>
      <c r="D11475" s="120" t="s">
        <v>580</v>
      </c>
      <c r="E11475" s="120" t="s">
        <v>25701</v>
      </c>
      <c r="F11475" s="209" t="s">
        <v>25702</v>
      </c>
      <c r="G11475" s="119" t="s">
        <v>25703</v>
      </c>
      <c r="H11475" s="121" t="s">
        <v>29</v>
      </c>
      <c r="I11475" s="119" t="s">
        <v>30</v>
      </c>
      <c r="J11475" s="121" t="s">
        <v>12783</v>
      </c>
      <c r="K11475" s="121" t="s">
        <v>65</v>
      </c>
      <c r="L11475" s="157" t="s">
        <v>32</v>
      </c>
      <c r="M11475" s="120" t="s">
        <v>78</v>
      </c>
    </row>
    <row r="11476" spans="1:20">
      <c r="A11476" s="116">
        <v>11476</v>
      </c>
      <c r="B11476" s="129">
        <v>44488</v>
      </c>
      <c r="D11476" s="120" t="s">
        <v>580</v>
      </c>
      <c r="E11476" s="120" t="s">
        <v>25704</v>
      </c>
      <c r="F11476" s="209" t="s">
        <v>25705</v>
      </c>
      <c r="G11476" s="119" t="s">
        <v>25706</v>
      </c>
      <c r="H11476" s="121" t="s">
        <v>29</v>
      </c>
      <c r="I11476" s="121" t="s">
        <v>30</v>
      </c>
      <c r="J11476" s="121" t="s">
        <v>87</v>
      </c>
      <c r="K11476" s="121" t="s">
        <v>65</v>
      </c>
      <c r="L11476" s="157" t="s">
        <v>32</v>
      </c>
      <c r="M11476" s="120" t="s">
        <v>78</v>
      </c>
    </row>
    <row r="11477" spans="1:20">
      <c r="A11477" s="116">
        <v>11477</v>
      </c>
      <c r="B11477" s="129">
        <v>44488</v>
      </c>
      <c r="D11477" s="120" t="s">
        <v>580</v>
      </c>
      <c r="E11477" s="120" t="s">
        <v>25707</v>
      </c>
      <c r="F11477" s="209" t="s">
        <v>351</v>
      </c>
      <c r="G11477" s="119" t="s">
        <v>25708</v>
      </c>
      <c r="H11477" s="121" t="s">
        <v>76</v>
      </c>
      <c r="I11477" s="121" t="s">
        <v>30</v>
      </c>
      <c r="J11477" s="121" t="s">
        <v>87</v>
      </c>
      <c r="K11477" s="121" t="s">
        <v>65</v>
      </c>
      <c r="L11477" s="157" t="s">
        <v>32</v>
      </c>
      <c r="M11477" s="120" t="s">
        <v>78</v>
      </c>
    </row>
    <row r="11478" spans="1:20">
      <c r="A11478" s="116">
        <v>11478</v>
      </c>
      <c r="B11478" s="129">
        <v>44488</v>
      </c>
      <c r="D11478" s="120" t="s">
        <v>580</v>
      </c>
      <c r="E11478" s="120" t="s">
        <v>25709</v>
      </c>
      <c r="F11478" s="209" t="s">
        <v>2854</v>
      </c>
      <c r="G11478" s="119" t="s">
        <v>3321</v>
      </c>
      <c r="H11478" s="121" t="s">
        <v>76</v>
      </c>
      <c r="I11478" s="121" t="s">
        <v>30</v>
      </c>
      <c r="J11478" s="121" t="s">
        <v>5018</v>
      </c>
      <c r="K11478" s="121" t="s">
        <v>65</v>
      </c>
      <c r="L11478" s="157" t="s">
        <v>32</v>
      </c>
      <c r="M11478" s="120" t="s">
        <v>78</v>
      </c>
    </row>
    <row r="11479" spans="1:20">
      <c r="A11479" s="116">
        <v>11479</v>
      </c>
      <c r="B11479" s="129">
        <v>44488</v>
      </c>
      <c r="D11479" s="120" t="s">
        <v>580</v>
      </c>
      <c r="E11479" s="120" t="s">
        <v>25710</v>
      </c>
      <c r="F11479" s="209" t="s">
        <v>25711</v>
      </c>
      <c r="G11479" s="119" t="s">
        <v>25712</v>
      </c>
      <c r="H11479" s="121" t="s">
        <v>76</v>
      </c>
      <c r="I11479" s="119" t="s">
        <v>30</v>
      </c>
      <c r="J11479" s="121" t="s">
        <v>87</v>
      </c>
      <c r="K11479" s="121" t="s">
        <v>65</v>
      </c>
      <c r="L11479" s="157" t="s">
        <v>32</v>
      </c>
      <c r="M11479" s="120" t="s">
        <v>78</v>
      </c>
    </row>
    <row r="11480" spans="1:20">
      <c r="A11480" s="116">
        <v>11480</v>
      </c>
      <c r="B11480" s="129">
        <v>44488</v>
      </c>
      <c r="D11480" s="120" t="s">
        <v>580</v>
      </c>
      <c r="E11480" s="120" t="s">
        <v>25713</v>
      </c>
      <c r="F11480" s="209" t="s">
        <v>127</v>
      </c>
      <c r="G11480" s="119" t="s">
        <v>9559</v>
      </c>
      <c r="H11480" s="121" t="s">
        <v>76</v>
      </c>
      <c r="I11480" s="121" t="s">
        <v>30</v>
      </c>
      <c r="J11480" s="121" t="s">
        <v>87</v>
      </c>
      <c r="K11480" s="121" t="s">
        <v>65</v>
      </c>
      <c r="L11480" s="157" t="s">
        <v>32</v>
      </c>
      <c r="M11480" s="120" t="s">
        <v>78</v>
      </c>
    </row>
    <row r="11481" spans="1:20">
      <c r="A11481" s="116">
        <v>11481</v>
      </c>
      <c r="B11481" s="129">
        <v>44488</v>
      </c>
      <c r="D11481" s="120" t="s">
        <v>580</v>
      </c>
      <c r="E11481" s="120" t="s">
        <v>25714</v>
      </c>
      <c r="F11481" s="209" t="s">
        <v>25715</v>
      </c>
      <c r="G11481" s="119" t="s">
        <v>25716</v>
      </c>
      <c r="H11481" s="121" t="s">
        <v>97</v>
      </c>
      <c r="I11481" s="121" t="s">
        <v>30</v>
      </c>
      <c r="J11481" s="121" t="s">
        <v>529</v>
      </c>
      <c r="K11481" s="121" t="s">
        <v>65</v>
      </c>
      <c r="L11481" s="157" t="s">
        <v>32</v>
      </c>
      <c r="M11481" s="120" t="s">
        <v>78</v>
      </c>
    </row>
    <row r="11482" spans="1:20">
      <c r="A11482" s="116">
        <v>11482</v>
      </c>
      <c r="B11482" s="129">
        <v>44488</v>
      </c>
      <c r="D11482" s="120" t="s">
        <v>580</v>
      </c>
      <c r="E11482" s="120" t="s">
        <v>25717</v>
      </c>
      <c r="F11482" s="209" t="s">
        <v>25718</v>
      </c>
      <c r="G11482" s="119" t="s">
        <v>25719</v>
      </c>
      <c r="H11482" s="121" t="s">
        <v>192</v>
      </c>
      <c r="I11482" s="121" t="s">
        <v>30</v>
      </c>
      <c r="J11482" s="121" t="s">
        <v>5018</v>
      </c>
      <c r="K11482" s="121" t="s">
        <v>65</v>
      </c>
      <c r="L11482" s="157" t="s">
        <v>32</v>
      </c>
      <c r="M11482" s="120" t="s">
        <v>78</v>
      </c>
    </row>
    <row r="11483" spans="1:20" ht="27.6">
      <c r="A11483" s="116">
        <v>11483</v>
      </c>
      <c r="B11483" s="129">
        <v>44488</v>
      </c>
      <c r="D11483" s="120" t="s">
        <v>580</v>
      </c>
      <c r="E11483" s="120" t="s">
        <v>25720</v>
      </c>
      <c r="F11483" s="209" t="s">
        <v>25721</v>
      </c>
      <c r="G11483" s="119" t="s">
        <v>805</v>
      </c>
      <c r="H11483" s="121" t="s">
        <v>76</v>
      </c>
      <c r="I11483" s="119" t="s">
        <v>42</v>
      </c>
      <c r="J11483" s="121" t="s">
        <v>72</v>
      </c>
      <c r="K11483" s="121" t="s">
        <v>65</v>
      </c>
      <c r="L11483" s="157" t="s">
        <v>32</v>
      </c>
      <c r="M11483" s="120" t="s">
        <v>78</v>
      </c>
    </row>
    <row r="11484" spans="1:20">
      <c r="A11484" s="116">
        <v>11484</v>
      </c>
      <c r="B11484" s="129">
        <v>44474</v>
      </c>
      <c r="D11484" s="120" t="s">
        <v>25</v>
      </c>
      <c r="E11484" s="120" t="s">
        <v>25722</v>
      </c>
      <c r="F11484" s="209" t="s">
        <v>153</v>
      </c>
      <c r="G11484" s="119" t="s">
        <v>25723</v>
      </c>
      <c r="H11484" s="121" t="s">
        <v>29</v>
      </c>
      <c r="I11484" s="119" t="s">
        <v>63</v>
      </c>
      <c r="J11484" s="121" t="s">
        <v>328</v>
      </c>
      <c r="L11484" s="157" t="s">
        <v>32</v>
      </c>
      <c r="M11484" s="120" t="s">
        <v>33</v>
      </c>
    </row>
    <row r="11485" spans="1:20">
      <c r="A11485" s="116">
        <v>11485</v>
      </c>
      <c r="B11485" s="129">
        <v>44475</v>
      </c>
      <c r="D11485" s="120" t="s">
        <v>252</v>
      </c>
      <c r="E11485" s="120" t="s">
        <v>25724</v>
      </c>
      <c r="F11485" s="209" t="s">
        <v>399</v>
      </c>
      <c r="G11485" s="119" t="s">
        <v>21898</v>
      </c>
      <c r="H11485" s="121" t="s">
        <v>140</v>
      </c>
      <c r="I11485" s="119" t="s">
        <v>42</v>
      </c>
      <c r="J11485" s="121" t="s">
        <v>72</v>
      </c>
      <c r="K11485" s="121" t="s">
        <v>65</v>
      </c>
      <c r="L11485" s="157" t="s">
        <v>32</v>
      </c>
      <c r="M11485" s="120" t="s">
        <v>78</v>
      </c>
    </row>
    <row r="11486" spans="1:20">
      <c r="A11486" s="116">
        <v>11486</v>
      </c>
      <c r="B11486" s="129">
        <v>44475</v>
      </c>
      <c r="D11486" s="120" t="s">
        <v>252</v>
      </c>
      <c r="E11486" s="120" t="s">
        <v>25725</v>
      </c>
      <c r="F11486" s="209" t="s">
        <v>19372</v>
      </c>
      <c r="G11486" s="119" t="s">
        <v>25726</v>
      </c>
      <c r="H11486" s="121" t="s">
        <v>29</v>
      </c>
      <c r="I11486" s="121" t="s">
        <v>30</v>
      </c>
      <c r="J11486" s="121" t="s">
        <v>435</v>
      </c>
      <c r="K11486" s="121" t="s">
        <v>65</v>
      </c>
      <c r="L11486" s="157" t="s">
        <v>32</v>
      </c>
      <c r="M11486" s="120" t="s">
        <v>78</v>
      </c>
    </row>
    <row r="11487" spans="1:20">
      <c r="A11487" s="116">
        <v>11487</v>
      </c>
      <c r="B11487" s="129">
        <v>44475</v>
      </c>
      <c r="D11487" s="120" t="s">
        <v>252</v>
      </c>
      <c r="E11487" s="120" t="s">
        <v>25727</v>
      </c>
      <c r="F11487" s="209" t="s">
        <v>579</v>
      </c>
      <c r="G11487" s="119" t="s">
        <v>25728</v>
      </c>
      <c r="H11487" s="121" t="s">
        <v>140</v>
      </c>
      <c r="I11487" s="119" t="s">
        <v>196</v>
      </c>
      <c r="J11487" s="121" t="s">
        <v>196</v>
      </c>
      <c r="K11487" s="121" t="s">
        <v>65</v>
      </c>
      <c r="L11487" s="157" t="s">
        <v>32</v>
      </c>
      <c r="M11487" s="120" t="s">
        <v>33</v>
      </c>
      <c r="N11487" s="131">
        <v>44476</v>
      </c>
      <c r="O11487" s="131">
        <v>44490</v>
      </c>
    </row>
    <row r="11488" spans="1:20">
      <c r="A11488" s="116">
        <v>11488</v>
      </c>
      <c r="B11488" s="129">
        <v>44475</v>
      </c>
      <c r="D11488" s="120" t="s">
        <v>252</v>
      </c>
      <c r="E11488" s="120" t="s">
        <v>25729</v>
      </c>
      <c r="F11488" s="209" t="s">
        <v>25730</v>
      </c>
      <c r="G11488" s="119" t="s">
        <v>25731</v>
      </c>
      <c r="H11488" s="121" t="s">
        <v>53</v>
      </c>
      <c r="I11488" s="119" t="s">
        <v>42</v>
      </c>
      <c r="J11488" s="121" t="s">
        <v>2268</v>
      </c>
      <c r="K11488" s="121" t="s">
        <v>65</v>
      </c>
      <c r="L11488" s="157" t="s">
        <v>32</v>
      </c>
      <c r="M11488" s="120" t="s">
        <v>78</v>
      </c>
    </row>
    <row r="11489" spans="1:25">
      <c r="A11489" s="116">
        <v>11489</v>
      </c>
      <c r="B11489" s="129">
        <v>44475</v>
      </c>
      <c r="D11489" s="120" t="s">
        <v>252</v>
      </c>
      <c r="E11489" s="120" t="s">
        <v>25732</v>
      </c>
      <c r="F11489" s="209" t="s">
        <v>25733</v>
      </c>
      <c r="G11489" s="119" t="s">
        <v>25734</v>
      </c>
      <c r="H11489" s="121" t="s">
        <v>140</v>
      </c>
      <c r="I11489" s="121" t="s">
        <v>30</v>
      </c>
      <c r="J11489" s="121" t="s">
        <v>7123</v>
      </c>
      <c r="K11489" s="121" t="s">
        <v>65</v>
      </c>
      <c r="L11489" s="157" t="s">
        <v>32</v>
      </c>
      <c r="M11489" s="120" t="s">
        <v>78</v>
      </c>
      <c r="Y11489" s="116" t="s">
        <v>25735</v>
      </c>
    </row>
    <row r="11490" spans="1:25">
      <c r="A11490" s="116">
        <v>11490</v>
      </c>
      <c r="B11490" s="129">
        <v>44475</v>
      </c>
      <c r="D11490" s="120" t="s">
        <v>252</v>
      </c>
      <c r="E11490" s="120" t="s">
        <v>25736</v>
      </c>
      <c r="F11490" s="209" t="s">
        <v>25737</v>
      </c>
      <c r="G11490" s="119" t="s">
        <v>25738</v>
      </c>
      <c r="H11490" s="121" t="s">
        <v>29</v>
      </c>
      <c r="I11490" s="121" t="s">
        <v>42</v>
      </c>
      <c r="J11490" s="121" t="s">
        <v>246</v>
      </c>
      <c r="K11490" s="121" t="s">
        <v>65</v>
      </c>
      <c r="L11490" s="157" t="s">
        <v>32</v>
      </c>
      <c r="M11490" s="120" t="s">
        <v>78</v>
      </c>
    </row>
    <row r="11491" spans="1:25">
      <c r="A11491" s="116">
        <v>11491</v>
      </c>
      <c r="B11491" s="129">
        <v>44475</v>
      </c>
      <c r="D11491" s="120" t="s">
        <v>252</v>
      </c>
      <c r="E11491" s="120" t="s">
        <v>25739</v>
      </c>
      <c r="F11491" s="209" t="s">
        <v>2369</v>
      </c>
      <c r="G11491" s="119" t="s">
        <v>9817</v>
      </c>
      <c r="H11491" s="121" t="s">
        <v>140</v>
      </c>
      <c r="I11491" s="119" t="s">
        <v>30</v>
      </c>
      <c r="J11491" s="121" t="s">
        <v>435</v>
      </c>
      <c r="K11491" s="121" t="s">
        <v>65</v>
      </c>
      <c r="L11491" s="157" t="s">
        <v>32</v>
      </c>
      <c r="M11491" s="120" t="s">
        <v>78</v>
      </c>
    </row>
    <row r="11492" spans="1:25">
      <c r="A11492" s="116">
        <v>11492</v>
      </c>
      <c r="B11492" s="129">
        <v>44475</v>
      </c>
      <c r="D11492" s="120" t="s">
        <v>252</v>
      </c>
      <c r="E11492" s="120" t="s">
        <v>25740</v>
      </c>
      <c r="F11492" s="209" t="s">
        <v>22986</v>
      </c>
      <c r="G11492" s="119" t="s">
        <v>8761</v>
      </c>
      <c r="H11492" s="121" t="s">
        <v>29</v>
      </c>
      <c r="I11492" s="119" t="s">
        <v>30</v>
      </c>
      <c r="J11492" s="121" t="s">
        <v>3749</v>
      </c>
      <c r="K11492" s="121" t="s">
        <v>65</v>
      </c>
      <c r="L11492" s="157" t="s">
        <v>32</v>
      </c>
      <c r="M11492" s="120" t="s">
        <v>78</v>
      </c>
    </row>
    <row r="11493" spans="1:25" ht="27.6">
      <c r="A11493" s="116">
        <v>11493</v>
      </c>
      <c r="B11493" s="129">
        <v>44475</v>
      </c>
      <c r="D11493" s="120" t="s">
        <v>252</v>
      </c>
      <c r="E11493" s="120" t="s">
        <v>25741</v>
      </c>
      <c r="F11493" s="209" t="s">
        <v>25742</v>
      </c>
      <c r="G11493" s="119" t="s">
        <v>16120</v>
      </c>
      <c r="H11493" s="121" t="s">
        <v>140</v>
      </c>
      <c r="I11493" s="121" t="s">
        <v>30</v>
      </c>
      <c r="J11493" s="121" t="s">
        <v>87</v>
      </c>
      <c r="K11493" s="121" t="s">
        <v>65</v>
      </c>
      <c r="L11493" s="157" t="s">
        <v>32</v>
      </c>
      <c r="M11493" s="120" t="s">
        <v>33</v>
      </c>
      <c r="N11493" s="131">
        <v>44476</v>
      </c>
      <c r="O11493" s="131">
        <v>44490</v>
      </c>
    </row>
    <row r="11494" spans="1:25" ht="27.6">
      <c r="A11494" s="116">
        <v>11494</v>
      </c>
      <c r="B11494" s="129">
        <v>44475</v>
      </c>
      <c r="D11494" s="120" t="s">
        <v>252</v>
      </c>
      <c r="E11494" t="s">
        <v>25743</v>
      </c>
      <c r="F11494" s="209" t="s">
        <v>25744</v>
      </c>
      <c r="G11494" s="119" t="s">
        <v>7942</v>
      </c>
      <c r="H11494" s="121" t="s">
        <v>29</v>
      </c>
      <c r="I11494" s="119" t="s">
        <v>30</v>
      </c>
      <c r="J11494" s="121" t="s">
        <v>838</v>
      </c>
      <c r="K11494" s="121" t="s">
        <v>65</v>
      </c>
      <c r="L11494" s="157" t="s">
        <v>32</v>
      </c>
      <c r="M11494" s="120" t="s">
        <v>78</v>
      </c>
    </row>
    <row r="11495" spans="1:25" ht="27.6">
      <c r="A11495" s="116">
        <v>11495</v>
      </c>
      <c r="B11495" s="129">
        <v>44475</v>
      </c>
      <c r="D11495" s="120" t="s">
        <v>252</v>
      </c>
      <c r="E11495" s="120" t="s">
        <v>25745</v>
      </c>
      <c r="F11495" s="209" t="s">
        <v>25746</v>
      </c>
      <c r="G11495" s="119" t="s">
        <v>25747</v>
      </c>
      <c r="H11495" s="121" t="s">
        <v>53</v>
      </c>
      <c r="I11495" s="121" t="s">
        <v>30</v>
      </c>
      <c r="J11495" s="121" t="s">
        <v>435</v>
      </c>
      <c r="K11495" s="121" t="s">
        <v>65</v>
      </c>
      <c r="L11495" s="157" t="s">
        <v>32</v>
      </c>
      <c r="M11495" s="120" t="s">
        <v>78</v>
      </c>
    </row>
    <row r="11496" spans="1:25">
      <c r="A11496" s="116">
        <v>11496</v>
      </c>
      <c r="B11496" s="129">
        <v>44475</v>
      </c>
      <c r="D11496" s="120" t="s">
        <v>252</v>
      </c>
      <c r="E11496" s="120" t="s">
        <v>25748</v>
      </c>
      <c r="F11496" s="209" t="s">
        <v>25749</v>
      </c>
      <c r="G11496" s="119" t="s">
        <v>506</v>
      </c>
      <c r="H11496" s="121" t="s">
        <v>140</v>
      </c>
      <c r="I11496" s="119" t="s">
        <v>196</v>
      </c>
      <c r="J11496" s="121" t="s">
        <v>196</v>
      </c>
      <c r="K11496" s="121" t="s">
        <v>65</v>
      </c>
      <c r="L11496" s="157" t="s">
        <v>32</v>
      </c>
      <c r="M11496" s="120" t="s">
        <v>33</v>
      </c>
      <c r="N11496" s="131">
        <v>44476</v>
      </c>
      <c r="O11496" s="131">
        <v>44490</v>
      </c>
      <c r="S11496" s="120" t="s">
        <v>92</v>
      </c>
      <c r="T11496" s="126">
        <v>44518</v>
      </c>
    </row>
    <row r="11497" spans="1:25" ht="27.6">
      <c r="A11497" s="116">
        <v>11497</v>
      </c>
      <c r="B11497" s="129">
        <v>44475</v>
      </c>
      <c r="D11497" s="120" t="s">
        <v>252</v>
      </c>
      <c r="E11497" s="120" t="s">
        <v>25750</v>
      </c>
      <c r="F11497" s="209" t="s">
        <v>25751</v>
      </c>
      <c r="G11497" s="119" t="s">
        <v>2975</v>
      </c>
      <c r="H11497" s="121" t="s">
        <v>140</v>
      </c>
      <c r="I11497" s="119" t="s">
        <v>30</v>
      </c>
      <c r="J11497" s="121" t="s">
        <v>7142</v>
      </c>
      <c r="K11497" s="121" t="s">
        <v>65</v>
      </c>
      <c r="L11497" s="157" t="s">
        <v>32</v>
      </c>
      <c r="M11497" s="120" t="s">
        <v>78</v>
      </c>
    </row>
    <row r="11498" spans="1:25" ht="27.6">
      <c r="A11498" s="116">
        <v>11498</v>
      </c>
      <c r="B11498" s="129">
        <v>44475</v>
      </c>
      <c r="D11498" s="120" t="s">
        <v>252</v>
      </c>
      <c r="E11498" t="s">
        <v>25752</v>
      </c>
      <c r="F11498" s="209" t="s">
        <v>25753</v>
      </c>
      <c r="G11498" s="119" t="s">
        <v>4270</v>
      </c>
      <c r="H11498" s="121" t="s">
        <v>97</v>
      </c>
      <c r="I11498" s="121" t="s">
        <v>30</v>
      </c>
      <c r="J11498" s="121" t="s">
        <v>77</v>
      </c>
      <c r="K11498" s="121" t="s">
        <v>65</v>
      </c>
      <c r="L11498" s="157" t="s">
        <v>32</v>
      </c>
      <c r="M11498" s="120" t="s">
        <v>78</v>
      </c>
    </row>
    <row r="11499" spans="1:25">
      <c r="A11499" s="116">
        <v>11499</v>
      </c>
      <c r="B11499" s="129">
        <v>44475</v>
      </c>
      <c r="D11499" s="120" t="s">
        <v>252</v>
      </c>
      <c r="E11499" s="120" t="s">
        <v>25754</v>
      </c>
      <c r="F11499" s="209" t="s">
        <v>25755</v>
      </c>
      <c r="G11499" s="119" t="s">
        <v>10218</v>
      </c>
      <c r="H11499" s="121" t="s">
        <v>29</v>
      </c>
      <c r="I11499" s="121" t="s">
        <v>30</v>
      </c>
      <c r="J11499" s="121" t="s">
        <v>77</v>
      </c>
      <c r="K11499" s="121" t="s">
        <v>65</v>
      </c>
      <c r="L11499" s="157" t="s">
        <v>32</v>
      </c>
      <c r="M11499" s="120" t="s">
        <v>33</v>
      </c>
      <c r="N11499" s="131">
        <v>44494</v>
      </c>
      <c r="O11499" s="131">
        <v>44502</v>
      </c>
      <c r="S11499" s="120" t="s">
        <v>135</v>
      </c>
      <c r="T11499" s="126">
        <v>44503</v>
      </c>
    </row>
    <row r="11500" spans="1:25">
      <c r="A11500" s="116">
        <v>11500</v>
      </c>
      <c r="B11500" s="129">
        <v>44475</v>
      </c>
      <c r="D11500" s="120" t="s">
        <v>252</v>
      </c>
      <c r="E11500" s="120" t="s">
        <v>25756</v>
      </c>
      <c r="F11500" s="209" t="s">
        <v>10645</v>
      </c>
      <c r="G11500" s="119" t="s">
        <v>25757</v>
      </c>
      <c r="H11500" s="121" t="s">
        <v>140</v>
      </c>
      <c r="I11500" s="121" t="s">
        <v>30</v>
      </c>
      <c r="J11500" s="121" t="s">
        <v>529</v>
      </c>
      <c r="K11500" s="121" t="s">
        <v>65</v>
      </c>
      <c r="L11500" s="157" t="s">
        <v>32</v>
      </c>
      <c r="M11500" s="120" t="s">
        <v>78</v>
      </c>
    </row>
    <row r="11501" spans="1:25">
      <c r="A11501" s="116">
        <v>11501</v>
      </c>
      <c r="B11501" s="129">
        <v>44475</v>
      </c>
      <c r="D11501" s="120" t="s">
        <v>252</v>
      </c>
      <c r="E11501" s="120" t="s">
        <v>25758</v>
      </c>
      <c r="F11501" s="209" t="s">
        <v>25759</v>
      </c>
      <c r="G11501" s="119" t="s">
        <v>25760</v>
      </c>
      <c r="H11501" s="121" t="s">
        <v>192</v>
      </c>
      <c r="I11501" s="119" t="s">
        <v>30</v>
      </c>
      <c r="J11501" s="121" t="s">
        <v>5018</v>
      </c>
      <c r="K11501" s="121" t="s">
        <v>65</v>
      </c>
      <c r="L11501" s="157" t="s">
        <v>32</v>
      </c>
      <c r="M11501" s="120" t="s">
        <v>78</v>
      </c>
    </row>
    <row r="11502" spans="1:25">
      <c r="A11502" s="116">
        <v>11502</v>
      </c>
      <c r="B11502" s="129">
        <v>44475</v>
      </c>
      <c r="D11502" s="120" t="s">
        <v>37</v>
      </c>
      <c r="E11502" s="120" t="s">
        <v>25761</v>
      </c>
      <c r="F11502" s="209" t="s">
        <v>6645</v>
      </c>
      <c r="G11502" s="119" t="s">
        <v>25762</v>
      </c>
      <c r="H11502" s="121" t="s">
        <v>41</v>
      </c>
      <c r="I11502" s="121" t="s">
        <v>30</v>
      </c>
      <c r="J11502" s="121" t="s">
        <v>77</v>
      </c>
      <c r="K11502" s="121" t="s">
        <v>65</v>
      </c>
      <c r="L11502" s="157" t="s">
        <v>32</v>
      </c>
      <c r="M11502" s="120" t="s">
        <v>78</v>
      </c>
    </row>
    <row r="11503" spans="1:25">
      <c r="A11503" s="116">
        <v>11503</v>
      </c>
      <c r="B11503" s="129">
        <v>44488</v>
      </c>
      <c r="D11503" s="120" t="s">
        <v>580</v>
      </c>
      <c r="E11503" s="120" t="s">
        <v>25763</v>
      </c>
      <c r="F11503" s="209" t="s">
        <v>25764</v>
      </c>
      <c r="G11503" s="119" t="s">
        <v>19232</v>
      </c>
      <c r="H11503" s="121" t="s">
        <v>76</v>
      </c>
      <c r="I11503" s="121" t="s">
        <v>30</v>
      </c>
      <c r="J11503" s="121" t="s">
        <v>12318</v>
      </c>
      <c r="K11503" s="121" t="s">
        <v>65</v>
      </c>
      <c r="L11503" s="157" t="s">
        <v>32</v>
      </c>
      <c r="M11503" s="120" t="s">
        <v>78</v>
      </c>
    </row>
    <row r="11504" spans="1:25">
      <c r="A11504" s="116">
        <v>11504</v>
      </c>
      <c r="B11504" s="129">
        <v>44488</v>
      </c>
      <c r="D11504" s="120" t="s">
        <v>580</v>
      </c>
      <c r="E11504" s="120" t="s">
        <v>25765</v>
      </c>
      <c r="F11504" s="209" t="s">
        <v>25766</v>
      </c>
      <c r="G11504" s="119" t="s">
        <v>25767</v>
      </c>
      <c r="H11504" s="121" t="s">
        <v>76</v>
      </c>
      <c r="I11504" s="121" t="s">
        <v>30</v>
      </c>
      <c r="J11504" s="121" t="s">
        <v>87</v>
      </c>
      <c r="K11504" s="121" t="s">
        <v>65</v>
      </c>
      <c r="L11504" s="157" t="s">
        <v>32</v>
      </c>
      <c r="M11504" s="120" t="s">
        <v>78</v>
      </c>
    </row>
    <row r="11505" spans="1:25">
      <c r="A11505" s="116">
        <v>11505</v>
      </c>
      <c r="B11505" s="129">
        <v>44488</v>
      </c>
      <c r="D11505" s="120" t="s">
        <v>580</v>
      </c>
      <c r="E11505" s="120" t="s">
        <v>25768</v>
      </c>
      <c r="F11505" s="209" t="s">
        <v>3842</v>
      </c>
      <c r="G11505" s="119" t="s">
        <v>25769</v>
      </c>
      <c r="H11505" s="121" t="s">
        <v>461</v>
      </c>
      <c r="I11505" s="145" t="s">
        <v>30</v>
      </c>
      <c r="J11505" s="121" t="s">
        <v>7087</v>
      </c>
      <c r="K11505" s="121" t="s">
        <v>65</v>
      </c>
      <c r="L11505" s="157" t="s">
        <v>32</v>
      </c>
      <c r="M11505" s="120" t="s">
        <v>78</v>
      </c>
    </row>
    <row r="11506" spans="1:25">
      <c r="A11506" s="116">
        <v>11506</v>
      </c>
      <c r="B11506" s="129">
        <v>44488</v>
      </c>
      <c r="D11506" s="120" t="s">
        <v>580</v>
      </c>
      <c r="E11506" s="120" t="s">
        <v>25770</v>
      </c>
      <c r="F11506" s="209" t="s">
        <v>25771</v>
      </c>
      <c r="G11506" s="119" t="s">
        <v>25772</v>
      </c>
      <c r="H11506" s="121" t="s">
        <v>1173</v>
      </c>
      <c r="I11506" s="121" t="s">
        <v>30</v>
      </c>
      <c r="J11506" s="121" t="s">
        <v>1544</v>
      </c>
      <c r="K11506" s="121" t="s">
        <v>65</v>
      </c>
      <c r="L11506" s="157" t="s">
        <v>32</v>
      </c>
      <c r="M11506" s="120" t="s">
        <v>78</v>
      </c>
    </row>
    <row r="11507" spans="1:25">
      <c r="A11507" s="116">
        <v>11507</v>
      </c>
      <c r="B11507" s="129">
        <v>44488</v>
      </c>
      <c r="D11507" s="120" t="s">
        <v>580</v>
      </c>
      <c r="E11507" s="120" t="s">
        <v>25773</v>
      </c>
      <c r="F11507" s="209" t="s">
        <v>240</v>
      </c>
      <c r="G11507" s="119" t="s">
        <v>25774</v>
      </c>
      <c r="H11507" s="121" t="s">
        <v>140</v>
      </c>
      <c r="I11507" s="121" t="s">
        <v>30</v>
      </c>
      <c r="J11507" s="121" t="s">
        <v>87</v>
      </c>
      <c r="K11507" s="121" t="s">
        <v>584</v>
      </c>
      <c r="L11507" s="157" t="s">
        <v>32</v>
      </c>
      <c r="M11507" s="120" t="s">
        <v>78</v>
      </c>
    </row>
    <row r="11508" spans="1:25">
      <c r="A11508" s="116">
        <v>11508</v>
      </c>
      <c r="B11508" s="129">
        <v>44488</v>
      </c>
      <c r="D11508" s="120" t="s">
        <v>580</v>
      </c>
      <c r="E11508" s="120" t="s">
        <v>25775</v>
      </c>
      <c r="F11508" s="209" t="s">
        <v>25776</v>
      </c>
      <c r="G11508" s="119" t="s">
        <v>492</v>
      </c>
      <c r="H11508" s="121" t="s">
        <v>76</v>
      </c>
      <c r="I11508" s="119" t="s">
        <v>30</v>
      </c>
      <c r="J11508" s="121" t="s">
        <v>87</v>
      </c>
      <c r="K11508" s="121" t="s">
        <v>584</v>
      </c>
      <c r="L11508" s="157" t="s">
        <v>32</v>
      </c>
      <c r="M11508" s="120" t="s">
        <v>184</v>
      </c>
      <c r="N11508" s="131">
        <v>44488</v>
      </c>
      <c r="O11508" s="131">
        <v>44519</v>
      </c>
      <c r="Y11508" s="116" t="s">
        <v>25201</v>
      </c>
    </row>
    <row r="11509" spans="1:25">
      <c r="A11509" s="116">
        <v>11509</v>
      </c>
      <c r="B11509" s="129">
        <v>44488</v>
      </c>
      <c r="D11509" s="120" t="s">
        <v>580</v>
      </c>
      <c r="E11509" s="120" t="s">
        <v>25777</v>
      </c>
      <c r="F11509" s="209" t="s">
        <v>25778</v>
      </c>
      <c r="G11509" s="119" t="s">
        <v>25779</v>
      </c>
      <c r="H11509" s="121" t="s">
        <v>76</v>
      </c>
      <c r="I11509" s="121" t="s">
        <v>30</v>
      </c>
      <c r="J11509" s="121" t="s">
        <v>5018</v>
      </c>
      <c r="K11509" s="121" t="s">
        <v>584</v>
      </c>
      <c r="L11509" s="157" t="s">
        <v>32</v>
      </c>
      <c r="M11509" s="120" t="s">
        <v>78</v>
      </c>
      <c r="Y11509" s="116" t="s">
        <v>11623</v>
      </c>
    </row>
    <row r="11510" spans="1:25">
      <c r="A11510" s="116">
        <v>11510</v>
      </c>
      <c r="B11510" s="129">
        <v>44488</v>
      </c>
      <c r="D11510" s="120" t="s">
        <v>580</v>
      </c>
      <c r="E11510" s="120" t="s">
        <v>25780</v>
      </c>
      <c r="F11510" s="209" t="s">
        <v>16148</v>
      </c>
      <c r="G11510" s="119" t="s">
        <v>25781</v>
      </c>
      <c r="H11510" s="121" t="s">
        <v>76</v>
      </c>
      <c r="I11510" s="119" t="s">
        <v>42</v>
      </c>
      <c r="J11510" s="121" t="s">
        <v>72</v>
      </c>
      <c r="K11510" s="121" t="s">
        <v>65</v>
      </c>
      <c r="L11510" s="157" t="s">
        <v>32</v>
      </c>
      <c r="M11510" s="120" t="s">
        <v>78</v>
      </c>
    </row>
    <row r="11511" spans="1:25">
      <c r="A11511" s="116">
        <v>11511</v>
      </c>
      <c r="B11511" s="129">
        <v>44476</v>
      </c>
      <c r="D11511" s="120" t="s">
        <v>25</v>
      </c>
      <c r="E11511" s="120" t="s">
        <v>25782</v>
      </c>
      <c r="F11511" s="209" t="s">
        <v>1107</v>
      </c>
      <c r="G11511" s="119" t="s">
        <v>25783</v>
      </c>
      <c r="H11511" s="121" t="s">
        <v>41</v>
      </c>
      <c r="I11511" s="121" t="s">
        <v>30</v>
      </c>
      <c r="J11511" s="121" t="s">
        <v>5018</v>
      </c>
      <c r="K11511" s="121" t="s">
        <v>65</v>
      </c>
      <c r="L11511" s="157" t="s">
        <v>32</v>
      </c>
      <c r="M11511" s="120" t="s">
        <v>78</v>
      </c>
    </row>
    <row r="11512" spans="1:25">
      <c r="A11512" s="116">
        <v>11512</v>
      </c>
      <c r="B11512" s="129">
        <v>44476</v>
      </c>
      <c r="D11512" s="120" t="s">
        <v>25</v>
      </c>
      <c r="E11512" s="120" t="s">
        <v>25784</v>
      </c>
      <c r="F11512" s="209" t="s">
        <v>5227</v>
      </c>
      <c r="G11512" s="119" t="s">
        <v>25785</v>
      </c>
      <c r="H11512" s="121" t="s">
        <v>41</v>
      </c>
      <c r="I11512" s="140" t="s">
        <v>42</v>
      </c>
      <c r="J11512" s="121" t="s">
        <v>478</v>
      </c>
      <c r="K11512" s="121" t="s">
        <v>65</v>
      </c>
      <c r="L11512" s="157" t="s">
        <v>32</v>
      </c>
      <c r="M11512" s="120" t="s">
        <v>33</v>
      </c>
      <c r="N11512" s="131">
        <v>44476</v>
      </c>
      <c r="O11512" s="131">
        <v>44497</v>
      </c>
    </row>
    <row r="11513" spans="1:25">
      <c r="A11513" s="116">
        <v>11513</v>
      </c>
      <c r="B11513" s="129">
        <v>44476</v>
      </c>
      <c r="D11513" s="120" t="s">
        <v>25</v>
      </c>
      <c r="E11513" s="120" t="s">
        <v>25786</v>
      </c>
      <c r="F11513" s="209" t="s">
        <v>1311</v>
      </c>
      <c r="G11513" s="119" t="s">
        <v>8831</v>
      </c>
      <c r="H11513" s="121" t="s">
        <v>76</v>
      </c>
      <c r="I11513" s="119" t="s">
        <v>42</v>
      </c>
      <c r="J11513" s="121" t="s">
        <v>72</v>
      </c>
      <c r="K11513" s="121" t="s">
        <v>65</v>
      </c>
      <c r="L11513" s="157" t="s">
        <v>32</v>
      </c>
      <c r="M11513" s="120" t="s">
        <v>78</v>
      </c>
    </row>
    <row r="11514" spans="1:25">
      <c r="A11514" s="116">
        <v>11514</v>
      </c>
      <c r="B11514" s="129">
        <v>44476</v>
      </c>
      <c r="D11514" s="120" t="s">
        <v>25</v>
      </c>
      <c r="E11514" s="120" t="s">
        <v>25787</v>
      </c>
      <c r="F11514" s="209" t="s">
        <v>25788</v>
      </c>
      <c r="G11514" s="119" t="s">
        <v>25789</v>
      </c>
      <c r="H11514" s="121" t="s">
        <v>41</v>
      </c>
      <c r="I11514" s="121" t="s">
        <v>42</v>
      </c>
      <c r="J11514" s="121" t="s">
        <v>211</v>
      </c>
      <c r="K11514" s="121" t="s">
        <v>65</v>
      </c>
      <c r="L11514" s="157" t="s">
        <v>32</v>
      </c>
      <c r="M11514" s="120" t="s">
        <v>33</v>
      </c>
      <c r="N11514" s="131">
        <v>44483</v>
      </c>
      <c r="O11514" s="131">
        <v>44497</v>
      </c>
    </row>
    <row r="11515" spans="1:25">
      <c r="A11515" s="116">
        <v>11515</v>
      </c>
      <c r="B11515" s="129">
        <v>44476</v>
      </c>
      <c r="D11515" s="120" t="s">
        <v>25</v>
      </c>
      <c r="E11515" s="120" t="s">
        <v>25790</v>
      </c>
      <c r="F11515" s="209" t="s">
        <v>25791</v>
      </c>
      <c r="G11515" s="119" t="s">
        <v>21898</v>
      </c>
      <c r="H11515" s="121" t="s">
        <v>140</v>
      </c>
      <c r="I11515" s="121" t="s">
        <v>42</v>
      </c>
      <c r="J11515" s="121" t="s">
        <v>72</v>
      </c>
      <c r="K11515" s="121" t="s">
        <v>65</v>
      </c>
      <c r="L11515" s="157" t="s">
        <v>32</v>
      </c>
      <c r="M11515" s="120" t="s">
        <v>78</v>
      </c>
    </row>
    <row r="11516" spans="1:25">
      <c r="A11516" s="116">
        <v>11516</v>
      </c>
      <c r="B11516" s="129">
        <v>44476</v>
      </c>
      <c r="D11516" s="120" t="s">
        <v>25</v>
      </c>
      <c r="E11516" s="120" t="s">
        <v>25792</v>
      </c>
      <c r="F11516" s="209" t="s">
        <v>25793</v>
      </c>
      <c r="G11516" s="119" t="s">
        <v>25794</v>
      </c>
      <c r="H11516" s="121" t="s">
        <v>160</v>
      </c>
      <c r="I11516" s="121" t="s">
        <v>42</v>
      </c>
      <c r="J11516" s="121" t="s">
        <v>211</v>
      </c>
      <c r="K11516" s="121" t="s">
        <v>65</v>
      </c>
      <c r="L11516" s="157" t="s">
        <v>32</v>
      </c>
      <c r="M11516" s="120" t="s">
        <v>33</v>
      </c>
      <c r="N11516" s="131">
        <v>44495</v>
      </c>
      <c r="O11516" s="131">
        <v>44495</v>
      </c>
    </row>
    <row r="11517" spans="1:25">
      <c r="A11517" s="116">
        <v>11517</v>
      </c>
      <c r="B11517" s="129">
        <v>44476</v>
      </c>
      <c r="D11517" s="120" t="s">
        <v>25</v>
      </c>
      <c r="E11517" s="120" t="s">
        <v>25795</v>
      </c>
      <c r="F11517" s="209" t="s">
        <v>25796</v>
      </c>
      <c r="G11517" s="119" t="s">
        <v>25797</v>
      </c>
      <c r="H11517" s="121" t="s">
        <v>177</v>
      </c>
      <c r="I11517" s="121" t="s">
        <v>42</v>
      </c>
      <c r="J11517" s="121" t="s">
        <v>72</v>
      </c>
      <c r="K11517" s="121" t="s">
        <v>65</v>
      </c>
      <c r="L11517" s="157" t="s">
        <v>32</v>
      </c>
      <c r="M11517" s="120" t="s">
        <v>33</v>
      </c>
      <c r="N11517" s="131">
        <v>44495</v>
      </c>
      <c r="O11517" s="131">
        <v>44495</v>
      </c>
    </row>
    <row r="11518" spans="1:25" ht="27.6">
      <c r="A11518" s="116">
        <v>11518</v>
      </c>
      <c r="B11518" s="129">
        <v>44476</v>
      </c>
      <c r="D11518" s="120" t="s">
        <v>25</v>
      </c>
      <c r="E11518" s="120" t="s">
        <v>25798</v>
      </c>
      <c r="F11518" s="209" t="s">
        <v>25799</v>
      </c>
      <c r="G11518" s="119" t="s">
        <v>25800</v>
      </c>
      <c r="H11518" s="121" t="s">
        <v>48</v>
      </c>
      <c r="I11518" s="121" t="s">
        <v>30</v>
      </c>
      <c r="J11518" s="121" t="s">
        <v>529</v>
      </c>
      <c r="K11518" s="121" t="s">
        <v>65</v>
      </c>
      <c r="L11518" s="157" t="s">
        <v>32</v>
      </c>
      <c r="M11518" s="120" t="s">
        <v>33</v>
      </c>
      <c r="N11518" s="131">
        <v>44483</v>
      </c>
      <c r="O11518" s="131">
        <v>44508</v>
      </c>
    </row>
    <row r="11519" spans="1:25">
      <c r="A11519" s="116">
        <v>11519</v>
      </c>
      <c r="B11519" s="129">
        <v>44476</v>
      </c>
      <c r="D11519" s="120" t="s">
        <v>25</v>
      </c>
      <c r="E11519" s="120" t="s">
        <v>25801</v>
      </c>
      <c r="F11519" s="209" t="s">
        <v>25802</v>
      </c>
      <c r="G11519" s="119" t="s">
        <v>25803</v>
      </c>
      <c r="H11519" s="121" t="s">
        <v>1173</v>
      </c>
      <c r="I11519" s="121" t="s">
        <v>42</v>
      </c>
      <c r="J11519" s="121" t="s">
        <v>72</v>
      </c>
      <c r="K11519" s="121" t="s">
        <v>65</v>
      </c>
      <c r="L11519" s="157" t="s">
        <v>32</v>
      </c>
      <c r="M11519" s="120" t="s">
        <v>78</v>
      </c>
    </row>
    <row r="11520" spans="1:25" ht="27.6">
      <c r="A11520" s="116">
        <v>11520</v>
      </c>
      <c r="B11520" s="129">
        <v>44476</v>
      </c>
      <c r="D11520" s="120" t="s">
        <v>25</v>
      </c>
      <c r="E11520" s="120" t="s">
        <v>25804</v>
      </c>
      <c r="F11520" s="209" t="s">
        <v>25805</v>
      </c>
      <c r="G11520" s="119" t="s">
        <v>2133</v>
      </c>
      <c r="H11520" s="121" t="s">
        <v>1173</v>
      </c>
      <c r="I11520" s="121" t="s">
        <v>42</v>
      </c>
      <c r="J11520" s="121" t="s">
        <v>72</v>
      </c>
      <c r="K11520" s="121" t="s">
        <v>65</v>
      </c>
      <c r="L11520" s="157" t="s">
        <v>32</v>
      </c>
      <c r="M11520" s="120" t="s">
        <v>33</v>
      </c>
      <c r="N11520" s="131">
        <v>44483</v>
      </c>
      <c r="O11520" s="131">
        <v>44508</v>
      </c>
    </row>
    <row r="11521" spans="1:20" ht="27.6">
      <c r="A11521" s="116">
        <v>11521</v>
      </c>
      <c r="B11521" s="129">
        <v>44476</v>
      </c>
      <c r="D11521" s="120" t="s">
        <v>25</v>
      </c>
      <c r="E11521" s="120" t="s">
        <v>25806</v>
      </c>
      <c r="F11521" s="209" t="s">
        <v>25807</v>
      </c>
      <c r="G11521" s="119" t="s">
        <v>25808</v>
      </c>
      <c r="H11521" s="121" t="s">
        <v>140</v>
      </c>
      <c r="I11521" s="119" t="s">
        <v>30</v>
      </c>
      <c r="J11521" s="121" t="s">
        <v>435</v>
      </c>
      <c r="K11521" s="121" t="s">
        <v>65</v>
      </c>
      <c r="L11521" s="157" t="s">
        <v>32</v>
      </c>
      <c r="M11521" s="120" t="s">
        <v>33</v>
      </c>
      <c r="N11521" s="131">
        <v>44476</v>
      </c>
      <c r="O11521" s="131">
        <v>44497</v>
      </c>
      <c r="S11521" s="120" t="s">
        <v>92</v>
      </c>
    </row>
    <row r="11522" spans="1:20">
      <c r="A11522" s="116">
        <v>11522</v>
      </c>
      <c r="B11522" s="129">
        <v>44476</v>
      </c>
      <c r="D11522" s="120" t="s">
        <v>25</v>
      </c>
      <c r="E11522" s="120" t="s">
        <v>25809</v>
      </c>
      <c r="F11522" s="209" t="s">
        <v>25810</v>
      </c>
      <c r="G11522" s="119" t="s">
        <v>10061</v>
      </c>
      <c r="H11522" s="121" t="s">
        <v>86</v>
      </c>
      <c r="I11522" s="121" t="s">
        <v>42</v>
      </c>
      <c r="J11522" s="121" t="s">
        <v>2268</v>
      </c>
      <c r="K11522" s="121" t="s">
        <v>65</v>
      </c>
      <c r="L11522" s="157" t="s">
        <v>32</v>
      </c>
      <c r="M11522" s="120" t="s">
        <v>78</v>
      </c>
    </row>
    <row r="11523" spans="1:20" ht="27.6">
      <c r="A11523" s="116">
        <v>11523</v>
      </c>
      <c r="B11523" s="129">
        <v>44476</v>
      </c>
      <c r="D11523" s="120" t="s">
        <v>25</v>
      </c>
      <c r="E11523" s="120" t="s">
        <v>25811</v>
      </c>
      <c r="F11523" s="209" t="s">
        <v>25812</v>
      </c>
      <c r="G11523" s="119" t="s">
        <v>1177</v>
      </c>
      <c r="H11523" s="121" t="s">
        <v>48</v>
      </c>
      <c r="I11523" s="121" t="s">
        <v>42</v>
      </c>
      <c r="J11523" s="121" t="s">
        <v>72</v>
      </c>
      <c r="K11523" s="121" t="s">
        <v>65</v>
      </c>
      <c r="L11523" s="157" t="s">
        <v>32</v>
      </c>
      <c r="M11523" s="120" t="s">
        <v>33</v>
      </c>
      <c r="N11523" s="131">
        <v>44483</v>
      </c>
      <c r="O11523" s="131">
        <v>44497</v>
      </c>
      <c r="S11523" s="120" t="s">
        <v>92</v>
      </c>
    </row>
    <row r="11524" spans="1:20">
      <c r="A11524" s="116">
        <v>11524</v>
      </c>
      <c r="B11524" s="129">
        <v>44476</v>
      </c>
      <c r="D11524" s="120" t="s">
        <v>25</v>
      </c>
      <c r="E11524" s="120" t="s">
        <v>25813</v>
      </c>
      <c r="F11524" s="209" t="s">
        <v>25814</v>
      </c>
      <c r="G11524" s="119" t="s">
        <v>13885</v>
      </c>
      <c r="H11524" s="121" t="s">
        <v>140</v>
      </c>
      <c r="I11524" s="119" t="s">
        <v>30</v>
      </c>
      <c r="J11524" s="121" t="s">
        <v>485</v>
      </c>
      <c r="K11524" s="121" t="s">
        <v>65</v>
      </c>
      <c r="L11524" s="157" t="s">
        <v>32</v>
      </c>
      <c r="M11524" s="120" t="s">
        <v>78</v>
      </c>
    </row>
    <row r="11525" spans="1:20">
      <c r="A11525" s="116">
        <v>11525</v>
      </c>
      <c r="B11525" s="129">
        <v>44476</v>
      </c>
      <c r="D11525" s="120" t="s">
        <v>25</v>
      </c>
      <c r="E11525" s="120" t="s">
        <v>25815</v>
      </c>
      <c r="F11525" s="209" t="s">
        <v>18732</v>
      </c>
      <c r="G11525" s="119" t="s">
        <v>25816</v>
      </c>
      <c r="H11525" s="121" t="s">
        <v>1173</v>
      </c>
      <c r="I11525" s="121" t="s">
        <v>30</v>
      </c>
      <c r="J11525" s="121" t="s">
        <v>7142</v>
      </c>
      <c r="K11525" s="121" t="s">
        <v>65</v>
      </c>
      <c r="L11525" s="157" t="s">
        <v>32</v>
      </c>
      <c r="M11525" s="120" t="s">
        <v>78</v>
      </c>
    </row>
    <row r="11526" spans="1:20">
      <c r="A11526" s="116">
        <v>11526</v>
      </c>
      <c r="B11526" s="129">
        <v>44476</v>
      </c>
      <c r="D11526" s="120" t="s">
        <v>25</v>
      </c>
      <c r="E11526" s="120" t="s">
        <v>25817</v>
      </c>
      <c r="F11526" s="209" t="s">
        <v>18250</v>
      </c>
      <c r="G11526" s="119" t="s">
        <v>25818</v>
      </c>
      <c r="H11526" s="121" t="s">
        <v>1173</v>
      </c>
      <c r="I11526" s="119" t="s">
        <v>30</v>
      </c>
      <c r="J11526" s="121" t="s">
        <v>485</v>
      </c>
      <c r="K11526" s="121" t="s">
        <v>65</v>
      </c>
      <c r="L11526" s="157" t="s">
        <v>32</v>
      </c>
      <c r="M11526" s="120" t="s">
        <v>78</v>
      </c>
    </row>
    <row r="11527" spans="1:20">
      <c r="A11527" s="116">
        <v>11527</v>
      </c>
      <c r="B11527" s="129">
        <v>44476</v>
      </c>
      <c r="D11527" s="120" t="s">
        <v>25</v>
      </c>
      <c r="E11527" s="120" t="s">
        <v>25819</v>
      </c>
      <c r="F11527" s="209" t="s">
        <v>25820</v>
      </c>
      <c r="G11527" s="119" t="s">
        <v>25821</v>
      </c>
      <c r="H11527" s="121" t="s">
        <v>97</v>
      </c>
      <c r="I11527" s="119" t="s">
        <v>30</v>
      </c>
      <c r="J11527" s="121" t="s">
        <v>77</v>
      </c>
      <c r="K11527" s="121" t="s">
        <v>65</v>
      </c>
      <c r="L11527" s="157" t="s">
        <v>32</v>
      </c>
      <c r="M11527" s="120" t="s">
        <v>78</v>
      </c>
    </row>
    <row r="11528" spans="1:20" ht="41.4">
      <c r="A11528" s="116">
        <v>11528</v>
      </c>
      <c r="B11528" s="129">
        <v>44476</v>
      </c>
      <c r="D11528" s="120" t="s">
        <v>25</v>
      </c>
      <c r="E11528" s="120" t="s">
        <v>25822</v>
      </c>
      <c r="F11528" s="209" t="s">
        <v>25823</v>
      </c>
      <c r="G11528" s="119" t="s">
        <v>25824</v>
      </c>
      <c r="H11528" s="121" t="s">
        <v>97</v>
      </c>
      <c r="I11528" s="119" t="s">
        <v>42</v>
      </c>
      <c r="J11528" s="121" t="s">
        <v>72</v>
      </c>
      <c r="K11528" s="121" t="s">
        <v>65</v>
      </c>
      <c r="L11528" s="157" t="s">
        <v>32</v>
      </c>
      <c r="M11528" s="120" t="s">
        <v>78</v>
      </c>
    </row>
    <row r="11529" spans="1:20">
      <c r="A11529" s="116">
        <v>11529</v>
      </c>
      <c r="B11529" s="129">
        <v>44476</v>
      </c>
      <c r="D11529" s="120" t="s">
        <v>25</v>
      </c>
      <c r="E11529" s="120" t="s">
        <v>25825</v>
      </c>
      <c r="F11529" s="209" t="s">
        <v>25826</v>
      </c>
      <c r="G11529" s="119" t="s">
        <v>25827</v>
      </c>
      <c r="H11529" s="121" t="s">
        <v>97</v>
      </c>
      <c r="I11529" s="119" t="s">
        <v>63</v>
      </c>
      <c r="J11529" s="121" t="s">
        <v>328</v>
      </c>
      <c r="K11529" s="121" t="s">
        <v>65</v>
      </c>
      <c r="L11529" s="157" t="s">
        <v>32</v>
      </c>
      <c r="M11529" s="120" t="s">
        <v>33</v>
      </c>
      <c r="N11529" s="131">
        <v>44483</v>
      </c>
      <c r="O11529" s="131">
        <v>44494</v>
      </c>
      <c r="S11529" s="120" t="s">
        <v>92</v>
      </c>
    </row>
    <row r="11530" spans="1:20" ht="27.6">
      <c r="A11530" s="116">
        <v>11530</v>
      </c>
      <c r="B11530" s="129">
        <v>44476</v>
      </c>
      <c r="D11530" s="120" t="s">
        <v>25</v>
      </c>
      <c r="E11530" s="120" t="s">
        <v>25828</v>
      </c>
      <c r="F11530" s="209" t="s">
        <v>25829</v>
      </c>
      <c r="G11530" s="119" t="s">
        <v>25830</v>
      </c>
      <c r="H11530" s="121" t="s">
        <v>76</v>
      </c>
      <c r="I11530" s="119" t="s">
        <v>42</v>
      </c>
      <c r="J11530" s="121" t="s">
        <v>72</v>
      </c>
      <c r="K11530" s="121" t="s">
        <v>65</v>
      </c>
      <c r="L11530" s="157" t="s">
        <v>32</v>
      </c>
      <c r="M11530" s="120" t="s">
        <v>33</v>
      </c>
      <c r="N11530" s="131">
        <v>44483</v>
      </c>
      <c r="O11530" s="131">
        <v>44508</v>
      </c>
    </row>
    <row r="11531" spans="1:20">
      <c r="A11531" s="116">
        <v>11531</v>
      </c>
      <c r="B11531" s="129">
        <v>44476</v>
      </c>
      <c r="D11531" s="120" t="s">
        <v>25</v>
      </c>
      <c r="E11531" s="120" t="s">
        <v>25831</v>
      </c>
      <c r="F11531" s="209" t="s">
        <v>25832</v>
      </c>
      <c r="G11531" s="119" t="s">
        <v>25833</v>
      </c>
      <c r="H11531" s="121" t="s">
        <v>29</v>
      </c>
      <c r="I11531" s="119" t="s">
        <v>42</v>
      </c>
      <c r="J11531" s="121" t="s">
        <v>82</v>
      </c>
      <c r="K11531" s="121" t="s">
        <v>65</v>
      </c>
      <c r="L11531" s="157" t="s">
        <v>32</v>
      </c>
      <c r="M11531" s="120" t="s">
        <v>78</v>
      </c>
    </row>
    <row r="11532" spans="1:20" ht="41.4">
      <c r="A11532" s="116">
        <v>11532</v>
      </c>
      <c r="B11532" s="129">
        <v>44476</v>
      </c>
      <c r="D11532" s="120" t="s">
        <v>25</v>
      </c>
      <c r="E11532" s="120" t="s">
        <v>25834</v>
      </c>
      <c r="F11532" s="209" t="s">
        <v>25835</v>
      </c>
      <c r="G11532" s="119" t="s">
        <v>7857</v>
      </c>
      <c r="H11532" s="121" t="s">
        <v>53</v>
      </c>
      <c r="I11532" s="121" t="s">
        <v>30</v>
      </c>
      <c r="J11532" s="121" t="s">
        <v>87</v>
      </c>
      <c r="K11532" s="121" t="s">
        <v>65</v>
      </c>
      <c r="L11532" s="157" t="s">
        <v>32</v>
      </c>
      <c r="M11532" s="120" t="s">
        <v>78</v>
      </c>
    </row>
    <row r="11533" spans="1:20">
      <c r="A11533" s="116">
        <v>11533</v>
      </c>
      <c r="B11533" s="129">
        <v>44476</v>
      </c>
      <c r="D11533" s="120" t="s">
        <v>25</v>
      </c>
      <c r="E11533" s="120" t="s">
        <v>25836</v>
      </c>
      <c r="F11533" s="209" t="s">
        <v>25837</v>
      </c>
      <c r="G11533" s="119" t="s">
        <v>25838</v>
      </c>
      <c r="H11533" s="121" t="s">
        <v>76</v>
      </c>
      <c r="I11533" s="121" t="s">
        <v>42</v>
      </c>
      <c r="J11533" s="121" t="s">
        <v>72</v>
      </c>
      <c r="K11533" s="121" t="s">
        <v>65</v>
      </c>
      <c r="L11533" s="157" t="s">
        <v>32</v>
      </c>
      <c r="M11533" s="120" t="s">
        <v>78</v>
      </c>
    </row>
    <row r="11534" spans="1:20">
      <c r="A11534" s="116">
        <v>11534</v>
      </c>
      <c r="B11534" s="129">
        <v>44476</v>
      </c>
      <c r="D11534" s="120" t="s">
        <v>25</v>
      </c>
      <c r="E11534" s="120" t="s">
        <v>25839</v>
      </c>
      <c r="F11534" s="209" t="s">
        <v>25840</v>
      </c>
      <c r="G11534" s="119" t="s">
        <v>509</v>
      </c>
      <c r="H11534" s="121" t="s">
        <v>140</v>
      </c>
      <c r="I11534" s="121" t="s">
        <v>30</v>
      </c>
      <c r="J11534" s="121" t="s">
        <v>31</v>
      </c>
      <c r="K11534" s="121" t="s">
        <v>65</v>
      </c>
      <c r="L11534" s="157" t="s">
        <v>32</v>
      </c>
    </row>
    <row r="11535" spans="1:20" ht="27.6">
      <c r="A11535" s="116">
        <v>11535</v>
      </c>
      <c r="B11535" s="129">
        <v>44476</v>
      </c>
      <c r="D11535" s="120" t="s">
        <v>252</v>
      </c>
      <c r="E11535" s="120" t="s">
        <v>25841</v>
      </c>
      <c r="F11535" s="209" t="s">
        <v>25842</v>
      </c>
      <c r="G11535" s="130" t="s">
        <v>4780</v>
      </c>
      <c r="H11535" s="120" t="s">
        <v>86</v>
      </c>
      <c r="I11535" s="121" t="s">
        <v>30</v>
      </c>
      <c r="J11535" s="121" t="s">
        <v>77</v>
      </c>
      <c r="K11535" s="121" t="s">
        <v>65</v>
      </c>
      <c r="L11535" s="157" t="s">
        <v>32</v>
      </c>
      <c r="M11535" s="120" t="s">
        <v>4990</v>
      </c>
      <c r="N11535" s="131">
        <v>44481</v>
      </c>
      <c r="O11535" s="131">
        <v>44510</v>
      </c>
      <c r="S11535" s="120" t="s">
        <v>92</v>
      </c>
      <c r="T11535" s="126">
        <v>44510</v>
      </c>
    </row>
    <row r="11536" spans="1:20">
      <c r="A11536" s="116">
        <v>11536</v>
      </c>
      <c r="B11536" s="129">
        <v>44476</v>
      </c>
      <c r="D11536" s="120" t="s">
        <v>252</v>
      </c>
      <c r="E11536" s="120" t="s">
        <v>25843</v>
      </c>
      <c r="F11536" s="209" t="s">
        <v>25844</v>
      </c>
      <c r="G11536" s="130" t="s">
        <v>8273</v>
      </c>
      <c r="H11536" s="120" t="s">
        <v>140</v>
      </c>
      <c r="I11536" s="121" t="s">
        <v>30</v>
      </c>
      <c r="J11536" s="121" t="s">
        <v>5018</v>
      </c>
      <c r="K11536" s="121" t="s">
        <v>65</v>
      </c>
      <c r="L11536" s="157" t="s">
        <v>32</v>
      </c>
      <c r="M11536" s="120" t="s">
        <v>78</v>
      </c>
    </row>
    <row r="11537" spans="1:20">
      <c r="A11537" s="116">
        <v>11537</v>
      </c>
      <c r="B11537" s="129">
        <v>44476</v>
      </c>
      <c r="D11537" s="120" t="s">
        <v>252</v>
      </c>
      <c r="E11537" s="120" t="s">
        <v>25845</v>
      </c>
      <c r="F11537" s="209" t="s">
        <v>25846</v>
      </c>
      <c r="G11537" s="130" t="s">
        <v>7591</v>
      </c>
      <c r="H11537" s="120" t="s">
        <v>177</v>
      </c>
      <c r="I11537" s="119" t="s">
        <v>42</v>
      </c>
      <c r="J11537" s="121" t="s">
        <v>72</v>
      </c>
      <c r="K11537" s="121" t="s">
        <v>65</v>
      </c>
      <c r="L11537" s="157" t="s">
        <v>32</v>
      </c>
      <c r="M11537" s="120" t="s">
        <v>78</v>
      </c>
    </row>
    <row r="11538" spans="1:20">
      <c r="A11538" s="116">
        <v>11538</v>
      </c>
      <c r="B11538" s="129">
        <v>44476</v>
      </c>
      <c r="D11538" s="120" t="s">
        <v>252</v>
      </c>
      <c r="E11538" s="120" t="s">
        <v>25847</v>
      </c>
      <c r="F11538" s="209" t="s">
        <v>1462</v>
      </c>
      <c r="G11538" s="130" t="s">
        <v>25848</v>
      </c>
      <c r="H11538" s="120" t="s">
        <v>53</v>
      </c>
      <c r="I11538" s="121" t="s">
        <v>30</v>
      </c>
      <c r="J11538" s="121" t="s">
        <v>77</v>
      </c>
      <c r="K11538" s="121" t="s">
        <v>65</v>
      </c>
      <c r="L11538" s="157" t="s">
        <v>32</v>
      </c>
      <c r="M11538" s="120" t="s">
        <v>78</v>
      </c>
    </row>
    <row r="11539" spans="1:20">
      <c r="A11539" s="116">
        <v>11539</v>
      </c>
      <c r="B11539" s="129">
        <v>44476</v>
      </c>
      <c r="D11539" s="120" t="s">
        <v>252</v>
      </c>
      <c r="E11539" s="120" t="s">
        <v>25849</v>
      </c>
      <c r="F11539" s="209" t="s">
        <v>1462</v>
      </c>
      <c r="G11539" s="130" t="s">
        <v>25850</v>
      </c>
      <c r="H11539" s="120" t="s">
        <v>15285</v>
      </c>
      <c r="I11539" s="121" t="s">
        <v>196</v>
      </c>
      <c r="J11539" s="121" t="s">
        <v>196</v>
      </c>
      <c r="K11539" s="121" t="s">
        <v>65</v>
      </c>
      <c r="L11539" s="157" t="s">
        <v>32</v>
      </c>
      <c r="M11539" s="120" t="s">
        <v>78</v>
      </c>
    </row>
    <row r="11540" spans="1:20">
      <c r="A11540" s="116">
        <v>11540</v>
      </c>
      <c r="B11540" s="129">
        <v>44476</v>
      </c>
      <c r="D11540" s="120" t="s">
        <v>252</v>
      </c>
      <c r="E11540" s="120" t="s">
        <v>25851</v>
      </c>
      <c r="F11540" s="209" t="s">
        <v>25852</v>
      </c>
      <c r="G11540" s="119" t="s">
        <v>4949</v>
      </c>
      <c r="H11540" s="121" t="s">
        <v>53</v>
      </c>
      <c r="I11540" s="121" t="s">
        <v>30</v>
      </c>
      <c r="J11540" s="121" t="s">
        <v>87</v>
      </c>
      <c r="K11540" s="121" t="s">
        <v>65</v>
      </c>
      <c r="L11540" s="157" t="s">
        <v>32</v>
      </c>
      <c r="M11540" s="120" t="s">
        <v>78</v>
      </c>
    </row>
    <row r="11541" spans="1:20">
      <c r="A11541" s="116">
        <v>11541</v>
      </c>
      <c r="B11541" s="129">
        <v>44476</v>
      </c>
      <c r="D11541" s="120" t="s">
        <v>252</v>
      </c>
      <c r="E11541" s="120" t="s">
        <v>25853</v>
      </c>
      <c r="F11541" s="209" t="s">
        <v>25854</v>
      </c>
      <c r="G11541" s="119" t="s">
        <v>25855</v>
      </c>
      <c r="H11541" s="121" t="s">
        <v>101</v>
      </c>
      <c r="I11541" s="121" t="s">
        <v>42</v>
      </c>
      <c r="J11541" s="121" t="s">
        <v>246</v>
      </c>
      <c r="K11541" s="121" t="s">
        <v>65</v>
      </c>
      <c r="L11541" s="157" t="s">
        <v>32</v>
      </c>
      <c r="M11541" s="120" t="s">
        <v>33</v>
      </c>
      <c r="N11541" s="131">
        <v>44477</v>
      </c>
      <c r="S11541" s="120" t="s">
        <v>92</v>
      </c>
      <c r="T11541" s="126">
        <v>44477</v>
      </c>
    </row>
    <row r="11542" spans="1:20">
      <c r="A11542" s="116">
        <v>11542</v>
      </c>
      <c r="B11542" s="129">
        <v>44476</v>
      </c>
      <c r="D11542" s="120" t="s">
        <v>252</v>
      </c>
      <c r="E11542" s="120" t="s">
        <v>25856</v>
      </c>
      <c r="F11542" s="209" t="s">
        <v>25857</v>
      </c>
      <c r="G11542" s="119" t="s">
        <v>310</v>
      </c>
      <c r="H11542" s="121" t="s">
        <v>1173</v>
      </c>
      <c r="I11542" s="119" t="s">
        <v>30</v>
      </c>
      <c r="J11542" s="121" t="s">
        <v>77</v>
      </c>
      <c r="K11542" s="121" t="s">
        <v>20909</v>
      </c>
      <c r="L11542" s="157" t="s">
        <v>32</v>
      </c>
      <c r="M11542" s="120" t="s">
        <v>78</v>
      </c>
    </row>
    <row r="11543" spans="1:20">
      <c r="A11543" s="116">
        <v>11543</v>
      </c>
      <c r="B11543" s="129">
        <v>44476</v>
      </c>
      <c r="D11543" s="120" t="s">
        <v>252</v>
      </c>
      <c r="E11543" s="120" t="s">
        <v>25858</v>
      </c>
      <c r="F11543" s="209" t="s">
        <v>627</v>
      </c>
      <c r="G11543" s="119" t="s">
        <v>25859</v>
      </c>
      <c r="H11543" s="121" t="s">
        <v>53</v>
      </c>
      <c r="I11543" s="121" t="s">
        <v>30</v>
      </c>
      <c r="J11543" s="121" t="s">
        <v>77</v>
      </c>
      <c r="K11543" s="121" t="s">
        <v>20909</v>
      </c>
      <c r="L11543" s="157" t="s">
        <v>32</v>
      </c>
      <c r="M11543" s="120" t="s">
        <v>33</v>
      </c>
      <c r="N11543" s="131">
        <v>44607</v>
      </c>
    </row>
    <row r="11544" spans="1:20">
      <c r="A11544" s="116">
        <v>11544</v>
      </c>
      <c r="B11544" s="129">
        <v>44488</v>
      </c>
      <c r="D11544" s="120" t="s">
        <v>580</v>
      </c>
      <c r="E11544" s="120" t="s">
        <v>25860</v>
      </c>
      <c r="F11544" s="209" t="s">
        <v>25861</v>
      </c>
      <c r="G11544" s="119" t="s">
        <v>528</v>
      </c>
      <c r="H11544" s="121" t="s">
        <v>11315</v>
      </c>
      <c r="I11544" s="121" t="s">
        <v>30</v>
      </c>
      <c r="J11544" s="121" t="s">
        <v>87</v>
      </c>
      <c r="K11544" s="121" t="s">
        <v>65</v>
      </c>
      <c r="L11544" s="157" t="s">
        <v>32</v>
      </c>
      <c r="M11544" s="120" t="s">
        <v>78</v>
      </c>
    </row>
    <row r="11545" spans="1:20">
      <c r="A11545" s="116">
        <v>11545</v>
      </c>
      <c r="B11545" s="129">
        <v>44488</v>
      </c>
      <c r="D11545" s="120" t="s">
        <v>580</v>
      </c>
      <c r="E11545" s="120" t="s">
        <v>25862</v>
      </c>
      <c r="F11545" s="209" t="s">
        <v>25863</v>
      </c>
      <c r="G11545" s="119" t="s">
        <v>4789</v>
      </c>
      <c r="H11545" s="121" t="s">
        <v>86</v>
      </c>
      <c r="I11545" s="119" t="s">
        <v>30</v>
      </c>
      <c r="J11545" s="121" t="s">
        <v>5018</v>
      </c>
      <c r="K11545" s="121" t="s">
        <v>65</v>
      </c>
      <c r="L11545" s="157" t="s">
        <v>32</v>
      </c>
      <c r="M11545" s="120" t="s">
        <v>78</v>
      </c>
    </row>
    <row r="11546" spans="1:20" ht="27.6">
      <c r="A11546" s="116">
        <v>11546</v>
      </c>
      <c r="B11546" s="129">
        <v>44488</v>
      </c>
      <c r="D11546" s="120" t="s">
        <v>580</v>
      </c>
      <c r="E11546" s="120" t="s">
        <v>25864</v>
      </c>
      <c r="F11546" s="209" t="s">
        <v>25865</v>
      </c>
      <c r="G11546" s="119" t="s">
        <v>25866</v>
      </c>
      <c r="H11546" s="121" t="s">
        <v>76</v>
      </c>
      <c r="I11546" s="121" t="s">
        <v>30</v>
      </c>
      <c r="J11546" s="121" t="s">
        <v>87</v>
      </c>
      <c r="K11546" s="121" t="s">
        <v>65</v>
      </c>
      <c r="L11546" s="157" t="s">
        <v>32</v>
      </c>
      <c r="M11546" s="120" t="s">
        <v>78</v>
      </c>
    </row>
    <row r="11547" spans="1:20">
      <c r="A11547" s="116">
        <v>11547</v>
      </c>
      <c r="B11547" s="129">
        <v>44488</v>
      </c>
      <c r="D11547" s="120" t="s">
        <v>580</v>
      </c>
      <c r="E11547" s="120" t="s">
        <v>25867</v>
      </c>
      <c r="F11547" s="209" t="s">
        <v>25868</v>
      </c>
      <c r="G11547" s="119" t="s">
        <v>25869</v>
      </c>
      <c r="H11547" s="121" t="s">
        <v>140</v>
      </c>
      <c r="I11547" s="119" t="s">
        <v>30</v>
      </c>
      <c r="J11547" s="121" t="s">
        <v>7123</v>
      </c>
      <c r="K11547" s="121" t="s">
        <v>65</v>
      </c>
      <c r="L11547" s="157" t="s">
        <v>32</v>
      </c>
      <c r="M11547" s="120" t="s">
        <v>78</v>
      </c>
    </row>
    <row r="11548" spans="1:20">
      <c r="A11548" s="116">
        <v>11548</v>
      </c>
      <c r="B11548" s="129">
        <v>44488</v>
      </c>
      <c r="D11548" s="120" t="s">
        <v>580</v>
      </c>
      <c r="E11548" s="120" t="s">
        <v>25870</v>
      </c>
      <c r="F11548" s="209" t="s">
        <v>19889</v>
      </c>
      <c r="G11548" s="119" t="s">
        <v>25871</v>
      </c>
      <c r="H11548" s="121" t="s">
        <v>76</v>
      </c>
      <c r="I11548" s="121" t="s">
        <v>30</v>
      </c>
      <c r="J11548" s="121" t="s">
        <v>77</v>
      </c>
      <c r="K11548" s="121" t="s">
        <v>584</v>
      </c>
      <c r="L11548" s="157" t="s">
        <v>32</v>
      </c>
      <c r="M11548" s="120" t="s">
        <v>78</v>
      </c>
    </row>
    <row r="11549" spans="1:20">
      <c r="A11549" s="116">
        <v>11549</v>
      </c>
      <c r="B11549" s="129">
        <v>44488</v>
      </c>
      <c r="D11549" s="120" t="s">
        <v>580</v>
      </c>
      <c r="E11549" s="120" t="s">
        <v>25872</v>
      </c>
      <c r="F11549" s="209" t="s">
        <v>25873</v>
      </c>
      <c r="G11549" s="119" t="s">
        <v>7763</v>
      </c>
      <c r="H11549" s="121" t="s">
        <v>76</v>
      </c>
      <c r="I11549" s="145" t="s">
        <v>30</v>
      </c>
      <c r="J11549" s="121" t="s">
        <v>87</v>
      </c>
      <c r="K11549" s="121" t="s">
        <v>584</v>
      </c>
      <c r="L11549" s="157" t="s">
        <v>32</v>
      </c>
      <c r="M11549" s="120" t="s">
        <v>78</v>
      </c>
    </row>
    <row r="11550" spans="1:20">
      <c r="A11550" s="116">
        <v>11550</v>
      </c>
      <c r="B11550" s="129">
        <v>44488</v>
      </c>
      <c r="D11550" s="120" t="s">
        <v>580</v>
      </c>
      <c r="E11550" s="120" t="s">
        <v>25874</v>
      </c>
      <c r="F11550" s="209" t="s">
        <v>9221</v>
      </c>
      <c r="G11550" s="119" t="s">
        <v>25875</v>
      </c>
      <c r="H11550" s="121" t="s">
        <v>140</v>
      </c>
      <c r="I11550" s="121" t="s">
        <v>30</v>
      </c>
      <c r="J11550" s="121" t="s">
        <v>77</v>
      </c>
      <c r="K11550" s="121" t="s">
        <v>584</v>
      </c>
      <c r="L11550" s="157" t="s">
        <v>32</v>
      </c>
      <c r="M11550" s="120" t="s">
        <v>78</v>
      </c>
    </row>
    <row r="11551" spans="1:20">
      <c r="A11551" s="116">
        <v>11551</v>
      </c>
      <c r="B11551" s="129">
        <v>44488</v>
      </c>
      <c r="D11551" s="120" t="s">
        <v>580</v>
      </c>
      <c r="E11551" s="120" t="s">
        <v>25876</v>
      </c>
      <c r="F11551" s="209" t="s">
        <v>25877</v>
      </c>
      <c r="G11551" s="119" t="s">
        <v>25878</v>
      </c>
      <c r="H11551" s="121" t="s">
        <v>76</v>
      </c>
      <c r="I11551" s="119" t="s">
        <v>30</v>
      </c>
      <c r="J11551" s="121" t="s">
        <v>529</v>
      </c>
      <c r="K11551" s="121" t="s">
        <v>584</v>
      </c>
      <c r="L11551" s="157" t="s">
        <v>32</v>
      </c>
      <c r="M11551" s="120" t="s">
        <v>78</v>
      </c>
    </row>
    <row r="11552" spans="1:20">
      <c r="A11552" s="116">
        <v>11552</v>
      </c>
      <c r="B11552" s="129">
        <v>44480</v>
      </c>
      <c r="D11552" s="120" t="s">
        <v>252</v>
      </c>
      <c r="E11552" s="120" t="s">
        <v>25879</v>
      </c>
      <c r="F11552" s="209" t="s">
        <v>25880</v>
      </c>
      <c r="G11552" s="119" t="s">
        <v>25881</v>
      </c>
      <c r="H11552" s="121" t="s">
        <v>29</v>
      </c>
      <c r="I11552" s="121" t="s">
        <v>30</v>
      </c>
      <c r="J11552" s="121" t="s">
        <v>16554</v>
      </c>
      <c r="K11552" s="121" t="s">
        <v>65</v>
      </c>
      <c r="L11552" s="157" t="s">
        <v>32</v>
      </c>
      <c r="M11552" s="120" t="s">
        <v>78</v>
      </c>
    </row>
    <row r="11553" spans="1:20" ht="27.6">
      <c r="A11553" s="116">
        <v>11553</v>
      </c>
      <c r="B11553" s="129">
        <v>44480</v>
      </c>
      <c r="D11553" s="120" t="s">
        <v>252</v>
      </c>
      <c r="E11553" s="120" t="s">
        <v>25882</v>
      </c>
      <c r="F11553" s="209" t="s">
        <v>25883</v>
      </c>
      <c r="G11553" s="119" t="s">
        <v>25884</v>
      </c>
      <c r="H11553" s="121" t="s">
        <v>140</v>
      </c>
      <c r="I11553" s="121" t="s">
        <v>30</v>
      </c>
      <c r="J11553" s="121" t="s">
        <v>31</v>
      </c>
      <c r="K11553" s="121" t="s">
        <v>65</v>
      </c>
      <c r="L11553" s="157" t="s">
        <v>32</v>
      </c>
      <c r="M11553" s="120" t="s">
        <v>78</v>
      </c>
    </row>
    <row r="11554" spans="1:20">
      <c r="A11554" s="116">
        <v>11554</v>
      </c>
      <c r="B11554" s="129">
        <v>44480</v>
      </c>
      <c r="D11554" s="120" t="s">
        <v>252</v>
      </c>
      <c r="E11554" s="120" t="s">
        <v>25885</v>
      </c>
      <c r="F11554" s="209" t="s">
        <v>25886</v>
      </c>
      <c r="G11554" s="119" t="s">
        <v>19223</v>
      </c>
      <c r="H11554" s="121" t="s">
        <v>86</v>
      </c>
      <c r="I11554" s="119" t="s">
        <v>42</v>
      </c>
      <c r="J11554" s="121" t="s">
        <v>2268</v>
      </c>
      <c r="K11554" s="121" t="s">
        <v>65</v>
      </c>
      <c r="L11554" s="157" t="s">
        <v>32</v>
      </c>
      <c r="M11554" s="120" t="s">
        <v>78</v>
      </c>
    </row>
    <row r="11555" spans="1:20">
      <c r="A11555" s="116">
        <v>11555</v>
      </c>
      <c r="B11555" s="129">
        <v>44480</v>
      </c>
      <c r="D11555" s="120" t="s">
        <v>252</v>
      </c>
      <c r="E11555" s="120" t="s">
        <v>25887</v>
      </c>
      <c r="F11555" s="209" t="s">
        <v>7912</v>
      </c>
      <c r="G11555" s="121" t="s">
        <v>7396</v>
      </c>
      <c r="H11555" s="121" t="s">
        <v>1173</v>
      </c>
      <c r="I11555" s="121" t="s">
        <v>30</v>
      </c>
      <c r="J11555" s="121" t="s">
        <v>7135</v>
      </c>
      <c r="K11555" s="121" t="s">
        <v>65</v>
      </c>
      <c r="L11555" s="157" t="s">
        <v>32</v>
      </c>
      <c r="M11555" s="120" t="s">
        <v>78</v>
      </c>
    </row>
    <row r="11556" spans="1:20" ht="27.6">
      <c r="A11556" s="116">
        <v>11556</v>
      </c>
      <c r="B11556" s="129">
        <v>44480</v>
      </c>
      <c r="D11556" s="120" t="s">
        <v>252</v>
      </c>
      <c r="E11556" s="120" t="s">
        <v>25888</v>
      </c>
      <c r="F11556" s="209" t="s">
        <v>25889</v>
      </c>
      <c r="G11556" s="121" t="s">
        <v>284</v>
      </c>
      <c r="H11556" s="121" t="s">
        <v>53</v>
      </c>
      <c r="I11556" s="121" t="s">
        <v>42</v>
      </c>
      <c r="J11556" s="121" t="s">
        <v>246</v>
      </c>
      <c r="K11556" s="121" t="s">
        <v>65</v>
      </c>
      <c r="L11556" s="157" t="s">
        <v>32</v>
      </c>
      <c r="M11556" s="120" t="s">
        <v>78</v>
      </c>
    </row>
    <row r="11557" spans="1:20">
      <c r="A11557" s="116">
        <v>11557</v>
      </c>
      <c r="B11557" s="129">
        <v>44480</v>
      </c>
      <c r="D11557" s="120" t="s">
        <v>252</v>
      </c>
      <c r="E11557" s="120" t="s">
        <v>25890</v>
      </c>
      <c r="F11557" s="209" t="s">
        <v>25891</v>
      </c>
      <c r="G11557" s="121" t="s">
        <v>25892</v>
      </c>
      <c r="H11557" s="121" t="s">
        <v>140</v>
      </c>
      <c r="I11557" s="121" t="s">
        <v>42</v>
      </c>
      <c r="J11557" s="121" t="s">
        <v>72</v>
      </c>
      <c r="K11557" s="121" t="s">
        <v>65</v>
      </c>
      <c r="L11557" s="157" t="s">
        <v>32</v>
      </c>
      <c r="M11557" s="120" t="s">
        <v>33</v>
      </c>
      <c r="N11557" s="131">
        <v>44481</v>
      </c>
      <c r="O11557" s="131">
        <v>44490</v>
      </c>
      <c r="S11557" s="120" t="s">
        <v>92</v>
      </c>
      <c r="T11557" s="126">
        <v>44491</v>
      </c>
    </row>
    <row r="11558" spans="1:20">
      <c r="A11558" s="116">
        <v>11558</v>
      </c>
      <c r="B11558" s="129">
        <v>44480</v>
      </c>
      <c r="D11558" s="120" t="s">
        <v>252</v>
      </c>
      <c r="E11558" s="120" t="s">
        <v>25893</v>
      </c>
      <c r="F11558" s="209" t="s">
        <v>25894</v>
      </c>
      <c r="G11558" s="121" t="s">
        <v>1516</v>
      </c>
      <c r="H11558" s="121" t="s">
        <v>53</v>
      </c>
      <c r="I11558" s="121" t="s">
        <v>30</v>
      </c>
      <c r="J11558" s="121" t="s">
        <v>529</v>
      </c>
      <c r="K11558" s="121" t="s">
        <v>65</v>
      </c>
      <c r="L11558" s="157" t="s">
        <v>32</v>
      </c>
      <c r="M11558" s="120" t="s">
        <v>33</v>
      </c>
      <c r="N11558" s="131">
        <v>44627</v>
      </c>
    </row>
    <row r="11559" spans="1:20">
      <c r="A11559" s="116">
        <v>11559</v>
      </c>
      <c r="B11559" s="129">
        <v>44480</v>
      </c>
      <c r="D11559" s="120" t="s">
        <v>252</v>
      </c>
      <c r="E11559" s="120" t="s">
        <v>25895</v>
      </c>
      <c r="F11559" s="209" t="s">
        <v>25896</v>
      </c>
      <c r="G11559" s="121" t="s">
        <v>21898</v>
      </c>
      <c r="H11559" s="121" t="s">
        <v>140</v>
      </c>
      <c r="I11559" s="119" t="s">
        <v>42</v>
      </c>
      <c r="J11559" s="121" t="s">
        <v>72</v>
      </c>
      <c r="K11559" s="121" t="s">
        <v>65</v>
      </c>
      <c r="L11559" s="157" t="s">
        <v>32</v>
      </c>
      <c r="M11559" s="120" t="s">
        <v>33</v>
      </c>
      <c r="N11559" s="131">
        <v>44481</v>
      </c>
      <c r="O11559" s="131">
        <v>44588</v>
      </c>
    </row>
    <row r="11560" spans="1:20">
      <c r="A11560" s="116">
        <v>11560</v>
      </c>
      <c r="B11560" s="129">
        <v>44480</v>
      </c>
      <c r="D11560" s="120" t="s">
        <v>252</v>
      </c>
      <c r="E11560" s="120" t="s">
        <v>25897</v>
      </c>
      <c r="F11560" s="209" t="s">
        <v>25898</v>
      </c>
      <c r="G11560" s="119" t="s">
        <v>25899</v>
      </c>
      <c r="H11560" s="121" t="s">
        <v>1173</v>
      </c>
      <c r="I11560" s="119" t="s">
        <v>30</v>
      </c>
      <c r="J11560" s="121" t="s">
        <v>87</v>
      </c>
      <c r="K11560" s="121" t="s">
        <v>584</v>
      </c>
      <c r="L11560" s="157" t="s">
        <v>32</v>
      </c>
      <c r="M11560" s="120" t="s">
        <v>78</v>
      </c>
    </row>
    <row r="11561" spans="1:20">
      <c r="A11561" s="116">
        <v>11561</v>
      </c>
      <c r="B11561" s="129">
        <v>44480</v>
      </c>
      <c r="D11561" s="120" t="s">
        <v>252</v>
      </c>
      <c r="E11561" s="120" t="s">
        <v>25900</v>
      </c>
      <c r="F11561" s="209" t="s">
        <v>15226</v>
      </c>
      <c r="G11561" s="119" t="s">
        <v>19177</v>
      </c>
      <c r="H11561" s="121" t="s">
        <v>53</v>
      </c>
      <c r="I11561" s="119" t="s">
        <v>30</v>
      </c>
      <c r="J11561" s="121" t="s">
        <v>8033</v>
      </c>
      <c r="K11561" s="121" t="s">
        <v>65</v>
      </c>
      <c r="L11561" s="157" t="s">
        <v>32</v>
      </c>
      <c r="M11561" s="120" t="s">
        <v>78</v>
      </c>
    </row>
    <row r="11562" spans="1:20">
      <c r="A11562" s="116">
        <v>11562</v>
      </c>
      <c r="B11562" s="129">
        <v>44480</v>
      </c>
      <c r="D11562" s="120" t="s">
        <v>252</v>
      </c>
      <c r="E11562" s="120" t="s">
        <v>25901</v>
      </c>
      <c r="F11562" s="209" t="s">
        <v>25902</v>
      </c>
      <c r="G11562" s="119" t="s">
        <v>25903</v>
      </c>
      <c r="H11562" s="121" t="s">
        <v>86</v>
      </c>
      <c r="I11562" s="121" t="s">
        <v>42</v>
      </c>
      <c r="J11562" s="121" t="s">
        <v>91</v>
      </c>
      <c r="K11562" s="121" t="s">
        <v>584</v>
      </c>
      <c r="L11562" s="157" t="s">
        <v>32</v>
      </c>
      <c r="M11562" s="120" t="s">
        <v>78</v>
      </c>
    </row>
    <row r="11563" spans="1:20">
      <c r="A11563" s="116">
        <v>11563</v>
      </c>
      <c r="B11563" s="129">
        <v>44480</v>
      </c>
      <c r="D11563" s="120" t="s">
        <v>252</v>
      </c>
      <c r="E11563" s="120" t="s">
        <v>25904</v>
      </c>
      <c r="F11563" s="209" t="s">
        <v>25905</v>
      </c>
      <c r="G11563" s="119" t="s">
        <v>21244</v>
      </c>
      <c r="H11563" s="121" t="s">
        <v>140</v>
      </c>
      <c r="I11563" s="121" t="s">
        <v>196</v>
      </c>
      <c r="J11563" s="121" t="s">
        <v>196</v>
      </c>
      <c r="K11563" s="121" t="s">
        <v>584</v>
      </c>
      <c r="L11563" s="157" t="s">
        <v>32</v>
      </c>
      <c r="M11563" s="120" t="s">
        <v>78</v>
      </c>
    </row>
    <row r="11564" spans="1:20">
      <c r="A11564" s="116">
        <v>11564</v>
      </c>
      <c r="B11564" s="129">
        <v>44480</v>
      </c>
      <c r="D11564" s="120" t="s">
        <v>252</v>
      </c>
      <c r="E11564" s="120" t="s">
        <v>25906</v>
      </c>
      <c r="F11564" s="209" t="s">
        <v>25907</v>
      </c>
      <c r="G11564" s="119" t="s">
        <v>2779</v>
      </c>
      <c r="H11564" s="121" t="s">
        <v>86</v>
      </c>
      <c r="I11564" s="121" t="s">
        <v>42</v>
      </c>
      <c r="J11564" s="121" t="s">
        <v>199</v>
      </c>
      <c r="K11564" s="121" t="s">
        <v>65</v>
      </c>
      <c r="L11564" s="157" t="s">
        <v>32</v>
      </c>
      <c r="M11564" s="120" t="s">
        <v>78</v>
      </c>
    </row>
    <row r="11565" spans="1:20">
      <c r="A11565" s="116">
        <v>11565</v>
      </c>
      <c r="B11565" s="129">
        <v>44480</v>
      </c>
      <c r="D11565" s="120" t="s">
        <v>252</v>
      </c>
      <c r="E11565" s="120" t="s">
        <v>25908</v>
      </c>
      <c r="F11565" s="209" t="s">
        <v>25909</v>
      </c>
      <c r="G11565" s="119" t="s">
        <v>844</v>
      </c>
      <c r="H11565" s="121" t="s">
        <v>140</v>
      </c>
      <c r="I11565" s="119" t="s">
        <v>30</v>
      </c>
      <c r="J11565" s="121" t="s">
        <v>7280</v>
      </c>
      <c r="K11565" s="121" t="s">
        <v>65</v>
      </c>
      <c r="L11565" s="157" t="s">
        <v>32</v>
      </c>
      <c r="M11565" s="120" t="s">
        <v>78</v>
      </c>
    </row>
    <row r="11566" spans="1:20">
      <c r="A11566" s="116">
        <v>11566</v>
      </c>
      <c r="B11566" s="129">
        <v>44480</v>
      </c>
      <c r="D11566" s="120" t="s">
        <v>252</v>
      </c>
      <c r="E11566" s="120" t="s">
        <v>25910</v>
      </c>
      <c r="F11566" s="209" t="s">
        <v>544</v>
      </c>
      <c r="G11566" s="119" t="s">
        <v>610</v>
      </c>
      <c r="H11566" s="121" t="s">
        <v>41</v>
      </c>
      <c r="I11566" s="121" t="s">
        <v>42</v>
      </c>
      <c r="J11566" s="121" t="s">
        <v>72</v>
      </c>
      <c r="K11566" s="121" t="s">
        <v>584</v>
      </c>
      <c r="L11566" s="157" t="s">
        <v>32</v>
      </c>
      <c r="M11566" s="120" t="s">
        <v>78</v>
      </c>
    </row>
    <row r="11567" spans="1:20">
      <c r="A11567" s="116">
        <v>11567</v>
      </c>
      <c r="B11567" s="129">
        <v>44480</v>
      </c>
      <c r="D11567" s="120" t="s">
        <v>252</v>
      </c>
      <c r="E11567" s="120" t="s">
        <v>25911</v>
      </c>
      <c r="F11567" s="209" t="s">
        <v>15165</v>
      </c>
      <c r="G11567" s="119" t="s">
        <v>17975</v>
      </c>
      <c r="H11567" s="121" t="s">
        <v>140</v>
      </c>
      <c r="I11567" s="121" t="s">
        <v>30</v>
      </c>
      <c r="J11567" s="121" t="s">
        <v>77</v>
      </c>
      <c r="K11567" s="121" t="s">
        <v>584</v>
      </c>
      <c r="L11567" s="157" t="s">
        <v>32</v>
      </c>
      <c r="M11567" s="120" t="s">
        <v>33</v>
      </c>
      <c r="N11567" s="131">
        <v>44481</v>
      </c>
      <c r="S11567" s="120" t="s">
        <v>135</v>
      </c>
      <c r="T11567" s="126">
        <v>44480</v>
      </c>
    </row>
    <row r="11568" spans="1:20">
      <c r="A11568" s="116">
        <v>11568</v>
      </c>
      <c r="B11568" s="129">
        <v>44480</v>
      </c>
      <c r="D11568" s="120" t="s">
        <v>252</v>
      </c>
      <c r="E11568" s="120" t="s">
        <v>25912</v>
      </c>
      <c r="F11568" s="209" t="s">
        <v>25913</v>
      </c>
      <c r="G11568" s="119" t="s">
        <v>963</v>
      </c>
      <c r="H11568" s="121" t="s">
        <v>1173</v>
      </c>
      <c r="I11568" s="121" t="s">
        <v>30</v>
      </c>
      <c r="J11568" s="121" t="s">
        <v>87</v>
      </c>
      <c r="K11568" s="121" t="s">
        <v>65</v>
      </c>
      <c r="L11568" s="157" t="s">
        <v>32</v>
      </c>
      <c r="M11568" s="120" t="s">
        <v>33</v>
      </c>
      <c r="N11568" s="131">
        <v>44508</v>
      </c>
      <c r="O11568" s="131">
        <v>44524</v>
      </c>
    </row>
    <row r="11569" spans="1:20">
      <c r="A11569" s="116">
        <v>11569</v>
      </c>
      <c r="B11569" s="129">
        <v>44480</v>
      </c>
      <c r="D11569" s="120" t="s">
        <v>252</v>
      </c>
      <c r="E11569" s="120" t="s">
        <v>25914</v>
      </c>
      <c r="F11569" s="209" t="s">
        <v>25915</v>
      </c>
      <c r="G11569" s="119" t="s">
        <v>593</v>
      </c>
      <c r="H11569" s="121" t="s">
        <v>344</v>
      </c>
      <c r="I11569" s="121" t="s">
        <v>42</v>
      </c>
      <c r="J11569" s="121" t="s">
        <v>646</v>
      </c>
      <c r="K11569" s="121" t="s">
        <v>584</v>
      </c>
      <c r="L11569" s="157" t="s">
        <v>32</v>
      </c>
      <c r="M11569" s="120" t="s">
        <v>78</v>
      </c>
    </row>
    <row r="11570" spans="1:20">
      <c r="A11570" s="116">
        <v>11570</v>
      </c>
      <c r="B11570" s="129">
        <v>44480</v>
      </c>
      <c r="D11570" s="120" t="s">
        <v>252</v>
      </c>
      <c r="E11570" s="120" t="s">
        <v>25916</v>
      </c>
      <c r="F11570" s="209" t="s">
        <v>19012</v>
      </c>
      <c r="G11570" s="119" t="s">
        <v>9269</v>
      </c>
      <c r="H11570" s="121" t="s">
        <v>53</v>
      </c>
      <c r="I11570" s="121" t="s">
        <v>30</v>
      </c>
      <c r="J11570" s="121" t="s">
        <v>435</v>
      </c>
      <c r="K11570" s="121" t="s">
        <v>65</v>
      </c>
      <c r="L11570" s="157" t="s">
        <v>32</v>
      </c>
      <c r="M11570" s="120" t="s">
        <v>78</v>
      </c>
    </row>
    <row r="11571" spans="1:20" ht="27.6">
      <c r="A11571" s="116">
        <v>11571</v>
      </c>
      <c r="B11571" s="129">
        <v>44480</v>
      </c>
      <c r="D11571" s="120" t="s">
        <v>252</v>
      </c>
      <c r="E11571" s="120" t="s">
        <v>25917</v>
      </c>
      <c r="F11571" s="209" t="s">
        <v>25918</v>
      </c>
      <c r="G11571" s="119" t="s">
        <v>25919</v>
      </c>
      <c r="H11571" s="121" t="s">
        <v>29</v>
      </c>
      <c r="I11571" s="121" t="s">
        <v>30</v>
      </c>
      <c r="J11571" s="121" t="s">
        <v>529</v>
      </c>
      <c r="K11571" s="121" t="s">
        <v>65</v>
      </c>
      <c r="L11571" s="157" t="s">
        <v>32</v>
      </c>
      <c r="M11571" s="120" t="s">
        <v>78</v>
      </c>
    </row>
    <row r="11572" spans="1:20">
      <c r="A11572" s="116">
        <v>11572</v>
      </c>
      <c r="B11572" s="129">
        <v>44480</v>
      </c>
      <c r="D11572" s="120" t="s">
        <v>252</v>
      </c>
      <c r="E11572" s="120" t="s">
        <v>25920</v>
      </c>
      <c r="F11572" s="209" t="s">
        <v>2369</v>
      </c>
      <c r="G11572" s="119" t="s">
        <v>19320</v>
      </c>
      <c r="H11572" s="121" t="s">
        <v>1173</v>
      </c>
      <c r="I11572" s="121" t="s">
        <v>30</v>
      </c>
      <c r="J11572" s="121" t="s">
        <v>87</v>
      </c>
      <c r="K11572" s="121" t="s">
        <v>584</v>
      </c>
      <c r="L11572" s="157" t="s">
        <v>32</v>
      </c>
      <c r="M11572" s="120" t="s">
        <v>78</v>
      </c>
    </row>
    <row r="11573" spans="1:20">
      <c r="A11573" s="116">
        <v>11573</v>
      </c>
      <c r="B11573" s="129">
        <v>44480</v>
      </c>
      <c r="D11573" s="120" t="s">
        <v>252</v>
      </c>
      <c r="E11573" s="120" t="s">
        <v>25921</v>
      </c>
      <c r="F11573" s="209" t="s">
        <v>25922</v>
      </c>
      <c r="G11573" s="119" t="s">
        <v>25923</v>
      </c>
      <c r="H11573" s="121" t="s">
        <v>177</v>
      </c>
      <c r="I11573" s="119" t="s">
        <v>30</v>
      </c>
      <c r="J11573" s="121" t="s">
        <v>7142</v>
      </c>
      <c r="K11573" s="121" t="s">
        <v>65</v>
      </c>
      <c r="L11573" s="157" t="s">
        <v>32</v>
      </c>
      <c r="M11573" s="120" t="s">
        <v>78</v>
      </c>
    </row>
    <row r="11574" spans="1:20">
      <c r="A11574" s="116">
        <v>11574</v>
      </c>
      <c r="B11574" s="129">
        <v>44480</v>
      </c>
      <c r="D11574" s="120" t="s">
        <v>252</v>
      </c>
      <c r="E11574" s="120" t="s">
        <v>25924</v>
      </c>
      <c r="F11574" s="209" t="s">
        <v>1582</v>
      </c>
      <c r="G11574" s="119" t="s">
        <v>17445</v>
      </c>
      <c r="H11574" s="121" t="s">
        <v>53</v>
      </c>
      <c r="I11574" s="121" t="s">
        <v>42</v>
      </c>
      <c r="J11574" s="121" t="s">
        <v>82</v>
      </c>
      <c r="K11574" s="121" t="s">
        <v>65</v>
      </c>
      <c r="L11574" s="157" t="s">
        <v>32</v>
      </c>
      <c r="M11574" s="120" t="s">
        <v>78</v>
      </c>
    </row>
    <row r="11575" spans="1:20">
      <c r="A11575" s="116">
        <v>11575</v>
      </c>
      <c r="B11575" s="129">
        <v>44480</v>
      </c>
      <c r="D11575" s="120" t="s">
        <v>252</v>
      </c>
      <c r="E11575" s="120" t="s">
        <v>25925</v>
      </c>
      <c r="F11575" s="209" t="s">
        <v>1311</v>
      </c>
      <c r="G11575" s="119" t="s">
        <v>409</v>
      </c>
      <c r="H11575" s="121" t="s">
        <v>41</v>
      </c>
      <c r="I11575" s="121" t="s">
        <v>30</v>
      </c>
      <c r="J11575" s="121" t="s">
        <v>87</v>
      </c>
      <c r="K11575" s="121" t="s">
        <v>65</v>
      </c>
      <c r="L11575" s="157" t="s">
        <v>32</v>
      </c>
      <c r="M11575" s="120" t="s">
        <v>78</v>
      </c>
    </row>
    <row r="11576" spans="1:20" ht="14.4">
      <c r="A11576" s="116">
        <v>11576</v>
      </c>
      <c r="B11576" s="129">
        <v>44480</v>
      </c>
      <c r="D11576" s="120" t="s">
        <v>252</v>
      </c>
      <c r="E11576" t="s">
        <v>25926</v>
      </c>
      <c r="F11576" s="209" t="s">
        <v>25927</v>
      </c>
      <c r="G11576" s="119" t="s">
        <v>21099</v>
      </c>
      <c r="H11576" s="121" t="s">
        <v>140</v>
      </c>
      <c r="I11576" s="119" t="s">
        <v>30</v>
      </c>
      <c r="J11576" s="121" t="s">
        <v>5018</v>
      </c>
      <c r="K11576" s="121" t="s">
        <v>584</v>
      </c>
      <c r="L11576" s="157" t="s">
        <v>32</v>
      </c>
      <c r="M11576" s="120" t="s">
        <v>78</v>
      </c>
    </row>
    <row r="11577" spans="1:20">
      <c r="A11577" s="116">
        <v>11577</v>
      </c>
      <c r="B11577" s="129">
        <v>44480</v>
      </c>
      <c r="D11577" s="120" t="s">
        <v>252</v>
      </c>
      <c r="E11577" s="120" t="s">
        <v>25928</v>
      </c>
      <c r="F11577" s="209" t="s">
        <v>2369</v>
      </c>
      <c r="G11577" s="119" t="s">
        <v>25929</v>
      </c>
      <c r="H11577" s="121" t="s">
        <v>86</v>
      </c>
      <c r="I11577" s="121" t="s">
        <v>42</v>
      </c>
      <c r="J11577" s="121" t="s">
        <v>199</v>
      </c>
      <c r="K11577" s="121" t="s">
        <v>584</v>
      </c>
      <c r="L11577" s="157" t="s">
        <v>32</v>
      </c>
      <c r="M11577" s="120" t="s">
        <v>33</v>
      </c>
      <c r="N11577" s="131">
        <v>44482</v>
      </c>
      <c r="O11577" s="131">
        <v>44496</v>
      </c>
      <c r="S11577" s="120" t="s">
        <v>34</v>
      </c>
      <c r="T11577" s="126">
        <v>44482</v>
      </c>
    </row>
    <row r="11578" spans="1:20">
      <c r="A11578" s="116">
        <v>11578</v>
      </c>
      <c r="B11578" s="129">
        <v>44480</v>
      </c>
      <c r="D11578" s="120" t="s">
        <v>252</v>
      </c>
      <c r="E11578" s="120" t="s">
        <v>25930</v>
      </c>
      <c r="F11578" s="209" t="s">
        <v>5260</v>
      </c>
      <c r="G11578" s="119" t="s">
        <v>18062</v>
      </c>
      <c r="H11578" s="121" t="s">
        <v>140</v>
      </c>
      <c r="I11578" s="119" t="s">
        <v>30</v>
      </c>
      <c r="J11578" s="121" t="s">
        <v>77</v>
      </c>
      <c r="K11578" s="121" t="s">
        <v>65</v>
      </c>
      <c r="L11578" s="157" t="s">
        <v>32</v>
      </c>
      <c r="M11578" s="120" t="s">
        <v>78</v>
      </c>
    </row>
    <row r="11579" spans="1:20">
      <c r="A11579" s="116">
        <v>11579</v>
      </c>
      <c r="B11579" s="129">
        <v>44480</v>
      </c>
      <c r="D11579" s="120" t="s">
        <v>252</v>
      </c>
      <c r="E11579" s="120" t="s">
        <v>25931</v>
      </c>
      <c r="F11579" s="209" t="s">
        <v>25932</v>
      </c>
      <c r="G11579" s="119" t="s">
        <v>3568</v>
      </c>
      <c r="H11579" s="121" t="s">
        <v>53</v>
      </c>
      <c r="I11579" s="121" t="s">
        <v>30</v>
      </c>
      <c r="J11579" s="121" t="s">
        <v>87</v>
      </c>
      <c r="K11579" s="121" t="s">
        <v>584</v>
      </c>
      <c r="L11579" s="157" t="s">
        <v>32</v>
      </c>
      <c r="M11579" s="120" t="s">
        <v>78</v>
      </c>
    </row>
    <row r="11580" spans="1:20">
      <c r="A11580" s="116">
        <v>11580</v>
      </c>
      <c r="B11580" s="129">
        <v>44480</v>
      </c>
      <c r="D11580" s="120" t="s">
        <v>252</v>
      </c>
      <c r="E11580" s="120" t="s">
        <v>25933</v>
      </c>
      <c r="F11580" s="209" t="s">
        <v>579</v>
      </c>
      <c r="G11580" s="119" t="s">
        <v>3387</v>
      </c>
      <c r="H11580" s="121" t="s">
        <v>1173</v>
      </c>
      <c r="I11580" s="119" t="s">
        <v>42</v>
      </c>
      <c r="J11580" s="121" t="s">
        <v>72</v>
      </c>
      <c r="K11580" s="121" t="s">
        <v>65</v>
      </c>
      <c r="L11580" s="157" t="s">
        <v>32</v>
      </c>
      <c r="M11580" s="120" t="s">
        <v>78</v>
      </c>
    </row>
    <row r="11581" spans="1:20" ht="27.6">
      <c r="A11581" s="116">
        <v>11581</v>
      </c>
      <c r="B11581" s="129">
        <v>44480</v>
      </c>
      <c r="D11581" s="120" t="s">
        <v>252</v>
      </c>
      <c r="E11581" s="120" t="s">
        <v>25934</v>
      </c>
      <c r="F11581" s="209" t="s">
        <v>25935</v>
      </c>
      <c r="G11581" s="119" t="s">
        <v>25936</v>
      </c>
      <c r="H11581" s="121" t="s">
        <v>1173</v>
      </c>
      <c r="I11581" s="121" t="s">
        <v>42</v>
      </c>
      <c r="J11581" s="121" t="s">
        <v>91</v>
      </c>
      <c r="K11581" s="121" t="s">
        <v>584</v>
      </c>
      <c r="L11581" s="157" t="s">
        <v>32</v>
      </c>
      <c r="M11581" s="120" t="s">
        <v>78</v>
      </c>
    </row>
    <row r="11582" spans="1:20">
      <c r="A11582" s="116">
        <v>11582</v>
      </c>
      <c r="B11582" s="129">
        <v>44480</v>
      </c>
      <c r="D11582" s="120" t="s">
        <v>252</v>
      </c>
      <c r="E11582" s="120" t="s">
        <v>25937</v>
      </c>
      <c r="F11582" s="209" t="s">
        <v>25938</v>
      </c>
      <c r="G11582" s="119" t="s">
        <v>25939</v>
      </c>
      <c r="H11582" s="121" t="s">
        <v>160</v>
      </c>
      <c r="I11582" s="119" t="s">
        <v>196</v>
      </c>
      <c r="J11582" s="121" t="s">
        <v>196</v>
      </c>
      <c r="K11582" s="121" t="s">
        <v>584</v>
      </c>
      <c r="L11582" s="157" t="s">
        <v>32</v>
      </c>
      <c r="M11582" s="120" t="s">
        <v>78</v>
      </c>
    </row>
    <row r="11583" spans="1:20">
      <c r="A11583" s="116">
        <v>11583</v>
      </c>
      <c r="B11583" s="129">
        <v>44480</v>
      </c>
      <c r="D11583" s="120" t="s">
        <v>252</v>
      </c>
      <c r="E11583" s="120" t="s">
        <v>25940</v>
      </c>
      <c r="F11583" s="209" t="s">
        <v>25941</v>
      </c>
      <c r="G11583" s="119" t="s">
        <v>16971</v>
      </c>
      <c r="H11583" s="121" t="s">
        <v>29</v>
      </c>
      <c r="I11583" s="119" t="s">
        <v>30</v>
      </c>
      <c r="J11583" s="121" t="s">
        <v>7726</v>
      </c>
      <c r="K11583" s="121" t="s">
        <v>65</v>
      </c>
      <c r="L11583" s="157" t="s">
        <v>32</v>
      </c>
      <c r="M11583" s="120" t="s">
        <v>78</v>
      </c>
    </row>
    <row r="11584" spans="1:20">
      <c r="A11584" s="116">
        <v>11584</v>
      </c>
      <c r="B11584" s="129">
        <v>44480</v>
      </c>
      <c r="D11584" s="120" t="s">
        <v>252</v>
      </c>
      <c r="E11584" s="120" t="s">
        <v>25942</v>
      </c>
      <c r="F11584" s="209" t="s">
        <v>259</v>
      </c>
      <c r="G11584" s="119" t="s">
        <v>746</v>
      </c>
      <c r="H11584" s="121" t="s">
        <v>41</v>
      </c>
      <c r="I11584" s="121" t="s">
        <v>30</v>
      </c>
      <c r="J11584" s="121" t="s">
        <v>87</v>
      </c>
      <c r="K11584" s="121" t="s">
        <v>65</v>
      </c>
      <c r="L11584" s="157" t="s">
        <v>32</v>
      </c>
      <c r="M11584" s="120" t="s">
        <v>78</v>
      </c>
    </row>
    <row r="11585" spans="1:20">
      <c r="A11585" s="116">
        <v>11585</v>
      </c>
      <c r="B11585" s="129">
        <v>44480</v>
      </c>
      <c r="D11585" s="120" t="s">
        <v>252</v>
      </c>
      <c r="E11585" s="120" t="s">
        <v>25943</v>
      </c>
      <c r="F11585" s="209" t="s">
        <v>25944</v>
      </c>
      <c r="G11585" s="119" t="s">
        <v>25945</v>
      </c>
      <c r="H11585" s="121" t="s">
        <v>118</v>
      </c>
      <c r="I11585" s="121" t="s">
        <v>196</v>
      </c>
      <c r="J11585" s="121" t="s">
        <v>375</v>
      </c>
      <c r="K11585" s="121" t="s">
        <v>65</v>
      </c>
      <c r="L11585" s="157" t="s">
        <v>32</v>
      </c>
      <c r="M11585" s="120" t="s">
        <v>78</v>
      </c>
    </row>
    <row r="11586" spans="1:20">
      <c r="A11586" s="116">
        <v>11586</v>
      </c>
      <c r="B11586" s="129">
        <v>44480</v>
      </c>
      <c r="D11586" s="120" t="s">
        <v>252</v>
      </c>
      <c r="E11586" s="120" t="s">
        <v>25946</v>
      </c>
      <c r="F11586" s="209" t="s">
        <v>25947</v>
      </c>
      <c r="G11586" s="119" t="s">
        <v>1089</v>
      </c>
      <c r="H11586" s="121" t="s">
        <v>140</v>
      </c>
      <c r="I11586" s="121" t="s">
        <v>30</v>
      </c>
      <c r="J11586" s="121" t="s">
        <v>77</v>
      </c>
      <c r="K11586" s="121" t="s">
        <v>65</v>
      </c>
      <c r="L11586" s="157" t="s">
        <v>32</v>
      </c>
      <c r="M11586" s="120" t="s">
        <v>78</v>
      </c>
    </row>
    <row r="11587" spans="1:20">
      <c r="A11587" s="116">
        <v>11587</v>
      </c>
      <c r="B11587" s="129">
        <v>44480</v>
      </c>
      <c r="D11587" s="120" t="s">
        <v>252</v>
      </c>
      <c r="E11587" s="120" t="s">
        <v>25948</v>
      </c>
      <c r="F11587" s="209" t="s">
        <v>25949</v>
      </c>
      <c r="G11587" s="119" t="s">
        <v>25950</v>
      </c>
      <c r="H11587" s="121" t="s">
        <v>192</v>
      </c>
      <c r="I11587" s="121" t="s">
        <v>30</v>
      </c>
      <c r="J11587" s="121" t="s">
        <v>5018</v>
      </c>
      <c r="K11587" s="121" t="s">
        <v>65</v>
      </c>
      <c r="L11587" s="157" t="s">
        <v>32</v>
      </c>
      <c r="M11587" s="120" t="s">
        <v>78</v>
      </c>
    </row>
    <row r="11588" spans="1:20">
      <c r="A11588" s="116">
        <v>11588</v>
      </c>
      <c r="B11588" s="129">
        <v>44480</v>
      </c>
      <c r="D11588" s="120" t="s">
        <v>252</v>
      </c>
      <c r="E11588" s="120" t="s">
        <v>25951</v>
      </c>
      <c r="F11588" s="209" t="s">
        <v>25952</v>
      </c>
      <c r="G11588" s="119" t="s">
        <v>3553</v>
      </c>
      <c r="H11588" s="121" t="s">
        <v>86</v>
      </c>
      <c r="I11588" s="119" t="s">
        <v>42</v>
      </c>
      <c r="J11588" s="121" t="s">
        <v>3146</v>
      </c>
      <c r="K11588" s="121" t="s">
        <v>65</v>
      </c>
      <c r="L11588" s="157" t="s">
        <v>32</v>
      </c>
      <c r="M11588" s="120" t="s">
        <v>78</v>
      </c>
    </row>
    <row r="11589" spans="1:20">
      <c r="A11589" s="116">
        <v>11589</v>
      </c>
      <c r="B11589" s="129">
        <v>44480</v>
      </c>
      <c r="D11589" s="120" t="s">
        <v>252</v>
      </c>
      <c r="E11589" s="120" t="s">
        <v>25953</v>
      </c>
      <c r="F11589" s="209" t="s">
        <v>25954</v>
      </c>
      <c r="G11589" s="119" t="s">
        <v>11426</v>
      </c>
      <c r="H11589" s="121" t="s">
        <v>41</v>
      </c>
      <c r="I11589" s="121" t="s">
        <v>30</v>
      </c>
      <c r="J11589" s="121" t="s">
        <v>87</v>
      </c>
      <c r="K11589" s="121" t="s">
        <v>65</v>
      </c>
      <c r="L11589" s="157" t="s">
        <v>32</v>
      </c>
      <c r="M11589" s="120" t="s">
        <v>33</v>
      </c>
      <c r="N11589" s="131">
        <v>44487</v>
      </c>
      <c r="O11589" s="131">
        <v>44589</v>
      </c>
    </row>
    <row r="11590" spans="1:20">
      <c r="A11590" s="116">
        <v>11590</v>
      </c>
      <c r="B11590" s="129">
        <v>44480</v>
      </c>
      <c r="D11590" s="120" t="s">
        <v>252</v>
      </c>
      <c r="E11590" s="120" t="s">
        <v>25955</v>
      </c>
      <c r="F11590" s="209" t="s">
        <v>25956</v>
      </c>
      <c r="G11590" s="119" t="s">
        <v>20151</v>
      </c>
      <c r="H11590" s="121" t="s">
        <v>140</v>
      </c>
      <c r="I11590" s="119" t="s">
        <v>30</v>
      </c>
      <c r="J11590" s="121" t="s">
        <v>87</v>
      </c>
      <c r="K11590" s="121" t="s">
        <v>584</v>
      </c>
      <c r="L11590" s="157" t="s">
        <v>32</v>
      </c>
      <c r="M11590" s="120" t="s">
        <v>78</v>
      </c>
    </row>
    <row r="11591" spans="1:20" ht="27.6">
      <c r="A11591" s="116">
        <v>11591</v>
      </c>
      <c r="B11591" s="129">
        <v>44480</v>
      </c>
      <c r="D11591" s="120" t="s">
        <v>252</v>
      </c>
      <c r="E11591" s="120" t="s">
        <v>25957</v>
      </c>
      <c r="F11591" s="209" t="s">
        <v>25958</v>
      </c>
      <c r="G11591" s="119" t="s">
        <v>10578</v>
      </c>
      <c r="H11591" s="121" t="s">
        <v>76</v>
      </c>
      <c r="I11591" s="119" t="s">
        <v>30</v>
      </c>
      <c r="J11591" s="121" t="s">
        <v>77</v>
      </c>
      <c r="K11591" s="121" t="s">
        <v>65</v>
      </c>
      <c r="L11591" s="157" t="s">
        <v>32</v>
      </c>
      <c r="M11591" s="120" t="s">
        <v>78</v>
      </c>
    </row>
    <row r="11592" spans="1:20">
      <c r="A11592" s="116">
        <v>11592</v>
      </c>
      <c r="B11592" s="129">
        <v>44480</v>
      </c>
      <c r="D11592" s="120" t="s">
        <v>252</v>
      </c>
      <c r="E11592" s="120" t="s">
        <v>25959</v>
      </c>
      <c r="F11592" s="209" t="s">
        <v>787</v>
      </c>
      <c r="G11592" s="119" t="s">
        <v>2779</v>
      </c>
      <c r="H11592" s="121" t="s">
        <v>86</v>
      </c>
      <c r="I11592" s="119" t="s">
        <v>42</v>
      </c>
      <c r="J11592" s="121" t="s">
        <v>72</v>
      </c>
      <c r="K11592" s="121" t="s">
        <v>65</v>
      </c>
      <c r="L11592" s="157" t="s">
        <v>32</v>
      </c>
      <c r="M11592" s="120" t="s">
        <v>33</v>
      </c>
      <c r="N11592" s="131">
        <v>44481</v>
      </c>
      <c r="O11592" s="131">
        <v>44588</v>
      </c>
    </row>
    <row r="11593" spans="1:20">
      <c r="A11593" s="116">
        <v>11593</v>
      </c>
      <c r="B11593" s="129">
        <v>44480</v>
      </c>
      <c r="D11593" s="120" t="s">
        <v>252</v>
      </c>
      <c r="E11593" s="120" t="s">
        <v>25960</v>
      </c>
      <c r="F11593" s="209" t="s">
        <v>459</v>
      </c>
      <c r="G11593" s="119" t="s">
        <v>2779</v>
      </c>
      <c r="H11593" s="121" t="s">
        <v>86</v>
      </c>
      <c r="I11593" s="121" t="s">
        <v>42</v>
      </c>
      <c r="J11593" s="121" t="s">
        <v>246</v>
      </c>
      <c r="K11593" s="121" t="s">
        <v>65</v>
      </c>
      <c r="L11593" s="157" t="s">
        <v>32</v>
      </c>
      <c r="M11593" s="120" t="s">
        <v>78</v>
      </c>
    </row>
    <row r="11594" spans="1:20">
      <c r="A11594" s="116">
        <v>11594</v>
      </c>
      <c r="B11594" s="129">
        <v>44480</v>
      </c>
      <c r="D11594" s="120" t="s">
        <v>252</v>
      </c>
      <c r="E11594" s="120" t="s">
        <v>25961</v>
      </c>
      <c r="F11594" s="209" t="s">
        <v>25962</v>
      </c>
      <c r="G11594" s="119" t="s">
        <v>19177</v>
      </c>
      <c r="H11594" s="121" t="s">
        <v>53</v>
      </c>
      <c r="I11594" s="121" t="s">
        <v>42</v>
      </c>
      <c r="J11594" s="121" t="s">
        <v>91</v>
      </c>
      <c r="K11594" s="121" t="s">
        <v>65</v>
      </c>
      <c r="L11594" s="157" t="s">
        <v>32</v>
      </c>
      <c r="M11594" s="120" t="s">
        <v>33</v>
      </c>
      <c r="N11594" s="131">
        <v>44504</v>
      </c>
      <c r="O11594" s="131">
        <v>44588</v>
      </c>
    </row>
    <row r="11595" spans="1:20">
      <c r="A11595" s="116">
        <v>11595</v>
      </c>
      <c r="B11595" s="129">
        <v>44480</v>
      </c>
      <c r="D11595" s="120" t="s">
        <v>252</v>
      </c>
      <c r="E11595" s="120" t="s">
        <v>25963</v>
      </c>
      <c r="F11595" s="209" t="s">
        <v>25964</v>
      </c>
      <c r="G11595" s="119" t="s">
        <v>25965</v>
      </c>
      <c r="H11595" s="121" t="s">
        <v>29</v>
      </c>
      <c r="I11595" s="119" t="s">
        <v>30</v>
      </c>
      <c r="J11595" s="121" t="s">
        <v>529</v>
      </c>
      <c r="K11595" s="121" t="s">
        <v>65</v>
      </c>
      <c r="L11595" s="157" t="s">
        <v>32</v>
      </c>
      <c r="M11595" s="120" t="s">
        <v>33</v>
      </c>
      <c r="N11595" s="131">
        <v>44502</v>
      </c>
      <c r="O11595" s="131">
        <v>44524</v>
      </c>
    </row>
    <row r="11596" spans="1:20">
      <c r="A11596" s="116">
        <v>11596</v>
      </c>
      <c r="B11596" s="129">
        <v>44480</v>
      </c>
      <c r="D11596" s="120" t="s">
        <v>252</v>
      </c>
      <c r="E11596" s="120" t="s">
        <v>25966</v>
      </c>
      <c r="F11596" s="209" t="s">
        <v>25967</v>
      </c>
      <c r="G11596" s="119" t="s">
        <v>25968</v>
      </c>
      <c r="H11596" s="121" t="s">
        <v>140</v>
      </c>
      <c r="I11596" s="121" t="s">
        <v>30</v>
      </c>
      <c r="J11596" s="121" t="s">
        <v>435</v>
      </c>
      <c r="K11596" s="121" t="s">
        <v>65</v>
      </c>
      <c r="L11596" s="157" t="s">
        <v>32</v>
      </c>
      <c r="M11596" s="120" t="s">
        <v>33</v>
      </c>
      <c r="N11596" s="131">
        <v>44481</v>
      </c>
      <c r="S11596" s="120" t="s">
        <v>92</v>
      </c>
      <c r="T11596" s="126">
        <v>44480</v>
      </c>
    </row>
    <row r="11597" spans="1:20" ht="27.6">
      <c r="A11597" s="116">
        <v>11597</v>
      </c>
      <c r="B11597" s="129">
        <v>44480</v>
      </c>
      <c r="D11597" s="120" t="s">
        <v>252</v>
      </c>
      <c r="E11597" s="120" t="s">
        <v>25969</v>
      </c>
      <c r="F11597" s="209" t="s">
        <v>25970</v>
      </c>
      <c r="G11597" s="119" t="s">
        <v>16971</v>
      </c>
      <c r="H11597" s="121" t="s">
        <v>29</v>
      </c>
      <c r="I11597" s="121" t="s">
        <v>30</v>
      </c>
      <c r="J11597" s="121" t="s">
        <v>7726</v>
      </c>
      <c r="K11597" s="121" t="s">
        <v>65</v>
      </c>
      <c r="L11597" s="157" t="s">
        <v>32</v>
      </c>
      <c r="M11597" s="120" t="s">
        <v>33</v>
      </c>
      <c r="N11597" s="131">
        <v>44481</v>
      </c>
      <c r="S11597" s="120" t="s">
        <v>135</v>
      </c>
      <c r="T11597" s="126">
        <v>44481</v>
      </c>
    </row>
    <row r="11598" spans="1:20">
      <c r="A11598" s="116">
        <v>11598</v>
      </c>
      <c r="B11598" s="129">
        <v>44480</v>
      </c>
      <c r="D11598" s="120" t="s">
        <v>252</v>
      </c>
      <c r="E11598" s="120" t="s">
        <v>25971</v>
      </c>
      <c r="F11598" s="209" t="s">
        <v>25972</v>
      </c>
      <c r="G11598" s="119" t="s">
        <v>25973</v>
      </c>
      <c r="H11598" s="121" t="s">
        <v>344</v>
      </c>
      <c r="I11598" s="121" t="s">
        <v>42</v>
      </c>
      <c r="J11598" s="121" t="s">
        <v>43</v>
      </c>
      <c r="K11598" s="121" t="s">
        <v>65</v>
      </c>
      <c r="L11598" s="157" t="s">
        <v>32</v>
      </c>
      <c r="M11598" s="120" t="s">
        <v>33</v>
      </c>
      <c r="N11598" s="131">
        <v>44524</v>
      </c>
      <c r="O11598" s="131">
        <v>44579</v>
      </c>
    </row>
    <row r="11599" spans="1:20">
      <c r="A11599" s="116">
        <v>11599</v>
      </c>
      <c r="B11599" s="129">
        <v>44480</v>
      </c>
      <c r="D11599" s="120" t="s">
        <v>252</v>
      </c>
      <c r="E11599" s="120" t="s">
        <v>25974</v>
      </c>
      <c r="F11599" s="209" t="s">
        <v>25975</v>
      </c>
      <c r="G11599" s="119" t="s">
        <v>25976</v>
      </c>
      <c r="H11599" s="121" t="s">
        <v>160</v>
      </c>
      <c r="I11599" s="119" t="s">
        <v>30</v>
      </c>
      <c r="J11599" s="121" t="s">
        <v>77</v>
      </c>
      <c r="K11599" s="121" t="s">
        <v>65</v>
      </c>
      <c r="L11599" s="157" t="s">
        <v>32</v>
      </c>
      <c r="M11599" s="120" t="s">
        <v>78</v>
      </c>
    </row>
    <row r="11600" spans="1:20">
      <c r="A11600" s="116">
        <v>11600</v>
      </c>
      <c r="B11600" s="129">
        <v>44480</v>
      </c>
      <c r="D11600" s="120" t="s">
        <v>252</v>
      </c>
      <c r="E11600" s="120" t="s">
        <v>25977</v>
      </c>
      <c r="F11600" s="209" t="s">
        <v>25978</v>
      </c>
      <c r="G11600" s="119" t="s">
        <v>20151</v>
      </c>
      <c r="H11600" s="121" t="s">
        <v>140</v>
      </c>
      <c r="I11600" s="121" t="s">
        <v>30</v>
      </c>
      <c r="J11600" s="121" t="s">
        <v>9853</v>
      </c>
      <c r="K11600" s="121" t="s">
        <v>65</v>
      </c>
      <c r="L11600" s="157" t="s">
        <v>32</v>
      </c>
      <c r="M11600" s="120" t="s">
        <v>33</v>
      </c>
      <c r="N11600" s="131">
        <v>44481</v>
      </c>
      <c r="S11600" s="120" t="s">
        <v>135</v>
      </c>
      <c r="T11600" s="126">
        <v>44481</v>
      </c>
    </row>
    <row r="11601" spans="1:20">
      <c r="A11601" s="116">
        <v>11601</v>
      </c>
      <c r="B11601" s="129">
        <v>44480</v>
      </c>
      <c r="D11601" s="120" t="s">
        <v>252</v>
      </c>
      <c r="E11601" s="120" t="s">
        <v>25979</v>
      </c>
      <c r="F11601" s="209" t="s">
        <v>7061</v>
      </c>
      <c r="G11601" s="119" t="s">
        <v>10045</v>
      </c>
      <c r="H11601" s="121" t="s">
        <v>160</v>
      </c>
      <c r="I11601" s="119" t="s">
        <v>30</v>
      </c>
      <c r="J11601" s="121" t="s">
        <v>529</v>
      </c>
      <c r="K11601" s="121" t="s">
        <v>65</v>
      </c>
      <c r="L11601" s="157" t="s">
        <v>32</v>
      </c>
      <c r="M11601" s="120" t="s">
        <v>78</v>
      </c>
    </row>
    <row r="11602" spans="1:20">
      <c r="A11602" s="116">
        <v>11602</v>
      </c>
      <c r="B11602" s="129">
        <v>44480</v>
      </c>
      <c r="D11602" s="120" t="s">
        <v>252</v>
      </c>
      <c r="E11602" s="120" t="s">
        <v>25980</v>
      </c>
      <c r="F11602" s="209" t="s">
        <v>469</v>
      </c>
      <c r="G11602" s="119" t="s">
        <v>8022</v>
      </c>
      <c r="H11602" s="121" t="s">
        <v>1173</v>
      </c>
      <c r="I11602" s="119" t="s">
        <v>30</v>
      </c>
      <c r="J11602" s="121" t="s">
        <v>7142</v>
      </c>
      <c r="K11602" s="121" t="s">
        <v>65</v>
      </c>
      <c r="L11602" s="157" t="s">
        <v>32</v>
      </c>
      <c r="M11602" s="120" t="s">
        <v>78</v>
      </c>
    </row>
    <row r="11603" spans="1:20">
      <c r="A11603" s="116">
        <v>11603</v>
      </c>
      <c r="B11603" s="129">
        <v>44480</v>
      </c>
      <c r="D11603" s="120" t="s">
        <v>252</v>
      </c>
      <c r="E11603" s="120" t="s">
        <v>25981</v>
      </c>
      <c r="F11603" s="209" t="s">
        <v>25898</v>
      </c>
      <c r="G11603" s="119" t="s">
        <v>25982</v>
      </c>
      <c r="H11603" s="121" t="s">
        <v>140</v>
      </c>
      <c r="I11603" s="121" t="s">
        <v>30</v>
      </c>
      <c r="J11603" s="121" t="s">
        <v>31</v>
      </c>
      <c r="K11603" s="121" t="s">
        <v>584</v>
      </c>
      <c r="L11603" s="157" t="s">
        <v>32</v>
      </c>
      <c r="M11603" s="120" t="s">
        <v>33</v>
      </c>
      <c r="N11603" s="131">
        <v>44481</v>
      </c>
      <c r="S11603" s="120" t="s">
        <v>92</v>
      </c>
      <c r="T11603" s="126">
        <v>44481</v>
      </c>
    </row>
    <row r="11604" spans="1:20">
      <c r="A11604" s="116">
        <v>11604</v>
      </c>
      <c r="B11604" s="129">
        <v>44480</v>
      </c>
      <c r="D11604" s="120" t="s">
        <v>252</v>
      </c>
      <c r="E11604" s="120" t="s">
        <v>25983</v>
      </c>
      <c r="F11604" s="209" t="s">
        <v>25984</v>
      </c>
      <c r="G11604" s="119" t="s">
        <v>6718</v>
      </c>
      <c r="H11604" s="121" t="s">
        <v>53</v>
      </c>
      <c r="I11604" s="119" t="s">
        <v>30</v>
      </c>
      <c r="J11604" s="121" t="s">
        <v>31</v>
      </c>
      <c r="K11604" s="121" t="s">
        <v>65</v>
      </c>
      <c r="L11604" s="157" t="s">
        <v>32</v>
      </c>
      <c r="M11604" s="120" t="s">
        <v>33</v>
      </c>
      <c r="N11604" s="131">
        <v>44481</v>
      </c>
      <c r="O11604" s="131">
        <v>44490</v>
      </c>
    </row>
    <row r="11605" spans="1:20" ht="14.4">
      <c r="A11605" s="116">
        <v>11605</v>
      </c>
      <c r="B11605" s="129">
        <v>44480</v>
      </c>
      <c r="D11605" s="120" t="s">
        <v>252</v>
      </c>
      <c r="E11605" t="s">
        <v>25985</v>
      </c>
      <c r="F11605" s="209" t="s">
        <v>25986</v>
      </c>
      <c r="G11605" s="119" t="s">
        <v>3105</v>
      </c>
      <c r="H11605" s="121" t="s">
        <v>86</v>
      </c>
      <c r="I11605" s="121" t="s">
        <v>30</v>
      </c>
      <c r="J11605" s="121" t="s">
        <v>7280</v>
      </c>
      <c r="K11605" s="121" t="s">
        <v>65</v>
      </c>
      <c r="L11605" s="157" t="s">
        <v>32</v>
      </c>
      <c r="M11605" s="120" t="s">
        <v>78</v>
      </c>
    </row>
    <row r="11606" spans="1:20">
      <c r="A11606" s="116">
        <v>11606</v>
      </c>
      <c r="B11606" s="129">
        <v>44480</v>
      </c>
      <c r="D11606" s="120" t="s">
        <v>252</v>
      </c>
      <c r="E11606" s="120" t="s">
        <v>25987</v>
      </c>
      <c r="F11606" s="209" t="s">
        <v>25988</v>
      </c>
      <c r="G11606" s="119" t="s">
        <v>4829</v>
      </c>
      <c r="H11606" s="121" t="s">
        <v>86</v>
      </c>
      <c r="I11606" s="121" t="s">
        <v>30</v>
      </c>
      <c r="J11606" s="121" t="s">
        <v>1544</v>
      </c>
      <c r="K11606" s="121" t="s">
        <v>65</v>
      </c>
      <c r="L11606" s="157" t="s">
        <v>32</v>
      </c>
      <c r="M11606" s="120" t="s">
        <v>78</v>
      </c>
    </row>
    <row r="11607" spans="1:20">
      <c r="A11607" s="116">
        <v>11607</v>
      </c>
      <c r="B11607" s="129">
        <v>44480</v>
      </c>
      <c r="D11607" s="120" t="s">
        <v>252</v>
      </c>
      <c r="E11607" s="120" t="s">
        <v>25989</v>
      </c>
      <c r="F11607" s="209" t="s">
        <v>579</v>
      </c>
      <c r="G11607" s="119" t="s">
        <v>25936</v>
      </c>
      <c r="H11607" s="121" t="s">
        <v>160</v>
      </c>
      <c r="I11607" s="121" t="s">
        <v>42</v>
      </c>
      <c r="J11607" s="121" t="s">
        <v>91</v>
      </c>
      <c r="K11607" s="121" t="s">
        <v>65</v>
      </c>
      <c r="L11607" s="157" t="s">
        <v>32</v>
      </c>
      <c r="M11607" s="120" t="s">
        <v>78</v>
      </c>
    </row>
    <row r="11608" spans="1:20" ht="27.6">
      <c r="A11608" s="116">
        <v>11608</v>
      </c>
      <c r="B11608" s="129">
        <v>44480</v>
      </c>
      <c r="D11608" s="120" t="s">
        <v>252</v>
      </c>
      <c r="E11608" s="120" t="s">
        <v>25990</v>
      </c>
      <c r="F11608" s="209" t="s">
        <v>25991</v>
      </c>
      <c r="G11608" s="119" t="s">
        <v>10111</v>
      </c>
      <c r="H11608" s="121" t="s">
        <v>140</v>
      </c>
      <c r="I11608" s="121" t="s">
        <v>30</v>
      </c>
      <c r="J11608" s="119" t="s">
        <v>7280</v>
      </c>
      <c r="K11608" s="121" t="s">
        <v>65</v>
      </c>
      <c r="L11608" s="157" t="s">
        <v>32</v>
      </c>
      <c r="M11608" s="120" t="s">
        <v>78</v>
      </c>
    </row>
    <row r="11609" spans="1:20" ht="27.6">
      <c r="A11609" s="116">
        <v>11609</v>
      </c>
      <c r="B11609" s="129">
        <v>44480</v>
      </c>
      <c r="D11609" s="120" t="s">
        <v>252</v>
      </c>
      <c r="E11609" s="120" t="s">
        <v>25992</v>
      </c>
      <c r="F11609" s="209" t="s">
        <v>25993</v>
      </c>
      <c r="G11609" s="119" t="s">
        <v>7609</v>
      </c>
      <c r="H11609" s="121" t="s">
        <v>86</v>
      </c>
      <c r="I11609" s="119" t="s">
        <v>30</v>
      </c>
      <c r="J11609" s="121" t="s">
        <v>7610</v>
      </c>
      <c r="K11609" s="121" t="s">
        <v>65</v>
      </c>
      <c r="L11609" s="157" t="s">
        <v>32</v>
      </c>
      <c r="M11609" s="120" t="s">
        <v>78</v>
      </c>
    </row>
    <row r="11610" spans="1:20">
      <c r="A11610" s="116">
        <v>11610</v>
      </c>
      <c r="B11610" s="129">
        <v>44480</v>
      </c>
      <c r="D11610" s="120" t="s">
        <v>252</v>
      </c>
      <c r="E11610" s="120" t="s">
        <v>25994</v>
      </c>
      <c r="F11610" s="209" t="s">
        <v>25995</v>
      </c>
      <c r="G11610" s="119" t="s">
        <v>11349</v>
      </c>
      <c r="H11610" s="121" t="s">
        <v>140</v>
      </c>
      <c r="I11610" s="119" t="s">
        <v>30</v>
      </c>
      <c r="J11610" s="121" t="s">
        <v>1540</v>
      </c>
      <c r="K11610" s="121" t="s">
        <v>65</v>
      </c>
      <c r="L11610" s="157" t="s">
        <v>32</v>
      </c>
      <c r="M11610" s="120" t="s">
        <v>78</v>
      </c>
    </row>
    <row r="11611" spans="1:20">
      <c r="A11611" s="116">
        <v>11611</v>
      </c>
      <c r="B11611" s="129">
        <v>44480</v>
      </c>
      <c r="D11611" s="120" t="s">
        <v>252</v>
      </c>
      <c r="E11611" s="120" t="s">
        <v>25996</v>
      </c>
      <c r="F11611" s="209" t="s">
        <v>579</v>
      </c>
      <c r="G11611" s="119" t="s">
        <v>25997</v>
      </c>
      <c r="H11611" s="121" t="s">
        <v>140</v>
      </c>
      <c r="I11611" s="121" t="s">
        <v>42</v>
      </c>
      <c r="J11611" s="121" t="s">
        <v>2291</v>
      </c>
      <c r="K11611" s="121" t="s">
        <v>65</v>
      </c>
      <c r="L11611" s="157" t="s">
        <v>32</v>
      </c>
      <c r="M11611" s="120" t="s">
        <v>78</v>
      </c>
    </row>
    <row r="11612" spans="1:20">
      <c r="A11612" s="116">
        <v>11612</v>
      </c>
      <c r="B11612" s="129">
        <v>44480</v>
      </c>
      <c r="D11612" s="120" t="s">
        <v>252</v>
      </c>
      <c r="E11612" s="120" t="s">
        <v>25998</v>
      </c>
      <c r="F11612" s="209" t="s">
        <v>25999</v>
      </c>
      <c r="G11612" s="119" t="s">
        <v>26000</v>
      </c>
      <c r="H11612" s="121" t="s">
        <v>86</v>
      </c>
      <c r="I11612" s="121" t="s">
        <v>42</v>
      </c>
      <c r="J11612" s="121" t="s">
        <v>72</v>
      </c>
      <c r="K11612" s="121" t="s">
        <v>65</v>
      </c>
      <c r="L11612" s="157" t="s">
        <v>32</v>
      </c>
      <c r="M11612" s="120" t="s">
        <v>78</v>
      </c>
    </row>
    <row r="11613" spans="1:20">
      <c r="A11613" s="116">
        <v>11613</v>
      </c>
      <c r="B11613" s="129">
        <v>44480</v>
      </c>
      <c r="D11613" s="120" t="s">
        <v>252</v>
      </c>
      <c r="E11613" s="120" t="s">
        <v>26001</v>
      </c>
      <c r="F11613" s="209" t="s">
        <v>10066</v>
      </c>
      <c r="G11613" s="119" t="s">
        <v>16495</v>
      </c>
      <c r="H11613" s="121" t="s">
        <v>86</v>
      </c>
      <c r="I11613" s="119" t="s">
        <v>30</v>
      </c>
      <c r="J11613" s="121" t="s">
        <v>7280</v>
      </c>
      <c r="K11613" s="121" t="s">
        <v>65</v>
      </c>
      <c r="L11613" s="157" t="s">
        <v>32</v>
      </c>
      <c r="M11613" s="120" t="s">
        <v>78</v>
      </c>
    </row>
    <row r="11614" spans="1:20">
      <c r="A11614" s="116">
        <v>11614</v>
      </c>
      <c r="B11614" s="129">
        <v>44480</v>
      </c>
      <c r="D11614" s="120" t="s">
        <v>252</v>
      </c>
      <c r="E11614" s="120" t="s">
        <v>26002</v>
      </c>
      <c r="F11614" s="209" t="s">
        <v>22288</v>
      </c>
      <c r="G11614" s="119" t="s">
        <v>1560</v>
      </c>
      <c r="H11614" s="121" t="s">
        <v>192</v>
      </c>
      <c r="I11614" s="119" t="s">
        <v>30</v>
      </c>
      <c r="J11614" s="121" t="s">
        <v>1540</v>
      </c>
      <c r="K11614" s="121" t="s">
        <v>65</v>
      </c>
      <c r="L11614" s="157" t="s">
        <v>32</v>
      </c>
      <c r="M11614" s="120" t="s">
        <v>78</v>
      </c>
    </row>
    <row r="11615" spans="1:20">
      <c r="A11615" s="116">
        <v>11615</v>
      </c>
      <c r="B11615" s="129">
        <v>44480</v>
      </c>
      <c r="D11615" s="120" t="s">
        <v>252</v>
      </c>
      <c r="E11615" s="120" t="s">
        <v>26003</v>
      </c>
      <c r="F11615" s="209" t="s">
        <v>26004</v>
      </c>
      <c r="G11615" s="119" t="s">
        <v>1413</v>
      </c>
      <c r="H11615" s="121" t="s">
        <v>53</v>
      </c>
      <c r="I11615" s="119" t="s">
        <v>30</v>
      </c>
      <c r="J11615" s="121" t="s">
        <v>8033</v>
      </c>
      <c r="K11615" s="121" t="s">
        <v>65</v>
      </c>
      <c r="L11615" s="157" t="s">
        <v>32</v>
      </c>
      <c r="M11615" s="120" t="s">
        <v>78</v>
      </c>
    </row>
    <row r="11616" spans="1:20">
      <c r="A11616" s="116">
        <v>11616</v>
      </c>
      <c r="B11616" s="129">
        <v>44480</v>
      </c>
      <c r="D11616" s="120" t="s">
        <v>252</v>
      </c>
      <c r="E11616" s="120" t="s">
        <v>26005</v>
      </c>
      <c r="F11616" s="209" t="s">
        <v>19284</v>
      </c>
      <c r="G11616" s="119" t="s">
        <v>8114</v>
      </c>
      <c r="H11616" s="121" t="s">
        <v>344</v>
      </c>
      <c r="I11616" s="119" t="s">
        <v>30</v>
      </c>
      <c r="J11616" s="121" t="s">
        <v>7280</v>
      </c>
      <c r="K11616" s="121" t="s">
        <v>65</v>
      </c>
      <c r="L11616" s="157" t="s">
        <v>32</v>
      </c>
      <c r="M11616" s="120" t="s">
        <v>78</v>
      </c>
    </row>
    <row r="11617" spans="1:15">
      <c r="A11617" s="116">
        <v>11617</v>
      </c>
      <c r="B11617" s="129">
        <v>44480</v>
      </c>
      <c r="D11617" s="120" t="s">
        <v>252</v>
      </c>
      <c r="E11617" s="120" t="s">
        <v>26006</v>
      </c>
      <c r="F11617" s="209" t="s">
        <v>26007</v>
      </c>
      <c r="G11617" s="119" t="s">
        <v>4246</v>
      </c>
      <c r="H11617" s="121" t="s">
        <v>97</v>
      </c>
      <c r="I11617" s="121" t="s">
        <v>42</v>
      </c>
      <c r="J11617" s="121" t="s">
        <v>211</v>
      </c>
      <c r="K11617" s="121" t="s">
        <v>65</v>
      </c>
      <c r="L11617" s="157" t="s">
        <v>32</v>
      </c>
      <c r="M11617" s="120" t="s">
        <v>78</v>
      </c>
    </row>
    <row r="11618" spans="1:15">
      <c r="A11618" s="116">
        <v>11618</v>
      </c>
      <c r="B11618" s="129">
        <v>44480</v>
      </c>
      <c r="D11618" s="120" t="s">
        <v>252</v>
      </c>
      <c r="E11618" s="120" t="s">
        <v>26008</v>
      </c>
      <c r="F11618" s="209" t="s">
        <v>1948</v>
      </c>
      <c r="G11618" s="119" t="s">
        <v>2975</v>
      </c>
      <c r="H11618" s="121" t="s">
        <v>140</v>
      </c>
      <c r="I11618" s="119" t="s">
        <v>30</v>
      </c>
      <c r="J11618" s="121" t="s">
        <v>19954</v>
      </c>
      <c r="K11618" s="121" t="s">
        <v>65</v>
      </c>
      <c r="L11618" s="157" t="s">
        <v>32</v>
      </c>
      <c r="M11618" s="120" t="s">
        <v>33</v>
      </c>
      <c r="N11618" s="131">
        <v>44481</v>
      </c>
      <c r="O11618" s="131">
        <v>44490</v>
      </c>
    </row>
    <row r="11619" spans="1:15">
      <c r="A11619" s="116">
        <v>11619</v>
      </c>
      <c r="B11619" s="129">
        <v>44480</v>
      </c>
      <c r="D11619" s="120" t="s">
        <v>252</v>
      </c>
      <c r="E11619" s="120" t="s">
        <v>26009</v>
      </c>
      <c r="F11619" s="209" t="s">
        <v>14496</v>
      </c>
      <c r="G11619" s="119" t="s">
        <v>1292</v>
      </c>
      <c r="H11619" s="121" t="s">
        <v>53</v>
      </c>
      <c r="I11619" s="121" t="s">
        <v>42</v>
      </c>
      <c r="J11619" s="121" t="s">
        <v>91</v>
      </c>
      <c r="K11619" s="121" t="s">
        <v>65</v>
      </c>
      <c r="L11619" s="157" t="s">
        <v>32</v>
      </c>
      <c r="M11619" s="120" t="s">
        <v>78</v>
      </c>
    </row>
    <row r="11620" spans="1:15">
      <c r="A11620" s="116">
        <v>11620</v>
      </c>
      <c r="B11620" s="129">
        <v>44480</v>
      </c>
      <c r="D11620" s="120" t="s">
        <v>252</v>
      </c>
      <c r="E11620" s="120" t="s">
        <v>26010</v>
      </c>
      <c r="F11620" s="209" t="s">
        <v>26011</v>
      </c>
      <c r="G11620" s="119" t="s">
        <v>23269</v>
      </c>
      <c r="H11620" s="121" t="s">
        <v>344</v>
      </c>
      <c r="I11620" s="121" t="s">
        <v>30</v>
      </c>
      <c r="J11620" s="121" t="s">
        <v>7280</v>
      </c>
      <c r="K11620" s="121" t="s">
        <v>65</v>
      </c>
      <c r="L11620" s="157" t="s">
        <v>32</v>
      </c>
      <c r="M11620" s="120" t="s">
        <v>78</v>
      </c>
    </row>
    <row r="11621" spans="1:15">
      <c r="A11621" s="116">
        <v>11621</v>
      </c>
      <c r="B11621" s="129">
        <v>44480</v>
      </c>
      <c r="D11621" s="120" t="s">
        <v>252</v>
      </c>
      <c r="E11621" s="120" t="s">
        <v>26012</v>
      </c>
      <c r="F11621" s="209" t="s">
        <v>26013</v>
      </c>
      <c r="G11621" s="119" t="s">
        <v>11181</v>
      </c>
      <c r="H11621" s="121" t="s">
        <v>140</v>
      </c>
      <c r="I11621" s="119" t="s">
        <v>30</v>
      </c>
      <c r="J11621" s="121" t="s">
        <v>7091</v>
      </c>
      <c r="K11621" s="121" t="s">
        <v>65</v>
      </c>
      <c r="L11621" s="157" t="s">
        <v>32</v>
      </c>
      <c r="M11621" s="120" t="s">
        <v>33</v>
      </c>
      <c r="N11621" s="131">
        <v>44494</v>
      </c>
      <c r="O11621" s="131">
        <v>44502</v>
      </c>
    </row>
    <row r="11622" spans="1:15" ht="27.6">
      <c r="A11622" s="116">
        <v>11622</v>
      </c>
      <c r="B11622" s="129">
        <v>44480</v>
      </c>
      <c r="D11622" s="120" t="s">
        <v>252</v>
      </c>
      <c r="E11622" s="120" t="s">
        <v>26014</v>
      </c>
      <c r="F11622" s="209" t="s">
        <v>26015</v>
      </c>
      <c r="G11622" s="119" t="s">
        <v>284</v>
      </c>
      <c r="H11622" s="121" t="s">
        <v>53</v>
      </c>
      <c r="I11622" s="121" t="s">
        <v>30</v>
      </c>
      <c r="J11622" s="121" t="s">
        <v>9853</v>
      </c>
      <c r="K11622" s="121" t="s">
        <v>65</v>
      </c>
      <c r="L11622" s="157" t="s">
        <v>32</v>
      </c>
      <c r="M11622" s="120" t="s">
        <v>33</v>
      </c>
      <c r="N11622" s="131">
        <v>44481</v>
      </c>
      <c r="O11622" s="131">
        <v>44490</v>
      </c>
    </row>
    <row r="11623" spans="1:15" ht="27.6">
      <c r="A11623" s="116">
        <v>11623</v>
      </c>
      <c r="B11623" s="129">
        <v>44480</v>
      </c>
      <c r="D11623" s="120" t="s">
        <v>252</v>
      </c>
      <c r="E11623" s="120" t="s">
        <v>26016</v>
      </c>
      <c r="F11623" s="209" t="s">
        <v>26017</v>
      </c>
      <c r="G11623" s="119" t="s">
        <v>8939</v>
      </c>
      <c r="H11623" s="121" t="s">
        <v>1173</v>
      </c>
      <c r="I11623" s="119" t="s">
        <v>30</v>
      </c>
      <c r="J11623" s="121" t="s">
        <v>435</v>
      </c>
      <c r="K11623" s="121" t="s">
        <v>65</v>
      </c>
      <c r="L11623" s="157" t="s">
        <v>32</v>
      </c>
      <c r="M11623" s="120" t="s">
        <v>33</v>
      </c>
      <c r="N11623" s="131">
        <v>44494</v>
      </c>
      <c r="O11623" s="131">
        <v>44502</v>
      </c>
    </row>
    <row r="11624" spans="1:15">
      <c r="A11624" s="116">
        <v>11624</v>
      </c>
      <c r="B11624" s="129">
        <v>44480</v>
      </c>
      <c r="D11624" s="120" t="s">
        <v>252</v>
      </c>
      <c r="E11624" s="120" t="s">
        <v>26018</v>
      </c>
      <c r="F11624" s="209" t="s">
        <v>26019</v>
      </c>
      <c r="G11624" s="119" t="s">
        <v>1089</v>
      </c>
      <c r="H11624" s="121" t="s">
        <v>140</v>
      </c>
      <c r="I11624" s="121" t="s">
        <v>30</v>
      </c>
      <c r="J11624" s="121" t="s">
        <v>77</v>
      </c>
      <c r="K11624" s="121" t="s">
        <v>65</v>
      </c>
      <c r="L11624" s="157" t="s">
        <v>32</v>
      </c>
      <c r="M11624" s="120" t="s">
        <v>78</v>
      </c>
    </row>
    <row r="11625" spans="1:15" ht="41.4">
      <c r="A11625" s="116">
        <v>11625</v>
      </c>
      <c r="B11625" s="129">
        <v>44480</v>
      </c>
      <c r="D11625" s="120" t="s">
        <v>252</v>
      </c>
      <c r="E11625" s="120" t="s">
        <v>26020</v>
      </c>
      <c r="F11625" s="209" t="s">
        <v>26021</v>
      </c>
      <c r="G11625" s="119" t="s">
        <v>14419</v>
      </c>
      <c r="H11625" s="121" t="s">
        <v>53</v>
      </c>
      <c r="I11625" s="121" t="s">
        <v>30</v>
      </c>
      <c r="J11625" s="121" t="s">
        <v>77</v>
      </c>
      <c r="K11625" s="121" t="s">
        <v>65</v>
      </c>
      <c r="L11625" s="157" t="s">
        <v>32</v>
      </c>
      <c r="M11625" s="120" t="s">
        <v>33</v>
      </c>
      <c r="N11625" s="131">
        <v>44481</v>
      </c>
      <c r="O11625" s="131">
        <v>44490</v>
      </c>
    </row>
    <row r="11626" spans="1:15">
      <c r="A11626" s="116">
        <v>11626</v>
      </c>
      <c r="B11626" s="129">
        <v>44480</v>
      </c>
      <c r="D11626" s="120" t="s">
        <v>252</v>
      </c>
      <c r="E11626" s="120" t="s">
        <v>26022</v>
      </c>
      <c r="F11626" s="209" t="s">
        <v>11444</v>
      </c>
      <c r="G11626" s="119" t="s">
        <v>26023</v>
      </c>
      <c r="H11626" s="121" t="s">
        <v>53</v>
      </c>
      <c r="I11626" s="119" t="s">
        <v>42</v>
      </c>
      <c r="J11626" s="121" t="s">
        <v>82</v>
      </c>
      <c r="K11626" s="121" t="s">
        <v>65</v>
      </c>
      <c r="L11626" s="157" t="s">
        <v>32</v>
      </c>
      <c r="M11626" s="120" t="s">
        <v>78</v>
      </c>
    </row>
    <row r="11627" spans="1:15">
      <c r="A11627" s="116">
        <v>11627</v>
      </c>
      <c r="B11627" s="129">
        <v>44480</v>
      </c>
      <c r="D11627" s="120" t="s">
        <v>252</v>
      </c>
      <c r="E11627" s="120" t="s">
        <v>26024</v>
      </c>
      <c r="F11627" s="209" t="s">
        <v>26025</v>
      </c>
      <c r="G11627" s="119" t="s">
        <v>9843</v>
      </c>
      <c r="H11627" s="121" t="s">
        <v>29</v>
      </c>
      <c r="I11627" s="121" t="s">
        <v>30</v>
      </c>
      <c r="J11627" s="121" t="s">
        <v>87</v>
      </c>
      <c r="K11627" s="121" t="s">
        <v>65</v>
      </c>
      <c r="L11627" s="157" t="s">
        <v>32</v>
      </c>
      <c r="M11627" s="120" t="s">
        <v>78</v>
      </c>
    </row>
    <row r="11628" spans="1:15">
      <c r="A11628" s="116">
        <v>11628</v>
      </c>
      <c r="B11628" s="129">
        <v>44480</v>
      </c>
      <c r="D11628" s="120" t="s">
        <v>252</v>
      </c>
      <c r="E11628" s="120" t="s">
        <v>26026</v>
      </c>
      <c r="F11628" s="209" t="s">
        <v>22139</v>
      </c>
      <c r="G11628" s="119" t="s">
        <v>6493</v>
      </c>
      <c r="H11628" s="121" t="s">
        <v>1173</v>
      </c>
      <c r="I11628" s="121" t="s">
        <v>42</v>
      </c>
      <c r="J11628" s="121" t="s">
        <v>2268</v>
      </c>
      <c r="K11628" s="121" t="s">
        <v>65</v>
      </c>
      <c r="L11628" s="157" t="s">
        <v>32</v>
      </c>
      <c r="M11628" s="120" t="s">
        <v>78</v>
      </c>
    </row>
    <row r="11629" spans="1:15">
      <c r="A11629" s="116">
        <v>11629</v>
      </c>
      <c r="B11629" s="129">
        <v>44480</v>
      </c>
      <c r="D11629" s="120" t="s">
        <v>252</v>
      </c>
      <c r="E11629" s="120" t="s">
        <v>26027</v>
      </c>
      <c r="F11629" s="209" t="s">
        <v>2352</v>
      </c>
      <c r="G11629" s="119" t="s">
        <v>26028</v>
      </c>
      <c r="H11629" s="121" t="s">
        <v>344</v>
      </c>
      <c r="I11629" s="121" t="s">
        <v>196</v>
      </c>
      <c r="J11629" s="121" t="s">
        <v>196</v>
      </c>
      <c r="K11629" s="121" t="s">
        <v>65</v>
      </c>
      <c r="L11629" s="157" t="s">
        <v>32</v>
      </c>
      <c r="M11629" s="120" t="s">
        <v>78</v>
      </c>
    </row>
    <row r="11630" spans="1:15">
      <c r="A11630" s="116">
        <v>11630</v>
      </c>
      <c r="B11630" s="129">
        <v>44480</v>
      </c>
      <c r="D11630" s="120" t="s">
        <v>252</v>
      </c>
      <c r="E11630" s="120" t="s">
        <v>26029</v>
      </c>
      <c r="F11630" s="209" t="s">
        <v>1372</v>
      </c>
      <c r="G11630" s="119" t="s">
        <v>26030</v>
      </c>
      <c r="H11630" s="121" t="s">
        <v>53</v>
      </c>
      <c r="I11630" s="121" t="s">
        <v>30</v>
      </c>
      <c r="J11630" s="121" t="s">
        <v>77</v>
      </c>
      <c r="K11630" s="121" t="s">
        <v>65</v>
      </c>
      <c r="L11630" s="157" t="s">
        <v>32</v>
      </c>
      <c r="M11630" s="120" t="s">
        <v>78</v>
      </c>
    </row>
    <row r="11631" spans="1:15">
      <c r="A11631" s="116">
        <v>11631</v>
      </c>
      <c r="B11631" s="129">
        <v>44480</v>
      </c>
      <c r="D11631" s="120" t="s">
        <v>252</v>
      </c>
      <c r="E11631" s="120" t="s">
        <v>26031</v>
      </c>
      <c r="F11631" s="209" t="s">
        <v>122</v>
      </c>
      <c r="G11631" s="119" t="s">
        <v>26032</v>
      </c>
      <c r="H11631" s="121" t="s">
        <v>140</v>
      </c>
      <c r="I11631" s="121" t="s">
        <v>42</v>
      </c>
      <c r="J11631" s="121" t="s">
        <v>72</v>
      </c>
      <c r="K11631" s="121" t="s">
        <v>65</v>
      </c>
      <c r="L11631" s="157" t="s">
        <v>32</v>
      </c>
      <c r="M11631" s="120" t="s">
        <v>78</v>
      </c>
    </row>
    <row r="11632" spans="1:15">
      <c r="A11632" s="116">
        <v>11632</v>
      </c>
      <c r="B11632" s="129">
        <v>44480</v>
      </c>
      <c r="D11632" s="120" t="s">
        <v>252</v>
      </c>
      <c r="E11632" s="120" t="s">
        <v>26033</v>
      </c>
      <c r="F11632" s="209" t="s">
        <v>7956</v>
      </c>
      <c r="G11632" s="119" t="s">
        <v>13228</v>
      </c>
      <c r="H11632" s="121" t="s">
        <v>53</v>
      </c>
      <c r="I11632" s="121" t="s">
        <v>30</v>
      </c>
      <c r="J11632" s="121" t="s">
        <v>5018</v>
      </c>
      <c r="K11632" s="121" t="s">
        <v>65</v>
      </c>
      <c r="L11632" s="157" t="s">
        <v>32</v>
      </c>
      <c r="M11632" s="120" t="s">
        <v>78</v>
      </c>
    </row>
    <row r="11633" spans="1:20">
      <c r="A11633" s="116">
        <v>11633</v>
      </c>
      <c r="B11633" s="129">
        <v>44480</v>
      </c>
      <c r="D11633" s="120" t="s">
        <v>252</v>
      </c>
      <c r="E11633" s="120" t="s">
        <v>26034</v>
      </c>
      <c r="F11633" s="209" t="s">
        <v>2439</v>
      </c>
      <c r="G11633" s="119" t="s">
        <v>26035</v>
      </c>
      <c r="H11633" s="121" t="s">
        <v>140</v>
      </c>
      <c r="I11633" s="121" t="s">
        <v>30</v>
      </c>
      <c r="J11633" s="121" t="s">
        <v>7234</v>
      </c>
      <c r="K11633" s="121" t="s">
        <v>65</v>
      </c>
      <c r="L11633" s="157" t="s">
        <v>32</v>
      </c>
      <c r="M11633" s="120" t="s">
        <v>33</v>
      </c>
      <c r="N11633" s="131">
        <v>44481</v>
      </c>
      <c r="O11633" s="131">
        <v>44490</v>
      </c>
    </row>
    <row r="11634" spans="1:20">
      <c r="A11634" s="116">
        <v>11634</v>
      </c>
      <c r="B11634" s="129">
        <v>44480</v>
      </c>
      <c r="D11634" s="120" t="s">
        <v>252</v>
      </c>
      <c r="E11634" s="120" t="s">
        <v>26036</v>
      </c>
      <c r="F11634" s="209" t="s">
        <v>6344</v>
      </c>
      <c r="G11634" s="119" t="s">
        <v>26037</v>
      </c>
      <c r="H11634" s="121" t="s">
        <v>53</v>
      </c>
      <c r="I11634" s="121" t="s">
        <v>30</v>
      </c>
      <c r="J11634" s="121" t="s">
        <v>5018</v>
      </c>
      <c r="K11634" s="121" t="s">
        <v>65</v>
      </c>
      <c r="L11634" s="157" t="s">
        <v>32</v>
      </c>
      <c r="M11634" s="120" t="s">
        <v>78</v>
      </c>
    </row>
    <row r="11635" spans="1:20">
      <c r="A11635" s="116">
        <v>11635</v>
      </c>
      <c r="B11635" s="129">
        <v>44480</v>
      </c>
      <c r="D11635" s="120" t="s">
        <v>252</v>
      </c>
      <c r="E11635" s="120" t="s">
        <v>26038</v>
      </c>
      <c r="F11635" s="209" t="s">
        <v>26039</v>
      </c>
      <c r="G11635" s="119" t="s">
        <v>26040</v>
      </c>
      <c r="H11635" s="121" t="s">
        <v>192</v>
      </c>
      <c r="I11635" s="121" t="s">
        <v>30</v>
      </c>
      <c r="J11635" s="121" t="s">
        <v>7091</v>
      </c>
      <c r="K11635" s="121" t="s">
        <v>65</v>
      </c>
      <c r="L11635" s="157" t="s">
        <v>32</v>
      </c>
      <c r="M11635" s="120" t="s">
        <v>33</v>
      </c>
      <c r="N11635" s="131">
        <v>44481</v>
      </c>
      <c r="O11635" s="131">
        <v>44490</v>
      </c>
    </row>
    <row r="11636" spans="1:20">
      <c r="A11636" s="116">
        <v>11636</v>
      </c>
      <c r="B11636" s="129">
        <v>44480</v>
      </c>
      <c r="D11636" s="120" t="s">
        <v>252</v>
      </c>
      <c r="E11636" s="120" t="s">
        <v>26041</v>
      </c>
      <c r="F11636" s="209" t="s">
        <v>783</v>
      </c>
      <c r="G11636" s="119" t="s">
        <v>26042</v>
      </c>
      <c r="H11636" s="121" t="s">
        <v>53</v>
      </c>
      <c r="I11636" s="119" t="s">
        <v>30</v>
      </c>
      <c r="J11636" s="121" t="s">
        <v>77</v>
      </c>
      <c r="K11636" s="121" t="s">
        <v>65</v>
      </c>
      <c r="L11636" s="157" t="s">
        <v>32</v>
      </c>
      <c r="M11636" s="120" t="s">
        <v>78</v>
      </c>
    </row>
    <row r="11637" spans="1:20">
      <c r="A11637" s="116">
        <v>11637</v>
      </c>
      <c r="B11637" s="129">
        <v>44480</v>
      </c>
      <c r="D11637" s="120" t="s">
        <v>252</v>
      </c>
      <c r="E11637" s="120" t="s">
        <v>26043</v>
      </c>
      <c r="F11637" s="209" t="s">
        <v>26044</v>
      </c>
      <c r="G11637" s="119" t="s">
        <v>9318</v>
      </c>
      <c r="H11637" s="121" t="s">
        <v>53</v>
      </c>
      <c r="I11637" s="121" t="s">
        <v>30</v>
      </c>
      <c r="J11637" s="121" t="s">
        <v>5018</v>
      </c>
      <c r="K11637" s="121" t="s">
        <v>65</v>
      </c>
      <c r="L11637" s="157" t="s">
        <v>32</v>
      </c>
      <c r="M11637" s="120" t="s">
        <v>78</v>
      </c>
    </row>
    <row r="11638" spans="1:20">
      <c r="A11638" s="116">
        <v>11638</v>
      </c>
      <c r="B11638" s="129">
        <v>44480</v>
      </c>
      <c r="D11638" s="120" t="s">
        <v>252</v>
      </c>
      <c r="E11638" s="120" t="s">
        <v>26045</v>
      </c>
      <c r="F11638" s="209" t="s">
        <v>26045</v>
      </c>
      <c r="G11638" s="119" t="s">
        <v>26046</v>
      </c>
      <c r="H11638" s="121" t="s">
        <v>1173</v>
      </c>
      <c r="I11638" s="119" t="s">
        <v>30</v>
      </c>
      <c r="J11638" s="121" t="s">
        <v>7091</v>
      </c>
      <c r="K11638" s="121" t="s">
        <v>65</v>
      </c>
      <c r="L11638" s="157" t="s">
        <v>32</v>
      </c>
      <c r="M11638" s="120" t="s">
        <v>78</v>
      </c>
    </row>
    <row r="11639" spans="1:20">
      <c r="A11639" s="116">
        <v>11639</v>
      </c>
      <c r="B11639" s="129">
        <v>44480</v>
      </c>
      <c r="D11639" s="120" t="s">
        <v>252</v>
      </c>
      <c r="E11639" s="120" t="s">
        <v>26047</v>
      </c>
      <c r="F11639" s="209" t="s">
        <v>26048</v>
      </c>
      <c r="G11639" s="119" t="s">
        <v>20862</v>
      </c>
      <c r="H11639" s="121" t="s">
        <v>1173</v>
      </c>
      <c r="I11639" s="121" t="s">
        <v>30</v>
      </c>
      <c r="J11639" s="121" t="s">
        <v>5018</v>
      </c>
      <c r="K11639" s="121" t="s">
        <v>584</v>
      </c>
      <c r="L11639" s="157" t="s">
        <v>32</v>
      </c>
      <c r="M11639" s="120" t="s">
        <v>78</v>
      </c>
    </row>
    <row r="11640" spans="1:20">
      <c r="A11640" s="116">
        <v>11640</v>
      </c>
      <c r="B11640" s="129">
        <v>44480</v>
      </c>
      <c r="D11640" s="120" t="s">
        <v>252</v>
      </c>
      <c r="E11640" s="120" t="s">
        <v>26049</v>
      </c>
      <c r="F11640" s="209" t="s">
        <v>6730</v>
      </c>
      <c r="G11640" s="119" t="s">
        <v>26050</v>
      </c>
      <c r="H11640" s="121" t="s">
        <v>344</v>
      </c>
      <c r="I11640" s="121" t="s">
        <v>30</v>
      </c>
      <c r="J11640" s="121" t="s">
        <v>77</v>
      </c>
      <c r="K11640" s="121" t="s">
        <v>65</v>
      </c>
      <c r="L11640" s="157" t="s">
        <v>32</v>
      </c>
      <c r="M11640" s="120" t="s">
        <v>78</v>
      </c>
    </row>
    <row r="11641" spans="1:20">
      <c r="A11641" s="116">
        <v>11641</v>
      </c>
      <c r="B11641" s="129">
        <v>44480</v>
      </c>
      <c r="D11641" s="120" t="s">
        <v>252</v>
      </c>
      <c r="E11641" s="120" t="s">
        <v>26051</v>
      </c>
      <c r="F11641" s="209" t="s">
        <v>7061</v>
      </c>
      <c r="G11641" s="119" t="s">
        <v>20024</v>
      </c>
      <c r="H11641" s="121" t="s">
        <v>101</v>
      </c>
      <c r="I11641" s="121" t="s">
        <v>30</v>
      </c>
      <c r="J11641" s="121" t="s">
        <v>77</v>
      </c>
      <c r="K11641" s="121" t="s">
        <v>65</v>
      </c>
      <c r="L11641" s="157" t="s">
        <v>32</v>
      </c>
      <c r="M11641" s="120" t="s">
        <v>78</v>
      </c>
    </row>
    <row r="11642" spans="1:20">
      <c r="A11642" s="116">
        <v>11642</v>
      </c>
      <c r="B11642" s="129">
        <v>44480</v>
      </c>
      <c r="D11642" s="120" t="s">
        <v>252</v>
      </c>
      <c r="E11642" s="120" t="s">
        <v>26052</v>
      </c>
      <c r="F11642" s="209" t="s">
        <v>1465</v>
      </c>
      <c r="G11642" s="119" t="s">
        <v>26053</v>
      </c>
      <c r="H11642" s="121" t="s">
        <v>53</v>
      </c>
      <c r="I11642" s="119" t="s">
        <v>42</v>
      </c>
      <c r="J11642" s="121" t="s">
        <v>72</v>
      </c>
      <c r="K11642" s="121" t="s">
        <v>65</v>
      </c>
      <c r="L11642" s="157" t="s">
        <v>32</v>
      </c>
      <c r="M11642" s="120" t="s">
        <v>78</v>
      </c>
    </row>
    <row r="11643" spans="1:20" ht="14.4">
      <c r="A11643" s="116">
        <v>11643</v>
      </c>
      <c r="B11643" s="129">
        <v>44480</v>
      </c>
      <c r="D11643" s="120" t="s">
        <v>252</v>
      </c>
      <c r="E11643" t="s">
        <v>26054</v>
      </c>
      <c r="F11643" s="209" t="s">
        <v>2223</v>
      </c>
      <c r="G11643" s="119" t="s">
        <v>26055</v>
      </c>
      <c r="H11643" s="121" t="s">
        <v>140</v>
      </c>
      <c r="I11643" s="121" t="s">
        <v>42</v>
      </c>
      <c r="J11643" s="121" t="s">
        <v>72</v>
      </c>
      <c r="K11643" s="121" t="s">
        <v>65</v>
      </c>
      <c r="L11643" s="157" t="s">
        <v>32</v>
      </c>
      <c r="M11643" s="120" t="s">
        <v>33</v>
      </c>
      <c r="N11643" s="131">
        <v>44512</v>
      </c>
      <c r="O11643" s="131">
        <v>44588</v>
      </c>
      <c r="S11643" s="120" t="s">
        <v>92</v>
      </c>
      <c r="T11643" s="126">
        <v>44588</v>
      </c>
    </row>
    <row r="11644" spans="1:20" ht="27.6">
      <c r="A11644" s="116">
        <v>11644</v>
      </c>
      <c r="B11644" s="129">
        <v>44480</v>
      </c>
      <c r="D11644" s="120" t="s">
        <v>252</v>
      </c>
      <c r="E11644" s="120" t="s">
        <v>26056</v>
      </c>
      <c r="F11644" s="209" t="s">
        <v>26057</v>
      </c>
      <c r="G11644" s="119" t="s">
        <v>24691</v>
      </c>
      <c r="H11644" s="121" t="s">
        <v>140</v>
      </c>
      <c r="I11644" s="121" t="s">
        <v>30</v>
      </c>
      <c r="J11644" s="121" t="s">
        <v>7135</v>
      </c>
      <c r="K11644" s="121" t="s">
        <v>65</v>
      </c>
      <c r="L11644" s="157" t="s">
        <v>32</v>
      </c>
      <c r="M11644" s="120" t="s">
        <v>33</v>
      </c>
      <c r="N11644" s="131">
        <v>44483</v>
      </c>
      <c r="O11644" s="131">
        <v>44490</v>
      </c>
    </row>
    <row r="11645" spans="1:20">
      <c r="A11645" s="116">
        <v>11645</v>
      </c>
      <c r="B11645" s="129">
        <v>44480</v>
      </c>
      <c r="D11645" s="120" t="s">
        <v>252</v>
      </c>
      <c r="E11645" s="120" t="s">
        <v>26058</v>
      </c>
      <c r="F11645" s="209" t="s">
        <v>26059</v>
      </c>
      <c r="G11645" s="119" t="s">
        <v>26060</v>
      </c>
      <c r="H11645" s="121" t="s">
        <v>192</v>
      </c>
      <c r="I11645" s="121" t="s">
        <v>30</v>
      </c>
      <c r="J11645" s="121" t="s">
        <v>77</v>
      </c>
      <c r="K11645" s="121" t="s">
        <v>65</v>
      </c>
      <c r="L11645" s="157" t="s">
        <v>32</v>
      </c>
      <c r="M11645" s="120" t="s">
        <v>78</v>
      </c>
    </row>
    <row r="11646" spans="1:20">
      <c r="A11646" s="116">
        <v>11646</v>
      </c>
      <c r="B11646" s="129">
        <v>44480</v>
      </c>
      <c r="D11646" s="120" t="s">
        <v>252</v>
      </c>
      <c r="E11646" s="120" t="s">
        <v>26061</v>
      </c>
      <c r="F11646" s="209" t="s">
        <v>26062</v>
      </c>
      <c r="G11646" s="119" t="s">
        <v>25884</v>
      </c>
      <c r="H11646" s="121" t="s">
        <v>140</v>
      </c>
      <c r="I11646" s="121" t="s">
        <v>30</v>
      </c>
      <c r="J11646" s="121" t="s">
        <v>31</v>
      </c>
      <c r="K11646" s="121" t="s">
        <v>65</v>
      </c>
      <c r="L11646" s="157" t="s">
        <v>32</v>
      </c>
      <c r="M11646" s="120" t="s">
        <v>33</v>
      </c>
      <c r="N11646" s="131">
        <v>44483</v>
      </c>
      <c r="O11646" s="131">
        <v>44490</v>
      </c>
    </row>
    <row r="11647" spans="1:20" ht="27.6">
      <c r="A11647" s="116">
        <v>11647</v>
      </c>
      <c r="B11647" s="129">
        <v>44480</v>
      </c>
      <c r="D11647" s="120" t="s">
        <v>252</v>
      </c>
      <c r="E11647" s="120" t="s">
        <v>26063</v>
      </c>
      <c r="F11647" s="209" t="s">
        <v>26064</v>
      </c>
      <c r="G11647" s="119" t="s">
        <v>26065</v>
      </c>
      <c r="H11647" s="121" t="s">
        <v>86</v>
      </c>
      <c r="I11647" s="119" t="s">
        <v>30</v>
      </c>
      <c r="J11647" s="121" t="s">
        <v>5018</v>
      </c>
      <c r="K11647" s="121" t="s">
        <v>65</v>
      </c>
      <c r="L11647" s="157" t="s">
        <v>32</v>
      </c>
      <c r="M11647" s="120" t="s">
        <v>33</v>
      </c>
      <c r="N11647" s="131">
        <v>44482</v>
      </c>
      <c r="O11647" s="131">
        <v>44490</v>
      </c>
    </row>
    <row r="11648" spans="1:20">
      <c r="A11648" s="116">
        <v>11648</v>
      </c>
      <c r="B11648" s="129">
        <v>44480</v>
      </c>
      <c r="D11648" s="120" t="s">
        <v>252</v>
      </c>
      <c r="E11648" s="120" t="s">
        <v>26066</v>
      </c>
      <c r="F11648" s="209" t="s">
        <v>8190</v>
      </c>
      <c r="G11648" s="119" t="s">
        <v>26067</v>
      </c>
      <c r="H11648" s="121" t="s">
        <v>53</v>
      </c>
      <c r="I11648" s="121" t="s">
        <v>30</v>
      </c>
      <c r="J11648" s="121" t="s">
        <v>7091</v>
      </c>
      <c r="K11648" s="121" t="s">
        <v>65</v>
      </c>
      <c r="L11648" s="157" t="s">
        <v>32</v>
      </c>
      <c r="M11648" s="120" t="s">
        <v>33</v>
      </c>
      <c r="N11648" s="131">
        <v>44487</v>
      </c>
      <c r="O11648" s="131">
        <v>44502</v>
      </c>
    </row>
    <row r="11649" spans="1:25">
      <c r="A11649" s="116">
        <v>11649</v>
      </c>
      <c r="B11649" s="129">
        <v>44480</v>
      </c>
      <c r="D11649" s="120" t="s">
        <v>252</v>
      </c>
      <c r="E11649" s="120" t="s">
        <v>26068</v>
      </c>
      <c r="F11649" s="209" t="s">
        <v>26069</v>
      </c>
      <c r="G11649" s="119" t="s">
        <v>23151</v>
      </c>
      <c r="H11649" s="121" t="s">
        <v>140</v>
      </c>
      <c r="I11649" s="119" t="s">
        <v>30</v>
      </c>
      <c r="J11649" s="121" t="s">
        <v>3749</v>
      </c>
      <c r="K11649" s="121" t="s">
        <v>65</v>
      </c>
      <c r="L11649" s="157" t="s">
        <v>32</v>
      </c>
      <c r="M11649" s="120" t="s">
        <v>78</v>
      </c>
    </row>
    <row r="11650" spans="1:25">
      <c r="A11650" s="116">
        <v>11650</v>
      </c>
      <c r="B11650" s="129">
        <v>44488</v>
      </c>
      <c r="D11650" s="120" t="s">
        <v>580</v>
      </c>
      <c r="E11650" s="120" t="s">
        <v>26070</v>
      </c>
      <c r="F11650" s="209" t="s">
        <v>26071</v>
      </c>
      <c r="G11650" s="119" t="s">
        <v>10586</v>
      </c>
      <c r="H11650" s="121" t="s">
        <v>76</v>
      </c>
      <c r="I11650" s="121" t="s">
        <v>30</v>
      </c>
      <c r="J11650" s="121" t="s">
        <v>7091</v>
      </c>
      <c r="K11650" s="121" t="s">
        <v>65</v>
      </c>
      <c r="L11650" s="157" t="s">
        <v>32</v>
      </c>
      <c r="M11650" s="120" t="s">
        <v>78</v>
      </c>
    </row>
    <row r="11651" spans="1:25">
      <c r="A11651" s="116">
        <v>11651</v>
      </c>
      <c r="B11651" s="129">
        <v>44488</v>
      </c>
      <c r="D11651" s="120" t="s">
        <v>580</v>
      </c>
      <c r="E11651" s="120" t="s">
        <v>26072</v>
      </c>
      <c r="F11651" s="209" t="s">
        <v>26073</v>
      </c>
      <c r="G11651" s="119" t="s">
        <v>11377</v>
      </c>
      <c r="H11651" s="121" t="s">
        <v>86</v>
      </c>
      <c r="I11651" s="121" t="s">
        <v>30</v>
      </c>
      <c r="J11651" s="121" t="s">
        <v>5018</v>
      </c>
      <c r="K11651" s="121" t="s">
        <v>65</v>
      </c>
      <c r="L11651" s="157" t="s">
        <v>32</v>
      </c>
      <c r="M11651" s="120" t="s">
        <v>78</v>
      </c>
    </row>
    <row r="11652" spans="1:25">
      <c r="A11652" s="116">
        <v>11652</v>
      </c>
      <c r="B11652" s="129">
        <v>44488</v>
      </c>
      <c r="D11652" s="120" t="s">
        <v>580</v>
      </c>
      <c r="E11652" s="120" t="s">
        <v>26074</v>
      </c>
      <c r="F11652" s="209" t="s">
        <v>26075</v>
      </c>
      <c r="G11652" s="119" t="s">
        <v>25871</v>
      </c>
      <c r="H11652" s="121" t="s">
        <v>41</v>
      </c>
      <c r="I11652" s="121" t="s">
        <v>30</v>
      </c>
      <c r="J11652" s="121" t="s">
        <v>77</v>
      </c>
      <c r="K11652" s="121" t="s">
        <v>584</v>
      </c>
      <c r="L11652" s="157" t="s">
        <v>32</v>
      </c>
      <c r="M11652" s="120" t="s">
        <v>184</v>
      </c>
      <c r="N11652" s="131">
        <v>44489</v>
      </c>
      <c r="O11652" s="131">
        <v>44494</v>
      </c>
    </row>
    <row r="11653" spans="1:25">
      <c r="A11653" s="116">
        <v>11653</v>
      </c>
      <c r="B11653" s="129">
        <v>44489</v>
      </c>
      <c r="D11653" s="120" t="s">
        <v>580</v>
      </c>
      <c r="E11653" s="120" t="s">
        <v>26076</v>
      </c>
      <c r="F11653" s="209" t="s">
        <v>7716</v>
      </c>
      <c r="G11653" s="119" t="s">
        <v>26077</v>
      </c>
      <c r="H11653" s="121" t="s">
        <v>29</v>
      </c>
      <c r="I11653" s="121" t="s">
        <v>30</v>
      </c>
      <c r="J11653" s="121" t="s">
        <v>7091</v>
      </c>
      <c r="K11653" s="121" t="s">
        <v>65</v>
      </c>
      <c r="L11653" s="157" t="s">
        <v>32</v>
      </c>
      <c r="M11653" s="120" t="s">
        <v>33</v>
      </c>
      <c r="N11653" s="131">
        <v>44491</v>
      </c>
      <c r="O11653" s="131">
        <v>44620</v>
      </c>
    </row>
    <row r="11654" spans="1:25">
      <c r="A11654" s="116">
        <v>11654</v>
      </c>
      <c r="B11654" s="129">
        <v>44489</v>
      </c>
      <c r="D11654" s="120" t="s">
        <v>580</v>
      </c>
      <c r="E11654" s="120" t="s">
        <v>26078</v>
      </c>
      <c r="F11654" s="209" t="s">
        <v>566</v>
      </c>
      <c r="G11654" s="119" t="s">
        <v>26079</v>
      </c>
      <c r="H11654" s="121" t="s">
        <v>140</v>
      </c>
      <c r="I11654" s="121" t="s">
        <v>30</v>
      </c>
      <c r="J11654" s="121" t="s">
        <v>485</v>
      </c>
      <c r="K11654" s="121" t="s">
        <v>18450</v>
      </c>
      <c r="L11654" s="157" t="s">
        <v>32</v>
      </c>
      <c r="M11654" s="120" t="s">
        <v>33</v>
      </c>
      <c r="N11654" s="131">
        <v>44491</v>
      </c>
      <c r="O11654" s="131">
        <v>44620</v>
      </c>
    </row>
    <row r="11655" spans="1:25">
      <c r="A11655" s="116">
        <v>11655</v>
      </c>
      <c r="B11655" s="129">
        <v>44489</v>
      </c>
      <c r="D11655" s="120" t="s">
        <v>580</v>
      </c>
      <c r="E11655" s="120" t="s">
        <v>26080</v>
      </c>
      <c r="F11655" s="209" t="s">
        <v>1372</v>
      </c>
      <c r="G11655" s="119" t="s">
        <v>26081</v>
      </c>
      <c r="H11655" s="121" t="s">
        <v>29</v>
      </c>
      <c r="I11655" s="121" t="s">
        <v>30</v>
      </c>
      <c r="J11655" s="121" t="s">
        <v>1544</v>
      </c>
      <c r="K11655" s="121" t="s">
        <v>65</v>
      </c>
      <c r="L11655" s="157" t="s">
        <v>32</v>
      </c>
      <c r="M11655" s="120" t="s">
        <v>33</v>
      </c>
      <c r="N11655" s="131">
        <v>44497</v>
      </c>
      <c r="O11655" s="131">
        <v>44620</v>
      </c>
    </row>
    <row r="11656" spans="1:25">
      <c r="A11656" s="116">
        <v>11656</v>
      </c>
      <c r="B11656" s="129">
        <v>44489</v>
      </c>
      <c r="D11656" s="120" t="s">
        <v>580</v>
      </c>
      <c r="E11656" s="120" t="s">
        <v>26082</v>
      </c>
      <c r="F11656" s="209" t="s">
        <v>636</v>
      </c>
      <c r="G11656" s="119" t="s">
        <v>21952</v>
      </c>
      <c r="H11656" s="121" t="s">
        <v>140</v>
      </c>
      <c r="I11656" s="121" t="s">
        <v>30</v>
      </c>
      <c r="J11656" s="121" t="s">
        <v>11166</v>
      </c>
      <c r="K11656" s="121" t="s">
        <v>65</v>
      </c>
      <c r="L11656" s="157" t="s">
        <v>32</v>
      </c>
      <c r="M11656" s="120" t="s">
        <v>33</v>
      </c>
      <c r="N11656" s="131">
        <v>44490</v>
      </c>
      <c r="O11656" s="131">
        <v>44620</v>
      </c>
    </row>
    <row r="11657" spans="1:25">
      <c r="A11657" s="116">
        <v>11657</v>
      </c>
      <c r="B11657" s="129">
        <v>44489</v>
      </c>
      <c r="D11657" s="120" t="s">
        <v>580</v>
      </c>
      <c r="E11657" s="120" t="s">
        <v>26083</v>
      </c>
      <c r="F11657" s="209" t="s">
        <v>26084</v>
      </c>
      <c r="G11657" s="119" t="s">
        <v>26085</v>
      </c>
      <c r="H11657" s="121" t="s">
        <v>76</v>
      </c>
      <c r="I11657" s="121" t="s">
        <v>30</v>
      </c>
      <c r="J11657" s="121" t="s">
        <v>77</v>
      </c>
      <c r="K11657" s="121" t="s">
        <v>584</v>
      </c>
      <c r="L11657" s="157" t="s">
        <v>32</v>
      </c>
      <c r="M11657" s="120" t="s">
        <v>33</v>
      </c>
      <c r="N11657" s="131">
        <v>44489</v>
      </c>
      <c r="S11657" s="120" t="s">
        <v>92</v>
      </c>
      <c r="Y11657" s="116" t="s">
        <v>26086</v>
      </c>
    </row>
    <row r="11658" spans="1:25">
      <c r="A11658" s="116">
        <v>11658</v>
      </c>
      <c r="B11658" s="129">
        <v>44489</v>
      </c>
      <c r="D11658" s="120" t="s">
        <v>580</v>
      </c>
      <c r="E11658" s="120" t="s">
        <v>26087</v>
      </c>
      <c r="F11658" s="209" t="s">
        <v>26088</v>
      </c>
      <c r="G11658" s="119" t="s">
        <v>26089</v>
      </c>
      <c r="H11658" s="121" t="s">
        <v>41</v>
      </c>
      <c r="I11658" s="121" t="s">
        <v>30</v>
      </c>
      <c r="J11658" s="121" t="s">
        <v>7091</v>
      </c>
      <c r="K11658" s="121" t="s">
        <v>65</v>
      </c>
      <c r="L11658" s="157" t="s">
        <v>32</v>
      </c>
      <c r="M11658" s="120" t="s">
        <v>78</v>
      </c>
    </row>
    <row r="11659" spans="1:25">
      <c r="A11659" s="116">
        <v>11659</v>
      </c>
      <c r="B11659" s="129">
        <v>44489</v>
      </c>
      <c r="D11659" s="120" t="s">
        <v>580</v>
      </c>
      <c r="E11659" s="120" t="s">
        <v>26090</v>
      </c>
      <c r="F11659" s="209" t="s">
        <v>26091</v>
      </c>
      <c r="G11659" s="119" t="s">
        <v>26079</v>
      </c>
      <c r="H11659" s="121" t="s">
        <v>140</v>
      </c>
      <c r="I11659" s="121" t="s">
        <v>30</v>
      </c>
      <c r="J11659" s="121" t="s">
        <v>485</v>
      </c>
      <c r="K11659" s="121" t="s">
        <v>65</v>
      </c>
      <c r="L11659" s="157" t="s">
        <v>32</v>
      </c>
      <c r="M11659" s="120" t="s">
        <v>78</v>
      </c>
    </row>
    <row r="11660" spans="1:25">
      <c r="A11660" s="116">
        <v>11660</v>
      </c>
      <c r="B11660" s="129">
        <v>44489</v>
      </c>
      <c r="D11660" s="120" t="s">
        <v>580</v>
      </c>
      <c r="E11660" s="120" t="s">
        <v>26092</v>
      </c>
      <c r="F11660" s="209" t="s">
        <v>9987</v>
      </c>
      <c r="G11660" s="119" t="s">
        <v>26093</v>
      </c>
      <c r="H11660" s="121" t="s">
        <v>101</v>
      </c>
      <c r="I11660" s="121" t="s">
        <v>30</v>
      </c>
      <c r="J11660" s="121" t="s">
        <v>77</v>
      </c>
      <c r="K11660" s="121" t="s">
        <v>65</v>
      </c>
      <c r="L11660" s="157" t="s">
        <v>32</v>
      </c>
      <c r="M11660" s="120" t="s">
        <v>78</v>
      </c>
    </row>
    <row r="11661" spans="1:25">
      <c r="A11661" s="116">
        <v>11661</v>
      </c>
      <c r="B11661" s="129">
        <v>44489</v>
      </c>
      <c r="D11661" s="120" t="s">
        <v>580</v>
      </c>
      <c r="E11661" s="120" t="s">
        <v>26094</v>
      </c>
      <c r="F11661" s="209" t="s">
        <v>26095</v>
      </c>
      <c r="G11661" s="119" t="s">
        <v>26096</v>
      </c>
      <c r="H11661" s="121" t="s">
        <v>160</v>
      </c>
      <c r="I11661" s="121" t="s">
        <v>30</v>
      </c>
      <c r="J11661" s="121" t="s">
        <v>87</v>
      </c>
      <c r="K11661" s="121" t="s">
        <v>65</v>
      </c>
      <c r="L11661" s="157" t="s">
        <v>32</v>
      </c>
      <c r="M11661" s="120" t="s">
        <v>78</v>
      </c>
    </row>
    <row r="11662" spans="1:25" ht="27.6">
      <c r="A11662" s="116">
        <v>11662</v>
      </c>
      <c r="B11662" s="129">
        <v>44489</v>
      </c>
      <c r="D11662" s="120" t="s">
        <v>580</v>
      </c>
      <c r="E11662" s="120" t="s">
        <v>26097</v>
      </c>
      <c r="F11662" s="209" t="s">
        <v>26098</v>
      </c>
      <c r="G11662" s="119" t="s">
        <v>541</v>
      </c>
      <c r="H11662" s="121" t="s">
        <v>160</v>
      </c>
      <c r="I11662" s="121" t="s">
        <v>30</v>
      </c>
      <c r="J11662" s="121" t="s">
        <v>7271</v>
      </c>
      <c r="K11662" s="121" t="s">
        <v>65</v>
      </c>
      <c r="L11662" s="157" t="s">
        <v>32</v>
      </c>
      <c r="M11662" s="120" t="s">
        <v>78</v>
      </c>
    </row>
    <row r="11663" spans="1:25">
      <c r="A11663" s="116">
        <v>11663</v>
      </c>
      <c r="B11663" s="129">
        <v>44489</v>
      </c>
      <c r="D11663" s="120" t="s">
        <v>580</v>
      </c>
      <c r="E11663" s="120" t="s">
        <v>26099</v>
      </c>
      <c r="F11663" s="209" t="s">
        <v>122</v>
      </c>
      <c r="G11663" s="119" t="s">
        <v>6493</v>
      </c>
      <c r="H11663" s="121" t="s">
        <v>1173</v>
      </c>
      <c r="I11663" s="121" t="s">
        <v>30</v>
      </c>
      <c r="J11663" s="121" t="s">
        <v>31</v>
      </c>
      <c r="K11663" s="121" t="s">
        <v>65</v>
      </c>
      <c r="L11663" s="157" t="s">
        <v>32</v>
      </c>
      <c r="M11663" s="120" t="s">
        <v>78</v>
      </c>
    </row>
    <row r="11664" spans="1:25">
      <c r="A11664" s="116">
        <v>11664</v>
      </c>
      <c r="B11664" s="129">
        <v>44489</v>
      </c>
      <c r="D11664" s="120" t="s">
        <v>580</v>
      </c>
      <c r="E11664" s="120" t="s">
        <v>26100</v>
      </c>
      <c r="F11664" s="209" t="s">
        <v>26101</v>
      </c>
      <c r="G11664" s="119" t="s">
        <v>26102</v>
      </c>
      <c r="H11664" s="121" t="s">
        <v>140</v>
      </c>
      <c r="I11664" s="121" t="s">
        <v>30</v>
      </c>
      <c r="J11664" s="121" t="s">
        <v>7610</v>
      </c>
      <c r="K11664" s="121" t="s">
        <v>65</v>
      </c>
      <c r="L11664" s="157" t="s">
        <v>32</v>
      </c>
      <c r="M11664" s="120" t="s">
        <v>78</v>
      </c>
    </row>
    <row r="11665" spans="1:15">
      <c r="A11665" s="116">
        <v>11665</v>
      </c>
      <c r="B11665" s="129">
        <v>44489</v>
      </c>
      <c r="D11665" s="120" t="s">
        <v>580</v>
      </c>
      <c r="E11665" s="120" t="s">
        <v>26103</v>
      </c>
      <c r="F11665" s="209" t="s">
        <v>26104</v>
      </c>
      <c r="G11665" s="119" t="s">
        <v>26105</v>
      </c>
      <c r="H11665" s="121" t="s">
        <v>461</v>
      </c>
      <c r="I11665" s="121" t="s">
        <v>30</v>
      </c>
      <c r="J11665" s="121" t="s">
        <v>7610</v>
      </c>
      <c r="K11665" s="121" t="s">
        <v>65</v>
      </c>
      <c r="L11665" s="157" t="s">
        <v>32</v>
      </c>
      <c r="M11665" s="120" t="s">
        <v>78</v>
      </c>
    </row>
    <row r="11666" spans="1:15" ht="27.6">
      <c r="A11666" s="116">
        <v>11666</v>
      </c>
      <c r="B11666" s="129">
        <v>44489</v>
      </c>
      <c r="D11666" s="120" t="s">
        <v>580</v>
      </c>
      <c r="E11666" s="120" t="s">
        <v>26106</v>
      </c>
      <c r="F11666" s="209" t="s">
        <v>26107</v>
      </c>
      <c r="G11666" s="119" t="s">
        <v>26108</v>
      </c>
      <c r="H11666" s="121" t="s">
        <v>29</v>
      </c>
      <c r="I11666" s="119" t="s">
        <v>30</v>
      </c>
      <c r="J11666" s="121" t="s">
        <v>7123</v>
      </c>
      <c r="K11666" s="121" t="s">
        <v>65</v>
      </c>
      <c r="L11666" s="157" t="s">
        <v>32</v>
      </c>
      <c r="M11666" s="120" t="s">
        <v>78</v>
      </c>
    </row>
    <row r="11667" spans="1:15" ht="27.6">
      <c r="A11667" s="116">
        <v>11667</v>
      </c>
      <c r="B11667" s="129">
        <v>44481</v>
      </c>
      <c r="D11667" s="120" t="s">
        <v>252</v>
      </c>
      <c r="E11667" s="120" t="s">
        <v>26109</v>
      </c>
      <c r="F11667" s="209" t="s">
        <v>26110</v>
      </c>
      <c r="G11667" s="119" t="s">
        <v>963</v>
      </c>
      <c r="H11667" s="121" t="s">
        <v>1173</v>
      </c>
      <c r="I11667" s="121" t="s">
        <v>30</v>
      </c>
      <c r="J11667" s="121" t="s">
        <v>77</v>
      </c>
      <c r="K11667" s="121" t="s">
        <v>584</v>
      </c>
      <c r="L11667" s="157" t="s">
        <v>32</v>
      </c>
      <c r="M11667" s="120" t="s">
        <v>78</v>
      </c>
    </row>
    <row r="11668" spans="1:15">
      <c r="A11668" s="116">
        <v>11668</v>
      </c>
      <c r="B11668" s="129">
        <v>44481</v>
      </c>
      <c r="D11668" s="120" t="s">
        <v>252</v>
      </c>
      <c r="E11668" s="120" t="s">
        <v>26111</v>
      </c>
      <c r="F11668" s="209" t="s">
        <v>10820</v>
      </c>
      <c r="G11668" s="119" t="s">
        <v>26112</v>
      </c>
      <c r="H11668" s="121" t="s">
        <v>29</v>
      </c>
      <c r="I11668" s="121" t="s">
        <v>30</v>
      </c>
      <c r="J11668" s="121" t="s">
        <v>435</v>
      </c>
      <c r="K11668" s="121" t="s">
        <v>584</v>
      </c>
      <c r="L11668" s="157" t="s">
        <v>32</v>
      </c>
      <c r="M11668" s="120" t="s">
        <v>78</v>
      </c>
    </row>
    <row r="11669" spans="1:15">
      <c r="A11669" s="116">
        <v>11669</v>
      </c>
      <c r="B11669" s="129">
        <v>44481</v>
      </c>
      <c r="D11669" s="120" t="s">
        <v>252</v>
      </c>
      <c r="E11669" s="120" t="s">
        <v>26113</v>
      </c>
      <c r="F11669" s="209" t="s">
        <v>579</v>
      </c>
      <c r="G11669" s="119" t="s">
        <v>21686</v>
      </c>
      <c r="H11669" s="121" t="s">
        <v>1173</v>
      </c>
      <c r="I11669" s="121" t="s">
        <v>196</v>
      </c>
      <c r="J11669" s="121" t="s">
        <v>196</v>
      </c>
      <c r="K11669" s="121" t="s">
        <v>584</v>
      </c>
      <c r="L11669" s="157" t="s">
        <v>32</v>
      </c>
      <c r="M11669" s="120" t="s">
        <v>78</v>
      </c>
    </row>
    <row r="11670" spans="1:15">
      <c r="A11670" s="116">
        <v>11670</v>
      </c>
      <c r="B11670" s="129">
        <v>44481</v>
      </c>
      <c r="D11670" s="120" t="s">
        <v>252</v>
      </c>
      <c r="E11670" s="120" t="s">
        <v>26114</v>
      </c>
      <c r="F11670" s="209" t="s">
        <v>547</v>
      </c>
      <c r="G11670" s="119" t="s">
        <v>16971</v>
      </c>
      <c r="H11670" s="121" t="s">
        <v>29</v>
      </c>
      <c r="I11670" s="121" t="s">
        <v>30</v>
      </c>
      <c r="J11670" s="121" t="s">
        <v>529</v>
      </c>
      <c r="K11670" s="121" t="s">
        <v>584</v>
      </c>
      <c r="L11670" s="157" t="s">
        <v>32</v>
      </c>
      <c r="M11670" s="120" t="s">
        <v>78</v>
      </c>
    </row>
    <row r="11671" spans="1:15">
      <c r="A11671" s="116">
        <v>11671</v>
      </c>
      <c r="B11671" s="129">
        <v>44481</v>
      </c>
      <c r="D11671" s="120" t="s">
        <v>252</v>
      </c>
      <c r="E11671" s="120" t="s">
        <v>26115</v>
      </c>
      <c r="F11671" s="209" t="s">
        <v>13203</v>
      </c>
      <c r="G11671" s="119" t="s">
        <v>1560</v>
      </c>
      <c r="H11671" s="121" t="s">
        <v>192</v>
      </c>
      <c r="I11671" s="119" t="s">
        <v>30</v>
      </c>
      <c r="J11671" s="121" t="s">
        <v>5018</v>
      </c>
      <c r="K11671" s="121" t="s">
        <v>584</v>
      </c>
      <c r="L11671" s="157" t="s">
        <v>32</v>
      </c>
      <c r="M11671" s="120" t="s">
        <v>33</v>
      </c>
      <c r="N11671" s="131">
        <v>44624</v>
      </c>
    </row>
    <row r="11672" spans="1:15">
      <c r="A11672" s="116">
        <v>11672</v>
      </c>
      <c r="B11672" s="129">
        <v>44481</v>
      </c>
      <c r="D11672" s="120" t="s">
        <v>252</v>
      </c>
      <c r="E11672" s="120" t="s">
        <v>26116</v>
      </c>
      <c r="F11672" s="209" t="s">
        <v>579</v>
      </c>
      <c r="G11672" s="119" t="s">
        <v>10092</v>
      </c>
      <c r="H11672" s="121" t="s">
        <v>140</v>
      </c>
      <c r="I11672" s="119" t="s">
        <v>30</v>
      </c>
      <c r="J11672" s="121" t="s">
        <v>77</v>
      </c>
      <c r="K11672" s="121" t="s">
        <v>584</v>
      </c>
      <c r="L11672" s="157" t="s">
        <v>32</v>
      </c>
      <c r="M11672" s="120" t="s">
        <v>78</v>
      </c>
    </row>
    <row r="11673" spans="1:15">
      <c r="A11673" s="116">
        <v>11673</v>
      </c>
      <c r="B11673" s="129">
        <v>44481</v>
      </c>
      <c r="D11673" s="120" t="s">
        <v>252</v>
      </c>
      <c r="E11673" s="120" t="s">
        <v>26117</v>
      </c>
      <c r="F11673" s="209" t="s">
        <v>26118</v>
      </c>
      <c r="G11673" s="119" t="s">
        <v>2698</v>
      </c>
      <c r="H11673" s="121" t="s">
        <v>1173</v>
      </c>
      <c r="I11673" s="119" t="s">
        <v>42</v>
      </c>
      <c r="J11673" s="121" t="s">
        <v>72</v>
      </c>
      <c r="K11673" s="121" t="s">
        <v>584</v>
      </c>
      <c r="L11673" s="157" t="s">
        <v>32</v>
      </c>
      <c r="M11673" s="120" t="s">
        <v>33</v>
      </c>
      <c r="N11673" s="131">
        <v>44580</v>
      </c>
    </row>
    <row r="11674" spans="1:15" ht="27.6">
      <c r="A11674" s="116">
        <v>11674</v>
      </c>
      <c r="B11674" s="129">
        <v>44481</v>
      </c>
      <c r="D11674" s="120" t="s">
        <v>252</v>
      </c>
      <c r="E11674" s="120" t="s">
        <v>26119</v>
      </c>
      <c r="F11674" s="209" t="s">
        <v>26120</v>
      </c>
      <c r="G11674" s="119" t="s">
        <v>25939</v>
      </c>
      <c r="H11674" s="121" t="s">
        <v>160</v>
      </c>
      <c r="I11674" s="121" t="s">
        <v>196</v>
      </c>
      <c r="J11674" s="121" t="s">
        <v>196</v>
      </c>
      <c r="K11674" s="121" t="s">
        <v>584</v>
      </c>
      <c r="L11674" s="157" t="s">
        <v>32</v>
      </c>
      <c r="M11674" s="120" t="s">
        <v>78</v>
      </c>
    </row>
    <row r="11675" spans="1:15">
      <c r="A11675" s="116">
        <v>11675</v>
      </c>
      <c r="B11675" s="129">
        <v>44481</v>
      </c>
      <c r="D11675" s="120" t="s">
        <v>252</v>
      </c>
      <c r="E11675" s="120" t="s">
        <v>26121</v>
      </c>
      <c r="F11675" s="209" t="s">
        <v>26122</v>
      </c>
      <c r="G11675" s="119" t="s">
        <v>26123</v>
      </c>
      <c r="H11675" s="121" t="s">
        <v>29</v>
      </c>
      <c r="I11675" s="121" t="s">
        <v>30</v>
      </c>
      <c r="J11675" s="121" t="s">
        <v>11166</v>
      </c>
      <c r="K11675" s="121" t="s">
        <v>584</v>
      </c>
      <c r="L11675" s="157" t="s">
        <v>32</v>
      </c>
      <c r="M11675" s="120" t="s">
        <v>78</v>
      </c>
    </row>
    <row r="11676" spans="1:15">
      <c r="A11676" s="116">
        <v>11676</v>
      </c>
      <c r="B11676" s="129">
        <v>44481</v>
      </c>
      <c r="D11676" s="120" t="s">
        <v>37</v>
      </c>
      <c r="E11676" s="120" t="s">
        <v>26124</v>
      </c>
      <c r="F11676" s="209" t="s">
        <v>26125</v>
      </c>
      <c r="G11676" s="119" t="s">
        <v>26126</v>
      </c>
      <c r="H11676" s="121" t="s">
        <v>140</v>
      </c>
      <c r="I11676" s="119" t="s">
        <v>42</v>
      </c>
      <c r="J11676" s="121" t="s">
        <v>3146</v>
      </c>
      <c r="K11676" s="121" t="s">
        <v>65</v>
      </c>
      <c r="L11676" s="157" t="s">
        <v>19456</v>
      </c>
      <c r="M11676" s="120" t="s">
        <v>33</v>
      </c>
      <c r="N11676" s="131">
        <v>44580</v>
      </c>
      <c r="O11676" s="131">
        <v>44614</v>
      </c>
    </row>
    <row r="11677" spans="1:15">
      <c r="A11677" s="116">
        <v>11677</v>
      </c>
      <c r="B11677" s="129">
        <v>44482</v>
      </c>
      <c r="D11677" s="120" t="s">
        <v>252</v>
      </c>
      <c r="E11677" s="120" t="s">
        <v>26127</v>
      </c>
      <c r="F11677" s="209" t="s">
        <v>26128</v>
      </c>
      <c r="G11677" s="119" t="s">
        <v>26129</v>
      </c>
      <c r="H11677" s="121" t="s">
        <v>160</v>
      </c>
      <c r="I11677" s="119" t="s">
        <v>42</v>
      </c>
      <c r="J11677" s="121" t="s">
        <v>26130</v>
      </c>
      <c r="K11677" s="121" t="s">
        <v>65</v>
      </c>
      <c r="L11677" s="157" t="s">
        <v>32</v>
      </c>
      <c r="M11677" s="120" t="s">
        <v>33</v>
      </c>
      <c r="N11677" s="131">
        <v>44482</v>
      </c>
      <c r="O11677" s="131">
        <v>44588</v>
      </c>
    </row>
    <row r="11678" spans="1:15" ht="27.6">
      <c r="A11678" s="116">
        <v>11678</v>
      </c>
      <c r="B11678" s="129">
        <v>44482</v>
      </c>
      <c r="D11678" s="120" t="s">
        <v>25</v>
      </c>
      <c r="E11678" s="120" t="s">
        <v>26131</v>
      </c>
      <c r="F11678" s="209" t="s">
        <v>26132</v>
      </c>
      <c r="G11678" s="119" t="s">
        <v>1177</v>
      </c>
      <c r="H11678" s="121" t="s">
        <v>41</v>
      </c>
      <c r="I11678" s="121" t="s">
        <v>30</v>
      </c>
      <c r="J11678" s="121" t="s">
        <v>7280</v>
      </c>
      <c r="K11678" s="121" t="s">
        <v>584</v>
      </c>
      <c r="L11678" s="157" t="s">
        <v>32</v>
      </c>
      <c r="M11678" s="120" t="s">
        <v>78</v>
      </c>
    </row>
    <row r="11679" spans="1:15">
      <c r="A11679" s="116">
        <v>11679</v>
      </c>
      <c r="B11679" s="129">
        <v>44482</v>
      </c>
      <c r="D11679" s="120" t="s">
        <v>25</v>
      </c>
      <c r="E11679" s="120" t="s">
        <v>26133</v>
      </c>
      <c r="F11679" s="209" t="s">
        <v>26134</v>
      </c>
      <c r="G11679" s="119" t="s">
        <v>8121</v>
      </c>
      <c r="H11679" s="121" t="s">
        <v>140</v>
      </c>
      <c r="I11679" s="121" t="s">
        <v>30</v>
      </c>
      <c r="J11679" s="121" t="s">
        <v>87</v>
      </c>
      <c r="K11679" s="121" t="s">
        <v>584</v>
      </c>
      <c r="L11679" s="157" t="s">
        <v>32</v>
      </c>
      <c r="M11679" s="120" t="s">
        <v>78</v>
      </c>
    </row>
    <row r="11680" spans="1:15">
      <c r="A11680" s="116">
        <v>11680</v>
      </c>
      <c r="B11680" s="129">
        <v>44482</v>
      </c>
      <c r="D11680" s="120" t="s">
        <v>25</v>
      </c>
      <c r="E11680" s="120" t="s">
        <v>26135</v>
      </c>
      <c r="F11680" s="209" t="s">
        <v>26136</v>
      </c>
      <c r="G11680" s="119" t="s">
        <v>26137</v>
      </c>
      <c r="H11680" s="121" t="s">
        <v>29</v>
      </c>
      <c r="I11680" s="121" t="s">
        <v>42</v>
      </c>
      <c r="J11680" s="121" t="s">
        <v>72</v>
      </c>
      <c r="K11680" s="121" t="s">
        <v>584</v>
      </c>
      <c r="L11680" s="157" t="s">
        <v>32</v>
      </c>
      <c r="M11680" s="120" t="s">
        <v>78</v>
      </c>
    </row>
    <row r="11681" spans="1:25">
      <c r="A11681" s="116">
        <v>11681</v>
      </c>
      <c r="B11681" s="129">
        <v>44489</v>
      </c>
      <c r="D11681" s="120" t="s">
        <v>580</v>
      </c>
      <c r="E11681" s="120" t="s">
        <v>26138</v>
      </c>
      <c r="F11681" s="209" t="s">
        <v>1462</v>
      </c>
      <c r="G11681" s="119" t="s">
        <v>26139</v>
      </c>
      <c r="H11681" s="121" t="s">
        <v>118</v>
      </c>
      <c r="I11681" s="119" t="s">
        <v>30</v>
      </c>
      <c r="J11681" s="121" t="s">
        <v>3749</v>
      </c>
      <c r="K11681" s="121" t="s">
        <v>65</v>
      </c>
      <c r="L11681" s="157" t="s">
        <v>32</v>
      </c>
      <c r="M11681" s="120" t="s">
        <v>78</v>
      </c>
    </row>
    <row r="11682" spans="1:25">
      <c r="A11682" s="116">
        <v>11682</v>
      </c>
      <c r="B11682" s="129">
        <v>44489</v>
      </c>
      <c r="D11682" s="120" t="s">
        <v>580</v>
      </c>
      <c r="E11682" s="120" t="s">
        <v>26140</v>
      </c>
      <c r="F11682" s="209" t="s">
        <v>26141</v>
      </c>
      <c r="G11682" s="119" t="s">
        <v>26142</v>
      </c>
      <c r="H11682" s="121" t="s">
        <v>192</v>
      </c>
      <c r="I11682" s="119" t="s">
        <v>30</v>
      </c>
      <c r="J11682" s="121" t="s">
        <v>77</v>
      </c>
      <c r="K11682" s="121" t="s">
        <v>65</v>
      </c>
      <c r="L11682" s="157" t="s">
        <v>26143</v>
      </c>
      <c r="M11682" s="120" t="s">
        <v>78</v>
      </c>
    </row>
    <row r="11683" spans="1:25" ht="27.6">
      <c r="A11683" s="116">
        <v>11683</v>
      </c>
      <c r="B11683" s="129">
        <v>44489</v>
      </c>
      <c r="D11683" s="120" t="s">
        <v>580</v>
      </c>
      <c r="E11683" s="120" t="s">
        <v>26144</v>
      </c>
      <c r="F11683" s="209" t="s">
        <v>26145</v>
      </c>
      <c r="G11683" s="119" t="s">
        <v>26146</v>
      </c>
      <c r="H11683" s="121" t="s">
        <v>29</v>
      </c>
      <c r="I11683" s="119" t="s">
        <v>30</v>
      </c>
      <c r="J11683" s="121" t="s">
        <v>7375</v>
      </c>
      <c r="K11683" s="121" t="s">
        <v>65</v>
      </c>
      <c r="L11683" s="157" t="s">
        <v>32</v>
      </c>
      <c r="M11683" s="120" t="s">
        <v>78</v>
      </c>
    </row>
    <row r="11684" spans="1:25" ht="27.6">
      <c r="A11684" s="116">
        <v>11684</v>
      </c>
      <c r="B11684" s="129">
        <v>44489</v>
      </c>
      <c r="D11684" s="120" t="s">
        <v>580</v>
      </c>
      <c r="E11684" s="120" t="s">
        <v>26147</v>
      </c>
      <c r="F11684" s="209" t="s">
        <v>26148</v>
      </c>
      <c r="G11684" s="119" t="s">
        <v>26149</v>
      </c>
      <c r="H11684" s="121" t="s">
        <v>29</v>
      </c>
      <c r="I11684" s="121" t="s">
        <v>30</v>
      </c>
      <c r="J11684" s="121" t="s">
        <v>31</v>
      </c>
      <c r="K11684" s="121" t="s">
        <v>65</v>
      </c>
      <c r="L11684" s="157" t="s">
        <v>32</v>
      </c>
      <c r="M11684" s="120" t="s">
        <v>78</v>
      </c>
    </row>
    <row r="11685" spans="1:25" ht="27.6">
      <c r="A11685" s="116">
        <v>11685</v>
      </c>
      <c r="B11685" s="129">
        <v>44489</v>
      </c>
      <c r="D11685" s="120" t="s">
        <v>580</v>
      </c>
      <c r="E11685" s="120" t="s">
        <v>26150</v>
      </c>
      <c r="F11685" s="209" t="s">
        <v>26151</v>
      </c>
      <c r="G11685" s="119" t="s">
        <v>26152</v>
      </c>
      <c r="H11685" s="121" t="s">
        <v>140</v>
      </c>
      <c r="I11685" s="121" t="s">
        <v>30</v>
      </c>
      <c r="J11685" s="121" t="s">
        <v>6396</v>
      </c>
      <c r="K11685" s="121" t="s">
        <v>65</v>
      </c>
      <c r="L11685" s="157" t="s">
        <v>32</v>
      </c>
      <c r="M11685" s="120" t="s">
        <v>78</v>
      </c>
    </row>
    <row r="11686" spans="1:25">
      <c r="A11686" s="116">
        <v>11686</v>
      </c>
      <c r="B11686" s="129">
        <v>44489</v>
      </c>
      <c r="D11686" s="120" t="s">
        <v>580</v>
      </c>
      <c r="E11686" s="120" t="s">
        <v>26153</v>
      </c>
      <c r="F11686" s="209" t="s">
        <v>2439</v>
      </c>
      <c r="G11686" s="119" t="s">
        <v>26154</v>
      </c>
      <c r="H11686" s="121" t="s">
        <v>140</v>
      </c>
      <c r="I11686" s="121" t="s">
        <v>30</v>
      </c>
      <c r="J11686" s="121" t="s">
        <v>77</v>
      </c>
      <c r="K11686" s="121" t="s">
        <v>65</v>
      </c>
      <c r="L11686" s="157" t="s">
        <v>32</v>
      </c>
      <c r="M11686" s="120" t="s">
        <v>78</v>
      </c>
    </row>
    <row r="11687" spans="1:25">
      <c r="A11687" s="116">
        <v>11687</v>
      </c>
      <c r="B11687" s="129">
        <v>44489</v>
      </c>
      <c r="D11687" s="120" t="s">
        <v>580</v>
      </c>
      <c r="E11687" s="120" t="s">
        <v>26155</v>
      </c>
      <c r="F11687" s="209" t="s">
        <v>26156</v>
      </c>
      <c r="G11687" s="119" t="s">
        <v>7596</v>
      </c>
      <c r="H11687" s="121" t="s">
        <v>1173</v>
      </c>
      <c r="I11687" s="121" t="s">
        <v>30</v>
      </c>
      <c r="J11687" s="121" t="s">
        <v>8287</v>
      </c>
      <c r="K11687" s="121" t="s">
        <v>584</v>
      </c>
      <c r="L11687" s="157" t="s">
        <v>32</v>
      </c>
      <c r="M11687" s="120" t="s">
        <v>78</v>
      </c>
    </row>
    <row r="11688" spans="1:25">
      <c r="A11688" s="116">
        <v>11688</v>
      </c>
      <c r="B11688" s="129">
        <v>44489</v>
      </c>
      <c r="D11688" s="120" t="s">
        <v>580</v>
      </c>
      <c r="E11688" s="120" t="s">
        <v>26157</v>
      </c>
      <c r="F11688" s="209" t="s">
        <v>595</v>
      </c>
      <c r="G11688" s="119" t="s">
        <v>7545</v>
      </c>
      <c r="H11688" s="121" t="s">
        <v>41</v>
      </c>
      <c r="I11688" s="119" t="s">
        <v>30</v>
      </c>
      <c r="J11688" s="121" t="s">
        <v>87</v>
      </c>
      <c r="K11688" s="121" t="s">
        <v>65</v>
      </c>
      <c r="L11688" s="157" t="s">
        <v>32</v>
      </c>
      <c r="M11688" s="120" t="s">
        <v>78</v>
      </c>
    </row>
    <row r="11689" spans="1:25">
      <c r="A11689" s="116">
        <v>11689</v>
      </c>
      <c r="B11689" s="129">
        <v>44489</v>
      </c>
      <c r="D11689" s="120" t="s">
        <v>580</v>
      </c>
      <c r="E11689" s="120" t="s">
        <v>26158</v>
      </c>
      <c r="F11689" s="209" t="s">
        <v>25665</v>
      </c>
      <c r="G11689" s="119" t="s">
        <v>26159</v>
      </c>
      <c r="H11689" s="121" t="s">
        <v>41</v>
      </c>
      <c r="I11689" s="121" t="s">
        <v>30</v>
      </c>
      <c r="J11689" s="121" t="s">
        <v>31</v>
      </c>
      <c r="K11689" s="121" t="s">
        <v>65</v>
      </c>
      <c r="L11689" s="157" t="s">
        <v>32</v>
      </c>
      <c r="M11689" s="120" t="s">
        <v>78</v>
      </c>
    </row>
    <row r="11690" spans="1:25">
      <c r="A11690" s="116">
        <v>11690</v>
      </c>
      <c r="B11690" s="129">
        <v>44489</v>
      </c>
      <c r="D11690" s="120" t="s">
        <v>580</v>
      </c>
      <c r="E11690" s="120" t="s">
        <v>26160</v>
      </c>
      <c r="F11690" s="209" t="s">
        <v>1397</v>
      </c>
      <c r="G11690" s="119" t="s">
        <v>26161</v>
      </c>
      <c r="H11690" s="121" t="s">
        <v>192</v>
      </c>
      <c r="I11690" s="121" t="s">
        <v>30</v>
      </c>
      <c r="J11690" s="121" t="s">
        <v>87</v>
      </c>
      <c r="K11690" s="121" t="s">
        <v>584</v>
      </c>
      <c r="L11690" s="157" t="s">
        <v>32</v>
      </c>
      <c r="M11690" s="120" t="s">
        <v>78</v>
      </c>
    </row>
    <row r="11691" spans="1:25" ht="27.6">
      <c r="A11691" s="116">
        <v>11691</v>
      </c>
      <c r="B11691" s="129">
        <v>44489</v>
      </c>
      <c r="D11691" s="120" t="s">
        <v>580</v>
      </c>
      <c r="E11691" s="120" t="s">
        <v>26162</v>
      </c>
      <c r="F11691" s="209" t="s">
        <v>26163</v>
      </c>
      <c r="G11691" s="119" t="s">
        <v>1033</v>
      </c>
      <c r="H11691" s="121" t="s">
        <v>71</v>
      </c>
      <c r="I11691" s="121" t="s">
        <v>30</v>
      </c>
      <c r="J11691" s="121" t="s">
        <v>7142</v>
      </c>
      <c r="L11691" s="157" t="s">
        <v>26143</v>
      </c>
    </row>
    <row r="11692" spans="1:25">
      <c r="A11692" s="116">
        <v>11692</v>
      </c>
      <c r="B11692" s="129">
        <v>44490</v>
      </c>
      <c r="D11692" s="120" t="s">
        <v>580</v>
      </c>
      <c r="E11692" s="120" t="s">
        <v>26164</v>
      </c>
      <c r="F11692" s="209" t="s">
        <v>26165</v>
      </c>
      <c r="G11692" s="119" t="s">
        <v>26166</v>
      </c>
      <c r="H11692" s="121" t="s">
        <v>461</v>
      </c>
      <c r="I11692" s="121" t="s">
        <v>42</v>
      </c>
      <c r="J11692" s="121" t="s">
        <v>72</v>
      </c>
      <c r="K11692" s="121" t="s">
        <v>584</v>
      </c>
      <c r="L11692" s="157" t="s">
        <v>32</v>
      </c>
      <c r="M11692" s="120" t="s">
        <v>33</v>
      </c>
      <c r="N11692" s="131">
        <v>44575</v>
      </c>
      <c r="O11692" s="131">
        <v>44620</v>
      </c>
    </row>
    <row r="11693" spans="1:25">
      <c r="A11693" s="116">
        <v>11693</v>
      </c>
      <c r="B11693" s="129">
        <v>44490</v>
      </c>
      <c r="D11693" s="120" t="s">
        <v>580</v>
      </c>
      <c r="E11693" s="120" t="s">
        <v>26167</v>
      </c>
      <c r="F11693" s="209" t="s">
        <v>122</v>
      </c>
      <c r="G11693" s="119" t="s">
        <v>8392</v>
      </c>
      <c r="H11693" s="121" t="s">
        <v>140</v>
      </c>
      <c r="I11693" s="119" t="s">
        <v>30</v>
      </c>
      <c r="J11693" s="121" t="s">
        <v>31</v>
      </c>
      <c r="K11693" s="121" t="s">
        <v>65</v>
      </c>
      <c r="L11693" s="157" t="s">
        <v>32</v>
      </c>
      <c r="M11693" s="120" t="s">
        <v>33</v>
      </c>
      <c r="N11693" s="131">
        <v>44490</v>
      </c>
      <c r="O11693" s="131">
        <v>44600</v>
      </c>
      <c r="S11693" s="120" t="s">
        <v>34</v>
      </c>
      <c r="Y11693" s="116" t="s">
        <v>26168</v>
      </c>
    </row>
    <row r="11694" spans="1:25">
      <c r="A11694" s="116">
        <v>11694</v>
      </c>
      <c r="B11694" s="129">
        <v>44490</v>
      </c>
      <c r="D11694" s="120" t="s">
        <v>580</v>
      </c>
      <c r="E11694" s="120" t="s">
        <v>26169</v>
      </c>
      <c r="F11694" s="209" t="s">
        <v>26170</v>
      </c>
      <c r="G11694" s="119" t="s">
        <v>26171</v>
      </c>
      <c r="H11694" s="121" t="s">
        <v>1173</v>
      </c>
      <c r="I11694" s="121" t="s">
        <v>30</v>
      </c>
      <c r="J11694" s="121" t="s">
        <v>5018</v>
      </c>
      <c r="K11694" s="121" t="s">
        <v>65</v>
      </c>
      <c r="L11694" s="157" t="s">
        <v>32</v>
      </c>
      <c r="M11694" s="120" t="s">
        <v>33</v>
      </c>
      <c r="N11694" s="131">
        <v>44543</v>
      </c>
      <c r="O11694" s="131">
        <v>44620</v>
      </c>
    </row>
    <row r="11695" spans="1:25" ht="27.6">
      <c r="A11695" s="116">
        <v>11695</v>
      </c>
      <c r="B11695" s="129">
        <v>44483</v>
      </c>
      <c r="D11695" s="120" t="s">
        <v>25</v>
      </c>
      <c r="E11695" s="120" t="s">
        <v>26172</v>
      </c>
      <c r="F11695" s="209" t="s">
        <v>26173</v>
      </c>
      <c r="G11695" s="119" t="s">
        <v>26174</v>
      </c>
      <c r="H11695" s="121" t="s">
        <v>48</v>
      </c>
      <c r="I11695" s="121" t="s">
        <v>30</v>
      </c>
      <c r="J11695" s="121" t="s">
        <v>87</v>
      </c>
      <c r="K11695" s="121" t="s">
        <v>65</v>
      </c>
      <c r="L11695" s="157" t="s">
        <v>32</v>
      </c>
      <c r="M11695" s="120" t="s">
        <v>33</v>
      </c>
      <c r="N11695" s="131">
        <v>44494</v>
      </c>
    </row>
    <row r="11696" spans="1:25">
      <c r="A11696" s="116">
        <v>11696</v>
      </c>
      <c r="B11696" s="129">
        <v>44490</v>
      </c>
      <c r="D11696" s="120" t="s">
        <v>580</v>
      </c>
      <c r="E11696" s="120" t="s">
        <v>26175</v>
      </c>
      <c r="F11696" s="209" t="s">
        <v>11135</v>
      </c>
      <c r="G11696" s="119" t="s">
        <v>26176</v>
      </c>
      <c r="H11696" s="121" t="s">
        <v>41</v>
      </c>
      <c r="I11696" s="121" t="s">
        <v>30</v>
      </c>
      <c r="J11696" s="121" t="s">
        <v>7280</v>
      </c>
      <c r="K11696" s="121" t="s">
        <v>584</v>
      </c>
      <c r="L11696" s="157" t="s">
        <v>32</v>
      </c>
      <c r="M11696" s="120" t="s">
        <v>33</v>
      </c>
      <c r="N11696" s="131">
        <v>44505</v>
      </c>
      <c r="O11696" s="131">
        <v>44620</v>
      </c>
    </row>
    <row r="11697" spans="1:20">
      <c r="A11697" s="116">
        <v>11697</v>
      </c>
      <c r="B11697" s="129">
        <v>44490</v>
      </c>
      <c r="D11697" s="120" t="s">
        <v>580</v>
      </c>
      <c r="E11697" s="120" t="s">
        <v>26177</v>
      </c>
      <c r="F11697" s="209" t="s">
        <v>26178</v>
      </c>
      <c r="G11697" s="119" t="s">
        <v>14180</v>
      </c>
      <c r="H11697" s="121" t="s">
        <v>461</v>
      </c>
      <c r="I11697" s="121" t="s">
        <v>30</v>
      </c>
      <c r="J11697" s="121" t="s">
        <v>77</v>
      </c>
      <c r="K11697" s="121" t="s">
        <v>65</v>
      </c>
      <c r="L11697" s="157" t="s">
        <v>32</v>
      </c>
      <c r="M11697" s="120" t="s">
        <v>78</v>
      </c>
    </row>
    <row r="11698" spans="1:20">
      <c r="A11698" s="116">
        <v>11698</v>
      </c>
      <c r="B11698" s="129">
        <v>44490</v>
      </c>
      <c r="D11698" s="120" t="s">
        <v>580</v>
      </c>
      <c r="E11698" s="120" t="s">
        <v>26179</v>
      </c>
      <c r="F11698" s="209" t="s">
        <v>26180</v>
      </c>
      <c r="G11698" s="119" t="s">
        <v>26181</v>
      </c>
      <c r="H11698" s="121" t="s">
        <v>29</v>
      </c>
      <c r="I11698" s="121" t="s">
        <v>30</v>
      </c>
      <c r="J11698" s="121" t="s">
        <v>10013</v>
      </c>
      <c r="L11698" s="157" t="s">
        <v>26182</v>
      </c>
    </row>
    <row r="11699" spans="1:20">
      <c r="A11699" s="116">
        <v>11699</v>
      </c>
      <c r="B11699" s="129">
        <v>44490</v>
      </c>
      <c r="D11699" s="120" t="s">
        <v>580</v>
      </c>
      <c r="E11699" s="120" t="s">
        <v>26183</v>
      </c>
      <c r="F11699" s="209" t="s">
        <v>16171</v>
      </c>
      <c r="G11699" s="119" t="s">
        <v>26184</v>
      </c>
      <c r="H11699" s="121" t="s">
        <v>76</v>
      </c>
      <c r="I11699" s="121" t="s">
        <v>30</v>
      </c>
      <c r="J11699" s="121" t="s">
        <v>87</v>
      </c>
      <c r="K11699" s="121" t="s">
        <v>584</v>
      </c>
      <c r="L11699" s="157" t="s">
        <v>32</v>
      </c>
      <c r="M11699" s="120" t="s">
        <v>78</v>
      </c>
    </row>
    <row r="11700" spans="1:20" ht="27.6">
      <c r="A11700" s="116">
        <v>11700</v>
      </c>
      <c r="B11700" s="129">
        <v>44490</v>
      </c>
      <c r="D11700" s="120" t="s">
        <v>580</v>
      </c>
      <c r="E11700" s="120" t="s">
        <v>26185</v>
      </c>
      <c r="F11700" s="209" t="s">
        <v>26186</v>
      </c>
      <c r="G11700" s="119" t="s">
        <v>26187</v>
      </c>
      <c r="H11700" s="121" t="s">
        <v>76</v>
      </c>
      <c r="I11700" s="121" t="s">
        <v>30</v>
      </c>
      <c r="J11700" s="121" t="s">
        <v>31</v>
      </c>
      <c r="K11700" s="121" t="s">
        <v>584</v>
      </c>
      <c r="L11700" s="157" t="s">
        <v>32</v>
      </c>
      <c r="M11700" s="120" t="s">
        <v>78</v>
      </c>
    </row>
    <row r="11701" spans="1:20">
      <c r="A11701" s="116">
        <v>11701</v>
      </c>
      <c r="B11701" s="129">
        <v>44490</v>
      </c>
      <c r="D11701" s="120" t="s">
        <v>580</v>
      </c>
      <c r="E11701" s="120" t="s">
        <v>26188</v>
      </c>
      <c r="F11701" s="209" t="s">
        <v>19369</v>
      </c>
      <c r="G11701" s="119" t="s">
        <v>9737</v>
      </c>
      <c r="H11701" s="121" t="s">
        <v>461</v>
      </c>
      <c r="I11701" s="121" t="s">
        <v>30</v>
      </c>
      <c r="J11701" s="121" t="s">
        <v>87</v>
      </c>
      <c r="K11701" s="121" t="s">
        <v>584</v>
      </c>
      <c r="L11701" s="157" t="s">
        <v>32</v>
      </c>
      <c r="M11701" s="120" t="s">
        <v>78</v>
      </c>
    </row>
    <row r="11702" spans="1:20">
      <c r="A11702" s="116">
        <v>11702</v>
      </c>
      <c r="B11702" s="129">
        <v>44490</v>
      </c>
      <c r="D11702" s="120" t="s">
        <v>580</v>
      </c>
      <c r="E11702" s="120" t="s">
        <v>26189</v>
      </c>
      <c r="F11702" s="209" t="s">
        <v>26190</v>
      </c>
      <c r="G11702" s="119" t="s">
        <v>10464</v>
      </c>
      <c r="H11702" s="121" t="s">
        <v>192</v>
      </c>
      <c r="I11702" s="119" t="s">
        <v>30</v>
      </c>
      <c r="J11702" s="121" t="s">
        <v>5018</v>
      </c>
      <c r="K11702" s="121" t="s">
        <v>584</v>
      </c>
      <c r="L11702" s="157" t="s">
        <v>32</v>
      </c>
      <c r="M11702" s="120" t="s">
        <v>78</v>
      </c>
    </row>
    <row r="11703" spans="1:20" ht="27.6">
      <c r="A11703" s="116">
        <v>11703</v>
      </c>
      <c r="B11703" s="129">
        <v>44487</v>
      </c>
      <c r="D11703" s="120" t="s">
        <v>252</v>
      </c>
      <c r="E11703" s="120" t="s">
        <v>26191</v>
      </c>
      <c r="F11703" s="209" t="s">
        <v>26192</v>
      </c>
      <c r="G11703" s="119" t="s">
        <v>1924</v>
      </c>
      <c r="H11703" s="121" t="s">
        <v>86</v>
      </c>
      <c r="I11703" s="121" t="s">
        <v>30</v>
      </c>
      <c r="J11703" s="121" t="s">
        <v>87</v>
      </c>
      <c r="K11703" s="121" t="s">
        <v>65</v>
      </c>
      <c r="L11703" s="157" t="s">
        <v>32</v>
      </c>
      <c r="M11703" s="120" t="s">
        <v>33</v>
      </c>
      <c r="N11703" s="131">
        <v>44489</v>
      </c>
      <c r="O11703" s="131">
        <v>44504</v>
      </c>
      <c r="S11703" s="120" t="s">
        <v>135</v>
      </c>
      <c r="T11703" s="126">
        <v>44489</v>
      </c>
    </row>
    <row r="11704" spans="1:20" ht="27.6">
      <c r="A11704" s="116">
        <v>11704</v>
      </c>
      <c r="B11704" s="129">
        <v>44487</v>
      </c>
      <c r="D11704" s="120" t="s">
        <v>252</v>
      </c>
      <c r="E11704" s="120" t="s">
        <v>26193</v>
      </c>
      <c r="F11704" s="209" t="s">
        <v>26194</v>
      </c>
      <c r="G11704" s="119" t="s">
        <v>1089</v>
      </c>
      <c r="H11704" s="121" t="s">
        <v>140</v>
      </c>
      <c r="I11704" s="121" t="s">
        <v>30</v>
      </c>
      <c r="J11704" s="121" t="s">
        <v>87</v>
      </c>
      <c r="K11704" s="121" t="s">
        <v>65</v>
      </c>
      <c r="L11704" s="157" t="s">
        <v>32</v>
      </c>
      <c r="M11704" s="120" t="s">
        <v>78</v>
      </c>
    </row>
    <row r="11705" spans="1:20">
      <c r="A11705" s="116">
        <v>11705</v>
      </c>
      <c r="B11705" s="129">
        <v>44487</v>
      </c>
      <c r="D11705" s="120" t="s">
        <v>252</v>
      </c>
      <c r="E11705" s="120" t="s">
        <v>26195</v>
      </c>
      <c r="F11705" s="209" t="s">
        <v>26196</v>
      </c>
      <c r="G11705" s="119" t="s">
        <v>7603</v>
      </c>
      <c r="H11705" s="121" t="s">
        <v>160</v>
      </c>
      <c r="I11705" s="121" t="s">
        <v>30</v>
      </c>
      <c r="J11705" s="121" t="s">
        <v>31</v>
      </c>
      <c r="K11705" s="121" t="s">
        <v>65</v>
      </c>
      <c r="L11705" s="157" t="s">
        <v>32</v>
      </c>
      <c r="M11705" s="120" t="s">
        <v>78</v>
      </c>
    </row>
    <row r="11706" spans="1:20">
      <c r="A11706" s="116">
        <v>11706</v>
      </c>
      <c r="B11706" s="129">
        <v>44487</v>
      </c>
      <c r="D11706" s="120" t="s">
        <v>252</v>
      </c>
      <c r="E11706" s="120" t="s">
        <v>26197</v>
      </c>
      <c r="F11706" s="209" t="s">
        <v>26198</v>
      </c>
      <c r="G11706" s="119" t="s">
        <v>2408</v>
      </c>
      <c r="H11706" s="121" t="s">
        <v>53</v>
      </c>
      <c r="I11706" s="121" t="s">
        <v>30</v>
      </c>
      <c r="J11706" s="119" t="s">
        <v>7087</v>
      </c>
      <c r="K11706" s="121" t="s">
        <v>65</v>
      </c>
      <c r="L11706" s="157" t="s">
        <v>32</v>
      </c>
      <c r="M11706" s="120" t="s">
        <v>78</v>
      </c>
    </row>
    <row r="11707" spans="1:20">
      <c r="A11707" s="116">
        <v>11707</v>
      </c>
      <c r="B11707" s="129">
        <v>44487</v>
      </c>
      <c r="D11707" s="120" t="s">
        <v>252</v>
      </c>
      <c r="E11707" s="120" t="s">
        <v>26199</v>
      </c>
      <c r="F11707" s="209" t="s">
        <v>26200</v>
      </c>
      <c r="G11707" s="119" t="s">
        <v>2779</v>
      </c>
      <c r="H11707" s="121" t="s">
        <v>86</v>
      </c>
      <c r="I11707" s="121" t="s">
        <v>42</v>
      </c>
      <c r="J11707" s="121" t="s">
        <v>199</v>
      </c>
      <c r="K11707" s="121" t="s">
        <v>584</v>
      </c>
      <c r="L11707" s="157" t="s">
        <v>32</v>
      </c>
      <c r="M11707" s="120" t="s">
        <v>78</v>
      </c>
    </row>
    <row r="11708" spans="1:20" ht="27.6">
      <c r="A11708" s="116">
        <v>11708</v>
      </c>
      <c r="B11708" s="129">
        <v>44487</v>
      </c>
      <c r="D11708" s="120" t="s">
        <v>252</v>
      </c>
      <c r="E11708" s="120" t="s">
        <v>26201</v>
      </c>
      <c r="F11708" s="209" t="s">
        <v>26202</v>
      </c>
      <c r="G11708" s="119" t="s">
        <v>26203</v>
      </c>
      <c r="H11708" s="121" t="s">
        <v>86</v>
      </c>
      <c r="I11708" s="145" t="s">
        <v>42</v>
      </c>
      <c r="J11708" s="121" t="s">
        <v>43</v>
      </c>
      <c r="K11708" s="121" t="s">
        <v>65</v>
      </c>
      <c r="L11708" s="157" t="s">
        <v>32</v>
      </c>
      <c r="M11708" s="120" t="s">
        <v>78</v>
      </c>
    </row>
    <row r="11709" spans="1:20" ht="27.6">
      <c r="A11709" s="116">
        <v>11709</v>
      </c>
      <c r="B11709" s="129">
        <v>44487</v>
      </c>
      <c r="D11709" s="120" t="s">
        <v>252</v>
      </c>
      <c r="E11709" s="120" t="s">
        <v>26204</v>
      </c>
      <c r="F11709" s="209" t="s">
        <v>26205</v>
      </c>
      <c r="G11709" s="119" t="s">
        <v>17817</v>
      </c>
      <c r="H11709" s="121" t="s">
        <v>53</v>
      </c>
      <c r="I11709" s="121" t="s">
        <v>30</v>
      </c>
      <c r="J11709" s="121" t="s">
        <v>529</v>
      </c>
      <c r="K11709" s="121" t="s">
        <v>65</v>
      </c>
      <c r="L11709" s="157" t="s">
        <v>32</v>
      </c>
      <c r="M11709" s="120" t="s">
        <v>78</v>
      </c>
    </row>
    <row r="11710" spans="1:20">
      <c r="A11710" s="116">
        <v>11710</v>
      </c>
      <c r="B11710" s="129">
        <v>44487</v>
      </c>
      <c r="D11710" s="120" t="s">
        <v>252</v>
      </c>
      <c r="E11710" s="120" t="s">
        <v>26206</v>
      </c>
      <c r="F11710" s="209" t="s">
        <v>16198</v>
      </c>
      <c r="G11710" s="119" t="s">
        <v>23269</v>
      </c>
      <c r="H11710" s="121" t="s">
        <v>344</v>
      </c>
      <c r="I11710" s="121" t="s">
        <v>30</v>
      </c>
      <c r="J11710" s="121" t="s">
        <v>7280</v>
      </c>
      <c r="K11710" s="121" t="s">
        <v>65</v>
      </c>
      <c r="L11710" s="157" t="s">
        <v>32</v>
      </c>
      <c r="M11710" s="120" t="s">
        <v>78</v>
      </c>
    </row>
    <row r="11711" spans="1:20" ht="27.6">
      <c r="A11711" s="116">
        <v>11711</v>
      </c>
      <c r="B11711" s="129">
        <v>44487</v>
      </c>
      <c r="D11711" s="120" t="s">
        <v>252</v>
      </c>
      <c r="E11711" s="120" t="s">
        <v>26207</v>
      </c>
      <c r="F11711" s="209" t="s">
        <v>26208</v>
      </c>
      <c r="G11711" s="119" t="s">
        <v>26209</v>
      </c>
      <c r="H11711" s="121" t="s">
        <v>86</v>
      </c>
      <c r="I11711" s="121" t="s">
        <v>30</v>
      </c>
      <c r="J11711" s="121" t="s">
        <v>7280</v>
      </c>
      <c r="K11711" s="121" t="s">
        <v>65</v>
      </c>
      <c r="L11711" s="157" t="s">
        <v>32</v>
      </c>
      <c r="M11711" s="120" t="s">
        <v>78</v>
      </c>
    </row>
    <row r="11712" spans="1:20">
      <c r="A11712" s="116">
        <v>11712</v>
      </c>
      <c r="B11712" s="129">
        <v>44487</v>
      </c>
      <c r="D11712" s="120" t="s">
        <v>252</v>
      </c>
      <c r="E11712" s="120" t="s">
        <v>26210</v>
      </c>
      <c r="F11712" s="209" t="s">
        <v>26211</v>
      </c>
      <c r="G11712" s="119" t="s">
        <v>284</v>
      </c>
      <c r="H11712" s="121" t="s">
        <v>53</v>
      </c>
      <c r="I11712" s="119" t="s">
        <v>30</v>
      </c>
      <c r="J11712" s="121" t="s">
        <v>9853</v>
      </c>
      <c r="K11712" s="121" t="s">
        <v>65</v>
      </c>
      <c r="L11712" s="157" t="s">
        <v>32</v>
      </c>
      <c r="M11712" s="120" t="s">
        <v>78</v>
      </c>
    </row>
    <row r="11713" spans="1:20">
      <c r="A11713" s="116">
        <v>11713</v>
      </c>
      <c r="B11713" s="129">
        <v>44487</v>
      </c>
      <c r="D11713" s="120" t="s">
        <v>252</v>
      </c>
      <c r="E11713" s="120" t="s">
        <v>26212</v>
      </c>
      <c r="F11713" s="209" t="s">
        <v>26213</v>
      </c>
      <c r="G11713" s="119" t="s">
        <v>1071</v>
      </c>
      <c r="H11713" s="121" t="s">
        <v>140</v>
      </c>
      <c r="I11713" s="119" t="s">
        <v>42</v>
      </c>
      <c r="J11713" s="121" t="s">
        <v>72</v>
      </c>
      <c r="K11713" s="121" t="s">
        <v>584</v>
      </c>
      <c r="L11713" s="157" t="s">
        <v>32</v>
      </c>
      <c r="M11713" s="120" t="s">
        <v>78</v>
      </c>
    </row>
    <row r="11714" spans="1:20">
      <c r="A11714" s="116">
        <v>11714</v>
      </c>
      <c r="B11714" s="129">
        <v>44487</v>
      </c>
      <c r="D11714" s="120" t="s">
        <v>252</v>
      </c>
      <c r="E11714" s="120" t="s">
        <v>26214</v>
      </c>
      <c r="F11714" s="209" t="s">
        <v>26215</v>
      </c>
      <c r="G11714" s="119" t="s">
        <v>26216</v>
      </c>
      <c r="H11714" s="121" t="s">
        <v>140</v>
      </c>
      <c r="I11714" s="121" t="s">
        <v>42</v>
      </c>
      <c r="J11714" s="121" t="s">
        <v>82</v>
      </c>
      <c r="K11714" s="121" t="s">
        <v>584</v>
      </c>
      <c r="L11714" s="157" t="s">
        <v>32</v>
      </c>
      <c r="M11714" s="120" t="s">
        <v>78</v>
      </c>
    </row>
    <row r="11715" spans="1:20">
      <c r="A11715" s="116">
        <v>11715</v>
      </c>
      <c r="B11715" s="129">
        <v>44487</v>
      </c>
      <c r="D11715" s="120" t="s">
        <v>252</v>
      </c>
      <c r="E11715" s="120" t="s">
        <v>26217</v>
      </c>
      <c r="F11715" s="209" t="s">
        <v>1462</v>
      </c>
      <c r="G11715" s="119" t="s">
        <v>26218</v>
      </c>
      <c r="H11715" s="121" t="s">
        <v>192</v>
      </c>
      <c r="I11715" s="121" t="s">
        <v>42</v>
      </c>
      <c r="J11715" s="121" t="s">
        <v>246</v>
      </c>
      <c r="K11715" s="121" t="s">
        <v>584</v>
      </c>
      <c r="L11715" s="157" t="s">
        <v>32</v>
      </c>
      <c r="M11715" s="120" t="s">
        <v>78</v>
      </c>
    </row>
    <row r="11716" spans="1:20">
      <c r="A11716" s="116">
        <v>11716</v>
      </c>
      <c r="B11716" s="129">
        <v>44487</v>
      </c>
      <c r="D11716" s="120" t="s">
        <v>252</v>
      </c>
      <c r="E11716" s="120" t="s">
        <v>26219</v>
      </c>
      <c r="F11716" s="209" t="s">
        <v>26220</v>
      </c>
      <c r="G11716" s="119" t="s">
        <v>2779</v>
      </c>
      <c r="H11716" s="121" t="s">
        <v>86</v>
      </c>
      <c r="I11716" s="121" t="s">
        <v>30</v>
      </c>
      <c r="J11716" s="121" t="s">
        <v>1544</v>
      </c>
      <c r="K11716" s="121" t="s">
        <v>65</v>
      </c>
      <c r="L11716" s="157" t="s">
        <v>32</v>
      </c>
      <c r="M11716" s="120" t="s">
        <v>78</v>
      </c>
    </row>
    <row r="11717" spans="1:20">
      <c r="A11717" s="116">
        <v>11717</v>
      </c>
      <c r="B11717" s="129">
        <v>44487</v>
      </c>
      <c r="D11717" s="120" t="s">
        <v>252</v>
      </c>
      <c r="E11717" s="120" t="s">
        <v>26221</v>
      </c>
      <c r="F11717" s="209" t="s">
        <v>5172</v>
      </c>
      <c r="G11717" s="119" t="s">
        <v>26222</v>
      </c>
      <c r="H11717" s="121" t="s">
        <v>53</v>
      </c>
      <c r="I11717" s="119" t="s">
        <v>42</v>
      </c>
      <c r="J11717" s="121" t="s">
        <v>82</v>
      </c>
      <c r="K11717" s="121" t="s">
        <v>65</v>
      </c>
      <c r="L11717" s="157" t="s">
        <v>32</v>
      </c>
      <c r="M11717" s="120" t="s">
        <v>78</v>
      </c>
    </row>
    <row r="11718" spans="1:20">
      <c r="A11718" s="116">
        <v>11718</v>
      </c>
      <c r="B11718" s="129">
        <v>44487</v>
      </c>
      <c r="D11718" s="120" t="s">
        <v>252</v>
      </c>
      <c r="E11718" s="120" t="s">
        <v>26223</v>
      </c>
      <c r="F11718" s="209" t="s">
        <v>2439</v>
      </c>
      <c r="G11718" s="119" t="s">
        <v>26224</v>
      </c>
      <c r="H11718" s="121" t="s">
        <v>53</v>
      </c>
      <c r="I11718" s="121" t="s">
        <v>30</v>
      </c>
      <c r="J11718" s="121" t="s">
        <v>7726</v>
      </c>
      <c r="K11718" s="121" t="s">
        <v>65</v>
      </c>
      <c r="L11718" s="157" t="s">
        <v>32</v>
      </c>
      <c r="M11718" s="120" t="s">
        <v>78</v>
      </c>
    </row>
    <row r="11719" spans="1:20" ht="27.6">
      <c r="A11719" s="116">
        <v>11719</v>
      </c>
      <c r="B11719" s="129">
        <v>44487</v>
      </c>
      <c r="D11719" s="120" t="s">
        <v>252</v>
      </c>
      <c r="E11719" s="120" t="s">
        <v>26225</v>
      </c>
      <c r="F11719" s="209" t="s">
        <v>26226</v>
      </c>
      <c r="G11719" s="119" t="s">
        <v>26227</v>
      </c>
      <c r="H11719" s="121" t="s">
        <v>53</v>
      </c>
      <c r="I11719" s="119" t="s">
        <v>30</v>
      </c>
      <c r="J11719" s="121" t="s">
        <v>3886</v>
      </c>
      <c r="K11719" s="121" t="s">
        <v>65</v>
      </c>
      <c r="L11719" s="157" t="s">
        <v>32</v>
      </c>
      <c r="M11719" s="120" t="s">
        <v>78</v>
      </c>
    </row>
    <row r="11720" spans="1:20">
      <c r="A11720" s="116">
        <v>11720</v>
      </c>
      <c r="B11720" s="129">
        <v>44487</v>
      </c>
      <c r="D11720" s="120" t="s">
        <v>252</v>
      </c>
      <c r="E11720" s="120" t="s">
        <v>26228</v>
      </c>
      <c r="F11720" s="209" t="s">
        <v>1372</v>
      </c>
      <c r="G11720" s="119" t="s">
        <v>25919</v>
      </c>
      <c r="H11720" s="121" t="s">
        <v>29</v>
      </c>
      <c r="I11720" s="121" t="s">
        <v>30</v>
      </c>
      <c r="J11720" s="121" t="s">
        <v>529</v>
      </c>
      <c r="K11720" s="121" t="s">
        <v>65</v>
      </c>
      <c r="L11720" s="157" t="s">
        <v>32</v>
      </c>
      <c r="M11720" s="120" t="s">
        <v>78</v>
      </c>
    </row>
    <row r="11721" spans="1:20">
      <c r="A11721" s="116">
        <v>11721</v>
      </c>
      <c r="B11721" s="129">
        <v>44487</v>
      </c>
      <c r="D11721" s="120" t="s">
        <v>252</v>
      </c>
      <c r="E11721" s="120" t="s">
        <v>26229</v>
      </c>
      <c r="F11721" s="209" t="s">
        <v>2439</v>
      </c>
      <c r="G11721" s="119" t="s">
        <v>26230</v>
      </c>
      <c r="H11721" s="121" t="s">
        <v>29</v>
      </c>
      <c r="I11721" s="121" t="s">
        <v>30</v>
      </c>
      <c r="J11721" s="121" t="s">
        <v>77</v>
      </c>
      <c r="K11721" s="121" t="s">
        <v>65</v>
      </c>
      <c r="L11721" s="157" t="s">
        <v>32</v>
      </c>
      <c r="M11721" s="120" t="s">
        <v>33</v>
      </c>
      <c r="N11721" s="131">
        <v>44495</v>
      </c>
      <c r="O11721" s="131">
        <v>44502</v>
      </c>
      <c r="S11721" s="120" t="s">
        <v>92</v>
      </c>
      <c r="T11721" s="126">
        <v>44518</v>
      </c>
    </row>
    <row r="11722" spans="1:20">
      <c r="A11722" s="116">
        <v>11722</v>
      </c>
      <c r="B11722" s="129">
        <v>44487</v>
      </c>
      <c r="D11722" s="120" t="s">
        <v>252</v>
      </c>
      <c r="E11722" s="120" t="s">
        <v>26231</v>
      </c>
      <c r="F11722" s="209" t="s">
        <v>2352</v>
      </c>
      <c r="G11722" s="119" t="s">
        <v>9846</v>
      </c>
      <c r="H11722" s="121" t="s">
        <v>344</v>
      </c>
      <c r="I11722" s="121" t="s">
        <v>30</v>
      </c>
      <c r="J11722" s="121" t="s">
        <v>77</v>
      </c>
      <c r="K11722" s="121" t="s">
        <v>65</v>
      </c>
      <c r="L11722" s="157" t="s">
        <v>32</v>
      </c>
      <c r="M11722" s="120" t="s">
        <v>33</v>
      </c>
      <c r="N11722" s="131">
        <v>44489</v>
      </c>
      <c r="O11722" s="131">
        <v>44502</v>
      </c>
    </row>
    <row r="11723" spans="1:20">
      <c r="A11723" s="116">
        <v>11723</v>
      </c>
      <c r="B11723" s="129">
        <v>44487</v>
      </c>
      <c r="D11723" s="120" t="s">
        <v>252</v>
      </c>
      <c r="E11723" s="120" t="s">
        <v>26232</v>
      </c>
      <c r="F11723" s="209" t="s">
        <v>26233</v>
      </c>
      <c r="G11723" s="119" t="s">
        <v>26234</v>
      </c>
      <c r="H11723" s="121" t="s">
        <v>140</v>
      </c>
      <c r="I11723" s="121" t="s">
        <v>42</v>
      </c>
      <c r="J11723" s="121" t="s">
        <v>72</v>
      </c>
      <c r="K11723" s="121" t="s">
        <v>584</v>
      </c>
      <c r="L11723" s="157" t="s">
        <v>32</v>
      </c>
      <c r="M11723" s="120" t="s">
        <v>78</v>
      </c>
    </row>
    <row r="11724" spans="1:20">
      <c r="A11724" s="116">
        <v>11724</v>
      </c>
      <c r="B11724" s="129">
        <v>44487</v>
      </c>
      <c r="D11724" s="120" t="s">
        <v>252</v>
      </c>
      <c r="E11724" s="120" t="s">
        <v>26235</v>
      </c>
      <c r="F11724" s="209" t="s">
        <v>26236</v>
      </c>
      <c r="G11724" s="119" t="s">
        <v>220</v>
      </c>
      <c r="H11724" s="121" t="s">
        <v>53</v>
      </c>
      <c r="I11724" s="121" t="s">
        <v>42</v>
      </c>
      <c r="J11724" s="121" t="s">
        <v>2165</v>
      </c>
      <c r="K11724" s="121" t="s">
        <v>584</v>
      </c>
      <c r="L11724" s="157" t="s">
        <v>32</v>
      </c>
      <c r="M11724" s="120" t="s">
        <v>78</v>
      </c>
    </row>
    <row r="11725" spans="1:20">
      <c r="A11725" s="116">
        <v>11725</v>
      </c>
      <c r="B11725" s="129">
        <v>44487</v>
      </c>
      <c r="D11725" s="120" t="s">
        <v>252</v>
      </c>
      <c r="E11725" s="120" t="s">
        <v>26237</v>
      </c>
      <c r="F11725" s="209" t="s">
        <v>7956</v>
      </c>
      <c r="G11725" s="119" t="s">
        <v>17921</v>
      </c>
      <c r="H11725" s="121" t="s">
        <v>53</v>
      </c>
      <c r="I11725" s="119" t="s">
        <v>30</v>
      </c>
      <c r="J11725" s="121" t="s">
        <v>7216</v>
      </c>
      <c r="K11725" s="121" t="s">
        <v>65</v>
      </c>
      <c r="L11725" s="157" t="s">
        <v>32</v>
      </c>
      <c r="M11725" s="120" t="s">
        <v>33</v>
      </c>
      <c r="N11725" s="131">
        <v>44488</v>
      </c>
      <c r="O11725" s="131">
        <v>44502</v>
      </c>
    </row>
    <row r="11726" spans="1:20">
      <c r="A11726" s="116">
        <v>11726</v>
      </c>
      <c r="B11726" s="129">
        <v>44487</v>
      </c>
      <c r="D11726" s="120" t="s">
        <v>252</v>
      </c>
      <c r="E11726" s="120" t="s">
        <v>26238</v>
      </c>
      <c r="F11726" s="209" t="s">
        <v>26239</v>
      </c>
      <c r="G11726" s="119" t="s">
        <v>2779</v>
      </c>
      <c r="H11726" s="121" t="s">
        <v>86</v>
      </c>
      <c r="I11726" s="121" t="s">
        <v>30</v>
      </c>
      <c r="J11726" s="121" t="s">
        <v>7280</v>
      </c>
      <c r="K11726" s="121" t="s">
        <v>65</v>
      </c>
      <c r="L11726" s="157" t="s">
        <v>32</v>
      </c>
      <c r="M11726" s="120" t="s">
        <v>33</v>
      </c>
      <c r="N11726" s="131">
        <v>44488</v>
      </c>
      <c r="O11726" s="131">
        <v>44502</v>
      </c>
    </row>
    <row r="11727" spans="1:20">
      <c r="A11727" s="116">
        <v>11727</v>
      </c>
      <c r="B11727" s="129">
        <v>44487</v>
      </c>
      <c r="D11727" s="120" t="s">
        <v>252</v>
      </c>
      <c r="E11727" s="120" t="s">
        <v>26240</v>
      </c>
      <c r="F11727" s="209" t="s">
        <v>17218</v>
      </c>
      <c r="G11727" s="119" t="s">
        <v>15046</v>
      </c>
      <c r="H11727" s="121" t="s">
        <v>53</v>
      </c>
      <c r="I11727" s="119" t="s">
        <v>30</v>
      </c>
      <c r="J11727" s="121" t="s">
        <v>7553</v>
      </c>
      <c r="K11727" s="121" t="s">
        <v>584</v>
      </c>
      <c r="L11727" s="157" t="s">
        <v>32</v>
      </c>
      <c r="M11727" s="120" t="s">
        <v>78</v>
      </c>
    </row>
    <row r="11728" spans="1:20" ht="27.6">
      <c r="A11728" s="116">
        <v>11728</v>
      </c>
      <c r="B11728" s="129">
        <v>44487</v>
      </c>
      <c r="D11728" s="120" t="s">
        <v>252</v>
      </c>
      <c r="E11728" s="120" t="s">
        <v>26241</v>
      </c>
      <c r="F11728" s="209" t="s">
        <v>26242</v>
      </c>
      <c r="G11728" s="119" t="s">
        <v>26243</v>
      </c>
      <c r="H11728" s="121" t="s">
        <v>53</v>
      </c>
      <c r="I11728" s="121" t="s">
        <v>30</v>
      </c>
      <c r="J11728" s="121" t="s">
        <v>5018</v>
      </c>
      <c r="K11728" s="121" t="s">
        <v>584</v>
      </c>
      <c r="L11728" s="157" t="s">
        <v>32</v>
      </c>
      <c r="M11728" s="120" t="s">
        <v>78</v>
      </c>
    </row>
    <row r="11729" spans="1:20">
      <c r="A11729" s="116">
        <v>11729</v>
      </c>
      <c r="B11729" s="129">
        <v>44487</v>
      </c>
      <c r="D11729" s="120" t="s">
        <v>252</v>
      </c>
      <c r="E11729" s="120" t="s">
        <v>26244</v>
      </c>
      <c r="F11729" s="209" t="s">
        <v>12903</v>
      </c>
      <c r="G11729" s="119" t="s">
        <v>26245</v>
      </c>
      <c r="H11729" s="121" t="s">
        <v>101</v>
      </c>
      <c r="I11729" s="119" t="s">
        <v>30</v>
      </c>
      <c r="J11729" s="121" t="s">
        <v>529</v>
      </c>
      <c r="K11729" s="121" t="s">
        <v>584</v>
      </c>
      <c r="L11729" s="157" t="s">
        <v>32</v>
      </c>
      <c r="M11729" s="120" t="s">
        <v>33</v>
      </c>
      <c r="N11729" s="131">
        <v>44489</v>
      </c>
      <c r="S11729" s="120" t="s">
        <v>92</v>
      </c>
      <c r="T11729" s="126">
        <v>44490</v>
      </c>
    </row>
    <row r="11730" spans="1:20">
      <c r="A11730" s="116">
        <v>11730</v>
      </c>
      <c r="B11730" s="129">
        <v>44487</v>
      </c>
      <c r="D11730" s="120" t="s">
        <v>252</v>
      </c>
      <c r="E11730" s="120" t="s">
        <v>26246</v>
      </c>
      <c r="F11730" s="209" t="s">
        <v>7882</v>
      </c>
      <c r="G11730" s="119" t="s">
        <v>26247</v>
      </c>
      <c r="H11730" s="121" t="s">
        <v>86</v>
      </c>
      <c r="I11730" s="119" t="s">
        <v>30</v>
      </c>
      <c r="J11730" s="121" t="s">
        <v>77</v>
      </c>
      <c r="K11730" s="121" t="s">
        <v>65</v>
      </c>
      <c r="L11730" s="157" t="s">
        <v>32</v>
      </c>
      <c r="M11730" s="120" t="s">
        <v>78</v>
      </c>
    </row>
    <row r="11731" spans="1:20">
      <c r="A11731" s="116">
        <v>11731</v>
      </c>
      <c r="B11731" s="129">
        <v>44487</v>
      </c>
      <c r="D11731" s="120" t="s">
        <v>252</v>
      </c>
      <c r="E11731" s="120" t="s">
        <v>26248</v>
      </c>
      <c r="F11731" s="209" t="s">
        <v>19667</v>
      </c>
      <c r="G11731" s="119" t="s">
        <v>26249</v>
      </c>
      <c r="H11731" s="121" t="s">
        <v>53</v>
      </c>
      <c r="I11731" s="121" t="s">
        <v>42</v>
      </c>
      <c r="J11731" s="121" t="s">
        <v>82</v>
      </c>
      <c r="K11731" s="121" t="s">
        <v>65</v>
      </c>
      <c r="L11731" s="157" t="s">
        <v>32</v>
      </c>
      <c r="M11731" s="120" t="s">
        <v>78</v>
      </c>
    </row>
    <row r="11732" spans="1:20" ht="27.6">
      <c r="A11732" s="116">
        <v>11732</v>
      </c>
      <c r="B11732" s="129">
        <v>44487</v>
      </c>
      <c r="D11732" s="120" t="s">
        <v>252</v>
      </c>
      <c r="E11732" s="120" t="s">
        <v>26250</v>
      </c>
      <c r="F11732" s="209" t="s">
        <v>26251</v>
      </c>
      <c r="G11732" s="119" t="s">
        <v>26126</v>
      </c>
      <c r="H11732" s="121" t="s">
        <v>140</v>
      </c>
      <c r="I11732" s="119" t="s">
        <v>42</v>
      </c>
      <c r="J11732" s="121" t="s">
        <v>3146</v>
      </c>
      <c r="K11732" s="121" t="s">
        <v>65</v>
      </c>
      <c r="L11732" s="157" t="s">
        <v>32</v>
      </c>
      <c r="M11732" s="120" t="s">
        <v>78</v>
      </c>
    </row>
    <row r="11733" spans="1:20" ht="27.6">
      <c r="A11733" s="116">
        <v>11733</v>
      </c>
      <c r="B11733" s="129">
        <v>44487</v>
      </c>
      <c r="D11733" s="120" t="s">
        <v>252</v>
      </c>
      <c r="E11733" s="120" t="s">
        <v>26252</v>
      </c>
      <c r="F11733" s="209" t="s">
        <v>26253</v>
      </c>
      <c r="G11733" s="119" t="s">
        <v>11181</v>
      </c>
      <c r="H11733" s="121" t="s">
        <v>192</v>
      </c>
      <c r="I11733" s="121" t="s">
        <v>30</v>
      </c>
      <c r="J11733" s="121" t="s">
        <v>77</v>
      </c>
      <c r="K11733" s="121" t="s">
        <v>584</v>
      </c>
      <c r="L11733" s="157" t="s">
        <v>32</v>
      </c>
      <c r="M11733" s="120" t="s">
        <v>78</v>
      </c>
    </row>
    <row r="11734" spans="1:20" ht="27.6">
      <c r="A11734" s="116">
        <v>11734</v>
      </c>
      <c r="B11734" s="129">
        <v>44487</v>
      </c>
      <c r="D11734" s="120" t="s">
        <v>252</v>
      </c>
      <c r="E11734" s="120" t="s">
        <v>26254</v>
      </c>
      <c r="F11734" s="209" t="s">
        <v>26255</v>
      </c>
      <c r="G11734" s="119" t="s">
        <v>5031</v>
      </c>
      <c r="H11734" s="121" t="s">
        <v>53</v>
      </c>
      <c r="I11734" s="140" t="s">
        <v>42</v>
      </c>
      <c r="J11734" s="121" t="s">
        <v>478</v>
      </c>
      <c r="K11734" s="121" t="s">
        <v>584</v>
      </c>
      <c r="L11734" s="157" t="s">
        <v>32</v>
      </c>
      <c r="M11734" s="120" t="s">
        <v>78</v>
      </c>
    </row>
    <row r="11735" spans="1:20" ht="27.6">
      <c r="A11735" s="116">
        <v>11735</v>
      </c>
      <c r="B11735" s="129">
        <v>44487</v>
      </c>
      <c r="D11735" s="120" t="s">
        <v>252</v>
      </c>
      <c r="E11735" s="120" t="s">
        <v>26256</v>
      </c>
      <c r="F11735" s="209" t="s">
        <v>26257</v>
      </c>
      <c r="G11735" s="119" t="s">
        <v>4789</v>
      </c>
      <c r="H11735" s="121" t="s">
        <v>86</v>
      </c>
      <c r="I11735" s="119" t="s">
        <v>30</v>
      </c>
      <c r="J11735" s="121" t="s">
        <v>5018</v>
      </c>
      <c r="K11735" s="121" t="s">
        <v>65</v>
      </c>
      <c r="L11735" s="157" t="s">
        <v>32</v>
      </c>
      <c r="M11735" s="120" t="s">
        <v>33</v>
      </c>
      <c r="N11735" s="131">
        <v>44488</v>
      </c>
      <c r="O11735" s="131">
        <v>44502</v>
      </c>
    </row>
    <row r="11736" spans="1:20" ht="27.6">
      <c r="A11736" s="116">
        <v>11736</v>
      </c>
      <c r="B11736" s="129">
        <v>44487</v>
      </c>
      <c r="D11736" s="120" t="s">
        <v>252</v>
      </c>
      <c r="E11736" s="120" t="s">
        <v>26258</v>
      </c>
      <c r="F11736" s="209" t="s">
        <v>26259</v>
      </c>
      <c r="G11736" s="119" t="s">
        <v>1924</v>
      </c>
      <c r="H11736" s="121" t="s">
        <v>192</v>
      </c>
      <c r="I11736" s="119" t="s">
        <v>30</v>
      </c>
      <c r="J11736" s="121" t="s">
        <v>5018</v>
      </c>
      <c r="K11736" s="121" t="s">
        <v>584</v>
      </c>
      <c r="L11736" s="157" t="s">
        <v>32</v>
      </c>
      <c r="M11736" s="120" t="s">
        <v>78</v>
      </c>
    </row>
    <row r="11737" spans="1:20">
      <c r="A11737" s="116">
        <v>11737</v>
      </c>
      <c r="B11737" s="129">
        <v>44487</v>
      </c>
      <c r="D11737" s="120" t="s">
        <v>252</v>
      </c>
      <c r="E11737" s="120" t="s">
        <v>26260</v>
      </c>
      <c r="F11737" s="209" t="s">
        <v>26261</v>
      </c>
      <c r="G11737" s="119" t="s">
        <v>5381</v>
      </c>
      <c r="H11737" s="121" t="s">
        <v>192</v>
      </c>
      <c r="I11737" s="119" t="s">
        <v>30</v>
      </c>
      <c r="J11737" s="121" t="s">
        <v>7087</v>
      </c>
      <c r="K11737" s="121" t="s">
        <v>584</v>
      </c>
      <c r="L11737" s="157" t="s">
        <v>32</v>
      </c>
      <c r="M11737" s="120" t="s">
        <v>78</v>
      </c>
    </row>
    <row r="11738" spans="1:20">
      <c r="A11738" s="116">
        <v>11738</v>
      </c>
      <c r="B11738" s="129">
        <v>44487</v>
      </c>
      <c r="D11738" s="120" t="s">
        <v>252</v>
      </c>
      <c r="E11738" s="120" t="s">
        <v>26262</v>
      </c>
      <c r="F11738" s="209" t="s">
        <v>25115</v>
      </c>
      <c r="G11738" s="119" t="s">
        <v>677</v>
      </c>
      <c r="H11738" s="121" t="s">
        <v>97</v>
      </c>
      <c r="I11738" s="119" t="s">
        <v>42</v>
      </c>
      <c r="J11738" s="121" t="s">
        <v>91</v>
      </c>
      <c r="K11738" s="121" t="s">
        <v>65</v>
      </c>
      <c r="L11738" s="157" t="s">
        <v>32</v>
      </c>
      <c r="M11738" s="120" t="s">
        <v>78</v>
      </c>
    </row>
    <row r="11739" spans="1:20" ht="27.6">
      <c r="A11739" s="116">
        <v>11739</v>
      </c>
      <c r="B11739" s="129">
        <v>44487</v>
      </c>
      <c r="D11739" s="120" t="s">
        <v>252</v>
      </c>
      <c r="E11739" s="120" t="s">
        <v>26263</v>
      </c>
      <c r="F11739" s="209" t="s">
        <v>26264</v>
      </c>
      <c r="G11739" s="119" t="s">
        <v>26265</v>
      </c>
      <c r="H11739" s="121" t="s">
        <v>53</v>
      </c>
      <c r="I11739" s="121" t="s">
        <v>30</v>
      </c>
      <c r="J11739" s="121" t="s">
        <v>435</v>
      </c>
      <c r="K11739" s="121" t="s">
        <v>65</v>
      </c>
      <c r="L11739" s="157" t="s">
        <v>32</v>
      </c>
      <c r="M11739" s="120" t="s">
        <v>78</v>
      </c>
    </row>
    <row r="11740" spans="1:20">
      <c r="A11740" s="116">
        <v>11740</v>
      </c>
      <c r="B11740" s="129">
        <v>44487</v>
      </c>
      <c r="D11740" s="120" t="s">
        <v>252</v>
      </c>
      <c r="E11740" s="120" t="s">
        <v>26266</v>
      </c>
      <c r="F11740" s="209" t="s">
        <v>26267</v>
      </c>
      <c r="G11740" s="119" t="s">
        <v>26268</v>
      </c>
      <c r="H11740" s="121" t="s">
        <v>140</v>
      </c>
      <c r="I11740" s="121" t="s">
        <v>30</v>
      </c>
      <c r="J11740" s="121" t="s">
        <v>3749</v>
      </c>
      <c r="K11740" s="121" t="s">
        <v>65</v>
      </c>
      <c r="L11740" s="157" t="s">
        <v>32</v>
      </c>
      <c r="M11740" s="120" t="s">
        <v>78</v>
      </c>
    </row>
    <row r="11741" spans="1:20">
      <c r="A11741" s="116">
        <v>11741</v>
      </c>
      <c r="B11741" s="129">
        <v>44487</v>
      </c>
      <c r="D11741" s="120" t="s">
        <v>252</v>
      </c>
      <c r="E11741" s="120" t="s">
        <v>26269</v>
      </c>
      <c r="F11741" s="209" t="s">
        <v>26270</v>
      </c>
      <c r="G11741" s="119" t="s">
        <v>26271</v>
      </c>
      <c r="H11741" s="121" t="s">
        <v>29</v>
      </c>
      <c r="I11741" s="119" t="s">
        <v>30</v>
      </c>
      <c r="J11741" s="121" t="s">
        <v>10457</v>
      </c>
      <c r="K11741" s="121" t="s">
        <v>584</v>
      </c>
      <c r="L11741" s="157" t="s">
        <v>32</v>
      </c>
      <c r="M11741" s="120" t="s">
        <v>78</v>
      </c>
    </row>
    <row r="11742" spans="1:20" ht="27.6">
      <c r="A11742" s="116">
        <v>11742</v>
      </c>
      <c r="B11742" s="129">
        <v>44487</v>
      </c>
      <c r="D11742" s="120" t="s">
        <v>252</v>
      </c>
      <c r="E11742" s="120" t="s">
        <v>26272</v>
      </c>
      <c r="F11742" s="209" t="s">
        <v>26273</v>
      </c>
      <c r="G11742" s="119" t="s">
        <v>8374</v>
      </c>
      <c r="H11742" s="121" t="s">
        <v>344</v>
      </c>
      <c r="I11742" s="145" t="s">
        <v>30</v>
      </c>
      <c r="J11742" s="121" t="s">
        <v>6396</v>
      </c>
      <c r="K11742" s="121" t="s">
        <v>584</v>
      </c>
      <c r="L11742" s="157" t="s">
        <v>32</v>
      </c>
      <c r="M11742" s="120" t="s">
        <v>78</v>
      </c>
    </row>
    <row r="11743" spans="1:20" ht="27.6">
      <c r="A11743" s="116">
        <v>11743</v>
      </c>
      <c r="B11743" s="129">
        <v>44487</v>
      </c>
      <c r="D11743" s="120" t="s">
        <v>252</v>
      </c>
      <c r="E11743" t="s">
        <v>26274</v>
      </c>
      <c r="F11743" s="209" t="s">
        <v>26275</v>
      </c>
      <c r="G11743" s="119" t="s">
        <v>2779</v>
      </c>
      <c r="H11743" s="121" t="s">
        <v>86</v>
      </c>
      <c r="I11743" s="121" t="s">
        <v>30</v>
      </c>
      <c r="J11743" s="121" t="s">
        <v>7280</v>
      </c>
      <c r="K11743" s="121" t="s">
        <v>65</v>
      </c>
      <c r="L11743" s="157" t="s">
        <v>32</v>
      </c>
      <c r="M11743" s="120" t="s">
        <v>78</v>
      </c>
    </row>
    <row r="11744" spans="1:20" ht="27.6">
      <c r="A11744" s="116">
        <v>11744</v>
      </c>
      <c r="B11744" s="129">
        <v>44487</v>
      </c>
      <c r="D11744" s="120" t="s">
        <v>252</v>
      </c>
      <c r="E11744" s="120" t="s">
        <v>26276</v>
      </c>
      <c r="F11744" s="209" t="s">
        <v>26277</v>
      </c>
      <c r="G11744" s="119" t="s">
        <v>1519</v>
      </c>
      <c r="H11744" s="121" t="s">
        <v>53</v>
      </c>
      <c r="I11744" s="121" t="s">
        <v>42</v>
      </c>
      <c r="J11744" s="121" t="s">
        <v>91</v>
      </c>
      <c r="K11744" s="121" t="s">
        <v>65</v>
      </c>
      <c r="L11744" s="157" t="s">
        <v>32</v>
      </c>
      <c r="M11744" s="120" t="s">
        <v>78</v>
      </c>
    </row>
    <row r="11745" spans="1:20" ht="27.6">
      <c r="A11745" s="116">
        <v>11745</v>
      </c>
      <c r="B11745" s="129">
        <v>44487</v>
      </c>
      <c r="D11745" s="120" t="s">
        <v>252</v>
      </c>
      <c r="E11745" s="120" t="s">
        <v>26278</v>
      </c>
      <c r="F11745" s="209" t="s">
        <v>26279</v>
      </c>
      <c r="G11745" s="119" t="s">
        <v>1100</v>
      </c>
      <c r="H11745" s="121" t="s">
        <v>53</v>
      </c>
      <c r="I11745" s="119" t="s">
        <v>30</v>
      </c>
      <c r="J11745" s="121" t="s">
        <v>8033</v>
      </c>
      <c r="K11745" s="121" t="s">
        <v>584</v>
      </c>
      <c r="L11745" s="157" t="s">
        <v>32</v>
      </c>
      <c r="M11745" s="120" t="s">
        <v>78</v>
      </c>
    </row>
    <row r="11746" spans="1:20">
      <c r="A11746" s="116">
        <v>11746</v>
      </c>
      <c r="B11746" s="129">
        <v>44487</v>
      </c>
      <c r="D11746" s="120" t="s">
        <v>252</v>
      </c>
      <c r="E11746" s="120" t="s">
        <v>26280</v>
      </c>
      <c r="F11746" s="209" t="s">
        <v>26281</v>
      </c>
      <c r="G11746" s="119" t="s">
        <v>26282</v>
      </c>
      <c r="H11746" s="121" t="s">
        <v>140</v>
      </c>
      <c r="I11746" s="121" t="s">
        <v>30</v>
      </c>
      <c r="J11746" s="121" t="s">
        <v>9853</v>
      </c>
      <c r="K11746" s="121" t="s">
        <v>584</v>
      </c>
      <c r="L11746" s="157" t="s">
        <v>32</v>
      </c>
      <c r="M11746" s="120" t="s">
        <v>78</v>
      </c>
    </row>
    <row r="11747" spans="1:20">
      <c r="A11747" s="116">
        <v>11747</v>
      </c>
      <c r="B11747" s="129">
        <v>44487</v>
      </c>
      <c r="D11747" s="120" t="s">
        <v>252</v>
      </c>
      <c r="E11747" s="120" t="s">
        <v>26283</v>
      </c>
      <c r="F11747" s="209" t="s">
        <v>16956</v>
      </c>
      <c r="G11747" s="119" t="s">
        <v>26284</v>
      </c>
      <c r="H11747" s="121" t="s">
        <v>53</v>
      </c>
      <c r="I11747" s="119" t="s">
        <v>30</v>
      </c>
      <c r="J11747" s="121" t="s">
        <v>77</v>
      </c>
      <c r="K11747" s="121" t="s">
        <v>65</v>
      </c>
      <c r="L11747" s="157" t="s">
        <v>32</v>
      </c>
      <c r="M11747" s="120" t="s">
        <v>78</v>
      </c>
    </row>
    <row r="11748" spans="1:20" ht="27.6">
      <c r="A11748" s="116">
        <v>11748</v>
      </c>
      <c r="B11748" s="129">
        <v>44487</v>
      </c>
      <c r="D11748" s="120" t="s">
        <v>252</v>
      </c>
      <c r="E11748" s="120" t="s">
        <v>26285</v>
      </c>
      <c r="F11748" s="209" t="s">
        <v>26286</v>
      </c>
      <c r="G11748" s="119" t="s">
        <v>21062</v>
      </c>
      <c r="H11748" s="121" t="s">
        <v>1173</v>
      </c>
      <c r="I11748" s="121" t="s">
        <v>30</v>
      </c>
      <c r="J11748" s="121" t="s">
        <v>7234</v>
      </c>
      <c r="K11748" s="121" t="s">
        <v>584</v>
      </c>
      <c r="L11748" s="157" t="s">
        <v>32</v>
      </c>
      <c r="M11748" s="120" t="s">
        <v>78</v>
      </c>
    </row>
    <row r="11749" spans="1:20">
      <c r="A11749" s="116">
        <v>11749</v>
      </c>
      <c r="B11749" s="129">
        <v>44487</v>
      </c>
      <c r="D11749" s="120" t="s">
        <v>252</v>
      </c>
      <c r="E11749" s="120" t="s">
        <v>26287</v>
      </c>
      <c r="F11749" s="209" t="s">
        <v>26288</v>
      </c>
      <c r="G11749" s="119" t="s">
        <v>4789</v>
      </c>
      <c r="H11749" s="121" t="s">
        <v>86</v>
      </c>
      <c r="I11749" s="121" t="s">
        <v>30</v>
      </c>
      <c r="J11749" s="121" t="s">
        <v>3886</v>
      </c>
      <c r="K11749" s="121" t="s">
        <v>584</v>
      </c>
      <c r="L11749" s="157" t="s">
        <v>32</v>
      </c>
      <c r="M11749" s="120" t="s">
        <v>78</v>
      </c>
    </row>
    <row r="11750" spans="1:20">
      <c r="A11750" s="116">
        <v>11750</v>
      </c>
      <c r="B11750" s="129">
        <v>44487</v>
      </c>
      <c r="D11750" s="120" t="s">
        <v>252</v>
      </c>
      <c r="E11750" s="120" t="s">
        <v>26289</v>
      </c>
      <c r="F11750" s="209" t="s">
        <v>2196</v>
      </c>
      <c r="G11750" s="119" t="s">
        <v>26290</v>
      </c>
      <c r="H11750" s="121" t="s">
        <v>140</v>
      </c>
      <c r="I11750" s="121" t="s">
        <v>42</v>
      </c>
      <c r="J11750" s="121" t="s">
        <v>246</v>
      </c>
      <c r="K11750" s="121" t="s">
        <v>584</v>
      </c>
      <c r="L11750" s="157" t="s">
        <v>32</v>
      </c>
      <c r="M11750" s="120" t="s">
        <v>78</v>
      </c>
    </row>
    <row r="11751" spans="1:20">
      <c r="A11751" s="116">
        <v>11751</v>
      </c>
      <c r="B11751" s="129">
        <v>44487</v>
      </c>
      <c r="D11751" s="120" t="s">
        <v>252</v>
      </c>
      <c r="E11751" s="120" t="s">
        <v>26291</v>
      </c>
      <c r="F11751" s="209" t="s">
        <v>11739</v>
      </c>
      <c r="G11751" s="119" t="s">
        <v>26292</v>
      </c>
      <c r="H11751" s="121" t="s">
        <v>140</v>
      </c>
      <c r="I11751" s="121" t="s">
        <v>30</v>
      </c>
      <c r="J11751" s="121" t="s">
        <v>10013</v>
      </c>
      <c r="K11751" s="121" t="s">
        <v>65</v>
      </c>
      <c r="L11751" s="157" t="s">
        <v>32</v>
      </c>
      <c r="M11751" s="120" t="s">
        <v>33</v>
      </c>
      <c r="N11751" s="131">
        <v>44552</v>
      </c>
      <c r="O11751" s="131">
        <v>44579</v>
      </c>
    </row>
    <row r="11752" spans="1:20">
      <c r="A11752" s="116">
        <v>11752</v>
      </c>
      <c r="B11752" s="129">
        <v>44487</v>
      </c>
      <c r="D11752" s="120" t="s">
        <v>252</v>
      </c>
      <c r="E11752" s="120" t="s">
        <v>26293</v>
      </c>
      <c r="F11752" s="209" t="s">
        <v>26294</v>
      </c>
      <c r="G11752" s="119" t="s">
        <v>15100</v>
      </c>
      <c r="H11752" s="121" t="s">
        <v>53</v>
      </c>
      <c r="I11752" s="121" t="s">
        <v>42</v>
      </c>
      <c r="J11752" s="121" t="s">
        <v>43</v>
      </c>
      <c r="K11752" s="121" t="s">
        <v>65</v>
      </c>
      <c r="L11752" s="157" t="s">
        <v>32</v>
      </c>
      <c r="M11752" s="120" t="s">
        <v>78</v>
      </c>
    </row>
    <row r="11753" spans="1:20">
      <c r="A11753" s="116">
        <v>11753</v>
      </c>
      <c r="B11753" s="129">
        <v>44487</v>
      </c>
      <c r="D11753" s="120" t="s">
        <v>252</v>
      </c>
      <c r="E11753" s="120" t="s">
        <v>26295</v>
      </c>
      <c r="F11753" s="209" t="s">
        <v>26296</v>
      </c>
      <c r="G11753" s="119" t="s">
        <v>26297</v>
      </c>
      <c r="H11753" s="121" t="s">
        <v>29</v>
      </c>
      <c r="I11753" s="145" t="s">
        <v>42</v>
      </c>
      <c r="J11753" s="121" t="s">
        <v>82</v>
      </c>
      <c r="K11753" s="121" t="s">
        <v>584</v>
      </c>
      <c r="L11753" s="157" t="s">
        <v>32</v>
      </c>
      <c r="M11753" s="120" t="s">
        <v>78</v>
      </c>
    </row>
    <row r="11754" spans="1:20">
      <c r="A11754" s="116">
        <v>11754</v>
      </c>
      <c r="B11754" s="129">
        <v>44487</v>
      </c>
      <c r="D11754" s="120" t="s">
        <v>252</v>
      </c>
      <c r="E11754" s="120" t="s">
        <v>26298</v>
      </c>
      <c r="F11754" s="209" t="s">
        <v>26299</v>
      </c>
      <c r="G11754" s="119" t="s">
        <v>284</v>
      </c>
      <c r="H11754" s="121" t="s">
        <v>53</v>
      </c>
      <c r="I11754" s="119" t="s">
        <v>30</v>
      </c>
      <c r="J11754" s="121" t="s">
        <v>31</v>
      </c>
      <c r="K11754" s="121" t="s">
        <v>584</v>
      </c>
      <c r="L11754" s="157" t="s">
        <v>32</v>
      </c>
      <c r="M11754" s="120" t="s">
        <v>78</v>
      </c>
    </row>
    <row r="11755" spans="1:20">
      <c r="A11755" s="116">
        <v>11755</v>
      </c>
      <c r="B11755" s="129">
        <v>44487</v>
      </c>
      <c r="D11755" s="120" t="s">
        <v>252</v>
      </c>
      <c r="E11755" s="120" t="s">
        <v>26300</v>
      </c>
      <c r="F11755" s="209" t="s">
        <v>14376</v>
      </c>
      <c r="G11755" s="119" t="s">
        <v>26301</v>
      </c>
      <c r="H11755" s="121" t="s">
        <v>53</v>
      </c>
      <c r="I11755" s="121" t="s">
        <v>196</v>
      </c>
      <c r="J11755" s="121" t="s">
        <v>196</v>
      </c>
      <c r="K11755" s="121" t="s">
        <v>584</v>
      </c>
      <c r="L11755" s="157" t="s">
        <v>32</v>
      </c>
      <c r="M11755" s="120" t="s">
        <v>78</v>
      </c>
    </row>
    <row r="11756" spans="1:20">
      <c r="A11756" s="116">
        <v>11756</v>
      </c>
      <c r="B11756" s="129">
        <v>44487</v>
      </c>
      <c r="D11756" s="120" t="s">
        <v>252</v>
      </c>
      <c r="E11756" s="120" t="s">
        <v>26302</v>
      </c>
      <c r="F11756" s="209" t="s">
        <v>26303</v>
      </c>
      <c r="G11756" s="119" t="s">
        <v>24878</v>
      </c>
      <c r="H11756" s="121" t="s">
        <v>140</v>
      </c>
      <c r="I11756" s="121" t="s">
        <v>30</v>
      </c>
      <c r="J11756" s="121" t="s">
        <v>435</v>
      </c>
      <c r="K11756" s="121" t="s">
        <v>584</v>
      </c>
      <c r="L11756" s="157" t="s">
        <v>32</v>
      </c>
      <c r="M11756" s="120" t="s">
        <v>78</v>
      </c>
    </row>
    <row r="11757" spans="1:20" ht="27.6">
      <c r="A11757" s="116">
        <v>11757</v>
      </c>
      <c r="B11757" s="129">
        <v>44487</v>
      </c>
      <c r="D11757" s="120" t="s">
        <v>252</v>
      </c>
      <c r="E11757" s="120" t="s">
        <v>26304</v>
      </c>
      <c r="F11757" s="209" t="s">
        <v>26305</v>
      </c>
      <c r="G11757" s="119" t="s">
        <v>1560</v>
      </c>
      <c r="H11757" s="121" t="s">
        <v>192</v>
      </c>
      <c r="I11757" s="121" t="s">
        <v>30</v>
      </c>
      <c r="J11757" s="121" t="s">
        <v>1560</v>
      </c>
      <c r="K11757" s="121" t="s">
        <v>584</v>
      </c>
      <c r="L11757" s="157" t="s">
        <v>32</v>
      </c>
      <c r="M11757" s="120" t="s">
        <v>78</v>
      </c>
    </row>
    <row r="11758" spans="1:20">
      <c r="A11758" s="116">
        <v>11758</v>
      </c>
      <c r="B11758" s="129">
        <v>44487</v>
      </c>
      <c r="D11758" s="120" t="s">
        <v>252</v>
      </c>
      <c r="E11758" s="120" t="s">
        <v>26306</v>
      </c>
      <c r="F11758" s="209" t="s">
        <v>26307</v>
      </c>
      <c r="G11758" s="119" t="s">
        <v>1327</v>
      </c>
      <c r="H11758" s="121" t="s">
        <v>97</v>
      </c>
      <c r="I11758" s="121" t="s">
        <v>30</v>
      </c>
      <c r="J11758" s="121" t="s">
        <v>7091</v>
      </c>
      <c r="K11758" s="121" t="s">
        <v>584</v>
      </c>
      <c r="L11758" s="157" t="s">
        <v>32</v>
      </c>
      <c r="M11758" s="120" t="s">
        <v>78</v>
      </c>
    </row>
    <row r="11759" spans="1:20" ht="27.6">
      <c r="A11759" s="116">
        <v>11759</v>
      </c>
      <c r="B11759" s="129">
        <v>44487</v>
      </c>
      <c r="D11759" s="120" t="s">
        <v>252</v>
      </c>
      <c r="E11759" s="120" t="s">
        <v>26308</v>
      </c>
      <c r="F11759" s="209" t="s">
        <v>26309</v>
      </c>
      <c r="G11759" s="119" t="s">
        <v>13145</v>
      </c>
      <c r="H11759" s="121" t="s">
        <v>140</v>
      </c>
      <c r="I11759" s="121" t="s">
        <v>30</v>
      </c>
      <c r="J11759" s="121" t="s">
        <v>435</v>
      </c>
      <c r="K11759" s="121" t="s">
        <v>65</v>
      </c>
      <c r="L11759" s="157" t="s">
        <v>32</v>
      </c>
      <c r="M11759" s="120" t="s">
        <v>78</v>
      </c>
    </row>
    <row r="11760" spans="1:20" ht="27.6">
      <c r="A11760" s="116">
        <v>11760</v>
      </c>
      <c r="B11760" s="129">
        <v>44487</v>
      </c>
      <c r="D11760" s="120" t="s">
        <v>252</v>
      </c>
      <c r="E11760" s="120" t="s">
        <v>26310</v>
      </c>
      <c r="F11760" s="209" t="s">
        <v>26311</v>
      </c>
      <c r="G11760" s="119" t="s">
        <v>1662</v>
      </c>
      <c r="H11760" s="121" t="s">
        <v>41</v>
      </c>
      <c r="I11760" s="119" t="s">
        <v>30</v>
      </c>
      <c r="J11760" s="121" t="s">
        <v>529</v>
      </c>
      <c r="K11760" s="121" t="s">
        <v>65</v>
      </c>
      <c r="L11760" s="157" t="s">
        <v>32</v>
      </c>
      <c r="M11760" s="120" t="s">
        <v>33</v>
      </c>
      <c r="N11760" s="131">
        <v>44488</v>
      </c>
      <c r="S11760" s="120" t="s">
        <v>135</v>
      </c>
      <c r="T11760" s="126">
        <v>44491</v>
      </c>
    </row>
    <row r="11761" spans="1:20" ht="27.6">
      <c r="A11761" s="116">
        <v>11761</v>
      </c>
      <c r="B11761" s="129">
        <v>44487</v>
      </c>
      <c r="D11761" s="120" t="s">
        <v>252</v>
      </c>
      <c r="E11761" s="120" t="s">
        <v>26312</v>
      </c>
      <c r="F11761" s="209" t="s">
        <v>26313</v>
      </c>
      <c r="G11761" s="119" t="s">
        <v>25010</v>
      </c>
      <c r="H11761" s="121" t="s">
        <v>160</v>
      </c>
      <c r="I11761" s="121" t="s">
        <v>30</v>
      </c>
      <c r="J11761" s="121" t="s">
        <v>435</v>
      </c>
      <c r="K11761" s="121" t="s">
        <v>65</v>
      </c>
      <c r="L11761" s="157" t="s">
        <v>32</v>
      </c>
      <c r="M11761" s="120" t="s">
        <v>78</v>
      </c>
    </row>
    <row r="11762" spans="1:20" ht="27.6">
      <c r="A11762" s="116">
        <v>11762</v>
      </c>
      <c r="B11762" s="129">
        <v>44487</v>
      </c>
      <c r="D11762" s="120" t="s">
        <v>252</v>
      </c>
      <c r="E11762" s="120" t="s">
        <v>26314</v>
      </c>
      <c r="F11762" s="209" t="s">
        <v>26315</v>
      </c>
      <c r="G11762" s="119" t="s">
        <v>17179</v>
      </c>
      <c r="H11762" s="121" t="s">
        <v>140</v>
      </c>
      <c r="I11762" s="121" t="s">
        <v>30</v>
      </c>
      <c r="J11762" s="121" t="s">
        <v>31</v>
      </c>
      <c r="K11762" s="121" t="s">
        <v>584</v>
      </c>
      <c r="L11762" s="157" t="s">
        <v>32</v>
      </c>
      <c r="M11762" s="120" t="s">
        <v>78</v>
      </c>
    </row>
    <row r="11763" spans="1:20" ht="27.6">
      <c r="A11763" s="116">
        <v>11763</v>
      </c>
      <c r="B11763" s="129">
        <v>44487</v>
      </c>
      <c r="D11763" s="120" t="s">
        <v>252</v>
      </c>
      <c r="E11763" s="120" t="s">
        <v>26316</v>
      </c>
      <c r="F11763" s="209" t="s">
        <v>26317</v>
      </c>
      <c r="G11763" s="119" t="s">
        <v>709</v>
      </c>
      <c r="H11763" s="121" t="s">
        <v>29</v>
      </c>
      <c r="I11763" s="121" t="s">
        <v>30</v>
      </c>
      <c r="J11763" s="121" t="s">
        <v>7280</v>
      </c>
      <c r="K11763" s="121" t="s">
        <v>65</v>
      </c>
      <c r="L11763" s="157" t="s">
        <v>32</v>
      </c>
      <c r="M11763" s="120" t="s">
        <v>33</v>
      </c>
      <c r="N11763" s="131">
        <v>44489</v>
      </c>
      <c r="O11763" s="131">
        <v>44585</v>
      </c>
      <c r="S11763" s="120" t="s">
        <v>135</v>
      </c>
      <c r="T11763" s="126">
        <v>44510</v>
      </c>
    </row>
    <row r="11764" spans="1:20" ht="27.6">
      <c r="A11764" s="116">
        <v>11764</v>
      </c>
      <c r="B11764" s="129">
        <v>44487</v>
      </c>
      <c r="D11764" s="120" t="s">
        <v>252</v>
      </c>
      <c r="E11764" s="120" t="s">
        <v>26318</v>
      </c>
      <c r="F11764" s="209" t="s">
        <v>26319</v>
      </c>
      <c r="G11764" s="119" t="s">
        <v>26320</v>
      </c>
      <c r="H11764" s="121" t="s">
        <v>140</v>
      </c>
      <c r="I11764" s="119" t="s">
        <v>30</v>
      </c>
      <c r="J11764" s="121" t="s">
        <v>7087</v>
      </c>
      <c r="K11764" s="121" t="s">
        <v>65</v>
      </c>
      <c r="L11764" s="157" t="s">
        <v>32</v>
      </c>
      <c r="M11764" s="120" t="s">
        <v>78</v>
      </c>
    </row>
    <row r="11765" spans="1:20">
      <c r="A11765" s="116">
        <v>11765</v>
      </c>
      <c r="B11765" s="129">
        <v>44487</v>
      </c>
      <c r="D11765" s="120" t="s">
        <v>252</v>
      </c>
      <c r="E11765" s="120" t="s">
        <v>26321</v>
      </c>
      <c r="F11765" s="209" t="s">
        <v>26322</v>
      </c>
      <c r="G11765" s="119" t="s">
        <v>26323</v>
      </c>
      <c r="H11765" s="121" t="s">
        <v>1173</v>
      </c>
      <c r="I11765" s="121" t="s">
        <v>196</v>
      </c>
      <c r="J11765" s="121" t="s">
        <v>196</v>
      </c>
      <c r="K11765" s="121" t="s">
        <v>584</v>
      </c>
      <c r="L11765" s="157" t="s">
        <v>32</v>
      </c>
      <c r="M11765" s="120" t="s">
        <v>33</v>
      </c>
      <c r="N11765" s="131">
        <v>44515</v>
      </c>
      <c r="O11765" s="131">
        <v>44524</v>
      </c>
    </row>
    <row r="11766" spans="1:20">
      <c r="A11766" s="116">
        <v>11766</v>
      </c>
      <c r="B11766" s="129">
        <v>44487</v>
      </c>
      <c r="D11766" s="120" t="s">
        <v>252</v>
      </c>
      <c r="E11766" s="120" t="s">
        <v>26324</v>
      </c>
      <c r="F11766" s="209" t="s">
        <v>26325</v>
      </c>
      <c r="G11766" s="119" t="s">
        <v>477</v>
      </c>
      <c r="H11766" s="121" t="s">
        <v>86</v>
      </c>
      <c r="I11766" s="140" t="s">
        <v>42</v>
      </c>
      <c r="J11766" s="121" t="s">
        <v>478</v>
      </c>
      <c r="K11766" s="121" t="s">
        <v>584</v>
      </c>
      <c r="L11766" s="157" t="s">
        <v>32</v>
      </c>
      <c r="M11766" s="120" t="s">
        <v>78</v>
      </c>
    </row>
    <row r="11767" spans="1:20" ht="27.6">
      <c r="A11767" s="116">
        <v>11767</v>
      </c>
      <c r="B11767" s="129">
        <v>44487</v>
      </c>
      <c r="D11767" s="120" t="s">
        <v>252</v>
      </c>
      <c r="E11767" s="120" t="s">
        <v>26326</v>
      </c>
      <c r="F11767" s="209" t="s">
        <v>26327</v>
      </c>
      <c r="G11767" s="119" t="s">
        <v>26328</v>
      </c>
      <c r="H11767" s="121" t="s">
        <v>140</v>
      </c>
      <c r="I11767" s="121" t="s">
        <v>42</v>
      </c>
      <c r="J11767" s="121" t="s">
        <v>72</v>
      </c>
      <c r="K11767" s="121" t="s">
        <v>584</v>
      </c>
      <c r="L11767" s="157" t="s">
        <v>32</v>
      </c>
      <c r="M11767" s="120" t="s">
        <v>78</v>
      </c>
    </row>
    <row r="11768" spans="1:20">
      <c r="A11768" s="116">
        <v>11768</v>
      </c>
      <c r="B11768" s="129">
        <v>44487</v>
      </c>
      <c r="D11768" s="120" t="s">
        <v>252</v>
      </c>
      <c r="E11768" s="120" t="s">
        <v>26329</v>
      </c>
      <c r="F11768" s="209" t="s">
        <v>26330</v>
      </c>
      <c r="G11768" s="119" t="s">
        <v>805</v>
      </c>
      <c r="H11768" s="121" t="s">
        <v>41</v>
      </c>
      <c r="I11768" s="121" t="s">
        <v>42</v>
      </c>
      <c r="J11768" s="121" t="s">
        <v>72</v>
      </c>
      <c r="K11768" s="121" t="s">
        <v>65</v>
      </c>
      <c r="L11768" s="157" t="s">
        <v>32</v>
      </c>
      <c r="M11768" s="120" t="s">
        <v>33</v>
      </c>
      <c r="N11768" s="131">
        <v>44496</v>
      </c>
      <c r="S11768" s="120" t="s">
        <v>92</v>
      </c>
      <c r="T11768" s="126">
        <v>44496</v>
      </c>
    </row>
    <row r="11769" spans="1:20">
      <c r="A11769" s="116">
        <v>11769</v>
      </c>
      <c r="B11769" s="129">
        <v>44487</v>
      </c>
      <c r="D11769" s="120" t="s">
        <v>252</v>
      </c>
      <c r="E11769" s="120" t="s">
        <v>26331</v>
      </c>
      <c r="F11769" s="209" t="s">
        <v>9097</v>
      </c>
      <c r="G11769" s="119" t="s">
        <v>1447</v>
      </c>
      <c r="H11769" s="121" t="s">
        <v>41</v>
      </c>
      <c r="I11769" s="121" t="s">
        <v>30</v>
      </c>
      <c r="J11769" s="121" t="s">
        <v>87</v>
      </c>
      <c r="K11769" s="121" t="s">
        <v>65</v>
      </c>
      <c r="L11769" s="157" t="s">
        <v>32</v>
      </c>
      <c r="M11769" s="120" t="s">
        <v>78</v>
      </c>
    </row>
    <row r="11770" spans="1:20" ht="27.6">
      <c r="A11770" s="116">
        <v>11770</v>
      </c>
      <c r="B11770" s="129">
        <v>44487</v>
      </c>
      <c r="D11770" s="120" t="s">
        <v>252</v>
      </c>
      <c r="E11770" s="120" t="s">
        <v>26332</v>
      </c>
      <c r="F11770" s="209" t="s">
        <v>26333</v>
      </c>
      <c r="G11770" s="119" t="s">
        <v>22827</v>
      </c>
      <c r="H11770" s="121" t="s">
        <v>140</v>
      </c>
      <c r="I11770" s="119" t="s">
        <v>30</v>
      </c>
      <c r="J11770" s="121" t="s">
        <v>77</v>
      </c>
      <c r="K11770" s="121" t="s">
        <v>65</v>
      </c>
      <c r="L11770" s="157" t="s">
        <v>32</v>
      </c>
      <c r="M11770" s="120" t="s">
        <v>33</v>
      </c>
      <c r="N11770" s="131">
        <v>44488</v>
      </c>
      <c r="O11770" s="131">
        <v>44502</v>
      </c>
    </row>
    <row r="11771" spans="1:20">
      <c r="A11771" s="116">
        <v>11771</v>
      </c>
      <c r="B11771" s="129">
        <v>44487</v>
      </c>
      <c r="D11771" s="120" t="s">
        <v>252</v>
      </c>
      <c r="E11771" s="120" t="s">
        <v>26334</v>
      </c>
      <c r="F11771" s="209" t="s">
        <v>26335</v>
      </c>
      <c r="G11771" s="119" t="s">
        <v>26336</v>
      </c>
      <c r="H11771" s="121" t="s">
        <v>160</v>
      </c>
      <c r="I11771" s="121" t="s">
        <v>30</v>
      </c>
      <c r="J11771" s="121" t="s">
        <v>435</v>
      </c>
      <c r="K11771" s="121" t="s">
        <v>584</v>
      </c>
      <c r="L11771" s="157" t="s">
        <v>32</v>
      </c>
      <c r="M11771" s="120" t="s">
        <v>78</v>
      </c>
    </row>
    <row r="11772" spans="1:20">
      <c r="A11772" s="116">
        <v>11772</v>
      </c>
      <c r="B11772" s="129">
        <v>44487</v>
      </c>
      <c r="D11772" s="120" t="s">
        <v>252</v>
      </c>
      <c r="E11772" s="120" t="s">
        <v>26337</v>
      </c>
      <c r="F11772" s="209" t="s">
        <v>26338</v>
      </c>
      <c r="G11772" s="119" t="s">
        <v>26339</v>
      </c>
      <c r="H11772" s="121" t="s">
        <v>140</v>
      </c>
      <c r="I11772" s="121" t="s">
        <v>30</v>
      </c>
      <c r="J11772" s="121" t="s">
        <v>7131</v>
      </c>
      <c r="K11772" s="121" t="s">
        <v>65</v>
      </c>
      <c r="L11772" s="157" t="s">
        <v>32</v>
      </c>
      <c r="M11772" s="120" t="s">
        <v>78</v>
      </c>
    </row>
    <row r="11773" spans="1:20">
      <c r="A11773" s="116">
        <v>11773</v>
      </c>
      <c r="B11773" s="129">
        <v>44487</v>
      </c>
      <c r="D11773" s="120" t="s">
        <v>252</v>
      </c>
      <c r="E11773" s="120" t="s">
        <v>26340</v>
      </c>
      <c r="F11773" s="209" t="s">
        <v>26341</v>
      </c>
      <c r="G11773" s="119" t="s">
        <v>26341</v>
      </c>
      <c r="H11773" s="121" t="s">
        <v>53</v>
      </c>
      <c r="I11773" s="121" t="s">
        <v>30</v>
      </c>
      <c r="J11773" s="121" t="s">
        <v>9853</v>
      </c>
      <c r="K11773" s="121" t="s">
        <v>65</v>
      </c>
      <c r="L11773" s="157" t="s">
        <v>32</v>
      </c>
      <c r="M11773" s="120" t="s">
        <v>33</v>
      </c>
      <c r="N11773" s="131">
        <v>44488</v>
      </c>
      <c r="O11773" s="131">
        <v>44503</v>
      </c>
      <c r="S11773" s="120" t="s">
        <v>92</v>
      </c>
      <c r="T11773" s="126">
        <v>44503</v>
      </c>
    </row>
    <row r="11774" spans="1:20">
      <c r="A11774" s="116">
        <v>11774</v>
      </c>
      <c r="B11774" s="129">
        <v>44487</v>
      </c>
      <c r="D11774" s="120" t="s">
        <v>252</v>
      </c>
      <c r="E11774" s="120" t="s">
        <v>26342</v>
      </c>
      <c r="F11774" s="209" t="s">
        <v>19034</v>
      </c>
      <c r="G11774" s="119" t="s">
        <v>26343</v>
      </c>
      <c r="H11774" s="121" t="s">
        <v>29</v>
      </c>
      <c r="I11774" s="121" t="s">
        <v>42</v>
      </c>
      <c r="J11774" s="121" t="s">
        <v>199</v>
      </c>
      <c r="K11774" s="121" t="s">
        <v>584</v>
      </c>
      <c r="L11774" s="157" t="s">
        <v>32</v>
      </c>
      <c r="M11774" s="120" t="s">
        <v>78</v>
      </c>
    </row>
    <row r="11775" spans="1:20">
      <c r="A11775" s="116">
        <v>11775</v>
      </c>
      <c r="B11775" s="129">
        <v>44487</v>
      </c>
      <c r="D11775" s="120" t="s">
        <v>252</v>
      </c>
      <c r="E11775" s="120" t="s">
        <v>26344</v>
      </c>
      <c r="F11775" s="209" t="s">
        <v>13203</v>
      </c>
      <c r="G11775" s="119" t="s">
        <v>1033</v>
      </c>
      <c r="H11775" s="121" t="s">
        <v>29</v>
      </c>
      <c r="I11775" s="121" t="s">
        <v>30</v>
      </c>
      <c r="J11775" s="121" t="s">
        <v>7142</v>
      </c>
      <c r="K11775" s="121" t="s">
        <v>584</v>
      </c>
      <c r="L11775" s="157" t="s">
        <v>32</v>
      </c>
      <c r="M11775" s="120" t="s">
        <v>33</v>
      </c>
      <c r="N11775" s="131">
        <v>44497</v>
      </c>
      <c r="O11775" s="131">
        <v>44508</v>
      </c>
    </row>
    <row r="11776" spans="1:20">
      <c r="A11776" s="116">
        <v>11776</v>
      </c>
      <c r="B11776" s="129">
        <v>44490</v>
      </c>
      <c r="D11776" s="120" t="s">
        <v>580</v>
      </c>
      <c r="E11776" s="120" t="s">
        <v>26345</v>
      </c>
      <c r="F11776" s="209" t="s">
        <v>676</v>
      </c>
      <c r="G11776" s="119" t="s">
        <v>26346</v>
      </c>
      <c r="H11776" s="121" t="s">
        <v>461</v>
      </c>
      <c r="I11776" s="121" t="s">
        <v>42</v>
      </c>
      <c r="J11776" s="121" t="s">
        <v>72</v>
      </c>
      <c r="K11776" s="121" t="s">
        <v>584</v>
      </c>
      <c r="L11776" s="157" t="s">
        <v>32</v>
      </c>
      <c r="M11776" s="120" t="s">
        <v>78</v>
      </c>
    </row>
    <row r="11777" spans="1:15">
      <c r="A11777" s="116">
        <v>11777</v>
      </c>
      <c r="B11777" s="129">
        <v>44490</v>
      </c>
      <c r="D11777" s="120" t="s">
        <v>580</v>
      </c>
      <c r="E11777" s="120" t="s">
        <v>26347</v>
      </c>
      <c r="F11777" s="209" t="s">
        <v>26348</v>
      </c>
      <c r="G11777" s="119" t="s">
        <v>26349</v>
      </c>
      <c r="H11777" s="121" t="s">
        <v>461</v>
      </c>
      <c r="I11777" s="121" t="s">
        <v>30</v>
      </c>
      <c r="K11777" s="121" t="s">
        <v>584</v>
      </c>
      <c r="L11777" s="157" t="s">
        <v>32</v>
      </c>
      <c r="M11777" s="120" t="s">
        <v>78</v>
      </c>
    </row>
    <row r="11778" spans="1:15">
      <c r="A11778" s="116">
        <v>11778</v>
      </c>
      <c r="B11778" s="129">
        <v>44490</v>
      </c>
      <c r="D11778" s="120" t="s">
        <v>580</v>
      </c>
      <c r="E11778" s="120" t="s">
        <v>26350</v>
      </c>
      <c r="F11778" s="209" t="s">
        <v>7282</v>
      </c>
      <c r="G11778" s="119" t="s">
        <v>26351</v>
      </c>
      <c r="H11778" s="121" t="s">
        <v>140</v>
      </c>
      <c r="I11778" s="121" t="s">
        <v>30</v>
      </c>
      <c r="J11778" s="121" t="s">
        <v>7234</v>
      </c>
      <c r="K11778" s="121" t="s">
        <v>65</v>
      </c>
      <c r="L11778" s="157" t="s">
        <v>32</v>
      </c>
      <c r="M11778" s="120" t="s">
        <v>78</v>
      </c>
    </row>
    <row r="11779" spans="1:15">
      <c r="A11779" s="116">
        <v>11779</v>
      </c>
      <c r="B11779" s="129">
        <v>44490</v>
      </c>
      <c r="D11779" s="120" t="s">
        <v>580</v>
      </c>
      <c r="E11779" s="120" t="s">
        <v>26352</v>
      </c>
      <c r="F11779" s="209" t="s">
        <v>26353</v>
      </c>
      <c r="G11779" s="119" t="s">
        <v>26354</v>
      </c>
      <c r="H11779" s="121" t="s">
        <v>177</v>
      </c>
      <c r="I11779" s="121" t="s">
        <v>30</v>
      </c>
      <c r="J11779" s="121" t="s">
        <v>87</v>
      </c>
      <c r="K11779" s="121" t="s">
        <v>584</v>
      </c>
      <c r="L11779" s="157" t="s">
        <v>32</v>
      </c>
      <c r="M11779" s="120" t="s">
        <v>78</v>
      </c>
    </row>
    <row r="11780" spans="1:15">
      <c r="A11780" s="116">
        <v>11780</v>
      </c>
      <c r="B11780" s="129">
        <v>44490</v>
      </c>
      <c r="D11780" s="120" t="s">
        <v>580</v>
      </c>
      <c r="E11780" s="120" t="s">
        <v>26355</v>
      </c>
      <c r="F11780" s="209" t="s">
        <v>25383</v>
      </c>
      <c r="G11780" s="119" t="s">
        <v>26356</v>
      </c>
      <c r="H11780" s="121" t="s">
        <v>101</v>
      </c>
      <c r="I11780" s="119" t="s">
        <v>30</v>
      </c>
      <c r="J11780" s="121" t="s">
        <v>8287</v>
      </c>
      <c r="K11780" s="121" t="s">
        <v>584</v>
      </c>
      <c r="L11780" s="157" t="s">
        <v>32</v>
      </c>
      <c r="M11780" s="120" t="s">
        <v>78</v>
      </c>
    </row>
    <row r="11781" spans="1:15">
      <c r="A11781" s="116">
        <v>11781</v>
      </c>
      <c r="B11781" s="129">
        <v>44490</v>
      </c>
      <c r="D11781" s="120" t="s">
        <v>580</v>
      </c>
      <c r="E11781" s="120" t="s">
        <v>26357</v>
      </c>
      <c r="F11781" s="209" t="s">
        <v>5245</v>
      </c>
      <c r="G11781" s="119" t="s">
        <v>26358</v>
      </c>
      <c r="H11781" s="121" t="s">
        <v>41</v>
      </c>
      <c r="I11781" s="121" t="s">
        <v>30</v>
      </c>
      <c r="J11781" s="121" t="s">
        <v>1540</v>
      </c>
      <c r="K11781" s="121" t="s">
        <v>65</v>
      </c>
      <c r="L11781" s="157" t="s">
        <v>32</v>
      </c>
      <c r="M11781" s="120" t="s">
        <v>78</v>
      </c>
    </row>
    <row r="11782" spans="1:15">
      <c r="A11782" s="116">
        <v>11782</v>
      </c>
      <c r="B11782" s="129">
        <v>44490</v>
      </c>
      <c r="D11782" s="120" t="s">
        <v>580</v>
      </c>
      <c r="E11782" s="120" t="s">
        <v>26359</v>
      </c>
      <c r="F11782" s="209" t="s">
        <v>26360</v>
      </c>
      <c r="G11782" s="119" t="s">
        <v>26361</v>
      </c>
      <c r="H11782" s="121" t="s">
        <v>1173</v>
      </c>
      <c r="I11782" s="121" t="s">
        <v>30</v>
      </c>
      <c r="J11782" s="121" t="s">
        <v>8287</v>
      </c>
      <c r="K11782" s="121" t="s">
        <v>65</v>
      </c>
      <c r="L11782" s="157" t="s">
        <v>32</v>
      </c>
      <c r="M11782" s="120" t="s">
        <v>78</v>
      </c>
    </row>
    <row r="11783" spans="1:15">
      <c r="A11783" s="116">
        <v>11783</v>
      </c>
      <c r="B11783" s="129">
        <v>44490</v>
      </c>
      <c r="D11783" s="120" t="s">
        <v>580</v>
      </c>
      <c r="E11783" s="120" t="s">
        <v>26362</v>
      </c>
      <c r="F11783" s="209" t="s">
        <v>26363</v>
      </c>
      <c r="G11783" s="119" t="s">
        <v>22020</v>
      </c>
      <c r="H11783" s="121" t="s">
        <v>118</v>
      </c>
      <c r="I11783" s="119" t="s">
        <v>30</v>
      </c>
      <c r="J11783" s="121" t="s">
        <v>7271</v>
      </c>
      <c r="K11783" s="121" t="s">
        <v>584</v>
      </c>
      <c r="L11783" s="157" t="s">
        <v>32</v>
      </c>
      <c r="M11783" s="120" t="s">
        <v>78</v>
      </c>
    </row>
    <row r="11784" spans="1:15">
      <c r="A11784" s="116">
        <v>11784</v>
      </c>
      <c r="B11784" s="129">
        <v>44490</v>
      </c>
      <c r="D11784" s="120" t="s">
        <v>580</v>
      </c>
      <c r="E11784" s="120" t="s">
        <v>26364</v>
      </c>
      <c r="F11784" s="209" t="s">
        <v>26365</v>
      </c>
      <c r="G11784" s="119" t="s">
        <v>1447</v>
      </c>
      <c r="H11784" s="121" t="s">
        <v>76</v>
      </c>
      <c r="I11784" s="119" t="s">
        <v>30</v>
      </c>
      <c r="J11784" s="121" t="s">
        <v>87</v>
      </c>
      <c r="K11784" s="121" t="s">
        <v>65</v>
      </c>
      <c r="L11784" s="157" t="s">
        <v>32</v>
      </c>
      <c r="M11784" s="120" t="s">
        <v>184</v>
      </c>
      <c r="N11784" s="131">
        <v>44491</v>
      </c>
      <c r="O11784" s="131">
        <v>44546</v>
      </c>
    </row>
    <row r="11785" spans="1:15" ht="27.6">
      <c r="A11785" s="116">
        <v>11785</v>
      </c>
      <c r="B11785" s="129">
        <v>44490</v>
      </c>
      <c r="D11785" s="120" t="s">
        <v>580</v>
      </c>
      <c r="E11785" s="120" t="s">
        <v>26366</v>
      </c>
      <c r="F11785" s="209" t="s">
        <v>26367</v>
      </c>
      <c r="G11785" s="119" t="s">
        <v>26368</v>
      </c>
      <c r="H11785" s="121" t="s">
        <v>140</v>
      </c>
      <c r="I11785" s="121" t="s">
        <v>42</v>
      </c>
      <c r="J11785" s="121" t="s">
        <v>82</v>
      </c>
      <c r="K11785" s="121" t="s">
        <v>584</v>
      </c>
      <c r="L11785" s="157" t="s">
        <v>32</v>
      </c>
      <c r="M11785" s="120" t="s">
        <v>78</v>
      </c>
    </row>
    <row r="11786" spans="1:15">
      <c r="A11786" s="116">
        <v>11786</v>
      </c>
      <c r="B11786" s="129">
        <v>44490</v>
      </c>
      <c r="D11786" s="120" t="s">
        <v>580</v>
      </c>
      <c r="E11786" s="120" t="s">
        <v>26369</v>
      </c>
      <c r="F11786" s="209" t="s">
        <v>11137</v>
      </c>
      <c r="G11786" s="119" t="s">
        <v>25559</v>
      </c>
      <c r="H11786" s="121" t="s">
        <v>41</v>
      </c>
      <c r="I11786" s="121" t="s">
        <v>30</v>
      </c>
      <c r="J11786" s="121" t="s">
        <v>77</v>
      </c>
      <c r="K11786" s="121" t="s">
        <v>584</v>
      </c>
      <c r="L11786" s="157" t="s">
        <v>32</v>
      </c>
      <c r="M11786" s="120" t="s">
        <v>78</v>
      </c>
    </row>
    <row r="11787" spans="1:15">
      <c r="A11787" s="116">
        <v>11787</v>
      </c>
      <c r="B11787" s="129">
        <v>44490</v>
      </c>
      <c r="D11787" s="120" t="s">
        <v>580</v>
      </c>
      <c r="E11787" s="120" t="s">
        <v>26370</v>
      </c>
      <c r="F11787" s="209" t="s">
        <v>7716</v>
      </c>
      <c r="G11787" s="119" t="s">
        <v>26371</v>
      </c>
      <c r="H11787" s="121" t="s">
        <v>41</v>
      </c>
      <c r="I11787" s="121" t="s">
        <v>30</v>
      </c>
      <c r="J11787" s="121" t="s">
        <v>31</v>
      </c>
      <c r="L11787" s="157" t="s">
        <v>26372</v>
      </c>
    </row>
    <row r="11788" spans="1:15" ht="27.6">
      <c r="A11788" s="116">
        <v>11788</v>
      </c>
      <c r="B11788" s="129">
        <v>44490</v>
      </c>
      <c r="D11788" s="120" t="s">
        <v>580</v>
      </c>
      <c r="E11788" s="120" t="s">
        <v>26373</v>
      </c>
      <c r="F11788" s="209" t="s">
        <v>26374</v>
      </c>
      <c r="G11788" s="119" t="s">
        <v>26375</v>
      </c>
      <c r="H11788" s="121" t="s">
        <v>53</v>
      </c>
      <c r="I11788" s="121" t="s">
        <v>30</v>
      </c>
      <c r="J11788" s="121" t="s">
        <v>77</v>
      </c>
      <c r="K11788" s="121" t="s">
        <v>584</v>
      </c>
      <c r="L11788" s="157" t="s">
        <v>32</v>
      </c>
      <c r="M11788" s="120" t="s">
        <v>78</v>
      </c>
    </row>
    <row r="11789" spans="1:15">
      <c r="A11789" s="116">
        <v>11789</v>
      </c>
      <c r="B11789" s="129">
        <v>44490</v>
      </c>
      <c r="D11789" s="120" t="s">
        <v>580</v>
      </c>
      <c r="E11789" s="120" t="s">
        <v>26376</v>
      </c>
      <c r="F11789" s="209" t="s">
        <v>26377</v>
      </c>
      <c r="G11789" s="119" t="s">
        <v>12188</v>
      </c>
      <c r="H11789" s="121" t="s">
        <v>140</v>
      </c>
      <c r="I11789" s="119" t="s">
        <v>30</v>
      </c>
      <c r="J11789" s="121" t="s">
        <v>87</v>
      </c>
      <c r="K11789" s="121" t="s">
        <v>584</v>
      </c>
      <c r="L11789" s="157" t="s">
        <v>32</v>
      </c>
      <c r="M11789" s="120" t="s">
        <v>78</v>
      </c>
    </row>
    <row r="11790" spans="1:15">
      <c r="A11790" s="116">
        <v>11790</v>
      </c>
      <c r="B11790" s="129">
        <v>44490</v>
      </c>
      <c r="D11790" s="120" t="s">
        <v>580</v>
      </c>
      <c r="E11790" s="120" t="s">
        <v>26378</v>
      </c>
      <c r="F11790" s="209" t="s">
        <v>26379</v>
      </c>
      <c r="G11790" s="119" t="s">
        <v>26380</v>
      </c>
      <c r="H11790" s="121" t="s">
        <v>1173</v>
      </c>
      <c r="I11790" s="121" t="s">
        <v>30</v>
      </c>
      <c r="J11790" s="121" t="s">
        <v>77</v>
      </c>
      <c r="K11790" s="121" t="s">
        <v>584</v>
      </c>
      <c r="L11790" s="157" t="s">
        <v>32</v>
      </c>
      <c r="M11790" s="120" t="s">
        <v>78</v>
      </c>
    </row>
    <row r="11791" spans="1:15">
      <c r="A11791" s="116">
        <v>11791</v>
      </c>
      <c r="B11791" s="129">
        <v>44490</v>
      </c>
      <c r="D11791" s="120" t="s">
        <v>580</v>
      </c>
      <c r="E11791" s="120" t="s">
        <v>26381</v>
      </c>
      <c r="F11791" s="209" t="s">
        <v>26382</v>
      </c>
      <c r="G11791" s="119" t="s">
        <v>8235</v>
      </c>
      <c r="H11791" s="121" t="s">
        <v>76</v>
      </c>
      <c r="I11791" s="121" t="s">
        <v>30</v>
      </c>
      <c r="J11791" s="121" t="s">
        <v>5018</v>
      </c>
      <c r="K11791" s="121" t="s">
        <v>584</v>
      </c>
      <c r="L11791" s="157" t="s">
        <v>32</v>
      </c>
      <c r="M11791" s="120" t="s">
        <v>78</v>
      </c>
    </row>
    <row r="11792" spans="1:15">
      <c r="A11792" s="116">
        <v>11792</v>
      </c>
      <c r="B11792" s="129">
        <v>44490</v>
      </c>
      <c r="D11792" s="120" t="s">
        <v>580</v>
      </c>
      <c r="E11792" s="120" t="s">
        <v>26383</v>
      </c>
      <c r="F11792" s="209" t="s">
        <v>26384</v>
      </c>
      <c r="G11792" s="119" t="s">
        <v>26385</v>
      </c>
      <c r="H11792" s="121" t="s">
        <v>53</v>
      </c>
      <c r="I11792" s="121" t="s">
        <v>30</v>
      </c>
      <c r="J11792" s="121" t="s">
        <v>7234</v>
      </c>
      <c r="K11792" s="121" t="s">
        <v>584</v>
      </c>
      <c r="L11792" s="157" t="s">
        <v>32</v>
      </c>
      <c r="M11792" s="120" t="s">
        <v>78</v>
      </c>
    </row>
    <row r="11793" spans="1:25">
      <c r="A11793" s="116">
        <v>11793</v>
      </c>
      <c r="B11793" s="129">
        <v>44491</v>
      </c>
      <c r="D11793" s="120" t="s">
        <v>580</v>
      </c>
      <c r="E11793" s="120" t="s">
        <v>26386</v>
      </c>
      <c r="F11793" s="209" t="s">
        <v>10820</v>
      </c>
      <c r="G11793" s="119" t="s">
        <v>26387</v>
      </c>
      <c r="H11793" s="121" t="s">
        <v>41</v>
      </c>
      <c r="I11793" s="121" t="s">
        <v>30</v>
      </c>
      <c r="J11793" s="121" t="s">
        <v>529</v>
      </c>
      <c r="K11793" s="121" t="s">
        <v>584</v>
      </c>
      <c r="L11793" s="157" t="s">
        <v>32</v>
      </c>
      <c r="M11793" s="120" t="s">
        <v>33</v>
      </c>
      <c r="N11793" s="131">
        <v>44491</v>
      </c>
      <c r="O11793" s="131">
        <v>44620</v>
      </c>
      <c r="S11793" s="120" t="s">
        <v>34</v>
      </c>
    </row>
    <row r="11794" spans="1:25">
      <c r="A11794" s="116">
        <v>11794</v>
      </c>
      <c r="B11794" s="129">
        <v>44491</v>
      </c>
      <c r="D11794" s="120" t="s">
        <v>580</v>
      </c>
      <c r="E11794" s="120" t="s">
        <v>26388</v>
      </c>
      <c r="F11794" s="209" t="s">
        <v>26389</v>
      </c>
      <c r="G11794" s="119" t="s">
        <v>26390</v>
      </c>
      <c r="H11794" s="121" t="s">
        <v>192</v>
      </c>
      <c r="I11794" s="121" t="s">
        <v>42</v>
      </c>
      <c r="J11794" s="121" t="s">
        <v>43</v>
      </c>
      <c r="K11794" s="121" t="s">
        <v>584</v>
      </c>
      <c r="L11794" s="157" t="s">
        <v>32</v>
      </c>
      <c r="M11794" s="120" t="s">
        <v>78</v>
      </c>
    </row>
    <row r="11795" spans="1:25">
      <c r="A11795" s="116">
        <v>11795</v>
      </c>
      <c r="B11795" s="129">
        <v>44491</v>
      </c>
      <c r="D11795" s="120" t="s">
        <v>580</v>
      </c>
      <c r="E11795" s="120" t="s">
        <v>26391</v>
      </c>
      <c r="F11795" s="209" t="s">
        <v>26392</v>
      </c>
      <c r="G11795" s="119" t="s">
        <v>26393</v>
      </c>
      <c r="H11795" s="121" t="s">
        <v>140</v>
      </c>
      <c r="I11795" s="119" t="s">
        <v>30</v>
      </c>
      <c r="J11795" s="121" t="s">
        <v>87</v>
      </c>
      <c r="K11795" s="121" t="s">
        <v>584</v>
      </c>
      <c r="L11795" s="157" t="s">
        <v>32</v>
      </c>
      <c r="M11795" s="120" t="s">
        <v>78</v>
      </c>
    </row>
    <row r="11796" spans="1:25">
      <c r="A11796" s="116">
        <v>11796</v>
      </c>
      <c r="B11796" s="129">
        <v>44491</v>
      </c>
      <c r="D11796" s="120" t="s">
        <v>580</v>
      </c>
      <c r="E11796" s="120" t="s">
        <v>26394</v>
      </c>
      <c r="F11796" s="209" t="s">
        <v>783</v>
      </c>
      <c r="G11796" s="119" t="s">
        <v>26395</v>
      </c>
      <c r="H11796" s="121" t="s">
        <v>118</v>
      </c>
      <c r="I11796" s="121" t="s">
        <v>42</v>
      </c>
      <c r="J11796" s="121" t="s">
        <v>211</v>
      </c>
      <c r="K11796" s="121" t="s">
        <v>584</v>
      </c>
      <c r="L11796" s="157" t="s">
        <v>32</v>
      </c>
      <c r="M11796" s="120" t="s">
        <v>78</v>
      </c>
    </row>
    <row r="11797" spans="1:25" ht="27.6">
      <c r="A11797" s="116">
        <v>11797</v>
      </c>
      <c r="B11797" s="129">
        <v>44491</v>
      </c>
      <c r="D11797" s="120" t="s">
        <v>580</v>
      </c>
      <c r="E11797" s="120" t="s">
        <v>26396</v>
      </c>
      <c r="F11797" s="209" t="s">
        <v>26397</v>
      </c>
      <c r="G11797" s="119" t="s">
        <v>26398</v>
      </c>
      <c r="H11797" s="121" t="s">
        <v>160</v>
      </c>
      <c r="I11797" s="119" t="s">
        <v>42</v>
      </c>
      <c r="J11797" s="121" t="s">
        <v>211</v>
      </c>
      <c r="K11797" s="121" t="s">
        <v>584</v>
      </c>
      <c r="L11797" s="157" t="s">
        <v>32</v>
      </c>
      <c r="M11797" s="120" t="s">
        <v>78</v>
      </c>
    </row>
    <row r="11798" spans="1:25">
      <c r="A11798" s="116">
        <v>11798</v>
      </c>
      <c r="B11798" s="129">
        <v>44491</v>
      </c>
      <c r="D11798" s="120" t="s">
        <v>580</v>
      </c>
      <c r="E11798" s="120" t="s">
        <v>26399</v>
      </c>
      <c r="F11798" s="209" t="s">
        <v>26400</v>
      </c>
      <c r="G11798" s="119" t="s">
        <v>26401</v>
      </c>
      <c r="H11798" s="121" t="s">
        <v>97</v>
      </c>
      <c r="I11798" s="121" t="s">
        <v>42</v>
      </c>
      <c r="J11798" s="121" t="s">
        <v>49</v>
      </c>
      <c r="K11798" s="121" t="s">
        <v>584</v>
      </c>
      <c r="L11798" s="157" t="s">
        <v>32</v>
      </c>
      <c r="M11798" s="120" t="s">
        <v>78</v>
      </c>
    </row>
    <row r="11799" spans="1:25">
      <c r="A11799" s="116">
        <v>11799</v>
      </c>
      <c r="B11799" s="129">
        <v>44491</v>
      </c>
      <c r="D11799" s="120" t="s">
        <v>580</v>
      </c>
      <c r="E11799" s="120" t="s">
        <v>26402</v>
      </c>
      <c r="F11799" s="209" t="s">
        <v>26403</v>
      </c>
      <c r="G11799" s="119" t="s">
        <v>26404</v>
      </c>
      <c r="H11799" s="121" t="s">
        <v>192</v>
      </c>
      <c r="I11799" s="121" t="s">
        <v>30</v>
      </c>
      <c r="J11799" s="121" t="s">
        <v>7087</v>
      </c>
      <c r="K11799" s="121" t="s">
        <v>584</v>
      </c>
      <c r="L11799" s="157" t="s">
        <v>32</v>
      </c>
      <c r="M11799" s="120" t="s">
        <v>78</v>
      </c>
    </row>
    <row r="11800" spans="1:25">
      <c r="A11800" s="116">
        <v>11800</v>
      </c>
      <c r="B11800" s="129">
        <v>44491</v>
      </c>
      <c r="D11800" s="120" t="s">
        <v>580</v>
      </c>
      <c r="E11800" s="120" t="s">
        <v>26405</v>
      </c>
      <c r="F11800" s="209" t="s">
        <v>228</v>
      </c>
      <c r="G11800" s="119" t="s">
        <v>26404</v>
      </c>
      <c r="H11800" s="121" t="s">
        <v>192</v>
      </c>
      <c r="I11800" s="121" t="s">
        <v>63</v>
      </c>
      <c r="J11800" s="121" t="s">
        <v>15655</v>
      </c>
      <c r="K11800" s="121" t="s">
        <v>584</v>
      </c>
      <c r="L11800" s="157" t="s">
        <v>32</v>
      </c>
      <c r="M11800" s="120" t="s">
        <v>78</v>
      </c>
    </row>
    <row r="11801" spans="1:25" ht="27.6">
      <c r="A11801" s="116">
        <v>11801</v>
      </c>
      <c r="B11801" s="129">
        <v>44491</v>
      </c>
      <c r="D11801" s="120" t="s">
        <v>580</v>
      </c>
      <c r="E11801" s="120" t="s">
        <v>26406</v>
      </c>
      <c r="F11801" s="209" t="s">
        <v>26407</v>
      </c>
      <c r="G11801" s="119" t="s">
        <v>26408</v>
      </c>
      <c r="H11801" s="121" t="s">
        <v>140</v>
      </c>
      <c r="I11801" s="121" t="s">
        <v>42</v>
      </c>
      <c r="J11801" s="121" t="s">
        <v>319</v>
      </c>
      <c r="K11801" s="121" t="s">
        <v>584</v>
      </c>
      <c r="L11801" s="157" t="s">
        <v>32</v>
      </c>
      <c r="M11801" s="120" t="s">
        <v>78</v>
      </c>
    </row>
    <row r="11802" spans="1:25">
      <c r="A11802" s="116">
        <v>11802</v>
      </c>
      <c r="B11802" s="129">
        <v>44491</v>
      </c>
      <c r="D11802" s="120" t="s">
        <v>580</v>
      </c>
      <c r="E11802" s="120" t="s">
        <v>26409</v>
      </c>
      <c r="F11802" s="209" t="s">
        <v>26410</v>
      </c>
      <c r="G11802" s="119" t="s">
        <v>26408</v>
      </c>
      <c r="H11802" s="121" t="s">
        <v>140</v>
      </c>
      <c r="I11802" s="121" t="s">
        <v>42</v>
      </c>
      <c r="J11802" s="121" t="s">
        <v>319</v>
      </c>
      <c r="K11802" s="121" t="s">
        <v>584</v>
      </c>
      <c r="L11802" s="157" t="s">
        <v>32</v>
      </c>
      <c r="M11802" s="120" t="s">
        <v>78</v>
      </c>
    </row>
    <row r="11803" spans="1:25">
      <c r="A11803" s="116">
        <v>11803</v>
      </c>
      <c r="B11803" s="129">
        <v>44491</v>
      </c>
      <c r="D11803" s="120" t="s">
        <v>580</v>
      </c>
      <c r="E11803" s="120" t="s">
        <v>26411</v>
      </c>
      <c r="F11803" s="209" t="s">
        <v>1462</v>
      </c>
      <c r="G11803" s="119" t="s">
        <v>26412</v>
      </c>
      <c r="H11803" s="121" t="s">
        <v>29</v>
      </c>
      <c r="I11803" s="121" t="s">
        <v>42</v>
      </c>
      <c r="J11803" s="121" t="s">
        <v>246</v>
      </c>
      <c r="K11803" s="121" t="s">
        <v>584</v>
      </c>
      <c r="L11803" s="157" t="s">
        <v>32</v>
      </c>
      <c r="M11803" s="120" t="s">
        <v>78</v>
      </c>
    </row>
    <row r="11804" spans="1:25">
      <c r="A11804" s="116">
        <v>11804</v>
      </c>
      <c r="B11804" s="129">
        <v>44491</v>
      </c>
      <c r="D11804" s="120" t="s">
        <v>580</v>
      </c>
      <c r="E11804" s="120" t="s">
        <v>26413</v>
      </c>
      <c r="F11804" s="209" t="s">
        <v>7716</v>
      </c>
      <c r="G11804" s="119" t="s">
        <v>26414</v>
      </c>
      <c r="H11804" s="121" t="s">
        <v>192</v>
      </c>
      <c r="I11804" s="121" t="s">
        <v>42</v>
      </c>
      <c r="J11804" s="121" t="s">
        <v>43</v>
      </c>
      <c r="K11804" s="121" t="s">
        <v>584</v>
      </c>
      <c r="L11804" s="157" t="s">
        <v>32</v>
      </c>
      <c r="M11804" s="120" t="s">
        <v>78</v>
      </c>
    </row>
    <row r="11805" spans="1:25">
      <c r="A11805" s="116">
        <v>11805</v>
      </c>
      <c r="B11805" s="129">
        <v>44494</v>
      </c>
      <c r="D11805" s="120" t="s">
        <v>580</v>
      </c>
      <c r="E11805" s="120" t="s">
        <v>26415</v>
      </c>
      <c r="F11805" s="209" t="s">
        <v>26416</v>
      </c>
      <c r="G11805" s="119" t="s">
        <v>26417</v>
      </c>
      <c r="H11805" s="121" t="s">
        <v>97</v>
      </c>
      <c r="I11805" s="119" t="s">
        <v>42</v>
      </c>
      <c r="J11805" s="121" t="s">
        <v>43</v>
      </c>
      <c r="K11805" s="121" t="s">
        <v>584</v>
      </c>
      <c r="L11805" s="157" t="s">
        <v>32</v>
      </c>
      <c r="M11805" s="120" t="s">
        <v>33</v>
      </c>
      <c r="N11805" s="131">
        <v>44522</v>
      </c>
      <c r="O11805" s="131">
        <v>44546</v>
      </c>
      <c r="S11805" s="120" t="s">
        <v>92</v>
      </c>
    </row>
    <row r="11806" spans="1:25">
      <c r="A11806" s="116">
        <v>11806</v>
      </c>
      <c r="B11806" s="129">
        <v>44494</v>
      </c>
      <c r="D11806" s="120" t="s">
        <v>580</v>
      </c>
      <c r="E11806" s="120" t="s">
        <v>26418</v>
      </c>
      <c r="F11806" s="209" t="s">
        <v>9142</v>
      </c>
      <c r="G11806" s="119" t="s">
        <v>25358</v>
      </c>
      <c r="H11806" s="121" t="s">
        <v>41</v>
      </c>
      <c r="I11806" s="121" t="s">
        <v>30</v>
      </c>
      <c r="J11806" s="121" t="s">
        <v>87</v>
      </c>
      <c r="K11806" s="121" t="s">
        <v>584</v>
      </c>
      <c r="L11806" s="157" t="s">
        <v>32</v>
      </c>
      <c r="M11806" s="120" t="s">
        <v>33</v>
      </c>
      <c r="N11806" s="131">
        <v>44497</v>
      </c>
      <c r="O11806" s="131">
        <v>44502</v>
      </c>
      <c r="S11806" s="120" t="s">
        <v>92</v>
      </c>
      <c r="Y11806" s="116" t="s">
        <v>16770</v>
      </c>
    </row>
    <row r="11807" spans="1:25">
      <c r="A11807" s="116">
        <v>11807</v>
      </c>
      <c r="B11807" s="129">
        <v>44494</v>
      </c>
      <c r="D11807" s="120" t="s">
        <v>580</v>
      </c>
      <c r="E11807" s="120" t="s">
        <v>26419</v>
      </c>
      <c r="F11807" s="209" t="s">
        <v>26420</v>
      </c>
      <c r="G11807" s="119" t="s">
        <v>26421</v>
      </c>
      <c r="H11807" s="121" t="s">
        <v>41</v>
      </c>
      <c r="I11807" s="121" t="s">
        <v>42</v>
      </c>
      <c r="J11807" s="121" t="s">
        <v>211</v>
      </c>
      <c r="K11807" s="121" t="s">
        <v>65</v>
      </c>
      <c r="L11807" s="157" t="s">
        <v>32</v>
      </c>
      <c r="M11807" s="120" t="s">
        <v>184</v>
      </c>
      <c r="N11807" s="131">
        <v>44494</v>
      </c>
    </row>
    <row r="11808" spans="1:25">
      <c r="A11808" s="116">
        <v>11808</v>
      </c>
      <c r="B11808" s="129">
        <v>44494</v>
      </c>
      <c r="D11808" s="120" t="s">
        <v>580</v>
      </c>
      <c r="E11808" s="120" t="s">
        <v>26422</v>
      </c>
      <c r="F11808" s="209" t="s">
        <v>26423</v>
      </c>
      <c r="G11808" s="119" t="s">
        <v>26424</v>
      </c>
      <c r="H11808" s="121" t="s">
        <v>140</v>
      </c>
      <c r="I11808" s="121" t="s">
        <v>42</v>
      </c>
      <c r="J11808" s="121" t="s">
        <v>199</v>
      </c>
      <c r="K11808" s="121" t="s">
        <v>65</v>
      </c>
      <c r="L11808" s="157" t="s">
        <v>32</v>
      </c>
      <c r="M11808" s="120" t="s">
        <v>184</v>
      </c>
      <c r="N11808" s="131">
        <v>44497</v>
      </c>
      <c r="O11808" s="131">
        <v>44519</v>
      </c>
    </row>
    <row r="11809" spans="1:15">
      <c r="A11809" s="116">
        <v>11809</v>
      </c>
      <c r="B11809" s="129">
        <v>44494</v>
      </c>
      <c r="D11809" s="120" t="s">
        <v>580</v>
      </c>
      <c r="E11809" s="120" t="s">
        <v>26425</v>
      </c>
      <c r="F11809" s="209" t="s">
        <v>122</v>
      </c>
      <c r="G11809" s="119" t="s">
        <v>26426</v>
      </c>
      <c r="H11809" s="121" t="s">
        <v>140</v>
      </c>
      <c r="I11809" s="121" t="s">
        <v>42</v>
      </c>
      <c r="J11809" s="121" t="s">
        <v>72</v>
      </c>
      <c r="K11809" s="121" t="s">
        <v>65</v>
      </c>
      <c r="L11809" s="157" t="s">
        <v>32</v>
      </c>
      <c r="M11809" s="120" t="s">
        <v>78</v>
      </c>
    </row>
    <row r="11810" spans="1:15">
      <c r="A11810" s="116">
        <v>11810</v>
      </c>
      <c r="B11810" s="129">
        <v>44494</v>
      </c>
      <c r="D11810" s="120" t="s">
        <v>580</v>
      </c>
      <c r="E11810" s="120" t="s">
        <v>26427</v>
      </c>
      <c r="F11810" s="209" t="s">
        <v>1352</v>
      </c>
      <c r="G11810" s="119" t="s">
        <v>26428</v>
      </c>
      <c r="H11810" s="121" t="s">
        <v>1173</v>
      </c>
      <c r="I11810" s="119" t="s">
        <v>42</v>
      </c>
      <c r="J11810" s="121" t="s">
        <v>72</v>
      </c>
      <c r="K11810" s="121" t="s">
        <v>65</v>
      </c>
      <c r="L11810" s="157" t="s">
        <v>32</v>
      </c>
      <c r="M11810" s="120" t="s">
        <v>78</v>
      </c>
    </row>
    <row r="11811" spans="1:15">
      <c r="A11811" s="116">
        <v>11811</v>
      </c>
      <c r="B11811" s="129">
        <v>44494</v>
      </c>
      <c r="D11811" s="120" t="s">
        <v>580</v>
      </c>
      <c r="E11811" s="120" t="s">
        <v>26429</v>
      </c>
      <c r="F11811" s="209" t="s">
        <v>415</v>
      </c>
      <c r="G11811" s="119" t="s">
        <v>26430</v>
      </c>
      <c r="H11811" s="121" t="s">
        <v>140</v>
      </c>
      <c r="I11811" s="119" t="s">
        <v>42</v>
      </c>
      <c r="J11811" s="121" t="s">
        <v>319</v>
      </c>
      <c r="K11811" s="121" t="s">
        <v>584</v>
      </c>
      <c r="L11811" s="157" t="s">
        <v>32</v>
      </c>
      <c r="M11811" s="120" t="s">
        <v>78</v>
      </c>
    </row>
    <row r="11812" spans="1:15">
      <c r="A11812" s="116">
        <v>11812</v>
      </c>
      <c r="B11812" s="129">
        <v>44494</v>
      </c>
      <c r="D11812" s="120" t="s">
        <v>580</v>
      </c>
      <c r="E11812" s="120" t="s">
        <v>26431</v>
      </c>
      <c r="F11812" s="209" t="s">
        <v>1462</v>
      </c>
      <c r="G11812" s="119" t="s">
        <v>26432</v>
      </c>
      <c r="H11812" s="121" t="s">
        <v>86</v>
      </c>
      <c r="I11812" s="121" t="s">
        <v>42</v>
      </c>
      <c r="J11812" s="121" t="s">
        <v>49</v>
      </c>
      <c r="K11812" s="121" t="s">
        <v>584</v>
      </c>
      <c r="L11812" s="157" t="s">
        <v>32</v>
      </c>
      <c r="M11812" s="120" t="s">
        <v>78</v>
      </c>
    </row>
    <row r="11813" spans="1:15">
      <c r="A11813" s="116">
        <v>11813</v>
      </c>
      <c r="B11813" s="129">
        <v>44494</v>
      </c>
      <c r="D11813" s="120" t="s">
        <v>580</v>
      </c>
      <c r="E11813" s="120" t="s">
        <v>26433</v>
      </c>
      <c r="F11813" s="209" t="s">
        <v>122</v>
      </c>
      <c r="G11813" s="119" t="s">
        <v>26434</v>
      </c>
      <c r="H11813" s="121" t="s">
        <v>1173</v>
      </c>
      <c r="I11813" s="119" t="s">
        <v>42</v>
      </c>
      <c r="J11813" s="121" t="s">
        <v>43</v>
      </c>
      <c r="K11813" s="121" t="s">
        <v>584</v>
      </c>
      <c r="L11813" s="157" t="s">
        <v>32</v>
      </c>
      <c r="M11813" s="120" t="s">
        <v>184</v>
      </c>
      <c r="N11813" s="131">
        <v>44494</v>
      </c>
      <c r="O11813" s="131">
        <v>44546</v>
      </c>
    </row>
    <row r="11814" spans="1:15">
      <c r="A11814" s="116">
        <v>11814</v>
      </c>
      <c r="B11814" s="129">
        <v>44494</v>
      </c>
      <c r="D11814" s="120" t="s">
        <v>580</v>
      </c>
      <c r="E11814" s="120" t="s">
        <v>26435</v>
      </c>
      <c r="F11814" s="209" t="s">
        <v>22022</v>
      </c>
      <c r="G11814" s="119" t="s">
        <v>7815</v>
      </c>
      <c r="H11814" s="121" t="s">
        <v>41</v>
      </c>
      <c r="I11814" s="121" t="s">
        <v>30</v>
      </c>
      <c r="J11814" s="121" t="s">
        <v>8287</v>
      </c>
      <c r="K11814" s="121" t="s">
        <v>65</v>
      </c>
      <c r="L11814" s="157" t="s">
        <v>32</v>
      </c>
      <c r="M11814" s="120" t="s">
        <v>78</v>
      </c>
    </row>
    <row r="11815" spans="1:15" ht="27.6">
      <c r="A11815" s="116">
        <v>11815</v>
      </c>
      <c r="B11815" s="129">
        <v>44494</v>
      </c>
      <c r="D11815" s="120" t="s">
        <v>580</v>
      </c>
      <c r="E11815" s="120" t="s">
        <v>26436</v>
      </c>
      <c r="F11815" s="209" t="s">
        <v>26437</v>
      </c>
      <c r="G11815" s="119" t="s">
        <v>26438</v>
      </c>
      <c r="H11815" s="121" t="s">
        <v>41</v>
      </c>
      <c r="I11815" s="121" t="s">
        <v>30</v>
      </c>
      <c r="J11815" s="121" t="s">
        <v>7142</v>
      </c>
      <c r="K11815" s="121" t="s">
        <v>65</v>
      </c>
      <c r="L11815" s="157" t="s">
        <v>32</v>
      </c>
      <c r="M11815" s="120" t="s">
        <v>78</v>
      </c>
    </row>
    <row r="11816" spans="1:15">
      <c r="A11816" s="116">
        <v>11816</v>
      </c>
      <c r="B11816" s="129">
        <v>44488</v>
      </c>
      <c r="D11816" s="120" t="s">
        <v>252</v>
      </c>
      <c r="E11816" s="120" t="s">
        <v>26439</v>
      </c>
      <c r="F11816" s="209" t="s">
        <v>26440</v>
      </c>
      <c r="G11816" s="119" t="s">
        <v>26441</v>
      </c>
      <c r="H11816" s="121" t="s">
        <v>53</v>
      </c>
      <c r="I11816" s="119" t="s">
        <v>30</v>
      </c>
      <c r="J11816" s="121" t="s">
        <v>87</v>
      </c>
      <c r="K11816" s="121" t="s">
        <v>65</v>
      </c>
      <c r="L11816" s="157" t="s">
        <v>32</v>
      </c>
      <c r="M11816" s="120" t="s">
        <v>78</v>
      </c>
    </row>
    <row r="11817" spans="1:15">
      <c r="A11817" s="116">
        <v>11817</v>
      </c>
      <c r="B11817" s="129">
        <v>44488</v>
      </c>
      <c r="D11817" s="120" t="s">
        <v>252</v>
      </c>
      <c r="E11817" s="120" t="s">
        <v>26442</v>
      </c>
      <c r="F11817" s="209" t="s">
        <v>1250</v>
      </c>
      <c r="G11817" s="119" t="s">
        <v>26443</v>
      </c>
      <c r="H11817" s="121" t="s">
        <v>101</v>
      </c>
      <c r="I11817" s="119" t="s">
        <v>30</v>
      </c>
      <c r="J11817" s="121" t="s">
        <v>7131</v>
      </c>
      <c r="K11817" s="121" t="s">
        <v>65</v>
      </c>
      <c r="L11817" s="157" t="s">
        <v>32</v>
      </c>
      <c r="M11817" s="120" t="s">
        <v>78</v>
      </c>
    </row>
    <row r="11818" spans="1:15" ht="14.4">
      <c r="A11818" s="116">
        <v>11818</v>
      </c>
      <c r="B11818" s="129">
        <v>44488</v>
      </c>
      <c r="D11818" s="120" t="s">
        <v>252</v>
      </c>
      <c r="E11818" t="s">
        <v>26444</v>
      </c>
      <c r="F11818" s="209" t="s">
        <v>2893</v>
      </c>
      <c r="G11818" s="119" t="s">
        <v>26445</v>
      </c>
      <c r="H11818" s="121" t="s">
        <v>29</v>
      </c>
      <c r="I11818" s="121" t="s">
        <v>30</v>
      </c>
      <c r="J11818" s="121" t="s">
        <v>77</v>
      </c>
      <c r="K11818" s="121" t="s">
        <v>584</v>
      </c>
      <c r="L11818" s="157" t="s">
        <v>32</v>
      </c>
      <c r="M11818" s="120" t="s">
        <v>78</v>
      </c>
    </row>
    <row r="11819" spans="1:15">
      <c r="A11819" s="116">
        <v>11819</v>
      </c>
      <c r="B11819" s="129">
        <v>44488</v>
      </c>
      <c r="D11819" s="120" t="s">
        <v>252</v>
      </c>
      <c r="E11819" s="120" t="s">
        <v>26446</v>
      </c>
      <c r="F11819" s="209" t="s">
        <v>26447</v>
      </c>
      <c r="G11819" s="119" t="s">
        <v>26448</v>
      </c>
      <c r="H11819" s="121" t="s">
        <v>86</v>
      </c>
      <c r="I11819" s="121" t="s">
        <v>30</v>
      </c>
      <c r="J11819" s="121" t="s">
        <v>3886</v>
      </c>
      <c r="K11819" s="121" t="s">
        <v>65</v>
      </c>
      <c r="L11819" s="157" t="s">
        <v>32</v>
      </c>
      <c r="M11819" s="120" t="s">
        <v>78</v>
      </c>
    </row>
    <row r="11820" spans="1:15">
      <c r="A11820" s="116">
        <v>11820</v>
      </c>
      <c r="B11820" s="129">
        <v>44488</v>
      </c>
      <c r="D11820" s="120" t="s">
        <v>252</v>
      </c>
      <c r="E11820" s="120" t="s">
        <v>26449</v>
      </c>
      <c r="F11820" s="209" t="s">
        <v>26450</v>
      </c>
      <c r="G11820" s="119" t="s">
        <v>26451</v>
      </c>
      <c r="H11820" s="121" t="s">
        <v>53</v>
      </c>
      <c r="I11820" s="119" t="s">
        <v>30</v>
      </c>
      <c r="J11820" s="121" t="s">
        <v>87</v>
      </c>
      <c r="K11820" s="121" t="s">
        <v>65</v>
      </c>
      <c r="L11820" s="157" t="s">
        <v>32</v>
      </c>
      <c r="M11820" s="120" t="s">
        <v>78</v>
      </c>
    </row>
    <row r="11821" spans="1:15">
      <c r="A11821" s="116">
        <v>11821</v>
      </c>
      <c r="B11821" s="129">
        <v>44488</v>
      </c>
      <c r="D11821" s="120" t="s">
        <v>252</v>
      </c>
      <c r="E11821" s="120" t="s">
        <v>26452</v>
      </c>
      <c r="F11821" s="209" t="s">
        <v>26453</v>
      </c>
      <c r="G11821" s="119" t="s">
        <v>26454</v>
      </c>
      <c r="H11821" s="121" t="s">
        <v>1173</v>
      </c>
      <c r="I11821" s="121" t="s">
        <v>42</v>
      </c>
      <c r="J11821" s="121" t="s">
        <v>549</v>
      </c>
      <c r="K11821" s="121" t="s">
        <v>65</v>
      </c>
      <c r="L11821" s="157" t="s">
        <v>32</v>
      </c>
      <c r="M11821" s="120" t="s">
        <v>78</v>
      </c>
    </row>
    <row r="11822" spans="1:15">
      <c r="A11822" s="116">
        <v>11822</v>
      </c>
      <c r="B11822" s="129">
        <v>44488</v>
      </c>
      <c r="D11822" s="120" t="s">
        <v>252</v>
      </c>
      <c r="E11822" s="120" t="s">
        <v>26455</v>
      </c>
      <c r="F11822" s="209" t="s">
        <v>26456</v>
      </c>
      <c r="G11822" s="119" t="s">
        <v>2200</v>
      </c>
      <c r="H11822" s="121" t="s">
        <v>101</v>
      </c>
      <c r="I11822" s="121" t="s">
        <v>30</v>
      </c>
      <c r="J11822" s="121" t="s">
        <v>7726</v>
      </c>
      <c r="K11822" s="121" t="s">
        <v>65</v>
      </c>
      <c r="L11822" s="157" t="s">
        <v>32</v>
      </c>
      <c r="M11822" s="120" t="s">
        <v>78</v>
      </c>
    </row>
    <row r="11823" spans="1:15">
      <c r="A11823" s="116">
        <v>11823</v>
      </c>
      <c r="B11823" s="129">
        <v>44488</v>
      </c>
      <c r="D11823" s="120" t="s">
        <v>252</v>
      </c>
      <c r="E11823" s="120" t="s">
        <v>26457</v>
      </c>
      <c r="F11823" s="209" t="s">
        <v>26458</v>
      </c>
      <c r="G11823" s="119" t="s">
        <v>12002</v>
      </c>
      <c r="H11823" s="121" t="s">
        <v>53</v>
      </c>
      <c r="I11823" s="121" t="s">
        <v>30</v>
      </c>
      <c r="J11823" s="119" t="s">
        <v>7087</v>
      </c>
      <c r="K11823" s="121" t="s">
        <v>65</v>
      </c>
      <c r="L11823" s="157" t="s">
        <v>32</v>
      </c>
      <c r="M11823" s="120" t="s">
        <v>33</v>
      </c>
      <c r="N11823" s="131">
        <v>44489</v>
      </c>
      <c r="O11823" s="131">
        <v>44502</v>
      </c>
    </row>
    <row r="11824" spans="1:15">
      <c r="A11824" s="116">
        <v>11824</v>
      </c>
      <c r="B11824" s="129">
        <v>44488</v>
      </c>
      <c r="D11824" s="120" t="s">
        <v>252</v>
      </c>
      <c r="E11824" s="120" t="s">
        <v>26459</v>
      </c>
      <c r="F11824" s="209" t="s">
        <v>7322</v>
      </c>
      <c r="G11824" s="119" t="s">
        <v>12536</v>
      </c>
      <c r="H11824" s="121" t="s">
        <v>140</v>
      </c>
      <c r="I11824" s="121" t="s">
        <v>30</v>
      </c>
      <c r="J11824" s="119" t="s">
        <v>1544</v>
      </c>
      <c r="K11824" s="121" t="s">
        <v>65</v>
      </c>
      <c r="L11824" s="157" t="s">
        <v>32</v>
      </c>
      <c r="M11824" s="120" t="s">
        <v>78</v>
      </c>
    </row>
    <row r="11825" spans="1:15" ht="14.4">
      <c r="A11825" s="116">
        <v>11825</v>
      </c>
      <c r="B11825" s="129">
        <v>44488</v>
      </c>
      <c r="D11825" s="120" t="s">
        <v>252</v>
      </c>
      <c r="E11825" t="s">
        <v>26460</v>
      </c>
      <c r="F11825" s="209" t="s">
        <v>26461</v>
      </c>
      <c r="G11825" s="119" t="s">
        <v>26462</v>
      </c>
      <c r="H11825" s="121" t="s">
        <v>140</v>
      </c>
      <c r="I11825" s="140" t="s">
        <v>42</v>
      </c>
      <c r="J11825" s="119" t="s">
        <v>478</v>
      </c>
      <c r="K11825" s="121" t="s">
        <v>584</v>
      </c>
      <c r="L11825" s="157" t="s">
        <v>32</v>
      </c>
      <c r="M11825" s="120" t="s">
        <v>78</v>
      </c>
    </row>
    <row r="11826" spans="1:15">
      <c r="A11826" s="116">
        <v>11826</v>
      </c>
      <c r="B11826" s="129">
        <v>44488</v>
      </c>
      <c r="D11826" s="120" t="s">
        <v>252</v>
      </c>
      <c r="E11826" s="120" t="s">
        <v>26463</v>
      </c>
      <c r="F11826" s="209" t="s">
        <v>5062</v>
      </c>
      <c r="G11826" s="119" t="s">
        <v>26464</v>
      </c>
      <c r="H11826" s="121" t="s">
        <v>86</v>
      </c>
      <c r="I11826" s="121" t="s">
        <v>30</v>
      </c>
      <c r="J11826" s="119" t="s">
        <v>1540</v>
      </c>
      <c r="K11826" s="121" t="s">
        <v>584</v>
      </c>
      <c r="L11826" s="157" t="s">
        <v>32</v>
      </c>
      <c r="M11826" s="120" t="s">
        <v>78</v>
      </c>
    </row>
    <row r="11827" spans="1:15" ht="27.6">
      <c r="A11827" s="116">
        <v>11827</v>
      </c>
      <c r="B11827" s="129">
        <v>44488</v>
      </c>
      <c r="D11827" s="120" t="s">
        <v>252</v>
      </c>
      <c r="E11827" s="120" t="s">
        <v>26465</v>
      </c>
      <c r="F11827" s="209" t="s">
        <v>26466</v>
      </c>
      <c r="G11827" s="119" t="s">
        <v>4789</v>
      </c>
      <c r="H11827" s="121" t="s">
        <v>86</v>
      </c>
      <c r="I11827" s="121" t="s">
        <v>30</v>
      </c>
      <c r="J11827" s="119" t="s">
        <v>5018</v>
      </c>
      <c r="K11827" s="121" t="s">
        <v>584</v>
      </c>
      <c r="L11827" s="157" t="s">
        <v>32</v>
      </c>
      <c r="M11827" s="120" t="s">
        <v>78</v>
      </c>
    </row>
    <row r="11828" spans="1:15">
      <c r="A11828" s="116">
        <v>11828</v>
      </c>
      <c r="B11828" s="129">
        <v>44488</v>
      </c>
      <c r="D11828" s="120" t="s">
        <v>252</v>
      </c>
      <c r="E11828" s="120" t="s">
        <v>26467</v>
      </c>
      <c r="F11828" s="209" t="s">
        <v>11101</v>
      </c>
      <c r="G11828" s="119" t="s">
        <v>26468</v>
      </c>
      <c r="H11828" s="121" t="s">
        <v>29</v>
      </c>
      <c r="I11828" s="121" t="s">
        <v>30</v>
      </c>
      <c r="J11828" s="121" t="s">
        <v>87</v>
      </c>
      <c r="K11828" s="121" t="s">
        <v>65</v>
      </c>
      <c r="L11828" s="157" t="s">
        <v>32</v>
      </c>
      <c r="M11828" s="120" t="s">
        <v>78</v>
      </c>
    </row>
    <row r="11829" spans="1:15" ht="27.6">
      <c r="A11829" s="116">
        <v>11829</v>
      </c>
      <c r="B11829" s="129">
        <v>44488</v>
      </c>
      <c r="D11829" s="120" t="s">
        <v>252</v>
      </c>
      <c r="E11829" s="120" t="s">
        <v>26469</v>
      </c>
      <c r="F11829" s="209" t="s">
        <v>26470</v>
      </c>
      <c r="G11829" s="119" t="s">
        <v>26471</v>
      </c>
      <c r="H11829" s="121" t="s">
        <v>53</v>
      </c>
      <c r="I11829" s="121" t="s">
        <v>30</v>
      </c>
      <c r="J11829" s="121" t="s">
        <v>1540</v>
      </c>
      <c r="K11829" s="121" t="s">
        <v>65</v>
      </c>
      <c r="L11829" s="157" t="s">
        <v>32</v>
      </c>
      <c r="M11829" s="120" t="s">
        <v>78</v>
      </c>
    </row>
    <row r="11830" spans="1:15">
      <c r="A11830" s="116">
        <v>11830</v>
      </c>
      <c r="B11830" s="129">
        <v>44488</v>
      </c>
      <c r="D11830" s="120" t="s">
        <v>252</v>
      </c>
      <c r="E11830" s="120" t="s">
        <v>26472</v>
      </c>
      <c r="F11830" s="209" t="s">
        <v>17269</v>
      </c>
      <c r="G11830" s="119" t="s">
        <v>6766</v>
      </c>
      <c r="H11830" s="121" t="s">
        <v>53</v>
      </c>
      <c r="I11830" s="119" t="s">
        <v>42</v>
      </c>
      <c r="J11830" s="121" t="s">
        <v>72</v>
      </c>
      <c r="K11830" s="121" t="s">
        <v>584</v>
      </c>
      <c r="L11830" s="157" t="s">
        <v>32</v>
      </c>
      <c r="M11830" s="120" t="s">
        <v>78</v>
      </c>
    </row>
    <row r="11831" spans="1:15" ht="27.6">
      <c r="A11831" s="116">
        <v>11831</v>
      </c>
      <c r="B11831" s="129">
        <v>44488</v>
      </c>
      <c r="D11831" s="120" t="s">
        <v>252</v>
      </c>
      <c r="E11831" s="120" t="s">
        <v>26473</v>
      </c>
      <c r="F11831" s="209" t="s">
        <v>26474</v>
      </c>
      <c r="G11831" s="119" t="s">
        <v>26475</v>
      </c>
      <c r="H11831" s="121" t="s">
        <v>53</v>
      </c>
      <c r="I11831" s="121" t="s">
        <v>30</v>
      </c>
      <c r="J11831" s="121" t="s">
        <v>77</v>
      </c>
      <c r="K11831" s="121" t="s">
        <v>584</v>
      </c>
      <c r="L11831" s="157" t="s">
        <v>32</v>
      </c>
      <c r="M11831" s="120" t="s">
        <v>78</v>
      </c>
    </row>
    <row r="11832" spans="1:15" ht="27.6">
      <c r="A11832" s="116">
        <v>11832</v>
      </c>
      <c r="B11832" s="129">
        <v>44489</v>
      </c>
      <c r="D11832" s="120" t="s">
        <v>252</v>
      </c>
      <c r="E11832" s="120" t="s">
        <v>26476</v>
      </c>
      <c r="F11832" s="209" t="s">
        <v>26477</v>
      </c>
      <c r="G11832" s="119" t="s">
        <v>26478</v>
      </c>
      <c r="H11832" s="121" t="s">
        <v>29</v>
      </c>
      <c r="I11832" s="121" t="s">
        <v>30</v>
      </c>
      <c r="J11832" s="119" t="s">
        <v>77</v>
      </c>
      <c r="K11832" s="121" t="s">
        <v>65</v>
      </c>
      <c r="L11832" s="157" t="s">
        <v>32</v>
      </c>
      <c r="M11832" s="120" t="s">
        <v>78</v>
      </c>
    </row>
    <row r="11833" spans="1:15">
      <c r="A11833" s="116">
        <v>11833</v>
      </c>
      <c r="B11833" s="129">
        <v>44489</v>
      </c>
      <c r="D11833" s="120" t="s">
        <v>252</v>
      </c>
      <c r="E11833" s="120" t="s">
        <v>26479</v>
      </c>
      <c r="F11833" s="209" t="s">
        <v>1372</v>
      </c>
      <c r="G11833" s="119" t="s">
        <v>26480</v>
      </c>
      <c r="H11833" s="121" t="s">
        <v>86</v>
      </c>
      <c r="I11833" s="119" t="s">
        <v>30</v>
      </c>
      <c r="J11833" s="121" t="s">
        <v>3886</v>
      </c>
      <c r="K11833" s="121" t="s">
        <v>65</v>
      </c>
      <c r="L11833" s="157" t="s">
        <v>32</v>
      </c>
      <c r="M11833" s="120" t="s">
        <v>78</v>
      </c>
    </row>
    <row r="11834" spans="1:15">
      <c r="A11834" s="116">
        <v>11834</v>
      </c>
      <c r="B11834" s="129">
        <v>44489</v>
      </c>
      <c r="D11834" s="120" t="s">
        <v>252</v>
      </c>
      <c r="E11834" s="120" t="s">
        <v>26481</v>
      </c>
      <c r="F11834" s="209" t="s">
        <v>26482</v>
      </c>
      <c r="G11834" s="119" t="s">
        <v>26480</v>
      </c>
      <c r="H11834" s="121" t="s">
        <v>86</v>
      </c>
      <c r="I11834" s="121" t="s">
        <v>30</v>
      </c>
      <c r="J11834" s="121" t="s">
        <v>87</v>
      </c>
      <c r="K11834" s="121" t="s">
        <v>65</v>
      </c>
      <c r="L11834" s="157" t="s">
        <v>32</v>
      </c>
      <c r="M11834" s="120" t="s">
        <v>78</v>
      </c>
    </row>
    <row r="11835" spans="1:15" ht="27.6">
      <c r="A11835" s="116">
        <v>11835</v>
      </c>
      <c r="B11835" s="129">
        <v>44489</v>
      </c>
      <c r="D11835" s="120" t="s">
        <v>252</v>
      </c>
      <c r="E11835" s="120" t="s">
        <v>26483</v>
      </c>
      <c r="F11835" s="209" t="s">
        <v>26484</v>
      </c>
      <c r="G11835" s="119" t="s">
        <v>26485</v>
      </c>
      <c r="H11835" s="121" t="s">
        <v>41</v>
      </c>
      <c r="I11835" s="121" t="s">
        <v>30</v>
      </c>
      <c r="J11835" s="121" t="s">
        <v>7087</v>
      </c>
      <c r="K11835" s="121" t="s">
        <v>65</v>
      </c>
      <c r="L11835" s="157" t="s">
        <v>32</v>
      </c>
      <c r="M11835" s="120" t="s">
        <v>78</v>
      </c>
    </row>
    <row r="11836" spans="1:15" ht="27.6">
      <c r="A11836" s="116">
        <v>11836</v>
      </c>
      <c r="B11836" s="129">
        <v>44494</v>
      </c>
      <c r="D11836" s="120" t="s">
        <v>580</v>
      </c>
      <c r="E11836" s="120" t="s">
        <v>26486</v>
      </c>
      <c r="F11836" s="209" t="s">
        <v>26487</v>
      </c>
      <c r="G11836" s="119" t="s">
        <v>8977</v>
      </c>
      <c r="H11836" s="121" t="s">
        <v>76</v>
      </c>
      <c r="I11836" s="121" t="s">
        <v>30</v>
      </c>
      <c r="J11836" s="121" t="s">
        <v>435</v>
      </c>
      <c r="K11836" s="121" t="s">
        <v>65</v>
      </c>
      <c r="L11836" s="157" t="s">
        <v>32</v>
      </c>
      <c r="M11836" s="120" t="s">
        <v>184</v>
      </c>
      <c r="N11836" s="131">
        <v>44495</v>
      </c>
      <c r="O11836" s="131">
        <v>44546</v>
      </c>
    </row>
    <row r="11837" spans="1:15">
      <c r="A11837" s="116">
        <v>11837</v>
      </c>
      <c r="B11837" s="129">
        <v>44494</v>
      </c>
      <c r="D11837" s="120" t="s">
        <v>580</v>
      </c>
      <c r="E11837" s="120" t="s">
        <v>26488</v>
      </c>
      <c r="F11837" s="209" t="s">
        <v>1311</v>
      </c>
      <c r="G11837" s="119" t="s">
        <v>26489</v>
      </c>
      <c r="H11837" s="121" t="s">
        <v>76</v>
      </c>
      <c r="I11837" s="121" t="s">
        <v>196</v>
      </c>
      <c r="J11837" s="119" t="s">
        <v>26490</v>
      </c>
      <c r="K11837" s="121" t="s">
        <v>584</v>
      </c>
      <c r="L11837" s="157" t="s">
        <v>32</v>
      </c>
      <c r="M11837" s="120" t="s">
        <v>78</v>
      </c>
    </row>
    <row r="11838" spans="1:15" ht="27.6">
      <c r="A11838" s="116">
        <v>11838</v>
      </c>
      <c r="B11838" s="129">
        <v>44494</v>
      </c>
      <c r="D11838" s="120" t="s">
        <v>580</v>
      </c>
      <c r="E11838" s="120" t="s">
        <v>26491</v>
      </c>
      <c r="F11838" s="209" t="s">
        <v>26492</v>
      </c>
      <c r="G11838" s="119" t="s">
        <v>26493</v>
      </c>
      <c r="H11838" s="121" t="s">
        <v>48</v>
      </c>
      <c r="I11838" s="121" t="s">
        <v>30</v>
      </c>
      <c r="J11838" s="121" t="s">
        <v>7216</v>
      </c>
      <c r="K11838" s="121" t="s">
        <v>584</v>
      </c>
      <c r="L11838" s="157" t="s">
        <v>32</v>
      </c>
      <c r="M11838" s="120" t="s">
        <v>78</v>
      </c>
    </row>
    <row r="11839" spans="1:15">
      <c r="A11839" s="116">
        <v>11839</v>
      </c>
      <c r="B11839" s="129">
        <v>44494</v>
      </c>
      <c r="D11839" s="120" t="s">
        <v>580</v>
      </c>
      <c r="E11839" s="120" t="s">
        <v>26494</v>
      </c>
      <c r="F11839" s="209" t="s">
        <v>26495</v>
      </c>
      <c r="G11839" s="119" t="s">
        <v>26496</v>
      </c>
      <c r="H11839" s="121" t="s">
        <v>53</v>
      </c>
      <c r="I11839" s="119" t="s">
        <v>30</v>
      </c>
      <c r="J11839" s="121" t="s">
        <v>87</v>
      </c>
      <c r="K11839" s="121" t="s">
        <v>65</v>
      </c>
      <c r="L11839" s="157" t="s">
        <v>32</v>
      </c>
      <c r="M11839" s="120" t="s">
        <v>78</v>
      </c>
    </row>
    <row r="11840" spans="1:15">
      <c r="A11840" s="116">
        <v>11840</v>
      </c>
      <c r="B11840" s="129">
        <v>44494</v>
      </c>
      <c r="D11840" s="120" t="s">
        <v>580</v>
      </c>
      <c r="E11840" s="120" t="s">
        <v>26497</v>
      </c>
      <c r="F11840" s="209" t="s">
        <v>6645</v>
      </c>
      <c r="G11840" s="119" t="s">
        <v>26498</v>
      </c>
      <c r="H11840" s="121" t="s">
        <v>76</v>
      </c>
      <c r="I11840" s="121" t="s">
        <v>30</v>
      </c>
      <c r="J11840" s="121" t="s">
        <v>31</v>
      </c>
      <c r="K11840" s="121" t="s">
        <v>65</v>
      </c>
      <c r="L11840" s="157" t="s">
        <v>32</v>
      </c>
      <c r="M11840" s="120" t="s">
        <v>78</v>
      </c>
    </row>
    <row r="11841" spans="1:25">
      <c r="A11841" s="116">
        <v>11841</v>
      </c>
      <c r="B11841" s="129">
        <v>44494</v>
      </c>
      <c r="D11841" s="120" t="s">
        <v>580</v>
      </c>
      <c r="E11841" s="120" t="s">
        <v>26499</v>
      </c>
      <c r="F11841" s="209" t="s">
        <v>8267</v>
      </c>
      <c r="G11841" s="134" t="s">
        <v>26500</v>
      </c>
      <c r="H11841" s="121" t="s">
        <v>41</v>
      </c>
      <c r="I11841" s="119" t="s">
        <v>30</v>
      </c>
      <c r="J11841" s="121" t="s">
        <v>5018</v>
      </c>
      <c r="K11841" s="121" t="s">
        <v>584</v>
      </c>
      <c r="L11841" s="157" t="s">
        <v>32</v>
      </c>
      <c r="M11841" s="120" t="s">
        <v>78</v>
      </c>
    </row>
    <row r="11842" spans="1:25" ht="27.6">
      <c r="A11842" s="116">
        <v>11842</v>
      </c>
      <c r="B11842" s="129">
        <v>44494</v>
      </c>
      <c r="D11842" s="120" t="s">
        <v>580</v>
      </c>
      <c r="E11842" s="120" t="s">
        <v>26501</v>
      </c>
      <c r="F11842" s="209" t="s">
        <v>26502</v>
      </c>
      <c r="G11842" s="119" t="s">
        <v>26503</v>
      </c>
      <c r="H11842" s="121" t="s">
        <v>1173</v>
      </c>
      <c r="I11842" s="121" t="s">
        <v>30</v>
      </c>
      <c r="J11842" s="121" t="s">
        <v>87</v>
      </c>
      <c r="K11842" s="121" t="s">
        <v>584</v>
      </c>
      <c r="L11842" s="157" t="s">
        <v>32</v>
      </c>
      <c r="M11842" s="120" t="s">
        <v>78</v>
      </c>
    </row>
    <row r="11843" spans="1:25">
      <c r="A11843" s="116">
        <v>11843</v>
      </c>
      <c r="B11843" s="129">
        <v>44495</v>
      </c>
      <c r="D11843" s="120" t="s">
        <v>580</v>
      </c>
      <c r="E11843" s="120" t="s">
        <v>26504</v>
      </c>
      <c r="F11843" s="209" t="s">
        <v>26505</v>
      </c>
      <c r="G11843" s="119" t="s">
        <v>15425</v>
      </c>
      <c r="H11843" s="121" t="s">
        <v>41</v>
      </c>
      <c r="I11843" s="121" t="s">
        <v>30</v>
      </c>
      <c r="J11843" s="121" t="s">
        <v>87</v>
      </c>
      <c r="K11843" s="121" t="s">
        <v>65</v>
      </c>
      <c r="L11843" s="157" t="s">
        <v>32</v>
      </c>
      <c r="M11843" s="120" t="s">
        <v>33</v>
      </c>
      <c r="N11843" s="131">
        <v>44497</v>
      </c>
      <c r="O11843" s="131">
        <v>44572</v>
      </c>
      <c r="S11843" s="120" t="s">
        <v>92</v>
      </c>
      <c r="Y11843" s="116" t="s">
        <v>26506</v>
      </c>
    </row>
    <row r="11844" spans="1:25" ht="27.6">
      <c r="A11844" s="116">
        <v>11844</v>
      </c>
      <c r="B11844" s="129">
        <v>44495</v>
      </c>
      <c r="D11844" s="120" t="s">
        <v>580</v>
      </c>
      <c r="E11844" s="120" t="s">
        <v>26507</v>
      </c>
      <c r="F11844" s="209" t="s">
        <v>26508</v>
      </c>
      <c r="G11844" s="119" t="s">
        <v>26509</v>
      </c>
      <c r="H11844" s="121" t="s">
        <v>41</v>
      </c>
      <c r="I11844" s="121" t="s">
        <v>30</v>
      </c>
      <c r="J11844" s="121" t="s">
        <v>7216</v>
      </c>
      <c r="K11844" s="121" t="s">
        <v>65</v>
      </c>
      <c r="L11844" s="157" t="s">
        <v>32</v>
      </c>
      <c r="M11844" s="120" t="s">
        <v>33</v>
      </c>
      <c r="N11844" s="131">
        <v>44497</v>
      </c>
      <c r="O11844" s="131">
        <v>44620</v>
      </c>
    </row>
    <row r="11845" spans="1:25">
      <c r="A11845" s="116">
        <v>11845</v>
      </c>
      <c r="B11845" s="129">
        <v>44495</v>
      </c>
      <c r="D11845" s="120" t="s">
        <v>580</v>
      </c>
      <c r="E11845" s="120" t="s">
        <v>26510</v>
      </c>
      <c r="F11845" s="209" t="s">
        <v>104</v>
      </c>
      <c r="G11845" s="119" t="s">
        <v>7905</v>
      </c>
      <c r="H11845" s="121" t="s">
        <v>41</v>
      </c>
      <c r="I11845" s="121" t="s">
        <v>30</v>
      </c>
      <c r="J11845" s="121" t="s">
        <v>9853</v>
      </c>
      <c r="K11845" s="121" t="s">
        <v>65</v>
      </c>
      <c r="L11845" s="157" t="s">
        <v>32</v>
      </c>
      <c r="M11845" s="120" t="s">
        <v>33</v>
      </c>
      <c r="N11845" s="131">
        <v>44531</v>
      </c>
      <c r="O11845" s="131">
        <v>44572</v>
      </c>
      <c r="S11845" s="120" t="s">
        <v>92</v>
      </c>
      <c r="Y11845" s="116" t="s">
        <v>26506</v>
      </c>
    </row>
    <row r="11846" spans="1:25">
      <c r="A11846" s="116">
        <v>11846</v>
      </c>
      <c r="B11846" s="129">
        <v>44495</v>
      </c>
      <c r="D11846" s="120" t="s">
        <v>580</v>
      </c>
      <c r="E11846" s="120" t="s">
        <v>26511</v>
      </c>
      <c r="F11846" s="209" t="s">
        <v>26512</v>
      </c>
      <c r="G11846" s="119" t="s">
        <v>26513</v>
      </c>
      <c r="H11846" s="121" t="s">
        <v>53</v>
      </c>
      <c r="I11846" s="145" t="s">
        <v>30</v>
      </c>
      <c r="J11846" s="121" t="s">
        <v>7234</v>
      </c>
      <c r="K11846" s="121" t="s">
        <v>65</v>
      </c>
      <c r="L11846" s="157" t="s">
        <v>32</v>
      </c>
      <c r="M11846" s="120" t="s">
        <v>78</v>
      </c>
    </row>
    <row r="11847" spans="1:25">
      <c r="A11847" s="116">
        <v>11847</v>
      </c>
      <c r="B11847" s="129">
        <v>44495</v>
      </c>
      <c r="D11847" s="120" t="s">
        <v>580</v>
      </c>
      <c r="E11847" s="120" t="s">
        <v>26514</v>
      </c>
      <c r="F11847" s="209" t="s">
        <v>1623</v>
      </c>
      <c r="G11847" s="119" t="s">
        <v>10456</v>
      </c>
      <c r="H11847" s="121" t="s">
        <v>29</v>
      </c>
      <c r="I11847" s="119" t="s">
        <v>30</v>
      </c>
      <c r="J11847" s="121" t="s">
        <v>10457</v>
      </c>
      <c r="K11847" s="121" t="s">
        <v>584</v>
      </c>
      <c r="L11847" s="157" t="s">
        <v>32</v>
      </c>
      <c r="M11847" s="120" t="s">
        <v>78</v>
      </c>
    </row>
    <row r="11848" spans="1:25">
      <c r="A11848" s="116">
        <v>11848</v>
      </c>
      <c r="B11848" s="129">
        <v>44495</v>
      </c>
      <c r="D11848" s="120" t="s">
        <v>580</v>
      </c>
      <c r="E11848" s="120" t="s">
        <v>26515</v>
      </c>
      <c r="F11848" s="209" t="s">
        <v>26516</v>
      </c>
      <c r="G11848" s="119" t="s">
        <v>8981</v>
      </c>
      <c r="H11848" s="121" t="s">
        <v>29</v>
      </c>
      <c r="I11848" s="121" t="s">
        <v>30</v>
      </c>
      <c r="J11848" s="121" t="s">
        <v>7087</v>
      </c>
      <c r="K11848" s="121" t="s">
        <v>584</v>
      </c>
      <c r="L11848" s="157" t="s">
        <v>32</v>
      </c>
      <c r="M11848" s="120" t="s">
        <v>78</v>
      </c>
    </row>
    <row r="11849" spans="1:25" ht="27.6">
      <c r="A11849" s="116">
        <v>11849</v>
      </c>
      <c r="B11849" s="129">
        <v>44495</v>
      </c>
      <c r="D11849" s="120" t="s">
        <v>580</v>
      </c>
      <c r="E11849" s="120" t="s">
        <v>26517</v>
      </c>
      <c r="F11849" s="209" t="s">
        <v>26518</v>
      </c>
      <c r="G11849" s="119" t="s">
        <v>533</v>
      </c>
      <c r="H11849" s="121" t="s">
        <v>53</v>
      </c>
      <c r="I11849" s="121" t="s">
        <v>42</v>
      </c>
      <c r="J11849" s="121" t="s">
        <v>14801</v>
      </c>
      <c r="K11849" s="121" t="s">
        <v>584</v>
      </c>
      <c r="L11849" s="157" t="s">
        <v>32</v>
      </c>
      <c r="M11849" s="120" t="s">
        <v>78</v>
      </c>
    </row>
    <row r="11850" spans="1:25" ht="41.4">
      <c r="A11850" s="116">
        <v>11850</v>
      </c>
      <c r="B11850" s="129">
        <v>44495</v>
      </c>
      <c r="D11850" s="120" t="s">
        <v>580</v>
      </c>
      <c r="E11850" s="120" t="s">
        <v>26519</v>
      </c>
      <c r="F11850" s="209" t="s">
        <v>26520</v>
      </c>
      <c r="G11850" s="119" t="s">
        <v>26521</v>
      </c>
      <c r="H11850" s="121" t="s">
        <v>140</v>
      </c>
      <c r="I11850" s="121" t="s">
        <v>30</v>
      </c>
      <c r="J11850" s="121" t="s">
        <v>7142</v>
      </c>
      <c r="K11850" s="121" t="s">
        <v>65</v>
      </c>
      <c r="L11850" s="157" t="s">
        <v>32</v>
      </c>
      <c r="M11850" s="120" t="s">
        <v>78</v>
      </c>
    </row>
    <row r="11851" spans="1:25">
      <c r="A11851" s="116">
        <v>11851</v>
      </c>
      <c r="B11851" s="129">
        <v>44495</v>
      </c>
      <c r="D11851" s="120" t="s">
        <v>580</v>
      </c>
      <c r="E11851" s="120" t="s">
        <v>26522</v>
      </c>
      <c r="F11851" s="209" t="s">
        <v>25383</v>
      </c>
      <c r="G11851" s="119" t="s">
        <v>26523</v>
      </c>
      <c r="H11851" s="121" t="s">
        <v>41</v>
      </c>
      <c r="I11851" s="121" t="s">
        <v>30</v>
      </c>
      <c r="J11851" s="121" t="s">
        <v>8287</v>
      </c>
      <c r="K11851" s="121" t="s">
        <v>584</v>
      </c>
      <c r="L11851" s="157" t="s">
        <v>32</v>
      </c>
      <c r="M11851" s="120" t="s">
        <v>78</v>
      </c>
    </row>
    <row r="11852" spans="1:25">
      <c r="A11852" s="116">
        <v>11852</v>
      </c>
      <c r="B11852" s="129">
        <v>44495</v>
      </c>
      <c r="D11852" s="120" t="s">
        <v>580</v>
      </c>
      <c r="E11852" s="120" t="s">
        <v>26524</v>
      </c>
      <c r="F11852" s="209" t="s">
        <v>1835</v>
      </c>
      <c r="G11852" s="119" t="s">
        <v>794</v>
      </c>
      <c r="H11852" s="121" t="s">
        <v>1173</v>
      </c>
      <c r="I11852" s="121" t="s">
        <v>30</v>
      </c>
      <c r="J11852" s="121" t="s">
        <v>77</v>
      </c>
      <c r="K11852" s="121" t="s">
        <v>584</v>
      </c>
      <c r="L11852" s="157" t="s">
        <v>32</v>
      </c>
      <c r="M11852" s="120" t="s">
        <v>78</v>
      </c>
    </row>
    <row r="11853" spans="1:25">
      <c r="A11853" s="116">
        <v>11853</v>
      </c>
      <c r="B11853" s="129">
        <v>44495</v>
      </c>
      <c r="D11853" s="120" t="s">
        <v>580</v>
      </c>
      <c r="E11853" s="120" t="s">
        <v>26525</v>
      </c>
      <c r="F11853" s="209" t="s">
        <v>20075</v>
      </c>
      <c r="G11853" s="119" t="s">
        <v>1447</v>
      </c>
      <c r="H11853" s="121" t="s">
        <v>76</v>
      </c>
      <c r="I11853" s="121" t="s">
        <v>42</v>
      </c>
      <c r="J11853" s="121" t="s">
        <v>72</v>
      </c>
      <c r="K11853" s="121" t="s">
        <v>584</v>
      </c>
      <c r="L11853" s="157" t="s">
        <v>32</v>
      </c>
      <c r="M11853" s="120" t="s">
        <v>78</v>
      </c>
    </row>
    <row r="11854" spans="1:25">
      <c r="A11854" s="116">
        <v>11854</v>
      </c>
      <c r="B11854" s="129">
        <v>44495</v>
      </c>
      <c r="D11854" s="120" t="s">
        <v>580</v>
      </c>
      <c r="E11854" s="120" t="s">
        <v>26526</v>
      </c>
      <c r="F11854" s="209" t="s">
        <v>122</v>
      </c>
      <c r="G11854" s="119" t="s">
        <v>26527</v>
      </c>
      <c r="H11854" s="121" t="s">
        <v>140</v>
      </c>
      <c r="I11854" s="119" t="s">
        <v>30</v>
      </c>
      <c r="J11854" s="121" t="s">
        <v>87</v>
      </c>
      <c r="K11854" s="121" t="s">
        <v>65</v>
      </c>
      <c r="L11854" s="157" t="s">
        <v>32</v>
      </c>
      <c r="M11854" s="120" t="s">
        <v>78</v>
      </c>
    </row>
    <row r="11855" spans="1:25">
      <c r="A11855" s="116">
        <v>11855</v>
      </c>
      <c r="B11855" s="129">
        <v>44495</v>
      </c>
      <c r="D11855" s="120" t="s">
        <v>580</v>
      </c>
      <c r="E11855" s="120" t="s">
        <v>26528</v>
      </c>
      <c r="F11855" s="209" t="s">
        <v>26529</v>
      </c>
      <c r="G11855" s="119" t="s">
        <v>15853</v>
      </c>
      <c r="H11855" s="121" t="s">
        <v>41</v>
      </c>
      <c r="I11855" s="121" t="s">
        <v>30</v>
      </c>
      <c r="J11855" s="121" t="s">
        <v>3886</v>
      </c>
      <c r="K11855" s="121" t="s">
        <v>65</v>
      </c>
      <c r="L11855" s="157" t="s">
        <v>32</v>
      </c>
      <c r="M11855" s="120" t="s">
        <v>78</v>
      </c>
    </row>
    <row r="11856" spans="1:25" ht="27.6">
      <c r="A11856" s="116">
        <v>11856</v>
      </c>
      <c r="B11856" s="129">
        <v>44495</v>
      </c>
      <c r="D11856" s="120" t="s">
        <v>580</v>
      </c>
      <c r="E11856" s="120" t="s">
        <v>26530</v>
      </c>
      <c r="F11856" s="209" t="s">
        <v>26531</v>
      </c>
      <c r="G11856" s="119" t="s">
        <v>26532</v>
      </c>
      <c r="H11856" s="121" t="s">
        <v>53</v>
      </c>
      <c r="I11856" s="121" t="s">
        <v>30</v>
      </c>
      <c r="J11856" s="121" t="s">
        <v>7135</v>
      </c>
      <c r="K11856" s="121" t="s">
        <v>65</v>
      </c>
      <c r="L11856" s="157" t="s">
        <v>32</v>
      </c>
      <c r="M11856" s="120" t="s">
        <v>78</v>
      </c>
    </row>
    <row r="11857" spans="1:20">
      <c r="A11857" s="116">
        <v>11857</v>
      </c>
      <c r="B11857" s="129">
        <v>44495</v>
      </c>
      <c r="D11857" s="120" t="s">
        <v>580</v>
      </c>
      <c r="E11857" s="120" t="s">
        <v>26533</v>
      </c>
      <c r="F11857" s="209" t="s">
        <v>469</v>
      </c>
      <c r="G11857" s="119" t="s">
        <v>14185</v>
      </c>
      <c r="H11857" s="121" t="s">
        <v>41</v>
      </c>
      <c r="I11857" s="121" t="s">
        <v>30</v>
      </c>
      <c r="J11857" s="121" t="s">
        <v>8287</v>
      </c>
      <c r="K11857" s="121" t="s">
        <v>584</v>
      </c>
      <c r="L11857" s="157" t="s">
        <v>32</v>
      </c>
      <c r="M11857" s="120" t="s">
        <v>78</v>
      </c>
    </row>
    <row r="11858" spans="1:20">
      <c r="A11858" s="116">
        <v>11858</v>
      </c>
      <c r="B11858" s="129">
        <v>44489</v>
      </c>
      <c r="D11858" s="120" t="s">
        <v>252</v>
      </c>
      <c r="E11858" s="120" t="s">
        <v>26534</v>
      </c>
      <c r="F11858" s="209" t="s">
        <v>26535</v>
      </c>
      <c r="G11858" s="119" t="s">
        <v>26536</v>
      </c>
      <c r="H11858" s="121" t="s">
        <v>53</v>
      </c>
      <c r="I11858" s="121" t="s">
        <v>30</v>
      </c>
      <c r="J11858" s="121" t="s">
        <v>435</v>
      </c>
      <c r="K11858" s="121" t="s">
        <v>584</v>
      </c>
      <c r="L11858" s="157" t="s">
        <v>32</v>
      </c>
      <c r="M11858" s="120" t="s">
        <v>78</v>
      </c>
    </row>
    <row r="11859" spans="1:20" ht="27.6">
      <c r="A11859" s="116">
        <v>11859</v>
      </c>
      <c r="B11859" s="129">
        <v>44490</v>
      </c>
      <c r="D11859" s="120" t="s">
        <v>252</v>
      </c>
      <c r="E11859" s="120" t="s">
        <v>26537</v>
      </c>
      <c r="F11859" s="209" t="s">
        <v>26538</v>
      </c>
      <c r="G11859" s="119" t="s">
        <v>26539</v>
      </c>
      <c r="H11859" s="121" t="s">
        <v>461</v>
      </c>
      <c r="I11859" s="140" t="s">
        <v>42</v>
      </c>
      <c r="J11859" s="121" t="s">
        <v>478</v>
      </c>
      <c r="K11859" s="121" t="s">
        <v>65</v>
      </c>
      <c r="L11859" s="157" t="s">
        <v>32</v>
      </c>
      <c r="M11859" s="120" t="s">
        <v>78</v>
      </c>
    </row>
    <row r="11860" spans="1:20" ht="27.6">
      <c r="A11860" s="116">
        <v>11860</v>
      </c>
      <c r="B11860" s="129">
        <v>44490</v>
      </c>
      <c r="D11860" s="120" t="s">
        <v>252</v>
      </c>
      <c r="E11860" s="120" t="s">
        <v>26540</v>
      </c>
      <c r="F11860" s="209" t="s">
        <v>26541</v>
      </c>
      <c r="G11860" s="119" t="s">
        <v>26542</v>
      </c>
      <c r="H11860" s="121" t="s">
        <v>192</v>
      </c>
      <c r="I11860" s="121" t="s">
        <v>30</v>
      </c>
      <c r="J11860" s="121" t="s">
        <v>31</v>
      </c>
      <c r="K11860" s="121" t="s">
        <v>65</v>
      </c>
      <c r="L11860" s="157" t="s">
        <v>32</v>
      </c>
      <c r="M11860" s="120" t="s">
        <v>78</v>
      </c>
    </row>
    <row r="11861" spans="1:20">
      <c r="A11861" s="116">
        <v>11861</v>
      </c>
      <c r="B11861" s="129">
        <v>44490</v>
      </c>
      <c r="D11861" s="120" t="s">
        <v>252</v>
      </c>
      <c r="E11861" s="120" t="s">
        <v>26543</v>
      </c>
      <c r="F11861" s="209" t="s">
        <v>26544</v>
      </c>
      <c r="G11861" s="119" t="s">
        <v>26545</v>
      </c>
      <c r="H11861" s="121" t="s">
        <v>192</v>
      </c>
      <c r="I11861" s="121" t="s">
        <v>30</v>
      </c>
      <c r="J11861" s="121" t="s">
        <v>7271</v>
      </c>
      <c r="K11861" s="121" t="s">
        <v>65</v>
      </c>
      <c r="L11861" s="157" t="s">
        <v>32</v>
      </c>
      <c r="M11861" s="120" t="s">
        <v>33</v>
      </c>
      <c r="N11861" s="131">
        <v>44495</v>
      </c>
      <c r="O11861" s="131">
        <v>44502</v>
      </c>
      <c r="S11861" s="120" t="s">
        <v>237</v>
      </c>
      <c r="T11861" s="126">
        <v>44508</v>
      </c>
    </row>
    <row r="11862" spans="1:20">
      <c r="A11862" s="116">
        <v>11862</v>
      </c>
      <c r="B11862" s="129">
        <v>44490</v>
      </c>
      <c r="D11862" s="120" t="s">
        <v>252</v>
      </c>
      <c r="E11862" s="120" t="s">
        <v>26546</v>
      </c>
      <c r="F11862" s="209" t="s">
        <v>5742</v>
      </c>
      <c r="G11862" s="119" t="s">
        <v>26547</v>
      </c>
      <c r="H11862" s="121" t="s">
        <v>53</v>
      </c>
      <c r="I11862" s="121" t="s">
        <v>42</v>
      </c>
      <c r="J11862" s="121" t="s">
        <v>72</v>
      </c>
    </row>
    <row r="11863" spans="1:20">
      <c r="A11863" s="116">
        <v>11863</v>
      </c>
      <c r="B11863" s="129">
        <v>44490</v>
      </c>
      <c r="D11863" s="120" t="s">
        <v>252</v>
      </c>
      <c r="E11863" s="120" t="s">
        <v>26548</v>
      </c>
      <c r="F11863" s="209" t="s">
        <v>26549</v>
      </c>
      <c r="G11863" s="119" t="s">
        <v>26550</v>
      </c>
      <c r="H11863" s="121" t="s">
        <v>29</v>
      </c>
      <c r="I11863" s="121" t="s">
        <v>42</v>
      </c>
      <c r="J11863" s="121" t="s">
        <v>72</v>
      </c>
    </row>
    <row r="11864" spans="1:20" ht="27.6">
      <c r="A11864" s="116">
        <v>11864</v>
      </c>
      <c r="B11864" s="129">
        <v>44490</v>
      </c>
      <c r="D11864" s="120" t="s">
        <v>252</v>
      </c>
      <c r="E11864" s="120" t="s">
        <v>26551</v>
      </c>
      <c r="F11864" s="209" t="s">
        <v>26552</v>
      </c>
      <c r="G11864" s="119" t="s">
        <v>26553</v>
      </c>
      <c r="H11864" s="121" t="s">
        <v>53</v>
      </c>
      <c r="I11864" s="121" t="s">
        <v>42</v>
      </c>
      <c r="J11864" s="121" t="s">
        <v>82</v>
      </c>
    </row>
    <row r="11865" spans="1:20">
      <c r="A11865" s="116">
        <v>11865</v>
      </c>
      <c r="B11865" s="129">
        <v>44490</v>
      </c>
      <c r="D11865" s="120" t="s">
        <v>252</v>
      </c>
      <c r="E11865" s="120" t="s">
        <v>26554</v>
      </c>
      <c r="F11865" s="209" t="s">
        <v>26555</v>
      </c>
      <c r="G11865" s="119" t="s">
        <v>26556</v>
      </c>
      <c r="H11865" s="121" t="s">
        <v>29</v>
      </c>
      <c r="I11865" s="121" t="s">
        <v>42</v>
      </c>
      <c r="J11865" s="121" t="s">
        <v>91</v>
      </c>
    </row>
    <row r="11866" spans="1:20">
      <c r="A11866" s="116">
        <v>11866</v>
      </c>
      <c r="B11866" s="129">
        <v>44490</v>
      </c>
      <c r="D11866" s="120" t="s">
        <v>252</v>
      </c>
      <c r="E11866" s="120" t="s">
        <v>26557</v>
      </c>
      <c r="F11866" s="209" t="s">
        <v>26558</v>
      </c>
      <c r="G11866" s="119" t="s">
        <v>26559</v>
      </c>
      <c r="H11866" s="121" t="s">
        <v>86</v>
      </c>
      <c r="I11866" s="119" t="s">
        <v>30</v>
      </c>
      <c r="J11866" s="121" t="s">
        <v>7610</v>
      </c>
    </row>
    <row r="11867" spans="1:20">
      <c r="A11867" s="116">
        <v>11867</v>
      </c>
      <c r="B11867" s="129">
        <v>44490</v>
      </c>
      <c r="D11867" s="120" t="s">
        <v>252</v>
      </c>
      <c r="E11867" s="120" t="s">
        <v>26560</v>
      </c>
      <c r="F11867" s="209" t="s">
        <v>2196</v>
      </c>
      <c r="G11867" s="119" t="s">
        <v>1077</v>
      </c>
      <c r="H11867" s="121" t="s">
        <v>53</v>
      </c>
      <c r="I11867" s="121" t="s">
        <v>30</v>
      </c>
      <c r="J11867" s="121" t="s">
        <v>7087</v>
      </c>
    </row>
    <row r="11868" spans="1:20">
      <c r="A11868" s="116">
        <v>11868</v>
      </c>
      <c r="B11868" s="129">
        <v>44490</v>
      </c>
      <c r="D11868" s="120" t="s">
        <v>252</v>
      </c>
      <c r="E11868" s="120" t="s">
        <v>26561</v>
      </c>
      <c r="F11868" s="209" t="s">
        <v>259</v>
      </c>
      <c r="G11868" s="119" t="s">
        <v>3387</v>
      </c>
      <c r="H11868" s="121" t="s">
        <v>1173</v>
      </c>
      <c r="I11868" s="121" t="s">
        <v>42</v>
      </c>
      <c r="J11868" s="121" t="s">
        <v>82</v>
      </c>
    </row>
    <row r="11869" spans="1:20">
      <c r="A11869" s="116">
        <v>11869</v>
      </c>
      <c r="B11869" s="129">
        <v>44490</v>
      </c>
      <c r="D11869" s="120" t="s">
        <v>252</v>
      </c>
      <c r="E11869" s="120" t="s">
        <v>26562</v>
      </c>
      <c r="F11869" s="209" t="s">
        <v>26563</v>
      </c>
      <c r="G11869" s="119" t="s">
        <v>3570</v>
      </c>
      <c r="H11869" s="121" t="s">
        <v>192</v>
      </c>
      <c r="I11869" s="121" t="s">
        <v>30</v>
      </c>
      <c r="J11869" s="121" t="s">
        <v>31</v>
      </c>
    </row>
    <row r="11870" spans="1:20">
      <c r="A11870" s="116">
        <v>11870</v>
      </c>
      <c r="B11870" s="129">
        <v>44490</v>
      </c>
      <c r="D11870" s="120" t="s">
        <v>252</v>
      </c>
      <c r="E11870" s="120" t="s">
        <v>26564</v>
      </c>
      <c r="F11870" s="209" t="s">
        <v>1582</v>
      </c>
      <c r="G11870" s="119" t="s">
        <v>26565</v>
      </c>
      <c r="H11870" s="121" t="s">
        <v>53</v>
      </c>
      <c r="I11870" s="121" t="s">
        <v>42</v>
      </c>
      <c r="J11870" s="121" t="s">
        <v>199</v>
      </c>
    </row>
    <row r="11871" spans="1:20">
      <c r="A11871" s="116">
        <v>11871</v>
      </c>
      <c r="B11871" s="129">
        <v>44490</v>
      </c>
      <c r="D11871" s="120" t="s">
        <v>252</v>
      </c>
      <c r="E11871" s="120" t="s">
        <v>26566</v>
      </c>
      <c r="F11871" s="209" t="s">
        <v>7956</v>
      </c>
      <c r="G11871" s="119" t="s">
        <v>12488</v>
      </c>
      <c r="H11871" s="121" t="s">
        <v>29</v>
      </c>
      <c r="I11871" s="119" t="s">
        <v>30</v>
      </c>
      <c r="J11871" s="121" t="s">
        <v>16554</v>
      </c>
      <c r="K11871" s="121" t="s">
        <v>65</v>
      </c>
      <c r="L11871" s="157" t="s">
        <v>19456</v>
      </c>
      <c r="M11871" s="120" t="s">
        <v>78</v>
      </c>
    </row>
    <row r="11872" spans="1:20">
      <c r="A11872" s="116">
        <v>11872</v>
      </c>
      <c r="B11872" s="129">
        <v>44495</v>
      </c>
      <c r="D11872" s="120" t="s">
        <v>580</v>
      </c>
      <c r="E11872" s="120" t="s">
        <v>26567</v>
      </c>
      <c r="F11872" s="209" t="s">
        <v>7547</v>
      </c>
      <c r="G11872" s="119" t="s">
        <v>12847</v>
      </c>
      <c r="H11872" s="121" t="s">
        <v>53</v>
      </c>
      <c r="I11872" s="119" t="s">
        <v>30</v>
      </c>
      <c r="J11872" s="121" t="s">
        <v>7271</v>
      </c>
      <c r="K11872" s="121" t="s">
        <v>584</v>
      </c>
      <c r="L11872" s="157" t="s">
        <v>32</v>
      </c>
      <c r="M11872" s="120" t="s">
        <v>78</v>
      </c>
    </row>
    <row r="11873" spans="1:25">
      <c r="A11873" s="116">
        <v>11873</v>
      </c>
      <c r="B11873" s="129">
        <v>44495</v>
      </c>
      <c r="D11873" s="120" t="s">
        <v>580</v>
      </c>
      <c r="E11873" s="120" t="s">
        <v>26568</v>
      </c>
      <c r="F11873" s="209" t="s">
        <v>26569</v>
      </c>
      <c r="G11873" s="119" t="s">
        <v>16217</v>
      </c>
      <c r="H11873" s="121" t="s">
        <v>41</v>
      </c>
      <c r="I11873" s="121" t="s">
        <v>30</v>
      </c>
      <c r="J11873" s="121" t="s">
        <v>7091</v>
      </c>
      <c r="K11873" s="121" t="s">
        <v>584</v>
      </c>
      <c r="L11873" s="157" t="s">
        <v>32</v>
      </c>
      <c r="M11873" s="120" t="s">
        <v>78</v>
      </c>
    </row>
    <row r="11874" spans="1:25">
      <c r="A11874" s="116">
        <v>11874</v>
      </c>
      <c r="B11874" s="129">
        <v>44495</v>
      </c>
      <c r="D11874" s="120" t="s">
        <v>580</v>
      </c>
      <c r="E11874" s="120" t="s">
        <v>26570</v>
      </c>
      <c r="F11874" s="209" t="s">
        <v>26571</v>
      </c>
      <c r="G11874" s="119" t="s">
        <v>10790</v>
      </c>
      <c r="H11874" s="121" t="s">
        <v>29</v>
      </c>
      <c r="I11874" s="119" t="s">
        <v>30</v>
      </c>
      <c r="J11874" s="121" t="s">
        <v>31</v>
      </c>
      <c r="K11874" s="121" t="s">
        <v>584</v>
      </c>
      <c r="L11874" s="157" t="s">
        <v>32</v>
      </c>
      <c r="M11874" s="120" t="s">
        <v>78</v>
      </c>
    </row>
    <row r="11875" spans="1:25" ht="27.6">
      <c r="A11875" s="116">
        <v>11875</v>
      </c>
      <c r="B11875" s="129">
        <v>44495</v>
      </c>
      <c r="D11875" s="120" t="s">
        <v>580</v>
      </c>
      <c r="E11875" s="120" t="s">
        <v>26572</v>
      </c>
      <c r="F11875" s="209" t="s">
        <v>26573</v>
      </c>
      <c r="G11875" s="119" t="s">
        <v>8007</v>
      </c>
      <c r="H11875" s="121" t="s">
        <v>41</v>
      </c>
      <c r="I11875" s="121" t="s">
        <v>30</v>
      </c>
      <c r="J11875" s="121" t="s">
        <v>7091</v>
      </c>
      <c r="K11875" s="121" t="s">
        <v>584</v>
      </c>
      <c r="L11875" s="157" t="s">
        <v>32</v>
      </c>
      <c r="M11875" s="120" t="s">
        <v>78</v>
      </c>
    </row>
    <row r="11876" spans="1:25">
      <c r="A11876" s="116">
        <v>11876</v>
      </c>
      <c r="B11876" s="129">
        <v>44495</v>
      </c>
      <c r="D11876" s="120" t="s">
        <v>580</v>
      </c>
      <c r="E11876" s="120" t="s">
        <v>26574</v>
      </c>
      <c r="F11876" s="209" t="s">
        <v>16746</v>
      </c>
      <c r="G11876" s="119" t="s">
        <v>26575</v>
      </c>
      <c r="H11876" s="121" t="s">
        <v>41</v>
      </c>
      <c r="I11876" s="121" t="s">
        <v>30</v>
      </c>
      <c r="J11876" s="121" t="s">
        <v>12087</v>
      </c>
      <c r="K11876" s="121" t="s">
        <v>584</v>
      </c>
      <c r="L11876" s="157" t="s">
        <v>32</v>
      </c>
      <c r="M11876" s="120" t="s">
        <v>78</v>
      </c>
    </row>
    <row r="11877" spans="1:25">
      <c r="A11877" s="116">
        <v>11877</v>
      </c>
      <c r="B11877" s="129">
        <v>44495</v>
      </c>
      <c r="D11877" s="120" t="s">
        <v>580</v>
      </c>
      <c r="E11877" s="120" t="s">
        <v>26576</v>
      </c>
      <c r="F11877" s="209" t="s">
        <v>26577</v>
      </c>
      <c r="G11877" s="119" t="s">
        <v>8114</v>
      </c>
      <c r="H11877" s="121" t="s">
        <v>344</v>
      </c>
      <c r="I11877" s="119" t="s">
        <v>30</v>
      </c>
      <c r="J11877" s="121" t="s">
        <v>7280</v>
      </c>
      <c r="K11877" s="121" t="s">
        <v>40503</v>
      </c>
      <c r="L11877" s="157" t="s">
        <v>32</v>
      </c>
      <c r="M11877" s="120" t="s">
        <v>78</v>
      </c>
    </row>
    <row r="11878" spans="1:25" ht="27.6">
      <c r="A11878" s="116">
        <v>11878</v>
      </c>
      <c r="B11878" s="129">
        <v>44495</v>
      </c>
      <c r="D11878" s="120" t="s">
        <v>580</v>
      </c>
      <c r="E11878" s="120" t="s">
        <v>26578</v>
      </c>
      <c r="F11878" s="209" t="s">
        <v>26579</v>
      </c>
      <c r="G11878" s="119" t="s">
        <v>310</v>
      </c>
      <c r="H11878" s="121" t="s">
        <v>1173</v>
      </c>
      <c r="I11878" s="121" t="s">
        <v>30</v>
      </c>
      <c r="J11878" s="121" t="s">
        <v>87</v>
      </c>
      <c r="K11878" s="121" t="s">
        <v>584</v>
      </c>
      <c r="L11878" s="157" t="s">
        <v>32</v>
      </c>
      <c r="M11878" s="120" t="s">
        <v>78</v>
      </c>
    </row>
    <row r="11879" spans="1:25">
      <c r="A11879" s="116">
        <v>11879</v>
      </c>
      <c r="B11879" s="129">
        <v>44496</v>
      </c>
      <c r="D11879" s="120" t="s">
        <v>580</v>
      </c>
      <c r="E11879" s="120" t="s">
        <v>26580</v>
      </c>
      <c r="F11879" s="209" t="s">
        <v>2774</v>
      </c>
      <c r="G11879" s="119" t="s">
        <v>442</v>
      </c>
      <c r="H11879" s="121" t="s">
        <v>76</v>
      </c>
      <c r="I11879" s="119" t="s">
        <v>42</v>
      </c>
      <c r="J11879" s="121" t="s">
        <v>72</v>
      </c>
      <c r="K11879" s="121" t="s">
        <v>584</v>
      </c>
      <c r="L11879" s="157" t="s">
        <v>19456</v>
      </c>
      <c r="M11879" s="120" t="s">
        <v>33</v>
      </c>
      <c r="N11879" s="131">
        <v>44519</v>
      </c>
      <c r="O11879" s="131">
        <v>44620</v>
      </c>
    </row>
    <row r="11880" spans="1:25" ht="27.6">
      <c r="A11880" s="116">
        <v>11880</v>
      </c>
      <c r="B11880" s="129">
        <v>44496</v>
      </c>
      <c r="D11880" s="120" t="s">
        <v>580</v>
      </c>
      <c r="E11880" s="120" t="s">
        <v>26581</v>
      </c>
      <c r="F11880" s="209" t="s">
        <v>26582</v>
      </c>
      <c r="G11880" s="119" t="s">
        <v>17181</v>
      </c>
      <c r="H11880" s="121" t="s">
        <v>140</v>
      </c>
      <c r="I11880" s="121" t="s">
        <v>30</v>
      </c>
      <c r="J11880" s="121" t="s">
        <v>77</v>
      </c>
      <c r="K11880" s="121" t="s">
        <v>584</v>
      </c>
      <c r="L11880" s="157" t="s">
        <v>19456</v>
      </c>
      <c r="M11880" s="120" t="s">
        <v>78</v>
      </c>
    </row>
    <row r="11881" spans="1:25">
      <c r="A11881" s="116">
        <v>11881</v>
      </c>
      <c r="B11881" s="129">
        <v>44496</v>
      </c>
      <c r="D11881" s="120" t="s">
        <v>580</v>
      </c>
      <c r="E11881" s="120" t="s">
        <v>26583</v>
      </c>
      <c r="F11881" s="209" t="s">
        <v>26584</v>
      </c>
      <c r="G11881" s="119" t="s">
        <v>26585</v>
      </c>
      <c r="H11881" s="121" t="s">
        <v>41</v>
      </c>
      <c r="I11881" s="119" t="s">
        <v>30</v>
      </c>
      <c r="J11881" s="121" t="s">
        <v>87</v>
      </c>
      <c r="K11881" s="121" t="s">
        <v>584</v>
      </c>
      <c r="L11881" s="157" t="s">
        <v>19456</v>
      </c>
      <c r="M11881" s="120" t="s">
        <v>78</v>
      </c>
    </row>
    <row r="11882" spans="1:25">
      <c r="A11882" s="116">
        <v>11882</v>
      </c>
      <c r="B11882" s="129">
        <v>44496</v>
      </c>
      <c r="D11882" s="120" t="s">
        <v>580</v>
      </c>
      <c r="E11882" s="120" t="s">
        <v>26586</v>
      </c>
      <c r="F11882" s="209" t="s">
        <v>24966</v>
      </c>
      <c r="G11882" s="119" t="s">
        <v>26587</v>
      </c>
      <c r="H11882" s="121" t="s">
        <v>41</v>
      </c>
      <c r="I11882" s="145" t="s">
        <v>30</v>
      </c>
      <c r="J11882" s="121" t="s">
        <v>87</v>
      </c>
      <c r="K11882" s="121" t="s">
        <v>584</v>
      </c>
      <c r="L11882" s="157" t="s">
        <v>19456</v>
      </c>
      <c r="M11882" s="120" t="s">
        <v>78</v>
      </c>
    </row>
    <row r="11883" spans="1:25">
      <c r="A11883" s="116">
        <v>11883</v>
      </c>
      <c r="B11883" s="129">
        <v>44496</v>
      </c>
      <c r="D11883" s="120" t="s">
        <v>580</v>
      </c>
      <c r="E11883" s="120" t="s">
        <v>26588</v>
      </c>
      <c r="F11883" s="209" t="s">
        <v>9142</v>
      </c>
      <c r="G11883" s="119" t="s">
        <v>26589</v>
      </c>
      <c r="H11883" s="121" t="s">
        <v>29</v>
      </c>
      <c r="I11883" s="121" t="s">
        <v>30</v>
      </c>
      <c r="J11883" s="121" t="s">
        <v>7276</v>
      </c>
      <c r="K11883" s="121" t="s">
        <v>584</v>
      </c>
      <c r="L11883" s="157" t="s">
        <v>32</v>
      </c>
      <c r="M11883" s="120" t="s">
        <v>184</v>
      </c>
      <c r="N11883" s="131">
        <v>44497</v>
      </c>
      <c r="O11883" s="131">
        <v>44533</v>
      </c>
    </row>
    <row r="11884" spans="1:25">
      <c r="A11884" s="116">
        <v>11884</v>
      </c>
      <c r="B11884" s="129">
        <v>44497</v>
      </c>
      <c r="D11884" s="120" t="s">
        <v>580</v>
      </c>
      <c r="E11884" s="120" t="s">
        <v>26590</v>
      </c>
      <c r="F11884" s="209" t="s">
        <v>7909</v>
      </c>
      <c r="G11884" s="119" t="s">
        <v>26591</v>
      </c>
      <c r="H11884" s="121" t="s">
        <v>76</v>
      </c>
      <c r="I11884" s="121" t="s">
        <v>30</v>
      </c>
      <c r="J11884" s="121" t="s">
        <v>87</v>
      </c>
      <c r="K11884" s="121" t="s">
        <v>584</v>
      </c>
      <c r="L11884" s="157" t="s">
        <v>32</v>
      </c>
      <c r="M11884" s="120" t="s">
        <v>33</v>
      </c>
      <c r="N11884" s="131">
        <v>44498</v>
      </c>
      <c r="O11884" s="131">
        <v>44620</v>
      </c>
    </row>
    <row r="11885" spans="1:25" ht="27.6">
      <c r="A11885" s="116">
        <v>11885</v>
      </c>
      <c r="B11885" s="129">
        <v>44497</v>
      </c>
      <c r="D11885" s="120" t="s">
        <v>580</v>
      </c>
      <c r="E11885" s="120" t="s">
        <v>26592</v>
      </c>
      <c r="F11885" s="209" t="s">
        <v>26593</v>
      </c>
      <c r="G11885" s="119" t="s">
        <v>26594</v>
      </c>
      <c r="H11885" s="121" t="s">
        <v>41</v>
      </c>
      <c r="I11885" s="119" t="s">
        <v>30</v>
      </c>
      <c r="J11885" s="121" t="s">
        <v>1540</v>
      </c>
      <c r="K11885" s="121" t="s">
        <v>584</v>
      </c>
      <c r="L11885" s="157" t="s">
        <v>32</v>
      </c>
      <c r="M11885" s="120" t="s">
        <v>33</v>
      </c>
      <c r="N11885" s="131">
        <v>44497</v>
      </c>
      <c r="O11885" s="131">
        <v>44540</v>
      </c>
      <c r="S11885" s="120" t="s">
        <v>92</v>
      </c>
    </row>
    <row r="11886" spans="1:25">
      <c r="A11886" s="116">
        <v>11886</v>
      </c>
      <c r="B11886" s="129">
        <v>44497</v>
      </c>
      <c r="D11886" s="120" t="s">
        <v>580</v>
      </c>
      <c r="E11886" s="120" t="s">
        <v>26595</v>
      </c>
      <c r="F11886" s="209" t="s">
        <v>1372</v>
      </c>
      <c r="G11886" s="119" t="s">
        <v>26596</v>
      </c>
      <c r="H11886" s="121" t="s">
        <v>53</v>
      </c>
      <c r="I11886" s="119" t="s">
        <v>30</v>
      </c>
      <c r="J11886" s="121" t="s">
        <v>7610</v>
      </c>
      <c r="K11886" s="121" t="s">
        <v>584</v>
      </c>
      <c r="L11886" s="157" t="s">
        <v>32</v>
      </c>
      <c r="M11886" s="120" t="s">
        <v>33</v>
      </c>
      <c r="N11886" s="131">
        <v>44497</v>
      </c>
      <c r="O11886" s="131">
        <v>44620</v>
      </c>
    </row>
    <row r="11887" spans="1:25" ht="27.6">
      <c r="A11887" s="116">
        <v>11887</v>
      </c>
      <c r="B11887" s="129">
        <v>44497</v>
      </c>
      <c r="D11887" s="120" t="s">
        <v>580</v>
      </c>
      <c r="E11887" s="120" t="s">
        <v>26597</v>
      </c>
      <c r="F11887" s="209" t="s">
        <v>26598</v>
      </c>
      <c r="G11887" s="119" t="s">
        <v>26599</v>
      </c>
      <c r="H11887" s="121" t="s">
        <v>101</v>
      </c>
      <c r="I11887" s="119" t="s">
        <v>30</v>
      </c>
      <c r="J11887" s="121" t="s">
        <v>5018</v>
      </c>
      <c r="K11887" s="121" t="s">
        <v>65</v>
      </c>
      <c r="L11887" s="157" t="s">
        <v>19456</v>
      </c>
      <c r="M11887" s="120" t="s">
        <v>33</v>
      </c>
      <c r="N11887" s="131">
        <v>44536</v>
      </c>
      <c r="O11887" s="131">
        <v>44581</v>
      </c>
      <c r="S11887" s="120" t="s">
        <v>92</v>
      </c>
      <c r="Y11887" s="116" t="s">
        <v>44</v>
      </c>
    </row>
    <row r="11888" spans="1:25">
      <c r="A11888" s="116">
        <v>11888</v>
      </c>
      <c r="B11888" s="129">
        <v>44497</v>
      </c>
      <c r="D11888" s="120" t="s">
        <v>580</v>
      </c>
      <c r="E11888" s="120" t="s">
        <v>26600</v>
      </c>
      <c r="F11888" s="209" t="s">
        <v>8267</v>
      </c>
      <c r="G11888" s="119" t="s">
        <v>26601</v>
      </c>
      <c r="H11888" s="121" t="s">
        <v>53</v>
      </c>
      <c r="I11888" s="119" t="s">
        <v>30</v>
      </c>
      <c r="J11888" s="121" t="s">
        <v>77</v>
      </c>
      <c r="K11888" s="121" t="s">
        <v>584</v>
      </c>
      <c r="L11888" s="157" t="s">
        <v>19456</v>
      </c>
      <c r="M11888" s="120" t="s">
        <v>33</v>
      </c>
      <c r="N11888" s="131">
        <v>44565</v>
      </c>
      <c r="O11888" s="131">
        <v>44620</v>
      </c>
    </row>
    <row r="11889" spans="1:15">
      <c r="A11889" s="116">
        <v>11889</v>
      </c>
      <c r="B11889" s="129">
        <v>44497</v>
      </c>
      <c r="D11889" s="120" t="s">
        <v>580</v>
      </c>
      <c r="E11889" s="120" t="s">
        <v>26602</v>
      </c>
      <c r="F11889" s="209" t="s">
        <v>122</v>
      </c>
      <c r="G11889" s="119" t="s">
        <v>26603</v>
      </c>
      <c r="H11889" s="121" t="s">
        <v>29</v>
      </c>
      <c r="I11889" s="119" t="s">
        <v>30</v>
      </c>
      <c r="J11889" s="121" t="s">
        <v>1544</v>
      </c>
      <c r="K11889" s="121" t="s">
        <v>584</v>
      </c>
      <c r="L11889" s="157" t="s">
        <v>19456</v>
      </c>
      <c r="M11889" s="120" t="s">
        <v>78</v>
      </c>
    </row>
    <row r="11890" spans="1:15">
      <c r="A11890" s="116">
        <v>11890</v>
      </c>
      <c r="B11890" s="129">
        <v>44497</v>
      </c>
      <c r="D11890" s="120" t="s">
        <v>580</v>
      </c>
      <c r="E11890" s="120" t="s">
        <v>26604</v>
      </c>
      <c r="F11890" s="209" t="s">
        <v>8267</v>
      </c>
      <c r="G11890" s="119" t="s">
        <v>26605</v>
      </c>
      <c r="H11890" s="121" t="s">
        <v>53</v>
      </c>
      <c r="I11890" s="121" t="s">
        <v>30</v>
      </c>
      <c r="J11890" s="121" t="s">
        <v>7216</v>
      </c>
      <c r="K11890" s="121" t="s">
        <v>584</v>
      </c>
      <c r="L11890" s="157" t="s">
        <v>19456</v>
      </c>
      <c r="M11890" s="120" t="s">
        <v>78</v>
      </c>
    </row>
    <row r="11891" spans="1:15">
      <c r="A11891" s="116">
        <v>11891</v>
      </c>
      <c r="B11891" s="129">
        <v>44497</v>
      </c>
      <c r="D11891" s="120" t="s">
        <v>580</v>
      </c>
      <c r="E11891" s="120" t="s">
        <v>26606</v>
      </c>
      <c r="F11891" s="209" t="s">
        <v>5062</v>
      </c>
      <c r="G11891" s="119" t="s">
        <v>19188</v>
      </c>
      <c r="H11891" s="121" t="s">
        <v>192</v>
      </c>
      <c r="I11891" s="145" t="s">
        <v>30</v>
      </c>
      <c r="J11891" s="121" t="s">
        <v>7726</v>
      </c>
      <c r="K11891" s="121" t="s">
        <v>584</v>
      </c>
      <c r="L11891" s="157" t="s">
        <v>19456</v>
      </c>
      <c r="M11891" s="120" t="s">
        <v>78</v>
      </c>
    </row>
    <row r="11892" spans="1:15">
      <c r="A11892" s="116">
        <v>11892</v>
      </c>
      <c r="B11892" s="129">
        <v>44497</v>
      </c>
      <c r="D11892" s="120" t="s">
        <v>580</v>
      </c>
      <c r="E11892" s="120" t="s">
        <v>26607</v>
      </c>
      <c r="F11892" s="209" t="s">
        <v>351</v>
      </c>
      <c r="G11892" s="119" t="s">
        <v>26608</v>
      </c>
      <c r="H11892" s="121" t="s">
        <v>41</v>
      </c>
      <c r="I11892" s="121" t="s">
        <v>30</v>
      </c>
      <c r="J11892" s="121" t="s">
        <v>26609</v>
      </c>
      <c r="K11892" s="121" t="s">
        <v>584</v>
      </c>
      <c r="L11892" s="157" t="s">
        <v>19456</v>
      </c>
      <c r="M11892" s="120" t="s">
        <v>78</v>
      </c>
    </row>
    <row r="11893" spans="1:15" ht="27.6">
      <c r="A11893" s="116">
        <v>11893</v>
      </c>
      <c r="B11893" s="129">
        <v>44497</v>
      </c>
      <c r="D11893" s="120" t="s">
        <v>580</v>
      </c>
      <c r="E11893" s="120" t="s">
        <v>26610</v>
      </c>
      <c r="F11893" s="209" t="s">
        <v>26611</v>
      </c>
      <c r="G11893" s="119" t="s">
        <v>26612</v>
      </c>
      <c r="H11893" s="121" t="s">
        <v>41</v>
      </c>
      <c r="I11893" s="121" t="s">
        <v>30</v>
      </c>
      <c r="J11893" s="121" t="s">
        <v>5018</v>
      </c>
      <c r="K11893" s="121" t="s">
        <v>584</v>
      </c>
      <c r="L11893" s="157" t="s">
        <v>19456</v>
      </c>
      <c r="M11893" s="120" t="s">
        <v>78</v>
      </c>
    </row>
    <row r="11894" spans="1:15">
      <c r="A11894" s="116">
        <v>11894</v>
      </c>
      <c r="B11894" s="129">
        <v>44497</v>
      </c>
      <c r="D11894" s="120" t="s">
        <v>580</v>
      </c>
      <c r="E11894" s="120" t="s">
        <v>26613</v>
      </c>
      <c r="F11894" s="209" t="s">
        <v>26614</v>
      </c>
      <c r="G11894" s="119" t="s">
        <v>26615</v>
      </c>
      <c r="H11894" s="121" t="s">
        <v>192</v>
      </c>
      <c r="I11894" s="121" t="s">
        <v>30</v>
      </c>
      <c r="J11894" s="121" t="s">
        <v>7142</v>
      </c>
      <c r="K11894" s="121" t="s">
        <v>584</v>
      </c>
      <c r="L11894" s="157" t="s">
        <v>19456</v>
      </c>
      <c r="M11894" s="120" t="s">
        <v>78</v>
      </c>
    </row>
    <row r="11895" spans="1:15">
      <c r="A11895" s="116">
        <v>11895</v>
      </c>
      <c r="B11895" s="129">
        <v>44497</v>
      </c>
      <c r="D11895" s="120" t="s">
        <v>580</v>
      </c>
      <c r="E11895" s="120" t="s">
        <v>26616</v>
      </c>
      <c r="F11895" s="209" t="s">
        <v>26617</v>
      </c>
      <c r="G11895" s="119" t="s">
        <v>26618</v>
      </c>
      <c r="H11895" s="121" t="s">
        <v>76</v>
      </c>
      <c r="I11895" s="119" t="s">
        <v>30</v>
      </c>
      <c r="J11895" s="121" t="s">
        <v>87</v>
      </c>
      <c r="K11895" s="121" t="s">
        <v>584</v>
      </c>
      <c r="L11895" s="157" t="s">
        <v>19456</v>
      </c>
      <c r="M11895" s="120" t="s">
        <v>78</v>
      </c>
    </row>
    <row r="11896" spans="1:15">
      <c r="A11896" s="116">
        <v>11896</v>
      </c>
      <c r="B11896" s="129">
        <v>44497</v>
      </c>
      <c r="D11896" s="120" t="s">
        <v>580</v>
      </c>
      <c r="E11896" s="120" t="s">
        <v>26619</v>
      </c>
      <c r="F11896" s="209" t="s">
        <v>26620</v>
      </c>
      <c r="G11896" s="119" t="s">
        <v>26621</v>
      </c>
      <c r="H11896" s="121" t="s">
        <v>344</v>
      </c>
      <c r="I11896" s="121" t="s">
        <v>30</v>
      </c>
      <c r="J11896" s="121" t="s">
        <v>8925</v>
      </c>
      <c r="K11896" s="121" t="s">
        <v>584</v>
      </c>
      <c r="L11896" s="157" t="s">
        <v>19456</v>
      </c>
      <c r="M11896" s="120" t="s">
        <v>78</v>
      </c>
    </row>
    <row r="11897" spans="1:15">
      <c r="A11897" s="116">
        <v>11897</v>
      </c>
      <c r="B11897" s="129">
        <v>44497</v>
      </c>
      <c r="D11897" s="120" t="s">
        <v>580</v>
      </c>
      <c r="E11897" s="120" t="s">
        <v>26622</v>
      </c>
      <c r="F11897" s="209" t="s">
        <v>8011</v>
      </c>
      <c r="G11897" s="119" t="s">
        <v>26623</v>
      </c>
      <c r="H11897" s="121" t="s">
        <v>140</v>
      </c>
      <c r="I11897" s="119" t="s">
        <v>30</v>
      </c>
      <c r="J11897" s="121" t="s">
        <v>31</v>
      </c>
      <c r="K11897" s="121" t="s">
        <v>584</v>
      </c>
      <c r="L11897" s="157" t="s">
        <v>19456</v>
      </c>
      <c r="M11897" s="120" t="s">
        <v>78</v>
      </c>
    </row>
    <row r="11898" spans="1:15">
      <c r="A11898" s="116">
        <v>11898</v>
      </c>
      <c r="B11898" s="129">
        <v>44497</v>
      </c>
      <c r="D11898" s="120" t="s">
        <v>580</v>
      </c>
      <c r="E11898" s="120" t="s">
        <v>26624</v>
      </c>
      <c r="F11898" s="209" t="s">
        <v>26625</v>
      </c>
      <c r="G11898" s="119" t="s">
        <v>26626</v>
      </c>
      <c r="H11898" s="121" t="s">
        <v>41</v>
      </c>
      <c r="I11898" s="121" t="s">
        <v>30</v>
      </c>
      <c r="J11898" s="121" t="s">
        <v>87</v>
      </c>
      <c r="K11898" s="121" t="s">
        <v>584</v>
      </c>
      <c r="L11898" s="157" t="s">
        <v>19456</v>
      </c>
      <c r="M11898" s="120" t="s">
        <v>78</v>
      </c>
    </row>
    <row r="11899" spans="1:15">
      <c r="A11899" s="116">
        <v>11899</v>
      </c>
      <c r="B11899" s="129">
        <v>44490</v>
      </c>
      <c r="D11899" s="120" t="s">
        <v>252</v>
      </c>
      <c r="E11899" s="120" t="s">
        <v>26627</v>
      </c>
      <c r="F11899" s="209" t="s">
        <v>26628</v>
      </c>
      <c r="G11899" s="119" t="s">
        <v>26629</v>
      </c>
      <c r="H11899" s="121" t="s">
        <v>53</v>
      </c>
      <c r="I11899" s="119" t="s">
        <v>30</v>
      </c>
      <c r="J11899" s="121" t="s">
        <v>1540</v>
      </c>
      <c r="K11899" s="121" t="s">
        <v>65</v>
      </c>
      <c r="L11899" s="157" t="s">
        <v>32</v>
      </c>
      <c r="M11899" s="120" t="s">
        <v>78</v>
      </c>
    </row>
    <row r="11900" spans="1:15">
      <c r="A11900" s="116">
        <v>11900</v>
      </c>
      <c r="B11900" s="129">
        <v>44490</v>
      </c>
      <c r="D11900" s="120" t="s">
        <v>252</v>
      </c>
      <c r="E11900" s="120" t="s">
        <v>26630</v>
      </c>
      <c r="F11900" s="209" t="s">
        <v>1372</v>
      </c>
      <c r="G11900" s="119" t="s">
        <v>26631</v>
      </c>
      <c r="H11900" s="121" t="s">
        <v>160</v>
      </c>
      <c r="I11900" s="121" t="s">
        <v>30</v>
      </c>
      <c r="J11900" s="121" t="s">
        <v>8925</v>
      </c>
      <c r="K11900" s="121" t="s">
        <v>65</v>
      </c>
      <c r="L11900" s="157" t="s">
        <v>32</v>
      </c>
      <c r="M11900" s="120" t="s">
        <v>78</v>
      </c>
    </row>
    <row r="11901" spans="1:15" ht="27.6">
      <c r="A11901" s="116">
        <v>11901</v>
      </c>
      <c r="B11901" s="129">
        <v>44490</v>
      </c>
      <c r="D11901" s="120" t="s">
        <v>252</v>
      </c>
      <c r="E11901" s="120" t="s">
        <v>26632</v>
      </c>
      <c r="F11901" s="209" t="s">
        <v>26633</v>
      </c>
      <c r="G11901" s="119" t="s">
        <v>26634</v>
      </c>
      <c r="H11901" s="121" t="s">
        <v>192</v>
      </c>
      <c r="I11901" s="119" t="s">
        <v>30</v>
      </c>
      <c r="J11901" s="121" t="s">
        <v>31</v>
      </c>
      <c r="K11901" s="121" t="s">
        <v>65</v>
      </c>
      <c r="L11901" s="157" t="s">
        <v>32</v>
      </c>
      <c r="M11901" s="120" t="s">
        <v>78</v>
      </c>
    </row>
    <row r="11902" spans="1:15">
      <c r="A11902" s="116">
        <v>11902</v>
      </c>
      <c r="B11902" s="129">
        <v>44490</v>
      </c>
      <c r="D11902" s="120" t="s">
        <v>252</v>
      </c>
      <c r="E11902" s="120" t="s">
        <v>26635</v>
      </c>
      <c r="F11902" s="209" t="s">
        <v>26636</v>
      </c>
      <c r="G11902" s="119" t="s">
        <v>15595</v>
      </c>
      <c r="H11902" s="121" t="s">
        <v>29</v>
      </c>
      <c r="I11902" s="119" t="s">
        <v>30</v>
      </c>
      <c r="J11902" s="121" t="s">
        <v>7216</v>
      </c>
      <c r="K11902" s="121" t="s">
        <v>65</v>
      </c>
      <c r="L11902" s="157" t="s">
        <v>32</v>
      </c>
      <c r="M11902" s="120" t="s">
        <v>78</v>
      </c>
    </row>
    <row r="11903" spans="1:15">
      <c r="A11903" s="116">
        <v>11903</v>
      </c>
      <c r="B11903" s="129">
        <v>44490</v>
      </c>
      <c r="D11903" s="120" t="s">
        <v>252</v>
      </c>
      <c r="E11903" s="120" t="s">
        <v>26637</v>
      </c>
      <c r="F11903" s="209" t="s">
        <v>7322</v>
      </c>
      <c r="G11903" s="119" t="s">
        <v>15595</v>
      </c>
      <c r="H11903" s="121" t="s">
        <v>29</v>
      </c>
      <c r="I11903" s="121" t="s">
        <v>30</v>
      </c>
      <c r="J11903" s="121" t="s">
        <v>7216</v>
      </c>
      <c r="K11903" s="121" t="s">
        <v>65</v>
      </c>
      <c r="L11903" s="157" t="s">
        <v>32</v>
      </c>
      <c r="M11903" s="120" t="s">
        <v>78</v>
      </c>
    </row>
    <row r="11904" spans="1:15">
      <c r="A11904" s="116">
        <v>11904</v>
      </c>
      <c r="B11904" s="129">
        <v>44490</v>
      </c>
      <c r="D11904" s="120" t="s">
        <v>252</v>
      </c>
      <c r="E11904" s="120" t="s">
        <v>26638</v>
      </c>
      <c r="F11904" s="209" t="s">
        <v>26639</v>
      </c>
      <c r="G11904" s="119" t="s">
        <v>26640</v>
      </c>
      <c r="H11904" s="121" t="s">
        <v>86</v>
      </c>
      <c r="I11904" s="121" t="s">
        <v>42</v>
      </c>
      <c r="J11904" s="121" t="s">
        <v>72</v>
      </c>
      <c r="K11904" s="121" t="s">
        <v>65</v>
      </c>
      <c r="L11904" s="157" t="s">
        <v>32</v>
      </c>
      <c r="M11904" s="120" t="s">
        <v>33</v>
      </c>
      <c r="N11904" s="131">
        <v>44491</v>
      </c>
      <c r="O11904" s="131">
        <v>44588</v>
      </c>
    </row>
    <row r="11905" spans="1:15">
      <c r="A11905" s="116">
        <v>11905</v>
      </c>
      <c r="B11905" s="129">
        <v>44490</v>
      </c>
      <c r="D11905" s="120" t="s">
        <v>252</v>
      </c>
      <c r="E11905" s="120" t="s">
        <v>26641</v>
      </c>
      <c r="F11905" s="209" t="s">
        <v>26642</v>
      </c>
      <c r="G11905" s="119" t="s">
        <v>26643</v>
      </c>
      <c r="H11905" s="121" t="s">
        <v>48</v>
      </c>
      <c r="I11905" s="119" t="s">
        <v>30</v>
      </c>
      <c r="J11905" s="121" t="s">
        <v>1544</v>
      </c>
      <c r="K11905" s="121" t="s">
        <v>65</v>
      </c>
      <c r="L11905" s="157" t="s">
        <v>32</v>
      </c>
      <c r="M11905" s="120" t="s">
        <v>78</v>
      </c>
    </row>
    <row r="11906" spans="1:15">
      <c r="A11906" s="116">
        <v>11906</v>
      </c>
      <c r="B11906" s="129">
        <v>44490</v>
      </c>
      <c r="D11906" s="120" t="s">
        <v>252</v>
      </c>
      <c r="E11906" s="120" t="s">
        <v>26644</v>
      </c>
      <c r="F11906" s="209" t="s">
        <v>122</v>
      </c>
      <c r="G11906" s="119" t="s">
        <v>26645</v>
      </c>
      <c r="H11906" s="121" t="s">
        <v>192</v>
      </c>
      <c r="I11906" s="121" t="s">
        <v>30</v>
      </c>
      <c r="J11906" s="121" t="s">
        <v>10457</v>
      </c>
      <c r="K11906" s="121" t="s">
        <v>65</v>
      </c>
      <c r="L11906" s="157" t="s">
        <v>32</v>
      </c>
      <c r="M11906" s="120" t="s">
        <v>78</v>
      </c>
    </row>
    <row r="11907" spans="1:15">
      <c r="A11907" s="116">
        <v>11907</v>
      </c>
      <c r="B11907" s="129">
        <v>44490</v>
      </c>
      <c r="D11907" s="120" t="s">
        <v>252</v>
      </c>
      <c r="E11907" s="120" t="s">
        <v>26646</v>
      </c>
      <c r="F11907" s="209" t="s">
        <v>16084</v>
      </c>
      <c r="G11907" s="119" t="s">
        <v>26647</v>
      </c>
      <c r="H11907" s="121" t="s">
        <v>140</v>
      </c>
      <c r="I11907" s="119" t="s">
        <v>30</v>
      </c>
      <c r="J11907" s="121" t="s">
        <v>7142</v>
      </c>
      <c r="K11907" s="121" t="s">
        <v>65</v>
      </c>
      <c r="L11907" s="157" t="s">
        <v>32</v>
      </c>
      <c r="M11907" s="120" t="s">
        <v>78</v>
      </c>
    </row>
    <row r="11908" spans="1:15">
      <c r="A11908" s="116">
        <v>11908</v>
      </c>
      <c r="B11908" s="129">
        <v>44490</v>
      </c>
      <c r="D11908" s="120" t="s">
        <v>252</v>
      </c>
      <c r="E11908" s="120" t="s">
        <v>26648</v>
      </c>
      <c r="F11908" s="209" t="s">
        <v>1462</v>
      </c>
      <c r="G11908" s="119" t="s">
        <v>26647</v>
      </c>
      <c r="H11908" s="121" t="s">
        <v>140</v>
      </c>
      <c r="I11908" s="121" t="s">
        <v>30</v>
      </c>
      <c r="J11908" s="121" t="s">
        <v>16554</v>
      </c>
      <c r="K11908" s="121" t="s">
        <v>65</v>
      </c>
      <c r="L11908" s="157" t="s">
        <v>32</v>
      </c>
      <c r="M11908" s="120" t="s">
        <v>33</v>
      </c>
      <c r="N11908" s="131">
        <v>44512</v>
      </c>
      <c r="O11908" s="131">
        <v>44524</v>
      </c>
    </row>
    <row r="11909" spans="1:15">
      <c r="A11909" s="116">
        <v>11909</v>
      </c>
      <c r="B11909" s="129">
        <v>44490</v>
      </c>
      <c r="D11909" s="120" t="s">
        <v>252</v>
      </c>
      <c r="E11909" s="120" t="s">
        <v>26649</v>
      </c>
      <c r="F11909" s="209" t="s">
        <v>2827</v>
      </c>
      <c r="G11909" s="119" t="s">
        <v>21988</v>
      </c>
      <c r="H11909" s="121" t="s">
        <v>177</v>
      </c>
      <c r="I11909" s="119" t="s">
        <v>30</v>
      </c>
      <c r="J11909" s="121" t="s">
        <v>87</v>
      </c>
      <c r="K11909" s="121" t="s">
        <v>65</v>
      </c>
      <c r="L11909" s="157" t="s">
        <v>32</v>
      </c>
      <c r="M11909" s="120" t="s">
        <v>33</v>
      </c>
      <c r="N11909" s="131">
        <v>44498</v>
      </c>
      <c r="O11909" s="131">
        <v>44508</v>
      </c>
    </row>
    <row r="11910" spans="1:15" ht="27.6">
      <c r="A11910" s="116">
        <v>11910</v>
      </c>
      <c r="B11910" s="129">
        <v>44490</v>
      </c>
      <c r="D11910" s="120" t="s">
        <v>252</v>
      </c>
      <c r="E11910" s="120" t="s">
        <v>26650</v>
      </c>
      <c r="F11910" s="209" t="s">
        <v>26651</v>
      </c>
      <c r="G11910" s="119" t="s">
        <v>21988</v>
      </c>
      <c r="H11910" s="121" t="s">
        <v>177</v>
      </c>
      <c r="I11910" s="119" t="s">
        <v>30</v>
      </c>
      <c r="J11910" s="121" t="s">
        <v>77</v>
      </c>
      <c r="K11910" s="121" t="s">
        <v>65</v>
      </c>
      <c r="L11910" s="157" t="s">
        <v>19456</v>
      </c>
      <c r="M11910" s="120" t="s">
        <v>33</v>
      </c>
      <c r="N11910" s="131">
        <v>44491</v>
      </c>
      <c r="O11910" s="131">
        <v>44502</v>
      </c>
    </row>
    <row r="11911" spans="1:15">
      <c r="A11911" s="116">
        <v>11911</v>
      </c>
      <c r="B11911" s="129">
        <v>44490</v>
      </c>
      <c r="D11911" s="120" t="s">
        <v>252</v>
      </c>
      <c r="E11911" s="120" t="s">
        <v>26652</v>
      </c>
      <c r="F11911" s="209" t="s">
        <v>26653</v>
      </c>
      <c r="G11911" s="119" t="s">
        <v>21988</v>
      </c>
      <c r="H11911" s="121" t="s">
        <v>177</v>
      </c>
      <c r="I11911" s="119" t="s">
        <v>30</v>
      </c>
      <c r="J11911" s="121" t="s">
        <v>87</v>
      </c>
      <c r="L11911" s="157" t="s">
        <v>32</v>
      </c>
    </row>
    <row r="11912" spans="1:15">
      <c r="A11912" s="116">
        <v>11912</v>
      </c>
      <c r="B11912" s="129">
        <v>44490</v>
      </c>
      <c r="D11912" s="120" t="s">
        <v>252</v>
      </c>
      <c r="E11912" s="120" t="s">
        <v>26654</v>
      </c>
      <c r="F11912" s="209" t="s">
        <v>26655</v>
      </c>
      <c r="G11912" s="119" t="s">
        <v>26656</v>
      </c>
      <c r="H11912" s="121" t="s">
        <v>48</v>
      </c>
      <c r="I11912" s="121" t="s">
        <v>30</v>
      </c>
      <c r="J11912" s="121" t="s">
        <v>5018</v>
      </c>
      <c r="K11912" s="121" t="s">
        <v>65</v>
      </c>
      <c r="L11912" s="157" t="s">
        <v>19456</v>
      </c>
      <c r="M11912" s="120" t="s">
        <v>184</v>
      </c>
    </row>
    <row r="11913" spans="1:15" ht="27.6">
      <c r="A11913" s="116">
        <v>11913</v>
      </c>
      <c r="B11913" s="129">
        <v>44490</v>
      </c>
      <c r="D11913" s="120" t="s">
        <v>252</v>
      </c>
      <c r="E11913" s="120" t="s">
        <v>26657</v>
      </c>
      <c r="F11913" s="209" t="s">
        <v>26658</v>
      </c>
      <c r="G11913" s="119" t="s">
        <v>26656</v>
      </c>
      <c r="H11913" s="121" t="s">
        <v>48</v>
      </c>
      <c r="I11913" s="121" t="s">
        <v>30</v>
      </c>
      <c r="J11913" s="121" t="s">
        <v>5018</v>
      </c>
      <c r="L11913" s="157" t="s">
        <v>32</v>
      </c>
    </row>
    <row r="11914" spans="1:15">
      <c r="A11914" s="116">
        <v>11914</v>
      </c>
      <c r="B11914" s="129">
        <v>44490</v>
      </c>
      <c r="D11914" s="120" t="s">
        <v>252</v>
      </c>
      <c r="E11914" s="120" t="s">
        <v>26659</v>
      </c>
      <c r="F11914" s="209" t="s">
        <v>5794</v>
      </c>
      <c r="G11914" s="119" t="s">
        <v>26660</v>
      </c>
      <c r="H11914" s="121" t="s">
        <v>86</v>
      </c>
      <c r="I11914" s="121" t="s">
        <v>30</v>
      </c>
      <c r="J11914" s="121" t="s">
        <v>5018</v>
      </c>
      <c r="K11914" s="121" t="s">
        <v>65</v>
      </c>
      <c r="L11914" s="157" t="s">
        <v>19456</v>
      </c>
      <c r="M11914" s="120" t="s">
        <v>33</v>
      </c>
      <c r="N11914" s="131">
        <v>44498</v>
      </c>
      <c r="O11914" s="131">
        <v>44508</v>
      </c>
    </row>
    <row r="11915" spans="1:15">
      <c r="A11915" s="116">
        <v>11915</v>
      </c>
      <c r="B11915" s="129">
        <v>44490</v>
      </c>
      <c r="D11915" s="120" t="s">
        <v>252</v>
      </c>
      <c r="E11915" s="120" t="s">
        <v>26661</v>
      </c>
      <c r="F11915" s="209" t="s">
        <v>26662</v>
      </c>
      <c r="G11915" s="119" t="s">
        <v>19501</v>
      </c>
      <c r="H11915" s="121" t="s">
        <v>140</v>
      </c>
      <c r="I11915" s="121" t="s">
        <v>30</v>
      </c>
      <c r="J11915" s="121" t="s">
        <v>10457</v>
      </c>
      <c r="L11915" s="157" t="s">
        <v>32</v>
      </c>
    </row>
    <row r="11916" spans="1:15">
      <c r="A11916" s="116">
        <v>11916</v>
      </c>
      <c r="B11916" s="129">
        <v>44497</v>
      </c>
      <c r="D11916" s="120" t="s">
        <v>580</v>
      </c>
      <c r="E11916" s="120" t="s">
        <v>26663</v>
      </c>
      <c r="F11916" s="209" t="s">
        <v>986</v>
      </c>
      <c r="G11916" s="119" t="s">
        <v>26664</v>
      </c>
      <c r="H11916" s="121" t="s">
        <v>29</v>
      </c>
      <c r="I11916" s="121" t="s">
        <v>42</v>
      </c>
      <c r="J11916" s="121" t="s">
        <v>72</v>
      </c>
      <c r="K11916" s="121" t="s">
        <v>584</v>
      </c>
      <c r="L11916" s="157" t="s">
        <v>19456</v>
      </c>
      <c r="M11916" s="120" t="s">
        <v>78</v>
      </c>
    </row>
    <row r="11917" spans="1:15">
      <c r="A11917" s="116">
        <v>11917</v>
      </c>
      <c r="B11917" s="129">
        <v>44497</v>
      </c>
      <c r="D11917" s="120" t="s">
        <v>580</v>
      </c>
      <c r="E11917" s="120" t="s">
        <v>26665</v>
      </c>
      <c r="F11917" s="209" t="s">
        <v>12322</v>
      </c>
      <c r="G11917" s="119" t="s">
        <v>26666</v>
      </c>
      <c r="H11917" s="121" t="s">
        <v>1173</v>
      </c>
      <c r="I11917" s="121" t="s">
        <v>30</v>
      </c>
      <c r="J11917" s="121" t="s">
        <v>87</v>
      </c>
      <c r="K11917" s="121" t="s">
        <v>584</v>
      </c>
      <c r="L11917" s="157" t="s">
        <v>19456</v>
      </c>
      <c r="M11917" s="120" t="s">
        <v>78</v>
      </c>
    </row>
    <row r="11918" spans="1:15">
      <c r="A11918" s="116">
        <v>11918</v>
      </c>
      <c r="B11918" s="129">
        <v>44497</v>
      </c>
      <c r="D11918" s="120" t="s">
        <v>580</v>
      </c>
      <c r="E11918" s="120" t="s">
        <v>26667</v>
      </c>
      <c r="F11918" s="209" t="s">
        <v>26668</v>
      </c>
      <c r="G11918" s="119" t="s">
        <v>26669</v>
      </c>
      <c r="H11918" s="121" t="s">
        <v>29</v>
      </c>
      <c r="I11918" s="121" t="s">
        <v>30</v>
      </c>
      <c r="J11918" s="121" t="s">
        <v>1540</v>
      </c>
      <c r="K11918" s="121" t="s">
        <v>584</v>
      </c>
      <c r="L11918" s="157" t="s">
        <v>19456</v>
      </c>
      <c r="M11918" s="120" t="s">
        <v>78</v>
      </c>
    </row>
    <row r="11919" spans="1:15">
      <c r="A11919" s="116">
        <v>11919</v>
      </c>
      <c r="B11919" s="129">
        <v>44491</v>
      </c>
      <c r="D11919" s="120" t="s">
        <v>252</v>
      </c>
      <c r="E11919" s="120" t="s">
        <v>26670</v>
      </c>
      <c r="F11919" s="209" t="s">
        <v>26671</v>
      </c>
      <c r="G11919" s="119" t="s">
        <v>6766</v>
      </c>
      <c r="H11919" s="121" t="s">
        <v>53</v>
      </c>
      <c r="I11919" s="121" t="s">
        <v>42</v>
      </c>
      <c r="J11919" s="121" t="s">
        <v>72</v>
      </c>
      <c r="K11919" s="121" t="s">
        <v>65</v>
      </c>
      <c r="L11919" s="157" t="s">
        <v>19456</v>
      </c>
      <c r="M11919" s="120" t="s">
        <v>33</v>
      </c>
      <c r="N11919" s="131">
        <v>44517</v>
      </c>
      <c r="O11919" s="131">
        <v>44614</v>
      </c>
    </row>
    <row r="11920" spans="1:15">
      <c r="A11920" s="116">
        <v>11920</v>
      </c>
      <c r="B11920" s="129">
        <v>44497</v>
      </c>
      <c r="D11920" s="120" t="s">
        <v>580</v>
      </c>
      <c r="E11920" s="120" t="s">
        <v>26672</v>
      </c>
      <c r="F11920" s="209" t="s">
        <v>986</v>
      </c>
      <c r="G11920" s="119" t="s">
        <v>26673</v>
      </c>
      <c r="H11920" s="121" t="s">
        <v>41</v>
      </c>
      <c r="I11920" s="119" t="s">
        <v>30</v>
      </c>
      <c r="J11920" s="121" t="s">
        <v>87</v>
      </c>
      <c r="K11920" s="121" t="s">
        <v>584</v>
      </c>
      <c r="L11920" s="157" t="s">
        <v>19456</v>
      </c>
      <c r="M11920" s="120" t="s">
        <v>78</v>
      </c>
    </row>
    <row r="11921" spans="1:15">
      <c r="A11921" s="116">
        <v>11921</v>
      </c>
      <c r="B11921" s="129">
        <v>44498</v>
      </c>
      <c r="D11921" s="120" t="s">
        <v>580</v>
      </c>
      <c r="E11921" s="120" t="s">
        <v>26674</v>
      </c>
      <c r="F11921" s="209" t="s">
        <v>26675</v>
      </c>
      <c r="G11921" s="119" t="s">
        <v>26676</v>
      </c>
      <c r="H11921" s="121" t="s">
        <v>41</v>
      </c>
      <c r="I11921" s="121" t="s">
        <v>30</v>
      </c>
      <c r="J11921" s="121" t="s">
        <v>77</v>
      </c>
      <c r="K11921" s="121" t="s">
        <v>584</v>
      </c>
      <c r="L11921" s="157" t="s">
        <v>32</v>
      </c>
      <c r="M11921" s="120" t="s">
        <v>33</v>
      </c>
      <c r="N11921" s="131">
        <v>44501</v>
      </c>
      <c r="O11921" s="131">
        <v>44620</v>
      </c>
    </row>
    <row r="11922" spans="1:15">
      <c r="A11922" s="116">
        <v>11922</v>
      </c>
      <c r="B11922" s="129">
        <v>44498</v>
      </c>
      <c r="D11922" s="120" t="s">
        <v>580</v>
      </c>
      <c r="E11922" s="120" t="s">
        <v>26677</v>
      </c>
      <c r="F11922" s="209" t="s">
        <v>6645</v>
      </c>
      <c r="G11922" s="119" t="s">
        <v>26678</v>
      </c>
      <c r="H11922" s="121" t="s">
        <v>48</v>
      </c>
      <c r="I11922" s="121" t="s">
        <v>30</v>
      </c>
      <c r="J11922" s="121" t="s">
        <v>7087</v>
      </c>
      <c r="K11922" s="121" t="s">
        <v>584</v>
      </c>
      <c r="L11922" s="157" t="s">
        <v>19456</v>
      </c>
      <c r="M11922" s="120" t="s">
        <v>78</v>
      </c>
    </row>
    <row r="11923" spans="1:15">
      <c r="A11923" s="116">
        <v>11923</v>
      </c>
      <c r="B11923" s="129">
        <v>44498</v>
      </c>
      <c r="D11923" s="120" t="s">
        <v>580</v>
      </c>
      <c r="E11923" s="120" t="s">
        <v>26679</v>
      </c>
      <c r="F11923" s="209" t="s">
        <v>26680</v>
      </c>
      <c r="G11923" s="119" t="s">
        <v>26681</v>
      </c>
      <c r="H11923" s="121" t="s">
        <v>140</v>
      </c>
      <c r="I11923" s="121" t="s">
        <v>30</v>
      </c>
      <c r="J11923" s="121" t="s">
        <v>529</v>
      </c>
      <c r="K11923" s="121" t="s">
        <v>584</v>
      </c>
      <c r="L11923" s="157" t="s">
        <v>19456</v>
      </c>
      <c r="M11923" s="120" t="s">
        <v>78</v>
      </c>
    </row>
    <row r="11924" spans="1:15">
      <c r="A11924" s="116">
        <v>11924</v>
      </c>
      <c r="B11924" s="129">
        <v>44498</v>
      </c>
      <c r="D11924" s="120" t="s">
        <v>580</v>
      </c>
      <c r="E11924" s="120" t="s">
        <v>26682</v>
      </c>
      <c r="F11924" s="209" t="s">
        <v>26683</v>
      </c>
      <c r="G11924" s="119" t="s">
        <v>26684</v>
      </c>
      <c r="H11924" s="121" t="s">
        <v>29</v>
      </c>
      <c r="I11924" s="121" t="s">
        <v>30</v>
      </c>
      <c r="J11924" s="121" t="s">
        <v>7216</v>
      </c>
      <c r="K11924" s="121" t="s">
        <v>584</v>
      </c>
      <c r="L11924" s="157" t="s">
        <v>19456</v>
      </c>
      <c r="M11924" s="120" t="s">
        <v>78</v>
      </c>
    </row>
    <row r="11925" spans="1:15">
      <c r="A11925" s="116">
        <v>11925</v>
      </c>
      <c r="B11925" s="129">
        <v>44498</v>
      </c>
      <c r="D11925" s="120" t="s">
        <v>580</v>
      </c>
      <c r="E11925" s="120" t="s">
        <v>26685</v>
      </c>
      <c r="F11925" s="209" t="s">
        <v>1462</v>
      </c>
      <c r="G11925" s="119" t="s">
        <v>26686</v>
      </c>
      <c r="H11925" s="121" t="s">
        <v>41</v>
      </c>
      <c r="I11925" s="119" t="s">
        <v>30</v>
      </c>
      <c r="J11925" s="121" t="s">
        <v>7091</v>
      </c>
      <c r="K11925" s="121" t="s">
        <v>584</v>
      </c>
      <c r="L11925" s="157" t="s">
        <v>19456</v>
      </c>
      <c r="M11925" s="120" t="s">
        <v>78</v>
      </c>
    </row>
    <row r="11926" spans="1:15">
      <c r="A11926" s="116">
        <v>11926</v>
      </c>
      <c r="B11926" s="129">
        <v>44498</v>
      </c>
      <c r="D11926" s="120" t="s">
        <v>580</v>
      </c>
      <c r="E11926" s="120" t="s">
        <v>26687</v>
      </c>
      <c r="F11926" s="209" t="s">
        <v>130</v>
      </c>
      <c r="G11926" s="119" t="s">
        <v>26688</v>
      </c>
      <c r="H11926" s="121" t="s">
        <v>192</v>
      </c>
      <c r="I11926" s="121" t="s">
        <v>30</v>
      </c>
      <c r="J11926" s="121" t="s">
        <v>529</v>
      </c>
      <c r="K11926" s="121" t="s">
        <v>584</v>
      </c>
      <c r="L11926" s="157" t="s">
        <v>19456</v>
      </c>
      <c r="M11926" s="120" t="s">
        <v>78</v>
      </c>
    </row>
    <row r="11927" spans="1:15">
      <c r="A11927" s="116">
        <v>11927</v>
      </c>
      <c r="B11927" s="129">
        <v>44498</v>
      </c>
      <c r="D11927" s="120" t="s">
        <v>580</v>
      </c>
      <c r="E11927" s="120" t="s">
        <v>26689</v>
      </c>
      <c r="F11927" s="209" t="s">
        <v>26690</v>
      </c>
      <c r="G11927" s="119" t="s">
        <v>26691</v>
      </c>
      <c r="H11927" s="121" t="s">
        <v>41</v>
      </c>
      <c r="I11927" s="119" t="s">
        <v>42</v>
      </c>
      <c r="J11927" s="121" t="s">
        <v>82</v>
      </c>
      <c r="K11927" s="121" t="s">
        <v>584</v>
      </c>
      <c r="L11927" s="157" t="s">
        <v>19456</v>
      </c>
      <c r="M11927" s="120" t="s">
        <v>78</v>
      </c>
    </row>
    <row r="11928" spans="1:15">
      <c r="A11928" s="116">
        <v>11928</v>
      </c>
      <c r="B11928" s="129">
        <v>44494</v>
      </c>
      <c r="D11928" s="120" t="s">
        <v>25</v>
      </c>
      <c r="E11928" s="120" t="s">
        <v>26692</v>
      </c>
      <c r="F11928" s="209" t="s">
        <v>26693</v>
      </c>
      <c r="G11928" s="119" t="s">
        <v>1129</v>
      </c>
      <c r="H11928" s="121" t="s">
        <v>53</v>
      </c>
      <c r="I11928" s="121" t="s">
        <v>42</v>
      </c>
      <c r="J11928" s="121" t="s">
        <v>91</v>
      </c>
      <c r="K11928" s="121" t="s">
        <v>65</v>
      </c>
      <c r="L11928" s="157" t="s">
        <v>32</v>
      </c>
    </row>
    <row r="11929" spans="1:15">
      <c r="A11929" s="116">
        <v>11929</v>
      </c>
      <c r="B11929" s="129">
        <v>44494</v>
      </c>
      <c r="D11929" s="120" t="s">
        <v>25</v>
      </c>
      <c r="E11929" s="120" t="s">
        <v>26694</v>
      </c>
      <c r="F11929" s="209" t="s">
        <v>26695</v>
      </c>
      <c r="G11929" s="119" t="s">
        <v>1129</v>
      </c>
      <c r="H11929" s="121" t="s">
        <v>53</v>
      </c>
      <c r="I11929" s="121" t="s">
        <v>42</v>
      </c>
      <c r="J11929" s="121" t="s">
        <v>91</v>
      </c>
      <c r="K11929" s="121" t="s">
        <v>65</v>
      </c>
      <c r="L11929" s="157" t="s">
        <v>32</v>
      </c>
    </row>
    <row r="11930" spans="1:15" ht="41.4">
      <c r="A11930" s="116">
        <v>11930</v>
      </c>
      <c r="B11930" s="129">
        <v>44494</v>
      </c>
      <c r="D11930" s="120" t="s">
        <v>25</v>
      </c>
      <c r="E11930" s="120" t="s">
        <v>26696</v>
      </c>
      <c r="F11930" s="209" t="s">
        <v>26697</v>
      </c>
      <c r="G11930" s="119" t="s">
        <v>26698</v>
      </c>
      <c r="H11930" s="121" t="s">
        <v>53</v>
      </c>
      <c r="I11930" s="119" t="s">
        <v>42</v>
      </c>
      <c r="J11930" s="121" t="s">
        <v>91</v>
      </c>
      <c r="K11930" s="121" t="s">
        <v>65</v>
      </c>
      <c r="L11930" s="157" t="s">
        <v>32</v>
      </c>
      <c r="M11930" s="120" t="s">
        <v>33</v>
      </c>
      <c r="N11930" s="131">
        <v>44538</v>
      </c>
      <c r="O11930" s="131">
        <v>44574</v>
      </c>
    </row>
    <row r="11931" spans="1:15">
      <c r="A11931" s="116">
        <v>11931</v>
      </c>
      <c r="B11931" s="129">
        <v>44494</v>
      </c>
      <c r="D11931" s="120" t="s">
        <v>25</v>
      </c>
      <c r="E11931" s="120" t="s">
        <v>26699</v>
      </c>
      <c r="F11931" s="209" t="s">
        <v>26700</v>
      </c>
      <c r="G11931" s="119" t="s">
        <v>3491</v>
      </c>
      <c r="H11931" s="121" t="s">
        <v>53</v>
      </c>
      <c r="I11931" s="121" t="s">
        <v>42</v>
      </c>
      <c r="J11931" s="121" t="s">
        <v>91</v>
      </c>
      <c r="K11931" s="121" t="s">
        <v>65</v>
      </c>
      <c r="L11931" s="157" t="s">
        <v>32</v>
      </c>
    </row>
    <row r="11932" spans="1:15">
      <c r="A11932" s="116">
        <v>11932</v>
      </c>
      <c r="B11932" s="129">
        <v>44494</v>
      </c>
      <c r="D11932" s="120" t="s">
        <v>25</v>
      </c>
      <c r="E11932" s="120" t="s">
        <v>26701</v>
      </c>
      <c r="F11932" s="209" t="s">
        <v>2854</v>
      </c>
      <c r="G11932" s="119" t="s">
        <v>26702</v>
      </c>
      <c r="H11932" s="121" t="s">
        <v>41</v>
      </c>
      <c r="I11932" s="119" t="s">
        <v>42</v>
      </c>
      <c r="J11932" s="121" t="s">
        <v>91</v>
      </c>
      <c r="K11932" s="121" t="s">
        <v>65</v>
      </c>
      <c r="L11932" s="157" t="s">
        <v>32</v>
      </c>
    </row>
    <row r="11933" spans="1:15" ht="27.6">
      <c r="A11933" s="116">
        <v>11933</v>
      </c>
      <c r="B11933" s="129">
        <v>44494</v>
      </c>
      <c r="D11933" s="120" t="s">
        <v>25</v>
      </c>
      <c r="E11933" s="120" t="s">
        <v>26703</v>
      </c>
      <c r="F11933" s="209" t="s">
        <v>26704</v>
      </c>
      <c r="G11933" s="119" t="s">
        <v>1132</v>
      </c>
      <c r="H11933" s="121" t="s">
        <v>53</v>
      </c>
      <c r="I11933" s="119" t="s">
        <v>42</v>
      </c>
      <c r="J11933" s="121" t="s">
        <v>91</v>
      </c>
      <c r="K11933" s="121" t="s">
        <v>65</v>
      </c>
      <c r="L11933" s="157" t="s">
        <v>32</v>
      </c>
    </row>
    <row r="11934" spans="1:15">
      <c r="A11934" s="116">
        <v>11934</v>
      </c>
      <c r="B11934" s="129">
        <v>44494</v>
      </c>
      <c r="D11934" s="120" t="s">
        <v>25</v>
      </c>
      <c r="E11934" s="120" t="s">
        <v>26705</v>
      </c>
      <c r="F11934" s="209" t="s">
        <v>26706</v>
      </c>
      <c r="G11934" s="119" t="s">
        <v>26707</v>
      </c>
      <c r="H11934" s="121" t="s">
        <v>41</v>
      </c>
      <c r="I11934" s="121" t="s">
        <v>42</v>
      </c>
      <c r="J11934" s="121" t="s">
        <v>82</v>
      </c>
      <c r="K11934" s="121" t="s">
        <v>65</v>
      </c>
      <c r="L11934" s="157" t="s">
        <v>32</v>
      </c>
      <c r="M11934" s="120" t="s">
        <v>33</v>
      </c>
      <c r="N11934" s="131">
        <v>44495</v>
      </c>
      <c r="O11934" s="131">
        <v>44508</v>
      </c>
    </row>
    <row r="11935" spans="1:15">
      <c r="A11935" s="116">
        <v>11935</v>
      </c>
      <c r="B11935" s="129">
        <v>44494</v>
      </c>
      <c r="D11935" s="120" t="s">
        <v>25</v>
      </c>
      <c r="E11935" s="120" t="s">
        <v>26708</v>
      </c>
      <c r="F11935" s="209" t="s">
        <v>26709</v>
      </c>
      <c r="G11935" s="119" t="s">
        <v>26710</v>
      </c>
      <c r="H11935" s="121" t="s">
        <v>41</v>
      </c>
      <c r="I11935" s="119" t="s">
        <v>30</v>
      </c>
      <c r="J11935" s="121" t="s">
        <v>7087</v>
      </c>
      <c r="K11935" s="121" t="s">
        <v>65</v>
      </c>
      <c r="L11935" s="157" t="s">
        <v>32</v>
      </c>
    </row>
    <row r="11936" spans="1:15">
      <c r="A11936" s="116">
        <v>11936</v>
      </c>
      <c r="B11936" s="129">
        <v>44494</v>
      </c>
      <c r="D11936" s="120" t="s">
        <v>25</v>
      </c>
      <c r="E11936" s="120" t="s">
        <v>26711</v>
      </c>
      <c r="F11936" s="209" t="s">
        <v>17481</v>
      </c>
      <c r="G11936" s="119" t="s">
        <v>26712</v>
      </c>
      <c r="H11936" s="121" t="s">
        <v>177</v>
      </c>
      <c r="I11936" s="121" t="s">
        <v>42</v>
      </c>
      <c r="J11936" s="121" t="s">
        <v>72</v>
      </c>
      <c r="K11936" s="121" t="s">
        <v>65</v>
      </c>
      <c r="L11936" s="157" t="s">
        <v>32</v>
      </c>
      <c r="M11936" s="120" t="s">
        <v>33</v>
      </c>
      <c r="N11936" s="131">
        <v>44495</v>
      </c>
      <c r="O11936" s="131">
        <v>44508</v>
      </c>
    </row>
    <row r="11937" spans="1:20" ht="27.6">
      <c r="A11937" s="116">
        <v>11937</v>
      </c>
      <c r="B11937" s="129">
        <v>44494</v>
      </c>
      <c r="D11937" s="120" t="s">
        <v>25</v>
      </c>
      <c r="E11937" s="120" t="s">
        <v>26713</v>
      </c>
      <c r="F11937" s="209" t="s">
        <v>26714</v>
      </c>
      <c r="G11937" s="119" t="s">
        <v>5317</v>
      </c>
      <c r="H11937" s="121" t="s">
        <v>177</v>
      </c>
      <c r="I11937" s="121" t="s">
        <v>42</v>
      </c>
      <c r="J11937" s="121" t="s">
        <v>72</v>
      </c>
      <c r="K11937" s="121" t="s">
        <v>65</v>
      </c>
      <c r="L11937" s="157" t="s">
        <v>32</v>
      </c>
    </row>
    <row r="11938" spans="1:20">
      <c r="A11938" s="116">
        <v>11938</v>
      </c>
      <c r="B11938" s="129">
        <v>44494</v>
      </c>
      <c r="D11938" s="120" t="s">
        <v>25</v>
      </c>
      <c r="E11938" s="120" t="s">
        <v>26715</v>
      </c>
      <c r="F11938" s="209" t="s">
        <v>26716</v>
      </c>
      <c r="G11938" s="119" t="s">
        <v>26717</v>
      </c>
      <c r="H11938" s="121" t="s">
        <v>97</v>
      </c>
      <c r="I11938" s="121" t="s">
        <v>42</v>
      </c>
      <c r="J11938" s="121" t="s">
        <v>72</v>
      </c>
      <c r="K11938" s="121" t="s">
        <v>65</v>
      </c>
      <c r="L11938" s="157" t="s">
        <v>32</v>
      </c>
    </row>
    <row r="11939" spans="1:20">
      <c r="A11939" s="116">
        <v>11939</v>
      </c>
      <c r="B11939" s="129">
        <v>44494</v>
      </c>
      <c r="D11939" s="120" t="s">
        <v>25</v>
      </c>
      <c r="E11939" s="120" t="s">
        <v>26718</v>
      </c>
      <c r="F11939" s="209" t="s">
        <v>969</v>
      </c>
      <c r="G11939" s="119" t="s">
        <v>492</v>
      </c>
      <c r="H11939" s="121" t="s">
        <v>41</v>
      </c>
      <c r="I11939" s="121" t="s">
        <v>30</v>
      </c>
      <c r="J11939" s="121" t="s">
        <v>87</v>
      </c>
      <c r="K11939" s="121" t="s">
        <v>65</v>
      </c>
      <c r="L11939" s="157" t="s">
        <v>32</v>
      </c>
    </row>
    <row r="11940" spans="1:20" ht="27.6">
      <c r="A11940" s="116">
        <v>11940</v>
      </c>
      <c r="B11940" s="129">
        <v>44494</v>
      </c>
      <c r="D11940" s="120" t="s">
        <v>25</v>
      </c>
      <c r="E11940" s="120" t="s">
        <v>26719</v>
      </c>
      <c r="F11940" s="209" t="s">
        <v>26720</v>
      </c>
      <c r="G11940" s="121" t="s">
        <v>25567</v>
      </c>
      <c r="H11940" s="121" t="s">
        <v>29</v>
      </c>
      <c r="I11940" s="119" t="s">
        <v>30</v>
      </c>
      <c r="J11940" s="121" t="s">
        <v>7958</v>
      </c>
      <c r="K11940" s="121" t="s">
        <v>65</v>
      </c>
      <c r="L11940" s="157" t="s">
        <v>32</v>
      </c>
      <c r="M11940" s="120" t="s">
        <v>33</v>
      </c>
      <c r="N11940" s="131">
        <v>44495</v>
      </c>
      <c r="O11940" s="131">
        <v>44508</v>
      </c>
    </row>
    <row r="11941" spans="1:20" ht="27.6">
      <c r="A11941" s="116">
        <v>11941</v>
      </c>
      <c r="B11941" s="129">
        <v>44494</v>
      </c>
      <c r="D11941" s="120" t="s">
        <v>25</v>
      </c>
      <c r="E11941" s="120" t="s">
        <v>26721</v>
      </c>
      <c r="F11941" s="209" t="s">
        <v>26722</v>
      </c>
      <c r="G11941" s="119" t="s">
        <v>26723</v>
      </c>
      <c r="H11941" s="121" t="s">
        <v>76</v>
      </c>
      <c r="I11941" s="119" t="s">
        <v>30</v>
      </c>
      <c r="J11941" s="121" t="s">
        <v>8096</v>
      </c>
      <c r="K11941" s="121" t="s">
        <v>65</v>
      </c>
      <c r="L11941" s="157" t="s">
        <v>32</v>
      </c>
      <c r="M11941" s="120" t="s">
        <v>33</v>
      </c>
      <c r="N11941" s="131">
        <v>44498</v>
      </c>
      <c r="O11941" s="131">
        <v>44508</v>
      </c>
    </row>
    <row r="11942" spans="1:20">
      <c r="A11942" s="116">
        <v>11942</v>
      </c>
      <c r="B11942" s="129">
        <v>44494</v>
      </c>
      <c r="D11942" s="120" t="s">
        <v>25</v>
      </c>
      <c r="E11942" s="120" t="s">
        <v>26724</v>
      </c>
      <c r="F11942" s="209" t="s">
        <v>26725</v>
      </c>
      <c r="G11942" s="119" t="s">
        <v>442</v>
      </c>
      <c r="H11942" s="121" t="s">
        <v>41</v>
      </c>
      <c r="K11942" s="121" t="s">
        <v>65</v>
      </c>
      <c r="L11942" s="157" t="s">
        <v>32</v>
      </c>
    </row>
    <row r="11943" spans="1:20" ht="27.6">
      <c r="A11943" s="116">
        <v>11943</v>
      </c>
      <c r="B11943" s="129">
        <v>44494</v>
      </c>
      <c r="D11943" s="120" t="s">
        <v>25</v>
      </c>
      <c r="E11943" s="120" t="s">
        <v>26726</v>
      </c>
      <c r="F11943" s="209" t="s">
        <v>26727</v>
      </c>
      <c r="G11943" s="119" t="s">
        <v>26728</v>
      </c>
      <c r="H11943" s="121" t="s">
        <v>29</v>
      </c>
      <c r="I11943" s="121" t="s">
        <v>30</v>
      </c>
      <c r="J11943" s="121" t="s">
        <v>5018</v>
      </c>
      <c r="K11943" s="121" t="s">
        <v>65</v>
      </c>
      <c r="L11943" s="157" t="s">
        <v>32</v>
      </c>
    </row>
    <row r="11944" spans="1:20">
      <c r="A11944" s="116">
        <v>11944</v>
      </c>
      <c r="B11944" s="129">
        <v>44494</v>
      </c>
      <c r="D11944" s="120" t="s">
        <v>25</v>
      </c>
      <c r="E11944" s="120" t="s">
        <v>26729</v>
      </c>
      <c r="F11944" s="209" t="s">
        <v>26730</v>
      </c>
      <c r="G11944" s="119" t="s">
        <v>26731</v>
      </c>
      <c r="H11944" s="121" t="s">
        <v>53</v>
      </c>
      <c r="I11944" s="121" t="s">
        <v>63</v>
      </c>
      <c r="J11944" s="121" t="s">
        <v>328</v>
      </c>
      <c r="K11944" s="121" t="s">
        <v>65</v>
      </c>
      <c r="L11944" s="157" t="s">
        <v>32</v>
      </c>
    </row>
    <row r="11945" spans="1:20">
      <c r="A11945" s="116">
        <v>11945</v>
      </c>
      <c r="B11945" s="129">
        <v>44494</v>
      </c>
      <c r="D11945" s="120" t="s">
        <v>25</v>
      </c>
      <c r="E11945" s="120" t="s">
        <v>26732</v>
      </c>
      <c r="F11945" s="209" t="s">
        <v>26733</v>
      </c>
      <c r="G11945" s="119" t="s">
        <v>26734</v>
      </c>
      <c r="H11945" s="121" t="s">
        <v>41</v>
      </c>
      <c r="I11945" s="121" t="s">
        <v>42</v>
      </c>
      <c r="J11945" s="121" t="s">
        <v>72</v>
      </c>
      <c r="K11945" s="121" t="s">
        <v>65</v>
      </c>
      <c r="L11945" s="157" t="s">
        <v>32</v>
      </c>
    </row>
    <row r="11946" spans="1:20">
      <c r="A11946" s="116">
        <v>11946</v>
      </c>
      <c r="B11946" s="129">
        <v>44494</v>
      </c>
      <c r="D11946" s="120" t="s">
        <v>25</v>
      </c>
      <c r="E11946" s="120" t="s">
        <v>26735</v>
      </c>
      <c r="F11946" s="209" t="s">
        <v>26736</v>
      </c>
      <c r="G11946" s="119" t="s">
        <v>26737</v>
      </c>
      <c r="H11946" s="121" t="s">
        <v>177</v>
      </c>
      <c r="I11946" s="121" t="s">
        <v>30</v>
      </c>
      <c r="J11946" s="121" t="s">
        <v>7271</v>
      </c>
      <c r="K11946" s="121" t="s">
        <v>65</v>
      </c>
      <c r="L11946" s="157" t="s">
        <v>32</v>
      </c>
    </row>
    <row r="11947" spans="1:20" ht="14.4">
      <c r="A11947" s="116">
        <v>11947</v>
      </c>
      <c r="B11947" s="129">
        <v>44494</v>
      </c>
      <c r="D11947" s="120" t="s">
        <v>252</v>
      </c>
      <c r="E11947" t="s">
        <v>26738</v>
      </c>
      <c r="F11947" s="209" t="s">
        <v>2352</v>
      </c>
      <c r="G11947" s="119" t="s">
        <v>20830</v>
      </c>
      <c r="H11947" s="121" t="s">
        <v>53</v>
      </c>
      <c r="I11947" s="121" t="s">
        <v>30</v>
      </c>
      <c r="J11947" s="121" t="s">
        <v>77</v>
      </c>
      <c r="K11947" s="121" t="s">
        <v>65</v>
      </c>
      <c r="L11947" s="157" t="s">
        <v>19456</v>
      </c>
      <c r="M11947" s="120" t="s">
        <v>78</v>
      </c>
    </row>
    <row r="11948" spans="1:20">
      <c r="A11948" s="116">
        <v>11948</v>
      </c>
      <c r="B11948" s="129">
        <v>44494</v>
      </c>
      <c r="D11948" s="120" t="s">
        <v>252</v>
      </c>
      <c r="E11948" s="120" t="s">
        <v>26739</v>
      </c>
      <c r="F11948" s="209" t="s">
        <v>26740</v>
      </c>
      <c r="G11948" s="119" t="s">
        <v>18954</v>
      </c>
      <c r="H11948" s="121" t="s">
        <v>53</v>
      </c>
      <c r="I11948" s="121" t="s">
        <v>42</v>
      </c>
      <c r="J11948" s="121" t="s">
        <v>72</v>
      </c>
      <c r="K11948" s="121" t="s">
        <v>65</v>
      </c>
      <c r="L11948" s="157" t="s">
        <v>19456</v>
      </c>
      <c r="M11948" s="120" t="s">
        <v>33</v>
      </c>
      <c r="N11948" s="131">
        <v>44495</v>
      </c>
      <c r="O11948" s="131">
        <v>44510</v>
      </c>
      <c r="S11948" s="120" t="s">
        <v>92</v>
      </c>
      <c r="T11948" s="126">
        <v>44495</v>
      </c>
    </row>
    <row r="11949" spans="1:20">
      <c r="A11949" s="116">
        <v>11949</v>
      </c>
      <c r="B11949" s="129">
        <v>44494</v>
      </c>
      <c r="D11949" s="120" t="s">
        <v>252</v>
      </c>
      <c r="E11949" s="120" t="s">
        <v>26741</v>
      </c>
      <c r="F11949" s="209" t="s">
        <v>26742</v>
      </c>
      <c r="G11949" s="119" t="s">
        <v>26743</v>
      </c>
      <c r="H11949" s="121" t="s">
        <v>53</v>
      </c>
      <c r="I11949" s="121" t="s">
        <v>42</v>
      </c>
      <c r="J11949" s="121" t="s">
        <v>82</v>
      </c>
      <c r="K11949" s="121" t="s">
        <v>65</v>
      </c>
      <c r="L11949" s="157" t="s">
        <v>19456</v>
      </c>
      <c r="M11949" s="120" t="s">
        <v>33</v>
      </c>
      <c r="N11949" s="131">
        <v>44621</v>
      </c>
    </row>
    <row r="11950" spans="1:20">
      <c r="A11950" s="116">
        <v>11950</v>
      </c>
      <c r="B11950" s="129">
        <v>44494</v>
      </c>
      <c r="D11950" s="120" t="s">
        <v>252</v>
      </c>
      <c r="E11950" s="120" t="s">
        <v>26744</v>
      </c>
      <c r="F11950" s="209" t="s">
        <v>402</v>
      </c>
      <c r="G11950" s="119" t="s">
        <v>1560</v>
      </c>
      <c r="H11950" s="121" t="s">
        <v>192</v>
      </c>
      <c r="I11950" s="119" t="s">
        <v>42</v>
      </c>
      <c r="J11950" s="121" t="s">
        <v>2268</v>
      </c>
      <c r="K11950" s="121" t="s">
        <v>65</v>
      </c>
      <c r="L11950" s="157" t="s">
        <v>19456</v>
      </c>
      <c r="M11950" s="120" t="s">
        <v>78</v>
      </c>
    </row>
    <row r="11951" spans="1:20">
      <c r="A11951" s="116">
        <v>11951</v>
      </c>
      <c r="B11951" s="129">
        <v>44494</v>
      </c>
      <c r="D11951" s="120" t="s">
        <v>252</v>
      </c>
      <c r="E11951" s="120" t="s">
        <v>26745</v>
      </c>
      <c r="F11951" s="209" t="s">
        <v>7211</v>
      </c>
      <c r="G11951" s="119" t="s">
        <v>26746</v>
      </c>
      <c r="H11951" s="121" t="s">
        <v>86</v>
      </c>
      <c r="I11951" s="121" t="s">
        <v>30</v>
      </c>
      <c r="J11951" s="121" t="s">
        <v>87</v>
      </c>
      <c r="K11951" s="121" t="s">
        <v>65</v>
      </c>
      <c r="L11951" s="157" t="s">
        <v>19456</v>
      </c>
      <c r="M11951" s="120" t="s">
        <v>78</v>
      </c>
    </row>
    <row r="11952" spans="1:20" ht="27.6">
      <c r="A11952" s="116">
        <v>11952</v>
      </c>
      <c r="B11952" s="129">
        <v>44494</v>
      </c>
      <c r="D11952" s="120" t="s">
        <v>252</v>
      </c>
      <c r="E11952" s="120" t="s">
        <v>26747</v>
      </c>
      <c r="F11952" s="209" t="s">
        <v>26748</v>
      </c>
      <c r="G11952" s="119" t="s">
        <v>26749</v>
      </c>
      <c r="H11952" s="121" t="s">
        <v>53</v>
      </c>
      <c r="I11952" s="121" t="s">
        <v>42</v>
      </c>
      <c r="J11952" s="121" t="s">
        <v>199</v>
      </c>
      <c r="K11952" s="121" t="s">
        <v>65</v>
      </c>
      <c r="L11952" s="157" t="s">
        <v>19456</v>
      </c>
      <c r="M11952" s="120" t="s">
        <v>78</v>
      </c>
    </row>
    <row r="11953" spans="1:20">
      <c r="A11953" s="116">
        <v>11953</v>
      </c>
      <c r="B11953" s="129">
        <v>44494</v>
      </c>
      <c r="D11953" s="120" t="s">
        <v>252</v>
      </c>
      <c r="E11953" s="120" t="s">
        <v>26750</v>
      </c>
      <c r="F11953" s="209" t="s">
        <v>26751</v>
      </c>
      <c r="G11953" s="119" t="s">
        <v>26752</v>
      </c>
      <c r="H11953" s="121" t="s">
        <v>140</v>
      </c>
      <c r="I11953" s="121" t="s">
        <v>42</v>
      </c>
      <c r="J11953" s="121" t="s">
        <v>319</v>
      </c>
      <c r="K11953" s="121" t="s">
        <v>65</v>
      </c>
      <c r="L11953" s="157" t="s">
        <v>19456</v>
      </c>
      <c r="M11953" s="120" t="s">
        <v>78</v>
      </c>
    </row>
    <row r="11954" spans="1:20">
      <c r="A11954" s="116">
        <v>11954</v>
      </c>
      <c r="B11954" s="129">
        <v>44494</v>
      </c>
      <c r="D11954" s="120" t="s">
        <v>252</v>
      </c>
      <c r="E11954" s="120" t="s">
        <v>26753</v>
      </c>
      <c r="F11954" s="209" t="s">
        <v>25005</v>
      </c>
      <c r="G11954" s="119" t="s">
        <v>26754</v>
      </c>
      <c r="H11954" s="121" t="s">
        <v>29</v>
      </c>
      <c r="I11954" s="119" t="s">
        <v>30</v>
      </c>
      <c r="J11954" s="121" t="s">
        <v>77</v>
      </c>
      <c r="K11954" s="121" t="s">
        <v>65</v>
      </c>
      <c r="L11954" s="157" t="s">
        <v>19456</v>
      </c>
      <c r="M11954" s="120" t="s">
        <v>78</v>
      </c>
    </row>
    <row r="11955" spans="1:20">
      <c r="A11955" s="116">
        <v>11955</v>
      </c>
      <c r="B11955" s="129">
        <v>44494</v>
      </c>
      <c r="D11955" s="120" t="s">
        <v>252</v>
      </c>
      <c r="E11955" s="120" t="s">
        <v>26755</v>
      </c>
      <c r="F11955" s="209" t="s">
        <v>8267</v>
      </c>
      <c r="G11955" s="119" t="s">
        <v>20151</v>
      </c>
      <c r="H11955" s="121" t="s">
        <v>140</v>
      </c>
      <c r="I11955" s="119" t="s">
        <v>30</v>
      </c>
      <c r="J11955" s="121" t="s">
        <v>7087</v>
      </c>
      <c r="K11955" s="121" t="s">
        <v>65</v>
      </c>
      <c r="L11955" s="157" t="s">
        <v>19456</v>
      </c>
      <c r="M11955" s="120" t="s">
        <v>78</v>
      </c>
    </row>
    <row r="11956" spans="1:20">
      <c r="A11956" s="116">
        <v>11956</v>
      </c>
      <c r="B11956" s="129">
        <v>44494</v>
      </c>
      <c r="D11956" s="120" t="s">
        <v>252</v>
      </c>
      <c r="E11956" s="120" t="s">
        <v>26756</v>
      </c>
      <c r="F11956" s="209" t="s">
        <v>26757</v>
      </c>
      <c r="G11956" s="119" t="s">
        <v>371</v>
      </c>
      <c r="H11956" s="121" t="s">
        <v>53</v>
      </c>
      <c r="I11956" s="121" t="s">
        <v>30</v>
      </c>
      <c r="J11956" s="121" t="s">
        <v>1540</v>
      </c>
      <c r="K11956" s="121" t="s">
        <v>65</v>
      </c>
      <c r="L11956" s="157" t="s">
        <v>19456</v>
      </c>
      <c r="M11956" s="120" t="s">
        <v>78</v>
      </c>
    </row>
    <row r="11957" spans="1:20">
      <c r="A11957" s="116">
        <v>11957</v>
      </c>
      <c r="B11957" s="129">
        <v>44494</v>
      </c>
      <c r="D11957" s="120" t="s">
        <v>252</v>
      </c>
      <c r="E11957" s="120" t="s">
        <v>26758</v>
      </c>
      <c r="F11957" s="209" t="s">
        <v>26759</v>
      </c>
      <c r="G11957" s="119" t="s">
        <v>10923</v>
      </c>
      <c r="H11957" s="121" t="s">
        <v>140</v>
      </c>
      <c r="I11957" s="119" t="s">
        <v>30</v>
      </c>
      <c r="J11957" s="121" t="s">
        <v>7216</v>
      </c>
      <c r="K11957" s="121" t="s">
        <v>65</v>
      </c>
      <c r="L11957" s="157" t="s">
        <v>19456</v>
      </c>
      <c r="M11957" s="120" t="s">
        <v>78</v>
      </c>
    </row>
    <row r="11958" spans="1:20">
      <c r="A11958" s="116">
        <v>11958</v>
      </c>
      <c r="B11958" s="129">
        <v>44494</v>
      </c>
      <c r="D11958" s="120" t="s">
        <v>252</v>
      </c>
      <c r="E11958" s="120" t="s">
        <v>26760</v>
      </c>
      <c r="F11958" s="209" t="s">
        <v>558</v>
      </c>
      <c r="G11958" s="119" t="s">
        <v>26761</v>
      </c>
      <c r="H11958" s="121" t="s">
        <v>140</v>
      </c>
      <c r="I11958" s="121" t="s">
        <v>42</v>
      </c>
      <c r="J11958" s="121" t="s">
        <v>72</v>
      </c>
      <c r="K11958" s="121" t="s">
        <v>65</v>
      </c>
      <c r="L11958" s="157" t="s">
        <v>19456</v>
      </c>
      <c r="M11958" s="120" t="s">
        <v>78</v>
      </c>
    </row>
    <row r="11959" spans="1:20">
      <c r="A11959" s="116">
        <v>11959</v>
      </c>
      <c r="B11959" s="129">
        <v>44494</v>
      </c>
      <c r="D11959" s="120" t="s">
        <v>252</v>
      </c>
      <c r="E11959" s="120" t="s">
        <v>26762</v>
      </c>
      <c r="F11959" s="209" t="s">
        <v>480</v>
      </c>
      <c r="G11959" s="119" t="s">
        <v>6587</v>
      </c>
      <c r="H11959" s="121" t="s">
        <v>41</v>
      </c>
      <c r="I11959" s="121" t="s">
        <v>42</v>
      </c>
      <c r="J11959" s="121" t="s">
        <v>199</v>
      </c>
      <c r="K11959" s="121" t="s">
        <v>65</v>
      </c>
      <c r="L11959" s="157" t="s">
        <v>19456</v>
      </c>
      <c r="M11959" s="120" t="s">
        <v>33</v>
      </c>
      <c r="N11959" s="131">
        <v>44495</v>
      </c>
      <c r="O11959" s="131">
        <v>44588</v>
      </c>
    </row>
    <row r="11960" spans="1:20">
      <c r="A11960" s="116">
        <v>11960</v>
      </c>
      <c r="B11960" s="129">
        <v>44494</v>
      </c>
      <c r="D11960" s="120" t="s">
        <v>252</v>
      </c>
      <c r="E11960" s="120" t="s">
        <v>26763</v>
      </c>
      <c r="F11960" s="209" t="s">
        <v>8168</v>
      </c>
      <c r="G11960" s="119" t="s">
        <v>2975</v>
      </c>
      <c r="H11960" s="121" t="s">
        <v>140</v>
      </c>
      <c r="I11960" s="119" t="s">
        <v>30</v>
      </c>
      <c r="J11960" s="121" t="s">
        <v>7216</v>
      </c>
      <c r="K11960" s="121" t="s">
        <v>65</v>
      </c>
      <c r="L11960" s="157" t="s">
        <v>19456</v>
      </c>
      <c r="M11960" s="120" t="s">
        <v>78</v>
      </c>
    </row>
    <row r="11961" spans="1:20">
      <c r="A11961" s="116">
        <v>11961</v>
      </c>
      <c r="B11961" s="129">
        <v>44494</v>
      </c>
      <c r="D11961" s="120" t="s">
        <v>252</v>
      </c>
      <c r="E11961" s="120" t="s">
        <v>26764</v>
      </c>
      <c r="F11961" s="209" t="s">
        <v>26765</v>
      </c>
      <c r="G11961" s="119" t="s">
        <v>5603</v>
      </c>
      <c r="H11961" s="121" t="s">
        <v>118</v>
      </c>
      <c r="I11961" s="121" t="s">
        <v>30</v>
      </c>
      <c r="J11961" s="121" t="s">
        <v>31</v>
      </c>
      <c r="K11961" s="121" t="s">
        <v>65</v>
      </c>
      <c r="L11961" s="157" t="s">
        <v>19456</v>
      </c>
      <c r="M11961" s="120" t="s">
        <v>33</v>
      </c>
      <c r="N11961" s="131">
        <v>44508</v>
      </c>
      <c r="O11961" s="131">
        <v>44524</v>
      </c>
      <c r="S11961" s="120" t="s">
        <v>92</v>
      </c>
      <c r="T11961" s="126">
        <v>44525</v>
      </c>
    </row>
    <row r="11962" spans="1:20" ht="14.4">
      <c r="A11962" s="116">
        <v>11962</v>
      </c>
      <c r="B11962" s="129">
        <v>44494</v>
      </c>
      <c r="D11962" s="120" t="s">
        <v>252</v>
      </c>
      <c r="E11962" t="s">
        <v>26766</v>
      </c>
      <c r="F11962" s="209" t="s">
        <v>26767</v>
      </c>
      <c r="G11962" s="119" t="s">
        <v>26768</v>
      </c>
      <c r="H11962" s="121" t="s">
        <v>177</v>
      </c>
      <c r="I11962" s="121" t="s">
        <v>42</v>
      </c>
      <c r="J11962" s="121" t="s">
        <v>26130</v>
      </c>
      <c r="K11962" s="121" t="s">
        <v>65</v>
      </c>
      <c r="L11962" s="157" t="s">
        <v>19456</v>
      </c>
      <c r="M11962" s="120" t="s">
        <v>78</v>
      </c>
    </row>
    <row r="11963" spans="1:20" ht="27.6">
      <c r="A11963" s="116">
        <v>11963</v>
      </c>
      <c r="B11963" s="129">
        <v>44494</v>
      </c>
      <c r="D11963" s="120" t="s">
        <v>252</v>
      </c>
      <c r="E11963" s="120" t="s">
        <v>26769</v>
      </c>
      <c r="F11963" s="209" t="s">
        <v>26770</v>
      </c>
      <c r="G11963" s="119" t="s">
        <v>16105</v>
      </c>
      <c r="H11963" s="121" t="s">
        <v>29</v>
      </c>
      <c r="I11963" s="119" t="s">
        <v>42</v>
      </c>
      <c r="J11963" s="121" t="s">
        <v>646</v>
      </c>
      <c r="K11963" s="121" t="s">
        <v>65</v>
      </c>
      <c r="L11963" s="157" t="s">
        <v>19456</v>
      </c>
      <c r="M11963" s="120" t="s">
        <v>33</v>
      </c>
      <c r="N11963" s="131">
        <v>44495</v>
      </c>
      <c r="S11963" s="120" t="s">
        <v>92</v>
      </c>
      <c r="T11963" s="126">
        <v>44498</v>
      </c>
    </row>
    <row r="11964" spans="1:20">
      <c r="A11964" s="116">
        <v>11964</v>
      </c>
      <c r="B11964" s="129">
        <v>44494</v>
      </c>
      <c r="D11964" s="120" t="s">
        <v>252</v>
      </c>
      <c r="E11964" s="120" t="s">
        <v>26771</v>
      </c>
      <c r="F11964" s="209" t="s">
        <v>26772</v>
      </c>
      <c r="G11964" s="119" t="s">
        <v>85</v>
      </c>
      <c r="H11964" s="121" t="s">
        <v>86</v>
      </c>
      <c r="I11964" s="119" t="s">
        <v>30</v>
      </c>
      <c r="J11964" s="121" t="s">
        <v>87</v>
      </c>
      <c r="K11964" s="121" t="s">
        <v>65</v>
      </c>
      <c r="L11964" s="157" t="s">
        <v>19456</v>
      </c>
      <c r="M11964" s="120" t="s">
        <v>78</v>
      </c>
    </row>
    <row r="11965" spans="1:20" ht="27.6">
      <c r="A11965" s="116">
        <v>11965</v>
      </c>
      <c r="B11965" s="129">
        <v>44494</v>
      </c>
      <c r="D11965" s="120" t="s">
        <v>252</v>
      </c>
      <c r="E11965" s="120" t="s">
        <v>26773</v>
      </c>
      <c r="F11965" s="209" t="s">
        <v>26774</v>
      </c>
      <c r="G11965" s="119" t="s">
        <v>2408</v>
      </c>
      <c r="H11965" s="121" t="s">
        <v>53</v>
      </c>
      <c r="I11965" s="121" t="s">
        <v>30</v>
      </c>
      <c r="J11965" s="121" t="s">
        <v>31</v>
      </c>
      <c r="K11965" s="121" t="s">
        <v>65</v>
      </c>
      <c r="L11965" s="157" t="s">
        <v>19456</v>
      </c>
      <c r="M11965" s="120" t="s">
        <v>33</v>
      </c>
      <c r="N11965" s="131">
        <v>44495</v>
      </c>
      <c r="O11965" s="131">
        <v>44614</v>
      </c>
    </row>
    <row r="11966" spans="1:20">
      <c r="A11966" s="116">
        <v>11966</v>
      </c>
      <c r="B11966" s="129">
        <v>44494</v>
      </c>
      <c r="D11966" s="120" t="s">
        <v>252</v>
      </c>
      <c r="E11966" s="120" t="s">
        <v>26775</v>
      </c>
      <c r="F11966" s="209" t="s">
        <v>21020</v>
      </c>
      <c r="G11966" s="119" t="s">
        <v>26776</v>
      </c>
      <c r="H11966" s="121" t="s">
        <v>140</v>
      </c>
      <c r="I11966" s="119" t="s">
        <v>42</v>
      </c>
      <c r="J11966" s="121" t="s">
        <v>319</v>
      </c>
      <c r="K11966" s="121" t="s">
        <v>584</v>
      </c>
      <c r="L11966" s="157" t="s">
        <v>19456</v>
      </c>
      <c r="M11966" s="120" t="s">
        <v>78</v>
      </c>
    </row>
    <row r="11967" spans="1:20" ht="27.6">
      <c r="A11967" s="116">
        <v>11967</v>
      </c>
      <c r="B11967" s="129">
        <v>44494</v>
      </c>
      <c r="D11967" s="120" t="s">
        <v>252</v>
      </c>
      <c r="E11967" s="120" t="s">
        <v>26777</v>
      </c>
      <c r="F11967" s="209" t="s">
        <v>26778</v>
      </c>
      <c r="G11967" s="119" t="s">
        <v>7598</v>
      </c>
      <c r="H11967" s="121" t="s">
        <v>177</v>
      </c>
      <c r="I11967" s="121" t="s">
        <v>42</v>
      </c>
      <c r="J11967" s="121" t="s">
        <v>72</v>
      </c>
      <c r="K11967" s="121" t="s">
        <v>65</v>
      </c>
      <c r="L11967" s="157" t="s">
        <v>19456</v>
      </c>
      <c r="M11967" s="120" t="s">
        <v>78</v>
      </c>
    </row>
    <row r="11968" spans="1:20" ht="14.4">
      <c r="A11968" s="116">
        <v>11968</v>
      </c>
      <c r="B11968" s="129">
        <v>44494</v>
      </c>
      <c r="D11968" s="120" t="s">
        <v>252</v>
      </c>
      <c r="E11968" t="s">
        <v>26779</v>
      </c>
      <c r="F11968" s="209" t="s">
        <v>26780</v>
      </c>
      <c r="G11968" s="119" t="s">
        <v>4627</v>
      </c>
      <c r="H11968" s="121" t="s">
        <v>177</v>
      </c>
      <c r="I11968" s="121" t="s">
        <v>42</v>
      </c>
      <c r="J11968" s="121" t="s">
        <v>72</v>
      </c>
      <c r="K11968" s="121" t="s">
        <v>65</v>
      </c>
      <c r="L11968" s="157" t="s">
        <v>19456</v>
      </c>
      <c r="M11968" s="120" t="s">
        <v>78</v>
      </c>
    </row>
    <row r="11969" spans="1:19" ht="14.4">
      <c r="A11969" s="116">
        <v>11969</v>
      </c>
      <c r="B11969" s="129">
        <v>44494</v>
      </c>
      <c r="D11969" s="120" t="s">
        <v>252</v>
      </c>
      <c r="E11969" t="s">
        <v>26781</v>
      </c>
      <c r="F11969" s="209" t="s">
        <v>3842</v>
      </c>
      <c r="G11969" s="119" t="s">
        <v>1537</v>
      </c>
      <c r="H11969" s="121" t="s">
        <v>1173</v>
      </c>
      <c r="I11969" s="119" t="s">
        <v>42</v>
      </c>
      <c r="J11969" s="121" t="s">
        <v>72</v>
      </c>
      <c r="K11969" s="121" t="s">
        <v>65</v>
      </c>
      <c r="L11969" s="157" t="s">
        <v>19456</v>
      </c>
      <c r="M11969" s="120" t="s">
        <v>78</v>
      </c>
    </row>
    <row r="11970" spans="1:19" ht="27.6">
      <c r="A11970" s="116">
        <v>11970</v>
      </c>
      <c r="B11970" s="129">
        <v>44494</v>
      </c>
      <c r="D11970" s="120" t="s">
        <v>252</v>
      </c>
      <c r="E11970" s="120" t="s">
        <v>26782</v>
      </c>
      <c r="F11970" s="209" t="s">
        <v>26783</v>
      </c>
      <c r="G11970" s="119" t="s">
        <v>14245</v>
      </c>
      <c r="H11970" s="121" t="s">
        <v>29</v>
      </c>
      <c r="I11970" s="119" t="s">
        <v>42</v>
      </c>
      <c r="J11970" s="121" t="s">
        <v>43</v>
      </c>
      <c r="K11970" s="121" t="s">
        <v>584</v>
      </c>
      <c r="L11970" s="157" t="s">
        <v>19456</v>
      </c>
      <c r="M11970" s="120" t="s">
        <v>78</v>
      </c>
    </row>
    <row r="11971" spans="1:19">
      <c r="A11971" s="116">
        <v>11971</v>
      </c>
      <c r="B11971" s="129">
        <v>44494</v>
      </c>
      <c r="D11971" s="120" t="s">
        <v>25</v>
      </c>
      <c r="E11971" s="120" t="s">
        <v>26784</v>
      </c>
      <c r="F11971" s="209" t="s">
        <v>26785</v>
      </c>
      <c r="G11971" s="119" t="s">
        <v>26786</v>
      </c>
      <c r="H11971" s="121" t="s">
        <v>76</v>
      </c>
      <c r="I11971" s="121" t="s">
        <v>30</v>
      </c>
      <c r="J11971" s="121" t="s">
        <v>5018</v>
      </c>
      <c r="K11971" s="121" t="s">
        <v>65</v>
      </c>
      <c r="L11971" s="157" t="s">
        <v>32</v>
      </c>
      <c r="M11971" s="120" t="s">
        <v>33</v>
      </c>
      <c r="N11971" s="131">
        <v>44503</v>
      </c>
    </row>
    <row r="11972" spans="1:19">
      <c r="A11972" s="116">
        <v>11972</v>
      </c>
      <c r="B11972" s="129">
        <v>44494</v>
      </c>
      <c r="D11972" s="120" t="s">
        <v>25</v>
      </c>
      <c r="E11972" s="120" t="s">
        <v>26787</v>
      </c>
      <c r="F11972" s="209" t="s">
        <v>26788</v>
      </c>
      <c r="G11972" s="119" t="s">
        <v>26789</v>
      </c>
      <c r="H11972" s="121" t="s">
        <v>41</v>
      </c>
      <c r="I11972" s="121" t="s">
        <v>42</v>
      </c>
      <c r="J11972" s="121" t="s">
        <v>2929</v>
      </c>
      <c r="K11972" s="121" t="s">
        <v>65</v>
      </c>
      <c r="L11972" s="157" t="s">
        <v>32</v>
      </c>
      <c r="M11972" s="120" t="s">
        <v>33</v>
      </c>
      <c r="N11972" s="131">
        <v>44495</v>
      </c>
      <c r="O11972" s="131">
        <v>44495</v>
      </c>
      <c r="S11972" s="120" t="s">
        <v>92</v>
      </c>
    </row>
    <row r="11973" spans="1:19">
      <c r="A11973" s="116">
        <v>11973</v>
      </c>
      <c r="B11973" s="129">
        <v>44494</v>
      </c>
      <c r="D11973" s="120" t="s">
        <v>25</v>
      </c>
      <c r="E11973" s="120" t="s">
        <v>26790</v>
      </c>
      <c r="F11973" s="209" t="s">
        <v>6092</v>
      </c>
      <c r="G11973" s="119" t="s">
        <v>2794</v>
      </c>
      <c r="H11973" s="121" t="s">
        <v>41</v>
      </c>
      <c r="I11973" s="119" t="s">
        <v>63</v>
      </c>
      <c r="J11973" s="121" t="s">
        <v>601</v>
      </c>
      <c r="K11973" s="121" t="s">
        <v>65</v>
      </c>
      <c r="L11973" s="157" t="s">
        <v>32</v>
      </c>
      <c r="M11973" s="120" t="s">
        <v>33</v>
      </c>
      <c r="N11973" s="131">
        <v>44495</v>
      </c>
      <c r="O11973" s="131">
        <v>44508</v>
      </c>
      <c r="S11973" s="120" t="s">
        <v>92</v>
      </c>
    </row>
    <row r="11974" spans="1:19" ht="27.6">
      <c r="A11974" s="116">
        <v>11974</v>
      </c>
      <c r="B11974" s="129">
        <v>44494</v>
      </c>
      <c r="D11974" s="120" t="s">
        <v>25</v>
      </c>
      <c r="E11974" s="120" t="s">
        <v>26791</v>
      </c>
      <c r="F11974" s="209" t="s">
        <v>26792</v>
      </c>
      <c r="G11974" s="119" t="s">
        <v>26793</v>
      </c>
      <c r="H11974" s="121" t="s">
        <v>97</v>
      </c>
      <c r="I11974" s="121" t="s">
        <v>30</v>
      </c>
      <c r="J11974" s="121" t="s">
        <v>87</v>
      </c>
      <c r="K11974" s="121" t="s">
        <v>65</v>
      </c>
      <c r="L11974" s="157" t="s">
        <v>32</v>
      </c>
    </row>
    <row r="11975" spans="1:19">
      <c r="A11975" s="116">
        <v>11975</v>
      </c>
      <c r="B11975" s="129">
        <v>44494</v>
      </c>
      <c r="D11975" s="120" t="s">
        <v>25</v>
      </c>
      <c r="E11975" s="120" t="s">
        <v>26794</v>
      </c>
      <c r="F11975" s="209" t="s">
        <v>26795</v>
      </c>
      <c r="G11975" s="119" t="s">
        <v>26796</v>
      </c>
      <c r="I11975" s="119" t="s">
        <v>30</v>
      </c>
      <c r="J11975" s="121" t="s">
        <v>77</v>
      </c>
      <c r="K11975" s="121" t="s">
        <v>65</v>
      </c>
      <c r="L11975" s="157" t="s">
        <v>32</v>
      </c>
    </row>
    <row r="11976" spans="1:19">
      <c r="A11976" s="116">
        <v>11976</v>
      </c>
      <c r="B11976" s="129">
        <v>44494</v>
      </c>
      <c r="D11976" s="120" t="s">
        <v>25</v>
      </c>
      <c r="E11976" s="120" t="s">
        <v>26797</v>
      </c>
      <c r="F11976" s="209" t="s">
        <v>26798</v>
      </c>
      <c r="G11976" s="119" t="s">
        <v>23600</v>
      </c>
      <c r="H11976" s="121" t="s">
        <v>1173</v>
      </c>
      <c r="I11976" s="121" t="s">
        <v>42</v>
      </c>
      <c r="J11976" s="121" t="s">
        <v>91</v>
      </c>
      <c r="K11976" s="121" t="s">
        <v>65</v>
      </c>
      <c r="L11976" s="157" t="s">
        <v>32</v>
      </c>
      <c r="M11976" s="120" t="s">
        <v>33</v>
      </c>
      <c r="N11976" s="131">
        <v>44538</v>
      </c>
      <c r="O11976" s="131">
        <v>44574</v>
      </c>
    </row>
    <row r="11977" spans="1:19">
      <c r="A11977" s="116">
        <v>11977</v>
      </c>
      <c r="B11977" s="129">
        <v>44494</v>
      </c>
      <c r="D11977" s="120" t="s">
        <v>25</v>
      </c>
      <c r="E11977" s="120" t="s">
        <v>26799</v>
      </c>
      <c r="F11977" s="209" t="s">
        <v>26800</v>
      </c>
      <c r="G11977" s="119" t="s">
        <v>3568</v>
      </c>
      <c r="H11977" s="121" t="s">
        <v>53</v>
      </c>
      <c r="I11977" s="121" t="s">
        <v>30</v>
      </c>
      <c r="J11977" s="121" t="s">
        <v>8033</v>
      </c>
      <c r="K11977" s="121" t="s">
        <v>65</v>
      </c>
      <c r="L11977" s="157" t="s">
        <v>32</v>
      </c>
    </row>
    <row r="11978" spans="1:19">
      <c r="A11978" s="116">
        <v>11978</v>
      </c>
      <c r="B11978" s="129">
        <v>44494</v>
      </c>
      <c r="D11978" s="120" t="s">
        <v>25</v>
      </c>
      <c r="E11978" s="120" t="s">
        <v>26801</v>
      </c>
      <c r="F11978" s="209" t="s">
        <v>235</v>
      </c>
      <c r="G11978" s="119" t="s">
        <v>26802</v>
      </c>
      <c r="H11978" s="121" t="s">
        <v>48</v>
      </c>
      <c r="I11978" s="119" t="s">
        <v>30</v>
      </c>
      <c r="J11978" s="121" t="s">
        <v>6396</v>
      </c>
      <c r="K11978" s="121" t="s">
        <v>65</v>
      </c>
      <c r="L11978" s="157" t="s">
        <v>32</v>
      </c>
      <c r="M11978" s="120" t="s">
        <v>33</v>
      </c>
      <c r="N11978" s="131">
        <v>44498</v>
      </c>
      <c r="O11978" s="131">
        <v>44503</v>
      </c>
    </row>
    <row r="11979" spans="1:19">
      <c r="A11979" s="116">
        <v>11979</v>
      </c>
      <c r="B11979" s="129">
        <v>44494</v>
      </c>
      <c r="D11979" s="120" t="s">
        <v>25</v>
      </c>
      <c r="E11979" s="120" t="s">
        <v>26803</v>
      </c>
      <c r="F11979" s="209" t="s">
        <v>9134</v>
      </c>
      <c r="G11979" s="119" t="s">
        <v>17476</v>
      </c>
      <c r="H11979" s="121" t="s">
        <v>41</v>
      </c>
      <c r="I11979" s="121" t="s">
        <v>30</v>
      </c>
      <c r="J11979" s="121" t="s">
        <v>77</v>
      </c>
      <c r="K11979" s="121" t="s">
        <v>65</v>
      </c>
      <c r="L11979" s="157" t="s">
        <v>32</v>
      </c>
    </row>
    <row r="11980" spans="1:19">
      <c r="A11980" s="116">
        <v>11980</v>
      </c>
      <c r="B11980" s="129">
        <v>44494</v>
      </c>
      <c r="D11980" s="120" t="s">
        <v>25</v>
      </c>
      <c r="E11980" s="120" t="s">
        <v>26804</v>
      </c>
      <c r="F11980" s="209" t="s">
        <v>26805</v>
      </c>
      <c r="G11980" s="119" t="s">
        <v>639</v>
      </c>
      <c r="H11980" s="121" t="s">
        <v>1173</v>
      </c>
      <c r="I11980" s="119" t="s">
        <v>30</v>
      </c>
      <c r="J11980" s="121" t="s">
        <v>15551</v>
      </c>
      <c r="K11980" s="121" t="s">
        <v>65</v>
      </c>
      <c r="L11980" s="157" t="s">
        <v>32</v>
      </c>
    </row>
    <row r="11981" spans="1:19" ht="27.6">
      <c r="A11981" s="116">
        <v>11981</v>
      </c>
      <c r="B11981" s="129">
        <v>44494</v>
      </c>
      <c r="D11981" s="120" t="s">
        <v>25</v>
      </c>
      <c r="E11981" s="120" t="s">
        <v>26806</v>
      </c>
      <c r="F11981" s="209" t="s">
        <v>26807</v>
      </c>
      <c r="G11981" s="119" t="s">
        <v>22168</v>
      </c>
      <c r="H11981" s="121" t="s">
        <v>1173</v>
      </c>
      <c r="I11981" s="121" t="s">
        <v>42</v>
      </c>
      <c r="J11981" s="121" t="s">
        <v>72</v>
      </c>
      <c r="K11981" s="121" t="s">
        <v>65</v>
      </c>
      <c r="L11981" s="157" t="s">
        <v>32</v>
      </c>
      <c r="M11981" s="120" t="s">
        <v>33</v>
      </c>
      <c r="N11981" s="131">
        <v>44498</v>
      </c>
      <c r="O11981" s="131">
        <v>44503</v>
      </c>
    </row>
    <row r="11982" spans="1:19" ht="27.6">
      <c r="A11982" s="116">
        <v>11982</v>
      </c>
      <c r="B11982" s="129">
        <v>44494</v>
      </c>
      <c r="D11982" s="120" t="s">
        <v>25</v>
      </c>
      <c r="E11982" s="120" t="s">
        <v>26808</v>
      </c>
      <c r="F11982" s="209" t="s">
        <v>26809</v>
      </c>
      <c r="G11982" s="119" t="s">
        <v>1539</v>
      </c>
      <c r="H11982" s="121" t="s">
        <v>53</v>
      </c>
      <c r="I11982" s="140" t="s">
        <v>42</v>
      </c>
      <c r="J11982" s="121" t="s">
        <v>478</v>
      </c>
      <c r="K11982" s="121" t="s">
        <v>65</v>
      </c>
      <c r="L11982" s="157" t="s">
        <v>32</v>
      </c>
    </row>
    <row r="11983" spans="1:19" ht="27.6">
      <c r="A11983" s="116">
        <v>11983</v>
      </c>
      <c r="B11983" s="129">
        <v>44494</v>
      </c>
      <c r="D11983" s="120" t="s">
        <v>25</v>
      </c>
      <c r="E11983" s="120" t="s">
        <v>26810</v>
      </c>
      <c r="F11983" s="209" t="s">
        <v>26811</v>
      </c>
      <c r="G11983" s="119" t="s">
        <v>181</v>
      </c>
      <c r="H11983" s="121" t="s">
        <v>140</v>
      </c>
      <c r="I11983" s="121" t="s">
        <v>63</v>
      </c>
      <c r="J11983" s="121" t="s">
        <v>18846</v>
      </c>
      <c r="K11983" s="121" t="s">
        <v>65</v>
      </c>
      <c r="L11983" s="157" t="s">
        <v>32</v>
      </c>
      <c r="M11983" s="120" t="s">
        <v>33</v>
      </c>
      <c r="N11983" s="131">
        <v>44495</v>
      </c>
      <c r="O11983" s="131">
        <v>44508</v>
      </c>
      <c r="S11983" s="120" t="s">
        <v>135</v>
      </c>
    </row>
    <row r="11984" spans="1:19" ht="41.4">
      <c r="A11984" s="116">
        <v>11984</v>
      </c>
      <c r="B11984" s="129">
        <v>44494</v>
      </c>
      <c r="D11984" s="120" t="s">
        <v>25</v>
      </c>
      <c r="E11984" s="120" t="s">
        <v>26812</v>
      </c>
      <c r="F11984" s="209" t="s">
        <v>26813</v>
      </c>
      <c r="G11984" s="119" t="s">
        <v>19880</v>
      </c>
      <c r="H11984" s="121" t="s">
        <v>1173</v>
      </c>
      <c r="I11984" s="119" t="s">
        <v>42</v>
      </c>
      <c r="J11984" s="121" t="s">
        <v>72</v>
      </c>
      <c r="K11984" s="121" t="s">
        <v>65</v>
      </c>
      <c r="L11984" s="157" t="s">
        <v>32</v>
      </c>
      <c r="M11984" s="120" t="s">
        <v>33</v>
      </c>
      <c r="N11984" s="131">
        <v>44503</v>
      </c>
      <c r="O11984" s="131">
        <v>44538</v>
      </c>
      <c r="S11984" s="120" t="s">
        <v>34</v>
      </c>
    </row>
    <row r="11985" spans="1:15" ht="27.6">
      <c r="A11985" s="116">
        <v>11985</v>
      </c>
      <c r="B11985" s="129">
        <v>44494</v>
      </c>
      <c r="D11985" s="120" t="s">
        <v>25</v>
      </c>
      <c r="E11985" s="120" t="s">
        <v>26814</v>
      </c>
      <c r="F11985" s="209" t="s">
        <v>26815</v>
      </c>
      <c r="G11985" s="119" t="s">
        <v>26816</v>
      </c>
      <c r="H11985" s="121" t="s">
        <v>101</v>
      </c>
      <c r="I11985" s="121" t="s">
        <v>30</v>
      </c>
      <c r="J11985" s="121" t="s">
        <v>7131</v>
      </c>
      <c r="K11985" s="121" t="s">
        <v>65</v>
      </c>
      <c r="L11985" s="157" t="s">
        <v>32</v>
      </c>
      <c r="M11985" s="120" t="s">
        <v>33</v>
      </c>
      <c r="N11985" s="131">
        <v>44495</v>
      </c>
      <c r="O11985" s="131">
        <v>44508</v>
      </c>
    </row>
    <row r="11986" spans="1:15">
      <c r="A11986" s="116">
        <v>11986</v>
      </c>
      <c r="B11986" s="129">
        <v>44593</v>
      </c>
      <c r="D11986" s="120" t="s">
        <v>252</v>
      </c>
      <c r="E11986" s="120" t="s">
        <v>26817</v>
      </c>
      <c r="F11986" s="209" t="s">
        <v>3179</v>
      </c>
      <c r="G11986" s="119" t="s">
        <v>2975</v>
      </c>
      <c r="H11986" s="121" t="s">
        <v>140</v>
      </c>
      <c r="I11986" s="121" t="s">
        <v>30</v>
      </c>
      <c r="J11986" s="121" t="s">
        <v>7271</v>
      </c>
      <c r="K11986" s="121" t="s">
        <v>40503</v>
      </c>
      <c r="L11986" s="157" t="s">
        <v>32</v>
      </c>
      <c r="M11986" s="120" t="s">
        <v>78</v>
      </c>
    </row>
    <row r="11987" spans="1:15" ht="27.6">
      <c r="A11987" s="116">
        <v>11987</v>
      </c>
      <c r="B11987" s="129">
        <v>44494</v>
      </c>
      <c r="D11987" s="120" t="s">
        <v>25</v>
      </c>
      <c r="E11987" s="120" t="s">
        <v>26818</v>
      </c>
      <c r="F11987" s="209" t="s">
        <v>26819</v>
      </c>
      <c r="G11987" s="119" t="s">
        <v>26820</v>
      </c>
      <c r="H11987" s="121" t="s">
        <v>101</v>
      </c>
      <c r="I11987" s="121" t="s">
        <v>42</v>
      </c>
      <c r="J11987" s="121" t="s">
        <v>319</v>
      </c>
      <c r="K11987" s="121" t="s">
        <v>65</v>
      </c>
      <c r="L11987" s="157" t="s">
        <v>32</v>
      </c>
    </row>
    <row r="11988" spans="1:15">
      <c r="A11988" s="116">
        <v>11988</v>
      </c>
      <c r="B11988" s="129">
        <v>44494</v>
      </c>
      <c r="D11988" s="120" t="s">
        <v>25</v>
      </c>
      <c r="E11988" s="120" t="s">
        <v>26821</v>
      </c>
      <c r="F11988" s="209" t="s">
        <v>26822</v>
      </c>
      <c r="G11988" s="119" t="s">
        <v>26823</v>
      </c>
      <c r="H11988" s="121" t="s">
        <v>86</v>
      </c>
      <c r="I11988" s="121" t="s">
        <v>42</v>
      </c>
      <c r="J11988" s="121" t="s">
        <v>319</v>
      </c>
      <c r="K11988" s="121" t="s">
        <v>65</v>
      </c>
      <c r="L11988" s="157" t="s">
        <v>32</v>
      </c>
    </row>
    <row r="11989" spans="1:15">
      <c r="A11989" s="116">
        <v>11989</v>
      </c>
      <c r="B11989" s="129">
        <v>44494</v>
      </c>
      <c r="D11989" s="120" t="s">
        <v>25</v>
      </c>
      <c r="E11989" s="120" t="s">
        <v>26824</v>
      </c>
      <c r="F11989" s="209" t="s">
        <v>26825</v>
      </c>
      <c r="G11989" s="119" t="s">
        <v>25455</v>
      </c>
      <c r="H11989" s="121" t="s">
        <v>101</v>
      </c>
      <c r="I11989" s="119" t="s">
        <v>42</v>
      </c>
      <c r="J11989" s="121" t="s">
        <v>319</v>
      </c>
      <c r="K11989" s="121" t="s">
        <v>65</v>
      </c>
      <c r="L11989" s="157" t="s">
        <v>32</v>
      </c>
      <c r="M11989" s="120" t="s">
        <v>33</v>
      </c>
      <c r="N11989" s="131">
        <v>44538</v>
      </c>
      <c r="O11989" s="131">
        <v>44574</v>
      </c>
    </row>
    <row r="11990" spans="1:15" ht="27.6">
      <c r="A11990" s="116">
        <v>11990</v>
      </c>
      <c r="B11990" s="129">
        <v>44494</v>
      </c>
      <c r="D11990" s="120" t="s">
        <v>25</v>
      </c>
      <c r="E11990" s="120" t="s">
        <v>26826</v>
      </c>
      <c r="F11990" s="209" t="s">
        <v>26827</v>
      </c>
      <c r="G11990" s="119" t="s">
        <v>26828</v>
      </c>
      <c r="H11990" s="121" t="s">
        <v>140</v>
      </c>
      <c r="I11990" s="119" t="s">
        <v>30</v>
      </c>
      <c r="J11990" s="121" t="s">
        <v>31</v>
      </c>
      <c r="K11990" s="121" t="s">
        <v>65</v>
      </c>
      <c r="L11990" s="157" t="s">
        <v>32</v>
      </c>
      <c r="M11990" s="120" t="s">
        <v>33</v>
      </c>
      <c r="N11990" s="131">
        <v>44498</v>
      </c>
      <c r="O11990" s="131">
        <v>44498</v>
      </c>
    </row>
    <row r="11991" spans="1:15" ht="27.6">
      <c r="A11991" s="116">
        <v>11991</v>
      </c>
      <c r="B11991" s="129">
        <v>44494</v>
      </c>
      <c r="D11991" s="120" t="s">
        <v>25</v>
      </c>
      <c r="E11991" s="120" t="s">
        <v>26829</v>
      </c>
      <c r="F11991" s="209" t="s">
        <v>26830</v>
      </c>
      <c r="G11991" s="119" t="s">
        <v>371</v>
      </c>
      <c r="H11991" s="121" t="s">
        <v>53</v>
      </c>
      <c r="I11991" s="121" t="s">
        <v>30</v>
      </c>
      <c r="J11991" s="121" t="s">
        <v>9480</v>
      </c>
      <c r="K11991" s="121" t="s">
        <v>65</v>
      </c>
      <c r="L11991" s="157" t="s">
        <v>32</v>
      </c>
    </row>
    <row r="11992" spans="1:15" ht="27.6">
      <c r="A11992" s="116">
        <v>11992</v>
      </c>
      <c r="B11992" s="129">
        <v>44494</v>
      </c>
      <c r="D11992" s="120" t="s">
        <v>25</v>
      </c>
      <c r="E11992" s="120" t="s">
        <v>26831</v>
      </c>
      <c r="F11992" s="209" t="s">
        <v>26832</v>
      </c>
      <c r="G11992" s="119" t="s">
        <v>17598</v>
      </c>
      <c r="H11992" s="121" t="s">
        <v>41</v>
      </c>
      <c r="I11992" s="121" t="s">
        <v>30</v>
      </c>
      <c r="J11992" s="121" t="s">
        <v>5018</v>
      </c>
      <c r="K11992" s="121" t="s">
        <v>65</v>
      </c>
      <c r="L11992" s="157" t="s">
        <v>32</v>
      </c>
      <c r="M11992" s="120" t="s">
        <v>33</v>
      </c>
      <c r="N11992" s="131">
        <v>44538</v>
      </c>
      <c r="O11992" s="131">
        <v>44574</v>
      </c>
    </row>
    <row r="11993" spans="1:15" ht="27.6">
      <c r="A11993" s="116">
        <v>11993</v>
      </c>
      <c r="B11993" s="129">
        <v>44494</v>
      </c>
      <c r="D11993" s="120" t="s">
        <v>25</v>
      </c>
      <c r="E11993" s="120" t="s">
        <v>26833</v>
      </c>
      <c r="F11993" s="209" t="s">
        <v>26834</v>
      </c>
      <c r="G11993" s="119" t="s">
        <v>728</v>
      </c>
      <c r="H11993" s="121" t="s">
        <v>177</v>
      </c>
      <c r="I11993" s="121" t="s">
        <v>42</v>
      </c>
      <c r="J11993" s="121" t="s">
        <v>72</v>
      </c>
      <c r="K11993" s="121" t="s">
        <v>65</v>
      </c>
      <c r="L11993" s="157" t="s">
        <v>32</v>
      </c>
    </row>
    <row r="11994" spans="1:15">
      <c r="A11994" s="116">
        <v>11994</v>
      </c>
      <c r="B11994" s="129">
        <v>44494</v>
      </c>
      <c r="D11994" s="120" t="s">
        <v>25</v>
      </c>
      <c r="E11994" s="120" t="s">
        <v>26835</v>
      </c>
      <c r="F11994" s="209" t="s">
        <v>26836</v>
      </c>
      <c r="G11994" s="119" t="s">
        <v>26837</v>
      </c>
      <c r="H11994" s="121" t="s">
        <v>41</v>
      </c>
      <c r="I11994" s="145" t="s">
        <v>42</v>
      </c>
      <c r="J11994" s="121" t="s">
        <v>72</v>
      </c>
      <c r="K11994" s="121" t="s">
        <v>65</v>
      </c>
      <c r="L11994" s="157" t="s">
        <v>32</v>
      </c>
      <c r="M11994" s="120" t="s">
        <v>33</v>
      </c>
      <c r="N11994" s="131">
        <v>44495</v>
      </c>
      <c r="O11994" s="131">
        <v>44508</v>
      </c>
    </row>
    <row r="11995" spans="1:15" ht="27.6">
      <c r="A11995" s="116">
        <v>11995</v>
      </c>
      <c r="B11995" s="129">
        <v>44494</v>
      </c>
      <c r="D11995" s="120" t="s">
        <v>25</v>
      </c>
      <c r="E11995" s="120" t="s">
        <v>26838</v>
      </c>
      <c r="F11995" s="209" t="s">
        <v>26839</v>
      </c>
      <c r="G11995" s="119" t="s">
        <v>21988</v>
      </c>
      <c r="H11995" s="121" t="s">
        <v>177</v>
      </c>
      <c r="I11995" s="121" t="s">
        <v>42</v>
      </c>
      <c r="J11995" s="121" t="s">
        <v>72</v>
      </c>
      <c r="K11995" s="121" t="s">
        <v>65</v>
      </c>
      <c r="L11995" s="157" t="s">
        <v>32</v>
      </c>
    </row>
    <row r="11996" spans="1:15" ht="27.6">
      <c r="A11996" s="116">
        <v>11996</v>
      </c>
      <c r="B11996" s="129">
        <v>44494</v>
      </c>
      <c r="D11996" s="120" t="s">
        <v>25</v>
      </c>
      <c r="E11996" s="120" t="s">
        <v>26840</v>
      </c>
      <c r="F11996" s="209" t="s">
        <v>26841</v>
      </c>
      <c r="G11996" s="119" t="s">
        <v>26842</v>
      </c>
      <c r="H11996" s="121" t="s">
        <v>177</v>
      </c>
      <c r="I11996" s="121" t="s">
        <v>42</v>
      </c>
      <c r="J11996" s="121" t="s">
        <v>72</v>
      </c>
      <c r="K11996" s="121" t="s">
        <v>65</v>
      </c>
      <c r="L11996" s="157" t="s">
        <v>32</v>
      </c>
    </row>
    <row r="11997" spans="1:15">
      <c r="A11997" s="116">
        <v>11997</v>
      </c>
      <c r="B11997" s="129">
        <v>44494</v>
      </c>
      <c r="D11997" s="120" t="s">
        <v>25</v>
      </c>
      <c r="E11997" s="120" t="s">
        <v>26843</v>
      </c>
      <c r="F11997" s="209" t="s">
        <v>1465</v>
      </c>
      <c r="G11997" s="119" t="s">
        <v>26844</v>
      </c>
      <c r="H11997" s="121" t="s">
        <v>53</v>
      </c>
      <c r="I11997" s="119" t="s">
        <v>42</v>
      </c>
      <c r="J11997" s="121" t="s">
        <v>72</v>
      </c>
      <c r="K11997" s="121" t="s">
        <v>65</v>
      </c>
      <c r="L11997" s="157" t="s">
        <v>32</v>
      </c>
      <c r="M11997" s="120" t="s">
        <v>33</v>
      </c>
      <c r="N11997" s="131">
        <v>44495</v>
      </c>
      <c r="O11997" s="131">
        <v>44508</v>
      </c>
    </row>
    <row r="11998" spans="1:15" ht="27.6">
      <c r="A11998" s="116">
        <v>11998</v>
      </c>
      <c r="B11998" s="129">
        <v>44494</v>
      </c>
      <c r="D11998" s="120" t="s">
        <v>25</v>
      </c>
      <c r="E11998" s="120" t="s">
        <v>26845</v>
      </c>
      <c r="F11998" s="209" t="s">
        <v>26846</v>
      </c>
      <c r="G11998" s="119" t="s">
        <v>593</v>
      </c>
      <c r="H11998" s="121" t="s">
        <v>344</v>
      </c>
      <c r="I11998" s="121" t="s">
        <v>42</v>
      </c>
      <c r="J11998" s="121" t="s">
        <v>646</v>
      </c>
      <c r="K11998" s="121" t="s">
        <v>65</v>
      </c>
      <c r="L11998" s="157" t="s">
        <v>32</v>
      </c>
      <c r="M11998" s="120" t="s">
        <v>33</v>
      </c>
      <c r="N11998" s="131">
        <v>44495</v>
      </c>
      <c r="O11998" s="131">
        <v>44508</v>
      </c>
    </row>
    <row r="11999" spans="1:15">
      <c r="A11999" s="116">
        <v>11999</v>
      </c>
      <c r="B11999" s="129">
        <v>44494</v>
      </c>
      <c r="D11999" s="120" t="s">
        <v>25</v>
      </c>
      <c r="E11999" s="120" t="s">
        <v>26847</v>
      </c>
      <c r="F11999" s="209" t="s">
        <v>26848</v>
      </c>
      <c r="G11999" s="119" t="s">
        <v>26849</v>
      </c>
      <c r="H11999" s="121" t="s">
        <v>41</v>
      </c>
      <c r="I11999" s="121" t="s">
        <v>42</v>
      </c>
      <c r="J11999" s="121" t="s">
        <v>72</v>
      </c>
      <c r="K11999" s="121" t="s">
        <v>65</v>
      </c>
      <c r="L11999" s="157" t="s">
        <v>32</v>
      </c>
      <c r="M11999" s="120" t="s">
        <v>33</v>
      </c>
      <c r="N11999" s="131">
        <v>44495</v>
      </c>
      <c r="O11999" s="131">
        <v>44495</v>
      </c>
    </row>
    <row r="12000" spans="1:15" ht="41.4">
      <c r="A12000" s="116">
        <v>12000</v>
      </c>
      <c r="B12000" s="129">
        <v>44494</v>
      </c>
      <c r="D12000" s="120" t="s">
        <v>25</v>
      </c>
      <c r="E12000" s="120" t="s">
        <v>26850</v>
      </c>
      <c r="F12000" s="209" t="s">
        <v>26851</v>
      </c>
      <c r="G12000" s="119" t="s">
        <v>371</v>
      </c>
      <c r="H12000" s="121" t="s">
        <v>53</v>
      </c>
      <c r="I12000" s="121" t="s">
        <v>30</v>
      </c>
      <c r="J12000" s="121" t="s">
        <v>1540</v>
      </c>
      <c r="K12000" s="121" t="s">
        <v>65</v>
      </c>
      <c r="L12000" s="157" t="s">
        <v>32</v>
      </c>
    </row>
    <row r="12001" spans="1:19">
      <c r="A12001" s="116">
        <v>12001</v>
      </c>
      <c r="B12001" s="129">
        <v>44494</v>
      </c>
      <c r="D12001" s="120" t="s">
        <v>25</v>
      </c>
      <c r="E12001" s="120" t="s">
        <v>26852</v>
      </c>
      <c r="F12001" s="209" t="s">
        <v>26853</v>
      </c>
      <c r="G12001" s="119" t="s">
        <v>26854</v>
      </c>
      <c r="H12001" s="121" t="s">
        <v>1173</v>
      </c>
      <c r="I12001" s="121" t="s">
        <v>42</v>
      </c>
      <c r="J12001" s="121" t="s">
        <v>72</v>
      </c>
      <c r="K12001" s="121" t="s">
        <v>65</v>
      </c>
      <c r="L12001" s="157" t="s">
        <v>32</v>
      </c>
    </row>
    <row r="12002" spans="1:19" ht="27.6">
      <c r="A12002" s="116">
        <v>12002</v>
      </c>
      <c r="B12002" s="129">
        <v>44494</v>
      </c>
      <c r="D12002" s="120" t="s">
        <v>25</v>
      </c>
      <c r="E12002" s="120" t="s">
        <v>26855</v>
      </c>
      <c r="F12002" s="209" t="s">
        <v>26856</v>
      </c>
      <c r="G12002" s="119" t="s">
        <v>26857</v>
      </c>
      <c r="H12002" s="121" t="s">
        <v>41</v>
      </c>
      <c r="I12002" s="121" t="s">
        <v>63</v>
      </c>
      <c r="J12002" s="121" t="s">
        <v>323</v>
      </c>
      <c r="K12002" s="121" t="s">
        <v>65</v>
      </c>
      <c r="L12002" s="157" t="s">
        <v>32</v>
      </c>
    </row>
    <row r="12003" spans="1:19" ht="27.6">
      <c r="A12003" s="116">
        <v>12003</v>
      </c>
      <c r="B12003" s="129">
        <v>44494</v>
      </c>
      <c r="D12003" s="120" t="s">
        <v>25</v>
      </c>
      <c r="E12003" s="120" t="s">
        <v>26858</v>
      </c>
      <c r="F12003" s="209" t="s">
        <v>26859</v>
      </c>
      <c r="G12003" s="119" t="s">
        <v>26860</v>
      </c>
      <c r="H12003" s="121" t="s">
        <v>53</v>
      </c>
      <c r="I12003" s="119" t="s">
        <v>42</v>
      </c>
      <c r="J12003" s="121" t="s">
        <v>199</v>
      </c>
      <c r="K12003" s="121" t="s">
        <v>65</v>
      </c>
      <c r="L12003" s="157" t="s">
        <v>32</v>
      </c>
    </row>
    <row r="12004" spans="1:19">
      <c r="A12004" s="116">
        <v>12004</v>
      </c>
      <c r="B12004" s="129">
        <v>44494</v>
      </c>
      <c r="D12004" s="120" t="s">
        <v>25</v>
      </c>
      <c r="E12004" s="120" t="s">
        <v>26861</v>
      </c>
      <c r="F12004" s="209" t="s">
        <v>783</v>
      </c>
      <c r="G12004" s="119" t="s">
        <v>26862</v>
      </c>
      <c r="H12004" s="121" t="s">
        <v>1173</v>
      </c>
      <c r="I12004" s="121" t="s">
        <v>42</v>
      </c>
      <c r="J12004" s="121" t="s">
        <v>43</v>
      </c>
      <c r="K12004" s="121" t="s">
        <v>65</v>
      </c>
      <c r="L12004" s="157" t="s">
        <v>32</v>
      </c>
    </row>
    <row r="12005" spans="1:19" ht="41.4">
      <c r="A12005" s="116">
        <v>12005</v>
      </c>
      <c r="B12005" s="129">
        <v>44494</v>
      </c>
      <c r="D12005" s="120" t="s">
        <v>25</v>
      </c>
      <c r="E12005" s="120" t="s">
        <v>26863</v>
      </c>
      <c r="F12005" s="209" t="s">
        <v>26864</v>
      </c>
      <c r="G12005" s="119" t="s">
        <v>3018</v>
      </c>
      <c r="H12005" s="121" t="s">
        <v>344</v>
      </c>
      <c r="I12005" s="121" t="s">
        <v>30</v>
      </c>
      <c r="J12005" s="121" t="s">
        <v>3886</v>
      </c>
      <c r="K12005" s="121" t="s">
        <v>65</v>
      </c>
      <c r="L12005" s="157" t="s">
        <v>32</v>
      </c>
    </row>
    <row r="12006" spans="1:19">
      <c r="A12006" s="116">
        <v>12006</v>
      </c>
      <c r="B12006" s="129">
        <v>44494</v>
      </c>
      <c r="D12006" s="120" t="s">
        <v>25</v>
      </c>
      <c r="E12006" s="120" t="s">
        <v>26865</v>
      </c>
      <c r="F12006" s="209" t="s">
        <v>26866</v>
      </c>
      <c r="G12006" s="119" t="s">
        <v>26867</v>
      </c>
      <c r="H12006" s="121" t="s">
        <v>1173</v>
      </c>
      <c r="I12006" s="121" t="s">
        <v>30</v>
      </c>
      <c r="J12006" s="121" t="s">
        <v>77</v>
      </c>
      <c r="K12006" s="121" t="s">
        <v>65</v>
      </c>
      <c r="L12006" s="157" t="s">
        <v>32</v>
      </c>
      <c r="M12006" s="120" t="s">
        <v>78</v>
      </c>
    </row>
    <row r="12007" spans="1:19" ht="41.4">
      <c r="A12007" s="116">
        <v>12007</v>
      </c>
      <c r="B12007" s="129">
        <v>44494</v>
      </c>
      <c r="D12007" s="120" t="s">
        <v>25</v>
      </c>
      <c r="E12007" s="120" t="s">
        <v>26868</v>
      </c>
      <c r="F12007" s="209" t="s">
        <v>26869</v>
      </c>
      <c r="G12007" s="119" t="s">
        <v>26870</v>
      </c>
      <c r="H12007" s="121" t="s">
        <v>41</v>
      </c>
      <c r="I12007" s="121" t="s">
        <v>30</v>
      </c>
      <c r="J12007" s="121" t="s">
        <v>485</v>
      </c>
      <c r="K12007" s="121" t="s">
        <v>65</v>
      </c>
      <c r="L12007" s="157" t="s">
        <v>32</v>
      </c>
      <c r="M12007" s="120" t="s">
        <v>78</v>
      </c>
    </row>
    <row r="12008" spans="1:19" ht="41.4">
      <c r="A12008" s="116">
        <v>12008</v>
      </c>
      <c r="B12008" s="129">
        <v>44494</v>
      </c>
      <c r="D12008" s="120" t="s">
        <v>25</v>
      </c>
      <c r="E12008" s="120" t="s">
        <v>26871</v>
      </c>
      <c r="F12008" s="209" t="s">
        <v>26872</v>
      </c>
      <c r="G12008" s="119" t="s">
        <v>371</v>
      </c>
      <c r="H12008" s="121" t="s">
        <v>53</v>
      </c>
      <c r="I12008" s="121" t="s">
        <v>30</v>
      </c>
      <c r="J12008" s="121" t="s">
        <v>1540</v>
      </c>
      <c r="K12008" s="121" t="s">
        <v>65</v>
      </c>
      <c r="L12008" s="157" t="s">
        <v>32</v>
      </c>
      <c r="M12008" s="120" t="s">
        <v>78</v>
      </c>
    </row>
    <row r="12009" spans="1:19" ht="27.6">
      <c r="A12009" s="116">
        <v>12009</v>
      </c>
      <c r="B12009" s="129">
        <v>44494</v>
      </c>
      <c r="D12009" s="120" t="s">
        <v>25</v>
      </c>
      <c r="E12009" s="120" t="s">
        <v>26873</v>
      </c>
      <c r="F12009" s="209" t="s">
        <v>26874</v>
      </c>
      <c r="G12009" s="119" t="s">
        <v>85</v>
      </c>
      <c r="H12009" s="121" t="s">
        <v>86</v>
      </c>
      <c r="I12009" s="121" t="s">
        <v>30</v>
      </c>
      <c r="J12009" s="121" t="s">
        <v>87</v>
      </c>
      <c r="K12009" s="121" t="s">
        <v>65</v>
      </c>
      <c r="L12009" s="157" t="s">
        <v>32</v>
      </c>
      <c r="M12009" s="120" t="s">
        <v>33</v>
      </c>
      <c r="N12009" s="131">
        <v>44495</v>
      </c>
      <c r="O12009" s="131">
        <v>44508</v>
      </c>
    </row>
    <row r="12010" spans="1:19">
      <c r="A12010" s="116">
        <v>12010</v>
      </c>
      <c r="B12010" s="129">
        <v>44494</v>
      </c>
      <c r="D12010" s="120" t="s">
        <v>25</v>
      </c>
      <c r="E12010" s="120" t="s">
        <v>26875</v>
      </c>
      <c r="F12010" s="209" t="s">
        <v>26876</v>
      </c>
      <c r="G12010" s="119" t="s">
        <v>528</v>
      </c>
      <c r="H12010" s="121" t="s">
        <v>53</v>
      </c>
      <c r="I12010" s="119" t="s">
        <v>63</v>
      </c>
      <c r="J12010" s="121" t="s">
        <v>524</v>
      </c>
      <c r="K12010" s="121" t="s">
        <v>65</v>
      </c>
      <c r="L12010" s="157" t="s">
        <v>32</v>
      </c>
      <c r="M12010" s="120" t="s">
        <v>33</v>
      </c>
      <c r="N12010" s="131">
        <v>44495</v>
      </c>
      <c r="O12010" s="131">
        <v>44495</v>
      </c>
      <c r="S12010" s="120" t="s">
        <v>135</v>
      </c>
    </row>
    <row r="12011" spans="1:19">
      <c r="A12011" s="116">
        <v>12011</v>
      </c>
      <c r="B12011" s="129">
        <v>44494</v>
      </c>
      <c r="D12011" s="120" t="s">
        <v>25</v>
      </c>
      <c r="E12011" s="120" t="s">
        <v>26877</v>
      </c>
      <c r="F12011" s="209" t="s">
        <v>26878</v>
      </c>
      <c r="G12011" s="119" t="s">
        <v>26879</v>
      </c>
      <c r="H12011" s="121" t="s">
        <v>53</v>
      </c>
      <c r="I12011" s="121" t="s">
        <v>30</v>
      </c>
      <c r="J12011" s="121" t="s">
        <v>8096</v>
      </c>
      <c r="K12011" s="121" t="s">
        <v>65</v>
      </c>
      <c r="L12011" s="157" t="s">
        <v>32</v>
      </c>
      <c r="M12011" s="120" t="s">
        <v>33</v>
      </c>
      <c r="N12011" s="131">
        <v>44495</v>
      </c>
      <c r="O12011" s="131">
        <v>44495</v>
      </c>
      <c r="S12011" s="120" t="s">
        <v>34</v>
      </c>
    </row>
    <row r="12012" spans="1:19">
      <c r="A12012" s="116">
        <v>12012</v>
      </c>
      <c r="B12012" s="129">
        <v>44494</v>
      </c>
      <c r="D12012" s="120" t="s">
        <v>25</v>
      </c>
      <c r="E12012" s="120" t="s">
        <v>26880</v>
      </c>
      <c r="F12012" s="209" t="s">
        <v>26881</v>
      </c>
      <c r="G12012" s="119" t="s">
        <v>3018</v>
      </c>
      <c r="H12012" s="121" t="s">
        <v>344</v>
      </c>
      <c r="I12012" s="119" t="s">
        <v>30</v>
      </c>
      <c r="J12012" s="121" t="s">
        <v>87</v>
      </c>
      <c r="K12012" s="121" t="s">
        <v>65</v>
      </c>
      <c r="L12012" s="157" t="s">
        <v>32</v>
      </c>
      <c r="M12012" s="120" t="s">
        <v>78</v>
      </c>
    </row>
    <row r="12013" spans="1:19">
      <c r="A12013" s="116">
        <v>12013</v>
      </c>
      <c r="B12013" s="129">
        <v>44494</v>
      </c>
      <c r="D12013" s="120" t="s">
        <v>25</v>
      </c>
      <c r="E12013" s="120" t="s">
        <v>26882</v>
      </c>
      <c r="F12013" s="209" t="s">
        <v>26883</v>
      </c>
      <c r="G12013" s="119" t="s">
        <v>1105</v>
      </c>
      <c r="H12013" s="121" t="s">
        <v>53</v>
      </c>
      <c r="I12013" s="121" t="s">
        <v>30</v>
      </c>
      <c r="J12013" s="121" t="s">
        <v>9857</v>
      </c>
      <c r="K12013" s="121" t="s">
        <v>65</v>
      </c>
      <c r="L12013" s="157" t="s">
        <v>32</v>
      </c>
      <c r="M12013" s="120" t="s">
        <v>78</v>
      </c>
    </row>
    <row r="12014" spans="1:19">
      <c r="A12014" s="116">
        <v>12014</v>
      </c>
      <c r="B12014" s="129">
        <v>44494</v>
      </c>
      <c r="D12014" s="120" t="s">
        <v>25</v>
      </c>
      <c r="E12014" s="120" t="s">
        <v>26884</v>
      </c>
      <c r="F12014" s="209" t="s">
        <v>26885</v>
      </c>
      <c r="G12014" s="119" t="s">
        <v>26886</v>
      </c>
      <c r="H12014" s="121" t="s">
        <v>41</v>
      </c>
      <c r="I12014" s="121" t="s">
        <v>30</v>
      </c>
      <c r="J12014" s="121" t="s">
        <v>1544</v>
      </c>
      <c r="K12014" s="121" t="s">
        <v>65</v>
      </c>
      <c r="L12014" s="157" t="s">
        <v>32</v>
      </c>
      <c r="M12014" s="120" t="s">
        <v>33</v>
      </c>
      <c r="N12014" s="131">
        <v>44495</v>
      </c>
      <c r="O12014" s="131">
        <v>44508</v>
      </c>
    </row>
    <row r="12015" spans="1:19" ht="27.6">
      <c r="A12015" s="116">
        <v>12015</v>
      </c>
      <c r="B12015" s="129">
        <v>44494</v>
      </c>
      <c r="D12015" s="120" t="s">
        <v>25</v>
      </c>
      <c r="E12015" s="120" t="s">
        <v>26887</v>
      </c>
      <c r="F12015" s="209" t="s">
        <v>26888</v>
      </c>
      <c r="G12015" s="119" t="s">
        <v>26889</v>
      </c>
      <c r="H12015" s="121" t="s">
        <v>41</v>
      </c>
      <c r="I12015" s="121" t="s">
        <v>30</v>
      </c>
      <c r="J12015" s="121" t="s">
        <v>87</v>
      </c>
      <c r="K12015" s="121" t="s">
        <v>65</v>
      </c>
      <c r="L12015" s="157" t="s">
        <v>32</v>
      </c>
      <c r="M12015" s="120" t="s">
        <v>78</v>
      </c>
    </row>
    <row r="12016" spans="1:19" ht="41.4">
      <c r="A12016" s="116">
        <v>12016</v>
      </c>
      <c r="B12016" s="129">
        <v>44494</v>
      </c>
      <c r="D12016" s="120" t="s">
        <v>25</v>
      </c>
      <c r="E12016" s="120" t="s">
        <v>26890</v>
      </c>
      <c r="F12016" s="209" t="s">
        <v>26891</v>
      </c>
      <c r="G12016" s="119" t="s">
        <v>26892</v>
      </c>
      <c r="H12016" s="121" t="s">
        <v>53</v>
      </c>
      <c r="I12016" s="121" t="s">
        <v>30</v>
      </c>
      <c r="J12016" s="121" t="s">
        <v>7123</v>
      </c>
      <c r="K12016" s="121" t="s">
        <v>65</v>
      </c>
      <c r="L12016" s="157" t="s">
        <v>32</v>
      </c>
      <c r="M12016" s="120" t="s">
        <v>78</v>
      </c>
    </row>
    <row r="12017" spans="1:19" ht="27.6">
      <c r="A12017" s="116">
        <v>12017</v>
      </c>
      <c r="B12017" s="129">
        <v>44494</v>
      </c>
      <c r="D12017" s="120" t="s">
        <v>25</v>
      </c>
      <c r="E12017" s="120" t="s">
        <v>26893</v>
      </c>
      <c r="F12017" s="209" t="s">
        <v>26894</v>
      </c>
      <c r="G12017" s="119" t="s">
        <v>26895</v>
      </c>
      <c r="H12017" s="121" t="s">
        <v>177</v>
      </c>
      <c r="I12017" s="121" t="s">
        <v>30</v>
      </c>
      <c r="J12017" s="121" t="s">
        <v>87</v>
      </c>
      <c r="K12017" s="121" t="s">
        <v>65</v>
      </c>
      <c r="L12017" s="157" t="s">
        <v>32</v>
      </c>
      <c r="M12017" s="120" t="s">
        <v>78</v>
      </c>
    </row>
    <row r="12018" spans="1:19" ht="27.6">
      <c r="A12018" s="116">
        <v>12018</v>
      </c>
      <c r="B12018" s="129">
        <v>44494</v>
      </c>
      <c r="D12018" s="120" t="s">
        <v>25</v>
      </c>
      <c r="E12018" s="120" t="s">
        <v>26896</v>
      </c>
      <c r="F12018" s="209" t="s">
        <v>26897</v>
      </c>
      <c r="G12018" s="119" t="s">
        <v>26898</v>
      </c>
      <c r="H12018" s="121" t="s">
        <v>97</v>
      </c>
      <c r="I12018" s="140" t="s">
        <v>42</v>
      </c>
      <c r="J12018" s="121" t="s">
        <v>478</v>
      </c>
      <c r="K12018" s="121" t="s">
        <v>65</v>
      </c>
      <c r="L12018" s="157" t="s">
        <v>32</v>
      </c>
      <c r="M12018" s="120" t="s">
        <v>78</v>
      </c>
    </row>
    <row r="12019" spans="1:19" ht="27.6">
      <c r="A12019" s="116">
        <v>12019</v>
      </c>
      <c r="B12019" s="129">
        <v>44494</v>
      </c>
      <c r="D12019" s="120" t="s">
        <v>25</v>
      </c>
      <c r="E12019" s="120" t="s">
        <v>26899</v>
      </c>
      <c r="F12019" s="209" t="s">
        <v>26900</v>
      </c>
      <c r="G12019" s="119" t="s">
        <v>26901</v>
      </c>
      <c r="H12019" s="121" t="s">
        <v>97</v>
      </c>
      <c r="I12019" s="121" t="s">
        <v>42</v>
      </c>
      <c r="J12019" s="121" t="s">
        <v>72</v>
      </c>
      <c r="K12019" s="121" t="s">
        <v>65</v>
      </c>
      <c r="L12019" s="157" t="s">
        <v>32</v>
      </c>
      <c r="M12019" s="120" t="s">
        <v>33</v>
      </c>
      <c r="N12019" s="131">
        <v>44495</v>
      </c>
      <c r="O12019" s="131">
        <v>44495</v>
      </c>
      <c r="S12019" s="120" t="s">
        <v>135</v>
      </c>
    </row>
    <row r="12020" spans="1:19" ht="27.6">
      <c r="A12020" s="116">
        <v>12020</v>
      </c>
      <c r="B12020" s="129">
        <v>44494</v>
      </c>
      <c r="D12020" s="120" t="s">
        <v>25</v>
      </c>
      <c r="E12020" s="120" t="s">
        <v>26902</v>
      </c>
      <c r="F12020" s="209" t="s">
        <v>26903</v>
      </c>
      <c r="G12020" s="119" t="s">
        <v>26904</v>
      </c>
      <c r="H12020" s="121" t="s">
        <v>53</v>
      </c>
      <c r="I12020" s="121" t="s">
        <v>30</v>
      </c>
      <c r="J12020" s="121" t="s">
        <v>7131</v>
      </c>
      <c r="K12020" s="121" t="s">
        <v>65</v>
      </c>
      <c r="L12020" s="157" t="s">
        <v>32</v>
      </c>
      <c r="M12020" s="120" t="s">
        <v>78</v>
      </c>
    </row>
    <row r="12021" spans="1:19">
      <c r="A12021" s="116">
        <v>12021</v>
      </c>
      <c r="B12021" s="129">
        <v>44494</v>
      </c>
      <c r="D12021" s="120" t="s">
        <v>25</v>
      </c>
      <c r="E12021" s="120" t="s">
        <v>26905</v>
      </c>
      <c r="F12021" s="209" t="s">
        <v>10588</v>
      </c>
      <c r="G12021" s="119" t="s">
        <v>1033</v>
      </c>
      <c r="H12021" s="121" t="s">
        <v>1173</v>
      </c>
      <c r="I12021" s="119" t="s">
        <v>30</v>
      </c>
      <c r="J12021" s="121" t="s">
        <v>435</v>
      </c>
      <c r="K12021" s="121" t="s">
        <v>65</v>
      </c>
      <c r="L12021" s="157" t="s">
        <v>32</v>
      </c>
      <c r="M12021" s="120" t="s">
        <v>33</v>
      </c>
      <c r="N12021" s="131">
        <v>44495</v>
      </c>
      <c r="O12021" s="131">
        <v>44508</v>
      </c>
    </row>
    <row r="12022" spans="1:19" ht="41.4">
      <c r="A12022" s="116">
        <v>12022</v>
      </c>
      <c r="B12022" s="129">
        <v>44494</v>
      </c>
      <c r="D12022" s="120" t="s">
        <v>25</v>
      </c>
      <c r="E12022" s="120" t="s">
        <v>26906</v>
      </c>
      <c r="F12022" s="209" t="s">
        <v>26907</v>
      </c>
      <c r="G12022" s="119" t="s">
        <v>3568</v>
      </c>
      <c r="H12022" s="121" t="s">
        <v>53</v>
      </c>
      <c r="I12022" s="121" t="s">
        <v>30</v>
      </c>
      <c r="J12022" s="121" t="s">
        <v>87</v>
      </c>
      <c r="K12022" s="121" t="s">
        <v>65</v>
      </c>
      <c r="L12022" s="157" t="s">
        <v>32</v>
      </c>
      <c r="M12022" s="120" t="s">
        <v>33</v>
      </c>
      <c r="N12022" s="131" t="s">
        <v>26908</v>
      </c>
    </row>
    <row r="12023" spans="1:19" ht="41.4">
      <c r="A12023" s="116">
        <v>12023</v>
      </c>
      <c r="B12023" s="129">
        <v>44494</v>
      </c>
      <c r="D12023" s="120" t="s">
        <v>25</v>
      </c>
      <c r="E12023" s="120" t="s">
        <v>26909</v>
      </c>
      <c r="F12023" s="209" t="s">
        <v>26910</v>
      </c>
      <c r="G12023" s="119" t="s">
        <v>26911</v>
      </c>
      <c r="H12023" s="121" t="s">
        <v>192</v>
      </c>
      <c r="I12023" s="121" t="s">
        <v>30</v>
      </c>
      <c r="J12023" s="121" t="s">
        <v>87</v>
      </c>
      <c r="K12023" s="121" t="s">
        <v>65</v>
      </c>
      <c r="L12023" s="157" t="s">
        <v>32</v>
      </c>
      <c r="M12023" s="120" t="s">
        <v>78</v>
      </c>
    </row>
    <row r="12024" spans="1:19">
      <c r="A12024" s="116">
        <v>12024</v>
      </c>
      <c r="B12024" s="129">
        <v>44494</v>
      </c>
      <c r="D12024" s="120" t="s">
        <v>25</v>
      </c>
      <c r="E12024" s="120" t="s">
        <v>26912</v>
      </c>
      <c r="F12024" s="209" t="s">
        <v>26913</v>
      </c>
      <c r="G12024" s="119" t="s">
        <v>26857</v>
      </c>
      <c r="H12024" s="121" t="s">
        <v>41</v>
      </c>
      <c r="I12024" s="121" t="s">
        <v>30</v>
      </c>
      <c r="J12024" s="121" t="s">
        <v>87</v>
      </c>
      <c r="K12024" s="121" t="s">
        <v>65</v>
      </c>
      <c r="L12024" s="157" t="s">
        <v>32</v>
      </c>
      <c r="M12024" s="120" t="s">
        <v>33</v>
      </c>
      <c r="N12024" s="131">
        <v>44495</v>
      </c>
      <c r="O12024" s="131">
        <v>44508</v>
      </c>
    </row>
    <row r="12025" spans="1:19">
      <c r="A12025" s="116">
        <v>12025</v>
      </c>
      <c r="B12025" s="129">
        <v>44494</v>
      </c>
      <c r="D12025" s="120" t="s">
        <v>25</v>
      </c>
      <c r="E12025" s="120" t="s">
        <v>26914</v>
      </c>
      <c r="F12025" s="209" t="s">
        <v>26915</v>
      </c>
      <c r="G12025" s="119" t="s">
        <v>19276</v>
      </c>
      <c r="H12025" s="121" t="s">
        <v>53</v>
      </c>
      <c r="I12025" s="121" t="s">
        <v>42</v>
      </c>
      <c r="J12025" s="121" t="s">
        <v>91</v>
      </c>
      <c r="K12025" s="121" t="s">
        <v>65</v>
      </c>
      <c r="L12025" s="157" t="s">
        <v>32</v>
      </c>
      <c r="M12025" s="120" t="s">
        <v>33</v>
      </c>
      <c r="N12025" s="131">
        <v>44495</v>
      </c>
      <c r="O12025" s="131">
        <v>44495</v>
      </c>
      <c r="S12025" s="120" t="s">
        <v>34</v>
      </c>
    </row>
    <row r="12026" spans="1:19">
      <c r="A12026" s="116">
        <v>12026</v>
      </c>
      <c r="B12026" s="129">
        <v>44494</v>
      </c>
      <c r="D12026" s="120" t="s">
        <v>25</v>
      </c>
      <c r="E12026" s="120" t="s">
        <v>26916</v>
      </c>
      <c r="F12026" s="209" t="s">
        <v>26917</v>
      </c>
      <c r="G12026" s="119" t="s">
        <v>26918</v>
      </c>
      <c r="H12026" s="121" t="s">
        <v>1173</v>
      </c>
      <c r="I12026" s="119" t="s">
        <v>30</v>
      </c>
      <c r="J12026" s="121" t="s">
        <v>6396</v>
      </c>
      <c r="K12026" s="121" t="s">
        <v>65</v>
      </c>
      <c r="L12026" s="157" t="s">
        <v>32</v>
      </c>
      <c r="M12026" s="120" t="s">
        <v>33</v>
      </c>
      <c r="N12026" s="131">
        <v>44495</v>
      </c>
      <c r="O12026" s="131">
        <v>44508</v>
      </c>
    </row>
    <row r="12027" spans="1:19" ht="27.6">
      <c r="A12027" s="116">
        <v>12027</v>
      </c>
      <c r="B12027" s="129">
        <v>44494</v>
      </c>
      <c r="D12027" s="120" t="s">
        <v>25</v>
      </c>
      <c r="E12027" s="120" t="s">
        <v>26919</v>
      </c>
      <c r="F12027" s="209" t="s">
        <v>26920</v>
      </c>
      <c r="G12027" s="119" t="s">
        <v>26921</v>
      </c>
      <c r="H12027" s="121" t="s">
        <v>29</v>
      </c>
      <c r="I12027" s="182" t="s">
        <v>42</v>
      </c>
      <c r="J12027" s="121" t="s">
        <v>478</v>
      </c>
      <c r="K12027" s="121" t="s">
        <v>65</v>
      </c>
      <c r="L12027" s="157" t="s">
        <v>32</v>
      </c>
      <c r="M12027" s="120" t="s">
        <v>33</v>
      </c>
      <c r="N12027" s="131">
        <v>44495</v>
      </c>
      <c r="O12027" s="131">
        <v>44508</v>
      </c>
    </row>
    <row r="12028" spans="1:19" ht="27.6">
      <c r="A12028" s="116">
        <v>12028</v>
      </c>
      <c r="B12028" s="129">
        <v>44494</v>
      </c>
      <c r="D12028" s="120" t="s">
        <v>25</v>
      </c>
      <c r="E12028" s="120" t="s">
        <v>26922</v>
      </c>
      <c r="F12028" s="209" t="s">
        <v>26923</v>
      </c>
      <c r="G12028" s="119" t="s">
        <v>7290</v>
      </c>
      <c r="H12028" s="121" t="s">
        <v>97</v>
      </c>
      <c r="I12028" s="119" t="s">
        <v>30</v>
      </c>
      <c r="J12028" s="121" t="s">
        <v>77</v>
      </c>
      <c r="K12028" s="121" t="s">
        <v>65</v>
      </c>
      <c r="L12028" s="157" t="s">
        <v>32</v>
      </c>
      <c r="M12028" s="120" t="s">
        <v>78</v>
      </c>
    </row>
    <row r="12029" spans="1:19" ht="27.6">
      <c r="A12029" s="116">
        <v>12029</v>
      </c>
      <c r="B12029" s="129">
        <v>44494</v>
      </c>
      <c r="D12029" s="120" t="s">
        <v>25</v>
      </c>
      <c r="E12029" s="120" t="s">
        <v>26924</v>
      </c>
      <c r="F12029" s="209" t="s">
        <v>26925</v>
      </c>
      <c r="G12029" s="119" t="s">
        <v>26926</v>
      </c>
      <c r="H12029" s="121" t="s">
        <v>177</v>
      </c>
      <c r="I12029" s="121" t="s">
        <v>42</v>
      </c>
      <c r="J12029" s="121" t="s">
        <v>417</v>
      </c>
      <c r="K12029" s="121" t="s">
        <v>65</v>
      </c>
      <c r="L12029" s="157" t="s">
        <v>32</v>
      </c>
      <c r="M12029" s="120" t="s">
        <v>33</v>
      </c>
      <c r="N12029" s="131">
        <v>44495</v>
      </c>
      <c r="O12029" s="131">
        <v>44508</v>
      </c>
    </row>
    <row r="12030" spans="1:19" ht="27.6">
      <c r="A12030" s="116">
        <v>12030</v>
      </c>
      <c r="B12030" s="129">
        <v>44494</v>
      </c>
      <c r="D12030" s="120" t="s">
        <v>25</v>
      </c>
      <c r="E12030" s="120" t="s">
        <v>26927</v>
      </c>
      <c r="F12030" s="209" t="s">
        <v>26928</v>
      </c>
      <c r="G12030" s="119" t="s">
        <v>2776</v>
      </c>
      <c r="H12030" s="121" t="s">
        <v>53</v>
      </c>
      <c r="I12030" s="121" t="s">
        <v>42</v>
      </c>
      <c r="J12030" s="121" t="s">
        <v>82</v>
      </c>
      <c r="K12030" s="121" t="s">
        <v>65</v>
      </c>
      <c r="L12030" s="157" t="s">
        <v>32</v>
      </c>
      <c r="M12030" s="120" t="s">
        <v>33</v>
      </c>
      <c r="N12030" s="131">
        <v>44498</v>
      </c>
      <c r="O12030" s="131">
        <v>44508</v>
      </c>
    </row>
    <row r="12031" spans="1:19">
      <c r="A12031" s="116">
        <v>12031</v>
      </c>
      <c r="B12031" s="129">
        <v>44494</v>
      </c>
      <c r="D12031" s="120" t="s">
        <v>25</v>
      </c>
      <c r="E12031" s="120" t="s">
        <v>26929</v>
      </c>
      <c r="F12031" s="209" t="s">
        <v>26930</v>
      </c>
      <c r="G12031" s="119" t="s">
        <v>26931</v>
      </c>
      <c r="H12031" s="121" t="s">
        <v>29</v>
      </c>
      <c r="I12031" s="121" t="s">
        <v>30</v>
      </c>
      <c r="J12031" s="121" t="s">
        <v>31</v>
      </c>
      <c r="K12031" s="121" t="s">
        <v>65</v>
      </c>
      <c r="L12031" s="157" t="s">
        <v>32</v>
      </c>
      <c r="M12031" s="120" t="s">
        <v>78</v>
      </c>
    </row>
    <row r="12032" spans="1:19" ht="27.6">
      <c r="A12032" s="116">
        <v>12032</v>
      </c>
      <c r="B12032" s="129">
        <v>44494</v>
      </c>
      <c r="D12032" s="120" t="s">
        <v>25</v>
      </c>
      <c r="E12032" s="120" t="s">
        <v>26932</v>
      </c>
      <c r="F12032" s="209" t="s">
        <v>26933</v>
      </c>
      <c r="G12032" s="119" t="s">
        <v>26934</v>
      </c>
      <c r="H12032" s="121" t="s">
        <v>41</v>
      </c>
      <c r="I12032" s="119" t="s">
        <v>30</v>
      </c>
      <c r="J12032" s="121" t="s">
        <v>5018</v>
      </c>
      <c r="K12032" s="121" t="s">
        <v>65</v>
      </c>
      <c r="L12032" s="157" t="s">
        <v>32</v>
      </c>
      <c r="M12032" s="120" t="s">
        <v>78</v>
      </c>
    </row>
    <row r="12033" spans="1:20" ht="27.6">
      <c r="A12033" s="116">
        <v>12033</v>
      </c>
      <c r="B12033" s="129">
        <v>44494</v>
      </c>
      <c r="D12033" s="120" t="s">
        <v>25</v>
      </c>
      <c r="E12033" s="120" t="s">
        <v>26935</v>
      </c>
      <c r="F12033" s="209" t="s">
        <v>26936</v>
      </c>
      <c r="G12033" s="119" t="s">
        <v>6721</v>
      </c>
      <c r="H12033" s="121" t="s">
        <v>101</v>
      </c>
      <c r="I12033" s="119" t="s">
        <v>42</v>
      </c>
      <c r="J12033" s="121" t="s">
        <v>43</v>
      </c>
      <c r="K12033" s="121" t="s">
        <v>65</v>
      </c>
      <c r="L12033" s="157" t="s">
        <v>32</v>
      </c>
      <c r="M12033" s="120" t="s">
        <v>78</v>
      </c>
    </row>
    <row r="12034" spans="1:20">
      <c r="A12034" s="116">
        <v>12034</v>
      </c>
      <c r="B12034" s="129">
        <v>44494</v>
      </c>
      <c r="D12034" s="120" t="s">
        <v>25</v>
      </c>
      <c r="E12034" s="120" t="s">
        <v>26937</v>
      </c>
      <c r="F12034" s="209" t="s">
        <v>26938</v>
      </c>
      <c r="G12034" s="119" t="s">
        <v>9846</v>
      </c>
      <c r="H12034" s="121" t="s">
        <v>344</v>
      </c>
      <c r="I12034" s="119" t="s">
        <v>30</v>
      </c>
      <c r="J12034" s="121" t="s">
        <v>77</v>
      </c>
      <c r="K12034" s="121" t="s">
        <v>65</v>
      </c>
      <c r="L12034" s="157" t="s">
        <v>32</v>
      </c>
      <c r="M12034" s="120" t="s">
        <v>78</v>
      </c>
    </row>
    <row r="12035" spans="1:20" ht="27.6">
      <c r="A12035" s="116">
        <v>12035</v>
      </c>
      <c r="B12035" s="129">
        <v>44494</v>
      </c>
      <c r="D12035" s="120" t="s">
        <v>25</v>
      </c>
      <c r="E12035" s="120" t="s">
        <v>26939</v>
      </c>
      <c r="F12035" s="209" t="s">
        <v>26940</v>
      </c>
      <c r="G12035" s="119" t="s">
        <v>1033</v>
      </c>
      <c r="H12035" s="121" t="s">
        <v>1173</v>
      </c>
      <c r="I12035" s="121" t="s">
        <v>30</v>
      </c>
      <c r="J12035" s="121" t="s">
        <v>435</v>
      </c>
      <c r="K12035" s="121" t="s">
        <v>65</v>
      </c>
      <c r="L12035" s="157" t="s">
        <v>32</v>
      </c>
      <c r="M12035" s="120" t="s">
        <v>78</v>
      </c>
    </row>
    <row r="12036" spans="1:20">
      <c r="A12036" s="116">
        <v>12036</v>
      </c>
      <c r="B12036" s="129">
        <v>44494</v>
      </c>
      <c r="D12036" s="120" t="s">
        <v>25</v>
      </c>
      <c r="E12036" s="120" t="s">
        <v>26941</v>
      </c>
      <c r="F12036" s="209" t="s">
        <v>26942</v>
      </c>
      <c r="G12036" s="119" t="s">
        <v>7598</v>
      </c>
      <c r="H12036" s="121" t="s">
        <v>97</v>
      </c>
      <c r="I12036" s="121" t="s">
        <v>30</v>
      </c>
      <c r="J12036" s="121" t="s">
        <v>8096</v>
      </c>
      <c r="K12036" s="121" t="s">
        <v>65</v>
      </c>
      <c r="L12036" s="157" t="s">
        <v>32</v>
      </c>
      <c r="M12036" s="120" t="s">
        <v>78</v>
      </c>
    </row>
    <row r="12037" spans="1:20">
      <c r="A12037" s="116">
        <v>12037</v>
      </c>
      <c r="B12037" s="129">
        <v>44494</v>
      </c>
      <c r="D12037" s="120" t="s">
        <v>25</v>
      </c>
      <c r="E12037" s="120" t="s">
        <v>26943</v>
      </c>
      <c r="F12037" s="209" t="s">
        <v>26944</v>
      </c>
      <c r="G12037" s="119" t="s">
        <v>15859</v>
      </c>
      <c r="H12037" s="121" t="s">
        <v>41</v>
      </c>
      <c r="I12037" s="121" t="s">
        <v>30</v>
      </c>
      <c r="J12037" s="121" t="s">
        <v>31</v>
      </c>
      <c r="K12037" s="121" t="s">
        <v>65</v>
      </c>
      <c r="L12037" s="157" t="s">
        <v>32</v>
      </c>
      <c r="M12037" s="120" t="s">
        <v>78</v>
      </c>
    </row>
    <row r="12038" spans="1:20" ht="41.4">
      <c r="A12038" s="116">
        <v>12038</v>
      </c>
      <c r="B12038" s="129">
        <v>44494</v>
      </c>
      <c r="D12038" s="120" t="s">
        <v>25</v>
      </c>
      <c r="E12038" s="120" t="s">
        <v>26945</v>
      </c>
      <c r="F12038" s="209" t="s">
        <v>26946</v>
      </c>
      <c r="G12038" s="119" t="s">
        <v>2776</v>
      </c>
      <c r="H12038" s="121" t="s">
        <v>53</v>
      </c>
      <c r="I12038" s="119" t="s">
        <v>30</v>
      </c>
      <c r="J12038" s="121" t="s">
        <v>87</v>
      </c>
      <c r="K12038" s="121" t="s">
        <v>65</v>
      </c>
      <c r="L12038" s="157" t="s">
        <v>32</v>
      </c>
      <c r="M12038" s="120" t="s">
        <v>78</v>
      </c>
    </row>
    <row r="12039" spans="1:20" ht="27.6">
      <c r="A12039" s="116">
        <v>12039</v>
      </c>
      <c r="B12039" s="129">
        <v>44494</v>
      </c>
      <c r="D12039" s="120" t="s">
        <v>25</v>
      </c>
      <c r="E12039" s="120" t="s">
        <v>26947</v>
      </c>
      <c r="F12039" s="209" t="s">
        <v>26948</v>
      </c>
      <c r="G12039" s="119" t="s">
        <v>26949</v>
      </c>
      <c r="H12039" s="121" t="s">
        <v>41</v>
      </c>
      <c r="I12039" s="121" t="s">
        <v>42</v>
      </c>
      <c r="J12039" s="121" t="s">
        <v>72</v>
      </c>
      <c r="K12039" s="121" t="s">
        <v>65</v>
      </c>
      <c r="L12039" s="157" t="s">
        <v>32</v>
      </c>
      <c r="M12039" s="120" t="s">
        <v>78</v>
      </c>
    </row>
    <row r="12040" spans="1:20" ht="41.4">
      <c r="A12040" s="116">
        <v>12040</v>
      </c>
      <c r="B12040" s="129">
        <v>44494</v>
      </c>
      <c r="D12040" s="120" t="s">
        <v>25</v>
      </c>
      <c r="E12040" s="120" t="s">
        <v>26950</v>
      </c>
      <c r="F12040" s="209" t="s">
        <v>26951</v>
      </c>
      <c r="G12040" s="119" t="s">
        <v>1033</v>
      </c>
      <c r="H12040" s="121" t="s">
        <v>1173</v>
      </c>
      <c r="I12040" s="121" t="s">
        <v>30</v>
      </c>
      <c r="J12040" s="121" t="s">
        <v>7142</v>
      </c>
      <c r="K12040" s="121" t="s">
        <v>65</v>
      </c>
      <c r="L12040" s="157" t="s">
        <v>32</v>
      </c>
      <c r="M12040" s="120" t="s">
        <v>78</v>
      </c>
    </row>
    <row r="12041" spans="1:20" ht="27.6">
      <c r="A12041" s="116">
        <v>12041</v>
      </c>
      <c r="B12041" s="129">
        <v>44494</v>
      </c>
      <c r="D12041" s="120" t="s">
        <v>25</v>
      </c>
      <c r="E12041" s="120" t="s">
        <v>26952</v>
      </c>
      <c r="F12041" s="209" t="s">
        <v>26953</v>
      </c>
      <c r="G12041" s="119" t="s">
        <v>229</v>
      </c>
      <c r="H12041" s="121" t="s">
        <v>76</v>
      </c>
      <c r="I12041" s="121" t="s">
        <v>30</v>
      </c>
      <c r="J12041" s="121" t="s">
        <v>87</v>
      </c>
      <c r="K12041" s="121" t="s">
        <v>65</v>
      </c>
      <c r="L12041" s="157" t="s">
        <v>32</v>
      </c>
      <c r="M12041" s="120" t="s">
        <v>33</v>
      </c>
      <c r="N12041" s="131">
        <v>44495</v>
      </c>
      <c r="O12041" s="131">
        <v>44495</v>
      </c>
      <c r="S12041" s="120" t="s">
        <v>135</v>
      </c>
    </row>
    <row r="12042" spans="1:20">
      <c r="A12042" s="116">
        <v>12042</v>
      </c>
      <c r="B12042" s="129">
        <v>44494</v>
      </c>
      <c r="D12042" s="120" t="s">
        <v>25</v>
      </c>
      <c r="E12042" s="120" t="s">
        <v>26954</v>
      </c>
      <c r="F12042" s="209" t="s">
        <v>26955</v>
      </c>
      <c r="G12042" s="119" t="s">
        <v>7472</v>
      </c>
      <c r="H12042" s="121" t="s">
        <v>41</v>
      </c>
      <c r="I12042" s="119" t="s">
        <v>30</v>
      </c>
      <c r="J12042" s="121" t="s">
        <v>77</v>
      </c>
      <c r="K12042" s="121" t="s">
        <v>65</v>
      </c>
      <c r="L12042" s="157" t="s">
        <v>32</v>
      </c>
      <c r="M12042" s="120" t="s">
        <v>33</v>
      </c>
      <c r="N12042" s="131">
        <v>44538</v>
      </c>
      <c r="O12042" s="131">
        <v>44538</v>
      </c>
    </row>
    <row r="12043" spans="1:20" ht="27.6">
      <c r="A12043" s="116">
        <v>12043</v>
      </c>
      <c r="B12043" s="129">
        <v>44494</v>
      </c>
      <c r="D12043" s="120" t="s">
        <v>25</v>
      </c>
      <c r="E12043" s="120" t="s">
        <v>26956</v>
      </c>
      <c r="F12043" s="209" t="s">
        <v>26957</v>
      </c>
      <c r="G12043" s="119" t="s">
        <v>26958</v>
      </c>
      <c r="H12043" s="121" t="s">
        <v>48</v>
      </c>
      <c r="I12043" s="121" t="s">
        <v>30</v>
      </c>
      <c r="J12043" s="121" t="s">
        <v>87</v>
      </c>
      <c r="K12043" s="121" t="s">
        <v>65</v>
      </c>
      <c r="L12043" s="157" t="s">
        <v>32</v>
      </c>
      <c r="M12043" s="120" t="s">
        <v>33</v>
      </c>
      <c r="N12043" s="131">
        <v>44495</v>
      </c>
      <c r="O12043" s="131">
        <v>44503</v>
      </c>
      <c r="S12043" s="120" t="s">
        <v>92</v>
      </c>
    </row>
    <row r="12044" spans="1:20" ht="27.6">
      <c r="A12044" s="116">
        <v>12044</v>
      </c>
      <c r="B12044" s="129">
        <v>44494</v>
      </c>
      <c r="D12044" s="120" t="s">
        <v>25</v>
      </c>
      <c r="E12044" s="120" t="s">
        <v>26959</v>
      </c>
      <c r="F12044" s="209" t="s">
        <v>26960</v>
      </c>
      <c r="G12044" s="119" t="s">
        <v>26961</v>
      </c>
      <c r="H12044" s="121" t="s">
        <v>41</v>
      </c>
      <c r="I12044" s="121" t="s">
        <v>30</v>
      </c>
      <c r="J12044" s="121" t="s">
        <v>31</v>
      </c>
      <c r="K12044" s="121" t="s">
        <v>65</v>
      </c>
      <c r="L12044" s="157" t="s">
        <v>32</v>
      </c>
      <c r="M12044" s="120" t="s">
        <v>33</v>
      </c>
      <c r="N12044" s="131">
        <v>44495</v>
      </c>
      <c r="O12044" s="131">
        <v>44508</v>
      </c>
    </row>
    <row r="12045" spans="1:20" ht="27.6">
      <c r="A12045" s="116">
        <v>12045</v>
      </c>
      <c r="B12045" s="129">
        <v>44494</v>
      </c>
      <c r="D12045" s="120" t="s">
        <v>25</v>
      </c>
      <c r="E12045" s="120" t="s">
        <v>26962</v>
      </c>
      <c r="F12045" s="209" t="s">
        <v>26963</v>
      </c>
      <c r="G12045" s="119" t="s">
        <v>26964</v>
      </c>
      <c r="H12045" s="121" t="s">
        <v>53</v>
      </c>
      <c r="I12045" s="121" t="s">
        <v>42</v>
      </c>
      <c r="J12045" s="121" t="s">
        <v>91</v>
      </c>
      <c r="K12045" s="121" t="s">
        <v>65</v>
      </c>
      <c r="L12045" s="157" t="s">
        <v>32</v>
      </c>
      <c r="M12045" s="120" t="s">
        <v>78</v>
      </c>
    </row>
    <row r="12046" spans="1:20">
      <c r="A12046" s="116">
        <v>12046</v>
      </c>
      <c r="B12046" s="129">
        <v>44494</v>
      </c>
      <c r="D12046" s="120" t="s">
        <v>25</v>
      </c>
      <c r="E12046" s="120" t="s">
        <v>26965</v>
      </c>
      <c r="F12046" s="209" t="s">
        <v>26966</v>
      </c>
      <c r="G12046" s="119" t="s">
        <v>3248</v>
      </c>
      <c r="H12046" s="121" t="s">
        <v>177</v>
      </c>
      <c r="I12046" s="121" t="s">
        <v>30</v>
      </c>
      <c r="J12046" s="121" t="s">
        <v>77</v>
      </c>
      <c r="K12046" s="121" t="s">
        <v>65</v>
      </c>
      <c r="L12046" s="157" t="s">
        <v>32</v>
      </c>
      <c r="M12046" s="120" t="s">
        <v>78</v>
      </c>
    </row>
    <row r="12047" spans="1:20">
      <c r="A12047" s="116">
        <v>12047</v>
      </c>
      <c r="B12047" s="129">
        <v>44494</v>
      </c>
      <c r="D12047" s="120" t="s">
        <v>252</v>
      </c>
      <c r="E12047" s="120" t="s">
        <v>26967</v>
      </c>
      <c r="F12047" s="209" t="s">
        <v>6822</v>
      </c>
      <c r="G12047" s="119" t="s">
        <v>1516</v>
      </c>
      <c r="H12047" s="121" t="s">
        <v>53</v>
      </c>
      <c r="I12047" s="121" t="s">
        <v>42</v>
      </c>
      <c r="J12047" s="121" t="s">
        <v>2165</v>
      </c>
      <c r="K12047" s="121" t="s">
        <v>584</v>
      </c>
      <c r="L12047" s="157" t="s">
        <v>19456</v>
      </c>
      <c r="M12047" s="120" t="s">
        <v>33</v>
      </c>
      <c r="N12047" s="131">
        <v>44600</v>
      </c>
      <c r="S12047" s="120" t="s">
        <v>135</v>
      </c>
      <c r="T12047" s="126">
        <v>44775</v>
      </c>
    </row>
    <row r="12048" spans="1:20" ht="14.4">
      <c r="A12048" s="116">
        <v>12048</v>
      </c>
      <c r="B12048" s="129">
        <v>44494</v>
      </c>
      <c r="D12048" s="120" t="s">
        <v>252</v>
      </c>
      <c r="E12048" t="s">
        <v>26968</v>
      </c>
      <c r="F12048" s="209" t="s">
        <v>1582</v>
      </c>
      <c r="G12048" s="119" t="s">
        <v>2408</v>
      </c>
      <c r="H12048" s="121" t="s">
        <v>53</v>
      </c>
      <c r="I12048" s="119" t="s">
        <v>42</v>
      </c>
      <c r="J12048" s="121" t="s">
        <v>72</v>
      </c>
      <c r="K12048" s="121" t="s">
        <v>65</v>
      </c>
      <c r="L12048" s="157" t="s">
        <v>19456</v>
      </c>
      <c r="M12048" s="120" t="s">
        <v>78</v>
      </c>
    </row>
    <row r="12049" spans="1:20">
      <c r="A12049" s="116">
        <v>12049</v>
      </c>
      <c r="B12049" s="129">
        <v>44494</v>
      </c>
      <c r="D12049" s="120" t="s">
        <v>252</v>
      </c>
      <c r="E12049" s="120" t="s">
        <v>26969</v>
      </c>
      <c r="F12049" s="209" t="s">
        <v>8790</v>
      </c>
      <c r="G12049" s="119" t="s">
        <v>844</v>
      </c>
      <c r="H12049" s="121" t="s">
        <v>140</v>
      </c>
      <c r="I12049" s="121" t="s">
        <v>42</v>
      </c>
      <c r="J12049" s="121" t="s">
        <v>72</v>
      </c>
      <c r="K12049" s="121" t="s">
        <v>65</v>
      </c>
      <c r="L12049" s="157" t="s">
        <v>19456</v>
      </c>
      <c r="M12049" s="120" t="s">
        <v>33</v>
      </c>
      <c r="N12049" s="131">
        <v>44627</v>
      </c>
      <c r="S12049" s="120" t="s">
        <v>92</v>
      </c>
      <c r="T12049" s="126">
        <v>44614</v>
      </c>
    </row>
    <row r="12050" spans="1:20">
      <c r="A12050" s="116">
        <v>12050</v>
      </c>
      <c r="B12050" s="129">
        <v>44494</v>
      </c>
      <c r="D12050" s="120" t="s">
        <v>252</v>
      </c>
      <c r="E12050" s="120" t="s">
        <v>26970</v>
      </c>
      <c r="F12050" s="209" t="s">
        <v>777</v>
      </c>
      <c r="G12050" s="119" t="s">
        <v>26971</v>
      </c>
      <c r="H12050" s="121" t="s">
        <v>177</v>
      </c>
      <c r="I12050" s="121" t="s">
        <v>42</v>
      </c>
      <c r="J12050" s="121" t="s">
        <v>72</v>
      </c>
      <c r="K12050" s="121" t="s">
        <v>65</v>
      </c>
      <c r="L12050" s="157" t="s">
        <v>32</v>
      </c>
      <c r="M12050" s="120" t="s">
        <v>78</v>
      </c>
    </row>
    <row r="12051" spans="1:20">
      <c r="A12051" s="116">
        <v>12051</v>
      </c>
      <c r="B12051" s="129">
        <v>44494</v>
      </c>
      <c r="D12051" s="120" t="s">
        <v>252</v>
      </c>
      <c r="E12051" s="120" t="s">
        <v>26972</v>
      </c>
      <c r="F12051" s="209" t="s">
        <v>26973</v>
      </c>
      <c r="G12051" s="119" t="s">
        <v>26974</v>
      </c>
      <c r="H12051" s="121" t="s">
        <v>101</v>
      </c>
      <c r="I12051" s="119" t="s">
        <v>42</v>
      </c>
      <c r="J12051" s="121" t="s">
        <v>72</v>
      </c>
      <c r="K12051" s="121" t="s">
        <v>65</v>
      </c>
      <c r="L12051" s="157" t="s">
        <v>19456</v>
      </c>
      <c r="M12051" s="120" t="s">
        <v>78</v>
      </c>
    </row>
    <row r="12052" spans="1:20">
      <c r="A12052" s="116">
        <v>12052</v>
      </c>
      <c r="B12052" s="129">
        <v>44494</v>
      </c>
      <c r="D12052" s="120" t="s">
        <v>252</v>
      </c>
      <c r="E12052" s="120" t="s">
        <v>26975</v>
      </c>
      <c r="F12052" s="209" t="s">
        <v>26976</v>
      </c>
      <c r="G12052" s="119" t="s">
        <v>1737</v>
      </c>
      <c r="H12052" s="121" t="s">
        <v>53</v>
      </c>
      <c r="I12052" s="119" t="s">
        <v>42</v>
      </c>
      <c r="J12052" s="121" t="s">
        <v>91</v>
      </c>
      <c r="K12052" s="121" t="s">
        <v>65</v>
      </c>
      <c r="L12052" s="157" t="s">
        <v>19456</v>
      </c>
      <c r="M12052" s="120" t="s">
        <v>78</v>
      </c>
    </row>
    <row r="12053" spans="1:20">
      <c r="A12053" s="116">
        <v>12053</v>
      </c>
      <c r="B12053" s="129">
        <v>44494</v>
      </c>
      <c r="D12053" s="120" t="s">
        <v>252</v>
      </c>
      <c r="E12053" s="120" t="s">
        <v>26977</v>
      </c>
      <c r="F12053" s="209" t="s">
        <v>26978</v>
      </c>
      <c r="G12053" s="119" t="s">
        <v>9269</v>
      </c>
      <c r="H12053" s="121" t="s">
        <v>53</v>
      </c>
      <c r="I12053" s="119" t="s">
        <v>42</v>
      </c>
      <c r="J12053" s="121" t="s">
        <v>82</v>
      </c>
      <c r="K12053" s="121" t="s">
        <v>65</v>
      </c>
      <c r="L12053" s="157" t="s">
        <v>19456</v>
      </c>
      <c r="M12053" s="120" t="s">
        <v>78</v>
      </c>
    </row>
    <row r="12054" spans="1:20">
      <c r="A12054" s="116">
        <v>12054</v>
      </c>
      <c r="B12054" s="129">
        <v>44494</v>
      </c>
      <c r="D12054" s="120" t="s">
        <v>252</v>
      </c>
      <c r="E12054" s="120" t="s">
        <v>26979</v>
      </c>
      <c r="F12054" s="209" t="s">
        <v>26980</v>
      </c>
      <c r="G12054" s="119" t="s">
        <v>746</v>
      </c>
      <c r="H12054" s="121" t="s">
        <v>41</v>
      </c>
      <c r="I12054" s="119" t="s">
        <v>42</v>
      </c>
      <c r="J12054" s="121" t="s">
        <v>82</v>
      </c>
      <c r="K12054" s="121" t="s">
        <v>65</v>
      </c>
      <c r="L12054" s="157" t="s">
        <v>19456</v>
      </c>
      <c r="M12054" s="120" t="s">
        <v>78</v>
      </c>
    </row>
    <row r="12055" spans="1:20">
      <c r="A12055" s="116">
        <v>12055</v>
      </c>
      <c r="B12055" s="129">
        <v>44494</v>
      </c>
      <c r="D12055" s="120" t="s">
        <v>252</v>
      </c>
      <c r="E12055" s="120" t="s">
        <v>26981</v>
      </c>
      <c r="F12055" s="209" t="s">
        <v>26982</v>
      </c>
      <c r="G12055" s="119" t="s">
        <v>746</v>
      </c>
      <c r="H12055" s="121" t="s">
        <v>41</v>
      </c>
      <c r="I12055" s="121" t="s">
        <v>30</v>
      </c>
      <c r="J12055" s="121" t="s">
        <v>77</v>
      </c>
      <c r="K12055" s="121" t="s">
        <v>65</v>
      </c>
      <c r="L12055" s="157" t="s">
        <v>19456</v>
      </c>
      <c r="M12055" s="120" t="s">
        <v>78</v>
      </c>
    </row>
    <row r="12056" spans="1:20">
      <c r="A12056" s="116">
        <v>12056</v>
      </c>
      <c r="B12056" s="129">
        <v>44494</v>
      </c>
      <c r="D12056" s="120" t="s">
        <v>252</v>
      </c>
      <c r="E12056" s="120" t="s">
        <v>26983</v>
      </c>
      <c r="F12056" s="209" t="s">
        <v>26984</v>
      </c>
      <c r="G12056" s="119" t="s">
        <v>746</v>
      </c>
      <c r="H12056" s="121" t="s">
        <v>41</v>
      </c>
      <c r="I12056" s="119" t="s">
        <v>42</v>
      </c>
      <c r="J12056" s="121" t="s">
        <v>82</v>
      </c>
      <c r="K12056" s="121" t="s">
        <v>65</v>
      </c>
      <c r="L12056" s="157" t="s">
        <v>19456</v>
      </c>
      <c r="M12056" s="120" t="s">
        <v>78</v>
      </c>
    </row>
    <row r="12057" spans="1:20">
      <c r="A12057" s="116">
        <v>12057</v>
      </c>
      <c r="B12057" s="129">
        <v>44494</v>
      </c>
      <c r="D12057" s="120" t="s">
        <v>252</v>
      </c>
      <c r="E12057" s="120" t="s">
        <v>26985</v>
      </c>
      <c r="F12057" s="209" t="s">
        <v>1372</v>
      </c>
      <c r="G12057" s="119" t="s">
        <v>26986</v>
      </c>
      <c r="H12057" s="121" t="s">
        <v>192</v>
      </c>
      <c r="I12057" s="121" t="s">
        <v>42</v>
      </c>
      <c r="J12057" s="121" t="s">
        <v>72</v>
      </c>
      <c r="K12057" s="121" t="s">
        <v>65</v>
      </c>
      <c r="L12057" s="157" t="s">
        <v>19456</v>
      </c>
      <c r="M12057" s="120" t="s">
        <v>78</v>
      </c>
    </row>
    <row r="12058" spans="1:20" ht="27.6">
      <c r="A12058" s="116">
        <v>12058</v>
      </c>
      <c r="B12058" s="129">
        <v>44494</v>
      </c>
      <c r="D12058" s="120" t="s">
        <v>25</v>
      </c>
      <c r="E12058" s="120" t="s">
        <v>26987</v>
      </c>
      <c r="F12058" s="209" t="s">
        <v>26988</v>
      </c>
      <c r="G12058" s="119" t="s">
        <v>26989</v>
      </c>
      <c r="H12058" s="121" t="s">
        <v>97</v>
      </c>
      <c r="I12058" s="121" t="s">
        <v>42</v>
      </c>
      <c r="J12058" s="121" t="s">
        <v>43</v>
      </c>
      <c r="K12058" s="121" t="s">
        <v>65</v>
      </c>
      <c r="M12058" s="120" t="s">
        <v>33</v>
      </c>
      <c r="N12058" s="131">
        <v>44503</v>
      </c>
    </row>
    <row r="12059" spans="1:20" ht="14.4">
      <c r="A12059" s="116">
        <v>12059</v>
      </c>
      <c r="B12059" s="129">
        <v>44494</v>
      </c>
      <c r="D12059" s="120" t="s">
        <v>25</v>
      </c>
      <c r="E12059" t="s">
        <v>26990</v>
      </c>
      <c r="F12059" s="209" t="s">
        <v>26991</v>
      </c>
      <c r="G12059" s="119" t="s">
        <v>26992</v>
      </c>
      <c r="H12059" s="121" t="s">
        <v>177</v>
      </c>
      <c r="I12059" s="121" t="s">
        <v>30</v>
      </c>
      <c r="J12059" s="121" t="s">
        <v>77</v>
      </c>
      <c r="K12059" s="121" t="s">
        <v>65</v>
      </c>
      <c r="L12059" s="157" t="s">
        <v>32</v>
      </c>
      <c r="M12059" s="120" t="s">
        <v>78</v>
      </c>
    </row>
    <row r="12060" spans="1:20">
      <c r="A12060" s="116">
        <v>12060</v>
      </c>
      <c r="B12060" s="129">
        <v>44494</v>
      </c>
      <c r="D12060" s="120" t="s">
        <v>25</v>
      </c>
      <c r="E12060" s="120" t="s">
        <v>26993</v>
      </c>
      <c r="F12060" s="209" t="s">
        <v>26994</v>
      </c>
      <c r="G12060" s="119" t="s">
        <v>26995</v>
      </c>
      <c r="H12060" s="121" t="s">
        <v>177</v>
      </c>
      <c r="I12060" s="121" t="s">
        <v>30</v>
      </c>
      <c r="J12060" s="121" t="s">
        <v>77</v>
      </c>
      <c r="K12060" s="121" t="s">
        <v>65</v>
      </c>
      <c r="L12060" s="157" t="s">
        <v>32</v>
      </c>
      <c r="M12060" s="120" t="s">
        <v>78</v>
      </c>
    </row>
    <row r="12061" spans="1:20" ht="27.6">
      <c r="A12061" s="116">
        <v>12061</v>
      </c>
      <c r="B12061" s="129">
        <v>44494</v>
      </c>
      <c r="D12061" s="120" t="s">
        <v>25</v>
      </c>
      <c r="E12061" s="120" t="s">
        <v>26996</v>
      </c>
      <c r="F12061" s="209" t="s">
        <v>26997</v>
      </c>
      <c r="G12061" s="119" t="s">
        <v>26998</v>
      </c>
      <c r="H12061" s="121" t="s">
        <v>177</v>
      </c>
      <c r="I12061" s="121" t="s">
        <v>30</v>
      </c>
      <c r="J12061" s="121" t="s">
        <v>77</v>
      </c>
      <c r="K12061" s="121" t="s">
        <v>65</v>
      </c>
      <c r="L12061" s="157" t="s">
        <v>32</v>
      </c>
      <c r="M12061" s="120" t="s">
        <v>78</v>
      </c>
    </row>
    <row r="12062" spans="1:20" ht="27.6">
      <c r="A12062" s="116">
        <v>12062</v>
      </c>
      <c r="B12062" s="129">
        <v>44494</v>
      </c>
      <c r="D12062" s="120" t="s">
        <v>25</v>
      </c>
      <c r="E12062" s="120" t="s">
        <v>26999</v>
      </c>
      <c r="F12062" s="209" t="s">
        <v>27000</v>
      </c>
      <c r="G12062" s="119" t="s">
        <v>15805</v>
      </c>
      <c r="H12062" s="121" t="s">
        <v>177</v>
      </c>
      <c r="I12062" s="119" t="s">
        <v>30</v>
      </c>
      <c r="J12062" s="121" t="s">
        <v>77</v>
      </c>
      <c r="K12062" s="121" t="s">
        <v>65</v>
      </c>
      <c r="L12062" s="157" t="s">
        <v>32</v>
      </c>
      <c r="M12062" s="120" t="s">
        <v>78</v>
      </c>
    </row>
    <row r="12063" spans="1:20">
      <c r="A12063" s="116">
        <v>12063</v>
      </c>
      <c r="B12063" s="129">
        <v>44494</v>
      </c>
      <c r="D12063" s="120" t="s">
        <v>25</v>
      </c>
      <c r="E12063" s="120" t="s">
        <v>27001</v>
      </c>
      <c r="F12063" s="209" t="s">
        <v>104</v>
      </c>
      <c r="G12063" s="119" t="s">
        <v>27002</v>
      </c>
      <c r="H12063" s="121" t="s">
        <v>177</v>
      </c>
      <c r="I12063" s="121" t="s">
        <v>30</v>
      </c>
      <c r="J12063" s="121" t="s">
        <v>77</v>
      </c>
      <c r="K12063" s="121" t="s">
        <v>65</v>
      </c>
      <c r="L12063" s="157" t="s">
        <v>32</v>
      </c>
      <c r="M12063" s="120" t="s">
        <v>33</v>
      </c>
      <c r="N12063" s="131">
        <v>44495</v>
      </c>
      <c r="O12063" s="131">
        <v>44508</v>
      </c>
    </row>
    <row r="12064" spans="1:20">
      <c r="A12064" s="116">
        <v>12064</v>
      </c>
      <c r="B12064" s="129">
        <v>44494</v>
      </c>
      <c r="D12064" s="120" t="s">
        <v>25</v>
      </c>
      <c r="E12064" s="120" t="s">
        <v>27003</v>
      </c>
      <c r="F12064" s="209" t="s">
        <v>27004</v>
      </c>
      <c r="G12064" s="119" t="s">
        <v>27005</v>
      </c>
      <c r="H12064" s="121" t="s">
        <v>41</v>
      </c>
      <c r="I12064" s="121" t="s">
        <v>30</v>
      </c>
      <c r="J12064" s="121" t="s">
        <v>77</v>
      </c>
      <c r="K12064" s="121" t="s">
        <v>65</v>
      </c>
      <c r="L12064" s="157" t="s">
        <v>32</v>
      </c>
      <c r="M12064" s="120" t="s">
        <v>33</v>
      </c>
      <c r="N12064" s="131">
        <v>44498</v>
      </c>
      <c r="O12064" s="131">
        <v>44498</v>
      </c>
      <c r="S12064" s="120" t="s">
        <v>237</v>
      </c>
    </row>
    <row r="12065" spans="1:20">
      <c r="A12065" s="116">
        <v>12065</v>
      </c>
      <c r="B12065" s="129">
        <v>44494</v>
      </c>
      <c r="D12065" s="120" t="s">
        <v>25</v>
      </c>
      <c r="E12065" s="120" t="s">
        <v>27006</v>
      </c>
      <c r="F12065" s="209" t="s">
        <v>27007</v>
      </c>
      <c r="G12065" s="119" t="s">
        <v>2843</v>
      </c>
      <c r="H12065" s="121" t="s">
        <v>1173</v>
      </c>
      <c r="I12065" s="121" t="s">
        <v>30</v>
      </c>
      <c r="J12065" s="121" t="s">
        <v>87</v>
      </c>
      <c r="K12065" s="121" t="s">
        <v>65</v>
      </c>
      <c r="L12065" s="157" t="s">
        <v>32</v>
      </c>
      <c r="M12065" s="120" t="s">
        <v>33</v>
      </c>
      <c r="O12065" s="131">
        <v>44494</v>
      </c>
      <c r="S12065" s="120" t="s">
        <v>34</v>
      </c>
    </row>
    <row r="12066" spans="1:20">
      <c r="A12066" s="116">
        <v>12066</v>
      </c>
      <c r="B12066" s="129">
        <v>44498</v>
      </c>
      <c r="D12066" s="120" t="s">
        <v>580</v>
      </c>
      <c r="E12066" s="120" t="s">
        <v>27008</v>
      </c>
      <c r="F12066" s="209" t="s">
        <v>8052</v>
      </c>
      <c r="G12066" s="119" t="s">
        <v>27009</v>
      </c>
      <c r="H12066" s="121" t="s">
        <v>41</v>
      </c>
      <c r="I12066" s="121" t="s">
        <v>30</v>
      </c>
      <c r="J12066" s="121" t="s">
        <v>77</v>
      </c>
      <c r="K12066" s="121" t="s">
        <v>584</v>
      </c>
      <c r="L12066" s="157" t="s">
        <v>19456</v>
      </c>
      <c r="M12066" s="120" t="s">
        <v>78</v>
      </c>
    </row>
    <row r="12067" spans="1:20">
      <c r="A12067" s="116">
        <v>12067</v>
      </c>
      <c r="B12067" s="129">
        <v>44501</v>
      </c>
      <c r="D12067" s="120" t="s">
        <v>580</v>
      </c>
      <c r="E12067" s="120" t="s">
        <v>27010</v>
      </c>
      <c r="F12067" s="209" t="s">
        <v>133</v>
      </c>
      <c r="G12067" s="119" t="s">
        <v>27011</v>
      </c>
      <c r="H12067" s="121" t="s">
        <v>53</v>
      </c>
      <c r="I12067" s="121" t="s">
        <v>30</v>
      </c>
      <c r="J12067" s="121" t="s">
        <v>7234</v>
      </c>
      <c r="K12067" s="121" t="s">
        <v>65</v>
      </c>
      <c r="L12067" s="157" t="s">
        <v>19456</v>
      </c>
      <c r="M12067" s="120" t="s">
        <v>78</v>
      </c>
    </row>
    <row r="12068" spans="1:20">
      <c r="A12068" s="116">
        <v>12068</v>
      </c>
      <c r="B12068" s="129">
        <v>44501</v>
      </c>
      <c r="D12068" s="120" t="s">
        <v>580</v>
      </c>
      <c r="E12068" s="120" t="s">
        <v>27012</v>
      </c>
      <c r="F12068" s="209" t="s">
        <v>27013</v>
      </c>
      <c r="G12068" s="119" t="s">
        <v>2975</v>
      </c>
      <c r="H12068" s="121" t="s">
        <v>140</v>
      </c>
      <c r="I12068" s="121" t="s">
        <v>30</v>
      </c>
      <c r="J12068" s="121" t="s">
        <v>7271</v>
      </c>
      <c r="K12068" s="121" t="s">
        <v>65</v>
      </c>
      <c r="L12068" s="157" t="s">
        <v>19456</v>
      </c>
      <c r="M12068" s="120" t="s">
        <v>78</v>
      </c>
    </row>
    <row r="12069" spans="1:20">
      <c r="A12069" s="116">
        <v>12069</v>
      </c>
      <c r="B12069" s="129">
        <v>43862</v>
      </c>
      <c r="D12069" s="120" t="s">
        <v>252</v>
      </c>
      <c r="E12069" s="120" t="s">
        <v>27014</v>
      </c>
      <c r="F12069" s="209" t="s">
        <v>27015</v>
      </c>
      <c r="G12069" s="119" t="s">
        <v>27016</v>
      </c>
      <c r="H12069" s="121" t="s">
        <v>118</v>
      </c>
      <c r="I12069" s="121" t="s">
        <v>42</v>
      </c>
      <c r="J12069" s="121" t="s">
        <v>82</v>
      </c>
      <c r="K12069" s="121" t="s">
        <v>65</v>
      </c>
      <c r="L12069" s="121" t="s">
        <v>19456</v>
      </c>
      <c r="M12069" s="120" t="s">
        <v>33</v>
      </c>
      <c r="N12069" s="131">
        <v>43866</v>
      </c>
      <c r="O12069" s="131">
        <v>44614</v>
      </c>
      <c r="S12069" s="120" t="s">
        <v>92</v>
      </c>
      <c r="T12069" s="126">
        <v>44614</v>
      </c>
    </row>
    <row r="12070" spans="1:20">
      <c r="A12070" s="116">
        <v>12070</v>
      </c>
      <c r="B12070" s="129">
        <v>44501</v>
      </c>
      <c r="D12070" s="120" t="s">
        <v>580</v>
      </c>
      <c r="E12070" s="120" t="s">
        <v>27017</v>
      </c>
      <c r="F12070" s="209" t="s">
        <v>27018</v>
      </c>
      <c r="G12070" s="119" t="s">
        <v>27019</v>
      </c>
      <c r="H12070" s="121" t="s">
        <v>41</v>
      </c>
      <c r="I12070" s="119" t="s">
        <v>30</v>
      </c>
      <c r="J12070" s="121" t="s">
        <v>7135</v>
      </c>
      <c r="K12070" s="121" t="s">
        <v>65</v>
      </c>
      <c r="L12070" s="157" t="s">
        <v>19456</v>
      </c>
    </row>
    <row r="12071" spans="1:20">
      <c r="A12071" s="116">
        <v>12071</v>
      </c>
      <c r="B12071" s="129">
        <v>44501</v>
      </c>
      <c r="D12071" s="120" t="s">
        <v>580</v>
      </c>
      <c r="E12071" s="120" t="s">
        <v>27020</v>
      </c>
      <c r="F12071" s="209" t="s">
        <v>1372</v>
      </c>
      <c r="G12071" s="119" t="s">
        <v>27021</v>
      </c>
      <c r="H12071" s="121" t="s">
        <v>97</v>
      </c>
      <c r="I12071" s="121" t="s">
        <v>30</v>
      </c>
      <c r="J12071" s="121" t="s">
        <v>77</v>
      </c>
      <c r="L12071" s="157" t="s">
        <v>19456</v>
      </c>
      <c r="M12071" s="120" t="s">
        <v>78</v>
      </c>
    </row>
    <row r="12072" spans="1:20">
      <c r="A12072" s="116">
        <v>12072</v>
      </c>
      <c r="B12072" s="129">
        <v>44501</v>
      </c>
      <c r="D12072" s="120" t="s">
        <v>580</v>
      </c>
      <c r="E12072" s="120" t="s">
        <v>27022</v>
      </c>
      <c r="F12072" s="209" t="s">
        <v>175</v>
      </c>
      <c r="G12072" s="119" t="s">
        <v>27023</v>
      </c>
      <c r="H12072" s="121" t="s">
        <v>41</v>
      </c>
      <c r="I12072" s="119" t="s">
        <v>30</v>
      </c>
      <c r="J12072" s="121" t="s">
        <v>87</v>
      </c>
      <c r="L12072" s="157" t="s">
        <v>19456</v>
      </c>
      <c r="M12072" s="120" t="s">
        <v>78</v>
      </c>
    </row>
    <row r="12073" spans="1:20">
      <c r="A12073" s="116">
        <v>12073</v>
      </c>
      <c r="B12073" s="129">
        <v>44501</v>
      </c>
      <c r="D12073" s="120" t="s">
        <v>580</v>
      </c>
      <c r="E12073" s="120" t="s">
        <v>27024</v>
      </c>
      <c r="F12073" s="209" t="s">
        <v>7383</v>
      </c>
      <c r="G12073" s="119" t="s">
        <v>19140</v>
      </c>
      <c r="H12073" s="121" t="s">
        <v>41</v>
      </c>
      <c r="I12073" s="121" t="s">
        <v>30</v>
      </c>
      <c r="J12073" s="121" t="s">
        <v>7280</v>
      </c>
      <c r="L12073" s="157" t="s">
        <v>19456</v>
      </c>
      <c r="M12073" s="120" t="s">
        <v>78</v>
      </c>
    </row>
    <row r="12074" spans="1:20">
      <c r="A12074" s="116">
        <v>12074</v>
      </c>
      <c r="B12074" s="129">
        <v>44501</v>
      </c>
      <c r="D12074" s="120" t="s">
        <v>580</v>
      </c>
      <c r="E12074" s="120" t="s">
        <v>27025</v>
      </c>
      <c r="F12074" s="209" t="s">
        <v>676</v>
      </c>
      <c r="G12074" s="119" t="s">
        <v>13835</v>
      </c>
      <c r="H12074" s="121" t="s">
        <v>76</v>
      </c>
      <c r="I12074" s="121" t="s">
        <v>42</v>
      </c>
      <c r="J12074" s="121" t="s">
        <v>72</v>
      </c>
      <c r="K12074" s="121" t="s">
        <v>65</v>
      </c>
      <c r="L12074" s="157" t="s">
        <v>19456</v>
      </c>
      <c r="M12074" s="120" t="s">
        <v>78</v>
      </c>
    </row>
    <row r="12075" spans="1:20">
      <c r="A12075" s="116">
        <v>12075</v>
      </c>
      <c r="B12075" s="129">
        <v>44501</v>
      </c>
      <c r="D12075" s="120" t="s">
        <v>580</v>
      </c>
      <c r="E12075" s="120" t="s">
        <v>27026</v>
      </c>
      <c r="F12075" s="209" t="s">
        <v>27027</v>
      </c>
      <c r="G12075" s="119" t="s">
        <v>17598</v>
      </c>
      <c r="H12075" s="121" t="s">
        <v>41</v>
      </c>
      <c r="I12075" s="121" t="s">
        <v>30</v>
      </c>
      <c r="J12075" s="121" t="s">
        <v>1540</v>
      </c>
      <c r="K12075" s="121" t="s">
        <v>65</v>
      </c>
      <c r="L12075" s="157" t="s">
        <v>19456</v>
      </c>
      <c r="M12075" s="120" t="s">
        <v>78</v>
      </c>
    </row>
    <row r="12076" spans="1:20" ht="27.6">
      <c r="A12076" s="116">
        <v>12076</v>
      </c>
      <c r="B12076" s="129">
        <v>44501</v>
      </c>
      <c r="D12076" s="120" t="s">
        <v>580</v>
      </c>
      <c r="E12076" s="120" t="s">
        <v>27028</v>
      </c>
      <c r="F12076" s="209" t="s">
        <v>27029</v>
      </c>
      <c r="G12076" s="119" t="s">
        <v>27030</v>
      </c>
      <c r="H12076" s="121" t="s">
        <v>41</v>
      </c>
      <c r="I12076" s="121" t="s">
        <v>30</v>
      </c>
      <c r="J12076" s="121" t="s">
        <v>77</v>
      </c>
      <c r="K12076" s="121" t="s">
        <v>584</v>
      </c>
      <c r="L12076" s="157" t="s">
        <v>19456</v>
      </c>
      <c r="M12076" s="120" t="s">
        <v>78</v>
      </c>
    </row>
    <row r="12077" spans="1:20">
      <c r="A12077" s="116">
        <v>12077</v>
      </c>
      <c r="B12077" s="129">
        <v>44501</v>
      </c>
      <c r="D12077" s="120" t="s">
        <v>580</v>
      </c>
      <c r="E12077" s="120" t="s">
        <v>27031</v>
      </c>
      <c r="F12077" s="209" t="s">
        <v>14114</v>
      </c>
      <c r="G12077" s="119" t="s">
        <v>27032</v>
      </c>
      <c r="H12077" s="121" t="s">
        <v>118</v>
      </c>
      <c r="I12077" s="121" t="s">
        <v>42</v>
      </c>
      <c r="J12077" s="121" t="s">
        <v>72</v>
      </c>
      <c r="K12077" s="121" t="s">
        <v>584</v>
      </c>
      <c r="L12077" s="157" t="s">
        <v>19456</v>
      </c>
      <c r="M12077" s="120" t="s">
        <v>78</v>
      </c>
      <c r="N12077" s="131">
        <v>44501</v>
      </c>
    </row>
    <row r="12078" spans="1:20" ht="27.6">
      <c r="A12078" s="116">
        <v>12078</v>
      </c>
      <c r="B12078" s="129">
        <v>44593</v>
      </c>
      <c r="D12078" s="120" t="s">
        <v>252</v>
      </c>
      <c r="E12078" s="120" t="s">
        <v>27033</v>
      </c>
      <c r="F12078" s="209" t="s">
        <v>27034</v>
      </c>
      <c r="G12078" s="119" t="s">
        <v>27035</v>
      </c>
      <c r="H12078" s="121" t="s">
        <v>53</v>
      </c>
      <c r="I12078" s="121" t="s">
        <v>30</v>
      </c>
      <c r="J12078" s="121" t="s">
        <v>7142</v>
      </c>
      <c r="K12078" s="121" t="s">
        <v>65</v>
      </c>
      <c r="L12078" s="157" t="s">
        <v>19456</v>
      </c>
      <c r="M12078" s="120" t="s">
        <v>78</v>
      </c>
    </row>
    <row r="12079" spans="1:20">
      <c r="A12079" s="116">
        <v>12079</v>
      </c>
      <c r="B12079" s="129">
        <v>44501</v>
      </c>
      <c r="D12079" s="120" t="s">
        <v>580</v>
      </c>
      <c r="E12079" s="120" t="s">
        <v>27036</v>
      </c>
      <c r="F12079" s="209" t="s">
        <v>8267</v>
      </c>
      <c r="G12079" s="119" t="s">
        <v>27037</v>
      </c>
      <c r="H12079" s="121" t="s">
        <v>29</v>
      </c>
      <c r="I12079" s="119" t="s">
        <v>30</v>
      </c>
      <c r="J12079" s="121" t="s">
        <v>5018</v>
      </c>
      <c r="K12079" s="121" t="s">
        <v>584</v>
      </c>
      <c r="L12079" s="157" t="s">
        <v>19456</v>
      </c>
      <c r="M12079" s="120" t="s">
        <v>78</v>
      </c>
    </row>
    <row r="12080" spans="1:20">
      <c r="A12080" s="116">
        <v>12080</v>
      </c>
      <c r="B12080" s="129">
        <v>44501</v>
      </c>
      <c r="D12080" s="120" t="s">
        <v>580</v>
      </c>
      <c r="E12080" s="120" t="s">
        <v>27038</v>
      </c>
      <c r="F12080" s="209" t="s">
        <v>27039</v>
      </c>
      <c r="G12080" s="119" t="s">
        <v>27040</v>
      </c>
      <c r="H12080" s="121" t="s">
        <v>76</v>
      </c>
      <c r="I12080" s="121" t="s">
        <v>30</v>
      </c>
      <c r="J12080" s="121" t="s">
        <v>27041</v>
      </c>
      <c r="K12080" s="121" t="s">
        <v>65</v>
      </c>
      <c r="L12080" s="157" t="s">
        <v>19456</v>
      </c>
      <c r="M12080" s="120" t="s">
        <v>78</v>
      </c>
    </row>
    <row r="12081" spans="1:20">
      <c r="A12081" s="116">
        <v>12081</v>
      </c>
      <c r="B12081" s="129">
        <v>44501</v>
      </c>
      <c r="D12081" s="120" t="s">
        <v>580</v>
      </c>
      <c r="E12081" s="120" t="s">
        <v>27042</v>
      </c>
      <c r="F12081" s="209" t="s">
        <v>8267</v>
      </c>
      <c r="G12081" s="119" t="s">
        <v>20151</v>
      </c>
      <c r="H12081" s="121" t="s">
        <v>140</v>
      </c>
      <c r="I12081" s="121" t="s">
        <v>42</v>
      </c>
      <c r="J12081" s="121" t="s">
        <v>485</v>
      </c>
      <c r="K12081" s="121" t="s">
        <v>584</v>
      </c>
      <c r="L12081" s="157" t="s">
        <v>19456</v>
      </c>
      <c r="M12081" s="120" t="s">
        <v>78</v>
      </c>
    </row>
    <row r="12082" spans="1:20" ht="27.6">
      <c r="A12082" s="116">
        <v>12082</v>
      </c>
      <c r="B12082" s="129">
        <v>44501</v>
      </c>
      <c r="D12082" s="120" t="s">
        <v>580</v>
      </c>
      <c r="E12082" s="120" t="s">
        <v>27043</v>
      </c>
      <c r="F12082" s="209" t="s">
        <v>27044</v>
      </c>
      <c r="G12082" s="119" t="s">
        <v>27045</v>
      </c>
      <c r="H12082" s="121" t="s">
        <v>1173</v>
      </c>
      <c r="I12082" s="121" t="s">
        <v>30</v>
      </c>
      <c r="J12082" s="121" t="s">
        <v>7131</v>
      </c>
      <c r="K12082" s="121" t="s">
        <v>65</v>
      </c>
      <c r="L12082" s="157" t="s">
        <v>19456</v>
      </c>
      <c r="M12082" s="120" t="s">
        <v>78</v>
      </c>
    </row>
    <row r="12083" spans="1:20">
      <c r="A12083" s="116">
        <v>12083</v>
      </c>
      <c r="B12083" s="129">
        <v>44501</v>
      </c>
      <c r="D12083" s="120" t="s">
        <v>580</v>
      </c>
      <c r="E12083" s="120" t="s">
        <v>27046</v>
      </c>
      <c r="F12083" s="209" t="s">
        <v>7992</v>
      </c>
      <c r="G12083" s="119" t="s">
        <v>27047</v>
      </c>
      <c r="H12083" s="121" t="s">
        <v>41</v>
      </c>
      <c r="I12083" s="121" t="s">
        <v>30</v>
      </c>
      <c r="J12083" s="121" t="s">
        <v>7142</v>
      </c>
      <c r="K12083" s="121" t="s">
        <v>584</v>
      </c>
      <c r="L12083" s="157" t="s">
        <v>19456</v>
      </c>
      <c r="M12083" s="120" t="s">
        <v>78</v>
      </c>
    </row>
    <row r="12084" spans="1:20" ht="27.6">
      <c r="A12084" s="116">
        <v>12084</v>
      </c>
      <c r="B12084" s="129">
        <v>44501</v>
      </c>
      <c r="D12084" s="120" t="s">
        <v>580</v>
      </c>
      <c r="E12084" s="120" t="s">
        <v>27048</v>
      </c>
      <c r="F12084" s="209" t="s">
        <v>27049</v>
      </c>
      <c r="G12084" s="119" t="s">
        <v>1560</v>
      </c>
      <c r="H12084" s="121" t="s">
        <v>192</v>
      </c>
      <c r="I12084" s="121" t="s">
        <v>30</v>
      </c>
      <c r="J12084" s="121" t="s">
        <v>77</v>
      </c>
      <c r="K12084" s="121" t="s">
        <v>584</v>
      </c>
      <c r="L12084" s="157" t="s">
        <v>19456</v>
      </c>
      <c r="M12084" s="120" t="s">
        <v>78</v>
      </c>
    </row>
    <row r="12085" spans="1:20">
      <c r="A12085" s="116">
        <v>12085</v>
      </c>
      <c r="B12085" s="129">
        <v>44592</v>
      </c>
      <c r="D12085" s="120" t="s">
        <v>252</v>
      </c>
      <c r="E12085" s="120" t="s">
        <v>27050</v>
      </c>
      <c r="F12085" s="209" t="s">
        <v>27051</v>
      </c>
      <c r="G12085" s="119" t="s">
        <v>27052</v>
      </c>
      <c r="H12085" s="121" t="s">
        <v>53</v>
      </c>
      <c r="I12085" s="119" t="s">
        <v>30</v>
      </c>
      <c r="J12085" s="121" t="s">
        <v>435</v>
      </c>
      <c r="K12085" s="121" t="s">
        <v>40503</v>
      </c>
      <c r="L12085" s="157" t="s">
        <v>19456</v>
      </c>
      <c r="M12085" s="120" t="s">
        <v>78</v>
      </c>
    </row>
    <row r="12086" spans="1:20">
      <c r="A12086" s="116">
        <v>12086</v>
      </c>
      <c r="B12086" s="129">
        <v>44494</v>
      </c>
      <c r="D12086" s="120" t="s">
        <v>252</v>
      </c>
      <c r="E12086" s="120" t="s">
        <v>27053</v>
      </c>
      <c r="F12086" s="209" t="s">
        <v>27054</v>
      </c>
      <c r="G12086" s="119" t="s">
        <v>27055</v>
      </c>
      <c r="H12086" s="121" t="s">
        <v>140</v>
      </c>
      <c r="I12086" s="119" t="s">
        <v>42</v>
      </c>
      <c r="J12086" s="121" t="s">
        <v>72</v>
      </c>
      <c r="K12086" s="121" t="s">
        <v>65</v>
      </c>
      <c r="L12086" s="157" t="s">
        <v>32</v>
      </c>
      <c r="M12086" s="120" t="s">
        <v>33</v>
      </c>
      <c r="N12086" s="131">
        <v>44495</v>
      </c>
      <c r="O12086" s="131">
        <v>44614</v>
      </c>
    </row>
    <row r="12087" spans="1:20">
      <c r="A12087" s="116">
        <v>12087</v>
      </c>
      <c r="B12087" s="129">
        <v>44494</v>
      </c>
      <c r="D12087" s="120" t="s">
        <v>252</v>
      </c>
      <c r="E12087" s="120" t="s">
        <v>27056</v>
      </c>
      <c r="F12087" s="209" t="s">
        <v>122</v>
      </c>
      <c r="G12087" s="119" t="s">
        <v>27057</v>
      </c>
      <c r="H12087" s="121" t="s">
        <v>140</v>
      </c>
      <c r="I12087" s="121" t="s">
        <v>42</v>
      </c>
      <c r="J12087" s="121" t="s">
        <v>54</v>
      </c>
      <c r="K12087" s="121" t="s">
        <v>65</v>
      </c>
      <c r="L12087" s="157" t="s">
        <v>32</v>
      </c>
      <c r="M12087" s="120" t="s">
        <v>33</v>
      </c>
      <c r="N12087" s="131">
        <v>44497</v>
      </c>
      <c r="O12087" s="131">
        <v>44614</v>
      </c>
    </row>
    <row r="12088" spans="1:20">
      <c r="A12088" s="116">
        <v>12088</v>
      </c>
      <c r="B12088" s="129">
        <v>44494</v>
      </c>
      <c r="D12088" s="120" t="s">
        <v>252</v>
      </c>
      <c r="E12088" s="120" t="s">
        <v>27058</v>
      </c>
      <c r="F12088" s="209" t="s">
        <v>5689</v>
      </c>
      <c r="G12088" s="119" t="s">
        <v>27059</v>
      </c>
      <c r="H12088" s="121" t="s">
        <v>140</v>
      </c>
      <c r="I12088" s="121" t="s">
        <v>42</v>
      </c>
      <c r="J12088" s="121" t="s">
        <v>43</v>
      </c>
      <c r="K12088" s="121" t="s">
        <v>65</v>
      </c>
      <c r="L12088" s="157" t="s">
        <v>32</v>
      </c>
      <c r="M12088" s="120" t="s">
        <v>78</v>
      </c>
    </row>
    <row r="12089" spans="1:20">
      <c r="A12089" s="116">
        <v>12089</v>
      </c>
      <c r="B12089" s="129">
        <v>44494</v>
      </c>
      <c r="D12089" s="120" t="s">
        <v>252</v>
      </c>
      <c r="E12089" s="120" t="s">
        <v>27060</v>
      </c>
      <c r="F12089" s="209" t="s">
        <v>27061</v>
      </c>
      <c r="G12089" s="119" t="s">
        <v>27062</v>
      </c>
      <c r="H12089" s="121" t="s">
        <v>101</v>
      </c>
      <c r="I12089" s="121" t="s">
        <v>42</v>
      </c>
      <c r="J12089" s="121" t="s">
        <v>26130</v>
      </c>
      <c r="K12089" s="121" t="s">
        <v>584</v>
      </c>
      <c r="L12089" s="157" t="s">
        <v>32</v>
      </c>
      <c r="M12089" s="120" t="s">
        <v>78</v>
      </c>
    </row>
    <row r="12090" spans="1:20">
      <c r="A12090" s="116">
        <v>12090</v>
      </c>
      <c r="B12090" s="129">
        <v>44494</v>
      </c>
      <c r="D12090" s="120" t="s">
        <v>252</v>
      </c>
      <c r="E12090" s="120" t="s">
        <v>27063</v>
      </c>
      <c r="F12090" s="209" t="s">
        <v>5742</v>
      </c>
      <c r="G12090" s="119" t="s">
        <v>27064</v>
      </c>
      <c r="H12090" s="121" t="s">
        <v>86</v>
      </c>
      <c r="I12090" s="121" t="s">
        <v>42</v>
      </c>
      <c r="J12090" s="121" t="s">
        <v>82</v>
      </c>
      <c r="K12090" s="121" t="s">
        <v>65</v>
      </c>
      <c r="L12090" s="157" t="s">
        <v>32</v>
      </c>
      <c r="M12090" s="120" t="s">
        <v>78</v>
      </c>
    </row>
    <row r="12091" spans="1:20">
      <c r="A12091" s="116">
        <v>12091</v>
      </c>
      <c r="B12091" s="129">
        <v>44494</v>
      </c>
      <c r="D12091" s="120" t="s">
        <v>252</v>
      </c>
      <c r="E12091" s="120" t="s">
        <v>27065</v>
      </c>
      <c r="F12091" s="209" t="s">
        <v>27066</v>
      </c>
      <c r="G12091" s="119" t="s">
        <v>27067</v>
      </c>
      <c r="H12091" s="121" t="s">
        <v>29</v>
      </c>
      <c r="I12091" s="121" t="s">
        <v>42</v>
      </c>
      <c r="J12091" s="121" t="s">
        <v>72</v>
      </c>
      <c r="K12091" s="121" t="s">
        <v>65</v>
      </c>
      <c r="L12091" s="157" t="s">
        <v>32</v>
      </c>
      <c r="M12091" s="120" t="s">
        <v>33</v>
      </c>
      <c r="N12091" s="131">
        <v>44495</v>
      </c>
      <c r="O12091" s="131">
        <v>44614</v>
      </c>
    </row>
    <row r="12092" spans="1:20">
      <c r="A12092" s="116">
        <v>12092</v>
      </c>
      <c r="B12092" s="129">
        <v>44494</v>
      </c>
      <c r="D12092" s="120" t="s">
        <v>252</v>
      </c>
      <c r="E12092" s="120" t="s">
        <v>27068</v>
      </c>
      <c r="F12092" s="209" t="s">
        <v>27069</v>
      </c>
      <c r="G12092" s="119" t="s">
        <v>26079</v>
      </c>
      <c r="H12092" s="121" t="s">
        <v>140</v>
      </c>
      <c r="I12092" s="121" t="s">
        <v>42</v>
      </c>
      <c r="J12092" s="121" t="s">
        <v>72</v>
      </c>
      <c r="K12092" s="121" t="s">
        <v>65</v>
      </c>
      <c r="L12092" s="157" t="s">
        <v>32</v>
      </c>
      <c r="M12092" s="120" t="s">
        <v>33</v>
      </c>
      <c r="N12092" s="131">
        <v>44498</v>
      </c>
      <c r="O12092" s="131">
        <v>44508</v>
      </c>
      <c r="S12092" s="120" t="s">
        <v>92</v>
      </c>
      <c r="T12092" s="126">
        <v>44509</v>
      </c>
    </row>
    <row r="12093" spans="1:20">
      <c r="A12093" s="116">
        <v>12093</v>
      </c>
      <c r="B12093" s="129">
        <v>44494</v>
      </c>
      <c r="D12093" s="120" t="s">
        <v>252</v>
      </c>
      <c r="E12093" s="120" t="s">
        <v>27070</v>
      </c>
      <c r="F12093" s="209" t="s">
        <v>27071</v>
      </c>
      <c r="G12093" s="119" t="s">
        <v>27072</v>
      </c>
      <c r="H12093" s="121" t="s">
        <v>29</v>
      </c>
      <c r="I12093" s="121" t="s">
        <v>42</v>
      </c>
      <c r="J12093" s="121" t="s">
        <v>91</v>
      </c>
      <c r="K12093" s="121" t="s">
        <v>65</v>
      </c>
      <c r="L12093" s="157" t="s">
        <v>19456</v>
      </c>
      <c r="M12093" s="120" t="s">
        <v>78</v>
      </c>
    </row>
    <row r="12094" spans="1:20">
      <c r="A12094" s="116">
        <v>12094</v>
      </c>
      <c r="B12094" s="129">
        <v>44494</v>
      </c>
      <c r="D12094" s="120" t="s">
        <v>252</v>
      </c>
      <c r="E12094" s="120" t="s">
        <v>27073</v>
      </c>
      <c r="F12094" s="209" t="s">
        <v>579</v>
      </c>
      <c r="G12094" s="119" t="s">
        <v>27074</v>
      </c>
      <c r="H12094" s="121" t="s">
        <v>140</v>
      </c>
      <c r="I12094" s="121" t="s">
        <v>42</v>
      </c>
      <c r="J12094" s="121" t="s">
        <v>72</v>
      </c>
      <c r="K12094" s="121" t="s">
        <v>65</v>
      </c>
      <c r="L12094" s="157" t="s">
        <v>19456</v>
      </c>
    </row>
    <row r="12095" spans="1:20">
      <c r="A12095" s="116">
        <v>12095</v>
      </c>
      <c r="B12095" s="129">
        <v>44494</v>
      </c>
      <c r="D12095" s="120" t="s">
        <v>252</v>
      </c>
      <c r="E12095" s="120" t="s">
        <v>27075</v>
      </c>
      <c r="F12095" s="209" t="s">
        <v>399</v>
      </c>
      <c r="G12095" s="119" t="s">
        <v>27076</v>
      </c>
      <c r="H12095" s="121" t="s">
        <v>140</v>
      </c>
      <c r="I12095" s="121" t="s">
        <v>196</v>
      </c>
      <c r="J12095" s="121" t="s">
        <v>196</v>
      </c>
      <c r="K12095" s="121" t="s">
        <v>65</v>
      </c>
      <c r="L12095" s="157" t="s">
        <v>32</v>
      </c>
      <c r="M12095" s="120" t="s">
        <v>33</v>
      </c>
      <c r="N12095" s="131">
        <v>44495</v>
      </c>
      <c r="O12095" s="131">
        <v>44614</v>
      </c>
    </row>
    <row r="12096" spans="1:20" ht="27.6">
      <c r="A12096" s="116">
        <v>12096</v>
      </c>
      <c r="B12096" s="129">
        <v>44495</v>
      </c>
      <c r="C12096" s="118">
        <f>IF(B12096&lt;&gt;0,MONTH(B12096),0)</f>
        <v>10</v>
      </c>
      <c r="D12096" s="120" t="s">
        <v>252</v>
      </c>
      <c r="E12096" s="120" t="s">
        <v>27077</v>
      </c>
      <c r="F12096" s="209" t="s">
        <v>27078</v>
      </c>
      <c r="G12096" s="119" t="s">
        <v>5010</v>
      </c>
      <c r="H12096" s="121" t="s">
        <v>29</v>
      </c>
      <c r="I12096" s="121" t="s">
        <v>30</v>
      </c>
      <c r="J12096" s="121" t="s">
        <v>1540</v>
      </c>
      <c r="K12096" s="121" t="s">
        <v>584</v>
      </c>
      <c r="L12096" s="131" t="s">
        <v>19456</v>
      </c>
      <c r="M12096" s="120" t="s">
        <v>78</v>
      </c>
    </row>
    <row r="12097" spans="1:20" ht="27.6">
      <c r="A12097" s="116">
        <v>12097</v>
      </c>
      <c r="B12097" s="129">
        <v>44495</v>
      </c>
      <c r="C12097" s="118">
        <f>IF(B12097&lt;&gt;0,MONTH(B12097),0)</f>
        <v>10</v>
      </c>
      <c r="D12097" s="120" t="s">
        <v>252</v>
      </c>
      <c r="E12097" s="120" t="s">
        <v>27079</v>
      </c>
      <c r="F12097" s="209" t="s">
        <v>27080</v>
      </c>
      <c r="G12097" s="119" t="s">
        <v>27081</v>
      </c>
      <c r="H12097" s="121" t="s">
        <v>29</v>
      </c>
      <c r="I12097" s="121" t="s">
        <v>42</v>
      </c>
      <c r="J12097" s="121" t="s">
        <v>72</v>
      </c>
      <c r="K12097" s="121" t="s">
        <v>65</v>
      </c>
      <c r="L12097" s="131" t="s">
        <v>32</v>
      </c>
      <c r="M12097" s="120" t="s">
        <v>33</v>
      </c>
      <c r="N12097" s="131">
        <v>44495</v>
      </c>
      <c r="O12097" s="131">
        <v>44650</v>
      </c>
      <c r="S12097" s="120" t="s">
        <v>34</v>
      </c>
      <c r="T12097" s="126">
        <v>44496</v>
      </c>
    </row>
    <row r="12098" spans="1:20">
      <c r="A12098" s="116">
        <v>12098</v>
      </c>
      <c r="B12098" s="129">
        <v>44495</v>
      </c>
      <c r="D12098" s="120" t="s">
        <v>252</v>
      </c>
      <c r="E12098" s="120" t="s">
        <v>27082</v>
      </c>
      <c r="F12098" s="209" t="s">
        <v>27083</v>
      </c>
      <c r="G12098" s="119" t="s">
        <v>22591</v>
      </c>
      <c r="H12098" s="121" t="s">
        <v>192</v>
      </c>
      <c r="I12098" s="121" t="s">
        <v>30</v>
      </c>
      <c r="J12098" s="121" t="s">
        <v>7087</v>
      </c>
      <c r="K12098" s="121" t="s">
        <v>584</v>
      </c>
      <c r="L12098" s="131" t="s">
        <v>19456</v>
      </c>
      <c r="M12098" s="120" t="s">
        <v>78</v>
      </c>
    </row>
    <row r="12099" spans="1:20">
      <c r="A12099" s="116">
        <v>12099</v>
      </c>
      <c r="B12099" s="129">
        <v>44495</v>
      </c>
      <c r="D12099" s="120" t="s">
        <v>252</v>
      </c>
      <c r="E12099" s="120" t="s">
        <v>27084</v>
      </c>
      <c r="F12099" s="209" t="s">
        <v>27085</v>
      </c>
      <c r="G12099" s="119" t="s">
        <v>23239</v>
      </c>
      <c r="H12099" s="121" t="s">
        <v>177</v>
      </c>
      <c r="I12099" s="121" t="s">
        <v>30</v>
      </c>
      <c r="J12099" s="121" t="s">
        <v>77</v>
      </c>
      <c r="K12099" s="121" t="s">
        <v>584</v>
      </c>
      <c r="L12099" s="131" t="s">
        <v>19456</v>
      </c>
      <c r="M12099" s="120" t="s">
        <v>78</v>
      </c>
    </row>
    <row r="12100" spans="1:20">
      <c r="A12100" s="116">
        <v>12100</v>
      </c>
      <c r="B12100" s="129">
        <v>44495</v>
      </c>
      <c r="D12100" s="120" t="s">
        <v>252</v>
      </c>
      <c r="E12100" s="120" t="s">
        <v>27086</v>
      </c>
      <c r="F12100" s="209" t="s">
        <v>27087</v>
      </c>
      <c r="G12100" s="119" t="s">
        <v>10384</v>
      </c>
      <c r="H12100" s="121" t="s">
        <v>192</v>
      </c>
      <c r="I12100" s="121" t="s">
        <v>30</v>
      </c>
      <c r="J12100" s="121" t="s">
        <v>5018</v>
      </c>
      <c r="K12100" s="121" t="s">
        <v>584</v>
      </c>
      <c r="L12100" s="131" t="s">
        <v>19456</v>
      </c>
      <c r="M12100" s="120" t="s">
        <v>78</v>
      </c>
    </row>
    <row r="12101" spans="1:20">
      <c r="A12101" s="116">
        <v>12101</v>
      </c>
      <c r="B12101" s="129">
        <v>44495</v>
      </c>
      <c r="D12101" s="120" t="s">
        <v>252</v>
      </c>
      <c r="E12101" s="120" t="s">
        <v>27088</v>
      </c>
      <c r="F12101" s="209" t="s">
        <v>27089</v>
      </c>
      <c r="G12101" s="119" t="s">
        <v>27090</v>
      </c>
      <c r="H12101" s="121" t="s">
        <v>140</v>
      </c>
      <c r="I12101" s="119" t="s">
        <v>30</v>
      </c>
      <c r="J12101" s="121" t="s">
        <v>435</v>
      </c>
      <c r="K12101" s="121" t="s">
        <v>584</v>
      </c>
      <c r="L12101" s="131" t="s">
        <v>19456</v>
      </c>
      <c r="M12101" s="120" t="s">
        <v>33</v>
      </c>
      <c r="N12101" s="131">
        <v>44509</v>
      </c>
      <c r="O12101" s="131">
        <v>44524</v>
      </c>
    </row>
    <row r="12102" spans="1:20">
      <c r="A12102" s="116">
        <v>12102</v>
      </c>
      <c r="B12102" s="129">
        <v>44495</v>
      </c>
      <c r="D12102" s="120" t="s">
        <v>252</v>
      </c>
      <c r="E12102" s="120" t="s">
        <v>27091</v>
      </c>
      <c r="F12102" s="209" t="s">
        <v>27092</v>
      </c>
      <c r="G12102" s="119" t="s">
        <v>27093</v>
      </c>
      <c r="H12102" s="121" t="s">
        <v>192</v>
      </c>
      <c r="I12102" s="119" t="s">
        <v>30</v>
      </c>
      <c r="J12102" s="121" t="s">
        <v>77</v>
      </c>
      <c r="K12102" s="121" t="s">
        <v>584</v>
      </c>
      <c r="L12102" s="131" t="s">
        <v>19456</v>
      </c>
      <c r="M12102" s="120" t="s">
        <v>78</v>
      </c>
    </row>
    <row r="12103" spans="1:20" ht="27.6">
      <c r="A12103" s="116">
        <v>12103</v>
      </c>
      <c r="B12103" s="129">
        <v>44495</v>
      </c>
      <c r="D12103" s="120" t="s">
        <v>252</v>
      </c>
      <c r="E12103" s="120" t="s">
        <v>27094</v>
      </c>
      <c r="F12103" s="209" t="s">
        <v>27095</v>
      </c>
      <c r="G12103" s="119" t="s">
        <v>27096</v>
      </c>
      <c r="H12103" s="121" t="s">
        <v>160</v>
      </c>
      <c r="I12103" s="121" t="s">
        <v>30</v>
      </c>
      <c r="J12103" s="121" t="s">
        <v>7624</v>
      </c>
      <c r="K12103" s="121" t="s">
        <v>584</v>
      </c>
      <c r="L12103" s="131" t="s">
        <v>19456</v>
      </c>
      <c r="M12103" s="120" t="s">
        <v>78</v>
      </c>
    </row>
    <row r="12104" spans="1:20">
      <c r="A12104" s="116">
        <v>12104</v>
      </c>
      <c r="B12104" s="129">
        <v>44495</v>
      </c>
      <c r="D12104" s="120" t="s">
        <v>37</v>
      </c>
      <c r="E12104" s="120" t="s">
        <v>27097</v>
      </c>
      <c r="F12104" s="209" t="s">
        <v>473</v>
      </c>
      <c r="G12104" s="119" t="s">
        <v>27098</v>
      </c>
      <c r="H12104" s="121" t="s">
        <v>140</v>
      </c>
      <c r="I12104" s="121" t="s">
        <v>42</v>
      </c>
      <c r="J12104" s="121" t="s">
        <v>3146</v>
      </c>
      <c r="K12104" s="121" t="s">
        <v>584</v>
      </c>
      <c r="L12104" s="157" t="s">
        <v>32</v>
      </c>
      <c r="M12104" s="120" t="s">
        <v>78</v>
      </c>
    </row>
    <row r="12105" spans="1:20">
      <c r="A12105" s="116">
        <v>12105</v>
      </c>
      <c r="B12105" s="129">
        <v>44495</v>
      </c>
      <c r="D12105" s="120" t="s">
        <v>37</v>
      </c>
      <c r="E12105" s="120" t="s">
        <v>27099</v>
      </c>
      <c r="F12105" s="209" t="s">
        <v>761</v>
      </c>
      <c r="G12105" s="119" t="s">
        <v>27098</v>
      </c>
      <c r="H12105" s="121" t="s">
        <v>140</v>
      </c>
      <c r="I12105" s="121" t="s">
        <v>42</v>
      </c>
      <c r="J12105" s="121" t="s">
        <v>3146</v>
      </c>
      <c r="K12105" s="121" t="s">
        <v>584</v>
      </c>
      <c r="L12105" s="157" t="s">
        <v>32</v>
      </c>
      <c r="M12105" s="120" t="s">
        <v>78</v>
      </c>
    </row>
    <row r="12106" spans="1:20">
      <c r="A12106" s="116">
        <v>12106</v>
      </c>
      <c r="B12106" s="129">
        <v>44495</v>
      </c>
      <c r="D12106" s="120" t="s">
        <v>37</v>
      </c>
      <c r="E12106" s="120" t="s">
        <v>27100</v>
      </c>
      <c r="F12106" s="209" t="s">
        <v>27101</v>
      </c>
      <c r="G12106" s="119" t="s">
        <v>27098</v>
      </c>
      <c r="H12106" s="121" t="s">
        <v>140</v>
      </c>
      <c r="I12106" s="121" t="s">
        <v>42</v>
      </c>
      <c r="J12106" s="121" t="s">
        <v>3146</v>
      </c>
      <c r="K12106" s="121" t="s">
        <v>584</v>
      </c>
      <c r="L12106" s="157" t="s">
        <v>32</v>
      </c>
      <c r="M12106" s="120" t="s">
        <v>78</v>
      </c>
    </row>
    <row r="12107" spans="1:20">
      <c r="A12107" s="116">
        <v>12107</v>
      </c>
      <c r="B12107" s="129">
        <v>44495</v>
      </c>
      <c r="D12107" s="120" t="s">
        <v>37</v>
      </c>
      <c r="E12107" s="120" t="s">
        <v>27102</v>
      </c>
      <c r="F12107" s="209" t="s">
        <v>27103</v>
      </c>
      <c r="G12107" s="119" t="s">
        <v>27098</v>
      </c>
      <c r="H12107" s="121" t="s">
        <v>140</v>
      </c>
      <c r="I12107" s="121" t="s">
        <v>42</v>
      </c>
      <c r="J12107" s="121" t="s">
        <v>3146</v>
      </c>
      <c r="K12107" s="121" t="s">
        <v>65</v>
      </c>
      <c r="L12107" s="157" t="s">
        <v>27104</v>
      </c>
      <c r="M12107" s="120" t="s">
        <v>33</v>
      </c>
      <c r="N12107" s="131">
        <v>44504</v>
      </c>
      <c r="O12107" s="131">
        <v>44614</v>
      </c>
    </row>
    <row r="12108" spans="1:20" ht="27.6">
      <c r="A12108" s="116">
        <v>12108</v>
      </c>
      <c r="B12108" s="129">
        <v>44495</v>
      </c>
      <c r="D12108" s="120" t="s">
        <v>37</v>
      </c>
      <c r="E12108" s="120" t="s">
        <v>27105</v>
      </c>
      <c r="F12108" s="209" t="s">
        <v>27106</v>
      </c>
      <c r="G12108" s="119" t="s">
        <v>27098</v>
      </c>
      <c r="H12108" s="121" t="s">
        <v>140</v>
      </c>
      <c r="I12108" s="121" t="s">
        <v>42</v>
      </c>
      <c r="J12108" s="121" t="s">
        <v>3146</v>
      </c>
      <c r="K12108" s="121" t="s">
        <v>40503</v>
      </c>
      <c r="L12108" s="157" t="s">
        <v>27104</v>
      </c>
      <c r="M12108" s="120" t="s">
        <v>33</v>
      </c>
    </row>
    <row r="12109" spans="1:20" ht="14.4">
      <c r="A12109" s="116">
        <v>12109</v>
      </c>
      <c r="B12109" s="129">
        <v>44495</v>
      </c>
      <c r="D12109" s="120" t="s">
        <v>37</v>
      </c>
      <c r="E12109" s="120" t="s">
        <v>27107</v>
      </c>
      <c r="F12109" t="s">
        <v>27108</v>
      </c>
      <c r="G12109" s="119" t="s">
        <v>27109</v>
      </c>
      <c r="H12109" s="121" t="s">
        <v>71</v>
      </c>
      <c r="I12109" s="121" t="s">
        <v>30</v>
      </c>
      <c r="J12109" s="121" t="s">
        <v>5135</v>
      </c>
      <c r="K12109" s="121" t="s">
        <v>65</v>
      </c>
      <c r="L12109" s="157" t="s">
        <v>19456</v>
      </c>
      <c r="M12109" s="120" t="s">
        <v>33</v>
      </c>
      <c r="N12109" s="157" t="s">
        <v>27110</v>
      </c>
    </row>
    <row r="12110" spans="1:20" ht="27.6">
      <c r="A12110" s="116">
        <v>12110</v>
      </c>
      <c r="B12110" s="129">
        <v>44495</v>
      </c>
      <c r="D12110" s="120" t="s">
        <v>37</v>
      </c>
      <c r="E12110" s="120" t="s">
        <v>27111</v>
      </c>
      <c r="F12110" s="209" t="s">
        <v>27112</v>
      </c>
      <c r="G12110" s="119" t="s">
        <v>1033</v>
      </c>
      <c r="H12110" s="121" t="s">
        <v>71</v>
      </c>
      <c r="I12110" s="121" t="s">
        <v>42</v>
      </c>
      <c r="J12110" s="121" t="s">
        <v>72</v>
      </c>
      <c r="K12110" s="121" t="s">
        <v>65</v>
      </c>
      <c r="L12110" s="157" t="s">
        <v>19456</v>
      </c>
      <c r="M12110" s="120" t="s">
        <v>33</v>
      </c>
      <c r="N12110" s="157" t="s">
        <v>27104</v>
      </c>
      <c r="O12110" s="131">
        <v>44614</v>
      </c>
    </row>
    <row r="12111" spans="1:20">
      <c r="A12111" s="116">
        <v>12111</v>
      </c>
      <c r="B12111" s="129">
        <v>44495</v>
      </c>
      <c r="D12111" s="120" t="s">
        <v>37</v>
      </c>
      <c r="E12111" s="120" t="s">
        <v>27113</v>
      </c>
      <c r="F12111" s="209" t="s">
        <v>12309</v>
      </c>
      <c r="G12111" s="119" t="s">
        <v>1033</v>
      </c>
      <c r="H12111" s="121" t="s">
        <v>71</v>
      </c>
      <c r="I12111" s="121" t="s">
        <v>63</v>
      </c>
      <c r="J12111" s="121" t="s">
        <v>328</v>
      </c>
      <c r="K12111" s="121" t="s">
        <v>584</v>
      </c>
      <c r="L12111" s="157" t="s">
        <v>19456</v>
      </c>
      <c r="M12111" s="120" t="s">
        <v>33</v>
      </c>
      <c r="N12111" s="157" t="s">
        <v>27104</v>
      </c>
      <c r="O12111" s="131">
        <v>44614</v>
      </c>
    </row>
    <row r="12112" spans="1:20">
      <c r="A12112" s="116">
        <v>12112</v>
      </c>
      <c r="B12112" s="129">
        <v>44495</v>
      </c>
      <c r="D12112" s="120" t="s">
        <v>37</v>
      </c>
      <c r="E12112" s="120" t="s">
        <v>27114</v>
      </c>
      <c r="F12112" s="209" t="s">
        <v>27115</v>
      </c>
      <c r="G12112" s="119" t="s">
        <v>741</v>
      </c>
      <c r="H12112" s="121" t="s">
        <v>41</v>
      </c>
      <c r="I12112" s="121" t="s">
        <v>42</v>
      </c>
      <c r="J12112" s="121" t="s">
        <v>72</v>
      </c>
      <c r="K12112" s="121" t="s">
        <v>584</v>
      </c>
      <c r="L12112" s="157" t="s">
        <v>32</v>
      </c>
      <c r="M12112" s="120" t="s">
        <v>33</v>
      </c>
      <c r="N12112" s="131">
        <v>44525</v>
      </c>
      <c r="O12112" s="131">
        <v>44614</v>
      </c>
    </row>
    <row r="12113" spans="1:15">
      <c r="A12113" s="116">
        <v>12113</v>
      </c>
      <c r="B12113" s="129">
        <v>44495</v>
      </c>
      <c r="D12113" s="120" t="s">
        <v>37</v>
      </c>
      <c r="E12113" s="120" t="s">
        <v>27116</v>
      </c>
      <c r="F12113" s="209" t="s">
        <v>27117</v>
      </c>
      <c r="G12113" s="119" t="s">
        <v>741</v>
      </c>
      <c r="H12113" s="121" t="s">
        <v>41</v>
      </c>
      <c r="I12113" s="121" t="s">
        <v>42</v>
      </c>
      <c r="J12113" s="121" t="s">
        <v>2929</v>
      </c>
      <c r="L12113" s="157" t="s">
        <v>32</v>
      </c>
    </row>
    <row r="12114" spans="1:15">
      <c r="A12114" s="116">
        <v>12114</v>
      </c>
      <c r="B12114" s="129">
        <v>44495</v>
      </c>
      <c r="D12114" s="120" t="s">
        <v>37</v>
      </c>
      <c r="E12114" s="120" t="s">
        <v>27118</v>
      </c>
      <c r="F12114" s="209" t="s">
        <v>27119</v>
      </c>
      <c r="G12114" s="119" t="s">
        <v>741</v>
      </c>
      <c r="H12114" s="121" t="s">
        <v>41</v>
      </c>
      <c r="I12114" s="121" t="s">
        <v>30</v>
      </c>
      <c r="J12114" s="121" t="s">
        <v>31</v>
      </c>
      <c r="L12114" s="157" t="s">
        <v>32</v>
      </c>
    </row>
    <row r="12115" spans="1:15">
      <c r="A12115" s="116">
        <v>12115</v>
      </c>
      <c r="B12115" s="129">
        <v>44495</v>
      </c>
      <c r="D12115" s="120" t="s">
        <v>37</v>
      </c>
      <c r="E12115" s="120" t="s">
        <v>27120</v>
      </c>
      <c r="F12115" s="209" t="s">
        <v>27121</v>
      </c>
      <c r="G12115" s="119" t="s">
        <v>741</v>
      </c>
      <c r="H12115" s="121" t="s">
        <v>41</v>
      </c>
      <c r="I12115" s="121" t="s">
        <v>63</v>
      </c>
      <c r="J12115" s="121" t="s">
        <v>9446</v>
      </c>
      <c r="K12115" s="121" t="s">
        <v>65</v>
      </c>
      <c r="L12115" s="157" t="s">
        <v>19456</v>
      </c>
      <c r="M12115" s="120" t="s">
        <v>33</v>
      </c>
      <c r="N12115" s="157" t="s">
        <v>27104</v>
      </c>
      <c r="O12115" s="131">
        <v>44614</v>
      </c>
    </row>
    <row r="12116" spans="1:15">
      <c r="A12116" s="116">
        <v>12116</v>
      </c>
      <c r="B12116" s="129">
        <v>44495</v>
      </c>
      <c r="D12116" s="120" t="s">
        <v>37</v>
      </c>
      <c r="E12116" s="120" t="s">
        <v>27122</v>
      </c>
      <c r="F12116" s="209" t="s">
        <v>27123</v>
      </c>
      <c r="G12116" s="119" t="s">
        <v>741</v>
      </c>
      <c r="H12116" s="121" t="s">
        <v>41</v>
      </c>
      <c r="I12116" s="121" t="s">
        <v>42</v>
      </c>
      <c r="J12116" s="121" t="s">
        <v>72</v>
      </c>
      <c r="L12116" s="157" t="s">
        <v>32</v>
      </c>
    </row>
    <row r="12117" spans="1:15">
      <c r="A12117" s="116">
        <v>12117</v>
      </c>
      <c r="B12117" s="129">
        <v>44495</v>
      </c>
      <c r="D12117" s="120" t="s">
        <v>37</v>
      </c>
      <c r="E12117" s="120" t="s">
        <v>27124</v>
      </c>
      <c r="F12117" s="209" t="s">
        <v>27125</v>
      </c>
      <c r="G12117" s="119" t="s">
        <v>741</v>
      </c>
      <c r="H12117" s="121" t="s">
        <v>41</v>
      </c>
      <c r="I12117" s="121" t="s">
        <v>30</v>
      </c>
      <c r="J12117" s="121" t="s">
        <v>5135</v>
      </c>
      <c r="L12117" s="157" t="s">
        <v>32</v>
      </c>
      <c r="M12117" s="120" t="s">
        <v>78</v>
      </c>
    </row>
    <row r="12118" spans="1:15">
      <c r="A12118" s="116">
        <v>12118</v>
      </c>
      <c r="B12118" s="129">
        <v>44495</v>
      </c>
      <c r="D12118" s="120" t="s">
        <v>37</v>
      </c>
      <c r="E12118" s="120" t="s">
        <v>27126</v>
      </c>
      <c r="F12118" s="209" t="s">
        <v>27127</v>
      </c>
      <c r="G12118" s="119" t="s">
        <v>3748</v>
      </c>
      <c r="H12118" s="121" t="s">
        <v>29</v>
      </c>
      <c r="I12118" s="121" t="s">
        <v>63</v>
      </c>
      <c r="J12118" s="121" t="s">
        <v>328</v>
      </c>
      <c r="L12118" s="157" t="s">
        <v>32</v>
      </c>
      <c r="M12118" s="120" t="s">
        <v>78</v>
      </c>
    </row>
    <row r="12119" spans="1:15">
      <c r="A12119" s="116">
        <v>12119</v>
      </c>
      <c r="B12119" s="129">
        <v>44495</v>
      </c>
      <c r="D12119" s="120" t="s">
        <v>37</v>
      </c>
      <c r="E12119" s="120" t="s">
        <v>27128</v>
      </c>
      <c r="F12119" s="209" t="s">
        <v>27129</v>
      </c>
      <c r="G12119" s="119" t="s">
        <v>7742</v>
      </c>
      <c r="H12119" s="121" t="s">
        <v>177</v>
      </c>
      <c r="I12119" s="121" t="s">
        <v>30</v>
      </c>
      <c r="J12119" s="121" t="s">
        <v>77</v>
      </c>
      <c r="K12119" s="121" t="s">
        <v>65</v>
      </c>
      <c r="L12119" s="157" t="s">
        <v>32</v>
      </c>
    </row>
    <row r="12120" spans="1:15">
      <c r="A12120" s="116">
        <v>12120</v>
      </c>
      <c r="B12120" s="129">
        <v>44495</v>
      </c>
      <c r="D12120" s="120" t="s">
        <v>37</v>
      </c>
      <c r="E12120" s="120" t="s">
        <v>27130</v>
      </c>
      <c r="F12120" s="209" t="s">
        <v>12603</v>
      </c>
      <c r="G12120" s="119" t="s">
        <v>7742</v>
      </c>
      <c r="H12120" s="121" t="s">
        <v>177</v>
      </c>
      <c r="I12120" s="121" t="s">
        <v>30</v>
      </c>
      <c r="J12120" s="121" t="s">
        <v>77</v>
      </c>
      <c r="K12120" s="121" t="s">
        <v>65</v>
      </c>
      <c r="L12120" s="157" t="s">
        <v>32</v>
      </c>
    </row>
    <row r="12121" spans="1:15">
      <c r="A12121" s="116">
        <v>12121</v>
      </c>
      <c r="B12121" s="129">
        <v>44495</v>
      </c>
      <c r="D12121" s="120" t="s">
        <v>37</v>
      </c>
      <c r="E12121" s="120" t="s">
        <v>27131</v>
      </c>
      <c r="F12121" s="209" t="s">
        <v>27132</v>
      </c>
      <c r="G12121" s="119" t="s">
        <v>2394</v>
      </c>
      <c r="H12121" s="121" t="s">
        <v>29</v>
      </c>
      <c r="I12121" s="121" t="s">
        <v>30</v>
      </c>
      <c r="J12121" s="121" t="s">
        <v>7087</v>
      </c>
      <c r="K12121" s="121" t="s">
        <v>65</v>
      </c>
      <c r="L12121" s="157" t="s">
        <v>32</v>
      </c>
    </row>
    <row r="12122" spans="1:15">
      <c r="A12122" s="116">
        <v>12122</v>
      </c>
      <c r="B12122" s="129">
        <v>44495</v>
      </c>
      <c r="D12122" s="120" t="s">
        <v>37</v>
      </c>
      <c r="E12122" s="120" t="s">
        <v>27133</v>
      </c>
      <c r="F12122" s="209" t="s">
        <v>27134</v>
      </c>
      <c r="G12122" s="119" t="s">
        <v>2394</v>
      </c>
      <c r="H12122" s="121" t="s">
        <v>29</v>
      </c>
      <c r="I12122" s="121" t="s">
        <v>30</v>
      </c>
      <c r="J12122" s="121" t="s">
        <v>7087</v>
      </c>
      <c r="L12122" s="157" t="s">
        <v>32</v>
      </c>
    </row>
    <row r="12123" spans="1:15">
      <c r="A12123" s="116">
        <v>12123</v>
      </c>
      <c r="B12123" s="129">
        <v>44495</v>
      </c>
      <c r="D12123" s="120" t="s">
        <v>37</v>
      </c>
      <c r="E12123" s="120" t="s">
        <v>27135</v>
      </c>
      <c r="F12123" s="209" t="s">
        <v>27136</v>
      </c>
      <c r="G12123" s="119" t="s">
        <v>2394</v>
      </c>
      <c r="H12123" s="121" t="s">
        <v>29</v>
      </c>
      <c r="I12123" s="121" t="s">
        <v>30</v>
      </c>
      <c r="J12123" s="121" t="s">
        <v>7087</v>
      </c>
      <c r="L12123" s="157" t="s">
        <v>32</v>
      </c>
    </row>
    <row r="12124" spans="1:15">
      <c r="A12124" s="116">
        <v>12124</v>
      </c>
      <c r="B12124" s="129">
        <v>44495</v>
      </c>
      <c r="D12124" s="120" t="s">
        <v>37</v>
      </c>
      <c r="E12124" s="120" t="s">
        <v>27137</v>
      </c>
      <c r="F12124" s="209" t="s">
        <v>8168</v>
      </c>
      <c r="G12124" s="119" t="s">
        <v>2394</v>
      </c>
      <c r="H12124" s="121" t="s">
        <v>29</v>
      </c>
      <c r="I12124" s="121" t="s">
        <v>30</v>
      </c>
      <c r="J12124" s="121" t="s">
        <v>7087</v>
      </c>
      <c r="L12124" s="157" t="s">
        <v>32</v>
      </c>
    </row>
    <row r="12125" spans="1:15">
      <c r="A12125" s="116">
        <v>12125</v>
      </c>
      <c r="B12125" s="129">
        <v>44495</v>
      </c>
      <c r="D12125" s="120" t="s">
        <v>37</v>
      </c>
      <c r="E12125" s="120" t="s">
        <v>27138</v>
      </c>
      <c r="F12125" s="209" t="s">
        <v>21695</v>
      </c>
      <c r="G12125" s="119" t="s">
        <v>2394</v>
      </c>
      <c r="H12125" s="121" t="s">
        <v>29</v>
      </c>
      <c r="I12125" s="121" t="s">
        <v>30</v>
      </c>
      <c r="J12125" s="121" t="s">
        <v>7087</v>
      </c>
      <c r="L12125" s="157" t="s">
        <v>32</v>
      </c>
    </row>
    <row r="12126" spans="1:15">
      <c r="A12126" s="116">
        <v>12126</v>
      </c>
      <c r="B12126" s="129">
        <v>44495</v>
      </c>
      <c r="D12126" s="120" t="s">
        <v>37</v>
      </c>
      <c r="E12126" s="120" t="s">
        <v>27139</v>
      </c>
      <c r="F12126" s="209" t="s">
        <v>27140</v>
      </c>
      <c r="G12126" s="119" t="s">
        <v>27141</v>
      </c>
      <c r="H12126" s="121" t="s">
        <v>140</v>
      </c>
      <c r="I12126" s="121" t="s">
        <v>30</v>
      </c>
      <c r="J12126" s="121" t="s">
        <v>529</v>
      </c>
      <c r="K12126" s="121" t="s">
        <v>65</v>
      </c>
      <c r="L12126" s="157" t="s">
        <v>19456</v>
      </c>
      <c r="M12126" s="120" t="s">
        <v>33</v>
      </c>
      <c r="N12126" s="131">
        <v>44580</v>
      </c>
      <c r="O12126" s="131">
        <v>44614</v>
      </c>
    </row>
    <row r="12127" spans="1:15">
      <c r="A12127" s="116">
        <v>12127</v>
      </c>
      <c r="B12127" s="129">
        <v>44495</v>
      </c>
      <c r="D12127" s="120" t="s">
        <v>37</v>
      </c>
      <c r="E12127" s="120" t="s">
        <v>27142</v>
      </c>
      <c r="F12127" s="209" t="s">
        <v>27143</v>
      </c>
      <c r="G12127" s="119" t="s">
        <v>27141</v>
      </c>
      <c r="H12127" s="121" t="s">
        <v>140</v>
      </c>
      <c r="I12127" s="121" t="s">
        <v>30</v>
      </c>
      <c r="J12127" s="121" t="s">
        <v>485</v>
      </c>
      <c r="L12127" s="157" t="s">
        <v>32</v>
      </c>
    </row>
    <row r="12128" spans="1:15" ht="27.6">
      <c r="A12128" s="116">
        <v>12128</v>
      </c>
      <c r="B12128" s="129">
        <v>44495</v>
      </c>
      <c r="D12128" s="120" t="s">
        <v>37</v>
      </c>
      <c r="E12128" s="120" t="s">
        <v>27144</v>
      </c>
      <c r="F12128" s="209" t="s">
        <v>27145</v>
      </c>
      <c r="G12128" s="119" t="s">
        <v>14709</v>
      </c>
      <c r="H12128" s="121" t="s">
        <v>29</v>
      </c>
      <c r="I12128" s="121" t="s">
        <v>30</v>
      </c>
      <c r="J12128" s="121" t="s">
        <v>5024</v>
      </c>
      <c r="K12128" s="121" t="s">
        <v>65</v>
      </c>
      <c r="L12128" s="157" t="s">
        <v>19456</v>
      </c>
      <c r="M12128" s="120" t="s">
        <v>33</v>
      </c>
      <c r="N12128" s="131">
        <v>44496</v>
      </c>
      <c r="O12128" s="131">
        <v>44614</v>
      </c>
    </row>
    <row r="12129" spans="1:25">
      <c r="A12129" s="116">
        <v>12129</v>
      </c>
      <c r="B12129" s="129">
        <v>44495</v>
      </c>
      <c r="D12129" s="120" t="s">
        <v>252</v>
      </c>
      <c r="E12129" s="120" t="s">
        <v>27146</v>
      </c>
      <c r="F12129" s="209" t="s">
        <v>27147</v>
      </c>
      <c r="G12129" s="119" t="s">
        <v>23600</v>
      </c>
      <c r="H12129" s="121" t="s">
        <v>1173</v>
      </c>
      <c r="I12129" s="121" t="s">
        <v>42</v>
      </c>
      <c r="J12129" s="121" t="s">
        <v>91</v>
      </c>
      <c r="K12129" s="121" t="s">
        <v>65</v>
      </c>
      <c r="L12129" s="157" t="s">
        <v>19456</v>
      </c>
      <c r="M12129" s="120" t="s">
        <v>78</v>
      </c>
    </row>
    <row r="12130" spans="1:25">
      <c r="A12130" s="116">
        <v>12130</v>
      </c>
      <c r="B12130" s="129">
        <v>44501</v>
      </c>
      <c r="D12130" s="120" t="s">
        <v>580</v>
      </c>
      <c r="E12130" s="120" t="s">
        <v>27148</v>
      </c>
      <c r="F12130" s="209" t="s">
        <v>27149</v>
      </c>
      <c r="G12130" s="119" t="s">
        <v>27150</v>
      </c>
      <c r="H12130" s="121" t="s">
        <v>76</v>
      </c>
      <c r="I12130" s="121" t="s">
        <v>42</v>
      </c>
      <c r="J12130" s="121" t="s">
        <v>82</v>
      </c>
      <c r="K12130" s="121" t="s">
        <v>584</v>
      </c>
      <c r="L12130" s="157" t="s">
        <v>19456</v>
      </c>
      <c r="M12130" s="120" t="s">
        <v>78</v>
      </c>
    </row>
    <row r="12131" spans="1:25">
      <c r="A12131" s="116">
        <v>12131</v>
      </c>
      <c r="B12131" s="129">
        <v>44501</v>
      </c>
      <c r="D12131" s="120" t="s">
        <v>580</v>
      </c>
      <c r="E12131" s="120" t="s">
        <v>27151</v>
      </c>
      <c r="F12131" s="209" t="s">
        <v>27152</v>
      </c>
      <c r="G12131" s="119" t="s">
        <v>27153</v>
      </c>
      <c r="H12131" s="121" t="s">
        <v>76</v>
      </c>
      <c r="I12131" s="121" t="s">
        <v>30</v>
      </c>
      <c r="J12131" s="121" t="s">
        <v>3886</v>
      </c>
      <c r="K12131" s="121" t="s">
        <v>65</v>
      </c>
      <c r="L12131" s="157" t="s">
        <v>19456</v>
      </c>
      <c r="M12131" s="120" t="s">
        <v>78</v>
      </c>
    </row>
    <row r="12132" spans="1:25">
      <c r="A12132" s="116">
        <v>12132</v>
      </c>
      <c r="B12132" s="129">
        <v>44501</v>
      </c>
      <c r="D12132" s="120" t="s">
        <v>580</v>
      </c>
      <c r="E12132" s="120" t="s">
        <v>27154</v>
      </c>
      <c r="F12132" s="209" t="s">
        <v>1259</v>
      </c>
      <c r="G12132" s="119" t="s">
        <v>20412</v>
      </c>
      <c r="H12132" s="121" t="s">
        <v>97</v>
      </c>
      <c r="I12132" s="121" t="s">
        <v>30</v>
      </c>
      <c r="J12132" s="121" t="s">
        <v>7234</v>
      </c>
      <c r="K12132" s="121" t="s">
        <v>584</v>
      </c>
      <c r="L12132" s="157" t="s">
        <v>19456</v>
      </c>
      <c r="M12132" s="120" t="s">
        <v>78</v>
      </c>
    </row>
    <row r="12133" spans="1:25">
      <c r="A12133" s="116">
        <v>12133</v>
      </c>
      <c r="B12133" s="129">
        <v>44501</v>
      </c>
      <c r="D12133" s="120" t="s">
        <v>580</v>
      </c>
      <c r="E12133" s="120" t="s">
        <v>27155</v>
      </c>
      <c r="F12133" s="209" t="s">
        <v>469</v>
      </c>
      <c r="G12133" s="119" t="s">
        <v>24005</v>
      </c>
      <c r="H12133" s="121" t="s">
        <v>76</v>
      </c>
      <c r="I12133" s="121" t="s">
        <v>30</v>
      </c>
      <c r="J12133" s="121" t="s">
        <v>87</v>
      </c>
      <c r="K12133" s="121" t="s">
        <v>584</v>
      </c>
      <c r="L12133" s="157" t="s">
        <v>19456</v>
      </c>
      <c r="M12133" s="120" t="s">
        <v>78</v>
      </c>
    </row>
    <row r="12134" spans="1:25">
      <c r="A12134" s="116">
        <v>12134</v>
      </c>
      <c r="B12134" s="129">
        <v>44501</v>
      </c>
      <c r="D12134" s="120" t="s">
        <v>580</v>
      </c>
      <c r="E12134" s="120" t="s">
        <v>27156</v>
      </c>
      <c r="F12134" s="209" t="s">
        <v>27157</v>
      </c>
      <c r="G12134" s="119" t="s">
        <v>27158</v>
      </c>
      <c r="H12134" s="121" t="s">
        <v>41</v>
      </c>
      <c r="I12134" s="121" t="s">
        <v>42</v>
      </c>
      <c r="J12134" s="121" t="s">
        <v>72</v>
      </c>
      <c r="K12134" s="121" t="s">
        <v>65</v>
      </c>
      <c r="L12134" s="157" t="s">
        <v>19456</v>
      </c>
      <c r="M12134" s="120" t="s">
        <v>33</v>
      </c>
      <c r="N12134" s="131">
        <v>44533</v>
      </c>
      <c r="O12134" s="131">
        <v>44620</v>
      </c>
    </row>
    <row r="12135" spans="1:25">
      <c r="A12135" s="116">
        <v>12135</v>
      </c>
      <c r="B12135" s="129">
        <v>44501</v>
      </c>
      <c r="D12135" s="120" t="s">
        <v>580</v>
      </c>
      <c r="E12135" s="120" t="s">
        <v>27159</v>
      </c>
      <c r="F12135" s="209" t="s">
        <v>235</v>
      </c>
      <c r="G12135" s="119" t="s">
        <v>27160</v>
      </c>
      <c r="H12135" s="121" t="s">
        <v>53</v>
      </c>
      <c r="I12135" s="121" t="s">
        <v>30</v>
      </c>
      <c r="J12135" s="121" t="s">
        <v>7123</v>
      </c>
      <c r="K12135" s="121" t="s">
        <v>65</v>
      </c>
      <c r="L12135" s="157" t="s">
        <v>32</v>
      </c>
      <c r="M12135" s="120" t="s">
        <v>33</v>
      </c>
      <c r="N12135" s="131">
        <v>44502</v>
      </c>
      <c r="S12135" s="120" t="s">
        <v>92</v>
      </c>
      <c r="Y12135" s="116" t="s">
        <v>18104</v>
      </c>
    </row>
    <row r="12136" spans="1:25">
      <c r="A12136" s="116">
        <v>12136</v>
      </c>
      <c r="B12136" s="129">
        <v>44501</v>
      </c>
      <c r="D12136" s="120" t="s">
        <v>580</v>
      </c>
      <c r="E12136" s="120" t="s">
        <v>27161</v>
      </c>
      <c r="F12136" s="209" t="s">
        <v>27162</v>
      </c>
      <c r="G12136" s="119" t="s">
        <v>27163</v>
      </c>
      <c r="H12136" s="121" t="s">
        <v>41</v>
      </c>
      <c r="I12136" s="121" t="s">
        <v>30</v>
      </c>
      <c r="J12136" s="121" t="s">
        <v>27164</v>
      </c>
      <c r="K12136" s="121" t="s">
        <v>65</v>
      </c>
      <c r="L12136" s="157" t="s">
        <v>32</v>
      </c>
      <c r="M12136" s="120" t="s">
        <v>33</v>
      </c>
      <c r="N12136" s="131">
        <v>44502</v>
      </c>
      <c r="O12136" s="131">
        <v>44620</v>
      </c>
    </row>
    <row r="12137" spans="1:25">
      <c r="A12137" s="116">
        <v>12137</v>
      </c>
      <c r="B12137" s="129">
        <v>44501</v>
      </c>
      <c r="D12137" s="120" t="s">
        <v>580</v>
      </c>
      <c r="E12137" s="120" t="s">
        <v>27165</v>
      </c>
      <c r="F12137" s="209" t="s">
        <v>27166</v>
      </c>
      <c r="G12137" s="119" t="s">
        <v>27167</v>
      </c>
      <c r="H12137" s="121" t="s">
        <v>29</v>
      </c>
      <c r="I12137" s="121" t="s">
        <v>42</v>
      </c>
      <c r="J12137" s="121" t="s">
        <v>43</v>
      </c>
      <c r="K12137" s="121" t="s">
        <v>65</v>
      </c>
      <c r="L12137" s="157" t="s">
        <v>32</v>
      </c>
      <c r="M12137" s="120" t="s">
        <v>33</v>
      </c>
      <c r="N12137" s="131">
        <v>44502</v>
      </c>
      <c r="O12137" s="131">
        <v>44508</v>
      </c>
      <c r="S12137" s="120" t="s">
        <v>92</v>
      </c>
      <c r="Y12137" s="116" t="s">
        <v>27168</v>
      </c>
    </row>
    <row r="12138" spans="1:25">
      <c r="A12138" s="116">
        <v>12138</v>
      </c>
      <c r="B12138" s="129">
        <v>44501</v>
      </c>
      <c r="D12138" s="120" t="s">
        <v>580</v>
      </c>
      <c r="E12138" s="120" t="s">
        <v>27169</v>
      </c>
      <c r="F12138" s="209" t="s">
        <v>1311</v>
      </c>
      <c r="G12138" s="119" t="s">
        <v>11916</v>
      </c>
      <c r="H12138" s="121" t="s">
        <v>86</v>
      </c>
      <c r="I12138" s="121" t="s">
        <v>30</v>
      </c>
      <c r="J12138" s="121" t="s">
        <v>3886</v>
      </c>
      <c r="K12138" s="121" t="s">
        <v>584</v>
      </c>
      <c r="L12138" s="157" t="s">
        <v>32</v>
      </c>
      <c r="M12138" s="120" t="s">
        <v>33</v>
      </c>
      <c r="N12138" s="131">
        <v>44502</v>
      </c>
      <c r="O12138" s="131">
        <v>44540</v>
      </c>
      <c r="S12138" s="120" t="s">
        <v>92</v>
      </c>
      <c r="Y12138" s="116" t="s">
        <v>18104</v>
      </c>
    </row>
    <row r="12139" spans="1:25" ht="27.6">
      <c r="A12139" s="116">
        <v>12139</v>
      </c>
      <c r="B12139" s="129">
        <v>44502</v>
      </c>
      <c r="D12139" s="120" t="s">
        <v>580</v>
      </c>
      <c r="E12139" s="120" t="s">
        <v>27170</v>
      </c>
      <c r="F12139" s="209" t="s">
        <v>27171</v>
      </c>
      <c r="G12139" s="119" t="s">
        <v>4774</v>
      </c>
      <c r="H12139" s="121" t="s">
        <v>86</v>
      </c>
      <c r="I12139" s="121" t="s">
        <v>42</v>
      </c>
      <c r="J12139" s="121" t="s">
        <v>2268</v>
      </c>
      <c r="K12139" s="121" t="s">
        <v>65</v>
      </c>
      <c r="L12139" s="157" t="s">
        <v>32</v>
      </c>
      <c r="M12139" s="120" t="s">
        <v>33</v>
      </c>
      <c r="N12139" s="131">
        <v>44508</v>
      </c>
      <c r="O12139" s="131">
        <v>44620</v>
      </c>
    </row>
    <row r="12140" spans="1:25">
      <c r="A12140" s="116">
        <v>12140</v>
      </c>
      <c r="B12140" s="129">
        <v>44502</v>
      </c>
      <c r="D12140" s="120" t="s">
        <v>580</v>
      </c>
      <c r="E12140" s="120" t="s">
        <v>27172</v>
      </c>
      <c r="F12140" s="209" t="s">
        <v>27173</v>
      </c>
      <c r="G12140" s="119" t="s">
        <v>27174</v>
      </c>
      <c r="H12140" s="121" t="s">
        <v>41</v>
      </c>
      <c r="I12140" s="121" t="s">
        <v>42</v>
      </c>
      <c r="J12140" s="121" t="s">
        <v>72</v>
      </c>
      <c r="K12140" s="121" t="s">
        <v>584</v>
      </c>
      <c r="L12140" s="157" t="s">
        <v>32</v>
      </c>
      <c r="M12140" s="120" t="s">
        <v>33</v>
      </c>
      <c r="N12140" s="131">
        <v>44510</v>
      </c>
      <c r="O12140" s="131">
        <v>44620</v>
      </c>
      <c r="S12140" s="120" t="s">
        <v>34</v>
      </c>
    </row>
    <row r="12141" spans="1:25" ht="27.6">
      <c r="A12141" s="116">
        <v>12141</v>
      </c>
      <c r="B12141" s="129">
        <v>44502</v>
      </c>
      <c r="D12141" s="120" t="s">
        <v>580</v>
      </c>
      <c r="E12141" s="120" t="s">
        <v>27175</v>
      </c>
      <c r="F12141" s="209" t="s">
        <v>27176</v>
      </c>
      <c r="G12141" s="119" t="s">
        <v>27177</v>
      </c>
      <c r="H12141" s="121" t="s">
        <v>76</v>
      </c>
      <c r="I12141" s="121" t="s">
        <v>30</v>
      </c>
      <c r="J12141" s="121" t="s">
        <v>7091</v>
      </c>
      <c r="K12141" s="121" t="s">
        <v>584</v>
      </c>
      <c r="L12141" s="157" t="s">
        <v>32</v>
      </c>
      <c r="M12141" s="120" t="s">
        <v>184</v>
      </c>
      <c r="N12141" s="131">
        <v>44505</v>
      </c>
      <c r="O12141" s="131">
        <v>44620</v>
      </c>
    </row>
    <row r="12142" spans="1:25">
      <c r="A12142" s="116">
        <v>12142</v>
      </c>
      <c r="B12142" s="129">
        <v>44502</v>
      </c>
      <c r="D12142" s="120" t="s">
        <v>580</v>
      </c>
      <c r="E12142" s="120" t="s">
        <v>27178</v>
      </c>
      <c r="F12142" s="209" t="s">
        <v>27179</v>
      </c>
      <c r="G12142" s="119" t="s">
        <v>27180</v>
      </c>
      <c r="H12142" s="121" t="s">
        <v>41</v>
      </c>
      <c r="I12142" s="121" t="s">
        <v>30</v>
      </c>
      <c r="J12142" s="121" t="s">
        <v>7087</v>
      </c>
      <c r="K12142" s="121" t="s">
        <v>584</v>
      </c>
      <c r="L12142" s="157" t="s">
        <v>32</v>
      </c>
      <c r="M12142" s="120" t="s">
        <v>33</v>
      </c>
      <c r="N12142" s="131">
        <v>44551</v>
      </c>
      <c r="O12142" s="131">
        <v>44631</v>
      </c>
    </row>
    <row r="12143" spans="1:25">
      <c r="A12143" s="116">
        <v>12143</v>
      </c>
      <c r="B12143" s="129">
        <v>44502</v>
      </c>
      <c r="D12143" s="120" t="s">
        <v>580</v>
      </c>
      <c r="E12143" s="120" t="s">
        <v>27181</v>
      </c>
      <c r="F12143" s="209" t="s">
        <v>27182</v>
      </c>
      <c r="G12143" s="121" t="s">
        <v>12467</v>
      </c>
      <c r="H12143" s="121" t="s">
        <v>29</v>
      </c>
      <c r="I12143" s="121" t="s">
        <v>30</v>
      </c>
      <c r="J12143" s="121" t="s">
        <v>77</v>
      </c>
      <c r="K12143" s="121" t="s">
        <v>584</v>
      </c>
      <c r="L12143" s="157" t="s">
        <v>32</v>
      </c>
      <c r="M12143" s="120" t="s">
        <v>78</v>
      </c>
    </row>
    <row r="12144" spans="1:25">
      <c r="A12144" s="116">
        <v>12144</v>
      </c>
      <c r="B12144" s="129">
        <v>44502</v>
      </c>
      <c r="D12144" s="120" t="s">
        <v>580</v>
      </c>
      <c r="E12144" s="120" t="s">
        <v>27183</v>
      </c>
      <c r="F12144" s="209" t="s">
        <v>27184</v>
      </c>
      <c r="G12144" s="119" t="s">
        <v>27185</v>
      </c>
      <c r="H12144" s="121" t="s">
        <v>192</v>
      </c>
      <c r="I12144" s="121" t="s">
        <v>30</v>
      </c>
      <c r="J12144" s="121" t="s">
        <v>77</v>
      </c>
      <c r="K12144" s="121" t="s">
        <v>584</v>
      </c>
      <c r="L12144" s="157" t="s">
        <v>32</v>
      </c>
      <c r="M12144" s="120" t="s">
        <v>78</v>
      </c>
    </row>
    <row r="12145" spans="1:20">
      <c r="A12145" s="116">
        <v>12145</v>
      </c>
      <c r="B12145" s="129">
        <v>44502</v>
      </c>
      <c r="D12145" s="120" t="s">
        <v>580</v>
      </c>
      <c r="E12145" s="120" t="s">
        <v>27186</v>
      </c>
      <c r="F12145" s="209" t="s">
        <v>27187</v>
      </c>
      <c r="G12145" s="119" t="s">
        <v>16999</v>
      </c>
      <c r="H12145" s="121" t="s">
        <v>11315</v>
      </c>
      <c r="I12145" s="121" t="s">
        <v>30</v>
      </c>
      <c r="J12145" s="121" t="s">
        <v>5135</v>
      </c>
      <c r="K12145" s="121" t="s">
        <v>584</v>
      </c>
      <c r="L12145" s="157" t="s">
        <v>32</v>
      </c>
      <c r="M12145" s="120" t="s">
        <v>78</v>
      </c>
    </row>
    <row r="12146" spans="1:20">
      <c r="A12146" s="116">
        <v>12146</v>
      </c>
      <c r="B12146" s="129">
        <v>44502</v>
      </c>
      <c r="D12146" s="120" t="s">
        <v>580</v>
      </c>
      <c r="E12146" s="120" t="s">
        <v>27188</v>
      </c>
      <c r="F12146" s="209" t="s">
        <v>7282</v>
      </c>
      <c r="G12146" s="119" t="s">
        <v>27189</v>
      </c>
      <c r="H12146" s="121" t="s">
        <v>29</v>
      </c>
      <c r="I12146" s="121" t="s">
        <v>30</v>
      </c>
      <c r="J12146" s="121" t="s">
        <v>31</v>
      </c>
      <c r="K12146" s="121" t="s">
        <v>65</v>
      </c>
      <c r="L12146" s="157" t="s">
        <v>32</v>
      </c>
      <c r="M12146" s="120" t="s">
        <v>78</v>
      </c>
    </row>
    <row r="12147" spans="1:20">
      <c r="A12147" s="116">
        <v>12147</v>
      </c>
      <c r="B12147" s="129">
        <v>44502</v>
      </c>
      <c r="D12147" s="120" t="s">
        <v>580</v>
      </c>
      <c r="E12147" s="120" t="s">
        <v>27190</v>
      </c>
      <c r="F12147" s="209" t="s">
        <v>8772</v>
      </c>
      <c r="G12147" s="119" t="s">
        <v>23269</v>
      </c>
      <c r="H12147" s="121" t="s">
        <v>344</v>
      </c>
      <c r="I12147" s="121" t="s">
        <v>42</v>
      </c>
      <c r="J12147" s="121" t="s">
        <v>72</v>
      </c>
      <c r="K12147" s="121" t="s">
        <v>584</v>
      </c>
      <c r="L12147" s="157" t="s">
        <v>32</v>
      </c>
      <c r="M12147" s="120" t="s">
        <v>78</v>
      </c>
    </row>
    <row r="12148" spans="1:20">
      <c r="A12148" s="116">
        <v>12148</v>
      </c>
      <c r="B12148" s="129">
        <v>44502</v>
      </c>
      <c r="D12148" s="120" t="s">
        <v>580</v>
      </c>
      <c r="E12148" s="120" t="s">
        <v>27191</v>
      </c>
      <c r="F12148" s="209" t="s">
        <v>19591</v>
      </c>
      <c r="G12148" s="119" t="s">
        <v>27192</v>
      </c>
      <c r="H12148" s="121" t="s">
        <v>76</v>
      </c>
      <c r="I12148" s="121" t="s">
        <v>42</v>
      </c>
      <c r="J12148" s="121" t="s">
        <v>485</v>
      </c>
      <c r="K12148" s="121" t="s">
        <v>65</v>
      </c>
      <c r="L12148" s="157" t="s">
        <v>32</v>
      </c>
      <c r="M12148" s="120" t="s">
        <v>78</v>
      </c>
    </row>
    <row r="12149" spans="1:20">
      <c r="A12149" s="116">
        <v>12149</v>
      </c>
      <c r="B12149" s="129">
        <v>44502</v>
      </c>
      <c r="D12149" s="120" t="s">
        <v>580</v>
      </c>
      <c r="E12149" s="120" t="s">
        <v>27193</v>
      </c>
      <c r="F12149" s="209" t="s">
        <v>27194</v>
      </c>
      <c r="G12149" s="119" t="s">
        <v>9634</v>
      </c>
      <c r="H12149" s="121" t="s">
        <v>76</v>
      </c>
      <c r="I12149" s="121" t="s">
        <v>30</v>
      </c>
      <c r="J12149" s="121" t="s">
        <v>87</v>
      </c>
      <c r="K12149" s="121" t="s">
        <v>584</v>
      </c>
      <c r="L12149" s="157" t="s">
        <v>32</v>
      </c>
      <c r="M12149" s="120" t="s">
        <v>78</v>
      </c>
    </row>
    <row r="12150" spans="1:20">
      <c r="A12150" s="116">
        <v>12150</v>
      </c>
      <c r="B12150" s="129">
        <v>44502</v>
      </c>
      <c r="D12150" s="120" t="s">
        <v>580</v>
      </c>
      <c r="E12150" s="120" t="s">
        <v>27195</v>
      </c>
      <c r="F12150" s="209" t="s">
        <v>27196</v>
      </c>
      <c r="G12150" s="119" t="s">
        <v>10558</v>
      </c>
      <c r="H12150" s="121" t="s">
        <v>76</v>
      </c>
      <c r="I12150" s="121" t="s">
        <v>30</v>
      </c>
      <c r="J12150" s="121" t="s">
        <v>15551</v>
      </c>
      <c r="K12150" s="121" t="s">
        <v>584</v>
      </c>
      <c r="L12150" s="157" t="s">
        <v>32</v>
      </c>
      <c r="M12150" s="120" t="s">
        <v>78</v>
      </c>
    </row>
    <row r="12151" spans="1:20">
      <c r="A12151" s="116">
        <v>12151</v>
      </c>
      <c r="B12151" s="129">
        <v>44502</v>
      </c>
      <c r="D12151" s="120" t="s">
        <v>580</v>
      </c>
      <c r="E12151" s="120" t="s">
        <v>27197</v>
      </c>
      <c r="F12151" s="209" t="s">
        <v>676</v>
      </c>
      <c r="G12151" s="119" t="s">
        <v>27198</v>
      </c>
      <c r="H12151" s="121" t="s">
        <v>41</v>
      </c>
      <c r="I12151" s="121" t="s">
        <v>30</v>
      </c>
      <c r="J12151" s="121" t="s">
        <v>87</v>
      </c>
      <c r="K12151" s="121" t="s">
        <v>65</v>
      </c>
      <c r="L12151" s="157" t="s">
        <v>32</v>
      </c>
      <c r="M12151" s="120" t="s">
        <v>78</v>
      </c>
    </row>
    <row r="12152" spans="1:20">
      <c r="A12152" s="116">
        <v>12152</v>
      </c>
      <c r="B12152" s="129">
        <v>44502</v>
      </c>
      <c r="D12152" s="120" t="s">
        <v>580</v>
      </c>
      <c r="E12152" s="120" t="s">
        <v>27199</v>
      </c>
      <c r="F12152" s="209" t="s">
        <v>1372</v>
      </c>
      <c r="G12152" s="119" t="s">
        <v>27200</v>
      </c>
      <c r="H12152" s="121" t="s">
        <v>192</v>
      </c>
      <c r="I12152" s="121" t="s">
        <v>30</v>
      </c>
      <c r="J12152" s="121" t="s">
        <v>77</v>
      </c>
      <c r="K12152" s="121" t="s">
        <v>65</v>
      </c>
      <c r="L12152" s="157" t="s">
        <v>32</v>
      </c>
      <c r="M12152" s="120" t="s">
        <v>78</v>
      </c>
    </row>
    <row r="12153" spans="1:20" ht="27.6">
      <c r="A12153" s="116">
        <v>12153</v>
      </c>
      <c r="B12153" s="129">
        <v>44502</v>
      </c>
      <c r="D12153" s="120" t="s">
        <v>580</v>
      </c>
      <c r="E12153" s="120" t="s">
        <v>27201</v>
      </c>
      <c r="F12153" s="209" t="s">
        <v>27202</v>
      </c>
      <c r="G12153" s="119" t="s">
        <v>27203</v>
      </c>
      <c r="H12153" s="121" t="s">
        <v>1173</v>
      </c>
      <c r="I12153" s="121" t="s">
        <v>30</v>
      </c>
      <c r="J12153" s="121" t="s">
        <v>77</v>
      </c>
      <c r="K12153" s="121" t="s">
        <v>584</v>
      </c>
      <c r="L12153" s="157" t="s">
        <v>32</v>
      </c>
      <c r="M12153" s="120" t="s">
        <v>78</v>
      </c>
    </row>
    <row r="12154" spans="1:20">
      <c r="A12154" s="116">
        <v>12154</v>
      </c>
      <c r="B12154" s="129">
        <v>44502</v>
      </c>
      <c r="D12154" s="120" t="s">
        <v>580</v>
      </c>
      <c r="E12154" s="120" t="s">
        <v>27204</v>
      </c>
      <c r="F12154" s="209" t="s">
        <v>27205</v>
      </c>
      <c r="G12154" s="119" t="s">
        <v>27206</v>
      </c>
      <c r="H12154" s="121" t="s">
        <v>76</v>
      </c>
      <c r="I12154" s="121" t="s">
        <v>30</v>
      </c>
      <c r="J12154" s="121" t="s">
        <v>87</v>
      </c>
      <c r="K12154" s="121" t="s">
        <v>584</v>
      </c>
      <c r="L12154" s="157" t="s">
        <v>32</v>
      </c>
      <c r="M12154" s="120" t="s">
        <v>78</v>
      </c>
    </row>
    <row r="12155" spans="1:20" ht="41.4">
      <c r="A12155" s="116">
        <v>12155</v>
      </c>
      <c r="B12155" s="129">
        <v>44495</v>
      </c>
      <c r="D12155" s="120" t="s">
        <v>252</v>
      </c>
      <c r="E12155" s="120" t="s">
        <v>27207</v>
      </c>
      <c r="F12155" s="209" t="s">
        <v>27208</v>
      </c>
      <c r="G12155" s="119" t="s">
        <v>27209</v>
      </c>
      <c r="H12155" s="121" t="s">
        <v>53</v>
      </c>
      <c r="I12155" s="121" t="s">
        <v>42</v>
      </c>
      <c r="J12155" s="121" t="s">
        <v>91</v>
      </c>
      <c r="K12155" s="121" t="s">
        <v>65</v>
      </c>
      <c r="L12155" s="157" t="s">
        <v>19456</v>
      </c>
      <c r="M12155" s="120" t="s">
        <v>78</v>
      </c>
    </row>
    <row r="12156" spans="1:20" ht="27.6">
      <c r="A12156" s="116">
        <v>12156</v>
      </c>
      <c r="B12156" s="129">
        <v>44495</v>
      </c>
      <c r="D12156" s="120" t="s">
        <v>252</v>
      </c>
      <c r="E12156" s="120" t="s">
        <v>27210</v>
      </c>
      <c r="F12156" s="209" t="s">
        <v>27211</v>
      </c>
      <c r="G12156" s="119" t="s">
        <v>14695</v>
      </c>
      <c r="H12156" s="121" t="s">
        <v>29</v>
      </c>
      <c r="I12156" s="121" t="s">
        <v>42</v>
      </c>
      <c r="J12156" s="121" t="s">
        <v>91</v>
      </c>
      <c r="K12156" s="121" t="s">
        <v>65</v>
      </c>
      <c r="L12156" s="157" t="s">
        <v>32</v>
      </c>
      <c r="M12156" s="120" t="s">
        <v>33</v>
      </c>
      <c r="N12156" s="131">
        <v>44495</v>
      </c>
      <c r="S12156" s="120" t="s">
        <v>92</v>
      </c>
      <c r="T12156" s="126">
        <v>44502</v>
      </c>
    </row>
    <row r="12157" spans="1:20">
      <c r="A12157" s="116">
        <v>12157</v>
      </c>
      <c r="B12157" s="129">
        <v>44495</v>
      </c>
      <c r="D12157" s="120" t="s">
        <v>252</v>
      </c>
      <c r="E12157" s="120" t="s">
        <v>27212</v>
      </c>
      <c r="F12157" s="209" t="s">
        <v>27213</v>
      </c>
      <c r="G12157" s="119" t="s">
        <v>27214</v>
      </c>
      <c r="H12157" s="121" t="s">
        <v>76</v>
      </c>
      <c r="I12157" s="121" t="s">
        <v>42</v>
      </c>
      <c r="J12157" s="121" t="s">
        <v>72</v>
      </c>
      <c r="K12157" s="121" t="s">
        <v>65</v>
      </c>
      <c r="L12157" s="157" t="s">
        <v>19456</v>
      </c>
      <c r="M12157" s="120" t="s">
        <v>78</v>
      </c>
    </row>
    <row r="12158" spans="1:20">
      <c r="A12158" s="116">
        <v>12158</v>
      </c>
      <c r="B12158" s="129">
        <v>44495</v>
      </c>
      <c r="D12158" s="120" t="s">
        <v>252</v>
      </c>
      <c r="E12158" s="120" t="s">
        <v>27215</v>
      </c>
      <c r="F12158" s="209" t="s">
        <v>1462</v>
      </c>
      <c r="G12158" s="119" t="s">
        <v>20809</v>
      </c>
      <c r="H12158" s="121" t="s">
        <v>101</v>
      </c>
      <c r="I12158" s="121" t="s">
        <v>42</v>
      </c>
      <c r="J12158" s="121" t="s">
        <v>72</v>
      </c>
      <c r="K12158" s="121" t="s">
        <v>65</v>
      </c>
      <c r="L12158" s="157" t="s">
        <v>19456</v>
      </c>
      <c r="M12158" s="120" t="s">
        <v>78</v>
      </c>
    </row>
    <row r="12159" spans="1:20">
      <c r="A12159" s="116">
        <v>12159</v>
      </c>
      <c r="B12159" s="129">
        <v>44495</v>
      </c>
      <c r="D12159" s="120" t="s">
        <v>252</v>
      </c>
      <c r="E12159" s="120" t="s">
        <v>27216</v>
      </c>
      <c r="F12159" s="209" t="s">
        <v>27217</v>
      </c>
      <c r="G12159" s="119" t="s">
        <v>27218</v>
      </c>
      <c r="H12159" s="121" t="s">
        <v>41</v>
      </c>
      <c r="I12159" s="121" t="s">
        <v>30</v>
      </c>
      <c r="J12159" s="121" t="s">
        <v>5018</v>
      </c>
      <c r="K12159" s="121" t="s">
        <v>65</v>
      </c>
      <c r="L12159" s="157" t="s">
        <v>19456</v>
      </c>
      <c r="M12159" s="120" t="s">
        <v>78</v>
      </c>
    </row>
    <row r="12160" spans="1:20">
      <c r="A12160" s="116">
        <v>12160</v>
      </c>
      <c r="B12160" s="129">
        <v>44495</v>
      </c>
      <c r="D12160" s="120" t="s">
        <v>252</v>
      </c>
      <c r="E12160" s="120" t="s">
        <v>27219</v>
      </c>
      <c r="F12160" s="209" t="s">
        <v>27220</v>
      </c>
      <c r="G12160" s="119" t="s">
        <v>5463</v>
      </c>
      <c r="H12160" s="121" t="s">
        <v>344</v>
      </c>
      <c r="I12160" s="121" t="s">
        <v>42</v>
      </c>
      <c r="J12160" s="121" t="s">
        <v>319</v>
      </c>
      <c r="K12160" s="121" t="s">
        <v>65</v>
      </c>
      <c r="L12160" s="157" t="s">
        <v>32</v>
      </c>
      <c r="M12160" s="120" t="s">
        <v>33</v>
      </c>
      <c r="N12160" s="131">
        <v>44496</v>
      </c>
      <c r="O12160" s="131">
        <v>44508</v>
      </c>
      <c r="S12160" s="120" t="s">
        <v>92</v>
      </c>
      <c r="T12160" s="126">
        <v>44509</v>
      </c>
    </row>
    <row r="12161" spans="1:25">
      <c r="A12161" s="116">
        <v>12161</v>
      </c>
      <c r="B12161" s="129">
        <v>44495</v>
      </c>
      <c r="D12161" s="120" t="s">
        <v>252</v>
      </c>
      <c r="E12161" s="120" t="s">
        <v>27221</v>
      </c>
      <c r="F12161" s="209" t="s">
        <v>11143</v>
      </c>
      <c r="G12161" s="119" t="s">
        <v>20024</v>
      </c>
      <c r="H12161" s="121" t="s">
        <v>101</v>
      </c>
      <c r="I12161" s="121" t="s">
        <v>42</v>
      </c>
      <c r="J12161" s="121" t="s">
        <v>82</v>
      </c>
      <c r="K12161" s="121" t="s">
        <v>65</v>
      </c>
      <c r="L12161" s="157" t="s">
        <v>19456</v>
      </c>
      <c r="M12161" s="120" t="s">
        <v>78</v>
      </c>
    </row>
    <row r="12162" spans="1:25">
      <c r="A12162" s="116">
        <v>12162</v>
      </c>
      <c r="B12162" s="129">
        <v>44495</v>
      </c>
      <c r="D12162" s="120" t="s">
        <v>252</v>
      </c>
      <c r="E12162" s="116" t="s">
        <v>27222</v>
      </c>
      <c r="F12162" s="209" t="s">
        <v>399</v>
      </c>
      <c r="G12162" s="119" t="s">
        <v>1574</v>
      </c>
      <c r="H12162" s="121" t="s">
        <v>1173</v>
      </c>
      <c r="I12162" s="121" t="s">
        <v>42</v>
      </c>
      <c r="J12162" s="121" t="s">
        <v>43</v>
      </c>
      <c r="K12162" s="121" t="s">
        <v>65</v>
      </c>
      <c r="L12162" s="157" t="s">
        <v>19456</v>
      </c>
      <c r="M12162" s="120" t="s">
        <v>78</v>
      </c>
    </row>
    <row r="12163" spans="1:25">
      <c r="A12163" s="116">
        <v>12163</v>
      </c>
      <c r="B12163" s="129">
        <v>44495</v>
      </c>
      <c r="D12163" s="120" t="s">
        <v>37</v>
      </c>
      <c r="E12163" s="120" t="s">
        <v>27223</v>
      </c>
      <c r="F12163" s="209" t="s">
        <v>27224</v>
      </c>
      <c r="G12163" s="119" t="s">
        <v>2859</v>
      </c>
      <c r="H12163" s="121" t="s">
        <v>140</v>
      </c>
      <c r="I12163" s="121" t="s">
        <v>42</v>
      </c>
      <c r="J12163" s="121" t="s">
        <v>82</v>
      </c>
      <c r="K12163" s="121" t="s">
        <v>65</v>
      </c>
      <c r="L12163" s="157" t="s">
        <v>19456</v>
      </c>
      <c r="M12163" s="120" t="s">
        <v>78</v>
      </c>
    </row>
    <row r="12164" spans="1:25" ht="27.6">
      <c r="A12164" s="116">
        <v>12164</v>
      </c>
      <c r="B12164" s="129">
        <v>44495</v>
      </c>
      <c r="D12164" s="120" t="s">
        <v>37</v>
      </c>
      <c r="E12164" s="120" t="s">
        <v>27225</v>
      </c>
      <c r="F12164" s="209" t="s">
        <v>27226</v>
      </c>
      <c r="G12164" s="119" t="s">
        <v>2859</v>
      </c>
      <c r="H12164" s="121" t="s">
        <v>140</v>
      </c>
      <c r="I12164" s="121" t="s">
        <v>42</v>
      </c>
      <c r="J12164" s="121" t="s">
        <v>82</v>
      </c>
      <c r="K12164" s="121" t="s">
        <v>65</v>
      </c>
      <c r="L12164" s="157" t="s">
        <v>19456</v>
      </c>
      <c r="M12164" s="120" t="s">
        <v>78</v>
      </c>
    </row>
    <row r="12165" spans="1:25">
      <c r="A12165" s="116">
        <v>12165</v>
      </c>
      <c r="B12165" s="129">
        <v>44495</v>
      </c>
      <c r="D12165" s="120" t="s">
        <v>37</v>
      </c>
      <c r="E12165" s="120" t="s">
        <v>27227</v>
      </c>
      <c r="F12165" s="209" t="s">
        <v>27228</v>
      </c>
      <c r="G12165" s="119" t="s">
        <v>1327</v>
      </c>
      <c r="H12165" s="121" t="s">
        <v>140</v>
      </c>
      <c r="I12165" s="121" t="s">
        <v>30</v>
      </c>
      <c r="J12165" s="121" t="s">
        <v>87</v>
      </c>
      <c r="K12165" s="121" t="s">
        <v>65</v>
      </c>
      <c r="L12165" s="157" t="s">
        <v>19456</v>
      </c>
      <c r="M12165" s="120" t="s">
        <v>78</v>
      </c>
    </row>
    <row r="12166" spans="1:25">
      <c r="A12166" s="116">
        <v>12166</v>
      </c>
      <c r="B12166" s="129">
        <v>44495</v>
      </c>
      <c r="D12166" s="120" t="s">
        <v>37</v>
      </c>
      <c r="E12166" s="120" t="s">
        <v>27229</v>
      </c>
      <c r="F12166" s="209" t="s">
        <v>27230</v>
      </c>
      <c r="G12166" s="119" t="s">
        <v>1327</v>
      </c>
      <c r="H12166" s="121" t="s">
        <v>140</v>
      </c>
      <c r="I12166" s="121" t="s">
        <v>30</v>
      </c>
      <c r="J12166" s="121" t="s">
        <v>16008</v>
      </c>
      <c r="K12166" s="121" t="s">
        <v>65</v>
      </c>
      <c r="L12166" s="157" t="s">
        <v>19456</v>
      </c>
      <c r="M12166" s="120" t="s">
        <v>78</v>
      </c>
    </row>
    <row r="12167" spans="1:25">
      <c r="A12167" s="116">
        <v>12167</v>
      </c>
      <c r="B12167" s="129">
        <v>44495</v>
      </c>
      <c r="D12167" s="120" t="s">
        <v>37</v>
      </c>
      <c r="E12167" s="120" t="s">
        <v>27231</v>
      </c>
      <c r="F12167" s="209" t="s">
        <v>27232</v>
      </c>
      <c r="G12167" s="119" t="s">
        <v>1327</v>
      </c>
      <c r="H12167" s="121" t="s">
        <v>140</v>
      </c>
      <c r="I12167" s="121" t="s">
        <v>30</v>
      </c>
      <c r="J12167" s="121" t="s">
        <v>87</v>
      </c>
      <c r="K12167" s="121" t="s">
        <v>65</v>
      </c>
      <c r="L12167" s="157" t="s">
        <v>19456</v>
      </c>
      <c r="M12167" s="120" t="s">
        <v>78</v>
      </c>
    </row>
    <row r="12168" spans="1:25">
      <c r="A12168" s="116">
        <v>12168</v>
      </c>
      <c r="B12168" s="129">
        <v>44495</v>
      </c>
      <c r="D12168" s="120" t="s">
        <v>37</v>
      </c>
      <c r="E12168" s="120" t="s">
        <v>27233</v>
      </c>
      <c r="F12168" s="209" t="s">
        <v>8168</v>
      </c>
      <c r="G12168" s="119" t="s">
        <v>1327</v>
      </c>
      <c r="H12168" s="121" t="s">
        <v>140</v>
      </c>
      <c r="I12168" s="121" t="s">
        <v>30</v>
      </c>
      <c r="J12168" s="121" t="s">
        <v>87</v>
      </c>
      <c r="K12168" s="121" t="s">
        <v>65</v>
      </c>
      <c r="L12168" s="157" t="s">
        <v>19456</v>
      </c>
      <c r="M12168" s="120" t="s">
        <v>78</v>
      </c>
    </row>
    <row r="12169" spans="1:25">
      <c r="A12169" s="116">
        <v>12169</v>
      </c>
      <c r="B12169" s="129">
        <v>44495</v>
      </c>
      <c r="D12169" s="120" t="s">
        <v>37</v>
      </c>
      <c r="E12169" s="120" t="s">
        <v>27234</v>
      </c>
      <c r="F12169" s="209" t="s">
        <v>23030</v>
      </c>
      <c r="G12169" s="119" t="s">
        <v>23031</v>
      </c>
      <c r="H12169" s="121" t="s">
        <v>344</v>
      </c>
      <c r="I12169" s="121" t="s">
        <v>42</v>
      </c>
      <c r="J12169" s="121" t="s">
        <v>72</v>
      </c>
      <c r="K12169" s="121" t="s">
        <v>65</v>
      </c>
      <c r="L12169" s="157" t="s">
        <v>19456</v>
      </c>
      <c r="M12169" s="120" t="s">
        <v>78</v>
      </c>
    </row>
    <row r="12170" spans="1:25">
      <c r="A12170" s="116">
        <v>12170</v>
      </c>
      <c r="B12170" s="129">
        <v>44495</v>
      </c>
      <c r="D12170" s="120" t="s">
        <v>37</v>
      </c>
      <c r="E12170" s="120" t="s">
        <v>27235</v>
      </c>
      <c r="F12170" s="209" t="s">
        <v>27236</v>
      </c>
      <c r="G12170" s="119" t="s">
        <v>25670</v>
      </c>
      <c r="H12170" s="121" t="s">
        <v>140</v>
      </c>
      <c r="I12170" s="121" t="s">
        <v>63</v>
      </c>
      <c r="J12170" s="121" t="s">
        <v>323</v>
      </c>
      <c r="K12170" s="121" t="s">
        <v>65</v>
      </c>
      <c r="L12170" s="157" t="s">
        <v>19456</v>
      </c>
      <c r="M12170" s="120" t="s">
        <v>78</v>
      </c>
    </row>
    <row r="12171" spans="1:25">
      <c r="A12171" s="116">
        <v>12171</v>
      </c>
      <c r="B12171" s="129">
        <v>44495</v>
      </c>
      <c r="D12171" s="120" t="s">
        <v>25</v>
      </c>
      <c r="E12171" s="120" t="s">
        <v>27237</v>
      </c>
      <c r="F12171" s="209" t="s">
        <v>27238</v>
      </c>
      <c r="G12171" s="119" t="s">
        <v>27239</v>
      </c>
      <c r="H12171" s="121" t="s">
        <v>48</v>
      </c>
      <c r="I12171" s="121" t="s">
        <v>42</v>
      </c>
      <c r="J12171" s="121" t="s">
        <v>72</v>
      </c>
      <c r="K12171" s="121" t="s">
        <v>65</v>
      </c>
      <c r="L12171" s="157" t="s">
        <v>32</v>
      </c>
      <c r="M12171" s="120" t="s">
        <v>33</v>
      </c>
      <c r="N12171" s="131">
        <v>44495</v>
      </c>
      <c r="O12171" s="131">
        <v>44495</v>
      </c>
      <c r="S12171" s="120" t="s">
        <v>34</v>
      </c>
      <c r="Y12171" s="116" t="s">
        <v>24968</v>
      </c>
    </row>
    <row r="12172" spans="1:25">
      <c r="A12172" s="116">
        <v>12172</v>
      </c>
      <c r="B12172" s="129">
        <v>44495</v>
      </c>
      <c r="D12172" s="120" t="s">
        <v>25</v>
      </c>
      <c r="E12172" s="120" t="s">
        <v>27240</v>
      </c>
      <c r="F12172" s="209" t="s">
        <v>20953</v>
      </c>
      <c r="G12172" s="119" t="s">
        <v>27241</v>
      </c>
      <c r="H12172" s="121" t="s">
        <v>118</v>
      </c>
      <c r="I12172" s="121" t="s">
        <v>63</v>
      </c>
      <c r="J12172" s="121" t="s">
        <v>18661</v>
      </c>
      <c r="K12172" s="121" t="s">
        <v>65</v>
      </c>
      <c r="L12172" s="157" t="s">
        <v>32</v>
      </c>
      <c r="M12172" s="120" t="s">
        <v>33</v>
      </c>
      <c r="N12172" s="131">
        <v>44495</v>
      </c>
      <c r="O12172" s="131">
        <v>44508</v>
      </c>
      <c r="Y12172" s="116" t="s">
        <v>24968</v>
      </c>
    </row>
    <row r="12173" spans="1:25">
      <c r="A12173" s="116">
        <v>12173</v>
      </c>
      <c r="B12173" s="129">
        <v>44495</v>
      </c>
      <c r="D12173" s="120" t="s">
        <v>37</v>
      </c>
      <c r="E12173" s="120" t="s">
        <v>27242</v>
      </c>
      <c r="L12173" s="157" t="s">
        <v>19456</v>
      </c>
    </row>
    <row r="12174" spans="1:25">
      <c r="A12174" s="116">
        <v>12174</v>
      </c>
      <c r="B12174" s="129">
        <v>44496</v>
      </c>
      <c r="D12174" s="120" t="s">
        <v>252</v>
      </c>
      <c r="E12174" s="120" t="s">
        <v>27243</v>
      </c>
      <c r="F12174" s="209" t="s">
        <v>27244</v>
      </c>
      <c r="G12174" s="119" t="s">
        <v>27245</v>
      </c>
      <c r="H12174" s="121" t="s">
        <v>192</v>
      </c>
      <c r="I12174" s="121" t="s">
        <v>30</v>
      </c>
      <c r="J12174" s="121" t="s">
        <v>77</v>
      </c>
      <c r="K12174" s="121" t="s">
        <v>584</v>
      </c>
      <c r="L12174" s="157" t="s">
        <v>19456</v>
      </c>
      <c r="M12174" s="120" t="s">
        <v>78</v>
      </c>
    </row>
    <row r="12175" spans="1:25">
      <c r="A12175" s="116">
        <v>12175</v>
      </c>
      <c r="B12175" s="129">
        <v>44496</v>
      </c>
      <c r="D12175" s="120" t="s">
        <v>252</v>
      </c>
      <c r="E12175" s="120" t="s">
        <v>27246</v>
      </c>
      <c r="F12175" s="209" t="s">
        <v>6344</v>
      </c>
      <c r="G12175" s="119" t="s">
        <v>27247</v>
      </c>
      <c r="H12175" s="121" t="s">
        <v>53</v>
      </c>
      <c r="I12175" s="121" t="s">
        <v>30</v>
      </c>
      <c r="J12175" s="121" t="s">
        <v>1540</v>
      </c>
      <c r="K12175" s="121" t="s">
        <v>584</v>
      </c>
      <c r="L12175" s="157" t="s">
        <v>19456</v>
      </c>
      <c r="M12175" s="120" t="s">
        <v>33</v>
      </c>
      <c r="N12175" s="131">
        <v>44498</v>
      </c>
      <c r="O12175" s="131">
        <v>44508</v>
      </c>
    </row>
    <row r="12176" spans="1:25" ht="27.6">
      <c r="A12176" s="116">
        <v>12176</v>
      </c>
      <c r="B12176" s="129">
        <v>44496</v>
      </c>
      <c r="D12176" s="120" t="s">
        <v>252</v>
      </c>
      <c r="E12176" s="120" t="s">
        <v>27248</v>
      </c>
      <c r="F12176" s="209" t="s">
        <v>27249</v>
      </c>
      <c r="G12176" s="119" t="s">
        <v>20868</v>
      </c>
      <c r="H12176" s="121" t="s">
        <v>53</v>
      </c>
      <c r="I12176" s="121" t="s">
        <v>30</v>
      </c>
      <c r="J12176" s="121" t="s">
        <v>87</v>
      </c>
      <c r="K12176" s="121" t="s">
        <v>584</v>
      </c>
      <c r="L12176" s="157" t="s">
        <v>19456</v>
      </c>
      <c r="M12176" s="120" t="s">
        <v>78</v>
      </c>
    </row>
    <row r="12177" spans="1:13">
      <c r="A12177" s="116">
        <v>12177</v>
      </c>
      <c r="B12177" s="129">
        <v>44496</v>
      </c>
      <c r="D12177" s="120" t="s">
        <v>252</v>
      </c>
      <c r="E12177" s="120" t="s">
        <v>27250</v>
      </c>
      <c r="F12177" s="209" t="s">
        <v>27251</v>
      </c>
      <c r="G12177" s="119" t="s">
        <v>27252</v>
      </c>
      <c r="H12177" s="121" t="s">
        <v>140</v>
      </c>
      <c r="I12177" s="121" t="s">
        <v>30</v>
      </c>
      <c r="J12177" s="121" t="s">
        <v>77</v>
      </c>
      <c r="K12177" s="121" t="s">
        <v>584</v>
      </c>
      <c r="L12177" s="157" t="s">
        <v>19456</v>
      </c>
      <c r="M12177" s="120" t="s">
        <v>78</v>
      </c>
    </row>
    <row r="12178" spans="1:13" ht="14.4">
      <c r="A12178" s="116">
        <v>12178</v>
      </c>
      <c r="B12178" s="129">
        <v>44496</v>
      </c>
      <c r="D12178" s="120" t="s">
        <v>252</v>
      </c>
      <c r="E12178" t="s">
        <v>27253</v>
      </c>
      <c r="F12178" s="209" t="s">
        <v>27254</v>
      </c>
      <c r="G12178" s="119" t="s">
        <v>16858</v>
      </c>
      <c r="H12178" s="121" t="s">
        <v>53</v>
      </c>
      <c r="I12178" s="121" t="s">
        <v>30</v>
      </c>
      <c r="J12178" s="121" t="s">
        <v>87</v>
      </c>
      <c r="K12178" s="121" t="s">
        <v>584</v>
      </c>
      <c r="L12178" s="157" t="s">
        <v>19456</v>
      </c>
      <c r="M12178" s="120" t="s">
        <v>78</v>
      </c>
    </row>
    <row r="12179" spans="1:13">
      <c r="A12179" s="116">
        <v>12179</v>
      </c>
      <c r="B12179" s="129">
        <v>44496</v>
      </c>
      <c r="D12179" s="120" t="s">
        <v>252</v>
      </c>
      <c r="E12179" s="120" t="s">
        <v>27255</v>
      </c>
      <c r="F12179" s="209" t="s">
        <v>27256</v>
      </c>
      <c r="G12179" s="119" t="s">
        <v>3105</v>
      </c>
      <c r="H12179" s="121" t="s">
        <v>86</v>
      </c>
      <c r="I12179" s="121" t="s">
        <v>30</v>
      </c>
      <c r="J12179" s="121" t="s">
        <v>3886</v>
      </c>
      <c r="K12179" s="121" t="s">
        <v>584</v>
      </c>
      <c r="L12179" s="157" t="s">
        <v>19456</v>
      </c>
      <c r="M12179" s="120" t="s">
        <v>78</v>
      </c>
    </row>
    <row r="12180" spans="1:13" ht="41.4">
      <c r="A12180" s="116">
        <v>12180</v>
      </c>
      <c r="B12180" s="129">
        <v>44496</v>
      </c>
      <c r="D12180" s="120" t="s">
        <v>252</v>
      </c>
      <c r="E12180" s="120" t="s">
        <v>27257</v>
      </c>
      <c r="F12180" s="209" t="s">
        <v>27258</v>
      </c>
      <c r="G12180" s="119" t="s">
        <v>2975</v>
      </c>
      <c r="H12180" s="121" t="s">
        <v>140</v>
      </c>
      <c r="I12180" s="121" t="s">
        <v>30</v>
      </c>
      <c r="J12180" s="121" t="s">
        <v>7142</v>
      </c>
      <c r="K12180" s="121" t="s">
        <v>584</v>
      </c>
      <c r="L12180" s="157" t="s">
        <v>19456</v>
      </c>
      <c r="M12180" s="120" t="s">
        <v>78</v>
      </c>
    </row>
    <row r="12181" spans="1:13">
      <c r="A12181" s="116">
        <v>12181</v>
      </c>
      <c r="B12181" s="129">
        <v>44496</v>
      </c>
      <c r="D12181" s="120" t="s">
        <v>252</v>
      </c>
      <c r="E12181" s="120" t="s">
        <v>27259</v>
      </c>
      <c r="F12181" s="209" t="s">
        <v>27260</v>
      </c>
      <c r="G12181" s="119" t="s">
        <v>214</v>
      </c>
      <c r="H12181" s="121" t="s">
        <v>53</v>
      </c>
      <c r="I12181" s="121" t="s">
        <v>30</v>
      </c>
      <c r="J12181" s="121" t="s">
        <v>838</v>
      </c>
      <c r="K12181" s="121" t="s">
        <v>584</v>
      </c>
      <c r="L12181" s="157" t="s">
        <v>19456</v>
      </c>
      <c r="M12181" s="120" t="s">
        <v>78</v>
      </c>
    </row>
    <row r="12182" spans="1:13" ht="27.6">
      <c r="A12182" s="116">
        <v>12182</v>
      </c>
      <c r="B12182" s="129">
        <v>44496</v>
      </c>
      <c r="D12182" s="120" t="s">
        <v>252</v>
      </c>
      <c r="E12182" s="120" t="s">
        <v>27261</v>
      </c>
      <c r="F12182" s="209" t="s">
        <v>27262</v>
      </c>
      <c r="G12182" s="119" t="s">
        <v>27263</v>
      </c>
      <c r="H12182" s="121" t="s">
        <v>86</v>
      </c>
      <c r="I12182" s="121" t="s">
        <v>30</v>
      </c>
      <c r="J12182" s="121" t="s">
        <v>77</v>
      </c>
      <c r="K12182" s="121" t="s">
        <v>584</v>
      </c>
      <c r="L12182" s="157" t="s">
        <v>19456</v>
      </c>
      <c r="M12182" s="120" t="s">
        <v>78</v>
      </c>
    </row>
    <row r="12183" spans="1:13" ht="27.6">
      <c r="A12183" s="116">
        <v>12183</v>
      </c>
      <c r="B12183" s="129">
        <v>44496</v>
      </c>
      <c r="D12183" s="120" t="s">
        <v>252</v>
      </c>
      <c r="E12183" s="120" t="s">
        <v>27264</v>
      </c>
      <c r="F12183" s="209" t="s">
        <v>22855</v>
      </c>
      <c r="G12183" s="119" t="s">
        <v>21952</v>
      </c>
      <c r="H12183" s="121" t="s">
        <v>140</v>
      </c>
      <c r="I12183" s="121" t="s">
        <v>30</v>
      </c>
      <c r="J12183" s="121" t="s">
        <v>5018</v>
      </c>
      <c r="K12183" s="121" t="s">
        <v>584</v>
      </c>
      <c r="L12183" s="157" t="s">
        <v>19456</v>
      </c>
      <c r="M12183" s="120" t="s">
        <v>78</v>
      </c>
    </row>
    <row r="12184" spans="1:13">
      <c r="A12184" s="116">
        <v>12184</v>
      </c>
      <c r="B12184" s="129">
        <v>44496</v>
      </c>
      <c r="D12184" s="120" t="s">
        <v>252</v>
      </c>
      <c r="E12184" s="120" t="s">
        <v>27265</v>
      </c>
      <c r="F12184" s="209" t="s">
        <v>21120</v>
      </c>
      <c r="G12184" s="119" t="s">
        <v>27266</v>
      </c>
      <c r="H12184" s="121" t="s">
        <v>53</v>
      </c>
      <c r="I12184" s="121" t="s">
        <v>30</v>
      </c>
      <c r="J12184" s="121" t="s">
        <v>529</v>
      </c>
      <c r="K12184" s="121" t="s">
        <v>584</v>
      </c>
      <c r="L12184" s="157" t="s">
        <v>19456</v>
      </c>
      <c r="M12184" s="120" t="s">
        <v>78</v>
      </c>
    </row>
    <row r="12185" spans="1:13">
      <c r="A12185" s="116">
        <v>12185</v>
      </c>
      <c r="B12185" s="129">
        <v>44496</v>
      </c>
      <c r="D12185" s="120" t="s">
        <v>252</v>
      </c>
      <c r="E12185" s="120" t="s">
        <v>27267</v>
      </c>
      <c r="F12185" s="209" t="s">
        <v>27268</v>
      </c>
      <c r="G12185" s="119" t="s">
        <v>27269</v>
      </c>
      <c r="H12185" s="121" t="s">
        <v>140</v>
      </c>
      <c r="I12185" s="121" t="s">
        <v>196</v>
      </c>
      <c r="J12185" s="121" t="s">
        <v>375</v>
      </c>
      <c r="K12185" s="121" t="s">
        <v>584</v>
      </c>
      <c r="L12185" s="157" t="s">
        <v>19456</v>
      </c>
      <c r="M12185" s="120" t="s">
        <v>78</v>
      </c>
    </row>
    <row r="12186" spans="1:13">
      <c r="A12186" s="116">
        <v>12186</v>
      </c>
      <c r="B12186" s="129">
        <v>44496</v>
      </c>
      <c r="D12186" s="120" t="s">
        <v>252</v>
      </c>
      <c r="E12186" s="120" t="s">
        <v>27270</v>
      </c>
      <c r="F12186" s="209" t="s">
        <v>27271</v>
      </c>
      <c r="G12186" s="119" t="s">
        <v>4627</v>
      </c>
      <c r="H12186" s="121" t="s">
        <v>177</v>
      </c>
      <c r="I12186" s="121" t="s">
        <v>30</v>
      </c>
      <c r="J12186" s="121" t="s">
        <v>77</v>
      </c>
      <c r="K12186" s="121" t="s">
        <v>584</v>
      </c>
      <c r="L12186" s="157" t="s">
        <v>19456</v>
      </c>
      <c r="M12186" s="120" t="s">
        <v>78</v>
      </c>
    </row>
    <row r="12187" spans="1:13">
      <c r="A12187" s="116">
        <v>12187</v>
      </c>
      <c r="B12187" s="129">
        <v>44496</v>
      </c>
      <c r="D12187" s="120" t="s">
        <v>252</v>
      </c>
      <c r="E12187" s="120" t="s">
        <v>27272</v>
      </c>
      <c r="F12187" s="209" t="s">
        <v>12907</v>
      </c>
      <c r="G12187" s="119" t="s">
        <v>9903</v>
      </c>
      <c r="H12187" s="121" t="s">
        <v>1173</v>
      </c>
      <c r="I12187" s="121" t="s">
        <v>30</v>
      </c>
      <c r="J12187" s="121" t="s">
        <v>1544</v>
      </c>
      <c r="K12187" s="121" t="s">
        <v>584</v>
      </c>
      <c r="L12187" s="157" t="s">
        <v>19456</v>
      </c>
      <c r="M12187" s="120" t="s">
        <v>78</v>
      </c>
    </row>
    <row r="12188" spans="1:13">
      <c r="A12188" s="116">
        <v>12188</v>
      </c>
      <c r="B12188" s="129">
        <v>44496</v>
      </c>
      <c r="D12188" s="120" t="s">
        <v>252</v>
      </c>
      <c r="E12188" s="120" t="s">
        <v>27273</v>
      </c>
      <c r="F12188" s="209" t="s">
        <v>27274</v>
      </c>
      <c r="G12188" s="119" t="s">
        <v>27275</v>
      </c>
      <c r="H12188" s="121" t="s">
        <v>344</v>
      </c>
      <c r="I12188" s="121" t="s">
        <v>30</v>
      </c>
      <c r="J12188" s="121" t="s">
        <v>87</v>
      </c>
      <c r="K12188" s="121" t="s">
        <v>584</v>
      </c>
      <c r="L12188" s="157" t="s">
        <v>19456</v>
      </c>
      <c r="M12188" s="120" t="s">
        <v>78</v>
      </c>
    </row>
    <row r="12189" spans="1:13">
      <c r="A12189" s="116">
        <v>12189</v>
      </c>
      <c r="B12189" s="129">
        <v>44496</v>
      </c>
      <c r="D12189" s="120" t="s">
        <v>252</v>
      </c>
      <c r="E12189" s="120" t="s">
        <v>27276</v>
      </c>
      <c r="F12189" s="209" t="s">
        <v>27277</v>
      </c>
      <c r="G12189" s="119" t="s">
        <v>10313</v>
      </c>
      <c r="H12189" s="121" t="s">
        <v>29</v>
      </c>
      <c r="I12189" s="121" t="s">
        <v>30</v>
      </c>
      <c r="J12189" s="121" t="s">
        <v>3886</v>
      </c>
      <c r="K12189" s="121" t="s">
        <v>584</v>
      </c>
      <c r="L12189" s="157" t="s">
        <v>19456</v>
      </c>
      <c r="M12189" s="120" t="s">
        <v>78</v>
      </c>
    </row>
    <row r="12190" spans="1:13">
      <c r="A12190" s="116">
        <v>12190</v>
      </c>
      <c r="B12190" s="129">
        <v>44496</v>
      </c>
      <c r="D12190" s="120" t="s">
        <v>252</v>
      </c>
      <c r="E12190" s="120" t="s">
        <v>27278</v>
      </c>
      <c r="F12190" s="209" t="s">
        <v>8175</v>
      </c>
      <c r="G12190" s="119" t="s">
        <v>16983</v>
      </c>
      <c r="H12190" s="121" t="s">
        <v>53</v>
      </c>
      <c r="I12190" s="121" t="s">
        <v>30</v>
      </c>
      <c r="J12190" s="121" t="s">
        <v>7087</v>
      </c>
      <c r="K12190" s="121" t="s">
        <v>584</v>
      </c>
      <c r="L12190" s="157" t="s">
        <v>19456</v>
      </c>
      <c r="M12190" s="120" t="s">
        <v>78</v>
      </c>
    </row>
    <row r="12191" spans="1:13">
      <c r="A12191" s="116">
        <v>12191</v>
      </c>
      <c r="B12191" s="129">
        <v>44496</v>
      </c>
      <c r="D12191" s="120" t="s">
        <v>252</v>
      </c>
      <c r="E12191" s="120" t="s">
        <v>27279</v>
      </c>
      <c r="F12191" s="209" t="s">
        <v>27280</v>
      </c>
      <c r="G12191" s="119" t="s">
        <v>27281</v>
      </c>
      <c r="H12191" s="121" t="s">
        <v>29</v>
      </c>
      <c r="I12191" s="121" t="s">
        <v>30</v>
      </c>
      <c r="J12191" s="121" t="s">
        <v>3886</v>
      </c>
      <c r="K12191" s="121" t="s">
        <v>584</v>
      </c>
      <c r="L12191" s="157" t="s">
        <v>19456</v>
      </c>
      <c r="M12191" s="120" t="s">
        <v>78</v>
      </c>
    </row>
    <row r="12192" spans="1:13">
      <c r="A12192" s="116">
        <v>12192</v>
      </c>
      <c r="B12192" s="129">
        <v>44496</v>
      </c>
      <c r="D12192" s="120" t="s">
        <v>252</v>
      </c>
      <c r="E12192" s="120" t="s">
        <v>27282</v>
      </c>
      <c r="F12192" s="209" t="s">
        <v>27283</v>
      </c>
      <c r="G12192" s="119" t="s">
        <v>27284</v>
      </c>
      <c r="H12192" s="121" t="s">
        <v>53</v>
      </c>
      <c r="I12192" s="121" t="s">
        <v>30</v>
      </c>
      <c r="J12192" s="121" t="s">
        <v>77</v>
      </c>
      <c r="K12192" s="121" t="s">
        <v>584</v>
      </c>
      <c r="L12192" s="157" t="s">
        <v>19456</v>
      </c>
      <c r="M12192" s="120" t="s">
        <v>78</v>
      </c>
    </row>
    <row r="12193" spans="1:15">
      <c r="A12193" s="116">
        <v>12193</v>
      </c>
      <c r="B12193" s="129">
        <v>44496</v>
      </c>
      <c r="D12193" s="120" t="s">
        <v>252</v>
      </c>
      <c r="E12193" s="120" t="s">
        <v>27285</v>
      </c>
      <c r="F12193" s="209" t="s">
        <v>27286</v>
      </c>
      <c r="G12193" s="119" t="s">
        <v>22644</v>
      </c>
      <c r="H12193" s="121" t="s">
        <v>29</v>
      </c>
      <c r="I12193" s="121" t="s">
        <v>30</v>
      </c>
      <c r="J12193" s="121" t="s">
        <v>7142</v>
      </c>
      <c r="K12193" s="121" t="s">
        <v>584</v>
      </c>
      <c r="L12193" s="157" t="s">
        <v>19456</v>
      </c>
      <c r="M12193" s="120" t="s">
        <v>78</v>
      </c>
    </row>
    <row r="12194" spans="1:15">
      <c r="A12194" s="116">
        <v>12194</v>
      </c>
      <c r="B12194" s="129">
        <v>44496</v>
      </c>
      <c r="D12194" s="120" t="s">
        <v>252</v>
      </c>
      <c r="E12194" s="120" t="s">
        <v>27287</v>
      </c>
      <c r="F12194" s="209" t="s">
        <v>27288</v>
      </c>
      <c r="G12194" s="119" t="s">
        <v>27289</v>
      </c>
      <c r="H12194" s="121" t="s">
        <v>140</v>
      </c>
      <c r="I12194" s="121" t="s">
        <v>30</v>
      </c>
      <c r="J12194" s="121" t="s">
        <v>10457</v>
      </c>
      <c r="K12194" s="121" t="s">
        <v>584</v>
      </c>
      <c r="L12194" s="157" t="s">
        <v>19456</v>
      </c>
      <c r="M12194" s="120" t="s">
        <v>78</v>
      </c>
    </row>
    <row r="12195" spans="1:15">
      <c r="A12195" s="116">
        <v>12195</v>
      </c>
      <c r="B12195" s="129">
        <v>44496</v>
      </c>
      <c r="D12195" s="120" t="s">
        <v>252</v>
      </c>
      <c r="E12195" s="120" t="s">
        <v>27290</v>
      </c>
      <c r="F12195" s="209" t="s">
        <v>27291</v>
      </c>
      <c r="G12195" s="119" t="s">
        <v>27292</v>
      </c>
      <c r="H12195" s="121" t="s">
        <v>29</v>
      </c>
      <c r="I12195" s="121" t="s">
        <v>196</v>
      </c>
      <c r="J12195" s="121" t="s">
        <v>375</v>
      </c>
      <c r="K12195" s="121" t="s">
        <v>584</v>
      </c>
      <c r="L12195" s="157" t="s">
        <v>19456</v>
      </c>
      <c r="M12195" s="120" t="s">
        <v>33</v>
      </c>
      <c r="N12195" s="131">
        <v>44525</v>
      </c>
    </row>
    <row r="12196" spans="1:15">
      <c r="A12196" s="116">
        <v>12196</v>
      </c>
      <c r="B12196" s="129">
        <v>44496</v>
      </c>
      <c r="D12196" s="120" t="s">
        <v>252</v>
      </c>
      <c r="E12196" s="120" t="s">
        <v>27293</v>
      </c>
      <c r="F12196" s="209" t="s">
        <v>27294</v>
      </c>
      <c r="G12196" s="119" t="s">
        <v>27295</v>
      </c>
      <c r="H12196" s="121" t="s">
        <v>53</v>
      </c>
      <c r="I12196" s="121" t="s">
        <v>30</v>
      </c>
      <c r="J12196" s="121" t="s">
        <v>9853</v>
      </c>
      <c r="K12196" s="121" t="s">
        <v>584</v>
      </c>
      <c r="L12196" s="157" t="s">
        <v>19456</v>
      </c>
      <c r="M12196" s="120" t="s">
        <v>78</v>
      </c>
    </row>
    <row r="12197" spans="1:15" ht="27.6">
      <c r="A12197" s="116">
        <v>12197</v>
      </c>
      <c r="B12197" s="129">
        <v>44496</v>
      </c>
      <c r="D12197" s="120" t="s">
        <v>252</v>
      </c>
      <c r="E12197" s="120" t="s">
        <v>27296</v>
      </c>
      <c r="F12197" s="209" t="s">
        <v>27297</v>
      </c>
      <c r="G12197" s="119" t="s">
        <v>14406</v>
      </c>
      <c r="H12197" s="121" t="s">
        <v>53</v>
      </c>
      <c r="I12197" s="121" t="s">
        <v>30</v>
      </c>
      <c r="J12197" s="121" t="s">
        <v>5018</v>
      </c>
      <c r="K12197" s="121" t="s">
        <v>584</v>
      </c>
      <c r="L12197" s="157" t="s">
        <v>19456</v>
      </c>
      <c r="M12197" s="120" t="s">
        <v>78</v>
      </c>
    </row>
    <row r="12198" spans="1:15" ht="27.6">
      <c r="A12198" s="116">
        <v>12198</v>
      </c>
      <c r="B12198" s="129">
        <v>44496</v>
      </c>
      <c r="D12198" s="120" t="s">
        <v>252</v>
      </c>
      <c r="E12198" s="120" t="s">
        <v>27298</v>
      </c>
      <c r="F12198" s="209" t="s">
        <v>27299</v>
      </c>
      <c r="G12198" s="119" t="s">
        <v>27300</v>
      </c>
      <c r="H12198" s="121" t="s">
        <v>29</v>
      </c>
      <c r="I12198" s="121" t="s">
        <v>30</v>
      </c>
      <c r="J12198" s="121" t="s">
        <v>77</v>
      </c>
      <c r="K12198" s="121" t="s">
        <v>584</v>
      </c>
      <c r="L12198" s="157" t="s">
        <v>19456</v>
      </c>
      <c r="M12198" s="120" t="s">
        <v>33</v>
      </c>
      <c r="N12198" s="131">
        <v>44532</v>
      </c>
    </row>
    <row r="12199" spans="1:15" ht="27.6">
      <c r="A12199" s="116">
        <v>12199</v>
      </c>
      <c r="B12199" s="129">
        <v>44496</v>
      </c>
      <c r="D12199" s="120" t="s">
        <v>252</v>
      </c>
      <c r="E12199" s="120" t="s">
        <v>27301</v>
      </c>
      <c r="F12199" s="209" t="s">
        <v>27302</v>
      </c>
      <c r="G12199" s="119" t="s">
        <v>11060</v>
      </c>
      <c r="H12199" s="121" t="s">
        <v>29</v>
      </c>
      <c r="I12199" s="121" t="s">
        <v>30</v>
      </c>
      <c r="J12199" s="121" t="s">
        <v>10497</v>
      </c>
      <c r="K12199" s="121" t="s">
        <v>584</v>
      </c>
      <c r="L12199" s="157" t="s">
        <v>19456</v>
      </c>
      <c r="M12199" s="120" t="s">
        <v>78</v>
      </c>
    </row>
    <row r="12200" spans="1:15" ht="27.6">
      <c r="A12200" s="116">
        <v>12200</v>
      </c>
      <c r="B12200" s="129">
        <v>44496</v>
      </c>
      <c r="D12200" s="120" t="s">
        <v>252</v>
      </c>
      <c r="E12200" s="120" t="s">
        <v>27303</v>
      </c>
      <c r="F12200" s="209" t="s">
        <v>27304</v>
      </c>
      <c r="G12200" s="119" t="s">
        <v>27305</v>
      </c>
      <c r="H12200" s="121" t="s">
        <v>29</v>
      </c>
      <c r="I12200" s="121" t="s">
        <v>30</v>
      </c>
      <c r="J12200" s="121" t="s">
        <v>87</v>
      </c>
      <c r="K12200" s="121" t="s">
        <v>584</v>
      </c>
      <c r="L12200" s="157" t="s">
        <v>19456</v>
      </c>
      <c r="M12200" s="120" t="s">
        <v>78</v>
      </c>
    </row>
    <row r="12201" spans="1:15" ht="14.4">
      <c r="A12201" s="116">
        <v>12201</v>
      </c>
      <c r="B12201" s="129">
        <v>44496</v>
      </c>
      <c r="D12201" s="120" t="s">
        <v>252</v>
      </c>
      <c r="E12201" t="s">
        <v>27306</v>
      </c>
      <c r="F12201" s="209" t="s">
        <v>27307</v>
      </c>
      <c r="G12201" s="119" t="s">
        <v>25068</v>
      </c>
      <c r="H12201" s="121" t="s">
        <v>140</v>
      </c>
      <c r="I12201" s="121" t="s">
        <v>30</v>
      </c>
      <c r="J12201" s="121" t="s">
        <v>31</v>
      </c>
      <c r="K12201" s="121" t="s">
        <v>584</v>
      </c>
      <c r="L12201" s="157" t="s">
        <v>19456</v>
      </c>
      <c r="M12201" s="120" t="s">
        <v>33</v>
      </c>
      <c r="N12201" s="131">
        <v>44538</v>
      </c>
    </row>
    <row r="12202" spans="1:15">
      <c r="A12202" s="116">
        <v>12202</v>
      </c>
      <c r="B12202" s="129">
        <v>44496</v>
      </c>
      <c r="D12202" s="120" t="s">
        <v>252</v>
      </c>
      <c r="E12202" s="120" t="s">
        <v>27308</v>
      </c>
      <c r="F12202" s="209" t="s">
        <v>27309</v>
      </c>
      <c r="G12202" s="119" t="s">
        <v>9080</v>
      </c>
      <c r="H12202" s="121" t="s">
        <v>140</v>
      </c>
      <c r="I12202" s="121" t="s">
        <v>30</v>
      </c>
      <c r="J12202" s="121" t="s">
        <v>87</v>
      </c>
      <c r="K12202" s="121" t="s">
        <v>584</v>
      </c>
      <c r="L12202" s="157" t="s">
        <v>19456</v>
      </c>
      <c r="M12202" s="120" t="s">
        <v>78</v>
      </c>
    </row>
    <row r="12203" spans="1:15" ht="27.6">
      <c r="A12203" s="116">
        <v>12203</v>
      </c>
      <c r="B12203" s="129">
        <v>44496</v>
      </c>
      <c r="D12203" s="120" t="s">
        <v>252</v>
      </c>
      <c r="E12203" s="120" t="s">
        <v>27310</v>
      </c>
      <c r="F12203" s="209" t="s">
        <v>27311</v>
      </c>
      <c r="G12203" s="119" t="s">
        <v>9080</v>
      </c>
      <c r="H12203" s="121" t="s">
        <v>140</v>
      </c>
      <c r="I12203" s="121" t="s">
        <v>30</v>
      </c>
      <c r="J12203" s="121" t="s">
        <v>87</v>
      </c>
      <c r="K12203" s="121" t="s">
        <v>584</v>
      </c>
      <c r="L12203" s="157" t="s">
        <v>19456</v>
      </c>
      <c r="M12203" s="120" t="s">
        <v>78</v>
      </c>
    </row>
    <row r="12204" spans="1:15" ht="27.6">
      <c r="A12204" s="116">
        <v>12204</v>
      </c>
      <c r="B12204" s="129">
        <v>44496</v>
      </c>
      <c r="D12204" s="120" t="s">
        <v>252</v>
      </c>
      <c r="E12204" s="120" t="s">
        <v>27312</v>
      </c>
      <c r="F12204" s="209" t="s">
        <v>27313</v>
      </c>
      <c r="G12204" s="119" t="s">
        <v>7893</v>
      </c>
      <c r="H12204" s="121" t="s">
        <v>97</v>
      </c>
      <c r="I12204" s="121" t="s">
        <v>30</v>
      </c>
      <c r="J12204" s="121" t="s">
        <v>87</v>
      </c>
      <c r="K12204" s="121" t="s">
        <v>584</v>
      </c>
      <c r="L12204" s="157" t="s">
        <v>19456</v>
      </c>
      <c r="M12204" s="120" t="s">
        <v>78</v>
      </c>
    </row>
    <row r="12205" spans="1:15">
      <c r="A12205" s="116">
        <v>12205</v>
      </c>
      <c r="B12205" s="129">
        <v>44496</v>
      </c>
      <c r="D12205" s="120" t="s">
        <v>252</v>
      </c>
      <c r="E12205" s="120" t="s">
        <v>27314</v>
      </c>
      <c r="F12205" s="209" t="s">
        <v>27315</v>
      </c>
      <c r="G12205" s="119" t="s">
        <v>5543</v>
      </c>
      <c r="H12205" s="121" t="s">
        <v>41</v>
      </c>
      <c r="I12205" s="121" t="s">
        <v>30</v>
      </c>
      <c r="J12205" s="121" t="s">
        <v>87</v>
      </c>
      <c r="K12205" s="121" t="s">
        <v>584</v>
      </c>
      <c r="L12205" s="157" t="s">
        <v>19456</v>
      </c>
      <c r="M12205" s="120" t="s">
        <v>78</v>
      </c>
    </row>
    <row r="12206" spans="1:15">
      <c r="A12206" s="116">
        <v>12206</v>
      </c>
      <c r="B12206" s="129">
        <v>44501</v>
      </c>
      <c r="D12206" s="120" t="s">
        <v>25</v>
      </c>
      <c r="E12206" s="120" t="s">
        <v>27316</v>
      </c>
      <c r="F12206" s="209" t="s">
        <v>27317</v>
      </c>
      <c r="G12206" s="119" t="s">
        <v>20616</v>
      </c>
      <c r="H12206" s="121" t="s">
        <v>177</v>
      </c>
      <c r="I12206" s="121" t="s">
        <v>30</v>
      </c>
      <c r="J12206" s="121" t="s">
        <v>87</v>
      </c>
      <c r="K12206" s="121" t="s">
        <v>65</v>
      </c>
      <c r="L12206" s="157" t="s">
        <v>19456</v>
      </c>
      <c r="M12206" s="120" t="s">
        <v>33</v>
      </c>
      <c r="N12206" s="131">
        <v>44504</v>
      </c>
      <c r="O12206" s="131">
        <v>44532</v>
      </c>
    </row>
    <row r="12207" spans="1:15">
      <c r="A12207" s="116">
        <v>12207</v>
      </c>
      <c r="B12207" s="129">
        <v>44496</v>
      </c>
      <c r="D12207" s="120" t="s">
        <v>252</v>
      </c>
      <c r="E12207" s="120" t="s">
        <v>27318</v>
      </c>
      <c r="F12207" s="209" t="s">
        <v>27319</v>
      </c>
      <c r="G12207" s="119" t="s">
        <v>27320</v>
      </c>
      <c r="H12207" s="121" t="s">
        <v>41</v>
      </c>
      <c r="I12207" s="121" t="s">
        <v>196</v>
      </c>
      <c r="J12207" s="121" t="s">
        <v>196</v>
      </c>
      <c r="K12207" s="121" t="s">
        <v>584</v>
      </c>
      <c r="L12207" s="157" t="s">
        <v>19456</v>
      </c>
      <c r="M12207" s="120" t="s">
        <v>78</v>
      </c>
    </row>
    <row r="12208" spans="1:15">
      <c r="A12208" s="116">
        <v>12208</v>
      </c>
      <c r="B12208" s="129">
        <v>44501</v>
      </c>
      <c r="D12208" s="120" t="s">
        <v>25</v>
      </c>
      <c r="E12208" s="120" t="s">
        <v>27321</v>
      </c>
      <c r="F12208" s="209" t="s">
        <v>27322</v>
      </c>
      <c r="G12208" s="119" t="s">
        <v>27323</v>
      </c>
      <c r="H12208" s="121" t="s">
        <v>41</v>
      </c>
      <c r="I12208" s="121" t="s">
        <v>30</v>
      </c>
      <c r="J12208" s="121" t="s">
        <v>435</v>
      </c>
      <c r="K12208" s="121" t="s">
        <v>65</v>
      </c>
      <c r="L12208" s="157" t="s">
        <v>19456</v>
      </c>
      <c r="M12208" s="120" t="s">
        <v>33</v>
      </c>
      <c r="N12208" s="131">
        <v>44504</v>
      </c>
      <c r="O12208" s="131">
        <v>44532</v>
      </c>
    </row>
    <row r="12209" spans="1:25">
      <c r="A12209" s="116">
        <v>12209</v>
      </c>
      <c r="B12209" s="129">
        <v>44496</v>
      </c>
      <c r="D12209" s="120" t="s">
        <v>252</v>
      </c>
      <c r="E12209" s="120" t="s">
        <v>27324</v>
      </c>
      <c r="F12209" s="209" t="s">
        <v>7817</v>
      </c>
      <c r="G12209" s="119" t="s">
        <v>27325</v>
      </c>
      <c r="H12209" s="121" t="s">
        <v>140</v>
      </c>
      <c r="I12209" s="121" t="s">
        <v>30</v>
      </c>
      <c r="J12209" s="121" t="s">
        <v>7135</v>
      </c>
      <c r="K12209" s="121" t="s">
        <v>584</v>
      </c>
      <c r="L12209" s="157" t="s">
        <v>19456</v>
      </c>
      <c r="M12209" s="120" t="s">
        <v>78</v>
      </c>
    </row>
    <row r="12210" spans="1:25">
      <c r="A12210" s="116">
        <v>12210</v>
      </c>
      <c r="B12210" s="129">
        <v>44502</v>
      </c>
      <c r="D12210" s="120" t="s">
        <v>580</v>
      </c>
      <c r="E12210" s="120" t="s">
        <v>27326</v>
      </c>
      <c r="F12210" s="209" t="s">
        <v>3452</v>
      </c>
      <c r="G12210" s="119" t="s">
        <v>27327</v>
      </c>
      <c r="H12210" s="121" t="s">
        <v>48</v>
      </c>
      <c r="I12210" s="121" t="s">
        <v>42</v>
      </c>
      <c r="J12210" s="121" t="s">
        <v>82</v>
      </c>
      <c r="K12210" s="121" t="s">
        <v>584</v>
      </c>
      <c r="L12210" s="157" t="s">
        <v>32</v>
      </c>
      <c r="M12210" s="120" t="s">
        <v>78</v>
      </c>
    </row>
    <row r="12211" spans="1:25">
      <c r="A12211" s="116">
        <v>12211</v>
      </c>
      <c r="B12211" s="129">
        <v>44502</v>
      </c>
      <c r="D12211" s="120" t="s">
        <v>580</v>
      </c>
      <c r="E12211" s="120" t="s">
        <v>27328</v>
      </c>
      <c r="F12211" s="209" t="s">
        <v>27329</v>
      </c>
      <c r="G12211" s="119" t="s">
        <v>27330</v>
      </c>
      <c r="H12211" s="121" t="s">
        <v>76</v>
      </c>
      <c r="I12211" s="121" t="s">
        <v>42</v>
      </c>
      <c r="J12211" s="121" t="s">
        <v>72</v>
      </c>
      <c r="K12211" s="121" t="s">
        <v>584</v>
      </c>
      <c r="L12211" s="157" t="s">
        <v>32</v>
      </c>
      <c r="M12211" s="120" t="s">
        <v>78</v>
      </c>
    </row>
    <row r="12212" spans="1:25">
      <c r="A12212" s="116">
        <v>12212</v>
      </c>
      <c r="B12212" s="129">
        <v>44503</v>
      </c>
      <c r="D12212" s="120" t="s">
        <v>580</v>
      </c>
      <c r="E12212" s="120" t="s">
        <v>27331</v>
      </c>
      <c r="F12212" s="209" t="s">
        <v>10820</v>
      </c>
      <c r="G12212" s="119" t="s">
        <v>27332</v>
      </c>
      <c r="H12212" s="121" t="s">
        <v>41</v>
      </c>
      <c r="I12212" s="121" t="s">
        <v>42</v>
      </c>
      <c r="J12212" s="121" t="s">
        <v>72</v>
      </c>
      <c r="K12212" s="121" t="s">
        <v>584</v>
      </c>
      <c r="L12212" s="157" t="s">
        <v>32</v>
      </c>
      <c r="M12212" s="120" t="s">
        <v>33</v>
      </c>
      <c r="N12212" s="131">
        <v>44504</v>
      </c>
      <c r="O12212" s="131">
        <v>44508</v>
      </c>
      <c r="S12212" s="120" t="s">
        <v>92</v>
      </c>
      <c r="Y12212" s="116" t="s">
        <v>27333</v>
      </c>
    </row>
    <row r="12213" spans="1:25">
      <c r="A12213" s="116">
        <v>12213</v>
      </c>
      <c r="B12213" s="129">
        <v>44503</v>
      </c>
      <c r="D12213" s="120" t="s">
        <v>580</v>
      </c>
      <c r="E12213" s="120" t="s">
        <v>27334</v>
      </c>
      <c r="F12213" s="209" t="s">
        <v>27335</v>
      </c>
      <c r="G12213" s="119" t="s">
        <v>3086</v>
      </c>
      <c r="H12213" s="121" t="s">
        <v>86</v>
      </c>
      <c r="I12213" s="121" t="s">
        <v>42</v>
      </c>
      <c r="J12213" s="121" t="s">
        <v>43</v>
      </c>
      <c r="K12213" s="121" t="s">
        <v>65</v>
      </c>
      <c r="L12213" s="157" t="s">
        <v>32</v>
      </c>
      <c r="M12213" s="120" t="s">
        <v>33</v>
      </c>
      <c r="N12213" s="131">
        <v>44512</v>
      </c>
      <c r="O12213" s="131">
        <v>44526</v>
      </c>
      <c r="S12213" s="120" t="s">
        <v>92</v>
      </c>
      <c r="Y12213" s="116" t="s">
        <v>27336</v>
      </c>
    </row>
    <row r="12214" spans="1:25" ht="27.6">
      <c r="A12214" s="116">
        <v>12214</v>
      </c>
      <c r="B12214" s="129">
        <v>44503</v>
      </c>
      <c r="D12214" s="120" t="s">
        <v>580</v>
      </c>
      <c r="E12214" s="120" t="s">
        <v>27337</v>
      </c>
      <c r="F12214" s="209" t="s">
        <v>27338</v>
      </c>
      <c r="G12214" s="119" t="s">
        <v>27339</v>
      </c>
      <c r="H12214" s="121" t="s">
        <v>76</v>
      </c>
      <c r="I12214" s="121" t="s">
        <v>30</v>
      </c>
      <c r="J12214" s="121" t="s">
        <v>7216</v>
      </c>
      <c r="K12214" s="121" t="s">
        <v>65</v>
      </c>
      <c r="L12214" s="157" t="s">
        <v>32</v>
      </c>
      <c r="M12214" s="120" t="s">
        <v>33</v>
      </c>
      <c r="N12214" s="131">
        <v>44504</v>
      </c>
      <c r="S12214" s="120" t="s">
        <v>92</v>
      </c>
      <c r="Y12214" s="116" t="s">
        <v>27333</v>
      </c>
    </row>
    <row r="12215" spans="1:25">
      <c r="A12215" s="116">
        <v>12215</v>
      </c>
      <c r="B12215" s="129">
        <v>44496</v>
      </c>
      <c r="D12215" s="120" t="s">
        <v>252</v>
      </c>
      <c r="E12215" s="120" t="s">
        <v>27340</v>
      </c>
      <c r="F12215" s="209" t="s">
        <v>27341</v>
      </c>
      <c r="G12215" s="119" t="s">
        <v>16480</v>
      </c>
      <c r="H12215" s="121" t="s">
        <v>53</v>
      </c>
      <c r="I12215" s="121" t="s">
        <v>42</v>
      </c>
      <c r="J12215" s="121" t="s">
        <v>82</v>
      </c>
      <c r="K12215" s="121" t="s">
        <v>584</v>
      </c>
      <c r="L12215" s="157" t="s">
        <v>19456</v>
      </c>
      <c r="M12215" s="120" t="s">
        <v>78</v>
      </c>
    </row>
    <row r="12216" spans="1:25" ht="27.6">
      <c r="A12216" s="116">
        <v>12216</v>
      </c>
      <c r="B12216" s="129">
        <v>44496</v>
      </c>
      <c r="D12216" s="120" t="s">
        <v>252</v>
      </c>
      <c r="E12216" s="120" t="s">
        <v>27342</v>
      </c>
      <c r="F12216" s="209" t="s">
        <v>27343</v>
      </c>
      <c r="G12216" s="119" t="s">
        <v>27344</v>
      </c>
      <c r="H12216" s="121" t="s">
        <v>1173</v>
      </c>
      <c r="I12216" s="121" t="s">
        <v>42</v>
      </c>
      <c r="J12216" s="121" t="s">
        <v>2291</v>
      </c>
      <c r="K12216" s="121" t="s">
        <v>584</v>
      </c>
      <c r="L12216" s="157" t="s">
        <v>19456</v>
      </c>
      <c r="M12216" s="120" t="s">
        <v>33</v>
      </c>
      <c r="N12216" s="131">
        <v>44512</v>
      </c>
      <c r="S12216" s="120" t="s">
        <v>237</v>
      </c>
      <c r="T12216" s="126">
        <v>44512</v>
      </c>
    </row>
    <row r="12217" spans="1:25" ht="27.6">
      <c r="A12217" s="116">
        <v>12217</v>
      </c>
      <c r="B12217" s="129">
        <v>44496</v>
      </c>
      <c r="D12217" s="120" t="s">
        <v>252</v>
      </c>
      <c r="E12217" s="120" t="s">
        <v>27345</v>
      </c>
      <c r="F12217" s="209" t="s">
        <v>27346</v>
      </c>
      <c r="G12217" s="119" t="s">
        <v>6643</v>
      </c>
      <c r="H12217" s="121" t="s">
        <v>97</v>
      </c>
      <c r="I12217" s="121" t="s">
        <v>42</v>
      </c>
      <c r="J12217" s="121" t="s">
        <v>2268</v>
      </c>
      <c r="K12217" s="121" t="s">
        <v>584</v>
      </c>
      <c r="L12217" s="157" t="s">
        <v>19456</v>
      </c>
      <c r="M12217" s="120" t="s">
        <v>78</v>
      </c>
    </row>
    <row r="12218" spans="1:25">
      <c r="A12218" s="116">
        <v>12218</v>
      </c>
      <c r="B12218" s="129">
        <v>44496</v>
      </c>
      <c r="D12218" s="120" t="s">
        <v>252</v>
      </c>
      <c r="E12218" s="120" t="s">
        <v>27347</v>
      </c>
      <c r="F12218" s="209" t="s">
        <v>27348</v>
      </c>
      <c r="G12218" s="119" t="s">
        <v>4438</v>
      </c>
      <c r="H12218" s="121" t="s">
        <v>29</v>
      </c>
      <c r="I12218" s="121" t="s">
        <v>42</v>
      </c>
      <c r="J12218" s="121" t="s">
        <v>72</v>
      </c>
      <c r="K12218" s="121" t="s">
        <v>584</v>
      </c>
      <c r="L12218" s="157" t="s">
        <v>19456</v>
      </c>
      <c r="M12218" s="120" t="s">
        <v>78</v>
      </c>
    </row>
    <row r="12219" spans="1:25">
      <c r="A12219" s="116">
        <v>12219</v>
      </c>
      <c r="B12219" s="129">
        <v>44497</v>
      </c>
      <c r="D12219" s="120" t="s">
        <v>252</v>
      </c>
      <c r="E12219" s="120" t="s">
        <v>27349</v>
      </c>
      <c r="F12219" s="209" t="s">
        <v>27350</v>
      </c>
      <c r="G12219" s="119" t="s">
        <v>27325</v>
      </c>
      <c r="H12219" s="121" t="s">
        <v>140</v>
      </c>
      <c r="I12219" s="121" t="s">
        <v>30</v>
      </c>
      <c r="J12219" s="121" t="s">
        <v>7135</v>
      </c>
      <c r="K12219" s="121" t="s">
        <v>584</v>
      </c>
      <c r="L12219" s="157" t="s">
        <v>19456</v>
      </c>
      <c r="M12219" s="120" t="s">
        <v>78</v>
      </c>
    </row>
    <row r="12220" spans="1:25">
      <c r="A12220" s="116">
        <v>12220</v>
      </c>
      <c r="B12220" s="129">
        <v>44501</v>
      </c>
      <c r="D12220" s="120" t="s">
        <v>25</v>
      </c>
      <c r="E12220" s="120" t="s">
        <v>27351</v>
      </c>
      <c r="F12220" s="209" t="s">
        <v>27352</v>
      </c>
      <c r="G12220" s="119" t="s">
        <v>27353</v>
      </c>
      <c r="H12220" s="121" t="s">
        <v>97</v>
      </c>
      <c r="I12220" s="121" t="s">
        <v>30</v>
      </c>
      <c r="J12220" s="121" t="s">
        <v>5018</v>
      </c>
      <c r="K12220" s="121" t="s">
        <v>65</v>
      </c>
      <c r="L12220" s="157" t="s">
        <v>19456</v>
      </c>
      <c r="M12220" s="120" t="s">
        <v>78</v>
      </c>
    </row>
    <row r="12221" spans="1:25">
      <c r="A12221" s="116">
        <v>12221</v>
      </c>
      <c r="B12221" s="129">
        <v>44501</v>
      </c>
      <c r="D12221" s="120" t="s">
        <v>25</v>
      </c>
      <c r="E12221" s="120" t="s">
        <v>27354</v>
      </c>
      <c r="F12221" s="209" t="s">
        <v>27355</v>
      </c>
      <c r="G12221" s="119" t="s">
        <v>15394</v>
      </c>
      <c r="H12221" s="121" t="s">
        <v>41</v>
      </c>
      <c r="I12221" s="121" t="s">
        <v>30</v>
      </c>
      <c r="J12221" s="121" t="s">
        <v>7280</v>
      </c>
      <c r="K12221" s="121" t="s">
        <v>584</v>
      </c>
      <c r="L12221" s="157" t="s">
        <v>19456</v>
      </c>
      <c r="M12221" s="120" t="s">
        <v>33</v>
      </c>
      <c r="N12221" s="131">
        <v>44503</v>
      </c>
      <c r="O12221" s="131">
        <v>44503</v>
      </c>
    </row>
    <row r="12222" spans="1:25">
      <c r="A12222" s="116">
        <v>12222</v>
      </c>
      <c r="B12222" s="129">
        <v>44501</v>
      </c>
      <c r="D12222" s="120" t="s">
        <v>25</v>
      </c>
      <c r="E12222" s="120" t="s">
        <v>27356</v>
      </c>
      <c r="F12222" s="209" t="s">
        <v>27357</v>
      </c>
      <c r="G12222" s="119" t="s">
        <v>250</v>
      </c>
      <c r="H12222" s="121" t="s">
        <v>41</v>
      </c>
      <c r="I12222" s="121" t="s">
        <v>30</v>
      </c>
      <c r="J12222" s="121" t="s">
        <v>7142</v>
      </c>
      <c r="K12222" s="121" t="s">
        <v>65</v>
      </c>
      <c r="L12222" s="157" t="s">
        <v>19456</v>
      </c>
      <c r="M12222" s="120" t="s">
        <v>78</v>
      </c>
    </row>
    <row r="12223" spans="1:25">
      <c r="A12223" s="116">
        <v>12223</v>
      </c>
      <c r="B12223" s="129">
        <v>44501</v>
      </c>
      <c r="D12223" s="120" t="s">
        <v>25</v>
      </c>
      <c r="E12223" s="120" t="s">
        <v>27358</v>
      </c>
      <c r="F12223" s="209" t="s">
        <v>27359</v>
      </c>
      <c r="G12223" s="119" t="s">
        <v>27360</v>
      </c>
      <c r="H12223" s="121" t="s">
        <v>53</v>
      </c>
      <c r="I12223" s="121" t="s">
        <v>30</v>
      </c>
      <c r="J12223" s="121" t="s">
        <v>77</v>
      </c>
      <c r="K12223" s="121" t="s">
        <v>65</v>
      </c>
      <c r="L12223" s="157" t="s">
        <v>19456</v>
      </c>
      <c r="M12223" s="120" t="s">
        <v>78</v>
      </c>
    </row>
    <row r="12224" spans="1:25" ht="27.6">
      <c r="A12224" s="116">
        <v>12224</v>
      </c>
      <c r="B12224" s="129">
        <v>44501</v>
      </c>
      <c r="D12224" s="120" t="s">
        <v>25</v>
      </c>
      <c r="E12224" s="120" t="s">
        <v>27361</v>
      </c>
      <c r="F12224" s="209" t="s">
        <v>27362</v>
      </c>
      <c r="G12224" s="119" t="s">
        <v>371</v>
      </c>
      <c r="H12224" s="121" t="s">
        <v>53</v>
      </c>
      <c r="I12224" s="121" t="s">
        <v>30</v>
      </c>
      <c r="J12224" s="121" t="s">
        <v>1540</v>
      </c>
      <c r="K12224" s="121" t="s">
        <v>65</v>
      </c>
      <c r="L12224" s="157" t="s">
        <v>19456</v>
      </c>
      <c r="M12224" s="120" t="s">
        <v>78</v>
      </c>
    </row>
    <row r="12225" spans="1:19">
      <c r="A12225" s="116">
        <v>12225</v>
      </c>
      <c r="B12225" s="129">
        <v>44497</v>
      </c>
      <c r="D12225" s="120" t="s">
        <v>252</v>
      </c>
      <c r="E12225" s="120" t="s">
        <v>27363</v>
      </c>
      <c r="F12225" s="209" t="s">
        <v>5380</v>
      </c>
      <c r="G12225" s="119" t="s">
        <v>8998</v>
      </c>
      <c r="H12225" s="121" t="s">
        <v>41</v>
      </c>
      <c r="I12225" s="121" t="s">
        <v>30</v>
      </c>
      <c r="J12225" s="121" t="s">
        <v>87</v>
      </c>
      <c r="K12225" s="121" t="s">
        <v>584</v>
      </c>
      <c r="L12225" s="157" t="s">
        <v>19456</v>
      </c>
      <c r="M12225" s="120" t="s">
        <v>78</v>
      </c>
    </row>
    <row r="12226" spans="1:19" ht="27.6">
      <c r="A12226" s="116">
        <v>12226</v>
      </c>
      <c r="B12226" s="129">
        <v>44497</v>
      </c>
      <c r="D12226" s="120" t="s">
        <v>252</v>
      </c>
      <c r="E12226" s="120" t="s">
        <v>27364</v>
      </c>
      <c r="F12226" s="209" t="s">
        <v>27365</v>
      </c>
      <c r="G12226" s="119" t="s">
        <v>27366</v>
      </c>
      <c r="H12226" s="121" t="s">
        <v>101</v>
      </c>
      <c r="I12226" s="121" t="s">
        <v>30</v>
      </c>
      <c r="J12226" s="121" t="s">
        <v>7726</v>
      </c>
      <c r="K12226" s="121" t="s">
        <v>584</v>
      </c>
      <c r="L12226" s="157" t="s">
        <v>19456</v>
      </c>
      <c r="M12226" s="120" t="s">
        <v>78</v>
      </c>
    </row>
    <row r="12227" spans="1:19">
      <c r="A12227" s="116">
        <v>12227</v>
      </c>
      <c r="B12227" s="129">
        <v>44497</v>
      </c>
      <c r="D12227" s="120" t="s">
        <v>252</v>
      </c>
      <c r="E12227" s="120" t="s">
        <v>27367</v>
      </c>
      <c r="F12227" s="209" t="s">
        <v>544</v>
      </c>
      <c r="G12227" s="119" t="s">
        <v>27368</v>
      </c>
      <c r="H12227" s="121" t="s">
        <v>76</v>
      </c>
      <c r="I12227" s="121" t="s">
        <v>30</v>
      </c>
      <c r="J12227" s="121" t="s">
        <v>435</v>
      </c>
      <c r="K12227" s="121" t="s">
        <v>584</v>
      </c>
      <c r="L12227" s="157" t="s">
        <v>32</v>
      </c>
      <c r="M12227" s="120" t="s">
        <v>33</v>
      </c>
      <c r="N12227" s="131">
        <v>44498</v>
      </c>
      <c r="O12227" s="131">
        <v>44508</v>
      </c>
    </row>
    <row r="12228" spans="1:19">
      <c r="A12228" s="116">
        <v>12228</v>
      </c>
      <c r="B12228" s="129">
        <v>44497</v>
      </c>
      <c r="D12228" s="120" t="s">
        <v>252</v>
      </c>
      <c r="E12228" s="120" t="s">
        <v>27369</v>
      </c>
      <c r="F12228" s="209" t="s">
        <v>27370</v>
      </c>
      <c r="G12228" s="119" t="s">
        <v>7940</v>
      </c>
      <c r="H12228" s="121" t="s">
        <v>1173</v>
      </c>
      <c r="I12228" s="121" t="s">
        <v>30</v>
      </c>
      <c r="J12228" s="121" t="s">
        <v>87</v>
      </c>
      <c r="K12228" s="121" t="s">
        <v>584</v>
      </c>
      <c r="L12228" s="157" t="s">
        <v>19456</v>
      </c>
      <c r="M12228" s="120" t="s">
        <v>78</v>
      </c>
    </row>
    <row r="12229" spans="1:19">
      <c r="A12229" s="116">
        <v>12229</v>
      </c>
      <c r="B12229" s="129">
        <v>44497</v>
      </c>
      <c r="D12229" s="120" t="s">
        <v>252</v>
      </c>
      <c r="E12229" s="120" t="s">
        <v>27371</v>
      </c>
      <c r="F12229" s="209" t="s">
        <v>6392</v>
      </c>
      <c r="G12229" s="119" t="s">
        <v>14160</v>
      </c>
      <c r="H12229" s="121" t="s">
        <v>1173</v>
      </c>
      <c r="I12229" s="121" t="s">
        <v>30</v>
      </c>
      <c r="J12229" s="121" t="s">
        <v>77</v>
      </c>
      <c r="K12229" s="121" t="s">
        <v>584</v>
      </c>
      <c r="L12229" s="157" t="s">
        <v>19456</v>
      </c>
      <c r="M12229" s="120" t="s">
        <v>78</v>
      </c>
    </row>
    <row r="12230" spans="1:19">
      <c r="A12230" s="116">
        <v>12230</v>
      </c>
      <c r="B12230" s="129">
        <v>44497</v>
      </c>
      <c r="D12230" s="120" t="s">
        <v>252</v>
      </c>
      <c r="E12230" s="120" t="s">
        <v>27372</v>
      </c>
      <c r="F12230" s="209" t="s">
        <v>27373</v>
      </c>
      <c r="G12230" s="119" t="s">
        <v>27374</v>
      </c>
      <c r="H12230" s="121" t="s">
        <v>1173</v>
      </c>
      <c r="I12230" s="121" t="s">
        <v>30</v>
      </c>
      <c r="J12230" s="121" t="s">
        <v>77</v>
      </c>
      <c r="K12230" s="121" t="s">
        <v>584</v>
      </c>
      <c r="L12230" s="157" t="s">
        <v>19456</v>
      </c>
      <c r="M12230" s="120" t="s">
        <v>78</v>
      </c>
    </row>
    <row r="12231" spans="1:19" ht="27.6">
      <c r="A12231" s="116">
        <v>12231</v>
      </c>
      <c r="B12231" s="129">
        <v>44501</v>
      </c>
      <c r="D12231" s="120" t="s">
        <v>25</v>
      </c>
      <c r="E12231" s="120" t="s">
        <v>27375</v>
      </c>
      <c r="F12231" s="209" t="s">
        <v>27376</v>
      </c>
      <c r="G12231" s="119" t="s">
        <v>27377</v>
      </c>
      <c r="H12231" s="121" t="s">
        <v>76</v>
      </c>
      <c r="I12231" s="121" t="s">
        <v>30</v>
      </c>
      <c r="J12231" s="121" t="s">
        <v>435</v>
      </c>
      <c r="K12231" s="121" t="s">
        <v>65</v>
      </c>
      <c r="L12231" s="157" t="s">
        <v>19456</v>
      </c>
      <c r="M12231" s="120" t="s">
        <v>33</v>
      </c>
      <c r="N12231" s="131">
        <v>44532</v>
      </c>
      <c r="O12231" s="131">
        <v>44532</v>
      </c>
    </row>
    <row r="12232" spans="1:19">
      <c r="A12232" s="116">
        <v>12232</v>
      </c>
      <c r="B12232" s="129">
        <v>44501</v>
      </c>
      <c r="D12232" s="120" t="s">
        <v>25</v>
      </c>
      <c r="E12232" s="120" t="s">
        <v>27378</v>
      </c>
      <c r="F12232" s="209" t="s">
        <v>27379</v>
      </c>
      <c r="G12232" s="119" t="s">
        <v>310</v>
      </c>
      <c r="H12232" s="121" t="s">
        <v>1173</v>
      </c>
      <c r="I12232" s="121" t="s">
        <v>30</v>
      </c>
      <c r="J12232" s="121" t="s">
        <v>5018</v>
      </c>
      <c r="K12232" s="121" t="s">
        <v>65</v>
      </c>
      <c r="L12232" s="157" t="s">
        <v>32</v>
      </c>
      <c r="M12232" s="120" t="s">
        <v>33</v>
      </c>
      <c r="N12232" s="131">
        <v>44509</v>
      </c>
      <c r="O12232" s="131">
        <v>44532</v>
      </c>
    </row>
    <row r="12233" spans="1:19">
      <c r="A12233" s="116">
        <v>12233</v>
      </c>
      <c r="B12233" s="129">
        <v>44497</v>
      </c>
      <c r="D12233" s="120" t="s">
        <v>252</v>
      </c>
      <c r="E12233" s="120" t="s">
        <v>27380</v>
      </c>
      <c r="F12233" s="209" t="s">
        <v>27381</v>
      </c>
      <c r="G12233" s="119" t="s">
        <v>17050</v>
      </c>
      <c r="H12233" s="121" t="s">
        <v>140</v>
      </c>
      <c r="I12233" s="121" t="s">
        <v>30</v>
      </c>
      <c r="J12233" s="121" t="s">
        <v>6396</v>
      </c>
      <c r="K12233" s="121" t="s">
        <v>584</v>
      </c>
      <c r="L12233" s="157" t="s">
        <v>19456</v>
      </c>
      <c r="M12233" s="120" t="s">
        <v>33</v>
      </c>
      <c r="N12233" s="131">
        <v>44504</v>
      </c>
      <c r="O12233" s="131">
        <v>44524</v>
      </c>
    </row>
    <row r="12234" spans="1:19">
      <c r="A12234" s="116">
        <v>12234</v>
      </c>
      <c r="B12234" s="129">
        <v>44501</v>
      </c>
      <c r="D12234" s="120" t="s">
        <v>25</v>
      </c>
      <c r="E12234" s="120" t="s">
        <v>27382</v>
      </c>
      <c r="F12234" s="209" t="s">
        <v>27383</v>
      </c>
      <c r="G12234" s="119" t="s">
        <v>27384</v>
      </c>
      <c r="H12234" s="121" t="s">
        <v>27385</v>
      </c>
      <c r="I12234" s="121" t="s">
        <v>30</v>
      </c>
      <c r="J12234" s="121" t="s">
        <v>87</v>
      </c>
      <c r="K12234" s="121" t="s">
        <v>65</v>
      </c>
      <c r="L12234" s="157" t="s">
        <v>32</v>
      </c>
      <c r="M12234" s="120" t="s">
        <v>33</v>
      </c>
      <c r="S12234" s="120" t="s">
        <v>92</v>
      </c>
    </row>
    <row r="12235" spans="1:19">
      <c r="A12235" s="116">
        <v>12235</v>
      </c>
      <c r="B12235" s="129">
        <v>44497</v>
      </c>
      <c r="D12235" s="120" t="s">
        <v>252</v>
      </c>
      <c r="E12235" s="120" t="s">
        <v>27386</v>
      </c>
      <c r="F12235" s="209" t="s">
        <v>11908</v>
      </c>
      <c r="G12235" s="119" t="s">
        <v>27387</v>
      </c>
      <c r="H12235" s="121" t="s">
        <v>86</v>
      </c>
      <c r="I12235" s="121" t="s">
        <v>30</v>
      </c>
      <c r="J12235" s="121" t="s">
        <v>5018</v>
      </c>
      <c r="K12235" s="121" t="s">
        <v>584</v>
      </c>
      <c r="L12235" s="157" t="s">
        <v>19456</v>
      </c>
      <c r="M12235" s="120" t="s">
        <v>78</v>
      </c>
    </row>
    <row r="12236" spans="1:19">
      <c r="A12236" s="116">
        <v>12236</v>
      </c>
      <c r="B12236" s="129">
        <v>44497</v>
      </c>
      <c r="D12236" s="120" t="s">
        <v>252</v>
      </c>
      <c r="E12236" s="120" t="s">
        <v>27388</v>
      </c>
      <c r="F12236" s="209" t="s">
        <v>1092</v>
      </c>
      <c r="G12236" s="119" t="s">
        <v>2394</v>
      </c>
      <c r="H12236" s="121" t="s">
        <v>29</v>
      </c>
      <c r="I12236" s="121" t="s">
        <v>30</v>
      </c>
      <c r="J12236" s="121" t="s">
        <v>7087</v>
      </c>
      <c r="K12236" s="121" t="s">
        <v>584</v>
      </c>
      <c r="L12236" s="157" t="s">
        <v>19456</v>
      </c>
      <c r="M12236" s="120" t="s">
        <v>78</v>
      </c>
    </row>
    <row r="12237" spans="1:19">
      <c r="A12237" s="116">
        <v>12237</v>
      </c>
      <c r="B12237" s="129">
        <v>44497</v>
      </c>
      <c r="D12237" s="120" t="s">
        <v>252</v>
      </c>
      <c r="E12237" s="120" t="s">
        <v>27389</v>
      </c>
      <c r="F12237" s="209" t="s">
        <v>12151</v>
      </c>
      <c r="G12237" s="119" t="s">
        <v>7565</v>
      </c>
      <c r="H12237" s="121" t="s">
        <v>29</v>
      </c>
      <c r="I12237" s="121" t="s">
        <v>30</v>
      </c>
      <c r="J12237" s="121" t="s">
        <v>485</v>
      </c>
      <c r="K12237" s="121" t="s">
        <v>584</v>
      </c>
      <c r="L12237" s="157" t="s">
        <v>32</v>
      </c>
      <c r="M12237" s="120" t="s">
        <v>33</v>
      </c>
      <c r="N12237" s="131">
        <v>44497</v>
      </c>
      <c r="O12237" s="131">
        <v>44508</v>
      </c>
    </row>
    <row r="12238" spans="1:19">
      <c r="A12238" s="116">
        <v>12238</v>
      </c>
      <c r="B12238" s="129">
        <v>44497</v>
      </c>
      <c r="D12238" s="120" t="s">
        <v>252</v>
      </c>
      <c r="E12238" s="120" t="s">
        <v>27390</v>
      </c>
      <c r="F12238" s="209" t="s">
        <v>27391</v>
      </c>
      <c r="G12238" s="119" t="s">
        <v>10942</v>
      </c>
      <c r="H12238" s="121" t="s">
        <v>140</v>
      </c>
      <c r="I12238" s="121" t="s">
        <v>30</v>
      </c>
      <c r="J12238" s="121" t="s">
        <v>5018</v>
      </c>
      <c r="K12238" s="121" t="s">
        <v>584</v>
      </c>
      <c r="L12238" s="157" t="s">
        <v>19456</v>
      </c>
      <c r="M12238" s="120" t="s">
        <v>78</v>
      </c>
    </row>
    <row r="12239" spans="1:19">
      <c r="A12239" s="116">
        <v>12239</v>
      </c>
      <c r="B12239" s="129">
        <v>44497</v>
      </c>
      <c r="D12239" s="120" t="s">
        <v>252</v>
      </c>
      <c r="E12239" s="120" t="s">
        <v>27392</v>
      </c>
      <c r="F12239" s="209" t="s">
        <v>1462</v>
      </c>
      <c r="G12239" s="119" t="s">
        <v>25455</v>
      </c>
      <c r="H12239" s="121" t="s">
        <v>101</v>
      </c>
      <c r="I12239" s="121" t="s">
        <v>196</v>
      </c>
      <c r="J12239" s="121" t="s">
        <v>196</v>
      </c>
      <c r="K12239" s="121" t="s">
        <v>584</v>
      </c>
      <c r="L12239" s="157" t="s">
        <v>19456</v>
      </c>
      <c r="M12239" s="120" t="s">
        <v>78</v>
      </c>
    </row>
    <row r="12240" spans="1:19">
      <c r="A12240" s="116">
        <v>12240</v>
      </c>
      <c r="B12240" s="129">
        <v>44503</v>
      </c>
      <c r="D12240" s="120" t="s">
        <v>580</v>
      </c>
      <c r="E12240" s="120" t="s">
        <v>27393</v>
      </c>
      <c r="F12240" s="209" t="s">
        <v>27394</v>
      </c>
      <c r="G12240" s="119" t="s">
        <v>8475</v>
      </c>
      <c r="H12240" s="121" t="s">
        <v>41</v>
      </c>
      <c r="I12240" s="121" t="s">
        <v>30</v>
      </c>
      <c r="J12240" s="121" t="s">
        <v>87</v>
      </c>
      <c r="K12240" s="121" t="s">
        <v>584</v>
      </c>
      <c r="L12240" s="157" t="s">
        <v>32</v>
      </c>
      <c r="M12240" s="120" t="s">
        <v>33</v>
      </c>
      <c r="N12240" s="131">
        <v>44593</v>
      </c>
      <c r="O12240" s="131">
        <v>44631</v>
      </c>
    </row>
    <row r="12241" spans="1:25">
      <c r="A12241" s="116">
        <v>12241</v>
      </c>
      <c r="B12241" s="129">
        <v>44503</v>
      </c>
      <c r="D12241" s="120" t="s">
        <v>580</v>
      </c>
      <c r="E12241" s="120" t="s">
        <v>27395</v>
      </c>
      <c r="F12241" s="209" t="s">
        <v>27396</v>
      </c>
      <c r="G12241" s="119" t="s">
        <v>27397</v>
      </c>
      <c r="H12241" s="121" t="s">
        <v>29</v>
      </c>
      <c r="I12241" s="121" t="s">
        <v>30</v>
      </c>
      <c r="J12241" s="121" t="s">
        <v>6396</v>
      </c>
      <c r="K12241" s="121" t="s">
        <v>65</v>
      </c>
      <c r="L12241" s="157" t="s">
        <v>32</v>
      </c>
      <c r="M12241" s="120" t="s">
        <v>33</v>
      </c>
      <c r="N12241" s="131">
        <v>44504</v>
      </c>
      <c r="O12241" s="131">
        <v>44533</v>
      </c>
      <c r="S12241" s="120" t="s">
        <v>92</v>
      </c>
      <c r="Y12241" s="116" t="s">
        <v>26506</v>
      </c>
    </row>
    <row r="12242" spans="1:25">
      <c r="A12242" s="116">
        <v>12242</v>
      </c>
      <c r="B12242" s="129">
        <v>44503</v>
      </c>
      <c r="D12242" s="120" t="s">
        <v>580</v>
      </c>
      <c r="E12242" s="120" t="s">
        <v>27398</v>
      </c>
      <c r="F12242" s="209" t="s">
        <v>2223</v>
      </c>
      <c r="G12242" s="119" t="s">
        <v>27399</v>
      </c>
      <c r="H12242" s="121" t="s">
        <v>140</v>
      </c>
      <c r="I12242" s="121" t="s">
        <v>30</v>
      </c>
      <c r="J12242" s="121" t="s">
        <v>5018</v>
      </c>
      <c r="K12242" s="121" t="s">
        <v>65</v>
      </c>
      <c r="L12242" s="157" t="s">
        <v>32</v>
      </c>
      <c r="M12242" s="120" t="s">
        <v>33</v>
      </c>
      <c r="N12242" s="131">
        <v>44504</v>
      </c>
      <c r="O12242" s="131">
        <v>44519</v>
      </c>
      <c r="S12242" s="120" t="s">
        <v>92</v>
      </c>
      <c r="Y12242" s="116" t="s">
        <v>3226</v>
      </c>
    </row>
    <row r="12243" spans="1:25">
      <c r="A12243" s="116">
        <v>12243</v>
      </c>
      <c r="B12243" s="129">
        <v>44503</v>
      </c>
      <c r="D12243" s="120" t="s">
        <v>580</v>
      </c>
      <c r="E12243" s="120" t="s">
        <v>27400</v>
      </c>
      <c r="F12243" s="209" t="s">
        <v>3270</v>
      </c>
      <c r="G12243" s="119" t="s">
        <v>27401</v>
      </c>
      <c r="H12243" s="121" t="s">
        <v>41</v>
      </c>
      <c r="I12243" s="121" t="s">
        <v>30</v>
      </c>
      <c r="J12243" s="121" t="s">
        <v>7216</v>
      </c>
      <c r="K12243" s="121" t="s">
        <v>65</v>
      </c>
      <c r="L12243" s="157" t="s">
        <v>32</v>
      </c>
      <c r="M12243" s="120" t="s">
        <v>33</v>
      </c>
      <c r="N12243" s="131">
        <v>44553</v>
      </c>
      <c r="O12243" s="131">
        <v>44581</v>
      </c>
      <c r="S12243" s="120" t="s">
        <v>92</v>
      </c>
      <c r="Y12243" s="116" t="s">
        <v>26506</v>
      </c>
    </row>
    <row r="12244" spans="1:25">
      <c r="A12244" s="116">
        <v>12244</v>
      </c>
      <c r="B12244" s="129">
        <v>44503</v>
      </c>
      <c r="D12244" s="120" t="s">
        <v>580</v>
      </c>
      <c r="E12244" s="120" t="s">
        <v>27402</v>
      </c>
      <c r="F12244" s="209" t="s">
        <v>27403</v>
      </c>
      <c r="G12244" s="119" t="s">
        <v>27404</v>
      </c>
      <c r="H12244" s="121" t="s">
        <v>41</v>
      </c>
      <c r="I12244" s="121" t="s">
        <v>30</v>
      </c>
      <c r="J12244" s="121" t="s">
        <v>7234</v>
      </c>
      <c r="K12244" s="121" t="s">
        <v>65</v>
      </c>
      <c r="L12244" s="157" t="s">
        <v>32</v>
      </c>
      <c r="M12244" s="120" t="s">
        <v>78</v>
      </c>
    </row>
    <row r="12245" spans="1:25">
      <c r="A12245" s="116">
        <v>12245</v>
      </c>
      <c r="B12245" s="129">
        <v>44503</v>
      </c>
      <c r="D12245" s="120" t="s">
        <v>580</v>
      </c>
      <c r="E12245" s="120" t="s">
        <v>27405</v>
      </c>
      <c r="F12245" s="209" t="s">
        <v>27406</v>
      </c>
      <c r="G12245" s="119" t="s">
        <v>3287</v>
      </c>
      <c r="H12245" s="121" t="s">
        <v>1173</v>
      </c>
      <c r="I12245" s="121" t="s">
        <v>42</v>
      </c>
      <c r="J12245" s="121" t="s">
        <v>43</v>
      </c>
      <c r="K12245" s="121" t="s">
        <v>584</v>
      </c>
      <c r="L12245" s="157" t="s">
        <v>32</v>
      </c>
      <c r="M12245" s="120" t="s">
        <v>78</v>
      </c>
    </row>
    <row r="12246" spans="1:25">
      <c r="A12246" s="116">
        <v>12246</v>
      </c>
      <c r="B12246" s="129">
        <v>44503</v>
      </c>
      <c r="D12246" s="120" t="s">
        <v>580</v>
      </c>
      <c r="E12246" s="120" t="s">
        <v>27407</v>
      </c>
      <c r="F12246" s="209" t="s">
        <v>228</v>
      </c>
      <c r="G12246" s="119" t="s">
        <v>7853</v>
      </c>
      <c r="H12246" s="121" t="s">
        <v>1173</v>
      </c>
      <c r="I12246" s="121" t="s">
        <v>30</v>
      </c>
      <c r="J12246" s="121" t="s">
        <v>5018</v>
      </c>
      <c r="K12246" s="121" t="s">
        <v>584</v>
      </c>
      <c r="L12246" s="157" t="s">
        <v>32</v>
      </c>
      <c r="M12246" s="120" t="s">
        <v>78</v>
      </c>
    </row>
    <row r="12247" spans="1:25">
      <c r="A12247" s="116">
        <v>12247</v>
      </c>
      <c r="B12247" s="129">
        <v>44503</v>
      </c>
      <c r="D12247" s="120" t="s">
        <v>580</v>
      </c>
      <c r="E12247" s="120" t="s">
        <v>27408</v>
      </c>
      <c r="F12247" s="209" t="s">
        <v>27409</v>
      </c>
      <c r="G12247" s="119" t="s">
        <v>27410</v>
      </c>
      <c r="H12247" s="121" t="s">
        <v>41</v>
      </c>
      <c r="I12247" s="121" t="s">
        <v>42</v>
      </c>
      <c r="J12247" s="121" t="s">
        <v>72</v>
      </c>
      <c r="K12247" s="121" t="s">
        <v>65</v>
      </c>
      <c r="L12247" s="157" t="s">
        <v>32</v>
      </c>
      <c r="M12247" s="120" t="s">
        <v>78</v>
      </c>
    </row>
    <row r="12248" spans="1:25">
      <c r="A12248" s="116">
        <v>12248</v>
      </c>
      <c r="B12248" s="129">
        <v>44503</v>
      </c>
      <c r="D12248" s="120" t="s">
        <v>580</v>
      </c>
      <c r="E12248" s="120" t="s">
        <v>27411</v>
      </c>
      <c r="F12248" s="209" t="s">
        <v>6113</v>
      </c>
      <c r="G12248" s="119" t="s">
        <v>27412</v>
      </c>
      <c r="H12248" s="121" t="s">
        <v>41</v>
      </c>
      <c r="I12248" s="121" t="s">
        <v>42</v>
      </c>
      <c r="J12248" s="121" t="s">
        <v>72</v>
      </c>
      <c r="K12248" s="121" t="s">
        <v>584</v>
      </c>
      <c r="L12248" s="157" t="s">
        <v>32</v>
      </c>
      <c r="M12248" s="120" t="s">
        <v>78</v>
      </c>
    </row>
    <row r="12249" spans="1:25">
      <c r="A12249" s="116">
        <v>12249</v>
      </c>
      <c r="B12249" s="129">
        <v>44503</v>
      </c>
      <c r="D12249" s="120" t="s">
        <v>580</v>
      </c>
      <c r="E12249" s="120" t="s">
        <v>27413</v>
      </c>
      <c r="F12249" s="209" t="s">
        <v>14114</v>
      </c>
      <c r="G12249" s="119" t="s">
        <v>27414</v>
      </c>
      <c r="H12249" s="121" t="s">
        <v>140</v>
      </c>
      <c r="I12249" s="121" t="s">
        <v>30</v>
      </c>
      <c r="J12249" s="121" t="s">
        <v>5018</v>
      </c>
      <c r="K12249" s="121" t="s">
        <v>584</v>
      </c>
      <c r="L12249" s="157" t="s">
        <v>32</v>
      </c>
      <c r="M12249" s="120" t="s">
        <v>78</v>
      </c>
    </row>
    <row r="12250" spans="1:25">
      <c r="A12250" s="116">
        <v>12250</v>
      </c>
      <c r="B12250" s="129">
        <v>44503</v>
      </c>
      <c r="D12250" s="120" t="s">
        <v>580</v>
      </c>
      <c r="E12250" s="120" t="s">
        <v>27415</v>
      </c>
      <c r="F12250" s="209" t="s">
        <v>27416</v>
      </c>
      <c r="G12250" s="119" t="s">
        <v>21506</v>
      </c>
      <c r="H12250" s="121" t="s">
        <v>344</v>
      </c>
      <c r="I12250" s="121" t="s">
        <v>30</v>
      </c>
      <c r="J12250" s="121" t="s">
        <v>77</v>
      </c>
      <c r="K12250" s="121" t="s">
        <v>65</v>
      </c>
      <c r="L12250" s="157" t="s">
        <v>32</v>
      </c>
      <c r="M12250" s="120" t="s">
        <v>78</v>
      </c>
    </row>
    <row r="12251" spans="1:25">
      <c r="A12251" s="116">
        <v>12251</v>
      </c>
      <c r="B12251" s="129">
        <v>44503</v>
      </c>
      <c r="D12251" s="120" t="s">
        <v>580</v>
      </c>
      <c r="E12251" s="120" t="s">
        <v>27417</v>
      </c>
      <c r="F12251" s="209" t="s">
        <v>2854</v>
      </c>
      <c r="G12251" s="119" t="s">
        <v>27418</v>
      </c>
      <c r="H12251" s="121" t="s">
        <v>41</v>
      </c>
      <c r="I12251" s="121" t="s">
        <v>30</v>
      </c>
      <c r="J12251" s="121" t="s">
        <v>31</v>
      </c>
      <c r="K12251" s="121" t="s">
        <v>584</v>
      </c>
      <c r="L12251" s="157" t="s">
        <v>32</v>
      </c>
      <c r="M12251" s="120" t="s">
        <v>78</v>
      </c>
    </row>
    <row r="12252" spans="1:25">
      <c r="A12252" s="116">
        <v>12252</v>
      </c>
      <c r="B12252" s="129">
        <v>44503</v>
      </c>
      <c r="D12252" s="120" t="s">
        <v>580</v>
      </c>
      <c r="E12252" s="120" t="s">
        <v>27419</v>
      </c>
      <c r="F12252" s="209" t="s">
        <v>12410</v>
      </c>
      <c r="G12252" s="119" t="s">
        <v>27420</v>
      </c>
      <c r="H12252" s="121" t="s">
        <v>53</v>
      </c>
      <c r="I12252" s="121" t="s">
        <v>30</v>
      </c>
      <c r="J12252" s="121" t="s">
        <v>87</v>
      </c>
      <c r="K12252" s="121" t="s">
        <v>65</v>
      </c>
      <c r="L12252" s="157" t="s">
        <v>32</v>
      </c>
      <c r="M12252" s="120" t="s">
        <v>78</v>
      </c>
    </row>
    <row r="12253" spans="1:25">
      <c r="A12253" s="116">
        <v>12253</v>
      </c>
      <c r="B12253" s="129">
        <v>44503</v>
      </c>
      <c r="D12253" s="120" t="s">
        <v>580</v>
      </c>
      <c r="E12253" s="120" t="s">
        <v>27421</v>
      </c>
      <c r="F12253" s="209" t="s">
        <v>27184</v>
      </c>
      <c r="G12253" s="119" t="s">
        <v>27422</v>
      </c>
      <c r="H12253" s="121" t="s">
        <v>1173</v>
      </c>
      <c r="I12253" s="121" t="s">
        <v>30</v>
      </c>
      <c r="J12253" s="121" t="s">
        <v>87</v>
      </c>
      <c r="K12253" s="121" t="s">
        <v>584</v>
      </c>
      <c r="L12253" s="157" t="s">
        <v>32</v>
      </c>
      <c r="M12253" s="120" t="s">
        <v>78</v>
      </c>
    </row>
    <row r="12254" spans="1:25">
      <c r="A12254" s="116">
        <v>12254</v>
      </c>
      <c r="B12254" s="129">
        <v>44503</v>
      </c>
      <c r="D12254" s="120" t="s">
        <v>580</v>
      </c>
      <c r="E12254" s="120" t="s">
        <v>27423</v>
      </c>
      <c r="F12254" s="209" t="s">
        <v>27424</v>
      </c>
      <c r="G12254" s="119" t="s">
        <v>8121</v>
      </c>
      <c r="H12254" s="121" t="s">
        <v>140</v>
      </c>
      <c r="I12254" s="121" t="s">
        <v>30</v>
      </c>
      <c r="J12254" s="121" t="s">
        <v>8287</v>
      </c>
      <c r="K12254" s="121" t="s">
        <v>584</v>
      </c>
      <c r="L12254" s="157" t="s">
        <v>32</v>
      </c>
      <c r="M12254" s="120" t="s">
        <v>78</v>
      </c>
    </row>
    <row r="12255" spans="1:25">
      <c r="A12255" s="116">
        <v>12255</v>
      </c>
      <c r="B12255" s="129">
        <v>44503</v>
      </c>
      <c r="D12255" s="120" t="s">
        <v>580</v>
      </c>
      <c r="E12255" s="120" t="s">
        <v>27425</v>
      </c>
      <c r="F12255" s="209" t="s">
        <v>27426</v>
      </c>
      <c r="G12255" s="119" t="s">
        <v>27427</v>
      </c>
      <c r="H12255" s="121" t="s">
        <v>53</v>
      </c>
      <c r="I12255" s="121" t="s">
        <v>42</v>
      </c>
      <c r="J12255" s="121" t="s">
        <v>72</v>
      </c>
      <c r="K12255" s="121" t="s">
        <v>584</v>
      </c>
      <c r="L12255" s="157" t="s">
        <v>32</v>
      </c>
      <c r="M12255" s="120" t="s">
        <v>78</v>
      </c>
    </row>
    <row r="12256" spans="1:25">
      <c r="A12256" s="116">
        <v>12256</v>
      </c>
      <c r="B12256" s="129">
        <v>44503</v>
      </c>
      <c r="D12256" s="120" t="s">
        <v>580</v>
      </c>
      <c r="E12256" s="120" t="s">
        <v>27428</v>
      </c>
      <c r="F12256" s="209" t="s">
        <v>122</v>
      </c>
      <c r="G12256" s="119" t="s">
        <v>27429</v>
      </c>
      <c r="H12256" s="121" t="s">
        <v>53</v>
      </c>
      <c r="I12256" s="121" t="s">
        <v>30</v>
      </c>
      <c r="J12256" s="121" t="s">
        <v>529</v>
      </c>
      <c r="K12256" s="121" t="s">
        <v>65</v>
      </c>
      <c r="L12256" s="157" t="s">
        <v>32</v>
      </c>
      <c r="M12256" s="120" t="s">
        <v>78</v>
      </c>
    </row>
    <row r="12257" spans="1:25">
      <c r="A12257" s="116">
        <v>12257</v>
      </c>
      <c r="B12257" s="129">
        <v>44503</v>
      </c>
      <c r="D12257" s="120" t="s">
        <v>580</v>
      </c>
      <c r="E12257" s="120" t="s">
        <v>27430</v>
      </c>
      <c r="F12257" s="209" t="s">
        <v>3270</v>
      </c>
      <c r="G12257" s="119" t="s">
        <v>27431</v>
      </c>
      <c r="H12257" s="121" t="s">
        <v>41</v>
      </c>
      <c r="I12257" s="121" t="s">
        <v>30</v>
      </c>
      <c r="J12257" s="121" t="s">
        <v>7624</v>
      </c>
      <c r="K12257" s="121" t="s">
        <v>65</v>
      </c>
      <c r="L12257" s="157" t="s">
        <v>32</v>
      </c>
      <c r="M12257" s="120" t="s">
        <v>78</v>
      </c>
    </row>
    <row r="12258" spans="1:25">
      <c r="A12258" s="116">
        <v>12258</v>
      </c>
      <c r="B12258" s="129">
        <v>44504</v>
      </c>
      <c r="D12258" s="120" t="s">
        <v>580</v>
      </c>
      <c r="E12258" s="120" t="s">
        <v>27432</v>
      </c>
      <c r="F12258" s="209" t="s">
        <v>27433</v>
      </c>
      <c r="G12258" s="119" t="s">
        <v>27434</v>
      </c>
      <c r="H12258" s="121" t="s">
        <v>41</v>
      </c>
      <c r="I12258" s="121" t="s">
        <v>30</v>
      </c>
      <c r="J12258" s="121" t="s">
        <v>7142</v>
      </c>
      <c r="K12258" s="121" t="s">
        <v>65</v>
      </c>
      <c r="L12258" s="157" t="s">
        <v>32</v>
      </c>
      <c r="M12258" s="120" t="s">
        <v>33</v>
      </c>
      <c r="N12258" s="131">
        <v>44504</v>
      </c>
      <c r="O12258" s="131">
        <v>44508</v>
      </c>
      <c r="S12258" s="120" t="s">
        <v>92</v>
      </c>
      <c r="Y12258" s="116" t="s">
        <v>27435</v>
      </c>
    </row>
    <row r="12259" spans="1:25">
      <c r="A12259" s="116">
        <v>12259</v>
      </c>
      <c r="B12259" s="129">
        <v>44497</v>
      </c>
      <c r="D12259" s="120" t="s">
        <v>37</v>
      </c>
      <c r="E12259" s="120" t="s">
        <v>27436</v>
      </c>
      <c r="F12259" s="209" t="s">
        <v>27437</v>
      </c>
      <c r="G12259" s="119" t="s">
        <v>14709</v>
      </c>
      <c r="I12259" s="121" t="s">
        <v>30</v>
      </c>
      <c r="K12259" s="121" t="s">
        <v>65</v>
      </c>
      <c r="L12259" s="157" t="s">
        <v>32</v>
      </c>
      <c r="M12259" s="120" t="s">
        <v>33</v>
      </c>
      <c r="N12259" s="131">
        <v>44509</v>
      </c>
      <c r="O12259" s="131">
        <v>44580</v>
      </c>
    </row>
    <row r="12260" spans="1:25" ht="14.4">
      <c r="A12260" s="116">
        <v>12260</v>
      </c>
      <c r="B12260" s="129">
        <v>44504</v>
      </c>
      <c r="D12260" s="120" t="s">
        <v>580</v>
      </c>
      <c r="E12260" s="120" t="s">
        <v>27438</v>
      </c>
      <c r="F12260" s="209" t="s">
        <v>27439</v>
      </c>
      <c r="G12260" s="119" t="s">
        <v>5978</v>
      </c>
      <c r="H12260" s="121" t="s">
        <v>29</v>
      </c>
      <c r="I12260" s="121" t="s">
        <v>42</v>
      </c>
      <c r="J12260" s="121" t="s">
        <v>43</v>
      </c>
      <c r="K12260" s="121" t="s">
        <v>65</v>
      </c>
      <c r="L12260" s="157" t="s">
        <v>32</v>
      </c>
      <c r="M12260" s="120" t="s">
        <v>33</v>
      </c>
      <c r="N12260" s="131">
        <v>44505</v>
      </c>
      <c r="O12260" s="131">
        <v>44529</v>
      </c>
      <c r="S12260" s="120" t="s">
        <v>92</v>
      </c>
      <c r="U12260" t="s">
        <v>27440</v>
      </c>
      <c r="Y12260" s="116" t="s">
        <v>26506</v>
      </c>
    </row>
    <row r="12261" spans="1:25">
      <c r="A12261" s="116">
        <v>12261</v>
      </c>
      <c r="B12261" s="129">
        <v>44498</v>
      </c>
      <c r="D12261" s="120" t="s">
        <v>252</v>
      </c>
      <c r="E12261" s="120" t="s">
        <v>27441</v>
      </c>
      <c r="F12261" s="209" t="s">
        <v>27442</v>
      </c>
      <c r="G12261" s="119" t="s">
        <v>16783</v>
      </c>
      <c r="H12261" s="121" t="s">
        <v>76</v>
      </c>
      <c r="I12261" s="121" t="s">
        <v>30</v>
      </c>
      <c r="J12261" s="121" t="s">
        <v>6396</v>
      </c>
      <c r="K12261" s="121" t="s">
        <v>65</v>
      </c>
      <c r="L12261" s="157" t="s">
        <v>32</v>
      </c>
      <c r="M12261" s="120" t="s">
        <v>33</v>
      </c>
      <c r="N12261" s="131">
        <v>44504</v>
      </c>
      <c r="O12261" s="131" t="s">
        <v>25201</v>
      </c>
    </row>
    <row r="12262" spans="1:25">
      <c r="A12262" s="116">
        <v>12262</v>
      </c>
      <c r="B12262" s="129">
        <v>44498</v>
      </c>
      <c r="D12262" s="120" t="s">
        <v>252</v>
      </c>
      <c r="E12262" s="120" t="s">
        <v>27443</v>
      </c>
      <c r="F12262" s="209" t="s">
        <v>488</v>
      </c>
      <c r="G12262" s="119" t="s">
        <v>27444</v>
      </c>
      <c r="H12262" s="121" t="s">
        <v>76</v>
      </c>
      <c r="I12262" s="121" t="s">
        <v>30</v>
      </c>
      <c r="J12262" s="121" t="s">
        <v>15508</v>
      </c>
      <c r="K12262" s="121" t="s">
        <v>65</v>
      </c>
      <c r="L12262" s="157" t="s">
        <v>32</v>
      </c>
      <c r="M12262" s="120" t="s">
        <v>33</v>
      </c>
      <c r="N12262" s="131">
        <v>44498</v>
      </c>
      <c r="S12262" s="120" t="s">
        <v>237</v>
      </c>
    </row>
    <row r="12263" spans="1:25">
      <c r="A12263" s="116">
        <v>12263</v>
      </c>
      <c r="B12263" s="129">
        <v>44504</v>
      </c>
      <c r="D12263" s="120" t="s">
        <v>580</v>
      </c>
      <c r="E12263" s="120" t="s">
        <v>27445</v>
      </c>
      <c r="F12263" s="209" t="s">
        <v>27446</v>
      </c>
      <c r="G12263" s="119" t="s">
        <v>27447</v>
      </c>
      <c r="H12263" s="121" t="s">
        <v>344</v>
      </c>
      <c r="I12263" s="121" t="s">
        <v>30</v>
      </c>
      <c r="J12263" s="121" t="s">
        <v>435</v>
      </c>
      <c r="K12263" s="121" t="s">
        <v>65</v>
      </c>
      <c r="L12263" s="157" t="s">
        <v>32</v>
      </c>
      <c r="M12263" s="120" t="s">
        <v>33</v>
      </c>
      <c r="N12263" s="131">
        <v>44504</v>
      </c>
      <c r="O12263" s="131">
        <v>44508</v>
      </c>
      <c r="S12263" s="120" t="s">
        <v>92</v>
      </c>
      <c r="Y12263" s="116" t="s">
        <v>27448</v>
      </c>
    </row>
    <row r="12264" spans="1:25">
      <c r="A12264" s="116">
        <v>12264</v>
      </c>
      <c r="B12264" s="129">
        <v>44504</v>
      </c>
      <c r="D12264" s="120" t="s">
        <v>580</v>
      </c>
      <c r="E12264" s="120" t="s">
        <v>27449</v>
      </c>
      <c r="F12264" s="209" t="s">
        <v>27450</v>
      </c>
      <c r="G12264" s="119" t="s">
        <v>7665</v>
      </c>
      <c r="H12264" s="121" t="s">
        <v>1173</v>
      </c>
      <c r="I12264" s="121" t="s">
        <v>30</v>
      </c>
      <c r="J12264" s="121" t="s">
        <v>77</v>
      </c>
      <c r="K12264" s="121" t="s">
        <v>65</v>
      </c>
      <c r="L12264" s="157" t="s">
        <v>32</v>
      </c>
      <c r="M12264" s="120" t="s">
        <v>78</v>
      </c>
    </row>
    <row r="12265" spans="1:25" ht="27.6">
      <c r="A12265" s="116">
        <v>12265</v>
      </c>
      <c r="B12265" s="129">
        <v>44504</v>
      </c>
      <c r="D12265" s="120" t="s">
        <v>580</v>
      </c>
      <c r="E12265" s="120" t="s">
        <v>27451</v>
      </c>
      <c r="F12265" s="209" t="s">
        <v>27452</v>
      </c>
      <c r="G12265" s="119" t="s">
        <v>27453</v>
      </c>
      <c r="H12265" s="121" t="s">
        <v>192</v>
      </c>
      <c r="I12265" s="121" t="s">
        <v>42</v>
      </c>
      <c r="J12265" s="121" t="s">
        <v>72</v>
      </c>
      <c r="K12265" s="121" t="s">
        <v>65</v>
      </c>
      <c r="L12265" s="157" t="s">
        <v>32</v>
      </c>
      <c r="M12265" s="120" t="s">
        <v>78</v>
      </c>
    </row>
    <row r="12266" spans="1:25" ht="27.6">
      <c r="A12266" s="116">
        <v>12266</v>
      </c>
      <c r="B12266" s="129">
        <v>44504</v>
      </c>
      <c r="D12266" s="120" t="s">
        <v>580</v>
      </c>
      <c r="E12266" s="120" t="s">
        <v>27454</v>
      </c>
      <c r="F12266" s="209" t="s">
        <v>27455</v>
      </c>
      <c r="G12266" s="119" t="s">
        <v>27456</v>
      </c>
      <c r="H12266" s="121" t="s">
        <v>177</v>
      </c>
      <c r="I12266" s="121" t="s">
        <v>30</v>
      </c>
      <c r="J12266" s="121" t="s">
        <v>77</v>
      </c>
      <c r="K12266" s="121" t="s">
        <v>65</v>
      </c>
      <c r="L12266" s="157" t="s">
        <v>32</v>
      </c>
      <c r="M12266" s="120" t="s">
        <v>78</v>
      </c>
    </row>
    <row r="12267" spans="1:25">
      <c r="A12267" s="116">
        <v>12267</v>
      </c>
      <c r="B12267" s="129">
        <v>44504</v>
      </c>
      <c r="D12267" s="120" t="s">
        <v>580</v>
      </c>
      <c r="E12267" s="120" t="s">
        <v>27457</v>
      </c>
      <c r="F12267" s="209" t="s">
        <v>27458</v>
      </c>
      <c r="G12267" s="119" t="s">
        <v>27459</v>
      </c>
      <c r="H12267" s="121" t="s">
        <v>1173</v>
      </c>
      <c r="I12267" s="121" t="s">
        <v>42</v>
      </c>
      <c r="J12267" s="121" t="s">
        <v>43</v>
      </c>
      <c r="K12267" s="121" t="s">
        <v>65</v>
      </c>
      <c r="L12267" s="157" t="s">
        <v>32</v>
      </c>
      <c r="M12267" s="120" t="s">
        <v>78</v>
      </c>
    </row>
    <row r="12268" spans="1:25">
      <c r="A12268" s="116">
        <v>12268</v>
      </c>
      <c r="B12268" s="129">
        <v>44504</v>
      </c>
      <c r="D12268" s="120" t="s">
        <v>580</v>
      </c>
      <c r="E12268" s="120" t="s">
        <v>27460</v>
      </c>
      <c r="F12268" s="209" t="s">
        <v>27461</v>
      </c>
      <c r="G12268" s="119" t="s">
        <v>27462</v>
      </c>
      <c r="H12268" s="121" t="s">
        <v>41</v>
      </c>
      <c r="I12268" s="121" t="s">
        <v>42</v>
      </c>
      <c r="J12268" s="121" t="s">
        <v>72</v>
      </c>
      <c r="K12268" s="121" t="s">
        <v>65</v>
      </c>
      <c r="L12268" s="157" t="s">
        <v>32</v>
      </c>
      <c r="M12268" s="120" t="s">
        <v>78</v>
      </c>
    </row>
    <row r="12269" spans="1:25" ht="27.6">
      <c r="A12269" s="116">
        <v>12269</v>
      </c>
      <c r="B12269" s="129">
        <v>44502</v>
      </c>
      <c r="D12269" s="120" t="s">
        <v>252</v>
      </c>
      <c r="E12269" s="120" t="s">
        <v>27463</v>
      </c>
      <c r="F12269" s="209" t="s">
        <v>27464</v>
      </c>
      <c r="G12269" s="119" t="s">
        <v>746</v>
      </c>
      <c r="H12269" s="121" t="s">
        <v>76</v>
      </c>
      <c r="I12269" s="121" t="s">
        <v>30</v>
      </c>
      <c r="J12269" s="121" t="s">
        <v>435</v>
      </c>
      <c r="K12269" s="121" t="s">
        <v>65</v>
      </c>
      <c r="L12269" s="157" t="s">
        <v>19456</v>
      </c>
      <c r="M12269" s="120" t="s">
        <v>78</v>
      </c>
    </row>
    <row r="12270" spans="1:25">
      <c r="A12270" s="116">
        <v>12270</v>
      </c>
      <c r="B12270" s="129">
        <v>44502</v>
      </c>
      <c r="D12270" s="120" t="s">
        <v>252</v>
      </c>
      <c r="E12270" s="120" t="s">
        <v>27465</v>
      </c>
      <c r="F12270" s="209" t="s">
        <v>10655</v>
      </c>
      <c r="G12270" s="119" t="s">
        <v>4142</v>
      </c>
      <c r="H12270" s="121" t="s">
        <v>41</v>
      </c>
      <c r="I12270" s="121" t="s">
        <v>30</v>
      </c>
      <c r="J12270" s="121" t="s">
        <v>87</v>
      </c>
      <c r="K12270" s="121" t="s">
        <v>65</v>
      </c>
      <c r="L12270" s="157" t="s">
        <v>19456</v>
      </c>
      <c r="M12270" s="120" t="s">
        <v>33</v>
      </c>
      <c r="N12270" s="131">
        <v>44503</v>
      </c>
      <c r="O12270" s="131">
        <v>44614</v>
      </c>
    </row>
    <row r="12271" spans="1:25">
      <c r="A12271" s="116">
        <v>12271</v>
      </c>
      <c r="B12271" s="129">
        <v>44502</v>
      </c>
      <c r="D12271" s="120" t="s">
        <v>252</v>
      </c>
      <c r="E12271" s="120" t="s">
        <v>27466</v>
      </c>
      <c r="F12271" s="209" t="s">
        <v>27467</v>
      </c>
      <c r="G12271" s="119" t="s">
        <v>27468</v>
      </c>
      <c r="H12271" s="121" t="s">
        <v>53</v>
      </c>
      <c r="I12271" s="121" t="s">
        <v>30</v>
      </c>
      <c r="J12271" s="121" t="s">
        <v>87</v>
      </c>
      <c r="K12271" s="121" t="s">
        <v>584</v>
      </c>
      <c r="L12271" s="157" t="s">
        <v>19456</v>
      </c>
      <c r="M12271" s="120" t="s">
        <v>78</v>
      </c>
    </row>
    <row r="12272" spans="1:25" ht="27.6">
      <c r="A12272" s="116">
        <v>12272</v>
      </c>
      <c r="B12272" s="129">
        <v>44502</v>
      </c>
      <c r="D12272" s="120" t="s">
        <v>252</v>
      </c>
      <c r="E12272" s="120" t="s">
        <v>27469</v>
      </c>
      <c r="F12272" s="209" t="s">
        <v>27470</v>
      </c>
      <c r="G12272" s="119" t="s">
        <v>9318</v>
      </c>
      <c r="H12272" s="121" t="s">
        <v>53</v>
      </c>
      <c r="I12272" s="121" t="s">
        <v>30</v>
      </c>
      <c r="J12272" s="121" t="s">
        <v>5018</v>
      </c>
      <c r="K12272" s="121" t="s">
        <v>584</v>
      </c>
      <c r="L12272" s="157" t="s">
        <v>19456</v>
      </c>
      <c r="M12272" s="120" t="s">
        <v>78</v>
      </c>
    </row>
    <row r="12273" spans="1:20">
      <c r="A12273" s="116">
        <v>12273</v>
      </c>
      <c r="B12273" s="129">
        <v>44502</v>
      </c>
      <c r="D12273" s="120" t="s">
        <v>252</v>
      </c>
      <c r="E12273" s="120" t="s">
        <v>27471</v>
      </c>
      <c r="F12273" s="209" t="s">
        <v>27472</v>
      </c>
      <c r="G12273" s="119" t="s">
        <v>27473</v>
      </c>
      <c r="H12273" s="121" t="s">
        <v>29</v>
      </c>
      <c r="I12273" s="121" t="s">
        <v>42</v>
      </c>
      <c r="J12273" s="121" t="s">
        <v>3146</v>
      </c>
      <c r="K12273" s="121" t="s">
        <v>584</v>
      </c>
      <c r="L12273" s="157" t="s">
        <v>19456</v>
      </c>
      <c r="M12273" s="120" t="s">
        <v>33</v>
      </c>
      <c r="N12273" s="131">
        <v>44503</v>
      </c>
      <c r="O12273" s="131">
        <v>44524</v>
      </c>
    </row>
    <row r="12274" spans="1:20">
      <c r="A12274" s="116">
        <v>12274</v>
      </c>
      <c r="B12274" s="129">
        <v>44502</v>
      </c>
      <c r="D12274" s="120" t="s">
        <v>252</v>
      </c>
      <c r="E12274" s="120" t="s">
        <v>27474</v>
      </c>
      <c r="F12274" s="209" t="s">
        <v>27475</v>
      </c>
      <c r="G12274" s="119" t="s">
        <v>7609</v>
      </c>
      <c r="H12274" s="121" t="s">
        <v>86</v>
      </c>
      <c r="I12274" s="121" t="s">
        <v>30</v>
      </c>
      <c r="J12274" s="121" t="s">
        <v>7610</v>
      </c>
      <c r="K12274" s="121" t="s">
        <v>65</v>
      </c>
      <c r="L12274" s="157" t="s">
        <v>19456</v>
      </c>
      <c r="M12274" s="120" t="s">
        <v>78</v>
      </c>
    </row>
    <row r="12275" spans="1:20">
      <c r="A12275" s="116">
        <v>12275</v>
      </c>
      <c r="B12275" s="129">
        <v>44502</v>
      </c>
      <c r="D12275" s="120" t="s">
        <v>252</v>
      </c>
      <c r="E12275" s="120" t="s">
        <v>27476</v>
      </c>
      <c r="F12275" s="209" t="s">
        <v>579</v>
      </c>
      <c r="G12275" s="119" t="s">
        <v>27477</v>
      </c>
      <c r="H12275" s="121" t="s">
        <v>177</v>
      </c>
      <c r="I12275" s="121" t="s">
        <v>30</v>
      </c>
      <c r="J12275" s="121" t="s">
        <v>87</v>
      </c>
      <c r="K12275" s="121" t="s">
        <v>584</v>
      </c>
      <c r="L12275" s="157" t="s">
        <v>19456</v>
      </c>
      <c r="M12275" s="120" t="s">
        <v>78</v>
      </c>
    </row>
    <row r="12276" spans="1:20">
      <c r="A12276" s="116">
        <v>12276</v>
      </c>
      <c r="B12276" s="129">
        <v>44502</v>
      </c>
      <c r="D12276" s="120" t="s">
        <v>252</v>
      </c>
      <c r="E12276" s="120" t="s">
        <v>27478</v>
      </c>
      <c r="F12276" s="209" t="s">
        <v>1791</v>
      </c>
      <c r="G12276" s="119" t="s">
        <v>14009</v>
      </c>
      <c r="H12276" s="121" t="s">
        <v>140</v>
      </c>
      <c r="I12276" s="121" t="s">
        <v>42</v>
      </c>
      <c r="J12276" s="121" t="s">
        <v>72</v>
      </c>
      <c r="K12276" s="121" t="s">
        <v>65</v>
      </c>
      <c r="L12276" s="157" t="s">
        <v>19456</v>
      </c>
      <c r="M12276" s="120" t="s">
        <v>78</v>
      </c>
    </row>
    <row r="12277" spans="1:20">
      <c r="A12277" s="116">
        <v>12277</v>
      </c>
      <c r="B12277" s="129">
        <v>44502</v>
      </c>
      <c r="D12277" s="120" t="s">
        <v>252</v>
      </c>
      <c r="E12277" s="120" t="s">
        <v>27479</v>
      </c>
      <c r="F12277" s="209" t="s">
        <v>1259</v>
      </c>
      <c r="G12277" s="119" t="s">
        <v>3339</v>
      </c>
      <c r="H12277" s="121" t="s">
        <v>53</v>
      </c>
      <c r="I12277" s="121" t="s">
        <v>42</v>
      </c>
      <c r="J12277" s="121" t="s">
        <v>319</v>
      </c>
      <c r="K12277" s="121" t="s">
        <v>584</v>
      </c>
      <c r="L12277" s="157" t="s">
        <v>32</v>
      </c>
      <c r="M12277" s="120" t="s">
        <v>33</v>
      </c>
      <c r="N12277" s="131">
        <v>44503</v>
      </c>
      <c r="O12277" s="131">
        <v>44585</v>
      </c>
      <c r="S12277" s="120" t="s">
        <v>237</v>
      </c>
      <c r="T12277" s="126">
        <v>44503</v>
      </c>
    </row>
    <row r="12278" spans="1:20">
      <c r="A12278" s="116">
        <v>12278</v>
      </c>
      <c r="B12278" s="129">
        <v>44502</v>
      </c>
      <c r="D12278" s="120" t="s">
        <v>252</v>
      </c>
      <c r="E12278" s="120" t="s">
        <v>27480</v>
      </c>
      <c r="F12278" s="209" t="s">
        <v>24332</v>
      </c>
      <c r="G12278" s="119" t="s">
        <v>5448</v>
      </c>
      <c r="H12278" s="121" t="s">
        <v>53</v>
      </c>
      <c r="I12278" s="121" t="s">
        <v>42</v>
      </c>
      <c r="J12278" s="121" t="s">
        <v>54</v>
      </c>
      <c r="K12278" s="121" t="s">
        <v>584</v>
      </c>
      <c r="L12278" s="157" t="s">
        <v>32</v>
      </c>
      <c r="M12278" s="120" t="s">
        <v>78</v>
      </c>
    </row>
    <row r="12279" spans="1:20">
      <c r="A12279" s="116">
        <v>12279</v>
      </c>
      <c r="B12279" s="129">
        <v>44502</v>
      </c>
      <c r="D12279" s="120" t="s">
        <v>252</v>
      </c>
      <c r="E12279" s="120" t="s">
        <v>27481</v>
      </c>
      <c r="F12279" s="209" t="s">
        <v>27482</v>
      </c>
      <c r="G12279" s="119" t="s">
        <v>21616</v>
      </c>
      <c r="H12279" s="121" t="s">
        <v>53</v>
      </c>
      <c r="I12279" s="121" t="s">
        <v>30</v>
      </c>
      <c r="J12279" s="121" t="s">
        <v>7216</v>
      </c>
      <c r="K12279" s="121" t="s">
        <v>584</v>
      </c>
      <c r="L12279" s="157" t="s">
        <v>32</v>
      </c>
      <c r="M12279" s="120" t="s">
        <v>78</v>
      </c>
    </row>
    <row r="12280" spans="1:20">
      <c r="A12280" s="116">
        <v>12280</v>
      </c>
      <c r="B12280" s="129">
        <v>44502</v>
      </c>
      <c r="D12280" s="120" t="s">
        <v>252</v>
      </c>
      <c r="E12280" s="120" t="s">
        <v>27483</v>
      </c>
      <c r="F12280" s="209" t="s">
        <v>27484</v>
      </c>
      <c r="G12280" s="119" t="s">
        <v>20151</v>
      </c>
      <c r="H12280" s="121" t="s">
        <v>140</v>
      </c>
      <c r="I12280" s="121" t="s">
        <v>30</v>
      </c>
      <c r="J12280" s="121" t="s">
        <v>7087</v>
      </c>
      <c r="K12280" s="121" t="s">
        <v>584</v>
      </c>
      <c r="L12280" s="157" t="s">
        <v>32</v>
      </c>
      <c r="M12280" s="120" t="s">
        <v>78</v>
      </c>
    </row>
    <row r="12281" spans="1:20">
      <c r="A12281" s="116">
        <v>12281</v>
      </c>
      <c r="B12281" s="129">
        <v>44502</v>
      </c>
      <c r="D12281" s="120" t="s">
        <v>252</v>
      </c>
      <c r="E12281" s="120" t="s">
        <v>27485</v>
      </c>
      <c r="F12281" s="209" t="s">
        <v>27486</v>
      </c>
      <c r="G12281" s="119" t="s">
        <v>9641</v>
      </c>
      <c r="H12281" s="121" t="s">
        <v>140</v>
      </c>
      <c r="I12281" s="121" t="s">
        <v>30</v>
      </c>
      <c r="J12281" s="121" t="s">
        <v>5018</v>
      </c>
      <c r="K12281" s="121" t="s">
        <v>65</v>
      </c>
      <c r="L12281" s="157" t="s">
        <v>32</v>
      </c>
      <c r="M12281" s="120" t="s">
        <v>78</v>
      </c>
    </row>
    <row r="12282" spans="1:20" ht="27.6">
      <c r="A12282" s="116">
        <v>12282</v>
      </c>
      <c r="B12282" s="129">
        <v>44502</v>
      </c>
      <c r="D12282" s="120" t="s">
        <v>252</v>
      </c>
      <c r="E12282" s="120" t="s">
        <v>27487</v>
      </c>
      <c r="F12282" s="209" t="s">
        <v>27488</v>
      </c>
      <c r="G12282" s="119" t="s">
        <v>21993</v>
      </c>
      <c r="H12282" s="121" t="s">
        <v>86</v>
      </c>
      <c r="I12282" s="121" t="s">
        <v>30</v>
      </c>
      <c r="J12282" s="121" t="s">
        <v>77</v>
      </c>
      <c r="K12282" s="121" t="s">
        <v>65</v>
      </c>
      <c r="L12282" s="157" t="s">
        <v>32</v>
      </c>
      <c r="M12282" s="120" t="s">
        <v>184</v>
      </c>
    </row>
    <row r="12283" spans="1:20">
      <c r="A12283" s="116">
        <v>12283</v>
      </c>
      <c r="B12283" s="129">
        <v>44502</v>
      </c>
      <c r="D12283" s="120" t="s">
        <v>252</v>
      </c>
      <c r="E12283" s="120" t="s">
        <v>27489</v>
      </c>
      <c r="F12283" s="209" t="s">
        <v>27490</v>
      </c>
      <c r="G12283" s="119" t="s">
        <v>27491</v>
      </c>
      <c r="H12283" s="121" t="s">
        <v>76</v>
      </c>
      <c r="I12283" s="121" t="s">
        <v>42</v>
      </c>
      <c r="J12283" s="121" t="s">
        <v>82</v>
      </c>
      <c r="K12283" s="121" t="s">
        <v>584</v>
      </c>
      <c r="L12283" s="157" t="s">
        <v>32</v>
      </c>
      <c r="M12283" s="120" t="s">
        <v>33</v>
      </c>
      <c r="N12283" s="131">
        <v>44503</v>
      </c>
      <c r="O12283" s="131">
        <v>44524</v>
      </c>
    </row>
    <row r="12284" spans="1:20">
      <c r="A12284" s="116">
        <v>12284</v>
      </c>
      <c r="B12284" s="129">
        <v>44502</v>
      </c>
      <c r="D12284" s="120" t="s">
        <v>252</v>
      </c>
      <c r="E12284" s="120" t="s">
        <v>27492</v>
      </c>
      <c r="F12284" s="209" t="s">
        <v>2977</v>
      </c>
      <c r="G12284" s="119" t="s">
        <v>6587</v>
      </c>
      <c r="H12284" s="121" t="s">
        <v>76</v>
      </c>
      <c r="I12284" s="121" t="s">
        <v>42</v>
      </c>
      <c r="J12284" s="121" t="s">
        <v>72</v>
      </c>
      <c r="K12284" s="121" t="s">
        <v>65</v>
      </c>
      <c r="L12284" s="157" t="s">
        <v>32</v>
      </c>
      <c r="M12284" s="120" t="s">
        <v>78</v>
      </c>
    </row>
    <row r="12285" spans="1:20" ht="27.6">
      <c r="A12285" s="116">
        <v>12285</v>
      </c>
      <c r="B12285" s="129">
        <v>44502</v>
      </c>
      <c r="D12285" s="120" t="s">
        <v>252</v>
      </c>
      <c r="E12285" t="s">
        <v>27493</v>
      </c>
      <c r="F12285" s="209" t="s">
        <v>27494</v>
      </c>
      <c r="G12285" s="119" t="s">
        <v>5292</v>
      </c>
      <c r="H12285" s="121" t="s">
        <v>177</v>
      </c>
      <c r="I12285" s="121" t="s">
        <v>30</v>
      </c>
      <c r="J12285" s="121" t="s">
        <v>87</v>
      </c>
      <c r="K12285" s="121" t="s">
        <v>584</v>
      </c>
      <c r="L12285" s="157" t="s">
        <v>32</v>
      </c>
      <c r="M12285" s="120" t="s">
        <v>78</v>
      </c>
    </row>
    <row r="12286" spans="1:20">
      <c r="A12286" s="116">
        <v>12286</v>
      </c>
      <c r="B12286" s="129">
        <v>44502</v>
      </c>
      <c r="D12286" s="120" t="s">
        <v>252</v>
      </c>
      <c r="E12286" s="120" t="s">
        <v>27495</v>
      </c>
      <c r="F12286" s="209" t="s">
        <v>27496</v>
      </c>
      <c r="G12286" s="119" t="s">
        <v>4919</v>
      </c>
      <c r="H12286" s="121" t="s">
        <v>1173</v>
      </c>
      <c r="I12286" s="121" t="s">
        <v>30</v>
      </c>
      <c r="J12286" s="121" t="s">
        <v>87</v>
      </c>
      <c r="K12286" s="121" t="s">
        <v>584</v>
      </c>
      <c r="L12286" s="157" t="s">
        <v>32</v>
      </c>
      <c r="M12286" s="120" t="s">
        <v>78</v>
      </c>
    </row>
    <row r="12287" spans="1:20">
      <c r="A12287" s="116">
        <v>12287</v>
      </c>
      <c r="B12287" s="129">
        <v>44502</v>
      </c>
      <c r="D12287" s="120" t="s">
        <v>252</v>
      </c>
      <c r="E12287" s="120" t="s">
        <v>27497</v>
      </c>
      <c r="F12287" s="209" t="s">
        <v>27498</v>
      </c>
      <c r="G12287" s="119" t="s">
        <v>9846</v>
      </c>
      <c r="H12287" s="121" t="s">
        <v>344</v>
      </c>
      <c r="I12287" s="121" t="s">
        <v>30</v>
      </c>
      <c r="J12287" s="121" t="s">
        <v>485</v>
      </c>
      <c r="K12287" s="121" t="s">
        <v>65</v>
      </c>
      <c r="L12287" s="157" t="s">
        <v>32</v>
      </c>
      <c r="M12287" s="120" t="s">
        <v>78</v>
      </c>
    </row>
    <row r="12288" spans="1:20">
      <c r="A12288" s="116">
        <v>12288</v>
      </c>
      <c r="B12288" s="129">
        <v>44502</v>
      </c>
      <c r="D12288" s="120" t="s">
        <v>252</v>
      </c>
      <c r="E12288" s="120" t="s">
        <v>27499</v>
      </c>
      <c r="F12288" s="209" t="s">
        <v>27500</v>
      </c>
      <c r="G12288" s="119" t="s">
        <v>27501</v>
      </c>
      <c r="H12288" s="121" t="s">
        <v>86</v>
      </c>
      <c r="I12288" s="121" t="s">
        <v>30</v>
      </c>
      <c r="J12288" s="121" t="s">
        <v>77</v>
      </c>
      <c r="K12288" s="121" t="s">
        <v>584</v>
      </c>
      <c r="L12288" s="157" t="s">
        <v>32</v>
      </c>
      <c r="M12288" s="120" t="s">
        <v>33</v>
      </c>
      <c r="N12288" s="131">
        <v>44508</v>
      </c>
      <c r="O12288" s="131">
        <v>44650</v>
      </c>
      <c r="S12288" s="120" t="s">
        <v>237</v>
      </c>
      <c r="T12288" s="126">
        <v>44509</v>
      </c>
    </row>
    <row r="12289" spans="1:20">
      <c r="A12289" s="116">
        <v>12289</v>
      </c>
      <c r="B12289" s="129">
        <v>44502</v>
      </c>
      <c r="D12289" s="120" t="s">
        <v>252</v>
      </c>
      <c r="E12289" s="120" t="s">
        <v>27502</v>
      </c>
      <c r="F12289" s="209" t="s">
        <v>27503</v>
      </c>
      <c r="G12289" s="119" t="s">
        <v>18657</v>
      </c>
      <c r="H12289" s="121" t="s">
        <v>53</v>
      </c>
      <c r="I12289" s="121" t="s">
        <v>30</v>
      </c>
      <c r="J12289" s="121" t="s">
        <v>8033</v>
      </c>
      <c r="K12289" s="121" t="s">
        <v>584</v>
      </c>
      <c r="L12289" s="157" t="s">
        <v>32</v>
      </c>
      <c r="M12289" s="120" t="s">
        <v>78</v>
      </c>
    </row>
    <row r="12290" spans="1:20">
      <c r="A12290" s="116">
        <v>12290</v>
      </c>
      <c r="B12290" s="129">
        <v>44502</v>
      </c>
      <c r="D12290" s="120" t="s">
        <v>252</v>
      </c>
      <c r="E12290" s="120" t="s">
        <v>27504</v>
      </c>
      <c r="F12290" s="209" t="s">
        <v>10560</v>
      </c>
      <c r="G12290" s="119" t="s">
        <v>25923</v>
      </c>
      <c r="H12290" s="121" t="s">
        <v>177</v>
      </c>
      <c r="I12290" s="121" t="s">
        <v>30</v>
      </c>
      <c r="J12290" s="121" t="s">
        <v>77</v>
      </c>
      <c r="K12290" s="121" t="s">
        <v>584</v>
      </c>
      <c r="L12290" s="157" t="s">
        <v>32</v>
      </c>
      <c r="M12290" s="120" t="s">
        <v>78</v>
      </c>
    </row>
    <row r="12291" spans="1:20">
      <c r="A12291" s="116">
        <v>12291</v>
      </c>
      <c r="B12291" s="129">
        <v>44502</v>
      </c>
      <c r="D12291" s="120" t="s">
        <v>252</v>
      </c>
      <c r="E12291" s="120" t="s">
        <v>27505</v>
      </c>
      <c r="F12291" s="209" t="s">
        <v>27506</v>
      </c>
      <c r="G12291" s="119" t="s">
        <v>25923</v>
      </c>
      <c r="H12291" s="121" t="s">
        <v>177</v>
      </c>
      <c r="I12291" s="121" t="s">
        <v>30</v>
      </c>
      <c r="J12291" s="121" t="s">
        <v>529</v>
      </c>
      <c r="K12291" s="121" t="s">
        <v>65</v>
      </c>
      <c r="L12291" s="157" t="s">
        <v>32</v>
      </c>
      <c r="M12291" s="120" t="s">
        <v>33</v>
      </c>
      <c r="N12291" s="131">
        <v>44503</v>
      </c>
      <c r="O12291" s="131">
        <v>44614</v>
      </c>
      <c r="S12291" s="120" t="s">
        <v>92</v>
      </c>
      <c r="T12291" s="126">
        <v>44614</v>
      </c>
    </row>
    <row r="12292" spans="1:20">
      <c r="A12292" s="116">
        <v>12292</v>
      </c>
      <c r="B12292" s="129">
        <v>44502</v>
      </c>
      <c r="D12292" s="120" t="s">
        <v>252</v>
      </c>
      <c r="E12292" s="120" t="s">
        <v>27507</v>
      </c>
      <c r="F12292" s="209" t="s">
        <v>27508</v>
      </c>
      <c r="G12292" s="119" t="s">
        <v>1924</v>
      </c>
      <c r="H12292" s="121" t="s">
        <v>86</v>
      </c>
      <c r="I12292" s="121" t="s">
        <v>30</v>
      </c>
      <c r="J12292" s="121" t="s">
        <v>6396</v>
      </c>
      <c r="K12292" s="121" t="s">
        <v>65</v>
      </c>
      <c r="L12292" s="157" t="s">
        <v>32</v>
      </c>
      <c r="M12292" s="120" t="s">
        <v>78</v>
      </c>
    </row>
    <row r="12293" spans="1:20">
      <c r="A12293" s="116">
        <v>12293</v>
      </c>
      <c r="B12293" s="129">
        <v>44502</v>
      </c>
      <c r="D12293" s="120" t="s">
        <v>252</v>
      </c>
      <c r="E12293" s="120" t="s">
        <v>27509</v>
      </c>
      <c r="F12293" s="209" t="s">
        <v>2369</v>
      </c>
      <c r="G12293" s="119" t="s">
        <v>27510</v>
      </c>
      <c r="H12293" s="121" t="s">
        <v>140</v>
      </c>
      <c r="I12293" s="121" t="s">
        <v>42</v>
      </c>
      <c r="J12293" s="121" t="s">
        <v>27511</v>
      </c>
      <c r="K12293" s="121" t="s">
        <v>584</v>
      </c>
      <c r="L12293" s="157" t="s">
        <v>32</v>
      </c>
      <c r="M12293" s="120" t="s">
        <v>33</v>
      </c>
      <c r="N12293" s="131">
        <v>44503</v>
      </c>
      <c r="O12293" s="131">
        <v>44524</v>
      </c>
      <c r="S12293" s="120" t="s">
        <v>92</v>
      </c>
      <c r="T12293" s="126">
        <v>44525</v>
      </c>
    </row>
    <row r="12294" spans="1:20">
      <c r="A12294" s="116">
        <v>12294</v>
      </c>
      <c r="B12294" s="129">
        <v>44502</v>
      </c>
      <c r="D12294" s="120" t="s">
        <v>252</v>
      </c>
      <c r="E12294" s="120" t="s">
        <v>27512</v>
      </c>
      <c r="F12294" s="209" t="s">
        <v>27513</v>
      </c>
      <c r="G12294" s="119" t="s">
        <v>18773</v>
      </c>
      <c r="H12294" s="121" t="s">
        <v>53</v>
      </c>
      <c r="I12294" s="121" t="s">
        <v>196</v>
      </c>
      <c r="J12294" s="121" t="s">
        <v>196</v>
      </c>
      <c r="K12294" s="121" t="s">
        <v>584</v>
      </c>
      <c r="L12294" s="157" t="s">
        <v>32</v>
      </c>
      <c r="M12294" s="120" t="s">
        <v>78</v>
      </c>
    </row>
    <row r="12295" spans="1:20">
      <c r="A12295" s="116">
        <v>12295</v>
      </c>
      <c r="B12295" s="129">
        <v>44502</v>
      </c>
      <c r="D12295" s="120" t="s">
        <v>252</v>
      </c>
      <c r="E12295" s="120" t="s">
        <v>27514</v>
      </c>
      <c r="F12295" s="209" t="s">
        <v>27515</v>
      </c>
      <c r="G12295" s="119" t="s">
        <v>27516</v>
      </c>
      <c r="H12295" s="121" t="s">
        <v>177</v>
      </c>
      <c r="I12295" s="121" t="s">
        <v>30</v>
      </c>
      <c r="J12295" s="121" t="s">
        <v>7375</v>
      </c>
      <c r="K12295" s="121" t="s">
        <v>65</v>
      </c>
      <c r="L12295" s="157" t="s">
        <v>32</v>
      </c>
      <c r="M12295" s="120" t="s">
        <v>33</v>
      </c>
      <c r="N12295" s="131">
        <v>44503</v>
      </c>
      <c r="O12295" s="131">
        <v>44614</v>
      </c>
    </row>
    <row r="12296" spans="1:20">
      <c r="A12296" s="116">
        <v>12296</v>
      </c>
      <c r="B12296" s="129">
        <v>44502</v>
      </c>
      <c r="D12296" s="120" t="s">
        <v>252</v>
      </c>
      <c r="E12296" s="120" t="s">
        <v>27517</v>
      </c>
      <c r="F12296" s="209" t="s">
        <v>27518</v>
      </c>
      <c r="G12296" s="119" t="s">
        <v>27096</v>
      </c>
      <c r="H12296" s="121" t="s">
        <v>160</v>
      </c>
      <c r="I12296" s="121" t="s">
        <v>30</v>
      </c>
      <c r="J12296" s="121" t="s">
        <v>7624</v>
      </c>
      <c r="K12296" s="121" t="s">
        <v>584</v>
      </c>
      <c r="L12296" s="157" t="s">
        <v>32</v>
      </c>
      <c r="M12296" s="120" t="s">
        <v>78</v>
      </c>
    </row>
    <row r="12297" spans="1:20">
      <c r="A12297" s="116">
        <v>12297</v>
      </c>
      <c r="B12297" s="129">
        <v>44502</v>
      </c>
      <c r="D12297" s="120" t="s">
        <v>252</v>
      </c>
      <c r="E12297" s="120" t="s">
        <v>27519</v>
      </c>
      <c r="F12297" s="209" t="s">
        <v>27520</v>
      </c>
      <c r="G12297" s="119" t="s">
        <v>27521</v>
      </c>
      <c r="H12297" s="121" t="s">
        <v>76</v>
      </c>
      <c r="I12297" s="121" t="s">
        <v>30</v>
      </c>
      <c r="J12297" s="121" t="s">
        <v>87</v>
      </c>
      <c r="K12297" s="121" t="s">
        <v>65</v>
      </c>
      <c r="L12297" s="157" t="s">
        <v>32</v>
      </c>
      <c r="M12297" s="120" t="s">
        <v>33</v>
      </c>
      <c r="N12297" s="131">
        <v>44502</v>
      </c>
      <c r="S12297" s="120" t="s">
        <v>34</v>
      </c>
      <c r="T12297" s="126">
        <v>44512</v>
      </c>
    </row>
    <row r="12298" spans="1:20" ht="27.6">
      <c r="A12298" s="116">
        <v>12298</v>
      </c>
      <c r="B12298" s="129">
        <v>44504</v>
      </c>
      <c r="D12298" s="120" t="s">
        <v>580</v>
      </c>
      <c r="E12298" s="120" t="s">
        <v>27522</v>
      </c>
      <c r="F12298" s="209" t="s">
        <v>27523</v>
      </c>
      <c r="G12298" s="119" t="s">
        <v>27524</v>
      </c>
      <c r="H12298" s="121" t="s">
        <v>1173</v>
      </c>
      <c r="I12298" s="121" t="s">
        <v>30</v>
      </c>
      <c r="J12298" s="121" t="s">
        <v>87</v>
      </c>
      <c r="K12298" s="121" t="s">
        <v>65</v>
      </c>
      <c r="L12298" s="157" t="s">
        <v>32</v>
      </c>
      <c r="M12298" s="120" t="s">
        <v>78</v>
      </c>
    </row>
    <row r="12299" spans="1:20">
      <c r="A12299" s="116">
        <v>12299</v>
      </c>
      <c r="B12299" s="129">
        <v>44502</v>
      </c>
      <c r="D12299" s="120" t="s">
        <v>252</v>
      </c>
      <c r="E12299" s="120" t="s">
        <v>27525</v>
      </c>
      <c r="F12299" s="209" t="s">
        <v>7457</v>
      </c>
      <c r="G12299" s="119" t="s">
        <v>27526</v>
      </c>
      <c r="H12299" s="121" t="s">
        <v>41</v>
      </c>
      <c r="I12299" s="121" t="s">
        <v>196</v>
      </c>
      <c r="J12299" s="121" t="s">
        <v>196</v>
      </c>
      <c r="K12299" s="121" t="s">
        <v>584</v>
      </c>
      <c r="L12299" s="157" t="s">
        <v>32</v>
      </c>
      <c r="M12299" s="120" t="s">
        <v>33</v>
      </c>
      <c r="N12299" s="131">
        <v>44503</v>
      </c>
    </row>
    <row r="12300" spans="1:20">
      <c r="A12300" s="116">
        <v>12300</v>
      </c>
      <c r="B12300" s="129">
        <v>44502</v>
      </c>
      <c r="D12300" s="120" t="s">
        <v>252</v>
      </c>
      <c r="E12300" s="120" t="s">
        <v>27527</v>
      </c>
      <c r="F12300" s="209" t="s">
        <v>27528</v>
      </c>
      <c r="G12300" s="119" t="s">
        <v>16120</v>
      </c>
      <c r="H12300" s="121" t="s">
        <v>1173</v>
      </c>
      <c r="I12300" s="121" t="s">
        <v>30</v>
      </c>
      <c r="J12300" s="121" t="s">
        <v>77</v>
      </c>
      <c r="K12300" s="121" t="s">
        <v>584</v>
      </c>
      <c r="L12300" s="157" t="s">
        <v>32</v>
      </c>
      <c r="M12300" s="120" t="s">
        <v>78</v>
      </c>
    </row>
    <row r="12301" spans="1:20" ht="27.6">
      <c r="A12301" s="116">
        <v>12301</v>
      </c>
      <c r="B12301" s="129">
        <v>44502</v>
      </c>
      <c r="D12301" s="120" t="s">
        <v>252</v>
      </c>
      <c r="E12301" s="120" t="s">
        <v>27529</v>
      </c>
      <c r="F12301" s="209" t="s">
        <v>27530</v>
      </c>
      <c r="G12301" s="119" t="s">
        <v>1089</v>
      </c>
      <c r="H12301" s="121" t="s">
        <v>140</v>
      </c>
      <c r="I12301" s="121" t="s">
        <v>30</v>
      </c>
      <c r="J12301" s="121" t="s">
        <v>485</v>
      </c>
      <c r="K12301" s="121" t="s">
        <v>65</v>
      </c>
      <c r="L12301" s="157" t="s">
        <v>32</v>
      </c>
      <c r="M12301" s="120" t="s">
        <v>78</v>
      </c>
    </row>
    <row r="12302" spans="1:20" ht="27.6">
      <c r="A12302" s="116">
        <v>12302</v>
      </c>
      <c r="B12302" s="129">
        <v>44504</v>
      </c>
      <c r="D12302" s="120" t="s">
        <v>580</v>
      </c>
      <c r="E12302" s="120" t="s">
        <v>27531</v>
      </c>
      <c r="F12302" s="209" t="s">
        <v>27532</v>
      </c>
      <c r="G12302" s="119" t="s">
        <v>8541</v>
      </c>
      <c r="H12302" s="121" t="s">
        <v>53</v>
      </c>
      <c r="I12302" s="121" t="s">
        <v>30</v>
      </c>
      <c r="J12302" s="121" t="s">
        <v>7216</v>
      </c>
      <c r="K12302" s="121" t="s">
        <v>65</v>
      </c>
      <c r="L12302" s="157" t="s">
        <v>32</v>
      </c>
      <c r="M12302" s="120" t="s">
        <v>78</v>
      </c>
    </row>
    <row r="12303" spans="1:20">
      <c r="A12303" s="116">
        <v>12303</v>
      </c>
      <c r="B12303" s="129">
        <v>44504</v>
      </c>
      <c r="D12303" s="120" t="s">
        <v>580</v>
      </c>
      <c r="E12303" s="120" t="s">
        <v>27533</v>
      </c>
      <c r="F12303" s="209" t="s">
        <v>27534</v>
      </c>
      <c r="G12303" s="119" t="s">
        <v>27535</v>
      </c>
      <c r="H12303" s="121" t="s">
        <v>344</v>
      </c>
      <c r="I12303" s="121" t="s">
        <v>30</v>
      </c>
      <c r="J12303" s="121" t="s">
        <v>7142</v>
      </c>
      <c r="K12303" s="121" t="s">
        <v>65</v>
      </c>
      <c r="L12303" s="157" t="s">
        <v>32</v>
      </c>
      <c r="M12303" s="120" t="s">
        <v>78</v>
      </c>
    </row>
    <row r="12304" spans="1:20">
      <c r="A12304" s="116">
        <v>12304</v>
      </c>
      <c r="B12304" s="129">
        <v>44504</v>
      </c>
      <c r="D12304" s="120" t="s">
        <v>580</v>
      </c>
      <c r="E12304" s="120" t="s">
        <v>27536</v>
      </c>
      <c r="F12304" s="209" t="s">
        <v>27537</v>
      </c>
      <c r="G12304" s="119" t="s">
        <v>27538</v>
      </c>
      <c r="H12304" s="121" t="s">
        <v>177</v>
      </c>
      <c r="I12304" s="121" t="s">
        <v>30</v>
      </c>
      <c r="J12304" s="121" t="s">
        <v>87</v>
      </c>
      <c r="K12304" s="121" t="s">
        <v>65</v>
      </c>
      <c r="L12304" s="157" t="s">
        <v>32</v>
      </c>
      <c r="M12304" s="120" t="s">
        <v>184</v>
      </c>
      <c r="N12304" s="131">
        <v>44504</v>
      </c>
      <c r="O12304" s="131">
        <v>44519</v>
      </c>
      <c r="S12304" s="120" t="s">
        <v>92</v>
      </c>
    </row>
    <row r="12305" spans="1:25" ht="27.6">
      <c r="A12305" s="116">
        <v>12305</v>
      </c>
      <c r="B12305" s="129">
        <v>44504</v>
      </c>
      <c r="D12305" s="120" t="s">
        <v>580</v>
      </c>
      <c r="E12305" s="120" t="s">
        <v>27539</v>
      </c>
      <c r="F12305" s="209" t="s">
        <v>27540</v>
      </c>
      <c r="G12305" s="119" t="s">
        <v>27541</v>
      </c>
      <c r="H12305" s="121" t="s">
        <v>101</v>
      </c>
      <c r="I12305" s="121" t="s">
        <v>42</v>
      </c>
      <c r="J12305" s="121" t="s">
        <v>199</v>
      </c>
      <c r="K12305" s="121" t="s">
        <v>65</v>
      </c>
      <c r="L12305" s="157" t="s">
        <v>32</v>
      </c>
      <c r="M12305" s="120" t="s">
        <v>78</v>
      </c>
    </row>
    <row r="12306" spans="1:25">
      <c r="A12306" s="116">
        <v>12306</v>
      </c>
      <c r="B12306" s="129">
        <v>44504</v>
      </c>
      <c r="D12306" s="120" t="s">
        <v>580</v>
      </c>
      <c r="E12306" s="120" t="s">
        <v>27542</v>
      </c>
      <c r="F12306" s="209" t="s">
        <v>20948</v>
      </c>
      <c r="G12306" s="119" t="s">
        <v>10092</v>
      </c>
      <c r="H12306" s="121" t="s">
        <v>140</v>
      </c>
      <c r="I12306" s="121" t="s">
        <v>30</v>
      </c>
      <c r="J12306" s="121" t="s">
        <v>31</v>
      </c>
      <c r="K12306" s="121" t="s">
        <v>65</v>
      </c>
      <c r="L12306" s="157" t="s">
        <v>32</v>
      </c>
      <c r="M12306" s="120" t="s">
        <v>184</v>
      </c>
      <c r="N12306" s="131">
        <v>44508</v>
      </c>
      <c r="O12306" s="131">
        <v>44533</v>
      </c>
      <c r="S12306" s="120" t="s">
        <v>92</v>
      </c>
    </row>
    <row r="12307" spans="1:25" ht="27.6">
      <c r="A12307" s="116">
        <v>12307</v>
      </c>
      <c r="B12307" s="129">
        <v>44504</v>
      </c>
      <c r="D12307" s="120" t="s">
        <v>580</v>
      </c>
      <c r="E12307" s="120" t="s">
        <v>27543</v>
      </c>
      <c r="F12307" s="209" t="s">
        <v>27544</v>
      </c>
      <c r="G12307" s="119" t="s">
        <v>19344</v>
      </c>
      <c r="H12307" s="121" t="s">
        <v>177</v>
      </c>
      <c r="I12307" s="121" t="s">
        <v>30</v>
      </c>
      <c r="J12307" s="121" t="s">
        <v>87</v>
      </c>
      <c r="K12307" s="121" t="s">
        <v>65</v>
      </c>
      <c r="L12307" s="157" t="s">
        <v>32</v>
      </c>
      <c r="M12307" s="120" t="s">
        <v>78</v>
      </c>
    </row>
    <row r="12308" spans="1:25" ht="27.6">
      <c r="A12308" s="116">
        <v>12308</v>
      </c>
      <c r="B12308" s="129">
        <v>44504</v>
      </c>
      <c r="D12308" s="120" t="s">
        <v>580</v>
      </c>
      <c r="E12308" s="120" t="s">
        <v>27545</v>
      </c>
      <c r="F12308" s="209" t="s">
        <v>27546</v>
      </c>
      <c r="G12308" s="119" t="s">
        <v>27547</v>
      </c>
      <c r="I12308" s="121" t="s">
        <v>42</v>
      </c>
      <c r="J12308" s="121" t="s">
        <v>72</v>
      </c>
      <c r="K12308" s="121" t="s">
        <v>65</v>
      </c>
      <c r="L12308" s="157" t="s">
        <v>32</v>
      </c>
      <c r="M12308" s="120" t="s">
        <v>78</v>
      </c>
    </row>
    <row r="12309" spans="1:25" ht="14.4">
      <c r="A12309" s="116">
        <v>12309</v>
      </c>
      <c r="B12309" s="129">
        <v>44505</v>
      </c>
      <c r="D12309" s="120" t="s">
        <v>580</v>
      </c>
      <c r="E12309" s="120" t="s">
        <v>27548</v>
      </c>
      <c r="F12309" s="209" t="s">
        <v>27549</v>
      </c>
      <c r="G12309" s="119" t="s">
        <v>15270</v>
      </c>
      <c r="H12309" s="121" t="s">
        <v>76</v>
      </c>
      <c r="I12309" s="121" t="s">
        <v>30</v>
      </c>
      <c r="J12309" s="121" t="s">
        <v>87</v>
      </c>
      <c r="K12309" s="121" t="s">
        <v>65</v>
      </c>
      <c r="L12309" s="157" t="s">
        <v>32</v>
      </c>
      <c r="M12309" s="120" t="s">
        <v>33</v>
      </c>
      <c r="N12309" s="131">
        <v>44505</v>
      </c>
      <c r="O12309" s="131">
        <v>44508</v>
      </c>
      <c r="S12309" s="120" t="s">
        <v>34</v>
      </c>
      <c r="U12309" t="s">
        <v>27550</v>
      </c>
      <c r="Y12309" s="116" t="s">
        <v>27551</v>
      </c>
    </row>
    <row r="12310" spans="1:25">
      <c r="A12310" s="116">
        <v>12310</v>
      </c>
      <c r="B12310" s="129">
        <v>44505</v>
      </c>
      <c r="D12310" s="120" t="s">
        <v>580</v>
      </c>
      <c r="E12310" s="120" t="s">
        <v>27552</v>
      </c>
      <c r="F12310" s="209" t="s">
        <v>27553</v>
      </c>
      <c r="G12310" s="119" t="s">
        <v>27554</v>
      </c>
      <c r="H12310" s="121" t="s">
        <v>192</v>
      </c>
      <c r="I12310" s="121" t="s">
        <v>30</v>
      </c>
      <c r="J12310" s="121" t="s">
        <v>529</v>
      </c>
      <c r="K12310" s="121" t="s">
        <v>65</v>
      </c>
      <c r="L12310" s="157" t="s">
        <v>32</v>
      </c>
      <c r="M12310" s="120" t="s">
        <v>33</v>
      </c>
      <c r="N12310" s="131">
        <v>44505</v>
      </c>
      <c r="O12310" s="131">
        <v>44581</v>
      </c>
      <c r="S12310" s="120" t="s">
        <v>92</v>
      </c>
      <c r="U12310" s="126" t="s">
        <v>27555</v>
      </c>
    </row>
    <row r="12311" spans="1:25" ht="14.4">
      <c r="A12311" s="116">
        <v>12311</v>
      </c>
      <c r="B12311" s="129">
        <v>44505</v>
      </c>
      <c r="D12311" s="120" t="s">
        <v>580</v>
      </c>
      <c r="E12311" s="120" t="s">
        <v>27556</v>
      </c>
      <c r="F12311" s="209" t="s">
        <v>27557</v>
      </c>
      <c r="G12311" s="119" t="s">
        <v>27558</v>
      </c>
      <c r="H12311" s="121" t="s">
        <v>41</v>
      </c>
      <c r="I12311" s="121" t="s">
        <v>42</v>
      </c>
      <c r="J12311" s="121" t="s">
        <v>646</v>
      </c>
      <c r="K12311" s="121" t="s">
        <v>65</v>
      </c>
      <c r="L12311" s="157" t="s">
        <v>32</v>
      </c>
      <c r="M12311" s="120" t="s">
        <v>184</v>
      </c>
      <c r="N12311" s="131">
        <v>44515</v>
      </c>
      <c r="O12311" s="131">
        <v>44600</v>
      </c>
      <c r="S12311" s="120" t="s">
        <v>34</v>
      </c>
      <c r="U12311" t="s">
        <v>27559</v>
      </c>
      <c r="Y12311" s="116" t="s">
        <v>27560</v>
      </c>
    </row>
    <row r="12312" spans="1:25">
      <c r="A12312" s="116">
        <v>12312</v>
      </c>
      <c r="B12312" s="129">
        <v>44505</v>
      </c>
      <c r="D12312" s="120" t="s">
        <v>580</v>
      </c>
      <c r="E12312" s="120" t="s">
        <v>27561</v>
      </c>
      <c r="F12312" s="209" t="s">
        <v>27562</v>
      </c>
      <c r="G12312" s="119" t="s">
        <v>27563</v>
      </c>
      <c r="H12312" s="121" t="s">
        <v>41</v>
      </c>
      <c r="I12312" s="121" t="s">
        <v>30</v>
      </c>
      <c r="J12312" s="121" t="s">
        <v>435</v>
      </c>
      <c r="K12312" s="121" t="s">
        <v>65</v>
      </c>
      <c r="L12312" s="157" t="s">
        <v>32</v>
      </c>
      <c r="M12312" s="120" t="s">
        <v>33</v>
      </c>
      <c r="N12312" s="131">
        <v>44511</v>
      </c>
      <c r="O12312" s="131">
        <v>44631</v>
      </c>
    </row>
    <row r="12313" spans="1:25">
      <c r="A12313" s="116">
        <v>12313</v>
      </c>
      <c r="B12313" s="129">
        <v>44505</v>
      </c>
      <c r="D12313" s="120" t="s">
        <v>580</v>
      </c>
      <c r="E12313" s="120" t="s">
        <v>27564</v>
      </c>
      <c r="F12313" s="209" t="s">
        <v>5736</v>
      </c>
      <c r="G12313" s="119" t="s">
        <v>27565</v>
      </c>
      <c r="H12313" s="121" t="s">
        <v>41</v>
      </c>
      <c r="I12313" s="121" t="s">
        <v>30</v>
      </c>
      <c r="J12313" s="121" t="s">
        <v>77</v>
      </c>
      <c r="K12313" s="121" t="s">
        <v>65</v>
      </c>
      <c r="L12313" s="157" t="s">
        <v>32</v>
      </c>
      <c r="M12313" s="120" t="s">
        <v>33</v>
      </c>
      <c r="N12313" s="131">
        <v>44505</v>
      </c>
      <c r="O12313" s="131">
        <v>44572</v>
      </c>
      <c r="S12313" s="120" t="s">
        <v>92</v>
      </c>
      <c r="Y12313" s="116" t="s">
        <v>3226</v>
      </c>
    </row>
    <row r="12314" spans="1:25" ht="27.6">
      <c r="A12314" s="116">
        <v>12314</v>
      </c>
      <c r="B12314" s="129">
        <v>44505</v>
      </c>
      <c r="D12314" s="120" t="s">
        <v>580</v>
      </c>
      <c r="E12314" s="120" t="s">
        <v>27566</v>
      </c>
      <c r="F12314" s="209" t="s">
        <v>27567</v>
      </c>
      <c r="G12314" s="119" t="s">
        <v>27568</v>
      </c>
      <c r="H12314" s="121" t="s">
        <v>76</v>
      </c>
      <c r="I12314" s="121" t="s">
        <v>30</v>
      </c>
      <c r="J12314" s="121" t="s">
        <v>7280</v>
      </c>
      <c r="K12314" s="121" t="s">
        <v>65</v>
      </c>
      <c r="L12314" s="157" t="s">
        <v>32</v>
      </c>
      <c r="M12314" s="120" t="s">
        <v>33</v>
      </c>
      <c r="N12314" s="131">
        <v>44505</v>
      </c>
      <c r="O12314" s="131">
        <v>44631</v>
      </c>
    </row>
    <row r="12315" spans="1:25">
      <c r="A12315" s="116">
        <v>12315</v>
      </c>
      <c r="B12315" s="129">
        <v>44505</v>
      </c>
      <c r="D12315" s="120" t="s">
        <v>580</v>
      </c>
      <c r="E12315" s="120" t="s">
        <v>27569</v>
      </c>
      <c r="F12315" s="209" t="s">
        <v>27570</v>
      </c>
      <c r="G12315" s="119" t="s">
        <v>27571</v>
      </c>
      <c r="H12315" s="121" t="s">
        <v>101</v>
      </c>
      <c r="I12315" s="121" t="s">
        <v>30</v>
      </c>
      <c r="J12315" s="121" t="s">
        <v>838</v>
      </c>
      <c r="K12315" s="121" t="s">
        <v>65</v>
      </c>
      <c r="L12315" s="157" t="s">
        <v>32</v>
      </c>
      <c r="M12315" s="120" t="s">
        <v>33</v>
      </c>
      <c r="N12315" s="131">
        <v>44518</v>
      </c>
      <c r="O12315" s="131">
        <v>44631</v>
      </c>
    </row>
    <row r="12316" spans="1:25" ht="27.6">
      <c r="A12316" s="116">
        <v>12316</v>
      </c>
      <c r="B12316" s="129">
        <v>44505</v>
      </c>
      <c r="D12316" s="120" t="s">
        <v>580</v>
      </c>
      <c r="E12316" s="120" t="s">
        <v>27572</v>
      </c>
      <c r="F12316" s="209" t="s">
        <v>27573</v>
      </c>
      <c r="G12316" s="119" t="s">
        <v>26895</v>
      </c>
      <c r="H12316" s="121" t="s">
        <v>177</v>
      </c>
      <c r="I12316" s="121" t="s">
        <v>30</v>
      </c>
      <c r="J12316" s="121" t="s">
        <v>87</v>
      </c>
      <c r="K12316" s="121" t="s">
        <v>65</v>
      </c>
      <c r="L12316" s="157" t="s">
        <v>32</v>
      </c>
      <c r="M12316" s="120" t="s">
        <v>78</v>
      </c>
    </row>
    <row r="12317" spans="1:25" ht="27.6">
      <c r="A12317" s="116">
        <v>12317</v>
      </c>
      <c r="B12317" s="129">
        <v>44505</v>
      </c>
      <c r="D12317" s="120" t="s">
        <v>580</v>
      </c>
      <c r="E12317" s="120" t="s">
        <v>27574</v>
      </c>
      <c r="F12317" s="209" t="s">
        <v>27575</v>
      </c>
      <c r="G12317" s="119" t="s">
        <v>27576</v>
      </c>
      <c r="H12317" s="121" t="s">
        <v>29</v>
      </c>
      <c r="I12317" s="121" t="s">
        <v>30</v>
      </c>
      <c r="J12317" s="121" t="s">
        <v>8096</v>
      </c>
      <c r="K12317" s="121" t="s">
        <v>65</v>
      </c>
      <c r="L12317" s="157" t="s">
        <v>32</v>
      </c>
      <c r="M12317" s="120" t="s">
        <v>78</v>
      </c>
    </row>
    <row r="12318" spans="1:25" ht="27.6">
      <c r="A12318" s="116">
        <v>12318</v>
      </c>
      <c r="B12318" s="129">
        <v>44505</v>
      </c>
      <c r="D12318" s="120" t="s">
        <v>580</v>
      </c>
      <c r="E12318" s="120" t="s">
        <v>27577</v>
      </c>
      <c r="F12318" s="209" t="s">
        <v>27578</v>
      </c>
      <c r="G12318" s="119" t="s">
        <v>27579</v>
      </c>
      <c r="H12318" s="121" t="s">
        <v>29</v>
      </c>
      <c r="I12318" s="121" t="s">
        <v>42</v>
      </c>
      <c r="J12318" s="121" t="s">
        <v>72</v>
      </c>
      <c r="K12318" s="121" t="s">
        <v>65</v>
      </c>
      <c r="L12318" s="157" t="s">
        <v>32</v>
      </c>
      <c r="M12318" s="120" t="s">
        <v>78</v>
      </c>
    </row>
    <row r="12319" spans="1:25" ht="27.6">
      <c r="A12319" s="116">
        <v>12319</v>
      </c>
      <c r="B12319" s="129">
        <v>44505</v>
      </c>
      <c r="D12319" s="120" t="s">
        <v>580</v>
      </c>
      <c r="E12319" s="120" t="s">
        <v>27580</v>
      </c>
      <c r="F12319" s="209" t="s">
        <v>27581</v>
      </c>
      <c r="G12319" s="119" t="s">
        <v>1270</v>
      </c>
      <c r="H12319" s="121" t="s">
        <v>344</v>
      </c>
      <c r="I12319" s="121" t="s">
        <v>42</v>
      </c>
      <c r="J12319" s="121" t="s">
        <v>72</v>
      </c>
      <c r="K12319" s="121" t="s">
        <v>65</v>
      </c>
      <c r="L12319" s="157" t="s">
        <v>32</v>
      </c>
      <c r="M12319" s="120" t="s">
        <v>78</v>
      </c>
    </row>
    <row r="12320" spans="1:25">
      <c r="A12320" s="116">
        <v>12320</v>
      </c>
      <c r="B12320" s="129">
        <v>44503</v>
      </c>
      <c r="D12320" s="120" t="s">
        <v>252</v>
      </c>
      <c r="E12320" s="120" t="s">
        <v>27582</v>
      </c>
      <c r="F12320" s="209" t="s">
        <v>27583</v>
      </c>
      <c r="G12320" s="119" t="s">
        <v>2200</v>
      </c>
      <c r="H12320" s="121" t="s">
        <v>101</v>
      </c>
      <c r="I12320" s="121" t="s">
        <v>30</v>
      </c>
      <c r="J12320" s="121" t="s">
        <v>7726</v>
      </c>
      <c r="K12320" s="121" t="s">
        <v>584</v>
      </c>
      <c r="L12320" s="157" t="s">
        <v>19456</v>
      </c>
      <c r="M12320" s="120" t="s">
        <v>78</v>
      </c>
    </row>
    <row r="12321" spans="1:25">
      <c r="A12321" s="116">
        <v>12321</v>
      </c>
      <c r="B12321" s="129">
        <v>44600</v>
      </c>
      <c r="D12321" s="120" t="s">
        <v>252</v>
      </c>
      <c r="E12321" s="120" t="s">
        <v>27584</v>
      </c>
      <c r="F12321" s="209" t="s">
        <v>27585</v>
      </c>
      <c r="G12321" s="119" t="s">
        <v>27586</v>
      </c>
      <c r="H12321" s="121" t="s">
        <v>101</v>
      </c>
      <c r="I12321" s="121" t="s">
        <v>30</v>
      </c>
      <c r="J12321" s="121" t="s">
        <v>1540</v>
      </c>
      <c r="K12321" s="121" t="s">
        <v>40503</v>
      </c>
      <c r="L12321" s="157" t="s">
        <v>19456</v>
      </c>
      <c r="M12321" s="120" t="s">
        <v>78</v>
      </c>
    </row>
    <row r="12322" spans="1:25">
      <c r="A12322" s="116">
        <v>12322</v>
      </c>
      <c r="B12322" s="129">
        <v>44503</v>
      </c>
      <c r="D12322" s="120" t="s">
        <v>252</v>
      </c>
      <c r="E12322" s="120" t="s">
        <v>27587</v>
      </c>
      <c r="F12322" s="209" t="s">
        <v>14164</v>
      </c>
      <c r="G12322" s="119" t="s">
        <v>16191</v>
      </c>
      <c r="H12322" s="121" t="s">
        <v>41</v>
      </c>
      <c r="I12322" s="121" t="s">
        <v>30</v>
      </c>
      <c r="J12322" s="121" t="s">
        <v>838</v>
      </c>
      <c r="K12322" s="121" t="s">
        <v>584</v>
      </c>
      <c r="L12322" s="157" t="s">
        <v>19456</v>
      </c>
      <c r="M12322" s="120" t="s">
        <v>78</v>
      </c>
    </row>
    <row r="12323" spans="1:25">
      <c r="A12323" s="116">
        <v>12323</v>
      </c>
      <c r="B12323" s="129">
        <v>44503</v>
      </c>
      <c r="D12323" s="120" t="s">
        <v>252</v>
      </c>
      <c r="E12323" s="120" t="s">
        <v>27588</v>
      </c>
      <c r="F12323" s="209" t="s">
        <v>27589</v>
      </c>
      <c r="G12323" s="119" t="s">
        <v>27590</v>
      </c>
      <c r="H12323" s="121" t="s">
        <v>101</v>
      </c>
      <c r="I12323" s="121" t="s">
        <v>30</v>
      </c>
      <c r="J12323" s="121" t="s">
        <v>9853</v>
      </c>
      <c r="K12323" s="121" t="s">
        <v>584</v>
      </c>
      <c r="L12323" s="157" t="s">
        <v>19456</v>
      </c>
      <c r="M12323" s="120" t="s">
        <v>78</v>
      </c>
    </row>
    <row r="12324" spans="1:25">
      <c r="A12324" s="116">
        <v>12324</v>
      </c>
      <c r="B12324" s="129">
        <v>44503</v>
      </c>
      <c r="D12324" s="120" t="s">
        <v>252</v>
      </c>
      <c r="E12324" s="120" t="s">
        <v>27591</v>
      </c>
      <c r="F12324" s="209" t="s">
        <v>399</v>
      </c>
      <c r="G12324" s="119" t="s">
        <v>27592</v>
      </c>
      <c r="H12324" s="121" t="s">
        <v>29</v>
      </c>
      <c r="I12324" s="121" t="s">
        <v>42</v>
      </c>
      <c r="J12324" s="121" t="s">
        <v>549</v>
      </c>
      <c r="K12324" s="121" t="s">
        <v>584</v>
      </c>
      <c r="L12324" s="157" t="s">
        <v>19456</v>
      </c>
      <c r="M12324" s="120" t="s">
        <v>78</v>
      </c>
    </row>
    <row r="12325" spans="1:25">
      <c r="A12325" s="116">
        <v>12325</v>
      </c>
      <c r="B12325" s="129">
        <v>44503</v>
      </c>
      <c r="D12325" s="120" t="s">
        <v>25</v>
      </c>
      <c r="E12325" s="120" t="s">
        <v>27593</v>
      </c>
      <c r="F12325" s="209" t="s">
        <v>27594</v>
      </c>
      <c r="G12325" s="119" t="s">
        <v>27595</v>
      </c>
      <c r="H12325" s="121" t="s">
        <v>76</v>
      </c>
      <c r="I12325" s="121" t="s">
        <v>63</v>
      </c>
      <c r="J12325" s="121" t="s">
        <v>524</v>
      </c>
      <c r="K12325" s="121" t="s">
        <v>65</v>
      </c>
      <c r="L12325" s="157" t="s">
        <v>32</v>
      </c>
      <c r="M12325" s="120" t="s">
        <v>33</v>
      </c>
      <c r="S12325" s="120" t="s">
        <v>34</v>
      </c>
      <c r="Y12325" s="116" t="s">
        <v>27596</v>
      </c>
    </row>
    <row r="12326" spans="1:25">
      <c r="A12326" s="116">
        <v>12326</v>
      </c>
      <c r="B12326" s="129">
        <v>44503</v>
      </c>
      <c r="D12326" s="120" t="s">
        <v>252</v>
      </c>
      <c r="E12326" s="120" t="s">
        <v>27597</v>
      </c>
      <c r="F12326" s="209" t="s">
        <v>3640</v>
      </c>
      <c r="G12326" s="119" t="s">
        <v>27598</v>
      </c>
      <c r="H12326" s="121" t="s">
        <v>1173</v>
      </c>
      <c r="I12326" s="121" t="s">
        <v>30</v>
      </c>
      <c r="J12326" s="121" t="s">
        <v>7142</v>
      </c>
      <c r="K12326" s="121" t="s">
        <v>65</v>
      </c>
      <c r="L12326" s="157" t="s">
        <v>32</v>
      </c>
      <c r="M12326" s="120" t="s">
        <v>78</v>
      </c>
    </row>
    <row r="12327" spans="1:25">
      <c r="A12327" s="116">
        <v>12327</v>
      </c>
      <c r="B12327" s="129">
        <v>44503</v>
      </c>
      <c r="D12327" s="120" t="s">
        <v>252</v>
      </c>
      <c r="E12327" s="120" t="s">
        <v>27599</v>
      </c>
      <c r="F12327" s="209" t="s">
        <v>27600</v>
      </c>
      <c r="G12327" s="119" t="s">
        <v>27601</v>
      </c>
      <c r="H12327" s="121" t="s">
        <v>53</v>
      </c>
      <c r="I12327" s="121" t="s">
        <v>42</v>
      </c>
      <c r="J12327" s="121" t="s">
        <v>72</v>
      </c>
      <c r="K12327" s="121" t="s">
        <v>584</v>
      </c>
      <c r="L12327" s="157" t="s">
        <v>32</v>
      </c>
      <c r="M12327" s="120" t="s">
        <v>78</v>
      </c>
    </row>
    <row r="12328" spans="1:25">
      <c r="A12328" s="116">
        <v>12328</v>
      </c>
      <c r="B12328" s="129">
        <v>44503</v>
      </c>
      <c r="D12328" s="120" t="s">
        <v>252</v>
      </c>
      <c r="E12328" s="120" t="s">
        <v>27602</v>
      </c>
      <c r="F12328" s="209" t="s">
        <v>3842</v>
      </c>
      <c r="G12328" s="119" t="s">
        <v>27603</v>
      </c>
      <c r="H12328" s="121" t="s">
        <v>177</v>
      </c>
      <c r="I12328" s="121" t="s">
        <v>30</v>
      </c>
      <c r="J12328" s="121" t="s">
        <v>435</v>
      </c>
      <c r="K12328" s="121" t="s">
        <v>584</v>
      </c>
      <c r="L12328" s="157" t="s">
        <v>32</v>
      </c>
      <c r="M12328" s="120" t="s">
        <v>33</v>
      </c>
      <c r="N12328" s="131">
        <v>44504</v>
      </c>
      <c r="O12328" s="131">
        <v>44524</v>
      </c>
    </row>
    <row r="12329" spans="1:25">
      <c r="A12329" s="116">
        <v>12329</v>
      </c>
      <c r="B12329" s="129">
        <v>44503</v>
      </c>
      <c r="D12329" s="120" t="s">
        <v>252</v>
      </c>
      <c r="E12329" s="120" t="s">
        <v>27604</v>
      </c>
      <c r="F12329" s="209" t="s">
        <v>27605</v>
      </c>
      <c r="G12329" s="119" t="s">
        <v>709</v>
      </c>
      <c r="H12329" s="121" t="s">
        <v>29</v>
      </c>
      <c r="I12329" s="121" t="s">
        <v>30</v>
      </c>
      <c r="J12329" s="121" t="s">
        <v>5018</v>
      </c>
      <c r="K12329" s="121" t="s">
        <v>584</v>
      </c>
      <c r="L12329" s="157" t="s">
        <v>32</v>
      </c>
      <c r="M12329" s="120" t="s">
        <v>78</v>
      </c>
    </row>
    <row r="12330" spans="1:25" ht="27.6">
      <c r="A12330" s="116">
        <v>12330</v>
      </c>
      <c r="B12330" s="129">
        <v>44503</v>
      </c>
      <c r="D12330" s="120" t="s">
        <v>252</v>
      </c>
      <c r="E12330" s="120" t="s">
        <v>27606</v>
      </c>
      <c r="F12330" s="209" t="s">
        <v>27607</v>
      </c>
      <c r="G12330" s="119" t="s">
        <v>27608</v>
      </c>
      <c r="H12330" s="121" t="s">
        <v>29</v>
      </c>
      <c r="I12330" s="121" t="s">
        <v>42</v>
      </c>
      <c r="J12330" s="121" t="s">
        <v>43</v>
      </c>
      <c r="K12330" s="121" t="s">
        <v>65</v>
      </c>
      <c r="L12330" s="157" t="s">
        <v>32</v>
      </c>
      <c r="M12330" s="120" t="s">
        <v>33</v>
      </c>
      <c r="N12330" s="131">
        <v>44504</v>
      </c>
      <c r="O12330" s="131">
        <v>44614</v>
      </c>
    </row>
    <row r="12331" spans="1:25" ht="27.6">
      <c r="A12331" s="116">
        <v>12331</v>
      </c>
      <c r="B12331" s="129">
        <v>44503</v>
      </c>
      <c r="D12331" s="120" t="s">
        <v>252</v>
      </c>
      <c r="E12331" t="s">
        <v>27609</v>
      </c>
      <c r="F12331" s="209" t="s">
        <v>27610</v>
      </c>
      <c r="G12331" s="119" t="s">
        <v>8811</v>
      </c>
      <c r="H12331" s="121" t="s">
        <v>53</v>
      </c>
      <c r="I12331" s="121" t="s">
        <v>30</v>
      </c>
      <c r="J12331" s="121" t="s">
        <v>529</v>
      </c>
      <c r="K12331" s="121" t="s">
        <v>584</v>
      </c>
      <c r="L12331" s="157" t="s">
        <v>32</v>
      </c>
      <c r="M12331" s="120" t="s">
        <v>78</v>
      </c>
    </row>
    <row r="12332" spans="1:25" ht="27.6">
      <c r="A12332" s="116">
        <v>12332</v>
      </c>
      <c r="B12332" s="129">
        <v>44503</v>
      </c>
      <c r="D12332" s="120" t="s">
        <v>252</v>
      </c>
      <c r="E12332" s="120" t="s">
        <v>27611</v>
      </c>
      <c r="F12332" s="209" t="s">
        <v>27612</v>
      </c>
      <c r="G12332" s="119" t="s">
        <v>8787</v>
      </c>
      <c r="H12332" s="121" t="s">
        <v>29</v>
      </c>
      <c r="I12332" s="121" t="s">
        <v>30</v>
      </c>
      <c r="J12332" s="121" t="s">
        <v>77</v>
      </c>
      <c r="K12332" s="121" t="s">
        <v>65</v>
      </c>
      <c r="L12332" s="157" t="s">
        <v>32</v>
      </c>
      <c r="M12332" s="120" t="s">
        <v>78</v>
      </c>
    </row>
    <row r="12333" spans="1:25" ht="27.6">
      <c r="A12333" s="116">
        <v>12333</v>
      </c>
      <c r="B12333" s="129">
        <v>44503</v>
      </c>
      <c r="D12333" s="120" t="s">
        <v>252</v>
      </c>
      <c r="E12333" s="120" t="s">
        <v>27613</v>
      </c>
      <c r="F12333" s="209" t="s">
        <v>27614</v>
      </c>
      <c r="G12333" s="119" t="s">
        <v>21952</v>
      </c>
      <c r="H12333" s="121" t="s">
        <v>140</v>
      </c>
      <c r="I12333" s="121" t="s">
        <v>30</v>
      </c>
      <c r="J12333" s="121" t="s">
        <v>7280</v>
      </c>
      <c r="K12333" s="121" t="s">
        <v>65</v>
      </c>
      <c r="L12333" s="157" t="s">
        <v>32</v>
      </c>
      <c r="M12333" s="120" t="s">
        <v>33</v>
      </c>
      <c r="N12333" s="131">
        <v>44504</v>
      </c>
      <c r="O12333" s="131">
        <v>44614</v>
      </c>
    </row>
    <row r="12334" spans="1:25">
      <c r="A12334" s="116">
        <v>12334</v>
      </c>
      <c r="B12334" s="129">
        <v>44503</v>
      </c>
      <c r="D12334" s="120" t="s">
        <v>252</v>
      </c>
      <c r="E12334" s="120" t="s">
        <v>27615</v>
      </c>
      <c r="F12334" s="209" t="s">
        <v>1023</v>
      </c>
      <c r="G12334" s="119" t="s">
        <v>27616</v>
      </c>
      <c r="H12334" s="121" t="s">
        <v>140</v>
      </c>
      <c r="I12334" s="121" t="s">
        <v>30</v>
      </c>
      <c r="J12334" s="121" t="s">
        <v>31</v>
      </c>
      <c r="K12334" s="121" t="s">
        <v>65</v>
      </c>
      <c r="L12334" s="157" t="s">
        <v>32</v>
      </c>
      <c r="M12334" s="120" t="s">
        <v>78</v>
      </c>
    </row>
    <row r="12335" spans="1:25">
      <c r="A12335" s="116">
        <v>12335</v>
      </c>
      <c r="B12335" s="129">
        <v>44503</v>
      </c>
      <c r="D12335" s="120" t="s">
        <v>252</v>
      </c>
      <c r="E12335" s="120" t="s">
        <v>27617</v>
      </c>
      <c r="F12335" s="209" t="s">
        <v>27618</v>
      </c>
      <c r="G12335" s="119" t="s">
        <v>27619</v>
      </c>
      <c r="H12335" s="121" t="s">
        <v>192</v>
      </c>
      <c r="I12335" s="121" t="s">
        <v>30</v>
      </c>
      <c r="J12335" s="121" t="s">
        <v>5018</v>
      </c>
      <c r="K12335" s="121" t="s">
        <v>584</v>
      </c>
      <c r="L12335" s="157" t="s">
        <v>32</v>
      </c>
      <c r="M12335" s="120" t="s">
        <v>78</v>
      </c>
    </row>
    <row r="12336" spans="1:25">
      <c r="A12336" s="116">
        <v>12336</v>
      </c>
      <c r="B12336" s="129">
        <v>44503</v>
      </c>
      <c r="D12336" s="120" t="s">
        <v>252</v>
      </c>
      <c r="E12336" s="120" t="s">
        <v>27620</v>
      </c>
      <c r="F12336" s="209" t="s">
        <v>1304</v>
      </c>
      <c r="G12336" s="119" t="s">
        <v>27621</v>
      </c>
      <c r="H12336" s="121" t="s">
        <v>76</v>
      </c>
      <c r="I12336" s="121" t="s">
        <v>30</v>
      </c>
      <c r="J12336" s="121" t="s">
        <v>31</v>
      </c>
      <c r="K12336" s="121" t="s">
        <v>584</v>
      </c>
      <c r="L12336" s="157" t="s">
        <v>32</v>
      </c>
      <c r="M12336" s="120" t="s">
        <v>33</v>
      </c>
      <c r="N12336" s="131">
        <v>44505</v>
      </c>
      <c r="S12336" s="120" t="s">
        <v>237</v>
      </c>
      <c r="T12336" s="126">
        <v>44505</v>
      </c>
    </row>
    <row r="12337" spans="1:20">
      <c r="A12337" s="116">
        <v>12337</v>
      </c>
      <c r="B12337" s="129">
        <v>44503</v>
      </c>
      <c r="D12337" s="120" t="s">
        <v>252</v>
      </c>
      <c r="E12337" s="120" t="s">
        <v>27622</v>
      </c>
      <c r="F12337" s="209" t="s">
        <v>7398</v>
      </c>
      <c r="G12337" s="119" t="s">
        <v>11999</v>
      </c>
      <c r="H12337" s="121" t="s">
        <v>76</v>
      </c>
      <c r="I12337" s="121" t="s">
        <v>30</v>
      </c>
      <c r="J12337" s="121" t="s">
        <v>5018</v>
      </c>
      <c r="K12337" s="121" t="s">
        <v>65</v>
      </c>
      <c r="L12337" s="157" t="s">
        <v>32</v>
      </c>
      <c r="M12337" s="120" t="s">
        <v>78</v>
      </c>
    </row>
    <row r="12338" spans="1:20">
      <c r="A12338" s="116">
        <v>12338</v>
      </c>
      <c r="B12338" s="129">
        <v>44503</v>
      </c>
      <c r="D12338" s="120" t="s">
        <v>252</v>
      </c>
      <c r="E12338" s="120" t="s">
        <v>27623</v>
      </c>
      <c r="F12338" s="209" t="s">
        <v>17649</v>
      </c>
      <c r="G12338" s="119" t="s">
        <v>27624</v>
      </c>
      <c r="H12338" s="121" t="s">
        <v>140</v>
      </c>
      <c r="I12338" s="121" t="s">
        <v>42</v>
      </c>
      <c r="J12338" s="121" t="s">
        <v>91</v>
      </c>
      <c r="K12338" s="121" t="s">
        <v>584</v>
      </c>
      <c r="L12338" s="157" t="s">
        <v>32</v>
      </c>
      <c r="M12338" s="120" t="s">
        <v>78</v>
      </c>
    </row>
    <row r="12339" spans="1:20" ht="27.6">
      <c r="A12339" s="116">
        <v>12339</v>
      </c>
      <c r="B12339" s="129">
        <v>44503</v>
      </c>
      <c r="D12339" s="120" t="s">
        <v>252</v>
      </c>
      <c r="E12339" t="s">
        <v>27625</v>
      </c>
      <c r="F12339" s="209" t="s">
        <v>27626</v>
      </c>
      <c r="G12339" s="119" t="s">
        <v>17445</v>
      </c>
      <c r="H12339" s="121" t="s">
        <v>53</v>
      </c>
      <c r="I12339" s="121" t="s">
        <v>42</v>
      </c>
      <c r="J12339" s="121" t="s">
        <v>54</v>
      </c>
      <c r="K12339" s="121" t="s">
        <v>65</v>
      </c>
      <c r="L12339" s="157" t="s">
        <v>32</v>
      </c>
      <c r="M12339" s="120" t="s">
        <v>78</v>
      </c>
    </row>
    <row r="12340" spans="1:20">
      <c r="A12340" s="116">
        <v>12340</v>
      </c>
      <c r="B12340" s="129">
        <v>44503</v>
      </c>
      <c r="D12340" s="120" t="s">
        <v>252</v>
      </c>
      <c r="E12340" s="120" t="s">
        <v>27627</v>
      </c>
      <c r="F12340" s="209" t="s">
        <v>27628</v>
      </c>
      <c r="G12340" s="119" t="s">
        <v>27629</v>
      </c>
      <c r="H12340" s="121" t="s">
        <v>53</v>
      </c>
      <c r="I12340" s="121" t="s">
        <v>30</v>
      </c>
      <c r="J12340" s="121" t="s">
        <v>435</v>
      </c>
      <c r="K12340" s="121" t="s">
        <v>584</v>
      </c>
      <c r="L12340" s="157" t="s">
        <v>32</v>
      </c>
      <c r="M12340" s="120" t="s">
        <v>33</v>
      </c>
      <c r="N12340" s="131">
        <v>44505</v>
      </c>
      <c r="O12340" s="131">
        <v>44530</v>
      </c>
    </row>
    <row r="12341" spans="1:20">
      <c r="A12341" s="116">
        <v>12341</v>
      </c>
      <c r="B12341" s="129">
        <v>44503</v>
      </c>
      <c r="D12341" s="120" t="s">
        <v>252</v>
      </c>
      <c r="E12341" s="120" t="s">
        <v>27630</v>
      </c>
      <c r="F12341" s="209" t="s">
        <v>27631</v>
      </c>
      <c r="G12341" s="119" t="s">
        <v>3568</v>
      </c>
      <c r="H12341" s="121" t="s">
        <v>53</v>
      </c>
      <c r="I12341" s="121" t="s">
        <v>42</v>
      </c>
      <c r="J12341" s="121" t="s">
        <v>199</v>
      </c>
      <c r="K12341" s="121" t="s">
        <v>65</v>
      </c>
      <c r="L12341" s="157" t="s">
        <v>32</v>
      </c>
      <c r="M12341" s="120" t="s">
        <v>33</v>
      </c>
      <c r="N12341" s="131">
        <v>44504</v>
      </c>
      <c r="O12341" s="131">
        <v>44614</v>
      </c>
    </row>
    <row r="12342" spans="1:20">
      <c r="A12342" s="116">
        <v>12342</v>
      </c>
      <c r="B12342" s="129">
        <v>44503</v>
      </c>
      <c r="D12342" s="120" t="s">
        <v>252</v>
      </c>
      <c r="E12342" s="120" t="s">
        <v>27632</v>
      </c>
      <c r="F12342" s="209" t="s">
        <v>27633</v>
      </c>
      <c r="G12342" s="119" t="s">
        <v>27634</v>
      </c>
      <c r="H12342" s="121" t="s">
        <v>140</v>
      </c>
      <c r="I12342" s="121" t="s">
        <v>42</v>
      </c>
      <c r="J12342" s="121" t="s">
        <v>91</v>
      </c>
      <c r="K12342" s="121" t="s">
        <v>584</v>
      </c>
      <c r="L12342" s="157" t="s">
        <v>32</v>
      </c>
      <c r="M12342" s="120" t="s">
        <v>78</v>
      </c>
    </row>
    <row r="12343" spans="1:20">
      <c r="A12343" s="116">
        <v>12343</v>
      </c>
      <c r="B12343" s="129">
        <v>44503</v>
      </c>
      <c r="D12343" s="120" t="s">
        <v>252</v>
      </c>
      <c r="E12343" s="120" t="s">
        <v>27635</v>
      </c>
      <c r="F12343" s="209" t="s">
        <v>27636</v>
      </c>
      <c r="G12343" s="119" t="s">
        <v>27637</v>
      </c>
      <c r="H12343" s="121" t="s">
        <v>192</v>
      </c>
      <c r="I12343" s="121" t="s">
        <v>42</v>
      </c>
      <c r="J12343" s="121" t="s">
        <v>43</v>
      </c>
      <c r="K12343" s="121" t="s">
        <v>65</v>
      </c>
      <c r="L12343" s="157" t="s">
        <v>32</v>
      </c>
      <c r="M12343" s="120" t="s">
        <v>33</v>
      </c>
      <c r="N12343" s="131">
        <v>44505</v>
      </c>
      <c r="S12343" s="120" t="s">
        <v>237</v>
      </c>
      <c r="T12343" s="126">
        <v>44508</v>
      </c>
    </row>
    <row r="12344" spans="1:20">
      <c r="A12344" s="116">
        <v>12344</v>
      </c>
      <c r="B12344" s="129">
        <v>44503</v>
      </c>
      <c r="D12344" s="120" t="s">
        <v>252</v>
      </c>
      <c r="E12344" s="120" t="s">
        <v>27638</v>
      </c>
      <c r="F12344" s="209" t="s">
        <v>27639</v>
      </c>
      <c r="G12344" s="119" t="s">
        <v>27640</v>
      </c>
      <c r="H12344" s="121" t="s">
        <v>53</v>
      </c>
      <c r="I12344" s="121" t="s">
        <v>30</v>
      </c>
      <c r="J12344" s="121" t="s">
        <v>529</v>
      </c>
      <c r="K12344" s="121" t="s">
        <v>584</v>
      </c>
      <c r="L12344" s="157" t="s">
        <v>32</v>
      </c>
      <c r="M12344" s="120" t="s">
        <v>78</v>
      </c>
    </row>
    <row r="12345" spans="1:20">
      <c r="A12345" s="116">
        <v>12345</v>
      </c>
      <c r="B12345" s="129">
        <v>44503</v>
      </c>
      <c r="D12345" s="120" t="s">
        <v>252</v>
      </c>
      <c r="E12345" s="120" t="s">
        <v>27641</v>
      </c>
      <c r="F12345" s="209" t="s">
        <v>27642</v>
      </c>
      <c r="G12345" s="119" t="s">
        <v>27643</v>
      </c>
      <c r="H12345" s="121" t="s">
        <v>86</v>
      </c>
      <c r="I12345" s="121" t="s">
        <v>42</v>
      </c>
      <c r="J12345" s="121" t="s">
        <v>2929</v>
      </c>
      <c r="K12345" s="121" t="s">
        <v>584</v>
      </c>
      <c r="L12345" s="157" t="s">
        <v>32</v>
      </c>
      <c r="M12345" s="120" t="s">
        <v>33</v>
      </c>
      <c r="N12345" s="131">
        <v>44539</v>
      </c>
    </row>
    <row r="12346" spans="1:20">
      <c r="A12346" s="116">
        <v>12346</v>
      </c>
      <c r="B12346" s="129">
        <v>44503</v>
      </c>
      <c r="D12346" s="120" t="s">
        <v>252</v>
      </c>
      <c r="E12346" s="120" t="s">
        <v>27644</v>
      </c>
      <c r="F12346" s="209" t="s">
        <v>27645</v>
      </c>
      <c r="G12346" s="119" t="s">
        <v>3277</v>
      </c>
      <c r="H12346" s="121" t="s">
        <v>53</v>
      </c>
      <c r="I12346" s="121" t="s">
        <v>30</v>
      </c>
      <c r="J12346" s="121" t="s">
        <v>87</v>
      </c>
      <c r="K12346" s="121" t="s">
        <v>584</v>
      </c>
      <c r="L12346" s="157" t="s">
        <v>32</v>
      </c>
      <c r="M12346" s="120" t="s">
        <v>78</v>
      </c>
    </row>
    <row r="12347" spans="1:20">
      <c r="A12347" s="116">
        <v>12347</v>
      </c>
      <c r="B12347" s="129">
        <v>44503</v>
      </c>
      <c r="D12347" s="120" t="s">
        <v>252</v>
      </c>
      <c r="E12347" s="120" t="s">
        <v>27646</v>
      </c>
      <c r="F12347" s="209" t="s">
        <v>15642</v>
      </c>
      <c r="G12347" s="119" t="s">
        <v>533</v>
      </c>
      <c r="H12347" s="121" t="s">
        <v>53</v>
      </c>
      <c r="I12347" s="121" t="s">
        <v>42</v>
      </c>
      <c r="J12347" s="121" t="s">
        <v>199</v>
      </c>
      <c r="K12347" s="121" t="s">
        <v>584</v>
      </c>
      <c r="L12347" s="157" t="s">
        <v>32</v>
      </c>
      <c r="M12347" s="120" t="s">
        <v>33</v>
      </c>
      <c r="N12347" s="131">
        <v>44504</v>
      </c>
      <c r="O12347" s="131">
        <v>44524</v>
      </c>
    </row>
    <row r="12348" spans="1:20">
      <c r="A12348" s="116">
        <v>12348</v>
      </c>
      <c r="B12348" s="129">
        <v>44503</v>
      </c>
      <c r="D12348" s="120" t="s">
        <v>252</v>
      </c>
      <c r="E12348" s="120" t="s">
        <v>27647</v>
      </c>
      <c r="F12348" s="209" t="s">
        <v>579</v>
      </c>
      <c r="G12348" s="119" t="s">
        <v>15387</v>
      </c>
      <c r="H12348" s="121" t="s">
        <v>1173</v>
      </c>
      <c r="I12348" s="121" t="s">
        <v>30</v>
      </c>
      <c r="J12348" s="121" t="s">
        <v>7276</v>
      </c>
      <c r="K12348" s="121" t="s">
        <v>584</v>
      </c>
      <c r="L12348" s="157" t="s">
        <v>32</v>
      </c>
      <c r="M12348" s="120" t="s">
        <v>78</v>
      </c>
    </row>
    <row r="12349" spans="1:20">
      <c r="A12349" s="116">
        <v>12349</v>
      </c>
      <c r="B12349" s="129">
        <v>44503</v>
      </c>
      <c r="D12349" s="120" t="s">
        <v>252</v>
      </c>
      <c r="E12349" s="120" t="s">
        <v>27648</v>
      </c>
      <c r="F12349" s="209" t="s">
        <v>27649</v>
      </c>
      <c r="G12349" s="119" t="s">
        <v>27650</v>
      </c>
      <c r="H12349" s="121" t="s">
        <v>53</v>
      </c>
      <c r="I12349" s="121" t="s">
        <v>30</v>
      </c>
      <c r="J12349" s="121" t="s">
        <v>1544</v>
      </c>
      <c r="K12349" s="121" t="s">
        <v>65</v>
      </c>
      <c r="L12349" s="157" t="s">
        <v>32</v>
      </c>
      <c r="M12349" s="120" t="s">
        <v>33</v>
      </c>
      <c r="N12349" s="131">
        <v>44511</v>
      </c>
      <c r="O12349" s="131">
        <v>44530</v>
      </c>
      <c r="S12349" s="120" t="s">
        <v>237</v>
      </c>
      <c r="T12349" s="126">
        <v>44525</v>
      </c>
    </row>
    <row r="12350" spans="1:20">
      <c r="A12350" s="116">
        <v>12350</v>
      </c>
      <c r="B12350" s="129">
        <v>44503</v>
      </c>
      <c r="D12350" s="120" t="s">
        <v>252</v>
      </c>
      <c r="E12350" s="120" t="s">
        <v>27651</v>
      </c>
      <c r="F12350" s="209" t="s">
        <v>25488</v>
      </c>
      <c r="G12350" s="119" t="s">
        <v>27652</v>
      </c>
      <c r="H12350" s="121" t="s">
        <v>29</v>
      </c>
      <c r="I12350" s="121" t="s">
        <v>42</v>
      </c>
      <c r="J12350" s="121" t="s">
        <v>91</v>
      </c>
      <c r="K12350" s="121" t="s">
        <v>584</v>
      </c>
      <c r="L12350" s="157" t="s">
        <v>32</v>
      </c>
      <c r="M12350" s="120" t="s">
        <v>33</v>
      </c>
      <c r="N12350" s="131">
        <v>44503</v>
      </c>
      <c r="S12350" s="120" t="s">
        <v>92</v>
      </c>
      <c r="T12350" s="126">
        <v>44503</v>
      </c>
    </row>
    <row r="12351" spans="1:20">
      <c r="A12351" s="116">
        <v>12351</v>
      </c>
      <c r="B12351" s="129">
        <v>44505</v>
      </c>
      <c r="D12351" s="120" t="s">
        <v>580</v>
      </c>
      <c r="E12351" s="120" t="s">
        <v>27653</v>
      </c>
      <c r="F12351" s="209" t="s">
        <v>27654</v>
      </c>
      <c r="G12351" s="119" t="s">
        <v>27655</v>
      </c>
      <c r="H12351" s="121" t="s">
        <v>41</v>
      </c>
      <c r="I12351" s="121" t="s">
        <v>30</v>
      </c>
      <c r="J12351" s="121" t="s">
        <v>87</v>
      </c>
      <c r="K12351" s="121" t="s">
        <v>65</v>
      </c>
      <c r="L12351" s="157" t="s">
        <v>32</v>
      </c>
      <c r="M12351" s="120" t="s">
        <v>78</v>
      </c>
    </row>
    <row r="12352" spans="1:20">
      <c r="A12352" s="116">
        <v>12352</v>
      </c>
      <c r="B12352" s="129">
        <v>44505</v>
      </c>
      <c r="D12352" s="120" t="s">
        <v>580</v>
      </c>
      <c r="E12352" s="120" t="s">
        <v>27656</v>
      </c>
      <c r="F12352" s="209" t="s">
        <v>27657</v>
      </c>
      <c r="G12352" s="119" t="s">
        <v>20455</v>
      </c>
      <c r="H12352" s="121" t="s">
        <v>41</v>
      </c>
      <c r="I12352" s="121" t="s">
        <v>30</v>
      </c>
      <c r="J12352" s="121" t="s">
        <v>31</v>
      </c>
      <c r="K12352" s="121" t="s">
        <v>65</v>
      </c>
      <c r="L12352" s="157" t="s">
        <v>32</v>
      </c>
      <c r="M12352" s="120" t="s">
        <v>184</v>
      </c>
      <c r="N12352" s="131">
        <v>44508</v>
      </c>
      <c r="O12352" s="131" t="s">
        <v>27658</v>
      </c>
    </row>
    <row r="12353" spans="1:25">
      <c r="A12353" s="116">
        <v>12353</v>
      </c>
      <c r="B12353" s="129">
        <v>44508</v>
      </c>
      <c r="D12353" s="120" t="s">
        <v>580</v>
      </c>
      <c r="E12353" s="120" t="s">
        <v>27659</v>
      </c>
      <c r="F12353" s="209" t="s">
        <v>27660</v>
      </c>
      <c r="G12353" s="119" t="s">
        <v>27661</v>
      </c>
      <c r="H12353" s="121" t="s">
        <v>41</v>
      </c>
      <c r="I12353" s="121" t="s">
        <v>30</v>
      </c>
      <c r="J12353" s="121" t="s">
        <v>87</v>
      </c>
      <c r="K12353" s="121" t="s">
        <v>65</v>
      </c>
      <c r="L12353" s="157" t="s">
        <v>32</v>
      </c>
      <c r="M12353" s="120" t="s">
        <v>33</v>
      </c>
      <c r="N12353" s="131">
        <v>44509</v>
      </c>
      <c r="O12353" s="131">
        <v>44519</v>
      </c>
      <c r="S12353" s="120" t="s">
        <v>92</v>
      </c>
      <c r="Y12353" s="116" t="s">
        <v>3226</v>
      </c>
    </row>
    <row r="12354" spans="1:25">
      <c r="A12354" s="116">
        <v>12354</v>
      </c>
      <c r="B12354" s="129">
        <v>44508</v>
      </c>
      <c r="D12354" s="120" t="s">
        <v>580</v>
      </c>
      <c r="E12354" s="120" t="s">
        <v>27662</v>
      </c>
      <c r="F12354" s="209" t="s">
        <v>27663</v>
      </c>
      <c r="G12354" s="119" t="s">
        <v>27664</v>
      </c>
      <c r="H12354" s="121" t="s">
        <v>53</v>
      </c>
      <c r="I12354" s="121" t="s">
        <v>30</v>
      </c>
      <c r="J12354" s="121" t="s">
        <v>11166</v>
      </c>
      <c r="K12354" s="121" t="s">
        <v>65</v>
      </c>
      <c r="L12354" s="157" t="s">
        <v>32</v>
      </c>
      <c r="M12354" s="120" t="s">
        <v>33</v>
      </c>
      <c r="N12354" s="131">
        <v>44508</v>
      </c>
      <c r="O12354" s="131">
        <v>44631</v>
      </c>
    </row>
    <row r="12355" spans="1:25" ht="27.6">
      <c r="A12355" s="116">
        <v>12355</v>
      </c>
      <c r="B12355" s="129">
        <v>44508</v>
      </c>
      <c r="D12355" s="120" t="s">
        <v>580</v>
      </c>
      <c r="E12355" s="120" t="s">
        <v>27665</v>
      </c>
      <c r="F12355" s="209" t="s">
        <v>27666</v>
      </c>
      <c r="G12355" s="119" t="s">
        <v>17024</v>
      </c>
      <c r="H12355" s="121" t="s">
        <v>29</v>
      </c>
      <c r="I12355" s="121" t="s">
        <v>30</v>
      </c>
      <c r="J12355" s="121" t="s">
        <v>7726</v>
      </c>
      <c r="K12355" s="121" t="s">
        <v>65</v>
      </c>
      <c r="L12355" s="157" t="s">
        <v>32</v>
      </c>
      <c r="M12355" s="120" t="s">
        <v>33</v>
      </c>
      <c r="N12355" s="131">
        <v>44565</v>
      </c>
      <c r="O12355" s="131">
        <v>44631</v>
      </c>
    </row>
    <row r="12356" spans="1:25">
      <c r="A12356" s="116">
        <v>12356</v>
      </c>
      <c r="B12356" s="129">
        <v>44508</v>
      </c>
      <c r="D12356" s="120" t="s">
        <v>580</v>
      </c>
      <c r="E12356" s="120" t="s">
        <v>27667</v>
      </c>
      <c r="F12356" s="209" t="s">
        <v>27668</v>
      </c>
      <c r="G12356" s="119" t="s">
        <v>27669</v>
      </c>
      <c r="H12356" s="121" t="s">
        <v>177</v>
      </c>
      <c r="I12356" s="121" t="s">
        <v>30</v>
      </c>
      <c r="J12356" s="121" t="s">
        <v>77</v>
      </c>
      <c r="K12356" s="121" t="s">
        <v>65</v>
      </c>
      <c r="L12356" s="157" t="s">
        <v>32</v>
      </c>
      <c r="M12356" s="120" t="s">
        <v>78</v>
      </c>
    </row>
    <row r="12357" spans="1:25" ht="27.6">
      <c r="A12357" s="116">
        <v>12357</v>
      </c>
      <c r="B12357" s="129">
        <v>44508</v>
      </c>
      <c r="D12357" s="120" t="s">
        <v>580</v>
      </c>
      <c r="E12357" s="120" t="s">
        <v>27670</v>
      </c>
      <c r="F12357" s="209" t="s">
        <v>27671</v>
      </c>
      <c r="G12357" s="119" t="s">
        <v>27672</v>
      </c>
      <c r="H12357" s="121" t="s">
        <v>1173</v>
      </c>
      <c r="I12357" s="121" t="s">
        <v>30</v>
      </c>
      <c r="J12357" s="121" t="s">
        <v>77</v>
      </c>
      <c r="K12357" s="121" t="s">
        <v>65</v>
      </c>
      <c r="L12357" s="157" t="s">
        <v>32</v>
      </c>
      <c r="M12357" s="120" t="s">
        <v>78</v>
      </c>
    </row>
    <row r="12358" spans="1:25">
      <c r="A12358" s="116">
        <v>12358</v>
      </c>
      <c r="B12358" s="129">
        <v>44508</v>
      </c>
      <c r="D12358" s="120" t="s">
        <v>580</v>
      </c>
      <c r="E12358" s="120" t="s">
        <v>27673</v>
      </c>
      <c r="F12358" s="209" t="s">
        <v>27674</v>
      </c>
      <c r="G12358" s="119" t="s">
        <v>805</v>
      </c>
      <c r="H12358" s="121" t="s">
        <v>41</v>
      </c>
      <c r="I12358" s="121" t="s">
        <v>30</v>
      </c>
      <c r="J12358" s="121" t="s">
        <v>87</v>
      </c>
      <c r="K12358" s="121" t="s">
        <v>65</v>
      </c>
      <c r="L12358" s="157" t="s">
        <v>32</v>
      </c>
      <c r="M12358" s="120" t="s">
        <v>78</v>
      </c>
    </row>
    <row r="12359" spans="1:25">
      <c r="A12359" s="116">
        <v>12359</v>
      </c>
      <c r="B12359" s="129">
        <v>44508</v>
      </c>
      <c r="D12359" s="120" t="s">
        <v>580</v>
      </c>
      <c r="E12359" s="120" t="s">
        <v>27675</v>
      </c>
      <c r="F12359" s="209" t="s">
        <v>27676</v>
      </c>
      <c r="G12359" s="119" t="s">
        <v>963</v>
      </c>
      <c r="H12359" s="121" t="s">
        <v>1173</v>
      </c>
      <c r="I12359" s="121" t="s">
        <v>30</v>
      </c>
      <c r="J12359" s="121" t="s">
        <v>77</v>
      </c>
      <c r="K12359" s="121" t="s">
        <v>65</v>
      </c>
      <c r="L12359" s="157" t="s">
        <v>32</v>
      </c>
      <c r="M12359" s="120" t="s">
        <v>78</v>
      </c>
    </row>
    <row r="12360" spans="1:25" ht="27.6">
      <c r="A12360" s="116">
        <v>12360</v>
      </c>
      <c r="B12360" s="129">
        <v>44508</v>
      </c>
      <c r="D12360" s="120" t="s">
        <v>580</v>
      </c>
      <c r="E12360" s="120" t="s">
        <v>27677</v>
      </c>
      <c r="F12360" s="209" t="s">
        <v>27678</v>
      </c>
      <c r="G12360" s="119" t="s">
        <v>27679</v>
      </c>
      <c r="H12360" s="121" t="s">
        <v>29</v>
      </c>
      <c r="I12360" s="121" t="s">
        <v>30</v>
      </c>
      <c r="J12360" s="121" t="s">
        <v>10497</v>
      </c>
      <c r="K12360" s="121" t="s">
        <v>65</v>
      </c>
      <c r="L12360" s="157" t="s">
        <v>32</v>
      </c>
      <c r="M12360" s="120" t="s">
        <v>78</v>
      </c>
    </row>
    <row r="12361" spans="1:25">
      <c r="A12361" s="116">
        <v>12361</v>
      </c>
      <c r="B12361" s="129">
        <v>44508</v>
      </c>
      <c r="D12361" s="120" t="s">
        <v>580</v>
      </c>
      <c r="E12361" s="120" t="s">
        <v>27680</v>
      </c>
      <c r="F12361" s="209" t="s">
        <v>27681</v>
      </c>
      <c r="G12361" s="119" t="s">
        <v>27682</v>
      </c>
      <c r="H12361" s="121" t="s">
        <v>192</v>
      </c>
      <c r="I12361" s="121" t="s">
        <v>30</v>
      </c>
      <c r="J12361" s="121" t="s">
        <v>1540</v>
      </c>
      <c r="K12361" s="121" t="s">
        <v>65</v>
      </c>
      <c r="L12361" s="157" t="s">
        <v>32</v>
      </c>
      <c r="M12361" s="120" t="s">
        <v>78</v>
      </c>
    </row>
    <row r="12362" spans="1:25" ht="27.6">
      <c r="A12362" s="116">
        <v>12362</v>
      </c>
      <c r="B12362" s="129">
        <v>44508</v>
      </c>
      <c r="D12362" s="120" t="s">
        <v>580</v>
      </c>
      <c r="F12362" s="209" t="s">
        <v>27683</v>
      </c>
      <c r="G12362" s="119" t="s">
        <v>27684</v>
      </c>
      <c r="H12362" s="121" t="s">
        <v>86</v>
      </c>
      <c r="I12362" s="121" t="s">
        <v>30</v>
      </c>
      <c r="J12362" s="121" t="s">
        <v>5024</v>
      </c>
      <c r="K12362" s="121" t="s">
        <v>65</v>
      </c>
      <c r="L12362" s="157" t="s">
        <v>32</v>
      </c>
      <c r="M12362" s="120" t="s">
        <v>78</v>
      </c>
    </row>
    <row r="12363" spans="1:25" ht="27.6">
      <c r="A12363" s="116">
        <v>12363</v>
      </c>
      <c r="B12363" s="129">
        <v>44508</v>
      </c>
      <c r="D12363" s="120" t="s">
        <v>580</v>
      </c>
      <c r="E12363" s="120" t="s">
        <v>27685</v>
      </c>
      <c r="F12363" s="209" t="s">
        <v>27686</v>
      </c>
      <c r="G12363" s="119" t="s">
        <v>27687</v>
      </c>
      <c r="H12363" s="121" t="s">
        <v>41</v>
      </c>
      <c r="I12363" s="121" t="s">
        <v>30</v>
      </c>
      <c r="J12363" s="121" t="s">
        <v>7234</v>
      </c>
      <c r="K12363" s="121" t="s">
        <v>65</v>
      </c>
      <c r="L12363" s="157" t="s">
        <v>32</v>
      </c>
      <c r="M12363" s="120" t="s">
        <v>78</v>
      </c>
    </row>
    <row r="12364" spans="1:25" ht="27.6">
      <c r="A12364" s="116">
        <v>12364</v>
      </c>
      <c r="B12364" s="129">
        <v>44508</v>
      </c>
      <c r="D12364" s="120" t="s">
        <v>580</v>
      </c>
      <c r="E12364" s="120" t="s">
        <v>27688</v>
      </c>
      <c r="F12364" s="209" t="s">
        <v>27689</v>
      </c>
      <c r="G12364" s="119" t="s">
        <v>10558</v>
      </c>
      <c r="H12364" s="121" t="s">
        <v>76</v>
      </c>
      <c r="I12364" s="121" t="s">
        <v>42</v>
      </c>
      <c r="J12364" s="121" t="s">
        <v>72</v>
      </c>
      <c r="K12364" s="121" t="s">
        <v>65</v>
      </c>
      <c r="L12364" s="157" t="s">
        <v>32</v>
      </c>
      <c r="M12364" s="120" t="s">
        <v>78</v>
      </c>
    </row>
    <row r="12365" spans="1:25">
      <c r="A12365" s="116">
        <v>12365</v>
      </c>
      <c r="B12365" s="129">
        <v>44508</v>
      </c>
      <c r="D12365" s="120" t="s">
        <v>580</v>
      </c>
      <c r="E12365" s="120" t="s">
        <v>27690</v>
      </c>
      <c r="F12365" s="209" t="s">
        <v>18656</v>
      </c>
      <c r="G12365" s="119" t="s">
        <v>7181</v>
      </c>
      <c r="H12365" s="121" t="s">
        <v>41</v>
      </c>
      <c r="I12365" s="121" t="s">
        <v>30</v>
      </c>
      <c r="J12365" s="121" t="s">
        <v>7726</v>
      </c>
      <c r="K12365" s="121" t="s">
        <v>65</v>
      </c>
      <c r="L12365" s="157" t="s">
        <v>32</v>
      </c>
      <c r="M12365" s="120" t="s">
        <v>78</v>
      </c>
    </row>
    <row r="12366" spans="1:25" ht="27.6">
      <c r="A12366" s="116">
        <v>12366</v>
      </c>
      <c r="B12366" s="129">
        <v>44508</v>
      </c>
      <c r="D12366" s="120" t="s">
        <v>580</v>
      </c>
      <c r="E12366" s="120" t="s">
        <v>27691</v>
      </c>
      <c r="F12366" s="209" t="s">
        <v>27692</v>
      </c>
      <c r="G12366" s="119" t="s">
        <v>8752</v>
      </c>
      <c r="H12366" s="121" t="s">
        <v>29</v>
      </c>
      <c r="I12366" s="121" t="s">
        <v>30</v>
      </c>
      <c r="J12366" s="121" t="s">
        <v>529</v>
      </c>
      <c r="K12366" s="121" t="s">
        <v>65</v>
      </c>
      <c r="L12366" s="157" t="s">
        <v>32</v>
      </c>
      <c r="M12366" s="120" t="s">
        <v>78</v>
      </c>
    </row>
    <row r="12367" spans="1:25" ht="27.6">
      <c r="A12367" s="116">
        <v>12367</v>
      </c>
      <c r="B12367" s="129">
        <v>44508</v>
      </c>
      <c r="D12367" s="120" t="s">
        <v>580</v>
      </c>
      <c r="E12367" s="120" t="s">
        <v>27693</v>
      </c>
      <c r="F12367" s="209" t="s">
        <v>27694</v>
      </c>
      <c r="G12367" s="119" t="s">
        <v>27695</v>
      </c>
      <c r="H12367" s="121" t="s">
        <v>29</v>
      </c>
      <c r="I12367" s="121" t="s">
        <v>42</v>
      </c>
      <c r="J12367" s="121" t="s">
        <v>91</v>
      </c>
      <c r="K12367" s="121" t="s">
        <v>65</v>
      </c>
      <c r="L12367" s="157" t="s">
        <v>32</v>
      </c>
      <c r="M12367" s="120" t="s">
        <v>78</v>
      </c>
    </row>
    <row r="12368" spans="1:25" ht="27.6">
      <c r="A12368" s="116">
        <v>12368</v>
      </c>
      <c r="B12368" s="129">
        <v>44509</v>
      </c>
      <c r="D12368" s="120" t="s">
        <v>580</v>
      </c>
      <c r="E12368" s="120" t="s">
        <v>27696</v>
      </c>
      <c r="F12368" s="209" t="s">
        <v>27697</v>
      </c>
      <c r="G12368" s="119" t="s">
        <v>27698</v>
      </c>
      <c r="H12368" s="121" t="s">
        <v>29</v>
      </c>
      <c r="I12368" s="121" t="s">
        <v>30</v>
      </c>
      <c r="J12368" s="121" t="s">
        <v>7280</v>
      </c>
      <c r="K12368" s="121" t="s">
        <v>65</v>
      </c>
      <c r="L12368" s="157" t="s">
        <v>32</v>
      </c>
      <c r="M12368" s="120" t="s">
        <v>33</v>
      </c>
      <c r="N12368" s="131">
        <v>44509</v>
      </c>
      <c r="O12368" s="131">
        <v>44631</v>
      </c>
    </row>
    <row r="12369" spans="1:25" ht="27.6">
      <c r="A12369" s="116">
        <v>12369</v>
      </c>
      <c r="B12369" s="129">
        <v>44509</v>
      </c>
      <c r="D12369" s="120" t="s">
        <v>580</v>
      </c>
      <c r="E12369" s="120" t="s">
        <v>27699</v>
      </c>
      <c r="F12369" s="209" t="s">
        <v>27700</v>
      </c>
      <c r="G12369" s="119" t="s">
        <v>10818</v>
      </c>
      <c r="H12369" s="121" t="s">
        <v>29</v>
      </c>
      <c r="I12369" s="121" t="s">
        <v>42</v>
      </c>
      <c r="J12369" s="121" t="s">
        <v>82</v>
      </c>
      <c r="K12369" s="121" t="s">
        <v>65</v>
      </c>
      <c r="L12369" s="157" t="s">
        <v>32</v>
      </c>
      <c r="M12369" s="120" t="s">
        <v>33</v>
      </c>
      <c r="N12369" s="131">
        <v>44510</v>
      </c>
      <c r="O12369" s="131">
        <v>44631</v>
      </c>
      <c r="Y12369" s="116" t="s">
        <v>27701</v>
      </c>
    </row>
    <row r="12370" spans="1:25" ht="27.6">
      <c r="A12370" s="116">
        <v>12370</v>
      </c>
      <c r="B12370" s="129">
        <v>44509</v>
      </c>
      <c r="D12370" s="120" t="s">
        <v>580</v>
      </c>
      <c r="E12370" s="120" t="s">
        <v>27702</v>
      </c>
      <c r="F12370" s="209" t="s">
        <v>27703</v>
      </c>
      <c r="G12370" s="119" t="s">
        <v>27704</v>
      </c>
      <c r="H12370" s="121" t="s">
        <v>29</v>
      </c>
      <c r="I12370" s="121" t="s">
        <v>196</v>
      </c>
      <c r="J12370" s="121" t="s">
        <v>25158</v>
      </c>
      <c r="K12370" s="121" t="s">
        <v>65</v>
      </c>
      <c r="L12370" s="157" t="s">
        <v>32</v>
      </c>
      <c r="M12370" s="120" t="s">
        <v>33</v>
      </c>
      <c r="N12370" s="131">
        <v>44540</v>
      </c>
      <c r="O12370" s="131">
        <v>44533</v>
      </c>
      <c r="S12370" s="120" t="s">
        <v>135</v>
      </c>
      <c r="Y12370" s="116" t="s">
        <v>27705</v>
      </c>
    </row>
    <row r="12371" spans="1:25">
      <c r="A12371" s="116">
        <v>12371</v>
      </c>
      <c r="B12371" s="129">
        <v>44509</v>
      </c>
      <c r="D12371" s="120" t="s">
        <v>580</v>
      </c>
      <c r="E12371" s="120" t="s">
        <v>27706</v>
      </c>
      <c r="F12371" s="209" t="s">
        <v>3640</v>
      </c>
      <c r="G12371" s="119" t="s">
        <v>27707</v>
      </c>
      <c r="H12371" s="121" t="s">
        <v>192</v>
      </c>
      <c r="I12371" s="121" t="s">
        <v>42</v>
      </c>
      <c r="J12371" s="121" t="s">
        <v>72</v>
      </c>
      <c r="K12371" s="121" t="s">
        <v>65</v>
      </c>
      <c r="L12371" s="157" t="s">
        <v>32</v>
      </c>
      <c r="M12371" s="120" t="s">
        <v>33</v>
      </c>
      <c r="N12371" s="131">
        <v>44509</v>
      </c>
      <c r="O12371" s="131">
        <v>44631</v>
      </c>
    </row>
    <row r="12372" spans="1:25" ht="27.6">
      <c r="A12372" s="116">
        <v>12372</v>
      </c>
      <c r="B12372" s="129">
        <v>44503</v>
      </c>
      <c r="D12372" s="120" t="s">
        <v>25</v>
      </c>
      <c r="E12372" s="120" t="s">
        <v>27708</v>
      </c>
      <c r="F12372" s="209" t="s">
        <v>27709</v>
      </c>
      <c r="G12372" s="119" t="s">
        <v>692</v>
      </c>
      <c r="H12372" s="121" t="s">
        <v>41</v>
      </c>
      <c r="I12372" s="121" t="s">
        <v>63</v>
      </c>
      <c r="J12372" s="121" t="s">
        <v>7610</v>
      </c>
      <c r="K12372" s="121" t="s">
        <v>65</v>
      </c>
      <c r="L12372" s="157" t="s">
        <v>32</v>
      </c>
      <c r="M12372" s="120" t="s">
        <v>78</v>
      </c>
    </row>
    <row r="12373" spans="1:25" ht="27.6">
      <c r="A12373" s="116">
        <v>12373</v>
      </c>
      <c r="B12373" s="129">
        <v>44504</v>
      </c>
      <c r="D12373" s="120" t="s">
        <v>252</v>
      </c>
      <c r="E12373" s="120" t="s">
        <v>27710</v>
      </c>
      <c r="F12373" s="209" t="s">
        <v>27711</v>
      </c>
      <c r="G12373" s="119" t="s">
        <v>27712</v>
      </c>
      <c r="H12373" s="121" t="s">
        <v>53</v>
      </c>
      <c r="I12373" s="121" t="s">
        <v>42</v>
      </c>
      <c r="J12373" s="121" t="s">
        <v>82</v>
      </c>
      <c r="K12373" s="121" t="s">
        <v>65</v>
      </c>
      <c r="L12373" s="157" t="s">
        <v>32</v>
      </c>
      <c r="M12373" s="120" t="s">
        <v>78</v>
      </c>
    </row>
    <row r="12374" spans="1:25" ht="27.6">
      <c r="A12374" s="116">
        <v>12374</v>
      </c>
      <c r="B12374" s="129">
        <v>44504</v>
      </c>
      <c r="D12374" s="120" t="s">
        <v>252</v>
      </c>
      <c r="E12374" s="120" t="s">
        <v>27713</v>
      </c>
      <c r="F12374" s="209" t="s">
        <v>27714</v>
      </c>
      <c r="G12374" s="119" t="s">
        <v>220</v>
      </c>
      <c r="H12374" s="121" t="s">
        <v>53</v>
      </c>
      <c r="I12374" s="121" t="s">
        <v>42</v>
      </c>
      <c r="J12374" s="121" t="s">
        <v>43</v>
      </c>
      <c r="K12374" s="121" t="s">
        <v>65</v>
      </c>
      <c r="L12374" s="157" t="s">
        <v>32</v>
      </c>
      <c r="M12374" s="120" t="s">
        <v>78</v>
      </c>
    </row>
    <row r="12375" spans="1:25">
      <c r="A12375" s="116">
        <v>12375</v>
      </c>
      <c r="B12375" s="129">
        <v>44504</v>
      </c>
      <c r="D12375" s="120" t="s">
        <v>252</v>
      </c>
      <c r="E12375" s="120" t="s">
        <v>27715</v>
      </c>
      <c r="F12375" s="209" t="s">
        <v>27716</v>
      </c>
      <c r="G12375" s="119" t="s">
        <v>27717</v>
      </c>
      <c r="H12375" s="121" t="s">
        <v>140</v>
      </c>
      <c r="I12375" s="121" t="s">
        <v>30</v>
      </c>
      <c r="J12375" s="121" t="s">
        <v>15508</v>
      </c>
      <c r="K12375" s="121" t="s">
        <v>584</v>
      </c>
      <c r="L12375" s="157" t="s">
        <v>32</v>
      </c>
      <c r="M12375" s="120" t="s">
        <v>78</v>
      </c>
    </row>
    <row r="12376" spans="1:25" ht="27.6">
      <c r="A12376" s="116">
        <v>12376</v>
      </c>
      <c r="B12376" s="129">
        <v>44504</v>
      </c>
      <c r="D12376" s="120" t="s">
        <v>252</v>
      </c>
      <c r="E12376" s="120" t="s">
        <v>27718</v>
      </c>
      <c r="F12376" s="209" t="s">
        <v>27719</v>
      </c>
      <c r="G12376" s="119" t="s">
        <v>27720</v>
      </c>
      <c r="H12376" s="121" t="s">
        <v>29</v>
      </c>
      <c r="I12376" s="121" t="s">
        <v>42</v>
      </c>
      <c r="J12376" s="121" t="s">
        <v>246</v>
      </c>
      <c r="K12376" s="121" t="s">
        <v>584</v>
      </c>
      <c r="L12376" s="157" t="s">
        <v>32</v>
      </c>
      <c r="M12376" s="120" t="s">
        <v>78</v>
      </c>
    </row>
    <row r="12377" spans="1:25" ht="27.6">
      <c r="A12377" s="116">
        <v>12377</v>
      </c>
      <c r="B12377" s="129">
        <v>44504</v>
      </c>
      <c r="D12377" s="120" t="s">
        <v>252</v>
      </c>
      <c r="E12377" s="120" t="s">
        <v>27721</v>
      </c>
      <c r="F12377" s="209" t="s">
        <v>27722</v>
      </c>
      <c r="G12377" s="119" t="s">
        <v>27723</v>
      </c>
      <c r="H12377" s="121" t="s">
        <v>53</v>
      </c>
      <c r="I12377" s="121" t="s">
        <v>30</v>
      </c>
      <c r="J12377" s="121" t="s">
        <v>7142</v>
      </c>
      <c r="K12377" s="121" t="s">
        <v>65</v>
      </c>
      <c r="L12377" s="157" t="s">
        <v>32</v>
      </c>
      <c r="M12377" s="120" t="s">
        <v>78</v>
      </c>
    </row>
    <row r="12378" spans="1:25">
      <c r="A12378" s="116">
        <v>12378</v>
      </c>
      <c r="B12378" s="129">
        <v>44504</v>
      </c>
      <c r="D12378" s="120" t="s">
        <v>252</v>
      </c>
      <c r="E12378" s="120" t="s">
        <v>27724</v>
      </c>
      <c r="F12378" s="209" t="s">
        <v>27725</v>
      </c>
      <c r="G12378" s="119" t="s">
        <v>27726</v>
      </c>
      <c r="H12378" s="121" t="s">
        <v>29</v>
      </c>
      <c r="I12378" s="121" t="s">
        <v>30</v>
      </c>
      <c r="J12378" s="121" t="s">
        <v>435</v>
      </c>
      <c r="K12378" s="121" t="s">
        <v>584</v>
      </c>
      <c r="L12378" s="157" t="s">
        <v>32</v>
      </c>
      <c r="M12378" s="120" t="s">
        <v>33</v>
      </c>
      <c r="N12378" s="131">
        <v>44505</v>
      </c>
      <c r="O12378" s="131">
        <v>44524</v>
      </c>
    </row>
    <row r="12379" spans="1:25" ht="27.6">
      <c r="A12379" s="116">
        <v>12379</v>
      </c>
      <c r="B12379" s="129">
        <v>44504</v>
      </c>
      <c r="D12379" s="120" t="s">
        <v>252</v>
      </c>
      <c r="E12379" s="120" t="s">
        <v>27727</v>
      </c>
      <c r="F12379" s="209" t="s">
        <v>27728</v>
      </c>
      <c r="G12379" s="119" t="s">
        <v>27729</v>
      </c>
      <c r="H12379" s="121" t="s">
        <v>160</v>
      </c>
      <c r="I12379" s="121" t="s">
        <v>30</v>
      </c>
      <c r="J12379" s="121" t="s">
        <v>77</v>
      </c>
      <c r="K12379" s="121" t="s">
        <v>65</v>
      </c>
      <c r="L12379" s="157" t="s">
        <v>32</v>
      </c>
      <c r="M12379" s="120" t="s">
        <v>78</v>
      </c>
    </row>
    <row r="12380" spans="1:25" ht="27.6">
      <c r="A12380" s="116">
        <v>12380</v>
      </c>
      <c r="B12380" s="129">
        <v>44504</v>
      </c>
      <c r="D12380" s="120" t="s">
        <v>252</v>
      </c>
      <c r="E12380" s="120" t="s">
        <v>27730</v>
      </c>
      <c r="F12380" s="209" t="s">
        <v>27731</v>
      </c>
      <c r="G12380" s="119" t="s">
        <v>11673</v>
      </c>
      <c r="H12380" s="121" t="s">
        <v>53</v>
      </c>
      <c r="I12380" s="121" t="s">
        <v>30</v>
      </c>
      <c r="J12380" s="121" t="s">
        <v>87</v>
      </c>
      <c r="K12380" s="121" t="s">
        <v>65</v>
      </c>
      <c r="L12380" s="157" t="s">
        <v>32</v>
      </c>
      <c r="M12380" s="120" t="s">
        <v>78</v>
      </c>
    </row>
    <row r="12381" spans="1:25">
      <c r="A12381" s="116">
        <v>12381</v>
      </c>
      <c r="B12381" s="129">
        <v>44504</v>
      </c>
      <c r="D12381" s="120" t="s">
        <v>252</v>
      </c>
      <c r="E12381" s="120" t="s">
        <v>27732</v>
      </c>
      <c r="F12381" s="209" t="s">
        <v>27733</v>
      </c>
      <c r="G12381" s="119" t="s">
        <v>27734</v>
      </c>
      <c r="H12381" s="121" t="s">
        <v>53</v>
      </c>
      <c r="I12381" s="121" t="s">
        <v>30</v>
      </c>
      <c r="J12381" s="121" t="s">
        <v>87</v>
      </c>
      <c r="K12381" s="121" t="s">
        <v>584</v>
      </c>
      <c r="L12381" s="157" t="s">
        <v>32</v>
      </c>
      <c r="M12381" s="120" t="s">
        <v>78</v>
      </c>
    </row>
    <row r="12382" spans="1:25">
      <c r="A12382" s="116">
        <v>12382</v>
      </c>
      <c r="B12382" s="129">
        <v>44504</v>
      </c>
      <c r="D12382" s="120" t="s">
        <v>252</v>
      </c>
      <c r="E12382" s="120" t="s">
        <v>27735</v>
      </c>
      <c r="F12382" s="209" t="s">
        <v>2223</v>
      </c>
      <c r="G12382" s="119" t="s">
        <v>27736</v>
      </c>
      <c r="H12382" s="121" t="s">
        <v>101</v>
      </c>
      <c r="I12382" s="121" t="s">
        <v>30</v>
      </c>
      <c r="J12382" s="121" t="s">
        <v>7131</v>
      </c>
      <c r="K12382" s="121" t="s">
        <v>584</v>
      </c>
      <c r="L12382" s="157" t="s">
        <v>32</v>
      </c>
      <c r="M12382" s="120" t="s">
        <v>78</v>
      </c>
    </row>
    <row r="12383" spans="1:25" ht="27.6">
      <c r="A12383" s="116">
        <v>12383</v>
      </c>
      <c r="B12383" s="129">
        <v>44504</v>
      </c>
      <c r="D12383" s="120" t="s">
        <v>252</v>
      </c>
      <c r="E12383" s="120" t="s">
        <v>27737</v>
      </c>
      <c r="F12383" s="209" t="s">
        <v>27738</v>
      </c>
      <c r="G12383" s="119" t="s">
        <v>16983</v>
      </c>
      <c r="H12383" s="121" t="s">
        <v>53</v>
      </c>
      <c r="I12383" s="121" t="s">
        <v>30</v>
      </c>
      <c r="J12383" s="121" t="s">
        <v>7087</v>
      </c>
      <c r="K12383" s="121" t="s">
        <v>65</v>
      </c>
      <c r="L12383" s="157" t="s">
        <v>32</v>
      </c>
      <c r="M12383" s="120" t="s">
        <v>78</v>
      </c>
    </row>
    <row r="12384" spans="1:25" ht="27.6">
      <c r="A12384" s="116">
        <v>12384</v>
      </c>
      <c r="B12384" s="129">
        <v>44504</v>
      </c>
      <c r="D12384" s="120" t="s">
        <v>252</v>
      </c>
      <c r="E12384" s="120" t="s">
        <v>27739</v>
      </c>
      <c r="F12384" s="209" t="s">
        <v>27740</v>
      </c>
      <c r="G12384" s="119" t="s">
        <v>27741</v>
      </c>
      <c r="H12384" s="121" t="s">
        <v>101</v>
      </c>
      <c r="I12384" s="121" t="s">
        <v>30</v>
      </c>
      <c r="J12384" s="121" t="s">
        <v>485</v>
      </c>
      <c r="K12384" s="121" t="s">
        <v>65</v>
      </c>
      <c r="L12384" s="157" t="s">
        <v>32</v>
      </c>
      <c r="M12384" s="120" t="s">
        <v>78</v>
      </c>
    </row>
    <row r="12385" spans="1:20">
      <c r="A12385" s="116">
        <v>12385</v>
      </c>
      <c r="B12385" s="129">
        <v>44504</v>
      </c>
      <c r="D12385" s="120" t="s">
        <v>252</v>
      </c>
      <c r="E12385" s="120" t="s">
        <v>27742</v>
      </c>
      <c r="F12385" s="209" t="s">
        <v>27743</v>
      </c>
      <c r="G12385" s="119" t="s">
        <v>27744</v>
      </c>
      <c r="H12385" s="121" t="s">
        <v>140</v>
      </c>
      <c r="I12385" s="121" t="s">
        <v>196</v>
      </c>
      <c r="J12385" s="121" t="s">
        <v>196</v>
      </c>
      <c r="K12385" s="121" t="s">
        <v>65</v>
      </c>
      <c r="L12385" s="157" t="s">
        <v>32</v>
      </c>
      <c r="M12385" s="120" t="s">
        <v>33</v>
      </c>
      <c r="N12385" s="131">
        <v>44505</v>
      </c>
      <c r="O12385" s="131">
        <v>44600</v>
      </c>
      <c r="S12385" s="120" t="s">
        <v>135</v>
      </c>
      <c r="T12385" s="126">
        <v>44602</v>
      </c>
    </row>
    <row r="12386" spans="1:20">
      <c r="A12386" s="116">
        <v>12386</v>
      </c>
      <c r="B12386" s="129">
        <v>44504</v>
      </c>
      <c r="D12386" s="120" t="s">
        <v>252</v>
      </c>
      <c r="E12386" s="120" t="s">
        <v>27745</v>
      </c>
      <c r="F12386" s="209" t="s">
        <v>122</v>
      </c>
      <c r="G12386" s="119" t="s">
        <v>27746</v>
      </c>
      <c r="H12386" s="121" t="s">
        <v>160</v>
      </c>
      <c r="I12386" s="121" t="s">
        <v>42</v>
      </c>
      <c r="J12386" s="121" t="s">
        <v>72</v>
      </c>
      <c r="K12386" s="121" t="s">
        <v>65</v>
      </c>
      <c r="L12386" s="157" t="s">
        <v>32</v>
      </c>
      <c r="M12386" s="120" t="s">
        <v>78</v>
      </c>
    </row>
    <row r="12387" spans="1:20">
      <c r="A12387" s="116">
        <v>12387</v>
      </c>
      <c r="B12387" s="129">
        <v>44504</v>
      </c>
      <c r="D12387" s="120" t="s">
        <v>252</v>
      </c>
      <c r="E12387" s="120" t="s">
        <v>27747</v>
      </c>
      <c r="F12387" s="209" t="s">
        <v>777</v>
      </c>
      <c r="G12387" s="119" t="s">
        <v>2779</v>
      </c>
      <c r="H12387" s="121" t="s">
        <v>86</v>
      </c>
      <c r="I12387" s="121" t="s">
        <v>42</v>
      </c>
      <c r="J12387" s="121" t="s">
        <v>2268</v>
      </c>
      <c r="K12387" s="121" t="s">
        <v>65</v>
      </c>
      <c r="L12387" s="157" t="s">
        <v>32</v>
      </c>
      <c r="M12387" s="120" t="s">
        <v>33</v>
      </c>
      <c r="N12387" s="131">
        <v>44505</v>
      </c>
      <c r="O12387" s="131">
        <v>44614</v>
      </c>
    </row>
    <row r="12388" spans="1:20">
      <c r="A12388" s="116">
        <v>12388</v>
      </c>
      <c r="B12388" s="129">
        <v>44504</v>
      </c>
      <c r="D12388" s="120" t="s">
        <v>252</v>
      </c>
      <c r="E12388" s="120" t="s">
        <v>27748</v>
      </c>
      <c r="F12388" s="209" t="s">
        <v>18546</v>
      </c>
      <c r="G12388" s="119" t="s">
        <v>27749</v>
      </c>
      <c r="H12388" s="121" t="s">
        <v>140</v>
      </c>
      <c r="I12388" s="121" t="s">
        <v>42</v>
      </c>
      <c r="J12388" s="121" t="s">
        <v>319</v>
      </c>
      <c r="K12388" s="121" t="s">
        <v>584</v>
      </c>
      <c r="L12388" s="157" t="s">
        <v>32</v>
      </c>
      <c r="M12388" s="120" t="s">
        <v>78</v>
      </c>
    </row>
    <row r="12389" spans="1:20">
      <c r="A12389" s="116">
        <v>12389</v>
      </c>
      <c r="B12389" s="129">
        <v>44504</v>
      </c>
      <c r="D12389" s="120" t="s">
        <v>252</v>
      </c>
      <c r="E12389" s="120" t="s">
        <v>27750</v>
      </c>
      <c r="F12389" s="209" t="s">
        <v>27751</v>
      </c>
      <c r="G12389" s="119" t="s">
        <v>27752</v>
      </c>
      <c r="H12389" s="121" t="s">
        <v>53</v>
      </c>
      <c r="I12389" s="121" t="s">
        <v>42</v>
      </c>
      <c r="J12389" s="121" t="s">
        <v>82</v>
      </c>
      <c r="K12389" s="121" t="s">
        <v>584</v>
      </c>
      <c r="L12389" s="157" t="s">
        <v>32</v>
      </c>
      <c r="M12389" s="120" t="s">
        <v>33</v>
      </c>
      <c r="N12389" s="131">
        <v>44505</v>
      </c>
      <c r="O12389" s="131">
        <v>44607</v>
      </c>
    </row>
    <row r="12390" spans="1:20">
      <c r="A12390" s="116">
        <v>12390</v>
      </c>
      <c r="B12390" s="129">
        <v>44504</v>
      </c>
      <c r="D12390" s="120" t="s">
        <v>252</v>
      </c>
      <c r="E12390" s="120" t="s">
        <v>27753</v>
      </c>
      <c r="F12390" s="209" t="s">
        <v>1462</v>
      </c>
      <c r="G12390" s="119" t="s">
        <v>27754</v>
      </c>
      <c r="H12390" s="121" t="s">
        <v>53</v>
      </c>
      <c r="I12390" s="121" t="s">
        <v>42</v>
      </c>
      <c r="J12390" s="121" t="s">
        <v>82</v>
      </c>
      <c r="K12390" s="121" t="s">
        <v>584</v>
      </c>
      <c r="L12390" s="157" t="s">
        <v>19456</v>
      </c>
      <c r="M12390" s="120" t="s">
        <v>33</v>
      </c>
      <c r="N12390" s="131">
        <v>44505</v>
      </c>
      <c r="O12390" s="131">
        <v>44524</v>
      </c>
    </row>
    <row r="12391" spans="1:20">
      <c r="A12391" s="116">
        <v>12391</v>
      </c>
      <c r="B12391" s="129">
        <v>44504</v>
      </c>
      <c r="D12391" s="120" t="s">
        <v>252</v>
      </c>
      <c r="E12391" s="120" t="s">
        <v>27755</v>
      </c>
      <c r="F12391" s="209" t="s">
        <v>27756</v>
      </c>
      <c r="G12391" s="119" t="s">
        <v>371</v>
      </c>
      <c r="H12391" s="121" t="s">
        <v>53</v>
      </c>
      <c r="I12391" s="121" t="s">
        <v>196</v>
      </c>
      <c r="J12391" s="121" t="s">
        <v>196</v>
      </c>
      <c r="K12391" s="121" t="s">
        <v>65</v>
      </c>
      <c r="L12391" s="157" t="s">
        <v>32</v>
      </c>
      <c r="M12391" s="120" t="s">
        <v>78</v>
      </c>
    </row>
    <row r="12392" spans="1:20" ht="27.6">
      <c r="A12392" s="116">
        <v>12392</v>
      </c>
      <c r="B12392" s="129">
        <v>44504</v>
      </c>
      <c r="D12392" s="120" t="s">
        <v>252</v>
      </c>
      <c r="E12392" s="120" t="s">
        <v>27757</v>
      </c>
      <c r="F12392" s="209" t="s">
        <v>27758</v>
      </c>
      <c r="G12392" s="119" t="s">
        <v>27759</v>
      </c>
      <c r="H12392" s="121" t="s">
        <v>53</v>
      </c>
      <c r="I12392" s="121" t="s">
        <v>30</v>
      </c>
      <c r="J12392" s="121" t="s">
        <v>87</v>
      </c>
      <c r="K12392" s="121" t="s">
        <v>65</v>
      </c>
      <c r="L12392" s="157" t="s">
        <v>32</v>
      </c>
      <c r="M12392" s="120" t="s">
        <v>33</v>
      </c>
      <c r="N12392" s="131">
        <v>44505</v>
      </c>
      <c r="O12392" s="131">
        <v>44614</v>
      </c>
    </row>
    <row r="12393" spans="1:20">
      <c r="A12393" s="116">
        <v>12393</v>
      </c>
      <c r="B12393" s="129">
        <v>44504</v>
      </c>
      <c r="D12393" s="120" t="s">
        <v>252</v>
      </c>
      <c r="E12393" s="120" t="s">
        <v>27760</v>
      </c>
      <c r="F12393" s="209" t="s">
        <v>27761</v>
      </c>
      <c r="G12393" s="119" t="s">
        <v>17624</v>
      </c>
      <c r="H12393" s="121" t="s">
        <v>140</v>
      </c>
      <c r="I12393" s="121" t="s">
        <v>30</v>
      </c>
      <c r="J12393" s="121" t="s">
        <v>7216</v>
      </c>
      <c r="K12393" s="121" t="s">
        <v>584</v>
      </c>
      <c r="L12393" s="157" t="s">
        <v>32</v>
      </c>
      <c r="M12393" s="120" t="s">
        <v>78</v>
      </c>
    </row>
    <row r="12394" spans="1:20">
      <c r="A12394" s="116">
        <v>12394</v>
      </c>
      <c r="B12394" s="129">
        <v>44504</v>
      </c>
      <c r="D12394" s="120" t="s">
        <v>252</v>
      </c>
      <c r="E12394" s="120" t="s">
        <v>27762</v>
      </c>
      <c r="F12394" s="209" t="s">
        <v>27763</v>
      </c>
      <c r="G12394" s="119" t="s">
        <v>27764</v>
      </c>
      <c r="H12394" s="121" t="s">
        <v>53</v>
      </c>
      <c r="I12394" s="121" t="s">
        <v>30</v>
      </c>
      <c r="J12394" s="121" t="s">
        <v>435</v>
      </c>
      <c r="K12394" s="121" t="s">
        <v>65</v>
      </c>
      <c r="L12394" s="157" t="s">
        <v>32</v>
      </c>
      <c r="M12394" s="120" t="s">
        <v>78</v>
      </c>
    </row>
    <row r="12395" spans="1:20">
      <c r="A12395" s="116">
        <v>12395</v>
      </c>
      <c r="B12395" s="129">
        <v>44504</v>
      </c>
      <c r="D12395" s="120" t="s">
        <v>252</v>
      </c>
      <c r="E12395" s="120" t="s">
        <v>27765</v>
      </c>
      <c r="F12395" s="209" t="s">
        <v>15940</v>
      </c>
      <c r="G12395" s="119" t="s">
        <v>27766</v>
      </c>
      <c r="H12395" s="121" t="s">
        <v>76</v>
      </c>
      <c r="I12395" s="121" t="s">
        <v>42</v>
      </c>
      <c r="J12395" s="121" t="s">
        <v>72</v>
      </c>
      <c r="K12395" s="121" t="s">
        <v>65</v>
      </c>
      <c r="L12395" s="157" t="s">
        <v>32</v>
      </c>
      <c r="M12395" s="120" t="s">
        <v>33</v>
      </c>
      <c r="N12395" s="131">
        <v>44505</v>
      </c>
      <c r="O12395" s="131">
        <v>44614</v>
      </c>
    </row>
    <row r="12396" spans="1:20">
      <c r="A12396" s="116">
        <v>12396</v>
      </c>
      <c r="B12396" s="129">
        <v>44504</v>
      </c>
      <c r="D12396" s="120" t="s">
        <v>252</v>
      </c>
      <c r="E12396" s="120" t="s">
        <v>27767</v>
      </c>
      <c r="F12396" s="209" t="s">
        <v>27768</v>
      </c>
      <c r="G12396" s="119" t="s">
        <v>14755</v>
      </c>
      <c r="H12396" s="121" t="s">
        <v>29</v>
      </c>
      <c r="I12396" s="121" t="s">
        <v>30</v>
      </c>
      <c r="J12396" s="121" t="s">
        <v>838</v>
      </c>
      <c r="K12396" s="121" t="s">
        <v>65</v>
      </c>
      <c r="L12396" s="157" t="s">
        <v>32</v>
      </c>
      <c r="M12396" s="120" t="s">
        <v>33</v>
      </c>
      <c r="N12396" s="131">
        <v>44511</v>
      </c>
      <c r="O12396" s="131">
        <v>44630</v>
      </c>
      <c r="S12396" s="120" t="s">
        <v>237</v>
      </c>
      <c r="T12396" s="126">
        <v>44536</v>
      </c>
    </row>
    <row r="12397" spans="1:20">
      <c r="A12397" s="116">
        <v>12397</v>
      </c>
      <c r="B12397" s="129">
        <v>44504</v>
      </c>
      <c r="D12397" s="120" t="s">
        <v>252</v>
      </c>
      <c r="E12397" s="120" t="s">
        <v>27769</v>
      </c>
      <c r="F12397" s="209" t="s">
        <v>5406</v>
      </c>
      <c r="G12397" s="119" t="s">
        <v>27770</v>
      </c>
      <c r="H12397" s="121" t="s">
        <v>29</v>
      </c>
      <c r="I12397" s="121" t="s">
        <v>196</v>
      </c>
      <c r="J12397" s="121" t="s">
        <v>196</v>
      </c>
      <c r="K12397" s="121" t="s">
        <v>65</v>
      </c>
      <c r="L12397" s="157" t="s">
        <v>32</v>
      </c>
      <c r="M12397" s="120" t="s">
        <v>33</v>
      </c>
      <c r="N12397" s="131">
        <v>44505</v>
      </c>
      <c r="O12397" s="131">
        <v>44614</v>
      </c>
    </row>
    <row r="12398" spans="1:20" ht="27.6">
      <c r="A12398" s="116">
        <v>12398</v>
      </c>
      <c r="B12398" s="129">
        <v>44504</v>
      </c>
      <c r="D12398" s="120" t="s">
        <v>252</v>
      </c>
      <c r="E12398" s="120" t="s">
        <v>27771</v>
      </c>
      <c r="F12398" s="209" t="s">
        <v>27772</v>
      </c>
      <c r="G12398" s="119" t="s">
        <v>27773</v>
      </c>
      <c r="H12398" s="121" t="s">
        <v>140</v>
      </c>
      <c r="I12398" s="121" t="s">
        <v>30</v>
      </c>
      <c r="J12398" s="121" t="s">
        <v>435</v>
      </c>
      <c r="K12398" s="121" t="s">
        <v>584</v>
      </c>
      <c r="L12398" s="157" t="s">
        <v>32</v>
      </c>
      <c r="M12398" s="120" t="s">
        <v>78</v>
      </c>
    </row>
    <row r="12399" spans="1:20" ht="27.6">
      <c r="A12399" s="116">
        <v>12399</v>
      </c>
      <c r="B12399" s="129">
        <v>44504</v>
      </c>
      <c r="D12399" s="120" t="s">
        <v>252</v>
      </c>
      <c r="E12399" t="s">
        <v>27774</v>
      </c>
      <c r="F12399" s="209" t="s">
        <v>27775</v>
      </c>
      <c r="G12399" s="119" t="s">
        <v>10946</v>
      </c>
      <c r="H12399" s="121" t="s">
        <v>53</v>
      </c>
      <c r="I12399" s="121" t="s">
        <v>30</v>
      </c>
      <c r="J12399" s="121" t="s">
        <v>87</v>
      </c>
      <c r="K12399" s="121" t="s">
        <v>584</v>
      </c>
      <c r="L12399" s="157" t="s">
        <v>32</v>
      </c>
      <c r="M12399" s="120" t="s">
        <v>78</v>
      </c>
    </row>
    <row r="12400" spans="1:20">
      <c r="A12400" s="116">
        <v>12400</v>
      </c>
      <c r="B12400" s="129">
        <v>44504</v>
      </c>
      <c r="D12400" s="120" t="s">
        <v>252</v>
      </c>
      <c r="E12400" s="120" t="s">
        <v>27776</v>
      </c>
      <c r="F12400" s="209" t="s">
        <v>7345</v>
      </c>
      <c r="G12400" s="119" t="s">
        <v>24513</v>
      </c>
      <c r="H12400" s="121" t="s">
        <v>76</v>
      </c>
      <c r="I12400" s="121" t="s">
        <v>30</v>
      </c>
      <c r="J12400" s="121" t="s">
        <v>435</v>
      </c>
      <c r="K12400" s="121" t="s">
        <v>65</v>
      </c>
      <c r="L12400" s="157" t="s">
        <v>32</v>
      </c>
      <c r="M12400" s="120" t="s">
        <v>78</v>
      </c>
    </row>
    <row r="12401" spans="1:20">
      <c r="A12401" s="116">
        <v>12401</v>
      </c>
      <c r="B12401" s="129">
        <v>44504</v>
      </c>
      <c r="D12401" s="120" t="s">
        <v>252</v>
      </c>
      <c r="E12401" s="120" t="s">
        <v>27777</v>
      </c>
      <c r="F12401" s="209" t="s">
        <v>579</v>
      </c>
      <c r="G12401" s="119" t="s">
        <v>27778</v>
      </c>
      <c r="H12401" s="121" t="s">
        <v>140</v>
      </c>
      <c r="I12401" s="121" t="s">
        <v>30</v>
      </c>
      <c r="J12401" s="121" t="s">
        <v>435</v>
      </c>
      <c r="K12401" s="121" t="s">
        <v>584</v>
      </c>
      <c r="L12401" s="157" t="s">
        <v>32</v>
      </c>
      <c r="M12401" s="120" t="s">
        <v>78</v>
      </c>
    </row>
    <row r="12402" spans="1:20">
      <c r="A12402" s="116">
        <v>12402</v>
      </c>
      <c r="B12402" s="129">
        <v>44504</v>
      </c>
      <c r="D12402" s="120" t="s">
        <v>252</v>
      </c>
      <c r="E12402" s="120" t="s">
        <v>27779</v>
      </c>
      <c r="F12402" s="209" t="s">
        <v>27780</v>
      </c>
      <c r="G12402" s="119" t="s">
        <v>669</v>
      </c>
      <c r="H12402" s="121" t="s">
        <v>76</v>
      </c>
      <c r="I12402" s="121" t="s">
        <v>30</v>
      </c>
      <c r="J12402" s="121" t="s">
        <v>87</v>
      </c>
      <c r="K12402" s="121" t="s">
        <v>65</v>
      </c>
      <c r="L12402" s="157" t="s">
        <v>32</v>
      </c>
      <c r="M12402" s="120" t="s">
        <v>78</v>
      </c>
    </row>
    <row r="12403" spans="1:20">
      <c r="A12403" s="116">
        <v>12403</v>
      </c>
      <c r="B12403" s="129">
        <v>44504</v>
      </c>
      <c r="D12403" s="120" t="s">
        <v>252</v>
      </c>
      <c r="E12403" s="120" t="s">
        <v>27781</v>
      </c>
      <c r="F12403" s="209" t="s">
        <v>27782</v>
      </c>
      <c r="G12403" s="119" t="s">
        <v>812</v>
      </c>
      <c r="H12403" s="121" t="s">
        <v>53</v>
      </c>
      <c r="I12403" s="121" t="s">
        <v>42</v>
      </c>
      <c r="J12403" s="121" t="s">
        <v>72</v>
      </c>
      <c r="K12403" s="121" t="s">
        <v>584</v>
      </c>
      <c r="L12403" s="157" t="s">
        <v>32</v>
      </c>
      <c r="M12403" s="120" t="s">
        <v>78</v>
      </c>
    </row>
    <row r="12404" spans="1:20" ht="14.4">
      <c r="A12404" s="116">
        <v>12404</v>
      </c>
      <c r="B12404" s="129">
        <v>44504</v>
      </c>
      <c r="D12404" s="120" t="s">
        <v>252</v>
      </c>
      <c r="E12404" t="s">
        <v>27783</v>
      </c>
      <c r="F12404" s="209" t="s">
        <v>14045</v>
      </c>
      <c r="G12404" s="119" t="s">
        <v>12710</v>
      </c>
      <c r="H12404" s="121" t="s">
        <v>76</v>
      </c>
      <c r="I12404" s="121" t="s">
        <v>30</v>
      </c>
      <c r="J12404" s="121" t="s">
        <v>87</v>
      </c>
      <c r="K12404" s="121" t="s">
        <v>584</v>
      </c>
      <c r="L12404" s="157" t="s">
        <v>32</v>
      </c>
      <c r="M12404" s="120" t="s">
        <v>33</v>
      </c>
      <c r="N12404" s="131">
        <v>44524</v>
      </c>
      <c r="S12404" s="120" t="s">
        <v>34</v>
      </c>
      <c r="T12404" s="126">
        <v>44524</v>
      </c>
    </row>
    <row r="12405" spans="1:20">
      <c r="A12405" s="116">
        <v>12405</v>
      </c>
      <c r="B12405" s="129">
        <v>44504</v>
      </c>
      <c r="D12405" s="120" t="s">
        <v>252</v>
      </c>
      <c r="E12405" s="120" t="s">
        <v>27784</v>
      </c>
      <c r="F12405" s="209" t="s">
        <v>19369</v>
      </c>
      <c r="G12405" s="119" t="s">
        <v>27785</v>
      </c>
      <c r="H12405" s="121" t="s">
        <v>53</v>
      </c>
      <c r="I12405" s="121" t="s">
        <v>42</v>
      </c>
      <c r="J12405" s="121" t="s">
        <v>72</v>
      </c>
      <c r="K12405" s="121" t="s">
        <v>584</v>
      </c>
      <c r="L12405" s="157" t="s">
        <v>32</v>
      </c>
      <c r="M12405" s="120" t="s">
        <v>33</v>
      </c>
      <c r="N12405" s="131">
        <v>44523</v>
      </c>
    </row>
    <row r="12406" spans="1:20">
      <c r="A12406" s="116">
        <v>12406</v>
      </c>
      <c r="B12406" s="129">
        <v>44509</v>
      </c>
      <c r="D12406" s="120" t="s">
        <v>580</v>
      </c>
      <c r="E12406" s="120" t="s">
        <v>27786</v>
      </c>
      <c r="F12406" s="209" t="s">
        <v>3640</v>
      </c>
      <c r="G12406" s="119" t="s">
        <v>27787</v>
      </c>
      <c r="H12406" s="121" t="s">
        <v>41</v>
      </c>
      <c r="I12406" s="121" t="s">
        <v>42</v>
      </c>
      <c r="J12406" s="121" t="s">
        <v>72</v>
      </c>
      <c r="K12406" s="121" t="s">
        <v>65</v>
      </c>
      <c r="L12406" s="157" t="s">
        <v>32</v>
      </c>
      <c r="M12406" s="120" t="s">
        <v>33</v>
      </c>
      <c r="N12406" s="131">
        <v>44533</v>
      </c>
      <c r="O12406" s="131">
        <v>44631</v>
      </c>
    </row>
    <row r="12407" spans="1:20" ht="27.6">
      <c r="A12407" s="116">
        <v>12407</v>
      </c>
      <c r="B12407" s="129">
        <v>44509</v>
      </c>
      <c r="D12407" s="120" t="s">
        <v>580</v>
      </c>
      <c r="E12407" s="120" t="s">
        <v>27788</v>
      </c>
      <c r="F12407" s="209" t="s">
        <v>27789</v>
      </c>
      <c r="G12407" s="119" t="s">
        <v>27790</v>
      </c>
      <c r="H12407" s="121" t="s">
        <v>29</v>
      </c>
      <c r="I12407" s="121" t="s">
        <v>42</v>
      </c>
      <c r="J12407" s="121" t="s">
        <v>72</v>
      </c>
      <c r="K12407" s="121" t="s">
        <v>65</v>
      </c>
      <c r="L12407" s="157" t="s">
        <v>32</v>
      </c>
      <c r="M12407" s="120" t="s">
        <v>33</v>
      </c>
      <c r="N12407" s="131">
        <v>44509</v>
      </c>
      <c r="O12407" s="131">
        <v>44631</v>
      </c>
    </row>
    <row r="12408" spans="1:20" ht="27.6">
      <c r="A12408" s="116">
        <v>12408</v>
      </c>
      <c r="B12408" s="129">
        <v>44509</v>
      </c>
      <c r="D12408" s="120" t="s">
        <v>580</v>
      </c>
      <c r="E12408" s="120" t="s">
        <v>27791</v>
      </c>
      <c r="F12408" s="209" t="s">
        <v>27792</v>
      </c>
      <c r="G12408" s="119" t="s">
        <v>27793</v>
      </c>
      <c r="H12408" s="121" t="s">
        <v>53</v>
      </c>
      <c r="I12408" s="121" t="s">
        <v>42</v>
      </c>
      <c r="J12408" s="121" t="s">
        <v>72</v>
      </c>
      <c r="K12408" s="121" t="s">
        <v>65</v>
      </c>
      <c r="L12408" s="157" t="s">
        <v>32</v>
      </c>
      <c r="M12408" s="120" t="s">
        <v>33</v>
      </c>
      <c r="N12408" s="131">
        <v>44509</v>
      </c>
      <c r="O12408" s="131">
        <v>44631</v>
      </c>
    </row>
    <row r="12409" spans="1:20">
      <c r="A12409" s="116">
        <v>12409</v>
      </c>
      <c r="B12409" s="129">
        <v>44509</v>
      </c>
      <c r="D12409" s="120" t="s">
        <v>580</v>
      </c>
      <c r="E12409" s="120" t="s">
        <v>27794</v>
      </c>
      <c r="F12409" s="209" t="s">
        <v>3842</v>
      </c>
      <c r="G12409" s="119" t="s">
        <v>15021</v>
      </c>
      <c r="H12409" s="121" t="s">
        <v>1173</v>
      </c>
      <c r="I12409" s="121" t="s">
        <v>30</v>
      </c>
      <c r="J12409" s="121" t="s">
        <v>72</v>
      </c>
      <c r="K12409" s="121" t="s">
        <v>65</v>
      </c>
      <c r="L12409" s="157" t="s">
        <v>32</v>
      </c>
      <c r="M12409" s="120" t="s">
        <v>33</v>
      </c>
      <c r="N12409" s="131">
        <v>44526</v>
      </c>
      <c r="O12409" s="131">
        <v>44631</v>
      </c>
    </row>
    <row r="12410" spans="1:20" ht="27.6">
      <c r="A12410" s="116">
        <v>12410</v>
      </c>
      <c r="B12410" s="129">
        <v>44509</v>
      </c>
      <c r="D12410" s="120" t="s">
        <v>580</v>
      </c>
      <c r="E12410" s="120" t="s">
        <v>27795</v>
      </c>
      <c r="F12410" s="209" t="s">
        <v>27796</v>
      </c>
      <c r="G12410" s="119" t="s">
        <v>963</v>
      </c>
      <c r="H12410" s="121" t="s">
        <v>1173</v>
      </c>
      <c r="I12410" s="121" t="s">
        <v>30</v>
      </c>
      <c r="J12410" s="121" t="s">
        <v>77</v>
      </c>
      <c r="K12410" s="121" t="s">
        <v>65</v>
      </c>
      <c r="L12410" s="157" t="s">
        <v>32</v>
      </c>
      <c r="M12410" s="120" t="s">
        <v>78</v>
      </c>
    </row>
    <row r="12411" spans="1:20" ht="27.6">
      <c r="A12411" s="116">
        <v>12411</v>
      </c>
      <c r="B12411" s="129">
        <v>44509</v>
      </c>
      <c r="D12411" s="120" t="s">
        <v>580</v>
      </c>
      <c r="E12411" s="120" t="s">
        <v>27797</v>
      </c>
      <c r="F12411" s="209" t="s">
        <v>27798</v>
      </c>
      <c r="G12411" s="119" t="s">
        <v>27799</v>
      </c>
      <c r="H12411" s="121" t="s">
        <v>97</v>
      </c>
      <c r="I12411" s="121" t="s">
        <v>30</v>
      </c>
      <c r="J12411" s="121" t="s">
        <v>31</v>
      </c>
      <c r="K12411" s="121" t="s">
        <v>65</v>
      </c>
      <c r="L12411" s="157" t="s">
        <v>32</v>
      </c>
      <c r="M12411" s="120" t="s">
        <v>78</v>
      </c>
    </row>
    <row r="12412" spans="1:20" ht="27.6">
      <c r="A12412" s="116">
        <v>12412</v>
      </c>
      <c r="B12412" s="129">
        <v>44509</v>
      </c>
      <c r="D12412" s="120" t="s">
        <v>580</v>
      </c>
      <c r="E12412" s="120" t="s">
        <v>27800</v>
      </c>
      <c r="F12412" s="209" t="s">
        <v>27801</v>
      </c>
      <c r="G12412" s="119" t="s">
        <v>21985</v>
      </c>
      <c r="H12412" s="121" t="s">
        <v>1173</v>
      </c>
      <c r="I12412" s="121" t="s">
        <v>30</v>
      </c>
      <c r="J12412" s="121" t="s">
        <v>87</v>
      </c>
      <c r="K12412" s="121" t="s">
        <v>65</v>
      </c>
      <c r="L12412" s="157" t="s">
        <v>32</v>
      </c>
      <c r="M12412" s="120" t="s">
        <v>78</v>
      </c>
    </row>
    <row r="12413" spans="1:20">
      <c r="A12413" s="116">
        <v>12413</v>
      </c>
      <c r="B12413" s="129">
        <v>44509</v>
      </c>
      <c r="D12413" s="120" t="s">
        <v>580</v>
      </c>
      <c r="E12413" s="120" t="s">
        <v>27802</v>
      </c>
      <c r="F12413" s="209" t="s">
        <v>27803</v>
      </c>
      <c r="G12413" s="119" t="s">
        <v>27804</v>
      </c>
      <c r="H12413" s="121" t="s">
        <v>1173</v>
      </c>
      <c r="I12413" s="121" t="s">
        <v>30</v>
      </c>
      <c r="J12413" s="121" t="s">
        <v>77</v>
      </c>
      <c r="K12413" s="121" t="s">
        <v>65</v>
      </c>
      <c r="L12413" s="157" t="s">
        <v>32</v>
      </c>
      <c r="M12413" s="120" t="s">
        <v>78</v>
      </c>
    </row>
    <row r="12414" spans="1:20">
      <c r="A12414" s="116">
        <v>12414</v>
      </c>
      <c r="B12414" s="129">
        <v>44509</v>
      </c>
      <c r="D12414" s="120" t="s">
        <v>580</v>
      </c>
      <c r="E12414" s="120" t="s">
        <v>27805</v>
      </c>
      <c r="F12414" s="209" t="s">
        <v>8310</v>
      </c>
      <c r="G12414" s="119" t="s">
        <v>16957</v>
      </c>
      <c r="H12414" s="121" t="s">
        <v>140</v>
      </c>
      <c r="I12414" s="121" t="s">
        <v>30</v>
      </c>
      <c r="J12414" s="121" t="s">
        <v>77</v>
      </c>
      <c r="K12414" s="121" t="s">
        <v>65</v>
      </c>
      <c r="L12414" s="157" t="s">
        <v>32</v>
      </c>
      <c r="M12414" s="120" t="s">
        <v>78</v>
      </c>
    </row>
    <row r="12415" spans="1:20">
      <c r="A12415" s="116">
        <v>12415</v>
      </c>
      <c r="B12415" s="129">
        <v>44509</v>
      </c>
      <c r="D12415" s="120" t="s">
        <v>580</v>
      </c>
      <c r="E12415" s="120" t="s">
        <v>27806</v>
      </c>
      <c r="F12415" s="209" t="s">
        <v>27807</v>
      </c>
      <c r="G12415" s="119" t="s">
        <v>7414</v>
      </c>
      <c r="H12415" s="121" t="s">
        <v>41</v>
      </c>
      <c r="I12415" s="121" t="s">
        <v>30</v>
      </c>
      <c r="J12415" s="121" t="s">
        <v>3749</v>
      </c>
      <c r="K12415" s="121" t="s">
        <v>65</v>
      </c>
      <c r="L12415" s="157" t="s">
        <v>32</v>
      </c>
      <c r="M12415" s="120" t="s">
        <v>78</v>
      </c>
    </row>
    <row r="12416" spans="1:20" ht="27.6">
      <c r="A12416" s="116">
        <v>12416</v>
      </c>
      <c r="B12416" s="129">
        <v>44509</v>
      </c>
      <c r="D12416" s="120" t="s">
        <v>580</v>
      </c>
      <c r="E12416" s="120" t="s">
        <v>27808</v>
      </c>
      <c r="F12416" s="209" t="s">
        <v>27809</v>
      </c>
      <c r="G12416" s="119" t="s">
        <v>27810</v>
      </c>
      <c r="H12416" s="121" t="s">
        <v>1173</v>
      </c>
      <c r="I12416" s="121" t="s">
        <v>63</v>
      </c>
      <c r="J12416" s="121" t="s">
        <v>18846</v>
      </c>
      <c r="K12416" s="121" t="s">
        <v>65</v>
      </c>
      <c r="L12416" s="157" t="s">
        <v>32</v>
      </c>
      <c r="M12416" s="120" t="s">
        <v>78</v>
      </c>
    </row>
    <row r="12417" spans="1:25">
      <c r="A12417" s="116">
        <v>12417</v>
      </c>
      <c r="B12417" s="129">
        <v>44509</v>
      </c>
      <c r="D12417" s="120" t="s">
        <v>580</v>
      </c>
      <c r="E12417" s="120" t="s">
        <v>27811</v>
      </c>
      <c r="F12417" s="209" t="s">
        <v>27812</v>
      </c>
      <c r="G12417" s="119" t="s">
        <v>13204</v>
      </c>
      <c r="H12417" s="121" t="s">
        <v>140</v>
      </c>
      <c r="I12417" s="121" t="s">
        <v>30</v>
      </c>
      <c r="J12417" s="121" t="s">
        <v>435</v>
      </c>
      <c r="K12417" s="121" t="s">
        <v>65</v>
      </c>
      <c r="L12417" s="157" t="s">
        <v>32</v>
      </c>
      <c r="M12417" s="120" t="s">
        <v>78</v>
      </c>
    </row>
    <row r="12418" spans="1:25">
      <c r="A12418" s="116">
        <v>12418</v>
      </c>
      <c r="B12418" s="129">
        <v>44509</v>
      </c>
      <c r="D12418" s="120" t="s">
        <v>580</v>
      </c>
      <c r="E12418" s="120" t="s">
        <v>27813</v>
      </c>
      <c r="F12418" s="209" t="s">
        <v>3363</v>
      </c>
      <c r="G12418" s="119" t="s">
        <v>27814</v>
      </c>
      <c r="H12418" s="121" t="s">
        <v>1173</v>
      </c>
      <c r="I12418" s="121" t="s">
        <v>42</v>
      </c>
      <c r="J12418" s="121" t="s">
        <v>246</v>
      </c>
      <c r="K12418" s="121" t="s">
        <v>584</v>
      </c>
      <c r="L12418" s="157" t="s">
        <v>32</v>
      </c>
      <c r="M12418" s="120" t="s">
        <v>33</v>
      </c>
      <c r="N12418" s="131">
        <v>44615</v>
      </c>
      <c r="O12418" s="131">
        <v>44631</v>
      </c>
    </row>
    <row r="12419" spans="1:25">
      <c r="A12419" s="116">
        <v>12419</v>
      </c>
      <c r="B12419" s="129">
        <v>44509</v>
      </c>
      <c r="D12419" s="120" t="s">
        <v>580</v>
      </c>
      <c r="E12419" s="120" t="s">
        <v>27815</v>
      </c>
      <c r="F12419" s="209" t="s">
        <v>27816</v>
      </c>
      <c r="G12419" s="119" t="s">
        <v>27817</v>
      </c>
      <c r="H12419" s="121" t="s">
        <v>177</v>
      </c>
      <c r="I12419" s="121" t="s">
        <v>30</v>
      </c>
      <c r="J12419" s="121" t="s">
        <v>77</v>
      </c>
      <c r="K12419" s="121" t="s">
        <v>584</v>
      </c>
      <c r="L12419" s="157" t="s">
        <v>32</v>
      </c>
      <c r="M12419" s="120" t="s">
        <v>78</v>
      </c>
    </row>
    <row r="12420" spans="1:25">
      <c r="A12420" s="116">
        <v>12420</v>
      </c>
      <c r="B12420" s="129">
        <v>44509</v>
      </c>
      <c r="D12420" s="120" t="s">
        <v>580</v>
      </c>
      <c r="E12420" s="120" t="s">
        <v>27818</v>
      </c>
      <c r="F12420" s="209" t="s">
        <v>19831</v>
      </c>
      <c r="G12420" s="119" t="s">
        <v>20599</v>
      </c>
      <c r="H12420" s="121" t="s">
        <v>192</v>
      </c>
      <c r="I12420" s="121" t="s">
        <v>30</v>
      </c>
      <c r="J12420" s="121" t="s">
        <v>3886</v>
      </c>
      <c r="K12420" s="121" t="s">
        <v>584</v>
      </c>
      <c r="L12420" s="157" t="s">
        <v>32</v>
      </c>
      <c r="M12420" s="120" t="s">
        <v>78</v>
      </c>
    </row>
    <row r="12421" spans="1:25" ht="27.6">
      <c r="A12421" s="116">
        <v>12421</v>
      </c>
      <c r="B12421" s="129">
        <v>44509</v>
      </c>
      <c r="D12421" s="120" t="s">
        <v>580</v>
      </c>
      <c r="E12421" s="120" t="s">
        <v>27819</v>
      </c>
      <c r="F12421" s="209" t="s">
        <v>27820</v>
      </c>
      <c r="G12421" s="119" t="s">
        <v>9900</v>
      </c>
      <c r="H12421" s="121" t="s">
        <v>177</v>
      </c>
      <c r="I12421" s="121" t="s">
        <v>30</v>
      </c>
      <c r="J12421" s="121" t="s">
        <v>87</v>
      </c>
      <c r="K12421" s="121" t="s">
        <v>584</v>
      </c>
      <c r="L12421" s="157" t="s">
        <v>32</v>
      </c>
      <c r="M12421" s="120" t="s">
        <v>78</v>
      </c>
    </row>
    <row r="12422" spans="1:25">
      <c r="A12422" s="116">
        <v>12422</v>
      </c>
      <c r="B12422" s="129">
        <v>44505</v>
      </c>
      <c r="C12422" s="118">
        <f>IF(B12422&lt;&gt;0,MONTH(B12422),0)</f>
        <v>11</v>
      </c>
      <c r="D12422" s="120" t="s">
        <v>25</v>
      </c>
      <c r="E12422" s="120" t="s">
        <v>27821</v>
      </c>
      <c r="F12422" s="209" t="s">
        <v>27822</v>
      </c>
      <c r="G12422" s="119" t="s">
        <v>10316</v>
      </c>
      <c r="H12422" s="121" t="s">
        <v>29</v>
      </c>
      <c r="I12422" s="121" t="s">
        <v>30</v>
      </c>
      <c r="J12422" s="121" t="s">
        <v>87</v>
      </c>
      <c r="K12422" s="121" t="s">
        <v>65</v>
      </c>
      <c r="L12422" s="131" t="s">
        <v>32</v>
      </c>
      <c r="M12422" s="120" t="s">
        <v>78</v>
      </c>
    </row>
    <row r="12423" spans="1:25" ht="27.6">
      <c r="A12423" s="116">
        <v>12423</v>
      </c>
      <c r="B12423" s="129">
        <v>44505</v>
      </c>
      <c r="C12423" s="118">
        <f>IF(B12423&lt;&gt;0,MONTH(B12423),0)</f>
        <v>11</v>
      </c>
      <c r="D12423" s="120" t="s">
        <v>25</v>
      </c>
      <c r="E12423" s="120" t="s">
        <v>27823</v>
      </c>
      <c r="F12423" s="209" t="s">
        <v>27824</v>
      </c>
      <c r="G12423" s="119" t="s">
        <v>6825</v>
      </c>
      <c r="H12423" s="121" t="s">
        <v>1173</v>
      </c>
      <c r="I12423" s="121" t="s">
        <v>30</v>
      </c>
      <c r="J12423" s="121" t="s">
        <v>5018</v>
      </c>
      <c r="K12423" s="121" t="s">
        <v>65</v>
      </c>
      <c r="L12423" s="131" t="s">
        <v>32</v>
      </c>
      <c r="M12423" s="120" t="s">
        <v>78</v>
      </c>
    </row>
    <row r="12424" spans="1:25" ht="27.6">
      <c r="A12424" s="116">
        <v>12424</v>
      </c>
      <c r="B12424" s="129">
        <v>44509</v>
      </c>
      <c r="D12424" s="120" t="s">
        <v>580</v>
      </c>
      <c r="E12424" s="120" t="s">
        <v>27825</v>
      </c>
      <c r="F12424" s="209" t="s">
        <v>27826</v>
      </c>
      <c r="G12424" s="119" t="s">
        <v>9846</v>
      </c>
      <c r="H12424" s="121" t="s">
        <v>344</v>
      </c>
      <c r="I12424" s="121" t="s">
        <v>30</v>
      </c>
      <c r="J12424" s="121" t="s">
        <v>31</v>
      </c>
      <c r="K12424" s="121" t="s">
        <v>584</v>
      </c>
      <c r="L12424" s="157" t="s">
        <v>32</v>
      </c>
      <c r="M12424" s="120" t="s">
        <v>78</v>
      </c>
    </row>
    <row r="12425" spans="1:25" ht="27.6">
      <c r="A12425" s="116">
        <v>12425</v>
      </c>
      <c r="B12425" s="129">
        <v>44510</v>
      </c>
      <c r="D12425" s="120" t="s">
        <v>580</v>
      </c>
      <c r="E12425" s="120" t="s">
        <v>27827</v>
      </c>
      <c r="F12425" s="209" t="s">
        <v>27828</v>
      </c>
      <c r="G12425" s="119" t="s">
        <v>25884</v>
      </c>
      <c r="H12425" s="121" t="s">
        <v>140</v>
      </c>
      <c r="I12425" s="121" t="s">
        <v>30</v>
      </c>
      <c r="J12425" s="121" t="s">
        <v>31</v>
      </c>
      <c r="K12425" s="121" t="s">
        <v>584</v>
      </c>
      <c r="L12425" s="157" t="s">
        <v>32</v>
      </c>
      <c r="M12425" s="120" t="s">
        <v>78</v>
      </c>
    </row>
    <row r="12426" spans="1:25">
      <c r="A12426" s="116">
        <v>12426</v>
      </c>
      <c r="B12426" s="129">
        <v>44511</v>
      </c>
      <c r="D12426" s="120" t="s">
        <v>580</v>
      </c>
      <c r="E12426" s="120" t="s">
        <v>27829</v>
      </c>
      <c r="F12426" s="209" t="s">
        <v>27830</v>
      </c>
      <c r="G12426" s="119" t="s">
        <v>27831</v>
      </c>
      <c r="H12426" s="121" t="s">
        <v>53</v>
      </c>
      <c r="I12426" s="121" t="s">
        <v>30</v>
      </c>
      <c r="J12426" s="121" t="s">
        <v>7091</v>
      </c>
      <c r="K12426" s="121" t="s">
        <v>584</v>
      </c>
      <c r="L12426" s="157" t="s">
        <v>32</v>
      </c>
      <c r="M12426" s="120" t="s">
        <v>33</v>
      </c>
      <c r="N12426" s="131">
        <v>44511</v>
      </c>
      <c r="O12426" s="131">
        <v>44546</v>
      </c>
      <c r="S12426" s="120" t="s">
        <v>92</v>
      </c>
      <c r="Y12426" s="116" t="s">
        <v>27832</v>
      </c>
    </row>
    <row r="12427" spans="1:25">
      <c r="A12427" s="116">
        <v>12427</v>
      </c>
      <c r="B12427" s="129">
        <v>44511</v>
      </c>
      <c r="D12427" s="120" t="s">
        <v>580</v>
      </c>
      <c r="E12427" s="120" t="s">
        <v>27833</v>
      </c>
      <c r="F12427" s="209" t="s">
        <v>27834</v>
      </c>
      <c r="G12427" s="119" t="s">
        <v>27835</v>
      </c>
      <c r="H12427" s="121" t="s">
        <v>29</v>
      </c>
      <c r="I12427" s="121" t="s">
        <v>42</v>
      </c>
      <c r="J12427" s="121" t="s">
        <v>72</v>
      </c>
      <c r="K12427" s="121" t="s">
        <v>584</v>
      </c>
      <c r="L12427" s="157" t="s">
        <v>32</v>
      </c>
      <c r="M12427" s="120" t="s">
        <v>33</v>
      </c>
      <c r="N12427" s="131">
        <v>44511</v>
      </c>
      <c r="O12427" s="131">
        <v>44540</v>
      </c>
      <c r="S12427" s="120" t="s">
        <v>92</v>
      </c>
    </row>
    <row r="12428" spans="1:25" ht="27.6">
      <c r="A12428" s="116">
        <v>12428</v>
      </c>
      <c r="B12428" s="129">
        <v>44511</v>
      </c>
      <c r="D12428" s="120" t="s">
        <v>580</v>
      </c>
      <c r="E12428" s="120" t="s">
        <v>27836</v>
      </c>
      <c r="F12428" s="209" t="s">
        <v>27837</v>
      </c>
      <c r="G12428" s="119" t="s">
        <v>3603</v>
      </c>
      <c r="H12428" s="121" t="s">
        <v>29</v>
      </c>
      <c r="I12428" s="121" t="s">
        <v>42</v>
      </c>
      <c r="J12428" s="121" t="s">
        <v>246</v>
      </c>
      <c r="K12428" s="121" t="s">
        <v>65</v>
      </c>
      <c r="L12428" s="157" t="s">
        <v>32</v>
      </c>
      <c r="M12428" s="120" t="s">
        <v>33</v>
      </c>
      <c r="N12428" s="131">
        <v>44512</v>
      </c>
      <c r="O12428" s="131">
        <v>44526</v>
      </c>
      <c r="S12428" s="120" t="s">
        <v>92</v>
      </c>
    </row>
    <row r="12429" spans="1:25">
      <c r="A12429" s="116">
        <v>12429</v>
      </c>
      <c r="B12429" s="129">
        <v>44511</v>
      </c>
      <c r="D12429" s="120" t="s">
        <v>580</v>
      </c>
      <c r="E12429" s="120" t="s">
        <v>27838</v>
      </c>
      <c r="F12429" s="209" t="s">
        <v>122</v>
      </c>
      <c r="G12429" s="119" t="s">
        <v>27839</v>
      </c>
      <c r="H12429" s="121" t="s">
        <v>192</v>
      </c>
      <c r="I12429" s="121" t="s">
        <v>30</v>
      </c>
      <c r="J12429" s="121" t="s">
        <v>529</v>
      </c>
      <c r="K12429" s="121" t="s">
        <v>584</v>
      </c>
      <c r="L12429" s="157" t="s">
        <v>32</v>
      </c>
      <c r="M12429" s="120" t="s">
        <v>33</v>
      </c>
      <c r="N12429" s="131">
        <v>44524</v>
      </c>
      <c r="O12429" s="131">
        <v>44546</v>
      </c>
      <c r="S12429" s="120" t="s">
        <v>92</v>
      </c>
      <c r="Y12429" s="116" t="s">
        <v>26506</v>
      </c>
    </row>
    <row r="12430" spans="1:25">
      <c r="A12430" s="116">
        <v>12430</v>
      </c>
      <c r="B12430" s="129">
        <v>44511</v>
      </c>
      <c r="D12430" s="120" t="s">
        <v>580</v>
      </c>
      <c r="E12430" s="120" t="s">
        <v>27840</v>
      </c>
      <c r="F12430" s="209" t="s">
        <v>3640</v>
      </c>
      <c r="G12430" s="119" t="s">
        <v>27841</v>
      </c>
      <c r="H12430" s="121" t="s">
        <v>1173</v>
      </c>
      <c r="I12430" s="121" t="s">
        <v>30</v>
      </c>
      <c r="J12430" s="121" t="s">
        <v>77</v>
      </c>
      <c r="K12430" s="121" t="s">
        <v>584</v>
      </c>
      <c r="L12430" s="157" t="s">
        <v>32</v>
      </c>
      <c r="M12430" s="120" t="s">
        <v>78</v>
      </c>
    </row>
    <row r="12431" spans="1:25">
      <c r="A12431" s="116">
        <v>12431</v>
      </c>
      <c r="B12431" s="129">
        <v>44511</v>
      </c>
      <c r="D12431" s="120" t="s">
        <v>580</v>
      </c>
      <c r="E12431" s="120" t="s">
        <v>27842</v>
      </c>
      <c r="F12431" s="209" t="s">
        <v>415</v>
      </c>
      <c r="G12431" s="119" t="s">
        <v>27843</v>
      </c>
      <c r="H12431" s="121" t="s">
        <v>177</v>
      </c>
      <c r="I12431" s="121" t="s">
        <v>42</v>
      </c>
      <c r="J12431" s="121" t="s">
        <v>43</v>
      </c>
      <c r="K12431" s="121" t="s">
        <v>584</v>
      </c>
      <c r="L12431" s="157" t="s">
        <v>32</v>
      </c>
      <c r="M12431" s="120" t="s">
        <v>78</v>
      </c>
    </row>
    <row r="12432" spans="1:25">
      <c r="A12432" s="116">
        <v>12432</v>
      </c>
      <c r="B12432" s="129">
        <v>44511</v>
      </c>
      <c r="D12432" s="120" t="s">
        <v>580</v>
      </c>
      <c r="E12432" s="120" t="s">
        <v>27844</v>
      </c>
      <c r="F12432" s="209" t="s">
        <v>11952</v>
      </c>
      <c r="G12432" s="119" t="s">
        <v>27845</v>
      </c>
      <c r="H12432" s="121" t="s">
        <v>140</v>
      </c>
      <c r="I12432" s="121" t="s">
        <v>30</v>
      </c>
      <c r="J12432" s="121" t="s">
        <v>77</v>
      </c>
      <c r="K12432" s="121" t="s">
        <v>584</v>
      </c>
      <c r="L12432" s="157" t="s">
        <v>32</v>
      </c>
      <c r="M12432" s="120" t="s">
        <v>78</v>
      </c>
    </row>
    <row r="12433" spans="1:19" ht="27.6">
      <c r="A12433" s="116">
        <v>12433</v>
      </c>
      <c r="B12433" s="129">
        <v>44511</v>
      </c>
      <c r="D12433" s="120" t="s">
        <v>580</v>
      </c>
      <c r="E12433" s="120" t="s">
        <v>27846</v>
      </c>
      <c r="F12433" s="209" t="s">
        <v>27847</v>
      </c>
      <c r="G12433" s="119" t="s">
        <v>27848</v>
      </c>
      <c r="H12433" s="121" t="s">
        <v>1173</v>
      </c>
      <c r="I12433" s="121" t="s">
        <v>42</v>
      </c>
      <c r="J12433" s="121" t="s">
        <v>72</v>
      </c>
      <c r="K12433" s="121" t="s">
        <v>584</v>
      </c>
      <c r="L12433" s="157" t="s">
        <v>32</v>
      </c>
      <c r="M12433" s="120" t="s">
        <v>78</v>
      </c>
    </row>
    <row r="12434" spans="1:19">
      <c r="A12434" s="116">
        <v>12434</v>
      </c>
      <c r="B12434" s="129">
        <v>44511</v>
      </c>
      <c r="D12434" s="120" t="s">
        <v>580</v>
      </c>
      <c r="E12434" s="120" t="s">
        <v>27849</v>
      </c>
      <c r="F12434" s="209" t="s">
        <v>27850</v>
      </c>
      <c r="G12434" s="119" t="s">
        <v>27851</v>
      </c>
      <c r="H12434" s="121" t="s">
        <v>29</v>
      </c>
      <c r="I12434" s="121" t="s">
        <v>30</v>
      </c>
      <c r="J12434" s="121" t="s">
        <v>10702</v>
      </c>
      <c r="K12434" s="121" t="s">
        <v>584</v>
      </c>
      <c r="L12434" s="157" t="s">
        <v>32</v>
      </c>
      <c r="M12434" s="120" t="s">
        <v>78</v>
      </c>
    </row>
    <row r="12435" spans="1:19">
      <c r="A12435" s="116">
        <v>12435</v>
      </c>
      <c r="B12435" s="129">
        <v>44511</v>
      </c>
      <c r="D12435" s="120" t="s">
        <v>580</v>
      </c>
      <c r="E12435" s="120" t="s">
        <v>27852</v>
      </c>
      <c r="F12435" s="209" t="s">
        <v>27853</v>
      </c>
      <c r="G12435" s="119" t="s">
        <v>27854</v>
      </c>
      <c r="H12435" s="121" t="s">
        <v>76</v>
      </c>
      <c r="I12435" s="121" t="s">
        <v>30</v>
      </c>
      <c r="J12435" s="121" t="s">
        <v>31</v>
      </c>
      <c r="K12435" s="121" t="s">
        <v>584</v>
      </c>
      <c r="L12435" s="157" t="s">
        <v>32</v>
      </c>
      <c r="M12435" s="120" t="s">
        <v>78</v>
      </c>
    </row>
    <row r="12436" spans="1:19">
      <c r="A12436" s="116">
        <v>12436</v>
      </c>
      <c r="B12436" s="129">
        <v>44511</v>
      </c>
      <c r="D12436" s="120" t="s">
        <v>580</v>
      </c>
      <c r="E12436" s="120" t="s">
        <v>27855</v>
      </c>
      <c r="F12436" s="209" t="s">
        <v>27856</v>
      </c>
      <c r="G12436" s="119" t="s">
        <v>27857</v>
      </c>
      <c r="H12436" s="121" t="s">
        <v>140</v>
      </c>
      <c r="I12436" s="121" t="s">
        <v>30</v>
      </c>
      <c r="J12436" s="121" t="s">
        <v>31</v>
      </c>
      <c r="K12436" s="121" t="s">
        <v>584</v>
      </c>
      <c r="L12436" s="157" t="s">
        <v>32</v>
      </c>
      <c r="M12436" s="120" t="s">
        <v>78</v>
      </c>
    </row>
    <row r="12437" spans="1:19">
      <c r="A12437" s="116">
        <v>12437</v>
      </c>
      <c r="B12437" s="129">
        <v>44505</v>
      </c>
      <c r="D12437" s="120" t="s">
        <v>25</v>
      </c>
      <c r="E12437" s="120" t="s">
        <v>27858</v>
      </c>
      <c r="F12437" s="209" t="s">
        <v>17688</v>
      </c>
      <c r="G12437" s="119" t="s">
        <v>17415</v>
      </c>
      <c r="H12437" s="121" t="s">
        <v>140</v>
      </c>
      <c r="I12437" s="121" t="s">
        <v>30</v>
      </c>
      <c r="J12437" s="121" t="s">
        <v>77</v>
      </c>
      <c r="K12437" s="121" t="s">
        <v>65</v>
      </c>
      <c r="L12437" s="157" t="s">
        <v>32</v>
      </c>
      <c r="M12437" s="120" t="s">
        <v>78</v>
      </c>
    </row>
    <row r="12438" spans="1:19" ht="27.6">
      <c r="A12438" s="116">
        <v>12438</v>
      </c>
      <c r="B12438" s="129">
        <v>44505</v>
      </c>
      <c r="D12438" s="120" t="s">
        <v>25</v>
      </c>
      <c r="E12438" s="120" t="s">
        <v>27859</v>
      </c>
      <c r="F12438" s="209" t="s">
        <v>27860</v>
      </c>
      <c r="G12438" s="119" t="s">
        <v>27861</v>
      </c>
      <c r="H12438" s="121" t="s">
        <v>76</v>
      </c>
      <c r="I12438" s="121" t="s">
        <v>30</v>
      </c>
      <c r="J12438" s="121" t="s">
        <v>5018</v>
      </c>
      <c r="K12438" s="121" t="s">
        <v>65</v>
      </c>
      <c r="L12438" s="157" t="s">
        <v>32</v>
      </c>
      <c r="M12438" s="120" t="s">
        <v>78</v>
      </c>
    </row>
    <row r="12439" spans="1:19">
      <c r="A12439" s="116">
        <v>12439</v>
      </c>
      <c r="B12439" s="129">
        <v>44505</v>
      </c>
      <c r="D12439" s="120" t="s">
        <v>25</v>
      </c>
      <c r="E12439" s="120" t="s">
        <v>27862</v>
      </c>
      <c r="F12439" s="209" t="s">
        <v>25100</v>
      </c>
      <c r="G12439" s="119" t="s">
        <v>26050</v>
      </c>
      <c r="H12439" s="121" t="s">
        <v>344</v>
      </c>
      <c r="I12439" s="121" t="s">
        <v>30</v>
      </c>
      <c r="J12439" s="121" t="s">
        <v>77</v>
      </c>
      <c r="K12439" s="121" t="s">
        <v>65</v>
      </c>
      <c r="L12439" s="157" t="s">
        <v>32</v>
      </c>
      <c r="M12439" s="120" t="s">
        <v>78</v>
      </c>
    </row>
    <row r="12440" spans="1:19">
      <c r="A12440" s="116">
        <v>12440</v>
      </c>
      <c r="B12440" s="129">
        <v>44505</v>
      </c>
      <c r="D12440" s="120" t="s">
        <v>25</v>
      </c>
      <c r="E12440" s="120" t="s">
        <v>27863</v>
      </c>
      <c r="F12440" s="209" t="s">
        <v>27864</v>
      </c>
      <c r="G12440" s="119" t="s">
        <v>27865</v>
      </c>
      <c r="H12440" s="121" t="s">
        <v>48</v>
      </c>
      <c r="I12440" s="121" t="s">
        <v>30</v>
      </c>
      <c r="J12440" s="121" t="s">
        <v>7142</v>
      </c>
      <c r="K12440" s="121" t="s">
        <v>65</v>
      </c>
      <c r="L12440" s="157" t="s">
        <v>32</v>
      </c>
      <c r="M12440" s="120" t="s">
        <v>33</v>
      </c>
      <c r="N12440" s="131">
        <v>44532</v>
      </c>
      <c r="O12440" s="131">
        <v>44532</v>
      </c>
      <c r="S12440" s="120" t="s">
        <v>92</v>
      </c>
    </row>
    <row r="12441" spans="1:19" ht="27.6">
      <c r="A12441" s="116">
        <v>12441</v>
      </c>
      <c r="B12441" s="129">
        <v>44505</v>
      </c>
      <c r="D12441" s="120" t="s">
        <v>25</v>
      </c>
      <c r="E12441" s="120" t="s">
        <v>27866</v>
      </c>
      <c r="F12441" s="209" t="s">
        <v>27867</v>
      </c>
      <c r="L12441" s="157" t="s">
        <v>32</v>
      </c>
      <c r="M12441" s="120" t="s">
        <v>33</v>
      </c>
      <c r="N12441" s="131">
        <v>44508</v>
      </c>
      <c r="O12441" s="131">
        <v>44532</v>
      </c>
    </row>
    <row r="12442" spans="1:19">
      <c r="A12442" s="116">
        <v>12442</v>
      </c>
      <c r="B12442" s="129">
        <v>44508</v>
      </c>
      <c r="C12442" s="118">
        <f t="shared" ref="C12442:C12453" si="498">IF(B12442&lt;&gt;0,MONTH(B12442),0)</f>
        <v>11</v>
      </c>
      <c r="D12442" s="120" t="s">
        <v>25</v>
      </c>
      <c r="E12442" s="120" t="s">
        <v>27868</v>
      </c>
      <c r="F12442" s="214" t="s">
        <v>3270</v>
      </c>
      <c r="G12442" s="119" t="s">
        <v>27869</v>
      </c>
      <c r="H12442" s="121" t="s">
        <v>5003</v>
      </c>
      <c r="I12442" s="121" t="s">
        <v>30</v>
      </c>
      <c r="J12442" s="121" t="s">
        <v>77</v>
      </c>
      <c r="K12442" s="120" t="s">
        <v>65</v>
      </c>
      <c r="L12442" s="131" t="s">
        <v>32</v>
      </c>
      <c r="M12442" s="120" t="s">
        <v>78</v>
      </c>
      <c r="P12442" s="124">
        <f t="shared" ref="P12442:P12448" si="499">IF(O12442&lt;&gt;0,MONTH(O12442),0)</f>
        <v>0</v>
      </c>
    </row>
    <row r="12443" spans="1:19">
      <c r="A12443" s="116">
        <v>12443</v>
      </c>
      <c r="B12443" s="129">
        <v>44508</v>
      </c>
      <c r="C12443" s="118">
        <f t="shared" si="498"/>
        <v>11</v>
      </c>
      <c r="D12443" s="120" t="s">
        <v>25</v>
      </c>
      <c r="E12443" s="120" t="s">
        <v>27870</v>
      </c>
      <c r="F12443" s="214" t="s">
        <v>122</v>
      </c>
      <c r="G12443" s="119" t="s">
        <v>19373</v>
      </c>
      <c r="H12443" s="121" t="s">
        <v>6799</v>
      </c>
      <c r="I12443" s="121" t="s">
        <v>30</v>
      </c>
      <c r="J12443" s="121" t="s">
        <v>7091</v>
      </c>
      <c r="K12443" s="120" t="s">
        <v>65</v>
      </c>
      <c r="L12443" s="131" t="s">
        <v>32</v>
      </c>
      <c r="M12443" s="120" t="s">
        <v>78</v>
      </c>
      <c r="P12443" s="124">
        <f t="shared" si="499"/>
        <v>0</v>
      </c>
    </row>
    <row r="12444" spans="1:19">
      <c r="A12444" s="116">
        <v>12444</v>
      </c>
      <c r="B12444" s="129">
        <v>44508</v>
      </c>
      <c r="C12444" s="118">
        <f t="shared" si="498"/>
        <v>11</v>
      </c>
      <c r="D12444" s="120" t="s">
        <v>25</v>
      </c>
      <c r="E12444" s="120" t="s">
        <v>27871</v>
      </c>
      <c r="F12444" s="214" t="s">
        <v>27872</v>
      </c>
      <c r="G12444" s="119" t="s">
        <v>3248</v>
      </c>
      <c r="H12444" s="121" t="s">
        <v>6799</v>
      </c>
      <c r="I12444" s="121" t="s">
        <v>30</v>
      </c>
      <c r="J12444" s="121" t="s">
        <v>529</v>
      </c>
      <c r="K12444" s="120" t="s">
        <v>65</v>
      </c>
      <c r="L12444" s="131" t="s">
        <v>32</v>
      </c>
      <c r="M12444" s="120" t="s">
        <v>78</v>
      </c>
      <c r="P12444" s="124">
        <f t="shared" si="499"/>
        <v>0</v>
      </c>
    </row>
    <row r="12445" spans="1:19">
      <c r="A12445" s="116">
        <v>12445</v>
      </c>
      <c r="B12445" s="129">
        <v>44508</v>
      </c>
      <c r="C12445" s="118">
        <f t="shared" si="498"/>
        <v>11</v>
      </c>
      <c r="D12445" s="120" t="s">
        <v>25</v>
      </c>
      <c r="E12445" s="120" t="s">
        <v>27873</v>
      </c>
      <c r="F12445" s="214" t="s">
        <v>18730</v>
      </c>
      <c r="G12445" s="119" t="s">
        <v>10895</v>
      </c>
      <c r="H12445" s="121" t="s">
        <v>6799</v>
      </c>
      <c r="I12445" s="121" t="s">
        <v>30</v>
      </c>
      <c r="J12445" s="121" t="s">
        <v>485</v>
      </c>
      <c r="K12445" s="120" t="s">
        <v>65</v>
      </c>
      <c r="L12445" s="131" t="s">
        <v>32</v>
      </c>
      <c r="M12445" s="120" t="s">
        <v>78</v>
      </c>
      <c r="P12445" s="124">
        <f t="shared" si="499"/>
        <v>0</v>
      </c>
    </row>
    <row r="12446" spans="1:19" ht="27.6">
      <c r="A12446" s="116">
        <v>12446</v>
      </c>
      <c r="B12446" s="129">
        <v>44508</v>
      </c>
      <c r="C12446" s="118">
        <f t="shared" si="498"/>
        <v>11</v>
      </c>
      <c r="D12446" s="120" t="s">
        <v>25</v>
      </c>
      <c r="E12446" s="120" t="s">
        <v>27874</v>
      </c>
      <c r="F12446" s="214" t="s">
        <v>27875</v>
      </c>
      <c r="G12446" s="119" t="s">
        <v>27876</v>
      </c>
      <c r="H12446" s="121" t="s">
        <v>160</v>
      </c>
      <c r="I12446" s="121" t="s">
        <v>30</v>
      </c>
      <c r="J12446" s="121" t="s">
        <v>485</v>
      </c>
      <c r="K12446" s="120" t="s">
        <v>65</v>
      </c>
      <c r="L12446" s="131" t="s">
        <v>32</v>
      </c>
      <c r="M12446" s="120" t="s">
        <v>33</v>
      </c>
      <c r="N12446" s="131">
        <v>44509</v>
      </c>
      <c r="O12446" s="131">
        <v>44574</v>
      </c>
      <c r="P12446" s="124">
        <f t="shared" si="499"/>
        <v>1</v>
      </c>
    </row>
    <row r="12447" spans="1:19" ht="27.6">
      <c r="A12447" s="116">
        <v>12447</v>
      </c>
      <c r="B12447" s="129">
        <v>44508</v>
      </c>
      <c r="C12447" s="118">
        <f t="shared" si="498"/>
        <v>11</v>
      </c>
      <c r="D12447" s="120" t="s">
        <v>25</v>
      </c>
      <c r="E12447" s="120" t="s">
        <v>27877</v>
      </c>
      <c r="F12447" s="214" t="s">
        <v>27878</v>
      </c>
      <c r="G12447" s="119" t="s">
        <v>2394</v>
      </c>
      <c r="H12447" s="121" t="s">
        <v>29</v>
      </c>
      <c r="I12447" s="121" t="s">
        <v>30</v>
      </c>
      <c r="J12447" s="121" t="s">
        <v>7087</v>
      </c>
      <c r="K12447" s="120" t="s">
        <v>65</v>
      </c>
      <c r="L12447" s="131" t="s">
        <v>32</v>
      </c>
      <c r="M12447" s="120" t="s">
        <v>78</v>
      </c>
      <c r="P12447" s="124">
        <f t="shared" si="499"/>
        <v>0</v>
      </c>
    </row>
    <row r="12448" spans="1:19">
      <c r="A12448" s="116">
        <v>12448</v>
      </c>
      <c r="B12448" s="129">
        <v>44508</v>
      </c>
      <c r="C12448" s="118">
        <f t="shared" si="498"/>
        <v>11</v>
      </c>
      <c r="D12448" s="120" t="s">
        <v>25</v>
      </c>
      <c r="E12448" s="120" t="s">
        <v>27879</v>
      </c>
      <c r="F12448" s="214" t="s">
        <v>27880</v>
      </c>
      <c r="G12448" s="119" t="s">
        <v>9110</v>
      </c>
      <c r="H12448" s="121" t="s">
        <v>41</v>
      </c>
      <c r="I12448" s="121" t="s">
        <v>30</v>
      </c>
      <c r="J12448" s="121" t="s">
        <v>87</v>
      </c>
      <c r="K12448" s="120" t="s">
        <v>65</v>
      </c>
      <c r="L12448" s="131" t="s">
        <v>32</v>
      </c>
      <c r="M12448" s="120" t="s">
        <v>33</v>
      </c>
      <c r="N12448" s="131">
        <v>44509</v>
      </c>
      <c r="O12448" s="131">
        <v>44574</v>
      </c>
      <c r="P12448" s="124">
        <f t="shared" si="499"/>
        <v>1</v>
      </c>
    </row>
    <row r="12449" spans="1:25">
      <c r="A12449" s="116">
        <v>12449</v>
      </c>
      <c r="B12449" s="129">
        <v>44508</v>
      </c>
      <c r="C12449" s="118">
        <f t="shared" si="498"/>
        <v>11</v>
      </c>
      <c r="D12449" s="120" t="s">
        <v>25</v>
      </c>
      <c r="E12449" s="120" t="s">
        <v>27881</v>
      </c>
      <c r="F12449" s="209" t="s">
        <v>27882</v>
      </c>
      <c r="G12449" s="119" t="s">
        <v>1033</v>
      </c>
      <c r="H12449" s="121" t="s">
        <v>71</v>
      </c>
      <c r="I12449" s="121" t="s">
        <v>30</v>
      </c>
      <c r="J12449" s="121" t="s">
        <v>87</v>
      </c>
      <c r="K12449" s="121" t="s">
        <v>65</v>
      </c>
      <c r="L12449" s="131" t="s">
        <v>32</v>
      </c>
      <c r="M12449" s="120" t="s">
        <v>78</v>
      </c>
    </row>
    <row r="12450" spans="1:25">
      <c r="A12450" s="116">
        <v>12450</v>
      </c>
      <c r="B12450" s="129">
        <v>44508</v>
      </c>
      <c r="C12450" s="118">
        <f t="shared" si="498"/>
        <v>11</v>
      </c>
      <c r="D12450" s="120" t="s">
        <v>25</v>
      </c>
      <c r="E12450" s="120" t="s">
        <v>27883</v>
      </c>
      <c r="F12450" s="209" t="s">
        <v>27884</v>
      </c>
      <c r="G12450" s="119" t="s">
        <v>10384</v>
      </c>
      <c r="H12450" s="121" t="s">
        <v>192</v>
      </c>
      <c r="I12450" s="121" t="s">
        <v>30</v>
      </c>
      <c r="J12450" s="121" t="s">
        <v>87</v>
      </c>
      <c r="K12450" s="121" t="s">
        <v>40503</v>
      </c>
      <c r="L12450" s="131" t="s">
        <v>32</v>
      </c>
      <c r="M12450" s="120" t="s">
        <v>78</v>
      </c>
    </row>
    <row r="12451" spans="1:25">
      <c r="A12451" s="116">
        <v>12451</v>
      </c>
      <c r="B12451" s="129">
        <v>44508</v>
      </c>
      <c r="C12451" s="118">
        <f t="shared" si="498"/>
        <v>11</v>
      </c>
      <c r="D12451" s="120" t="s">
        <v>25</v>
      </c>
      <c r="E12451" s="120" t="s">
        <v>27885</v>
      </c>
      <c r="F12451" s="209" t="s">
        <v>27886</v>
      </c>
      <c r="G12451" s="119" t="s">
        <v>27887</v>
      </c>
      <c r="H12451" s="121" t="s">
        <v>97</v>
      </c>
      <c r="I12451" s="121" t="s">
        <v>30</v>
      </c>
      <c r="J12451" s="121" t="s">
        <v>77</v>
      </c>
      <c r="K12451" s="121" t="s">
        <v>40503</v>
      </c>
      <c r="L12451" s="131" t="s">
        <v>32</v>
      </c>
      <c r="M12451" s="120" t="s">
        <v>78</v>
      </c>
    </row>
    <row r="12452" spans="1:25">
      <c r="A12452" s="116">
        <v>12452</v>
      </c>
      <c r="B12452" s="129">
        <v>44508</v>
      </c>
      <c r="C12452" s="118">
        <f t="shared" si="498"/>
        <v>11</v>
      </c>
      <c r="D12452" s="120" t="s">
        <v>25</v>
      </c>
      <c r="E12452" s="120" t="s">
        <v>27888</v>
      </c>
      <c r="F12452" s="209" t="s">
        <v>9938</v>
      </c>
      <c r="G12452" s="119" t="s">
        <v>27889</v>
      </c>
      <c r="H12452" s="121" t="s">
        <v>192</v>
      </c>
      <c r="I12452" s="121" t="s">
        <v>30</v>
      </c>
      <c r="J12452" s="121" t="s">
        <v>7091</v>
      </c>
      <c r="K12452" s="121" t="s">
        <v>40503</v>
      </c>
      <c r="L12452" s="131" t="s">
        <v>32</v>
      </c>
      <c r="M12452" s="120" t="s">
        <v>78</v>
      </c>
    </row>
    <row r="12453" spans="1:25" ht="27.6">
      <c r="A12453" s="116">
        <v>12453</v>
      </c>
      <c r="B12453" s="129">
        <v>44508</v>
      </c>
      <c r="C12453" s="118">
        <f t="shared" si="498"/>
        <v>11</v>
      </c>
      <c r="D12453" s="120" t="s">
        <v>25</v>
      </c>
      <c r="E12453" s="120" t="s">
        <v>27890</v>
      </c>
      <c r="F12453" s="214" t="s">
        <v>27891</v>
      </c>
      <c r="G12453" s="119" t="s">
        <v>214</v>
      </c>
      <c r="H12453" s="121" t="s">
        <v>53</v>
      </c>
      <c r="I12453" s="121" t="s">
        <v>42</v>
      </c>
      <c r="J12453" s="121" t="s">
        <v>72</v>
      </c>
      <c r="K12453" s="120" t="s">
        <v>40503</v>
      </c>
      <c r="L12453" s="131" t="s">
        <v>32</v>
      </c>
      <c r="M12453" s="120" t="s">
        <v>78</v>
      </c>
      <c r="P12453" s="124">
        <f>IF(O12453&lt;&gt;0,MONTH(O12453),0)</f>
        <v>0</v>
      </c>
    </row>
    <row r="12454" spans="1:25">
      <c r="A12454" s="116">
        <v>12454</v>
      </c>
      <c r="B12454" s="129">
        <v>44508</v>
      </c>
      <c r="D12454" s="120" t="s">
        <v>25</v>
      </c>
      <c r="E12454" s="120" t="s">
        <v>27892</v>
      </c>
      <c r="F12454" s="209" t="s">
        <v>7716</v>
      </c>
      <c r="G12454" s="119" t="s">
        <v>27893</v>
      </c>
      <c r="H12454" s="121" t="s">
        <v>41</v>
      </c>
      <c r="I12454" s="121" t="s">
        <v>30</v>
      </c>
      <c r="J12454" s="121" t="s">
        <v>3886</v>
      </c>
      <c r="K12454" s="121" t="s">
        <v>65</v>
      </c>
      <c r="L12454" s="157" t="s">
        <v>5136</v>
      </c>
      <c r="M12454" s="120" t="s">
        <v>78</v>
      </c>
      <c r="Y12454" s="116" t="s">
        <v>13976</v>
      </c>
    </row>
    <row r="12455" spans="1:25">
      <c r="A12455" s="116">
        <v>12455</v>
      </c>
      <c r="B12455" s="129">
        <v>44508</v>
      </c>
      <c r="D12455" s="120" t="s">
        <v>25</v>
      </c>
      <c r="E12455" s="120" t="s">
        <v>27894</v>
      </c>
      <c r="F12455" s="209" t="s">
        <v>27895</v>
      </c>
      <c r="G12455" s="119" t="s">
        <v>27896</v>
      </c>
      <c r="H12455" s="121" t="s">
        <v>53</v>
      </c>
      <c r="I12455" s="121" t="s">
        <v>30</v>
      </c>
      <c r="J12455" s="121" t="s">
        <v>77</v>
      </c>
      <c r="K12455" s="121" t="s">
        <v>65</v>
      </c>
      <c r="L12455" s="157" t="s">
        <v>32</v>
      </c>
      <c r="M12455" s="120" t="s">
        <v>78</v>
      </c>
    </row>
    <row r="12456" spans="1:25">
      <c r="A12456" s="116">
        <v>12456</v>
      </c>
      <c r="B12456" s="129">
        <v>44508</v>
      </c>
      <c r="D12456" s="120" t="s">
        <v>25</v>
      </c>
      <c r="E12456" s="120" t="s">
        <v>27897</v>
      </c>
      <c r="F12456" s="209" t="s">
        <v>5296</v>
      </c>
      <c r="G12456" s="119" t="s">
        <v>27898</v>
      </c>
      <c r="H12456" s="121" t="s">
        <v>1173</v>
      </c>
      <c r="I12456" s="121" t="s">
        <v>30</v>
      </c>
      <c r="J12456" s="121" t="s">
        <v>87</v>
      </c>
      <c r="K12456" s="121" t="s">
        <v>65</v>
      </c>
      <c r="L12456" s="157" t="s">
        <v>32</v>
      </c>
      <c r="M12456" s="120" t="s">
        <v>78</v>
      </c>
    </row>
    <row r="12457" spans="1:25" ht="27.6">
      <c r="A12457" s="116">
        <v>12457</v>
      </c>
      <c r="B12457" s="129">
        <v>44508</v>
      </c>
      <c r="D12457" s="120" t="s">
        <v>25</v>
      </c>
      <c r="E12457" s="120" t="s">
        <v>27899</v>
      </c>
      <c r="F12457" s="209" t="s">
        <v>27900</v>
      </c>
      <c r="G12457" s="119" t="s">
        <v>21625</v>
      </c>
      <c r="H12457" s="121" t="s">
        <v>344</v>
      </c>
      <c r="I12457" s="121" t="s">
        <v>30</v>
      </c>
      <c r="J12457" s="121" t="s">
        <v>5018</v>
      </c>
      <c r="K12457" s="121" t="s">
        <v>65</v>
      </c>
      <c r="L12457" s="157" t="s">
        <v>32</v>
      </c>
      <c r="M12457" s="120" t="s">
        <v>78</v>
      </c>
    </row>
    <row r="12458" spans="1:25">
      <c r="A12458" s="116">
        <v>12458</v>
      </c>
      <c r="B12458" s="129">
        <v>44508</v>
      </c>
      <c r="D12458" s="120" t="s">
        <v>25</v>
      </c>
      <c r="E12458" s="120" t="s">
        <v>27901</v>
      </c>
      <c r="F12458" s="209" t="s">
        <v>14104</v>
      </c>
      <c r="G12458" s="119" t="s">
        <v>27902</v>
      </c>
      <c r="H12458" s="121" t="s">
        <v>192</v>
      </c>
      <c r="I12458" s="121" t="s">
        <v>30</v>
      </c>
      <c r="J12458" s="121" t="s">
        <v>12087</v>
      </c>
      <c r="K12458" s="121" t="s">
        <v>65</v>
      </c>
      <c r="L12458" s="157" t="s">
        <v>32</v>
      </c>
      <c r="M12458" s="120" t="s">
        <v>78</v>
      </c>
    </row>
    <row r="12459" spans="1:25" ht="27.6">
      <c r="A12459" s="116">
        <v>12459</v>
      </c>
      <c r="B12459" s="129">
        <v>44511</v>
      </c>
      <c r="D12459" s="120" t="s">
        <v>580</v>
      </c>
      <c r="E12459" s="120" t="s">
        <v>27903</v>
      </c>
      <c r="F12459" s="209" t="s">
        <v>27904</v>
      </c>
      <c r="G12459" s="119" t="s">
        <v>27905</v>
      </c>
      <c r="H12459" s="121" t="s">
        <v>53</v>
      </c>
      <c r="I12459" s="121" t="s">
        <v>42</v>
      </c>
      <c r="J12459" s="121" t="s">
        <v>72</v>
      </c>
      <c r="K12459" s="121" t="s">
        <v>65</v>
      </c>
      <c r="L12459" s="157" t="s">
        <v>32</v>
      </c>
      <c r="M12459" s="120" t="s">
        <v>78</v>
      </c>
    </row>
    <row r="12460" spans="1:25" ht="27.6">
      <c r="A12460" s="116">
        <v>12460</v>
      </c>
      <c r="B12460" s="129">
        <v>44511</v>
      </c>
      <c r="D12460" s="120" t="s">
        <v>580</v>
      </c>
      <c r="E12460" s="120" t="s">
        <v>27906</v>
      </c>
      <c r="F12460" s="209" t="s">
        <v>27907</v>
      </c>
      <c r="G12460" s="119" t="s">
        <v>9475</v>
      </c>
      <c r="H12460" s="121" t="s">
        <v>53</v>
      </c>
      <c r="I12460" s="121" t="s">
        <v>30</v>
      </c>
      <c r="J12460" s="121" t="s">
        <v>6396</v>
      </c>
      <c r="K12460" s="121" t="s">
        <v>65</v>
      </c>
      <c r="L12460" s="157" t="s">
        <v>32</v>
      </c>
      <c r="M12460" s="120" t="s">
        <v>78</v>
      </c>
    </row>
    <row r="12461" spans="1:25">
      <c r="A12461" s="116">
        <v>12461</v>
      </c>
      <c r="B12461" s="129">
        <v>44511</v>
      </c>
      <c r="D12461" s="120" t="s">
        <v>580</v>
      </c>
      <c r="E12461" s="120" t="s">
        <v>27908</v>
      </c>
      <c r="F12461" s="209" t="s">
        <v>27909</v>
      </c>
      <c r="G12461" s="119" t="s">
        <v>15410</v>
      </c>
      <c r="H12461" s="121" t="s">
        <v>461</v>
      </c>
      <c r="I12461" s="121" t="s">
        <v>30</v>
      </c>
      <c r="J12461" s="121" t="s">
        <v>87</v>
      </c>
      <c r="K12461" s="121" t="s">
        <v>65</v>
      </c>
      <c r="L12461" s="157" t="s">
        <v>32</v>
      </c>
      <c r="M12461" s="120" t="s">
        <v>78</v>
      </c>
    </row>
    <row r="12462" spans="1:25" ht="41.4">
      <c r="A12462" s="116">
        <v>12462</v>
      </c>
      <c r="B12462" s="129">
        <v>44511</v>
      </c>
      <c r="D12462" s="120" t="s">
        <v>580</v>
      </c>
      <c r="E12462" s="120" t="s">
        <v>27910</v>
      </c>
      <c r="F12462" s="209" t="s">
        <v>27911</v>
      </c>
      <c r="G12462" s="119" t="s">
        <v>19223</v>
      </c>
      <c r="H12462" s="121" t="s">
        <v>86</v>
      </c>
      <c r="I12462" s="121" t="s">
        <v>30</v>
      </c>
      <c r="J12462" s="121" t="s">
        <v>3886</v>
      </c>
      <c r="K12462" s="121" t="s">
        <v>65</v>
      </c>
      <c r="L12462" s="157" t="s">
        <v>32</v>
      </c>
      <c r="M12462" s="120" t="s">
        <v>78</v>
      </c>
    </row>
    <row r="12463" spans="1:25" ht="27.6">
      <c r="A12463" s="116">
        <v>12463</v>
      </c>
      <c r="B12463" s="129">
        <v>44511</v>
      </c>
      <c r="D12463" s="120" t="s">
        <v>580</v>
      </c>
      <c r="E12463" s="120" t="s">
        <v>27912</v>
      </c>
      <c r="F12463" s="209" t="s">
        <v>27913</v>
      </c>
      <c r="G12463" s="119" t="s">
        <v>1924</v>
      </c>
      <c r="H12463" s="121" t="s">
        <v>86</v>
      </c>
      <c r="I12463" s="121" t="s">
        <v>42</v>
      </c>
      <c r="J12463" s="121" t="s">
        <v>2268</v>
      </c>
      <c r="K12463" s="121" t="s">
        <v>584</v>
      </c>
      <c r="L12463" s="157" t="s">
        <v>32</v>
      </c>
      <c r="M12463" s="120" t="s">
        <v>78</v>
      </c>
    </row>
    <row r="12464" spans="1:25" ht="27.6">
      <c r="A12464" s="116">
        <v>12464</v>
      </c>
      <c r="B12464" s="129">
        <v>44511</v>
      </c>
      <c r="D12464" s="120" t="s">
        <v>580</v>
      </c>
      <c r="E12464" s="120" t="s">
        <v>27914</v>
      </c>
      <c r="F12464" s="209" t="s">
        <v>27915</v>
      </c>
      <c r="G12464" s="119" t="s">
        <v>27916</v>
      </c>
      <c r="H12464" s="121" t="s">
        <v>1173</v>
      </c>
      <c r="I12464" s="121" t="s">
        <v>30</v>
      </c>
      <c r="J12464" s="121" t="s">
        <v>7142</v>
      </c>
      <c r="K12464" s="121" t="s">
        <v>65</v>
      </c>
      <c r="L12464" s="157" t="s">
        <v>32</v>
      </c>
      <c r="M12464" s="120" t="s">
        <v>78</v>
      </c>
    </row>
    <row r="12465" spans="1:25" ht="27.6">
      <c r="A12465" s="116">
        <v>12465</v>
      </c>
      <c r="B12465" s="129">
        <v>44511</v>
      </c>
      <c r="D12465" s="120" t="s">
        <v>580</v>
      </c>
      <c r="E12465" s="120" t="s">
        <v>27917</v>
      </c>
      <c r="F12465" s="209" t="s">
        <v>27918</v>
      </c>
      <c r="G12465" s="119" t="s">
        <v>27919</v>
      </c>
      <c r="H12465" s="121" t="s">
        <v>97</v>
      </c>
      <c r="I12465" s="121" t="s">
        <v>30</v>
      </c>
      <c r="J12465" s="121" t="s">
        <v>7280</v>
      </c>
      <c r="K12465" s="121" t="s">
        <v>584</v>
      </c>
      <c r="L12465" s="157" t="s">
        <v>32</v>
      </c>
      <c r="M12465" s="120" t="s">
        <v>78</v>
      </c>
    </row>
    <row r="12466" spans="1:25">
      <c r="A12466" s="116">
        <v>12466</v>
      </c>
      <c r="B12466" s="129">
        <v>44511</v>
      </c>
      <c r="D12466" s="120" t="s">
        <v>580</v>
      </c>
      <c r="E12466" s="120" t="s">
        <v>27920</v>
      </c>
      <c r="F12466" s="209" t="s">
        <v>27921</v>
      </c>
      <c r="G12466" s="119" t="s">
        <v>3018</v>
      </c>
      <c r="H12466" s="121" t="s">
        <v>97</v>
      </c>
      <c r="I12466" s="121" t="s">
        <v>30</v>
      </c>
      <c r="J12466" s="121" t="s">
        <v>87</v>
      </c>
      <c r="K12466" s="121" t="s">
        <v>584</v>
      </c>
      <c r="L12466" s="157" t="s">
        <v>32</v>
      </c>
      <c r="M12466" s="120" t="s">
        <v>78</v>
      </c>
    </row>
    <row r="12467" spans="1:25">
      <c r="A12467" s="116">
        <v>12467</v>
      </c>
      <c r="B12467" s="129">
        <v>44511</v>
      </c>
      <c r="D12467" s="120" t="s">
        <v>580</v>
      </c>
      <c r="E12467" s="120" t="s">
        <v>27922</v>
      </c>
      <c r="F12467" s="209" t="s">
        <v>27923</v>
      </c>
      <c r="G12467" s="119" t="s">
        <v>509</v>
      </c>
      <c r="H12467" s="121" t="s">
        <v>140</v>
      </c>
      <c r="I12467" s="121" t="s">
        <v>30</v>
      </c>
      <c r="J12467" s="121" t="s">
        <v>87</v>
      </c>
      <c r="K12467" s="121" t="s">
        <v>584</v>
      </c>
      <c r="L12467" s="157" t="s">
        <v>32</v>
      </c>
      <c r="M12467" s="120" t="s">
        <v>78</v>
      </c>
    </row>
    <row r="12468" spans="1:25" ht="14.4">
      <c r="A12468" s="116">
        <v>12468</v>
      </c>
      <c r="B12468" s="129">
        <v>44512</v>
      </c>
      <c r="D12468" s="120" t="s">
        <v>580</v>
      </c>
      <c r="E12468" s="120" t="s">
        <v>27924</v>
      </c>
      <c r="F12468" s="209" t="s">
        <v>7102</v>
      </c>
      <c r="G12468" s="119" t="s">
        <v>13397</v>
      </c>
      <c r="H12468" s="121" t="s">
        <v>192</v>
      </c>
      <c r="I12468" s="121" t="s">
        <v>30</v>
      </c>
      <c r="J12468" s="121" t="s">
        <v>435</v>
      </c>
      <c r="K12468" s="121" t="s">
        <v>65</v>
      </c>
      <c r="L12468" s="157" t="s">
        <v>32</v>
      </c>
      <c r="M12468" s="120" t="s">
        <v>33</v>
      </c>
      <c r="N12468" s="131">
        <v>44512</v>
      </c>
      <c r="S12468" s="120" t="s">
        <v>34</v>
      </c>
      <c r="U12468" t="s">
        <v>27925</v>
      </c>
      <c r="Y12468" s="116" t="s">
        <v>27926</v>
      </c>
    </row>
    <row r="12469" spans="1:25" ht="27.6">
      <c r="A12469" s="116">
        <v>12469</v>
      </c>
      <c r="B12469" s="129">
        <v>44512</v>
      </c>
      <c r="D12469" s="120" t="s">
        <v>580</v>
      </c>
      <c r="E12469" s="120" t="s">
        <v>27927</v>
      </c>
      <c r="F12469" s="209" t="s">
        <v>27928</v>
      </c>
      <c r="G12469" s="119" t="s">
        <v>27929</v>
      </c>
      <c r="H12469" s="121" t="s">
        <v>140</v>
      </c>
      <c r="I12469" s="121" t="s">
        <v>30</v>
      </c>
      <c r="J12469" s="121" t="s">
        <v>435</v>
      </c>
      <c r="K12469" s="121" t="s">
        <v>65</v>
      </c>
      <c r="L12469" s="157" t="s">
        <v>32</v>
      </c>
      <c r="M12469" s="120" t="s">
        <v>33</v>
      </c>
      <c r="N12469" s="131">
        <v>44512</v>
      </c>
      <c r="O12469" s="131">
        <v>44526</v>
      </c>
      <c r="S12469" s="120" t="s">
        <v>34</v>
      </c>
      <c r="U12469" t="s">
        <v>27930</v>
      </c>
      <c r="Y12469" s="116" t="s">
        <v>27931</v>
      </c>
    </row>
    <row r="12470" spans="1:25">
      <c r="A12470" s="116">
        <v>12470</v>
      </c>
      <c r="B12470" s="129">
        <v>44512</v>
      </c>
      <c r="D12470" s="120" t="s">
        <v>580</v>
      </c>
      <c r="E12470" s="120" t="s">
        <v>27932</v>
      </c>
      <c r="F12470" s="209" t="s">
        <v>27933</v>
      </c>
      <c r="G12470" s="119" t="s">
        <v>27934</v>
      </c>
      <c r="H12470" s="121" t="s">
        <v>461</v>
      </c>
      <c r="I12470" s="121" t="s">
        <v>196</v>
      </c>
      <c r="J12470" s="121" t="s">
        <v>1585</v>
      </c>
      <c r="K12470" s="121" t="s">
        <v>65</v>
      </c>
      <c r="L12470" s="157" t="s">
        <v>32</v>
      </c>
      <c r="M12470" s="120" t="s">
        <v>33</v>
      </c>
      <c r="N12470" s="131">
        <v>44512</v>
      </c>
      <c r="O12470" s="131">
        <v>44519</v>
      </c>
      <c r="S12470" s="120" t="s">
        <v>92</v>
      </c>
      <c r="Y12470" s="116" t="s">
        <v>26506</v>
      </c>
    </row>
    <row r="12471" spans="1:25">
      <c r="A12471" s="116">
        <v>12471</v>
      </c>
      <c r="B12471" s="129">
        <v>44512</v>
      </c>
      <c r="D12471" s="120" t="s">
        <v>580</v>
      </c>
      <c r="E12471" s="120" t="s">
        <v>27935</v>
      </c>
      <c r="F12471" s="209" t="s">
        <v>27936</v>
      </c>
      <c r="G12471" s="119" t="s">
        <v>27327</v>
      </c>
      <c r="H12471" s="121" t="s">
        <v>48</v>
      </c>
      <c r="I12471" s="121" t="s">
        <v>42</v>
      </c>
      <c r="J12471" s="121" t="s">
        <v>82</v>
      </c>
      <c r="K12471" s="121" t="s">
        <v>65</v>
      </c>
      <c r="L12471" s="157" t="s">
        <v>32</v>
      </c>
      <c r="M12471" s="120" t="s">
        <v>33</v>
      </c>
      <c r="N12471" s="131">
        <v>44515</v>
      </c>
      <c r="O12471" s="131">
        <v>44519</v>
      </c>
      <c r="S12471" s="120" t="s">
        <v>92</v>
      </c>
      <c r="Y12471" s="116" t="s">
        <v>27937</v>
      </c>
    </row>
    <row r="12472" spans="1:25">
      <c r="A12472" s="116">
        <v>12472</v>
      </c>
      <c r="B12472" s="129">
        <v>44512</v>
      </c>
      <c r="D12472" s="120" t="s">
        <v>580</v>
      </c>
      <c r="E12472" s="120" t="s">
        <v>27938</v>
      </c>
      <c r="F12472" s="209" t="s">
        <v>27939</v>
      </c>
      <c r="G12472" s="119" t="s">
        <v>816</v>
      </c>
      <c r="H12472" s="121" t="s">
        <v>76</v>
      </c>
      <c r="I12472" s="121" t="s">
        <v>30</v>
      </c>
      <c r="J12472" s="121" t="s">
        <v>77</v>
      </c>
      <c r="K12472" s="121" t="s">
        <v>65</v>
      </c>
      <c r="L12472" s="157" t="s">
        <v>32</v>
      </c>
      <c r="M12472" s="120" t="s">
        <v>78</v>
      </c>
    </row>
    <row r="12473" spans="1:25">
      <c r="A12473" s="116">
        <v>12473</v>
      </c>
      <c r="B12473" s="129">
        <v>44512</v>
      </c>
      <c r="D12473" s="120" t="s">
        <v>580</v>
      </c>
      <c r="E12473" s="120" t="s">
        <v>27940</v>
      </c>
      <c r="F12473" s="209" t="s">
        <v>27941</v>
      </c>
      <c r="G12473" s="119" t="s">
        <v>4789</v>
      </c>
      <c r="H12473" s="121" t="s">
        <v>86</v>
      </c>
      <c r="I12473" s="121" t="s">
        <v>30</v>
      </c>
      <c r="J12473" s="121" t="s">
        <v>5018</v>
      </c>
      <c r="K12473" s="121" t="s">
        <v>65</v>
      </c>
      <c r="L12473" s="157" t="s">
        <v>32</v>
      </c>
      <c r="M12473" s="120" t="s">
        <v>78</v>
      </c>
    </row>
    <row r="12474" spans="1:25" ht="27.6">
      <c r="A12474" s="116">
        <v>12474</v>
      </c>
      <c r="B12474" s="129">
        <v>44512</v>
      </c>
      <c r="D12474" s="120" t="s">
        <v>580</v>
      </c>
      <c r="E12474" s="120" t="s">
        <v>27942</v>
      </c>
      <c r="F12474" s="209" t="s">
        <v>27943</v>
      </c>
      <c r="G12474" s="119" t="s">
        <v>27799</v>
      </c>
      <c r="H12474" s="121" t="s">
        <v>97</v>
      </c>
      <c r="I12474" s="121" t="s">
        <v>30</v>
      </c>
      <c r="J12474" s="121" t="s">
        <v>31</v>
      </c>
      <c r="K12474" s="121" t="s">
        <v>65</v>
      </c>
      <c r="L12474" s="157" t="s">
        <v>32</v>
      </c>
      <c r="M12474" s="120" t="s">
        <v>78</v>
      </c>
    </row>
    <row r="12475" spans="1:25">
      <c r="A12475" s="116">
        <v>12475</v>
      </c>
      <c r="B12475" s="129">
        <v>44512</v>
      </c>
      <c r="D12475" s="120" t="s">
        <v>580</v>
      </c>
      <c r="E12475" s="120" t="s">
        <v>27944</v>
      </c>
      <c r="F12475" s="209" t="s">
        <v>27945</v>
      </c>
      <c r="G12475" s="119" t="s">
        <v>15387</v>
      </c>
      <c r="H12475" s="121" t="s">
        <v>192</v>
      </c>
      <c r="I12475" s="121" t="s">
        <v>30</v>
      </c>
      <c r="J12475" s="121" t="s">
        <v>7276</v>
      </c>
      <c r="K12475" s="121" t="s">
        <v>65</v>
      </c>
      <c r="L12475" s="157" t="s">
        <v>32</v>
      </c>
      <c r="M12475" s="120" t="s">
        <v>78</v>
      </c>
    </row>
    <row r="12476" spans="1:25">
      <c r="A12476" s="116">
        <v>12476</v>
      </c>
      <c r="B12476" s="129">
        <v>44508</v>
      </c>
      <c r="D12476" s="120" t="s">
        <v>25</v>
      </c>
      <c r="E12476" s="120" t="s">
        <v>27946</v>
      </c>
      <c r="F12476" s="209" t="s">
        <v>27947</v>
      </c>
      <c r="G12476" s="119" t="s">
        <v>27948</v>
      </c>
      <c r="H12476" s="121" t="s">
        <v>76</v>
      </c>
      <c r="I12476" s="121" t="s">
        <v>30</v>
      </c>
      <c r="J12476" s="121" t="s">
        <v>7091</v>
      </c>
      <c r="K12476" s="121" t="s">
        <v>65</v>
      </c>
      <c r="L12476" s="157" t="s">
        <v>32</v>
      </c>
      <c r="M12476" s="120" t="s">
        <v>78</v>
      </c>
    </row>
    <row r="12477" spans="1:25">
      <c r="A12477" s="116">
        <v>12477</v>
      </c>
      <c r="B12477" s="129">
        <v>44508</v>
      </c>
      <c r="D12477" s="120" t="s">
        <v>25</v>
      </c>
      <c r="E12477" s="120" t="s">
        <v>27949</v>
      </c>
      <c r="F12477" s="209" t="s">
        <v>9097</v>
      </c>
      <c r="G12477" s="119" t="s">
        <v>27950</v>
      </c>
      <c r="H12477" s="121" t="s">
        <v>41</v>
      </c>
      <c r="I12477" s="121" t="s">
        <v>30</v>
      </c>
      <c r="J12477" s="121" t="s">
        <v>5018</v>
      </c>
      <c r="K12477" s="121" t="s">
        <v>65</v>
      </c>
      <c r="L12477" s="157" t="s">
        <v>32</v>
      </c>
      <c r="M12477" s="120" t="s">
        <v>33</v>
      </c>
      <c r="N12477" s="131">
        <v>44509</v>
      </c>
      <c r="O12477" s="131">
        <v>44532</v>
      </c>
    </row>
    <row r="12478" spans="1:25">
      <c r="A12478" s="116">
        <v>12478</v>
      </c>
      <c r="B12478" s="129">
        <v>44508</v>
      </c>
      <c r="D12478" s="120" t="s">
        <v>25</v>
      </c>
      <c r="E12478" s="120" t="s">
        <v>27951</v>
      </c>
      <c r="F12478" s="209" t="s">
        <v>27952</v>
      </c>
      <c r="G12478" s="119" t="s">
        <v>27953</v>
      </c>
      <c r="H12478" s="121" t="s">
        <v>48</v>
      </c>
      <c r="I12478" s="121" t="s">
        <v>30</v>
      </c>
      <c r="J12478" s="121" t="s">
        <v>77</v>
      </c>
      <c r="K12478" s="121" t="s">
        <v>65</v>
      </c>
      <c r="L12478" s="157" t="s">
        <v>32</v>
      </c>
      <c r="M12478" s="120" t="s">
        <v>33</v>
      </c>
      <c r="N12478" s="131">
        <v>44509</v>
      </c>
      <c r="O12478" s="131">
        <v>44532</v>
      </c>
    </row>
    <row r="12479" spans="1:25">
      <c r="A12479" s="116">
        <v>12479</v>
      </c>
      <c r="B12479" s="129">
        <v>44508</v>
      </c>
      <c r="D12479" s="120" t="s">
        <v>25</v>
      </c>
      <c r="E12479" s="120" t="s">
        <v>27954</v>
      </c>
      <c r="F12479" s="209" t="s">
        <v>27955</v>
      </c>
      <c r="G12479" s="119" t="s">
        <v>27956</v>
      </c>
      <c r="H12479" s="121" t="s">
        <v>1173</v>
      </c>
      <c r="I12479" s="121" t="s">
        <v>30</v>
      </c>
      <c r="J12479" s="121" t="s">
        <v>87</v>
      </c>
      <c r="K12479" s="121" t="s">
        <v>65</v>
      </c>
      <c r="L12479" s="157" t="s">
        <v>32</v>
      </c>
      <c r="M12479" s="120" t="s">
        <v>78</v>
      </c>
    </row>
    <row r="12480" spans="1:25" ht="41.4">
      <c r="A12480" s="116">
        <v>12480</v>
      </c>
      <c r="B12480" s="129">
        <v>44508</v>
      </c>
      <c r="D12480" s="120" t="s">
        <v>25</v>
      </c>
      <c r="E12480" s="120" t="s">
        <v>27957</v>
      </c>
      <c r="F12480" s="209" t="s">
        <v>27958</v>
      </c>
      <c r="G12480" s="119" t="s">
        <v>27959</v>
      </c>
      <c r="H12480" s="121" t="s">
        <v>1173</v>
      </c>
      <c r="I12480" s="121" t="s">
        <v>30</v>
      </c>
      <c r="J12480" s="121" t="s">
        <v>7142</v>
      </c>
      <c r="K12480" s="121" t="s">
        <v>65</v>
      </c>
      <c r="L12480" s="157" t="s">
        <v>32</v>
      </c>
      <c r="M12480" s="120" t="s">
        <v>78</v>
      </c>
    </row>
    <row r="12481" spans="1:19">
      <c r="A12481" s="116">
        <v>12481</v>
      </c>
      <c r="B12481" s="129">
        <v>44508</v>
      </c>
      <c r="D12481" s="120" t="s">
        <v>25</v>
      </c>
      <c r="E12481" s="120" t="s">
        <v>27960</v>
      </c>
      <c r="F12481" s="209" t="s">
        <v>27961</v>
      </c>
      <c r="G12481" s="119" t="s">
        <v>27956</v>
      </c>
      <c r="H12481" s="121" t="s">
        <v>1173</v>
      </c>
      <c r="I12481" s="121" t="s">
        <v>30</v>
      </c>
      <c r="J12481" s="121" t="s">
        <v>7131</v>
      </c>
      <c r="K12481" s="121" t="s">
        <v>65</v>
      </c>
      <c r="L12481" s="157" t="s">
        <v>32</v>
      </c>
      <c r="M12481" s="120" t="s">
        <v>33</v>
      </c>
    </row>
    <row r="12482" spans="1:19">
      <c r="A12482" s="116">
        <v>12482</v>
      </c>
      <c r="B12482" s="129">
        <v>44508</v>
      </c>
      <c r="D12482" s="120" t="s">
        <v>25</v>
      </c>
      <c r="E12482" s="120" t="s">
        <v>27962</v>
      </c>
      <c r="F12482" s="209" t="s">
        <v>27963</v>
      </c>
      <c r="G12482" s="119" t="s">
        <v>27956</v>
      </c>
      <c r="H12482" s="121" t="s">
        <v>1173</v>
      </c>
      <c r="I12482" s="121" t="s">
        <v>30</v>
      </c>
      <c r="J12482" s="121" t="s">
        <v>5018</v>
      </c>
      <c r="K12482" s="121" t="s">
        <v>65</v>
      </c>
      <c r="L12482" s="157" t="s">
        <v>32</v>
      </c>
      <c r="M12482" s="120" t="s">
        <v>78</v>
      </c>
    </row>
    <row r="12483" spans="1:19">
      <c r="A12483" s="116">
        <v>12483</v>
      </c>
      <c r="B12483" s="129">
        <v>44508</v>
      </c>
      <c r="D12483" s="120" t="s">
        <v>25</v>
      </c>
      <c r="E12483" s="120" t="s">
        <v>27964</v>
      </c>
      <c r="F12483" s="209" t="s">
        <v>27965</v>
      </c>
      <c r="G12483" s="119" t="s">
        <v>27956</v>
      </c>
      <c r="H12483" s="121" t="s">
        <v>1173</v>
      </c>
      <c r="I12483" s="121" t="s">
        <v>30</v>
      </c>
      <c r="J12483" s="121" t="s">
        <v>87</v>
      </c>
      <c r="K12483" s="121" t="s">
        <v>65</v>
      </c>
      <c r="L12483" s="157" t="s">
        <v>32</v>
      </c>
      <c r="M12483" s="120" t="s">
        <v>78</v>
      </c>
    </row>
    <row r="12484" spans="1:19">
      <c r="A12484" s="116">
        <v>12484</v>
      </c>
      <c r="B12484" s="129">
        <v>44508</v>
      </c>
      <c r="D12484" s="120" t="s">
        <v>25</v>
      </c>
      <c r="E12484" s="120" t="s">
        <v>27966</v>
      </c>
      <c r="F12484" s="209" t="s">
        <v>27967</v>
      </c>
      <c r="G12484" s="119" t="s">
        <v>13943</v>
      </c>
      <c r="H12484" s="121" t="s">
        <v>1173</v>
      </c>
      <c r="I12484" s="121" t="s">
        <v>30</v>
      </c>
      <c r="J12484" s="121" t="s">
        <v>87</v>
      </c>
      <c r="K12484" s="121" t="s">
        <v>65</v>
      </c>
      <c r="L12484" s="157" t="s">
        <v>32</v>
      </c>
      <c r="M12484" s="120" t="s">
        <v>78</v>
      </c>
    </row>
    <row r="12485" spans="1:19">
      <c r="A12485" s="116">
        <v>12485</v>
      </c>
      <c r="B12485" s="129">
        <v>44508</v>
      </c>
      <c r="D12485" s="120" t="s">
        <v>25</v>
      </c>
      <c r="E12485" s="120" t="s">
        <v>27968</v>
      </c>
      <c r="F12485" s="209" t="s">
        <v>27969</v>
      </c>
      <c r="G12485" s="119" t="s">
        <v>20437</v>
      </c>
      <c r="H12485" s="121" t="s">
        <v>1173</v>
      </c>
      <c r="I12485" s="121" t="s">
        <v>30</v>
      </c>
      <c r="J12485" s="121" t="s">
        <v>87</v>
      </c>
      <c r="K12485" s="121" t="s">
        <v>65</v>
      </c>
      <c r="L12485" s="157" t="s">
        <v>32</v>
      </c>
      <c r="M12485" s="120" t="s">
        <v>33</v>
      </c>
      <c r="N12485" s="131">
        <v>44509</v>
      </c>
      <c r="O12485" s="131">
        <v>44509</v>
      </c>
    </row>
    <row r="12486" spans="1:19" ht="27.6">
      <c r="A12486" s="116">
        <v>12486</v>
      </c>
      <c r="B12486" s="129">
        <v>44508</v>
      </c>
      <c r="D12486" s="120" t="s">
        <v>25</v>
      </c>
      <c r="E12486" s="120" t="s">
        <v>27970</v>
      </c>
      <c r="F12486" s="209" t="s">
        <v>27971</v>
      </c>
      <c r="G12486" s="119" t="s">
        <v>27972</v>
      </c>
      <c r="H12486" s="121" t="s">
        <v>53</v>
      </c>
      <c r="I12486" s="121" t="s">
        <v>30</v>
      </c>
      <c r="J12486" s="121" t="s">
        <v>5018</v>
      </c>
      <c r="K12486" s="121" t="s">
        <v>65</v>
      </c>
      <c r="L12486" s="157" t="s">
        <v>32</v>
      </c>
      <c r="M12486" s="120" t="s">
        <v>78</v>
      </c>
    </row>
    <row r="12487" spans="1:19">
      <c r="A12487" s="116">
        <v>12487</v>
      </c>
      <c r="B12487" s="129">
        <v>44508</v>
      </c>
      <c r="D12487" s="120" t="s">
        <v>25</v>
      </c>
      <c r="E12487" s="120" t="s">
        <v>27973</v>
      </c>
      <c r="F12487" s="209" t="s">
        <v>27974</v>
      </c>
      <c r="G12487" s="119" t="s">
        <v>27975</v>
      </c>
      <c r="H12487" s="121" t="s">
        <v>76</v>
      </c>
      <c r="I12487" s="121" t="s">
        <v>2361</v>
      </c>
      <c r="J12487" s="121" t="s">
        <v>27976</v>
      </c>
      <c r="K12487" s="121" t="s">
        <v>65</v>
      </c>
      <c r="L12487" s="157" t="s">
        <v>32</v>
      </c>
      <c r="M12487" s="120" t="s">
        <v>33</v>
      </c>
    </row>
    <row r="12488" spans="1:19" ht="27.6">
      <c r="A12488" s="116">
        <v>12488</v>
      </c>
      <c r="B12488" s="129">
        <v>44508</v>
      </c>
      <c r="D12488" s="120" t="s">
        <v>25</v>
      </c>
      <c r="E12488" s="120" t="s">
        <v>27977</v>
      </c>
      <c r="F12488" s="209" t="s">
        <v>27978</v>
      </c>
      <c r="G12488" s="119" t="s">
        <v>677</v>
      </c>
      <c r="H12488" s="121" t="s">
        <v>48</v>
      </c>
      <c r="I12488" s="121" t="s">
        <v>42</v>
      </c>
      <c r="J12488" s="121" t="s">
        <v>72</v>
      </c>
      <c r="K12488" s="121" t="s">
        <v>65</v>
      </c>
      <c r="L12488" s="157" t="s">
        <v>32</v>
      </c>
      <c r="M12488" s="120" t="s">
        <v>78</v>
      </c>
    </row>
    <row r="12489" spans="1:19">
      <c r="A12489" s="116">
        <v>12489</v>
      </c>
      <c r="B12489" s="129">
        <v>44508</v>
      </c>
      <c r="D12489" s="120" t="s">
        <v>25</v>
      </c>
      <c r="E12489" s="120" t="s">
        <v>27979</v>
      </c>
      <c r="F12489" s="209" t="s">
        <v>1333</v>
      </c>
      <c r="G12489" s="119" t="s">
        <v>27980</v>
      </c>
      <c r="H12489" s="121" t="s">
        <v>76</v>
      </c>
      <c r="I12489" s="121" t="s">
        <v>42</v>
      </c>
      <c r="J12489" s="121" t="s">
        <v>72</v>
      </c>
      <c r="K12489" s="121" t="s">
        <v>65</v>
      </c>
      <c r="L12489" s="157" t="s">
        <v>32</v>
      </c>
      <c r="M12489" s="120" t="s">
        <v>33</v>
      </c>
    </row>
    <row r="12490" spans="1:19">
      <c r="A12490" s="116">
        <v>12490</v>
      </c>
      <c r="B12490" s="129">
        <v>44508</v>
      </c>
      <c r="D12490" s="120" t="s">
        <v>25</v>
      </c>
      <c r="E12490" s="120" t="s">
        <v>27981</v>
      </c>
      <c r="F12490" s="209" t="s">
        <v>10877</v>
      </c>
      <c r="G12490" s="119" t="s">
        <v>27982</v>
      </c>
      <c r="H12490" s="121" t="s">
        <v>97</v>
      </c>
      <c r="I12490" s="121" t="s">
        <v>30</v>
      </c>
      <c r="J12490" s="121" t="s">
        <v>77</v>
      </c>
      <c r="K12490" s="121" t="s">
        <v>65</v>
      </c>
      <c r="L12490" s="157" t="s">
        <v>32</v>
      </c>
      <c r="M12490" s="120" t="s">
        <v>78</v>
      </c>
    </row>
    <row r="12491" spans="1:19" ht="27.6">
      <c r="A12491" s="116">
        <v>12491</v>
      </c>
      <c r="B12491" s="129">
        <v>44508</v>
      </c>
      <c r="D12491" s="120" t="s">
        <v>25</v>
      </c>
      <c r="E12491" s="120" t="s">
        <v>27983</v>
      </c>
      <c r="F12491" s="209" t="s">
        <v>27984</v>
      </c>
      <c r="G12491" s="119" t="s">
        <v>27985</v>
      </c>
      <c r="H12491" s="121" t="s">
        <v>192</v>
      </c>
      <c r="I12491" s="121" t="s">
        <v>30</v>
      </c>
      <c r="J12491" s="121" t="s">
        <v>7091</v>
      </c>
      <c r="K12491" s="121" t="s">
        <v>65</v>
      </c>
      <c r="L12491" s="157" t="s">
        <v>32</v>
      </c>
      <c r="M12491" s="120" t="s">
        <v>33</v>
      </c>
      <c r="N12491" s="131">
        <v>44509</v>
      </c>
      <c r="O12491" s="131">
        <v>44532</v>
      </c>
    </row>
    <row r="12492" spans="1:19">
      <c r="A12492" s="116">
        <v>12492</v>
      </c>
      <c r="B12492" s="129">
        <v>44508</v>
      </c>
      <c r="D12492" s="120" t="s">
        <v>25</v>
      </c>
      <c r="E12492" s="120" t="s">
        <v>27986</v>
      </c>
      <c r="F12492" s="209" t="s">
        <v>27987</v>
      </c>
      <c r="G12492" s="119" t="s">
        <v>27988</v>
      </c>
      <c r="H12492" s="121" t="s">
        <v>1173</v>
      </c>
      <c r="I12492" s="121" t="s">
        <v>30</v>
      </c>
      <c r="J12492" s="121" t="s">
        <v>87</v>
      </c>
      <c r="K12492" s="121" t="s">
        <v>65</v>
      </c>
      <c r="L12492" s="157" t="s">
        <v>32</v>
      </c>
      <c r="M12492" s="120" t="s">
        <v>78</v>
      </c>
    </row>
    <row r="12493" spans="1:19">
      <c r="A12493" s="116">
        <v>12493</v>
      </c>
      <c r="B12493" s="129">
        <v>44508</v>
      </c>
      <c r="D12493" s="120" t="s">
        <v>25</v>
      </c>
      <c r="E12493" s="120" t="s">
        <v>27989</v>
      </c>
      <c r="F12493" s="209" t="s">
        <v>27990</v>
      </c>
      <c r="G12493" s="119" t="s">
        <v>27991</v>
      </c>
      <c r="H12493" s="121" t="s">
        <v>41</v>
      </c>
      <c r="I12493" s="121" t="s">
        <v>30</v>
      </c>
      <c r="J12493" s="121" t="s">
        <v>7280</v>
      </c>
      <c r="K12493" s="121" t="s">
        <v>65</v>
      </c>
      <c r="L12493" s="157" t="s">
        <v>32</v>
      </c>
      <c r="M12493" s="120" t="s">
        <v>33</v>
      </c>
      <c r="N12493" s="131">
        <v>44509</v>
      </c>
      <c r="O12493" s="131">
        <v>44518</v>
      </c>
    </row>
    <row r="12494" spans="1:19">
      <c r="A12494" s="116">
        <v>12494</v>
      </c>
      <c r="B12494" s="129">
        <v>44508</v>
      </c>
      <c r="D12494" s="120" t="s">
        <v>25</v>
      </c>
      <c r="E12494" s="120" t="s">
        <v>27992</v>
      </c>
      <c r="F12494" s="209" t="s">
        <v>27993</v>
      </c>
      <c r="G12494" s="119" t="s">
        <v>27994</v>
      </c>
      <c r="H12494" s="121" t="s">
        <v>48</v>
      </c>
      <c r="I12494" s="121" t="s">
        <v>30</v>
      </c>
      <c r="J12494" s="121" t="s">
        <v>435</v>
      </c>
      <c r="K12494" s="121" t="s">
        <v>65</v>
      </c>
      <c r="L12494" s="157" t="s">
        <v>32</v>
      </c>
      <c r="M12494" s="120" t="s">
        <v>33</v>
      </c>
      <c r="N12494" s="131">
        <v>44509</v>
      </c>
      <c r="O12494" s="131">
        <v>44532</v>
      </c>
      <c r="S12494" s="120" t="s">
        <v>92</v>
      </c>
    </row>
    <row r="12495" spans="1:19" ht="14.4">
      <c r="A12495" s="116">
        <v>12495</v>
      </c>
      <c r="B12495" s="129">
        <v>44508</v>
      </c>
      <c r="D12495" s="120" t="s">
        <v>25</v>
      </c>
      <c r="E12495" t="s">
        <v>27995</v>
      </c>
      <c r="F12495" s="209" t="s">
        <v>27996</v>
      </c>
      <c r="G12495" s="119" t="s">
        <v>19063</v>
      </c>
      <c r="H12495" s="121" t="s">
        <v>101</v>
      </c>
      <c r="I12495" s="121" t="s">
        <v>30</v>
      </c>
      <c r="J12495" s="121" t="s">
        <v>77</v>
      </c>
      <c r="K12495" s="121" t="s">
        <v>65</v>
      </c>
      <c r="L12495" s="157" t="s">
        <v>32</v>
      </c>
      <c r="M12495" s="120" t="s">
        <v>78</v>
      </c>
    </row>
    <row r="12496" spans="1:19">
      <c r="A12496" s="116">
        <v>12496</v>
      </c>
      <c r="B12496" s="129">
        <v>44508</v>
      </c>
      <c r="D12496" s="120" t="s">
        <v>25</v>
      </c>
      <c r="E12496" s="120" t="s">
        <v>27997</v>
      </c>
      <c r="F12496" s="209" t="s">
        <v>27998</v>
      </c>
      <c r="G12496" s="119" t="s">
        <v>8079</v>
      </c>
      <c r="H12496" s="121" t="s">
        <v>29</v>
      </c>
      <c r="I12496" s="121" t="s">
        <v>30</v>
      </c>
      <c r="J12496" s="121" t="s">
        <v>485</v>
      </c>
      <c r="K12496" s="121" t="s">
        <v>65</v>
      </c>
      <c r="L12496" s="157" t="s">
        <v>32</v>
      </c>
      <c r="M12496" s="120" t="s">
        <v>33</v>
      </c>
      <c r="N12496" s="131">
        <v>44509</v>
      </c>
      <c r="O12496" s="131">
        <v>44532</v>
      </c>
    </row>
    <row r="12497" spans="1:15">
      <c r="A12497" s="116">
        <v>12497</v>
      </c>
      <c r="B12497" s="129">
        <v>44508</v>
      </c>
      <c r="D12497" s="120" t="s">
        <v>25</v>
      </c>
      <c r="E12497" s="120" t="s">
        <v>27999</v>
      </c>
      <c r="F12497" s="209" t="s">
        <v>28000</v>
      </c>
      <c r="G12497" s="119" t="s">
        <v>8998</v>
      </c>
      <c r="H12497" s="121" t="s">
        <v>41</v>
      </c>
      <c r="I12497" s="121" t="s">
        <v>196</v>
      </c>
      <c r="J12497" s="121" t="s">
        <v>17468</v>
      </c>
      <c r="K12497" s="121" t="s">
        <v>65</v>
      </c>
      <c r="L12497" s="157" t="s">
        <v>32</v>
      </c>
      <c r="M12497" s="120" t="s">
        <v>33</v>
      </c>
      <c r="N12497" s="131">
        <v>44509</v>
      </c>
      <c r="O12497" s="131">
        <v>44532</v>
      </c>
    </row>
    <row r="12498" spans="1:15">
      <c r="A12498" s="116">
        <v>12498</v>
      </c>
      <c r="B12498" s="129">
        <v>44508</v>
      </c>
      <c r="D12498" s="120" t="s">
        <v>252</v>
      </c>
      <c r="E12498" s="120" t="s">
        <v>28001</v>
      </c>
      <c r="F12498" s="209" t="s">
        <v>28002</v>
      </c>
      <c r="G12498" s="119" t="s">
        <v>28003</v>
      </c>
      <c r="H12498" s="121" t="s">
        <v>344</v>
      </c>
      <c r="I12498" s="121" t="s">
        <v>30</v>
      </c>
      <c r="J12498" s="121" t="s">
        <v>435</v>
      </c>
      <c r="K12498" s="121" t="s">
        <v>584</v>
      </c>
      <c r="L12498" s="157" t="s">
        <v>32</v>
      </c>
      <c r="M12498" s="120" t="s">
        <v>78</v>
      </c>
    </row>
    <row r="12499" spans="1:15">
      <c r="A12499" s="116">
        <v>12499</v>
      </c>
      <c r="B12499" s="129">
        <v>44508</v>
      </c>
      <c r="D12499" s="120" t="s">
        <v>252</v>
      </c>
      <c r="E12499" s="120" t="s">
        <v>28004</v>
      </c>
      <c r="F12499" s="209" t="s">
        <v>28005</v>
      </c>
      <c r="G12499" s="119" t="s">
        <v>19279</v>
      </c>
      <c r="H12499" s="121" t="s">
        <v>140</v>
      </c>
      <c r="I12499" s="121" t="s">
        <v>30</v>
      </c>
      <c r="J12499" s="121" t="s">
        <v>1540</v>
      </c>
      <c r="K12499" s="121" t="s">
        <v>584</v>
      </c>
      <c r="L12499" s="157" t="s">
        <v>32</v>
      </c>
      <c r="M12499" s="120" t="s">
        <v>78</v>
      </c>
    </row>
    <row r="12500" spans="1:15">
      <c r="A12500" s="116">
        <v>12500</v>
      </c>
      <c r="B12500" s="129">
        <v>44508</v>
      </c>
      <c r="D12500" s="120" t="s">
        <v>252</v>
      </c>
      <c r="E12500" s="120" t="s">
        <v>28006</v>
      </c>
      <c r="F12500" s="209" t="s">
        <v>28007</v>
      </c>
      <c r="G12500" s="119" t="s">
        <v>28008</v>
      </c>
      <c r="H12500" s="121" t="s">
        <v>29</v>
      </c>
      <c r="I12500" s="121" t="s">
        <v>42</v>
      </c>
      <c r="J12500" s="121" t="s">
        <v>549</v>
      </c>
      <c r="K12500" s="121" t="s">
        <v>584</v>
      </c>
      <c r="L12500" s="157" t="s">
        <v>32</v>
      </c>
      <c r="M12500" s="120" t="s">
        <v>78</v>
      </c>
    </row>
    <row r="12501" spans="1:15">
      <c r="A12501" s="116">
        <v>12501</v>
      </c>
      <c r="B12501" s="129">
        <v>44508</v>
      </c>
      <c r="D12501" s="120" t="s">
        <v>252</v>
      </c>
      <c r="E12501" s="120" t="s">
        <v>28009</v>
      </c>
      <c r="F12501" s="209" t="s">
        <v>24532</v>
      </c>
      <c r="G12501" s="119" t="s">
        <v>28010</v>
      </c>
      <c r="H12501" s="121" t="s">
        <v>53</v>
      </c>
      <c r="I12501" s="121" t="s">
        <v>42</v>
      </c>
      <c r="J12501" s="121" t="s">
        <v>72</v>
      </c>
      <c r="K12501" s="121" t="s">
        <v>584</v>
      </c>
      <c r="L12501" s="157" t="s">
        <v>32</v>
      </c>
      <c r="M12501" s="120" t="s">
        <v>78</v>
      </c>
    </row>
    <row r="12502" spans="1:15">
      <c r="A12502" s="116">
        <v>12502</v>
      </c>
      <c r="B12502" s="129">
        <v>44508</v>
      </c>
      <c r="D12502" s="120" t="s">
        <v>252</v>
      </c>
      <c r="E12502" s="120" t="s">
        <v>28011</v>
      </c>
      <c r="F12502" s="209" t="s">
        <v>7825</v>
      </c>
      <c r="G12502" s="119" t="s">
        <v>19143</v>
      </c>
      <c r="H12502" s="121" t="s">
        <v>192</v>
      </c>
      <c r="I12502" s="121" t="s">
        <v>30</v>
      </c>
      <c r="J12502" s="121" t="s">
        <v>1544</v>
      </c>
      <c r="K12502" s="121" t="s">
        <v>65</v>
      </c>
      <c r="L12502" s="157" t="s">
        <v>32</v>
      </c>
      <c r="M12502" s="120" t="s">
        <v>78</v>
      </c>
    </row>
    <row r="12503" spans="1:15">
      <c r="A12503" s="116">
        <v>12503</v>
      </c>
      <c r="B12503" s="129">
        <v>44508</v>
      </c>
      <c r="D12503" s="120" t="s">
        <v>252</v>
      </c>
      <c r="E12503" s="120" t="s">
        <v>28012</v>
      </c>
      <c r="F12503" s="209" t="s">
        <v>23932</v>
      </c>
      <c r="G12503" s="119" t="s">
        <v>25923</v>
      </c>
      <c r="H12503" s="121" t="s">
        <v>177</v>
      </c>
      <c r="I12503" s="121" t="s">
        <v>30</v>
      </c>
      <c r="J12503" s="121" t="s">
        <v>529</v>
      </c>
      <c r="K12503" s="121" t="s">
        <v>65</v>
      </c>
      <c r="L12503" s="157" t="s">
        <v>32</v>
      </c>
      <c r="M12503" s="120" t="s">
        <v>78</v>
      </c>
    </row>
    <row r="12504" spans="1:15">
      <c r="A12504" s="116">
        <v>12504</v>
      </c>
      <c r="B12504" s="129">
        <v>44508</v>
      </c>
      <c r="D12504" s="120" t="s">
        <v>252</v>
      </c>
      <c r="E12504" s="120" t="s">
        <v>28013</v>
      </c>
      <c r="F12504" s="209" t="s">
        <v>28014</v>
      </c>
      <c r="G12504" s="119" t="s">
        <v>24709</v>
      </c>
      <c r="H12504" s="121" t="s">
        <v>344</v>
      </c>
      <c r="I12504" s="121" t="s">
        <v>30</v>
      </c>
      <c r="J12504" s="121" t="s">
        <v>435</v>
      </c>
      <c r="K12504" s="121" t="s">
        <v>584</v>
      </c>
      <c r="L12504" s="157" t="s">
        <v>32</v>
      </c>
      <c r="M12504" s="120" t="s">
        <v>78</v>
      </c>
    </row>
    <row r="12505" spans="1:15">
      <c r="A12505" s="116">
        <v>12505</v>
      </c>
      <c r="B12505" s="129">
        <v>44508</v>
      </c>
      <c r="D12505" s="120" t="s">
        <v>252</v>
      </c>
      <c r="E12505" s="120" t="s">
        <v>28015</v>
      </c>
      <c r="F12505" s="209" t="s">
        <v>28016</v>
      </c>
      <c r="G12505" s="119" t="s">
        <v>28017</v>
      </c>
      <c r="H12505" s="121" t="s">
        <v>97</v>
      </c>
      <c r="I12505" s="121" t="s">
        <v>30</v>
      </c>
      <c r="J12505" s="121" t="s">
        <v>435</v>
      </c>
      <c r="K12505" s="121" t="s">
        <v>584</v>
      </c>
      <c r="L12505" s="157" t="s">
        <v>32</v>
      </c>
      <c r="M12505" s="120" t="s">
        <v>78</v>
      </c>
    </row>
    <row r="12506" spans="1:15">
      <c r="A12506" s="116">
        <v>12506</v>
      </c>
      <c r="B12506" s="129">
        <v>44508</v>
      </c>
      <c r="D12506" s="120" t="s">
        <v>252</v>
      </c>
      <c r="E12506" s="120" t="s">
        <v>28018</v>
      </c>
      <c r="F12506" s="209" t="s">
        <v>28019</v>
      </c>
      <c r="G12506" s="119" t="s">
        <v>2975</v>
      </c>
      <c r="H12506" s="121" t="s">
        <v>140</v>
      </c>
      <c r="I12506" s="121" t="s">
        <v>30</v>
      </c>
      <c r="J12506" s="121" t="s">
        <v>7271</v>
      </c>
      <c r="K12506" s="121" t="s">
        <v>584</v>
      </c>
      <c r="L12506" s="157" t="s">
        <v>32</v>
      </c>
      <c r="M12506" s="120" t="s">
        <v>78</v>
      </c>
    </row>
    <row r="12507" spans="1:15" ht="27.6">
      <c r="A12507" s="116">
        <v>12507</v>
      </c>
      <c r="B12507" s="129">
        <v>44508</v>
      </c>
      <c r="D12507" s="120" t="s">
        <v>252</v>
      </c>
      <c r="E12507" s="120" t="s">
        <v>28020</v>
      </c>
      <c r="F12507" s="209" t="s">
        <v>28021</v>
      </c>
      <c r="G12507" s="119" t="s">
        <v>603</v>
      </c>
      <c r="H12507" s="121" t="s">
        <v>53</v>
      </c>
      <c r="I12507" s="121" t="s">
        <v>42</v>
      </c>
      <c r="J12507" s="121" t="s">
        <v>2268</v>
      </c>
      <c r="K12507" s="121" t="s">
        <v>65</v>
      </c>
      <c r="L12507" s="157" t="s">
        <v>32</v>
      </c>
      <c r="M12507" s="120" t="s">
        <v>78</v>
      </c>
    </row>
    <row r="12508" spans="1:15">
      <c r="A12508" s="116">
        <v>12508</v>
      </c>
      <c r="B12508" s="129">
        <v>44508</v>
      </c>
      <c r="D12508" s="120" t="s">
        <v>252</v>
      </c>
      <c r="E12508" s="120" t="s">
        <v>28022</v>
      </c>
      <c r="F12508" s="209" t="s">
        <v>579</v>
      </c>
      <c r="G12508" s="119" t="s">
        <v>28023</v>
      </c>
      <c r="H12508" s="121" t="s">
        <v>177</v>
      </c>
      <c r="I12508" s="121" t="s">
        <v>196</v>
      </c>
      <c r="J12508" s="121" t="s">
        <v>196</v>
      </c>
      <c r="K12508" s="121" t="s">
        <v>584</v>
      </c>
      <c r="L12508" s="157" t="s">
        <v>32</v>
      </c>
      <c r="M12508" s="120" t="s">
        <v>78</v>
      </c>
    </row>
    <row r="12509" spans="1:15">
      <c r="A12509" s="116">
        <v>12509</v>
      </c>
      <c r="B12509" s="129">
        <v>44508</v>
      </c>
      <c r="D12509" s="120" t="s">
        <v>252</v>
      </c>
      <c r="E12509" s="120" t="s">
        <v>28024</v>
      </c>
      <c r="F12509" s="209" t="s">
        <v>22011</v>
      </c>
      <c r="G12509" s="119" t="s">
        <v>2975</v>
      </c>
      <c r="H12509" s="121" t="s">
        <v>140</v>
      </c>
      <c r="I12509" s="121" t="s">
        <v>30</v>
      </c>
      <c r="J12509" s="121" t="s">
        <v>31</v>
      </c>
      <c r="K12509" s="121" t="s">
        <v>65</v>
      </c>
      <c r="L12509" s="157" t="s">
        <v>32</v>
      </c>
      <c r="M12509" s="120" t="s">
        <v>33</v>
      </c>
      <c r="N12509" s="131">
        <v>44529</v>
      </c>
      <c r="O12509" s="131">
        <v>44614</v>
      </c>
    </row>
    <row r="12510" spans="1:15">
      <c r="A12510" s="116">
        <v>12510</v>
      </c>
      <c r="B12510" s="129">
        <v>44508</v>
      </c>
      <c r="D12510" s="120" t="s">
        <v>252</v>
      </c>
      <c r="E12510" s="116" t="s">
        <v>28025</v>
      </c>
      <c r="F12510" s="215" t="s">
        <v>12700</v>
      </c>
      <c r="G12510" s="134" t="s">
        <v>25923</v>
      </c>
      <c r="H12510" s="121" t="s">
        <v>177</v>
      </c>
      <c r="I12510" s="116" t="s">
        <v>28026</v>
      </c>
      <c r="J12510" s="116" t="s">
        <v>87</v>
      </c>
      <c r="K12510" s="116" t="s">
        <v>18450</v>
      </c>
      <c r="L12510" s="131" t="s">
        <v>19456</v>
      </c>
      <c r="M12510" s="120" t="s">
        <v>33</v>
      </c>
      <c r="N12510" s="131">
        <v>44509</v>
      </c>
      <c r="O12510" s="131">
        <v>44614</v>
      </c>
    </row>
    <row r="12511" spans="1:15">
      <c r="A12511" s="116">
        <v>12511</v>
      </c>
      <c r="B12511" s="129">
        <v>44508</v>
      </c>
      <c r="D12511" s="120" t="s">
        <v>252</v>
      </c>
      <c r="E12511" s="120" t="s">
        <v>28027</v>
      </c>
      <c r="F12511" s="209" t="s">
        <v>28028</v>
      </c>
      <c r="G12511" s="119" t="s">
        <v>2779</v>
      </c>
      <c r="H12511" s="121" t="s">
        <v>86</v>
      </c>
      <c r="I12511" s="121" t="s">
        <v>30</v>
      </c>
      <c r="J12511" s="121" t="s">
        <v>3886</v>
      </c>
      <c r="K12511" s="121" t="s">
        <v>65</v>
      </c>
      <c r="L12511" s="157" t="s">
        <v>32</v>
      </c>
      <c r="M12511" s="120" t="s">
        <v>78</v>
      </c>
    </row>
    <row r="12512" spans="1:15">
      <c r="A12512" s="116">
        <v>12512</v>
      </c>
      <c r="B12512" s="129">
        <v>44508</v>
      </c>
      <c r="D12512" s="120" t="s">
        <v>252</v>
      </c>
      <c r="E12512" s="120" t="s">
        <v>28029</v>
      </c>
      <c r="F12512" s="209" t="s">
        <v>28030</v>
      </c>
      <c r="G12512" s="119" t="s">
        <v>7609</v>
      </c>
      <c r="H12512" s="121" t="s">
        <v>86</v>
      </c>
      <c r="I12512" s="121" t="s">
        <v>30</v>
      </c>
      <c r="J12512" s="121" t="s">
        <v>7610</v>
      </c>
      <c r="K12512" s="121" t="s">
        <v>65</v>
      </c>
      <c r="L12512" s="157" t="s">
        <v>32</v>
      </c>
      <c r="M12512" s="120" t="s">
        <v>78</v>
      </c>
    </row>
    <row r="12513" spans="1:20">
      <c r="A12513" s="116">
        <v>12513</v>
      </c>
      <c r="B12513" s="129">
        <v>44508</v>
      </c>
      <c r="D12513" s="120" t="s">
        <v>252</v>
      </c>
      <c r="E12513" s="120" t="s">
        <v>28031</v>
      </c>
      <c r="F12513" s="209" t="s">
        <v>579</v>
      </c>
      <c r="G12513" s="119" t="s">
        <v>28032</v>
      </c>
      <c r="H12513" s="121" t="s">
        <v>140</v>
      </c>
      <c r="I12513" s="121" t="s">
        <v>30</v>
      </c>
      <c r="J12513" s="121" t="s">
        <v>87</v>
      </c>
      <c r="K12513" s="121" t="s">
        <v>584</v>
      </c>
      <c r="L12513" s="157" t="s">
        <v>32</v>
      </c>
      <c r="M12513" s="120" t="s">
        <v>78</v>
      </c>
    </row>
    <row r="12514" spans="1:20">
      <c r="A12514" s="116">
        <v>12514</v>
      </c>
      <c r="B12514" s="129">
        <v>44508</v>
      </c>
      <c r="D12514" s="120" t="s">
        <v>252</v>
      </c>
      <c r="E12514" s="120" t="s">
        <v>28033</v>
      </c>
      <c r="F12514" s="209" t="s">
        <v>21591</v>
      </c>
      <c r="G12514" s="119" t="s">
        <v>1519</v>
      </c>
      <c r="H12514" s="121" t="s">
        <v>53</v>
      </c>
      <c r="I12514" s="121" t="s">
        <v>42</v>
      </c>
      <c r="J12514" s="121" t="s">
        <v>91</v>
      </c>
      <c r="K12514" s="121" t="s">
        <v>65</v>
      </c>
      <c r="L12514" s="157" t="s">
        <v>32</v>
      </c>
      <c r="M12514" s="120" t="s">
        <v>33</v>
      </c>
      <c r="N12514" s="131">
        <v>44509</v>
      </c>
      <c r="O12514" s="131">
        <v>44524</v>
      </c>
      <c r="S12514" s="120" t="s">
        <v>92</v>
      </c>
      <c r="T12514" s="126">
        <v>44530</v>
      </c>
    </row>
    <row r="12515" spans="1:20">
      <c r="A12515" s="116">
        <v>12515</v>
      </c>
      <c r="B12515" s="129">
        <v>44508</v>
      </c>
      <c r="D12515" s="120" t="s">
        <v>252</v>
      </c>
      <c r="E12515" s="120" t="s">
        <v>28034</v>
      </c>
      <c r="F12515" s="209" t="s">
        <v>1259</v>
      </c>
      <c r="G12515" s="119" t="s">
        <v>28035</v>
      </c>
      <c r="H12515" s="121" t="s">
        <v>140</v>
      </c>
      <c r="I12515" s="121" t="s">
        <v>30</v>
      </c>
      <c r="J12515" s="121" t="s">
        <v>5018</v>
      </c>
      <c r="K12515" s="121" t="s">
        <v>65</v>
      </c>
      <c r="L12515" s="157" t="s">
        <v>32</v>
      </c>
      <c r="M12515" s="120" t="s">
        <v>78</v>
      </c>
    </row>
    <row r="12516" spans="1:20">
      <c r="A12516" s="116">
        <v>12516</v>
      </c>
      <c r="B12516" s="129">
        <v>44508</v>
      </c>
      <c r="D12516" s="120" t="s">
        <v>252</v>
      </c>
      <c r="E12516" s="120" t="s">
        <v>28036</v>
      </c>
      <c r="F12516" s="209" t="s">
        <v>28037</v>
      </c>
      <c r="G12516" s="119" t="s">
        <v>12259</v>
      </c>
      <c r="H12516" s="121" t="s">
        <v>76</v>
      </c>
      <c r="I12516" s="121" t="s">
        <v>30</v>
      </c>
      <c r="J12516" s="121" t="s">
        <v>435</v>
      </c>
      <c r="K12516" s="121" t="s">
        <v>65</v>
      </c>
      <c r="L12516" s="157" t="s">
        <v>32</v>
      </c>
      <c r="M12516" s="120" t="s">
        <v>33</v>
      </c>
      <c r="N12516" s="131">
        <v>44509</v>
      </c>
      <c r="O12516" s="131">
        <v>44614</v>
      </c>
    </row>
    <row r="12517" spans="1:20">
      <c r="A12517" s="116">
        <v>12517</v>
      </c>
      <c r="B12517" s="129">
        <v>44508</v>
      </c>
      <c r="D12517" s="120" t="s">
        <v>252</v>
      </c>
      <c r="E12517" s="120" t="s">
        <v>28038</v>
      </c>
      <c r="F12517" s="209" t="s">
        <v>10134</v>
      </c>
      <c r="G12517" s="119" t="s">
        <v>1712</v>
      </c>
      <c r="H12517" s="121" t="s">
        <v>76</v>
      </c>
      <c r="I12517" s="121" t="s">
        <v>30</v>
      </c>
      <c r="J12517" s="121" t="s">
        <v>87</v>
      </c>
      <c r="K12517" s="121" t="s">
        <v>65</v>
      </c>
      <c r="L12517" s="157" t="s">
        <v>32</v>
      </c>
      <c r="M12517" s="120" t="s">
        <v>78</v>
      </c>
    </row>
    <row r="12518" spans="1:20" ht="14.4">
      <c r="A12518" s="116">
        <v>12518</v>
      </c>
      <c r="B12518" s="129">
        <v>44508</v>
      </c>
      <c r="D12518" s="120" t="s">
        <v>252</v>
      </c>
      <c r="E12518" t="s">
        <v>28039</v>
      </c>
      <c r="F12518" s="209" t="s">
        <v>579</v>
      </c>
      <c r="G12518" s="119" t="s">
        <v>2394</v>
      </c>
      <c r="H12518" s="121" t="s">
        <v>29</v>
      </c>
      <c r="I12518" s="121" t="s">
        <v>30</v>
      </c>
      <c r="J12518" s="121" t="s">
        <v>87</v>
      </c>
      <c r="K12518" s="121" t="s">
        <v>65</v>
      </c>
      <c r="L12518" s="157" t="s">
        <v>32</v>
      </c>
      <c r="M12518" s="120" t="s">
        <v>78</v>
      </c>
    </row>
    <row r="12519" spans="1:20" ht="27.6">
      <c r="A12519" s="116">
        <v>12519</v>
      </c>
      <c r="B12519" s="129">
        <v>44508</v>
      </c>
      <c r="D12519" s="120" t="s">
        <v>37</v>
      </c>
      <c r="E12519" s="120" t="s">
        <v>28040</v>
      </c>
      <c r="F12519" s="209" t="s">
        <v>28041</v>
      </c>
      <c r="G12519" s="119" t="s">
        <v>17598</v>
      </c>
      <c r="H12519" s="121" t="s">
        <v>41</v>
      </c>
      <c r="I12519" s="121" t="s">
        <v>30</v>
      </c>
      <c r="J12519" s="121" t="s">
        <v>9853</v>
      </c>
      <c r="K12519" s="121" t="s">
        <v>65</v>
      </c>
      <c r="L12519" s="157" t="s">
        <v>32</v>
      </c>
      <c r="M12519" s="120" t="s">
        <v>78</v>
      </c>
    </row>
    <row r="12520" spans="1:20" ht="27.6">
      <c r="A12520" s="116">
        <v>12520</v>
      </c>
      <c r="B12520" s="129">
        <v>44509</v>
      </c>
      <c r="D12520" s="120" t="s">
        <v>252</v>
      </c>
      <c r="E12520" s="120" t="s">
        <v>28042</v>
      </c>
      <c r="F12520" s="209" t="s">
        <v>28043</v>
      </c>
      <c r="G12520" s="119" t="s">
        <v>1126</v>
      </c>
      <c r="H12520" s="121" t="s">
        <v>29</v>
      </c>
      <c r="I12520" s="121" t="s">
        <v>30</v>
      </c>
      <c r="J12520" s="121" t="s">
        <v>87</v>
      </c>
      <c r="K12520" s="121" t="s">
        <v>65</v>
      </c>
      <c r="L12520" s="157" t="s">
        <v>32</v>
      </c>
      <c r="M12520" s="120" t="s">
        <v>78</v>
      </c>
    </row>
    <row r="12521" spans="1:20">
      <c r="A12521" s="116">
        <v>12521</v>
      </c>
      <c r="B12521" s="129">
        <v>44509</v>
      </c>
      <c r="D12521" s="120" t="s">
        <v>252</v>
      </c>
      <c r="E12521" s="120" t="s">
        <v>28044</v>
      </c>
      <c r="F12521" s="209" t="s">
        <v>16719</v>
      </c>
      <c r="G12521" s="119" t="s">
        <v>12002</v>
      </c>
      <c r="H12521" s="121" t="s">
        <v>53</v>
      </c>
      <c r="I12521" s="121" t="s">
        <v>30</v>
      </c>
      <c r="J12521" s="121" t="s">
        <v>87</v>
      </c>
      <c r="K12521" s="121" t="s">
        <v>65</v>
      </c>
      <c r="L12521" s="157" t="s">
        <v>32</v>
      </c>
      <c r="M12521" s="120" t="s">
        <v>78</v>
      </c>
    </row>
    <row r="12522" spans="1:20">
      <c r="A12522" s="116">
        <v>12522</v>
      </c>
      <c r="B12522" s="129">
        <v>44509</v>
      </c>
      <c r="D12522" s="120" t="s">
        <v>252</v>
      </c>
      <c r="E12522" s="120" t="s">
        <v>28045</v>
      </c>
      <c r="F12522" s="209" t="s">
        <v>8265</v>
      </c>
      <c r="G12522" s="119" t="s">
        <v>28046</v>
      </c>
      <c r="H12522" s="121" t="s">
        <v>76</v>
      </c>
      <c r="I12522" s="121" t="s">
        <v>30</v>
      </c>
      <c r="J12522" s="121" t="s">
        <v>77</v>
      </c>
      <c r="K12522" s="121" t="s">
        <v>584</v>
      </c>
      <c r="L12522" s="157" t="s">
        <v>32</v>
      </c>
      <c r="M12522" s="120" t="s">
        <v>78</v>
      </c>
    </row>
    <row r="12523" spans="1:20">
      <c r="A12523" s="116">
        <v>12523</v>
      </c>
      <c r="B12523" s="129">
        <v>44509</v>
      </c>
      <c r="D12523" s="120" t="s">
        <v>252</v>
      </c>
      <c r="E12523" s="120" t="s">
        <v>28047</v>
      </c>
      <c r="F12523" s="209" t="s">
        <v>8168</v>
      </c>
      <c r="G12523" s="119" t="s">
        <v>24286</v>
      </c>
      <c r="H12523" s="121" t="s">
        <v>76</v>
      </c>
      <c r="I12523" s="121" t="s">
        <v>30</v>
      </c>
      <c r="J12523" s="121" t="s">
        <v>435</v>
      </c>
      <c r="K12523" s="121" t="s">
        <v>65</v>
      </c>
      <c r="L12523" s="157" t="s">
        <v>32</v>
      </c>
      <c r="M12523" s="120" t="s">
        <v>78</v>
      </c>
    </row>
    <row r="12524" spans="1:20">
      <c r="A12524" s="116">
        <v>12524</v>
      </c>
      <c r="B12524" s="129">
        <v>44509</v>
      </c>
      <c r="D12524" s="120" t="s">
        <v>252</v>
      </c>
      <c r="E12524" s="120" t="s">
        <v>28048</v>
      </c>
      <c r="F12524" s="209" t="s">
        <v>13097</v>
      </c>
      <c r="G12524" s="119" t="s">
        <v>28049</v>
      </c>
      <c r="H12524" s="121" t="s">
        <v>53</v>
      </c>
      <c r="I12524" s="121" t="s">
        <v>30</v>
      </c>
      <c r="J12524" s="121" t="s">
        <v>7087</v>
      </c>
      <c r="K12524" s="121" t="s">
        <v>584</v>
      </c>
      <c r="L12524" s="157" t="s">
        <v>32</v>
      </c>
      <c r="M12524" s="120" t="s">
        <v>78</v>
      </c>
    </row>
    <row r="12525" spans="1:20">
      <c r="A12525" s="116">
        <v>12525</v>
      </c>
      <c r="B12525" s="129">
        <v>44509</v>
      </c>
      <c r="D12525" s="120" t="s">
        <v>252</v>
      </c>
      <c r="E12525" s="120" t="s">
        <v>28050</v>
      </c>
      <c r="F12525" s="209" t="s">
        <v>579</v>
      </c>
      <c r="G12525" s="119" t="s">
        <v>9569</v>
      </c>
      <c r="H12525" s="121" t="s">
        <v>76</v>
      </c>
      <c r="I12525" s="121" t="s">
        <v>30</v>
      </c>
      <c r="J12525" s="121" t="s">
        <v>1540</v>
      </c>
      <c r="K12525" s="121" t="s">
        <v>584</v>
      </c>
      <c r="L12525" s="157" t="s">
        <v>32</v>
      </c>
      <c r="M12525" s="120" t="s">
        <v>78</v>
      </c>
    </row>
    <row r="12526" spans="1:20" ht="27.6">
      <c r="A12526" s="116">
        <v>12526</v>
      </c>
      <c r="B12526" s="129">
        <v>44509</v>
      </c>
      <c r="D12526" s="120" t="s">
        <v>252</v>
      </c>
      <c r="E12526" s="120" t="s">
        <v>28051</v>
      </c>
      <c r="F12526" s="209" t="s">
        <v>28052</v>
      </c>
      <c r="G12526" s="119" t="s">
        <v>533</v>
      </c>
      <c r="H12526" s="121" t="s">
        <v>53</v>
      </c>
      <c r="I12526" s="121" t="s">
        <v>42</v>
      </c>
      <c r="J12526" s="121" t="s">
        <v>199</v>
      </c>
      <c r="K12526" s="121" t="s">
        <v>65</v>
      </c>
      <c r="L12526" s="157" t="s">
        <v>32</v>
      </c>
      <c r="M12526" s="120" t="s">
        <v>33</v>
      </c>
      <c r="N12526" s="131">
        <v>44550</v>
      </c>
      <c r="O12526" s="131">
        <v>44614</v>
      </c>
    </row>
    <row r="12527" spans="1:20">
      <c r="A12527" s="116">
        <v>12527</v>
      </c>
      <c r="B12527" s="129">
        <v>44509</v>
      </c>
      <c r="C12527" s="142">
        <v>11</v>
      </c>
      <c r="D12527" s="120" t="s">
        <v>252</v>
      </c>
      <c r="E12527" s="120" t="s">
        <v>28053</v>
      </c>
      <c r="F12527" s="209" t="s">
        <v>28054</v>
      </c>
      <c r="G12527" s="119" t="s">
        <v>16530</v>
      </c>
      <c r="H12527" s="121" t="s">
        <v>29</v>
      </c>
      <c r="I12527" s="121" t="s">
        <v>30</v>
      </c>
      <c r="J12527" s="121" t="s">
        <v>485</v>
      </c>
      <c r="K12527" s="121" t="s">
        <v>65</v>
      </c>
      <c r="L12527" s="157" t="s">
        <v>32</v>
      </c>
      <c r="M12527" s="120" t="s">
        <v>78</v>
      </c>
    </row>
    <row r="12528" spans="1:20">
      <c r="A12528" s="116">
        <v>12528</v>
      </c>
      <c r="B12528" s="129">
        <v>44509</v>
      </c>
      <c r="C12528" s="142">
        <v>11</v>
      </c>
      <c r="D12528" s="120" t="s">
        <v>252</v>
      </c>
      <c r="E12528" s="120" t="s">
        <v>28055</v>
      </c>
      <c r="F12528" s="209" t="s">
        <v>28056</v>
      </c>
      <c r="G12528" s="119" t="s">
        <v>28057</v>
      </c>
      <c r="H12528" s="121" t="s">
        <v>41</v>
      </c>
      <c r="I12528" s="121" t="s">
        <v>30</v>
      </c>
      <c r="J12528" s="121" t="s">
        <v>77</v>
      </c>
      <c r="K12528" s="121" t="s">
        <v>65</v>
      </c>
      <c r="L12528" s="157" t="s">
        <v>32</v>
      </c>
      <c r="M12528" s="120" t="s">
        <v>78</v>
      </c>
    </row>
    <row r="12529" spans="1:13">
      <c r="A12529" s="116">
        <v>12529</v>
      </c>
      <c r="B12529" s="129">
        <v>44509</v>
      </c>
      <c r="C12529" s="142">
        <v>11</v>
      </c>
      <c r="D12529" s="120" t="s">
        <v>252</v>
      </c>
      <c r="E12529" s="120" t="s">
        <v>28058</v>
      </c>
      <c r="F12529" s="209" t="s">
        <v>28059</v>
      </c>
      <c r="G12529" s="119" t="s">
        <v>19820</v>
      </c>
      <c r="H12529" s="121" t="s">
        <v>29</v>
      </c>
      <c r="I12529" s="121" t="s">
        <v>30</v>
      </c>
      <c r="J12529" s="121" t="s">
        <v>5018</v>
      </c>
      <c r="K12529" s="121" t="s">
        <v>584</v>
      </c>
      <c r="L12529" s="157" t="s">
        <v>32</v>
      </c>
      <c r="M12529" s="120" t="s">
        <v>78</v>
      </c>
    </row>
    <row r="12530" spans="1:13" ht="27.6">
      <c r="A12530" s="116">
        <v>12530</v>
      </c>
      <c r="B12530" s="129">
        <v>44509</v>
      </c>
      <c r="C12530" s="142">
        <v>11</v>
      </c>
      <c r="D12530" s="120" t="s">
        <v>252</v>
      </c>
      <c r="E12530" s="120" t="s">
        <v>28060</v>
      </c>
      <c r="F12530" s="209" t="s">
        <v>28061</v>
      </c>
      <c r="G12530" s="119" t="s">
        <v>9981</v>
      </c>
      <c r="H12530" s="121" t="s">
        <v>140</v>
      </c>
      <c r="I12530" s="121" t="s">
        <v>30</v>
      </c>
      <c r="J12530" s="121" t="s">
        <v>87</v>
      </c>
      <c r="K12530" s="121" t="s">
        <v>65</v>
      </c>
      <c r="L12530" s="157" t="s">
        <v>32</v>
      </c>
      <c r="M12530" s="120" t="s">
        <v>78</v>
      </c>
    </row>
    <row r="12531" spans="1:13" ht="27.6">
      <c r="A12531" s="116">
        <v>12531</v>
      </c>
      <c r="B12531" s="129">
        <v>44602</v>
      </c>
      <c r="C12531" s="142">
        <v>11</v>
      </c>
      <c r="D12531" s="120" t="s">
        <v>252</v>
      </c>
      <c r="E12531" s="120" t="s">
        <v>28062</v>
      </c>
      <c r="F12531" s="209" t="s">
        <v>28063</v>
      </c>
      <c r="G12531" s="119" t="s">
        <v>10895</v>
      </c>
      <c r="H12531" s="121" t="s">
        <v>53</v>
      </c>
      <c r="I12531" s="121" t="s">
        <v>30</v>
      </c>
      <c r="J12531" s="121" t="s">
        <v>485</v>
      </c>
      <c r="K12531" s="121" t="s">
        <v>65</v>
      </c>
      <c r="L12531" s="157" t="s">
        <v>32</v>
      </c>
      <c r="M12531" s="120" t="s">
        <v>78</v>
      </c>
    </row>
    <row r="12532" spans="1:13">
      <c r="A12532" s="116">
        <v>12532</v>
      </c>
      <c r="B12532" s="129">
        <v>44509</v>
      </c>
      <c r="C12532" s="142">
        <v>11</v>
      </c>
      <c r="D12532" s="120" t="s">
        <v>252</v>
      </c>
      <c r="E12532" s="120" t="s">
        <v>28064</v>
      </c>
      <c r="F12532" s="209" t="s">
        <v>7636</v>
      </c>
      <c r="G12532" s="119" t="s">
        <v>7598</v>
      </c>
      <c r="H12532" s="121" t="s">
        <v>97</v>
      </c>
      <c r="I12532" s="121" t="s">
        <v>42</v>
      </c>
      <c r="J12532" s="121" t="s">
        <v>72</v>
      </c>
      <c r="K12532" s="121" t="s">
        <v>584</v>
      </c>
      <c r="L12532" s="157" t="s">
        <v>32</v>
      </c>
      <c r="M12532" s="120" t="s">
        <v>78</v>
      </c>
    </row>
    <row r="12533" spans="1:13" ht="27.6">
      <c r="A12533" s="116">
        <v>12533</v>
      </c>
      <c r="B12533" s="129">
        <v>44509</v>
      </c>
      <c r="C12533" s="142">
        <v>11</v>
      </c>
      <c r="D12533" s="120" t="s">
        <v>252</v>
      </c>
      <c r="E12533" s="120" t="s">
        <v>28065</v>
      </c>
      <c r="F12533" s="209" t="s">
        <v>28066</v>
      </c>
      <c r="G12533" s="119" t="s">
        <v>28067</v>
      </c>
      <c r="H12533" s="121" t="s">
        <v>53</v>
      </c>
      <c r="I12533" s="121" t="s">
        <v>30</v>
      </c>
      <c r="J12533" s="121" t="s">
        <v>5018</v>
      </c>
      <c r="K12533" s="121" t="s">
        <v>65</v>
      </c>
      <c r="L12533" s="157" t="s">
        <v>32</v>
      </c>
      <c r="M12533" s="120" t="s">
        <v>78</v>
      </c>
    </row>
    <row r="12534" spans="1:13" ht="27.6">
      <c r="A12534" s="116">
        <v>12534</v>
      </c>
      <c r="B12534" s="129">
        <v>44601</v>
      </c>
      <c r="C12534" s="142">
        <v>11</v>
      </c>
      <c r="D12534" s="120" t="s">
        <v>252</v>
      </c>
      <c r="E12534" s="120" t="s">
        <v>28068</v>
      </c>
      <c r="F12534" s="209" t="s">
        <v>28069</v>
      </c>
      <c r="G12534" s="119" t="s">
        <v>11349</v>
      </c>
      <c r="H12534" s="121" t="s">
        <v>140</v>
      </c>
      <c r="I12534" s="121" t="s">
        <v>30</v>
      </c>
      <c r="J12534" s="121" t="s">
        <v>1540</v>
      </c>
      <c r="K12534" s="121" t="s">
        <v>40503</v>
      </c>
      <c r="L12534" s="157" t="s">
        <v>32</v>
      </c>
      <c r="M12534" s="120" t="s">
        <v>78</v>
      </c>
    </row>
    <row r="12535" spans="1:13">
      <c r="A12535" s="116">
        <v>12535</v>
      </c>
      <c r="B12535" s="129">
        <v>44509</v>
      </c>
      <c r="C12535" s="142">
        <v>11</v>
      </c>
      <c r="D12535" s="120" t="s">
        <v>252</v>
      </c>
      <c r="E12535" s="120" t="s">
        <v>28070</v>
      </c>
      <c r="F12535" s="209" t="s">
        <v>28071</v>
      </c>
      <c r="G12535" s="119" t="s">
        <v>24930</v>
      </c>
      <c r="H12535" s="121" t="s">
        <v>344</v>
      </c>
      <c r="I12535" s="121" t="s">
        <v>42</v>
      </c>
      <c r="J12535" s="121" t="s">
        <v>2291</v>
      </c>
      <c r="K12535" s="121" t="s">
        <v>584</v>
      </c>
      <c r="L12535" s="157" t="s">
        <v>32</v>
      </c>
      <c r="M12535" s="120" t="s">
        <v>78</v>
      </c>
    </row>
    <row r="12536" spans="1:13">
      <c r="A12536" s="116">
        <v>12536</v>
      </c>
      <c r="B12536" s="129">
        <v>44509</v>
      </c>
      <c r="C12536" s="142">
        <v>11</v>
      </c>
      <c r="D12536" s="120" t="s">
        <v>252</v>
      </c>
      <c r="E12536" s="120" t="s">
        <v>28072</v>
      </c>
      <c r="F12536" s="209" t="s">
        <v>28073</v>
      </c>
      <c r="G12536" s="119" t="s">
        <v>28074</v>
      </c>
      <c r="H12536" s="121" t="s">
        <v>86</v>
      </c>
      <c r="I12536" s="121" t="s">
        <v>42</v>
      </c>
      <c r="J12536" s="121" t="s">
        <v>43</v>
      </c>
      <c r="K12536" s="121" t="s">
        <v>65</v>
      </c>
      <c r="L12536" s="157" t="s">
        <v>32</v>
      </c>
      <c r="M12536" s="120" t="s">
        <v>78</v>
      </c>
    </row>
    <row r="12537" spans="1:13">
      <c r="A12537" s="116">
        <v>12537</v>
      </c>
      <c r="B12537" s="129">
        <v>44509</v>
      </c>
      <c r="C12537" s="142">
        <v>11</v>
      </c>
      <c r="D12537" s="120" t="s">
        <v>252</v>
      </c>
      <c r="E12537" s="120" t="s">
        <v>28075</v>
      </c>
      <c r="F12537" s="209" t="s">
        <v>14164</v>
      </c>
      <c r="G12537" s="119" t="s">
        <v>28076</v>
      </c>
      <c r="H12537" s="121" t="s">
        <v>140</v>
      </c>
      <c r="I12537" s="121" t="s">
        <v>42</v>
      </c>
      <c r="J12537" s="121" t="s">
        <v>72</v>
      </c>
      <c r="K12537" s="121" t="s">
        <v>65</v>
      </c>
      <c r="L12537" s="157" t="s">
        <v>32</v>
      </c>
      <c r="M12537" s="120" t="s">
        <v>78</v>
      </c>
    </row>
    <row r="12538" spans="1:13" ht="27.6">
      <c r="A12538" s="116">
        <v>12538</v>
      </c>
      <c r="B12538" s="129">
        <v>44509</v>
      </c>
      <c r="C12538" s="142">
        <v>11</v>
      </c>
      <c r="D12538" s="120" t="s">
        <v>252</v>
      </c>
      <c r="E12538" s="120" t="s">
        <v>28077</v>
      </c>
      <c r="F12538" s="209" t="s">
        <v>28078</v>
      </c>
      <c r="G12538" s="119" t="s">
        <v>805</v>
      </c>
      <c r="H12538" s="121" t="s">
        <v>76</v>
      </c>
      <c r="I12538" s="121" t="s">
        <v>196</v>
      </c>
      <c r="J12538" s="121" t="s">
        <v>196</v>
      </c>
      <c r="K12538" s="121" t="s">
        <v>65</v>
      </c>
      <c r="L12538" s="157" t="s">
        <v>32</v>
      </c>
      <c r="M12538" s="120" t="s">
        <v>78</v>
      </c>
    </row>
    <row r="12539" spans="1:13">
      <c r="A12539" s="116">
        <v>12539</v>
      </c>
      <c r="B12539" s="129">
        <v>44512</v>
      </c>
      <c r="D12539" s="120" t="s">
        <v>580</v>
      </c>
      <c r="E12539" s="120" t="s">
        <v>28079</v>
      </c>
      <c r="F12539" s="209" t="s">
        <v>28080</v>
      </c>
      <c r="G12539" s="119" t="s">
        <v>28081</v>
      </c>
      <c r="H12539" s="121" t="s">
        <v>48</v>
      </c>
      <c r="I12539" s="121" t="s">
        <v>42</v>
      </c>
      <c r="J12539" s="121" t="s">
        <v>72</v>
      </c>
      <c r="K12539" s="121" t="s">
        <v>65</v>
      </c>
      <c r="L12539" s="157" t="s">
        <v>32</v>
      </c>
      <c r="M12539" s="120" t="s">
        <v>78</v>
      </c>
    </row>
    <row r="12540" spans="1:13">
      <c r="A12540" s="116">
        <v>12540</v>
      </c>
      <c r="B12540" s="129">
        <v>44512</v>
      </c>
      <c r="D12540" s="120" t="s">
        <v>580</v>
      </c>
      <c r="E12540" s="120" t="s">
        <v>28082</v>
      </c>
      <c r="F12540" s="209" t="s">
        <v>676</v>
      </c>
      <c r="G12540" s="119" t="s">
        <v>10140</v>
      </c>
      <c r="H12540" s="121" t="s">
        <v>53</v>
      </c>
      <c r="I12540" s="121" t="s">
        <v>30</v>
      </c>
      <c r="J12540" s="121" t="s">
        <v>87</v>
      </c>
      <c r="K12540" s="121" t="s">
        <v>65</v>
      </c>
      <c r="L12540" s="157" t="s">
        <v>32</v>
      </c>
      <c r="M12540" s="120" t="s">
        <v>78</v>
      </c>
    </row>
    <row r="12541" spans="1:13" ht="27.6">
      <c r="A12541" s="116">
        <v>12541</v>
      </c>
      <c r="B12541" s="129">
        <v>44512</v>
      </c>
      <c r="D12541" s="120" t="s">
        <v>580</v>
      </c>
      <c r="E12541" s="120" t="s">
        <v>28083</v>
      </c>
      <c r="F12541" s="209" t="s">
        <v>28084</v>
      </c>
      <c r="G12541" s="119" t="s">
        <v>16289</v>
      </c>
      <c r="H12541" s="121" t="s">
        <v>97</v>
      </c>
      <c r="I12541" s="121" t="s">
        <v>30</v>
      </c>
      <c r="J12541" s="121" t="s">
        <v>31</v>
      </c>
      <c r="K12541" s="121" t="s">
        <v>65</v>
      </c>
      <c r="L12541" s="157" t="s">
        <v>32</v>
      </c>
      <c r="M12541" s="120" t="s">
        <v>78</v>
      </c>
    </row>
    <row r="12542" spans="1:13" ht="27.6">
      <c r="A12542" s="116">
        <v>12542</v>
      </c>
      <c r="B12542" s="129">
        <v>44512</v>
      </c>
      <c r="D12542" s="120" t="s">
        <v>580</v>
      </c>
      <c r="E12542" s="120" t="s">
        <v>28085</v>
      </c>
      <c r="F12542" s="209" t="s">
        <v>28086</v>
      </c>
      <c r="G12542" s="119" t="s">
        <v>28087</v>
      </c>
      <c r="H12542" s="121" t="s">
        <v>48</v>
      </c>
      <c r="I12542" s="121" t="s">
        <v>30</v>
      </c>
      <c r="J12542" s="121" t="s">
        <v>77</v>
      </c>
      <c r="K12542" s="121" t="s">
        <v>65</v>
      </c>
      <c r="L12542" s="157" t="s">
        <v>32</v>
      </c>
      <c r="M12542" s="120" t="s">
        <v>78</v>
      </c>
    </row>
    <row r="12543" spans="1:13">
      <c r="A12543" s="116">
        <v>12543</v>
      </c>
      <c r="B12543" s="129">
        <v>44512</v>
      </c>
      <c r="D12543" s="120" t="s">
        <v>580</v>
      </c>
      <c r="E12543" s="120" t="s">
        <v>28088</v>
      </c>
      <c r="F12543" s="209" t="s">
        <v>28089</v>
      </c>
      <c r="G12543" s="119" t="s">
        <v>28090</v>
      </c>
      <c r="H12543" s="121" t="s">
        <v>97</v>
      </c>
      <c r="I12543" s="121" t="s">
        <v>30</v>
      </c>
      <c r="J12543" s="121" t="s">
        <v>3886</v>
      </c>
      <c r="K12543" s="121" t="s">
        <v>65</v>
      </c>
      <c r="L12543" s="157" t="s">
        <v>32</v>
      </c>
      <c r="M12543" s="120" t="s">
        <v>78</v>
      </c>
    </row>
    <row r="12544" spans="1:13" ht="27.6">
      <c r="A12544" s="116">
        <v>12544</v>
      </c>
      <c r="B12544" s="129">
        <v>44512</v>
      </c>
      <c r="D12544" s="120" t="s">
        <v>580</v>
      </c>
      <c r="E12544" s="120" t="s">
        <v>28091</v>
      </c>
      <c r="F12544" s="209" t="s">
        <v>28092</v>
      </c>
      <c r="G12544" s="119" t="s">
        <v>12968</v>
      </c>
      <c r="H12544" s="121" t="s">
        <v>140</v>
      </c>
      <c r="I12544" s="121" t="s">
        <v>30</v>
      </c>
      <c r="J12544" s="121" t="s">
        <v>5018</v>
      </c>
      <c r="K12544" s="121" t="s">
        <v>65</v>
      </c>
      <c r="L12544" s="157" t="s">
        <v>32</v>
      </c>
      <c r="M12544" s="120" t="s">
        <v>78</v>
      </c>
    </row>
    <row r="12545" spans="1:25">
      <c r="A12545" s="116">
        <v>12545</v>
      </c>
      <c r="B12545" s="129">
        <v>44512</v>
      </c>
      <c r="D12545" s="120" t="s">
        <v>580</v>
      </c>
      <c r="E12545" s="120" t="s">
        <v>28093</v>
      </c>
      <c r="F12545" s="209" t="s">
        <v>636</v>
      </c>
      <c r="G12545" s="119" t="s">
        <v>13971</v>
      </c>
      <c r="H12545" s="121" t="s">
        <v>76</v>
      </c>
      <c r="I12545" s="121" t="s">
        <v>42</v>
      </c>
      <c r="J12545" s="121" t="s">
        <v>43</v>
      </c>
      <c r="K12545" s="121" t="s">
        <v>65</v>
      </c>
      <c r="L12545" s="157" t="s">
        <v>32</v>
      </c>
      <c r="M12545" s="120" t="s">
        <v>78</v>
      </c>
    </row>
    <row r="12546" spans="1:25">
      <c r="A12546" s="116">
        <v>12546</v>
      </c>
      <c r="B12546" s="129">
        <v>44515</v>
      </c>
      <c r="D12546" s="120" t="s">
        <v>580</v>
      </c>
      <c r="E12546" s="120" t="s">
        <v>28094</v>
      </c>
      <c r="F12546" s="209" t="s">
        <v>7383</v>
      </c>
      <c r="G12546" s="119" t="s">
        <v>3321</v>
      </c>
      <c r="H12546" s="121" t="s">
        <v>76</v>
      </c>
      <c r="I12546" s="121" t="s">
        <v>30</v>
      </c>
      <c r="J12546" s="121" t="s">
        <v>5018</v>
      </c>
      <c r="K12546" s="121" t="s">
        <v>65</v>
      </c>
      <c r="L12546" s="157" t="s">
        <v>32</v>
      </c>
      <c r="M12546" s="120" t="s">
        <v>33</v>
      </c>
      <c r="N12546" s="131">
        <v>44518</v>
      </c>
      <c r="O12546" s="131">
        <v>44631</v>
      </c>
    </row>
    <row r="12547" spans="1:25">
      <c r="A12547" s="116">
        <v>12547</v>
      </c>
      <c r="B12547" s="129">
        <v>44515</v>
      </c>
      <c r="D12547" s="120" t="s">
        <v>580</v>
      </c>
      <c r="E12547" s="120" t="s">
        <v>28095</v>
      </c>
      <c r="F12547" s="209" t="s">
        <v>20892</v>
      </c>
      <c r="G12547" s="119" t="s">
        <v>28096</v>
      </c>
      <c r="H12547" s="121" t="s">
        <v>97</v>
      </c>
      <c r="I12547" s="121" t="s">
        <v>30</v>
      </c>
      <c r="J12547" s="121" t="s">
        <v>7087</v>
      </c>
      <c r="K12547" s="121" t="s">
        <v>65</v>
      </c>
      <c r="L12547" s="157" t="s">
        <v>32</v>
      </c>
      <c r="M12547" s="120" t="s">
        <v>33</v>
      </c>
      <c r="N12547" s="131">
        <v>44526</v>
      </c>
      <c r="O12547" s="131">
        <v>44631</v>
      </c>
    </row>
    <row r="12548" spans="1:25">
      <c r="A12548" s="116">
        <v>12548</v>
      </c>
      <c r="B12548" s="129">
        <v>44515</v>
      </c>
      <c r="D12548" s="120" t="s">
        <v>580</v>
      </c>
      <c r="E12548" s="120" t="s">
        <v>28097</v>
      </c>
      <c r="F12548" s="209" t="s">
        <v>2827</v>
      </c>
      <c r="G12548" s="119" t="s">
        <v>28098</v>
      </c>
      <c r="H12548" s="121" t="s">
        <v>41</v>
      </c>
      <c r="I12548" s="121" t="s">
        <v>30</v>
      </c>
      <c r="J12548" s="121" t="s">
        <v>77</v>
      </c>
      <c r="K12548" s="121" t="s">
        <v>65</v>
      </c>
      <c r="L12548" s="157" t="s">
        <v>32</v>
      </c>
      <c r="M12548" s="120" t="s">
        <v>33</v>
      </c>
      <c r="N12548" s="131">
        <v>44518</v>
      </c>
      <c r="O12548" s="131">
        <v>44526</v>
      </c>
      <c r="S12548" s="120" t="s">
        <v>92</v>
      </c>
      <c r="T12548" s="126">
        <v>44526</v>
      </c>
      <c r="Y12548" s="116" t="s">
        <v>26506</v>
      </c>
    </row>
    <row r="12549" spans="1:25" ht="27.6">
      <c r="A12549" s="116">
        <v>12549</v>
      </c>
      <c r="B12549" s="129">
        <v>44515</v>
      </c>
      <c r="D12549" s="120" t="s">
        <v>580</v>
      </c>
      <c r="E12549" s="120" t="s">
        <v>28099</v>
      </c>
      <c r="F12549" s="209" t="s">
        <v>28100</v>
      </c>
      <c r="G12549" s="119" t="s">
        <v>28101</v>
      </c>
      <c r="H12549" s="121" t="s">
        <v>97</v>
      </c>
      <c r="I12549" s="121" t="s">
        <v>42</v>
      </c>
      <c r="J12549" s="121" t="s">
        <v>72</v>
      </c>
      <c r="K12549" s="121" t="s">
        <v>65</v>
      </c>
      <c r="L12549" s="157" t="s">
        <v>32</v>
      </c>
      <c r="M12549" s="120" t="s">
        <v>78</v>
      </c>
    </row>
    <row r="12550" spans="1:25">
      <c r="A12550" s="116">
        <v>12550</v>
      </c>
      <c r="B12550" s="129">
        <v>44515</v>
      </c>
      <c r="D12550" s="120" t="s">
        <v>580</v>
      </c>
      <c r="E12550" s="120" t="s">
        <v>28102</v>
      </c>
      <c r="F12550" s="209" t="s">
        <v>28103</v>
      </c>
      <c r="G12550" s="119" t="s">
        <v>28104</v>
      </c>
      <c r="H12550" s="121" t="s">
        <v>76</v>
      </c>
      <c r="I12550" s="121" t="s">
        <v>30</v>
      </c>
      <c r="J12550" s="121" t="s">
        <v>87</v>
      </c>
      <c r="K12550" s="121" t="s">
        <v>65</v>
      </c>
      <c r="L12550" s="157" t="s">
        <v>32</v>
      </c>
      <c r="M12550" s="120" t="s">
        <v>78</v>
      </c>
    </row>
    <row r="12551" spans="1:25">
      <c r="A12551" s="116">
        <v>12551</v>
      </c>
      <c r="B12551" s="129">
        <v>44515</v>
      </c>
      <c r="D12551" s="120" t="s">
        <v>580</v>
      </c>
      <c r="E12551" s="120" t="s">
        <v>28105</v>
      </c>
      <c r="F12551" s="209" t="s">
        <v>11952</v>
      </c>
      <c r="G12551" s="119" t="s">
        <v>28106</v>
      </c>
      <c r="H12551" s="121" t="s">
        <v>41</v>
      </c>
      <c r="I12551" s="121" t="s">
        <v>30</v>
      </c>
      <c r="J12551" s="121" t="s">
        <v>77</v>
      </c>
      <c r="K12551" s="121" t="s">
        <v>584</v>
      </c>
      <c r="L12551" s="157" t="s">
        <v>32</v>
      </c>
      <c r="M12551" s="120" t="s">
        <v>78</v>
      </c>
    </row>
    <row r="12552" spans="1:25">
      <c r="A12552" s="116">
        <v>12552</v>
      </c>
      <c r="B12552" s="129">
        <v>44515</v>
      </c>
      <c r="D12552" s="120" t="s">
        <v>580</v>
      </c>
      <c r="E12552" s="120" t="s">
        <v>28107</v>
      </c>
      <c r="F12552" s="209" t="s">
        <v>28108</v>
      </c>
      <c r="G12552" s="119" t="s">
        <v>28109</v>
      </c>
      <c r="H12552" s="121" t="s">
        <v>1173</v>
      </c>
      <c r="I12552" s="121" t="s">
        <v>42</v>
      </c>
      <c r="J12552" s="121" t="s">
        <v>43</v>
      </c>
      <c r="K12552" s="121" t="s">
        <v>65</v>
      </c>
      <c r="L12552" s="157" t="s">
        <v>32</v>
      </c>
      <c r="M12552" s="120" t="s">
        <v>78</v>
      </c>
    </row>
    <row r="12553" spans="1:25" ht="27.6">
      <c r="A12553" s="116">
        <v>12553</v>
      </c>
      <c r="B12553" s="129">
        <v>44515</v>
      </c>
      <c r="D12553" s="120" t="s">
        <v>580</v>
      </c>
      <c r="E12553" s="120" t="s">
        <v>28110</v>
      </c>
      <c r="F12553" s="209" t="s">
        <v>28111</v>
      </c>
      <c r="G12553" s="119" t="s">
        <v>28112</v>
      </c>
      <c r="H12553" s="121" t="s">
        <v>53</v>
      </c>
      <c r="I12553" s="121" t="s">
        <v>30</v>
      </c>
      <c r="J12553" s="121" t="s">
        <v>87</v>
      </c>
      <c r="K12553" s="121" t="s">
        <v>65</v>
      </c>
      <c r="L12553" s="157" t="s">
        <v>32</v>
      </c>
      <c r="M12553" s="120" t="s">
        <v>78</v>
      </c>
    </row>
    <row r="12554" spans="1:25">
      <c r="A12554" s="116">
        <v>12554</v>
      </c>
      <c r="B12554" s="129">
        <v>44515</v>
      </c>
      <c r="D12554" s="120" t="s">
        <v>580</v>
      </c>
      <c r="E12554" s="120" t="s">
        <v>28113</v>
      </c>
      <c r="F12554" s="209" t="s">
        <v>28114</v>
      </c>
      <c r="G12554" s="119" t="s">
        <v>28115</v>
      </c>
      <c r="H12554" s="121" t="s">
        <v>53</v>
      </c>
      <c r="I12554" s="121" t="s">
        <v>42</v>
      </c>
      <c r="J12554" s="121" t="s">
        <v>72</v>
      </c>
      <c r="K12554" s="121" t="s">
        <v>65</v>
      </c>
      <c r="L12554" s="157" t="s">
        <v>32</v>
      </c>
      <c r="M12554" s="120" t="s">
        <v>78</v>
      </c>
    </row>
    <row r="12555" spans="1:25">
      <c r="A12555" s="116">
        <v>12555</v>
      </c>
      <c r="B12555" s="129">
        <v>44515</v>
      </c>
      <c r="D12555" s="120" t="s">
        <v>580</v>
      </c>
      <c r="E12555" s="120" t="s">
        <v>28116</v>
      </c>
      <c r="F12555" s="209" t="s">
        <v>3842</v>
      </c>
      <c r="G12555" s="119" t="s">
        <v>28117</v>
      </c>
      <c r="H12555" s="121" t="s">
        <v>177</v>
      </c>
      <c r="I12555" s="121" t="s">
        <v>42</v>
      </c>
      <c r="J12555" s="121" t="s">
        <v>72</v>
      </c>
      <c r="K12555" s="121" t="s">
        <v>584</v>
      </c>
      <c r="L12555" s="157" t="s">
        <v>32</v>
      </c>
      <c r="M12555" s="120" t="s">
        <v>78</v>
      </c>
    </row>
    <row r="12556" spans="1:25">
      <c r="A12556" s="116">
        <v>12556</v>
      </c>
      <c r="B12556" s="129">
        <v>44518</v>
      </c>
      <c r="D12556" s="120" t="s">
        <v>580</v>
      </c>
      <c r="E12556" s="120" t="s">
        <v>28118</v>
      </c>
      <c r="F12556" s="209" t="s">
        <v>579</v>
      </c>
      <c r="G12556" s="119" t="s">
        <v>1167</v>
      </c>
      <c r="H12556" s="121" t="s">
        <v>76</v>
      </c>
      <c r="I12556" s="121" t="s">
        <v>30</v>
      </c>
      <c r="J12556" s="121" t="s">
        <v>87</v>
      </c>
      <c r="K12556" s="121" t="s">
        <v>584</v>
      </c>
      <c r="L12556" s="157" t="s">
        <v>32</v>
      </c>
      <c r="M12556" s="120" t="s">
        <v>33</v>
      </c>
      <c r="N12556" s="131">
        <v>44519</v>
      </c>
      <c r="O12556" s="131">
        <v>44533</v>
      </c>
      <c r="S12556" s="120" t="s">
        <v>92</v>
      </c>
      <c r="Y12556" s="116" t="s">
        <v>26506</v>
      </c>
    </row>
    <row r="12557" spans="1:25">
      <c r="A12557" s="116">
        <v>12557</v>
      </c>
      <c r="B12557" s="129">
        <v>44518</v>
      </c>
      <c r="D12557" s="120" t="s">
        <v>580</v>
      </c>
      <c r="E12557" s="120" t="s">
        <v>28119</v>
      </c>
      <c r="F12557" s="209" t="s">
        <v>28120</v>
      </c>
      <c r="G12557" s="119" t="s">
        <v>28121</v>
      </c>
      <c r="H12557" s="121" t="s">
        <v>48</v>
      </c>
      <c r="I12557" s="121" t="s">
        <v>30</v>
      </c>
      <c r="J12557" s="121" t="s">
        <v>77</v>
      </c>
      <c r="K12557" s="121" t="s">
        <v>584</v>
      </c>
      <c r="L12557" s="157" t="s">
        <v>32</v>
      </c>
      <c r="M12557" s="120" t="s">
        <v>33</v>
      </c>
      <c r="N12557" s="131">
        <v>44518</v>
      </c>
      <c r="O12557" s="131">
        <v>44526</v>
      </c>
      <c r="S12557" s="120" t="s">
        <v>92</v>
      </c>
      <c r="T12557" s="126">
        <v>44526</v>
      </c>
      <c r="Y12557" s="116" t="s">
        <v>26506</v>
      </c>
    </row>
    <row r="12558" spans="1:25">
      <c r="A12558" s="116">
        <v>12558</v>
      </c>
      <c r="B12558" s="129">
        <v>44518</v>
      </c>
      <c r="D12558" s="120" t="s">
        <v>580</v>
      </c>
      <c r="E12558" s="120" t="s">
        <v>28122</v>
      </c>
      <c r="F12558" s="209" t="s">
        <v>469</v>
      </c>
      <c r="G12558" s="119" t="s">
        <v>28123</v>
      </c>
      <c r="H12558" s="121" t="s">
        <v>76</v>
      </c>
      <c r="I12558" s="121" t="s">
        <v>30</v>
      </c>
      <c r="J12558" s="121" t="s">
        <v>435</v>
      </c>
      <c r="K12558" s="121" t="s">
        <v>65</v>
      </c>
      <c r="L12558" s="157" t="s">
        <v>32</v>
      </c>
      <c r="M12558" s="120" t="s">
        <v>33</v>
      </c>
      <c r="N12558" s="131">
        <v>44518</v>
      </c>
      <c r="O12558" s="131">
        <v>44631</v>
      </c>
    </row>
    <row r="12559" spans="1:25">
      <c r="A12559" s="116">
        <v>12559</v>
      </c>
      <c r="B12559" s="129">
        <v>44518</v>
      </c>
      <c r="D12559" s="120" t="s">
        <v>580</v>
      </c>
      <c r="E12559" s="120" t="s">
        <v>28124</v>
      </c>
      <c r="F12559" s="209" t="s">
        <v>3175</v>
      </c>
      <c r="G12559" s="119" t="s">
        <v>28125</v>
      </c>
      <c r="H12559" s="121" t="s">
        <v>48</v>
      </c>
      <c r="I12559" s="121" t="s">
        <v>30</v>
      </c>
      <c r="J12559" s="121" t="s">
        <v>7216</v>
      </c>
      <c r="K12559" s="121" t="s">
        <v>65</v>
      </c>
      <c r="L12559" s="157" t="s">
        <v>32</v>
      </c>
      <c r="M12559" s="120" t="s">
        <v>33</v>
      </c>
      <c r="N12559" s="131">
        <v>44522</v>
      </c>
      <c r="O12559" s="131">
        <v>44526</v>
      </c>
      <c r="S12559" s="120" t="s">
        <v>92</v>
      </c>
      <c r="T12559" s="126">
        <v>44526</v>
      </c>
      <c r="Y12559" s="116" t="s">
        <v>26506</v>
      </c>
    </row>
    <row r="12560" spans="1:25" ht="27.6">
      <c r="A12560" s="116">
        <v>12560</v>
      </c>
      <c r="B12560" s="129">
        <v>44509</v>
      </c>
      <c r="D12560" s="120" t="s">
        <v>252</v>
      </c>
      <c r="E12560" s="120" t="s">
        <v>28126</v>
      </c>
      <c r="F12560" s="209" t="s">
        <v>28127</v>
      </c>
      <c r="G12560" s="119" t="s">
        <v>16664</v>
      </c>
      <c r="H12560" s="121" t="s">
        <v>53</v>
      </c>
      <c r="I12560" s="121" t="s">
        <v>30</v>
      </c>
      <c r="J12560" s="121" t="s">
        <v>87</v>
      </c>
      <c r="K12560" s="121" t="s">
        <v>65</v>
      </c>
      <c r="L12560" s="157" t="s">
        <v>32</v>
      </c>
      <c r="M12560" s="120" t="s">
        <v>33</v>
      </c>
      <c r="N12560" s="131">
        <v>44517</v>
      </c>
      <c r="O12560" s="131">
        <v>44614</v>
      </c>
    </row>
    <row r="12561" spans="1:20">
      <c r="A12561" s="116">
        <v>12561</v>
      </c>
      <c r="B12561" s="129">
        <v>44509</v>
      </c>
      <c r="D12561" s="120" t="s">
        <v>252</v>
      </c>
      <c r="E12561" s="120" t="s">
        <v>28128</v>
      </c>
      <c r="F12561" s="209" t="s">
        <v>480</v>
      </c>
      <c r="G12561" s="119" t="s">
        <v>603</v>
      </c>
      <c r="H12561" s="121" t="s">
        <v>53</v>
      </c>
      <c r="I12561" s="121" t="s">
        <v>30</v>
      </c>
      <c r="J12561" s="121" t="s">
        <v>7280</v>
      </c>
      <c r="K12561" s="121" t="s">
        <v>65</v>
      </c>
      <c r="L12561" s="157" t="s">
        <v>32</v>
      </c>
      <c r="M12561" s="120" t="s">
        <v>78</v>
      </c>
    </row>
    <row r="12562" spans="1:20">
      <c r="A12562" s="116">
        <v>12562</v>
      </c>
      <c r="B12562" s="129">
        <v>44509</v>
      </c>
      <c r="D12562" s="120" t="s">
        <v>252</v>
      </c>
      <c r="E12562" s="120" t="s">
        <v>28129</v>
      </c>
      <c r="F12562" s="209" t="s">
        <v>28130</v>
      </c>
      <c r="G12562" s="119" t="s">
        <v>28131</v>
      </c>
      <c r="H12562" s="121" t="s">
        <v>41</v>
      </c>
      <c r="I12562" s="121" t="s">
        <v>196</v>
      </c>
      <c r="J12562" s="121" t="s">
        <v>375</v>
      </c>
      <c r="K12562" s="121" t="s">
        <v>65</v>
      </c>
      <c r="L12562" s="157" t="s">
        <v>32</v>
      </c>
      <c r="M12562" s="120" t="s">
        <v>33</v>
      </c>
      <c r="N12562" s="131">
        <v>44510</v>
      </c>
      <c r="O12562" s="131">
        <v>44614</v>
      </c>
      <c r="S12562" s="120" t="s">
        <v>92</v>
      </c>
      <c r="T12562" s="126">
        <v>44614</v>
      </c>
    </row>
    <row r="12563" spans="1:20">
      <c r="A12563" s="116">
        <v>12563</v>
      </c>
      <c r="B12563" s="129">
        <v>44509</v>
      </c>
      <c r="D12563" s="120" t="s">
        <v>252</v>
      </c>
      <c r="E12563" s="120" t="s">
        <v>28132</v>
      </c>
      <c r="F12563" s="209" t="s">
        <v>480</v>
      </c>
      <c r="G12563" s="119" t="s">
        <v>24425</v>
      </c>
      <c r="H12563" s="121" t="s">
        <v>48</v>
      </c>
      <c r="I12563" s="121" t="s">
        <v>30</v>
      </c>
      <c r="J12563" s="121" t="s">
        <v>3749</v>
      </c>
      <c r="K12563" s="121" t="s">
        <v>65</v>
      </c>
      <c r="L12563" s="157" t="s">
        <v>32</v>
      </c>
      <c r="M12563" s="120" t="s">
        <v>78</v>
      </c>
    </row>
    <row r="12564" spans="1:20">
      <c r="A12564" s="116">
        <v>12564</v>
      </c>
      <c r="B12564" s="129">
        <v>44509</v>
      </c>
      <c r="D12564" s="120" t="s">
        <v>252</v>
      </c>
      <c r="E12564" s="120" t="s">
        <v>28133</v>
      </c>
      <c r="F12564" s="209" t="s">
        <v>28134</v>
      </c>
      <c r="G12564" s="119" t="s">
        <v>28135</v>
      </c>
      <c r="H12564" s="121" t="s">
        <v>192</v>
      </c>
      <c r="I12564" s="121" t="s">
        <v>30</v>
      </c>
      <c r="J12564" s="121" t="s">
        <v>7216</v>
      </c>
      <c r="K12564" s="121" t="s">
        <v>65</v>
      </c>
      <c r="L12564" s="157" t="s">
        <v>32</v>
      </c>
      <c r="M12564" s="120" t="s">
        <v>78</v>
      </c>
    </row>
    <row r="12565" spans="1:20">
      <c r="A12565" s="116">
        <v>12565</v>
      </c>
      <c r="B12565" s="129">
        <v>44509</v>
      </c>
      <c r="D12565" s="120" t="s">
        <v>252</v>
      </c>
      <c r="E12565" s="120" t="s">
        <v>28136</v>
      </c>
      <c r="F12565" s="209" t="s">
        <v>175</v>
      </c>
      <c r="G12565" s="119" t="s">
        <v>229</v>
      </c>
      <c r="H12565" s="121" t="s">
        <v>76</v>
      </c>
      <c r="I12565" s="121" t="s">
        <v>42</v>
      </c>
      <c r="J12565" s="121" t="s">
        <v>82</v>
      </c>
      <c r="K12565" s="121" t="s">
        <v>65</v>
      </c>
      <c r="L12565" s="157" t="s">
        <v>32</v>
      </c>
      <c r="M12565" s="120" t="s">
        <v>33</v>
      </c>
      <c r="N12565" s="131">
        <v>44600</v>
      </c>
    </row>
    <row r="12566" spans="1:20">
      <c r="A12566" s="116">
        <v>12566</v>
      </c>
      <c r="B12566" s="129">
        <v>44510</v>
      </c>
      <c r="C12566" s="142">
        <v>11</v>
      </c>
      <c r="D12566" s="120" t="s">
        <v>252</v>
      </c>
      <c r="E12566" s="120" t="s">
        <v>28137</v>
      </c>
      <c r="F12566" s="209" t="s">
        <v>2223</v>
      </c>
      <c r="G12566" s="119" t="s">
        <v>28138</v>
      </c>
      <c r="H12566" s="121" t="s">
        <v>53</v>
      </c>
      <c r="I12566" s="121" t="s">
        <v>30</v>
      </c>
      <c r="J12566" s="121" t="s">
        <v>10013</v>
      </c>
      <c r="K12566" s="121" t="s">
        <v>584</v>
      </c>
      <c r="L12566" s="157" t="s">
        <v>32</v>
      </c>
      <c r="M12566" s="120" t="s">
        <v>78</v>
      </c>
    </row>
    <row r="12567" spans="1:20">
      <c r="A12567" s="116">
        <v>12567</v>
      </c>
      <c r="B12567" s="129">
        <v>44510</v>
      </c>
      <c r="C12567" s="142">
        <v>11</v>
      </c>
      <c r="D12567" s="120" t="s">
        <v>252</v>
      </c>
      <c r="E12567" s="120" t="s">
        <v>28139</v>
      </c>
      <c r="F12567" s="209" t="s">
        <v>28140</v>
      </c>
      <c r="G12567" s="119" t="s">
        <v>28141</v>
      </c>
      <c r="H12567" s="121" t="s">
        <v>160</v>
      </c>
      <c r="I12567" s="121" t="s">
        <v>30</v>
      </c>
      <c r="J12567" s="121" t="s">
        <v>87</v>
      </c>
      <c r="K12567" s="121" t="s">
        <v>584</v>
      </c>
      <c r="L12567" s="157" t="s">
        <v>32</v>
      </c>
      <c r="M12567" s="120" t="s">
        <v>78</v>
      </c>
    </row>
    <row r="12568" spans="1:20">
      <c r="A12568" s="116">
        <v>12568</v>
      </c>
      <c r="B12568" s="129">
        <v>44510</v>
      </c>
      <c r="C12568" s="142">
        <v>11</v>
      </c>
      <c r="D12568" s="120" t="s">
        <v>252</v>
      </c>
      <c r="E12568" s="120" t="s">
        <v>28142</v>
      </c>
      <c r="F12568" s="209" t="s">
        <v>579</v>
      </c>
      <c r="G12568" s="119" t="s">
        <v>28143</v>
      </c>
      <c r="H12568" s="121" t="s">
        <v>53</v>
      </c>
      <c r="I12568" s="121" t="s">
        <v>42</v>
      </c>
      <c r="J12568" s="121" t="s">
        <v>54</v>
      </c>
      <c r="K12568" s="121" t="s">
        <v>584</v>
      </c>
      <c r="L12568" s="157" t="s">
        <v>32</v>
      </c>
      <c r="M12568" s="120" t="s">
        <v>78</v>
      </c>
    </row>
    <row r="12569" spans="1:20">
      <c r="A12569" s="116">
        <v>12569</v>
      </c>
      <c r="B12569" s="129">
        <v>44601</v>
      </c>
      <c r="C12569" s="142">
        <v>11</v>
      </c>
      <c r="D12569" s="120" t="s">
        <v>252</v>
      </c>
      <c r="E12569" s="120" t="s">
        <v>28144</v>
      </c>
      <c r="F12569" s="209" t="s">
        <v>28145</v>
      </c>
      <c r="G12569" s="119" t="s">
        <v>533</v>
      </c>
      <c r="H12569" s="121" t="s">
        <v>53</v>
      </c>
      <c r="I12569" s="121" t="s">
        <v>42</v>
      </c>
      <c r="J12569" s="121" t="s">
        <v>14801</v>
      </c>
      <c r="K12569" s="121" t="s">
        <v>40503</v>
      </c>
      <c r="L12569" s="157" t="s">
        <v>32</v>
      </c>
      <c r="M12569" s="120" t="s">
        <v>78</v>
      </c>
    </row>
    <row r="12570" spans="1:20">
      <c r="A12570" s="116">
        <v>12570</v>
      </c>
      <c r="B12570" s="129">
        <v>44510</v>
      </c>
      <c r="C12570" s="142">
        <v>11</v>
      </c>
      <c r="D12570" s="120" t="s">
        <v>252</v>
      </c>
      <c r="E12570" s="120" t="s">
        <v>28146</v>
      </c>
      <c r="F12570" s="209" t="s">
        <v>28147</v>
      </c>
      <c r="G12570" s="119" t="s">
        <v>28148</v>
      </c>
      <c r="H12570" s="121" t="s">
        <v>53</v>
      </c>
      <c r="I12570" s="121" t="s">
        <v>30</v>
      </c>
      <c r="J12570" s="121" t="s">
        <v>435</v>
      </c>
      <c r="K12570" s="121" t="s">
        <v>584</v>
      </c>
      <c r="L12570" s="157" t="s">
        <v>32</v>
      </c>
      <c r="M12570" s="120" t="s">
        <v>78</v>
      </c>
    </row>
    <row r="12571" spans="1:20">
      <c r="A12571" s="116">
        <v>12571</v>
      </c>
      <c r="B12571" s="129">
        <v>44510</v>
      </c>
      <c r="C12571" s="142">
        <v>11</v>
      </c>
      <c r="D12571" s="120" t="s">
        <v>252</v>
      </c>
      <c r="E12571" s="120" t="s">
        <v>28149</v>
      </c>
      <c r="F12571" s="209" t="s">
        <v>28150</v>
      </c>
      <c r="G12571" s="119" t="s">
        <v>28151</v>
      </c>
      <c r="H12571" s="121" t="s">
        <v>29</v>
      </c>
      <c r="I12571" s="121" t="s">
        <v>30</v>
      </c>
      <c r="J12571" s="121" t="s">
        <v>485</v>
      </c>
      <c r="K12571" s="121" t="s">
        <v>584</v>
      </c>
      <c r="L12571" s="157" t="s">
        <v>32</v>
      </c>
      <c r="M12571" s="120" t="s">
        <v>78</v>
      </c>
    </row>
    <row r="12572" spans="1:20">
      <c r="A12572" s="116">
        <v>12572</v>
      </c>
      <c r="B12572" s="129">
        <v>44510</v>
      </c>
      <c r="C12572" s="142">
        <v>11</v>
      </c>
      <c r="D12572" s="120" t="s">
        <v>252</v>
      </c>
      <c r="E12572" s="120" t="s">
        <v>28152</v>
      </c>
      <c r="F12572" s="209" t="s">
        <v>21046</v>
      </c>
      <c r="G12572" s="119" t="s">
        <v>14419</v>
      </c>
      <c r="H12572" s="121" t="s">
        <v>53</v>
      </c>
      <c r="I12572" s="121" t="s">
        <v>30</v>
      </c>
      <c r="J12572" s="121" t="s">
        <v>77</v>
      </c>
      <c r="K12572" s="121" t="s">
        <v>584</v>
      </c>
      <c r="L12572" s="157" t="s">
        <v>32</v>
      </c>
      <c r="M12572" s="120" t="s">
        <v>78</v>
      </c>
    </row>
    <row r="12573" spans="1:20">
      <c r="A12573" s="116">
        <v>12573</v>
      </c>
      <c r="B12573" s="129">
        <v>44510</v>
      </c>
      <c r="C12573" s="142">
        <v>11</v>
      </c>
      <c r="D12573" s="120" t="s">
        <v>252</v>
      </c>
      <c r="E12573" s="120" t="s">
        <v>28153</v>
      </c>
      <c r="F12573" s="209" t="s">
        <v>969</v>
      </c>
      <c r="G12573" s="119" t="s">
        <v>3086</v>
      </c>
      <c r="H12573" s="121" t="s">
        <v>86</v>
      </c>
      <c r="I12573" s="121" t="s">
        <v>30</v>
      </c>
      <c r="J12573" s="121" t="s">
        <v>87</v>
      </c>
      <c r="K12573" s="121" t="s">
        <v>584</v>
      </c>
      <c r="L12573" s="157" t="s">
        <v>32</v>
      </c>
      <c r="M12573" s="120" t="s">
        <v>33</v>
      </c>
      <c r="N12573" s="131">
        <v>44545</v>
      </c>
    </row>
    <row r="12574" spans="1:20">
      <c r="A12574" s="116">
        <v>12574</v>
      </c>
      <c r="B12574" s="129">
        <v>44510</v>
      </c>
      <c r="C12574" s="142">
        <v>11</v>
      </c>
      <c r="D12574" s="120" t="s">
        <v>252</v>
      </c>
      <c r="E12574" s="120" t="s">
        <v>28154</v>
      </c>
      <c r="F12574" s="209" t="s">
        <v>22651</v>
      </c>
      <c r="G12574" s="119" t="s">
        <v>28155</v>
      </c>
      <c r="H12574" s="121" t="s">
        <v>101</v>
      </c>
      <c r="I12574" s="121" t="s">
        <v>30</v>
      </c>
      <c r="J12574" s="121" t="s">
        <v>8925</v>
      </c>
      <c r="K12574" s="121" t="s">
        <v>584</v>
      </c>
      <c r="L12574" s="157" t="s">
        <v>32</v>
      </c>
      <c r="M12574" s="120" t="s">
        <v>78</v>
      </c>
    </row>
    <row r="12575" spans="1:20">
      <c r="A12575" s="116">
        <v>12575</v>
      </c>
      <c r="B12575" s="129">
        <v>44510</v>
      </c>
      <c r="C12575" s="142">
        <v>11</v>
      </c>
      <c r="D12575" s="120" t="s">
        <v>252</v>
      </c>
      <c r="E12575" s="120" t="s">
        <v>28156</v>
      </c>
      <c r="F12575" s="209" t="s">
        <v>28157</v>
      </c>
      <c r="G12575" s="119" t="s">
        <v>24536</v>
      </c>
      <c r="H12575" s="121" t="s">
        <v>160</v>
      </c>
      <c r="I12575" s="121" t="s">
        <v>30</v>
      </c>
      <c r="J12575" s="121" t="s">
        <v>77</v>
      </c>
      <c r="K12575" s="121" t="s">
        <v>584</v>
      </c>
      <c r="L12575" s="157" t="s">
        <v>32</v>
      </c>
      <c r="M12575" s="120" t="s">
        <v>78</v>
      </c>
    </row>
    <row r="12576" spans="1:20">
      <c r="A12576" s="116">
        <v>12576</v>
      </c>
      <c r="B12576" s="129">
        <v>44510</v>
      </c>
      <c r="C12576" s="142">
        <v>11</v>
      </c>
      <c r="D12576" s="120" t="s">
        <v>252</v>
      </c>
      <c r="E12576" s="120" t="s">
        <v>28158</v>
      </c>
      <c r="F12576" s="209" t="s">
        <v>527</v>
      </c>
      <c r="G12576" s="119" t="s">
        <v>14355</v>
      </c>
      <c r="H12576" s="121" t="s">
        <v>53</v>
      </c>
      <c r="I12576" s="121" t="s">
        <v>30</v>
      </c>
      <c r="J12576" s="121" t="s">
        <v>10497</v>
      </c>
      <c r="K12576" s="121" t="s">
        <v>584</v>
      </c>
      <c r="L12576" s="157" t="s">
        <v>32</v>
      </c>
      <c r="M12576" s="120" t="s">
        <v>78</v>
      </c>
    </row>
    <row r="12577" spans="1:19">
      <c r="A12577" s="116">
        <v>12577</v>
      </c>
      <c r="B12577" s="129">
        <v>44510</v>
      </c>
      <c r="D12577" s="120" t="s">
        <v>25</v>
      </c>
      <c r="E12577" s="120" t="s">
        <v>28159</v>
      </c>
      <c r="F12577" s="209" t="s">
        <v>28160</v>
      </c>
      <c r="G12577" s="119" t="s">
        <v>18328</v>
      </c>
      <c r="K12577" s="121" t="s">
        <v>65</v>
      </c>
      <c r="L12577" s="157" t="s">
        <v>32</v>
      </c>
      <c r="M12577" s="120" t="s">
        <v>78</v>
      </c>
    </row>
    <row r="12578" spans="1:19">
      <c r="A12578" s="116">
        <v>12578</v>
      </c>
      <c r="B12578" s="129">
        <v>44510</v>
      </c>
      <c r="D12578" s="120" t="s">
        <v>25</v>
      </c>
      <c r="E12578" s="120" t="s">
        <v>28161</v>
      </c>
      <c r="F12578" s="209" t="s">
        <v>28162</v>
      </c>
      <c r="G12578" s="119" t="s">
        <v>10107</v>
      </c>
      <c r="H12578" s="121" t="s">
        <v>29</v>
      </c>
      <c r="I12578" s="121" t="s">
        <v>30</v>
      </c>
      <c r="J12578" s="121" t="s">
        <v>1540</v>
      </c>
      <c r="K12578" s="121" t="s">
        <v>65</v>
      </c>
      <c r="L12578" s="157" t="s">
        <v>32</v>
      </c>
      <c r="M12578" s="120" t="s">
        <v>33</v>
      </c>
      <c r="N12578" s="131">
        <v>44525</v>
      </c>
      <c r="O12578" s="131">
        <v>44525</v>
      </c>
      <c r="S12578" s="120" t="s">
        <v>92</v>
      </c>
    </row>
    <row r="12579" spans="1:19">
      <c r="A12579" s="116">
        <v>12579</v>
      </c>
      <c r="B12579" s="129">
        <v>44510</v>
      </c>
      <c r="D12579" s="120" t="s">
        <v>25</v>
      </c>
      <c r="E12579" s="120" t="s">
        <v>28163</v>
      </c>
      <c r="F12579" s="209" t="s">
        <v>28164</v>
      </c>
      <c r="G12579" s="121" t="s">
        <v>28165</v>
      </c>
      <c r="H12579" s="121" t="s">
        <v>177</v>
      </c>
      <c r="I12579" s="121" t="s">
        <v>42</v>
      </c>
      <c r="J12579" s="121" t="s">
        <v>646</v>
      </c>
      <c r="K12579" s="121" t="s">
        <v>65</v>
      </c>
      <c r="L12579" s="157" t="s">
        <v>32</v>
      </c>
      <c r="M12579" s="120" t="s">
        <v>33</v>
      </c>
      <c r="N12579" s="131">
        <v>44519</v>
      </c>
      <c r="O12579" s="131">
        <v>44532</v>
      </c>
    </row>
    <row r="12580" spans="1:19" ht="27.6">
      <c r="A12580" s="116">
        <v>12580</v>
      </c>
      <c r="B12580" s="129">
        <v>44510</v>
      </c>
      <c r="D12580" s="120" t="s">
        <v>25</v>
      </c>
      <c r="E12580" s="120" t="s">
        <v>28166</v>
      </c>
      <c r="F12580" s="209" t="s">
        <v>28167</v>
      </c>
      <c r="G12580" s="119" t="s">
        <v>2731</v>
      </c>
      <c r="H12580" s="121" t="s">
        <v>192</v>
      </c>
      <c r="I12580" s="121" t="s">
        <v>30</v>
      </c>
      <c r="J12580" s="121" t="s">
        <v>87</v>
      </c>
      <c r="K12580" s="121" t="s">
        <v>65</v>
      </c>
      <c r="L12580" s="157" t="s">
        <v>32</v>
      </c>
      <c r="M12580" s="120" t="s">
        <v>33</v>
      </c>
      <c r="N12580" s="131">
        <v>44517</v>
      </c>
      <c r="O12580" s="131">
        <v>44532</v>
      </c>
    </row>
    <row r="12581" spans="1:19">
      <c r="A12581" s="116">
        <v>12581</v>
      </c>
      <c r="B12581" s="129">
        <v>44510</v>
      </c>
      <c r="D12581" s="120" t="s">
        <v>25</v>
      </c>
      <c r="E12581" s="120" t="s">
        <v>28168</v>
      </c>
      <c r="F12581" s="209" t="s">
        <v>28169</v>
      </c>
      <c r="G12581" s="119" t="s">
        <v>10170</v>
      </c>
      <c r="H12581" s="121" t="s">
        <v>461</v>
      </c>
      <c r="I12581" s="121" t="s">
        <v>30</v>
      </c>
      <c r="J12581" s="121" t="s">
        <v>435</v>
      </c>
      <c r="K12581" s="121" t="s">
        <v>65</v>
      </c>
      <c r="L12581" s="157" t="s">
        <v>32</v>
      </c>
      <c r="M12581" s="120" t="s">
        <v>33</v>
      </c>
      <c r="N12581" s="131">
        <v>44517</v>
      </c>
      <c r="O12581" s="131">
        <v>44517</v>
      </c>
      <c r="S12581" s="120" t="s">
        <v>92</v>
      </c>
    </row>
    <row r="12582" spans="1:19" ht="27.6">
      <c r="A12582" s="116">
        <v>12582</v>
      </c>
      <c r="B12582" s="129">
        <v>44510</v>
      </c>
      <c r="D12582" s="120" t="s">
        <v>25</v>
      </c>
      <c r="E12582" s="120" t="s">
        <v>28170</v>
      </c>
      <c r="F12582" s="209" t="s">
        <v>28171</v>
      </c>
      <c r="G12582" s="119" t="s">
        <v>22473</v>
      </c>
      <c r="H12582" s="121" t="s">
        <v>76</v>
      </c>
      <c r="I12582" s="121" t="s">
        <v>30</v>
      </c>
      <c r="J12582" s="121" t="s">
        <v>87</v>
      </c>
      <c r="K12582" s="121" t="s">
        <v>65</v>
      </c>
      <c r="L12582" s="157" t="s">
        <v>32</v>
      </c>
      <c r="M12582" s="120" t="s">
        <v>78</v>
      </c>
    </row>
    <row r="12583" spans="1:19" ht="27.6">
      <c r="A12583" s="116">
        <v>12583</v>
      </c>
      <c r="B12583" s="129">
        <v>44510</v>
      </c>
      <c r="D12583" s="120" t="s">
        <v>25</v>
      </c>
      <c r="E12583" s="120" t="s">
        <v>28172</v>
      </c>
      <c r="F12583" s="209" t="s">
        <v>28173</v>
      </c>
      <c r="G12583" s="119" t="s">
        <v>28174</v>
      </c>
      <c r="H12583" s="121" t="s">
        <v>76</v>
      </c>
      <c r="I12583" s="121" t="s">
        <v>30</v>
      </c>
      <c r="J12583" s="121" t="s">
        <v>77</v>
      </c>
      <c r="K12583" s="121" t="s">
        <v>65</v>
      </c>
      <c r="L12583" s="157" t="s">
        <v>32</v>
      </c>
      <c r="M12583" s="120" t="s">
        <v>78</v>
      </c>
    </row>
    <row r="12584" spans="1:19" ht="27.6">
      <c r="A12584" s="116">
        <v>12584</v>
      </c>
      <c r="B12584" s="129">
        <v>44510</v>
      </c>
      <c r="D12584" s="120" t="s">
        <v>25</v>
      </c>
      <c r="E12584" s="120" t="s">
        <v>28175</v>
      </c>
      <c r="F12584" s="209" t="s">
        <v>28176</v>
      </c>
      <c r="G12584" s="119" t="s">
        <v>28177</v>
      </c>
      <c r="H12584" s="121" t="s">
        <v>1173</v>
      </c>
      <c r="I12584" s="121" t="s">
        <v>42</v>
      </c>
      <c r="J12584" s="121" t="s">
        <v>1720</v>
      </c>
      <c r="K12584" s="121" t="s">
        <v>65</v>
      </c>
      <c r="L12584" s="157" t="s">
        <v>32</v>
      </c>
      <c r="M12584" s="120" t="s">
        <v>33</v>
      </c>
      <c r="N12584" s="131">
        <v>44517</v>
      </c>
      <c r="O12584" s="131">
        <v>44532</v>
      </c>
    </row>
    <row r="12585" spans="1:19">
      <c r="A12585" s="116">
        <v>12585</v>
      </c>
      <c r="B12585" s="129">
        <v>44510</v>
      </c>
      <c r="D12585" s="120" t="s">
        <v>25</v>
      </c>
      <c r="E12585" s="120" t="s">
        <v>28178</v>
      </c>
      <c r="F12585" s="209" t="s">
        <v>7825</v>
      </c>
      <c r="G12585" s="119" t="s">
        <v>28179</v>
      </c>
      <c r="H12585" s="121" t="s">
        <v>41</v>
      </c>
      <c r="I12585" s="121" t="s">
        <v>42</v>
      </c>
      <c r="J12585" s="121" t="s">
        <v>72</v>
      </c>
      <c r="K12585" s="121" t="s">
        <v>65</v>
      </c>
      <c r="L12585" s="157" t="s">
        <v>32</v>
      </c>
      <c r="M12585" s="120" t="s">
        <v>78</v>
      </c>
    </row>
    <row r="12586" spans="1:19">
      <c r="A12586" s="116">
        <v>12586</v>
      </c>
      <c r="B12586" s="129">
        <v>44510</v>
      </c>
      <c r="D12586" s="120" t="s">
        <v>252</v>
      </c>
      <c r="E12586" s="120" t="s">
        <v>28180</v>
      </c>
      <c r="F12586" s="209" t="s">
        <v>1259</v>
      </c>
      <c r="G12586" s="119" t="s">
        <v>5933</v>
      </c>
      <c r="H12586" s="121" t="s">
        <v>29</v>
      </c>
      <c r="I12586" s="121" t="s">
        <v>196</v>
      </c>
      <c r="J12586" s="121" t="s">
        <v>196</v>
      </c>
      <c r="K12586" s="121" t="s">
        <v>584</v>
      </c>
      <c r="L12586" s="157" t="s">
        <v>32</v>
      </c>
      <c r="M12586" s="120" t="s">
        <v>33</v>
      </c>
      <c r="N12586" s="131">
        <v>44512</v>
      </c>
      <c r="O12586" s="131">
        <v>44524</v>
      </c>
    </row>
    <row r="12587" spans="1:19">
      <c r="A12587" s="116">
        <v>12587</v>
      </c>
      <c r="B12587" s="129">
        <v>44510</v>
      </c>
      <c r="D12587" s="120" t="s">
        <v>252</v>
      </c>
      <c r="E12587" s="120" t="s">
        <v>28181</v>
      </c>
      <c r="F12587" s="209" t="s">
        <v>579</v>
      </c>
      <c r="G12587" s="119" t="s">
        <v>28182</v>
      </c>
      <c r="H12587" s="121" t="s">
        <v>140</v>
      </c>
      <c r="I12587" s="121" t="s">
        <v>42</v>
      </c>
      <c r="J12587" s="121" t="s">
        <v>246</v>
      </c>
      <c r="K12587" s="121" t="s">
        <v>584</v>
      </c>
      <c r="L12587" s="157" t="s">
        <v>32</v>
      </c>
      <c r="M12587" s="120" t="s">
        <v>78</v>
      </c>
    </row>
    <row r="12588" spans="1:19">
      <c r="A12588" s="116">
        <v>12588</v>
      </c>
      <c r="B12588" s="129">
        <v>44510</v>
      </c>
      <c r="D12588" s="120" t="s">
        <v>252</v>
      </c>
      <c r="E12588" s="120" t="s">
        <v>28183</v>
      </c>
      <c r="F12588" s="209" t="s">
        <v>28184</v>
      </c>
      <c r="G12588" s="119" t="s">
        <v>28185</v>
      </c>
      <c r="H12588" s="121" t="s">
        <v>29</v>
      </c>
      <c r="I12588" s="121" t="s">
        <v>30</v>
      </c>
      <c r="J12588" s="121" t="s">
        <v>435</v>
      </c>
      <c r="K12588" s="121" t="s">
        <v>584</v>
      </c>
      <c r="L12588" s="157" t="s">
        <v>32</v>
      </c>
      <c r="M12588" s="120" t="s">
        <v>33</v>
      </c>
      <c r="N12588" s="131">
        <v>44511</v>
      </c>
      <c r="O12588" s="131">
        <v>44524</v>
      </c>
    </row>
    <row r="12589" spans="1:19">
      <c r="A12589" s="116">
        <v>12589</v>
      </c>
      <c r="B12589" s="129">
        <v>44510</v>
      </c>
      <c r="D12589" s="120" t="s">
        <v>252</v>
      </c>
      <c r="E12589" s="120" t="s">
        <v>28186</v>
      </c>
      <c r="F12589" s="209" t="s">
        <v>28187</v>
      </c>
      <c r="G12589" s="119" t="s">
        <v>24148</v>
      </c>
      <c r="H12589" s="121" t="s">
        <v>140</v>
      </c>
      <c r="I12589" s="121" t="s">
        <v>30</v>
      </c>
      <c r="J12589" s="121" t="s">
        <v>7726</v>
      </c>
      <c r="K12589" s="121" t="s">
        <v>584</v>
      </c>
      <c r="L12589" s="157" t="s">
        <v>32</v>
      </c>
      <c r="M12589" s="120" t="s">
        <v>33</v>
      </c>
      <c r="N12589" s="131">
        <v>44517</v>
      </c>
      <c r="O12589" s="131">
        <v>44532</v>
      </c>
    </row>
    <row r="12590" spans="1:19">
      <c r="A12590" s="116">
        <v>12590</v>
      </c>
      <c r="B12590" s="129">
        <v>44510</v>
      </c>
      <c r="D12590" s="120" t="s">
        <v>252</v>
      </c>
      <c r="E12590" s="120" t="s">
        <v>28188</v>
      </c>
      <c r="F12590" s="209" t="s">
        <v>28189</v>
      </c>
      <c r="G12590" s="119" t="s">
        <v>28190</v>
      </c>
      <c r="H12590" s="121" t="s">
        <v>140</v>
      </c>
      <c r="I12590" s="121" t="s">
        <v>30</v>
      </c>
      <c r="J12590" s="121" t="s">
        <v>7142</v>
      </c>
      <c r="K12590" s="121" t="s">
        <v>584</v>
      </c>
      <c r="L12590" s="157" t="s">
        <v>32</v>
      </c>
      <c r="M12590" s="120" t="s">
        <v>78</v>
      </c>
    </row>
    <row r="12591" spans="1:19">
      <c r="A12591" s="116">
        <v>12591</v>
      </c>
      <c r="B12591" s="129">
        <v>44510</v>
      </c>
      <c r="D12591" s="120" t="s">
        <v>252</v>
      </c>
      <c r="E12591" s="120" t="s">
        <v>28191</v>
      </c>
      <c r="F12591" s="209" t="s">
        <v>28192</v>
      </c>
      <c r="G12591" s="119" t="s">
        <v>593</v>
      </c>
      <c r="H12591" s="121" t="s">
        <v>97</v>
      </c>
      <c r="I12591" s="121" t="s">
        <v>196</v>
      </c>
      <c r="J12591" s="121" t="s">
        <v>196</v>
      </c>
      <c r="K12591" s="121" t="s">
        <v>584</v>
      </c>
      <c r="L12591" s="157" t="s">
        <v>32</v>
      </c>
      <c r="M12591" s="120" t="s">
        <v>78</v>
      </c>
    </row>
    <row r="12592" spans="1:19">
      <c r="A12592" s="116">
        <v>12592</v>
      </c>
      <c r="B12592" s="129">
        <v>44510</v>
      </c>
      <c r="D12592" s="120" t="s">
        <v>252</v>
      </c>
      <c r="E12592" s="116" t="s">
        <v>28193</v>
      </c>
      <c r="F12592" s="215" t="s">
        <v>28194</v>
      </c>
      <c r="G12592" s="134" t="s">
        <v>16517</v>
      </c>
      <c r="H12592" s="116" t="s">
        <v>28195</v>
      </c>
      <c r="I12592" s="116" t="s">
        <v>28026</v>
      </c>
      <c r="J12592" s="116" t="s">
        <v>1540</v>
      </c>
      <c r="K12592" s="116" t="s">
        <v>20909</v>
      </c>
      <c r="L12592" s="157" t="s">
        <v>32</v>
      </c>
      <c r="M12592" s="120" t="s">
        <v>33</v>
      </c>
      <c r="N12592" s="131">
        <v>44517</v>
      </c>
      <c r="O12592" s="131">
        <v>44524</v>
      </c>
    </row>
    <row r="12593" spans="1:15">
      <c r="A12593" s="116">
        <v>12593</v>
      </c>
      <c r="B12593" s="129">
        <v>44510</v>
      </c>
      <c r="D12593" s="120" t="s">
        <v>252</v>
      </c>
      <c r="E12593" s="120" t="s">
        <v>28196</v>
      </c>
      <c r="F12593" s="209" t="s">
        <v>10820</v>
      </c>
      <c r="G12593" s="121" t="s">
        <v>28197</v>
      </c>
      <c r="H12593" s="121" t="s">
        <v>177</v>
      </c>
      <c r="I12593" s="121" t="s">
        <v>42</v>
      </c>
      <c r="J12593" s="121" t="s">
        <v>82</v>
      </c>
      <c r="K12593" s="121" t="s">
        <v>584</v>
      </c>
      <c r="L12593" s="157" t="s">
        <v>32</v>
      </c>
      <c r="M12593" s="120" t="s">
        <v>78</v>
      </c>
    </row>
    <row r="12594" spans="1:15">
      <c r="A12594" s="116">
        <v>12594</v>
      </c>
      <c r="B12594" s="129">
        <v>44510</v>
      </c>
      <c r="D12594" s="120" t="s">
        <v>25</v>
      </c>
      <c r="E12594" s="120" t="s">
        <v>28198</v>
      </c>
      <c r="F12594" s="209" t="s">
        <v>28199</v>
      </c>
      <c r="G12594" s="119" t="s">
        <v>381</v>
      </c>
      <c r="H12594" s="121" t="s">
        <v>41</v>
      </c>
      <c r="I12594" s="121" t="s">
        <v>42</v>
      </c>
      <c r="J12594" s="121" t="s">
        <v>3146</v>
      </c>
      <c r="K12594" s="121" t="s">
        <v>65</v>
      </c>
      <c r="L12594" s="157" t="s">
        <v>32</v>
      </c>
      <c r="M12594" s="120" t="s">
        <v>78</v>
      </c>
    </row>
    <row r="12595" spans="1:15" ht="27.6">
      <c r="A12595" s="116">
        <v>12595</v>
      </c>
      <c r="B12595" s="129">
        <v>44510</v>
      </c>
      <c r="D12595" s="120" t="s">
        <v>25</v>
      </c>
      <c r="E12595" s="120" t="s">
        <v>28200</v>
      </c>
      <c r="F12595" s="209" t="s">
        <v>28201</v>
      </c>
      <c r="G12595" s="119" t="s">
        <v>28202</v>
      </c>
      <c r="H12595" s="121" t="s">
        <v>53</v>
      </c>
      <c r="I12595" s="121" t="s">
        <v>30</v>
      </c>
      <c r="J12595" s="121" t="s">
        <v>77</v>
      </c>
      <c r="K12595" s="121" t="s">
        <v>65</v>
      </c>
      <c r="L12595" s="157" t="s">
        <v>32</v>
      </c>
      <c r="M12595" s="120" t="s">
        <v>78</v>
      </c>
    </row>
    <row r="12596" spans="1:15">
      <c r="A12596" s="116">
        <v>12596</v>
      </c>
      <c r="B12596" s="129">
        <v>44510</v>
      </c>
      <c r="D12596" s="120" t="s">
        <v>25</v>
      </c>
      <c r="E12596" s="120" t="s">
        <v>28203</v>
      </c>
      <c r="F12596" s="209" t="s">
        <v>28204</v>
      </c>
      <c r="G12596" s="119" t="s">
        <v>28205</v>
      </c>
      <c r="H12596" s="121" t="s">
        <v>1173</v>
      </c>
      <c r="I12596" s="121" t="s">
        <v>63</v>
      </c>
      <c r="J12596" s="121" t="s">
        <v>2593</v>
      </c>
      <c r="K12596" s="121" t="s">
        <v>65</v>
      </c>
      <c r="L12596" s="157" t="s">
        <v>32</v>
      </c>
      <c r="M12596" s="120" t="s">
        <v>78</v>
      </c>
    </row>
    <row r="12597" spans="1:15" ht="27.6">
      <c r="A12597" s="116">
        <v>12597</v>
      </c>
      <c r="B12597" s="129">
        <v>44510</v>
      </c>
      <c r="D12597" s="120" t="s">
        <v>25</v>
      </c>
      <c r="E12597" s="120" t="s">
        <v>28206</v>
      </c>
      <c r="F12597" s="209" t="s">
        <v>19447</v>
      </c>
      <c r="G12597" s="119" t="s">
        <v>19448</v>
      </c>
      <c r="H12597" s="121" t="s">
        <v>192</v>
      </c>
      <c r="I12597" s="121" t="s">
        <v>30</v>
      </c>
      <c r="J12597" s="121" t="s">
        <v>77</v>
      </c>
      <c r="K12597" s="121" t="s">
        <v>65</v>
      </c>
      <c r="L12597" s="157" t="s">
        <v>32</v>
      </c>
      <c r="M12597" s="120" t="s">
        <v>78</v>
      </c>
    </row>
    <row r="12598" spans="1:15">
      <c r="A12598" s="116">
        <v>12598</v>
      </c>
      <c r="B12598" s="129">
        <v>44510</v>
      </c>
      <c r="D12598" s="120" t="s">
        <v>25</v>
      </c>
      <c r="E12598" s="120" t="s">
        <v>28207</v>
      </c>
      <c r="F12598" s="209" t="s">
        <v>28208</v>
      </c>
      <c r="G12598" s="119" t="s">
        <v>28209</v>
      </c>
      <c r="H12598" s="121" t="s">
        <v>177</v>
      </c>
      <c r="I12598" s="121" t="s">
        <v>30</v>
      </c>
      <c r="J12598" s="121" t="s">
        <v>31</v>
      </c>
      <c r="K12598" s="121" t="s">
        <v>65</v>
      </c>
      <c r="L12598" s="157" t="s">
        <v>32</v>
      </c>
      <c r="M12598" s="120" t="s">
        <v>78</v>
      </c>
    </row>
    <row r="12599" spans="1:15">
      <c r="A12599" s="116">
        <v>12599</v>
      </c>
      <c r="B12599" s="129">
        <v>44510</v>
      </c>
      <c r="D12599" s="120" t="s">
        <v>25</v>
      </c>
      <c r="E12599" s="120" t="s">
        <v>28210</v>
      </c>
      <c r="F12599" s="209" t="s">
        <v>28211</v>
      </c>
      <c r="G12599" s="119" t="s">
        <v>28212</v>
      </c>
      <c r="H12599" s="121" t="s">
        <v>41</v>
      </c>
      <c r="I12599" s="121" t="s">
        <v>30</v>
      </c>
      <c r="J12599" s="121" t="s">
        <v>7553</v>
      </c>
      <c r="K12599" s="121" t="s">
        <v>65</v>
      </c>
      <c r="L12599" s="157" t="s">
        <v>32</v>
      </c>
      <c r="M12599" s="120" t="s">
        <v>78</v>
      </c>
    </row>
    <row r="12600" spans="1:15">
      <c r="A12600" s="116">
        <v>12600</v>
      </c>
      <c r="B12600" s="129">
        <v>44510</v>
      </c>
      <c r="D12600" s="120" t="s">
        <v>25</v>
      </c>
      <c r="E12600" s="120" t="s">
        <v>28213</v>
      </c>
      <c r="F12600" s="209" t="s">
        <v>28214</v>
      </c>
      <c r="G12600" s="119" t="s">
        <v>28215</v>
      </c>
      <c r="H12600" s="121" t="s">
        <v>41</v>
      </c>
      <c r="I12600" s="121" t="s">
        <v>30</v>
      </c>
      <c r="J12600" s="121" t="s">
        <v>7958</v>
      </c>
      <c r="K12600" s="121" t="s">
        <v>65</v>
      </c>
      <c r="L12600" s="157" t="s">
        <v>32</v>
      </c>
      <c r="M12600" s="120" t="s">
        <v>78</v>
      </c>
    </row>
    <row r="12601" spans="1:15">
      <c r="A12601" s="116">
        <v>12601</v>
      </c>
      <c r="B12601" s="129">
        <v>44510</v>
      </c>
      <c r="D12601" s="120" t="s">
        <v>25</v>
      </c>
      <c r="E12601" s="120" t="s">
        <v>28216</v>
      </c>
      <c r="F12601" s="209" t="s">
        <v>13605</v>
      </c>
      <c r="G12601" s="119" t="s">
        <v>165</v>
      </c>
      <c r="H12601" s="121" t="s">
        <v>53</v>
      </c>
      <c r="I12601" s="121" t="s">
        <v>30</v>
      </c>
      <c r="J12601" s="121" t="s">
        <v>7087</v>
      </c>
      <c r="K12601" s="121" t="s">
        <v>65</v>
      </c>
      <c r="L12601" s="157" t="s">
        <v>32</v>
      </c>
      <c r="M12601" s="120" t="s">
        <v>78</v>
      </c>
    </row>
    <row r="12602" spans="1:15">
      <c r="A12602" s="116">
        <v>12602</v>
      </c>
      <c r="B12602" s="129">
        <v>44510</v>
      </c>
      <c r="D12602" s="120" t="s">
        <v>25</v>
      </c>
      <c r="E12602" s="120" t="s">
        <v>28217</v>
      </c>
      <c r="F12602" s="209" t="s">
        <v>28218</v>
      </c>
      <c r="G12602" s="119" t="s">
        <v>4919</v>
      </c>
      <c r="H12602" s="121" t="s">
        <v>1173</v>
      </c>
      <c r="I12602" s="121" t="s">
        <v>30</v>
      </c>
      <c r="J12602" s="121" t="s">
        <v>87</v>
      </c>
      <c r="K12602" s="121" t="s">
        <v>65</v>
      </c>
      <c r="L12602" s="157" t="s">
        <v>32</v>
      </c>
      <c r="M12602" s="120" t="s">
        <v>78</v>
      </c>
    </row>
    <row r="12603" spans="1:15" ht="27.6">
      <c r="A12603" s="116">
        <v>12603</v>
      </c>
      <c r="B12603" s="129">
        <v>44510</v>
      </c>
      <c r="D12603" s="120" t="s">
        <v>25</v>
      </c>
      <c r="E12603" s="120" t="s">
        <v>28219</v>
      </c>
      <c r="F12603" s="209" t="s">
        <v>28220</v>
      </c>
      <c r="G12603" s="119" t="s">
        <v>28221</v>
      </c>
      <c r="H12603" s="121" t="s">
        <v>97</v>
      </c>
      <c r="I12603" s="121" t="s">
        <v>30</v>
      </c>
      <c r="J12603" s="121" t="s">
        <v>7234</v>
      </c>
      <c r="K12603" s="121" t="s">
        <v>65</v>
      </c>
      <c r="L12603" s="157" t="s">
        <v>32</v>
      </c>
      <c r="M12603" s="120" t="s">
        <v>78</v>
      </c>
    </row>
    <row r="12604" spans="1:15">
      <c r="A12604" s="116">
        <v>12604</v>
      </c>
      <c r="B12604" s="129">
        <v>44510</v>
      </c>
      <c r="D12604" s="120" t="s">
        <v>25</v>
      </c>
      <c r="E12604" s="120" t="s">
        <v>28222</v>
      </c>
      <c r="F12604" s="209" t="s">
        <v>15302</v>
      </c>
      <c r="G12604" s="119" t="s">
        <v>15021</v>
      </c>
      <c r="H12604" s="121" t="s">
        <v>1173</v>
      </c>
      <c r="I12604" s="121" t="s">
        <v>30</v>
      </c>
      <c r="J12604" s="121" t="s">
        <v>77</v>
      </c>
      <c r="K12604" s="121" t="s">
        <v>65</v>
      </c>
      <c r="L12604" s="157" t="s">
        <v>32</v>
      </c>
      <c r="M12604" s="120" t="s">
        <v>78</v>
      </c>
    </row>
    <row r="12605" spans="1:15" ht="27.6">
      <c r="A12605" s="116">
        <v>12605</v>
      </c>
      <c r="B12605" s="129">
        <v>44510</v>
      </c>
      <c r="D12605" s="120" t="s">
        <v>25</v>
      </c>
      <c r="E12605" s="120" t="s">
        <v>28223</v>
      </c>
      <c r="F12605" s="209" t="s">
        <v>28224</v>
      </c>
      <c r="G12605" s="119" t="s">
        <v>28225</v>
      </c>
      <c r="H12605" s="121" t="s">
        <v>97</v>
      </c>
      <c r="I12605" s="121" t="s">
        <v>30</v>
      </c>
      <c r="J12605" s="121" t="s">
        <v>87</v>
      </c>
      <c r="K12605" s="121" t="s">
        <v>65</v>
      </c>
      <c r="L12605" s="157" t="s">
        <v>32</v>
      </c>
      <c r="M12605" s="120" t="s">
        <v>33</v>
      </c>
      <c r="N12605" s="131">
        <v>44525</v>
      </c>
      <c r="O12605" s="131">
        <v>44532</v>
      </c>
    </row>
    <row r="12606" spans="1:15" ht="27.6">
      <c r="A12606" s="116">
        <v>12606</v>
      </c>
      <c r="B12606" s="129">
        <v>44510</v>
      </c>
      <c r="D12606" s="120" t="s">
        <v>25</v>
      </c>
      <c r="E12606" s="120" t="s">
        <v>28226</v>
      </c>
      <c r="F12606" s="209" t="s">
        <v>28227</v>
      </c>
      <c r="G12606" s="119" t="s">
        <v>28228</v>
      </c>
      <c r="H12606" s="121" t="s">
        <v>41</v>
      </c>
      <c r="I12606" s="121" t="s">
        <v>30</v>
      </c>
      <c r="J12606" s="121" t="s">
        <v>87</v>
      </c>
      <c r="K12606" s="121" t="s">
        <v>65</v>
      </c>
      <c r="L12606" s="157" t="s">
        <v>32</v>
      </c>
      <c r="M12606" s="120" t="s">
        <v>33</v>
      </c>
      <c r="N12606" s="131">
        <v>44517</v>
      </c>
      <c r="O12606" s="131">
        <v>44532</v>
      </c>
    </row>
    <row r="12607" spans="1:15">
      <c r="A12607" s="116">
        <v>12607</v>
      </c>
      <c r="B12607" s="129">
        <v>44510</v>
      </c>
      <c r="D12607" s="120" t="s">
        <v>25</v>
      </c>
      <c r="E12607" s="120" t="s">
        <v>28229</v>
      </c>
      <c r="F12607" s="209" t="s">
        <v>28230</v>
      </c>
      <c r="G12607" s="119" t="s">
        <v>28231</v>
      </c>
      <c r="H12607" s="121" t="s">
        <v>1173</v>
      </c>
      <c r="I12607" s="121" t="s">
        <v>30</v>
      </c>
      <c r="J12607" s="121" t="s">
        <v>7271</v>
      </c>
      <c r="K12607" s="121" t="s">
        <v>65</v>
      </c>
      <c r="L12607" s="157" t="s">
        <v>32</v>
      </c>
      <c r="M12607" s="120" t="s">
        <v>78</v>
      </c>
    </row>
    <row r="12608" spans="1:15">
      <c r="A12608" s="116">
        <v>12608</v>
      </c>
      <c r="B12608" s="129">
        <v>44510</v>
      </c>
      <c r="D12608" s="120" t="s">
        <v>25</v>
      </c>
      <c r="E12608" s="120" t="s">
        <v>28232</v>
      </c>
      <c r="F12608" s="209" t="s">
        <v>20772</v>
      </c>
      <c r="G12608" s="119" t="s">
        <v>28233</v>
      </c>
      <c r="H12608" s="121" t="s">
        <v>76</v>
      </c>
      <c r="I12608" s="121" t="s">
        <v>30</v>
      </c>
      <c r="J12608" s="121" t="s">
        <v>529</v>
      </c>
      <c r="K12608" s="121" t="s">
        <v>65</v>
      </c>
      <c r="L12608" s="157" t="s">
        <v>32</v>
      </c>
      <c r="M12608" s="120" t="s">
        <v>33</v>
      </c>
      <c r="N12608" s="131">
        <v>44517</v>
      </c>
      <c r="O12608" s="131">
        <v>44532</v>
      </c>
    </row>
    <row r="12609" spans="1:25">
      <c r="A12609" s="116">
        <v>12609</v>
      </c>
      <c r="B12609" s="129">
        <v>44510</v>
      </c>
      <c r="D12609" s="120" t="s">
        <v>25</v>
      </c>
      <c r="E12609" s="120" t="s">
        <v>28234</v>
      </c>
      <c r="F12609" s="209" t="s">
        <v>22074</v>
      </c>
      <c r="G12609" s="119" t="s">
        <v>28235</v>
      </c>
      <c r="H12609" s="121" t="s">
        <v>41</v>
      </c>
      <c r="I12609" s="121" t="s">
        <v>30</v>
      </c>
      <c r="J12609" s="121" t="s">
        <v>87</v>
      </c>
      <c r="K12609" s="121" t="s">
        <v>65</v>
      </c>
      <c r="L12609" s="157" t="s">
        <v>32</v>
      </c>
      <c r="M12609" s="120" t="s">
        <v>33</v>
      </c>
      <c r="N12609" s="131">
        <v>44517</v>
      </c>
      <c r="O12609" s="131">
        <v>44532</v>
      </c>
    </row>
    <row r="12610" spans="1:25">
      <c r="A12610" s="116">
        <v>12610</v>
      </c>
      <c r="B12610" s="129">
        <v>44510</v>
      </c>
      <c r="D12610" s="120" t="s">
        <v>25</v>
      </c>
      <c r="E12610" s="120" t="s">
        <v>28236</v>
      </c>
      <c r="F12610" s="209" t="s">
        <v>28237</v>
      </c>
      <c r="G12610" s="119" t="s">
        <v>4774</v>
      </c>
      <c r="H12610" s="121" t="s">
        <v>86</v>
      </c>
      <c r="I12610" s="121" t="s">
        <v>42</v>
      </c>
      <c r="J12610" s="121" t="s">
        <v>646</v>
      </c>
      <c r="K12610" s="121" t="s">
        <v>65</v>
      </c>
      <c r="L12610" s="157" t="s">
        <v>32</v>
      </c>
      <c r="M12610" s="120" t="s">
        <v>33</v>
      </c>
      <c r="N12610" s="131">
        <v>44517</v>
      </c>
      <c r="O12610" s="131">
        <v>44532</v>
      </c>
    </row>
    <row r="12611" spans="1:25" ht="27.6">
      <c r="A12611" s="116">
        <v>12611</v>
      </c>
      <c r="B12611" s="129">
        <v>44510</v>
      </c>
      <c r="D12611" s="120" t="s">
        <v>25</v>
      </c>
      <c r="E12611" s="120" t="s">
        <v>28238</v>
      </c>
      <c r="F12611" s="209" t="s">
        <v>28239</v>
      </c>
      <c r="G12611" s="119" t="s">
        <v>28240</v>
      </c>
      <c r="H12611" s="121" t="s">
        <v>97</v>
      </c>
      <c r="I12611" s="121" t="s">
        <v>42</v>
      </c>
      <c r="J12611" s="121" t="s">
        <v>91</v>
      </c>
      <c r="K12611" s="121" t="s">
        <v>65</v>
      </c>
      <c r="L12611" s="157" t="s">
        <v>32</v>
      </c>
      <c r="M12611" s="120" t="s">
        <v>78</v>
      </c>
    </row>
    <row r="12612" spans="1:25">
      <c r="A12612" s="116">
        <v>12612</v>
      </c>
      <c r="B12612" s="129">
        <v>44510</v>
      </c>
      <c r="D12612" s="120" t="s">
        <v>25</v>
      </c>
      <c r="E12612" s="120" t="s">
        <v>28241</v>
      </c>
      <c r="F12612" s="209" t="s">
        <v>7636</v>
      </c>
      <c r="G12612" s="119" t="s">
        <v>28242</v>
      </c>
      <c r="H12612" s="121" t="s">
        <v>192</v>
      </c>
      <c r="I12612" s="121" t="s">
        <v>30</v>
      </c>
      <c r="J12612" s="121" t="s">
        <v>77</v>
      </c>
      <c r="K12612" s="121" t="s">
        <v>65</v>
      </c>
      <c r="L12612" s="157" t="s">
        <v>32</v>
      </c>
      <c r="M12612" s="120" t="s">
        <v>78</v>
      </c>
    </row>
    <row r="12613" spans="1:25">
      <c r="A12613" s="116">
        <v>12613</v>
      </c>
      <c r="B12613" s="129">
        <v>44510</v>
      </c>
      <c r="D12613" s="120" t="s">
        <v>25</v>
      </c>
      <c r="E12613" s="120" t="s">
        <v>28243</v>
      </c>
      <c r="F12613" s="209" t="s">
        <v>28244</v>
      </c>
      <c r="G12613" s="119" t="s">
        <v>28245</v>
      </c>
      <c r="H12613" s="121" t="s">
        <v>97</v>
      </c>
      <c r="I12613" s="121" t="s">
        <v>30</v>
      </c>
      <c r="J12613" s="121" t="s">
        <v>31</v>
      </c>
      <c r="K12613" s="121" t="s">
        <v>65</v>
      </c>
      <c r="L12613" s="157" t="s">
        <v>32</v>
      </c>
      <c r="M12613" s="120" t="s">
        <v>78</v>
      </c>
    </row>
    <row r="12614" spans="1:25" ht="14.4">
      <c r="A12614" s="116">
        <v>12614</v>
      </c>
      <c r="B12614" s="129">
        <v>44510</v>
      </c>
      <c r="D12614" s="120" t="s">
        <v>25</v>
      </c>
      <c r="E12614" t="s">
        <v>28246</v>
      </c>
      <c r="F12614" s="209" t="s">
        <v>9142</v>
      </c>
      <c r="G12614" s="119" t="s">
        <v>805</v>
      </c>
      <c r="H12614" s="121" t="s">
        <v>41</v>
      </c>
      <c r="I12614" s="121" t="s">
        <v>30</v>
      </c>
      <c r="J12614" s="121" t="s">
        <v>87</v>
      </c>
      <c r="K12614" s="121" t="s">
        <v>65</v>
      </c>
      <c r="L12614" s="157" t="s">
        <v>32</v>
      </c>
      <c r="M12614" s="120" t="s">
        <v>78</v>
      </c>
    </row>
    <row r="12615" spans="1:25">
      <c r="A12615" s="116">
        <v>12615</v>
      </c>
      <c r="B12615" s="129">
        <v>44510</v>
      </c>
      <c r="D12615" s="120" t="s">
        <v>25</v>
      </c>
      <c r="E12615" s="120" t="s">
        <v>28247</v>
      </c>
      <c r="F12615" s="209" t="s">
        <v>28248</v>
      </c>
      <c r="G12615" s="119" t="s">
        <v>1177</v>
      </c>
      <c r="H12615" s="121" t="s">
        <v>41</v>
      </c>
      <c r="I12615" s="121" t="s">
        <v>30</v>
      </c>
      <c r="J12615" s="121" t="s">
        <v>87</v>
      </c>
      <c r="K12615" s="121" t="s">
        <v>65</v>
      </c>
      <c r="L12615" s="157" t="s">
        <v>32</v>
      </c>
      <c r="M12615" s="120" t="s">
        <v>78</v>
      </c>
    </row>
    <row r="12616" spans="1:25">
      <c r="A12616" s="116">
        <v>12616</v>
      </c>
      <c r="B12616" s="129">
        <v>44510</v>
      </c>
      <c r="D12616" s="120" t="s">
        <v>25</v>
      </c>
      <c r="E12616" s="120" t="s">
        <v>28249</v>
      </c>
      <c r="F12616" s="209" t="s">
        <v>28250</v>
      </c>
      <c r="G12616" s="119" t="s">
        <v>28251</v>
      </c>
      <c r="H12616" s="121" t="s">
        <v>41</v>
      </c>
      <c r="I12616" s="121" t="s">
        <v>30</v>
      </c>
      <c r="J12616" s="121" t="s">
        <v>7624</v>
      </c>
      <c r="K12616" s="121" t="s">
        <v>65</v>
      </c>
      <c r="L12616" s="157" t="s">
        <v>32</v>
      </c>
      <c r="M12616" s="120" t="s">
        <v>33</v>
      </c>
      <c r="N12616" s="131">
        <v>44517</v>
      </c>
      <c r="O12616" s="131">
        <v>44532</v>
      </c>
    </row>
    <row r="12617" spans="1:25">
      <c r="A12617" s="116">
        <v>12617</v>
      </c>
      <c r="B12617" s="129">
        <v>44510</v>
      </c>
      <c r="D12617" s="120" t="s">
        <v>25</v>
      </c>
      <c r="E12617" s="120" t="s">
        <v>28252</v>
      </c>
      <c r="F12617" s="209" t="s">
        <v>28253</v>
      </c>
      <c r="G12617" s="119" t="s">
        <v>28254</v>
      </c>
      <c r="H12617" s="121" t="s">
        <v>41</v>
      </c>
      <c r="I12617" s="121" t="s">
        <v>30</v>
      </c>
      <c r="J12617" s="121" t="s">
        <v>77</v>
      </c>
      <c r="K12617" s="121" t="s">
        <v>65</v>
      </c>
      <c r="L12617" s="157" t="s">
        <v>32</v>
      </c>
      <c r="M12617" s="120" t="s">
        <v>78</v>
      </c>
    </row>
    <row r="12618" spans="1:25" ht="27.6">
      <c r="A12618" s="116">
        <v>12618</v>
      </c>
      <c r="B12618" s="129">
        <v>44518</v>
      </c>
      <c r="D12618" s="120" t="s">
        <v>580</v>
      </c>
      <c r="E12618" s="120" t="s">
        <v>28255</v>
      </c>
      <c r="F12618" s="209" t="s">
        <v>28256</v>
      </c>
      <c r="G12618" s="119" t="s">
        <v>28257</v>
      </c>
      <c r="H12618" s="121" t="s">
        <v>48</v>
      </c>
      <c r="I12618" s="121" t="s">
        <v>30</v>
      </c>
      <c r="J12618" s="121" t="s">
        <v>435</v>
      </c>
      <c r="K12618" s="121" t="s">
        <v>65</v>
      </c>
      <c r="L12618" s="157" t="s">
        <v>32</v>
      </c>
      <c r="M12618" s="120" t="s">
        <v>33</v>
      </c>
      <c r="N12618" s="131">
        <v>44519</v>
      </c>
      <c r="O12618" s="131">
        <v>44533</v>
      </c>
      <c r="S12618" s="120" t="s">
        <v>92</v>
      </c>
      <c r="Y12618" s="116" t="s">
        <v>18104</v>
      </c>
    </row>
    <row r="12619" spans="1:25" ht="14.4">
      <c r="A12619" s="116">
        <v>12619</v>
      </c>
      <c r="B12619" s="129">
        <v>44511</v>
      </c>
      <c r="D12619" s="120" t="s">
        <v>252</v>
      </c>
      <c r="E12619" t="s">
        <v>28258</v>
      </c>
      <c r="F12619" s="209" t="s">
        <v>28259</v>
      </c>
      <c r="G12619" s="119" t="s">
        <v>3142</v>
      </c>
      <c r="H12619" s="121" t="s">
        <v>86</v>
      </c>
      <c r="I12619" s="121" t="s">
        <v>30</v>
      </c>
      <c r="J12619" s="121" t="s">
        <v>1544</v>
      </c>
      <c r="K12619" s="121" t="s">
        <v>584</v>
      </c>
      <c r="L12619" s="157" t="s">
        <v>32</v>
      </c>
      <c r="M12619" s="120" t="s">
        <v>78</v>
      </c>
    </row>
    <row r="12620" spans="1:25">
      <c r="A12620" s="116">
        <v>12620</v>
      </c>
      <c r="B12620" s="129">
        <v>44511</v>
      </c>
      <c r="D12620" s="120" t="s">
        <v>252</v>
      </c>
      <c r="E12620" s="120" t="s">
        <v>28260</v>
      </c>
      <c r="F12620" s="209" t="s">
        <v>18293</v>
      </c>
      <c r="G12620" s="119" t="s">
        <v>28261</v>
      </c>
      <c r="H12620" s="121" t="s">
        <v>48</v>
      </c>
      <c r="I12620" s="121" t="s">
        <v>42</v>
      </c>
      <c r="J12620" s="121" t="s">
        <v>91</v>
      </c>
      <c r="K12620" s="121" t="s">
        <v>584</v>
      </c>
      <c r="L12620" s="157" t="s">
        <v>32</v>
      </c>
      <c r="M12620" s="120" t="s">
        <v>78</v>
      </c>
    </row>
    <row r="12621" spans="1:25" ht="27.6">
      <c r="A12621" s="116">
        <v>12621</v>
      </c>
      <c r="B12621" s="129">
        <v>44511</v>
      </c>
      <c r="D12621" s="120" t="s">
        <v>252</v>
      </c>
      <c r="E12621" s="120" t="s">
        <v>28262</v>
      </c>
      <c r="F12621" s="209" t="s">
        <v>28263</v>
      </c>
      <c r="G12621" s="119" t="s">
        <v>477</v>
      </c>
      <c r="H12621" s="121" t="s">
        <v>86</v>
      </c>
      <c r="I12621" s="121" t="s">
        <v>42</v>
      </c>
      <c r="J12621" s="121" t="s">
        <v>478</v>
      </c>
      <c r="K12621" s="121" t="s">
        <v>584</v>
      </c>
      <c r="L12621" s="157" t="s">
        <v>32</v>
      </c>
      <c r="M12621" s="120" t="s">
        <v>78</v>
      </c>
    </row>
    <row r="12622" spans="1:25">
      <c r="A12622" s="116">
        <v>12622</v>
      </c>
      <c r="B12622" s="129">
        <v>44511</v>
      </c>
      <c r="D12622" s="120" t="s">
        <v>252</v>
      </c>
      <c r="E12622" s="120" t="s">
        <v>28264</v>
      </c>
      <c r="F12622" s="209" t="s">
        <v>527</v>
      </c>
      <c r="G12622" s="119" t="s">
        <v>22099</v>
      </c>
      <c r="H12622" s="121" t="s">
        <v>53</v>
      </c>
      <c r="I12622" s="121" t="s">
        <v>30</v>
      </c>
      <c r="J12622" s="121" t="s">
        <v>87</v>
      </c>
      <c r="K12622" s="121" t="s">
        <v>584</v>
      </c>
      <c r="L12622" s="157" t="s">
        <v>32</v>
      </c>
      <c r="M12622" s="120" t="s">
        <v>78</v>
      </c>
    </row>
    <row r="12623" spans="1:25">
      <c r="A12623" s="116">
        <v>12623</v>
      </c>
      <c r="B12623" s="129">
        <v>44511</v>
      </c>
      <c r="D12623" s="120" t="s">
        <v>252</v>
      </c>
      <c r="E12623" s="120" t="s">
        <v>28265</v>
      </c>
      <c r="F12623" s="209" t="s">
        <v>28266</v>
      </c>
      <c r="G12623" s="119" t="s">
        <v>23612</v>
      </c>
      <c r="H12623" s="121" t="s">
        <v>140</v>
      </c>
      <c r="I12623" s="121" t="s">
        <v>30</v>
      </c>
      <c r="J12623" s="121" t="s">
        <v>77</v>
      </c>
      <c r="K12623" s="121" t="s">
        <v>584</v>
      </c>
      <c r="L12623" s="157" t="s">
        <v>32</v>
      </c>
      <c r="M12623" s="120" t="s">
        <v>78</v>
      </c>
    </row>
    <row r="12624" spans="1:25">
      <c r="A12624" s="116">
        <v>12624</v>
      </c>
      <c r="B12624" s="129">
        <v>44511</v>
      </c>
      <c r="D12624" s="120" t="s">
        <v>252</v>
      </c>
      <c r="E12624" s="120" t="s">
        <v>28267</v>
      </c>
      <c r="F12624" s="209" t="s">
        <v>4297</v>
      </c>
      <c r="G12624" s="119" t="s">
        <v>28268</v>
      </c>
      <c r="H12624" s="121" t="s">
        <v>140</v>
      </c>
      <c r="I12624" s="121" t="s">
        <v>42</v>
      </c>
      <c r="J12624" s="121" t="s">
        <v>82</v>
      </c>
      <c r="K12624" s="121" t="s">
        <v>65</v>
      </c>
      <c r="L12624" s="157" t="s">
        <v>32</v>
      </c>
      <c r="M12624" s="120" t="s">
        <v>33</v>
      </c>
      <c r="N12624" s="131">
        <v>44512</v>
      </c>
      <c r="O12624" s="131">
        <v>44614</v>
      </c>
      <c r="S12624" s="120" t="s">
        <v>92</v>
      </c>
      <c r="T12624" s="126">
        <v>44620</v>
      </c>
    </row>
    <row r="12625" spans="1:20">
      <c r="A12625" s="116">
        <v>12625</v>
      </c>
      <c r="B12625" s="129">
        <v>44511</v>
      </c>
      <c r="D12625" s="120" t="s">
        <v>252</v>
      </c>
      <c r="E12625" s="120" t="s">
        <v>28269</v>
      </c>
      <c r="F12625" s="209" t="s">
        <v>21515</v>
      </c>
      <c r="G12625" s="119" t="s">
        <v>11628</v>
      </c>
      <c r="H12625" s="121" t="s">
        <v>140</v>
      </c>
      <c r="I12625" s="121" t="s">
        <v>30</v>
      </c>
      <c r="J12625" s="121" t="s">
        <v>7271</v>
      </c>
      <c r="K12625" s="121" t="s">
        <v>584</v>
      </c>
      <c r="L12625" s="157" t="s">
        <v>32</v>
      </c>
      <c r="M12625" s="120" t="s">
        <v>78</v>
      </c>
    </row>
    <row r="12626" spans="1:20">
      <c r="A12626" s="116">
        <v>12626</v>
      </c>
      <c r="B12626" s="129">
        <v>44511</v>
      </c>
      <c r="D12626" s="120" t="s">
        <v>252</v>
      </c>
      <c r="E12626" s="120" t="s">
        <v>28270</v>
      </c>
      <c r="F12626" s="209" t="s">
        <v>547</v>
      </c>
      <c r="G12626" s="119" t="s">
        <v>28271</v>
      </c>
      <c r="H12626" s="121" t="s">
        <v>461</v>
      </c>
      <c r="I12626" s="121" t="s">
        <v>30</v>
      </c>
      <c r="J12626" s="121" t="s">
        <v>485</v>
      </c>
      <c r="K12626" s="121" t="s">
        <v>584</v>
      </c>
      <c r="L12626" s="157" t="s">
        <v>32</v>
      </c>
      <c r="M12626" s="120" t="s">
        <v>33</v>
      </c>
      <c r="N12626" s="131">
        <v>44538</v>
      </c>
    </row>
    <row r="12627" spans="1:20">
      <c r="A12627" s="116">
        <v>12627</v>
      </c>
      <c r="B12627" s="129">
        <v>44511</v>
      </c>
      <c r="D12627" s="120" t="s">
        <v>252</v>
      </c>
      <c r="E12627" s="120" t="s">
        <v>28272</v>
      </c>
      <c r="F12627" s="209" t="s">
        <v>15081</v>
      </c>
      <c r="G12627" s="119" t="s">
        <v>28273</v>
      </c>
      <c r="H12627" s="121" t="s">
        <v>53</v>
      </c>
      <c r="I12627" s="121" t="s">
        <v>30</v>
      </c>
      <c r="J12627" s="121" t="s">
        <v>3886</v>
      </c>
      <c r="K12627" s="121" t="s">
        <v>584</v>
      </c>
      <c r="L12627" s="157" t="s">
        <v>32</v>
      </c>
      <c r="M12627" s="120" t="s">
        <v>33</v>
      </c>
      <c r="N12627" s="131">
        <v>44586</v>
      </c>
    </row>
    <row r="12628" spans="1:20">
      <c r="A12628" s="116">
        <v>12628</v>
      </c>
      <c r="B12628" s="129">
        <v>44511</v>
      </c>
      <c r="D12628" s="120" t="s">
        <v>252</v>
      </c>
      <c r="E12628" s="120" t="s">
        <v>28274</v>
      </c>
      <c r="F12628" s="209" t="s">
        <v>28275</v>
      </c>
      <c r="G12628" s="119" t="s">
        <v>1340</v>
      </c>
      <c r="H12628" s="121" t="s">
        <v>177</v>
      </c>
      <c r="I12628" s="121" t="s">
        <v>30</v>
      </c>
      <c r="J12628" s="121" t="s">
        <v>7624</v>
      </c>
      <c r="K12628" s="121" t="s">
        <v>65</v>
      </c>
      <c r="L12628" s="157" t="s">
        <v>32</v>
      </c>
      <c r="M12628" s="120" t="s">
        <v>78</v>
      </c>
    </row>
    <row r="12629" spans="1:20">
      <c r="A12629" s="116">
        <v>12629</v>
      </c>
      <c r="B12629" s="129">
        <v>44511</v>
      </c>
      <c r="D12629" s="120" t="s">
        <v>252</v>
      </c>
      <c r="E12629" s="120" t="s">
        <v>28276</v>
      </c>
      <c r="F12629" s="209" t="s">
        <v>28277</v>
      </c>
      <c r="G12629" s="119" t="s">
        <v>28278</v>
      </c>
      <c r="H12629" s="121" t="s">
        <v>41</v>
      </c>
      <c r="I12629" s="121" t="s">
        <v>30</v>
      </c>
      <c r="J12629" s="121" t="s">
        <v>77</v>
      </c>
      <c r="K12629" s="121" t="s">
        <v>65</v>
      </c>
      <c r="L12629" s="157" t="s">
        <v>32</v>
      </c>
      <c r="M12629" s="120" t="s">
        <v>33</v>
      </c>
      <c r="N12629" s="131">
        <v>44512</v>
      </c>
      <c r="O12629" s="131">
        <v>44589</v>
      </c>
      <c r="S12629" s="120" t="s">
        <v>92</v>
      </c>
      <c r="T12629" s="126">
        <v>44602</v>
      </c>
    </row>
    <row r="12630" spans="1:20">
      <c r="A12630" s="116">
        <v>12630</v>
      </c>
      <c r="B12630" s="129">
        <v>44511</v>
      </c>
      <c r="D12630" s="120" t="s">
        <v>252</v>
      </c>
      <c r="E12630" s="120" t="s">
        <v>28279</v>
      </c>
      <c r="F12630" s="209" t="s">
        <v>28279</v>
      </c>
      <c r="G12630" s="119" t="s">
        <v>28278</v>
      </c>
      <c r="H12630" s="121" t="s">
        <v>41</v>
      </c>
      <c r="I12630" s="121" t="s">
        <v>30</v>
      </c>
      <c r="J12630" s="121" t="s">
        <v>77</v>
      </c>
      <c r="K12630" s="121" t="s">
        <v>584</v>
      </c>
      <c r="L12630" s="157" t="s">
        <v>32</v>
      </c>
      <c r="M12630" s="120" t="s">
        <v>78</v>
      </c>
    </row>
    <row r="12631" spans="1:20">
      <c r="A12631" s="116">
        <v>12631</v>
      </c>
      <c r="B12631" s="129">
        <v>44511</v>
      </c>
      <c r="D12631" s="120" t="s">
        <v>252</v>
      </c>
      <c r="E12631" s="120" t="s">
        <v>28280</v>
      </c>
      <c r="F12631" s="209" t="s">
        <v>28281</v>
      </c>
      <c r="G12631" s="119" t="s">
        <v>28282</v>
      </c>
      <c r="H12631" s="121" t="s">
        <v>1173</v>
      </c>
      <c r="I12631" s="121" t="s">
        <v>30</v>
      </c>
      <c r="J12631" s="121" t="s">
        <v>77</v>
      </c>
      <c r="K12631" s="121" t="s">
        <v>584</v>
      </c>
      <c r="L12631" s="157" t="s">
        <v>32</v>
      </c>
      <c r="M12631" s="120" t="s">
        <v>78</v>
      </c>
    </row>
    <row r="12632" spans="1:20">
      <c r="A12632" s="116">
        <v>12632</v>
      </c>
      <c r="B12632" s="129">
        <v>44511</v>
      </c>
      <c r="D12632" s="120" t="s">
        <v>252</v>
      </c>
      <c r="E12632" s="120" t="s">
        <v>28283</v>
      </c>
      <c r="F12632" s="209" t="s">
        <v>28284</v>
      </c>
      <c r="G12632" s="119" t="s">
        <v>6269</v>
      </c>
      <c r="H12632" s="121" t="s">
        <v>53</v>
      </c>
      <c r="I12632" s="121" t="s">
        <v>42</v>
      </c>
      <c r="J12632" s="121" t="s">
        <v>2268</v>
      </c>
      <c r="K12632" s="121" t="s">
        <v>65</v>
      </c>
      <c r="L12632" s="157" t="s">
        <v>32</v>
      </c>
      <c r="M12632" s="120" t="s">
        <v>78</v>
      </c>
    </row>
    <row r="12633" spans="1:20">
      <c r="A12633" s="116">
        <v>12633</v>
      </c>
      <c r="B12633" s="129">
        <v>44511</v>
      </c>
      <c r="D12633" s="120" t="s">
        <v>252</v>
      </c>
      <c r="E12633" s="120" t="s">
        <v>28285</v>
      </c>
      <c r="F12633" s="209" t="s">
        <v>28286</v>
      </c>
      <c r="G12633" s="119" t="s">
        <v>603</v>
      </c>
      <c r="H12633" s="121" t="s">
        <v>53</v>
      </c>
      <c r="I12633" s="121" t="s">
        <v>30</v>
      </c>
      <c r="J12633" s="121" t="s">
        <v>7280</v>
      </c>
      <c r="K12633" s="121" t="s">
        <v>65</v>
      </c>
      <c r="L12633" s="157" t="s">
        <v>32</v>
      </c>
      <c r="M12633" s="120" t="s">
        <v>33</v>
      </c>
      <c r="N12633" s="131">
        <v>44538</v>
      </c>
      <c r="O12633" s="131">
        <v>44614</v>
      </c>
    </row>
    <row r="12634" spans="1:20">
      <c r="A12634" s="116">
        <v>12634</v>
      </c>
      <c r="B12634" s="129">
        <v>44511</v>
      </c>
      <c r="D12634" s="120" t="s">
        <v>252</v>
      </c>
      <c r="E12634" s="120" t="s">
        <v>28287</v>
      </c>
      <c r="F12634" s="209" t="s">
        <v>28288</v>
      </c>
      <c r="G12634" s="119" t="s">
        <v>28289</v>
      </c>
      <c r="H12634" s="121" t="s">
        <v>29</v>
      </c>
      <c r="I12634" s="121" t="s">
        <v>30</v>
      </c>
      <c r="J12634" s="121" t="s">
        <v>7087</v>
      </c>
      <c r="K12634" s="121" t="s">
        <v>65</v>
      </c>
      <c r="L12634" s="157" t="s">
        <v>32</v>
      </c>
      <c r="M12634" s="120" t="s">
        <v>33</v>
      </c>
      <c r="N12634" s="131">
        <v>44515</v>
      </c>
      <c r="O12634" s="131">
        <v>44524</v>
      </c>
      <c r="S12634" s="120" t="s">
        <v>92</v>
      </c>
      <c r="T12634" s="126">
        <v>44525</v>
      </c>
    </row>
    <row r="12635" spans="1:20">
      <c r="A12635" s="116">
        <v>12635</v>
      </c>
      <c r="B12635" s="129">
        <v>44511</v>
      </c>
      <c r="D12635" s="120" t="s">
        <v>252</v>
      </c>
      <c r="E12635" s="120" t="s">
        <v>28290</v>
      </c>
      <c r="F12635" s="209" t="s">
        <v>3179</v>
      </c>
      <c r="G12635" s="119" t="s">
        <v>8374</v>
      </c>
      <c r="H12635" s="121" t="s">
        <v>41</v>
      </c>
      <c r="I12635" s="121" t="s">
        <v>30</v>
      </c>
      <c r="J12635" s="121" t="s">
        <v>7091</v>
      </c>
      <c r="K12635" s="121" t="s">
        <v>65</v>
      </c>
      <c r="L12635" s="157" t="s">
        <v>32</v>
      </c>
      <c r="M12635" s="120" t="s">
        <v>33</v>
      </c>
      <c r="N12635" s="131">
        <v>44512</v>
      </c>
      <c r="O12635" s="131">
        <v>44589</v>
      </c>
      <c r="S12635" s="120" t="s">
        <v>92</v>
      </c>
      <c r="T12635" s="126">
        <v>44591</v>
      </c>
    </row>
    <row r="12636" spans="1:20">
      <c r="A12636" s="116">
        <v>12636</v>
      </c>
      <c r="B12636" s="129">
        <v>44511</v>
      </c>
      <c r="D12636" s="120" t="s">
        <v>252</v>
      </c>
      <c r="E12636" s="120" t="s">
        <v>28291</v>
      </c>
      <c r="F12636" s="209" t="s">
        <v>28292</v>
      </c>
      <c r="G12636" s="119" t="s">
        <v>28293</v>
      </c>
      <c r="H12636" s="121" t="s">
        <v>140</v>
      </c>
      <c r="I12636" s="121" t="s">
        <v>42</v>
      </c>
      <c r="J12636" s="121" t="s">
        <v>91</v>
      </c>
      <c r="K12636" s="121" t="s">
        <v>584</v>
      </c>
      <c r="L12636" s="157" t="s">
        <v>32</v>
      </c>
      <c r="M12636" s="120" t="s">
        <v>78</v>
      </c>
    </row>
    <row r="12637" spans="1:20">
      <c r="A12637" s="116">
        <v>12637</v>
      </c>
      <c r="B12637" s="129">
        <v>44511</v>
      </c>
      <c r="D12637" s="120" t="s">
        <v>252</v>
      </c>
      <c r="E12637" s="120" t="s">
        <v>28294</v>
      </c>
      <c r="F12637" s="209" t="s">
        <v>16171</v>
      </c>
      <c r="G12637" s="119" t="s">
        <v>409</v>
      </c>
      <c r="H12637" s="121" t="s">
        <v>41</v>
      </c>
      <c r="I12637" s="121" t="s">
        <v>30</v>
      </c>
      <c r="J12637" s="121" t="s">
        <v>6396</v>
      </c>
      <c r="K12637" s="121" t="s">
        <v>65</v>
      </c>
      <c r="L12637" s="157" t="s">
        <v>32</v>
      </c>
      <c r="M12637" s="120" t="s">
        <v>78</v>
      </c>
    </row>
    <row r="12638" spans="1:20">
      <c r="A12638" s="116">
        <v>12638</v>
      </c>
      <c r="B12638" s="129">
        <v>44511</v>
      </c>
      <c r="D12638" s="120" t="s">
        <v>252</v>
      </c>
      <c r="E12638" s="120" t="s">
        <v>28295</v>
      </c>
      <c r="F12638" s="209" t="s">
        <v>28296</v>
      </c>
      <c r="G12638" s="119" t="s">
        <v>23721</v>
      </c>
      <c r="H12638" s="121" t="s">
        <v>29</v>
      </c>
      <c r="I12638" s="121" t="s">
        <v>30</v>
      </c>
      <c r="J12638" s="121" t="s">
        <v>7726</v>
      </c>
      <c r="K12638" s="121" t="s">
        <v>584</v>
      </c>
      <c r="L12638" s="157" t="s">
        <v>32</v>
      </c>
      <c r="M12638" s="120" t="s">
        <v>78</v>
      </c>
    </row>
    <row r="12639" spans="1:20">
      <c r="A12639" s="116">
        <v>12639</v>
      </c>
      <c r="B12639" s="129">
        <v>44511</v>
      </c>
      <c r="D12639" s="120" t="s">
        <v>252</v>
      </c>
      <c r="E12639" s="120" t="s">
        <v>28297</v>
      </c>
      <c r="F12639" s="209" t="s">
        <v>1428</v>
      </c>
      <c r="G12639" s="119" t="s">
        <v>220</v>
      </c>
      <c r="H12639" s="121" t="s">
        <v>53</v>
      </c>
      <c r="I12639" s="121" t="s">
        <v>42</v>
      </c>
      <c r="J12639" s="121" t="s">
        <v>91</v>
      </c>
      <c r="K12639" s="121" t="s">
        <v>65</v>
      </c>
      <c r="L12639" s="157" t="s">
        <v>32</v>
      </c>
      <c r="M12639" s="120" t="s">
        <v>33</v>
      </c>
      <c r="N12639" s="131">
        <v>44512</v>
      </c>
      <c r="O12639" s="131">
        <v>44524</v>
      </c>
      <c r="S12639" s="120" t="s">
        <v>135</v>
      </c>
      <c r="T12639" s="126">
        <v>44536</v>
      </c>
    </row>
    <row r="12640" spans="1:20">
      <c r="A12640" s="116">
        <v>12640</v>
      </c>
      <c r="B12640" s="129">
        <v>44511</v>
      </c>
      <c r="D12640" s="120" t="s">
        <v>252</v>
      </c>
      <c r="E12640" s="120" t="s">
        <v>28298</v>
      </c>
      <c r="F12640" s="209" t="s">
        <v>28299</v>
      </c>
      <c r="G12640" s="119" t="s">
        <v>2779</v>
      </c>
      <c r="H12640" s="121" t="s">
        <v>86</v>
      </c>
      <c r="I12640" s="121" t="s">
        <v>42</v>
      </c>
      <c r="J12640" s="121" t="s">
        <v>72</v>
      </c>
      <c r="K12640" s="121" t="s">
        <v>65</v>
      </c>
      <c r="L12640" s="157" t="s">
        <v>32</v>
      </c>
      <c r="M12640" s="120" t="s">
        <v>78</v>
      </c>
    </row>
    <row r="12641" spans="1:20">
      <c r="A12641" s="116">
        <v>12641</v>
      </c>
      <c r="B12641" s="129">
        <v>44511</v>
      </c>
      <c r="D12641" s="120" t="s">
        <v>252</v>
      </c>
      <c r="E12641" s="120" t="s">
        <v>28300</v>
      </c>
      <c r="F12641" s="209" t="s">
        <v>28301</v>
      </c>
      <c r="G12641" s="119" t="s">
        <v>28302</v>
      </c>
      <c r="H12641" s="121" t="s">
        <v>41</v>
      </c>
      <c r="I12641" s="121" t="s">
        <v>30</v>
      </c>
      <c r="J12641" s="121" t="s">
        <v>435</v>
      </c>
      <c r="K12641" s="121" t="s">
        <v>65</v>
      </c>
      <c r="L12641" s="157" t="s">
        <v>32</v>
      </c>
      <c r="M12641" s="120" t="s">
        <v>184</v>
      </c>
    </row>
    <row r="12642" spans="1:20">
      <c r="A12642" s="116">
        <v>12642</v>
      </c>
      <c r="B12642" s="129">
        <v>44511</v>
      </c>
      <c r="D12642" s="120" t="s">
        <v>252</v>
      </c>
      <c r="E12642" s="120" t="s">
        <v>28303</v>
      </c>
      <c r="F12642" s="209" t="s">
        <v>547</v>
      </c>
      <c r="G12642" s="119" t="s">
        <v>20076</v>
      </c>
      <c r="H12642" s="121" t="s">
        <v>76</v>
      </c>
      <c r="I12642" s="121" t="s">
        <v>30</v>
      </c>
      <c r="J12642" s="121" t="s">
        <v>5018</v>
      </c>
      <c r="K12642" s="121" t="s">
        <v>584</v>
      </c>
      <c r="L12642" s="157" t="s">
        <v>32</v>
      </c>
      <c r="M12642" s="120" t="s">
        <v>78</v>
      </c>
    </row>
    <row r="12643" spans="1:20">
      <c r="A12643" s="116">
        <v>12643</v>
      </c>
      <c r="B12643" s="129">
        <v>44511</v>
      </c>
      <c r="D12643" s="120" t="s">
        <v>252</v>
      </c>
      <c r="E12643" s="120" t="s">
        <v>28304</v>
      </c>
      <c r="F12643" s="209" t="s">
        <v>28305</v>
      </c>
      <c r="G12643" s="119" t="s">
        <v>28306</v>
      </c>
      <c r="H12643" s="121" t="s">
        <v>76</v>
      </c>
      <c r="I12643" s="121" t="s">
        <v>30</v>
      </c>
      <c r="J12643" s="121" t="s">
        <v>31</v>
      </c>
      <c r="K12643" s="121" t="s">
        <v>65</v>
      </c>
      <c r="L12643" s="157" t="s">
        <v>32</v>
      </c>
      <c r="M12643" s="120" t="s">
        <v>33</v>
      </c>
      <c r="N12643" s="131">
        <v>44512</v>
      </c>
      <c r="O12643" s="131">
        <v>44536</v>
      </c>
      <c r="S12643" s="120" t="s">
        <v>92</v>
      </c>
      <c r="T12643" s="126">
        <v>44537</v>
      </c>
    </row>
    <row r="12644" spans="1:20">
      <c r="A12644" s="116">
        <v>12644</v>
      </c>
      <c r="B12644" s="129">
        <v>44511</v>
      </c>
      <c r="D12644" s="120" t="s">
        <v>252</v>
      </c>
      <c r="E12644" s="120" t="s">
        <v>28307</v>
      </c>
      <c r="F12644" s="209" t="s">
        <v>579</v>
      </c>
      <c r="G12644" s="119" t="s">
        <v>2753</v>
      </c>
      <c r="H12644" s="121" t="s">
        <v>192</v>
      </c>
      <c r="I12644" s="121" t="s">
        <v>42</v>
      </c>
      <c r="J12644" s="121" t="s">
        <v>211</v>
      </c>
      <c r="K12644" s="121" t="s">
        <v>584</v>
      </c>
      <c r="L12644" s="157" t="s">
        <v>32</v>
      </c>
      <c r="M12644" s="120" t="s">
        <v>78</v>
      </c>
    </row>
    <row r="12645" spans="1:20">
      <c r="A12645" s="116">
        <v>12645</v>
      </c>
      <c r="B12645" s="129">
        <v>44511</v>
      </c>
      <c r="D12645" s="120" t="s">
        <v>252</v>
      </c>
      <c r="E12645" s="120" t="s">
        <v>28308</v>
      </c>
      <c r="F12645" s="209" t="s">
        <v>28309</v>
      </c>
      <c r="G12645" s="119" t="s">
        <v>12554</v>
      </c>
      <c r="H12645" s="121" t="s">
        <v>1173</v>
      </c>
      <c r="I12645" s="121" t="s">
        <v>30</v>
      </c>
      <c r="J12645" s="121" t="s">
        <v>77</v>
      </c>
      <c r="K12645" s="121" t="s">
        <v>584</v>
      </c>
      <c r="L12645" s="157" t="s">
        <v>32</v>
      </c>
      <c r="M12645" s="120" t="s">
        <v>33</v>
      </c>
      <c r="N12645" s="131">
        <v>44512</v>
      </c>
      <c r="O12645" s="131">
        <v>44524</v>
      </c>
      <c r="S12645" s="120" t="s">
        <v>237</v>
      </c>
      <c r="T12645" s="126">
        <v>44531</v>
      </c>
    </row>
    <row r="12646" spans="1:20">
      <c r="A12646" s="116">
        <v>12646</v>
      </c>
      <c r="B12646" s="129">
        <v>44511</v>
      </c>
      <c r="D12646" s="120" t="s">
        <v>252</v>
      </c>
      <c r="E12646" s="120" t="s">
        <v>28310</v>
      </c>
      <c r="F12646" s="209" t="s">
        <v>7529</v>
      </c>
      <c r="G12646" s="119" t="s">
        <v>5381</v>
      </c>
      <c r="H12646" s="121" t="s">
        <v>192</v>
      </c>
      <c r="I12646" s="121" t="s">
        <v>30</v>
      </c>
      <c r="J12646" s="121" t="s">
        <v>7087</v>
      </c>
      <c r="K12646" s="121" t="s">
        <v>65</v>
      </c>
      <c r="L12646" s="157" t="s">
        <v>32</v>
      </c>
      <c r="M12646" s="120" t="s">
        <v>78</v>
      </c>
    </row>
    <row r="12647" spans="1:20">
      <c r="A12647" s="116">
        <v>12647</v>
      </c>
      <c r="B12647" s="129">
        <v>44511</v>
      </c>
      <c r="D12647" s="120" t="s">
        <v>252</v>
      </c>
      <c r="E12647" s="120" t="s">
        <v>28311</v>
      </c>
      <c r="F12647" s="209" t="s">
        <v>579</v>
      </c>
      <c r="G12647" s="119" t="s">
        <v>18600</v>
      </c>
      <c r="H12647" s="121" t="s">
        <v>86</v>
      </c>
      <c r="I12647" s="121" t="s">
        <v>30</v>
      </c>
      <c r="J12647" s="121" t="s">
        <v>7216</v>
      </c>
      <c r="K12647" s="121" t="s">
        <v>584</v>
      </c>
      <c r="L12647" s="157" t="s">
        <v>32</v>
      </c>
      <c r="M12647" s="120" t="s">
        <v>78</v>
      </c>
    </row>
    <row r="12648" spans="1:20" ht="27.6">
      <c r="A12648" s="116">
        <v>12648</v>
      </c>
      <c r="B12648" s="129">
        <v>44511</v>
      </c>
      <c r="D12648" s="120" t="s">
        <v>252</v>
      </c>
      <c r="E12648" s="120" t="s">
        <v>28312</v>
      </c>
      <c r="F12648" s="209" t="s">
        <v>28313</v>
      </c>
      <c r="G12648" s="119" t="s">
        <v>1380</v>
      </c>
      <c r="H12648" s="121" t="s">
        <v>344</v>
      </c>
      <c r="I12648" s="121" t="s">
        <v>42</v>
      </c>
      <c r="J12648" s="121" t="s">
        <v>246</v>
      </c>
      <c r="K12648" s="121" t="s">
        <v>584</v>
      </c>
      <c r="L12648" s="157" t="s">
        <v>32</v>
      </c>
      <c r="M12648" s="120" t="s">
        <v>33</v>
      </c>
      <c r="N12648" s="131">
        <v>44512</v>
      </c>
      <c r="O12648" s="131">
        <v>44530</v>
      </c>
    </row>
    <row r="12649" spans="1:20">
      <c r="A12649" s="116">
        <v>12649</v>
      </c>
      <c r="B12649" s="129">
        <v>44511</v>
      </c>
      <c r="D12649" s="120" t="s">
        <v>252</v>
      </c>
      <c r="E12649" s="120" t="s">
        <v>28314</v>
      </c>
      <c r="F12649" s="209" t="s">
        <v>547</v>
      </c>
      <c r="G12649" s="119" t="s">
        <v>11366</v>
      </c>
      <c r="H12649" s="121" t="s">
        <v>192</v>
      </c>
      <c r="I12649" s="121" t="s">
        <v>30</v>
      </c>
      <c r="J12649" s="121" t="s">
        <v>7280</v>
      </c>
      <c r="K12649" s="121" t="s">
        <v>584</v>
      </c>
      <c r="L12649" s="157" t="s">
        <v>32</v>
      </c>
      <c r="M12649" s="120" t="s">
        <v>78</v>
      </c>
    </row>
    <row r="12650" spans="1:20">
      <c r="A12650" s="116">
        <v>12650</v>
      </c>
      <c r="B12650" s="129">
        <v>44511</v>
      </c>
      <c r="D12650" s="120" t="s">
        <v>252</v>
      </c>
      <c r="E12650" s="120" t="s">
        <v>28315</v>
      </c>
      <c r="F12650" s="209" t="s">
        <v>27089</v>
      </c>
      <c r="G12650" s="119" t="s">
        <v>381</v>
      </c>
      <c r="H12650" s="121" t="s">
        <v>41</v>
      </c>
      <c r="I12650" s="121" t="s">
        <v>196</v>
      </c>
      <c r="J12650" s="121" t="s">
        <v>196</v>
      </c>
      <c r="K12650" s="121" t="s">
        <v>584</v>
      </c>
      <c r="L12650" s="157" t="s">
        <v>32</v>
      </c>
      <c r="M12650" s="120" t="s">
        <v>78</v>
      </c>
    </row>
    <row r="12651" spans="1:20">
      <c r="A12651" s="116">
        <v>12651</v>
      </c>
      <c r="B12651" s="129">
        <v>44511</v>
      </c>
      <c r="D12651" s="120" t="s">
        <v>252</v>
      </c>
      <c r="E12651" s="120" t="s">
        <v>28316</v>
      </c>
      <c r="F12651" s="209" t="s">
        <v>28317</v>
      </c>
      <c r="G12651" s="119" t="s">
        <v>22829</v>
      </c>
      <c r="H12651" s="121" t="s">
        <v>177</v>
      </c>
      <c r="I12651" s="121" t="s">
        <v>30</v>
      </c>
      <c r="J12651" s="121" t="s">
        <v>7142</v>
      </c>
      <c r="K12651" s="121" t="s">
        <v>584</v>
      </c>
      <c r="L12651" s="157" t="s">
        <v>32</v>
      </c>
      <c r="M12651" s="120" t="s">
        <v>78</v>
      </c>
    </row>
    <row r="12652" spans="1:20">
      <c r="A12652" s="116">
        <v>12652</v>
      </c>
      <c r="B12652" s="129">
        <v>44511</v>
      </c>
      <c r="D12652" s="120" t="s">
        <v>252</v>
      </c>
      <c r="E12652" s="120" t="s">
        <v>28318</v>
      </c>
      <c r="F12652" s="209" t="s">
        <v>28319</v>
      </c>
      <c r="G12652" s="119" t="s">
        <v>11701</v>
      </c>
      <c r="H12652" s="121" t="s">
        <v>140</v>
      </c>
      <c r="I12652" s="121" t="s">
        <v>30</v>
      </c>
      <c r="J12652" s="121" t="s">
        <v>435</v>
      </c>
      <c r="K12652" s="121" t="s">
        <v>584</v>
      </c>
      <c r="L12652" s="157" t="s">
        <v>32</v>
      </c>
      <c r="M12652" s="120" t="s">
        <v>78</v>
      </c>
    </row>
    <row r="12653" spans="1:20">
      <c r="A12653" s="116">
        <v>12653</v>
      </c>
      <c r="B12653" s="129">
        <v>44511</v>
      </c>
      <c r="D12653" s="120" t="s">
        <v>252</v>
      </c>
      <c r="E12653" s="120" t="s">
        <v>28320</v>
      </c>
      <c r="F12653" s="209" t="s">
        <v>2827</v>
      </c>
      <c r="G12653" s="119" t="s">
        <v>28321</v>
      </c>
      <c r="H12653" s="121" t="s">
        <v>97</v>
      </c>
      <c r="I12653" s="121" t="s">
        <v>30</v>
      </c>
      <c r="J12653" s="121" t="s">
        <v>7091</v>
      </c>
      <c r="K12653" s="121" t="s">
        <v>584</v>
      </c>
      <c r="L12653" s="157" t="s">
        <v>32</v>
      </c>
      <c r="M12653" s="120" t="s">
        <v>78</v>
      </c>
    </row>
    <row r="12654" spans="1:20">
      <c r="A12654" s="116">
        <v>12654</v>
      </c>
      <c r="B12654" s="129">
        <v>44511</v>
      </c>
      <c r="D12654" s="120" t="s">
        <v>252</v>
      </c>
      <c r="E12654" s="120" t="s">
        <v>28322</v>
      </c>
      <c r="F12654" s="209" t="s">
        <v>28323</v>
      </c>
      <c r="G12654" s="119" t="s">
        <v>28155</v>
      </c>
      <c r="H12654" s="121" t="s">
        <v>101</v>
      </c>
      <c r="I12654" s="121" t="s">
        <v>30</v>
      </c>
      <c r="J12654" s="121" t="s">
        <v>5018</v>
      </c>
      <c r="K12654" s="121" t="s">
        <v>65</v>
      </c>
      <c r="L12654" s="157" t="s">
        <v>32</v>
      </c>
      <c r="M12654" s="120" t="s">
        <v>33</v>
      </c>
      <c r="N12654" s="131">
        <v>44512</v>
      </c>
      <c r="O12654" s="131">
        <v>44614</v>
      </c>
    </row>
    <row r="12655" spans="1:20">
      <c r="A12655" s="116">
        <v>12655</v>
      </c>
      <c r="B12655" s="129">
        <v>44518</v>
      </c>
      <c r="D12655" s="120" t="s">
        <v>580</v>
      </c>
      <c r="E12655" s="120" t="s">
        <v>28324</v>
      </c>
      <c r="F12655" s="209" t="s">
        <v>3842</v>
      </c>
      <c r="G12655" s="119" t="s">
        <v>28325</v>
      </c>
      <c r="H12655" s="121" t="s">
        <v>1173</v>
      </c>
      <c r="I12655" s="121" t="s">
        <v>42</v>
      </c>
      <c r="J12655" s="121" t="s">
        <v>72</v>
      </c>
      <c r="K12655" s="121" t="s">
        <v>584</v>
      </c>
      <c r="L12655" s="157" t="s">
        <v>32</v>
      </c>
      <c r="M12655" s="120" t="s">
        <v>78</v>
      </c>
    </row>
    <row r="12656" spans="1:20" ht="27.6">
      <c r="A12656" s="116">
        <v>12656</v>
      </c>
      <c r="B12656" s="129">
        <v>44518</v>
      </c>
      <c r="D12656" s="120" t="s">
        <v>580</v>
      </c>
      <c r="E12656" s="120" t="s">
        <v>28326</v>
      </c>
      <c r="F12656" s="209" t="s">
        <v>28327</v>
      </c>
      <c r="G12656" s="119" t="s">
        <v>4703</v>
      </c>
      <c r="H12656" s="121" t="s">
        <v>177</v>
      </c>
      <c r="I12656" s="121" t="s">
        <v>42</v>
      </c>
      <c r="J12656" s="121" t="s">
        <v>72</v>
      </c>
      <c r="K12656" s="121" t="s">
        <v>65</v>
      </c>
      <c r="L12656" s="157" t="s">
        <v>32</v>
      </c>
      <c r="M12656" s="120" t="s">
        <v>78</v>
      </c>
    </row>
    <row r="12657" spans="1:13" ht="27.6">
      <c r="A12657" s="116">
        <v>12657</v>
      </c>
      <c r="B12657" s="129">
        <v>44518</v>
      </c>
      <c r="D12657" s="120" t="s">
        <v>580</v>
      </c>
      <c r="E12657" s="120" t="s">
        <v>28328</v>
      </c>
      <c r="F12657" s="209" t="s">
        <v>28329</v>
      </c>
      <c r="G12657" s="119" t="s">
        <v>28330</v>
      </c>
      <c r="H12657" s="121" t="s">
        <v>76</v>
      </c>
      <c r="I12657" s="121" t="s">
        <v>42</v>
      </c>
      <c r="J12657" s="121" t="s">
        <v>43</v>
      </c>
      <c r="K12657" s="121" t="s">
        <v>65</v>
      </c>
      <c r="L12657" s="157" t="s">
        <v>32</v>
      </c>
      <c r="M12657" s="120" t="s">
        <v>78</v>
      </c>
    </row>
    <row r="12658" spans="1:13">
      <c r="A12658" s="116">
        <v>12658</v>
      </c>
      <c r="B12658" s="129">
        <v>44518</v>
      </c>
      <c r="D12658" s="120" t="s">
        <v>580</v>
      </c>
      <c r="E12658" s="120" t="s">
        <v>28331</v>
      </c>
      <c r="F12658" s="209" t="s">
        <v>3842</v>
      </c>
      <c r="G12658" s="119" t="s">
        <v>18983</v>
      </c>
      <c r="H12658" s="121" t="s">
        <v>29</v>
      </c>
      <c r="I12658" s="121" t="s">
        <v>42</v>
      </c>
      <c r="J12658" s="121" t="s">
        <v>72</v>
      </c>
      <c r="K12658" s="121" t="s">
        <v>65</v>
      </c>
      <c r="L12658" s="157" t="s">
        <v>32</v>
      </c>
      <c r="M12658" s="120" t="s">
        <v>78</v>
      </c>
    </row>
    <row r="12659" spans="1:13" ht="27.6">
      <c r="A12659" s="116">
        <v>12659</v>
      </c>
      <c r="B12659" s="129">
        <v>44518</v>
      </c>
      <c r="D12659" s="120" t="s">
        <v>580</v>
      </c>
      <c r="E12659" s="120" t="s">
        <v>28332</v>
      </c>
      <c r="F12659" s="209" t="s">
        <v>28333</v>
      </c>
      <c r="G12659" s="119" t="s">
        <v>1526</v>
      </c>
      <c r="H12659" s="121" t="s">
        <v>53</v>
      </c>
      <c r="I12659" s="121" t="s">
        <v>30</v>
      </c>
      <c r="J12659" s="121" t="s">
        <v>3886</v>
      </c>
      <c r="K12659" s="121" t="s">
        <v>65</v>
      </c>
      <c r="L12659" s="157" t="s">
        <v>32</v>
      </c>
      <c r="M12659" s="120" t="s">
        <v>78</v>
      </c>
    </row>
    <row r="12660" spans="1:13" ht="27.6">
      <c r="A12660" s="116">
        <v>12660</v>
      </c>
      <c r="B12660" s="129">
        <v>44518</v>
      </c>
      <c r="D12660" s="120" t="s">
        <v>580</v>
      </c>
      <c r="E12660" s="120" t="s">
        <v>28334</v>
      </c>
      <c r="F12660" s="209" t="s">
        <v>28335</v>
      </c>
      <c r="G12660" s="119" t="s">
        <v>7665</v>
      </c>
      <c r="H12660" s="121" t="s">
        <v>1173</v>
      </c>
      <c r="I12660" s="121" t="s">
        <v>30</v>
      </c>
      <c r="J12660" s="121" t="s">
        <v>77</v>
      </c>
      <c r="K12660" s="121" t="s">
        <v>584</v>
      </c>
      <c r="L12660" s="157" t="s">
        <v>32</v>
      </c>
      <c r="M12660" s="120" t="s">
        <v>78</v>
      </c>
    </row>
    <row r="12661" spans="1:13" ht="27.6">
      <c r="A12661" s="116">
        <v>12661</v>
      </c>
      <c r="B12661" s="129">
        <v>44518</v>
      </c>
      <c r="D12661" s="120" t="s">
        <v>580</v>
      </c>
      <c r="E12661" s="120" t="s">
        <v>28336</v>
      </c>
      <c r="F12661" s="209" t="s">
        <v>28337</v>
      </c>
      <c r="G12661" s="119" t="s">
        <v>18281</v>
      </c>
      <c r="H12661" s="121" t="s">
        <v>97</v>
      </c>
      <c r="I12661" s="121" t="s">
        <v>30</v>
      </c>
      <c r="J12661" s="121" t="s">
        <v>31</v>
      </c>
      <c r="K12661" s="121" t="s">
        <v>584</v>
      </c>
      <c r="L12661" s="157" t="s">
        <v>32</v>
      </c>
      <c r="M12661" s="120" t="s">
        <v>78</v>
      </c>
    </row>
    <row r="12662" spans="1:13" ht="27.6">
      <c r="A12662" s="116">
        <v>12662</v>
      </c>
      <c r="B12662" s="129">
        <v>44518</v>
      </c>
      <c r="D12662" s="120" t="s">
        <v>580</v>
      </c>
      <c r="E12662" s="120" t="s">
        <v>28338</v>
      </c>
      <c r="F12662" s="209" t="s">
        <v>28339</v>
      </c>
      <c r="G12662" s="119" t="s">
        <v>3256</v>
      </c>
      <c r="H12662" s="121" t="s">
        <v>48</v>
      </c>
      <c r="I12662" s="121" t="s">
        <v>30</v>
      </c>
      <c r="J12662" s="121" t="s">
        <v>72</v>
      </c>
      <c r="K12662" s="121" t="s">
        <v>65</v>
      </c>
      <c r="L12662" s="157" t="s">
        <v>32</v>
      </c>
      <c r="M12662" s="120" t="s">
        <v>78</v>
      </c>
    </row>
    <row r="12663" spans="1:13" ht="27.6">
      <c r="A12663" s="116">
        <v>12663</v>
      </c>
      <c r="B12663" s="129">
        <v>44518</v>
      </c>
      <c r="D12663" s="120" t="s">
        <v>580</v>
      </c>
      <c r="E12663" s="120" t="s">
        <v>28340</v>
      </c>
      <c r="F12663" s="209" t="s">
        <v>28341</v>
      </c>
      <c r="G12663" s="119" t="s">
        <v>4678</v>
      </c>
      <c r="H12663" s="121" t="s">
        <v>140</v>
      </c>
      <c r="I12663" s="121" t="s">
        <v>30</v>
      </c>
      <c r="J12663" s="121" t="s">
        <v>87</v>
      </c>
      <c r="K12663" s="121" t="s">
        <v>65</v>
      </c>
      <c r="L12663" s="157" t="s">
        <v>32</v>
      </c>
      <c r="M12663" s="120" t="s">
        <v>78</v>
      </c>
    </row>
    <row r="12664" spans="1:13">
      <c r="A12664" s="116">
        <v>12664</v>
      </c>
      <c r="B12664" s="129">
        <v>44518</v>
      </c>
      <c r="D12664" s="120" t="s">
        <v>580</v>
      </c>
      <c r="E12664" s="120" t="s">
        <v>28342</v>
      </c>
      <c r="F12664" s="209" t="s">
        <v>488</v>
      </c>
      <c r="G12664" s="119" t="s">
        <v>2820</v>
      </c>
      <c r="H12664" s="121" t="s">
        <v>48</v>
      </c>
      <c r="I12664" s="121" t="s">
        <v>30</v>
      </c>
      <c r="J12664" s="121" t="s">
        <v>7087</v>
      </c>
      <c r="K12664" s="121" t="s">
        <v>65</v>
      </c>
      <c r="L12664" s="157" t="s">
        <v>32</v>
      </c>
      <c r="M12664" s="120" t="s">
        <v>78</v>
      </c>
    </row>
    <row r="12665" spans="1:13">
      <c r="A12665" s="116">
        <v>12665</v>
      </c>
      <c r="B12665" s="129">
        <v>44518</v>
      </c>
      <c r="D12665" s="120" t="s">
        <v>580</v>
      </c>
      <c r="E12665" s="120" t="s">
        <v>28343</v>
      </c>
      <c r="F12665" s="209" t="s">
        <v>480</v>
      </c>
      <c r="G12665" s="119" t="s">
        <v>2171</v>
      </c>
      <c r="H12665" s="121" t="s">
        <v>76</v>
      </c>
      <c r="I12665" s="121" t="s">
        <v>30</v>
      </c>
      <c r="J12665" s="121" t="s">
        <v>31</v>
      </c>
      <c r="K12665" s="121" t="s">
        <v>65</v>
      </c>
      <c r="L12665" s="157" t="s">
        <v>32</v>
      </c>
      <c r="M12665" s="120" t="s">
        <v>78</v>
      </c>
    </row>
    <row r="12666" spans="1:13" ht="27.6">
      <c r="A12666" s="116">
        <v>12666</v>
      </c>
      <c r="B12666" s="129">
        <v>44518</v>
      </c>
      <c r="D12666" s="120" t="s">
        <v>580</v>
      </c>
      <c r="E12666" s="120" t="s">
        <v>28344</v>
      </c>
      <c r="F12666" s="209" t="s">
        <v>28345</v>
      </c>
      <c r="G12666" s="119" t="s">
        <v>11783</v>
      </c>
      <c r="H12666" s="121" t="s">
        <v>140</v>
      </c>
      <c r="I12666" s="121" t="s">
        <v>30</v>
      </c>
      <c r="J12666" s="121" t="s">
        <v>87</v>
      </c>
      <c r="K12666" s="121" t="s">
        <v>65</v>
      </c>
      <c r="L12666" s="157" t="s">
        <v>32</v>
      </c>
      <c r="M12666" s="120" t="s">
        <v>78</v>
      </c>
    </row>
    <row r="12667" spans="1:13">
      <c r="A12667" s="116">
        <v>12667</v>
      </c>
      <c r="B12667" s="129">
        <v>44518</v>
      </c>
      <c r="D12667" s="120" t="s">
        <v>580</v>
      </c>
      <c r="E12667" s="120" t="s">
        <v>28346</v>
      </c>
      <c r="F12667" s="209" t="s">
        <v>579</v>
      </c>
      <c r="G12667" s="119" t="s">
        <v>27953</v>
      </c>
      <c r="H12667" s="121" t="s">
        <v>76</v>
      </c>
      <c r="I12667" s="121" t="s">
        <v>30</v>
      </c>
      <c r="J12667" s="121" t="s">
        <v>7620</v>
      </c>
      <c r="K12667" s="121" t="s">
        <v>584</v>
      </c>
      <c r="L12667" s="157" t="s">
        <v>32</v>
      </c>
      <c r="M12667" s="120" t="s">
        <v>78</v>
      </c>
    </row>
    <row r="12668" spans="1:13">
      <c r="A12668" s="116">
        <v>12668</v>
      </c>
      <c r="B12668" s="129">
        <v>44519</v>
      </c>
      <c r="D12668" s="120" t="s">
        <v>580</v>
      </c>
      <c r="E12668" s="120" t="s">
        <v>28347</v>
      </c>
      <c r="F12668" s="209" t="s">
        <v>547</v>
      </c>
      <c r="G12668" s="119" t="s">
        <v>28348</v>
      </c>
      <c r="H12668" s="121" t="s">
        <v>97</v>
      </c>
      <c r="I12668" s="121" t="s">
        <v>42</v>
      </c>
      <c r="J12668" s="121" t="s">
        <v>91</v>
      </c>
      <c r="K12668" s="121" t="s">
        <v>584</v>
      </c>
      <c r="L12668" s="157" t="s">
        <v>32</v>
      </c>
      <c r="M12668" s="120" t="s">
        <v>78</v>
      </c>
    </row>
    <row r="12669" spans="1:13">
      <c r="A12669" s="116">
        <v>12669</v>
      </c>
      <c r="B12669" s="129">
        <v>44519</v>
      </c>
      <c r="D12669" s="120" t="s">
        <v>580</v>
      </c>
      <c r="E12669" s="120" t="s">
        <v>28349</v>
      </c>
      <c r="F12669" s="209" t="s">
        <v>13104</v>
      </c>
      <c r="G12669" s="119" t="s">
        <v>2975</v>
      </c>
      <c r="H12669" s="121" t="s">
        <v>140</v>
      </c>
      <c r="I12669" s="121" t="s">
        <v>30</v>
      </c>
      <c r="J12669" s="121" t="s">
        <v>87</v>
      </c>
      <c r="K12669" s="121" t="s">
        <v>584</v>
      </c>
      <c r="L12669" s="157" t="s">
        <v>32</v>
      </c>
      <c r="M12669" s="120" t="s">
        <v>78</v>
      </c>
    </row>
    <row r="12670" spans="1:13">
      <c r="A12670" s="116">
        <v>12670</v>
      </c>
      <c r="B12670" s="129">
        <v>44519</v>
      </c>
      <c r="D12670" s="120" t="s">
        <v>580</v>
      </c>
      <c r="E12670" s="120" t="s">
        <v>28350</v>
      </c>
      <c r="F12670" s="209" t="s">
        <v>1259</v>
      </c>
      <c r="G12670" s="119" t="s">
        <v>10998</v>
      </c>
      <c r="H12670" s="121" t="s">
        <v>53</v>
      </c>
      <c r="I12670" s="121" t="s">
        <v>30</v>
      </c>
      <c r="J12670" s="121" t="s">
        <v>5018</v>
      </c>
      <c r="K12670" s="121" t="s">
        <v>584</v>
      </c>
      <c r="L12670" s="157" t="s">
        <v>32</v>
      </c>
      <c r="M12670" s="120" t="s">
        <v>78</v>
      </c>
    </row>
    <row r="12671" spans="1:13">
      <c r="A12671" s="116">
        <v>12671</v>
      </c>
      <c r="B12671" s="129">
        <v>44519</v>
      </c>
      <c r="D12671" s="120" t="s">
        <v>580</v>
      </c>
      <c r="E12671" s="120" t="s">
        <v>28351</v>
      </c>
      <c r="F12671" s="209" t="s">
        <v>28352</v>
      </c>
      <c r="G12671" s="119" t="s">
        <v>17619</v>
      </c>
      <c r="H12671" s="121" t="s">
        <v>48</v>
      </c>
      <c r="I12671" s="121" t="s">
        <v>30</v>
      </c>
      <c r="J12671" s="121" t="s">
        <v>77</v>
      </c>
      <c r="K12671" s="121" t="s">
        <v>584</v>
      </c>
      <c r="L12671" s="157" t="s">
        <v>32</v>
      </c>
      <c r="M12671" s="120" t="s">
        <v>78</v>
      </c>
    </row>
    <row r="12672" spans="1:13">
      <c r="A12672" s="116">
        <v>12672</v>
      </c>
      <c r="B12672" s="129">
        <v>44519</v>
      </c>
      <c r="D12672" s="120" t="s">
        <v>580</v>
      </c>
      <c r="E12672" s="120" t="s">
        <v>28353</v>
      </c>
      <c r="F12672" s="209" t="s">
        <v>28354</v>
      </c>
      <c r="G12672" s="119" t="s">
        <v>28355</v>
      </c>
      <c r="H12672" s="121" t="s">
        <v>76</v>
      </c>
      <c r="I12672" s="121" t="s">
        <v>30</v>
      </c>
      <c r="J12672" s="121" t="s">
        <v>485</v>
      </c>
      <c r="K12672" s="121" t="s">
        <v>584</v>
      </c>
      <c r="L12672" s="157" t="s">
        <v>32</v>
      </c>
      <c r="M12672" s="120" t="s">
        <v>78</v>
      </c>
    </row>
    <row r="12673" spans="1:15">
      <c r="A12673" s="116">
        <v>12673</v>
      </c>
      <c r="B12673" s="129">
        <v>44519</v>
      </c>
      <c r="D12673" s="120" t="s">
        <v>580</v>
      </c>
      <c r="E12673" s="120" t="s">
        <v>28356</v>
      </c>
      <c r="F12673" s="209" t="s">
        <v>22528</v>
      </c>
      <c r="G12673" s="119" t="s">
        <v>2086</v>
      </c>
      <c r="H12673" s="121" t="s">
        <v>76</v>
      </c>
      <c r="I12673" s="121" t="s">
        <v>30</v>
      </c>
      <c r="J12673" s="121" t="s">
        <v>87</v>
      </c>
      <c r="K12673" s="121" t="s">
        <v>584</v>
      </c>
      <c r="L12673" s="157" t="s">
        <v>32</v>
      </c>
      <c r="M12673" s="120" t="s">
        <v>78</v>
      </c>
    </row>
    <row r="12674" spans="1:15" ht="27.6">
      <c r="A12674" s="116">
        <v>12674</v>
      </c>
      <c r="B12674" s="129">
        <v>44522</v>
      </c>
      <c r="D12674" s="120" t="s">
        <v>580</v>
      </c>
      <c r="E12674" s="120" t="s">
        <v>28357</v>
      </c>
      <c r="F12674" s="209" t="s">
        <v>28358</v>
      </c>
      <c r="G12674" s="119" t="s">
        <v>11953</v>
      </c>
      <c r="H12674" s="121" t="s">
        <v>29</v>
      </c>
      <c r="I12674" s="121" t="s">
        <v>30</v>
      </c>
      <c r="J12674" s="121" t="s">
        <v>1540</v>
      </c>
      <c r="K12674" s="121" t="s">
        <v>65</v>
      </c>
      <c r="L12674" s="157" t="s">
        <v>32</v>
      </c>
      <c r="M12674" s="120" t="s">
        <v>184</v>
      </c>
      <c r="N12674" s="131">
        <v>44522</v>
      </c>
      <c r="O12674" s="131">
        <v>44600</v>
      </c>
    </row>
    <row r="12675" spans="1:15">
      <c r="A12675" s="116">
        <v>12675</v>
      </c>
      <c r="B12675" s="129">
        <v>44511</v>
      </c>
      <c r="D12675" s="120" t="s">
        <v>252</v>
      </c>
      <c r="E12675" s="120" t="s">
        <v>28359</v>
      </c>
      <c r="F12675" s="209" t="s">
        <v>488</v>
      </c>
      <c r="G12675" s="119" t="s">
        <v>28360</v>
      </c>
      <c r="H12675" s="121" t="s">
        <v>118</v>
      </c>
      <c r="I12675" s="121" t="s">
        <v>42</v>
      </c>
      <c r="J12675" s="121" t="s">
        <v>82</v>
      </c>
      <c r="K12675" s="121" t="s">
        <v>65</v>
      </c>
      <c r="L12675" s="157" t="s">
        <v>32</v>
      </c>
      <c r="M12675" s="120" t="s">
        <v>78</v>
      </c>
    </row>
    <row r="12676" spans="1:15">
      <c r="A12676" s="116">
        <v>12676</v>
      </c>
      <c r="B12676" s="129">
        <v>44511</v>
      </c>
      <c r="D12676" s="120" t="s">
        <v>252</v>
      </c>
      <c r="E12676" s="120" t="s">
        <v>28361</v>
      </c>
      <c r="F12676" s="209" t="s">
        <v>2873</v>
      </c>
      <c r="G12676" s="119" t="s">
        <v>28362</v>
      </c>
      <c r="H12676" s="121" t="s">
        <v>53</v>
      </c>
      <c r="I12676" s="121" t="s">
        <v>42</v>
      </c>
      <c r="J12676" s="121" t="s">
        <v>82</v>
      </c>
      <c r="K12676" s="121" t="s">
        <v>584</v>
      </c>
      <c r="L12676" s="157" t="s">
        <v>32</v>
      </c>
      <c r="M12676" s="120" t="s">
        <v>78</v>
      </c>
    </row>
    <row r="12677" spans="1:15" ht="27.6">
      <c r="A12677" s="116">
        <v>12677</v>
      </c>
      <c r="B12677" s="129">
        <v>44511</v>
      </c>
      <c r="D12677" s="120" t="s">
        <v>252</v>
      </c>
      <c r="E12677" s="120" t="s">
        <v>28363</v>
      </c>
      <c r="F12677" s="209" t="s">
        <v>28364</v>
      </c>
      <c r="G12677" s="119" t="s">
        <v>2408</v>
      </c>
      <c r="H12677" s="121" t="s">
        <v>53</v>
      </c>
      <c r="I12677" s="121" t="s">
        <v>30</v>
      </c>
      <c r="J12677" s="121" t="s">
        <v>7087</v>
      </c>
      <c r="K12677" s="121" t="s">
        <v>584</v>
      </c>
      <c r="L12677" s="157" t="s">
        <v>32</v>
      </c>
      <c r="M12677" s="120" t="s">
        <v>78</v>
      </c>
    </row>
    <row r="12678" spans="1:15">
      <c r="A12678" s="116">
        <v>12678</v>
      </c>
      <c r="B12678" s="129">
        <v>44511</v>
      </c>
      <c r="D12678" s="120" t="s">
        <v>252</v>
      </c>
      <c r="E12678" s="120" t="s">
        <v>28365</v>
      </c>
      <c r="F12678" s="209" t="s">
        <v>28366</v>
      </c>
      <c r="G12678" s="119" t="s">
        <v>28367</v>
      </c>
      <c r="H12678" s="121" t="s">
        <v>160</v>
      </c>
      <c r="I12678" s="121" t="s">
        <v>42</v>
      </c>
      <c r="J12678" s="121" t="s">
        <v>478</v>
      </c>
      <c r="K12678" s="121" t="s">
        <v>584</v>
      </c>
      <c r="L12678" s="157" t="s">
        <v>32</v>
      </c>
      <c r="M12678" s="120" t="s">
        <v>78</v>
      </c>
    </row>
    <row r="12679" spans="1:15">
      <c r="A12679" s="116">
        <v>12679</v>
      </c>
      <c r="B12679" s="129">
        <v>44511</v>
      </c>
      <c r="D12679" s="120" t="s">
        <v>252</v>
      </c>
      <c r="E12679" s="120" t="s">
        <v>28368</v>
      </c>
      <c r="F12679" s="209" t="s">
        <v>28369</v>
      </c>
      <c r="G12679" s="119" t="s">
        <v>23778</v>
      </c>
      <c r="H12679" s="121" t="s">
        <v>53</v>
      </c>
      <c r="I12679" s="121" t="s">
        <v>30</v>
      </c>
      <c r="J12679" s="121" t="s">
        <v>87</v>
      </c>
      <c r="K12679" s="121" t="s">
        <v>65</v>
      </c>
      <c r="L12679" s="157" t="s">
        <v>32</v>
      </c>
      <c r="M12679" s="120" t="s">
        <v>78</v>
      </c>
    </row>
    <row r="12680" spans="1:15">
      <c r="A12680" s="116">
        <v>12680</v>
      </c>
      <c r="B12680" s="129">
        <v>44511</v>
      </c>
      <c r="D12680" s="120" t="s">
        <v>252</v>
      </c>
      <c r="E12680" s="120" t="s">
        <v>28370</v>
      </c>
      <c r="F12680" s="209" t="s">
        <v>28371</v>
      </c>
      <c r="G12680" s="119" t="s">
        <v>28372</v>
      </c>
      <c r="H12680" s="121" t="s">
        <v>53</v>
      </c>
      <c r="I12680" s="121" t="s">
        <v>42</v>
      </c>
      <c r="J12680" s="121" t="s">
        <v>82</v>
      </c>
      <c r="K12680" s="121" t="s">
        <v>65</v>
      </c>
      <c r="L12680" s="157" t="s">
        <v>32</v>
      </c>
    </row>
    <row r="12681" spans="1:15">
      <c r="A12681" s="116">
        <v>12681</v>
      </c>
      <c r="B12681" s="129">
        <v>44511</v>
      </c>
      <c r="D12681" s="120" t="s">
        <v>252</v>
      </c>
      <c r="E12681" s="120" t="s">
        <v>28373</v>
      </c>
      <c r="F12681" s="209" t="s">
        <v>28374</v>
      </c>
      <c r="G12681" s="119" t="s">
        <v>28375</v>
      </c>
      <c r="H12681" s="121" t="s">
        <v>29</v>
      </c>
      <c r="I12681" s="121" t="s">
        <v>30</v>
      </c>
      <c r="J12681" s="121" t="s">
        <v>529</v>
      </c>
      <c r="K12681" s="121" t="s">
        <v>65</v>
      </c>
      <c r="L12681" s="157" t="s">
        <v>32</v>
      </c>
      <c r="M12681" s="120" t="s">
        <v>78</v>
      </c>
    </row>
    <row r="12682" spans="1:15">
      <c r="A12682" s="116">
        <v>12682</v>
      </c>
      <c r="B12682" s="129">
        <v>44511</v>
      </c>
      <c r="D12682" s="120" t="s">
        <v>252</v>
      </c>
      <c r="E12682" s="120" t="s">
        <v>28376</v>
      </c>
      <c r="F12682" s="209" t="s">
        <v>28377</v>
      </c>
      <c r="G12682" s="119" t="s">
        <v>28378</v>
      </c>
      <c r="H12682" s="121" t="s">
        <v>53</v>
      </c>
      <c r="I12682" s="121" t="s">
        <v>42</v>
      </c>
      <c r="J12682" s="121" t="s">
        <v>82</v>
      </c>
      <c r="K12682" s="121" t="s">
        <v>584</v>
      </c>
      <c r="L12682" s="157" t="s">
        <v>32</v>
      </c>
      <c r="M12682" s="120" t="s">
        <v>78</v>
      </c>
    </row>
    <row r="12683" spans="1:15">
      <c r="A12683" s="116">
        <v>12683</v>
      </c>
      <c r="B12683" s="129">
        <v>44511</v>
      </c>
      <c r="D12683" s="120" t="s">
        <v>252</v>
      </c>
      <c r="E12683" s="120" t="s">
        <v>28379</v>
      </c>
      <c r="F12683" s="209" t="s">
        <v>28380</v>
      </c>
      <c r="G12683" s="119" t="s">
        <v>11162</v>
      </c>
      <c r="H12683" s="121" t="s">
        <v>140</v>
      </c>
      <c r="I12683" s="121" t="s">
        <v>42</v>
      </c>
      <c r="J12683" s="121" t="s">
        <v>72</v>
      </c>
      <c r="K12683" s="121" t="s">
        <v>65</v>
      </c>
      <c r="L12683" s="157" t="s">
        <v>32</v>
      </c>
      <c r="M12683" s="120" t="s">
        <v>33</v>
      </c>
      <c r="N12683" s="131">
        <v>44522</v>
      </c>
      <c r="O12683" s="131">
        <v>44614</v>
      </c>
    </row>
    <row r="12684" spans="1:15">
      <c r="A12684" s="116">
        <v>12684</v>
      </c>
      <c r="B12684" s="129">
        <v>44511</v>
      </c>
      <c r="D12684" s="120" t="s">
        <v>252</v>
      </c>
      <c r="E12684" s="120" t="s">
        <v>28381</v>
      </c>
      <c r="F12684" s="209" t="s">
        <v>28382</v>
      </c>
      <c r="G12684" s="119" t="s">
        <v>4147</v>
      </c>
      <c r="H12684" s="121" t="s">
        <v>53</v>
      </c>
      <c r="I12684" s="121" t="s">
        <v>30</v>
      </c>
      <c r="J12684" s="121" t="s">
        <v>87</v>
      </c>
      <c r="K12684" s="121" t="s">
        <v>584</v>
      </c>
      <c r="L12684" s="157" t="s">
        <v>32</v>
      </c>
      <c r="M12684" s="120" t="s">
        <v>78</v>
      </c>
    </row>
    <row r="12685" spans="1:15">
      <c r="A12685" s="116">
        <v>12685</v>
      </c>
      <c r="B12685" s="129">
        <v>44511</v>
      </c>
      <c r="D12685" s="120" t="s">
        <v>252</v>
      </c>
      <c r="E12685" s="120" t="s">
        <v>28383</v>
      </c>
      <c r="F12685" s="209" t="s">
        <v>579</v>
      </c>
      <c r="G12685" s="119" t="s">
        <v>2610</v>
      </c>
      <c r="H12685" s="121" t="s">
        <v>53</v>
      </c>
      <c r="I12685" s="121" t="s">
        <v>42</v>
      </c>
      <c r="J12685" s="121" t="s">
        <v>28384</v>
      </c>
      <c r="K12685" s="121" t="s">
        <v>584</v>
      </c>
      <c r="L12685" s="157" t="s">
        <v>32</v>
      </c>
      <c r="M12685" s="120" t="s">
        <v>33</v>
      </c>
      <c r="N12685" s="131">
        <v>44517</v>
      </c>
      <c r="O12685" s="131">
        <v>44524</v>
      </c>
    </row>
    <row r="12686" spans="1:15">
      <c r="A12686" s="116">
        <v>12686</v>
      </c>
      <c r="B12686" s="129">
        <v>44511</v>
      </c>
      <c r="D12686" s="120" t="s">
        <v>252</v>
      </c>
      <c r="E12686" s="120" t="s">
        <v>28385</v>
      </c>
      <c r="F12686" s="209" t="s">
        <v>28386</v>
      </c>
      <c r="G12686" s="119" t="s">
        <v>8079</v>
      </c>
      <c r="H12686" s="121" t="s">
        <v>29</v>
      </c>
      <c r="I12686" s="121" t="s">
        <v>30</v>
      </c>
      <c r="J12686" s="121" t="s">
        <v>485</v>
      </c>
      <c r="K12686" s="121" t="s">
        <v>584</v>
      </c>
      <c r="L12686" s="157" t="s">
        <v>32</v>
      </c>
      <c r="M12686" s="120" t="s">
        <v>78</v>
      </c>
    </row>
    <row r="12687" spans="1:15">
      <c r="A12687" s="116">
        <v>12687</v>
      </c>
      <c r="B12687" s="129">
        <v>44511</v>
      </c>
      <c r="D12687" s="120" t="s">
        <v>252</v>
      </c>
      <c r="E12687" s="120" t="s">
        <v>28387</v>
      </c>
      <c r="F12687" s="209" t="s">
        <v>28388</v>
      </c>
      <c r="G12687" s="119" t="s">
        <v>28389</v>
      </c>
      <c r="H12687" s="121" t="s">
        <v>53</v>
      </c>
      <c r="I12687" s="121" t="s">
        <v>30</v>
      </c>
      <c r="J12687" s="121" t="s">
        <v>485</v>
      </c>
      <c r="K12687" s="121" t="s">
        <v>584</v>
      </c>
      <c r="L12687" s="157" t="s">
        <v>32</v>
      </c>
      <c r="M12687" s="120" t="s">
        <v>78</v>
      </c>
    </row>
    <row r="12688" spans="1:15">
      <c r="A12688" s="116">
        <v>12688</v>
      </c>
      <c r="B12688" s="129">
        <v>44511</v>
      </c>
      <c r="D12688" s="120" t="s">
        <v>252</v>
      </c>
      <c r="E12688" s="120" t="s">
        <v>28390</v>
      </c>
      <c r="F12688" s="209" t="s">
        <v>1259</v>
      </c>
      <c r="G12688" s="119" t="s">
        <v>6643</v>
      </c>
      <c r="H12688" s="121" t="s">
        <v>97</v>
      </c>
      <c r="I12688" s="121" t="s">
        <v>30</v>
      </c>
      <c r="J12688" s="121" t="s">
        <v>31</v>
      </c>
      <c r="K12688" s="121" t="s">
        <v>65</v>
      </c>
      <c r="L12688" s="157" t="s">
        <v>32</v>
      </c>
      <c r="M12688" s="120" t="s">
        <v>78</v>
      </c>
    </row>
    <row r="12689" spans="1:25">
      <c r="A12689" s="116">
        <v>12689</v>
      </c>
      <c r="B12689" s="129">
        <v>44522</v>
      </c>
      <c r="D12689" s="120" t="s">
        <v>580</v>
      </c>
      <c r="E12689" s="120" t="s">
        <v>28391</v>
      </c>
      <c r="F12689" s="209" t="s">
        <v>3842</v>
      </c>
      <c r="G12689" s="119" t="s">
        <v>28392</v>
      </c>
      <c r="H12689" s="121" t="s">
        <v>29</v>
      </c>
      <c r="I12689" s="121" t="s">
        <v>42</v>
      </c>
      <c r="J12689" s="121" t="s">
        <v>72</v>
      </c>
      <c r="K12689" s="121" t="s">
        <v>65</v>
      </c>
      <c r="L12689" s="157" t="s">
        <v>32</v>
      </c>
      <c r="M12689" s="120" t="s">
        <v>33</v>
      </c>
      <c r="N12689" s="131">
        <v>44523</v>
      </c>
      <c r="O12689" s="131">
        <v>44631</v>
      </c>
    </row>
    <row r="12690" spans="1:25">
      <c r="A12690" s="116">
        <v>12690</v>
      </c>
      <c r="B12690" s="129">
        <v>44522</v>
      </c>
      <c r="D12690" s="120" t="s">
        <v>580</v>
      </c>
      <c r="E12690" s="120" t="s">
        <v>28393</v>
      </c>
      <c r="F12690" s="209" t="s">
        <v>28394</v>
      </c>
      <c r="G12690" s="119" t="s">
        <v>28395</v>
      </c>
      <c r="H12690" s="121" t="s">
        <v>29</v>
      </c>
      <c r="I12690" s="121" t="s">
        <v>30</v>
      </c>
      <c r="J12690" s="121" t="s">
        <v>7280</v>
      </c>
      <c r="K12690" s="121" t="s">
        <v>65</v>
      </c>
      <c r="L12690" s="157" t="s">
        <v>32</v>
      </c>
      <c r="M12690" s="120" t="s">
        <v>33</v>
      </c>
      <c r="N12690" s="131">
        <v>44523</v>
      </c>
      <c r="O12690" s="131">
        <v>44526</v>
      </c>
      <c r="S12690" s="120" t="s">
        <v>92</v>
      </c>
      <c r="Y12690" s="116" t="s">
        <v>26506</v>
      </c>
    </row>
    <row r="12691" spans="1:25">
      <c r="A12691" s="116">
        <v>12691</v>
      </c>
      <c r="B12691" s="129">
        <v>44522</v>
      </c>
      <c r="D12691" s="120" t="s">
        <v>580</v>
      </c>
      <c r="E12691" s="120" t="s">
        <v>28396</v>
      </c>
      <c r="F12691" s="209" t="s">
        <v>3842</v>
      </c>
      <c r="G12691" s="119" t="s">
        <v>28397</v>
      </c>
      <c r="H12691" s="121" t="s">
        <v>86</v>
      </c>
      <c r="I12691" s="121" t="s">
        <v>42</v>
      </c>
      <c r="J12691" s="121" t="s">
        <v>43</v>
      </c>
      <c r="K12691" s="121" t="s">
        <v>65</v>
      </c>
      <c r="L12691" s="157" t="s">
        <v>32</v>
      </c>
      <c r="M12691" s="120" t="s">
        <v>78</v>
      </c>
    </row>
    <row r="12692" spans="1:25">
      <c r="A12692" s="116">
        <v>12692</v>
      </c>
      <c r="B12692" s="129">
        <v>44522</v>
      </c>
      <c r="D12692" s="120" t="s">
        <v>580</v>
      </c>
      <c r="E12692" s="120" t="s">
        <v>28398</v>
      </c>
      <c r="F12692" s="209" t="s">
        <v>28399</v>
      </c>
      <c r="G12692" s="119" t="s">
        <v>10604</v>
      </c>
      <c r="H12692" s="121" t="s">
        <v>41</v>
      </c>
      <c r="I12692" s="121" t="s">
        <v>30</v>
      </c>
      <c r="J12692" s="121" t="s">
        <v>5018</v>
      </c>
      <c r="K12692" s="121" t="s">
        <v>65</v>
      </c>
      <c r="L12692" s="157" t="s">
        <v>32</v>
      </c>
      <c r="M12692" s="120" t="s">
        <v>78</v>
      </c>
    </row>
    <row r="12693" spans="1:25">
      <c r="A12693" s="116">
        <v>12693</v>
      </c>
      <c r="B12693" s="129">
        <v>44522</v>
      </c>
      <c r="D12693" s="120" t="s">
        <v>580</v>
      </c>
      <c r="E12693" s="120" t="s">
        <v>28400</v>
      </c>
      <c r="F12693" s="209" t="s">
        <v>3842</v>
      </c>
      <c r="G12693" s="119" t="s">
        <v>28401</v>
      </c>
      <c r="H12693" s="121" t="s">
        <v>118</v>
      </c>
      <c r="I12693" s="121" t="s">
        <v>30</v>
      </c>
      <c r="J12693" s="121" t="s">
        <v>87</v>
      </c>
      <c r="K12693" s="121" t="s">
        <v>65</v>
      </c>
      <c r="L12693" s="157" t="s">
        <v>32</v>
      </c>
      <c r="M12693" s="120" t="s">
        <v>78</v>
      </c>
    </row>
    <row r="12694" spans="1:25">
      <c r="A12694" s="116">
        <v>12694</v>
      </c>
      <c r="B12694" s="129">
        <v>44522</v>
      </c>
      <c r="D12694" s="120" t="s">
        <v>580</v>
      </c>
      <c r="E12694" s="120" t="s">
        <v>28402</v>
      </c>
      <c r="F12694" s="209" t="s">
        <v>415</v>
      </c>
      <c r="G12694" s="119" t="s">
        <v>28401</v>
      </c>
      <c r="H12694" s="121" t="s">
        <v>118</v>
      </c>
      <c r="I12694" s="121" t="s">
        <v>42</v>
      </c>
      <c r="J12694" s="121" t="s">
        <v>646</v>
      </c>
      <c r="K12694" s="121" t="s">
        <v>65</v>
      </c>
      <c r="L12694" s="157" t="s">
        <v>32</v>
      </c>
      <c r="M12694" s="120" t="s">
        <v>78</v>
      </c>
    </row>
    <row r="12695" spans="1:25" ht="27.6">
      <c r="A12695" s="116">
        <v>12695</v>
      </c>
      <c r="B12695" s="129">
        <v>44522</v>
      </c>
      <c r="D12695" s="120" t="s">
        <v>580</v>
      </c>
      <c r="E12695" s="120" t="s">
        <v>28403</v>
      </c>
      <c r="F12695" s="209" t="s">
        <v>28404</v>
      </c>
      <c r="G12695" s="119" t="s">
        <v>3142</v>
      </c>
      <c r="H12695" s="121" t="s">
        <v>86</v>
      </c>
      <c r="I12695" s="121" t="s">
        <v>30</v>
      </c>
      <c r="J12695" s="121" t="s">
        <v>7216</v>
      </c>
      <c r="K12695" s="121" t="s">
        <v>65</v>
      </c>
      <c r="L12695" s="157" t="s">
        <v>32</v>
      </c>
      <c r="M12695" s="120" t="s">
        <v>78</v>
      </c>
    </row>
    <row r="12696" spans="1:25">
      <c r="A12696" s="116">
        <v>12696</v>
      </c>
      <c r="B12696" s="129">
        <v>44522</v>
      </c>
      <c r="D12696" s="120" t="s">
        <v>580</v>
      </c>
      <c r="E12696" s="120" t="s">
        <v>28405</v>
      </c>
      <c r="F12696" s="209" t="s">
        <v>10820</v>
      </c>
      <c r="G12696" s="119" t="s">
        <v>28406</v>
      </c>
      <c r="H12696" s="121" t="s">
        <v>1173</v>
      </c>
      <c r="I12696" s="121" t="s">
        <v>42</v>
      </c>
      <c r="J12696" s="121" t="s">
        <v>43</v>
      </c>
      <c r="K12696" s="121" t="s">
        <v>65</v>
      </c>
      <c r="L12696" s="157" t="s">
        <v>32</v>
      </c>
      <c r="M12696" s="120" t="s">
        <v>78</v>
      </c>
    </row>
    <row r="12697" spans="1:25">
      <c r="A12697" s="116">
        <v>12697</v>
      </c>
      <c r="B12697" s="129">
        <v>44522</v>
      </c>
      <c r="D12697" s="120" t="s">
        <v>580</v>
      </c>
      <c r="E12697" s="120" t="s">
        <v>28407</v>
      </c>
      <c r="F12697" s="209" t="s">
        <v>2439</v>
      </c>
      <c r="G12697" s="119" t="s">
        <v>28408</v>
      </c>
      <c r="H12697" s="121" t="s">
        <v>118</v>
      </c>
      <c r="I12697" s="121" t="s">
        <v>30</v>
      </c>
      <c r="J12697" s="121" t="s">
        <v>435</v>
      </c>
      <c r="K12697" s="121" t="s">
        <v>65</v>
      </c>
      <c r="L12697" s="157" t="s">
        <v>32</v>
      </c>
      <c r="M12697" s="120" t="s">
        <v>78</v>
      </c>
    </row>
    <row r="12698" spans="1:25">
      <c r="A12698" s="116">
        <v>12698</v>
      </c>
      <c r="B12698" s="129">
        <v>44522</v>
      </c>
      <c r="D12698" s="120" t="s">
        <v>580</v>
      </c>
      <c r="E12698" s="120" t="s">
        <v>28409</v>
      </c>
      <c r="F12698" s="209" t="s">
        <v>28410</v>
      </c>
      <c r="G12698" s="119" t="s">
        <v>28411</v>
      </c>
      <c r="H12698" s="121" t="s">
        <v>97</v>
      </c>
      <c r="I12698" s="121" t="s">
        <v>42</v>
      </c>
      <c r="J12698" s="121" t="s">
        <v>91</v>
      </c>
      <c r="K12698" s="121" t="s">
        <v>65</v>
      </c>
      <c r="L12698" s="157" t="s">
        <v>32</v>
      </c>
      <c r="M12698" s="120" t="s">
        <v>78</v>
      </c>
    </row>
    <row r="12699" spans="1:25">
      <c r="A12699" s="116">
        <v>12699</v>
      </c>
      <c r="B12699" s="129">
        <v>44522</v>
      </c>
      <c r="D12699" s="120" t="s">
        <v>580</v>
      </c>
      <c r="E12699" s="120" t="s">
        <v>28412</v>
      </c>
      <c r="F12699" s="209" t="s">
        <v>28413</v>
      </c>
      <c r="G12699" s="119" t="s">
        <v>3324</v>
      </c>
      <c r="H12699" s="121" t="s">
        <v>41</v>
      </c>
      <c r="I12699" s="121" t="s">
        <v>42</v>
      </c>
      <c r="J12699" s="121" t="s">
        <v>72</v>
      </c>
      <c r="K12699" s="121" t="s">
        <v>65</v>
      </c>
      <c r="L12699" s="157" t="s">
        <v>32</v>
      </c>
      <c r="M12699" s="120" t="s">
        <v>184</v>
      </c>
      <c r="N12699" s="131">
        <v>44526</v>
      </c>
      <c r="O12699" s="131">
        <v>44526</v>
      </c>
    </row>
    <row r="12700" spans="1:25">
      <c r="A12700" s="116">
        <v>12700</v>
      </c>
      <c r="B12700" s="129">
        <v>44512</v>
      </c>
      <c r="D12700" s="120" t="s">
        <v>252</v>
      </c>
      <c r="E12700" s="120" t="s">
        <v>28414</v>
      </c>
      <c r="F12700" s="209" t="s">
        <v>28415</v>
      </c>
      <c r="G12700" s="119" t="s">
        <v>28416</v>
      </c>
      <c r="H12700" s="121" t="s">
        <v>1173</v>
      </c>
      <c r="I12700" s="121" t="s">
        <v>30</v>
      </c>
      <c r="J12700" s="121" t="s">
        <v>7216</v>
      </c>
      <c r="K12700" s="121" t="s">
        <v>65</v>
      </c>
      <c r="L12700" s="157" t="s">
        <v>32</v>
      </c>
      <c r="M12700" s="120" t="s">
        <v>33</v>
      </c>
      <c r="Y12700" s="116" t="s">
        <v>20731</v>
      </c>
    </row>
    <row r="12701" spans="1:25">
      <c r="A12701" s="116">
        <v>12701</v>
      </c>
      <c r="B12701" s="129">
        <v>44512</v>
      </c>
      <c r="D12701" s="120" t="s">
        <v>252</v>
      </c>
      <c r="E12701" s="120" t="s">
        <v>28417</v>
      </c>
      <c r="F12701" s="209" t="s">
        <v>28418</v>
      </c>
      <c r="G12701" s="119" t="s">
        <v>1519</v>
      </c>
      <c r="H12701" s="121" t="s">
        <v>53</v>
      </c>
      <c r="I12701" s="121" t="s">
        <v>30</v>
      </c>
      <c r="J12701" s="121" t="s">
        <v>838</v>
      </c>
      <c r="K12701" s="121" t="s">
        <v>65</v>
      </c>
      <c r="L12701" s="157" t="s">
        <v>32</v>
      </c>
    </row>
    <row r="12702" spans="1:25">
      <c r="A12702" s="116">
        <v>12702</v>
      </c>
      <c r="B12702" s="129">
        <v>44512</v>
      </c>
      <c r="D12702" s="120" t="s">
        <v>252</v>
      </c>
      <c r="E12702" s="120" t="s">
        <v>28419</v>
      </c>
      <c r="F12702" s="209" t="s">
        <v>28420</v>
      </c>
      <c r="G12702" s="119" t="s">
        <v>7665</v>
      </c>
      <c r="H12702" s="121" t="s">
        <v>1173</v>
      </c>
      <c r="I12702" s="121" t="s">
        <v>30</v>
      </c>
      <c r="J12702" s="121" t="s">
        <v>5018</v>
      </c>
      <c r="K12702" s="121" t="s">
        <v>584</v>
      </c>
      <c r="L12702" s="157" t="s">
        <v>32</v>
      </c>
      <c r="M12702" s="120" t="s">
        <v>33</v>
      </c>
      <c r="N12702" s="131">
        <v>44532</v>
      </c>
    </row>
    <row r="12703" spans="1:25">
      <c r="A12703" s="116">
        <v>12703</v>
      </c>
      <c r="B12703" s="129">
        <v>44512</v>
      </c>
      <c r="D12703" s="120" t="s">
        <v>252</v>
      </c>
      <c r="E12703" s="120" t="s">
        <v>28421</v>
      </c>
      <c r="F12703" s="209" t="s">
        <v>28422</v>
      </c>
      <c r="G12703" s="119" t="s">
        <v>9031</v>
      </c>
      <c r="H12703" s="121" t="s">
        <v>140</v>
      </c>
      <c r="I12703" s="121" t="s">
        <v>30</v>
      </c>
      <c r="J12703" s="121" t="s">
        <v>435</v>
      </c>
      <c r="K12703" s="121" t="s">
        <v>65</v>
      </c>
      <c r="L12703" s="157" t="s">
        <v>32</v>
      </c>
    </row>
    <row r="12704" spans="1:25">
      <c r="A12704" s="116">
        <v>12704</v>
      </c>
      <c r="B12704" s="129">
        <v>44512</v>
      </c>
      <c r="D12704" s="120" t="s">
        <v>252</v>
      </c>
      <c r="E12704" s="120" t="s">
        <v>28423</v>
      </c>
      <c r="F12704" s="209" t="s">
        <v>28374</v>
      </c>
      <c r="G12704" s="119" t="s">
        <v>6526</v>
      </c>
      <c r="H12704" s="121" t="s">
        <v>53</v>
      </c>
      <c r="I12704" s="121" t="s">
        <v>196</v>
      </c>
      <c r="J12704" s="121" t="s">
        <v>196</v>
      </c>
      <c r="K12704" s="121" t="s">
        <v>65</v>
      </c>
      <c r="L12704" s="157" t="s">
        <v>32</v>
      </c>
    </row>
    <row r="12705" spans="1:25">
      <c r="A12705" s="116">
        <v>12705</v>
      </c>
      <c r="B12705" s="129">
        <v>44512</v>
      </c>
      <c r="D12705" s="120" t="s">
        <v>252</v>
      </c>
      <c r="E12705" s="120" t="s">
        <v>28424</v>
      </c>
      <c r="F12705" s="209" t="s">
        <v>488</v>
      </c>
      <c r="G12705" s="119" t="s">
        <v>28425</v>
      </c>
      <c r="H12705" s="121" t="s">
        <v>1173</v>
      </c>
      <c r="I12705" s="121" t="s">
        <v>42</v>
      </c>
      <c r="J12705" s="121" t="s">
        <v>478</v>
      </c>
      <c r="K12705" s="121" t="s">
        <v>65</v>
      </c>
      <c r="L12705" s="157" t="s">
        <v>32</v>
      </c>
    </row>
    <row r="12706" spans="1:25">
      <c r="A12706" s="116">
        <v>12706</v>
      </c>
      <c r="B12706" s="129">
        <v>44512</v>
      </c>
      <c r="D12706" s="120" t="s">
        <v>252</v>
      </c>
      <c r="E12706" s="120" t="s">
        <v>28426</v>
      </c>
      <c r="F12706" s="209" t="s">
        <v>28427</v>
      </c>
      <c r="G12706" s="119" t="s">
        <v>28428</v>
      </c>
      <c r="H12706" s="121" t="s">
        <v>53</v>
      </c>
      <c r="I12706" s="121" t="s">
        <v>42</v>
      </c>
      <c r="J12706" s="121" t="s">
        <v>2929</v>
      </c>
      <c r="K12706" s="121" t="s">
        <v>65</v>
      </c>
      <c r="L12706" s="157" t="s">
        <v>32</v>
      </c>
    </row>
    <row r="12707" spans="1:25">
      <c r="A12707" s="116">
        <v>12707</v>
      </c>
      <c r="B12707" s="129">
        <v>44512</v>
      </c>
      <c r="D12707" s="120" t="s">
        <v>252</v>
      </c>
      <c r="E12707" s="120" t="s">
        <v>28429</v>
      </c>
      <c r="F12707" s="209" t="s">
        <v>579</v>
      </c>
      <c r="G12707" s="119" t="s">
        <v>10990</v>
      </c>
      <c r="H12707" s="121" t="s">
        <v>53</v>
      </c>
      <c r="I12707" s="121" t="s">
        <v>30</v>
      </c>
      <c r="J12707" s="121" t="s">
        <v>87</v>
      </c>
      <c r="K12707" s="121" t="s">
        <v>584</v>
      </c>
      <c r="L12707" s="157" t="s">
        <v>32</v>
      </c>
      <c r="M12707" s="120" t="s">
        <v>33</v>
      </c>
      <c r="N12707" s="131">
        <v>44645</v>
      </c>
    </row>
    <row r="12708" spans="1:25">
      <c r="A12708" s="116">
        <v>12708</v>
      </c>
      <c r="B12708" s="129">
        <v>44512</v>
      </c>
      <c r="D12708" s="120" t="s">
        <v>25</v>
      </c>
      <c r="E12708" s="120" t="s">
        <v>28430</v>
      </c>
      <c r="F12708" s="209" t="s">
        <v>28431</v>
      </c>
      <c r="G12708" s="119" t="s">
        <v>28432</v>
      </c>
      <c r="H12708" s="121" t="s">
        <v>48</v>
      </c>
      <c r="I12708" s="121" t="s">
        <v>42</v>
      </c>
      <c r="J12708" s="121" t="s">
        <v>82</v>
      </c>
      <c r="K12708" s="121" t="s">
        <v>65</v>
      </c>
      <c r="L12708" s="157" t="s">
        <v>32</v>
      </c>
      <c r="M12708" s="120" t="s">
        <v>78</v>
      </c>
    </row>
    <row r="12709" spans="1:25" ht="27.6">
      <c r="A12709" s="116">
        <v>12709</v>
      </c>
      <c r="B12709" s="129">
        <v>44512</v>
      </c>
      <c r="D12709" s="120" t="s">
        <v>25</v>
      </c>
      <c r="E12709" s="120" t="s">
        <v>28433</v>
      </c>
      <c r="F12709" s="209" t="s">
        <v>28434</v>
      </c>
      <c r="G12709" s="119" t="s">
        <v>28435</v>
      </c>
      <c r="H12709" s="121" t="s">
        <v>97</v>
      </c>
      <c r="I12709" s="121" t="s">
        <v>30</v>
      </c>
      <c r="J12709" s="121" t="s">
        <v>485</v>
      </c>
      <c r="K12709" s="121" t="s">
        <v>65</v>
      </c>
      <c r="L12709" s="157" t="s">
        <v>32</v>
      </c>
      <c r="M12709" s="120" t="s">
        <v>78</v>
      </c>
    </row>
    <row r="12710" spans="1:25">
      <c r="A12710" s="116">
        <v>12710</v>
      </c>
      <c r="B12710" s="129">
        <v>44512</v>
      </c>
      <c r="D12710" s="120" t="s">
        <v>25</v>
      </c>
      <c r="E12710" s="120" t="s">
        <v>28436</v>
      </c>
      <c r="F12710" s="209" t="s">
        <v>28437</v>
      </c>
      <c r="G12710" s="119" t="s">
        <v>492</v>
      </c>
      <c r="H12710" s="121" t="s">
        <v>41</v>
      </c>
      <c r="I12710" s="121" t="s">
        <v>30</v>
      </c>
      <c r="J12710" s="121" t="s">
        <v>8033</v>
      </c>
      <c r="K12710" s="121" t="s">
        <v>65</v>
      </c>
      <c r="L12710" s="157" t="s">
        <v>32</v>
      </c>
      <c r="M12710" s="120" t="s">
        <v>78</v>
      </c>
    </row>
    <row r="12711" spans="1:25">
      <c r="A12711" s="116">
        <v>12711</v>
      </c>
      <c r="B12711" s="129">
        <v>44512</v>
      </c>
      <c r="D12711" s="120" t="s">
        <v>25</v>
      </c>
      <c r="E12711" s="120" t="s">
        <v>28438</v>
      </c>
      <c r="F12711" s="209" t="s">
        <v>28439</v>
      </c>
      <c r="G12711" s="119" t="s">
        <v>28440</v>
      </c>
      <c r="H12711" s="121" t="s">
        <v>41</v>
      </c>
      <c r="I12711" s="121" t="s">
        <v>63</v>
      </c>
      <c r="J12711" s="121" t="s">
        <v>601</v>
      </c>
      <c r="K12711" s="121" t="s">
        <v>65</v>
      </c>
      <c r="L12711" s="157" t="s">
        <v>32</v>
      </c>
      <c r="M12711" s="120" t="s">
        <v>33</v>
      </c>
      <c r="N12711" s="131">
        <v>44517</v>
      </c>
      <c r="O12711" s="131">
        <v>44517</v>
      </c>
      <c r="S12711" s="120" t="s">
        <v>135</v>
      </c>
      <c r="Y12711" s="116" t="s">
        <v>28441</v>
      </c>
    </row>
    <row r="12712" spans="1:25">
      <c r="A12712" s="116">
        <v>12712</v>
      </c>
      <c r="B12712" s="129">
        <v>44512</v>
      </c>
      <c r="D12712" s="120" t="s">
        <v>25</v>
      </c>
      <c r="E12712" s="120" t="s">
        <v>28442</v>
      </c>
      <c r="F12712" s="209" t="s">
        <v>28443</v>
      </c>
      <c r="G12712" s="119" t="s">
        <v>28444</v>
      </c>
      <c r="H12712" s="121" t="s">
        <v>97</v>
      </c>
      <c r="I12712" s="121" t="s">
        <v>42</v>
      </c>
      <c r="J12712" s="121" t="s">
        <v>82</v>
      </c>
      <c r="K12712" s="121" t="s">
        <v>65</v>
      </c>
      <c r="L12712" s="157" t="s">
        <v>32</v>
      </c>
      <c r="M12712" s="120" t="s">
        <v>78</v>
      </c>
    </row>
    <row r="12713" spans="1:25">
      <c r="A12713" s="116">
        <v>12713</v>
      </c>
      <c r="B12713" s="129">
        <v>44512</v>
      </c>
      <c r="D12713" s="120" t="s">
        <v>25</v>
      </c>
      <c r="E12713" s="120" t="s">
        <v>28445</v>
      </c>
      <c r="F12713" s="209" t="s">
        <v>28446</v>
      </c>
      <c r="G12713" s="119" t="s">
        <v>28447</v>
      </c>
      <c r="H12713" s="121" t="s">
        <v>41</v>
      </c>
      <c r="I12713" s="121" t="s">
        <v>30</v>
      </c>
      <c r="J12713" s="121" t="s">
        <v>7271</v>
      </c>
      <c r="K12713" s="121" t="s">
        <v>65</v>
      </c>
      <c r="L12713" s="157" t="s">
        <v>32</v>
      </c>
      <c r="M12713" s="120" t="s">
        <v>78</v>
      </c>
    </row>
    <row r="12714" spans="1:25">
      <c r="A12714" s="116">
        <v>12714</v>
      </c>
      <c r="B12714" s="129">
        <v>44512</v>
      </c>
      <c r="D12714" s="120" t="s">
        <v>25</v>
      </c>
      <c r="E12714" s="120" t="s">
        <v>28448</v>
      </c>
      <c r="F12714" s="209" t="s">
        <v>28449</v>
      </c>
      <c r="G12714" s="119" t="s">
        <v>24544</v>
      </c>
      <c r="H12714" s="121" t="s">
        <v>101</v>
      </c>
      <c r="I12714" s="121" t="s">
        <v>30</v>
      </c>
      <c r="J12714" s="121" t="s">
        <v>31</v>
      </c>
      <c r="K12714" s="121" t="s">
        <v>65</v>
      </c>
      <c r="L12714" s="157" t="s">
        <v>32</v>
      </c>
      <c r="M12714" s="120" t="s">
        <v>33</v>
      </c>
      <c r="N12714" s="131">
        <v>44517</v>
      </c>
      <c r="O12714" s="131">
        <v>44517</v>
      </c>
      <c r="S12714" s="120" t="s">
        <v>135</v>
      </c>
    </row>
    <row r="12715" spans="1:25" ht="27.6">
      <c r="A12715" s="116">
        <v>12715</v>
      </c>
      <c r="B12715" s="129">
        <v>44512</v>
      </c>
      <c r="D12715" s="120" t="s">
        <v>25</v>
      </c>
      <c r="E12715" s="120" t="s">
        <v>28450</v>
      </c>
      <c r="F12715" s="209" t="s">
        <v>28451</v>
      </c>
      <c r="G12715" s="119" t="s">
        <v>28452</v>
      </c>
      <c r="H12715" s="121" t="s">
        <v>53</v>
      </c>
      <c r="I12715" s="121" t="s">
        <v>42</v>
      </c>
      <c r="J12715" s="121" t="s">
        <v>82</v>
      </c>
      <c r="K12715" s="121" t="s">
        <v>65</v>
      </c>
      <c r="L12715" s="157" t="s">
        <v>32</v>
      </c>
      <c r="M12715" s="120" t="s">
        <v>78</v>
      </c>
    </row>
    <row r="12716" spans="1:25" ht="27.6">
      <c r="A12716" s="116">
        <v>12716</v>
      </c>
      <c r="B12716" s="129">
        <v>44512</v>
      </c>
      <c r="D12716" s="120" t="s">
        <v>25</v>
      </c>
      <c r="E12716" s="120" t="s">
        <v>28453</v>
      </c>
      <c r="F12716" s="209" t="s">
        <v>28454</v>
      </c>
      <c r="G12716" s="119" t="s">
        <v>28455</v>
      </c>
      <c r="H12716" s="121" t="s">
        <v>192</v>
      </c>
      <c r="I12716" s="121" t="s">
        <v>30</v>
      </c>
      <c r="J12716" s="121" t="s">
        <v>5018</v>
      </c>
      <c r="K12716" s="121" t="s">
        <v>65</v>
      </c>
      <c r="L12716" s="157" t="s">
        <v>32</v>
      </c>
      <c r="M12716" s="120" t="s">
        <v>78</v>
      </c>
    </row>
    <row r="12717" spans="1:25">
      <c r="A12717" s="116">
        <v>12717</v>
      </c>
      <c r="B12717" s="129">
        <v>44512</v>
      </c>
      <c r="D12717" s="120" t="s">
        <v>25</v>
      </c>
      <c r="E12717" s="120" t="s">
        <v>28456</v>
      </c>
      <c r="F12717" s="209" t="s">
        <v>22729</v>
      </c>
      <c r="G12717" s="119" t="s">
        <v>28457</v>
      </c>
      <c r="H12717" s="121" t="s">
        <v>97</v>
      </c>
      <c r="I12717" s="121" t="s">
        <v>30</v>
      </c>
      <c r="J12717" s="121" t="s">
        <v>7216</v>
      </c>
      <c r="K12717" s="121" t="s">
        <v>65</v>
      </c>
      <c r="L12717" s="157" t="s">
        <v>32</v>
      </c>
      <c r="M12717" s="120" t="s">
        <v>33</v>
      </c>
      <c r="N12717" s="131">
        <v>44517</v>
      </c>
      <c r="O12717" s="131">
        <v>44532</v>
      </c>
    </row>
    <row r="12718" spans="1:25">
      <c r="A12718" s="116">
        <v>12718</v>
      </c>
      <c r="B12718" s="129">
        <v>44512</v>
      </c>
      <c r="D12718" s="120" t="s">
        <v>25</v>
      </c>
      <c r="E12718" s="120" t="s">
        <v>28458</v>
      </c>
      <c r="F12718" s="209" t="s">
        <v>986</v>
      </c>
      <c r="G12718" s="119" t="s">
        <v>28459</v>
      </c>
      <c r="H12718" s="121" t="s">
        <v>41</v>
      </c>
      <c r="I12718" s="121" t="s">
        <v>30</v>
      </c>
      <c r="J12718" s="121" t="s">
        <v>77</v>
      </c>
      <c r="K12718" s="121" t="s">
        <v>65</v>
      </c>
      <c r="L12718" s="157" t="s">
        <v>32</v>
      </c>
      <c r="M12718" s="120" t="s">
        <v>33</v>
      </c>
      <c r="N12718" s="131">
        <v>44515</v>
      </c>
      <c r="O12718" s="131">
        <v>44532</v>
      </c>
    </row>
    <row r="12719" spans="1:25">
      <c r="A12719" s="116">
        <v>12719</v>
      </c>
      <c r="B12719" s="129">
        <v>44512</v>
      </c>
      <c r="D12719" s="120" t="s">
        <v>25</v>
      </c>
      <c r="E12719" s="120" t="s">
        <v>28460</v>
      </c>
      <c r="F12719" s="209" t="s">
        <v>28461</v>
      </c>
      <c r="G12719" s="119" t="s">
        <v>28462</v>
      </c>
      <c r="H12719" s="121" t="s">
        <v>192</v>
      </c>
      <c r="I12719" s="121" t="s">
        <v>30</v>
      </c>
      <c r="J12719" s="121" t="s">
        <v>87</v>
      </c>
      <c r="K12719" s="121" t="s">
        <v>65</v>
      </c>
      <c r="L12719" s="157" t="s">
        <v>32</v>
      </c>
      <c r="M12719" s="120" t="s">
        <v>78</v>
      </c>
    </row>
    <row r="12720" spans="1:25" ht="27.6">
      <c r="A12720" s="116">
        <v>12720</v>
      </c>
      <c r="B12720" s="129">
        <v>44512</v>
      </c>
      <c r="D12720" s="120" t="s">
        <v>25</v>
      </c>
      <c r="E12720" s="120" t="s">
        <v>28463</v>
      </c>
      <c r="F12720" s="209" t="s">
        <v>28464</v>
      </c>
      <c r="G12720" s="119" t="s">
        <v>9262</v>
      </c>
      <c r="H12720" s="121" t="s">
        <v>192</v>
      </c>
      <c r="I12720" s="121" t="s">
        <v>30</v>
      </c>
      <c r="J12720" s="121" t="s">
        <v>529</v>
      </c>
      <c r="K12720" s="121" t="s">
        <v>65</v>
      </c>
      <c r="L12720" s="157" t="s">
        <v>32</v>
      </c>
      <c r="M12720" s="120" t="s">
        <v>33</v>
      </c>
      <c r="N12720" s="131">
        <v>44515</v>
      </c>
      <c r="O12720" s="131">
        <v>44515</v>
      </c>
    </row>
    <row r="12721" spans="1:25">
      <c r="A12721" s="116">
        <v>12721</v>
      </c>
      <c r="B12721" s="129">
        <v>44522</v>
      </c>
      <c r="D12721" s="120" t="s">
        <v>580</v>
      </c>
      <c r="E12721" s="120" t="s">
        <v>28465</v>
      </c>
      <c r="F12721" s="209" t="s">
        <v>28413</v>
      </c>
      <c r="G12721" s="119" t="s">
        <v>4428</v>
      </c>
      <c r="H12721" s="121" t="s">
        <v>29</v>
      </c>
      <c r="I12721" s="121" t="s">
        <v>42</v>
      </c>
      <c r="J12721" s="121" t="s">
        <v>72</v>
      </c>
      <c r="K12721" s="121" t="s">
        <v>65</v>
      </c>
      <c r="L12721" s="157" t="s">
        <v>32</v>
      </c>
      <c r="M12721" s="120" t="s">
        <v>78</v>
      </c>
    </row>
    <row r="12722" spans="1:25">
      <c r="A12722" s="116">
        <v>12722</v>
      </c>
      <c r="B12722" s="129">
        <v>44522</v>
      </c>
      <c r="D12722" s="120" t="s">
        <v>580</v>
      </c>
      <c r="E12722" s="120" t="s">
        <v>28466</v>
      </c>
      <c r="F12722" s="209" t="s">
        <v>3640</v>
      </c>
      <c r="G12722" s="119" t="s">
        <v>28467</v>
      </c>
      <c r="H12722" s="121" t="s">
        <v>29</v>
      </c>
      <c r="I12722" s="121" t="s">
        <v>42</v>
      </c>
      <c r="J12722" s="121" t="s">
        <v>72</v>
      </c>
      <c r="K12722" s="121" t="s">
        <v>65</v>
      </c>
      <c r="L12722" s="157" t="s">
        <v>32</v>
      </c>
      <c r="M12722" s="120" t="s">
        <v>78</v>
      </c>
    </row>
    <row r="12723" spans="1:25" ht="27.6">
      <c r="A12723" s="116">
        <v>12723</v>
      </c>
      <c r="B12723" s="129">
        <v>44522</v>
      </c>
      <c r="D12723" s="120" t="s">
        <v>580</v>
      </c>
      <c r="E12723" s="120" t="s">
        <v>28468</v>
      </c>
      <c r="F12723" s="209" t="s">
        <v>28469</v>
      </c>
      <c r="G12723" s="119" t="s">
        <v>12572</v>
      </c>
      <c r="H12723" s="121" t="s">
        <v>192</v>
      </c>
      <c r="I12723" s="121" t="s">
        <v>30</v>
      </c>
      <c r="J12723" s="121" t="s">
        <v>87</v>
      </c>
      <c r="K12723" s="121" t="s">
        <v>65</v>
      </c>
      <c r="L12723" s="157" t="s">
        <v>32</v>
      </c>
      <c r="M12723" s="120" t="s">
        <v>78</v>
      </c>
    </row>
    <row r="12724" spans="1:25">
      <c r="A12724" s="116">
        <v>12724</v>
      </c>
      <c r="B12724" s="129">
        <v>44522</v>
      </c>
      <c r="D12724" s="120" t="s">
        <v>580</v>
      </c>
      <c r="E12724" s="120" t="s">
        <v>28470</v>
      </c>
      <c r="F12724" s="209" t="s">
        <v>679</v>
      </c>
      <c r="G12724" s="119" t="s">
        <v>28471</v>
      </c>
      <c r="H12724" s="121" t="s">
        <v>29</v>
      </c>
      <c r="I12724" s="121" t="s">
        <v>30</v>
      </c>
      <c r="J12724" s="121" t="s">
        <v>77</v>
      </c>
      <c r="K12724" s="121" t="s">
        <v>65</v>
      </c>
      <c r="L12724" s="157" t="s">
        <v>32</v>
      </c>
      <c r="M12724" s="120" t="s">
        <v>78</v>
      </c>
    </row>
    <row r="12725" spans="1:25" ht="27.6">
      <c r="A12725" s="116">
        <v>12725</v>
      </c>
      <c r="B12725" s="129">
        <v>44512</v>
      </c>
      <c r="D12725" s="120" t="s">
        <v>25</v>
      </c>
      <c r="E12725" s="120" t="s">
        <v>28472</v>
      </c>
      <c r="F12725" s="209" t="s">
        <v>28473</v>
      </c>
      <c r="G12725" s="119" t="s">
        <v>28474</v>
      </c>
      <c r="H12725" s="121" t="s">
        <v>41</v>
      </c>
      <c r="I12725" s="121" t="s">
        <v>30</v>
      </c>
      <c r="J12725" s="121" t="s">
        <v>7610</v>
      </c>
      <c r="K12725" s="121" t="s">
        <v>65</v>
      </c>
      <c r="L12725" s="157" t="s">
        <v>32</v>
      </c>
      <c r="M12725" s="120" t="s">
        <v>33</v>
      </c>
      <c r="N12725" s="131">
        <v>44515</v>
      </c>
      <c r="O12725" s="131">
        <v>44532</v>
      </c>
    </row>
    <row r="12726" spans="1:25">
      <c r="A12726" s="116">
        <v>12726</v>
      </c>
      <c r="B12726" s="129">
        <v>44512</v>
      </c>
      <c r="D12726" s="120" t="s">
        <v>25</v>
      </c>
      <c r="E12726" s="120" t="s">
        <v>28475</v>
      </c>
      <c r="F12726" s="209" t="s">
        <v>16414</v>
      </c>
      <c r="G12726" s="119" t="s">
        <v>4184</v>
      </c>
      <c r="H12726" s="121" t="s">
        <v>48</v>
      </c>
      <c r="I12726" s="121" t="s">
        <v>30</v>
      </c>
      <c r="J12726" s="121" t="s">
        <v>12087</v>
      </c>
      <c r="K12726" s="121" t="s">
        <v>65</v>
      </c>
      <c r="L12726" s="157" t="s">
        <v>32</v>
      </c>
      <c r="M12726" s="120" t="s">
        <v>78</v>
      </c>
    </row>
    <row r="12727" spans="1:25" ht="27.6">
      <c r="A12727" s="116">
        <v>12727</v>
      </c>
      <c r="B12727" s="129">
        <v>44512</v>
      </c>
      <c r="D12727" s="120" t="s">
        <v>25</v>
      </c>
      <c r="E12727" s="120" t="s">
        <v>28476</v>
      </c>
      <c r="F12727" s="209" t="s">
        <v>28477</v>
      </c>
      <c r="G12727" s="119" t="s">
        <v>25007</v>
      </c>
      <c r="H12727" s="121" t="s">
        <v>97</v>
      </c>
      <c r="I12727" s="121" t="s">
        <v>30</v>
      </c>
      <c r="J12727" s="121" t="s">
        <v>77</v>
      </c>
      <c r="K12727" s="121" t="s">
        <v>65</v>
      </c>
      <c r="L12727" s="157" t="s">
        <v>32</v>
      </c>
      <c r="M12727" s="120" t="s">
        <v>33</v>
      </c>
      <c r="N12727" s="131">
        <v>44515</v>
      </c>
      <c r="O12727" s="131">
        <v>44515</v>
      </c>
      <c r="S12727" s="120" t="s">
        <v>92</v>
      </c>
    </row>
    <row r="12728" spans="1:25" ht="27.6">
      <c r="A12728" s="116">
        <v>12728</v>
      </c>
      <c r="B12728" s="129">
        <v>44512</v>
      </c>
      <c r="D12728" s="120" t="s">
        <v>25</v>
      </c>
      <c r="E12728" s="120" t="s">
        <v>28478</v>
      </c>
      <c r="F12728" s="209" t="s">
        <v>28479</v>
      </c>
      <c r="G12728" s="119" t="s">
        <v>28480</v>
      </c>
      <c r="H12728" s="121" t="s">
        <v>48</v>
      </c>
      <c r="I12728" s="121" t="s">
        <v>30</v>
      </c>
      <c r="J12728" s="121" t="s">
        <v>31</v>
      </c>
      <c r="K12728" s="121" t="s">
        <v>65</v>
      </c>
      <c r="L12728" s="157" t="s">
        <v>32</v>
      </c>
      <c r="M12728" s="120" t="s">
        <v>33</v>
      </c>
      <c r="N12728" s="131">
        <v>44515</v>
      </c>
      <c r="O12728" s="131">
        <v>44532</v>
      </c>
    </row>
    <row r="12729" spans="1:25" ht="27.6">
      <c r="A12729" s="116">
        <v>12729</v>
      </c>
      <c r="B12729" s="129">
        <v>44512</v>
      </c>
      <c r="D12729" s="120" t="s">
        <v>25</v>
      </c>
      <c r="E12729" s="120" t="s">
        <v>28481</v>
      </c>
      <c r="F12729" s="209" t="s">
        <v>28482</v>
      </c>
      <c r="G12729" s="119" t="s">
        <v>28483</v>
      </c>
      <c r="H12729" s="121" t="s">
        <v>97</v>
      </c>
      <c r="I12729" s="121" t="s">
        <v>30</v>
      </c>
      <c r="J12729" s="121" t="s">
        <v>7375</v>
      </c>
      <c r="K12729" s="121" t="s">
        <v>65</v>
      </c>
      <c r="L12729" s="157" t="s">
        <v>32</v>
      </c>
      <c r="M12729" s="120" t="s">
        <v>33</v>
      </c>
      <c r="N12729" s="131">
        <v>44515</v>
      </c>
      <c r="O12729" s="131">
        <v>44532</v>
      </c>
    </row>
    <row r="12730" spans="1:25">
      <c r="A12730" s="116">
        <v>12730</v>
      </c>
      <c r="B12730" s="129">
        <v>44512</v>
      </c>
      <c r="D12730" s="120" t="s">
        <v>25</v>
      </c>
      <c r="E12730" s="120" t="s">
        <v>28484</v>
      </c>
      <c r="F12730" s="209" t="s">
        <v>28485</v>
      </c>
      <c r="G12730" s="119" t="s">
        <v>21355</v>
      </c>
      <c r="H12730" s="121" t="s">
        <v>97</v>
      </c>
      <c r="I12730" s="121" t="s">
        <v>30</v>
      </c>
      <c r="J12730" s="121" t="s">
        <v>77</v>
      </c>
      <c r="K12730" s="121" t="s">
        <v>65</v>
      </c>
      <c r="L12730" s="157" t="s">
        <v>32</v>
      </c>
    </row>
    <row r="12731" spans="1:25">
      <c r="A12731" s="116">
        <v>12731</v>
      </c>
      <c r="B12731" s="129">
        <v>44515</v>
      </c>
      <c r="C12731" s="118">
        <f>IF(B12731&lt;&gt;0,MONTH(B12731),0)</f>
        <v>11</v>
      </c>
      <c r="D12731" s="120" t="s">
        <v>25</v>
      </c>
      <c r="E12731" s="120" t="s">
        <v>28486</v>
      </c>
      <c r="F12731" s="209" t="s">
        <v>28487</v>
      </c>
      <c r="G12731" s="119" t="s">
        <v>28488</v>
      </c>
      <c r="H12731" s="121" t="s">
        <v>53</v>
      </c>
      <c r="I12731" s="121" t="s">
        <v>42</v>
      </c>
      <c r="J12731" s="121" t="s">
        <v>319</v>
      </c>
      <c r="K12731" s="121" t="s">
        <v>65</v>
      </c>
      <c r="L12731" s="131" t="s">
        <v>32</v>
      </c>
      <c r="M12731" s="120" t="s">
        <v>33</v>
      </c>
    </row>
    <row r="12732" spans="1:25" ht="27.6">
      <c r="A12732" s="116">
        <v>12732</v>
      </c>
      <c r="B12732" s="129">
        <v>44523</v>
      </c>
      <c r="D12732" s="120" t="s">
        <v>580</v>
      </c>
      <c r="E12732" s="120" t="s">
        <v>28489</v>
      </c>
      <c r="F12732" s="209" t="s">
        <v>28490</v>
      </c>
      <c r="G12732" s="119" t="s">
        <v>5010</v>
      </c>
      <c r="H12732" s="121" t="s">
        <v>29</v>
      </c>
      <c r="I12732" s="121" t="s">
        <v>30</v>
      </c>
      <c r="J12732" s="121" t="s">
        <v>87</v>
      </c>
      <c r="K12732" s="121" t="s">
        <v>65</v>
      </c>
      <c r="L12732" s="157" t="s">
        <v>32</v>
      </c>
      <c r="M12732" s="120" t="s">
        <v>33</v>
      </c>
      <c r="N12732" s="131">
        <v>44523</v>
      </c>
      <c r="O12732" s="131">
        <v>44540</v>
      </c>
      <c r="S12732" s="120" t="s">
        <v>92</v>
      </c>
      <c r="Y12732" s="116" t="s">
        <v>28491</v>
      </c>
    </row>
    <row r="12733" spans="1:25">
      <c r="A12733" s="116">
        <v>12733</v>
      </c>
      <c r="B12733" s="129">
        <v>44523</v>
      </c>
      <c r="D12733" s="120" t="s">
        <v>580</v>
      </c>
      <c r="E12733" s="120" t="s">
        <v>28492</v>
      </c>
      <c r="F12733" s="209" t="s">
        <v>28493</v>
      </c>
      <c r="G12733" s="119" t="s">
        <v>19651</v>
      </c>
      <c r="H12733" s="121" t="s">
        <v>140</v>
      </c>
      <c r="I12733" s="121" t="s">
        <v>30</v>
      </c>
      <c r="J12733" s="121" t="s">
        <v>5018</v>
      </c>
      <c r="K12733" s="121" t="s">
        <v>65</v>
      </c>
      <c r="L12733" s="157" t="s">
        <v>32</v>
      </c>
      <c r="M12733" s="120" t="s">
        <v>33</v>
      </c>
      <c r="N12733" s="131">
        <v>44525</v>
      </c>
      <c r="O12733" s="131">
        <v>44533</v>
      </c>
      <c r="S12733" s="120" t="s">
        <v>135</v>
      </c>
      <c r="Y12733" s="116" t="s">
        <v>28494</v>
      </c>
    </row>
    <row r="12734" spans="1:25">
      <c r="A12734" s="116">
        <v>12734</v>
      </c>
      <c r="B12734" s="129">
        <v>44523</v>
      </c>
      <c r="D12734" s="120" t="s">
        <v>580</v>
      </c>
      <c r="E12734" s="120" t="s">
        <v>28495</v>
      </c>
      <c r="F12734" s="209" t="s">
        <v>28496</v>
      </c>
      <c r="G12734" s="119" t="s">
        <v>28497</v>
      </c>
      <c r="H12734" s="121" t="s">
        <v>41</v>
      </c>
      <c r="I12734" s="121" t="s">
        <v>42</v>
      </c>
      <c r="J12734" s="121" t="s">
        <v>72</v>
      </c>
      <c r="K12734" s="121" t="s">
        <v>65</v>
      </c>
      <c r="L12734" s="157" t="s">
        <v>32</v>
      </c>
      <c r="M12734" s="120" t="s">
        <v>33</v>
      </c>
      <c r="N12734" s="131">
        <v>44523</v>
      </c>
      <c r="O12734" s="131">
        <v>44546</v>
      </c>
      <c r="S12734" s="120" t="s">
        <v>92</v>
      </c>
      <c r="Y12734" s="116" t="s">
        <v>28498</v>
      </c>
    </row>
    <row r="12735" spans="1:25">
      <c r="A12735" s="116">
        <v>12735</v>
      </c>
      <c r="B12735" s="129">
        <v>44523</v>
      </c>
      <c r="D12735" s="120" t="s">
        <v>580</v>
      </c>
      <c r="E12735" s="120" t="s">
        <v>28499</v>
      </c>
      <c r="F12735" s="209" t="s">
        <v>7395</v>
      </c>
      <c r="G12735" s="119" t="s">
        <v>28500</v>
      </c>
      <c r="H12735" s="121" t="s">
        <v>160</v>
      </c>
      <c r="I12735" s="121" t="s">
        <v>30</v>
      </c>
      <c r="J12735" s="121" t="s">
        <v>7624</v>
      </c>
      <c r="K12735" s="121" t="s">
        <v>65</v>
      </c>
      <c r="L12735" s="157" t="s">
        <v>32</v>
      </c>
      <c r="M12735" s="120" t="s">
        <v>33</v>
      </c>
      <c r="N12735" s="131">
        <v>44529</v>
      </c>
      <c r="O12735" s="131">
        <v>44546</v>
      </c>
      <c r="S12735" s="120" t="s">
        <v>92</v>
      </c>
      <c r="Y12735" s="116" t="s">
        <v>28501</v>
      </c>
    </row>
    <row r="12736" spans="1:25">
      <c r="A12736" s="116">
        <v>12736</v>
      </c>
      <c r="B12736" s="129">
        <v>44523</v>
      </c>
      <c r="D12736" s="120" t="s">
        <v>580</v>
      </c>
      <c r="E12736" s="120" t="s">
        <v>28502</v>
      </c>
      <c r="F12736" s="209" t="s">
        <v>28503</v>
      </c>
      <c r="G12736" s="119" t="s">
        <v>28504</v>
      </c>
      <c r="H12736" s="121" t="s">
        <v>160</v>
      </c>
      <c r="I12736" s="121" t="s">
        <v>30</v>
      </c>
      <c r="J12736" s="121" t="s">
        <v>485</v>
      </c>
      <c r="K12736" s="121" t="s">
        <v>65</v>
      </c>
      <c r="L12736" s="157" t="s">
        <v>32</v>
      </c>
      <c r="M12736" s="120" t="s">
        <v>78</v>
      </c>
    </row>
    <row r="12737" spans="1:25" ht="27.6">
      <c r="A12737" s="116">
        <v>12737</v>
      </c>
      <c r="B12737" s="129">
        <v>44523</v>
      </c>
      <c r="D12737" s="120" t="s">
        <v>580</v>
      </c>
      <c r="E12737" s="120" t="s">
        <v>28505</v>
      </c>
      <c r="F12737" s="209" t="s">
        <v>28506</v>
      </c>
      <c r="G12737" s="119" t="s">
        <v>28507</v>
      </c>
      <c r="H12737" s="121" t="s">
        <v>1173</v>
      </c>
      <c r="I12737" s="121" t="s">
        <v>30</v>
      </c>
      <c r="J12737" s="121" t="s">
        <v>77</v>
      </c>
      <c r="K12737" s="121" t="s">
        <v>65</v>
      </c>
      <c r="L12737" s="157" t="s">
        <v>32</v>
      </c>
      <c r="M12737" s="120" t="s">
        <v>78</v>
      </c>
    </row>
    <row r="12738" spans="1:25">
      <c r="A12738" s="116">
        <v>12738</v>
      </c>
      <c r="B12738" s="129">
        <v>44523</v>
      </c>
      <c r="D12738" s="120" t="s">
        <v>580</v>
      </c>
      <c r="E12738" s="120" t="s">
        <v>28508</v>
      </c>
      <c r="F12738" s="209" t="s">
        <v>636</v>
      </c>
      <c r="G12738" s="119" t="s">
        <v>28104</v>
      </c>
      <c r="H12738" s="121" t="s">
        <v>41</v>
      </c>
      <c r="I12738" s="121" t="s">
        <v>30</v>
      </c>
      <c r="J12738" s="121" t="s">
        <v>87</v>
      </c>
      <c r="K12738" s="121" t="s">
        <v>65</v>
      </c>
      <c r="L12738" s="157" t="s">
        <v>32</v>
      </c>
      <c r="M12738" s="120" t="s">
        <v>78</v>
      </c>
      <c r="Y12738" s="116" t="s">
        <v>28509</v>
      </c>
    </row>
    <row r="12739" spans="1:25">
      <c r="A12739" s="116">
        <v>12739</v>
      </c>
      <c r="B12739" s="129">
        <v>44523</v>
      </c>
      <c r="D12739" s="120" t="s">
        <v>580</v>
      </c>
      <c r="E12739" s="120" t="s">
        <v>28510</v>
      </c>
      <c r="F12739" s="209" t="s">
        <v>544</v>
      </c>
      <c r="G12739" s="119" t="s">
        <v>28511</v>
      </c>
      <c r="H12739" s="121" t="s">
        <v>177</v>
      </c>
      <c r="I12739" s="121" t="s">
        <v>30</v>
      </c>
      <c r="J12739" s="121" t="s">
        <v>87</v>
      </c>
      <c r="K12739" s="121" t="s">
        <v>65</v>
      </c>
      <c r="L12739" s="157" t="s">
        <v>32</v>
      </c>
      <c r="M12739" s="120" t="s">
        <v>78</v>
      </c>
    </row>
    <row r="12740" spans="1:25">
      <c r="A12740" s="116">
        <v>12740</v>
      </c>
      <c r="B12740" s="129">
        <v>44523</v>
      </c>
      <c r="D12740" s="120" t="s">
        <v>580</v>
      </c>
      <c r="E12740" s="120" t="s">
        <v>28512</v>
      </c>
      <c r="F12740" s="209" t="s">
        <v>28513</v>
      </c>
      <c r="G12740" s="119" t="s">
        <v>28514</v>
      </c>
      <c r="H12740" s="121" t="s">
        <v>53</v>
      </c>
      <c r="I12740" s="121" t="s">
        <v>42</v>
      </c>
      <c r="J12740" s="121" t="s">
        <v>82</v>
      </c>
      <c r="K12740" s="121" t="s">
        <v>65</v>
      </c>
      <c r="L12740" s="157" t="s">
        <v>32</v>
      </c>
      <c r="M12740" s="120" t="s">
        <v>78</v>
      </c>
    </row>
    <row r="12741" spans="1:25">
      <c r="A12741" s="116">
        <v>12741</v>
      </c>
      <c r="B12741" s="129">
        <v>44523</v>
      </c>
      <c r="D12741" s="120" t="s">
        <v>580</v>
      </c>
      <c r="E12741" s="120" t="s">
        <v>28515</v>
      </c>
      <c r="F12741" s="209" t="s">
        <v>20352</v>
      </c>
      <c r="G12741" s="119" t="s">
        <v>28516</v>
      </c>
      <c r="H12741" s="121" t="s">
        <v>1173</v>
      </c>
      <c r="I12741" s="121" t="s">
        <v>30</v>
      </c>
      <c r="J12741" s="121" t="s">
        <v>77</v>
      </c>
      <c r="K12741" s="121" t="s">
        <v>65</v>
      </c>
      <c r="L12741" s="157" t="s">
        <v>32</v>
      </c>
      <c r="M12741" s="120" t="s">
        <v>78</v>
      </c>
    </row>
    <row r="12742" spans="1:25">
      <c r="A12742" s="116">
        <v>12742</v>
      </c>
      <c r="B12742" s="129">
        <v>44515</v>
      </c>
      <c r="D12742" s="120" t="s">
        <v>25</v>
      </c>
      <c r="E12742" s="120" t="s">
        <v>28517</v>
      </c>
      <c r="F12742" s="209" t="s">
        <v>28518</v>
      </c>
      <c r="G12742" s="119" t="s">
        <v>28519</v>
      </c>
      <c r="H12742" s="121" t="s">
        <v>41</v>
      </c>
      <c r="I12742" s="121" t="s">
        <v>42</v>
      </c>
      <c r="J12742" s="121" t="s">
        <v>72</v>
      </c>
      <c r="K12742" s="121" t="s">
        <v>65</v>
      </c>
      <c r="L12742" s="157" t="s">
        <v>32</v>
      </c>
      <c r="M12742" s="120" t="s">
        <v>33</v>
      </c>
      <c r="N12742" s="131">
        <v>44518</v>
      </c>
      <c r="O12742" s="131">
        <v>44518</v>
      </c>
    </row>
    <row r="12743" spans="1:25">
      <c r="A12743" s="116">
        <v>12743</v>
      </c>
      <c r="B12743" s="129">
        <v>44515</v>
      </c>
      <c r="D12743" s="120" t="s">
        <v>252</v>
      </c>
      <c r="E12743" s="120" t="s">
        <v>28520</v>
      </c>
      <c r="F12743" s="209" t="s">
        <v>16602</v>
      </c>
      <c r="G12743" s="119" t="s">
        <v>19177</v>
      </c>
      <c r="H12743" s="121" t="s">
        <v>53</v>
      </c>
      <c r="I12743" s="121" t="s">
        <v>30</v>
      </c>
      <c r="J12743" s="121" t="s">
        <v>8033</v>
      </c>
      <c r="K12743" s="121" t="s">
        <v>65</v>
      </c>
      <c r="L12743" s="157" t="s">
        <v>32</v>
      </c>
      <c r="M12743" s="120" t="s">
        <v>33</v>
      </c>
      <c r="N12743" s="131">
        <v>44522</v>
      </c>
      <c r="O12743" s="131">
        <v>44579</v>
      </c>
      <c r="S12743" s="120" t="s">
        <v>135</v>
      </c>
      <c r="T12743" s="126">
        <v>44587</v>
      </c>
    </row>
    <row r="12744" spans="1:25">
      <c r="A12744" s="116">
        <v>12744</v>
      </c>
      <c r="B12744" s="129">
        <v>44515</v>
      </c>
      <c r="D12744" s="120" t="s">
        <v>252</v>
      </c>
      <c r="E12744" s="120" t="s">
        <v>28521</v>
      </c>
      <c r="F12744" s="209" t="s">
        <v>16414</v>
      </c>
      <c r="G12744" s="119" t="s">
        <v>15100</v>
      </c>
      <c r="H12744" s="121" t="s">
        <v>53</v>
      </c>
      <c r="I12744" s="121" t="s">
        <v>42</v>
      </c>
      <c r="J12744" s="121" t="s">
        <v>82</v>
      </c>
      <c r="K12744" s="121" t="s">
        <v>65</v>
      </c>
      <c r="L12744" s="157" t="s">
        <v>32</v>
      </c>
      <c r="M12744" s="120" t="s">
        <v>33</v>
      </c>
      <c r="N12744" s="131">
        <v>44522</v>
      </c>
      <c r="O12744" s="131">
        <v>44614</v>
      </c>
      <c r="Y12744" s="116" t="s">
        <v>16023</v>
      </c>
    </row>
    <row r="12745" spans="1:25" ht="27.6">
      <c r="A12745" s="116">
        <v>12745</v>
      </c>
      <c r="B12745" s="129">
        <v>44515</v>
      </c>
      <c r="D12745" s="120" t="s">
        <v>252</v>
      </c>
      <c r="E12745" s="120" t="s">
        <v>28522</v>
      </c>
      <c r="F12745" s="209" t="s">
        <v>28523</v>
      </c>
      <c r="G12745" s="119" t="s">
        <v>214</v>
      </c>
      <c r="H12745" s="121" t="s">
        <v>53</v>
      </c>
      <c r="I12745" s="121" t="s">
        <v>30</v>
      </c>
      <c r="J12745" s="121" t="s">
        <v>87</v>
      </c>
      <c r="K12745" s="121" t="s">
        <v>65</v>
      </c>
      <c r="L12745" s="157" t="s">
        <v>32</v>
      </c>
      <c r="M12745" s="120" t="s">
        <v>78</v>
      </c>
      <c r="Y12745" s="116" t="s">
        <v>16023</v>
      </c>
    </row>
    <row r="12746" spans="1:25" ht="27.6">
      <c r="A12746" s="116">
        <v>12746</v>
      </c>
      <c r="B12746" s="129">
        <v>44515</v>
      </c>
      <c r="D12746" s="120" t="s">
        <v>252</v>
      </c>
      <c r="E12746" s="120" t="s">
        <v>28524</v>
      </c>
      <c r="F12746" s="209" t="s">
        <v>28525</v>
      </c>
      <c r="G12746" s="119" t="s">
        <v>3271</v>
      </c>
      <c r="H12746" s="121" t="s">
        <v>76</v>
      </c>
      <c r="I12746" s="121" t="s">
        <v>30</v>
      </c>
      <c r="J12746" s="121" t="s">
        <v>7216</v>
      </c>
      <c r="K12746" s="121" t="s">
        <v>65</v>
      </c>
      <c r="L12746" s="157" t="s">
        <v>32</v>
      </c>
      <c r="M12746" s="120" t="s">
        <v>78</v>
      </c>
      <c r="Y12746" s="116" t="s">
        <v>16023</v>
      </c>
    </row>
    <row r="12747" spans="1:25">
      <c r="A12747" s="116">
        <v>12747</v>
      </c>
      <c r="B12747" s="129">
        <v>44515</v>
      </c>
      <c r="D12747" s="120" t="s">
        <v>252</v>
      </c>
      <c r="E12747" s="120" t="s">
        <v>28526</v>
      </c>
      <c r="F12747" s="209" t="s">
        <v>28527</v>
      </c>
      <c r="G12747" s="119" t="s">
        <v>28528</v>
      </c>
      <c r="H12747" s="121" t="s">
        <v>41</v>
      </c>
      <c r="I12747" s="121" t="s">
        <v>42</v>
      </c>
      <c r="J12747" s="121" t="s">
        <v>82</v>
      </c>
      <c r="K12747" s="121" t="s">
        <v>65</v>
      </c>
      <c r="L12747" s="157" t="s">
        <v>32</v>
      </c>
      <c r="M12747" s="120" t="s">
        <v>78</v>
      </c>
      <c r="Y12747" s="116" t="s">
        <v>16023</v>
      </c>
    </row>
    <row r="12748" spans="1:25" ht="27.6">
      <c r="A12748" s="116">
        <v>12748</v>
      </c>
      <c r="B12748" s="129">
        <v>44515</v>
      </c>
      <c r="D12748" s="120" t="s">
        <v>252</v>
      </c>
      <c r="E12748" s="120" t="s">
        <v>28529</v>
      </c>
      <c r="F12748" s="209" t="s">
        <v>28530</v>
      </c>
      <c r="G12748" s="119" t="s">
        <v>5381</v>
      </c>
      <c r="H12748" s="121" t="s">
        <v>86</v>
      </c>
      <c r="I12748" s="121" t="s">
        <v>30</v>
      </c>
      <c r="J12748" s="121" t="s">
        <v>7087</v>
      </c>
      <c r="K12748" s="121" t="s">
        <v>65</v>
      </c>
      <c r="L12748" s="157" t="s">
        <v>32</v>
      </c>
      <c r="M12748" s="120" t="s">
        <v>33</v>
      </c>
      <c r="N12748" s="131">
        <v>44202</v>
      </c>
      <c r="S12748" s="120" t="s">
        <v>92</v>
      </c>
      <c r="T12748" s="126">
        <v>44614</v>
      </c>
      <c r="Y12748" s="116" t="s">
        <v>16023</v>
      </c>
    </row>
    <row r="12749" spans="1:25">
      <c r="A12749" s="116">
        <v>12749</v>
      </c>
      <c r="B12749" s="129">
        <v>44515</v>
      </c>
      <c r="D12749" s="120" t="s">
        <v>252</v>
      </c>
      <c r="E12749" s="120" t="s">
        <v>28531</v>
      </c>
      <c r="F12749" s="209" t="s">
        <v>28532</v>
      </c>
      <c r="G12749" s="119" t="s">
        <v>28533</v>
      </c>
      <c r="H12749" s="121" t="s">
        <v>41</v>
      </c>
      <c r="I12749" s="121" t="s">
        <v>30</v>
      </c>
      <c r="J12749" s="121" t="s">
        <v>435</v>
      </c>
      <c r="K12749" s="121" t="s">
        <v>584</v>
      </c>
      <c r="L12749" s="157" t="s">
        <v>32</v>
      </c>
      <c r="M12749" s="120" t="s">
        <v>33</v>
      </c>
      <c r="N12749" s="131">
        <v>44530</v>
      </c>
      <c r="Y12749" s="116" t="s">
        <v>16023</v>
      </c>
    </row>
    <row r="12750" spans="1:25">
      <c r="A12750" s="116">
        <v>12750</v>
      </c>
      <c r="B12750" s="129">
        <v>44515</v>
      </c>
      <c r="D12750" s="120" t="s">
        <v>252</v>
      </c>
      <c r="E12750" s="120" t="s">
        <v>28534</v>
      </c>
      <c r="F12750" s="209" t="s">
        <v>28535</v>
      </c>
      <c r="G12750" s="119" t="s">
        <v>28536</v>
      </c>
      <c r="H12750" s="121" t="s">
        <v>41</v>
      </c>
      <c r="I12750" s="121" t="s">
        <v>30</v>
      </c>
      <c r="J12750" s="121" t="s">
        <v>87</v>
      </c>
      <c r="K12750" s="121" t="s">
        <v>584</v>
      </c>
      <c r="L12750" s="157" t="s">
        <v>32</v>
      </c>
      <c r="M12750" s="120" t="s">
        <v>78</v>
      </c>
      <c r="Y12750" s="116" t="s">
        <v>16023</v>
      </c>
    </row>
    <row r="12751" spans="1:25">
      <c r="A12751" s="116">
        <v>12751</v>
      </c>
      <c r="B12751" s="129">
        <v>44515</v>
      </c>
      <c r="D12751" s="120" t="s">
        <v>252</v>
      </c>
      <c r="E12751" s="120" t="s">
        <v>28537</v>
      </c>
      <c r="F12751" s="209" t="s">
        <v>28538</v>
      </c>
      <c r="G12751" s="119" t="s">
        <v>214</v>
      </c>
      <c r="H12751" s="121" t="s">
        <v>53</v>
      </c>
      <c r="I12751" s="121" t="s">
        <v>30</v>
      </c>
      <c r="J12751" s="121" t="s">
        <v>7280</v>
      </c>
      <c r="K12751" s="121" t="s">
        <v>65</v>
      </c>
      <c r="L12751" s="157" t="s">
        <v>32</v>
      </c>
      <c r="M12751" s="120" t="s">
        <v>78</v>
      </c>
      <c r="Y12751" s="116" t="s">
        <v>16023</v>
      </c>
    </row>
    <row r="12752" spans="1:25">
      <c r="A12752" s="116">
        <v>12752</v>
      </c>
      <c r="B12752" s="129">
        <v>44515</v>
      </c>
      <c r="D12752" s="120" t="s">
        <v>252</v>
      </c>
      <c r="E12752" s="120" t="s">
        <v>28539</v>
      </c>
      <c r="F12752" s="209" t="s">
        <v>28540</v>
      </c>
      <c r="G12752" s="119" t="s">
        <v>445</v>
      </c>
      <c r="H12752" s="121" t="s">
        <v>1173</v>
      </c>
      <c r="I12752" s="121" t="s">
        <v>30</v>
      </c>
      <c r="J12752" s="121" t="s">
        <v>31</v>
      </c>
      <c r="K12752" s="121" t="s">
        <v>65</v>
      </c>
      <c r="L12752" s="157" t="s">
        <v>32</v>
      </c>
      <c r="M12752" s="120" t="s">
        <v>78</v>
      </c>
      <c r="Y12752" s="116" t="s">
        <v>16023</v>
      </c>
    </row>
    <row r="12753" spans="1:25">
      <c r="A12753" s="116">
        <v>12753</v>
      </c>
      <c r="B12753" s="129">
        <v>44515</v>
      </c>
      <c r="D12753" s="120" t="s">
        <v>252</v>
      </c>
      <c r="E12753" s="120" t="s">
        <v>28541</v>
      </c>
      <c r="F12753" s="209" t="s">
        <v>473</v>
      </c>
      <c r="G12753" s="119" t="s">
        <v>28542</v>
      </c>
      <c r="H12753" s="121" t="s">
        <v>192</v>
      </c>
      <c r="I12753" s="121" t="s">
        <v>30</v>
      </c>
      <c r="J12753" s="121" t="s">
        <v>31</v>
      </c>
      <c r="K12753" s="121" t="s">
        <v>65</v>
      </c>
      <c r="L12753" s="157" t="s">
        <v>32</v>
      </c>
      <c r="M12753" s="120" t="s">
        <v>33</v>
      </c>
      <c r="Y12753" s="116" t="s">
        <v>16023</v>
      </c>
    </row>
    <row r="12754" spans="1:25">
      <c r="A12754" s="116">
        <v>12754</v>
      </c>
      <c r="B12754" s="129">
        <v>44515</v>
      </c>
      <c r="D12754" s="120" t="s">
        <v>252</v>
      </c>
      <c r="E12754" s="120" t="s">
        <v>28543</v>
      </c>
      <c r="F12754" s="209" t="s">
        <v>28544</v>
      </c>
      <c r="G12754" s="119" t="s">
        <v>28545</v>
      </c>
      <c r="H12754" s="121" t="s">
        <v>76</v>
      </c>
      <c r="I12754" s="121" t="s">
        <v>30</v>
      </c>
      <c r="J12754" s="121" t="s">
        <v>19954</v>
      </c>
      <c r="K12754" s="121" t="s">
        <v>65</v>
      </c>
      <c r="L12754" s="157" t="s">
        <v>32</v>
      </c>
      <c r="M12754" s="120" t="s">
        <v>33</v>
      </c>
      <c r="Y12754" s="116" t="s">
        <v>16023</v>
      </c>
    </row>
    <row r="12755" spans="1:25">
      <c r="A12755" s="116">
        <v>12755</v>
      </c>
      <c r="B12755" s="129">
        <v>44515</v>
      </c>
      <c r="D12755" s="120" t="s">
        <v>252</v>
      </c>
      <c r="E12755" s="120" t="s">
        <v>28546</v>
      </c>
      <c r="F12755" s="209" t="s">
        <v>28547</v>
      </c>
      <c r="G12755" s="119" t="s">
        <v>27344</v>
      </c>
      <c r="H12755" s="121" t="s">
        <v>71</v>
      </c>
      <c r="I12755" s="121" t="s">
        <v>42</v>
      </c>
      <c r="J12755" s="121" t="s">
        <v>2291</v>
      </c>
      <c r="K12755" s="121" t="s">
        <v>65</v>
      </c>
      <c r="L12755" s="157" t="s">
        <v>32</v>
      </c>
      <c r="M12755" s="120" t="s">
        <v>78</v>
      </c>
      <c r="Y12755" s="116" t="s">
        <v>16023</v>
      </c>
    </row>
    <row r="12756" spans="1:25">
      <c r="A12756" s="116">
        <v>12756</v>
      </c>
      <c r="B12756" s="129">
        <v>44515</v>
      </c>
      <c r="D12756" s="120" t="s">
        <v>252</v>
      </c>
      <c r="E12756" s="120" t="s">
        <v>28548</v>
      </c>
      <c r="F12756" s="209" t="s">
        <v>17164</v>
      </c>
      <c r="G12756" s="119" t="s">
        <v>2843</v>
      </c>
      <c r="H12756" s="121" t="s">
        <v>97</v>
      </c>
      <c r="I12756" s="121" t="s">
        <v>30</v>
      </c>
      <c r="J12756" s="121" t="s">
        <v>15508</v>
      </c>
      <c r="K12756" s="121" t="s">
        <v>65</v>
      </c>
      <c r="L12756" s="157" t="s">
        <v>32</v>
      </c>
      <c r="M12756" s="120" t="s">
        <v>78</v>
      </c>
      <c r="Y12756" s="116" t="s">
        <v>16023</v>
      </c>
    </row>
    <row r="12757" spans="1:25">
      <c r="A12757" s="116">
        <v>12757</v>
      </c>
      <c r="B12757" s="129">
        <v>44515</v>
      </c>
      <c r="D12757" s="120" t="s">
        <v>252</v>
      </c>
      <c r="E12757" s="120" t="s">
        <v>28549</v>
      </c>
      <c r="F12757" s="209" t="s">
        <v>579</v>
      </c>
      <c r="G12757" s="119" t="s">
        <v>2843</v>
      </c>
      <c r="H12757" s="121" t="s">
        <v>97</v>
      </c>
      <c r="I12757" s="121" t="s">
        <v>30</v>
      </c>
      <c r="J12757" s="121" t="s">
        <v>15508</v>
      </c>
      <c r="K12757" s="121" t="s">
        <v>65</v>
      </c>
      <c r="L12757" s="157" t="s">
        <v>32</v>
      </c>
      <c r="M12757" s="120" t="s">
        <v>78</v>
      </c>
      <c r="Y12757" s="116" t="s">
        <v>16023</v>
      </c>
    </row>
    <row r="12758" spans="1:25">
      <c r="A12758" s="116">
        <v>12758</v>
      </c>
      <c r="B12758" s="129">
        <v>44515</v>
      </c>
      <c r="D12758" s="120" t="s">
        <v>252</v>
      </c>
      <c r="E12758" s="120" t="s">
        <v>28550</v>
      </c>
      <c r="F12758" s="209" t="s">
        <v>28551</v>
      </c>
      <c r="G12758" s="119" t="s">
        <v>27344</v>
      </c>
      <c r="H12758" s="121" t="s">
        <v>71</v>
      </c>
      <c r="I12758" s="121" t="s">
        <v>42</v>
      </c>
      <c r="J12758" s="121" t="s">
        <v>2291</v>
      </c>
      <c r="K12758" s="121" t="s">
        <v>65</v>
      </c>
      <c r="L12758" s="157" t="s">
        <v>32</v>
      </c>
      <c r="M12758" s="120" t="s">
        <v>33</v>
      </c>
      <c r="Y12758" s="116" t="s">
        <v>16023</v>
      </c>
    </row>
    <row r="12759" spans="1:25">
      <c r="A12759" s="116">
        <v>12759</v>
      </c>
      <c r="B12759" s="129">
        <v>44515</v>
      </c>
      <c r="D12759" s="120" t="s">
        <v>252</v>
      </c>
      <c r="E12759" s="120" t="s">
        <v>28552</v>
      </c>
      <c r="F12759" s="209" t="s">
        <v>28553</v>
      </c>
      <c r="G12759" s="119" t="s">
        <v>310</v>
      </c>
      <c r="H12759" s="121" t="s">
        <v>1173</v>
      </c>
      <c r="I12759" s="121" t="s">
        <v>30</v>
      </c>
      <c r="J12759" s="121" t="s">
        <v>77</v>
      </c>
      <c r="K12759" s="121" t="s">
        <v>65</v>
      </c>
      <c r="L12759" s="157" t="s">
        <v>32</v>
      </c>
      <c r="M12759" s="120" t="s">
        <v>78</v>
      </c>
      <c r="Y12759" s="116" t="s">
        <v>16023</v>
      </c>
    </row>
    <row r="12760" spans="1:25">
      <c r="A12760" s="116">
        <v>12760</v>
      </c>
      <c r="B12760" s="129">
        <v>44515</v>
      </c>
      <c r="D12760" s="120" t="s">
        <v>252</v>
      </c>
      <c r="E12760" s="120" t="s">
        <v>28554</v>
      </c>
      <c r="F12760" s="209" t="s">
        <v>28555</v>
      </c>
      <c r="G12760" s="119" t="s">
        <v>28556</v>
      </c>
      <c r="H12760" s="121" t="s">
        <v>76</v>
      </c>
      <c r="I12760" s="121" t="s">
        <v>63</v>
      </c>
      <c r="J12760" s="121" t="s">
        <v>328</v>
      </c>
      <c r="K12760" s="121" t="s">
        <v>65</v>
      </c>
      <c r="L12760" s="157" t="s">
        <v>32</v>
      </c>
      <c r="M12760" s="120" t="s">
        <v>78</v>
      </c>
      <c r="Y12760" s="116" t="s">
        <v>16023</v>
      </c>
    </row>
    <row r="12761" spans="1:25">
      <c r="A12761" s="116">
        <v>12761</v>
      </c>
      <c r="B12761" s="129">
        <v>44515</v>
      </c>
      <c r="D12761" s="120" t="s">
        <v>252</v>
      </c>
      <c r="E12761" s="120" t="s">
        <v>28557</v>
      </c>
      <c r="F12761" s="209" t="s">
        <v>19942</v>
      </c>
      <c r="G12761" s="119" t="s">
        <v>28558</v>
      </c>
      <c r="H12761" s="121" t="s">
        <v>1173</v>
      </c>
      <c r="I12761" s="121" t="s">
        <v>30</v>
      </c>
      <c r="J12761" s="121" t="s">
        <v>31</v>
      </c>
      <c r="K12761" s="121" t="s">
        <v>65</v>
      </c>
      <c r="L12761" s="157" t="s">
        <v>32</v>
      </c>
      <c r="M12761" s="120" t="s">
        <v>33</v>
      </c>
      <c r="Y12761" s="116" t="s">
        <v>16023</v>
      </c>
    </row>
    <row r="12762" spans="1:25">
      <c r="A12762" s="116">
        <v>12762</v>
      </c>
      <c r="B12762" s="129">
        <v>44515</v>
      </c>
      <c r="D12762" s="120" t="s">
        <v>252</v>
      </c>
      <c r="E12762" s="120" t="s">
        <v>28559</v>
      </c>
      <c r="F12762" s="209" t="s">
        <v>1711</v>
      </c>
      <c r="G12762" s="119" t="s">
        <v>25620</v>
      </c>
      <c r="H12762" s="121" t="s">
        <v>76</v>
      </c>
      <c r="I12762" s="121" t="s">
        <v>30</v>
      </c>
      <c r="J12762" s="121" t="s">
        <v>529</v>
      </c>
      <c r="K12762" s="121" t="s">
        <v>65</v>
      </c>
      <c r="L12762" s="157" t="s">
        <v>32</v>
      </c>
      <c r="M12762" s="120" t="s">
        <v>78</v>
      </c>
      <c r="Y12762" s="116" t="s">
        <v>16023</v>
      </c>
    </row>
    <row r="12763" spans="1:25">
      <c r="A12763" s="116">
        <v>12763</v>
      </c>
      <c r="B12763" s="129">
        <v>44515</v>
      </c>
      <c r="D12763" s="120" t="s">
        <v>252</v>
      </c>
      <c r="E12763" s="120" t="s">
        <v>28560</v>
      </c>
      <c r="F12763" s="209" t="s">
        <v>28561</v>
      </c>
      <c r="G12763" s="119" t="s">
        <v>28562</v>
      </c>
      <c r="H12763" s="121" t="s">
        <v>29</v>
      </c>
      <c r="I12763" s="121" t="s">
        <v>30</v>
      </c>
      <c r="J12763" s="121" t="s">
        <v>7216</v>
      </c>
      <c r="K12763" s="121" t="s">
        <v>65</v>
      </c>
      <c r="L12763" s="157" t="s">
        <v>32</v>
      </c>
      <c r="M12763" s="120" t="s">
        <v>33</v>
      </c>
      <c r="Y12763" s="116" t="s">
        <v>16023</v>
      </c>
    </row>
    <row r="12764" spans="1:25">
      <c r="A12764" s="116">
        <v>12764</v>
      </c>
      <c r="B12764" s="129">
        <v>44515</v>
      </c>
      <c r="D12764" s="120" t="s">
        <v>252</v>
      </c>
      <c r="E12764" s="120" t="s">
        <v>28563</v>
      </c>
      <c r="F12764" s="209" t="s">
        <v>28564</v>
      </c>
      <c r="G12764" s="119" t="s">
        <v>23580</v>
      </c>
      <c r="H12764" s="121" t="s">
        <v>29</v>
      </c>
      <c r="I12764" s="121" t="s">
        <v>30</v>
      </c>
      <c r="J12764" s="121" t="s">
        <v>529</v>
      </c>
      <c r="K12764" s="121" t="s">
        <v>65</v>
      </c>
      <c r="L12764" s="157" t="s">
        <v>32</v>
      </c>
      <c r="M12764" s="120" t="s">
        <v>78</v>
      </c>
      <c r="Y12764" s="116" t="s">
        <v>16023</v>
      </c>
    </row>
    <row r="12765" spans="1:25" ht="27.6">
      <c r="A12765" s="116">
        <v>12765</v>
      </c>
      <c r="B12765" s="129">
        <v>44515</v>
      </c>
      <c r="D12765" s="120" t="s">
        <v>25</v>
      </c>
      <c r="E12765" s="120" t="s">
        <v>28565</v>
      </c>
      <c r="F12765" s="209" t="s">
        <v>28566</v>
      </c>
      <c r="G12765" s="119" t="s">
        <v>5337</v>
      </c>
      <c r="H12765" s="121" t="s">
        <v>1173</v>
      </c>
      <c r="I12765" s="121" t="s">
        <v>30</v>
      </c>
      <c r="J12765" s="121" t="s">
        <v>12318</v>
      </c>
      <c r="K12765" s="121" t="s">
        <v>65</v>
      </c>
      <c r="L12765" s="157" t="s">
        <v>32</v>
      </c>
      <c r="M12765" s="120" t="s">
        <v>78</v>
      </c>
      <c r="Y12765" s="116" t="s">
        <v>16023</v>
      </c>
    </row>
    <row r="12766" spans="1:25">
      <c r="A12766" s="116">
        <v>12766</v>
      </c>
      <c r="B12766" s="129">
        <v>44515</v>
      </c>
      <c r="D12766" s="120" t="s">
        <v>25</v>
      </c>
      <c r="E12766" s="120" t="s">
        <v>28567</v>
      </c>
      <c r="F12766" s="209" t="s">
        <v>28568</v>
      </c>
      <c r="G12766" s="119" t="s">
        <v>28569</v>
      </c>
      <c r="H12766" s="121" t="s">
        <v>1173</v>
      </c>
      <c r="I12766" s="121" t="s">
        <v>42</v>
      </c>
      <c r="J12766" s="121" t="s">
        <v>2291</v>
      </c>
      <c r="K12766" s="121" t="s">
        <v>65</v>
      </c>
      <c r="L12766" s="157" t="s">
        <v>32</v>
      </c>
      <c r="M12766" s="120" t="s">
        <v>78</v>
      </c>
      <c r="Y12766" s="116" t="s">
        <v>16023</v>
      </c>
    </row>
    <row r="12767" spans="1:25">
      <c r="A12767" s="116">
        <v>12767</v>
      </c>
      <c r="B12767" s="129">
        <v>44515</v>
      </c>
      <c r="D12767" s="120" t="s">
        <v>25</v>
      </c>
      <c r="E12767" s="120" t="s">
        <v>28570</v>
      </c>
      <c r="F12767" s="209" t="s">
        <v>28571</v>
      </c>
      <c r="G12767" s="119" t="s">
        <v>5381</v>
      </c>
      <c r="H12767" s="121" t="s">
        <v>192</v>
      </c>
      <c r="I12767" s="121" t="s">
        <v>30</v>
      </c>
      <c r="J12767" s="121" t="s">
        <v>7087</v>
      </c>
      <c r="K12767" s="121" t="s">
        <v>65</v>
      </c>
      <c r="L12767" s="157" t="s">
        <v>32</v>
      </c>
      <c r="M12767" s="120" t="s">
        <v>33</v>
      </c>
      <c r="N12767" s="131">
        <v>44525</v>
      </c>
      <c r="O12767" s="131">
        <v>44525</v>
      </c>
      <c r="Y12767" s="116" t="s">
        <v>16023</v>
      </c>
    </row>
    <row r="12768" spans="1:25">
      <c r="A12768" s="116">
        <v>12768</v>
      </c>
      <c r="B12768" s="129">
        <v>44515</v>
      </c>
      <c r="D12768" s="120" t="s">
        <v>25</v>
      </c>
      <c r="E12768" s="120" t="s">
        <v>28572</v>
      </c>
      <c r="F12768" s="209" t="s">
        <v>28573</v>
      </c>
      <c r="G12768" s="119" t="s">
        <v>9634</v>
      </c>
      <c r="H12768" s="121" t="s">
        <v>41</v>
      </c>
      <c r="I12768" s="121" t="s">
        <v>30</v>
      </c>
      <c r="J12768" s="121" t="s">
        <v>529</v>
      </c>
      <c r="K12768" s="121" t="s">
        <v>65</v>
      </c>
      <c r="L12768" s="157" t="s">
        <v>32</v>
      </c>
      <c r="M12768" s="120" t="s">
        <v>33</v>
      </c>
      <c r="N12768" s="131">
        <v>44515</v>
      </c>
      <c r="O12768" s="131">
        <v>44515</v>
      </c>
      <c r="Y12768" s="116" t="s">
        <v>16023</v>
      </c>
    </row>
    <row r="12769" spans="1:25">
      <c r="A12769" s="116">
        <v>12769</v>
      </c>
      <c r="B12769" s="129">
        <v>44515</v>
      </c>
      <c r="D12769" s="120" t="s">
        <v>25</v>
      </c>
      <c r="E12769" s="120" t="s">
        <v>28574</v>
      </c>
      <c r="F12769" s="218" t="s">
        <v>28575</v>
      </c>
      <c r="G12769" s="119" t="s">
        <v>7644</v>
      </c>
      <c r="H12769" s="121" t="s">
        <v>177</v>
      </c>
      <c r="I12769" s="121" t="s">
        <v>30</v>
      </c>
      <c r="J12769" s="121" t="s">
        <v>87</v>
      </c>
      <c r="K12769" s="121" t="s">
        <v>65</v>
      </c>
      <c r="L12769" s="157" t="s">
        <v>32</v>
      </c>
      <c r="M12769" s="120" t="s">
        <v>78</v>
      </c>
      <c r="Y12769" s="116" t="s">
        <v>16023</v>
      </c>
    </row>
    <row r="12770" spans="1:25">
      <c r="A12770" s="116">
        <v>12770</v>
      </c>
      <c r="B12770" s="129">
        <v>44515</v>
      </c>
      <c r="D12770" s="120" t="s">
        <v>25</v>
      </c>
      <c r="E12770" s="120" t="s">
        <v>28576</v>
      </c>
      <c r="F12770" s="209" t="s">
        <v>28577</v>
      </c>
      <c r="G12770" s="119" t="s">
        <v>371</v>
      </c>
      <c r="H12770" s="121" t="s">
        <v>53</v>
      </c>
      <c r="I12770" s="121" t="s">
        <v>30</v>
      </c>
      <c r="J12770" s="121" t="s">
        <v>435</v>
      </c>
      <c r="K12770" s="121" t="s">
        <v>65</v>
      </c>
      <c r="L12770" s="157" t="s">
        <v>32</v>
      </c>
      <c r="M12770" s="120" t="s">
        <v>78</v>
      </c>
      <c r="Y12770" s="116" t="s">
        <v>16023</v>
      </c>
    </row>
    <row r="12771" spans="1:25">
      <c r="A12771" s="116">
        <v>12771</v>
      </c>
      <c r="B12771" s="129">
        <v>44515</v>
      </c>
      <c r="D12771" s="120" t="s">
        <v>25</v>
      </c>
      <c r="E12771" s="120" t="s">
        <v>28578</v>
      </c>
      <c r="F12771" s="209" t="s">
        <v>28579</v>
      </c>
      <c r="G12771" s="119" t="s">
        <v>28580</v>
      </c>
      <c r="H12771" s="121" t="s">
        <v>177</v>
      </c>
      <c r="I12771" s="121" t="s">
        <v>30</v>
      </c>
      <c r="J12771" s="121" t="s">
        <v>87</v>
      </c>
      <c r="K12771" s="121" t="s">
        <v>65</v>
      </c>
      <c r="L12771" s="157" t="s">
        <v>32</v>
      </c>
      <c r="M12771" s="120" t="s">
        <v>78</v>
      </c>
      <c r="Y12771" s="116" t="s">
        <v>16023</v>
      </c>
    </row>
    <row r="12772" spans="1:25">
      <c r="A12772" s="116">
        <v>12772</v>
      </c>
      <c r="B12772" s="129">
        <v>44515</v>
      </c>
      <c r="D12772" s="120" t="s">
        <v>25</v>
      </c>
      <c r="E12772" s="120" t="s">
        <v>28581</v>
      </c>
      <c r="F12772" s="209" t="s">
        <v>7716</v>
      </c>
      <c r="G12772" s="119" t="s">
        <v>27384</v>
      </c>
      <c r="H12772" s="121" t="s">
        <v>48</v>
      </c>
      <c r="I12772" s="121" t="s">
        <v>30</v>
      </c>
      <c r="J12772" s="121" t="s">
        <v>87</v>
      </c>
      <c r="K12772" s="121" t="s">
        <v>65</v>
      </c>
      <c r="L12772" s="157" t="s">
        <v>32</v>
      </c>
      <c r="M12772" s="120" t="s">
        <v>33</v>
      </c>
      <c r="N12772" s="131">
        <v>44515</v>
      </c>
      <c r="Y12772" s="116" t="s">
        <v>16023</v>
      </c>
    </row>
    <row r="12773" spans="1:25">
      <c r="A12773" s="116">
        <v>12773</v>
      </c>
      <c r="B12773" s="129">
        <v>44515</v>
      </c>
      <c r="D12773" s="120" t="s">
        <v>25</v>
      </c>
      <c r="E12773" s="120" t="s">
        <v>28582</v>
      </c>
      <c r="F12773" s="209" t="s">
        <v>473</v>
      </c>
      <c r="G12773" s="119" t="s">
        <v>27344</v>
      </c>
      <c r="H12773" s="121" t="s">
        <v>1173</v>
      </c>
      <c r="I12773" s="121" t="s">
        <v>42</v>
      </c>
      <c r="J12773" s="121" t="s">
        <v>2291</v>
      </c>
      <c r="K12773" s="121" t="s">
        <v>65</v>
      </c>
      <c r="L12773" s="157" t="s">
        <v>32</v>
      </c>
      <c r="M12773" s="120" t="s">
        <v>33</v>
      </c>
      <c r="N12773" s="131">
        <v>44515</v>
      </c>
      <c r="O12773" s="131">
        <v>44543</v>
      </c>
      <c r="Y12773" s="116" t="s">
        <v>16023</v>
      </c>
    </row>
    <row r="12774" spans="1:25">
      <c r="A12774" s="116">
        <v>12774</v>
      </c>
      <c r="B12774" s="129">
        <v>44515</v>
      </c>
      <c r="D12774" s="120" t="s">
        <v>25</v>
      </c>
      <c r="E12774" s="120" t="s">
        <v>28583</v>
      </c>
      <c r="F12774" s="209" t="s">
        <v>28584</v>
      </c>
      <c r="G12774" s="119" t="s">
        <v>27956</v>
      </c>
      <c r="H12774" s="121" t="s">
        <v>41</v>
      </c>
      <c r="I12774" s="121" t="s">
        <v>30</v>
      </c>
      <c r="J12774" s="121" t="s">
        <v>87</v>
      </c>
      <c r="K12774" s="121" t="s">
        <v>65</v>
      </c>
      <c r="L12774" s="157" t="s">
        <v>32</v>
      </c>
      <c r="M12774" s="120" t="s">
        <v>78</v>
      </c>
      <c r="Y12774" s="116" t="s">
        <v>16023</v>
      </c>
    </row>
    <row r="12775" spans="1:25">
      <c r="A12775" s="116">
        <v>12775</v>
      </c>
      <c r="B12775" s="129">
        <v>44515</v>
      </c>
      <c r="D12775" s="120" t="s">
        <v>25</v>
      </c>
      <c r="E12775" s="120" t="s">
        <v>28585</v>
      </c>
      <c r="F12775" s="209" t="s">
        <v>28586</v>
      </c>
      <c r="G12775" s="119" t="s">
        <v>28587</v>
      </c>
      <c r="H12775" s="121" t="s">
        <v>86</v>
      </c>
      <c r="I12775" s="121" t="s">
        <v>30</v>
      </c>
      <c r="J12775" s="121" t="s">
        <v>7610</v>
      </c>
      <c r="K12775" s="121" t="s">
        <v>65</v>
      </c>
      <c r="L12775" s="157" t="s">
        <v>32</v>
      </c>
      <c r="M12775" s="120" t="s">
        <v>78</v>
      </c>
      <c r="Y12775" s="116" t="s">
        <v>16023</v>
      </c>
    </row>
    <row r="12776" spans="1:25">
      <c r="A12776" s="116">
        <v>12776</v>
      </c>
      <c r="B12776" s="129">
        <v>44515</v>
      </c>
      <c r="D12776" s="120" t="s">
        <v>25</v>
      </c>
      <c r="E12776" s="120" t="s">
        <v>28588</v>
      </c>
      <c r="F12776" s="209" t="s">
        <v>28589</v>
      </c>
      <c r="G12776" s="119" t="s">
        <v>1129</v>
      </c>
      <c r="H12776" s="121" t="s">
        <v>29</v>
      </c>
      <c r="I12776" s="121" t="s">
        <v>42</v>
      </c>
      <c r="J12776" s="121" t="s">
        <v>91</v>
      </c>
      <c r="K12776" s="121" t="s">
        <v>65</v>
      </c>
      <c r="L12776" s="157" t="s">
        <v>32</v>
      </c>
      <c r="M12776" s="120" t="s">
        <v>33</v>
      </c>
      <c r="N12776" s="131">
        <v>44515</v>
      </c>
      <c r="O12776" s="131">
        <v>44515</v>
      </c>
      <c r="Y12776" s="116" t="s">
        <v>16023</v>
      </c>
    </row>
    <row r="12777" spans="1:25">
      <c r="A12777" s="116">
        <v>12777</v>
      </c>
      <c r="B12777" s="129">
        <v>44515</v>
      </c>
      <c r="D12777" s="120" t="s">
        <v>25</v>
      </c>
      <c r="E12777" s="120" t="s">
        <v>28590</v>
      </c>
      <c r="F12777" s="209" t="s">
        <v>28591</v>
      </c>
      <c r="G12777" s="119" t="s">
        <v>7117</v>
      </c>
      <c r="H12777" s="121" t="s">
        <v>41</v>
      </c>
      <c r="I12777" s="121" t="s">
        <v>30</v>
      </c>
      <c r="J12777" s="121" t="s">
        <v>77</v>
      </c>
      <c r="K12777" s="121" t="s">
        <v>65</v>
      </c>
      <c r="L12777" s="157" t="s">
        <v>32</v>
      </c>
      <c r="M12777" s="120" t="s">
        <v>78</v>
      </c>
      <c r="Y12777" s="116" t="s">
        <v>16023</v>
      </c>
    </row>
    <row r="12778" spans="1:25">
      <c r="A12778" s="116">
        <v>12778</v>
      </c>
      <c r="B12778" s="129">
        <v>44515</v>
      </c>
      <c r="D12778" s="120" t="s">
        <v>25</v>
      </c>
      <c r="E12778" s="120" t="s">
        <v>28592</v>
      </c>
      <c r="F12778" s="215" t="s">
        <v>28593</v>
      </c>
      <c r="G12778" s="119" t="s">
        <v>310</v>
      </c>
      <c r="H12778" s="121" t="s">
        <v>1173</v>
      </c>
      <c r="I12778" s="121" t="s">
        <v>30</v>
      </c>
      <c r="J12778" s="121" t="s">
        <v>77</v>
      </c>
      <c r="K12778" s="121" t="s">
        <v>65</v>
      </c>
      <c r="L12778" s="157" t="s">
        <v>32</v>
      </c>
      <c r="M12778" s="120" t="s">
        <v>78</v>
      </c>
      <c r="Y12778" s="116" t="s">
        <v>16023</v>
      </c>
    </row>
    <row r="12779" spans="1:25">
      <c r="A12779" s="116">
        <v>12779</v>
      </c>
      <c r="B12779" s="129">
        <v>44515</v>
      </c>
      <c r="D12779" s="120" t="s">
        <v>25</v>
      </c>
      <c r="E12779" s="120" t="s">
        <v>28594</v>
      </c>
      <c r="F12779" s="209" t="s">
        <v>28595</v>
      </c>
      <c r="G12779" s="119" t="s">
        <v>28596</v>
      </c>
      <c r="H12779" s="121" t="s">
        <v>53</v>
      </c>
      <c r="I12779" s="121" t="s">
        <v>30</v>
      </c>
      <c r="J12779" s="121" t="s">
        <v>485</v>
      </c>
      <c r="K12779" s="121" t="s">
        <v>65</v>
      </c>
      <c r="L12779" s="157" t="s">
        <v>32</v>
      </c>
      <c r="M12779" s="120" t="s">
        <v>78</v>
      </c>
      <c r="Y12779" s="116" t="s">
        <v>16023</v>
      </c>
    </row>
    <row r="12780" spans="1:25">
      <c r="A12780" s="116">
        <v>12780</v>
      </c>
      <c r="B12780" s="129">
        <v>44515</v>
      </c>
      <c r="D12780" s="120" t="s">
        <v>25</v>
      </c>
      <c r="E12780" s="120" t="s">
        <v>28597</v>
      </c>
      <c r="F12780" s="209" t="s">
        <v>7236</v>
      </c>
      <c r="G12780" s="119" t="s">
        <v>28598</v>
      </c>
      <c r="H12780" s="121" t="s">
        <v>48</v>
      </c>
      <c r="I12780" s="121" t="s">
        <v>30</v>
      </c>
      <c r="K12780" s="121" t="s">
        <v>65</v>
      </c>
      <c r="L12780" s="157" t="s">
        <v>32</v>
      </c>
      <c r="M12780" s="120" t="s">
        <v>78</v>
      </c>
      <c r="Y12780" s="116" t="s">
        <v>16023</v>
      </c>
    </row>
    <row r="12781" spans="1:25">
      <c r="A12781" s="116">
        <v>12781</v>
      </c>
      <c r="B12781" s="129">
        <v>44515</v>
      </c>
      <c r="D12781" s="120" t="s">
        <v>25</v>
      </c>
      <c r="E12781" s="120" t="s">
        <v>28599</v>
      </c>
      <c r="F12781" s="209" t="s">
        <v>28600</v>
      </c>
      <c r="G12781" s="119" t="s">
        <v>28601</v>
      </c>
      <c r="H12781" s="121" t="s">
        <v>41</v>
      </c>
      <c r="I12781" s="121" t="s">
        <v>30</v>
      </c>
      <c r="J12781" s="121" t="s">
        <v>5018</v>
      </c>
      <c r="K12781" s="121" t="s">
        <v>65</v>
      </c>
      <c r="L12781" s="157" t="s">
        <v>32</v>
      </c>
      <c r="M12781" s="120" t="s">
        <v>33</v>
      </c>
      <c r="N12781" s="131">
        <v>44515</v>
      </c>
      <c r="O12781" s="131">
        <v>44515</v>
      </c>
      <c r="Y12781" s="116" t="s">
        <v>16023</v>
      </c>
    </row>
    <row r="12782" spans="1:25">
      <c r="A12782" s="116">
        <v>12782</v>
      </c>
      <c r="B12782" s="129">
        <v>44515</v>
      </c>
      <c r="D12782" s="120" t="s">
        <v>25</v>
      </c>
      <c r="E12782" s="120" t="s">
        <v>28602</v>
      </c>
      <c r="F12782" s="209" t="s">
        <v>28603</v>
      </c>
      <c r="G12782" s="119" t="s">
        <v>5381</v>
      </c>
      <c r="H12782" s="121" t="s">
        <v>192</v>
      </c>
      <c r="I12782" s="121" t="s">
        <v>30</v>
      </c>
      <c r="J12782" s="121" t="s">
        <v>7087</v>
      </c>
      <c r="K12782" s="121" t="s">
        <v>65</v>
      </c>
      <c r="L12782" s="157" t="s">
        <v>32</v>
      </c>
      <c r="M12782" s="120" t="s">
        <v>78</v>
      </c>
      <c r="Y12782" s="116" t="s">
        <v>16023</v>
      </c>
    </row>
    <row r="12783" spans="1:25" ht="27.6">
      <c r="A12783" s="116">
        <v>12783</v>
      </c>
      <c r="B12783" s="129">
        <v>44515</v>
      </c>
      <c r="D12783" s="120" t="s">
        <v>25</v>
      </c>
      <c r="E12783" s="120" t="s">
        <v>28604</v>
      </c>
      <c r="F12783" s="209" t="s">
        <v>28605</v>
      </c>
      <c r="G12783" s="119" t="s">
        <v>2408</v>
      </c>
      <c r="H12783" s="121" t="s">
        <v>53</v>
      </c>
      <c r="I12783" s="121" t="s">
        <v>30</v>
      </c>
      <c r="J12783" s="121" t="s">
        <v>7087</v>
      </c>
      <c r="K12783" s="121" t="s">
        <v>65</v>
      </c>
      <c r="L12783" s="157" t="s">
        <v>32</v>
      </c>
      <c r="M12783" s="120" t="s">
        <v>78</v>
      </c>
      <c r="Y12783" s="116" t="s">
        <v>16023</v>
      </c>
    </row>
    <row r="12784" spans="1:25">
      <c r="A12784" s="116">
        <v>12784</v>
      </c>
      <c r="B12784" s="129">
        <v>44515</v>
      </c>
      <c r="D12784" s="120" t="s">
        <v>25</v>
      </c>
      <c r="E12784" s="120" t="s">
        <v>28606</v>
      </c>
      <c r="F12784" s="209" t="s">
        <v>28607</v>
      </c>
      <c r="G12784" s="119" t="s">
        <v>3271</v>
      </c>
      <c r="H12784" s="121" t="s">
        <v>29</v>
      </c>
      <c r="I12784" s="121" t="s">
        <v>30</v>
      </c>
      <c r="J12784" s="121" t="s">
        <v>7216</v>
      </c>
      <c r="K12784" s="121" t="s">
        <v>65</v>
      </c>
      <c r="L12784" s="157" t="s">
        <v>32</v>
      </c>
      <c r="M12784" s="120" t="s">
        <v>33</v>
      </c>
      <c r="N12784" s="131">
        <v>44515</v>
      </c>
      <c r="Y12784" s="116" t="s">
        <v>16023</v>
      </c>
    </row>
    <row r="12785" spans="1:25">
      <c r="A12785" s="116">
        <v>12785</v>
      </c>
      <c r="B12785" s="129">
        <v>44515</v>
      </c>
      <c r="D12785" s="120" t="s">
        <v>25</v>
      </c>
      <c r="E12785" s="120" t="s">
        <v>28608</v>
      </c>
      <c r="F12785" s="209" t="s">
        <v>28609</v>
      </c>
      <c r="G12785" s="119" t="s">
        <v>28610</v>
      </c>
      <c r="H12785" s="121" t="s">
        <v>76</v>
      </c>
      <c r="I12785" s="121" t="s">
        <v>30</v>
      </c>
      <c r="J12785" s="121" t="s">
        <v>7276</v>
      </c>
      <c r="K12785" s="121" t="s">
        <v>65</v>
      </c>
      <c r="L12785" s="157" t="s">
        <v>32</v>
      </c>
      <c r="M12785" s="120" t="s">
        <v>78</v>
      </c>
      <c r="Y12785" s="116" t="s">
        <v>16023</v>
      </c>
    </row>
    <row r="12786" spans="1:25" ht="27.6">
      <c r="A12786" s="116">
        <v>12786</v>
      </c>
      <c r="B12786" s="129">
        <v>44515</v>
      </c>
      <c r="D12786" s="120" t="s">
        <v>25</v>
      </c>
      <c r="E12786" s="120" t="s">
        <v>28611</v>
      </c>
      <c r="F12786" s="209" t="s">
        <v>28612</v>
      </c>
      <c r="G12786" s="195" t="s">
        <v>11746</v>
      </c>
      <c r="H12786" s="121" t="s">
        <v>97</v>
      </c>
      <c r="I12786" s="121" t="s">
        <v>30</v>
      </c>
      <c r="J12786" s="121" t="s">
        <v>87</v>
      </c>
      <c r="K12786" s="121" t="s">
        <v>65</v>
      </c>
      <c r="L12786" s="157" t="s">
        <v>32</v>
      </c>
      <c r="M12786" s="120" t="s">
        <v>78</v>
      </c>
      <c r="Y12786" s="116" t="s">
        <v>16023</v>
      </c>
    </row>
    <row r="12787" spans="1:25">
      <c r="A12787" s="116">
        <v>12787</v>
      </c>
      <c r="B12787" s="129">
        <v>44515</v>
      </c>
      <c r="D12787" s="120" t="s">
        <v>25</v>
      </c>
      <c r="E12787" s="120" t="s">
        <v>28613</v>
      </c>
      <c r="L12787" s="157" t="s">
        <v>32</v>
      </c>
      <c r="M12787" s="120" t="s">
        <v>33</v>
      </c>
      <c r="Y12787" s="116" t="s">
        <v>16023</v>
      </c>
    </row>
    <row r="12788" spans="1:25">
      <c r="A12788" s="116">
        <v>12788</v>
      </c>
      <c r="B12788" s="129">
        <v>44515</v>
      </c>
      <c r="D12788" s="120" t="s">
        <v>25</v>
      </c>
      <c r="E12788" s="120" t="s">
        <v>28614</v>
      </c>
      <c r="L12788" s="157" t="s">
        <v>32</v>
      </c>
      <c r="M12788" s="120" t="s">
        <v>33</v>
      </c>
      <c r="Y12788" s="116" t="s">
        <v>16023</v>
      </c>
    </row>
    <row r="12789" spans="1:25">
      <c r="A12789" s="116">
        <v>12789</v>
      </c>
      <c r="B12789" s="129">
        <v>44515</v>
      </c>
      <c r="D12789" s="120" t="s">
        <v>25</v>
      </c>
      <c r="E12789" s="120" t="s">
        <v>28615</v>
      </c>
      <c r="L12789" s="157" t="s">
        <v>32</v>
      </c>
      <c r="M12789" s="120" t="s">
        <v>33</v>
      </c>
      <c r="Y12789" s="116" t="s">
        <v>16023</v>
      </c>
    </row>
    <row r="12790" spans="1:25">
      <c r="A12790" s="116">
        <v>12790</v>
      </c>
      <c r="B12790" s="129">
        <v>44515</v>
      </c>
      <c r="D12790" s="120" t="s">
        <v>25</v>
      </c>
      <c r="E12790" s="120" t="s">
        <v>28616</v>
      </c>
      <c r="L12790" s="157" t="s">
        <v>32</v>
      </c>
      <c r="M12790" s="120" t="s">
        <v>78</v>
      </c>
      <c r="Y12790" s="116" t="s">
        <v>16023</v>
      </c>
    </row>
    <row r="12791" spans="1:25">
      <c r="A12791" s="116">
        <v>12791</v>
      </c>
      <c r="B12791" s="129">
        <v>44515</v>
      </c>
      <c r="D12791" s="120" t="s">
        <v>25</v>
      </c>
      <c r="E12791" s="120" t="s">
        <v>28617</v>
      </c>
      <c r="L12791" s="157" t="s">
        <v>32</v>
      </c>
      <c r="M12791" s="120" t="s">
        <v>33</v>
      </c>
      <c r="Y12791" s="116" t="s">
        <v>16023</v>
      </c>
    </row>
    <row r="12792" spans="1:25">
      <c r="A12792" s="116">
        <v>12792</v>
      </c>
      <c r="B12792" s="129">
        <v>44515</v>
      </c>
      <c r="D12792" s="120" t="s">
        <v>25</v>
      </c>
      <c r="E12792" s="120" t="s">
        <v>28618</v>
      </c>
      <c r="L12792" s="157" t="s">
        <v>32</v>
      </c>
      <c r="M12792" s="120" t="s">
        <v>78</v>
      </c>
      <c r="Y12792" s="116" t="s">
        <v>16023</v>
      </c>
    </row>
    <row r="12793" spans="1:25">
      <c r="A12793" s="116">
        <v>12793</v>
      </c>
      <c r="B12793" s="129">
        <v>44515</v>
      </c>
      <c r="D12793" s="120" t="s">
        <v>25</v>
      </c>
      <c r="E12793" s="120" t="s">
        <v>28619</v>
      </c>
      <c r="L12793" s="157" t="s">
        <v>32</v>
      </c>
      <c r="M12793" s="120" t="s">
        <v>78</v>
      </c>
      <c r="Y12793" s="116" t="s">
        <v>16023</v>
      </c>
    </row>
    <row r="12794" spans="1:25">
      <c r="A12794" s="116">
        <v>12794</v>
      </c>
      <c r="B12794" s="129">
        <v>44515</v>
      </c>
      <c r="D12794" s="120" t="s">
        <v>25</v>
      </c>
      <c r="E12794" s="120" t="s">
        <v>28620</v>
      </c>
      <c r="L12794" s="157" t="s">
        <v>32</v>
      </c>
      <c r="M12794" s="120" t="s">
        <v>33</v>
      </c>
      <c r="Y12794" s="116" t="s">
        <v>16023</v>
      </c>
    </row>
    <row r="12795" spans="1:25">
      <c r="A12795" s="116">
        <v>12795</v>
      </c>
      <c r="B12795" s="129">
        <v>44515</v>
      </c>
      <c r="D12795" s="120" t="s">
        <v>25</v>
      </c>
      <c r="E12795" s="120" t="s">
        <v>28621</v>
      </c>
      <c r="L12795" s="157" t="s">
        <v>32</v>
      </c>
      <c r="M12795" s="120" t="s">
        <v>33</v>
      </c>
      <c r="Y12795" s="116" t="s">
        <v>16023</v>
      </c>
    </row>
    <row r="12796" spans="1:25">
      <c r="A12796" s="116">
        <v>12796</v>
      </c>
      <c r="B12796" s="129">
        <v>44515</v>
      </c>
      <c r="D12796" s="120" t="s">
        <v>25</v>
      </c>
      <c r="E12796" s="120" t="s">
        <v>28622</v>
      </c>
      <c r="L12796" s="157" t="s">
        <v>32</v>
      </c>
      <c r="M12796" s="120" t="s">
        <v>78</v>
      </c>
      <c r="Y12796" s="116" t="s">
        <v>16023</v>
      </c>
    </row>
    <row r="12797" spans="1:25">
      <c r="A12797" s="116">
        <v>12797</v>
      </c>
      <c r="B12797" s="129">
        <v>44515</v>
      </c>
      <c r="D12797" s="120" t="s">
        <v>25</v>
      </c>
      <c r="E12797" s="120" t="s">
        <v>28623</v>
      </c>
      <c r="L12797" s="157" t="s">
        <v>32</v>
      </c>
      <c r="M12797" s="120" t="s">
        <v>78</v>
      </c>
      <c r="Y12797" s="116" t="s">
        <v>16023</v>
      </c>
    </row>
    <row r="12798" spans="1:25">
      <c r="A12798" s="116">
        <v>12798</v>
      </c>
      <c r="B12798" s="129">
        <v>44515</v>
      </c>
      <c r="D12798" s="120" t="s">
        <v>25</v>
      </c>
      <c r="E12798" s="120" t="s">
        <v>28624</v>
      </c>
      <c r="L12798" s="157" t="s">
        <v>32</v>
      </c>
      <c r="M12798" s="120" t="s">
        <v>33</v>
      </c>
      <c r="Y12798" s="116" t="s">
        <v>16023</v>
      </c>
    </row>
    <row r="12799" spans="1:25">
      <c r="A12799" s="116">
        <v>12799</v>
      </c>
      <c r="B12799" s="129">
        <v>44515</v>
      </c>
      <c r="D12799" s="120" t="s">
        <v>25</v>
      </c>
      <c r="E12799" s="120" t="s">
        <v>28625</v>
      </c>
      <c r="L12799" s="157" t="s">
        <v>32</v>
      </c>
      <c r="M12799" s="120" t="s">
        <v>78</v>
      </c>
      <c r="Y12799" s="116" t="s">
        <v>16023</v>
      </c>
    </row>
    <row r="12800" spans="1:25">
      <c r="A12800" s="116">
        <v>12800</v>
      </c>
      <c r="B12800" s="129">
        <v>44515</v>
      </c>
      <c r="D12800" s="120" t="s">
        <v>25</v>
      </c>
      <c r="E12800" s="120" t="s">
        <v>28626</v>
      </c>
      <c r="L12800" s="157" t="s">
        <v>32</v>
      </c>
      <c r="M12800" s="120" t="s">
        <v>78</v>
      </c>
      <c r="Y12800" s="116" t="s">
        <v>16023</v>
      </c>
    </row>
    <row r="12801" spans="1:25">
      <c r="A12801" s="116">
        <v>12801</v>
      </c>
      <c r="B12801" s="129">
        <v>44515</v>
      </c>
      <c r="D12801" s="120" t="s">
        <v>25</v>
      </c>
      <c r="E12801" s="120" t="s">
        <v>28627</v>
      </c>
      <c r="L12801" s="157" t="s">
        <v>32</v>
      </c>
      <c r="M12801" s="120" t="s">
        <v>78</v>
      </c>
      <c r="Y12801" s="116" t="s">
        <v>16023</v>
      </c>
    </row>
    <row r="12802" spans="1:25">
      <c r="A12802" s="116">
        <v>12802</v>
      </c>
      <c r="B12802" s="129">
        <v>44515</v>
      </c>
      <c r="D12802" s="120" t="s">
        <v>25</v>
      </c>
      <c r="E12802" s="120" t="s">
        <v>28628</v>
      </c>
      <c r="L12802" s="157" t="s">
        <v>32</v>
      </c>
      <c r="M12802" s="120" t="s">
        <v>33</v>
      </c>
      <c r="Y12802" s="116" t="s">
        <v>16023</v>
      </c>
    </row>
    <row r="12803" spans="1:25">
      <c r="A12803" s="116">
        <v>12803</v>
      </c>
      <c r="B12803" s="129">
        <v>44515</v>
      </c>
      <c r="D12803" s="120" t="s">
        <v>25</v>
      </c>
      <c r="E12803" s="120" t="s">
        <v>28629</v>
      </c>
      <c r="L12803" s="157" t="s">
        <v>32</v>
      </c>
      <c r="M12803" s="120" t="s">
        <v>78</v>
      </c>
      <c r="Y12803" s="116" t="s">
        <v>16023</v>
      </c>
    </row>
    <row r="12804" spans="1:25">
      <c r="A12804" s="116">
        <v>12804</v>
      </c>
      <c r="B12804" s="129">
        <v>44516</v>
      </c>
      <c r="D12804" s="120" t="s">
        <v>25</v>
      </c>
      <c r="E12804" s="120" t="s">
        <v>28630</v>
      </c>
      <c r="F12804" s="209" t="s">
        <v>28631</v>
      </c>
      <c r="G12804" s="119" t="s">
        <v>28632</v>
      </c>
      <c r="H12804" s="121" t="s">
        <v>41</v>
      </c>
      <c r="I12804" s="121" t="s">
        <v>63</v>
      </c>
      <c r="J12804" s="121" t="s">
        <v>524</v>
      </c>
      <c r="K12804" s="121" t="s">
        <v>65</v>
      </c>
      <c r="L12804" s="157" t="s">
        <v>32</v>
      </c>
      <c r="M12804" s="120" t="s">
        <v>33</v>
      </c>
      <c r="N12804" s="131">
        <v>44517</v>
      </c>
      <c r="O12804" s="131">
        <v>44532</v>
      </c>
    </row>
    <row r="12805" spans="1:25">
      <c r="A12805" s="116">
        <v>12805</v>
      </c>
      <c r="B12805" s="129">
        <v>44516</v>
      </c>
      <c r="D12805" s="120" t="s">
        <v>25</v>
      </c>
      <c r="E12805" s="120" t="s">
        <v>28633</v>
      </c>
      <c r="F12805" s="209" t="s">
        <v>26942</v>
      </c>
      <c r="G12805" s="119" t="s">
        <v>7598</v>
      </c>
      <c r="H12805" s="121" t="s">
        <v>97</v>
      </c>
      <c r="I12805" s="121" t="s">
        <v>42</v>
      </c>
      <c r="J12805" s="121" t="s">
        <v>82</v>
      </c>
      <c r="K12805" s="121" t="s">
        <v>65</v>
      </c>
      <c r="L12805" s="157" t="s">
        <v>32</v>
      </c>
    </row>
    <row r="12806" spans="1:25" ht="27.6">
      <c r="A12806" s="116">
        <v>12806</v>
      </c>
      <c r="B12806" s="129">
        <v>44516</v>
      </c>
      <c r="D12806" s="120" t="s">
        <v>25</v>
      </c>
      <c r="E12806" s="120" t="s">
        <v>28634</v>
      </c>
      <c r="F12806" s="209" t="s">
        <v>28635</v>
      </c>
      <c r="G12806" s="119" t="s">
        <v>2731</v>
      </c>
      <c r="H12806" s="121" t="s">
        <v>192</v>
      </c>
      <c r="I12806" s="121" t="s">
        <v>30</v>
      </c>
      <c r="J12806" s="121" t="s">
        <v>87</v>
      </c>
      <c r="K12806" s="121" t="s">
        <v>65</v>
      </c>
      <c r="L12806" s="157" t="s">
        <v>32</v>
      </c>
      <c r="M12806" s="120" t="s">
        <v>33</v>
      </c>
      <c r="N12806" s="131">
        <v>44517</v>
      </c>
      <c r="O12806" s="131">
        <v>44517</v>
      </c>
      <c r="S12806" s="120" t="s">
        <v>92</v>
      </c>
    </row>
    <row r="12807" spans="1:25">
      <c r="A12807" s="116">
        <v>12807</v>
      </c>
      <c r="B12807" s="129">
        <v>44516</v>
      </c>
      <c r="D12807" s="120" t="s">
        <v>25</v>
      </c>
      <c r="E12807" s="120" t="s">
        <v>28636</v>
      </c>
      <c r="F12807" s="209" t="s">
        <v>28637</v>
      </c>
      <c r="G12807" s="119" t="s">
        <v>1494</v>
      </c>
      <c r="H12807" s="121" t="s">
        <v>177</v>
      </c>
      <c r="I12807" s="121" t="s">
        <v>196</v>
      </c>
      <c r="J12807" s="121" t="s">
        <v>28638</v>
      </c>
      <c r="K12807" s="121" t="s">
        <v>65</v>
      </c>
      <c r="L12807" s="157" t="s">
        <v>32</v>
      </c>
    </row>
    <row r="12808" spans="1:25" ht="27.6">
      <c r="A12808" s="116">
        <v>12808</v>
      </c>
      <c r="B12808" s="129">
        <v>44516</v>
      </c>
      <c r="D12808" s="120" t="s">
        <v>25</v>
      </c>
      <c r="E12808" t="s">
        <v>28639</v>
      </c>
      <c r="F12808" s="209" t="s">
        <v>28640</v>
      </c>
      <c r="G12808" s="119" t="s">
        <v>28641</v>
      </c>
      <c r="H12808" s="121" t="s">
        <v>177</v>
      </c>
      <c r="I12808" s="121" t="s">
        <v>30</v>
      </c>
      <c r="J12808" s="121" t="s">
        <v>8096</v>
      </c>
      <c r="K12808" s="121" t="s">
        <v>65</v>
      </c>
      <c r="L12808" s="157" t="s">
        <v>32</v>
      </c>
    </row>
    <row r="12809" spans="1:25">
      <c r="A12809" s="116">
        <v>12809</v>
      </c>
      <c r="B12809" s="129">
        <v>44516</v>
      </c>
      <c r="D12809" s="120" t="s">
        <v>25</v>
      </c>
      <c r="E12809" s="120" t="s">
        <v>28642</v>
      </c>
      <c r="F12809" s="209" t="s">
        <v>21763</v>
      </c>
      <c r="G12809" s="119" t="s">
        <v>1033</v>
      </c>
      <c r="H12809" s="121" t="s">
        <v>1173</v>
      </c>
      <c r="I12809" s="121" t="s">
        <v>30</v>
      </c>
      <c r="J12809" s="121" t="s">
        <v>77</v>
      </c>
      <c r="K12809" s="121" t="s">
        <v>65</v>
      </c>
      <c r="L12809" s="157" t="s">
        <v>32</v>
      </c>
    </row>
    <row r="12810" spans="1:25" ht="27.6">
      <c r="A12810" s="116">
        <v>12810</v>
      </c>
      <c r="B12810" s="129">
        <v>44516</v>
      </c>
      <c r="D12810" s="120" t="s">
        <v>25</v>
      </c>
      <c r="E12810" s="120" t="s">
        <v>28643</v>
      </c>
      <c r="F12810" s="209" t="s">
        <v>28644</v>
      </c>
      <c r="G12810" s="119" t="s">
        <v>371</v>
      </c>
      <c r="H12810" s="121" t="s">
        <v>53</v>
      </c>
      <c r="I12810" s="121" t="s">
        <v>30</v>
      </c>
      <c r="J12810" s="121" t="s">
        <v>1540</v>
      </c>
      <c r="K12810" s="121" t="s">
        <v>65</v>
      </c>
      <c r="L12810" s="157" t="s">
        <v>32</v>
      </c>
    </row>
    <row r="12811" spans="1:25">
      <c r="A12811" s="116">
        <v>12811</v>
      </c>
      <c r="B12811" s="129">
        <v>44516</v>
      </c>
      <c r="D12811" s="120" t="s">
        <v>25</v>
      </c>
      <c r="E12811" s="120" t="s">
        <v>28645</v>
      </c>
      <c r="F12811" s="209" t="s">
        <v>28646</v>
      </c>
      <c r="G12811" s="119" t="s">
        <v>1170</v>
      </c>
      <c r="H12811" s="121" t="s">
        <v>97</v>
      </c>
      <c r="I12811" s="121" t="s">
        <v>30</v>
      </c>
      <c r="J12811" s="121" t="s">
        <v>77</v>
      </c>
      <c r="K12811" s="121" t="s">
        <v>65</v>
      </c>
      <c r="L12811" s="157" t="s">
        <v>32</v>
      </c>
    </row>
    <row r="12812" spans="1:25" ht="27.6">
      <c r="A12812" s="116">
        <v>12812</v>
      </c>
      <c r="B12812" s="129">
        <v>44516</v>
      </c>
      <c r="D12812" s="120" t="s">
        <v>25</v>
      </c>
      <c r="E12812" s="120" t="s">
        <v>28647</v>
      </c>
      <c r="F12812" s="209" t="s">
        <v>28648</v>
      </c>
      <c r="G12812" s="119" t="s">
        <v>5407</v>
      </c>
      <c r="H12812" s="121" t="s">
        <v>29</v>
      </c>
      <c r="I12812" s="121" t="s">
        <v>42</v>
      </c>
      <c r="J12812" s="121" t="s">
        <v>478</v>
      </c>
      <c r="K12812" s="121" t="s">
        <v>65</v>
      </c>
      <c r="L12812" s="157" t="s">
        <v>32</v>
      </c>
    </row>
    <row r="12813" spans="1:25" ht="27.6">
      <c r="A12813" s="116">
        <v>12813</v>
      </c>
      <c r="B12813" s="129">
        <v>44516</v>
      </c>
      <c r="D12813" s="120" t="s">
        <v>25</v>
      </c>
      <c r="E12813" s="120" t="s">
        <v>28649</v>
      </c>
      <c r="F12813" s="209" t="s">
        <v>28650</v>
      </c>
      <c r="G12813" s="119" t="s">
        <v>15447</v>
      </c>
      <c r="H12813" s="121" t="s">
        <v>86</v>
      </c>
      <c r="I12813" s="121" t="s">
        <v>30</v>
      </c>
      <c r="J12813" s="121" t="s">
        <v>1544</v>
      </c>
      <c r="K12813" s="121" t="s">
        <v>65</v>
      </c>
      <c r="L12813" s="157" t="s">
        <v>32</v>
      </c>
    </row>
    <row r="12814" spans="1:25" ht="27.6">
      <c r="A12814" s="116">
        <v>12814</v>
      </c>
      <c r="B12814" s="129">
        <v>44516</v>
      </c>
      <c r="D12814" s="120" t="s">
        <v>25</v>
      </c>
      <c r="E12814" s="120" t="s">
        <v>28651</v>
      </c>
      <c r="F12814" s="209" t="s">
        <v>28652</v>
      </c>
      <c r="G12814" s="119" t="s">
        <v>28653</v>
      </c>
      <c r="H12814" s="121" t="s">
        <v>97</v>
      </c>
      <c r="I12814" s="121" t="s">
        <v>30</v>
      </c>
      <c r="J12814" s="121" t="s">
        <v>77</v>
      </c>
      <c r="K12814" s="121" t="s">
        <v>65</v>
      </c>
      <c r="L12814" s="157" t="s">
        <v>32</v>
      </c>
    </row>
    <row r="12815" spans="1:25" ht="27.6">
      <c r="A12815" s="116">
        <v>12815</v>
      </c>
      <c r="B12815" s="129">
        <v>44516</v>
      </c>
      <c r="D12815" s="120" t="s">
        <v>25</v>
      </c>
      <c r="E12815" s="120" t="s">
        <v>28654</v>
      </c>
      <c r="F12815" s="209" t="s">
        <v>28655</v>
      </c>
      <c r="G12815" s="119" t="s">
        <v>28656</v>
      </c>
      <c r="H12815" s="121" t="s">
        <v>41</v>
      </c>
      <c r="I12815" s="121" t="s">
        <v>30</v>
      </c>
      <c r="J12815" s="121" t="s">
        <v>87</v>
      </c>
      <c r="K12815" s="121" t="s">
        <v>65</v>
      </c>
      <c r="L12815" s="157" t="s">
        <v>32</v>
      </c>
    </row>
    <row r="12816" spans="1:25" ht="27.6">
      <c r="A12816" s="116">
        <v>12816</v>
      </c>
      <c r="B12816" s="129">
        <v>44516</v>
      </c>
      <c r="D12816" s="120" t="s">
        <v>25</v>
      </c>
      <c r="E12816" s="120" t="s">
        <v>28657</v>
      </c>
      <c r="F12816" s="209" t="s">
        <v>28658</v>
      </c>
      <c r="G12816" s="119" t="s">
        <v>17594</v>
      </c>
      <c r="H12816" s="121" t="s">
        <v>41</v>
      </c>
      <c r="I12816" s="121" t="s">
        <v>30</v>
      </c>
      <c r="J12816" s="121" t="s">
        <v>7142</v>
      </c>
      <c r="K12816" s="121" t="s">
        <v>65</v>
      </c>
      <c r="L12816" s="157" t="s">
        <v>32</v>
      </c>
      <c r="M12816" s="120" t="s">
        <v>33</v>
      </c>
      <c r="N12816" s="131">
        <v>44517</v>
      </c>
      <c r="O12816" s="131">
        <v>44532</v>
      </c>
      <c r="S12816" s="120" t="s">
        <v>135</v>
      </c>
      <c r="Y12816" s="116" t="s">
        <v>28659</v>
      </c>
    </row>
    <row r="12817" spans="1:25" ht="27.6">
      <c r="A12817" s="116">
        <v>12817</v>
      </c>
      <c r="B12817" s="129">
        <v>44516</v>
      </c>
      <c r="D12817" s="120" t="s">
        <v>25</v>
      </c>
      <c r="E12817" s="120" t="s">
        <v>28660</v>
      </c>
      <c r="F12817" s="209" t="s">
        <v>28661</v>
      </c>
      <c r="G12817" s="119" t="s">
        <v>1170</v>
      </c>
      <c r="H12817" s="121" t="s">
        <v>97</v>
      </c>
      <c r="I12817" s="121" t="s">
        <v>30</v>
      </c>
      <c r="J12817" s="121" t="s">
        <v>87</v>
      </c>
      <c r="K12817" s="121" t="s">
        <v>65</v>
      </c>
      <c r="L12817" s="157" t="s">
        <v>32</v>
      </c>
    </row>
    <row r="12818" spans="1:25" ht="27.6">
      <c r="A12818" s="116">
        <v>12818</v>
      </c>
      <c r="B12818" s="129">
        <v>44516</v>
      </c>
      <c r="D12818" s="120" t="s">
        <v>25</v>
      </c>
      <c r="E12818" s="120" t="s">
        <v>28662</v>
      </c>
      <c r="F12818" s="209" t="s">
        <v>28663</v>
      </c>
      <c r="G12818" s="119" t="s">
        <v>28664</v>
      </c>
      <c r="H12818" s="121" t="s">
        <v>29</v>
      </c>
      <c r="I12818" s="121" t="s">
        <v>42</v>
      </c>
      <c r="J12818" s="121" t="s">
        <v>72</v>
      </c>
      <c r="K12818" s="121" t="s">
        <v>65</v>
      </c>
      <c r="L12818" s="157" t="s">
        <v>32</v>
      </c>
      <c r="M12818" s="120" t="s">
        <v>33</v>
      </c>
      <c r="N12818" s="131">
        <v>44517</v>
      </c>
      <c r="O12818" s="131">
        <v>44532</v>
      </c>
    </row>
    <row r="12819" spans="1:25" ht="27.6">
      <c r="A12819" s="116">
        <v>12819</v>
      </c>
      <c r="B12819" s="129">
        <v>44516</v>
      </c>
      <c r="D12819" s="120" t="s">
        <v>25</v>
      </c>
      <c r="E12819" s="120" t="s">
        <v>28665</v>
      </c>
      <c r="F12819" s="209" t="s">
        <v>28666</v>
      </c>
      <c r="G12819" s="119" t="s">
        <v>229</v>
      </c>
      <c r="H12819" s="121" t="s">
        <v>76</v>
      </c>
      <c r="I12819" s="121" t="s">
        <v>42</v>
      </c>
      <c r="J12819" s="121" t="s">
        <v>72</v>
      </c>
      <c r="K12819" s="121" t="s">
        <v>65</v>
      </c>
      <c r="L12819" s="157" t="s">
        <v>32</v>
      </c>
      <c r="M12819" s="120" t="s">
        <v>33</v>
      </c>
      <c r="N12819" s="131">
        <v>44517</v>
      </c>
      <c r="O12819" s="131">
        <v>44517</v>
      </c>
      <c r="S12819" s="120" t="s">
        <v>92</v>
      </c>
      <c r="Y12819" s="116" t="s">
        <v>28667</v>
      </c>
    </row>
    <row r="12820" spans="1:25" ht="27.6">
      <c r="A12820" s="116">
        <v>12820</v>
      </c>
      <c r="B12820" s="129">
        <v>44516</v>
      </c>
      <c r="D12820" s="120" t="s">
        <v>25</v>
      </c>
      <c r="E12820" s="120" t="s">
        <v>28668</v>
      </c>
      <c r="F12820" s="209" t="s">
        <v>28669</v>
      </c>
      <c r="G12820" s="119" t="s">
        <v>21236</v>
      </c>
      <c r="H12820" s="121" t="s">
        <v>140</v>
      </c>
      <c r="I12820" s="121" t="s">
        <v>30</v>
      </c>
      <c r="J12820" s="121" t="s">
        <v>6396</v>
      </c>
      <c r="K12820" s="121" t="s">
        <v>65</v>
      </c>
      <c r="L12820" s="157" t="s">
        <v>32</v>
      </c>
    </row>
    <row r="12821" spans="1:25" ht="27.6">
      <c r="A12821" s="116">
        <v>12821</v>
      </c>
      <c r="B12821" s="129">
        <v>44516</v>
      </c>
      <c r="D12821" s="120" t="s">
        <v>25</v>
      </c>
      <c r="E12821" s="120" t="s">
        <v>28670</v>
      </c>
      <c r="F12821" s="209" t="s">
        <v>28671</v>
      </c>
      <c r="G12821" s="121" t="s">
        <v>2109</v>
      </c>
      <c r="H12821" s="121" t="s">
        <v>53</v>
      </c>
      <c r="I12821" s="121" t="s">
        <v>42</v>
      </c>
      <c r="J12821" s="121" t="s">
        <v>72</v>
      </c>
      <c r="K12821" s="121" t="s">
        <v>65</v>
      </c>
      <c r="L12821" s="157" t="s">
        <v>32</v>
      </c>
      <c r="M12821" s="120" t="s">
        <v>33</v>
      </c>
      <c r="N12821" s="131" t="s">
        <v>28672</v>
      </c>
    </row>
    <row r="12822" spans="1:25">
      <c r="A12822" s="116">
        <v>12822</v>
      </c>
      <c r="B12822" s="129">
        <v>44516</v>
      </c>
      <c r="D12822" s="120" t="s">
        <v>25</v>
      </c>
      <c r="E12822" s="120" t="s">
        <v>28673</v>
      </c>
      <c r="F12822" s="209" t="s">
        <v>28674</v>
      </c>
      <c r="G12822" s="119" t="s">
        <v>16737</v>
      </c>
      <c r="H12822" s="121" t="s">
        <v>97</v>
      </c>
      <c r="I12822" s="121" t="s">
        <v>42</v>
      </c>
      <c r="J12822" s="121" t="s">
        <v>91</v>
      </c>
      <c r="K12822" s="121" t="s">
        <v>65</v>
      </c>
      <c r="L12822" s="157" t="s">
        <v>32</v>
      </c>
      <c r="M12822" s="120" t="s">
        <v>33</v>
      </c>
      <c r="N12822" s="131">
        <v>44517</v>
      </c>
      <c r="O12822" s="131">
        <v>44532</v>
      </c>
    </row>
    <row r="12823" spans="1:25">
      <c r="A12823" s="116">
        <v>12823</v>
      </c>
      <c r="B12823" s="129">
        <v>44516</v>
      </c>
      <c r="D12823" s="120" t="s">
        <v>25</v>
      </c>
      <c r="E12823" s="120" t="s">
        <v>28675</v>
      </c>
      <c r="F12823" s="209" t="s">
        <v>28676</v>
      </c>
      <c r="G12823" s="119" t="s">
        <v>5740</v>
      </c>
      <c r="H12823" s="121" t="s">
        <v>29</v>
      </c>
      <c r="I12823" s="121" t="s">
        <v>196</v>
      </c>
      <c r="J12823" s="121" t="s">
        <v>17468</v>
      </c>
      <c r="K12823" s="121" t="s">
        <v>65</v>
      </c>
      <c r="L12823" s="157" t="s">
        <v>32</v>
      </c>
      <c r="M12823" s="120" t="s">
        <v>33</v>
      </c>
      <c r="N12823" s="131">
        <v>44517</v>
      </c>
      <c r="O12823" s="131">
        <v>44532</v>
      </c>
    </row>
    <row r="12824" spans="1:25">
      <c r="A12824" s="116">
        <v>12824</v>
      </c>
      <c r="B12824" s="129">
        <v>44516</v>
      </c>
      <c r="D12824" s="120" t="s">
        <v>25</v>
      </c>
      <c r="E12824" s="120" t="s">
        <v>28677</v>
      </c>
      <c r="F12824" s="209" t="s">
        <v>28678</v>
      </c>
      <c r="G12824" s="119" t="s">
        <v>28679</v>
      </c>
      <c r="H12824" s="121" t="s">
        <v>1173</v>
      </c>
      <c r="I12824" s="121" t="s">
        <v>30</v>
      </c>
      <c r="J12824" s="121" t="s">
        <v>435</v>
      </c>
      <c r="K12824" s="121" t="s">
        <v>65</v>
      </c>
      <c r="L12824" s="157" t="s">
        <v>32</v>
      </c>
      <c r="M12824" s="120" t="s">
        <v>33</v>
      </c>
      <c r="N12824" s="131">
        <v>44518</v>
      </c>
      <c r="O12824" s="131">
        <v>44532</v>
      </c>
    </row>
    <row r="12825" spans="1:25">
      <c r="A12825" s="116">
        <v>12825</v>
      </c>
      <c r="B12825" s="129">
        <v>44516</v>
      </c>
      <c r="D12825" s="120" t="s">
        <v>25</v>
      </c>
      <c r="E12825" s="120" t="s">
        <v>28680</v>
      </c>
      <c r="F12825" s="209" t="s">
        <v>21624</v>
      </c>
      <c r="G12825" s="119" t="s">
        <v>17420</v>
      </c>
      <c r="H12825" s="121" t="s">
        <v>192</v>
      </c>
      <c r="I12825" s="121" t="s">
        <v>30</v>
      </c>
      <c r="J12825" s="121" t="s">
        <v>7216</v>
      </c>
      <c r="K12825" s="121" t="s">
        <v>65</v>
      </c>
      <c r="L12825" s="157" t="s">
        <v>32</v>
      </c>
      <c r="M12825" s="120" t="s">
        <v>33</v>
      </c>
      <c r="N12825" s="131">
        <v>44517</v>
      </c>
      <c r="O12825" s="131">
        <v>44517</v>
      </c>
    </row>
    <row r="12826" spans="1:25" ht="27.6">
      <c r="A12826" s="116">
        <v>12826</v>
      </c>
      <c r="B12826" s="129">
        <v>44516</v>
      </c>
      <c r="D12826" s="120" t="s">
        <v>25</v>
      </c>
      <c r="E12826" s="120" t="s">
        <v>28681</v>
      </c>
      <c r="F12826" s="209" t="s">
        <v>28682</v>
      </c>
      <c r="G12826" s="119" t="s">
        <v>229</v>
      </c>
      <c r="H12826" s="121" t="s">
        <v>76</v>
      </c>
      <c r="I12826" s="121" t="s">
        <v>2361</v>
      </c>
      <c r="J12826" s="121" t="s">
        <v>6800</v>
      </c>
      <c r="K12826" s="121" t="s">
        <v>65</v>
      </c>
      <c r="L12826" s="157" t="s">
        <v>32</v>
      </c>
      <c r="M12826" s="120" t="s">
        <v>33</v>
      </c>
      <c r="N12826" s="131">
        <v>44517</v>
      </c>
      <c r="O12826" s="131">
        <v>44517</v>
      </c>
    </row>
    <row r="12827" spans="1:25">
      <c r="A12827" s="116">
        <v>12827</v>
      </c>
      <c r="B12827" s="129">
        <v>44516</v>
      </c>
      <c r="D12827" s="120" t="s">
        <v>25</v>
      </c>
      <c r="E12827" s="120" t="s">
        <v>28683</v>
      </c>
      <c r="F12827" s="209" t="s">
        <v>28684</v>
      </c>
      <c r="G12827" s="119" t="s">
        <v>28685</v>
      </c>
      <c r="H12827" s="121" t="s">
        <v>53</v>
      </c>
      <c r="I12827" s="121" t="s">
        <v>30</v>
      </c>
      <c r="J12827" s="121" t="s">
        <v>87</v>
      </c>
      <c r="K12827" s="121" t="s">
        <v>65</v>
      </c>
      <c r="L12827" s="157" t="s">
        <v>32</v>
      </c>
    </row>
    <row r="12828" spans="1:25">
      <c r="A12828" s="116">
        <v>12828</v>
      </c>
      <c r="B12828" s="129">
        <v>44516</v>
      </c>
      <c r="D12828" s="120" t="s">
        <v>25</v>
      </c>
      <c r="E12828" s="120" t="s">
        <v>28686</v>
      </c>
      <c r="F12828" s="209" t="s">
        <v>28687</v>
      </c>
      <c r="G12828" s="119" t="s">
        <v>20204</v>
      </c>
      <c r="H12828" s="121" t="s">
        <v>177</v>
      </c>
      <c r="I12828" s="121" t="s">
        <v>30</v>
      </c>
      <c r="J12828" s="121" t="s">
        <v>87</v>
      </c>
      <c r="K12828" s="121" t="s">
        <v>65</v>
      </c>
      <c r="L12828" s="157" t="s">
        <v>32</v>
      </c>
      <c r="M12828" s="120" t="s">
        <v>33</v>
      </c>
      <c r="N12828" s="131">
        <v>44517</v>
      </c>
      <c r="O12828" s="131">
        <v>44517</v>
      </c>
    </row>
    <row r="12829" spans="1:25" ht="27.6">
      <c r="A12829" s="116">
        <v>12829</v>
      </c>
      <c r="B12829" s="129">
        <v>44516</v>
      </c>
      <c r="D12829" s="120" t="s">
        <v>25</v>
      </c>
      <c r="E12829" s="120" t="s">
        <v>28688</v>
      </c>
      <c r="F12829" s="209" t="s">
        <v>28689</v>
      </c>
      <c r="G12829" s="119" t="s">
        <v>28690</v>
      </c>
      <c r="H12829" s="121" t="s">
        <v>41</v>
      </c>
      <c r="I12829" s="121" t="s">
        <v>42</v>
      </c>
      <c r="J12829" s="121" t="s">
        <v>72</v>
      </c>
      <c r="K12829" s="121" t="s">
        <v>65</v>
      </c>
      <c r="L12829" s="157" t="s">
        <v>32</v>
      </c>
      <c r="M12829" s="120" t="s">
        <v>33</v>
      </c>
      <c r="N12829" s="131">
        <v>44517</v>
      </c>
      <c r="O12829" s="131">
        <v>44517</v>
      </c>
    </row>
    <row r="12830" spans="1:25">
      <c r="A12830" s="116">
        <v>12830</v>
      </c>
      <c r="B12830" s="129">
        <v>44516</v>
      </c>
      <c r="D12830" s="120" t="s">
        <v>25</v>
      </c>
      <c r="E12830" s="120" t="s">
        <v>28691</v>
      </c>
      <c r="F12830" s="209" t="s">
        <v>10588</v>
      </c>
      <c r="G12830" s="119" t="s">
        <v>22896</v>
      </c>
      <c r="H12830" s="121" t="s">
        <v>1173</v>
      </c>
      <c r="I12830" s="121" t="s">
        <v>42</v>
      </c>
      <c r="J12830" s="121" t="s">
        <v>435</v>
      </c>
      <c r="K12830" s="121" t="s">
        <v>65</v>
      </c>
      <c r="L12830" s="157" t="s">
        <v>32</v>
      </c>
    </row>
    <row r="12831" spans="1:25">
      <c r="A12831" s="116">
        <v>12831</v>
      </c>
      <c r="B12831" s="129">
        <v>44516</v>
      </c>
      <c r="D12831" s="120" t="s">
        <v>25</v>
      </c>
      <c r="E12831" s="120" t="s">
        <v>28692</v>
      </c>
      <c r="F12831" s="209" t="s">
        <v>28693</v>
      </c>
      <c r="G12831" s="119" t="s">
        <v>15439</v>
      </c>
      <c r="H12831" s="121" t="s">
        <v>53</v>
      </c>
      <c r="I12831" s="121" t="s">
        <v>30</v>
      </c>
      <c r="J12831" s="121" t="s">
        <v>5018</v>
      </c>
      <c r="K12831" s="121" t="s">
        <v>65</v>
      </c>
      <c r="L12831" s="157" t="s">
        <v>32</v>
      </c>
      <c r="M12831" s="120" t="s">
        <v>33</v>
      </c>
      <c r="N12831" s="131">
        <v>44517</v>
      </c>
      <c r="O12831" s="131">
        <v>44517</v>
      </c>
    </row>
    <row r="12832" spans="1:25" ht="27.6">
      <c r="A12832" s="116">
        <v>12832</v>
      </c>
      <c r="B12832" s="129">
        <v>44516</v>
      </c>
      <c r="D12832" s="120" t="s">
        <v>25</v>
      </c>
      <c r="E12832" s="120" t="s">
        <v>28694</v>
      </c>
      <c r="F12832" s="209" t="s">
        <v>28695</v>
      </c>
      <c r="G12832" s="119" t="s">
        <v>21988</v>
      </c>
      <c r="H12832" s="121" t="s">
        <v>177</v>
      </c>
      <c r="I12832" s="121" t="s">
        <v>30</v>
      </c>
      <c r="J12832" s="121" t="s">
        <v>87</v>
      </c>
      <c r="K12832" s="121" t="s">
        <v>65</v>
      </c>
      <c r="L12832" s="157" t="s">
        <v>32</v>
      </c>
    </row>
    <row r="12833" spans="1:15">
      <c r="A12833" s="116">
        <v>12833</v>
      </c>
      <c r="B12833" s="129">
        <v>44516</v>
      </c>
      <c r="D12833" s="120" t="s">
        <v>25</v>
      </c>
      <c r="E12833" s="120" t="s">
        <v>28696</v>
      </c>
      <c r="F12833" s="209" t="s">
        <v>28697</v>
      </c>
      <c r="G12833" s="119" t="s">
        <v>7665</v>
      </c>
      <c r="H12833" s="121" t="s">
        <v>1173</v>
      </c>
      <c r="I12833" s="121" t="s">
        <v>30</v>
      </c>
      <c r="J12833" s="121" t="s">
        <v>5018</v>
      </c>
      <c r="K12833" s="121" t="s">
        <v>65</v>
      </c>
      <c r="L12833" s="157" t="s">
        <v>32</v>
      </c>
    </row>
    <row r="12834" spans="1:15">
      <c r="A12834" s="116">
        <v>12834</v>
      </c>
      <c r="B12834" s="129">
        <v>44516</v>
      </c>
      <c r="D12834" s="120" t="s">
        <v>25</v>
      </c>
      <c r="E12834" s="120" t="s">
        <v>28698</v>
      </c>
      <c r="F12834" s="209" t="s">
        <v>28699</v>
      </c>
      <c r="G12834" s="119" t="s">
        <v>6292</v>
      </c>
      <c r="H12834" s="121" t="s">
        <v>53</v>
      </c>
      <c r="I12834" s="121" t="s">
        <v>196</v>
      </c>
      <c r="J12834" s="121" t="s">
        <v>14490</v>
      </c>
      <c r="K12834" s="121" t="s">
        <v>65</v>
      </c>
      <c r="L12834" s="157" t="s">
        <v>32</v>
      </c>
      <c r="M12834" s="120" t="s">
        <v>33</v>
      </c>
      <c r="N12834" s="131">
        <v>44517</v>
      </c>
      <c r="O12834" s="131">
        <v>44517</v>
      </c>
    </row>
    <row r="12835" spans="1:15" ht="27.6">
      <c r="A12835" s="116">
        <v>12835</v>
      </c>
      <c r="B12835" s="129">
        <v>44516</v>
      </c>
      <c r="D12835" s="120" t="s">
        <v>25</v>
      </c>
      <c r="E12835" s="120" t="s">
        <v>28700</v>
      </c>
      <c r="F12835" s="209" t="s">
        <v>28701</v>
      </c>
      <c r="G12835" s="119" t="s">
        <v>15277</v>
      </c>
      <c r="H12835" s="121" t="s">
        <v>29</v>
      </c>
      <c r="I12835" s="121" t="s">
        <v>30</v>
      </c>
      <c r="J12835" s="121" t="s">
        <v>77</v>
      </c>
      <c r="K12835" s="121" t="s">
        <v>65</v>
      </c>
      <c r="L12835" s="157" t="s">
        <v>32</v>
      </c>
    </row>
    <row r="12836" spans="1:15" ht="27.6">
      <c r="A12836" s="116">
        <v>12836</v>
      </c>
      <c r="B12836" s="129">
        <v>44516</v>
      </c>
      <c r="D12836" s="120" t="s">
        <v>25</v>
      </c>
      <c r="E12836" s="120" t="s">
        <v>28702</v>
      </c>
      <c r="F12836" s="209" t="s">
        <v>28703</v>
      </c>
      <c r="G12836" s="119" t="s">
        <v>26393</v>
      </c>
      <c r="H12836" s="121" t="s">
        <v>140</v>
      </c>
      <c r="I12836" s="121" t="s">
        <v>30</v>
      </c>
      <c r="J12836" s="121" t="s">
        <v>87</v>
      </c>
      <c r="K12836" s="121" t="s">
        <v>65</v>
      </c>
      <c r="L12836" s="157" t="s">
        <v>32</v>
      </c>
    </row>
    <row r="12837" spans="1:15" ht="27.6">
      <c r="A12837" s="116">
        <v>12837</v>
      </c>
      <c r="B12837" s="129">
        <v>44516</v>
      </c>
      <c r="D12837" s="120" t="s">
        <v>25</v>
      </c>
      <c r="E12837" s="120" t="s">
        <v>28704</v>
      </c>
      <c r="F12837" s="209" t="s">
        <v>28705</v>
      </c>
      <c r="G12837" s="119" t="s">
        <v>28706</v>
      </c>
      <c r="H12837" s="121" t="s">
        <v>41</v>
      </c>
      <c r="I12837" s="121" t="s">
        <v>30</v>
      </c>
      <c r="J12837" s="121" t="s">
        <v>31</v>
      </c>
      <c r="K12837" s="121" t="s">
        <v>65</v>
      </c>
      <c r="L12837" s="157" t="s">
        <v>32</v>
      </c>
      <c r="M12837" s="120" t="s">
        <v>33</v>
      </c>
      <c r="N12837" s="131">
        <v>44529</v>
      </c>
      <c r="O12837" s="131">
        <v>44529</v>
      </c>
    </row>
    <row r="12838" spans="1:15">
      <c r="A12838" s="116">
        <v>12838</v>
      </c>
      <c r="B12838" s="129">
        <v>44516</v>
      </c>
      <c r="D12838" s="120" t="s">
        <v>25</v>
      </c>
      <c r="E12838" s="120" t="s">
        <v>28707</v>
      </c>
      <c r="F12838" s="209" t="s">
        <v>26942</v>
      </c>
      <c r="G12838" s="119" t="s">
        <v>7598</v>
      </c>
      <c r="H12838" s="121" t="s">
        <v>97</v>
      </c>
      <c r="I12838" s="121" t="s">
        <v>42</v>
      </c>
      <c r="J12838" s="121" t="s">
        <v>91</v>
      </c>
      <c r="K12838" s="121" t="s">
        <v>65</v>
      </c>
      <c r="L12838" s="157" t="s">
        <v>32</v>
      </c>
    </row>
    <row r="12839" spans="1:15" ht="27.6">
      <c r="A12839" s="116">
        <v>12839</v>
      </c>
      <c r="B12839" s="129">
        <v>44516</v>
      </c>
      <c r="D12839" s="120" t="s">
        <v>25</v>
      </c>
      <c r="E12839" s="120" t="s">
        <v>28708</v>
      </c>
      <c r="F12839" s="209" t="s">
        <v>28709</v>
      </c>
      <c r="G12839" s="119" t="s">
        <v>5535</v>
      </c>
      <c r="H12839" s="121" t="s">
        <v>76</v>
      </c>
      <c r="I12839" s="121" t="s">
        <v>30</v>
      </c>
      <c r="J12839" s="121" t="s">
        <v>87</v>
      </c>
      <c r="K12839" s="121" t="s">
        <v>65</v>
      </c>
      <c r="L12839" s="157" t="s">
        <v>32</v>
      </c>
    </row>
    <row r="12840" spans="1:15" ht="27.6">
      <c r="A12840" s="116">
        <v>12840</v>
      </c>
      <c r="B12840" s="129">
        <v>44516</v>
      </c>
      <c r="D12840" s="120" t="s">
        <v>25</v>
      </c>
      <c r="E12840" s="120" t="s">
        <v>28710</v>
      </c>
      <c r="F12840" s="209" t="s">
        <v>28711</v>
      </c>
      <c r="G12840" s="119" t="s">
        <v>3248</v>
      </c>
      <c r="H12840" s="121" t="s">
        <v>177</v>
      </c>
      <c r="I12840" s="121" t="s">
        <v>30</v>
      </c>
      <c r="J12840" s="121" t="s">
        <v>9480</v>
      </c>
      <c r="K12840" s="121" t="s">
        <v>65</v>
      </c>
      <c r="L12840" s="157" t="s">
        <v>32</v>
      </c>
      <c r="M12840" s="120" t="s">
        <v>33</v>
      </c>
      <c r="N12840" s="131">
        <v>44517</v>
      </c>
      <c r="O12840" s="131">
        <v>44517</v>
      </c>
    </row>
    <row r="12841" spans="1:15" ht="27.6">
      <c r="A12841" s="116">
        <v>12841</v>
      </c>
      <c r="B12841" s="129">
        <v>44516</v>
      </c>
      <c r="D12841" s="120" t="s">
        <v>25</v>
      </c>
      <c r="E12841" s="120" t="s">
        <v>28712</v>
      </c>
      <c r="F12841" s="209" t="s">
        <v>28713</v>
      </c>
      <c r="G12841" s="119" t="s">
        <v>28714</v>
      </c>
      <c r="H12841" s="121" t="s">
        <v>29</v>
      </c>
      <c r="I12841" s="121" t="s">
        <v>30</v>
      </c>
      <c r="J12841" s="121" t="s">
        <v>5018</v>
      </c>
      <c r="K12841" s="121" t="s">
        <v>65</v>
      </c>
      <c r="L12841" s="157" t="s">
        <v>32</v>
      </c>
    </row>
    <row r="12842" spans="1:15" ht="27.6">
      <c r="A12842" s="116">
        <v>12842</v>
      </c>
      <c r="B12842" s="129">
        <v>44516</v>
      </c>
      <c r="D12842" s="120" t="s">
        <v>25</v>
      </c>
      <c r="E12842" s="120" t="s">
        <v>28715</v>
      </c>
      <c r="F12842" s="209" t="s">
        <v>28716</v>
      </c>
      <c r="G12842" s="119" t="s">
        <v>24404</v>
      </c>
      <c r="H12842" s="121" t="s">
        <v>97</v>
      </c>
      <c r="I12842" s="121" t="s">
        <v>42</v>
      </c>
      <c r="J12842" s="121" t="s">
        <v>72</v>
      </c>
      <c r="K12842" s="121" t="s">
        <v>65</v>
      </c>
      <c r="L12842" s="157" t="s">
        <v>32</v>
      </c>
    </row>
    <row r="12843" spans="1:15">
      <c r="A12843" s="116">
        <v>12843</v>
      </c>
      <c r="B12843" s="129">
        <v>44516</v>
      </c>
      <c r="D12843" s="120" t="s">
        <v>25</v>
      </c>
      <c r="E12843" s="120" t="s">
        <v>28717</v>
      </c>
      <c r="F12843" s="209" t="s">
        <v>28718</v>
      </c>
      <c r="G12843" s="119" t="s">
        <v>28719</v>
      </c>
      <c r="H12843" s="121" t="s">
        <v>29</v>
      </c>
      <c r="I12843" s="121" t="s">
        <v>30</v>
      </c>
      <c r="J12843" s="121" t="s">
        <v>529</v>
      </c>
      <c r="K12843" s="121" t="s">
        <v>65</v>
      </c>
      <c r="L12843" s="157" t="s">
        <v>32</v>
      </c>
    </row>
    <row r="12844" spans="1:15" ht="27.6">
      <c r="A12844" s="116">
        <v>12844</v>
      </c>
      <c r="B12844" s="129">
        <v>44516</v>
      </c>
      <c r="D12844" s="120" t="s">
        <v>25</v>
      </c>
      <c r="E12844" s="120" t="s">
        <v>28720</v>
      </c>
      <c r="F12844" s="209" t="s">
        <v>28721</v>
      </c>
      <c r="G12844" s="119" t="s">
        <v>17179</v>
      </c>
      <c r="H12844" s="121" t="s">
        <v>192</v>
      </c>
      <c r="I12844" s="121" t="s">
        <v>30</v>
      </c>
      <c r="J12844" s="121" t="s">
        <v>1544</v>
      </c>
      <c r="K12844" s="121" t="s">
        <v>65</v>
      </c>
      <c r="L12844" s="157" t="s">
        <v>32</v>
      </c>
    </row>
    <row r="12845" spans="1:15">
      <c r="A12845" s="116">
        <v>12845</v>
      </c>
      <c r="B12845" s="129">
        <v>44516</v>
      </c>
      <c r="D12845" s="120" t="s">
        <v>252</v>
      </c>
      <c r="E12845" s="120" t="s">
        <v>28722</v>
      </c>
      <c r="F12845" s="209" t="s">
        <v>21020</v>
      </c>
      <c r="G12845" s="119" t="s">
        <v>1077</v>
      </c>
      <c r="H12845" s="121" t="s">
        <v>53</v>
      </c>
      <c r="I12845" s="121" t="s">
        <v>42</v>
      </c>
      <c r="J12845" s="121" t="s">
        <v>91</v>
      </c>
      <c r="K12845" s="121" t="s">
        <v>65</v>
      </c>
      <c r="L12845" s="157" t="s">
        <v>32</v>
      </c>
      <c r="M12845" s="120" t="s">
        <v>78</v>
      </c>
    </row>
    <row r="12846" spans="1:15">
      <c r="A12846" s="116">
        <v>12846</v>
      </c>
      <c r="B12846" s="129">
        <v>44516</v>
      </c>
      <c r="D12846" s="120" t="s">
        <v>252</v>
      </c>
      <c r="E12846" s="120" t="s">
        <v>28723</v>
      </c>
      <c r="F12846" s="209" t="s">
        <v>28724</v>
      </c>
      <c r="G12846" s="119" t="s">
        <v>2066</v>
      </c>
      <c r="H12846" s="121" t="s">
        <v>140</v>
      </c>
      <c r="I12846" s="121" t="s">
        <v>196</v>
      </c>
      <c r="J12846" s="121" t="s">
        <v>196</v>
      </c>
      <c r="K12846" s="121" t="s">
        <v>584</v>
      </c>
      <c r="L12846" s="157" t="s">
        <v>32</v>
      </c>
      <c r="M12846" s="120" t="s">
        <v>78</v>
      </c>
    </row>
    <row r="12847" spans="1:15">
      <c r="A12847" s="116">
        <v>12847</v>
      </c>
      <c r="B12847" s="129">
        <v>44516</v>
      </c>
      <c r="D12847" s="120" t="s">
        <v>252</v>
      </c>
      <c r="E12847" s="120" t="s">
        <v>28725</v>
      </c>
      <c r="F12847" s="209" t="s">
        <v>28726</v>
      </c>
      <c r="G12847" s="119" t="s">
        <v>22678</v>
      </c>
      <c r="H12847" s="121" t="s">
        <v>86</v>
      </c>
      <c r="I12847" s="121" t="s">
        <v>30</v>
      </c>
      <c r="J12847" s="121" t="s">
        <v>7280</v>
      </c>
      <c r="K12847" s="121" t="s">
        <v>65</v>
      </c>
      <c r="L12847" s="157" t="s">
        <v>32</v>
      </c>
      <c r="M12847" s="120" t="s">
        <v>33</v>
      </c>
      <c r="N12847" s="131">
        <v>44517</v>
      </c>
      <c r="O12847" s="131">
        <v>44614</v>
      </c>
    </row>
    <row r="12848" spans="1:15">
      <c r="A12848" s="116">
        <v>12848</v>
      </c>
      <c r="B12848" s="129">
        <v>44516</v>
      </c>
      <c r="D12848" s="120" t="s">
        <v>252</v>
      </c>
      <c r="E12848" s="120" t="s">
        <v>28727</v>
      </c>
      <c r="F12848" s="209" t="s">
        <v>415</v>
      </c>
      <c r="G12848" s="119" t="s">
        <v>7942</v>
      </c>
      <c r="H12848" s="121" t="s">
        <v>1173</v>
      </c>
      <c r="I12848" s="121" t="s">
        <v>42</v>
      </c>
      <c r="J12848" s="121" t="s">
        <v>72</v>
      </c>
      <c r="K12848" s="121" t="s">
        <v>584</v>
      </c>
      <c r="L12848" s="157" t="s">
        <v>32</v>
      </c>
      <c r="M12848" s="120" t="s">
        <v>78</v>
      </c>
    </row>
    <row r="12849" spans="1:20">
      <c r="A12849" s="116">
        <v>12849</v>
      </c>
      <c r="B12849" s="129">
        <v>44516</v>
      </c>
      <c r="D12849" s="120" t="s">
        <v>252</v>
      </c>
      <c r="E12849" s="120" t="s">
        <v>28728</v>
      </c>
      <c r="F12849" s="209" t="s">
        <v>3640</v>
      </c>
      <c r="G12849" s="119" t="s">
        <v>28729</v>
      </c>
      <c r="H12849" s="121" t="s">
        <v>177</v>
      </c>
      <c r="I12849" s="121" t="s">
        <v>42</v>
      </c>
      <c r="J12849" s="121" t="s">
        <v>72</v>
      </c>
      <c r="K12849" s="121" t="s">
        <v>65</v>
      </c>
      <c r="L12849" s="157" t="s">
        <v>32</v>
      </c>
      <c r="M12849" s="120" t="s">
        <v>33</v>
      </c>
      <c r="N12849" s="131">
        <v>44525</v>
      </c>
      <c r="O12849" s="131">
        <v>44614</v>
      </c>
      <c r="S12849" s="120" t="s">
        <v>135</v>
      </c>
      <c r="T12849" s="126">
        <v>44650</v>
      </c>
    </row>
    <row r="12850" spans="1:20">
      <c r="A12850" s="116">
        <v>12850</v>
      </c>
      <c r="B12850" s="129">
        <v>44516</v>
      </c>
      <c r="D12850" s="120" t="s">
        <v>252</v>
      </c>
      <c r="E12850" s="120" t="s">
        <v>28730</v>
      </c>
      <c r="F12850" s="209" t="s">
        <v>28731</v>
      </c>
      <c r="G12850" s="119" t="s">
        <v>28732</v>
      </c>
      <c r="H12850" s="121" t="s">
        <v>53</v>
      </c>
      <c r="I12850" s="121" t="s">
        <v>30</v>
      </c>
      <c r="J12850" s="121" t="s">
        <v>5018</v>
      </c>
      <c r="K12850" s="121" t="s">
        <v>65</v>
      </c>
      <c r="L12850" s="157" t="s">
        <v>32</v>
      </c>
      <c r="M12850" s="120" t="s">
        <v>33</v>
      </c>
      <c r="N12850" s="131">
        <v>44517</v>
      </c>
      <c r="O12850" s="131">
        <v>44614</v>
      </c>
    </row>
    <row r="12851" spans="1:20">
      <c r="A12851" s="116">
        <v>12851</v>
      </c>
      <c r="B12851" s="129">
        <v>44516</v>
      </c>
      <c r="D12851" s="120" t="s">
        <v>252</v>
      </c>
      <c r="E12851" s="120" t="s">
        <v>28733</v>
      </c>
      <c r="F12851" s="209" t="s">
        <v>28734</v>
      </c>
      <c r="G12851" s="119" t="s">
        <v>28735</v>
      </c>
      <c r="H12851" s="121" t="s">
        <v>41</v>
      </c>
      <c r="I12851" s="121" t="s">
        <v>30</v>
      </c>
      <c r="J12851" s="121" t="s">
        <v>3749</v>
      </c>
      <c r="K12851" s="121" t="s">
        <v>584</v>
      </c>
      <c r="L12851" s="157" t="s">
        <v>32</v>
      </c>
      <c r="M12851" s="120" t="s">
        <v>78</v>
      </c>
    </row>
    <row r="12852" spans="1:20">
      <c r="A12852" s="116">
        <v>12852</v>
      </c>
      <c r="B12852" s="129">
        <v>44516</v>
      </c>
      <c r="D12852" s="120" t="s">
        <v>252</v>
      </c>
      <c r="E12852" s="120" t="s">
        <v>28736</v>
      </c>
      <c r="F12852" s="209" t="s">
        <v>579</v>
      </c>
      <c r="G12852" s="119" t="s">
        <v>28737</v>
      </c>
      <c r="H12852" s="121" t="s">
        <v>118</v>
      </c>
      <c r="I12852" s="121" t="s">
        <v>30</v>
      </c>
      <c r="J12852" s="121" t="s">
        <v>31</v>
      </c>
      <c r="K12852" s="121" t="s">
        <v>584</v>
      </c>
      <c r="L12852" s="157" t="s">
        <v>32</v>
      </c>
      <c r="M12852" s="120" t="s">
        <v>78</v>
      </c>
    </row>
    <row r="12853" spans="1:20">
      <c r="A12853" s="116">
        <v>12853</v>
      </c>
      <c r="B12853" s="129">
        <v>44516</v>
      </c>
      <c r="D12853" s="120" t="s">
        <v>252</v>
      </c>
      <c r="E12853" s="120" t="s">
        <v>28738</v>
      </c>
      <c r="F12853" s="209" t="s">
        <v>127</v>
      </c>
      <c r="G12853" s="130" t="s">
        <v>28739</v>
      </c>
      <c r="H12853" s="121" t="s">
        <v>1173</v>
      </c>
      <c r="I12853" s="121" t="s">
        <v>30</v>
      </c>
      <c r="J12853" s="121" t="s">
        <v>77</v>
      </c>
      <c r="K12853" s="121" t="s">
        <v>584</v>
      </c>
      <c r="L12853" s="157" t="s">
        <v>32</v>
      </c>
      <c r="M12853" s="120" t="s">
        <v>78</v>
      </c>
    </row>
    <row r="12854" spans="1:20">
      <c r="A12854" s="116">
        <v>12854</v>
      </c>
      <c r="B12854" s="129">
        <v>44516</v>
      </c>
      <c r="D12854" s="120" t="s">
        <v>252</v>
      </c>
      <c r="E12854" s="120" t="s">
        <v>28740</v>
      </c>
      <c r="F12854" s="209" t="s">
        <v>8790</v>
      </c>
      <c r="G12854" s="119" t="s">
        <v>18266</v>
      </c>
      <c r="H12854" s="121" t="s">
        <v>76</v>
      </c>
      <c r="I12854" s="121" t="s">
        <v>30</v>
      </c>
      <c r="J12854" s="121" t="s">
        <v>5018</v>
      </c>
      <c r="K12854" s="121" t="s">
        <v>65</v>
      </c>
      <c r="L12854" s="157" t="s">
        <v>32</v>
      </c>
      <c r="M12854" s="120" t="s">
        <v>184</v>
      </c>
    </row>
    <row r="12855" spans="1:20" ht="27.6">
      <c r="A12855" s="116">
        <v>12855</v>
      </c>
      <c r="B12855" s="129">
        <v>44516</v>
      </c>
      <c r="D12855" s="120" t="s">
        <v>252</v>
      </c>
      <c r="E12855" s="120" t="s">
        <v>28741</v>
      </c>
      <c r="F12855" s="209" t="s">
        <v>28742</v>
      </c>
      <c r="G12855" s="119" t="s">
        <v>17420</v>
      </c>
      <c r="H12855" s="121" t="s">
        <v>140</v>
      </c>
      <c r="I12855" s="121" t="s">
        <v>30</v>
      </c>
      <c r="J12855" s="121" t="s">
        <v>7216</v>
      </c>
      <c r="K12855" s="121" t="s">
        <v>65</v>
      </c>
      <c r="L12855" s="157" t="s">
        <v>32</v>
      </c>
      <c r="M12855" s="120" t="s">
        <v>78</v>
      </c>
    </row>
    <row r="12856" spans="1:20">
      <c r="A12856" s="116">
        <v>12856</v>
      </c>
      <c r="B12856" s="129">
        <v>44516</v>
      </c>
      <c r="D12856" s="120" t="s">
        <v>252</v>
      </c>
      <c r="E12856" s="120" t="s">
        <v>28743</v>
      </c>
      <c r="F12856" s="209" t="s">
        <v>28744</v>
      </c>
      <c r="G12856" s="119" t="s">
        <v>22678</v>
      </c>
      <c r="H12856" s="121" t="s">
        <v>86</v>
      </c>
      <c r="I12856" s="121" t="s">
        <v>30</v>
      </c>
      <c r="J12856" s="121" t="s">
        <v>77</v>
      </c>
      <c r="K12856" s="121" t="s">
        <v>584</v>
      </c>
      <c r="L12856" s="157" t="s">
        <v>32</v>
      </c>
      <c r="M12856" s="120" t="s">
        <v>78</v>
      </c>
    </row>
    <row r="12857" spans="1:20" ht="27.6">
      <c r="A12857" s="116">
        <v>12857</v>
      </c>
      <c r="B12857" s="129">
        <v>44516</v>
      </c>
      <c r="D12857" s="120" t="s">
        <v>252</v>
      </c>
      <c r="E12857" s="120" t="s">
        <v>28745</v>
      </c>
      <c r="F12857" s="209" t="s">
        <v>28746</v>
      </c>
      <c r="G12857" s="119" t="s">
        <v>746</v>
      </c>
      <c r="H12857" s="121" t="s">
        <v>76</v>
      </c>
      <c r="I12857" s="121" t="s">
        <v>42</v>
      </c>
      <c r="J12857" s="121" t="s">
        <v>211</v>
      </c>
      <c r="K12857" s="121" t="s">
        <v>584</v>
      </c>
      <c r="L12857" s="157" t="s">
        <v>32</v>
      </c>
      <c r="M12857" s="120" t="s">
        <v>33</v>
      </c>
      <c r="N12857" s="131">
        <v>44517</v>
      </c>
      <c r="O12857" s="131">
        <v>44524</v>
      </c>
    </row>
    <row r="12858" spans="1:20">
      <c r="A12858" s="116">
        <v>12858</v>
      </c>
      <c r="B12858" s="129">
        <v>44516</v>
      </c>
      <c r="D12858" s="120" t="s">
        <v>252</v>
      </c>
      <c r="E12858" s="120" t="s">
        <v>28747</v>
      </c>
      <c r="F12858" s="209" t="s">
        <v>579</v>
      </c>
      <c r="G12858" s="119" t="s">
        <v>28748</v>
      </c>
      <c r="H12858" s="121" t="s">
        <v>71</v>
      </c>
      <c r="I12858" s="121" t="s">
        <v>42</v>
      </c>
      <c r="J12858" s="121" t="s">
        <v>82</v>
      </c>
      <c r="K12858" s="121" t="s">
        <v>584</v>
      </c>
      <c r="L12858" s="157" t="s">
        <v>32</v>
      </c>
      <c r="M12858" s="120" t="s">
        <v>78</v>
      </c>
    </row>
    <row r="12859" spans="1:20" ht="27.6">
      <c r="A12859" s="116">
        <v>12859</v>
      </c>
      <c r="B12859" s="129">
        <v>44516</v>
      </c>
      <c r="D12859" s="120" t="s">
        <v>252</v>
      </c>
      <c r="E12859" s="120" t="s">
        <v>28749</v>
      </c>
      <c r="F12859" s="209" t="s">
        <v>28750</v>
      </c>
      <c r="G12859" s="119" t="s">
        <v>371</v>
      </c>
      <c r="H12859" s="121" t="s">
        <v>53</v>
      </c>
      <c r="I12859" s="121" t="s">
        <v>42</v>
      </c>
      <c r="J12859" s="121" t="s">
        <v>2268</v>
      </c>
      <c r="K12859" s="121" t="s">
        <v>65</v>
      </c>
      <c r="L12859" s="157" t="s">
        <v>32</v>
      </c>
      <c r="M12859" s="120" t="s">
        <v>78</v>
      </c>
    </row>
    <row r="12860" spans="1:20">
      <c r="A12860" s="116">
        <v>12860</v>
      </c>
      <c r="B12860" s="129">
        <v>44516</v>
      </c>
      <c r="D12860" s="120" t="s">
        <v>252</v>
      </c>
      <c r="E12860" s="120" t="s">
        <v>28751</v>
      </c>
      <c r="F12860" s="209" t="s">
        <v>28752</v>
      </c>
      <c r="G12860" s="119" t="s">
        <v>2975</v>
      </c>
      <c r="H12860" s="121" t="s">
        <v>140</v>
      </c>
      <c r="I12860" s="121" t="s">
        <v>30</v>
      </c>
      <c r="J12860" s="121" t="s">
        <v>838</v>
      </c>
      <c r="K12860" s="121" t="s">
        <v>584</v>
      </c>
      <c r="L12860" s="157" t="s">
        <v>32</v>
      </c>
      <c r="M12860" s="120" t="s">
        <v>78</v>
      </c>
    </row>
    <row r="12861" spans="1:20">
      <c r="A12861" s="116">
        <v>12861</v>
      </c>
      <c r="B12861" s="129">
        <v>44516</v>
      </c>
      <c r="D12861" s="120" t="s">
        <v>252</v>
      </c>
      <c r="E12861" s="120" t="s">
        <v>28753</v>
      </c>
      <c r="F12861" s="209" t="s">
        <v>469</v>
      </c>
      <c r="G12861" s="119" t="s">
        <v>9634</v>
      </c>
      <c r="H12861" s="121" t="s">
        <v>76</v>
      </c>
      <c r="I12861" s="121" t="s">
        <v>42</v>
      </c>
      <c r="J12861" s="121" t="s">
        <v>549</v>
      </c>
      <c r="K12861" s="121" t="s">
        <v>65</v>
      </c>
      <c r="L12861" s="157" t="s">
        <v>32</v>
      </c>
      <c r="M12861" s="120" t="s">
        <v>78</v>
      </c>
    </row>
    <row r="12862" spans="1:20">
      <c r="A12862" s="116">
        <v>12862</v>
      </c>
      <c r="B12862" s="129">
        <v>44516</v>
      </c>
      <c r="D12862" s="120" t="s">
        <v>252</v>
      </c>
      <c r="E12862" s="120" t="s">
        <v>28754</v>
      </c>
      <c r="F12862" s="209" t="s">
        <v>547</v>
      </c>
      <c r="G12862" s="119" t="s">
        <v>381</v>
      </c>
      <c r="H12862" s="121" t="s">
        <v>76</v>
      </c>
      <c r="I12862" s="121" t="s">
        <v>196</v>
      </c>
      <c r="J12862" s="121" t="s">
        <v>196</v>
      </c>
      <c r="K12862" s="121" t="s">
        <v>584</v>
      </c>
      <c r="L12862" s="157" t="s">
        <v>32</v>
      </c>
      <c r="M12862" s="120" t="s">
        <v>33</v>
      </c>
      <c r="N12862" s="131">
        <v>44522</v>
      </c>
    </row>
    <row r="12863" spans="1:20">
      <c r="A12863" s="116">
        <v>12863</v>
      </c>
      <c r="B12863" s="129">
        <v>44516</v>
      </c>
      <c r="D12863" s="120" t="s">
        <v>252</v>
      </c>
      <c r="E12863" s="120" t="s">
        <v>28755</v>
      </c>
      <c r="F12863" s="209" t="s">
        <v>2223</v>
      </c>
      <c r="G12863" s="119" t="s">
        <v>28756</v>
      </c>
      <c r="H12863" s="121" t="s">
        <v>29</v>
      </c>
      <c r="I12863" s="121" t="s">
        <v>42</v>
      </c>
      <c r="J12863" s="121" t="s">
        <v>246</v>
      </c>
      <c r="K12863" s="121" t="s">
        <v>584</v>
      </c>
      <c r="L12863" s="157" t="s">
        <v>32</v>
      </c>
      <c r="M12863" s="120" t="s">
        <v>33</v>
      </c>
      <c r="N12863" s="131">
        <v>44522</v>
      </c>
    </row>
    <row r="12864" spans="1:20">
      <c r="A12864" s="116">
        <v>12864</v>
      </c>
      <c r="B12864" s="129">
        <v>44516</v>
      </c>
      <c r="D12864" s="120" t="s">
        <v>252</v>
      </c>
      <c r="E12864" s="120" t="s">
        <v>28757</v>
      </c>
      <c r="F12864" s="209" t="s">
        <v>28758</v>
      </c>
      <c r="G12864" s="119" t="s">
        <v>16120</v>
      </c>
      <c r="H12864" s="121" t="s">
        <v>1173</v>
      </c>
      <c r="I12864" s="121" t="s">
        <v>30</v>
      </c>
      <c r="J12864" s="121" t="s">
        <v>7142</v>
      </c>
      <c r="K12864" s="121" t="s">
        <v>65</v>
      </c>
      <c r="L12864" s="157" t="s">
        <v>32</v>
      </c>
      <c r="M12864" s="120" t="s">
        <v>33</v>
      </c>
      <c r="N12864" s="131">
        <v>44517</v>
      </c>
      <c r="S12864" s="120" t="s">
        <v>92</v>
      </c>
      <c r="T12864" s="126">
        <v>44518</v>
      </c>
    </row>
    <row r="12865" spans="1:30" ht="27.6">
      <c r="A12865" s="116">
        <v>12865</v>
      </c>
      <c r="B12865" s="129">
        <v>44516</v>
      </c>
      <c r="D12865" s="120" t="s">
        <v>252</v>
      </c>
      <c r="E12865" s="120" t="s">
        <v>28759</v>
      </c>
      <c r="F12865" s="209" t="s">
        <v>28760</v>
      </c>
      <c r="G12865" s="119" t="s">
        <v>28761</v>
      </c>
      <c r="H12865" s="121" t="s">
        <v>29</v>
      </c>
      <c r="I12865" s="121" t="s">
        <v>30</v>
      </c>
      <c r="J12865" s="121" t="s">
        <v>77</v>
      </c>
      <c r="K12865" s="121" t="s">
        <v>65</v>
      </c>
      <c r="L12865" s="157" t="s">
        <v>32</v>
      </c>
      <c r="M12865" s="120" t="s">
        <v>33</v>
      </c>
      <c r="N12865" s="131">
        <v>44522</v>
      </c>
      <c r="O12865" s="131">
        <v>44614</v>
      </c>
    </row>
    <row r="12866" spans="1:30">
      <c r="A12866" s="116">
        <v>12866</v>
      </c>
      <c r="B12866" s="129">
        <v>44516</v>
      </c>
      <c r="D12866" s="120" t="s">
        <v>252</v>
      </c>
      <c r="E12866" s="120" t="s">
        <v>28762</v>
      </c>
      <c r="F12866" s="209" t="s">
        <v>28763</v>
      </c>
      <c r="G12866" s="119" t="s">
        <v>28764</v>
      </c>
      <c r="H12866" s="121" t="s">
        <v>53</v>
      </c>
      <c r="I12866" s="121" t="s">
        <v>30</v>
      </c>
      <c r="J12866" s="121" t="s">
        <v>77</v>
      </c>
      <c r="K12866" s="121" t="s">
        <v>584</v>
      </c>
      <c r="L12866" s="157" t="s">
        <v>32</v>
      </c>
      <c r="M12866" s="120" t="s">
        <v>78</v>
      </c>
    </row>
    <row r="12867" spans="1:30">
      <c r="A12867" s="116">
        <v>12867</v>
      </c>
      <c r="B12867" s="129">
        <v>44516</v>
      </c>
      <c r="D12867" s="120" t="s">
        <v>252</v>
      </c>
      <c r="E12867" s="120" t="s">
        <v>28765</v>
      </c>
      <c r="F12867" s="209" t="s">
        <v>28766</v>
      </c>
      <c r="G12867" s="119" t="s">
        <v>728</v>
      </c>
      <c r="H12867" s="121" t="s">
        <v>177</v>
      </c>
      <c r="I12867" s="121" t="s">
        <v>42</v>
      </c>
      <c r="J12867" s="121" t="s">
        <v>72</v>
      </c>
      <c r="K12867" s="121" t="s">
        <v>584</v>
      </c>
      <c r="L12867" s="157" t="s">
        <v>32</v>
      </c>
      <c r="M12867" s="120" t="s">
        <v>78</v>
      </c>
    </row>
    <row r="12868" spans="1:30">
      <c r="A12868" s="116">
        <v>12868</v>
      </c>
      <c r="B12868" s="129">
        <v>44516</v>
      </c>
      <c r="D12868" s="120" t="s">
        <v>252</v>
      </c>
      <c r="E12868" s="120" t="s">
        <v>28767</v>
      </c>
      <c r="F12868" s="209" t="s">
        <v>2893</v>
      </c>
      <c r="G12868" s="119" t="s">
        <v>4772</v>
      </c>
      <c r="H12868" s="121" t="s">
        <v>86</v>
      </c>
      <c r="I12868" s="121" t="s">
        <v>42</v>
      </c>
      <c r="J12868" s="121" t="s">
        <v>82</v>
      </c>
      <c r="K12868" s="121" t="s">
        <v>40503</v>
      </c>
      <c r="L12868" s="157" t="s">
        <v>32</v>
      </c>
      <c r="M12868" s="120" t="s">
        <v>78</v>
      </c>
    </row>
    <row r="12869" spans="1:30">
      <c r="A12869" s="116">
        <v>12869</v>
      </c>
      <c r="B12869" s="129">
        <v>44516</v>
      </c>
      <c r="D12869" s="120" t="s">
        <v>252</v>
      </c>
      <c r="E12869" s="120" t="s">
        <v>28768</v>
      </c>
      <c r="F12869" s="209" t="s">
        <v>399</v>
      </c>
      <c r="G12869" s="121" t="s">
        <v>28769</v>
      </c>
      <c r="H12869" s="121" t="s">
        <v>140</v>
      </c>
      <c r="I12869" s="121" t="s">
        <v>196</v>
      </c>
      <c r="J12869" s="121" t="s">
        <v>196</v>
      </c>
      <c r="K12869" s="121" t="s">
        <v>40503</v>
      </c>
      <c r="L12869" s="157" t="s">
        <v>32</v>
      </c>
      <c r="M12869" s="120" t="s">
        <v>78</v>
      </c>
    </row>
    <row r="12870" spans="1:30">
      <c r="A12870" s="116">
        <v>12870</v>
      </c>
      <c r="B12870" s="129">
        <v>44516</v>
      </c>
      <c r="D12870" s="120" t="s">
        <v>252</v>
      </c>
      <c r="E12870" s="120" t="s">
        <v>28770</v>
      </c>
      <c r="F12870" s="209" t="s">
        <v>473</v>
      </c>
      <c r="G12870" s="119" t="s">
        <v>28771</v>
      </c>
      <c r="H12870" s="121" t="s">
        <v>101</v>
      </c>
      <c r="I12870" s="121" t="s">
        <v>42</v>
      </c>
      <c r="J12870" s="121" t="s">
        <v>82</v>
      </c>
      <c r="K12870" s="121" t="s">
        <v>584</v>
      </c>
      <c r="L12870" s="157" t="s">
        <v>32</v>
      </c>
      <c r="M12870" s="120" t="s">
        <v>78</v>
      </c>
    </row>
    <row r="12871" spans="1:30">
      <c r="A12871" s="116">
        <v>12871</v>
      </c>
      <c r="B12871" s="129">
        <v>44516</v>
      </c>
      <c r="D12871" s="120" t="s">
        <v>252</v>
      </c>
      <c r="E12871" s="120" t="s">
        <v>28772</v>
      </c>
      <c r="F12871" s="209" t="s">
        <v>28773</v>
      </c>
      <c r="G12871" s="119" t="s">
        <v>27035</v>
      </c>
      <c r="H12871" s="121" t="s">
        <v>53</v>
      </c>
      <c r="I12871" s="121" t="s">
        <v>42</v>
      </c>
      <c r="J12871" s="121" t="s">
        <v>82</v>
      </c>
      <c r="K12871" s="121" t="s">
        <v>584</v>
      </c>
      <c r="L12871" s="157" t="s">
        <v>32</v>
      </c>
      <c r="M12871" s="120" t="s">
        <v>78</v>
      </c>
    </row>
    <row r="12872" spans="1:30" s="196" customFormat="1">
      <c r="A12872" s="116">
        <v>12872</v>
      </c>
      <c r="B12872" s="129">
        <v>44516</v>
      </c>
      <c r="C12872" s="129"/>
      <c r="D12872" s="120" t="s">
        <v>252</v>
      </c>
      <c r="E12872" s="120" t="s">
        <v>28774</v>
      </c>
      <c r="F12872" s="209" t="s">
        <v>579</v>
      </c>
      <c r="G12872" s="119" t="s">
        <v>3291</v>
      </c>
      <c r="H12872" s="121" t="s">
        <v>29</v>
      </c>
      <c r="I12872" s="121" t="s">
        <v>42</v>
      </c>
      <c r="J12872" s="121" t="s">
        <v>82</v>
      </c>
      <c r="K12872" s="121" t="s">
        <v>584</v>
      </c>
      <c r="L12872" s="157" t="s">
        <v>32</v>
      </c>
      <c r="M12872" s="120" t="s">
        <v>78</v>
      </c>
      <c r="N12872" s="131"/>
      <c r="O12872" s="131"/>
      <c r="P12872" s="126"/>
      <c r="Q12872" s="118"/>
      <c r="R12872" s="118"/>
      <c r="S12872" s="120"/>
      <c r="T12872" s="126"/>
      <c r="U12872" s="126"/>
      <c r="V12872" s="126"/>
      <c r="W12872" s="126"/>
      <c r="X12872" s="126"/>
      <c r="Y12872" s="116"/>
      <c r="Z12872" s="116"/>
      <c r="AA12872" s="116"/>
      <c r="AB12872" s="116"/>
      <c r="AC12872" s="116"/>
      <c r="AD12872" s="116"/>
    </row>
    <row r="12873" spans="1:30">
      <c r="A12873" s="116">
        <v>12873</v>
      </c>
      <c r="B12873" s="129">
        <v>44516</v>
      </c>
      <c r="D12873" s="120" t="s">
        <v>252</v>
      </c>
      <c r="E12873" s="120" t="s">
        <v>28775</v>
      </c>
      <c r="F12873" s="209" t="s">
        <v>28776</v>
      </c>
      <c r="G12873" s="119" t="s">
        <v>3387</v>
      </c>
      <c r="H12873" s="121" t="s">
        <v>1173</v>
      </c>
      <c r="I12873" s="121" t="s">
        <v>42</v>
      </c>
      <c r="J12873" s="121" t="s">
        <v>72</v>
      </c>
      <c r="K12873" s="121" t="s">
        <v>584</v>
      </c>
      <c r="L12873" s="157" t="s">
        <v>32</v>
      </c>
      <c r="M12873" s="120" t="s">
        <v>78</v>
      </c>
    </row>
    <row r="12874" spans="1:30">
      <c r="A12874" s="116">
        <v>12874</v>
      </c>
      <c r="B12874" s="129">
        <v>44516</v>
      </c>
      <c r="D12874" s="120" t="s">
        <v>252</v>
      </c>
      <c r="E12874" s="120" t="s">
        <v>28777</v>
      </c>
      <c r="F12874" s="209" t="s">
        <v>28777</v>
      </c>
      <c r="G12874" s="119" t="s">
        <v>26475</v>
      </c>
      <c r="H12874" s="121" t="s">
        <v>53</v>
      </c>
      <c r="I12874" s="121" t="s">
        <v>30</v>
      </c>
      <c r="J12874" s="121" t="s">
        <v>77</v>
      </c>
      <c r="K12874" s="121" t="s">
        <v>65</v>
      </c>
      <c r="L12874" s="157" t="s">
        <v>32</v>
      </c>
      <c r="M12874" s="120" t="s">
        <v>33</v>
      </c>
      <c r="N12874" s="131">
        <v>44531</v>
      </c>
      <c r="O12874" s="131">
        <v>44614</v>
      </c>
    </row>
    <row r="12875" spans="1:30" ht="27.6">
      <c r="A12875" s="116">
        <v>12875</v>
      </c>
      <c r="B12875" s="129">
        <v>44516</v>
      </c>
      <c r="D12875" s="120" t="s">
        <v>252</v>
      </c>
      <c r="E12875" s="120" t="s">
        <v>28778</v>
      </c>
      <c r="F12875" s="209" t="s">
        <v>28779</v>
      </c>
      <c r="G12875" s="119" t="s">
        <v>24072</v>
      </c>
      <c r="H12875" s="121" t="s">
        <v>53</v>
      </c>
      <c r="I12875" s="121" t="s">
        <v>42</v>
      </c>
      <c r="J12875" s="121" t="s">
        <v>72</v>
      </c>
      <c r="K12875" s="121" t="s">
        <v>65</v>
      </c>
      <c r="L12875" s="157" t="s">
        <v>32</v>
      </c>
      <c r="M12875" s="120" t="s">
        <v>78</v>
      </c>
    </row>
    <row r="12876" spans="1:30">
      <c r="A12876" s="116">
        <v>12876</v>
      </c>
      <c r="B12876" s="129">
        <v>44516</v>
      </c>
      <c r="D12876" s="120" t="s">
        <v>252</v>
      </c>
      <c r="E12876" s="120" t="s">
        <v>28780</v>
      </c>
      <c r="F12876" s="209" t="s">
        <v>26461</v>
      </c>
      <c r="G12876" s="119" t="s">
        <v>28781</v>
      </c>
      <c r="H12876" s="121" t="s">
        <v>1173</v>
      </c>
      <c r="I12876" s="121" t="s">
        <v>42</v>
      </c>
      <c r="J12876" s="121" t="s">
        <v>246</v>
      </c>
      <c r="K12876" s="121" t="s">
        <v>584</v>
      </c>
      <c r="L12876" s="157" t="s">
        <v>32</v>
      </c>
      <c r="M12876" s="120" t="s">
        <v>33</v>
      </c>
      <c r="N12876" s="131">
        <v>44532</v>
      </c>
    </row>
    <row r="12877" spans="1:30">
      <c r="A12877" s="116">
        <v>12877</v>
      </c>
      <c r="B12877" s="129">
        <v>44516</v>
      </c>
      <c r="D12877" s="120" t="s">
        <v>25</v>
      </c>
      <c r="E12877" s="120" t="s">
        <v>28782</v>
      </c>
      <c r="F12877" s="209" t="s">
        <v>28783</v>
      </c>
      <c r="G12877" s="119" t="s">
        <v>1105</v>
      </c>
      <c r="H12877" s="121" t="s">
        <v>29</v>
      </c>
      <c r="I12877" s="121" t="s">
        <v>30</v>
      </c>
      <c r="J12877" s="121" t="s">
        <v>28784</v>
      </c>
      <c r="K12877" s="121" t="s">
        <v>65</v>
      </c>
      <c r="L12877" s="157" t="s">
        <v>32</v>
      </c>
      <c r="M12877" s="120" t="s">
        <v>33</v>
      </c>
      <c r="N12877" s="131">
        <v>44529</v>
      </c>
      <c r="O12877" s="131">
        <v>44539</v>
      </c>
      <c r="S12877" s="120" t="s">
        <v>92</v>
      </c>
    </row>
    <row r="12878" spans="1:30">
      <c r="A12878" s="116">
        <v>12878</v>
      </c>
      <c r="B12878" s="129">
        <v>44517</v>
      </c>
      <c r="D12878" s="120" t="s">
        <v>25</v>
      </c>
      <c r="E12878" s="120" t="s">
        <v>28785</v>
      </c>
      <c r="F12878" s="209" t="s">
        <v>175</v>
      </c>
      <c r="G12878" s="119" t="s">
        <v>28786</v>
      </c>
      <c r="I12878" s="121" t="s">
        <v>42</v>
      </c>
      <c r="J12878" s="121" t="s">
        <v>1811</v>
      </c>
      <c r="K12878" s="121" t="s">
        <v>65</v>
      </c>
      <c r="L12878" s="157" t="s">
        <v>32</v>
      </c>
      <c r="M12878" s="120" t="s">
        <v>33</v>
      </c>
      <c r="N12878" s="131">
        <v>44509</v>
      </c>
      <c r="O12878" s="131">
        <v>44532</v>
      </c>
      <c r="S12878" s="120" t="s">
        <v>92</v>
      </c>
    </row>
    <row r="12879" spans="1:30">
      <c r="A12879" s="116">
        <v>12879</v>
      </c>
      <c r="B12879" s="129">
        <v>44517</v>
      </c>
      <c r="D12879" s="120" t="s">
        <v>25</v>
      </c>
      <c r="E12879" s="120" t="s">
        <v>28787</v>
      </c>
      <c r="F12879" s="209" t="s">
        <v>5062</v>
      </c>
      <c r="G12879" s="119" t="s">
        <v>26895</v>
      </c>
      <c r="H12879" s="121" t="s">
        <v>177</v>
      </c>
      <c r="I12879" s="121" t="s">
        <v>30</v>
      </c>
      <c r="J12879" s="121" t="s">
        <v>87</v>
      </c>
      <c r="K12879" s="121" t="s">
        <v>65</v>
      </c>
      <c r="L12879" s="157" t="s">
        <v>32</v>
      </c>
      <c r="M12879" s="120" t="s">
        <v>78</v>
      </c>
    </row>
    <row r="12880" spans="1:30">
      <c r="A12880" s="116">
        <v>12880</v>
      </c>
      <c r="B12880" s="129">
        <v>44517</v>
      </c>
      <c r="D12880" s="120" t="s">
        <v>25</v>
      </c>
      <c r="E12880" s="120" t="s">
        <v>28788</v>
      </c>
      <c r="F12880" s="209" t="s">
        <v>28789</v>
      </c>
      <c r="G12880" s="119" t="s">
        <v>19530</v>
      </c>
      <c r="H12880" s="121" t="s">
        <v>192</v>
      </c>
      <c r="I12880" s="121" t="s">
        <v>30</v>
      </c>
      <c r="J12880" s="121" t="s">
        <v>6396</v>
      </c>
      <c r="K12880" s="121" t="s">
        <v>65</v>
      </c>
      <c r="L12880" s="157" t="s">
        <v>32</v>
      </c>
      <c r="M12880" s="120" t="s">
        <v>78</v>
      </c>
    </row>
    <row r="12881" spans="1:15" ht="27.6">
      <c r="A12881" s="116">
        <v>12881</v>
      </c>
      <c r="B12881" s="129">
        <v>44517</v>
      </c>
      <c r="D12881" s="120" t="s">
        <v>25</v>
      </c>
      <c r="E12881" s="120" t="s">
        <v>28790</v>
      </c>
      <c r="F12881" s="209" t="s">
        <v>28791</v>
      </c>
      <c r="G12881" s="119" t="s">
        <v>616</v>
      </c>
      <c r="I12881" s="121" t="s">
        <v>42</v>
      </c>
      <c r="J12881" s="121" t="s">
        <v>1811</v>
      </c>
      <c r="K12881" s="121" t="s">
        <v>65</v>
      </c>
      <c r="L12881" s="157" t="s">
        <v>32</v>
      </c>
    </row>
    <row r="12882" spans="1:15">
      <c r="A12882" s="116">
        <v>12882</v>
      </c>
      <c r="B12882" s="129">
        <v>44517</v>
      </c>
      <c r="D12882" s="120" t="s">
        <v>25</v>
      </c>
      <c r="E12882" s="120" t="s">
        <v>28792</v>
      </c>
      <c r="F12882" s="209" t="s">
        <v>28793</v>
      </c>
      <c r="G12882" s="119" t="s">
        <v>19694</v>
      </c>
      <c r="H12882" s="121" t="s">
        <v>53</v>
      </c>
      <c r="I12882" s="121" t="s">
        <v>42</v>
      </c>
      <c r="J12882" s="121" t="s">
        <v>91</v>
      </c>
      <c r="K12882" s="121" t="s">
        <v>65</v>
      </c>
      <c r="L12882" s="157" t="s">
        <v>32</v>
      </c>
    </row>
    <row r="12883" spans="1:15">
      <c r="A12883" s="116">
        <v>12883</v>
      </c>
      <c r="B12883" s="129">
        <v>44517</v>
      </c>
      <c r="D12883" s="120" t="s">
        <v>25</v>
      </c>
      <c r="E12883" s="120" t="s">
        <v>28794</v>
      </c>
      <c r="F12883" s="209" t="s">
        <v>28795</v>
      </c>
      <c r="G12883" s="119" t="s">
        <v>26857</v>
      </c>
      <c r="H12883" s="121" t="s">
        <v>41</v>
      </c>
      <c r="I12883" s="121" t="s">
        <v>30</v>
      </c>
      <c r="J12883" s="121" t="s">
        <v>87</v>
      </c>
      <c r="K12883" s="121" t="s">
        <v>65</v>
      </c>
      <c r="L12883" s="157" t="s">
        <v>32</v>
      </c>
    </row>
    <row r="12884" spans="1:15" ht="27.6">
      <c r="A12884" s="116">
        <v>12884</v>
      </c>
      <c r="B12884" s="129">
        <v>44517</v>
      </c>
      <c r="D12884" s="120" t="s">
        <v>25</v>
      </c>
      <c r="E12884" s="120" t="s">
        <v>28796</v>
      </c>
      <c r="F12884" s="209" t="s">
        <v>28797</v>
      </c>
      <c r="G12884" s="119" t="s">
        <v>28798</v>
      </c>
      <c r="H12884" s="121" t="s">
        <v>41</v>
      </c>
      <c r="I12884" s="121" t="s">
        <v>30</v>
      </c>
      <c r="J12884" s="121" t="s">
        <v>5024</v>
      </c>
      <c r="K12884" s="121" t="s">
        <v>65</v>
      </c>
      <c r="L12884" s="157" t="s">
        <v>32</v>
      </c>
      <c r="M12884" s="120" t="s">
        <v>78</v>
      </c>
    </row>
    <row r="12885" spans="1:15" ht="27.6">
      <c r="A12885" s="116">
        <v>12885</v>
      </c>
      <c r="B12885" s="129">
        <v>44517</v>
      </c>
      <c r="D12885" s="120" t="s">
        <v>25</v>
      </c>
      <c r="E12885" s="120" t="s">
        <v>28799</v>
      </c>
      <c r="F12885" s="209" t="s">
        <v>28800</v>
      </c>
      <c r="G12885" s="119" t="s">
        <v>12407</v>
      </c>
      <c r="H12885" s="121" t="s">
        <v>53</v>
      </c>
      <c r="I12885" s="121" t="s">
        <v>30</v>
      </c>
      <c r="J12885" s="121" t="s">
        <v>8096</v>
      </c>
      <c r="K12885" s="121" t="s">
        <v>65</v>
      </c>
      <c r="L12885" s="157" t="s">
        <v>32</v>
      </c>
      <c r="M12885" s="120" t="s">
        <v>33</v>
      </c>
      <c r="N12885" s="131">
        <v>44518</v>
      </c>
      <c r="O12885" s="131">
        <v>44518</v>
      </c>
    </row>
    <row r="12886" spans="1:15">
      <c r="A12886" s="116">
        <v>12886</v>
      </c>
      <c r="B12886" s="129">
        <v>44517</v>
      </c>
      <c r="D12886" s="120" t="s">
        <v>25</v>
      </c>
      <c r="E12886" s="120" t="s">
        <v>28801</v>
      </c>
      <c r="F12886" s="209" t="s">
        <v>28802</v>
      </c>
      <c r="G12886" s="119" t="s">
        <v>28803</v>
      </c>
      <c r="H12886" s="121" t="s">
        <v>41</v>
      </c>
      <c r="I12886" s="121" t="s">
        <v>30</v>
      </c>
      <c r="J12886" s="121" t="s">
        <v>7131</v>
      </c>
      <c r="K12886" s="121" t="s">
        <v>65</v>
      </c>
      <c r="L12886" s="157" t="s">
        <v>32</v>
      </c>
      <c r="M12886" s="120" t="s">
        <v>33</v>
      </c>
      <c r="N12886" s="131">
        <v>44530</v>
      </c>
      <c r="O12886" s="131">
        <v>44530</v>
      </c>
    </row>
    <row r="12887" spans="1:15" ht="27.6">
      <c r="A12887" s="116">
        <v>12887</v>
      </c>
      <c r="B12887" s="129">
        <v>44517</v>
      </c>
      <c r="D12887" s="120" t="s">
        <v>25</v>
      </c>
      <c r="E12887" s="120" t="s">
        <v>28804</v>
      </c>
      <c r="F12887" s="209" t="s">
        <v>28805</v>
      </c>
      <c r="G12887" s="119" t="s">
        <v>20635</v>
      </c>
      <c r="H12887" s="121" t="s">
        <v>101</v>
      </c>
      <c r="I12887" s="121" t="s">
        <v>42</v>
      </c>
      <c r="J12887" s="121" t="s">
        <v>43</v>
      </c>
      <c r="K12887" s="121" t="s">
        <v>65</v>
      </c>
      <c r="L12887" s="157" t="s">
        <v>32</v>
      </c>
      <c r="M12887" s="120" t="s">
        <v>33</v>
      </c>
      <c r="N12887" s="131">
        <v>44532</v>
      </c>
      <c r="O12887" s="131">
        <v>44532</v>
      </c>
    </row>
    <row r="12888" spans="1:15" ht="27.6">
      <c r="A12888" s="116">
        <v>12888</v>
      </c>
      <c r="B12888" s="129">
        <v>44517</v>
      </c>
      <c r="D12888" s="120" t="s">
        <v>25</v>
      </c>
      <c r="E12888" s="120" t="s">
        <v>28806</v>
      </c>
      <c r="F12888" s="209" t="s">
        <v>28807</v>
      </c>
      <c r="G12888" s="119" t="s">
        <v>27579</v>
      </c>
      <c r="H12888" s="121" t="s">
        <v>53</v>
      </c>
      <c r="I12888" s="121" t="s">
        <v>63</v>
      </c>
      <c r="J12888" s="121" t="s">
        <v>108</v>
      </c>
      <c r="K12888" s="121" t="s">
        <v>65</v>
      </c>
      <c r="L12888" s="157" t="s">
        <v>32</v>
      </c>
      <c r="M12888" s="120" t="s">
        <v>78</v>
      </c>
    </row>
    <row r="12889" spans="1:15">
      <c r="A12889" s="116">
        <v>12889</v>
      </c>
      <c r="B12889" s="129">
        <v>44517</v>
      </c>
      <c r="D12889" s="120" t="s">
        <v>25</v>
      </c>
      <c r="E12889" s="120" t="s">
        <v>28808</v>
      </c>
      <c r="F12889" s="209" t="s">
        <v>28809</v>
      </c>
      <c r="G12889" s="119" t="s">
        <v>25670</v>
      </c>
      <c r="H12889" s="121" t="s">
        <v>140</v>
      </c>
      <c r="I12889" s="121" t="s">
        <v>42</v>
      </c>
      <c r="J12889" s="121" t="s">
        <v>72</v>
      </c>
      <c r="K12889" s="121" t="s">
        <v>65</v>
      </c>
      <c r="L12889" s="157" t="s">
        <v>32</v>
      </c>
      <c r="M12889" s="120" t="s">
        <v>78</v>
      </c>
    </row>
    <row r="12890" spans="1:15" ht="27.6">
      <c r="A12890" s="116">
        <v>12890</v>
      </c>
      <c r="B12890" s="129">
        <v>44517</v>
      </c>
      <c r="D12890" s="120" t="s">
        <v>25</v>
      </c>
      <c r="E12890" s="120" t="s">
        <v>28810</v>
      </c>
      <c r="F12890" s="209" t="s">
        <v>28811</v>
      </c>
      <c r="G12890" s="119" t="s">
        <v>1033</v>
      </c>
      <c r="H12890" s="121" t="s">
        <v>1173</v>
      </c>
      <c r="I12890" s="121" t="s">
        <v>30</v>
      </c>
      <c r="J12890" s="121" t="s">
        <v>5018</v>
      </c>
      <c r="K12890" s="121" t="s">
        <v>65</v>
      </c>
      <c r="L12890" s="157" t="s">
        <v>32</v>
      </c>
      <c r="M12890" s="120" t="s">
        <v>78</v>
      </c>
    </row>
    <row r="12891" spans="1:15">
      <c r="A12891" s="116">
        <v>12891</v>
      </c>
      <c r="B12891" s="129">
        <v>44517</v>
      </c>
      <c r="D12891" s="120" t="s">
        <v>25</v>
      </c>
      <c r="E12891" s="120" t="s">
        <v>28812</v>
      </c>
      <c r="F12891" s="209" t="s">
        <v>28813</v>
      </c>
      <c r="G12891" s="119" t="s">
        <v>8629</v>
      </c>
      <c r="H12891" s="121" t="s">
        <v>177</v>
      </c>
      <c r="I12891" s="121" t="s">
        <v>30</v>
      </c>
      <c r="J12891" s="121" t="s">
        <v>87</v>
      </c>
      <c r="K12891" s="121" t="s">
        <v>65</v>
      </c>
      <c r="L12891" s="157" t="s">
        <v>32</v>
      </c>
      <c r="M12891" s="120" t="s">
        <v>78</v>
      </c>
    </row>
    <row r="12892" spans="1:15" ht="41.4">
      <c r="A12892" s="116">
        <v>12892</v>
      </c>
      <c r="B12892" s="129">
        <v>44517</v>
      </c>
      <c r="D12892" s="120" t="s">
        <v>25</v>
      </c>
      <c r="E12892" s="120" t="s">
        <v>28814</v>
      </c>
      <c r="F12892" s="209" t="s">
        <v>28815</v>
      </c>
      <c r="G12892" s="119" t="s">
        <v>9944</v>
      </c>
      <c r="H12892" s="121" t="s">
        <v>177</v>
      </c>
      <c r="I12892" s="121" t="s">
        <v>30</v>
      </c>
      <c r="J12892" s="121" t="s">
        <v>77</v>
      </c>
      <c r="K12892" s="121" t="s">
        <v>65</v>
      </c>
      <c r="L12892" s="157" t="s">
        <v>32</v>
      </c>
      <c r="M12892" s="120" t="s">
        <v>78</v>
      </c>
    </row>
    <row r="12893" spans="1:15" ht="27.6">
      <c r="A12893" s="116">
        <v>12893</v>
      </c>
      <c r="B12893" s="129">
        <v>44518</v>
      </c>
      <c r="D12893" s="120" t="s">
        <v>25</v>
      </c>
      <c r="E12893" s="120" t="s">
        <v>28816</v>
      </c>
      <c r="F12893" s="209" t="s">
        <v>28817</v>
      </c>
      <c r="G12893" s="119" t="s">
        <v>1033</v>
      </c>
      <c r="H12893" s="121" t="s">
        <v>1173</v>
      </c>
      <c r="I12893" s="121" t="s">
        <v>30</v>
      </c>
      <c r="J12893" s="121" t="s">
        <v>87</v>
      </c>
      <c r="K12893" s="121" t="s">
        <v>65</v>
      </c>
      <c r="L12893" s="157" t="s">
        <v>32</v>
      </c>
      <c r="M12893" s="120" t="s">
        <v>78</v>
      </c>
    </row>
    <row r="12894" spans="1:15" ht="27.6">
      <c r="A12894" s="116">
        <v>12894</v>
      </c>
      <c r="B12894" s="129">
        <v>44518</v>
      </c>
      <c r="D12894" s="120" t="s">
        <v>25</v>
      </c>
      <c r="E12894" s="120" t="s">
        <v>28818</v>
      </c>
      <c r="F12894" s="209" t="s">
        <v>28819</v>
      </c>
      <c r="G12894" s="119" t="s">
        <v>15100</v>
      </c>
      <c r="H12894" s="121" t="s">
        <v>53</v>
      </c>
      <c r="I12894" s="121" t="s">
        <v>42</v>
      </c>
      <c r="J12894" s="121" t="s">
        <v>82</v>
      </c>
      <c r="K12894" s="121" t="s">
        <v>65</v>
      </c>
      <c r="L12894" s="157" t="s">
        <v>32</v>
      </c>
      <c r="M12894" s="120" t="s">
        <v>78</v>
      </c>
    </row>
    <row r="12895" spans="1:15">
      <c r="A12895" s="116">
        <v>12895</v>
      </c>
      <c r="B12895" s="129">
        <v>44518</v>
      </c>
      <c r="D12895" s="120" t="s">
        <v>25</v>
      </c>
      <c r="E12895" s="120" t="s">
        <v>28820</v>
      </c>
      <c r="F12895" s="209" t="s">
        <v>28821</v>
      </c>
      <c r="G12895" s="119" t="s">
        <v>28822</v>
      </c>
      <c r="H12895" s="121" t="s">
        <v>177</v>
      </c>
      <c r="I12895" s="121" t="s">
        <v>30</v>
      </c>
      <c r="J12895" s="121" t="s">
        <v>77</v>
      </c>
      <c r="K12895" s="121" t="s">
        <v>65</v>
      </c>
      <c r="L12895" s="157" t="s">
        <v>32</v>
      </c>
      <c r="M12895" s="120" t="s">
        <v>78</v>
      </c>
    </row>
    <row r="12896" spans="1:15">
      <c r="A12896" s="116">
        <v>12896</v>
      </c>
      <c r="B12896" s="129">
        <v>44518</v>
      </c>
      <c r="D12896" s="120" t="s">
        <v>25</v>
      </c>
      <c r="E12896" s="120" t="s">
        <v>28823</v>
      </c>
      <c r="F12896" s="209" t="s">
        <v>28824</v>
      </c>
      <c r="G12896" s="119" t="s">
        <v>1033</v>
      </c>
      <c r="H12896" s="121" t="s">
        <v>1173</v>
      </c>
      <c r="I12896" s="121" t="s">
        <v>30</v>
      </c>
      <c r="J12896" s="121" t="s">
        <v>5018</v>
      </c>
      <c r="K12896" s="121" t="s">
        <v>65</v>
      </c>
      <c r="L12896" s="157" t="s">
        <v>32</v>
      </c>
      <c r="M12896" s="120" t="s">
        <v>78</v>
      </c>
    </row>
    <row r="12897" spans="1:15">
      <c r="A12897" s="116">
        <v>12897</v>
      </c>
      <c r="B12897" s="129">
        <v>44518</v>
      </c>
      <c r="D12897" s="120" t="s">
        <v>25</v>
      </c>
      <c r="E12897" s="120" t="s">
        <v>28825</v>
      </c>
      <c r="F12897" s="209" t="s">
        <v>28826</v>
      </c>
      <c r="G12897" s="119" t="s">
        <v>28827</v>
      </c>
      <c r="H12897" s="121" t="s">
        <v>29</v>
      </c>
      <c r="I12897" s="121" t="s">
        <v>42</v>
      </c>
      <c r="J12897" s="121" t="s">
        <v>43</v>
      </c>
      <c r="K12897" s="121" t="s">
        <v>65</v>
      </c>
      <c r="L12897" s="157" t="s">
        <v>32</v>
      </c>
      <c r="M12897" s="120" t="s">
        <v>78</v>
      </c>
    </row>
    <row r="12898" spans="1:15">
      <c r="A12898" s="116">
        <v>12898</v>
      </c>
      <c r="B12898" s="129">
        <v>44518</v>
      </c>
      <c r="D12898" s="120" t="s">
        <v>25</v>
      </c>
      <c r="E12898" s="120" t="s">
        <v>28828</v>
      </c>
      <c r="F12898" s="209" t="s">
        <v>28829</v>
      </c>
      <c r="G12898" s="119" t="s">
        <v>3306</v>
      </c>
      <c r="H12898" s="121" t="s">
        <v>41</v>
      </c>
      <c r="I12898" s="121" t="s">
        <v>30</v>
      </c>
      <c r="J12898" s="121" t="s">
        <v>7135</v>
      </c>
      <c r="K12898" s="121" t="s">
        <v>65</v>
      </c>
      <c r="L12898" s="157" t="s">
        <v>32</v>
      </c>
      <c r="M12898" s="120" t="s">
        <v>78</v>
      </c>
    </row>
    <row r="12899" spans="1:15">
      <c r="A12899" s="116">
        <v>12899</v>
      </c>
      <c r="B12899" s="129">
        <v>44518</v>
      </c>
      <c r="D12899" s="120" t="s">
        <v>25</v>
      </c>
      <c r="E12899" s="120" t="s">
        <v>28830</v>
      </c>
      <c r="F12899" s="209" t="s">
        <v>28831</v>
      </c>
      <c r="G12899" s="119" t="s">
        <v>9860</v>
      </c>
      <c r="H12899" s="121" t="s">
        <v>97</v>
      </c>
      <c r="I12899" s="121" t="s">
        <v>30</v>
      </c>
      <c r="J12899" s="121" t="s">
        <v>529</v>
      </c>
      <c r="K12899" s="121" t="s">
        <v>65</v>
      </c>
      <c r="L12899" s="157" t="s">
        <v>32</v>
      </c>
      <c r="M12899" s="120" t="s">
        <v>78</v>
      </c>
    </row>
    <row r="12900" spans="1:15" ht="27.6">
      <c r="A12900" s="116">
        <v>12900</v>
      </c>
      <c r="B12900" s="129">
        <v>44518</v>
      </c>
      <c r="D12900" s="120" t="s">
        <v>25</v>
      </c>
      <c r="E12900" s="120" t="s">
        <v>28832</v>
      </c>
      <c r="F12900" s="209" t="s">
        <v>28833</v>
      </c>
      <c r="G12900" s="119" t="s">
        <v>28834</v>
      </c>
      <c r="H12900" s="121" t="s">
        <v>76</v>
      </c>
      <c r="I12900" s="121" t="s">
        <v>42</v>
      </c>
      <c r="J12900" s="121" t="s">
        <v>43</v>
      </c>
      <c r="K12900" s="121" t="s">
        <v>65</v>
      </c>
      <c r="L12900" s="157" t="s">
        <v>32</v>
      </c>
      <c r="M12900" s="120" t="s">
        <v>33</v>
      </c>
      <c r="N12900" s="131">
        <v>44519</v>
      </c>
      <c r="O12900" s="131">
        <v>44519</v>
      </c>
    </row>
    <row r="12901" spans="1:15" ht="41.4">
      <c r="A12901" s="116">
        <v>12901</v>
      </c>
      <c r="B12901" s="129">
        <v>44518</v>
      </c>
      <c r="D12901" s="120" t="s">
        <v>25</v>
      </c>
      <c r="E12901" s="120" t="s">
        <v>28835</v>
      </c>
      <c r="F12901" s="209" t="s">
        <v>28836</v>
      </c>
      <c r="G12901" s="119" t="s">
        <v>23239</v>
      </c>
      <c r="H12901" s="121" t="s">
        <v>177</v>
      </c>
      <c r="I12901" s="121" t="s">
        <v>30</v>
      </c>
      <c r="J12901" s="121" t="s">
        <v>87</v>
      </c>
      <c r="K12901" s="121" t="s">
        <v>65</v>
      </c>
      <c r="L12901" s="157" t="s">
        <v>32</v>
      </c>
      <c r="M12901" s="120" t="s">
        <v>33</v>
      </c>
      <c r="N12901" s="131">
        <v>44519</v>
      </c>
      <c r="O12901" s="131">
        <v>44519</v>
      </c>
    </row>
    <row r="12902" spans="1:15">
      <c r="A12902" s="116">
        <v>12902</v>
      </c>
      <c r="B12902" s="129">
        <v>44518</v>
      </c>
      <c r="D12902" s="120" t="s">
        <v>25</v>
      </c>
      <c r="E12902" s="120" t="s">
        <v>28837</v>
      </c>
      <c r="F12902" s="209" t="s">
        <v>28838</v>
      </c>
      <c r="G12902" s="119" t="s">
        <v>7437</v>
      </c>
      <c r="H12902" s="121" t="s">
        <v>41</v>
      </c>
      <c r="I12902" s="121" t="s">
        <v>30</v>
      </c>
      <c r="J12902" s="121" t="s">
        <v>77</v>
      </c>
      <c r="K12902" s="121" t="s">
        <v>65</v>
      </c>
      <c r="L12902" s="157" t="s">
        <v>32</v>
      </c>
      <c r="M12902" s="120" t="s">
        <v>78</v>
      </c>
    </row>
    <row r="12903" spans="1:15" ht="27.6">
      <c r="A12903" s="116">
        <v>12903</v>
      </c>
      <c r="B12903" s="129">
        <v>44518</v>
      </c>
      <c r="D12903" s="120" t="s">
        <v>25</v>
      </c>
      <c r="E12903" s="120" t="s">
        <v>28839</v>
      </c>
      <c r="F12903" s="209" t="s">
        <v>28840</v>
      </c>
      <c r="G12903" s="119" t="s">
        <v>1662</v>
      </c>
      <c r="H12903" s="121" t="s">
        <v>41</v>
      </c>
      <c r="I12903" s="121" t="s">
        <v>42</v>
      </c>
      <c r="J12903" s="121" t="s">
        <v>91</v>
      </c>
      <c r="K12903" s="121" t="s">
        <v>65</v>
      </c>
      <c r="L12903" s="157" t="s">
        <v>32</v>
      </c>
      <c r="M12903" s="120" t="s">
        <v>78</v>
      </c>
    </row>
    <row r="12904" spans="1:15" ht="27.6">
      <c r="A12904" s="116">
        <v>12904</v>
      </c>
      <c r="B12904" s="129">
        <v>44518</v>
      </c>
      <c r="D12904" s="120" t="s">
        <v>25</v>
      </c>
      <c r="E12904" s="120" t="s">
        <v>28841</v>
      </c>
      <c r="F12904" s="209" t="s">
        <v>28842</v>
      </c>
      <c r="G12904" s="119" t="s">
        <v>28843</v>
      </c>
      <c r="H12904" s="121" t="s">
        <v>53</v>
      </c>
      <c r="I12904" s="121" t="s">
        <v>42</v>
      </c>
      <c r="K12904" s="121" t="s">
        <v>65</v>
      </c>
      <c r="L12904" s="157" t="s">
        <v>32</v>
      </c>
      <c r="M12904" s="120" t="s">
        <v>78</v>
      </c>
    </row>
    <row r="12905" spans="1:15">
      <c r="A12905" s="116">
        <v>12905</v>
      </c>
      <c r="B12905" s="129">
        <v>44518</v>
      </c>
      <c r="D12905" s="120" t="s">
        <v>25</v>
      </c>
      <c r="E12905" s="120" t="s">
        <v>28844</v>
      </c>
      <c r="F12905" s="209" t="s">
        <v>28845</v>
      </c>
      <c r="G12905" s="119" t="s">
        <v>28846</v>
      </c>
      <c r="H12905" s="121" t="s">
        <v>41</v>
      </c>
      <c r="I12905" s="121" t="s">
        <v>30</v>
      </c>
      <c r="J12905" s="121" t="s">
        <v>7142</v>
      </c>
      <c r="K12905" s="121" t="s">
        <v>65</v>
      </c>
      <c r="L12905" s="157" t="s">
        <v>32</v>
      </c>
      <c r="M12905" s="120" t="s">
        <v>33</v>
      </c>
      <c r="N12905" s="131">
        <v>44519</v>
      </c>
      <c r="O12905" s="131">
        <v>44519</v>
      </c>
    </row>
    <row r="12906" spans="1:15" ht="27.6">
      <c r="A12906" s="116">
        <v>12906</v>
      </c>
      <c r="B12906" s="129">
        <v>44518</v>
      </c>
      <c r="D12906" s="120" t="s">
        <v>25</v>
      </c>
      <c r="E12906" s="120" t="s">
        <v>28847</v>
      </c>
      <c r="F12906" s="209" t="s">
        <v>28848</v>
      </c>
      <c r="G12906" s="119" t="s">
        <v>28849</v>
      </c>
      <c r="H12906" s="121" t="s">
        <v>41</v>
      </c>
      <c r="I12906" s="121" t="s">
        <v>42</v>
      </c>
      <c r="J12906" s="121" t="s">
        <v>1811</v>
      </c>
      <c r="K12906" s="121" t="s">
        <v>65</v>
      </c>
      <c r="L12906" s="157" t="s">
        <v>32</v>
      </c>
      <c r="M12906" s="120" t="s">
        <v>33</v>
      </c>
      <c r="N12906" s="131">
        <v>44519</v>
      </c>
      <c r="O12906" s="131">
        <v>44519</v>
      </c>
    </row>
    <row r="12907" spans="1:15" ht="41.4">
      <c r="A12907" s="116">
        <v>12907</v>
      </c>
      <c r="B12907" s="129">
        <v>44518</v>
      </c>
      <c r="D12907" s="120" t="s">
        <v>25</v>
      </c>
      <c r="E12907" s="120" t="s">
        <v>28850</v>
      </c>
      <c r="F12907" s="209" t="s">
        <v>28851</v>
      </c>
      <c r="G12907" s="119" t="s">
        <v>28852</v>
      </c>
      <c r="H12907" s="121" t="s">
        <v>97</v>
      </c>
      <c r="I12907" s="121" t="s">
        <v>30</v>
      </c>
      <c r="J12907" s="121" t="s">
        <v>87</v>
      </c>
      <c r="K12907" s="121" t="s">
        <v>65</v>
      </c>
      <c r="L12907" s="157" t="s">
        <v>32</v>
      </c>
      <c r="M12907" s="120" t="s">
        <v>33</v>
      </c>
      <c r="N12907" s="131">
        <v>44519</v>
      </c>
      <c r="O12907" s="131">
        <v>44519</v>
      </c>
    </row>
    <row r="12908" spans="1:15" ht="27.6">
      <c r="A12908" s="116">
        <v>12908</v>
      </c>
      <c r="B12908" s="129">
        <v>44518</v>
      </c>
      <c r="D12908" s="120" t="s">
        <v>25</v>
      </c>
      <c r="E12908" s="120" t="s">
        <v>28853</v>
      </c>
      <c r="F12908" s="209" t="s">
        <v>28854</v>
      </c>
      <c r="G12908" s="119" t="s">
        <v>28855</v>
      </c>
      <c r="H12908" s="121" t="s">
        <v>29</v>
      </c>
      <c r="I12908" s="121" t="s">
        <v>30</v>
      </c>
      <c r="J12908" s="121" t="s">
        <v>31</v>
      </c>
      <c r="K12908" s="121" t="s">
        <v>65</v>
      </c>
      <c r="L12908" s="157" t="s">
        <v>32</v>
      </c>
      <c r="M12908" s="120" t="s">
        <v>78</v>
      </c>
    </row>
    <row r="12909" spans="1:15">
      <c r="A12909" s="116">
        <v>12909</v>
      </c>
      <c r="B12909" s="129">
        <v>44518</v>
      </c>
      <c r="D12909" s="120" t="s">
        <v>25</v>
      </c>
      <c r="E12909" s="120" t="s">
        <v>28856</v>
      </c>
      <c r="F12909" s="209" t="s">
        <v>28857</v>
      </c>
      <c r="G12909" s="119" t="s">
        <v>28858</v>
      </c>
      <c r="H12909" s="121" t="s">
        <v>41</v>
      </c>
      <c r="I12909" s="121" t="s">
        <v>30</v>
      </c>
      <c r="J12909" s="121" t="s">
        <v>5018</v>
      </c>
      <c r="K12909" s="121" t="s">
        <v>65</v>
      </c>
      <c r="L12909" s="157" t="s">
        <v>32</v>
      </c>
      <c r="M12909" s="120" t="s">
        <v>78</v>
      </c>
    </row>
    <row r="12910" spans="1:15">
      <c r="A12910" s="116">
        <v>12910</v>
      </c>
      <c r="B12910" s="129">
        <v>44518</v>
      </c>
      <c r="D12910" s="120" t="s">
        <v>25</v>
      </c>
      <c r="E12910" s="120" t="s">
        <v>28859</v>
      </c>
      <c r="F12910" s="209" t="s">
        <v>28860</v>
      </c>
      <c r="G12910" s="119" t="s">
        <v>28861</v>
      </c>
      <c r="H12910" s="121" t="s">
        <v>41</v>
      </c>
      <c r="I12910" s="121" t="s">
        <v>30</v>
      </c>
      <c r="J12910" s="121" t="s">
        <v>7142</v>
      </c>
      <c r="K12910" s="121" t="s">
        <v>65</v>
      </c>
      <c r="L12910" s="157" t="s">
        <v>32</v>
      </c>
      <c r="M12910" s="120" t="s">
        <v>33</v>
      </c>
      <c r="N12910" s="131">
        <v>44519</v>
      </c>
      <c r="O12910" s="131">
        <v>44519</v>
      </c>
    </row>
    <row r="12911" spans="1:15">
      <c r="A12911" s="116">
        <v>12911</v>
      </c>
      <c r="B12911" s="129">
        <v>44518</v>
      </c>
      <c r="D12911" s="120" t="s">
        <v>25</v>
      </c>
      <c r="E12911" s="120" t="s">
        <v>28862</v>
      </c>
      <c r="F12911" s="209" t="s">
        <v>28863</v>
      </c>
      <c r="G12911" s="119" t="s">
        <v>28864</v>
      </c>
      <c r="H12911" s="121" t="s">
        <v>48</v>
      </c>
      <c r="I12911" s="121" t="s">
        <v>42</v>
      </c>
      <c r="J12911" s="121" t="s">
        <v>1811</v>
      </c>
      <c r="K12911" s="121" t="s">
        <v>65</v>
      </c>
      <c r="L12911" s="157" t="s">
        <v>32</v>
      </c>
      <c r="M12911" s="120" t="s">
        <v>33</v>
      </c>
      <c r="N12911" s="131">
        <v>44519</v>
      </c>
      <c r="O12911" s="131">
        <v>44519</v>
      </c>
    </row>
    <row r="12912" spans="1:15" ht="27.6">
      <c r="A12912" s="116">
        <v>12912</v>
      </c>
      <c r="B12912" s="129">
        <v>44518</v>
      </c>
      <c r="D12912" s="120" t="s">
        <v>25</v>
      </c>
      <c r="E12912" s="120" t="s">
        <v>28865</v>
      </c>
      <c r="F12912" s="209" t="s">
        <v>28866</v>
      </c>
      <c r="G12912" s="119" t="s">
        <v>3086</v>
      </c>
      <c r="H12912" s="121" t="s">
        <v>86</v>
      </c>
      <c r="I12912" s="121" t="s">
        <v>42</v>
      </c>
      <c r="J12912" s="121" t="s">
        <v>43</v>
      </c>
      <c r="K12912" s="121" t="s">
        <v>65</v>
      </c>
      <c r="L12912" s="157" t="s">
        <v>32</v>
      </c>
      <c r="M12912" s="120" t="s">
        <v>33</v>
      </c>
      <c r="N12912" s="131">
        <v>44525</v>
      </c>
      <c r="O12912" s="131">
        <v>44525</v>
      </c>
    </row>
    <row r="12913" spans="1:25">
      <c r="A12913" s="116">
        <v>12913</v>
      </c>
      <c r="B12913" s="129">
        <v>44518</v>
      </c>
      <c r="D12913" s="120" t="s">
        <v>25</v>
      </c>
      <c r="E12913" s="120" t="s">
        <v>28867</v>
      </c>
      <c r="F12913" s="209" t="s">
        <v>21007</v>
      </c>
      <c r="G12913" s="119" t="s">
        <v>9254</v>
      </c>
      <c r="H12913" s="121" t="s">
        <v>53</v>
      </c>
      <c r="I12913" s="121" t="s">
        <v>30</v>
      </c>
      <c r="J12913" s="121" t="s">
        <v>5018</v>
      </c>
      <c r="K12913" s="121" t="s">
        <v>65</v>
      </c>
      <c r="L12913" s="157" t="s">
        <v>32</v>
      </c>
      <c r="M12913" s="120" t="s">
        <v>33</v>
      </c>
      <c r="N12913" s="131">
        <v>44530</v>
      </c>
      <c r="O12913" s="131">
        <v>44530</v>
      </c>
    </row>
    <row r="12914" spans="1:25">
      <c r="A12914" s="116">
        <v>12914</v>
      </c>
      <c r="B12914" s="129">
        <v>44523</v>
      </c>
      <c r="D12914" s="120" t="s">
        <v>580</v>
      </c>
      <c r="E12914" s="120" t="s">
        <v>28868</v>
      </c>
      <c r="F12914" s="209" t="s">
        <v>3066</v>
      </c>
      <c r="G12914" s="119" t="s">
        <v>1560</v>
      </c>
      <c r="H12914" s="121" t="s">
        <v>192</v>
      </c>
      <c r="I12914" s="121" t="s">
        <v>30</v>
      </c>
      <c r="J12914" s="121" t="s">
        <v>1540</v>
      </c>
      <c r="K12914" s="121" t="s">
        <v>65</v>
      </c>
      <c r="L12914" s="157" t="s">
        <v>32</v>
      </c>
      <c r="M12914" s="120" t="s">
        <v>78</v>
      </c>
    </row>
    <row r="12915" spans="1:25" ht="27.6">
      <c r="A12915" s="116">
        <v>12915</v>
      </c>
      <c r="B12915" s="129">
        <v>44524</v>
      </c>
      <c r="D12915" s="120" t="s">
        <v>580</v>
      </c>
      <c r="E12915" s="120" t="s">
        <v>28869</v>
      </c>
      <c r="F12915" s="209" t="s">
        <v>28870</v>
      </c>
      <c r="G12915" s="119" t="s">
        <v>20599</v>
      </c>
      <c r="H12915" s="121" t="s">
        <v>192</v>
      </c>
      <c r="I12915" s="121" t="s">
        <v>30</v>
      </c>
      <c r="J12915" s="121" t="s">
        <v>3886</v>
      </c>
      <c r="K12915" s="121" t="s">
        <v>65</v>
      </c>
      <c r="L12915" s="157" t="s">
        <v>32</v>
      </c>
      <c r="M12915" s="120" t="s">
        <v>33</v>
      </c>
      <c r="N12915" s="131">
        <v>44525</v>
      </c>
      <c r="O12915" s="131">
        <v>44631</v>
      </c>
    </row>
    <row r="12916" spans="1:25" ht="27.6">
      <c r="A12916" s="116">
        <v>12916</v>
      </c>
      <c r="B12916" s="129">
        <v>44524</v>
      </c>
      <c r="D12916" s="120" t="s">
        <v>580</v>
      </c>
      <c r="E12916" s="120" t="s">
        <v>28871</v>
      </c>
      <c r="F12916" s="209" t="s">
        <v>28872</v>
      </c>
      <c r="G12916" s="119" t="s">
        <v>2394</v>
      </c>
      <c r="H12916" s="121" t="s">
        <v>29</v>
      </c>
      <c r="I12916" s="121" t="s">
        <v>30</v>
      </c>
      <c r="J12916" s="121" t="s">
        <v>7087</v>
      </c>
      <c r="K12916" s="121" t="s">
        <v>65</v>
      </c>
      <c r="L12916" s="157" t="s">
        <v>32</v>
      </c>
      <c r="M12916" s="120" t="s">
        <v>78</v>
      </c>
    </row>
    <row r="12917" spans="1:25">
      <c r="A12917" s="116">
        <v>12917</v>
      </c>
      <c r="B12917" s="129">
        <v>44524</v>
      </c>
      <c r="D12917" s="120" t="s">
        <v>580</v>
      </c>
      <c r="E12917" s="120" t="s">
        <v>28873</v>
      </c>
      <c r="F12917" s="209" t="s">
        <v>1397</v>
      </c>
      <c r="G12917" s="119" t="s">
        <v>8484</v>
      </c>
      <c r="H12917" s="121" t="s">
        <v>192</v>
      </c>
      <c r="I12917" s="121" t="s">
        <v>30</v>
      </c>
      <c r="J12917" s="121" t="s">
        <v>529</v>
      </c>
      <c r="K12917" s="121" t="s">
        <v>65</v>
      </c>
      <c r="L12917" s="157" t="s">
        <v>32</v>
      </c>
      <c r="M12917" s="120" t="s">
        <v>184</v>
      </c>
      <c r="N12917" s="131">
        <v>44521</v>
      </c>
      <c r="O12917" s="131">
        <v>44540</v>
      </c>
    </row>
    <row r="12918" spans="1:25">
      <c r="A12918" s="116">
        <v>12918</v>
      </c>
      <c r="B12918" s="129">
        <v>44524</v>
      </c>
      <c r="D12918" s="120" t="s">
        <v>580</v>
      </c>
      <c r="E12918" s="120" t="s">
        <v>28874</v>
      </c>
      <c r="F12918" s="209" t="s">
        <v>28875</v>
      </c>
      <c r="G12918" s="119" t="s">
        <v>23794</v>
      </c>
      <c r="H12918" s="121" t="s">
        <v>41</v>
      </c>
      <c r="I12918" s="121" t="s">
        <v>42</v>
      </c>
      <c r="J12918" s="121" t="s">
        <v>72</v>
      </c>
      <c r="K12918" s="121" t="s">
        <v>65</v>
      </c>
      <c r="L12918" s="157" t="s">
        <v>32</v>
      </c>
      <c r="M12918" s="120" t="s">
        <v>78</v>
      </c>
    </row>
    <row r="12919" spans="1:25" ht="27.6">
      <c r="A12919" s="116">
        <v>12919</v>
      </c>
      <c r="B12919" s="129">
        <v>44524</v>
      </c>
      <c r="D12919" s="120" t="s">
        <v>580</v>
      </c>
      <c r="E12919" s="120" t="s">
        <v>28876</v>
      </c>
      <c r="F12919" s="209" t="s">
        <v>28877</v>
      </c>
      <c r="G12919" s="119" t="s">
        <v>28878</v>
      </c>
      <c r="H12919" s="121" t="s">
        <v>192</v>
      </c>
      <c r="I12919" s="121" t="s">
        <v>30</v>
      </c>
      <c r="J12919" s="121" t="s">
        <v>7216</v>
      </c>
      <c r="K12919" s="121" t="s">
        <v>65</v>
      </c>
      <c r="L12919" s="157" t="s">
        <v>32</v>
      </c>
      <c r="M12919" s="120" t="s">
        <v>78</v>
      </c>
    </row>
    <row r="12920" spans="1:25">
      <c r="A12920" s="116">
        <v>12920</v>
      </c>
      <c r="B12920" s="129">
        <v>44525</v>
      </c>
      <c r="D12920" s="120" t="s">
        <v>580</v>
      </c>
      <c r="E12920" s="120" t="s">
        <v>28879</v>
      </c>
      <c r="F12920" s="209" t="s">
        <v>28880</v>
      </c>
      <c r="G12920" s="119" t="s">
        <v>28881</v>
      </c>
      <c r="H12920" s="121" t="s">
        <v>41</v>
      </c>
      <c r="I12920" s="121" t="s">
        <v>30</v>
      </c>
      <c r="J12920" s="121" t="s">
        <v>7726</v>
      </c>
      <c r="K12920" s="121" t="s">
        <v>65</v>
      </c>
      <c r="L12920" s="157" t="s">
        <v>32</v>
      </c>
      <c r="M12920" s="120" t="s">
        <v>33</v>
      </c>
      <c r="N12920" s="131">
        <v>44530</v>
      </c>
      <c r="O12920" s="131">
        <v>44546</v>
      </c>
      <c r="S12920" s="120" t="s">
        <v>92</v>
      </c>
      <c r="Y12920" s="116" t="s">
        <v>26506</v>
      </c>
    </row>
    <row r="12921" spans="1:25">
      <c r="A12921" s="116">
        <v>12921</v>
      </c>
      <c r="B12921" s="129">
        <v>44525</v>
      </c>
      <c r="D12921" s="120" t="s">
        <v>580</v>
      </c>
      <c r="E12921" s="120" t="s">
        <v>28882</v>
      </c>
      <c r="F12921" s="209" t="s">
        <v>18703</v>
      </c>
      <c r="G12921" s="119" t="s">
        <v>23728</v>
      </c>
      <c r="H12921" s="121" t="s">
        <v>53</v>
      </c>
      <c r="I12921" s="121" t="s">
        <v>42</v>
      </c>
      <c r="J12921" s="121" t="s">
        <v>72</v>
      </c>
      <c r="K12921" s="121" t="s">
        <v>65</v>
      </c>
      <c r="L12921" s="157" t="s">
        <v>32</v>
      </c>
      <c r="M12921" s="120" t="s">
        <v>33</v>
      </c>
      <c r="N12921" s="131">
        <v>44530</v>
      </c>
      <c r="O12921" s="131">
        <v>44631</v>
      </c>
    </row>
    <row r="12922" spans="1:25">
      <c r="A12922" s="116">
        <v>12922</v>
      </c>
      <c r="B12922" s="129">
        <v>44525</v>
      </c>
      <c r="D12922" s="120" t="s">
        <v>580</v>
      </c>
      <c r="E12922" s="120" t="s">
        <v>28883</v>
      </c>
      <c r="F12922" s="209" t="s">
        <v>28884</v>
      </c>
      <c r="G12922" s="119" t="s">
        <v>28885</v>
      </c>
      <c r="H12922" s="121" t="s">
        <v>48</v>
      </c>
      <c r="I12922" s="121" t="s">
        <v>42</v>
      </c>
      <c r="J12922" s="121" t="s">
        <v>72</v>
      </c>
      <c r="K12922" s="121" t="s">
        <v>65</v>
      </c>
      <c r="L12922" s="157" t="s">
        <v>32</v>
      </c>
      <c r="M12922" s="120" t="s">
        <v>33</v>
      </c>
      <c r="N12922" s="131">
        <v>44525</v>
      </c>
      <c r="O12922" s="131">
        <v>44540</v>
      </c>
      <c r="S12922" s="120" t="s">
        <v>92</v>
      </c>
      <c r="Y12922" s="116" t="s">
        <v>26506</v>
      </c>
    </row>
    <row r="12923" spans="1:25">
      <c r="A12923" s="116">
        <v>12923</v>
      </c>
      <c r="B12923" s="129">
        <v>44525</v>
      </c>
      <c r="D12923" s="120" t="s">
        <v>580</v>
      </c>
      <c r="E12923" s="120" t="s">
        <v>28886</v>
      </c>
      <c r="F12923" s="209" t="s">
        <v>26668</v>
      </c>
      <c r="G12923" s="119" t="s">
        <v>28887</v>
      </c>
      <c r="H12923" s="121" t="s">
        <v>53</v>
      </c>
      <c r="I12923" s="121" t="s">
        <v>42</v>
      </c>
      <c r="J12923" s="121" t="s">
        <v>72</v>
      </c>
      <c r="K12923" s="121" t="s">
        <v>65</v>
      </c>
      <c r="L12923" s="157" t="s">
        <v>32</v>
      </c>
      <c r="M12923" s="120" t="s">
        <v>33</v>
      </c>
      <c r="N12923" s="131">
        <v>44529</v>
      </c>
      <c r="O12923" s="131">
        <v>44540</v>
      </c>
      <c r="S12923" s="120" t="s">
        <v>92</v>
      </c>
    </row>
    <row r="12924" spans="1:25">
      <c r="A12924" s="116">
        <v>12924</v>
      </c>
      <c r="B12924" s="129">
        <v>44525</v>
      </c>
      <c r="D12924" s="120" t="s">
        <v>580</v>
      </c>
      <c r="E12924" s="120" t="s">
        <v>28888</v>
      </c>
      <c r="F12924" s="209" t="s">
        <v>1012</v>
      </c>
      <c r="G12924" s="119" t="s">
        <v>28690</v>
      </c>
      <c r="H12924" s="121" t="s">
        <v>76</v>
      </c>
      <c r="I12924" s="121" t="s">
        <v>42</v>
      </c>
      <c r="J12924" s="121" t="s">
        <v>72</v>
      </c>
      <c r="K12924" s="121" t="s">
        <v>65</v>
      </c>
      <c r="L12924" s="157" t="s">
        <v>32</v>
      </c>
      <c r="M12924" s="120" t="s">
        <v>33</v>
      </c>
      <c r="N12924" s="131">
        <v>44526</v>
      </c>
      <c r="O12924" s="131">
        <v>44631</v>
      </c>
    </row>
    <row r="12925" spans="1:25">
      <c r="A12925" s="116">
        <v>12925</v>
      </c>
      <c r="B12925" s="129">
        <v>44525</v>
      </c>
      <c r="D12925" s="120" t="s">
        <v>580</v>
      </c>
      <c r="E12925" s="120" t="s">
        <v>28889</v>
      </c>
      <c r="F12925" s="209" t="s">
        <v>28890</v>
      </c>
      <c r="G12925" s="119" t="s">
        <v>5002</v>
      </c>
      <c r="H12925" s="121" t="s">
        <v>76</v>
      </c>
      <c r="I12925" s="121" t="s">
        <v>30</v>
      </c>
      <c r="J12925" s="121" t="s">
        <v>5018</v>
      </c>
      <c r="K12925" s="121" t="s">
        <v>65</v>
      </c>
      <c r="L12925" s="157" t="s">
        <v>32</v>
      </c>
      <c r="M12925" s="120" t="s">
        <v>33</v>
      </c>
      <c r="N12925" s="131">
        <v>44526</v>
      </c>
      <c r="O12925" s="131">
        <v>44631</v>
      </c>
    </row>
    <row r="12926" spans="1:25">
      <c r="A12926" s="116">
        <v>12926</v>
      </c>
      <c r="B12926" s="129">
        <v>44525</v>
      </c>
      <c r="D12926" s="120" t="s">
        <v>580</v>
      </c>
      <c r="E12926" s="120" t="s">
        <v>28891</v>
      </c>
      <c r="F12926" s="209" t="s">
        <v>28892</v>
      </c>
      <c r="G12926" s="119" t="s">
        <v>1447</v>
      </c>
      <c r="H12926" s="121" t="s">
        <v>41</v>
      </c>
      <c r="I12926" s="121" t="s">
        <v>42</v>
      </c>
      <c r="J12926" s="121" t="s">
        <v>72</v>
      </c>
      <c r="K12926" s="121" t="s">
        <v>65</v>
      </c>
      <c r="L12926" s="157" t="s">
        <v>32</v>
      </c>
      <c r="M12926" s="120" t="s">
        <v>78</v>
      </c>
    </row>
    <row r="12927" spans="1:25">
      <c r="A12927" s="116">
        <v>12927</v>
      </c>
      <c r="B12927" s="129">
        <v>44525</v>
      </c>
      <c r="D12927" s="120" t="s">
        <v>580</v>
      </c>
      <c r="E12927" s="120" t="s">
        <v>28893</v>
      </c>
      <c r="F12927" s="209" t="s">
        <v>2854</v>
      </c>
      <c r="G12927" s="119" t="s">
        <v>28894</v>
      </c>
      <c r="H12927" s="121" t="s">
        <v>41</v>
      </c>
      <c r="I12927" s="121" t="s">
        <v>42</v>
      </c>
      <c r="J12927" s="121" t="s">
        <v>82</v>
      </c>
      <c r="K12927" s="121" t="s">
        <v>65</v>
      </c>
      <c r="L12927" s="157" t="s">
        <v>32</v>
      </c>
      <c r="M12927" s="120" t="s">
        <v>78</v>
      </c>
    </row>
    <row r="12928" spans="1:25">
      <c r="A12928" s="116">
        <v>12928</v>
      </c>
      <c r="B12928" s="129">
        <v>44525</v>
      </c>
      <c r="D12928" s="120" t="s">
        <v>580</v>
      </c>
      <c r="E12928" s="120" t="s">
        <v>28895</v>
      </c>
      <c r="F12928" s="209" t="s">
        <v>986</v>
      </c>
      <c r="G12928" s="119" t="s">
        <v>28896</v>
      </c>
      <c r="H12928" s="121" t="s">
        <v>140</v>
      </c>
      <c r="I12928" s="121" t="s">
        <v>42</v>
      </c>
      <c r="J12928" s="121" t="s">
        <v>72</v>
      </c>
      <c r="K12928" s="121" t="s">
        <v>65</v>
      </c>
      <c r="L12928" s="157" t="s">
        <v>32</v>
      </c>
      <c r="M12928" s="120" t="s">
        <v>78</v>
      </c>
    </row>
    <row r="12929" spans="1:19">
      <c r="A12929" s="116">
        <v>12929</v>
      </c>
      <c r="B12929" s="129">
        <v>44525</v>
      </c>
      <c r="D12929" s="120" t="s">
        <v>580</v>
      </c>
      <c r="E12929" s="120" t="s">
        <v>28897</v>
      </c>
      <c r="F12929" s="209" t="s">
        <v>28898</v>
      </c>
      <c r="G12929" s="119" t="s">
        <v>24451</v>
      </c>
      <c r="H12929" s="121" t="s">
        <v>53</v>
      </c>
      <c r="I12929" s="121" t="s">
        <v>30</v>
      </c>
      <c r="J12929" s="121" t="s">
        <v>72</v>
      </c>
      <c r="K12929" s="121" t="s">
        <v>65</v>
      </c>
      <c r="L12929" s="157" t="s">
        <v>32</v>
      </c>
      <c r="M12929" s="120" t="s">
        <v>78</v>
      </c>
    </row>
    <row r="12930" spans="1:19">
      <c r="A12930" s="116">
        <v>12930</v>
      </c>
      <c r="B12930" s="129">
        <v>44525</v>
      </c>
      <c r="D12930" s="120" t="s">
        <v>580</v>
      </c>
      <c r="E12930" s="120" t="s">
        <v>28899</v>
      </c>
      <c r="F12930" s="209" t="s">
        <v>9158</v>
      </c>
      <c r="G12930" s="119" t="s">
        <v>28900</v>
      </c>
      <c r="H12930" s="121" t="s">
        <v>41</v>
      </c>
      <c r="I12930" s="121" t="s">
        <v>30</v>
      </c>
      <c r="J12930" s="121" t="s">
        <v>87</v>
      </c>
      <c r="K12930" s="121" t="s">
        <v>65</v>
      </c>
      <c r="L12930" s="157" t="s">
        <v>32</v>
      </c>
      <c r="M12930" s="120" t="s">
        <v>184</v>
      </c>
      <c r="N12930" s="131">
        <v>44525</v>
      </c>
      <c r="O12930" s="131">
        <v>44546</v>
      </c>
      <c r="S12930" s="120" t="s">
        <v>92</v>
      </c>
    </row>
    <row r="12931" spans="1:19">
      <c r="A12931" s="116">
        <v>12931</v>
      </c>
      <c r="B12931" s="129">
        <v>44525</v>
      </c>
      <c r="D12931" s="120" t="s">
        <v>580</v>
      </c>
      <c r="E12931" s="120" t="s">
        <v>28901</v>
      </c>
      <c r="F12931" s="209" t="s">
        <v>28902</v>
      </c>
      <c r="G12931" s="119" t="s">
        <v>2923</v>
      </c>
      <c r="H12931" s="121" t="s">
        <v>41</v>
      </c>
      <c r="I12931" s="121" t="s">
        <v>30</v>
      </c>
      <c r="J12931" s="121" t="s">
        <v>77</v>
      </c>
      <c r="K12931" s="121" t="s">
        <v>65</v>
      </c>
      <c r="L12931" s="157" t="s">
        <v>32</v>
      </c>
      <c r="M12931" s="120" t="s">
        <v>78</v>
      </c>
    </row>
    <row r="12932" spans="1:19">
      <c r="A12932" s="116">
        <v>12932</v>
      </c>
      <c r="B12932" s="129">
        <v>44518</v>
      </c>
      <c r="D12932" s="120" t="s">
        <v>37</v>
      </c>
      <c r="E12932" s="120" t="s">
        <v>28903</v>
      </c>
      <c r="F12932" s="209" t="s">
        <v>969</v>
      </c>
      <c r="G12932" s="119" t="s">
        <v>381</v>
      </c>
      <c r="H12932" s="121" t="s">
        <v>41</v>
      </c>
      <c r="I12932" s="121" t="s">
        <v>30</v>
      </c>
      <c r="J12932" s="121" t="s">
        <v>435</v>
      </c>
      <c r="K12932" s="121" t="s">
        <v>65</v>
      </c>
      <c r="L12932" s="157" t="s">
        <v>28904</v>
      </c>
      <c r="M12932" s="120" t="s">
        <v>4990</v>
      </c>
    </row>
    <row r="12933" spans="1:19" ht="27.6">
      <c r="A12933" s="116">
        <v>12933</v>
      </c>
      <c r="B12933" s="129">
        <v>44518</v>
      </c>
      <c r="D12933" s="120" t="s">
        <v>37</v>
      </c>
      <c r="E12933" s="120" t="s">
        <v>28905</v>
      </c>
      <c r="F12933" s="209" t="s">
        <v>28906</v>
      </c>
      <c r="G12933" s="119" t="s">
        <v>1105</v>
      </c>
      <c r="H12933" s="121" t="s">
        <v>53</v>
      </c>
      <c r="I12933" s="121" t="s">
        <v>30</v>
      </c>
      <c r="J12933" s="121" t="s">
        <v>435</v>
      </c>
      <c r="K12933" s="121" t="s">
        <v>65</v>
      </c>
      <c r="L12933" s="157" t="s">
        <v>32</v>
      </c>
      <c r="M12933" s="120" t="s">
        <v>33</v>
      </c>
      <c r="N12933" s="131">
        <v>44525</v>
      </c>
      <c r="O12933" s="131">
        <v>44614</v>
      </c>
    </row>
    <row r="12934" spans="1:19">
      <c r="A12934" s="116">
        <v>12934</v>
      </c>
      <c r="B12934" s="129">
        <v>44518</v>
      </c>
      <c r="D12934" s="120" t="s">
        <v>37</v>
      </c>
      <c r="E12934" s="120" t="s">
        <v>28907</v>
      </c>
      <c r="F12934" s="209" t="s">
        <v>28908</v>
      </c>
      <c r="G12934" s="119" t="s">
        <v>1105</v>
      </c>
      <c r="H12934" s="121" t="s">
        <v>53</v>
      </c>
      <c r="I12934" s="121" t="s">
        <v>30</v>
      </c>
      <c r="J12934" s="121" t="s">
        <v>7375</v>
      </c>
      <c r="K12934" s="121" t="s">
        <v>65</v>
      </c>
      <c r="L12934" s="157" t="s">
        <v>32</v>
      </c>
      <c r="M12934" s="120" t="s">
        <v>78</v>
      </c>
    </row>
    <row r="12935" spans="1:19">
      <c r="A12935" s="116">
        <v>12935</v>
      </c>
      <c r="B12935" s="129">
        <v>44518</v>
      </c>
      <c r="D12935" s="120" t="s">
        <v>25</v>
      </c>
      <c r="E12935" s="120" t="s">
        <v>28909</v>
      </c>
      <c r="F12935" s="209" t="s">
        <v>28002</v>
      </c>
      <c r="G12935" s="119" t="s">
        <v>28910</v>
      </c>
      <c r="H12935" s="121" t="s">
        <v>53</v>
      </c>
      <c r="I12935" s="121" t="s">
        <v>30</v>
      </c>
      <c r="J12935" s="121" t="s">
        <v>5018</v>
      </c>
      <c r="K12935" s="121" t="s">
        <v>65</v>
      </c>
      <c r="L12935" s="157" t="s">
        <v>32</v>
      </c>
      <c r="M12935" s="120" t="s">
        <v>78</v>
      </c>
    </row>
    <row r="12936" spans="1:19">
      <c r="A12936" s="116">
        <v>12936</v>
      </c>
      <c r="B12936" s="129">
        <v>44519</v>
      </c>
      <c r="D12936" s="120" t="s">
        <v>252</v>
      </c>
      <c r="E12936" s="120" t="s">
        <v>28911</v>
      </c>
      <c r="F12936" s="209" t="s">
        <v>28912</v>
      </c>
      <c r="G12936" s="119" t="s">
        <v>11960</v>
      </c>
      <c r="H12936" s="121" t="s">
        <v>53</v>
      </c>
      <c r="I12936" s="121" t="s">
        <v>30</v>
      </c>
      <c r="J12936" s="121" t="s">
        <v>1540</v>
      </c>
      <c r="K12936" s="121" t="s">
        <v>584</v>
      </c>
      <c r="L12936" s="157" t="s">
        <v>32</v>
      </c>
      <c r="M12936" s="120" t="s">
        <v>78</v>
      </c>
    </row>
    <row r="12937" spans="1:19">
      <c r="A12937" s="116">
        <v>12937</v>
      </c>
      <c r="B12937" s="129">
        <v>44519</v>
      </c>
      <c r="D12937" s="120" t="s">
        <v>252</v>
      </c>
      <c r="E12937" s="120" t="s">
        <v>28913</v>
      </c>
      <c r="F12937" s="209" t="s">
        <v>28914</v>
      </c>
      <c r="G12937" s="119" t="s">
        <v>19823</v>
      </c>
      <c r="H12937" s="121" t="s">
        <v>53</v>
      </c>
      <c r="I12937" s="121" t="s">
        <v>30</v>
      </c>
      <c r="J12937" s="121" t="s">
        <v>87</v>
      </c>
      <c r="K12937" s="121" t="s">
        <v>584</v>
      </c>
      <c r="L12937" s="157" t="s">
        <v>32</v>
      </c>
      <c r="M12937" s="120" t="s">
        <v>78</v>
      </c>
    </row>
    <row r="12938" spans="1:19">
      <c r="A12938" s="116">
        <v>12938</v>
      </c>
      <c r="B12938" s="129">
        <v>44519</v>
      </c>
      <c r="D12938" s="120" t="s">
        <v>252</v>
      </c>
      <c r="E12938" s="120" t="s">
        <v>28915</v>
      </c>
      <c r="F12938" s="209" t="s">
        <v>27294</v>
      </c>
      <c r="G12938" s="119" t="s">
        <v>9475</v>
      </c>
      <c r="H12938" s="121" t="s">
        <v>53</v>
      </c>
      <c r="I12938" s="121" t="s">
        <v>30</v>
      </c>
      <c r="J12938" s="121" t="s">
        <v>87</v>
      </c>
      <c r="K12938" s="121" t="s">
        <v>584</v>
      </c>
      <c r="L12938" s="157" t="s">
        <v>32</v>
      </c>
      <c r="M12938" s="120" t="s">
        <v>78</v>
      </c>
    </row>
    <row r="12939" spans="1:19">
      <c r="A12939" s="116">
        <v>12939</v>
      </c>
      <c r="B12939" s="129">
        <v>44519</v>
      </c>
      <c r="D12939" s="120" t="s">
        <v>252</v>
      </c>
      <c r="E12939" s="120" t="s">
        <v>28916</v>
      </c>
      <c r="F12939" s="209" t="s">
        <v>480</v>
      </c>
      <c r="G12939" s="119" t="s">
        <v>24368</v>
      </c>
      <c r="H12939" s="121" t="s">
        <v>118</v>
      </c>
      <c r="I12939" s="121" t="s">
        <v>30</v>
      </c>
      <c r="J12939" s="121" t="s">
        <v>77</v>
      </c>
      <c r="K12939" s="121" t="s">
        <v>584</v>
      </c>
      <c r="L12939" s="157" t="s">
        <v>32</v>
      </c>
      <c r="M12939" s="120" t="s">
        <v>78</v>
      </c>
    </row>
    <row r="12940" spans="1:19" ht="27.6">
      <c r="A12940" s="116">
        <v>12940</v>
      </c>
      <c r="B12940" s="129">
        <v>44519</v>
      </c>
      <c r="D12940" s="120" t="s">
        <v>252</v>
      </c>
      <c r="E12940" s="120" t="s">
        <v>28917</v>
      </c>
      <c r="F12940" s="209" t="s">
        <v>28918</v>
      </c>
      <c r="G12940" s="119" t="s">
        <v>371</v>
      </c>
      <c r="H12940" s="121" t="s">
        <v>53</v>
      </c>
      <c r="I12940" s="121" t="s">
        <v>30</v>
      </c>
      <c r="J12940" s="121" t="s">
        <v>10457</v>
      </c>
      <c r="K12940" s="121" t="s">
        <v>584</v>
      </c>
      <c r="L12940" s="157" t="s">
        <v>32</v>
      </c>
      <c r="M12940" s="120" t="s">
        <v>78</v>
      </c>
    </row>
    <row r="12941" spans="1:19">
      <c r="A12941" s="116">
        <v>12941</v>
      </c>
      <c r="B12941" s="129">
        <v>44519</v>
      </c>
      <c r="D12941" s="120" t="s">
        <v>252</v>
      </c>
      <c r="E12941" s="120" t="s">
        <v>28919</v>
      </c>
      <c r="F12941" s="209" t="s">
        <v>28920</v>
      </c>
      <c r="G12941" s="119" t="s">
        <v>28921</v>
      </c>
      <c r="H12941" s="121" t="s">
        <v>76</v>
      </c>
      <c r="I12941" s="121" t="s">
        <v>42</v>
      </c>
      <c r="J12941" s="121" t="s">
        <v>478</v>
      </c>
      <c r="K12941" s="121" t="s">
        <v>584</v>
      </c>
      <c r="L12941" s="157" t="s">
        <v>32</v>
      </c>
      <c r="M12941" s="120" t="s">
        <v>78</v>
      </c>
    </row>
    <row r="12942" spans="1:19">
      <c r="A12942" s="116">
        <v>12942</v>
      </c>
      <c r="B12942" s="129">
        <v>44519</v>
      </c>
      <c r="D12942" s="120" t="s">
        <v>252</v>
      </c>
      <c r="E12942" s="120" t="s">
        <v>28922</v>
      </c>
      <c r="F12942" s="209" t="s">
        <v>28319</v>
      </c>
      <c r="G12942" s="119" t="s">
        <v>15843</v>
      </c>
      <c r="H12942" s="121" t="s">
        <v>53</v>
      </c>
      <c r="I12942" s="121" t="s">
        <v>30</v>
      </c>
      <c r="J12942" s="121" t="s">
        <v>7271</v>
      </c>
      <c r="K12942" s="121" t="s">
        <v>584</v>
      </c>
      <c r="L12942" s="157" t="s">
        <v>32</v>
      </c>
      <c r="M12942" s="120" t="s">
        <v>78</v>
      </c>
    </row>
    <row r="12943" spans="1:19" ht="27.6">
      <c r="A12943" s="116">
        <v>12943</v>
      </c>
      <c r="B12943" s="129">
        <v>44519</v>
      </c>
      <c r="D12943" s="120" t="s">
        <v>252</v>
      </c>
      <c r="E12943" s="120" t="s">
        <v>28923</v>
      </c>
      <c r="F12943" s="209" t="s">
        <v>28924</v>
      </c>
      <c r="G12943" s="119" t="s">
        <v>28925</v>
      </c>
      <c r="H12943" s="121" t="s">
        <v>160</v>
      </c>
      <c r="I12943" s="121" t="s">
        <v>42</v>
      </c>
      <c r="J12943" s="121" t="s">
        <v>72</v>
      </c>
      <c r="K12943" s="121" t="s">
        <v>584</v>
      </c>
      <c r="L12943" s="157" t="s">
        <v>32</v>
      </c>
      <c r="M12943" s="120" t="s">
        <v>78</v>
      </c>
    </row>
    <row r="12944" spans="1:19">
      <c r="A12944" s="116">
        <v>12944</v>
      </c>
      <c r="B12944" s="129">
        <v>44519</v>
      </c>
      <c r="D12944" s="120" t="s">
        <v>252</v>
      </c>
      <c r="E12944" s="120" t="s">
        <v>28926</v>
      </c>
      <c r="F12944" s="209" t="s">
        <v>28927</v>
      </c>
      <c r="G12944" s="119" t="s">
        <v>14658</v>
      </c>
      <c r="H12944" s="121" t="s">
        <v>29</v>
      </c>
      <c r="I12944" s="121" t="s">
        <v>30</v>
      </c>
      <c r="J12944" s="121" t="s">
        <v>1544</v>
      </c>
      <c r="K12944" s="121" t="s">
        <v>584</v>
      </c>
      <c r="L12944" s="157" t="s">
        <v>32</v>
      </c>
      <c r="M12944" s="120" t="s">
        <v>78</v>
      </c>
    </row>
    <row r="12945" spans="1:15">
      <c r="A12945" s="116">
        <v>12945</v>
      </c>
      <c r="B12945" s="129">
        <v>44519</v>
      </c>
      <c r="D12945" s="120" t="s">
        <v>252</v>
      </c>
      <c r="E12945" s="120" t="s">
        <v>28928</v>
      </c>
      <c r="F12945" s="209" t="s">
        <v>7636</v>
      </c>
      <c r="G12945" s="119" t="s">
        <v>28929</v>
      </c>
      <c r="H12945" s="121" t="s">
        <v>1173</v>
      </c>
      <c r="I12945" s="121" t="s">
        <v>30</v>
      </c>
      <c r="J12945" s="121" t="s">
        <v>77</v>
      </c>
      <c r="K12945" s="121" t="s">
        <v>584</v>
      </c>
      <c r="L12945" s="157" t="s">
        <v>32</v>
      </c>
      <c r="M12945" s="120" t="s">
        <v>78</v>
      </c>
    </row>
    <row r="12946" spans="1:15" ht="41.4">
      <c r="A12946" s="116">
        <v>12946</v>
      </c>
      <c r="B12946" s="129">
        <v>44519</v>
      </c>
      <c r="D12946" s="120" t="s">
        <v>252</v>
      </c>
      <c r="E12946" s="120" t="s">
        <v>28930</v>
      </c>
      <c r="F12946" s="209" t="s">
        <v>28931</v>
      </c>
      <c r="G12946" s="119" t="s">
        <v>28932</v>
      </c>
      <c r="H12946" s="121" t="s">
        <v>140</v>
      </c>
      <c r="I12946" s="121" t="s">
        <v>30</v>
      </c>
      <c r="J12946" s="121" t="s">
        <v>7135</v>
      </c>
      <c r="K12946" s="121" t="s">
        <v>584</v>
      </c>
      <c r="L12946" s="157" t="s">
        <v>32</v>
      </c>
      <c r="M12946" s="120" t="s">
        <v>78</v>
      </c>
    </row>
    <row r="12947" spans="1:15">
      <c r="A12947" s="116">
        <v>12947</v>
      </c>
      <c r="B12947" s="129">
        <v>44519</v>
      </c>
      <c r="D12947" s="120" t="s">
        <v>252</v>
      </c>
      <c r="E12947" s="120" t="s">
        <v>28933</v>
      </c>
      <c r="F12947" s="209" t="s">
        <v>21007</v>
      </c>
      <c r="G12947" s="119" t="s">
        <v>11377</v>
      </c>
      <c r="H12947" s="121" t="s">
        <v>86</v>
      </c>
      <c r="I12947" s="121" t="s">
        <v>30</v>
      </c>
      <c r="J12947" s="121" t="s">
        <v>5018</v>
      </c>
      <c r="K12947" s="121" t="s">
        <v>584</v>
      </c>
      <c r="L12947" s="157" t="s">
        <v>32</v>
      </c>
      <c r="M12947" s="120" t="s">
        <v>78</v>
      </c>
    </row>
    <row r="12948" spans="1:15">
      <c r="A12948" s="116">
        <v>12948</v>
      </c>
      <c r="B12948" s="129">
        <v>44519</v>
      </c>
      <c r="D12948" s="120" t="s">
        <v>252</v>
      </c>
      <c r="E12948" s="120" t="s">
        <v>28934</v>
      </c>
      <c r="F12948" s="209" t="s">
        <v>480</v>
      </c>
      <c r="G12948" s="134" t="s">
        <v>28935</v>
      </c>
      <c r="H12948" s="121" t="s">
        <v>177</v>
      </c>
      <c r="I12948" s="121" t="s">
        <v>30</v>
      </c>
      <c r="J12948" s="121" t="s">
        <v>5018</v>
      </c>
      <c r="K12948" s="121" t="s">
        <v>584</v>
      </c>
      <c r="L12948" s="157" t="s">
        <v>32</v>
      </c>
      <c r="M12948" s="120" t="s">
        <v>78</v>
      </c>
    </row>
    <row r="12949" spans="1:15">
      <c r="A12949" s="116">
        <v>12949</v>
      </c>
      <c r="B12949" s="129">
        <v>44519</v>
      </c>
      <c r="D12949" s="120" t="s">
        <v>252</v>
      </c>
      <c r="E12949" s="120" t="s">
        <v>28936</v>
      </c>
      <c r="F12949" s="209" t="s">
        <v>28937</v>
      </c>
      <c r="G12949" s="119" t="s">
        <v>28938</v>
      </c>
      <c r="H12949" s="121" t="s">
        <v>140</v>
      </c>
      <c r="I12949" s="121" t="s">
        <v>30</v>
      </c>
      <c r="J12949" s="121" t="s">
        <v>77</v>
      </c>
      <c r="K12949" s="121" t="s">
        <v>584</v>
      </c>
      <c r="L12949" s="157" t="s">
        <v>32</v>
      </c>
      <c r="M12949" s="120" t="s">
        <v>78</v>
      </c>
    </row>
    <row r="12950" spans="1:15">
      <c r="A12950" s="116">
        <v>12950</v>
      </c>
      <c r="B12950" s="129">
        <v>44519</v>
      </c>
      <c r="D12950" s="120" t="s">
        <v>252</v>
      </c>
      <c r="E12950" s="120" t="s">
        <v>28939</v>
      </c>
      <c r="F12950" s="209" t="s">
        <v>28940</v>
      </c>
      <c r="G12950" s="119" t="s">
        <v>28941</v>
      </c>
      <c r="H12950" s="121" t="s">
        <v>53</v>
      </c>
      <c r="I12950" s="121" t="s">
        <v>30</v>
      </c>
      <c r="J12950" s="121" t="s">
        <v>87</v>
      </c>
      <c r="K12950" s="121" t="s">
        <v>584</v>
      </c>
      <c r="L12950" s="157" t="s">
        <v>32</v>
      </c>
      <c r="M12950" s="120" t="s">
        <v>78</v>
      </c>
    </row>
    <row r="12951" spans="1:15">
      <c r="A12951" s="116">
        <v>12951</v>
      </c>
      <c r="B12951" s="129">
        <v>44519</v>
      </c>
      <c r="D12951" s="120" t="s">
        <v>252</v>
      </c>
      <c r="E12951" s="120" t="s">
        <v>28942</v>
      </c>
      <c r="F12951" s="209" t="s">
        <v>2369</v>
      </c>
      <c r="G12951" s="119" t="s">
        <v>28943</v>
      </c>
      <c r="H12951" s="121" t="s">
        <v>29</v>
      </c>
      <c r="I12951" s="121" t="s">
        <v>42</v>
      </c>
      <c r="J12951" s="121" t="s">
        <v>91</v>
      </c>
      <c r="K12951" s="121" t="s">
        <v>584</v>
      </c>
      <c r="L12951" s="157" t="s">
        <v>32</v>
      </c>
      <c r="M12951" s="120" t="s">
        <v>78</v>
      </c>
    </row>
    <row r="12952" spans="1:15" ht="27.6">
      <c r="A12952" s="116">
        <v>12952</v>
      </c>
      <c r="B12952" s="129">
        <v>44519</v>
      </c>
      <c r="D12952" s="120" t="s">
        <v>252</v>
      </c>
      <c r="E12952" s="120" t="s">
        <v>28944</v>
      </c>
      <c r="F12952" s="209" t="s">
        <v>28945</v>
      </c>
      <c r="G12952" s="119" t="s">
        <v>28946</v>
      </c>
      <c r="H12952" s="121" t="s">
        <v>140</v>
      </c>
      <c r="I12952" s="121" t="s">
        <v>30</v>
      </c>
      <c r="J12952" s="121" t="s">
        <v>7142</v>
      </c>
      <c r="K12952" s="121" t="s">
        <v>584</v>
      </c>
      <c r="L12952" s="157" t="s">
        <v>32</v>
      </c>
      <c r="M12952" s="120" t="s">
        <v>78</v>
      </c>
    </row>
    <row r="12953" spans="1:15">
      <c r="A12953" s="116">
        <v>12953</v>
      </c>
      <c r="B12953" s="129">
        <v>44519</v>
      </c>
      <c r="D12953" s="120" t="s">
        <v>252</v>
      </c>
      <c r="E12953" s="120" t="s">
        <v>28947</v>
      </c>
      <c r="F12953" s="209" t="s">
        <v>20948</v>
      </c>
      <c r="G12953" s="119" t="s">
        <v>541</v>
      </c>
      <c r="H12953" s="121" t="s">
        <v>160</v>
      </c>
      <c r="I12953" s="121" t="s">
        <v>30</v>
      </c>
      <c r="J12953" s="121" t="s">
        <v>13428</v>
      </c>
      <c r="K12953" s="121" t="s">
        <v>584</v>
      </c>
      <c r="L12953" s="157" t="s">
        <v>32</v>
      </c>
      <c r="M12953" s="120" t="s">
        <v>33</v>
      </c>
      <c r="N12953" s="131">
        <v>44522</v>
      </c>
    </row>
    <row r="12954" spans="1:15">
      <c r="A12954" s="116">
        <v>12954</v>
      </c>
      <c r="B12954" s="129">
        <v>44519</v>
      </c>
      <c r="D12954" s="120" t="s">
        <v>252</v>
      </c>
      <c r="E12954" s="120" t="s">
        <v>28948</v>
      </c>
      <c r="F12954" s="209" t="s">
        <v>28949</v>
      </c>
      <c r="G12954" s="119" t="s">
        <v>746</v>
      </c>
      <c r="H12954" s="121" t="s">
        <v>76</v>
      </c>
      <c r="I12954" s="121" t="s">
        <v>42</v>
      </c>
      <c r="J12954" s="121" t="s">
        <v>72</v>
      </c>
      <c r="K12954" s="121" t="s">
        <v>584</v>
      </c>
      <c r="L12954" s="157" t="s">
        <v>32</v>
      </c>
      <c r="M12954" s="120" t="s">
        <v>33</v>
      </c>
      <c r="N12954" s="131">
        <v>44522</v>
      </c>
    </row>
    <row r="12955" spans="1:15">
      <c r="A12955" s="116">
        <v>12955</v>
      </c>
      <c r="B12955" s="129">
        <v>44519</v>
      </c>
      <c r="D12955" s="120" t="s">
        <v>252</v>
      </c>
      <c r="E12955" s="120" t="s">
        <v>28950</v>
      </c>
      <c r="F12955" s="209" t="s">
        <v>28951</v>
      </c>
      <c r="G12955" s="119" t="s">
        <v>805</v>
      </c>
      <c r="H12955" s="121" t="s">
        <v>76</v>
      </c>
      <c r="I12955" s="121" t="s">
        <v>42</v>
      </c>
      <c r="J12955" s="121" t="s">
        <v>549</v>
      </c>
      <c r="K12955" s="121" t="s">
        <v>584</v>
      </c>
      <c r="L12955" s="157" t="s">
        <v>32</v>
      </c>
      <c r="M12955" s="120" t="s">
        <v>78</v>
      </c>
    </row>
    <row r="12956" spans="1:15">
      <c r="A12956" s="116">
        <v>12956</v>
      </c>
      <c r="B12956" s="129">
        <v>44519</v>
      </c>
      <c r="D12956" s="120" t="s">
        <v>252</v>
      </c>
      <c r="E12956" s="120" t="s">
        <v>28952</v>
      </c>
      <c r="F12956" s="209" t="s">
        <v>20655</v>
      </c>
      <c r="G12956" s="119" t="s">
        <v>492</v>
      </c>
      <c r="H12956" s="121" t="s">
        <v>76</v>
      </c>
      <c r="I12956" s="121" t="s">
        <v>42</v>
      </c>
      <c r="J12956" s="121" t="s">
        <v>27511</v>
      </c>
      <c r="K12956" s="121" t="s">
        <v>584</v>
      </c>
      <c r="L12956" s="157" t="s">
        <v>32</v>
      </c>
      <c r="M12956" s="120" t="s">
        <v>33</v>
      </c>
      <c r="N12956" s="131">
        <v>44532</v>
      </c>
    </row>
    <row r="12957" spans="1:15">
      <c r="A12957" s="116">
        <v>12957</v>
      </c>
      <c r="B12957" s="129">
        <v>44519</v>
      </c>
      <c r="D12957" s="120" t="s">
        <v>25</v>
      </c>
      <c r="E12957" s="120" t="s">
        <v>28953</v>
      </c>
      <c r="F12957" s="209" t="s">
        <v>28954</v>
      </c>
      <c r="G12957" s="119" t="s">
        <v>229</v>
      </c>
      <c r="H12957" s="121" t="s">
        <v>41</v>
      </c>
      <c r="I12957" s="121" t="s">
        <v>42</v>
      </c>
      <c r="J12957" s="121" t="s">
        <v>1811</v>
      </c>
      <c r="K12957" s="121" t="s">
        <v>65</v>
      </c>
      <c r="L12957" s="157" t="s">
        <v>32</v>
      </c>
      <c r="M12957" s="120" t="s">
        <v>78</v>
      </c>
    </row>
    <row r="12958" spans="1:15" ht="27.6">
      <c r="A12958" s="116">
        <v>12958</v>
      </c>
      <c r="B12958" s="129">
        <v>44525</v>
      </c>
      <c r="D12958" s="120" t="s">
        <v>580</v>
      </c>
      <c r="E12958" s="120" t="s">
        <v>28955</v>
      </c>
      <c r="F12958" s="209" t="s">
        <v>28956</v>
      </c>
      <c r="G12958" s="119" t="s">
        <v>728</v>
      </c>
      <c r="H12958" s="121" t="s">
        <v>41</v>
      </c>
      <c r="I12958" s="121" t="s">
        <v>42</v>
      </c>
      <c r="J12958" s="121" t="s">
        <v>72</v>
      </c>
      <c r="K12958" s="121" t="s">
        <v>65</v>
      </c>
      <c r="L12958" s="157" t="s">
        <v>32</v>
      </c>
      <c r="M12958" s="120" t="s">
        <v>78</v>
      </c>
    </row>
    <row r="12959" spans="1:15">
      <c r="A12959" s="116">
        <v>12959</v>
      </c>
      <c r="B12959" s="129">
        <v>44525</v>
      </c>
      <c r="D12959" s="120" t="s">
        <v>580</v>
      </c>
      <c r="E12959" s="120" t="s">
        <v>28957</v>
      </c>
      <c r="F12959" s="209" t="s">
        <v>28958</v>
      </c>
      <c r="G12959" s="119" t="s">
        <v>28959</v>
      </c>
      <c r="H12959" s="121" t="s">
        <v>41</v>
      </c>
      <c r="I12959" s="121" t="s">
        <v>30</v>
      </c>
      <c r="J12959" s="121" t="s">
        <v>529</v>
      </c>
      <c r="K12959" s="121" t="s">
        <v>65</v>
      </c>
      <c r="L12959" s="193" t="s">
        <v>32</v>
      </c>
      <c r="M12959" s="120" t="s">
        <v>78</v>
      </c>
    </row>
    <row r="12960" spans="1:15">
      <c r="A12960" s="116">
        <v>12960</v>
      </c>
      <c r="B12960" s="129">
        <v>44526</v>
      </c>
      <c r="D12960" s="120" t="s">
        <v>580</v>
      </c>
      <c r="E12960" s="120" t="s">
        <v>28960</v>
      </c>
      <c r="F12960" s="209" t="s">
        <v>28961</v>
      </c>
      <c r="G12960" s="119" t="s">
        <v>25575</v>
      </c>
      <c r="H12960" s="121" t="s">
        <v>41</v>
      </c>
      <c r="I12960" s="121" t="s">
        <v>30</v>
      </c>
      <c r="J12960" s="121" t="s">
        <v>7087</v>
      </c>
      <c r="K12960" s="121" t="s">
        <v>65</v>
      </c>
      <c r="L12960" s="193" t="s">
        <v>32</v>
      </c>
      <c r="M12960" s="120" t="s">
        <v>33</v>
      </c>
      <c r="N12960" s="131">
        <v>44529</v>
      </c>
      <c r="O12960" s="131">
        <v>44631</v>
      </c>
    </row>
    <row r="12961" spans="1:25">
      <c r="A12961" s="116">
        <v>12961</v>
      </c>
      <c r="B12961" s="129">
        <v>44526</v>
      </c>
      <c r="D12961" s="120" t="s">
        <v>580</v>
      </c>
      <c r="E12961" s="120" t="s">
        <v>28962</v>
      </c>
      <c r="F12961" s="209" t="s">
        <v>1372</v>
      </c>
      <c r="G12961" s="119" t="s">
        <v>28963</v>
      </c>
      <c r="H12961" s="121" t="s">
        <v>29</v>
      </c>
      <c r="I12961" s="121" t="s">
        <v>42</v>
      </c>
      <c r="J12961" s="121" t="s">
        <v>72</v>
      </c>
      <c r="K12961" s="121" t="s">
        <v>65</v>
      </c>
      <c r="L12961" s="193" t="s">
        <v>32</v>
      </c>
      <c r="M12961" s="120" t="s">
        <v>33</v>
      </c>
      <c r="N12961" s="131">
        <v>44529</v>
      </c>
      <c r="O12961" s="131">
        <v>44540</v>
      </c>
      <c r="S12961" s="120" t="s">
        <v>92</v>
      </c>
    </row>
    <row r="12962" spans="1:25">
      <c r="A12962" s="116">
        <v>12962</v>
      </c>
      <c r="B12962" s="129">
        <v>44526</v>
      </c>
      <c r="D12962" s="120" t="s">
        <v>580</v>
      </c>
      <c r="E12962" s="120" t="s">
        <v>28964</v>
      </c>
      <c r="F12962" s="209" t="s">
        <v>28965</v>
      </c>
      <c r="G12962" s="119" t="s">
        <v>9400</v>
      </c>
      <c r="H12962" s="121" t="s">
        <v>41</v>
      </c>
      <c r="I12962" s="121" t="s">
        <v>30</v>
      </c>
      <c r="J12962" s="121" t="s">
        <v>10497</v>
      </c>
      <c r="K12962" s="121" t="s">
        <v>584</v>
      </c>
      <c r="L12962" s="193" t="s">
        <v>32</v>
      </c>
      <c r="M12962" s="120" t="s">
        <v>33</v>
      </c>
      <c r="N12962" s="131">
        <v>44531</v>
      </c>
      <c r="O12962" s="131">
        <v>44631</v>
      </c>
      <c r="P12962" s="126" t="s">
        <v>11623</v>
      </c>
    </row>
    <row r="12963" spans="1:25" ht="27.6">
      <c r="A12963" s="116">
        <v>12963</v>
      </c>
      <c r="B12963" s="129">
        <v>44526</v>
      </c>
      <c r="D12963" s="120" t="s">
        <v>580</v>
      </c>
      <c r="E12963" s="120" t="s">
        <v>28966</v>
      </c>
      <c r="F12963" s="209" t="s">
        <v>28967</v>
      </c>
      <c r="G12963" s="119" t="s">
        <v>28968</v>
      </c>
      <c r="H12963" s="121" t="s">
        <v>53</v>
      </c>
      <c r="I12963" s="121" t="s">
        <v>30</v>
      </c>
      <c r="J12963" s="121" t="s">
        <v>9480</v>
      </c>
      <c r="K12963" s="121" t="s">
        <v>584</v>
      </c>
      <c r="L12963" s="193" t="s">
        <v>32</v>
      </c>
      <c r="M12963" s="120" t="s">
        <v>33</v>
      </c>
      <c r="N12963" s="131">
        <v>44526</v>
      </c>
      <c r="O12963" s="131">
        <v>44540</v>
      </c>
      <c r="S12963" s="120" t="s">
        <v>92</v>
      </c>
      <c r="Y12963" s="116" t="s">
        <v>26506</v>
      </c>
    </row>
    <row r="12964" spans="1:25">
      <c r="A12964" s="116">
        <v>12964</v>
      </c>
      <c r="B12964" s="129">
        <v>44526</v>
      </c>
      <c r="D12964" s="120" t="s">
        <v>580</v>
      </c>
      <c r="E12964" s="120" t="s">
        <v>28969</v>
      </c>
      <c r="F12964" s="209" t="s">
        <v>9710</v>
      </c>
      <c r="G12964" s="119" t="s">
        <v>23390</v>
      </c>
      <c r="H12964" s="121" t="s">
        <v>53</v>
      </c>
      <c r="I12964" s="121" t="s">
        <v>30</v>
      </c>
      <c r="J12964" s="121" t="s">
        <v>87</v>
      </c>
      <c r="K12964" s="121" t="s">
        <v>65</v>
      </c>
      <c r="L12964" s="193" t="s">
        <v>32</v>
      </c>
      <c r="M12964" s="120" t="s">
        <v>78</v>
      </c>
    </row>
    <row r="12965" spans="1:25" ht="27.6">
      <c r="A12965" s="116">
        <v>12965</v>
      </c>
      <c r="B12965" s="129">
        <v>44526</v>
      </c>
      <c r="D12965" s="120" t="s">
        <v>580</v>
      </c>
      <c r="E12965" s="120" t="s">
        <v>28970</v>
      </c>
      <c r="F12965" s="209" t="s">
        <v>28971</v>
      </c>
      <c r="G12965" s="119" t="s">
        <v>12259</v>
      </c>
      <c r="H12965" s="121" t="s">
        <v>76</v>
      </c>
      <c r="I12965" s="121" t="s">
        <v>30</v>
      </c>
      <c r="J12965" s="121" t="s">
        <v>87</v>
      </c>
      <c r="K12965" s="121" t="s">
        <v>65</v>
      </c>
      <c r="L12965" s="193" t="s">
        <v>32</v>
      </c>
      <c r="M12965" s="120" t="s">
        <v>78</v>
      </c>
    </row>
    <row r="12966" spans="1:25">
      <c r="A12966" s="116">
        <v>12966</v>
      </c>
      <c r="B12966" s="129">
        <v>44526</v>
      </c>
      <c r="D12966" s="120" t="s">
        <v>580</v>
      </c>
      <c r="E12966" s="120" t="s">
        <v>28972</v>
      </c>
      <c r="F12966" s="209" t="s">
        <v>28973</v>
      </c>
      <c r="G12966" s="119" t="s">
        <v>28974</v>
      </c>
      <c r="H12966" s="121" t="s">
        <v>41</v>
      </c>
      <c r="I12966" s="121" t="s">
        <v>30</v>
      </c>
      <c r="J12966" s="121" t="s">
        <v>87</v>
      </c>
      <c r="K12966" s="121" t="s">
        <v>65</v>
      </c>
      <c r="L12966" s="193" t="s">
        <v>32</v>
      </c>
      <c r="M12966" s="120" t="s">
        <v>78</v>
      </c>
    </row>
    <row r="12967" spans="1:25">
      <c r="A12967" s="116">
        <v>12967</v>
      </c>
      <c r="B12967" s="129">
        <v>44526</v>
      </c>
      <c r="D12967" s="120" t="s">
        <v>580</v>
      </c>
      <c r="E12967" s="120" t="s">
        <v>28975</v>
      </c>
      <c r="F12967" s="209" t="s">
        <v>351</v>
      </c>
      <c r="G12967" s="119" t="s">
        <v>28976</v>
      </c>
      <c r="H12967" s="121" t="s">
        <v>97</v>
      </c>
      <c r="I12967" s="121" t="s">
        <v>42</v>
      </c>
      <c r="J12967" s="121" t="s">
        <v>72</v>
      </c>
      <c r="K12967" s="121" t="s">
        <v>65</v>
      </c>
      <c r="L12967" s="193" t="s">
        <v>32</v>
      </c>
      <c r="M12967" s="120" t="s">
        <v>78</v>
      </c>
      <c r="N12967" s="131" t="s">
        <v>5231</v>
      </c>
    </row>
    <row r="12968" spans="1:25" ht="27.6">
      <c r="A12968" s="116">
        <v>12968</v>
      </c>
      <c r="B12968" s="129">
        <v>44526</v>
      </c>
      <c r="D12968" s="120" t="s">
        <v>580</v>
      </c>
      <c r="E12968" s="120" t="s">
        <v>28977</v>
      </c>
      <c r="F12968" s="209" t="s">
        <v>28978</v>
      </c>
      <c r="G12968" s="119" t="s">
        <v>18466</v>
      </c>
      <c r="H12968" s="121" t="s">
        <v>29</v>
      </c>
      <c r="I12968" s="121" t="s">
        <v>42</v>
      </c>
      <c r="J12968" s="121" t="s">
        <v>17461</v>
      </c>
      <c r="K12968" s="121" t="s">
        <v>584</v>
      </c>
      <c r="L12968" s="193" t="s">
        <v>32</v>
      </c>
      <c r="M12968" s="120" t="s">
        <v>78</v>
      </c>
    </row>
    <row r="12969" spans="1:25">
      <c r="A12969" s="116">
        <v>12969</v>
      </c>
      <c r="B12969" s="129">
        <v>44526</v>
      </c>
      <c r="D12969" s="120" t="s">
        <v>580</v>
      </c>
      <c r="E12969" s="120" t="s">
        <v>28979</v>
      </c>
      <c r="F12969" s="209" t="s">
        <v>20196</v>
      </c>
      <c r="G12969" s="119" t="s">
        <v>834</v>
      </c>
      <c r="H12969" s="121" t="s">
        <v>53</v>
      </c>
      <c r="I12969" s="121" t="s">
        <v>42</v>
      </c>
      <c r="J12969" s="121" t="s">
        <v>246</v>
      </c>
      <c r="K12969" s="121" t="s">
        <v>65</v>
      </c>
      <c r="L12969" s="193" t="s">
        <v>32</v>
      </c>
      <c r="M12969" s="120" t="s">
        <v>78</v>
      </c>
    </row>
    <row r="12970" spans="1:25" ht="27.6">
      <c r="A12970" s="116">
        <v>12970</v>
      </c>
      <c r="B12970" s="129">
        <v>44526</v>
      </c>
      <c r="D12970" s="120" t="s">
        <v>580</v>
      </c>
      <c r="E12970" s="120" t="s">
        <v>28980</v>
      </c>
      <c r="F12970" s="209" t="s">
        <v>28981</v>
      </c>
      <c r="G12970" s="119" t="s">
        <v>6269</v>
      </c>
      <c r="H12970" s="121" t="s">
        <v>53</v>
      </c>
      <c r="I12970" s="121" t="s">
        <v>42</v>
      </c>
      <c r="J12970" s="121" t="s">
        <v>646</v>
      </c>
      <c r="K12970" s="121" t="s">
        <v>65</v>
      </c>
      <c r="L12970" s="193" t="s">
        <v>32</v>
      </c>
      <c r="M12970" s="120" t="s">
        <v>78</v>
      </c>
    </row>
    <row r="12971" spans="1:25">
      <c r="A12971" s="116">
        <v>12971</v>
      </c>
      <c r="B12971" s="129">
        <v>44526</v>
      </c>
      <c r="D12971" s="120" t="s">
        <v>580</v>
      </c>
      <c r="E12971" s="120" t="s">
        <v>28982</v>
      </c>
      <c r="F12971" s="209" t="s">
        <v>28983</v>
      </c>
      <c r="G12971" s="119" t="s">
        <v>368</v>
      </c>
      <c r="H12971" s="121" t="s">
        <v>97</v>
      </c>
      <c r="I12971" s="121" t="s">
        <v>30</v>
      </c>
      <c r="J12971" s="121" t="s">
        <v>87</v>
      </c>
      <c r="K12971" s="121" t="s">
        <v>584</v>
      </c>
      <c r="L12971" s="193" t="s">
        <v>32</v>
      </c>
      <c r="M12971" s="120" t="s">
        <v>78</v>
      </c>
    </row>
    <row r="12972" spans="1:25" ht="27.6">
      <c r="A12972" s="116">
        <v>12972</v>
      </c>
      <c r="B12972" s="129">
        <v>44526</v>
      </c>
      <c r="D12972" s="120" t="s">
        <v>580</v>
      </c>
      <c r="E12972" s="120" t="s">
        <v>28984</v>
      </c>
      <c r="F12972" s="209" t="s">
        <v>28985</v>
      </c>
      <c r="G12972" s="119" t="s">
        <v>28986</v>
      </c>
      <c r="H12972" s="121" t="s">
        <v>29</v>
      </c>
      <c r="I12972" s="121" t="s">
        <v>42</v>
      </c>
      <c r="J12972" s="121" t="s">
        <v>72</v>
      </c>
      <c r="K12972" s="121" t="s">
        <v>584</v>
      </c>
      <c r="L12972" s="193" t="s">
        <v>32</v>
      </c>
      <c r="M12972" s="120" t="s">
        <v>78</v>
      </c>
    </row>
    <row r="12973" spans="1:25">
      <c r="A12973" s="116">
        <v>12973</v>
      </c>
      <c r="B12973" s="129">
        <v>44526</v>
      </c>
      <c r="D12973" s="120" t="s">
        <v>580</v>
      </c>
      <c r="E12973" s="120" t="s">
        <v>28987</v>
      </c>
      <c r="F12973" s="209" t="s">
        <v>228</v>
      </c>
      <c r="G12973" s="119" t="s">
        <v>28988</v>
      </c>
      <c r="H12973" s="121" t="s">
        <v>41</v>
      </c>
      <c r="I12973" s="121" t="s">
        <v>42</v>
      </c>
      <c r="J12973" s="121" t="s">
        <v>72</v>
      </c>
      <c r="K12973" s="121" t="s">
        <v>584</v>
      </c>
      <c r="L12973" s="193" t="s">
        <v>32</v>
      </c>
      <c r="M12973" s="120" t="s">
        <v>78</v>
      </c>
    </row>
    <row r="12974" spans="1:25">
      <c r="A12974" s="116">
        <v>12974</v>
      </c>
      <c r="B12974" s="129">
        <v>44529</v>
      </c>
      <c r="D12974" s="120" t="s">
        <v>580</v>
      </c>
      <c r="E12974" s="120" t="s">
        <v>28989</v>
      </c>
      <c r="F12974" s="219" t="s">
        <v>28990</v>
      </c>
      <c r="G12974" s="119" t="s">
        <v>28991</v>
      </c>
      <c r="H12974" s="121" t="s">
        <v>53</v>
      </c>
      <c r="I12974" s="121" t="s">
        <v>30</v>
      </c>
      <c r="J12974" s="121" t="s">
        <v>1540</v>
      </c>
      <c r="K12974" s="121" t="s">
        <v>584</v>
      </c>
      <c r="L12974" s="157" t="s">
        <v>32</v>
      </c>
      <c r="M12974" s="120" t="s">
        <v>78</v>
      </c>
    </row>
    <row r="12975" spans="1:25" ht="27.6">
      <c r="A12975" s="116">
        <v>12975</v>
      </c>
      <c r="B12975" s="129">
        <v>44529</v>
      </c>
      <c r="D12975" s="120" t="s">
        <v>580</v>
      </c>
      <c r="E12975" s="120" t="s">
        <v>28992</v>
      </c>
      <c r="F12975" s="209" t="s">
        <v>28993</v>
      </c>
      <c r="G12975" s="119" t="s">
        <v>3125</v>
      </c>
      <c r="H12975" s="121" t="s">
        <v>86</v>
      </c>
      <c r="I12975" s="121" t="s">
        <v>30</v>
      </c>
      <c r="J12975" s="121" t="s">
        <v>7280</v>
      </c>
      <c r="K12975" s="121" t="s">
        <v>584</v>
      </c>
      <c r="L12975" s="157" t="s">
        <v>32</v>
      </c>
      <c r="M12975" s="120" t="s">
        <v>78</v>
      </c>
    </row>
    <row r="12976" spans="1:25" ht="27.6">
      <c r="A12976" s="116">
        <v>12976</v>
      </c>
      <c r="B12976" s="129">
        <v>44529</v>
      </c>
      <c r="D12976" s="120" t="s">
        <v>580</v>
      </c>
      <c r="E12976" s="120" t="s">
        <v>28994</v>
      </c>
      <c r="F12976" s="209" t="s">
        <v>28995</v>
      </c>
      <c r="G12976" s="119" t="s">
        <v>2408</v>
      </c>
      <c r="H12976" s="121" t="s">
        <v>53</v>
      </c>
      <c r="I12976" s="121" t="s">
        <v>30</v>
      </c>
      <c r="J12976" s="121" t="s">
        <v>7087</v>
      </c>
      <c r="K12976" s="121" t="s">
        <v>584</v>
      </c>
      <c r="L12976" s="157" t="s">
        <v>32</v>
      </c>
      <c r="M12976" s="120" t="s">
        <v>78</v>
      </c>
    </row>
    <row r="12977" spans="1:15" ht="27.6">
      <c r="A12977" s="116">
        <v>12977</v>
      </c>
      <c r="B12977" s="129">
        <v>44529</v>
      </c>
      <c r="D12977" s="120" t="s">
        <v>580</v>
      </c>
      <c r="E12977" s="120" t="s">
        <v>28996</v>
      </c>
      <c r="F12977" s="209" t="s">
        <v>28997</v>
      </c>
      <c r="G12977" s="119" t="s">
        <v>28998</v>
      </c>
      <c r="H12977" s="121" t="s">
        <v>140</v>
      </c>
      <c r="I12977" s="121" t="s">
        <v>30</v>
      </c>
      <c r="J12977" s="121" t="s">
        <v>7087</v>
      </c>
      <c r="K12977" s="121" t="s">
        <v>584</v>
      </c>
      <c r="L12977" s="157" t="s">
        <v>32</v>
      </c>
      <c r="M12977" s="120" t="s">
        <v>78</v>
      </c>
    </row>
    <row r="12978" spans="1:15">
      <c r="A12978" s="116">
        <v>12978</v>
      </c>
      <c r="B12978" s="129">
        <v>44523</v>
      </c>
      <c r="D12978" s="120" t="s">
        <v>252</v>
      </c>
      <c r="E12978" s="120" t="s">
        <v>28999</v>
      </c>
      <c r="F12978" s="209" t="s">
        <v>29000</v>
      </c>
      <c r="G12978" s="119" t="s">
        <v>29001</v>
      </c>
      <c r="H12978" s="121" t="s">
        <v>177</v>
      </c>
      <c r="I12978" s="121" t="s">
        <v>42</v>
      </c>
      <c r="J12978" s="121" t="s">
        <v>549</v>
      </c>
      <c r="K12978" s="121" t="s">
        <v>584</v>
      </c>
      <c r="L12978" s="157" t="s">
        <v>32</v>
      </c>
      <c r="M12978" s="120" t="s">
        <v>33</v>
      </c>
      <c r="N12978" s="131">
        <v>44539</v>
      </c>
    </row>
    <row r="12979" spans="1:15">
      <c r="A12979" s="116">
        <v>12979</v>
      </c>
      <c r="B12979" s="129">
        <v>44523</v>
      </c>
      <c r="D12979" s="120" t="s">
        <v>252</v>
      </c>
      <c r="E12979" s="120" t="s">
        <v>29002</v>
      </c>
      <c r="F12979" s="209" t="s">
        <v>29003</v>
      </c>
      <c r="G12979" s="119" t="s">
        <v>2731</v>
      </c>
      <c r="H12979" s="121" t="s">
        <v>86</v>
      </c>
      <c r="I12979" s="121" t="s">
        <v>30</v>
      </c>
      <c r="J12979" s="121" t="s">
        <v>7280</v>
      </c>
      <c r="K12979" s="121" t="s">
        <v>65</v>
      </c>
      <c r="L12979" s="157" t="s">
        <v>32</v>
      </c>
      <c r="M12979" s="120" t="s">
        <v>78</v>
      </c>
    </row>
    <row r="12980" spans="1:15" ht="27.6">
      <c r="A12980" s="116">
        <v>12980</v>
      </c>
      <c r="B12980" s="129">
        <v>44523</v>
      </c>
      <c r="D12980" s="120" t="s">
        <v>252</v>
      </c>
      <c r="E12980" s="120" t="s">
        <v>29004</v>
      </c>
      <c r="F12980" s="209" t="s">
        <v>29005</v>
      </c>
      <c r="G12980" s="119" t="s">
        <v>371</v>
      </c>
      <c r="H12980" s="121" t="s">
        <v>53</v>
      </c>
      <c r="I12980" s="121" t="s">
        <v>30</v>
      </c>
      <c r="J12980" s="121" t="s">
        <v>1540</v>
      </c>
      <c r="K12980" s="121" t="s">
        <v>584</v>
      </c>
      <c r="L12980" s="157" t="s">
        <v>32</v>
      </c>
      <c r="M12980" s="120" t="s">
        <v>78</v>
      </c>
    </row>
    <row r="12981" spans="1:15">
      <c r="A12981" s="116">
        <v>12981</v>
      </c>
      <c r="B12981" s="129">
        <v>44523</v>
      </c>
      <c r="D12981" s="120" t="s">
        <v>252</v>
      </c>
      <c r="E12981" s="120" t="s">
        <v>29006</v>
      </c>
      <c r="F12981" s="209" t="s">
        <v>29007</v>
      </c>
      <c r="G12981" s="119" t="s">
        <v>28748</v>
      </c>
      <c r="H12981" s="121" t="s">
        <v>71</v>
      </c>
      <c r="I12981" s="121" t="s">
        <v>42</v>
      </c>
      <c r="J12981" s="121" t="s">
        <v>82</v>
      </c>
      <c r="K12981" s="121" t="s">
        <v>65</v>
      </c>
      <c r="L12981" s="157" t="s">
        <v>32</v>
      </c>
      <c r="M12981" s="120" t="s">
        <v>33</v>
      </c>
      <c r="N12981" s="131">
        <v>44545</v>
      </c>
      <c r="O12981" s="131">
        <v>44614</v>
      </c>
    </row>
    <row r="12982" spans="1:15" ht="27.6">
      <c r="A12982" s="116">
        <v>12982</v>
      </c>
      <c r="B12982" s="129">
        <v>44523</v>
      </c>
      <c r="D12982" s="120" t="s">
        <v>252</v>
      </c>
      <c r="E12982" s="120" t="s">
        <v>29008</v>
      </c>
      <c r="F12982" s="209" t="s">
        <v>29009</v>
      </c>
      <c r="G12982" s="119" t="s">
        <v>172</v>
      </c>
      <c r="H12982" s="121" t="s">
        <v>76</v>
      </c>
      <c r="I12982" s="121" t="s">
        <v>42</v>
      </c>
      <c r="J12982" s="121" t="s">
        <v>82</v>
      </c>
      <c r="K12982" s="121" t="s">
        <v>584</v>
      </c>
      <c r="L12982" s="157" t="s">
        <v>32</v>
      </c>
      <c r="M12982" s="120" t="s">
        <v>78</v>
      </c>
    </row>
    <row r="12983" spans="1:15">
      <c r="A12983" s="116">
        <v>12983</v>
      </c>
      <c r="B12983" s="129">
        <v>44523</v>
      </c>
      <c r="D12983" s="120" t="s">
        <v>252</v>
      </c>
      <c r="E12983" s="120" t="s">
        <v>29010</v>
      </c>
      <c r="F12983" s="209" t="s">
        <v>29011</v>
      </c>
      <c r="G12983" s="119" t="s">
        <v>29012</v>
      </c>
      <c r="H12983" s="121" t="s">
        <v>140</v>
      </c>
      <c r="I12983" s="121" t="s">
        <v>30</v>
      </c>
      <c r="J12983" s="121" t="s">
        <v>5018</v>
      </c>
      <c r="K12983" s="121" t="s">
        <v>65</v>
      </c>
      <c r="L12983" s="157" t="s">
        <v>32</v>
      </c>
      <c r="M12983" s="120" t="s">
        <v>78</v>
      </c>
    </row>
    <row r="12984" spans="1:15">
      <c r="A12984" s="116">
        <v>12984</v>
      </c>
      <c r="B12984" s="129">
        <v>44523</v>
      </c>
      <c r="D12984" s="120" t="s">
        <v>252</v>
      </c>
      <c r="E12984" s="120" t="s">
        <v>29013</v>
      </c>
      <c r="F12984" s="209" t="s">
        <v>29014</v>
      </c>
      <c r="G12984" s="119" t="s">
        <v>25936</v>
      </c>
      <c r="H12984" s="121" t="s">
        <v>1173</v>
      </c>
      <c r="I12984" s="121" t="s">
        <v>42</v>
      </c>
      <c r="J12984" s="121" t="s">
        <v>91</v>
      </c>
      <c r="K12984" s="121" t="s">
        <v>65</v>
      </c>
      <c r="L12984" s="157" t="s">
        <v>32</v>
      </c>
      <c r="M12984" s="120" t="s">
        <v>78</v>
      </c>
    </row>
    <row r="12985" spans="1:15">
      <c r="A12985" s="116">
        <v>12985</v>
      </c>
      <c r="B12985" s="129">
        <v>44523</v>
      </c>
      <c r="D12985" s="120" t="s">
        <v>252</v>
      </c>
      <c r="E12985" s="120" t="s">
        <v>29015</v>
      </c>
      <c r="F12985" s="209" t="s">
        <v>29016</v>
      </c>
      <c r="G12985" s="119" t="s">
        <v>24311</v>
      </c>
      <c r="H12985" s="121" t="s">
        <v>344</v>
      </c>
      <c r="I12985" s="121" t="s">
        <v>42</v>
      </c>
      <c r="J12985" s="121" t="s">
        <v>211</v>
      </c>
      <c r="K12985" s="121" t="s">
        <v>65</v>
      </c>
      <c r="L12985" s="157" t="s">
        <v>32</v>
      </c>
      <c r="M12985" s="120" t="s">
        <v>33</v>
      </c>
      <c r="N12985" s="131">
        <v>44524</v>
      </c>
      <c r="O12985" s="131">
        <v>44614</v>
      </c>
    </row>
    <row r="12986" spans="1:15">
      <c r="A12986" s="116">
        <v>12986</v>
      </c>
      <c r="B12986" s="129">
        <v>44523</v>
      </c>
      <c r="D12986" s="120" t="s">
        <v>252</v>
      </c>
      <c r="E12986" s="120" t="s">
        <v>29017</v>
      </c>
      <c r="F12986" s="209" t="s">
        <v>29018</v>
      </c>
      <c r="G12986" s="119" t="s">
        <v>10019</v>
      </c>
      <c r="H12986" s="121" t="s">
        <v>53</v>
      </c>
      <c r="I12986" s="121" t="s">
        <v>30</v>
      </c>
      <c r="J12986" s="121" t="s">
        <v>1540</v>
      </c>
      <c r="K12986" s="121" t="s">
        <v>65</v>
      </c>
      <c r="L12986" s="157" t="s">
        <v>32</v>
      </c>
      <c r="M12986" s="120" t="s">
        <v>78</v>
      </c>
    </row>
    <row r="12987" spans="1:15">
      <c r="A12987" s="116">
        <v>12987</v>
      </c>
      <c r="B12987" s="129">
        <v>44523</v>
      </c>
      <c r="D12987" s="120" t="s">
        <v>252</v>
      </c>
      <c r="E12987" s="120" t="s">
        <v>29019</v>
      </c>
      <c r="F12987" s="209" t="s">
        <v>29020</v>
      </c>
      <c r="G12987" s="119" t="s">
        <v>24286</v>
      </c>
      <c r="H12987" s="121" t="s">
        <v>76</v>
      </c>
      <c r="I12987" s="121" t="s">
        <v>30</v>
      </c>
      <c r="J12987" s="121" t="s">
        <v>5018</v>
      </c>
      <c r="K12987" s="121" t="s">
        <v>65</v>
      </c>
      <c r="L12987" s="157" t="s">
        <v>32</v>
      </c>
      <c r="M12987" s="120" t="s">
        <v>78</v>
      </c>
    </row>
    <row r="12988" spans="1:15">
      <c r="A12988" s="116">
        <v>12988</v>
      </c>
      <c r="B12988" s="129">
        <v>44523</v>
      </c>
      <c r="D12988" s="120" t="s">
        <v>252</v>
      </c>
      <c r="E12988" s="120" t="s">
        <v>29021</v>
      </c>
      <c r="F12988" s="209" t="s">
        <v>29022</v>
      </c>
      <c r="G12988" s="119" t="s">
        <v>4541</v>
      </c>
      <c r="H12988" s="121" t="s">
        <v>53</v>
      </c>
      <c r="I12988" s="121" t="s">
        <v>42</v>
      </c>
      <c r="J12988" s="121" t="s">
        <v>82</v>
      </c>
      <c r="K12988" s="121" t="s">
        <v>584</v>
      </c>
      <c r="L12988" s="157" t="s">
        <v>32</v>
      </c>
      <c r="M12988" s="120" t="s">
        <v>78</v>
      </c>
    </row>
    <row r="12989" spans="1:15">
      <c r="A12989" s="116">
        <v>12989</v>
      </c>
      <c r="B12989" s="129">
        <v>44523</v>
      </c>
      <c r="D12989" s="120" t="s">
        <v>252</v>
      </c>
      <c r="E12989" s="120" t="s">
        <v>29023</v>
      </c>
      <c r="F12989" s="209" t="s">
        <v>29024</v>
      </c>
      <c r="G12989" s="119" t="s">
        <v>229</v>
      </c>
      <c r="H12989" s="121" t="s">
        <v>76</v>
      </c>
      <c r="I12989" s="121" t="s">
        <v>42</v>
      </c>
      <c r="J12989" s="121" t="s">
        <v>43</v>
      </c>
      <c r="K12989" s="121" t="s">
        <v>584</v>
      </c>
      <c r="L12989" s="157" t="s">
        <v>32</v>
      </c>
      <c r="M12989" s="120" t="s">
        <v>33</v>
      </c>
      <c r="N12989" s="131">
        <v>44525</v>
      </c>
    </row>
    <row r="12990" spans="1:15">
      <c r="A12990" s="116">
        <v>12990</v>
      </c>
      <c r="B12990" s="129">
        <v>44523</v>
      </c>
      <c r="D12990" s="120" t="s">
        <v>252</v>
      </c>
      <c r="E12990" s="120" t="s">
        <v>29025</v>
      </c>
      <c r="F12990" s="209" t="s">
        <v>122</v>
      </c>
      <c r="G12990" s="119" t="s">
        <v>29026</v>
      </c>
      <c r="H12990" s="121" t="s">
        <v>53</v>
      </c>
      <c r="I12990" s="121" t="s">
        <v>30</v>
      </c>
      <c r="J12990" s="121" t="s">
        <v>7216</v>
      </c>
      <c r="K12990" s="121" t="s">
        <v>65</v>
      </c>
      <c r="L12990" s="157" t="s">
        <v>32</v>
      </c>
      <c r="M12990" s="120" t="s">
        <v>78</v>
      </c>
    </row>
    <row r="12991" spans="1:15">
      <c r="A12991" s="116">
        <v>12991</v>
      </c>
      <c r="B12991" s="129">
        <v>44523</v>
      </c>
      <c r="D12991" s="120" t="s">
        <v>252</v>
      </c>
      <c r="E12991" s="120" t="s">
        <v>29027</v>
      </c>
      <c r="F12991" s="209" t="s">
        <v>5245</v>
      </c>
      <c r="G12991" s="197" t="s">
        <v>492</v>
      </c>
      <c r="H12991" s="121" t="s">
        <v>76</v>
      </c>
      <c r="I12991" s="121" t="s">
        <v>42</v>
      </c>
      <c r="J12991" s="121" t="s">
        <v>199</v>
      </c>
      <c r="K12991" s="121" t="s">
        <v>65</v>
      </c>
      <c r="L12991" s="157" t="s">
        <v>32</v>
      </c>
      <c r="M12991" s="120" t="s">
        <v>78</v>
      </c>
    </row>
    <row r="12992" spans="1:15">
      <c r="A12992" s="116">
        <v>12992</v>
      </c>
      <c r="B12992" s="129">
        <v>44523</v>
      </c>
      <c r="D12992" s="120" t="s">
        <v>252</v>
      </c>
      <c r="E12992" s="120" t="s">
        <v>29028</v>
      </c>
      <c r="F12992" s="209" t="s">
        <v>473</v>
      </c>
      <c r="G12992" s="119" t="s">
        <v>29029</v>
      </c>
      <c r="H12992" s="121" t="s">
        <v>160</v>
      </c>
      <c r="I12992" s="121" t="s">
        <v>42</v>
      </c>
      <c r="J12992" s="121" t="s">
        <v>91</v>
      </c>
      <c r="K12992" s="121" t="s">
        <v>584</v>
      </c>
      <c r="L12992" s="157" t="s">
        <v>32</v>
      </c>
      <c r="M12992" s="120" t="s">
        <v>78</v>
      </c>
    </row>
    <row r="12993" spans="1:15">
      <c r="A12993" s="116">
        <v>12993</v>
      </c>
      <c r="B12993" s="129">
        <v>44523</v>
      </c>
      <c r="D12993" s="120" t="s">
        <v>252</v>
      </c>
      <c r="E12993" s="120" t="s">
        <v>29030</v>
      </c>
      <c r="F12993" s="209" t="s">
        <v>29031</v>
      </c>
      <c r="G12993" s="119" t="s">
        <v>29032</v>
      </c>
      <c r="H12993" s="121" t="s">
        <v>53</v>
      </c>
      <c r="I12993" s="121" t="s">
        <v>42</v>
      </c>
      <c r="J12993" s="121" t="s">
        <v>14801</v>
      </c>
      <c r="K12993" s="121" t="s">
        <v>65</v>
      </c>
      <c r="L12993" s="157" t="s">
        <v>32</v>
      </c>
      <c r="M12993" s="120" t="s">
        <v>33</v>
      </c>
      <c r="N12993" s="131">
        <v>44524</v>
      </c>
      <c r="O12993" s="131">
        <v>44614</v>
      </c>
    </row>
    <row r="12994" spans="1:15">
      <c r="A12994" s="116">
        <v>12994</v>
      </c>
      <c r="B12994" s="129">
        <v>44523</v>
      </c>
      <c r="D12994" s="120" t="s">
        <v>252</v>
      </c>
      <c r="E12994" s="120" t="s">
        <v>29033</v>
      </c>
      <c r="F12994" s="209" t="s">
        <v>29034</v>
      </c>
      <c r="G12994" s="119" t="s">
        <v>29035</v>
      </c>
      <c r="H12994" s="121" t="s">
        <v>86</v>
      </c>
      <c r="I12994" s="121" t="s">
        <v>30</v>
      </c>
      <c r="J12994" s="121" t="s">
        <v>7553</v>
      </c>
      <c r="K12994" s="121" t="s">
        <v>584</v>
      </c>
      <c r="L12994" s="157" t="s">
        <v>32</v>
      </c>
      <c r="M12994" s="120" t="s">
        <v>78</v>
      </c>
    </row>
    <row r="12995" spans="1:15">
      <c r="A12995" s="116">
        <v>12995</v>
      </c>
      <c r="B12995" s="129">
        <v>44523</v>
      </c>
      <c r="D12995" s="120" t="s">
        <v>252</v>
      </c>
      <c r="E12995" s="120" t="s">
        <v>29036</v>
      </c>
      <c r="F12995" s="209" t="s">
        <v>29037</v>
      </c>
      <c r="G12995" s="119" t="s">
        <v>24462</v>
      </c>
      <c r="H12995" s="121" t="s">
        <v>160</v>
      </c>
      <c r="I12995" s="121" t="s">
        <v>42</v>
      </c>
      <c r="J12995" s="121" t="s">
        <v>91</v>
      </c>
      <c r="K12995" s="121" t="s">
        <v>584</v>
      </c>
      <c r="L12995" s="157" t="s">
        <v>32</v>
      </c>
      <c r="M12995" s="120" t="s">
        <v>78</v>
      </c>
    </row>
    <row r="12996" spans="1:15" ht="27.6">
      <c r="A12996" s="116">
        <v>12996</v>
      </c>
      <c r="B12996" s="129">
        <v>44529</v>
      </c>
      <c r="D12996" s="120" t="s">
        <v>580</v>
      </c>
      <c r="E12996" s="120" t="s">
        <v>29038</v>
      </c>
      <c r="F12996" s="209" t="s">
        <v>29039</v>
      </c>
      <c r="G12996" s="119" t="s">
        <v>29040</v>
      </c>
      <c r="H12996" s="121" t="s">
        <v>41</v>
      </c>
      <c r="I12996" s="121" t="s">
        <v>30</v>
      </c>
      <c r="J12996" s="121" t="s">
        <v>87</v>
      </c>
      <c r="K12996" s="121" t="s">
        <v>584</v>
      </c>
      <c r="L12996" s="157" t="s">
        <v>32</v>
      </c>
      <c r="M12996" s="120" t="s">
        <v>78</v>
      </c>
    </row>
    <row r="12997" spans="1:15">
      <c r="A12997" s="116">
        <v>12997</v>
      </c>
      <c r="B12997" s="129">
        <v>44529</v>
      </c>
      <c r="D12997" s="120" t="s">
        <v>580</v>
      </c>
      <c r="E12997" s="120" t="s">
        <v>29041</v>
      </c>
      <c r="F12997" s="209" t="s">
        <v>676</v>
      </c>
      <c r="G12997" s="119" t="s">
        <v>29042</v>
      </c>
      <c r="H12997" s="121" t="s">
        <v>53</v>
      </c>
      <c r="I12997" s="121" t="s">
        <v>30</v>
      </c>
      <c r="J12997" s="121" t="s">
        <v>77</v>
      </c>
      <c r="K12997" s="121" t="s">
        <v>584</v>
      </c>
      <c r="L12997" s="157" t="s">
        <v>32</v>
      </c>
      <c r="M12997" s="120" t="s">
        <v>78</v>
      </c>
    </row>
    <row r="12998" spans="1:15">
      <c r="A12998" s="116">
        <v>12998</v>
      </c>
      <c r="B12998" s="129">
        <v>44529</v>
      </c>
      <c r="D12998" s="120" t="s">
        <v>580</v>
      </c>
      <c r="E12998" s="120" t="s">
        <v>29043</v>
      </c>
      <c r="F12998" s="209" t="s">
        <v>2827</v>
      </c>
      <c r="G12998" s="119" t="s">
        <v>29044</v>
      </c>
      <c r="H12998" s="121" t="s">
        <v>140</v>
      </c>
      <c r="I12998" s="121" t="s">
        <v>30</v>
      </c>
      <c r="J12998" s="121" t="s">
        <v>7142</v>
      </c>
      <c r="K12998" s="121" t="s">
        <v>584</v>
      </c>
      <c r="L12998" s="157" t="s">
        <v>32</v>
      </c>
      <c r="M12998" s="120" t="s">
        <v>78</v>
      </c>
    </row>
    <row r="12999" spans="1:15">
      <c r="A12999" s="116">
        <v>12999</v>
      </c>
      <c r="B12999" s="129">
        <v>44529</v>
      </c>
      <c r="D12999" s="120" t="s">
        <v>580</v>
      </c>
      <c r="E12999" s="120" t="s">
        <v>29045</v>
      </c>
      <c r="F12999" s="209" t="s">
        <v>29046</v>
      </c>
      <c r="G12999" s="119" t="s">
        <v>5366</v>
      </c>
      <c r="H12999" s="121" t="s">
        <v>192</v>
      </c>
      <c r="I12999" s="121" t="s">
        <v>30</v>
      </c>
      <c r="J12999" s="121" t="s">
        <v>72</v>
      </c>
      <c r="K12999" s="121" t="s">
        <v>584</v>
      </c>
      <c r="L12999" s="157" t="s">
        <v>32</v>
      </c>
      <c r="M12999" s="120" t="s">
        <v>78</v>
      </c>
    </row>
    <row r="13000" spans="1:15" ht="27.6">
      <c r="A13000" s="116">
        <v>13000</v>
      </c>
      <c r="B13000" s="129">
        <v>44529</v>
      </c>
      <c r="D13000" s="120" t="s">
        <v>580</v>
      </c>
      <c r="E13000" s="120" t="s">
        <v>29047</v>
      </c>
      <c r="F13000" s="209" t="s">
        <v>27847</v>
      </c>
      <c r="G13000" s="119" t="s">
        <v>29048</v>
      </c>
      <c r="H13000" s="121" t="s">
        <v>53</v>
      </c>
      <c r="I13000" s="121" t="s">
        <v>30</v>
      </c>
      <c r="J13000" s="121" t="s">
        <v>87</v>
      </c>
      <c r="K13000" s="121" t="s">
        <v>584</v>
      </c>
      <c r="L13000" s="157" t="s">
        <v>32</v>
      </c>
      <c r="M13000" s="120" t="s">
        <v>78</v>
      </c>
    </row>
    <row r="13001" spans="1:15">
      <c r="A13001" s="116">
        <v>13001</v>
      </c>
      <c r="B13001" s="129">
        <v>44529</v>
      </c>
      <c r="D13001" s="120" t="s">
        <v>580</v>
      </c>
      <c r="E13001" s="120" t="s">
        <v>29049</v>
      </c>
      <c r="F13001" s="209" t="s">
        <v>17481</v>
      </c>
      <c r="G13001" s="119" t="s">
        <v>4533</v>
      </c>
      <c r="H13001" s="121" t="s">
        <v>29</v>
      </c>
      <c r="I13001" s="121" t="s">
        <v>42</v>
      </c>
      <c r="J13001" s="121" t="s">
        <v>72</v>
      </c>
      <c r="K13001" s="121" t="s">
        <v>584</v>
      </c>
      <c r="L13001" s="157" t="s">
        <v>32</v>
      </c>
      <c r="M13001" s="120" t="s">
        <v>78</v>
      </c>
    </row>
    <row r="13002" spans="1:15">
      <c r="A13002" s="116">
        <v>13002</v>
      </c>
      <c r="B13002" s="129">
        <v>44529</v>
      </c>
      <c r="D13002" s="120" t="s">
        <v>580</v>
      </c>
      <c r="E13002" s="120" t="s">
        <v>29050</v>
      </c>
      <c r="F13002" s="209" t="s">
        <v>3842</v>
      </c>
      <c r="G13002" s="119" t="s">
        <v>29051</v>
      </c>
      <c r="H13002" s="121" t="s">
        <v>29</v>
      </c>
      <c r="I13002" s="121" t="s">
        <v>30</v>
      </c>
      <c r="J13002" s="121" t="s">
        <v>12284</v>
      </c>
      <c r="K13002" s="121" t="s">
        <v>65</v>
      </c>
      <c r="L13002" s="157" t="s">
        <v>32</v>
      </c>
      <c r="M13002" s="120" t="s">
        <v>78</v>
      </c>
    </row>
    <row r="13003" spans="1:15" ht="27.6">
      <c r="A13003" s="116">
        <v>13003</v>
      </c>
      <c r="B13003" s="129">
        <v>44529</v>
      </c>
      <c r="D13003" s="120" t="s">
        <v>580</v>
      </c>
      <c r="E13003" s="120" t="s">
        <v>29052</v>
      </c>
      <c r="F13003" s="209" t="s">
        <v>29053</v>
      </c>
      <c r="G13003" s="119" t="s">
        <v>29054</v>
      </c>
      <c r="H13003" s="121" t="s">
        <v>41</v>
      </c>
      <c r="I13003" s="121" t="s">
        <v>30</v>
      </c>
      <c r="J13003" s="121" t="s">
        <v>7271</v>
      </c>
      <c r="K13003" s="121" t="s">
        <v>65</v>
      </c>
      <c r="L13003" s="157" t="s">
        <v>32</v>
      </c>
      <c r="M13003" s="120" t="s">
        <v>78</v>
      </c>
    </row>
    <row r="13004" spans="1:15">
      <c r="A13004" s="116">
        <v>13004</v>
      </c>
      <c r="B13004" s="129">
        <v>44529</v>
      </c>
      <c r="D13004" s="120" t="s">
        <v>580</v>
      </c>
      <c r="E13004" s="120" t="s">
        <v>29055</v>
      </c>
      <c r="F13004" s="209" t="s">
        <v>29056</v>
      </c>
      <c r="G13004" s="119" t="s">
        <v>29057</v>
      </c>
      <c r="H13004" s="121" t="s">
        <v>140</v>
      </c>
      <c r="I13004" s="121" t="s">
        <v>42</v>
      </c>
      <c r="J13004" s="121" t="s">
        <v>43</v>
      </c>
      <c r="K13004" s="121" t="s">
        <v>65</v>
      </c>
      <c r="L13004" s="157" t="s">
        <v>32</v>
      </c>
      <c r="M13004" s="120" t="s">
        <v>78</v>
      </c>
    </row>
    <row r="13005" spans="1:15">
      <c r="A13005" s="116">
        <v>13005</v>
      </c>
      <c r="B13005" s="129">
        <v>44529</v>
      </c>
      <c r="D13005" s="120" t="s">
        <v>580</v>
      </c>
      <c r="E13005" s="120" t="s">
        <v>29058</v>
      </c>
      <c r="F13005" s="209" t="s">
        <v>9134</v>
      </c>
      <c r="G13005" s="119" t="s">
        <v>29059</v>
      </c>
      <c r="H13005" s="121" t="s">
        <v>192</v>
      </c>
      <c r="I13005" s="121" t="s">
        <v>30</v>
      </c>
      <c r="J13005" s="121" t="s">
        <v>87</v>
      </c>
      <c r="K13005" s="121" t="s">
        <v>65</v>
      </c>
      <c r="L13005" s="157" t="s">
        <v>32</v>
      </c>
      <c r="M13005" s="120" t="s">
        <v>78</v>
      </c>
    </row>
    <row r="13006" spans="1:15">
      <c r="A13006" s="116">
        <v>13006</v>
      </c>
      <c r="B13006" s="129">
        <v>44529</v>
      </c>
      <c r="D13006" s="120" t="s">
        <v>580</v>
      </c>
      <c r="E13006" s="120" t="s">
        <v>29060</v>
      </c>
      <c r="F13006" s="209" t="s">
        <v>29061</v>
      </c>
      <c r="G13006" s="119" t="s">
        <v>22675</v>
      </c>
      <c r="H13006" s="121" t="s">
        <v>53</v>
      </c>
      <c r="I13006" s="121" t="s">
        <v>30</v>
      </c>
      <c r="J13006" s="121" t="s">
        <v>7142</v>
      </c>
      <c r="K13006" s="121" t="s">
        <v>65</v>
      </c>
      <c r="L13006" s="157" t="s">
        <v>32</v>
      </c>
      <c r="M13006" s="120" t="s">
        <v>78</v>
      </c>
    </row>
    <row r="13007" spans="1:15">
      <c r="A13007" s="116">
        <v>13007</v>
      </c>
      <c r="B13007" s="192">
        <v>44523</v>
      </c>
      <c r="C13007" s="142" t="s">
        <v>37</v>
      </c>
      <c r="D13007" s="120" t="s">
        <v>37</v>
      </c>
      <c r="E13007" s="142" t="s">
        <v>29062</v>
      </c>
      <c r="F13007" s="209" t="s">
        <v>29063</v>
      </c>
      <c r="G13007" s="183" t="s">
        <v>7802</v>
      </c>
      <c r="H13007" s="142" t="s">
        <v>29064</v>
      </c>
      <c r="I13007" s="142" t="s">
        <v>42</v>
      </c>
      <c r="J13007" s="142" t="s">
        <v>72</v>
      </c>
      <c r="K13007" s="142" t="s">
        <v>65</v>
      </c>
      <c r="L13007" s="193">
        <v>44525</v>
      </c>
      <c r="M13007" s="142" t="s">
        <v>33</v>
      </c>
      <c r="N13007" s="131">
        <v>44525</v>
      </c>
    </row>
    <row r="13008" spans="1:15">
      <c r="A13008" s="116">
        <v>13008</v>
      </c>
      <c r="B13008" s="192">
        <v>44523</v>
      </c>
      <c r="C13008" s="142" t="s">
        <v>37</v>
      </c>
      <c r="D13008" s="120" t="s">
        <v>37</v>
      </c>
      <c r="E13008" s="142" t="s">
        <v>29065</v>
      </c>
      <c r="F13008" s="209" t="s">
        <v>29066</v>
      </c>
      <c r="G13008" s="183" t="s">
        <v>7802</v>
      </c>
      <c r="H13008" s="142" t="s">
        <v>29064</v>
      </c>
      <c r="I13008" s="142" t="s">
        <v>42</v>
      </c>
      <c r="J13008" s="142" t="s">
        <v>72</v>
      </c>
      <c r="K13008" s="142" t="s">
        <v>65</v>
      </c>
      <c r="L13008" s="193" t="s">
        <v>32</v>
      </c>
      <c r="M13008" s="142" t="s">
        <v>78</v>
      </c>
    </row>
    <row r="13009" spans="1:19">
      <c r="A13009" s="116">
        <v>13009</v>
      </c>
      <c r="B13009" s="192">
        <v>44523</v>
      </c>
      <c r="C13009" s="142" t="s">
        <v>37</v>
      </c>
      <c r="D13009" s="120" t="s">
        <v>37</v>
      </c>
      <c r="E13009" s="120" t="s">
        <v>29067</v>
      </c>
      <c r="F13009" s="209" t="s">
        <v>18128</v>
      </c>
      <c r="G13009" s="183" t="s">
        <v>7802</v>
      </c>
      <c r="H13009" s="142" t="s">
        <v>29064</v>
      </c>
      <c r="I13009" s="142" t="s">
        <v>30</v>
      </c>
      <c r="J13009" s="142" t="s">
        <v>87</v>
      </c>
      <c r="K13009" s="142" t="s">
        <v>65</v>
      </c>
      <c r="L13009" s="193" t="s">
        <v>32</v>
      </c>
      <c r="M13009" s="142" t="s">
        <v>78</v>
      </c>
    </row>
    <row r="13010" spans="1:19">
      <c r="A13010" s="116">
        <v>13010</v>
      </c>
      <c r="B13010" s="192">
        <v>44523</v>
      </c>
      <c r="C13010" s="142" t="s">
        <v>37</v>
      </c>
      <c r="D13010" s="120" t="s">
        <v>37</v>
      </c>
      <c r="E13010" s="142" t="s">
        <v>29068</v>
      </c>
      <c r="F13010" s="209" t="s">
        <v>469</v>
      </c>
      <c r="G13010" s="183" t="s">
        <v>7802</v>
      </c>
      <c r="H13010" s="142" t="s">
        <v>29064</v>
      </c>
      <c r="I13010" s="142" t="s">
        <v>42</v>
      </c>
      <c r="J13010" s="142" t="s">
        <v>72</v>
      </c>
      <c r="K13010" s="142" t="s">
        <v>65</v>
      </c>
      <c r="L13010" s="193" t="s">
        <v>32</v>
      </c>
      <c r="M13010" s="142" t="s">
        <v>78</v>
      </c>
    </row>
    <row r="13011" spans="1:19">
      <c r="A13011" s="116">
        <v>13011</v>
      </c>
      <c r="B13011" s="192">
        <v>44523</v>
      </c>
      <c r="C13011" s="142" t="s">
        <v>37</v>
      </c>
      <c r="D13011" s="120" t="s">
        <v>37</v>
      </c>
      <c r="E13011" s="142" t="s">
        <v>29069</v>
      </c>
      <c r="F13011" s="209" t="s">
        <v>29070</v>
      </c>
      <c r="G13011" s="183" t="s">
        <v>7802</v>
      </c>
      <c r="H13011" s="142" t="s">
        <v>29064</v>
      </c>
      <c r="I13011" s="142" t="s">
        <v>30</v>
      </c>
      <c r="J13011" s="142" t="s">
        <v>87</v>
      </c>
      <c r="K13011" s="142" t="s">
        <v>65</v>
      </c>
      <c r="L13011" s="193" t="s">
        <v>32</v>
      </c>
      <c r="M13011" s="142" t="s">
        <v>78</v>
      </c>
    </row>
    <row r="13012" spans="1:19">
      <c r="A13012" s="116">
        <v>13012</v>
      </c>
      <c r="B13012" s="192">
        <v>44523</v>
      </c>
      <c r="C13012" s="142" t="s">
        <v>37</v>
      </c>
      <c r="D13012" s="120" t="s">
        <v>37</v>
      </c>
      <c r="E13012" s="142" t="s">
        <v>29071</v>
      </c>
      <c r="F13012" s="209" t="s">
        <v>469</v>
      </c>
      <c r="G13012" s="183" t="s">
        <v>7802</v>
      </c>
      <c r="H13012" s="142" t="s">
        <v>29064</v>
      </c>
      <c r="I13012" s="142" t="s">
        <v>42</v>
      </c>
      <c r="J13012" s="142" t="s">
        <v>72</v>
      </c>
      <c r="K13012" s="142" t="s">
        <v>18450</v>
      </c>
      <c r="L13012" s="193" t="s">
        <v>32</v>
      </c>
      <c r="M13012" s="142" t="s">
        <v>33</v>
      </c>
      <c r="N13012" s="131">
        <v>44580</v>
      </c>
      <c r="O13012" s="131">
        <v>44614</v>
      </c>
    </row>
    <row r="13013" spans="1:19">
      <c r="A13013" s="116">
        <v>13013</v>
      </c>
      <c r="B13013" s="192">
        <v>44523</v>
      </c>
      <c r="C13013" s="142" t="s">
        <v>37</v>
      </c>
      <c r="D13013" s="120" t="s">
        <v>37</v>
      </c>
      <c r="E13013" s="142" t="s">
        <v>29072</v>
      </c>
      <c r="F13013" s="209" t="s">
        <v>13118</v>
      </c>
      <c r="G13013" s="183" t="s">
        <v>29073</v>
      </c>
      <c r="H13013" s="142" t="s">
        <v>29074</v>
      </c>
      <c r="I13013" s="142" t="s">
        <v>30</v>
      </c>
      <c r="J13013" s="142" t="s">
        <v>5135</v>
      </c>
      <c r="K13013" s="142" t="s">
        <v>65</v>
      </c>
      <c r="L13013" s="193" t="s">
        <v>19456</v>
      </c>
      <c r="M13013" s="142" t="s">
        <v>78</v>
      </c>
    </row>
    <row r="13014" spans="1:19">
      <c r="A13014" s="116">
        <v>13014</v>
      </c>
      <c r="B13014" s="192">
        <v>44523</v>
      </c>
      <c r="C13014" s="142" t="s">
        <v>37</v>
      </c>
      <c r="D13014" s="120" t="s">
        <v>37</v>
      </c>
      <c r="E13014" s="142" t="s">
        <v>29075</v>
      </c>
      <c r="F13014" s="209" t="s">
        <v>29076</v>
      </c>
      <c r="G13014" s="183" t="s">
        <v>29073</v>
      </c>
      <c r="H13014" s="142" t="s">
        <v>29074</v>
      </c>
      <c r="I13014" s="142" t="s">
        <v>30</v>
      </c>
      <c r="J13014" s="142" t="s">
        <v>77</v>
      </c>
      <c r="K13014" s="142" t="s">
        <v>65</v>
      </c>
      <c r="L13014" s="193" t="s">
        <v>19456</v>
      </c>
      <c r="M13014" s="142" t="s">
        <v>78</v>
      </c>
    </row>
    <row r="13015" spans="1:19">
      <c r="A13015" s="116">
        <v>13015</v>
      </c>
      <c r="B13015" s="192">
        <v>44523</v>
      </c>
      <c r="C13015" s="142" t="s">
        <v>37</v>
      </c>
      <c r="D13015" s="120" t="s">
        <v>37</v>
      </c>
      <c r="E13015" s="142" t="s">
        <v>29077</v>
      </c>
      <c r="F13015" s="209" t="s">
        <v>29078</v>
      </c>
      <c r="G13015" s="183" t="s">
        <v>29073</v>
      </c>
      <c r="H13015" s="142" t="s">
        <v>29074</v>
      </c>
      <c r="I13015" s="142" t="s">
        <v>30</v>
      </c>
      <c r="J13015" s="142" t="s">
        <v>77</v>
      </c>
      <c r="K13015" s="142" t="s">
        <v>65</v>
      </c>
      <c r="L13015" s="193" t="s">
        <v>19456</v>
      </c>
      <c r="M13015" s="142" t="s">
        <v>78</v>
      </c>
    </row>
    <row r="13016" spans="1:19" ht="27.6">
      <c r="A13016" s="116">
        <v>13016</v>
      </c>
      <c r="B13016" s="192">
        <v>44523</v>
      </c>
      <c r="C13016" s="142" t="s">
        <v>37</v>
      </c>
      <c r="D13016" s="120" t="s">
        <v>37</v>
      </c>
      <c r="E13016" s="142" t="s">
        <v>29079</v>
      </c>
      <c r="F13016" s="209" t="s">
        <v>29080</v>
      </c>
      <c r="G13016" s="183" t="s">
        <v>15100</v>
      </c>
      <c r="H13016" s="142" t="s">
        <v>29081</v>
      </c>
      <c r="I13016" s="142" t="s">
        <v>42</v>
      </c>
      <c r="J13016" s="142" t="s">
        <v>72</v>
      </c>
      <c r="K13016" s="142" t="s">
        <v>65</v>
      </c>
      <c r="L13016" s="193" t="s">
        <v>32</v>
      </c>
      <c r="M13016" s="142" t="s">
        <v>78</v>
      </c>
    </row>
    <row r="13017" spans="1:19" ht="27.6">
      <c r="A13017" s="116">
        <v>13017</v>
      </c>
      <c r="B13017" s="192">
        <v>44523</v>
      </c>
      <c r="C13017" s="142" t="s">
        <v>37</v>
      </c>
      <c r="D13017" s="120" t="s">
        <v>37</v>
      </c>
      <c r="E13017" s="142" t="s">
        <v>29082</v>
      </c>
      <c r="F13017" s="209" t="s">
        <v>29083</v>
      </c>
      <c r="G13017" s="183" t="s">
        <v>15100</v>
      </c>
      <c r="H13017" s="142" t="s">
        <v>29081</v>
      </c>
      <c r="I13017" s="142" t="s">
        <v>30</v>
      </c>
      <c r="J13017" s="142" t="s">
        <v>87</v>
      </c>
      <c r="K13017" s="142" t="s">
        <v>65</v>
      </c>
      <c r="L13017" s="193" t="s">
        <v>32</v>
      </c>
      <c r="M13017" s="142" t="s">
        <v>78</v>
      </c>
    </row>
    <row r="13018" spans="1:19" ht="27.6">
      <c r="A13018" s="116">
        <v>13018</v>
      </c>
      <c r="B13018" s="192">
        <v>44523</v>
      </c>
      <c r="C13018" s="142" t="s">
        <v>37</v>
      </c>
      <c r="D13018" s="120" t="s">
        <v>37</v>
      </c>
      <c r="E13018" s="142" t="s">
        <v>29084</v>
      </c>
      <c r="F13018" s="209" t="s">
        <v>29085</v>
      </c>
      <c r="G13018" s="183" t="s">
        <v>355</v>
      </c>
      <c r="H13018" s="142" t="s">
        <v>5003</v>
      </c>
      <c r="I13018" s="142" t="s">
        <v>42</v>
      </c>
      <c r="J13018" s="142" t="s">
        <v>549</v>
      </c>
      <c r="K13018" s="142" t="s">
        <v>65</v>
      </c>
      <c r="L13018" s="193" t="s">
        <v>32</v>
      </c>
      <c r="M13018" s="142" t="s">
        <v>78</v>
      </c>
    </row>
    <row r="13019" spans="1:19" ht="27.6">
      <c r="A13019" s="116">
        <v>13019</v>
      </c>
      <c r="B13019" s="192">
        <v>44523</v>
      </c>
      <c r="C13019" s="142" t="s">
        <v>37</v>
      </c>
      <c r="D13019" s="120" t="s">
        <v>37</v>
      </c>
      <c r="E13019" s="142" t="s">
        <v>29086</v>
      </c>
      <c r="F13019" s="209" t="s">
        <v>29087</v>
      </c>
      <c r="G13019" s="183" t="s">
        <v>355</v>
      </c>
      <c r="H13019" s="142" t="s">
        <v>5003</v>
      </c>
      <c r="I13019" s="142" t="s">
        <v>30</v>
      </c>
      <c r="J13019" s="142" t="s">
        <v>31</v>
      </c>
      <c r="K13019" s="142" t="s">
        <v>65</v>
      </c>
      <c r="L13019" s="193" t="s">
        <v>32</v>
      </c>
      <c r="M13019" s="142" t="s">
        <v>33</v>
      </c>
      <c r="N13019" s="131">
        <v>44580</v>
      </c>
      <c r="O13019" s="131">
        <v>44614</v>
      </c>
    </row>
    <row r="13020" spans="1:19">
      <c r="A13020" s="116">
        <v>13020</v>
      </c>
      <c r="B13020" s="192">
        <v>44523</v>
      </c>
      <c r="C13020" s="142" t="s">
        <v>37</v>
      </c>
      <c r="D13020" s="120" t="s">
        <v>37</v>
      </c>
      <c r="E13020" s="142" t="s">
        <v>29088</v>
      </c>
      <c r="F13020" s="209" t="s">
        <v>29089</v>
      </c>
      <c r="G13020" s="183" t="s">
        <v>355</v>
      </c>
      <c r="H13020" s="142" t="s">
        <v>5003</v>
      </c>
      <c r="I13020" s="142" t="s">
        <v>30</v>
      </c>
      <c r="J13020" s="142" t="s">
        <v>7131</v>
      </c>
      <c r="K13020" s="142" t="s">
        <v>65</v>
      </c>
      <c r="L13020" s="193" t="s">
        <v>32</v>
      </c>
      <c r="M13020" s="142" t="s">
        <v>33</v>
      </c>
      <c r="N13020" s="131">
        <v>44580</v>
      </c>
      <c r="S13020" s="120" t="s">
        <v>92</v>
      </c>
    </row>
    <row r="13021" spans="1:19">
      <c r="A13021" s="116">
        <v>13021</v>
      </c>
      <c r="B13021" s="192">
        <v>44523</v>
      </c>
      <c r="C13021" s="142" t="s">
        <v>37</v>
      </c>
      <c r="D13021" s="120" t="s">
        <v>37</v>
      </c>
      <c r="E13021" s="142" t="s">
        <v>29090</v>
      </c>
      <c r="F13021" s="209" t="s">
        <v>5736</v>
      </c>
      <c r="G13021" s="183" t="s">
        <v>355</v>
      </c>
      <c r="H13021" s="142" t="s">
        <v>5003</v>
      </c>
      <c r="I13021" s="142" t="s">
        <v>42</v>
      </c>
      <c r="J13021" s="142" t="s">
        <v>82</v>
      </c>
      <c r="K13021" s="142" t="s">
        <v>65</v>
      </c>
      <c r="L13021" s="193" t="s">
        <v>32</v>
      </c>
      <c r="M13021" s="142" t="s">
        <v>78</v>
      </c>
    </row>
    <row r="13022" spans="1:19" ht="27.6">
      <c r="A13022" s="116">
        <v>13022</v>
      </c>
      <c r="B13022" s="192">
        <v>44523</v>
      </c>
      <c r="C13022" s="142" t="s">
        <v>37</v>
      </c>
      <c r="D13022" s="120" t="s">
        <v>37</v>
      </c>
      <c r="E13022" s="142" t="s">
        <v>29091</v>
      </c>
      <c r="F13022" s="209" t="s">
        <v>29092</v>
      </c>
      <c r="G13022" s="183" t="s">
        <v>355</v>
      </c>
      <c r="H13022" s="142" t="s">
        <v>5003</v>
      </c>
      <c r="I13022" s="142" t="s">
        <v>30</v>
      </c>
      <c r="J13022" s="142" t="s">
        <v>77</v>
      </c>
      <c r="K13022" s="142" t="s">
        <v>65</v>
      </c>
      <c r="L13022" s="193" t="s">
        <v>32</v>
      </c>
      <c r="M13022" s="142" t="s">
        <v>78</v>
      </c>
    </row>
    <row r="13023" spans="1:19" ht="27.6">
      <c r="A13023" s="116">
        <v>13023</v>
      </c>
      <c r="B13023" s="192">
        <v>44523</v>
      </c>
      <c r="C13023" s="142" t="s">
        <v>37</v>
      </c>
      <c r="D13023" s="120" t="s">
        <v>37</v>
      </c>
      <c r="E13023" s="142" t="s">
        <v>29093</v>
      </c>
      <c r="F13023" s="209" t="s">
        <v>29094</v>
      </c>
      <c r="G13023" s="183" t="s">
        <v>355</v>
      </c>
      <c r="H13023" s="142" t="s">
        <v>5003</v>
      </c>
      <c r="I13023" s="142" t="s">
        <v>42</v>
      </c>
      <c r="J13023" s="142" t="s">
        <v>524</v>
      </c>
      <c r="K13023" s="142" t="s">
        <v>65</v>
      </c>
      <c r="L13023" s="193" t="s">
        <v>32</v>
      </c>
      <c r="M13023" s="142" t="s">
        <v>78</v>
      </c>
    </row>
    <row r="13024" spans="1:19" ht="14.4">
      <c r="A13024" s="116">
        <v>13024</v>
      </c>
      <c r="B13024" s="192">
        <v>44523</v>
      </c>
      <c r="C13024" s="142" t="s">
        <v>37</v>
      </c>
      <c r="D13024" s="120" t="s">
        <v>37</v>
      </c>
      <c r="E13024" s="142" t="s">
        <v>29095</v>
      </c>
      <c r="F13024" s="209" t="s">
        <v>469</v>
      </c>
      <c r="G13024" s="198" t="s">
        <v>10590</v>
      </c>
      <c r="H13024" s="142" t="s">
        <v>29096</v>
      </c>
      <c r="I13024" s="142" t="s">
        <v>30</v>
      </c>
      <c r="J13024" s="142" t="s">
        <v>87</v>
      </c>
      <c r="K13024" s="142" t="s">
        <v>65</v>
      </c>
      <c r="L13024" s="193" t="s">
        <v>32</v>
      </c>
      <c r="M13024" s="142" t="s">
        <v>78</v>
      </c>
    </row>
    <row r="13025" spans="1:19">
      <c r="A13025" s="116">
        <v>13025</v>
      </c>
      <c r="B13025" s="129">
        <v>44524</v>
      </c>
      <c r="C13025" s="118">
        <f>IF(B13025&lt;&gt;0,MONTH(B13025),0)</f>
        <v>11</v>
      </c>
      <c r="D13025" s="120" t="s">
        <v>25</v>
      </c>
      <c r="E13025" s="120" t="s">
        <v>29097</v>
      </c>
      <c r="F13025" s="209" t="s">
        <v>16414</v>
      </c>
      <c r="G13025" s="119" t="s">
        <v>29098</v>
      </c>
      <c r="H13025" s="121" t="s">
        <v>344</v>
      </c>
      <c r="I13025" s="121" t="s">
        <v>42</v>
      </c>
      <c r="J13025" s="121" t="s">
        <v>72</v>
      </c>
      <c r="K13025" s="121" t="s">
        <v>65</v>
      </c>
      <c r="L13025" s="131" t="s">
        <v>32</v>
      </c>
      <c r="M13025" s="120" t="s">
        <v>33</v>
      </c>
      <c r="N13025" s="131">
        <v>44525</v>
      </c>
      <c r="O13025" s="131">
        <v>44532</v>
      </c>
    </row>
    <row r="13026" spans="1:19">
      <c r="A13026" s="116">
        <v>13026</v>
      </c>
      <c r="B13026" s="129">
        <v>44524</v>
      </c>
      <c r="D13026" s="120" t="s">
        <v>25</v>
      </c>
      <c r="E13026" s="120" t="s">
        <v>29099</v>
      </c>
      <c r="F13026" s="209" t="s">
        <v>29100</v>
      </c>
      <c r="G13026" s="119" t="s">
        <v>23076</v>
      </c>
      <c r="K13026" s="121" t="s">
        <v>65</v>
      </c>
      <c r="L13026" s="157" t="s">
        <v>32</v>
      </c>
      <c r="M13026" s="120" t="s">
        <v>78</v>
      </c>
    </row>
    <row r="13027" spans="1:19">
      <c r="A13027" s="116">
        <v>13027</v>
      </c>
      <c r="B13027" s="129">
        <v>44524</v>
      </c>
      <c r="D13027" s="120" t="s">
        <v>25</v>
      </c>
      <c r="E13027" s="120" t="s">
        <v>29101</v>
      </c>
      <c r="F13027" s="209" t="s">
        <v>29102</v>
      </c>
      <c r="G13027" s="119" t="s">
        <v>29103</v>
      </c>
      <c r="I13027" s="121" t="s">
        <v>30</v>
      </c>
      <c r="J13027" s="121" t="s">
        <v>7276</v>
      </c>
      <c r="K13027" s="121" t="s">
        <v>65</v>
      </c>
      <c r="L13027" s="157" t="s">
        <v>32</v>
      </c>
      <c r="M13027" s="120" t="s">
        <v>33</v>
      </c>
      <c r="N13027" s="131">
        <v>44525</v>
      </c>
      <c r="O13027" s="131">
        <v>44525</v>
      </c>
      <c r="S13027" s="120" t="s">
        <v>92</v>
      </c>
    </row>
    <row r="13028" spans="1:19">
      <c r="A13028" s="116">
        <v>13028</v>
      </c>
      <c r="B13028" s="129">
        <v>44524</v>
      </c>
      <c r="D13028" s="120" t="s">
        <v>25</v>
      </c>
      <c r="E13028" s="120" t="s">
        <v>29104</v>
      </c>
      <c r="F13028" s="209" t="s">
        <v>29105</v>
      </c>
      <c r="G13028" s="119" t="s">
        <v>28690</v>
      </c>
      <c r="H13028" s="121" t="s">
        <v>41</v>
      </c>
      <c r="I13028" s="121" t="s">
        <v>42</v>
      </c>
      <c r="J13028" s="121" t="s">
        <v>1811</v>
      </c>
      <c r="K13028" s="121" t="s">
        <v>65</v>
      </c>
      <c r="L13028" s="157" t="s">
        <v>32</v>
      </c>
      <c r="M13028" s="120" t="s">
        <v>78</v>
      </c>
    </row>
    <row r="13029" spans="1:19" ht="27.6">
      <c r="A13029" s="116">
        <v>13029</v>
      </c>
      <c r="B13029" s="129">
        <v>44524</v>
      </c>
      <c r="D13029" s="120" t="s">
        <v>25</v>
      </c>
      <c r="E13029" s="120" t="s">
        <v>29106</v>
      </c>
      <c r="F13029" s="209" t="s">
        <v>29107</v>
      </c>
      <c r="G13029" s="119" t="s">
        <v>29108</v>
      </c>
      <c r="H13029" s="121" t="s">
        <v>86</v>
      </c>
      <c r="I13029" s="121" t="s">
        <v>30</v>
      </c>
      <c r="J13029" s="121" t="s">
        <v>7216</v>
      </c>
      <c r="K13029" s="121" t="s">
        <v>65</v>
      </c>
      <c r="L13029" s="157" t="s">
        <v>32</v>
      </c>
      <c r="M13029" s="120" t="s">
        <v>78</v>
      </c>
    </row>
    <row r="13030" spans="1:19">
      <c r="A13030" s="116">
        <v>13030</v>
      </c>
      <c r="B13030" s="129">
        <v>44524</v>
      </c>
      <c r="D13030" s="120" t="s">
        <v>25</v>
      </c>
      <c r="E13030" s="120" t="s">
        <v>29109</v>
      </c>
      <c r="F13030" s="209" t="s">
        <v>29110</v>
      </c>
      <c r="G13030" s="119" t="s">
        <v>9825</v>
      </c>
      <c r="H13030" s="121" t="s">
        <v>1173</v>
      </c>
      <c r="I13030" s="121" t="s">
        <v>30</v>
      </c>
      <c r="J13030" s="121" t="s">
        <v>87</v>
      </c>
      <c r="K13030" s="121" t="s">
        <v>65</v>
      </c>
      <c r="L13030" s="157" t="s">
        <v>32</v>
      </c>
      <c r="M13030" s="120" t="s">
        <v>78</v>
      </c>
    </row>
    <row r="13031" spans="1:19" ht="27.6">
      <c r="A13031" s="116">
        <v>13031</v>
      </c>
      <c r="B13031" s="129">
        <v>44524</v>
      </c>
      <c r="D13031" s="120" t="s">
        <v>25</v>
      </c>
      <c r="E13031" s="120" t="s">
        <v>29111</v>
      </c>
      <c r="F13031" s="209" t="s">
        <v>29112</v>
      </c>
      <c r="G13031" s="119" t="s">
        <v>23089</v>
      </c>
      <c r="H13031" s="121" t="s">
        <v>53</v>
      </c>
      <c r="I13031" s="121" t="s">
        <v>30</v>
      </c>
      <c r="J13031" s="121" t="s">
        <v>31</v>
      </c>
      <c r="K13031" s="121" t="s">
        <v>65</v>
      </c>
      <c r="L13031" s="157" t="s">
        <v>32</v>
      </c>
      <c r="M13031" s="120" t="s">
        <v>78</v>
      </c>
    </row>
    <row r="13032" spans="1:19">
      <c r="A13032" s="116">
        <v>13032</v>
      </c>
      <c r="B13032" s="129">
        <v>44524</v>
      </c>
      <c r="D13032" s="120" t="s">
        <v>25</v>
      </c>
      <c r="E13032" s="120" t="s">
        <v>29113</v>
      </c>
      <c r="F13032" s="209" t="s">
        <v>29114</v>
      </c>
      <c r="G13032" s="119" t="s">
        <v>9165</v>
      </c>
      <c r="H13032" s="121" t="s">
        <v>41</v>
      </c>
      <c r="I13032" s="121" t="s">
        <v>30</v>
      </c>
      <c r="J13032" s="121" t="s">
        <v>5018</v>
      </c>
      <c r="K13032" s="121" t="s">
        <v>65</v>
      </c>
      <c r="L13032" s="157" t="s">
        <v>32</v>
      </c>
      <c r="M13032" s="120" t="s">
        <v>78</v>
      </c>
    </row>
    <row r="13033" spans="1:19">
      <c r="A13033" s="116">
        <v>13033</v>
      </c>
      <c r="B13033" s="129">
        <v>44524</v>
      </c>
      <c r="D13033" s="120" t="s">
        <v>25</v>
      </c>
      <c r="E13033" s="120" t="s">
        <v>29115</v>
      </c>
      <c r="F13033" s="209" t="s">
        <v>29116</v>
      </c>
      <c r="G13033" s="119" t="s">
        <v>29117</v>
      </c>
      <c r="H13033" s="121" t="s">
        <v>177</v>
      </c>
      <c r="I13033" s="121" t="s">
        <v>30</v>
      </c>
      <c r="J13033" s="121" t="s">
        <v>87</v>
      </c>
      <c r="K13033" s="121" t="s">
        <v>65</v>
      </c>
      <c r="L13033" s="157" t="s">
        <v>32</v>
      </c>
      <c r="M13033" s="120" t="s">
        <v>78</v>
      </c>
    </row>
    <row r="13034" spans="1:19" ht="27.6">
      <c r="A13034" s="116">
        <v>13034</v>
      </c>
      <c r="B13034" s="129">
        <v>44524</v>
      </c>
      <c r="D13034" s="120" t="s">
        <v>25</v>
      </c>
      <c r="E13034" s="120" t="s">
        <v>29118</v>
      </c>
      <c r="F13034" s="209" t="s">
        <v>29119</v>
      </c>
      <c r="G13034" s="119" t="s">
        <v>371</v>
      </c>
      <c r="H13034" s="121" t="s">
        <v>53</v>
      </c>
      <c r="I13034" s="121" t="s">
        <v>30</v>
      </c>
      <c r="J13034" s="121" t="s">
        <v>5024</v>
      </c>
      <c r="K13034" s="121" t="s">
        <v>65</v>
      </c>
      <c r="L13034" s="157" t="s">
        <v>32</v>
      </c>
      <c r="M13034" s="120" t="s">
        <v>78</v>
      </c>
    </row>
    <row r="13035" spans="1:19">
      <c r="A13035" s="116">
        <v>13035</v>
      </c>
      <c r="B13035" s="129">
        <v>44524</v>
      </c>
      <c r="D13035" s="120" t="s">
        <v>25</v>
      </c>
      <c r="E13035" s="120" t="s">
        <v>29120</v>
      </c>
      <c r="F13035" s="209" t="s">
        <v>29121</v>
      </c>
      <c r="G13035" s="119" t="s">
        <v>1105</v>
      </c>
      <c r="H13035" s="121" t="s">
        <v>29</v>
      </c>
      <c r="I13035" s="121" t="s">
        <v>42</v>
      </c>
      <c r="J13035" s="121" t="s">
        <v>91</v>
      </c>
      <c r="K13035" s="121" t="s">
        <v>65</v>
      </c>
      <c r="L13035" s="157" t="s">
        <v>32</v>
      </c>
      <c r="M13035" s="120" t="s">
        <v>78</v>
      </c>
    </row>
    <row r="13036" spans="1:19" ht="27.6">
      <c r="A13036" s="116">
        <v>13036</v>
      </c>
      <c r="B13036" s="129">
        <v>44524</v>
      </c>
      <c r="D13036" s="120" t="s">
        <v>25</v>
      </c>
      <c r="E13036" s="120" t="s">
        <v>29122</v>
      </c>
      <c r="F13036" s="209" t="s">
        <v>29123</v>
      </c>
      <c r="G13036" s="119" t="s">
        <v>29124</v>
      </c>
      <c r="H13036" s="121" t="s">
        <v>29</v>
      </c>
      <c r="I13036" s="121" t="s">
        <v>30</v>
      </c>
      <c r="J13036" s="121" t="s">
        <v>7271</v>
      </c>
      <c r="K13036" s="121" t="s">
        <v>65</v>
      </c>
      <c r="L13036" s="157" t="s">
        <v>32</v>
      </c>
      <c r="M13036" s="120" t="s">
        <v>33</v>
      </c>
      <c r="N13036" s="131">
        <v>44529</v>
      </c>
      <c r="O13036" s="131">
        <v>44529</v>
      </c>
    </row>
    <row r="13037" spans="1:19" ht="27.6">
      <c r="A13037" s="116">
        <v>13037</v>
      </c>
      <c r="B13037" s="129">
        <v>44524</v>
      </c>
      <c r="D13037" s="120" t="s">
        <v>25</v>
      </c>
      <c r="E13037" s="120" t="s">
        <v>29125</v>
      </c>
      <c r="F13037" s="209" t="s">
        <v>29126</v>
      </c>
      <c r="G13037" s="119" t="s">
        <v>29127</v>
      </c>
      <c r="H13037" s="121" t="s">
        <v>53</v>
      </c>
      <c r="I13037" s="121" t="s">
        <v>30</v>
      </c>
      <c r="J13037" s="121" t="s">
        <v>5018</v>
      </c>
      <c r="K13037" s="121" t="s">
        <v>65</v>
      </c>
      <c r="L13037" s="157" t="s">
        <v>32</v>
      </c>
      <c r="M13037" s="120" t="s">
        <v>78</v>
      </c>
    </row>
    <row r="13038" spans="1:19">
      <c r="A13038" s="116">
        <v>13038</v>
      </c>
      <c r="B13038" s="129">
        <v>44524</v>
      </c>
      <c r="D13038" s="120" t="s">
        <v>25</v>
      </c>
      <c r="E13038" s="120" t="s">
        <v>29128</v>
      </c>
      <c r="F13038" s="209" t="s">
        <v>29129</v>
      </c>
      <c r="G13038" s="119" t="s">
        <v>494</v>
      </c>
      <c r="H13038" s="121" t="s">
        <v>344</v>
      </c>
      <c r="I13038" s="121" t="s">
        <v>63</v>
      </c>
      <c r="J13038" s="121" t="s">
        <v>323</v>
      </c>
      <c r="K13038" s="121" t="s">
        <v>65</v>
      </c>
      <c r="L13038" s="157" t="s">
        <v>32</v>
      </c>
      <c r="M13038" s="120" t="s">
        <v>78</v>
      </c>
    </row>
    <row r="13039" spans="1:19">
      <c r="A13039" s="116">
        <v>13039</v>
      </c>
      <c r="B13039" s="129">
        <v>44524</v>
      </c>
      <c r="D13039" s="120" t="s">
        <v>25</v>
      </c>
      <c r="E13039" s="120" t="s">
        <v>29130</v>
      </c>
      <c r="F13039" s="209" t="s">
        <v>29131</v>
      </c>
      <c r="G13039" s="119" t="s">
        <v>22582</v>
      </c>
      <c r="H13039" s="121" t="s">
        <v>53</v>
      </c>
      <c r="I13039" s="121" t="s">
        <v>30</v>
      </c>
      <c r="J13039" s="121" t="s">
        <v>7216</v>
      </c>
      <c r="K13039" s="121" t="s">
        <v>65</v>
      </c>
      <c r="L13039" s="157" t="s">
        <v>32</v>
      </c>
      <c r="M13039" s="120" t="s">
        <v>78</v>
      </c>
    </row>
    <row r="13040" spans="1:19">
      <c r="A13040" s="116">
        <v>13040</v>
      </c>
      <c r="B13040" s="129">
        <v>44524</v>
      </c>
      <c r="D13040" s="120" t="s">
        <v>25</v>
      </c>
      <c r="E13040" s="120" t="s">
        <v>29132</v>
      </c>
      <c r="F13040" s="209" t="s">
        <v>29133</v>
      </c>
      <c r="G13040" s="119" t="s">
        <v>5114</v>
      </c>
      <c r="H13040" s="121" t="s">
        <v>1173</v>
      </c>
      <c r="I13040" s="121" t="s">
        <v>42</v>
      </c>
      <c r="J13040" s="121" t="s">
        <v>1811</v>
      </c>
      <c r="K13040" s="121" t="s">
        <v>65</v>
      </c>
      <c r="L13040" s="157" t="s">
        <v>32</v>
      </c>
      <c r="M13040" s="120" t="s">
        <v>78</v>
      </c>
    </row>
    <row r="13041" spans="1:15" ht="27.6">
      <c r="A13041" s="116">
        <v>13041</v>
      </c>
      <c r="B13041" s="129">
        <v>44524</v>
      </c>
      <c r="D13041" s="120" t="s">
        <v>25</v>
      </c>
      <c r="E13041" s="120" t="s">
        <v>29134</v>
      </c>
      <c r="F13041" s="209" t="s">
        <v>29135</v>
      </c>
      <c r="G13041" s="119" t="s">
        <v>6508</v>
      </c>
      <c r="H13041" s="121" t="s">
        <v>53</v>
      </c>
      <c r="I13041" s="121" t="s">
        <v>30</v>
      </c>
      <c r="J13041" s="121" t="s">
        <v>87</v>
      </c>
      <c r="K13041" s="121" t="s">
        <v>65</v>
      </c>
      <c r="L13041" s="157" t="s">
        <v>32</v>
      </c>
      <c r="M13041" s="120" t="s">
        <v>33</v>
      </c>
      <c r="N13041" s="131">
        <v>44525</v>
      </c>
      <c r="O13041" s="131">
        <v>44525</v>
      </c>
    </row>
    <row r="13042" spans="1:15">
      <c r="A13042" s="116">
        <v>13042</v>
      </c>
      <c r="B13042" s="129">
        <v>44524</v>
      </c>
      <c r="D13042" s="120" t="s">
        <v>25</v>
      </c>
      <c r="E13042" s="120" t="s">
        <v>29136</v>
      </c>
      <c r="F13042" s="209" t="s">
        <v>29137</v>
      </c>
      <c r="G13042" s="119" t="s">
        <v>29138</v>
      </c>
      <c r="H13042" s="121" t="s">
        <v>140</v>
      </c>
      <c r="I13042" s="121" t="s">
        <v>30</v>
      </c>
      <c r="J13042" s="121" t="s">
        <v>77</v>
      </c>
      <c r="K13042" s="121" t="s">
        <v>65</v>
      </c>
      <c r="L13042" s="157" t="s">
        <v>32</v>
      </c>
      <c r="M13042" s="120" t="s">
        <v>78</v>
      </c>
    </row>
    <row r="13043" spans="1:15" ht="27.6">
      <c r="A13043" s="116">
        <v>13043</v>
      </c>
      <c r="B13043" s="129">
        <v>44524</v>
      </c>
      <c r="D13043" s="120" t="s">
        <v>25</v>
      </c>
      <c r="E13043" s="120" t="s">
        <v>29139</v>
      </c>
      <c r="F13043" s="209" t="s">
        <v>29140</v>
      </c>
      <c r="G13043" s="119" t="s">
        <v>29141</v>
      </c>
      <c r="H13043" s="121" t="s">
        <v>41</v>
      </c>
      <c r="I13043" s="121" t="s">
        <v>30</v>
      </c>
      <c r="J13043" s="121" t="s">
        <v>87</v>
      </c>
      <c r="K13043" s="121" t="s">
        <v>65</v>
      </c>
      <c r="L13043" s="157" t="s">
        <v>32</v>
      </c>
      <c r="M13043" s="120" t="s">
        <v>78</v>
      </c>
    </row>
    <row r="13044" spans="1:15">
      <c r="A13044" s="116">
        <v>13044</v>
      </c>
      <c r="B13044" s="129">
        <v>44524</v>
      </c>
      <c r="D13044" s="120" t="s">
        <v>25</v>
      </c>
      <c r="E13044" s="120" t="s">
        <v>29142</v>
      </c>
      <c r="F13044" s="209" t="s">
        <v>1156</v>
      </c>
      <c r="G13044" s="119" t="s">
        <v>7862</v>
      </c>
      <c r="H13044" s="121" t="s">
        <v>41</v>
      </c>
      <c r="I13044" s="121" t="s">
        <v>42</v>
      </c>
      <c r="J13044" s="121" t="s">
        <v>1811</v>
      </c>
      <c r="K13044" s="121" t="s">
        <v>65</v>
      </c>
      <c r="L13044" s="157" t="s">
        <v>32</v>
      </c>
      <c r="M13044" s="120" t="s">
        <v>33</v>
      </c>
      <c r="N13044" s="131">
        <v>44525</v>
      </c>
      <c r="O13044" s="131">
        <v>44525</v>
      </c>
    </row>
    <row r="13045" spans="1:15">
      <c r="A13045" s="116">
        <v>13045</v>
      </c>
      <c r="B13045" s="129">
        <v>44524</v>
      </c>
      <c r="D13045" s="120" t="s">
        <v>25</v>
      </c>
      <c r="E13045" s="120" t="s">
        <v>29143</v>
      </c>
      <c r="F13045" s="209" t="s">
        <v>29144</v>
      </c>
      <c r="G13045" s="119" t="s">
        <v>5348</v>
      </c>
      <c r="H13045" s="121" t="s">
        <v>41</v>
      </c>
      <c r="I13045" s="121" t="s">
        <v>30</v>
      </c>
      <c r="J13045" s="121" t="s">
        <v>87</v>
      </c>
      <c r="K13045" s="121" t="s">
        <v>65</v>
      </c>
      <c r="L13045" s="157" t="s">
        <v>32</v>
      </c>
      <c r="M13045" s="120" t="s">
        <v>78</v>
      </c>
    </row>
    <row r="13046" spans="1:15">
      <c r="A13046" s="116">
        <v>13046</v>
      </c>
      <c r="B13046" s="129">
        <v>44524</v>
      </c>
      <c r="D13046" s="120" t="s">
        <v>25</v>
      </c>
      <c r="E13046" s="120" t="s">
        <v>29145</v>
      </c>
      <c r="F13046" s="209" t="s">
        <v>29146</v>
      </c>
      <c r="G13046" s="119" t="s">
        <v>29147</v>
      </c>
      <c r="H13046" s="121" t="s">
        <v>192</v>
      </c>
      <c r="I13046" s="121" t="s">
        <v>30</v>
      </c>
      <c r="J13046" s="121" t="s">
        <v>529</v>
      </c>
      <c r="K13046" s="121" t="s">
        <v>65</v>
      </c>
      <c r="L13046" s="157" t="s">
        <v>32</v>
      </c>
      <c r="M13046" s="120" t="s">
        <v>78</v>
      </c>
    </row>
    <row r="13047" spans="1:15" ht="27.6">
      <c r="A13047" s="116">
        <v>13047</v>
      </c>
      <c r="B13047" s="129">
        <v>44524</v>
      </c>
      <c r="D13047" s="120" t="s">
        <v>25</v>
      </c>
      <c r="E13047" s="120" t="s">
        <v>29148</v>
      </c>
      <c r="F13047" s="209" t="s">
        <v>29149</v>
      </c>
      <c r="G13047" s="119" t="s">
        <v>12098</v>
      </c>
      <c r="H13047" s="121" t="s">
        <v>160</v>
      </c>
      <c r="I13047" s="121" t="s">
        <v>30</v>
      </c>
      <c r="J13047" s="121" t="s">
        <v>7142</v>
      </c>
      <c r="K13047" s="121" t="s">
        <v>65</v>
      </c>
      <c r="L13047" s="157" t="s">
        <v>32</v>
      </c>
      <c r="M13047" s="120" t="s">
        <v>78</v>
      </c>
    </row>
    <row r="13048" spans="1:15">
      <c r="A13048" s="116">
        <v>13048</v>
      </c>
      <c r="B13048" s="129">
        <v>44524</v>
      </c>
      <c r="D13048" s="120" t="s">
        <v>25</v>
      </c>
      <c r="E13048" s="120" t="s">
        <v>29150</v>
      </c>
      <c r="F13048" s="209" t="s">
        <v>29151</v>
      </c>
      <c r="G13048" s="119" t="s">
        <v>7942</v>
      </c>
      <c r="H13048" s="121" t="s">
        <v>1173</v>
      </c>
      <c r="I13048" s="121" t="s">
        <v>30</v>
      </c>
      <c r="J13048" s="121" t="s">
        <v>7135</v>
      </c>
      <c r="K13048" s="121" t="s">
        <v>65</v>
      </c>
      <c r="L13048" s="157" t="s">
        <v>32</v>
      </c>
      <c r="M13048" s="120" t="s">
        <v>33</v>
      </c>
      <c r="N13048" s="131">
        <v>44525</v>
      </c>
      <c r="O13048" s="131">
        <v>44525</v>
      </c>
    </row>
    <row r="13049" spans="1:15">
      <c r="A13049" s="116">
        <v>13049</v>
      </c>
      <c r="B13049" s="129">
        <v>44524</v>
      </c>
      <c r="D13049" s="120" t="s">
        <v>25</v>
      </c>
      <c r="E13049" s="120" t="s">
        <v>29152</v>
      </c>
      <c r="F13049" s="209" t="s">
        <v>29153</v>
      </c>
      <c r="G13049" s="119" t="s">
        <v>29154</v>
      </c>
      <c r="L13049" s="157" t="s">
        <v>32</v>
      </c>
      <c r="M13049" s="120" t="s">
        <v>78</v>
      </c>
    </row>
    <row r="13050" spans="1:15">
      <c r="A13050" s="116">
        <v>13050</v>
      </c>
      <c r="B13050" s="129">
        <v>44529</v>
      </c>
      <c r="D13050" s="120" t="s">
        <v>580</v>
      </c>
      <c r="E13050" s="120" t="s">
        <v>29155</v>
      </c>
      <c r="F13050" s="209" t="s">
        <v>29156</v>
      </c>
      <c r="G13050" s="119" t="s">
        <v>29157</v>
      </c>
      <c r="H13050" s="121" t="s">
        <v>53</v>
      </c>
      <c r="I13050" s="121" t="s">
        <v>30</v>
      </c>
      <c r="J13050" s="121" t="s">
        <v>29158</v>
      </c>
      <c r="K13050" s="121" t="s">
        <v>65</v>
      </c>
      <c r="L13050" s="157" t="s">
        <v>32</v>
      </c>
      <c r="M13050" s="120" t="s">
        <v>78</v>
      </c>
    </row>
    <row r="13051" spans="1:15">
      <c r="A13051" s="116">
        <v>13051</v>
      </c>
      <c r="B13051" s="129">
        <v>44529</v>
      </c>
      <c r="D13051" s="120" t="s">
        <v>580</v>
      </c>
      <c r="E13051" s="120" t="s">
        <v>29159</v>
      </c>
      <c r="F13051" s="209" t="s">
        <v>9134</v>
      </c>
      <c r="G13051" s="119" t="s">
        <v>29160</v>
      </c>
      <c r="H13051" s="121" t="s">
        <v>140</v>
      </c>
      <c r="I13051" s="121" t="s">
        <v>30</v>
      </c>
      <c r="J13051" s="121" t="s">
        <v>77</v>
      </c>
      <c r="K13051" s="121" t="s">
        <v>65</v>
      </c>
      <c r="L13051" s="157" t="s">
        <v>32</v>
      </c>
      <c r="M13051" s="120" t="s">
        <v>78</v>
      </c>
    </row>
    <row r="13052" spans="1:15">
      <c r="A13052" s="116">
        <v>13052</v>
      </c>
      <c r="B13052" s="129">
        <v>44529</v>
      </c>
      <c r="D13052" s="120" t="s">
        <v>580</v>
      </c>
      <c r="E13052" s="120" t="s">
        <v>29161</v>
      </c>
      <c r="F13052" s="209" t="s">
        <v>3842</v>
      </c>
      <c r="G13052" s="119" t="s">
        <v>29162</v>
      </c>
      <c r="H13052" s="121" t="s">
        <v>53</v>
      </c>
      <c r="I13052" s="121" t="s">
        <v>30</v>
      </c>
      <c r="J13052" s="121" t="s">
        <v>25164</v>
      </c>
      <c r="K13052" s="121" t="s">
        <v>65</v>
      </c>
      <c r="L13052" s="157" t="s">
        <v>32</v>
      </c>
      <c r="M13052" s="120" t="s">
        <v>78</v>
      </c>
    </row>
    <row r="13053" spans="1:15">
      <c r="A13053" s="116">
        <v>13053</v>
      </c>
      <c r="B13053" s="129">
        <v>44529</v>
      </c>
      <c r="D13053" s="120" t="s">
        <v>580</v>
      </c>
      <c r="E13053" s="120" t="s">
        <v>29163</v>
      </c>
      <c r="F13053" s="209" t="s">
        <v>415</v>
      </c>
      <c r="G13053" s="119" t="s">
        <v>29164</v>
      </c>
      <c r="H13053" s="121" t="s">
        <v>53</v>
      </c>
      <c r="I13053" s="121" t="s">
        <v>30</v>
      </c>
      <c r="J13053" s="121" t="s">
        <v>15127</v>
      </c>
      <c r="K13053" s="121" t="s">
        <v>65</v>
      </c>
      <c r="L13053" s="157" t="s">
        <v>32</v>
      </c>
      <c r="M13053" s="120" t="s">
        <v>78</v>
      </c>
    </row>
    <row r="13054" spans="1:15">
      <c r="A13054" s="116">
        <v>13054</v>
      </c>
      <c r="B13054" s="129">
        <v>44529</v>
      </c>
      <c r="D13054" s="120" t="s">
        <v>580</v>
      </c>
      <c r="E13054" s="120" t="s">
        <v>29165</v>
      </c>
      <c r="F13054" s="209" t="s">
        <v>29166</v>
      </c>
      <c r="G13054" s="119" t="s">
        <v>29167</v>
      </c>
      <c r="H13054" s="121" t="s">
        <v>192</v>
      </c>
      <c r="I13054" s="121" t="s">
        <v>30</v>
      </c>
      <c r="J13054" s="121" t="s">
        <v>7091</v>
      </c>
      <c r="K13054" s="121" t="s">
        <v>584</v>
      </c>
      <c r="L13054" s="157" t="s">
        <v>32</v>
      </c>
      <c r="M13054" s="120" t="s">
        <v>78</v>
      </c>
    </row>
    <row r="13055" spans="1:15">
      <c r="A13055" s="116">
        <v>13055</v>
      </c>
      <c r="B13055" s="129">
        <v>44524</v>
      </c>
      <c r="D13055" s="120" t="s">
        <v>25</v>
      </c>
      <c r="E13055" s="120" t="s">
        <v>29168</v>
      </c>
      <c r="F13055" s="209" t="s">
        <v>29169</v>
      </c>
      <c r="G13055" s="119" t="s">
        <v>5337</v>
      </c>
      <c r="H13055" s="121" t="s">
        <v>1173</v>
      </c>
      <c r="I13055" s="121" t="s">
        <v>30</v>
      </c>
      <c r="J13055" s="121" t="s">
        <v>6396</v>
      </c>
      <c r="K13055" s="121" t="s">
        <v>65</v>
      </c>
      <c r="L13055" s="157" t="s">
        <v>32</v>
      </c>
      <c r="M13055" s="120" t="s">
        <v>78</v>
      </c>
    </row>
    <row r="13056" spans="1:15" ht="27.6">
      <c r="A13056" s="116">
        <v>13056</v>
      </c>
      <c r="B13056" s="129">
        <v>44524</v>
      </c>
      <c r="D13056" s="120" t="s">
        <v>25</v>
      </c>
      <c r="E13056" s="120" t="s">
        <v>29170</v>
      </c>
      <c r="F13056" s="209" t="s">
        <v>29171</v>
      </c>
      <c r="G13056" s="119" t="s">
        <v>4789</v>
      </c>
      <c r="H13056" s="121" t="s">
        <v>86</v>
      </c>
      <c r="I13056" s="121" t="s">
        <v>30</v>
      </c>
      <c r="J13056" s="121" t="s">
        <v>5018</v>
      </c>
      <c r="K13056" s="121" t="s">
        <v>65</v>
      </c>
      <c r="L13056" s="157" t="s">
        <v>32</v>
      </c>
      <c r="M13056" s="120" t="s">
        <v>78</v>
      </c>
    </row>
    <row r="13057" spans="1:15" ht="27.6">
      <c r="A13057" s="116">
        <v>13057</v>
      </c>
      <c r="B13057" s="129">
        <v>44524</v>
      </c>
      <c r="D13057" s="120" t="s">
        <v>25</v>
      </c>
      <c r="E13057" s="120" t="s">
        <v>29172</v>
      </c>
      <c r="F13057" s="209" t="s">
        <v>29173</v>
      </c>
      <c r="G13057" s="119" t="s">
        <v>29174</v>
      </c>
      <c r="H13057" s="121" t="s">
        <v>53</v>
      </c>
      <c r="I13057" s="121" t="s">
        <v>30</v>
      </c>
      <c r="J13057" s="121" t="s">
        <v>5018</v>
      </c>
      <c r="K13057" s="121" t="s">
        <v>65</v>
      </c>
      <c r="L13057" s="157" t="s">
        <v>32</v>
      </c>
      <c r="M13057" s="120" t="s">
        <v>78</v>
      </c>
    </row>
    <row r="13058" spans="1:15">
      <c r="A13058" s="116">
        <v>13058</v>
      </c>
      <c r="B13058" s="129">
        <v>44524</v>
      </c>
      <c r="D13058" s="120" t="s">
        <v>25</v>
      </c>
      <c r="E13058" s="120" t="s">
        <v>29175</v>
      </c>
      <c r="F13058" s="209" t="s">
        <v>29176</v>
      </c>
      <c r="G13058" s="119" t="s">
        <v>29177</v>
      </c>
      <c r="H13058" s="121" t="s">
        <v>29</v>
      </c>
      <c r="I13058" s="121" t="s">
        <v>42</v>
      </c>
      <c r="J13058" s="121" t="s">
        <v>72</v>
      </c>
      <c r="K13058" s="121" t="s">
        <v>65</v>
      </c>
      <c r="L13058" s="157" t="s">
        <v>32</v>
      </c>
      <c r="M13058" s="120" t="s">
        <v>78</v>
      </c>
    </row>
    <row r="13059" spans="1:15">
      <c r="A13059" s="116">
        <v>13059</v>
      </c>
      <c r="B13059" s="129">
        <v>44524</v>
      </c>
      <c r="D13059" s="120" t="s">
        <v>25</v>
      </c>
      <c r="E13059" s="120" t="s">
        <v>29178</v>
      </c>
      <c r="F13059" s="209" t="s">
        <v>29179</v>
      </c>
      <c r="G13059" s="119" t="s">
        <v>21616</v>
      </c>
      <c r="H13059" s="121" t="s">
        <v>29</v>
      </c>
      <c r="I13059" s="121" t="s">
        <v>30</v>
      </c>
      <c r="J13059" s="121" t="s">
        <v>7216</v>
      </c>
      <c r="K13059" s="121" t="s">
        <v>65</v>
      </c>
      <c r="L13059" s="157" t="s">
        <v>32</v>
      </c>
      <c r="M13059" s="120" t="s">
        <v>78</v>
      </c>
    </row>
    <row r="13060" spans="1:15" ht="27.6">
      <c r="A13060" s="116">
        <v>13060</v>
      </c>
      <c r="B13060" s="129">
        <v>44524</v>
      </c>
      <c r="D13060" s="120" t="s">
        <v>25</v>
      </c>
      <c r="E13060" s="120" t="s">
        <v>29180</v>
      </c>
      <c r="F13060" s="209" t="s">
        <v>29181</v>
      </c>
      <c r="G13060" s="119" t="s">
        <v>29182</v>
      </c>
      <c r="H13060" s="121" t="s">
        <v>48</v>
      </c>
      <c r="I13060" s="121" t="s">
        <v>30</v>
      </c>
      <c r="J13060" s="121" t="s">
        <v>435</v>
      </c>
      <c r="K13060" s="121" t="s">
        <v>65</v>
      </c>
      <c r="L13060" s="157" t="s">
        <v>32</v>
      </c>
      <c r="M13060" s="120" t="s">
        <v>78</v>
      </c>
    </row>
    <row r="13061" spans="1:15" ht="27.6">
      <c r="A13061" s="116">
        <v>13061</v>
      </c>
      <c r="B13061" s="129">
        <v>44524</v>
      </c>
      <c r="D13061" s="120" t="s">
        <v>25</v>
      </c>
      <c r="E13061" s="120" t="s">
        <v>29183</v>
      </c>
      <c r="F13061" s="209" t="s">
        <v>29184</v>
      </c>
      <c r="G13061" s="119" t="s">
        <v>17624</v>
      </c>
      <c r="H13061" s="121" t="s">
        <v>140</v>
      </c>
      <c r="I13061" s="121" t="s">
        <v>30</v>
      </c>
      <c r="J13061" s="121" t="s">
        <v>3749</v>
      </c>
      <c r="K13061" s="121" t="s">
        <v>65</v>
      </c>
      <c r="L13061" s="157" t="s">
        <v>32</v>
      </c>
      <c r="M13061" s="120" t="s">
        <v>78</v>
      </c>
    </row>
    <row r="13062" spans="1:15" ht="27.6">
      <c r="A13062" s="116">
        <v>13062</v>
      </c>
      <c r="B13062" s="129">
        <v>44524</v>
      </c>
      <c r="D13062" s="120" t="s">
        <v>25</v>
      </c>
      <c r="E13062" s="120" t="s">
        <v>29185</v>
      </c>
      <c r="F13062" s="209" t="s">
        <v>29186</v>
      </c>
      <c r="G13062" s="119" t="s">
        <v>7742</v>
      </c>
      <c r="H13062" s="121" t="s">
        <v>177</v>
      </c>
      <c r="I13062" s="121" t="s">
        <v>30</v>
      </c>
      <c r="J13062" s="121" t="s">
        <v>77</v>
      </c>
      <c r="K13062" s="121" t="s">
        <v>65</v>
      </c>
      <c r="L13062" s="157" t="s">
        <v>32</v>
      </c>
      <c r="M13062" s="120" t="s">
        <v>78</v>
      </c>
    </row>
    <row r="13063" spans="1:15">
      <c r="A13063" s="116">
        <v>13063</v>
      </c>
      <c r="B13063" s="129">
        <v>44524</v>
      </c>
      <c r="D13063" s="120" t="s">
        <v>25</v>
      </c>
      <c r="E13063" s="120" t="s">
        <v>29187</v>
      </c>
      <c r="F13063" s="209" t="s">
        <v>29188</v>
      </c>
      <c r="G13063" s="119" t="s">
        <v>29189</v>
      </c>
      <c r="H13063" s="121" t="s">
        <v>1173</v>
      </c>
      <c r="I13063" s="121" t="s">
        <v>30</v>
      </c>
      <c r="J13063" s="121" t="s">
        <v>77</v>
      </c>
      <c r="K13063" s="121" t="s">
        <v>65</v>
      </c>
      <c r="L13063" s="157" t="s">
        <v>32</v>
      </c>
      <c r="M13063" s="120" t="s">
        <v>78</v>
      </c>
    </row>
    <row r="13064" spans="1:15" ht="27.6">
      <c r="A13064" s="116">
        <v>13064</v>
      </c>
      <c r="B13064" s="129">
        <v>44524</v>
      </c>
      <c r="D13064" s="120" t="s">
        <v>25</v>
      </c>
      <c r="E13064" s="120" t="s">
        <v>29190</v>
      </c>
      <c r="F13064" s="209" t="s">
        <v>29191</v>
      </c>
      <c r="G13064" s="119" t="s">
        <v>29192</v>
      </c>
      <c r="H13064" s="121" t="s">
        <v>41</v>
      </c>
      <c r="I13064" s="121" t="s">
        <v>63</v>
      </c>
      <c r="J13064" s="121" t="s">
        <v>328</v>
      </c>
      <c r="K13064" s="121" t="s">
        <v>65</v>
      </c>
      <c r="L13064" s="157" t="s">
        <v>32</v>
      </c>
      <c r="M13064" s="120" t="s">
        <v>33</v>
      </c>
      <c r="N13064" s="131">
        <v>44525</v>
      </c>
      <c r="O13064" s="131">
        <v>44539</v>
      </c>
    </row>
    <row r="13065" spans="1:15" ht="27.6">
      <c r="A13065" s="116">
        <v>13065</v>
      </c>
      <c r="B13065" s="129">
        <v>44524</v>
      </c>
      <c r="D13065" s="120" t="s">
        <v>25</v>
      </c>
      <c r="E13065" s="120" t="s">
        <v>29193</v>
      </c>
      <c r="F13065" s="209" t="s">
        <v>29194</v>
      </c>
      <c r="G13065" s="119" t="s">
        <v>29195</v>
      </c>
      <c r="H13065" s="121" t="s">
        <v>192</v>
      </c>
      <c r="I13065" s="121" t="s">
        <v>30</v>
      </c>
      <c r="J13065" s="121" t="s">
        <v>77</v>
      </c>
      <c r="K13065" s="121" t="s">
        <v>65</v>
      </c>
      <c r="L13065" s="157" t="s">
        <v>32</v>
      </c>
      <c r="M13065" s="120" t="s">
        <v>78</v>
      </c>
    </row>
    <row r="13066" spans="1:15">
      <c r="A13066" s="116">
        <v>13066</v>
      </c>
      <c r="B13066" s="129">
        <v>44524</v>
      </c>
      <c r="D13066" s="120" t="s">
        <v>25</v>
      </c>
      <c r="E13066" s="120" t="s">
        <v>29196</v>
      </c>
      <c r="F13066" s="209" t="s">
        <v>29197</v>
      </c>
      <c r="G13066" s="119" t="s">
        <v>4968</v>
      </c>
      <c r="H13066" s="121" t="s">
        <v>53</v>
      </c>
      <c r="I13066" s="121" t="s">
        <v>30</v>
      </c>
      <c r="J13066" s="121" t="s">
        <v>7142</v>
      </c>
      <c r="K13066" s="121" t="s">
        <v>65</v>
      </c>
      <c r="L13066" s="157" t="s">
        <v>32</v>
      </c>
      <c r="M13066" s="120" t="s">
        <v>78</v>
      </c>
    </row>
    <row r="13067" spans="1:15" ht="27.6">
      <c r="A13067" s="116">
        <v>13067</v>
      </c>
      <c r="B13067" s="129">
        <v>44524</v>
      </c>
      <c r="D13067" s="120" t="s">
        <v>25</v>
      </c>
      <c r="E13067" s="120" t="s">
        <v>29198</v>
      </c>
      <c r="F13067" s="209" t="s">
        <v>29199</v>
      </c>
      <c r="G13067" s="119" t="s">
        <v>29200</v>
      </c>
      <c r="H13067" s="121" t="s">
        <v>53</v>
      </c>
      <c r="I13067" s="121" t="s">
        <v>30</v>
      </c>
      <c r="J13067" s="121" t="s">
        <v>28784</v>
      </c>
      <c r="K13067" s="121" t="s">
        <v>65</v>
      </c>
      <c r="L13067" s="157" t="s">
        <v>32</v>
      </c>
      <c r="M13067" s="120" t="s">
        <v>33</v>
      </c>
      <c r="N13067" s="131">
        <v>44529</v>
      </c>
      <c r="O13067" s="131">
        <v>44539</v>
      </c>
    </row>
    <row r="13068" spans="1:15">
      <c r="A13068" s="116">
        <v>13068</v>
      </c>
      <c r="B13068" s="129">
        <v>44524</v>
      </c>
      <c r="D13068" s="120" t="s">
        <v>25</v>
      </c>
      <c r="E13068" s="120" t="s">
        <v>29201</v>
      </c>
      <c r="F13068" s="209" t="s">
        <v>29144</v>
      </c>
      <c r="G13068" s="119" t="s">
        <v>7295</v>
      </c>
      <c r="H13068" s="121" t="s">
        <v>53</v>
      </c>
      <c r="I13068" s="121" t="s">
        <v>30</v>
      </c>
      <c r="J13068" s="121" t="s">
        <v>7726</v>
      </c>
      <c r="K13068" s="121" t="s">
        <v>65</v>
      </c>
      <c r="L13068" s="157" t="s">
        <v>32</v>
      </c>
      <c r="M13068" s="120" t="s">
        <v>78</v>
      </c>
    </row>
    <row r="13069" spans="1:15" ht="27.6">
      <c r="A13069" s="116">
        <v>13069</v>
      </c>
      <c r="B13069" s="129">
        <v>44524</v>
      </c>
      <c r="D13069" s="120" t="s">
        <v>25</v>
      </c>
      <c r="E13069" s="120" t="s">
        <v>29202</v>
      </c>
      <c r="F13069" s="209" t="s">
        <v>29203</v>
      </c>
      <c r="G13069" s="119" t="s">
        <v>29204</v>
      </c>
      <c r="H13069" s="121" t="s">
        <v>29</v>
      </c>
      <c r="I13069" s="121" t="s">
        <v>30</v>
      </c>
      <c r="J13069" s="121" t="s">
        <v>7123</v>
      </c>
      <c r="K13069" s="121" t="s">
        <v>65</v>
      </c>
      <c r="L13069" s="157" t="s">
        <v>32</v>
      </c>
      <c r="M13069" s="120" t="s">
        <v>78</v>
      </c>
    </row>
    <row r="13070" spans="1:15">
      <c r="A13070" s="116">
        <v>13070</v>
      </c>
      <c r="B13070" s="129">
        <v>44524</v>
      </c>
      <c r="D13070" s="120" t="s">
        <v>25</v>
      </c>
      <c r="E13070" s="120" t="s">
        <v>29205</v>
      </c>
      <c r="F13070" s="209" t="s">
        <v>21641</v>
      </c>
      <c r="G13070" s="119" t="s">
        <v>29206</v>
      </c>
      <c r="H13070" s="121" t="s">
        <v>29</v>
      </c>
      <c r="I13070" s="121" t="s">
        <v>30</v>
      </c>
      <c r="J13070" s="121" t="s">
        <v>435</v>
      </c>
      <c r="K13070" s="121" t="s">
        <v>65</v>
      </c>
      <c r="L13070" s="157" t="s">
        <v>32</v>
      </c>
      <c r="M13070" s="120" t="s">
        <v>33</v>
      </c>
      <c r="N13070" s="131">
        <v>44530</v>
      </c>
      <c r="O13070" s="131">
        <v>44539</v>
      </c>
    </row>
    <row r="13071" spans="1:15">
      <c r="A13071" s="116">
        <v>13071</v>
      </c>
      <c r="B13071" s="129">
        <v>44524</v>
      </c>
      <c r="D13071" s="120" t="s">
        <v>25</v>
      </c>
      <c r="E13071" s="120" t="s">
        <v>29207</v>
      </c>
      <c r="F13071" s="209" t="s">
        <v>29208</v>
      </c>
      <c r="G13071" s="119" t="s">
        <v>29209</v>
      </c>
      <c r="H13071" s="121" t="s">
        <v>29</v>
      </c>
      <c r="I13071" s="121" t="s">
        <v>42</v>
      </c>
      <c r="J13071" s="121" t="s">
        <v>72</v>
      </c>
      <c r="K13071" s="121" t="s">
        <v>65</v>
      </c>
      <c r="L13071" s="157" t="s">
        <v>32</v>
      </c>
      <c r="M13071" s="120" t="s">
        <v>78</v>
      </c>
    </row>
    <row r="13072" spans="1:15" ht="27.6">
      <c r="A13072" s="116">
        <v>13072</v>
      </c>
      <c r="B13072" s="129">
        <v>44524</v>
      </c>
      <c r="D13072" s="120" t="s">
        <v>25</v>
      </c>
      <c r="E13072" s="120" t="s">
        <v>29210</v>
      </c>
      <c r="F13072" s="209" t="s">
        <v>29211</v>
      </c>
      <c r="G13072" s="119" t="s">
        <v>8629</v>
      </c>
      <c r="H13072" s="121" t="s">
        <v>177</v>
      </c>
      <c r="I13072" s="121" t="s">
        <v>30</v>
      </c>
      <c r="J13072" s="121" t="s">
        <v>77</v>
      </c>
      <c r="K13072" s="121" t="s">
        <v>65</v>
      </c>
      <c r="L13072" s="157" t="s">
        <v>32</v>
      </c>
      <c r="M13072" s="120" t="s">
        <v>33</v>
      </c>
      <c r="N13072" s="131">
        <v>44532</v>
      </c>
      <c r="O13072" s="131">
        <v>44539</v>
      </c>
    </row>
    <row r="13073" spans="1:20">
      <c r="A13073" s="116">
        <v>13073</v>
      </c>
      <c r="B13073" s="129">
        <v>44524</v>
      </c>
      <c r="D13073" s="120" t="s">
        <v>25</v>
      </c>
      <c r="E13073" s="120" t="s">
        <v>29212</v>
      </c>
      <c r="F13073" s="209" t="s">
        <v>28863</v>
      </c>
      <c r="G13073" s="119" t="s">
        <v>7177</v>
      </c>
      <c r="H13073" s="121" t="s">
        <v>97</v>
      </c>
      <c r="I13073" s="121" t="s">
        <v>30</v>
      </c>
      <c r="J13073" s="121" t="s">
        <v>77</v>
      </c>
      <c r="K13073" s="121" t="s">
        <v>65</v>
      </c>
      <c r="L13073" s="157" t="s">
        <v>32</v>
      </c>
      <c r="M13073" s="120" t="s">
        <v>78</v>
      </c>
    </row>
    <row r="13074" spans="1:20" ht="41.4">
      <c r="A13074" s="116">
        <v>13074</v>
      </c>
      <c r="B13074" s="129">
        <v>44524</v>
      </c>
      <c r="D13074" s="120" t="s">
        <v>25</v>
      </c>
      <c r="E13074" s="120" t="s">
        <v>29213</v>
      </c>
      <c r="F13074" s="209" t="s">
        <v>29214</v>
      </c>
      <c r="G13074" s="119" t="s">
        <v>8770</v>
      </c>
      <c r="H13074" s="121" t="s">
        <v>29</v>
      </c>
      <c r="I13074" s="121" t="s">
        <v>30</v>
      </c>
      <c r="J13074" s="121" t="s">
        <v>7131</v>
      </c>
      <c r="K13074" s="121" t="s">
        <v>65</v>
      </c>
      <c r="L13074" s="157" t="s">
        <v>32</v>
      </c>
      <c r="M13074" s="120" t="s">
        <v>78</v>
      </c>
    </row>
    <row r="13075" spans="1:20">
      <c r="A13075" s="116">
        <v>13075</v>
      </c>
      <c r="B13075" s="129">
        <v>44524</v>
      </c>
      <c r="D13075" s="120" t="s">
        <v>25</v>
      </c>
      <c r="E13075" s="120" t="s">
        <v>29215</v>
      </c>
      <c r="F13075" s="209" t="s">
        <v>29216</v>
      </c>
      <c r="G13075" s="119" t="s">
        <v>29217</v>
      </c>
      <c r="H13075" s="121" t="s">
        <v>140</v>
      </c>
      <c r="I13075" s="121" t="s">
        <v>30</v>
      </c>
      <c r="J13075" s="121" t="s">
        <v>77</v>
      </c>
      <c r="K13075" s="121" t="s">
        <v>65</v>
      </c>
      <c r="L13075" s="157" t="s">
        <v>32</v>
      </c>
      <c r="M13075" s="120" t="s">
        <v>78</v>
      </c>
    </row>
    <row r="13076" spans="1:20">
      <c r="A13076" s="116">
        <v>13076</v>
      </c>
      <c r="B13076" s="129">
        <v>44524</v>
      </c>
      <c r="D13076" s="120" t="s">
        <v>25</v>
      </c>
      <c r="E13076" s="120" t="s">
        <v>29218</v>
      </c>
      <c r="F13076" s="209" t="s">
        <v>29219</v>
      </c>
      <c r="G13076" s="119" t="s">
        <v>1560</v>
      </c>
      <c r="H13076" s="121" t="s">
        <v>192</v>
      </c>
      <c r="I13076" s="121" t="s">
        <v>30</v>
      </c>
      <c r="J13076" s="121" t="s">
        <v>5018</v>
      </c>
      <c r="K13076" s="121" t="s">
        <v>65</v>
      </c>
      <c r="L13076" s="157" t="s">
        <v>32</v>
      </c>
      <c r="M13076" s="120" t="s">
        <v>78</v>
      </c>
    </row>
    <row r="13077" spans="1:20">
      <c r="A13077" s="116">
        <v>13077</v>
      </c>
      <c r="B13077" s="129">
        <v>44524</v>
      </c>
      <c r="D13077" s="120" t="s">
        <v>252</v>
      </c>
      <c r="E13077" s="120" t="s">
        <v>29220</v>
      </c>
      <c r="F13077" s="209" t="s">
        <v>29221</v>
      </c>
      <c r="G13077" s="119" t="s">
        <v>21375</v>
      </c>
      <c r="H13077" s="121" t="s">
        <v>192</v>
      </c>
      <c r="I13077" s="121" t="s">
        <v>30</v>
      </c>
      <c r="J13077" s="121" t="s">
        <v>87</v>
      </c>
      <c r="K13077" s="121" t="s">
        <v>584</v>
      </c>
      <c r="L13077" s="157" t="s">
        <v>32</v>
      </c>
      <c r="M13077" s="120" t="s">
        <v>78</v>
      </c>
    </row>
    <row r="13078" spans="1:20">
      <c r="A13078" s="116">
        <v>13078</v>
      </c>
      <c r="B13078" s="129">
        <v>44524</v>
      </c>
      <c r="D13078" s="120" t="s">
        <v>252</v>
      </c>
      <c r="E13078" s="120" t="s">
        <v>29222</v>
      </c>
      <c r="F13078" s="209" t="s">
        <v>29223</v>
      </c>
      <c r="G13078" s="119" t="s">
        <v>4121</v>
      </c>
      <c r="H13078" s="121" t="s">
        <v>140</v>
      </c>
      <c r="I13078" s="121" t="s">
        <v>42</v>
      </c>
      <c r="J13078" s="121" t="s">
        <v>478</v>
      </c>
      <c r="K13078" s="121" t="s">
        <v>584</v>
      </c>
      <c r="L13078" s="157" t="s">
        <v>32</v>
      </c>
      <c r="M13078" s="120" t="s">
        <v>78</v>
      </c>
    </row>
    <row r="13079" spans="1:20">
      <c r="A13079" s="116">
        <v>13079</v>
      </c>
      <c r="B13079" s="129">
        <v>44524</v>
      </c>
      <c r="D13079" s="120" t="s">
        <v>252</v>
      </c>
      <c r="E13079" s="120" t="s">
        <v>29224</v>
      </c>
      <c r="F13079" s="209" t="s">
        <v>3889</v>
      </c>
      <c r="G13079" s="119" t="s">
        <v>29225</v>
      </c>
      <c r="H13079" s="121" t="s">
        <v>192</v>
      </c>
      <c r="I13079" s="121" t="s">
        <v>30</v>
      </c>
      <c r="J13079" s="121" t="s">
        <v>31</v>
      </c>
      <c r="K13079" s="121" t="s">
        <v>65</v>
      </c>
      <c r="L13079" s="157" t="s">
        <v>32</v>
      </c>
      <c r="M13079" s="120" t="s">
        <v>78</v>
      </c>
    </row>
    <row r="13080" spans="1:20">
      <c r="A13080" s="116">
        <v>13080</v>
      </c>
      <c r="B13080" s="129">
        <v>44524</v>
      </c>
      <c r="D13080" s="120" t="s">
        <v>252</v>
      </c>
      <c r="E13080" s="120" t="s">
        <v>29226</v>
      </c>
      <c r="F13080" s="209" t="s">
        <v>2369</v>
      </c>
      <c r="G13080" s="119" t="s">
        <v>29227</v>
      </c>
      <c r="H13080" s="121" t="s">
        <v>140</v>
      </c>
      <c r="I13080" s="121" t="s">
        <v>30</v>
      </c>
      <c r="J13080" s="121" t="s">
        <v>838</v>
      </c>
      <c r="K13080" s="121" t="s">
        <v>584</v>
      </c>
      <c r="L13080" s="157" t="s">
        <v>32</v>
      </c>
      <c r="M13080" s="120" t="s">
        <v>78</v>
      </c>
    </row>
    <row r="13081" spans="1:20" ht="27.6">
      <c r="A13081" s="116">
        <v>13081</v>
      </c>
      <c r="B13081" s="129">
        <v>44524</v>
      </c>
      <c r="D13081" s="120" t="s">
        <v>252</v>
      </c>
      <c r="E13081" s="120" t="s">
        <v>29228</v>
      </c>
      <c r="F13081" s="209" t="s">
        <v>29229</v>
      </c>
      <c r="G13081" s="119" t="s">
        <v>29230</v>
      </c>
      <c r="H13081" s="121" t="s">
        <v>29</v>
      </c>
      <c r="I13081" s="121" t="s">
        <v>42</v>
      </c>
      <c r="J13081" s="121" t="s">
        <v>2268</v>
      </c>
      <c r="K13081" s="121" t="s">
        <v>65</v>
      </c>
      <c r="L13081" s="157" t="s">
        <v>32</v>
      </c>
      <c r="M13081" s="120" t="s">
        <v>33</v>
      </c>
      <c r="N13081" s="131">
        <v>44525</v>
      </c>
      <c r="O13081" s="131">
        <v>44579</v>
      </c>
      <c r="S13081" s="120" t="s">
        <v>92</v>
      </c>
      <c r="T13081" s="126">
        <v>44614</v>
      </c>
    </row>
    <row r="13082" spans="1:20">
      <c r="A13082" s="116">
        <v>13082</v>
      </c>
      <c r="B13082" s="129">
        <v>44524</v>
      </c>
      <c r="D13082" s="120" t="s">
        <v>252</v>
      </c>
      <c r="E13082" s="120" t="s">
        <v>29231</v>
      </c>
      <c r="F13082" s="209" t="s">
        <v>29232</v>
      </c>
      <c r="G13082" s="119" t="s">
        <v>11514</v>
      </c>
      <c r="H13082" s="121" t="s">
        <v>53</v>
      </c>
      <c r="I13082" s="121" t="s">
        <v>30</v>
      </c>
      <c r="J13082" s="121" t="s">
        <v>435</v>
      </c>
      <c r="K13082" s="121" t="s">
        <v>584</v>
      </c>
      <c r="L13082" s="157" t="s">
        <v>32</v>
      </c>
      <c r="M13082" s="120" t="s">
        <v>78</v>
      </c>
    </row>
    <row r="13083" spans="1:20">
      <c r="A13083" s="116">
        <v>13083</v>
      </c>
      <c r="B13083" s="129">
        <v>44524</v>
      </c>
      <c r="D13083" s="120" t="s">
        <v>252</v>
      </c>
      <c r="E13083" s="120" t="s">
        <v>29233</v>
      </c>
      <c r="F13083" s="209" t="s">
        <v>130</v>
      </c>
      <c r="G13083" s="119" t="s">
        <v>1126</v>
      </c>
      <c r="H13083" s="121" t="s">
        <v>29</v>
      </c>
      <c r="I13083" s="121" t="s">
        <v>42</v>
      </c>
      <c r="J13083" s="121" t="s">
        <v>319</v>
      </c>
      <c r="K13083" s="121" t="s">
        <v>584</v>
      </c>
      <c r="L13083" s="157" t="s">
        <v>32</v>
      </c>
      <c r="M13083" s="120" t="s">
        <v>78</v>
      </c>
    </row>
    <row r="13084" spans="1:20">
      <c r="A13084" s="116">
        <v>13084</v>
      </c>
      <c r="B13084" s="129">
        <v>44524</v>
      </c>
      <c r="D13084" s="120" t="s">
        <v>252</v>
      </c>
      <c r="E13084" s="120" t="s">
        <v>29234</v>
      </c>
      <c r="F13084" s="209" t="s">
        <v>25857</v>
      </c>
      <c r="G13084" s="119" t="s">
        <v>310</v>
      </c>
      <c r="H13084" s="121" t="s">
        <v>1173</v>
      </c>
      <c r="I13084" s="121" t="s">
        <v>30</v>
      </c>
      <c r="J13084" s="121" t="s">
        <v>87</v>
      </c>
      <c r="K13084" s="121" t="s">
        <v>584</v>
      </c>
      <c r="L13084" s="157" t="s">
        <v>32</v>
      </c>
      <c r="M13084" s="120" t="s">
        <v>78</v>
      </c>
    </row>
    <row r="13085" spans="1:20">
      <c r="A13085" s="116">
        <v>13085</v>
      </c>
      <c r="B13085" s="129">
        <v>44524</v>
      </c>
      <c r="D13085" s="120" t="s">
        <v>252</v>
      </c>
      <c r="E13085" s="120" t="s">
        <v>29235</v>
      </c>
      <c r="F13085" s="209" t="s">
        <v>20297</v>
      </c>
      <c r="G13085" s="119" t="s">
        <v>29236</v>
      </c>
      <c r="H13085" s="121" t="s">
        <v>29</v>
      </c>
      <c r="I13085" s="121" t="s">
        <v>30</v>
      </c>
      <c r="J13085" s="121" t="s">
        <v>435</v>
      </c>
      <c r="K13085" s="121" t="s">
        <v>584</v>
      </c>
      <c r="L13085" s="157" t="s">
        <v>32</v>
      </c>
      <c r="M13085" s="120" t="s">
        <v>78</v>
      </c>
    </row>
    <row r="13086" spans="1:20">
      <c r="A13086" s="116">
        <v>13086</v>
      </c>
      <c r="B13086" s="129">
        <v>44524</v>
      </c>
      <c r="D13086" s="120" t="s">
        <v>252</v>
      </c>
      <c r="E13086" s="120" t="s">
        <v>29237</v>
      </c>
      <c r="F13086" s="209" t="s">
        <v>29238</v>
      </c>
      <c r="G13086" s="119" t="s">
        <v>14223</v>
      </c>
      <c r="H13086" s="121" t="s">
        <v>140</v>
      </c>
      <c r="I13086" s="121" t="s">
        <v>30</v>
      </c>
      <c r="J13086" s="121" t="s">
        <v>5018</v>
      </c>
      <c r="K13086" s="121" t="s">
        <v>65</v>
      </c>
      <c r="L13086" s="157" t="s">
        <v>32</v>
      </c>
      <c r="M13086" s="120" t="s">
        <v>33</v>
      </c>
      <c r="N13086" s="131">
        <v>44525</v>
      </c>
      <c r="S13086" s="120" t="s">
        <v>135</v>
      </c>
      <c r="T13086" s="126">
        <v>44526</v>
      </c>
    </row>
    <row r="13087" spans="1:20">
      <c r="A13087" s="116">
        <v>13087</v>
      </c>
      <c r="B13087" s="129">
        <v>44524</v>
      </c>
      <c r="D13087" s="120" t="s">
        <v>252</v>
      </c>
      <c r="E13087" s="120" t="s">
        <v>29239</v>
      </c>
      <c r="F13087" s="209" t="s">
        <v>15644</v>
      </c>
      <c r="G13087" s="119" t="s">
        <v>18728</v>
      </c>
      <c r="H13087" s="121" t="s">
        <v>29</v>
      </c>
      <c r="I13087" s="121" t="s">
        <v>30</v>
      </c>
      <c r="J13087" s="121" t="s">
        <v>25164</v>
      </c>
      <c r="K13087" s="121" t="s">
        <v>65</v>
      </c>
      <c r="L13087" s="157" t="s">
        <v>32</v>
      </c>
      <c r="M13087" s="120" t="s">
        <v>78</v>
      </c>
    </row>
    <row r="13088" spans="1:20" ht="27.6">
      <c r="A13088" s="116">
        <v>13088</v>
      </c>
      <c r="B13088" s="129">
        <v>44524</v>
      </c>
      <c r="D13088" s="120" t="s">
        <v>252</v>
      </c>
      <c r="E13088" s="120" t="s">
        <v>29240</v>
      </c>
      <c r="F13088" s="209" t="s">
        <v>29241</v>
      </c>
      <c r="G13088" s="119" t="s">
        <v>29242</v>
      </c>
      <c r="H13088" s="121" t="s">
        <v>140</v>
      </c>
      <c r="I13088" s="121" t="s">
        <v>42</v>
      </c>
      <c r="J13088" s="121" t="s">
        <v>72</v>
      </c>
      <c r="K13088" s="121" t="s">
        <v>65</v>
      </c>
      <c r="L13088" s="157" t="s">
        <v>32</v>
      </c>
      <c r="M13088" s="120" t="s">
        <v>78</v>
      </c>
    </row>
    <row r="13089" spans="1:20">
      <c r="A13089" s="116">
        <v>13089</v>
      </c>
      <c r="B13089" s="129">
        <v>44524</v>
      </c>
      <c r="D13089" s="120" t="s">
        <v>252</v>
      </c>
      <c r="E13089" s="120" t="s">
        <v>29243</v>
      </c>
      <c r="F13089" s="209" t="s">
        <v>29244</v>
      </c>
      <c r="G13089" s="119" t="s">
        <v>23545</v>
      </c>
      <c r="H13089" s="121" t="s">
        <v>86</v>
      </c>
      <c r="I13089" s="121" t="s">
        <v>42</v>
      </c>
      <c r="J13089" s="121" t="s">
        <v>417</v>
      </c>
      <c r="K13089" s="121" t="s">
        <v>65</v>
      </c>
      <c r="L13089" s="157" t="s">
        <v>32</v>
      </c>
      <c r="M13089" s="120" t="s">
        <v>78</v>
      </c>
    </row>
    <row r="13090" spans="1:20" ht="27.6">
      <c r="A13090" s="116">
        <v>13090</v>
      </c>
      <c r="B13090" s="129">
        <v>44524</v>
      </c>
      <c r="D13090" s="120" t="s">
        <v>252</v>
      </c>
      <c r="E13090" s="120" t="s">
        <v>29245</v>
      </c>
      <c r="F13090" s="209" t="s">
        <v>29246</v>
      </c>
      <c r="G13090" s="119" t="s">
        <v>10581</v>
      </c>
      <c r="H13090" s="121" t="s">
        <v>53</v>
      </c>
      <c r="I13090" s="121" t="s">
        <v>30</v>
      </c>
      <c r="J13090" s="121" t="s">
        <v>1544</v>
      </c>
      <c r="K13090" s="121" t="s">
        <v>65</v>
      </c>
      <c r="L13090" s="157" t="s">
        <v>32</v>
      </c>
      <c r="M13090" s="120" t="s">
        <v>33</v>
      </c>
      <c r="N13090" s="131">
        <v>44571</v>
      </c>
      <c r="O13090" s="131">
        <v>44628</v>
      </c>
    </row>
    <row r="13091" spans="1:20">
      <c r="A13091" s="116">
        <v>13091</v>
      </c>
      <c r="B13091" s="129">
        <v>44524</v>
      </c>
      <c r="D13091" s="120" t="s">
        <v>252</v>
      </c>
      <c r="E13091" s="120" t="s">
        <v>29247</v>
      </c>
      <c r="F13091" s="209" t="s">
        <v>29248</v>
      </c>
      <c r="G13091" s="119" t="s">
        <v>29249</v>
      </c>
      <c r="H13091" s="121" t="s">
        <v>53</v>
      </c>
      <c r="I13091" s="121" t="s">
        <v>30</v>
      </c>
      <c r="J13091" s="121" t="s">
        <v>7958</v>
      </c>
      <c r="K13091" s="121" t="s">
        <v>584</v>
      </c>
      <c r="L13091" s="157" t="s">
        <v>32</v>
      </c>
      <c r="M13091" s="120" t="s">
        <v>78</v>
      </c>
    </row>
    <row r="13092" spans="1:20">
      <c r="A13092" s="116">
        <v>13092</v>
      </c>
      <c r="B13092" s="129">
        <v>44524</v>
      </c>
      <c r="D13092" s="120" t="s">
        <v>252</v>
      </c>
      <c r="E13092" s="120" t="s">
        <v>29250</v>
      </c>
      <c r="F13092" s="209" t="s">
        <v>23967</v>
      </c>
      <c r="G13092" s="119" t="s">
        <v>29251</v>
      </c>
      <c r="H13092" s="121" t="s">
        <v>53</v>
      </c>
      <c r="I13092" s="121" t="s">
        <v>42</v>
      </c>
      <c r="J13092" s="121" t="s">
        <v>72</v>
      </c>
      <c r="K13092" s="121" t="s">
        <v>584</v>
      </c>
      <c r="L13092" s="157" t="s">
        <v>32</v>
      </c>
      <c r="M13092" s="120" t="s">
        <v>78</v>
      </c>
    </row>
    <row r="13093" spans="1:20">
      <c r="A13093" s="116">
        <v>13093</v>
      </c>
      <c r="B13093" s="129">
        <v>44524</v>
      </c>
      <c r="D13093" s="120" t="s">
        <v>252</v>
      </c>
      <c r="E13093" s="120" t="s">
        <v>29252</v>
      </c>
      <c r="F13093" s="209" t="s">
        <v>527</v>
      </c>
      <c r="G13093" s="119" t="s">
        <v>29253</v>
      </c>
      <c r="H13093" s="121" t="s">
        <v>86</v>
      </c>
      <c r="I13093" s="121" t="s">
        <v>30</v>
      </c>
      <c r="J13093" s="121" t="s">
        <v>7726</v>
      </c>
      <c r="K13093" s="121" t="s">
        <v>584</v>
      </c>
      <c r="L13093" s="157" t="s">
        <v>32</v>
      </c>
      <c r="M13093" s="120" t="s">
        <v>78</v>
      </c>
    </row>
    <row r="13094" spans="1:20">
      <c r="A13094" s="116">
        <v>13094</v>
      </c>
      <c r="B13094" s="129">
        <v>44524</v>
      </c>
      <c r="D13094" s="120" t="s">
        <v>252</v>
      </c>
      <c r="E13094" s="120" t="s">
        <v>29254</v>
      </c>
      <c r="F13094" s="209" t="s">
        <v>23715</v>
      </c>
      <c r="G13094" s="119" t="s">
        <v>1129</v>
      </c>
      <c r="H13094" s="121" t="s">
        <v>53</v>
      </c>
      <c r="I13094" s="121" t="s">
        <v>30</v>
      </c>
      <c r="J13094" s="121" t="s">
        <v>435</v>
      </c>
      <c r="K13094" s="121" t="s">
        <v>584</v>
      </c>
      <c r="L13094" s="157" t="s">
        <v>32</v>
      </c>
      <c r="M13094" s="120" t="s">
        <v>78</v>
      </c>
    </row>
    <row r="13095" spans="1:20" ht="27.6">
      <c r="A13095" s="116">
        <v>13095</v>
      </c>
      <c r="B13095" s="129">
        <v>44524</v>
      </c>
      <c r="D13095" s="120" t="s">
        <v>252</v>
      </c>
      <c r="E13095" s="120" t="s">
        <v>29255</v>
      </c>
      <c r="F13095" s="209" t="s">
        <v>29256</v>
      </c>
      <c r="G13095" s="119" t="s">
        <v>8922</v>
      </c>
      <c r="H13095" s="121" t="s">
        <v>53</v>
      </c>
      <c r="I13095" s="121" t="s">
        <v>30</v>
      </c>
      <c r="J13095" s="121" t="s">
        <v>5018</v>
      </c>
      <c r="K13095" s="121" t="s">
        <v>65</v>
      </c>
      <c r="L13095" s="157" t="s">
        <v>32</v>
      </c>
      <c r="M13095" s="120" t="s">
        <v>78</v>
      </c>
    </row>
    <row r="13096" spans="1:20">
      <c r="A13096" s="116">
        <v>13096</v>
      </c>
      <c r="B13096" s="129">
        <v>44524</v>
      </c>
      <c r="D13096" s="120" t="s">
        <v>252</v>
      </c>
      <c r="E13096" s="120" t="s">
        <v>29257</v>
      </c>
      <c r="F13096" s="209" t="s">
        <v>29258</v>
      </c>
      <c r="G13096" s="119" t="s">
        <v>19694</v>
      </c>
      <c r="H13096" s="121" t="s">
        <v>53</v>
      </c>
      <c r="I13096" s="121" t="s">
        <v>42</v>
      </c>
      <c r="J13096" s="121" t="s">
        <v>646</v>
      </c>
      <c r="K13096" s="121" t="s">
        <v>584</v>
      </c>
      <c r="L13096" s="157" t="s">
        <v>32</v>
      </c>
      <c r="M13096" s="120" t="s">
        <v>78</v>
      </c>
    </row>
    <row r="13097" spans="1:20">
      <c r="A13097" s="116">
        <v>13097</v>
      </c>
      <c r="B13097" s="129">
        <v>44524</v>
      </c>
      <c r="D13097" s="120" t="s">
        <v>252</v>
      </c>
      <c r="E13097" s="120" t="s">
        <v>29259</v>
      </c>
      <c r="F13097" s="209" t="s">
        <v>29260</v>
      </c>
      <c r="G13097" s="119" t="s">
        <v>1089</v>
      </c>
      <c r="H13097" s="121" t="s">
        <v>140</v>
      </c>
      <c r="I13097" s="121" t="s">
        <v>30</v>
      </c>
      <c r="J13097" s="121" t="s">
        <v>77</v>
      </c>
      <c r="K13097" s="121" t="s">
        <v>65</v>
      </c>
      <c r="L13097" s="157" t="s">
        <v>32</v>
      </c>
      <c r="M13097" s="120" t="s">
        <v>78</v>
      </c>
    </row>
    <row r="13098" spans="1:20">
      <c r="A13098" s="116">
        <v>13098</v>
      </c>
      <c r="B13098" s="129">
        <v>44524</v>
      </c>
      <c r="D13098" s="120" t="s">
        <v>252</v>
      </c>
      <c r="E13098" s="120" t="s">
        <v>29261</v>
      </c>
      <c r="F13098" s="209" t="s">
        <v>29262</v>
      </c>
      <c r="G13098" s="119" t="s">
        <v>29263</v>
      </c>
      <c r="H13098" s="121" t="s">
        <v>53</v>
      </c>
      <c r="I13098" s="121" t="s">
        <v>42</v>
      </c>
      <c r="J13098" s="121" t="s">
        <v>2268</v>
      </c>
      <c r="K13098" s="121" t="s">
        <v>65</v>
      </c>
      <c r="L13098" s="157" t="s">
        <v>32</v>
      </c>
      <c r="M13098" s="120" t="s">
        <v>33</v>
      </c>
      <c r="N13098" s="131">
        <v>44525</v>
      </c>
      <c r="O13098" s="131">
        <v>44650</v>
      </c>
      <c r="S13098" s="120" t="s">
        <v>237</v>
      </c>
      <c r="T13098" s="126">
        <v>44585</v>
      </c>
    </row>
    <row r="13099" spans="1:20">
      <c r="A13099" s="116">
        <v>13099</v>
      </c>
      <c r="B13099" s="129">
        <v>44524</v>
      </c>
      <c r="D13099" s="120" t="s">
        <v>252</v>
      </c>
      <c r="E13099" s="120" t="s">
        <v>29264</v>
      </c>
      <c r="F13099" s="209" t="s">
        <v>579</v>
      </c>
      <c r="G13099" s="119" t="s">
        <v>963</v>
      </c>
      <c r="H13099" s="121" t="s">
        <v>1173</v>
      </c>
      <c r="I13099" s="121" t="s">
        <v>30</v>
      </c>
      <c r="J13099" s="121" t="s">
        <v>77</v>
      </c>
      <c r="K13099" s="121" t="s">
        <v>584</v>
      </c>
      <c r="L13099" s="157" t="s">
        <v>32</v>
      </c>
      <c r="M13099" s="120" t="s">
        <v>78</v>
      </c>
    </row>
    <row r="13100" spans="1:20">
      <c r="A13100" s="116">
        <v>13100</v>
      </c>
      <c r="B13100" s="129">
        <v>44524</v>
      </c>
      <c r="D13100" s="120" t="s">
        <v>252</v>
      </c>
      <c r="E13100" s="120" t="s">
        <v>29265</v>
      </c>
      <c r="F13100" s="209" t="s">
        <v>29266</v>
      </c>
      <c r="G13100" s="119" t="s">
        <v>29267</v>
      </c>
      <c r="H13100" s="121" t="s">
        <v>41</v>
      </c>
      <c r="I13100" s="121" t="s">
        <v>30</v>
      </c>
      <c r="J13100" s="121" t="s">
        <v>485</v>
      </c>
      <c r="K13100" s="121" t="s">
        <v>584</v>
      </c>
      <c r="L13100" s="157" t="s">
        <v>32</v>
      </c>
      <c r="M13100" s="120" t="s">
        <v>78</v>
      </c>
    </row>
    <row r="13101" spans="1:20">
      <c r="A13101" s="116">
        <v>13101</v>
      </c>
      <c r="B13101" s="129">
        <v>44524</v>
      </c>
      <c r="D13101" s="120" t="s">
        <v>252</v>
      </c>
      <c r="E13101" s="120" t="s">
        <v>29268</v>
      </c>
      <c r="F13101" s="209" t="s">
        <v>29269</v>
      </c>
      <c r="G13101" s="119" t="s">
        <v>299</v>
      </c>
      <c r="H13101" s="121" t="s">
        <v>41</v>
      </c>
      <c r="I13101" s="121" t="s">
        <v>42</v>
      </c>
      <c r="J13101" s="121" t="s">
        <v>49</v>
      </c>
      <c r="K13101" s="121" t="s">
        <v>584</v>
      </c>
      <c r="L13101" s="157" t="s">
        <v>32</v>
      </c>
      <c r="M13101" s="120" t="s">
        <v>78</v>
      </c>
    </row>
    <row r="13102" spans="1:20">
      <c r="A13102" s="116">
        <v>13102</v>
      </c>
      <c r="B13102" s="129">
        <v>44524</v>
      </c>
      <c r="D13102" s="120" t="s">
        <v>252</v>
      </c>
      <c r="E13102" s="120" t="s">
        <v>29270</v>
      </c>
      <c r="F13102" s="209" t="s">
        <v>29271</v>
      </c>
      <c r="G13102" s="119" t="s">
        <v>2731</v>
      </c>
      <c r="H13102" s="121" t="s">
        <v>76</v>
      </c>
      <c r="I13102" s="121" t="s">
        <v>42</v>
      </c>
      <c r="J13102" s="121" t="s">
        <v>549</v>
      </c>
      <c r="K13102" s="121" t="s">
        <v>584</v>
      </c>
      <c r="L13102" s="157" t="s">
        <v>32</v>
      </c>
      <c r="M13102" s="120" t="s">
        <v>78</v>
      </c>
    </row>
    <row r="13103" spans="1:20">
      <c r="A13103" s="116">
        <v>13103</v>
      </c>
      <c r="B13103" s="129">
        <v>44524</v>
      </c>
      <c r="D13103" s="120" t="s">
        <v>252</v>
      </c>
      <c r="E13103" s="120" t="s">
        <v>29272</v>
      </c>
      <c r="F13103" s="209" t="s">
        <v>29273</v>
      </c>
      <c r="G13103" s="119" t="s">
        <v>29274</v>
      </c>
      <c r="H13103" s="121" t="s">
        <v>29</v>
      </c>
      <c r="I13103" s="121" t="s">
        <v>42</v>
      </c>
      <c r="J13103" s="121" t="s">
        <v>478</v>
      </c>
      <c r="K13103" s="121" t="s">
        <v>65</v>
      </c>
      <c r="L13103" s="157" t="s">
        <v>32</v>
      </c>
      <c r="M13103" s="120" t="s">
        <v>78</v>
      </c>
    </row>
    <row r="13104" spans="1:20">
      <c r="A13104" s="116">
        <v>13104</v>
      </c>
      <c r="B13104" s="129">
        <v>44524</v>
      </c>
      <c r="D13104" s="120" t="s">
        <v>252</v>
      </c>
      <c r="E13104" s="120" t="s">
        <v>29275</v>
      </c>
      <c r="F13104" s="209" t="s">
        <v>29276</v>
      </c>
      <c r="G13104" s="119" t="s">
        <v>292</v>
      </c>
      <c r="H13104" s="121" t="s">
        <v>76</v>
      </c>
      <c r="I13104" s="121" t="s">
        <v>30</v>
      </c>
      <c r="J13104" s="121" t="s">
        <v>87</v>
      </c>
      <c r="K13104" s="121" t="s">
        <v>65</v>
      </c>
      <c r="L13104" s="157" t="s">
        <v>32</v>
      </c>
      <c r="M13104" s="120" t="s">
        <v>78</v>
      </c>
    </row>
    <row r="13105" spans="1:20">
      <c r="A13105" s="116">
        <v>13105</v>
      </c>
      <c r="B13105" s="129">
        <v>44524</v>
      </c>
      <c r="D13105" s="120" t="s">
        <v>252</v>
      </c>
      <c r="E13105" s="120" t="s">
        <v>29277</v>
      </c>
      <c r="F13105" s="209" t="s">
        <v>29278</v>
      </c>
      <c r="G13105" s="119" t="s">
        <v>29279</v>
      </c>
      <c r="H13105" s="121" t="s">
        <v>160</v>
      </c>
      <c r="I13105" s="121" t="s">
        <v>42</v>
      </c>
      <c r="J13105" s="121" t="s">
        <v>211</v>
      </c>
      <c r="K13105" s="121" t="s">
        <v>584</v>
      </c>
      <c r="L13105" s="157" t="s">
        <v>32</v>
      </c>
      <c r="M13105" s="120" t="s">
        <v>33</v>
      </c>
      <c r="N13105" s="131">
        <v>44525</v>
      </c>
      <c r="S13105" s="120" t="s">
        <v>135</v>
      </c>
      <c r="T13105" s="126">
        <v>44525</v>
      </c>
    </row>
    <row r="13106" spans="1:20" ht="27.6">
      <c r="A13106" s="116">
        <v>13106</v>
      </c>
      <c r="B13106" s="129">
        <v>44524</v>
      </c>
      <c r="D13106" s="120" t="s">
        <v>25</v>
      </c>
      <c r="E13106" s="120" t="s">
        <v>29280</v>
      </c>
      <c r="F13106" s="209" t="s">
        <v>29281</v>
      </c>
      <c r="G13106" s="119" t="s">
        <v>22384</v>
      </c>
      <c r="H13106" s="121" t="s">
        <v>177</v>
      </c>
      <c r="I13106" s="121" t="s">
        <v>30</v>
      </c>
      <c r="J13106" s="121" t="s">
        <v>77</v>
      </c>
      <c r="K13106" s="121" t="s">
        <v>584</v>
      </c>
      <c r="L13106" s="157" t="s">
        <v>32</v>
      </c>
      <c r="M13106" s="120" t="s">
        <v>78</v>
      </c>
    </row>
    <row r="13107" spans="1:20">
      <c r="A13107" s="116">
        <v>13107</v>
      </c>
      <c r="B13107" s="129">
        <v>44524</v>
      </c>
      <c r="D13107" s="120" t="s">
        <v>25</v>
      </c>
      <c r="E13107" s="120" t="s">
        <v>29282</v>
      </c>
      <c r="F13107" s="209" t="s">
        <v>29283</v>
      </c>
      <c r="G13107" s="119" t="s">
        <v>29098</v>
      </c>
      <c r="H13107" s="121" t="s">
        <v>41</v>
      </c>
      <c r="I13107" s="121" t="s">
        <v>42</v>
      </c>
      <c r="J13107" s="121" t="s">
        <v>72</v>
      </c>
      <c r="K13107" s="121" t="s">
        <v>65</v>
      </c>
      <c r="L13107" s="157" t="s">
        <v>32</v>
      </c>
      <c r="M13107" s="120" t="s">
        <v>78</v>
      </c>
    </row>
    <row r="13108" spans="1:20" ht="27.6">
      <c r="A13108" s="116">
        <v>13108</v>
      </c>
      <c r="B13108" s="129">
        <v>44524</v>
      </c>
      <c r="D13108" s="120" t="s">
        <v>25</v>
      </c>
      <c r="E13108" s="120" t="s">
        <v>29284</v>
      </c>
      <c r="F13108" s="209" t="s">
        <v>29285</v>
      </c>
      <c r="G13108" s="119" t="s">
        <v>29286</v>
      </c>
      <c r="H13108" s="121" t="s">
        <v>41</v>
      </c>
      <c r="I13108" s="121" t="s">
        <v>42</v>
      </c>
      <c r="J13108" s="121" t="s">
        <v>72</v>
      </c>
      <c r="K13108" s="121" t="s">
        <v>65</v>
      </c>
      <c r="L13108" s="157" t="s">
        <v>32</v>
      </c>
      <c r="M13108" s="120" t="s">
        <v>33</v>
      </c>
      <c r="N13108" s="131">
        <v>44525</v>
      </c>
      <c r="O13108" s="131">
        <v>44525</v>
      </c>
      <c r="S13108" s="120" t="s">
        <v>34</v>
      </c>
    </row>
    <row r="13109" spans="1:20" ht="27.6">
      <c r="A13109" s="116">
        <v>13109</v>
      </c>
      <c r="B13109" s="129">
        <v>44524</v>
      </c>
      <c r="D13109" s="120" t="s">
        <v>25</v>
      </c>
      <c r="E13109" s="120" t="s">
        <v>29287</v>
      </c>
      <c r="F13109" s="209" t="s">
        <v>29288</v>
      </c>
      <c r="G13109" s="119" t="s">
        <v>29289</v>
      </c>
      <c r="H13109" s="121" t="s">
        <v>29</v>
      </c>
      <c r="I13109" s="121" t="s">
        <v>30</v>
      </c>
      <c r="J13109" s="121" t="s">
        <v>3749</v>
      </c>
      <c r="K13109" s="121" t="s">
        <v>65</v>
      </c>
      <c r="L13109" s="157" t="s">
        <v>32</v>
      </c>
      <c r="M13109" s="120" t="s">
        <v>78</v>
      </c>
    </row>
    <row r="13110" spans="1:20" ht="27.6">
      <c r="A13110" s="116">
        <v>13110</v>
      </c>
      <c r="B13110" s="129">
        <v>44524</v>
      </c>
      <c r="D13110" s="120" t="s">
        <v>25</v>
      </c>
      <c r="E13110" s="120" t="s">
        <v>29290</v>
      </c>
      <c r="F13110" s="209" t="s">
        <v>29291</v>
      </c>
      <c r="G13110" s="119" t="s">
        <v>29292</v>
      </c>
      <c r="H13110" s="121" t="s">
        <v>53</v>
      </c>
      <c r="I13110" s="121" t="s">
        <v>42</v>
      </c>
      <c r="J13110" s="121" t="s">
        <v>375</v>
      </c>
      <c r="K13110" s="121" t="s">
        <v>65</v>
      </c>
      <c r="L13110" s="157" t="s">
        <v>32</v>
      </c>
      <c r="M13110" s="120" t="s">
        <v>33</v>
      </c>
      <c r="N13110" s="131">
        <v>44525</v>
      </c>
      <c r="O13110" s="131">
        <v>44539</v>
      </c>
      <c r="S13110" s="120" t="s">
        <v>92</v>
      </c>
    </row>
    <row r="13111" spans="1:20">
      <c r="A13111" s="116">
        <v>13111</v>
      </c>
      <c r="B13111" s="129">
        <v>44524</v>
      </c>
      <c r="D13111" s="120" t="s">
        <v>25</v>
      </c>
      <c r="E13111" s="120" t="s">
        <v>29293</v>
      </c>
      <c r="F13111" s="209" t="s">
        <v>29294</v>
      </c>
      <c r="G13111" s="119" t="s">
        <v>29295</v>
      </c>
      <c r="H13111" s="121" t="s">
        <v>177</v>
      </c>
      <c r="I13111" s="121" t="s">
        <v>30</v>
      </c>
      <c r="J13111" s="121" t="s">
        <v>6396</v>
      </c>
      <c r="K13111" s="121" t="s">
        <v>65</v>
      </c>
      <c r="L13111" s="157" t="s">
        <v>32</v>
      </c>
      <c r="M13111" s="120" t="s">
        <v>33</v>
      </c>
      <c r="N13111" s="131">
        <v>44529</v>
      </c>
      <c r="O13111" s="131">
        <v>44539</v>
      </c>
    </row>
    <row r="13112" spans="1:20" ht="27.6">
      <c r="A13112" s="116">
        <v>13112</v>
      </c>
      <c r="B13112" s="129">
        <v>44524</v>
      </c>
      <c r="D13112" s="120" t="s">
        <v>25</v>
      </c>
      <c r="E13112" s="120" t="s">
        <v>29296</v>
      </c>
      <c r="F13112" s="209" t="s">
        <v>29297</v>
      </c>
      <c r="G13112" s="119" t="s">
        <v>29298</v>
      </c>
      <c r="H13112" s="121" t="s">
        <v>53</v>
      </c>
      <c r="I13112" s="121" t="s">
        <v>30</v>
      </c>
      <c r="J13112" s="121" t="s">
        <v>77</v>
      </c>
      <c r="K13112" s="121" t="s">
        <v>65</v>
      </c>
      <c r="L13112" s="157" t="s">
        <v>32</v>
      </c>
      <c r="M13112" s="120" t="s">
        <v>78</v>
      </c>
    </row>
    <row r="13113" spans="1:20">
      <c r="A13113" s="116">
        <v>13113</v>
      </c>
      <c r="B13113" s="129">
        <v>44524</v>
      </c>
      <c r="D13113" s="120" t="s">
        <v>25</v>
      </c>
      <c r="E13113" s="120" t="s">
        <v>29299</v>
      </c>
      <c r="F13113" s="209" t="s">
        <v>15801</v>
      </c>
      <c r="G13113" s="119" t="s">
        <v>541</v>
      </c>
      <c r="H13113" s="121" t="s">
        <v>160</v>
      </c>
      <c r="I13113" s="121" t="s">
        <v>30</v>
      </c>
      <c r="J13113" s="121" t="s">
        <v>31</v>
      </c>
      <c r="K13113" s="121" t="s">
        <v>65</v>
      </c>
      <c r="L13113" s="157" t="s">
        <v>32</v>
      </c>
      <c r="M13113" s="120" t="s">
        <v>33</v>
      </c>
      <c r="N13113" s="131">
        <v>44532</v>
      </c>
      <c r="O13113" s="131">
        <v>44539</v>
      </c>
    </row>
    <row r="13114" spans="1:20">
      <c r="A13114" s="116">
        <v>13114</v>
      </c>
      <c r="B13114" s="129">
        <v>44524</v>
      </c>
      <c r="D13114" s="120" t="s">
        <v>25</v>
      </c>
      <c r="E13114" s="120" t="s">
        <v>29300</v>
      </c>
      <c r="F13114" s="209" t="s">
        <v>29301</v>
      </c>
      <c r="G13114" s="119" t="s">
        <v>8544</v>
      </c>
      <c r="H13114" s="121" t="s">
        <v>29</v>
      </c>
      <c r="I13114" s="121" t="s">
        <v>30</v>
      </c>
      <c r="J13114" s="121" t="s">
        <v>87</v>
      </c>
      <c r="K13114" s="121" t="s">
        <v>584</v>
      </c>
      <c r="L13114" s="157" t="s">
        <v>32</v>
      </c>
      <c r="M13114" s="120" t="s">
        <v>33</v>
      </c>
      <c r="N13114" s="131">
        <v>44529</v>
      </c>
      <c r="O13114" s="131">
        <v>44529</v>
      </c>
    </row>
    <row r="13115" spans="1:20" ht="27.6">
      <c r="A13115" s="116">
        <v>13115</v>
      </c>
      <c r="B13115" s="129">
        <v>44524</v>
      </c>
      <c r="D13115" s="120" t="s">
        <v>25</v>
      </c>
      <c r="E13115" s="120" t="s">
        <v>29302</v>
      </c>
      <c r="F13115" s="209" t="s">
        <v>29303</v>
      </c>
      <c r="G13115" s="119" t="s">
        <v>12488</v>
      </c>
      <c r="H13115" s="121" t="s">
        <v>53</v>
      </c>
      <c r="I13115" s="121" t="s">
        <v>30</v>
      </c>
      <c r="J13115" s="121" t="s">
        <v>87</v>
      </c>
      <c r="K13115" s="121" t="s">
        <v>65</v>
      </c>
      <c r="L13115" s="157" t="s">
        <v>32</v>
      </c>
      <c r="M13115" s="120" t="s">
        <v>78</v>
      </c>
    </row>
    <row r="13116" spans="1:20">
      <c r="A13116" s="116">
        <v>13116</v>
      </c>
      <c r="B13116" s="129">
        <v>44525</v>
      </c>
      <c r="C13116" s="118">
        <f>IF(B13116&lt;&gt;0,MONTH(B13116),0)</f>
        <v>11</v>
      </c>
      <c r="D13116" s="120" t="s">
        <v>25</v>
      </c>
      <c r="E13116" s="120" t="s">
        <v>29304</v>
      </c>
      <c r="F13116" s="209" t="s">
        <v>29305</v>
      </c>
      <c r="G13116" s="119" t="s">
        <v>29306</v>
      </c>
      <c r="H13116" s="121" t="s">
        <v>76</v>
      </c>
      <c r="I13116" s="121" t="s">
        <v>30</v>
      </c>
      <c r="J13116" s="121" t="s">
        <v>6396</v>
      </c>
      <c r="K13116" s="121" t="s">
        <v>65</v>
      </c>
      <c r="L13116" s="131" t="s">
        <v>32</v>
      </c>
      <c r="M13116" s="120" t="s">
        <v>78</v>
      </c>
    </row>
    <row r="13117" spans="1:20" ht="27.6">
      <c r="A13117" s="116">
        <v>13117</v>
      </c>
      <c r="B13117" s="129">
        <v>44525</v>
      </c>
      <c r="D13117" s="120" t="s">
        <v>25</v>
      </c>
      <c r="E13117" s="120" t="s">
        <v>29307</v>
      </c>
      <c r="F13117" s="209" t="s">
        <v>29308</v>
      </c>
      <c r="G13117" s="119" t="s">
        <v>528</v>
      </c>
      <c r="H13117" s="121" t="s">
        <v>53</v>
      </c>
      <c r="I13117" s="121" t="s">
        <v>30</v>
      </c>
      <c r="J13117" s="121" t="s">
        <v>5018</v>
      </c>
      <c r="K13117" s="121" t="s">
        <v>65</v>
      </c>
      <c r="L13117" s="157" t="s">
        <v>32</v>
      </c>
      <c r="M13117" s="120" t="s">
        <v>78</v>
      </c>
    </row>
    <row r="13118" spans="1:20" ht="27.6">
      <c r="A13118" s="116">
        <v>13118</v>
      </c>
      <c r="B13118" s="129">
        <v>44525</v>
      </c>
      <c r="D13118" s="120" t="s">
        <v>25</v>
      </c>
      <c r="E13118" s="120" t="s">
        <v>29309</v>
      </c>
      <c r="F13118" s="209" t="s">
        <v>29310</v>
      </c>
      <c r="G13118" s="119" t="s">
        <v>29311</v>
      </c>
      <c r="H13118" s="121" t="s">
        <v>53</v>
      </c>
      <c r="I13118" s="121" t="s">
        <v>30</v>
      </c>
      <c r="J13118" s="121" t="s">
        <v>7091</v>
      </c>
      <c r="K13118" s="121" t="s">
        <v>65</v>
      </c>
      <c r="L13118" s="157" t="s">
        <v>32</v>
      </c>
      <c r="M13118" s="120" t="s">
        <v>78</v>
      </c>
    </row>
    <row r="13119" spans="1:20" ht="27.6">
      <c r="A13119" s="116">
        <v>13119</v>
      </c>
      <c r="B13119" s="129">
        <v>44525</v>
      </c>
      <c r="D13119" s="120" t="s">
        <v>25</v>
      </c>
      <c r="E13119" s="120" t="s">
        <v>29312</v>
      </c>
      <c r="F13119" s="209" t="s">
        <v>29313</v>
      </c>
      <c r="G13119" s="119" t="s">
        <v>29314</v>
      </c>
      <c r="H13119" s="121" t="s">
        <v>97</v>
      </c>
      <c r="I13119" s="121" t="s">
        <v>42</v>
      </c>
      <c r="J13119" s="121" t="s">
        <v>72</v>
      </c>
      <c r="K13119" s="121" t="s">
        <v>65</v>
      </c>
      <c r="L13119" s="157" t="s">
        <v>32</v>
      </c>
      <c r="M13119" s="120" t="s">
        <v>33</v>
      </c>
      <c r="N13119" s="131">
        <v>44529</v>
      </c>
      <c r="O13119" s="131">
        <v>44539</v>
      </c>
      <c r="S13119" s="120" t="s">
        <v>92</v>
      </c>
    </row>
    <row r="13120" spans="1:20">
      <c r="A13120" s="116">
        <v>13120</v>
      </c>
      <c r="B13120" s="129">
        <v>44525</v>
      </c>
      <c r="D13120" s="120" t="s">
        <v>25</v>
      </c>
      <c r="E13120" s="120" t="s">
        <v>29315</v>
      </c>
      <c r="F13120" s="209" t="s">
        <v>29316</v>
      </c>
      <c r="G13120" s="119" t="s">
        <v>8434</v>
      </c>
      <c r="H13120" s="121" t="s">
        <v>101</v>
      </c>
      <c r="I13120" s="121" t="s">
        <v>30</v>
      </c>
      <c r="J13120" s="121" t="s">
        <v>7131</v>
      </c>
      <c r="K13120" s="121" t="s">
        <v>65</v>
      </c>
      <c r="L13120" s="157" t="s">
        <v>32</v>
      </c>
      <c r="M13120" s="120" t="s">
        <v>78</v>
      </c>
    </row>
    <row r="13121" spans="1:20">
      <c r="A13121" s="116">
        <v>13121</v>
      </c>
      <c r="B13121" s="129">
        <v>44525</v>
      </c>
      <c r="D13121" s="120" t="s">
        <v>25</v>
      </c>
      <c r="E13121" s="120" t="s">
        <v>29317</v>
      </c>
      <c r="F13121" s="209" t="s">
        <v>29318</v>
      </c>
      <c r="G13121" s="119" t="s">
        <v>29319</v>
      </c>
      <c r="H13121" s="121" t="s">
        <v>97</v>
      </c>
      <c r="I13121" s="121" t="s">
        <v>30</v>
      </c>
      <c r="J13121" s="121" t="s">
        <v>77</v>
      </c>
      <c r="K13121" s="121" t="s">
        <v>65</v>
      </c>
      <c r="L13121" s="157" t="s">
        <v>32</v>
      </c>
      <c r="M13121" s="120" t="s">
        <v>78</v>
      </c>
    </row>
    <row r="13122" spans="1:20">
      <c r="A13122" s="116">
        <v>13122</v>
      </c>
      <c r="B13122" s="129">
        <v>44525</v>
      </c>
      <c r="D13122" s="120" t="s">
        <v>25</v>
      </c>
      <c r="E13122" s="120" t="s">
        <v>29320</v>
      </c>
      <c r="F13122" s="209" t="s">
        <v>273</v>
      </c>
      <c r="G13122" s="119" t="s">
        <v>29321</v>
      </c>
      <c r="H13122" s="121" t="s">
        <v>41</v>
      </c>
      <c r="I13122" s="121" t="s">
        <v>30</v>
      </c>
      <c r="J13122" s="121" t="s">
        <v>7131</v>
      </c>
      <c r="K13122" s="121" t="s">
        <v>65</v>
      </c>
      <c r="L13122" s="157" t="s">
        <v>32</v>
      </c>
      <c r="M13122" s="120" t="s">
        <v>33</v>
      </c>
      <c r="N13122" s="131">
        <v>44529</v>
      </c>
      <c r="O13122" s="131">
        <v>44529</v>
      </c>
      <c r="S13122" s="120" t="s">
        <v>34</v>
      </c>
    </row>
    <row r="13123" spans="1:20">
      <c r="A13123" s="116">
        <v>13123</v>
      </c>
      <c r="B13123" s="129">
        <v>44525</v>
      </c>
      <c r="D13123" s="120" t="s">
        <v>25</v>
      </c>
      <c r="E13123" s="120" t="s">
        <v>29322</v>
      </c>
      <c r="F13123" s="209" t="s">
        <v>3</v>
      </c>
      <c r="G13123" s="119" t="s">
        <v>29323</v>
      </c>
      <c r="H13123" s="121" t="s">
        <v>41</v>
      </c>
      <c r="I13123" s="121" t="s">
        <v>30</v>
      </c>
      <c r="J13123" s="121" t="s">
        <v>87</v>
      </c>
      <c r="K13123" s="121" t="s">
        <v>65</v>
      </c>
      <c r="L13123" s="157" t="s">
        <v>32</v>
      </c>
      <c r="M13123" s="120" t="s">
        <v>78</v>
      </c>
    </row>
    <row r="13124" spans="1:20">
      <c r="A13124" s="116">
        <v>13124</v>
      </c>
      <c r="B13124" s="129">
        <v>44525</v>
      </c>
      <c r="D13124" s="120" t="s">
        <v>25</v>
      </c>
      <c r="E13124" s="120" t="s">
        <v>29324</v>
      </c>
      <c r="F13124" s="209" t="s">
        <v>29325</v>
      </c>
      <c r="G13124" s="119" t="s">
        <v>29326</v>
      </c>
      <c r="H13124" s="121" t="s">
        <v>97</v>
      </c>
      <c r="I13124" s="121" t="s">
        <v>30</v>
      </c>
      <c r="J13124" s="121" t="s">
        <v>5018</v>
      </c>
      <c r="K13124" s="121" t="s">
        <v>65</v>
      </c>
      <c r="L13124" s="157" t="s">
        <v>32</v>
      </c>
      <c r="M13124" s="120" t="s">
        <v>33</v>
      </c>
      <c r="N13124" s="131">
        <v>44538</v>
      </c>
      <c r="O13124" s="131">
        <v>44539</v>
      </c>
    </row>
    <row r="13125" spans="1:20">
      <c r="A13125" s="116">
        <v>13125</v>
      </c>
      <c r="B13125" s="129">
        <v>44525</v>
      </c>
      <c r="D13125" s="120" t="s">
        <v>25</v>
      </c>
      <c r="E13125" s="120" t="s">
        <v>29327</v>
      </c>
      <c r="F13125" s="209" t="s">
        <v>24401</v>
      </c>
      <c r="G13125" s="119" t="s">
        <v>29328</v>
      </c>
      <c r="H13125" s="121" t="s">
        <v>48</v>
      </c>
      <c r="I13125" s="121" t="s">
        <v>30</v>
      </c>
      <c r="J13125" s="121" t="s">
        <v>87</v>
      </c>
      <c r="K13125" s="121" t="s">
        <v>65</v>
      </c>
      <c r="L13125" s="157" t="s">
        <v>32</v>
      </c>
      <c r="M13125" s="120" t="s">
        <v>78</v>
      </c>
    </row>
    <row r="13126" spans="1:20" ht="27.6">
      <c r="A13126" s="116">
        <v>13126</v>
      </c>
      <c r="B13126" s="129">
        <v>44525</v>
      </c>
      <c r="D13126" s="120" t="s">
        <v>25</v>
      </c>
      <c r="E13126" s="120" t="s">
        <v>29329</v>
      </c>
      <c r="F13126" s="209" t="s">
        <v>29330</v>
      </c>
      <c r="G13126" s="119" t="s">
        <v>29331</v>
      </c>
      <c r="H13126" s="121" t="s">
        <v>344</v>
      </c>
      <c r="I13126" s="121" t="s">
        <v>30</v>
      </c>
      <c r="J13126" s="121" t="s">
        <v>3886</v>
      </c>
      <c r="K13126" s="121" t="s">
        <v>65</v>
      </c>
      <c r="L13126" s="157" t="s">
        <v>32</v>
      </c>
      <c r="M13126" s="120" t="s">
        <v>33</v>
      </c>
      <c r="N13126" s="131">
        <v>44529</v>
      </c>
      <c r="O13126" s="131">
        <v>44539</v>
      </c>
    </row>
    <row r="13127" spans="1:20">
      <c r="A13127" s="116">
        <v>13127</v>
      </c>
      <c r="B13127" s="129">
        <v>44525</v>
      </c>
      <c r="D13127" s="120" t="s">
        <v>25</v>
      </c>
      <c r="E13127" s="120" t="s">
        <v>29332</v>
      </c>
      <c r="F13127" s="209" t="s">
        <v>28518</v>
      </c>
      <c r="G13127" s="119" t="s">
        <v>8469</v>
      </c>
      <c r="H13127" s="121" t="s">
        <v>97</v>
      </c>
      <c r="I13127" s="121" t="s">
        <v>30</v>
      </c>
      <c r="J13127" s="121" t="s">
        <v>77</v>
      </c>
      <c r="K13127" s="121" t="s">
        <v>65</v>
      </c>
      <c r="L13127" s="157" t="s">
        <v>32</v>
      </c>
      <c r="M13127" s="120" t="s">
        <v>33</v>
      </c>
      <c r="N13127" s="131">
        <v>44529</v>
      </c>
      <c r="O13127" s="131">
        <v>44539</v>
      </c>
      <c r="S13127" s="120" t="s">
        <v>92</v>
      </c>
    </row>
    <row r="13128" spans="1:20">
      <c r="A13128" s="116">
        <v>13128</v>
      </c>
      <c r="B13128" s="129">
        <v>44525</v>
      </c>
      <c r="D13128" s="120" t="s">
        <v>25</v>
      </c>
      <c r="E13128" s="120" t="s">
        <v>29333</v>
      </c>
      <c r="F13128" s="209" t="s">
        <v>29334</v>
      </c>
      <c r="G13128" s="119" t="s">
        <v>29335</v>
      </c>
      <c r="I13128" s="121" t="s">
        <v>196</v>
      </c>
      <c r="J13128" s="121" t="s">
        <v>196</v>
      </c>
      <c r="K13128" s="121" t="s">
        <v>65</v>
      </c>
      <c r="L13128" s="157" t="s">
        <v>32</v>
      </c>
      <c r="M13128" s="120" t="s">
        <v>78</v>
      </c>
    </row>
    <row r="13129" spans="1:20">
      <c r="A13129" s="116">
        <v>13129</v>
      </c>
      <c r="B13129" s="129">
        <v>44525</v>
      </c>
      <c r="D13129" s="120" t="s">
        <v>25</v>
      </c>
      <c r="E13129" s="120" t="s">
        <v>29336</v>
      </c>
      <c r="F13129" s="209" t="s">
        <v>29337</v>
      </c>
      <c r="G13129" s="119" t="s">
        <v>29338</v>
      </c>
      <c r="H13129" s="121" t="s">
        <v>177</v>
      </c>
      <c r="I13129" s="121" t="s">
        <v>30</v>
      </c>
      <c r="J13129" s="121" t="s">
        <v>3886</v>
      </c>
      <c r="K13129" s="121" t="s">
        <v>65</v>
      </c>
      <c r="L13129" s="157" t="s">
        <v>32</v>
      </c>
      <c r="M13129" s="120" t="s">
        <v>78</v>
      </c>
    </row>
    <row r="13130" spans="1:20">
      <c r="A13130" s="116">
        <v>13130</v>
      </c>
      <c r="B13130" s="129">
        <v>44525</v>
      </c>
      <c r="D13130" s="120" t="s">
        <v>25</v>
      </c>
      <c r="E13130" s="120" t="s">
        <v>29339</v>
      </c>
      <c r="F13130" s="209" t="s">
        <v>29340</v>
      </c>
      <c r="G13130" s="119" t="s">
        <v>29341</v>
      </c>
      <c r="H13130" s="121" t="s">
        <v>1173</v>
      </c>
      <c r="I13130" s="121" t="s">
        <v>30</v>
      </c>
      <c r="J13130" s="121" t="s">
        <v>87</v>
      </c>
      <c r="K13130" s="121" t="s">
        <v>65</v>
      </c>
      <c r="L13130" s="157" t="s">
        <v>32</v>
      </c>
      <c r="M13130" s="120" t="s">
        <v>33</v>
      </c>
      <c r="N13130" s="131">
        <v>44532</v>
      </c>
      <c r="O13130" s="131">
        <v>44532</v>
      </c>
    </row>
    <row r="13131" spans="1:20" ht="41.4">
      <c r="A13131" s="116">
        <v>13131</v>
      </c>
      <c r="B13131" s="129">
        <v>44525</v>
      </c>
      <c r="D13131" s="120" t="s">
        <v>25</v>
      </c>
      <c r="E13131" s="120" t="s">
        <v>29342</v>
      </c>
      <c r="F13131" s="209" t="s">
        <v>29343</v>
      </c>
      <c r="G13131" s="119" t="s">
        <v>29344</v>
      </c>
      <c r="H13131" s="121" t="s">
        <v>192</v>
      </c>
      <c r="I13131" s="121" t="s">
        <v>42</v>
      </c>
      <c r="J13131" s="121" t="s">
        <v>43</v>
      </c>
      <c r="K13131" s="121" t="s">
        <v>65</v>
      </c>
      <c r="L13131" s="157" t="s">
        <v>32</v>
      </c>
      <c r="M13131" s="120" t="s">
        <v>78</v>
      </c>
    </row>
    <row r="13132" spans="1:20">
      <c r="A13132" s="116">
        <v>13132</v>
      </c>
      <c r="B13132" s="129">
        <v>44525</v>
      </c>
      <c r="D13132" s="120" t="s">
        <v>25</v>
      </c>
      <c r="E13132" s="120" t="s">
        <v>29345</v>
      </c>
      <c r="F13132" s="209" t="s">
        <v>29346</v>
      </c>
      <c r="G13132" s="119" t="s">
        <v>29347</v>
      </c>
      <c r="H13132" s="121" t="s">
        <v>177</v>
      </c>
      <c r="I13132" s="121" t="s">
        <v>63</v>
      </c>
      <c r="J13132" s="121" t="s">
        <v>601</v>
      </c>
      <c r="K13132" s="121" t="s">
        <v>65</v>
      </c>
      <c r="L13132" s="157" t="s">
        <v>32</v>
      </c>
      <c r="M13132" s="120" t="s">
        <v>33</v>
      </c>
      <c r="N13132" s="131">
        <v>44529</v>
      </c>
      <c r="O13132" s="131">
        <v>44539</v>
      </c>
    </row>
    <row r="13133" spans="1:20" ht="27.6">
      <c r="A13133" s="116">
        <v>13133</v>
      </c>
      <c r="B13133" s="129">
        <v>44525</v>
      </c>
      <c r="D13133" s="120" t="s">
        <v>25</v>
      </c>
      <c r="E13133" s="120" t="s">
        <v>29348</v>
      </c>
      <c r="F13133" s="209" t="s">
        <v>29349</v>
      </c>
      <c r="G13133" s="119" t="s">
        <v>29350</v>
      </c>
      <c r="H13133" s="121" t="s">
        <v>53</v>
      </c>
      <c r="I13133" s="121" t="s">
        <v>42</v>
      </c>
      <c r="J13133" s="121" t="s">
        <v>91</v>
      </c>
      <c r="K13133" s="121" t="s">
        <v>65</v>
      </c>
      <c r="L13133" s="157" t="s">
        <v>32</v>
      </c>
      <c r="M13133" s="120" t="s">
        <v>78</v>
      </c>
      <c r="N13133" s="131" t="s">
        <v>5231</v>
      </c>
    </row>
    <row r="13134" spans="1:20">
      <c r="A13134" s="116">
        <v>13134</v>
      </c>
      <c r="B13134" s="129">
        <v>44525</v>
      </c>
      <c r="D13134" s="120" t="s">
        <v>25</v>
      </c>
      <c r="E13134" s="120" t="s">
        <v>29351</v>
      </c>
      <c r="F13134" s="209" t="s">
        <v>29352</v>
      </c>
      <c r="G13134" s="119" t="s">
        <v>29353</v>
      </c>
      <c r="H13134" s="121" t="s">
        <v>41</v>
      </c>
      <c r="I13134" s="121" t="s">
        <v>30</v>
      </c>
      <c r="J13134" s="121" t="s">
        <v>87</v>
      </c>
      <c r="K13134" s="121" t="s">
        <v>65</v>
      </c>
      <c r="L13134" s="157" t="s">
        <v>32</v>
      </c>
      <c r="M13134" s="120" t="s">
        <v>33</v>
      </c>
      <c r="N13134" s="131">
        <v>44529</v>
      </c>
      <c r="O13134" s="131">
        <v>44539</v>
      </c>
    </row>
    <row r="13135" spans="1:20">
      <c r="A13135" s="116">
        <v>13135</v>
      </c>
      <c r="B13135" s="129">
        <v>44525</v>
      </c>
      <c r="D13135" s="120" t="s">
        <v>252</v>
      </c>
      <c r="E13135" s="120" t="s">
        <v>29354</v>
      </c>
      <c r="F13135" s="209" t="s">
        <v>29355</v>
      </c>
      <c r="G13135" s="119" t="s">
        <v>18045</v>
      </c>
      <c r="H13135" s="121" t="s">
        <v>140</v>
      </c>
      <c r="I13135" s="121" t="s">
        <v>30</v>
      </c>
      <c r="J13135" s="121" t="s">
        <v>1540</v>
      </c>
      <c r="K13135" s="121" t="s">
        <v>584</v>
      </c>
      <c r="L13135" s="157" t="s">
        <v>32</v>
      </c>
      <c r="M13135" s="120" t="s">
        <v>78</v>
      </c>
    </row>
    <row r="13136" spans="1:20">
      <c r="A13136" s="116">
        <v>13136</v>
      </c>
      <c r="B13136" s="129">
        <v>44525</v>
      </c>
      <c r="D13136" s="120" t="s">
        <v>252</v>
      </c>
      <c r="E13136" s="120" t="s">
        <v>29356</v>
      </c>
      <c r="F13136" s="209" t="s">
        <v>1250</v>
      </c>
      <c r="G13136" s="119" t="s">
        <v>6399</v>
      </c>
      <c r="H13136" s="121" t="s">
        <v>53</v>
      </c>
      <c r="I13136" s="121" t="s">
        <v>30</v>
      </c>
      <c r="J13136" s="121" t="s">
        <v>19954</v>
      </c>
      <c r="K13136" s="121" t="s">
        <v>65</v>
      </c>
      <c r="L13136" s="157" t="s">
        <v>32</v>
      </c>
      <c r="M13136" s="120" t="s">
        <v>33</v>
      </c>
      <c r="N13136" s="131">
        <v>44525</v>
      </c>
      <c r="S13136" s="120" t="s">
        <v>237</v>
      </c>
      <c r="T13136" s="126">
        <v>44529</v>
      </c>
    </row>
    <row r="13137" spans="1:25" ht="27.6">
      <c r="A13137" s="116">
        <v>13137</v>
      </c>
      <c r="B13137" s="129">
        <v>44525</v>
      </c>
      <c r="D13137" s="120" t="s">
        <v>252</v>
      </c>
      <c r="E13137" s="120" t="s">
        <v>29357</v>
      </c>
      <c r="F13137" s="209" t="s">
        <v>29358</v>
      </c>
      <c r="G13137" s="119" t="s">
        <v>29359</v>
      </c>
      <c r="H13137" s="121" t="s">
        <v>140</v>
      </c>
      <c r="I13137" s="121" t="s">
        <v>30</v>
      </c>
      <c r="J13137" s="121" t="s">
        <v>7280</v>
      </c>
      <c r="K13137" s="121" t="s">
        <v>584</v>
      </c>
      <c r="L13137" s="157" t="s">
        <v>32</v>
      </c>
      <c r="M13137" s="120" t="s">
        <v>78</v>
      </c>
    </row>
    <row r="13138" spans="1:25">
      <c r="A13138" s="116">
        <v>13138</v>
      </c>
      <c r="B13138" s="129">
        <v>44525</v>
      </c>
      <c r="D13138" s="120" t="s">
        <v>252</v>
      </c>
      <c r="E13138" s="120" t="s">
        <v>29360</v>
      </c>
      <c r="F13138" s="209" t="s">
        <v>527</v>
      </c>
      <c r="G13138" s="119" t="s">
        <v>29361</v>
      </c>
      <c r="H13138" s="121" t="s">
        <v>97</v>
      </c>
      <c r="I13138" s="121" t="s">
        <v>30</v>
      </c>
      <c r="J13138" s="121" t="s">
        <v>87</v>
      </c>
      <c r="K13138" s="121" t="s">
        <v>584</v>
      </c>
      <c r="L13138" s="157" t="s">
        <v>32</v>
      </c>
      <c r="M13138" s="120" t="s">
        <v>78</v>
      </c>
    </row>
    <row r="13139" spans="1:25">
      <c r="A13139" s="116">
        <v>13139</v>
      </c>
      <c r="B13139" s="129">
        <v>44529</v>
      </c>
      <c r="D13139" s="120" t="s">
        <v>580</v>
      </c>
      <c r="E13139" s="120" t="s">
        <v>29362</v>
      </c>
      <c r="F13139" s="209" t="s">
        <v>29363</v>
      </c>
      <c r="G13139" s="119" t="s">
        <v>29364</v>
      </c>
      <c r="H13139" s="121" t="s">
        <v>29</v>
      </c>
      <c r="I13139" s="121" t="s">
        <v>30</v>
      </c>
      <c r="J13139" s="121" t="s">
        <v>87</v>
      </c>
      <c r="K13139" s="121" t="s">
        <v>584</v>
      </c>
      <c r="L13139" s="157" t="s">
        <v>32</v>
      </c>
      <c r="M13139" s="120" t="s">
        <v>78</v>
      </c>
    </row>
    <row r="13140" spans="1:25">
      <c r="A13140" s="116">
        <v>13140</v>
      </c>
      <c r="B13140" s="129">
        <v>44439</v>
      </c>
      <c r="D13140" s="120" t="s">
        <v>25</v>
      </c>
      <c r="E13140" s="120" t="s">
        <v>29365</v>
      </c>
      <c r="F13140" s="209" t="s">
        <v>29366</v>
      </c>
      <c r="G13140" s="119" t="s">
        <v>29367</v>
      </c>
      <c r="H13140" s="121" t="s">
        <v>41</v>
      </c>
      <c r="I13140" s="121" t="s">
        <v>30</v>
      </c>
      <c r="J13140" s="121" t="s">
        <v>6396</v>
      </c>
      <c r="K13140" s="121" t="s">
        <v>65</v>
      </c>
      <c r="L13140" s="131" t="s">
        <v>32</v>
      </c>
      <c r="M13140" s="120" t="s">
        <v>78</v>
      </c>
    </row>
    <row r="13141" spans="1:25" ht="27.6">
      <c r="A13141" s="116">
        <v>13141</v>
      </c>
      <c r="B13141" s="129">
        <v>44439</v>
      </c>
      <c r="D13141" s="120" t="s">
        <v>25</v>
      </c>
      <c r="E13141" s="120" t="s">
        <v>29368</v>
      </c>
      <c r="F13141" s="209" t="s">
        <v>29369</v>
      </c>
      <c r="G13141" s="119" t="s">
        <v>1089</v>
      </c>
      <c r="H13141" s="121" t="s">
        <v>140</v>
      </c>
      <c r="I13141" s="121" t="s">
        <v>30</v>
      </c>
      <c r="J13141" s="121" t="s">
        <v>87</v>
      </c>
      <c r="K13141" s="121" t="s">
        <v>584</v>
      </c>
      <c r="L13141" s="131" t="s">
        <v>32</v>
      </c>
      <c r="M13141" s="120" t="s">
        <v>78</v>
      </c>
    </row>
    <row r="13142" spans="1:25" ht="27.6">
      <c r="A13142" s="116">
        <v>13142</v>
      </c>
      <c r="B13142" s="129">
        <v>44439</v>
      </c>
      <c r="D13142" s="120" t="s">
        <v>25</v>
      </c>
      <c r="E13142" s="120" t="s">
        <v>29370</v>
      </c>
      <c r="F13142" s="209" t="s">
        <v>29371</v>
      </c>
      <c r="G13142" s="119" t="s">
        <v>6810</v>
      </c>
      <c r="H13142" s="121" t="s">
        <v>140</v>
      </c>
      <c r="I13142" s="121" t="s">
        <v>63</v>
      </c>
      <c r="J13142" s="121" t="s">
        <v>323</v>
      </c>
      <c r="K13142" s="121" t="s">
        <v>65</v>
      </c>
      <c r="L13142" s="131" t="s">
        <v>32</v>
      </c>
      <c r="M13142" s="120" t="s">
        <v>33</v>
      </c>
      <c r="N13142" s="131">
        <v>44449</v>
      </c>
      <c r="O13142" s="131">
        <v>44449</v>
      </c>
    </row>
    <row r="13143" spans="1:25">
      <c r="A13143" s="116">
        <v>13143</v>
      </c>
      <c r="B13143" s="129">
        <v>44439</v>
      </c>
      <c r="D13143" s="120" t="s">
        <v>25</v>
      </c>
      <c r="E13143" s="120" t="s">
        <v>29372</v>
      </c>
      <c r="F13143" s="209" t="s">
        <v>29373</v>
      </c>
      <c r="G13143" s="119" t="s">
        <v>29374</v>
      </c>
      <c r="H13143" s="121" t="s">
        <v>1173</v>
      </c>
      <c r="I13143" s="121" t="s">
        <v>63</v>
      </c>
      <c r="J13143" s="121" t="s">
        <v>601</v>
      </c>
      <c r="K13143" s="121" t="s">
        <v>584</v>
      </c>
      <c r="L13143" s="131" t="s">
        <v>32</v>
      </c>
      <c r="M13143" s="120" t="s">
        <v>33</v>
      </c>
      <c r="N13143" s="131">
        <v>44468</v>
      </c>
      <c r="O13143" s="131">
        <v>44468</v>
      </c>
    </row>
    <row r="13144" spans="1:25">
      <c r="A13144" s="116">
        <v>13144</v>
      </c>
      <c r="B13144" s="129">
        <v>44439</v>
      </c>
      <c r="D13144" s="120" t="s">
        <v>25</v>
      </c>
      <c r="E13144" s="120" t="s">
        <v>29375</v>
      </c>
      <c r="F13144" s="209" t="s">
        <v>29376</v>
      </c>
      <c r="G13144" s="119" t="s">
        <v>1033</v>
      </c>
      <c r="I13144" s="121" t="s">
        <v>30</v>
      </c>
      <c r="J13144" s="121" t="s">
        <v>87</v>
      </c>
      <c r="K13144" s="121" t="s">
        <v>65</v>
      </c>
      <c r="L13144" s="131" t="s">
        <v>32</v>
      </c>
      <c r="M13144" s="120" t="s">
        <v>33</v>
      </c>
      <c r="N13144" s="131">
        <v>44441</v>
      </c>
      <c r="O13144" s="131">
        <v>44441</v>
      </c>
    </row>
    <row r="13145" spans="1:25">
      <c r="A13145" s="116">
        <v>13145</v>
      </c>
      <c r="B13145" s="129">
        <v>44529</v>
      </c>
      <c r="D13145" s="120" t="s">
        <v>580</v>
      </c>
      <c r="E13145" s="120" t="s">
        <v>29377</v>
      </c>
      <c r="F13145" s="209" t="s">
        <v>29378</v>
      </c>
      <c r="G13145" s="119" t="s">
        <v>29379</v>
      </c>
      <c r="H13145" s="121" t="s">
        <v>118</v>
      </c>
      <c r="I13145" s="121" t="s">
        <v>30</v>
      </c>
      <c r="J13145" s="121" t="s">
        <v>529</v>
      </c>
      <c r="K13145" s="121" t="s">
        <v>65</v>
      </c>
      <c r="L13145" s="157" t="s">
        <v>32</v>
      </c>
      <c r="M13145" s="120" t="s">
        <v>78</v>
      </c>
    </row>
    <row r="13146" spans="1:25">
      <c r="A13146" s="116">
        <v>13146</v>
      </c>
      <c r="B13146" s="129">
        <v>44529</v>
      </c>
      <c r="D13146" s="120" t="s">
        <v>580</v>
      </c>
      <c r="E13146" s="120" t="s">
        <v>29380</v>
      </c>
      <c r="F13146" s="209" t="s">
        <v>29381</v>
      </c>
      <c r="G13146" s="119" t="s">
        <v>29382</v>
      </c>
      <c r="H13146" s="121" t="s">
        <v>53</v>
      </c>
      <c r="I13146" s="121" t="s">
        <v>30</v>
      </c>
      <c r="J13146" s="121" t="s">
        <v>485</v>
      </c>
      <c r="K13146" s="121" t="s">
        <v>65</v>
      </c>
      <c r="L13146" s="157" t="s">
        <v>32</v>
      </c>
      <c r="M13146" s="120" t="s">
        <v>78</v>
      </c>
    </row>
    <row r="13147" spans="1:25">
      <c r="A13147" s="116">
        <v>13147</v>
      </c>
      <c r="B13147" s="129">
        <v>44529</v>
      </c>
      <c r="D13147" s="120" t="s">
        <v>580</v>
      </c>
      <c r="E13147" s="120" t="s">
        <v>29383</v>
      </c>
      <c r="F13147" s="209" t="s">
        <v>29384</v>
      </c>
      <c r="G13147" s="119" t="s">
        <v>29385</v>
      </c>
      <c r="H13147" s="121" t="s">
        <v>140</v>
      </c>
      <c r="I13147" s="121" t="s">
        <v>42</v>
      </c>
      <c r="J13147" s="121" t="s">
        <v>72</v>
      </c>
      <c r="K13147" s="121" t="s">
        <v>65</v>
      </c>
      <c r="L13147" s="157" t="s">
        <v>32</v>
      </c>
      <c r="M13147" s="120" t="s">
        <v>78</v>
      </c>
    </row>
    <row r="13148" spans="1:25">
      <c r="A13148" s="116">
        <v>13148</v>
      </c>
      <c r="B13148" s="129">
        <v>44529</v>
      </c>
      <c r="D13148" s="120" t="s">
        <v>580</v>
      </c>
      <c r="E13148" s="120" t="s">
        <v>29386</v>
      </c>
      <c r="F13148" s="209" t="s">
        <v>29387</v>
      </c>
      <c r="G13148" s="119" t="s">
        <v>29388</v>
      </c>
      <c r="H13148" s="121" t="s">
        <v>192</v>
      </c>
      <c r="I13148" s="121" t="s">
        <v>30</v>
      </c>
      <c r="J13148" s="121" t="s">
        <v>5018</v>
      </c>
      <c r="K13148" s="121" t="s">
        <v>584</v>
      </c>
      <c r="L13148" s="157" t="s">
        <v>32</v>
      </c>
      <c r="M13148" s="120" t="s">
        <v>78</v>
      </c>
    </row>
    <row r="13149" spans="1:25">
      <c r="A13149" s="116">
        <v>13149</v>
      </c>
      <c r="B13149" s="129">
        <v>44530</v>
      </c>
      <c r="D13149" s="120" t="s">
        <v>580</v>
      </c>
      <c r="E13149" s="120" t="s">
        <v>29389</v>
      </c>
      <c r="F13149" s="209" t="s">
        <v>16414</v>
      </c>
      <c r="G13149" s="119" t="s">
        <v>5843</v>
      </c>
      <c r="H13149" s="121" t="s">
        <v>29</v>
      </c>
      <c r="I13149" s="121" t="s">
        <v>42</v>
      </c>
      <c r="J13149" s="121" t="s">
        <v>72</v>
      </c>
      <c r="K13149" s="121" t="s">
        <v>65</v>
      </c>
      <c r="L13149" s="157" t="s">
        <v>32</v>
      </c>
      <c r="M13149" s="120" t="s">
        <v>33</v>
      </c>
      <c r="N13149" s="131">
        <v>44530</v>
      </c>
      <c r="O13149" s="131">
        <v>44581</v>
      </c>
      <c r="S13149" s="120" t="s">
        <v>92</v>
      </c>
      <c r="Y13149" s="116" t="s">
        <v>29390</v>
      </c>
    </row>
    <row r="13150" spans="1:25">
      <c r="A13150" s="116">
        <v>13150</v>
      </c>
      <c r="B13150" s="129">
        <v>44530</v>
      </c>
      <c r="D13150" s="120" t="s">
        <v>580</v>
      </c>
      <c r="E13150" s="120" t="s">
        <v>29391</v>
      </c>
      <c r="F13150" s="209" t="s">
        <v>1487</v>
      </c>
      <c r="G13150" s="119" t="s">
        <v>4688</v>
      </c>
      <c r="H13150" s="121" t="s">
        <v>140</v>
      </c>
      <c r="I13150" s="121" t="s">
        <v>42</v>
      </c>
      <c r="J13150" s="121" t="s">
        <v>72</v>
      </c>
      <c r="K13150" s="121" t="s">
        <v>65</v>
      </c>
      <c r="L13150" s="157" t="s">
        <v>32</v>
      </c>
      <c r="M13150" s="120" t="s">
        <v>184</v>
      </c>
      <c r="N13150" s="131">
        <v>44530</v>
      </c>
      <c r="O13150" s="131">
        <v>44588</v>
      </c>
    </row>
    <row r="13151" spans="1:25">
      <c r="A13151" s="116">
        <v>13151</v>
      </c>
      <c r="B13151" s="129">
        <v>44530</v>
      </c>
      <c r="D13151" s="120" t="s">
        <v>580</v>
      </c>
      <c r="E13151" s="120" t="s">
        <v>29392</v>
      </c>
      <c r="F13151" s="209" t="s">
        <v>29393</v>
      </c>
      <c r="G13151" s="119" t="s">
        <v>29394</v>
      </c>
      <c r="H13151" s="121" t="s">
        <v>177</v>
      </c>
      <c r="I13151" s="121" t="s">
        <v>42</v>
      </c>
      <c r="J13151" s="121" t="s">
        <v>72</v>
      </c>
      <c r="K13151" s="121" t="s">
        <v>65</v>
      </c>
      <c r="L13151" s="157" t="s">
        <v>32</v>
      </c>
      <c r="M13151" s="120" t="s">
        <v>33</v>
      </c>
      <c r="N13151" s="131">
        <v>44531</v>
      </c>
      <c r="O13151" s="131">
        <v>44588</v>
      </c>
      <c r="S13151" s="120" t="s">
        <v>92</v>
      </c>
    </row>
    <row r="13152" spans="1:25">
      <c r="A13152" s="116">
        <v>13152</v>
      </c>
      <c r="B13152" s="129">
        <v>44530</v>
      </c>
      <c r="D13152" s="120" t="s">
        <v>580</v>
      </c>
      <c r="E13152" s="120" t="s">
        <v>29395</v>
      </c>
      <c r="F13152" s="209" t="s">
        <v>579</v>
      </c>
      <c r="G13152" s="119" t="s">
        <v>29396</v>
      </c>
      <c r="H13152" s="121" t="s">
        <v>76</v>
      </c>
      <c r="I13152" s="121" t="s">
        <v>42</v>
      </c>
      <c r="J13152" s="121" t="s">
        <v>478</v>
      </c>
      <c r="K13152" s="121" t="s">
        <v>584</v>
      </c>
      <c r="L13152" s="157" t="s">
        <v>32</v>
      </c>
      <c r="M13152" s="120" t="s">
        <v>33</v>
      </c>
      <c r="N13152" s="131">
        <v>44530</v>
      </c>
      <c r="O13152" s="131">
        <v>44631</v>
      </c>
      <c r="S13152" s="120" t="s">
        <v>34</v>
      </c>
    </row>
    <row r="13153" spans="1:15">
      <c r="A13153" s="116">
        <v>13153</v>
      </c>
      <c r="B13153" s="129">
        <v>44530</v>
      </c>
      <c r="D13153" s="120" t="s">
        <v>580</v>
      </c>
      <c r="E13153" s="120" t="s">
        <v>29397</v>
      </c>
      <c r="F13153" s="209" t="s">
        <v>415</v>
      </c>
      <c r="G13153" s="119" t="s">
        <v>29398</v>
      </c>
      <c r="H13153" s="121" t="s">
        <v>29</v>
      </c>
      <c r="I13153" s="121" t="s">
        <v>30</v>
      </c>
      <c r="J13153" s="121" t="s">
        <v>7234</v>
      </c>
      <c r="K13153" s="121" t="s">
        <v>584</v>
      </c>
      <c r="L13153" s="157" t="s">
        <v>32</v>
      </c>
      <c r="M13153" s="120" t="s">
        <v>78</v>
      </c>
    </row>
    <row r="13154" spans="1:15">
      <c r="A13154" s="116">
        <v>13154</v>
      </c>
      <c r="B13154" s="129">
        <v>44530</v>
      </c>
      <c r="D13154" s="120" t="s">
        <v>580</v>
      </c>
      <c r="E13154" s="120" t="s">
        <v>29399</v>
      </c>
      <c r="F13154" s="209" t="s">
        <v>23715</v>
      </c>
      <c r="G13154" s="119" t="s">
        <v>14599</v>
      </c>
      <c r="H13154" s="121" t="s">
        <v>53</v>
      </c>
      <c r="I13154" s="121" t="s">
        <v>30</v>
      </c>
      <c r="J13154" s="121" t="s">
        <v>87</v>
      </c>
      <c r="K13154" s="121" t="s">
        <v>65</v>
      </c>
      <c r="L13154" s="157" t="s">
        <v>32</v>
      </c>
      <c r="M13154" s="120" t="s">
        <v>78</v>
      </c>
    </row>
    <row r="13155" spans="1:15">
      <c r="A13155" s="116">
        <v>13155</v>
      </c>
      <c r="B13155" s="129">
        <v>44530</v>
      </c>
      <c r="D13155" s="120" t="s">
        <v>580</v>
      </c>
      <c r="E13155" s="120" t="s">
        <v>29400</v>
      </c>
      <c r="F13155" s="209" t="s">
        <v>29401</v>
      </c>
      <c r="G13155" s="119" t="s">
        <v>29402</v>
      </c>
      <c r="H13155" s="121" t="s">
        <v>53</v>
      </c>
      <c r="I13155" s="121" t="s">
        <v>30</v>
      </c>
      <c r="J13155" s="121" t="s">
        <v>7142</v>
      </c>
      <c r="K13155" s="121" t="s">
        <v>65</v>
      </c>
      <c r="L13155" s="157" t="s">
        <v>32</v>
      </c>
      <c r="M13155" s="120" t="s">
        <v>78</v>
      </c>
    </row>
    <row r="13156" spans="1:15" ht="27.6">
      <c r="A13156" s="116">
        <v>13156</v>
      </c>
      <c r="B13156" s="129">
        <v>44530</v>
      </c>
      <c r="D13156" s="120" t="s">
        <v>580</v>
      </c>
      <c r="E13156" s="120" t="s">
        <v>29403</v>
      </c>
      <c r="F13156" s="209" t="s">
        <v>29404</v>
      </c>
      <c r="G13156" s="119" t="s">
        <v>29405</v>
      </c>
      <c r="H13156" s="121" t="s">
        <v>41</v>
      </c>
      <c r="I13156" s="121" t="s">
        <v>42</v>
      </c>
      <c r="J13156" s="121" t="s">
        <v>72</v>
      </c>
      <c r="K13156" s="121" t="s">
        <v>65</v>
      </c>
      <c r="L13156" s="157" t="s">
        <v>32</v>
      </c>
      <c r="M13156" s="120" t="s">
        <v>78</v>
      </c>
    </row>
    <row r="13157" spans="1:15">
      <c r="A13157" s="116">
        <v>13157</v>
      </c>
      <c r="B13157" s="129">
        <v>44525</v>
      </c>
      <c r="D13157" s="120" t="s">
        <v>252</v>
      </c>
      <c r="E13157" s="120" t="s">
        <v>29406</v>
      </c>
      <c r="F13157" s="209" t="s">
        <v>6822</v>
      </c>
      <c r="G13157" s="119" t="s">
        <v>16649</v>
      </c>
      <c r="H13157" s="121" t="s">
        <v>53</v>
      </c>
      <c r="I13157" s="121" t="s">
        <v>42</v>
      </c>
      <c r="J13157" s="121" t="s">
        <v>199</v>
      </c>
      <c r="K13157" s="121" t="s">
        <v>584</v>
      </c>
      <c r="L13157" s="157" t="s">
        <v>32</v>
      </c>
      <c r="M13157" s="120" t="s">
        <v>78</v>
      </c>
    </row>
    <row r="13158" spans="1:15">
      <c r="A13158" s="116">
        <v>13158</v>
      </c>
      <c r="B13158" s="129">
        <v>44525</v>
      </c>
      <c r="D13158" s="120" t="s">
        <v>252</v>
      </c>
      <c r="E13158" s="120" t="s">
        <v>29407</v>
      </c>
      <c r="F13158" s="209" t="s">
        <v>29408</v>
      </c>
      <c r="G13158" s="119" t="s">
        <v>29409</v>
      </c>
      <c r="H13158" s="121" t="s">
        <v>140</v>
      </c>
      <c r="I13158" s="121" t="s">
        <v>42</v>
      </c>
      <c r="J13158" s="121" t="s">
        <v>3146</v>
      </c>
      <c r="K13158" s="121" t="s">
        <v>584</v>
      </c>
      <c r="L13158" s="157" t="s">
        <v>32</v>
      </c>
      <c r="M13158" s="120" t="s">
        <v>33</v>
      </c>
      <c r="N13158" s="131">
        <v>44540</v>
      </c>
    </row>
    <row r="13159" spans="1:15" ht="14.4">
      <c r="A13159" s="116">
        <v>13159</v>
      </c>
      <c r="B13159" s="192">
        <v>44525</v>
      </c>
      <c r="C13159" s="142" t="s">
        <v>37</v>
      </c>
      <c r="D13159" s="120" t="s">
        <v>37</v>
      </c>
      <c r="E13159" s="142" t="s">
        <v>29410</v>
      </c>
      <c r="F13159" s="209" t="s">
        <v>29411</v>
      </c>
      <c r="G13159" s="198"/>
      <c r="H13159" s="199"/>
      <c r="I13159" s="199"/>
      <c r="J13159" s="199"/>
      <c r="K13159" s="142" t="s">
        <v>65</v>
      </c>
      <c r="L13159" s="193" t="s">
        <v>32</v>
      </c>
      <c r="M13159" s="142" t="s">
        <v>78</v>
      </c>
    </row>
    <row r="13160" spans="1:15" ht="14.4">
      <c r="A13160" s="116">
        <v>13160</v>
      </c>
      <c r="B13160" s="192">
        <v>44525</v>
      </c>
      <c r="C13160" s="142" t="s">
        <v>37</v>
      </c>
      <c r="D13160" s="120" t="s">
        <v>37</v>
      </c>
      <c r="E13160" s="142" t="s">
        <v>29412</v>
      </c>
      <c r="G13160" s="198"/>
      <c r="H13160" s="199"/>
      <c r="I13160" s="199"/>
      <c r="J13160" s="199"/>
      <c r="K13160" s="142" t="s">
        <v>65</v>
      </c>
      <c r="L13160" s="193" t="s">
        <v>32</v>
      </c>
      <c r="M13160" s="142" t="s">
        <v>78</v>
      </c>
    </row>
    <row r="13161" spans="1:15">
      <c r="A13161" s="116">
        <v>13161</v>
      </c>
      <c r="B13161" s="129">
        <v>44525</v>
      </c>
      <c r="D13161" s="120" t="s">
        <v>25</v>
      </c>
      <c r="E13161" s="120" t="s">
        <v>29413</v>
      </c>
      <c r="F13161" s="209" t="s">
        <v>29414</v>
      </c>
      <c r="G13161" s="119" t="s">
        <v>11004</v>
      </c>
      <c r="H13161" s="121" t="s">
        <v>53</v>
      </c>
      <c r="I13161" s="121" t="s">
        <v>30</v>
      </c>
      <c r="J13161" s="121" t="s">
        <v>7123</v>
      </c>
      <c r="K13161" s="121" t="s">
        <v>65</v>
      </c>
      <c r="L13161" s="193" t="s">
        <v>32</v>
      </c>
      <c r="M13161" s="120" t="s">
        <v>33</v>
      </c>
      <c r="N13161" s="131">
        <v>44515</v>
      </c>
    </row>
    <row r="13162" spans="1:15">
      <c r="A13162" s="116">
        <v>13162</v>
      </c>
      <c r="B13162" s="129">
        <v>44525</v>
      </c>
      <c r="D13162" s="120" t="s">
        <v>25</v>
      </c>
      <c r="E13162" s="120" t="s">
        <v>29415</v>
      </c>
      <c r="F13162" s="209" t="s">
        <v>29416</v>
      </c>
      <c r="G13162" s="119" t="s">
        <v>7831</v>
      </c>
      <c r="H13162" s="121" t="s">
        <v>41</v>
      </c>
      <c r="I13162" s="121" t="s">
        <v>30</v>
      </c>
      <c r="J13162" s="121" t="s">
        <v>7123</v>
      </c>
      <c r="K13162" s="121" t="s">
        <v>65</v>
      </c>
      <c r="L13162" s="193" t="s">
        <v>32</v>
      </c>
      <c r="M13162" s="120" t="s">
        <v>78</v>
      </c>
    </row>
    <row r="13163" spans="1:15" ht="27.6">
      <c r="A13163" s="116">
        <v>13163</v>
      </c>
      <c r="B13163" s="129">
        <v>44525</v>
      </c>
      <c r="D13163" s="120" t="s">
        <v>25</v>
      </c>
      <c r="E13163" s="120" t="s">
        <v>29417</v>
      </c>
      <c r="F13163" s="209" t="s">
        <v>29418</v>
      </c>
      <c r="G13163" s="119" t="s">
        <v>29419</v>
      </c>
      <c r="H13163" s="121" t="s">
        <v>1173</v>
      </c>
      <c r="I13163" s="121" t="s">
        <v>30</v>
      </c>
      <c r="J13163" s="121" t="s">
        <v>77</v>
      </c>
      <c r="K13163" s="121" t="s">
        <v>65</v>
      </c>
      <c r="L13163" s="193" t="s">
        <v>32</v>
      </c>
      <c r="M13163" s="120" t="s">
        <v>78</v>
      </c>
    </row>
    <row r="13164" spans="1:15">
      <c r="A13164" s="116">
        <v>13164</v>
      </c>
      <c r="B13164" s="129">
        <v>44525</v>
      </c>
      <c r="D13164" s="120" t="s">
        <v>252</v>
      </c>
      <c r="E13164" s="120" t="s">
        <v>29420</v>
      </c>
      <c r="F13164" s="209" t="s">
        <v>579</v>
      </c>
      <c r="G13164" s="119" t="s">
        <v>1737</v>
      </c>
      <c r="H13164" s="121" t="s">
        <v>53</v>
      </c>
      <c r="I13164" s="121" t="s">
        <v>42</v>
      </c>
      <c r="J13164" s="121" t="s">
        <v>91</v>
      </c>
      <c r="K13164" s="121" t="s">
        <v>584</v>
      </c>
      <c r="L13164" s="193" t="s">
        <v>32</v>
      </c>
      <c r="M13164" s="120" t="s">
        <v>78</v>
      </c>
    </row>
    <row r="13165" spans="1:15">
      <c r="A13165" s="116">
        <v>13165</v>
      </c>
      <c r="B13165" s="129">
        <v>44525</v>
      </c>
      <c r="D13165" s="120" t="s">
        <v>252</v>
      </c>
      <c r="E13165" s="120" t="s">
        <v>29421</v>
      </c>
      <c r="F13165" s="209" t="s">
        <v>547</v>
      </c>
      <c r="G13165" s="200" t="s">
        <v>3018</v>
      </c>
      <c r="H13165" s="121" t="s">
        <v>97</v>
      </c>
      <c r="I13165" s="121" t="s">
        <v>42</v>
      </c>
      <c r="J13165" s="121" t="s">
        <v>211</v>
      </c>
      <c r="K13165" s="121" t="s">
        <v>584</v>
      </c>
      <c r="L13165" s="193" t="s">
        <v>32</v>
      </c>
      <c r="M13165" s="120" t="s">
        <v>33</v>
      </c>
      <c r="N13165" s="131">
        <v>44529</v>
      </c>
    </row>
    <row r="13166" spans="1:15">
      <c r="A13166" s="116">
        <v>13166</v>
      </c>
      <c r="B13166" s="129">
        <v>44525</v>
      </c>
      <c r="D13166" s="120" t="s">
        <v>252</v>
      </c>
      <c r="E13166" s="120" t="s">
        <v>29422</v>
      </c>
      <c r="F13166" s="209" t="s">
        <v>579</v>
      </c>
      <c r="G13166" s="200" t="s">
        <v>29423</v>
      </c>
      <c r="H13166" s="121" t="s">
        <v>1173</v>
      </c>
      <c r="I13166" s="121" t="s">
        <v>30</v>
      </c>
      <c r="J13166" s="121" t="s">
        <v>77</v>
      </c>
      <c r="K13166" s="121" t="s">
        <v>584</v>
      </c>
      <c r="L13166" s="193" t="s">
        <v>32</v>
      </c>
      <c r="M13166" s="120" t="s">
        <v>78</v>
      </c>
    </row>
    <row r="13167" spans="1:15" ht="27.6">
      <c r="A13167" s="116">
        <v>13167</v>
      </c>
      <c r="B13167" s="129">
        <v>44525</v>
      </c>
      <c r="D13167" s="120" t="s">
        <v>25</v>
      </c>
      <c r="E13167" s="120" t="s">
        <v>29424</v>
      </c>
      <c r="F13167" s="209" t="s">
        <v>29425</v>
      </c>
      <c r="G13167" s="200" t="s">
        <v>10313</v>
      </c>
      <c r="H13167" s="121" t="s">
        <v>177</v>
      </c>
      <c r="I13167" s="121" t="s">
        <v>30</v>
      </c>
      <c r="J13167" s="121" t="s">
        <v>7142</v>
      </c>
      <c r="K13167" s="121" t="s">
        <v>584</v>
      </c>
      <c r="L13167" s="193" t="s">
        <v>32</v>
      </c>
      <c r="M13167" s="120" t="s">
        <v>78</v>
      </c>
    </row>
    <row r="13168" spans="1:15" ht="41.4">
      <c r="A13168" s="116">
        <v>13168</v>
      </c>
      <c r="B13168" s="129">
        <v>44525</v>
      </c>
      <c r="D13168" s="120" t="s">
        <v>25</v>
      </c>
      <c r="E13168" s="120" t="s">
        <v>29426</v>
      </c>
      <c r="F13168" s="209" t="s">
        <v>29427</v>
      </c>
      <c r="G13168" s="200" t="s">
        <v>3568</v>
      </c>
      <c r="H13168" s="121" t="s">
        <v>53</v>
      </c>
      <c r="I13168" s="121" t="s">
        <v>42</v>
      </c>
      <c r="J13168" s="121" t="s">
        <v>82</v>
      </c>
      <c r="K13168" s="121" t="s">
        <v>65</v>
      </c>
      <c r="L13168" s="193" t="s">
        <v>32</v>
      </c>
      <c r="M13168" s="120" t="s">
        <v>33</v>
      </c>
      <c r="N13168" s="131">
        <v>44529</v>
      </c>
      <c r="O13168" s="131">
        <v>44539</v>
      </c>
    </row>
    <row r="13169" spans="1:15" ht="27.6">
      <c r="A13169" s="116">
        <v>13169</v>
      </c>
      <c r="B13169" s="129">
        <v>44525</v>
      </c>
      <c r="D13169" s="120" t="s">
        <v>25</v>
      </c>
      <c r="E13169" s="120" t="s">
        <v>29428</v>
      </c>
      <c r="F13169" s="209" t="s">
        <v>24559</v>
      </c>
      <c r="G13169" s="200" t="s">
        <v>25482</v>
      </c>
      <c r="H13169" s="121" t="s">
        <v>53</v>
      </c>
      <c r="I13169" s="121" t="s">
        <v>30</v>
      </c>
      <c r="J13169" s="121" t="s">
        <v>7142</v>
      </c>
      <c r="K13169" s="121" t="s">
        <v>65</v>
      </c>
      <c r="L13169" s="193" t="s">
        <v>32</v>
      </c>
      <c r="M13169" s="120" t="s">
        <v>78</v>
      </c>
    </row>
    <row r="13170" spans="1:15">
      <c r="A13170" s="116">
        <v>13170</v>
      </c>
      <c r="B13170" s="129">
        <v>44525</v>
      </c>
      <c r="D13170" s="120" t="s">
        <v>25</v>
      </c>
      <c r="E13170" s="120" t="s">
        <v>29429</v>
      </c>
      <c r="F13170" s="209" t="s">
        <v>29430</v>
      </c>
      <c r="G13170" s="200" t="s">
        <v>639</v>
      </c>
      <c r="H13170" s="121" t="s">
        <v>1173</v>
      </c>
      <c r="I13170" s="121" t="s">
        <v>30</v>
      </c>
      <c r="J13170" s="121" t="s">
        <v>7142</v>
      </c>
      <c r="K13170" s="121" t="s">
        <v>65</v>
      </c>
      <c r="L13170" s="193" t="s">
        <v>32</v>
      </c>
      <c r="M13170" s="120" t="s">
        <v>78</v>
      </c>
    </row>
    <row r="13171" spans="1:15" ht="27.6">
      <c r="A13171" s="116">
        <v>13171</v>
      </c>
      <c r="B13171" s="129">
        <v>44525</v>
      </c>
      <c r="D13171" s="120" t="s">
        <v>25</v>
      </c>
      <c r="E13171" s="120" t="s">
        <v>29431</v>
      </c>
      <c r="F13171" s="209" t="s">
        <v>29432</v>
      </c>
      <c r="G13171" s="200" t="s">
        <v>29433</v>
      </c>
      <c r="H13171" s="121" t="s">
        <v>41</v>
      </c>
      <c r="I13171" s="121" t="s">
        <v>30</v>
      </c>
      <c r="J13171" s="121" t="s">
        <v>8096</v>
      </c>
      <c r="K13171" s="121" t="s">
        <v>65</v>
      </c>
      <c r="L13171" s="193" t="s">
        <v>32</v>
      </c>
      <c r="M13171" s="120" t="s">
        <v>33</v>
      </c>
      <c r="N13171" s="131">
        <v>44529</v>
      </c>
      <c r="O13171" s="131">
        <v>44539</v>
      </c>
    </row>
    <row r="13172" spans="1:15" ht="27.6">
      <c r="A13172" s="116">
        <v>13172</v>
      </c>
      <c r="B13172" s="129">
        <v>44525</v>
      </c>
      <c r="D13172" s="120" t="s">
        <v>25</v>
      </c>
      <c r="E13172" s="120" t="s">
        <v>29434</v>
      </c>
      <c r="F13172" s="209" t="s">
        <v>29435</v>
      </c>
      <c r="G13172" s="200" t="s">
        <v>7565</v>
      </c>
      <c r="H13172" s="121" t="s">
        <v>53</v>
      </c>
      <c r="I13172" s="121" t="s">
        <v>30</v>
      </c>
      <c r="J13172" s="121" t="s">
        <v>7142</v>
      </c>
      <c r="K13172" s="121" t="s">
        <v>65</v>
      </c>
      <c r="L13172" s="193" t="s">
        <v>32</v>
      </c>
      <c r="M13172" s="120" t="s">
        <v>78</v>
      </c>
    </row>
    <row r="13173" spans="1:15" ht="27.6">
      <c r="A13173" s="116">
        <v>13173</v>
      </c>
      <c r="B13173" s="129">
        <v>44525</v>
      </c>
      <c r="D13173" s="120" t="s">
        <v>25</v>
      </c>
      <c r="E13173" s="120" t="s">
        <v>29436</v>
      </c>
      <c r="F13173" s="209" t="s">
        <v>29437</v>
      </c>
      <c r="G13173" s="200" t="s">
        <v>29438</v>
      </c>
      <c r="H13173" s="121" t="s">
        <v>192</v>
      </c>
      <c r="I13173" s="121" t="s">
        <v>30</v>
      </c>
      <c r="J13173" s="121" t="s">
        <v>3749</v>
      </c>
      <c r="K13173" s="121" t="s">
        <v>65</v>
      </c>
      <c r="L13173" s="193" t="s">
        <v>32</v>
      </c>
      <c r="M13173" s="120" t="s">
        <v>33</v>
      </c>
      <c r="N13173" s="131">
        <v>44532</v>
      </c>
      <c r="O13173" s="131">
        <v>44539</v>
      </c>
    </row>
    <row r="13174" spans="1:15" ht="41.4">
      <c r="A13174" s="116">
        <v>13174</v>
      </c>
      <c r="B13174" s="129">
        <v>44525</v>
      </c>
      <c r="D13174" s="120" t="s">
        <v>25</v>
      </c>
      <c r="E13174" s="120" t="s">
        <v>29439</v>
      </c>
      <c r="F13174" s="209" t="s">
        <v>29440</v>
      </c>
      <c r="G13174" s="200" t="s">
        <v>29441</v>
      </c>
      <c r="H13174" s="121" t="s">
        <v>29</v>
      </c>
      <c r="I13174" s="121" t="s">
        <v>30</v>
      </c>
      <c r="J13174" s="121" t="s">
        <v>31</v>
      </c>
      <c r="K13174" s="121" t="s">
        <v>65</v>
      </c>
      <c r="L13174" s="193" t="s">
        <v>32</v>
      </c>
      <c r="M13174" s="120" t="s">
        <v>78</v>
      </c>
    </row>
    <row r="13175" spans="1:15">
      <c r="A13175" s="116">
        <v>13175</v>
      </c>
      <c r="B13175" s="129">
        <v>44525</v>
      </c>
      <c r="D13175" s="120" t="s">
        <v>25</v>
      </c>
      <c r="E13175" s="120" t="s">
        <v>29442</v>
      </c>
      <c r="F13175" s="209" t="s">
        <v>29443</v>
      </c>
      <c r="G13175" s="200" t="s">
        <v>29444</v>
      </c>
      <c r="H13175" s="121" t="s">
        <v>97</v>
      </c>
      <c r="I13175" s="121" t="s">
        <v>30</v>
      </c>
      <c r="J13175" s="121" t="s">
        <v>12284</v>
      </c>
      <c r="K13175" s="121" t="s">
        <v>65</v>
      </c>
      <c r="L13175" s="193" t="s">
        <v>32</v>
      </c>
      <c r="M13175" s="120" t="s">
        <v>78</v>
      </c>
    </row>
    <row r="13176" spans="1:15" ht="27.6">
      <c r="A13176" s="116">
        <v>13176</v>
      </c>
      <c r="B13176" s="129">
        <v>44525</v>
      </c>
      <c r="D13176" s="120" t="s">
        <v>25</v>
      </c>
      <c r="E13176" s="120" t="s">
        <v>29445</v>
      </c>
      <c r="F13176" s="209" t="s">
        <v>29446</v>
      </c>
      <c r="G13176" s="200" t="s">
        <v>2779</v>
      </c>
      <c r="H13176" s="121" t="s">
        <v>192</v>
      </c>
      <c r="I13176" s="121" t="s">
        <v>30</v>
      </c>
      <c r="J13176" s="121" t="s">
        <v>87</v>
      </c>
      <c r="K13176" s="121" t="s">
        <v>65</v>
      </c>
      <c r="L13176" s="193" t="s">
        <v>32</v>
      </c>
      <c r="M13176" s="120" t="s">
        <v>78</v>
      </c>
    </row>
    <row r="13177" spans="1:15">
      <c r="A13177" s="116">
        <v>13177</v>
      </c>
      <c r="B13177" s="129">
        <v>44525</v>
      </c>
      <c r="D13177" s="120" t="s">
        <v>25</v>
      </c>
      <c r="E13177" s="120" t="s">
        <v>29447</v>
      </c>
      <c r="F13177" s="209" t="s">
        <v>29448</v>
      </c>
      <c r="G13177" s="200" t="s">
        <v>29449</v>
      </c>
      <c r="H13177" s="121" t="s">
        <v>97</v>
      </c>
      <c r="I13177" s="121" t="s">
        <v>30</v>
      </c>
      <c r="J13177" s="121" t="s">
        <v>7280</v>
      </c>
      <c r="K13177" s="121" t="s">
        <v>65</v>
      </c>
      <c r="L13177" s="193" t="s">
        <v>32</v>
      </c>
      <c r="M13177" s="120" t="s">
        <v>78</v>
      </c>
    </row>
    <row r="13178" spans="1:15">
      <c r="A13178" s="116">
        <v>13178</v>
      </c>
      <c r="B13178" s="129">
        <v>44525</v>
      </c>
      <c r="D13178" s="120" t="s">
        <v>25</v>
      </c>
      <c r="E13178" s="120" t="s">
        <v>29450</v>
      </c>
      <c r="F13178" s="209" t="s">
        <v>29451</v>
      </c>
      <c r="G13178" s="200" t="s">
        <v>25375</v>
      </c>
      <c r="H13178" s="121" t="s">
        <v>53</v>
      </c>
      <c r="I13178" s="121" t="s">
        <v>30</v>
      </c>
      <c r="J13178" s="121" t="s">
        <v>77</v>
      </c>
      <c r="K13178" s="121" t="s">
        <v>65</v>
      </c>
      <c r="L13178" s="193" t="s">
        <v>32</v>
      </c>
      <c r="M13178" s="120" t="s">
        <v>78</v>
      </c>
    </row>
    <row r="13179" spans="1:15">
      <c r="A13179" s="116">
        <v>13179</v>
      </c>
      <c r="B13179" s="129">
        <v>44525</v>
      </c>
      <c r="D13179" s="120" t="s">
        <v>25</v>
      </c>
      <c r="E13179" s="120" t="s">
        <v>29452</v>
      </c>
      <c r="F13179" s="209" t="s">
        <v>29453</v>
      </c>
      <c r="G13179" s="200" t="s">
        <v>29454</v>
      </c>
      <c r="H13179" s="121" t="s">
        <v>41</v>
      </c>
      <c r="I13179" s="121" t="s">
        <v>196</v>
      </c>
      <c r="J13179" s="121" t="s">
        <v>196</v>
      </c>
      <c r="K13179" s="121" t="s">
        <v>65</v>
      </c>
      <c r="L13179" s="193" t="s">
        <v>32</v>
      </c>
      <c r="M13179" s="120" t="s">
        <v>78</v>
      </c>
    </row>
    <row r="13180" spans="1:15">
      <c r="A13180" s="116">
        <v>13180</v>
      </c>
      <c r="B13180" s="129">
        <v>44530</v>
      </c>
      <c r="D13180" s="120" t="s">
        <v>580</v>
      </c>
      <c r="E13180" s="120" t="s">
        <v>29455</v>
      </c>
      <c r="F13180" s="209" t="s">
        <v>29456</v>
      </c>
      <c r="G13180" s="200" t="s">
        <v>29457</v>
      </c>
      <c r="H13180" s="121" t="s">
        <v>29</v>
      </c>
      <c r="I13180" s="121" t="s">
        <v>42</v>
      </c>
      <c r="J13180" s="121" t="s">
        <v>72</v>
      </c>
      <c r="K13180" s="121" t="s">
        <v>65</v>
      </c>
      <c r="L13180" s="157" t="s">
        <v>32</v>
      </c>
      <c r="M13180" s="120" t="s">
        <v>78</v>
      </c>
    </row>
    <row r="13181" spans="1:15" ht="27.6">
      <c r="A13181" s="116">
        <v>13181</v>
      </c>
      <c r="B13181" s="129">
        <v>44525</v>
      </c>
      <c r="D13181" s="120" t="s">
        <v>25</v>
      </c>
      <c r="E13181" s="120" t="s">
        <v>29458</v>
      </c>
      <c r="F13181" s="209" t="s">
        <v>29459</v>
      </c>
      <c r="G13181" s="200" t="s">
        <v>6825</v>
      </c>
      <c r="H13181" s="121" t="s">
        <v>1173</v>
      </c>
      <c r="I13181" s="121" t="s">
        <v>42</v>
      </c>
      <c r="J13181" s="121" t="s">
        <v>72</v>
      </c>
      <c r="K13181" s="121" t="s">
        <v>65</v>
      </c>
      <c r="L13181" s="193" t="s">
        <v>32</v>
      </c>
      <c r="M13181" s="120" t="s">
        <v>33</v>
      </c>
      <c r="N13181" s="131">
        <v>44529</v>
      </c>
      <c r="O13181" s="131">
        <v>44539</v>
      </c>
    </row>
    <row r="13182" spans="1:15">
      <c r="A13182" s="116">
        <v>13182</v>
      </c>
      <c r="B13182" s="129">
        <v>44525</v>
      </c>
      <c r="D13182" s="120" t="s">
        <v>25</v>
      </c>
      <c r="E13182" s="120" t="s">
        <v>29460</v>
      </c>
      <c r="F13182" s="209" t="s">
        <v>29461</v>
      </c>
      <c r="G13182" s="121" t="s">
        <v>1539</v>
      </c>
      <c r="H13182" s="121" t="s">
        <v>53</v>
      </c>
      <c r="I13182" s="121" t="s">
        <v>63</v>
      </c>
      <c r="J13182" s="121" t="s">
        <v>323</v>
      </c>
      <c r="K13182" s="121" t="s">
        <v>65</v>
      </c>
      <c r="L13182" s="193" t="s">
        <v>32</v>
      </c>
      <c r="M13182" s="120" t="s">
        <v>33</v>
      </c>
      <c r="N13182" s="131">
        <v>44529</v>
      </c>
      <c r="O13182" s="131">
        <v>44539</v>
      </c>
    </row>
    <row r="13183" spans="1:15">
      <c r="A13183" s="116">
        <v>13183</v>
      </c>
      <c r="B13183" s="129">
        <v>44525</v>
      </c>
      <c r="D13183" s="120" t="s">
        <v>25</v>
      </c>
      <c r="E13183" s="120" t="s">
        <v>29462</v>
      </c>
      <c r="F13183" s="209" t="s">
        <v>29463</v>
      </c>
      <c r="G13183" s="121" t="s">
        <v>15100</v>
      </c>
      <c r="H13183" s="121" t="s">
        <v>53</v>
      </c>
      <c r="I13183" s="121" t="s">
        <v>30</v>
      </c>
      <c r="J13183" s="121" t="s">
        <v>87</v>
      </c>
      <c r="K13183" s="121" t="s">
        <v>65</v>
      </c>
      <c r="L13183" s="193" t="s">
        <v>32</v>
      </c>
      <c r="M13183" s="120" t="s">
        <v>78</v>
      </c>
    </row>
    <row r="13184" spans="1:15">
      <c r="A13184" s="116">
        <v>13184</v>
      </c>
      <c r="B13184" s="129">
        <v>44525</v>
      </c>
      <c r="D13184" s="120" t="s">
        <v>25</v>
      </c>
      <c r="E13184" s="120" t="s">
        <v>29464</v>
      </c>
      <c r="F13184" s="209" t="s">
        <v>11028</v>
      </c>
      <c r="G13184" s="121" t="s">
        <v>29465</v>
      </c>
      <c r="H13184" s="121" t="s">
        <v>53</v>
      </c>
      <c r="I13184" s="121" t="s">
        <v>30</v>
      </c>
      <c r="J13184" s="121" t="s">
        <v>77</v>
      </c>
      <c r="K13184" s="121" t="s">
        <v>65</v>
      </c>
      <c r="L13184" s="193" t="s">
        <v>32</v>
      </c>
      <c r="M13184" s="120" t="s">
        <v>78</v>
      </c>
    </row>
    <row r="13185" spans="1:20" ht="27.6">
      <c r="A13185" s="116">
        <v>13185</v>
      </c>
      <c r="B13185" s="129">
        <v>44525</v>
      </c>
      <c r="D13185" s="120" t="s">
        <v>25</v>
      </c>
      <c r="E13185" s="120" t="s">
        <v>29466</v>
      </c>
      <c r="F13185" s="209" t="s">
        <v>29467</v>
      </c>
      <c r="G13185" s="119" t="s">
        <v>492</v>
      </c>
      <c r="H13185" s="121" t="s">
        <v>41</v>
      </c>
      <c r="I13185" s="121" t="s">
        <v>30</v>
      </c>
      <c r="J13185" s="121" t="s">
        <v>5018</v>
      </c>
      <c r="K13185" s="121" t="s">
        <v>65</v>
      </c>
      <c r="L13185" s="193" t="s">
        <v>32</v>
      </c>
      <c r="M13185" s="120" t="s">
        <v>78</v>
      </c>
    </row>
    <row r="13186" spans="1:20">
      <c r="A13186" s="116">
        <v>13186</v>
      </c>
      <c r="B13186" s="129">
        <v>44526</v>
      </c>
      <c r="D13186" s="120" t="s">
        <v>252</v>
      </c>
      <c r="E13186" s="120" t="s">
        <v>29468</v>
      </c>
      <c r="F13186" s="209" t="s">
        <v>29469</v>
      </c>
      <c r="G13186" s="119" t="s">
        <v>746</v>
      </c>
      <c r="H13186" s="121" t="s">
        <v>76</v>
      </c>
      <c r="I13186" s="121" t="s">
        <v>30</v>
      </c>
      <c r="J13186" s="121" t="s">
        <v>5018</v>
      </c>
      <c r="K13186" s="121" t="s">
        <v>65</v>
      </c>
      <c r="L13186" s="157" t="s">
        <v>32</v>
      </c>
      <c r="M13186" s="120" t="s">
        <v>33</v>
      </c>
      <c r="N13186" s="131">
        <v>44529</v>
      </c>
      <c r="O13186" s="131">
        <v>44536</v>
      </c>
      <c r="S13186" s="120" t="s">
        <v>237</v>
      </c>
      <c r="T13186" s="126">
        <v>44536</v>
      </c>
    </row>
    <row r="13187" spans="1:20" ht="27.6">
      <c r="A13187" s="116">
        <v>13187</v>
      </c>
      <c r="B13187" s="129">
        <v>44530</v>
      </c>
      <c r="D13187" s="120" t="s">
        <v>580</v>
      </c>
      <c r="E13187" s="120" t="s">
        <v>29470</v>
      </c>
      <c r="F13187" s="209" t="s">
        <v>29471</v>
      </c>
      <c r="G13187" s="119" t="s">
        <v>29472</v>
      </c>
      <c r="H13187" s="121" t="s">
        <v>29</v>
      </c>
      <c r="I13187" s="121" t="s">
        <v>30</v>
      </c>
      <c r="J13187" s="121" t="s">
        <v>77</v>
      </c>
      <c r="K13187" s="121" t="s">
        <v>65</v>
      </c>
      <c r="L13187" s="157" t="s">
        <v>32</v>
      </c>
      <c r="M13187" s="120" t="s">
        <v>78</v>
      </c>
    </row>
    <row r="13188" spans="1:20" ht="27.6">
      <c r="A13188" s="116">
        <v>13188</v>
      </c>
      <c r="B13188" s="129">
        <v>44530</v>
      </c>
      <c r="D13188" s="120" t="s">
        <v>580</v>
      </c>
      <c r="E13188" s="120" t="s">
        <v>29473</v>
      </c>
      <c r="F13188" s="209" t="s">
        <v>29474</v>
      </c>
      <c r="G13188" s="119" t="s">
        <v>6287</v>
      </c>
      <c r="H13188" s="121" t="s">
        <v>53</v>
      </c>
      <c r="I13188" s="121" t="s">
        <v>42</v>
      </c>
      <c r="J13188" s="121" t="s">
        <v>72</v>
      </c>
      <c r="K13188" s="121" t="s">
        <v>65</v>
      </c>
      <c r="L13188" s="157" t="s">
        <v>32</v>
      </c>
      <c r="M13188" s="120" t="s">
        <v>78</v>
      </c>
    </row>
    <row r="13189" spans="1:20">
      <c r="A13189" s="116">
        <v>13189</v>
      </c>
      <c r="B13189" s="129">
        <v>44530</v>
      </c>
      <c r="D13189" s="120" t="s">
        <v>580</v>
      </c>
      <c r="E13189" s="120" t="s">
        <v>29475</v>
      </c>
      <c r="F13189" s="209" t="s">
        <v>10817</v>
      </c>
      <c r="G13189" s="119" t="s">
        <v>2394</v>
      </c>
      <c r="H13189" s="121" t="s">
        <v>29</v>
      </c>
      <c r="I13189" s="121" t="s">
        <v>30</v>
      </c>
      <c r="J13189" s="121" t="s">
        <v>7087</v>
      </c>
      <c r="K13189" s="121" t="s">
        <v>65</v>
      </c>
      <c r="L13189" s="157" t="s">
        <v>32</v>
      </c>
      <c r="M13189" s="120" t="s">
        <v>78</v>
      </c>
    </row>
    <row r="13190" spans="1:20" ht="27.6">
      <c r="A13190" s="116">
        <v>13190</v>
      </c>
      <c r="B13190" s="129">
        <v>44530</v>
      </c>
      <c r="D13190" s="120" t="s">
        <v>580</v>
      </c>
      <c r="E13190" s="120" t="s">
        <v>29476</v>
      </c>
      <c r="F13190" s="209" t="s">
        <v>29477</v>
      </c>
      <c r="G13190" s="119" t="s">
        <v>2394</v>
      </c>
      <c r="H13190" s="121" t="s">
        <v>29</v>
      </c>
      <c r="I13190" s="121" t="s">
        <v>30</v>
      </c>
      <c r="J13190" s="121" t="s">
        <v>7087</v>
      </c>
      <c r="K13190" s="121" t="s">
        <v>65</v>
      </c>
      <c r="L13190" s="157" t="s">
        <v>32</v>
      </c>
      <c r="M13190" s="120" t="s">
        <v>78</v>
      </c>
    </row>
    <row r="13191" spans="1:20" ht="27.6">
      <c r="A13191" s="116">
        <v>13191</v>
      </c>
      <c r="B13191" s="129">
        <v>44439</v>
      </c>
      <c r="D13191" s="120" t="s">
        <v>25</v>
      </c>
      <c r="E13191" s="120" t="s">
        <v>29478</v>
      </c>
      <c r="F13191" s="209" t="s">
        <v>29479</v>
      </c>
      <c r="G13191" s="119" t="s">
        <v>17627</v>
      </c>
      <c r="H13191" s="121" t="s">
        <v>140</v>
      </c>
      <c r="I13191" s="121" t="s">
        <v>30</v>
      </c>
      <c r="J13191" s="121" t="s">
        <v>5018</v>
      </c>
      <c r="K13191" s="121" t="s">
        <v>65</v>
      </c>
      <c r="L13191" s="131" t="s">
        <v>32</v>
      </c>
      <c r="M13191" s="120" t="s">
        <v>33</v>
      </c>
      <c r="N13191" s="131">
        <v>44441</v>
      </c>
      <c r="O13191" s="131">
        <v>44441</v>
      </c>
    </row>
    <row r="13192" spans="1:20" ht="27.6">
      <c r="A13192" s="116">
        <v>13192</v>
      </c>
      <c r="B13192" s="129">
        <v>44530</v>
      </c>
      <c r="D13192" s="120" t="s">
        <v>580</v>
      </c>
      <c r="E13192" s="120" t="s">
        <v>29480</v>
      </c>
      <c r="F13192" s="209" t="s">
        <v>29481</v>
      </c>
      <c r="G13192" s="119" t="s">
        <v>2394</v>
      </c>
      <c r="H13192" s="121" t="s">
        <v>29</v>
      </c>
      <c r="I13192" s="121" t="s">
        <v>30</v>
      </c>
      <c r="J13192" s="121" t="s">
        <v>7087</v>
      </c>
      <c r="K13192" s="121" t="s">
        <v>65</v>
      </c>
      <c r="L13192" s="157" t="s">
        <v>32</v>
      </c>
      <c r="M13192" s="120" t="s">
        <v>78</v>
      </c>
    </row>
    <row r="13193" spans="1:20" ht="27.6">
      <c r="A13193" s="116">
        <v>13193</v>
      </c>
      <c r="B13193" s="129">
        <v>44530</v>
      </c>
      <c r="D13193" s="120" t="s">
        <v>580</v>
      </c>
      <c r="E13193" s="120" t="s">
        <v>29482</v>
      </c>
      <c r="F13193" s="209" t="s">
        <v>29483</v>
      </c>
      <c r="G13193" s="119" t="s">
        <v>11188</v>
      </c>
      <c r="H13193" s="121" t="s">
        <v>29</v>
      </c>
      <c r="I13193" s="121" t="s">
        <v>30</v>
      </c>
      <c r="J13193" s="121" t="s">
        <v>87</v>
      </c>
      <c r="K13193" s="121" t="s">
        <v>65</v>
      </c>
      <c r="L13193" s="157" t="s">
        <v>32</v>
      </c>
      <c r="M13193" s="120" t="s">
        <v>78</v>
      </c>
    </row>
    <row r="13194" spans="1:20" ht="27.6">
      <c r="A13194" s="116">
        <v>13194</v>
      </c>
      <c r="B13194" s="129">
        <v>44530</v>
      </c>
      <c r="D13194" s="120" t="s">
        <v>580</v>
      </c>
      <c r="E13194" s="120" t="s">
        <v>29484</v>
      </c>
      <c r="F13194" s="209" t="s">
        <v>29485</v>
      </c>
      <c r="G13194" s="119" t="s">
        <v>4780</v>
      </c>
      <c r="H13194" s="121" t="s">
        <v>86</v>
      </c>
      <c r="I13194" s="121" t="s">
        <v>42</v>
      </c>
      <c r="J13194" s="121" t="s">
        <v>82</v>
      </c>
      <c r="K13194" s="121" t="s">
        <v>65</v>
      </c>
      <c r="L13194" s="157" t="s">
        <v>32</v>
      </c>
      <c r="M13194" s="120" t="s">
        <v>78</v>
      </c>
    </row>
    <row r="13195" spans="1:20">
      <c r="A13195" s="116">
        <v>13195</v>
      </c>
      <c r="B13195" s="129">
        <v>44530</v>
      </c>
      <c r="D13195" s="120" t="s">
        <v>580</v>
      </c>
      <c r="E13195" s="120" t="s">
        <v>29486</v>
      </c>
      <c r="F13195" s="209" t="s">
        <v>29487</v>
      </c>
      <c r="G13195" s="119" t="s">
        <v>29488</v>
      </c>
      <c r="H13195" s="121" t="s">
        <v>53</v>
      </c>
      <c r="I13195" s="121" t="s">
        <v>30</v>
      </c>
      <c r="J13195" s="121" t="s">
        <v>5018</v>
      </c>
      <c r="K13195" s="121" t="s">
        <v>65</v>
      </c>
      <c r="L13195" s="157" t="s">
        <v>32</v>
      </c>
      <c r="M13195" s="120" t="s">
        <v>78</v>
      </c>
    </row>
    <row r="13196" spans="1:20">
      <c r="A13196" s="116">
        <v>13196</v>
      </c>
      <c r="B13196" s="129">
        <v>44530</v>
      </c>
      <c r="D13196" s="120" t="s">
        <v>580</v>
      </c>
      <c r="E13196" s="120" t="s">
        <v>29489</v>
      </c>
      <c r="F13196" s="209" t="s">
        <v>1250</v>
      </c>
      <c r="G13196" s="119" t="s">
        <v>29490</v>
      </c>
      <c r="H13196" s="121" t="s">
        <v>29</v>
      </c>
      <c r="I13196" s="121" t="s">
        <v>42</v>
      </c>
      <c r="J13196" s="121" t="s">
        <v>72</v>
      </c>
      <c r="K13196" s="121" t="s">
        <v>65</v>
      </c>
      <c r="L13196" s="157" t="s">
        <v>32</v>
      </c>
      <c r="M13196" s="120" t="s">
        <v>78</v>
      </c>
    </row>
    <row r="13197" spans="1:20" ht="27.6">
      <c r="A13197" s="116">
        <v>13197</v>
      </c>
      <c r="B13197" s="129">
        <v>44530</v>
      </c>
      <c r="D13197" s="120" t="s">
        <v>580</v>
      </c>
      <c r="E13197" s="120" t="s">
        <v>29491</v>
      </c>
      <c r="F13197" s="209" t="s">
        <v>29492</v>
      </c>
      <c r="G13197" s="119" t="s">
        <v>5163</v>
      </c>
      <c r="H13197" s="121" t="s">
        <v>29</v>
      </c>
      <c r="I13197" s="121" t="s">
        <v>30</v>
      </c>
      <c r="J13197" s="121" t="s">
        <v>3886</v>
      </c>
      <c r="K13197" s="121" t="s">
        <v>65</v>
      </c>
      <c r="L13197" s="157" t="s">
        <v>32</v>
      </c>
      <c r="M13197" s="120" t="s">
        <v>78</v>
      </c>
    </row>
    <row r="13198" spans="1:20" ht="27.6">
      <c r="A13198" s="116">
        <v>13198</v>
      </c>
      <c r="B13198" s="129">
        <v>44530</v>
      </c>
      <c r="D13198" s="120" t="s">
        <v>580</v>
      </c>
      <c r="E13198" s="120" t="s">
        <v>29493</v>
      </c>
      <c r="F13198" s="209" t="s">
        <v>29494</v>
      </c>
      <c r="G13198" s="119" t="s">
        <v>29495</v>
      </c>
      <c r="H13198" s="121" t="s">
        <v>86</v>
      </c>
      <c r="I13198" s="121" t="s">
        <v>30</v>
      </c>
      <c r="J13198" s="121" t="s">
        <v>838</v>
      </c>
      <c r="K13198" s="121" t="s">
        <v>65</v>
      </c>
      <c r="L13198" s="157" t="s">
        <v>32</v>
      </c>
      <c r="M13198" s="120" t="s">
        <v>78</v>
      </c>
    </row>
    <row r="13199" spans="1:20" ht="27.6">
      <c r="A13199" s="116">
        <v>13199</v>
      </c>
      <c r="B13199" s="129">
        <v>44530</v>
      </c>
      <c r="D13199" s="120" t="s">
        <v>580</v>
      </c>
      <c r="E13199" s="120" t="s">
        <v>29496</v>
      </c>
      <c r="F13199" s="209" t="s">
        <v>29497</v>
      </c>
      <c r="G13199" s="119" t="s">
        <v>11265</v>
      </c>
      <c r="H13199" s="121" t="s">
        <v>86</v>
      </c>
      <c r="I13199" s="121" t="s">
        <v>30</v>
      </c>
      <c r="J13199" s="121" t="s">
        <v>7280</v>
      </c>
      <c r="K13199" s="121" t="s">
        <v>65</v>
      </c>
      <c r="L13199" s="157" t="s">
        <v>32</v>
      </c>
      <c r="M13199" s="120" t="s">
        <v>78</v>
      </c>
    </row>
    <row r="13200" spans="1:20" ht="27.6">
      <c r="A13200" s="116">
        <v>13200</v>
      </c>
      <c r="B13200" s="129">
        <v>44530</v>
      </c>
      <c r="D13200" s="120" t="s">
        <v>580</v>
      </c>
      <c r="E13200" s="120" t="s">
        <v>29498</v>
      </c>
      <c r="F13200" s="209" t="s">
        <v>29499</v>
      </c>
      <c r="G13200" s="119" t="s">
        <v>2109</v>
      </c>
      <c r="H13200" s="121" t="s">
        <v>53</v>
      </c>
      <c r="I13200" s="121" t="s">
        <v>30</v>
      </c>
      <c r="J13200" s="121" t="s">
        <v>87</v>
      </c>
      <c r="K13200" s="121" t="s">
        <v>65</v>
      </c>
      <c r="L13200" s="157" t="s">
        <v>32</v>
      </c>
      <c r="M13200" s="120" t="s">
        <v>78</v>
      </c>
    </row>
    <row r="13201" spans="1:19">
      <c r="A13201" s="116">
        <v>13201</v>
      </c>
      <c r="B13201" s="129">
        <v>44530</v>
      </c>
      <c r="D13201" s="120" t="s">
        <v>580</v>
      </c>
      <c r="E13201" s="120" t="s">
        <v>29500</v>
      </c>
      <c r="F13201" s="209" t="s">
        <v>469</v>
      </c>
      <c r="G13201" s="119" t="s">
        <v>181</v>
      </c>
      <c r="H13201" s="121" t="s">
        <v>140</v>
      </c>
      <c r="I13201" s="121" t="s">
        <v>42</v>
      </c>
      <c r="J13201" s="121" t="s">
        <v>72</v>
      </c>
      <c r="K13201" s="121" t="s">
        <v>65</v>
      </c>
      <c r="L13201" s="157" t="s">
        <v>32</v>
      </c>
      <c r="M13201" s="120" t="s">
        <v>78</v>
      </c>
    </row>
    <row r="13202" spans="1:19">
      <c r="A13202" s="116">
        <v>13202</v>
      </c>
      <c r="B13202" s="129">
        <v>44530</v>
      </c>
      <c r="D13202" s="120" t="s">
        <v>580</v>
      </c>
      <c r="E13202" s="120" t="s">
        <v>29501</v>
      </c>
      <c r="F13202" s="209" t="s">
        <v>547</v>
      </c>
      <c r="G13202" s="119" t="s">
        <v>2975</v>
      </c>
      <c r="H13202" s="121" t="s">
        <v>140</v>
      </c>
      <c r="I13202" s="121" t="s">
        <v>30</v>
      </c>
      <c r="J13202" s="121" t="s">
        <v>7142</v>
      </c>
      <c r="K13202" s="121" t="s">
        <v>65</v>
      </c>
      <c r="L13202" s="157" t="s">
        <v>32</v>
      </c>
      <c r="M13202" s="120" t="s">
        <v>78</v>
      </c>
    </row>
    <row r="13203" spans="1:19">
      <c r="A13203" s="116">
        <v>13203</v>
      </c>
      <c r="B13203" s="129">
        <v>44530</v>
      </c>
      <c r="D13203" s="120" t="s">
        <v>580</v>
      </c>
      <c r="E13203" s="120" t="s">
        <v>29502</v>
      </c>
      <c r="F13203" s="209" t="s">
        <v>579</v>
      </c>
      <c r="G13203" s="119" t="s">
        <v>29503</v>
      </c>
      <c r="H13203" s="121" t="s">
        <v>71</v>
      </c>
      <c r="I13203" s="121" t="s">
        <v>30</v>
      </c>
      <c r="J13203" s="121" t="s">
        <v>77</v>
      </c>
      <c r="K13203" s="121" t="s">
        <v>584</v>
      </c>
      <c r="L13203" s="157" t="s">
        <v>32</v>
      </c>
      <c r="M13203" s="120" t="s">
        <v>78</v>
      </c>
    </row>
    <row r="13204" spans="1:19" ht="27.6">
      <c r="A13204" s="116">
        <v>13204</v>
      </c>
      <c r="B13204" s="129">
        <v>44526</v>
      </c>
      <c r="D13204" s="120" t="s">
        <v>37</v>
      </c>
      <c r="E13204" s="120" t="s">
        <v>29504</v>
      </c>
      <c r="F13204" s="209" t="s">
        <v>29505</v>
      </c>
      <c r="G13204" s="119" t="s">
        <v>29506</v>
      </c>
      <c r="H13204" s="121" t="s">
        <v>177</v>
      </c>
      <c r="I13204" s="121" t="s">
        <v>30</v>
      </c>
      <c r="J13204" s="121" t="s">
        <v>77</v>
      </c>
      <c r="K13204" s="121" t="s">
        <v>65</v>
      </c>
      <c r="L13204" s="157" t="s">
        <v>32</v>
      </c>
      <c r="M13204" s="120" t="s">
        <v>78</v>
      </c>
    </row>
    <row r="13205" spans="1:19" ht="27.6">
      <c r="A13205" s="116">
        <v>13205</v>
      </c>
      <c r="B13205" s="129">
        <v>44526</v>
      </c>
      <c r="D13205" s="120" t="s">
        <v>25</v>
      </c>
      <c r="E13205" s="120" t="s">
        <v>29507</v>
      </c>
      <c r="F13205" s="209" t="s">
        <v>29508</v>
      </c>
      <c r="G13205" s="119" t="s">
        <v>214</v>
      </c>
      <c r="H13205" s="121" t="s">
        <v>53</v>
      </c>
      <c r="I13205" s="121" t="s">
        <v>42</v>
      </c>
      <c r="J13205" s="121" t="s">
        <v>1811</v>
      </c>
      <c r="K13205" s="121" t="s">
        <v>65</v>
      </c>
      <c r="L13205" s="193" t="s">
        <v>32</v>
      </c>
      <c r="M13205" s="120" t="s">
        <v>33</v>
      </c>
      <c r="N13205" s="131">
        <v>44526</v>
      </c>
      <c r="O13205" s="131">
        <v>44539</v>
      </c>
    </row>
    <row r="13206" spans="1:19" ht="27.6">
      <c r="A13206" s="116">
        <v>13206</v>
      </c>
      <c r="B13206" s="129">
        <v>44526</v>
      </c>
      <c r="D13206" s="120" t="s">
        <v>25</v>
      </c>
      <c r="E13206" s="120" t="s">
        <v>29509</v>
      </c>
      <c r="F13206" s="209" t="s">
        <v>29510</v>
      </c>
      <c r="G13206" s="119" t="s">
        <v>371</v>
      </c>
      <c r="H13206" s="121" t="s">
        <v>53</v>
      </c>
      <c r="I13206" s="121" t="s">
        <v>42</v>
      </c>
      <c r="J13206" s="121" t="s">
        <v>43</v>
      </c>
      <c r="K13206" s="121" t="s">
        <v>65</v>
      </c>
      <c r="L13206" s="157" t="s">
        <v>32</v>
      </c>
      <c r="M13206" s="120" t="s">
        <v>78</v>
      </c>
    </row>
    <row r="13207" spans="1:19">
      <c r="A13207" s="116">
        <v>13207</v>
      </c>
      <c r="B13207" s="129">
        <v>44526</v>
      </c>
      <c r="D13207" s="120" t="s">
        <v>25</v>
      </c>
      <c r="E13207" s="120" t="s">
        <v>29511</v>
      </c>
      <c r="F13207" s="209" t="s">
        <v>235</v>
      </c>
      <c r="G13207" s="119" t="s">
        <v>29512</v>
      </c>
      <c r="H13207" s="121" t="s">
        <v>41</v>
      </c>
      <c r="I13207" s="121" t="s">
        <v>30</v>
      </c>
      <c r="J13207" s="121" t="s">
        <v>77</v>
      </c>
      <c r="K13207" s="121" t="s">
        <v>65</v>
      </c>
      <c r="L13207" s="193" t="s">
        <v>32</v>
      </c>
      <c r="M13207" s="120" t="s">
        <v>33</v>
      </c>
      <c r="N13207" s="131">
        <v>44529</v>
      </c>
      <c r="O13207" s="131">
        <v>44539</v>
      </c>
      <c r="S13207" s="120" t="s">
        <v>92</v>
      </c>
    </row>
    <row r="13208" spans="1:19">
      <c r="A13208" s="116">
        <v>13208</v>
      </c>
      <c r="B13208" s="129">
        <v>44526</v>
      </c>
      <c r="D13208" s="120" t="s">
        <v>25</v>
      </c>
      <c r="E13208" s="120" t="s">
        <v>29513</v>
      </c>
      <c r="F13208" s="209" t="s">
        <v>566</v>
      </c>
      <c r="G13208" s="119" t="s">
        <v>29514</v>
      </c>
      <c r="H13208" s="121" t="s">
        <v>53</v>
      </c>
      <c r="I13208" s="121" t="s">
        <v>42</v>
      </c>
      <c r="J13208" s="121" t="s">
        <v>54</v>
      </c>
      <c r="K13208" s="121" t="s">
        <v>65</v>
      </c>
      <c r="L13208" s="157" t="s">
        <v>32</v>
      </c>
      <c r="M13208" s="120" t="s">
        <v>78</v>
      </c>
    </row>
    <row r="13209" spans="1:19">
      <c r="A13209" s="116">
        <v>13209</v>
      </c>
      <c r="B13209" s="129">
        <v>44526</v>
      </c>
      <c r="D13209" s="120" t="s">
        <v>25</v>
      </c>
      <c r="E13209" s="120" t="s">
        <v>29515</v>
      </c>
      <c r="F13209" s="209" t="s">
        <v>29516</v>
      </c>
      <c r="G13209" s="119" t="s">
        <v>279</v>
      </c>
      <c r="H13209" s="121" t="s">
        <v>76</v>
      </c>
      <c r="I13209" s="121" t="s">
        <v>30</v>
      </c>
      <c r="J13209" s="121" t="s">
        <v>435</v>
      </c>
      <c r="K13209" s="121" t="s">
        <v>65</v>
      </c>
      <c r="L13209" s="193" t="s">
        <v>32</v>
      </c>
      <c r="M13209" s="120" t="s">
        <v>33</v>
      </c>
      <c r="N13209" s="131">
        <v>44532</v>
      </c>
      <c r="O13209" s="131">
        <v>44532</v>
      </c>
    </row>
    <row r="13210" spans="1:19" ht="27.6">
      <c r="A13210" s="116">
        <v>13210</v>
      </c>
      <c r="B13210" s="129">
        <v>44526</v>
      </c>
      <c r="D13210" s="120" t="s">
        <v>25</v>
      </c>
      <c r="E13210" s="120" t="s">
        <v>29517</v>
      </c>
      <c r="F13210" s="209" t="s">
        <v>29518</v>
      </c>
      <c r="G13210" s="119" t="s">
        <v>1519</v>
      </c>
      <c r="H13210" s="121" t="s">
        <v>97</v>
      </c>
      <c r="I13210" s="121" t="s">
        <v>42</v>
      </c>
      <c r="J13210" s="121" t="s">
        <v>91</v>
      </c>
      <c r="K13210" s="121" t="s">
        <v>65</v>
      </c>
      <c r="L13210" s="157" t="s">
        <v>32</v>
      </c>
      <c r="M13210" s="120" t="s">
        <v>33</v>
      </c>
      <c r="O13210" s="131">
        <v>44629</v>
      </c>
    </row>
    <row r="13211" spans="1:19">
      <c r="A13211" s="116">
        <v>13211</v>
      </c>
      <c r="B13211" s="129">
        <v>44529</v>
      </c>
      <c r="C13211" s="118">
        <f t="shared" ref="C13211:C13218" si="500">IF(B13211&lt;&gt;0,MONTH(B13211),0)</f>
        <v>11</v>
      </c>
      <c r="D13211" s="120" t="s">
        <v>252</v>
      </c>
      <c r="E13211" s="116" t="s">
        <v>29519</v>
      </c>
      <c r="F13211" s="214" t="s">
        <v>10833</v>
      </c>
      <c r="G13211" s="134" t="s">
        <v>15046</v>
      </c>
      <c r="H13211" s="116" t="s">
        <v>29</v>
      </c>
      <c r="I13211" s="116" t="s">
        <v>30</v>
      </c>
      <c r="J13211" s="120" t="s">
        <v>838</v>
      </c>
      <c r="K13211" s="120" t="s">
        <v>65</v>
      </c>
      <c r="L13211" s="131" t="s">
        <v>32</v>
      </c>
      <c r="M13211" s="116"/>
      <c r="P13211" s="124">
        <f>IF(O13211&lt;&gt;0,MONTH(O13211),0)</f>
        <v>0</v>
      </c>
    </row>
    <row r="13212" spans="1:19">
      <c r="A13212" s="116">
        <v>13212</v>
      </c>
      <c r="B13212" s="129">
        <v>44529</v>
      </c>
      <c r="C13212" s="118">
        <f t="shared" si="500"/>
        <v>11</v>
      </c>
      <c r="D13212" s="120" t="s">
        <v>252</v>
      </c>
      <c r="E13212" s="116" t="s">
        <v>29520</v>
      </c>
      <c r="F13212" s="214" t="s">
        <v>469</v>
      </c>
      <c r="G13212" s="134" t="s">
        <v>6019</v>
      </c>
      <c r="H13212" s="116" t="s">
        <v>29</v>
      </c>
      <c r="I13212" s="121" t="s">
        <v>196</v>
      </c>
      <c r="J13212" s="120" t="s">
        <v>196</v>
      </c>
      <c r="K13212" s="120" t="s">
        <v>65</v>
      </c>
      <c r="L13212" s="131" t="s">
        <v>32</v>
      </c>
      <c r="M13212" s="116"/>
      <c r="P13212" s="124">
        <f>IF(O13212&lt;&gt;0,MONTH(O13212),0)</f>
        <v>0</v>
      </c>
    </row>
    <row r="13213" spans="1:19">
      <c r="A13213" s="116">
        <v>13213</v>
      </c>
      <c r="B13213" s="129">
        <v>44529</v>
      </c>
      <c r="C13213" s="118">
        <f t="shared" si="500"/>
        <v>11</v>
      </c>
      <c r="D13213" s="120" t="s">
        <v>252</v>
      </c>
      <c r="E13213" s="116" t="s">
        <v>29521</v>
      </c>
      <c r="F13213" s="214" t="s">
        <v>579</v>
      </c>
      <c r="G13213" s="134" t="s">
        <v>13053</v>
      </c>
      <c r="H13213" s="116" t="s">
        <v>29</v>
      </c>
      <c r="I13213" s="121" t="s">
        <v>30</v>
      </c>
      <c r="J13213" s="121" t="s">
        <v>435</v>
      </c>
      <c r="K13213" s="120" t="s">
        <v>584</v>
      </c>
      <c r="L13213" s="131" t="s">
        <v>32</v>
      </c>
      <c r="M13213" s="120" t="s">
        <v>78</v>
      </c>
      <c r="P13213" s="124">
        <f>IF(O13213&lt;&gt;0,MONTH(O13213),0)</f>
        <v>0</v>
      </c>
    </row>
    <row r="13214" spans="1:19">
      <c r="A13214" s="116">
        <v>13214</v>
      </c>
      <c r="B13214" s="129">
        <v>44529</v>
      </c>
      <c r="C13214" s="118">
        <f t="shared" si="500"/>
        <v>11</v>
      </c>
      <c r="D13214" s="120" t="s">
        <v>252</v>
      </c>
      <c r="E13214" s="116" t="s">
        <v>29522</v>
      </c>
      <c r="F13214" s="214" t="s">
        <v>29523</v>
      </c>
      <c r="G13214" s="134" t="s">
        <v>2394</v>
      </c>
      <c r="H13214" s="116" t="s">
        <v>29</v>
      </c>
      <c r="I13214" s="121" t="s">
        <v>30</v>
      </c>
      <c r="J13214" s="121" t="s">
        <v>7087</v>
      </c>
      <c r="K13214" s="120" t="s">
        <v>65</v>
      </c>
      <c r="L13214" s="131" t="s">
        <v>32</v>
      </c>
      <c r="M13214" s="116" t="s">
        <v>33</v>
      </c>
      <c r="N13214" s="131">
        <v>44530</v>
      </c>
      <c r="O13214" s="131">
        <v>44628</v>
      </c>
      <c r="P13214" s="124">
        <f>IF(O13214&lt;&gt;0,MONTH(O13214),0)</f>
        <v>3</v>
      </c>
    </row>
    <row r="13215" spans="1:19">
      <c r="A13215" s="116">
        <v>13215</v>
      </c>
      <c r="B13215" s="129">
        <v>44529</v>
      </c>
      <c r="C13215" s="118">
        <f t="shared" si="500"/>
        <v>11</v>
      </c>
      <c r="D13215" s="120" t="s">
        <v>252</v>
      </c>
      <c r="E13215" s="116" t="s">
        <v>29524</v>
      </c>
      <c r="F13215" s="214" t="s">
        <v>18730</v>
      </c>
      <c r="G13215" s="134" t="s">
        <v>11960</v>
      </c>
      <c r="H13215" s="116" t="s">
        <v>53</v>
      </c>
      <c r="I13215" s="121" t="s">
        <v>30</v>
      </c>
      <c r="J13215" s="121" t="s">
        <v>7280</v>
      </c>
      <c r="K13215" s="120" t="s">
        <v>65</v>
      </c>
      <c r="L13215" s="131" t="s">
        <v>32</v>
      </c>
      <c r="M13215" s="116"/>
      <c r="P13215" s="124">
        <f>IF(O13215&lt;&gt;0,MONTH(O13215),0)</f>
        <v>0</v>
      </c>
    </row>
    <row r="13216" spans="1:19">
      <c r="A13216" s="116">
        <v>13216</v>
      </c>
      <c r="B13216" s="129">
        <v>44529</v>
      </c>
      <c r="C13216" s="118">
        <f t="shared" si="500"/>
        <v>11</v>
      </c>
      <c r="D13216" s="120" t="s">
        <v>252</v>
      </c>
      <c r="E13216" s="120" t="s">
        <v>29525</v>
      </c>
      <c r="F13216" s="209" t="s">
        <v>29526</v>
      </c>
      <c r="G13216" s="130" t="s">
        <v>29527</v>
      </c>
      <c r="H13216" s="121" t="s">
        <v>53</v>
      </c>
      <c r="I13216" s="121" t="s">
        <v>30</v>
      </c>
      <c r="J13216" s="121" t="s">
        <v>5018</v>
      </c>
      <c r="K13216" s="121" t="s">
        <v>65</v>
      </c>
      <c r="L13216" s="131" t="s">
        <v>32</v>
      </c>
      <c r="M13216" s="120" t="s">
        <v>78</v>
      </c>
    </row>
    <row r="13217" spans="1:25">
      <c r="A13217" s="116">
        <v>13217</v>
      </c>
      <c r="B13217" s="129">
        <v>44529</v>
      </c>
      <c r="C13217" s="118">
        <f t="shared" si="500"/>
        <v>11</v>
      </c>
      <c r="D13217" s="120" t="s">
        <v>252</v>
      </c>
      <c r="E13217" s="120" t="s">
        <v>29528</v>
      </c>
      <c r="F13217" s="209" t="s">
        <v>29529</v>
      </c>
      <c r="G13217" s="119" t="s">
        <v>29530</v>
      </c>
      <c r="H13217" s="121" t="s">
        <v>41</v>
      </c>
      <c r="I13217" s="121" t="s">
        <v>30</v>
      </c>
      <c r="J13217" s="121" t="s">
        <v>87</v>
      </c>
      <c r="K13217" s="121" t="s">
        <v>65</v>
      </c>
      <c r="L13217" s="131" t="s">
        <v>32</v>
      </c>
      <c r="M13217" s="120" t="s">
        <v>33</v>
      </c>
      <c r="N13217" s="131">
        <v>44530</v>
      </c>
      <c r="O13217" s="131">
        <v>44628</v>
      </c>
    </row>
    <row r="13218" spans="1:25">
      <c r="A13218" s="116">
        <v>13218</v>
      </c>
      <c r="B13218" s="129">
        <v>44529</v>
      </c>
      <c r="C13218" s="118">
        <f t="shared" si="500"/>
        <v>11</v>
      </c>
      <c r="D13218" s="120" t="s">
        <v>252</v>
      </c>
      <c r="E13218" s="120" t="s">
        <v>29531</v>
      </c>
      <c r="F13218" s="209" t="s">
        <v>856</v>
      </c>
      <c r="G13218" s="119" t="s">
        <v>16976</v>
      </c>
      <c r="H13218" s="121" t="s">
        <v>1173</v>
      </c>
      <c r="I13218" s="121" t="s">
        <v>30</v>
      </c>
      <c r="J13218" s="121" t="s">
        <v>77</v>
      </c>
      <c r="K13218" s="121" t="s">
        <v>65</v>
      </c>
      <c r="L13218" s="131" t="s">
        <v>32</v>
      </c>
      <c r="M13218" s="120" t="s">
        <v>78</v>
      </c>
    </row>
    <row r="13219" spans="1:25" ht="27.6">
      <c r="A13219" s="116">
        <v>13219</v>
      </c>
      <c r="B13219" s="129">
        <v>44529</v>
      </c>
      <c r="D13219" s="120" t="s">
        <v>252</v>
      </c>
      <c r="E13219" s="120" t="s">
        <v>29532</v>
      </c>
      <c r="F13219" s="209" t="s">
        <v>29533</v>
      </c>
      <c r="G13219" s="119" t="s">
        <v>24845</v>
      </c>
      <c r="H13219" s="121" t="s">
        <v>53</v>
      </c>
      <c r="I13219" s="121" t="s">
        <v>30</v>
      </c>
      <c r="J13219" s="121" t="s">
        <v>87</v>
      </c>
      <c r="K13219" s="121" t="s">
        <v>584</v>
      </c>
      <c r="L13219" s="157" t="s">
        <v>32</v>
      </c>
      <c r="M13219" s="120" t="s">
        <v>78</v>
      </c>
      <c r="Y13219" s="116" t="s">
        <v>16023</v>
      </c>
    </row>
    <row r="13220" spans="1:25">
      <c r="A13220" s="116">
        <v>13220</v>
      </c>
      <c r="B13220" s="129">
        <v>44529</v>
      </c>
      <c r="D13220" s="120" t="s">
        <v>252</v>
      </c>
      <c r="E13220" s="120" t="s">
        <v>29534</v>
      </c>
      <c r="F13220" s="209" t="s">
        <v>10820</v>
      </c>
      <c r="G13220" s="119" t="s">
        <v>29535</v>
      </c>
      <c r="H13220" s="121" t="s">
        <v>344</v>
      </c>
      <c r="I13220" s="121" t="s">
        <v>30</v>
      </c>
      <c r="J13220" s="121" t="s">
        <v>435</v>
      </c>
      <c r="K13220" s="121" t="s">
        <v>584</v>
      </c>
      <c r="L13220" s="157" t="s">
        <v>32</v>
      </c>
      <c r="M13220" s="120" t="s">
        <v>33</v>
      </c>
      <c r="N13220" s="131">
        <v>44530</v>
      </c>
      <c r="O13220" s="131">
        <v>44536</v>
      </c>
    </row>
    <row r="13221" spans="1:25">
      <c r="A13221" s="116">
        <v>13221</v>
      </c>
      <c r="B13221" s="129">
        <v>44529</v>
      </c>
      <c r="D13221" s="120" t="s">
        <v>252</v>
      </c>
      <c r="E13221" s="120" t="s">
        <v>29536</v>
      </c>
      <c r="F13221" s="209" t="s">
        <v>29537</v>
      </c>
      <c r="G13221" s="119" t="s">
        <v>24539</v>
      </c>
      <c r="H13221" s="121" t="s">
        <v>53</v>
      </c>
      <c r="I13221" s="121" t="s">
        <v>30</v>
      </c>
      <c r="J13221" s="121" t="s">
        <v>77</v>
      </c>
      <c r="K13221" s="121" t="s">
        <v>65</v>
      </c>
      <c r="L13221" s="193" t="s">
        <v>32</v>
      </c>
      <c r="M13221" s="120" t="s">
        <v>33</v>
      </c>
      <c r="N13221" s="131">
        <v>44530</v>
      </c>
      <c r="O13221" s="131">
        <v>44628</v>
      </c>
    </row>
    <row r="13222" spans="1:25">
      <c r="A13222" s="116">
        <v>13222</v>
      </c>
      <c r="B13222" s="129">
        <v>44529</v>
      </c>
      <c r="D13222" s="120" t="s">
        <v>252</v>
      </c>
      <c r="E13222" s="120" t="s">
        <v>29538</v>
      </c>
      <c r="F13222" s="209" t="s">
        <v>29539</v>
      </c>
      <c r="G13222" s="119" t="s">
        <v>16935</v>
      </c>
      <c r="H13222" s="121" t="s">
        <v>41</v>
      </c>
      <c r="I13222" s="121" t="s">
        <v>30</v>
      </c>
      <c r="J13222" s="121" t="s">
        <v>87</v>
      </c>
      <c r="K13222" s="121" t="s">
        <v>584</v>
      </c>
      <c r="L13222" s="157" t="s">
        <v>32</v>
      </c>
      <c r="M13222" s="120" t="s">
        <v>78</v>
      </c>
    </row>
    <row r="13223" spans="1:25">
      <c r="A13223" s="116">
        <v>13223</v>
      </c>
      <c r="B13223" s="129">
        <v>44529</v>
      </c>
      <c r="D13223" s="120" t="s">
        <v>252</v>
      </c>
      <c r="E13223" s="120" t="s">
        <v>29540</v>
      </c>
      <c r="F13223" s="209" t="s">
        <v>29541</v>
      </c>
      <c r="G13223" s="119" t="s">
        <v>29542</v>
      </c>
      <c r="H13223" s="121" t="s">
        <v>53</v>
      </c>
      <c r="I13223" s="121" t="s">
        <v>42</v>
      </c>
      <c r="J13223" s="121" t="s">
        <v>82</v>
      </c>
      <c r="K13223" s="121" t="s">
        <v>65</v>
      </c>
      <c r="L13223" s="193" t="s">
        <v>32</v>
      </c>
      <c r="M13223" s="120" t="s">
        <v>78</v>
      </c>
    </row>
    <row r="13224" spans="1:25">
      <c r="A13224" s="116">
        <v>13224</v>
      </c>
      <c r="B13224" s="129">
        <v>44529</v>
      </c>
      <c r="D13224" s="120" t="s">
        <v>252</v>
      </c>
      <c r="E13224" s="120" t="s">
        <v>29543</v>
      </c>
      <c r="F13224" s="209" t="s">
        <v>29544</v>
      </c>
      <c r="G13224" s="119" t="s">
        <v>29545</v>
      </c>
      <c r="H13224" s="121" t="s">
        <v>1173</v>
      </c>
      <c r="I13224" s="121" t="s">
        <v>30</v>
      </c>
      <c r="J13224" s="121" t="s">
        <v>838</v>
      </c>
      <c r="K13224" s="121" t="s">
        <v>65</v>
      </c>
      <c r="L13224" s="157" t="s">
        <v>32</v>
      </c>
    </row>
    <row r="13225" spans="1:25">
      <c r="A13225" s="116">
        <v>13225</v>
      </c>
      <c r="B13225" s="129">
        <v>44529</v>
      </c>
      <c r="D13225" s="120" t="s">
        <v>252</v>
      </c>
      <c r="E13225" s="120" t="s">
        <v>29546</v>
      </c>
      <c r="F13225" s="209" t="s">
        <v>29547</v>
      </c>
      <c r="G13225" s="119" t="s">
        <v>29548</v>
      </c>
      <c r="H13225" s="121" t="s">
        <v>53</v>
      </c>
      <c r="I13225" s="121" t="s">
        <v>42</v>
      </c>
      <c r="J13225" s="121" t="s">
        <v>82</v>
      </c>
      <c r="K13225" s="121" t="s">
        <v>584</v>
      </c>
      <c r="L13225" s="193" t="s">
        <v>32</v>
      </c>
      <c r="M13225" s="120" t="s">
        <v>78</v>
      </c>
    </row>
    <row r="13226" spans="1:25">
      <c r="A13226" s="116">
        <v>13226</v>
      </c>
      <c r="B13226" s="129">
        <v>44529</v>
      </c>
      <c r="D13226" s="120" t="s">
        <v>252</v>
      </c>
      <c r="E13226" s="116" t="s">
        <v>29549</v>
      </c>
      <c r="F13226" s="215" t="s">
        <v>3655</v>
      </c>
      <c r="G13226" s="134" t="s">
        <v>29550</v>
      </c>
      <c r="H13226" s="121" t="s">
        <v>140</v>
      </c>
      <c r="I13226" s="121" t="s">
        <v>42</v>
      </c>
      <c r="J13226" s="116" t="s">
        <v>82</v>
      </c>
      <c r="K13226" s="121" t="s">
        <v>65</v>
      </c>
      <c r="L13226" s="193" t="s">
        <v>32</v>
      </c>
      <c r="M13226" s="116" t="s">
        <v>33</v>
      </c>
      <c r="N13226" s="131">
        <v>44530</v>
      </c>
      <c r="O13226" s="131">
        <v>44628</v>
      </c>
    </row>
    <row r="13227" spans="1:25">
      <c r="A13227" s="116">
        <v>13227</v>
      </c>
      <c r="B13227" s="129">
        <v>44529</v>
      </c>
      <c r="D13227" s="120" t="s">
        <v>252</v>
      </c>
      <c r="E13227" s="120" t="s">
        <v>29551</v>
      </c>
      <c r="F13227" s="209" t="s">
        <v>473</v>
      </c>
      <c r="G13227" s="119" t="s">
        <v>29552</v>
      </c>
      <c r="H13227" s="121" t="s">
        <v>140</v>
      </c>
      <c r="I13227" s="121" t="s">
        <v>42</v>
      </c>
      <c r="J13227" s="121" t="s">
        <v>82</v>
      </c>
      <c r="K13227" s="121" t="s">
        <v>584</v>
      </c>
      <c r="L13227" s="193" t="s">
        <v>32</v>
      </c>
      <c r="M13227" s="120" t="s">
        <v>33</v>
      </c>
      <c r="N13227" s="131">
        <v>44537</v>
      </c>
    </row>
    <row r="13228" spans="1:25">
      <c r="A13228" s="116">
        <v>13228</v>
      </c>
      <c r="B13228" s="129">
        <v>44529</v>
      </c>
      <c r="D13228" s="120" t="s">
        <v>252</v>
      </c>
      <c r="E13228" s="120" t="s">
        <v>29553</v>
      </c>
      <c r="F13228" s="209" t="s">
        <v>429</v>
      </c>
      <c r="G13228" s="119" t="s">
        <v>29554</v>
      </c>
      <c r="H13228" s="121" t="s">
        <v>53</v>
      </c>
      <c r="I13228" s="121" t="s">
        <v>42</v>
      </c>
      <c r="J13228" s="121" t="s">
        <v>82</v>
      </c>
      <c r="K13228" s="121" t="s">
        <v>584</v>
      </c>
      <c r="L13228" s="157" t="s">
        <v>32</v>
      </c>
      <c r="M13228" s="120" t="s">
        <v>78</v>
      </c>
    </row>
    <row r="13229" spans="1:25">
      <c r="A13229" s="116">
        <v>13229</v>
      </c>
      <c r="B13229" s="129">
        <v>44529</v>
      </c>
      <c r="D13229" s="120" t="s">
        <v>252</v>
      </c>
      <c r="E13229" s="120" t="s">
        <v>29555</v>
      </c>
      <c r="F13229" s="209" t="s">
        <v>29556</v>
      </c>
      <c r="G13229" s="119" t="s">
        <v>2731</v>
      </c>
      <c r="H13229" s="121" t="s">
        <v>86</v>
      </c>
      <c r="I13229" s="121" t="s">
        <v>30</v>
      </c>
      <c r="J13229" s="121" t="s">
        <v>5018</v>
      </c>
      <c r="K13229" s="121" t="s">
        <v>65</v>
      </c>
      <c r="L13229" s="193" t="s">
        <v>32</v>
      </c>
    </row>
    <row r="13230" spans="1:25">
      <c r="A13230" s="116">
        <v>13230</v>
      </c>
      <c r="B13230" s="129">
        <v>44529</v>
      </c>
      <c r="D13230" s="120" t="s">
        <v>252</v>
      </c>
      <c r="E13230" s="120" t="s">
        <v>29557</v>
      </c>
      <c r="F13230" s="209" t="s">
        <v>259</v>
      </c>
      <c r="G13230" s="119" t="s">
        <v>29558</v>
      </c>
      <c r="H13230" s="121" t="s">
        <v>29</v>
      </c>
      <c r="I13230" s="121" t="s">
        <v>30</v>
      </c>
      <c r="J13230" s="121" t="s">
        <v>1540</v>
      </c>
      <c r="K13230" s="121" t="s">
        <v>584</v>
      </c>
      <c r="L13230" s="193" t="s">
        <v>32</v>
      </c>
      <c r="M13230" s="120" t="s">
        <v>78</v>
      </c>
    </row>
    <row r="13231" spans="1:25">
      <c r="A13231" s="116">
        <v>13231</v>
      </c>
      <c r="B13231" s="129">
        <v>44529</v>
      </c>
      <c r="D13231" s="120" t="s">
        <v>25</v>
      </c>
      <c r="E13231" s="120" t="s">
        <v>29559</v>
      </c>
      <c r="F13231" s="209" t="s">
        <v>29560</v>
      </c>
      <c r="G13231" s="119" t="s">
        <v>2840</v>
      </c>
      <c r="H13231" s="121" t="s">
        <v>41</v>
      </c>
      <c r="I13231" s="121" t="s">
        <v>63</v>
      </c>
      <c r="J13231" s="121" t="s">
        <v>328</v>
      </c>
      <c r="K13231" s="121" t="s">
        <v>584</v>
      </c>
      <c r="L13231" s="157" t="s">
        <v>32</v>
      </c>
      <c r="M13231" s="120" t="s">
        <v>33</v>
      </c>
      <c r="N13231" s="131">
        <v>44529</v>
      </c>
      <c r="O13231" s="131">
        <v>44529</v>
      </c>
    </row>
    <row r="13232" spans="1:25" ht="27.6">
      <c r="A13232" s="116">
        <v>13232</v>
      </c>
      <c r="B13232" s="129">
        <v>44529</v>
      </c>
      <c r="D13232" s="120" t="s">
        <v>25</v>
      </c>
      <c r="E13232" s="120" t="s">
        <v>29561</v>
      </c>
      <c r="F13232" s="209" t="s">
        <v>29562</v>
      </c>
      <c r="G13232" s="119" t="s">
        <v>29563</v>
      </c>
      <c r="H13232" s="121" t="s">
        <v>1173</v>
      </c>
      <c r="I13232" s="121" t="s">
        <v>30</v>
      </c>
      <c r="J13232" s="121" t="s">
        <v>77</v>
      </c>
      <c r="K13232" s="121" t="s">
        <v>65</v>
      </c>
      <c r="L13232" s="157" t="s">
        <v>32</v>
      </c>
      <c r="M13232" s="120" t="s">
        <v>78</v>
      </c>
    </row>
    <row r="13233" spans="1:15">
      <c r="A13233" s="116">
        <v>13233</v>
      </c>
      <c r="B13233" s="129">
        <v>44529</v>
      </c>
      <c r="D13233" s="120" t="s">
        <v>25</v>
      </c>
      <c r="E13233" s="120" t="s">
        <v>29564</v>
      </c>
      <c r="F13233" s="209" t="s">
        <v>26942</v>
      </c>
      <c r="G13233" s="119" t="s">
        <v>29565</v>
      </c>
      <c r="H13233" s="121" t="s">
        <v>177</v>
      </c>
      <c r="I13233" s="121" t="s">
        <v>63</v>
      </c>
      <c r="J13233" s="121" t="s">
        <v>108</v>
      </c>
      <c r="K13233" s="121" t="s">
        <v>65</v>
      </c>
      <c r="L13233" s="157" t="s">
        <v>32</v>
      </c>
      <c r="M13233" s="120" t="s">
        <v>78</v>
      </c>
    </row>
    <row r="13234" spans="1:15">
      <c r="A13234" s="116">
        <v>13234</v>
      </c>
      <c r="B13234" s="129">
        <v>44529</v>
      </c>
      <c r="D13234" s="120" t="s">
        <v>25</v>
      </c>
      <c r="E13234" s="120" t="s">
        <v>29566</v>
      </c>
      <c r="F13234" s="209" t="s">
        <v>29567</v>
      </c>
      <c r="G13234" s="119" t="s">
        <v>19694</v>
      </c>
      <c r="H13234" s="121" t="s">
        <v>53</v>
      </c>
      <c r="I13234" s="121" t="s">
        <v>42</v>
      </c>
      <c r="J13234" s="121" t="s">
        <v>91</v>
      </c>
      <c r="K13234" s="121" t="s">
        <v>65</v>
      </c>
      <c r="L13234" s="157" t="s">
        <v>32</v>
      </c>
      <c r="M13234" s="120" t="s">
        <v>78</v>
      </c>
    </row>
    <row r="13235" spans="1:15">
      <c r="A13235" s="116">
        <v>13235</v>
      </c>
      <c r="B13235" s="129">
        <v>44529</v>
      </c>
      <c r="D13235" s="120" t="s">
        <v>25</v>
      </c>
      <c r="E13235" s="120" t="s">
        <v>29568</v>
      </c>
      <c r="F13235" s="209" t="s">
        <v>29569</v>
      </c>
      <c r="G13235" s="119" t="s">
        <v>1033</v>
      </c>
      <c r="H13235" s="121" t="s">
        <v>1173</v>
      </c>
      <c r="I13235" s="121" t="s">
        <v>30</v>
      </c>
      <c r="J13235" s="121" t="s">
        <v>87</v>
      </c>
      <c r="K13235" s="121" t="s">
        <v>65</v>
      </c>
      <c r="L13235" s="157" t="s">
        <v>32</v>
      </c>
      <c r="M13235" s="120" t="s">
        <v>78</v>
      </c>
    </row>
    <row r="13236" spans="1:15" ht="27.6">
      <c r="A13236" s="116">
        <v>13236</v>
      </c>
      <c r="B13236" s="129">
        <v>44529</v>
      </c>
      <c r="D13236" s="120" t="s">
        <v>25</v>
      </c>
      <c r="E13236" s="120" t="s">
        <v>29570</v>
      </c>
      <c r="F13236" s="209" t="s">
        <v>29571</v>
      </c>
      <c r="G13236" s="119" t="s">
        <v>29572</v>
      </c>
      <c r="H13236" s="121" t="s">
        <v>97</v>
      </c>
      <c r="I13236" s="121" t="s">
        <v>30</v>
      </c>
      <c r="J13236" s="121" t="s">
        <v>77</v>
      </c>
      <c r="K13236" s="121" t="s">
        <v>65</v>
      </c>
      <c r="L13236" s="157" t="s">
        <v>32</v>
      </c>
      <c r="M13236" s="120" t="s">
        <v>78</v>
      </c>
    </row>
    <row r="13237" spans="1:15" ht="27.6">
      <c r="A13237" s="116">
        <v>13237</v>
      </c>
      <c r="B13237" s="129">
        <v>44529</v>
      </c>
      <c r="D13237" s="120" t="s">
        <v>25</v>
      </c>
      <c r="E13237" s="120" t="s">
        <v>29573</v>
      </c>
      <c r="F13237" s="209" t="s">
        <v>29574</v>
      </c>
      <c r="G13237" s="119" t="s">
        <v>2779</v>
      </c>
      <c r="H13237" s="121" t="s">
        <v>86</v>
      </c>
      <c r="I13237" s="121" t="s">
        <v>42</v>
      </c>
      <c r="J13237" s="121" t="s">
        <v>72</v>
      </c>
      <c r="K13237" s="121" t="s">
        <v>65</v>
      </c>
      <c r="L13237" s="157" t="s">
        <v>32</v>
      </c>
      <c r="M13237" s="120" t="s">
        <v>33</v>
      </c>
      <c r="N13237" s="131">
        <v>44538</v>
      </c>
      <c r="O13237" s="131">
        <v>44539</v>
      </c>
    </row>
    <row r="13238" spans="1:15" ht="27.6">
      <c r="A13238" s="116">
        <v>13238</v>
      </c>
      <c r="B13238" s="129">
        <v>44529</v>
      </c>
      <c r="D13238" s="120" t="s">
        <v>25</v>
      </c>
      <c r="E13238" s="120" t="s">
        <v>29575</v>
      </c>
      <c r="F13238" s="209" t="s">
        <v>29576</v>
      </c>
      <c r="G13238" s="119" t="s">
        <v>371</v>
      </c>
      <c r="H13238" s="121" t="s">
        <v>53</v>
      </c>
      <c r="I13238" s="121" t="s">
        <v>30</v>
      </c>
      <c r="J13238" s="121" t="s">
        <v>1540</v>
      </c>
      <c r="K13238" s="121" t="s">
        <v>65</v>
      </c>
      <c r="L13238" s="157" t="s">
        <v>32</v>
      </c>
      <c r="M13238" s="120" t="s">
        <v>33</v>
      </c>
      <c r="N13238" s="131">
        <v>44529</v>
      </c>
      <c r="O13238" s="131">
        <v>44539</v>
      </c>
    </row>
    <row r="13239" spans="1:15" ht="27.6">
      <c r="A13239" s="116">
        <v>13239</v>
      </c>
      <c r="B13239" s="129">
        <v>44529</v>
      </c>
      <c r="D13239" s="120" t="s">
        <v>25</v>
      </c>
      <c r="E13239" s="120" t="s">
        <v>29577</v>
      </c>
      <c r="F13239" s="209" t="s">
        <v>29578</v>
      </c>
      <c r="G13239" s="119" t="s">
        <v>29579</v>
      </c>
      <c r="H13239" s="121" t="s">
        <v>41</v>
      </c>
      <c r="I13239" s="121" t="s">
        <v>30</v>
      </c>
      <c r="J13239" s="121" t="s">
        <v>5018</v>
      </c>
      <c r="K13239" s="121" t="s">
        <v>65</v>
      </c>
      <c r="L13239" s="157" t="s">
        <v>32</v>
      </c>
      <c r="M13239" s="120" t="s">
        <v>78</v>
      </c>
    </row>
    <row r="13240" spans="1:15">
      <c r="A13240" s="116">
        <v>13240</v>
      </c>
      <c r="B13240" s="129">
        <v>44529</v>
      </c>
      <c r="D13240" s="120" t="s">
        <v>25</v>
      </c>
      <c r="E13240" s="120" t="s">
        <v>29580</v>
      </c>
      <c r="F13240" s="209" t="s">
        <v>29581</v>
      </c>
      <c r="G13240" s="119" t="s">
        <v>29582</v>
      </c>
      <c r="H13240" s="121" t="s">
        <v>41</v>
      </c>
      <c r="I13240" s="121" t="s">
        <v>30</v>
      </c>
      <c r="J13240" s="121" t="s">
        <v>87</v>
      </c>
      <c r="K13240" s="121" t="s">
        <v>65</v>
      </c>
      <c r="L13240" s="157" t="s">
        <v>32</v>
      </c>
      <c r="M13240" s="120" t="s">
        <v>33</v>
      </c>
      <c r="N13240" s="131">
        <v>44529</v>
      </c>
      <c r="O13240" s="131">
        <v>44539</v>
      </c>
    </row>
    <row r="13241" spans="1:15" ht="27.6">
      <c r="A13241" s="116">
        <v>13241</v>
      </c>
      <c r="B13241" s="129">
        <v>44529</v>
      </c>
      <c r="D13241" s="120" t="s">
        <v>25</v>
      </c>
      <c r="E13241" s="120" t="s">
        <v>29583</v>
      </c>
      <c r="F13241" s="209" t="s">
        <v>29584</v>
      </c>
      <c r="G13241" s="121" t="s">
        <v>29585</v>
      </c>
      <c r="H13241" s="121" t="s">
        <v>97</v>
      </c>
      <c r="I13241" s="121" t="s">
        <v>30</v>
      </c>
      <c r="J13241" s="121" t="s">
        <v>7276</v>
      </c>
      <c r="K13241" s="121" t="s">
        <v>65</v>
      </c>
      <c r="L13241" s="157" t="s">
        <v>32</v>
      </c>
      <c r="M13241" s="120" t="s">
        <v>78</v>
      </c>
    </row>
    <row r="13242" spans="1:15">
      <c r="A13242" s="116">
        <v>13242</v>
      </c>
      <c r="B13242" s="129">
        <v>44529</v>
      </c>
      <c r="D13242" s="120" t="s">
        <v>25</v>
      </c>
      <c r="E13242" s="120" t="s">
        <v>29586</v>
      </c>
      <c r="F13242" s="209" t="s">
        <v>29587</v>
      </c>
      <c r="G13242" s="119" t="s">
        <v>29588</v>
      </c>
      <c r="H13242" s="121" t="s">
        <v>41</v>
      </c>
      <c r="I13242" s="121" t="s">
        <v>30</v>
      </c>
      <c r="J13242" s="121" t="s">
        <v>87</v>
      </c>
      <c r="K13242" s="121" t="s">
        <v>65</v>
      </c>
      <c r="L13242" s="157" t="s">
        <v>32</v>
      </c>
      <c r="M13242" s="120" t="s">
        <v>78</v>
      </c>
    </row>
    <row r="13243" spans="1:15" ht="27.6">
      <c r="A13243" s="116">
        <v>13243</v>
      </c>
      <c r="B13243" s="129">
        <v>44529</v>
      </c>
      <c r="D13243" s="120" t="s">
        <v>25</v>
      </c>
      <c r="E13243" s="120" t="s">
        <v>29589</v>
      </c>
      <c r="F13243" s="209" t="s">
        <v>29590</v>
      </c>
      <c r="G13243" s="119" t="s">
        <v>606</v>
      </c>
      <c r="H13243" s="121" t="s">
        <v>1173</v>
      </c>
      <c r="I13243" s="121" t="s">
        <v>42</v>
      </c>
      <c r="J13243" s="121" t="s">
        <v>72</v>
      </c>
      <c r="K13243" s="121" t="s">
        <v>65</v>
      </c>
      <c r="L13243" s="157" t="s">
        <v>32</v>
      </c>
      <c r="M13243" s="120" t="s">
        <v>33</v>
      </c>
      <c r="N13243" s="131">
        <v>44529</v>
      </c>
      <c r="O13243" s="131">
        <v>44539</v>
      </c>
    </row>
    <row r="13244" spans="1:15" ht="27.6">
      <c r="A13244" s="116">
        <v>13244</v>
      </c>
      <c r="B13244" s="129">
        <v>44531</v>
      </c>
      <c r="D13244" s="120" t="s">
        <v>580</v>
      </c>
      <c r="E13244" s="120" t="s">
        <v>29591</v>
      </c>
      <c r="F13244" s="209" t="s">
        <v>29592</v>
      </c>
      <c r="G13244" s="119" t="s">
        <v>27547</v>
      </c>
      <c r="H13244" s="121" t="s">
        <v>29</v>
      </c>
      <c r="I13244" s="121" t="s">
        <v>42</v>
      </c>
      <c r="J13244" s="121" t="s">
        <v>72</v>
      </c>
      <c r="K13244" s="121" t="s">
        <v>584</v>
      </c>
      <c r="L13244" s="157" t="s">
        <v>32</v>
      </c>
      <c r="M13244" s="120" t="s">
        <v>78</v>
      </c>
    </row>
    <row r="13245" spans="1:15" ht="27.6">
      <c r="A13245" s="116">
        <v>13245</v>
      </c>
      <c r="B13245" s="129">
        <v>44531</v>
      </c>
      <c r="D13245" s="120" t="s">
        <v>580</v>
      </c>
      <c r="E13245" s="120" t="s">
        <v>29593</v>
      </c>
      <c r="F13245" s="209" t="s">
        <v>29594</v>
      </c>
      <c r="G13245" s="119" t="s">
        <v>29595</v>
      </c>
      <c r="H13245" s="121" t="s">
        <v>140</v>
      </c>
      <c r="I13245" s="121" t="s">
        <v>30</v>
      </c>
      <c r="J13245" s="121" t="s">
        <v>435</v>
      </c>
      <c r="K13245" s="121" t="s">
        <v>65</v>
      </c>
      <c r="L13245" s="157" t="s">
        <v>32</v>
      </c>
      <c r="M13245" s="120" t="s">
        <v>78</v>
      </c>
    </row>
    <row r="13246" spans="1:15">
      <c r="A13246" s="116">
        <v>13246</v>
      </c>
      <c r="B13246" s="129">
        <v>44531</v>
      </c>
      <c r="D13246" s="120" t="s">
        <v>580</v>
      </c>
      <c r="E13246" s="120" t="s">
        <v>29596</v>
      </c>
      <c r="F13246" s="209" t="s">
        <v>1250</v>
      </c>
      <c r="G13246" s="119" t="s">
        <v>29597</v>
      </c>
      <c r="H13246" s="121" t="s">
        <v>86</v>
      </c>
      <c r="I13246" s="121" t="s">
        <v>42</v>
      </c>
      <c r="J13246" s="121" t="s">
        <v>82</v>
      </c>
      <c r="K13246" s="121" t="s">
        <v>584</v>
      </c>
      <c r="L13246" s="157" t="s">
        <v>32</v>
      </c>
      <c r="M13246" s="120" t="s">
        <v>78</v>
      </c>
    </row>
    <row r="13247" spans="1:15" ht="27.6">
      <c r="A13247" s="116">
        <v>13247</v>
      </c>
      <c r="B13247" s="129">
        <v>44531</v>
      </c>
      <c r="D13247" s="120" t="s">
        <v>580</v>
      </c>
      <c r="E13247" s="120" t="s">
        <v>29598</v>
      </c>
      <c r="F13247" s="209" t="s">
        <v>29599</v>
      </c>
      <c r="G13247" s="119" t="s">
        <v>14125</v>
      </c>
      <c r="H13247" s="121" t="s">
        <v>53</v>
      </c>
      <c r="I13247" s="121" t="s">
        <v>42</v>
      </c>
      <c r="J13247" s="121" t="s">
        <v>43</v>
      </c>
      <c r="K13247" s="121" t="s">
        <v>65</v>
      </c>
      <c r="L13247" s="157" t="s">
        <v>32</v>
      </c>
      <c r="M13247" s="120" t="s">
        <v>78</v>
      </c>
    </row>
    <row r="13248" spans="1:15">
      <c r="A13248" s="116">
        <v>13248</v>
      </c>
      <c r="B13248" s="129">
        <v>44531</v>
      </c>
      <c r="D13248" s="120" t="s">
        <v>580</v>
      </c>
      <c r="E13248" s="120" t="s">
        <v>29600</v>
      </c>
      <c r="F13248" s="209" t="s">
        <v>29601</v>
      </c>
      <c r="G13248" s="119" t="s">
        <v>29602</v>
      </c>
      <c r="H13248" s="121" t="s">
        <v>86</v>
      </c>
      <c r="I13248" s="121" t="s">
        <v>42</v>
      </c>
      <c r="J13248" s="121" t="s">
        <v>2165</v>
      </c>
      <c r="K13248" s="121" t="s">
        <v>65</v>
      </c>
      <c r="L13248" s="157" t="s">
        <v>32</v>
      </c>
      <c r="M13248" s="120" t="s">
        <v>78</v>
      </c>
    </row>
    <row r="13249" spans="1:13">
      <c r="A13249" s="116">
        <v>13249</v>
      </c>
      <c r="B13249" s="129">
        <v>44531</v>
      </c>
      <c r="D13249" s="120" t="s">
        <v>580</v>
      </c>
      <c r="E13249" s="120" t="s">
        <v>29603</v>
      </c>
      <c r="F13249" s="209" t="s">
        <v>29604</v>
      </c>
      <c r="G13249" s="119" t="s">
        <v>27323</v>
      </c>
      <c r="H13249" s="121" t="s">
        <v>41</v>
      </c>
      <c r="I13249" s="121" t="s">
        <v>30</v>
      </c>
      <c r="J13249" s="121" t="s">
        <v>435</v>
      </c>
      <c r="K13249" s="121" t="s">
        <v>65</v>
      </c>
      <c r="L13249" s="157" t="s">
        <v>32</v>
      </c>
      <c r="M13249" s="120" t="s">
        <v>78</v>
      </c>
    </row>
    <row r="13250" spans="1:13" ht="27.6">
      <c r="A13250" s="116">
        <v>13250</v>
      </c>
      <c r="B13250" s="129">
        <v>44531</v>
      </c>
      <c r="D13250" s="120" t="s">
        <v>580</v>
      </c>
      <c r="E13250" s="120" t="s">
        <v>29605</v>
      </c>
      <c r="F13250" s="209" t="s">
        <v>29606</v>
      </c>
      <c r="G13250" s="119" t="s">
        <v>22387</v>
      </c>
      <c r="H13250" s="121" t="s">
        <v>461</v>
      </c>
      <c r="I13250" s="121" t="s">
        <v>42</v>
      </c>
      <c r="J13250" s="121" t="s">
        <v>72</v>
      </c>
      <c r="K13250" s="121" t="s">
        <v>65</v>
      </c>
      <c r="L13250" s="157" t="s">
        <v>32</v>
      </c>
      <c r="M13250" s="120" t="s">
        <v>78</v>
      </c>
    </row>
    <row r="13251" spans="1:13">
      <c r="A13251" s="116">
        <v>13251</v>
      </c>
      <c r="B13251" s="129">
        <v>44531</v>
      </c>
      <c r="D13251" s="120" t="s">
        <v>580</v>
      </c>
      <c r="E13251" s="120" t="s">
        <v>29607</v>
      </c>
      <c r="F13251" s="209" t="s">
        <v>1487</v>
      </c>
      <c r="G13251" s="119" t="s">
        <v>29585</v>
      </c>
      <c r="H13251" s="121" t="s">
        <v>97</v>
      </c>
      <c r="I13251" s="121" t="s">
        <v>30</v>
      </c>
      <c r="J13251" s="121" t="s">
        <v>31</v>
      </c>
      <c r="K13251" s="121" t="s">
        <v>65</v>
      </c>
      <c r="L13251" s="157" t="s">
        <v>32</v>
      </c>
      <c r="M13251" s="120" t="s">
        <v>78</v>
      </c>
    </row>
    <row r="13252" spans="1:13">
      <c r="A13252" s="116">
        <v>13252</v>
      </c>
      <c r="B13252" s="129">
        <v>44531</v>
      </c>
      <c r="D13252" s="120" t="s">
        <v>580</v>
      </c>
      <c r="E13252" s="120" t="s">
        <v>29608</v>
      </c>
      <c r="F13252" s="209" t="s">
        <v>1250</v>
      </c>
      <c r="G13252" s="119" t="s">
        <v>29609</v>
      </c>
      <c r="H13252" s="121" t="s">
        <v>29</v>
      </c>
      <c r="I13252" s="121" t="s">
        <v>42</v>
      </c>
      <c r="J13252" s="121" t="s">
        <v>72</v>
      </c>
      <c r="K13252" s="121" t="s">
        <v>65</v>
      </c>
      <c r="L13252" s="157" t="s">
        <v>32</v>
      </c>
      <c r="M13252" s="120" t="s">
        <v>78</v>
      </c>
    </row>
    <row r="13253" spans="1:13" ht="27.6">
      <c r="A13253" s="116">
        <v>13253</v>
      </c>
      <c r="B13253" s="129">
        <v>44531</v>
      </c>
      <c r="D13253" s="120" t="s">
        <v>580</v>
      </c>
      <c r="E13253" s="120" t="s">
        <v>29610</v>
      </c>
      <c r="F13253" s="209" t="s">
        <v>29611</v>
      </c>
      <c r="G13253" s="119" t="s">
        <v>181</v>
      </c>
      <c r="H13253" s="121" t="s">
        <v>140</v>
      </c>
      <c r="I13253" s="121" t="s">
        <v>42</v>
      </c>
      <c r="J13253" s="121" t="s">
        <v>82</v>
      </c>
      <c r="K13253" s="121" t="s">
        <v>65</v>
      </c>
      <c r="L13253" s="157" t="s">
        <v>32</v>
      </c>
      <c r="M13253" s="120" t="s">
        <v>78</v>
      </c>
    </row>
    <row r="13254" spans="1:13">
      <c r="A13254" s="116">
        <v>13254</v>
      </c>
      <c r="B13254" s="129">
        <v>44531</v>
      </c>
      <c r="D13254" s="120" t="s">
        <v>580</v>
      </c>
      <c r="E13254" s="120" t="s">
        <v>29612</v>
      </c>
      <c r="F13254" s="209" t="s">
        <v>17481</v>
      </c>
      <c r="G13254" s="119" t="s">
        <v>29613</v>
      </c>
      <c r="H13254" s="121" t="s">
        <v>160</v>
      </c>
      <c r="I13254" s="121" t="s">
        <v>42</v>
      </c>
      <c r="J13254" s="121" t="s">
        <v>72</v>
      </c>
      <c r="K13254" s="121" t="s">
        <v>65</v>
      </c>
      <c r="L13254" s="157" t="s">
        <v>32</v>
      </c>
      <c r="M13254" s="120" t="s">
        <v>78</v>
      </c>
    </row>
    <row r="13255" spans="1:13" ht="27.6">
      <c r="A13255" s="116">
        <v>13255</v>
      </c>
      <c r="B13255" s="129">
        <v>44531</v>
      </c>
      <c r="D13255" s="120" t="s">
        <v>580</v>
      </c>
      <c r="E13255" s="120" t="s">
        <v>29614</v>
      </c>
      <c r="F13255" s="209" t="s">
        <v>29615</v>
      </c>
      <c r="G13255" s="119" t="s">
        <v>29616</v>
      </c>
      <c r="H13255" s="121" t="s">
        <v>140</v>
      </c>
      <c r="I13255" s="121" t="s">
        <v>42</v>
      </c>
      <c r="J13255" s="121" t="s">
        <v>72</v>
      </c>
      <c r="K13255" s="121" t="s">
        <v>65</v>
      </c>
      <c r="L13255" s="157" t="s">
        <v>32</v>
      </c>
      <c r="M13255" s="120" t="s">
        <v>78</v>
      </c>
    </row>
    <row r="13256" spans="1:13">
      <c r="A13256" s="116">
        <v>13256</v>
      </c>
      <c r="B13256" s="129">
        <v>44531</v>
      </c>
      <c r="D13256" s="120" t="s">
        <v>580</v>
      </c>
      <c r="E13256" s="120" t="s">
        <v>29617</v>
      </c>
      <c r="F13256" s="209" t="s">
        <v>29618</v>
      </c>
      <c r="G13256" s="119" t="s">
        <v>24617</v>
      </c>
      <c r="H13256" s="121" t="s">
        <v>140</v>
      </c>
      <c r="I13256" s="121" t="s">
        <v>30</v>
      </c>
      <c r="J13256" s="121" t="s">
        <v>31</v>
      </c>
      <c r="K13256" s="121" t="s">
        <v>65</v>
      </c>
      <c r="L13256" s="157" t="s">
        <v>32</v>
      </c>
      <c r="M13256" s="120" t="s">
        <v>78</v>
      </c>
    </row>
    <row r="13257" spans="1:13" ht="27.6">
      <c r="A13257" s="116">
        <v>13257</v>
      </c>
      <c r="B13257" s="129">
        <v>44531</v>
      </c>
      <c r="D13257" s="120" t="s">
        <v>580</v>
      </c>
      <c r="E13257" s="120" t="s">
        <v>29619</v>
      </c>
      <c r="F13257" s="209" t="s">
        <v>29620</v>
      </c>
      <c r="G13257" s="119" t="s">
        <v>24617</v>
      </c>
      <c r="H13257" s="121" t="s">
        <v>140</v>
      </c>
      <c r="I13257" s="121" t="s">
        <v>30</v>
      </c>
      <c r="J13257" s="121" t="s">
        <v>31</v>
      </c>
      <c r="K13257" s="121" t="s">
        <v>65</v>
      </c>
      <c r="L13257" s="157" t="s">
        <v>32</v>
      </c>
      <c r="M13257" s="120" t="s">
        <v>78</v>
      </c>
    </row>
    <row r="13258" spans="1:13">
      <c r="A13258" s="116">
        <v>13258</v>
      </c>
      <c r="B13258" s="129">
        <v>44531</v>
      </c>
      <c r="D13258" s="120" t="s">
        <v>580</v>
      </c>
      <c r="E13258" s="120" t="s">
        <v>29621</v>
      </c>
      <c r="F13258" s="209" t="s">
        <v>1250</v>
      </c>
      <c r="G13258" s="119" t="s">
        <v>619</v>
      </c>
      <c r="H13258" s="121" t="s">
        <v>140</v>
      </c>
      <c r="I13258" s="121" t="s">
        <v>42</v>
      </c>
      <c r="J13258" s="121" t="s">
        <v>72</v>
      </c>
      <c r="K13258" s="121" t="s">
        <v>65</v>
      </c>
      <c r="L13258" s="157" t="s">
        <v>32</v>
      </c>
      <c r="M13258" s="120" t="s">
        <v>78</v>
      </c>
    </row>
    <row r="13259" spans="1:13" ht="27.6">
      <c r="A13259" s="116">
        <v>13259</v>
      </c>
      <c r="B13259" s="129">
        <v>44531</v>
      </c>
      <c r="D13259" s="120" t="s">
        <v>580</v>
      </c>
      <c r="E13259" s="120" t="s">
        <v>29622</v>
      </c>
      <c r="F13259" s="209" t="s">
        <v>29623</v>
      </c>
      <c r="G13259" s="119" t="s">
        <v>181</v>
      </c>
      <c r="H13259" s="121" t="s">
        <v>140</v>
      </c>
      <c r="I13259" s="121" t="s">
        <v>63</v>
      </c>
      <c r="J13259" s="121" t="s">
        <v>323</v>
      </c>
      <c r="K13259" s="121" t="s">
        <v>65</v>
      </c>
      <c r="L13259" s="157" t="s">
        <v>32</v>
      </c>
      <c r="M13259" s="120" t="s">
        <v>78</v>
      </c>
    </row>
    <row r="13260" spans="1:13">
      <c r="A13260" s="116">
        <v>13260</v>
      </c>
      <c r="B13260" s="129">
        <v>44531</v>
      </c>
      <c r="D13260" s="120" t="s">
        <v>580</v>
      </c>
      <c r="E13260" s="120" t="s">
        <v>29624</v>
      </c>
      <c r="F13260" s="209" t="s">
        <v>15178</v>
      </c>
      <c r="G13260" s="119" t="s">
        <v>29625</v>
      </c>
      <c r="H13260" s="121" t="s">
        <v>140</v>
      </c>
      <c r="I13260" s="121" t="s">
        <v>30</v>
      </c>
      <c r="J13260" s="121" t="s">
        <v>435</v>
      </c>
      <c r="K13260" s="121" t="s">
        <v>65</v>
      </c>
      <c r="L13260" s="157" t="s">
        <v>32</v>
      </c>
      <c r="M13260" s="120" t="s">
        <v>78</v>
      </c>
    </row>
    <row r="13261" spans="1:13">
      <c r="A13261" s="116">
        <v>13261</v>
      </c>
      <c r="B13261" s="129">
        <v>44531</v>
      </c>
      <c r="D13261" s="120" t="s">
        <v>580</v>
      </c>
      <c r="E13261" s="120" t="s">
        <v>29626</v>
      </c>
      <c r="F13261" s="209" t="s">
        <v>1250</v>
      </c>
      <c r="G13261" s="119" t="s">
        <v>181</v>
      </c>
      <c r="H13261" s="121" t="s">
        <v>140</v>
      </c>
      <c r="I13261" s="121" t="s">
        <v>42</v>
      </c>
      <c r="J13261" s="121" t="s">
        <v>72</v>
      </c>
      <c r="K13261" s="121" t="s">
        <v>65</v>
      </c>
      <c r="L13261" s="157" t="s">
        <v>32</v>
      </c>
      <c r="M13261" s="120" t="s">
        <v>78</v>
      </c>
    </row>
    <row r="13262" spans="1:13">
      <c r="A13262" s="116">
        <v>13262</v>
      </c>
      <c r="B13262" s="129">
        <v>44531</v>
      </c>
      <c r="D13262" s="120" t="s">
        <v>580</v>
      </c>
      <c r="E13262" s="120" t="s">
        <v>29627</v>
      </c>
      <c r="F13262" s="209" t="s">
        <v>1487</v>
      </c>
      <c r="G13262" s="119" t="s">
        <v>18439</v>
      </c>
      <c r="H13262" s="121" t="s">
        <v>192</v>
      </c>
      <c r="I13262" s="121" t="s">
        <v>30</v>
      </c>
      <c r="J13262" s="121" t="s">
        <v>77</v>
      </c>
      <c r="K13262" s="121" t="s">
        <v>65</v>
      </c>
      <c r="L13262" s="157" t="s">
        <v>32</v>
      </c>
      <c r="M13262" s="120" t="s">
        <v>78</v>
      </c>
    </row>
    <row r="13263" spans="1:13" ht="27.6">
      <c r="A13263" s="116">
        <v>13263</v>
      </c>
      <c r="B13263" s="129">
        <v>44531</v>
      </c>
      <c r="D13263" s="120" t="s">
        <v>580</v>
      </c>
      <c r="E13263" s="120" t="s">
        <v>29628</v>
      </c>
      <c r="F13263" s="209" t="s">
        <v>29629</v>
      </c>
      <c r="G13263" s="119" t="s">
        <v>8797</v>
      </c>
      <c r="H13263" s="121" t="s">
        <v>140</v>
      </c>
      <c r="I13263" s="121" t="s">
        <v>42</v>
      </c>
      <c r="J13263" s="121" t="s">
        <v>72</v>
      </c>
      <c r="K13263" s="121" t="s">
        <v>65</v>
      </c>
      <c r="L13263" s="157" t="s">
        <v>32</v>
      </c>
      <c r="M13263" s="120" t="s">
        <v>78</v>
      </c>
    </row>
    <row r="13264" spans="1:13" ht="27.6">
      <c r="A13264" s="116">
        <v>13264</v>
      </c>
      <c r="B13264" s="129">
        <v>44531</v>
      </c>
      <c r="D13264" s="120" t="s">
        <v>580</v>
      </c>
      <c r="E13264" s="120" t="s">
        <v>29630</v>
      </c>
      <c r="F13264" s="209" t="s">
        <v>29631</v>
      </c>
      <c r="G13264" s="119" t="s">
        <v>8797</v>
      </c>
      <c r="H13264" s="121" t="s">
        <v>140</v>
      </c>
      <c r="I13264" s="121" t="s">
        <v>42</v>
      </c>
      <c r="J13264" s="121" t="s">
        <v>72</v>
      </c>
      <c r="K13264" s="121" t="s">
        <v>65</v>
      </c>
      <c r="L13264" s="157" t="s">
        <v>32</v>
      </c>
      <c r="M13264" s="120" t="s">
        <v>78</v>
      </c>
    </row>
    <row r="13265" spans="1:25" ht="27.6">
      <c r="A13265" s="116">
        <v>13265</v>
      </c>
      <c r="B13265" s="129">
        <v>44531</v>
      </c>
      <c r="D13265" s="120" t="s">
        <v>580</v>
      </c>
      <c r="E13265" s="120" t="s">
        <v>29632</v>
      </c>
      <c r="F13265" s="209" t="s">
        <v>29633</v>
      </c>
      <c r="G13265" s="119" t="s">
        <v>26895</v>
      </c>
      <c r="H13265" s="121" t="s">
        <v>177</v>
      </c>
      <c r="I13265" s="121" t="s">
        <v>30</v>
      </c>
      <c r="J13265" s="121" t="s">
        <v>87</v>
      </c>
      <c r="K13265" s="121" t="s">
        <v>65</v>
      </c>
      <c r="L13265" s="157" t="s">
        <v>32</v>
      </c>
      <c r="M13265" s="120" t="s">
        <v>78</v>
      </c>
    </row>
    <row r="13266" spans="1:25" ht="27.6">
      <c r="A13266" s="116">
        <v>13266</v>
      </c>
      <c r="B13266" s="129">
        <v>44531</v>
      </c>
      <c r="D13266" s="120" t="s">
        <v>580</v>
      </c>
      <c r="E13266" s="120" t="s">
        <v>29634</v>
      </c>
      <c r="F13266" s="209" t="s">
        <v>29635</v>
      </c>
      <c r="G13266" s="119" t="s">
        <v>29636</v>
      </c>
      <c r="H13266" s="121" t="s">
        <v>86</v>
      </c>
      <c r="I13266" s="121" t="s">
        <v>42</v>
      </c>
      <c r="J13266" s="121" t="s">
        <v>549</v>
      </c>
      <c r="K13266" s="121" t="s">
        <v>65</v>
      </c>
      <c r="L13266" s="157" t="s">
        <v>32</v>
      </c>
      <c r="M13266" s="120" t="s">
        <v>78</v>
      </c>
    </row>
    <row r="13267" spans="1:25" ht="27.6">
      <c r="A13267" s="116">
        <v>13267</v>
      </c>
      <c r="B13267" s="129">
        <v>44531</v>
      </c>
      <c r="D13267" s="120" t="s">
        <v>580</v>
      </c>
      <c r="E13267" s="120" t="s">
        <v>29637</v>
      </c>
      <c r="F13267" s="209" t="s">
        <v>29638</v>
      </c>
      <c r="G13267" s="119" t="s">
        <v>29639</v>
      </c>
      <c r="H13267" s="121" t="s">
        <v>160</v>
      </c>
      <c r="I13267" s="121" t="s">
        <v>30</v>
      </c>
      <c r="J13267" s="121" t="s">
        <v>31</v>
      </c>
      <c r="K13267" s="121" t="s">
        <v>65</v>
      </c>
      <c r="L13267" s="157" t="s">
        <v>32</v>
      </c>
      <c r="M13267" s="120" t="s">
        <v>78</v>
      </c>
    </row>
    <row r="13268" spans="1:25">
      <c r="A13268" s="116">
        <v>13268</v>
      </c>
      <c r="B13268" s="129">
        <v>44531</v>
      </c>
      <c r="D13268" s="120" t="s">
        <v>580</v>
      </c>
      <c r="E13268" s="120" t="s">
        <v>29640</v>
      </c>
      <c r="F13268" s="209" t="s">
        <v>1487</v>
      </c>
      <c r="G13268" s="119" t="s">
        <v>5028</v>
      </c>
      <c r="H13268" s="121" t="s">
        <v>140</v>
      </c>
      <c r="I13268" s="121" t="s">
        <v>42</v>
      </c>
      <c r="J13268" s="121" t="s">
        <v>72</v>
      </c>
      <c r="K13268" s="121" t="s">
        <v>65</v>
      </c>
      <c r="L13268" s="157" t="s">
        <v>32</v>
      </c>
      <c r="M13268" s="120" t="s">
        <v>33</v>
      </c>
      <c r="N13268" s="131">
        <v>44536</v>
      </c>
      <c r="O13268" s="131">
        <v>44631</v>
      </c>
    </row>
    <row r="13269" spans="1:25" ht="27.6">
      <c r="A13269" s="116">
        <v>13269</v>
      </c>
      <c r="B13269" s="129">
        <v>44529</v>
      </c>
      <c r="D13269" s="120" t="s">
        <v>25</v>
      </c>
      <c r="E13269" s="120" t="s">
        <v>29641</v>
      </c>
      <c r="F13269" s="209" t="s">
        <v>29642</v>
      </c>
      <c r="G13269" s="119" t="s">
        <v>8684</v>
      </c>
      <c r="H13269" s="121" t="s">
        <v>41</v>
      </c>
      <c r="I13269" s="121" t="s">
        <v>30</v>
      </c>
      <c r="J13269" s="121" t="s">
        <v>87</v>
      </c>
      <c r="K13269" s="121" t="s">
        <v>65</v>
      </c>
      <c r="L13269" s="157" t="s">
        <v>32</v>
      </c>
      <c r="M13269" s="120" t="s">
        <v>78</v>
      </c>
    </row>
    <row r="13270" spans="1:25">
      <c r="A13270" s="116">
        <v>13270</v>
      </c>
      <c r="B13270" s="129">
        <v>44529</v>
      </c>
      <c r="D13270" s="120" t="s">
        <v>25</v>
      </c>
      <c r="E13270" s="120" t="s">
        <v>29643</v>
      </c>
      <c r="F13270" s="209" t="s">
        <v>29644</v>
      </c>
      <c r="G13270" s="119" t="s">
        <v>2077</v>
      </c>
      <c r="H13270" s="121" t="s">
        <v>140</v>
      </c>
      <c r="I13270" s="121" t="s">
        <v>42</v>
      </c>
      <c r="J13270" s="121" t="s">
        <v>72</v>
      </c>
      <c r="K13270" s="121" t="s">
        <v>65</v>
      </c>
      <c r="L13270" s="157" t="s">
        <v>32</v>
      </c>
      <c r="M13270" s="120" t="s">
        <v>33</v>
      </c>
      <c r="N13270" s="131">
        <v>44529</v>
      </c>
      <c r="O13270" s="131">
        <v>44539</v>
      </c>
    </row>
    <row r="13271" spans="1:25" ht="27.6">
      <c r="A13271" s="116">
        <v>13271</v>
      </c>
      <c r="B13271" s="129">
        <v>44529</v>
      </c>
      <c r="D13271" s="120" t="s">
        <v>25</v>
      </c>
      <c r="E13271" s="120" t="s">
        <v>29645</v>
      </c>
      <c r="F13271" s="209" t="s">
        <v>29646</v>
      </c>
      <c r="G13271" s="119" t="s">
        <v>29647</v>
      </c>
      <c r="H13271" s="121" t="s">
        <v>53</v>
      </c>
      <c r="I13271" s="121" t="s">
        <v>63</v>
      </c>
      <c r="J13271" s="121" t="s">
        <v>328</v>
      </c>
      <c r="K13271" s="121" t="s">
        <v>65</v>
      </c>
      <c r="L13271" s="157" t="s">
        <v>32</v>
      </c>
      <c r="M13271" s="120" t="s">
        <v>78</v>
      </c>
    </row>
    <row r="13272" spans="1:25">
      <c r="A13272" s="116">
        <v>13272</v>
      </c>
      <c r="B13272" s="129">
        <v>44529</v>
      </c>
      <c r="D13272" s="120" t="s">
        <v>25</v>
      </c>
      <c r="E13272" s="120" t="s">
        <v>29648</v>
      </c>
      <c r="F13272" s="209" t="s">
        <v>29649</v>
      </c>
      <c r="G13272" s="119" t="s">
        <v>2753</v>
      </c>
      <c r="H13272" s="121" t="s">
        <v>192</v>
      </c>
      <c r="I13272" s="121" t="s">
        <v>63</v>
      </c>
      <c r="J13272" s="121" t="s">
        <v>328</v>
      </c>
      <c r="K13272" s="121" t="s">
        <v>65</v>
      </c>
      <c r="L13272" s="157" t="s">
        <v>32</v>
      </c>
      <c r="M13272" s="120" t="s">
        <v>78</v>
      </c>
    </row>
    <row r="13273" spans="1:25">
      <c r="A13273" s="116">
        <v>13273</v>
      </c>
      <c r="B13273" s="129">
        <v>44529</v>
      </c>
      <c r="D13273" s="120" t="s">
        <v>25</v>
      </c>
      <c r="E13273" s="120" t="s">
        <v>29650</v>
      </c>
      <c r="F13273" s="209" t="s">
        <v>29651</v>
      </c>
      <c r="G13273" s="119" t="s">
        <v>29652</v>
      </c>
      <c r="H13273" s="121" t="s">
        <v>1173</v>
      </c>
      <c r="I13273" s="121" t="s">
        <v>63</v>
      </c>
      <c r="J13273" s="121" t="s">
        <v>328</v>
      </c>
      <c r="K13273" s="121" t="s">
        <v>65</v>
      </c>
      <c r="L13273" s="157" t="s">
        <v>32</v>
      </c>
      <c r="M13273" s="120" t="s">
        <v>33</v>
      </c>
      <c r="N13273" s="131">
        <v>44530</v>
      </c>
      <c r="O13273" s="131">
        <v>44539</v>
      </c>
    </row>
    <row r="13274" spans="1:25">
      <c r="A13274" s="116">
        <v>13274</v>
      </c>
      <c r="B13274" s="129">
        <v>44530</v>
      </c>
      <c r="C13274" s="118">
        <f t="shared" ref="C13274:C13286" si="501">IF(B13274&lt;&gt;0,MONTH(B13274),0)</f>
        <v>11</v>
      </c>
      <c r="D13274" s="121" t="s">
        <v>252</v>
      </c>
      <c r="E13274" s="121" t="s">
        <v>29653</v>
      </c>
      <c r="F13274" s="214" t="s">
        <v>1023</v>
      </c>
      <c r="G13274" s="119" t="s">
        <v>29654</v>
      </c>
      <c r="H13274" s="121" t="s">
        <v>41</v>
      </c>
      <c r="I13274" s="121" t="s">
        <v>42</v>
      </c>
      <c r="K13274" s="120" t="s">
        <v>65</v>
      </c>
      <c r="L13274" s="131" t="s">
        <v>32</v>
      </c>
      <c r="M13274" s="121" t="s">
        <v>33</v>
      </c>
      <c r="N13274" s="157">
        <v>44531</v>
      </c>
      <c r="O13274" s="157">
        <v>44578</v>
      </c>
      <c r="P13274" s="124">
        <f t="shared" ref="P13274:P13284" si="502">IF(O13274&lt;&gt;0,MONTH(O13274),0)</f>
        <v>1</v>
      </c>
      <c r="Q13274" s="136"/>
      <c r="R13274" s="124"/>
      <c r="S13274" s="121"/>
      <c r="U13274" s="116" t="s">
        <v>29655</v>
      </c>
      <c r="V13274" s="116" t="s">
        <v>36</v>
      </c>
      <c r="W13274" s="116" t="s">
        <v>58</v>
      </c>
      <c r="X13274" s="123">
        <v>44104</v>
      </c>
      <c r="Y13274" s="136"/>
    </row>
    <row r="13275" spans="1:25">
      <c r="A13275" s="116">
        <v>13275</v>
      </c>
      <c r="B13275" s="117">
        <v>44530</v>
      </c>
      <c r="C13275" s="118">
        <f t="shared" si="501"/>
        <v>11</v>
      </c>
      <c r="D13275" s="121" t="s">
        <v>37</v>
      </c>
      <c r="E13275" s="121" t="s">
        <v>29656</v>
      </c>
      <c r="F13275" s="214"/>
      <c r="K13275" s="120"/>
      <c r="L13275" s="131" t="s">
        <v>32</v>
      </c>
      <c r="M13275" s="121" t="s">
        <v>78</v>
      </c>
      <c r="N13275" s="157"/>
      <c r="O13275" s="157"/>
      <c r="P13275" s="124">
        <f t="shared" si="502"/>
        <v>0</v>
      </c>
      <c r="Q13275" s="124"/>
      <c r="R13275" s="124"/>
      <c r="U13275" s="116"/>
      <c r="V13275" s="116"/>
      <c r="W13275" s="116"/>
      <c r="X13275" s="116"/>
      <c r="Y13275" s="116" t="s">
        <v>1770</v>
      </c>
    </row>
    <row r="13276" spans="1:25">
      <c r="A13276" s="116">
        <v>13276</v>
      </c>
      <c r="B13276" s="164">
        <v>44530</v>
      </c>
      <c r="C13276" s="118">
        <f t="shared" si="501"/>
        <v>11</v>
      </c>
      <c r="D13276" s="120" t="s">
        <v>37</v>
      </c>
      <c r="E13276" s="121" t="s">
        <v>29657</v>
      </c>
      <c r="F13276" s="214" t="s">
        <v>29658</v>
      </c>
      <c r="G13276" s="119" t="s">
        <v>610</v>
      </c>
      <c r="H13276" s="121" t="s">
        <v>41</v>
      </c>
      <c r="I13276" s="121" t="s">
        <v>42</v>
      </c>
      <c r="J13276" s="121" t="s">
        <v>42</v>
      </c>
      <c r="K13276" s="120" t="s">
        <v>65</v>
      </c>
      <c r="L13276" s="131" t="s">
        <v>32</v>
      </c>
      <c r="M13276" s="120" t="s">
        <v>78</v>
      </c>
      <c r="N13276" s="157"/>
      <c r="O13276" s="157"/>
      <c r="P13276" s="124">
        <f t="shared" si="502"/>
        <v>0</v>
      </c>
      <c r="Q13276" s="124"/>
      <c r="R13276" s="124"/>
      <c r="S13276" s="121"/>
      <c r="T13276" s="123"/>
      <c r="U13276" s="123"/>
      <c r="V13276" s="123"/>
      <c r="W13276" s="123"/>
      <c r="X13276" s="123"/>
      <c r="Y13276" s="136"/>
    </row>
    <row r="13277" spans="1:25" ht="27.6">
      <c r="A13277" s="116">
        <v>13277</v>
      </c>
      <c r="B13277" s="164">
        <v>44530</v>
      </c>
      <c r="C13277" s="118">
        <f t="shared" si="501"/>
        <v>11</v>
      </c>
      <c r="D13277" s="120" t="s">
        <v>37</v>
      </c>
      <c r="E13277" s="121" t="s">
        <v>29659</v>
      </c>
      <c r="F13277" s="214" t="s">
        <v>29660</v>
      </c>
      <c r="G13277" s="119" t="s">
        <v>3829</v>
      </c>
      <c r="H13277" s="121" t="s">
        <v>53</v>
      </c>
      <c r="I13277" s="121" t="s">
        <v>42</v>
      </c>
      <c r="K13277" s="120" t="s">
        <v>584</v>
      </c>
      <c r="L13277" s="131" t="s">
        <v>32</v>
      </c>
      <c r="M13277" s="120" t="s">
        <v>78</v>
      </c>
      <c r="N13277" s="157"/>
      <c r="O13277" s="157"/>
      <c r="P13277" s="124">
        <f t="shared" si="502"/>
        <v>0</v>
      </c>
      <c r="Q13277" s="124"/>
      <c r="R13277" s="124"/>
      <c r="S13277" s="121"/>
      <c r="T13277" s="123"/>
      <c r="U13277" s="123"/>
      <c r="V13277" s="123"/>
      <c r="W13277" s="123"/>
      <c r="X13277" s="123"/>
      <c r="Y13277" s="136"/>
    </row>
    <row r="13278" spans="1:25" ht="27.6">
      <c r="A13278" s="116">
        <v>13278</v>
      </c>
      <c r="B13278" s="164">
        <v>44530</v>
      </c>
      <c r="C13278" s="118">
        <f t="shared" si="501"/>
        <v>11</v>
      </c>
      <c r="D13278" s="120" t="s">
        <v>37</v>
      </c>
      <c r="E13278" s="121" t="s">
        <v>29661</v>
      </c>
      <c r="F13278" s="214" t="s">
        <v>29662</v>
      </c>
      <c r="G13278" s="119" t="s">
        <v>3829</v>
      </c>
      <c r="K13278" s="120" t="s">
        <v>65</v>
      </c>
      <c r="L13278" s="131" t="s">
        <v>32</v>
      </c>
      <c r="M13278" s="120" t="s">
        <v>78</v>
      </c>
      <c r="N13278" s="157"/>
      <c r="O13278" s="157"/>
      <c r="P13278" s="124">
        <f t="shared" si="502"/>
        <v>0</v>
      </c>
      <c r="Q13278" s="124"/>
      <c r="R13278" s="124"/>
      <c r="S13278" s="121"/>
      <c r="T13278" s="123"/>
      <c r="U13278" s="123"/>
      <c r="V13278" s="123"/>
      <c r="W13278" s="123"/>
      <c r="X13278" s="123"/>
      <c r="Y13278" s="136"/>
    </row>
    <row r="13279" spans="1:25">
      <c r="A13279" s="116">
        <v>13279</v>
      </c>
      <c r="B13279" s="129">
        <v>44530</v>
      </c>
      <c r="C13279" s="118">
        <f t="shared" si="501"/>
        <v>11</v>
      </c>
      <c r="D13279" s="120" t="s">
        <v>252</v>
      </c>
      <c r="E13279" s="120" t="s">
        <v>29663</v>
      </c>
      <c r="F13279" s="214" t="s">
        <v>29664</v>
      </c>
      <c r="G13279" s="119" t="s">
        <v>29665</v>
      </c>
      <c r="H13279" s="121" t="s">
        <v>53</v>
      </c>
      <c r="I13279" s="121" t="s">
        <v>30</v>
      </c>
      <c r="J13279" s="121" t="s">
        <v>21121</v>
      </c>
      <c r="K13279" s="120" t="s">
        <v>65</v>
      </c>
      <c r="L13279" s="131" t="s">
        <v>32</v>
      </c>
      <c r="M13279" s="120" t="s">
        <v>466</v>
      </c>
      <c r="P13279" s="124">
        <f t="shared" si="502"/>
        <v>0</v>
      </c>
      <c r="Y13279" s="116" t="s">
        <v>1713</v>
      </c>
    </row>
    <row r="13280" spans="1:25">
      <c r="A13280" s="116">
        <v>13280</v>
      </c>
      <c r="B13280" s="129">
        <v>44530</v>
      </c>
      <c r="C13280" s="118">
        <f t="shared" si="501"/>
        <v>11</v>
      </c>
      <c r="D13280" s="120" t="s">
        <v>37</v>
      </c>
      <c r="E13280" s="120" t="s">
        <v>29666</v>
      </c>
      <c r="F13280" s="214" t="s">
        <v>13118</v>
      </c>
      <c r="G13280" s="119" t="s">
        <v>13116</v>
      </c>
      <c r="I13280" s="121" t="s">
        <v>30</v>
      </c>
      <c r="J13280" s="121" t="s">
        <v>9820</v>
      </c>
      <c r="K13280" s="120"/>
      <c r="L13280" s="131" t="s">
        <v>32</v>
      </c>
      <c r="M13280" s="120" t="s">
        <v>78</v>
      </c>
      <c r="P13280" s="124">
        <f t="shared" si="502"/>
        <v>0</v>
      </c>
    </row>
    <row r="13281" spans="1:25" ht="27.6">
      <c r="A13281" s="116">
        <v>13281</v>
      </c>
      <c r="B13281" s="129">
        <v>44530</v>
      </c>
      <c r="C13281" s="118">
        <f t="shared" si="501"/>
        <v>11</v>
      </c>
      <c r="D13281" s="120" t="s">
        <v>252</v>
      </c>
      <c r="E13281" s="120" t="s">
        <v>29667</v>
      </c>
      <c r="F13281" s="214" t="s">
        <v>29668</v>
      </c>
      <c r="G13281" s="119" t="s">
        <v>11332</v>
      </c>
      <c r="H13281" s="121" t="s">
        <v>256</v>
      </c>
      <c r="I13281" s="121" t="s">
        <v>30</v>
      </c>
      <c r="J13281" s="121" t="s">
        <v>87</v>
      </c>
      <c r="K13281" s="120" t="s">
        <v>65</v>
      </c>
      <c r="L13281" s="131" t="s">
        <v>32</v>
      </c>
      <c r="M13281" s="120" t="s">
        <v>466</v>
      </c>
      <c r="P13281" s="124">
        <f t="shared" si="502"/>
        <v>0</v>
      </c>
    </row>
    <row r="13282" spans="1:25">
      <c r="A13282" s="116">
        <v>13282</v>
      </c>
      <c r="B13282" s="129">
        <v>44530</v>
      </c>
      <c r="C13282" s="118">
        <f t="shared" si="501"/>
        <v>11</v>
      </c>
      <c r="D13282" s="120" t="s">
        <v>252</v>
      </c>
      <c r="E13282" s="120" t="s">
        <v>29669</v>
      </c>
      <c r="F13282" s="214" t="s">
        <v>7322</v>
      </c>
      <c r="G13282" s="119" t="s">
        <v>4147</v>
      </c>
      <c r="H13282" s="121" t="s">
        <v>97</v>
      </c>
      <c r="I13282" s="121" t="s">
        <v>63</v>
      </c>
      <c r="J13282" s="121" t="s">
        <v>9446</v>
      </c>
      <c r="K13282" s="120" t="s">
        <v>65</v>
      </c>
      <c r="L13282" s="131" t="s">
        <v>32</v>
      </c>
      <c r="M13282" s="120" t="s">
        <v>466</v>
      </c>
      <c r="P13282" s="124">
        <f t="shared" si="502"/>
        <v>0</v>
      </c>
    </row>
    <row r="13283" spans="1:25">
      <c r="A13283" s="116">
        <v>13283</v>
      </c>
      <c r="B13283" s="129">
        <v>44530</v>
      </c>
      <c r="C13283" s="118">
        <f t="shared" si="501"/>
        <v>11</v>
      </c>
      <c r="D13283" s="120" t="s">
        <v>252</v>
      </c>
      <c r="E13283" s="120" t="s">
        <v>29670</v>
      </c>
      <c r="F13283" s="214" t="s">
        <v>595</v>
      </c>
      <c r="G13283" s="119" t="s">
        <v>29671</v>
      </c>
      <c r="H13283" s="121" t="s">
        <v>140</v>
      </c>
      <c r="I13283" s="121" t="s">
        <v>42</v>
      </c>
      <c r="J13283" s="121" t="s">
        <v>91</v>
      </c>
      <c r="K13283" s="120" t="s">
        <v>65</v>
      </c>
      <c r="L13283" s="131" t="s">
        <v>32</v>
      </c>
      <c r="M13283" s="120" t="s">
        <v>466</v>
      </c>
      <c r="P13283" s="124">
        <f t="shared" si="502"/>
        <v>0</v>
      </c>
    </row>
    <row r="13284" spans="1:25">
      <c r="A13284" s="116">
        <v>13284</v>
      </c>
      <c r="B13284" s="129">
        <v>44530</v>
      </c>
      <c r="C13284" s="118">
        <f t="shared" si="501"/>
        <v>11</v>
      </c>
      <c r="D13284" s="120" t="s">
        <v>252</v>
      </c>
      <c r="E13284" s="120" t="s">
        <v>29672</v>
      </c>
      <c r="F13284" s="214" t="s">
        <v>10151</v>
      </c>
      <c r="G13284" s="119" t="s">
        <v>25324</v>
      </c>
      <c r="H13284" s="121" t="s">
        <v>29</v>
      </c>
      <c r="I13284" s="121" t="s">
        <v>30</v>
      </c>
      <c r="J13284" s="121" t="s">
        <v>7123</v>
      </c>
      <c r="K13284" s="120" t="s">
        <v>65</v>
      </c>
      <c r="L13284" s="131" t="s">
        <v>32</v>
      </c>
      <c r="M13284" s="120" t="s">
        <v>466</v>
      </c>
      <c r="P13284" s="124">
        <f t="shared" si="502"/>
        <v>0</v>
      </c>
    </row>
    <row r="13285" spans="1:25" ht="27.6">
      <c r="A13285" s="116">
        <v>13285</v>
      </c>
      <c r="B13285" s="129">
        <v>44530</v>
      </c>
      <c r="C13285" s="118">
        <f t="shared" si="501"/>
        <v>11</v>
      </c>
      <c r="D13285" s="120" t="s">
        <v>252</v>
      </c>
      <c r="E13285" s="120" t="s">
        <v>29673</v>
      </c>
      <c r="F13285" s="209" t="s">
        <v>29674</v>
      </c>
      <c r="G13285" s="119" t="s">
        <v>28148</v>
      </c>
      <c r="H13285" s="121" t="s">
        <v>53</v>
      </c>
      <c r="I13285" s="121" t="s">
        <v>42</v>
      </c>
      <c r="J13285" s="121" t="s">
        <v>82</v>
      </c>
      <c r="K13285" s="121" t="s">
        <v>65</v>
      </c>
      <c r="L13285" s="131" t="s">
        <v>32</v>
      </c>
      <c r="M13285" s="120" t="s">
        <v>466</v>
      </c>
    </row>
    <row r="13286" spans="1:25">
      <c r="A13286" s="116">
        <v>13286</v>
      </c>
      <c r="B13286" s="129">
        <v>44530</v>
      </c>
      <c r="C13286" s="118">
        <f t="shared" si="501"/>
        <v>11</v>
      </c>
      <c r="D13286" s="120" t="s">
        <v>25</v>
      </c>
      <c r="E13286" s="120" t="s">
        <v>29675</v>
      </c>
      <c r="F13286" s="209" t="s">
        <v>29676</v>
      </c>
      <c r="G13286" s="119" t="s">
        <v>29677</v>
      </c>
      <c r="H13286" s="121" t="s">
        <v>140</v>
      </c>
      <c r="I13286" s="121" t="s">
        <v>30</v>
      </c>
      <c r="J13286" s="121" t="s">
        <v>87</v>
      </c>
      <c r="K13286" s="121" t="s">
        <v>40503</v>
      </c>
      <c r="L13286" s="131" t="s">
        <v>32</v>
      </c>
      <c r="M13286" s="120" t="s">
        <v>78</v>
      </c>
      <c r="Y13286" s="116" t="s">
        <v>29678</v>
      </c>
    </row>
    <row r="13287" spans="1:25" ht="27.6">
      <c r="A13287" s="116">
        <v>13287</v>
      </c>
      <c r="B13287" s="129">
        <v>44530</v>
      </c>
      <c r="D13287" s="120" t="s">
        <v>37</v>
      </c>
      <c r="E13287" s="120" t="s">
        <v>29679</v>
      </c>
      <c r="F13287" s="209" t="s">
        <v>29680</v>
      </c>
      <c r="G13287" s="119" t="s">
        <v>1539</v>
      </c>
      <c r="L13287" s="157" t="s">
        <v>32</v>
      </c>
    </row>
    <row r="13288" spans="1:25">
      <c r="A13288" s="116">
        <v>13288</v>
      </c>
      <c r="B13288" s="129">
        <v>44530</v>
      </c>
      <c r="D13288" s="120" t="s">
        <v>37</v>
      </c>
      <c r="E13288" s="201" t="s">
        <v>29681</v>
      </c>
      <c r="F13288" s="209" t="s">
        <v>29682</v>
      </c>
      <c r="G13288" s="119" t="s">
        <v>214</v>
      </c>
      <c r="H13288" s="121" t="s">
        <v>53</v>
      </c>
      <c r="I13288" s="121" t="s">
        <v>42</v>
      </c>
      <c r="J13288" s="121" t="s">
        <v>72</v>
      </c>
      <c r="K13288" s="121" t="s">
        <v>65</v>
      </c>
      <c r="L13288" s="193" t="s">
        <v>32</v>
      </c>
      <c r="M13288" s="120" t="s">
        <v>78</v>
      </c>
    </row>
    <row r="13289" spans="1:25">
      <c r="A13289" s="116">
        <v>13289</v>
      </c>
      <c r="B13289" s="129">
        <v>44533</v>
      </c>
      <c r="D13289" s="120" t="s">
        <v>25</v>
      </c>
      <c r="E13289" s="120" t="s">
        <v>29683</v>
      </c>
      <c r="F13289" s="209" t="s">
        <v>29684</v>
      </c>
      <c r="G13289" s="119" t="s">
        <v>26698</v>
      </c>
      <c r="H13289" s="121" t="s">
        <v>29</v>
      </c>
      <c r="I13289" s="121" t="s">
        <v>30</v>
      </c>
      <c r="J13289" s="121" t="s">
        <v>5018</v>
      </c>
      <c r="K13289" s="121" t="s">
        <v>65</v>
      </c>
      <c r="L13289" s="157" t="s">
        <v>32</v>
      </c>
      <c r="M13289" s="120" t="s">
        <v>78</v>
      </c>
    </row>
    <row r="13290" spans="1:25">
      <c r="A13290" s="116">
        <v>13290</v>
      </c>
      <c r="B13290" s="129">
        <v>44532</v>
      </c>
      <c r="D13290" s="120" t="s">
        <v>580</v>
      </c>
      <c r="E13290" s="120" t="s">
        <v>29685</v>
      </c>
      <c r="F13290" s="209" t="s">
        <v>29686</v>
      </c>
      <c r="G13290" s="119" t="s">
        <v>29687</v>
      </c>
      <c r="H13290" s="121" t="s">
        <v>48</v>
      </c>
      <c r="I13290" s="121" t="s">
        <v>30</v>
      </c>
      <c r="J13290" s="121" t="s">
        <v>77</v>
      </c>
      <c r="K13290" s="121" t="s">
        <v>65</v>
      </c>
      <c r="L13290" s="157" t="s">
        <v>32</v>
      </c>
      <c r="M13290" s="120" t="s">
        <v>78</v>
      </c>
    </row>
    <row r="13291" spans="1:25">
      <c r="A13291" s="116">
        <v>13291</v>
      </c>
      <c r="B13291" s="129">
        <v>44532</v>
      </c>
      <c r="D13291" s="120" t="s">
        <v>580</v>
      </c>
      <c r="E13291" s="120" t="s">
        <v>29688</v>
      </c>
      <c r="F13291" s="209" t="s">
        <v>29689</v>
      </c>
      <c r="G13291" s="119" t="s">
        <v>11377</v>
      </c>
      <c r="H13291" s="121" t="s">
        <v>86</v>
      </c>
      <c r="I13291" s="121" t="s">
        <v>30</v>
      </c>
      <c r="J13291" s="121" t="s">
        <v>5018</v>
      </c>
      <c r="K13291" s="121" t="s">
        <v>65</v>
      </c>
      <c r="L13291" s="157" t="s">
        <v>32</v>
      </c>
      <c r="M13291" s="120" t="s">
        <v>78</v>
      </c>
    </row>
    <row r="13292" spans="1:25">
      <c r="A13292" s="116">
        <v>13292</v>
      </c>
      <c r="B13292" s="129">
        <v>44532</v>
      </c>
      <c r="D13292" s="120" t="s">
        <v>580</v>
      </c>
      <c r="E13292" s="120" t="s">
        <v>29690</v>
      </c>
      <c r="F13292" s="209" t="s">
        <v>29691</v>
      </c>
      <c r="G13292" s="119" t="s">
        <v>1519</v>
      </c>
      <c r="H13292" s="121" t="s">
        <v>192</v>
      </c>
      <c r="I13292" s="121" t="s">
        <v>30</v>
      </c>
      <c r="J13292" s="121" t="s">
        <v>6396</v>
      </c>
      <c r="K13292" s="121" t="s">
        <v>65</v>
      </c>
      <c r="L13292" s="157" t="s">
        <v>32</v>
      </c>
      <c r="M13292" s="120" t="s">
        <v>78</v>
      </c>
    </row>
    <row r="13293" spans="1:25">
      <c r="A13293" s="116">
        <v>13293</v>
      </c>
      <c r="B13293" s="129">
        <v>44532</v>
      </c>
      <c r="D13293" s="120" t="s">
        <v>580</v>
      </c>
      <c r="E13293" s="120" t="s">
        <v>29692</v>
      </c>
      <c r="F13293" s="209" t="s">
        <v>2012</v>
      </c>
      <c r="G13293" s="119" t="s">
        <v>1988</v>
      </c>
      <c r="H13293" s="121" t="s">
        <v>48</v>
      </c>
      <c r="I13293" s="121" t="s">
        <v>30</v>
      </c>
      <c r="J13293" s="121" t="s">
        <v>87</v>
      </c>
      <c r="K13293" s="121" t="s">
        <v>65</v>
      </c>
      <c r="L13293" s="157" t="s">
        <v>32</v>
      </c>
      <c r="M13293" s="120" t="s">
        <v>78</v>
      </c>
    </row>
    <row r="13294" spans="1:25">
      <c r="A13294" s="116">
        <v>13294</v>
      </c>
      <c r="B13294" s="129">
        <v>44532</v>
      </c>
      <c r="D13294" s="120" t="s">
        <v>580</v>
      </c>
      <c r="E13294" s="120" t="s">
        <v>29693</v>
      </c>
      <c r="F13294" s="209" t="s">
        <v>29694</v>
      </c>
      <c r="G13294" s="119" t="s">
        <v>29695</v>
      </c>
      <c r="H13294" s="121" t="s">
        <v>86</v>
      </c>
      <c r="I13294" s="121" t="s">
        <v>30</v>
      </c>
      <c r="J13294" s="121" t="s">
        <v>7123</v>
      </c>
      <c r="K13294" s="121" t="s">
        <v>65</v>
      </c>
      <c r="L13294" s="157" t="s">
        <v>32</v>
      </c>
      <c r="M13294" s="120" t="s">
        <v>78</v>
      </c>
    </row>
    <row r="13295" spans="1:25">
      <c r="A13295" s="116">
        <v>13295</v>
      </c>
      <c r="B13295" s="129">
        <v>44532</v>
      </c>
      <c r="D13295" s="120" t="s">
        <v>580</v>
      </c>
      <c r="E13295" s="120" t="s">
        <v>29696</v>
      </c>
      <c r="F13295" s="209" t="s">
        <v>469</v>
      </c>
      <c r="G13295" s="119" t="s">
        <v>29697</v>
      </c>
      <c r="H13295" s="121" t="s">
        <v>97</v>
      </c>
      <c r="I13295" s="121" t="s">
        <v>30</v>
      </c>
      <c r="J13295" s="121" t="s">
        <v>77</v>
      </c>
      <c r="K13295" s="121" t="s">
        <v>65</v>
      </c>
      <c r="L13295" s="157" t="s">
        <v>32</v>
      </c>
      <c r="M13295" s="120" t="s">
        <v>78</v>
      </c>
    </row>
    <row r="13296" spans="1:25">
      <c r="A13296" s="116">
        <v>13296</v>
      </c>
      <c r="B13296" s="129">
        <v>44532</v>
      </c>
      <c r="D13296" s="120" t="s">
        <v>580</v>
      </c>
      <c r="E13296" s="120" t="s">
        <v>29698</v>
      </c>
      <c r="F13296" s="209" t="s">
        <v>29699</v>
      </c>
      <c r="G13296" s="119" t="s">
        <v>2560</v>
      </c>
      <c r="H13296" s="121" t="s">
        <v>76</v>
      </c>
      <c r="I13296" s="121" t="s">
        <v>42</v>
      </c>
      <c r="J13296" s="121" t="s">
        <v>646</v>
      </c>
      <c r="K13296" s="121" t="s">
        <v>65</v>
      </c>
      <c r="L13296" s="157" t="s">
        <v>32</v>
      </c>
      <c r="M13296" s="120" t="s">
        <v>78</v>
      </c>
    </row>
    <row r="13297" spans="1:25">
      <c r="A13297" s="116">
        <v>13297</v>
      </c>
      <c r="B13297" s="129">
        <v>44532</v>
      </c>
      <c r="D13297" s="120" t="s">
        <v>580</v>
      </c>
      <c r="E13297" s="120" t="s">
        <v>29700</v>
      </c>
      <c r="F13297" s="209" t="s">
        <v>29701</v>
      </c>
      <c r="G13297" s="119" t="s">
        <v>2086</v>
      </c>
      <c r="H13297" s="121" t="s">
        <v>76</v>
      </c>
      <c r="I13297" s="121" t="s">
        <v>30</v>
      </c>
      <c r="J13297" s="121" t="s">
        <v>7280</v>
      </c>
      <c r="K13297" s="121" t="s">
        <v>65</v>
      </c>
      <c r="L13297" s="157" t="s">
        <v>32</v>
      </c>
      <c r="M13297" s="120" t="s">
        <v>184</v>
      </c>
      <c r="N13297" s="131">
        <v>44532</v>
      </c>
    </row>
    <row r="13298" spans="1:25">
      <c r="A13298" s="116">
        <v>13298</v>
      </c>
      <c r="B13298" s="129">
        <v>44532</v>
      </c>
      <c r="D13298" s="120" t="s">
        <v>580</v>
      </c>
      <c r="E13298" s="120" t="s">
        <v>29702</v>
      </c>
      <c r="F13298" s="209" t="s">
        <v>25200</v>
      </c>
      <c r="G13298" s="119" t="s">
        <v>1312</v>
      </c>
      <c r="H13298" s="121" t="s">
        <v>48</v>
      </c>
      <c r="I13298" s="121" t="s">
        <v>42</v>
      </c>
      <c r="J13298" s="121" t="s">
        <v>43</v>
      </c>
      <c r="K13298" s="121" t="s">
        <v>65</v>
      </c>
      <c r="L13298" s="157" t="s">
        <v>32</v>
      </c>
      <c r="M13298" s="120" t="s">
        <v>33</v>
      </c>
      <c r="N13298" s="131">
        <v>44532</v>
      </c>
      <c r="O13298" s="131">
        <v>44574</v>
      </c>
      <c r="S13298" s="120" t="s">
        <v>34</v>
      </c>
      <c r="Y13298" s="116" t="s">
        <v>29703</v>
      </c>
    </row>
    <row r="13299" spans="1:25">
      <c r="A13299" s="116">
        <v>13299</v>
      </c>
      <c r="B13299" s="129">
        <v>44532</v>
      </c>
      <c r="D13299" s="120" t="s">
        <v>580</v>
      </c>
      <c r="E13299" s="120" t="s">
        <v>29704</v>
      </c>
      <c r="F13299" s="209" t="s">
        <v>29705</v>
      </c>
      <c r="G13299" s="119" t="s">
        <v>29706</v>
      </c>
      <c r="H13299" s="121" t="s">
        <v>97</v>
      </c>
      <c r="I13299" s="121" t="s">
        <v>30</v>
      </c>
      <c r="J13299" s="121" t="s">
        <v>5018</v>
      </c>
      <c r="K13299" s="121" t="s">
        <v>65</v>
      </c>
      <c r="L13299" s="157" t="s">
        <v>32</v>
      </c>
      <c r="M13299" s="120" t="s">
        <v>33</v>
      </c>
      <c r="N13299" s="131">
        <v>44538</v>
      </c>
      <c r="O13299" s="131">
        <v>44546</v>
      </c>
      <c r="S13299" s="120" t="s">
        <v>92</v>
      </c>
      <c r="Y13299" s="116" t="s">
        <v>26506</v>
      </c>
    </row>
    <row r="13300" spans="1:25" ht="41.4">
      <c r="A13300" s="116">
        <v>13300</v>
      </c>
      <c r="B13300" s="129">
        <v>44533</v>
      </c>
      <c r="D13300" s="120" t="s">
        <v>580</v>
      </c>
      <c r="E13300" s="120" t="s">
        <v>29707</v>
      </c>
      <c r="F13300" s="209" t="s">
        <v>29708</v>
      </c>
      <c r="G13300" s="119" t="s">
        <v>29709</v>
      </c>
      <c r="H13300" s="121" t="s">
        <v>86</v>
      </c>
      <c r="I13300" s="121" t="s">
        <v>30</v>
      </c>
      <c r="J13300" s="121" t="s">
        <v>3886</v>
      </c>
      <c r="K13300" s="121" t="s">
        <v>65</v>
      </c>
      <c r="L13300" s="157" t="s">
        <v>32</v>
      </c>
      <c r="M13300" s="120" t="s">
        <v>78</v>
      </c>
    </row>
    <row r="13301" spans="1:25">
      <c r="A13301" s="116">
        <v>13301</v>
      </c>
      <c r="B13301" s="129">
        <v>44533</v>
      </c>
      <c r="D13301" s="120" t="s">
        <v>580</v>
      </c>
      <c r="E13301" s="120" t="s">
        <v>29710</v>
      </c>
      <c r="F13301" s="209" t="s">
        <v>25200</v>
      </c>
      <c r="G13301" s="119" t="s">
        <v>3553</v>
      </c>
      <c r="H13301" s="121" t="s">
        <v>86</v>
      </c>
      <c r="I13301" s="121" t="s">
        <v>30</v>
      </c>
      <c r="J13301" s="121" t="s">
        <v>485</v>
      </c>
      <c r="K13301" s="121" t="s">
        <v>65</v>
      </c>
      <c r="L13301" s="157" t="s">
        <v>32</v>
      </c>
      <c r="M13301" s="120" t="s">
        <v>78</v>
      </c>
    </row>
    <row r="13302" spans="1:25">
      <c r="A13302" s="116">
        <v>13302</v>
      </c>
      <c r="B13302" s="129">
        <v>44533</v>
      </c>
      <c r="D13302" s="120" t="s">
        <v>580</v>
      </c>
      <c r="E13302" s="120" t="s">
        <v>29711</v>
      </c>
      <c r="F13302" s="209" t="s">
        <v>29712</v>
      </c>
      <c r="G13302" s="119" t="s">
        <v>29713</v>
      </c>
      <c r="H13302" s="121" t="s">
        <v>29</v>
      </c>
      <c r="I13302" s="121" t="s">
        <v>30</v>
      </c>
      <c r="J13302" s="121" t="s">
        <v>7610</v>
      </c>
      <c r="K13302" s="121" t="s">
        <v>65</v>
      </c>
      <c r="L13302" s="157" t="s">
        <v>32</v>
      </c>
      <c r="M13302" s="120" t="s">
        <v>78</v>
      </c>
    </row>
    <row r="13303" spans="1:25">
      <c r="A13303" s="116">
        <v>13303</v>
      </c>
      <c r="B13303" s="129">
        <v>44533</v>
      </c>
      <c r="D13303" s="120" t="s">
        <v>580</v>
      </c>
      <c r="E13303" s="120" t="s">
        <v>29714</v>
      </c>
      <c r="F13303" s="209" t="s">
        <v>3363</v>
      </c>
      <c r="G13303" s="119" t="s">
        <v>3532</v>
      </c>
      <c r="H13303" s="121" t="s">
        <v>177</v>
      </c>
      <c r="I13303" s="121" t="s">
        <v>42</v>
      </c>
      <c r="J13303" s="121" t="s">
        <v>72</v>
      </c>
      <c r="K13303" s="121" t="s">
        <v>65</v>
      </c>
      <c r="L13303" s="157" t="s">
        <v>32</v>
      </c>
      <c r="M13303" s="120" t="s">
        <v>78</v>
      </c>
    </row>
    <row r="13304" spans="1:25" ht="27.6">
      <c r="A13304" s="116">
        <v>13304</v>
      </c>
      <c r="B13304" s="129">
        <v>44533</v>
      </c>
      <c r="D13304" s="120" t="s">
        <v>580</v>
      </c>
      <c r="E13304" s="120" t="s">
        <v>29715</v>
      </c>
      <c r="F13304" s="209" t="s">
        <v>29716</v>
      </c>
      <c r="G13304" s="119" t="s">
        <v>29717</v>
      </c>
      <c r="H13304" s="121" t="s">
        <v>192</v>
      </c>
      <c r="I13304" s="121" t="s">
        <v>30</v>
      </c>
      <c r="J13304" s="121" t="s">
        <v>77</v>
      </c>
      <c r="K13304" s="121" t="s">
        <v>65</v>
      </c>
      <c r="L13304" s="157" t="s">
        <v>32</v>
      </c>
      <c r="M13304" s="120" t="s">
        <v>78</v>
      </c>
    </row>
    <row r="13305" spans="1:25">
      <c r="A13305" s="116">
        <v>13305</v>
      </c>
      <c r="B13305" s="129">
        <v>44533</v>
      </c>
      <c r="D13305" s="120" t="s">
        <v>580</v>
      </c>
      <c r="E13305" s="120" t="s">
        <v>29718</v>
      </c>
      <c r="F13305" s="209" t="s">
        <v>2827</v>
      </c>
      <c r="G13305" s="119" t="s">
        <v>29719</v>
      </c>
      <c r="H13305" s="121" t="s">
        <v>53</v>
      </c>
      <c r="I13305" s="121" t="s">
        <v>30</v>
      </c>
      <c r="J13305" s="121" t="s">
        <v>11886</v>
      </c>
      <c r="K13305" s="121" t="s">
        <v>65</v>
      </c>
      <c r="L13305" s="157" t="s">
        <v>32</v>
      </c>
      <c r="M13305" s="120" t="s">
        <v>78</v>
      </c>
    </row>
    <row r="13306" spans="1:25">
      <c r="A13306" s="116">
        <v>13306</v>
      </c>
      <c r="B13306" s="129">
        <v>44533</v>
      </c>
      <c r="D13306" s="120" t="s">
        <v>580</v>
      </c>
      <c r="E13306" s="120" t="s">
        <v>29720</v>
      </c>
      <c r="F13306" s="209" t="s">
        <v>29721</v>
      </c>
      <c r="G13306" s="119" t="s">
        <v>29722</v>
      </c>
      <c r="H13306" s="121" t="s">
        <v>41</v>
      </c>
      <c r="I13306" s="121" t="s">
        <v>30</v>
      </c>
      <c r="J13306" s="121" t="s">
        <v>77</v>
      </c>
      <c r="K13306" s="121" t="s">
        <v>65</v>
      </c>
      <c r="L13306" s="157" t="s">
        <v>32</v>
      </c>
      <c r="M13306" s="120" t="s">
        <v>78</v>
      </c>
    </row>
    <row r="13307" spans="1:25">
      <c r="A13307" s="116">
        <v>13307</v>
      </c>
      <c r="B13307" s="129">
        <v>44533</v>
      </c>
      <c r="D13307" s="120" t="s">
        <v>580</v>
      </c>
      <c r="E13307" s="120" t="s">
        <v>29723</v>
      </c>
      <c r="F13307" s="209" t="s">
        <v>9134</v>
      </c>
      <c r="G13307" s="119" t="s">
        <v>29724</v>
      </c>
      <c r="H13307" s="121" t="s">
        <v>53</v>
      </c>
      <c r="I13307" s="121" t="s">
        <v>30</v>
      </c>
      <c r="J13307" s="121" t="s">
        <v>5018</v>
      </c>
      <c r="K13307" s="121" t="s">
        <v>65</v>
      </c>
      <c r="L13307" s="157" t="s">
        <v>32</v>
      </c>
      <c r="M13307" s="120" t="s">
        <v>78</v>
      </c>
    </row>
    <row r="13308" spans="1:25">
      <c r="A13308" s="116">
        <v>13308</v>
      </c>
      <c r="B13308" s="129">
        <v>44533</v>
      </c>
      <c r="D13308" s="120" t="s">
        <v>580</v>
      </c>
      <c r="E13308" s="120" t="s">
        <v>29725</v>
      </c>
      <c r="F13308" s="209" t="s">
        <v>23715</v>
      </c>
      <c r="G13308" s="119" t="s">
        <v>29726</v>
      </c>
      <c r="H13308" s="121" t="s">
        <v>29</v>
      </c>
      <c r="I13308" s="121" t="s">
        <v>30</v>
      </c>
      <c r="J13308" s="121" t="s">
        <v>485</v>
      </c>
      <c r="K13308" s="121" t="s">
        <v>65</v>
      </c>
      <c r="L13308" s="157" t="s">
        <v>32</v>
      </c>
      <c r="M13308" s="120" t="s">
        <v>78</v>
      </c>
    </row>
    <row r="13309" spans="1:25">
      <c r="A13309" s="116">
        <v>13309</v>
      </c>
      <c r="B13309" s="129">
        <v>44533</v>
      </c>
      <c r="D13309" s="120" t="s">
        <v>580</v>
      </c>
      <c r="E13309" s="120" t="s">
        <v>29727</v>
      </c>
      <c r="F13309" s="209" t="s">
        <v>3842</v>
      </c>
      <c r="G13309" s="119" t="s">
        <v>29728</v>
      </c>
      <c r="H13309" s="121" t="s">
        <v>140</v>
      </c>
      <c r="I13309" s="121" t="s">
        <v>30</v>
      </c>
      <c r="J13309" s="121" t="s">
        <v>87</v>
      </c>
      <c r="K13309" s="121" t="s">
        <v>65</v>
      </c>
      <c r="L13309" s="157" t="s">
        <v>32</v>
      </c>
    </row>
    <row r="13310" spans="1:25">
      <c r="A13310" s="116">
        <v>13310</v>
      </c>
      <c r="B13310" s="129">
        <v>44533</v>
      </c>
      <c r="D13310" s="120" t="s">
        <v>580</v>
      </c>
      <c r="E13310" s="120" t="s">
        <v>29729</v>
      </c>
      <c r="F13310" s="209" t="s">
        <v>1250</v>
      </c>
      <c r="G13310" s="119" t="s">
        <v>15100</v>
      </c>
      <c r="H13310" s="121" t="s">
        <v>53</v>
      </c>
      <c r="I13310" s="121" t="s">
        <v>42</v>
      </c>
      <c r="J13310" s="121" t="s">
        <v>43</v>
      </c>
      <c r="K13310" s="121" t="s">
        <v>65</v>
      </c>
      <c r="L13310" s="157" t="s">
        <v>32</v>
      </c>
      <c r="M13310" s="120" t="s">
        <v>33</v>
      </c>
      <c r="N13310" s="131">
        <v>44539</v>
      </c>
      <c r="O13310" s="131">
        <v>44631</v>
      </c>
    </row>
    <row r="13311" spans="1:25">
      <c r="A13311" s="116">
        <v>13311</v>
      </c>
      <c r="B13311" s="129">
        <v>44533</v>
      </c>
      <c r="D13311" s="120" t="s">
        <v>580</v>
      </c>
      <c r="E13311" s="120" t="s">
        <v>29730</v>
      </c>
      <c r="F13311" s="209" t="s">
        <v>26915</v>
      </c>
      <c r="G13311" s="119" t="s">
        <v>2408</v>
      </c>
      <c r="H13311" s="121" t="s">
        <v>53</v>
      </c>
      <c r="I13311" s="121" t="s">
        <v>42</v>
      </c>
      <c r="J13311" s="121" t="s">
        <v>72</v>
      </c>
      <c r="K13311" s="121" t="s">
        <v>65</v>
      </c>
      <c r="L13311" s="157" t="s">
        <v>32</v>
      </c>
      <c r="M13311" s="120" t="s">
        <v>33</v>
      </c>
      <c r="N13311" s="131">
        <v>44533</v>
      </c>
      <c r="O13311" s="131">
        <v>44631</v>
      </c>
    </row>
    <row r="13312" spans="1:25">
      <c r="A13312" s="116">
        <v>13312</v>
      </c>
      <c r="B13312" s="129">
        <v>44533</v>
      </c>
      <c r="D13312" s="120" t="s">
        <v>580</v>
      </c>
      <c r="E13312" s="120" t="s">
        <v>29731</v>
      </c>
      <c r="F13312" s="209" t="s">
        <v>3842</v>
      </c>
      <c r="G13312" s="119" t="s">
        <v>29732</v>
      </c>
      <c r="H13312" s="121" t="s">
        <v>41</v>
      </c>
      <c r="I13312" s="121" t="s">
        <v>30</v>
      </c>
      <c r="J13312" s="121" t="s">
        <v>43</v>
      </c>
      <c r="K13312" s="121" t="s">
        <v>65</v>
      </c>
      <c r="L13312" s="157" t="s">
        <v>32</v>
      </c>
      <c r="M13312" s="120" t="s">
        <v>33</v>
      </c>
      <c r="N13312" s="131">
        <v>44533</v>
      </c>
      <c r="S13312" s="120" t="s">
        <v>92</v>
      </c>
      <c r="Y13312" s="116" t="s">
        <v>26506</v>
      </c>
    </row>
    <row r="13313" spans="1:19">
      <c r="A13313" s="116">
        <v>13313</v>
      </c>
      <c r="B13313" s="129">
        <v>44533</v>
      </c>
      <c r="D13313" s="120" t="s">
        <v>580</v>
      </c>
      <c r="E13313" s="120" t="s">
        <v>29733</v>
      </c>
      <c r="F13313" s="209" t="s">
        <v>3640</v>
      </c>
      <c r="G13313" s="119" t="s">
        <v>29734</v>
      </c>
      <c r="H13313" s="121" t="s">
        <v>140</v>
      </c>
      <c r="I13313" s="121" t="s">
        <v>42</v>
      </c>
      <c r="J13313" s="121" t="s">
        <v>72</v>
      </c>
      <c r="K13313" s="121" t="s">
        <v>65</v>
      </c>
      <c r="L13313" s="157" t="s">
        <v>32</v>
      </c>
      <c r="M13313" s="120" t="s">
        <v>33</v>
      </c>
      <c r="N13313" s="131">
        <v>44533</v>
      </c>
      <c r="O13313" s="131">
        <v>44620</v>
      </c>
      <c r="S13313" s="120" t="s">
        <v>92</v>
      </c>
    </row>
    <row r="13314" spans="1:19">
      <c r="A13314" s="116">
        <v>13314</v>
      </c>
      <c r="B13314" s="129">
        <v>44533</v>
      </c>
      <c r="D13314" s="120" t="s">
        <v>580</v>
      </c>
      <c r="E13314" s="120" t="s">
        <v>29735</v>
      </c>
      <c r="F13314" s="209" t="s">
        <v>3640</v>
      </c>
      <c r="G13314" s="119" t="s">
        <v>29736</v>
      </c>
      <c r="H13314" s="121" t="s">
        <v>101</v>
      </c>
      <c r="I13314" s="121" t="s">
        <v>42</v>
      </c>
      <c r="J13314" s="121" t="s">
        <v>43</v>
      </c>
      <c r="K13314" s="121" t="s">
        <v>65</v>
      </c>
      <c r="L13314" s="157" t="s">
        <v>32</v>
      </c>
      <c r="M13314" s="120" t="s">
        <v>33</v>
      </c>
      <c r="N13314" s="131">
        <v>44538</v>
      </c>
      <c r="O13314" s="131">
        <v>44631</v>
      </c>
    </row>
    <row r="13315" spans="1:19" ht="27.6">
      <c r="A13315" s="116">
        <v>13315</v>
      </c>
      <c r="B13315" s="129">
        <v>44530</v>
      </c>
      <c r="D13315" s="120" t="s">
        <v>37</v>
      </c>
      <c r="E13315" s="120" t="s">
        <v>29737</v>
      </c>
      <c r="F13315" s="209" t="s">
        <v>29738</v>
      </c>
      <c r="G13315" s="119" t="s">
        <v>25254</v>
      </c>
      <c r="H13315" s="121" t="s">
        <v>41</v>
      </c>
      <c r="I13315" s="121" t="s">
        <v>30</v>
      </c>
      <c r="J13315" s="121" t="s">
        <v>435</v>
      </c>
      <c r="K13315" s="121" t="s">
        <v>65</v>
      </c>
      <c r="L13315" s="157" t="s">
        <v>32</v>
      </c>
      <c r="M13315" s="120" t="s">
        <v>78</v>
      </c>
    </row>
    <row r="13316" spans="1:19" ht="27.6">
      <c r="A13316" s="116">
        <v>13316</v>
      </c>
      <c r="B13316" s="129">
        <v>44530</v>
      </c>
      <c r="D13316" s="120" t="s">
        <v>37</v>
      </c>
      <c r="E13316" s="120" t="s">
        <v>29739</v>
      </c>
      <c r="F13316" s="209" t="s">
        <v>29740</v>
      </c>
      <c r="G13316" s="119" t="s">
        <v>25254</v>
      </c>
      <c r="H13316" s="121" t="s">
        <v>41</v>
      </c>
      <c r="I13316" s="121" t="s">
        <v>30</v>
      </c>
      <c r="J13316" s="121" t="s">
        <v>435</v>
      </c>
      <c r="K13316" s="121" t="s">
        <v>584</v>
      </c>
      <c r="L13316" s="157" t="s">
        <v>32</v>
      </c>
      <c r="M13316" s="120" t="s">
        <v>9290</v>
      </c>
    </row>
    <row r="13317" spans="1:19">
      <c r="A13317" s="116">
        <v>13317</v>
      </c>
      <c r="B13317" s="129">
        <v>44530</v>
      </c>
      <c r="D13317" s="120" t="s">
        <v>37</v>
      </c>
      <c r="E13317" s="120" t="s">
        <v>29741</v>
      </c>
      <c r="F13317" s="209" t="s">
        <v>19369</v>
      </c>
      <c r="G13317" s="119" t="s">
        <v>492</v>
      </c>
      <c r="H13317" s="121" t="s">
        <v>41</v>
      </c>
      <c r="I13317" s="121" t="s">
        <v>30</v>
      </c>
      <c r="J13317" s="121" t="s">
        <v>5135</v>
      </c>
      <c r="K13317" s="121" t="s">
        <v>65</v>
      </c>
      <c r="L13317" s="157" t="s">
        <v>32</v>
      </c>
      <c r="M13317" s="120" t="s">
        <v>78</v>
      </c>
    </row>
    <row r="13318" spans="1:19">
      <c r="A13318" s="116">
        <v>13318</v>
      </c>
      <c r="B13318" s="129">
        <v>44530</v>
      </c>
      <c r="D13318" s="120" t="s">
        <v>37</v>
      </c>
      <c r="E13318" s="120" t="s">
        <v>29742</v>
      </c>
      <c r="F13318" s="209" t="s">
        <v>1156</v>
      </c>
      <c r="G13318" s="119" t="s">
        <v>9634</v>
      </c>
      <c r="H13318" s="121" t="s">
        <v>41</v>
      </c>
      <c r="I13318" s="121" t="s">
        <v>42</v>
      </c>
      <c r="J13318" s="121" t="s">
        <v>549</v>
      </c>
      <c r="K13318" s="121" t="s">
        <v>584</v>
      </c>
      <c r="L13318" s="157" t="s">
        <v>32</v>
      </c>
      <c r="M13318" s="120" t="s">
        <v>78</v>
      </c>
    </row>
    <row r="13319" spans="1:19">
      <c r="A13319" s="116">
        <v>13319</v>
      </c>
      <c r="B13319" s="129">
        <v>44530</v>
      </c>
      <c r="D13319" s="120" t="s">
        <v>37</v>
      </c>
      <c r="E13319" s="120" t="s">
        <v>29743</v>
      </c>
      <c r="F13319" s="209" t="s">
        <v>29744</v>
      </c>
      <c r="G13319" s="119" t="s">
        <v>29745</v>
      </c>
      <c r="H13319" s="121" t="s">
        <v>29746</v>
      </c>
      <c r="I13319" s="121" t="s">
        <v>42</v>
      </c>
      <c r="J13319" s="121" t="s">
        <v>549</v>
      </c>
      <c r="K13319" s="121" t="s">
        <v>65</v>
      </c>
      <c r="L13319" s="157" t="s">
        <v>32</v>
      </c>
      <c r="M13319" s="120" t="s">
        <v>78</v>
      </c>
    </row>
    <row r="13320" spans="1:19" ht="27.6">
      <c r="A13320" s="116">
        <v>13320</v>
      </c>
      <c r="B13320" s="129">
        <v>44530</v>
      </c>
      <c r="D13320" s="120" t="s">
        <v>37</v>
      </c>
      <c r="E13320" s="120" t="s">
        <v>29747</v>
      </c>
      <c r="F13320" s="209" t="s">
        <v>29748</v>
      </c>
      <c r="G13320" s="119" t="s">
        <v>29749</v>
      </c>
      <c r="H13320" s="121" t="s">
        <v>29746</v>
      </c>
      <c r="I13320" s="121" t="s">
        <v>42</v>
      </c>
      <c r="J13320" s="121" t="s">
        <v>72</v>
      </c>
      <c r="K13320" s="121" t="s">
        <v>65</v>
      </c>
      <c r="L13320" s="157" t="s">
        <v>32</v>
      </c>
      <c r="M13320" s="120" t="s">
        <v>78</v>
      </c>
    </row>
    <row r="13321" spans="1:19">
      <c r="A13321" s="116">
        <v>13321</v>
      </c>
      <c r="B13321" s="129">
        <v>44530</v>
      </c>
      <c r="D13321" s="120" t="s">
        <v>37</v>
      </c>
      <c r="E13321" s="120" t="s">
        <v>29750</v>
      </c>
      <c r="F13321" s="209" t="s">
        <v>29751</v>
      </c>
      <c r="G13321" s="119" t="s">
        <v>2865</v>
      </c>
      <c r="H13321" s="121" t="s">
        <v>29746</v>
      </c>
      <c r="I13321" s="121" t="s">
        <v>63</v>
      </c>
      <c r="J13321" s="121" t="s">
        <v>2145</v>
      </c>
      <c r="K13321" s="121" t="s">
        <v>65</v>
      </c>
      <c r="L13321" s="157" t="s">
        <v>32</v>
      </c>
      <c r="M13321" s="120" t="s">
        <v>78</v>
      </c>
    </row>
    <row r="13322" spans="1:19" ht="27.6">
      <c r="A13322" s="116">
        <v>13322</v>
      </c>
      <c r="B13322" s="129">
        <v>44530</v>
      </c>
      <c r="D13322" s="120" t="s">
        <v>37</v>
      </c>
      <c r="E13322" s="120" t="s">
        <v>29752</v>
      </c>
      <c r="F13322" s="209" t="s">
        <v>29753</v>
      </c>
      <c r="G13322" s="119" t="s">
        <v>29754</v>
      </c>
      <c r="H13322" s="121" t="s">
        <v>344</v>
      </c>
      <c r="I13322" s="121" t="s">
        <v>63</v>
      </c>
      <c r="J13322" s="121" t="s">
        <v>2145</v>
      </c>
      <c r="K13322" s="121" t="s">
        <v>65</v>
      </c>
      <c r="L13322" s="157" t="s">
        <v>32</v>
      </c>
      <c r="M13322" s="120" t="s">
        <v>78</v>
      </c>
    </row>
    <row r="13323" spans="1:19" ht="27.6">
      <c r="A13323" s="116">
        <v>13323</v>
      </c>
      <c r="B13323" s="129">
        <v>44530</v>
      </c>
      <c r="D13323" s="120" t="s">
        <v>37</v>
      </c>
      <c r="E13323" s="120" t="s">
        <v>29755</v>
      </c>
      <c r="F13323" s="209" t="s">
        <v>29756</v>
      </c>
      <c r="G13323" s="119" t="s">
        <v>29754</v>
      </c>
      <c r="H13323" s="121" t="s">
        <v>344</v>
      </c>
      <c r="I13323" s="121" t="s">
        <v>63</v>
      </c>
      <c r="J13323" s="121" t="s">
        <v>2145</v>
      </c>
      <c r="K13323" s="121" t="s">
        <v>65</v>
      </c>
      <c r="L13323" s="157" t="s">
        <v>32</v>
      </c>
      <c r="M13323" s="120" t="s">
        <v>33</v>
      </c>
      <c r="N13323" s="131">
        <v>44614</v>
      </c>
    </row>
    <row r="13324" spans="1:19">
      <c r="A13324" s="116">
        <v>13324</v>
      </c>
      <c r="B13324" s="129">
        <v>44530</v>
      </c>
      <c r="D13324" s="120" t="s">
        <v>37</v>
      </c>
      <c r="E13324" s="120" t="s">
        <v>29757</v>
      </c>
      <c r="F13324" s="209" t="s">
        <v>27780</v>
      </c>
      <c r="G13324" s="119" t="s">
        <v>9634</v>
      </c>
      <c r="H13324" s="121" t="s">
        <v>41</v>
      </c>
      <c r="I13324" s="121" t="s">
        <v>30</v>
      </c>
      <c r="J13324" s="121" t="s">
        <v>87</v>
      </c>
      <c r="K13324" s="121" t="s">
        <v>65</v>
      </c>
      <c r="L13324" s="157" t="s">
        <v>32</v>
      </c>
      <c r="M13324" s="120" t="s">
        <v>33</v>
      </c>
      <c r="N13324" s="131">
        <v>44580</v>
      </c>
      <c r="O13324" s="131">
        <v>44614</v>
      </c>
    </row>
    <row r="13325" spans="1:19">
      <c r="A13325" s="116">
        <v>13325</v>
      </c>
      <c r="B13325" s="129">
        <v>44530</v>
      </c>
      <c r="D13325" s="120" t="s">
        <v>37</v>
      </c>
      <c r="E13325" s="120" t="s">
        <v>29758</v>
      </c>
      <c r="F13325" s="209" t="s">
        <v>29759</v>
      </c>
      <c r="G13325" s="119" t="s">
        <v>9634</v>
      </c>
      <c r="H13325" s="121" t="s">
        <v>41</v>
      </c>
      <c r="I13325" s="121" t="s">
        <v>63</v>
      </c>
      <c r="J13325" s="121" t="s">
        <v>328</v>
      </c>
      <c r="K13325" s="121" t="s">
        <v>65</v>
      </c>
      <c r="L13325" s="157" t="s">
        <v>32</v>
      </c>
      <c r="M13325" s="120" t="s">
        <v>33</v>
      </c>
      <c r="N13325" s="131">
        <v>44580</v>
      </c>
      <c r="O13325" s="131">
        <v>44614</v>
      </c>
    </row>
    <row r="13326" spans="1:19">
      <c r="A13326" s="116">
        <v>13326</v>
      </c>
      <c r="B13326" s="129">
        <v>44530</v>
      </c>
      <c r="D13326" s="120" t="s">
        <v>37</v>
      </c>
      <c r="E13326" s="120" t="s">
        <v>29760</v>
      </c>
      <c r="F13326" s="209" t="s">
        <v>469</v>
      </c>
      <c r="G13326" s="119" t="s">
        <v>9634</v>
      </c>
      <c r="H13326" s="121" t="s">
        <v>41</v>
      </c>
      <c r="I13326" s="121" t="s">
        <v>63</v>
      </c>
      <c r="J13326" s="121" t="s">
        <v>2145</v>
      </c>
      <c r="K13326" s="121" t="s">
        <v>65</v>
      </c>
      <c r="L13326" s="157" t="s">
        <v>32</v>
      </c>
      <c r="M13326" s="120" t="s">
        <v>78</v>
      </c>
    </row>
    <row r="13327" spans="1:19" ht="27.6">
      <c r="A13327" s="116">
        <v>13327</v>
      </c>
      <c r="B13327" s="129">
        <v>44530</v>
      </c>
      <c r="D13327" s="120" t="s">
        <v>37</v>
      </c>
      <c r="E13327" s="120" t="s">
        <v>29761</v>
      </c>
      <c r="F13327" s="209" t="s">
        <v>29762</v>
      </c>
      <c r="G13327" s="119" t="s">
        <v>9634</v>
      </c>
      <c r="H13327" s="121" t="s">
        <v>41</v>
      </c>
      <c r="I13327" s="121" t="s">
        <v>30</v>
      </c>
      <c r="J13327" s="121" t="s">
        <v>87</v>
      </c>
      <c r="K13327" s="121" t="s">
        <v>65</v>
      </c>
      <c r="L13327" s="157" t="s">
        <v>32</v>
      </c>
      <c r="M13327" s="120" t="s">
        <v>78</v>
      </c>
    </row>
    <row r="13328" spans="1:19">
      <c r="A13328" s="116">
        <v>13328</v>
      </c>
      <c r="B13328" s="129">
        <v>44533</v>
      </c>
      <c r="D13328" s="120" t="s">
        <v>25</v>
      </c>
      <c r="E13328" s="120" t="s">
        <v>29763</v>
      </c>
      <c r="F13328" s="209" t="s">
        <v>17155</v>
      </c>
      <c r="G13328" s="119" t="s">
        <v>29764</v>
      </c>
      <c r="H13328" s="121" t="s">
        <v>97</v>
      </c>
      <c r="I13328" s="121" t="s">
        <v>30</v>
      </c>
      <c r="J13328" s="121" t="s">
        <v>7553</v>
      </c>
      <c r="K13328" s="121" t="s">
        <v>65</v>
      </c>
      <c r="L13328" s="157" t="s">
        <v>32</v>
      </c>
      <c r="M13328" s="130" t="s">
        <v>78</v>
      </c>
    </row>
    <row r="13329" spans="1:25">
      <c r="A13329" s="116">
        <v>13329</v>
      </c>
      <c r="B13329" s="129">
        <v>44533</v>
      </c>
      <c r="D13329" s="120" t="s">
        <v>25</v>
      </c>
      <c r="E13329" s="120" t="s">
        <v>29765</v>
      </c>
      <c r="F13329" s="209" t="s">
        <v>29766</v>
      </c>
      <c r="G13329" s="119" t="s">
        <v>1800</v>
      </c>
      <c r="H13329" s="121" t="s">
        <v>160</v>
      </c>
      <c r="I13329" s="121" t="s">
        <v>63</v>
      </c>
      <c r="J13329" s="121" t="s">
        <v>601</v>
      </c>
      <c r="K13329" s="121" t="s">
        <v>65</v>
      </c>
      <c r="L13329" s="157" t="s">
        <v>32</v>
      </c>
      <c r="M13329" s="130" t="s">
        <v>33</v>
      </c>
      <c r="N13329" s="131">
        <v>44533</v>
      </c>
      <c r="O13329" s="131">
        <v>44533</v>
      </c>
    </row>
    <row r="13330" spans="1:25">
      <c r="A13330" s="116">
        <v>13330</v>
      </c>
      <c r="B13330" s="129">
        <v>44533</v>
      </c>
      <c r="D13330" s="120" t="s">
        <v>25</v>
      </c>
      <c r="E13330" s="120" t="s">
        <v>29767</v>
      </c>
      <c r="F13330" s="209" t="s">
        <v>29768</v>
      </c>
      <c r="G13330" s="119" t="s">
        <v>29769</v>
      </c>
      <c r="H13330" s="121" t="s">
        <v>140</v>
      </c>
      <c r="I13330" s="121" t="s">
        <v>30</v>
      </c>
      <c r="J13330" s="121" t="s">
        <v>529</v>
      </c>
      <c r="K13330" s="121" t="s">
        <v>65</v>
      </c>
      <c r="L13330" s="157" t="s">
        <v>32</v>
      </c>
      <c r="M13330" s="130" t="s">
        <v>78</v>
      </c>
    </row>
    <row r="13331" spans="1:25">
      <c r="A13331" s="116">
        <v>13331</v>
      </c>
      <c r="B13331" s="129">
        <v>44533</v>
      </c>
      <c r="D13331" s="120" t="s">
        <v>25</v>
      </c>
      <c r="E13331" s="120" t="s">
        <v>29770</v>
      </c>
      <c r="F13331" s="209" t="s">
        <v>29771</v>
      </c>
      <c r="G13331" s="119" t="s">
        <v>29772</v>
      </c>
      <c r="H13331" s="121" t="s">
        <v>140</v>
      </c>
      <c r="I13331" s="121" t="s">
        <v>30</v>
      </c>
      <c r="J13331" s="121" t="s">
        <v>77</v>
      </c>
      <c r="K13331" s="121" t="s">
        <v>65</v>
      </c>
      <c r="L13331" s="157" t="s">
        <v>32</v>
      </c>
      <c r="M13331" s="130" t="s">
        <v>78</v>
      </c>
    </row>
    <row r="13332" spans="1:25">
      <c r="A13332" s="116">
        <v>13332</v>
      </c>
      <c r="B13332" s="129">
        <v>44533</v>
      </c>
      <c r="D13332" s="120" t="s">
        <v>25</v>
      </c>
      <c r="E13332" s="120" t="s">
        <v>29773</v>
      </c>
      <c r="F13332" s="209" t="s">
        <v>29774</v>
      </c>
      <c r="G13332" s="119" t="s">
        <v>29775</v>
      </c>
      <c r="H13332" s="121" t="s">
        <v>48</v>
      </c>
      <c r="I13332" s="121" t="s">
        <v>30</v>
      </c>
      <c r="J13332" s="121" t="s">
        <v>7234</v>
      </c>
      <c r="K13332" s="121" t="s">
        <v>65</v>
      </c>
      <c r="L13332" s="157" t="s">
        <v>32</v>
      </c>
      <c r="M13332" s="120" t="s">
        <v>33</v>
      </c>
      <c r="N13332" s="131">
        <v>44537</v>
      </c>
      <c r="O13332" s="131">
        <v>44537</v>
      </c>
    </row>
    <row r="13333" spans="1:25">
      <c r="A13333" s="116">
        <v>13333</v>
      </c>
      <c r="B13333" s="129">
        <v>44533</v>
      </c>
      <c r="D13333" s="120" t="s">
        <v>25</v>
      </c>
      <c r="E13333" s="120" t="s">
        <v>29776</v>
      </c>
      <c r="F13333" s="209" t="s">
        <v>29777</v>
      </c>
      <c r="G13333" s="119" t="s">
        <v>11297</v>
      </c>
      <c r="H13333" s="121" t="s">
        <v>140</v>
      </c>
      <c r="I13333" s="121" t="s">
        <v>30</v>
      </c>
      <c r="J13333" s="121" t="s">
        <v>5018</v>
      </c>
      <c r="K13333" s="121" t="s">
        <v>65</v>
      </c>
      <c r="L13333" s="157" t="s">
        <v>32</v>
      </c>
      <c r="M13333" s="130" t="s">
        <v>78</v>
      </c>
    </row>
    <row r="13334" spans="1:25">
      <c r="A13334" s="116">
        <v>13334</v>
      </c>
      <c r="B13334" s="129">
        <v>44533</v>
      </c>
      <c r="D13334" s="120" t="s">
        <v>25</v>
      </c>
      <c r="E13334" s="120" t="s">
        <v>29778</v>
      </c>
      <c r="F13334" s="209" t="s">
        <v>8177</v>
      </c>
      <c r="G13334" s="119" t="s">
        <v>19834</v>
      </c>
      <c r="H13334" s="121" t="s">
        <v>140</v>
      </c>
      <c r="I13334" s="121" t="s">
        <v>30</v>
      </c>
      <c r="J13334" s="121" t="s">
        <v>7216</v>
      </c>
      <c r="K13334" s="121" t="s">
        <v>65</v>
      </c>
      <c r="L13334" s="157" t="s">
        <v>32</v>
      </c>
      <c r="M13334" s="130" t="s">
        <v>78</v>
      </c>
    </row>
    <row r="13335" spans="1:25">
      <c r="A13335" s="116">
        <v>13335</v>
      </c>
      <c r="B13335" s="129">
        <v>44533</v>
      </c>
      <c r="D13335" s="120" t="s">
        <v>25</v>
      </c>
      <c r="E13335" s="120" t="s">
        <v>29779</v>
      </c>
      <c r="F13335" s="209" t="s">
        <v>29780</v>
      </c>
      <c r="G13335" s="119" t="s">
        <v>29781</v>
      </c>
      <c r="H13335" s="121" t="s">
        <v>97</v>
      </c>
      <c r="I13335" s="121" t="s">
        <v>30</v>
      </c>
      <c r="J13335" s="121" t="s">
        <v>77</v>
      </c>
      <c r="K13335" s="121" t="s">
        <v>65</v>
      </c>
      <c r="L13335" s="157" t="s">
        <v>32</v>
      </c>
      <c r="M13335" s="120" t="s">
        <v>78</v>
      </c>
    </row>
    <row r="13336" spans="1:25">
      <c r="A13336" s="116">
        <v>13336</v>
      </c>
      <c r="B13336" s="129">
        <v>44533</v>
      </c>
      <c r="D13336" s="120" t="s">
        <v>25</v>
      </c>
      <c r="E13336" s="120" t="s">
        <v>29782</v>
      </c>
      <c r="F13336" s="209" t="s">
        <v>29783</v>
      </c>
      <c r="G13336" s="119" t="s">
        <v>29784</v>
      </c>
      <c r="H13336" s="121" t="s">
        <v>97</v>
      </c>
      <c r="K13336" s="121" t="s">
        <v>65</v>
      </c>
      <c r="L13336" s="157" t="s">
        <v>32</v>
      </c>
      <c r="M13336" s="120" t="s">
        <v>78</v>
      </c>
    </row>
    <row r="13337" spans="1:25">
      <c r="A13337" s="116">
        <v>13337</v>
      </c>
      <c r="B13337" s="129">
        <v>44533</v>
      </c>
      <c r="D13337" s="120" t="s">
        <v>25</v>
      </c>
      <c r="E13337" s="120" t="s">
        <v>29785</v>
      </c>
      <c r="F13337" s="209" t="s">
        <v>29786</v>
      </c>
      <c r="G13337" s="119" t="s">
        <v>1033</v>
      </c>
      <c r="H13337" s="121" t="s">
        <v>1173</v>
      </c>
      <c r="I13337" s="121" t="s">
        <v>42</v>
      </c>
      <c r="J13337" s="121" t="s">
        <v>72</v>
      </c>
      <c r="K13337" s="121" t="s">
        <v>65</v>
      </c>
      <c r="L13337" s="157" t="s">
        <v>32</v>
      </c>
      <c r="M13337" s="130" t="s">
        <v>78</v>
      </c>
    </row>
    <row r="13338" spans="1:25">
      <c r="A13338" s="116">
        <v>13338</v>
      </c>
      <c r="B13338" s="129">
        <v>44533</v>
      </c>
      <c r="D13338" s="120" t="s">
        <v>580</v>
      </c>
      <c r="E13338" s="120" t="s">
        <v>29787</v>
      </c>
      <c r="F13338" s="209" t="s">
        <v>3640</v>
      </c>
      <c r="G13338" s="119" t="s">
        <v>29788</v>
      </c>
      <c r="H13338" s="121" t="s">
        <v>29</v>
      </c>
      <c r="I13338" s="121" t="s">
        <v>30</v>
      </c>
      <c r="J13338" s="121" t="s">
        <v>87</v>
      </c>
      <c r="K13338" s="121" t="s">
        <v>65</v>
      </c>
      <c r="L13338" s="157" t="s">
        <v>32</v>
      </c>
      <c r="M13338" s="120" t="s">
        <v>78</v>
      </c>
    </row>
    <row r="13339" spans="1:25">
      <c r="A13339" s="116">
        <v>13339</v>
      </c>
      <c r="B13339" s="129">
        <v>44533</v>
      </c>
      <c r="D13339" s="120" t="s">
        <v>580</v>
      </c>
      <c r="E13339" s="120" t="s">
        <v>29789</v>
      </c>
      <c r="F13339" s="209" t="s">
        <v>28880</v>
      </c>
      <c r="G13339" s="119" t="s">
        <v>29790</v>
      </c>
      <c r="H13339" s="121" t="s">
        <v>140</v>
      </c>
      <c r="I13339" s="121" t="s">
        <v>30</v>
      </c>
      <c r="J13339" s="121" t="s">
        <v>7216</v>
      </c>
      <c r="K13339" s="121" t="s">
        <v>65</v>
      </c>
      <c r="L13339" s="157" t="s">
        <v>32</v>
      </c>
      <c r="M13339" s="120" t="s">
        <v>184</v>
      </c>
      <c r="N13339" s="131">
        <v>44536</v>
      </c>
      <c r="O13339" s="131">
        <v>44588</v>
      </c>
    </row>
    <row r="13340" spans="1:25" ht="27.6">
      <c r="A13340" s="116">
        <v>13340</v>
      </c>
      <c r="B13340" s="129">
        <v>44533</v>
      </c>
      <c r="D13340" s="120" t="s">
        <v>580</v>
      </c>
      <c r="E13340" s="120" t="s">
        <v>29791</v>
      </c>
      <c r="F13340" s="209" t="s">
        <v>29792</v>
      </c>
      <c r="G13340" s="119" t="s">
        <v>29793</v>
      </c>
      <c r="H13340" s="121" t="s">
        <v>177</v>
      </c>
      <c r="I13340" s="121" t="s">
        <v>42</v>
      </c>
      <c r="J13340" s="121" t="s">
        <v>72</v>
      </c>
      <c r="K13340" s="121" t="s">
        <v>65</v>
      </c>
      <c r="L13340" s="157" t="s">
        <v>32</v>
      </c>
      <c r="M13340" s="120" t="s">
        <v>33</v>
      </c>
      <c r="N13340" s="131">
        <v>44537</v>
      </c>
      <c r="O13340" s="131">
        <v>44581</v>
      </c>
      <c r="S13340" s="120" t="s">
        <v>92</v>
      </c>
      <c r="Y13340" s="116" t="s">
        <v>26506</v>
      </c>
    </row>
    <row r="13341" spans="1:25" ht="27.6">
      <c r="A13341" s="116">
        <v>13341</v>
      </c>
      <c r="B13341" s="129">
        <v>44533</v>
      </c>
      <c r="D13341" s="120" t="s">
        <v>580</v>
      </c>
      <c r="E13341" s="120" t="s">
        <v>29794</v>
      </c>
      <c r="F13341" s="209" t="s">
        <v>29795</v>
      </c>
      <c r="G13341" s="119" t="s">
        <v>13957</v>
      </c>
      <c r="H13341" s="121" t="s">
        <v>1173</v>
      </c>
      <c r="I13341" s="121" t="s">
        <v>30</v>
      </c>
      <c r="J13341" s="121" t="s">
        <v>87</v>
      </c>
      <c r="K13341" s="121" t="s">
        <v>65</v>
      </c>
      <c r="L13341" s="157" t="s">
        <v>32</v>
      </c>
      <c r="M13341" s="120" t="s">
        <v>33</v>
      </c>
      <c r="N13341" s="131">
        <v>44533</v>
      </c>
      <c r="O13341" s="131">
        <v>44581</v>
      </c>
      <c r="S13341" s="120" t="s">
        <v>92</v>
      </c>
      <c r="Y13341" s="116" t="s">
        <v>26506</v>
      </c>
    </row>
    <row r="13342" spans="1:25" ht="27.6">
      <c r="A13342" s="116">
        <v>13342</v>
      </c>
      <c r="B13342" s="129">
        <v>44533</v>
      </c>
      <c r="D13342" s="120" t="s">
        <v>580</v>
      </c>
      <c r="E13342" s="120" t="s">
        <v>29796</v>
      </c>
      <c r="F13342" s="209" t="s">
        <v>29797</v>
      </c>
      <c r="G13342" s="119" t="s">
        <v>6342</v>
      </c>
      <c r="H13342" s="121" t="s">
        <v>53</v>
      </c>
      <c r="I13342" s="121" t="s">
        <v>30</v>
      </c>
      <c r="J13342" s="121" t="s">
        <v>7087</v>
      </c>
      <c r="K13342" s="121" t="s">
        <v>65</v>
      </c>
      <c r="L13342" s="157" t="s">
        <v>32</v>
      </c>
      <c r="M13342" s="120" t="s">
        <v>78</v>
      </c>
    </row>
    <row r="13343" spans="1:25" ht="27.6">
      <c r="A13343" s="116">
        <v>13343</v>
      </c>
      <c r="B13343" s="129">
        <v>44533</v>
      </c>
      <c r="D13343" s="120" t="s">
        <v>580</v>
      </c>
      <c r="E13343" s="120" t="s">
        <v>29798</v>
      </c>
      <c r="F13343" s="209" t="s">
        <v>29799</v>
      </c>
      <c r="G13343" s="119" t="s">
        <v>14972</v>
      </c>
      <c r="H13343" s="121" t="s">
        <v>29</v>
      </c>
      <c r="I13343" s="121" t="s">
        <v>30</v>
      </c>
      <c r="J13343" s="121" t="s">
        <v>87</v>
      </c>
      <c r="K13343" s="121" t="s">
        <v>65</v>
      </c>
      <c r="L13343" s="157" t="s">
        <v>32</v>
      </c>
      <c r="M13343" s="120" t="s">
        <v>78</v>
      </c>
    </row>
    <row r="13344" spans="1:25">
      <c r="A13344" s="116">
        <v>13344</v>
      </c>
      <c r="B13344" s="129">
        <v>44533</v>
      </c>
      <c r="D13344" s="120" t="s">
        <v>580</v>
      </c>
      <c r="E13344" s="120" t="s">
        <v>29800</v>
      </c>
      <c r="F13344" s="209" t="s">
        <v>29801</v>
      </c>
      <c r="G13344" s="119" t="s">
        <v>7932</v>
      </c>
      <c r="H13344" s="121" t="s">
        <v>177</v>
      </c>
      <c r="I13344" s="121" t="s">
        <v>30</v>
      </c>
      <c r="J13344" s="121" t="s">
        <v>87</v>
      </c>
      <c r="K13344" s="121" t="s">
        <v>65</v>
      </c>
      <c r="L13344" s="157" t="s">
        <v>32</v>
      </c>
      <c r="M13344" s="120" t="s">
        <v>78</v>
      </c>
    </row>
    <row r="13345" spans="1:15">
      <c r="A13345" s="116">
        <v>13345</v>
      </c>
      <c r="B13345" s="129">
        <v>44533</v>
      </c>
      <c r="D13345" s="120" t="s">
        <v>580</v>
      </c>
      <c r="E13345" s="120" t="s">
        <v>29802</v>
      </c>
      <c r="F13345" s="209" t="s">
        <v>2827</v>
      </c>
      <c r="G13345" s="119" t="s">
        <v>29803</v>
      </c>
      <c r="H13345" s="121" t="s">
        <v>53</v>
      </c>
      <c r="I13345" s="121" t="s">
        <v>30</v>
      </c>
      <c r="J13345" s="121" t="s">
        <v>77</v>
      </c>
      <c r="K13345" s="121" t="s">
        <v>65</v>
      </c>
      <c r="L13345" s="157" t="s">
        <v>32</v>
      </c>
      <c r="M13345" s="120" t="s">
        <v>78</v>
      </c>
    </row>
    <row r="13346" spans="1:15">
      <c r="A13346" s="116">
        <v>13346</v>
      </c>
      <c r="B13346" s="129">
        <v>44533</v>
      </c>
      <c r="D13346" s="120" t="s">
        <v>580</v>
      </c>
      <c r="E13346" s="120" t="s">
        <v>29804</v>
      </c>
      <c r="F13346" s="209" t="s">
        <v>29805</v>
      </c>
      <c r="G13346" s="119" t="s">
        <v>29806</v>
      </c>
      <c r="H13346" s="121" t="s">
        <v>140</v>
      </c>
      <c r="I13346" s="121" t="s">
        <v>30</v>
      </c>
      <c r="J13346" s="121" t="s">
        <v>7280</v>
      </c>
      <c r="K13346" s="121" t="s">
        <v>65</v>
      </c>
      <c r="L13346" s="157" t="s">
        <v>32</v>
      </c>
      <c r="M13346" s="120" t="s">
        <v>78</v>
      </c>
    </row>
    <row r="13347" spans="1:15" ht="27.6">
      <c r="A13347" s="116">
        <v>13347</v>
      </c>
      <c r="B13347" s="129">
        <v>44536</v>
      </c>
      <c r="D13347" s="120" t="s">
        <v>25</v>
      </c>
      <c r="E13347" s="120" t="s">
        <v>29807</v>
      </c>
      <c r="F13347" s="209" t="s">
        <v>29808</v>
      </c>
      <c r="G13347" s="119" t="s">
        <v>7545</v>
      </c>
      <c r="H13347" s="121" t="s">
        <v>41</v>
      </c>
      <c r="I13347" s="121" t="s">
        <v>30</v>
      </c>
      <c r="J13347" s="121" t="s">
        <v>87</v>
      </c>
      <c r="K13347" s="121" t="s">
        <v>65</v>
      </c>
      <c r="L13347" s="157" t="s">
        <v>32</v>
      </c>
      <c r="M13347" s="120" t="s">
        <v>33</v>
      </c>
      <c r="N13347" s="131">
        <v>44567</v>
      </c>
      <c r="O13347" s="131">
        <v>44567</v>
      </c>
    </row>
    <row r="13348" spans="1:15" ht="27.6">
      <c r="A13348" s="116">
        <v>13348</v>
      </c>
      <c r="B13348" s="129">
        <v>44536</v>
      </c>
      <c r="D13348" s="120" t="s">
        <v>25</v>
      </c>
      <c r="E13348" s="120" t="s">
        <v>29809</v>
      </c>
      <c r="F13348" s="209" t="s">
        <v>29810</v>
      </c>
      <c r="G13348" s="119" t="s">
        <v>29811</v>
      </c>
      <c r="H13348" s="121" t="s">
        <v>41</v>
      </c>
      <c r="I13348" s="121" t="s">
        <v>42</v>
      </c>
      <c r="J13348" s="121" t="s">
        <v>72</v>
      </c>
      <c r="K13348" s="121" t="s">
        <v>65</v>
      </c>
      <c r="L13348" s="157" t="s">
        <v>32</v>
      </c>
      <c r="M13348" s="120" t="s">
        <v>78</v>
      </c>
    </row>
    <row r="13349" spans="1:15" ht="27.6">
      <c r="A13349" s="116">
        <v>13349</v>
      </c>
      <c r="B13349" s="129">
        <v>44536</v>
      </c>
      <c r="D13349" s="120" t="s">
        <v>25</v>
      </c>
      <c r="E13349" s="120" t="s">
        <v>29812</v>
      </c>
      <c r="F13349" s="209" t="s">
        <v>29813</v>
      </c>
      <c r="G13349" s="119" t="s">
        <v>6643</v>
      </c>
      <c r="H13349" s="121" t="s">
        <v>97</v>
      </c>
      <c r="I13349" s="121" t="s">
        <v>42</v>
      </c>
      <c r="J13349" s="121" t="s">
        <v>2268</v>
      </c>
      <c r="K13349" s="121" t="s">
        <v>65</v>
      </c>
      <c r="L13349" s="157" t="s">
        <v>32</v>
      </c>
      <c r="M13349" s="120" t="s">
        <v>78</v>
      </c>
    </row>
    <row r="13350" spans="1:15">
      <c r="A13350" s="116">
        <v>13350</v>
      </c>
      <c r="B13350" s="129">
        <v>44536</v>
      </c>
      <c r="D13350" s="120" t="s">
        <v>25</v>
      </c>
      <c r="E13350" s="120" t="s">
        <v>29814</v>
      </c>
      <c r="F13350" s="209" t="s">
        <v>29815</v>
      </c>
      <c r="G13350" s="119" t="s">
        <v>29816</v>
      </c>
      <c r="H13350" s="121" t="s">
        <v>97</v>
      </c>
      <c r="I13350" s="121" t="s">
        <v>30</v>
      </c>
      <c r="J13350" s="121" t="s">
        <v>87</v>
      </c>
      <c r="K13350" s="121" t="s">
        <v>65</v>
      </c>
      <c r="L13350" s="157" t="s">
        <v>32</v>
      </c>
      <c r="M13350" s="120" t="s">
        <v>33</v>
      </c>
      <c r="N13350" s="131">
        <v>44543</v>
      </c>
      <c r="O13350" s="131">
        <v>44543</v>
      </c>
    </row>
    <row r="13351" spans="1:15">
      <c r="A13351" s="116">
        <v>13351</v>
      </c>
      <c r="B13351" s="129">
        <v>44536</v>
      </c>
      <c r="D13351" s="120" t="s">
        <v>25</v>
      </c>
      <c r="E13351" s="120" t="s">
        <v>29817</v>
      </c>
      <c r="F13351" s="209" t="s">
        <v>29818</v>
      </c>
      <c r="G13351" s="119" t="s">
        <v>5381</v>
      </c>
      <c r="H13351" s="121" t="s">
        <v>192</v>
      </c>
      <c r="I13351" s="121" t="s">
        <v>30</v>
      </c>
      <c r="J13351" s="121" t="s">
        <v>7087</v>
      </c>
      <c r="K13351" s="121" t="s">
        <v>65</v>
      </c>
      <c r="L13351" s="157" t="s">
        <v>32</v>
      </c>
      <c r="M13351" s="120" t="s">
        <v>78</v>
      </c>
    </row>
    <row r="13352" spans="1:15">
      <c r="A13352" s="116">
        <v>13352</v>
      </c>
      <c r="B13352" s="129">
        <v>44536</v>
      </c>
      <c r="D13352" s="120" t="s">
        <v>25</v>
      </c>
      <c r="E13352" s="120" t="s">
        <v>29819</v>
      </c>
      <c r="F13352" s="209" t="s">
        <v>29820</v>
      </c>
      <c r="G13352" s="119" t="s">
        <v>29821</v>
      </c>
      <c r="H13352" s="121" t="s">
        <v>41</v>
      </c>
      <c r="I13352" s="121" t="s">
        <v>30</v>
      </c>
      <c r="J13352" s="121" t="s">
        <v>87</v>
      </c>
      <c r="K13352" s="121" t="s">
        <v>65</v>
      </c>
      <c r="L13352" s="157" t="s">
        <v>32</v>
      </c>
      <c r="M13352" s="120" t="s">
        <v>78</v>
      </c>
    </row>
    <row r="13353" spans="1:15" ht="27.6">
      <c r="A13353" s="116">
        <v>13353</v>
      </c>
      <c r="B13353" s="129">
        <v>44536</v>
      </c>
      <c r="D13353" s="120" t="s">
        <v>25</v>
      </c>
      <c r="E13353" s="120" t="s">
        <v>29822</v>
      </c>
      <c r="F13353" s="209" t="s">
        <v>29823</v>
      </c>
      <c r="G13353" s="119" t="s">
        <v>29824</v>
      </c>
      <c r="H13353" s="121" t="s">
        <v>41</v>
      </c>
      <c r="I13353" s="121" t="s">
        <v>42</v>
      </c>
      <c r="J13353" s="121" t="s">
        <v>72</v>
      </c>
      <c r="K13353" s="121" t="s">
        <v>65</v>
      </c>
      <c r="L13353" s="157" t="s">
        <v>32</v>
      </c>
      <c r="M13353" s="120" t="s">
        <v>33</v>
      </c>
      <c r="N13353" s="131">
        <v>44537</v>
      </c>
      <c r="O13353" s="131">
        <v>44537</v>
      </c>
    </row>
    <row r="13354" spans="1:15">
      <c r="A13354" s="116">
        <v>13354</v>
      </c>
      <c r="B13354" s="129">
        <v>44536</v>
      </c>
      <c r="D13354" s="120" t="s">
        <v>25</v>
      </c>
      <c r="E13354" s="120" t="s">
        <v>29825</v>
      </c>
      <c r="F13354" s="209" t="s">
        <v>29826</v>
      </c>
      <c r="G13354" s="119" t="s">
        <v>9748</v>
      </c>
      <c r="H13354" s="121" t="s">
        <v>97</v>
      </c>
      <c r="I13354" s="121" t="s">
        <v>30</v>
      </c>
      <c r="J13354" s="121" t="s">
        <v>77</v>
      </c>
      <c r="K13354" s="121" t="s">
        <v>65</v>
      </c>
      <c r="L13354" s="157" t="s">
        <v>32</v>
      </c>
      <c r="M13354" s="120" t="s">
        <v>78</v>
      </c>
    </row>
    <row r="13355" spans="1:15">
      <c r="A13355" s="116">
        <v>13355</v>
      </c>
      <c r="B13355" s="129">
        <v>44536</v>
      </c>
      <c r="D13355" s="120" t="s">
        <v>25</v>
      </c>
      <c r="E13355" s="120" t="s">
        <v>29827</v>
      </c>
      <c r="F13355" s="209" t="s">
        <v>8177</v>
      </c>
      <c r="G13355" s="119" t="s">
        <v>29828</v>
      </c>
      <c r="H13355" s="121" t="s">
        <v>29</v>
      </c>
      <c r="I13355" s="121" t="s">
        <v>42</v>
      </c>
      <c r="J13355" s="121" t="s">
        <v>43</v>
      </c>
      <c r="K13355" s="121" t="s">
        <v>65</v>
      </c>
      <c r="L13355" s="157" t="s">
        <v>32</v>
      </c>
      <c r="M13355" s="120" t="s">
        <v>78</v>
      </c>
    </row>
    <row r="13356" spans="1:15" ht="27.6">
      <c r="A13356" s="116">
        <v>13356</v>
      </c>
      <c r="B13356" s="129">
        <v>44536</v>
      </c>
      <c r="D13356" s="120" t="s">
        <v>25</v>
      </c>
      <c r="E13356" s="120" t="s">
        <v>29829</v>
      </c>
      <c r="F13356" s="209" t="s">
        <v>29830</v>
      </c>
      <c r="G13356" s="119" t="s">
        <v>11701</v>
      </c>
      <c r="H13356" s="121" t="s">
        <v>140</v>
      </c>
      <c r="I13356" s="121" t="s">
        <v>30</v>
      </c>
      <c r="J13356" s="121" t="s">
        <v>435</v>
      </c>
      <c r="K13356" s="121" t="s">
        <v>65</v>
      </c>
      <c r="L13356" s="157" t="s">
        <v>32</v>
      </c>
      <c r="M13356" s="120" t="s">
        <v>78</v>
      </c>
    </row>
    <row r="13357" spans="1:15">
      <c r="A13357" s="116">
        <v>13357</v>
      </c>
      <c r="B13357" s="129">
        <v>44536</v>
      </c>
      <c r="D13357" s="120" t="s">
        <v>25</v>
      </c>
      <c r="E13357" s="120" t="s">
        <v>29831</v>
      </c>
      <c r="F13357" s="209" t="s">
        <v>29832</v>
      </c>
      <c r="G13357" s="119" t="s">
        <v>4949</v>
      </c>
      <c r="H13357" s="121" t="s">
        <v>53</v>
      </c>
      <c r="I13357" s="121" t="s">
        <v>30</v>
      </c>
      <c r="J13357" s="121" t="s">
        <v>6396</v>
      </c>
      <c r="K13357" s="121" t="s">
        <v>65</v>
      </c>
      <c r="L13357" s="157" t="s">
        <v>32</v>
      </c>
      <c r="M13357" s="120" t="s">
        <v>78</v>
      </c>
    </row>
    <row r="13358" spans="1:15" ht="14.4">
      <c r="A13358" s="116">
        <v>13358</v>
      </c>
      <c r="B13358" s="129">
        <v>44536</v>
      </c>
      <c r="D13358" s="120" t="s">
        <v>25</v>
      </c>
      <c r="E13358" t="s">
        <v>29833</v>
      </c>
      <c r="F13358" s="209" t="s">
        <v>29834</v>
      </c>
      <c r="G13358" s="119" t="s">
        <v>22079</v>
      </c>
      <c r="H13358" s="121" t="s">
        <v>1173</v>
      </c>
      <c r="I13358" s="121" t="s">
        <v>30</v>
      </c>
      <c r="J13358" s="121" t="s">
        <v>77</v>
      </c>
      <c r="K13358" s="121" t="s">
        <v>65</v>
      </c>
      <c r="L13358" s="157" t="s">
        <v>32</v>
      </c>
      <c r="M13358" s="120" t="s">
        <v>78</v>
      </c>
    </row>
    <row r="13359" spans="1:15">
      <c r="A13359" s="116">
        <v>13359</v>
      </c>
      <c r="B13359" s="129">
        <v>44536</v>
      </c>
      <c r="D13359" s="120" t="s">
        <v>25</v>
      </c>
      <c r="E13359" s="120" t="s">
        <v>29835</v>
      </c>
      <c r="F13359" s="209" t="s">
        <v>29836</v>
      </c>
      <c r="G13359" s="119" t="s">
        <v>639</v>
      </c>
      <c r="H13359" s="121" t="s">
        <v>1173</v>
      </c>
      <c r="I13359" s="121" t="s">
        <v>42</v>
      </c>
      <c r="J13359" s="121" t="s">
        <v>72</v>
      </c>
      <c r="K13359" s="121" t="s">
        <v>65</v>
      </c>
      <c r="L13359" s="157" t="s">
        <v>32</v>
      </c>
      <c r="M13359" s="120" t="s">
        <v>78</v>
      </c>
    </row>
    <row r="13360" spans="1:15" ht="27.6">
      <c r="A13360" s="116">
        <v>13360</v>
      </c>
      <c r="B13360" s="129">
        <v>44536</v>
      </c>
      <c r="D13360" s="120" t="s">
        <v>25</v>
      </c>
      <c r="E13360" s="120" t="s">
        <v>29837</v>
      </c>
      <c r="F13360" s="209" t="s">
        <v>8157</v>
      </c>
      <c r="G13360" s="119" t="s">
        <v>8629</v>
      </c>
      <c r="H13360" s="121" t="s">
        <v>177</v>
      </c>
      <c r="I13360" s="121" t="s">
        <v>30</v>
      </c>
      <c r="J13360" s="121" t="s">
        <v>77</v>
      </c>
      <c r="K13360" s="121" t="s">
        <v>65</v>
      </c>
      <c r="L13360" s="157" t="s">
        <v>32</v>
      </c>
      <c r="M13360" s="120" t="s">
        <v>78</v>
      </c>
    </row>
    <row r="13361" spans="1:15" ht="27.6">
      <c r="A13361" s="116">
        <v>13361</v>
      </c>
      <c r="B13361" s="129">
        <v>44536</v>
      </c>
      <c r="D13361" s="120" t="s">
        <v>25</v>
      </c>
      <c r="E13361" s="120" t="s">
        <v>29838</v>
      </c>
      <c r="F13361" s="209" t="s">
        <v>29839</v>
      </c>
      <c r="G13361" s="119" t="s">
        <v>15001</v>
      </c>
      <c r="H13361" s="121" t="s">
        <v>1173</v>
      </c>
      <c r="I13361" s="121" t="s">
        <v>30</v>
      </c>
      <c r="J13361" s="121" t="s">
        <v>77</v>
      </c>
      <c r="K13361" s="121" t="s">
        <v>65</v>
      </c>
      <c r="L13361" s="157" t="s">
        <v>32</v>
      </c>
      <c r="M13361" s="120" t="s">
        <v>78</v>
      </c>
    </row>
    <row r="13362" spans="1:15">
      <c r="A13362" s="116">
        <v>13362</v>
      </c>
      <c r="B13362" s="129">
        <v>44536</v>
      </c>
      <c r="D13362" s="120" t="s">
        <v>25</v>
      </c>
      <c r="E13362" s="120" t="s">
        <v>29840</v>
      </c>
      <c r="F13362" s="209" t="s">
        <v>29841</v>
      </c>
      <c r="G13362" s="119" t="s">
        <v>29842</v>
      </c>
      <c r="H13362" s="121" t="s">
        <v>140</v>
      </c>
      <c r="I13362" s="121" t="s">
        <v>42</v>
      </c>
      <c r="J13362" s="121" t="s">
        <v>43</v>
      </c>
      <c r="K13362" s="121" t="s">
        <v>65</v>
      </c>
      <c r="L13362" s="157" t="s">
        <v>32</v>
      </c>
      <c r="M13362" s="120" t="s">
        <v>33</v>
      </c>
      <c r="N13362" s="131">
        <v>44543</v>
      </c>
      <c r="O13362" s="131">
        <v>44543</v>
      </c>
    </row>
    <row r="13363" spans="1:15">
      <c r="A13363" s="116">
        <v>13363</v>
      </c>
      <c r="B13363" s="129">
        <v>44536</v>
      </c>
      <c r="D13363" s="120" t="s">
        <v>25</v>
      </c>
      <c r="E13363" s="120" t="s">
        <v>29843</v>
      </c>
      <c r="F13363" s="209" t="s">
        <v>29844</v>
      </c>
      <c r="G13363" s="119" t="s">
        <v>21415</v>
      </c>
      <c r="H13363" s="121" t="s">
        <v>53</v>
      </c>
      <c r="I13363" s="121" t="s">
        <v>30</v>
      </c>
      <c r="J13363" s="121" t="s">
        <v>77</v>
      </c>
      <c r="K13363" s="121" t="s">
        <v>65</v>
      </c>
      <c r="L13363" s="157" t="s">
        <v>32</v>
      </c>
      <c r="M13363" s="120" t="s">
        <v>78</v>
      </c>
    </row>
    <row r="13364" spans="1:15">
      <c r="A13364" s="116">
        <v>13364</v>
      </c>
      <c r="B13364" s="129">
        <v>44536</v>
      </c>
      <c r="D13364" s="120" t="s">
        <v>25</v>
      </c>
      <c r="E13364" s="120" t="s">
        <v>29845</v>
      </c>
      <c r="F13364" s="209" t="s">
        <v>29846</v>
      </c>
      <c r="G13364" s="119" t="s">
        <v>29847</v>
      </c>
      <c r="H13364" s="121" t="s">
        <v>27385</v>
      </c>
      <c r="I13364" s="121" t="s">
        <v>30</v>
      </c>
      <c r="J13364" s="121" t="s">
        <v>435</v>
      </c>
      <c r="K13364" s="121" t="s">
        <v>65</v>
      </c>
      <c r="L13364" s="157" t="s">
        <v>32</v>
      </c>
      <c r="M13364" s="120" t="s">
        <v>33</v>
      </c>
      <c r="N13364" s="131">
        <v>44537</v>
      </c>
      <c r="O13364" s="131">
        <v>44537</v>
      </c>
    </row>
    <row r="13365" spans="1:15">
      <c r="A13365" s="116">
        <v>13365</v>
      </c>
      <c r="B13365" s="129">
        <v>44536</v>
      </c>
      <c r="D13365" s="120" t="s">
        <v>25</v>
      </c>
      <c r="E13365" s="120" t="s">
        <v>29848</v>
      </c>
      <c r="F13365" s="209" t="s">
        <v>29849</v>
      </c>
      <c r="G13365" s="119" t="s">
        <v>29850</v>
      </c>
      <c r="H13365" s="121" t="s">
        <v>29</v>
      </c>
      <c r="I13365" s="121" t="s">
        <v>42</v>
      </c>
      <c r="J13365" s="121" t="s">
        <v>72</v>
      </c>
      <c r="K13365" s="121" t="s">
        <v>65</v>
      </c>
      <c r="L13365" s="157" t="s">
        <v>32</v>
      </c>
      <c r="M13365" s="120" t="s">
        <v>33</v>
      </c>
      <c r="N13365" s="131">
        <v>44537</v>
      </c>
      <c r="O13365" s="131">
        <v>44537</v>
      </c>
    </row>
    <row r="13366" spans="1:15">
      <c r="A13366" s="116">
        <v>13366</v>
      </c>
      <c r="B13366" s="129">
        <v>44536</v>
      </c>
      <c r="D13366" s="120" t="s">
        <v>25</v>
      </c>
      <c r="E13366" s="120" t="s">
        <v>29851</v>
      </c>
      <c r="F13366" s="209" t="s">
        <v>29852</v>
      </c>
      <c r="G13366" s="119" t="s">
        <v>295</v>
      </c>
      <c r="H13366" s="121" t="s">
        <v>177</v>
      </c>
      <c r="I13366" s="121" t="s">
        <v>42</v>
      </c>
      <c r="J13366" s="121" t="s">
        <v>72</v>
      </c>
      <c r="K13366" s="121" t="s">
        <v>65</v>
      </c>
      <c r="L13366" s="157" t="s">
        <v>32</v>
      </c>
      <c r="M13366" s="120" t="s">
        <v>78</v>
      </c>
    </row>
    <row r="13367" spans="1:15">
      <c r="A13367" s="116">
        <v>13367</v>
      </c>
      <c r="B13367" s="129">
        <v>44536</v>
      </c>
      <c r="D13367" s="120" t="s">
        <v>25</v>
      </c>
      <c r="E13367" s="120" t="s">
        <v>29853</v>
      </c>
      <c r="F13367" s="209" t="s">
        <v>29854</v>
      </c>
      <c r="G13367" s="119" t="s">
        <v>10998</v>
      </c>
      <c r="H13367" s="121" t="s">
        <v>53</v>
      </c>
      <c r="I13367" s="121" t="s">
        <v>30</v>
      </c>
      <c r="J13367" s="121" t="s">
        <v>5018</v>
      </c>
      <c r="K13367" s="121" t="s">
        <v>65</v>
      </c>
      <c r="L13367" s="157" t="s">
        <v>32</v>
      </c>
      <c r="M13367" s="120" t="s">
        <v>78</v>
      </c>
    </row>
    <row r="13368" spans="1:15">
      <c r="A13368" s="116">
        <v>13368</v>
      </c>
      <c r="B13368" s="129">
        <v>44536</v>
      </c>
      <c r="D13368" s="120" t="s">
        <v>25</v>
      </c>
      <c r="E13368" s="120" t="s">
        <v>29855</v>
      </c>
      <c r="F13368" s="209" t="s">
        <v>29856</v>
      </c>
      <c r="G13368" s="119" t="s">
        <v>15277</v>
      </c>
      <c r="H13368" s="121" t="s">
        <v>29</v>
      </c>
      <c r="I13368" s="121" t="s">
        <v>30</v>
      </c>
      <c r="J13368" s="121" t="s">
        <v>77</v>
      </c>
      <c r="K13368" s="121" t="s">
        <v>65</v>
      </c>
      <c r="L13368" s="157" t="s">
        <v>32</v>
      </c>
      <c r="M13368" s="120" t="s">
        <v>78</v>
      </c>
    </row>
    <row r="13369" spans="1:15">
      <c r="A13369" s="116">
        <v>13369</v>
      </c>
      <c r="B13369" s="129">
        <v>44536</v>
      </c>
      <c r="D13369" s="120" t="s">
        <v>25</v>
      </c>
      <c r="E13369" s="120" t="s">
        <v>29857</v>
      </c>
      <c r="F13369" s="209" t="s">
        <v>29858</v>
      </c>
      <c r="G13369" s="119" t="s">
        <v>7862</v>
      </c>
      <c r="H13369" s="121" t="s">
        <v>41</v>
      </c>
      <c r="I13369" s="121" t="s">
        <v>30</v>
      </c>
      <c r="J13369" s="121" t="s">
        <v>87</v>
      </c>
      <c r="K13369" s="121" t="s">
        <v>65</v>
      </c>
      <c r="L13369" s="157" t="s">
        <v>32</v>
      </c>
      <c r="M13369" s="120" t="s">
        <v>78</v>
      </c>
    </row>
    <row r="13370" spans="1:15">
      <c r="A13370" s="116">
        <v>13370</v>
      </c>
      <c r="B13370" s="129">
        <v>44536</v>
      </c>
      <c r="D13370" s="120" t="s">
        <v>25</v>
      </c>
      <c r="E13370" s="120" t="s">
        <v>29859</v>
      </c>
      <c r="F13370" s="209" t="s">
        <v>29860</v>
      </c>
      <c r="G13370" s="119" t="s">
        <v>16120</v>
      </c>
      <c r="H13370" s="121" t="s">
        <v>140</v>
      </c>
      <c r="I13370" s="121" t="s">
        <v>30</v>
      </c>
      <c r="J13370" s="121" t="s">
        <v>87</v>
      </c>
      <c r="K13370" s="121" t="s">
        <v>65</v>
      </c>
      <c r="L13370" s="157" t="s">
        <v>32</v>
      </c>
      <c r="M13370" s="120" t="s">
        <v>33</v>
      </c>
      <c r="N13370" s="131">
        <v>44537</v>
      </c>
      <c r="O13370" s="131">
        <v>44537</v>
      </c>
    </row>
    <row r="13371" spans="1:15">
      <c r="A13371" s="116">
        <v>13371</v>
      </c>
      <c r="B13371" s="129">
        <v>44536</v>
      </c>
      <c r="D13371" s="120" t="s">
        <v>25</v>
      </c>
      <c r="E13371" s="120" t="s">
        <v>29861</v>
      </c>
      <c r="F13371" s="209" t="s">
        <v>23030</v>
      </c>
      <c r="G13371" s="119" t="s">
        <v>29862</v>
      </c>
      <c r="H13371" s="121" t="s">
        <v>41</v>
      </c>
      <c r="I13371" s="121" t="s">
        <v>30</v>
      </c>
      <c r="J13371" s="121" t="s">
        <v>87</v>
      </c>
      <c r="K13371" s="121" t="s">
        <v>65</v>
      </c>
      <c r="L13371" s="157" t="s">
        <v>32</v>
      </c>
      <c r="M13371" s="120" t="s">
        <v>78</v>
      </c>
    </row>
    <row r="13372" spans="1:15">
      <c r="A13372" s="116">
        <v>13372</v>
      </c>
      <c r="B13372" s="129">
        <v>44536</v>
      </c>
      <c r="D13372" s="120" t="s">
        <v>25</v>
      </c>
      <c r="E13372" s="120" t="s">
        <v>29863</v>
      </c>
      <c r="F13372" s="209" t="s">
        <v>29864</v>
      </c>
      <c r="G13372" s="119" t="s">
        <v>7545</v>
      </c>
      <c r="H13372" s="121" t="s">
        <v>41</v>
      </c>
      <c r="I13372" s="121" t="s">
        <v>30</v>
      </c>
      <c r="J13372" s="121" t="s">
        <v>87</v>
      </c>
      <c r="K13372" s="121" t="s">
        <v>65</v>
      </c>
      <c r="L13372" s="157" t="s">
        <v>32</v>
      </c>
      <c r="M13372" s="120" t="s">
        <v>78</v>
      </c>
    </row>
    <row r="13373" spans="1:15" ht="14.4">
      <c r="A13373" s="116">
        <v>13373</v>
      </c>
      <c r="B13373" s="129">
        <v>44536</v>
      </c>
      <c r="D13373" s="120" t="s">
        <v>252</v>
      </c>
      <c r="E13373" t="s">
        <v>29865</v>
      </c>
      <c r="F13373" s="209" t="s">
        <v>29866</v>
      </c>
      <c r="G13373" s="119" t="s">
        <v>746</v>
      </c>
      <c r="H13373" s="121" t="s">
        <v>76</v>
      </c>
      <c r="I13373" s="121" t="s">
        <v>42</v>
      </c>
      <c r="J13373" s="121" t="s">
        <v>211</v>
      </c>
      <c r="K13373" s="121" t="s">
        <v>65</v>
      </c>
      <c r="L13373" s="157" t="s">
        <v>32</v>
      </c>
      <c r="M13373" s="120" t="s">
        <v>33</v>
      </c>
      <c r="N13373" s="131">
        <v>44537</v>
      </c>
      <c r="O13373" s="131">
        <v>44628</v>
      </c>
    </row>
    <row r="13374" spans="1:15">
      <c r="A13374" s="116">
        <v>13374</v>
      </c>
      <c r="B13374" s="129">
        <v>44536</v>
      </c>
      <c r="D13374" s="120" t="s">
        <v>252</v>
      </c>
      <c r="E13374" s="120" t="s">
        <v>29867</v>
      </c>
      <c r="F13374" s="209" t="s">
        <v>2205</v>
      </c>
      <c r="G13374" s="119" t="s">
        <v>24563</v>
      </c>
      <c r="H13374" s="121" t="s">
        <v>53</v>
      </c>
      <c r="I13374" s="121" t="s">
        <v>42</v>
      </c>
      <c r="J13374" s="121" t="s">
        <v>72</v>
      </c>
      <c r="K13374" s="121" t="s">
        <v>65</v>
      </c>
      <c r="L13374" s="157" t="s">
        <v>32</v>
      </c>
      <c r="M13374" s="120" t="s">
        <v>33</v>
      </c>
      <c r="N13374" s="131">
        <v>44630</v>
      </c>
    </row>
    <row r="13375" spans="1:15">
      <c r="A13375" s="116">
        <v>13375</v>
      </c>
      <c r="B13375" s="129">
        <v>44536</v>
      </c>
      <c r="D13375" s="120" t="s">
        <v>252</v>
      </c>
      <c r="E13375" s="120" t="s">
        <v>29868</v>
      </c>
      <c r="F13375" s="209" t="s">
        <v>29869</v>
      </c>
      <c r="G13375" s="119" t="s">
        <v>29870</v>
      </c>
      <c r="H13375" s="121" t="s">
        <v>344</v>
      </c>
      <c r="I13375" s="121" t="s">
        <v>42</v>
      </c>
      <c r="J13375" s="121" t="s">
        <v>3146</v>
      </c>
      <c r="K13375" s="121" t="s">
        <v>584</v>
      </c>
      <c r="L13375" s="157" t="s">
        <v>32</v>
      </c>
      <c r="M13375" s="120" t="s">
        <v>78</v>
      </c>
    </row>
    <row r="13376" spans="1:15">
      <c r="A13376" s="116">
        <v>13376</v>
      </c>
      <c r="B13376" s="129">
        <v>44536</v>
      </c>
      <c r="D13376" s="120" t="s">
        <v>252</v>
      </c>
      <c r="E13376" s="120" t="s">
        <v>29871</v>
      </c>
      <c r="F13376" s="209" t="s">
        <v>783</v>
      </c>
      <c r="G13376" s="119" t="s">
        <v>1126</v>
      </c>
      <c r="H13376" s="121" t="s">
        <v>29</v>
      </c>
      <c r="I13376" s="121" t="s">
        <v>42</v>
      </c>
      <c r="J13376" s="121" t="s">
        <v>1720</v>
      </c>
      <c r="K13376" s="121" t="s">
        <v>584</v>
      </c>
      <c r="L13376" s="157" t="s">
        <v>32</v>
      </c>
      <c r="M13376" s="120" t="s">
        <v>78</v>
      </c>
    </row>
    <row r="13377" spans="1:25" ht="27.6">
      <c r="A13377" s="116">
        <v>13377</v>
      </c>
      <c r="B13377" s="129">
        <v>44536</v>
      </c>
      <c r="D13377" s="120" t="s">
        <v>37</v>
      </c>
      <c r="E13377" s="120" t="s">
        <v>29872</v>
      </c>
      <c r="F13377" s="209" t="s">
        <v>29873</v>
      </c>
      <c r="G13377" s="119" t="s">
        <v>1033</v>
      </c>
      <c r="H13377" s="121" t="s">
        <v>97</v>
      </c>
      <c r="I13377" s="121" t="s">
        <v>30</v>
      </c>
      <c r="J13377" s="121" t="s">
        <v>9857</v>
      </c>
      <c r="K13377" s="121" t="s">
        <v>65</v>
      </c>
      <c r="L13377" s="157" t="s">
        <v>32</v>
      </c>
      <c r="M13377" s="120" t="s">
        <v>78</v>
      </c>
    </row>
    <row r="13378" spans="1:25" ht="27.6">
      <c r="A13378" s="116">
        <v>13378</v>
      </c>
      <c r="B13378" s="129">
        <v>44536</v>
      </c>
      <c r="D13378" s="120" t="s">
        <v>580</v>
      </c>
      <c r="E13378" s="120" t="s">
        <v>29874</v>
      </c>
      <c r="F13378" s="209" t="s">
        <v>29875</v>
      </c>
      <c r="G13378" s="119" t="s">
        <v>29876</v>
      </c>
      <c r="H13378" s="121" t="s">
        <v>177</v>
      </c>
      <c r="I13378" s="121" t="s">
        <v>30</v>
      </c>
      <c r="J13378" s="121" t="s">
        <v>77</v>
      </c>
      <c r="K13378" s="121" t="s">
        <v>65</v>
      </c>
      <c r="L13378" s="157" t="s">
        <v>32</v>
      </c>
      <c r="M13378" s="120" t="s">
        <v>78</v>
      </c>
    </row>
    <row r="13379" spans="1:25">
      <c r="A13379" s="116">
        <v>13379</v>
      </c>
      <c r="B13379" s="129">
        <v>44536</v>
      </c>
      <c r="D13379" s="120" t="s">
        <v>580</v>
      </c>
      <c r="E13379" s="120" t="s">
        <v>29877</v>
      </c>
      <c r="F13379" s="209" t="s">
        <v>23579</v>
      </c>
      <c r="G13379" s="119" t="s">
        <v>24230</v>
      </c>
      <c r="H13379" s="121" t="s">
        <v>29</v>
      </c>
      <c r="I13379" s="121" t="s">
        <v>30</v>
      </c>
      <c r="J13379" s="121" t="s">
        <v>529</v>
      </c>
      <c r="K13379" s="121" t="s">
        <v>65</v>
      </c>
      <c r="L13379" s="157" t="s">
        <v>32</v>
      </c>
      <c r="M13379" s="120" t="s">
        <v>78</v>
      </c>
    </row>
    <row r="13380" spans="1:25">
      <c r="A13380" s="116">
        <v>13380</v>
      </c>
      <c r="B13380" s="129">
        <v>44536</v>
      </c>
      <c r="D13380" s="120" t="s">
        <v>580</v>
      </c>
      <c r="E13380" s="120" t="s">
        <v>29878</v>
      </c>
      <c r="F13380" s="209" t="s">
        <v>6862</v>
      </c>
      <c r="G13380" s="119" t="s">
        <v>6269</v>
      </c>
      <c r="H13380" s="121" t="s">
        <v>53</v>
      </c>
      <c r="I13380" s="121" t="s">
        <v>30</v>
      </c>
      <c r="J13380" s="121" t="s">
        <v>435</v>
      </c>
      <c r="K13380" s="121" t="s">
        <v>584</v>
      </c>
      <c r="L13380" s="157" t="s">
        <v>32</v>
      </c>
      <c r="M13380" s="120" t="s">
        <v>78</v>
      </c>
    </row>
    <row r="13381" spans="1:25">
      <c r="A13381" s="116">
        <v>13381</v>
      </c>
      <c r="B13381" s="129">
        <v>44536</v>
      </c>
      <c r="D13381" s="120" t="s">
        <v>580</v>
      </c>
      <c r="E13381" s="120" t="s">
        <v>29879</v>
      </c>
      <c r="F13381" s="209" t="s">
        <v>29880</v>
      </c>
      <c r="G13381" s="119" t="s">
        <v>21962</v>
      </c>
      <c r="H13381" s="121" t="s">
        <v>53</v>
      </c>
      <c r="I13381" s="121" t="s">
        <v>30</v>
      </c>
      <c r="J13381" s="121" t="s">
        <v>77</v>
      </c>
      <c r="K13381" s="121" t="s">
        <v>65</v>
      </c>
      <c r="L13381" s="157" t="s">
        <v>32</v>
      </c>
      <c r="M13381" s="120" t="s">
        <v>78</v>
      </c>
    </row>
    <row r="13382" spans="1:25">
      <c r="A13382" s="116">
        <v>13382</v>
      </c>
      <c r="B13382" s="129">
        <v>44536</v>
      </c>
      <c r="D13382" s="120" t="s">
        <v>580</v>
      </c>
      <c r="E13382" s="120" t="s">
        <v>29881</v>
      </c>
      <c r="F13382" s="209" t="s">
        <v>29882</v>
      </c>
      <c r="G13382" s="119" t="s">
        <v>29883</v>
      </c>
      <c r="H13382" s="121" t="s">
        <v>140</v>
      </c>
      <c r="I13382" s="121" t="s">
        <v>30</v>
      </c>
      <c r="J13382" s="121" t="s">
        <v>435</v>
      </c>
      <c r="K13382" s="121" t="s">
        <v>65</v>
      </c>
      <c r="L13382" s="157" t="s">
        <v>32</v>
      </c>
      <c r="M13382" s="120" t="s">
        <v>78</v>
      </c>
    </row>
    <row r="13383" spans="1:25" ht="27.6">
      <c r="A13383" s="116">
        <v>13383</v>
      </c>
      <c r="B13383" s="129">
        <v>44536</v>
      </c>
      <c r="D13383" s="120" t="s">
        <v>580</v>
      </c>
      <c r="E13383" s="120" t="s">
        <v>29884</v>
      </c>
      <c r="F13383" s="209" t="s">
        <v>29885</v>
      </c>
      <c r="G13383" s="119" t="s">
        <v>29862</v>
      </c>
      <c r="H13383" s="121" t="s">
        <v>41</v>
      </c>
      <c r="I13383" s="121" t="s">
        <v>30</v>
      </c>
      <c r="J13383" s="121" t="s">
        <v>77</v>
      </c>
      <c r="K13383" s="121" t="s">
        <v>65</v>
      </c>
      <c r="L13383" s="157" t="s">
        <v>32</v>
      </c>
      <c r="M13383" s="120" t="s">
        <v>78</v>
      </c>
    </row>
    <row r="13384" spans="1:25">
      <c r="A13384" s="116">
        <v>13384</v>
      </c>
      <c r="B13384" s="129">
        <v>44536</v>
      </c>
      <c r="D13384" s="120" t="s">
        <v>580</v>
      </c>
      <c r="E13384" s="120" t="s">
        <v>29886</v>
      </c>
      <c r="F13384" s="209" t="s">
        <v>29887</v>
      </c>
      <c r="G13384" s="119" t="s">
        <v>26854</v>
      </c>
      <c r="H13384" s="121" t="s">
        <v>140</v>
      </c>
      <c r="I13384" s="121" t="s">
        <v>42</v>
      </c>
      <c r="J13384" s="121" t="s">
        <v>72</v>
      </c>
      <c r="K13384" s="121" t="s">
        <v>65</v>
      </c>
      <c r="L13384" s="157" t="s">
        <v>32</v>
      </c>
      <c r="M13384" s="120" t="s">
        <v>33</v>
      </c>
      <c r="N13384" s="131">
        <v>44537</v>
      </c>
      <c r="S13384" s="120" t="s">
        <v>135</v>
      </c>
      <c r="Y13384" s="116" t="s">
        <v>29888</v>
      </c>
    </row>
    <row r="13385" spans="1:25">
      <c r="A13385" s="116">
        <v>13385</v>
      </c>
      <c r="B13385" s="129">
        <v>44536</v>
      </c>
      <c r="D13385" s="120" t="s">
        <v>580</v>
      </c>
      <c r="E13385" s="120" t="s">
        <v>29889</v>
      </c>
      <c r="F13385" s="209" t="s">
        <v>29890</v>
      </c>
      <c r="G13385" s="119" t="s">
        <v>29891</v>
      </c>
      <c r="H13385" s="121" t="s">
        <v>41</v>
      </c>
      <c r="I13385" s="121" t="s">
        <v>42</v>
      </c>
      <c r="J13385" s="121" t="s">
        <v>72</v>
      </c>
      <c r="K13385" s="121" t="s">
        <v>65</v>
      </c>
      <c r="L13385" s="157" t="s">
        <v>32</v>
      </c>
      <c r="M13385" s="120" t="s">
        <v>78</v>
      </c>
    </row>
    <row r="13386" spans="1:25">
      <c r="A13386" s="116">
        <v>13386</v>
      </c>
      <c r="B13386" s="129">
        <v>44536</v>
      </c>
      <c r="D13386" s="120" t="s">
        <v>580</v>
      </c>
      <c r="E13386" s="120" t="s">
        <v>29892</v>
      </c>
      <c r="F13386" s="209" t="s">
        <v>29893</v>
      </c>
      <c r="G13386" s="119" t="s">
        <v>1120</v>
      </c>
      <c r="H13386" s="121" t="s">
        <v>177</v>
      </c>
      <c r="I13386" s="121" t="s">
        <v>42</v>
      </c>
      <c r="J13386" s="121" t="s">
        <v>72</v>
      </c>
      <c r="K13386" s="121" t="s">
        <v>65</v>
      </c>
      <c r="L13386" s="157" t="s">
        <v>32</v>
      </c>
      <c r="M13386" s="120" t="s">
        <v>78</v>
      </c>
    </row>
    <row r="13387" spans="1:25" ht="27.6">
      <c r="A13387" s="116">
        <v>13387</v>
      </c>
      <c r="B13387" s="129">
        <v>44536</v>
      </c>
      <c r="D13387" s="120" t="s">
        <v>580</v>
      </c>
      <c r="E13387" s="120" t="s">
        <v>29894</v>
      </c>
      <c r="F13387" s="209" t="s">
        <v>29895</v>
      </c>
      <c r="G13387" s="119" t="s">
        <v>6342</v>
      </c>
      <c r="H13387" s="121" t="s">
        <v>53</v>
      </c>
      <c r="I13387" s="121" t="s">
        <v>30</v>
      </c>
      <c r="J13387" s="121" t="s">
        <v>7087</v>
      </c>
      <c r="K13387" s="121" t="s">
        <v>65</v>
      </c>
      <c r="L13387" s="157" t="s">
        <v>32</v>
      </c>
      <c r="M13387" s="120" t="s">
        <v>78</v>
      </c>
    </row>
    <row r="13388" spans="1:25" ht="27.6">
      <c r="A13388" s="116">
        <v>13388</v>
      </c>
      <c r="B13388" s="129">
        <v>44530</v>
      </c>
      <c r="D13388" s="120" t="s">
        <v>37</v>
      </c>
      <c r="E13388" s="120" t="s">
        <v>29896</v>
      </c>
      <c r="F13388" s="209" t="s">
        <v>29897</v>
      </c>
      <c r="G13388" s="119" t="s">
        <v>2565</v>
      </c>
      <c r="H13388" s="121" t="s">
        <v>53</v>
      </c>
      <c r="I13388" s="121" t="s">
        <v>30</v>
      </c>
      <c r="K13388" s="121" t="s">
        <v>65</v>
      </c>
      <c r="L13388" s="157" t="s">
        <v>32</v>
      </c>
      <c r="M13388" s="120" t="s">
        <v>78</v>
      </c>
    </row>
    <row r="13389" spans="1:25">
      <c r="A13389" s="116">
        <v>13389</v>
      </c>
      <c r="B13389" s="129">
        <v>44530</v>
      </c>
      <c r="D13389" s="120" t="s">
        <v>37</v>
      </c>
      <c r="E13389" s="120" t="s">
        <v>29898</v>
      </c>
      <c r="F13389" s="209" t="s">
        <v>25100</v>
      </c>
      <c r="G13389" s="119" t="s">
        <v>17668</v>
      </c>
      <c r="H13389" s="121" t="s">
        <v>140</v>
      </c>
      <c r="I13389" s="121" t="s">
        <v>30</v>
      </c>
      <c r="K13389" s="121" t="s">
        <v>65</v>
      </c>
      <c r="L13389" s="157" t="s">
        <v>32</v>
      </c>
      <c r="M13389" s="120" t="s">
        <v>78</v>
      </c>
    </row>
    <row r="13390" spans="1:25" ht="27.6">
      <c r="A13390" s="116">
        <v>13390</v>
      </c>
      <c r="B13390" s="129">
        <v>44530</v>
      </c>
      <c r="D13390" s="120" t="s">
        <v>37</v>
      </c>
      <c r="E13390" s="120" t="s">
        <v>29899</v>
      </c>
      <c r="F13390" s="209" t="s">
        <v>29900</v>
      </c>
      <c r="G13390" s="119" t="s">
        <v>29901</v>
      </c>
      <c r="H13390" s="121" t="s">
        <v>140</v>
      </c>
      <c r="I13390" s="121" t="s">
        <v>30</v>
      </c>
      <c r="K13390" s="121" t="s">
        <v>65</v>
      </c>
      <c r="L13390" s="157" t="s">
        <v>32</v>
      </c>
      <c r="M13390" s="120" t="s">
        <v>78</v>
      </c>
    </row>
    <row r="13391" spans="1:25" ht="27.6">
      <c r="A13391" s="116">
        <v>13391</v>
      </c>
      <c r="B13391" s="129">
        <v>44530</v>
      </c>
      <c r="D13391" s="120" t="s">
        <v>37</v>
      </c>
      <c r="E13391" s="120" t="s">
        <v>29902</v>
      </c>
      <c r="F13391" s="209" t="s">
        <v>29903</v>
      </c>
      <c r="G13391" s="119" t="s">
        <v>11701</v>
      </c>
      <c r="H13391" s="121" t="s">
        <v>140</v>
      </c>
      <c r="I13391" s="121" t="s">
        <v>30</v>
      </c>
      <c r="J13391" s="121" t="s">
        <v>3886</v>
      </c>
      <c r="K13391" s="121" t="s">
        <v>65</v>
      </c>
      <c r="L13391" s="157" t="s">
        <v>32</v>
      </c>
      <c r="M13391" s="120" t="s">
        <v>78</v>
      </c>
    </row>
    <row r="13392" spans="1:25">
      <c r="A13392" s="116">
        <v>13392</v>
      </c>
      <c r="B13392" s="129">
        <v>44536</v>
      </c>
      <c r="D13392" s="120" t="s">
        <v>580</v>
      </c>
      <c r="E13392" s="120" t="s">
        <v>29904</v>
      </c>
      <c r="F13392" s="209" t="s">
        <v>20075</v>
      </c>
      <c r="G13392" s="119" t="s">
        <v>4142</v>
      </c>
      <c r="H13392" s="121" t="s">
        <v>461</v>
      </c>
      <c r="I13392" s="121" t="s">
        <v>30</v>
      </c>
      <c r="J13392" s="121" t="s">
        <v>7610</v>
      </c>
      <c r="K13392" s="121" t="s">
        <v>65</v>
      </c>
      <c r="L13392" s="157" t="s">
        <v>32</v>
      </c>
      <c r="M13392" s="130" t="s">
        <v>33</v>
      </c>
      <c r="N13392" s="131">
        <v>44537</v>
      </c>
      <c r="S13392" s="120" t="s">
        <v>135</v>
      </c>
      <c r="Y13392" s="116" t="s">
        <v>29905</v>
      </c>
    </row>
    <row r="13393" spans="1:15">
      <c r="A13393" s="116">
        <v>13393</v>
      </c>
      <c r="B13393" s="129">
        <v>44536</v>
      </c>
      <c r="D13393" s="120" t="s">
        <v>580</v>
      </c>
      <c r="E13393" s="120" t="s">
        <v>29906</v>
      </c>
      <c r="F13393" s="209" t="s">
        <v>1007</v>
      </c>
      <c r="G13393" s="119" t="s">
        <v>29907</v>
      </c>
      <c r="H13393" s="121" t="s">
        <v>41</v>
      </c>
      <c r="I13393" s="121" t="s">
        <v>30</v>
      </c>
      <c r="J13393" s="121" t="s">
        <v>87</v>
      </c>
      <c r="K13393" s="121" t="s">
        <v>65</v>
      </c>
      <c r="L13393" s="157" t="s">
        <v>32</v>
      </c>
      <c r="M13393" s="130" t="s">
        <v>78</v>
      </c>
    </row>
    <row r="13394" spans="1:15">
      <c r="A13394" s="116">
        <v>13394</v>
      </c>
      <c r="B13394" s="129">
        <v>44536</v>
      </c>
      <c r="D13394" s="120" t="s">
        <v>580</v>
      </c>
      <c r="E13394" s="120" t="s">
        <v>29908</v>
      </c>
      <c r="F13394" s="209" t="s">
        <v>9142</v>
      </c>
      <c r="G13394" s="119" t="s">
        <v>29862</v>
      </c>
      <c r="H13394" s="121" t="s">
        <v>461</v>
      </c>
      <c r="I13394" s="121" t="s">
        <v>30</v>
      </c>
      <c r="J13394" s="121" t="s">
        <v>87</v>
      </c>
      <c r="K13394" s="121" t="s">
        <v>65</v>
      </c>
      <c r="L13394" s="157" t="s">
        <v>32</v>
      </c>
      <c r="M13394" s="130" t="s">
        <v>78</v>
      </c>
    </row>
    <row r="13395" spans="1:15">
      <c r="A13395" s="116">
        <v>13395</v>
      </c>
      <c r="B13395" s="129">
        <v>44536</v>
      </c>
      <c r="D13395" s="120" t="s">
        <v>580</v>
      </c>
      <c r="E13395" s="120" t="s">
        <v>29909</v>
      </c>
      <c r="F13395" s="209" t="s">
        <v>7909</v>
      </c>
      <c r="G13395" s="119" t="s">
        <v>29862</v>
      </c>
      <c r="H13395" s="121" t="s">
        <v>461</v>
      </c>
      <c r="I13395" s="121" t="s">
        <v>30</v>
      </c>
      <c r="J13395" s="121" t="s">
        <v>87</v>
      </c>
      <c r="K13395" s="121" t="s">
        <v>65</v>
      </c>
      <c r="L13395" s="157" t="s">
        <v>32</v>
      </c>
      <c r="M13395" s="130" t="s">
        <v>78</v>
      </c>
    </row>
    <row r="13396" spans="1:15">
      <c r="A13396" s="116">
        <v>13396</v>
      </c>
      <c r="B13396" s="129">
        <v>44536</v>
      </c>
      <c r="D13396" s="120" t="s">
        <v>580</v>
      </c>
      <c r="E13396" s="120" t="s">
        <v>29910</v>
      </c>
      <c r="F13396" s="209" t="s">
        <v>29911</v>
      </c>
      <c r="G13396" s="119" t="s">
        <v>12251</v>
      </c>
      <c r="H13396" s="121" t="s">
        <v>192</v>
      </c>
      <c r="I13396" s="121" t="s">
        <v>30</v>
      </c>
      <c r="J13396" s="121" t="s">
        <v>529</v>
      </c>
      <c r="K13396" s="121" t="s">
        <v>65</v>
      </c>
      <c r="L13396" s="157" t="s">
        <v>32</v>
      </c>
      <c r="M13396" s="120" t="s">
        <v>78</v>
      </c>
    </row>
    <row r="13397" spans="1:15" ht="27.6">
      <c r="A13397" s="116">
        <v>13397</v>
      </c>
      <c r="B13397" s="129">
        <v>44536</v>
      </c>
      <c r="D13397" s="120" t="s">
        <v>25</v>
      </c>
      <c r="E13397" s="120" t="s">
        <v>29912</v>
      </c>
      <c r="F13397" s="209" t="s">
        <v>29913</v>
      </c>
      <c r="G13397" s="119" t="s">
        <v>2888</v>
      </c>
      <c r="H13397" s="121" t="s">
        <v>86</v>
      </c>
      <c r="I13397" s="121" t="s">
        <v>63</v>
      </c>
      <c r="J13397" s="121" t="s">
        <v>328</v>
      </c>
      <c r="K13397" s="121" t="s">
        <v>65</v>
      </c>
      <c r="L13397" s="157" t="s">
        <v>32</v>
      </c>
      <c r="M13397" s="130" t="s">
        <v>33</v>
      </c>
      <c r="N13397" s="131">
        <v>44543</v>
      </c>
      <c r="O13397" s="131">
        <v>44543</v>
      </c>
    </row>
    <row r="13398" spans="1:15">
      <c r="A13398" s="116">
        <v>13398</v>
      </c>
      <c r="B13398" s="129">
        <v>44536</v>
      </c>
      <c r="D13398" s="120" t="s">
        <v>25</v>
      </c>
      <c r="E13398" s="120" t="s">
        <v>29914</v>
      </c>
      <c r="F13398" s="209" t="s">
        <v>29915</v>
      </c>
      <c r="G13398" s="119" t="s">
        <v>15394</v>
      </c>
      <c r="H13398" s="121" t="s">
        <v>41</v>
      </c>
      <c r="I13398" s="121" t="s">
        <v>30</v>
      </c>
      <c r="J13398" s="121" t="s">
        <v>87</v>
      </c>
      <c r="K13398" s="121" t="s">
        <v>65</v>
      </c>
      <c r="L13398" s="157" t="s">
        <v>32</v>
      </c>
      <c r="M13398" s="120" t="s">
        <v>78</v>
      </c>
    </row>
    <row r="13399" spans="1:15">
      <c r="A13399" s="116">
        <v>13399</v>
      </c>
      <c r="B13399" s="129">
        <v>44536</v>
      </c>
      <c r="D13399" s="120" t="s">
        <v>25</v>
      </c>
      <c r="E13399" s="120" t="s">
        <v>29916</v>
      </c>
      <c r="F13399" s="209" t="s">
        <v>25488</v>
      </c>
      <c r="G13399" s="119" t="s">
        <v>15394</v>
      </c>
      <c r="H13399" s="121" t="s">
        <v>41</v>
      </c>
      <c r="I13399" s="121" t="s">
        <v>30</v>
      </c>
      <c r="J13399" s="121" t="s">
        <v>7280</v>
      </c>
      <c r="K13399" s="121" t="s">
        <v>65</v>
      </c>
      <c r="L13399" s="157" t="s">
        <v>32</v>
      </c>
      <c r="M13399" s="130" t="s">
        <v>33</v>
      </c>
      <c r="N13399" s="131">
        <v>44537</v>
      </c>
      <c r="O13399" s="131">
        <v>44537</v>
      </c>
    </row>
    <row r="13400" spans="1:15">
      <c r="A13400" s="116">
        <v>13400</v>
      </c>
      <c r="B13400" s="129">
        <v>44536</v>
      </c>
      <c r="D13400" s="120" t="s">
        <v>25</v>
      </c>
      <c r="E13400" s="120" t="s">
        <v>29917</v>
      </c>
      <c r="F13400" s="209" t="s">
        <v>29918</v>
      </c>
      <c r="G13400" s="119" t="s">
        <v>29919</v>
      </c>
      <c r="H13400" s="121" t="s">
        <v>1173</v>
      </c>
      <c r="I13400" s="121" t="s">
        <v>42</v>
      </c>
      <c r="J13400" s="121" t="s">
        <v>82</v>
      </c>
      <c r="K13400" s="121" t="s">
        <v>65</v>
      </c>
      <c r="L13400" s="157" t="s">
        <v>32</v>
      </c>
      <c r="M13400" s="120" t="s">
        <v>33</v>
      </c>
      <c r="N13400" s="131">
        <v>44543</v>
      </c>
      <c r="O13400" s="131">
        <v>44543</v>
      </c>
    </row>
    <row r="13401" spans="1:15">
      <c r="A13401" s="116">
        <v>13401</v>
      </c>
      <c r="B13401" s="129">
        <v>44536</v>
      </c>
      <c r="D13401" s="120" t="s">
        <v>37</v>
      </c>
      <c r="E13401" s="120" t="s">
        <v>29920</v>
      </c>
      <c r="G13401" s="119" t="s">
        <v>29921</v>
      </c>
      <c r="L13401" s="157" t="s">
        <v>32</v>
      </c>
    </row>
    <row r="13402" spans="1:15">
      <c r="A13402" s="116">
        <v>13402</v>
      </c>
      <c r="B13402" s="129">
        <v>44536</v>
      </c>
      <c r="D13402" s="120" t="s">
        <v>37</v>
      </c>
      <c r="E13402" s="120" t="s">
        <v>29922</v>
      </c>
      <c r="G13402" s="119" t="s">
        <v>29921</v>
      </c>
      <c r="L13402" s="157" t="s">
        <v>32</v>
      </c>
    </row>
    <row r="13403" spans="1:15">
      <c r="A13403" s="116">
        <v>13403</v>
      </c>
      <c r="B13403" s="129">
        <v>44536</v>
      </c>
      <c r="D13403" s="120" t="s">
        <v>37</v>
      </c>
      <c r="E13403" s="120" t="s">
        <v>29923</v>
      </c>
      <c r="G13403" s="119" t="s">
        <v>29924</v>
      </c>
      <c r="L13403" s="157" t="s">
        <v>32</v>
      </c>
      <c r="M13403" s="130"/>
    </row>
    <row r="13404" spans="1:15">
      <c r="A13404" s="116">
        <v>13404</v>
      </c>
      <c r="B13404" s="129">
        <v>44536</v>
      </c>
      <c r="D13404" s="120" t="s">
        <v>37</v>
      </c>
      <c r="E13404" s="120" t="s">
        <v>29925</v>
      </c>
      <c r="L13404" s="157" t="s">
        <v>32</v>
      </c>
    </row>
    <row r="13405" spans="1:15">
      <c r="A13405" s="116">
        <v>13405</v>
      </c>
      <c r="B13405" s="129">
        <v>44536</v>
      </c>
      <c r="D13405" s="120" t="s">
        <v>37</v>
      </c>
      <c r="E13405" s="120" t="s">
        <v>29926</v>
      </c>
      <c r="F13405" s="209" t="s">
        <v>3557</v>
      </c>
      <c r="G13405" s="119" t="s">
        <v>23778</v>
      </c>
      <c r="H13405" s="121" t="s">
        <v>53</v>
      </c>
      <c r="I13405" s="121" t="s">
        <v>30</v>
      </c>
      <c r="J13405" s="121" t="s">
        <v>87</v>
      </c>
      <c r="K13405" s="121" t="s">
        <v>65</v>
      </c>
      <c r="L13405" s="157" t="s">
        <v>32</v>
      </c>
      <c r="M13405" s="130" t="s">
        <v>78</v>
      </c>
    </row>
    <row r="13406" spans="1:15">
      <c r="A13406" s="116">
        <v>13406</v>
      </c>
      <c r="B13406" s="129">
        <v>44536</v>
      </c>
      <c r="D13406" s="120" t="s">
        <v>25</v>
      </c>
      <c r="E13406" s="120" t="s">
        <v>29927</v>
      </c>
      <c r="F13406" s="209" t="s">
        <v>29928</v>
      </c>
      <c r="G13406" s="119" t="s">
        <v>29929</v>
      </c>
      <c r="H13406" s="121" t="s">
        <v>41</v>
      </c>
      <c r="I13406" s="121" t="s">
        <v>30</v>
      </c>
      <c r="J13406" s="121" t="s">
        <v>529</v>
      </c>
      <c r="K13406" s="121" t="s">
        <v>65</v>
      </c>
      <c r="L13406" s="157" t="s">
        <v>32</v>
      </c>
      <c r="M13406" s="120" t="s">
        <v>78</v>
      </c>
    </row>
    <row r="13407" spans="1:15" ht="27.6">
      <c r="A13407" s="116">
        <v>13407</v>
      </c>
      <c r="B13407" s="129">
        <v>44536</v>
      </c>
      <c r="D13407" s="120" t="s">
        <v>25</v>
      </c>
      <c r="E13407" s="120" t="s">
        <v>29930</v>
      </c>
      <c r="F13407" s="209" t="s">
        <v>29931</v>
      </c>
      <c r="G13407" s="119" t="s">
        <v>2865</v>
      </c>
      <c r="H13407" s="121" t="s">
        <v>53</v>
      </c>
      <c r="I13407" s="121" t="s">
        <v>30</v>
      </c>
      <c r="J13407" s="121" t="s">
        <v>9480</v>
      </c>
      <c r="K13407" s="121" t="s">
        <v>65</v>
      </c>
      <c r="L13407" s="157" t="s">
        <v>32</v>
      </c>
      <c r="M13407" s="120" t="s">
        <v>33</v>
      </c>
      <c r="N13407" s="131">
        <v>44567</v>
      </c>
      <c r="O13407" s="131">
        <v>44567</v>
      </c>
    </row>
    <row r="13408" spans="1:15">
      <c r="A13408" s="116">
        <v>13408</v>
      </c>
      <c r="B13408" s="129">
        <v>44536</v>
      </c>
      <c r="D13408" s="120" t="s">
        <v>25</v>
      </c>
      <c r="E13408" s="120" t="s">
        <v>29932</v>
      </c>
      <c r="F13408" s="209" t="s">
        <v>29933</v>
      </c>
      <c r="G13408" s="119" t="s">
        <v>1033</v>
      </c>
      <c r="H13408" s="121" t="s">
        <v>1173</v>
      </c>
      <c r="I13408" s="121" t="s">
        <v>196</v>
      </c>
      <c r="J13408" s="121" t="s">
        <v>196</v>
      </c>
      <c r="K13408" s="121" t="s">
        <v>65</v>
      </c>
      <c r="L13408" s="157" t="s">
        <v>32</v>
      </c>
      <c r="M13408" s="120" t="s">
        <v>78</v>
      </c>
    </row>
    <row r="13409" spans="1:15">
      <c r="A13409" s="116">
        <v>13409</v>
      </c>
      <c r="B13409" s="129">
        <v>44536</v>
      </c>
      <c r="D13409" s="120" t="s">
        <v>25</v>
      </c>
      <c r="E13409" s="120" t="s">
        <v>29934</v>
      </c>
      <c r="F13409" s="209" t="s">
        <v>29935</v>
      </c>
      <c r="G13409" s="119" t="s">
        <v>29936</v>
      </c>
      <c r="H13409" s="121" t="s">
        <v>53</v>
      </c>
      <c r="I13409" s="121" t="s">
        <v>30</v>
      </c>
      <c r="J13409" s="121" t="s">
        <v>5018</v>
      </c>
      <c r="K13409" s="121" t="s">
        <v>65</v>
      </c>
      <c r="L13409" s="157" t="s">
        <v>32</v>
      </c>
      <c r="M13409" s="120" t="s">
        <v>78</v>
      </c>
    </row>
    <row r="13410" spans="1:15" ht="27.6">
      <c r="A13410" s="116">
        <v>13410</v>
      </c>
      <c r="B13410" s="129">
        <v>44536</v>
      </c>
      <c r="D13410" s="120" t="s">
        <v>25</v>
      </c>
      <c r="E13410" s="120" t="s">
        <v>29937</v>
      </c>
      <c r="F13410" s="209" t="s">
        <v>29938</v>
      </c>
      <c r="G13410" s="119" t="s">
        <v>2408</v>
      </c>
      <c r="H13410" s="121" t="s">
        <v>53</v>
      </c>
      <c r="I13410" s="121" t="s">
        <v>30</v>
      </c>
      <c r="J13410" s="121" t="s">
        <v>7087</v>
      </c>
      <c r="K13410" s="121" t="s">
        <v>65</v>
      </c>
      <c r="L13410" s="157" t="s">
        <v>32</v>
      </c>
      <c r="M13410" s="130" t="s">
        <v>33</v>
      </c>
      <c r="N13410" s="131">
        <v>44543</v>
      </c>
      <c r="O13410" s="131">
        <v>44543</v>
      </c>
    </row>
    <row r="13411" spans="1:15" ht="27.6">
      <c r="A13411" s="116">
        <v>13411</v>
      </c>
      <c r="B13411" s="129">
        <v>44536</v>
      </c>
      <c r="D13411" s="120" t="s">
        <v>25</v>
      </c>
      <c r="E13411" s="120" t="s">
        <v>29939</v>
      </c>
      <c r="F13411" s="209" t="s">
        <v>29940</v>
      </c>
      <c r="G13411" s="119" t="s">
        <v>465</v>
      </c>
      <c r="H13411" s="121" t="s">
        <v>41</v>
      </c>
      <c r="I13411" s="121" t="s">
        <v>42</v>
      </c>
      <c r="J13411" s="121" t="s">
        <v>211</v>
      </c>
      <c r="K13411" s="121" t="s">
        <v>65</v>
      </c>
      <c r="L13411" s="157" t="s">
        <v>32</v>
      </c>
      <c r="M13411" s="130" t="s">
        <v>78</v>
      </c>
    </row>
    <row r="13412" spans="1:15">
      <c r="A13412" s="116">
        <v>13412</v>
      </c>
      <c r="B13412" s="129">
        <v>44536</v>
      </c>
      <c r="D13412" s="120" t="s">
        <v>25</v>
      </c>
      <c r="E13412" s="120" t="s">
        <v>29941</v>
      </c>
      <c r="F13412" s="209" t="s">
        <v>29942</v>
      </c>
      <c r="G13412" s="119" t="s">
        <v>29943</v>
      </c>
      <c r="H13412" s="121" t="s">
        <v>41</v>
      </c>
      <c r="I13412" s="121" t="s">
        <v>42</v>
      </c>
      <c r="J13412" s="121" t="s">
        <v>211</v>
      </c>
      <c r="K13412" s="121" t="s">
        <v>65</v>
      </c>
      <c r="L13412" s="157" t="s">
        <v>32</v>
      </c>
      <c r="M13412" s="130" t="s">
        <v>33</v>
      </c>
      <c r="N13412" s="131">
        <v>44543</v>
      </c>
      <c r="O13412" s="131">
        <v>44543</v>
      </c>
    </row>
    <row r="13413" spans="1:15">
      <c r="A13413" s="116">
        <v>13413</v>
      </c>
      <c r="B13413" s="129">
        <v>44536</v>
      </c>
      <c r="D13413" s="120" t="s">
        <v>25</v>
      </c>
      <c r="E13413" s="120" t="s">
        <v>29944</v>
      </c>
      <c r="F13413" s="209" t="s">
        <v>29945</v>
      </c>
      <c r="G13413" s="119" t="s">
        <v>29946</v>
      </c>
      <c r="H13413" s="121" t="s">
        <v>41</v>
      </c>
      <c r="I13413" s="121" t="s">
        <v>42</v>
      </c>
      <c r="J13413" s="121" t="s">
        <v>211</v>
      </c>
      <c r="K13413" s="121" t="s">
        <v>65</v>
      </c>
      <c r="L13413" s="157" t="s">
        <v>32</v>
      </c>
      <c r="M13413" s="130" t="s">
        <v>78</v>
      </c>
    </row>
    <row r="13414" spans="1:15">
      <c r="A13414" s="116">
        <v>13414</v>
      </c>
      <c r="B13414" s="129">
        <v>44536</v>
      </c>
      <c r="D13414" s="120" t="s">
        <v>25</v>
      </c>
      <c r="E13414" s="120" t="s">
        <v>29947</v>
      </c>
      <c r="F13414" s="209" t="s">
        <v>29948</v>
      </c>
      <c r="G13414" s="119" t="s">
        <v>4347</v>
      </c>
      <c r="H13414" s="121" t="s">
        <v>41</v>
      </c>
      <c r="I13414" s="121" t="s">
        <v>42</v>
      </c>
      <c r="J13414" s="121" t="s">
        <v>211</v>
      </c>
      <c r="K13414" s="121" t="s">
        <v>65</v>
      </c>
      <c r="L13414" s="157" t="s">
        <v>32</v>
      </c>
      <c r="M13414" s="120" t="s">
        <v>33</v>
      </c>
      <c r="N13414" s="131">
        <v>44543</v>
      </c>
      <c r="O13414" s="131">
        <v>44543</v>
      </c>
    </row>
    <row r="13415" spans="1:15">
      <c r="A13415" s="116">
        <v>13415</v>
      </c>
      <c r="B13415" s="129">
        <v>44536</v>
      </c>
      <c r="D13415" s="120" t="s">
        <v>25</v>
      </c>
      <c r="E13415" s="120" t="s">
        <v>29949</v>
      </c>
      <c r="F13415" s="209" t="s">
        <v>29950</v>
      </c>
      <c r="G13415" s="119" t="s">
        <v>29951</v>
      </c>
      <c r="H13415" s="121" t="s">
        <v>41</v>
      </c>
      <c r="I13415" s="121" t="s">
        <v>42</v>
      </c>
      <c r="J13415" s="121" t="s">
        <v>211</v>
      </c>
      <c r="K13415" s="121" t="s">
        <v>65</v>
      </c>
      <c r="L13415" s="157" t="s">
        <v>32</v>
      </c>
      <c r="M13415" s="120" t="s">
        <v>78</v>
      </c>
    </row>
    <row r="13416" spans="1:15" ht="27.6">
      <c r="A13416" s="116">
        <v>13416</v>
      </c>
      <c r="B13416" s="129">
        <v>44536</v>
      </c>
      <c r="D13416" s="120" t="s">
        <v>25</v>
      </c>
      <c r="E13416" s="120" t="s">
        <v>29952</v>
      </c>
      <c r="F13416" s="209" t="s">
        <v>29953</v>
      </c>
      <c r="G13416" s="119" t="s">
        <v>29946</v>
      </c>
      <c r="H13416" s="121" t="s">
        <v>41</v>
      </c>
      <c r="I13416" s="121" t="s">
        <v>42</v>
      </c>
      <c r="J13416" s="121" t="s">
        <v>211</v>
      </c>
      <c r="K13416" s="121" t="s">
        <v>65</v>
      </c>
      <c r="L13416" s="157" t="s">
        <v>32</v>
      </c>
      <c r="M13416" s="120" t="s">
        <v>33</v>
      </c>
      <c r="N13416" s="131">
        <v>44543</v>
      </c>
      <c r="O13416" s="131">
        <v>44543</v>
      </c>
    </row>
    <row r="13417" spans="1:15">
      <c r="A13417" s="116">
        <v>13417</v>
      </c>
      <c r="B13417" s="129">
        <v>44536</v>
      </c>
      <c r="D13417" s="120" t="s">
        <v>25</v>
      </c>
      <c r="E13417" s="120" t="s">
        <v>29954</v>
      </c>
      <c r="F13417" s="209" t="s">
        <v>29955</v>
      </c>
      <c r="G13417" s="119" t="s">
        <v>29956</v>
      </c>
      <c r="H13417" s="121" t="s">
        <v>29</v>
      </c>
      <c r="I13417" s="121" t="s">
        <v>42</v>
      </c>
      <c r="J13417" s="121" t="s">
        <v>211</v>
      </c>
      <c r="K13417" s="121" t="s">
        <v>65</v>
      </c>
      <c r="L13417" s="157" t="s">
        <v>32</v>
      </c>
      <c r="M13417" s="120" t="s">
        <v>78</v>
      </c>
    </row>
    <row r="13418" spans="1:15">
      <c r="A13418" s="116">
        <v>13418</v>
      </c>
      <c r="B13418" s="129">
        <v>44536</v>
      </c>
      <c r="D13418" s="120" t="s">
        <v>25</v>
      </c>
      <c r="E13418" s="120" t="s">
        <v>29957</v>
      </c>
      <c r="F13418" s="209" t="s">
        <v>228</v>
      </c>
      <c r="G13418" s="119" t="s">
        <v>29958</v>
      </c>
      <c r="H13418" s="121" t="s">
        <v>41</v>
      </c>
      <c r="I13418" s="121" t="s">
        <v>42</v>
      </c>
      <c r="J13418" s="121" t="s">
        <v>211</v>
      </c>
      <c r="K13418" s="121" t="s">
        <v>65</v>
      </c>
      <c r="L13418" s="157" t="s">
        <v>32</v>
      </c>
      <c r="M13418" s="120" t="s">
        <v>78</v>
      </c>
    </row>
    <row r="13419" spans="1:15">
      <c r="A13419" s="116">
        <v>13419</v>
      </c>
      <c r="B13419" s="129">
        <v>44536</v>
      </c>
      <c r="D13419" s="120" t="s">
        <v>25</v>
      </c>
      <c r="E13419" s="120" t="s">
        <v>29959</v>
      </c>
      <c r="F13419" s="209" t="s">
        <v>29960</v>
      </c>
      <c r="G13419" s="119" t="s">
        <v>445</v>
      </c>
      <c r="H13419" s="121" t="s">
        <v>1173</v>
      </c>
      <c r="I13419" s="121" t="s">
        <v>42</v>
      </c>
      <c r="J13419" s="121" t="s">
        <v>211</v>
      </c>
      <c r="K13419" s="121" t="s">
        <v>65</v>
      </c>
      <c r="L13419" s="157" t="s">
        <v>32</v>
      </c>
      <c r="M13419" s="120" t="s">
        <v>78</v>
      </c>
    </row>
    <row r="13420" spans="1:15" ht="27.6">
      <c r="A13420" s="116">
        <v>13420</v>
      </c>
      <c r="B13420" s="129">
        <v>44536</v>
      </c>
      <c r="D13420" s="120" t="s">
        <v>25</v>
      </c>
      <c r="E13420" s="120" t="s">
        <v>29961</v>
      </c>
      <c r="F13420" s="209" t="s">
        <v>29962</v>
      </c>
      <c r="G13420" s="119" t="s">
        <v>746</v>
      </c>
      <c r="H13420" s="121" t="s">
        <v>41</v>
      </c>
      <c r="I13420" s="121" t="s">
        <v>42</v>
      </c>
      <c r="J13420" s="121" t="s">
        <v>211</v>
      </c>
      <c r="K13420" s="121" t="s">
        <v>65</v>
      </c>
      <c r="L13420" s="157" t="s">
        <v>32</v>
      </c>
      <c r="M13420" s="120" t="s">
        <v>78</v>
      </c>
    </row>
    <row r="13421" spans="1:15">
      <c r="A13421" s="116">
        <v>13421</v>
      </c>
      <c r="B13421" s="129">
        <v>44537</v>
      </c>
      <c r="D13421" s="120" t="s">
        <v>252</v>
      </c>
      <c r="E13421" s="120" t="s">
        <v>29963</v>
      </c>
      <c r="F13421" s="209" t="s">
        <v>158</v>
      </c>
      <c r="G13421" s="119" t="s">
        <v>29964</v>
      </c>
      <c r="H13421" s="121" t="s">
        <v>71</v>
      </c>
      <c r="I13421" s="121" t="s">
        <v>63</v>
      </c>
      <c r="J13421" s="121" t="s">
        <v>18846</v>
      </c>
      <c r="K13421" s="121" t="s">
        <v>65</v>
      </c>
      <c r="L13421" s="157" t="s">
        <v>32</v>
      </c>
      <c r="M13421" s="120" t="s">
        <v>78</v>
      </c>
    </row>
    <row r="13422" spans="1:15">
      <c r="A13422" s="116">
        <v>13422</v>
      </c>
      <c r="B13422" s="129">
        <v>44537</v>
      </c>
      <c r="D13422" s="120" t="s">
        <v>252</v>
      </c>
      <c r="E13422" s="120" t="s">
        <v>29965</v>
      </c>
      <c r="F13422" s="209" t="s">
        <v>29966</v>
      </c>
      <c r="G13422" s="119" t="s">
        <v>29967</v>
      </c>
      <c r="H13422" s="121" t="s">
        <v>53</v>
      </c>
      <c r="I13422" s="121" t="s">
        <v>63</v>
      </c>
      <c r="J13422" s="121" t="s">
        <v>323</v>
      </c>
      <c r="K13422" s="121" t="s">
        <v>65</v>
      </c>
      <c r="L13422" s="157" t="s">
        <v>32</v>
      </c>
      <c r="M13422" s="120" t="s">
        <v>33</v>
      </c>
      <c r="N13422" s="131">
        <v>44538</v>
      </c>
      <c r="O13422" s="131">
        <v>44628</v>
      </c>
    </row>
    <row r="13423" spans="1:15" ht="27.6">
      <c r="A13423" s="116">
        <v>13423</v>
      </c>
      <c r="B13423" s="129">
        <v>44537</v>
      </c>
      <c r="D13423" s="120" t="s">
        <v>252</v>
      </c>
      <c r="E13423" s="120" t="s">
        <v>29968</v>
      </c>
      <c r="F13423" s="209" t="s">
        <v>29969</v>
      </c>
      <c r="G13423" s="119" t="s">
        <v>29970</v>
      </c>
      <c r="H13423" s="121" t="s">
        <v>86</v>
      </c>
      <c r="I13423" s="121" t="s">
        <v>63</v>
      </c>
      <c r="J13423" s="121" t="s">
        <v>601</v>
      </c>
      <c r="K13423" s="121" t="s">
        <v>584</v>
      </c>
      <c r="L13423" s="157" t="s">
        <v>32</v>
      </c>
      <c r="M13423" s="120" t="s">
        <v>78</v>
      </c>
    </row>
    <row r="13424" spans="1:15">
      <c r="A13424" s="116">
        <v>13424</v>
      </c>
      <c r="B13424" s="129">
        <v>44537</v>
      </c>
      <c r="D13424" s="120" t="s">
        <v>252</v>
      </c>
      <c r="E13424" s="120" t="s">
        <v>29971</v>
      </c>
      <c r="F13424" s="209" t="s">
        <v>29346</v>
      </c>
      <c r="G13424" s="119" t="s">
        <v>603</v>
      </c>
      <c r="H13424" s="121" t="s">
        <v>53</v>
      </c>
      <c r="I13424" s="121" t="s">
        <v>63</v>
      </c>
      <c r="J13424" s="121" t="s">
        <v>18846</v>
      </c>
      <c r="K13424" s="121" t="s">
        <v>584</v>
      </c>
      <c r="L13424" s="157" t="s">
        <v>32</v>
      </c>
      <c r="M13424" s="120" t="s">
        <v>33</v>
      </c>
      <c r="N13424" s="131">
        <v>44551</v>
      </c>
    </row>
    <row r="13425" spans="1:15" ht="27.6">
      <c r="A13425" s="116">
        <v>13425</v>
      </c>
      <c r="B13425" s="129">
        <v>44537</v>
      </c>
      <c r="D13425" s="120" t="s">
        <v>252</v>
      </c>
      <c r="E13425" s="120" t="s">
        <v>29972</v>
      </c>
      <c r="F13425" s="209" t="s">
        <v>29973</v>
      </c>
      <c r="G13425" s="119" t="s">
        <v>2779</v>
      </c>
      <c r="H13425" s="121" t="s">
        <v>86</v>
      </c>
      <c r="I13425" s="121" t="s">
        <v>63</v>
      </c>
      <c r="J13425" s="121" t="s">
        <v>323</v>
      </c>
      <c r="K13425" s="121" t="s">
        <v>584</v>
      </c>
      <c r="L13425" s="157" t="s">
        <v>32</v>
      </c>
      <c r="M13425" s="120" t="s">
        <v>78</v>
      </c>
    </row>
    <row r="13426" spans="1:15">
      <c r="A13426" s="116">
        <v>13426</v>
      </c>
      <c r="B13426" s="129">
        <v>44537</v>
      </c>
      <c r="D13426" s="120" t="s">
        <v>252</v>
      </c>
      <c r="E13426" s="120" t="s">
        <v>29974</v>
      </c>
      <c r="F13426" s="209" t="s">
        <v>29975</v>
      </c>
      <c r="G13426" s="119" t="s">
        <v>12901</v>
      </c>
      <c r="H13426" s="121" t="s">
        <v>53</v>
      </c>
      <c r="I13426" s="121" t="s">
        <v>63</v>
      </c>
      <c r="J13426" s="121" t="s">
        <v>323</v>
      </c>
      <c r="K13426" s="121" t="s">
        <v>584</v>
      </c>
      <c r="L13426" s="157" t="s">
        <v>32</v>
      </c>
      <c r="M13426" s="120" t="s">
        <v>33</v>
      </c>
      <c r="N13426" s="131">
        <v>44539</v>
      </c>
    </row>
    <row r="13427" spans="1:15">
      <c r="A13427" s="116">
        <v>13427</v>
      </c>
      <c r="B13427" s="129">
        <v>44537</v>
      </c>
      <c r="D13427" s="120" t="s">
        <v>252</v>
      </c>
      <c r="E13427" s="120" t="s">
        <v>29976</v>
      </c>
      <c r="F13427" s="209" t="s">
        <v>29977</v>
      </c>
      <c r="G13427" s="119" t="s">
        <v>24563</v>
      </c>
      <c r="H13427" s="121" t="s">
        <v>53</v>
      </c>
      <c r="I13427" s="121" t="s">
        <v>63</v>
      </c>
      <c r="J13427" s="121" t="s">
        <v>20398</v>
      </c>
      <c r="K13427" s="121" t="s">
        <v>584</v>
      </c>
      <c r="L13427" s="157" t="s">
        <v>32</v>
      </c>
      <c r="M13427" s="120" t="s">
        <v>78</v>
      </c>
    </row>
    <row r="13428" spans="1:15">
      <c r="A13428" s="116">
        <v>13428</v>
      </c>
      <c r="B13428" s="129">
        <v>44537</v>
      </c>
      <c r="D13428" s="120" t="s">
        <v>252</v>
      </c>
      <c r="E13428" s="120" t="s">
        <v>29978</v>
      </c>
      <c r="F13428" s="209" t="s">
        <v>29979</v>
      </c>
      <c r="G13428" s="119" t="s">
        <v>29980</v>
      </c>
      <c r="H13428" s="121" t="s">
        <v>140</v>
      </c>
      <c r="I13428" s="121" t="s">
        <v>63</v>
      </c>
      <c r="J13428" s="121" t="s">
        <v>323</v>
      </c>
      <c r="K13428" s="121" t="s">
        <v>584</v>
      </c>
      <c r="L13428" s="157" t="s">
        <v>32</v>
      </c>
      <c r="M13428" s="120" t="s">
        <v>78</v>
      </c>
    </row>
    <row r="13429" spans="1:15">
      <c r="A13429" s="116">
        <v>13429</v>
      </c>
      <c r="B13429" s="129">
        <v>44537</v>
      </c>
      <c r="D13429" s="120" t="s">
        <v>252</v>
      </c>
      <c r="E13429" s="120" t="s">
        <v>29981</v>
      </c>
      <c r="F13429" s="209" t="s">
        <v>29982</v>
      </c>
      <c r="G13429" s="119" t="s">
        <v>29983</v>
      </c>
      <c r="H13429" s="121" t="s">
        <v>1173</v>
      </c>
      <c r="I13429" s="121" t="s">
        <v>63</v>
      </c>
      <c r="J13429" s="121" t="s">
        <v>18846</v>
      </c>
      <c r="K13429" s="121" t="s">
        <v>584</v>
      </c>
      <c r="L13429" s="157" t="s">
        <v>32</v>
      </c>
      <c r="M13429" s="120" t="s">
        <v>78</v>
      </c>
    </row>
    <row r="13430" spans="1:15">
      <c r="A13430" s="116">
        <v>13430</v>
      </c>
      <c r="B13430" s="129">
        <v>44537</v>
      </c>
      <c r="D13430" s="120" t="s">
        <v>252</v>
      </c>
      <c r="E13430" s="120" t="s">
        <v>29984</v>
      </c>
      <c r="F13430" s="209" t="s">
        <v>13266</v>
      </c>
      <c r="G13430" s="119" t="s">
        <v>867</v>
      </c>
      <c r="H13430" s="121" t="s">
        <v>41</v>
      </c>
      <c r="I13430" s="121" t="s">
        <v>63</v>
      </c>
      <c r="J13430" s="121" t="s">
        <v>601</v>
      </c>
      <c r="K13430" s="121" t="s">
        <v>584</v>
      </c>
      <c r="L13430" s="157" t="s">
        <v>32</v>
      </c>
      <c r="M13430" s="120" t="s">
        <v>33</v>
      </c>
      <c r="N13430" s="131">
        <v>44538</v>
      </c>
    </row>
    <row r="13431" spans="1:15">
      <c r="A13431" s="116">
        <v>13431</v>
      </c>
      <c r="B13431" s="129">
        <v>44537</v>
      </c>
      <c r="D13431" s="120" t="s">
        <v>252</v>
      </c>
      <c r="E13431" s="120" t="s">
        <v>29985</v>
      </c>
      <c r="F13431" s="209" t="s">
        <v>29986</v>
      </c>
      <c r="G13431" s="119" t="s">
        <v>2544</v>
      </c>
      <c r="H13431" s="121" t="s">
        <v>53</v>
      </c>
      <c r="I13431" s="121" t="s">
        <v>42</v>
      </c>
      <c r="J13431" s="121" t="s">
        <v>82</v>
      </c>
      <c r="K13431" s="121" t="s">
        <v>584</v>
      </c>
      <c r="L13431" s="157" t="s">
        <v>32</v>
      </c>
      <c r="M13431" s="120" t="s">
        <v>33</v>
      </c>
      <c r="N13431" s="131">
        <v>44538</v>
      </c>
    </row>
    <row r="13432" spans="1:15" ht="27.6">
      <c r="A13432" s="116">
        <v>13432</v>
      </c>
      <c r="B13432" s="129">
        <v>44537</v>
      </c>
      <c r="D13432" s="120" t="s">
        <v>252</v>
      </c>
      <c r="E13432" s="120" t="s">
        <v>29987</v>
      </c>
      <c r="F13432" s="209" t="s">
        <v>29988</v>
      </c>
      <c r="G13432" s="119" t="s">
        <v>24117</v>
      </c>
      <c r="H13432" s="121" t="s">
        <v>53</v>
      </c>
      <c r="I13432" s="121" t="s">
        <v>63</v>
      </c>
      <c r="J13432" s="121" t="s">
        <v>323</v>
      </c>
      <c r="K13432" s="121" t="s">
        <v>584</v>
      </c>
      <c r="L13432" s="157" t="s">
        <v>32</v>
      </c>
      <c r="M13432" s="120" t="s">
        <v>78</v>
      </c>
    </row>
    <row r="13433" spans="1:15">
      <c r="A13433" s="116">
        <v>13433</v>
      </c>
      <c r="B13433" s="129">
        <v>44537</v>
      </c>
      <c r="D13433" s="120" t="s">
        <v>252</v>
      </c>
      <c r="E13433" s="120" t="s">
        <v>29989</v>
      </c>
      <c r="F13433" s="209" t="s">
        <v>29990</v>
      </c>
      <c r="G13433" s="119" t="s">
        <v>29991</v>
      </c>
      <c r="H13433" s="121" t="s">
        <v>177</v>
      </c>
      <c r="I13433" s="121" t="s">
        <v>42</v>
      </c>
      <c r="J13433" s="121" t="s">
        <v>43</v>
      </c>
      <c r="K13433" s="121" t="s">
        <v>584</v>
      </c>
      <c r="L13433" s="157" t="s">
        <v>32</v>
      </c>
      <c r="M13433" s="120" t="s">
        <v>78</v>
      </c>
    </row>
    <row r="13434" spans="1:15">
      <c r="A13434" s="116">
        <v>13434</v>
      </c>
      <c r="B13434" s="129">
        <v>44537</v>
      </c>
      <c r="D13434" s="120" t="s">
        <v>252</v>
      </c>
      <c r="E13434" s="120" t="s">
        <v>29992</v>
      </c>
      <c r="F13434" s="209" t="s">
        <v>29993</v>
      </c>
      <c r="G13434" s="119" t="s">
        <v>805</v>
      </c>
      <c r="H13434" s="121" t="s">
        <v>76</v>
      </c>
      <c r="I13434" s="121" t="s">
        <v>42</v>
      </c>
      <c r="J13434" s="121" t="s">
        <v>91</v>
      </c>
      <c r="K13434" s="121" t="s">
        <v>584</v>
      </c>
      <c r="L13434" s="157" t="s">
        <v>32</v>
      </c>
      <c r="M13434" s="120" t="s">
        <v>78</v>
      </c>
    </row>
    <row r="13435" spans="1:15">
      <c r="A13435" s="116">
        <v>13435</v>
      </c>
      <c r="B13435" s="129">
        <v>44537</v>
      </c>
      <c r="D13435" s="120" t="s">
        <v>252</v>
      </c>
      <c r="E13435" s="120" t="s">
        <v>29994</v>
      </c>
      <c r="F13435" s="209" t="s">
        <v>29995</v>
      </c>
      <c r="G13435" s="119" t="s">
        <v>603</v>
      </c>
      <c r="H13435" s="121" t="s">
        <v>53</v>
      </c>
      <c r="I13435" s="121" t="s">
        <v>63</v>
      </c>
      <c r="J13435" s="121" t="s">
        <v>323</v>
      </c>
      <c r="K13435" s="121" t="s">
        <v>584</v>
      </c>
      <c r="L13435" s="157" t="s">
        <v>32</v>
      </c>
    </row>
    <row r="13436" spans="1:15">
      <c r="A13436" s="116">
        <v>13436</v>
      </c>
      <c r="B13436" s="129">
        <v>44537</v>
      </c>
      <c r="D13436" s="120" t="s">
        <v>252</v>
      </c>
      <c r="E13436" s="120" t="s">
        <v>29996</v>
      </c>
      <c r="F13436" s="209" t="s">
        <v>579</v>
      </c>
      <c r="G13436" s="119" t="s">
        <v>29997</v>
      </c>
      <c r="H13436" s="121" t="s">
        <v>140</v>
      </c>
      <c r="I13436" s="121" t="s">
        <v>63</v>
      </c>
      <c r="J13436" s="121" t="s">
        <v>323</v>
      </c>
      <c r="K13436" s="121" t="s">
        <v>584</v>
      </c>
      <c r="L13436" s="157" t="s">
        <v>32</v>
      </c>
    </row>
    <row r="13437" spans="1:15" ht="27.6">
      <c r="A13437" s="116">
        <v>13437</v>
      </c>
      <c r="B13437" s="129">
        <v>44537</v>
      </c>
      <c r="D13437" s="120" t="s">
        <v>25</v>
      </c>
      <c r="E13437" s="120" t="s">
        <v>29998</v>
      </c>
      <c r="F13437" s="209" t="s">
        <v>29999</v>
      </c>
      <c r="G13437" s="119" t="s">
        <v>24148</v>
      </c>
      <c r="H13437" s="121" t="s">
        <v>140</v>
      </c>
      <c r="I13437" s="121" t="s">
        <v>30</v>
      </c>
      <c r="J13437" s="121" t="s">
        <v>7135</v>
      </c>
      <c r="K13437" s="121" t="s">
        <v>65</v>
      </c>
      <c r="L13437" s="157" t="s">
        <v>32</v>
      </c>
      <c r="M13437" s="120" t="s">
        <v>78</v>
      </c>
    </row>
    <row r="13438" spans="1:15">
      <c r="A13438" s="116">
        <v>13438</v>
      </c>
      <c r="B13438" s="129">
        <v>44537</v>
      </c>
      <c r="D13438" s="120" t="s">
        <v>25</v>
      </c>
      <c r="E13438" s="120" t="s">
        <v>30000</v>
      </c>
      <c r="F13438" s="209" t="s">
        <v>2583</v>
      </c>
      <c r="G13438" s="119" t="s">
        <v>30001</v>
      </c>
      <c r="H13438" s="121" t="s">
        <v>97</v>
      </c>
      <c r="I13438" s="121" t="s">
        <v>30</v>
      </c>
      <c r="J13438" s="121" t="s">
        <v>7087</v>
      </c>
      <c r="K13438" s="121" t="s">
        <v>65</v>
      </c>
      <c r="L13438" s="157" t="s">
        <v>32</v>
      </c>
      <c r="M13438" s="120" t="s">
        <v>33</v>
      </c>
      <c r="N13438" s="131">
        <v>44543</v>
      </c>
      <c r="O13438" s="131">
        <v>44543</v>
      </c>
    </row>
    <row r="13439" spans="1:15" ht="27.6">
      <c r="A13439" s="116">
        <v>13439</v>
      </c>
      <c r="B13439" s="129">
        <v>44537</v>
      </c>
      <c r="D13439" s="120" t="s">
        <v>25</v>
      </c>
      <c r="E13439" s="120" t="s">
        <v>30002</v>
      </c>
      <c r="F13439" s="209" t="s">
        <v>30003</v>
      </c>
      <c r="G13439" s="119" t="s">
        <v>6643</v>
      </c>
      <c r="H13439" s="121" t="s">
        <v>97</v>
      </c>
      <c r="I13439" s="121" t="s">
        <v>30</v>
      </c>
      <c r="J13439" s="121" t="s">
        <v>7091</v>
      </c>
      <c r="K13439" s="121" t="s">
        <v>65</v>
      </c>
      <c r="L13439" s="157" t="s">
        <v>32</v>
      </c>
      <c r="M13439" s="120" t="s">
        <v>33</v>
      </c>
      <c r="N13439" s="131">
        <v>44543</v>
      </c>
      <c r="O13439" s="131">
        <v>44543</v>
      </c>
    </row>
    <row r="13440" spans="1:15" ht="27.6">
      <c r="A13440" s="116">
        <v>13440</v>
      </c>
      <c r="B13440" s="129">
        <v>44537</v>
      </c>
      <c r="D13440" s="120" t="s">
        <v>25</v>
      </c>
      <c r="E13440" s="120" t="s">
        <v>30004</v>
      </c>
      <c r="F13440" s="209" t="s">
        <v>30005</v>
      </c>
      <c r="G13440" s="119" t="s">
        <v>541</v>
      </c>
      <c r="H13440" s="121" t="s">
        <v>160</v>
      </c>
      <c r="I13440" s="121" t="s">
        <v>42</v>
      </c>
      <c r="J13440" s="121" t="s">
        <v>72</v>
      </c>
      <c r="K13440" s="121" t="s">
        <v>65</v>
      </c>
      <c r="L13440" s="157" t="s">
        <v>32</v>
      </c>
      <c r="M13440" s="120" t="s">
        <v>78</v>
      </c>
    </row>
    <row r="13441" spans="1:25" ht="27.6">
      <c r="A13441" s="116">
        <v>13441</v>
      </c>
      <c r="B13441" s="129">
        <v>44537</v>
      </c>
      <c r="D13441" s="120" t="s">
        <v>25</v>
      </c>
      <c r="E13441" s="120" t="s">
        <v>30006</v>
      </c>
      <c r="F13441" s="209" t="s">
        <v>30007</v>
      </c>
      <c r="G13441" s="119" t="s">
        <v>30008</v>
      </c>
      <c r="H13441" s="121" t="s">
        <v>27385</v>
      </c>
      <c r="I13441" s="121" t="s">
        <v>30</v>
      </c>
      <c r="J13441" s="121" t="s">
        <v>10457</v>
      </c>
      <c r="K13441" s="121" t="s">
        <v>65</v>
      </c>
      <c r="L13441" s="157" t="s">
        <v>32</v>
      </c>
      <c r="M13441" s="120" t="s">
        <v>33</v>
      </c>
      <c r="N13441" s="131">
        <v>44543</v>
      </c>
      <c r="O13441" s="131">
        <v>44543</v>
      </c>
    </row>
    <row r="13442" spans="1:25" ht="27.6">
      <c r="A13442" s="116">
        <v>13442</v>
      </c>
      <c r="B13442" s="129">
        <v>44537</v>
      </c>
      <c r="D13442" s="120" t="s">
        <v>25</v>
      </c>
      <c r="E13442" s="120" t="s">
        <v>30009</v>
      </c>
      <c r="F13442" s="209" t="s">
        <v>30010</v>
      </c>
      <c r="G13442" s="119" t="s">
        <v>20927</v>
      </c>
      <c r="H13442" s="121" t="s">
        <v>140</v>
      </c>
      <c r="I13442" s="121" t="s">
        <v>30</v>
      </c>
      <c r="J13442" s="121" t="s">
        <v>5018</v>
      </c>
      <c r="K13442" s="121" t="s">
        <v>65</v>
      </c>
      <c r="L13442" s="157" t="s">
        <v>32</v>
      </c>
      <c r="M13442" s="120" t="s">
        <v>78</v>
      </c>
    </row>
    <row r="13443" spans="1:25">
      <c r="A13443" s="116">
        <v>13443</v>
      </c>
      <c r="B13443" s="129">
        <v>44537</v>
      </c>
      <c r="D13443" s="120" t="s">
        <v>580</v>
      </c>
      <c r="E13443" s="120" t="s">
        <v>30011</v>
      </c>
      <c r="F13443" s="209" t="s">
        <v>3191</v>
      </c>
      <c r="G13443" s="119" t="s">
        <v>30012</v>
      </c>
      <c r="H13443" s="121" t="s">
        <v>41</v>
      </c>
      <c r="I13443" s="121" t="s">
        <v>30</v>
      </c>
      <c r="J13443" s="121" t="s">
        <v>7131</v>
      </c>
      <c r="K13443" s="121" t="s">
        <v>65</v>
      </c>
      <c r="L13443" s="157" t="s">
        <v>32</v>
      </c>
      <c r="M13443" s="120" t="s">
        <v>33</v>
      </c>
      <c r="N13443" s="131">
        <v>44538</v>
      </c>
      <c r="O13443" s="131">
        <v>44546</v>
      </c>
      <c r="S13443" s="120" t="s">
        <v>92</v>
      </c>
      <c r="Y13443" s="116" t="s">
        <v>26506</v>
      </c>
    </row>
    <row r="13444" spans="1:25">
      <c r="A13444" s="116">
        <v>13444</v>
      </c>
      <c r="B13444" s="129">
        <v>44537</v>
      </c>
      <c r="D13444" s="120" t="s">
        <v>580</v>
      </c>
      <c r="E13444" s="120" t="s">
        <v>30013</v>
      </c>
      <c r="F13444" s="209" t="s">
        <v>480</v>
      </c>
      <c r="G13444" s="119" t="s">
        <v>2753</v>
      </c>
      <c r="H13444" s="121" t="s">
        <v>192</v>
      </c>
      <c r="I13444" s="121" t="s">
        <v>63</v>
      </c>
      <c r="J13444" s="121" t="s">
        <v>328</v>
      </c>
      <c r="K13444" s="121" t="s">
        <v>584</v>
      </c>
      <c r="L13444" s="157" t="s">
        <v>32</v>
      </c>
      <c r="M13444" s="120" t="s">
        <v>33</v>
      </c>
      <c r="N13444" s="131" t="s">
        <v>24968</v>
      </c>
      <c r="S13444" s="120" t="s">
        <v>34</v>
      </c>
      <c r="Y13444" s="116" t="s">
        <v>24968</v>
      </c>
    </row>
    <row r="13445" spans="1:25">
      <c r="A13445" s="116">
        <v>13445</v>
      </c>
      <c r="B13445" s="129">
        <v>44537</v>
      </c>
      <c r="D13445" s="120" t="s">
        <v>580</v>
      </c>
      <c r="E13445" s="120" t="s">
        <v>30014</v>
      </c>
      <c r="F13445" s="209" t="s">
        <v>30015</v>
      </c>
      <c r="G13445" s="119" t="s">
        <v>30012</v>
      </c>
      <c r="H13445" s="121" t="s">
        <v>41</v>
      </c>
      <c r="I13445" s="121" t="s">
        <v>30</v>
      </c>
      <c r="J13445" s="121" t="s">
        <v>87</v>
      </c>
      <c r="K13445" s="121" t="s">
        <v>65</v>
      </c>
      <c r="L13445" s="157" t="s">
        <v>32</v>
      </c>
      <c r="M13445" s="120" t="s">
        <v>78</v>
      </c>
    </row>
    <row r="13446" spans="1:25">
      <c r="A13446" s="116">
        <v>13446</v>
      </c>
      <c r="B13446" s="129">
        <v>44537</v>
      </c>
      <c r="D13446" s="120" t="s">
        <v>30016</v>
      </c>
      <c r="E13446" s="120" t="s">
        <v>30017</v>
      </c>
      <c r="F13446" s="209" t="s">
        <v>30018</v>
      </c>
      <c r="G13446" s="119" t="s">
        <v>30019</v>
      </c>
      <c r="H13446" s="121" t="s">
        <v>41</v>
      </c>
      <c r="I13446" s="121" t="s">
        <v>30</v>
      </c>
      <c r="J13446" s="121" t="s">
        <v>87</v>
      </c>
      <c r="K13446" s="121" t="s">
        <v>65</v>
      </c>
      <c r="L13446" s="157" t="s">
        <v>32</v>
      </c>
      <c r="M13446" s="120" t="s">
        <v>9290</v>
      </c>
    </row>
    <row r="13447" spans="1:25">
      <c r="A13447" s="116">
        <v>13447</v>
      </c>
      <c r="B13447" s="129">
        <v>44537</v>
      </c>
      <c r="D13447" s="120" t="s">
        <v>580</v>
      </c>
      <c r="E13447" s="120" t="s">
        <v>30020</v>
      </c>
      <c r="F13447" s="209" t="s">
        <v>25357</v>
      </c>
      <c r="G13447" s="119" t="s">
        <v>30012</v>
      </c>
      <c r="H13447" s="121" t="s">
        <v>41</v>
      </c>
      <c r="I13447" s="121" t="s">
        <v>30</v>
      </c>
      <c r="J13447" s="121" t="s">
        <v>87</v>
      </c>
      <c r="K13447" s="121" t="s">
        <v>65</v>
      </c>
      <c r="L13447" s="157" t="s">
        <v>32</v>
      </c>
      <c r="M13447" s="120" t="s">
        <v>78</v>
      </c>
    </row>
    <row r="13448" spans="1:25" ht="27.6">
      <c r="A13448" s="116">
        <v>13448</v>
      </c>
      <c r="B13448" s="129">
        <v>44537</v>
      </c>
      <c r="D13448" s="120" t="s">
        <v>580</v>
      </c>
      <c r="E13448" s="120" t="s">
        <v>30021</v>
      </c>
      <c r="F13448" s="209" t="s">
        <v>30022</v>
      </c>
      <c r="G13448" s="119" t="s">
        <v>30023</v>
      </c>
      <c r="H13448" s="121" t="s">
        <v>41</v>
      </c>
      <c r="I13448" s="121" t="s">
        <v>30</v>
      </c>
      <c r="J13448" s="121" t="s">
        <v>87</v>
      </c>
      <c r="K13448" s="121" t="s">
        <v>65</v>
      </c>
      <c r="L13448" s="157" t="s">
        <v>32</v>
      </c>
      <c r="M13448" s="120" t="s">
        <v>78</v>
      </c>
    </row>
    <row r="13449" spans="1:25">
      <c r="A13449" s="116">
        <v>13449</v>
      </c>
      <c r="B13449" s="129">
        <v>44537</v>
      </c>
      <c r="D13449" s="120" t="s">
        <v>580</v>
      </c>
      <c r="E13449" s="120" t="s">
        <v>30024</v>
      </c>
      <c r="F13449" s="209" t="s">
        <v>30025</v>
      </c>
      <c r="G13449" s="119" t="s">
        <v>30012</v>
      </c>
      <c r="H13449" s="121" t="s">
        <v>41</v>
      </c>
      <c r="I13449" s="121" t="s">
        <v>30</v>
      </c>
      <c r="J13449" s="121" t="s">
        <v>5018</v>
      </c>
      <c r="K13449" s="121" t="s">
        <v>65</v>
      </c>
      <c r="L13449" s="157" t="s">
        <v>32</v>
      </c>
      <c r="M13449" s="120" t="s">
        <v>33</v>
      </c>
      <c r="N13449" s="131">
        <v>44538</v>
      </c>
      <c r="O13449" s="131">
        <v>44551</v>
      </c>
      <c r="S13449" s="120" t="s">
        <v>92</v>
      </c>
      <c r="Y13449" s="116" t="s">
        <v>30026</v>
      </c>
    </row>
    <row r="13450" spans="1:25">
      <c r="A13450" s="116">
        <v>13450</v>
      </c>
      <c r="B13450" s="129">
        <v>44537</v>
      </c>
      <c r="D13450" s="120" t="s">
        <v>580</v>
      </c>
      <c r="E13450" s="120" t="s">
        <v>30027</v>
      </c>
      <c r="F13450" s="209" t="s">
        <v>13387</v>
      </c>
      <c r="G13450" s="119" t="s">
        <v>30012</v>
      </c>
      <c r="H13450" s="121" t="s">
        <v>41</v>
      </c>
      <c r="I13450" s="121" t="s">
        <v>30</v>
      </c>
      <c r="J13450" s="121" t="s">
        <v>5018</v>
      </c>
      <c r="K13450" s="121" t="s">
        <v>65</v>
      </c>
      <c r="L13450" s="157" t="s">
        <v>32</v>
      </c>
      <c r="M13450" s="120" t="s">
        <v>78</v>
      </c>
    </row>
    <row r="13451" spans="1:25">
      <c r="A13451" s="116">
        <v>13451</v>
      </c>
      <c r="B13451" s="129">
        <v>44537</v>
      </c>
      <c r="D13451" s="120" t="s">
        <v>580</v>
      </c>
      <c r="E13451" s="120" t="s">
        <v>30028</v>
      </c>
      <c r="F13451" s="209" t="s">
        <v>30029</v>
      </c>
      <c r="G13451" s="119" t="s">
        <v>465</v>
      </c>
      <c r="H13451" s="121" t="s">
        <v>41</v>
      </c>
      <c r="I13451" s="121" t="s">
        <v>42</v>
      </c>
      <c r="J13451" s="121" t="s">
        <v>82</v>
      </c>
      <c r="K13451" s="121" t="s">
        <v>65</v>
      </c>
      <c r="L13451" s="157" t="s">
        <v>32</v>
      </c>
      <c r="M13451" s="120" t="s">
        <v>78</v>
      </c>
    </row>
    <row r="13452" spans="1:25">
      <c r="A13452" s="116">
        <v>13452</v>
      </c>
      <c r="B13452" s="129">
        <v>44537</v>
      </c>
      <c r="D13452" s="120" t="s">
        <v>580</v>
      </c>
      <c r="E13452" s="120" t="s">
        <v>30030</v>
      </c>
      <c r="F13452" s="209" t="s">
        <v>30031</v>
      </c>
      <c r="G13452" s="119" t="s">
        <v>30032</v>
      </c>
      <c r="H13452" s="121" t="s">
        <v>41</v>
      </c>
      <c r="I13452" s="121" t="s">
        <v>30</v>
      </c>
      <c r="J13452" s="121" t="s">
        <v>485</v>
      </c>
      <c r="K13452" s="121" t="s">
        <v>65</v>
      </c>
      <c r="L13452" s="157" t="s">
        <v>32</v>
      </c>
      <c r="M13452" s="120" t="s">
        <v>78</v>
      </c>
    </row>
    <row r="13453" spans="1:25">
      <c r="A13453" s="116">
        <v>13453</v>
      </c>
      <c r="B13453" s="129">
        <v>44537</v>
      </c>
      <c r="D13453" s="120" t="s">
        <v>580</v>
      </c>
      <c r="E13453" s="120" t="s">
        <v>30033</v>
      </c>
      <c r="F13453" s="209" t="s">
        <v>30034</v>
      </c>
      <c r="G13453" s="119" t="s">
        <v>6342</v>
      </c>
      <c r="H13453" s="121" t="s">
        <v>29</v>
      </c>
      <c r="I13453" s="121" t="s">
        <v>30</v>
      </c>
      <c r="J13453" s="121" t="s">
        <v>7087</v>
      </c>
      <c r="K13453" s="121" t="s">
        <v>65</v>
      </c>
      <c r="L13453" s="157" t="s">
        <v>32</v>
      </c>
      <c r="M13453" s="120" t="s">
        <v>78</v>
      </c>
    </row>
    <row r="13454" spans="1:25" ht="27.6">
      <c r="A13454" s="116">
        <v>13454</v>
      </c>
      <c r="B13454" s="129">
        <v>44537</v>
      </c>
      <c r="D13454" s="120" t="s">
        <v>580</v>
      </c>
      <c r="E13454" s="120" t="s">
        <v>30035</v>
      </c>
      <c r="F13454" s="209" t="s">
        <v>30036</v>
      </c>
      <c r="G13454" s="119" t="s">
        <v>616</v>
      </c>
      <c r="H13454" s="121" t="s">
        <v>29</v>
      </c>
      <c r="I13454" s="121" t="s">
        <v>30</v>
      </c>
      <c r="J13454" s="121" t="s">
        <v>72</v>
      </c>
      <c r="K13454" s="121" t="s">
        <v>65</v>
      </c>
      <c r="L13454" s="157" t="s">
        <v>32</v>
      </c>
      <c r="M13454" s="120" t="s">
        <v>184</v>
      </c>
      <c r="N13454" s="131">
        <v>44546</v>
      </c>
      <c r="O13454" s="131">
        <v>44588</v>
      </c>
      <c r="S13454" s="120" t="s">
        <v>92</v>
      </c>
    </row>
    <row r="13455" spans="1:25">
      <c r="A13455" s="116">
        <v>13455</v>
      </c>
      <c r="B13455" s="129">
        <v>44537</v>
      </c>
      <c r="D13455" s="120" t="s">
        <v>580</v>
      </c>
      <c r="E13455" s="120" t="s">
        <v>30037</v>
      </c>
      <c r="F13455" s="209" t="s">
        <v>30038</v>
      </c>
      <c r="G13455" s="119" t="s">
        <v>30039</v>
      </c>
      <c r="H13455" s="121" t="s">
        <v>1173</v>
      </c>
      <c r="I13455" s="121" t="s">
        <v>30</v>
      </c>
      <c r="J13455" s="121" t="s">
        <v>3886</v>
      </c>
      <c r="K13455" s="121" t="s">
        <v>584</v>
      </c>
      <c r="L13455" s="157" t="s">
        <v>32</v>
      </c>
      <c r="M13455" s="120" t="s">
        <v>78</v>
      </c>
    </row>
    <row r="13456" spans="1:25">
      <c r="A13456" s="116">
        <v>13456</v>
      </c>
      <c r="B13456" s="129">
        <v>44537</v>
      </c>
      <c r="D13456" s="120" t="s">
        <v>580</v>
      </c>
      <c r="E13456" s="120" t="s">
        <v>30040</v>
      </c>
      <c r="F13456" s="209" t="s">
        <v>30041</v>
      </c>
      <c r="G13456" s="130" t="s">
        <v>1120</v>
      </c>
      <c r="H13456" s="121" t="s">
        <v>177</v>
      </c>
      <c r="I13456" s="121" t="s">
        <v>42</v>
      </c>
      <c r="J13456" s="121" t="s">
        <v>54</v>
      </c>
      <c r="K13456" s="121" t="s">
        <v>584</v>
      </c>
      <c r="L13456" s="157" t="s">
        <v>32</v>
      </c>
      <c r="M13456" s="120" t="s">
        <v>78</v>
      </c>
    </row>
    <row r="13457" spans="1:25">
      <c r="A13457" s="116">
        <v>13457</v>
      </c>
      <c r="B13457" s="129">
        <v>44537</v>
      </c>
      <c r="D13457" s="120" t="s">
        <v>580</v>
      </c>
      <c r="E13457" s="120" t="s">
        <v>30042</v>
      </c>
      <c r="F13457" s="209" t="s">
        <v>17481</v>
      </c>
      <c r="G13457" s="119" t="s">
        <v>1596</v>
      </c>
      <c r="H13457" s="121" t="s">
        <v>29</v>
      </c>
      <c r="I13457" s="121" t="s">
        <v>42</v>
      </c>
      <c r="J13457" s="121" t="s">
        <v>72</v>
      </c>
      <c r="K13457" s="121" t="s">
        <v>584</v>
      </c>
      <c r="L13457" s="157" t="s">
        <v>32</v>
      </c>
      <c r="M13457" s="120" t="s">
        <v>33</v>
      </c>
      <c r="N13457" s="131">
        <v>44593</v>
      </c>
      <c r="O13457" s="131">
        <v>44620</v>
      </c>
    </row>
    <row r="13458" spans="1:25" ht="27.6">
      <c r="A13458" s="116">
        <v>13458</v>
      </c>
      <c r="B13458" s="129">
        <v>44537</v>
      </c>
      <c r="D13458" s="120" t="s">
        <v>580</v>
      </c>
      <c r="E13458" s="120" t="s">
        <v>30043</v>
      </c>
      <c r="F13458" s="209" t="s">
        <v>30044</v>
      </c>
      <c r="G13458" s="119" t="s">
        <v>5010</v>
      </c>
      <c r="H13458" s="121" t="s">
        <v>29</v>
      </c>
      <c r="I13458" s="121" t="s">
        <v>30</v>
      </c>
      <c r="J13458" s="121" t="s">
        <v>87</v>
      </c>
      <c r="K13458" s="121" t="s">
        <v>65</v>
      </c>
      <c r="L13458" s="157" t="s">
        <v>32</v>
      </c>
      <c r="M13458" s="120" t="s">
        <v>184</v>
      </c>
      <c r="N13458" s="131">
        <v>44538</v>
      </c>
      <c r="O13458" s="131">
        <v>44600</v>
      </c>
    </row>
    <row r="13459" spans="1:25">
      <c r="A13459" s="116">
        <v>13459</v>
      </c>
      <c r="D13459" s="120" t="s">
        <v>37</v>
      </c>
      <c r="E13459" s="120" t="s">
        <v>30045</v>
      </c>
      <c r="F13459" s="209" t="s">
        <v>30046</v>
      </c>
      <c r="G13459" s="119" t="s">
        <v>30047</v>
      </c>
      <c r="H13459" s="121" t="s">
        <v>41</v>
      </c>
      <c r="I13459" s="121" t="s">
        <v>30</v>
      </c>
      <c r="J13459" s="121" t="s">
        <v>5135</v>
      </c>
      <c r="K13459" s="121" t="s">
        <v>65</v>
      </c>
      <c r="L13459" s="121" t="s">
        <v>32</v>
      </c>
    </row>
    <row r="13460" spans="1:25">
      <c r="A13460" s="116">
        <v>13460</v>
      </c>
      <c r="D13460" s="120" t="s">
        <v>37</v>
      </c>
      <c r="E13460" s="120" t="s">
        <v>30048</v>
      </c>
      <c r="F13460" s="209" t="s">
        <v>7383</v>
      </c>
      <c r="G13460" s="119" t="s">
        <v>30047</v>
      </c>
      <c r="H13460" s="121" t="s">
        <v>41</v>
      </c>
      <c r="I13460" s="121" t="s">
        <v>30</v>
      </c>
      <c r="J13460" s="121" t="s">
        <v>5135</v>
      </c>
      <c r="K13460" s="121" t="s">
        <v>65</v>
      </c>
      <c r="L13460" s="121" t="s">
        <v>32</v>
      </c>
    </row>
    <row r="13461" spans="1:25">
      <c r="A13461" s="116">
        <v>13461</v>
      </c>
      <c r="D13461" s="120" t="s">
        <v>37</v>
      </c>
      <c r="E13461" s="120" t="s">
        <v>30049</v>
      </c>
      <c r="F13461" s="209" t="s">
        <v>30050</v>
      </c>
      <c r="G13461" s="119" t="s">
        <v>30047</v>
      </c>
      <c r="H13461" s="121" t="s">
        <v>41</v>
      </c>
      <c r="I13461" s="121" t="s">
        <v>30</v>
      </c>
      <c r="J13461" s="121" t="s">
        <v>3749</v>
      </c>
      <c r="K13461" s="121" t="s">
        <v>65</v>
      </c>
      <c r="L13461" s="121" t="s">
        <v>32</v>
      </c>
    </row>
    <row r="13462" spans="1:25">
      <c r="A13462" s="116">
        <v>13462</v>
      </c>
      <c r="D13462" s="120" t="s">
        <v>37</v>
      </c>
      <c r="E13462" s="120" t="s">
        <v>30051</v>
      </c>
      <c r="F13462" s="209" t="s">
        <v>10081</v>
      </c>
      <c r="G13462" s="119" t="s">
        <v>30047</v>
      </c>
      <c r="H13462" s="121" t="s">
        <v>41</v>
      </c>
      <c r="I13462" s="121" t="s">
        <v>30</v>
      </c>
      <c r="K13462" s="121" t="s">
        <v>584</v>
      </c>
      <c r="L13462" s="121" t="s">
        <v>32</v>
      </c>
      <c r="M13462" s="120" t="s">
        <v>78</v>
      </c>
    </row>
    <row r="13463" spans="1:25" ht="27.6">
      <c r="A13463" s="116">
        <v>13463</v>
      </c>
      <c r="B13463" s="129">
        <v>44538</v>
      </c>
      <c r="D13463" s="120" t="s">
        <v>580</v>
      </c>
      <c r="E13463" s="120" t="s">
        <v>30052</v>
      </c>
      <c r="F13463" s="209" t="s">
        <v>30053</v>
      </c>
      <c r="G13463" s="119" t="s">
        <v>30054</v>
      </c>
      <c r="H13463" s="121" t="s">
        <v>53</v>
      </c>
      <c r="I13463" s="121" t="s">
        <v>42</v>
      </c>
      <c r="J13463" s="121" t="s">
        <v>82</v>
      </c>
      <c r="K13463" s="121" t="s">
        <v>65</v>
      </c>
      <c r="L13463" s="157" t="s">
        <v>32</v>
      </c>
      <c r="M13463" s="120" t="s">
        <v>78</v>
      </c>
    </row>
    <row r="13464" spans="1:25">
      <c r="A13464" s="116">
        <v>13464</v>
      </c>
      <c r="B13464" s="129">
        <v>44538</v>
      </c>
      <c r="D13464" s="120" t="s">
        <v>580</v>
      </c>
      <c r="E13464" s="120" t="s">
        <v>30055</v>
      </c>
      <c r="F13464" s="209" t="s">
        <v>8173</v>
      </c>
      <c r="G13464" s="119" t="s">
        <v>30056</v>
      </c>
      <c r="H13464" s="121" t="s">
        <v>97</v>
      </c>
      <c r="I13464" s="121" t="s">
        <v>30</v>
      </c>
      <c r="J13464" s="121" t="s">
        <v>7131</v>
      </c>
      <c r="K13464" s="121" t="s">
        <v>65</v>
      </c>
      <c r="L13464" s="157" t="s">
        <v>32</v>
      </c>
      <c r="M13464" s="120" t="s">
        <v>33</v>
      </c>
      <c r="N13464" s="131">
        <v>44539</v>
      </c>
      <c r="O13464" s="131">
        <v>44581</v>
      </c>
      <c r="S13464" s="120" t="s">
        <v>92</v>
      </c>
      <c r="Y13464" s="116" t="s">
        <v>30057</v>
      </c>
    </row>
    <row r="13465" spans="1:25">
      <c r="A13465" s="116">
        <v>13465</v>
      </c>
      <c r="B13465" s="129">
        <v>44538</v>
      </c>
      <c r="D13465" s="120" t="s">
        <v>580</v>
      </c>
      <c r="E13465" s="120" t="s">
        <v>30058</v>
      </c>
      <c r="F13465" s="209" t="s">
        <v>9548</v>
      </c>
      <c r="G13465" s="119" t="s">
        <v>492</v>
      </c>
      <c r="H13465" s="121" t="s">
        <v>41</v>
      </c>
      <c r="I13465" s="121" t="s">
        <v>30</v>
      </c>
      <c r="J13465" s="121" t="s">
        <v>87</v>
      </c>
      <c r="K13465" s="121" t="s">
        <v>65</v>
      </c>
      <c r="L13465" s="157" t="s">
        <v>32</v>
      </c>
      <c r="M13465" s="120" t="s">
        <v>78</v>
      </c>
    </row>
    <row r="13466" spans="1:25" ht="27.6">
      <c r="A13466" s="116">
        <v>13466</v>
      </c>
      <c r="B13466" s="129">
        <v>44538</v>
      </c>
      <c r="D13466" s="120" t="s">
        <v>580</v>
      </c>
      <c r="E13466" s="120" t="s">
        <v>30059</v>
      </c>
      <c r="F13466" s="209" t="s">
        <v>30060</v>
      </c>
      <c r="G13466" s="119" t="s">
        <v>30061</v>
      </c>
      <c r="H13466" s="121" t="s">
        <v>192</v>
      </c>
      <c r="I13466" s="121" t="s">
        <v>63</v>
      </c>
      <c r="J13466" s="121" t="s">
        <v>323</v>
      </c>
      <c r="K13466" s="121" t="s">
        <v>584</v>
      </c>
      <c r="L13466" s="157" t="s">
        <v>32</v>
      </c>
      <c r="M13466" s="120" t="s">
        <v>78</v>
      </c>
    </row>
    <row r="13467" spans="1:25">
      <c r="A13467" s="116">
        <v>13467</v>
      </c>
      <c r="B13467" s="129">
        <v>44538</v>
      </c>
      <c r="D13467" s="120" t="s">
        <v>580</v>
      </c>
      <c r="E13467" s="120" t="s">
        <v>30062</v>
      </c>
      <c r="F13467" s="209" t="s">
        <v>30063</v>
      </c>
      <c r="G13467" s="119" t="s">
        <v>30064</v>
      </c>
      <c r="H13467" s="121" t="s">
        <v>53</v>
      </c>
      <c r="I13467" s="121" t="s">
        <v>63</v>
      </c>
      <c r="J13467" s="121" t="s">
        <v>8096</v>
      </c>
      <c r="K13467" s="121" t="s">
        <v>584</v>
      </c>
      <c r="L13467" s="157" t="s">
        <v>32</v>
      </c>
      <c r="M13467" s="120" t="s">
        <v>78</v>
      </c>
    </row>
    <row r="13468" spans="1:25" ht="27.6">
      <c r="A13468" s="116">
        <v>13468</v>
      </c>
      <c r="B13468" s="129">
        <v>44538</v>
      </c>
      <c r="D13468" s="120" t="s">
        <v>580</v>
      </c>
      <c r="E13468" s="120" t="s">
        <v>30065</v>
      </c>
      <c r="F13468" s="209" t="s">
        <v>30066</v>
      </c>
      <c r="G13468" s="119" t="s">
        <v>30067</v>
      </c>
      <c r="H13468" s="121" t="s">
        <v>86</v>
      </c>
      <c r="I13468" s="121" t="s">
        <v>63</v>
      </c>
      <c r="J13468" s="121" t="s">
        <v>323</v>
      </c>
      <c r="K13468" s="121" t="s">
        <v>65</v>
      </c>
      <c r="L13468" s="157" t="s">
        <v>32</v>
      </c>
      <c r="M13468" s="120" t="s">
        <v>78</v>
      </c>
    </row>
    <row r="13469" spans="1:25">
      <c r="A13469" s="116">
        <v>13469</v>
      </c>
      <c r="B13469" s="129">
        <v>44538</v>
      </c>
      <c r="D13469" s="120" t="s">
        <v>580</v>
      </c>
      <c r="E13469" s="120" t="s">
        <v>30068</v>
      </c>
      <c r="F13469" s="209" t="s">
        <v>480</v>
      </c>
      <c r="G13469" s="119" t="s">
        <v>1988</v>
      </c>
      <c r="H13469" s="121" t="s">
        <v>48</v>
      </c>
      <c r="I13469" s="121" t="s">
        <v>63</v>
      </c>
      <c r="J13469" s="121" t="s">
        <v>108</v>
      </c>
      <c r="K13469" s="121" t="s">
        <v>65</v>
      </c>
      <c r="L13469" s="157" t="s">
        <v>32</v>
      </c>
      <c r="M13469" s="120" t="s">
        <v>78</v>
      </c>
    </row>
    <row r="13470" spans="1:25">
      <c r="A13470" s="116">
        <v>13470</v>
      </c>
      <c r="B13470" s="129">
        <v>44538</v>
      </c>
      <c r="D13470" s="120" t="s">
        <v>580</v>
      </c>
      <c r="E13470" s="120" t="s">
        <v>30069</v>
      </c>
      <c r="F13470" s="209" t="s">
        <v>30070</v>
      </c>
      <c r="G13470" s="119" t="s">
        <v>30071</v>
      </c>
      <c r="H13470" s="121" t="s">
        <v>192</v>
      </c>
      <c r="I13470" s="121" t="s">
        <v>63</v>
      </c>
      <c r="J13470" s="121" t="s">
        <v>323</v>
      </c>
      <c r="K13470" s="121" t="s">
        <v>584</v>
      </c>
      <c r="L13470" s="157" t="s">
        <v>32</v>
      </c>
      <c r="M13470" s="120" t="s">
        <v>78</v>
      </c>
    </row>
    <row r="13471" spans="1:25">
      <c r="A13471" s="116">
        <v>13471</v>
      </c>
      <c r="B13471" s="129">
        <v>44538</v>
      </c>
      <c r="D13471" s="120" t="s">
        <v>25</v>
      </c>
      <c r="E13471" s="120" t="s">
        <v>30072</v>
      </c>
      <c r="F13471" s="209" t="s">
        <v>30073</v>
      </c>
      <c r="G13471" s="119" t="s">
        <v>30074</v>
      </c>
      <c r="H13471" s="121" t="s">
        <v>41</v>
      </c>
      <c r="I13471" s="121" t="s">
        <v>196</v>
      </c>
      <c r="J13471" s="121" t="s">
        <v>14490</v>
      </c>
      <c r="K13471" s="121" t="s">
        <v>65</v>
      </c>
      <c r="L13471" s="157" t="s">
        <v>32</v>
      </c>
      <c r="M13471" s="120" t="s">
        <v>78</v>
      </c>
    </row>
    <row r="13472" spans="1:25" ht="27.6">
      <c r="A13472" s="116">
        <v>13472</v>
      </c>
      <c r="B13472" s="129">
        <v>44538</v>
      </c>
      <c r="D13472" s="120" t="s">
        <v>25</v>
      </c>
      <c r="E13472" s="120" t="s">
        <v>30075</v>
      </c>
      <c r="F13472" s="209" t="s">
        <v>30076</v>
      </c>
      <c r="G13472" s="119" t="s">
        <v>30077</v>
      </c>
      <c r="H13472" s="121" t="s">
        <v>53</v>
      </c>
      <c r="I13472" s="121" t="s">
        <v>42</v>
      </c>
      <c r="J13472" s="121" t="s">
        <v>646</v>
      </c>
      <c r="K13472" s="121" t="s">
        <v>65</v>
      </c>
      <c r="L13472" s="157" t="s">
        <v>32</v>
      </c>
      <c r="M13472" s="120" t="s">
        <v>78</v>
      </c>
    </row>
    <row r="13473" spans="1:25">
      <c r="A13473" s="116">
        <v>13473</v>
      </c>
      <c r="B13473" s="129">
        <v>44538</v>
      </c>
      <c r="D13473" s="120" t="s">
        <v>25</v>
      </c>
      <c r="E13473" s="120" t="s">
        <v>30078</v>
      </c>
      <c r="F13473" s="209" t="s">
        <v>30079</v>
      </c>
      <c r="G13473" s="119" t="s">
        <v>30080</v>
      </c>
      <c r="H13473" s="121" t="s">
        <v>177</v>
      </c>
      <c r="I13473" s="121" t="s">
        <v>30</v>
      </c>
      <c r="J13473" s="121" t="s">
        <v>77</v>
      </c>
      <c r="K13473" s="121" t="s">
        <v>65</v>
      </c>
      <c r="L13473" s="157" t="s">
        <v>32</v>
      </c>
      <c r="M13473" s="120" t="s">
        <v>78</v>
      </c>
    </row>
    <row r="13474" spans="1:25">
      <c r="A13474" s="116">
        <v>13474</v>
      </c>
      <c r="B13474" s="129">
        <v>44538</v>
      </c>
      <c r="D13474" s="120" t="s">
        <v>25</v>
      </c>
      <c r="E13474" s="120" t="s">
        <v>30081</v>
      </c>
      <c r="F13474" s="209" t="s">
        <v>30082</v>
      </c>
      <c r="G13474" s="119" t="s">
        <v>371</v>
      </c>
      <c r="H13474" s="121" t="s">
        <v>53</v>
      </c>
      <c r="I13474" s="121" t="s">
        <v>30</v>
      </c>
      <c r="J13474" s="121" t="s">
        <v>1540</v>
      </c>
      <c r="K13474" s="121" t="s">
        <v>65</v>
      </c>
      <c r="L13474" s="157" t="s">
        <v>32</v>
      </c>
      <c r="M13474" s="120" t="s">
        <v>33</v>
      </c>
      <c r="N13474" s="131">
        <v>44543</v>
      </c>
      <c r="O13474" s="131">
        <v>44543</v>
      </c>
    </row>
    <row r="13475" spans="1:25">
      <c r="A13475" s="116">
        <v>13475</v>
      </c>
      <c r="B13475" s="129">
        <v>44538</v>
      </c>
      <c r="D13475" s="120" t="s">
        <v>25</v>
      </c>
      <c r="E13475" s="120" t="s">
        <v>30083</v>
      </c>
      <c r="F13475" s="209" t="s">
        <v>30084</v>
      </c>
      <c r="G13475" s="119" t="s">
        <v>30085</v>
      </c>
      <c r="H13475" s="121" t="s">
        <v>177</v>
      </c>
      <c r="I13475" s="121" t="s">
        <v>30</v>
      </c>
      <c r="J13475" s="121" t="s">
        <v>87</v>
      </c>
      <c r="K13475" s="121" t="s">
        <v>65</v>
      </c>
      <c r="L13475" s="157" t="s">
        <v>32</v>
      </c>
      <c r="M13475" s="120" t="s">
        <v>78</v>
      </c>
    </row>
    <row r="13476" spans="1:25">
      <c r="A13476" s="116">
        <v>13476</v>
      </c>
      <c r="B13476" s="117">
        <v>44539</v>
      </c>
      <c r="C13476" s="118">
        <f>IF(B13476&lt;&gt;0,MONTH(B13476),0)</f>
        <v>12</v>
      </c>
      <c r="D13476" s="121" t="s">
        <v>252</v>
      </c>
      <c r="E13476" s="121" t="s">
        <v>30086</v>
      </c>
      <c r="F13476" s="214" t="s">
        <v>10094</v>
      </c>
      <c r="G13476" s="119" t="s">
        <v>6019</v>
      </c>
      <c r="H13476" s="121" t="s">
        <v>29</v>
      </c>
      <c r="I13476" s="121" t="s">
        <v>196</v>
      </c>
      <c r="J13476" s="121" t="s">
        <v>196</v>
      </c>
      <c r="K13476" s="120" t="s">
        <v>584</v>
      </c>
      <c r="L13476" s="131" t="s">
        <v>32</v>
      </c>
      <c r="M13476" s="121" t="s">
        <v>78</v>
      </c>
      <c r="N13476" s="157"/>
      <c r="O13476" s="157"/>
      <c r="P13476" s="124">
        <f>IF(O13476&lt;&gt;0,MONTH(O13476),0)</f>
        <v>0</v>
      </c>
      <c r="Q13476" s="136"/>
      <c r="R13476" s="124"/>
      <c r="S13476" s="121"/>
      <c r="U13476" s="116" t="s">
        <v>30087</v>
      </c>
      <c r="V13476" s="116" t="s">
        <v>110</v>
      </c>
      <c r="W13476" s="123" t="s">
        <v>58</v>
      </c>
      <c r="X13476" s="123">
        <v>44104</v>
      </c>
      <c r="Y13476" s="136"/>
    </row>
    <row r="13477" spans="1:25">
      <c r="A13477" s="116">
        <v>13477</v>
      </c>
      <c r="B13477" s="117">
        <v>44539</v>
      </c>
      <c r="C13477" s="118">
        <f>IF(B13477&lt;&gt;0,MONTH(B13477),0)</f>
        <v>12</v>
      </c>
      <c r="D13477" s="121" t="s">
        <v>252</v>
      </c>
      <c r="E13477" s="121" t="s">
        <v>30088</v>
      </c>
      <c r="F13477" s="214" t="s">
        <v>473</v>
      </c>
      <c r="G13477" s="119" t="s">
        <v>834</v>
      </c>
      <c r="H13477" s="121" t="s">
        <v>53</v>
      </c>
      <c r="I13477" s="121" t="s">
        <v>63</v>
      </c>
      <c r="J13477" s="121" t="s">
        <v>63</v>
      </c>
      <c r="K13477" s="120" t="s">
        <v>584</v>
      </c>
      <c r="L13477" s="131" t="s">
        <v>32</v>
      </c>
      <c r="M13477" s="121" t="s">
        <v>78</v>
      </c>
      <c r="N13477" s="157"/>
      <c r="O13477" s="157"/>
      <c r="P13477" s="124">
        <f>IF(O13477&lt;&gt;0,MONTH(O13477),0)</f>
        <v>0</v>
      </c>
      <c r="Q13477" s="136"/>
      <c r="R13477" s="124"/>
      <c r="S13477" s="121"/>
      <c r="U13477" s="116"/>
      <c r="V13477" s="116"/>
      <c r="W13477" s="116"/>
      <c r="X13477" s="136"/>
      <c r="Y13477" s="136"/>
    </row>
    <row r="13478" spans="1:25" ht="27.6">
      <c r="A13478" s="116">
        <v>13478</v>
      </c>
      <c r="B13478" s="117">
        <v>44539</v>
      </c>
      <c r="C13478" s="118">
        <f>IF(B13478&lt;&gt;0,MONTH(B13478),0)</f>
        <v>12</v>
      </c>
      <c r="D13478" s="120" t="s">
        <v>252</v>
      </c>
      <c r="E13478" s="120" t="s">
        <v>30089</v>
      </c>
      <c r="F13478" s="214" t="s">
        <v>30090</v>
      </c>
      <c r="G13478" s="119" t="s">
        <v>509</v>
      </c>
      <c r="H13478" s="121" t="s">
        <v>140</v>
      </c>
      <c r="I13478" s="121" t="s">
        <v>30</v>
      </c>
      <c r="J13478" s="121" t="s">
        <v>87</v>
      </c>
      <c r="K13478" s="120" t="s">
        <v>584</v>
      </c>
      <c r="L13478" s="131" t="s">
        <v>32</v>
      </c>
      <c r="M13478" s="121" t="s">
        <v>78</v>
      </c>
      <c r="P13478" s="124">
        <f>IF(O13478&lt;&gt;0,MONTH(O13478),0)</f>
        <v>0</v>
      </c>
    </row>
    <row r="13479" spans="1:25">
      <c r="A13479" s="116">
        <v>13479</v>
      </c>
      <c r="B13479" s="129">
        <v>44539</v>
      </c>
      <c r="C13479" s="118">
        <f>IF(B13479&lt;&gt;0,MONTH(B13479),0)</f>
        <v>12</v>
      </c>
      <c r="D13479" s="120" t="s">
        <v>252</v>
      </c>
      <c r="E13479" s="120" t="s">
        <v>30091</v>
      </c>
      <c r="F13479" s="214" t="s">
        <v>5794</v>
      </c>
      <c r="G13479" s="119" t="s">
        <v>30092</v>
      </c>
      <c r="H13479" s="121" t="s">
        <v>6799</v>
      </c>
      <c r="I13479" s="121" t="s">
        <v>42</v>
      </c>
      <c r="J13479" s="121" t="s">
        <v>2268</v>
      </c>
      <c r="K13479" s="120" t="s">
        <v>65</v>
      </c>
      <c r="L13479" s="131" t="s">
        <v>32</v>
      </c>
      <c r="M13479" s="121" t="s">
        <v>78</v>
      </c>
      <c r="P13479" s="124">
        <f>IF(O13479&lt;&gt;0,MONTH(O13479),0)</f>
        <v>0</v>
      </c>
    </row>
    <row r="13480" spans="1:25">
      <c r="A13480" s="116">
        <v>13480</v>
      </c>
      <c r="B13480" s="117">
        <v>44539</v>
      </c>
      <c r="C13480" s="118">
        <f>IF(B13480&lt;&gt;0,MONTH(B13480),0)</f>
        <v>12</v>
      </c>
      <c r="D13480" s="120" t="s">
        <v>252</v>
      </c>
      <c r="E13480" s="120" t="s">
        <v>30093</v>
      </c>
      <c r="F13480" s="209" t="s">
        <v>24917</v>
      </c>
      <c r="G13480" s="119" t="s">
        <v>30094</v>
      </c>
      <c r="H13480" s="121" t="s">
        <v>140</v>
      </c>
      <c r="I13480" s="121" t="s">
        <v>42</v>
      </c>
      <c r="J13480" s="121" t="s">
        <v>72</v>
      </c>
      <c r="K13480" s="121" t="s">
        <v>584</v>
      </c>
      <c r="L13480" s="131" t="s">
        <v>32</v>
      </c>
      <c r="M13480" s="121" t="s">
        <v>78</v>
      </c>
    </row>
    <row r="13481" spans="1:25" ht="27.6">
      <c r="A13481" s="116">
        <v>13481</v>
      </c>
      <c r="B13481" s="117">
        <v>44539</v>
      </c>
      <c r="D13481" s="120" t="s">
        <v>252</v>
      </c>
      <c r="E13481" s="120" t="s">
        <v>30095</v>
      </c>
      <c r="F13481" s="209" t="s">
        <v>30096</v>
      </c>
      <c r="G13481" s="119" t="s">
        <v>24533</v>
      </c>
      <c r="H13481" s="121" t="s">
        <v>140</v>
      </c>
      <c r="I13481" s="121" t="s">
        <v>42</v>
      </c>
      <c r="J13481" s="121" t="s">
        <v>478</v>
      </c>
      <c r="K13481" s="121" t="s">
        <v>584</v>
      </c>
      <c r="L13481" s="157" t="s">
        <v>32</v>
      </c>
      <c r="M13481" s="121" t="s">
        <v>78</v>
      </c>
    </row>
    <row r="13482" spans="1:25">
      <c r="A13482" s="116">
        <v>13482</v>
      </c>
      <c r="B13482" s="129">
        <v>44539</v>
      </c>
      <c r="D13482" s="120" t="s">
        <v>252</v>
      </c>
      <c r="E13482" s="120" t="s">
        <v>30097</v>
      </c>
      <c r="F13482" s="209" t="s">
        <v>30098</v>
      </c>
      <c r="G13482" s="119" t="s">
        <v>30099</v>
      </c>
      <c r="H13482" s="121" t="s">
        <v>41</v>
      </c>
      <c r="I13482" s="121" t="s">
        <v>42</v>
      </c>
      <c r="J13482" s="121" t="s">
        <v>49</v>
      </c>
      <c r="K13482" s="121" t="s">
        <v>65</v>
      </c>
      <c r="L13482" s="157" t="s">
        <v>32</v>
      </c>
      <c r="M13482" s="121" t="s">
        <v>33</v>
      </c>
      <c r="N13482" s="131">
        <v>44540</v>
      </c>
      <c r="S13482" s="120" t="s">
        <v>92</v>
      </c>
      <c r="T13482" s="126">
        <v>44541</v>
      </c>
    </row>
    <row r="13483" spans="1:25">
      <c r="A13483" s="116">
        <v>13483</v>
      </c>
      <c r="B13483" s="117">
        <v>44539</v>
      </c>
      <c r="D13483" s="120" t="s">
        <v>252</v>
      </c>
      <c r="E13483" s="120" t="s">
        <v>30100</v>
      </c>
      <c r="F13483" s="209" t="s">
        <v>30101</v>
      </c>
      <c r="G13483" s="119" t="s">
        <v>15802</v>
      </c>
      <c r="H13483" s="121" t="s">
        <v>29</v>
      </c>
      <c r="I13483" s="121" t="s">
        <v>30</v>
      </c>
      <c r="J13483" s="121" t="s">
        <v>7131</v>
      </c>
      <c r="K13483" s="121" t="s">
        <v>584</v>
      </c>
      <c r="L13483" s="157" t="s">
        <v>32</v>
      </c>
      <c r="M13483" s="121" t="s">
        <v>78</v>
      </c>
    </row>
    <row r="13484" spans="1:25">
      <c r="A13484" s="116">
        <v>13484</v>
      </c>
      <c r="B13484" s="117">
        <v>44539</v>
      </c>
      <c r="D13484" s="120" t="s">
        <v>252</v>
      </c>
      <c r="E13484" s="120" t="s">
        <v>30102</v>
      </c>
      <c r="F13484" s="209" t="s">
        <v>30103</v>
      </c>
      <c r="G13484" s="119" t="s">
        <v>20071</v>
      </c>
      <c r="H13484" s="121" t="s">
        <v>53</v>
      </c>
      <c r="I13484" s="121" t="s">
        <v>30</v>
      </c>
      <c r="J13484" s="121" t="s">
        <v>87</v>
      </c>
      <c r="K13484" s="121" t="s">
        <v>584</v>
      </c>
      <c r="L13484" s="157" t="s">
        <v>32</v>
      </c>
      <c r="M13484" s="121" t="s">
        <v>78</v>
      </c>
    </row>
    <row r="13485" spans="1:25">
      <c r="A13485" s="116">
        <v>13485</v>
      </c>
      <c r="B13485" s="117">
        <v>44539</v>
      </c>
      <c r="D13485" s="120" t="s">
        <v>252</v>
      </c>
      <c r="E13485" s="120" t="s">
        <v>30104</v>
      </c>
      <c r="F13485" s="209" t="s">
        <v>30105</v>
      </c>
      <c r="G13485" s="119" t="s">
        <v>30106</v>
      </c>
      <c r="H13485" s="121" t="s">
        <v>140</v>
      </c>
      <c r="I13485" s="121" t="s">
        <v>42</v>
      </c>
      <c r="J13485" s="121" t="s">
        <v>72</v>
      </c>
      <c r="K13485" s="121" t="s">
        <v>584</v>
      </c>
      <c r="L13485" s="157" t="s">
        <v>32</v>
      </c>
      <c r="M13485" s="121" t="s">
        <v>78</v>
      </c>
    </row>
    <row r="13486" spans="1:25">
      <c r="A13486" s="116">
        <v>13486</v>
      </c>
      <c r="B13486" s="117">
        <v>44539</v>
      </c>
      <c r="D13486" s="120" t="s">
        <v>252</v>
      </c>
      <c r="E13486" s="120" t="s">
        <v>30107</v>
      </c>
      <c r="F13486" s="209" t="s">
        <v>3842</v>
      </c>
      <c r="G13486" s="119" t="s">
        <v>30108</v>
      </c>
      <c r="H13486" s="121" t="s">
        <v>53</v>
      </c>
      <c r="I13486" s="121" t="s">
        <v>42</v>
      </c>
      <c r="J13486" s="121" t="s">
        <v>49</v>
      </c>
      <c r="K13486" s="121" t="s">
        <v>584</v>
      </c>
      <c r="L13486" s="157" t="s">
        <v>32</v>
      </c>
      <c r="M13486" s="121" t="s">
        <v>78</v>
      </c>
    </row>
    <row r="13487" spans="1:25">
      <c r="A13487" s="116">
        <v>13487</v>
      </c>
      <c r="B13487" s="129">
        <v>44539</v>
      </c>
      <c r="D13487" s="120" t="s">
        <v>252</v>
      </c>
      <c r="E13487" s="120" t="s">
        <v>30109</v>
      </c>
      <c r="F13487" s="209" t="s">
        <v>30110</v>
      </c>
      <c r="G13487" s="119" t="s">
        <v>30111</v>
      </c>
      <c r="H13487" s="121" t="s">
        <v>140</v>
      </c>
      <c r="I13487" s="121" t="s">
        <v>42</v>
      </c>
      <c r="J13487" s="121" t="s">
        <v>91</v>
      </c>
      <c r="K13487" s="121" t="s">
        <v>65</v>
      </c>
      <c r="L13487" s="157" t="s">
        <v>32</v>
      </c>
      <c r="M13487" s="119" t="s">
        <v>78</v>
      </c>
    </row>
    <row r="13488" spans="1:25" ht="27.6">
      <c r="A13488" s="116">
        <v>13488</v>
      </c>
      <c r="B13488" s="117">
        <v>44539</v>
      </c>
      <c r="D13488" s="120" t="s">
        <v>252</v>
      </c>
      <c r="E13488" s="120" t="s">
        <v>30112</v>
      </c>
      <c r="F13488" s="209" t="s">
        <v>30113</v>
      </c>
      <c r="G13488" s="119" t="s">
        <v>4321</v>
      </c>
      <c r="H13488" s="121" t="s">
        <v>101</v>
      </c>
      <c r="I13488" s="121" t="s">
        <v>63</v>
      </c>
      <c r="J13488" s="121" t="s">
        <v>601</v>
      </c>
      <c r="K13488" s="121" t="s">
        <v>584</v>
      </c>
      <c r="L13488" s="157" t="s">
        <v>32</v>
      </c>
      <c r="M13488" s="121" t="s">
        <v>78</v>
      </c>
    </row>
    <row r="13489" spans="1:20">
      <c r="A13489" s="116">
        <v>13489</v>
      </c>
      <c r="B13489" s="117">
        <v>44539</v>
      </c>
      <c r="D13489" s="120" t="s">
        <v>252</v>
      </c>
      <c r="E13489" s="120" t="s">
        <v>30114</v>
      </c>
      <c r="F13489" s="209" t="s">
        <v>469</v>
      </c>
      <c r="G13489" s="119" t="s">
        <v>30115</v>
      </c>
      <c r="H13489" s="121" t="s">
        <v>53</v>
      </c>
      <c r="I13489" s="121" t="s">
        <v>30</v>
      </c>
      <c r="J13489" s="121" t="s">
        <v>8096</v>
      </c>
      <c r="K13489" s="121" t="s">
        <v>584</v>
      </c>
      <c r="L13489" s="157" t="s">
        <v>32</v>
      </c>
      <c r="M13489" s="119" t="s">
        <v>78</v>
      </c>
    </row>
    <row r="13490" spans="1:20">
      <c r="A13490" s="116">
        <v>13490</v>
      </c>
      <c r="B13490" s="129">
        <v>44539</v>
      </c>
      <c r="D13490" s="120" t="s">
        <v>252</v>
      </c>
      <c r="E13490" s="120" t="s">
        <v>30116</v>
      </c>
      <c r="F13490" s="209" t="s">
        <v>19369</v>
      </c>
      <c r="G13490" s="119" t="s">
        <v>30117</v>
      </c>
      <c r="H13490" s="121" t="s">
        <v>140</v>
      </c>
      <c r="I13490" s="121" t="s">
        <v>30</v>
      </c>
      <c r="J13490" s="121" t="s">
        <v>87</v>
      </c>
      <c r="K13490" s="121" t="s">
        <v>65</v>
      </c>
      <c r="L13490" s="157" t="s">
        <v>32</v>
      </c>
      <c r="M13490" s="121" t="s">
        <v>78</v>
      </c>
    </row>
    <row r="13491" spans="1:20">
      <c r="A13491" s="116">
        <v>13491</v>
      </c>
      <c r="B13491" s="117">
        <v>44539</v>
      </c>
      <c r="D13491" s="120" t="s">
        <v>252</v>
      </c>
      <c r="E13491" s="120" t="s">
        <v>30118</v>
      </c>
      <c r="F13491" s="209" t="s">
        <v>469</v>
      </c>
      <c r="G13491" s="119" t="s">
        <v>2794</v>
      </c>
      <c r="H13491" s="121" t="s">
        <v>41</v>
      </c>
      <c r="I13491" s="121" t="s">
        <v>42</v>
      </c>
      <c r="J13491" s="121" t="s">
        <v>319</v>
      </c>
      <c r="K13491" s="121" t="s">
        <v>584</v>
      </c>
      <c r="L13491" s="157" t="s">
        <v>32</v>
      </c>
      <c r="M13491" s="119" t="s">
        <v>33</v>
      </c>
      <c r="N13491" s="131">
        <v>44550</v>
      </c>
    </row>
    <row r="13492" spans="1:20">
      <c r="A13492" s="116">
        <v>13492</v>
      </c>
      <c r="B13492" s="129">
        <v>44539</v>
      </c>
      <c r="D13492" s="120" t="s">
        <v>252</v>
      </c>
      <c r="E13492" s="120" t="s">
        <v>30119</v>
      </c>
      <c r="F13492" s="209" t="s">
        <v>30120</v>
      </c>
      <c r="G13492" s="119" t="s">
        <v>1096</v>
      </c>
      <c r="H13492" s="121" t="s">
        <v>118</v>
      </c>
      <c r="I13492" s="121" t="s">
        <v>30</v>
      </c>
      <c r="J13492" s="121" t="s">
        <v>5018</v>
      </c>
      <c r="K13492" s="121" t="s">
        <v>65</v>
      </c>
      <c r="L13492" s="157" t="s">
        <v>32</v>
      </c>
      <c r="M13492" s="121" t="s">
        <v>33</v>
      </c>
      <c r="N13492" s="131">
        <v>44540</v>
      </c>
      <c r="O13492" s="131">
        <v>44579</v>
      </c>
      <c r="S13492" s="120" t="s">
        <v>135</v>
      </c>
      <c r="T13492" s="126">
        <v>44585</v>
      </c>
    </row>
    <row r="13493" spans="1:20">
      <c r="A13493" s="116">
        <v>13493</v>
      </c>
      <c r="B13493" s="117">
        <v>44539</v>
      </c>
      <c r="D13493" s="120" t="s">
        <v>252</v>
      </c>
      <c r="E13493" s="120" t="s">
        <v>30121</v>
      </c>
      <c r="F13493" s="209" t="s">
        <v>579</v>
      </c>
      <c r="G13493" s="119" t="s">
        <v>30122</v>
      </c>
      <c r="H13493" s="121" t="s">
        <v>76</v>
      </c>
      <c r="I13493" s="121" t="s">
        <v>30</v>
      </c>
      <c r="J13493" s="121" t="s">
        <v>9857</v>
      </c>
      <c r="K13493" s="121" t="s">
        <v>584</v>
      </c>
      <c r="L13493" s="157" t="s">
        <v>32</v>
      </c>
      <c r="M13493" s="119" t="s">
        <v>33</v>
      </c>
      <c r="N13493" s="131">
        <v>44600</v>
      </c>
    </row>
    <row r="13494" spans="1:20">
      <c r="A13494" s="116">
        <v>13494</v>
      </c>
      <c r="B13494" s="117">
        <v>44539</v>
      </c>
      <c r="D13494" s="120" t="s">
        <v>252</v>
      </c>
      <c r="E13494" s="120" t="s">
        <v>30123</v>
      </c>
      <c r="F13494" s="209" t="s">
        <v>547</v>
      </c>
      <c r="G13494" s="119" t="s">
        <v>30124</v>
      </c>
      <c r="H13494" s="121" t="s">
        <v>97</v>
      </c>
      <c r="I13494" s="121" t="s">
        <v>30</v>
      </c>
      <c r="J13494" s="121" t="s">
        <v>77</v>
      </c>
      <c r="K13494" s="121" t="s">
        <v>584</v>
      </c>
      <c r="L13494" s="157" t="s">
        <v>32</v>
      </c>
      <c r="M13494" s="119" t="s">
        <v>78</v>
      </c>
    </row>
    <row r="13495" spans="1:20">
      <c r="A13495" s="116">
        <v>13495</v>
      </c>
      <c r="B13495" s="117">
        <v>44539</v>
      </c>
      <c r="D13495" s="120" t="s">
        <v>252</v>
      </c>
      <c r="E13495" s="120" t="s">
        <v>30125</v>
      </c>
      <c r="F13495" s="209" t="s">
        <v>579</v>
      </c>
      <c r="G13495" s="119" t="s">
        <v>8888</v>
      </c>
      <c r="H13495" s="121" t="s">
        <v>1173</v>
      </c>
      <c r="I13495" s="121" t="s">
        <v>30</v>
      </c>
      <c r="J13495" s="121" t="s">
        <v>838</v>
      </c>
      <c r="K13495" s="121" t="s">
        <v>584</v>
      </c>
      <c r="L13495" s="157" t="s">
        <v>32</v>
      </c>
      <c r="M13495" s="119" t="s">
        <v>78</v>
      </c>
    </row>
    <row r="13496" spans="1:20">
      <c r="A13496" s="116">
        <v>13496</v>
      </c>
      <c r="B13496" s="117">
        <v>44539</v>
      </c>
      <c r="D13496" s="120" t="s">
        <v>252</v>
      </c>
      <c r="E13496" s="120" t="s">
        <v>30126</v>
      </c>
      <c r="F13496" s="209" t="s">
        <v>579</v>
      </c>
      <c r="G13496" s="119" t="s">
        <v>30127</v>
      </c>
      <c r="H13496" s="121" t="s">
        <v>140</v>
      </c>
      <c r="I13496" s="121" t="s">
        <v>30</v>
      </c>
      <c r="J13496" s="121" t="s">
        <v>77</v>
      </c>
      <c r="K13496" s="121" t="s">
        <v>584</v>
      </c>
      <c r="L13496" s="157" t="s">
        <v>32</v>
      </c>
      <c r="M13496" s="121" t="s">
        <v>78</v>
      </c>
    </row>
    <row r="13497" spans="1:20">
      <c r="A13497" s="116">
        <v>13497</v>
      </c>
      <c r="B13497" s="117">
        <v>44539</v>
      </c>
      <c r="D13497" s="120" t="s">
        <v>252</v>
      </c>
      <c r="E13497" s="120" t="s">
        <v>30128</v>
      </c>
      <c r="F13497" s="212" t="s">
        <v>579</v>
      </c>
      <c r="G13497" s="119" t="s">
        <v>27327</v>
      </c>
      <c r="H13497" s="121" t="s">
        <v>48</v>
      </c>
      <c r="I13497" s="119" t="s">
        <v>42</v>
      </c>
      <c r="J13497" s="121" t="s">
        <v>82</v>
      </c>
      <c r="K13497" s="121" t="s">
        <v>584</v>
      </c>
      <c r="L13497" s="157" t="s">
        <v>32</v>
      </c>
      <c r="M13497" s="119" t="s">
        <v>78</v>
      </c>
    </row>
    <row r="13498" spans="1:20">
      <c r="A13498" s="116">
        <v>13498</v>
      </c>
      <c r="B13498" s="117">
        <v>44539</v>
      </c>
      <c r="D13498" s="120" t="s">
        <v>252</v>
      </c>
      <c r="E13498" s="120" t="s">
        <v>30129</v>
      </c>
      <c r="F13498" s="209" t="s">
        <v>579</v>
      </c>
      <c r="G13498" s="119" t="s">
        <v>7905</v>
      </c>
      <c r="H13498" s="121" t="s">
        <v>76</v>
      </c>
      <c r="I13498" s="121" t="s">
        <v>30</v>
      </c>
      <c r="J13498" s="121" t="s">
        <v>7216</v>
      </c>
      <c r="K13498" s="121" t="s">
        <v>584</v>
      </c>
      <c r="L13498" s="157" t="s">
        <v>32</v>
      </c>
      <c r="M13498" s="119" t="s">
        <v>78</v>
      </c>
    </row>
    <row r="13499" spans="1:20">
      <c r="A13499" s="116">
        <v>13499</v>
      </c>
      <c r="B13499" s="117">
        <v>44539</v>
      </c>
      <c r="D13499" s="120" t="s">
        <v>252</v>
      </c>
      <c r="E13499" s="120" t="s">
        <v>30130</v>
      </c>
      <c r="F13499" s="209" t="s">
        <v>579</v>
      </c>
      <c r="G13499" s="119" t="s">
        <v>30131</v>
      </c>
      <c r="H13499" s="121" t="s">
        <v>48</v>
      </c>
      <c r="I13499" s="121" t="s">
        <v>30</v>
      </c>
      <c r="J13499" s="121" t="s">
        <v>5018</v>
      </c>
      <c r="K13499" s="121" t="s">
        <v>584</v>
      </c>
      <c r="L13499" s="157" t="s">
        <v>32</v>
      </c>
      <c r="M13499" s="119" t="s">
        <v>78</v>
      </c>
    </row>
    <row r="13500" spans="1:20">
      <c r="A13500" s="116">
        <v>13500</v>
      </c>
      <c r="B13500" s="129">
        <v>44539</v>
      </c>
      <c r="D13500" s="120" t="s">
        <v>252</v>
      </c>
      <c r="E13500" s="120" t="s">
        <v>30132</v>
      </c>
      <c r="F13500" s="209" t="s">
        <v>30133</v>
      </c>
      <c r="G13500" s="119" t="s">
        <v>30134</v>
      </c>
      <c r="H13500" s="121" t="s">
        <v>160</v>
      </c>
      <c r="I13500" s="121" t="s">
        <v>30</v>
      </c>
      <c r="J13500" s="121" t="s">
        <v>8033</v>
      </c>
      <c r="K13500" s="121" t="s">
        <v>65</v>
      </c>
      <c r="L13500" s="157" t="s">
        <v>32</v>
      </c>
      <c r="M13500" s="119" t="s">
        <v>78</v>
      </c>
    </row>
    <row r="13501" spans="1:20">
      <c r="A13501" s="116">
        <v>13501</v>
      </c>
      <c r="B13501" s="129">
        <v>44539</v>
      </c>
      <c r="D13501" s="120" t="s">
        <v>252</v>
      </c>
      <c r="E13501" s="120" t="s">
        <v>30135</v>
      </c>
      <c r="F13501" s="209" t="s">
        <v>30136</v>
      </c>
      <c r="G13501" s="119" t="s">
        <v>10313</v>
      </c>
      <c r="H13501" s="121" t="s">
        <v>53</v>
      </c>
      <c r="I13501" s="121" t="s">
        <v>30</v>
      </c>
      <c r="J13501" s="121" t="s">
        <v>87</v>
      </c>
      <c r="K13501" s="121" t="s">
        <v>65</v>
      </c>
      <c r="L13501" s="157" t="s">
        <v>32</v>
      </c>
      <c r="M13501" s="121" t="s">
        <v>78</v>
      </c>
    </row>
    <row r="13502" spans="1:20" ht="27.6">
      <c r="A13502" s="116">
        <v>13502</v>
      </c>
      <c r="B13502" s="117">
        <v>44539</v>
      </c>
      <c r="D13502" s="120" t="s">
        <v>252</v>
      </c>
      <c r="E13502" s="120" t="s">
        <v>30137</v>
      </c>
      <c r="F13502" s="209" t="s">
        <v>30138</v>
      </c>
      <c r="G13502" s="119" t="s">
        <v>12729</v>
      </c>
      <c r="H13502" s="121" t="s">
        <v>53</v>
      </c>
      <c r="I13502" s="121" t="s">
        <v>30</v>
      </c>
      <c r="J13502" s="121" t="s">
        <v>77</v>
      </c>
      <c r="K13502" s="121" t="s">
        <v>584</v>
      </c>
      <c r="L13502" s="157" t="s">
        <v>32</v>
      </c>
      <c r="M13502" s="121" t="s">
        <v>78</v>
      </c>
    </row>
    <row r="13503" spans="1:20" ht="27.6">
      <c r="A13503" s="116">
        <v>13503</v>
      </c>
      <c r="B13503" s="117">
        <v>44539</v>
      </c>
      <c r="D13503" s="120" t="s">
        <v>252</v>
      </c>
      <c r="E13503" s="120" t="s">
        <v>30139</v>
      </c>
      <c r="F13503" s="209" t="s">
        <v>30140</v>
      </c>
      <c r="G13503" s="119" t="s">
        <v>9981</v>
      </c>
      <c r="H13503" s="121" t="s">
        <v>140</v>
      </c>
      <c r="I13503" s="121" t="s">
        <v>30</v>
      </c>
      <c r="J13503" s="121" t="s">
        <v>3886</v>
      </c>
      <c r="K13503" s="121" t="s">
        <v>584</v>
      </c>
      <c r="L13503" s="157" t="s">
        <v>32</v>
      </c>
      <c r="M13503" s="121" t="s">
        <v>78</v>
      </c>
    </row>
    <row r="13504" spans="1:20">
      <c r="A13504" s="116">
        <v>13504</v>
      </c>
      <c r="B13504" s="129">
        <v>44539</v>
      </c>
      <c r="D13504" s="120" t="s">
        <v>252</v>
      </c>
      <c r="E13504" s="120" t="s">
        <v>30141</v>
      </c>
      <c r="F13504" s="209" t="s">
        <v>777</v>
      </c>
      <c r="G13504" s="119" t="s">
        <v>30142</v>
      </c>
      <c r="H13504" s="121" t="s">
        <v>53</v>
      </c>
      <c r="I13504" s="121" t="s">
        <v>30</v>
      </c>
      <c r="J13504" s="121" t="s">
        <v>7091</v>
      </c>
      <c r="K13504" s="121" t="s">
        <v>65</v>
      </c>
      <c r="L13504" s="157" t="s">
        <v>32</v>
      </c>
      <c r="M13504" s="121" t="s">
        <v>33</v>
      </c>
      <c r="N13504" s="131">
        <v>44540</v>
      </c>
      <c r="O13504" s="131">
        <v>44628</v>
      </c>
    </row>
    <row r="13505" spans="1:25">
      <c r="A13505" s="116">
        <v>13505</v>
      </c>
      <c r="B13505" s="129">
        <v>44539</v>
      </c>
      <c r="D13505" s="120" t="s">
        <v>252</v>
      </c>
      <c r="E13505" s="120" t="s">
        <v>30143</v>
      </c>
      <c r="F13505" s="209" t="s">
        <v>30144</v>
      </c>
      <c r="G13505" s="119" t="s">
        <v>30145</v>
      </c>
      <c r="H13505" s="121" t="s">
        <v>29</v>
      </c>
      <c r="I13505" s="121" t="s">
        <v>30</v>
      </c>
      <c r="J13505" s="121" t="s">
        <v>31</v>
      </c>
      <c r="K13505" s="121" t="s">
        <v>65</v>
      </c>
      <c r="L13505" s="157" t="s">
        <v>32</v>
      </c>
      <c r="M13505" s="121" t="s">
        <v>78</v>
      </c>
    </row>
    <row r="13506" spans="1:25">
      <c r="A13506" s="116">
        <v>13506</v>
      </c>
      <c r="B13506" s="117">
        <v>44539</v>
      </c>
      <c r="D13506" s="120" t="s">
        <v>252</v>
      </c>
      <c r="E13506" s="120" t="s">
        <v>30146</v>
      </c>
      <c r="F13506" s="209" t="s">
        <v>30147</v>
      </c>
      <c r="G13506" s="119" t="s">
        <v>5507</v>
      </c>
      <c r="H13506" s="121" t="s">
        <v>86</v>
      </c>
      <c r="I13506" s="121" t="s">
        <v>30</v>
      </c>
      <c r="J13506" s="121" t="s">
        <v>7216</v>
      </c>
      <c r="K13506" s="121" t="s">
        <v>584</v>
      </c>
      <c r="L13506" s="157" t="s">
        <v>32</v>
      </c>
      <c r="M13506" s="121" t="s">
        <v>78</v>
      </c>
    </row>
    <row r="13507" spans="1:25">
      <c r="A13507" s="116">
        <v>13507</v>
      </c>
      <c r="B13507" s="117">
        <v>44539</v>
      </c>
      <c r="D13507" s="120" t="s">
        <v>252</v>
      </c>
      <c r="E13507" s="120" t="s">
        <v>30148</v>
      </c>
      <c r="F13507" s="214" t="s">
        <v>30149</v>
      </c>
      <c r="G13507" s="119" t="s">
        <v>16377</v>
      </c>
      <c r="H13507" s="121" t="s">
        <v>53</v>
      </c>
      <c r="I13507" s="121" t="s">
        <v>30</v>
      </c>
      <c r="J13507" s="121" t="s">
        <v>87</v>
      </c>
      <c r="K13507" s="120" t="s">
        <v>584</v>
      </c>
      <c r="L13507" s="131" t="s">
        <v>32</v>
      </c>
      <c r="M13507" s="121" t="s">
        <v>78</v>
      </c>
    </row>
    <row r="13508" spans="1:25" ht="27.6">
      <c r="A13508" s="116">
        <v>13508</v>
      </c>
      <c r="B13508" s="117">
        <v>44539</v>
      </c>
      <c r="D13508" s="120" t="s">
        <v>252</v>
      </c>
      <c r="E13508" s="120" t="s">
        <v>30150</v>
      </c>
      <c r="F13508" s="209" t="s">
        <v>30151</v>
      </c>
      <c r="G13508" s="119" t="s">
        <v>9817</v>
      </c>
      <c r="H13508" s="121" t="s">
        <v>140</v>
      </c>
      <c r="I13508" s="121" t="s">
        <v>30</v>
      </c>
      <c r="J13508" s="121" t="s">
        <v>435</v>
      </c>
      <c r="K13508" s="121" t="s">
        <v>584</v>
      </c>
      <c r="L13508" s="157" t="s">
        <v>32</v>
      </c>
      <c r="M13508" s="121" t="s">
        <v>78</v>
      </c>
    </row>
    <row r="13509" spans="1:25">
      <c r="A13509" s="116">
        <v>13509</v>
      </c>
      <c r="B13509" s="117">
        <v>44539</v>
      </c>
      <c r="D13509" s="120" t="s">
        <v>252</v>
      </c>
      <c r="E13509" s="120" t="s">
        <v>30152</v>
      </c>
      <c r="F13509" s="209" t="s">
        <v>30153</v>
      </c>
      <c r="G13509" s="119" t="s">
        <v>8831</v>
      </c>
      <c r="H13509" s="121" t="s">
        <v>48</v>
      </c>
      <c r="I13509" s="121" t="s">
        <v>30</v>
      </c>
      <c r="J13509" s="121" t="s">
        <v>7142</v>
      </c>
      <c r="K13509" s="121" t="s">
        <v>584</v>
      </c>
      <c r="L13509" s="157" t="s">
        <v>32</v>
      </c>
      <c r="M13509" s="121" t="s">
        <v>78</v>
      </c>
    </row>
    <row r="13510" spans="1:25" ht="27.6">
      <c r="A13510" s="116">
        <v>13510</v>
      </c>
      <c r="B13510" s="117">
        <v>44539</v>
      </c>
      <c r="D13510" s="120" t="s">
        <v>252</v>
      </c>
      <c r="E13510" s="120" t="s">
        <v>30154</v>
      </c>
      <c r="F13510" s="209" t="s">
        <v>30155</v>
      </c>
      <c r="G13510" s="119" t="s">
        <v>381</v>
      </c>
      <c r="H13510" s="121" t="s">
        <v>76</v>
      </c>
      <c r="I13510" s="121" t="s">
        <v>30</v>
      </c>
      <c r="J13510" s="121" t="s">
        <v>87</v>
      </c>
      <c r="K13510" s="121" t="s">
        <v>584</v>
      </c>
      <c r="L13510" s="157" t="s">
        <v>32</v>
      </c>
      <c r="M13510" s="121" t="s">
        <v>78</v>
      </c>
    </row>
    <row r="13511" spans="1:25">
      <c r="A13511" s="116">
        <v>13511</v>
      </c>
      <c r="B13511" s="129">
        <v>44539</v>
      </c>
      <c r="D13511" s="120" t="s">
        <v>252</v>
      </c>
      <c r="E13511" s="120" t="s">
        <v>30156</v>
      </c>
      <c r="F13511" s="209" t="s">
        <v>11248</v>
      </c>
      <c r="G13511" s="119" t="s">
        <v>30157</v>
      </c>
      <c r="H13511" s="121" t="s">
        <v>53</v>
      </c>
      <c r="I13511" s="121" t="s">
        <v>30</v>
      </c>
      <c r="J13511" s="121" t="s">
        <v>9853</v>
      </c>
      <c r="K13511" s="121" t="s">
        <v>65</v>
      </c>
      <c r="L13511" s="157" t="s">
        <v>32</v>
      </c>
      <c r="M13511" s="121" t="s">
        <v>78</v>
      </c>
    </row>
    <row r="13512" spans="1:25">
      <c r="A13512" s="116">
        <v>13512</v>
      </c>
      <c r="B13512" s="129">
        <v>44539</v>
      </c>
      <c r="D13512" s="120" t="s">
        <v>252</v>
      </c>
      <c r="E13512" s="120" t="s">
        <v>30158</v>
      </c>
      <c r="F13512" s="209" t="s">
        <v>7636</v>
      </c>
      <c r="G13512" s="119" t="s">
        <v>30159</v>
      </c>
      <c r="H13512" s="121" t="s">
        <v>27385</v>
      </c>
      <c r="I13512" s="121" t="s">
        <v>30</v>
      </c>
      <c r="J13512" s="121" t="s">
        <v>9857</v>
      </c>
      <c r="K13512" s="121" t="s">
        <v>65</v>
      </c>
      <c r="L13512" s="157" t="s">
        <v>32</v>
      </c>
      <c r="M13512" s="121" t="s">
        <v>33</v>
      </c>
      <c r="N13512" s="131">
        <v>44540</v>
      </c>
      <c r="O13512" s="131">
        <v>44628</v>
      </c>
    </row>
    <row r="13513" spans="1:25">
      <c r="A13513" s="116">
        <v>13513</v>
      </c>
      <c r="B13513" s="129">
        <v>44539</v>
      </c>
      <c r="D13513" s="120" t="s">
        <v>252</v>
      </c>
      <c r="E13513" s="120" t="s">
        <v>30160</v>
      </c>
      <c r="F13513" s="209" t="s">
        <v>30161</v>
      </c>
      <c r="G13513" s="119" t="s">
        <v>30162</v>
      </c>
      <c r="H13513" s="121" t="s">
        <v>27385</v>
      </c>
      <c r="I13513" s="121" t="s">
        <v>30</v>
      </c>
      <c r="J13513" s="121" t="s">
        <v>31</v>
      </c>
      <c r="K13513" s="121" t="s">
        <v>584</v>
      </c>
      <c r="L13513" s="157" t="s">
        <v>32</v>
      </c>
      <c r="M13513" s="121" t="s">
        <v>33</v>
      </c>
      <c r="N13513" s="131">
        <v>44540</v>
      </c>
    </row>
    <row r="13514" spans="1:25">
      <c r="A13514" s="116">
        <v>13514</v>
      </c>
      <c r="B13514" s="129">
        <v>44539</v>
      </c>
      <c r="D13514" s="120" t="s">
        <v>252</v>
      </c>
      <c r="E13514" s="120" t="s">
        <v>30163</v>
      </c>
      <c r="F13514" s="209" t="s">
        <v>399</v>
      </c>
      <c r="G13514" s="119" t="s">
        <v>30164</v>
      </c>
      <c r="H13514" s="121" t="s">
        <v>29</v>
      </c>
      <c r="I13514" s="121" t="s">
        <v>30</v>
      </c>
      <c r="J13514" s="121" t="s">
        <v>8096</v>
      </c>
      <c r="K13514" s="121" t="s">
        <v>65</v>
      </c>
      <c r="L13514" s="157" t="s">
        <v>32</v>
      </c>
      <c r="M13514" s="121" t="s">
        <v>33</v>
      </c>
      <c r="N13514" s="131">
        <v>44545</v>
      </c>
      <c r="O13514" s="131">
        <v>44628</v>
      </c>
    </row>
    <row r="13515" spans="1:25" ht="27.6">
      <c r="A13515" s="116">
        <v>13515</v>
      </c>
      <c r="B13515" s="129">
        <v>44539</v>
      </c>
      <c r="D13515" s="120" t="s">
        <v>252</v>
      </c>
      <c r="E13515" s="120" t="s">
        <v>30165</v>
      </c>
      <c r="F13515" s="209" t="s">
        <v>30166</v>
      </c>
      <c r="G13515" s="119" t="s">
        <v>1100</v>
      </c>
      <c r="H13515" s="121" t="s">
        <v>53</v>
      </c>
      <c r="I13515" s="121" t="s">
        <v>30</v>
      </c>
      <c r="J13515" s="121" t="s">
        <v>19954</v>
      </c>
      <c r="K13515" s="121" t="s">
        <v>584</v>
      </c>
      <c r="L13515" s="157" t="s">
        <v>32</v>
      </c>
      <c r="M13515" s="121" t="s">
        <v>33</v>
      </c>
      <c r="N13515" s="131">
        <v>44545</v>
      </c>
    </row>
    <row r="13516" spans="1:25" ht="27.6">
      <c r="A13516" s="116">
        <v>13516</v>
      </c>
      <c r="B13516" s="129">
        <v>44539</v>
      </c>
      <c r="D13516" s="120" t="s">
        <v>252</v>
      </c>
      <c r="E13516" s="120" t="s">
        <v>30167</v>
      </c>
      <c r="F13516" s="209" t="s">
        <v>30168</v>
      </c>
      <c r="G13516" s="119" t="s">
        <v>4780</v>
      </c>
      <c r="H13516" s="121" t="s">
        <v>86</v>
      </c>
      <c r="I13516" s="121" t="s">
        <v>30</v>
      </c>
      <c r="J13516" s="121" t="s">
        <v>77</v>
      </c>
      <c r="K13516" s="121" t="s">
        <v>65</v>
      </c>
      <c r="L13516" s="157" t="s">
        <v>32</v>
      </c>
      <c r="M13516" s="121" t="s">
        <v>33</v>
      </c>
      <c r="N13516" s="131">
        <v>44564</v>
      </c>
      <c r="O13516" s="131">
        <v>44650</v>
      </c>
      <c r="S13516" s="120" t="s">
        <v>135</v>
      </c>
      <c r="T13516" s="126">
        <v>44585</v>
      </c>
      <c r="Y13516" s="116" t="s">
        <v>20731</v>
      </c>
    </row>
    <row r="13517" spans="1:25">
      <c r="A13517" s="116">
        <v>13517</v>
      </c>
      <c r="B13517" s="129">
        <v>44539</v>
      </c>
      <c r="D13517" s="120" t="s">
        <v>252</v>
      </c>
      <c r="E13517" s="120" t="s">
        <v>30169</v>
      </c>
      <c r="F13517" s="209" t="s">
        <v>473</v>
      </c>
      <c r="G13517" s="119" t="s">
        <v>30170</v>
      </c>
      <c r="H13517" s="121" t="s">
        <v>29</v>
      </c>
      <c r="I13517" s="121" t="s">
        <v>30</v>
      </c>
      <c r="J13517" s="121" t="s">
        <v>8096</v>
      </c>
      <c r="K13517" s="121" t="s">
        <v>584</v>
      </c>
      <c r="L13517" s="157" t="s">
        <v>32</v>
      </c>
      <c r="M13517" s="121" t="s">
        <v>33</v>
      </c>
      <c r="N13517" s="131">
        <v>44539</v>
      </c>
    </row>
    <row r="13518" spans="1:25">
      <c r="A13518" s="116">
        <v>13518</v>
      </c>
      <c r="B13518" s="129">
        <v>44539</v>
      </c>
      <c r="D13518" s="120" t="s">
        <v>252</v>
      </c>
      <c r="E13518" s="120" t="s">
        <v>30171</v>
      </c>
      <c r="F13518" s="209" t="s">
        <v>30172</v>
      </c>
      <c r="G13518" s="119" t="s">
        <v>30173</v>
      </c>
      <c r="H13518" s="121" t="s">
        <v>160</v>
      </c>
      <c r="I13518" s="121" t="s">
        <v>30</v>
      </c>
      <c r="J13518" s="121" t="s">
        <v>435</v>
      </c>
      <c r="K13518" s="121" t="s">
        <v>65</v>
      </c>
      <c r="L13518" s="157" t="s">
        <v>32</v>
      </c>
      <c r="M13518" s="121" t="s">
        <v>33</v>
      </c>
      <c r="N13518" s="131">
        <v>44540</v>
      </c>
      <c r="S13518" s="120" t="s">
        <v>135</v>
      </c>
      <c r="T13518" s="126">
        <v>44545</v>
      </c>
    </row>
    <row r="13519" spans="1:25">
      <c r="A13519" s="116">
        <v>13519</v>
      </c>
      <c r="B13519" s="129">
        <v>44539</v>
      </c>
      <c r="D13519" s="120" t="s">
        <v>580</v>
      </c>
      <c r="E13519" s="120" t="s">
        <v>30174</v>
      </c>
      <c r="F13519" s="209" t="s">
        <v>30175</v>
      </c>
      <c r="G13519" s="119" t="s">
        <v>30176</v>
      </c>
      <c r="H13519" s="121" t="s">
        <v>118</v>
      </c>
      <c r="I13519" s="121" t="s">
        <v>42</v>
      </c>
      <c r="J13519" s="121" t="s">
        <v>72</v>
      </c>
      <c r="K13519" s="121" t="s">
        <v>65</v>
      </c>
      <c r="L13519" s="157" t="s">
        <v>32</v>
      </c>
      <c r="M13519" s="120" t="s">
        <v>78</v>
      </c>
    </row>
    <row r="13520" spans="1:25">
      <c r="A13520" s="116">
        <v>13520</v>
      </c>
      <c r="B13520" s="129">
        <v>44539</v>
      </c>
      <c r="D13520" s="120" t="s">
        <v>580</v>
      </c>
      <c r="E13520" s="120" t="s">
        <v>30177</v>
      </c>
      <c r="F13520" s="209" t="s">
        <v>30178</v>
      </c>
      <c r="G13520" s="119" t="s">
        <v>15241</v>
      </c>
      <c r="H13520" s="121" t="s">
        <v>53</v>
      </c>
      <c r="I13520" s="121" t="s">
        <v>42</v>
      </c>
      <c r="J13520" s="121" t="s">
        <v>91</v>
      </c>
      <c r="K13520" s="121" t="s">
        <v>584</v>
      </c>
      <c r="L13520" s="157" t="s">
        <v>32</v>
      </c>
      <c r="M13520" s="120" t="s">
        <v>78</v>
      </c>
    </row>
    <row r="13521" spans="1:25">
      <c r="A13521" s="116">
        <v>13521</v>
      </c>
      <c r="B13521" s="129">
        <v>44539</v>
      </c>
      <c r="D13521" s="120" t="s">
        <v>580</v>
      </c>
      <c r="E13521" s="120" t="s">
        <v>30179</v>
      </c>
      <c r="F13521" s="209" t="s">
        <v>30180</v>
      </c>
      <c r="G13521" s="119" t="s">
        <v>30181</v>
      </c>
      <c r="H13521" s="121" t="s">
        <v>461</v>
      </c>
      <c r="I13521" s="121" t="s">
        <v>30</v>
      </c>
      <c r="J13521" s="121" t="s">
        <v>87</v>
      </c>
      <c r="K13521" s="121" t="s">
        <v>65</v>
      </c>
      <c r="L13521" s="157" t="s">
        <v>32</v>
      </c>
      <c r="M13521" s="120" t="s">
        <v>78</v>
      </c>
    </row>
    <row r="13522" spans="1:25">
      <c r="A13522" s="116">
        <v>13522</v>
      </c>
      <c r="B13522" s="129">
        <v>44539</v>
      </c>
      <c r="D13522" s="120" t="s">
        <v>580</v>
      </c>
      <c r="E13522" s="120" t="s">
        <v>30182</v>
      </c>
      <c r="F13522" s="209" t="s">
        <v>959</v>
      </c>
      <c r="G13522" s="119" t="s">
        <v>2820</v>
      </c>
      <c r="H13522" s="121" t="s">
        <v>48</v>
      </c>
      <c r="I13522" s="121" t="s">
        <v>30</v>
      </c>
      <c r="J13522" s="121" t="s">
        <v>7216</v>
      </c>
      <c r="K13522" s="121" t="s">
        <v>65</v>
      </c>
      <c r="L13522" s="157" t="s">
        <v>32</v>
      </c>
      <c r="M13522" s="120" t="s">
        <v>78</v>
      </c>
    </row>
    <row r="13523" spans="1:25">
      <c r="A13523" s="116">
        <v>13523</v>
      </c>
      <c r="B13523" s="129">
        <v>44539</v>
      </c>
      <c r="D13523" s="120" t="s">
        <v>580</v>
      </c>
      <c r="E13523" s="120" t="s">
        <v>30183</v>
      </c>
      <c r="F13523" s="209" t="s">
        <v>7055</v>
      </c>
      <c r="G13523" s="119" t="s">
        <v>26203</v>
      </c>
      <c r="H13523" s="121" t="s">
        <v>86</v>
      </c>
      <c r="I13523" s="121" t="s">
        <v>42</v>
      </c>
      <c r="J13523" s="121" t="s">
        <v>646</v>
      </c>
      <c r="K13523" s="121" t="s">
        <v>65</v>
      </c>
      <c r="L13523" s="157" t="s">
        <v>32</v>
      </c>
      <c r="M13523" s="120" t="s">
        <v>33</v>
      </c>
      <c r="N13523" s="131">
        <v>44544</v>
      </c>
      <c r="O13523" s="131">
        <v>44588</v>
      </c>
      <c r="S13523" s="120" t="s">
        <v>92</v>
      </c>
      <c r="Y13523" s="116" t="s">
        <v>26506</v>
      </c>
    </row>
    <row r="13524" spans="1:25">
      <c r="A13524" s="116">
        <v>13524</v>
      </c>
      <c r="B13524" s="129">
        <v>44539</v>
      </c>
      <c r="D13524" s="120" t="s">
        <v>580</v>
      </c>
      <c r="E13524" s="120" t="s">
        <v>30184</v>
      </c>
      <c r="F13524" s="209" t="s">
        <v>30185</v>
      </c>
      <c r="G13524" s="119" t="s">
        <v>9634</v>
      </c>
      <c r="H13524" s="121" t="s">
        <v>41</v>
      </c>
      <c r="I13524" s="121" t="s">
        <v>63</v>
      </c>
      <c r="J13524" s="121" t="s">
        <v>2145</v>
      </c>
      <c r="K13524" s="121" t="s">
        <v>65</v>
      </c>
      <c r="L13524" s="157" t="s">
        <v>32</v>
      </c>
      <c r="M13524" s="120" t="s">
        <v>78</v>
      </c>
    </row>
    <row r="13525" spans="1:25" ht="27.6">
      <c r="A13525" s="116">
        <v>13525</v>
      </c>
      <c r="B13525" s="129">
        <v>44539</v>
      </c>
      <c r="D13525" s="120" t="s">
        <v>580</v>
      </c>
      <c r="E13525" s="120" t="s">
        <v>30186</v>
      </c>
      <c r="F13525" s="209" t="s">
        <v>30187</v>
      </c>
      <c r="G13525" s="119" t="s">
        <v>29488</v>
      </c>
      <c r="H13525" s="121" t="s">
        <v>53</v>
      </c>
      <c r="I13525" s="121" t="s">
        <v>30</v>
      </c>
      <c r="J13525" s="121" t="s">
        <v>5018</v>
      </c>
      <c r="K13525" s="121" t="s">
        <v>65</v>
      </c>
      <c r="L13525" s="157" t="s">
        <v>32</v>
      </c>
      <c r="M13525" s="120" t="s">
        <v>78</v>
      </c>
    </row>
    <row r="13526" spans="1:25" ht="27.6">
      <c r="A13526" s="116">
        <v>13526</v>
      </c>
      <c r="B13526" s="129">
        <v>44539</v>
      </c>
      <c r="D13526" s="120" t="s">
        <v>580</v>
      </c>
      <c r="E13526" s="120" t="s">
        <v>30188</v>
      </c>
      <c r="F13526" s="209" t="s">
        <v>30189</v>
      </c>
      <c r="G13526" s="119" t="s">
        <v>30190</v>
      </c>
      <c r="H13526" s="121" t="s">
        <v>53</v>
      </c>
      <c r="I13526" s="121" t="s">
        <v>30</v>
      </c>
      <c r="J13526" s="121" t="s">
        <v>77</v>
      </c>
      <c r="K13526" s="121" t="s">
        <v>65</v>
      </c>
      <c r="L13526" s="157" t="s">
        <v>32</v>
      </c>
      <c r="M13526" s="120" t="s">
        <v>78</v>
      </c>
    </row>
    <row r="13527" spans="1:25">
      <c r="A13527" s="116">
        <v>13527</v>
      </c>
      <c r="D13527" s="120" t="s">
        <v>37</v>
      </c>
      <c r="E13527" s="120" t="s">
        <v>30191</v>
      </c>
      <c r="F13527" s="209" t="s">
        <v>30192</v>
      </c>
      <c r="G13527" s="119" t="s">
        <v>30193</v>
      </c>
      <c r="H13527" s="121" t="s">
        <v>41</v>
      </c>
      <c r="I13527" s="121" t="s">
        <v>30</v>
      </c>
      <c r="J13527" s="121" t="s">
        <v>87</v>
      </c>
      <c r="K13527" s="121" t="s">
        <v>65</v>
      </c>
      <c r="L13527" s="121" t="s">
        <v>32</v>
      </c>
      <c r="M13527" s="120" t="s">
        <v>78</v>
      </c>
    </row>
    <row r="13528" spans="1:25">
      <c r="A13528" s="116">
        <v>13528</v>
      </c>
      <c r="B13528" s="129">
        <v>44539</v>
      </c>
      <c r="D13528" s="120" t="s">
        <v>580</v>
      </c>
      <c r="E13528" s="120" t="s">
        <v>30194</v>
      </c>
      <c r="F13528" s="209" t="s">
        <v>30195</v>
      </c>
      <c r="G13528" s="119" t="s">
        <v>30196</v>
      </c>
      <c r="H13528" s="121" t="s">
        <v>29</v>
      </c>
      <c r="I13528" s="121" t="s">
        <v>30</v>
      </c>
      <c r="J13528" s="121" t="s">
        <v>5018</v>
      </c>
      <c r="K13528" s="121" t="s">
        <v>65</v>
      </c>
      <c r="L13528" s="157" t="s">
        <v>32</v>
      </c>
      <c r="M13528" s="130" t="s">
        <v>184</v>
      </c>
      <c r="N13528" s="131">
        <v>44543</v>
      </c>
      <c r="O13528" s="131">
        <v>44588</v>
      </c>
    </row>
    <row r="13529" spans="1:25">
      <c r="A13529" s="116">
        <v>13529</v>
      </c>
      <c r="B13529" s="129">
        <v>44539</v>
      </c>
      <c r="D13529" s="120" t="s">
        <v>580</v>
      </c>
      <c r="E13529" s="120" t="s">
        <v>30197</v>
      </c>
      <c r="F13529" s="209" t="s">
        <v>30198</v>
      </c>
      <c r="G13529" s="119" t="s">
        <v>29488</v>
      </c>
      <c r="H13529" s="121" t="s">
        <v>53</v>
      </c>
      <c r="I13529" s="121" t="s">
        <v>30</v>
      </c>
      <c r="J13529" s="121" t="s">
        <v>5018</v>
      </c>
      <c r="K13529" s="121" t="s">
        <v>65</v>
      </c>
      <c r="L13529" s="157" t="s">
        <v>32</v>
      </c>
      <c r="M13529" s="130" t="s">
        <v>33</v>
      </c>
      <c r="N13529" s="131">
        <v>44572</v>
      </c>
      <c r="O13529" s="131">
        <v>44631</v>
      </c>
    </row>
    <row r="13530" spans="1:25">
      <c r="A13530" s="116">
        <v>13530</v>
      </c>
      <c r="B13530" s="129">
        <v>44539</v>
      </c>
      <c r="D13530" s="120" t="s">
        <v>580</v>
      </c>
      <c r="E13530" s="120" t="s">
        <v>30199</v>
      </c>
      <c r="F13530" s="209" t="s">
        <v>30200</v>
      </c>
      <c r="G13530" s="119" t="s">
        <v>1526</v>
      </c>
      <c r="H13530" s="121" t="s">
        <v>53</v>
      </c>
      <c r="I13530" s="121" t="s">
        <v>30</v>
      </c>
      <c r="J13530" s="121" t="s">
        <v>8096</v>
      </c>
      <c r="K13530" s="121" t="s">
        <v>65</v>
      </c>
      <c r="L13530" s="157" t="s">
        <v>32</v>
      </c>
      <c r="M13530" s="130" t="s">
        <v>184</v>
      </c>
      <c r="N13530" s="131">
        <v>44543</v>
      </c>
      <c r="O13530" s="131">
        <v>44566</v>
      </c>
    </row>
    <row r="13531" spans="1:25">
      <c r="A13531" s="116">
        <v>13531</v>
      </c>
      <c r="B13531" s="129">
        <v>44539</v>
      </c>
      <c r="D13531" s="120" t="s">
        <v>580</v>
      </c>
      <c r="E13531" s="120" t="s">
        <v>30201</v>
      </c>
      <c r="F13531" s="209" t="s">
        <v>5406</v>
      </c>
      <c r="G13531" s="119" t="s">
        <v>20076</v>
      </c>
      <c r="H13531" s="121" t="s">
        <v>76</v>
      </c>
      <c r="I13531" s="121" t="s">
        <v>42</v>
      </c>
      <c r="J13531" s="121" t="s">
        <v>72</v>
      </c>
      <c r="K13531" s="121" t="s">
        <v>65</v>
      </c>
      <c r="L13531" s="157" t="s">
        <v>32</v>
      </c>
      <c r="M13531" s="120" t="s">
        <v>78</v>
      </c>
    </row>
    <row r="13532" spans="1:25">
      <c r="A13532" s="116">
        <v>13532</v>
      </c>
      <c r="B13532" s="129">
        <v>44539</v>
      </c>
      <c r="D13532" s="120" t="s">
        <v>580</v>
      </c>
      <c r="E13532" s="120" t="s">
        <v>30202</v>
      </c>
      <c r="F13532" s="209" t="s">
        <v>30203</v>
      </c>
      <c r="G13532" s="119" t="s">
        <v>30204</v>
      </c>
      <c r="H13532" s="121" t="s">
        <v>41</v>
      </c>
      <c r="L13532" s="157" t="s">
        <v>32</v>
      </c>
      <c r="M13532" s="130" t="s">
        <v>78</v>
      </c>
    </row>
    <row r="13533" spans="1:25">
      <c r="A13533" s="116">
        <v>13533</v>
      </c>
      <c r="B13533" s="129">
        <v>44539</v>
      </c>
      <c r="D13533" s="120" t="s">
        <v>25</v>
      </c>
      <c r="E13533" s="120" t="s">
        <v>30205</v>
      </c>
      <c r="F13533" s="209" t="s">
        <v>28697</v>
      </c>
      <c r="G13533" s="119" t="s">
        <v>21893</v>
      </c>
      <c r="H13533" s="121" t="s">
        <v>97</v>
      </c>
      <c r="I13533" s="121" t="s">
        <v>30</v>
      </c>
      <c r="J13533" s="121" t="s">
        <v>77</v>
      </c>
      <c r="K13533" s="121" t="s">
        <v>65</v>
      </c>
      <c r="L13533" s="157" t="s">
        <v>32</v>
      </c>
      <c r="M13533" s="120" t="s">
        <v>78</v>
      </c>
    </row>
    <row r="13534" spans="1:25" ht="27.6">
      <c r="A13534" s="116">
        <v>13534</v>
      </c>
      <c r="B13534" s="129">
        <v>44539</v>
      </c>
      <c r="D13534" s="120" t="s">
        <v>25</v>
      </c>
      <c r="E13534" s="120" t="s">
        <v>30206</v>
      </c>
      <c r="F13534" s="209" t="s">
        <v>30207</v>
      </c>
      <c r="G13534" s="119" t="s">
        <v>2394</v>
      </c>
      <c r="H13534" s="121" t="s">
        <v>29</v>
      </c>
      <c r="I13534" s="121" t="s">
        <v>30</v>
      </c>
      <c r="J13534" s="121" t="s">
        <v>7087</v>
      </c>
      <c r="K13534" s="121" t="s">
        <v>65</v>
      </c>
      <c r="L13534" s="157" t="s">
        <v>32</v>
      </c>
      <c r="M13534" s="120" t="s">
        <v>33</v>
      </c>
      <c r="N13534" s="131">
        <v>44543</v>
      </c>
      <c r="O13534" s="131">
        <v>44543</v>
      </c>
    </row>
    <row r="13535" spans="1:25">
      <c r="A13535" s="116">
        <v>13535</v>
      </c>
      <c r="B13535" s="129">
        <v>44539</v>
      </c>
      <c r="D13535" s="120" t="s">
        <v>25</v>
      </c>
      <c r="E13535" s="120" t="s">
        <v>30208</v>
      </c>
      <c r="F13535" s="209" t="s">
        <v>30209</v>
      </c>
      <c r="G13535" s="119" t="s">
        <v>30210</v>
      </c>
      <c r="H13535" s="121" t="s">
        <v>140</v>
      </c>
      <c r="I13535" s="121" t="s">
        <v>196</v>
      </c>
      <c r="J13535" s="121" t="s">
        <v>196</v>
      </c>
      <c r="K13535" s="121" t="s">
        <v>65</v>
      </c>
      <c r="L13535" s="157" t="s">
        <v>32</v>
      </c>
      <c r="M13535" s="120" t="s">
        <v>78</v>
      </c>
    </row>
    <row r="13536" spans="1:25" ht="27.6">
      <c r="A13536" s="116">
        <v>13536</v>
      </c>
      <c r="B13536" s="129">
        <v>44539</v>
      </c>
      <c r="D13536" s="120" t="s">
        <v>25</v>
      </c>
      <c r="E13536" s="120" t="s">
        <v>30211</v>
      </c>
      <c r="F13536" s="209" t="s">
        <v>30212</v>
      </c>
      <c r="G13536" s="119" t="s">
        <v>1662</v>
      </c>
      <c r="H13536" s="121" t="s">
        <v>41</v>
      </c>
      <c r="I13536" s="121" t="s">
        <v>30</v>
      </c>
      <c r="J13536" s="121" t="s">
        <v>7131</v>
      </c>
      <c r="K13536" s="121" t="s">
        <v>65</v>
      </c>
      <c r="L13536" s="157" t="s">
        <v>32</v>
      </c>
      <c r="M13536" s="120" t="s">
        <v>78</v>
      </c>
    </row>
    <row r="13537" spans="1:15" ht="27.6">
      <c r="A13537" s="116">
        <v>13537</v>
      </c>
      <c r="B13537" s="129">
        <v>44539</v>
      </c>
      <c r="D13537" s="120" t="s">
        <v>25</v>
      </c>
      <c r="E13537" s="120" t="s">
        <v>30213</v>
      </c>
      <c r="F13537" s="209" t="s">
        <v>30214</v>
      </c>
      <c r="G13537" s="119" t="s">
        <v>3142</v>
      </c>
      <c r="H13537" s="121" t="s">
        <v>86</v>
      </c>
      <c r="I13537" s="121" t="s">
        <v>30</v>
      </c>
      <c r="J13537" s="121" t="s">
        <v>7216</v>
      </c>
      <c r="K13537" s="121" t="s">
        <v>65</v>
      </c>
      <c r="L13537" s="157" t="s">
        <v>32</v>
      </c>
      <c r="M13537" s="120" t="s">
        <v>78</v>
      </c>
    </row>
    <row r="13538" spans="1:15" ht="27.6">
      <c r="A13538" s="116">
        <v>13538</v>
      </c>
      <c r="B13538" s="129">
        <v>44539</v>
      </c>
      <c r="D13538" s="120" t="s">
        <v>25</v>
      </c>
      <c r="E13538" s="120" t="s">
        <v>30215</v>
      </c>
      <c r="F13538" s="209" t="s">
        <v>30216</v>
      </c>
      <c r="G13538" s="119" t="s">
        <v>30217</v>
      </c>
      <c r="H13538" s="121" t="s">
        <v>27385</v>
      </c>
      <c r="I13538" s="121" t="s">
        <v>30</v>
      </c>
      <c r="J13538" s="121" t="s">
        <v>31</v>
      </c>
      <c r="K13538" s="121" t="s">
        <v>65</v>
      </c>
      <c r="L13538" s="157" t="s">
        <v>32</v>
      </c>
      <c r="M13538" s="120" t="s">
        <v>33</v>
      </c>
      <c r="N13538" s="131">
        <v>44543</v>
      </c>
      <c r="O13538" s="131">
        <v>44543</v>
      </c>
    </row>
    <row r="13539" spans="1:15" ht="27.6">
      <c r="A13539" s="116">
        <v>13539</v>
      </c>
      <c r="B13539" s="129">
        <v>44539</v>
      </c>
      <c r="D13539" s="120" t="s">
        <v>25</v>
      </c>
      <c r="E13539" s="120" t="s">
        <v>30218</v>
      </c>
      <c r="F13539" s="209" t="s">
        <v>30219</v>
      </c>
      <c r="G13539" s="119" t="s">
        <v>2133</v>
      </c>
      <c r="H13539" s="121" t="s">
        <v>97</v>
      </c>
      <c r="I13539" s="121" t="s">
        <v>42</v>
      </c>
      <c r="J13539" s="121" t="s">
        <v>72</v>
      </c>
      <c r="K13539" s="121" t="s">
        <v>65</v>
      </c>
      <c r="L13539" s="157" t="s">
        <v>32</v>
      </c>
      <c r="M13539" s="120" t="s">
        <v>78</v>
      </c>
    </row>
    <row r="13540" spans="1:15" ht="27.6">
      <c r="A13540" s="116">
        <v>13540</v>
      </c>
      <c r="B13540" s="129">
        <v>44539</v>
      </c>
      <c r="D13540" s="120" t="s">
        <v>25</v>
      </c>
      <c r="E13540" s="120" t="s">
        <v>30220</v>
      </c>
      <c r="F13540" s="209" t="s">
        <v>30221</v>
      </c>
      <c r="G13540" s="119" t="s">
        <v>1033</v>
      </c>
      <c r="H13540" s="121" t="s">
        <v>1173</v>
      </c>
      <c r="I13540" s="121" t="s">
        <v>30</v>
      </c>
      <c r="J13540" s="121" t="s">
        <v>5018</v>
      </c>
      <c r="K13540" s="121" t="s">
        <v>65</v>
      </c>
      <c r="L13540" s="157" t="s">
        <v>32</v>
      </c>
      <c r="M13540" s="120" t="s">
        <v>78</v>
      </c>
    </row>
    <row r="13541" spans="1:15">
      <c r="A13541" s="116">
        <v>13541</v>
      </c>
      <c r="B13541" s="129">
        <v>44539</v>
      </c>
      <c r="D13541" s="120" t="s">
        <v>25</v>
      </c>
      <c r="E13541" s="120" t="s">
        <v>30222</v>
      </c>
      <c r="F13541" s="209" t="s">
        <v>30223</v>
      </c>
      <c r="G13541" s="119" t="s">
        <v>6583</v>
      </c>
      <c r="H13541" s="121" t="s">
        <v>101</v>
      </c>
      <c r="I13541" s="121" t="s">
        <v>42</v>
      </c>
      <c r="J13541" s="121" t="s">
        <v>72</v>
      </c>
      <c r="K13541" s="121" t="s">
        <v>65</v>
      </c>
      <c r="L13541" s="157" t="s">
        <v>32</v>
      </c>
      <c r="M13541" s="120" t="s">
        <v>78</v>
      </c>
    </row>
    <row r="13542" spans="1:15" ht="27.6">
      <c r="A13542" s="116">
        <v>13542</v>
      </c>
      <c r="B13542" s="129">
        <v>44539</v>
      </c>
      <c r="D13542" s="120" t="s">
        <v>25</v>
      </c>
      <c r="E13542" s="120" t="s">
        <v>30224</v>
      </c>
      <c r="F13542" s="209" t="s">
        <v>30225</v>
      </c>
      <c r="G13542" s="119" t="s">
        <v>30226</v>
      </c>
      <c r="H13542" s="121" t="s">
        <v>1173</v>
      </c>
      <c r="I13542" s="121" t="s">
        <v>42</v>
      </c>
      <c r="J13542" s="121" t="s">
        <v>375</v>
      </c>
      <c r="K13542" s="121" t="s">
        <v>65</v>
      </c>
      <c r="L13542" s="157" t="s">
        <v>32</v>
      </c>
      <c r="M13542" s="130" t="s">
        <v>78</v>
      </c>
    </row>
    <row r="13543" spans="1:15" ht="27.6">
      <c r="A13543" s="116">
        <v>13543</v>
      </c>
      <c r="B13543" s="129">
        <v>44539</v>
      </c>
      <c r="D13543" s="120" t="s">
        <v>25</v>
      </c>
      <c r="E13543" s="120" t="s">
        <v>30227</v>
      </c>
      <c r="F13543" s="209" t="s">
        <v>30228</v>
      </c>
      <c r="G13543" s="119" t="s">
        <v>30229</v>
      </c>
      <c r="H13543" s="121" t="s">
        <v>1173</v>
      </c>
      <c r="I13543" s="121" t="s">
        <v>63</v>
      </c>
      <c r="J13543" s="121" t="s">
        <v>15056</v>
      </c>
      <c r="K13543" s="121" t="s">
        <v>65</v>
      </c>
      <c r="L13543" s="157" t="s">
        <v>32</v>
      </c>
      <c r="M13543" s="130" t="s">
        <v>33</v>
      </c>
      <c r="N13543" s="131">
        <v>44543</v>
      </c>
      <c r="O13543" s="131">
        <v>44543</v>
      </c>
    </row>
    <row r="13544" spans="1:15" ht="27.6">
      <c r="A13544" s="116">
        <v>13544</v>
      </c>
      <c r="B13544" s="129">
        <v>44539</v>
      </c>
      <c r="D13544" s="120" t="s">
        <v>25</v>
      </c>
      <c r="E13544" s="120" t="s">
        <v>30230</v>
      </c>
      <c r="F13544" s="209" t="s">
        <v>30231</v>
      </c>
      <c r="G13544" s="119" t="s">
        <v>30232</v>
      </c>
      <c r="H13544" s="121" t="s">
        <v>41</v>
      </c>
      <c r="I13544" s="121" t="s">
        <v>30</v>
      </c>
      <c r="J13544" s="121" t="s">
        <v>529</v>
      </c>
      <c r="K13544" s="121" t="s">
        <v>65</v>
      </c>
      <c r="L13544" s="157" t="s">
        <v>32</v>
      </c>
      <c r="M13544" s="120" t="s">
        <v>78</v>
      </c>
    </row>
    <row r="13545" spans="1:15">
      <c r="A13545" s="116">
        <v>13545</v>
      </c>
      <c r="B13545" s="129">
        <v>44539</v>
      </c>
      <c r="D13545" s="120" t="s">
        <v>25</v>
      </c>
      <c r="E13545" s="120" t="s">
        <v>30233</v>
      </c>
      <c r="F13545" s="209" t="s">
        <v>16130</v>
      </c>
      <c r="G13545" s="119" t="s">
        <v>165</v>
      </c>
      <c r="H13545" s="121" t="s">
        <v>53</v>
      </c>
      <c r="I13545" s="121" t="s">
        <v>63</v>
      </c>
      <c r="J13545" s="121" t="s">
        <v>328</v>
      </c>
      <c r="K13545" s="121" t="s">
        <v>65</v>
      </c>
      <c r="L13545" s="157" t="s">
        <v>32</v>
      </c>
      <c r="M13545" s="120" t="s">
        <v>33</v>
      </c>
      <c r="N13545" s="131">
        <v>44543</v>
      </c>
      <c r="O13545" s="131">
        <v>44543</v>
      </c>
    </row>
    <row r="13546" spans="1:15" ht="27.6">
      <c r="A13546" s="116">
        <v>13546</v>
      </c>
      <c r="B13546" s="129">
        <v>44539</v>
      </c>
      <c r="D13546" s="120" t="s">
        <v>25</v>
      </c>
      <c r="E13546" s="120" t="s">
        <v>30234</v>
      </c>
      <c r="F13546" s="209" t="s">
        <v>30235</v>
      </c>
      <c r="G13546" s="119" t="s">
        <v>30236</v>
      </c>
      <c r="H13546" s="121" t="s">
        <v>41</v>
      </c>
      <c r="I13546" s="121" t="s">
        <v>42</v>
      </c>
      <c r="J13546" s="121" t="s">
        <v>82</v>
      </c>
      <c r="K13546" s="121" t="s">
        <v>65</v>
      </c>
      <c r="L13546" s="157" t="s">
        <v>32</v>
      </c>
      <c r="M13546" s="120" t="s">
        <v>78</v>
      </c>
    </row>
    <row r="13547" spans="1:15" ht="27.6">
      <c r="A13547" s="116">
        <v>13547</v>
      </c>
      <c r="B13547" s="129">
        <v>44539</v>
      </c>
      <c r="D13547" s="120" t="s">
        <v>25</v>
      </c>
      <c r="E13547" s="120" t="s">
        <v>30237</v>
      </c>
      <c r="F13547" s="209" t="s">
        <v>30238</v>
      </c>
      <c r="G13547" s="119" t="s">
        <v>30239</v>
      </c>
      <c r="H13547" s="121" t="s">
        <v>41</v>
      </c>
      <c r="I13547" s="121" t="s">
        <v>42</v>
      </c>
      <c r="J13547" s="121" t="s">
        <v>246</v>
      </c>
      <c r="K13547" s="121" t="s">
        <v>65</v>
      </c>
      <c r="L13547" s="157" t="s">
        <v>32</v>
      </c>
      <c r="M13547" s="130" t="s">
        <v>33</v>
      </c>
      <c r="N13547" s="131">
        <v>44543</v>
      </c>
      <c r="O13547" s="131">
        <v>44543</v>
      </c>
    </row>
    <row r="13548" spans="1:15" ht="27.6">
      <c r="A13548" s="116">
        <v>13548</v>
      </c>
      <c r="B13548" s="129">
        <v>44539</v>
      </c>
      <c r="D13548" s="120" t="s">
        <v>25</v>
      </c>
      <c r="E13548" s="120" t="s">
        <v>30240</v>
      </c>
      <c r="F13548" s="209" t="s">
        <v>30241</v>
      </c>
      <c r="G13548" s="119" t="s">
        <v>19701</v>
      </c>
      <c r="H13548" s="121" t="s">
        <v>140</v>
      </c>
      <c r="I13548" s="121" t="s">
        <v>30</v>
      </c>
      <c r="J13548" s="121" t="s">
        <v>435</v>
      </c>
      <c r="K13548" s="121" t="s">
        <v>65</v>
      </c>
      <c r="L13548" s="157" t="s">
        <v>32</v>
      </c>
      <c r="M13548" s="130" t="s">
        <v>33</v>
      </c>
      <c r="N13548" s="131">
        <v>44567</v>
      </c>
      <c r="O13548" s="131">
        <v>44567</v>
      </c>
    </row>
    <row r="13549" spans="1:15">
      <c r="A13549" s="116">
        <v>13549</v>
      </c>
      <c r="B13549" s="129">
        <v>44539</v>
      </c>
      <c r="D13549" s="120" t="s">
        <v>25</v>
      </c>
      <c r="E13549" s="120" t="s">
        <v>30242</v>
      </c>
      <c r="F13549" s="209" t="s">
        <v>28697</v>
      </c>
      <c r="G13549" s="119" t="s">
        <v>1662</v>
      </c>
      <c r="H13549" s="121" t="s">
        <v>41</v>
      </c>
      <c r="I13549" s="121" t="s">
        <v>30</v>
      </c>
      <c r="J13549" s="121" t="s">
        <v>7271</v>
      </c>
      <c r="K13549" s="121" t="s">
        <v>65</v>
      </c>
      <c r="L13549" s="157" t="s">
        <v>32</v>
      </c>
      <c r="M13549" s="120" t="s">
        <v>78</v>
      </c>
    </row>
    <row r="13550" spans="1:15">
      <c r="A13550" s="116">
        <v>13550</v>
      </c>
      <c r="B13550" s="129">
        <v>44539</v>
      </c>
      <c r="D13550" s="120" t="s">
        <v>25</v>
      </c>
      <c r="E13550" s="120" t="s">
        <v>30243</v>
      </c>
      <c r="F13550" s="209" t="s">
        <v>30244</v>
      </c>
      <c r="G13550" s="119" t="s">
        <v>24783</v>
      </c>
      <c r="H13550" s="121" t="s">
        <v>97</v>
      </c>
      <c r="I13550" s="121" t="s">
        <v>30</v>
      </c>
      <c r="J13550" s="121" t="s">
        <v>77</v>
      </c>
      <c r="K13550" s="121" t="s">
        <v>65</v>
      </c>
      <c r="L13550" s="157" t="s">
        <v>32</v>
      </c>
      <c r="M13550" s="120" t="s">
        <v>78</v>
      </c>
    </row>
    <row r="13551" spans="1:15">
      <c r="A13551" s="116">
        <v>13551</v>
      </c>
      <c r="B13551" s="129">
        <v>44539</v>
      </c>
      <c r="D13551" s="120" t="s">
        <v>25</v>
      </c>
      <c r="E13551" s="120" t="s">
        <v>30245</v>
      </c>
      <c r="F13551" s="209" t="s">
        <v>30246</v>
      </c>
      <c r="G13551" s="119" t="s">
        <v>8121</v>
      </c>
      <c r="H13551" s="121" t="s">
        <v>140</v>
      </c>
      <c r="I13551" s="121" t="s">
        <v>30</v>
      </c>
      <c r="J13551" s="121" t="s">
        <v>87</v>
      </c>
      <c r="K13551" s="121" t="s">
        <v>65</v>
      </c>
      <c r="L13551" s="157" t="s">
        <v>32</v>
      </c>
      <c r="M13551" s="120" t="s">
        <v>78</v>
      </c>
    </row>
    <row r="13552" spans="1:15">
      <c r="A13552" s="116">
        <v>13552</v>
      </c>
      <c r="B13552" s="129">
        <v>44539</v>
      </c>
      <c r="D13552" s="120" t="s">
        <v>25</v>
      </c>
      <c r="E13552" s="120" t="s">
        <v>30247</v>
      </c>
      <c r="F13552" s="209" t="s">
        <v>30248</v>
      </c>
      <c r="G13552" s="119" t="s">
        <v>19701</v>
      </c>
      <c r="H13552" s="121" t="s">
        <v>140</v>
      </c>
      <c r="I13552" s="121" t="s">
        <v>30</v>
      </c>
      <c r="J13552" s="121" t="s">
        <v>435</v>
      </c>
      <c r="K13552" s="121" t="s">
        <v>65</v>
      </c>
      <c r="L13552" s="157" t="s">
        <v>32</v>
      </c>
      <c r="M13552" s="120" t="s">
        <v>78</v>
      </c>
    </row>
    <row r="13553" spans="1:20" ht="27.6">
      <c r="A13553" s="116">
        <v>13553</v>
      </c>
      <c r="B13553" s="129">
        <v>44539</v>
      </c>
      <c r="D13553" s="120" t="s">
        <v>25</v>
      </c>
      <c r="E13553" s="120" t="s">
        <v>30249</v>
      </c>
      <c r="F13553" s="209" t="s">
        <v>30250</v>
      </c>
      <c r="G13553" s="119" t="s">
        <v>6269</v>
      </c>
      <c r="H13553" s="121" t="s">
        <v>53</v>
      </c>
      <c r="I13553" s="121" t="s">
        <v>30</v>
      </c>
      <c r="J13553" s="121" t="s">
        <v>1540</v>
      </c>
      <c r="K13553" s="121" t="s">
        <v>65</v>
      </c>
      <c r="L13553" s="157" t="s">
        <v>32</v>
      </c>
      <c r="M13553" s="120" t="s">
        <v>33</v>
      </c>
      <c r="N13553" s="131">
        <v>44543</v>
      </c>
      <c r="O13553" s="131">
        <v>44543</v>
      </c>
    </row>
    <row r="13554" spans="1:20">
      <c r="A13554" s="116">
        <v>13554</v>
      </c>
      <c r="B13554" s="129">
        <v>44539</v>
      </c>
      <c r="D13554" s="120" t="s">
        <v>25</v>
      </c>
      <c r="E13554" s="120" t="s">
        <v>30251</v>
      </c>
      <c r="F13554" s="209" t="s">
        <v>30252</v>
      </c>
      <c r="G13554" s="119" t="s">
        <v>30253</v>
      </c>
      <c r="H13554" s="121" t="s">
        <v>41</v>
      </c>
      <c r="I13554" s="121" t="s">
        <v>30</v>
      </c>
      <c r="J13554" s="121" t="s">
        <v>485</v>
      </c>
      <c r="K13554" s="121" t="s">
        <v>65</v>
      </c>
      <c r="L13554" s="157" t="s">
        <v>32</v>
      </c>
      <c r="M13554" s="120" t="s">
        <v>33</v>
      </c>
      <c r="N13554" s="131">
        <v>44543</v>
      </c>
      <c r="O13554" s="131">
        <v>44543</v>
      </c>
    </row>
    <row r="13555" spans="1:20" ht="27.6">
      <c r="A13555" s="116">
        <v>13555</v>
      </c>
      <c r="B13555" s="129">
        <v>44539</v>
      </c>
      <c r="D13555" s="120" t="s">
        <v>25</v>
      </c>
      <c r="E13555" s="120" t="s">
        <v>30254</v>
      </c>
      <c r="F13555" s="209" t="s">
        <v>30255</v>
      </c>
      <c r="G13555" s="119" t="s">
        <v>30256</v>
      </c>
      <c r="H13555" s="121" t="s">
        <v>86</v>
      </c>
      <c r="I13555" s="121" t="s">
        <v>30</v>
      </c>
      <c r="J13555" s="121" t="s">
        <v>8033</v>
      </c>
      <c r="K13555" s="121" t="s">
        <v>65</v>
      </c>
      <c r="L13555" s="157" t="s">
        <v>32</v>
      </c>
      <c r="M13555" s="120" t="s">
        <v>33</v>
      </c>
      <c r="N13555" s="131">
        <v>44543</v>
      </c>
      <c r="O13555" s="131">
        <v>44543</v>
      </c>
    </row>
    <row r="13556" spans="1:20" ht="27.6">
      <c r="A13556" s="116">
        <v>13556</v>
      </c>
      <c r="B13556" s="129">
        <v>44539</v>
      </c>
      <c r="D13556" s="120" t="s">
        <v>25</v>
      </c>
      <c r="E13556" s="120" t="s">
        <v>30257</v>
      </c>
      <c r="F13556" s="209" t="s">
        <v>30258</v>
      </c>
      <c r="G13556" s="119" t="s">
        <v>5978</v>
      </c>
      <c r="H13556" s="121" t="s">
        <v>29</v>
      </c>
      <c r="I13556" s="121" t="s">
        <v>42</v>
      </c>
      <c r="J13556" s="121" t="s">
        <v>43</v>
      </c>
      <c r="K13556" s="121" t="s">
        <v>65</v>
      </c>
      <c r="L13556" s="157" t="s">
        <v>32</v>
      </c>
      <c r="M13556" s="120" t="s">
        <v>78</v>
      </c>
    </row>
    <row r="13557" spans="1:20">
      <c r="A13557" s="116">
        <v>13557</v>
      </c>
      <c r="B13557" s="129">
        <v>44539</v>
      </c>
      <c r="D13557" s="120" t="s">
        <v>25</v>
      </c>
      <c r="E13557" s="120" t="s">
        <v>30259</v>
      </c>
      <c r="F13557" s="209" t="s">
        <v>30260</v>
      </c>
      <c r="G13557" s="119" t="s">
        <v>30261</v>
      </c>
      <c r="H13557" s="121" t="s">
        <v>97</v>
      </c>
      <c r="I13557" s="121" t="s">
        <v>30</v>
      </c>
      <c r="J13557" s="121" t="s">
        <v>87</v>
      </c>
      <c r="K13557" s="121" t="s">
        <v>65</v>
      </c>
      <c r="L13557" s="157" t="s">
        <v>32</v>
      </c>
      <c r="M13557" s="120" t="s">
        <v>78</v>
      </c>
    </row>
    <row r="13558" spans="1:20">
      <c r="A13558" s="116">
        <v>13558</v>
      </c>
      <c r="B13558" s="129">
        <v>44539</v>
      </c>
      <c r="D13558" s="120" t="s">
        <v>25</v>
      </c>
      <c r="E13558" s="120" t="s">
        <v>30262</v>
      </c>
      <c r="F13558" s="209" t="s">
        <v>23973</v>
      </c>
      <c r="G13558" s="119" t="s">
        <v>30263</v>
      </c>
      <c r="H13558" s="121" t="s">
        <v>41</v>
      </c>
      <c r="I13558" s="121" t="s">
        <v>30</v>
      </c>
      <c r="J13558" s="121" t="s">
        <v>435</v>
      </c>
      <c r="K13558" s="121" t="s">
        <v>65</v>
      </c>
      <c r="L13558" s="157" t="s">
        <v>32</v>
      </c>
      <c r="M13558" s="120" t="s">
        <v>78</v>
      </c>
    </row>
    <row r="13559" spans="1:20">
      <c r="A13559" s="116">
        <v>13559</v>
      </c>
      <c r="B13559" s="129">
        <v>44539</v>
      </c>
      <c r="D13559" s="120" t="s">
        <v>25</v>
      </c>
      <c r="E13559" s="120" t="s">
        <v>30264</v>
      </c>
      <c r="F13559" s="209" t="s">
        <v>30265</v>
      </c>
      <c r="G13559" s="119" t="s">
        <v>1539</v>
      </c>
      <c r="H13559" s="121" t="s">
        <v>53</v>
      </c>
      <c r="I13559" s="121" t="s">
        <v>30</v>
      </c>
      <c r="J13559" s="121" t="s">
        <v>485</v>
      </c>
      <c r="K13559" s="121" t="s">
        <v>65</v>
      </c>
      <c r="L13559" s="157" t="s">
        <v>32</v>
      </c>
      <c r="M13559" s="120" t="s">
        <v>33</v>
      </c>
    </row>
    <row r="13560" spans="1:20" ht="27.6">
      <c r="A13560" s="116">
        <v>13560</v>
      </c>
      <c r="B13560" s="129">
        <v>44539</v>
      </c>
      <c r="D13560" s="120" t="s">
        <v>25</v>
      </c>
      <c r="E13560" s="120" t="s">
        <v>30266</v>
      </c>
      <c r="F13560" s="209" t="s">
        <v>30267</v>
      </c>
      <c r="G13560" s="119" t="s">
        <v>2109</v>
      </c>
      <c r="H13560" s="121" t="s">
        <v>53</v>
      </c>
      <c r="I13560" s="121" t="s">
        <v>42</v>
      </c>
      <c r="J13560" s="121" t="s">
        <v>72</v>
      </c>
      <c r="K13560" s="121" t="s">
        <v>65</v>
      </c>
      <c r="L13560" s="157" t="s">
        <v>32</v>
      </c>
      <c r="M13560" s="120" t="s">
        <v>33</v>
      </c>
      <c r="N13560" s="131">
        <v>44567</v>
      </c>
      <c r="O13560" s="131">
        <v>44567</v>
      </c>
    </row>
    <row r="13561" spans="1:20">
      <c r="A13561" s="116">
        <v>13561</v>
      </c>
      <c r="B13561" s="129">
        <v>44539</v>
      </c>
      <c r="D13561" s="120" t="s">
        <v>25</v>
      </c>
      <c r="E13561" s="120" t="s">
        <v>30268</v>
      </c>
      <c r="F13561" s="209" t="s">
        <v>30269</v>
      </c>
      <c r="G13561" s="119" t="s">
        <v>12407</v>
      </c>
      <c r="H13561" s="121" t="s">
        <v>53</v>
      </c>
      <c r="I13561" s="121" t="s">
        <v>30</v>
      </c>
      <c r="J13561" s="121" t="s">
        <v>87</v>
      </c>
      <c r="K13561" s="121" t="s">
        <v>65</v>
      </c>
      <c r="L13561" s="157" t="s">
        <v>32</v>
      </c>
      <c r="M13561" s="120" t="s">
        <v>33</v>
      </c>
      <c r="N13561" s="131" t="s">
        <v>5231</v>
      </c>
    </row>
    <row r="13562" spans="1:20">
      <c r="A13562" s="116">
        <v>13562</v>
      </c>
      <c r="B13562" s="129">
        <v>44539</v>
      </c>
      <c r="D13562" s="120" t="s">
        <v>252</v>
      </c>
      <c r="E13562" s="120" t="s">
        <v>30270</v>
      </c>
      <c r="F13562" s="209" t="s">
        <v>30271</v>
      </c>
      <c r="G13562" s="119" t="s">
        <v>30272</v>
      </c>
      <c r="H13562" s="121" t="s">
        <v>192</v>
      </c>
      <c r="I13562" s="121" t="s">
        <v>30</v>
      </c>
      <c r="J13562" s="121" t="s">
        <v>838</v>
      </c>
      <c r="K13562" s="121" t="s">
        <v>584</v>
      </c>
      <c r="L13562" s="157" t="s">
        <v>32</v>
      </c>
      <c r="M13562" s="121" t="s">
        <v>78</v>
      </c>
    </row>
    <row r="13563" spans="1:20">
      <c r="A13563" s="116">
        <v>13563</v>
      </c>
      <c r="B13563" s="129">
        <v>44539</v>
      </c>
      <c r="D13563" s="120" t="s">
        <v>252</v>
      </c>
      <c r="E13563" s="120" t="s">
        <v>30273</v>
      </c>
      <c r="F13563" s="209" t="s">
        <v>30274</v>
      </c>
      <c r="G13563" s="119" t="s">
        <v>30275</v>
      </c>
      <c r="H13563" s="121" t="s">
        <v>41</v>
      </c>
      <c r="I13563" s="121" t="s">
        <v>63</v>
      </c>
      <c r="J13563" s="121" t="s">
        <v>601</v>
      </c>
      <c r="K13563" s="121" t="s">
        <v>65</v>
      </c>
      <c r="L13563" s="157" t="s">
        <v>32</v>
      </c>
      <c r="M13563" s="121" t="s">
        <v>33</v>
      </c>
      <c r="N13563" s="131">
        <v>44540</v>
      </c>
      <c r="O13563" s="131">
        <v>44622</v>
      </c>
      <c r="S13563" s="120" t="s">
        <v>34</v>
      </c>
      <c r="T13563" s="126">
        <v>44578</v>
      </c>
    </row>
    <row r="13564" spans="1:20">
      <c r="A13564" s="116">
        <v>13564</v>
      </c>
      <c r="B13564" s="129">
        <v>44539</v>
      </c>
      <c r="D13564" s="120" t="s">
        <v>252</v>
      </c>
      <c r="E13564" s="120" t="s">
        <v>30276</v>
      </c>
      <c r="F13564" s="209" t="s">
        <v>14963</v>
      </c>
      <c r="G13564" s="119" t="s">
        <v>27524</v>
      </c>
      <c r="H13564" s="121" t="s">
        <v>1173</v>
      </c>
      <c r="I13564" s="121" t="s">
        <v>30</v>
      </c>
      <c r="J13564" s="121" t="s">
        <v>5018</v>
      </c>
      <c r="K13564" s="121" t="s">
        <v>584</v>
      </c>
      <c r="L13564" s="157" t="s">
        <v>32</v>
      </c>
      <c r="M13564" s="121" t="s">
        <v>78</v>
      </c>
    </row>
    <row r="13565" spans="1:20" ht="27.6">
      <c r="A13565" s="116">
        <v>13565</v>
      </c>
      <c r="B13565" s="129">
        <v>44539</v>
      </c>
      <c r="D13565" s="120" t="s">
        <v>252</v>
      </c>
      <c r="E13565" s="120" t="s">
        <v>30277</v>
      </c>
      <c r="F13565" s="209" t="s">
        <v>30278</v>
      </c>
      <c r="G13565" s="119" t="s">
        <v>10313</v>
      </c>
      <c r="H13565" s="121" t="s">
        <v>29</v>
      </c>
      <c r="I13565" s="121" t="s">
        <v>30</v>
      </c>
      <c r="J13565" s="121" t="s">
        <v>87</v>
      </c>
      <c r="K13565" s="121" t="s">
        <v>65</v>
      </c>
      <c r="L13565" s="157" t="s">
        <v>32</v>
      </c>
      <c r="M13565" s="121" t="s">
        <v>78</v>
      </c>
    </row>
    <row r="13566" spans="1:20">
      <c r="A13566" s="116">
        <v>13566</v>
      </c>
      <c r="B13566" s="129">
        <v>44539</v>
      </c>
      <c r="D13566" s="120" t="s">
        <v>252</v>
      </c>
      <c r="E13566" s="120" t="s">
        <v>30279</v>
      </c>
      <c r="F13566" s="209" t="s">
        <v>13203</v>
      </c>
      <c r="G13566" s="119" t="s">
        <v>30280</v>
      </c>
      <c r="H13566" s="121" t="s">
        <v>101</v>
      </c>
      <c r="I13566" s="121" t="s">
        <v>30</v>
      </c>
      <c r="J13566" s="121" t="s">
        <v>1544</v>
      </c>
      <c r="K13566" s="121" t="s">
        <v>584</v>
      </c>
      <c r="L13566" s="157" t="s">
        <v>32</v>
      </c>
      <c r="M13566" s="121" t="s">
        <v>33</v>
      </c>
      <c r="N13566" s="131">
        <v>44567</v>
      </c>
    </row>
    <row r="13567" spans="1:20" ht="27.6">
      <c r="A13567" s="116">
        <v>13567</v>
      </c>
      <c r="B13567" s="129">
        <v>44539</v>
      </c>
      <c r="D13567" s="120" t="s">
        <v>252</v>
      </c>
      <c r="E13567" s="120" t="s">
        <v>30281</v>
      </c>
      <c r="F13567" s="209" t="s">
        <v>30282</v>
      </c>
      <c r="G13567" s="119" t="s">
        <v>30283</v>
      </c>
      <c r="H13567" s="121" t="s">
        <v>97</v>
      </c>
      <c r="I13567" s="121" t="s">
        <v>30</v>
      </c>
      <c r="J13567" s="121" t="s">
        <v>77</v>
      </c>
      <c r="K13567" s="121" t="s">
        <v>65</v>
      </c>
      <c r="L13567" s="157" t="s">
        <v>32</v>
      </c>
      <c r="M13567" s="121" t="s">
        <v>78</v>
      </c>
    </row>
    <row r="13568" spans="1:20">
      <c r="A13568" s="116">
        <v>13568</v>
      </c>
      <c r="B13568" s="129">
        <v>44539</v>
      </c>
      <c r="D13568" s="120" t="s">
        <v>252</v>
      </c>
      <c r="E13568" s="120" t="s">
        <v>30284</v>
      </c>
      <c r="F13568" s="209" t="s">
        <v>30285</v>
      </c>
      <c r="G13568" s="119" t="s">
        <v>30286</v>
      </c>
      <c r="H13568" s="121" t="s">
        <v>86</v>
      </c>
      <c r="I13568" s="121" t="s">
        <v>30</v>
      </c>
      <c r="J13568" s="121" t="s">
        <v>7216</v>
      </c>
      <c r="K13568" s="121" t="s">
        <v>65</v>
      </c>
      <c r="L13568" s="157" t="s">
        <v>32</v>
      </c>
      <c r="M13568" s="121" t="s">
        <v>78</v>
      </c>
    </row>
    <row r="13569" spans="1:20">
      <c r="A13569" s="116">
        <v>13569</v>
      </c>
      <c r="B13569" s="129">
        <v>44539</v>
      </c>
      <c r="D13569" s="120" t="s">
        <v>252</v>
      </c>
      <c r="E13569" s="120" t="s">
        <v>30287</v>
      </c>
      <c r="F13569" s="209" t="s">
        <v>30288</v>
      </c>
      <c r="G13569" s="119" t="s">
        <v>6643</v>
      </c>
      <c r="H13569" s="121" t="s">
        <v>97</v>
      </c>
      <c r="I13569" s="121" t="s">
        <v>63</v>
      </c>
      <c r="J13569" s="121" t="s">
        <v>323</v>
      </c>
      <c r="K13569" s="121" t="s">
        <v>584</v>
      </c>
      <c r="L13569" s="157" t="s">
        <v>32</v>
      </c>
      <c r="M13569" s="121" t="s">
        <v>78</v>
      </c>
    </row>
    <row r="13570" spans="1:20">
      <c r="A13570" s="116">
        <v>13570</v>
      </c>
      <c r="B13570" s="129">
        <v>44539</v>
      </c>
      <c r="D13570" s="120" t="s">
        <v>252</v>
      </c>
      <c r="E13570" s="120" t="s">
        <v>30289</v>
      </c>
      <c r="F13570" s="209" t="s">
        <v>30290</v>
      </c>
      <c r="G13570" s="119" t="s">
        <v>3142</v>
      </c>
      <c r="H13570" s="121" t="s">
        <v>86</v>
      </c>
      <c r="I13570" s="121" t="s">
        <v>30</v>
      </c>
      <c r="J13570" s="121" t="s">
        <v>5018</v>
      </c>
      <c r="K13570" s="121" t="s">
        <v>584</v>
      </c>
      <c r="L13570" s="157" t="s">
        <v>32</v>
      </c>
      <c r="M13570" s="121" t="s">
        <v>78</v>
      </c>
    </row>
    <row r="13571" spans="1:20">
      <c r="A13571" s="116">
        <v>13571</v>
      </c>
      <c r="B13571" s="129">
        <v>44540</v>
      </c>
      <c r="D13571" s="120" t="s">
        <v>25</v>
      </c>
      <c r="E13571" s="120" t="s">
        <v>30291</v>
      </c>
      <c r="F13571" s="209" t="s">
        <v>30292</v>
      </c>
      <c r="G13571" s="121" t="s">
        <v>30293</v>
      </c>
      <c r="I13571" s="121" t="s">
        <v>30</v>
      </c>
      <c r="J13571" s="121" t="s">
        <v>7280</v>
      </c>
      <c r="K13571" s="121" t="s">
        <v>65</v>
      </c>
      <c r="L13571" s="157" t="s">
        <v>32</v>
      </c>
      <c r="M13571" s="120" t="s">
        <v>78</v>
      </c>
    </row>
    <row r="13572" spans="1:20">
      <c r="A13572" s="116">
        <v>13572</v>
      </c>
      <c r="B13572" s="129">
        <v>44540</v>
      </c>
      <c r="D13572" s="120" t="s">
        <v>25</v>
      </c>
      <c r="E13572" s="120" t="s">
        <v>30294</v>
      </c>
      <c r="F13572" s="209" t="s">
        <v>30295</v>
      </c>
      <c r="G13572" s="119" t="s">
        <v>30296</v>
      </c>
      <c r="H13572" s="121" t="s">
        <v>29</v>
      </c>
      <c r="I13572" s="121" t="s">
        <v>42</v>
      </c>
      <c r="J13572" s="121" t="s">
        <v>91</v>
      </c>
      <c r="K13572" s="121" t="s">
        <v>65</v>
      </c>
      <c r="L13572" s="157" t="s">
        <v>32</v>
      </c>
      <c r="M13572" s="120" t="s">
        <v>33</v>
      </c>
      <c r="N13572" s="131">
        <v>44567</v>
      </c>
      <c r="O13572" s="131">
        <v>44567</v>
      </c>
    </row>
    <row r="13573" spans="1:20" ht="27.6">
      <c r="A13573" s="116">
        <v>13573</v>
      </c>
      <c r="B13573" s="129">
        <v>44540</v>
      </c>
      <c r="D13573" s="120" t="s">
        <v>25</v>
      </c>
      <c r="E13573" s="120" t="s">
        <v>30297</v>
      </c>
      <c r="F13573" s="209" t="s">
        <v>30298</v>
      </c>
      <c r="G13573" s="119" t="s">
        <v>30299</v>
      </c>
      <c r="H13573" s="121" t="s">
        <v>41</v>
      </c>
      <c r="I13573" s="121" t="s">
        <v>30</v>
      </c>
      <c r="J13573" s="121" t="s">
        <v>77</v>
      </c>
      <c r="K13573" s="121" t="s">
        <v>65</v>
      </c>
      <c r="L13573" s="157" t="s">
        <v>32</v>
      </c>
      <c r="M13573" s="120" t="s">
        <v>78</v>
      </c>
    </row>
    <row r="13574" spans="1:20">
      <c r="A13574" s="116">
        <v>13574</v>
      </c>
      <c r="B13574" s="129">
        <v>44540</v>
      </c>
      <c r="D13574" s="120" t="s">
        <v>25</v>
      </c>
      <c r="E13574" s="120" t="s">
        <v>30300</v>
      </c>
      <c r="F13574" s="209" t="s">
        <v>30301</v>
      </c>
      <c r="G13574" s="119" t="s">
        <v>30302</v>
      </c>
      <c r="H13574" s="121" t="s">
        <v>177</v>
      </c>
      <c r="I13574" s="121" t="s">
        <v>30</v>
      </c>
      <c r="J13574" s="121" t="s">
        <v>87</v>
      </c>
      <c r="K13574" s="121" t="s">
        <v>65</v>
      </c>
      <c r="L13574" s="157" t="s">
        <v>32</v>
      </c>
      <c r="M13574" s="120" t="s">
        <v>78</v>
      </c>
    </row>
    <row r="13575" spans="1:20">
      <c r="A13575" s="116">
        <v>13575</v>
      </c>
      <c r="B13575" s="129">
        <v>44540</v>
      </c>
      <c r="D13575" s="120" t="s">
        <v>252</v>
      </c>
      <c r="E13575" s="120" t="s">
        <v>30303</v>
      </c>
      <c r="F13575" s="209" t="s">
        <v>30303</v>
      </c>
      <c r="G13575" s="119" t="s">
        <v>528</v>
      </c>
      <c r="H13575" s="121" t="s">
        <v>53</v>
      </c>
      <c r="I13575" s="121" t="s">
        <v>42</v>
      </c>
      <c r="J13575" s="121" t="s">
        <v>246</v>
      </c>
      <c r="K13575" s="121" t="s">
        <v>584</v>
      </c>
      <c r="L13575" s="157" t="s">
        <v>32</v>
      </c>
      <c r="M13575" s="120" t="s">
        <v>33</v>
      </c>
      <c r="N13575" s="131">
        <v>44545</v>
      </c>
    </row>
    <row r="13576" spans="1:20">
      <c r="A13576" s="116">
        <v>13576</v>
      </c>
      <c r="B13576" s="129">
        <v>44540</v>
      </c>
      <c r="D13576" s="120" t="s">
        <v>252</v>
      </c>
      <c r="E13576" s="120" t="s">
        <v>30304</v>
      </c>
      <c r="F13576" s="209" t="s">
        <v>1259</v>
      </c>
      <c r="G13576" s="119" t="s">
        <v>30305</v>
      </c>
      <c r="H13576" s="121" t="s">
        <v>41</v>
      </c>
      <c r="I13576" s="121" t="s">
        <v>30</v>
      </c>
      <c r="J13576" s="121" t="s">
        <v>1540</v>
      </c>
      <c r="K13576" s="121" t="s">
        <v>584</v>
      </c>
      <c r="L13576" s="157" t="s">
        <v>32</v>
      </c>
      <c r="M13576" s="120" t="s">
        <v>78</v>
      </c>
    </row>
    <row r="13577" spans="1:20">
      <c r="A13577" s="116">
        <v>13577</v>
      </c>
      <c r="B13577" s="129">
        <v>44540</v>
      </c>
      <c r="D13577" s="120" t="s">
        <v>252</v>
      </c>
      <c r="E13577" s="120" t="s">
        <v>30306</v>
      </c>
      <c r="F13577" s="209" t="s">
        <v>469</v>
      </c>
      <c r="G13577" s="119" t="s">
        <v>1712</v>
      </c>
      <c r="H13577" s="121" t="s">
        <v>41</v>
      </c>
      <c r="I13577" s="121" t="s">
        <v>63</v>
      </c>
      <c r="J13577" s="121" t="s">
        <v>323</v>
      </c>
      <c r="K13577" s="121" t="s">
        <v>584</v>
      </c>
      <c r="L13577" s="157" t="s">
        <v>32</v>
      </c>
      <c r="M13577" s="120" t="s">
        <v>33</v>
      </c>
      <c r="N13577" s="131">
        <v>44545</v>
      </c>
      <c r="S13577" s="120" t="s">
        <v>34</v>
      </c>
      <c r="T13577" s="126">
        <v>44552</v>
      </c>
    </row>
    <row r="13578" spans="1:20">
      <c r="A13578" s="116">
        <v>13578</v>
      </c>
      <c r="B13578" s="129">
        <v>44540</v>
      </c>
      <c r="D13578" s="120" t="s">
        <v>252</v>
      </c>
      <c r="E13578" s="120" t="s">
        <v>30307</v>
      </c>
      <c r="F13578" s="209" t="s">
        <v>2893</v>
      </c>
      <c r="G13578" s="119" t="s">
        <v>477</v>
      </c>
      <c r="H13578" s="121" t="s">
        <v>86</v>
      </c>
      <c r="I13578" s="121" t="s">
        <v>42</v>
      </c>
      <c r="J13578" s="121" t="s">
        <v>478</v>
      </c>
      <c r="K13578" s="121" t="s">
        <v>584</v>
      </c>
      <c r="L13578" s="157" t="s">
        <v>32</v>
      </c>
      <c r="M13578" s="120" t="s">
        <v>33</v>
      </c>
      <c r="N13578" s="131">
        <v>44545</v>
      </c>
    </row>
    <row r="13579" spans="1:20">
      <c r="A13579" s="116">
        <v>13579</v>
      </c>
      <c r="B13579" s="129">
        <v>44540</v>
      </c>
      <c r="D13579" s="120" t="s">
        <v>252</v>
      </c>
      <c r="E13579" s="120" t="s">
        <v>30308</v>
      </c>
      <c r="F13579" s="209" t="s">
        <v>1711</v>
      </c>
      <c r="G13579" s="119" t="s">
        <v>30309</v>
      </c>
      <c r="H13579" s="121" t="s">
        <v>76</v>
      </c>
      <c r="I13579" s="121" t="s">
        <v>196</v>
      </c>
      <c r="J13579" s="121" t="s">
        <v>196</v>
      </c>
      <c r="K13579" s="121" t="s">
        <v>65</v>
      </c>
      <c r="L13579" s="157" t="s">
        <v>32</v>
      </c>
      <c r="M13579" s="120" t="s">
        <v>33</v>
      </c>
      <c r="N13579" s="131">
        <v>44545</v>
      </c>
      <c r="O13579" s="131">
        <v>44628</v>
      </c>
    </row>
    <row r="13580" spans="1:20">
      <c r="A13580" s="116">
        <v>13580</v>
      </c>
      <c r="B13580" s="129">
        <v>44540</v>
      </c>
      <c r="D13580" s="120" t="s">
        <v>252</v>
      </c>
      <c r="E13580" s="120" t="s">
        <v>30310</v>
      </c>
      <c r="F13580" s="209" t="s">
        <v>30311</v>
      </c>
      <c r="G13580" s="119" t="s">
        <v>492</v>
      </c>
      <c r="H13580" s="121" t="s">
        <v>76</v>
      </c>
      <c r="I13580" s="121" t="s">
        <v>63</v>
      </c>
      <c r="J13580" s="121" t="s">
        <v>2593</v>
      </c>
      <c r="K13580" s="121" t="s">
        <v>65</v>
      </c>
      <c r="L13580" s="157" t="s">
        <v>32</v>
      </c>
      <c r="M13580" s="120" t="s">
        <v>78</v>
      </c>
    </row>
    <row r="13581" spans="1:20">
      <c r="A13581" s="116">
        <v>13581</v>
      </c>
      <c r="B13581" s="129">
        <v>44540</v>
      </c>
      <c r="D13581" s="120" t="s">
        <v>252</v>
      </c>
      <c r="E13581" s="120" t="s">
        <v>30312</v>
      </c>
      <c r="F13581" s="209" t="s">
        <v>480</v>
      </c>
      <c r="G13581" s="119" t="s">
        <v>30313</v>
      </c>
      <c r="H13581" s="121" t="s">
        <v>76</v>
      </c>
      <c r="I13581" s="121" t="s">
        <v>42</v>
      </c>
      <c r="J13581" s="121" t="s">
        <v>49</v>
      </c>
      <c r="K13581" s="121" t="s">
        <v>65</v>
      </c>
      <c r="L13581" s="157" t="s">
        <v>32</v>
      </c>
      <c r="M13581" s="120" t="s">
        <v>78</v>
      </c>
    </row>
    <row r="13582" spans="1:20" ht="27.6">
      <c r="A13582" s="116">
        <v>13582</v>
      </c>
      <c r="B13582" s="129">
        <v>44540</v>
      </c>
      <c r="D13582" s="120" t="s">
        <v>252</v>
      </c>
      <c r="E13582" s="120" t="s">
        <v>30314</v>
      </c>
      <c r="F13582" s="209" t="s">
        <v>30315</v>
      </c>
      <c r="G13582" s="119" t="s">
        <v>30316</v>
      </c>
      <c r="H13582" s="121" t="s">
        <v>1173</v>
      </c>
      <c r="I13582" s="121" t="s">
        <v>63</v>
      </c>
      <c r="J13582" s="121" t="s">
        <v>323</v>
      </c>
      <c r="K13582" s="121" t="s">
        <v>65</v>
      </c>
      <c r="L13582" s="157" t="s">
        <v>32</v>
      </c>
      <c r="M13582" s="120" t="s">
        <v>33</v>
      </c>
      <c r="N13582" s="131">
        <v>44545</v>
      </c>
      <c r="O13582" s="131">
        <v>44628</v>
      </c>
    </row>
    <row r="13583" spans="1:20">
      <c r="A13583" s="116">
        <v>13583</v>
      </c>
      <c r="B13583" s="129">
        <v>44540</v>
      </c>
      <c r="D13583" s="120" t="s">
        <v>252</v>
      </c>
      <c r="E13583" s="120" t="s">
        <v>30317</v>
      </c>
      <c r="F13583" s="209" t="s">
        <v>480</v>
      </c>
      <c r="G13583" s="119" t="s">
        <v>30318</v>
      </c>
      <c r="H13583" s="121" t="s">
        <v>48</v>
      </c>
      <c r="I13583" s="121" t="s">
        <v>30</v>
      </c>
      <c r="J13583" s="121" t="s">
        <v>8033</v>
      </c>
      <c r="K13583" s="121" t="s">
        <v>65</v>
      </c>
      <c r="L13583" s="157" t="s">
        <v>32</v>
      </c>
      <c r="M13583" s="120" t="s">
        <v>33</v>
      </c>
      <c r="N13583" s="131">
        <v>44545</v>
      </c>
      <c r="O13583" s="131">
        <v>44628</v>
      </c>
    </row>
    <row r="13584" spans="1:20">
      <c r="A13584" s="116">
        <v>13584</v>
      </c>
      <c r="B13584" s="129">
        <v>44540</v>
      </c>
      <c r="D13584" s="120" t="s">
        <v>25</v>
      </c>
      <c r="E13584" s="120" t="s">
        <v>30319</v>
      </c>
      <c r="F13584" s="209" t="s">
        <v>30320</v>
      </c>
      <c r="G13584" s="119" t="s">
        <v>1033</v>
      </c>
      <c r="H13584" s="121" t="s">
        <v>1173</v>
      </c>
      <c r="I13584" s="121" t="s">
        <v>30</v>
      </c>
      <c r="J13584" s="121" t="s">
        <v>87</v>
      </c>
      <c r="K13584" s="121" t="s">
        <v>65</v>
      </c>
      <c r="L13584" s="157" t="s">
        <v>32</v>
      </c>
      <c r="M13584" s="120" t="s">
        <v>33</v>
      </c>
      <c r="N13584" s="131">
        <v>44543</v>
      </c>
      <c r="O13584" s="131">
        <v>44543</v>
      </c>
    </row>
    <row r="13585" spans="1:15" ht="27.6">
      <c r="A13585" s="116">
        <v>13585</v>
      </c>
      <c r="B13585" s="129">
        <v>44540</v>
      </c>
      <c r="D13585" s="120" t="s">
        <v>25</v>
      </c>
      <c r="E13585" s="120" t="s">
        <v>30321</v>
      </c>
      <c r="F13585" s="209" t="s">
        <v>30322</v>
      </c>
      <c r="G13585" s="119" t="s">
        <v>229</v>
      </c>
      <c r="H13585" s="121" t="s">
        <v>76</v>
      </c>
      <c r="I13585" s="121" t="s">
        <v>30</v>
      </c>
      <c r="J13585" s="121" t="s">
        <v>77</v>
      </c>
      <c r="K13585" s="121" t="s">
        <v>65</v>
      </c>
      <c r="L13585" s="157" t="s">
        <v>32</v>
      </c>
      <c r="M13585" s="120" t="s">
        <v>33</v>
      </c>
      <c r="N13585" s="131">
        <v>44629</v>
      </c>
      <c r="O13585" s="131">
        <v>44629</v>
      </c>
    </row>
    <row r="13586" spans="1:15" ht="27.6">
      <c r="A13586" s="116">
        <v>13586</v>
      </c>
      <c r="B13586" s="129">
        <v>44540</v>
      </c>
      <c r="D13586" s="120" t="s">
        <v>25</v>
      </c>
      <c r="E13586" s="120" t="s">
        <v>30323</v>
      </c>
      <c r="F13586" s="209" t="s">
        <v>30324</v>
      </c>
      <c r="G13586" s="119" t="s">
        <v>21366</v>
      </c>
      <c r="H13586" s="121" t="s">
        <v>177</v>
      </c>
      <c r="I13586" s="121" t="s">
        <v>30</v>
      </c>
      <c r="J13586" s="121" t="s">
        <v>87</v>
      </c>
      <c r="K13586" s="121" t="s">
        <v>65</v>
      </c>
      <c r="L13586" s="157" t="s">
        <v>32</v>
      </c>
      <c r="M13586" s="120" t="s">
        <v>78</v>
      </c>
    </row>
    <row r="13587" spans="1:15">
      <c r="A13587" s="116">
        <v>13587</v>
      </c>
      <c r="B13587" s="129">
        <v>44540</v>
      </c>
      <c r="D13587" s="120" t="s">
        <v>25</v>
      </c>
      <c r="E13587" s="120" t="s">
        <v>30325</v>
      </c>
      <c r="F13587" s="209" t="s">
        <v>30326</v>
      </c>
      <c r="G13587" s="119" t="s">
        <v>30327</v>
      </c>
      <c r="H13587" s="121" t="s">
        <v>41</v>
      </c>
      <c r="I13587" s="121" t="s">
        <v>30</v>
      </c>
      <c r="J13587" s="121" t="s">
        <v>485</v>
      </c>
      <c r="K13587" s="121" t="s">
        <v>65</v>
      </c>
      <c r="L13587" s="157" t="s">
        <v>32</v>
      </c>
      <c r="M13587" s="120" t="s">
        <v>78</v>
      </c>
    </row>
    <row r="13588" spans="1:15" ht="27.6">
      <c r="A13588" s="116">
        <v>13588</v>
      </c>
      <c r="B13588" s="129">
        <v>44540</v>
      </c>
      <c r="D13588" s="120" t="s">
        <v>25</v>
      </c>
      <c r="E13588" s="120" t="s">
        <v>30328</v>
      </c>
      <c r="F13588" s="209" t="s">
        <v>30329</v>
      </c>
      <c r="G13588" s="119" t="s">
        <v>7598</v>
      </c>
      <c r="H13588" s="121" t="s">
        <v>97</v>
      </c>
      <c r="I13588" s="121" t="s">
        <v>30</v>
      </c>
      <c r="J13588" s="121" t="s">
        <v>87</v>
      </c>
      <c r="K13588" s="121" t="s">
        <v>65</v>
      </c>
      <c r="L13588" s="157" t="s">
        <v>32</v>
      </c>
      <c r="M13588" s="120" t="s">
        <v>78</v>
      </c>
    </row>
    <row r="13589" spans="1:15" ht="27.6">
      <c r="A13589" s="116">
        <v>13589</v>
      </c>
      <c r="B13589" s="129">
        <v>44540</v>
      </c>
      <c r="D13589" s="120" t="s">
        <v>25</v>
      </c>
      <c r="E13589" s="120" t="s">
        <v>30330</v>
      </c>
      <c r="F13589" s="209" t="s">
        <v>30331</v>
      </c>
      <c r="G13589" s="119" t="s">
        <v>30332</v>
      </c>
      <c r="H13589" s="121" t="s">
        <v>97</v>
      </c>
      <c r="I13589" s="121" t="s">
        <v>42</v>
      </c>
      <c r="J13589" s="121" t="s">
        <v>246</v>
      </c>
      <c r="K13589" s="121" t="s">
        <v>65</v>
      </c>
      <c r="L13589" s="157" t="s">
        <v>32</v>
      </c>
      <c r="M13589" s="120" t="s">
        <v>33</v>
      </c>
      <c r="N13589" s="131">
        <v>44629</v>
      </c>
      <c r="O13589" s="131">
        <v>44629</v>
      </c>
    </row>
    <row r="13590" spans="1:15" ht="27.6">
      <c r="A13590" s="116">
        <v>13590</v>
      </c>
      <c r="B13590" s="129">
        <v>44540</v>
      </c>
      <c r="D13590" s="120" t="s">
        <v>25</v>
      </c>
      <c r="E13590" s="120" t="s">
        <v>30333</v>
      </c>
      <c r="F13590" s="209" t="s">
        <v>30334</v>
      </c>
      <c r="G13590" s="119" t="s">
        <v>19358</v>
      </c>
      <c r="H13590" s="121" t="s">
        <v>41</v>
      </c>
      <c r="I13590" s="121" t="s">
        <v>42</v>
      </c>
      <c r="J13590" s="121" t="s">
        <v>91</v>
      </c>
      <c r="K13590" s="121" t="s">
        <v>65</v>
      </c>
      <c r="L13590" s="157" t="s">
        <v>32</v>
      </c>
      <c r="M13590" s="120" t="s">
        <v>33</v>
      </c>
      <c r="N13590" s="131">
        <v>44543</v>
      </c>
      <c r="O13590" s="131">
        <v>44543</v>
      </c>
    </row>
    <row r="13591" spans="1:15">
      <c r="A13591" s="116">
        <v>13591</v>
      </c>
      <c r="B13591" s="129">
        <v>44540</v>
      </c>
      <c r="D13591" s="120" t="s">
        <v>25</v>
      </c>
      <c r="E13591" s="120" t="s">
        <v>30335</v>
      </c>
      <c r="F13591" s="209" t="s">
        <v>30336</v>
      </c>
      <c r="G13591" s="119" t="s">
        <v>30337</v>
      </c>
      <c r="H13591" s="121" t="s">
        <v>177</v>
      </c>
      <c r="I13591" s="121" t="s">
        <v>30</v>
      </c>
      <c r="J13591" s="121" t="s">
        <v>87</v>
      </c>
      <c r="K13591" s="121" t="s">
        <v>65</v>
      </c>
      <c r="L13591" s="157" t="s">
        <v>32</v>
      </c>
      <c r="M13591" s="120" t="s">
        <v>78</v>
      </c>
    </row>
    <row r="13592" spans="1:15" ht="27.6">
      <c r="A13592" s="116">
        <v>13592</v>
      </c>
      <c r="B13592" s="129">
        <v>44540</v>
      </c>
      <c r="D13592" s="120" t="s">
        <v>25</v>
      </c>
      <c r="E13592" s="120" t="s">
        <v>30338</v>
      </c>
      <c r="F13592" s="209" t="s">
        <v>30339</v>
      </c>
      <c r="G13592" s="119" t="s">
        <v>30340</v>
      </c>
      <c r="H13592" s="121" t="s">
        <v>41</v>
      </c>
      <c r="I13592" s="121" t="s">
        <v>30</v>
      </c>
      <c r="J13592" s="121" t="s">
        <v>7142</v>
      </c>
      <c r="K13592" s="121" t="s">
        <v>65</v>
      </c>
      <c r="L13592" s="157" t="s">
        <v>32</v>
      </c>
      <c r="M13592" s="120" t="s">
        <v>78</v>
      </c>
    </row>
    <row r="13593" spans="1:15">
      <c r="A13593" s="116">
        <v>13593</v>
      </c>
      <c r="B13593" s="129">
        <v>44540</v>
      </c>
      <c r="D13593" s="120" t="s">
        <v>25</v>
      </c>
      <c r="E13593" s="120" t="s">
        <v>30341</v>
      </c>
      <c r="F13593" s="209" t="s">
        <v>30342</v>
      </c>
      <c r="G13593" s="119" t="s">
        <v>30343</v>
      </c>
      <c r="H13593" s="121" t="s">
        <v>41</v>
      </c>
      <c r="I13593" s="121" t="s">
        <v>30</v>
      </c>
      <c r="J13593" s="121" t="s">
        <v>5018</v>
      </c>
      <c r="K13593" s="121" t="s">
        <v>65</v>
      </c>
      <c r="L13593" s="157" t="s">
        <v>32</v>
      </c>
      <c r="M13593" s="120" t="s">
        <v>33</v>
      </c>
      <c r="N13593" s="131">
        <v>44543</v>
      </c>
      <c r="O13593" s="131">
        <v>44543</v>
      </c>
    </row>
    <row r="13594" spans="1:15">
      <c r="A13594" s="116">
        <v>13594</v>
      </c>
      <c r="B13594" s="129">
        <v>44540</v>
      </c>
      <c r="D13594" s="120" t="s">
        <v>25</v>
      </c>
      <c r="E13594" s="120" t="s">
        <v>30344</v>
      </c>
      <c r="F13594" s="209" t="s">
        <v>29569</v>
      </c>
      <c r="G13594" s="119" t="s">
        <v>1033</v>
      </c>
      <c r="H13594" s="121" t="s">
        <v>1173</v>
      </c>
      <c r="I13594" s="121" t="s">
        <v>30</v>
      </c>
      <c r="J13594" s="121" t="s">
        <v>87</v>
      </c>
      <c r="K13594" s="121" t="s">
        <v>65</v>
      </c>
      <c r="L13594" s="157" t="s">
        <v>32</v>
      </c>
      <c r="M13594" s="120" t="s">
        <v>78</v>
      </c>
    </row>
    <row r="13595" spans="1:15">
      <c r="A13595" s="116">
        <v>13595</v>
      </c>
      <c r="B13595" s="129">
        <v>44540</v>
      </c>
      <c r="D13595" s="120" t="s">
        <v>25</v>
      </c>
      <c r="E13595" s="120" t="s">
        <v>30345</v>
      </c>
      <c r="F13595" s="209" t="s">
        <v>30346</v>
      </c>
      <c r="G13595" s="119" t="s">
        <v>30347</v>
      </c>
      <c r="H13595" s="121" t="s">
        <v>97</v>
      </c>
      <c r="I13595" s="121" t="s">
        <v>42</v>
      </c>
      <c r="J13595" s="121" t="s">
        <v>72</v>
      </c>
      <c r="K13595" s="121" t="s">
        <v>584</v>
      </c>
      <c r="L13595" s="157" t="s">
        <v>32</v>
      </c>
      <c r="M13595" s="120" t="s">
        <v>78</v>
      </c>
    </row>
    <row r="13596" spans="1:15">
      <c r="A13596" s="116">
        <v>13596</v>
      </c>
      <c r="B13596" s="129">
        <v>44540</v>
      </c>
      <c r="D13596" s="120" t="s">
        <v>25</v>
      </c>
      <c r="E13596" s="120" t="s">
        <v>30348</v>
      </c>
      <c r="F13596" s="209" t="s">
        <v>20948</v>
      </c>
      <c r="G13596" s="119" t="s">
        <v>1662</v>
      </c>
      <c r="H13596" s="121" t="s">
        <v>41</v>
      </c>
      <c r="I13596" s="121" t="s">
        <v>30</v>
      </c>
      <c r="J13596" s="121" t="s">
        <v>5018</v>
      </c>
      <c r="K13596" s="121" t="s">
        <v>584</v>
      </c>
      <c r="L13596" s="157" t="s">
        <v>32</v>
      </c>
      <c r="M13596" s="120" t="s">
        <v>78</v>
      </c>
    </row>
    <row r="13597" spans="1:15">
      <c r="A13597" s="116">
        <v>13597</v>
      </c>
      <c r="B13597" s="129">
        <v>44540</v>
      </c>
      <c r="D13597" s="120" t="s">
        <v>25</v>
      </c>
      <c r="E13597" s="120" t="s">
        <v>30349</v>
      </c>
      <c r="F13597" s="209" t="s">
        <v>14340</v>
      </c>
      <c r="G13597" s="119" t="s">
        <v>30350</v>
      </c>
      <c r="H13597" s="121" t="s">
        <v>41</v>
      </c>
      <c r="I13597" s="121" t="s">
        <v>30</v>
      </c>
      <c r="J13597" s="121" t="s">
        <v>31</v>
      </c>
      <c r="K13597" s="121" t="s">
        <v>584</v>
      </c>
      <c r="L13597" s="157" t="s">
        <v>32</v>
      </c>
      <c r="M13597" s="120" t="s">
        <v>78</v>
      </c>
    </row>
    <row r="13598" spans="1:15">
      <c r="A13598" s="116">
        <v>13598</v>
      </c>
      <c r="B13598" s="129">
        <v>44540</v>
      </c>
      <c r="D13598" s="120" t="s">
        <v>25</v>
      </c>
      <c r="E13598" s="120" t="s">
        <v>30351</v>
      </c>
      <c r="F13598" s="209" t="s">
        <v>30352</v>
      </c>
      <c r="G13598" s="119" t="s">
        <v>30353</v>
      </c>
      <c r="H13598" s="121" t="s">
        <v>41</v>
      </c>
      <c r="I13598" s="121" t="s">
        <v>30</v>
      </c>
      <c r="J13598" s="121" t="s">
        <v>6396</v>
      </c>
      <c r="K13598" s="121" t="s">
        <v>584</v>
      </c>
      <c r="L13598" s="157" t="s">
        <v>32</v>
      </c>
      <c r="M13598" s="120" t="s">
        <v>78</v>
      </c>
    </row>
    <row r="13599" spans="1:15" ht="12.75" customHeight="1">
      <c r="A13599" s="116">
        <v>13599</v>
      </c>
      <c r="B13599" s="129">
        <v>44540</v>
      </c>
      <c r="D13599" s="120" t="s">
        <v>25</v>
      </c>
      <c r="E13599" s="120" t="s">
        <v>30354</v>
      </c>
      <c r="F13599" s="209" t="s">
        <v>30355</v>
      </c>
      <c r="G13599" s="119" t="s">
        <v>30356</v>
      </c>
      <c r="K13599" s="121" t="s">
        <v>584</v>
      </c>
      <c r="L13599" s="157" t="s">
        <v>32</v>
      </c>
      <c r="M13599" s="120" t="s">
        <v>33</v>
      </c>
      <c r="N13599" s="131">
        <v>44584</v>
      </c>
    </row>
    <row r="13600" spans="1:15" ht="27.6">
      <c r="A13600" s="116">
        <v>13600</v>
      </c>
      <c r="B13600" s="129">
        <v>44540</v>
      </c>
      <c r="D13600" s="120" t="s">
        <v>580</v>
      </c>
      <c r="E13600" s="120" t="s">
        <v>30357</v>
      </c>
      <c r="F13600" s="209" t="s">
        <v>30358</v>
      </c>
      <c r="G13600" s="119" t="s">
        <v>30359</v>
      </c>
      <c r="H13600" s="121" t="s">
        <v>53</v>
      </c>
      <c r="I13600" s="121" t="s">
        <v>30</v>
      </c>
      <c r="J13600" s="121" t="s">
        <v>7553</v>
      </c>
      <c r="K13600" s="121" t="s">
        <v>65</v>
      </c>
      <c r="L13600" s="157" t="s">
        <v>32</v>
      </c>
      <c r="M13600" s="120" t="s">
        <v>78</v>
      </c>
    </row>
    <row r="13601" spans="1:25">
      <c r="A13601" s="116">
        <v>13601</v>
      </c>
      <c r="B13601" s="129">
        <v>44540</v>
      </c>
      <c r="D13601" s="120" t="s">
        <v>580</v>
      </c>
      <c r="E13601" s="120" t="s">
        <v>30360</v>
      </c>
      <c r="F13601" s="209" t="s">
        <v>30361</v>
      </c>
      <c r="G13601" s="119" t="s">
        <v>30362</v>
      </c>
      <c r="H13601" s="121" t="s">
        <v>53</v>
      </c>
      <c r="I13601" s="121" t="s">
        <v>30</v>
      </c>
      <c r="J13601" s="121" t="s">
        <v>6396</v>
      </c>
      <c r="K13601" s="121" t="s">
        <v>65</v>
      </c>
      <c r="L13601" s="157" t="s">
        <v>32</v>
      </c>
      <c r="M13601" s="120" t="s">
        <v>184</v>
      </c>
      <c r="N13601" s="131">
        <v>44545</v>
      </c>
      <c r="O13601" s="131">
        <v>44620</v>
      </c>
    </row>
    <row r="13602" spans="1:25">
      <c r="A13602" s="116">
        <v>13602</v>
      </c>
      <c r="B13602" s="129">
        <v>44540</v>
      </c>
      <c r="D13602" s="120" t="s">
        <v>580</v>
      </c>
      <c r="E13602" s="120" t="s">
        <v>30363</v>
      </c>
      <c r="F13602" s="209" t="s">
        <v>30364</v>
      </c>
      <c r="G13602" s="119" t="s">
        <v>10790</v>
      </c>
      <c r="H13602" s="121" t="s">
        <v>29</v>
      </c>
      <c r="I13602" s="121" t="s">
        <v>30</v>
      </c>
      <c r="J13602" s="121" t="s">
        <v>31</v>
      </c>
      <c r="K13602" s="121" t="s">
        <v>65</v>
      </c>
      <c r="L13602" s="157" t="s">
        <v>32</v>
      </c>
      <c r="M13602" s="120" t="s">
        <v>78</v>
      </c>
    </row>
    <row r="13603" spans="1:25">
      <c r="A13603" s="116">
        <v>13603</v>
      </c>
      <c r="B13603" s="129">
        <v>44540</v>
      </c>
      <c r="D13603" s="120" t="s">
        <v>580</v>
      </c>
      <c r="E13603" s="120" t="s">
        <v>30365</v>
      </c>
      <c r="F13603" s="209" t="s">
        <v>3640</v>
      </c>
      <c r="G13603" s="119" t="s">
        <v>30366</v>
      </c>
      <c r="H13603" s="121" t="s">
        <v>101</v>
      </c>
      <c r="I13603" s="121" t="s">
        <v>30</v>
      </c>
      <c r="J13603" s="121" t="s">
        <v>529</v>
      </c>
      <c r="K13603" s="121" t="s">
        <v>65</v>
      </c>
      <c r="L13603" s="157" t="s">
        <v>32</v>
      </c>
      <c r="M13603" s="120" t="s">
        <v>78</v>
      </c>
    </row>
    <row r="13604" spans="1:25" ht="27.6">
      <c r="A13604" s="116">
        <v>13604</v>
      </c>
      <c r="B13604" s="129">
        <v>44540</v>
      </c>
      <c r="D13604" s="120" t="s">
        <v>580</v>
      </c>
      <c r="E13604" s="120" t="s">
        <v>30367</v>
      </c>
      <c r="F13604" s="209" t="s">
        <v>30368</v>
      </c>
      <c r="G13604" s="119" t="s">
        <v>29488</v>
      </c>
      <c r="H13604" s="121" t="s">
        <v>53</v>
      </c>
      <c r="I13604" s="121" t="s">
        <v>30</v>
      </c>
      <c r="J13604" s="121" t="s">
        <v>77</v>
      </c>
      <c r="K13604" s="121" t="s">
        <v>65</v>
      </c>
      <c r="L13604" s="157" t="s">
        <v>32</v>
      </c>
      <c r="M13604" s="120" t="s">
        <v>78</v>
      </c>
    </row>
    <row r="13605" spans="1:25" ht="27.6">
      <c r="A13605" s="116">
        <v>13605</v>
      </c>
      <c r="B13605" s="129">
        <v>44540</v>
      </c>
      <c r="D13605" s="120" t="s">
        <v>580</v>
      </c>
      <c r="E13605" s="120" t="s">
        <v>30369</v>
      </c>
      <c r="F13605" s="209" t="s">
        <v>30370</v>
      </c>
      <c r="G13605" s="119" t="s">
        <v>30371</v>
      </c>
      <c r="H13605" s="121" t="s">
        <v>86</v>
      </c>
      <c r="I13605" s="121" t="s">
        <v>30</v>
      </c>
      <c r="J13605" s="121" t="s">
        <v>1544</v>
      </c>
      <c r="K13605" s="121" t="s">
        <v>65</v>
      </c>
      <c r="L13605" s="157" t="s">
        <v>32</v>
      </c>
      <c r="M13605" s="120" t="s">
        <v>78</v>
      </c>
    </row>
    <row r="13606" spans="1:25" ht="27.6">
      <c r="A13606" s="116">
        <v>13606</v>
      </c>
      <c r="B13606" s="129">
        <v>44540</v>
      </c>
      <c r="D13606" s="120" t="s">
        <v>580</v>
      </c>
      <c r="E13606" s="120" t="s">
        <v>30372</v>
      </c>
      <c r="F13606" s="209" t="s">
        <v>30373</v>
      </c>
      <c r="G13606" s="119" t="s">
        <v>30374</v>
      </c>
      <c r="H13606" s="121" t="s">
        <v>101</v>
      </c>
      <c r="I13606" s="121" t="s">
        <v>30</v>
      </c>
      <c r="J13606" s="121" t="s">
        <v>77</v>
      </c>
      <c r="K13606" s="121" t="s">
        <v>65</v>
      </c>
      <c r="L13606" s="157" t="s">
        <v>32</v>
      </c>
      <c r="M13606" s="120" t="s">
        <v>78</v>
      </c>
    </row>
    <row r="13607" spans="1:25" ht="27.6">
      <c r="A13607" s="116">
        <v>13607</v>
      </c>
      <c r="B13607" s="129">
        <v>44540</v>
      </c>
      <c r="D13607" s="120" t="s">
        <v>580</v>
      </c>
      <c r="E13607" s="120" t="s">
        <v>30375</v>
      </c>
      <c r="F13607" s="209" t="s">
        <v>30376</v>
      </c>
      <c r="G13607" s="119" t="s">
        <v>14599</v>
      </c>
      <c r="H13607" s="121" t="s">
        <v>53</v>
      </c>
      <c r="I13607" s="121" t="s">
        <v>42</v>
      </c>
      <c r="J13607" s="121" t="s">
        <v>82</v>
      </c>
      <c r="K13607" s="121" t="s">
        <v>65</v>
      </c>
      <c r="L13607" s="157" t="s">
        <v>32</v>
      </c>
      <c r="M13607" s="120" t="s">
        <v>33</v>
      </c>
      <c r="N13607" s="131">
        <v>44543</v>
      </c>
      <c r="O13607" s="131">
        <v>44631</v>
      </c>
      <c r="S13607" s="120" t="s">
        <v>34</v>
      </c>
    </row>
    <row r="13608" spans="1:25">
      <c r="A13608" s="116">
        <v>13608</v>
      </c>
      <c r="B13608" s="129">
        <v>44540</v>
      </c>
      <c r="D13608" s="120" t="s">
        <v>580</v>
      </c>
      <c r="E13608" s="120" t="s">
        <v>30377</v>
      </c>
      <c r="F13608" s="209" t="s">
        <v>1250</v>
      </c>
      <c r="G13608" s="119" t="s">
        <v>30378</v>
      </c>
      <c r="H13608" s="121" t="s">
        <v>140</v>
      </c>
      <c r="I13608" s="121" t="s">
        <v>42</v>
      </c>
      <c r="J13608" s="121" t="s">
        <v>72</v>
      </c>
      <c r="K13608" s="121" t="s">
        <v>65</v>
      </c>
      <c r="L13608" s="157" t="s">
        <v>32</v>
      </c>
      <c r="M13608" s="120" t="s">
        <v>78</v>
      </c>
    </row>
    <row r="13609" spans="1:25" ht="27.6">
      <c r="A13609" s="116">
        <v>13609</v>
      </c>
      <c r="B13609" s="129">
        <v>44540</v>
      </c>
      <c r="D13609" s="120" t="s">
        <v>580</v>
      </c>
      <c r="E13609" s="120" t="s">
        <v>30379</v>
      </c>
      <c r="F13609" s="209" t="s">
        <v>30380</v>
      </c>
      <c r="G13609" s="119" t="s">
        <v>30381</v>
      </c>
      <c r="H13609" s="121" t="s">
        <v>29</v>
      </c>
      <c r="I13609" s="121" t="s">
        <v>42</v>
      </c>
      <c r="J13609" s="121" t="s">
        <v>72</v>
      </c>
      <c r="K13609" s="121" t="s">
        <v>65</v>
      </c>
      <c r="L13609" s="157" t="s">
        <v>32</v>
      </c>
      <c r="M13609" s="120" t="s">
        <v>78</v>
      </c>
    </row>
    <row r="13610" spans="1:25">
      <c r="A13610" s="116">
        <v>13610</v>
      </c>
      <c r="B13610" s="129">
        <v>44540</v>
      </c>
      <c r="D13610" s="120" t="s">
        <v>580</v>
      </c>
      <c r="E13610" s="120" t="s">
        <v>30382</v>
      </c>
      <c r="F13610" s="209" t="s">
        <v>30383</v>
      </c>
      <c r="G13610" s="119" t="s">
        <v>30384</v>
      </c>
      <c r="H13610" s="121" t="s">
        <v>29</v>
      </c>
      <c r="I13610" s="121" t="s">
        <v>42</v>
      </c>
      <c r="J13610" s="121" t="s">
        <v>91</v>
      </c>
      <c r="K13610" s="121" t="s">
        <v>65</v>
      </c>
      <c r="L13610" s="157" t="s">
        <v>32</v>
      </c>
      <c r="M13610" s="120" t="s">
        <v>78</v>
      </c>
    </row>
    <row r="13611" spans="1:25">
      <c r="A13611" s="116">
        <v>13611</v>
      </c>
      <c r="B13611" s="129">
        <v>44540</v>
      </c>
      <c r="D13611" s="120" t="s">
        <v>580</v>
      </c>
      <c r="E13611" s="120" t="s">
        <v>30385</v>
      </c>
      <c r="F13611" s="209" t="s">
        <v>30386</v>
      </c>
      <c r="G13611" s="119" t="s">
        <v>30387</v>
      </c>
      <c r="H13611" s="121" t="s">
        <v>71</v>
      </c>
      <c r="I13611" s="121" t="s">
        <v>42</v>
      </c>
      <c r="J13611" s="121" t="s">
        <v>199</v>
      </c>
      <c r="K13611" s="121" t="s">
        <v>65</v>
      </c>
      <c r="L13611" s="157" t="s">
        <v>32</v>
      </c>
      <c r="M13611" s="120" t="s">
        <v>184</v>
      </c>
      <c r="N13611" s="131">
        <v>44543</v>
      </c>
      <c r="O13611" s="131">
        <v>44581</v>
      </c>
    </row>
    <row r="13612" spans="1:25">
      <c r="A13612" s="116">
        <v>13612</v>
      </c>
      <c r="B13612" s="129">
        <v>44540</v>
      </c>
      <c r="D13612" s="120" t="s">
        <v>580</v>
      </c>
      <c r="E13612" s="120" t="s">
        <v>30388</v>
      </c>
      <c r="F13612" s="209" t="s">
        <v>1250</v>
      </c>
      <c r="G13612" s="119" t="s">
        <v>5126</v>
      </c>
      <c r="H13612" s="121" t="s">
        <v>177</v>
      </c>
      <c r="I13612" s="121" t="s">
        <v>42</v>
      </c>
      <c r="J13612" s="121" t="s">
        <v>72</v>
      </c>
      <c r="K13612" s="121" t="s">
        <v>584</v>
      </c>
      <c r="L13612" s="157" t="s">
        <v>32</v>
      </c>
      <c r="M13612" s="120" t="s">
        <v>33</v>
      </c>
      <c r="N13612" s="131">
        <v>44543</v>
      </c>
      <c r="O13612" s="131">
        <v>44631</v>
      </c>
    </row>
    <row r="13613" spans="1:25" ht="27.6">
      <c r="A13613" s="116">
        <v>13613</v>
      </c>
      <c r="B13613" s="129">
        <v>44540</v>
      </c>
      <c r="D13613" s="120" t="s">
        <v>580</v>
      </c>
      <c r="E13613" s="120" t="s">
        <v>30389</v>
      </c>
      <c r="F13613" s="209" t="s">
        <v>30390</v>
      </c>
      <c r="G13613" s="119" t="s">
        <v>30391</v>
      </c>
      <c r="H13613" s="121" t="s">
        <v>29</v>
      </c>
      <c r="I13613" s="121" t="s">
        <v>42</v>
      </c>
      <c r="J13613" s="121" t="s">
        <v>72</v>
      </c>
      <c r="K13613" s="121" t="s">
        <v>65</v>
      </c>
      <c r="L13613" s="157" t="s">
        <v>32</v>
      </c>
      <c r="M13613" s="120" t="s">
        <v>78</v>
      </c>
    </row>
    <row r="13614" spans="1:25">
      <c r="A13614" s="116">
        <v>13614</v>
      </c>
      <c r="B13614" s="129">
        <v>44540</v>
      </c>
      <c r="D13614" s="120" t="s">
        <v>580</v>
      </c>
      <c r="E13614" s="120" t="s">
        <v>30392</v>
      </c>
      <c r="F13614" s="209" t="s">
        <v>1250</v>
      </c>
      <c r="G13614" s="119" t="s">
        <v>30393</v>
      </c>
      <c r="H13614" s="121" t="s">
        <v>29</v>
      </c>
      <c r="I13614" s="121" t="s">
        <v>42</v>
      </c>
      <c r="J13614" s="121" t="s">
        <v>72</v>
      </c>
      <c r="K13614" s="121" t="s">
        <v>65</v>
      </c>
      <c r="L13614" s="157" t="s">
        <v>32</v>
      </c>
      <c r="M13614" s="120" t="s">
        <v>78</v>
      </c>
    </row>
    <row r="13615" spans="1:25" ht="27.6">
      <c r="A13615" s="116">
        <v>13615</v>
      </c>
      <c r="B13615" s="129">
        <v>44540</v>
      </c>
      <c r="D13615" s="120" t="s">
        <v>580</v>
      </c>
      <c r="E13615" s="120" t="s">
        <v>30394</v>
      </c>
      <c r="F13615" s="209" t="s">
        <v>30395</v>
      </c>
      <c r="G13615" s="119" t="s">
        <v>12148</v>
      </c>
      <c r="H13615" s="121" t="s">
        <v>86</v>
      </c>
      <c r="I13615" s="121" t="s">
        <v>63</v>
      </c>
      <c r="J13615" s="121" t="s">
        <v>30396</v>
      </c>
      <c r="K13615" s="121" t="s">
        <v>65</v>
      </c>
      <c r="L13615" s="157" t="s">
        <v>32</v>
      </c>
      <c r="M13615" s="120" t="s">
        <v>33</v>
      </c>
      <c r="N13615" s="131">
        <v>44543</v>
      </c>
      <c r="O13615" s="131">
        <v>44581</v>
      </c>
      <c r="S13615" s="120" t="s">
        <v>92</v>
      </c>
      <c r="Y13615" s="116" t="s">
        <v>26506</v>
      </c>
    </row>
    <row r="13616" spans="1:25" ht="27.6">
      <c r="A13616" s="116">
        <v>13616</v>
      </c>
      <c r="B13616" s="129">
        <v>44540</v>
      </c>
      <c r="D13616" s="120" t="s">
        <v>580</v>
      </c>
      <c r="E13616" s="120" t="s">
        <v>30397</v>
      </c>
      <c r="F13616" s="209" t="s">
        <v>30398</v>
      </c>
      <c r="G13616" s="119" t="s">
        <v>30399</v>
      </c>
      <c r="H13616" s="121" t="s">
        <v>86</v>
      </c>
      <c r="I13616" s="121" t="s">
        <v>30</v>
      </c>
      <c r="J13616" s="121" t="s">
        <v>2268</v>
      </c>
      <c r="K13616" s="121" t="s">
        <v>65</v>
      </c>
      <c r="L13616" s="157" t="s">
        <v>32</v>
      </c>
      <c r="M13616" s="120" t="s">
        <v>78</v>
      </c>
    </row>
    <row r="13617" spans="1:15" ht="27.6">
      <c r="A13617" s="116">
        <v>13617</v>
      </c>
      <c r="B13617" s="129">
        <v>44540</v>
      </c>
      <c r="D13617" s="120" t="s">
        <v>580</v>
      </c>
      <c r="E13617" s="120" t="s">
        <v>30400</v>
      </c>
      <c r="F13617" s="209" t="s">
        <v>30401</v>
      </c>
      <c r="G13617" s="119" t="s">
        <v>30402</v>
      </c>
      <c r="H13617" s="121" t="s">
        <v>344</v>
      </c>
      <c r="I13617" s="121" t="s">
        <v>30</v>
      </c>
      <c r="J13617" s="121" t="s">
        <v>7091</v>
      </c>
      <c r="K13617" s="121" t="s">
        <v>65</v>
      </c>
      <c r="L13617" s="157" t="s">
        <v>32</v>
      </c>
      <c r="M13617" s="120" t="s">
        <v>78</v>
      </c>
    </row>
    <row r="13618" spans="1:15" ht="27.6">
      <c r="A13618" s="116">
        <v>13618</v>
      </c>
      <c r="B13618" s="129">
        <v>44540</v>
      </c>
      <c r="D13618" s="120" t="s">
        <v>580</v>
      </c>
      <c r="E13618" s="120" t="s">
        <v>30403</v>
      </c>
      <c r="F13618" s="209" t="s">
        <v>30404</v>
      </c>
      <c r="G13618" s="119" t="s">
        <v>30405</v>
      </c>
      <c r="H13618" s="121" t="s">
        <v>41</v>
      </c>
      <c r="I13618" s="121" t="s">
        <v>42</v>
      </c>
      <c r="J13618" s="121" t="s">
        <v>43</v>
      </c>
      <c r="K13618" s="121" t="s">
        <v>65</v>
      </c>
      <c r="L13618" s="157" t="s">
        <v>32</v>
      </c>
      <c r="M13618" s="120" t="s">
        <v>78</v>
      </c>
    </row>
    <row r="13619" spans="1:15" ht="27.6">
      <c r="A13619" s="116">
        <v>13619</v>
      </c>
      <c r="B13619" s="129">
        <v>44540</v>
      </c>
      <c r="D13619" s="120" t="s">
        <v>580</v>
      </c>
      <c r="E13619" s="120" t="s">
        <v>30406</v>
      </c>
      <c r="F13619" s="209" t="s">
        <v>30407</v>
      </c>
      <c r="G13619" s="119" t="s">
        <v>477</v>
      </c>
      <c r="H13619" s="121" t="s">
        <v>86</v>
      </c>
      <c r="J13619" s="121" t="s">
        <v>601</v>
      </c>
      <c r="K13619" s="121" t="s">
        <v>65</v>
      </c>
      <c r="L13619" s="157" t="s">
        <v>32</v>
      </c>
      <c r="M13619" s="120" t="s">
        <v>78</v>
      </c>
    </row>
    <row r="13620" spans="1:15">
      <c r="A13620" s="116">
        <v>13620</v>
      </c>
      <c r="B13620" s="129">
        <v>44543</v>
      </c>
      <c r="D13620" s="120" t="s">
        <v>25</v>
      </c>
      <c r="E13620" s="120" t="s">
        <v>30408</v>
      </c>
      <c r="F13620" s="209" t="s">
        <v>30409</v>
      </c>
      <c r="G13620" s="119" t="s">
        <v>29433</v>
      </c>
      <c r="H13620" s="121" t="s">
        <v>41</v>
      </c>
      <c r="I13620" s="121" t="s">
        <v>30</v>
      </c>
      <c r="J13620" s="121" t="s">
        <v>8096</v>
      </c>
      <c r="K13620" s="121" t="s">
        <v>65</v>
      </c>
      <c r="L13620" s="157" t="s">
        <v>32</v>
      </c>
      <c r="M13620" s="120" t="s">
        <v>78</v>
      </c>
    </row>
    <row r="13621" spans="1:15" ht="27.6">
      <c r="A13621" s="116">
        <v>13621</v>
      </c>
      <c r="B13621" s="129">
        <v>44543</v>
      </c>
      <c r="D13621" s="120" t="s">
        <v>25</v>
      </c>
      <c r="E13621" s="120" t="s">
        <v>30410</v>
      </c>
      <c r="F13621" s="209" t="s">
        <v>30411</v>
      </c>
      <c r="G13621" s="119" t="s">
        <v>30412</v>
      </c>
      <c r="H13621" s="121" t="s">
        <v>97</v>
      </c>
      <c r="I13621" s="121" t="s">
        <v>42</v>
      </c>
      <c r="J13621" s="121" t="s">
        <v>91</v>
      </c>
      <c r="K13621" s="121" t="s">
        <v>65</v>
      </c>
      <c r="L13621" s="157" t="s">
        <v>32</v>
      </c>
      <c r="M13621" s="120" t="s">
        <v>78</v>
      </c>
    </row>
    <row r="13622" spans="1:15">
      <c r="A13622" s="116">
        <v>13622</v>
      </c>
      <c r="B13622" s="129">
        <v>44543</v>
      </c>
      <c r="D13622" s="120" t="s">
        <v>25</v>
      </c>
      <c r="E13622" s="120" t="s">
        <v>30413</v>
      </c>
      <c r="F13622" s="209" t="s">
        <v>30414</v>
      </c>
      <c r="G13622" s="119" t="s">
        <v>30415</v>
      </c>
      <c r="H13622" s="121" t="s">
        <v>41</v>
      </c>
      <c r="I13622" s="121" t="s">
        <v>30</v>
      </c>
      <c r="J13622" s="121" t="s">
        <v>77</v>
      </c>
      <c r="K13622" s="121" t="s">
        <v>65</v>
      </c>
      <c r="L13622" s="157" t="s">
        <v>32</v>
      </c>
      <c r="M13622" s="120" t="s">
        <v>78</v>
      </c>
    </row>
    <row r="13623" spans="1:15">
      <c r="A13623" s="116">
        <v>13623</v>
      </c>
      <c r="B13623" s="129">
        <v>44543</v>
      </c>
      <c r="D13623" s="120" t="s">
        <v>25</v>
      </c>
      <c r="E13623" s="120" t="s">
        <v>30416</v>
      </c>
      <c r="F13623" s="209" t="s">
        <v>9710</v>
      </c>
      <c r="G13623" s="119" t="s">
        <v>30417</v>
      </c>
      <c r="H13623" s="121" t="s">
        <v>41</v>
      </c>
      <c r="I13623" s="121" t="s">
        <v>196</v>
      </c>
      <c r="J13623" s="121" t="s">
        <v>196</v>
      </c>
      <c r="K13623" s="121" t="s">
        <v>65</v>
      </c>
      <c r="L13623" s="157" t="s">
        <v>32</v>
      </c>
      <c r="M13623" s="120" t="s">
        <v>33</v>
      </c>
      <c r="N13623" s="131">
        <v>44544</v>
      </c>
      <c r="O13623" s="131">
        <v>44544</v>
      </c>
    </row>
    <row r="13624" spans="1:15">
      <c r="A13624" s="116">
        <v>13624</v>
      </c>
      <c r="B13624" s="129">
        <v>44543</v>
      </c>
      <c r="D13624" s="120" t="s">
        <v>25</v>
      </c>
      <c r="E13624" s="120" t="s">
        <v>30418</v>
      </c>
      <c r="F13624" s="209" t="s">
        <v>9710</v>
      </c>
      <c r="G13624" s="119" t="s">
        <v>30419</v>
      </c>
      <c r="H13624" s="121" t="s">
        <v>97</v>
      </c>
      <c r="I13624" s="121" t="s">
        <v>30</v>
      </c>
      <c r="J13624" s="121" t="s">
        <v>31</v>
      </c>
      <c r="K13624" s="121" t="s">
        <v>65</v>
      </c>
      <c r="L13624" s="157" t="s">
        <v>32</v>
      </c>
      <c r="M13624" s="120" t="s">
        <v>33</v>
      </c>
      <c r="N13624" s="131">
        <v>44544</v>
      </c>
      <c r="O13624" s="131">
        <v>44544</v>
      </c>
    </row>
    <row r="13625" spans="1:15">
      <c r="A13625" s="116">
        <v>13625</v>
      </c>
      <c r="B13625" s="129">
        <v>44543</v>
      </c>
      <c r="D13625" s="120" t="s">
        <v>25</v>
      </c>
      <c r="E13625" s="120" t="s">
        <v>30420</v>
      </c>
      <c r="F13625" s="209" t="s">
        <v>1462</v>
      </c>
      <c r="G13625" s="119" t="s">
        <v>30421</v>
      </c>
      <c r="H13625" s="121" t="s">
        <v>53</v>
      </c>
      <c r="I13625" s="121" t="s">
        <v>30</v>
      </c>
      <c r="J13625" s="121" t="s">
        <v>1544</v>
      </c>
      <c r="K13625" s="121" t="s">
        <v>65</v>
      </c>
      <c r="L13625" s="157" t="s">
        <v>32</v>
      </c>
      <c r="M13625" s="120" t="s">
        <v>78</v>
      </c>
    </row>
    <row r="13626" spans="1:15" ht="27.6">
      <c r="A13626" s="116">
        <v>13626</v>
      </c>
      <c r="B13626" s="129">
        <v>44543</v>
      </c>
      <c r="D13626" s="120" t="s">
        <v>25</v>
      </c>
      <c r="E13626" s="120" t="s">
        <v>30422</v>
      </c>
      <c r="F13626" s="209" t="s">
        <v>30423</v>
      </c>
      <c r="G13626" s="119" t="s">
        <v>797</v>
      </c>
      <c r="H13626" s="121" t="s">
        <v>53</v>
      </c>
      <c r="I13626" s="121" t="s">
        <v>63</v>
      </c>
      <c r="J13626" s="121" t="s">
        <v>323</v>
      </c>
      <c r="K13626" s="121" t="s">
        <v>65</v>
      </c>
      <c r="L13626" s="157" t="s">
        <v>32</v>
      </c>
      <c r="M13626" s="120" t="s">
        <v>78</v>
      </c>
    </row>
    <row r="13627" spans="1:15">
      <c r="A13627" s="116">
        <v>13627</v>
      </c>
      <c r="B13627" s="129">
        <v>44543</v>
      </c>
      <c r="D13627" s="120" t="s">
        <v>25</v>
      </c>
      <c r="E13627" s="120" t="s">
        <v>30424</v>
      </c>
      <c r="F13627" s="209" t="s">
        <v>30425</v>
      </c>
      <c r="G13627" s="119" t="s">
        <v>30426</v>
      </c>
      <c r="H13627" s="121" t="s">
        <v>97</v>
      </c>
      <c r="I13627" s="121" t="s">
        <v>30</v>
      </c>
      <c r="J13627" s="121" t="s">
        <v>7271</v>
      </c>
      <c r="K13627" s="121" t="s">
        <v>65</v>
      </c>
      <c r="L13627" s="157" t="s">
        <v>32</v>
      </c>
      <c r="M13627" s="120" t="s">
        <v>78</v>
      </c>
    </row>
    <row r="13628" spans="1:15">
      <c r="A13628" s="116">
        <v>13628</v>
      </c>
      <c r="B13628" s="129">
        <v>44543</v>
      </c>
      <c r="D13628" s="120" t="s">
        <v>25</v>
      </c>
      <c r="E13628" s="120" t="s">
        <v>30427</v>
      </c>
      <c r="F13628" s="209" t="s">
        <v>22306</v>
      </c>
      <c r="G13628" s="119" t="s">
        <v>30428</v>
      </c>
      <c r="H13628" s="121" t="s">
        <v>86</v>
      </c>
      <c r="I13628" s="121" t="s">
        <v>30</v>
      </c>
      <c r="J13628" s="121" t="s">
        <v>435</v>
      </c>
      <c r="K13628" s="121" t="s">
        <v>65</v>
      </c>
      <c r="L13628" s="157" t="s">
        <v>32</v>
      </c>
      <c r="M13628" s="120" t="s">
        <v>78</v>
      </c>
    </row>
    <row r="13629" spans="1:15">
      <c r="A13629" s="116">
        <v>13629</v>
      </c>
      <c r="B13629" s="129">
        <v>44543</v>
      </c>
      <c r="D13629" s="120" t="s">
        <v>25</v>
      </c>
      <c r="E13629" s="120" t="s">
        <v>30429</v>
      </c>
      <c r="F13629" s="209" t="s">
        <v>5742</v>
      </c>
      <c r="G13629" s="119" t="s">
        <v>30430</v>
      </c>
      <c r="H13629" s="121" t="s">
        <v>192</v>
      </c>
      <c r="I13629" s="121" t="s">
        <v>30</v>
      </c>
      <c r="J13629" s="121" t="s">
        <v>529</v>
      </c>
      <c r="K13629" s="121" t="s">
        <v>65</v>
      </c>
      <c r="L13629" s="157" t="s">
        <v>32</v>
      </c>
      <c r="M13629" s="130" t="s">
        <v>78</v>
      </c>
    </row>
    <row r="13630" spans="1:15" ht="41.4">
      <c r="A13630" s="116">
        <v>13630</v>
      </c>
      <c r="B13630" s="129">
        <v>44543</v>
      </c>
      <c r="D13630" s="120" t="s">
        <v>25</v>
      </c>
      <c r="E13630" s="120" t="s">
        <v>30431</v>
      </c>
      <c r="F13630" s="209" t="s">
        <v>30432</v>
      </c>
      <c r="G13630" s="119" t="s">
        <v>1560</v>
      </c>
      <c r="H13630" s="121" t="s">
        <v>192</v>
      </c>
      <c r="I13630" s="121" t="s">
        <v>30</v>
      </c>
      <c r="J13630" s="121" t="s">
        <v>5018</v>
      </c>
      <c r="K13630" s="121" t="s">
        <v>65</v>
      </c>
      <c r="L13630" s="157" t="s">
        <v>32</v>
      </c>
      <c r="M13630" s="130" t="s">
        <v>33</v>
      </c>
      <c r="N13630" s="131">
        <v>44544</v>
      </c>
      <c r="O13630" s="131">
        <v>44544</v>
      </c>
    </row>
    <row r="13631" spans="1:15">
      <c r="A13631" s="116">
        <v>13631</v>
      </c>
      <c r="B13631" s="129">
        <v>44543</v>
      </c>
      <c r="D13631" s="120" t="s">
        <v>25</v>
      </c>
      <c r="E13631" s="120" t="s">
        <v>30433</v>
      </c>
      <c r="F13631" s="209" t="s">
        <v>1372</v>
      </c>
      <c r="G13631" s="119" t="s">
        <v>30434</v>
      </c>
      <c r="H13631" s="121" t="s">
        <v>41</v>
      </c>
      <c r="I13631" s="121" t="s">
        <v>30</v>
      </c>
      <c r="J13631" s="121" t="s">
        <v>87</v>
      </c>
      <c r="K13631" s="121" t="s">
        <v>65</v>
      </c>
      <c r="L13631" s="157" t="s">
        <v>32</v>
      </c>
      <c r="M13631" s="130" t="s">
        <v>78</v>
      </c>
    </row>
    <row r="13632" spans="1:15">
      <c r="A13632" s="116">
        <v>13632</v>
      </c>
      <c r="B13632" s="129">
        <v>44543</v>
      </c>
      <c r="D13632" s="120" t="s">
        <v>25</v>
      </c>
      <c r="E13632" s="120" t="s">
        <v>30435</v>
      </c>
      <c r="F13632" s="209" t="s">
        <v>30436</v>
      </c>
      <c r="G13632" s="119" t="s">
        <v>30437</v>
      </c>
      <c r="H13632" s="121" t="s">
        <v>41</v>
      </c>
      <c r="I13632" s="121" t="s">
        <v>30</v>
      </c>
      <c r="J13632" s="121" t="s">
        <v>87</v>
      </c>
      <c r="K13632" s="121" t="s">
        <v>65</v>
      </c>
      <c r="L13632" s="157" t="s">
        <v>32</v>
      </c>
      <c r="M13632" s="130" t="s">
        <v>78</v>
      </c>
    </row>
    <row r="13633" spans="1:15">
      <c r="A13633" s="116">
        <v>13633</v>
      </c>
      <c r="B13633" s="129">
        <v>44543</v>
      </c>
      <c r="D13633" s="120" t="s">
        <v>25</v>
      </c>
      <c r="E13633" s="120" t="s">
        <v>30438</v>
      </c>
      <c r="F13633" s="209" t="s">
        <v>30439</v>
      </c>
      <c r="G13633" s="119" t="s">
        <v>30343</v>
      </c>
      <c r="H13633" s="121" t="s">
        <v>41</v>
      </c>
      <c r="I13633" s="121" t="s">
        <v>30</v>
      </c>
      <c r="J13633" s="121" t="s">
        <v>7216</v>
      </c>
      <c r="K13633" s="121" t="s">
        <v>65</v>
      </c>
      <c r="L13633" s="157" t="s">
        <v>32</v>
      </c>
      <c r="M13633" s="130" t="s">
        <v>78</v>
      </c>
    </row>
    <row r="13634" spans="1:15">
      <c r="A13634" s="116">
        <v>13634</v>
      </c>
      <c r="B13634" s="129">
        <v>44543</v>
      </c>
      <c r="D13634" s="120" t="s">
        <v>25</v>
      </c>
      <c r="E13634" s="120" t="s">
        <v>30440</v>
      </c>
      <c r="F13634" s="209" t="s">
        <v>5742</v>
      </c>
      <c r="G13634" s="119" t="s">
        <v>30441</v>
      </c>
      <c r="H13634" s="121" t="s">
        <v>97</v>
      </c>
      <c r="I13634" s="121" t="s">
        <v>30</v>
      </c>
      <c r="J13634" s="121" t="s">
        <v>435</v>
      </c>
      <c r="K13634" s="121" t="s">
        <v>65</v>
      </c>
      <c r="L13634" s="157" t="s">
        <v>32</v>
      </c>
      <c r="M13634" s="130" t="s">
        <v>78</v>
      </c>
    </row>
    <row r="13635" spans="1:15">
      <c r="A13635" s="116">
        <v>13635</v>
      </c>
      <c r="B13635" s="129">
        <v>44543</v>
      </c>
      <c r="D13635" s="120" t="s">
        <v>25</v>
      </c>
      <c r="E13635" s="120" t="s">
        <v>30442</v>
      </c>
      <c r="F13635" s="209" t="s">
        <v>30443</v>
      </c>
      <c r="G13635" s="119" t="s">
        <v>6857</v>
      </c>
      <c r="H13635" s="121" t="s">
        <v>86</v>
      </c>
      <c r="I13635" s="121" t="s">
        <v>42</v>
      </c>
      <c r="J13635" s="121" t="s">
        <v>478</v>
      </c>
      <c r="K13635" s="121" t="s">
        <v>65</v>
      </c>
      <c r="L13635" s="157" t="s">
        <v>32</v>
      </c>
      <c r="M13635" s="130" t="s">
        <v>33</v>
      </c>
      <c r="N13635" s="131">
        <v>44544</v>
      </c>
      <c r="O13635" s="131">
        <v>44544</v>
      </c>
    </row>
    <row r="13636" spans="1:15">
      <c r="A13636" s="116">
        <v>13636</v>
      </c>
      <c r="B13636" s="129">
        <v>44543</v>
      </c>
      <c r="D13636" s="120" t="s">
        <v>25</v>
      </c>
      <c r="E13636" s="120" t="s">
        <v>30444</v>
      </c>
      <c r="F13636" s="209" t="s">
        <v>30445</v>
      </c>
      <c r="G13636" s="119" t="s">
        <v>15805</v>
      </c>
      <c r="H13636" s="121" t="s">
        <v>177</v>
      </c>
      <c r="I13636" s="121" t="s">
        <v>30</v>
      </c>
      <c r="J13636" s="121" t="s">
        <v>77</v>
      </c>
      <c r="K13636" s="121" t="s">
        <v>65</v>
      </c>
      <c r="L13636" s="157" t="s">
        <v>32</v>
      </c>
      <c r="M13636" s="130" t="s">
        <v>33</v>
      </c>
      <c r="N13636" s="131">
        <v>44544</v>
      </c>
      <c r="O13636" s="131">
        <v>44544</v>
      </c>
    </row>
    <row r="13637" spans="1:15">
      <c r="A13637" s="116">
        <v>13637</v>
      </c>
      <c r="B13637" s="129">
        <v>44543</v>
      </c>
      <c r="D13637" s="120" t="s">
        <v>25</v>
      </c>
      <c r="E13637" s="120" t="s">
        <v>30446</v>
      </c>
      <c r="F13637" s="209" t="s">
        <v>5742</v>
      </c>
      <c r="G13637" s="119" t="s">
        <v>30447</v>
      </c>
      <c r="H13637" s="121" t="s">
        <v>118</v>
      </c>
      <c r="I13637" s="121" t="s">
        <v>30</v>
      </c>
      <c r="J13637" s="121" t="s">
        <v>485</v>
      </c>
      <c r="K13637" s="121" t="s">
        <v>65</v>
      </c>
      <c r="L13637" s="157" t="s">
        <v>32</v>
      </c>
      <c r="M13637" s="130" t="s">
        <v>78</v>
      </c>
    </row>
    <row r="13638" spans="1:15">
      <c r="A13638" s="116">
        <v>13638</v>
      </c>
      <c r="B13638" s="129">
        <v>44543</v>
      </c>
      <c r="D13638" s="120" t="s">
        <v>25</v>
      </c>
      <c r="E13638" s="120" t="s">
        <v>30448</v>
      </c>
      <c r="F13638" s="209" t="s">
        <v>15070</v>
      </c>
      <c r="G13638" s="119" t="s">
        <v>30449</v>
      </c>
      <c r="H13638" s="121" t="s">
        <v>53</v>
      </c>
      <c r="I13638" s="121" t="s">
        <v>63</v>
      </c>
      <c r="J13638" s="121" t="s">
        <v>323</v>
      </c>
      <c r="K13638" s="121" t="s">
        <v>65</v>
      </c>
      <c r="L13638" s="157" t="s">
        <v>32</v>
      </c>
      <c r="M13638" s="120" t="s">
        <v>33</v>
      </c>
      <c r="N13638" s="131">
        <v>44567</v>
      </c>
      <c r="O13638" s="131">
        <v>44567</v>
      </c>
    </row>
    <row r="13639" spans="1:15" ht="27.6">
      <c r="A13639" s="116">
        <v>13639</v>
      </c>
      <c r="B13639" s="129">
        <v>44543</v>
      </c>
      <c r="D13639" s="120" t="s">
        <v>25</v>
      </c>
      <c r="E13639" s="120" t="s">
        <v>30450</v>
      </c>
      <c r="F13639" s="209" t="s">
        <v>30451</v>
      </c>
      <c r="G13639" s="119" t="s">
        <v>19320</v>
      </c>
      <c r="H13639" s="121" t="s">
        <v>27385</v>
      </c>
      <c r="I13639" s="121" t="s">
        <v>30</v>
      </c>
      <c r="J13639" s="121" t="s">
        <v>87</v>
      </c>
      <c r="K13639" s="121" t="s">
        <v>65</v>
      </c>
      <c r="L13639" s="157" t="s">
        <v>32</v>
      </c>
      <c r="M13639" s="120" t="s">
        <v>78</v>
      </c>
    </row>
    <row r="13640" spans="1:15" ht="27.6">
      <c r="A13640" s="116">
        <v>13640</v>
      </c>
      <c r="B13640" s="129">
        <v>44543</v>
      </c>
      <c r="D13640" s="120" t="s">
        <v>25</v>
      </c>
      <c r="E13640" s="120" t="s">
        <v>30452</v>
      </c>
      <c r="F13640" s="209" t="s">
        <v>30453</v>
      </c>
      <c r="G13640" s="119" t="s">
        <v>6977</v>
      </c>
      <c r="H13640" s="121" t="s">
        <v>29</v>
      </c>
      <c r="I13640" s="121" t="s">
        <v>30</v>
      </c>
      <c r="J13640" s="121" t="s">
        <v>77</v>
      </c>
      <c r="K13640" s="121" t="s">
        <v>65</v>
      </c>
      <c r="L13640" s="157" t="s">
        <v>32</v>
      </c>
      <c r="M13640" s="120" t="s">
        <v>78</v>
      </c>
    </row>
    <row r="13641" spans="1:15">
      <c r="A13641" s="116">
        <v>13641</v>
      </c>
      <c r="B13641" s="129">
        <v>44543</v>
      </c>
      <c r="D13641" s="120" t="s">
        <v>25</v>
      </c>
      <c r="E13641" s="120" t="s">
        <v>30454</v>
      </c>
      <c r="F13641" s="209" t="s">
        <v>30455</v>
      </c>
      <c r="G13641" s="119" t="s">
        <v>409</v>
      </c>
      <c r="H13641" s="121" t="s">
        <v>41</v>
      </c>
      <c r="I13641" s="121" t="s">
        <v>30</v>
      </c>
      <c r="J13641" s="121" t="s">
        <v>87</v>
      </c>
      <c r="K13641" s="121" t="s">
        <v>65</v>
      </c>
      <c r="L13641" s="157" t="s">
        <v>32</v>
      </c>
      <c r="M13641" s="120" t="s">
        <v>78</v>
      </c>
    </row>
    <row r="13642" spans="1:15">
      <c r="A13642" s="116">
        <v>13642</v>
      </c>
      <c r="B13642" s="129">
        <v>44543</v>
      </c>
      <c r="D13642" s="120" t="s">
        <v>25</v>
      </c>
      <c r="E13642" s="120" t="s">
        <v>30456</v>
      </c>
      <c r="F13642" s="209" t="s">
        <v>30457</v>
      </c>
      <c r="G13642" s="119" t="s">
        <v>7644</v>
      </c>
      <c r="H13642" s="121" t="s">
        <v>177</v>
      </c>
      <c r="I13642" s="121" t="s">
        <v>30</v>
      </c>
      <c r="J13642" s="121" t="s">
        <v>87</v>
      </c>
      <c r="K13642" s="121" t="s">
        <v>65</v>
      </c>
      <c r="L13642" s="157" t="s">
        <v>32</v>
      </c>
      <c r="M13642" s="120" t="s">
        <v>78</v>
      </c>
    </row>
    <row r="13643" spans="1:15" ht="27.6">
      <c r="A13643" s="116">
        <v>13643</v>
      </c>
      <c r="B13643" s="129">
        <v>44544</v>
      </c>
      <c r="D13643" s="120" t="s">
        <v>25</v>
      </c>
      <c r="E13643" s="120" t="s">
        <v>30458</v>
      </c>
      <c r="F13643" s="209" t="s">
        <v>30459</v>
      </c>
      <c r="G13643" s="119" t="s">
        <v>6810</v>
      </c>
      <c r="H13643" s="121" t="s">
        <v>140</v>
      </c>
      <c r="I13643" s="121" t="s">
        <v>30</v>
      </c>
      <c r="J13643" s="121" t="s">
        <v>77</v>
      </c>
      <c r="K13643" s="121" t="s">
        <v>65</v>
      </c>
      <c r="L13643" s="157" t="s">
        <v>32</v>
      </c>
      <c r="M13643" s="120" t="s">
        <v>78</v>
      </c>
    </row>
    <row r="13644" spans="1:15" ht="27.6">
      <c r="A13644" s="116">
        <v>13644</v>
      </c>
      <c r="B13644" s="129">
        <v>44544</v>
      </c>
      <c r="D13644" s="120" t="s">
        <v>25</v>
      </c>
      <c r="E13644" s="120" t="s">
        <v>30460</v>
      </c>
      <c r="F13644" s="209" t="s">
        <v>30461</v>
      </c>
      <c r="G13644" s="119" t="s">
        <v>23353</v>
      </c>
      <c r="H13644" s="121" t="s">
        <v>140</v>
      </c>
      <c r="I13644" s="121" t="s">
        <v>30</v>
      </c>
      <c r="J13644" s="121" t="s">
        <v>31</v>
      </c>
      <c r="K13644" s="121" t="s">
        <v>65</v>
      </c>
      <c r="L13644" s="157" t="s">
        <v>32</v>
      </c>
      <c r="M13644" s="120" t="s">
        <v>33</v>
      </c>
      <c r="N13644" s="131">
        <v>44567</v>
      </c>
      <c r="O13644" s="131">
        <v>44567</v>
      </c>
    </row>
    <row r="13645" spans="1:15">
      <c r="A13645" s="116">
        <v>13645</v>
      </c>
      <c r="B13645" s="129">
        <v>44544</v>
      </c>
      <c r="D13645" s="120" t="s">
        <v>580</v>
      </c>
      <c r="E13645" s="120" t="s">
        <v>30462</v>
      </c>
      <c r="F13645" s="209" t="s">
        <v>30463</v>
      </c>
      <c r="G13645" s="119" t="s">
        <v>4703</v>
      </c>
      <c r="H13645" s="121" t="s">
        <v>177</v>
      </c>
      <c r="I13645" s="121" t="s">
        <v>42</v>
      </c>
      <c r="J13645" s="121" t="s">
        <v>72</v>
      </c>
      <c r="K13645" s="121" t="s">
        <v>65</v>
      </c>
      <c r="L13645" s="157" t="s">
        <v>32</v>
      </c>
      <c r="M13645" s="120" t="s">
        <v>33</v>
      </c>
      <c r="N13645" s="131">
        <v>44544</v>
      </c>
      <c r="O13645" s="131">
        <v>44631</v>
      </c>
    </row>
    <row r="13646" spans="1:15">
      <c r="A13646" s="116">
        <v>13646</v>
      </c>
      <c r="B13646" s="129">
        <v>44544</v>
      </c>
      <c r="D13646" s="120" t="s">
        <v>580</v>
      </c>
      <c r="E13646" s="120" t="s">
        <v>30464</v>
      </c>
      <c r="F13646" s="209" t="s">
        <v>9142</v>
      </c>
      <c r="G13646" s="119" t="s">
        <v>20076</v>
      </c>
      <c r="H13646" s="121" t="s">
        <v>41</v>
      </c>
      <c r="I13646" s="121" t="s">
        <v>30</v>
      </c>
      <c r="J13646" s="121" t="s">
        <v>87</v>
      </c>
      <c r="K13646" s="121" t="s">
        <v>65</v>
      </c>
      <c r="L13646" s="157" t="s">
        <v>32</v>
      </c>
      <c r="M13646" s="120" t="s">
        <v>78</v>
      </c>
    </row>
    <row r="13647" spans="1:15">
      <c r="A13647" s="116">
        <v>13647</v>
      </c>
      <c r="B13647" s="129">
        <v>44544</v>
      </c>
      <c r="D13647" s="120" t="s">
        <v>580</v>
      </c>
      <c r="E13647" s="120" t="s">
        <v>30465</v>
      </c>
      <c r="F13647" s="209" t="s">
        <v>7909</v>
      </c>
      <c r="G13647" s="119" t="s">
        <v>20076</v>
      </c>
      <c r="H13647" s="121" t="s">
        <v>41</v>
      </c>
      <c r="I13647" s="121" t="s">
        <v>30</v>
      </c>
      <c r="J13647" s="121" t="s">
        <v>87</v>
      </c>
      <c r="K13647" s="121" t="s">
        <v>65</v>
      </c>
      <c r="L13647" s="157" t="s">
        <v>32</v>
      </c>
      <c r="M13647" s="120" t="s">
        <v>78</v>
      </c>
    </row>
    <row r="13648" spans="1:15">
      <c r="A13648" s="116">
        <v>13648</v>
      </c>
      <c r="B13648" s="129">
        <v>44544</v>
      </c>
      <c r="D13648" s="120" t="s">
        <v>580</v>
      </c>
      <c r="E13648" s="120" t="s">
        <v>30466</v>
      </c>
      <c r="F13648" s="209" t="s">
        <v>28573</v>
      </c>
      <c r="G13648" s="119" t="s">
        <v>8629</v>
      </c>
      <c r="H13648" s="121" t="s">
        <v>41</v>
      </c>
      <c r="I13648" s="121" t="s">
        <v>30</v>
      </c>
      <c r="J13648" s="121" t="s">
        <v>87</v>
      </c>
      <c r="K13648" s="121" t="s">
        <v>65</v>
      </c>
      <c r="L13648" s="157" t="s">
        <v>32</v>
      </c>
      <c r="M13648" s="120" t="s">
        <v>78</v>
      </c>
    </row>
    <row r="13649" spans="1:25" ht="27.6">
      <c r="A13649" s="116">
        <v>13649</v>
      </c>
      <c r="B13649" s="129">
        <v>44544</v>
      </c>
      <c r="D13649" s="120" t="s">
        <v>580</v>
      </c>
      <c r="E13649" s="120" t="s">
        <v>30467</v>
      </c>
      <c r="F13649" s="209" t="s">
        <v>30468</v>
      </c>
      <c r="G13649" s="119" t="s">
        <v>603</v>
      </c>
      <c r="H13649" s="121" t="s">
        <v>192</v>
      </c>
      <c r="I13649" s="121" t="s">
        <v>30</v>
      </c>
      <c r="J13649" s="121" t="s">
        <v>3886</v>
      </c>
      <c r="K13649" s="121" t="s">
        <v>65</v>
      </c>
      <c r="L13649" s="157" t="s">
        <v>32</v>
      </c>
      <c r="M13649" s="120" t="s">
        <v>78</v>
      </c>
    </row>
    <row r="13650" spans="1:25" ht="27.6">
      <c r="A13650" s="116">
        <v>13650</v>
      </c>
      <c r="B13650" s="129">
        <v>44544</v>
      </c>
      <c r="D13650" s="120" t="s">
        <v>580</v>
      </c>
      <c r="E13650" s="120" t="s">
        <v>30469</v>
      </c>
      <c r="F13650" s="209" t="s">
        <v>30470</v>
      </c>
      <c r="G13650" s="119" t="s">
        <v>30471</v>
      </c>
      <c r="H13650" s="121" t="s">
        <v>192</v>
      </c>
      <c r="I13650" s="121" t="s">
        <v>30</v>
      </c>
      <c r="J13650" s="121" t="s">
        <v>5018</v>
      </c>
      <c r="K13650" s="121" t="s">
        <v>65</v>
      </c>
      <c r="L13650" s="157" t="s">
        <v>32</v>
      </c>
      <c r="M13650" s="120" t="s">
        <v>33</v>
      </c>
      <c r="N13650" s="131">
        <v>44545</v>
      </c>
      <c r="O13650" s="131">
        <v>44631</v>
      </c>
    </row>
    <row r="13651" spans="1:25" ht="27.6">
      <c r="A13651" s="116">
        <v>13651</v>
      </c>
      <c r="B13651" s="129">
        <v>44544</v>
      </c>
      <c r="D13651" s="120" t="s">
        <v>580</v>
      </c>
      <c r="E13651" s="120" t="s">
        <v>30472</v>
      </c>
      <c r="F13651" s="209" t="s">
        <v>30473</v>
      </c>
      <c r="G13651" s="119" t="s">
        <v>23730</v>
      </c>
      <c r="H13651" s="121" t="s">
        <v>140</v>
      </c>
      <c r="I13651" s="121" t="s">
        <v>30</v>
      </c>
      <c r="J13651" s="121" t="s">
        <v>435</v>
      </c>
      <c r="K13651" s="121" t="s">
        <v>65</v>
      </c>
      <c r="L13651" s="157" t="s">
        <v>32</v>
      </c>
      <c r="M13651" s="120" t="s">
        <v>78</v>
      </c>
    </row>
    <row r="13652" spans="1:25" ht="27.6">
      <c r="A13652" s="116">
        <v>13652</v>
      </c>
      <c r="B13652" s="129">
        <v>44544</v>
      </c>
      <c r="D13652" s="120" t="s">
        <v>580</v>
      </c>
      <c r="E13652" s="120" t="s">
        <v>30474</v>
      </c>
      <c r="F13652" s="209" t="s">
        <v>30475</v>
      </c>
      <c r="G13652" s="119" t="s">
        <v>1543</v>
      </c>
      <c r="H13652" s="121" t="s">
        <v>29</v>
      </c>
      <c r="I13652" s="121" t="s">
        <v>63</v>
      </c>
      <c r="J13652" s="121" t="s">
        <v>323</v>
      </c>
      <c r="K13652" s="121" t="s">
        <v>65</v>
      </c>
      <c r="L13652" s="157" t="s">
        <v>32</v>
      </c>
      <c r="M13652" s="120" t="s">
        <v>78</v>
      </c>
    </row>
    <row r="13653" spans="1:25" ht="27.6">
      <c r="A13653" s="116">
        <v>13653</v>
      </c>
      <c r="B13653" s="129">
        <v>44544</v>
      </c>
      <c r="D13653" s="120" t="s">
        <v>580</v>
      </c>
      <c r="E13653" s="120" t="s">
        <v>30476</v>
      </c>
      <c r="F13653" s="209" t="s">
        <v>30477</v>
      </c>
      <c r="G13653" s="119" t="s">
        <v>23794</v>
      </c>
      <c r="H13653" s="121" t="s">
        <v>41</v>
      </c>
      <c r="J13653" s="121" t="s">
        <v>601</v>
      </c>
      <c r="K13653" s="121" t="s">
        <v>65</v>
      </c>
      <c r="L13653" s="157" t="s">
        <v>32</v>
      </c>
      <c r="M13653" s="120" t="s">
        <v>78</v>
      </c>
    </row>
    <row r="13654" spans="1:25">
      <c r="A13654" s="116">
        <v>13654</v>
      </c>
      <c r="B13654" s="129">
        <v>44544</v>
      </c>
      <c r="D13654" s="120" t="s">
        <v>580</v>
      </c>
      <c r="E13654" s="120" t="s">
        <v>30478</v>
      </c>
      <c r="F13654" s="209" t="s">
        <v>1250</v>
      </c>
      <c r="G13654" s="119" t="s">
        <v>30479</v>
      </c>
      <c r="H13654" s="121" t="s">
        <v>344</v>
      </c>
      <c r="I13654" s="121" t="s">
        <v>42</v>
      </c>
      <c r="J13654" s="121" t="s">
        <v>91</v>
      </c>
      <c r="K13654" s="121" t="s">
        <v>65</v>
      </c>
      <c r="L13654" s="157" t="s">
        <v>32</v>
      </c>
      <c r="M13654" s="120" t="s">
        <v>33</v>
      </c>
      <c r="N13654" s="131">
        <v>44545</v>
      </c>
      <c r="O13654" s="131">
        <v>44631</v>
      </c>
    </row>
    <row r="13655" spans="1:25" ht="27.6">
      <c r="A13655" s="116">
        <v>13655</v>
      </c>
      <c r="B13655" s="129">
        <v>44544</v>
      </c>
      <c r="D13655" s="120" t="s">
        <v>580</v>
      </c>
      <c r="E13655" s="120" t="s">
        <v>30480</v>
      </c>
      <c r="F13655" s="209" t="s">
        <v>30481</v>
      </c>
      <c r="G13655" s="119" t="s">
        <v>3086</v>
      </c>
      <c r="H13655" s="121" t="s">
        <v>86</v>
      </c>
      <c r="I13655" s="121" t="s">
        <v>30</v>
      </c>
      <c r="J13655" s="121" t="s">
        <v>485</v>
      </c>
      <c r="K13655" s="121" t="s">
        <v>584</v>
      </c>
      <c r="L13655" s="157" t="s">
        <v>32</v>
      </c>
      <c r="M13655" s="120" t="s">
        <v>78</v>
      </c>
    </row>
    <row r="13656" spans="1:25">
      <c r="A13656" s="116">
        <v>13656</v>
      </c>
      <c r="B13656" s="129">
        <v>44544</v>
      </c>
      <c r="D13656" s="120" t="s">
        <v>580</v>
      </c>
      <c r="E13656" s="120" t="s">
        <v>30482</v>
      </c>
      <c r="F13656" s="209" t="s">
        <v>30483</v>
      </c>
      <c r="G13656" s="119" t="s">
        <v>30484</v>
      </c>
      <c r="H13656" s="121" t="s">
        <v>344</v>
      </c>
      <c r="I13656" s="121" t="s">
        <v>42</v>
      </c>
      <c r="J13656" s="121" t="s">
        <v>319</v>
      </c>
      <c r="K13656" s="121" t="s">
        <v>65</v>
      </c>
      <c r="L13656" s="157" t="s">
        <v>32</v>
      </c>
      <c r="M13656" s="120" t="s">
        <v>78</v>
      </c>
    </row>
    <row r="13657" spans="1:25" ht="27.6">
      <c r="A13657" s="116">
        <v>13657</v>
      </c>
      <c r="B13657" s="129">
        <v>44544</v>
      </c>
      <c r="D13657" s="120" t="s">
        <v>580</v>
      </c>
      <c r="E13657" s="120" t="s">
        <v>30485</v>
      </c>
      <c r="F13657" s="209" t="s">
        <v>30486</v>
      </c>
      <c r="G13657" s="119" t="s">
        <v>30487</v>
      </c>
      <c r="H13657" s="121" t="s">
        <v>140</v>
      </c>
      <c r="I13657" s="121" t="s">
        <v>42</v>
      </c>
      <c r="J13657" s="121" t="s">
        <v>72</v>
      </c>
      <c r="K13657" s="121" t="s">
        <v>65</v>
      </c>
      <c r="L13657" s="157" t="s">
        <v>32</v>
      </c>
      <c r="M13657" s="120" t="s">
        <v>33</v>
      </c>
      <c r="N13657" s="131">
        <v>44545</v>
      </c>
      <c r="O13657" s="131">
        <v>44631</v>
      </c>
    </row>
    <row r="13658" spans="1:25">
      <c r="A13658" s="116">
        <v>13658</v>
      </c>
      <c r="B13658" s="129">
        <v>44544</v>
      </c>
      <c r="D13658" s="120" t="s">
        <v>580</v>
      </c>
      <c r="E13658" s="120" t="s">
        <v>30488</v>
      </c>
      <c r="F13658" s="209" t="s">
        <v>30489</v>
      </c>
      <c r="G13658" s="119" t="s">
        <v>15404</v>
      </c>
      <c r="H13658" s="121" t="s">
        <v>41</v>
      </c>
      <c r="I13658" s="121" t="s">
        <v>30</v>
      </c>
      <c r="J13658" s="121" t="s">
        <v>7087</v>
      </c>
      <c r="K13658" s="121" t="s">
        <v>65</v>
      </c>
      <c r="L13658" s="157" t="s">
        <v>32</v>
      </c>
      <c r="M13658" s="120" t="s">
        <v>33</v>
      </c>
      <c r="N13658" s="131">
        <v>44545</v>
      </c>
      <c r="O13658" s="131">
        <v>44631</v>
      </c>
      <c r="S13658" s="120" t="s">
        <v>34</v>
      </c>
      <c r="Y13658" s="116" t="s">
        <v>30490</v>
      </c>
    </row>
    <row r="13659" spans="1:25" ht="27.6">
      <c r="A13659" s="116">
        <v>13659</v>
      </c>
      <c r="B13659" s="129">
        <v>44544</v>
      </c>
      <c r="D13659" s="120" t="s">
        <v>580</v>
      </c>
      <c r="E13659" s="120" t="s">
        <v>30491</v>
      </c>
      <c r="F13659" s="209" t="s">
        <v>30492</v>
      </c>
      <c r="G13659" s="119" t="s">
        <v>2923</v>
      </c>
      <c r="H13659" s="121" t="s">
        <v>97</v>
      </c>
      <c r="I13659" s="121" t="s">
        <v>42</v>
      </c>
      <c r="J13659" s="121" t="s">
        <v>72</v>
      </c>
      <c r="K13659" s="121" t="s">
        <v>65</v>
      </c>
      <c r="L13659" s="157" t="s">
        <v>32</v>
      </c>
      <c r="M13659" s="120" t="s">
        <v>78</v>
      </c>
    </row>
    <row r="13660" spans="1:25" ht="27.6">
      <c r="A13660" s="116">
        <v>13660</v>
      </c>
      <c r="B13660" s="129">
        <v>44544</v>
      </c>
      <c r="D13660" s="120" t="s">
        <v>580</v>
      </c>
      <c r="E13660" s="120" t="s">
        <v>30493</v>
      </c>
      <c r="F13660" s="209" t="s">
        <v>30494</v>
      </c>
      <c r="G13660" s="119" t="s">
        <v>30495</v>
      </c>
      <c r="H13660" s="121" t="s">
        <v>192</v>
      </c>
      <c r="I13660" s="121" t="s">
        <v>42</v>
      </c>
      <c r="J13660" s="121" t="s">
        <v>3146</v>
      </c>
      <c r="K13660" s="121" t="s">
        <v>65</v>
      </c>
      <c r="L13660" s="157" t="s">
        <v>32</v>
      </c>
      <c r="M13660" s="120" t="s">
        <v>78</v>
      </c>
    </row>
    <row r="13661" spans="1:25" ht="27.6">
      <c r="A13661" s="116">
        <v>13661</v>
      </c>
      <c r="B13661" s="129">
        <v>44544</v>
      </c>
      <c r="D13661" s="120" t="s">
        <v>580</v>
      </c>
      <c r="E13661" s="120" t="s">
        <v>30496</v>
      </c>
      <c r="F13661" s="209" t="s">
        <v>30497</v>
      </c>
      <c r="G13661" s="119" t="s">
        <v>4461</v>
      </c>
      <c r="H13661" s="121" t="s">
        <v>344</v>
      </c>
      <c r="I13661" s="121" t="s">
        <v>42</v>
      </c>
      <c r="J13661" s="121" t="s">
        <v>72</v>
      </c>
      <c r="K13661" s="121" t="s">
        <v>65</v>
      </c>
      <c r="L13661" s="157" t="s">
        <v>32</v>
      </c>
      <c r="M13661" s="120" t="s">
        <v>33</v>
      </c>
      <c r="N13661" s="131">
        <v>44550</v>
      </c>
      <c r="O13661" s="131">
        <v>44581</v>
      </c>
    </row>
    <row r="13662" spans="1:25" ht="27.6">
      <c r="A13662" s="116">
        <v>13662</v>
      </c>
      <c r="B13662" s="129">
        <v>44544</v>
      </c>
      <c r="D13662" s="120" t="s">
        <v>580</v>
      </c>
      <c r="E13662" s="120" t="s">
        <v>30498</v>
      </c>
      <c r="F13662" s="209" t="s">
        <v>30499</v>
      </c>
      <c r="G13662" s="119" t="s">
        <v>28834</v>
      </c>
      <c r="H13662" s="121" t="s">
        <v>76</v>
      </c>
      <c r="I13662" s="121" t="s">
        <v>42</v>
      </c>
      <c r="J13662" s="121" t="s">
        <v>82</v>
      </c>
      <c r="K13662" s="121" t="s">
        <v>65</v>
      </c>
      <c r="L13662" s="157" t="s">
        <v>32</v>
      </c>
      <c r="M13662" s="120" t="s">
        <v>78</v>
      </c>
    </row>
    <row r="13663" spans="1:25">
      <c r="A13663" s="116">
        <v>13663</v>
      </c>
      <c r="B13663" s="129">
        <v>44544</v>
      </c>
      <c r="D13663" s="120" t="s">
        <v>580</v>
      </c>
      <c r="E13663" s="120" t="s">
        <v>30500</v>
      </c>
      <c r="F13663" s="209" t="s">
        <v>1250</v>
      </c>
      <c r="G13663" s="119" t="s">
        <v>30501</v>
      </c>
      <c r="H13663" s="121" t="s">
        <v>344</v>
      </c>
      <c r="I13663" s="121" t="s">
        <v>42</v>
      </c>
      <c r="J13663" s="121" t="s">
        <v>72</v>
      </c>
      <c r="K13663" s="121" t="s">
        <v>65</v>
      </c>
      <c r="L13663" s="157" t="s">
        <v>32</v>
      </c>
      <c r="M13663" s="120" t="s">
        <v>33</v>
      </c>
      <c r="N13663" s="131">
        <v>44545</v>
      </c>
      <c r="O13663" s="131">
        <v>44581</v>
      </c>
      <c r="S13663" s="120" t="s">
        <v>92</v>
      </c>
      <c r="Y13663" s="116" t="s">
        <v>30502</v>
      </c>
    </row>
    <row r="13664" spans="1:25" ht="27.6">
      <c r="A13664" s="116">
        <v>13664</v>
      </c>
      <c r="B13664" s="129">
        <v>44544</v>
      </c>
      <c r="D13664" s="120" t="s">
        <v>580</v>
      </c>
      <c r="E13664" s="120" t="s">
        <v>30503</v>
      </c>
      <c r="F13664" s="209" t="s">
        <v>30504</v>
      </c>
      <c r="G13664" s="119" t="s">
        <v>4461</v>
      </c>
      <c r="H13664" s="121" t="s">
        <v>344</v>
      </c>
      <c r="I13664" s="121" t="s">
        <v>42</v>
      </c>
      <c r="J13664" s="121" t="s">
        <v>72</v>
      </c>
      <c r="K13664" s="121" t="s">
        <v>65</v>
      </c>
      <c r="L13664" s="157" t="s">
        <v>32</v>
      </c>
      <c r="M13664" s="120" t="s">
        <v>78</v>
      </c>
    </row>
    <row r="13665" spans="1:19" ht="27.6">
      <c r="A13665" s="116">
        <v>13665</v>
      </c>
      <c r="B13665" s="129">
        <v>44544</v>
      </c>
      <c r="D13665" s="120" t="s">
        <v>25</v>
      </c>
      <c r="E13665" s="120" t="s">
        <v>30505</v>
      </c>
      <c r="F13665" s="209" t="s">
        <v>30506</v>
      </c>
      <c r="G13665" s="119" t="s">
        <v>30507</v>
      </c>
      <c r="H13665" s="121" t="s">
        <v>29</v>
      </c>
      <c r="I13665" s="121" t="s">
        <v>30</v>
      </c>
      <c r="J13665" s="121" t="s">
        <v>7280</v>
      </c>
      <c r="K13665" s="121" t="s">
        <v>65</v>
      </c>
      <c r="L13665" s="157" t="s">
        <v>32</v>
      </c>
      <c r="M13665" s="120" t="s">
        <v>78</v>
      </c>
    </row>
    <row r="13666" spans="1:19">
      <c r="A13666" s="116">
        <v>13666</v>
      </c>
      <c r="B13666" s="129">
        <v>44544</v>
      </c>
      <c r="D13666" s="120" t="s">
        <v>25</v>
      </c>
      <c r="E13666" s="120" t="s">
        <v>30508</v>
      </c>
      <c r="F13666" s="209" t="s">
        <v>30509</v>
      </c>
      <c r="G13666" s="119" t="s">
        <v>7742</v>
      </c>
      <c r="H13666" s="121" t="s">
        <v>177</v>
      </c>
      <c r="I13666" s="121" t="s">
        <v>30</v>
      </c>
      <c r="J13666" s="121" t="s">
        <v>77</v>
      </c>
      <c r="K13666" s="121" t="s">
        <v>65</v>
      </c>
      <c r="L13666" s="157" t="s">
        <v>32</v>
      </c>
      <c r="M13666" s="120" t="s">
        <v>78</v>
      </c>
    </row>
    <row r="13667" spans="1:19" ht="27.6">
      <c r="A13667" s="116">
        <v>13667</v>
      </c>
      <c r="B13667" s="129">
        <v>44544</v>
      </c>
      <c r="D13667" s="120" t="s">
        <v>25</v>
      </c>
      <c r="E13667" s="120" t="s">
        <v>30510</v>
      </c>
      <c r="F13667" s="209" t="s">
        <v>30511</v>
      </c>
      <c r="G13667" s="119" t="s">
        <v>2394</v>
      </c>
      <c r="H13667" s="121" t="s">
        <v>29</v>
      </c>
      <c r="I13667" s="121" t="s">
        <v>30</v>
      </c>
      <c r="J13667" s="121" t="s">
        <v>7087</v>
      </c>
      <c r="K13667" s="121" t="s">
        <v>65</v>
      </c>
      <c r="L13667" s="157" t="s">
        <v>32</v>
      </c>
      <c r="M13667" s="120" t="s">
        <v>78</v>
      </c>
    </row>
    <row r="13668" spans="1:19">
      <c r="A13668" s="116">
        <v>13668</v>
      </c>
      <c r="B13668" s="129">
        <v>44544</v>
      </c>
      <c r="D13668" s="120" t="s">
        <v>25</v>
      </c>
      <c r="E13668" s="120" t="s">
        <v>30512</v>
      </c>
      <c r="F13668" s="209" t="s">
        <v>30513</v>
      </c>
      <c r="G13668" s="119" t="s">
        <v>30514</v>
      </c>
      <c r="H13668" s="121" t="s">
        <v>29</v>
      </c>
      <c r="I13668" s="121" t="s">
        <v>42</v>
      </c>
      <c r="J13668" s="121" t="s">
        <v>199</v>
      </c>
      <c r="K13668" s="121" t="s">
        <v>65</v>
      </c>
      <c r="L13668" s="157" t="s">
        <v>32</v>
      </c>
      <c r="M13668" s="120" t="s">
        <v>33</v>
      </c>
    </row>
    <row r="13669" spans="1:19">
      <c r="A13669" s="116">
        <v>13669</v>
      </c>
      <c r="B13669" s="129">
        <v>44544</v>
      </c>
      <c r="D13669" s="120" t="s">
        <v>25</v>
      </c>
      <c r="E13669" s="120" t="s">
        <v>30515</v>
      </c>
      <c r="F13669" s="209" t="s">
        <v>30516</v>
      </c>
      <c r="G13669" s="119" t="s">
        <v>3532</v>
      </c>
      <c r="H13669" s="121" t="s">
        <v>177</v>
      </c>
      <c r="I13669" s="121" t="s">
        <v>42</v>
      </c>
      <c r="J13669" s="121" t="s">
        <v>72</v>
      </c>
      <c r="K13669" s="121" t="s">
        <v>65</v>
      </c>
      <c r="L13669" s="157" t="s">
        <v>32</v>
      </c>
      <c r="M13669" s="120" t="s">
        <v>33</v>
      </c>
      <c r="N13669" s="131">
        <v>44567</v>
      </c>
      <c r="O13669" s="131">
        <v>44629</v>
      </c>
    </row>
    <row r="13670" spans="1:19" ht="27.6">
      <c r="A13670" s="116">
        <v>13670</v>
      </c>
      <c r="B13670" s="129">
        <v>44544</v>
      </c>
      <c r="D13670" s="120" t="s">
        <v>25</v>
      </c>
      <c r="E13670" s="120" t="s">
        <v>30517</v>
      </c>
      <c r="F13670" s="209" t="s">
        <v>30518</v>
      </c>
      <c r="G13670" s="119" t="s">
        <v>30519</v>
      </c>
      <c r="H13670" s="121" t="s">
        <v>41</v>
      </c>
      <c r="I13670" s="121" t="s">
        <v>30</v>
      </c>
      <c r="J13670" s="121" t="s">
        <v>7142</v>
      </c>
      <c r="K13670" s="121" t="s">
        <v>65</v>
      </c>
      <c r="L13670" s="157" t="s">
        <v>32</v>
      </c>
      <c r="M13670" s="120" t="s">
        <v>78</v>
      </c>
    </row>
    <row r="13671" spans="1:19">
      <c r="A13671" s="116">
        <v>13671</v>
      </c>
      <c r="B13671" s="129">
        <v>44544</v>
      </c>
      <c r="D13671" s="120" t="s">
        <v>25</v>
      </c>
      <c r="E13671" s="120" t="s">
        <v>30520</v>
      </c>
      <c r="F13671" s="209" t="s">
        <v>30521</v>
      </c>
      <c r="G13671" s="119" t="s">
        <v>30522</v>
      </c>
      <c r="H13671" s="121" t="s">
        <v>86</v>
      </c>
      <c r="I13671" s="121" t="s">
        <v>30</v>
      </c>
      <c r="J13671" s="121" t="s">
        <v>7280</v>
      </c>
      <c r="K13671" s="121" t="s">
        <v>65</v>
      </c>
      <c r="L13671" s="157" t="s">
        <v>32</v>
      </c>
      <c r="M13671" s="120" t="s">
        <v>78</v>
      </c>
    </row>
    <row r="13672" spans="1:19" ht="27.6">
      <c r="A13672" s="116">
        <v>13672</v>
      </c>
      <c r="B13672" s="129">
        <v>44544</v>
      </c>
      <c r="D13672" s="120" t="s">
        <v>25</v>
      </c>
      <c r="E13672" s="120" t="s">
        <v>30523</v>
      </c>
      <c r="F13672" s="209" t="s">
        <v>30524</v>
      </c>
      <c r="G13672" s="119" t="s">
        <v>30525</v>
      </c>
      <c r="H13672" s="121" t="s">
        <v>86</v>
      </c>
      <c r="I13672" s="121" t="s">
        <v>30</v>
      </c>
      <c r="J13672" s="121" t="s">
        <v>12087</v>
      </c>
      <c r="K13672" s="121" t="s">
        <v>65</v>
      </c>
      <c r="L13672" s="157" t="s">
        <v>32</v>
      </c>
      <c r="M13672" s="120" t="s">
        <v>78</v>
      </c>
    </row>
    <row r="13673" spans="1:19" ht="27.6">
      <c r="A13673" s="116">
        <v>13673</v>
      </c>
      <c r="B13673" s="129">
        <v>44544</v>
      </c>
      <c r="D13673" s="120" t="s">
        <v>25</v>
      </c>
      <c r="E13673" s="120" t="s">
        <v>30526</v>
      </c>
      <c r="F13673" s="209" t="s">
        <v>30527</v>
      </c>
      <c r="G13673" s="119" t="s">
        <v>30528</v>
      </c>
      <c r="H13673" s="121" t="s">
        <v>86</v>
      </c>
      <c r="I13673" s="121" t="s">
        <v>42</v>
      </c>
      <c r="J13673" s="121" t="s">
        <v>2268</v>
      </c>
      <c r="K13673" s="121" t="s">
        <v>65</v>
      </c>
      <c r="L13673" s="157" t="s">
        <v>32</v>
      </c>
      <c r="M13673" s="120" t="s">
        <v>33</v>
      </c>
      <c r="N13673" s="131">
        <v>44567</v>
      </c>
      <c r="O13673" s="131">
        <v>44567</v>
      </c>
    </row>
    <row r="13674" spans="1:19" ht="27.6">
      <c r="A13674" s="116">
        <v>13674</v>
      </c>
      <c r="B13674" s="129">
        <v>44544</v>
      </c>
      <c r="D13674" s="120" t="s">
        <v>25</v>
      </c>
      <c r="E13674" s="120" t="s">
        <v>30529</v>
      </c>
      <c r="F13674" s="220" t="s">
        <v>30530</v>
      </c>
      <c r="G13674" s="119" t="s">
        <v>8082</v>
      </c>
      <c r="H13674" s="121" t="s">
        <v>97</v>
      </c>
      <c r="I13674" s="121" t="s">
        <v>30</v>
      </c>
      <c r="J13674" s="121" t="s">
        <v>7271</v>
      </c>
      <c r="K13674" s="121" t="s">
        <v>65</v>
      </c>
      <c r="L13674" s="157" t="s">
        <v>32</v>
      </c>
      <c r="M13674" s="120" t="s">
        <v>78</v>
      </c>
    </row>
    <row r="13675" spans="1:19">
      <c r="A13675" s="116">
        <v>13675</v>
      </c>
      <c r="B13675" s="129">
        <v>44544</v>
      </c>
      <c r="D13675" s="120" t="s">
        <v>25</v>
      </c>
      <c r="E13675" s="120" t="s">
        <v>30531</v>
      </c>
      <c r="F13675" s="209" t="s">
        <v>30532</v>
      </c>
      <c r="G13675" s="119" t="s">
        <v>1539</v>
      </c>
      <c r="H13675" s="121" t="s">
        <v>53</v>
      </c>
      <c r="I13675" s="121" t="s">
        <v>30</v>
      </c>
      <c r="J13675" s="121" t="s">
        <v>485</v>
      </c>
      <c r="K13675" s="121" t="s">
        <v>65</v>
      </c>
      <c r="L13675" s="157" t="s">
        <v>32</v>
      </c>
      <c r="M13675" s="120" t="s">
        <v>33</v>
      </c>
      <c r="N13675" s="131">
        <v>44567</v>
      </c>
      <c r="O13675" s="131">
        <v>44586</v>
      </c>
    </row>
    <row r="13676" spans="1:19" ht="27.6">
      <c r="A13676" s="116">
        <v>13676</v>
      </c>
      <c r="B13676" s="129">
        <v>44544</v>
      </c>
      <c r="D13676" s="120" t="s">
        <v>25</v>
      </c>
      <c r="E13676" s="120" t="s">
        <v>30533</v>
      </c>
      <c r="F13676" s="209" t="s">
        <v>30534</v>
      </c>
      <c r="G13676" s="119" t="s">
        <v>30535</v>
      </c>
      <c r="H13676" s="121" t="s">
        <v>41</v>
      </c>
      <c r="I13676" s="121" t="s">
        <v>63</v>
      </c>
      <c r="J13676" s="121" t="s">
        <v>323</v>
      </c>
      <c r="K13676" s="121" t="s">
        <v>65</v>
      </c>
      <c r="L13676" s="157" t="s">
        <v>32</v>
      </c>
      <c r="M13676" s="120" t="s">
        <v>33</v>
      </c>
      <c r="N13676" s="131">
        <v>44567</v>
      </c>
      <c r="O13676" s="131">
        <v>44586</v>
      </c>
      <c r="S13676" s="120" t="s">
        <v>92</v>
      </c>
    </row>
    <row r="13677" spans="1:19" ht="27.6">
      <c r="A13677" s="116">
        <v>13677</v>
      </c>
      <c r="B13677" s="129">
        <v>44544</v>
      </c>
      <c r="D13677" s="120" t="s">
        <v>25</v>
      </c>
      <c r="E13677" s="120" t="s">
        <v>30536</v>
      </c>
      <c r="F13677" s="209" t="s">
        <v>30537</v>
      </c>
      <c r="G13677" s="119" t="s">
        <v>30538</v>
      </c>
      <c r="H13677" s="121" t="s">
        <v>27385</v>
      </c>
      <c r="I13677" s="121" t="s">
        <v>30</v>
      </c>
      <c r="J13677" s="121" t="s">
        <v>1544</v>
      </c>
      <c r="K13677" s="121" t="s">
        <v>65</v>
      </c>
      <c r="L13677" s="157" t="s">
        <v>32</v>
      </c>
      <c r="M13677" s="120" t="s">
        <v>78</v>
      </c>
    </row>
    <row r="13678" spans="1:19">
      <c r="A13678" s="116">
        <v>13678</v>
      </c>
      <c r="B13678" s="129">
        <v>44544</v>
      </c>
      <c r="D13678" s="120" t="s">
        <v>25</v>
      </c>
      <c r="E13678" s="120" t="s">
        <v>30539</v>
      </c>
      <c r="F13678" s="209" t="s">
        <v>30540</v>
      </c>
      <c r="G13678" s="119" t="s">
        <v>30541</v>
      </c>
      <c r="H13678" s="121" t="s">
        <v>177</v>
      </c>
      <c r="I13678" s="121" t="s">
        <v>30</v>
      </c>
      <c r="J13678" s="121" t="s">
        <v>87</v>
      </c>
      <c r="K13678" s="121" t="s">
        <v>65</v>
      </c>
      <c r="L13678" s="157" t="s">
        <v>32</v>
      </c>
      <c r="M13678" s="120" t="s">
        <v>33</v>
      </c>
      <c r="N13678" s="131">
        <v>44567</v>
      </c>
      <c r="O13678" s="131">
        <v>44586</v>
      </c>
    </row>
    <row r="13679" spans="1:19">
      <c r="A13679" s="116">
        <v>13679</v>
      </c>
      <c r="B13679" s="129">
        <v>44544</v>
      </c>
      <c r="D13679" s="120" t="s">
        <v>25</v>
      </c>
      <c r="E13679" s="120" t="s">
        <v>30542</v>
      </c>
      <c r="F13679" s="209" t="s">
        <v>30543</v>
      </c>
      <c r="G13679" s="119" t="s">
        <v>30544</v>
      </c>
      <c r="H13679" s="121" t="s">
        <v>177</v>
      </c>
      <c r="I13679" s="121" t="s">
        <v>30</v>
      </c>
      <c r="J13679" s="121" t="s">
        <v>7142</v>
      </c>
      <c r="K13679" s="121" t="s">
        <v>65</v>
      </c>
      <c r="L13679" s="157" t="s">
        <v>32</v>
      </c>
      <c r="M13679" s="120" t="s">
        <v>78</v>
      </c>
    </row>
    <row r="13680" spans="1:19">
      <c r="A13680" s="116">
        <v>13680</v>
      </c>
      <c r="B13680" s="129">
        <v>44544</v>
      </c>
      <c r="D13680" s="120" t="s">
        <v>25</v>
      </c>
      <c r="E13680" s="120" t="s">
        <v>30545</v>
      </c>
      <c r="F13680" s="209" t="s">
        <v>30546</v>
      </c>
      <c r="G13680" s="119" t="s">
        <v>30547</v>
      </c>
      <c r="H13680" s="121" t="s">
        <v>192</v>
      </c>
      <c r="I13680" s="121" t="s">
        <v>30</v>
      </c>
      <c r="J13680" s="121" t="s">
        <v>87</v>
      </c>
      <c r="K13680" s="121" t="s">
        <v>65</v>
      </c>
      <c r="L13680" s="157" t="s">
        <v>32</v>
      </c>
      <c r="M13680" s="120" t="s">
        <v>78</v>
      </c>
    </row>
    <row r="13681" spans="1:15" ht="27.6">
      <c r="A13681" s="116">
        <v>13681</v>
      </c>
      <c r="B13681" s="129">
        <v>44544</v>
      </c>
      <c r="D13681" s="120" t="s">
        <v>25</v>
      </c>
      <c r="E13681" s="120" t="s">
        <v>30548</v>
      </c>
      <c r="F13681" s="209" t="s">
        <v>30549</v>
      </c>
      <c r="G13681" s="119" t="s">
        <v>12601</v>
      </c>
      <c r="H13681" s="121" t="s">
        <v>1173</v>
      </c>
      <c r="I13681" s="121" t="s">
        <v>30</v>
      </c>
      <c r="J13681" s="121" t="s">
        <v>77</v>
      </c>
      <c r="K13681" s="121" t="s">
        <v>65</v>
      </c>
      <c r="L13681" s="157" t="s">
        <v>32</v>
      </c>
      <c r="M13681" s="120" t="s">
        <v>33</v>
      </c>
    </row>
    <row r="13682" spans="1:15" ht="27.6">
      <c r="A13682" s="116">
        <v>13682</v>
      </c>
      <c r="B13682" s="129">
        <v>44544</v>
      </c>
      <c r="D13682" s="120" t="s">
        <v>25</v>
      </c>
      <c r="E13682" s="120" t="s">
        <v>30550</v>
      </c>
      <c r="F13682" s="209" t="s">
        <v>30551</v>
      </c>
      <c r="G13682" s="119" t="s">
        <v>7773</v>
      </c>
      <c r="H13682" s="121" t="s">
        <v>177</v>
      </c>
      <c r="I13682" s="121" t="s">
        <v>30</v>
      </c>
      <c r="J13682" s="121" t="s">
        <v>87</v>
      </c>
      <c r="K13682" s="121" t="s">
        <v>65</v>
      </c>
      <c r="L13682" s="157" t="s">
        <v>32</v>
      </c>
      <c r="M13682" s="120" t="s">
        <v>78</v>
      </c>
    </row>
    <row r="13683" spans="1:15">
      <c r="A13683" s="116">
        <v>13683</v>
      </c>
      <c r="B13683" s="129">
        <v>44544</v>
      </c>
      <c r="D13683" s="120" t="s">
        <v>25</v>
      </c>
      <c r="E13683" s="120" t="s">
        <v>30552</v>
      </c>
      <c r="F13683" s="209" t="s">
        <v>30553</v>
      </c>
      <c r="G13683" s="119" t="s">
        <v>30554</v>
      </c>
      <c r="H13683" s="121" t="s">
        <v>41</v>
      </c>
      <c r="I13683" s="121" t="s">
        <v>42</v>
      </c>
      <c r="J13683" s="121" t="s">
        <v>646</v>
      </c>
      <c r="K13683" s="121" t="s">
        <v>65</v>
      </c>
      <c r="L13683" s="157" t="s">
        <v>32</v>
      </c>
      <c r="M13683" s="120" t="s">
        <v>78</v>
      </c>
    </row>
    <row r="13684" spans="1:15" ht="27.6">
      <c r="A13684" s="116">
        <v>13684</v>
      </c>
      <c r="B13684" s="129">
        <v>44544</v>
      </c>
      <c r="D13684" s="120" t="s">
        <v>25</v>
      </c>
      <c r="E13684" s="120" t="s">
        <v>30555</v>
      </c>
      <c r="F13684" s="209" t="s">
        <v>30556</v>
      </c>
      <c r="G13684" s="119" t="s">
        <v>4508</v>
      </c>
      <c r="H13684" s="121" t="s">
        <v>53</v>
      </c>
      <c r="I13684" s="121" t="s">
        <v>30</v>
      </c>
      <c r="J13684" s="121" t="s">
        <v>1544</v>
      </c>
      <c r="K13684" s="121" t="s">
        <v>65</v>
      </c>
      <c r="L13684" s="157" t="s">
        <v>32</v>
      </c>
      <c r="M13684" s="120" t="s">
        <v>78</v>
      </c>
    </row>
    <row r="13685" spans="1:15">
      <c r="A13685" s="116">
        <v>13685</v>
      </c>
      <c r="B13685" s="129">
        <v>44544</v>
      </c>
      <c r="D13685" s="120" t="s">
        <v>25</v>
      </c>
      <c r="E13685" s="120" t="s">
        <v>30557</v>
      </c>
      <c r="F13685" s="209" t="s">
        <v>3842</v>
      </c>
      <c r="G13685" s="119" t="s">
        <v>30558</v>
      </c>
      <c r="H13685" s="121" t="s">
        <v>27385</v>
      </c>
      <c r="I13685" s="121" t="s">
        <v>30</v>
      </c>
      <c r="J13685" s="121" t="s">
        <v>8033</v>
      </c>
      <c r="K13685" s="121" t="s">
        <v>65</v>
      </c>
      <c r="L13685" s="157" t="s">
        <v>32</v>
      </c>
      <c r="M13685" s="120" t="s">
        <v>33</v>
      </c>
      <c r="N13685" s="131">
        <v>44567</v>
      </c>
      <c r="O13685" s="131">
        <v>44586</v>
      </c>
    </row>
    <row r="13686" spans="1:15" ht="27.6">
      <c r="A13686" s="116">
        <v>13686</v>
      </c>
      <c r="B13686" s="129">
        <v>44544</v>
      </c>
      <c r="D13686" s="120" t="s">
        <v>25</v>
      </c>
      <c r="E13686" s="120" t="s">
        <v>30559</v>
      </c>
      <c r="F13686" s="209" t="s">
        <v>30560</v>
      </c>
      <c r="G13686" s="119" t="s">
        <v>322</v>
      </c>
      <c r="H13686" s="121" t="s">
        <v>29</v>
      </c>
      <c r="I13686" s="121" t="s">
        <v>42</v>
      </c>
      <c r="J13686" s="121" t="s">
        <v>72</v>
      </c>
      <c r="K13686" s="121" t="s">
        <v>65</v>
      </c>
      <c r="L13686" s="157" t="s">
        <v>32</v>
      </c>
      <c r="M13686" s="120" t="s">
        <v>78</v>
      </c>
    </row>
    <row r="13687" spans="1:15">
      <c r="A13687" s="116">
        <v>13687</v>
      </c>
      <c r="B13687" s="129">
        <v>44544</v>
      </c>
      <c r="D13687" s="120" t="s">
        <v>25</v>
      </c>
      <c r="E13687" s="120" t="s">
        <v>30561</v>
      </c>
      <c r="F13687" s="209" t="s">
        <v>30562</v>
      </c>
      <c r="G13687" s="119" t="s">
        <v>30563</v>
      </c>
      <c r="H13687" s="121" t="s">
        <v>41</v>
      </c>
      <c r="I13687" s="121" t="s">
        <v>30</v>
      </c>
      <c r="J13687" s="121" t="s">
        <v>7271</v>
      </c>
      <c r="K13687" s="121" t="s">
        <v>65</v>
      </c>
      <c r="L13687" s="157" t="s">
        <v>32</v>
      </c>
      <c r="M13687" s="120" t="s">
        <v>78</v>
      </c>
    </row>
    <row r="13688" spans="1:15" ht="27.6">
      <c r="A13688" s="116">
        <v>13688</v>
      </c>
      <c r="B13688" s="129">
        <v>44544</v>
      </c>
      <c r="D13688" s="120" t="s">
        <v>25</v>
      </c>
      <c r="E13688" s="120" t="s">
        <v>30564</v>
      </c>
      <c r="F13688" s="209" t="s">
        <v>30565</v>
      </c>
      <c r="G13688" s="119" t="s">
        <v>23730</v>
      </c>
      <c r="H13688" s="121" t="s">
        <v>140</v>
      </c>
      <c r="I13688" s="121" t="s">
        <v>30</v>
      </c>
      <c r="J13688" s="121" t="s">
        <v>435</v>
      </c>
      <c r="K13688" s="121" t="s">
        <v>65</v>
      </c>
      <c r="L13688" s="157" t="s">
        <v>32</v>
      </c>
      <c r="M13688" s="120" t="s">
        <v>78</v>
      </c>
    </row>
    <row r="13689" spans="1:15" ht="27.6">
      <c r="A13689" s="116">
        <v>13689</v>
      </c>
      <c r="B13689" s="129">
        <v>44544</v>
      </c>
      <c r="D13689" s="120" t="s">
        <v>25</v>
      </c>
      <c r="E13689" s="120" t="s">
        <v>30566</v>
      </c>
      <c r="F13689" s="209" t="s">
        <v>30567</v>
      </c>
      <c r="G13689" s="119" t="s">
        <v>30568</v>
      </c>
      <c r="H13689" s="121" t="s">
        <v>41</v>
      </c>
      <c r="I13689" s="121" t="s">
        <v>30</v>
      </c>
      <c r="J13689" s="121" t="s">
        <v>87</v>
      </c>
      <c r="K13689" s="121" t="s">
        <v>65</v>
      </c>
      <c r="L13689" s="157" t="s">
        <v>32</v>
      </c>
      <c r="M13689" s="120" t="s">
        <v>78</v>
      </c>
    </row>
    <row r="13690" spans="1:15" ht="27.6">
      <c r="A13690" s="116">
        <v>13690</v>
      </c>
      <c r="B13690" s="129">
        <v>44544</v>
      </c>
      <c r="D13690" s="120" t="s">
        <v>25</v>
      </c>
      <c r="E13690" s="120" t="s">
        <v>30569</v>
      </c>
      <c r="F13690" s="209" t="s">
        <v>30570</v>
      </c>
      <c r="G13690" s="119" t="s">
        <v>30571</v>
      </c>
      <c r="H13690" s="121" t="s">
        <v>41</v>
      </c>
      <c r="I13690" s="121" t="s">
        <v>30</v>
      </c>
      <c r="J13690" s="121" t="s">
        <v>87</v>
      </c>
      <c r="K13690" s="121" t="s">
        <v>65</v>
      </c>
      <c r="L13690" s="157" t="s">
        <v>32</v>
      </c>
      <c r="M13690" s="120" t="s">
        <v>78</v>
      </c>
    </row>
    <row r="13691" spans="1:15">
      <c r="A13691" s="116">
        <v>13691</v>
      </c>
      <c r="B13691" s="129">
        <v>44544</v>
      </c>
      <c r="D13691" s="120" t="s">
        <v>25</v>
      </c>
      <c r="E13691" s="120" t="s">
        <v>30572</v>
      </c>
      <c r="F13691" s="209" t="s">
        <v>30573</v>
      </c>
      <c r="G13691" s="119" t="s">
        <v>30574</v>
      </c>
      <c r="H13691" s="121" t="s">
        <v>140</v>
      </c>
      <c r="I13691" s="121" t="s">
        <v>196</v>
      </c>
      <c r="J13691" s="121" t="s">
        <v>196</v>
      </c>
      <c r="K13691" s="121" t="s">
        <v>65</v>
      </c>
      <c r="L13691" s="157" t="s">
        <v>32</v>
      </c>
      <c r="M13691" s="120" t="s">
        <v>33</v>
      </c>
      <c r="N13691" s="131">
        <v>44567</v>
      </c>
      <c r="O13691" s="131">
        <v>44586</v>
      </c>
    </row>
    <row r="13692" spans="1:15">
      <c r="A13692" s="116">
        <v>13692</v>
      </c>
      <c r="B13692" s="129">
        <v>44544</v>
      </c>
      <c r="D13692" s="120" t="s">
        <v>25</v>
      </c>
      <c r="E13692" s="120" t="s">
        <v>30575</v>
      </c>
      <c r="F13692" s="209" t="s">
        <v>761</v>
      </c>
      <c r="G13692" s="119" t="s">
        <v>30576</v>
      </c>
      <c r="H13692" s="121" t="s">
        <v>41</v>
      </c>
      <c r="I13692" s="121" t="s">
        <v>30</v>
      </c>
      <c r="J13692" s="121" t="s">
        <v>8096</v>
      </c>
      <c r="K13692" s="121" t="s">
        <v>65</v>
      </c>
      <c r="L13692" s="157" t="s">
        <v>32</v>
      </c>
      <c r="M13692" s="120" t="s">
        <v>33</v>
      </c>
      <c r="N13692" s="131">
        <v>44567</v>
      </c>
      <c r="O13692" s="131">
        <v>44586</v>
      </c>
    </row>
    <row r="13693" spans="1:15">
      <c r="A13693" s="116">
        <v>13693</v>
      </c>
      <c r="B13693" s="129">
        <v>44544</v>
      </c>
      <c r="D13693" s="120" t="s">
        <v>25</v>
      </c>
      <c r="E13693" s="120" t="s">
        <v>30577</v>
      </c>
      <c r="F13693" s="209" t="s">
        <v>30578</v>
      </c>
      <c r="G13693" s="119" t="s">
        <v>445</v>
      </c>
      <c r="H13693" s="121" t="s">
        <v>1173</v>
      </c>
      <c r="I13693" s="121" t="s">
        <v>30</v>
      </c>
      <c r="J13693" s="121" t="s">
        <v>77</v>
      </c>
      <c r="K13693" s="121" t="s">
        <v>65</v>
      </c>
      <c r="L13693" s="157" t="s">
        <v>32</v>
      </c>
      <c r="M13693" s="120" t="s">
        <v>78</v>
      </c>
    </row>
    <row r="13694" spans="1:15" ht="27.6">
      <c r="A13694" s="116">
        <v>13694</v>
      </c>
      <c r="B13694" s="129">
        <v>44544</v>
      </c>
      <c r="D13694" s="120" t="s">
        <v>25</v>
      </c>
      <c r="E13694" s="120" t="s">
        <v>30579</v>
      </c>
      <c r="F13694" s="209" t="s">
        <v>30580</v>
      </c>
      <c r="G13694" s="119" t="s">
        <v>5507</v>
      </c>
      <c r="H13694" s="121" t="s">
        <v>192</v>
      </c>
      <c r="I13694" s="121" t="s">
        <v>30</v>
      </c>
      <c r="J13694" s="121" t="s">
        <v>5018</v>
      </c>
      <c r="K13694" s="121" t="s">
        <v>65</v>
      </c>
      <c r="L13694" s="157" t="s">
        <v>32</v>
      </c>
      <c r="M13694" s="120" t="s">
        <v>78</v>
      </c>
    </row>
    <row r="13695" spans="1:15">
      <c r="A13695" s="116">
        <v>13695</v>
      </c>
      <c r="B13695" s="129">
        <v>44544</v>
      </c>
      <c r="D13695" s="120" t="s">
        <v>25</v>
      </c>
      <c r="E13695" s="120" t="s">
        <v>30581</v>
      </c>
      <c r="F13695" s="209" t="s">
        <v>30582</v>
      </c>
      <c r="G13695" s="119" t="s">
        <v>28087</v>
      </c>
      <c r="H13695" s="121" t="s">
        <v>41</v>
      </c>
      <c r="I13695" s="121" t="s">
        <v>30</v>
      </c>
      <c r="J13695" s="121" t="s">
        <v>1544</v>
      </c>
      <c r="K13695" s="121" t="s">
        <v>65</v>
      </c>
      <c r="L13695" s="157" t="s">
        <v>32</v>
      </c>
      <c r="M13695" s="120" t="s">
        <v>33</v>
      </c>
      <c r="N13695" s="131">
        <v>44531</v>
      </c>
      <c r="O13695" s="131">
        <v>44629</v>
      </c>
    </row>
    <row r="13696" spans="1:15" ht="27.6">
      <c r="A13696" s="116">
        <v>13696</v>
      </c>
      <c r="B13696" s="129">
        <v>44544</v>
      </c>
      <c r="D13696" s="120" t="s">
        <v>25</v>
      </c>
      <c r="E13696" s="120" t="s">
        <v>30583</v>
      </c>
      <c r="F13696" s="209" t="s">
        <v>30584</v>
      </c>
      <c r="G13696" s="119" t="s">
        <v>30585</v>
      </c>
      <c r="H13696" s="121" t="s">
        <v>97</v>
      </c>
      <c r="I13696" s="121" t="s">
        <v>30</v>
      </c>
      <c r="J13696" s="121" t="s">
        <v>435</v>
      </c>
      <c r="K13696" s="121" t="s">
        <v>65</v>
      </c>
      <c r="L13696" s="157" t="s">
        <v>32</v>
      </c>
      <c r="M13696" s="120" t="s">
        <v>33</v>
      </c>
      <c r="N13696" s="131">
        <v>44564</v>
      </c>
      <c r="O13696" s="131">
        <v>44586</v>
      </c>
    </row>
    <row r="13697" spans="1:25">
      <c r="A13697" s="116">
        <v>13697</v>
      </c>
      <c r="B13697" s="129">
        <v>44544</v>
      </c>
      <c r="D13697" s="120" t="s">
        <v>25</v>
      </c>
      <c r="E13697" s="120" t="s">
        <v>30586</v>
      </c>
      <c r="F13697" s="209" t="s">
        <v>30587</v>
      </c>
      <c r="G13697" s="119" t="s">
        <v>1662</v>
      </c>
      <c r="H13697" s="121" t="s">
        <v>41</v>
      </c>
      <c r="I13697" s="121" t="s">
        <v>30</v>
      </c>
      <c r="J13697" s="121" t="s">
        <v>87</v>
      </c>
      <c r="K13697" s="121" t="s">
        <v>65</v>
      </c>
      <c r="L13697" s="157" t="s">
        <v>32</v>
      </c>
      <c r="M13697" s="120" t="s">
        <v>33</v>
      </c>
      <c r="N13697" s="131">
        <v>44564</v>
      </c>
      <c r="O13697" s="131">
        <v>44586</v>
      </c>
      <c r="S13697" s="120" t="s">
        <v>92</v>
      </c>
    </row>
    <row r="13698" spans="1:25" ht="27.6">
      <c r="A13698" s="116">
        <v>13698</v>
      </c>
      <c r="B13698" s="129">
        <v>44544</v>
      </c>
      <c r="D13698" s="120" t="s">
        <v>25</v>
      </c>
      <c r="E13698" s="120" t="s">
        <v>30588</v>
      </c>
      <c r="F13698" s="209" t="s">
        <v>30589</v>
      </c>
      <c r="G13698" s="119" t="s">
        <v>30590</v>
      </c>
      <c r="H13698" s="121" t="s">
        <v>27385</v>
      </c>
      <c r="I13698" s="121" t="s">
        <v>30</v>
      </c>
      <c r="J13698" s="121" t="s">
        <v>1540</v>
      </c>
      <c r="K13698" s="121" t="s">
        <v>65</v>
      </c>
      <c r="L13698" s="157" t="s">
        <v>32</v>
      </c>
      <c r="M13698" s="120" t="s">
        <v>33</v>
      </c>
      <c r="N13698" s="131">
        <v>44564</v>
      </c>
      <c r="O13698" s="131">
        <v>44564</v>
      </c>
      <c r="S13698" s="120" t="s">
        <v>92</v>
      </c>
    </row>
    <row r="13699" spans="1:25">
      <c r="A13699" s="116">
        <v>13699</v>
      </c>
      <c r="B13699" s="129">
        <v>44544</v>
      </c>
      <c r="D13699" s="120" t="s">
        <v>25</v>
      </c>
      <c r="E13699" s="120" t="s">
        <v>30591</v>
      </c>
      <c r="F13699" s="209" t="s">
        <v>30592</v>
      </c>
      <c r="G13699" s="119" t="s">
        <v>445</v>
      </c>
      <c r="H13699" s="121" t="s">
        <v>1173</v>
      </c>
      <c r="I13699" s="121" t="s">
        <v>63</v>
      </c>
      <c r="J13699" s="121" t="s">
        <v>323</v>
      </c>
      <c r="K13699" s="121" t="s">
        <v>65</v>
      </c>
      <c r="L13699" s="157" t="s">
        <v>32</v>
      </c>
      <c r="M13699" s="120" t="s">
        <v>33</v>
      </c>
      <c r="N13699" s="131">
        <v>44564</v>
      </c>
      <c r="O13699" s="131">
        <v>44564</v>
      </c>
      <c r="S13699" s="120" t="s">
        <v>34</v>
      </c>
    </row>
    <row r="13700" spans="1:25">
      <c r="A13700" s="116">
        <v>13700</v>
      </c>
      <c r="B13700" s="129">
        <v>44544</v>
      </c>
      <c r="D13700" s="120" t="s">
        <v>25</v>
      </c>
      <c r="E13700" s="120" t="s">
        <v>30593</v>
      </c>
      <c r="F13700" s="209" t="s">
        <v>30594</v>
      </c>
      <c r="G13700" s="119" t="s">
        <v>30595</v>
      </c>
      <c r="H13700" s="121" t="s">
        <v>177</v>
      </c>
      <c r="I13700" s="121" t="s">
        <v>30</v>
      </c>
      <c r="J13700" s="121" t="s">
        <v>87</v>
      </c>
      <c r="K13700" s="121" t="s">
        <v>65</v>
      </c>
      <c r="L13700" s="157" t="s">
        <v>32</v>
      </c>
      <c r="M13700" s="120" t="s">
        <v>78</v>
      </c>
    </row>
    <row r="13701" spans="1:25">
      <c r="A13701" s="116">
        <v>13701</v>
      </c>
      <c r="B13701" s="129">
        <v>44544</v>
      </c>
      <c r="D13701" s="120" t="s">
        <v>25</v>
      </c>
      <c r="E13701" s="120" t="s">
        <v>30596</v>
      </c>
      <c r="F13701" s="209" t="s">
        <v>30597</v>
      </c>
      <c r="G13701" s="119" t="s">
        <v>30598</v>
      </c>
      <c r="H13701" s="121" t="s">
        <v>1173</v>
      </c>
      <c r="I13701" s="121" t="s">
        <v>42</v>
      </c>
      <c r="J13701" s="121" t="s">
        <v>43</v>
      </c>
      <c r="K13701" s="121" t="s">
        <v>65</v>
      </c>
      <c r="L13701" s="157" t="s">
        <v>32</v>
      </c>
      <c r="M13701" s="120" t="s">
        <v>33</v>
      </c>
      <c r="N13701" s="131">
        <v>44564</v>
      </c>
      <c r="O13701" s="131">
        <v>44586</v>
      </c>
    </row>
    <row r="13702" spans="1:25" ht="27.6">
      <c r="A13702" s="116">
        <v>13702</v>
      </c>
      <c r="B13702" s="129">
        <v>44544</v>
      </c>
      <c r="D13702" s="120" t="s">
        <v>25</v>
      </c>
      <c r="E13702" s="120" t="s">
        <v>30599</v>
      </c>
      <c r="F13702" s="209" t="s">
        <v>30600</v>
      </c>
      <c r="G13702" s="119" t="s">
        <v>30601</v>
      </c>
      <c r="H13702" s="121" t="s">
        <v>101</v>
      </c>
      <c r="I13702" s="121" t="s">
        <v>30</v>
      </c>
      <c r="J13702" s="121" t="s">
        <v>8033</v>
      </c>
      <c r="K13702" s="121" t="s">
        <v>65</v>
      </c>
      <c r="L13702" s="157" t="s">
        <v>32</v>
      </c>
      <c r="M13702" s="120" t="s">
        <v>78</v>
      </c>
    </row>
    <row r="13703" spans="1:25" ht="27.6">
      <c r="A13703" s="116">
        <v>13703</v>
      </c>
      <c r="B13703" s="129">
        <v>44544</v>
      </c>
      <c r="D13703" s="120" t="s">
        <v>25</v>
      </c>
      <c r="E13703" s="120" t="s">
        <v>30602</v>
      </c>
      <c r="F13703" s="209" t="s">
        <v>30603</v>
      </c>
      <c r="G13703" s="119" t="s">
        <v>1033</v>
      </c>
      <c r="H13703" s="121" t="s">
        <v>1173</v>
      </c>
      <c r="I13703" s="121" t="s">
        <v>30</v>
      </c>
      <c r="J13703" s="121" t="s">
        <v>87</v>
      </c>
      <c r="K13703" s="121" t="s">
        <v>65</v>
      </c>
      <c r="L13703" s="157" t="s">
        <v>32</v>
      </c>
      <c r="M13703" s="120" t="s">
        <v>78</v>
      </c>
    </row>
    <row r="13704" spans="1:25">
      <c r="A13704" s="116">
        <v>13704</v>
      </c>
      <c r="B13704" s="129">
        <v>44545</v>
      </c>
      <c r="C13704" s="118">
        <f>IF(B13704&lt;&gt;0,MONTH(B13704),0)</f>
        <v>12</v>
      </c>
      <c r="D13704" s="120" t="s">
        <v>252</v>
      </c>
      <c r="E13704" s="120" t="s">
        <v>30604</v>
      </c>
      <c r="F13704" s="214" t="s">
        <v>30605</v>
      </c>
      <c r="G13704" s="119" t="s">
        <v>5002</v>
      </c>
      <c r="H13704" s="121" t="s">
        <v>41</v>
      </c>
      <c r="I13704" s="121" t="s">
        <v>30</v>
      </c>
      <c r="J13704" s="121" t="s">
        <v>838</v>
      </c>
      <c r="K13704" s="120" t="s">
        <v>65</v>
      </c>
      <c r="L13704" s="131" t="s">
        <v>32</v>
      </c>
      <c r="M13704" s="120" t="s">
        <v>78</v>
      </c>
      <c r="P13704" s="124">
        <f>IF(O13704&lt;&gt;0,MONTH(O13704),0)</f>
        <v>0</v>
      </c>
      <c r="Y13704" s="116" t="s">
        <v>1713</v>
      </c>
    </row>
    <row r="13705" spans="1:25">
      <c r="A13705" s="116">
        <v>13705</v>
      </c>
      <c r="B13705" s="129">
        <v>44545</v>
      </c>
      <c r="D13705" s="120" t="s">
        <v>25</v>
      </c>
      <c r="E13705" s="120" t="s">
        <v>30606</v>
      </c>
      <c r="F13705" s="209" t="s">
        <v>30607</v>
      </c>
      <c r="G13705" s="119" t="s">
        <v>30608</v>
      </c>
      <c r="H13705" s="121" t="s">
        <v>192</v>
      </c>
      <c r="I13705" s="121" t="s">
        <v>30</v>
      </c>
      <c r="J13705" s="121" t="s">
        <v>7280</v>
      </c>
      <c r="K13705" s="121" t="s">
        <v>65</v>
      </c>
      <c r="L13705" s="157" t="s">
        <v>32</v>
      </c>
      <c r="M13705" s="120" t="s">
        <v>78</v>
      </c>
    </row>
    <row r="13706" spans="1:25" ht="41.4">
      <c r="A13706" s="116">
        <v>13706</v>
      </c>
      <c r="B13706" s="129">
        <v>44545</v>
      </c>
      <c r="D13706" s="120" t="s">
        <v>25</v>
      </c>
      <c r="E13706" s="120" t="s">
        <v>30609</v>
      </c>
      <c r="F13706" s="209" t="s">
        <v>30610</v>
      </c>
      <c r="G13706" s="119" t="s">
        <v>10313</v>
      </c>
      <c r="H13706" s="121" t="s">
        <v>41</v>
      </c>
      <c r="I13706" s="121" t="s">
        <v>30</v>
      </c>
      <c r="J13706" s="121" t="s">
        <v>87</v>
      </c>
      <c r="K13706" s="121" t="s">
        <v>65</v>
      </c>
      <c r="L13706" s="157" t="s">
        <v>32</v>
      </c>
      <c r="M13706" s="120" t="s">
        <v>78</v>
      </c>
    </row>
    <row r="13707" spans="1:25">
      <c r="A13707" s="116">
        <v>13707</v>
      </c>
      <c r="B13707" s="129">
        <v>44545</v>
      </c>
      <c r="D13707" s="120" t="s">
        <v>25</v>
      </c>
      <c r="E13707" s="120" t="s">
        <v>30611</v>
      </c>
      <c r="F13707" s="209" t="s">
        <v>30612</v>
      </c>
      <c r="G13707" s="119" t="s">
        <v>17874</v>
      </c>
      <c r="H13707" s="121" t="s">
        <v>53</v>
      </c>
      <c r="I13707" s="121" t="s">
        <v>30</v>
      </c>
      <c r="J13707" s="121" t="s">
        <v>5018</v>
      </c>
      <c r="K13707" s="121" t="s">
        <v>65</v>
      </c>
      <c r="L13707" s="157" t="s">
        <v>32</v>
      </c>
      <c r="M13707" s="120" t="s">
        <v>33</v>
      </c>
      <c r="N13707" s="131">
        <v>44564</v>
      </c>
      <c r="O13707" s="131">
        <v>44586</v>
      </c>
    </row>
    <row r="13708" spans="1:25">
      <c r="A13708" s="116">
        <v>13708</v>
      </c>
      <c r="B13708" s="129">
        <v>44545</v>
      </c>
      <c r="D13708" s="120" t="s">
        <v>25</v>
      </c>
      <c r="E13708" s="120" t="s">
        <v>30613</v>
      </c>
      <c r="F13708" s="209" t="s">
        <v>30614</v>
      </c>
      <c r="G13708" s="119" t="s">
        <v>1033</v>
      </c>
      <c r="H13708" s="121" t="s">
        <v>1173</v>
      </c>
      <c r="I13708" s="121" t="s">
        <v>30</v>
      </c>
      <c r="J13708" s="121" t="s">
        <v>87</v>
      </c>
      <c r="K13708" s="121" t="s">
        <v>65</v>
      </c>
      <c r="L13708" s="157" t="s">
        <v>32</v>
      </c>
      <c r="M13708" s="120" t="s">
        <v>78</v>
      </c>
    </row>
    <row r="13709" spans="1:25" ht="27.6">
      <c r="A13709" s="116">
        <v>13709</v>
      </c>
      <c r="B13709" s="129">
        <v>44545</v>
      </c>
      <c r="D13709" s="120" t="s">
        <v>25</v>
      </c>
      <c r="E13709" s="120" t="s">
        <v>30615</v>
      </c>
      <c r="F13709" s="209" t="s">
        <v>30616</v>
      </c>
      <c r="G13709" s="119" t="s">
        <v>9846</v>
      </c>
      <c r="H13709" s="121" t="s">
        <v>344</v>
      </c>
      <c r="I13709" s="121" t="s">
        <v>30</v>
      </c>
      <c r="J13709" s="121" t="s">
        <v>485</v>
      </c>
      <c r="K13709" s="121" t="s">
        <v>65</v>
      </c>
      <c r="L13709" s="157" t="s">
        <v>32</v>
      </c>
      <c r="M13709" s="120" t="s">
        <v>78</v>
      </c>
    </row>
    <row r="13710" spans="1:25">
      <c r="A13710" s="116">
        <v>13710</v>
      </c>
      <c r="B13710" s="129">
        <v>44545</v>
      </c>
      <c r="D13710" s="120" t="s">
        <v>25</v>
      </c>
      <c r="E13710" s="120" t="s">
        <v>30617</v>
      </c>
      <c r="F13710" s="209" t="s">
        <v>30618</v>
      </c>
      <c r="G13710" s="119" t="s">
        <v>548</v>
      </c>
      <c r="H13710" s="121" t="s">
        <v>41</v>
      </c>
      <c r="I13710" s="121" t="s">
        <v>30</v>
      </c>
      <c r="J13710" s="121" t="s">
        <v>435</v>
      </c>
      <c r="K13710" s="121" t="s">
        <v>65</v>
      </c>
      <c r="L13710" s="157" t="s">
        <v>32</v>
      </c>
      <c r="M13710" s="120" t="s">
        <v>78</v>
      </c>
    </row>
    <row r="13711" spans="1:25">
      <c r="A13711" s="116">
        <v>13711</v>
      </c>
      <c r="B13711" s="129">
        <v>44545</v>
      </c>
      <c r="D13711" s="120" t="s">
        <v>25</v>
      </c>
      <c r="E13711" s="120" t="s">
        <v>30619</v>
      </c>
      <c r="F13711" s="209" t="s">
        <v>30620</v>
      </c>
      <c r="G13711" s="119" t="s">
        <v>30621</v>
      </c>
      <c r="H13711" s="121" t="s">
        <v>97</v>
      </c>
      <c r="I13711" s="121" t="s">
        <v>30</v>
      </c>
      <c r="J13711" s="121" t="s">
        <v>7216</v>
      </c>
      <c r="K13711" s="121" t="s">
        <v>65</v>
      </c>
      <c r="L13711" s="157" t="s">
        <v>32</v>
      </c>
      <c r="M13711" s="120" t="s">
        <v>78</v>
      </c>
    </row>
    <row r="13712" spans="1:25">
      <c r="A13712" s="116">
        <v>13712</v>
      </c>
      <c r="B13712" s="129">
        <v>44545</v>
      </c>
      <c r="D13712" s="120" t="s">
        <v>25</v>
      </c>
      <c r="E13712" s="120" t="s">
        <v>30622</v>
      </c>
      <c r="F13712" s="209" t="s">
        <v>14810</v>
      </c>
      <c r="G13712" s="119" t="s">
        <v>1033</v>
      </c>
      <c r="H13712" s="121" t="s">
        <v>1173</v>
      </c>
      <c r="I13712" s="121" t="s">
        <v>42</v>
      </c>
      <c r="J13712" s="121" t="s">
        <v>43</v>
      </c>
      <c r="K13712" s="121" t="s">
        <v>65</v>
      </c>
      <c r="L13712" s="157" t="s">
        <v>32</v>
      </c>
      <c r="M13712" s="120" t="s">
        <v>78</v>
      </c>
    </row>
    <row r="13713" spans="1:19" ht="27.6">
      <c r="A13713" s="116">
        <v>13713</v>
      </c>
      <c r="B13713" s="129">
        <v>44545</v>
      </c>
      <c r="D13713" s="120" t="s">
        <v>25</v>
      </c>
      <c r="E13713" s="120" t="s">
        <v>30623</v>
      </c>
      <c r="F13713" s="209" t="s">
        <v>30624</v>
      </c>
      <c r="G13713" s="119" t="s">
        <v>1177</v>
      </c>
      <c r="H13713" s="121" t="s">
        <v>48</v>
      </c>
      <c r="I13713" s="121" t="s">
        <v>30</v>
      </c>
      <c r="J13713" s="121" t="s">
        <v>87</v>
      </c>
      <c r="K13713" s="121" t="s">
        <v>65</v>
      </c>
      <c r="L13713" s="157" t="s">
        <v>32</v>
      </c>
      <c r="M13713" s="120" t="s">
        <v>78</v>
      </c>
    </row>
    <row r="13714" spans="1:19">
      <c r="A13714" s="116">
        <v>13714</v>
      </c>
      <c r="B13714" s="129">
        <v>44545</v>
      </c>
      <c r="D13714" s="120" t="s">
        <v>25</v>
      </c>
      <c r="E13714" s="120" t="s">
        <v>30625</v>
      </c>
      <c r="F13714" s="209" t="s">
        <v>24401</v>
      </c>
      <c r="G13714" s="119" t="s">
        <v>23062</v>
      </c>
      <c r="H13714" s="121" t="s">
        <v>48</v>
      </c>
      <c r="I13714" s="121" t="s">
        <v>30</v>
      </c>
      <c r="J13714" s="121" t="s">
        <v>5018</v>
      </c>
      <c r="K13714" s="121" t="s">
        <v>65</v>
      </c>
      <c r="L13714" s="157" t="s">
        <v>32</v>
      </c>
      <c r="M13714" s="120" t="s">
        <v>33</v>
      </c>
      <c r="N13714" s="131">
        <v>44564</v>
      </c>
      <c r="O13714" s="131">
        <v>44586</v>
      </c>
    </row>
    <row r="13715" spans="1:19" ht="27.6">
      <c r="A13715" s="116">
        <v>13715</v>
      </c>
      <c r="B13715" s="129">
        <v>44545</v>
      </c>
      <c r="D13715" s="120" t="s">
        <v>25</v>
      </c>
      <c r="E13715" s="120" t="s">
        <v>30626</v>
      </c>
      <c r="F13715" s="209" t="s">
        <v>30627</v>
      </c>
      <c r="G13715" s="119" t="s">
        <v>30628</v>
      </c>
      <c r="H13715" s="121" t="s">
        <v>41</v>
      </c>
      <c r="I13715" s="121" t="s">
        <v>30</v>
      </c>
      <c r="J13715" s="121" t="s">
        <v>31</v>
      </c>
      <c r="K13715" s="121" t="s">
        <v>65</v>
      </c>
      <c r="L13715" s="157" t="s">
        <v>32</v>
      </c>
      <c r="M13715" s="120" t="s">
        <v>33</v>
      </c>
      <c r="N13715" s="131">
        <v>44564</v>
      </c>
      <c r="O13715" s="131">
        <v>44586</v>
      </c>
    </row>
    <row r="13716" spans="1:19">
      <c r="A13716" s="116">
        <v>13716</v>
      </c>
      <c r="B13716" s="129">
        <v>44545</v>
      </c>
      <c r="D13716" s="120" t="s">
        <v>25</v>
      </c>
      <c r="E13716" s="120" t="s">
        <v>30629</v>
      </c>
      <c r="F13716" s="209" t="s">
        <v>30630</v>
      </c>
      <c r="G13716" s="119" t="s">
        <v>30631</v>
      </c>
      <c r="H13716" s="121" t="s">
        <v>1173</v>
      </c>
      <c r="I13716" s="121" t="s">
        <v>30</v>
      </c>
      <c r="J13716" s="121" t="s">
        <v>31</v>
      </c>
      <c r="K13716" s="121" t="s">
        <v>65</v>
      </c>
      <c r="L13716" s="157" t="s">
        <v>32</v>
      </c>
      <c r="M13716" s="120" t="s">
        <v>78</v>
      </c>
    </row>
    <row r="13717" spans="1:19" ht="27.6">
      <c r="A13717" s="116">
        <v>13717</v>
      </c>
      <c r="B13717" s="129">
        <v>44545</v>
      </c>
      <c r="D13717" s="120" t="s">
        <v>25</v>
      </c>
      <c r="E13717" s="120" t="s">
        <v>30632</v>
      </c>
      <c r="F13717" s="209" t="s">
        <v>30633</v>
      </c>
      <c r="G13717" s="119" t="s">
        <v>30634</v>
      </c>
      <c r="H13717" s="121" t="s">
        <v>97</v>
      </c>
      <c r="I13717" s="121" t="s">
        <v>30</v>
      </c>
      <c r="J13717" s="121" t="s">
        <v>5018</v>
      </c>
      <c r="K13717" s="121" t="s">
        <v>65</v>
      </c>
      <c r="L13717" s="157" t="s">
        <v>32</v>
      </c>
      <c r="M13717" s="120" t="s">
        <v>33</v>
      </c>
      <c r="N13717" s="131">
        <v>44564</v>
      </c>
      <c r="O13717" s="131">
        <v>44586</v>
      </c>
    </row>
    <row r="13718" spans="1:19">
      <c r="A13718" s="116">
        <v>13718</v>
      </c>
      <c r="B13718" s="129">
        <v>44545</v>
      </c>
      <c r="D13718" s="120" t="s">
        <v>25</v>
      </c>
      <c r="E13718" s="120" t="s">
        <v>30635</v>
      </c>
      <c r="F13718" s="209" t="s">
        <v>20948</v>
      </c>
      <c r="G13718" s="119" t="s">
        <v>1662</v>
      </c>
      <c r="H13718" s="121" t="s">
        <v>41</v>
      </c>
      <c r="I13718" s="121" t="s">
        <v>30</v>
      </c>
      <c r="J13718" s="121" t="s">
        <v>1544</v>
      </c>
      <c r="K13718" s="121" t="s">
        <v>65</v>
      </c>
      <c r="L13718" s="157" t="s">
        <v>32</v>
      </c>
      <c r="M13718" s="120" t="s">
        <v>33</v>
      </c>
      <c r="N13718" s="131">
        <v>44564</v>
      </c>
      <c r="O13718" s="131">
        <v>44586</v>
      </c>
    </row>
    <row r="13719" spans="1:19">
      <c r="A13719" s="116">
        <v>13719</v>
      </c>
      <c r="B13719" s="129">
        <v>44545</v>
      </c>
      <c r="D13719" s="120" t="s">
        <v>25</v>
      </c>
      <c r="E13719" s="120" t="s">
        <v>30636</v>
      </c>
      <c r="F13719" s="209" t="s">
        <v>30637</v>
      </c>
      <c r="G13719" s="119" t="s">
        <v>30638</v>
      </c>
      <c r="H13719" s="121" t="s">
        <v>41</v>
      </c>
      <c r="I13719" s="121" t="s">
        <v>63</v>
      </c>
      <c r="J13719" s="121" t="s">
        <v>323</v>
      </c>
      <c r="K13719" s="121" t="s">
        <v>65</v>
      </c>
      <c r="L13719" s="157" t="s">
        <v>32</v>
      </c>
      <c r="M13719" s="120" t="s">
        <v>33</v>
      </c>
      <c r="N13719" s="131">
        <v>44564</v>
      </c>
      <c r="O13719" s="131">
        <v>44586</v>
      </c>
    </row>
    <row r="13720" spans="1:19">
      <c r="A13720" s="116">
        <v>13720</v>
      </c>
      <c r="B13720" s="129">
        <v>44545</v>
      </c>
      <c r="D13720" s="120" t="s">
        <v>25</v>
      </c>
      <c r="E13720" s="120" t="s">
        <v>30639</v>
      </c>
      <c r="F13720" s="209" t="s">
        <v>14810</v>
      </c>
      <c r="G13720" s="119" t="s">
        <v>30640</v>
      </c>
      <c r="H13720" s="121" t="s">
        <v>1173</v>
      </c>
      <c r="I13720" s="121" t="s">
        <v>42</v>
      </c>
      <c r="J13720" s="121" t="s">
        <v>199</v>
      </c>
      <c r="K13720" s="121" t="s">
        <v>65</v>
      </c>
      <c r="L13720" s="157" t="s">
        <v>32</v>
      </c>
      <c r="M13720" s="120" t="s">
        <v>33</v>
      </c>
      <c r="N13720" s="131">
        <v>44564</v>
      </c>
      <c r="O13720" s="131">
        <v>44564</v>
      </c>
      <c r="S13720" s="120" t="s">
        <v>92</v>
      </c>
    </row>
    <row r="13721" spans="1:19">
      <c r="A13721" s="116">
        <v>13721</v>
      </c>
      <c r="B13721" s="129">
        <v>44545</v>
      </c>
      <c r="D13721" s="120" t="s">
        <v>25</v>
      </c>
      <c r="E13721" s="120" t="s">
        <v>30641</v>
      </c>
      <c r="F13721" s="209" t="s">
        <v>30642</v>
      </c>
      <c r="G13721" s="119" t="s">
        <v>20223</v>
      </c>
      <c r="H13721" s="121" t="s">
        <v>1173</v>
      </c>
      <c r="I13721" s="121" t="s">
        <v>42</v>
      </c>
      <c r="J13721" s="121" t="s">
        <v>72</v>
      </c>
      <c r="K13721" s="121" t="s">
        <v>65</v>
      </c>
      <c r="L13721" s="157" t="s">
        <v>32</v>
      </c>
      <c r="M13721" s="120" t="s">
        <v>33</v>
      </c>
      <c r="N13721" s="131">
        <v>44564</v>
      </c>
      <c r="O13721" s="131">
        <v>44586</v>
      </c>
    </row>
    <row r="13722" spans="1:19" ht="41.4">
      <c r="A13722" s="116">
        <v>13722</v>
      </c>
      <c r="B13722" s="129">
        <v>44545</v>
      </c>
      <c r="D13722" s="120" t="s">
        <v>25</v>
      </c>
      <c r="E13722" s="120" t="s">
        <v>30643</v>
      </c>
      <c r="F13722" s="209" t="s">
        <v>30644</v>
      </c>
      <c r="G13722" s="119" t="s">
        <v>4703</v>
      </c>
      <c r="H13722" s="121" t="s">
        <v>177</v>
      </c>
      <c r="I13722" s="121" t="s">
        <v>30</v>
      </c>
      <c r="J13722" s="121" t="s">
        <v>529</v>
      </c>
      <c r="K13722" s="121" t="s">
        <v>65</v>
      </c>
      <c r="L13722" s="157" t="s">
        <v>32</v>
      </c>
      <c r="M13722" s="120" t="s">
        <v>78</v>
      </c>
    </row>
    <row r="13723" spans="1:19" ht="27.6">
      <c r="A13723" s="116">
        <v>13723</v>
      </c>
      <c r="B13723" s="129">
        <v>44545</v>
      </c>
      <c r="D13723" s="120" t="s">
        <v>25</v>
      </c>
      <c r="E13723" s="120" t="s">
        <v>30645</v>
      </c>
      <c r="F13723" s="209" t="s">
        <v>30646</v>
      </c>
      <c r="G13723" s="119" t="s">
        <v>7807</v>
      </c>
      <c r="H13723" s="121" t="s">
        <v>97</v>
      </c>
      <c r="I13723" s="121" t="s">
        <v>30</v>
      </c>
      <c r="J13723" s="121" t="s">
        <v>77</v>
      </c>
      <c r="K13723" s="121" t="s">
        <v>65</v>
      </c>
      <c r="L13723" s="157" t="s">
        <v>32</v>
      </c>
      <c r="M13723" s="120" t="s">
        <v>78</v>
      </c>
    </row>
    <row r="13724" spans="1:19">
      <c r="A13724" s="116">
        <v>13724</v>
      </c>
      <c r="B13724" s="129">
        <v>44545</v>
      </c>
      <c r="D13724" s="120" t="s">
        <v>252</v>
      </c>
      <c r="E13724" s="120" t="s">
        <v>30647</v>
      </c>
      <c r="F13724" s="209" t="s">
        <v>30648</v>
      </c>
      <c r="G13724" s="119" t="s">
        <v>3086</v>
      </c>
      <c r="H13724" s="121" t="s">
        <v>53</v>
      </c>
      <c r="I13724" s="121" t="s">
        <v>30</v>
      </c>
      <c r="J13724" s="121" t="s">
        <v>6396</v>
      </c>
      <c r="K13724" s="121" t="s">
        <v>65</v>
      </c>
      <c r="L13724" s="157" t="s">
        <v>32</v>
      </c>
      <c r="M13724" s="120" t="s">
        <v>78</v>
      </c>
    </row>
    <row r="13725" spans="1:19">
      <c r="A13725" s="116">
        <v>13725</v>
      </c>
      <c r="B13725" s="129">
        <v>44545</v>
      </c>
      <c r="D13725" s="120" t="s">
        <v>252</v>
      </c>
      <c r="E13725" s="120" t="s">
        <v>30649</v>
      </c>
      <c r="F13725" s="209" t="s">
        <v>15366</v>
      </c>
      <c r="G13725" s="119" t="s">
        <v>7901</v>
      </c>
      <c r="H13725" s="121" t="s">
        <v>48</v>
      </c>
      <c r="I13725" s="121" t="s">
        <v>30</v>
      </c>
      <c r="J13725" s="121" t="s">
        <v>87</v>
      </c>
      <c r="K13725" s="121" t="s">
        <v>584</v>
      </c>
      <c r="L13725" s="157" t="s">
        <v>32</v>
      </c>
      <c r="M13725" s="120" t="s">
        <v>78</v>
      </c>
    </row>
    <row r="13726" spans="1:19">
      <c r="A13726" s="116">
        <v>13726</v>
      </c>
      <c r="B13726" s="129">
        <v>44545</v>
      </c>
      <c r="D13726" s="120" t="s">
        <v>252</v>
      </c>
      <c r="E13726" s="120" t="s">
        <v>30650</v>
      </c>
      <c r="F13726" s="209" t="s">
        <v>30651</v>
      </c>
      <c r="G13726" s="119" t="s">
        <v>528</v>
      </c>
      <c r="H13726" s="121" t="s">
        <v>53</v>
      </c>
      <c r="I13726" s="121" t="s">
        <v>30</v>
      </c>
      <c r="J13726" s="121" t="s">
        <v>8033</v>
      </c>
      <c r="K13726" s="121" t="s">
        <v>65</v>
      </c>
      <c r="L13726" s="157" t="s">
        <v>32</v>
      </c>
      <c r="M13726" s="120" t="s">
        <v>33</v>
      </c>
      <c r="N13726" s="131">
        <v>44546</v>
      </c>
      <c r="O13726" s="131">
        <v>44628</v>
      </c>
    </row>
    <row r="13727" spans="1:19">
      <c r="A13727" s="116">
        <v>13727</v>
      </c>
      <c r="B13727" s="129">
        <v>44545</v>
      </c>
      <c r="D13727" s="120" t="s">
        <v>252</v>
      </c>
      <c r="E13727" s="120" t="s">
        <v>30652</v>
      </c>
      <c r="F13727" s="209" t="s">
        <v>30653</v>
      </c>
      <c r="G13727" s="119" t="s">
        <v>23062</v>
      </c>
      <c r="H13727" s="121" t="s">
        <v>48</v>
      </c>
      <c r="I13727" s="121" t="s">
        <v>30</v>
      </c>
      <c r="J13727" s="121" t="s">
        <v>77</v>
      </c>
      <c r="K13727" s="121" t="s">
        <v>65</v>
      </c>
      <c r="L13727" s="157" t="s">
        <v>32</v>
      </c>
      <c r="M13727" s="120" t="s">
        <v>33</v>
      </c>
      <c r="N13727" s="131">
        <v>44578</v>
      </c>
    </row>
    <row r="13728" spans="1:19">
      <c r="A13728" s="116">
        <v>13728</v>
      </c>
      <c r="B13728" s="129">
        <v>44545</v>
      </c>
      <c r="D13728" s="120" t="s">
        <v>252</v>
      </c>
      <c r="E13728" s="120" t="s">
        <v>30654</v>
      </c>
      <c r="F13728" s="209" t="s">
        <v>2600</v>
      </c>
      <c r="G13728" s="119" t="s">
        <v>381</v>
      </c>
      <c r="H13728" s="121" t="s">
        <v>41</v>
      </c>
      <c r="I13728" s="121" t="s">
        <v>63</v>
      </c>
      <c r="J13728" s="121" t="s">
        <v>108</v>
      </c>
      <c r="K13728" s="121" t="s">
        <v>65</v>
      </c>
      <c r="L13728" s="157" t="s">
        <v>32</v>
      </c>
      <c r="M13728" s="120" t="s">
        <v>33</v>
      </c>
      <c r="N13728" s="131">
        <v>44564</v>
      </c>
      <c r="O13728" s="131">
        <v>44628</v>
      </c>
    </row>
    <row r="13729" spans="1:20">
      <c r="A13729" s="116">
        <v>13729</v>
      </c>
      <c r="B13729" s="129">
        <v>44545</v>
      </c>
      <c r="D13729" s="120" t="s">
        <v>252</v>
      </c>
      <c r="E13729" s="120" t="s">
        <v>30655</v>
      </c>
      <c r="F13729" s="209" t="s">
        <v>579</v>
      </c>
      <c r="G13729" s="119" t="s">
        <v>23044</v>
      </c>
      <c r="H13729" s="121" t="s">
        <v>177</v>
      </c>
      <c r="I13729" s="121" t="s">
        <v>42</v>
      </c>
      <c r="J13729" s="121" t="s">
        <v>18189</v>
      </c>
      <c r="K13729" s="121" t="s">
        <v>584</v>
      </c>
      <c r="L13729" s="157" t="s">
        <v>32</v>
      </c>
      <c r="M13729" s="120" t="s">
        <v>33</v>
      </c>
      <c r="N13729" s="131">
        <v>44545</v>
      </c>
      <c r="S13729" s="120" t="s">
        <v>135</v>
      </c>
      <c r="T13729" s="126">
        <v>44545</v>
      </c>
    </row>
    <row r="13730" spans="1:20" ht="27.6">
      <c r="A13730" s="116">
        <v>13730</v>
      </c>
      <c r="B13730" s="129">
        <v>44545</v>
      </c>
      <c r="D13730" s="120" t="s">
        <v>252</v>
      </c>
      <c r="E13730" s="120" t="s">
        <v>30656</v>
      </c>
      <c r="F13730" s="209" t="s">
        <v>30657</v>
      </c>
      <c r="G13730" s="119" t="s">
        <v>528</v>
      </c>
      <c r="H13730" s="121" t="s">
        <v>53</v>
      </c>
      <c r="I13730" s="121" t="s">
        <v>63</v>
      </c>
      <c r="J13730" s="121" t="s">
        <v>323</v>
      </c>
      <c r="K13730" s="121" t="s">
        <v>65</v>
      </c>
      <c r="L13730" s="157" t="s">
        <v>32</v>
      </c>
      <c r="M13730" s="120" t="s">
        <v>78</v>
      </c>
    </row>
    <row r="13731" spans="1:20" ht="27.6">
      <c r="A13731" s="116">
        <v>13731</v>
      </c>
      <c r="B13731" s="129">
        <v>44545</v>
      </c>
      <c r="D13731" s="120" t="s">
        <v>252</v>
      </c>
      <c r="E13731" s="120" t="s">
        <v>30658</v>
      </c>
      <c r="F13731" s="209" t="s">
        <v>30659</v>
      </c>
      <c r="G13731" s="119" t="s">
        <v>509</v>
      </c>
      <c r="H13731" s="121" t="s">
        <v>140</v>
      </c>
      <c r="I13731" s="121" t="s">
        <v>63</v>
      </c>
      <c r="J13731" s="121" t="s">
        <v>323</v>
      </c>
      <c r="K13731" s="121" t="s">
        <v>65</v>
      </c>
      <c r="L13731" s="157" t="s">
        <v>32</v>
      </c>
      <c r="M13731" s="120" t="s">
        <v>78</v>
      </c>
    </row>
    <row r="13732" spans="1:20" ht="27.6">
      <c r="A13732" s="116">
        <v>13732</v>
      </c>
      <c r="B13732" s="129">
        <v>44545</v>
      </c>
      <c r="D13732" s="120" t="s">
        <v>252</v>
      </c>
      <c r="E13732" s="120" t="s">
        <v>30660</v>
      </c>
      <c r="F13732" s="209" t="s">
        <v>30661</v>
      </c>
      <c r="G13732" s="119" t="s">
        <v>22636</v>
      </c>
      <c r="H13732" s="121" t="s">
        <v>140</v>
      </c>
      <c r="I13732" s="121" t="s">
        <v>30</v>
      </c>
      <c r="J13732" s="121" t="s">
        <v>77</v>
      </c>
      <c r="K13732" s="121" t="s">
        <v>584</v>
      </c>
      <c r="L13732" s="157" t="s">
        <v>32</v>
      </c>
      <c r="M13732" s="120" t="s">
        <v>33</v>
      </c>
      <c r="N13732" s="131">
        <v>44546</v>
      </c>
    </row>
    <row r="13733" spans="1:20">
      <c r="A13733" s="116">
        <v>13733</v>
      </c>
      <c r="B13733" s="129">
        <v>44545</v>
      </c>
      <c r="D13733" s="120" t="s">
        <v>252</v>
      </c>
      <c r="E13733" s="120" t="s">
        <v>30662</v>
      </c>
      <c r="F13733" s="209" t="s">
        <v>473</v>
      </c>
      <c r="G13733" s="119" t="s">
        <v>18600</v>
      </c>
      <c r="H13733" s="121" t="s">
        <v>86</v>
      </c>
      <c r="I13733" s="121" t="s">
        <v>30</v>
      </c>
      <c r="J13733" s="121" t="s">
        <v>77</v>
      </c>
      <c r="K13733" s="121" t="s">
        <v>65</v>
      </c>
      <c r="L13733" s="157" t="s">
        <v>32</v>
      </c>
      <c r="M13733" s="120" t="s">
        <v>33</v>
      </c>
      <c r="N13733" s="131">
        <v>44546</v>
      </c>
      <c r="S13733" s="120" t="s">
        <v>135</v>
      </c>
      <c r="T13733" s="126">
        <v>44547</v>
      </c>
    </row>
    <row r="13734" spans="1:20">
      <c r="A13734" s="116">
        <v>13734</v>
      </c>
      <c r="B13734" s="129">
        <v>44545</v>
      </c>
      <c r="D13734" s="120" t="s">
        <v>252</v>
      </c>
      <c r="E13734" s="120" t="s">
        <v>30663</v>
      </c>
      <c r="F13734" s="209" t="s">
        <v>22011</v>
      </c>
      <c r="G13734" s="119" t="s">
        <v>2975</v>
      </c>
      <c r="H13734" s="121" t="s">
        <v>140</v>
      </c>
      <c r="I13734" s="121" t="s">
        <v>30</v>
      </c>
      <c r="J13734" s="121" t="s">
        <v>7142</v>
      </c>
      <c r="K13734" s="121" t="s">
        <v>584</v>
      </c>
      <c r="L13734" s="157" t="s">
        <v>32</v>
      </c>
      <c r="M13734" s="120" t="s">
        <v>78</v>
      </c>
    </row>
    <row r="13735" spans="1:20" ht="27.6">
      <c r="A13735" s="116">
        <v>13735</v>
      </c>
      <c r="B13735" s="129">
        <v>44545</v>
      </c>
      <c r="D13735" s="120" t="s">
        <v>580</v>
      </c>
      <c r="E13735" s="120" t="s">
        <v>30664</v>
      </c>
      <c r="F13735" s="209" t="s">
        <v>30665</v>
      </c>
      <c r="G13735" s="119" t="s">
        <v>30666</v>
      </c>
      <c r="H13735" s="121" t="s">
        <v>29</v>
      </c>
      <c r="I13735" s="121" t="s">
        <v>42</v>
      </c>
      <c r="J13735" s="121" t="s">
        <v>199</v>
      </c>
      <c r="K13735" s="121" t="s">
        <v>65</v>
      </c>
      <c r="L13735" s="157" t="s">
        <v>32</v>
      </c>
      <c r="M13735" s="120" t="s">
        <v>78</v>
      </c>
    </row>
    <row r="13736" spans="1:20" ht="27.6">
      <c r="A13736" s="116">
        <v>13736</v>
      </c>
      <c r="B13736" s="129">
        <v>44545</v>
      </c>
      <c r="D13736" s="120" t="s">
        <v>580</v>
      </c>
      <c r="E13736" s="120" t="s">
        <v>30667</v>
      </c>
      <c r="F13736" s="209" t="s">
        <v>30668</v>
      </c>
      <c r="G13736" s="119" t="s">
        <v>30669</v>
      </c>
      <c r="H13736" s="121" t="s">
        <v>53</v>
      </c>
      <c r="I13736" s="121" t="s">
        <v>30</v>
      </c>
      <c r="J13736" s="121" t="s">
        <v>485</v>
      </c>
      <c r="K13736" s="121" t="s">
        <v>584</v>
      </c>
      <c r="L13736" s="157" t="s">
        <v>32</v>
      </c>
      <c r="M13736" s="120" t="s">
        <v>33</v>
      </c>
      <c r="N13736" s="131">
        <v>44546</v>
      </c>
      <c r="O13736" s="131">
        <v>44631</v>
      </c>
    </row>
    <row r="13737" spans="1:20" ht="27.6">
      <c r="A13737" s="116">
        <v>13737</v>
      </c>
      <c r="B13737" s="129">
        <v>44545</v>
      </c>
      <c r="D13737" s="120" t="s">
        <v>580</v>
      </c>
      <c r="E13737" s="120" t="s">
        <v>30670</v>
      </c>
      <c r="F13737" s="209" t="s">
        <v>30671</v>
      </c>
      <c r="G13737" s="119" t="s">
        <v>28834</v>
      </c>
      <c r="H13737" s="121" t="s">
        <v>97</v>
      </c>
      <c r="I13737" s="121" t="s">
        <v>42</v>
      </c>
      <c r="J13737" s="121" t="s">
        <v>91</v>
      </c>
      <c r="K13737" s="121" t="s">
        <v>65</v>
      </c>
      <c r="L13737" s="157" t="s">
        <v>32</v>
      </c>
      <c r="M13737" s="120" t="s">
        <v>78</v>
      </c>
    </row>
    <row r="13738" spans="1:20">
      <c r="A13738" s="116">
        <v>13738</v>
      </c>
      <c r="B13738" s="129">
        <v>44545</v>
      </c>
      <c r="D13738" s="120" t="s">
        <v>580</v>
      </c>
      <c r="E13738" s="120" t="s">
        <v>30672</v>
      </c>
      <c r="F13738" s="209" t="s">
        <v>14842</v>
      </c>
      <c r="G13738" s="119" t="s">
        <v>30673</v>
      </c>
      <c r="H13738" s="121" t="s">
        <v>140</v>
      </c>
      <c r="I13738" s="121" t="s">
        <v>42</v>
      </c>
      <c r="J13738" s="121" t="s">
        <v>72</v>
      </c>
      <c r="K13738" s="121" t="s">
        <v>65</v>
      </c>
      <c r="L13738" s="157" t="s">
        <v>32</v>
      </c>
      <c r="M13738" s="120" t="s">
        <v>78</v>
      </c>
    </row>
    <row r="13739" spans="1:20">
      <c r="A13739" s="116">
        <v>13739</v>
      </c>
      <c r="B13739" s="129">
        <v>44545</v>
      </c>
      <c r="D13739" s="120" t="s">
        <v>580</v>
      </c>
      <c r="E13739" s="120" t="s">
        <v>30674</v>
      </c>
      <c r="F13739" s="209" t="s">
        <v>27450</v>
      </c>
      <c r="G13739" s="119" t="s">
        <v>27524</v>
      </c>
      <c r="H13739" s="121" t="s">
        <v>1173</v>
      </c>
      <c r="I13739" s="121" t="s">
        <v>30</v>
      </c>
      <c r="J13739" s="121" t="s">
        <v>5018</v>
      </c>
      <c r="K13739" s="121" t="s">
        <v>65</v>
      </c>
      <c r="L13739" s="157" t="s">
        <v>32</v>
      </c>
      <c r="M13739" s="120" t="s">
        <v>184</v>
      </c>
      <c r="N13739" s="131">
        <v>44546</v>
      </c>
      <c r="O13739" s="131">
        <v>44620</v>
      </c>
    </row>
    <row r="13740" spans="1:20" ht="27.6">
      <c r="A13740" s="116">
        <v>13740</v>
      </c>
      <c r="B13740" s="129">
        <v>44545</v>
      </c>
      <c r="D13740" s="120" t="s">
        <v>580</v>
      </c>
      <c r="E13740" s="120" t="s">
        <v>30675</v>
      </c>
      <c r="F13740" s="209" t="s">
        <v>30676</v>
      </c>
      <c r="G13740" s="119" t="s">
        <v>30677</v>
      </c>
      <c r="H13740" s="121" t="s">
        <v>29</v>
      </c>
      <c r="I13740" s="121" t="s">
        <v>30</v>
      </c>
      <c r="J13740" s="121" t="s">
        <v>31</v>
      </c>
      <c r="K13740" s="121" t="s">
        <v>65</v>
      </c>
      <c r="L13740" s="157" t="s">
        <v>32</v>
      </c>
      <c r="M13740" s="120" t="s">
        <v>33</v>
      </c>
      <c r="N13740" s="131">
        <v>44551</v>
      </c>
      <c r="O13740" s="131">
        <v>44631</v>
      </c>
    </row>
    <row r="13741" spans="1:20" ht="27.6">
      <c r="A13741" s="116">
        <v>13741</v>
      </c>
      <c r="B13741" s="129">
        <v>44545</v>
      </c>
      <c r="D13741" s="120" t="s">
        <v>580</v>
      </c>
      <c r="E13741" s="120" t="s">
        <v>30678</v>
      </c>
      <c r="F13741" s="209" t="s">
        <v>30679</v>
      </c>
      <c r="G13741" s="119" t="s">
        <v>30680</v>
      </c>
      <c r="H13741" s="121" t="s">
        <v>41</v>
      </c>
      <c r="I13741" s="121" t="s">
        <v>30</v>
      </c>
      <c r="J13741" s="121" t="s">
        <v>87</v>
      </c>
      <c r="K13741" s="121" t="s">
        <v>65</v>
      </c>
      <c r="L13741" s="157" t="s">
        <v>32</v>
      </c>
      <c r="M13741" s="120" t="s">
        <v>78</v>
      </c>
    </row>
    <row r="13742" spans="1:20">
      <c r="A13742" s="116">
        <v>13742</v>
      </c>
      <c r="B13742" s="129">
        <v>44545</v>
      </c>
      <c r="D13742" s="120" t="s">
        <v>580</v>
      </c>
      <c r="E13742" s="120" t="s">
        <v>30681</v>
      </c>
      <c r="F13742" s="209" t="s">
        <v>30682</v>
      </c>
      <c r="G13742" s="119" t="s">
        <v>9748</v>
      </c>
      <c r="H13742" s="121" t="s">
        <v>97</v>
      </c>
      <c r="I13742" s="121" t="s">
        <v>30</v>
      </c>
      <c r="J13742" s="121" t="s">
        <v>77</v>
      </c>
      <c r="K13742" s="121" t="s">
        <v>65</v>
      </c>
      <c r="L13742" s="157" t="s">
        <v>32</v>
      </c>
      <c r="M13742" s="120" t="s">
        <v>78</v>
      </c>
    </row>
    <row r="13743" spans="1:20">
      <c r="A13743" s="116">
        <v>13743</v>
      </c>
      <c r="B13743" s="129">
        <v>44545</v>
      </c>
      <c r="D13743" s="120" t="s">
        <v>580</v>
      </c>
      <c r="E13743" s="120" t="s">
        <v>30683</v>
      </c>
      <c r="F13743" s="209" t="s">
        <v>30684</v>
      </c>
      <c r="G13743" s="119" t="s">
        <v>13846</v>
      </c>
      <c r="H13743" s="121" t="s">
        <v>41</v>
      </c>
      <c r="I13743" s="121" t="s">
        <v>63</v>
      </c>
      <c r="J13743" s="121" t="s">
        <v>20398</v>
      </c>
      <c r="K13743" s="121" t="s">
        <v>65</v>
      </c>
      <c r="L13743" s="157" t="s">
        <v>32</v>
      </c>
      <c r="M13743" s="120" t="s">
        <v>78</v>
      </c>
    </row>
    <row r="13744" spans="1:20">
      <c r="A13744" s="116">
        <v>13744</v>
      </c>
      <c r="B13744" s="129">
        <v>44545</v>
      </c>
      <c r="D13744" s="120" t="s">
        <v>580</v>
      </c>
      <c r="E13744" s="120" t="s">
        <v>30685</v>
      </c>
      <c r="F13744" s="209" t="s">
        <v>30686</v>
      </c>
      <c r="G13744" s="119" t="s">
        <v>3321</v>
      </c>
      <c r="H13744" s="121" t="s">
        <v>76</v>
      </c>
      <c r="I13744" s="121" t="s">
        <v>30</v>
      </c>
      <c r="J13744" s="121" t="s">
        <v>485</v>
      </c>
      <c r="K13744" s="121" t="s">
        <v>65</v>
      </c>
      <c r="L13744" s="157" t="s">
        <v>32</v>
      </c>
      <c r="M13744" s="120" t="s">
        <v>184</v>
      </c>
      <c r="N13744" s="131">
        <v>44546</v>
      </c>
      <c r="O13744" s="131">
        <v>44620</v>
      </c>
    </row>
    <row r="13745" spans="1:25">
      <c r="A13745" s="116">
        <v>13745</v>
      </c>
      <c r="B13745" s="129">
        <v>44545</v>
      </c>
      <c r="D13745" s="120" t="s">
        <v>580</v>
      </c>
      <c r="E13745" s="120" t="s">
        <v>30687</v>
      </c>
      <c r="F13745" s="209" t="s">
        <v>16572</v>
      </c>
      <c r="G13745" s="119" t="s">
        <v>20018</v>
      </c>
      <c r="H13745" s="121" t="s">
        <v>177</v>
      </c>
      <c r="I13745" s="121" t="s">
        <v>30</v>
      </c>
      <c r="J13745" s="121" t="s">
        <v>77</v>
      </c>
      <c r="K13745" s="121" t="s">
        <v>65</v>
      </c>
      <c r="L13745" s="157" t="s">
        <v>32</v>
      </c>
      <c r="M13745" s="120" t="s">
        <v>78</v>
      </c>
    </row>
    <row r="13746" spans="1:25" ht="27.6">
      <c r="A13746" s="116">
        <v>13746</v>
      </c>
      <c r="B13746" s="129">
        <v>44545</v>
      </c>
      <c r="D13746" s="120" t="s">
        <v>580</v>
      </c>
      <c r="E13746" s="120" t="s">
        <v>30688</v>
      </c>
      <c r="F13746" s="209" t="s">
        <v>30689</v>
      </c>
      <c r="G13746" s="119" t="s">
        <v>6275</v>
      </c>
      <c r="H13746" s="121" t="s">
        <v>53</v>
      </c>
      <c r="I13746" s="121" t="s">
        <v>42</v>
      </c>
      <c r="J13746" s="121" t="s">
        <v>72</v>
      </c>
      <c r="K13746" s="121" t="s">
        <v>65</v>
      </c>
      <c r="L13746" s="157" t="s">
        <v>32</v>
      </c>
      <c r="M13746" s="120" t="s">
        <v>78</v>
      </c>
    </row>
    <row r="13747" spans="1:25">
      <c r="A13747" s="116">
        <v>13747</v>
      </c>
      <c r="B13747" s="129">
        <v>44545</v>
      </c>
      <c r="D13747" s="120" t="s">
        <v>580</v>
      </c>
      <c r="E13747" s="120" t="s">
        <v>30690</v>
      </c>
      <c r="F13747" s="209" t="s">
        <v>30691</v>
      </c>
      <c r="G13747" s="119" t="s">
        <v>30692</v>
      </c>
      <c r="H13747" s="121" t="s">
        <v>41</v>
      </c>
      <c r="I13747" s="121" t="s">
        <v>30</v>
      </c>
      <c r="J13747" s="121" t="s">
        <v>87</v>
      </c>
      <c r="K13747" s="121" t="s">
        <v>65</v>
      </c>
      <c r="L13747" s="157" t="s">
        <v>32</v>
      </c>
      <c r="M13747" s="120" t="s">
        <v>78</v>
      </c>
    </row>
    <row r="13748" spans="1:25" ht="27.6">
      <c r="A13748" s="116">
        <v>13748</v>
      </c>
      <c r="B13748" s="129">
        <v>44545</v>
      </c>
      <c r="D13748" s="120" t="s">
        <v>580</v>
      </c>
      <c r="E13748" s="120" t="s">
        <v>30693</v>
      </c>
      <c r="F13748" s="209" t="s">
        <v>30694</v>
      </c>
      <c r="G13748" s="119" t="s">
        <v>555</v>
      </c>
      <c r="H13748" s="121" t="s">
        <v>41</v>
      </c>
      <c r="I13748" s="121" t="s">
        <v>30</v>
      </c>
      <c r="J13748" s="121" t="s">
        <v>5018</v>
      </c>
      <c r="K13748" s="121" t="s">
        <v>65</v>
      </c>
      <c r="L13748" s="157" t="s">
        <v>32</v>
      </c>
      <c r="M13748" s="120" t="s">
        <v>33</v>
      </c>
      <c r="N13748" s="131">
        <v>44546</v>
      </c>
      <c r="O13748" s="131">
        <v>44631</v>
      </c>
    </row>
    <row r="13749" spans="1:25" ht="27.6">
      <c r="A13749" s="116">
        <v>13749</v>
      </c>
      <c r="B13749" s="129">
        <v>44545</v>
      </c>
      <c r="D13749" s="120" t="s">
        <v>580</v>
      </c>
      <c r="E13749" s="120" t="s">
        <v>30695</v>
      </c>
      <c r="F13749" s="209" t="s">
        <v>30696</v>
      </c>
      <c r="G13749" s="119" t="s">
        <v>30697</v>
      </c>
      <c r="H13749" s="121" t="s">
        <v>41</v>
      </c>
      <c r="I13749" s="121" t="s">
        <v>30</v>
      </c>
      <c r="J13749" s="121" t="s">
        <v>485</v>
      </c>
      <c r="K13749" s="121" t="s">
        <v>65</v>
      </c>
      <c r="L13749" s="157" t="s">
        <v>32</v>
      </c>
      <c r="M13749" s="120" t="s">
        <v>78</v>
      </c>
    </row>
    <row r="13750" spans="1:25">
      <c r="A13750" s="116">
        <v>13750</v>
      </c>
      <c r="B13750" s="129">
        <v>44545</v>
      </c>
      <c r="D13750" s="120" t="s">
        <v>580</v>
      </c>
      <c r="E13750" s="120" t="s">
        <v>30698</v>
      </c>
      <c r="F13750" s="209" t="s">
        <v>30699</v>
      </c>
      <c r="G13750" s="119" t="s">
        <v>30700</v>
      </c>
      <c r="H13750" s="121" t="s">
        <v>29</v>
      </c>
      <c r="I13750" s="121" t="s">
        <v>30</v>
      </c>
      <c r="J13750" s="121" t="s">
        <v>87</v>
      </c>
      <c r="K13750" s="121" t="s">
        <v>65</v>
      </c>
      <c r="L13750" s="157" t="s">
        <v>32</v>
      </c>
      <c r="M13750" s="120" t="s">
        <v>78</v>
      </c>
    </row>
    <row r="13751" spans="1:25">
      <c r="A13751" s="116">
        <v>13751</v>
      </c>
      <c r="B13751" s="129">
        <v>44545</v>
      </c>
      <c r="D13751" s="120" t="s">
        <v>580</v>
      </c>
      <c r="E13751" s="120" t="s">
        <v>30701</v>
      </c>
      <c r="F13751" s="209" t="s">
        <v>30702</v>
      </c>
      <c r="G13751" s="119" t="s">
        <v>30703</v>
      </c>
      <c r="H13751" s="121" t="s">
        <v>29</v>
      </c>
      <c r="I13751" s="121" t="s">
        <v>42</v>
      </c>
      <c r="J13751" s="121" t="s">
        <v>17461</v>
      </c>
      <c r="K13751" s="121" t="s">
        <v>65</v>
      </c>
      <c r="L13751" s="157" t="s">
        <v>32</v>
      </c>
      <c r="M13751" s="120" t="s">
        <v>33</v>
      </c>
      <c r="N13751" s="131">
        <v>44546</v>
      </c>
      <c r="O13751" s="131">
        <v>44631</v>
      </c>
    </row>
    <row r="13752" spans="1:25">
      <c r="A13752" s="116">
        <v>13752</v>
      </c>
      <c r="B13752" s="129">
        <v>44545</v>
      </c>
      <c r="D13752" s="120" t="s">
        <v>580</v>
      </c>
      <c r="E13752" s="120" t="s">
        <v>30704</v>
      </c>
      <c r="F13752" s="209" t="s">
        <v>30705</v>
      </c>
      <c r="G13752" s="119" t="s">
        <v>30706</v>
      </c>
      <c r="H13752" s="121" t="s">
        <v>140</v>
      </c>
      <c r="I13752" s="121" t="s">
        <v>30</v>
      </c>
      <c r="J13752" s="121" t="s">
        <v>1544</v>
      </c>
      <c r="K13752" s="121" t="s">
        <v>65</v>
      </c>
      <c r="L13752" s="157" t="s">
        <v>32</v>
      </c>
      <c r="M13752" s="120" t="s">
        <v>78</v>
      </c>
    </row>
    <row r="13753" spans="1:25">
      <c r="A13753" s="116">
        <v>13753</v>
      </c>
      <c r="B13753" s="129">
        <v>44545</v>
      </c>
      <c r="D13753" s="120" t="s">
        <v>580</v>
      </c>
      <c r="E13753" s="120" t="s">
        <v>30707</v>
      </c>
      <c r="F13753" s="209" t="s">
        <v>20482</v>
      </c>
      <c r="G13753" s="119" t="s">
        <v>30708</v>
      </c>
      <c r="H13753" s="121" t="s">
        <v>177</v>
      </c>
      <c r="I13753" s="121" t="s">
        <v>42</v>
      </c>
      <c r="J13753" s="121" t="s">
        <v>72</v>
      </c>
      <c r="K13753" s="121" t="s">
        <v>65</v>
      </c>
      <c r="L13753" s="157" t="s">
        <v>32</v>
      </c>
      <c r="M13753" s="120" t="s">
        <v>78</v>
      </c>
    </row>
    <row r="13754" spans="1:25" ht="27.6">
      <c r="A13754" s="116">
        <v>13754</v>
      </c>
      <c r="B13754" s="129">
        <v>44546</v>
      </c>
      <c r="C13754" s="118">
        <f>IF(B13754&lt;&gt;0,MONTH(B13754),0)</f>
        <v>12</v>
      </c>
      <c r="D13754" s="120" t="s">
        <v>25</v>
      </c>
      <c r="E13754" s="120" t="s">
        <v>30709</v>
      </c>
      <c r="F13754" s="214" t="s">
        <v>30710</v>
      </c>
      <c r="G13754" s="119" t="s">
        <v>445</v>
      </c>
      <c r="H13754" s="121" t="s">
        <v>97</v>
      </c>
      <c r="I13754" s="121" t="s">
        <v>30</v>
      </c>
      <c r="J13754" s="121" t="s">
        <v>77</v>
      </c>
      <c r="K13754" s="120" t="s">
        <v>65</v>
      </c>
      <c r="L13754" s="131" t="s">
        <v>32</v>
      </c>
      <c r="M13754" s="120" t="s">
        <v>33</v>
      </c>
      <c r="N13754" s="131">
        <v>44102</v>
      </c>
      <c r="O13754" s="131">
        <v>44567</v>
      </c>
      <c r="P13754" s="124">
        <f>IF(O13754&lt;&gt;0,MONTH(O13754),0)</f>
        <v>1</v>
      </c>
      <c r="S13754" s="120" t="s">
        <v>92</v>
      </c>
      <c r="T13754" s="126">
        <v>44102</v>
      </c>
    </row>
    <row r="13755" spans="1:25">
      <c r="A13755" s="116">
        <v>13755</v>
      </c>
      <c r="B13755" s="129">
        <v>44546</v>
      </c>
      <c r="D13755" s="120" t="s">
        <v>580</v>
      </c>
      <c r="E13755" s="120" t="s">
        <v>30711</v>
      </c>
      <c r="F13755" s="209" t="s">
        <v>566</v>
      </c>
      <c r="G13755" s="119" t="s">
        <v>30712</v>
      </c>
      <c r="H13755" s="121" t="s">
        <v>29</v>
      </c>
      <c r="I13755" s="121" t="s">
        <v>42</v>
      </c>
      <c r="J13755" s="121" t="s">
        <v>549</v>
      </c>
      <c r="K13755" s="121" t="s">
        <v>65</v>
      </c>
      <c r="L13755" s="157" t="s">
        <v>32</v>
      </c>
      <c r="M13755" s="120" t="s">
        <v>33</v>
      </c>
      <c r="N13755" s="131">
        <v>44564</v>
      </c>
      <c r="O13755" s="131">
        <v>44631</v>
      </c>
      <c r="S13755" s="120" t="s">
        <v>92</v>
      </c>
    </row>
    <row r="13756" spans="1:25">
      <c r="A13756" s="116">
        <v>13756</v>
      </c>
      <c r="B13756" s="129">
        <v>44546</v>
      </c>
      <c r="D13756" s="120" t="s">
        <v>580</v>
      </c>
      <c r="E13756" s="120" t="s">
        <v>30713</v>
      </c>
      <c r="F13756" s="209" t="s">
        <v>28697</v>
      </c>
      <c r="G13756" s="119" t="s">
        <v>27524</v>
      </c>
      <c r="H13756" s="121" t="s">
        <v>1173</v>
      </c>
      <c r="I13756" s="121" t="s">
        <v>30</v>
      </c>
      <c r="J13756" s="121" t="s">
        <v>87</v>
      </c>
      <c r="K13756" s="121" t="s">
        <v>65</v>
      </c>
      <c r="L13756" s="157" t="s">
        <v>32</v>
      </c>
      <c r="M13756" s="120" t="s">
        <v>78</v>
      </c>
    </row>
    <row r="13757" spans="1:25" ht="27.6">
      <c r="A13757" s="116">
        <v>13757</v>
      </c>
      <c r="B13757" s="129">
        <v>44546</v>
      </c>
      <c r="D13757" s="120" t="s">
        <v>580</v>
      </c>
      <c r="E13757" s="120" t="s">
        <v>30714</v>
      </c>
      <c r="F13757" s="209" t="s">
        <v>30715</v>
      </c>
      <c r="G13757" s="119" t="s">
        <v>30716</v>
      </c>
      <c r="H13757" s="121" t="s">
        <v>71</v>
      </c>
      <c r="I13757" s="121" t="s">
        <v>63</v>
      </c>
      <c r="J13757" s="121" t="s">
        <v>323</v>
      </c>
      <c r="K13757" s="121" t="s">
        <v>65</v>
      </c>
      <c r="L13757" s="157" t="s">
        <v>32</v>
      </c>
      <c r="M13757" s="120" t="s">
        <v>33</v>
      </c>
      <c r="N13757" s="131">
        <v>44546</v>
      </c>
      <c r="O13757" s="131">
        <v>44566</v>
      </c>
      <c r="S13757" s="120" t="s">
        <v>92</v>
      </c>
      <c r="Y13757" s="116" t="s">
        <v>26506</v>
      </c>
    </row>
    <row r="13758" spans="1:25">
      <c r="A13758" s="116">
        <v>13758</v>
      </c>
      <c r="B13758" s="129">
        <v>44546</v>
      </c>
      <c r="D13758" s="120" t="s">
        <v>580</v>
      </c>
      <c r="E13758" s="120" t="s">
        <v>30717</v>
      </c>
      <c r="F13758" s="209" t="s">
        <v>27534</v>
      </c>
      <c r="G13758" s="119" t="s">
        <v>26816</v>
      </c>
      <c r="H13758" s="121" t="s">
        <v>101</v>
      </c>
      <c r="I13758" s="121" t="s">
        <v>30</v>
      </c>
      <c r="J13758" s="121" t="s">
        <v>7131</v>
      </c>
      <c r="K13758" s="121" t="s">
        <v>65</v>
      </c>
      <c r="L13758" s="157" t="s">
        <v>32</v>
      </c>
      <c r="M13758" s="120" t="s">
        <v>78</v>
      </c>
    </row>
    <row r="13759" spans="1:25">
      <c r="A13759" s="116">
        <v>13759</v>
      </c>
      <c r="B13759" s="129">
        <v>44546</v>
      </c>
      <c r="D13759" s="120" t="s">
        <v>580</v>
      </c>
      <c r="E13759" s="120" t="s">
        <v>30718</v>
      </c>
      <c r="F13759" s="209" t="s">
        <v>30719</v>
      </c>
      <c r="G13759" s="119" t="s">
        <v>19218</v>
      </c>
      <c r="H13759" s="121" t="s">
        <v>41</v>
      </c>
      <c r="I13759" s="121" t="s">
        <v>30</v>
      </c>
      <c r="J13759" s="121" t="s">
        <v>6396</v>
      </c>
      <c r="K13759" s="121" t="s">
        <v>65</v>
      </c>
      <c r="L13759" s="157" t="s">
        <v>32</v>
      </c>
      <c r="M13759" s="120" t="s">
        <v>78</v>
      </c>
    </row>
    <row r="13760" spans="1:25">
      <c r="A13760" s="116">
        <v>13760</v>
      </c>
      <c r="B13760" s="129">
        <v>44546</v>
      </c>
      <c r="D13760" s="120" t="s">
        <v>580</v>
      </c>
      <c r="E13760" s="120" t="s">
        <v>30720</v>
      </c>
      <c r="F13760" s="209" t="s">
        <v>30721</v>
      </c>
      <c r="G13760" s="119" t="s">
        <v>30722</v>
      </c>
      <c r="H13760" s="121" t="s">
        <v>41</v>
      </c>
      <c r="I13760" s="121" t="s">
        <v>30</v>
      </c>
      <c r="J13760" s="121" t="s">
        <v>77</v>
      </c>
      <c r="K13760" s="121" t="s">
        <v>65</v>
      </c>
      <c r="L13760" s="157" t="s">
        <v>32</v>
      </c>
      <c r="M13760" s="120" t="s">
        <v>33</v>
      </c>
      <c r="N13760" s="131">
        <v>44550</v>
      </c>
      <c r="O13760" s="131">
        <v>44600</v>
      </c>
      <c r="S13760" s="120" t="s">
        <v>92</v>
      </c>
      <c r="Y13760" s="116" t="s">
        <v>26506</v>
      </c>
    </row>
    <row r="13761" spans="1:20" ht="27.6">
      <c r="A13761" s="116">
        <v>13761</v>
      </c>
      <c r="B13761" s="129">
        <v>44546</v>
      </c>
      <c r="D13761" s="120" t="s">
        <v>580</v>
      </c>
      <c r="E13761" s="120" t="s">
        <v>30723</v>
      </c>
      <c r="F13761" s="209" t="s">
        <v>30724</v>
      </c>
      <c r="G13761" s="119" t="s">
        <v>5292</v>
      </c>
      <c r="H13761" s="121" t="s">
        <v>177</v>
      </c>
      <c r="I13761" s="121" t="s">
        <v>30</v>
      </c>
      <c r="J13761" s="121" t="s">
        <v>87</v>
      </c>
      <c r="K13761" s="121" t="s">
        <v>65</v>
      </c>
      <c r="L13761" s="157" t="s">
        <v>32</v>
      </c>
      <c r="M13761" s="120" t="s">
        <v>78</v>
      </c>
    </row>
    <row r="13762" spans="1:20">
      <c r="A13762" s="116">
        <v>13762</v>
      </c>
      <c r="B13762" s="129">
        <v>44546</v>
      </c>
      <c r="D13762" s="120" t="s">
        <v>252</v>
      </c>
      <c r="E13762" s="120" t="s">
        <v>30725</v>
      </c>
      <c r="F13762" s="209" t="s">
        <v>30726</v>
      </c>
      <c r="G13762" s="119" t="s">
        <v>30727</v>
      </c>
      <c r="H13762" s="121" t="s">
        <v>29</v>
      </c>
      <c r="I13762" s="121" t="s">
        <v>42</v>
      </c>
      <c r="J13762" s="121" t="s">
        <v>246</v>
      </c>
      <c r="K13762" s="121" t="s">
        <v>65</v>
      </c>
      <c r="L13762" s="157" t="s">
        <v>32</v>
      </c>
      <c r="M13762" s="120" t="s">
        <v>33</v>
      </c>
      <c r="N13762" s="131">
        <v>44550</v>
      </c>
      <c r="O13762" s="131">
        <v>44628</v>
      </c>
    </row>
    <row r="13763" spans="1:20">
      <c r="A13763" s="116">
        <v>13763</v>
      </c>
      <c r="B13763" s="129">
        <v>44546</v>
      </c>
      <c r="D13763" s="120" t="s">
        <v>252</v>
      </c>
      <c r="E13763" s="120" t="s">
        <v>30728</v>
      </c>
      <c r="F13763" s="209" t="s">
        <v>30729</v>
      </c>
      <c r="G13763" s="119" t="s">
        <v>30064</v>
      </c>
      <c r="H13763" s="121" t="s">
        <v>53</v>
      </c>
      <c r="I13763" s="121" t="s">
        <v>63</v>
      </c>
      <c r="J13763" s="121" t="s">
        <v>323</v>
      </c>
      <c r="K13763" s="121" t="s">
        <v>584</v>
      </c>
      <c r="L13763" s="157" t="s">
        <v>32</v>
      </c>
      <c r="M13763" s="120" t="s">
        <v>78</v>
      </c>
    </row>
    <row r="13764" spans="1:20" ht="27.6">
      <c r="A13764" s="116">
        <v>13764</v>
      </c>
      <c r="B13764" s="129">
        <v>44546</v>
      </c>
      <c r="D13764" s="120" t="s">
        <v>252</v>
      </c>
      <c r="E13764" s="120" t="s">
        <v>30730</v>
      </c>
      <c r="F13764" s="209" t="s">
        <v>30731</v>
      </c>
      <c r="G13764" s="119" t="s">
        <v>10061</v>
      </c>
      <c r="H13764" s="121" t="s">
        <v>53</v>
      </c>
      <c r="I13764" s="121" t="s">
        <v>63</v>
      </c>
      <c r="J13764" s="121" t="s">
        <v>323</v>
      </c>
      <c r="K13764" s="121" t="s">
        <v>65</v>
      </c>
      <c r="L13764" s="157" t="s">
        <v>32</v>
      </c>
      <c r="M13764" s="120" t="s">
        <v>78</v>
      </c>
    </row>
    <row r="13765" spans="1:20">
      <c r="A13765" s="116">
        <v>13765</v>
      </c>
      <c r="B13765" s="129">
        <v>44550</v>
      </c>
      <c r="D13765" s="120" t="s">
        <v>25</v>
      </c>
      <c r="E13765" s="120" t="s">
        <v>30732</v>
      </c>
      <c r="F13765" s="209" t="s">
        <v>800</v>
      </c>
      <c r="G13765" s="119" t="s">
        <v>30733</v>
      </c>
      <c r="L13765" s="157" t="s">
        <v>32</v>
      </c>
      <c r="M13765" s="120" t="s">
        <v>33</v>
      </c>
      <c r="O13765" s="131">
        <v>44629</v>
      </c>
    </row>
    <row r="13766" spans="1:20" ht="27.6">
      <c r="A13766" s="116">
        <v>13766</v>
      </c>
      <c r="B13766" s="129">
        <v>44550</v>
      </c>
      <c r="D13766" s="120" t="s">
        <v>252</v>
      </c>
      <c r="E13766" s="120" t="s">
        <v>30734</v>
      </c>
      <c r="F13766" s="209" t="s">
        <v>30735</v>
      </c>
      <c r="G13766" s="119" t="s">
        <v>30736</v>
      </c>
      <c r="H13766" s="121" t="s">
        <v>41</v>
      </c>
      <c r="I13766" s="121" t="s">
        <v>30</v>
      </c>
      <c r="J13766" s="121" t="s">
        <v>5018</v>
      </c>
      <c r="K13766" s="121" t="s">
        <v>65</v>
      </c>
      <c r="L13766" s="157" t="s">
        <v>32</v>
      </c>
    </row>
    <row r="13767" spans="1:20" ht="14.4">
      <c r="A13767" s="116">
        <v>13767</v>
      </c>
      <c r="B13767" s="129">
        <v>44550</v>
      </c>
      <c r="D13767" s="120" t="s">
        <v>252</v>
      </c>
      <c r="E13767" t="s">
        <v>30737</v>
      </c>
      <c r="F13767" s="209" t="s">
        <v>30738</v>
      </c>
      <c r="G13767" s="119" t="s">
        <v>4968</v>
      </c>
      <c r="H13767" s="121" t="s">
        <v>53</v>
      </c>
      <c r="I13767" s="121" t="s">
        <v>30</v>
      </c>
      <c r="J13767" s="121" t="s">
        <v>8096</v>
      </c>
      <c r="K13767" s="121" t="s">
        <v>65</v>
      </c>
      <c r="L13767" s="157" t="s">
        <v>32</v>
      </c>
      <c r="M13767" s="120" t="s">
        <v>33</v>
      </c>
      <c r="N13767" s="131">
        <v>44551</v>
      </c>
      <c r="S13767" s="120" t="s">
        <v>92</v>
      </c>
      <c r="T13767" s="126">
        <v>44917</v>
      </c>
    </row>
    <row r="13768" spans="1:20">
      <c r="A13768" s="116">
        <v>13768</v>
      </c>
      <c r="B13768" s="129">
        <v>44550</v>
      </c>
      <c r="D13768" s="120" t="s">
        <v>252</v>
      </c>
      <c r="E13768" s="120" t="s">
        <v>30739</v>
      </c>
      <c r="F13768" s="209" t="s">
        <v>30740</v>
      </c>
      <c r="G13768" s="119" t="s">
        <v>20912</v>
      </c>
      <c r="H13768" s="121" t="s">
        <v>53</v>
      </c>
      <c r="I13768" s="121" t="s">
        <v>30</v>
      </c>
      <c r="J13768" s="121" t="s">
        <v>8096</v>
      </c>
      <c r="K13768" s="121" t="s">
        <v>65</v>
      </c>
      <c r="L13768" s="157" t="s">
        <v>32</v>
      </c>
      <c r="M13768" s="120" t="s">
        <v>33</v>
      </c>
      <c r="N13768" s="131">
        <v>44551</v>
      </c>
      <c r="O13768" s="131">
        <v>44628</v>
      </c>
    </row>
    <row r="13769" spans="1:20">
      <c r="A13769" s="116">
        <v>13769</v>
      </c>
      <c r="B13769" s="129">
        <v>44550</v>
      </c>
      <c r="D13769" s="120" t="s">
        <v>252</v>
      </c>
      <c r="E13769" s="120" t="s">
        <v>30741</v>
      </c>
      <c r="F13769" s="209" t="s">
        <v>7061</v>
      </c>
      <c r="G13769" s="119" t="s">
        <v>30742</v>
      </c>
      <c r="H13769" s="121" t="s">
        <v>53</v>
      </c>
      <c r="I13769" s="121" t="s">
        <v>30</v>
      </c>
      <c r="J13769" s="121" t="s">
        <v>7375</v>
      </c>
      <c r="K13769" s="121" t="s">
        <v>65</v>
      </c>
      <c r="L13769" s="157" t="s">
        <v>32</v>
      </c>
    </row>
    <row r="13770" spans="1:20">
      <c r="A13770" s="116">
        <v>13770</v>
      </c>
      <c r="B13770" s="129">
        <v>44550</v>
      </c>
      <c r="D13770" s="120" t="s">
        <v>252</v>
      </c>
      <c r="E13770" s="120" t="s">
        <v>30743</v>
      </c>
      <c r="F13770" s="209" t="s">
        <v>1582</v>
      </c>
      <c r="G13770" s="119" t="s">
        <v>9269</v>
      </c>
      <c r="H13770" s="121" t="s">
        <v>53</v>
      </c>
      <c r="I13770" s="121" t="s">
        <v>30</v>
      </c>
      <c r="J13770" s="121" t="s">
        <v>529</v>
      </c>
      <c r="K13770" s="121" t="s">
        <v>65</v>
      </c>
      <c r="L13770" s="157" t="s">
        <v>32</v>
      </c>
    </row>
    <row r="13771" spans="1:20">
      <c r="A13771" s="116">
        <v>13771</v>
      </c>
      <c r="B13771" s="129">
        <v>44550</v>
      </c>
      <c r="D13771" s="120" t="s">
        <v>252</v>
      </c>
      <c r="E13771" s="120" t="s">
        <v>30744</v>
      </c>
      <c r="F13771" s="209" t="s">
        <v>2488</v>
      </c>
      <c r="G13771" s="119" t="s">
        <v>30745</v>
      </c>
      <c r="H13771" s="121" t="s">
        <v>140</v>
      </c>
      <c r="I13771" s="121" t="s">
        <v>30</v>
      </c>
      <c r="J13771" s="121" t="s">
        <v>5018</v>
      </c>
      <c r="K13771" s="121" t="s">
        <v>65</v>
      </c>
      <c r="L13771" s="157" t="s">
        <v>32</v>
      </c>
    </row>
    <row r="13772" spans="1:20">
      <c r="A13772" s="116">
        <v>13772</v>
      </c>
      <c r="B13772" s="129">
        <v>44550</v>
      </c>
      <c r="D13772" s="120" t="s">
        <v>252</v>
      </c>
      <c r="E13772" s="120" t="s">
        <v>30746</v>
      </c>
      <c r="F13772" s="209" t="s">
        <v>30747</v>
      </c>
      <c r="G13772" s="119" t="s">
        <v>30748</v>
      </c>
      <c r="H13772" s="121" t="s">
        <v>140</v>
      </c>
      <c r="I13772" s="121" t="s">
        <v>30</v>
      </c>
      <c r="J13772" s="121" t="s">
        <v>8096</v>
      </c>
      <c r="K13772" s="121" t="s">
        <v>65</v>
      </c>
      <c r="L13772" s="157" t="s">
        <v>32</v>
      </c>
      <c r="M13772" s="120" t="s">
        <v>33</v>
      </c>
      <c r="N13772" s="131">
        <v>44585</v>
      </c>
      <c r="S13772" s="120" t="s">
        <v>237</v>
      </c>
      <c r="T13772" s="126">
        <v>44585</v>
      </c>
    </row>
    <row r="13773" spans="1:20">
      <c r="A13773" s="116">
        <v>13773</v>
      </c>
      <c r="B13773" s="129">
        <v>44550</v>
      </c>
      <c r="D13773" s="120" t="s">
        <v>252</v>
      </c>
      <c r="E13773" s="120" t="s">
        <v>30749</v>
      </c>
      <c r="F13773" s="209" t="s">
        <v>30750</v>
      </c>
      <c r="G13773" s="119" t="s">
        <v>22678</v>
      </c>
      <c r="H13773" s="121" t="s">
        <v>86</v>
      </c>
      <c r="I13773" s="121" t="s">
        <v>30</v>
      </c>
      <c r="J13773" s="121" t="s">
        <v>77</v>
      </c>
      <c r="K13773" s="121" t="s">
        <v>65</v>
      </c>
      <c r="L13773" s="157" t="s">
        <v>32</v>
      </c>
    </row>
    <row r="13774" spans="1:20" ht="27.6">
      <c r="A13774" s="116">
        <v>13774</v>
      </c>
      <c r="B13774" s="129">
        <v>44550</v>
      </c>
      <c r="D13774" s="120" t="s">
        <v>252</v>
      </c>
      <c r="E13774" s="120" t="s">
        <v>30751</v>
      </c>
      <c r="F13774" s="209" t="s">
        <v>30752</v>
      </c>
      <c r="G13774" s="119" t="s">
        <v>214</v>
      </c>
      <c r="H13774" s="121" t="s">
        <v>53</v>
      </c>
      <c r="I13774" s="121" t="s">
        <v>30</v>
      </c>
      <c r="J13774" s="121" t="s">
        <v>8096</v>
      </c>
      <c r="K13774" s="121" t="s">
        <v>65</v>
      </c>
      <c r="L13774" s="157" t="s">
        <v>32</v>
      </c>
    </row>
    <row r="13775" spans="1:20">
      <c r="A13775" s="116">
        <v>13775</v>
      </c>
      <c r="B13775" s="129">
        <v>44550</v>
      </c>
      <c r="D13775" s="120" t="s">
        <v>252</v>
      </c>
      <c r="E13775" s="120" t="s">
        <v>30753</v>
      </c>
      <c r="F13775" s="209" t="s">
        <v>30754</v>
      </c>
      <c r="G13775" s="119" t="s">
        <v>2897</v>
      </c>
      <c r="H13775" s="121" t="s">
        <v>1173</v>
      </c>
      <c r="I13775" s="121" t="s">
        <v>42</v>
      </c>
      <c r="J13775" s="121" t="s">
        <v>43</v>
      </c>
      <c r="K13775" s="121" t="s">
        <v>65</v>
      </c>
      <c r="L13775" s="157" t="s">
        <v>32</v>
      </c>
      <c r="M13775" s="120" t="s">
        <v>78</v>
      </c>
    </row>
    <row r="13776" spans="1:20">
      <c r="A13776" s="116">
        <v>13776</v>
      </c>
      <c r="B13776" s="129">
        <v>44550</v>
      </c>
      <c r="D13776" s="120" t="s">
        <v>252</v>
      </c>
      <c r="E13776" s="120" t="s">
        <v>30755</v>
      </c>
      <c r="F13776" s="209" t="s">
        <v>7278</v>
      </c>
      <c r="G13776" s="119" t="s">
        <v>1629</v>
      </c>
      <c r="H13776" s="121" t="s">
        <v>86</v>
      </c>
      <c r="I13776" s="121" t="s">
        <v>42</v>
      </c>
      <c r="J13776" s="121" t="s">
        <v>82</v>
      </c>
      <c r="K13776" s="121" t="s">
        <v>65</v>
      </c>
      <c r="L13776" s="157" t="s">
        <v>32</v>
      </c>
      <c r="M13776" s="120" t="s">
        <v>33</v>
      </c>
      <c r="N13776" s="131">
        <v>44571</v>
      </c>
      <c r="O13776" s="131">
        <v>44628</v>
      </c>
    </row>
    <row r="13777" spans="1:25">
      <c r="A13777" s="116">
        <v>13777</v>
      </c>
      <c r="B13777" s="129">
        <v>44550</v>
      </c>
      <c r="D13777" s="120" t="s">
        <v>252</v>
      </c>
      <c r="E13777" s="120" t="s">
        <v>30756</v>
      </c>
      <c r="F13777" s="209" t="s">
        <v>30757</v>
      </c>
      <c r="G13777" s="119" t="s">
        <v>30758</v>
      </c>
      <c r="H13777" s="121" t="s">
        <v>48</v>
      </c>
      <c r="I13777" s="121" t="s">
        <v>63</v>
      </c>
      <c r="J13777" s="121" t="s">
        <v>601</v>
      </c>
      <c r="K13777" s="121" t="s">
        <v>65</v>
      </c>
      <c r="L13777" s="157" t="s">
        <v>32</v>
      </c>
      <c r="M13777" s="120" t="s">
        <v>33</v>
      </c>
      <c r="N13777" s="131">
        <v>44551</v>
      </c>
      <c r="O13777" s="131">
        <v>44579</v>
      </c>
      <c r="S13777" s="120" t="s">
        <v>92</v>
      </c>
      <c r="T13777" s="126">
        <v>44585</v>
      </c>
    </row>
    <row r="13778" spans="1:25">
      <c r="A13778" s="116">
        <v>13778</v>
      </c>
      <c r="B13778" s="129">
        <v>44550</v>
      </c>
      <c r="D13778" s="120" t="s">
        <v>252</v>
      </c>
      <c r="E13778" s="120" t="s">
        <v>30759</v>
      </c>
      <c r="F13778" s="209" t="s">
        <v>6783</v>
      </c>
      <c r="G13778" s="119" t="s">
        <v>371</v>
      </c>
      <c r="H13778" s="121" t="s">
        <v>53</v>
      </c>
      <c r="I13778" s="121" t="s">
        <v>63</v>
      </c>
      <c r="J13778" s="121" t="s">
        <v>323</v>
      </c>
      <c r="K13778" s="121" t="s">
        <v>65</v>
      </c>
      <c r="L13778" s="157" t="s">
        <v>32</v>
      </c>
      <c r="M13778" s="120" t="s">
        <v>78</v>
      </c>
    </row>
    <row r="13779" spans="1:25" ht="27.6">
      <c r="A13779" s="116">
        <v>13779</v>
      </c>
      <c r="B13779" s="129">
        <v>44550</v>
      </c>
      <c r="D13779" s="120" t="s">
        <v>252</v>
      </c>
      <c r="E13779" s="120" t="s">
        <v>30760</v>
      </c>
      <c r="F13779" s="209" t="s">
        <v>30761</v>
      </c>
      <c r="G13779" s="119" t="s">
        <v>528</v>
      </c>
      <c r="H13779" s="121" t="s">
        <v>53</v>
      </c>
      <c r="I13779" s="121" t="s">
        <v>30</v>
      </c>
      <c r="J13779" s="121" t="s">
        <v>31</v>
      </c>
      <c r="K13779" s="121" t="s">
        <v>65</v>
      </c>
      <c r="L13779" s="157" t="s">
        <v>32</v>
      </c>
    </row>
    <row r="13780" spans="1:25">
      <c r="A13780" s="116">
        <v>13780</v>
      </c>
      <c r="B13780" s="129">
        <v>44550</v>
      </c>
      <c r="D13780" s="120" t="s">
        <v>252</v>
      </c>
      <c r="E13780" s="120" t="s">
        <v>30762</v>
      </c>
      <c r="F13780" s="209" t="s">
        <v>30763</v>
      </c>
      <c r="G13780" s="119" t="s">
        <v>3534</v>
      </c>
      <c r="H13780" s="121" t="s">
        <v>160</v>
      </c>
      <c r="I13780" s="121" t="s">
        <v>30</v>
      </c>
      <c r="J13780" s="121" t="s">
        <v>7142</v>
      </c>
      <c r="K13780" s="121" t="s">
        <v>65</v>
      </c>
      <c r="L13780" s="157" t="s">
        <v>32</v>
      </c>
    </row>
    <row r="13781" spans="1:25">
      <c r="A13781" s="116">
        <v>13781</v>
      </c>
      <c r="B13781" s="129">
        <v>44550</v>
      </c>
      <c r="D13781" s="120" t="s">
        <v>252</v>
      </c>
      <c r="E13781" s="120" t="s">
        <v>30764</v>
      </c>
      <c r="F13781" s="209" t="s">
        <v>30765</v>
      </c>
      <c r="G13781" s="119" t="s">
        <v>284</v>
      </c>
      <c r="H13781" s="121" t="s">
        <v>53</v>
      </c>
      <c r="I13781" s="121" t="s">
        <v>42</v>
      </c>
      <c r="J13781" s="121" t="s">
        <v>246</v>
      </c>
      <c r="K13781" s="121" t="s">
        <v>584</v>
      </c>
      <c r="L13781" s="157" t="s">
        <v>32</v>
      </c>
      <c r="M13781" s="120" t="s">
        <v>78</v>
      </c>
    </row>
    <row r="13782" spans="1:25" ht="27.6">
      <c r="A13782" s="116">
        <v>13782</v>
      </c>
      <c r="B13782" s="129">
        <v>44550</v>
      </c>
      <c r="D13782" s="120" t="s">
        <v>252</v>
      </c>
      <c r="E13782" s="120" t="s">
        <v>30766</v>
      </c>
      <c r="F13782" s="209" t="s">
        <v>30767</v>
      </c>
      <c r="G13782" s="119" t="s">
        <v>30768</v>
      </c>
      <c r="H13782" s="121" t="s">
        <v>53</v>
      </c>
      <c r="I13782" s="121" t="s">
        <v>63</v>
      </c>
      <c r="J13782" s="121" t="s">
        <v>7011</v>
      </c>
      <c r="K13782" s="121" t="s">
        <v>65</v>
      </c>
      <c r="L13782" s="157" t="s">
        <v>32</v>
      </c>
      <c r="M13782" s="120" t="s">
        <v>78</v>
      </c>
    </row>
    <row r="13783" spans="1:25">
      <c r="A13783" s="116">
        <v>13783</v>
      </c>
      <c r="B13783" s="129">
        <v>44550</v>
      </c>
      <c r="D13783" s="120" t="s">
        <v>580</v>
      </c>
      <c r="E13783" s="120" t="s">
        <v>30769</v>
      </c>
      <c r="F13783" s="209" t="s">
        <v>30770</v>
      </c>
      <c r="G13783" s="119" t="s">
        <v>3321</v>
      </c>
      <c r="H13783" s="121" t="s">
        <v>41</v>
      </c>
      <c r="I13783" s="121" t="s">
        <v>30</v>
      </c>
      <c r="J13783" s="121" t="s">
        <v>485</v>
      </c>
      <c r="K13783" s="121" t="s">
        <v>65</v>
      </c>
      <c r="L13783" s="157" t="s">
        <v>32</v>
      </c>
      <c r="M13783" s="120" t="s">
        <v>78</v>
      </c>
    </row>
    <row r="13784" spans="1:25">
      <c r="A13784" s="116">
        <v>13784</v>
      </c>
      <c r="B13784" s="129">
        <v>44550</v>
      </c>
      <c r="D13784" s="120" t="s">
        <v>580</v>
      </c>
      <c r="E13784" s="120" t="s">
        <v>30771</v>
      </c>
      <c r="F13784" s="209" t="s">
        <v>30772</v>
      </c>
      <c r="G13784" s="119" t="s">
        <v>9846</v>
      </c>
      <c r="H13784" s="121" t="s">
        <v>344</v>
      </c>
      <c r="I13784" s="121" t="s">
        <v>30</v>
      </c>
      <c r="J13784" s="121" t="s">
        <v>485</v>
      </c>
      <c r="K13784" s="121" t="s">
        <v>65</v>
      </c>
      <c r="L13784" s="157" t="s">
        <v>32</v>
      </c>
      <c r="M13784" s="120" t="s">
        <v>78</v>
      </c>
    </row>
    <row r="13785" spans="1:25">
      <c r="A13785" s="116">
        <v>13785</v>
      </c>
      <c r="B13785" s="129">
        <v>44550</v>
      </c>
      <c r="D13785" s="120" t="s">
        <v>580</v>
      </c>
      <c r="E13785" s="120" t="s">
        <v>30773</v>
      </c>
      <c r="F13785" s="209" t="s">
        <v>150</v>
      </c>
      <c r="G13785" s="119" t="s">
        <v>30774</v>
      </c>
      <c r="H13785" s="121" t="s">
        <v>344</v>
      </c>
      <c r="I13785" s="121" t="s">
        <v>30</v>
      </c>
      <c r="J13785" s="121" t="s">
        <v>7091</v>
      </c>
      <c r="K13785" s="121" t="s">
        <v>65</v>
      </c>
      <c r="L13785" s="157" t="s">
        <v>32</v>
      </c>
      <c r="M13785" s="120" t="s">
        <v>33</v>
      </c>
      <c r="N13785" s="131">
        <v>44551</v>
      </c>
      <c r="O13785" s="131">
        <v>44631</v>
      </c>
    </row>
    <row r="13786" spans="1:25">
      <c r="A13786" s="116">
        <v>13786</v>
      </c>
      <c r="B13786" s="129">
        <v>44550</v>
      </c>
      <c r="D13786" s="120" t="s">
        <v>580</v>
      </c>
      <c r="E13786" s="120" t="s">
        <v>30775</v>
      </c>
      <c r="F13786" s="209" t="s">
        <v>30776</v>
      </c>
      <c r="G13786" s="119" t="s">
        <v>30777</v>
      </c>
      <c r="H13786" s="121" t="s">
        <v>41</v>
      </c>
      <c r="I13786" s="121" t="s">
        <v>63</v>
      </c>
      <c r="J13786" s="121" t="s">
        <v>328</v>
      </c>
      <c r="K13786" s="121" t="s">
        <v>65</v>
      </c>
      <c r="L13786" s="157" t="s">
        <v>32</v>
      </c>
      <c r="M13786" s="120" t="s">
        <v>33</v>
      </c>
      <c r="N13786" s="131" t="s">
        <v>30778</v>
      </c>
    </row>
    <row r="13787" spans="1:25">
      <c r="A13787" s="116">
        <v>13787</v>
      </c>
      <c r="B13787" s="129">
        <v>44550</v>
      </c>
      <c r="D13787" s="120" t="s">
        <v>580</v>
      </c>
      <c r="E13787" s="120" t="s">
        <v>30779</v>
      </c>
      <c r="F13787" s="209" t="s">
        <v>30780</v>
      </c>
      <c r="G13787" s="119" t="s">
        <v>30781</v>
      </c>
      <c r="H13787" s="121" t="s">
        <v>140</v>
      </c>
      <c r="I13787" s="121" t="s">
        <v>42</v>
      </c>
      <c r="J13787" s="121" t="s">
        <v>72</v>
      </c>
      <c r="K13787" s="121" t="s">
        <v>65</v>
      </c>
      <c r="L13787" s="157" t="s">
        <v>32</v>
      </c>
      <c r="M13787" s="120" t="s">
        <v>78</v>
      </c>
    </row>
    <row r="13788" spans="1:25">
      <c r="A13788" s="116">
        <v>13788</v>
      </c>
      <c r="B13788" s="129">
        <v>44550</v>
      </c>
      <c r="D13788" s="120" t="s">
        <v>580</v>
      </c>
      <c r="E13788" s="120" t="s">
        <v>30782</v>
      </c>
      <c r="F13788" s="209" t="s">
        <v>30783</v>
      </c>
      <c r="G13788" s="119" t="s">
        <v>24794</v>
      </c>
      <c r="H13788" s="121" t="s">
        <v>29</v>
      </c>
      <c r="I13788" s="121" t="s">
        <v>30</v>
      </c>
      <c r="J13788" s="121" t="s">
        <v>5018</v>
      </c>
      <c r="K13788" s="121" t="s">
        <v>65</v>
      </c>
      <c r="L13788" s="157" t="s">
        <v>32</v>
      </c>
      <c r="M13788" s="120" t="s">
        <v>78</v>
      </c>
    </row>
    <row r="13789" spans="1:25">
      <c r="A13789" s="116">
        <v>13789</v>
      </c>
      <c r="B13789" s="129">
        <v>44550</v>
      </c>
      <c r="D13789" s="120" t="s">
        <v>580</v>
      </c>
      <c r="E13789" s="120" t="s">
        <v>30784</v>
      </c>
      <c r="F13789" s="209" t="s">
        <v>30785</v>
      </c>
      <c r="G13789" s="119" t="s">
        <v>30786</v>
      </c>
      <c r="H13789" s="121" t="s">
        <v>41</v>
      </c>
      <c r="I13789" s="121" t="s">
        <v>30</v>
      </c>
      <c r="J13789" s="121" t="s">
        <v>5018</v>
      </c>
      <c r="K13789" s="121" t="s">
        <v>65</v>
      </c>
      <c r="L13789" s="157" t="s">
        <v>32</v>
      </c>
      <c r="M13789" s="120" t="s">
        <v>78</v>
      </c>
    </row>
    <row r="13790" spans="1:25">
      <c r="A13790" s="116">
        <v>13790</v>
      </c>
      <c r="B13790" s="129">
        <v>44550</v>
      </c>
      <c r="D13790" s="120" t="s">
        <v>580</v>
      </c>
      <c r="E13790" s="120" t="s">
        <v>30787</v>
      </c>
      <c r="F13790" s="209" t="s">
        <v>30788</v>
      </c>
      <c r="G13790" s="119" t="s">
        <v>17179</v>
      </c>
      <c r="H13790" s="121" t="s">
        <v>140</v>
      </c>
      <c r="I13790" s="121" t="s">
        <v>30</v>
      </c>
      <c r="J13790" s="121" t="s">
        <v>1544</v>
      </c>
      <c r="K13790" s="121" t="s">
        <v>65</v>
      </c>
      <c r="L13790" s="157" t="s">
        <v>32</v>
      </c>
      <c r="M13790" s="120" t="s">
        <v>78</v>
      </c>
    </row>
    <row r="13791" spans="1:25">
      <c r="A13791" s="116">
        <v>13791</v>
      </c>
      <c r="B13791" s="129">
        <v>44550</v>
      </c>
      <c r="D13791" s="120" t="s">
        <v>580</v>
      </c>
      <c r="E13791" s="120" t="s">
        <v>30789</v>
      </c>
      <c r="F13791" s="209" t="s">
        <v>30790</v>
      </c>
      <c r="G13791" s="119" t="s">
        <v>409</v>
      </c>
      <c r="H13791" s="121" t="s">
        <v>41</v>
      </c>
      <c r="I13791" s="121" t="s">
        <v>30</v>
      </c>
      <c r="J13791" s="121" t="s">
        <v>87</v>
      </c>
      <c r="K13791" s="121" t="s">
        <v>65</v>
      </c>
      <c r="L13791" s="157" t="s">
        <v>32</v>
      </c>
      <c r="M13791" s="120" t="s">
        <v>33</v>
      </c>
      <c r="N13791" s="131">
        <v>44552</v>
      </c>
      <c r="O13791" s="131">
        <v>44588</v>
      </c>
      <c r="S13791" s="120" t="s">
        <v>92</v>
      </c>
      <c r="Y13791" s="116" t="s">
        <v>26506</v>
      </c>
    </row>
    <row r="13792" spans="1:25" ht="27.6">
      <c r="A13792" s="116">
        <v>13792</v>
      </c>
      <c r="B13792" s="129">
        <v>44550</v>
      </c>
      <c r="D13792" s="120" t="s">
        <v>580</v>
      </c>
      <c r="E13792" s="120" t="s">
        <v>30791</v>
      </c>
      <c r="F13792" s="209" t="s">
        <v>30792</v>
      </c>
      <c r="G13792" s="119" t="s">
        <v>27669</v>
      </c>
      <c r="H13792" s="121" t="s">
        <v>177</v>
      </c>
      <c r="I13792" s="121" t="s">
        <v>30</v>
      </c>
      <c r="J13792" s="121" t="s">
        <v>77</v>
      </c>
      <c r="K13792" s="121" t="s">
        <v>65</v>
      </c>
      <c r="L13792" s="157" t="s">
        <v>32</v>
      </c>
      <c r="M13792" s="120" t="s">
        <v>33</v>
      </c>
      <c r="N13792" s="131">
        <v>44552</v>
      </c>
      <c r="O13792" s="131">
        <v>44631</v>
      </c>
    </row>
    <row r="13793" spans="1:25">
      <c r="A13793" s="116">
        <v>13793</v>
      </c>
      <c r="B13793" s="129">
        <v>44550</v>
      </c>
      <c r="D13793" s="120" t="s">
        <v>580</v>
      </c>
      <c r="E13793" s="120" t="s">
        <v>30793</v>
      </c>
      <c r="F13793" s="209" t="s">
        <v>30794</v>
      </c>
      <c r="G13793" s="119" t="s">
        <v>30795</v>
      </c>
      <c r="H13793" s="121" t="s">
        <v>41</v>
      </c>
      <c r="I13793" s="121" t="s">
        <v>30</v>
      </c>
      <c r="J13793" s="121" t="s">
        <v>87</v>
      </c>
      <c r="K13793" s="121" t="s">
        <v>65</v>
      </c>
      <c r="L13793" s="157" t="s">
        <v>32</v>
      </c>
      <c r="M13793" s="120" t="s">
        <v>33</v>
      </c>
      <c r="N13793" s="131">
        <v>44551</v>
      </c>
      <c r="O13793" s="131">
        <v>44566</v>
      </c>
      <c r="S13793" s="120" t="s">
        <v>34</v>
      </c>
      <c r="Y13793" s="116" t="s">
        <v>30796</v>
      </c>
    </row>
    <row r="13794" spans="1:25">
      <c r="A13794" s="116">
        <v>13794</v>
      </c>
      <c r="B13794" s="129">
        <v>44550</v>
      </c>
      <c r="D13794" s="120" t="s">
        <v>580</v>
      </c>
      <c r="E13794" s="120" t="s">
        <v>30797</v>
      </c>
      <c r="F13794" s="209" t="s">
        <v>29890</v>
      </c>
      <c r="G13794" s="119" t="s">
        <v>30798</v>
      </c>
      <c r="H13794" s="121" t="s">
        <v>41</v>
      </c>
      <c r="I13794" s="121" t="s">
        <v>42</v>
      </c>
      <c r="J13794" s="121" t="s">
        <v>72</v>
      </c>
      <c r="K13794" s="121" t="s">
        <v>65</v>
      </c>
      <c r="L13794" s="157" t="s">
        <v>32</v>
      </c>
      <c r="M13794" s="120" t="s">
        <v>33</v>
      </c>
      <c r="N13794" s="131">
        <v>44551</v>
      </c>
      <c r="O13794" s="131" t="s">
        <v>30799</v>
      </c>
      <c r="S13794" s="120" t="s">
        <v>34</v>
      </c>
      <c r="Y13794" s="116" t="s">
        <v>30800</v>
      </c>
    </row>
    <row r="13795" spans="1:25">
      <c r="A13795" s="116">
        <v>13795</v>
      </c>
      <c r="B13795" s="129">
        <v>44550</v>
      </c>
      <c r="D13795" s="120" t="s">
        <v>580</v>
      </c>
      <c r="E13795" s="120" t="s">
        <v>30801</v>
      </c>
      <c r="F13795" s="209" t="s">
        <v>30802</v>
      </c>
      <c r="G13795" s="119" t="s">
        <v>30803</v>
      </c>
      <c r="H13795" s="121" t="s">
        <v>41</v>
      </c>
      <c r="I13795" s="121" t="s">
        <v>42</v>
      </c>
      <c r="J13795" s="121" t="s">
        <v>72</v>
      </c>
      <c r="K13795" s="121" t="s">
        <v>65</v>
      </c>
      <c r="L13795" s="157" t="s">
        <v>32</v>
      </c>
      <c r="M13795" s="120" t="s">
        <v>78</v>
      </c>
    </row>
    <row r="13796" spans="1:25">
      <c r="A13796" s="116">
        <v>13796</v>
      </c>
      <c r="B13796" s="129">
        <v>44550</v>
      </c>
      <c r="D13796" s="120" t="s">
        <v>580</v>
      </c>
      <c r="E13796" s="120" t="s">
        <v>30804</v>
      </c>
      <c r="F13796" s="209" t="s">
        <v>30805</v>
      </c>
      <c r="G13796" s="119" t="s">
        <v>30806</v>
      </c>
      <c r="H13796" s="121" t="s">
        <v>41</v>
      </c>
      <c r="I13796" s="121" t="s">
        <v>30</v>
      </c>
      <c r="J13796" s="121" t="s">
        <v>485</v>
      </c>
      <c r="K13796" s="121" t="s">
        <v>65</v>
      </c>
      <c r="L13796" s="157" t="s">
        <v>32</v>
      </c>
      <c r="M13796" s="120" t="s">
        <v>78</v>
      </c>
    </row>
    <row r="13797" spans="1:25">
      <c r="A13797" s="116">
        <v>13797</v>
      </c>
      <c r="B13797" s="129">
        <v>44550</v>
      </c>
      <c r="D13797" s="120" t="s">
        <v>580</v>
      </c>
      <c r="E13797" s="120" t="s">
        <v>30807</v>
      </c>
      <c r="F13797" s="209" t="s">
        <v>16572</v>
      </c>
      <c r="G13797" s="119" t="s">
        <v>29289</v>
      </c>
      <c r="H13797" s="121" t="s">
        <v>29</v>
      </c>
      <c r="I13797" s="121" t="s">
        <v>30</v>
      </c>
      <c r="J13797" s="121" t="s">
        <v>3749</v>
      </c>
      <c r="K13797" s="121" t="s">
        <v>65</v>
      </c>
      <c r="L13797" s="157" t="s">
        <v>32</v>
      </c>
      <c r="M13797" s="120" t="s">
        <v>78</v>
      </c>
    </row>
    <row r="13798" spans="1:25" ht="27.6">
      <c r="A13798" s="116">
        <v>13798</v>
      </c>
      <c r="B13798" s="129">
        <v>44550</v>
      </c>
      <c r="D13798" s="120" t="s">
        <v>252</v>
      </c>
      <c r="E13798" s="120" t="s">
        <v>30808</v>
      </c>
      <c r="F13798" s="209" t="s">
        <v>30809</v>
      </c>
      <c r="G13798" s="119" t="s">
        <v>1100</v>
      </c>
      <c r="H13798" s="121" t="s">
        <v>53</v>
      </c>
      <c r="I13798" s="121" t="s">
        <v>30</v>
      </c>
      <c r="J13798" s="121" t="s">
        <v>19954</v>
      </c>
      <c r="K13798" s="121" t="s">
        <v>584</v>
      </c>
      <c r="L13798" s="157" t="s">
        <v>32</v>
      </c>
      <c r="M13798" s="120" t="s">
        <v>78</v>
      </c>
    </row>
    <row r="13799" spans="1:25">
      <c r="A13799" s="116">
        <v>13799</v>
      </c>
      <c r="B13799" s="129">
        <v>44550</v>
      </c>
      <c r="D13799" s="120" t="s">
        <v>252</v>
      </c>
      <c r="E13799" s="120" t="s">
        <v>30810</v>
      </c>
      <c r="F13799" s="209" t="s">
        <v>30811</v>
      </c>
      <c r="G13799" s="119" t="s">
        <v>30812</v>
      </c>
      <c r="H13799" s="121" t="s">
        <v>53</v>
      </c>
      <c r="I13799" s="121" t="s">
        <v>30</v>
      </c>
      <c r="J13799" s="121" t="s">
        <v>30813</v>
      </c>
      <c r="K13799" s="121" t="s">
        <v>584</v>
      </c>
      <c r="L13799" s="157" t="s">
        <v>32</v>
      </c>
      <c r="M13799" s="120" t="s">
        <v>78</v>
      </c>
    </row>
    <row r="13800" spans="1:25">
      <c r="A13800" s="116">
        <v>13800</v>
      </c>
      <c r="B13800" s="129">
        <v>44550</v>
      </c>
      <c r="D13800" s="120" t="s">
        <v>252</v>
      </c>
      <c r="E13800" s="120" t="s">
        <v>30814</v>
      </c>
      <c r="F13800" s="209" t="s">
        <v>30815</v>
      </c>
      <c r="G13800" s="119" t="s">
        <v>14316</v>
      </c>
      <c r="H13800" s="121" t="s">
        <v>53</v>
      </c>
      <c r="I13800" s="121" t="s">
        <v>42</v>
      </c>
      <c r="J13800" s="121" t="s">
        <v>82</v>
      </c>
      <c r="K13800" s="121" t="s">
        <v>584</v>
      </c>
      <c r="L13800" s="157" t="s">
        <v>32</v>
      </c>
      <c r="M13800" s="120" t="s">
        <v>33</v>
      </c>
      <c r="N13800" s="131">
        <v>44565</v>
      </c>
    </row>
    <row r="13801" spans="1:25">
      <c r="A13801" s="116">
        <v>13801</v>
      </c>
      <c r="B13801" s="129">
        <v>44550</v>
      </c>
      <c r="D13801" s="120" t="s">
        <v>252</v>
      </c>
      <c r="E13801" s="120" t="s">
        <v>30816</v>
      </c>
      <c r="F13801" s="209" t="s">
        <v>30817</v>
      </c>
      <c r="G13801" s="119" t="s">
        <v>30818</v>
      </c>
      <c r="H13801" s="121" t="s">
        <v>53</v>
      </c>
      <c r="I13801" s="121" t="s">
        <v>42</v>
      </c>
      <c r="J13801" s="121" t="s">
        <v>72</v>
      </c>
      <c r="K13801" s="121" t="s">
        <v>584</v>
      </c>
      <c r="L13801" s="157" t="s">
        <v>32</v>
      </c>
      <c r="M13801" s="120" t="s">
        <v>78</v>
      </c>
    </row>
    <row r="13802" spans="1:25">
      <c r="A13802" s="116">
        <v>13802</v>
      </c>
      <c r="B13802" s="129">
        <v>44550</v>
      </c>
      <c r="D13802" s="120" t="s">
        <v>252</v>
      </c>
      <c r="E13802" s="120" t="s">
        <v>30819</v>
      </c>
      <c r="F13802" s="209" t="s">
        <v>2439</v>
      </c>
      <c r="G13802" s="119" t="s">
        <v>13474</v>
      </c>
      <c r="H13802" s="121" t="s">
        <v>29</v>
      </c>
      <c r="I13802" s="121" t="s">
        <v>30</v>
      </c>
      <c r="J13802" s="121" t="s">
        <v>435</v>
      </c>
      <c r="K13802" s="121" t="s">
        <v>65</v>
      </c>
      <c r="L13802" s="157" t="s">
        <v>32</v>
      </c>
    </row>
    <row r="13803" spans="1:25" ht="27.6">
      <c r="A13803" s="116">
        <v>13803</v>
      </c>
      <c r="B13803" s="129">
        <v>44550</v>
      </c>
      <c r="D13803" s="120" t="s">
        <v>252</v>
      </c>
      <c r="E13803" s="120" t="s">
        <v>30820</v>
      </c>
      <c r="F13803" s="209" t="s">
        <v>30821</v>
      </c>
      <c r="G13803" s="119" t="s">
        <v>30822</v>
      </c>
      <c r="H13803" s="121" t="s">
        <v>97</v>
      </c>
      <c r="I13803" s="121" t="s">
        <v>30</v>
      </c>
      <c r="J13803" s="121" t="s">
        <v>87</v>
      </c>
      <c r="K13803" s="121" t="s">
        <v>65</v>
      </c>
      <c r="L13803" s="157" t="s">
        <v>32</v>
      </c>
    </row>
    <row r="13804" spans="1:25">
      <c r="A13804" s="116">
        <v>13804</v>
      </c>
      <c r="B13804" s="129">
        <v>44550</v>
      </c>
      <c r="D13804" s="120" t="s">
        <v>252</v>
      </c>
      <c r="E13804" s="120" t="s">
        <v>30823</v>
      </c>
      <c r="F13804" s="209" t="s">
        <v>8262</v>
      </c>
      <c r="G13804" s="119" t="s">
        <v>30824</v>
      </c>
      <c r="H13804" s="121" t="s">
        <v>29</v>
      </c>
      <c r="I13804" s="121" t="s">
        <v>30</v>
      </c>
      <c r="J13804" s="121" t="s">
        <v>5018</v>
      </c>
      <c r="K13804" s="121" t="s">
        <v>584</v>
      </c>
      <c r="L13804" s="157" t="s">
        <v>32</v>
      </c>
      <c r="M13804" s="120" t="s">
        <v>78</v>
      </c>
    </row>
    <row r="13805" spans="1:25">
      <c r="A13805" s="116">
        <v>13805</v>
      </c>
      <c r="B13805" s="129">
        <v>44550</v>
      </c>
      <c r="D13805" s="120" t="s">
        <v>252</v>
      </c>
      <c r="E13805" s="120" t="s">
        <v>30825</v>
      </c>
      <c r="F13805" s="209" t="s">
        <v>30826</v>
      </c>
      <c r="G13805" s="119" t="s">
        <v>30827</v>
      </c>
      <c r="H13805" s="121" t="s">
        <v>86</v>
      </c>
      <c r="I13805" s="121" t="s">
        <v>30</v>
      </c>
      <c r="J13805" s="121" t="s">
        <v>7091</v>
      </c>
      <c r="K13805" s="121" t="s">
        <v>65</v>
      </c>
      <c r="L13805" s="157" t="s">
        <v>32</v>
      </c>
      <c r="M13805" s="120" t="s">
        <v>33</v>
      </c>
      <c r="N13805" s="131">
        <v>44551</v>
      </c>
      <c r="O13805" s="131">
        <v>44589</v>
      </c>
      <c r="S13805" s="120" t="s">
        <v>92</v>
      </c>
      <c r="T13805" s="126">
        <v>44607</v>
      </c>
    </row>
    <row r="13806" spans="1:25">
      <c r="A13806" s="116">
        <v>13806</v>
      </c>
      <c r="B13806" s="129">
        <v>44550</v>
      </c>
      <c r="D13806" s="120" t="s">
        <v>252</v>
      </c>
      <c r="E13806" s="120" t="s">
        <v>30828</v>
      </c>
      <c r="F13806" s="209" t="s">
        <v>2439</v>
      </c>
      <c r="G13806" s="119" t="s">
        <v>30829</v>
      </c>
      <c r="H13806" s="121" t="s">
        <v>53</v>
      </c>
      <c r="I13806" s="121" t="s">
        <v>42</v>
      </c>
      <c r="J13806" s="121" t="s">
        <v>549</v>
      </c>
      <c r="K13806" s="121" t="s">
        <v>584</v>
      </c>
      <c r="L13806" s="157" t="s">
        <v>32</v>
      </c>
      <c r="M13806" s="120" t="s">
        <v>78</v>
      </c>
    </row>
    <row r="13807" spans="1:25">
      <c r="A13807" s="116">
        <v>13807</v>
      </c>
      <c r="B13807" s="129">
        <v>44550</v>
      </c>
      <c r="D13807" s="120" t="s">
        <v>252</v>
      </c>
      <c r="E13807" s="120" t="s">
        <v>30830</v>
      </c>
      <c r="F13807" s="209" t="s">
        <v>30831</v>
      </c>
      <c r="G13807" s="119" t="s">
        <v>284</v>
      </c>
      <c r="H13807" s="121" t="s">
        <v>53</v>
      </c>
      <c r="I13807" s="121" t="s">
        <v>30</v>
      </c>
      <c r="J13807" s="121" t="s">
        <v>9853</v>
      </c>
      <c r="K13807" s="121" t="s">
        <v>584</v>
      </c>
      <c r="L13807" s="157" t="s">
        <v>32</v>
      </c>
      <c r="M13807" s="120" t="s">
        <v>78</v>
      </c>
    </row>
    <row r="13808" spans="1:25" ht="27.6">
      <c r="A13808" s="116">
        <v>13808</v>
      </c>
      <c r="B13808" s="129">
        <v>44550</v>
      </c>
      <c r="D13808" s="120" t="s">
        <v>252</v>
      </c>
      <c r="E13808" s="120" t="s">
        <v>30832</v>
      </c>
      <c r="F13808" s="209" t="s">
        <v>30833</v>
      </c>
      <c r="G13808" s="119" t="s">
        <v>30834</v>
      </c>
      <c r="H13808" s="121" t="s">
        <v>344</v>
      </c>
      <c r="I13808" s="121" t="s">
        <v>30</v>
      </c>
      <c r="J13808" s="121" t="s">
        <v>31</v>
      </c>
      <c r="K13808" s="121" t="s">
        <v>584</v>
      </c>
      <c r="L13808" s="157" t="s">
        <v>32</v>
      </c>
      <c r="M13808" s="120" t="s">
        <v>78</v>
      </c>
    </row>
    <row r="13809" spans="1:19">
      <c r="A13809" s="116">
        <v>13809</v>
      </c>
      <c r="B13809" s="129">
        <v>44550</v>
      </c>
      <c r="D13809" s="120" t="s">
        <v>252</v>
      </c>
      <c r="E13809" s="120" t="s">
        <v>30835</v>
      </c>
      <c r="F13809" s="209" t="s">
        <v>150</v>
      </c>
      <c r="G13809" s="119" t="s">
        <v>30836</v>
      </c>
      <c r="H13809" s="121" t="s">
        <v>140</v>
      </c>
      <c r="I13809" s="121" t="s">
        <v>63</v>
      </c>
      <c r="J13809" s="121" t="s">
        <v>323</v>
      </c>
      <c r="K13809" s="121" t="s">
        <v>584</v>
      </c>
      <c r="L13809" s="157" t="s">
        <v>32</v>
      </c>
      <c r="M13809" s="120" t="s">
        <v>33</v>
      </c>
      <c r="N13809" s="131">
        <v>44551</v>
      </c>
    </row>
    <row r="13810" spans="1:19">
      <c r="A13810" s="116">
        <v>13810</v>
      </c>
      <c r="B13810" s="129">
        <v>44550</v>
      </c>
      <c r="D13810" s="120" t="s">
        <v>252</v>
      </c>
      <c r="E13810" s="120" t="s">
        <v>30837</v>
      </c>
      <c r="F13810" s="209" t="s">
        <v>30838</v>
      </c>
      <c r="G13810" s="119" t="s">
        <v>220</v>
      </c>
      <c r="H13810" s="121" t="s">
        <v>53</v>
      </c>
      <c r="I13810" s="121" t="s">
        <v>30</v>
      </c>
      <c r="J13810" s="121" t="s">
        <v>7553</v>
      </c>
      <c r="K13810" s="121" t="s">
        <v>584</v>
      </c>
      <c r="L13810" s="157" t="s">
        <v>32</v>
      </c>
      <c r="M13810" s="120" t="s">
        <v>78</v>
      </c>
    </row>
    <row r="13811" spans="1:19">
      <c r="A13811" s="116">
        <v>13811</v>
      </c>
      <c r="B13811" s="129">
        <v>44550</v>
      </c>
      <c r="D13811" s="120" t="s">
        <v>252</v>
      </c>
      <c r="E13811" s="120" t="s">
        <v>30839</v>
      </c>
      <c r="F13811" s="209" t="s">
        <v>30840</v>
      </c>
      <c r="G13811" s="119" t="s">
        <v>15589</v>
      </c>
      <c r="H13811" s="121" t="s">
        <v>53</v>
      </c>
      <c r="I13811" s="121" t="s">
        <v>30</v>
      </c>
      <c r="J13811" s="121" t="s">
        <v>435</v>
      </c>
      <c r="K13811" s="121" t="s">
        <v>65</v>
      </c>
      <c r="L13811" s="157" t="s">
        <v>32</v>
      </c>
      <c r="M13811" s="120" t="s">
        <v>33</v>
      </c>
      <c r="N13811" s="131">
        <v>44551</v>
      </c>
      <c r="O13811" s="131">
        <v>44628</v>
      </c>
    </row>
    <row r="13812" spans="1:19" ht="14.4">
      <c r="A13812" s="116">
        <v>13812</v>
      </c>
      <c r="B13812" s="129">
        <v>44550</v>
      </c>
      <c r="D13812" s="120" t="s">
        <v>252</v>
      </c>
      <c r="E13812" t="s">
        <v>30841</v>
      </c>
      <c r="F13812" s="209" t="s">
        <v>30842</v>
      </c>
      <c r="G13812" s="119" t="s">
        <v>30843</v>
      </c>
      <c r="H13812" s="121" t="s">
        <v>53</v>
      </c>
      <c r="I13812" s="121" t="s">
        <v>30</v>
      </c>
      <c r="J13812" s="121" t="s">
        <v>5018</v>
      </c>
      <c r="K13812" s="121" t="s">
        <v>584</v>
      </c>
      <c r="L13812" s="157" t="s">
        <v>32</v>
      </c>
      <c r="M13812" s="120" t="s">
        <v>78</v>
      </c>
    </row>
    <row r="13813" spans="1:19" ht="27.6">
      <c r="A13813" s="116">
        <v>13813</v>
      </c>
      <c r="B13813" s="129">
        <v>44550</v>
      </c>
      <c r="D13813" s="120" t="s">
        <v>252</v>
      </c>
      <c r="E13813" s="120" t="s">
        <v>30844</v>
      </c>
      <c r="F13813" s="209" t="s">
        <v>30845</v>
      </c>
      <c r="G13813" s="119" t="s">
        <v>30846</v>
      </c>
      <c r="H13813" s="121" t="s">
        <v>177</v>
      </c>
      <c r="I13813" s="121" t="s">
        <v>42</v>
      </c>
      <c r="J13813" s="121" t="s">
        <v>82</v>
      </c>
      <c r="K13813" s="121" t="s">
        <v>584</v>
      </c>
      <c r="L13813" s="157" t="s">
        <v>32</v>
      </c>
      <c r="M13813" s="120" t="s">
        <v>78</v>
      </c>
    </row>
    <row r="13814" spans="1:19">
      <c r="A13814" s="116">
        <v>13814</v>
      </c>
      <c r="B13814" s="129">
        <v>44550</v>
      </c>
      <c r="D13814" s="120" t="s">
        <v>252</v>
      </c>
      <c r="E13814" s="120" t="s">
        <v>30847</v>
      </c>
      <c r="F13814" s="209" t="s">
        <v>30848</v>
      </c>
      <c r="G13814" s="119" t="s">
        <v>4147</v>
      </c>
      <c r="H13814" s="121" t="s">
        <v>97</v>
      </c>
      <c r="I13814" s="121" t="s">
        <v>30</v>
      </c>
      <c r="J13814" s="121" t="s">
        <v>8096</v>
      </c>
      <c r="K13814" s="121" t="s">
        <v>584</v>
      </c>
      <c r="L13814" s="157" t="s">
        <v>32</v>
      </c>
      <c r="M13814" s="120" t="s">
        <v>78</v>
      </c>
    </row>
    <row r="13815" spans="1:19" ht="27.6">
      <c r="A13815" s="116">
        <v>13815</v>
      </c>
      <c r="B13815" s="129">
        <v>44550</v>
      </c>
      <c r="D13815" s="120" t="s">
        <v>252</v>
      </c>
      <c r="E13815" s="120" t="s">
        <v>30849</v>
      </c>
      <c r="F13815" s="209" t="s">
        <v>30850</v>
      </c>
      <c r="G13815" s="119" t="s">
        <v>603</v>
      </c>
      <c r="H13815" s="121" t="s">
        <v>53</v>
      </c>
      <c r="I13815" s="121" t="s">
        <v>30</v>
      </c>
      <c r="J13815" s="121" t="s">
        <v>7280</v>
      </c>
      <c r="K13815" s="121" t="s">
        <v>65</v>
      </c>
      <c r="L13815" s="157" t="s">
        <v>32</v>
      </c>
      <c r="M13815" s="120" t="s">
        <v>78</v>
      </c>
    </row>
    <row r="13816" spans="1:19">
      <c r="A13816" s="116">
        <v>13816</v>
      </c>
      <c r="B13816" s="129">
        <v>44550</v>
      </c>
      <c r="D13816" s="120" t="s">
        <v>25</v>
      </c>
      <c r="E13816" s="120" t="s">
        <v>30851</v>
      </c>
      <c r="F13816" s="209" t="s">
        <v>30852</v>
      </c>
      <c r="G13816" s="119" t="s">
        <v>1033</v>
      </c>
      <c r="H13816" s="121" t="s">
        <v>1173</v>
      </c>
      <c r="I13816" s="121" t="s">
        <v>42</v>
      </c>
      <c r="J13816" s="121" t="s">
        <v>43</v>
      </c>
      <c r="K13816" s="121" t="s">
        <v>65</v>
      </c>
      <c r="L13816" s="157" t="s">
        <v>32</v>
      </c>
    </row>
    <row r="13817" spans="1:19" ht="27.6">
      <c r="A13817" s="116">
        <v>13817</v>
      </c>
      <c r="B13817" s="129">
        <v>44550</v>
      </c>
      <c r="D13817" s="120" t="s">
        <v>25</v>
      </c>
      <c r="E13817" s="120" t="s">
        <v>30853</v>
      </c>
      <c r="F13817" s="209" t="s">
        <v>30854</v>
      </c>
      <c r="G13817" s="119" t="s">
        <v>30855</v>
      </c>
      <c r="H13817" s="121" t="s">
        <v>41</v>
      </c>
      <c r="I13817" s="121" t="s">
        <v>30</v>
      </c>
      <c r="J13817" s="121" t="s">
        <v>8096</v>
      </c>
      <c r="K13817" s="121" t="s">
        <v>65</v>
      </c>
      <c r="L13817" s="157" t="s">
        <v>32</v>
      </c>
      <c r="M13817" s="120" t="s">
        <v>78</v>
      </c>
    </row>
    <row r="13818" spans="1:19" ht="27.6">
      <c r="A13818" s="116">
        <v>13818</v>
      </c>
      <c r="B13818" s="129">
        <v>44550</v>
      </c>
      <c r="D13818" s="120" t="s">
        <v>25</v>
      </c>
      <c r="E13818" s="120" t="s">
        <v>30856</v>
      </c>
      <c r="F13818" s="209" t="s">
        <v>30857</v>
      </c>
      <c r="G13818" s="119" t="s">
        <v>12850</v>
      </c>
      <c r="H13818" s="121" t="s">
        <v>177</v>
      </c>
      <c r="I13818" s="121" t="s">
        <v>30</v>
      </c>
      <c r="J13818" s="121" t="s">
        <v>77</v>
      </c>
      <c r="K13818" s="121" t="s">
        <v>65</v>
      </c>
      <c r="L13818" s="157" t="s">
        <v>32</v>
      </c>
      <c r="M13818" s="120" t="s">
        <v>78</v>
      </c>
    </row>
    <row r="13819" spans="1:19">
      <c r="A13819" s="116">
        <v>13819</v>
      </c>
      <c r="B13819" s="129">
        <v>44550</v>
      </c>
      <c r="D13819" s="120" t="s">
        <v>25</v>
      </c>
      <c r="E13819" s="120" t="s">
        <v>30858</v>
      </c>
      <c r="F13819" s="209" t="s">
        <v>30859</v>
      </c>
      <c r="G13819" s="119" t="s">
        <v>3018</v>
      </c>
      <c r="H13819" s="121" t="s">
        <v>97</v>
      </c>
      <c r="I13819" s="121" t="s">
        <v>30</v>
      </c>
      <c r="J13819" s="121" t="s">
        <v>87</v>
      </c>
      <c r="K13819" s="121" t="s">
        <v>65</v>
      </c>
      <c r="L13819" s="157" t="s">
        <v>32</v>
      </c>
      <c r="M13819" s="120" t="s">
        <v>78</v>
      </c>
    </row>
    <row r="13820" spans="1:19" ht="27.6">
      <c r="A13820" s="116">
        <v>13820</v>
      </c>
      <c r="B13820" s="129">
        <v>44550</v>
      </c>
      <c r="D13820" s="120" t="s">
        <v>25</v>
      </c>
      <c r="E13820" s="120" t="s">
        <v>30860</v>
      </c>
      <c r="F13820" s="209" t="s">
        <v>30861</v>
      </c>
      <c r="G13820" s="119" t="s">
        <v>2731</v>
      </c>
      <c r="H13820" s="121" t="s">
        <v>192</v>
      </c>
      <c r="I13820" s="121" t="s">
        <v>63</v>
      </c>
      <c r="J13820" s="121" t="s">
        <v>601</v>
      </c>
      <c r="K13820" s="121" t="s">
        <v>65</v>
      </c>
      <c r="L13820" s="157" t="s">
        <v>32</v>
      </c>
      <c r="M13820" s="120" t="s">
        <v>33</v>
      </c>
      <c r="N13820" s="131">
        <v>44564</v>
      </c>
      <c r="O13820" s="131">
        <v>44564</v>
      </c>
      <c r="S13820" s="120" t="s">
        <v>34</v>
      </c>
    </row>
    <row r="13821" spans="1:19">
      <c r="A13821" s="116">
        <v>13821</v>
      </c>
      <c r="B13821" s="129">
        <v>44550</v>
      </c>
      <c r="D13821" s="120" t="s">
        <v>25</v>
      </c>
      <c r="E13821" s="120" t="s">
        <v>30862</v>
      </c>
      <c r="F13821" s="209" t="s">
        <v>12290</v>
      </c>
      <c r="G13821" s="119" t="s">
        <v>2731</v>
      </c>
      <c r="H13821" s="121" t="s">
        <v>192</v>
      </c>
      <c r="I13821" s="121" t="s">
        <v>30</v>
      </c>
      <c r="J13821" s="121" t="s">
        <v>7280</v>
      </c>
      <c r="K13821" s="121" t="s">
        <v>65</v>
      </c>
      <c r="L13821" s="157" t="s">
        <v>32</v>
      </c>
      <c r="M13821" s="120" t="s">
        <v>78</v>
      </c>
    </row>
    <row r="13822" spans="1:19" ht="27.6">
      <c r="A13822" s="116">
        <v>13822</v>
      </c>
      <c r="B13822" s="129">
        <v>44550</v>
      </c>
      <c r="D13822" s="120" t="s">
        <v>25</v>
      </c>
      <c r="E13822" s="120" t="s">
        <v>30863</v>
      </c>
      <c r="F13822" s="209" t="s">
        <v>30864</v>
      </c>
      <c r="G13822" s="119" t="s">
        <v>2731</v>
      </c>
      <c r="H13822" s="121" t="s">
        <v>192</v>
      </c>
      <c r="I13822" s="121" t="s">
        <v>42</v>
      </c>
      <c r="J13822" s="121" t="s">
        <v>199</v>
      </c>
      <c r="K13822" s="121" t="s">
        <v>65</v>
      </c>
      <c r="L13822" s="157" t="s">
        <v>32</v>
      </c>
      <c r="M13822" s="120" t="s">
        <v>33</v>
      </c>
      <c r="N13822" s="131">
        <v>44564</v>
      </c>
      <c r="O13822" s="131">
        <v>44586</v>
      </c>
    </row>
    <row r="13823" spans="1:19">
      <c r="A13823" s="116">
        <v>13823</v>
      </c>
      <c r="B13823" s="129">
        <v>44550</v>
      </c>
      <c r="D13823" s="120" t="s">
        <v>25</v>
      </c>
      <c r="E13823" s="120" t="s">
        <v>30865</v>
      </c>
      <c r="F13823" s="209" t="s">
        <v>30866</v>
      </c>
      <c r="G13823" s="119" t="s">
        <v>2731</v>
      </c>
      <c r="H13823" s="121" t="s">
        <v>192</v>
      </c>
      <c r="I13823" s="121" t="s">
        <v>30</v>
      </c>
      <c r="J13823" s="121" t="s">
        <v>87</v>
      </c>
      <c r="K13823" s="121" t="s">
        <v>65</v>
      </c>
      <c r="L13823" s="157" t="s">
        <v>32</v>
      </c>
      <c r="M13823" s="120" t="s">
        <v>33</v>
      </c>
      <c r="N13823" s="131">
        <v>44564</v>
      </c>
      <c r="O13823" s="131">
        <v>44586</v>
      </c>
    </row>
    <row r="13824" spans="1:19" ht="27.6">
      <c r="A13824" s="116">
        <v>13824</v>
      </c>
      <c r="B13824" s="129">
        <v>44550</v>
      </c>
      <c r="D13824" s="120" t="s">
        <v>25</v>
      </c>
      <c r="E13824" s="120" t="s">
        <v>30867</v>
      </c>
      <c r="F13824" s="209" t="s">
        <v>30868</v>
      </c>
      <c r="G13824" s="119" t="s">
        <v>2731</v>
      </c>
      <c r="H13824" s="121" t="s">
        <v>192</v>
      </c>
      <c r="I13824" s="121" t="s">
        <v>30</v>
      </c>
      <c r="J13824" s="121" t="s">
        <v>5018</v>
      </c>
      <c r="K13824" s="121" t="s">
        <v>65</v>
      </c>
      <c r="L13824" s="157" t="s">
        <v>32</v>
      </c>
      <c r="M13824" s="120" t="s">
        <v>33</v>
      </c>
      <c r="N13824" s="131">
        <v>44586</v>
      </c>
      <c r="O13824" s="131">
        <v>44586</v>
      </c>
    </row>
    <row r="13825" spans="1:15">
      <c r="A13825" s="116">
        <v>13825</v>
      </c>
      <c r="B13825" s="129">
        <v>44550</v>
      </c>
      <c r="D13825" s="120" t="s">
        <v>25</v>
      </c>
      <c r="E13825" s="120" t="s">
        <v>30869</v>
      </c>
      <c r="F13825" s="209" t="s">
        <v>30870</v>
      </c>
      <c r="G13825" s="119" t="s">
        <v>2731</v>
      </c>
      <c r="H13825" s="121" t="s">
        <v>192</v>
      </c>
      <c r="I13825" s="121" t="s">
        <v>42</v>
      </c>
      <c r="J13825" s="121" t="s">
        <v>82</v>
      </c>
      <c r="K13825" s="121" t="s">
        <v>65</v>
      </c>
      <c r="L13825" s="157" t="s">
        <v>32</v>
      </c>
      <c r="M13825" s="120" t="s">
        <v>33</v>
      </c>
      <c r="N13825" s="131">
        <v>44564</v>
      </c>
      <c r="O13825" s="131">
        <v>44586</v>
      </c>
    </row>
    <row r="13826" spans="1:15">
      <c r="A13826" s="116">
        <v>13826</v>
      </c>
      <c r="B13826" s="129">
        <v>44550</v>
      </c>
      <c r="D13826" s="120" t="s">
        <v>25</v>
      </c>
      <c r="E13826" s="120" t="s">
        <v>30871</v>
      </c>
      <c r="F13826" s="209" t="s">
        <v>30872</v>
      </c>
      <c r="G13826" s="119" t="s">
        <v>2779</v>
      </c>
      <c r="H13826" s="121" t="s">
        <v>86</v>
      </c>
      <c r="I13826" s="121" t="s">
        <v>63</v>
      </c>
      <c r="J13826" s="121" t="s">
        <v>108</v>
      </c>
      <c r="K13826" s="121" t="s">
        <v>65</v>
      </c>
      <c r="L13826" s="157" t="s">
        <v>32</v>
      </c>
      <c r="M13826" s="120" t="s">
        <v>78</v>
      </c>
    </row>
    <row r="13827" spans="1:15">
      <c r="A13827" s="116">
        <v>13827</v>
      </c>
      <c r="B13827" s="129">
        <v>44550</v>
      </c>
      <c r="D13827" s="120" t="s">
        <v>25</v>
      </c>
      <c r="E13827" s="120" t="s">
        <v>30873</v>
      </c>
      <c r="F13827" s="209" t="s">
        <v>30874</v>
      </c>
      <c r="G13827" s="119" t="s">
        <v>30875</v>
      </c>
      <c r="H13827" s="121" t="s">
        <v>41</v>
      </c>
      <c r="I13827" s="121" t="s">
        <v>30</v>
      </c>
      <c r="J13827" s="121" t="s">
        <v>1544</v>
      </c>
      <c r="K13827" s="121" t="s">
        <v>65</v>
      </c>
      <c r="L13827" s="157" t="s">
        <v>32</v>
      </c>
      <c r="M13827" s="120" t="s">
        <v>78</v>
      </c>
    </row>
    <row r="13828" spans="1:15" ht="27.6">
      <c r="A13828" s="116">
        <v>13828</v>
      </c>
      <c r="B13828" s="129">
        <v>44550</v>
      </c>
      <c r="D13828" s="120" t="s">
        <v>25</v>
      </c>
      <c r="E13828" s="120" t="s">
        <v>30876</v>
      </c>
      <c r="F13828" s="209" t="s">
        <v>30877</v>
      </c>
      <c r="G13828" s="119" t="s">
        <v>30878</v>
      </c>
      <c r="H13828" s="121" t="s">
        <v>140</v>
      </c>
      <c r="I13828" s="121" t="s">
        <v>30</v>
      </c>
      <c r="J13828" s="121" t="s">
        <v>87</v>
      </c>
      <c r="K13828" s="121" t="s">
        <v>65</v>
      </c>
      <c r="L13828" s="157" t="s">
        <v>32</v>
      </c>
      <c r="M13828" s="120" t="s">
        <v>78</v>
      </c>
    </row>
    <row r="13829" spans="1:15" ht="27.6">
      <c r="A13829" s="116">
        <v>13829</v>
      </c>
      <c r="B13829" s="129">
        <v>44550</v>
      </c>
      <c r="D13829" s="120" t="s">
        <v>25</v>
      </c>
      <c r="E13829" s="120" t="s">
        <v>30879</v>
      </c>
      <c r="F13829" s="209" t="s">
        <v>30880</v>
      </c>
      <c r="G13829" s="119" t="s">
        <v>30881</v>
      </c>
      <c r="H13829" s="121" t="s">
        <v>53</v>
      </c>
      <c r="I13829" s="121" t="s">
        <v>30</v>
      </c>
      <c r="J13829" s="121" t="s">
        <v>529</v>
      </c>
      <c r="K13829" s="121" t="s">
        <v>65</v>
      </c>
      <c r="L13829" s="157" t="s">
        <v>32</v>
      </c>
      <c r="M13829" s="120" t="s">
        <v>33</v>
      </c>
      <c r="N13829" s="131">
        <v>44564</v>
      </c>
      <c r="O13829" s="131">
        <v>44586</v>
      </c>
    </row>
    <row r="13830" spans="1:15">
      <c r="A13830" s="116">
        <v>13830</v>
      </c>
      <c r="B13830" s="129">
        <v>44550</v>
      </c>
      <c r="D13830" s="120" t="s">
        <v>252</v>
      </c>
      <c r="E13830" s="120" t="s">
        <v>30882</v>
      </c>
      <c r="F13830" s="209" t="s">
        <v>30883</v>
      </c>
      <c r="G13830" s="119" t="s">
        <v>30884</v>
      </c>
      <c r="H13830" s="121" t="s">
        <v>53</v>
      </c>
      <c r="I13830" s="121" t="s">
        <v>30</v>
      </c>
      <c r="J13830" s="121" t="s">
        <v>5018</v>
      </c>
      <c r="K13830" s="121" t="s">
        <v>584</v>
      </c>
      <c r="L13830" s="157" t="s">
        <v>32</v>
      </c>
      <c r="M13830" s="120" t="s">
        <v>78</v>
      </c>
    </row>
    <row r="13831" spans="1:15" ht="27.6">
      <c r="A13831" s="116">
        <v>13831</v>
      </c>
      <c r="B13831" s="129">
        <v>44550</v>
      </c>
      <c r="D13831" s="120" t="s">
        <v>252</v>
      </c>
      <c r="E13831" s="120" t="s">
        <v>30885</v>
      </c>
      <c r="F13831" s="209" t="s">
        <v>29674</v>
      </c>
      <c r="G13831" s="119" t="s">
        <v>7928</v>
      </c>
      <c r="H13831" s="121" t="s">
        <v>53</v>
      </c>
      <c r="I13831" s="121" t="s">
        <v>42</v>
      </c>
      <c r="J13831" s="121" t="s">
        <v>82</v>
      </c>
      <c r="K13831" s="121" t="s">
        <v>65</v>
      </c>
      <c r="L13831" s="157" t="s">
        <v>32</v>
      </c>
      <c r="M13831" s="120" t="s">
        <v>78</v>
      </c>
    </row>
    <row r="13832" spans="1:15">
      <c r="A13832" s="116">
        <v>13832</v>
      </c>
      <c r="B13832" s="129">
        <v>44550</v>
      </c>
      <c r="D13832" s="120" t="s">
        <v>252</v>
      </c>
      <c r="E13832" s="120" t="s">
        <v>30886</v>
      </c>
      <c r="F13832" s="209" t="s">
        <v>30887</v>
      </c>
      <c r="G13832" s="119" t="s">
        <v>13292</v>
      </c>
      <c r="H13832" s="121" t="s">
        <v>344</v>
      </c>
      <c r="I13832" s="121" t="s">
        <v>30</v>
      </c>
      <c r="J13832" s="121" t="s">
        <v>435</v>
      </c>
      <c r="K13832" s="121" t="s">
        <v>584</v>
      </c>
      <c r="L13832" s="157" t="s">
        <v>32</v>
      </c>
      <c r="M13832" s="120" t="s">
        <v>78</v>
      </c>
    </row>
    <row r="13833" spans="1:15">
      <c r="A13833" s="116">
        <v>13833</v>
      </c>
      <c r="B13833" s="129">
        <v>44550</v>
      </c>
      <c r="D13833" s="120" t="s">
        <v>252</v>
      </c>
      <c r="E13833" s="120" t="s">
        <v>30888</v>
      </c>
      <c r="F13833" s="209" t="s">
        <v>30889</v>
      </c>
      <c r="G13833" s="119" t="s">
        <v>30890</v>
      </c>
      <c r="H13833" s="121" t="s">
        <v>53</v>
      </c>
      <c r="I13833" s="121" t="s">
        <v>42</v>
      </c>
      <c r="J13833" s="121" t="s">
        <v>72</v>
      </c>
      <c r="K13833" s="121" t="s">
        <v>65</v>
      </c>
      <c r="L13833" s="157" t="s">
        <v>32</v>
      </c>
      <c r="M13833" s="120" t="s">
        <v>78</v>
      </c>
    </row>
    <row r="13834" spans="1:15">
      <c r="A13834" s="116">
        <v>13834</v>
      </c>
      <c r="B13834" s="129">
        <v>44550</v>
      </c>
      <c r="D13834" s="120" t="s">
        <v>252</v>
      </c>
      <c r="E13834" s="120" t="s">
        <v>30891</v>
      </c>
      <c r="F13834" s="209" t="s">
        <v>30892</v>
      </c>
      <c r="G13834" s="119" t="s">
        <v>11962</v>
      </c>
      <c r="H13834" s="121" t="s">
        <v>53</v>
      </c>
      <c r="I13834" s="121" t="s">
        <v>30</v>
      </c>
      <c r="J13834" s="121" t="s">
        <v>30813</v>
      </c>
      <c r="K13834" s="121" t="s">
        <v>65</v>
      </c>
      <c r="L13834" s="157" t="s">
        <v>32</v>
      </c>
      <c r="M13834" s="120" t="s">
        <v>78</v>
      </c>
    </row>
    <row r="13835" spans="1:15">
      <c r="A13835" s="116">
        <v>13835</v>
      </c>
      <c r="B13835" s="129">
        <v>44550</v>
      </c>
      <c r="D13835" s="120" t="s">
        <v>252</v>
      </c>
      <c r="E13835" s="120" t="s">
        <v>30893</v>
      </c>
      <c r="F13835" s="209" t="s">
        <v>30894</v>
      </c>
      <c r="G13835" s="119" t="s">
        <v>30895</v>
      </c>
      <c r="H13835" s="121" t="s">
        <v>53</v>
      </c>
      <c r="I13835" s="121" t="s">
        <v>30</v>
      </c>
      <c r="J13835" s="121" t="s">
        <v>77</v>
      </c>
      <c r="K13835" s="121" t="s">
        <v>584</v>
      </c>
      <c r="L13835" s="157" t="s">
        <v>32</v>
      </c>
      <c r="M13835" s="120" t="s">
        <v>78</v>
      </c>
    </row>
    <row r="13836" spans="1:15">
      <c r="A13836" s="116">
        <v>13836</v>
      </c>
      <c r="B13836" s="129">
        <v>44550</v>
      </c>
      <c r="D13836" s="120" t="s">
        <v>252</v>
      </c>
      <c r="E13836" s="120" t="s">
        <v>30896</v>
      </c>
      <c r="F13836" s="209" t="s">
        <v>11248</v>
      </c>
      <c r="G13836" s="119" t="s">
        <v>30897</v>
      </c>
      <c r="H13836" s="121" t="s">
        <v>53</v>
      </c>
      <c r="I13836" s="121" t="s">
        <v>30</v>
      </c>
      <c r="J13836" s="121" t="s">
        <v>87</v>
      </c>
      <c r="K13836" s="121" t="s">
        <v>65</v>
      </c>
      <c r="L13836" s="157" t="s">
        <v>32</v>
      </c>
      <c r="M13836" s="120" t="s">
        <v>78</v>
      </c>
    </row>
    <row r="13837" spans="1:15">
      <c r="A13837" s="116">
        <v>13837</v>
      </c>
      <c r="B13837" s="129">
        <v>44550</v>
      </c>
      <c r="D13837" s="120" t="s">
        <v>252</v>
      </c>
      <c r="E13837" s="120" t="s">
        <v>30898</v>
      </c>
      <c r="F13837" s="209" t="s">
        <v>30899</v>
      </c>
      <c r="G13837" s="119" t="s">
        <v>30900</v>
      </c>
      <c r="H13837" s="121" t="s">
        <v>53</v>
      </c>
      <c r="I13837" s="121" t="s">
        <v>30</v>
      </c>
      <c r="J13837" s="121" t="s">
        <v>435</v>
      </c>
      <c r="K13837" s="121" t="s">
        <v>65</v>
      </c>
      <c r="L13837" s="157" t="s">
        <v>32</v>
      </c>
      <c r="M13837" s="120" t="s">
        <v>33</v>
      </c>
      <c r="N13837" s="131">
        <v>44551</v>
      </c>
      <c r="O13837" s="131">
        <v>44628</v>
      </c>
    </row>
    <row r="13838" spans="1:15">
      <c r="A13838" s="116">
        <v>13838</v>
      </c>
      <c r="B13838" s="129">
        <v>44550</v>
      </c>
      <c r="D13838" s="120" t="s">
        <v>252</v>
      </c>
      <c r="E13838" s="120" t="s">
        <v>30901</v>
      </c>
      <c r="F13838" s="209" t="s">
        <v>1403</v>
      </c>
      <c r="G13838" s="119" t="s">
        <v>2008</v>
      </c>
      <c r="H13838" s="121" t="s">
        <v>97</v>
      </c>
      <c r="I13838" s="121" t="s">
        <v>30</v>
      </c>
      <c r="J13838" s="121" t="s">
        <v>31</v>
      </c>
      <c r="K13838" s="121" t="s">
        <v>65</v>
      </c>
      <c r="L13838" s="157" t="s">
        <v>32</v>
      </c>
      <c r="M13838" s="120" t="s">
        <v>78</v>
      </c>
    </row>
    <row r="13839" spans="1:15" ht="27.6">
      <c r="A13839" s="116">
        <v>13839</v>
      </c>
      <c r="B13839" s="129">
        <v>44550</v>
      </c>
      <c r="D13839" s="120" t="s">
        <v>25</v>
      </c>
      <c r="E13839" s="120" t="s">
        <v>30902</v>
      </c>
      <c r="F13839" s="209" t="s">
        <v>30903</v>
      </c>
      <c r="G13839" s="119" t="s">
        <v>8385</v>
      </c>
      <c r="H13839" s="121" t="s">
        <v>140</v>
      </c>
      <c r="I13839" s="121" t="s">
        <v>30</v>
      </c>
      <c r="J13839" s="121" t="s">
        <v>87</v>
      </c>
      <c r="K13839" s="121" t="s">
        <v>65</v>
      </c>
      <c r="L13839" s="157" t="s">
        <v>32</v>
      </c>
    </row>
    <row r="13840" spans="1:15" ht="27.6">
      <c r="A13840" s="116">
        <v>13840</v>
      </c>
      <c r="B13840" s="129">
        <v>44550</v>
      </c>
      <c r="D13840" s="120" t="s">
        <v>25</v>
      </c>
      <c r="E13840" s="120" t="s">
        <v>30904</v>
      </c>
      <c r="F13840" s="209" t="s">
        <v>30905</v>
      </c>
      <c r="G13840" s="119" t="s">
        <v>1539</v>
      </c>
      <c r="H13840" s="121" t="s">
        <v>53</v>
      </c>
      <c r="I13840" s="121" t="s">
        <v>30</v>
      </c>
      <c r="J13840" s="121" t="s">
        <v>485</v>
      </c>
      <c r="K13840" s="121" t="s">
        <v>65</v>
      </c>
      <c r="L13840" s="157" t="s">
        <v>32</v>
      </c>
      <c r="M13840" s="120" t="s">
        <v>78</v>
      </c>
    </row>
    <row r="13841" spans="1:25" ht="27.6">
      <c r="A13841" s="116">
        <v>13841</v>
      </c>
      <c r="B13841" s="129">
        <v>44550</v>
      </c>
      <c r="D13841" s="120" t="s">
        <v>25</v>
      </c>
      <c r="E13841" s="120" t="s">
        <v>30906</v>
      </c>
      <c r="F13841" s="209" t="s">
        <v>30907</v>
      </c>
      <c r="G13841" s="119" t="s">
        <v>2259</v>
      </c>
      <c r="H13841" s="121" t="s">
        <v>140</v>
      </c>
      <c r="I13841" s="121" t="s">
        <v>30</v>
      </c>
      <c r="J13841" s="121" t="s">
        <v>7091</v>
      </c>
      <c r="K13841" s="121" t="s">
        <v>65</v>
      </c>
      <c r="L13841" s="157" t="s">
        <v>32</v>
      </c>
      <c r="M13841" s="120" t="s">
        <v>33</v>
      </c>
      <c r="N13841" s="131">
        <v>44564</v>
      </c>
      <c r="O13841" s="131">
        <v>44586</v>
      </c>
    </row>
    <row r="13842" spans="1:25" ht="27.6">
      <c r="A13842" s="116">
        <v>13842</v>
      </c>
      <c r="B13842" s="129">
        <v>44550</v>
      </c>
      <c r="D13842" s="120" t="s">
        <v>25</v>
      </c>
      <c r="E13842" s="120" t="s">
        <v>30908</v>
      </c>
      <c r="F13842" s="209" t="s">
        <v>30909</v>
      </c>
      <c r="G13842" s="119" t="s">
        <v>21011</v>
      </c>
      <c r="H13842" s="121" t="s">
        <v>140</v>
      </c>
      <c r="I13842" s="121" t="s">
        <v>30</v>
      </c>
      <c r="J13842" s="121" t="s">
        <v>5018</v>
      </c>
      <c r="K13842" s="121" t="s">
        <v>65</v>
      </c>
      <c r="L13842" s="157" t="s">
        <v>32</v>
      </c>
      <c r="M13842" s="120" t="s">
        <v>78</v>
      </c>
    </row>
    <row r="13843" spans="1:25" ht="27.6">
      <c r="A13843" s="116">
        <v>13843</v>
      </c>
      <c r="B13843" s="129">
        <v>44550</v>
      </c>
      <c r="D13843" s="120" t="s">
        <v>25</v>
      </c>
      <c r="E13843" s="120" t="s">
        <v>30910</v>
      </c>
      <c r="F13843" s="209" t="s">
        <v>30911</v>
      </c>
      <c r="G13843" s="119" t="s">
        <v>30912</v>
      </c>
      <c r="H13843" s="121" t="s">
        <v>1173</v>
      </c>
      <c r="I13843" s="121" t="s">
        <v>42</v>
      </c>
      <c r="J13843" s="121" t="s">
        <v>43</v>
      </c>
      <c r="K13843" s="121" t="s">
        <v>65</v>
      </c>
      <c r="L13843" s="157" t="s">
        <v>32</v>
      </c>
      <c r="M13843" s="120" t="s">
        <v>33</v>
      </c>
      <c r="N13843" s="131">
        <v>44564</v>
      </c>
      <c r="O13843" s="131">
        <v>44586</v>
      </c>
    </row>
    <row r="13844" spans="1:25" ht="41.4">
      <c r="A13844" s="116">
        <v>13844</v>
      </c>
      <c r="B13844" s="129">
        <v>44550</v>
      </c>
      <c r="D13844" s="120" t="s">
        <v>25</v>
      </c>
      <c r="E13844" s="120" t="s">
        <v>30913</v>
      </c>
      <c r="F13844" s="209" t="s">
        <v>30914</v>
      </c>
      <c r="G13844" s="119" t="s">
        <v>709</v>
      </c>
      <c r="H13844" s="121" t="s">
        <v>53</v>
      </c>
      <c r="I13844" s="121" t="s">
        <v>30</v>
      </c>
      <c r="J13844" s="121" t="s">
        <v>5018</v>
      </c>
      <c r="K13844" s="121" t="s">
        <v>65</v>
      </c>
      <c r="L13844" s="157" t="s">
        <v>32</v>
      </c>
      <c r="M13844" s="120" t="s">
        <v>33</v>
      </c>
      <c r="N13844" s="131">
        <v>44564</v>
      </c>
      <c r="O13844" s="131">
        <v>44586</v>
      </c>
    </row>
    <row r="13845" spans="1:25" ht="27.6">
      <c r="A13845" s="116">
        <v>13845</v>
      </c>
      <c r="B13845" s="129">
        <v>44550</v>
      </c>
      <c r="D13845" s="120" t="s">
        <v>25</v>
      </c>
      <c r="E13845" s="120" t="s">
        <v>30915</v>
      </c>
      <c r="F13845" s="209" t="s">
        <v>30916</v>
      </c>
      <c r="G13845" s="119" t="s">
        <v>30917</v>
      </c>
      <c r="H13845" s="121" t="s">
        <v>41</v>
      </c>
      <c r="I13845" s="121" t="s">
        <v>30</v>
      </c>
      <c r="J13845" s="121" t="s">
        <v>77</v>
      </c>
      <c r="K13845" s="121" t="s">
        <v>65</v>
      </c>
      <c r="L13845" s="157" t="s">
        <v>32</v>
      </c>
      <c r="M13845" s="120" t="s">
        <v>78</v>
      </c>
    </row>
    <row r="13846" spans="1:25">
      <c r="A13846" s="116">
        <v>13846</v>
      </c>
      <c r="B13846" s="129">
        <v>44550</v>
      </c>
      <c r="D13846" s="120" t="s">
        <v>25</v>
      </c>
      <c r="E13846" s="120" t="s">
        <v>30918</v>
      </c>
      <c r="F13846" s="209" t="s">
        <v>30919</v>
      </c>
      <c r="G13846" s="119" t="s">
        <v>1033</v>
      </c>
      <c r="H13846" s="121" t="s">
        <v>1173</v>
      </c>
      <c r="I13846" s="121" t="s">
        <v>30</v>
      </c>
      <c r="J13846" s="121" t="s">
        <v>7142</v>
      </c>
      <c r="K13846" s="121" t="s">
        <v>65</v>
      </c>
      <c r="L13846" s="157" t="s">
        <v>32</v>
      </c>
      <c r="M13846" s="120" t="s">
        <v>78</v>
      </c>
    </row>
    <row r="13847" spans="1:25" ht="27.6">
      <c r="A13847" s="116">
        <v>13847</v>
      </c>
      <c r="B13847" s="129">
        <v>44550</v>
      </c>
      <c r="D13847" s="120" t="s">
        <v>580</v>
      </c>
      <c r="E13847" s="120" t="s">
        <v>30920</v>
      </c>
      <c r="F13847" s="209" t="s">
        <v>30921</v>
      </c>
      <c r="G13847" s="119" t="s">
        <v>30922</v>
      </c>
      <c r="H13847" s="121" t="s">
        <v>53</v>
      </c>
      <c r="I13847" s="121" t="s">
        <v>30</v>
      </c>
      <c r="J13847" s="121" t="s">
        <v>31</v>
      </c>
      <c r="K13847" s="121" t="s">
        <v>65</v>
      </c>
      <c r="L13847" s="157" t="s">
        <v>32</v>
      </c>
      <c r="M13847" s="120" t="s">
        <v>78</v>
      </c>
    </row>
    <row r="13848" spans="1:25" ht="27.6">
      <c r="A13848" s="116">
        <v>13848</v>
      </c>
      <c r="B13848" s="129">
        <v>44550</v>
      </c>
      <c r="D13848" s="120" t="s">
        <v>580</v>
      </c>
      <c r="E13848" s="120" t="s">
        <v>30923</v>
      </c>
      <c r="F13848" s="209" t="s">
        <v>30924</v>
      </c>
      <c r="G13848" s="119" t="s">
        <v>17913</v>
      </c>
      <c r="H13848" s="121" t="s">
        <v>29</v>
      </c>
      <c r="I13848" s="121" t="s">
        <v>30</v>
      </c>
      <c r="J13848" s="121" t="s">
        <v>7553</v>
      </c>
      <c r="K13848" s="121" t="s">
        <v>65</v>
      </c>
      <c r="L13848" s="157" t="s">
        <v>32</v>
      </c>
      <c r="M13848" s="120" t="s">
        <v>78</v>
      </c>
    </row>
    <row r="13849" spans="1:25" ht="27.6">
      <c r="A13849" s="116">
        <v>13849</v>
      </c>
      <c r="B13849" s="129">
        <v>44551</v>
      </c>
      <c r="C13849" s="118">
        <f>IF(B13849&lt;&gt;0,MONTH(B13849),0)</f>
        <v>12</v>
      </c>
      <c r="D13849" s="121" t="s">
        <v>252</v>
      </c>
      <c r="E13849" s="121" t="s">
        <v>30925</v>
      </c>
      <c r="F13849" s="214" t="s">
        <v>30926</v>
      </c>
      <c r="G13849" s="119" t="s">
        <v>963</v>
      </c>
      <c r="H13849" s="121" t="s">
        <v>97</v>
      </c>
      <c r="I13849" s="121" t="s">
        <v>30</v>
      </c>
      <c r="J13849" s="121" t="s">
        <v>77</v>
      </c>
      <c r="K13849" s="120" t="s">
        <v>65</v>
      </c>
      <c r="L13849" s="131" t="s">
        <v>32</v>
      </c>
      <c r="M13849" s="121" t="s">
        <v>78</v>
      </c>
      <c r="N13849" s="157"/>
      <c r="O13849" s="157"/>
      <c r="P13849" s="124">
        <f>IF(O13849&lt;&gt;0,MONTH(O13849),0)</f>
        <v>0</v>
      </c>
      <c r="Q13849" s="124"/>
      <c r="R13849" s="124"/>
      <c r="U13849" s="116"/>
      <c r="V13849" s="116"/>
      <c r="W13849" s="116"/>
      <c r="X13849" s="116"/>
      <c r="Y13849" s="123"/>
    </row>
    <row r="13850" spans="1:25" ht="27.6">
      <c r="A13850" s="116">
        <v>13850</v>
      </c>
      <c r="B13850" s="129">
        <v>44551</v>
      </c>
      <c r="C13850" s="118">
        <f>IF(B13850&lt;&gt;0,MONTH(B13850),0)</f>
        <v>12</v>
      </c>
      <c r="D13850" s="120" t="s">
        <v>252</v>
      </c>
      <c r="E13850" s="121" t="s">
        <v>30927</v>
      </c>
      <c r="F13850" s="214" t="s">
        <v>30928</v>
      </c>
      <c r="G13850" s="119" t="s">
        <v>2779</v>
      </c>
      <c r="H13850" s="121" t="s">
        <v>86</v>
      </c>
      <c r="I13850" s="121" t="s">
        <v>42</v>
      </c>
      <c r="J13850" s="121" t="s">
        <v>2268</v>
      </c>
      <c r="K13850" s="120" t="s">
        <v>65</v>
      </c>
      <c r="L13850" s="131" t="s">
        <v>32</v>
      </c>
      <c r="M13850" s="120" t="s">
        <v>78</v>
      </c>
      <c r="N13850" s="157">
        <v>44259</v>
      </c>
      <c r="O13850" s="157"/>
      <c r="P13850" s="124">
        <f>IF(O13850&lt;&gt;0,MONTH(O13850),0)</f>
        <v>0</v>
      </c>
      <c r="Q13850" s="124"/>
      <c r="R13850" s="124"/>
      <c r="S13850" s="121"/>
      <c r="T13850" s="123"/>
      <c r="U13850" s="123"/>
      <c r="V13850" s="123"/>
      <c r="W13850" s="123"/>
      <c r="X13850" s="123"/>
      <c r="Y13850" s="136" t="s">
        <v>1713</v>
      </c>
    </row>
    <row r="13851" spans="1:25">
      <c r="A13851" s="116">
        <v>13851</v>
      </c>
      <c r="B13851" s="129">
        <v>44551</v>
      </c>
      <c r="C13851" s="118">
        <f>IF(B13851&lt;&gt;0,MONTH(B13851),0)</f>
        <v>12</v>
      </c>
      <c r="D13851" s="120" t="s">
        <v>252</v>
      </c>
      <c r="E13851" s="121" t="s">
        <v>30929</v>
      </c>
      <c r="F13851" s="214" t="s">
        <v>15081</v>
      </c>
      <c r="G13851" s="119" t="s">
        <v>9843</v>
      </c>
      <c r="H13851" s="121" t="s">
        <v>9570</v>
      </c>
      <c r="I13851" s="121" t="s">
        <v>30</v>
      </c>
      <c r="J13851" s="121" t="s">
        <v>7216</v>
      </c>
      <c r="K13851" s="120" t="s">
        <v>65</v>
      </c>
      <c r="L13851" s="131" t="s">
        <v>32</v>
      </c>
      <c r="M13851" s="121" t="s">
        <v>33</v>
      </c>
      <c r="N13851" s="131">
        <v>44585</v>
      </c>
      <c r="P13851" s="124">
        <f>IF(O13851&lt;&gt;0,MONTH(O13851),0)</f>
        <v>0</v>
      </c>
    </row>
    <row r="13852" spans="1:25">
      <c r="A13852" s="116">
        <v>13852</v>
      </c>
      <c r="B13852" s="129">
        <v>44551</v>
      </c>
      <c r="C13852" s="118">
        <f>IF(B13852&lt;&gt;0,MONTH(B13852),0)</f>
        <v>12</v>
      </c>
      <c r="D13852" s="120" t="s">
        <v>252</v>
      </c>
      <c r="E13852" s="121" t="s">
        <v>30930</v>
      </c>
      <c r="F13852" s="214" t="s">
        <v>30931</v>
      </c>
      <c r="G13852" s="119" t="s">
        <v>2956</v>
      </c>
      <c r="H13852" s="121" t="s">
        <v>9570</v>
      </c>
      <c r="I13852" s="121" t="s">
        <v>42</v>
      </c>
      <c r="J13852" s="121" t="s">
        <v>72</v>
      </c>
      <c r="K13852" s="120" t="s">
        <v>65</v>
      </c>
      <c r="L13852" s="131" t="s">
        <v>32</v>
      </c>
      <c r="M13852" s="121" t="s">
        <v>78</v>
      </c>
      <c r="P13852" s="124">
        <f>IF(O13852&lt;&gt;0,MONTH(O13852),0)</f>
        <v>0</v>
      </c>
    </row>
    <row r="13853" spans="1:25">
      <c r="A13853" s="116">
        <v>13853</v>
      </c>
      <c r="B13853" s="129">
        <v>44551</v>
      </c>
      <c r="D13853" s="120" t="s">
        <v>580</v>
      </c>
      <c r="E13853" s="120" t="s">
        <v>30932</v>
      </c>
      <c r="F13853" s="209" t="s">
        <v>3842</v>
      </c>
      <c r="G13853" s="119" t="s">
        <v>30933</v>
      </c>
      <c r="H13853" s="121" t="s">
        <v>41</v>
      </c>
      <c r="I13853" s="121" t="s">
        <v>42</v>
      </c>
      <c r="J13853" s="121" t="s">
        <v>43</v>
      </c>
      <c r="K13853" s="121" t="s">
        <v>65</v>
      </c>
      <c r="L13853" s="157" t="s">
        <v>32</v>
      </c>
      <c r="M13853" s="120" t="s">
        <v>78</v>
      </c>
    </row>
    <row r="13854" spans="1:25">
      <c r="A13854" s="116">
        <v>13854</v>
      </c>
      <c r="B13854" s="129">
        <v>44551</v>
      </c>
      <c r="D13854" s="120" t="s">
        <v>580</v>
      </c>
      <c r="E13854" s="120" t="s">
        <v>30934</v>
      </c>
      <c r="F13854" s="209" t="s">
        <v>3363</v>
      </c>
      <c r="G13854" s="119" t="s">
        <v>7631</v>
      </c>
      <c r="H13854" s="121" t="s">
        <v>29</v>
      </c>
      <c r="I13854" s="121" t="s">
        <v>30</v>
      </c>
      <c r="J13854" s="121" t="s">
        <v>87</v>
      </c>
      <c r="K13854" s="121" t="s">
        <v>65</v>
      </c>
      <c r="L13854" s="157" t="s">
        <v>32</v>
      </c>
      <c r="M13854" s="120" t="s">
        <v>78</v>
      </c>
    </row>
    <row r="13855" spans="1:25">
      <c r="A13855" s="116">
        <v>13855</v>
      </c>
      <c r="B13855" s="129">
        <v>44551</v>
      </c>
      <c r="D13855" s="120" t="s">
        <v>580</v>
      </c>
      <c r="E13855" s="120" t="s">
        <v>30935</v>
      </c>
      <c r="F13855" s="209" t="s">
        <v>3640</v>
      </c>
      <c r="G13855" s="119" t="s">
        <v>30936</v>
      </c>
      <c r="H13855" s="121" t="s">
        <v>177</v>
      </c>
      <c r="I13855" s="121" t="s">
        <v>42</v>
      </c>
      <c r="J13855" s="121" t="s">
        <v>72</v>
      </c>
      <c r="K13855" s="121" t="s">
        <v>65</v>
      </c>
      <c r="L13855" s="157" t="s">
        <v>32</v>
      </c>
      <c r="M13855" s="120" t="s">
        <v>78</v>
      </c>
    </row>
    <row r="13856" spans="1:25">
      <c r="A13856" s="116">
        <v>13856</v>
      </c>
      <c r="B13856" s="129">
        <v>44551</v>
      </c>
      <c r="D13856" s="120" t="s">
        <v>580</v>
      </c>
      <c r="E13856" s="120" t="s">
        <v>30937</v>
      </c>
      <c r="F13856" s="209" t="s">
        <v>30938</v>
      </c>
      <c r="G13856" s="119" t="s">
        <v>30939</v>
      </c>
      <c r="H13856" s="121" t="s">
        <v>53</v>
      </c>
      <c r="I13856" s="121" t="s">
        <v>42</v>
      </c>
      <c r="J13856" s="121" t="s">
        <v>43</v>
      </c>
      <c r="K13856" s="121" t="s">
        <v>65</v>
      </c>
      <c r="L13856" s="157" t="s">
        <v>32</v>
      </c>
      <c r="M13856" s="120" t="s">
        <v>33</v>
      </c>
      <c r="N13856" s="131">
        <v>44551</v>
      </c>
      <c r="O13856" s="131">
        <v>44566</v>
      </c>
      <c r="S13856" s="120" t="s">
        <v>92</v>
      </c>
      <c r="Y13856" s="116" t="s">
        <v>30940</v>
      </c>
    </row>
    <row r="13857" spans="1:22" ht="27.6">
      <c r="A13857" s="116">
        <v>13857</v>
      </c>
      <c r="B13857" s="129">
        <v>44551</v>
      </c>
      <c r="D13857" s="120" t="s">
        <v>580</v>
      </c>
      <c r="E13857" s="120" t="s">
        <v>30941</v>
      </c>
      <c r="F13857" s="209" t="s">
        <v>30942</v>
      </c>
      <c r="G13857" s="119" t="s">
        <v>30943</v>
      </c>
      <c r="H13857" s="121" t="s">
        <v>29</v>
      </c>
      <c r="I13857" s="121" t="s">
        <v>42</v>
      </c>
      <c r="J13857" s="121" t="s">
        <v>43</v>
      </c>
      <c r="K13857" s="121" t="s">
        <v>65</v>
      </c>
      <c r="L13857" s="157" t="s">
        <v>32</v>
      </c>
      <c r="M13857" s="120" t="s">
        <v>78</v>
      </c>
    </row>
    <row r="13858" spans="1:22">
      <c r="A13858" s="116">
        <v>13858</v>
      </c>
      <c r="B13858" s="129">
        <v>44551</v>
      </c>
      <c r="D13858" s="120" t="s">
        <v>580</v>
      </c>
      <c r="E13858" s="120" t="s">
        <v>30944</v>
      </c>
      <c r="F13858" s="209" t="s">
        <v>23416</v>
      </c>
      <c r="G13858" s="119" t="s">
        <v>30945</v>
      </c>
      <c r="H13858" s="121" t="s">
        <v>1173</v>
      </c>
      <c r="I13858" s="121" t="s">
        <v>30</v>
      </c>
      <c r="J13858" s="121" t="s">
        <v>5018</v>
      </c>
      <c r="K13858" s="121" t="s">
        <v>65</v>
      </c>
      <c r="L13858" s="157" t="s">
        <v>32</v>
      </c>
      <c r="M13858" s="120" t="s">
        <v>78</v>
      </c>
    </row>
    <row r="13859" spans="1:22" ht="27.6">
      <c r="A13859" s="116">
        <v>13859</v>
      </c>
      <c r="B13859" s="129">
        <v>44551</v>
      </c>
      <c r="D13859" s="120" t="s">
        <v>580</v>
      </c>
      <c r="E13859" s="120" t="s">
        <v>30946</v>
      </c>
      <c r="F13859" s="209" t="s">
        <v>30947</v>
      </c>
      <c r="G13859" s="119" t="s">
        <v>30640</v>
      </c>
      <c r="H13859" s="121" t="s">
        <v>71</v>
      </c>
      <c r="I13859" s="121" t="s">
        <v>30</v>
      </c>
      <c r="J13859" s="121" t="s">
        <v>7142</v>
      </c>
      <c r="K13859" s="121" t="s">
        <v>65</v>
      </c>
      <c r="L13859" s="157" t="s">
        <v>32</v>
      </c>
      <c r="M13859" s="120" t="s">
        <v>78</v>
      </c>
    </row>
    <row r="13860" spans="1:22">
      <c r="A13860" s="116">
        <v>13860</v>
      </c>
      <c r="B13860" s="129">
        <v>44551</v>
      </c>
      <c r="D13860" s="120" t="s">
        <v>580</v>
      </c>
      <c r="E13860" s="120" t="s">
        <v>30948</v>
      </c>
      <c r="F13860" s="209" t="s">
        <v>9134</v>
      </c>
      <c r="G13860" s="119" t="s">
        <v>30949</v>
      </c>
      <c r="H13860" s="121" t="s">
        <v>192</v>
      </c>
      <c r="I13860" s="121" t="s">
        <v>30</v>
      </c>
      <c r="J13860" s="121" t="s">
        <v>3886</v>
      </c>
      <c r="K13860" s="121" t="s">
        <v>65</v>
      </c>
      <c r="L13860" s="157" t="s">
        <v>32</v>
      </c>
      <c r="M13860" s="120" t="s">
        <v>78</v>
      </c>
    </row>
    <row r="13861" spans="1:22">
      <c r="A13861" s="116">
        <v>13861</v>
      </c>
      <c r="B13861" s="129">
        <v>44551</v>
      </c>
      <c r="D13861" s="120" t="s">
        <v>580</v>
      </c>
      <c r="E13861" s="120" t="s">
        <v>30950</v>
      </c>
      <c r="F13861" s="209" t="s">
        <v>3842</v>
      </c>
      <c r="G13861" s="119" t="s">
        <v>30951</v>
      </c>
      <c r="H13861" s="121" t="s">
        <v>29</v>
      </c>
      <c r="I13861" s="121" t="s">
        <v>42</v>
      </c>
      <c r="J13861" s="121" t="s">
        <v>43</v>
      </c>
      <c r="K13861" s="121" t="s">
        <v>65</v>
      </c>
      <c r="L13861" s="157" t="s">
        <v>32</v>
      </c>
      <c r="M13861" s="120" t="s">
        <v>78</v>
      </c>
    </row>
    <row r="13862" spans="1:22">
      <c r="A13862" s="116">
        <v>13862</v>
      </c>
      <c r="B13862" s="129">
        <v>44551</v>
      </c>
      <c r="D13862" s="120" t="s">
        <v>580</v>
      </c>
      <c r="E13862" s="120" t="s">
        <v>30952</v>
      </c>
      <c r="F13862" s="209" t="s">
        <v>30953</v>
      </c>
      <c r="G13862" s="119" t="s">
        <v>30954</v>
      </c>
      <c r="H13862" s="121" t="s">
        <v>177</v>
      </c>
      <c r="I13862" s="121" t="s">
        <v>30</v>
      </c>
      <c r="J13862" s="121" t="s">
        <v>77</v>
      </c>
      <c r="K13862" s="121" t="s">
        <v>65</v>
      </c>
      <c r="L13862" s="157" t="s">
        <v>32</v>
      </c>
      <c r="M13862" s="120" t="s">
        <v>78</v>
      </c>
    </row>
    <row r="13863" spans="1:22">
      <c r="A13863" s="116">
        <v>13863</v>
      </c>
      <c r="B13863" s="129">
        <v>44551</v>
      </c>
      <c r="D13863" s="120" t="s">
        <v>580</v>
      </c>
      <c r="E13863" s="120" t="s">
        <v>30955</v>
      </c>
      <c r="F13863" s="209" t="s">
        <v>3640</v>
      </c>
      <c r="G13863" s="119" t="s">
        <v>30956</v>
      </c>
      <c r="H13863" s="121" t="s">
        <v>177</v>
      </c>
      <c r="I13863" s="121" t="s">
        <v>42</v>
      </c>
      <c r="J13863" s="121" t="s">
        <v>72</v>
      </c>
      <c r="K13863" s="121" t="s">
        <v>65</v>
      </c>
      <c r="L13863" s="157" t="s">
        <v>32</v>
      </c>
      <c r="M13863" s="120" t="s">
        <v>78</v>
      </c>
    </row>
    <row r="13864" spans="1:22">
      <c r="A13864" s="116">
        <v>13864</v>
      </c>
      <c r="B13864" s="129">
        <v>44551</v>
      </c>
      <c r="D13864" s="120" t="s">
        <v>580</v>
      </c>
      <c r="E13864" s="120" t="s">
        <v>30957</v>
      </c>
      <c r="F13864" s="209" t="s">
        <v>30958</v>
      </c>
      <c r="G13864" s="119" t="s">
        <v>30378</v>
      </c>
      <c r="H13864" s="121" t="s">
        <v>140</v>
      </c>
      <c r="I13864" s="121" t="s">
        <v>42</v>
      </c>
      <c r="J13864" s="121" t="s">
        <v>72</v>
      </c>
      <c r="K13864" s="121" t="s">
        <v>65</v>
      </c>
      <c r="L13864" s="157" t="s">
        <v>32</v>
      </c>
      <c r="M13864" s="120" t="s">
        <v>78</v>
      </c>
    </row>
    <row r="13865" spans="1:22">
      <c r="A13865" s="116">
        <v>13865</v>
      </c>
      <c r="B13865" s="129">
        <v>44551</v>
      </c>
      <c r="D13865" s="120" t="s">
        <v>580</v>
      </c>
      <c r="E13865" s="120" t="s">
        <v>30959</v>
      </c>
      <c r="F13865" s="209" t="s">
        <v>3842</v>
      </c>
      <c r="G13865" s="119" t="s">
        <v>30960</v>
      </c>
      <c r="H13865" s="121" t="s">
        <v>53</v>
      </c>
      <c r="I13865" s="121" t="s">
        <v>42</v>
      </c>
      <c r="J13865" s="121" t="s">
        <v>72</v>
      </c>
      <c r="K13865" s="121" t="s">
        <v>65</v>
      </c>
      <c r="L13865" s="157" t="s">
        <v>32</v>
      </c>
      <c r="M13865" s="120" t="s">
        <v>78</v>
      </c>
    </row>
    <row r="13866" spans="1:22" ht="27.6">
      <c r="A13866" s="116">
        <v>13866</v>
      </c>
      <c r="B13866" s="129">
        <v>44551</v>
      </c>
      <c r="D13866" s="120" t="s">
        <v>580</v>
      </c>
      <c r="E13866" s="120" t="s">
        <v>30961</v>
      </c>
      <c r="F13866" s="209" t="s">
        <v>30962</v>
      </c>
      <c r="G13866" s="119" t="s">
        <v>20989</v>
      </c>
      <c r="H13866" s="121" t="s">
        <v>192</v>
      </c>
      <c r="I13866" s="121" t="s">
        <v>30</v>
      </c>
      <c r="J13866" s="121" t="s">
        <v>77</v>
      </c>
      <c r="K13866" s="121" t="s">
        <v>65</v>
      </c>
      <c r="L13866" s="157" t="s">
        <v>32</v>
      </c>
      <c r="M13866" s="120" t="s">
        <v>78</v>
      </c>
    </row>
    <row r="13867" spans="1:22">
      <c r="A13867" s="116">
        <v>13867</v>
      </c>
      <c r="B13867" s="129">
        <v>44551</v>
      </c>
      <c r="D13867" s="120" t="s">
        <v>580</v>
      </c>
      <c r="E13867" s="120" t="s">
        <v>30963</v>
      </c>
      <c r="F13867" s="209" t="s">
        <v>3842</v>
      </c>
      <c r="G13867" s="119" t="s">
        <v>30964</v>
      </c>
      <c r="H13867" s="121" t="s">
        <v>192</v>
      </c>
      <c r="I13867" s="121" t="s">
        <v>42</v>
      </c>
      <c r="J13867" s="121" t="s">
        <v>72</v>
      </c>
      <c r="K13867" s="121" t="s">
        <v>65</v>
      </c>
      <c r="L13867" s="157" t="s">
        <v>32</v>
      </c>
      <c r="M13867" s="120" t="s">
        <v>78</v>
      </c>
    </row>
    <row r="13868" spans="1:22">
      <c r="A13868" s="116">
        <v>13868</v>
      </c>
      <c r="B13868" s="129">
        <v>44551</v>
      </c>
      <c r="D13868" s="120" t="s">
        <v>580</v>
      </c>
      <c r="E13868" s="120" t="s">
        <v>30965</v>
      </c>
      <c r="F13868" s="209" t="s">
        <v>9134</v>
      </c>
      <c r="G13868" s="119" t="s">
        <v>30966</v>
      </c>
      <c r="H13868" s="121" t="s">
        <v>29</v>
      </c>
      <c r="I13868" s="121" t="s">
        <v>30</v>
      </c>
      <c r="J13868" s="121" t="s">
        <v>87</v>
      </c>
      <c r="K13868" s="121" t="s">
        <v>65</v>
      </c>
      <c r="L13868" s="157" t="s">
        <v>32</v>
      </c>
      <c r="M13868" s="120" t="s">
        <v>78</v>
      </c>
    </row>
    <row r="13869" spans="1:22" ht="14.4">
      <c r="A13869" s="116">
        <v>13869</v>
      </c>
      <c r="B13869" s="129">
        <v>44551</v>
      </c>
      <c r="D13869" s="120" t="s">
        <v>580</v>
      </c>
      <c r="E13869" s="120" t="s">
        <v>30967</v>
      </c>
      <c r="F13869" s="209" t="s">
        <v>9134</v>
      </c>
      <c r="G13869" s="119" t="s">
        <v>30968</v>
      </c>
      <c r="H13869" s="121" t="s">
        <v>41</v>
      </c>
      <c r="I13869" s="121" t="s">
        <v>30</v>
      </c>
      <c r="J13869" s="121" t="s">
        <v>7142</v>
      </c>
      <c r="K13869" s="121" t="s">
        <v>65</v>
      </c>
      <c r="L13869" s="157" t="s">
        <v>32</v>
      </c>
      <c r="M13869" s="120" t="s">
        <v>78</v>
      </c>
      <c r="V13869" s="202"/>
    </row>
    <row r="13870" spans="1:22">
      <c r="A13870" s="116">
        <v>13870</v>
      </c>
      <c r="B13870" s="129">
        <v>44551</v>
      </c>
      <c r="D13870" s="120" t="s">
        <v>580</v>
      </c>
      <c r="E13870" s="120" t="s">
        <v>30969</v>
      </c>
      <c r="F13870" s="209" t="s">
        <v>30970</v>
      </c>
      <c r="G13870" s="119" t="s">
        <v>30971</v>
      </c>
      <c r="H13870" s="121" t="s">
        <v>29</v>
      </c>
      <c r="I13870" s="121" t="s">
        <v>30</v>
      </c>
      <c r="J13870" s="121" t="s">
        <v>7280</v>
      </c>
      <c r="K13870" s="121" t="s">
        <v>65</v>
      </c>
      <c r="L13870" s="157" t="s">
        <v>32</v>
      </c>
      <c r="M13870" s="120" t="s">
        <v>78</v>
      </c>
    </row>
    <row r="13871" spans="1:22">
      <c r="A13871" s="116">
        <v>13871</v>
      </c>
      <c r="B13871" s="129">
        <v>44551</v>
      </c>
      <c r="D13871" s="120" t="s">
        <v>580</v>
      </c>
      <c r="E13871" s="120" t="s">
        <v>30972</v>
      </c>
      <c r="F13871" s="209" t="s">
        <v>9134</v>
      </c>
      <c r="G13871" s="119" t="s">
        <v>30973</v>
      </c>
      <c r="H13871" s="121" t="s">
        <v>29</v>
      </c>
      <c r="I13871" s="121" t="s">
        <v>30</v>
      </c>
      <c r="J13871" s="121" t="s">
        <v>87</v>
      </c>
      <c r="K13871" s="121" t="s">
        <v>65</v>
      </c>
      <c r="L13871" s="157" t="s">
        <v>32</v>
      </c>
      <c r="M13871" s="120" t="s">
        <v>78</v>
      </c>
    </row>
    <row r="13872" spans="1:22">
      <c r="A13872" s="116">
        <v>13872</v>
      </c>
      <c r="B13872" s="129">
        <v>44551</v>
      </c>
      <c r="D13872" s="120" t="s">
        <v>580</v>
      </c>
      <c r="E13872" s="120" t="s">
        <v>30974</v>
      </c>
      <c r="F13872" s="209" t="s">
        <v>30975</v>
      </c>
      <c r="G13872" s="119" t="s">
        <v>30976</v>
      </c>
      <c r="H13872" s="121" t="s">
        <v>1173</v>
      </c>
      <c r="I13872" s="121" t="s">
        <v>30</v>
      </c>
      <c r="J13872" s="121" t="s">
        <v>5018</v>
      </c>
      <c r="K13872" s="121" t="s">
        <v>65</v>
      </c>
      <c r="L13872" s="157" t="s">
        <v>32</v>
      </c>
      <c r="M13872" s="120" t="s">
        <v>184</v>
      </c>
      <c r="N13872" s="131">
        <v>44551</v>
      </c>
      <c r="O13872" s="131">
        <v>44620</v>
      </c>
    </row>
    <row r="13873" spans="1:25">
      <c r="A13873" s="116">
        <v>13873</v>
      </c>
      <c r="B13873" s="129">
        <v>44551</v>
      </c>
      <c r="D13873" s="120" t="s">
        <v>580</v>
      </c>
      <c r="E13873" s="120" t="s">
        <v>30977</v>
      </c>
      <c r="F13873" s="209" t="s">
        <v>11952</v>
      </c>
      <c r="G13873" s="119" t="s">
        <v>30978</v>
      </c>
      <c r="H13873" s="121" t="s">
        <v>29</v>
      </c>
      <c r="I13873" s="121" t="s">
        <v>30</v>
      </c>
      <c r="J13873" s="121" t="s">
        <v>77</v>
      </c>
      <c r="K13873" s="121" t="s">
        <v>65</v>
      </c>
      <c r="L13873" s="157" t="s">
        <v>32</v>
      </c>
      <c r="M13873" s="120" t="s">
        <v>78</v>
      </c>
    </row>
    <row r="13874" spans="1:25">
      <c r="A13874" s="116">
        <v>13874</v>
      </c>
      <c r="B13874" s="129">
        <v>44551</v>
      </c>
      <c r="D13874" s="120" t="s">
        <v>580</v>
      </c>
      <c r="E13874" s="120" t="s">
        <v>30979</v>
      </c>
      <c r="F13874" s="209" t="s">
        <v>9134</v>
      </c>
      <c r="G13874" s="119" t="s">
        <v>30980</v>
      </c>
      <c r="H13874" s="121" t="s">
        <v>53</v>
      </c>
      <c r="I13874" s="121" t="s">
        <v>30</v>
      </c>
      <c r="J13874" s="121" t="s">
        <v>87</v>
      </c>
      <c r="K13874" s="121" t="s">
        <v>65</v>
      </c>
      <c r="L13874" s="157" t="s">
        <v>32</v>
      </c>
      <c r="M13874" s="120" t="s">
        <v>33</v>
      </c>
      <c r="N13874" s="131">
        <v>44552</v>
      </c>
      <c r="O13874" s="131">
        <v>44631</v>
      </c>
    </row>
    <row r="13875" spans="1:25">
      <c r="A13875" s="116">
        <v>13875</v>
      </c>
      <c r="B13875" s="129">
        <v>44551</v>
      </c>
      <c r="D13875" s="120" t="s">
        <v>580</v>
      </c>
      <c r="E13875" s="120" t="s">
        <v>30981</v>
      </c>
      <c r="F13875" s="209" t="s">
        <v>3640</v>
      </c>
      <c r="G13875" s="119" t="s">
        <v>30982</v>
      </c>
      <c r="H13875" s="121" t="s">
        <v>140</v>
      </c>
      <c r="I13875" s="121" t="s">
        <v>42</v>
      </c>
      <c r="J13875" s="121" t="s">
        <v>43</v>
      </c>
      <c r="K13875" s="121" t="s">
        <v>65</v>
      </c>
      <c r="L13875" s="157" t="s">
        <v>32</v>
      </c>
      <c r="M13875" s="120" t="s">
        <v>33</v>
      </c>
      <c r="N13875" s="131">
        <v>44551</v>
      </c>
      <c r="O13875" s="131">
        <v>44581</v>
      </c>
      <c r="S13875" s="120" t="s">
        <v>92</v>
      </c>
      <c r="Y13875" s="116" t="s">
        <v>30983</v>
      </c>
    </row>
    <row r="13876" spans="1:25">
      <c r="A13876" s="116">
        <v>13876</v>
      </c>
      <c r="B13876" s="129">
        <v>44551</v>
      </c>
      <c r="D13876" s="120" t="s">
        <v>580</v>
      </c>
      <c r="E13876" s="120" t="s">
        <v>30984</v>
      </c>
      <c r="F13876" s="209" t="s">
        <v>30985</v>
      </c>
      <c r="G13876" s="119" t="s">
        <v>30986</v>
      </c>
      <c r="H13876" s="121" t="s">
        <v>41</v>
      </c>
      <c r="I13876" s="121" t="s">
        <v>42</v>
      </c>
      <c r="J13876" s="121" t="s">
        <v>72</v>
      </c>
      <c r="K13876" s="121" t="s">
        <v>65</v>
      </c>
      <c r="L13876" s="157" t="s">
        <v>32</v>
      </c>
      <c r="M13876" s="120" t="s">
        <v>78</v>
      </c>
    </row>
    <row r="13877" spans="1:25" ht="27.6">
      <c r="A13877" s="116">
        <v>13877</v>
      </c>
      <c r="B13877" s="129">
        <v>44551</v>
      </c>
      <c r="D13877" s="120" t="s">
        <v>580</v>
      </c>
      <c r="E13877" s="120" t="s">
        <v>30987</v>
      </c>
      <c r="F13877" s="209" t="s">
        <v>30988</v>
      </c>
      <c r="G13877" s="119" t="s">
        <v>30989</v>
      </c>
      <c r="H13877" s="121" t="s">
        <v>53</v>
      </c>
      <c r="I13877" s="121" t="s">
        <v>30</v>
      </c>
      <c r="J13877" s="121" t="s">
        <v>7375</v>
      </c>
      <c r="K13877" s="121" t="s">
        <v>65</v>
      </c>
      <c r="L13877" s="157" t="s">
        <v>32</v>
      </c>
      <c r="M13877" s="120" t="s">
        <v>78</v>
      </c>
    </row>
    <row r="13878" spans="1:25">
      <c r="A13878" s="116">
        <v>13878</v>
      </c>
      <c r="B13878" s="129">
        <v>44551</v>
      </c>
      <c r="D13878" s="120" t="s">
        <v>252</v>
      </c>
      <c r="E13878" s="120" t="s">
        <v>30990</v>
      </c>
      <c r="F13878" s="209" t="s">
        <v>1582</v>
      </c>
      <c r="G13878" s="119" t="s">
        <v>30991</v>
      </c>
      <c r="H13878" s="121" t="s">
        <v>53</v>
      </c>
      <c r="I13878" s="121" t="s">
        <v>42</v>
      </c>
      <c r="J13878" s="121" t="s">
        <v>82</v>
      </c>
      <c r="K13878" s="121" t="s">
        <v>584</v>
      </c>
      <c r="L13878" s="157" t="s">
        <v>32</v>
      </c>
      <c r="M13878" s="120" t="s">
        <v>33</v>
      </c>
      <c r="N13878" s="131">
        <v>44552</v>
      </c>
    </row>
    <row r="13879" spans="1:25">
      <c r="A13879" s="116">
        <v>13879</v>
      </c>
      <c r="B13879" s="129">
        <v>44551</v>
      </c>
      <c r="D13879" s="120" t="s">
        <v>252</v>
      </c>
      <c r="E13879" s="120" t="s">
        <v>30992</v>
      </c>
      <c r="F13879" s="209" t="s">
        <v>9548</v>
      </c>
      <c r="G13879" s="119" t="s">
        <v>7167</v>
      </c>
      <c r="H13879" s="121" t="s">
        <v>41</v>
      </c>
      <c r="I13879" s="121" t="s">
        <v>30</v>
      </c>
      <c r="J13879" s="121" t="s">
        <v>5018</v>
      </c>
      <c r="K13879" s="121" t="s">
        <v>65</v>
      </c>
      <c r="L13879" s="157" t="s">
        <v>32</v>
      </c>
      <c r="M13879" s="120" t="s">
        <v>33</v>
      </c>
      <c r="N13879" s="131">
        <v>44587</v>
      </c>
    </row>
    <row r="13880" spans="1:25" ht="27.6">
      <c r="A13880" s="116">
        <v>13880</v>
      </c>
      <c r="B13880" s="129">
        <v>44551</v>
      </c>
      <c r="D13880" s="120" t="s">
        <v>252</v>
      </c>
      <c r="E13880" s="120" t="s">
        <v>30993</v>
      </c>
      <c r="F13880" s="209" t="s">
        <v>30994</v>
      </c>
      <c r="G13880" s="119" t="s">
        <v>10946</v>
      </c>
      <c r="H13880" s="121" t="s">
        <v>53</v>
      </c>
      <c r="I13880" s="121" t="s">
        <v>30</v>
      </c>
      <c r="J13880" s="121" t="s">
        <v>87</v>
      </c>
      <c r="K13880" s="121" t="s">
        <v>65</v>
      </c>
      <c r="L13880" s="157" t="s">
        <v>32</v>
      </c>
      <c r="M13880" s="120" t="s">
        <v>78</v>
      </c>
    </row>
    <row r="13881" spans="1:25">
      <c r="A13881" s="116">
        <v>13881</v>
      </c>
      <c r="B13881" s="129">
        <v>44551</v>
      </c>
      <c r="D13881" s="120" t="s">
        <v>252</v>
      </c>
      <c r="E13881" s="120" t="s">
        <v>30995</v>
      </c>
      <c r="F13881" s="209" t="s">
        <v>579</v>
      </c>
      <c r="G13881" s="119" t="s">
        <v>30996</v>
      </c>
      <c r="H13881" s="121" t="s">
        <v>41</v>
      </c>
      <c r="I13881" s="121" t="s">
        <v>30</v>
      </c>
      <c r="J13881" s="121" t="s">
        <v>77</v>
      </c>
      <c r="K13881" s="121" t="s">
        <v>584</v>
      </c>
      <c r="L13881" s="157" t="s">
        <v>32</v>
      </c>
      <c r="M13881" s="120" t="s">
        <v>78</v>
      </c>
    </row>
    <row r="13882" spans="1:25">
      <c r="A13882" s="116">
        <v>13882</v>
      </c>
      <c r="B13882" s="129">
        <v>44551</v>
      </c>
      <c r="D13882" s="120" t="s">
        <v>252</v>
      </c>
      <c r="E13882" s="120" t="s">
        <v>30997</v>
      </c>
      <c r="F13882" s="209" t="s">
        <v>30998</v>
      </c>
      <c r="G13882" s="119" t="s">
        <v>30999</v>
      </c>
      <c r="H13882" s="121" t="s">
        <v>76</v>
      </c>
      <c r="I13882" s="121" t="s">
        <v>30</v>
      </c>
      <c r="J13882" s="121" t="s">
        <v>9480</v>
      </c>
      <c r="K13882" s="121" t="s">
        <v>584</v>
      </c>
      <c r="L13882" s="157" t="s">
        <v>32</v>
      </c>
      <c r="M13882" s="120" t="s">
        <v>33</v>
      </c>
      <c r="N13882" s="131">
        <v>44552</v>
      </c>
    </row>
    <row r="13883" spans="1:25">
      <c r="A13883" s="116">
        <v>13883</v>
      </c>
      <c r="B13883" s="129">
        <v>44551</v>
      </c>
      <c r="D13883" s="120" t="s">
        <v>252</v>
      </c>
      <c r="E13883" s="120" t="s">
        <v>31000</v>
      </c>
      <c r="F13883" s="209" t="s">
        <v>4297</v>
      </c>
      <c r="G13883" s="119" t="s">
        <v>603</v>
      </c>
      <c r="H13883" s="121" t="s">
        <v>53</v>
      </c>
      <c r="I13883" s="121" t="s">
        <v>30</v>
      </c>
      <c r="J13883" s="121" t="s">
        <v>7280</v>
      </c>
      <c r="K13883" s="121" t="s">
        <v>65</v>
      </c>
      <c r="L13883" s="157" t="s">
        <v>32</v>
      </c>
      <c r="M13883" s="120" t="s">
        <v>78</v>
      </c>
    </row>
    <row r="13884" spans="1:25">
      <c r="A13884" s="116">
        <v>13884</v>
      </c>
      <c r="B13884" s="129">
        <v>44551</v>
      </c>
      <c r="D13884" s="120" t="s">
        <v>252</v>
      </c>
      <c r="E13884" s="120" t="s">
        <v>31001</v>
      </c>
      <c r="F13884" s="209" t="s">
        <v>31002</v>
      </c>
      <c r="G13884" s="119" t="s">
        <v>31003</v>
      </c>
      <c r="H13884" s="121" t="s">
        <v>140</v>
      </c>
      <c r="I13884" s="121" t="s">
        <v>30</v>
      </c>
      <c r="J13884" s="121" t="s">
        <v>77</v>
      </c>
      <c r="K13884" s="121" t="s">
        <v>584</v>
      </c>
      <c r="L13884" s="157" t="s">
        <v>32</v>
      </c>
      <c r="M13884" s="120" t="s">
        <v>78</v>
      </c>
    </row>
    <row r="13885" spans="1:25">
      <c r="A13885" s="116">
        <v>13885</v>
      </c>
      <c r="B13885" s="129">
        <v>44551</v>
      </c>
      <c r="D13885" s="120" t="s">
        <v>252</v>
      </c>
      <c r="E13885" s="120" t="s">
        <v>31004</v>
      </c>
      <c r="F13885" s="209" t="s">
        <v>579</v>
      </c>
      <c r="G13885" s="119" t="s">
        <v>31005</v>
      </c>
      <c r="H13885" s="121" t="s">
        <v>41</v>
      </c>
      <c r="I13885" s="121" t="s">
        <v>42</v>
      </c>
      <c r="J13885" s="121" t="s">
        <v>246</v>
      </c>
      <c r="K13885" s="121" t="s">
        <v>584</v>
      </c>
      <c r="L13885" s="157" t="s">
        <v>32</v>
      </c>
      <c r="M13885" s="120" t="s">
        <v>33</v>
      </c>
      <c r="N13885" s="131">
        <v>44552</v>
      </c>
    </row>
    <row r="13886" spans="1:25">
      <c r="A13886" s="116">
        <v>13886</v>
      </c>
      <c r="B13886" s="129">
        <v>44551</v>
      </c>
      <c r="D13886" s="120" t="s">
        <v>252</v>
      </c>
      <c r="E13886" s="120" t="s">
        <v>31006</v>
      </c>
      <c r="F13886" s="209" t="s">
        <v>547</v>
      </c>
      <c r="G13886" s="119" t="s">
        <v>20151</v>
      </c>
      <c r="H13886" s="121" t="s">
        <v>140</v>
      </c>
      <c r="I13886" s="121" t="s">
        <v>30</v>
      </c>
      <c r="J13886" s="121" t="s">
        <v>1544</v>
      </c>
      <c r="K13886" s="121" t="s">
        <v>584</v>
      </c>
      <c r="L13886" s="157" t="s">
        <v>32</v>
      </c>
      <c r="M13886" s="120" t="s">
        <v>78</v>
      </c>
    </row>
    <row r="13887" spans="1:25">
      <c r="A13887" s="116">
        <v>13887</v>
      </c>
      <c r="B13887" s="129">
        <v>44551</v>
      </c>
      <c r="D13887" s="120" t="s">
        <v>252</v>
      </c>
      <c r="E13887" s="120" t="s">
        <v>31007</v>
      </c>
      <c r="F13887" s="209" t="s">
        <v>8175</v>
      </c>
      <c r="G13887" s="119" t="s">
        <v>14335</v>
      </c>
      <c r="H13887" s="121" t="s">
        <v>53</v>
      </c>
      <c r="I13887" s="121" t="s">
        <v>30</v>
      </c>
      <c r="J13887" s="121" t="s">
        <v>8096</v>
      </c>
      <c r="K13887" s="121" t="s">
        <v>584</v>
      </c>
      <c r="L13887" s="157" t="s">
        <v>32</v>
      </c>
      <c r="M13887" s="120" t="s">
        <v>33</v>
      </c>
      <c r="N13887" s="131">
        <v>44552</v>
      </c>
    </row>
    <row r="13888" spans="1:25">
      <c r="A13888" s="116">
        <v>13888</v>
      </c>
      <c r="B13888" s="129">
        <v>44551</v>
      </c>
      <c r="D13888" s="120" t="s">
        <v>252</v>
      </c>
      <c r="E13888" s="120" t="s">
        <v>31008</v>
      </c>
      <c r="F13888" s="209" t="s">
        <v>31009</v>
      </c>
      <c r="G13888" s="119" t="s">
        <v>19177</v>
      </c>
      <c r="H13888" s="121" t="s">
        <v>53</v>
      </c>
      <c r="I13888" s="121" t="s">
        <v>63</v>
      </c>
      <c r="J13888" s="121" t="s">
        <v>2145</v>
      </c>
      <c r="K13888" s="121" t="s">
        <v>584</v>
      </c>
      <c r="L13888" s="157" t="s">
        <v>32</v>
      </c>
      <c r="M13888" s="120" t="s">
        <v>78</v>
      </c>
    </row>
    <row r="13889" spans="1:25">
      <c r="A13889" s="116">
        <v>13889</v>
      </c>
      <c r="B13889" s="129">
        <v>44551</v>
      </c>
      <c r="D13889" s="120" t="s">
        <v>252</v>
      </c>
      <c r="E13889" s="120" t="s">
        <v>31010</v>
      </c>
      <c r="F13889" s="209" t="s">
        <v>469</v>
      </c>
      <c r="G13889" s="119" t="s">
        <v>3321</v>
      </c>
      <c r="H13889" s="121" t="s">
        <v>48</v>
      </c>
      <c r="I13889" s="121" t="s">
        <v>30</v>
      </c>
      <c r="J13889" s="121" t="s">
        <v>87</v>
      </c>
      <c r="K13889" s="121" t="s">
        <v>584</v>
      </c>
      <c r="L13889" s="157" t="s">
        <v>32</v>
      </c>
      <c r="M13889" s="120" t="s">
        <v>33</v>
      </c>
      <c r="N13889" s="131">
        <v>44642</v>
      </c>
    </row>
    <row r="13890" spans="1:25">
      <c r="A13890" s="116">
        <v>13890</v>
      </c>
      <c r="B13890" s="129">
        <v>44551</v>
      </c>
      <c r="D13890" s="120" t="s">
        <v>252</v>
      </c>
      <c r="E13890" s="120" t="s">
        <v>31011</v>
      </c>
      <c r="F13890" s="209" t="s">
        <v>31012</v>
      </c>
      <c r="G13890" s="119" t="s">
        <v>307</v>
      </c>
      <c r="H13890" s="121" t="s">
        <v>140</v>
      </c>
      <c r="I13890" s="121" t="s">
        <v>30</v>
      </c>
      <c r="J13890" s="121" t="s">
        <v>8096</v>
      </c>
      <c r="K13890" s="121" t="s">
        <v>584</v>
      </c>
      <c r="L13890" s="157" t="s">
        <v>32</v>
      </c>
      <c r="M13890" s="120" t="s">
        <v>33</v>
      </c>
      <c r="N13890" s="131">
        <v>44642</v>
      </c>
    </row>
    <row r="13891" spans="1:25" ht="14.4">
      <c r="A13891" s="116">
        <v>13891</v>
      </c>
      <c r="B13891" s="129">
        <v>44551</v>
      </c>
      <c r="D13891" s="120" t="s">
        <v>252</v>
      </c>
      <c r="E13891" t="s">
        <v>31013</v>
      </c>
      <c r="F13891" s="209" t="s">
        <v>579</v>
      </c>
      <c r="G13891" s="119" t="s">
        <v>2975</v>
      </c>
      <c r="H13891" s="121" t="s">
        <v>140</v>
      </c>
      <c r="I13891" s="121" t="s">
        <v>30</v>
      </c>
      <c r="J13891" s="121" t="s">
        <v>1544</v>
      </c>
      <c r="K13891" s="121" t="s">
        <v>584</v>
      </c>
      <c r="L13891" s="157" t="s">
        <v>32</v>
      </c>
      <c r="M13891" s="120" t="s">
        <v>33</v>
      </c>
      <c r="N13891" s="131">
        <v>44600</v>
      </c>
    </row>
    <row r="13892" spans="1:25">
      <c r="A13892" s="116">
        <v>13892</v>
      </c>
      <c r="B13892" s="129">
        <v>44551</v>
      </c>
      <c r="D13892" s="120" t="s">
        <v>252</v>
      </c>
      <c r="E13892" s="120" t="s">
        <v>31014</v>
      </c>
      <c r="F13892" s="209" t="s">
        <v>31015</v>
      </c>
      <c r="G13892" s="119" t="s">
        <v>31016</v>
      </c>
      <c r="H13892" s="121" t="s">
        <v>192</v>
      </c>
      <c r="I13892" s="121" t="s">
        <v>30</v>
      </c>
      <c r="J13892" s="121" t="s">
        <v>87</v>
      </c>
      <c r="K13892" s="121" t="s">
        <v>584</v>
      </c>
      <c r="L13892" s="157" t="s">
        <v>32</v>
      </c>
      <c r="M13892" s="120" t="s">
        <v>78</v>
      </c>
    </row>
    <row r="13893" spans="1:25" ht="41.4">
      <c r="A13893" s="116">
        <v>13893</v>
      </c>
      <c r="B13893" s="129">
        <v>44551</v>
      </c>
      <c r="D13893" s="120" t="s">
        <v>252</v>
      </c>
      <c r="E13893" s="120" t="s">
        <v>31017</v>
      </c>
      <c r="F13893" s="209" t="s">
        <v>31018</v>
      </c>
      <c r="G13893" s="119" t="s">
        <v>528</v>
      </c>
      <c r="H13893" s="121" t="s">
        <v>53</v>
      </c>
      <c r="I13893" s="121" t="s">
        <v>30</v>
      </c>
      <c r="J13893" s="121" t="s">
        <v>5018</v>
      </c>
      <c r="K13893" s="121" t="s">
        <v>584</v>
      </c>
      <c r="L13893" s="157" t="s">
        <v>32</v>
      </c>
      <c r="M13893" s="120" t="s">
        <v>78</v>
      </c>
    </row>
    <row r="13894" spans="1:25">
      <c r="A13894" s="116">
        <v>13894</v>
      </c>
      <c r="B13894" s="129">
        <v>44551</v>
      </c>
      <c r="D13894" s="120" t="s">
        <v>252</v>
      </c>
      <c r="E13894" s="120" t="s">
        <v>31019</v>
      </c>
      <c r="F13894" s="209" t="s">
        <v>28028</v>
      </c>
      <c r="G13894" s="119" t="s">
        <v>2779</v>
      </c>
      <c r="H13894" s="121" t="s">
        <v>86</v>
      </c>
      <c r="I13894" s="121" t="s">
        <v>63</v>
      </c>
      <c r="J13894" s="121" t="s">
        <v>2165</v>
      </c>
      <c r="K13894" s="121" t="s">
        <v>584</v>
      </c>
      <c r="L13894" s="157" t="s">
        <v>32</v>
      </c>
      <c r="M13894" s="120" t="s">
        <v>33</v>
      </c>
      <c r="N13894" s="131">
        <v>44551</v>
      </c>
      <c r="O13894" s="131">
        <v>44607</v>
      </c>
    </row>
    <row r="13895" spans="1:25" ht="14.4">
      <c r="A13895" s="116">
        <v>13895</v>
      </c>
      <c r="B13895" s="129">
        <v>44551</v>
      </c>
      <c r="D13895" s="120" t="s">
        <v>252</v>
      </c>
      <c r="E13895" t="s">
        <v>31020</v>
      </c>
      <c r="F13895" s="209" t="s">
        <v>579</v>
      </c>
      <c r="G13895" s="119" t="s">
        <v>31021</v>
      </c>
      <c r="H13895" s="121" t="s">
        <v>140</v>
      </c>
      <c r="I13895" s="121" t="s">
        <v>63</v>
      </c>
      <c r="J13895" s="121" t="s">
        <v>323</v>
      </c>
      <c r="K13895" s="121" t="s">
        <v>584</v>
      </c>
      <c r="L13895" s="157" t="s">
        <v>32</v>
      </c>
      <c r="M13895" s="120" t="s">
        <v>78</v>
      </c>
    </row>
    <row r="13896" spans="1:25">
      <c r="A13896" s="116">
        <v>13896</v>
      </c>
      <c r="B13896" s="129">
        <v>44551</v>
      </c>
      <c r="D13896" s="120" t="s">
        <v>252</v>
      </c>
      <c r="E13896" s="120" t="s">
        <v>31022</v>
      </c>
      <c r="F13896" s="209" t="s">
        <v>31023</v>
      </c>
      <c r="G13896" s="119" t="s">
        <v>1309</v>
      </c>
      <c r="H13896" s="121" t="s">
        <v>53</v>
      </c>
      <c r="I13896" s="121" t="s">
        <v>42</v>
      </c>
      <c r="J13896" s="121" t="s">
        <v>2268</v>
      </c>
      <c r="K13896" s="121" t="s">
        <v>65</v>
      </c>
      <c r="L13896" s="157" t="s">
        <v>32</v>
      </c>
      <c r="M13896" s="120" t="s">
        <v>33</v>
      </c>
      <c r="N13896" s="131">
        <v>44557</v>
      </c>
      <c r="Y13896" s="116" t="s">
        <v>20731</v>
      </c>
    </row>
    <row r="13897" spans="1:25">
      <c r="A13897" s="116">
        <v>13897</v>
      </c>
      <c r="B13897" s="129">
        <v>44551</v>
      </c>
      <c r="D13897" s="120" t="s">
        <v>252</v>
      </c>
      <c r="E13897" s="120" t="s">
        <v>31024</v>
      </c>
      <c r="F13897" s="209" t="s">
        <v>31025</v>
      </c>
      <c r="G13897" s="119" t="s">
        <v>857</v>
      </c>
      <c r="H13897" s="121" t="s">
        <v>29</v>
      </c>
      <c r="I13897" s="121" t="s">
        <v>196</v>
      </c>
      <c r="J13897" s="121" t="s">
        <v>196</v>
      </c>
      <c r="K13897" s="121" t="s">
        <v>65</v>
      </c>
      <c r="L13897" s="157" t="s">
        <v>32</v>
      </c>
      <c r="M13897" s="120" t="s">
        <v>33</v>
      </c>
      <c r="N13897" s="131">
        <v>44552</v>
      </c>
      <c r="O13897" s="131">
        <v>44579</v>
      </c>
      <c r="S13897" s="120" t="s">
        <v>135</v>
      </c>
      <c r="T13897" s="126">
        <v>44585</v>
      </c>
    </row>
    <row r="13898" spans="1:25">
      <c r="A13898" s="116">
        <v>13898</v>
      </c>
      <c r="B13898" s="129">
        <v>44551</v>
      </c>
      <c r="D13898" s="120" t="s">
        <v>25</v>
      </c>
      <c r="E13898" s="120" t="s">
        <v>31026</v>
      </c>
      <c r="F13898" s="209" t="s">
        <v>31027</v>
      </c>
      <c r="G13898" s="119" t="s">
        <v>2731</v>
      </c>
      <c r="H13898" s="121" t="s">
        <v>192</v>
      </c>
      <c r="I13898" s="121" t="s">
        <v>63</v>
      </c>
      <c r="J13898" s="121" t="s">
        <v>64</v>
      </c>
      <c r="K13898" s="121" t="s">
        <v>65</v>
      </c>
      <c r="L13898" s="157" t="s">
        <v>32</v>
      </c>
      <c r="M13898" s="120" t="s">
        <v>78</v>
      </c>
    </row>
    <row r="13899" spans="1:25" ht="27.6">
      <c r="A13899" s="116">
        <v>13899</v>
      </c>
      <c r="B13899" s="129">
        <v>44551</v>
      </c>
      <c r="D13899" s="120" t="s">
        <v>25</v>
      </c>
      <c r="E13899" s="120" t="s">
        <v>31028</v>
      </c>
      <c r="F13899" s="209" t="s">
        <v>31029</v>
      </c>
      <c r="G13899" s="119" t="s">
        <v>31030</v>
      </c>
      <c r="H13899" s="121" t="s">
        <v>29</v>
      </c>
      <c r="I13899" s="121" t="s">
        <v>30</v>
      </c>
      <c r="J13899" s="121" t="s">
        <v>435</v>
      </c>
      <c r="K13899" s="121" t="s">
        <v>65</v>
      </c>
      <c r="L13899" s="157" t="s">
        <v>32</v>
      </c>
      <c r="M13899" s="120" t="s">
        <v>33</v>
      </c>
      <c r="N13899" s="131">
        <v>44564</v>
      </c>
      <c r="O13899" s="131">
        <v>44586</v>
      </c>
    </row>
    <row r="13900" spans="1:25">
      <c r="A13900" s="116">
        <v>13900</v>
      </c>
      <c r="B13900" s="129">
        <v>44551</v>
      </c>
      <c r="D13900" s="120" t="s">
        <v>25</v>
      </c>
      <c r="E13900" s="120" t="s">
        <v>31031</v>
      </c>
      <c r="F13900" s="209" t="s">
        <v>31032</v>
      </c>
      <c r="G13900" s="119" t="s">
        <v>7565</v>
      </c>
      <c r="H13900" s="121" t="s">
        <v>53</v>
      </c>
      <c r="I13900" s="121" t="s">
        <v>30</v>
      </c>
      <c r="J13900" s="121" t="s">
        <v>7142</v>
      </c>
      <c r="K13900" s="121" t="s">
        <v>65</v>
      </c>
      <c r="L13900" s="157" t="s">
        <v>32</v>
      </c>
      <c r="M13900" s="120" t="s">
        <v>78</v>
      </c>
    </row>
    <row r="13901" spans="1:25">
      <c r="A13901" s="116">
        <v>13901</v>
      </c>
      <c r="B13901" s="129">
        <v>44551</v>
      </c>
      <c r="C13901" s="118">
        <f>IF(B13901&lt;&gt;0,MONTH(B13901),0)</f>
        <v>12</v>
      </c>
      <c r="D13901" s="120" t="s">
        <v>25</v>
      </c>
      <c r="E13901" s="120" t="s">
        <v>31033</v>
      </c>
      <c r="F13901" s="214" t="s">
        <v>636</v>
      </c>
      <c r="G13901" s="119" t="s">
        <v>20820</v>
      </c>
      <c r="H13901" s="121" t="s">
        <v>53</v>
      </c>
      <c r="I13901" s="121" t="s">
        <v>30</v>
      </c>
      <c r="J13901" s="121" t="s">
        <v>77</v>
      </c>
      <c r="K13901" s="120" t="s">
        <v>65</v>
      </c>
      <c r="L13901" s="131" t="s">
        <v>32</v>
      </c>
      <c r="M13901" s="120" t="s">
        <v>78</v>
      </c>
      <c r="P13901" s="124">
        <f>IF(O13901&lt;&gt;0,MONTH(O13901),0)</f>
        <v>0</v>
      </c>
    </row>
    <row r="13902" spans="1:25">
      <c r="A13902" s="116">
        <v>13902</v>
      </c>
      <c r="B13902" s="129">
        <v>44551</v>
      </c>
      <c r="D13902" s="120" t="s">
        <v>25</v>
      </c>
      <c r="E13902" s="120" t="s">
        <v>31034</v>
      </c>
      <c r="F13902" s="209" t="s">
        <v>18250</v>
      </c>
      <c r="G13902" s="119" t="s">
        <v>31035</v>
      </c>
      <c r="H13902" s="121" t="s">
        <v>29</v>
      </c>
      <c r="I13902" s="121" t="s">
        <v>63</v>
      </c>
      <c r="J13902" s="121" t="s">
        <v>6483</v>
      </c>
      <c r="K13902" s="121" t="s">
        <v>65</v>
      </c>
      <c r="L13902" s="157" t="s">
        <v>32</v>
      </c>
      <c r="M13902" s="120" t="s">
        <v>78</v>
      </c>
    </row>
    <row r="13903" spans="1:25" ht="27.6">
      <c r="A13903" s="116">
        <v>13903</v>
      </c>
      <c r="B13903" s="129">
        <v>44551</v>
      </c>
      <c r="D13903" s="120" t="s">
        <v>25</v>
      </c>
      <c r="E13903" s="120" t="s">
        <v>31036</v>
      </c>
      <c r="F13903" s="209" t="s">
        <v>31037</v>
      </c>
      <c r="G13903" s="119" t="s">
        <v>31038</v>
      </c>
      <c r="H13903" s="121" t="s">
        <v>140</v>
      </c>
      <c r="I13903" s="121" t="s">
        <v>30</v>
      </c>
      <c r="J13903" s="121" t="s">
        <v>1540</v>
      </c>
      <c r="K13903" s="121" t="s">
        <v>65</v>
      </c>
      <c r="L13903" s="131" t="s">
        <v>32</v>
      </c>
      <c r="M13903" s="120" t="s">
        <v>78</v>
      </c>
    </row>
    <row r="13904" spans="1:25">
      <c r="A13904" s="116">
        <v>13904</v>
      </c>
      <c r="B13904" s="129">
        <v>44551</v>
      </c>
      <c r="D13904" s="120" t="s">
        <v>25</v>
      </c>
      <c r="E13904" s="120" t="s">
        <v>31039</v>
      </c>
      <c r="F13904" s="209" t="s">
        <v>21627</v>
      </c>
      <c r="G13904" s="119" t="s">
        <v>8079</v>
      </c>
      <c r="H13904" s="121" t="s">
        <v>29</v>
      </c>
      <c r="I13904" s="121" t="s">
        <v>30</v>
      </c>
      <c r="J13904" s="121" t="s">
        <v>485</v>
      </c>
      <c r="K13904" s="121" t="s">
        <v>65</v>
      </c>
      <c r="L13904" s="157" t="s">
        <v>32</v>
      </c>
      <c r="M13904" s="120" t="s">
        <v>78</v>
      </c>
    </row>
    <row r="13905" spans="1:19">
      <c r="A13905" s="116">
        <v>13905</v>
      </c>
      <c r="B13905" s="129">
        <v>44551</v>
      </c>
      <c r="D13905" s="120" t="s">
        <v>25</v>
      </c>
      <c r="E13905" s="120" t="s">
        <v>31040</v>
      </c>
      <c r="F13905" s="209" t="s">
        <v>31041</v>
      </c>
      <c r="G13905" s="119" t="s">
        <v>12861</v>
      </c>
      <c r="H13905" s="121" t="s">
        <v>29</v>
      </c>
      <c r="I13905" s="121" t="s">
        <v>63</v>
      </c>
      <c r="J13905" s="121" t="s">
        <v>328</v>
      </c>
      <c r="K13905" s="121" t="s">
        <v>65</v>
      </c>
      <c r="L13905" s="131" t="s">
        <v>32</v>
      </c>
      <c r="M13905" s="120" t="s">
        <v>33</v>
      </c>
      <c r="N13905" s="131">
        <v>44564</v>
      </c>
      <c r="O13905" s="131">
        <v>44564</v>
      </c>
    </row>
    <row r="13906" spans="1:19">
      <c r="A13906" s="116">
        <v>13906</v>
      </c>
      <c r="B13906" s="129">
        <v>44551</v>
      </c>
      <c r="D13906" s="120" t="s">
        <v>25</v>
      </c>
      <c r="E13906" s="120" t="s">
        <v>31042</v>
      </c>
      <c r="F13906" s="209" t="s">
        <v>15302</v>
      </c>
      <c r="G13906" s="119" t="s">
        <v>31043</v>
      </c>
      <c r="H13906" s="121" t="s">
        <v>29</v>
      </c>
      <c r="I13906" s="121" t="s">
        <v>63</v>
      </c>
      <c r="J13906" s="121" t="s">
        <v>328</v>
      </c>
      <c r="K13906" s="121" t="s">
        <v>65</v>
      </c>
      <c r="L13906" s="157" t="s">
        <v>32</v>
      </c>
      <c r="M13906" s="120" t="s">
        <v>33</v>
      </c>
      <c r="N13906" s="131">
        <v>44629</v>
      </c>
      <c r="O13906" s="131">
        <v>44629</v>
      </c>
    </row>
    <row r="13907" spans="1:19" ht="27.6">
      <c r="A13907" s="116">
        <v>13907</v>
      </c>
      <c r="B13907" s="129">
        <v>44551</v>
      </c>
      <c r="D13907" s="120" t="s">
        <v>25</v>
      </c>
      <c r="E13907" s="120" t="s">
        <v>31044</v>
      </c>
      <c r="F13907" s="209" t="s">
        <v>31045</v>
      </c>
      <c r="G13907" s="119" t="s">
        <v>31046</v>
      </c>
      <c r="H13907" s="121" t="s">
        <v>140</v>
      </c>
      <c r="I13907" s="121" t="s">
        <v>30</v>
      </c>
      <c r="J13907" s="121" t="s">
        <v>87</v>
      </c>
      <c r="K13907" s="121" t="s">
        <v>65</v>
      </c>
      <c r="L13907" s="131" t="s">
        <v>32</v>
      </c>
      <c r="M13907" s="120" t="s">
        <v>78</v>
      </c>
    </row>
    <row r="13908" spans="1:19">
      <c r="A13908" s="116">
        <v>13908</v>
      </c>
      <c r="B13908" s="129">
        <v>44551</v>
      </c>
      <c r="D13908" s="120" t="s">
        <v>25</v>
      </c>
      <c r="E13908" s="120" t="s">
        <v>31047</v>
      </c>
      <c r="F13908" s="209" t="s">
        <v>8175</v>
      </c>
      <c r="G13908" s="119" t="s">
        <v>31048</v>
      </c>
      <c r="H13908" s="121" t="s">
        <v>101</v>
      </c>
      <c r="I13908" s="121" t="s">
        <v>42</v>
      </c>
      <c r="J13908" s="121" t="s">
        <v>91</v>
      </c>
      <c r="K13908" s="121" t="s">
        <v>65</v>
      </c>
      <c r="L13908" s="157" t="s">
        <v>32</v>
      </c>
      <c r="M13908" s="120" t="s">
        <v>78</v>
      </c>
    </row>
    <row r="13909" spans="1:19">
      <c r="A13909" s="116">
        <v>13909</v>
      </c>
      <c r="B13909" s="129">
        <v>44551</v>
      </c>
      <c r="D13909" s="120" t="s">
        <v>25</v>
      </c>
      <c r="E13909" s="120" t="s">
        <v>31049</v>
      </c>
      <c r="F13909" s="209" t="s">
        <v>31050</v>
      </c>
      <c r="G13909" s="119" t="s">
        <v>31051</v>
      </c>
      <c r="H13909" s="121" t="s">
        <v>29</v>
      </c>
      <c r="I13909" s="121" t="s">
        <v>42</v>
      </c>
      <c r="J13909" s="121" t="s">
        <v>72</v>
      </c>
      <c r="K13909" s="121" t="s">
        <v>65</v>
      </c>
      <c r="L13909" s="131" t="s">
        <v>32</v>
      </c>
      <c r="M13909" s="120" t="s">
        <v>78</v>
      </c>
    </row>
    <row r="13910" spans="1:19">
      <c r="A13910" s="116">
        <v>13910</v>
      </c>
      <c r="B13910" s="129">
        <v>44551</v>
      </c>
      <c r="D13910" s="120" t="s">
        <v>25</v>
      </c>
      <c r="E13910" s="120" t="s">
        <v>31052</v>
      </c>
      <c r="F13910" s="209" t="s">
        <v>31053</v>
      </c>
      <c r="G13910" s="119" t="s">
        <v>31054</v>
      </c>
      <c r="H13910" s="121" t="s">
        <v>29</v>
      </c>
      <c r="I13910" s="121" t="s">
        <v>30</v>
      </c>
      <c r="J13910" s="121" t="s">
        <v>87</v>
      </c>
      <c r="K13910" s="121" t="s">
        <v>65</v>
      </c>
      <c r="L13910" s="157" t="s">
        <v>32</v>
      </c>
      <c r="M13910" s="120" t="s">
        <v>78</v>
      </c>
    </row>
    <row r="13911" spans="1:19">
      <c r="A13911" s="116">
        <v>13911</v>
      </c>
      <c r="B13911" s="129">
        <v>44551</v>
      </c>
      <c r="D13911" s="120" t="s">
        <v>580</v>
      </c>
      <c r="E13911" s="120" t="s">
        <v>31055</v>
      </c>
      <c r="F13911" s="209" t="s">
        <v>3363</v>
      </c>
      <c r="G13911" s="119" t="s">
        <v>31056</v>
      </c>
      <c r="H13911" s="121" t="s">
        <v>29</v>
      </c>
      <c r="I13911" s="121" t="s">
        <v>42</v>
      </c>
      <c r="J13911" s="121" t="s">
        <v>72</v>
      </c>
      <c r="K13911" s="121" t="s">
        <v>65</v>
      </c>
      <c r="L13911" s="157" t="s">
        <v>32</v>
      </c>
      <c r="M13911" s="120" t="s">
        <v>33</v>
      </c>
      <c r="N13911" s="131">
        <v>44551</v>
      </c>
      <c r="O13911" s="131">
        <v>44631</v>
      </c>
    </row>
    <row r="13912" spans="1:19">
      <c r="A13912" s="116">
        <v>13912</v>
      </c>
      <c r="B13912" s="129">
        <v>44551</v>
      </c>
      <c r="D13912" s="120" t="s">
        <v>25</v>
      </c>
      <c r="E13912" s="120" t="s">
        <v>31057</v>
      </c>
      <c r="F13912" s="209" t="s">
        <v>16853</v>
      </c>
      <c r="G13912" s="119" t="s">
        <v>17627</v>
      </c>
      <c r="H13912" s="121" t="s">
        <v>140</v>
      </c>
      <c r="I13912" s="121" t="s">
        <v>30</v>
      </c>
      <c r="J13912" s="121" t="s">
        <v>7216</v>
      </c>
      <c r="K13912" s="121" t="s">
        <v>65</v>
      </c>
      <c r="L13912" s="131" t="s">
        <v>32</v>
      </c>
      <c r="M13912" s="120" t="s">
        <v>33</v>
      </c>
      <c r="N13912" s="131">
        <v>44564</v>
      </c>
      <c r="O13912" s="131">
        <v>44586</v>
      </c>
      <c r="S13912" s="120" t="s">
        <v>135</v>
      </c>
    </row>
    <row r="13913" spans="1:19">
      <c r="A13913" s="116">
        <v>13913</v>
      </c>
      <c r="B13913" s="129">
        <v>44552</v>
      </c>
      <c r="D13913" s="120" t="s">
        <v>580</v>
      </c>
      <c r="E13913" s="120" t="s">
        <v>31058</v>
      </c>
      <c r="F13913" s="209" t="s">
        <v>31059</v>
      </c>
      <c r="G13913" s="119" t="s">
        <v>21022</v>
      </c>
      <c r="H13913" s="121" t="s">
        <v>140</v>
      </c>
      <c r="I13913" s="121" t="s">
        <v>30</v>
      </c>
      <c r="J13913" s="121" t="s">
        <v>435</v>
      </c>
      <c r="K13913" s="121" t="s">
        <v>65</v>
      </c>
      <c r="L13913" s="131" t="s">
        <v>32</v>
      </c>
      <c r="M13913" s="120" t="s">
        <v>33</v>
      </c>
      <c r="N13913" s="131">
        <v>44517</v>
      </c>
      <c r="O13913" s="131">
        <v>44620</v>
      </c>
      <c r="S13913" s="120" t="s">
        <v>92</v>
      </c>
    </row>
    <row r="13914" spans="1:19" ht="41.4">
      <c r="A13914" s="116">
        <v>13914</v>
      </c>
      <c r="B13914" s="129">
        <v>44551</v>
      </c>
      <c r="D13914" s="120" t="s">
        <v>25</v>
      </c>
      <c r="E13914" s="120" t="s">
        <v>31060</v>
      </c>
      <c r="F13914" s="209" t="s">
        <v>31061</v>
      </c>
      <c r="G13914" s="119" t="s">
        <v>31062</v>
      </c>
      <c r="H13914" s="121" t="s">
        <v>29</v>
      </c>
      <c r="I13914" s="121" t="s">
        <v>30</v>
      </c>
      <c r="J13914" s="121" t="s">
        <v>435</v>
      </c>
      <c r="K13914" s="121" t="s">
        <v>65</v>
      </c>
      <c r="L13914" s="131" t="s">
        <v>32</v>
      </c>
      <c r="M13914" s="120" t="s">
        <v>78</v>
      </c>
    </row>
    <row r="13915" spans="1:19">
      <c r="A13915" s="116">
        <v>13915</v>
      </c>
      <c r="B13915" s="129">
        <v>44551</v>
      </c>
      <c r="D13915" s="120" t="s">
        <v>25</v>
      </c>
      <c r="E13915" s="120" t="s">
        <v>31063</v>
      </c>
      <c r="F13915" s="209" t="s">
        <v>31064</v>
      </c>
      <c r="G13915" s="119" t="s">
        <v>31065</v>
      </c>
      <c r="H13915" s="121" t="s">
        <v>29</v>
      </c>
      <c r="I13915" s="121" t="s">
        <v>30</v>
      </c>
      <c r="J13915" s="121" t="s">
        <v>5018</v>
      </c>
      <c r="K13915" s="121" t="s">
        <v>65</v>
      </c>
      <c r="L13915" s="157" t="s">
        <v>32</v>
      </c>
      <c r="M13915" s="120" t="s">
        <v>466</v>
      </c>
    </row>
    <row r="13916" spans="1:19">
      <c r="A13916" s="116">
        <v>13916</v>
      </c>
      <c r="B13916" s="129">
        <v>44551</v>
      </c>
      <c r="D13916" s="120" t="s">
        <v>25</v>
      </c>
      <c r="E13916" s="120" t="s">
        <v>31066</v>
      </c>
      <c r="F13916" s="209" t="s">
        <v>31067</v>
      </c>
      <c r="G13916" s="119" t="s">
        <v>31068</v>
      </c>
      <c r="H13916" s="121" t="s">
        <v>29</v>
      </c>
      <c r="I13916" s="121" t="s">
        <v>30</v>
      </c>
      <c r="J13916" s="121" t="s">
        <v>7087</v>
      </c>
      <c r="K13916" s="121" t="s">
        <v>65</v>
      </c>
      <c r="L13916" s="131" t="s">
        <v>32</v>
      </c>
      <c r="M13916" s="120" t="s">
        <v>33</v>
      </c>
      <c r="N13916" s="131">
        <v>44564</v>
      </c>
      <c r="O13916" s="131">
        <v>44586</v>
      </c>
    </row>
    <row r="13917" spans="1:19" ht="27.6">
      <c r="A13917" s="116">
        <v>13917</v>
      </c>
      <c r="B13917" s="129">
        <v>44551</v>
      </c>
      <c r="D13917" s="120" t="s">
        <v>25</v>
      </c>
      <c r="E13917" s="120" t="s">
        <v>31069</v>
      </c>
      <c r="F13917" s="209" t="s">
        <v>31070</v>
      </c>
      <c r="G13917" s="119" t="s">
        <v>31071</v>
      </c>
      <c r="H13917" s="121" t="s">
        <v>192</v>
      </c>
      <c r="I13917" s="121" t="s">
        <v>30</v>
      </c>
      <c r="J13917" s="121" t="s">
        <v>77</v>
      </c>
      <c r="K13917" s="121" t="s">
        <v>65</v>
      </c>
      <c r="L13917" s="157" t="s">
        <v>32</v>
      </c>
      <c r="M13917" s="120" t="s">
        <v>33</v>
      </c>
      <c r="N13917" s="131">
        <v>44564</v>
      </c>
      <c r="O13917" s="131">
        <v>44586</v>
      </c>
    </row>
    <row r="13918" spans="1:19">
      <c r="A13918" s="116">
        <v>13918</v>
      </c>
      <c r="B13918" s="129">
        <v>44551</v>
      </c>
      <c r="D13918" s="120" t="s">
        <v>25</v>
      </c>
      <c r="E13918" s="120" t="s">
        <v>31072</v>
      </c>
      <c r="F13918" s="209" t="s">
        <v>16602</v>
      </c>
      <c r="G13918" s="119" t="s">
        <v>1105</v>
      </c>
      <c r="H13918" s="121" t="s">
        <v>29</v>
      </c>
      <c r="I13918" s="121" t="s">
        <v>42</v>
      </c>
      <c r="J13918" s="121" t="s">
        <v>91</v>
      </c>
      <c r="K13918" s="121" t="s">
        <v>65</v>
      </c>
      <c r="L13918" s="131" t="s">
        <v>32</v>
      </c>
      <c r="M13918" s="120" t="s">
        <v>33</v>
      </c>
      <c r="N13918" s="131">
        <v>44564</v>
      </c>
      <c r="O13918" s="131">
        <v>44586</v>
      </c>
    </row>
    <row r="13919" spans="1:19">
      <c r="A13919" s="116">
        <v>13919</v>
      </c>
      <c r="B13919" s="129">
        <v>44551</v>
      </c>
      <c r="D13919" s="120" t="s">
        <v>25</v>
      </c>
      <c r="E13919" s="120" t="s">
        <v>31073</v>
      </c>
      <c r="F13919" s="209" t="s">
        <v>31074</v>
      </c>
      <c r="G13919" s="119" t="s">
        <v>18054</v>
      </c>
      <c r="H13919" s="121" t="s">
        <v>29</v>
      </c>
      <c r="I13919" s="121" t="s">
        <v>30</v>
      </c>
      <c r="J13919" s="121" t="s">
        <v>7087</v>
      </c>
      <c r="K13919" s="121" t="s">
        <v>65</v>
      </c>
      <c r="L13919" s="157" t="s">
        <v>32</v>
      </c>
      <c r="M13919" s="120" t="s">
        <v>466</v>
      </c>
    </row>
    <row r="13920" spans="1:19">
      <c r="A13920" s="116">
        <v>13920</v>
      </c>
      <c r="B13920" s="129">
        <v>44551</v>
      </c>
      <c r="D13920" s="120" t="s">
        <v>25</v>
      </c>
      <c r="E13920" s="120" t="s">
        <v>31075</v>
      </c>
      <c r="F13920" s="209" t="s">
        <v>20655</v>
      </c>
      <c r="G13920" s="119" t="s">
        <v>31076</v>
      </c>
      <c r="H13920" s="121" t="s">
        <v>29</v>
      </c>
      <c r="I13920" s="121" t="s">
        <v>42</v>
      </c>
      <c r="J13920" s="121" t="s">
        <v>72</v>
      </c>
      <c r="K13920" s="121" t="s">
        <v>65</v>
      </c>
      <c r="L13920" s="131" t="s">
        <v>32</v>
      </c>
      <c r="M13920" s="120" t="s">
        <v>466</v>
      </c>
    </row>
    <row r="13921" spans="1:25">
      <c r="A13921" s="116">
        <v>13921</v>
      </c>
      <c r="B13921" s="129">
        <v>44644</v>
      </c>
      <c r="D13921" s="120" t="s">
        <v>25</v>
      </c>
      <c r="E13921" s="120" t="s">
        <v>31077</v>
      </c>
      <c r="F13921" s="209" t="s">
        <v>31078</v>
      </c>
      <c r="G13921" s="119" t="s">
        <v>14741</v>
      </c>
      <c r="H13921" s="121" t="s">
        <v>53</v>
      </c>
      <c r="I13921" s="121" t="s">
        <v>30</v>
      </c>
      <c r="J13921" s="121" t="s">
        <v>87</v>
      </c>
      <c r="K13921" s="121" t="s">
        <v>65</v>
      </c>
      <c r="L13921" s="157" t="s">
        <v>32</v>
      </c>
      <c r="M13921" s="120" t="s">
        <v>78</v>
      </c>
    </row>
    <row r="13922" spans="1:25">
      <c r="A13922" s="116">
        <v>13922</v>
      </c>
      <c r="B13922" s="129">
        <v>44551</v>
      </c>
      <c r="D13922" s="120" t="s">
        <v>25</v>
      </c>
      <c r="E13922" s="120" t="s">
        <v>31079</v>
      </c>
      <c r="F13922" s="209" t="s">
        <v>31080</v>
      </c>
      <c r="G13922" s="119" t="s">
        <v>31081</v>
      </c>
      <c r="H13922" s="121" t="s">
        <v>29</v>
      </c>
      <c r="I13922" s="121" t="s">
        <v>196</v>
      </c>
      <c r="J13922" s="121" t="s">
        <v>196</v>
      </c>
      <c r="K13922" s="121" t="s">
        <v>65</v>
      </c>
      <c r="L13922" s="131" t="s">
        <v>32</v>
      </c>
      <c r="M13922" s="120" t="s">
        <v>466</v>
      </c>
    </row>
    <row r="13923" spans="1:25">
      <c r="A13923" s="116">
        <v>13923</v>
      </c>
      <c r="B13923" s="129">
        <v>44551</v>
      </c>
      <c r="D13923" s="120" t="s">
        <v>25</v>
      </c>
      <c r="E13923" s="120" t="s">
        <v>31082</v>
      </c>
      <c r="F13923" s="209" t="s">
        <v>31083</v>
      </c>
      <c r="G13923" s="119" t="s">
        <v>634</v>
      </c>
      <c r="H13923" s="121" t="s">
        <v>1173</v>
      </c>
      <c r="I13923" s="121" t="s">
        <v>42</v>
      </c>
      <c r="J13923" s="121" t="s">
        <v>72</v>
      </c>
      <c r="K13923" s="121" t="s">
        <v>65</v>
      </c>
      <c r="L13923" s="157" t="s">
        <v>32</v>
      </c>
      <c r="M13923" s="120" t="s">
        <v>466</v>
      </c>
    </row>
    <row r="13924" spans="1:25">
      <c r="A13924" s="116">
        <v>13924</v>
      </c>
      <c r="B13924" s="129">
        <v>44551</v>
      </c>
      <c r="D13924" s="120" t="s">
        <v>25</v>
      </c>
      <c r="E13924" s="120" t="s">
        <v>31084</v>
      </c>
      <c r="F13924" s="209" t="s">
        <v>3945</v>
      </c>
      <c r="G13924" s="119" t="s">
        <v>31085</v>
      </c>
      <c r="H13924" s="121" t="s">
        <v>1173</v>
      </c>
      <c r="I13924" s="121" t="s">
        <v>30</v>
      </c>
      <c r="J13924" s="121" t="s">
        <v>529</v>
      </c>
      <c r="K13924" s="121" t="s">
        <v>65</v>
      </c>
      <c r="L13924" s="131" t="s">
        <v>32</v>
      </c>
      <c r="M13924" s="120" t="s">
        <v>466</v>
      </c>
    </row>
    <row r="13925" spans="1:25">
      <c r="A13925" s="116">
        <v>13925</v>
      </c>
      <c r="B13925" s="129">
        <v>44551</v>
      </c>
      <c r="D13925" s="120" t="s">
        <v>25</v>
      </c>
      <c r="E13925" s="120" t="s">
        <v>31086</v>
      </c>
      <c r="F13925" s="209" t="s">
        <v>31087</v>
      </c>
      <c r="G13925" s="119" t="s">
        <v>31088</v>
      </c>
      <c r="H13925" s="121" t="s">
        <v>29</v>
      </c>
      <c r="I13925" s="121" t="s">
        <v>42</v>
      </c>
      <c r="J13925" s="121" t="s">
        <v>72</v>
      </c>
      <c r="K13925" s="121" t="s">
        <v>65</v>
      </c>
      <c r="L13925" s="157" t="s">
        <v>32</v>
      </c>
      <c r="M13925" s="120" t="s">
        <v>33</v>
      </c>
      <c r="N13925" s="131">
        <v>44564</v>
      </c>
      <c r="O13925" s="131">
        <v>44586</v>
      </c>
    </row>
    <row r="13926" spans="1:25">
      <c r="A13926" s="116">
        <v>13926</v>
      </c>
      <c r="B13926" s="129">
        <v>44552</v>
      </c>
      <c r="C13926" s="118">
        <f t="shared" ref="C13926:C13937" si="503">IF(B13926&lt;&gt;0,MONTH(B13926),0)</f>
        <v>12</v>
      </c>
      <c r="D13926" s="121" t="s">
        <v>252</v>
      </c>
      <c r="E13926" s="121" t="s">
        <v>31089</v>
      </c>
      <c r="F13926" s="214" t="s">
        <v>31090</v>
      </c>
      <c r="G13926" s="119" t="s">
        <v>292</v>
      </c>
      <c r="H13926" s="121" t="s">
        <v>41</v>
      </c>
      <c r="I13926" s="121" t="s">
        <v>42</v>
      </c>
      <c r="J13926" s="121" t="s">
        <v>91</v>
      </c>
      <c r="K13926" s="120" t="s">
        <v>65</v>
      </c>
      <c r="L13926" s="131" t="s">
        <v>32</v>
      </c>
      <c r="M13926" s="121" t="s">
        <v>78</v>
      </c>
      <c r="N13926" s="157"/>
      <c r="O13926" s="157"/>
      <c r="P13926" s="124">
        <f t="shared" ref="P13926:P13937" si="504">IF(O13926&lt;&gt;0,MONTH(O13926),0)</f>
        <v>0</v>
      </c>
      <c r="Q13926" s="124"/>
      <c r="R13926" s="124"/>
      <c r="S13926" s="121"/>
      <c r="U13926" s="116" t="s">
        <v>31091</v>
      </c>
      <c r="V13926" s="116" t="s">
        <v>110</v>
      </c>
      <c r="W13926" s="116" t="s">
        <v>58</v>
      </c>
      <c r="X13926" s="123">
        <v>44104</v>
      </c>
      <c r="Y13926" s="136"/>
    </row>
    <row r="13927" spans="1:25" ht="41.4">
      <c r="A13927" s="116">
        <v>13927</v>
      </c>
      <c r="B13927" s="129">
        <v>44552</v>
      </c>
      <c r="C13927" s="118">
        <f t="shared" si="503"/>
        <v>12</v>
      </c>
      <c r="D13927" s="121" t="s">
        <v>252</v>
      </c>
      <c r="E13927" s="121" t="s">
        <v>31092</v>
      </c>
      <c r="F13927" s="214" t="s">
        <v>31093</v>
      </c>
      <c r="G13927" s="119" t="s">
        <v>610</v>
      </c>
      <c r="H13927" s="121" t="s">
        <v>41</v>
      </c>
      <c r="I13927" s="121" t="s">
        <v>42</v>
      </c>
      <c r="J13927" s="121" t="s">
        <v>43</v>
      </c>
      <c r="K13927" s="120" t="s">
        <v>65</v>
      </c>
      <c r="L13927" s="131" t="s">
        <v>32</v>
      </c>
      <c r="M13927" s="121" t="s">
        <v>33</v>
      </c>
      <c r="N13927" s="157">
        <v>44630</v>
      </c>
      <c r="O13927" s="157"/>
      <c r="P13927" s="124">
        <f t="shared" si="504"/>
        <v>0</v>
      </c>
      <c r="Q13927" s="136"/>
      <c r="R13927" s="124"/>
      <c r="S13927" s="121"/>
      <c r="U13927" s="116" t="s">
        <v>31094</v>
      </c>
      <c r="V13927" s="116" t="s">
        <v>110</v>
      </c>
      <c r="W13927" s="116" t="s">
        <v>58</v>
      </c>
      <c r="X13927" s="123">
        <v>44104</v>
      </c>
      <c r="Y13927" s="136"/>
    </row>
    <row r="13928" spans="1:25">
      <c r="A13928" s="116">
        <v>13928</v>
      </c>
      <c r="B13928" s="129">
        <v>44552</v>
      </c>
      <c r="C13928" s="118">
        <f t="shared" si="503"/>
        <v>12</v>
      </c>
      <c r="D13928" s="120" t="s">
        <v>252</v>
      </c>
      <c r="E13928" s="121" t="s">
        <v>31095</v>
      </c>
      <c r="F13928" s="214" t="s">
        <v>31096</v>
      </c>
      <c r="G13928" s="119" t="s">
        <v>19829</v>
      </c>
      <c r="H13928" s="121" t="s">
        <v>9570</v>
      </c>
      <c r="I13928" s="121" t="s">
        <v>42</v>
      </c>
      <c r="J13928" s="121" t="s">
        <v>319</v>
      </c>
      <c r="K13928" s="120" t="s">
        <v>65</v>
      </c>
      <c r="L13928" s="131" t="s">
        <v>32</v>
      </c>
      <c r="M13928" s="121" t="s">
        <v>78</v>
      </c>
      <c r="P13928" s="124">
        <f t="shared" si="504"/>
        <v>0</v>
      </c>
    </row>
    <row r="13929" spans="1:25">
      <c r="A13929" s="116">
        <v>13929</v>
      </c>
      <c r="B13929" s="129">
        <v>44552</v>
      </c>
      <c r="C13929" s="118">
        <f t="shared" si="503"/>
        <v>12</v>
      </c>
      <c r="D13929" s="120" t="s">
        <v>252</v>
      </c>
      <c r="E13929" s="121" t="s">
        <v>31097</v>
      </c>
      <c r="F13929" s="214" t="s">
        <v>127</v>
      </c>
      <c r="G13929" s="119" t="s">
        <v>21205</v>
      </c>
      <c r="H13929" s="121" t="s">
        <v>9570</v>
      </c>
      <c r="I13929" s="121" t="s">
        <v>42</v>
      </c>
      <c r="J13929" s="121" t="s">
        <v>72</v>
      </c>
      <c r="K13929" s="120" t="s">
        <v>584</v>
      </c>
      <c r="L13929" s="131" t="s">
        <v>32</v>
      </c>
      <c r="M13929" s="121" t="s">
        <v>78</v>
      </c>
      <c r="P13929" s="124">
        <f t="shared" si="504"/>
        <v>0</v>
      </c>
    </row>
    <row r="13930" spans="1:25">
      <c r="A13930" s="116">
        <v>13930</v>
      </c>
      <c r="B13930" s="129">
        <v>44552</v>
      </c>
      <c r="C13930" s="118">
        <f t="shared" si="503"/>
        <v>12</v>
      </c>
      <c r="D13930" s="120" t="s">
        <v>252</v>
      </c>
      <c r="E13930" s="121" t="s">
        <v>31098</v>
      </c>
      <c r="F13930" s="214" t="s">
        <v>1259</v>
      </c>
      <c r="G13930" s="119" t="s">
        <v>2956</v>
      </c>
      <c r="H13930" s="121" t="s">
        <v>9570</v>
      </c>
      <c r="I13930" s="121" t="s">
        <v>42</v>
      </c>
      <c r="J13930" s="121" t="s">
        <v>72</v>
      </c>
      <c r="K13930" s="120" t="s">
        <v>65</v>
      </c>
      <c r="L13930" s="131" t="s">
        <v>32</v>
      </c>
      <c r="M13930" s="121" t="s">
        <v>33</v>
      </c>
      <c r="N13930" s="131">
        <v>44578</v>
      </c>
      <c r="P13930" s="124">
        <f t="shared" si="504"/>
        <v>0</v>
      </c>
      <c r="Y13930" s="116" t="s">
        <v>20731</v>
      </c>
    </row>
    <row r="13931" spans="1:25">
      <c r="A13931" s="116">
        <v>13931</v>
      </c>
      <c r="B13931" s="129">
        <v>44552</v>
      </c>
      <c r="C13931" s="118">
        <f t="shared" si="503"/>
        <v>12</v>
      </c>
      <c r="D13931" s="120" t="s">
        <v>252</v>
      </c>
      <c r="E13931" s="121" t="s">
        <v>31099</v>
      </c>
      <c r="F13931" s="214" t="s">
        <v>31100</v>
      </c>
      <c r="G13931" s="119" t="s">
        <v>4630</v>
      </c>
      <c r="H13931" s="121" t="s">
        <v>9570</v>
      </c>
      <c r="I13931" s="121" t="s">
        <v>42</v>
      </c>
      <c r="J13931" s="121" t="s">
        <v>246</v>
      </c>
      <c r="K13931" s="120" t="s">
        <v>584</v>
      </c>
      <c r="L13931" s="131" t="s">
        <v>32</v>
      </c>
      <c r="M13931" s="121" t="s">
        <v>78</v>
      </c>
      <c r="P13931" s="124">
        <f t="shared" si="504"/>
        <v>0</v>
      </c>
    </row>
    <row r="13932" spans="1:25">
      <c r="A13932" s="116">
        <v>13932</v>
      </c>
      <c r="B13932" s="129">
        <v>44552</v>
      </c>
      <c r="C13932" s="118">
        <f t="shared" si="503"/>
        <v>12</v>
      </c>
      <c r="D13932" s="120" t="s">
        <v>252</v>
      </c>
      <c r="E13932" s="120" t="s">
        <v>31101</v>
      </c>
      <c r="F13932" s="214" t="s">
        <v>473</v>
      </c>
      <c r="G13932" s="119" t="s">
        <v>31102</v>
      </c>
      <c r="H13932" s="121" t="s">
        <v>97</v>
      </c>
      <c r="I13932" s="121" t="s">
        <v>42</v>
      </c>
      <c r="J13932" s="121" t="s">
        <v>43</v>
      </c>
      <c r="K13932" s="120" t="s">
        <v>584</v>
      </c>
      <c r="L13932" s="131" t="s">
        <v>32</v>
      </c>
      <c r="M13932" s="120" t="s">
        <v>78</v>
      </c>
      <c r="P13932" s="124">
        <f t="shared" si="504"/>
        <v>0</v>
      </c>
    </row>
    <row r="13933" spans="1:25" ht="27.6">
      <c r="A13933" s="116">
        <v>13933</v>
      </c>
      <c r="B13933" s="129">
        <v>44552</v>
      </c>
      <c r="C13933" s="118">
        <f t="shared" si="503"/>
        <v>12</v>
      </c>
      <c r="D13933" s="120" t="s">
        <v>252</v>
      </c>
      <c r="E13933" s="120" t="s">
        <v>31103</v>
      </c>
      <c r="F13933" s="214" t="s">
        <v>31104</v>
      </c>
      <c r="G13933" s="119" t="s">
        <v>3080</v>
      </c>
      <c r="H13933" s="121" t="s">
        <v>86</v>
      </c>
      <c r="I13933" s="121" t="s">
        <v>42</v>
      </c>
      <c r="J13933" s="121" t="s">
        <v>43</v>
      </c>
      <c r="K13933" s="120" t="s">
        <v>65</v>
      </c>
      <c r="L13933" s="131" t="s">
        <v>32</v>
      </c>
      <c r="M13933" s="120" t="s">
        <v>78</v>
      </c>
      <c r="P13933" s="124">
        <f t="shared" si="504"/>
        <v>0</v>
      </c>
    </row>
    <row r="13934" spans="1:25" ht="14.4">
      <c r="A13934" s="116">
        <v>13934</v>
      </c>
      <c r="B13934" s="129">
        <v>44552</v>
      </c>
      <c r="C13934" s="118">
        <f t="shared" si="503"/>
        <v>12</v>
      </c>
      <c r="D13934" s="120" t="s">
        <v>252</v>
      </c>
      <c r="E13934" s="120" t="s">
        <v>31105</v>
      </c>
      <c r="F13934" s="214" t="s">
        <v>1462</v>
      </c>
      <c r="G13934" t="s">
        <v>31106</v>
      </c>
      <c r="H13934" s="121" t="s">
        <v>53</v>
      </c>
      <c r="I13934" s="121" t="s">
        <v>42</v>
      </c>
      <c r="J13934" s="121" t="s">
        <v>43</v>
      </c>
      <c r="K13934" s="120" t="s">
        <v>65</v>
      </c>
      <c r="L13934" s="131" t="s">
        <v>32</v>
      </c>
      <c r="M13934" s="120" t="s">
        <v>78</v>
      </c>
      <c r="P13934" s="124">
        <f t="shared" si="504"/>
        <v>0</v>
      </c>
    </row>
    <row r="13935" spans="1:25" ht="27.6">
      <c r="A13935" s="116">
        <v>13935</v>
      </c>
      <c r="B13935" s="129">
        <v>44552</v>
      </c>
      <c r="C13935" s="118">
        <f t="shared" si="503"/>
        <v>12</v>
      </c>
      <c r="D13935" s="120" t="s">
        <v>252</v>
      </c>
      <c r="E13935" s="136" t="s">
        <v>31107</v>
      </c>
      <c r="F13935" s="214" t="s">
        <v>31108</v>
      </c>
      <c r="G13935" s="127" t="s">
        <v>1519</v>
      </c>
      <c r="H13935" s="136" t="s">
        <v>29</v>
      </c>
      <c r="I13935" s="121" t="s">
        <v>42</v>
      </c>
      <c r="J13935" s="121" t="s">
        <v>91</v>
      </c>
      <c r="K13935" s="120" t="s">
        <v>65</v>
      </c>
      <c r="L13935" s="131" t="s">
        <v>32</v>
      </c>
      <c r="M13935" s="136" t="s">
        <v>78</v>
      </c>
      <c r="P13935" s="124">
        <f t="shared" si="504"/>
        <v>0</v>
      </c>
    </row>
    <row r="13936" spans="1:25">
      <c r="A13936" s="116">
        <v>13936</v>
      </c>
      <c r="B13936" s="129">
        <v>44552</v>
      </c>
      <c r="C13936" s="118">
        <f t="shared" si="503"/>
        <v>12</v>
      </c>
      <c r="D13936" s="120" t="s">
        <v>252</v>
      </c>
      <c r="E13936" s="136" t="s">
        <v>31109</v>
      </c>
      <c r="F13936" s="214" t="s">
        <v>31110</v>
      </c>
      <c r="G13936" s="127" t="s">
        <v>6061</v>
      </c>
      <c r="H13936" s="136" t="s">
        <v>29</v>
      </c>
      <c r="I13936" s="121" t="s">
        <v>42</v>
      </c>
      <c r="J13936" s="121" t="s">
        <v>72</v>
      </c>
      <c r="K13936" s="120" t="s">
        <v>65</v>
      </c>
      <c r="L13936" s="131" t="s">
        <v>32</v>
      </c>
      <c r="M13936" s="136" t="s">
        <v>78</v>
      </c>
      <c r="P13936" s="124">
        <f t="shared" si="504"/>
        <v>0</v>
      </c>
    </row>
    <row r="13937" spans="1:25">
      <c r="A13937" s="116">
        <v>13937</v>
      </c>
      <c r="B13937" s="129">
        <v>44552</v>
      </c>
      <c r="C13937" s="118">
        <f t="shared" si="503"/>
        <v>12</v>
      </c>
      <c r="D13937" s="120" t="s">
        <v>252</v>
      </c>
      <c r="E13937" s="142" t="s">
        <v>31111</v>
      </c>
      <c r="F13937" s="214" t="s">
        <v>31112</v>
      </c>
      <c r="G13937" s="183" t="s">
        <v>4560</v>
      </c>
      <c r="H13937" s="142" t="s">
        <v>29</v>
      </c>
      <c r="I13937" s="121" t="s">
        <v>42</v>
      </c>
      <c r="J13937" s="121" t="s">
        <v>72</v>
      </c>
      <c r="K13937" s="120" t="s">
        <v>65</v>
      </c>
      <c r="L13937" s="131" t="s">
        <v>32</v>
      </c>
      <c r="M13937" s="142" t="s">
        <v>33</v>
      </c>
      <c r="N13937" s="131">
        <v>44564</v>
      </c>
      <c r="O13937" s="131">
        <v>44578</v>
      </c>
      <c r="P13937" s="124">
        <f t="shared" si="504"/>
        <v>1</v>
      </c>
      <c r="Y13937" s="116" t="s">
        <v>20731</v>
      </c>
    </row>
    <row r="13938" spans="1:25">
      <c r="A13938" s="116">
        <v>13938</v>
      </c>
      <c r="B13938" s="129">
        <v>44552</v>
      </c>
      <c r="D13938" s="120" t="s">
        <v>252</v>
      </c>
      <c r="E13938" s="120" t="s">
        <v>31113</v>
      </c>
      <c r="F13938" s="209" t="s">
        <v>473</v>
      </c>
      <c r="G13938" s="119" t="s">
        <v>31114</v>
      </c>
      <c r="H13938" s="121" t="s">
        <v>41</v>
      </c>
      <c r="I13938" s="121" t="s">
        <v>196</v>
      </c>
      <c r="J13938" s="121" t="s">
        <v>375</v>
      </c>
      <c r="K13938" s="121" t="s">
        <v>584</v>
      </c>
      <c r="L13938" s="131" t="s">
        <v>32</v>
      </c>
      <c r="M13938" s="120" t="s">
        <v>33</v>
      </c>
      <c r="N13938" s="131">
        <v>44557</v>
      </c>
      <c r="Y13938" s="116" t="s">
        <v>20731</v>
      </c>
    </row>
    <row r="13939" spans="1:25">
      <c r="A13939" s="116">
        <v>13939</v>
      </c>
      <c r="B13939" s="129">
        <v>44552</v>
      </c>
      <c r="D13939" s="120" t="s">
        <v>580</v>
      </c>
      <c r="E13939" s="120" t="s">
        <v>31115</v>
      </c>
      <c r="F13939" s="209" t="s">
        <v>31116</v>
      </c>
      <c r="G13939" s="119" t="s">
        <v>24185</v>
      </c>
      <c r="H13939" s="121" t="s">
        <v>140</v>
      </c>
      <c r="I13939" s="121" t="s">
        <v>30</v>
      </c>
      <c r="J13939" s="121" t="s">
        <v>6396</v>
      </c>
      <c r="K13939" s="121" t="s">
        <v>65</v>
      </c>
      <c r="L13939" s="157" t="s">
        <v>32</v>
      </c>
      <c r="M13939" s="120" t="s">
        <v>33</v>
      </c>
      <c r="N13939" s="131">
        <v>44553</v>
      </c>
      <c r="O13939" s="131">
        <v>44631</v>
      </c>
    </row>
    <row r="13940" spans="1:25">
      <c r="A13940" s="116">
        <v>13940</v>
      </c>
      <c r="B13940" s="129">
        <v>44552</v>
      </c>
      <c r="D13940" s="120" t="s">
        <v>580</v>
      </c>
      <c r="E13940" s="120" t="s">
        <v>31117</v>
      </c>
      <c r="F13940" s="209" t="s">
        <v>3066</v>
      </c>
      <c r="G13940" s="119" t="s">
        <v>31118</v>
      </c>
      <c r="H13940" s="121" t="s">
        <v>29</v>
      </c>
      <c r="I13940" s="121" t="s">
        <v>30</v>
      </c>
      <c r="J13940" s="121" t="s">
        <v>7375</v>
      </c>
      <c r="K13940" s="121" t="s">
        <v>65</v>
      </c>
      <c r="L13940" s="131" t="s">
        <v>32</v>
      </c>
      <c r="M13940" s="120" t="s">
        <v>78</v>
      </c>
    </row>
    <row r="13941" spans="1:25">
      <c r="A13941" s="116">
        <v>13941</v>
      </c>
      <c r="B13941" s="129">
        <v>44552</v>
      </c>
      <c r="D13941" s="120" t="s">
        <v>580</v>
      </c>
      <c r="E13941" s="120" t="s">
        <v>31119</v>
      </c>
      <c r="F13941" s="209" t="s">
        <v>10260</v>
      </c>
      <c r="G13941" s="119" t="s">
        <v>3248</v>
      </c>
      <c r="H13941" s="121" t="s">
        <v>177</v>
      </c>
      <c r="I13941" s="121" t="s">
        <v>30</v>
      </c>
      <c r="J13941" s="121" t="s">
        <v>529</v>
      </c>
      <c r="K13941" s="121" t="s">
        <v>65</v>
      </c>
      <c r="L13941" s="157" t="s">
        <v>32</v>
      </c>
      <c r="M13941" s="120" t="s">
        <v>33</v>
      </c>
      <c r="N13941" s="131">
        <v>44553</v>
      </c>
      <c r="O13941" s="131">
        <v>44631</v>
      </c>
    </row>
    <row r="13942" spans="1:25">
      <c r="A13942" s="116">
        <v>13942</v>
      </c>
      <c r="B13942" s="129">
        <v>44552</v>
      </c>
      <c r="D13942" s="120" t="s">
        <v>580</v>
      </c>
      <c r="E13942" s="120" t="s">
        <v>31120</v>
      </c>
      <c r="F13942" s="209" t="s">
        <v>31121</v>
      </c>
      <c r="G13942" s="119" t="s">
        <v>30484</v>
      </c>
      <c r="H13942" s="121" t="s">
        <v>344</v>
      </c>
      <c r="I13942" s="121" t="s">
        <v>42</v>
      </c>
      <c r="J13942" s="121" t="s">
        <v>2291</v>
      </c>
      <c r="K13942" s="121" t="s">
        <v>65</v>
      </c>
      <c r="L13942" s="131" t="s">
        <v>32</v>
      </c>
      <c r="M13942" s="120" t="s">
        <v>33</v>
      </c>
      <c r="N13942" s="131">
        <v>44553</v>
      </c>
      <c r="O13942" s="131">
        <v>44631</v>
      </c>
    </row>
    <row r="13943" spans="1:25">
      <c r="A13943" s="116">
        <v>13943</v>
      </c>
      <c r="B13943" s="129">
        <v>44552</v>
      </c>
      <c r="D13943" s="120" t="s">
        <v>580</v>
      </c>
      <c r="E13943" s="120" t="s">
        <v>31122</v>
      </c>
      <c r="F13943" s="209" t="s">
        <v>158</v>
      </c>
      <c r="G13943" s="119" t="s">
        <v>31123</v>
      </c>
      <c r="H13943" s="121" t="s">
        <v>97</v>
      </c>
      <c r="I13943" s="121" t="s">
        <v>63</v>
      </c>
      <c r="J13943" s="121" t="s">
        <v>18846</v>
      </c>
      <c r="K13943" s="121" t="s">
        <v>65</v>
      </c>
      <c r="L13943" s="131" t="s">
        <v>32</v>
      </c>
      <c r="M13943" s="120" t="s">
        <v>78</v>
      </c>
    </row>
    <row r="13944" spans="1:25">
      <c r="A13944" s="116">
        <v>13944</v>
      </c>
      <c r="B13944" s="129">
        <v>44552</v>
      </c>
      <c r="D13944" s="120" t="s">
        <v>580</v>
      </c>
      <c r="E13944" s="120" t="s">
        <v>31124</v>
      </c>
      <c r="F13944" s="209" t="s">
        <v>8168</v>
      </c>
      <c r="G13944" s="119" t="s">
        <v>31125</v>
      </c>
      <c r="H13944" s="121" t="s">
        <v>140</v>
      </c>
      <c r="I13944" s="121" t="s">
        <v>30</v>
      </c>
      <c r="J13944" s="121" t="s">
        <v>7216</v>
      </c>
      <c r="K13944" s="121" t="s">
        <v>65</v>
      </c>
      <c r="L13944" s="131" t="s">
        <v>32</v>
      </c>
      <c r="M13944" s="120" t="s">
        <v>78</v>
      </c>
    </row>
    <row r="13945" spans="1:25">
      <c r="A13945" s="116">
        <v>13945</v>
      </c>
      <c r="B13945" s="129">
        <v>44552</v>
      </c>
      <c r="D13945" s="120" t="s">
        <v>580</v>
      </c>
      <c r="E13945" s="120" t="s">
        <v>31126</v>
      </c>
      <c r="F13945" s="209" t="s">
        <v>31127</v>
      </c>
      <c r="G13945" s="119" t="s">
        <v>31128</v>
      </c>
      <c r="H13945" s="121" t="s">
        <v>177</v>
      </c>
      <c r="I13945" s="121" t="s">
        <v>42</v>
      </c>
      <c r="J13945" s="121" t="s">
        <v>246</v>
      </c>
      <c r="K13945" s="121" t="s">
        <v>65</v>
      </c>
      <c r="L13945" s="131" t="s">
        <v>32</v>
      </c>
      <c r="M13945" s="120" t="s">
        <v>78</v>
      </c>
    </row>
    <row r="13946" spans="1:25">
      <c r="A13946" s="116">
        <v>13946</v>
      </c>
      <c r="B13946" s="129">
        <v>44552</v>
      </c>
      <c r="D13946" s="120" t="s">
        <v>580</v>
      </c>
      <c r="E13946" s="120" t="s">
        <v>31129</v>
      </c>
      <c r="F13946" s="209" t="s">
        <v>20808</v>
      </c>
      <c r="G13946" s="119" t="s">
        <v>31130</v>
      </c>
      <c r="H13946" s="121" t="s">
        <v>97</v>
      </c>
      <c r="I13946" s="121" t="s">
        <v>30</v>
      </c>
      <c r="J13946" s="121" t="s">
        <v>5018</v>
      </c>
      <c r="K13946" s="121" t="s">
        <v>65</v>
      </c>
      <c r="L13946" s="131" t="s">
        <v>32</v>
      </c>
      <c r="M13946" s="120" t="s">
        <v>78</v>
      </c>
    </row>
    <row r="13947" spans="1:25">
      <c r="A13947" s="116">
        <v>13947</v>
      </c>
      <c r="B13947" s="129">
        <v>44552</v>
      </c>
      <c r="D13947" s="120" t="s">
        <v>580</v>
      </c>
      <c r="E13947" s="120" t="s">
        <v>31131</v>
      </c>
      <c r="F13947" s="209" t="s">
        <v>31132</v>
      </c>
      <c r="G13947" s="119" t="s">
        <v>31133</v>
      </c>
      <c r="H13947" s="121" t="s">
        <v>41</v>
      </c>
      <c r="I13947" s="121" t="s">
        <v>30</v>
      </c>
      <c r="J13947" s="121" t="s">
        <v>87</v>
      </c>
      <c r="K13947" s="121" t="s">
        <v>65</v>
      </c>
      <c r="L13947" s="131" t="s">
        <v>32</v>
      </c>
      <c r="M13947" s="120" t="s">
        <v>33</v>
      </c>
      <c r="N13947" s="131">
        <v>44553</v>
      </c>
      <c r="O13947" s="131">
        <v>44631</v>
      </c>
    </row>
    <row r="13948" spans="1:25">
      <c r="A13948" s="116">
        <v>13948</v>
      </c>
      <c r="B13948" s="129">
        <v>44553</v>
      </c>
      <c r="D13948" s="120" t="s">
        <v>580</v>
      </c>
      <c r="E13948" s="120" t="s">
        <v>31134</v>
      </c>
      <c r="F13948" s="209" t="s">
        <v>122</v>
      </c>
      <c r="G13948" s="119" t="s">
        <v>31135</v>
      </c>
      <c r="H13948" s="121" t="s">
        <v>140</v>
      </c>
      <c r="I13948" s="121" t="s">
        <v>30</v>
      </c>
      <c r="J13948" s="121" t="s">
        <v>77</v>
      </c>
      <c r="K13948" s="121" t="s">
        <v>65</v>
      </c>
      <c r="L13948" s="131" t="s">
        <v>32</v>
      </c>
      <c r="M13948" s="120" t="s">
        <v>78</v>
      </c>
    </row>
    <row r="13949" spans="1:25">
      <c r="A13949" s="116">
        <v>13949</v>
      </c>
      <c r="B13949" s="129">
        <v>44553</v>
      </c>
      <c r="D13949" s="120" t="s">
        <v>580</v>
      </c>
      <c r="E13949" s="120" t="s">
        <v>31136</v>
      </c>
      <c r="F13949" s="209" t="s">
        <v>480</v>
      </c>
      <c r="G13949" s="119" t="s">
        <v>31137</v>
      </c>
      <c r="H13949" s="121" t="s">
        <v>48</v>
      </c>
      <c r="I13949" s="121" t="s">
        <v>42</v>
      </c>
      <c r="J13949" s="121" t="s">
        <v>199</v>
      </c>
      <c r="K13949" s="121" t="s">
        <v>65</v>
      </c>
      <c r="L13949" s="131" t="s">
        <v>32</v>
      </c>
      <c r="M13949" s="120" t="s">
        <v>33</v>
      </c>
      <c r="N13949" s="131">
        <v>44564</v>
      </c>
      <c r="O13949" s="131">
        <v>44581</v>
      </c>
      <c r="S13949" s="120" t="s">
        <v>92</v>
      </c>
      <c r="Y13949" s="116" t="s">
        <v>31138</v>
      </c>
    </row>
    <row r="13950" spans="1:25">
      <c r="A13950" s="116">
        <v>13950</v>
      </c>
      <c r="B13950" s="129">
        <v>44553</v>
      </c>
      <c r="D13950" s="120" t="s">
        <v>580</v>
      </c>
      <c r="E13950" s="120" t="s">
        <v>31139</v>
      </c>
      <c r="F13950" s="209" t="s">
        <v>480</v>
      </c>
      <c r="G13950" s="119" t="s">
        <v>746</v>
      </c>
      <c r="H13950" s="121" t="s">
        <v>97</v>
      </c>
      <c r="I13950" s="121" t="s">
        <v>30</v>
      </c>
      <c r="J13950" s="121" t="s">
        <v>9480</v>
      </c>
      <c r="K13950" s="121" t="s">
        <v>65</v>
      </c>
      <c r="L13950" s="131" t="s">
        <v>32</v>
      </c>
      <c r="M13950" s="120" t="s">
        <v>78</v>
      </c>
    </row>
    <row r="13951" spans="1:25">
      <c r="A13951" s="116">
        <v>13951</v>
      </c>
      <c r="B13951" s="129">
        <v>44553</v>
      </c>
      <c r="D13951" s="120" t="s">
        <v>580</v>
      </c>
      <c r="E13951" s="120" t="s">
        <v>31140</v>
      </c>
      <c r="F13951" s="209" t="s">
        <v>579</v>
      </c>
      <c r="G13951" s="119" t="s">
        <v>31141</v>
      </c>
      <c r="H13951" s="121" t="s">
        <v>97</v>
      </c>
      <c r="I13951" s="121" t="s">
        <v>30</v>
      </c>
      <c r="J13951" s="121" t="s">
        <v>77</v>
      </c>
      <c r="K13951" s="121" t="s">
        <v>65</v>
      </c>
      <c r="L13951" s="131" t="s">
        <v>32</v>
      </c>
      <c r="M13951" s="120" t="s">
        <v>78</v>
      </c>
    </row>
    <row r="13952" spans="1:25">
      <c r="A13952" s="116">
        <v>13952</v>
      </c>
      <c r="B13952" s="129">
        <v>44553</v>
      </c>
      <c r="D13952" s="120" t="s">
        <v>580</v>
      </c>
      <c r="E13952" s="120" t="s">
        <v>31142</v>
      </c>
      <c r="F13952" s="209" t="s">
        <v>31143</v>
      </c>
      <c r="G13952" s="119" t="s">
        <v>31144</v>
      </c>
      <c r="H13952" s="121" t="s">
        <v>48</v>
      </c>
      <c r="I13952" s="121" t="s">
        <v>30</v>
      </c>
      <c r="J13952" s="121" t="s">
        <v>435</v>
      </c>
      <c r="K13952" s="121" t="s">
        <v>65</v>
      </c>
      <c r="L13952" s="131" t="s">
        <v>32</v>
      </c>
      <c r="M13952" s="120" t="s">
        <v>33</v>
      </c>
      <c r="N13952" s="131">
        <v>44553</v>
      </c>
      <c r="O13952" s="131">
        <v>44631</v>
      </c>
    </row>
    <row r="13953" spans="1:25">
      <c r="A13953" s="116">
        <v>13953</v>
      </c>
      <c r="B13953" s="129">
        <v>44553</v>
      </c>
      <c r="D13953" s="120" t="s">
        <v>580</v>
      </c>
      <c r="E13953" s="120" t="s">
        <v>31145</v>
      </c>
      <c r="F13953" s="209" t="s">
        <v>2827</v>
      </c>
      <c r="G13953" s="119" t="s">
        <v>31146</v>
      </c>
      <c r="H13953" s="121" t="s">
        <v>29</v>
      </c>
      <c r="I13953" s="121" t="s">
        <v>30</v>
      </c>
      <c r="J13953" s="121" t="s">
        <v>87</v>
      </c>
      <c r="K13953" s="121" t="s">
        <v>65</v>
      </c>
      <c r="L13953" s="131" t="s">
        <v>32</v>
      </c>
      <c r="M13953" s="120" t="s">
        <v>78</v>
      </c>
    </row>
    <row r="13954" spans="1:25">
      <c r="A13954" s="116">
        <v>13954</v>
      </c>
      <c r="B13954" s="129">
        <v>44553</v>
      </c>
      <c r="D13954" s="120" t="s">
        <v>580</v>
      </c>
      <c r="E13954" s="120" t="s">
        <v>31147</v>
      </c>
      <c r="F13954" s="209" t="s">
        <v>31148</v>
      </c>
      <c r="G13954" s="119" t="s">
        <v>31149</v>
      </c>
      <c r="H13954" s="121" t="s">
        <v>140</v>
      </c>
      <c r="I13954" s="121" t="s">
        <v>30</v>
      </c>
      <c r="J13954" s="121" t="s">
        <v>7087</v>
      </c>
      <c r="K13954" s="121" t="s">
        <v>65</v>
      </c>
      <c r="L13954" s="131" t="s">
        <v>32</v>
      </c>
      <c r="M13954" s="120" t="s">
        <v>78</v>
      </c>
    </row>
    <row r="13955" spans="1:25" ht="27.6">
      <c r="A13955" s="116">
        <v>13955</v>
      </c>
      <c r="B13955" s="129">
        <v>44553</v>
      </c>
      <c r="D13955" s="120" t="s">
        <v>580</v>
      </c>
      <c r="E13955" s="120" t="s">
        <v>31150</v>
      </c>
      <c r="F13955" s="209" t="s">
        <v>18286</v>
      </c>
      <c r="G13955" s="119" t="s">
        <v>31151</v>
      </c>
      <c r="H13955" s="121" t="s">
        <v>29</v>
      </c>
      <c r="I13955" s="121" t="s">
        <v>30</v>
      </c>
      <c r="J13955" s="121" t="s">
        <v>529</v>
      </c>
      <c r="K13955" s="121" t="s">
        <v>65</v>
      </c>
      <c r="L13955" s="131" t="s">
        <v>32</v>
      </c>
      <c r="M13955" s="120" t="s">
        <v>33</v>
      </c>
      <c r="N13955" s="131">
        <v>44564</v>
      </c>
      <c r="S13955" s="120" t="s">
        <v>92</v>
      </c>
      <c r="Y13955" s="116" t="s">
        <v>31152</v>
      </c>
    </row>
    <row r="13956" spans="1:25">
      <c r="A13956" s="116">
        <v>13956</v>
      </c>
      <c r="B13956" s="129">
        <v>44553</v>
      </c>
      <c r="D13956" s="120" t="s">
        <v>580</v>
      </c>
      <c r="E13956" s="120" t="s">
        <v>31153</v>
      </c>
      <c r="F13956" s="209" t="s">
        <v>31154</v>
      </c>
      <c r="G13956" s="119" t="s">
        <v>31155</v>
      </c>
      <c r="H13956" s="121" t="s">
        <v>177</v>
      </c>
      <c r="I13956" s="121" t="s">
        <v>30</v>
      </c>
      <c r="J13956" s="121" t="s">
        <v>87</v>
      </c>
      <c r="K13956" s="121" t="s">
        <v>65</v>
      </c>
      <c r="L13956" s="131" t="s">
        <v>32</v>
      </c>
      <c r="M13956" s="120" t="s">
        <v>78</v>
      </c>
      <c r="N13956" s="131">
        <v>44564</v>
      </c>
    </row>
    <row r="13957" spans="1:25">
      <c r="A13957" s="116">
        <v>13957</v>
      </c>
      <c r="B13957" s="129">
        <v>44553</v>
      </c>
      <c r="D13957" s="120" t="s">
        <v>580</v>
      </c>
      <c r="E13957" s="120" t="s">
        <v>31156</v>
      </c>
      <c r="F13957" s="209" t="s">
        <v>31157</v>
      </c>
      <c r="G13957" s="119" t="s">
        <v>31158</v>
      </c>
      <c r="H13957" s="121" t="s">
        <v>71</v>
      </c>
      <c r="I13957" s="121" t="s">
        <v>30</v>
      </c>
      <c r="J13957" s="121" t="s">
        <v>11886</v>
      </c>
      <c r="K13957" s="121" t="s">
        <v>65</v>
      </c>
      <c r="L13957" s="131" t="s">
        <v>32</v>
      </c>
      <c r="M13957" s="120" t="s">
        <v>78</v>
      </c>
    </row>
    <row r="13958" spans="1:25">
      <c r="A13958" s="116">
        <v>13958</v>
      </c>
      <c r="B13958" s="129">
        <v>44553</v>
      </c>
      <c r="D13958" s="120" t="s">
        <v>580</v>
      </c>
      <c r="E13958" s="120" t="s">
        <v>31159</v>
      </c>
      <c r="F13958" s="209" t="s">
        <v>11952</v>
      </c>
      <c r="G13958" s="119" t="s">
        <v>31003</v>
      </c>
      <c r="H13958" s="121" t="s">
        <v>140</v>
      </c>
      <c r="I13958" s="121" t="s">
        <v>30</v>
      </c>
      <c r="J13958" s="121" t="s">
        <v>77</v>
      </c>
      <c r="K13958" s="121" t="s">
        <v>65</v>
      </c>
      <c r="L13958" s="131" t="s">
        <v>32</v>
      </c>
      <c r="M13958" s="120" t="s">
        <v>33</v>
      </c>
      <c r="N13958" s="131">
        <v>44564</v>
      </c>
      <c r="O13958" s="131">
        <v>44581</v>
      </c>
      <c r="S13958" s="120" t="s">
        <v>92</v>
      </c>
      <c r="Y13958" s="116" t="s">
        <v>26506</v>
      </c>
    </row>
    <row r="13959" spans="1:25">
      <c r="A13959" s="116">
        <v>13959</v>
      </c>
      <c r="B13959" s="129">
        <v>44553</v>
      </c>
      <c r="D13959" s="120" t="s">
        <v>580</v>
      </c>
      <c r="E13959" s="120" t="s">
        <v>31160</v>
      </c>
      <c r="F13959" s="209" t="s">
        <v>31161</v>
      </c>
      <c r="G13959" s="119" t="s">
        <v>31158</v>
      </c>
      <c r="H13959" s="121" t="s">
        <v>71</v>
      </c>
      <c r="I13959" s="121" t="s">
        <v>30</v>
      </c>
      <c r="J13959" s="121" t="s">
        <v>11886</v>
      </c>
      <c r="K13959" s="121" t="s">
        <v>65</v>
      </c>
      <c r="L13959" s="131" t="s">
        <v>32</v>
      </c>
      <c r="M13959" s="120" t="s">
        <v>78</v>
      </c>
    </row>
    <row r="13960" spans="1:25">
      <c r="A13960" s="116">
        <v>13960</v>
      </c>
      <c r="B13960" s="129">
        <v>44553</v>
      </c>
      <c r="D13960" s="120" t="s">
        <v>580</v>
      </c>
      <c r="E13960" s="120" t="s">
        <v>31162</v>
      </c>
      <c r="F13960" s="209" t="s">
        <v>31163</v>
      </c>
      <c r="G13960" s="119" t="s">
        <v>3025</v>
      </c>
      <c r="H13960" s="121" t="s">
        <v>1173</v>
      </c>
      <c r="I13960" s="121" t="s">
        <v>42</v>
      </c>
      <c r="J13960" s="121" t="s">
        <v>72</v>
      </c>
      <c r="K13960" s="121" t="s">
        <v>65</v>
      </c>
      <c r="L13960" s="131" t="s">
        <v>32</v>
      </c>
      <c r="M13960" s="120" t="s">
        <v>78</v>
      </c>
    </row>
    <row r="13961" spans="1:25">
      <c r="A13961" s="116">
        <v>13961</v>
      </c>
      <c r="B13961" s="129">
        <v>44553</v>
      </c>
      <c r="D13961" s="120" t="s">
        <v>580</v>
      </c>
      <c r="E13961" s="120" t="s">
        <v>31164</v>
      </c>
      <c r="F13961" s="209" t="s">
        <v>14524</v>
      </c>
      <c r="G13961" s="119" t="s">
        <v>1662</v>
      </c>
      <c r="H13961" s="121" t="s">
        <v>41</v>
      </c>
      <c r="I13961" s="121" t="s">
        <v>30</v>
      </c>
      <c r="J13961" s="121" t="s">
        <v>7280</v>
      </c>
      <c r="K13961" s="121" t="s">
        <v>65</v>
      </c>
      <c r="L13961" s="131" t="s">
        <v>32</v>
      </c>
      <c r="M13961" s="120" t="s">
        <v>78</v>
      </c>
    </row>
    <row r="13962" spans="1:25">
      <c r="A13962" s="116">
        <v>13962</v>
      </c>
      <c r="B13962" s="129">
        <v>44567</v>
      </c>
      <c r="D13962" s="120" t="s">
        <v>580</v>
      </c>
      <c r="E13962" s="120" t="s">
        <v>31165</v>
      </c>
      <c r="F13962" s="209" t="s">
        <v>31166</v>
      </c>
      <c r="G13962" s="119" t="s">
        <v>31167</v>
      </c>
      <c r="H13962" s="121" t="s">
        <v>160</v>
      </c>
      <c r="I13962" s="121" t="s">
        <v>63</v>
      </c>
      <c r="J13962" s="121" t="s">
        <v>323</v>
      </c>
      <c r="K13962" s="121" t="s">
        <v>65</v>
      </c>
      <c r="L13962" s="131" t="s">
        <v>32</v>
      </c>
      <c r="M13962" s="120" t="s">
        <v>78</v>
      </c>
    </row>
    <row r="13963" spans="1:25">
      <c r="A13963" s="116">
        <v>13963</v>
      </c>
      <c r="B13963" s="129">
        <v>44557</v>
      </c>
      <c r="D13963" s="120" t="s">
        <v>252</v>
      </c>
      <c r="E13963" s="120" t="s">
        <v>31168</v>
      </c>
      <c r="F13963" s="209" t="s">
        <v>31169</v>
      </c>
      <c r="G13963" s="119" t="s">
        <v>610</v>
      </c>
      <c r="H13963" s="121" t="s">
        <v>41</v>
      </c>
      <c r="I13963" s="121" t="s">
        <v>196</v>
      </c>
      <c r="J13963" s="121" t="s">
        <v>196</v>
      </c>
      <c r="K13963" s="121" t="s">
        <v>65</v>
      </c>
      <c r="L13963" s="131" t="s">
        <v>32</v>
      </c>
      <c r="M13963" s="120" t="s">
        <v>33</v>
      </c>
      <c r="N13963" s="131">
        <v>44565</v>
      </c>
      <c r="O13963" s="131">
        <v>44601</v>
      </c>
      <c r="S13963" s="120" t="s">
        <v>135</v>
      </c>
      <c r="T13963" s="126">
        <v>44585</v>
      </c>
    </row>
    <row r="13964" spans="1:25">
      <c r="A13964" s="116">
        <v>13964</v>
      </c>
      <c r="B13964" s="129">
        <v>44557</v>
      </c>
      <c r="D13964" s="120" t="s">
        <v>252</v>
      </c>
      <c r="E13964" s="120" t="s">
        <v>31170</v>
      </c>
      <c r="F13964" s="209" t="s">
        <v>753</v>
      </c>
      <c r="G13964" s="119" t="s">
        <v>31171</v>
      </c>
      <c r="H13964" s="121" t="s">
        <v>140</v>
      </c>
      <c r="I13964" s="121" t="s">
        <v>42</v>
      </c>
      <c r="J13964" s="121" t="s">
        <v>211</v>
      </c>
      <c r="K13964" s="121" t="s">
        <v>65</v>
      </c>
      <c r="L13964" s="131" t="s">
        <v>32</v>
      </c>
      <c r="M13964" s="120" t="s">
        <v>78</v>
      </c>
    </row>
    <row r="13965" spans="1:25">
      <c r="A13965" s="116">
        <v>13965</v>
      </c>
      <c r="B13965" s="129">
        <v>44557</v>
      </c>
      <c r="D13965" s="120" t="s">
        <v>252</v>
      </c>
      <c r="E13965" s="120" t="s">
        <v>31172</v>
      </c>
      <c r="F13965" s="209" t="s">
        <v>31173</v>
      </c>
      <c r="G13965" s="119" t="s">
        <v>31171</v>
      </c>
      <c r="H13965" s="121" t="s">
        <v>140</v>
      </c>
      <c r="I13965" s="121" t="s">
        <v>42</v>
      </c>
      <c r="J13965" s="121" t="s">
        <v>211</v>
      </c>
      <c r="K13965" s="121" t="s">
        <v>65</v>
      </c>
      <c r="L13965" s="131" t="s">
        <v>32</v>
      </c>
      <c r="M13965" s="120" t="s">
        <v>33</v>
      </c>
      <c r="N13965" s="131">
        <v>44589</v>
      </c>
    </row>
    <row r="13966" spans="1:25">
      <c r="A13966" s="116">
        <v>13966</v>
      </c>
      <c r="B13966" s="129">
        <v>44557</v>
      </c>
      <c r="D13966" s="120" t="s">
        <v>252</v>
      </c>
      <c r="E13966" s="120" t="s">
        <v>31174</v>
      </c>
      <c r="F13966" s="209" t="s">
        <v>469</v>
      </c>
      <c r="G13966" s="119" t="s">
        <v>610</v>
      </c>
      <c r="H13966" s="121" t="s">
        <v>41</v>
      </c>
      <c r="I13966" s="121" t="s">
        <v>42</v>
      </c>
      <c r="J13966" s="121" t="s">
        <v>72</v>
      </c>
      <c r="K13966" s="121" t="s">
        <v>65</v>
      </c>
      <c r="L13966" s="131" t="s">
        <v>32</v>
      </c>
      <c r="M13966" s="120" t="s">
        <v>78</v>
      </c>
    </row>
    <row r="13967" spans="1:25">
      <c r="A13967" s="116">
        <v>13967</v>
      </c>
      <c r="B13967" s="129">
        <v>44557</v>
      </c>
      <c r="D13967" s="120" t="s">
        <v>252</v>
      </c>
      <c r="E13967" s="120" t="s">
        <v>31175</v>
      </c>
      <c r="F13967" s="209" t="s">
        <v>544</v>
      </c>
      <c r="G13967" s="119" t="s">
        <v>837</v>
      </c>
      <c r="H13967" s="121" t="s">
        <v>48</v>
      </c>
      <c r="I13967" s="121" t="s">
        <v>63</v>
      </c>
      <c r="J13967" s="121" t="s">
        <v>323</v>
      </c>
      <c r="K13967" s="121" t="s">
        <v>584</v>
      </c>
      <c r="L13967" s="131" t="s">
        <v>32</v>
      </c>
      <c r="M13967" s="120" t="s">
        <v>78</v>
      </c>
    </row>
    <row r="13968" spans="1:25">
      <c r="A13968" s="116">
        <v>13968</v>
      </c>
      <c r="B13968" s="129">
        <v>44557</v>
      </c>
      <c r="D13968" s="120" t="s">
        <v>252</v>
      </c>
      <c r="E13968" s="120" t="s">
        <v>31176</v>
      </c>
      <c r="F13968" s="209" t="s">
        <v>31177</v>
      </c>
      <c r="G13968" s="119" t="s">
        <v>371</v>
      </c>
      <c r="H13968" s="121" t="s">
        <v>53</v>
      </c>
      <c r="I13968" s="121" t="s">
        <v>42</v>
      </c>
      <c r="J13968" s="121" t="s">
        <v>549</v>
      </c>
      <c r="K13968" s="121" t="s">
        <v>65</v>
      </c>
      <c r="L13968" s="131" t="s">
        <v>32</v>
      </c>
      <c r="M13968" s="120" t="s">
        <v>33</v>
      </c>
      <c r="N13968" s="131">
        <v>44565</v>
      </c>
      <c r="O13968" s="131">
        <v>44580</v>
      </c>
      <c r="S13968" s="120" t="s">
        <v>92</v>
      </c>
      <c r="T13968" s="126">
        <v>44585</v>
      </c>
    </row>
    <row r="13969" spans="1:25">
      <c r="A13969" s="116">
        <v>13969</v>
      </c>
      <c r="B13969" s="129">
        <v>44557</v>
      </c>
      <c r="D13969" s="120" t="s">
        <v>252</v>
      </c>
      <c r="E13969" s="120" t="s">
        <v>31178</v>
      </c>
      <c r="F13969" s="209" t="s">
        <v>31179</v>
      </c>
      <c r="G13969" s="119" t="s">
        <v>677</v>
      </c>
      <c r="H13969" s="121" t="s">
        <v>48</v>
      </c>
      <c r="I13969" s="121" t="s">
        <v>63</v>
      </c>
      <c r="J13969" s="121" t="s">
        <v>601</v>
      </c>
      <c r="K13969" s="121" t="s">
        <v>65</v>
      </c>
      <c r="L13969" s="131" t="s">
        <v>32</v>
      </c>
      <c r="M13969" s="120" t="s">
        <v>33</v>
      </c>
      <c r="N13969" s="131">
        <v>44564</v>
      </c>
      <c r="Y13969" s="116" t="s">
        <v>20731</v>
      </c>
    </row>
    <row r="13970" spans="1:25">
      <c r="A13970" s="116">
        <v>13970</v>
      </c>
      <c r="B13970" s="129">
        <v>44557</v>
      </c>
      <c r="D13970" s="120" t="s">
        <v>252</v>
      </c>
      <c r="E13970" s="120" t="s">
        <v>31180</v>
      </c>
      <c r="F13970" s="209" t="s">
        <v>469</v>
      </c>
      <c r="G13970" s="119" t="s">
        <v>1574</v>
      </c>
      <c r="H13970" s="121" t="s">
        <v>1173</v>
      </c>
      <c r="I13970" s="121" t="s">
        <v>63</v>
      </c>
      <c r="J13970" s="121" t="s">
        <v>601</v>
      </c>
      <c r="K13970" s="121" t="s">
        <v>65</v>
      </c>
      <c r="L13970" s="131" t="s">
        <v>32</v>
      </c>
      <c r="M13970" s="120" t="s">
        <v>33</v>
      </c>
      <c r="N13970" s="131">
        <v>44564</v>
      </c>
      <c r="S13970" s="120" t="s">
        <v>135</v>
      </c>
      <c r="T13970" s="126">
        <v>44202</v>
      </c>
      <c r="Y13970" s="116" t="s">
        <v>20731</v>
      </c>
    </row>
    <row r="13971" spans="1:25">
      <c r="A13971" s="116">
        <v>13971</v>
      </c>
      <c r="B13971" s="129">
        <v>44559</v>
      </c>
      <c r="C13971" s="118">
        <f t="shared" ref="C13971:C14007" si="505">IF(B13971&lt;&gt;0,MONTH(B13971),0)</f>
        <v>12</v>
      </c>
      <c r="D13971" s="120" t="s">
        <v>252</v>
      </c>
      <c r="E13971" s="120" t="s">
        <v>31181</v>
      </c>
      <c r="F13971" s="214" t="s">
        <v>31182</v>
      </c>
      <c r="G13971" s="119" t="s">
        <v>31183</v>
      </c>
      <c r="H13971" s="121" t="s">
        <v>53</v>
      </c>
      <c r="I13971" s="121" t="s">
        <v>30</v>
      </c>
      <c r="J13971" s="121" t="s">
        <v>1540</v>
      </c>
      <c r="K13971" s="120" t="s">
        <v>65</v>
      </c>
      <c r="L13971" s="131" t="s">
        <v>32</v>
      </c>
      <c r="M13971" s="120" t="s">
        <v>78</v>
      </c>
      <c r="P13971" s="124">
        <f t="shared" ref="P13971:P14007" si="506">IF(O13971&lt;&gt;0,MONTH(O13971),0)</f>
        <v>0</v>
      </c>
    </row>
    <row r="13972" spans="1:25">
      <c r="A13972" s="116">
        <v>13972</v>
      </c>
      <c r="B13972" s="129">
        <v>44559</v>
      </c>
      <c r="C13972" s="118">
        <f t="shared" si="505"/>
        <v>12</v>
      </c>
      <c r="D13972" s="120" t="s">
        <v>252</v>
      </c>
      <c r="E13972" s="120" t="s">
        <v>31184</v>
      </c>
      <c r="F13972" s="214" t="s">
        <v>558</v>
      </c>
      <c r="G13972" s="119" t="s">
        <v>381</v>
      </c>
      <c r="H13972" s="121" t="s">
        <v>41</v>
      </c>
      <c r="I13972" s="121" t="s">
        <v>42</v>
      </c>
      <c r="J13972" s="121" t="s">
        <v>2929</v>
      </c>
      <c r="K13972" s="120" t="s">
        <v>65</v>
      </c>
      <c r="L13972" s="131" t="s">
        <v>32</v>
      </c>
      <c r="M13972" s="120" t="s">
        <v>78</v>
      </c>
      <c r="P13972" s="124">
        <f t="shared" si="506"/>
        <v>0</v>
      </c>
    </row>
    <row r="13973" spans="1:25">
      <c r="A13973" s="116">
        <v>13973</v>
      </c>
      <c r="B13973" s="129">
        <v>44559</v>
      </c>
      <c r="C13973" s="118">
        <f t="shared" si="505"/>
        <v>12</v>
      </c>
      <c r="D13973" s="120" t="s">
        <v>252</v>
      </c>
      <c r="E13973" s="120" t="s">
        <v>31185</v>
      </c>
      <c r="F13973" s="214" t="s">
        <v>22729</v>
      </c>
      <c r="G13973" s="119" t="s">
        <v>5017</v>
      </c>
      <c r="H13973" s="121" t="s">
        <v>344</v>
      </c>
      <c r="I13973" s="121" t="s">
        <v>30</v>
      </c>
      <c r="J13973" s="121" t="s">
        <v>7142</v>
      </c>
      <c r="K13973" s="120" t="s">
        <v>65</v>
      </c>
      <c r="L13973" s="131" t="s">
        <v>32</v>
      </c>
      <c r="M13973" s="120" t="s">
        <v>78</v>
      </c>
      <c r="P13973" s="124">
        <f t="shared" si="506"/>
        <v>0</v>
      </c>
    </row>
    <row r="13974" spans="1:25">
      <c r="A13974" s="116">
        <v>13974</v>
      </c>
      <c r="B13974" s="129">
        <v>44559</v>
      </c>
      <c r="C13974" s="118">
        <f t="shared" si="505"/>
        <v>12</v>
      </c>
      <c r="D13974" s="120" t="s">
        <v>252</v>
      </c>
      <c r="E13974" s="120" t="s">
        <v>31186</v>
      </c>
      <c r="F13974" s="214" t="s">
        <v>31187</v>
      </c>
      <c r="G13974" s="119" t="s">
        <v>25358</v>
      </c>
      <c r="H13974" s="121" t="s">
        <v>41</v>
      </c>
      <c r="I13974" s="121" t="s">
        <v>30</v>
      </c>
      <c r="J13974" s="121" t="s">
        <v>87</v>
      </c>
      <c r="K13974" s="120" t="s">
        <v>65</v>
      </c>
      <c r="L13974" s="131" t="s">
        <v>32</v>
      </c>
      <c r="M13974" s="120" t="s">
        <v>33</v>
      </c>
      <c r="N13974" s="131">
        <v>44564</v>
      </c>
      <c r="O13974" s="131">
        <v>44586</v>
      </c>
      <c r="P13974" s="124">
        <f t="shared" si="506"/>
        <v>1</v>
      </c>
      <c r="S13974" s="120" t="s">
        <v>135</v>
      </c>
      <c r="T13974" s="126">
        <v>44565</v>
      </c>
    </row>
    <row r="13975" spans="1:25">
      <c r="A13975" s="116">
        <v>13975</v>
      </c>
      <c r="B13975" s="129">
        <v>44559</v>
      </c>
      <c r="C13975" s="118">
        <f t="shared" si="505"/>
        <v>12</v>
      </c>
      <c r="D13975" s="120" t="s">
        <v>252</v>
      </c>
      <c r="E13975" s="120" t="s">
        <v>31188</v>
      </c>
      <c r="F13975" s="214" t="s">
        <v>23942</v>
      </c>
      <c r="G13975" s="119" t="s">
        <v>24709</v>
      </c>
      <c r="H13975" s="121" t="s">
        <v>344</v>
      </c>
      <c r="I13975" s="121" t="s">
        <v>30</v>
      </c>
      <c r="J13975" s="121" t="s">
        <v>12996</v>
      </c>
      <c r="K13975" s="120" t="s">
        <v>65</v>
      </c>
      <c r="L13975" s="131" t="s">
        <v>32</v>
      </c>
      <c r="M13975" s="120" t="s">
        <v>78</v>
      </c>
      <c r="P13975" s="124">
        <f t="shared" si="506"/>
        <v>0</v>
      </c>
    </row>
    <row r="13976" spans="1:25" ht="27.6">
      <c r="A13976" s="116">
        <v>13976</v>
      </c>
      <c r="B13976" s="129">
        <v>44559</v>
      </c>
      <c r="C13976" s="118">
        <f t="shared" si="505"/>
        <v>12</v>
      </c>
      <c r="D13976" s="120" t="s">
        <v>252</v>
      </c>
      <c r="E13976" s="120" t="s">
        <v>31189</v>
      </c>
      <c r="F13976" s="214" t="s">
        <v>31190</v>
      </c>
      <c r="G13976" s="119" t="s">
        <v>16120</v>
      </c>
      <c r="H13976" s="121" t="s">
        <v>97</v>
      </c>
      <c r="I13976" s="121" t="s">
        <v>30</v>
      </c>
      <c r="J13976" s="121" t="s">
        <v>87</v>
      </c>
      <c r="K13976" s="120" t="s">
        <v>65</v>
      </c>
      <c r="L13976" s="131" t="s">
        <v>32</v>
      </c>
      <c r="M13976" s="120" t="s">
        <v>33</v>
      </c>
      <c r="N13976" s="131">
        <v>44564</v>
      </c>
      <c r="P13976" s="124">
        <f t="shared" si="506"/>
        <v>0</v>
      </c>
      <c r="S13976" s="120" t="s">
        <v>92</v>
      </c>
      <c r="T13976" s="126">
        <v>44569</v>
      </c>
    </row>
    <row r="13977" spans="1:25">
      <c r="A13977" s="116">
        <v>13977</v>
      </c>
      <c r="B13977" s="129">
        <v>44559</v>
      </c>
      <c r="C13977" s="118">
        <f t="shared" si="505"/>
        <v>12</v>
      </c>
      <c r="D13977" s="120" t="s">
        <v>252</v>
      </c>
      <c r="E13977" s="120" t="s">
        <v>31191</v>
      </c>
      <c r="F13977" s="214" t="s">
        <v>31192</v>
      </c>
      <c r="G13977" s="119" t="s">
        <v>14658</v>
      </c>
      <c r="H13977" s="121" t="s">
        <v>29</v>
      </c>
      <c r="I13977" s="121" t="s">
        <v>30</v>
      </c>
      <c r="J13977" s="121" t="s">
        <v>1540</v>
      </c>
      <c r="K13977" s="120" t="s">
        <v>65</v>
      </c>
      <c r="L13977" s="131" t="s">
        <v>32</v>
      </c>
      <c r="M13977" s="121" t="s">
        <v>78</v>
      </c>
      <c r="P13977" s="124">
        <f t="shared" si="506"/>
        <v>0</v>
      </c>
    </row>
    <row r="13978" spans="1:25">
      <c r="A13978" s="116">
        <v>13978</v>
      </c>
      <c r="B13978" s="129">
        <v>44559</v>
      </c>
      <c r="C13978" s="118">
        <f t="shared" si="505"/>
        <v>12</v>
      </c>
      <c r="D13978" s="120" t="s">
        <v>252</v>
      </c>
      <c r="E13978" s="120" t="s">
        <v>31193</v>
      </c>
      <c r="F13978" s="211" t="s">
        <v>8011</v>
      </c>
      <c r="G13978" s="119" t="s">
        <v>21570</v>
      </c>
      <c r="H13978" s="121" t="s">
        <v>140</v>
      </c>
      <c r="I13978" s="119" t="s">
        <v>30</v>
      </c>
      <c r="J13978" s="121" t="s">
        <v>87</v>
      </c>
      <c r="K13978" s="120" t="s">
        <v>65</v>
      </c>
      <c r="L13978" s="131" t="s">
        <v>32</v>
      </c>
      <c r="M13978" s="121" t="s">
        <v>78</v>
      </c>
      <c r="P13978" s="124">
        <f t="shared" si="506"/>
        <v>0</v>
      </c>
    </row>
    <row r="13979" spans="1:25">
      <c r="A13979" s="116">
        <v>13979</v>
      </c>
      <c r="B13979" s="129">
        <v>44559</v>
      </c>
      <c r="C13979" s="118">
        <f t="shared" si="505"/>
        <v>12</v>
      </c>
      <c r="D13979" s="120" t="s">
        <v>252</v>
      </c>
      <c r="E13979" s="120" t="s">
        <v>31194</v>
      </c>
      <c r="F13979" s="214" t="s">
        <v>10154</v>
      </c>
      <c r="G13979" s="119" t="s">
        <v>31195</v>
      </c>
      <c r="H13979" s="121" t="s">
        <v>140</v>
      </c>
      <c r="I13979" s="121" t="s">
        <v>30</v>
      </c>
      <c r="J13979" s="121" t="s">
        <v>6396</v>
      </c>
      <c r="K13979" s="120" t="s">
        <v>65</v>
      </c>
      <c r="L13979" s="131" t="s">
        <v>32</v>
      </c>
      <c r="M13979" s="121" t="s">
        <v>78</v>
      </c>
      <c r="P13979" s="124">
        <f t="shared" si="506"/>
        <v>0</v>
      </c>
    </row>
    <row r="13980" spans="1:25" ht="27.6">
      <c r="A13980" s="116">
        <v>13980</v>
      </c>
      <c r="B13980" s="129">
        <v>44559</v>
      </c>
      <c r="C13980" s="118">
        <f t="shared" si="505"/>
        <v>12</v>
      </c>
      <c r="D13980" s="120" t="s">
        <v>252</v>
      </c>
      <c r="E13980" s="120" t="s">
        <v>31196</v>
      </c>
      <c r="F13980" s="214" t="s">
        <v>31197</v>
      </c>
      <c r="G13980" s="119" t="s">
        <v>11938</v>
      </c>
      <c r="H13980" s="121" t="s">
        <v>6799</v>
      </c>
      <c r="I13980" s="121" t="s">
        <v>30</v>
      </c>
      <c r="J13980" s="121" t="s">
        <v>7142</v>
      </c>
      <c r="K13980" s="120" t="s">
        <v>65</v>
      </c>
      <c r="L13980" s="131" t="s">
        <v>32</v>
      </c>
      <c r="M13980" s="120" t="s">
        <v>78</v>
      </c>
      <c r="P13980" s="124">
        <f t="shared" si="506"/>
        <v>0</v>
      </c>
      <c r="U13980" s="126" t="s">
        <v>31198</v>
      </c>
      <c r="V13980" s="126" t="s">
        <v>7149</v>
      </c>
    </row>
    <row r="13981" spans="1:25">
      <c r="A13981" s="116">
        <v>13981</v>
      </c>
      <c r="B13981" s="129">
        <v>44559</v>
      </c>
      <c r="C13981" s="118">
        <f t="shared" si="505"/>
        <v>12</v>
      </c>
      <c r="D13981" s="120" t="s">
        <v>252</v>
      </c>
      <c r="E13981" s="120" t="s">
        <v>31199</v>
      </c>
      <c r="F13981" s="214" t="s">
        <v>1372</v>
      </c>
      <c r="G13981" s="119" t="s">
        <v>2394</v>
      </c>
      <c r="H13981" s="121" t="s">
        <v>29</v>
      </c>
      <c r="I13981" s="121" t="s">
        <v>30</v>
      </c>
      <c r="J13981" s="121" t="s">
        <v>7087</v>
      </c>
      <c r="K13981" s="120" t="s">
        <v>65</v>
      </c>
      <c r="L13981" s="131" t="s">
        <v>32</v>
      </c>
      <c r="M13981" s="120" t="s">
        <v>78</v>
      </c>
      <c r="P13981" s="124">
        <f t="shared" si="506"/>
        <v>0</v>
      </c>
    </row>
    <row r="13982" spans="1:25">
      <c r="A13982" s="116">
        <v>13982</v>
      </c>
      <c r="B13982" s="129">
        <v>44559</v>
      </c>
      <c r="C13982" s="118">
        <f t="shared" si="505"/>
        <v>12</v>
      </c>
      <c r="D13982" s="120" t="s">
        <v>252</v>
      </c>
      <c r="E13982" s="120" t="s">
        <v>31200</v>
      </c>
      <c r="F13982" s="214" t="s">
        <v>31201</v>
      </c>
      <c r="G13982" s="119" t="s">
        <v>20517</v>
      </c>
      <c r="H13982" s="121" t="s">
        <v>29</v>
      </c>
      <c r="I13982" s="121" t="s">
        <v>30</v>
      </c>
      <c r="J13982" s="121" t="s">
        <v>5018</v>
      </c>
      <c r="K13982" s="120" t="s">
        <v>65</v>
      </c>
      <c r="L13982" s="131" t="s">
        <v>32</v>
      </c>
      <c r="M13982" s="120" t="s">
        <v>78</v>
      </c>
      <c r="P13982" s="124">
        <f t="shared" si="506"/>
        <v>0</v>
      </c>
    </row>
    <row r="13983" spans="1:25">
      <c r="A13983" s="116">
        <v>13983</v>
      </c>
      <c r="B13983" s="129">
        <v>44559</v>
      </c>
      <c r="C13983" s="118">
        <f t="shared" si="505"/>
        <v>12</v>
      </c>
      <c r="D13983" s="120" t="s">
        <v>252</v>
      </c>
      <c r="E13983" s="120" t="s">
        <v>31202</v>
      </c>
      <c r="F13983" s="214" t="s">
        <v>31203</v>
      </c>
      <c r="G13983" s="119" t="s">
        <v>15542</v>
      </c>
      <c r="H13983" s="121" t="s">
        <v>29</v>
      </c>
      <c r="I13983" s="121" t="s">
        <v>30</v>
      </c>
      <c r="J13983" s="121" t="s">
        <v>7142</v>
      </c>
      <c r="K13983" s="120" t="s">
        <v>65</v>
      </c>
      <c r="L13983" s="131" t="s">
        <v>32</v>
      </c>
      <c r="M13983" s="120" t="s">
        <v>78</v>
      </c>
      <c r="P13983" s="124">
        <f t="shared" si="506"/>
        <v>0</v>
      </c>
    </row>
    <row r="13984" spans="1:25" ht="27.6">
      <c r="A13984" s="116">
        <v>13984</v>
      </c>
      <c r="B13984" s="129">
        <v>44559</v>
      </c>
      <c r="C13984" s="118">
        <f t="shared" si="505"/>
        <v>12</v>
      </c>
      <c r="D13984" s="120" t="s">
        <v>252</v>
      </c>
      <c r="E13984" s="120" t="s">
        <v>31204</v>
      </c>
      <c r="F13984" s="214" t="s">
        <v>31205</v>
      </c>
      <c r="G13984" s="119" t="s">
        <v>709</v>
      </c>
      <c r="H13984" s="121" t="s">
        <v>29</v>
      </c>
      <c r="I13984" s="121" t="s">
        <v>30</v>
      </c>
      <c r="J13984" s="121" t="s">
        <v>5018</v>
      </c>
      <c r="K13984" s="120" t="s">
        <v>65</v>
      </c>
      <c r="L13984" s="131" t="s">
        <v>32</v>
      </c>
      <c r="M13984" s="120" t="s">
        <v>78</v>
      </c>
      <c r="P13984" s="124">
        <f t="shared" si="506"/>
        <v>0</v>
      </c>
      <c r="Y13984" s="116" t="s">
        <v>356</v>
      </c>
    </row>
    <row r="13985" spans="1:16">
      <c r="A13985" s="116">
        <v>13985</v>
      </c>
      <c r="B13985" s="129">
        <v>44559</v>
      </c>
      <c r="C13985" s="118">
        <f t="shared" si="505"/>
        <v>12</v>
      </c>
      <c r="D13985" s="120" t="s">
        <v>252</v>
      </c>
      <c r="E13985" s="120" t="s">
        <v>31206</v>
      </c>
      <c r="F13985" s="214" t="s">
        <v>31207</v>
      </c>
      <c r="G13985" s="119" t="s">
        <v>8752</v>
      </c>
      <c r="H13985" s="121" t="s">
        <v>29</v>
      </c>
      <c r="I13985" s="121" t="s">
        <v>30</v>
      </c>
      <c r="J13985" s="121" t="s">
        <v>529</v>
      </c>
      <c r="K13985" s="120" t="s">
        <v>65</v>
      </c>
      <c r="L13985" s="131" t="s">
        <v>32</v>
      </c>
      <c r="M13985" s="120" t="s">
        <v>78</v>
      </c>
      <c r="P13985" s="124">
        <f t="shared" si="506"/>
        <v>0</v>
      </c>
    </row>
    <row r="13986" spans="1:16">
      <c r="A13986" s="116">
        <v>13986</v>
      </c>
      <c r="B13986" s="129">
        <v>44559</v>
      </c>
      <c r="C13986" s="118">
        <f t="shared" si="505"/>
        <v>12</v>
      </c>
      <c r="D13986" s="120" t="s">
        <v>252</v>
      </c>
      <c r="E13986" s="120" t="s">
        <v>31208</v>
      </c>
      <c r="F13986" s="214" t="s">
        <v>20723</v>
      </c>
      <c r="G13986" s="119" t="s">
        <v>9259</v>
      </c>
      <c r="H13986" s="121" t="s">
        <v>29</v>
      </c>
      <c r="I13986" s="121" t="s">
        <v>30</v>
      </c>
      <c r="J13986" s="121" t="s">
        <v>7216</v>
      </c>
      <c r="K13986" s="120" t="s">
        <v>65</v>
      </c>
      <c r="L13986" s="131" t="s">
        <v>32</v>
      </c>
      <c r="M13986" s="120" t="s">
        <v>78</v>
      </c>
      <c r="P13986" s="124">
        <f t="shared" si="506"/>
        <v>0</v>
      </c>
    </row>
    <row r="13987" spans="1:16">
      <c r="A13987" s="116">
        <v>13987</v>
      </c>
      <c r="B13987" s="129">
        <v>44559</v>
      </c>
      <c r="C13987" s="118">
        <f t="shared" si="505"/>
        <v>12</v>
      </c>
      <c r="D13987" s="120" t="s">
        <v>252</v>
      </c>
      <c r="E13987" s="120" t="s">
        <v>31209</v>
      </c>
      <c r="F13987" s="214" t="s">
        <v>31210</v>
      </c>
      <c r="G13987" s="119" t="s">
        <v>15192</v>
      </c>
      <c r="H13987" s="121" t="s">
        <v>29</v>
      </c>
      <c r="I13987" s="121" t="s">
        <v>30</v>
      </c>
      <c r="J13987" s="121" t="s">
        <v>7726</v>
      </c>
      <c r="K13987" s="120" t="s">
        <v>65</v>
      </c>
      <c r="L13987" s="131" t="s">
        <v>32</v>
      </c>
      <c r="M13987" s="120" t="s">
        <v>78</v>
      </c>
      <c r="P13987" s="124">
        <f t="shared" si="506"/>
        <v>0</v>
      </c>
    </row>
    <row r="13988" spans="1:16" ht="27.6">
      <c r="A13988" s="116">
        <v>13988</v>
      </c>
      <c r="B13988" s="129">
        <v>44559</v>
      </c>
      <c r="C13988" s="118">
        <f t="shared" si="505"/>
        <v>12</v>
      </c>
      <c r="D13988" s="120" t="s">
        <v>252</v>
      </c>
      <c r="E13988" s="120" t="s">
        <v>31211</v>
      </c>
      <c r="F13988" s="214" t="s">
        <v>31212</v>
      </c>
      <c r="G13988" s="119" t="s">
        <v>5010</v>
      </c>
      <c r="H13988" s="121" t="s">
        <v>29</v>
      </c>
      <c r="I13988" s="121" t="s">
        <v>30</v>
      </c>
      <c r="J13988" s="121" t="s">
        <v>77</v>
      </c>
      <c r="K13988" s="120" t="s">
        <v>65</v>
      </c>
      <c r="L13988" s="131" t="s">
        <v>32</v>
      </c>
      <c r="M13988" s="120" t="s">
        <v>78</v>
      </c>
      <c r="P13988" s="124">
        <f t="shared" si="506"/>
        <v>0</v>
      </c>
    </row>
    <row r="13989" spans="1:16">
      <c r="A13989" s="116">
        <v>13989</v>
      </c>
      <c r="B13989" s="129">
        <v>44559</v>
      </c>
      <c r="C13989" s="118">
        <f t="shared" si="505"/>
        <v>12</v>
      </c>
      <c r="D13989" s="120" t="s">
        <v>252</v>
      </c>
      <c r="E13989" s="120" t="s">
        <v>31213</v>
      </c>
      <c r="F13989" s="214" t="s">
        <v>31214</v>
      </c>
      <c r="G13989" s="119" t="s">
        <v>5010</v>
      </c>
      <c r="H13989" s="121" t="s">
        <v>29</v>
      </c>
      <c r="I13989" s="121" t="s">
        <v>30</v>
      </c>
      <c r="J13989" s="121" t="s">
        <v>77</v>
      </c>
      <c r="K13989" s="120" t="s">
        <v>65</v>
      </c>
      <c r="L13989" s="131" t="s">
        <v>32</v>
      </c>
      <c r="M13989" s="120" t="s">
        <v>78</v>
      </c>
      <c r="P13989" s="124">
        <f t="shared" si="506"/>
        <v>0</v>
      </c>
    </row>
    <row r="13990" spans="1:16" ht="27.6">
      <c r="A13990" s="116">
        <v>13990</v>
      </c>
      <c r="B13990" s="129">
        <v>44559</v>
      </c>
      <c r="C13990" s="118">
        <f t="shared" si="505"/>
        <v>12</v>
      </c>
      <c r="D13990" s="120" t="s">
        <v>252</v>
      </c>
      <c r="E13990" s="120" t="s">
        <v>31215</v>
      </c>
      <c r="F13990" s="214" t="s">
        <v>31216</v>
      </c>
      <c r="G13990" s="119" t="s">
        <v>6813</v>
      </c>
      <c r="H13990" s="121" t="s">
        <v>29</v>
      </c>
      <c r="I13990" s="121" t="s">
        <v>30</v>
      </c>
      <c r="J13990" s="121" t="s">
        <v>529</v>
      </c>
      <c r="K13990" s="120" t="s">
        <v>65</v>
      </c>
      <c r="L13990" s="131" t="s">
        <v>32</v>
      </c>
      <c r="M13990" s="120" t="s">
        <v>78</v>
      </c>
      <c r="P13990" s="124">
        <f t="shared" si="506"/>
        <v>0</v>
      </c>
    </row>
    <row r="13991" spans="1:16" ht="27.6">
      <c r="A13991" s="116">
        <v>13991</v>
      </c>
      <c r="B13991" s="129">
        <v>44559</v>
      </c>
      <c r="C13991" s="118">
        <f t="shared" si="505"/>
        <v>12</v>
      </c>
      <c r="D13991" s="120" t="s">
        <v>252</v>
      </c>
      <c r="E13991" s="120" t="s">
        <v>31217</v>
      </c>
      <c r="F13991" s="214" t="s">
        <v>31218</v>
      </c>
      <c r="G13991" s="119" t="s">
        <v>11060</v>
      </c>
      <c r="H13991" s="121" t="s">
        <v>29</v>
      </c>
      <c r="I13991" s="121" t="s">
        <v>30</v>
      </c>
      <c r="J13991" s="121" t="s">
        <v>31</v>
      </c>
      <c r="K13991" s="120" t="s">
        <v>65</v>
      </c>
      <c r="L13991" s="131" t="s">
        <v>32</v>
      </c>
      <c r="M13991" s="120" t="s">
        <v>78</v>
      </c>
      <c r="P13991" s="124">
        <f t="shared" si="506"/>
        <v>0</v>
      </c>
    </row>
    <row r="13992" spans="1:16">
      <c r="A13992" s="116">
        <v>13992</v>
      </c>
      <c r="B13992" s="129">
        <v>44559</v>
      </c>
      <c r="C13992" s="118">
        <f t="shared" si="505"/>
        <v>12</v>
      </c>
      <c r="D13992" s="120" t="s">
        <v>252</v>
      </c>
      <c r="E13992" s="120" t="s">
        <v>31219</v>
      </c>
      <c r="F13992" s="214" t="s">
        <v>18969</v>
      </c>
      <c r="G13992" s="119" t="s">
        <v>18934</v>
      </c>
      <c r="H13992" s="121" t="s">
        <v>29</v>
      </c>
      <c r="I13992" s="121" t="s">
        <v>42</v>
      </c>
      <c r="J13992" s="121" t="s">
        <v>72</v>
      </c>
      <c r="K13992" s="120" t="s">
        <v>65</v>
      </c>
      <c r="L13992" s="131" t="s">
        <v>32</v>
      </c>
      <c r="M13992" s="120" t="s">
        <v>78</v>
      </c>
      <c r="P13992" s="124">
        <f t="shared" si="506"/>
        <v>0</v>
      </c>
    </row>
    <row r="13993" spans="1:16">
      <c r="A13993" s="116">
        <v>13993</v>
      </c>
      <c r="B13993" s="129">
        <v>44559</v>
      </c>
      <c r="C13993" s="118">
        <f t="shared" si="505"/>
        <v>12</v>
      </c>
      <c r="D13993" s="120" t="s">
        <v>252</v>
      </c>
      <c r="E13993" s="120" t="s">
        <v>31220</v>
      </c>
      <c r="F13993" s="214" t="s">
        <v>1462</v>
      </c>
      <c r="G13993" s="119" t="s">
        <v>18934</v>
      </c>
      <c r="H13993" s="121" t="s">
        <v>29</v>
      </c>
      <c r="I13993" s="121" t="s">
        <v>30</v>
      </c>
      <c r="J13993" s="121" t="s">
        <v>7142</v>
      </c>
      <c r="K13993" s="120" t="s">
        <v>65</v>
      </c>
      <c r="L13993" s="131" t="s">
        <v>32</v>
      </c>
      <c r="M13993" s="120" t="s">
        <v>78</v>
      </c>
      <c r="P13993" s="124">
        <f t="shared" si="506"/>
        <v>0</v>
      </c>
    </row>
    <row r="13994" spans="1:16" ht="27.6">
      <c r="A13994" s="116">
        <v>13994</v>
      </c>
      <c r="B13994" s="129">
        <v>44559</v>
      </c>
      <c r="C13994" s="118">
        <f t="shared" si="505"/>
        <v>12</v>
      </c>
      <c r="D13994" s="120" t="s">
        <v>252</v>
      </c>
      <c r="E13994" s="120" t="s">
        <v>31221</v>
      </c>
      <c r="F13994" s="214" t="s">
        <v>31222</v>
      </c>
      <c r="G13994" s="119" t="s">
        <v>20102</v>
      </c>
      <c r="H13994" s="121" t="s">
        <v>53</v>
      </c>
      <c r="I13994" s="121" t="s">
        <v>30</v>
      </c>
      <c r="J13994" s="121" t="s">
        <v>1540</v>
      </c>
      <c r="K13994" s="120" t="s">
        <v>65</v>
      </c>
      <c r="L13994" s="131" t="s">
        <v>32</v>
      </c>
      <c r="M13994" s="120" t="s">
        <v>78</v>
      </c>
      <c r="P13994" s="124">
        <f t="shared" si="506"/>
        <v>0</v>
      </c>
    </row>
    <row r="13995" spans="1:16">
      <c r="A13995" s="116">
        <v>13995</v>
      </c>
      <c r="B13995" s="129">
        <v>44559</v>
      </c>
      <c r="C13995" s="118">
        <f t="shared" si="505"/>
        <v>12</v>
      </c>
      <c r="D13995" s="120" t="s">
        <v>252</v>
      </c>
      <c r="E13995" s="120" t="s">
        <v>31223</v>
      </c>
      <c r="F13995" s="214" t="s">
        <v>7395</v>
      </c>
      <c r="G13995" s="119" t="s">
        <v>31224</v>
      </c>
      <c r="H13995" s="121" t="s">
        <v>192</v>
      </c>
      <c r="I13995" s="121" t="s">
        <v>30</v>
      </c>
      <c r="J13995" s="121" t="s">
        <v>7726</v>
      </c>
      <c r="K13995" s="120" t="s">
        <v>65</v>
      </c>
      <c r="L13995" s="131" t="s">
        <v>32</v>
      </c>
      <c r="M13995" s="120" t="s">
        <v>78</v>
      </c>
      <c r="P13995" s="124">
        <f t="shared" si="506"/>
        <v>0</v>
      </c>
    </row>
    <row r="13996" spans="1:16">
      <c r="A13996" s="116">
        <v>13996</v>
      </c>
      <c r="B13996" s="129">
        <v>44559</v>
      </c>
      <c r="C13996" s="118">
        <f t="shared" si="505"/>
        <v>12</v>
      </c>
      <c r="D13996" s="120" t="s">
        <v>252</v>
      </c>
      <c r="E13996" s="120" t="s">
        <v>31225</v>
      </c>
      <c r="F13996" s="214" t="s">
        <v>31226</v>
      </c>
      <c r="G13996" s="119" t="s">
        <v>19167</v>
      </c>
      <c r="H13996" s="121" t="s">
        <v>1173</v>
      </c>
      <c r="I13996" s="121" t="s">
        <v>42</v>
      </c>
      <c r="J13996" s="121" t="s">
        <v>91</v>
      </c>
      <c r="K13996" s="120" t="s">
        <v>65</v>
      </c>
      <c r="L13996" s="131" t="s">
        <v>32</v>
      </c>
      <c r="M13996" s="120" t="s">
        <v>78</v>
      </c>
      <c r="P13996" s="124">
        <f t="shared" si="506"/>
        <v>0</v>
      </c>
    </row>
    <row r="13997" spans="1:16" ht="27.6">
      <c r="A13997" s="116">
        <v>13997</v>
      </c>
      <c r="B13997" s="129">
        <v>44559</v>
      </c>
      <c r="C13997" s="118">
        <f t="shared" si="505"/>
        <v>12</v>
      </c>
      <c r="D13997" s="120" t="s">
        <v>252</v>
      </c>
      <c r="E13997" s="120" t="s">
        <v>31227</v>
      </c>
      <c r="F13997" s="214" t="s">
        <v>31228</v>
      </c>
      <c r="G13997" s="119" t="s">
        <v>7672</v>
      </c>
      <c r="H13997" s="121" t="s">
        <v>97</v>
      </c>
      <c r="I13997" s="119" t="s">
        <v>30</v>
      </c>
      <c r="J13997" s="121" t="s">
        <v>87</v>
      </c>
      <c r="K13997" s="120" t="s">
        <v>65</v>
      </c>
      <c r="L13997" s="131" t="s">
        <v>32</v>
      </c>
      <c r="M13997" s="120" t="s">
        <v>78</v>
      </c>
      <c r="P13997" s="124">
        <f t="shared" si="506"/>
        <v>0</v>
      </c>
    </row>
    <row r="13998" spans="1:16">
      <c r="A13998" s="116">
        <v>13998</v>
      </c>
      <c r="B13998" s="129">
        <v>44559</v>
      </c>
      <c r="C13998" s="118">
        <f t="shared" si="505"/>
        <v>12</v>
      </c>
      <c r="D13998" s="120" t="s">
        <v>252</v>
      </c>
      <c r="E13998" s="120" t="s">
        <v>31229</v>
      </c>
      <c r="F13998" s="214" t="s">
        <v>1462</v>
      </c>
      <c r="G13998" s="119" t="s">
        <v>31230</v>
      </c>
      <c r="H13998" s="121" t="s">
        <v>29</v>
      </c>
      <c r="I13998" s="121" t="s">
        <v>30</v>
      </c>
      <c r="J13998" s="121" t="s">
        <v>8096</v>
      </c>
      <c r="K13998" s="120" t="s">
        <v>65</v>
      </c>
      <c r="L13998" s="131" t="s">
        <v>32</v>
      </c>
      <c r="M13998" s="120" t="s">
        <v>78</v>
      </c>
      <c r="P13998" s="124">
        <f t="shared" si="506"/>
        <v>0</v>
      </c>
    </row>
    <row r="13999" spans="1:16">
      <c r="A13999" s="116">
        <v>13999</v>
      </c>
      <c r="B13999" s="129">
        <v>44559</v>
      </c>
      <c r="C13999" s="118">
        <f t="shared" si="505"/>
        <v>12</v>
      </c>
      <c r="D13999" s="120" t="s">
        <v>252</v>
      </c>
      <c r="E13999" s="121" t="s">
        <v>31231</v>
      </c>
      <c r="F13999" s="214" t="s">
        <v>1372</v>
      </c>
      <c r="G13999" s="119" t="s">
        <v>18584</v>
      </c>
      <c r="H13999" s="121" t="s">
        <v>29</v>
      </c>
      <c r="I13999" s="121" t="s">
        <v>42</v>
      </c>
      <c r="J13999" s="121" t="s">
        <v>211</v>
      </c>
      <c r="K13999" s="120" t="s">
        <v>65</v>
      </c>
      <c r="L13999" s="131" t="s">
        <v>32</v>
      </c>
      <c r="M13999" s="120" t="s">
        <v>78</v>
      </c>
      <c r="P13999" s="124">
        <f t="shared" si="506"/>
        <v>0</v>
      </c>
    </row>
    <row r="14000" spans="1:16">
      <c r="A14000" s="116">
        <v>14000</v>
      </c>
      <c r="B14000" s="129">
        <v>44559</v>
      </c>
      <c r="C14000" s="118">
        <f t="shared" si="505"/>
        <v>12</v>
      </c>
      <c r="D14000" s="120" t="s">
        <v>252</v>
      </c>
      <c r="E14000" s="120" t="s">
        <v>31232</v>
      </c>
      <c r="F14000" s="209" t="s">
        <v>31233</v>
      </c>
      <c r="G14000" s="119" t="s">
        <v>29850</v>
      </c>
      <c r="H14000" s="121" t="s">
        <v>29</v>
      </c>
      <c r="I14000" s="121" t="s">
        <v>42</v>
      </c>
      <c r="J14000" s="121" t="s">
        <v>72</v>
      </c>
      <c r="K14000" s="120" t="s">
        <v>65</v>
      </c>
      <c r="L14000" s="131" t="s">
        <v>32</v>
      </c>
      <c r="M14000" s="120" t="s">
        <v>78</v>
      </c>
      <c r="P14000" s="124">
        <f t="shared" si="506"/>
        <v>0</v>
      </c>
    </row>
    <row r="14001" spans="1:20">
      <c r="A14001" s="116">
        <v>14001</v>
      </c>
      <c r="B14001" s="129">
        <v>44559</v>
      </c>
      <c r="C14001" s="118">
        <f t="shared" si="505"/>
        <v>12</v>
      </c>
      <c r="D14001" s="120" t="s">
        <v>252</v>
      </c>
      <c r="E14001" s="120" t="s">
        <v>31234</v>
      </c>
      <c r="F14001" s="209" t="s">
        <v>31235</v>
      </c>
      <c r="G14001" s="119" t="s">
        <v>31236</v>
      </c>
      <c r="H14001" s="121" t="s">
        <v>41</v>
      </c>
      <c r="I14001" s="121" t="s">
        <v>42</v>
      </c>
      <c r="J14001" s="121" t="s">
        <v>72</v>
      </c>
      <c r="K14001" s="120" t="s">
        <v>65</v>
      </c>
      <c r="L14001" s="131" t="s">
        <v>32</v>
      </c>
      <c r="M14001" s="120" t="s">
        <v>78</v>
      </c>
      <c r="P14001" s="124">
        <f t="shared" si="506"/>
        <v>0</v>
      </c>
    </row>
    <row r="14002" spans="1:20" ht="27.6">
      <c r="A14002" s="116">
        <v>14002</v>
      </c>
      <c r="B14002" s="129">
        <v>44559</v>
      </c>
      <c r="C14002" s="118">
        <f t="shared" si="505"/>
        <v>12</v>
      </c>
      <c r="D14002" s="120" t="s">
        <v>252</v>
      </c>
      <c r="E14002" s="120" t="s">
        <v>31237</v>
      </c>
      <c r="F14002" s="209" t="s">
        <v>31238</v>
      </c>
      <c r="G14002" s="119" t="s">
        <v>545</v>
      </c>
      <c r="H14002" s="121" t="s">
        <v>41</v>
      </c>
      <c r="I14002" s="121" t="s">
        <v>30</v>
      </c>
      <c r="J14002" s="121" t="s">
        <v>87</v>
      </c>
      <c r="K14002" s="120" t="s">
        <v>65</v>
      </c>
      <c r="L14002" s="131" t="s">
        <v>32</v>
      </c>
      <c r="M14002" s="120" t="s">
        <v>78</v>
      </c>
      <c r="P14002" s="124">
        <f t="shared" si="506"/>
        <v>0</v>
      </c>
    </row>
    <row r="14003" spans="1:20">
      <c r="A14003" s="116">
        <v>14003</v>
      </c>
      <c r="B14003" s="129">
        <v>44559</v>
      </c>
      <c r="C14003" s="118">
        <f t="shared" si="505"/>
        <v>12</v>
      </c>
      <c r="D14003" s="120" t="s">
        <v>252</v>
      </c>
      <c r="E14003" s="120" t="s">
        <v>31239</v>
      </c>
      <c r="F14003" s="209" t="s">
        <v>31240</v>
      </c>
      <c r="G14003" s="119" t="s">
        <v>533</v>
      </c>
      <c r="H14003" s="121" t="s">
        <v>53</v>
      </c>
      <c r="I14003" s="121" t="s">
        <v>42</v>
      </c>
      <c r="J14003" s="121" t="s">
        <v>2165</v>
      </c>
      <c r="K14003" s="120" t="s">
        <v>65</v>
      </c>
      <c r="L14003" s="131" t="s">
        <v>32</v>
      </c>
      <c r="M14003" s="120" t="s">
        <v>78</v>
      </c>
      <c r="P14003" s="124">
        <f t="shared" si="506"/>
        <v>0</v>
      </c>
    </row>
    <row r="14004" spans="1:20">
      <c r="A14004" s="116">
        <v>14004</v>
      </c>
      <c r="B14004" s="129">
        <v>44559</v>
      </c>
      <c r="C14004" s="118">
        <f t="shared" si="505"/>
        <v>12</v>
      </c>
      <c r="D14004" s="120" t="s">
        <v>252</v>
      </c>
      <c r="E14004" s="120" t="s">
        <v>31241</v>
      </c>
      <c r="F14004" s="209" t="s">
        <v>16919</v>
      </c>
      <c r="G14004" s="119" t="s">
        <v>3142</v>
      </c>
      <c r="H14004" s="121" t="s">
        <v>86</v>
      </c>
      <c r="I14004" s="121" t="s">
        <v>30</v>
      </c>
      <c r="J14004" s="121" t="s">
        <v>7216</v>
      </c>
      <c r="K14004" s="120" t="s">
        <v>65</v>
      </c>
      <c r="L14004" s="131" t="s">
        <v>32</v>
      </c>
      <c r="M14004" s="120" t="s">
        <v>78</v>
      </c>
      <c r="P14004" s="124">
        <f t="shared" si="506"/>
        <v>0</v>
      </c>
    </row>
    <row r="14005" spans="1:20" ht="27.6">
      <c r="A14005" s="116">
        <v>14005</v>
      </c>
      <c r="B14005" s="129">
        <v>44559</v>
      </c>
      <c r="C14005" s="118">
        <f t="shared" si="505"/>
        <v>12</v>
      </c>
      <c r="D14005" s="120" t="s">
        <v>252</v>
      </c>
      <c r="E14005" s="120" t="s">
        <v>31242</v>
      </c>
      <c r="F14005" s="209" t="s">
        <v>31243</v>
      </c>
      <c r="G14005" s="119" t="s">
        <v>6643</v>
      </c>
      <c r="H14005" s="121" t="s">
        <v>97</v>
      </c>
      <c r="I14005" s="121" t="s">
        <v>30</v>
      </c>
      <c r="J14005" s="121" t="s">
        <v>77</v>
      </c>
      <c r="K14005" s="120" t="s">
        <v>65</v>
      </c>
      <c r="L14005" s="131" t="s">
        <v>32</v>
      </c>
      <c r="M14005" s="120" t="s">
        <v>78</v>
      </c>
      <c r="P14005" s="124">
        <f t="shared" si="506"/>
        <v>0</v>
      </c>
    </row>
    <row r="14006" spans="1:20" ht="27.6">
      <c r="A14006" s="116">
        <v>14006</v>
      </c>
      <c r="B14006" s="129">
        <v>44559</v>
      </c>
      <c r="C14006" s="118">
        <f t="shared" si="505"/>
        <v>12</v>
      </c>
      <c r="D14006" s="120" t="s">
        <v>252</v>
      </c>
      <c r="E14006" s="120" t="s">
        <v>31244</v>
      </c>
      <c r="F14006" s="209" t="s">
        <v>31245</v>
      </c>
      <c r="G14006" s="119" t="s">
        <v>7598</v>
      </c>
      <c r="H14006" s="121" t="s">
        <v>177</v>
      </c>
      <c r="I14006" s="121" t="s">
        <v>30</v>
      </c>
      <c r="J14006" s="121" t="s">
        <v>77</v>
      </c>
      <c r="K14006" s="120" t="s">
        <v>65</v>
      </c>
      <c r="L14006" s="131" t="s">
        <v>32</v>
      </c>
      <c r="M14006" s="120" t="s">
        <v>78</v>
      </c>
      <c r="P14006" s="124">
        <f t="shared" si="506"/>
        <v>0</v>
      </c>
    </row>
    <row r="14007" spans="1:20">
      <c r="A14007" s="116">
        <v>14007</v>
      </c>
      <c r="B14007" s="129">
        <v>44559</v>
      </c>
      <c r="C14007" s="118">
        <f t="shared" si="505"/>
        <v>12</v>
      </c>
      <c r="D14007" s="120" t="s">
        <v>252</v>
      </c>
      <c r="E14007" s="120" t="s">
        <v>31246</v>
      </c>
      <c r="F14007" s="209" t="s">
        <v>31247</v>
      </c>
      <c r="G14007" s="119" t="s">
        <v>31248</v>
      </c>
      <c r="H14007" s="121" t="s">
        <v>177</v>
      </c>
      <c r="I14007" s="121" t="s">
        <v>30</v>
      </c>
      <c r="J14007" s="121" t="s">
        <v>12996</v>
      </c>
      <c r="K14007" s="120" t="s">
        <v>65</v>
      </c>
      <c r="L14007" s="131" t="s">
        <v>32</v>
      </c>
      <c r="M14007" s="120" t="s">
        <v>78</v>
      </c>
      <c r="P14007" s="124">
        <f t="shared" si="506"/>
        <v>0</v>
      </c>
    </row>
    <row r="14008" spans="1:20">
      <c r="A14008" s="116">
        <v>14008</v>
      </c>
      <c r="B14008" s="129">
        <v>44559</v>
      </c>
      <c r="D14008" s="120" t="s">
        <v>252</v>
      </c>
      <c r="E14008" s="120" t="s">
        <v>31249</v>
      </c>
      <c r="F14008" s="209" t="s">
        <v>31250</v>
      </c>
      <c r="G14008" s="119" t="s">
        <v>381</v>
      </c>
      <c r="H14008" s="121" t="s">
        <v>41</v>
      </c>
      <c r="I14008" s="121" t="s">
        <v>30</v>
      </c>
      <c r="J14008" s="121" t="s">
        <v>87</v>
      </c>
      <c r="K14008" s="121" t="s">
        <v>65</v>
      </c>
      <c r="L14008" s="131" t="s">
        <v>32</v>
      </c>
      <c r="M14008" s="120" t="s">
        <v>33</v>
      </c>
      <c r="N14008" s="131">
        <v>44202</v>
      </c>
    </row>
    <row r="14009" spans="1:20">
      <c r="A14009" s="116">
        <v>14009</v>
      </c>
      <c r="B14009" s="129">
        <v>44559</v>
      </c>
      <c r="D14009" s="120" t="s">
        <v>252</v>
      </c>
      <c r="E14009" s="120" t="s">
        <v>31251</v>
      </c>
      <c r="F14009" s="209" t="s">
        <v>547</v>
      </c>
      <c r="G14009" s="119" t="s">
        <v>31252</v>
      </c>
      <c r="H14009" s="121" t="s">
        <v>29</v>
      </c>
      <c r="I14009" s="121" t="s">
        <v>30</v>
      </c>
      <c r="J14009" s="121" t="s">
        <v>7091</v>
      </c>
      <c r="K14009" s="121" t="s">
        <v>65</v>
      </c>
      <c r="L14009" s="131" t="s">
        <v>32</v>
      </c>
      <c r="M14009" s="120" t="s">
        <v>33</v>
      </c>
      <c r="N14009" s="131">
        <v>44564</v>
      </c>
      <c r="O14009" s="131">
        <v>44628</v>
      </c>
    </row>
    <row r="14010" spans="1:20">
      <c r="A14010" s="116">
        <v>14010</v>
      </c>
      <c r="B14010" s="129">
        <v>44559</v>
      </c>
      <c r="D14010" s="120" t="s">
        <v>252</v>
      </c>
      <c r="E14010" s="120" t="s">
        <v>31253</v>
      </c>
      <c r="F14010" s="209" t="s">
        <v>31254</v>
      </c>
      <c r="G14010" s="119" t="s">
        <v>8082</v>
      </c>
      <c r="H14010" s="121" t="s">
        <v>97</v>
      </c>
      <c r="I14010" s="121" t="s">
        <v>30</v>
      </c>
      <c r="J14010" s="121" t="s">
        <v>7087</v>
      </c>
      <c r="K14010" s="121" t="s">
        <v>65</v>
      </c>
      <c r="L14010" s="131" t="s">
        <v>32</v>
      </c>
      <c r="M14010" s="120" t="s">
        <v>78</v>
      </c>
    </row>
    <row r="14011" spans="1:20">
      <c r="A14011" s="116">
        <v>14011</v>
      </c>
      <c r="B14011" s="129">
        <v>44559</v>
      </c>
      <c r="D14011" s="120" t="s">
        <v>252</v>
      </c>
      <c r="E14011" s="120" t="s">
        <v>31255</v>
      </c>
      <c r="F14011" s="209" t="s">
        <v>605</v>
      </c>
      <c r="G14011" s="119" t="s">
        <v>229</v>
      </c>
      <c r="H14011" s="121" t="s">
        <v>76</v>
      </c>
      <c r="I14011" s="121" t="s">
        <v>196</v>
      </c>
      <c r="J14011" s="121" t="s">
        <v>196</v>
      </c>
      <c r="K14011" s="121" t="s">
        <v>65</v>
      </c>
      <c r="L14011" s="131" t="s">
        <v>32</v>
      </c>
      <c r="M14011" s="120" t="s">
        <v>33</v>
      </c>
      <c r="N14011" s="131">
        <v>44571</v>
      </c>
      <c r="O14011" s="131">
        <v>44580</v>
      </c>
      <c r="S14011" s="120" t="s">
        <v>237</v>
      </c>
      <c r="T14011" s="126">
        <v>44588</v>
      </c>
    </row>
    <row r="14012" spans="1:20">
      <c r="A14012" s="116">
        <v>14012</v>
      </c>
      <c r="B14012" s="129">
        <v>44559</v>
      </c>
      <c r="D14012" s="120" t="s">
        <v>252</v>
      </c>
      <c r="E14012" s="120" t="s">
        <v>31256</v>
      </c>
      <c r="F14012" s="209" t="s">
        <v>12700</v>
      </c>
      <c r="G14012" s="119" t="s">
        <v>1985</v>
      </c>
      <c r="H14012" s="121" t="s">
        <v>76</v>
      </c>
      <c r="I14012" s="121" t="s">
        <v>30</v>
      </c>
      <c r="J14012" s="121" t="s">
        <v>435</v>
      </c>
      <c r="K14012" s="121" t="s">
        <v>65</v>
      </c>
      <c r="L14012" s="131" t="s">
        <v>32</v>
      </c>
      <c r="M14012" s="120" t="s">
        <v>33</v>
      </c>
      <c r="N14012" s="131">
        <v>44564</v>
      </c>
      <c r="O14012" s="131">
        <v>44580</v>
      </c>
    </row>
    <row r="14013" spans="1:20" ht="27.6">
      <c r="A14013" s="116">
        <v>14013</v>
      </c>
      <c r="B14013" s="129">
        <v>44559</v>
      </c>
      <c r="D14013" s="120" t="s">
        <v>252</v>
      </c>
      <c r="E14013" s="120" t="s">
        <v>31257</v>
      </c>
      <c r="F14013" s="209" t="s">
        <v>31258</v>
      </c>
      <c r="G14013" s="119" t="s">
        <v>2794</v>
      </c>
      <c r="H14013" s="121" t="s">
        <v>76</v>
      </c>
      <c r="I14013" s="121" t="s">
        <v>30</v>
      </c>
      <c r="J14013" s="121" t="s">
        <v>77</v>
      </c>
      <c r="K14013" s="121" t="s">
        <v>65</v>
      </c>
      <c r="L14013" s="131" t="s">
        <v>32</v>
      </c>
      <c r="M14013" s="120" t="s">
        <v>78</v>
      </c>
    </row>
    <row r="14014" spans="1:20" ht="27.6">
      <c r="A14014" s="116">
        <v>14014</v>
      </c>
      <c r="B14014" s="129">
        <v>44559</v>
      </c>
      <c r="D14014" s="120" t="s">
        <v>252</v>
      </c>
      <c r="E14014" s="120" t="s">
        <v>31259</v>
      </c>
      <c r="F14014" s="209" t="s">
        <v>31260</v>
      </c>
      <c r="G14014" s="119" t="s">
        <v>8934</v>
      </c>
      <c r="H14014" s="121" t="s">
        <v>76</v>
      </c>
      <c r="I14014" s="121" t="s">
        <v>30</v>
      </c>
      <c r="J14014" s="121" t="s">
        <v>6396</v>
      </c>
      <c r="K14014" s="121" t="s">
        <v>65</v>
      </c>
      <c r="L14014" s="131" t="s">
        <v>32</v>
      </c>
      <c r="M14014" s="120" t="s">
        <v>78</v>
      </c>
    </row>
    <row r="14015" spans="1:20">
      <c r="A14015" s="116">
        <v>14015</v>
      </c>
      <c r="B14015" s="129">
        <v>44559</v>
      </c>
      <c r="D14015" s="120" t="s">
        <v>252</v>
      </c>
      <c r="E14015" s="120" t="s">
        <v>31261</v>
      </c>
      <c r="F14015" s="209" t="s">
        <v>31262</v>
      </c>
      <c r="G14015" s="119" t="s">
        <v>13829</v>
      </c>
      <c r="H14015" s="121" t="s">
        <v>76</v>
      </c>
      <c r="I14015" s="121" t="s">
        <v>42</v>
      </c>
      <c r="J14015" s="121" t="s">
        <v>246</v>
      </c>
      <c r="K14015" s="121" t="s">
        <v>65</v>
      </c>
      <c r="L14015" s="131" t="s">
        <v>32</v>
      </c>
      <c r="M14015" s="120" t="s">
        <v>33</v>
      </c>
      <c r="N14015" s="131">
        <v>44564</v>
      </c>
      <c r="O14015" s="131">
        <v>44650</v>
      </c>
      <c r="S14015" s="120" t="s">
        <v>135</v>
      </c>
      <c r="T14015" s="126">
        <v>44202</v>
      </c>
    </row>
    <row r="14016" spans="1:20">
      <c r="A14016" s="116">
        <v>14016</v>
      </c>
      <c r="B14016" s="129">
        <v>44559</v>
      </c>
      <c r="D14016" s="120" t="s">
        <v>252</v>
      </c>
      <c r="E14016" s="120" t="s">
        <v>31263</v>
      </c>
      <c r="F14016" s="209" t="s">
        <v>31264</v>
      </c>
      <c r="G14016" s="119" t="s">
        <v>31265</v>
      </c>
      <c r="H14016" s="121" t="s">
        <v>41</v>
      </c>
      <c r="I14016" s="121" t="s">
        <v>30</v>
      </c>
      <c r="J14016" s="121" t="s">
        <v>87</v>
      </c>
      <c r="K14016" s="121" t="s">
        <v>65</v>
      </c>
      <c r="L14016" s="131" t="s">
        <v>32</v>
      </c>
      <c r="M14016" s="120" t="s">
        <v>78</v>
      </c>
    </row>
    <row r="14017" spans="1:20">
      <c r="A14017" s="116">
        <v>14017</v>
      </c>
      <c r="B14017" s="129">
        <v>44559</v>
      </c>
      <c r="D14017" s="120" t="s">
        <v>252</v>
      </c>
      <c r="E14017" s="120" t="s">
        <v>31266</v>
      </c>
      <c r="F14017" s="209" t="s">
        <v>31267</v>
      </c>
      <c r="G14017" s="119" t="s">
        <v>31265</v>
      </c>
      <c r="H14017" s="121" t="s">
        <v>41</v>
      </c>
      <c r="I14017" s="121" t="s">
        <v>30</v>
      </c>
      <c r="J14017" s="121" t="s">
        <v>87</v>
      </c>
      <c r="K14017" s="121" t="s">
        <v>65</v>
      </c>
      <c r="L14017" s="131" t="s">
        <v>32</v>
      </c>
      <c r="M14017" s="120" t="s">
        <v>78</v>
      </c>
    </row>
    <row r="14018" spans="1:20">
      <c r="A14018" s="116">
        <v>14018</v>
      </c>
      <c r="B14018" s="129">
        <v>44559</v>
      </c>
      <c r="D14018" s="120" t="s">
        <v>252</v>
      </c>
      <c r="E14018" s="120" t="s">
        <v>31268</v>
      </c>
      <c r="F14018" s="209" t="s">
        <v>31269</v>
      </c>
      <c r="G14018" s="119" t="s">
        <v>13829</v>
      </c>
      <c r="H14018" s="121" t="s">
        <v>76</v>
      </c>
      <c r="I14018" s="121" t="s">
        <v>42</v>
      </c>
      <c r="J14018" s="121" t="s">
        <v>246</v>
      </c>
      <c r="K14018" s="121" t="s">
        <v>65</v>
      </c>
      <c r="L14018" s="131" t="s">
        <v>32</v>
      </c>
      <c r="M14018" s="120" t="s">
        <v>33</v>
      </c>
      <c r="N14018" s="131">
        <v>44564</v>
      </c>
      <c r="O14018" s="131">
        <v>44580</v>
      </c>
    </row>
    <row r="14019" spans="1:20">
      <c r="A14019" s="116">
        <v>14019</v>
      </c>
      <c r="B14019" s="129">
        <v>44559</v>
      </c>
      <c r="D14019" s="120" t="s">
        <v>252</v>
      </c>
      <c r="E14019" s="120" t="s">
        <v>31270</v>
      </c>
      <c r="F14019" s="209" t="s">
        <v>480</v>
      </c>
      <c r="G14019" s="119" t="s">
        <v>1537</v>
      </c>
      <c r="H14019" s="121" t="s">
        <v>1173</v>
      </c>
      <c r="I14019" s="121" t="s">
        <v>30</v>
      </c>
      <c r="J14019" s="121" t="s">
        <v>77</v>
      </c>
      <c r="K14019" s="121" t="s">
        <v>65</v>
      </c>
      <c r="L14019" s="131" t="s">
        <v>32</v>
      </c>
      <c r="M14019" s="120" t="s">
        <v>78</v>
      </c>
    </row>
    <row r="14020" spans="1:20" ht="27.6">
      <c r="A14020" s="116">
        <v>14020</v>
      </c>
      <c r="B14020" s="129">
        <v>44559</v>
      </c>
      <c r="D14020" s="120" t="s">
        <v>252</v>
      </c>
      <c r="E14020" s="120" t="s">
        <v>31271</v>
      </c>
      <c r="F14020" s="209" t="s">
        <v>31272</v>
      </c>
      <c r="G14020" s="119" t="s">
        <v>8934</v>
      </c>
      <c r="H14020" s="121" t="s">
        <v>76</v>
      </c>
      <c r="I14020" s="121" t="s">
        <v>30</v>
      </c>
      <c r="J14020" s="121" t="s">
        <v>6396</v>
      </c>
      <c r="K14020" s="121" t="s">
        <v>65</v>
      </c>
      <c r="L14020" s="131" t="s">
        <v>32</v>
      </c>
      <c r="M14020" s="120" t="s">
        <v>78</v>
      </c>
    </row>
    <row r="14021" spans="1:20">
      <c r="A14021" s="116">
        <v>14021</v>
      </c>
      <c r="B14021" s="129">
        <v>44559</v>
      </c>
      <c r="D14021" s="120" t="s">
        <v>252</v>
      </c>
      <c r="E14021" s="120" t="s">
        <v>31273</v>
      </c>
      <c r="F14021" s="209" t="s">
        <v>31274</v>
      </c>
      <c r="G14021" s="119" t="s">
        <v>13829</v>
      </c>
      <c r="H14021" s="121" t="s">
        <v>76</v>
      </c>
      <c r="I14021" s="121" t="s">
        <v>42</v>
      </c>
      <c r="J14021" s="121" t="s">
        <v>82</v>
      </c>
      <c r="K14021" s="121" t="s">
        <v>65</v>
      </c>
      <c r="L14021" s="131" t="s">
        <v>32</v>
      </c>
      <c r="M14021" s="120" t="s">
        <v>33</v>
      </c>
      <c r="N14021" s="131">
        <v>44564</v>
      </c>
      <c r="O14021" s="131">
        <v>44600</v>
      </c>
    </row>
    <row r="14022" spans="1:20">
      <c r="A14022" s="116">
        <v>14022</v>
      </c>
      <c r="B14022" s="129">
        <v>44559</v>
      </c>
      <c r="D14022" s="120" t="s">
        <v>252</v>
      </c>
      <c r="E14022" s="120" t="s">
        <v>31275</v>
      </c>
      <c r="F14022" s="209" t="s">
        <v>31276</v>
      </c>
      <c r="G14022" s="119" t="s">
        <v>528</v>
      </c>
      <c r="H14022" s="121" t="s">
        <v>53</v>
      </c>
      <c r="I14022" s="121" t="s">
        <v>42</v>
      </c>
      <c r="J14022" s="121" t="s">
        <v>82</v>
      </c>
      <c r="K14022" s="121" t="s">
        <v>65</v>
      </c>
      <c r="L14022" s="131" t="s">
        <v>32</v>
      </c>
      <c r="M14022" s="120" t="s">
        <v>78</v>
      </c>
    </row>
    <row r="14023" spans="1:20">
      <c r="A14023" s="116">
        <v>14023</v>
      </c>
      <c r="B14023" s="129">
        <v>44559</v>
      </c>
      <c r="D14023" s="120" t="s">
        <v>252</v>
      </c>
      <c r="E14023" s="120" t="s">
        <v>31277</v>
      </c>
      <c r="F14023" s="209" t="s">
        <v>31278</v>
      </c>
      <c r="G14023" s="119" t="s">
        <v>31279</v>
      </c>
      <c r="H14023" s="121" t="s">
        <v>140</v>
      </c>
      <c r="I14023" s="121" t="s">
        <v>30</v>
      </c>
      <c r="J14023" s="121" t="s">
        <v>8096</v>
      </c>
      <c r="K14023" s="121" t="s">
        <v>65</v>
      </c>
      <c r="L14023" s="131" t="s">
        <v>32</v>
      </c>
      <c r="M14023" s="120" t="s">
        <v>78</v>
      </c>
    </row>
    <row r="14024" spans="1:20">
      <c r="A14024" s="116">
        <v>14024</v>
      </c>
      <c r="B14024" s="129">
        <v>44559</v>
      </c>
      <c r="D14024" s="120" t="s">
        <v>252</v>
      </c>
      <c r="E14024" s="120" t="s">
        <v>31280</v>
      </c>
      <c r="F14024" s="209" t="s">
        <v>31281</v>
      </c>
      <c r="G14024" s="119" t="s">
        <v>229</v>
      </c>
      <c r="H14024" s="121" t="s">
        <v>76</v>
      </c>
      <c r="I14024" s="121" t="s">
        <v>30</v>
      </c>
      <c r="J14024" s="121" t="s">
        <v>31</v>
      </c>
      <c r="K14024" s="121" t="s">
        <v>65</v>
      </c>
      <c r="L14024" s="131" t="s">
        <v>32</v>
      </c>
      <c r="M14024" s="120" t="s">
        <v>78</v>
      </c>
    </row>
    <row r="14025" spans="1:20">
      <c r="A14025" s="116">
        <v>14025</v>
      </c>
      <c r="B14025" s="129">
        <v>44559</v>
      </c>
      <c r="D14025" s="120" t="s">
        <v>252</v>
      </c>
      <c r="E14025" s="120" t="s">
        <v>31282</v>
      </c>
      <c r="F14025" s="209" t="s">
        <v>31283</v>
      </c>
      <c r="G14025" s="119" t="s">
        <v>4789</v>
      </c>
      <c r="H14025" s="121" t="s">
        <v>86</v>
      </c>
      <c r="I14025" s="121" t="s">
        <v>30</v>
      </c>
      <c r="J14025" s="121" t="s">
        <v>5018</v>
      </c>
      <c r="K14025" s="121" t="s">
        <v>65</v>
      </c>
      <c r="L14025" s="131" t="s">
        <v>32</v>
      </c>
      <c r="M14025" s="120" t="s">
        <v>78</v>
      </c>
    </row>
    <row r="14026" spans="1:20">
      <c r="A14026" s="116">
        <v>14026</v>
      </c>
      <c r="B14026" s="129">
        <v>44559</v>
      </c>
      <c r="D14026" s="120" t="s">
        <v>252</v>
      </c>
      <c r="E14026" s="120" t="s">
        <v>31284</v>
      </c>
      <c r="F14026" s="209" t="s">
        <v>469</v>
      </c>
      <c r="G14026" s="119" t="s">
        <v>31285</v>
      </c>
      <c r="H14026" s="121" t="s">
        <v>118</v>
      </c>
      <c r="I14026" s="121" t="s">
        <v>63</v>
      </c>
      <c r="J14026" s="121" t="s">
        <v>601</v>
      </c>
      <c r="K14026" s="121" t="s">
        <v>65</v>
      </c>
      <c r="L14026" s="131" t="s">
        <v>32</v>
      </c>
      <c r="M14026" s="120" t="s">
        <v>33</v>
      </c>
      <c r="N14026" s="131">
        <v>44564</v>
      </c>
      <c r="O14026" s="131">
        <v>44580</v>
      </c>
      <c r="S14026" s="120" t="s">
        <v>135</v>
      </c>
      <c r="T14026" s="126">
        <v>44585</v>
      </c>
    </row>
    <row r="14027" spans="1:20" ht="14.4">
      <c r="A14027" s="116">
        <v>14027</v>
      </c>
      <c r="B14027" s="129">
        <v>44559</v>
      </c>
      <c r="D14027" s="120" t="s">
        <v>252</v>
      </c>
      <c r="E14027" t="s">
        <v>31286</v>
      </c>
      <c r="F14027" s="209" t="s">
        <v>31287</v>
      </c>
      <c r="G14027" s="119" t="s">
        <v>741</v>
      </c>
      <c r="H14027" s="121" t="s">
        <v>76</v>
      </c>
      <c r="I14027" s="121" t="s">
        <v>30</v>
      </c>
      <c r="J14027" s="121" t="s">
        <v>435</v>
      </c>
      <c r="K14027" s="121" t="s">
        <v>65</v>
      </c>
      <c r="L14027" s="131" t="s">
        <v>32</v>
      </c>
      <c r="M14027" s="120" t="s">
        <v>78</v>
      </c>
    </row>
    <row r="14028" spans="1:20">
      <c r="A14028" s="116">
        <v>14028</v>
      </c>
      <c r="B14028" s="129">
        <v>44559</v>
      </c>
      <c r="D14028" s="120" t="s">
        <v>252</v>
      </c>
      <c r="E14028" s="120" t="s">
        <v>31288</v>
      </c>
      <c r="F14028" s="209" t="s">
        <v>469</v>
      </c>
      <c r="G14028" s="119" t="s">
        <v>181</v>
      </c>
      <c r="H14028" s="121" t="s">
        <v>140</v>
      </c>
      <c r="I14028" s="121" t="s">
        <v>63</v>
      </c>
      <c r="J14028" s="121" t="s">
        <v>601</v>
      </c>
      <c r="K14028" s="121" t="s">
        <v>65</v>
      </c>
      <c r="L14028" s="131" t="s">
        <v>32</v>
      </c>
      <c r="M14028" s="120" t="s">
        <v>78</v>
      </c>
    </row>
    <row r="14029" spans="1:20">
      <c r="A14029" s="116">
        <v>14029</v>
      </c>
      <c r="B14029" s="129">
        <v>44559</v>
      </c>
      <c r="D14029" s="120" t="s">
        <v>252</v>
      </c>
      <c r="E14029" s="120" t="s">
        <v>31289</v>
      </c>
      <c r="F14029" s="209" t="s">
        <v>13499</v>
      </c>
      <c r="G14029" s="119" t="s">
        <v>229</v>
      </c>
      <c r="H14029" s="121" t="s">
        <v>76</v>
      </c>
      <c r="I14029" s="121" t="s">
        <v>30</v>
      </c>
      <c r="J14029" s="121" t="s">
        <v>87</v>
      </c>
      <c r="K14029" s="121" t="s">
        <v>65</v>
      </c>
      <c r="L14029" s="131" t="s">
        <v>32</v>
      </c>
      <c r="M14029" s="120" t="s">
        <v>33</v>
      </c>
      <c r="N14029" s="131">
        <v>44202</v>
      </c>
      <c r="S14029" s="120" t="s">
        <v>92</v>
      </c>
      <c r="T14029" s="126">
        <v>44578</v>
      </c>
    </row>
    <row r="14030" spans="1:20">
      <c r="A14030" s="116">
        <v>14030</v>
      </c>
      <c r="B14030" s="129">
        <v>44559</v>
      </c>
      <c r="D14030" s="120" t="s">
        <v>252</v>
      </c>
      <c r="E14030" s="120" t="s">
        <v>31290</v>
      </c>
      <c r="F14030" s="209" t="s">
        <v>469</v>
      </c>
      <c r="G14030" s="119" t="s">
        <v>19177</v>
      </c>
      <c r="H14030" s="121" t="s">
        <v>53</v>
      </c>
      <c r="I14030" s="121" t="s">
        <v>30</v>
      </c>
      <c r="J14030" s="121" t="s">
        <v>8096</v>
      </c>
      <c r="K14030" s="121" t="s">
        <v>65</v>
      </c>
      <c r="L14030" s="131" t="s">
        <v>32</v>
      </c>
      <c r="M14030" s="120" t="s">
        <v>33</v>
      </c>
      <c r="N14030" s="131">
        <v>44564</v>
      </c>
      <c r="O14030" s="131">
        <v>44628</v>
      </c>
    </row>
    <row r="14031" spans="1:20" ht="27.6">
      <c r="A14031" s="116">
        <v>14031</v>
      </c>
      <c r="B14031" s="129">
        <v>44559</v>
      </c>
      <c r="D14031" s="120" t="s">
        <v>252</v>
      </c>
      <c r="E14031" s="120" t="s">
        <v>31291</v>
      </c>
      <c r="F14031" s="209" t="s">
        <v>31292</v>
      </c>
      <c r="G14031" s="119" t="s">
        <v>2008</v>
      </c>
      <c r="H14031" s="121" t="s">
        <v>97</v>
      </c>
      <c r="I14031" s="121" t="s">
        <v>63</v>
      </c>
      <c r="J14031" s="121" t="s">
        <v>323</v>
      </c>
      <c r="K14031" s="121" t="s">
        <v>65</v>
      </c>
      <c r="L14031" s="131" t="s">
        <v>32</v>
      </c>
      <c r="M14031" s="120" t="s">
        <v>78</v>
      </c>
    </row>
    <row r="14032" spans="1:20">
      <c r="A14032" s="116">
        <v>14032</v>
      </c>
      <c r="B14032" s="129">
        <v>44559</v>
      </c>
      <c r="D14032" s="120" t="s">
        <v>252</v>
      </c>
      <c r="E14032" s="120" t="s">
        <v>31293</v>
      </c>
      <c r="F14032" s="209" t="s">
        <v>31294</v>
      </c>
      <c r="G14032" s="119" t="s">
        <v>528</v>
      </c>
      <c r="H14032" s="121" t="s">
        <v>53</v>
      </c>
      <c r="I14032" s="121" t="s">
        <v>30</v>
      </c>
      <c r="J14032" s="121" t="s">
        <v>31</v>
      </c>
      <c r="K14032" s="121" t="s">
        <v>65</v>
      </c>
      <c r="L14032" s="131" t="s">
        <v>32</v>
      </c>
      <c r="M14032" s="120" t="s">
        <v>78</v>
      </c>
    </row>
    <row r="14033" spans="1:25">
      <c r="A14033" s="116">
        <v>14033</v>
      </c>
      <c r="B14033" s="129">
        <v>44559</v>
      </c>
      <c r="D14033" s="120" t="s">
        <v>252</v>
      </c>
      <c r="E14033" s="120" t="s">
        <v>31295</v>
      </c>
      <c r="F14033" s="209" t="s">
        <v>31296</v>
      </c>
      <c r="G14033" s="119" t="s">
        <v>229</v>
      </c>
      <c r="H14033" s="121" t="s">
        <v>76</v>
      </c>
      <c r="I14033" s="121" t="s">
        <v>63</v>
      </c>
      <c r="J14033" s="121" t="s">
        <v>323</v>
      </c>
      <c r="K14033" s="121" t="s">
        <v>65</v>
      </c>
      <c r="L14033" s="131" t="s">
        <v>32</v>
      </c>
      <c r="M14033" s="120" t="s">
        <v>33</v>
      </c>
      <c r="N14033" s="131">
        <v>44592</v>
      </c>
    </row>
    <row r="14034" spans="1:25" ht="27.6">
      <c r="A14034" s="116">
        <v>14034</v>
      </c>
      <c r="B14034" s="129">
        <v>44559</v>
      </c>
      <c r="D14034" s="120" t="s">
        <v>252</v>
      </c>
      <c r="E14034" s="120" t="s">
        <v>31297</v>
      </c>
      <c r="F14034" s="209" t="s">
        <v>31298</v>
      </c>
      <c r="G14034" s="119" t="s">
        <v>31299</v>
      </c>
      <c r="H14034" s="121" t="s">
        <v>29</v>
      </c>
      <c r="I14034" s="121" t="s">
        <v>30</v>
      </c>
      <c r="J14034" s="121" t="s">
        <v>87</v>
      </c>
      <c r="K14034" s="121" t="s">
        <v>65</v>
      </c>
      <c r="L14034" s="131" t="s">
        <v>32</v>
      </c>
      <c r="M14034" s="120" t="s">
        <v>33</v>
      </c>
      <c r="N14034" s="131">
        <v>44564</v>
      </c>
      <c r="Y14034" s="116" t="s">
        <v>20731</v>
      </c>
    </row>
    <row r="14035" spans="1:25" ht="27.6">
      <c r="A14035" s="116">
        <v>14035</v>
      </c>
      <c r="B14035" s="129">
        <v>44559</v>
      </c>
      <c r="D14035" s="120" t="s">
        <v>252</v>
      </c>
      <c r="E14035" s="120" t="s">
        <v>31300</v>
      </c>
      <c r="F14035" s="209" t="s">
        <v>31301</v>
      </c>
      <c r="G14035" s="119" t="s">
        <v>4789</v>
      </c>
      <c r="H14035" s="121" t="s">
        <v>86</v>
      </c>
      <c r="I14035" s="121" t="s">
        <v>30</v>
      </c>
      <c r="J14035" s="121" t="s">
        <v>5018</v>
      </c>
      <c r="K14035" s="121" t="s">
        <v>65</v>
      </c>
      <c r="L14035" s="131" t="s">
        <v>32</v>
      </c>
      <c r="M14035" s="120" t="s">
        <v>78</v>
      </c>
    </row>
    <row r="14036" spans="1:25" ht="27.6">
      <c r="A14036" s="116">
        <v>14036</v>
      </c>
      <c r="B14036" s="129">
        <v>44559</v>
      </c>
      <c r="D14036" s="120" t="s">
        <v>252</v>
      </c>
      <c r="E14036" s="120" t="s">
        <v>31302</v>
      </c>
      <c r="F14036" s="209" t="s">
        <v>31303</v>
      </c>
      <c r="G14036" s="119" t="s">
        <v>284</v>
      </c>
      <c r="H14036" s="121" t="s">
        <v>53</v>
      </c>
      <c r="I14036" s="121" t="s">
        <v>63</v>
      </c>
      <c r="J14036" s="121" t="s">
        <v>323</v>
      </c>
      <c r="K14036" s="121" t="s">
        <v>65</v>
      </c>
      <c r="L14036" s="131" t="s">
        <v>32</v>
      </c>
      <c r="M14036" s="120" t="s">
        <v>78</v>
      </c>
    </row>
    <row r="14037" spans="1:25">
      <c r="A14037" s="116">
        <v>14037</v>
      </c>
      <c r="B14037" s="129">
        <v>44559</v>
      </c>
      <c r="D14037" s="120" t="s">
        <v>252</v>
      </c>
      <c r="E14037" s="120" t="s">
        <v>31304</v>
      </c>
      <c r="F14037" s="209" t="s">
        <v>31305</v>
      </c>
      <c r="G14037" s="119" t="s">
        <v>229</v>
      </c>
      <c r="H14037" s="121" t="s">
        <v>76</v>
      </c>
      <c r="I14037" s="121" t="s">
        <v>30</v>
      </c>
      <c r="J14037" s="121" t="s">
        <v>77</v>
      </c>
      <c r="K14037" s="121" t="s">
        <v>65</v>
      </c>
      <c r="L14037" s="131" t="s">
        <v>32</v>
      </c>
      <c r="M14037" s="120" t="s">
        <v>78</v>
      </c>
    </row>
    <row r="14038" spans="1:25">
      <c r="A14038" s="116">
        <v>14038</v>
      </c>
      <c r="B14038" s="129">
        <v>44559</v>
      </c>
      <c r="D14038" s="120" t="s">
        <v>252</v>
      </c>
      <c r="E14038" s="120" t="s">
        <v>31306</v>
      </c>
      <c r="F14038" s="209" t="s">
        <v>5520</v>
      </c>
      <c r="G14038" s="119" t="s">
        <v>31307</v>
      </c>
      <c r="H14038" s="121" t="s">
        <v>76</v>
      </c>
      <c r="I14038" s="121" t="s">
        <v>30</v>
      </c>
      <c r="J14038" s="121" t="s">
        <v>87</v>
      </c>
      <c r="K14038" s="121" t="s">
        <v>65</v>
      </c>
      <c r="L14038" s="131" t="s">
        <v>32</v>
      </c>
      <c r="M14038" s="120" t="s">
        <v>33</v>
      </c>
      <c r="N14038" s="131">
        <v>44564</v>
      </c>
      <c r="S14038" s="120" t="s">
        <v>92</v>
      </c>
      <c r="T14038" s="126">
        <v>44579</v>
      </c>
    </row>
    <row r="14039" spans="1:25">
      <c r="A14039" s="116">
        <v>14039</v>
      </c>
      <c r="B14039" s="129">
        <v>44559</v>
      </c>
      <c r="D14039" s="120" t="s">
        <v>252</v>
      </c>
      <c r="E14039" s="120" t="s">
        <v>31308</v>
      </c>
      <c r="F14039" s="209" t="s">
        <v>31309</v>
      </c>
      <c r="G14039" s="119" t="s">
        <v>8114</v>
      </c>
      <c r="H14039" s="121" t="s">
        <v>41</v>
      </c>
      <c r="I14039" s="121" t="s">
        <v>30</v>
      </c>
      <c r="J14039" s="121" t="s">
        <v>87</v>
      </c>
      <c r="K14039" s="121" t="s">
        <v>65</v>
      </c>
      <c r="L14039" s="131" t="s">
        <v>32</v>
      </c>
      <c r="M14039" s="120" t="s">
        <v>78</v>
      </c>
    </row>
    <row r="14040" spans="1:25">
      <c r="A14040" s="116">
        <v>14040</v>
      </c>
      <c r="B14040" s="129">
        <v>44560</v>
      </c>
      <c r="C14040" s="118">
        <f t="shared" ref="C14040:C14066" si="507">IF(B14040&lt;&gt;0,MONTH(B14040),0)</f>
        <v>12</v>
      </c>
      <c r="D14040" s="120" t="s">
        <v>252</v>
      </c>
      <c r="E14040" s="120" t="s">
        <v>31310</v>
      </c>
      <c r="F14040" s="214" t="s">
        <v>31311</v>
      </c>
      <c r="G14040" s="119" t="s">
        <v>31312</v>
      </c>
      <c r="H14040" s="121" t="s">
        <v>53</v>
      </c>
      <c r="I14040" s="121" t="s">
        <v>30</v>
      </c>
      <c r="J14040" s="121" t="s">
        <v>529</v>
      </c>
      <c r="K14040" s="120" t="s">
        <v>65</v>
      </c>
      <c r="L14040" s="131" t="s">
        <v>32</v>
      </c>
      <c r="M14040" s="120" t="s">
        <v>78</v>
      </c>
      <c r="P14040" s="124">
        <f t="shared" ref="P14040:P14049" si="508">IF(O14040&lt;&gt;0,MONTH(O14040),0)</f>
        <v>0</v>
      </c>
    </row>
    <row r="14041" spans="1:25" ht="27.6">
      <c r="A14041" s="116">
        <v>14041</v>
      </c>
      <c r="B14041" s="129">
        <v>44560</v>
      </c>
      <c r="C14041" s="118">
        <f t="shared" si="507"/>
        <v>12</v>
      </c>
      <c r="D14041" s="120" t="s">
        <v>252</v>
      </c>
      <c r="E14041" s="120" t="s">
        <v>31313</v>
      </c>
      <c r="F14041" s="214" t="s">
        <v>31314</v>
      </c>
      <c r="G14041" s="119" t="s">
        <v>7893</v>
      </c>
      <c r="H14041" s="121" t="s">
        <v>97</v>
      </c>
      <c r="I14041" s="121" t="s">
        <v>42</v>
      </c>
      <c r="J14041" s="121" t="s">
        <v>91</v>
      </c>
      <c r="K14041" s="120" t="s">
        <v>65</v>
      </c>
      <c r="L14041" s="131" t="s">
        <v>32</v>
      </c>
      <c r="M14041" s="120" t="s">
        <v>78</v>
      </c>
      <c r="P14041" s="124">
        <f t="shared" si="508"/>
        <v>0</v>
      </c>
    </row>
    <row r="14042" spans="1:25">
      <c r="A14042" s="116">
        <v>14042</v>
      </c>
      <c r="B14042" s="129">
        <v>44560</v>
      </c>
      <c r="C14042" s="118">
        <f t="shared" si="507"/>
        <v>12</v>
      </c>
      <c r="D14042" s="120" t="s">
        <v>252</v>
      </c>
      <c r="E14042" s="120" t="s">
        <v>31315</v>
      </c>
      <c r="F14042" s="214" t="s">
        <v>527</v>
      </c>
      <c r="G14042" s="119" t="s">
        <v>5868</v>
      </c>
      <c r="H14042" s="121" t="s">
        <v>27385</v>
      </c>
      <c r="I14042" s="121" t="s">
        <v>30</v>
      </c>
      <c r="J14042" s="121" t="s">
        <v>7087</v>
      </c>
      <c r="K14042" s="120" t="s">
        <v>65</v>
      </c>
      <c r="L14042" s="131" t="s">
        <v>32</v>
      </c>
      <c r="M14042" s="120" t="s">
        <v>33</v>
      </c>
      <c r="N14042" s="131">
        <v>44564</v>
      </c>
      <c r="O14042" s="131">
        <v>44650</v>
      </c>
      <c r="P14042" s="124">
        <f t="shared" si="508"/>
        <v>3</v>
      </c>
      <c r="Y14042" s="116" t="s">
        <v>20731</v>
      </c>
    </row>
    <row r="14043" spans="1:25">
      <c r="A14043" s="116">
        <v>14043</v>
      </c>
      <c r="B14043" s="129">
        <v>44560</v>
      </c>
      <c r="C14043" s="118">
        <f t="shared" si="507"/>
        <v>12</v>
      </c>
      <c r="D14043" s="120" t="s">
        <v>252</v>
      </c>
      <c r="E14043" s="120" t="s">
        <v>31316</v>
      </c>
      <c r="F14043" s="214" t="s">
        <v>31317</v>
      </c>
      <c r="G14043" s="119" t="s">
        <v>8121</v>
      </c>
      <c r="H14043" s="121" t="s">
        <v>140</v>
      </c>
      <c r="I14043" s="121" t="s">
        <v>42</v>
      </c>
      <c r="J14043" s="121" t="s">
        <v>72</v>
      </c>
      <c r="K14043" s="120" t="s">
        <v>65</v>
      </c>
      <c r="L14043" s="131" t="s">
        <v>32</v>
      </c>
      <c r="M14043" s="120" t="s">
        <v>78</v>
      </c>
      <c r="P14043" s="124">
        <f t="shared" si="508"/>
        <v>0</v>
      </c>
    </row>
    <row r="14044" spans="1:25" ht="27.6">
      <c r="A14044" s="116">
        <v>14044</v>
      </c>
      <c r="B14044" s="129">
        <v>44560</v>
      </c>
      <c r="C14044" s="118">
        <f t="shared" si="507"/>
        <v>12</v>
      </c>
      <c r="D14044" s="120" t="s">
        <v>252</v>
      </c>
      <c r="E14044" s="120" t="s">
        <v>31318</v>
      </c>
      <c r="F14044" s="209" t="s">
        <v>31319</v>
      </c>
      <c r="G14044" s="119" t="s">
        <v>31320</v>
      </c>
      <c r="H14044" s="121" t="s">
        <v>29</v>
      </c>
      <c r="I14044" s="121" t="s">
        <v>30</v>
      </c>
      <c r="J14044" s="121" t="s">
        <v>485</v>
      </c>
      <c r="K14044" s="120" t="s">
        <v>65</v>
      </c>
      <c r="L14044" s="131" t="s">
        <v>32</v>
      </c>
      <c r="M14044" s="120" t="s">
        <v>78</v>
      </c>
      <c r="P14044" s="124">
        <f t="shared" si="508"/>
        <v>0</v>
      </c>
    </row>
    <row r="14045" spans="1:25" ht="27.6">
      <c r="A14045" s="116">
        <v>14045</v>
      </c>
      <c r="B14045" s="129">
        <v>44560</v>
      </c>
      <c r="C14045" s="118">
        <f t="shared" si="507"/>
        <v>12</v>
      </c>
      <c r="D14045" s="120" t="s">
        <v>252</v>
      </c>
      <c r="E14045" s="120" t="s">
        <v>31321</v>
      </c>
      <c r="F14045" s="209" t="s">
        <v>31322</v>
      </c>
      <c r="G14045" s="119" t="s">
        <v>6179</v>
      </c>
      <c r="H14045" s="121" t="s">
        <v>29</v>
      </c>
      <c r="I14045" s="121" t="s">
        <v>30</v>
      </c>
      <c r="J14045" s="121" t="s">
        <v>485</v>
      </c>
      <c r="K14045" s="120" t="s">
        <v>65</v>
      </c>
      <c r="L14045" s="131" t="s">
        <v>32</v>
      </c>
      <c r="M14045" s="120" t="s">
        <v>78</v>
      </c>
      <c r="P14045" s="124">
        <f t="shared" si="508"/>
        <v>0</v>
      </c>
    </row>
    <row r="14046" spans="1:25" ht="27.6">
      <c r="A14046" s="116">
        <v>14046</v>
      </c>
      <c r="B14046" s="129">
        <v>44560</v>
      </c>
      <c r="C14046" s="118">
        <f t="shared" si="507"/>
        <v>12</v>
      </c>
      <c r="D14046" s="120" t="s">
        <v>252</v>
      </c>
      <c r="E14046" s="120" t="s">
        <v>31323</v>
      </c>
      <c r="F14046" s="209" t="s">
        <v>21059</v>
      </c>
      <c r="G14046" s="119" t="s">
        <v>4802</v>
      </c>
      <c r="H14046" s="121" t="s">
        <v>86</v>
      </c>
      <c r="I14046" s="121" t="s">
        <v>30</v>
      </c>
      <c r="J14046" s="121" t="s">
        <v>87</v>
      </c>
      <c r="K14046" s="121" t="s">
        <v>584</v>
      </c>
      <c r="L14046" s="131" t="s">
        <v>32</v>
      </c>
      <c r="M14046" s="120" t="s">
        <v>33</v>
      </c>
      <c r="N14046" s="131">
        <v>44202</v>
      </c>
      <c r="O14046" s="131">
        <v>44578</v>
      </c>
      <c r="P14046" s="124">
        <f t="shared" si="508"/>
        <v>1</v>
      </c>
      <c r="Y14046" s="116" t="s">
        <v>19449</v>
      </c>
    </row>
    <row r="14047" spans="1:25">
      <c r="A14047" s="116">
        <v>14047</v>
      </c>
      <c r="B14047" s="129">
        <v>44560</v>
      </c>
      <c r="C14047" s="118">
        <f t="shared" si="507"/>
        <v>12</v>
      </c>
      <c r="D14047" s="120" t="s">
        <v>252</v>
      </c>
      <c r="E14047" s="120" t="s">
        <v>31324</v>
      </c>
      <c r="F14047" s="209" t="s">
        <v>31325</v>
      </c>
      <c r="G14047" s="119" t="s">
        <v>15287</v>
      </c>
      <c r="H14047" s="121" t="s">
        <v>97</v>
      </c>
      <c r="I14047" s="121" t="s">
        <v>63</v>
      </c>
      <c r="J14047" s="121" t="s">
        <v>323</v>
      </c>
      <c r="K14047" s="120" t="s">
        <v>65</v>
      </c>
      <c r="L14047" s="131" t="s">
        <v>32</v>
      </c>
      <c r="M14047" s="120" t="s">
        <v>78</v>
      </c>
      <c r="P14047" s="124">
        <f t="shared" si="508"/>
        <v>0</v>
      </c>
    </row>
    <row r="14048" spans="1:25" ht="27.6">
      <c r="A14048" s="116">
        <v>14048</v>
      </c>
      <c r="B14048" s="129">
        <v>44560</v>
      </c>
      <c r="C14048" s="118">
        <f t="shared" si="507"/>
        <v>12</v>
      </c>
      <c r="D14048" s="120" t="s">
        <v>252</v>
      </c>
      <c r="E14048" s="120" t="s">
        <v>31326</v>
      </c>
      <c r="F14048" s="209" t="s">
        <v>31327</v>
      </c>
      <c r="G14048" s="119" t="s">
        <v>7598</v>
      </c>
      <c r="H14048" s="121" t="s">
        <v>177</v>
      </c>
      <c r="I14048" s="121" t="s">
        <v>30</v>
      </c>
      <c r="J14048" s="121" t="s">
        <v>77</v>
      </c>
      <c r="K14048" s="120" t="s">
        <v>65</v>
      </c>
      <c r="L14048" s="131" t="s">
        <v>32</v>
      </c>
      <c r="M14048" s="120" t="s">
        <v>78</v>
      </c>
      <c r="P14048" s="124">
        <f t="shared" si="508"/>
        <v>0</v>
      </c>
    </row>
    <row r="14049" spans="1:25">
      <c r="A14049" s="116">
        <v>14049</v>
      </c>
      <c r="B14049" s="129">
        <v>44560</v>
      </c>
      <c r="C14049" s="118">
        <f t="shared" si="507"/>
        <v>12</v>
      </c>
      <c r="D14049" s="120" t="s">
        <v>252</v>
      </c>
      <c r="E14049" s="120" t="s">
        <v>31328</v>
      </c>
      <c r="F14049" s="209" t="s">
        <v>7061</v>
      </c>
      <c r="G14049" s="119" t="s">
        <v>31248</v>
      </c>
      <c r="H14049" s="121" t="s">
        <v>177</v>
      </c>
      <c r="I14049" s="121" t="s">
        <v>30</v>
      </c>
      <c r="J14049" s="121" t="s">
        <v>12996</v>
      </c>
      <c r="K14049" s="120" t="s">
        <v>65</v>
      </c>
      <c r="L14049" s="131" t="s">
        <v>32</v>
      </c>
      <c r="M14049" s="120" t="s">
        <v>78</v>
      </c>
      <c r="P14049" s="124">
        <f t="shared" si="508"/>
        <v>0</v>
      </c>
    </row>
    <row r="14050" spans="1:25" ht="27.6">
      <c r="A14050" s="116">
        <v>14050</v>
      </c>
      <c r="B14050" s="129">
        <v>44560</v>
      </c>
      <c r="C14050" s="118">
        <f t="shared" si="507"/>
        <v>12</v>
      </c>
      <c r="D14050" s="120" t="s">
        <v>252</v>
      </c>
      <c r="E14050" s="120" t="s">
        <v>31329</v>
      </c>
      <c r="F14050" s="214" t="s">
        <v>31330</v>
      </c>
      <c r="G14050" s="119" t="s">
        <v>3291</v>
      </c>
      <c r="H14050" s="121" t="s">
        <v>29</v>
      </c>
      <c r="I14050" s="121" t="s">
        <v>42</v>
      </c>
      <c r="J14050" s="121" t="s">
        <v>82</v>
      </c>
      <c r="K14050" s="120" t="s">
        <v>65</v>
      </c>
      <c r="L14050" s="131" t="s">
        <v>32</v>
      </c>
      <c r="M14050" s="120" t="s">
        <v>78</v>
      </c>
    </row>
    <row r="14051" spans="1:25">
      <c r="A14051" s="116">
        <v>14051</v>
      </c>
      <c r="B14051" s="129">
        <v>44560</v>
      </c>
      <c r="C14051" s="118">
        <f t="shared" si="507"/>
        <v>12</v>
      </c>
      <c r="D14051" s="120" t="s">
        <v>252</v>
      </c>
      <c r="E14051" s="120" t="s">
        <v>31331</v>
      </c>
      <c r="F14051" s="214" t="s">
        <v>12290</v>
      </c>
      <c r="G14051" s="119" t="s">
        <v>31332</v>
      </c>
      <c r="H14051" s="121" t="s">
        <v>86</v>
      </c>
      <c r="I14051" s="121" t="s">
        <v>30</v>
      </c>
      <c r="J14051" s="121" t="s">
        <v>3886</v>
      </c>
      <c r="K14051" s="120" t="s">
        <v>65</v>
      </c>
      <c r="L14051" s="131" t="s">
        <v>32</v>
      </c>
      <c r="M14051" s="120" t="s">
        <v>78</v>
      </c>
    </row>
    <row r="14052" spans="1:25" ht="27.6">
      <c r="A14052" s="116">
        <v>14052</v>
      </c>
      <c r="B14052" s="129">
        <v>44560</v>
      </c>
      <c r="C14052" s="118">
        <f t="shared" si="507"/>
        <v>12</v>
      </c>
      <c r="D14052" s="120" t="s">
        <v>252</v>
      </c>
      <c r="E14052" s="120" t="s">
        <v>31333</v>
      </c>
      <c r="F14052" s="209" t="s">
        <v>31334</v>
      </c>
      <c r="G14052" s="119" t="s">
        <v>541</v>
      </c>
      <c r="H14052" s="121" t="s">
        <v>160</v>
      </c>
      <c r="I14052" s="121" t="s">
        <v>30</v>
      </c>
      <c r="J14052" s="121" t="s">
        <v>7142</v>
      </c>
      <c r="K14052" s="121" t="s">
        <v>584</v>
      </c>
      <c r="L14052" s="131" t="s">
        <v>32</v>
      </c>
      <c r="M14052" s="120" t="s">
        <v>78</v>
      </c>
    </row>
    <row r="14053" spans="1:25" ht="14.4">
      <c r="A14053" s="116">
        <v>14053</v>
      </c>
      <c r="B14053" s="129">
        <v>44560</v>
      </c>
      <c r="C14053" s="118">
        <f t="shared" si="507"/>
        <v>12</v>
      </c>
      <c r="D14053" s="120" t="s">
        <v>252</v>
      </c>
      <c r="E14053" t="s">
        <v>31335</v>
      </c>
      <c r="F14053" s="209" t="s">
        <v>2439</v>
      </c>
      <c r="G14053" s="119" t="s">
        <v>9817</v>
      </c>
      <c r="H14053" s="121" t="s">
        <v>140</v>
      </c>
      <c r="I14053" s="121" t="s">
        <v>30</v>
      </c>
      <c r="J14053" s="121" t="s">
        <v>9820</v>
      </c>
      <c r="K14053" s="121" t="s">
        <v>65</v>
      </c>
      <c r="L14053" s="131" t="s">
        <v>32</v>
      </c>
      <c r="M14053" s="120" t="s">
        <v>78</v>
      </c>
    </row>
    <row r="14054" spans="1:25">
      <c r="A14054" s="116">
        <v>14054</v>
      </c>
      <c r="B14054" s="129">
        <v>44560</v>
      </c>
      <c r="C14054" s="118">
        <f t="shared" si="507"/>
        <v>12</v>
      </c>
      <c r="D14054" s="120" t="s">
        <v>252</v>
      </c>
      <c r="E14054" s="120" t="s">
        <v>31336</v>
      </c>
      <c r="F14054" s="209" t="s">
        <v>20742</v>
      </c>
      <c r="G14054" s="119" t="s">
        <v>3086</v>
      </c>
      <c r="H14054" s="121" t="s">
        <v>86</v>
      </c>
      <c r="I14054" s="121" t="s">
        <v>30</v>
      </c>
      <c r="J14054" s="121" t="s">
        <v>87</v>
      </c>
      <c r="K14054" s="121" t="s">
        <v>65</v>
      </c>
      <c r="L14054" s="131" t="s">
        <v>32</v>
      </c>
      <c r="M14054" s="120" t="s">
        <v>78</v>
      </c>
    </row>
    <row r="14055" spans="1:25" ht="41.4">
      <c r="A14055" s="116">
        <v>14055</v>
      </c>
      <c r="B14055" s="129">
        <v>44560</v>
      </c>
      <c r="C14055" s="118">
        <f t="shared" si="507"/>
        <v>12</v>
      </c>
      <c r="D14055" s="120" t="s">
        <v>252</v>
      </c>
      <c r="E14055" s="120" t="s">
        <v>31337</v>
      </c>
      <c r="F14055" s="215" t="s">
        <v>31338</v>
      </c>
      <c r="G14055" s="134" t="s">
        <v>214</v>
      </c>
      <c r="H14055" s="121" t="s">
        <v>53</v>
      </c>
      <c r="I14055" s="121" t="s">
        <v>30</v>
      </c>
      <c r="J14055" s="121" t="s">
        <v>87</v>
      </c>
      <c r="K14055" s="121" t="s">
        <v>65</v>
      </c>
      <c r="L14055" s="131" t="s">
        <v>32</v>
      </c>
      <c r="M14055" s="120" t="s">
        <v>78</v>
      </c>
      <c r="Y14055" s="126" t="s">
        <v>204</v>
      </c>
    </row>
    <row r="14056" spans="1:25">
      <c r="A14056" s="116">
        <v>14056</v>
      </c>
      <c r="B14056" s="129">
        <v>44560</v>
      </c>
      <c r="C14056" s="118">
        <f t="shared" si="507"/>
        <v>12</v>
      </c>
      <c r="D14056" s="120" t="s">
        <v>252</v>
      </c>
      <c r="E14056" s="120" t="s">
        <v>31339</v>
      </c>
      <c r="F14056" s="209" t="s">
        <v>31340</v>
      </c>
      <c r="G14056" s="119" t="s">
        <v>31341</v>
      </c>
      <c r="H14056" s="121" t="s">
        <v>1173</v>
      </c>
      <c r="I14056" s="121" t="s">
        <v>30</v>
      </c>
      <c r="J14056" s="121" t="s">
        <v>87</v>
      </c>
      <c r="K14056" s="121" t="s">
        <v>65</v>
      </c>
      <c r="L14056" s="131" t="s">
        <v>32</v>
      </c>
      <c r="M14056" s="120" t="s">
        <v>33</v>
      </c>
      <c r="N14056" s="131">
        <v>44564</v>
      </c>
      <c r="Y14056" s="116" t="s">
        <v>20731</v>
      </c>
    </row>
    <row r="14057" spans="1:25">
      <c r="A14057" s="116">
        <v>14057</v>
      </c>
      <c r="B14057" s="129">
        <v>44560</v>
      </c>
      <c r="C14057" s="118">
        <f t="shared" si="507"/>
        <v>12</v>
      </c>
      <c r="D14057" s="120" t="s">
        <v>252</v>
      </c>
      <c r="E14057" s="120" t="s">
        <v>31342</v>
      </c>
      <c r="F14057" s="214" t="s">
        <v>566</v>
      </c>
      <c r="G14057" s="119" t="s">
        <v>31343</v>
      </c>
      <c r="H14057" s="121" t="s">
        <v>160</v>
      </c>
      <c r="I14057" s="121" t="s">
        <v>42</v>
      </c>
      <c r="J14057" s="121" t="s">
        <v>72</v>
      </c>
      <c r="K14057" s="121" t="s">
        <v>65</v>
      </c>
      <c r="L14057" s="131" t="s">
        <v>32</v>
      </c>
      <c r="M14057" s="120" t="s">
        <v>78</v>
      </c>
    </row>
    <row r="14058" spans="1:25" ht="27.6">
      <c r="A14058" s="116">
        <v>14058</v>
      </c>
      <c r="B14058" s="129">
        <v>44560</v>
      </c>
      <c r="C14058" s="118">
        <f t="shared" si="507"/>
        <v>12</v>
      </c>
      <c r="D14058" s="120" t="s">
        <v>252</v>
      </c>
      <c r="E14058" s="120" t="s">
        <v>31344</v>
      </c>
      <c r="F14058" s="209" t="s">
        <v>31345</v>
      </c>
      <c r="G14058" s="119" t="s">
        <v>5507</v>
      </c>
      <c r="H14058" s="121" t="s">
        <v>192</v>
      </c>
      <c r="I14058" s="121" t="s">
        <v>30</v>
      </c>
      <c r="J14058" s="121" t="s">
        <v>7216</v>
      </c>
      <c r="K14058" s="121" t="s">
        <v>65</v>
      </c>
      <c r="L14058" s="131" t="s">
        <v>32</v>
      </c>
      <c r="M14058" s="120" t="s">
        <v>78</v>
      </c>
    </row>
    <row r="14059" spans="1:25">
      <c r="A14059" s="116">
        <v>14059</v>
      </c>
      <c r="B14059" s="129">
        <v>44560</v>
      </c>
      <c r="C14059" s="118">
        <f t="shared" si="507"/>
        <v>12</v>
      </c>
      <c r="D14059" s="120" t="s">
        <v>252</v>
      </c>
      <c r="E14059" s="120" t="s">
        <v>31346</v>
      </c>
      <c r="F14059" s="209" t="s">
        <v>31347</v>
      </c>
      <c r="G14059" s="119" t="s">
        <v>10384</v>
      </c>
      <c r="H14059" s="121" t="s">
        <v>192</v>
      </c>
      <c r="I14059" s="121" t="s">
        <v>30</v>
      </c>
      <c r="J14059" s="121" t="s">
        <v>87</v>
      </c>
      <c r="K14059" s="121" t="s">
        <v>65</v>
      </c>
      <c r="L14059" s="131" t="s">
        <v>32</v>
      </c>
      <c r="M14059" s="120" t="s">
        <v>78</v>
      </c>
    </row>
    <row r="14060" spans="1:25">
      <c r="A14060" s="116">
        <v>14060</v>
      </c>
      <c r="B14060" s="129">
        <v>44560</v>
      </c>
      <c r="C14060" s="118">
        <f t="shared" si="507"/>
        <v>12</v>
      </c>
      <c r="D14060" s="120" t="s">
        <v>252</v>
      </c>
      <c r="E14060" s="120" t="s">
        <v>31348</v>
      </c>
      <c r="F14060" s="209" t="s">
        <v>31349</v>
      </c>
      <c r="G14060" s="119" t="s">
        <v>7665</v>
      </c>
      <c r="H14060" s="121" t="s">
        <v>1173</v>
      </c>
      <c r="I14060" s="121" t="s">
        <v>30</v>
      </c>
      <c r="J14060" s="121" t="s">
        <v>87</v>
      </c>
      <c r="K14060" s="121" t="s">
        <v>65</v>
      </c>
      <c r="L14060" s="131" t="s">
        <v>32</v>
      </c>
      <c r="M14060" s="120" t="s">
        <v>78</v>
      </c>
    </row>
    <row r="14061" spans="1:25">
      <c r="A14061" s="116">
        <v>14061</v>
      </c>
      <c r="B14061" s="129">
        <v>44560</v>
      </c>
      <c r="C14061" s="118">
        <f t="shared" si="507"/>
        <v>12</v>
      </c>
      <c r="D14061" s="120" t="s">
        <v>252</v>
      </c>
      <c r="E14061" s="120" t="s">
        <v>31350</v>
      </c>
      <c r="F14061" s="209" t="s">
        <v>7636</v>
      </c>
      <c r="G14061" s="119" t="s">
        <v>20316</v>
      </c>
      <c r="H14061" s="121" t="s">
        <v>160</v>
      </c>
      <c r="I14061" s="121" t="s">
        <v>30</v>
      </c>
      <c r="J14061" s="121" t="s">
        <v>529</v>
      </c>
      <c r="K14061" s="121" t="s">
        <v>65</v>
      </c>
      <c r="L14061" s="131" t="s">
        <v>32</v>
      </c>
      <c r="M14061" s="120" t="s">
        <v>78</v>
      </c>
    </row>
    <row r="14062" spans="1:25">
      <c r="A14062" s="116">
        <v>14062</v>
      </c>
      <c r="B14062" s="129">
        <v>44560</v>
      </c>
      <c r="C14062" s="118">
        <f t="shared" si="507"/>
        <v>12</v>
      </c>
      <c r="D14062" s="120" t="s">
        <v>252</v>
      </c>
      <c r="E14062" s="120" t="s">
        <v>31351</v>
      </c>
      <c r="F14062" s="209" t="s">
        <v>17319</v>
      </c>
      <c r="G14062" s="119" t="s">
        <v>20316</v>
      </c>
      <c r="H14062" s="121" t="s">
        <v>160</v>
      </c>
      <c r="I14062" s="121" t="s">
        <v>30</v>
      </c>
      <c r="J14062" s="121" t="s">
        <v>529</v>
      </c>
      <c r="K14062" s="121" t="s">
        <v>65</v>
      </c>
      <c r="L14062" s="131" t="s">
        <v>32</v>
      </c>
      <c r="M14062" s="120" t="s">
        <v>78</v>
      </c>
    </row>
    <row r="14063" spans="1:25">
      <c r="A14063" s="116">
        <v>14063</v>
      </c>
      <c r="B14063" s="129">
        <v>44560</v>
      </c>
      <c r="C14063" s="118">
        <f t="shared" si="507"/>
        <v>12</v>
      </c>
      <c r="D14063" s="120" t="s">
        <v>252</v>
      </c>
      <c r="E14063" s="120" t="s">
        <v>31352</v>
      </c>
      <c r="F14063" s="209" t="s">
        <v>2854</v>
      </c>
      <c r="G14063" s="119" t="s">
        <v>5002</v>
      </c>
      <c r="H14063" s="121" t="s">
        <v>41</v>
      </c>
      <c r="I14063" s="121" t="s">
        <v>30</v>
      </c>
      <c r="J14063" s="121" t="s">
        <v>5018</v>
      </c>
      <c r="K14063" s="121" t="s">
        <v>584</v>
      </c>
      <c r="L14063" s="131" t="s">
        <v>32</v>
      </c>
      <c r="M14063" s="120" t="s">
        <v>78</v>
      </c>
    </row>
    <row r="14064" spans="1:25">
      <c r="A14064" s="116">
        <v>14064</v>
      </c>
      <c r="B14064" s="129">
        <v>44560</v>
      </c>
      <c r="C14064" s="118">
        <f t="shared" si="507"/>
        <v>12</v>
      </c>
      <c r="D14064" s="120" t="s">
        <v>252</v>
      </c>
      <c r="E14064" s="120" t="s">
        <v>31353</v>
      </c>
      <c r="F14064" s="209" t="s">
        <v>10151</v>
      </c>
      <c r="G14064" s="119" t="s">
        <v>8079</v>
      </c>
      <c r="H14064" s="121" t="s">
        <v>29</v>
      </c>
      <c r="I14064" s="121" t="s">
        <v>30</v>
      </c>
      <c r="J14064" s="121" t="s">
        <v>77</v>
      </c>
      <c r="K14064" s="121" t="s">
        <v>584</v>
      </c>
      <c r="L14064" s="131" t="s">
        <v>32</v>
      </c>
      <c r="M14064" s="120" t="s">
        <v>78</v>
      </c>
    </row>
    <row r="14065" spans="1:25">
      <c r="A14065" s="116">
        <v>14065</v>
      </c>
      <c r="B14065" s="129">
        <v>44560</v>
      </c>
      <c r="C14065" s="118">
        <f t="shared" si="507"/>
        <v>12</v>
      </c>
      <c r="D14065" s="120" t="s">
        <v>252</v>
      </c>
      <c r="E14065" s="120" t="s">
        <v>31354</v>
      </c>
      <c r="F14065" s="209" t="s">
        <v>31355</v>
      </c>
      <c r="G14065" s="119" t="s">
        <v>29433</v>
      </c>
      <c r="H14065" s="121" t="s">
        <v>41</v>
      </c>
      <c r="I14065" s="121" t="s">
        <v>30</v>
      </c>
      <c r="J14065" s="121" t="s">
        <v>8096</v>
      </c>
      <c r="K14065" s="121" t="s">
        <v>584</v>
      </c>
      <c r="L14065" s="131" t="s">
        <v>32</v>
      </c>
      <c r="M14065" s="120" t="s">
        <v>33</v>
      </c>
      <c r="N14065" s="131">
        <v>44594</v>
      </c>
    </row>
    <row r="14066" spans="1:25">
      <c r="A14066" s="116">
        <v>14066</v>
      </c>
      <c r="B14066" s="129">
        <v>44560</v>
      </c>
      <c r="C14066" s="118">
        <f t="shared" si="507"/>
        <v>12</v>
      </c>
      <c r="D14066" s="120" t="s">
        <v>252</v>
      </c>
      <c r="E14066" s="120" t="s">
        <v>31356</v>
      </c>
      <c r="F14066" s="209" t="s">
        <v>31357</v>
      </c>
      <c r="G14066" s="119" t="s">
        <v>5337</v>
      </c>
      <c r="H14066" s="121" t="s">
        <v>97</v>
      </c>
      <c r="I14066" s="121" t="s">
        <v>30</v>
      </c>
      <c r="J14066" s="121" t="s">
        <v>77</v>
      </c>
      <c r="K14066" s="121" t="s">
        <v>584</v>
      </c>
      <c r="L14066" s="131" t="s">
        <v>32</v>
      </c>
      <c r="M14066" s="120" t="s">
        <v>33</v>
      </c>
      <c r="N14066" s="131">
        <v>44564</v>
      </c>
      <c r="Y14066" s="116" t="s">
        <v>20731</v>
      </c>
    </row>
    <row r="14067" spans="1:25">
      <c r="A14067" s="116">
        <v>14067</v>
      </c>
      <c r="B14067" s="129">
        <v>44560</v>
      </c>
      <c r="D14067" s="120" t="s">
        <v>252</v>
      </c>
      <c r="E14067" s="120" t="s">
        <v>31358</v>
      </c>
      <c r="F14067" s="209" t="s">
        <v>259</v>
      </c>
      <c r="G14067" s="119" t="s">
        <v>31359</v>
      </c>
      <c r="H14067" s="121" t="s">
        <v>53</v>
      </c>
      <c r="I14067" s="121" t="s">
        <v>30</v>
      </c>
      <c r="J14067" s="121" t="s">
        <v>435</v>
      </c>
      <c r="K14067" s="121" t="s">
        <v>65</v>
      </c>
      <c r="L14067" s="131" t="s">
        <v>32</v>
      </c>
      <c r="M14067" s="120" t="s">
        <v>78</v>
      </c>
    </row>
    <row r="14068" spans="1:25">
      <c r="A14068" s="116">
        <v>14068</v>
      </c>
      <c r="B14068" s="129">
        <v>44560</v>
      </c>
      <c r="D14068" s="120" t="s">
        <v>252</v>
      </c>
      <c r="E14068" s="120" t="s">
        <v>31360</v>
      </c>
      <c r="F14068" s="209" t="s">
        <v>31361</v>
      </c>
      <c r="G14068" s="119" t="s">
        <v>31068</v>
      </c>
      <c r="H14068" s="121" t="s">
        <v>29</v>
      </c>
      <c r="I14068" s="121" t="s">
        <v>30</v>
      </c>
      <c r="J14068" s="121" t="s">
        <v>7087</v>
      </c>
      <c r="K14068" s="121" t="s">
        <v>65</v>
      </c>
      <c r="L14068" s="131" t="s">
        <v>32</v>
      </c>
      <c r="M14068" s="120" t="s">
        <v>78</v>
      </c>
    </row>
    <row r="14069" spans="1:25" ht="27.6">
      <c r="A14069" s="116">
        <v>14069</v>
      </c>
      <c r="B14069" s="129">
        <v>44560</v>
      </c>
      <c r="D14069" s="120" t="s">
        <v>252</v>
      </c>
      <c r="E14069" s="120" t="s">
        <v>31362</v>
      </c>
      <c r="F14069" s="209" t="s">
        <v>31363</v>
      </c>
      <c r="G14069" s="119" t="s">
        <v>31068</v>
      </c>
      <c r="H14069" s="121" t="s">
        <v>29</v>
      </c>
      <c r="I14069" s="121" t="s">
        <v>30</v>
      </c>
      <c r="J14069" s="121" t="s">
        <v>7087</v>
      </c>
      <c r="K14069" s="121" t="s">
        <v>65</v>
      </c>
      <c r="L14069" s="131" t="s">
        <v>32</v>
      </c>
      <c r="M14069" s="120" t="s">
        <v>78</v>
      </c>
    </row>
    <row r="14070" spans="1:25">
      <c r="A14070" s="116">
        <v>14070</v>
      </c>
      <c r="B14070" s="129">
        <v>44560</v>
      </c>
      <c r="D14070" s="120" t="s">
        <v>252</v>
      </c>
      <c r="E14070" s="120" t="s">
        <v>31364</v>
      </c>
      <c r="F14070" s="209" t="s">
        <v>31365</v>
      </c>
      <c r="G14070" s="119" t="s">
        <v>31068</v>
      </c>
      <c r="H14070" s="121" t="s">
        <v>29</v>
      </c>
      <c r="I14070" s="121" t="s">
        <v>30</v>
      </c>
      <c r="J14070" s="121" t="s">
        <v>7087</v>
      </c>
      <c r="K14070" s="121" t="s">
        <v>65</v>
      </c>
      <c r="L14070" s="131" t="s">
        <v>32</v>
      </c>
      <c r="M14070" s="120" t="s">
        <v>78</v>
      </c>
    </row>
    <row r="14071" spans="1:25">
      <c r="A14071" s="116">
        <v>14071</v>
      </c>
      <c r="B14071" s="129">
        <v>44560</v>
      </c>
      <c r="D14071" s="120" t="s">
        <v>252</v>
      </c>
      <c r="E14071" s="120" t="s">
        <v>31366</v>
      </c>
      <c r="F14071" s="209" t="s">
        <v>31367</v>
      </c>
      <c r="G14071" s="119" t="s">
        <v>528</v>
      </c>
      <c r="H14071" s="121" t="s">
        <v>53</v>
      </c>
      <c r="I14071" s="121" t="s">
        <v>196</v>
      </c>
      <c r="J14071" s="121" t="s">
        <v>196</v>
      </c>
      <c r="K14071" s="121" t="s">
        <v>65</v>
      </c>
      <c r="L14071" s="131" t="s">
        <v>32</v>
      </c>
      <c r="M14071" s="120" t="s">
        <v>78</v>
      </c>
    </row>
    <row r="14072" spans="1:25">
      <c r="A14072" s="116">
        <v>14072</v>
      </c>
      <c r="B14072" s="129">
        <v>44560</v>
      </c>
      <c r="D14072" s="120" t="s">
        <v>252</v>
      </c>
      <c r="E14072" s="120" t="s">
        <v>31368</v>
      </c>
      <c r="F14072" s="209" t="s">
        <v>31369</v>
      </c>
      <c r="G14072" s="119" t="s">
        <v>14419</v>
      </c>
      <c r="H14072" s="121" t="s">
        <v>29</v>
      </c>
      <c r="I14072" s="121" t="s">
        <v>30</v>
      </c>
      <c r="J14072" s="121" t="s">
        <v>77</v>
      </c>
      <c r="K14072" s="121" t="s">
        <v>65</v>
      </c>
      <c r="L14072" s="131" t="s">
        <v>32</v>
      </c>
      <c r="M14072" s="120" t="s">
        <v>78</v>
      </c>
    </row>
    <row r="14073" spans="1:25">
      <c r="A14073" s="116">
        <v>14073</v>
      </c>
      <c r="B14073" s="129">
        <v>44560</v>
      </c>
      <c r="D14073" s="120" t="s">
        <v>252</v>
      </c>
      <c r="E14073" s="120" t="s">
        <v>31370</v>
      </c>
      <c r="F14073" s="209" t="s">
        <v>5245</v>
      </c>
      <c r="G14073" s="119" t="s">
        <v>31371</v>
      </c>
      <c r="H14073" s="121" t="s">
        <v>29</v>
      </c>
      <c r="I14073" s="121" t="s">
        <v>30</v>
      </c>
      <c r="J14073" s="121" t="s">
        <v>7234</v>
      </c>
      <c r="K14073" s="121" t="s">
        <v>65</v>
      </c>
      <c r="L14073" s="131" t="s">
        <v>32</v>
      </c>
      <c r="M14073" s="120" t="s">
        <v>78</v>
      </c>
    </row>
    <row r="14074" spans="1:25">
      <c r="A14074" s="116">
        <v>14074</v>
      </c>
      <c r="B14074" s="129">
        <v>44560</v>
      </c>
      <c r="D14074" s="120" t="s">
        <v>252</v>
      </c>
      <c r="E14074" s="120" t="s">
        <v>31372</v>
      </c>
      <c r="F14074" s="209" t="s">
        <v>969</v>
      </c>
      <c r="G14074" s="119" t="s">
        <v>31373</v>
      </c>
      <c r="H14074" s="121" t="s">
        <v>53</v>
      </c>
      <c r="I14074" s="121" t="s">
        <v>63</v>
      </c>
      <c r="J14074" s="121" t="s">
        <v>328</v>
      </c>
      <c r="K14074" s="121" t="s">
        <v>65</v>
      </c>
      <c r="L14074" s="131" t="s">
        <v>32</v>
      </c>
      <c r="M14074" s="120" t="s">
        <v>33</v>
      </c>
      <c r="N14074" s="131">
        <v>44564</v>
      </c>
      <c r="S14074" s="120" t="s">
        <v>92</v>
      </c>
      <c r="T14074" s="126">
        <v>44579</v>
      </c>
    </row>
    <row r="14075" spans="1:25">
      <c r="A14075" s="116">
        <v>14075</v>
      </c>
      <c r="B14075" s="129">
        <v>44560</v>
      </c>
      <c r="D14075" s="120" t="s">
        <v>252</v>
      </c>
      <c r="E14075" s="120" t="s">
        <v>31374</v>
      </c>
      <c r="F14075" s="209" t="s">
        <v>31375</v>
      </c>
      <c r="G14075" s="119" t="s">
        <v>509</v>
      </c>
      <c r="H14075" s="121" t="s">
        <v>140</v>
      </c>
      <c r="I14075" s="121" t="s">
        <v>30</v>
      </c>
      <c r="J14075" s="121" t="s">
        <v>87</v>
      </c>
      <c r="K14075" s="121" t="s">
        <v>65</v>
      </c>
      <c r="L14075" s="131" t="s">
        <v>32</v>
      </c>
      <c r="M14075" s="120" t="s">
        <v>78</v>
      </c>
    </row>
    <row r="14076" spans="1:25">
      <c r="A14076" s="116">
        <v>14076</v>
      </c>
      <c r="B14076" s="129">
        <v>44560</v>
      </c>
      <c r="D14076" s="120" t="s">
        <v>252</v>
      </c>
      <c r="E14076" s="120" t="s">
        <v>31376</v>
      </c>
      <c r="F14076" s="209" t="s">
        <v>24765</v>
      </c>
      <c r="G14076" s="119" t="s">
        <v>21062</v>
      </c>
      <c r="H14076" s="121" t="s">
        <v>71</v>
      </c>
      <c r="I14076" s="121" t="s">
        <v>30</v>
      </c>
      <c r="J14076" s="121" t="s">
        <v>7234</v>
      </c>
      <c r="K14076" s="121" t="s">
        <v>65</v>
      </c>
      <c r="L14076" s="131" t="s">
        <v>32</v>
      </c>
      <c r="M14076" s="120" t="s">
        <v>78</v>
      </c>
    </row>
    <row r="14077" spans="1:25">
      <c r="A14077" s="116">
        <v>14077</v>
      </c>
      <c r="B14077" s="129">
        <v>44560</v>
      </c>
      <c r="D14077" s="120" t="s">
        <v>252</v>
      </c>
      <c r="E14077" s="120" t="s">
        <v>31377</v>
      </c>
      <c r="F14077" s="209" t="s">
        <v>31378</v>
      </c>
      <c r="G14077" s="119" t="s">
        <v>1105</v>
      </c>
      <c r="H14077" s="121" t="s">
        <v>53</v>
      </c>
      <c r="I14077" s="121" t="s">
        <v>42</v>
      </c>
      <c r="J14077" s="121" t="s">
        <v>91</v>
      </c>
      <c r="K14077" s="121" t="s">
        <v>65</v>
      </c>
      <c r="L14077" s="131" t="s">
        <v>32</v>
      </c>
      <c r="M14077" s="120" t="s">
        <v>78</v>
      </c>
    </row>
    <row r="14078" spans="1:25">
      <c r="A14078" s="116">
        <v>14078</v>
      </c>
      <c r="B14078" s="129">
        <v>44560</v>
      </c>
      <c r="D14078" s="120" t="s">
        <v>252</v>
      </c>
      <c r="E14078" s="120" t="s">
        <v>31379</v>
      </c>
      <c r="F14078" s="209" t="s">
        <v>31380</v>
      </c>
      <c r="G14078" s="119" t="s">
        <v>1129</v>
      </c>
      <c r="H14078" s="121" t="s">
        <v>53</v>
      </c>
      <c r="I14078" s="121" t="s">
        <v>42</v>
      </c>
      <c r="J14078" s="121" t="s">
        <v>72</v>
      </c>
      <c r="K14078" s="121" t="s">
        <v>65</v>
      </c>
      <c r="L14078" s="131" t="s">
        <v>32</v>
      </c>
      <c r="M14078" s="120" t="s">
        <v>78</v>
      </c>
    </row>
    <row r="14079" spans="1:25">
      <c r="A14079" s="116">
        <v>14079</v>
      </c>
      <c r="B14079" s="129">
        <v>44560</v>
      </c>
      <c r="D14079" s="120" t="s">
        <v>252</v>
      </c>
      <c r="E14079" s="120" t="s">
        <v>31381</v>
      </c>
      <c r="F14079" s="209" t="s">
        <v>31382</v>
      </c>
      <c r="G14079" s="119" t="s">
        <v>1519</v>
      </c>
      <c r="H14079" s="121" t="s">
        <v>53</v>
      </c>
      <c r="I14079" s="121" t="s">
        <v>63</v>
      </c>
      <c r="J14079" s="121" t="s">
        <v>328</v>
      </c>
      <c r="K14079" s="121" t="s">
        <v>65</v>
      </c>
      <c r="L14079" s="131" t="s">
        <v>32</v>
      </c>
      <c r="M14079" s="120" t="s">
        <v>78</v>
      </c>
    </row>
    <row r="14080" spans="1:25">
      <c r="A14080" s="116">
        <v>14080</v>
      </c>
      <c r="B14080" s="129">
        <v>44560</v>
      </c>
      <c r="D14080" s="120" t="s">
        <v>252</v>
      </c>
      <c r="E14080" s="120" t="s">
        <v>31383</v>
      </c>
      <c r="F14080" s="209" t="s">
        <v>31384</v>
      </c>
      <c r="G14080" s="119" t="s">
        <v>31385</v>
      </c>
      <c r="H14080" s="121" t="s">
        <v>41</v>
      </c>
      <c r="I14080" s="121" t="s">
        <v>30</v>
      </c>
      <c r="J14080" s="121" t="s">
        <v>31</v>
      </c>
      <c r="K14080" s="121" t="s">
        <v>65</v>
      </c>
      <c r="L14080" s="131" t="s">
        <v>32</v>
      </c>
      <c r="M14080" s="120" t="s">
        <v>78</v>
      </c>
    </row>
    <row r="14081" spans="1:15">
      <c r="A14081" s="116">
        <v>14081</v>
      </c>
      <c r="B14081" s="129">
        <v>44560</v>
      </c>
      <c r="D14081" s="120" t="s">
        <v>252</v>
      </c>
      <c r="E14081" s="120" t="s">
        <v>31386</v>
      </c>
      <c r="F14081" s="209" t="s">
        <v>31387</v>
      </c>
      <c r="G14081" s="119" t="s">
        <v>2008</v>
      </c>
      <c r="H14081" s="121" t="s">
        <v>53</v>
      </c>
      <c r="I14081" s="121" t="s">
        <v>30</v>
      </c>
      <c r="J14081" s="121" t="s">
        <v>8096</v>
      </c>
      <c r="K14081" s="121" t="s">
        <v>65</v>
      </c>
      <c r="L14081" s="131" t="s">
        <v>32</v>
      </c>
      <c r="M14081" s="120" t="s">
        <v>78</v>
      </c>
    </row>
    <row r="14082" spans="1:15">
      <c r="A14082" s="116">
        <v>14082</v>
      </c>
      <c r="B14082" s="129">
        <v>44560</v>
      </c>
      <c r="D14082" s="120" t="s">
        <v>252</v>
      </c>
      <c r="E14082" s="120" t="s">
        <v>31388</v>
      </c>
      <c r="F14082" s="209" t="s">
        <v>31389</v>
      </c>
      <c r="G14082" s="119" t="s">
        <v>509</v>
      </c>
      <c r="H14082" s="121" t="s">
        <v>140</v>
      </c>
      <c r="I14082" s="121" t="s">
        <v>63</v>
      </c>
      <c r="J14082" s="121" t="s">
        <v>323</v>
      </c>
      <c r="K14082" s="121" t="s">
        <v>65</v>
      </c>
      <c r="L14082" s="131" t="s">
        <v>32</v>
      </c>
      <c r="M14082" s="120" t="s">
        <v>78</v>
      </c>
    </row>
    <row r="14083" spans="1:15">
      <c r="A14083" s="116">
        <v>14083</v>
      </c>
      <c r="B14083" s="129">
        <v>44560</v>
      </c>
      <c r="D14083" s="120" t="s">
        <v>252</v>
      </c>
      <c r="E14083" s="120" t="s">
        <v>31390</v>
      </c>
      <c r="F14083" s="209" t="s">
        <v>153</v>
      </c>
      <c r="G14083" s="119" t="s">
        <v>1537</v>
      </c>
      <c r="H14083" s="121" t="s">
        <v>71</v>
      </c>
      <c r="I14083" s="121" t="s">
        <v>63</v>
      </c>
      <c r="J14083" s="121" t="s">
        <v>328</v>
      </c>
      <c r="K14083" s="121" t="s">
        <v>65</v>
      </c>
      <c r="L14083" s="131" t="s">
        <v>32</v>
      </c>
      <c r="M14083" s="120" t="s">
        <v>78</v>
      </c>
    </row>
    <row r="14084" spans="1:15">
      <c r="A14084" s="116">
        <v>14084</v>
      </c>
      <c r="B14084" s="129">
        <v>44560</v>
      </c>
      <c r="D14084" s="120" t="s">
        <v>252</v>
      </c>
      <c r="E14084" s="120" t="s">
        <v>31391</v>
      </c>
      <c r="F14084" s="209" t="s">
        <v>31392</v>
      </c>
      <c r="G14084" s="119" t="s">
        <v>4529</v>
      </c>
      <c r="H14084" s="121" t="s">
        <v>29</v>
      </c>
      <c r="I14084" s="121" t="s">
        <v>63</v>
      </c>
      <c r="J14084" s="121" t="s">
        <v>328</v>
      </c>
      <c r="K14084" s="121" t="s">
        <v>65</v>
      </c>
      <c r="L14084" s="131" t="s">
        <v>32</v>
      </c>
      <c r="M14084" s="120" t="s">
        <v>78</v>
      </c>
    </row>
    <row r="14085" spans="1:15">
      <c r="A14085" s="116">
        <v>14085</v>
      </c>
      <c r="B14085" s="129">
        <v>44560</v>
      </c>
      <c r="D14085" s="120" t="s">
        <v>252</v>
      </c>
      <c r="E14085" s="120" t="s">
        <v>31393</v>
      </c>
      <c r="F14085" s="209" t="s">
        <v>153</v>
      </c>
      <c r="G14085" s="119" t="s">
        <v>19890</v>
      </c>
      <c r="H14085" s="121" t="s">
        <v>29</v>
      </c>
      <c r="I14085" s="121" t="s">
        <v>63</v>
      </c>
      <c r="J14085" s="121" t="s">
        <v>328</v>
      </c>
      <c r="K14085" s="121" t="s">
        <v>65</v>
      </c>
      <c r="L14085" s="131" t="s">
        <v>32</v>
      </c>
      <c r="M14085" s="120" t="s">
        <v>78</v>
      </c>
    </row>
    <row r="14086" spans="1:15">
      <c r="A14086" s="116">
        <v>14086</v>
      </c>
      <c r="B14086" s="129">
        <v>44560</v>
      </c>
      <c r="D14086" s="120" t="s">
        <v>252</v>
      </c>
      <c r="E14086" s="120" t="s">
        <v>31394</v>
      </c>
      <c r="F14086" s="209" t="s">
        <v>31395</v>
      </c>
      <c r="G14086" s="119" t="s">
        <v>19890</v>
      </c>
      <c r="H14086" s="121" t="s">
        <v>29</v>
      </c>
      <c r="I14086" s="121" t="s">
        <v>30</v>
      </c>
      <c r="J14086" s="121" t="s">
        <v>1544</v>
      </c>
      <c r="K14086" s="121" t="s">
        <v>65</v>
      </c>
      <c r="L14086" s="131" t="s">
        <v>32</v>
      </c>
      <c r="M14086" s="120" t="s">
        <v>78</v>
      </c>
    </row>
    <row r="14087" spans="1:15">
      <c r="A14087" s="116">
        <v>14087</v>
      </c>
      <c r="B14087" s="129">
        <v>44560</v>
      </c>
      <c r="D14087" s="120" t="s">
        <v>252</v>
      </c>
      <c r="E14087" s="120" t="s">
        <v>31396</v>
      </c>
      <c r="F14087" s="209" t="s">
        <v>31397</v>
      </c>
      <c r="G14087" s="119" t="s">
        <v>31398</v>
      </c>
      <c r="H14087" s="121" t="s">
        <v>53</v>
      </c>
      <c r="I14087" s="121" t="s">
        <v>30</v>
      </c>
      <c r="J14087" s="121" t="s">
        <v>1544</v>
      </c>
      <c r="K14087" s="121" t="s">
        <v>65</v>
      </c>
      <c r="L14087" s="131" t="s">
        <v>32</v>
      </c>
      <c r="M14087" s="120" t="s">
        <v>78</v>
      </c>
    </row>
    <row r="14088" spans="1:15">
      <c r="A14088" s="116">
        <v>14088</v>
      </c>
      <c r="B14088" s="129">
        <v>44560</v>
      </c>
      <c r="D14088" s="120" t="s">
        <v>252</v>
      </c>
      <c r="E14088" s="120" t="s">
        <v>31399</v>
      </c>
      <c r="F14088" s="209" t="s">
        <v>31400</v>
      </c>
      <c r="G14088" s="119" t="s">
        <v>31401</v>
      </c>
      <c r="H14088" s="121" t="s">
        <v>48</v>
      </c>
      <c r="I14088" s="121" t="s">
        <v>30</v>
      </c>
      <c r="J14088" s="121" t="s">
        <v>87</v>
      </c>
      <c r="K14088" s="121" t="s">
        <v>65</v>
      </c>
      <c r="L14088" s="131" t="s">
        <v>32</v>
      </c>
      <c r="M14088" s="120" t="s">
        <v>78</v>
      </c>
    </row>
    <row r="14089" spans="1:15">
      <c r="A14089" s="116">
        <v>14089</v>
      </c>
      <c r="B14089" s="129">
        <v>44560</v>
      </c>
      <c r="D14089" s="120" t="s">
        <v>252</v>
      </c>
      <c r="E14089" s="120" t="s">
        <v>31402</v>
      </c>
      <c r="F14089" s="209" t="s">
        <v>31403</v>
      </c>
      <c r="G14089" s="119" t="s">
        <v>23612</v>
      </c>
      <c r="H14089" s="121" t="s">
        <v>1173</v>
      </c>
      <c r="I14089" s="121" t="s">
        <v>30</v>
      </c>
      <c r="J14089" s="121" t="s">
        <v>77</v>
      </c>
      <c r="K14089" s="121" t="s">
        <v>65</v>
      </c>
      <c r="L14089" s="131" t="s">
        <v>32</v>
      </c>
      <c r="M14089" s="120" t="s">
        <v>78</v>
      </c>
    </row>
    <row r="14090" spans="1:15" ht="27.6">
      <c r="A14090" s="116">
        <v>14090</v>
      </c>
      <c r="B14090" s="129">
        <v>44560</v>
      </c>
      <c r="D14090" s="120" t="s">
        <v>252</v>
      </c>
      <c r="E14090" s="120" t="s">
        <v>31404</v>
      </c>
      <c r="F14090" s="209" t="s">
        <v>31405</v>
      </c>
      <c r="G14090" s="119" t="s">
        <v>31406</v>
      </c>
      <c r="H14090" s="121" t="s">
        <v>1173</v>
      </c>
      <c r="I14090" s="121" t="s">
        <v>30</v>
      </c>
      <c r="J14090" s="121" t="s">
        <v>7375</v>
      </c>
      <c r="K14090" s="121" t="s">
        <v>584</v>
      </c>
      <c r="L14090" s="131" t="s">
        <v>32</v>
      </c>
      <c r="M14090" s="120" t="s">
        <v>78</v>
      </c>
    </row>
    <row r="14091" spans="1:15">
      <c r="A14091" s="116">
        <v>14091</v>
      </c>
      <c r="B14091" s="129">
        <v>44560</v>
      </c>
      <c r="D14091" s="120" t="s">
        <v>252</v>
      </c>
      <c r="E14091" s="120" t="s">
        <v>31407</v>
      </c>
      <c r="F14091" s="209" t="s">
        <v>31408</v>
      </c>
      <c r="G14091" s="119" t="s">
        <v>8079</v>
      </c>
      <c r="H14091" s="121" t="s">
        <v>29</v>
      </c>
      <c r="I14091" s="121" t="s">
        <v>30</v>
      </c>
      <c r="J14091" s="121" t="s">
        <v>485</v>
      </c>
      <c r="K14091" s="121" t="s">
        <v>65</v>
      </c>
      <c r="L14091" s="131" t="s">
        <v>32</v>
      </c>
      <c r="M14091" s="120" t="s">
        <v>33</v>
      </c>
      <c r="N14091" s="131">
        <v>44564</v>
      </c>
      <c r="O14091" s="131">
        <v>44628</v>
      </c>
    </row>
    <row r="14092" spans="1:15">
      <c r="A14092" s="116">
        <v>14092</v>
      </c>
      <c r="B14092" s="129">
        <v>44560</v>
      </c>
      <c r="D14092" s="120" t="s">
        <v>252</v>
      </c>
      <c r="E14092" s="120" t="s">
        <v>31409</v>
      </c>
      <c r="F14092" s="209" t="s">
        <v>31410</v>
      </c>
      <c r="G14092" s="119" t="s">
        <v>5381</v>
      </c>
      <c r="H14092" s="121" t="s">
        <v>192</v>
      </c>
      <c r="I14092" s="121" t="s">
        <v>30</v>
      </c>
      <c r="J14092" s="121" t="s">
        <v>7087</v>
      </c>
      <c r="K14092" s="121" t="s">
        <v>65</v>
      </c>
      <c r="L14092" s="131" t="s">
        <v>32</v>
      </c>
      <c r="M14092" s="120" t="s">
        <v>78</v>
      </c>
    </row>
    <row r="14093" spans="1:15">
      <c r="A14093" s="116">
        <v>14093</v>
      </c>
      <c r="B14093" s="129">
        <v>44560</v>
      </c>
      <c r="D14093" s="120" t="s">
        <v>252</v>
      </c>
      <c r="E14093" s="120" t="s">
        <v>31411</v>
      </c>
      <c r="F14093" s="209" t="s">
        <v>31412</v>
      </c>
      <c r="G14093" s="119" t="s">
        <v>3568</v>
      </c>
      <c r="H14093" s="121" t="s">
        <v>53</v>
      </c>
      <c r="I14093" s="121" t="s">
        <v>63</v>
      </c>
      <c r="J14093" s="121" t="s">
        <v>2593</v>
      </c>
      <c r="K14093" s="121" t="s">
        <v>65</v>
      </c>
      <c r="L14093" s="131" t="s">
        <v>32</v>
      </c>
      <c r="M14093" s="120" t="s">
        <v>78</v>
      </c>
    </row>
    <row r="14094" spans="1:15">
      <c r="A14094" s="116">
        <v>14094</v>
      </c>
      <c r="B14094" s="129">
        <v>44560</v>
      </c>
      <c r="D14094" s="120" t="s">
        <v>252</v>
      </c>
      <c r="E14094" s="120" t="s">
        <v>31413</v>
      </c>
      <c r="F14094" s="209" t="s">
        <v>31414</v>
      </c>
      <c r="G14094" s="119" t="s">
        <v>21244</v>
      </c>
      <c r="H14094" s="121" t="s">
        <v>140</v>
      </c>
      <c r="I14094" s="121" t="s">
        <v>196</v>
      </c>
      <c r="J14094" s="121" t="s">
        <v>196</v>
      </c>
      <c r="K14094" s="121" t="s">
        <v>584</v>
      </c>
      <c r="L14094" s="131" t="s">
        <v>32</v>
      </c>
      <c r="M14094" s="120" t="s">
        <v>78</v>
      </c>
    </row>
    <row r="14095" spans="1:15">
      <c r="A14095" s="116">
        <v>14095</v>
      </c>
      <c r="B14095" s="129">
        <v>44560</v>
      </c>
      <c r="D14095" s="120" t="s">
        <v>252</v>
      </c>
      <c r="E14095" s="120" t="s">
        <v>31415</v>
      </c>
      <c r="F14095" s="209" t="s">
        <v>20474</v>
      </c>
      <c r="G14095" s="119" t="s">
        <v>1662</v>
      </c>
      <c r="H14095" s="121" t="s">
        <v>48</v>
      </c>
      <c r="I14095" s="121" t="s">
        <v>63</v>
      </c>
      <c r="J14095" s="121" t="s">
        <v>601</v>
      </c>
      <c r="K14095" s="121" t="s">
        <v>65</v>
      </c>
      <c r="L14095" s="131" t="s">
        <v>32</v>
      </c>
      <c r="M14095" s="120" t="s">
        <v>78</v>
      </c>
    </row>
    <row r="14096" spans="1:15">
      <c r="A14096" s="116">
        <v>14096</v>
      </c>
      <c r="B14096" s="129">
        <v>44560</v>
      </c>
      <c r="D14096" s="120" t="s">
        <v>252</v>
      </c>
      <c r="E14096" s="120" t="s">
        <v>31416</v>
      </c>
      <c r="F14096" s="209" t="s">
        <v>31417</v>
      </c>
      <c r="G14096" s="119" t="s">
        <v>8289</v>
      </c>
      <c r="H14096" s="121" t="s">
        <v>41</v>
      </c>
      <c r="I14096" s="121" t="s">
        <v>30</v>
      </c>
      <c r="J14096" s="121" t="s">
        <v>485</v>
      </c>
      <c r="K14096" s="121" t="s">
        <v>65</v>
      </c>
      <c r="L14096" s="131" t="s">
        <v>32</v>
      </c>
      <c r="M14096" s="120" t="s">
        <v>78</v>
      </c>
    </row>
    <row r="14097" spans="1:25">
      <c r="A14097" s="116">
        <v>14097</v>
      </c>
      <c r="B14097" s="129">
        <v>44560</v>
      </c>
      <c r="D14097" s="120" t="s">
        <v>252</v>
      </c>
      <c r="E14097" s="120" t="s">
        <v>31418</v>
      </c>
      <c r="F14097" s="209" t="s">
        <v>14803</v>
      </c>
      <c r="G14097" s="119" t="s">
        <v>8544</v>
      </c>
      <c r="H14097" s="121" t="s">
        <v>29</v>
      </c>
      <c r="I14097" s="121" t="s">
        <v>63</v>
      </c>
      <c r="J14097" s="121" t="s">
        <v>328</v>
      </c>
      <c r="K14097" s="121" t="s">
        <v>65</v>
      </c>
      <c r="L14097" s="131" t="s">
        <v>32</v>
      </c>
      <c r="M14097" s="120" t="s">
        <v>33</v>
      </c>
      <c r="N14097" s="131">
        <v>44564</v>
      </c>
      <c r="O14097" s="131">
        <v>44580</v>
      </c>
      <c r="Y14097" s="116" t="s">
        <v>20731</v>
      </c>
    </row>
    <row r="14098" spans="1:25">
      <c r="A14098" s="116">
        <v>14098</v>
      </c>
      <c r="B14098" s="129">
        <v>44560</v>
      </c>
      <c r="D14098" s="120" t="s">
        <v>252</v>
      </c>
      <c r="E14098" s="120" t="s">
        <v>31419</v>
      </c>
      <c r="F14098" s="209" t="s">
        <v>31420</v>
      </c>
      <c r="G14098" s="119" t="s">
        <v>381</v>
      </c>
      <c r="H14098" s="121" t="s">
        <v>76</v>
      </c>
      <c r="I14098" s="121" t="s">
        <v>63</v>
      </c>
      <c r="J14098" s="121" t="s">
        <v>108</v>
      </c>
      <c r="K14098" s="121" t="s">
        <v>65</v>
      </c>
      <c r="L14098" s="131" t="s">
        <v>32</v>
      </c>
      <c r="M14098" s="120" t="s">
        <v>78</v>
      </c>
    </row>
    <row r="14099" spans="1:25">
      <c r="A14099" s="116">
        <v>14099</v>
      </c>
      <c r="B14099" s="129">
        <v>44560</v>
      </c>
      <c r="D14099" s="120" t="s">
        <v>252</v>
      </c>
      <c r="E14099" s="120" t="s">
        <v>31421</v>
      </c>
      <c r="F14099" s="209" t="s">
        <v>31422</v>
      </c>
      <c r="G14099" s="119" t="s">
        <v>6643</v>
      </c>
      <c r="H14099" s="121" t="s">
        <v>97</v>
      </c>
      <c r="I14099" s="121" t="s">
        <v>30</v>
      </c>
      <c r="J14099" s="121" t="s">
        <v>5018</v>
      </c>
      <c r="K14099" s="121" t="s">
        <v>65</v>
      </c>
      <c r="L14099" s="131" t="s">
        <v>32</v>
      </c>
      <c r="M14099" s="120" t="s">
        <v>78</v>
      </c>
    </row>
    <row r="14100" spans="1:25">
      <c r="A14100" s="116">
        <v>14100</v>
      </c>
      <c r="B14100" s="129">
        <v>44560</v>
      </c>
      <c r="D14100" s="120" t="s">
        <v>252</v>
      </c>
      <c r="E14100" s="120" t="s">
        <v>31423</v>
      </c>
      <c r="F14100" s="209" t="s">
        <v>31424</v>
      </c>
      <c r="G14100" s="119" t="s">
        <v>31425</v>
      </c>
      <c r="H14100" s="121" t="s">
        <v>53</v>
      </c>
      <c r="I14100" s="121" t="s">
        <v>30</v>
      </c>
      <c r="J14100" s="121" t="s">
        <v>5018</v>
      </c>
      <c r="K14100" s="121" t="s">
        <v>65</v>
      </c>
      <c r="L14100" s="131" t="s">
        <v>32</v>
      </c>
      <c r="M14100" s="120" t="s">
        <v>78</v>
      </c>
    </row>
    <row r="14101" spans="1:25">
      <c r="A14101" s="116">
        <v>14101</v>
      </c>
      <c r="B14101" s="129">
        <v>44560</v>
      </c>
      <c r="D14101" s="120" t="s">
        <v>252</v>
      </c>
      <c r="E14101" s="120" t="s">
        <v>31426</v>
      </c>
      <c r="F14101" s="209" t="s">
        <v>130</v>
      </c>
      <c r="G14101" s="119" t="s">
        <v>31427</v>
      </c>
      <c r="H14101" s="121" t="s">
        <v>140</v>
      </c>
      <c r="I14101" s="121" t="s">
        <v>42</v>
      </c>
      <c r="J14101" s="121" t="s">
        <v>319</v>
      </c>
      <c r="K14101" s="121" t="s">
        <v>584</v>
      </c>
      <c r="L14101" s="131" t="s">
        <v>32</v>
      </c>
      <c r="M14101" s="120" t="s">
        <v>78</v>
      </c>
    </row>
    <row r="14102" spans="1:25">
      <c r="A14102" s="116">
        <v>14102</v>
      </c>
      <c r="B14102" s="129">
        <v>44560</v>
      </c>
      <c r="D14102" s="120" t="s">
        <v>252</v>
      </c>
      <c r="E14102" s="120" t="s">
        <v>31428</v>
      </c>
      <c r="F14102" s="209" t="s">
        <v>31429</v>
      </c>
      <c r="G14102" s="119" t="s">
        <v>528</v>
      </c>
      <c r="H14102" s="121" t="s">
        <v>53</v>
      </c>
      <c r="I14102" s="121" t="s">
        <v>30</v>
      </c>
      <c r="J14102" s="121" t="s">
        <v>7280</v>
      </c>
      <c r="K14102" s="121" t="s">
        <v>65</v>
      </c>
      <c r="L14102" s="131" t="s">
        <v>32</v>
      </c>
      <c r="M14102" s="120" t="s">
        <v>78</v>
      </c>
    </row>
    <row r="14103" spans="1:25">
      <c r="A14103" s="116">
        <v>14103</v>
      </c>
      <c r="B14103" s="129">
        <v>44560</v>
      </c>
      <c r="D14103" s="120" t="s">
        <v>252</v>
      </c>
      <c r="E14103" s="120" t="s">
        <v>31430</v>
      </c>
      <c r="F14103" s="209" t="s">
        <v>10392</v>
      </c>
      <c r="G14103" s="119" t="s">
        <v>31431</v>
      </c>
      <c r="H14103" s="121" t="s">
        <v>76</v>
      </c>
      <c r="I14103" s="121" t="s">
        <v>30</v>
      </c>
      <c r="J14103" s="121" t="s">
        <v>8096</v>
      </c>
      <c r="K14103" s="121" t="s">
        <v>65</v>
      </c>
      <c r="L14103" s="131" t="s">
        <v>32</v>
      </c>
      <c r="M14103" s="120" t="s">
        <v>78</v>
      </c>
    </row>
    <row r="14104" spans="1:25">
      <c r="A14104" s="116">
        <v>14104</v>
      </c>
      <c r="B14104" s="129">
        <v>44560</v>
      </c>
      <c r="D14104" s="120" t="s">
        <v>252</v>
      </c>
      <c r="E14104" s="120" t="s">
        <v>31432</v>
      </c>
      <c r="F14104" s="209" t="s">
        <v>31433</v>
      </c>
      <c r="G14104" s="119" t="s">
        <v>31434</v>
      </c>
      <c r="H14104" s="121" t="s">
        <v>160</v>
      </c>
      <c r="I14104" s="121" t="s">
        <v>196</v>
      </c>
      <c r="J14104" s="121" t="s">
        <v>196</v>
      </c>
      <c r="K14104" s="121" t="s">
        <v>65</v>
      </c>
      <c r="L14104" s="131" t="s">
        <v>32</v>
      </c>
      <c r="M14104" s="120" t="s">
        <v>78</v>
      </c>
    </row>
    <row r="14105" spans="1:25">
      <c r="A14105" s="116">
        <v>14105</v>
      </c>
      <c r="B14105" s="129">
        <v>44566</v>
      </c>
      <c r="D14105" s="120" t="s">
        <v>252</v>
      </c>
      <c r="E14105" s="120" t="s">
        <v>31435</v>
      </c>
      <c r="F14105" s="209" t="s">
        <v>5260</v>
      </c>
      <c r="G14105" s="119" t="s">
        <v>31436</v>
      </c>
      <c r="H14105" s="121" t="s">
        <v>48</v>
      </c>
      <c r="I14105" s="121" t="s">
        <v>63</v>
      </c>
      <c r="J14105" s="121" t="s">
        <v>9446</v>
      </c>
      <c r="K14105" s="121" t="s">
        <v>65</v>
      </c>
      <c r="L14105" s="131" t="s">
        <v>32</v>
      </c>
      <c r="M14105" s="120" t="s">
        <v>33</v>
      </c>
      <c r="N14105" s="131">
        <v>44201</v>
      </c>
      <c r="Y14105" s="116" t="s">
        <v>31437</v>
      </c>
    </row>
    <row r="14106" spans="1:25" ht="27.6">
      <c r="A14106" s="116">
        <v>14106</v>
      </c>
      <c r="B14106" s="129">
        <v>44566</v>
      </c>
      <c r="D14106" s="120" t="s">
        <v>252</v>
      </c>
      <c r="E14106" s="120" t="s">
        <v>31438</v>
      </c>
      <c r="F14106" s="209" t="s">
        <v>31439</v>
      </c>
      <c r="G14106" s="119" t="s">
        <v>492</v>
      </c>
      <c r="H14106" s="121" t="s">
        <v>76</v>
      </c>
      <c r="I14106" s="121" t="s">
        <v>30</v>
      </c>
      <c r="J14106" s="121" t="s">
        <v>7216</v>
      </c>
      <c r="K14106" s="121" t="s">
        <v>65</v>
      </c>
      <c r="L14106" s="131" t="s">
        <v>32</v>
      </c>
      <c r="M14106" s="120" t="s">
        <v>78</v>
      </c>
    </row>
    <row r="14107" spans="1:25">
      <c r="A14107" s="116">
        <v>14107</v>
      </c>
      <c r="B14107" s="129">
        <v>44566</v>
      </c>
      <c r="D14107" s="120" t="s">
        <v>252</v>
      </c>
      <c r="E14107" s="120" t="s">
        <v>31440</v>
      </c>
      <c r="F14107" s="209" t="s">
        <v>3066</v>
      </c>
      <c r="G14107" s="119" t="s">
        <v>6493</v>
      </c>
      <c r="H14107" s="121" t="s">
        <v>1173</v>
      </c>
      <c r="I14107" s="121" t="s">
        <v>30</v>
      </c>
      <c r="J14107" s="121" t="s">
        <v>529</v>
      </c>
      <c r="K14107" s="121" t="s">
        <v>65</v>
      </c>
      <c r="L14107" s="131" t="s">
        <v>32</v>
      </c>
      <c r="M14107" s="120" t="s">
        <v>78</v>
      </c>
    </row>
    <row r="14108" spans="1:25">
      <c r="A14108" s="116">
        <v>14108</v>
      </c>
      <c r="B14108" s="129">
        <v>44566</v>
      </c>
      <c r="D14108" s="120" t="s">
        <v>25</v>
      </c>
      <c r="E14108" s="120" t="s">
        <v>31441</v>
      </c>
      <c r="F14108" s="209" t="s">
        <v>31442</v>
      </c>
      <c r="G14108" s="119" t="s">
        <v>445</v>
      </c>
      <c r="H14108" s="121" t="s">
        <v>1173</v>
      </c>
      <c r="I14108" s="121" t="s">
        <v>42</v>
      </c>
      <c r="J14108" s="121" t="s">
        <v>72</v>
      </c>
      <c r="K14108" s="121" t="s">
        <v>65</v>
      </c>
      <c r="L14108" s="131" t="s">
        <v>32</v>
      </c>
      <c r="M14108" s="120" t="s">
        <v>78</v>
      </c>
    </row>
    <row r="14109" spans="1:25" ht="27.6">
      <c r="A14109" s="116">
        <v>14109</v>
      </c>
      <c r="B14109" s="129">
        <v>44566</v>
      </c>
      <c r="D14109" s="120" t="s">
        <v>25</v>
      </c>
      <c r="E14109" s="120" t="s">
        <v>31443</v>
      </c>
      <c r="F14109" s="209" t="s">
        <v>31444</v>
      </c>
      <c r="G14109" s="119" t="s">
        <v>20764</v>
      </c>
      <c r="H14109" s="121" t="s">
        <v>41</v>
      </c>
      <c r="I14109" s="121" t="s">
        <v>30</v>
      </c>
      <c r="J14109" s="121" t="s">
        <v>77</v>
      </c>
      <c r="K14109" s="121" t="s">
        <v>65</v>
      </c>
      <c r="L14109" s="131" t="s">
        <v>32</v>
      </c>
      <c r="M14109" s="120" t="s">
        <v>78</v>
      </c>
    </row>
    <row r="14110" spans="1:25" ht="27.6">
      <c r="A14110" s="116">
        <v>14110</v>
      </c>
      <c r="B14110" s="129">
        <v>44566</v>
      </c>
      <c r="D14110" s="120" t="s">
        <v>25</v>
      </c>
      <c r="E14110" s="120" t="s">
        <v>31445</v>
      </c>
      <c r="F14110" s="209" t="s">
        <v>31446</v>
      </c>
      <c r="G14110" s="119" t="s">
        <v>13145</v>
      </c>
      <c r="H14110" s="121" t="s">
        <v>140</v>
      </c>
      <c r="I14110" s="121" t="s">
        <v>30</v>
      </c>
      <c r="J14110" s="121" t="s">
        <v>435</v>
      </c>
      <c r="K14110" s="121" t="s">
        <v>65</v>
      </c>
      <c r="L14110" s="131" t="s">
        <v>32</v>
      </c>
      <c r="M14110" s="120" t="s">
        <v>78</v>
      </c>
    </row>
    <row r="14111" spans="1:25">
      <c r="A14111" s="116">
        <v>14111</v>
      </c>
      <c r="B14111" s="129">
        <v>44566</v>
      </c>
      <c r="D14111" s="120" t="s">
        <v>25</v>
      </c>
      <c r="E14111" s="120" t="s">
        <v>31447</v>
      </c>
      <c r="F14111" s="209" t="s">
        <v>31448</v>
      </c>
      <c r="G14111" s="119" t="s">
        <v>31449</v>
      </c>
      <c r="H14111" s="121" t="s">
        <v>41</v>
      </c>
      <c r="I14111" s="121" t="s">
        <v>42</v>
      </c>
      <c r="J14111" s="121" t="s">
        <v>43</v>
      </c>
      <c r="K14111" s="121" t="s">
        <v>65</v>
      </c>
      <c r="L14111" s="131" t="s">
        <v>32</v>
      </c>
      <c r="M14111" s="120" t="s">
        <v>33</v>
      </c>
      <c r="N14111" s="131">
        <v>44581</v>
      </c>
      <c r="O14111" s="131">
        <v>44581</v>
      </c>
      <c r="S14111" s="120" t="s">
        <v>34</v>
      </c>
    </row>
    <row r="14112" spans="1:25" ht="27.6">
      <c r="A14112" s="116">
        <v>14112</v>
      </c>
      <c r="B14112" s="129">
        <v>44566</v>
      </c>
      <c r="D14112" s="120" t="s">
        <v>25</v>
      </c>
      <c r="E14112" s="120" t="s">
        <v>31450</v>
      </c>
      <c r="F14112" s="209" t="s">
        <v>31451</v>
      </c>
      <c r="G14112" s="119" t="s">
        <v>31452</v>
      </c>
      <c r="H14112" s="121" t="s">
        <v>160</v>
      </c>
      <c r="I14112" s="121" t="s">
        <v>196</v>
      </c>
      <c r="J14112" s="121" t="s">
        <v>14490</v>
      </c>
      <c r="K14112" s="121" t="s">
        <v>65</v>
      </c>
      <c r="L14112" s="131" t="s">
        <v>32</v>
      </c>
      <c r="M14112" s="120" t="s">
        <v>78</v>
      </c>
    </row>
    <row r="14113" spans="1:15">
      <c r="A14113" s="116">
        <v>14113</v>
      </c>
      <c r="B14113" s="129">
        <v>44566</v>
      </c>
      <c r="D14113" s="120" t="s">
        <v>25</v>
      </c>
      <c r="E14113" s="120" t="s">
        <v>31453</v>
      </c>
      <c r="F14113" s="209" t="s">
        <v>31454</v>
      </c>
      <c r="G14113" s="119" t="s">
        <v>31455</v>
      </c>
      <c r="H14113" s="121" t="s">
        <v>76</v>
      </c>
      <c r="I14113" s="121" t="s">
        <v>42</v>
      </c>
      <c r="J14113" s="121" t="s">
        <v>72</v>
      </c>
      <c r="K14113" s="121" t="s">
        <v>65</v>
      </c>
      <c r="L14113" s="131" t="s">
        <v>32</v>
      </c>
      <c r="M14113" s="120" t="s">
        <v>78</v>
      </c>
    </row>
    <row r="14114" spans="1:15">
      <c r="A14114" s="116">
        <v>14114</v>
      </c>
      <c r="B14114" s="129">
        <v>44566</v>
      </c>
      <c r="D14114" s="120" t="s">
        <v>25</v>
      </c>
      <c r="E14114" s="120" t="s">
        <v>31456</v>
      </c>
      <c r="F14114" s="209" t="s">
        <v>31457</v>
      </c>
      <c r="G14114" s="119" t="s">
        <v>1033</v>
      </c>
      <c r="H14114" s="121" t="s">
        <v>1173</v>
      </c>
      <c r="I14114" s="121" t="s">
        <v>42</v>
      </c>
      <c r="J14114" s="121" t="s">
        <v>72</v>
      </c>
      <c r="K14114" s="121" t="s">
        <v>65</v>
      </c>
      <c r="L14114" s="131" t="s">
        <v>32</v>
      </c>
      <c r="M14114" s="120" t="s">
        <v>78</v>
      </c>
    </row>
    <row r="14115" spans="1:15">
      <c r="A14115" s="116">
        <v>14115</v>
      </c>
      <c r="B14115" s="129">
        <v>44566</v>
      </c>
      <c r="D14115" s="120" t="s">
        <v>25</v>
      </c>
      <c r="E14115" s="120" t="s">
        <v>31458</v>
      </c>
      <c r="F14115" s="209" t="s">
        <v>31459</v>
      </c>
      <c r="G14115" s="119" t="s">
        <v>31460</v>
      </c>
      <c r="H14115" s="121" t="s">
        <v>1173</v>
      </c>
      <c r="I14115" s="121" t="s">
        <v>63</v>
      </c>
      <c r="J14115" s="121" t="s">
        <v>323</v>
      </c>
      <c r="K14115" s="121" t="s">
        <v>65</v>
      </c>
      <c r="L14115" s="131" t="s">
        <v>32</v>
      </c>
      <c r="M14115" s="120" t="s">
        <v>33</v>
      </c>
      <c r="N14115" s="131">
        <v>44581</v>
      </c>
      <c r="O14115" s="131">
        <v>44581</v>
      </c>
    </row>
    <row r="14116" spans="1:15" ht="27.6">
      <c r="A14116" s="116">
        <v>14116</v>
      </c>
      <c r="B14116" s="129">
        <v>44566</v>
      </c>
      <c r="D14116" s="120" t="s">
        <v>25</v>
      </c>
      <c r="E14116" s="120" t="s">
        <v>31461</v>
      </c>
      <c r="F14116" s="209" t="s">
        <v>31462</v>
      </c>
      <c r="G14116" s="119" t="s">
        <v>31463</v>
      </c>
      <c r="H14116" s="121" t="s">
        <v>140</v>
      </c>
      <c r="I14116" s="121" t="s">
        <v>2361</v>
      </c>
      <c r="J14116" s="121" t="s">
        <v>6800</v>
      </c>
      <c r="K14116" s="121" t="s">
        <v>65</v>
      </c>
      <c r="L14116" s="131" t="s">
        <v>32</v>
      </c>
      <c r="M14116" s="120" t="s">
        <v>78</v>
      </c>
    </row>
    <row r="14117" spans="1:15">
      <c r="A14117" s="116">
        <v>14117</v>
      </c>
      <c r="B14117" s="129">
        <v>44566</v>
      </c>
      <c r="D14117" s="120" t="s">
        <v>25</v>
      </c>
      <c r="E14117" s="120" t="s">
        <v>31464</v>
      </c>
      <c r="F14117" s="209" t="s">
        <v>31465</v>
      </c>
      <c r="G14117" s="119" t="s">
        <v>31466</v>
      </c>
      <c r="H14117" s="121" t="s">
        <v>76</v>
      </c>
      <c r="I14117" s="121" t="s">
        <v>30</v>
      </c>
      <c r="J14117" s="121" t="s">
        <v>485</v>
      </c>
      <c r="K14117" s="121" t="s">
        <v>65</v>
      </c>
      <c r="L14117" s="131" t="s">
        <v>32</v>
      </c>
      <c r="M14117" s="120" t="s">
        <v>33</v>
      </c>
      <c r="N14117" s="131">
        <v>44581</v>
      </c>
      <c r="O14117" s="131">
        <v>44581</v>
      </c>
    </row>
    <row r="14118" spans="1:15" ht="27.6">
      <c r="A14118" s="116">
        <v>14118</v>
      </c>
      <c r="B14118" s="129">
        <v>44566</v>
      </c>
      <c r="D14118" s="120" t="s">
        <v>25</v>
      </c>
      <c r="E14118" s="120" t="s">
        <v>31467</v>
      </c>
      <c r="F14118" s="209" t="s">
        <v>31468</v>
      </c>
      <c r="G14118" s="119" t="s">
        <v>12407</v>
      </c>
      <c r="H14118" s="121" t="s">
        <v>53</v>
      </c>
      <c r="I14118" s="121" t="s">
        <v>42</v>
      </c>
      <c r="J14118" s="121" t="s">
        <v>91</v>
      </c>
      <c r="K14118" s="121" t="s">
        <v>65</v>
      </c>
      <c r="L14118" s="131" t="s">
        <v>32</v>
      </c>
      <c r="M14118" s="120" t="s">
        <v>78</v>
      </c>
      <c r="N14118" s="131" t="s">
        <v>5231</v>
      </c>
    </row>
    <row r="14119" spans="1:15" ht="27.6">
      <c r="A14119" s="116">
        <v>14119</v>
      </c>
      <c r="B14119" s="129">
        <v>44566</v>
      </c>
      <c r="D14119" s="120" t="s">
        <v>25</v>
      </c>
      <c r="E14119" s="120" t="s">
        <v>31469</v>
      </c>
      <c r="F14119" s="209" t="s">
        <v>31470</v>
      </c>
      <c r="G14119" s="119" t="s">
        <v>10741</v>
      </c>
      <c r="H14119" s="121" t="s">
        <v>53</v>
      </c>
      <c r="I14119" s="121" t="s">
        <v>42</v>
      </c>
      <c r="J14119" s="121" t="s">
        <v>72</v>
      </c>
      <c r="K14119" s="121" t="s">
        <v>65</v>
      </c>
      <c r="L14119" s="131" t="s">
        <v>32</v>
      </c>
      <c r="M14119" s="120" t="s">
        <v>78</v>
      </c>
    </row>
    <row r="14120" spans="1:15">
      <c r="A14120" s="116">
        <v>14120</v>
      </c>
      <c r="B14120" s="129">
        <v>44566</v>
      </c>
      <c r="D14120" s="120" t="s">
        <v>25</v>
      </c>
      <c r="E14120" s="120" t="s">
        <v>31471</v>
      </c>
      <c r="F14120" s="209" t="s">
        <v>31472</v>
      </c>
      <c r="G14120" s="119" t="s">
        <v>7665</v>
      </c>
      <c r="H14120" s="121" t="s">
        <v>1173</v>
      </c>
      <c r="I14120" s="121" t="s">
        <v>30</v>
      </c>
      <c r="J14120" s="121" t="s">
        <v>77</v>
      </c>
      <c r="K14120" s="121" t="s">
        <v>65</v>
      </c>
      <c r="L14120" s="131" t="s">
        <v>32</v>
      </c>
      <c r="M14120" s="120" t="s">
        <v>78</v>
      </c>
    </row>
    <row r="14121" spans="1:15">
      <c r="A14121" s="116">
        <v>14121</v>
      </c>
      <c r="B14121" s="129">
        <v>44566</v>
      </c>
      <c r="D14121" s="120" t="s">
        <v>25</v>
      </c>
      <c r="E14121" s="120" t="s">
        <v>31473</v>
      </c>
      <c r="F14121" s="209" t="s">
        <v>17271</v>
      </c>
      <c r="G14121" s="119" t="s">
        <v>371</v>
      </c>
      <c r="H14121" s="121" t="s">
        <v>53</v>
      </c>
      <c r="I14121" s="121" t="s">
        <v>42</v>
      </c>
      <c r="J14121" s="121" t="s">
        <v>323</v>
      </c>
      <c r="K14121" s="121" t="s">
        <v>65</v>
      </c>
      <c r="L14121" s="131" t="s">
        <v>32</v>
      </c>
      <c r="M14121" s="120" t="s">
        <v>33</v>
      </c>
      <c r="N14121" s="131">
        <v>44581</v>
      </c>
      <c r="O14121" s="131">
        <v>44581</v>
      </c>
    </row>
    <row r="14122" spans="1:15" ht="22.8">
      <c r="A14122" s="116">
        <v>14122</v>
      </c>
      <c r="B14122" s="129">
        <v>44566</v>
      </c>
      <c r="D14122" s="120" t="s">
        <v>25</v>
      </c>
      <c r="E14122" s="120" t="s">
        <v>31474</v>
      </c>
      <c r="F14122" s="209" t="s">
        <v>23365</v>
      </c>
      <c r="G14122" s="119" t="s">
        <v>20428</v>
      </c>
      <c r="H14122" s="121" t="s">
        <v>41</v>
      </c>
      <c r="I14122" s="121" t="s">
        <v>30</v>
      </c>
      <c r="J14122" s="121" t="s">
        <v>87</v>
      </c>
      <c r="K14122" s="121" t="s">
        <v>65</v>
      </c>
      <c r="L14122" s="131" t="s">
        <v>32</v>
      </c>
      <c r="M14122" s="120" t="s">
        <v>78</v>
      </c>
      <c r="O14122" s="241"/>
    </row>
    <row r="14123" spans="1:15" ht="27.6">
      <c r="A14123" s="116">
        <v>14123</v>
      </c>
      <c r="B14123" s="129">
        <v>44566</v>
      </c>
      <c r="D14123" s="120" t="s">
        <v>25</v>
      </c>
      <c r="E14123" s="120" t="s">
        <v>31475</v>
      </c>
      <c r="F14123" s="209" t="s">
        <v>31476</v>
      </c>
      <c r="G14123" s="119" t="s">
        <v>31477</v>
      </c>
      <c r="H14123" s="121" t="s">
        <v>41</v>
      </c>
      <c r="I14123" s="121" t="s">
        <v>30</v>
      </c>
      <c r="J14123" s="121" t="s">
        <v>435</v>
      </c>
      <c r="K14123" s="121" t="s">
        <v>65</v>
      </c>
      <c r="L14123" s="131" t="s">
        <v>32</v>
      </c>
      <c r="M14123" s="120" t="s">
        <v>33</v>
      </c>
      <c r="N14123" s="131">
        <v>44581</v>
      </c>
      <c r="O14123" s="131">
        <v>44581</v>
      </c>
    </row>
    <row r="14124" spans="1:15" ht="27.6">
      <c r="A14124" s="116">
        <v>14124</v>
      </c>
      <c r="B14124" s="129">
        <v>44566</v>
      </c>
      <c r="D14124" s="120" t="s">
        <v>25</v>
      </c>
      <c r="E14124" s="120" t="s">
        <v>31478</v>
      </c>
      <c r="F14124" s="209" t="s">
        <v>31479</v>
      </c>
      <c r="G14124" s="119" t="s">
        <v>31480</v>
      </c>
      <c r="H14124" s="121" t="s">
        <v>344</v>
      </c>
      <c r="I14124" s="121" t="s">
        <v>63</v>
      </c>
      <c r="J14124" s="121" t="s">
        <v>2593</v>
      </c>
      <c r="K14124" s="121" t="s">
        <v>65</v>
      </c>
      <c r="L14124" s="131" t="s">
        <v>32</v>
      </c>
      <c r="M14124" s="120" t="s">
        <v>78</v>
      </c>
    </row>
    <row r="14125" spans="1:15">
      <c r="A14125" s="116">
        <v>14125</v>
      </c>
      <c r="B14125" s="129">
        <v>44566</v>
      </c>
      <c r="D14125" s="120" t="s">
        <v>25</v>
      </c>
      <c r="E14125" s="120" t="s">
        <v>31481</v>
      </c>
      <c r="F14125" s="209" t="s">
        <v>31482</v>
      </c>
      <c r="G14125" s="119" t="s">
        <v>7940</v>
      </c>
      <c r="H14125" s="121" t="s">
        <v>1173</v>
      </c>
      <c r="I14125" s="121" t="s">
        <v>42</v>
      </c>
      <c r="J14125" s="121" t="s">
        <v>72</v>
      </c>
      <c r="K14125" s="121" t="s">
        <v>65</v>
      </c>
      <c r="L14125" s="131" t="s">
        <v>32</v>
      </c>
      <c r="M14125" s="120" t="s">
        <v>33</v>
      </c>
      <c r="N14125" s="131">
        <v>44581</v>
      </c>
      <c r="O14125" s="131">
        <v>44581</v>
      </c>
    </row>
    <row r="14126" spans="1:15" ht="27.6">
      <c r="A14126" s="116">
        <v>14126</v>
      </c>
      <c r="B14126" s="129">
        <v>44566</v>
      </c>
      <c r="D14126" s="120" t="s">
        <v>25</v>
      </c>
      <c r="E14126" s="120" t="s">
        <v>31483</v>
      </c>
      <c r="F14126" s="209" t="s">
        <v>31484</v>
      </c>
      <c r="G14126" s="119" t="s">
        <v>21937</v>
      </c>
      <c r="H14126" s="121" t="s">
        <v>97</v>
      </c>
      <c r="I14126" s="121" t="s">
        <v>30</v>
      </c>
      <c r="J14126" s="121" t="s">
        <v>435</v>
      </c>
      <c r="K14126" s="121" t="s">
        <v>65</v>
      </c>
      <c r="L14126" s="131" t="s">
        <v>32</v>
      </c>
      <c r="M14126" s="120" t="s">
        <v>78</v>
      </c>
    </row>
    <row r="14127" spans="1:15" ht="27.6">
      <c r="A14127" s="116">
        <v>14127</v>
      </c>
      <c r="B14127" s="129">
        <v>44566</v>
      </c>
      <c r="D14127" s="120" t="s">
        <v>25</v>
      </c>
      <c r="E14127" s="120" t="s">
        <v>31485</v>
      </c>
      <c r="F14127" s="209" t="s">
        <v>31486</v>
      </c>
      <c r="G14127" s="119" t="s">
        <v>1574</v>
      </c>
      <c r="H14127" s="121" t="s">
        <v>1173</v>
      </c>
      <c r="I14127" s="121" t="s">
        <v>42</v>
      </c>
      <c r="J14127" s="121" t="s">
        <v>43</v>
      </c>
      <c r="K14127" s="121" t="s">
        <v>65</v>
      </c>
      <c r="L14127" s="131" t="s">
        <v>32</v>
      </c>
      <c r="M14127" s="120" t="s">
        <v>78</v>
      </c>
    </row>
    <row r="14128" spans="1:15">
      <c r="A14128" s="116">
        <v>14128</v>
      </c>
      <c r="B14128" s="129">
        <v>44566</v>
      </c>
      <c r="D14128" s="120" t="s">
        <v>25</v>
      </c>
      <c r="E14128" s="120" t="s">
        <v>31487</v>
      </c>
      <c r="F14128" s="209" t="s">
        <v>31488</v>
      </c>
      <c r="G14128" s="119" t="s">
        <v>31489</v>
      </c>
      <c r="H14128" s="121" t="s">
        <v>97</v>
      </c>
      <c r="I14128" s="121" t="s">
        <v>196</v>
      </c>
      <c r="J14128" s="121" t="s">
        <v>14490</v>
      </c>
      <c r="K14128" s="121" t="s">
        <v>65</v>
      </c>
      <c r="L14128" s="131" t="s">
        <v>32</v>
      </c>
      <c r="M14128" s="120" t="s">
        <v>33</v>
      </c>
      <c r="N14128" s="131">
        <v>44581</v>
      </c>
      <c r="O14128" s="131">
        <v>44581</v>
      </c>
    </row>
    <row r="14129" spans="1:15" ht="27.6">
      <c r="A14129" s="116">
        <v>14129</v>
      </c>
      <c r="B14129" s="129">
        <v>44566</v>
      </c>
      <c r="D14129" s="120" t="s">
        <v>25</v>
      </c>
      <c r="E14129" s="120" t="s">
        <v>31490</v>
      </c>
      <c r="F14129" s="209" t="s">
        <v>31491</v>
      </c>
      <c r="G14129" s="119" t="s">
        <v>31492</v>
      </c>
      <c r="H14129" s="121" t="s">
        <v>177</v>
      </c>
      <c r="I14129" s="121" t="s">
        <v>63</v>
      </c>
      <c r="J14129" s="121" t="s">
        <v>328</v>
      </c>
      <c r="K14129" s="121" t="s">
        <v>65</v>
      </c>
      <c r="L14129" s="131" t="s">
        <v>32</v>
      </c>
      <c r="M14129" s="120" t="s">
        <v>33</v>
      </c>
      <c r="N14129" s="131">
        <v>44579</v>
      </c>
      <c r="O14129" s="131">
        <v>44579</v>
      </c>
    </row>
    <row r="14130" spans="1:15" ht="27.6">
      <c r="A14130" s="116">
        <v>14130</v>
      </c>
      <c r="B14130" s="129">
        <v>44566</v>
      </c>
      <c r="D14130" s="120" t="s">
        <v>25</v>
      </c>
      <c r="E14130" s="120" t="s">
        <v>31493</v>
      </c>
      <c r="F14130" s="209" t="s">
        <v>31494</v>
      </c>
      <c r="G14130" s="119" t="s">
        <v>31495</v>
      </c>
      <c r="H14130" s="121" t="s">
        <v>97</v>
      </c>
      <c r="I14130" s="121" t="s">
        <v>63</v>
      </c>
      <c r="J14130" s="121" t="s">
        <v>323</v>
      </c>
      <c r="K14130" s="121" t="s">
        <v>65</v>
      </c>
      <c r="L14130" s="131" t="s">
        <v>32</v>
      </c>
      <c r="M14130" s="120" t="s">
        <v>33</v>
      </c>
      <c r="N14130" s="131">
        <v>44579</v>
      </c>
      <c r="O14130" s="131">
        <v>44579</v>
      </c>
    </row>
    <row r="14131" spans="1:15">
      <c r="A14131" s="116">
        <v>14131</v>
      </c>
      <c r="B14131" s="129">
        <v>44566</v>
      </c>
      <c r="D14131" s="120" t="s">
        <v>25</v>
      </c>
      <c r="E14131" s="120" t="s">
        <v>31496</v>
      </c>
      <c r="F14131" s="209" t="s">
        <v>31497</v>
      </c>
      <c r="G14131" s="119" t="s">
        <v>7807</v>
      </c>
      <c r="H14131" s="121" t="s">
        <v>97</v>
      </c>
      <c r="I14131" s="121" t="s">
        <v>42</v>
      </c>
      <c r="J14131" s="121" t="s">
        <v>1811</v>
      </c>
      <c r="K14131" s="121" t="s">
        <v>65</v>
      </c>
      <c r="L14131" s="131" t="s">
        <v>32</v>
      </c>
      <c r="M14131" s="120" t="s">
        <v>78</v>
      </c>
    </row>
    <row r="14132" spans="1:15">
      <c r="A14132" s="116">
        <v>14132</v>
      </c>
      <c r="B14132" s="129">
        <v>44567</v>
      </c>
      <c r="D14132" s="120" t="s">
        <v>252</v>
      </c>
      <c r="E14132" s="120" t="s">
        <v>31498</v>
      </c>
      <c r="F14132" s="209" t="s">
        <v>2827</v>
      </c>
      <c r="G14132" s="119" t="s">
        <v>31499</v>
      </c>
      <c r="H14132" s="121" t="s">
        <v>29</v>
      </c>
      <c r="I14132" s="121" t="s">
        <v>30</v>
      </c>
      <c r="J14132" s="121" t="s">
        <v>7216</v>
      </c>
      <c r="K14132" s="121" t="s">
        <v>65</v>
      </c>
      <c r="L14132" s="131" t="s">
        <v>32</v>
      </c>
      <c r="M14132" s="120" t="s">
        <v>78</v>
      </c>
    </row>
    <row r="14133" spans="1:15" ht="27.6">
      <c r="A14133" s="116">
        <v>14133</v>
      </c>
      <c r="B14133" s="129">
        <v>44567</v>
      </c>
      <c r="D14133" s="120" t="s">
        <v>252</v>
      </c>
      <c r="E14133" s="120" t="s">
        <v>31500</v>
      </c>
      <c r="F14133" s="209" t="s">
        <v>31501</v>
      </c>
      <c r="G14133" s="119" t="s">
        <v>31502</v>
      </c>
      <c r="H14133" s="121" t="s">
        <v>76</v>
      </c>
      <c r="I14133" s="121" t="s">
        <v>30</v>
      </c>
      <c r="J14133" s="121" t="s">
        <v>87</v>
      </c>
      <c r="K14133" s="121" t="s">
        <v>65</v>
      </c>
      <c r="L14133" s="131" t="s">
        <v>32</v>
      </c>
      <c r="M14133" s="120" t="s">
        <v>33</v>
      </c>
      <c r="N14133" s="131">
        <v>44571</v>
      </c>
      <c r="O14133" s="131">
        <v>44580</v>
      </c>
    </row>
    <row r="14134" spans="1:15">
      <c r="A14134" s="116">
        <v>14134</v>
      </c>
      <c r="B14134" s="129">
        <v>44567</v>
      </c>
      <c r="D14134" s="120" t="s">
        <v>252</v>
      </c>
      <c r="E14134" s="120" t="s">
        <v>31503</v>
      </c>
      <c r="F14134" s="209" t="s">
        <v>31504</v>
      </c>
      <c r="G14134" s="119" t="s">
        <v>31505</v>
      </c>
      <c r="H14134" s="121" t="s">
        <v>48</v>
      </c>
      <c r="I14134" s="121" t="s">
        <v>30</v>
      </c>
      <c r="J14134" s="121" t="s">
        <v>5018</v>
      </c>
      <c r="K14134" s="121" t="s">
        <v>65</v>
      </c>
      <c r="L14134" s="131" t="s">
        <v>32</v>
      </c>
      <c r="M14134" s="120" t="s">
        <v>78</v>
      </c>
    </row>
    <row r="14135" spans="1:15">
      <c r="A14135" s="116">
        <v>14135</v>
      </c>
      <c r="B14135" s="129">
        <v>44567</v>
      </c>
      <c r="D14135" s="120" t="s">
        <v>252</v>
      </c>
      <c r="E14135" s="120" t="s">
        <v>31506</v>
      </c>
      <c r="F14135" s="209" t="s">
        <v>31507</v>
      </c>
      <c r="G14135" s="119" t="s">
        <v>31508</v>
      </c>
      <c r="H14135" s="121" t="s">
        <v>76</v>
      </c>
      <c r="I14135" s="121" t="s">
        <v>30</v>
      </c>
      <c r="J14135" s="121" t="s">
        <v>7271</v>
      </c>
      <c r="K14135" s="121" t="s">
        <v>65</v>
      </c>
      <c r="L14135" s="131" t="s">
        <v>32</v>
      </c>
      <c r="M14135" s="120" t="s">
        <v>33</v>
      </c>
      <c r="N14135" s="131">
        <v>44571</v>
      </c>
      <c r="O14135" s="131">
        <v>44580</v>
      </c>
    </row>
    <row r="14136" spans="1:15">
      <c r="A14136" s="116">
        <v>14136</v>
      </c>
      <c r="B14136" s="129">
        <v>44567</v>
      </c>
      <c r="D14136" s="120" t="s">
        <v>580</v>
      </c>
      <c r="E14136" s="120" t="s">
        <v>31509</v>
      </c>
      <c r="F14136" s="209" t="s">
        <v>20474</v>
      </c>
      <c r="G14136" s="119" t="s">
        <v>31510</v>
      </c>
      <c r="H14136" s="121" t="s">
        <v>76</v>
      </c>
      <c r="I14136" s="121" t="s">
        <v>30</v>
      </c>
      <c r="J14136" s="121" t="s">
        <v>7087</v>
      </c>
      <c r="K14136" s="121" t="s">
        <v>65</v>
      </c>
      <c r="L14136" s="157" t="s">
        <v>32</v>
      </c>
      <c r="M14136" s="120" t="s">
        <v>78</v>
      </c>
    </row>
    <row r="14137" spans="1:15">
      <c r="A14137" s="116">
        <v>14137</v>
      </c>
      <c r="B14137" s="129">
        <v>44567</v>
      </c>
      <c r="D14137" s="120" t="s">
        <v>580</v>
      </c>
      <c r="E14137" s="120" t="s">
        <v>31511</v>
      </c>
      <c r="F14137" s="209" t="s">
        <v>9134</v>
      </c>
      <c r="G14137" s="119" t="s">
        <v>31512</v>
      </c>
      <c r="H14137" s="121" t="s">
        <v>29</v>
      </c>
      <c r="I14137" s="121" t="s">
        <v>30</v>
      </c>
      <c r="J14137" s="121" t="s">
        <v>3886</v>
      </c>
      <c r="K14137" s="121" t="s">
        <v>65</v>
      </c>
      <c r="L14137" s="131" t="s">
        <v>32</v>
      </c>
      <c r="M14137" s="120" t="s">
        <v>78</v>
      </c>
    </row>
    <row r="14138" spans="1:15">
      <c r="A14138" s="116">
        <v>14138</v>
      </c>
      <c r="B14138" s="129">
        <v>44567</v>
      </c>
      <c r="D14138" s="120" t="s">
        <v>580</v>
      </c>
      <c r="E14138" s="120" t="s">
        <v>31513</v>
      </c>
      <c r="F14138" s="209" t="s">
        <v>31514</v>
      </c>
      <c r="G14138" s="119" t="s">
        <v>409</v>
      </c>
      <c r="H14138" s="121" t="s">
        <v>41</v>
      </c>
      <c r="I14138" s="121" t="s">
        <v>30</v>
      </c>
      <c r="J14138" s="121" t="s">
        <v>87</v>
      </c>
      <c r="K14138" s="121" t="s">
        <v>65</v>
      </c>
      <c r="L14138" s="131" t="s">
        <v>32</v>
      </c>
      <c r="M14138" s="120" t="s">
        <v>33</v>
      </c>
      <c r="N14138" s="131">
        <v>44568</v>
      </c>
      <c r="O14138" s="131">
        <v>44631</v>
      </c>
    </row>
    <row r="14139" spans="1:15" ht="27.6">
      <c r="A14139" s="116">
        <v>14139</v>
      </c>
      <c r="B14139" s="129">
        <v>44567</v>
      </c>
      <c r="D14139" s="120" t="s">
        <v>580</v>
      </c>
      <c r="E14139" s="120" t="s">
        <v>31515</v>
      </c>
      <c r="F14139" s="209" t="s">
        <v>31516</v>
      </c>
      <c r="G14139" s="119" t="s">
        <v>31517</v>
      </c>
      <c r="H14139" s="121" t="s">
        <v>29</v>
      </c>
      <c r="I14139" s="121" t="s">
        <v>30</v>
      </c>
      <c r="J14139" s="121" t="s">
        <v>87</v>
      </c>
      <c r="K14139" s="121" t="s">
        <v>65</v>
      </c>
      <c r="L14139" s="131" t="s">
        <v>32</v>
      </c>
      <c r="M14139" s="120" t="s">
        <v>33</v>
      </c>
      <c r="N14139" s="131">
        <v>44568</v>
      </c>
      <c r="O14139" s="131">
        <v>44600</v>
      </c>
    </row>
    <row r="14140" spans="1:15" ht="27.6">
      <c r="A14140" s="116">
        <v>14140</v>
      </c>
      <c r="B14140" s="129">
        <v>44567</v>
      </c>
      <c r="D14140" s="120" t="s">
        <v>580</v>
      </c>
      <c r="E14140" s="120" t="s">
        <v>31518</v>
      </c>
      <c r="F14140" s="209" t="s">
        <v>31519</v>
      </c>
      <c r="G14140" s="119" t="s">
        <v>15586</v>
      </c>
      <c r="H14140" s="121" t="s">
        <v>53</v>
      </c>
      <c r="I14140" s="121" t="s">
        <v>30</v>
      </c>
      <c r="J14140" s="121" t="s">
        <v>485</v>
      </c>
      <c r="K14140" s="121" t="s">
        <v>65</v>
      </c>
      <c r="L14140" s="131" t="s">
        <v>32</v>
      </c>
      <c r="M14140" s="120" t="s">
        <v>78</v>
      </c>
    </row>
    <row r="14141" spans="1:15">
      <c r="A14141" s="116">
        <v>14141</v>
      </c>
      <c r="B14141" s="129">
        <v>44567</v>
      </c>
      <c r="D14141" s="120" t="s">
        <v>580</v>
      </c>
      <c r="E14141" s="120" t="s">
        <v>31520</v>
      </c>
      <c r="F14141" s="209" t="s">
        <v>3640</v>
      </c>
      <c r="G14141" s="119" t="s">
        <v>31521</v>
      </c>
      <c r="H14141" s="121" t="s">
        <v>1173</v>
      </c>
      <c r="J14141" s="121" t="s">
        <v>601</v>
      </c>
      <c r="K14141" s="121" t="s">
        <v>65</v>
      </c>
      <c r="L14141" s="131" t="s">
        <v>32</v>
      </c>
      <c r="M14141" s="120" t="s">
        <v>78</v>
      </c>
    </row>
    <row r="14142" spans="1:15">
      <c r="A14142" s="116">
        <v>14142</v>
      </c>
      <c r="B14142" s="129">
        <v>44567</v>
      </c>
      <c r="D14142" s="120" t="s">
        <v>580</v>
      </c>
      <c r="E14142" s="120" t="s">
        <v>31522</v>
      </c>
      <c r="F14142" s="209" t="s">
        <v>3842</v>
      </c>
      <c r="G14142" s="119" t="s">
        <v>31523</v>
      </c>
      <c r="H14142" s="121" t="s">
        <v>53</v>
      </c>
      <c r="I14142" s="121" t="s">
        <v>30</v>
      </c>
      <c r="J14142" s="121" t="s">
        <v>31</v>
      </c>
      <c r="K14142" s="121" t="s">
        <v>65</v>
      </c>
      <c r="L14142" s="131" t="s">
        <v>32</v>
      </c>
      <c r="M14142" s="120" t="s">
        <v>78</v>
      </c>
    </row>
    <row r="14143" spans="1:15">
      <c r="A14143" s="116">
        <v>14143</v>
      </c>
      <c r="B14143" s="129">
        <v>44567</v>
      </c>
      <c r="D14143" s="120" t="s">
        <v>580</v>
      </c>
      <c r="E14143" s="120" t="s">
        <v>31524</v>
      </c>
      <c r="F14143" s="209" t="s">
        <v>3842</v>
      </c>
      <c r="G14143" s="119" t="s">
        <v>29402</v>
      </c>
      <c r="H14143" s="121" t="s">
        <v>29</v>
      </c>
      <c r="I14143" s="121" t="s">
        <v>30</v>
      </c>
      <c r="J14143" s="121" t="s">
        <v>7135</v>
      </c>
      <c r="K14143" s="121" t="s">
        <v>65</v>
      </c>
      <c r="L14143" s="157" t="s">
        <v>32</v>
      </c>
      <c r="M14143" s="120" t="s">
        <v>184</v>
      </c>
      <c r="N14143" s="131">
        <v>44568</v>
      </c>
      <c r="O14143" s="131">
        <v>44600</v>
      </c>
    </row>
    <row r="14144" spans="1:15">
      <c r="A14144" s="116">
        <v>14144</v>
      </c>
      <c r="B14144" s="129">
        <v>44567</v>
      </c>
      <c r="D14144" s="120" t="s">
        <v>580</v>
      </c>
      <c r="E14144" s="120" t="s">
        <v>31525</v>
      </c>
      <c r="F14144" s="209" t="s">
        <v>3842</v>
      </c>
      <c r="G14144" s="119" t="s">
        <v>31526</v>
      </c>
      <c r="H14144" s="121" t="s">
        <v>140</v>
      </c>
      <c r="I14144" s="121" t="s">
        <v>42</v>
      </c>
      <c r="J14144" s="121" t="s">
        <v>72</v>
      </c>
      <c r="K14144" s="121" t="s">
        <v>65</v>
      </c>
      <c r="L14144" s="157" t="s">
        <v>32</v>
      </c>
      <c r="M14144" s="120" t="s">
        <v>78</v>
      </c>
    </row>
    <row r="14145" spans="1:19">
      <c r="A14145" s="116">
        <v>14145</v>
      </c>
      <c r="B14145" s="129">
        <v>44567</v>
      </c>
      <c r="D14145" s="120" t="s">
        <v>580</v>
      </c>
      <c r="E14145" s="120" t="s">
        <v>31527</v>
      </c>
      <c r="F14145" s="209" t="s">
        <v>31528</v>
      </c>
      <c r="G14145" s="119" t="s">
        <v>7575</v>
      </c>
      <c r="H14145" s="121" t="s">
        <v>29</v>
      </c>
      <c r="I14145" s="121" t="s">
        <v>30</v>
      </c>
      <c r="J14145" s="121" t="s">
        <v>3749</v>
      </c>
      <c r="K14145" s="121" t="s">
        <v>65</v>
      </c>
      <c r="L14145" s="157" t="s">
        <v>32</v>
      </c>
      <c r="M14145" s="120" t="s">
        <v>78</v>
      </c>
    </row>
    <row r="14146" spans="1:19" ht="27.6">
      <c r="A14146" s="116">
        <v>14146</v>
      </c>
      <c r="B14146" s="129">
        <v>44571</v>
      </c>
      <c r="D14146" s="120" t="s">
        <v>580</v>
      </c>
      <c r="E14146" s="120" t="s">
        <v>31529</v>
      </c>
      <c r="F14146" s="209" t="s">
        <v>31530</v>
      </c>
      <c r="G14146" s="119" t="s">
        <v>6269</v>
      </c>
      <c r="H14146" s="121" t="s">
        <v>29</v>
      </c>
      <c r="I14146" s="121" t="s">
        <v>30</v>
      </c>
      <c r="J14146" s="121" t="s">
        <v>1540</v>
      </c>
      <c r="K14146" s="121" t="s">
        <v>65</v>
      </c>
      <c r="L14146" s="157" t="s">
        <v>32</v>
      </c>
      <c r="M14146" s="120" t="s">
        <v>33</v>
      </c>
      <c r="N14146" s="131">
        <v>44572</v>
      </c>
      <c r="O14146" s="131">
        <v>44568</v>
      </c>
      <c r="S14146" s="120" t="s">
        <v>34</v>
      </c>
    </row>
    <row r="14147" spans="1:19">
      <c r="A14147" s="116">
        <v>14147</v>
      </c>
      <c r="B14147" s="129">
        <v>44567</v>
      </c>
      <c r="D14147" s="120" t="s">
        <v>25</v>
      </c>
      <c r="E14147" s="120" t="s">
        <v>31531</v>
      </c>
      <c r="F14147" s="209" t="s">
        <v>31532</v>
      </c>
      <c r="G14147" s="119" t="s">
        <v>31533</v>
      </c>
      <c r="H14147" s="121" t="s">
        <v>97</v>
      </c>
      <c r="I14147" s="121" t="s">
        <v>30</v>
      </c>
      <c r="J14147" s="121" t="s">
        <v>435</v>
      </c>
      <c r="K14147" s="121" t="s">
        <v>65</v>
      </c>
      <c r="L14147" s="157" t="s">
        <v>32</v>
      </c>
      <c r="M14147" s="120" t="s">
        <v>33</v>
      </c>
      <c r="N14147" s="131">
        <v>44579</v>
      </c>
      <c r="O14147" s="131">
        <v>44579</v>
      </c>
    </row>
    <row r="14148" spans="1:19">
      <c r="A14148" s="116">
        <v>14148</v>
      </c>
      <c r="B14148" s="129">
        <v>44567</v>
      </c>
      <c r="D14148" s="120" t="s">
        <v>25</v>
      </c>
      <c r="E14148" s="120" t="s">
        <v>31534</v>
      </c>
      <c r="F14148" s="209" t="s">
        <v>31535</v>
      </c>
      <c r="G14148" s="119" t="s">
        <v>31536</v>
      </c>
      <c r="H14148" s="121" t="s">
        <v>140</v>
      </c>
      <c r="I14148" s="121" t="s">
        <v>42</v>
      </c>
      <c r="J14148" s="121" t="s">
        <v>43</v>
      </c>
      <c r="K14148" s="121" t="s">
        <v>65</v>
      </c>
      <c r="L14148" s="157" t="s">
        <v>32</v>
      </c>
      <c r="M14148" s="120" t="s">
        <v>33</v>
      </c>
      <c r="N14148" s="131">
        <v>44579</v>
      </c>
      <c r="O14148" s="131">
        <v>44579</v>
      </c>
    </row>
    <row r="14149" spans="1:19" ht="27.6">
      <c r="A14149" s="116">
        <v>14149</v>
      </c>
      <c r="B14149" s="129">
        <v>44567</v>
      </c>
      <c r="D14149" s="120" t="s">
        <v>25</v>
      </c>
      <c r="E14149" s="120" t="s">
        <v>31537</v>
      </c>
      <c r="F14149" s="209" t="s">
        <v>31538</v>
      </c>
      <c r="G14149" s="119" t="s">
        <v>31539</v>
      </c>
      <c r="H14149" s="121" t="s">
        <v>140</v>
      </c>
      <c r="I14149" s="121" t="s">
        <v>42</v>
      </c>
      <c r="J14149" s="121" t="s">
        <v>646</v>
      </c>
      <c r="K14149" s="121" t="s">
        <v>65</v>
      </c>
      <c r="L14149" s="157" t="s">
        <v>32</v>
      </c>
      <c r="M14149" s="120" t="s">
        <v>33</v>
      </c>
      <c r="N14149" s="131">
        <v>44579</v>
      </c>
      <c r="O14149" s="131">
        <v>44579</v>
      </c>
      <c r="S14149" s="120" t="s">
        <v>34</v>
      </c>
    </row>
    <row r="14150" spans="1:19">
      <c r="A14150" s="116">
        <v>14150</v>
      </c>
      <c r="B14150" s="129">
        <v>44567</v>
      </c>
      <c r="D14150" s="120" t="s">
        <v>25</v>
      </c>
      <c r="E14150" s="120" t="s">
        <v>31540</v>
      </c>
      <c r="F14150" s="209" t="s">
        <v>31541</v>
      </c>
      <c r="G14150" s="119" t="s">
        <v>875</v>
      </c>
      <c r="H14150" s="121" t="s">
        <v>41</v>
      </c>
      <c r="I14150" s="121" t="s">
        <v>63</v>
      </c>
      <c r="J14150" s="121" t="s">
        <v>328</v>
      </c>
      <c r="K14150" s="121" t="s">
        <v>65</v>
      </c>
      <c r="L14150" s="157" t="s">
        <v>32</v>
      </c>
      <c r="M14150" s="120" t="s">
        <v>33</v>
      </c>
      <c r="N14150" s="131">
        <v>44579</v>
      </c>
      <c r="O14150" s="131">
        <v>44579</v>
      </c>
    </row>
    <row r="14151" spans="1:19">
      <c r="A14151" s="116">
        <v>14151</v>
      </c>
      <c r="B14151" s="129">
        <v>44567</v>
      </c>
      <c r="D14151" s="120" t="s">
        <v>25</v>
      </c>
      <c r="E14151" s="120" t="s">
        <v>31542</v>
      </c>
      <c r="F14151" s="209" t="s">
        <v>31543</v>
      </c>
      <c r="G14151" s="119" t="s">
        <v>15100</v>
      </c>
      <c r="H14151" s="121" t="s">
        <v>53</v>
      </c>
      <c r="I14151" s="121" t="s">
        <v>30</v>
      </c>
      <c r="J14151" s="121" t="s">
        <v>87</v>
      </c>
      <c r="K14151" s="121" t="s">
        <v>65</v>
      </c>
      <c r="L14151" s="157" t="s">
        <v>32</v>
      </c>
      <c r="M14151" s="120" t="s">
        <v>78</v>
      </c>
    </row>
    <row r="14152" spans="1:19">
      <c r="A14152" s="116">
        <v>14152</v>
      </c>
      <c r="B14152" s="129">
        <v>44567</v>
      </c>
      <c r="D14152" s="120" t="s">
        <v>25</v>
      </c>
      <c r="E14152" s="120" t="s">
        <v>31544</v>
      </c>
      <c r="F14152" s="209" t="s">
        <v>29318</v>
      </c>
      <c r="G14152" s="119" t="s">
        <v>31545</v>
      </c>
      <c r="H14152" s="121" t="s">
        <v>97</v>
      </c>
      <c r="I14152" s="121" t="s">
        <v>42</v>
      </c>
      <c r="J14152" s="121" t="s">
        <v>1811</v>
      </c>
      <c r="K14152" s="121" t="s">
        <v>65</v>
      </c>
      <c r="L14152" s="157" t="s">
        <v>32</v>
      </c>
      <c r="M14152" s="120" t="s">
        <v>33</v>
      </c>
      <c r="N14152" s="131">
        <v>44579</v>
      </c>
      <c r="O14152" s="131">
        <v>44579</v>
      </c>
    </row>
    <row r="14153" spans="1:19">
      <c r="A14153" s="116">
        <v>14153</v>
      </c>
      <c r="B14153" s="129">
        <v>44567</v>
      </c>
      <c r="D14153" s="120" t="s">
        <v>25</v>
      </c>
      <c r="E14153" s="120" t="s">
        <v>31546</v>
      </c>
      <c r="F14153" s="209" t="s">
        <v>25054</v>
      </c>
      <c r="G14153" s="119" t="s">
        <v>7759</v>
      </c>
      <c r="H14153" s="121" t="s">
        <v>41</v>
      </c>
      <c r="I14153" s="121" t="s">
        <v>30</v>
      </c>
      <c r="J14153" s="121" t="s">
        <v>87</v>
      </c>
      <c r="K14153" s="121" t="s">
        <v>65</v>
      </c>
      <c r="L14153" s="157" t="s">
        <v>32</v>
      </c>
      <c r="M14153" s="120" t="s">
        <v>33</v>
      </c>
      <c r="N14153" s="131">
        <v>44579</v>
      </c>
      <c r="O14153" s="131">
        <v>44579</v>
      </c>
    </row>
    <row r="14154" spans="1:19" ht="27.6">
      <c r="A14154" s="116">
        <v>14154</v>
      </c>
      <c r="B14154" s="129">
        <v>44567</v>
      </c>
      <c r="D14154" s="120" t="s">
        <v>25</v>
      </c>
      <c r="E14154" s="120" t="s">
        <v>31547</v>
      </c>
      <c r="F14154" s="209" t="s">
        <v>31548</v>
      </c>
      <c r="G14154" s="119" t="s">
        <v>1033</v>
      </c>
      <c r="H14154" s="121" t="s">
        <v>1173</v>
      </c>
      <c r="I14154" s="121" t="s">
        <v>30</v>
      </c>
      <c r="J14154" s="121" t="s">
        <v>87</v>
      </c>
      <c r="K14154" s="121" t="s">
        <v>65</v>
      </c>
      <c r="L14154" s="157" t="s">
        <v>32</v>
      </c>
      <c r="M14154" s="120" t="s">
        <v>78</v>
      </c>
    </row>
    <row r="14155" spans="1:19">
      <c r="A14155" s="116">
        <v>14155</v>
      </c>
      <c r="B14155" s="129">
        <v>44567</v>
      </c>
      <c r="D14155" s="120" t="s">
        <v>25</v>
      </c>
      <c r="E14155" s="120" t="s">
        <v>31549</v>
      </c>
      <c r="F14155" s="209" t="s">
        <v>31550</v>
      </c>
      <c r="G14155" s="119" t="s">
        <v>31551</v>
      </c>
      <c r="H14155" s="121" t="s">
        <v>41</v>
      </c>
      <c r="I14155" s="121" t="s">
        <v>196</v>
      </c>
      <c r="J14155" s="121" t="s">
        <v>196</v>
      </c>
      <c r="K14155" s="121" t="s">
        <v>65</v>
      </c>
      <c r="L14155" s="157" t="s">
        <v>32</v>
      </c>
      <c r="M14155" s="120" t="s">
        <v>78</v>
      </c>
    </row>
    <row r="14156" spans="1:19">
      <c r="A14156" s="116">
        <v>14156</v>
      </c>
      <c r="B14156" s="129">
        <v>44568</v>
      </c>
      <c r="D14156" s="120" t="s">
        <v>252</v>
      </c>
      <c r="E14156" s="120" t="s">
        <v>31552</v>
      </c>
      <c r="F14156" s="209" t="s">
        <v>14440</v>
      </c>
      <c r="G14156" s="119" t="s">
        <v>31553</v>
      </c>
      <c r="H14156" s="121" t="s">
        <v>140</v>
      </c>
      <c r="I14156" s="121" t="s">
        <v>42</v>
      </c>
      <c r="J14156" s="121" t="s">
        <v>82</v>
      </c>
      <c r="K14156" s="121" t="s">
        <v>584</v>
      </c>
      <c r="L14156" s="157" t="s">
        <v>32</v>
      </c>
      <c r="M14156" s="120" t="s">
        <v>78</v>
      </c>
    </row>
    <row r="14157" spans="1:19">
      <c r="A14157" s="116">
        <v>14157</v>
      </c>
      <c r="B14157" s="129">
        <v>44568</v>
      </c>
      <c r="D14157" s="120" t="s">
        <v>252</v>
      </c>
      <c r="E14157" s="120" t="s">
        <v>31554</v>
      </c>
      <c r="F14157" s="209" t="s">
        <v>31555</v>
      </c>
      <c r="G14157" s="119" t="s">
        <v>31556</v>
      </c>
      <c r="H14157" s="121" t="s">
        <v>140</v>
      </c>
      <c r="I14157" s="121" t="s">
        <v>42</v>
      </c>
      <c r="J14157" s="121" t="s">
        <v>72</v>
      </c>
      <c r="K14157" s="121" t="s">
        <v>584</v>
      </c>
      <c r="L14157" s="157" t="s">
        <v>32</v>
      </c>
      <c r="M14157" s="120" t="s">
        <v>78</v>
      </c>
    </row>
    <row r="14158" spans="1:19">
      <c r="A14158" s="116">
        <v>14158</v>
      </c>
      <c r="B14158" s="129">
        <v>44568</v>
      </c>
      <c r="D14158" s="120" t="s">
        <v>252</v>
      </c>
      <c r="E14158" s="120" t="s">
        <v>31557</v>
      </c>
      <c r="F14158" s="209" t="s">
        <v>31558</v>
      </c>
      <c r="G14158" s="119" t="s">
        <v>31559</v>
      </c>
      <c r="H14158" s="121" t="s">
        <v>140</v>
      </c>
      <c r="I14158" s="121" t="s">
        <v>42</v>
      </c>
      <c r="J14158" s="121" t="s">
        <v>91</v>
      </c>
      <c r="K14158" s="121" t="s">
        <v>65</v>
      </c>
      <c r="L14158" s="157" t="s">
        <v>32</v>
      </c>
      <c r="M14158" s="120" t="s">
        <v>78</v>
      </c>
    </row>
    <row r="14159" spans="1:19">
      <c r="A14159" s="116">
        <v>14159</v>
      </c>
      <c r="B14159" s="129">
        <v>44568</v>
      </c>
      <c r="D14159" s="120" t="s">
        <v>252</v>
      </c>
      <c r="E14159" s="120" t="s">
        <v>31560</v>
      </c>
      <c r="F14159" s="209" t="s">
        <v>31561</v>
      </c>
      <c r="G14159" s="119" t="s">
        <v>31562</v>
      </c>
      <c r="H14159" s="121" t="s">
        <v>177</v>
      </c>
      <c r="I14159" s="121" t="s">
        <v>42</v>
      </c>
      <c r="J14159" s="121" t="s">
        <v>82</v>
      </c>
      <c r="K14159" s="121" t="s">
        <v>65</v>
      </c>
      <c r="L14159" s="157" t="s">
        <v>32</v>
      </c>
      <c r="M14159" s="120" t="s">
        <v>33</v>
      </c>
      <c r="N14159" s="131">
        <v>44585</v>
      </c>
    </row>
    <row r="14160" spans="1:19">
      <c r="A14160" s="116">
        <v>14160</v>
      </c>
      <c r="B14160" s="129">
        <v>44568</v>
      </c>
      <c r="D14160" s="120" t="s">
        <v>252</v>
      </c>
      <c r="E14160" s="120" t="s">
        <v>31563</v>
      </c>
      <c r="F14160" s="209" t="s">
        <v>1462</v>
      </c>
      <c r="G14160" s="119" t="s">
        <v>31564</v>
      </c>
      <c r="H14160" s="121" t="s">
        <v>53</v>
      </c>
      <c r="I14160" s="121" t="s">
        <v>42</v>
      </c>
      <c r="J14160" s="121" t="s">
        <v>18189</v>
      </c>
      <c r="K14160" s="121" t="s">
        <v>65</v>
      </c>
      <c r="L14160" s="157" t="s">
        <v>32</v>
      </c>
      <c r="M14160" s="120" t="s">
        <v>33</v>
      </c>
      <c r="N14160" s="131">
        <v>44571</v>
      </c>
      <c r="O14160" s="131">
        <v>44580</v>
      </c>
    </row>
    <row r="14161" spans="1:15">
      <c r="A14161" s="116">
        <v>14161</v>
      </c>
      <c r="B14161" s="129">
        <v>44568</v>
      </c>
      <c r="D14161" s="120" t="s">
        <v>252</v>
      </c>
      <c r="E14161" s="120" t="s">
        <v>31565</v>
      </c>
      <c r="F14161" s="209" t="s">
        <v>150</v>
      </c>
      <c r="G14161" s="119" t="s">
        <v>31566</v>
      </c>
      <c r="H14161" s="121" t="s">
        <v>140</v>
      </c>
      <c r="I14161" s="121" t="s">
        <v>30</v>
      </c>
      <c r="J14161" s="121" t="s">
        <v>838</v>
      </c>
      <c r="K14161" s="121" t="s">
        <v>65</v>
      </c>
      <c r="L14161" s="157" t="s">
        <v>32</v>
      </c>
      <c r="M14161" s="120" t="s">
        <v>78</v>
      </c>
    </row>
    <row r="14162" spans="1:15">
      <c r="A14162" s="116">
        <v>14162</v>
      </c>
      <c r="B14162" s="129">
        <v>44568</v>
      </c>
      <c r="D14162" s="120" t="s">
        <v>25</v>
      </c>
      <c r="E14162" s="120" t="s">
        <v>31567</v>
      </c>
      <c r="F14162" s="209" t="s">
        <v>31568</v>
      </c>
      <c r="G14162" s="119" t="s">
        <v>762</v>
      </c>
      <c r="H14162" s="121" t="s">
        <v>53</v>
      </c>
      <c r="I14162" s="121" t="s">
        <v>42</v>
      </c>
      <c r="J14162" s="121" t="s">
        <v>72</v>
      </c>
      <c r="K14162" s="121" t="s">
        <v>65</v>
      </c>
      <c r="L14162" s="157" t="s">
        <v>32</v>
      </c>
      <c r="M14162" s="120" t="s">
        <v>33</v>
      </c>
      <c r="N14162" s="131">
        <v>44579</v>
      </c>
      <c r="O14162" s="131">
        <v>44579</v>
      </c>
    </row>
    <row r="14163" spans="1:15" ht="27.6">
      <c r="A14163" s="116">
        <v>14163</v>
      </c>
      <c r="B14163" s="129">
        <v>44568</v>
      </c>
      <c r="D14163" s="120" t="s">
        <v>25</v>
      </c>
      <c r="E14163" s="120" t="s">
        <v>31569</v>
      </c>
      <c r="F14163" s="209" t="s">
        <v>31570</v>
      </c>
      <c r="G14163" s="119" t="s">
        <v>3321</v>
      </c>
      <c r="H14163" s="121" t="s">
        <v>41</v>
      </c>
      <c r="I14163" s="121" t="s">
        <v>30</v>
      </c>
      <c r="J14163" s="121" t="s">
        <v>77</v>
      </c>
      <c r="K14163" s="121" t="s">
        <v>65</v>
      </c>
      <c r="L14163" s="157" t="s">
        <v>32</v>
      </c>
      <c r="M14163" s="120" t="s">
        <v>78</v>
      </c>
    </row>
    <row r="14164" spans="1:15">
      <c r="A14164" s="116">
        <v>14164</v>
      </c>
      <c r="B14164" s="129">
        <v>44568</v>
      </c>
      <c r="D14164" s="120" t="s">
        <v>25</v>
      </c>
      <c r="E14164" s="120" t="s">
        <v>31571</v>
      </c>
      <c r="F14164" s="209" t="s">
        <v>31572</v>
      </c>
      <c r="G14164" s="119" t="s">
        <v>31573</v>
      </c>
      <c r="H14164" s="121" t="s">
        <v>97</v>
      </c>
      <c r="I14164" s="121" t="s">
        <v>30</v>
      </c>
      <c r="J14164" s="121" t="s">
        <v>435</v>
      </c>
      <c r="K14164" s="121" t="s">
        <v>65</v>
      </c>
      <c r="L14164" s="157" t="s">
        <v>32</v>
      </c>
      <c r="M14164" s="120" t="s">
        <v>78</v>
      </c>
    </row>
    <row r="14165" spans="1:15">
      <c r="A14165" s="116">
        <v>14165</v>
      </c>
      <c r="B14165" s="129">
        <v>44568</v>
      </c>
      <c r="D14165" s="120" t="s">
        <v>25</v>
      </c>
      <c r="E14165" s="120" t="s">
        <v>31574</v>
      </c>
      <c r="F14165" s="209" t="s">
        <v>31575</v>
      </c>
      <c r="G14165" s="119" t="s">
        <v>23062</v>
      </c>
      <c r="H14165" s="121" t="s">
        <v>48</v>
      </c>
      <c r="I14165" s="121" t="s">
        <v>30</v>
      </c>
      <c r="J14165" s="121" t="s">
        <v>77</v>
      </c>
      <c r="K14165" s="121" t="s">
        <v>65</v>
      </c>
      <c r="L14165" s="157" t="s">
        <v>32</v>
      </c>
      <c r="M14165" s="120" t="s">
        <v>78</v>
      </c>
    </row>
    <row r="14166" spans="1:15">
      <c r="A14166" s="116">
        <v>14166</v>
      </c>
      <c r="B14166" s="129">
        <v>44568</v>
      </c>
      <c r="D14166" s="120" t="s">
        <v>25</v>
      </c>
      <c r="E14166" s="120" t="s">
        <v>31576</v>
      </c>
      <c r="F14166" s="209" t="s">
        <v>20318</v>
      </c>
      <c r="G14166" s="119" t="s">
        <v>13098</v>
      </c>
      <c r="H14166" s="121" t="s">
        <v>41</v>
      </c>
      <c r="I14166" s="121" t="s">
        <v>30</v>
      </c>
      <c r="J14166" s="121" t="s">
        <v>435</v>
      </c>
      <c r="K14166" s="121" t="s">
        <v>65</v>
      </c>
      <c r="L14166" s="157" t="s">
        <v>32</v>
      </c>
      <c r="M14166" s="120" t="s">
        <v>33</v>
      </c>
      <c r="N14166" s="131">
        <v>44601</v>
      </c>
      <c r="O14166" s="131">
        <v>44601</v>
      </c>
    </row>
    <row r="14167" spans="1:15">
      <c r="A14167" s="116">
        <v>14167</v>
      </c>
      <c r="B14167" s="129">
        <v>44568</v>
      </c>
      <c r="D14167" s="120" t="s">
        <v>25</v>
      </c>
      <c r="E14167" s="120" t="s">
        <v>31577</v>
      </c>
      <c r="F14167" s="209" t="s">
        <v>31578</v>
      </c>
      <c r="G14167" s="119" t="s">
        <v>677</v>
      </c>
      <c r="H14167" s="121" t="s">
        <v>192</v>
      </c>
      <c r="I14167" s="121" t="s">
        <v>42</v>
      </c>
      <c r="J14167" s="121" t="s">
        <v>43</v>
      </c>
      <c r="K14167" s="121" t="s">
        <v>65</v>
      </c>
      <c r="L14167" s="157" t="s">
        <v>32</v>
      </c>
      <c r="M14167" s="120" t="s">
        <v>78</v>
      </c>
    </row>
    <row r="14168" spans="1:15">
      <c r="A14168" s="116">
        <v>14168</v>
      </c>
      <c r="B14168" s="129">
        <v>44568</v>
      </c>
      <c r="D14168" s="120" t="s">
        <v>25</v>
      </c>
      <c r="E14168" s="120" t="s">
        <v>31579</v>
      </c>
      <c r="F14168" s="209" t="s">
        <v>31580</v>
      </c>
      <c r="G14168" s="119" t="s">
        <v>1712</v>
      </c>
      <c r="H14168" s="121" t="s">
        <v>41</v>
      </c>
      <c r="I14168" s="121" t="s">
        <v>42</v>
      </c>
      <c r="J14168" s="121" t="s">
        <v>72</v>
      </c>
      <c r="K14168" s="121" t="s">
        <v>65</v>
      </c>
      <c r="L14168" s="157" t="s">
        <v>32</v>
      </c>
      <c r="M14168" s="120" t="s">
        <v>33</v>
      </c>
      <c r="N14168" s="131">
        <v>44579</v>
      </c>
      <c r="O14168" s="131">
        <v>44579</v>
      </c>
    </row>
    <row r="14169" spans="1:15">
      <c r="A14169" s="116">
        <v>14169</v>
      </c>
      <c r="B14169" s="129">
        <v>44568</v>
      </c>
      <c r="D14169" s="120" t="s">
        <v>25</v>
      </c>
      <c r="E14169" s="120" t="s">
        <v>31581</v>
      </c>
      <c r="F14169" s="209" t="s">
        <v>31582</v>
      </c>
      <c r="G14169" s="119" t="s">
        <v>10170</v>
      </c>
      <c r="H14169" s="121" t="s">
        <v>41</v>
      </c>
      <c r="I14169" s="121" t="s">
        <v>30</v>
      </c>
      <c r="J14169" s="121" t="s">
        <v>435</v>
      </c>
      <c r="K14169" s="121" t="s">
        <v>65</v>
      </c>
      <c r="L14169" s="157" t="s">
        <v>32</v>
      </c>
      <c r="M14169" s="120" t="s">
        <v>33</v>
      </c>
      <c r="N14169" s="131">
        <v>44579</v>
      </c>
      <c r="O14169" s="131">
        <v>44579</v>
      </c>
    </row>
    <row r="14170" spans="1:15" ht="27.6">
      <c r="A14170" s="116">
        <v>14170</v>
      </c>
      <c r="B14170" s="129">
        <v>44568</v>
      </c>
      <c r="D14170" s="120" t="s">
        <v>25</v>
      </c>
      <c r="E14170" s="120" t="s">
        <v>31583</v>
      </c>
      <c r="F14170" s="209" t="s">
        <v>31584</v>
      </c>
      <c r="G14170" s="119" t="s">
        <v>8871</v>
      </c>
      <c r="H14170" s="121" t="s">
        <v>1173</v>
      </c>
      <c r="I14170" s="121" t="s">
        <v>30</v>
      </c>
      <c r="J14170" s="121" t="s">
        <v>77</v>
      </c>
      <c r="K14170" s="121" t="s">
        <v>65</v>
      </c>
      <c r="L14170" s="157" t="s">
        <v>32</v>
      </c>
      <c r="M14170" s="120" t="s">
        <v>78</v>
      </c>
    </row>
    <row r="14171" spans="1:15">
      <c r="A14171" s="116">
        <v>14171</v>
      </c>
      <c r="B14171" s="129">
        <v>44568</v>
      </c>
      <c r="D14171" s="120" t="s">
        <v>25</v>
      </c>
      <c r="E14171" s="120" t="s">
        <v>31585</v>
      </c>
      <c r="F14171" s="209" t="s">
        <v>31586</v>
      </c>
      <c r="G14171" s="119" t="s">
        <v>31587</v>
      </c>
      <c r="H14171" s="121" t="s">
        <v>192</v>
      </c>
      <c r="I14171" s="121" t="s">
        <v>30</v>
      </c>
      <c r="J14171" s="121" t="s">
        <v>7142</v>
      </c>
      <c r="K14171" s="121" t="s">
        <v>65</v>
      </c>
      <c r="L14171" s="157" t="s">
        <v>32</v>
      </c>
      <c r="M14171" s="120" t="s">
        <v>78</v>
      </c>
    </row>
    <row r="14172" spans="1:15">
      <c r="A14172" s="116">
        <v>14172</v>
      </c>
      <c r="B14172" s="129">
        <v>44568</v>
      </c>
      <c r="D14172" s="120" t="s">
        <v>252</v>
      </c>
      <c r="E14172" s="120" t="s">
        <v>31588</v>
      </c>
      <c r="F14172" s="209" t="s">
        <v>31589</v>
      </c>
      <c r="G14172" s="119" t="s">
        <v>31590</v>
      </c>
      <c r="H14172" s="121" t="s">
        <v>140</v>
      </c>
      <c r="I14172" s="121" t="s">
        <v>63</v>
      </c>
      <c r="J14172" s="121" t="s">
        <v>328</v>
      </c>
      <c r="K14172" s="121" t="s">
        <v>65</v>
      </c>
      <c r="L14172" s="157" t="s">
        <v>32</v>
      </c>
      <c r="M14172" s="120" t="s">
        <v>78</v>
      </c>
    </row>
    <row r="14173" spans="1:15" ht="27.6">
      <c r="A14173" s="116">
        <v>14173</v>
      </c>
      <c r="B14173" s="129">
        <v>44568</v>
      </c>
      <c r="D14173" s="120" t="s">
        <v>252</v>
      </c>
      <c r="E14173" s="120" t="s">
        <v>31591</v>
      </c>
      <c r="F14173" s="209" t="s">
        <v>31592</v>
      </c>
      <c r="G14173" s="119" t="s">
        <v>19651</v>
      </c>
      <c r="H14173" s="121" t="s">
        <v>140</v>
      </c>
      <c r="I14173" s="121" t="s">
        <v>30</v>
      </c>
      <c r="J14173" s="121" t="s">
        <v>1544</v>
      </c>
      <c r="K14173" s="121" t="s">
        <v>65</v>
      </c>
      <c r="L14173" s="157" t="s">
        <v>32</v>
      </c>
      <c r="M14173" s="120" t="s">
        <v>78</v>
      </c>
    </row>
    <row r="14174" spans="1:15">
      <c r="A14174" s="116">
        <v>14174</v>
      </c>
      <c r="B14174" s="129">
        <v>44568</v>
      </c>
      <c r="D14174" s="120" t="s">
        <v>252</v>
      </c>
      <c r="E14174" s="120" t="s">
        <v>31593</v>
      </c>
      <c r="F14174" s="209" t="s">
        <v>8267</v>
      </c>
      <c r="G14174" s="119" t="s">
        <v>31594</v>
      </c>
      <c r="H14174" s="121" t="s">
        <v>29</v>
      </c>
      <c r="I14174" s="121" t="s">
        <v>42</v>
      </c>
      <c r="J14174" s="121" t="s">
        <v>91</v>
      </c>
      <c r="K14174" s="121" t="s">
        <v>65</v>
      </c>
      <c r="L14174" s="157" t="s">
        <v>32</v>
      </c>
      <c r="M14174" s="120" t="s">
        <v>78</v>
      </c>
    </row>
    <row r="14175" spans="1:15" ht="27.6">
      <c r="A14175" s="116">
        <v>14175</v>
      </c>
      <c r="B14175" s="129">
        <v>44568</v>
      </c>
      <c r="D14175" s="120" t="s">
        <v>252</v>
      </c>
      <c r="E14175" s="120" t="s">
        <v>31595</v>
      </c>
      <c r="F14175" s="209" t="s">
        <v>31596</v>
      </c>
      <c r="G14175" s="119" t="s">
        <v>25417</v>
      </c>
      <c r="H14175" s="121" t="s">
        <v>86</v>
      </c>
      <c r="I14175" s="121" t="s">
        <v>30</v>
      </c>
      <c r="J14175" s="121" t="s">
        <v>87</v>
      </c>
      <c r="K14175" s="121" t="s">
        <v>65</v>
      </c>
      <c r="L14175" s="157" t="s">
        <v>32</v>
      </c>
      <c r="M14175" s="120" t="s">
        <v>78</v>
      </c>
    </row>
    <row r="14176" spans="1:15" ht="27.6">
      <c r="A14176" s="116">
        <v>14176</v>
      </c>
      <c r="B14176" s="129">
        <v>44568</v>
      </c>
      <c r="D14176" s="120" t="s">
        <v>252</v>
      </c>
      <c r="E14176" s="120" t="s">
        <v>31597</v>
      </c>
      <c r="F14176" s="209" t="s">
        <v>31598</v>
      </c>
      <c r="G14176" s="119" t="s">
        <v>1089</v>
      </c>
      <c r="H14176" s="121" t="s">
        <v>140</v>
      </c>
      <c r="I14176" s="121" t="s">
        <v>30</v>
      </c>
      <c r="J14176" s="121" t="s">
        <v>7087</v>
      </c>
      <c r="K14176" s="121" t="s">
        <v>65</v>
      </c>
      <c r="L14176" s="157" t="s">
        <v>32</v>
      </c>
      <c r="M14176" s="120" t="s">
        <v>78</v>
      </c>
    </row>
    <row r="14177" spans="1:20" ht="27.6">
      <c r="A14177" s="116">
        <v>14177</v>
      </c>
      <c r="B14177" s="129">
        <v>44568</v>
      </c>
      <c r="D14177" s="120" t="s">
        <v>252</v>
      </c>
      <c r="E14177" s="120" t="s">
        <v>31599</v>
      </c>
      <c r="F14177" s="209" t="s">
        <v>31600</v>
      </c>
      <c r="G14177" s="119" t="s">
        <v>85</v>
      </c>
      <c r="H14177" s="121" t="s">
        <v>86</v>
      </c>
      <c r="I14177" s="121" t="s">
        <v>42</v>
      </c>
      <c r="J14177" s="121" t="s">
        <v>2268</v>
      </c>
      <c r="K14177" s="121" t="s">
        <v>65</v>
      </c>
      <c r="L14177" s="157" t="s">
        <v>32</v>
      </c>
      <c r="M14177" s="120" t="s">
        <v>78</v>
      </c>
    </row>
    <row r="14178" spans="1:20">
      <c r="A14178" s="116">
        <v>14178</v>
      </c>
      <c r="B14178" s="129">
        <v>44568</v>
      </c>
      <c r="D14178" s="120" t="s">
        <v>252</v>
      </c>
      <c r="E14178" s="120" t="s">
        <v>31601</v>
      </c>
      <c r="F14178" s="209" t="s">
        <v>473</v>
      </c>
      <c r="G14178" s="119" t="s">
        <v>31602</v>
      </c>
      <c r="H14178" s="121" t="s">
        <v>53</v>
      </c>
      <c r="I14178" s="121" t="s">
        <v>63</v>
      </c>
      <c r="J14178" s="121" t="s">
        <v>9446</v>
      </c>
      <c r="K14178" s="121" t="s">
        <v>584</v>
      </c>
      <c r="L14178" s="157" t="s">
        <v>32</v>
      </c>
      <c r="M14178" s="120" t="s">
        <v>33</v>
      </c>
      <c r="N14178" s="131">
        <v>44571</v>
      </c>
    </row>
    <row r="14179" spans="1:20">
      <c r="A14179" s="116">
        <v>14179</v>
      </c>
      <c r="B14179" s="129">
        <v>44568</v>
      </c>
      <c r="D14179" s="120" t="s">
        <v>252</v>
      </c>
      <c r="E14179" s="120" t="s">
        <v>31603</v>
      </c>
      <c r="F14179" s="209" t="s">
        <v>31604</v>
      </c>
      <c r="G14179" s="119" t="s">
        <v>20114</v>
      </c>
      <c r="H14179" s="121" t="s">
        <v>53</v>
      </c>
      <c r="I14179" s="121" t="s">
        <v>42</v>
      </c>
      <c r="J14179" s="121" t="s">
        <v>1720</v>
      </c>
      <c r="K14179" s="121" t="s">
        <v>65</v>
      </c>
      <c r="L14179" s="157" t="s">
        <v>32</v>
      </c>
      <c r="M14179" s="120" t="s">
        <v>33</v>
      </c>
      <c r="N14179" s="131">
        <v>44573</v>
      </c>
      <c r="O14179" s="131">
        <v>44580</v>
      </c>
    </row>
    <row r="14180" spans="1:20">
      <c r="A14180" s="116">
        <v>14180</v>
      </c>
      <c r="B14180" s="129">
        <v>44568</v>
      </c>
      <c r="D14180" s="120" t="s">
        <v>252</v>
      </c>
      <c r="E14180" s="120" t="s">
        <v>31605</v>
      </c>
      <c r="F14180" s="209" t="s">
        <v>31606</v>
      </c>
      <c r="G14180" s="119" t="s">
        <v>15100</v>
      </c>
      <c r="H14180" s="121" t="s">
        <v>53</v>
      </c>
      <c r="I14180" s="121" t="s">
        <v>42</v>
      </c>
      <c r="J14180" s="121" t="s">
        <v>82</v>
      </c>
      <c r="K14180" s="121" t="s">
        <v>65</v>
      </c>
      <c r="L14180" s="157" t="s">
        <v>32</v>
      </c>
      <c r="M14180" s="120" t="s">
        <v>78</v>
      </c>
    </row>
    <row r="14181" spans="1:20" ht="27.6">
      <c r="A14181" s="116">
        <v>14181</v>
      </c>
      <c r="B14181" s="129">
        <v>44568</v>
      </c>
      <c r="D14181" s="120" t="s">
        <v>252</v>
      </c>
      <c r="E14181" s="120" t="s">
        <v>31607</v>
      </c>
      <c r="F14181" s="209" t="s">
        <v>31608</v>
      </c>
      <c r="G14181" s="119" t="s">
        <v>31609</v>
      </c>
      <c r="H14181" s="121" t="s">
        <v>53</v>
      </c>
      <c r="I14181" s="121" t="s">
        <v>30</v>
      </c>
      <c r="J14181" s="121" t="s">
        <v>435</v>
      </c>
      <c r="K14181" s="121" t="s">
        <v>65</v>
      </c>
      <c r="L14181" s="157" t="s">
        <v>32</v>
      </c>
      <c r="M14181" s="120" t="s">
        <v>33</v>
      </c>
      <c r="N14181" s="131">
        <v>44587</v>
      </c>
    </row>
    <row r="14182" spans="1:20">
      <c r="A14182" s="116">
        <v>14182</v>
      </c>
      <c r="B14182" s="129">
        <v>44568</v>
      </c>
      <c r="D14182" s="120" t="s">
        <v>25</v>
      </c>
      <c r="E14182" s="120" t="s">
        <v>31610</v>
      </c>
      <c r="F14182" s="209" t="s">
        <v>31611</v>
      </c>
      <c r="G14182" s="119" t="s">
        <v>4471</v>
      </c>
      <c r="H14182" s="121" t="s">
        <v>140</v>
      </c>
      <c r="I14182" s="121" t="s">
        <v>42</v>
      </c>
      <c r="J14182" s="121" t="s">
        <v>72</v>
      </c>
      <c r="K14182" s="121" t="s">
        <v>65</v>
      </c>
      <c r="L14182" s="157" t="s">
        <v>32</v>
      </c>
      <c r="M14182" s="120" t="s">
        <v>33</v>
      </c>
      <c r="N14182" s="131">
        <v>44579</v>
      </c>
      <c r="O14182" s="131">
        <v>44579</v>
      </c>
    </row>
    <row r="14183" spans="1:20">
      <c r="A14183" s="116">
        <v>14183</v>
      </c>
      <c r="B14183" s="129">
        <v>44568</v>
      </c>
      <c r="D14183" s="120" t="s">
        <v>25</v>
      </c>
      <c r="E14183" s="120" t="s">
        <v>31612</v>
      </c>
      <c r="F14183" s="209" t="s">
        <v>399</v>
      </c>
      <c r="G14183" s="119" t="s">
        <v>23819</v>
      </c>
      <c r="H14183" s="121" t="s">
        <v>97</v>
      </c>
      <c r="I14183" s="121" t="s">
        <v>42</v>
      </c>
      <c r="J14183" s="121" t="s">
        <v>91</v>
      </c>
      <c r="K14183" s="121" t="s">
        <v>65</v>
      </c>
      <c r="L14183" s="157" t="s">
        <v>32</v>
      </c>
      <c r="M14183" s="120" t="s">
        <v>78</v>
      </c>
    </row>
    <row r="14184" spans="1:20">
      <c r="A14184" s="116">
        <v>14184</v>
      </c>
      <c r="B14184" s="129">
        <v>44568</v>
      </c>
      <c r="D14184" s="120" t="s">
        <v>252</v>
      </c>
      <c r="E14184" s="120" t="s">
        <v>31613</v>
      </c>
      <c r="F14184" s="209" t="s">
        <v>31614</v>
      </c>
      <c r="G14184" s="119" t="s">
        <v>31615</v>
      </c>
      <c r="H14184" s="121" t="s">
        <v>1173</v>
      </c>
      <c r="I14184" s="121" t="s">
        <v>30</v>
      </c>
      <c r="J14184" s="121" t="s">
        <v>77</v>
      </c>
      <c r="K14184" s="121" t="s">
        <v>65</v>
      </c>
      <c r="L14184" s="157" t="s">
        <v>32</v>
      </c>
      <c r="M14184" s="120" t="s">
        <v>78</v>
      </c>
    </row>
    <row r="14185" spans="1:20" ht="27.6">
      <c r="A14185" s="116">
        <v>14185</v>
      </c>
      <c r="B14185" s="129">
        <v>44568</v>
      </c>
      <c r="D14185" s="120" t="s">
        <v>252</v>
      </c>
      <c r="E14185" s="120" t="s">
        <v>31616</v>
      </c>
      <c r="F14185" s="209" t="s">
        <v>31617</v>
      </c>
      <c r="G14185" s="119" t="s">
        <v>6493</v>
      </c>
      <c r="H14185" s="121" t="s">
        <v>1173</v>
      </c>
      <c r="I14185" s="121" t="s">
        <v>30</v>
      </c>
      <c r="J14185" s="121" t="s">
        <v>31</v>
      </c>
      <c r="K14185" s="121" t="s">
        <v>65</v>
      </c>
      <c r="L14185" s="157" t="s">
        <v>32</v>
      </c>
      <c r="M14185" s="120" t="s">
        <v>33</v>
      </c>
      <c r="N14185" s="131">
        <v>44571</v>
      </c>
      <c r="O14185" s="131">
        <v>44628</v>
      </c>
    </row>
    <row r="14186" spans="1:20">
      <c r="A14186" s="116">
        <v>14186</v>
      </c>
      <c r="B14186" s="129">
        <v>44568</v>
      </c>
      <c r="D14186" s="120" t="s">
        <v>252</v>
      </c>
      <c r="E14186" s="120" t="s">
        <v>31618</v>
      </c>
      <c r="F14186" s="209" t="s">
        <v>31619</v>
      </c>
      <c r="G14186" s="119" t="s">
        <v>31620</v>
      </c>
      <c r="H14186" s="121" t="s">
        <v>344</v>
      </c>
      <c r="I14186" s="121" t="s">
        <v>30</v>
      </c>
      <c r="J14186" s="121" t="s">
        <v>77</v>
      </c>
      <c r="K14186" s="121" t="s">
        <v>65</v>
      </c>
      <c r="L14186" s="157" t="s">
        <v>32</v>
      </c>
      <c r="M14186" s="120" t="s">
        <v>33</v>
      </c>
      <c r="N14186" s="131">
        <v>44572</v>
      </c>
      <c r="O14186" s="131">
        <v>44580</v>
      </c>
      <c r="S14186" s="120" t="s">
        <v>135</v>
      </c>
      <c r="T14186" s="126">
        <v>44585</v>
      </c>
    </row>
    <row r="14187" spans="1:20">
      <c r="A14187" s="116">
        <v>14187</v>
      </c>
      <c r="B14187" s="129">
        <v>44568</v>
      </c>
      <c r="D14187" s="120" t="s">
        <v>252</v>
      </c>
      <c r="E14187" s="120" t="s">
        <v>31621</v>
      </c>
      <c r="F14187" s="209" t="s">
        <v>11522</v>
      </c>
      <c r="G14187" s="119" t="s">
        <v>31622</v>
      </c>
      <c r="H14187" s="121" t="s">
        <v>53</v>
      </c>
      <c r="I14187" s="121" t="s">
        <v>30</v>
      </c>
      <c r="J14187" s="121" t="s">
        <v>8096</v>
      </c>
      <c r="K14187" s="121" t="s">
        <v>65</v>
      </c>
      <c r="L14187" s="157" t="s">
        <v>32</v>
      </c>
      <c r="M14187" s="120" t="s">
        <v>33</v>
      </c>
      <c r="N14187" s="131">
        <v>44571</v>
      </c>
      <c r="O14187" s="131">
        <v>44580</v>
      </c>
    </row>
    <row r="14188" spans="1:20">
      <c r="A14188" s="116">
        <v>14188</v>
      </c>
      <c r="B14188" s="129">
        <v>44568</v>
      </c>
      <c r="D14188" s="120" t="s">
        <v>252</v>
      </c>
      <c r="E14188" s="120" t="s">
        <v>31623</v>
      </c>
      <c r="F14188" s="209" t="s">
        <v>31624</v>
      </c>
      <c r="G14188" s="119" t="s">
        <v>11000</v>
      </c>
      <c r="H14188" s="121" t="s">
        <v>53</v>
      </c>
      <c r="I14188" s="121" t="s">
        <v>30</v>
      </c>
      <c r="J14188" s="121" t="s">
        <v>31</v>
      </c>
      <c r="K14188" s="121" t="s">
        <v>65</v>
      </c>
      <c r="L14188" s="157" t="s">
        <v>32</v>
      </c>
      <c r="M14188" s="120" t="s">
        <v>78</v>
      </c>
    </row>
    <row r="14189" spans="1:20">
      <c r="A14189" s="116">
        <v>14189</v>
      </c>
      <c r="B14189" s="129">
        <v>44568</v>
      </c>
      <c r="D14189" s="120" t="s">
        <v>25</v>
      </c>
      <c r="E14189" s="120" t="s">
        <v>31625</v>
      </c>
      <c r="F14189" s="209" t="s">
        <v>26767</v>
      </c>
      <c r="G14189" s="119" t="s">
        <v>31626</v>
      </c>
      <c r="H14189" s="121" t="s">
        <v>140</v>
      </c>
      <c r="I14189" s="121" t="s">
        <v>42</v>
      </c>
      <c r="J14189" s="121" t="s">
        <v>72</v>
      </c>
      <c r="K14189" s="121" t="s">
        <v>65</v>
      </c>
      <c r="L14189" s="157" t="s">
        <v>32</v>
      </c>
      <c r="M14189" s="120" t="s">
        <v>33</v>
      </c>
      <c r="N14189" s="131">
        <v>44579</v>
      </c>
      <c r="O14189" s="131">
        <v>44579</v>
      </c>
    </row>
    <row r="14190" spans="1:20">
      <c r="A14190" s="116">
        <v>14190</v>
      </c>
      <c r="B14190" s="129">
        <v>44568</v>
      </c>
      <c r="D14190" s="120" t="s">
        <v>25</v>
      </c>
      <c r="E14190" s="120" t="s">
        <v>31627</v>
      </c>
      <c r="F14190" s="209" t="s">
        <v>31628</v>
      </c>
      <c r="G14190" s="119" t="s">
        <v>31629</v>
      </c>
      <c r="H14190" s="121" t="s">
        <v>1173</v>
      </c>
      <c r="I14190" s="121" t="s">
        <v>42</v>
      </c>
      <c r="J14190" s="121" t="s">
        <v>72</v>
      </c>
      <c r="K14190" s="121" t="s">
        <v>65</v>
      </c>
      <c r="L14190" s="157" t="s">
        <v>32</v>
      </c>
      <c r="M14190" s="120" t="s">
        <v>78</v>
      </c>
    </row>
    <row r="14191" spans="1:20" ht="27.6">
      <c r="A14191" s="116">
        <v>14191</v>
      </c>
      <c r="B14191" s="129">
        <v>44568</v>
      </c>
      <c r="D14191" s="120" t="s">
        <v>25</v>
      </c>
      <c r="E14191" s="120" t="s">
        <v>31630</v>
      </c>
      <c r="F14191" s="209" t="s">
        <v>31631</v>
      </c>
      <c r="G14191" s="119" t="s">
        <v>593</v>
      </c>
      <c r="H14191" s="121" t="s">
        <v>344</v>
      </c>
      <c r="I14191" s="121" t="s">
        <v>42</v>
      </c>
      <c r="J14191" s="121" t="s">
        <v>43</v>
      </c>
      <c r="K14191" s="121" t="s">
        <v>65</v>
      </c>
      <c r="L14191" s="157" t="s">
        <v>32</v>
      </c>
      <c r="M14191" s="120" t="s">
        <v>33</v>
      </c>
      <c r="N14191" s="131">
        <v>44579</v>
      </c>
      <c r="O14191" s="131">
        <v>44579</v>
      </c>
    </row>
    <row r="14192" spans="1:20">
      <c r="A14192" s="116">
        <v>14192</v>
      </c>
      <c r="B14192" s="129">
        <v>44568</v>
      </c>
      <c r="D14192" s="120" t="s">
        <v>25</v>
      </c>
      <c r="E14192" s="120" t="s">
        <v>31632</v>
      </c>
      <c r="F14192" s="209" t="s">
        <v>5333</v>
      </c>
      <c r="G14192" s="119" t="s">
        <v>31633</v>
      </c>
      <c r="H14192" s="121" t="s">
        <v>76</v>
      </c>
      <c r="I14192" s="121" t="s">
        <v>42</v>
      </c>
      <c r="J14192" s="121" t="s">
        <v>2165</v>
      </c>
      <c r="K14192" s="121" t="s">
        <v>65</v>
      </c>
      <c r="L14192" s="157" t="s">
        <v>32</v>
      </c>
      <c r="M14192" s="120" t="s">
        <v>78</v>
      </c>
    </row>
    <row r="14193" spans="1:20">
      <c r="A14193" s="116">
        <v>14193</v>
      </c>
      <c r="B14193" s="129">
        <v>44568</v>
      </c>
      <c r="D14193" s="120" t="s">
        <v>25</v>
      </c>
      <c r="E14193" s="120" t="s">
        <v>31634</v>
      </c>
      <c r="F14193" s="209" t="s">
        <v>31635</v>
      </c>
      <c r="G14193" s="119" t="s">
        <v>27799</v>
      </c>
      <c r="H14193" s="121" t="s">
        <v>97</v>
      </c>
      <c r="I14193" s="121" t="s">
        <v>42</v>
      </c>
      <c r="J14193" s="121" t="s">
        <v>72</v>
      </c>
      <c r="K14193" s="121" t="s">
        <v>65</v>
      </c>
      <c r="L14193" s="157" t="s">
        <v>32</v>
      </c>
      <c r="M14193" s="120" t="s">
        <v>78</v>
      </c>
    </row>
    <row r="14194" spans="1:20">
      <c r="A14194" s="116">
        <v>14194</v>
      </c>
      <c r="B14194" s="129">
        <v>44568</v>
      </c>
      <c r="D14194" s="120" t="s">
        <v>25</v>
      </c>
      <c r="E14194" s="120" t="s">
        <v>31636</v>
      </c>
      <c r="F14194" s="209" t="s">
        <v>31637</v>
      </c>
      <c r="G14194" s="119" t="s">
        <v>31638</v>
      </c>
      <c r="H14194" s="121" t="s">
        <v>177</v>
      </c>
      <c r="I14194" s="121" t="s">
        <v>42</v>
      </c>
      <c r="J14194" s="121" t="s">
        <v>43</v>
      </c>
      <c r="K14194" s="121" t="s">
        <v>65</v>
      </c>
      <c r="L14194" s="157" t="s">
        <v>32</v>
      </c>
      <c r="M14194" s="120" t="s">
        <v>78</v>
      </c>
    </row>
    <row r="14195" spans="1:20">
      <c r="A14195" s="116">
        <v>14195</v>
      </c>
      <c r="B14195" s="129">
        <v>44568</v>
      </c>
      <c r="D14195" s="120" t="s">
        <v>25</v>
      </c>
      <c r="E14195" s="120" t="s">
        <v>31639</v>
      </c>
      <c r="F14195" s="209" t="s">
        <v>31640</v>
      </c>
      <c r="G14195" s="119" t="s">
        <v>1105</v>
      </c>
      <c r="H14195" s="121" t="s">
        <v>29</v>
      </c>
      <c r="I14195" s="121" t="s">
        <v>42</v>
      </c>
      <c r="J14195" s="121" t="s">
        <v>91</v>
      </c>
      <c r="K14195" s="121" t="s">
        <v>65</v>
      </c>
      <c r="L14195" s="121" t="s">
        <v>32</v>
      </c>
      <c r="M14195" s="120" t="s">
        <v>33</v>
      </c>
      <c r="N14195" s="131">
        <v>44579</v>
      </c>
      <c r="O14195" s="131">
        <v>44579</v>
      </c>
    </row>
    <row r="14196" spans="1:20">
      <c r="A14196" s="116">
        <v>14196</v>
      </c>
      <c r="B14196" s="129">
        <v>44568</v>
      </c>
      <c r="D14196" s="120" t="s">
        <v>25</v>
      </c>
      <c r="E14196" s="120" t="s">
        <v>31641</v>
      </c>
      <c r="F14196" s="209" t="s">
        <v>31642</v>
      </c>
      <c r="G14196" s="119" t="s">
        <v>847</v>
      </c>
      <c r="H14196" s="121" t="s">
        <v>97</v>
      </c>
      <c r="I14196" s="121" t="s">
        <v>42</v>
      </c>
      <c r="J14196" s="121" t="s">
        <v>82</v>
      </c>
      <c r="K14196" s="121" t="s">
        <v>65</v>
      </c>
      <c r="L14196" s="121" t="s">
        <v>32</v>
      </c>
      <c r="M14196" s="120" t="s">
        <v>33</v>
      </c>
      <c r="N14196" s="131">
        <v>44579</v>
      </c>
      <c r="O14196" s="131">
        <v>44579</v>
      </c>
    </row>
    <row r="14197" spans="1:20" ht="27.6">
      <c r="A14197" s="116">
        <v>14197</v>
      </c>
      <c r="B14197" s="129">
        <v>44571</v>
      </c>
      <c r="D14197" s="120" t="s">
        <v>252</v>
      </c>
      <c r="E14197" s="120" t="s">
        <v>31643</v>
      </c>
      <c r="F14197" s="209" t="s">
        <v>31644</v>
      </c>
      <c r="G14197" s="119" t="s">
        <v>31645</v>
      </c>
      <c r="H14197" s="121" t="s">
        <v>101</v>
      </c>
      <c r="I14197" s="121" t="s">
        <v>42</v>
      </c>
      <c r="J14197" s="121" t="s">
        <v>43</v>
      </c>
      <c r="K14197" s="121" t="s">
        <v>65</v>
      </c>
      <c r="L14197" s="157" t="s">
        <v>32</v>
      </c>
      <c r="M14197" s="120" t="s">
        <v>78</v>
      </c>
    </row>
    <row r="14198" spans="1:20" ht="27.6">
      <c r="A14198" s="116">
        <v>14198</v>
      </c>
      <c r="B14198" s="129">
        <v>44571</v>
      </c>
      <c r="D14198" s="120" t="s">
        <v>252</v>
      </c>
      <c r="E14198" s="120" t="s">
        <v>31646</v>
      </c>
      <c r="F14198" s="209" t="s">
        <v>31647</v>
      </c>
      <c r="G14198" s="119" t="s">
        <v>2779</v>
      </c>
      <c r="H14198" s="121" t="s">
        <v>86</v>
      </c>
      <c r="I14198" s="121" t="s">
        <v>30</v>
      </c>
      <c r="J14198" s="121" t="s">
        <v>1540</v>
      </c>
      <c r="K14198" s="121" t="s">
        <v>65</v>
      </c>
      <c r="L14198" s="157" t="s">
        <v>32</v>
      </c>
      <c r="M14198" s="120" t="s">
        <v>33</v>
      </c>
      <c r="N14198" s="131">
        <v>44573</v>
      </c>
      <c r="O14198" s="131">
        <v>44580</v>
      </c>
    </row>
    <row r="14199" spans="1:20">
      <c r="A14199" s="116">
        <v>14199</v>
      </c>
      <c r="B14199" s="129">
        <v>44571</v>
      </c>
      <c r="D14199" s="120" t="s">
        <v>252</v>
      </c>
      <c r="E14199" s="120" t="s">
        <v>31648</v>
      </c>
      <c r="F14199" s="209" t="s">
        <v>31649</v>
      </c>
      <c r="G14199" s="119" t="s">
        <v>31650</v>
      </c>
      <c r="H14199" s="121" t="s">
        <v>29</v>
      </c>
      <c r="I14199" s="121" t="s">
        <v>63</v>
      </c>
      <c r="J14199" s="121" t="s">
        <v>601</v>
      </c>
      <c r="K14199" s="121" t="s">
        <v>65</v>
      </c>
      <c r="L14199" s="157" t="s">
        <v>32</v>
      </c>
      <c r="M14199" s="120" t="s">
        <v>33</v>
      </c>
      <c r="N14199" s="131">
        <v>44572</v>
      </c>
      <c r="O14199" s="131">
        <v>44580</v>
      </c>
      <c r="S14199" s="120" t="s">
        <v>135</v>
      </c>
      <c r="T14199" s="126">
        <v>44585</v>
      </c>
    </row>
    <row r="14200" spans="1:20" ht="27.6">
      <c r="A14200" s="116">
        <v>14200</v>
      </c>
      <c r="B14200" s="129">
        <v>44571</v>
      </c>
      <c r="D14200" s="120" t="s">
        <v>252</v>
      </c>
      <c r="E14200" s="120" t="s">
        <v>31651</v>
      </c>
      <c r="F14200" s="209" t="s">
        <v>31652</v>
      </c>
      <c r="G14200" s="119" t="s">
        <v>19223</v>
      </c>
      <c r="H14200" s="121" t="s">
        <v>86</v>
      </c>
      <c r="I14200" s="121" t="s">
        <v>30</v>
      </c>
      <c r="J14200" s="121" t="s">
        <v>3886</v>
      </c>
      <c r="K14200" s="121" t="s">
        <v>65</v>
      </c>
      <c r="L14200" s="157" t="s">
        <v>32</v>
      </c>
      <c r="M14200" s="120" t="s">
        <v>33</v>
      </c>
      <c r="N14200" s="131">
        <v>44572</v>
      </c>
      <c r="S14200" s="120" t="s">
        <v>135</v>
      </c>
      <c r="T14200" s="126">
        <v>44572</v>
      </c>
    </row>
    <row r="14201" spans="1:20">
      <c r="A14201" s="116">
        <v>14201</v>
      </c>
      <c r="B14201" s="129">
        <v>44571</v>
      </c>
      <c r="D14201" s="120" t="s">
        <v>252</v>
      </c>
      <c r="E14201" s="120" t="s">
        <v>31653</v>
      </c>
      <c r="F14201" s="209" t="s">
        <v>800</v>
      </c>
      <c r="G14201" s="119" t="s">
        <v>31654</v>
      </c>
      <c r="H14201" s="121" t="s">
        <v>1173</v>
      </c>
      <c r="I14201" s="121" t="s">
        <v>196</v>
      </c>
      <c r="J14201" s="121" t="s">
        <v>196</v>
      </c>
      <c r="K14201" s="121" t="s">
        <v>65</v>
      </c>
      <c r="L14201" s="157" t="s">
        <v>32</v>
      </c>
      <c r="M14201" s="120" t="s">
        <v>33</v>
      </c>
      <c r="N14201" s="131">
        <v>44572</v>
      </c>
      <c r="O14201" s="131">
        <v>44607</v>
      </c>
    </row>
    <row r="14202" spans="1:20">
      <c r="A14202" s="116">
        <v>14202</v>
      </c>
      <c r="B14202" s="129">
        <v>44571</v>
      </c>
      <c r="D14202" s="120" t="s">
        <v>252</v>
      </c>
      <c r="E14202" s="120" t="s">
        <v>31655</v>
      </c>
      <c r="F14202" s="209" t="s">
        <v>31656</v>
      </c>
      <c r="G14202" s="119" t="s">
        <v>1033</v>
      </c>
      <c r="H14202" s="121" t="s">
        <v>71</v>
      </c>
      <c r="I14202" s="121" t="s">
        <v>63</v>
      </c>
      <c r="J14202" s="121" t="s">
        <v>108</v>
      </c>
      <c r="K14202" s="121" t="s">
        <v>584</v>
      </c>
      <c r="L14202" s="157" t="s">
        <v>32</v>
      </c>
      <c r="M14202" s="120" t="s">
        <v>78</v>
      </c>
    </row>
    <row r="14203" spans="1:20">
      <c r="A14203" s="116">
        <v>14203</v>
      </c>
      <c r="B14203" s="129">
        <v>44571</v>
      </c>
      <c r="D14203" s="120" t="s">
        <v>252</v>
      </c>
      <c r="E14203" s="120" t="s">
        <v>31657</v>
      </c>
      <c r="F14203" s="209" t="s">
        <v>31658</v>
      </c>
      <c r="G14203" s="119" t="s">
        <v>15093</v>
      </c>
      <c r="H14203" s="121" t="s">
        <v>29</v>
      </c>
      <c r="I14203" s="121" t="s">
        <v>30</v>
      </c>
      <c r="J14203" s="121" t="s">
        <v>31</v>
      </c>
      <c r="K14203" s="121" t="s">
        <v>65</v>
      </c>
      <c r="L14203" s="157" t="s">
        <v>32</v>
      </c>
      <c r="M14203" s="120" t="s">
        <v>78</v>
      </c>
    </row>
    <row r="14204" spans="1:20">
      <c r="A14204" s="116">
        <v>14204</v>
      </c>
      <c r="B14204" s="129">
        <v>44571</v>
      </c>
      <c r="D14204" s="120" t="s">
        <v>252</v>
      </c>
      <c r="E14204" s="120" t="s">
        <v>31659</v>
      </c>
      <c r="F14204" s="209" t="s">
        <v>969</v>
      </c>
      <c r="G14204" s="119" t="s">
        <v>31660</v>
      </c>
      <c r="H14204" s="121" t="s">
        <v>48</v>
      </c>
      <c r="I14204" s="121" t="s">
        <v>30</v>
      </c>
      <c r="J14204" s="121" t="s">
        <v>7142</v>
      </c>
      <c r="K14204" s="121" t="s">
        <v>65</v>
      </c>
      <c r="L14204" s="157" t="s">
        <v>32</v>
      </c>
      <c r="M14204" s="120" t="s">
        <v>33</v>
      </c>
      <c r="N14204" s="131">
        <v>44572</v>
      </c>
      <c r="O14204" s="131">
        <v>44628</v>
      </c>
    </row>
    <row r="14205" spans="1:20">
      <c r="A14205" s="116">
        <v>14205</v>
      </c>
      <c r="B14205" s="129">
        <v>44571</v>
      </c>
      <c r="D14205" s="120" t="s">
        <v>252</v>
      </c>
      <c r="E14205" s="120" t="s">
        <v>31661</v>
      </c>
      <c r="F14205" s="209" t="s">
        <v>31662</v>
      </c>
      <c r="G14205" s="119" t="s">
        <v>528</v>
      </c>
      <c r="H14205" s="121" t="s">
        <v>53</v>
      </c>
      <c r="I14205" s="121" t="s">
        <v>42</v>
      </c>
      <c r="J14205" s="121" t="s">
        <v>549</v>
      </c>
      <c r="K14205" s="121" t="s">
        <v>65</v>
      </c>
      <c r="L14205" s="157" t="s">
        <v>32</v>
      </c>
      <c r="M14205" s="120" t="s">
        <v>78</v>
      </c>
    </row>
    <row r="14206" spans="1:20" ht="27.6">
      <c r="A14206" s="116">
        <v>14206</v>
      </c>
      <c r="B14206" s="129">
        <v>44571</v>
      </c>
      <c r="D14206" s="120" t="s">
        <v>252</v>
      </c>
      <c r="E14206" s="120" t="s">
        <v>31663</v>
      </c>
      <c r="F14206" s="209" t="s">
        <v>31664</v>
      </c>
      <c r="G14206" s="119" t="s">
        <v>528</v>
      </c>
      <c r="H14206" s="121" t="s">
        <v>53</v>
      </c>
      <c r="I14206" s="121" t="s">
        <v>30</v>
      </c>
      <c r="J14206" s="121" t="s">
        <v>87</v>
      </c>
      <c r="K14206" s="121" t="s">
        <v>65</v>
      </c>
      <c r="L14206" s="157" t="s">
        <v>32</v>
      </c>
      <c r="M14206" s="120" t="s">
        <v>78</v>
      </c>
    </row>
    <row r="14207" spans="1:20">
      <c r="A14207" s="116">
        <v>14207</v>
      </c>
      <c r="B14207" s="129">
        <v>44571</v>
      </c>
      <c r="D14207" s="120" t="s">
        <v>252</v>
      </c>
      <c r="E14207" s="120" t="s">
        <v>31665</v>
      </c>
      <c r="F14207" s="209" t="s">
        <v>8265</v>
      </c>
      <c r="G14207" s="119" t="s">
        <v>669</v>
      </c>
      <c r="H14207" s="121" t="s">
        <v>76</v>
      </c>
      <c r="I14207" s="121" t="s">
        <v>30</v>
      </c>
      <c r="J14207" s="121" t="s">
        <v>87</v>
      </c>
      <c r="K14207" s="121" t="s">
        <v>584</v>
      </c>
      <c r="L14207" s="157" t="s">
        <v>32</v>
      </c>
      <c r="M14207" s="120" t="s">
        <v>78</v>
      </c>
    </row>
    <row r="14208" spans="1:20">
      <c r="A14208" s="116">
        <v>14208</v>
      </c>
      <c r="B14208" s="129">
        <v>44571</v>
      </c>
      <c r="D14208" s="120" t="s">
        <v>252</v>
      </c>
      <c r="E14208" s="120" t="s">
        <v>31666</v>
      </c>
      <c r="F14208" s="209" t="s">
        <v>31667</v>
      </c>
      <c r="G14208" s="119" t="s">
        <v>31668</v>
      </c>
      <c r="H14208" s="121" t="s">
        <v>86</v>
      </c>
      <c r="I14208" s="121" t="s">
        <v>30</v>
      </c>
      <c r="J14208" s="121" t="s">
        <v>87</v>
      </c>
      <c r="K14208" s="121" t="s">
        <v>65</v>
      </c>
      <c r="L14208" s="157" t="s">
        <v>32</v>
      </c>
      <c r="M14208" s="120" t="s">
        <v>33</v>
      </c>
      <c r="N14208" s="131">
        <v>44572</v>
      </c>
      <c r="O14208" s="131">
        <v>44630</v>
      </c>
    </row>
    <row r="14209" spans="1:20">
      <c r="A14209" s="116">
        <v>14209</v>
      </c>
      <c r="B14209" s="129">
        <v>44571</v>
      </c>
      <c r="D14209" s="120" t="s">
        <v>252</v>
      </c>
      <c r="E14209" s="120" t="s">
        <v>31669</v>
      </c>
      <c r="F14209" s="209" t="s">
        <v>31670</v>
      </c>
      <c r="G14209" s="119" t="s">
        <v>31671</v>
      </c>
      <c r="H14209" s="121" t="s">
        <v>97</v>
      </c>
      <c r="I14209" s="121" t="s">
        <v>42</v>
      </c>
      <c r="J14209" s="121" t="s">
        <v>91</v>
      </c>
      <c r="K14209" s="121" t="s">
        <v>584</v>
      </c>
      <c r="L14209" s="157" t="s">
        <v>32</v>
      </c>
      <c r="M14209" s="120" t="s">
        <v>78</v>
      </c>
    </row>
    <row r="14210" spans="1:20">
      <c r="A14210" s="116">
        <v>14210</v>
      </c>
      <c r="B14210" s="129">
        <v>44571</v>
      </c>
      <c r="D14210" s="120" t="s">
        <v>252</v>
      </c>
      <c r="E14210" s="120" t="s">
        <v>31672</v>
      </c>
      <c r="F14210" s="209" t="s">
        <v>31673</v>
      </c>
      <c r="G14210" s="119" t="s">
        <v>371</v>
      </c>
      <c r="H14210" s="121" t="s">
        <v>53</v>
      </c>
      <c r="I14210" s="121" t="s">
        <v>30</v>
      </c>
      <c r="J14210" s="121" t="s">
        <v>1540</v>
      </c>
      <c r="K14210" s="121" t="s">
        <v>65</v>
      </c>
      <c r="L14210" s="157" t="s">
        <v>32</v>
      </c>
      <c r="M14210" s="120" t="s">
        <v>33</v>
      </c>
      <c r="N14210" s="131">
        <v>44573</v>
      </c>
      <c r="O14210" s="131">
        <v>44628</v>
      </c>
    </row>
    <row r="14211" spans="1:20">
      <c r="A14211" s="116">
        <v>14211</v>
      </c>
      <c r="B14211" s="129">
        <v>44571</v>
      </c>
      <c r="D14211" s="120" t="s">
        <v>252</v>
      </c>
      <c r="E14211" s="120" t="s">
        <v>31674</v>
      </c>
      <c r="F14211" s="209" t="s">
        <v>31675</v>
      </c>
      <c r="G14211" s="119" t="s">
        <v>15995</v>
      </c>
      <c r="H14211" s="121" t="s">
        <v>140</v>
      </c>
      <c r="I14211" s="121" t="s">
        <v>30</v>
      </c>
      <c r="J14211" s="121" t="s">
        <v>77</v>
      </c>
      <c r="K14211" s="121" t="s">
        <v>584</v>
      </c>
      <c r="L14211" s="157" t="s">
        <v>32</v>
      </c>
      <c r="M14211" s="120" t="s">
        <v>78</v>
      </c>
    </row>
    <row r="14212" spans="1:20">
      <c r="A14212" s="116">
        <v>14212</v>
      </c>
      <c r="B14212" s="129">
        <v>44571</v>
      </c>
      <c r="D14212" s="120" t="s">
        <v>252</v>
      </c>
      <c r="E14212" s="120" t="s">
        <v>31676</v>
      </c>
      <c r="F14212" s="209" t="s">
        <v>104</v>
      </c>
      <c r="G14212" s="119" t="s">
        <v>548</v>
      </c>
      <c r="H14212" s="121" t="s">
        <v>76</v>
      </c>
      <c r="I14212" s="121" t="s">
        <v>30</v>
      </c>
      <c r="J14212" s="121" t="s">
        <v>5018</v>
      </c>
      <c r="K14212" s="121" t="s">
        <v>65</v>
      </c>
      <c r="L14212" s="157" t="s">
        <v>32</v>
      </c>
      <c r="M14212" s="120" t="s">
        <v>33</v>
      </c>
      <c r="N14212" s="131">
        <v>44572</v>
      </c>
      <c r="O14212" s="131">
        <v>44580</v>
      </c>
    </row>
    <row r="14213" spans="1:20">
      <c r="A14213" s="116">
        <v>14213</v>
      </c>
      <c r="B14213" s="129">
        <v>44571</v>
      </c>
      <c r="D14213" s="120" t="s">
        <v>252</v>
      </c>
      <c r="E14213" s="120" t="s">
        <v>31677</v>
      </c>
      <c r="F14213" s="209" t="s">
        <v>429</v>
      </c>
      <c r="G14213" s="119" t="s">
        <v>709</v>
      </c>
      <c r="H14213" s="121" t="s">
        <v>29</v>
      </c>
      <c r="I14213" s="121" t="s">
        <v>30</v>
      </c>
      <c r="J14213" s="121" t="s">
        <v>5018</v>
      </c>
      <c r="K14213" s="121" t="s">
        <v>584</v>
      </c>
      <c r="L14213" s="157" t="s">
        <v>32</v>
      </c>
      <c r="M14213" s="120" t="s">
        <v>78</v>
      </c>
    </row>
    <row r="14214" spans="1:20">
      <c r="A14214" s="116">
        <v>14214</v>
      </c>
      <c r="B14214" s="129">
        <v>44571</v>
      </c>
      <c r="D14214" s="120" t="s">
        <v>252</v>
      </c>
      <c r="E14214" s="120" t="s">
        <v>31678</v>
      </c>
      <c r="F14214" s="209" t="s">
        <v>31679</v>
      </c>
      <c r="G14214" s="119" t="s">
        <v>31680</v>
      </c>
      <c r="H14214" s="121" t="s">
        <v>53</v>
      </c>
      <c r="I14214" s="121" t="s">
        <v>30</v>
      </c>
      <c r="J14214" s="121" t="s">
        <v>8033</v>
      </c>
      <c r="K14214" s="121" t="s">
        <v>65</v>
      </c>
      <c r="L14214" s="157" t="s">
        <v>32</v>
      </c>
      <c r="M14214" s="120" t="s">
        <v>33</v>
      </c>
      <c r="N14214" s="131">
        <v>44578</v>
      </c>
    </row>
    <row r="14215" spans="1:20">
      <c r="A14215" s="116">
        <v>14215</v>
      </c>
      <c r="B14215" s="129">
        <v>44571</v>
      </c>
      <c r="D14215" s="120" t="s">
        <v>252</v>
      </c>
      <c r="E14215" s="120" t="s">
        <v>31681</v>
      </c>
      <c r="F14215" s="209" t="s">
        <v>25857</v>
      </c>
      <c r="G14215" s="119" t="s">
        <v>310</v>
      </c>
      <c r="H14215" s="121" t="s">
        <v>1173</v>
      </c>
      <c r="I14215" s="121" t="s">
        <v>30</v>
      </c>
      <c r="J14215" s="121" t="s">
        <v>87</v>
      </c>
      <c r="K14215" s="121" t="s">
        <v>65</v>
      </c>
      <c r="L14215" s="157" t="s">
        <v>32</v>
      </c>
      <c r="M14215" s="120" t="s">
        <v>78</v>
      </c>
    </row>
    <row r="14216" spans="1:20">
      <c r="A14216" s="116">
        <v>14216</v>
      </c>
      <c r="B14216" s="129">
        <v>44571</v>
      </c>
      <c r="D14216" s="120" t="s">
        <v>252</v>
      </c>
      <c r="E14216" s="120" t="s">
        <v>31682</v>
      </c>
      <c r="F14216" s="209" t="s">
        <v>31683</v>
      </c>
      <c r="G14216" s="119" t="s">
        <v>15439</v>
      </c>
      <c r="H14216" s="121" t="s">
        <v>53</v>
      </c>
      <c r="I14216" s="121" t="s">
        <v>30</v>
      </c>
      <c r="J14216" s="121" t="s">
        <v>5018</v>
      </c>
      <c r="K14216" s="121" t="s">
        <v>584</v>
      </c>
      <c r="L14216" s="157" t="s">
        <v>32</v>
      </c>
      <c r="M14216" s="120" t="s">
        <v>78</v>
      </c>
    </row>
    <row r="14217" spans="1:20">
      <c r="A14217" s="116">
        <v>14217</v>
      </c>
      <c r="B14217" s="129">
        <v>44571</v>
      </c>
      <c r="D14217" s="120" t="s">
        <v>252</v>
      </c>
      <c r="E14217" s="120" t="s">
        <v>31684</v>
      </c>
      <c r="F14217" s="209" t="s">
        <v>429</v>
      </c>
      <c r="G14217" s="119" t="s">
        <v>31685</v>
      </c>
      <c r="H14217" s="121" t="s">
        <v>160</v>
      </c>
      <c r="I14217" s="121" t="s">
        <v>42</v>
      </c>
      <c r="J14217" s="121" t="s">
        <v>43</v>
      </c>
      <c r="K14217" s="121" t="s">
        <v>584</v>
      </c>
      <c r="L14217" s="157" t="s">
        <v>32</v>
      </c>
      <c r="M14217" s="120" t="s">
        <v>78</v>
      </c>
    </row>
    <row r="14218" spans="1:20">
      <c r="A14218" s="116">
        <v>14218</v>
      </c>
      <c r="B14218" s="129">
        <v>44571</v>
      </c>
      <c r="D14218" s="120" t="s">
        <v>252</v>
      </c>
      <c r="E14218" s="120" t="s">
        <v>31686</v>
      </c>
      <c r="F14218" s="209" t="s">
        <v>31687</v>
      </c>
      <c r="G14218" s="119" t="s">
        <v>18573</v>
      </c>
      <c r="H14218" s="121" t="s">
        <v>101</v>
      </c>
      <c r="I14218" s="121" t="s">
        <v>42</v>
      </c>
      <c r="J14218" s="121" t="s">
        <v>199</v>
      </c>
      <c r="K14218" s="121" t="s">
        <v>65</v>
      </c>
      <c r="L14218" s="157" t="s">
        <v>32</v>
      </c>
      <c r="M14218" s="120" t="s">
        <v>33</v>
      </c>
      <c r="N14218" s="131">
        <v>44572</v>
      </c>
      <c r="O14218" s="131">
        <v>44580</v>
      </c>
      <c r="S14218" s="120" t="s">
        <v>92</v>
      </c>
      <c r="T14218" s="126">
        <v>44592</v>
      </c>
    </row>
    <row r="14219" spans="1:20" ht="27.6">
      <c r="A14219" s="116">
        <v>14219</v>
      </c>
      <c r="B14219" s="129">
        <v>44571</v>
      </c>
      <c r="D14219" s="120" t="s">
        <v>252</v>
      </c>
      <c r="E14219" s="120" t="s">
        <v>31688</v>
      </c>
      <c r="F14219" s="209" t="s">
        <v>31689</v>
      </c>
      <c r="G14219" s="119" t="s">
        <v>371</v>
      </c>
      <c r="H14219" s="121" t="s">
        <v>53</v>
      </c>
      <c r="I14219" s="121" t="s">
        <v>42</v>
      </c>
      <c r="J14219" s="121" t="s">
        <v>246</v>
      </c>
      <c r="K14219" s="121" t="s">
        <v>65</v>
      </c>
      <c r="L14219" s="157" t="s">
        <v>32</v>
      </c>
      <c r="M14219" s="120" t="s">
        <v>33</v>
      </c>
      <c r="N14219" s="131">
        <v>44578</v>
      </c>
    </row>
    <row r="14220" spans="1:20">
      <c r="A14220" s="116">
        <v>14220</v>
      </c>
      <c r="B14220" s="129">
        <v>44571</v>
      </c>
      <c r="D14220" s="120" t="s">
        <v>252</v>
      </c>
      <c r="E14220" s="120" t="s">
        <v>31690</v>
      </c>
      <c r="F14220" s="209" t="s">
        <v>31691</v>
      </c>
      <c r="G14220" s="119" t="s">
        <v>709</v>
      </c>
      <c r="H14220" s="121" t="s">
        <v>29</v>
      </c>
      <c r="I14220" s="121" t="s">
        <v>30</v>
      </c>
      <c r="J14220" s="121" t="s">
        <v>5018</v>
      </c>
      <c r="K14220" s="121" t="s">
        <v>65</v>
      </c>
      <c r="L14220" s="157" t="s">
        <v>32</v>
      </c>
      <c r="M14220" s="120" t="s">
        <v>33</v>
      </c>
      <c r="N14220" s="131">
        <v>44572</v>
      </c>
      <c r="O14220" s="131">
        <v>44580</v>
      </c>
      <c r="S14220" s="120" t="s">
        <v>92</v>
      </c>
      <c r="T14220" s="126">
        <v>44585</v>
      </c>
    </row>
    <row r="14221" spans="1:20">
      <c r="A14221" s="116">
        <v>14221</v>
      </c>
      <c r="B14221" s="129">
        <v>44571</v>
      </c>
      <c r="D14221" s="120" t="s">
        <v>252</v>
      </c>
      <c r="E14221" s="120" t="s">
        <v>31692</v>
      </c>
      <c r="F14221" s="209" t="s">
        <v>31693</v>
      </c>
      <c r="G14221" s="119" t="s">
        <v>528</v>
      </c>
      <c r="H14221" s="121" t="s">
        <v>53</v>
      </c>
      <c r="I14221" s="121" t="s">
        <v>63</v>
      </c>
      <c r="J14221" s="121" t="s">
        <v>2165</v>
      </c>
      <c r="K14221" s="121" t="s">
        <v>65</v>
      </c>
      <c r="L14221" s="157" t="s">
        <v>32</v>
      </c>
      <c r="M14221" s="120" t="s">
        <v>33</v>
      </c>
      <c r="N14221" s="131">
        <v>44579</v>
      </c>
    </row>
    <row r="14222" spans="1:20">
      <c r="A14222" s="116">
        <v>14222</v>
      </c>
      <c r="B14222" s="129">
        <v>44571</v>
      </c>
      <c r="D14222" s="120" t="s">
        <v>580</v>
      </c>
      <c r="E14222" s="120" t="s">
        <v>31694</v>
      </c>
      <c r="F14222" s="209" t="s">
        <v>147</v>
      </c>
      <c r="G14222" s="119" t="s">
        <v>31695</v>
      </c>
      <c r="H14222" s="121" t="s">
        <v>1173</v>
      </c>
      <c r="I14222" s="121" t="s">
        <v>42</v>
      </c>
      <c r="J14222" s="121" t="s">
        <v>82</v>
      </c>
      <c r="K14222" s="121" t="s">
        <v>65</v>
      </c>
      <c r="L14222" s="157" t="s">
        <v>32</v>
      </c>
      <c r="M14222" s="120" t="s">
        <v>33</v>
      </c>
      <c r="N14222" s="131">
        <v>44572</v>
      </c>
      <c r="O14222" s="131">
        <v>44581</v>
      </c>
      <c r="S14222" s="120" t="s">
        <v>92</v>
      </c>
    </row>
    <row r="14223" spans="1:20">
      <c r="A14223" s="116">
        <v>14223</v>
      </c>
      <c r="B14223" s="129">
        <v>44571</v>
      </c>
      <c r="D14223" s="120" t="s">
        <v>580</v>
      </c>
      <c r="E14223" s="120" t="s">
        <v>31696</v>
      </c>
      <c r="F14223" s="209" t="s">
        <v>31157</v>
      </c>
      <c r="G14223" s="119" t="s">
        <v>31697</v>
      </c>
      <c r="H14223" s="121" t="s">
        <v>41</v>
      </c>
      <c r="I14223" s="121" t="s">
        <v>30</v>
      </c>
      <c r="J14223" s="121" t="s">
        <v>1544</v>
      </c>
      <c r="K14223" s="121" t="s">
        <v>65</v>
      </c>
      <c r="L14223" s="157" t="s">
        <v>32</v>
      </c>
      <c r="M14223" s="120" t="s">
        <v>184</v>
      </c>
      <c r="N14223" s="131">
        <v>44601</v>
      </c>
    </row>
    <row r="14224" spans="1:20">
      <c r="A14224" s="116">
        <v>14224</v>
      </c>
      <c r="B14224" s="129">
        <v>44572</v>
      </c>
      <c r="D14224" s="120" t="s">
        <v>580</v>
      </c>
      <c r="E14224" s="120" t="s">
        <v>31698</v>
      </c>
      <c r="F14224" s="209" t="s">
        <v>480</v>
      </c>
      <c r="G14224" s="119" t="s">
        <v>31699</v>
      </c>
      <c r="H14224" s="121" t="s">
        <v>41</v>
      </c>
      <c r="I14224" s="121" t="s">
        <v>30</v>
      </c>
      <c r="J14224" s="121" t="s">
        <v>77</v>
      </c>
      <c r="K14224" s="121" t="s">
        <v>65</v>
      </c>
      <c r="L14224" s="157" t="s">
        <v>32</v>
      </c>
      <c r="M14224" s="120" t="s">
        <v>78</v>
      </c>
    </row>
    <row r="14225" spans="1:25">
      <c r="A14225" s="116">
        <v>14225</v>
      </c>
      <c r="B14225" s="129">
        <v>44572</v>
      </c>
      <c r="D14225" s="120" t="s">
        <v>580</v>
      </c>
      <c r="E14225" s="120" t="s">
        <v>31700</v>
      </c>
      <c r="F14225" s="209" t="s">
        <v>415</v>
      </c>
      <c r="G14225" s="119" t="s">
        <v>31701</v>
      </c>
      <c r="H14225" s="121" t="s">
        <v>29</v>
      </c>
      <c r="I14225" s="121" t="s">
        <v>42</v>
      </c>
      <c r="J14225" s="121" t="s">
        <v>43</v>
      </c>
      <c r="K14225" s="121" t="s">
        <v>65</v>
      </c>
      <c r="L14225" s="157" t="s">
        <v>32</v>
      </c>
      <c r="M14225" s="120" t="s">
        <v>78</v>
      </c>
    </row>
    <row r="14226" spans="1:25" ht="27.6">
      <c r="A14226" s="116">
        <v>14226</v>
      </c>
      <c r="B14226" s="129">
        <v>44572</v>
      </c>
      <c r="D14226" s="120" t="s">
        <v>580</v>
      </c>
      <c r="E14226" s="120" t="s">
        <v>31702</v>
      </c>
      <c r="F14226" s="209" t="s">
        <v>18286</v>
      </c>
      <c r="G14226" s="119" t="s">
        <v>31703</v>
      </c>
      <c r="H14226" s="121" t="s">
        <v>177</v>
      </c>
      <c r="I14226" s="121" t="s">
        <v>30</v>
      </c>
      <c r="J14226" s="121" t="s">
        <v>529</v>
      </c>
      <c r="K14226" s="121" t="s">
        <v>65</v>
      </c>
      <c r="L14226" s="157" t="s">
        <v>32</v>
      </c>
      <c r="M14226" s="120" t="s">
        <v>33</v>
      </c>
      <c r="N14226" s="131">
        <v>44594</v>
      </c>
      <c r="O14226" s="131">
        <v>44600</v>
      </c>
      <c r="S14226" s="120" t="s">
        <v>92</v>
      </c>
      <c r="Y14226" s="116" t="s">
        <v>26506</v>
      </c>
    </row>
    <row r="14227" spans="1:25" ht="27.6">
      <c r="A14227" s="116">
        <v>14227</v>
      </c>
      <c r="B14227" s="129">
        <v>44572</v>
      </c>
      <c r="D14227" s="120" t="s">
        <v>580</v>
      </c>
      <c r="E14227" s="120" t="s">
        <v>31704</v>
      </c>
      <c r="F14227" s="209" t="s">
        <v>31705</v>
      </c>
      <c r="G14227" s="119" t="s">
        <v>19344</v>
      </c>
      <c r="H14227" s="121" t="s">
        <v>177</v>
      </c>
      <c r="I14227" s="121" t="s">
        <v>30</v>
      </c>
      <c r="J14227" s="121" t="s">
        <v>77</v>
      </c>
      <c r="K14227" s="121" t="s">
        <v>65</v>
      </c>
      <c r="L14227" s="157" t="s">
        <v>32</v>
      </c>
      <c r="M14227" s="120" t="s">
        <v>78</v>
      </c>
    </row>
    <row r="14228" spans="1:25">
      <c r="A14228" s="116">
        <v>14228</v>
      </c>
      <c r="B14228" s="129">
        <v>44572</v>
      </c>
      <c r="D14228" s="120" t="s">
        <v>580</v>
      </c>
      <c r="E14228" s="120" t="s">
        <v>31706</v>
      </c>
      <c r="F14228" s="209" t="s">
        <v>31707</v>
      </c>
      <c r="G14228" s="119" t="s">
        <v>31708</v>
      </c>
      <c r="H14228" s="121" t="s">
        <v>29</v>
      </c>
      <c r="I14228" s="121" t="s">
        <v>30</v>
      </c>
      <c r="J14228" s="121" t="s">
        <v>77</v>
      </c>
      <c r="K14228" s="121" t="s">
        <v>65</v>
      </c>
      <c r="L14228" s="157" t="s">
        <v>32</v>
      </c>
      <c r="M14228" s="120" t="s">
        <v>33</v>
      </c>
      <c r="N14228" s="131">
        <v>44573</v>
      </c>
      <c r="O14228" s="131">
        <v>44631</v>
      </c>
    </row>
    <row r="14229" spans="1:25" ht="27.6">
      <c r="A14229" s="116">
        <v>14229</v>
      </c>
      <c r="B14229" s="129">
        <v>44572</v>
      </c>
      <c r="D14229" s="120" t="s">
        <v>580</v>
      </c>
      <c r="E14229" s="120" t="s">
        <v>31709</v>
      </c>
      <c r="F14229" s="209" t="s">
        <v>31710</v>
      </c>
      <c r="G14229" s="119" t="s">
        <v>31711</v>
      </c>
      <c r="H14229" s="121" t="s">
        <v>160</v>
      </c>
      <c r="I14229" s="121" t="s">
        <v>42</v>
      </c>
      <c r="J14229" s="121" t="s">
        <v>72</v>
      </c>
      <c r="K14229" s="121" t="s">
        <v>65</v>
      </c>
      <c r="L14229" s="157" t="s">
        <v>32</v>
      </c>
      <c r="M14229" s="120" t="s">
        <v>78</v>
      </c>
    </row>
    <row r="14230" spans="1:25">
      <c r="A14230" s="116">
        <v>14230</v>
      </c>
      <c r="B14230" s="129">
        <v>44572</v>
      </c>
      <c r="D14230" s="120" t="s">
        <v>580</v>
      </c>
      <c r="E14230" s="120" t="s">
        <v>31712</v>
      </c>
      <c r="F14230" s="209" t="s">
        <v>605</v>
      </c>
      <c r="G14230" s="119" t="s">
        <v>28416</v>
      </c>
      <c r="H14230" s="121" t="s">
        <v>1173</v>
      </c>
      <c r="I14230" s="121" t="s">
        <v>42</v>
      </c>
      <c r="J14230" s="121" t="s">
        <v>7216</v>
      </c>
      <c r="K14230" s="121" t="s">
        <v>65</v>
      </c>
      <c r="L14230" s="157" t="s">
        <v>32</v>
      </c>
      <c r="M14230" s="120" t="s">
        <v>78</v>
      </c>
    </row>
    <row r="14231" spans="1:25">
      <c r="A14231" s="116">
        <v>14231</v>
      </c>
      <c r="B14231" s="129">
        <v>44572</v>
      </c>
      <c r="D14231" s="120" t="s">
        <v>580</v>
      </c>
      <c r="E14231" s="120" t="s">
        <v>31713</v>
      </c>
      <c r="F14231" s="209" t="s">
        <v>2827</v>
      </c>
      <c r="G14231" s="119" t="s">
        <v>31714</v>
      </c>
      <c r="H14231" s="121" t="s">
        <v>29</v>
      </c>
      <c r="I14231" s="121" t="s">
        <v>30</v>
      </c>
      <c r="J14231" s="121" t="s">
        <v>77</v>
      </c>
      <c r="K14231" s="121" t="s">
        <v>65</v>
      </c>
      <c r="L14231" s="157" t="s">
        <v>32</v>
      </c>
      <c r="M14231" s="120" t="s">
        <v>78</v>
      </c>
    </row>
    <row r="14232" spans="1:25">
      <c r="A14232" s="116">
        <v>14232</v>
      </c>
      <c r="B14232" s="129">
        <v>44572</v>
      </c>
      <c r="D14232" s="120" t="s">
        <v>580</v>
      </c>
      <c r="E14232" s="120" t="s">
        <v>31715</v>
      </c>
      <c r="F14232" s="209" t="s">
        <v>3842</v>
      </c>
      <c r="G14232" s="119" t="s">
        <v>31716</v>
      </c>
      <c r="H14232" s="121" t="s">
        <v>140</v>
      </c>
      <c r="I14232" s="121" t="s">
        <v>30</v>
      </c>
      <c r="J14232" s="121" t="s">
        <v>87</v>
      </c>
      <c r="K14232" s="121" t="s">
        <v>65</v>
      </c>
      <c r="L14232" s="157" t="s">
        <v>32</v>
      </c>
      <c r="M14232" s="120" t="s">
        <v>78</v>
      </c>
    </row>
    <row r="14233" spans="1:25" ht="27.6">
      <c r="A14233" s="116">
        <v>14233</v>
      </c>
      <c r="B14233" s="129">
        <v>44572</v>
      </c>
      <c r="D14233" s="120" t="s">
        <v>580</v>
      </c>
      <c r="E14233" s="120" t="s">
        <v>31717</v>
      </c>
      <c r="F14233" s="209" t="s">
        <v>31718</v>
      </c>
      <c r="G14233" s="119" t="s">
        <v>31118</v>
      </c>
      <c r="H14233" s="121" t="s">
        <v>29</v>
      </c>
      <c r="I14233" s="121" t="s">
        <v>30</v>
      </c>
      <c r="J14233" s="121" t="s">
        <v>7375</v>
      </c>
      <c r="K14233" s="121" t="s">
        <v>65</v>
      </c>
      <c r="L14233" s="157" t="s">
        <v>32</v>
      </c>
      <c r="M14233" s="120" t="s">
        <v>78</v>
      </c>
    </row>
    <row r="14234" spans="1:25">
      <c r="A14234" s="116">
        <v>14234</v>
      </c>
      <c r="B14234" s="129">
        <v>44572</v>
      </c>
      <c r="D14234" s="120" t="s">
        <v>580</v>
      </c>
      <c r="E14234" s="120" t="s">
        <v>31719</v>
      </c>
      <c r="F14234" s="209" t="s">
        <v>2827</v>
      </c>
      <c r="G14234" s="119" t="s">
        <v>31720</v>
      </c>
      <c r="H14234" s="121" t="s">
        <v>29</v>
      </c>
      <c r="I14234" s="121" t="s">
        <v>30</v>
      </c>
      <c r="J14234" s="121" t="s">
        <v>77</v>
      </c>
      <c r="K14234" s="121" t="s">
        <v>65</v>
      </c>
      <c r="L14234" s="157" t="s">
        <v>32</v>
      </c>
      <c r="M14234" s="120" t="s">
        <v>33</v>
      </c>
      <c r="N14234" s="131">
        <v>44574</v>
      </c>
      <c r="O14234" s="131">
        <v>44631</v>
      </c>
    </row>
    <row r="14235" spans="1:25">
      <c r="A14235" s="116">
        <v>14235</v>
      </c>
      <c r="B14235" s="129">
        <v>44572</v>
      </c>
      <c r="D14235" s="120" t="s">
        <v>580</v>
      </c>
      <c r="E14235" s="120" t="s">
        <v>31721</v>
      </c>
      <c r="F14235" s="209" t="s">
        <v>31722</v>
      </c>
      <c r="G14235" s="119" t="s">
        <v>31723</v>
      </c>
      <c r="H14235" s="121" t="s">
        <v>29</v>
      </c>
      <c r="I14235" s="121" t="s">
        <v>42</v>
      </c>
      <c r="J14235" s="121" t="s">
        <v>72</v>
      </c>
      <c r="K14235" s="121" t="s">
        <v>65</v>
      </c>
      <c r="L14235" s="157" t="s">
        <v>32</v>
      </c>
      <c r="M14235" s="120" t="s">
        <v>33</v>
      </c>
      <c r="N14235" s="131">
        <v>44579</v>
      </c>
      <c r="O14235" s="131">
        <v>44631</v>
      </c>
    </row>
    <row r="14236" spans="1:25">
      <c r="A14236" s="116">
        <v>14236</v>
      </c>
      <c r="B14236" s="129">
        <v>44572</v>
      </c>
      <c r="D14236" s="120" t="s">
        <v>580</v>
      </c>
      <c r="E14236" s="120" t="s">
        <v>31724</v>
      </c>
      <c r="F14236" s="209" t="s">
        <v>2827</v>
      </c>
      <c r="G14236" s="119" t="s">
        <v>6150</v>
      </c>
      <c r="H14236" s="121" t="s">
        <v>1173</v>
      </c>
      <c r="I14236" s="121" t="s">
        <v>42</v>
      </c>
      <c r="J14236" s="121" t="s">
        <v>72</v>
      </c>
      <c r="K14236" s="121" t="s">
        <v>65</v>
      </c>
      <c r="L14236" s="157" t="s">
        <v>32</v>
      </c>
      <c r="M14236" s="120" t="s">
        <v>78</v>
      </c>
    </row>
    <row r="14237" spans="1:25" ht="27.6">
      <c r="A14237" s="116">
        <v>14237</v>
      </c>
      <c r="B14237" s="129">
        <v>44572</v>
      </c>
      <c r="D14237" s="120" t="s">
        <v>252</v>
      </c>
      <c r="E14237" s="120" t="s">
        <v>31725</v>
      </c>
      <c r="F14237" s="209" t="s">
        <v>31726</v>
      </c>
      <c r="G14237" s="119" t="s">
        <v>1560</v>
      </c>
      <c r="H14237" s="121" t="s">
        <v>86</v>
      </c>
      <c r="I14237" s="121" t="s">
        <v>30</v>
      </c>
      <c r="J14237" s="121" t="s">
        <v>1540</v>
      </c>
      <c r="K14237" s="121" t="s">
        <v>65</v>
      </c>
      <c r="L14237" s="157" t="s">
        <v>32</v>
      </c>
      <c r="M14237" s="120" t="s">
        <v>78</v>
      </c>
    </row>
    <row r="14238" spans="1:25">
      <c r="A14238" s="116">
        <v>14238</v>
      </c>
      <c r="B14238" s="129">
        <v>44572</v>
      </c>
      <c r="D14238" s="120" t="s">
        <v>252</v>
      </c>
      <c r="E14238" s="120" t="s">
        <v>31727</v>
      </c>
      <c r="F14238" s="209" t="s">
        <v>579</v>
      </c>
      <c r="G14238" s="119" t="s">
        <v>31728</v>
      </c>
      <c r="H14238" s="121" t="s">
        <v>344</v>
      </c>
      <c r="I14238" s="121" t="s">
        <v>31729</v>
      </c>
      <c r="J14238" s="121" t="s">
        <v>91</v>
      </c>
      <c r="K14238" s="121" t="s">
        <v>584</v>
      </c>
      <c r="L14238" s="157" t="s">
        <v>32</v>
      </c>
      <c r="M14238" s="120" t="s">
        <v>78</v>
      </c>
    </row>
    <row r="14239" spans="1:25">
      <c r="A14239" s="116">
        <v>14239</v>
      </c>
      <c r="B14239" s="129">
        <v>44572</v>
      </c>
      <c r="D14239" s="120" t="s">
        <v>252</v>
      </c>
      <c r="E14239" s="120" t="s">
        <v>31730</v>
      </c>
      <c r="F14239" s="209" t="s">
        <v>13097</v>
      </c>
      <c r="G14239" s="119" t="s">
        <v>31731</v>
      </c>
      <c r="H14239" s="121" t="s">
        <v>71</v>
      </c>
      <c r="I14239" s="121" t="s">
        <v>30</v>
      </c>
      <c r="J14239" s="121" t="s">
        <v>87</v>
      </c>
      <c r="K14239" s="121" t="s">
        <v>65</v>
      </c>
      <c r="L14239" s="157" t="s">
        <v>32</v>
      </c>
      <c r="M14239" s="120" t="s">
        <v>33</v>
      </c>
      <c r="N14239" s="131">
        <v>44578</v>
      </c>
    </row>
    <row r="14240" spans="1:25">
      <c r="A14240" s="116">
        <v>14240</v>
      </c>
      <c r="B14240" s="129">
        <v>44572</v>
      </c>
      <c r="D14240" s="120" t="s">
        <v>252</v>
      </c>
      <c r="E14240" s="120" t="s">
        <v>31732</v>
      </c>
      <c r="F14240" s="209" t="s">
        <v>31733</v>
      </c>
      <c r="G14240" s="119" t="s">
        <v>3018</v>
      </c>
      <c r="H14240" s="121" t="s">
        <v>97</v>
      </c>
      <c r="I14240" s="121" t="s">
        <v>30</v>
      </c>
      <c r="J14240" s="121" t="s">
        <v>87</v>
      </c>
      <c r="K14240" s="121" t="s">
        <v>65</v>
      </c>
      <c r="L14240" s="157" t="s">
        <v>32</v>
      </c>
      <c r="M14240" s="120" t="s">
        <v>33</v>
      </c>
      <c r="N14240" s="131">
        <v>44572</v>
      </c>
      <c r="S14240" s="120" t="s">
        <v>135</v>
      </c>
      <c r="T14240" s="126">
        <v>44579</v>
      </c>
    </row>
    <row r="14241" spans="1:20">
      <c r="A14241" s="116">
        <v>14241</v>
      </c>
      <c r="B14241" s="129">
        <v>44572</v>
      </c>
      <c r="D14241" s="120" t="s">
        <v>252</v>
      </c>
      <c r="E14241" s="120" t="s">
        <v>31734</v>
      </c>
      <c r="F14241" s="209" t="s">
        <v>9960</v>
      </c>
      <c r="G14241" s="119" t="s">
        <v>4789</v>
      </c>
      <c r="H14241" s="121" t="s">
        <v>86</v>
      </c>
      <c r="I14241" s="121" t="s">
        <v>30</v>
      </c>
      <c r="J14241" s="121" t="s">
        <v>5135</v>
      </c>
      <c r="K14241" s="121" t="s">
        <v>65</v>
      </c>
      <c r="L14241" s="157" t="s">
        <v>32</v>
      </c>
      <c r="M14241" s="120" t="s">
        <v>78</v>
      </c>
    </row>
    <row r="14242" spans="1:20">
      <c r="A14242" s="116">
        <v>14242</v>
      </c>
      <c r="B14242" s="129">
        <v>44572</v>
      </c>
      <c r="D14242" s="120" t="s">
        <v>252</v>
      </c>
      <c r="E14242" s="120" t="s">
        <v>31735</v>
      </c>
      <c r="F14242" s="209" t="s">
        <v>31736</v>
      </c>
      <c r="G14242" s="119" t="s">
        <v>229</v>
      </c>
      <c r="H14242" s="121" t="s">
        <v>76</v>
      </c>
      <c r="I14242" s="121" t="s">
        <v>2361</v>
      </c>
      <c r="J14242" s="121" t="s">
        <v>6800</v>
      </c>
      <c r="K14242" s="121" t="s">
        <v>65</v>
      </c>
      <c r="L14242" s="157" t="s">
        <v>32</v>
      </c>
      <c r="M14242" s="120" t="s">
        <v>33</v>
      </c>
      <c r="N14242" s="131">
        <v>44572</v>
      </c>
      <c r="S14242" s="120" t="s">
        <v>135</v>
      </c>
      <c r="T14242" s="126">
        <v>44573</v>
      </c>
    </row>
    <row r="14243" spans="1:20" ht="27.6">
      <c r="A14243" s="116">
        <v>14243</v>
      </c>
      <c r="B14243" s="129">
        <v>44572</v>
      </c>
      <c r="D14243" s="120" t="s">
        <v>252</v>
      </c>
      <c r="E14243" s="120" t="s">
        <v>31737</v>
      </c>
      <c r="F14243" s="209" t="s">
        <v>31738</v>
      </c>
      <c r="G14243" s="119" t="s">
        <v>31739</v>
      </c>
      <c r="H14243" s="121" t="s">
        <v>140</v>
      </c>
      <c r="I14243" s="121" t="s">
        <v>30</v>
      </c>
      <c r="J14243" s="121" t="s">
        <v>5018</v>
      </c>
      <c r="K14243" s="121" t="s">
        <v>65</v>
      </c>
      <c r="L14243" s="157" t="s">
        <v>32</v>
      </c>
      <c r="M14243" s="120" t="s">
        <v>78</v>
      </c>
    </row>
    <row r="14244" spans="1:20">
      <c r="A14244" s="116">
        <v>14244</v>
      </c>
      <c r="B14244" s="129">
        <v>44572</v>
      </c>
      <c r="D14244" s="120" t="s">
        <v>252</v>
      </c>
      <c r="E14244" s="120" t="s">
        <v>31740</v>
      </c>
      <c r="F14244" s="209" t="s">
        <v>17422</v>
      </c>
      <c r="G14244" s="119" t="s">
        <v>4944</v>
      </c>
      <c r="H14244" s="121" t="s">
        <v>53</v>
      </c>
      <c r="I14244" s="121" t="s">
        <v>30</v>
      </c>
      <c r="J14244" s="121" t="s">
        <v>7216</v>
      </c>
      <c r="K14244" s="121" t="s">
        <v>584</v>
      </c>
      <c r="L14244" s="157" t="s">
        <v>32</v>
      </c>
      <c r="M14244" s="120" t="s">
        <v>78</v>
      </c>
    </row>
    <row r="14245" spans="1:20">
      <c r="A14245" s="116">
        <v>14245</v>
      </c>
      <c r="B14245" s="129">
        <v>44572</v>
      </c>
      <c r="D14245" s="120" t="s">
        <v>252</v>
      </c>
      <c r="E14245" s="120" t="s">
        <v>31741</v>
      </c>
      <c r="F14245" s="209" t="s">
        <v>31742</v>
      </c>
      <c r="G14245" s="119" t="s">
        <v>12031</v>
      </c>
      <c r="H14245" s="121" t="s">
        <v>344</v>
      </c>
      <c r="I14245" s="121" t="s">
        <v>30</v>
      </c>
      <c r="J14245" s="121" t="s">
        <v>87</v>
      </c>
      <c r="K14245" s="121" t="s">
        <v>584</v>
      </c>
      <c r="L14245" s="157" t="s">
        <v>32</v>
      </c>
      <c r="M14245" s="120" t="s">
        <v>33</v>
      </c>
      <c r="N14245" s="131">
        <v>44578</v>
      </c>
    </row>
    <row r="14246" spans="1:20" ht="27.6">
      <c r="A14246" s="116">
        <v>14246</v>
      </c>
      <c r="B14246" s="129">
        <v>44572</v>
      </c>
      <c r="D14246" s="120" t="s">
        <v>252</v>
      </c>
      <c r="E14246" s="120" t="s">
        <v>31743</v>
      </c>
      <c r="F14246" s="209" t="s">
        <v>31744</v>
      </c>
      <c r="G14246" s="119" t="s">
        <v>1894</v>
      </c>
      <c r="H14246" s="121" t="s">
        <v>140</v>
      </c>
      <c r="I14246" s="121" t="s">
        <v>42</v>
      </c>
      <c r="J14246" s="121" t="s">
        <v>91</v>
      </c>
      <c r="K14246" s="121" t="s">
        <v>65</v>
      </c>
      <c r="L14246" s="157" t="s">
        <v>32</v>
      </c>
      <c r="M14246" s="120" t="s">
        <v>78</v>
      </c>
    </row>
    <row r="14247" spans="1:20">
      <c r="A14247" s="116">
        <v>14247</v>
      </c>
      <c r="B14247" s="129">
        <v>44572</v>
      </c>
      <c r="D14247" s="120" t="s">
        <v>580</v>
      </c>
      <c r="E14247" s="120" t="s">
        <v>31745</v>
      </c>
      <c r="F14247" s="209" t="s">
        <v>31746</v>
      </c>
      <c r="G14247" s="119" t="s">
        <v>30973</v>
      </c>
      <c r="H14247" s="121" t="s">
        <v>29</v>
      </c>
      <c r="I14247" s="121" t="s">
        <v>42</v>
      </c>
      <c r="J14247" s="121" t="s">
        <v>82</v>
      </c>
      <c r="K14247" s="121" t="s">
        <v>65</v>
      </c>
      <c r="L14247" s="157" t="s">
        <v>32</v>
      </c>
      <c r="M14247" s="120" t="s">
        <v>78</v>
      </c>
    </row>
    <row r="14248" spans="1:20">
      <c r="A14248" s="116">
        <v>14248</v>
      </c>
      <c r="B14248" s="129">
        <v>44572</v>
      </c>
      <c r="D14248" s="120" t="s">
        <v>580</v>
      </c>
      <c r="E14248" s="120" t="s">
        <v>31747</v>
      </c>
      <c r="F14248" s="209" t="s">
        <v>11952</v>
      </c>
      <c r="G14248" s="119" t="s">
        <v>31748</v>
      </c>
      <c r="H14248" s="121" t="s">
        <v>29</v>
      </c>
      <c r="I14248" s="121" t="s">
        <v>30</v>
      </c>
      <c r="J14248" s="121" t="s">
        <v>7142</v>
      </c>
      <c r="K14248" s="121" t="s">
        <v>65</v>
      </c>
      <c r="L14248" s="157" t="s">
        <v>32</v>
      </c>
      <c r="M14248" s="120" t="s">
        <v>78</v>
      </c>
    </row>
    <row r="14249" spans="1:20">
      <c r="A14249" s="116">
        <v>14249</v>
      </c>
      <c r="B14249" s="129">
        <v>44572</v>
      </c>
      <c r="D14249" s="120" t="s">
        <v>580</v>
      </c>
      <c r="E14249" s="120" t="s">
        <v>31749</v>
      </c>
      <c r="F14249" s="209" t="s">
        <v>3842</v>
      </c>
      <c r="G14249" s="119" t="s">
        <v>31750</v>
      </c>
      <c r="H14249" s="121" t="s">
        <v>29</v>
      </c>
      <c r="I14249" s="121" t="s">
        <v>42</v>
      </c>
      <c r="J14249" s="121" t="s">
        <v>43</v>
      </c>
      <c r="K14249" s="121" t="s">
        <v>65</v>
      </c>
      <c r="L14249" s="157" t="s">
        <v>32</v>
      </c>
      <c r="M14249" s="120" t="s">
        <v>78</v>
      </c>
    </row>
    <row r="14250" spans="1:20">
      <c r="A14250" s="116">
        <v>14250</v>
      </c>
      <c r="B14250" s="129">
        <v>44572</v>
      </c>
      <c r="D14250" s="120" t="s">
        <v>580</v>
      </c>
      <c r="E14250" s="120" t="s">
        <v>31751</v>
      </c>
      <c r="F14250" s="209" t="s">
        <v>31752</v>
      </c>
      <c r="G14250" s="119" t="s">
        <v>31753</v>
      </c>
      <c r="H14250" s="121" t="s">
        <v>53</v>
      </c>
      <c r="I14250" s="121" t="s">
        <v>30</v>
      </c>
      <c r="J14250" s="121" t="s">
        <v>529</v>
      </c>
      <c r="K14250" s="121" t="s">
        <v>65</v>
      </c>
      <c r="L14250" s="157" t="s">
        <v>32</v>
      </c>
      <c r="M14250" s="120" t="s">
        <v>78</v>
      </c>
    </row>
    <row r="14251" spans="1:20">
      <c r="A14251" s="116">
        <v>14251</v>
      </c>
      <c r="B14251" s="129">
        <v>44572</v>
      </c>
      <c r="D14251" s="120" t="s">
        <v>580</v>
      </c>
      <c r="E14251" s="120" t="s">
        <v>31754</v>
      </c>
      <c r="F14251" s="209" t="s">
        <v>3842</v>
      </c>
      <c r="G14251" s="119" t="s">
        <v>31755</v>
      </c>
      <c r="H14251" s="121" t="s">
        <v>76</v>
      </c>
      <c r="I14251" s="121" t="s">
        <v>30</v>
      </c>
      <c r="J14251" s="121" t="s">
        <v>7271</v>
      </c>
      <c r="K14251" s="121" t="s">
        <v>65</v>
      </c>
      <c r="L14251" s="157" t="s">
        <v>32</v>
      </c>
      <c r="M14251" s="120" t="s">
        <v>78</v>
      </c>
    </row>
    <row r="14252" spans="1:20">
      <c r="A14252" s="116">
        <v>14252</v>
      </c>
      <c r="B14252" s="129">
        <v>44572</v>
      </c>
      <c r="D14252" s="120" t="s">
        <v>580</v>
      </c>
      <c r="E14252" s="120" t="s">
        <v>31756</v>
      </c>
      <c r="F14252" s="209" t="s">
        <v>31757</v>
      </c>
      <c r="G14252" s="119" t="s">
        <v>7905</v>
      </c>
      <c r="H14252" s="121" t="s">
        <v>41</v>
      </c>
      <c r="I14252" s="121" t="s">
        <v>30</v>
      </c>
      <c r="J14252" s="121" t="s">
        <v>87</v>
      </c>
      <c r="K14252" s="121" t="s">
        <v>65</v>
      </c>
      <c r="L14252" s="157" t="s">
        <v>32</v>
      </c>
      <c r="M14252" s="120" t="s">
        <v>78</v>
      </c>
    </row>
    <row r="14253" spans="1:20" ht="27.6">
      <c r="A14253" s="116">
        <v>14253</v>
      </c>
      <c r="B14253" s="129">
        <v>44572</v>
      </c>
      <c r="D14253" s="120" t="s">
        <v>580</v>
      </c>
      <c r="E14253" s="120" t="s">
        <v>31758</v>
      </c>
      <c r="F14253" s="209" t="s">
        <v>31759</v>
      </c>
      <c r="G14253" s="119" t="s">
        <v>31668</v>
      </c>
      <c r="H14253" s="121" t="s">
        <v>86</v>
      </c>
      <c r="I14253" s="121" t="s">
        <v>30</v>
      </c>
      <c r="J14253" s="121" t="s">
        <v>5018</v>
      </c>
      <c r="K14253" s="121" t="s">
        <v>65</v>
      </c>
      <c r="L14253" s="157" t="s">
        <v>32</v>
      </c>
      <c r="M14253" s="120" t="s">
        <v>184</v>
      </c>
      <c r="N14253" s="131">
        <v>44573</v>
      </c>
      <c r="O14253" s="131">
        <v>44600</v>
      </c>
    </row>
    <row r="14254" spans="1:20">
      <c r="A14254" s="116">
        <v>14254</v>
      </c>
      <c r="B14254" s="129">
        <v>44572</v>
      </c>
      <c r="D14254" s="120" t="s">
        <v>580</v>
      </c>
      <c r="E14254" s="120" t="s">
        <v>31760</v>
      </c>
      <c r="F14254" s="209" t="s">
        <v>31761</v>
      </c>
      <c r="G14254" s="119" t="s">
        <v>31762</v>
      </c>
      <c r="H14254" s="121" t="s">
        <v>29</v>
      </c>
      <c r="I14254" s="121" t="s">
        <v>30</v>
      </c>
      <c r="J14254" s="121" t="s">
        <v>1540</v>
      </c>
      <c r="K14254" s="121" t="s">
        <v>65</v>
      </c>
      <c r="L14254" s="157" t="s">
        <v>32</v>
      </c>
      <c r="M14254" s="120" t="s">
        <v>78</v>
      </c>
    </row>
    <row r="14255" spans="1:20">
      <c r="A14255" s="116">
        <v>14255</v>
      </c>
      <c r="B14255" s="129">
        <v>44572</v>
      </c>
      <c r="D14255" s="120" t="s">
        <v>580</v>
      </c>
      <c r="E14255" s="120" t="s">
        <v>31763</v>
      </c>
      <c r="F14255" s="209" t="s">
        <v>31764</v>
      </c>
      <c r="G14255" s="119" t="s">
        <v>6342</v>
      </c>
      <c r="H14255" s="121" t="s">
        <v>53</v>
      </c>
      <c r="I14255" s="121" t="s">
        <v>30</v>
      </c>
      <c r="J14255" s="121" t="s">
        <v>7087</v>
      </c>
      <c r="K14255" s="121" t="s">
        <v>65</v>
      </c>
      <c r="L14255" s="157" t="s">
        <v>32</v>
      </c>
      <c r="M14255" s="120" t="s">
        <v>78</v>
      </c>
    </row>
    <row r="14256" spans="1:20">
      <c r="A14256" s="116">
        <v>14256</v>
      </c>
      <c r="B14256" s="129">
        <v>44572</v>
      </c>
      <c r="D14256" s="120" t="s">
        <v>580</v>
      </c>
      <c r="E14256" s="120" t="s">
        <v>31765</v>
      </c>
      <c r="F14256" s="209" t="s">
        <v>3640</v>
      </c>
      <c r="G14256" s="119" t="s">
        <v>31766</v>
      </c>
      <c r="H14256" s="121" t="s">
        <v>29</v>
      </c>
      <c r="I14256" s="121" t="s">
        <v>42</v>
      </c>
      <c r="J14256" s="121" t="s">
        <v>72</v>
      </c>
      <c r="K14256" s="121" t="s">
        <v>65</v>
      </c>
      <c r="L14256" s="157" t="s">
        <v>32</v>
      </c>
      <c r="M14256" s="120" t="s">
        <v>78</v>
      </c>
    </row>
    <row r="14257" spans="1:20" ht="27.6">
      <c r="A14257" s="116">
        <v>14257</v>
      </c>
      <c r="B14257" s="129">
        <v>44572</v>
      </c>
      <c r="D14257" s="120" t="s">
        <v>580</v>
      </c>
      <c r="E14257" s="120" t="s">
        <v>31767</v>
      </c>
      <c r="F14257" s="209" t="s">
        <v>31768</v>
      </c>
      <c r="G14257" s="119" t="s">
        <v>14692</v>
      </c>
      <c r="H14257" s="121" t="s">
        <v>29</v>
      </c>
      <c r="I14257" s="121" t="s">
        <v>42</v>
      </c>
      <c r="J14257" s="121" t="s">
        <v>72</v>
      </c>
      <c r="K14257" s="121" t="s">
        <v>65</v>
      </c>
      <c r="L14257" s="157" t="s">
        <v>32</v>
      </c>
      <c r="M14257" s="120" t="s">
        <v>33</v>
      </c>
      <c r="N14257" s="131">
        <v>44582</v>
      </c>
      <c r="O14257" s="131">
        <v>44631</v>
      </c>
    </row>
    <row r="14258" spans="1:20">
      <c r="A14258" s="116">
        <v>14258</v>
      </c>
      <c r="B14258" s="129">
        <v>44573</v>
      </c>
      <c r="D14258" s="120" t="s">
        <v>580</v>
      </c>
      <c r="E14258" s="120" t="s">
        <v>31769</v>
      </c>
      <c r="F14258" s="209" t="s">
        <v>11952</v>
      </c>
      <c r="G14258" s="119" t="s">
        <v>31770</v>
      </c>
      <c r="H14258" s="121" t="s">
        <v>29</v>
      </c>
      <c r="I14258" s="121" t="s">
        <v>30</v>
      </c>
      <c r="J14258" s="121" t="s">
        <v>7276</v>
      </c>
      <c r="K14258" s="121" t="s">
        <v>65</v>
      </c>
      <c r="L14258" s="157" t="s">
        <v>32</v>
      </c>
      <c r="M14258" s="120" t="s">
        <v>33</v>
      </c>
      <c r="N14258" s="131">
        <v>44574</v>
      </c>
      <c r="O14258" s="131">
        <v>44631</v>
      </c>
    </row>
    <row r="14259" spans="1:20">
      <c r="A14259" s="116">
        <v>14259</v>
      </c>
      <c r="B14259" s="129">
        <v>44572</v>
      </c>
      <c r="D14259" s="120" t="s">
        <v>252</v>
      </c>
      <c r="E14259" s="120" t="s">
        <v>31771</v>
      </c>
      <c r="F14259" s="209" t="s">
        <v>31772</v>
      </c>
      <c r="G14259" s="119" t="s">
        <v>3185</v>
      </c>
      <c r="H14259" s="121" t="s">
        <v>76</v>
      </c>
      <c r="I14259" s="121" t="s">
        <v>30</v>
      </c>
      <c r="J14259" s="121" t="s">
        <v>87</v>
      </c>
      <c r="K14259" s="121" t="s">
        <v>65</v>
      </c>
      <c r="L14259" s="157" t="s">
        <v>32</v>
      </c>
      <c r="M14259" s="120" t="s">
        <v>33</v>
      </c>
      <c r="N14259" s="131">
        <v>44573</v>
      </c>
      <c r="S14259" s="120" t="s">
        <v>135</v>
      </c>
      <c r="T14259" s="126">
        <v>44573</v>
      </c>
    </row>
    <row r="14260" spans="1:20">
      <c r="A14260" s="116">
        <v>14260</v>
      </c>
      <c r="B14260" s="129">
        <v>44573</v>
      </c>
      <c r="D14260" s="120" t="s">
        <v>252</v>
      </c>
      <c r="E14260" s="120" t="s">
        <v>31773</v>
      </c>
      <c r="F14260" s="209" t="s">
        <v>31774</v>
      </c>
      <c r="G14260" s="119" t="s">
        <v>3142</v>
      </c>
      <c r="H14260" s="121" t="s">
        <v>86</v>
      </c>
      <c r="I14260" s="121" t="s">
        <v>42</v>
      </c>
      <c r="J14260" s="121" t="s">
        <v>2268</v>
      </c>
      <c r="K14260" s="121" t="s">
        <v>65</v>
      </c>
      <c r="L14260" s="157" t="s">
        <v>32</v>
      </c>
      <c r="M14260" s="120" t="s">
        <v>78</v>
      </c>
    </row>
    <row r="14261" spans="1:20">
      <c r="A14261" s="116">
        <v>14261</v>
      </c>
      <c r="B14261" s="129">
        <v>44573</v>
      </c>
      <c r="D14261" s="120" t="s">
        <v>252</v>
      </c>
      <c r="E14261" s="120" t="s">
        <v>31775</v>
      </c>
      <c r="F14261" s="209" t="s">
        <v>31776</v>
      </c>
      <c r="G14261" s="119" t="s">
        <v>3142</v>
      </c>
      <c r="H14261" s="121" t="s">
        <v>86</v>
      </c>
      <c r="I14261" s="121" t="s">
        <v>63</v>
      </c>
      <c r="J14261" s="121" t="s">
        <v>323</v>
      </c>
      <c r="K14261" s="121" t="s">
        <v>65</v>
      </c>
      <c r="L14261" s="157" t="s">
        <v>32</v>
      </c>
      <c r="M14261" s="120" t="s">
        <v>33</v>
      </c>
      <c r="N14261" s="131">
        <v>44573</v>
      </c>
      <c r="O14261" s="131">
        <v>44628</v>
      </c>
    </row>
    <row r="14262" spans="1:20">
      <c r="A14262" s="116">
        <v>14262</v>
      </c>
      <c r="B14262" s="129">
        <v>44573</v>
      </c>
      <c r="D14262" s="120" t="s">
        <v>252</v>
      </c>
      <c r="E14262" s="120" t="s">
        <v>31777</v>
      </c>
      <c r="F14262" s="209" t="s">
        <v>31778</v>
      </c>
      <c r="G14262" s="119" t="s">
        <v>31779</v>
      </c>
      <c r="H14262" s="121" t="s">
        <v>29</v>
      </c>
      <c r="I14262" s="121" t="s">
        <v>42</v>
      </c>
      <c r="J14262" s="121" t="s">
        <v>72</v>
      </c>
      <c r="K14262" s="121" t="s">
        <v>65</v>
      </c>
      <c r="L14262" s="157" t="s">
        <v>32</v>
      </c>
      <c r="M14262" s="120" t="s">
        <v>33</v>
      </c>
      <c r="N14262" s="131">
        <v>44573</v>
      </c>
      <c r="S14262" s="120" t="s">
        <v>92</v>
      </c>
      <c r="T14262" s="126">
        <v>44578</v>
      </c>
    </row>
    <row r="14263" spans="1:20">
      <c r="A14263" s="116">
        <v>14263</v>
      </c>
      <c r="B14263" s="129">
        <v>44573</v>
      </c>
      <c r="D14263" s="120" t="s">
        <v>252</v>
      </c>
      <c r="E14263" s="120" t="s">
        <v>31780</v>
      </c>
      <c r="F14263" s="209" t="s">
        <v>31781</v>
      </c>
      <c r="G14263" s="119" t="s">
        <v>31782</v>
      </c>
      <c r="H14263" s="121" t="s">
        <v>140</v>
      </c>
      <c r="I14263" s="121" t="s">
        <v>42</v>
      </c>
      <c r="J14263" s="121" t="s">
        <v>82</v>
      </c>
      <c r="K14263" s="121" t="s">
        <v>65</v>
      </c>
      <c r="L14263" s="157" t="s">
        <v>32</v>
      </c>
      <c r="M14263" s="120" t="s">
        <v>78</v>
      </c>
    </row>
    <row r="14264" spans="1:20">
      <c r="A14264" s="116">
        <v>14264</v>
      </c>
      <c r="B14264" s="129">
        <v>44573</v>
      </c>
      <c r="D14264" s="120" t="s">
        <v>252</v>
      </c>
      <c r="E14264" s="120" t="s">
        <v>31783</v>
      </c>
      <c r="F14264" s="209" t="s">
        <v>228</v>
      </c>
      <c r="G14264" s="119" t="s">
        <v>31784</v>
      </c>
      <c r="H14264" s="121" t="s">
        <v>140</v>
      </c>
      <c r="I14264" s="121" t="s">
        <v>30</v>
      </c>
      <c r="J14264" s="121" t="s">
        <v>838</v>
      </c>
      <c r="K14264" s="121" t="s">
        <v>65</v>
      </c>
      <c r="L14264" s="157" t="s">
        <v>32</v>
      </c>
      <c r="M14264" s="120" t="s">
        <v>33</v>
      </c>
      <c r="N14264" s="131">
        <v>44573</v>
      </c>
      <c r="O14264" s="131">
        <v>44580</v>
      </c>
      <c r="S14264" s="120" t="s">
        <v>92</v>
      </c>
      <c r="T14264" s="126">
        <v>44585</v>
      </c>
    </row>
    <row r="14265" spans="1:20">
      <c r="A14265" s="116">
        <v>14265</v>
      </c>
      <c r="B14265" s="129">
        <v>44573</v>
      </c>
      <c r="D14265" s="120" t="s">
        <v>252</v>
      </c>
      <c r="E14265" s="120" t="s">
        <v>31785</v>
      </c>
      <c r="F14265" s="209" t="s">
        <v>2439</v>
      </c>
      <c r="G14265" s="119" t="s">
        <v>31786</v>
      </c>
      <c r="H14265" s="121" t="s">
        <v>53</v>
      </c>
      <c r="I14265" s="121" t="s">
        <v>30</v>
      </c>
      <c r="J14265" s="121" t="s">
        <v>31</v>
      </c>
      <c r="K14265" s="121" t="s">
        <v>65</v>
      </c>
      <c r="L14265" s="157" t="s">
        <v>32</v>
      </c>
      <c r="M14265" s="120" t="s">
        <v>78</v>
      </c>
    </row>
    <row r="14266" spans="1:20">
      <c r="A14266" s="116">
        <v>14266</v>
      </c>
      <c r="B14266" s="129">
        <v>44573</v>
      </c>
      <c r="D14266" s="120" t="s">
        <v>252</v>
      </c>
      <c r="E14266" s="120" t="s">
        <v>31787</v>
      </c>
      <c r="F14266" s="209" t="s">
        <v>31788</v>
      </c>
      <c r="G14266" s="119" t="s">
        <v>6233</v>
      </c>
      <c r="H14266" s="121" t="s">
        <v>29</v>
      </c>
      <c r="I14266" s="121" t="s">
        <v>42</v>
      </c>
      <c r="J14266" s="121" t="s">
        <v>72</v>
      </c>
      <c r="K14266" s="121" t="s">
        <v>65</v>
      </c>
      <c r="L14266" s="157" t="s">
        <v>32</v>
      </c>
      <c r="M14266" s="120" t="s">
        <v>33</v>
      </c>
      <c r="N14266" s="131">
        <v>44592</v>
      </c>
    </row>
    <row r="14267" spans="1:20" ht="27.6">
      <c r="A14267" s="116">
        <v>14267</v>
      </c>
      <c r="B14267" s="129">
        <v>44573</v>
      </c>
      <c r="D14267" s="120" t="s">
        <v>252</v>
      </c>
      <c r="E14267" s="120" t="s">
        <v>31789</v>
      </c>
      <c r="F14267" s="209" t="s">
        <v>31790</v>
      </c>
      <c r="G14267" s="119" t="s">
        <v>31791</v>
      </c>
      <c r="H14267" s="121" t="s">
        <v>140</v>
      </c>
      <c r="I14267" s="121" t="s">
        <v>42</v>
      </c>
      <c r="J14267" s="121" t="s">
        <v>72</v>
      </c>
      <c r="K14267" s="121" t="s">
        <v>65</v>
      </c>
      <c r="L14267" s="157" t="s">
        <v>32</v>
      </c>
      <c r="M14267" s="120" t="s">
        <v>33</v>
      </c>
      <c r="N14267" s="131">
        <v>44573</v>
      </c>
      <c r="O14267" s="131">
        <v>44622</v>
      </c>
      <c r="S14267" s="120" t="s">
        <v>135</v>
      </c>
      <c r="T14267" s="126">
        <v>44585</v>
      </c>
    </row>
    <row r="14268" spans="1:20">
      <c r="A14268" s="116">
        <v>14268</v>
      </c>
      <c r="B14268" s="129">
        <v>44573</v>
      </c>
      <c r="D14268" s="120" t="s">
        <v>252</v>
      </c>
      <c r="E14268" s="120" t="s">
        <v>31792</v>
      </c>
      <c r="F14268" s="209" t="s">
        <v>31793</v>
      </c>
      <c r="G14268" s="119" t="s">
        <v>31794</v>
      </c>
      <c r="H14268" s="121" t="s">
        <v>53</v>
      </c>
      <c r="I14268" s="121" t="s">
        <v>30</v>
      </c>
      <c r="J14268" s="121" t="s">
        <v>8033</v>
      </c>
      <c r="K14268" s="121" t="s">
        <v>584</v>
      </c>
      <c r="L14268" s="157" t="s">
        <v>32</v>
      </c>
      <c r="M14268" s="120" t="s">
        <v>33</v>
      </c>
      <c r="N14268" s="131">
        <v>44573</v>
      </c>
    </row>
    <row r="14269" spans="1:20" ht="27.6">
      <c r="A14269" s="116">
        <v>14269</v>
      </c>
      <c r="B14269" s="129">
        <v>44573</v>
      </c>
      <c r="D14269" s="120" t="s">
        <v>580</v>
      </c>
      <c r="E14269" s="120" t="s">
        <v>31795</v>
      </c>
      <c r="F14269" s="209" t="s">
        <v>31796</v>
      </c>
      <c r="G14269" s="119" t="s">
        <v>12574</v>
      </c>
      <c r="H14269" s="121" t="s">
        <v>48</v>
      </c>
      <c r="I14269" s="121" t="s">
        <v>42</v>
      </c>
      <c r="J14269" s="121" t="s">
        <v>43</v>
      </c>
      <c r="K14269" s="121" t="s">
        <v>65</v>
      </c>
      <c r="L14269" s="157" t="s">
        <v>32</v>
      </c>
      <c r="M14269" s="120" t="s">
        <v>184</v>
      </c>
      <c r="N14269" s="131">
        <v>44573</v>
      </c>
      <c r="O14269" s="131">
        <v>44588</v>
      </c>
    </row>
    <row r="14270" spans="1:20" ht="27.6">
      <c r="A14270" s="116">
        <v>14270</v>
      </c>
      <c r="B14270" s="129">
        <v>44573</v>
      </c>
      <c r="D14270" s="120" t="s">
        <v>580</v>
      </c>
      <c r="E14270" s="120" t="s">
        <v>31797</v>
      </c>
      <c r="F14270" s="209" t="s">
        <v>31798</v>
      </c>
      <c r="G14270" s="119" t="s">
        <v>31799</v>
      </c>
      <c r="H14270" s="121" t="s">
        <v>41</v>
      </c>
      <c r="I14270" s="121" t="s">
        <v>30</v>
      </c>
      <c r="J14270" s="121" t="s">
        <v>87</v>
      </c>
      <c r="K14270" s="121" t="s">
        <v>65</v>
      </c>
      <c r="L14270" s="157" t="s">
        <v>32</v>
      </c>
      <c r="M14270" s="120" t="s">
        <v>33</v>
      </c>
      <c r="N14270" s="131">
        <v>44574</v>
      </c>
      <c r="O14270" s="131">
        <v>44631</v>
      </c>
    </row>
    <row r="14271" spans="1:20">
      <c r="A14271" s="116">
        <v>14271</v>
      </c>
      <c r="B14271" s="129">
        <v>44573</v>
      </c>
      <c r="D14271" s="120" t="s">
        <v>580</v>
      </c>
      <c r="E14271" s="120" t="s">
        <v>31800</v>
      </c>
      <c r="F14271" s="209" t="s">
        <v>31801</v>
      </c>
      <c r="G14271" s="119" t="s">
        <v>2394</v>
      </c>
      <c r="H14271" s="121" t="s">
        <v>29</v>
      </c>
      <c r="I14271" s="121" t="s">
        <v>30</v>
      </c>
      <c r="J14271" s="121" t="s">
        <v>7087</v>
      </c>
      <c r="K14271" s="121" t="s">
        <v>65</v>
      </c>
      <c r="L14271" s="157" t="s">
        <v>32</v>
      </c>
      <c r="M14271" s="120" t="s">
        <v>78</v>
      </c>
    </row>
    <row r="14272" spans="1:20">
      <c r="A14272" s="116">
        <v>14272</v>
      </c>
      <c r="B14272" s="129">
        <v>44573</v>
      </c>
      <c r="D14272" s="120" t="s">
        <v>580</v>
      </c>
      <c r="E14272" s="120" t="s">
        <v>31802</v>
      </c>
      <c r="F14272" s="209" t="s">
        <v>13118</v>
      </c>
      <c r="G14272" s="119" t="s">
        <v>31803</v>
      </c>
      <c r="H14272" s="121" t="s">
        <v>41</v>
      </c>
      <c r="I14272" s="121" t="s">
        <v>30</v>
      </c>
      <c r="J14272" s="121" t="s">
        <v>87</v>
      </c>
      <c r="K14272" s="121" t="s">
        <v>65</v>
      </c>
      <c r="L14272" s="157" t="s">
        <v>32</v>
      </c>
      <c r="M14272" s="120" t="s">
        <v>33</v>
      </c>
      <c r="N14272" s="131">
        <v>44574</v>
      </c>
      <c r="O14272" s="131">
        <v>44631</v>
      </c>
    </row>
    <row r="14273" spans="1:25">
      <c r="A14273" s="116">
        <v>14273</v>
      </c>
      <c r="B14273" s="129">
        <v>44574</v>
      </c>
      <c r="D14273" s="120" t="s">
        <v>580</v>
      </c>
      <c r="E14273" s="120" t="s">
        <v>31804</v>
      </c>
      <c r="F14273" s="209" t="s">
        <v>2827</v>
      </c>
      <c r="G14273" s="119" t="s">
        <v>31805</v>
      </c>
      <c r="H14273" s="121" t="s">
        <v>140</v>
      </c>
      <c r="I14273" s="121" t="s">
        <v>30</v>
      </c>
      <c r="J14273" s="121" t="s">
        <v>7375</v>
      </c>
      <c r="K14273" s="121" t="s">
        <v>65</v>
      </c>
      <c r="L14273" s="157" t="s">
        <v>32</v>
      </c>
      <c r="M14273" s="120" t="s">
        <v>78</v>
      </c>
    </row>
    <row r="14274" spans="1:25">
      <c r="A14274" s="116">
        <v>14274</v>
      </c>
      <c r="B14274" s="129">
        <v>44574</v>
      </c>
      <c r="D14274" s="120" t="s">
        <v>580</v>
      </c>
      <c r="E14274" s="120" t="s">
        <v>31806</v>
      </c>
      <c r="F14274" s="209" t="s">
        <v>31807</v>
      </c>
      <c r="G14274" s="119" t="s">
        <v>31808</v>
      </c>
      <c r="H14274" s="121" t="s">
        <v>71</v>
      </c>
      <c r="I14274" s="121" t="s">
        <v>42</v>
      </c>
      <c r="J14274" s="121" t="s">
        <v>91</v>
      </c>
      <c r="K14274" s="121" t="s">
        <v>65</v>
      </c>
      <c r="L14274" s="157" t="s">
        <v>32</v>
      </c>
      <c r="M14274" s="120" t="s">
        <v>33</v>
      </c>
    </row>
    <row r="14275" spans="1:25">
      <c r="A14275" s="116">
        <v>14275</v>
      </c>
      <c r="B14275" s="129">
        <v>44574</v>
      </c>
      <c r="D14275" s="120" t="s">
        <v>580</v>
      </c>
      <c r="E14275" s="120" t="s">
        <v>31809</v>
      </c>
      <c r="F14275" s="209" t="s">
        <v>3655</v>
      </c>
      <c r="G14275" s="119" t="s">
        <v>4774</v>
      </c>
      <c r="H14275" s="121" t="s">
        <v>86</v>
      </c>
      <c r="I14275" s="121" t="s">
        <v>42</v>
      </c>
      <c r="J14275" s="121" t="s">
        <v>43</v>
      </c>
      <c r="K14275" s="121" t="s">
        <v>65</v>
      </c>
      <c r="L14275" s="157" t="s">
        <v>32</v>
      </c>
      <c r="M14275" s="120" t="s">
        <v>33</v>
      </c>
      <c r="N14275" s="131">
        <v>44574</v>
      </c>
      <c r="O14275" s="131">
        <v>44581</v>
      </c>
      <c r="S14275" s="120" t="s">
        <v>92</v>
      </c>
    </row>
    <row r="14276" spans="1:25">
      <c r="A14276" s="116">
        <v>14276</v>
      </c>
      <c r="B14276" s="129">
        <v>44574</v>
      </c>
      <c r="D14276" s="120" t="s">
        <v>580</v>
      </c>
      <c r="E14276" s="120" t="s">
        <v>31810</v>
      </c>
      <c r="F14276" s="209" t="s">
        <v>3842</v>
      </c>
      <c r="G14276" s="119" t="s">
        <v>31811</v>
      </c>
      <c r="H14276" s="121" t="s">
        <v>53</v>
      </c>
      <c r="I14276" s="121" t="s">
        <v>42</v>
      </c>
      <c r="J14276" s="121" t="s">
        <v>43</v>
      </c>
      <c r="K14276" s="121" t="s">
        <v>65</v>
      </c>
      <c r="L14276" s="157" t="s">
        <v>32</v>
      </c>
      <c r="M14276" s="120" t="s">
        <v>184</v>
      </c>
      <c r="N14276" s="131">
        <v>44574</v>
      </c>
      <c r="O14276" s="131">
        <v>44581</v>
      </c>
    </row>
    <row r="14277" spans="1:25" ht="27.6">
      <c r="A14277" s="116">
        <v>14277</v>
      </c>
      <c r="B14277" s="129">
        <v>44574</v>
      </c>
      <c r="D14277" s="120" t="s">
        <v>580</v>
      </c>
      <c r="E14277" s="120" t="s">
        <v>31812</v>
      </c>
      <c r="F14277" s="209" t="s">
        <v>31813</v>
      </c>
      <c r="G14277" s="119" t="s">
        <v>26000</v>
      </c>
      <c r="H14277" s="121" t="s">
        <v>86</v>
      </c>
      <c r="I14277" s="121" t="s">
        <v>30</v>
      </c>
      <c r="J14277" s="121" t="s">
        <v>3886</v>
      </c>
      <c r="K14277" s="121" t="s">
        <v>65</v>
      </c>
      <c r="L14277" s="157" t="s">
        <v>32</v>
      </c>
      <c r="M14277" s="120" t="s">
        <v>78</v>
      </c>
    </row>
    <row r="14278" spans="1:25" ht="27.6">
      <c r="A14278" s="116">
        <v>14278</v>
      </c>
      <c r="B14278" s="129">
        <v>44574</v>
      </c>
      <c r="D14278" s="120" t="s">
        <v>580</v>
      </c>
      <c r="E14278" s="120" t="s">
        <v>31814</v>
      </c>
      <c r="F14278" s="209" t="s">
        <v>31815</v>
      </c>
      <c r="G14278" s="119" t="s">
        <v>29098</v>
      </c>
      <c r="H14278" s="121" t="s">
        <v>344</v>
      </c>
      <c r="I14278" s="121" t="s">
        <v>42</v>
      </c>
      <c r="J14278" s="121" t="s">
        <v>72</v>
      </c>
      <c r="K14278" s="121" t="s">
        <v>65</v>
      </c>
      <c r="L14278" s="157" t="s">
        <v>32</v>
      </c>
      <c r="M14278" s="120" t="s">
        <v>78</v>
      </c>
    </row>
    <row r="14279" spans="1:25" ht="27.6">
      <c r="A14279" s="116">
        <v>14279</v>
      </c>
      <c r="B14279" s="129">
        <v>44574</v>
      </c>
      <c r="D14279" s="120" t="s">
        <v>580</v>
      </c>
      <c r="E14279" s="120" t="s">
        <v>31816</v>
      </c>
      <c r="F14279" s="209" t="s">
        <v>31817</v>
      </c>
      <c r="G14279" s="119" t="s">
        <v>30943</v>
      </c>
      <c r="H14279" s="121" t="s">
        <v>29</v>
      </c>
      <c r="I14279" s="121" t="s">
        <v>30</v>
      </c>
      <c r="J14279" s="121" t="s">
        <v>7216</v>
      </c>
      <c r="K14279" s="121" t="s">
        <v>65</v>
      </c>
      <c r="L14279" s="157" t="s">
        <v>32</v>
      </c>
      <c r="M14279" s="120" t="s">
        <v>78</v>
      </c>
    </row>
    <row r="14280" spans="1:25" ht="27.6">
      <c r="A14280" s="116">
        <v>14280</v>
      </c>
      <c r="B14280" s="129">
        <v>44574</v>
      </c>
      <c r="D14280" s="120" t="s">
        <v>580</v>
      </c>
      <c r="E14280" s="120" t="s">
        <v>31818</v>
      </c>
      <c r="F14280" s="209" t="s">
        <v>31819</v>
      </c>
      <c r="G14280" s="119" t="s">
        <v>31820</v>
      </c>
      <c r="H14280" s="121" t="s">
        <v>53</v>
      </c>
      <c r="I14280" s="121" t="s">
        <v>196</v>
      </c>
      <c r="J14280" s="121" t="s">
        <v>5018</v>
      </c>
      <c r="K14280" s="121" t="s">
        <v>65</v>
      </c>
      <c r="L14280" s="157" t="s">
        <v>32</v>
      </c>
      <c r="M14280" s="120" t="s">
        <v>78</v>
      </c>
    </row>
    <row r="14281" spans="1:25">
      <c r="A14281" s="116">
        <v>14281</v>
      </c>
      <c r="B14281" s="129">
        <v>44574</v>
      </c>
      <c r="D14281" s="120" t="s">
        <v>580</v>
      </c>
      <c r="E14281" s="120" t="s">
        <v>31821</v>
      </c>
      <c r="F14281" s="209" t="s">
        <v>399</v>
      </c>
      <c r="G14281" s="119" t="s">
        <v>6233</v>
      </c>
      <c r="H14281" s="121" t="s">
        <v>29</v>
      </c>
      <c r="I14281" s="121" t="s">
        <v>42</v>
      </c>
      <c r="J14281" s="121" t="s">
        <v>72</v>
      </c>
      <c r="K14281" s="121" t="s">
        <v>65</v>
      </c>
      <c r="L14281" s="157" t="s">
        <v>32</v>
      </c>
      <c r="M14281" s="120" t="s">
        <v>78</v>
      </c>
    </row>
    <row r="14282" spans="1:25">
      <c r="A14282" s="116">
        <v>14282</v>
      </c>
      <c r="B14282" s="129">
        <v>44574</v>
      </c>
      <c r="D14282" s="120" t="s">
        <v>580</v>
      </c>
      <c r="E14282" s="120" t="s">
        <v>31822</v>
      </c>
      <c r="F14282" s="209" t="s">
        <v>31823</v>
      </c>
      <c r="G14282" s="119" t="s">
        <v>31824</v>
      </c>
      <c r="H14282" s="121" t="s">
        <v>192</v>
      </c>
      <c r="I14282" s="121" t="s">
        <v>30</v>
      </c>
      <c r="J14282" s="121" t="s">
        <v>3749</v>
      </c>
      <c r="K14282" s="121" t="s">
        <v>65</v>
      </c>
      <c r="L14282" s="157" t="s">
        <v>32</v>
      </c>
      <c r="M14282" s="120" t="s">
        <v>78</v>
      </c>
    </row>
    <row r="14283" spans="1:25">
      <c r="A14283" s="116">
        <v>14283</v>
      </c>
      <c r="B14283" s="129">
        <v>44574</v>
      </c>
      <c r="D14283" s="120" t="s">
        <v>580</v>
      </c>
      <c r="E14283" s="120" t="s">
        <v>31825</v>
      </c>
      <c r="F14283" s="209" t="s">
        <v>31826</v>
      </c>
      <c r="G14283" s="119" t="s">
        <v>1596</v>
      </c>
      <c r="H14283" s="121" t="s">
        <v>29</v>
      </c>
      <c r="I14283" s="121" t="s">
        <v>42</v>
      </c>
      <c r="J14283" s="121" t="s">
        <v>72</v>
      </c>
      <c r="K14283" s="121" t="s">
        <v>65</v>
      </c>
      <c r="L14283" s="157" t="s">
        <v>32</v>
      </c>
      <c r="M14283" s="120" t="s">
        <v>33</v>
      </c>
      <c r="N14283" s="131">
        <v>44587</v>
      </c>
      <c r="O14283" s="131">
        <v>44631</v>
      </c>
    </row>
    <row r="14284" spans="1:25" ht="27.6">
      <c r="A14284" s="116">
        <v>14284</v>
      </c>
      <c r="B14284" s="129">
        <v>44574</v>
      </c>
      <c r="D14284" s="120" t="s">
        <v>580</v>
      </c>
      <c r="E14284" s="120" t="s">
        <v>31827</v>
      </c>
      <c r="F14284" s="209" t="s">
        <v>31828</v>
      </c>
      <c r="G14284" s="119" t="s">
        <v>8797</v>
      </c>
      <c r="H14284" s="121" t="s">
        <v>140</v>
      </c>
      <c r="I14284" s="121" t="s">
        <v>30</v>
      </c>
      <c r="J14284" s="121" t="s">
        <v>8033</v>
      </c>
      <c r="K14284" s="121" t="s">
        <v>65</v>
      </c>
      <c r="L14284" s="157" t="s">
        <v>32</v>
      </c>
      <c r="M14284" s="120" t="s">
        <v>33</v>
      </c>
      <c r="N14284" s="131">
        <v>44575</v>
      </c>
      <c r="O14284" s="131">
        <v>44631</v>
      </c>
    </row>
    <row r="14285" spans="1:25" ht="27.6">
      <c r="A14285" s="116">
        <v>14285</v>
      </c>
      <c r="B14285" s="129">
        <v>44574</v>
      </c>
      <c r="D14285" s="120" t="s">
        <v>580</v>
      </c>
      <c r="E14285" s="120" t="s">
        <v>31829</v>
      </c>
      <c r="F14285" s="209" t="s">
        <v>31830</v>
      </c>
      <c r="G14285" s="119" t="s">
        <v>4461</v>
      </c>
      <c r="H14285" s="121" t="s">
        <v>344</v>
      </c>
      <c r="I14285" s="121" t="s">
        <v>42</v>
      </c>
      <c r="J14285" s="121" t="s">
        <v>72</v>
      </c>
      <c r="K14285" s="121" t="s">
        <v>65</v>
      </c>
      <c r="L14285" s="157" t="s">
        <v>32</v>
      </c>
      <c r="M14285" s="120" t="s">
        <v>78</v>
      </c>
    </row>
    <row r="14286" spans="1:25" ht="27.6">
      <c r="A14286" s="116">
        <v>14286</v>
      </c>
      <c r="B14286" s="129">
        <v>44574</v>
      </c>
      <c r="D14286" s="120" t="s">
        <v>580</v>
      </c>
      <c r="E14286" s="120" t="s">
        <v>31831</v>
      </c>
      <c r="F14286" s="209" t="s">
        <v>31832</v>
      </c>
      <c r="G14286" s="119" t="s">
        <v>31833</v>
      </c>
      <c r="H14286" s="121" t="s">
        <v>140</v>
      </c>
      <c r="J14286" s="121" t="s">
        <v>196</v>
      </c>
      <c r="K14286" s="121" t="s">
        <v>65</v>
      </c>
      <c r="L14286" s="157" t="s">
        <v>32</v>
      </c>
      <c r="M14286" s="120" t="s">
        <v>78</v>
      </c>
    </row>
    <row r="14287" spans="1:25">
      <c r="A14287" s="116">
        <v>14287</v>
      </c>
      <c r="B14287" s="129">
        <v>44574</v>
      </c>
      <c r="D14287" s="120" t="s">
        <v>580</v>
      </c>
      <c r="E14287" s="120" t="s">
        <v>31834</v>
      </c>
      <c r="F14287" s="209" t="s">
        <v>31835</v>
      </c>
      <c r="G14287" s="119" t="s">
        <v>8748</v>
      </c>
      <c r="H14287" s="121" t="s">
        <v>29</v>
      </c>
      <c r="I14287" s="121" t="s">
        <v>30</v>
      </c>
      <c r="J14287" s="121" t="s">
        <v>77</v>
      </c>
      <c r="K14287" s="121" t="s">
        <v>65</v>
      </c>
      <c r="L14287" s="157" t="s">
        <v>32</v>
      </c>
      <c r="M14287" s="120" t="s">
        <v>33</v>
      </c>
      <c r="N14287" s="131">
        <v>44575</v>
      </c>
      <c r="O14287" s="131">
        <v>44600</v>
      </c>
      <c r="S14287" s="120" t="s">
        <v>92</v>
      </c>
      <c r="Y14287" s="116" t="s">
        <v>26506</v>
      </c>
    </row>
    <row r="14288" spans="1:25">
      <c r="A14288" s="116">
        <v>14288</v>
      </c>
      <c r="B14288" s="129">
        <v>44574</v>
      </c>
      <c r="D14288" s="120" t="s">
        <v>580</v>
      </c>
      <c r="E14288" s="120" t="s">
        <v>31836</v>
      </c>
      <c r="F14288" s="209" t="s">
        <v>31837</v>
      </c>
      <c r="G14288" s="119" t="s">
        <v>29488</v>
      </c>
      <c r="H14288" s="121" t="s">
        <v>53</v>
      </c>
      <c r="I14288" s="121" t="s">
        <v>30</v>
      </c>
      <c r="J14288" s="121" t="s">
        <v>1544</v>
      </c>
      <c r="K14288" s="203" t="s">
        <v>65</v>
      </c>
      <c r="L14288" s="157" t="s">
        <v>32</v>
      </c>
      <c r="M14288" s="120" t="s">
        <v>78</v>
      </c>
    </row>
    <row r="14289" spans="1:19">
      <c r="A14289" s="116">
        <v>14289</v>
      </c>
      <c r="B14289" s="129">
        <v>44574</v>
      </c>
      <c r="D14289" s="120" t="s">
        <v>580</v>
      </c>
      <c r="E14289" s="120" t="s">
        <v>31838</v>
      </c>
      <c r="F14289" s="209" t="s">
        <v>31839</v>
      </c>
      <c r="G14289" s="119" t="s">
        <v>31840</v>
      </c>
      <c r="H14289" s="121" t="s">
        <v>192</v>
      </c>
      <c r="I14289" s="121" t="s">
        <v>30</v>
      </c>
      <c r="J14289" s="121" t="s">
        <v>8096</v>
      </c>
      <c r="K14289" s="121" t="s">
        <v>65</v>
      </c>
      <c r="L14289" s="157" t="s">
        <v>32</v>
      </c>
      <c r="M14289" s="120" t="s">
        <v>33</v>
      </c>
      <c r="N14289" s="131">
        <v>44575</v>
      </c>
      <c r="O14289" s="131">
        <v>44631</v>
      </c>
    </row>
    <row r="14290" spans="1:19" ht="27.6">
      <c r="A14290" s="116">
        <v>14290</v>
      </c>
      <c r="B14290" s="129">
        <v>44573</v>
      </c>
      <c r="D14290" s="120" t="s">
        <v>25</v>
      </c>
      <c r="E14290" s="120" t="s">
        <v>31841</v>
      </c>
      <c r="F14290" s="209" t="s">
        <v>31842</v>
      </c>
      <c r="G14290" s="119" t="s">
        <v>741</v>
      </c>
      <c r="H14290" s="121" t="s">
        <v>41</v>
      </c>
      <c r="I14290" s="121" t="s">
        <v>63</v>
      </c>
      <c r="J14290" s="121" t="s">
        <v>328</v>
      </c>
      <c r="K14290" s="121" t="s">
        <v>65</v>
      </c>
      <c r="L14290" s="157" t="s">
        <v>32</v>
      </c>
      <c r="M14290" s="120" t="s">
        <v>33</v>
      </c>
      <c r="N14290" s="131">
        <v>44579</v>
      </c>
      <c r="O14290" s="131">
        <v>44579</v>
      </c>
    </row>
    <row r="14291" spans="1:19">
      <c r="A14291" s="116">
        <v>14291</v>
      </c>
      <c r="B14291" s="129">
        <v>44573</v>
      </c>
      <c r="D14291" s="120" t="s">
        <v>25</v>
      </c>
      <c r="E14291" s="120" t="s">
        <v>31843</v>
      </c>
      <c r="F14291" s="209" t="s">
        <v>19369</v>
      </c>
      <c r="G14291" s="119" t="s">
        <v>31844</v>
      </c>
      <c r="H14291" s="121" t="s">
        <v>41</v>
      </c>
      <c r="I14291" s="121" t="s">
        <v>63</v>
      </c>
      <c r="J14291" s="121" t="s">
        <v>328</v>
      </c>
      <c r="K14291" s="121" t="s">
        <v>65</v>
      </c>
      <c r="L14291" s="157" t="s">
        <v>32</v>
      </c>
      <c r="M14291" s="120" t="s">
        <v>33</v>
      </c>
      <c r="N14291" s="131">
        <v>44579</v>
      </c>
      <c r="O14291" s="131">
        <v>44579</v>
      </c>
      <c r="S14291" s="120" t="s">
        <v>34</v>
      </c>
    </row>
    <row r="14292" spans="1:19">
      <c r="A14292" s="116">
        <v>14292</v>
      </c>
      <c r="B14292" s="129">
        <v>44574</v>
      </c>
      <c r="D14292" s="120" t="s">
        <v>25</v>
      </c>
      <c r="E14292" s="120" t="s">
        <v>31845</v>
      </c>
      <c r="F14292" s="209" t="s">
        <v>20439</v>
      </c>
      <c r="G14292" s="119" t="s">
        <v>31846</v>
      </c>
      <c r="H14292" s="121" t="s">
        <v>76</v>
      </c>
      <c r="I14292" s="121" t="s">
        <v>30</v>
      </c>
      <c r="J14292" s="121" t="s">
        <v>435</v>
      </c>
      <c r="K14292" s="121" t="s">
        <v>65</v>
      </c>
      <c r="L14292" s="157" t="s">
        <v>32</v>
      </c>
      <c r="M14292" s="120" t="s">
        <v>78</v>
      </c>
    </row>
    <row r="14293" spans="1:19">
      <c r="A14293" s="116">
        <v>14293</v>
      </c>
      <c r="B14293" s="129">
        <v>44574</v>
      </c>
      <c r="D14293" s="120" t="s">
        <v>25</v>
      </c>
      <c r="E14293" s="120" t="s">
        <v>31847</v>
      </c>
      <c r="F14293" s="209" t="s">
        <v>51</v>
      </c>
      <c r="G14293" s="119" t="s">
        <v>31848</v>
      </c>
      <c r="H14293" s="121" t="s">
        <v>97</v>
      </c>
      <c r="I14293" s="121" t="s">
        <v>42</v>
      </c>
      <c r="J14293" s="121" t="s">
        <v>72</v>
      </c>
      <c r="K14293" s="121" t="s">
        <v>65</v>
      </c>
      <c r="L14293" s="157" t="s">
        <v>32</v>
      </c>
      <c r="M14293" s="120" t="s">
        <v>33</v>
      </c>
      <c r="N14293" s="131">
        <v>44579</v>
      </c>
      <c r="O14293" s="131">
        <v>44579</v>
      </c>
    </row>
    <row r="14294" spans="1:19">
      <c r="A14294" s="116">
        <v>14294</v>
      </c>
      <c r="B14294" s="129">
        <v>44574</v>
      </c>
      <c r="D14294" s="120" t="s">
        <v>25</v>
      </c>
      <c r="E14294" s="120" t="s">
        <v>31849</v>
      </c>
      <c r="F14294" s="209" t="s">
        <v>31850</v>
      </c>
      <c r="G14294" s="119" t="s">
        <v>31851</v>
      </c>
      <c r="H14294" s="121" t="s">
        <v>192</v>
      </c>
      <c r="I14294" s="121" t="s">
        <v>42</v>
      </c>
      <c r="J14294" s="121" t="s">
        <v>43</v>
      </c>
      <c r="K14294" s="121" t="s">
        <v>65</v>
      </c>
      <c r="L14294" s="157" t="s">
        <v>32</v>
      </c>
      <c r="M14294" s="120" t="s">
        <v>33</v>
      </c>
      <c r="N14294" s="131">
        <v>44579</v>
      </c>
      <c r="O14294" s="131">
        <v>44579</v>
      </c>
    </row>
    <row r="14295" spans="1:19">
      <c r="A14295" s="116">
        <v>14295</v>
      </c>
      <c r="B14295" s="129">
        <v>44574</v>
      </c>
      <c r="D14295" s="120" t="s">
        <v>25</v>
      </c>
      <c r="E14295" s="120" t="s">
        <v>31852</v>
      </c>
      <c r="F14295" s="209" t="s">
        <v>31853</v>
      </c>
      <c r="G14295" s="119" t="s">
        <v>31854</v>
      </c>
      <c r="H14295" s="121" t="s">
        <v>76</v>
      </c>
      <c r="I14295" s="121" t="s">
        <v>42</v>
      </c>
      <c r="J14295" s="121" t="s">
        <v>72</v>
      </c>
      <c r="K14295" s="121" t="s">
        <v>65</v>
      </c>
      <c r="L14295" s="157" t="s">
        <v>32</v>
      </c>
      <c r="M14295" s="120" t="s">
        <v>78</v>
      </c>
    </row>
    <row r="14296" spans="1:19">
      <c r="A14296" s="116">
        <v>14296</v>
      </c>
      <c r="B14296" s="129">
        <v>44574</v>
      </c>
      <c r="D14296" s="120" t="s">
        <v>25</v>
      </c>
      <c r="E14296" s="120" t="s">
        <v>31855</v>
      </c>
      <c r="F14296" s="209" t="s">
        <v>18076</v>
      </c>
      <c r="G14296" s="119" t="s">
        <v>31856</v>
      </c>
      <c r="H14296" s="121" t="s">
        <v>1173</v>
      </c>
      <c r="I14296" s="121" t="s">
        <v>42</v>
      </c>
      <c r="J14296" s="121" t="s">
        <v>43</v>
      </c>
      <c r="K14296" s="121" t="s">
        <v>65</v>
      </c>
      <c r="L14296" s="157" t="s">
        <v>32</v>
      </c>
      <c r="M14296" s="120" t="s">
        <v>78</v>
      </c>
    </row>
    <row r="14297" spans="1:19">
      <c r="A14297" s="116">
        <v>14297</v>
      </c>
      <c r="B14297" s="129">
        <v>44574</v>
      </c>
      <c r="D14297" s="120" t="s">
        <v>25</v>
      </c>
      <c r="E14297" s="120" t="s">
        <v>31857</v>
      </c>
      <c r="F14297" s="209" t="s">
        <v>25289</v>
      </c>
      <c r="G14297" s="119" t="s">
        <v>31858</v>
      </c>
      <c r="H14297" s="121" t="s">
        <v>76</v>
      </c>
      <c r="I14297" s="121" t="s">
        <v>196</v>
      </c>
      <c r="J14297" s="121" t="s">
        <v>196</v>
      </c>
      <c r="K14297" s="121" t="s">
        <v>65</v>
      </c>
      <c r="L14297" s="157" t="s">
        <v>32</v>
      </c>
      <c r="M14297" s="120" t="s">
        <v>33</v>
      </c>
      <c r="N14297" s="131">
        <v>44579</v>
      </c>
      <c r="O14297" s="131">
        <v>44579</v>
      </c>
    </row>
    <row r="14298" spans="1:19">
      <c r="A14298" s="116">
        <v>14298</v>
      </c>
      <c r="B14298" s="129">
        <v>44574</v>
      </c>
      <c r="D14298" s="120" t="s">
        <v>25</v>
      </c>
      <c r="E14298" s="120" t="s">
        <v>31859</v>
      </c>
      <c r="F14298" s="209" t="s">
        <v>31860</v>
      </c>
      <c r="G14298" s="119" t="s">
        <v>31861</v>
      </c>
      <c r="H14298" s="121" t="s">
        <v>140</v>
      </c>
      <c r="I14298" s="121" t="s">
        <v>30</v>
      </c>
      <c r="J14298" s="121" t="s">
        <v>435</v>
      </c>
      <c r="K14298" s="121" t="s">
        <v>65</v>
      </c>
      <c r="L14298" s="157" t="s">
        <v>32</v>
      </c>
      <c r="M14298" s="120" t="s">
        <v>33</v>
      </c>
      <c r="N14298" s="131">
        <v>44579</v>
      </c>
      <c r="O14298" s="131">
        <v>44579</v>
      </c>
    </row>
    <row r="14299" spans="1:19" ht="27.6">
      <c r="A14299" s="116">
        <v>14299</v>
      </c>
      <c r="B14299" s="129">
        <v>44574</v>
      </c>
      <c r="D14299" s="120" t="s">
        <v>25</v>
      </c>
      <c r="E14299" s="120" t="s">
        <v>31862</v>
      </c>
      <c r="F14299" s="209" t="s">
        <v>31863</v>
      </c>
      <c r="G14299" s="119" t="s">
        <v>1033</v>
      </c>
      <c r="H14299" s="121" t="s">
        <v>76</v>
      </c>
      <c r="I14299" s="121" t="s">
        <v>63</v>
      </c>
      <c r="J14299" s="121" t="s">
        <v>328</v>
      </c>
      <c r="K14299" s="121" t="s">
        <v>65</v>
      </c>
      <c r="L14299" s="157" t="s">
        <v>32</v>
      </c>
      <c r="M14299" s="120" t="s">
        <v>33</v>
      </c>
      <c r="N14299" s="131">
        <v>44601</v>
      </c>
      <c r="O14299" s="131">
        <v>44601</v>
      </c>
    </row>
    <row r="14300" spans="1:19">
      <c r="A14300" s="116">
        <v>14300</v>
      </c>
      <c r="B14300" s="129">
        <v>44574</v>
      </c>
      <c r="D14300" s="120" t="s">
        <v>25</v>
      </c>
      <c r="E14300" s="120" t="s">
        <v>31864</v>
      </c>
      <c r="F14300" s="209" t="s">
        <v>31865</v>
      </c>
      <c r="G14300" s="119" t="s">
        <v>31866</v>
      </c>
      <c r="H14300" s="121" t="s">
        <v>86</v>
      </c>
      <c r="I14300" s="121" t="s">
        <v>30</v>
      </c>
      <c r="J14300" s="121" t="s">
        <v>7216</v>
      </c>
      <c r="K14300" s="121" t="s">
        <v>65</v>
      </c>
      <c r="L14300" s="157" t="s">
        <v>32</v>
      </c>
      <c r="M14300" s="120" t="s">
        <v>33</v>
      </c>
      <c r="N14300" s="131">
        <v>44579</v>
      </c>
      <c r="O14300" s="131">
        <v>44579</v>
      </c>
    </row>
    <row r="14301" spans="1:19">
      <c r="A14301" s="116">
        <v>14301</v>
      </c>
      <c r="B14301" s="129">
        <v>44574</v>
      </c>
      <c r="D14301" s="120" t="s">
        <v>25</v>
      </c>
      <c r="E14301" s="120" t="s">
        <v>31867</v>
      </c>
      <c r="F14301" s="209" t="s">
        <v>5742</v>
      </c>
      <c r="G14301" s="119" t="s">
        <v>31868</v>
      </c>
      <c r="H14301" s="121" t="s">
        <v>97</v>
      </c>
      <c r="I14301" s="121" t="s">
        <v>196</v>
      </c>
      <c r="J14301" s="121" t="s">
        <v>196</v>
      </c>
      <c r="K14301" s="121" t="s">
        <v>65</v>
      </c>
      <c r="L14301" s="157" t="s">
        <v>32</v>
      </c>
      <c r="M14301" s="120" t="s">
        <v>78</v>
      </c>
    </row>
    <row r="14302" spans="1:19">
      <c r="A14302" s="116">
        <v>14302</v>
      </c>
      <c r="B14302" s="129">
        <v>44574</v>
      </c>
      <c r="D14302" s="120" t="s">
        <v>25</v>
      </c>
      <c r="E14302" s="120" t="s">
        <v>31869</v>
      </c>
      <c r="F14302" s="209" t="s">
        <v>31870</v>
      </c>
      <c r="G14302" s="119" t="s">
        <v>31871</v>
      </c>
      <c r="H14302" s="121" t="s">
        <v>97</v>
      </c>
      <c r="I14302" s="121" t="s">
        <v>63</v>
      </c>
      <c r="J14302" s="121" t="s">
        <v>2145</v>
      </c>
      <c r="K14302" s="121" t="s">
        <v>65</v>
      </c>
      <c r="L14302" s="157" t="s">
        <v>32</v>
      </c>
      <c r="M14302" s="120" t="s">
        <v>33</v>
      </c>
      <c r="N14302" s="131">
        <v>44601</v>
      </c>
      <c r="O14302" s="131">
        <v>44601</v>
      </c>
    </row>
    <row r="14303" spans="1:19">
      <c r="A14303" s="116">
        <v>14303</v>
      </c>
      <c r="B14303" s="129">
        <v>44574</v>
      </c>
      <c r="D14303" s="120" t="s">
        <v>25</v>
      </c>
      <c r="E14303" s="120" t="s">
        <v>31872</v>
      </c>
      <c r="F14303" s="209" t="s">
        <v>31873</v>
      </c>
      <c r="G14303" s="119" t="s">
        <v>5234</v>
      </c>
      <c r="H14303" s="121" t="s">
        <v>76</v>
      </c>
      <c r="I14303" s="121" t="s">
        <v>42</v>
      </c>
      <c r="J14303" s="121" t="s">
        <v>478</v>
      </c>
      <c r="K14303" s="121" t="s">
        <v>65</v>
      </c>
      <c r="L14303" s="157" t="s">
        <v>32</v>
      </c>
      <c r="M14303" s="120" t="s">
        <v>33</v>
      </c>
      <c r="N14303" s="131">
        <v>44579</v>
      </c>
      <c r="O14303" s="131">
        <v>44579</v>
      </c>
      <c r="S14303" s="120" t="s">
        <v>34</v>
      </c>
    </row>
    <row r="14304" spans="1:19" ht="27.6">
      <c r="A14304" s="116">
        <v>14304</v>
      </c>
      <c r="B14304" s="129">
        <v>44574</v>
      </c>
      <c r="D14304" s="120" t="s">
        <v>25</v>
      </c>
      <c r="E14304" s="120" t="s">
        <v>31874</v>
      </c>
      <c r="F14304" s="209" t="s">
        <v>31875</v>
      </c>
      <c r="G14304" s="119" t="s">
        <v>85</v>
      </c>
      <c r="H14304" s="121" t="s">
        <v>86</v>
      </c>
      <c r="I14304" s="121" t="s">
        <v>30</v>
      </c>
      <c r="J14304" s="121" t="s">
        <v>435</v>
      </c>
      <c r="K14304" s="121" t="s">
        <v>65</v>
      </c>
      <c r="L14304" s="157" t="s">
        <v>32</v>
      </c>
      <c r="M14304" s="120" t="s">
        <v>33</v>
      </c>
      <c r="N14304" s="131">
        <v>44579</v>
      </c>
      <c r="O14304" s="131">
        <v>44579</v>
      </c>
    </row>
    <row r="14305" spans="1:19">
      <c r="A14305" s="116">
        <v>14305</v>
      </c>
      <c r="B14305" s="129">
        <v>44574</v>
      </c>
      <c r="D14305" s="120" t="s">
        <v>25</v>
      </c>
      <c r="E14305" s="120" t="s">
        <v>31876</v>
      </c>
      <c r="F14305" s="209" t="s">
        <v>28250</v>
      </c>
      <c r="G14305" s="119" t="s">
        <v>31877</v>
      </c>
      <c r="H14305" s="121" t="s">
        <v>97</v>
      </c>
      <c r="I14305" s="121" t="s">
        <v>42</v>
      </c>
      <c r="J14305" s="121" t="s">
        <v>31878</v>
      </c>
      <c r="K14305" s="121" t="s">
        <v>65</v>
      </c>
      <c r="L14305" s="157" t="s">
        <v>32</v>
      </c>
      <c r="M14305" s="120" t="s">
        <v>78</v>
      </c>
    </row>
    <row r="14306" spans="1:19">
      <c r="A14306" s="116">
        <v>14306</v>
      </c>
      <c r="B14306" s="129">
        <v>44574</v>
      </c>
      <c r="D14306" s="120" t="s">
        <v>25</v>
      </c>
      <c r="E14306" s="120" t="s">
        <v>31879</v>
      </c>
      <c r="F14306" s="209" t="s">
        <v>31880</v>
      </c>
      <c r="G14306" s="119" t="s">
        <v>31881</v>
      </c>
      <c r="H14306" s="121" t="s">
        <v>97</v>
      </c>
      <c r="I14306" s="121" t="s">
        <v>63</v>
      </c>
      <c r="J14306" s="121" t="s">
        <v>524</v>
      </c>
      <c r="K14306" s="121" t="s">
        <v>65</v>
      </c>
      <c r="L14306" s="157" t="s">
        <v>32</v>
      </c>
      <c r="M14306" s="120" t="s">
        <v>33</v>
      </c>
      <c r="N14306" s="131">
        <v>44579</v>
      </c>
      <c r="O14306" s="131">
        <v>44579</v>
      </c>
    </row>
    <row r="14307" spans="1:19">
      <c r="A14307" s="116">
        <v>14307</v>
      </c>
      <c r="B14307" s="129">
        <v>44574</v>
      </c>
      <c r="D14307" s="120" t="s">
        <v>25</v>
      </c>
      <c r="E14307" s="120" t="s">
        <v>31882</v>
      </c>
      <c r="F14307" s="209" t="s">
        <v>31883</v>
      </c>
      <c r="G14307" s="119" t="s">
        <v>31884</v>
      </c>
      <c r="H14307" s="121" t="s">
        <v>140</v>
      </c>
      <c r="I14307" s="121" t="s">
        <v>30</v>
      </c>
      <c r="J14307" s="121" t="s">
        <v>77</v>
      </c>
      <c r="K14307" s="121" t="s">
        <v>65</v>
      </c>
      <c r="L14307" s="157" t="s">
        <v>32</v>
      </c>
      <c r="M14307" s="120" t="s">
        <v>78</v>
      </c>
    </row>
    <row r="14308" spans="1:19">
      <c r="A14308" s="116">
        <v>14308</v>
      </c>
      <c r="B14308" s="129">
        <v>44574</v>
      </c>
      <c r="D14308" s="120" t="s">
        <v>25</v>
      </c>
      <c r="E14308" s="120" t="s">
        <v>31885</v>
      </c>
      <c r="F14308" s="209" t="s">
        <v>31886</v>
      </c>
      <c r="G14308" s="119" t="s">
        <v>31887</v>
      </c>
      <c r="H14308" s="121" t="s">
        <v>76</v>
      </c>
      <c r="I14308" s="121" t="s">
        <v>196</v>
      </c>
      <c r="J14308" s="121" t="s">
        <v>196</v>
      </c>
      <c r="K14308" s="121" t="s">
        <v>65</v>
      </c>
      <c r="L14308" s="157" t="s">
        <v>32</v>
      </c>
      <c r="M14308" s="120" t="s">
        <v>33</v>
      </c>
      <c r="N14308" s="131">
        <v>44579</v>
      </c>
      <c r="O14308" s="131">
        <v>44579</v>
      </c>
    </row>
    <row r="14309" spans="1:19" ht="27.6">
      <c r="A14309" s="116">
        <v>14309</v>
      </c>
      <c r="B14309" s="129">
        <v>44574</v>
      </c>
      <c r="D14309" s="120" t="s">
        <v>25</v>
      </c>
      <c r="E14309" s="120" t="s">
        <v>31888</v>
      </c>
      <c r="F14309" s="209" t="s">
        <v>31889</v>
      </c>
      <c r="G14309" s="119" t="s">
        <v>172</v>
      </c>
      <c r="H14309" s="121" t="s">
        <v>48</v>
      </c>
      <c r="I14309" s="121" t="s">
        <v>42</v>
      </c>
      <c r="J14309" s="121" t="s">
        <v>2268</v>
      </c>
      <c r="K14309" s="121" t="s">
        <v>65</v>
      </c>
      <c r="L14309" s="157" t="s">
        <v>32</v>
      </c>
      <c r="M14309" s="120" t="s">
        <v>33</v>
      </c>
      <c r="N14309" s="131">
        <v>44579</v>
      </c>
      <c r="O14309" s="131">
        <v>44579</v>
      </c>
    </row>
    <row r="14310" spans="1:19">
      <c r="A14310" s="116">
        <v>14310</v>
      </c>
      <c r="B14310" s="129">
        <v>44574</v>
      </c>
      <c r="D14310" s="120" t="s">
        <v>25</v>
      </c>
      <c r="E14310" s="120" t="s">
        <v>31890</v>
      </c>
      <c r="F14310" s="209" t="s">
        <v>31891</v>
      </c>
      <c r="G14310" s="119" t="s">
        <v>13618</v>
      </c>
      <c r="H14310" s="121" t="s">
        <v>41</v>
      </c>
      <c r="I14310" s="121" t="s">
        <v>30</v>
      </c>
      <c r="J14310" s="121" t="s">
        <v>435</v>
      </c>
      <c r="K14310" s="121" t="s">
        <v>65</v>
      </c>
      <c r="L14310" s="157" t="s">
        <v>32</v>
      </c>
      <c r="M14310" s="120" t="s">
        <v>33</v>
      </c>
      <c r="N14310" s="131">
        <v>44601</v>
      </c>
      <c r="O14310" s="131">
        <v>44601</v>
      </c>
    </row>
    <row r="14311" spans="1:19">
      <c r="A14311" s="116">
        <v>14311</v>
      </c>
      <c r="B14311" s="129">
        <v>44574</v>
      </c>
      <c r="D14311" s="120" t="s">
        <v>25</v>
      </c>
      <c r="E14311" s="120" t="s">
        <v>31892</v>
      </c>
      <c r="F14311" s="209" t="s">
        <v>351</v>
      </c>
      <c r="G14311" s="119" t="s">
        <v>31893</v>
      </c>
      <c r="H14311" s="121" t="s">
        <v>76</v>
      </c>
      <c r="I14311" s="121" t="s">
        <v>30</v>
      </c>
      <c r="J14311" s="121" t="s">
        <v>31894</v>
      </c>
      <c r="K14311" s="121" t="s">
        <v>65</v>
      </c>
      <c r="L14311" s="157" t="s">
        <v>32</v>
      </c>
      <c r="M14311" s="120" t="s">
        <v>33</v>
      </c>
      <c r="N14311" s="131">
        <v>44579</v>
      </c>
      <c r="O14311" s="131">
        <v>44579</v>
      </c>
      <c r="S14311" s="120" t="s">
        <v>34</v>
      </c>
    </row>
    <row r="14312" spans="1:19" ht="27.6">
      <c r="A14312" s="116">
        <v>14312</v>
      </c>
      <c r="B14312" s="129">
        <v>44574</v>
      </c>
      <c r="D14312" s="120" t="s">
        <v>25</v>
      </c>
      <c r="E14312" s="120" t="s">
        <v>31895</v>
      </c>
      <c r="F14312" s="209" t="s">
        <v>31896</v>
      </c>
      <c r="G14312" s="119" t="s">
        <v>31897</v>
      </c>
      <c r="H14312" s="121" t="s">
        <v>140</v>
      </c>
      <c r="I14312" s="121" t="s">
        <v>30</v>
      </c>
      <c r="J14312" s="121" t="s">
        <v>435</v>
      </c>
      <c r="K14312" s="121" t="s">
        <v>65</v>
      </c>
      <c r="L14312" s="157" t="s">
        <v>32</v>
      </c>
      <c r="M14312" s="120" t="s">
        <v>78</v>
      </c>
    </row>
    <row r="14313" spans="1:19">
      <c r="A14313" s="116">
        <v>14313</v>
      </c>
      <c r="B14313" s="129">
        <v>44574</v>
      </c>
      <c r="D14313" s="120" t="s">
        <v>25</v>
      </c>
      <c r="E14313" s="120" t="s">
        <v>31898</v>
      </c>
      <c r="F14313" s="209" t="s">
        <v>31899</v>
      </c>
      <c r="G14313" s="119" t="s">
        <v>805</v>
      </c>
      <c r="H14313" s="121" t="s">
        <v>76</v>
      </c>
      <c r="I14313" s="121" t="s">
        <v>42</v>
      </c>
      <c r="J14313" s="121" t="s">
        <v>478</v>
      </c>
      <c r="K14313" s="121" t="s">
        <v>65</v>
      </c>
      <c r="L14313" s="157" t="s">
        <v>32</v>
      </c>
      <c r="M14313" s="120" t="s">
        <v>78</v>
      </c>
    </row>
    <row r="14314" spans="1:19" ht="41.4">
      <c r="A14314" s="116">
        <v>14314</v>
      </c>
      <c r="B14314" s="129">
        <v>44574</v>
      </c>
      <c r="D14314" s="120" t="s">
        <v>25</v>
      </c>
      <c r="E14314" s="120" t="s">
        <v>31900</v>
      </c>
      <c r="F14314" s="209" t="s">
        <v>31901</v>
      </c>
      <c r="G14314" s="119" t="s">
        <v>20995</v>
      </c>
      <c r="H14314" s="121" t="s">
        <v>48</v>
      </c>
      <c r="I14314" s="121" t="s">
        <v>42</v>
      </c>
      <c r="J14314" s="121" t="s">
        <v>72</v>
      </c>
      <c r="K14314" s="121" t="s">
        <v>65</v>
      </c>
      <c r="L14314" s="157" t="s">
        <v>32</v>
      </c>
      <c r="M14314" s="120" t="s">
        <v>33</v>
      </c>
      <c r="N14314" s="131">
        <v>44579</v>
      </c>
      <c r="O14314" s="131">
        <v>44579</v>
      </c>
    </row>
    <row r="14315" spans="1:19" ht="27.6">
      <c r="A14315" s="116">
        <v>14315</v>
      </c>
      <c r="B14315" s="129">
        <v>44574</v>
      </c>
      <c r="D14315" s="120" t="s">
        <v>25</v>
      </c>
      <c r="E14315" s="120" t="s">
        <v>31902</v>
      </c>
      <c r="F14315" s="209" t="s">
        <v>31903</v>
      </c>
      <c r="G14315" s="119" t="s">
        <v>20665</v>
      </c>
      <c r="H14315" s="121" t="s">
        <v>1173</v>
      </c>
      <c r="I14315" s="121" t="s">
        <v>30</v>
      </c>
      <c r="J14315" s="121" t="s">
        <v>77</v>
      </c>
      <c r="K14315" s="121" t="s">
        <v>65</v>
      </c>
      <c r="L14315" s="157" t="s">
        <v>32</v>
      </c>
      <c r="M14315" s="120" t="s">
        <v>33</v>
      </c>
      <c r="N14315" s="131">
        <v>44581</v>
      </c>
      <c r="O14315" s="131">
        <v>44601</v>
      </c>
    </row>
    <row r="14316" spans="1:19">
      <c r="A14316" s="116">
        <v>14316</v>
      </c>
      <c r="B14316" s="129">
        <v>44574</v>
      </c>
      <c r="D14316" s="120" t="s">
        <v>25</v>
      </c>
      <c r="E14316" s="120" t="s">
        <v>31904</v>
      </c>
      <c r="F14316" s="209" t="s">
        <v>10081</v>
      </c>
      <c r="G14316" s="119" t="s">
        <v>15995</v>
      </c>
      <c r="H14316" s="121" t="s">
        <v>140</v>
      </c>
      <c r="I14316" s="121" t="s">
        <v>30</v>
      </c>
      <c r="J14316" s="121" t="s">
        <v>87</v>
      </c>
      <c r="K14316" s="121" t="s">
        <v>65</v>
      </c>
      <c r="L14316" s="157" t="s">
        <v>32</v>
      </c>
      <c r="M14316" s="120" t="s">
        <v>78</v>
      </c>
    </row>
    <row r="14317" spans="1:19">
      <c r="A14317" s="116">
        <v>14317</v>
      </c>
      <c r="B14317" s="129">
        <v>44574</v>
      </c>
      <c r="D14317" s="120" t="s">
        <v>25</v>
      </c>
      <c r="E14317" s="120" t="s">
        <v>31905</v>
      </c>
      <c r="F14317" s="209" t="s">
        <v>31906</v>
      </c>
      <c r="G14317" s="119" t="s">
        <v>31907</v>
      </c>
      <c r="H14317" s="121" t="s">
        <v>48</v>
      </c>
      <c r="I14317" s="121" t="s">
        <v>30</v>
      </c>
      <c r="J14317" s="121" t="s">
        <v>77</v>
      </c>
      <c r="K14317" s="121" t="s">
        <v>65</v>
      </c>
      <c r="L14317" s="157" t="s">
        <v>32</v>
      </c>
      <c r="M14317" s="120" t="s">
        <v>33</v>
      </c>
      <c r="N14317" s="131">
        <v>44579</v>
      </c>
      <c r="O14317" s="131">
        <v>44579</v>
      </c>
    </row>
    <row r="14318" spans="1:19" ht="27.6">
      <c r="A14318" s="116">
        <v>14318</v>
      </c>
      <c r="B14318" s="129">
        <v>44574</v>
      </c>
      <c r="D14318" s="120" t="s">
        <v>25</v>
      </c>
      <c r="E14318" s="120" t="s">
        <v>31908</v>
      </c>
      <c r="F14318" s="209" t="s">
        <v>31909</v>
      </c>
      <c r="G14318" s="119" t="s">
        <v>25939</v>
      </c>
      <c r="H14318" s="121" t="s">
        <v>160</v>
      </c>
      <c r="I14318" s="121" t="s">
        <v>196</v>
      </c>
      <c r="J14318" s="121" t="s">
        <v>196</v>
      </c>
      <c r="K14318" s="121" t="s">
        <v>65</v>
      </c>
      <c r="L14318" s="157" t="s">
        <v>32</v>
      </c>
      <c r="M14318" s="120" t="s">
        <v>33</v>
      </c>
      <c r="N14318" s="131">
        <v>44579</v>
      </c>
      <c r="O14318" s="131">
        <v>44579</v>
      </c>
    </row>
    <row r="14319" spans="1:19">
      <c r="A14319" s="116">
        <v>14319</v>
      </c>
      <c r="B14319" s="129">
        <v>44574</v>
      </c>
      <c r="D14319" s="120" t="s">
        <v>25</v>
      </c>
      <c r="E14319" s="120" t="s">
        <v>31910</v>
      </c>
      <c r="F14319" s="209" t="s">
        <v>31911</v>
      </c>
      <c r="G14319" s="119" t="s">
        <v>31912</v>
      </c>
      <c r="H14319" s="121" t="s">
        <v>118</v>
      </c>
      <c r="I14319" s="121" t="s">
        <v>42</v>
      </c>
      <c r="J14319" s="121" t="s">
        <v>1811</v>
      </c>
      <c r="K14319" s="121" t="s">
        <v>65</v>
      </c>
      <c r="L14319" s="157" t="s">
        <v>32</v>
      </c>
      <c r="M14319" s="120" t="s">
        <v>78</v>
      </c>
    </row>
    <row r="14320" spans="1:19">
      <c r="A14320" s="116">
        <v>14320</v>
      </c>
      <c r="B14320" s="129">
        <v>44574</v>
      </c>
      <c r="D14320" s="120" t="s">
        <v>25</v>
      </c>
      <c r="E14320" s="120" t="s">
        <v>31913</v>
      </c>
      <c r="F14320" s="209" t="s">
        <v>31914</v>
      </c>
      <c r="G14320" s="119" t="s">
        <v>445</v>
      </c>
      <c r="H14320" s="121" t="s">
        <v>1173</v>
      </c>
      <c r="I14320" s="121" t="s">
        <v>30</v>
      </c>
      <c r="J14320" s="121" t="s">
        <v>435</v>
      </c>
      <c r="K14320" s="121" t="s">
        <v>65</v>
      </c>
      <c r="L14320" s="157" t="s">
        <v>32</v>
      </c>
      <c r="M14320" s="120" t="s">
        <v>33</v>
      </c>
      <c r="N14320" s="131">
        <v>44579</v>
      </c>
      <c r="O14320" s="131">
        <v>44579</v>
      </c>
      <c r="S14320" s="120" t="s">
        <v>34</v>
      </c>
    </row>
    <row r="14321" spans="1:19">
      <c r="A14321" s="116">
        <v>14321</v>
      </c>
      <c r="B14321" s="129">
        <v>44574</v>
      </c>
      <c r="D14321" s="120" t="s">
        <v>25</v>
      </c>
      <c r="E14321" s="120" t="s">
        <v>31915</v>
      </c>
      <c r="F14321" s="209" t="s">
        <v>1449</v>
      </c>
      <c r="G14321" s="119" t="s">
        <v>12601</v>
      </c>
      <c r="H14321" s="121" t="s">
        <v>1173</v>
      </c>
      <c r="I14321" s="121" t="s">
        <v>30</v>
      </c>
      <c r="J14321" s="121" t="s">
        <v>435</v>
      </c>
      <c r="K14321" s="121" t="s">
        <v>65</v>
      </c>
      <c r="L14321" s="157" t="s">
        <v>32</v>
      </c>
      <c r="M14321" s="120" t="s">
        <v>78</v>
      </c>
    </row>
    <row r="14322" spans="1:19">
      <c r="A14322" s="116">
        <v>14322</v>
      </c>
      <c r="B14322" s="129">
        <v>44574</v>
      </c>
      <c r="D14322" s="120" t="s">
        <v>25</v>
      </c>
      <c r="E14322" s="120" t="s">
        <v>31916</v>
      </c>
      <c r="F14322" s="209" t="s">
        <v>31917</v>
      </c>
      <c r="G14322" s="119" t="s">
        <v>31918</v>
      </c>
      <c r="H14322" s="121" t="s">
        <v>97</v>
      </c>
      <c r="I14322" s="121" t="s">
        <v>63</v>
      </c>
      <c r="J14322" s="121" t="s">
        <v>64</v>
      </c>
      <c r="K14322" s="121" t="s">
        <v>65</v>
      </c>
      <c r="L14322" s="157" t="s">
        <v>32</v>
      </c>
      <c r="M14322" s="120" t="s">
        <v>78</v>
      </c>
    </row>
    <row r="14323" spans="1:19">
      <c r="A14323" s="116">
        <v>14323</v>
      </c>
      <c r="B14323" s="129">
        <v>44574</v>
      </c>
      <c r="D14323" s="120" t="s">
        <v>25</v>
      </c>
      <c r="E14323" s="120" t="s">
        <v>31919</v>
      </c>
      <c r="F14323" s="209" t="s">
        <v>31920</v>
      </c>
      <c r="G14323" s="119" t="s">
        <v>746</v>
      </c>
      <c r="H14323" s="121" t="s">
        <v>41</v>
      </c>
      <c r="I14323" s="121" t="s">
        <v>63</v>
      </c>
      <c r="J14323" s="121" t="s">
        <v>323</v>
      </c>
      <c r="K14323" s="121" t="s">
        <v>65</v>
      </c>
      <c r="L14323" s="157" t="s">
        <v>32</v>
      </c>
      <c r="M14323" s="120" t="s">
        <v>33</v>
      </c>
      <c r="N14323" s="131">
        <v>44579</v>
      </c>
      <c r="O14323" s="131">
        <v>44579</v>
      </c>
    </row>
    <row r="14324" spans="1:19">
      <c r="A14324" s="116">
        <v>14324</v>
      </c>
      <c r="B14324" s="129">
        <v>44574</v>
      </c>
      <c r="D14324" s="120" t="s">
        <v>25</v>
      </c>
      <c r="E14324" s="120" t="s">
        <v>31921</v>
      </c>
      <c r="F14324" s="209" t="s">
        <v>31922</v>
      </c>
      <c r="G14324" s="119" t="s">
        <v>31923</v>
      </c>
      <c r="H14324" s="121" t="s">
        <v>97</v>
      </c>
      <c r="I14324" s="121" t="s">
        <v>30</v>
      </c>
      <c r="J14324" s="121" t="s">
        <v>435</v>
      </c>
      <c r="K14324" s="121" t="s">
        <v>65</v>
      </c>
      <c r="L14324" s="157" t="s">
        <v>32</v>
      </c>
      <c r="M14324" s="120" t="s">
        <v>33</v>
      </c>
      <c r="N14324" s="131">
        <v>44581</v>
      </c>
      <c r="O14324" s="131">
        <v>44581</v>
      </c>
    </row>
    <row r="14325" spans="1:19" ht="27.6">
      <c r="A14325" s="116">
        <v>14325</v>
      </c>
      <c r="B14325" s="129">
        <v>44574</v>
      </c>
      <c r="D14325" s="120" t="s">
        <v>25</v>
      </c>
      <c r="E14325" s="120" t="s">
        <v>31924</v>
      </c>
      <c r="F14325" s="209" t="s">
        <v>31925</v>
      </c>
      <c r="G14325" s="119" t="s">
        <v>31926</v>
      </c>
      <c r="H14325" s="121" t="s">
        <v>140</v>
      </c>
      <c r="I14325" s="121" t="s">
        <v>42</v>
      </c>
      <c r="J14325" s="121" t="s">
        <v>1720</v>
      </c>
      <c r="K14325" s="121" t="s">
        <v>65</v>
      </c>
      <c r="L14325" s="157" t="s">
        <v>32</v>
      </c>
      <c r="M14325" s="120" t="s">
        <v>33</v>
      </c>
      <c r="N14325" s="131">
        <v>44579</v>
      </c>
      <c r="O14325" s="131">
        <v>44579</v>
      </c>
      <c r="S14325" s="120" t="s">
        <v>135</v>
      </c>
    </row>
    <row r="14326" spans="1:19" ht="27.6">
      <c r="A14326" s="116">
        <v>14326</v>
      </c>
      <c r="B14326" s="129">
        <v>44574</v>
      </c>
      <c r="D14326" s="120" t="s">
        <v>25</v>
      </c>
      <c r="E14326" s="120" t="s">
        <v>31927</v>
      </c>
      <c r="F14326" s="209" t="s">
        <v>31928</v>
      </c>
      <c r="G14326" s="119" t="s">
        <v>229</v>
      </c>
      <c r="H14326" s="121" t="s">
        <v>76</v>
      </c>
      <c r="I14326" s="121" t="s">
        <v>196</v>
      </c>
      <c r="J14326" s="121" t="s">
        <v>196</v>
      </c>
      <c r="K14326" s="121" t="s">
        <v>65</v>
      </c>
      <c r="L14326" s="157" t="s">
        <v>32</v>
      </c>
      <c r="M14326" s="120" t="s">
        <v>33</v>
      </c>
      <c r="N14326" s="131" t="s">
        <v>31929</v>
      </c>
    </row>
    <row r="14327" spans="1:19" ht="27.6">
      <c r="A14327" s="116">
        <v>14327</v>
      </c>
      <c r="B14327" s="129">
        <v>44574</v>
      </c>
      <c r="D14327" s="120" t="s">
        <v>25</v>
      </c>
      <c r="E14327" s="120" t="s">
        <v>31930</v>
      </c>
      <c r="F14327" s="209" t="s">
        <v>31931</v>
      </c>
      <c r="G14327" s="119" t="s">
        <v>1768</v>
      </c>
      <c r="H14327" s="121" t="s">
        <v>41</v>
      </c>
      <c r="I14327" s="121" t="s">
        <v>30</v>
      </c>
      <c r="J14327" s="121" t="s">
        <v>77</v>
      </c>
      <c r="K14327" s="121" t="s">
        <v>65</v>
      </c>
      <c r="L14327" s="157" t="s">
        <v>32</v>
      </c>
      <c r="M14327" s="120" t="s">
        <v>33</v>
      </c>
      <c r="N14327" s="131">
        <v>44579</v>
      </c>
      <c r="O14327" s="131">
        <v>44579</v>
      </c>
    </row>
    <row r="14328" spans="1:19">
      <c r="A14328" s="116">
        <v>14328</v>
      </c>
      <c r="B14328" s="129">
        <v>44574</v>
      </c>
      <c r="D14328" s="120" t="s">
        <v>25</v>
      </c>
      <c r="E14328" s="120" t="s">
        <v>31932</v>
      </c>
      <c r="F14328" s="209" t="s">
        <v>31933</v>
      </c>
      <c r="G14328" s="119" t="s">
        <v>4956</v>
      </c>
      <c r="H14328" s="121" t="s">
        <v>41</v>
      </c>
      <c r="I14328" s="121" t="s">
        <v>30</v>
      </c>
      <c r="J14328" s="121" t="s">
        <v>9480</v>
      </c>
      <c r="K14328" s="121" t="s">
        <v>65</v>
      </c>
      <c r="L14328" s="157" t="s">
        <v>32</v>
      </c>
      <c r="M14328" s="120" t="s">
        <v>33</v>
      </c>
      <c r="N14328" s="131">
        <v>44601</v>
      </c>
      <c r="O14328" s="131">
        <v>44601</v>
      </c>
    </row>
    <row r="14329" spans="1:19">
      <c r="A14329" s="116">
        <v>14329</v>
      </c>
      <c r="B14329" s="129">
        <v>44574</v>
      </c>
      <c r="D14329" s="120" t="s">
        <v>25</v>
      </c>
      <c r="E14329" s="120" t="s">
        <v>31934</v>
      </c>
      <c r="F14329" s="209" t="s">
        <v>31935</v>
      </c>
      <c r="G14329" s="119" t="s">
        <v>31936</v>
      </c>
      <c r="H14329" s="121" t="s">
        <v>41</v>
      </c>
      <c r="I14329" s="121" t="s">
        <v>63</v>
      </c>
      <c r="J14329" s="121" t="s">
        <v>6483</v>
      </c>
      <c r="K14329" s="121" t="s">
        <v>65</v>
      </c>
      <c r="L14329" s="157" t="s">
        <v>32</v>
      </c>
      <c r="M14329" s="120" t="s">
        <v>33</v>
      </c>
      <c r="N14329" s="131">
        <v>44579</v>
      </c>
      <c r="O14329" s="131">
        <v>44579</v>
      </c>
      <c r="S14329" s="120" t="s">
        <v>34</v>
      </c>
    </row>
    <row r="14330" spans="1:19">
      <c r="A14330" s="116">
        <v>14330</v>
      </c>
      <c r="B14330" s="129">
        <v>44574</v>
      </c>
      <c r="D14330" s="120" t="s">
        <v>25</v>
      </c>
      <c r="E14330" s="120" t="s">
        <v>31937</v>
      </c>
      <c r="F14330" s="209" t="s">
        <v>31938</v>
      </c>
      <c r="G14330" s="119" t="s">
        <v>31939</v>
      </c>
      <c r="H14330" s="121" t="s">
        <v>41</v>
      </c>
      <c r="I14330" s="121" t="s">
        <v>30</v>
      </c>
      <c r="J14330" s="121" t="s">
        <v>8096</v>
      </c>
      <c r="K14330" s="121" t="s">
        <v>65</v>
      </c>
      <c r="L14330" s="157" t="s">
        <v>32</v>
      </c>
      <c r="M14330" s="120" t="s">
        <v>33</v>
      </c>
      <c r="N14330" s="131">
        <v>44579</v>
      </c>
      <c r="O14330" s="131">
        <v>44579</v>
      </c>
    </row>
    <row r="14331" spans="1:19">
      <c r="A14331" s="116">
        <v>14331</v>
      </c>
      <c r="B14331" s="129">
        <v>44574</v>
      </c>
      <c r="D14331" s="120" t="s">
        <v>25</v>
      </c>
      <c r="E14331" s="120" t="s">
        <v>31940</v>
      </c>
      <c r="F14331" s="209" t="s">
        <v>1465</v>
      </c>
      <c r="G14331" s="119" t="s">
        <v>31941</v>
      </c>
      <c r="H14331" s="121" t="s">
        <v>140</v>
      </c>
      <c r="I14331" s="121" t="s">
        <v>63</v>
      </c>
      <c r="J14331" s="121" t="s">
        <v>328</v>
      </c>
      <c r="K14331" s="121" t="s">
        <v>65</v>
      </c>
      <c r="L14331" s="157" t="s">
        <v>32</v>
      </c>
      <c r="M14331" s="120" t="s">
        <v>78</v>
      </c>
    </row>
    <row r="14332" spans="1:19">
      <c r="A14332" s="116">
        <v>14332</v>
      </c>
      <c r="B14332" s="129">
        <v>44574</v>
      </c>
      <c r="D14332" s="120" t="s">
        <v>25</v>
      </c>
      <c r="E14332" s="120" t="s">
        <v>31942</v>
      </c>
      <c r="F14332" s="209" t="s">
        <v>783</v>
      </c>
      <c r="G14332" s="119" t="s">
        <v>31943</v>
      </c>
      <c r="H14332" s="121" t="s">
        <v>27385</v>
      </c>
      <c r="I14332" s="121" t="s">
        <v>30</v>
      </c>
      <c r="J14332" s="121" t="s">
        <v>77</v>
      </c>
      <c r="K14332" s="121" t="s">
        <v>65</v>
      </c>
      <c r="L14332" s="157" t="s">
        <v>32</v>
      </c>
      <c r="M14332" s="120" t="s">
        <v>78</v>
      </c>
    </row>
    <row r="14333" spans="1:19">
      <c r="A14333" s="116">
        <v>14333</v>
      </c>
      <c r="B14333" s="129">
        <v>44574</v>
      </c>
      <c r="D14333" s="120" t="s">
        <v>25</v>
      </c>
      <c r="E14333" s="120" t="s">
        <v>31944</v>
      </c>
      <c r="F14333" s="209" t="s">
        <v>31945</v>
      </c>
      <c r="G14333" s="119" t="s">
        <v>31946</v>
      </c>
      <c r="H14333" s="121" t="s">
        <v>97</v>
      </c>
      <c r="I14333" s="121" t="s">
        <v>30</v>
      </c>
      <c r="J14333" s="121" t="s">
        <v>485</v>
      </c>
      <c r="K14333" s="121" t="s">
        <v>65</v>
      </c>
      <c r="L14333" s="157" t="s">
        <v>32</v>
      </c>
      <c r="M14333" s="120" t="s">
        <v>78</v>
      </c>
    </row>
    <row r="14334" spans="1:19">
      <c r="A14334" s="116">
        <v>14334</v>
      </c>
      <c r="B14334" s="129">
        <v>44574</v>
      </c>
      <c r="D14334" s="120" t="s">
        <v>25</v>
      </c>
      <c r="E14334" s="120" t="s">
        <v>31947</v>
      </c>
      <c r="F14334" s="209" t="s">
        <v>5742</v>
      </c>
      <c r="G14334" s="119" t="s">
        <v>31948</v>
      </c>
      <c r="H14334" s="121" t="s">
        <v>344</v>
      </c>
      <c r="I14334" s="121" t="s">
        <v>2361</v>
      </c>
      <c r="J14334" s="121" t="s">
        <v>31949</v>
      </c>
      <c r="K14334" s="121" t="s">
        <v>65</v>
      </c>
      <c r="L14334" s="157" t="s">
        <v>32</v>
      </c>
      <c r="M14334" s="120" t="s">
        <v>33</v>
      </c>
      <c r="N14334" s="131">
        <v>44579</v>
      </c>
      <c r="O14334" s="131">
        <v>44579</v>
      </c>
    </row>
    <row r="14335" spans="1:19">
      <c r="A14335" s="116">
        <v>14335</v>
      </c>
      <c r="B14335" s="129">
        <v>44574</v>
      </c>
      <c r="D14335" s="120" t="s">
        <v>25</v>
      </c>
      <c r="E14335" s="120" t="s">
        <v>31950</v>
      </c>
      <c r="F14335" s="209" t="s">
        <v>31951</v>
      </c>
      <c r="G14335" s="119" t="s">
        <v>31952</v>
      </c>
      <c r="H14335" s="121" t="s">
        <v>97</v>
      </c>
      <c r="I14335" s="121" t="s">
        <v>30</v>
      </c>
      <c r="J14335" s="121" t="s">
        <v>7091</v>
      </c>
      <c r="K14335" s="121" t="s">
        <v>65</v>
      </c>
      <c r="L14335" s="157" t="s">
        <v>32</v>
      </c>
      <c r="M14335" s="120" t="s">
        <v>78</v>
      </c>
    </row>
    <row r="14336" spans="1:19" ht="27.6">
      <c r="A14336" s="116">
        <v>14336</v>
      </c>
      <c r="B14336" s="129">
        <v>44574</v>
      </c>
      <c r="D14336" s="120" t="s">
        <v>25</v>
      </c>
      <c r="E14336" s="120" t="s">
        <v>31953</v>
      </c>
      <c r="F14336" s="209" t="s">
        <v>31954</v>
      </c>
      <c r="G14336" s="119" t="s">
        <v>14852</v>
      </c>
      <c r="H14336" s="121" t="s">
        <v>29</v>
      </c>
      <c r="I14336" s="121" t="s">
        <v>42</v>
      </c>
      <c r="J14336" s="121" t="s">
        <v>91</v>
      </c>
      <c r="K14336" s="121" t="s">
        <v>65</v>
      </c>
      <c r="L14336" s="157" t="s">
        <v>32</v>
      </c>
      <c r="M14336" s="120" t="s">
        <v>78</v>
      </c>
    </row>
    <row r="14337" spans="1:25">
      <c r="A14337" s="116">
        <v>14337</v>
      </c>
      <c r="B14337" s="129">
        <v>44574</v>
      </c>
      <c r="D14337" s="120" t="s">
        <v>25</v>
      </c>
      <c r="E14337" s="120" t="s">
        <v>31955</v>
      </c>
      <c r="F14337" s="209" t="s">
        <v>1490</v>
      </c>
      <c r="G14337" s="119" t="s">
        <v>31956</v>
      </c>
      <c r="H14337" s="121" t="s">
        <v>192</v>
      </c>
      <c r="I14337" s="121" t="s">
        <v>196</v>
      </c>
      <c r="J14337" s="121" t="s">
        <v>196</v>
      </c>
      <c r="K14337" s="121" t="s">
        <v>65</v>
      </c>
      <c r="L14337" s="157" t="s">
        <v>32</v>
      </c>
      <c r="M14337" s="120" t="s">
        <v>78</v>
      </c>
    </row>
    <row r="14338" spans="1:25" ht="27.6">
      <c r="A14338" s="116">
        <v>14338</v>
      </c>
      <c r="B14338" s="129">
        <v>44574</v>
      </c>
      <c r="D14338" s="120" t="s">
        <v>25</v>
      </c>
      <c r="E14338" s="120" t="s">
        <v>31957</v>
      </c>
      <c r="F14338" s="209" t="s">
        <v>31958</v>
      </c>
      <c r="G14338" s="119" t="s">
        <v>1033</v>
      </c>
      <c r="H14338" s="121" t="s">
        <v>1173</v>
      </c>
      <c r="I14338" s="121" t="s">
        <v>30</v>
      </c>
      <c r="J14338" s="121" t="s">
        <v>7142</v>
      </c>
      <c r="K14338" s="121" t="s">
        <v>65</v>
      </c>
      <c r="L14338" s="157" t="s">
        <v>32</v>
      </c>
      <c r="M14338" s="120" t="s">
        <v>78</v>
      </c>
    </row>
    <row r="14339" spans="1:25">
      <c r="A14339" s="116">
        <v>14339</v>
      </c>
      <c r="B14339" s="129">
        <v>44574</v>
      </c>
      <c r="D14339" s="120" t="s">
        <v>25</v>
      </c>
      <c r="E14339" s="120" t="s">
        <v>31959</v>
      </c>
      <c r="F14339" s="209" t="s">
        <v>31960</v>
      </c>
      <c r="G14339" s="119" t="s">
        <v>445</v>
      </c>
      <c r="H14339" s="121" t="s">
        <v>1173</v>
      </c>
      <c r="I14339" s="121" t="s">
        <v>63</v>
      </c>
      <c r="J14339" s="121" t="s">
        <v>323</v>
      </c>
      <c r="K14339" s="121" t="s">
        <v>65</v>
      </c>
      <c r="L14339" s="157" t="s">
        <v>32</v>
      </c>
      <c r="M14339" s="120" t="s">
        <v>78</v>
      </c>
    </row>
    <row r="14340" spans="1:25">
      <c r="A14340" s="116">
        <v>14340</v>
      </c>
      <c r="B14340" s="129">
        <v>44574</v>
      </c>
      <c r="D14340" s="120" t="s">
        <v>25</v>
      </c>
      <c r="E14340" s="120" t="s">
        <v>31961</v>
      </c>
      <c r="F14340" s="209" t="s">
        <v>31962</v>
      </c>
      <c r="G14340" s="119" t="s">
        <v>31963</v>
      </c>
      <c r="H14340" s="121" t="s">
        <v>1173</v>
      </c>
      <c r="I14340" s="121" t="s">
        <v>30</v>
      </c>
      <c r="J14340" s="121" t="s">
        <v>485</v>
      </c>
      <c r="K14340" s="121" t="s">
        <v>65</v>
      </c>
      <c r="L14340" s="157" t="s">
        <v>32</v>
      </c>
      <c r="M14340" s="120" t="s">
        <v>78</v>
      </c>
    </row>
    <row r="14341" spans="1:25" ht="27.6">
      <c r="A14341" s="116">
        <v>14341</v>
      </c>
      <c r="B14341" s="129">
        <v>44574</v>
      </c>
      <c r="D14341" s="120" t="s">
        <v>580</v>
      </c>
      <c r="E14341" s="120" t="s">
        <v>31964</v>
      </c>
      <c r="F14341" s="209" t="s">
        <v>31965</v>
      </c>
      <c r="G14341" s="119" t="s">
        <v>30716</v>
      </c>
      <c r="H14341" s="121" t="s">
        <v>71</v>
      </c>
      <c r="I14341" s="121" t="s">
        <v>63</v>
      </c>
      <c r="J14341" s="121" t="s">
        <v>2145</v>
      </c>
      <c r="K14341" s="121" t="s">
        <v>65</v>
      </c>
      <c r="L14341" s="157" t="s">
        <v>32</v>
      </c>
      <c r="M14341" s="120" t="s">
        <v>33</v>
      </c>
      <c r="N14341" s="131">
        <v>44575</v>
      </c>
      <c r="O14341" s="131">
        <v>44631</v>
      </c>
    </row>
    <row r="14342" spans="1:25">
      <c r="A14342" s="116">
        <v>14342</v>
      </c>
      <c r="B14342" s="129">
        <v>44574</v>
      </c>
      <c r="D14342" s="120" t="s">
        <v>580</v>
      </c>
      <c r="E14342" s="120" t="s">
        <v>31966</v>
      </c>
      <c r="F14342" s="209" t="s">
        <v>31967</v>
      </c>
      <c r="G14342" s="119" t="s">
        <v>5010</v>
      </c>
      <c r="H14342" s="121" t="s">
        <v>29</v>
      </c>
      <c r="I14342" s="121" t="s">
        <v>30</v>
      </c>
      <c r="J14342" s="121" t="s">
        <v>87</v>
      </c>
      <c r="K14342" s="121" t="s">
        <v>65</v>
      </c>
      <c r="L14342" s="157" t="s">
        <v>32</v>
      </c>
      <c r="M14342" s="120" t="s">
        <v>33</v>
      </c>
      <c r="N14342" s="131">
        <v>44575</v>
      </c>
      <c r="O14342" s="131">
        <v>44631</v>
      </c>
    </row>
    <row r="14343" spans="1:25" ht="27.6">
      <c r="A14343" s="116">
        <v>14343</v>
      </c>
      <c r="B14343" s="129">
        <v>44574</v>
      </c>
      <c r="D14343" s="120" t="s">
        <v>580</v>
      </c>
      <c r="E14343" s="120" t="s">
        <v>31968</v>
      </c>
      <c r="F14343" s="209" t="s">
        <v>31969</v>
      </c>
      <c r="G14343" s="119" t="s">
        <v>8797</v>
      </c>
      <c r="H14343" s="121" t="s">
        <v>140</v>
      </c>
      <c r="I14343" s="121" t="s">
        <v>42</v>
      </c>
      <c r="J14343" s="121" t="s">
        <v>72</v>
      </c>
      <c r="K14343" s="121" t="s">
        <v>65</v>
      </c>
      <c r="L14343" s="157" t="s">
        <v>32</v>
      </c>
      <c r="M14343" s="120" t="s">
        <v>78</v>
      </c>
    </row>
    <row r="14344" spans="1:25">
      <c r="A14344" s="116">
        <v>14344</v>
      </c>
      <c r="B14344" s="129">
        <v>44574</v>
      </c>
      <c r="D14344" s="120" t="s">
        <v>580</v>
      </c>
      <c r="E14344" s="120" t="s">
        <v>31970</v>
      </c>
      <c r="F14344" s="209" t="s">
        <v>3842</v>
      </c>
      <c r="G14344" s="119" t="s">
        <v>24026</v>
      </c>
      <c r="H14344" s="121" t="s">
        <v>29</v>
      </c>
      <c r="I14344" s="121" t="s">
        <v>30</v>
      </c>
      <c r="J14344" s="121" t="s">
        <v>87</v>
      </c>
      <c r="K14344" s="121" t="s">
        <v>65</v>
      </c>
      <c r="L14344" s="157" t="s">
        <v>32</v>
      </c>
      <c r="M14344" s="120" t="s">
        <v>78</v>
      </c>
    </row>
    <row r="14345" spans="1:25">
      <c r="A14345" s="116">
        <v>14345</v>
      </c>
      <c r="B14345" s="129">
        <v>44574</v>
      </c>
      <c r="D14345" s="120" t="s">
        <v>580</v>
      </c>
      <c r="E14345" s="120" t="s">
        <v>31971</v>
      </c>
      <c r="F14345" s="209" t="s">
        <v>29935</v>
      </c>
      <c r="G14345" s="119" t="s">
        <v>31972</v>
      </c>
      <c r="H14345" s="121" t="s">
        <v>1173</v>
      </c>
      <c r="I14345" s="121" t="s">
        <v>42</v>
      </c>
      <c r="J14345" s="121" t="s">
        <v>91</v>
      </c>
      <c r="K14345" s="121" t="s">
        <v>65</v>
      </c>
      <c r="L14345" s="157" t="s">
        <v>32</v>
      </c>
      <c r="M14345" s="120" t="s">
        <v>78</v>
      </c>
    </row>
    <row r="14346" spans="1:25">
      <c r="A14346" s="116">
        <v>14346</v>
      </c>
      <c r="B14346" s="129">
        <v>44574</v>
      </c>
      <c r="D14346" s="120" t="s">
        <v>580</v>
      </c>
      <c r="E14346" s="120" t="s">
        <v>31973</v>
      </c>
      <c r="F14346" s="209" t="s">
        <v>31974</v>
      </c>
      <c r="G14346" s="119" t="s">
        <v>31975</v>
      </c>
      <c r="H14346" s="121" t="s">
        <v>53</v>
      </c>
      <c r="I14346" s="121" t="s">
        <v>42</v>
      </c>
      <c r="J14346" s="121" t="s">
        <v>72</v>
      </c>
      <c r="K14346" s="121" t="s">
        <v>65</v>
      </c>
      <c r="L14346" s="157" t="s">
        <v>32</v>
      </c>
      <c r="M14346" s="120" t="s">
        <v>78</v>
      </c>
    </row>
    <row r="14347" spans="1:25">
      <c r="A14347" s="116">
        <v>14347</v>
      </c>
      <c r="B14347" s="129">
        <v>44574</v>
      </c>
      <c r="D14347" s="120" t="s">
        <v>580</v>
      </c>
      <c r="E14347" s="120" t="s">
        <v>31976</v>
      </c>
      <c r="F14347" s="209" t="s">
        <v>31977</v>
      </c>
      <c r="G14347" s="119" t="s">
        <v>31978</v>
      </c>
      <c r="H14347" s="121" t="s">
        <v>140</v>
      </c>
      <c r="I14347" s="121" t="s">
        <v>42</v>
      </c>
      <c r="J14347" s="121" t="s">
        <v>211</v>
      </c>
      <c r="K14347" s="121" t="s">
        <v>65</v>
      </c>
      <c r="L14347" s="157" t="s">
        <v>32</v>
      </c>
      <c r="M14347" s="120" t="s">
        <v>78</v>
      </c>
    </row>
    <row r="14348" spans="1:25">
      <c r="A14348" s="116">
        <v>14348</v>
      </c>
      <c r="B14348" s="129">
        <v>44574</v>
      </c>
      <c r="D14348" s="120" t="s">
        <v>580</v>
      </c>
      <c r="E14348" s="120" t="s">
        <v>31979</v>
      </c>
      <c r="F14348" s="209" t="s">
        <v>31980</v>
      </c>
      <c r="G14348" s="119" t="s">
        <v>31981</v>
      </c>
      <c r="H14348" s="121" t="s">
        <v>53</v>
      </c>
      <c r="J14348" s="121" t="s">
        <v>601</v>
      </c>
      <c r="K14348" s="121" t="s">
        <v>65</v>
      </c>
      <c r="L14348" s="157" t="s">
        <v>32</v>
      </c>
      <c r="M14348" s="120" t="s">
        <v>33</v>
      </c>
      <c r="N14348" s="131">
        <v>44575</v>
      </c>
      <c r="O14348" s="131">
        <v>44581</v>
      </c>
      <c r="S14348" s="120" t="s">
        <v>135</v>
      </c>
      <c r="Y14348" s="116" t="s">
        <v>31982</v>
      </c>
    </row>
    <row r="14349" spans="1:25" ht="27.6">
      <c r="A14349" s="116">
        <v>14349</v>
      </c>
      <c r="B14349" s="129">
        <v>44574</v>
      </c>
      <c r="D14349" s="120" t="s">
        <v>580</v>
      </c>
      <c r="E14349" s="120" t="s">
        <v>31983</v>
      </c>
      <c r="F14349" s="209" t="s">
        <v>31984</v>
      </c>
      <c r="G14349" s="119" t="s">
        <v>31985</v>
      </c>
      <c r="H14349" s="121" t="s">
        <v>29</v>
      </c>
      <c r="I14349" s="121" t="s">
        <v>42</v>
      </c>
      <c r="J14349" s="121" t="s">
        <v>82</v>
      </c>
      <c r="K14349" s="121" t="s">
        <v>65</v>
      </c>
      <c r="L14349" s="157" t="s">
        <v>32</v>
      </c>
      <c r="M14349" s="120" t="s">
        <v>78</v>
      </c>
    </row>
    <row r="14350" spans="1:25">
      <c r="A14350" s="116">
        <v>14350</v>
      </c>
      <c r="B14350" s="129">
        <v>44574</v>
      </c>
      <c r="D14350" s="120" t="s">
        <v>580</v>
      </c>
      <c r="E14350" s="120" t="s">
        <v>31986</v>
      </c>
      <c r="F14350" s="209" t="s">
        <v>19905</v>
      </c>
      <c r="G14350" s="119" t="s">
        <v>31987</v>
      </c>
      <c r="H14350" s="121" t="s">
        <v>461</v>
      </c>
      <c r="I14350" s="121" t="s">
        <v>30</v>
      </c>
      <c r="J14350" s="121" t="s">
        <v>485</v>
      </c>
      <c r="K14350" s="121" t="s">
        <v>65</v>
      </c>
      <c r="L14350" s="157" t="s">
        <v>32</v>
      </c>
      <c r="M14350" s="120" t="s">
        <v>33</v>
      </c>
      <c r="N14350" s="131">
        <v>44575</v>
      </c>
      <c r="O14350" s="131">
        <v>44631</v>
      </c>
    </row>
    <row r="14351" spans="1:25">
      <c r="A14351" s="116">
        <v>14351</v>
      </c>
      <c r="B14351" s="129">
        <v>44574</v>
      </c>
      <c r="D14351" s="120" t="s">
        <v>580</v>
      </c>
      <c r="E14351" s="120" t="s">
        <v>31988</v>
      </c>
      <c r="F14351" s="209" t="s">
        <v>2854</v>
      </c>
      <c r="G14351" s="119" t="s">
        <v>30692</v>
      </c>
      <c r="H14351" s="121" t="s">
        <v>41</v>
      </c>
      <c r="I14351" s="121" t="s">
        <v>30</v>
      </c>
      <c r="J14351" s="121" t="s">
        <v>5018</v>
      </c>
      <c r="K14351" s="121" t="s">
        <v>65</v>
      </c>
      <c r="L14351" s="157" t="s">
        <v>32</v>
      </c>
      <c r="M14351" s="120" t="s">
        <v>78</v>
      </c>
    </row>
    <row r="14352" spans="1:25" ht="27.6">
      <c r="A14352" s="116">
        <v>14352</v>
      </c>
      <c r="B14352" s="129">
        <v>44574</v>
      </c>
      <c r="D14352" s="120" t="s">
        <v>580</v>
      </c>
      <c r="E14352" s="120" t="s">
        <v>31989</v>
      </c>
      <c r="F14352" s="209" t="s">
        <v>31990</v>
      </c>
      <c r="G14352" s="119" t="s">
        <v>1596</v>
      </c>
      <c r="H14352" s="121" t="s">
        <v>29</v>
      </c>
      <c r="I14352" s="121" t="s">
        <v>42</v>
      </c>
      <c r="J14352" s="121" t="s">
        <v>82</v>
      </c>
      <c r="K14352" s="121" t="s">
        <v>65</v>
      </c>
      <c r="L14352" s="157" t="s">
        <v>32</v>
      </c>
      <c r="M14352" s="120" t="s">
        <v>33</v>
      </c>
      <c r="N14352" s="131">
        <v>44579</v>
      </c>
      <c r="O14352" s="131">
        <v>44600</v>
      </c>
      <c r="S14352" s="120" t="s">
        <v>92</v>
      </c>
      <c r="Y14352" s="116" t="s">
        <v>31991</v>
      </c>
    </row>
    <row r="14353" spans="1:14">
      <c r="A14353" s="116">
        <v>14353</v>
      </c>
      <c r="B14353" s="129">
        <v>44574</v>
      </c>
      <c r="D14353" s="120" t="s">
        <v>252</v>
      </c>
      <c r="E14353" s="120" t="s">
        <v>31992</v>
      </c>
      <c r="F14353" s="209" t="s">
        <v>1462</v>
      </c>
      <c r="G14353" s="119" t="s">
        <v>31993</v>
      </c>
      <c r="H14353" s="121" t="s">
        <v>53</v>
      </c>
      <c r="I14353" s="121" t="s">
        <v>42</v>
      </c>
      <c r="J14353" s="121" t="s">
        <v>1720</v>
      </c>
      <c r="K14353" s="121" t="s">
        <v>65</v>
      </c>
      <c r="L14353" s="157" t="s">
        <v>32</v>
      </c>
      <c r="M14353" s="120" t="s">
        <v>78</v>
      </c>
    </row>
    <row r="14354" spans="1:14" ht="27.6">
      <c r="A14354" s="116">
        <v>14354</v>
      </c>
      <c r="B14354" s="129">
        <v>44574</v>
      </c>
      <c r="D14354" s="120" t="s">
        <v>252</v>
      </c>
      <c r="E14354" t="s">
        <v>31994</v>
      </c>
      <c r="F14354" s="209" t="s">
        <v>31995</v>
      </c>
      <c r="G14354" s="119" t="s">
        <v>9415</v>
      </c>
      <c r="H14354" s="121" t="s">
        <v>29</v>
      </c>
      <c r="I14354" s="121" t="s">
        <v>30</v>
      </c>
      <c r="J14354" s="121" t="s">
        <v>7142</v>
      </c>
      <c r="K14354" s="121" t="s">
        <v>584</v>
      </c>
      <c r="L14354" s="157" t="s">
        <v>32</v>
      </c>
      <c r="M14354" s="120" t="s">
        <v>78</v>
      </c>
    </row>
    <row r="14355" spans="1:14">
      <c r="A14355" s="116">
        <v>14355</v>
      </c>
      <c r="B14355" s="129">
        <v>44574</v>
      </c>
      <c r="D14355" s="120" t="s">
        <v>252</v>
      </c>
      <c r="E14355" s="120" t="s">
        <v>31996</v>
      </c>
      <c r="F14355" s="209" t="s">
        <v>31997</v>
      </c>
      <c r="G14355" s="119" t="s">
        <v>31998</v>
      </c>
      <c r="H14355" s="121" t="s">
        <v>140</v>
      </c>
      <c r="I14355" s="121" t="s">
        <v>30</v>
      </c>
      <c r="J14355" s="121" t="s">
        <v>7135</v>
      </c>
      <c r="K14355" s="121" t="s">
        <v>65</v>
      </c>
      <c r="L14355" s="157" t="s">
        <v>32</v>
      </c>
      <c r="M14355" s="120" t="s">
        <v>78</v>
      </c>
    </row>
    <row r="14356" spans="1:14" ht="27.6">
      <c r="A14356" s="116">
        <v>14356</v>
      </c>
      <c r="B14356" s="129">
        <v>44574</v>
      </c>
      <c r="D14356" s="120" t="s">
        <v>252</v>
      </c>
      <c r="E14356" s="120" t="s">
        <v>31999</v>
      </c>
      <c r="F14356" s="209" t="s">
        <v>32000</v>
      </c>
      <c r="G14356" s="119" t="s">
        <v>1539</v>
      </c>
      <c r="H14356" s="121" t="s">
        <v>53</v>
      </c>
      <c r="I14356" s="121" t="s">
        <v>42</v>
      </c>
      <c r="J14356" s="121" t="s">
        <v>72</v>
      </c>
      <c r="K14356" s="121" t="s">
        <v>65</v>
      </c>
      <c r="L14356" s="157" t="s">
        <v>32</v>
      </c>
      <c r="M14356" s="120" t="s">
        <v>78</v>
      </c>
    </row>
    <row r="14357" spans="1:14">
      <c r="A14357" s="116">
        <v>14357</v>
      </c>
      <c r="B14357" s="129">
        <v>44574</v>
      </c>
      <c r="D14357" s="120" t="s">
        <v>252</v>
      </c>
      <c r="E14357" s="120" t="s">
        <v>32001</v>
      </c>
      <c r="F14357" s="209" t="s">
        <v>32002</v>
      </c>
      <c r="G14357" s="119" t="s">
        <v>32003</v>
      </c>
      <c r="H14357" s="121" t="s">
        <v>97</v>
      </c>
      <c r="I14357" s="121" t="s">
        <v>42</v>
      </c>
      <c r="J14357" s="121" t="s">
        <v>72</v>
      </c>
      <c r="K14357" s="121" t="s">
        <v>65</v>
      </c>
      <c r="L14357" s="157" t="s">
        <v>32</v>
      </c>
      <c r="M14357" s="120" t="s">
        <v>78</v>
      </c>
    </row>
    <row r="14358" spans="1:14" ht="27.6">
      <c r="A14358" s="116">
        <v>14358</v>
      </c>
      <c r="B14358" s="129">
        <v>44574</v>
      </c>
      <c r="D14358" s="120" t="s">
        <v>252</v>
      </c>
      <c r="E14358" s="120" t="s">
        <v>32004</v>
      </c>
      <c r="F14358" s="209" t="s">
        <v>32005</v>
      </c>
      <c r="G14358" s="119" t="s">
        <v>9105</v>
      </c>
      <c r="H14358" s="121" t="s">
        <v>29</v>
      </c>
      <c r="I14358" s="121" t="s">
        <v>30</v>
      </c>
      <c r="J14358" s="121" t="s">
        <v>9853</v>
      </c>
      <c r="K14358" s="121" t="s">
        <v>65</v>
      </c>
      <c r="L14358" s="157" t="s">
        <v>32</v>
      </c>
      <c r="M14358" s="120" t="s">
        <v>78</v>
      </c>
    </row>
    <row r="14359" spans="1:14">
      <c r="A14359" s="116">
        <v>14359</v>
      </c>
      <c r="B14359" s="129">
        <v>44574</v>
      </c>
      <c r="D14359" s="120" t="s">
        <v>252</v>
      </c>
      <c r="E14359" s="120" t="s">
        <v>32006</v>
      </c>
      <c r="F14359" s="209" t="s">
        <v>32007</v>
      </c>
      <c r="G14359" s="119" t="s">
        <v>32008</v>
      </c>
      <c r="H14359" s="121" t="s">
        <v>53</v>
      </c>
      <c r="I14359" s="121" t="s">
        <v>42</v>
      </c>
      <c r="J14359" s="121" t="s">
        <v>72</v>
      </c>
      <c r="K14359" s="121" t="s">
        <v>65</v>
      </c>
      <c r="L14359" s="157" t="s">
        <v>32</v>
      </c>
      <c r="M14359" s="120" t="s">
        <v>78</v>
      </c>
    </row>
    <row r="14360" spans="1:14">
      <c r="A14360" s="116">
        <v>14360</v>
      </c>
      <c r="B14360" s="129">
        <v>44575</v>
      </c>
      <c r="D14360" s="120" t="s">
        <v>580</v>
      </c>
      <c r="E14360" s="120" t="s">
        <v>32009</v>
      </c>
      <c r="F14360" s="209" t="s">
        <v>636</v>
      </c>
      <c r="G14360" s="119" t="s">
        <v>32010</v>
      </c>
      <c r="H14360" s="121" t="s">
        <v>140</v>
      </c>
      <c r="I14360" s="121" t="s">
        <v>30</v>
      </c>
      <c r="J14360" s="121" t="s">
        <v>1544</v>
      </c>
      <c r="K14360" s="121" t="s">
        <v>65</v>
      </c>
      <c r="L14360" s="157" t="s">
        <v>32</v>
      </c>
      <c r="M14360" s="120" t="s">
        <v>78</v>
      </c>
    </row>
    <row r="14361" spans="1:14">
      <c r="A14361" s="116">
        <v>14361</v>
      </c>
      <c r="B14361" s="129">
        <v>44575</v>
      </c>
      <c r="D14361" s="120" t="s">
        <v>252</v>
      </c>
      <c r="E14361" s="120" t="s">
        <v>32011</v>
      </c>
      <c r="F14361" s="209" t="s">
        <v>32012</v>
      </c>
      <c r="G14361" s="119" t="s">
        <v>32013</v>
      </c>
      <c r="H14361" s="121" t="s">
        <v>160</v>
      </c>
      <c r="I14361" s="121" t="s">
        <v>42</v>
      </c>
      <c r="J14361" s="121" t="s">
        <v>28384</v>
      </c>
      <c r="K14361" s="121" t="s">
        <v>65</v>
      </c>
      <c r="L14361" s="157" t="s">
        <v>32</v>
      </c>
      <c r="M14361" s="120" t="s">
        <v>78</v>
      </c>
    </row>
    <row r="14362" spans="1:14" ht="27.6">
      <c r="A14362" s="116">
        <v>14362</v>
      </c>
      <c r="B14362" s="129">
        <v>44575</v>
      </c>
      <c r="D14362" s="120" t="s">
        <v>252</v>
      </c>
      <c r="E14362" s="120" t="s">
        <v>32014</v>
      </c>
      <c r="F14362" s="209" t="s">
        <v>32015</v>
      </c>
      <c r="G14362" s="119" t="s">
        <v>32016</v>
      </c>
      <c r="H14362" s="121" t="s">
        <v>160</v>
      </c>
      <c r="I14362" s="121" t="s">
        <v>42</v>
      </c>
      <c r="J14362" s="121" t="s">
        <v>246</v>
      </c>
      <c r="K14362" s="121" t="s">
        <v>65</v>
      </c>
      <c r="L14362" s="157" t="s">
        <v>32</v>
      </c>
      <c r="M14362" s="120" t="s">
        <v>78</v>
      </c>
    </row>
    <row r="14363" spans="1:14">
      <c r="A14363" s="116">
        <v>14363</v>
      </c>
      <c r="B14363" s="129">
        <v>44575</v>
      </c>
      <c r="D14363" s="120" t="s">
        <v>252</v>
      </c>
      <c r="E14363" s="120" t="s">
        <v>32017</v>
      </c>
      <c r="F14363" s="209" t="s">
        <v>32018</v>
      </c>
      <c r="G14363" s="119" t="s">
        <v>32019</v>
      </c>
      <c r="H14363" s="121" t="s">
        <v>48</v>
      </c>
      <c r="I14363" s="121" t="s">
        <v>30</v>
      </c>
      <c r="J14363" s="121" t="s">
        <v>7087</v>
      </c>
      <c r="K14363" s="121" t="s">
        <v>65</v>
      </c>
      <c r="L14363" s="157" t="s">
        <v>32</v>
      </c>
      <c r="M14363" s="120" t="s">
        <v>78</v>
      </c>
    </row>
    <row r="14364" spans="1:14">
      <c r="A14364" s="116">
        <v>14364</v>
      </c>
      <c r="B14364" s="129">
        <v>44575</v>
      </c>
      <c r="D14364" s="120" t="s">
        <v>252</v>
      </c>
      <c r="E14364" s="120" t="s">
        <v>32020</v>
      </c>
      <c r="F14364" s="209" t="s">
        <v>469</v>
      </c>
      <c r="G14364" s="119" t="s">
        <v>3018</v>
      </c>
      <c r="H14364" s="121" t="s">
        <v>97</v>
      </c>
      <c r="I14364" s="121" t="s">
        <v>30</v>
      </c>
      <c r="J14364" s="121" t="s">
        <v>3018</v>
      </c>
      <c r="K14364" s="121" t="s">
        <v>584</v>
      </c>
      <c r="L14364" s="157" t="s">
        <v>32</v>
      </c>
      <c r="M14364" s="120" t="s">
        <v>78</v>
      </c>
    </row>
    <row r="14365" spans="1:14">
      <c r="A14365" s="116">
        <v>14365</v>
      </c>
      <c r="B14365" s="129">
        <v>44575</v>
      </c>
      <c r="D14365" s="120" t="s">
        <v>252</v>
      </c>
      <c r="E14365" s="120" t="s">
        <v>32021</v>
      </c>
      <c r="F14365" s="209" t="s">
        <v>32022</v>
      </c>
      <c r="G14365" s="119" t="s">
        <v>32023</v>
      </c>
      <c r="H14365" s="121" t="s">
        <v>86</v>
      </c>
      <c r="I14365" s="121" t="s">
        <v>42</v>
      </c>
      <c r="J14365" s="121" t="s">
        <v>3146</v>
      </c>
      <c r="K14365" s="121" t="s">
        <v>584</v>
      </c>
      <c r="L14365" s="157" t="s">
        <v>32</v>
      </c>
      <c r="M14365" s="120" t="s">
        <v>33</v>
      </c>
      <c r="N14365" s="131">
        <v>44580</v>
      </c>
    </row>
    <row r="14366" spans="1:14">
      <c r="A14366" s="116">
        <v>14366</v>
      </c>
      <c r="B14366" s="129">
        <v>44575</v>
      </c>
      <c r="D14366" s="120" t="s">
        <v>252</v>
      </c>
      <c r="E14366" s="120" t="s">
        <v>32024</v>
      </c>
      <c r="F14366" s="209" t="s">
        <v>32025</v>
      </c>
      <c r="G14366" s="119" t="s">
        <v>28205</v>
      </c>
      <c r="H14366" s="121" t="s">
        <v>1173</v>
      </c>
      <c r="I14366" s="121" t="s">
        <v>63</v>
      </c>
      <c r="J14366" s="121" t="s">
        <v>323</v>
      </c>
      <c r="K14366" s="121" t="s">
        <v>584</v>
      </c>
      <c r="L14366" s="157" t="s">
        <v>32</v>
      </c>
      <c r="M14366" s="120" t="s">
        <v>78</v>
      </c>
    </row>
    <row r="14367" spans="1:14" ht="27.6">
      <c r="A14367" s="116">
        <v>14367</v>
      </c>
      <c r="B14367" s="129">
        <v>44575</v>
      </c>
      <c r="D14367" s="120" t="s">
        <v>252</v>
      </c>
      <c r="E14367" s="120" t="s">
        <v>32026</v>
      </c>
      <c r="F14367" s="209" t="s">
        <v>32027</v>
      </c>
      <c r="G14367" s="119" t="s">
        <v>23047</v>
      </c>
      <c r="H14367" s="121" t="s">
        <v>140</v>
      </c>
      <c r="I14367" s="121" t="s">
        <v>63</v>
      </c>
      <c r="J14367" s="121" t="s">
        <v>323</v>
      </c>
      <c r="K14367" s="121" t="s">
        <v>65</v>
      </c>
      <c r="L14367" s="157" t="s">
        <v>32</v>
      </c>
      <c r="M14367" s="120" t="s">
        <v>33</v>
      </c>
      <c r="N14367" s="131">
        <v>44578</v>
      </c>
    </row>
    <row r="14368" spans="1:14">
      <c r="A14368" s="116">
        <v>14368</v>
      </c>
      <c r="B14368" s="129">
        <v>44575</v>
      </c>
      <c r="D14368" s="120" t="s">
        <v>252</v>
      </c>
      <c r="E14368" s="120" t="s">
        <v>32028</v>
      </c>
      <c r="F14368" s="209" t="s">
        <v>32029</v>
      </c>
      <c r="G14368" s="119" t="s">
        <v>23047</v>
      </c>
      <c r="H14368" s="121" t="s">
        <v>140</v>
      </c>
      <c r="I14368" s="121" t="s">
        <v>63</v>
      </c>
      <c r="J14368" s="121" t="s">
        <v>323</v>
      </c>
      <c r="K14368" s="121" t="s">
        <v>65</v>
      </c>
      <c r="L14368" s="157" t="s">
        <v>32</v>
      </c>
      <c r="M14368" s="120" t="s">
        <v>78</v>
      </c>
    </row>
    <row r="14369" spans="1:20" ht="14.4">
      <c r="A14369" s="116">
        <v>14369</v>
      </c>
      <c r="B14369" s="129">
        <v>44575</v>
      </c>
      <c r="D14369" s="120" t="s">
        <v>252</v>
      </c>
      <c r="E14369" t="s">
        <v>32030</v>
      </c>
      <c r="F14369" s="209" t="s">
        <v>32031</v>
      </c>
      <c r="G14369" s="119" t="s">
        <v>24258</v>
      </c>
      <c r="H14369" s="121" t="s">
        <v>86</v>
      </c>
      <c r="I14369" s="121" t="s">
        <v>30</v>
      </c>
      <c r="J14369" s="121" t="s">
        <v>25164</v>
      </c>
      <c r="K14369" s="121" t="s">
        <v>584</v>
      </c>
      <c r="L14369" s="157" t="s">
        <v>32</v>
      </c>
      <c r="M14369" s="120" t="s">
        <v>78</v>
      </c>
    </row>
    <row r="14370" spans="1:20">
      <c r="A14370" s="116">
        <v>14370</v>
      </c>
      <c r="B14370" s="129">
        <v>44575</v>
      </c>
      <c r="D14370" s="120" t="s">
        <v>252</v>
      </c>
      <c r="E14370" s="120" t="s">
        <v>32032</v>
      </c>
      <c r="F14370" s="209" t="s">
        <v>579</v>
      </c>
      <c r="G14370" s="119" t="s">
        <v>32033</v>
      </c>
      <c r="H14370" s="121" t="s">
        <v>29</v>
      </c>
      <c r="I14370" s="121" t="s">
        <v>196</v>
      </c>
      <c r="J14370" s="121" t="s">
        <v>196</v>
      </c>
      <c r="K14370" s="121" t="s">
        <v>584</v>
      </c>
      <c r="L14370" s="157" t="s">
        <v>32</v>
      </c>
      <c r="M14370" s="120" t="s">
        <v>78</v>
      </c>
    </row>
    <row r="14371" spans="1:20">
      <c r="A14371" s="116">
        <v>14371</v>
      </c>
      <c r="B14371" s="129">
        <v>44575</v>
      </c>
      <c r="D14371" s="120" t="s">
        <v>252</v>
      </c>
      <c r="E14371" s="120" t="s">
        <v>32034</v>
      </c>
      <c r="F14371" s="209" t="s">
        <v>32035</v>
      </c>
      <c r="G14371" s="119" t="s">
        <v>32036</v>
      </c>
      <c r="H14371" s="121" t="s">
        <v>41</v>
      </c>
      <c r="I14371" s="121" t="s">
        <v>42</v>
      </c>
      <c r="J14371" s="121" t="s">
        <v>43</v>
      </c>
      <c r="K14371" s="121" t="s">
        <v>584</v>
      </c>
      <c r="L14371" s="157" t="s">
        <v>32</v>
      </c>
      <c r="M14371" s="120" t="s">
        <v>78</v>
      </c>
    </row>
    <row r="14372" spans="1:20" ht="27.6">
      <c r="A14372" s="116">
        <v>14372</v>
      </c>
      <c r="B14372" s="129">
        <v>44575</v>
      </c>
      <c r="D14372" s="120" t="s">
        <v>252</v>
      </c>
      <c r="E14372" s="120" t="s">
        <v>32037</v>
      </c>
      <c r="F14372" s="209" t="s">
        <v>32038</v>
      </c>
      <c r="G14372" s="119" t="s">
        <v>85</v>
      </c>
      <c r="H14372" s="121" t="s">
        <v>86</v>
      </c>
      <c r="I14372" s="121" t="s">
        <v>42</v>
      </c>
      <c r="J14372" s="121" t="s">
        <v>246</v>
      </c>
      <c r="K14372" s="121" t="s">
        <v>65</v>
      </c>
      <c r="L14372" s="157" t="s">
        <v>32</v>
      </c>
      <c r="M14372" s="120" t="s">
        <v>78</v>
      </c>
    </row>
    <row r="14373" spans="1:20">
      <c r="A14373" s="116">
        <v>14373</v>
      </c>
      <c r="B14373" s="129">
        <v>44575</v>
      </c>
      <c r="D14373" s="120" t="s">
        <v>252</v>
      </c>
      <c r="E14373" s="120" t="s">
        <v>32039</v>
      </c>
      <c r="F14373" s="209" t="s">
        <v>3926</v>
      </c>
      <c r="G14373" s="119" t="s">
        <v>32040</v>
      </c>
      <c r="H14373" s="121" t="s">
        <v>48</v>
      </c>
      <c r="I14373" s="121" t="s">
        <v>42</v>
      </c>
      <c r="J14373" s="121" t="s">
        <v>32041</v>
      </c>
      <c r="K14373" s="121" t="s">
        <v>584</v>
      </c>
      <c r="L14373" s="157" t="s">
        <v>32</v>
      </c>
      <c r="M14373" s="120" t="s">
        <v>78</v>
      </c>
    </row>
    <row r="14374" spans="1:20">
      <c r="A14374" s="116">
        <v>14374</v>
      </c>
      <c r="B14374" s="129">
        <v>44575</v>
      </c>
      <c r="D14374" s="120" t="s">
        <v>252</v>
      </c>
      <c r="E14374" s="120" t="s">
        <v>32042</v>
      </c>
      <c r="F14374" s="209" t="s">
        <v>32043</v>
      </c>
      <c r="G14374" s="119" t="s">
        <v>528</v>
      </c>
      <c r="H14374" s="121" t="s">
        <v>53</v>
      </c>
      <c r="I14374" s="121" t="s">
        <v>30</v>
      </c>
      <c r="J14374" s="121" t="s">
        <v>87</v>
      </c>
      <c r="K14374" s="121" t="s">
        <v>65</v>
      </c>
      <c r="L14374" s="157" t="s">
        <v>32</v>
      </c>
      <c r="M14374" s="120" t="s">
        <v>78</v>
      </c>
    </row>
    <row r="14375" spans="1:20">
      <c r="A14375" s="116">
        <v>14375</v>
      </c>
      <c r="B14375" s="129">
        <v>44575</v>
      </c>
      <c r="D14375" s="120" t="s">
        <v>252</v>
      </c>
      <c r="E14375" s="120" t="s">
        <v>32044</v>
      </c>
      <c r="F14375" s="209" t="s">
        <v>32045</v>
      </c>
      <c r="G14375" s="119" t="s">
        <v>32046</v>
      </c>
      <c r="H14375" s="121" t="s">
        <v>1173</v>
      </c>
      <c r="I14375" s="121" t="s">
        <v>30</v>
      </c>
      <c r="J14375" s="121" t="s">
        <v>87</v>
      </c>
      <c r="K14375" s="121" t="s">
        <v>584</v>
      </c>
      <c r="L14375" s="157" t="s">
        <v>32</v>
      </c>
      <c r="M14375" s="120" t="s">
        <v>78</v>
      </c>
    </row>
    <row r="14376" spans="1:20">
      <c r="A14376" s="116">
        <v>14376</v>
      </c>
      <c r="B14376" s="129">
        <v>44575</v>
      </c>
      <c r="D14376" s="120" t="s">
        <v>252</v>
      </c>
      <c r="E14376" s="120" t="s">
        <v>32047</v>
      </c>
      <c r="F14376" s="209" t="s">
        <v>32048</v>
      </c>
      <c r="G14376" s="119" t="s">
        <v>32049</v>
      </c>
      <c r="H14376" s="121" t="s">
        <v>1173</v>
      </c>
      <c r="I14376" s="121" t="s">
        <v>42</v>
      </c>
      <c r="J14376" s="121" t="s">
        <v>199</v>
      </c>
      <c r="K14376" s="121" t="s">
        <v>584</v>
      </c>
      <c r="L14376" s="157" t="s">
        <v>32</v>
      </c>
      <c r="M14376" s="120" t="s">
        <v>33</v>
      </c>
      <c r="N14376" s="131">
        <v>44581</v>
      </c>
      <c r="S14376" s="120" t="s">
        <v>92</v>
      </c>
      <c r="T14376" s="126">
        <v>44581</v>
      </c>
    </row>
    <row r="14377" spans="1:20">
      <c r="A14377" s="116">
        <v>14377</v>
      </c>
      <c r="B14377" s="129">
        <v>44575</v>
      </c>
      <c r="D14377" s="120" t="s">
        <v>252</v>
      </c>
      <c r="E14377" s="120" t="s">
        <v>32050</v>
      </c>
      <c r="F14377" s="209" t="s">
        <v>32051</v>
      </c>
      <c r="G14377" s="119" t="s">
        <v>4817</v>
      </c>
      <c r="H14377" s="121" t="s">
        <v>86</v>
      </c>
      <c r="I14377" s="121" t="s">
        <v>30</v>
      </c>
      <c r="J14377" s="121" t="s">
        <v>3886</v>
      </c>
      <c r="K14377" s="121" t="s">
        <v>584</v>
      </c>
      <c r="L14377" s="157" t="s">
        <v>32</v>
      </c>
      <c r="M14377" s="120" t="s">
        <v>78</v>
      </c>
    </row>
    <row r="14378" spans="1:20">
      <c r="A14378" s="116">
        <v>14378</v>
      </c>
      <c r="B14378" s="129">
        <v>44575</v>
      </c>
      <c r="D14378" s="120" t="s">
        <v>252</v>
      </c>
      <c r="E14378" s="120" t="s">
        <v>32052</v>
      </c>
      <c r="F14378" s="209" t="s">
        <v>3179</v>
      </c>
      <c r="G14378" s="119" t="s">
        <v>11514</v>
      </c>
      <c r="H14378" s="121" t="s">
        <v>53</v>
      </c>
      <c r="I14378" s="121" t="s">
        <v>30</v>
      </c>
      <c r="J14378" s="121" t="s">
        <v>31</v>
      </c>
      <c r="K14378" s="121" t="s">
        <v>65</v>
      </c>
      <c r="L14378" s="157" t="s">
        <v>32</v>
      </c>
      <c r="M14378" s="120" t="s">
        <v>78</v>
      </c>
    </row>
    <row r="14379" spans="1:20" ht="27.6">
      <c r="A14379" s="116">
        <v>14379</v>
      </c>
      <c r="B14379" s="129">
        <v>44575</v>
      </c>
      <c r="D14379" s="120" t="s">
        <v>252</v>
      </c>
      <c r="E14379" s="120" t="s">
        <v>32053</v>
      </c>
      <c r="F14379" s="209" t="s">
        <v>32054</v>
      </c>
      <c r="G14379" s="119" t="s">
        <v>3287</v>
      </c>
      <c r="H14379" s="121" t="s">
        <v>41</v>
      </c>
      <c r="I14379" s="121" t="s">
        <v>42</v>
      </c>
      <c r="J14379" s="121" t="s">
        <v>43</v>
      </c>
      <c r="K14379" s="121" t="s">
        <v>584</v>
      </c>
      <c r="L14379" s="157" t="s">
        <v>32</v>
      </c>
      <c r="M14379" s="120" t="s">
        <v>33</v>
      </c>
      <c r="N14379" s="131">
        <v>44578</v>
      </c>
    </row>
    <row r="14380" spans="1:20">
      <c r="A14380" s="116">
        <v>14380</v>
      </c>
      <c r="B14380" s="129">
        <v>44575</v>
      </c>
      <c r="D14380" s="120" t="s">
        <v>252</v>
      </c>
      <c r="E14380" s="120" t="s">
        <v>32055</v>
      </c>
      <c r="F14380" s="209" t="s">
        <v>32056</v>
      </c>
      <c r="G14380" s="119" t="s">
        <v>32057</v>
      </c>
      <c r="H14380" s="121" t="s">
        <v>41</v>
      </c>
      <c r="I14380" s="121" t="s">
        <v>42</v>
      </c>
      <c r="J14380" s="121" t="s">
        <v>72</v>
      </c>
      <c r="K14380" s="121" t="s">
        <v>65</v>
      </c>
      <c r="L14380" s="157" t="s">
        <v>32</v>
      </c>
      <c r="M14380" s="120" t="s">
        <v>33</v>
      </c>
      <c r="N14380" s="131">
        <v>44578</v>
      </c>
    </row>
    <row r="14381" spans="1:20">
      <c r="A14381" s="116">
        <v>14381</v>
      </c>
      <c r="B14381" s="129">
        <v>44575</v>
      </c>
      <c r="D14381" s="120" t="s">
        <v>580</v>
      </c>
      <c r="E14381" s="120" t="s">
        <v>32058</v>
      </c>
      <c r="F14381" s="209" t="s">
        <v>1250</v>
      </c>
      <c r="G14381" s="119" t="s">
        <v>1560</v>
      </c>
      <c r="H14381" s="121" t="s">
        <v>192</v>
      </c>
      <c r="I14381" s="121" t="s">
        <v>63</v>
      </c>
      <c r="J14381" s="121" t="s">
        <v>328</v>
      </c>
      <c r="K14381" s="121" t="s">
        <v>65</v>
      </c>
      <c r="L14381" s="157" t="s">
        <v>32</v>
      </c>
      <c r="M14381" s="120" t="s">
        <v>33</v>
      </c>
      <c r="N14381" s="131">
        <v>44582</v>
      </c>
      <c r="O14381" s="131">
        <v>44631</v>
      </c>
    </row>
    <row r="14382" spans="1:20">
      <c r="A14382" s="116">
        <v>14382</v>
      </c>
      <c r="B14382" s="129">
        <v>44575</v>
      </c>
      <c r="D14382" s="120" t="s">
        <v>580</v>
      </c>
      <c r="E14382" s="120" t="s">
        <v>32059</v>
      </c>
      <c r="F14382" s="209" t="s">
        <v>3842</v>
      </c>
      <c r="G14382" s="119" t="s">
        <v>32060</v>
      </c>
      <c r="H14382" s="121" t="s">
        <v>71</v>
      </c>
      <c r="I14382" s="121" t="s">
        <v>63</v>
      </c>
      <c r="J14382" s="121" t="s">
        <v>328</v>
      </c>
      <c r="K14382" s="121" t="s">
        <v>65</v>
      </c>
      <c r="L14382" s="157" t="s">
        <v>32</v>
      </c>
      <c r="M14382" s="120" t="s">
        <v>78</v>
      </c>
    </row>
    <row r="14383" spans="1:20">
      <c r="A14383" s="116">
        <v>14383</v>
      </c>
      <c r="B14383" s="129">
        <v>44575</v>
      </c>
      <c r="D14383" s="120" t="s">
        <v>580</v>
      </c>
      <c r="E14383" s="120" t="s">
        <v>32061</v>
      </c>
      <c r="F14383" s="209" t="s">
        <v>3842</v>
      </c>
      <c r="G14383" s="119" t="s">
        <v>32062</v>
      </c>
      <c r="H14383" s="121" t="s">
        <v>53</v>
      </c>
      <c r="I14383" s="121" t="s">
        <v>30</v>
      </c>
      <c r="J14383" s="121" t="s">
        <v>77</v>
      </c>
      <c r="K14383" s="121" t="s">
        <v>65</v>
      </c>
      <c r="L14383" s="157" t="s">
        <v>32</v>
      </c>
      <c r="M14383" s="120" t="s">
        <v>78</v>
      </c>
    </row>
    <row r="14384" spans="1:20" ht="27.6">
      <c r="A14384" s="116">
        <v>14384</v>
      </c>
      <c r="B14384" s="129">
        <v>44575</v>
      </c>
      <c r="D14384" s="120" t="s">
        <v>580</v>
      </c>
      <c r="E14384" s="120" t="s">
        <v>32063</v>
      </c>
      <c r="F14384" s="209" t="s">
        <v>32064</v>
      </c>
      <c r="G14384" s="119" t="s">
        <v>23612</v>
      </c>
      <c r="H14384" s="121" t="s">
        <v>140</v>
      </c>
      <c r="I14384" s="121" t="s">
        <v>42</v>
      </c>
      <c r="J14384" s="121" t="s">
        <v>72</v>
      </c>
      <c r="K14384" s="121" t="s">
        <v>65</v>
      </c>
      <c r="L14384" s="157" t="s">
        <v>32</v>
      </c>
      <c r="M14384" s="120" t="s">
        <v>78</v>
      </c>
    </row>
    <row r="14385" spans="1:15">
      <c r="A14385" s="116">
        <v>14385</v>
      </c>
      <c r="B14385" s="129">
        <v>44575</v>
      </c>
      <c r="D14385" s="120" t="s">
        <v>580</v>
      </c>
      <c r="E14385" s="120" t="s">
        <v>32065</v>
      </c>
      <c r="F14385" s="209" t="s">
        <v>32066</v>
      </c>
      <c r="G14385" s="119" t="s">
        <v>32067</v>
      </c>
      <c r="H14385" s="121" t="s">
        <v>29</v>
      </c>
      <c r="I14385" s="121" t="s">
        <v>42</v>
      </c>
      <c r="J14385" s="121" t="s">
        <v>72</v>
      </c>
      <c r="K14385" s="121" t="s">
        <v>65</v>
      </c>
      <c r="L14385" s="157" t="s">
        <v>32</v>
      </c>
      <c r="M14385" s="120" t="s">
        <v>33</v>
      </c>
      <c r="N14385" s="131">
        <v>44578</v>
      </c>
      <c r="O14385" s="131">
        <v>44631</v>
      </c>
    </row>
    <row r="14386" spans="1:15">
      <c r="A14386" s="116">
        <v>14386</v>
      </c>
      <c r="B14386" s="129">
        <v>44575</v>
      </c>
      <c r="D14386" s="120" t="s">
        <v>580</v>
      </c>
      <c r="E14386" s="120" t="s">
        <v>32068</v>
      </c>
      <c r="F14386" s="209" t="s">
        <v>32069</v>
      </c>
      <c r="G14386" s="119" t="s">
        <v>30708</v>
      </c>
      <c r="H14386" s="121" t="s">
        <v>177</v>
      </c>
      <c r="I14386" s="121" t="s">
        <v>42</v>
      </c>
      <c r="J14386" s="121" t="s">
        <v>72</v>
      </c>
      <c r="K14386" s="121" t="s">
        <v>65</v>
      </c>
      <c r="L14386" s="157" t="s">
        <v>32</v>
      </c>
      <c r="M14386" s="120" t="s">
        <v>78</v>
      </c>
    </row>
    <row r="14387" spans="1:15">
      <c r="A14387" s="116">
        <v>14387</v>
      </c>
      <c r="B14387" s="129">
        <v>44575</v>
      </c>
      <c r="D14387" s="120" t="s">
        <v>580</v>
      </c>
      <c r="E14387" s="120" t="s">
        <v>32070</v>
      </c>
      <c r="F14387" s="209" t="s">
        <v>3842</v>
      </c>
      <c r="G14387" s="119" t="s">
        <v>32071</v>
      </c>
      <c r="H14387" s="121" t="s">
        <v>192</v>
      </c>
      <c r="I14387" s="121" t="s">
        <v>30</v>
      </c>
      <c r="J14387" s="121" t="s">
        <v>87</v>
      </c>
      <c r="K14387" s="121" t="s">
        <v>65</v>
      </c>
      <c r="L14387" s="157" t="s">
        <v>32</v>
      </c>
      <c r="M14387" s="120" t="s">
        <v>78</v>
      </c>
    </row>
    <row r="14388" spans="1:15" ht="27.6">
      <c r="A14388" s="116">
        <v>14388</v>
      </c>
      <c r="B14388" s="129">
        <v>44575</v>
      </c>
      <c r="D14388" s="120" t="s">
        <v>580</v>
      </c>
      <c r="E14388" s="120" t="s">
        <v>32072</v>
      </c>
      <c r="F14388" s="209" t="s">
        <v>32073</v>
      </c>
      <c r="G14388" s="119" t="s">
        <v>3740</v>
      </c>
      <c r="H14388" s="121" t="s">
        <v>53</v>
      </c>
      <c r="I14388" s="121" t="s">
        <v>30</v>
      </c>
      <c r="J14388" s="121" t="s">
        <v>7087</v>
      </c>
      <c r="K14388" s="121" t="s">
        <v>65</v>
      </c>
      <c r="L14388" s="157" t="s">
        <v>32</v>
      </c>
      <c r="M14388" s="120" t="s">
        <v>78</v>
      </c>
    </row>
    <row r="14389" spans="1:15">
      <c r="A14389" s="116">
        <v>14389</v>
      </c>
      <c r="B14389" s="129">
        <v>44575</v>
      </c>
      <c r="D14389" s="120" t="s">
        <v>580</v>
      </c>
      <c r="E14389" s="120" t="s">
        <v>32074</v>
      </c>
      <c r="F14389" s="209" t="s">
        <v>20846</v>
      </c>
      <c r="G14389" s="119" t="s">
        <v>32075</v>
      </c>
      <c r="H14389" s="121" t="s">
        <v>29</v>
      </c>
      <c r="I14389" s="121" t="s">
        <v>30</v>
      </c>
      <c r="J14389" s="121" t="s">
        <v>77</v>
      </c>
      <c r="K14389" s="121" t="s">
        <v>65</v>
      </c>
      <c r="L14389" s="157" t="s">
        <v>32</v>
      </c>
      <c r="M14389" s="120" t="s">
        <v>78</v>
      </c>
    </row>
    <row r="14390" spans="1:15">
      <c r="A14390" s="116">
        <v>14390</v>
      </c>
      <c r="B14390" s="129">
        <v>44575</v>
      </c>
      <c r="D14390" s="120" t="s">
        <v>580</v>
      </c>
      <c r="E14390" s="120" t="s">
        <v>32076</v>
      </c>
      <c r="F14390" s="209" t="s">
        <v>11952</v>
      </c>
      <c r="G14390" s="119" t="s">
        <v>32077</v>
      </c>
      <c r="H14390" s="121" t="s">
        <v>192</v>
      </c>
      <c r="I14390" s="121" t="s">
        <v>30</v>
      </c>
      <c r="J14390" s="121" t="s">
        <v>77</v>
      </c>
      <c r="K14390" s="121" t="s">
        <v>65</v>
      </c>
      <c r="L14390" s="157" t="s">
        <v>32</v>
      </c>
      <c r="M14390" s="120" t="s">
        <v>78</v>
      </c>
    </row>
    <row r="14391" spans="1:15">
      <c r="A14391" s="116">
        <v>14391</v>
      </c>
      <c r="B14391" s="129">
        <v>44575</v>
      </c>
      <c r="D14391" s="120" t="s">
        <v>580</v>
      </c>
      <c r="E14391" s="120" t="s">
        <v>32078</v>
      </c>
      <c r="F14391" s="209" t="s">
        <v>27830</v>
      </c>
      <c r="G14391" s="119" t="s">
        <v>14655</v>
      </c>
      <c r="H14391" s="121" t="s">
        <v>53</v>
      </c>
      <c r="I14391" s="121" t="s">
        <v>30</v>
      </c>
      <c r="J14391" s="121" t="s">
        <v>7091</v>
      </c>
      <c r="K14391" s="121" t="s">
        <v>65</v>
      </c>
      <c r="L14391" s="157" t="s">
        <v>32</v>
      </c>
      <c r="M14391" s="120" t="s">
        <v>33</v>
      </c>
      <c r="N14391" s="131">
        <v>44578</v>
      </c>
      <c r="O14391" s="131">
        <v>44631</v>
      </c>
    </row>
    <row r="14392" spans="1:15" ht="27.6">
      <c r="A14392" s="116">
        <v>14392</v>
      </c>
      <c r="B14392" s="129">
        <v>44575</v>
      </c>
      <c r="D14392" s="120" t="s">
        <v>580</v>
      </c>
      <c r="E14392" s="120" t="s">
        <v>32079</v>
      </c>
      <c r="F14392" s="209" t="s">
        <v>32080</v>
      </c>
      <c r="G14392" s="119" t="s">
        <v>5159</v>
      </c>
      <c r="H14392" s="121" t="s">
        <v>29</v>
      </c>
      <c r="I14392" s="121" t="s">
        <v>30</v>
      </c>
      <c r="J14392" s="121" t="s">
        <v>77</v>
      </c>
      <c r="K14392" s="121" t="s">
        <v>65</v>
      </c>
      <c r="L14392" s="157" t="s">
        <v>32</v>
      </c>
      <c r="M14392" s="120" t="s">
        <v>78</v>
      </c>
    </row>
    <row r="14393" spans="1:15" ht="27.6">
      <c r="A14393" s="116">
        <v>14393</v>
      </c>
      <c r="B14393" s="129">
        <v>44575</v>
      </c>
      <c r="D14393" s="120" t="s">
        <v>580</v>
      </c>
      <c r="E14393" s="120" t="s">
        <v>32081</v>
      </c>
      <c r="F14393" s="209" t="s">
        <v>32082</v>
      </c>
      <c r="G14393" s="119" t="s">
        <v>32083</v>
      </c>
      <c r="H14393" s="121" t="s">
        <v>140</v>
      </c>
      <c r="I14393" s="121" t="s">
        <v>30</v>
      </c>
      <c r="J14393" s="121" t="s">
        <v>87</v>
      </c>
      <c r="K14393" s="121" t="s">
        <v>65</v>
      </c>
      <c r="L14393" s="157" t="s">
        <v>32</v>
      </c>
      <c r="M14393" s="120" t="s">
        <v>78</v>
      </c>
    </row>
    <row r="14394" spans="1:15">
      <c r="A14394" s="116">
        <v>14394</v>
      </c>
      <c r="B14394" s="129">
        <v>44575</v>
      </c>
      <c r="D14394" s="120" t="s">
        <v>580</v>
      </c>
      <c r="E14394" s="120" t="s">
        <v>32084</v>
      </c>
      <c r="F14394" s="209" t="s">
        <v>32085</v>
      </c>
      <c r="G14394" s="119" t="s">
        <v>5843</v>
      </c>
      <c r="H14394" s="121" t="s">
        <v>29</v>
      </c>
      <c r="I14394" s="121" t="s">
        <v>42</v>
      </c>
      <c r="J14394" s="121" t="s">
        <v>72</v>
      </c>
      <c r="K14394" s="121" t="s">
        <v>65</v>
      </c>
      <c r="L14394" s="157" t="s">
        <v>32</v>
      </c>
      <c r="M14394" s="120" t="s">
        <v>33</v>
      </c>
      <c r="N14394" s="131">
        <v>44517</v>
      </c>
      <c r="O14394" s="131">
        <v>44631</v>
      </c>
    </row>
    <row r="14395" spans="1:15">
      <c r="A14395" s="116">
        <v>14395</v>
      </c>
      <c r="B14395" s="129">
        <v>44578</v>
      </c>
      <c r="D14395" s="120" t="s">
        <v>580</v>
      </c>
      <c r="E14395" s="120" t="s">
        <v>32086</v>
      </c>
      <c r="F14395" s="209" t="s">
        <v>15257</v>
      </c>
      <c r="G14395" s="119" t="s">
        <v>27919</v>
      </c>
      <c r="H14395" s="121" t="s">
        <v>97</v>
      </c>
      <c r="I14395" s="121" t="s">
        <v>30</v>
      </c>
      <c r="J14395" s="121" t="s">
        <v>31</v>
      </c>
      <c r="K14395" s="121" t="s">
        <v>65</v>
      </c>
      <c r="L14395" s="157" t="s">
        <v>32</v>
      </c>
      <c r="M14395" s="120" t="s">
        <v>78</v>
      </c>
    </row>
    <row r="14396" spans="1:15" ht="27.6">
      <c r="A14396" s="116">
        <v>14396</v>
      </c>
      <c r="B14396" s="129">
        <v>44578</v>
      </c>
      <c r="D14396" s="120" t="s">
        <v>25</v>
      </c>
      <c r="E14396" s="120" t="s">
        <v>32087</v>
      </c>
      <c r="F14396" s="209" t="s">
        <v>32088</v>
      </c>
      <c r="G14396" s="119" t="s">
        <v>5381</v>
      </c>
      <c r="H14396" s="121" t="s">
        <v>192</v>
      </c>
      <c r="I14396" s="121" t="s">
        <v>63</v>
      </c>
      <c r="J14396" s="121" t="s">
        <v>328</v>
      </c>
      <c r="K14396" s="121" t="s">
        <v>65</v>
      </c>
      <c r="L14396" s="157" t="s">
        <v>32</v>
      </c>
      <c r="M14396" s="120" t="s">
        <v>33</v>
      </c>
      <c r="N14396" s="131">
        <v>44601</v>
      </c>
      <c r="O14396" s="131">
        <v>44601</v>
      </c>
    </row>
    <row r="14397" spans="1:15">
      <c r="A14397" s="116">
        <v>14397</v>
      </c>
      <c r="B14397" s="129">
        <v>44578</v>
      </c>
      <c r="D14397" s="120" t="s">
        <v>25</v>
      </c>
      <c r="E14397" s="120" t="s">
        <v>32089</v>
      </c>
      <c r="F14397" s="209" t="s">
        <v>32090</v>
      </c>
      <c r="G14397" s="119" t="s">
        <v>13186</v>
      </c>
      <c r="H14397" s="121" t="s">
        <v>192</v>
      </c>
      <c r="I14397" s="121" t="s">
        <v>30</v>
      </c>
      <c r="J14397" s="121" t="s">
        <v>435</v>
      </c>
      <c r="K14397" s="121" t="s">
        <v>65</v>
      </c>
      <c r="L14397" s="157" t="s">
        <v>32</v>
      </c>
      <c r="M14397" s="120" t="s">
        <v>78</v>
      </c>
    </row>
    <row r="14398" spans="1:15" ht="27.6">
      <c r="A14398" s="116">
        <v>14398</v>
      </c>
      <c r="B14398" s="129">
        <v>44578</v>
      </c>
      <c r="D14398" s="120" t="s">
        <v>25</v>
      </c>
      <c r="E14398" s="120" t="s">
        <v>32091</v>
      </c>
      <c r="F14398" s="209" t="s">
        <v>32092</v>
      </c>
      <c r="G14398" s="119" t="s">
        <v>32093</v>
      </c>
      <c r="H14398" s="116" t="s">
        <v>192</v>
      </c>
      <c r="I14398" s="116" t="s">
        <v>30</v>
      </c>
      <c r="J14398" s="121" t="s">
        <v>1544</v>
      </c>
      <c r="K14398" s="121" t="s">
        <v>65</v>
      </c>
      <c r="L14398" s="157" t="s">
        <v>32</v>
      </c>
      <c r="M14398" s="120" t="s">
        <v>78</v>
      </c>
    </row>
    <row r="14399" spans="1:15" ht="27.6">
      <c r="A14399" s="116">
        <v>14399</v>
      </c>
      <c r="B14399" s="129">
        <v>44578</v>
      </c>
      <c r="D14399" s="120" t="s">
        <v>25</v>
      </c>
      <c r="E14399" s="120" t="s">
        <v>32094</v>
      </c>
      <c r="F14399" s="209" t="s">
        <v>32095</v>
      </c>
      <c r="G14399" s="119" t="s">
        <v>5381</v>
      </c>
      <c r="H14399" s="121" t="s">
        <v>192</v>
      </c>
      <c r="I14399" s="121" t="s">
        <v>30</v>
      </c>
      <c r="J14399" s="121" t="s">
        <v>87</v>
      </c>
      <c r="K14399" s="121" t="s">
        <v>65</v>
      </c>
      <c r="L14399" s="157" t="s">
        <v>32</v>
      </c>
      <c r="M14399" s="120" t="s">
        <v>78</v>
      </c>
    </row>
    <row r="14400" spans="1:15" ht="27.6">
      <c r="A14400" s="116">
        <v>14400</v>
      </c>
      <c r="B14400" s="129">
        <v>44578</v>
      </c>
      <c r="D14400" s="120" t="s">
        <v>25</v>
      </c>
      <c r="E14400" s="120" t="s">
        <v>32096</v>
      </c>
      <c r="F14400" s="209" t="s">
        <v>32097</v>
      </c>
      <c r="G14400" s="119" t="s">
        <v>5381</v>
      </c>
      <c r="H14400" s="121" t="s">
        <v>192</v>
      </c>
      <c r="I14400" s="121" t="s">
        <v>30</v>
      </c>
      <c r="J14400" s="121" t="s">
        <v>7087</v>
      </c>
      <c r="K14400" s="121" t="s">
        <v>65</v>
      </c>
      <c r="L14400" s="157" t="s">
        <v>32</v>
      </c>
      <c r="M14400" s="120" t="s">
        <v>78</v>
      </c>
    </row>
    <row r="14401" spans="1:15">
      <c r="A14401" s="116">
        <v>14401</v>
      </c>
      <c r="B14401" s="129">
        <v>44578</v>
      </c>
      <c r="D14401" s="120" t="s">
        <v>25</v>
      </c>
      <c r="E14401" s="120" t="s">
        <v>32098</v>
      </c>
      <c r="F14401" s="209" t="s">
        <v>32099</v>
      </c>
      <c r="G14401" s="119" t="s">
        <v>22565</v>
      </c>
      <c r="H14401" s="121" t="s">
        <v>160</v>
      </c>
      <c r="I14401" s="121" t="s">
        <v>30</v>
      </c>
      <c r="J14401" s="121" t="s">
        <v>485</v>
      </c>
      <c r="K14401" s="121" t="s">
        <v>65</v>
      </c>
      <c r="L14401" s="157" t="s">
        <v>32</v>
      </c>
      <c r="M14401" s="120" t="s">
        <v>33</v>
      </c>
      <c r="N14401" s="131">
        <v>44601</v>
      </c>
      <c r="O14401" s="131">
        <v>44601</v>
      </c>
    </row>
    <row r="14402" spans="1:15" ht="27.6">
      <c r="A14402" s="116">
        <v>14402</v>
      </c>
      <c r="B14402" s="129">
        <v>44578</v>
      </c>
      <c r="D14402" s="120" t="s">
        <v>25</v>
      </c>
      <c r="E14402" s="120" t="s">
        <v>32100</v>
      </c>
      <c r="F14402" s="209" t="s">
        <v>32101</v>
      </c>
      <c r="G14402" s="119" t="s">
        <v>20107</v>
      </c>
      <c r="H14402" s="121" t="s">
        <v>160</v>
      </c>
      <c r="I14402" s="121" t="s">
        <v>63</v>
      </c>
      <c r="J14402" s="121" t="s">
        <v>20139</v>
      </c>
      <c r="K14402" s="121" t="s">
        <v>65</v>
      </c>
      <c r="L14402" s="157" t="s">
        <v>32</v>
      </c>
      <c r="M14402" s="120" t="s">
        <v>33</v>
      </c>
      <c r="N14402" s="131">
        <v>44601</v>
      </c>
      <c r="O14402" s="131">
        <v>44601</v>
      </c>
    </row>
    <row r="14403" spans="1:15">
      <c r="A14403" s="116">
        <v>14403</v>
      </c>
      <c r="B14403" s="129">
        <v>44578</v>
      </c>
      <c r="D14403" s="120" t="s">
        <v>25</v>
      </c>
      <c r="E14403" s="120" t="s">
        <v>32102</v>
      </c>
      <c r="F14403" s="209" t="s">
        <v>32103</v>
      </c>
      <c r="G14403" s="119" t="s">
        <v>26336</v>
      </c>
      <c r="H14403" s="121" t="s">
        <v>160</v>
      </c>
      <c r="I14403" s="121" t="s">
        <v>30</v>
      </c>
      <c r="J14403" s="121" t="s">
        <v>435</v>
      </c>
      <c r="K14403" s="121" t="s">
        <v>65</v>
      </c>
      <c r="L14403" s="157" t="s">
        <v>32</v>
      </c>
      <c r="M14403" s="120" t="s">
        <v>33</v>
      </c>
      <c r="N14403" s="131">
        <v>44601</v>
      </c>
      <c r="O14403" s="131">
        <v>44601</v>
      </c>
    </row>
    <row r="14404" spans="1:15">
      <c r="A14404" s="116">
        <v>14404</v>
      </c>
      <c r="B14404" s="129">
        <v>44578</v>
      </c>
      <c r="D14404" s="120" t="s">
        <v>252</v>
      </c>
      <c r="E14404" s="120" t="s">
        <v>32104</v>
      </c>
      <c r="F14404" s="209" t="s">
        <v>850</v>
      </c>
      <c r="G14404" s="119" t="s">
        <v>32105</v>
      </c>
      <c r="H14404" s="121" t="s">
        <v>140</v>
      </c>
      <c r="I14404" s="121" t="s">
        <v>42</v>
      </c>
      <c r="J14404" s="121" t="s">
        <v>43</v>
      </c>
      <c r="K14404" s="121" t="s">
        <v>65</v>
      </c>
      <c r="L14404" s="157" t="s">
        <v>32</v>
      </c>
      <c r="M14404" s="120" t="s">
        <v>78</v>
      </c>
    </row>
    <row r="14405" spans="1:15">
      <c r="A14405" s="116">
        <v>14405</v>
      </c>
      <c r="B14405" s="129">
        <v>44578</v>
      </c>
      <c r="D14405" s="120" t="s">
        <v>252</v>
      </c>
      <c r="E14405" s="120" t="s">
        <v>32106</v>
      </c>
      <c r="F14405" s="209" t="s">
        <v>15893</v>
      </c>
      <c r="G14405" s="119" t="s">
        <v>709</v>
      </c>
      <c r="H14405" s="121" t="s">
        <v>29</v>
      </c>
      <c r="I14405" s="121" t="s">
        <v>30</v>
      </c>
      <c r="J14405" s="121" t="s">
        <v>5135</v>
      </c>
      <c r="K14405" s="121" t="s">
        <v>65</v>
      </c>
      <c r="L14405" s="157" t="s">
        <v>32</v>
      </c>
      <c r="M14405" s="120" t="s">
        <v>78</v>
      </c>
    </row>
    <row r="14406" spans="1:15">
      <c r="A14406" s="116">
        <v>14406</v>
      </c>
      <c r="B14406" s="129">
        <v>44578</v>
      </c>
      <c r="D14406" s="120" t="s">
        <v>252</v>
      </c>
      <c r="E14406" s="120" t="s">
        <v>32107</v>
      </c>
      <c r="F14406" s="209" t="s">
        <v>32108</v>
      </c>
      <c r="G14406" s="119" t="s">
        <v>27052</v>
      </c>
      <c r="H14406" s="121" t="s">
        <v>53</v>
      </c>
      <c r="I14406" s="121" t="s">
        <v>30</v>
      </c>
      <c r="J14406" s="121" t="s">
        <v>435</v>
      </c>
      <c r="K14406" s="121" t="s">
        <v>65</v>
      </c>
      <c r="L14406" s="157" t="s">
        <v>32</v>
      </c>
      <c r="M14406" s="120" t="s">
        <v>78</v>
      </c>
    </row>
    <row r="14407" spans="1:15">
      <c r="A14407" s="116">
        <v>14407</v>
      </c>
      <c r="B14407" s="129">
        <v>44578</v>
      </c>
      <c r="D14407" s="120" t="s">
        <v>252</v>
      </c>
      <c r="E14407" s="120" t="s">
        <v>32109</v>
      </c>
      <c r="F14407" s="209" t="s">
        <v>32110</v>
      </c>
      <c r="G14407" s="119" t="s">
        <v>528</v>
      </c>
      <c r="H14407" s="121" t="s">
        <v>53</v>
      </c>
      <c r="I14407" s="121" t="s">
        <v>42</v>
      </c>
      <c r="J14407" s="121" t="s">
        <v>549</v>
      </c>
      <c r="K14407" s="121" t="s">
        <v>584</v>
      </c>
      <c r="L14407" s="157" t="s">
        <v>32</v>
      </c>
      <c r="M14407" s="120" t="s">
        <v>78</v>
      </c>
    </row>
    <row r="14408" spans="1:15">
      <c r="A14408" s="116">
        <v>14408</v>
      </c>
      <c r="B14408" s="129">
        <v>44578</v>
      </c>
      <c r="D14408" s="120" t="s">
        <v>25</v>
      </c>
      <c r="E14408" s="120" t="s">
        <v>32111</v>
      </c>
      <c r="F14408" s="209" t="s">
        <v>1606</v>
      </c>
      <c r="G14408" s="119" t="s">
        <v>32112</v>
      </c>
      <c r="H14408" s="121" t="s">
        <v>1173</v>
      </c>
      <c r="I14408" s="121" t="s">
        <v>42</v>
      </c>
      <c r="J14408" s="121" t="s">
        <v>72</v>
      </c>
      <c r="K14408" s="121" t="s">
        <v>65</v>
      </c>
      <c r="L14408" s="157" t="s">
        <v>32</v>
      </c>
      <c r="M14408" s="120" t="s">
        <v>78</v>
      </c>
    </row>
    <row r="14409" spans="1:15" ht="27.6">
      <c r="A14409" s="116">
        <v>14409</v>
      </c>
      <c r="B14409" s="129">
        <v>44578</v>
      </c>
      <c r="D14409" s="120" t="s">
        <v>25</v>
      </c>
      <c r="E14409" s="120" t="s">
        <v>32113</v>
      </c>
      <c r="F14409" s="209" t="s">
        <v>32114</v>
      </c>
      <c r="G14409" s="119" t="s">
        <v>32115</v>
      </c>
      <c r="H14409" s="121" t="s">
        <v>41</v>
      </c>
      <c r="I14409" s="121" t="s">
        <v>30</v>
      </c>
      <c r="J14409" s="121" t="s">
        <v>77</v>
      </c>
      <c r="K14409" s="121" t="s">
        <v>65</v>
      </c>
      <c r="L14409" s="157" t="s">
        <v>32</v>
      </c>
      <c r="M14409" s="120" t="s">
        <v>78</v>
      </c>
    </row>
    <row r="14410" spans="1:15">
      <c r="A14410" s="116">
        <v>14410</v>
      </c>
      <c r="B14410" s="129">
        <v>44578</v>
      </c>
      <c r="D14410" s="120" t="s">
        <v>25</v>
      </c>
      <c r="E14410" s="120" t="s">
        <v>32116</v>
      </c>
      <c r="F14410" s="209" t="s">
        <v>32117</v>
      </c>
      <c r="G14410" s="119" t="s">
        <v>32118</v>
      </c>
      <c r="H14410" s="121" t="s">
        <v>29</v>
      </c>
      <c r="I14410" s="121" t="s">
        <v>63</v>
      </c>
      <c r="J14410" s="121" t="s">
        <v>19954</v>
      </c>
      <c r="K14410" s="121" t="s">
        <v>65</v>
      </c>
      <c r="L14410" s="157" t="s">
        <v>32</v>
      </c>
      <c r="M14410" s="120" t="s">
        <v>33</v>
      </c>
      <c r="N14410" s="131">
        <v>44601</v>
      </c>
      <c r="O14410" s="131">
        <v>44601</v>
      </c>
    </row>
    <row r="14411" spans="1:15" ht="27.6">
      <c r="A14411" s="116">
        <v>14411</v>
      </c>
      <c r="B14411" s="129">
        <v>44578</v>
      </c>
      <c r="D14411" s="120" t="s">
        <v>25</v>
      </c>
      <c r="E14411" s="120" t="s">
        <v>32119</v>
      </c>
      <c r="F14411" s="209" t="s">
        <v>32120</v>
      </c>
      <c r="G14411" s="119" t="s">
        <v>7940</v>
      </c>
      <c r="H14411" s="121" t="s">
        <v>1173</v>
      </c>
      <c r="I14411" s="121" t="s">
        <v>63</v>
      </c>
      <c r="J14411" s="121" t="s">
        <v>323</v>
      </c>
      <c r="K14411" s="121" t="s">
        <v>65</v>
      </c>
      <c r="L14411" s="157" t="s">
        <v>32</v>
      </c>
      <c r="M14411" s="120" t="s">
        <v>33</v>
      </c>
      <c r="N14411" s="131">
        <v>44601</v>
      </c>
      <c r="O14411" s="131">
        <v>44601</v>
      </c>
    </row>
    <row r="14412" spans="1:15">
      <c r="A14412" s="116">
        <v>14412</v>
      </c>
      <c r="B14412" s="129">
        <v>44578</v>
      </c>
      <c r="D14412" s="120" t="s">
        <v>25</v>
      </c>
      <c r="E14412" s="120" t="s">
        <v>32121</v>
      </c>
      <c r="F14412" s="209" t="s">
        <v>32122</v>
      </c>
      <c r="G14412" s="119" t="s">
        <v>32123</v>
      </c>
      <c r="H14412" s="121" t="s">
        <v>48</v>
      </c>
      <c r="I14412" s="121" t="s">
        <v>30</v>
      </c>
      <c r="J14412" s="121" t="s">
        <v>9480</v>
      </c>
      <c r="K14412" s="121" t="s">
        <v>65</v>
      </c>
      <c r="L14412" s="157" t="s">
        <v>32</v>
      </c>
      <c r="M14412" s="120" t="s">
        <v>33</v>
      </c>
      <c r="N14412" s="131">
        <v>44601</v>
      </c>
      <c r="O14412" s="131">
        <v>44601</v>
      </c>
    </row>
    <row r="14413" spans="1:15">
      <c r="A14413" s="116">
        <v>14413</v>
      </c>
      <c r="B14413" s="129">
        <v>44578</v>
      </c>
      <c r="D14413" s="120" t="s">
        <v>25</v>
      </c>
      <c r="E14413" s="120" t="s">
        <v>32124</v>
      </c>
      <c r="F14413" s="209" t="s">
        <v>32125</v>
      </c>
      <c r="G14413" s="119" t="s">
        <v>32126</v>
      </c>
      <c r="H14413" s="121" t="s">
        <v>177</v>
      </c>
      <c r="I14413" s="121" t="s">
        <v>30</v>
      </c>
      <c r="J14413" s="121" t="s">
        <v>77</v>
      </c>
      <c r="K14413" s="121" t="s">
        <v>65</v>
      </c>
      <c r="L14413" s="157" t="s">
        <v>32</v>
      </c>
      <c r="M14413" s="120" t="s">
        <v>78</v>
      </c>
    </row>
    <row r="14414" spans="1:15">
      <c r="A14414" s="116">
        <v>14414</v>
      </c>
      <c r="B14414" s="129">
        <v>44578</v>
      </c>
      <c r="D14414" s="120" t="s">
        <v>25</v>
      </c>
      <c r="E14414" s="120" t="s">
        <v>32127</v>
      </c>
      <c r="F14414" s="209" t="s">
        <v>32128</v>
      </c>
      <c r="G14414" s="119" t="s">
        <v>32129</v>
      </c>
      <c r="H14414" s="121" t="s">
        <v>118</v>
      </c>
      <c r="I14414" s="121" t="s">
        <v>63</v>
      </c>
      <c r="J14414" s="121" t="s">
        <v>524</v>
      </c>
      <c r="K14414" s="121" t="s">
        <v>65</v>
      </c>
      <c r="L14414" s="157" t="s">
        <v>32</v>
      </c>
      <c r="M14414" s="120" t="s">
        <v>78</v>
      </c>
    </row>
    <row r="14415" spans="1:15">
      <c r="A14415" s="116">
        <v>14415</v>
      </c>
      <c r="B14415" s="129">
        <v>44578</v>
      </c>
      <c r="D14415" s="120" t="s">
        <v>25</v>
      </c>
      <c r="E14415" s="120" t="s">
        <v>32130</v>
      </c>
      <c r="F14415" s="209" t="s">
        <v>32131</v>
      </c>
      <c r="G14415" s="119" t="s">
        <v>445</v>
      </c>
      <c r="H14415" s="121" t="s">
        <v>1173</v>
      </c>
      <c r="I14415" s="121" t="s">
        <v>30</v>
      </c>
      <c r="J14415" s="121" t="s">
        <v>77</v>
      </c>
      <c r="K14415" s="121" t="s">
        <v>65</v>
      </c>
      <c r="L14415" s="157" t="s">
        <v>32</v>
      </c>
      <c r="M14415" s="120" t="s">
        <v>78</v>
      </c>
    </row>
    <row r="14416" spans="1:15">
      <c r="A14416" s="116">
        <v>14416</v>
      </c>
      <c r="B14416" s="129">
        <v>44578</v>
      </c>
      <c r="D14416" s="120" t="s">
        <v>25</v>
      </c>
      <c r="E14416" s="120" t="s">
        <v>32132</v>
      </c>
      <c r="F14416" s="209" t="s">
        <v>32133</v>
      </c>
      <c r="G14416" s="119" t="s">
        <v>619</v>
      </c>
      <c r="H14416" s="121" t="s">
        <v>140</v>
      </c>
      <c r="I14416" s="121" t="s">
        <v>42</v>
      </c>
      <c r="J14416" s="121" t="s">
        <v>72</v>
      </c>
      <c r="K14416" s="121" t="s">
        <v>65</v>
      </c>
      <c r="L14416" s="157" t="s">
        <v>32</v>
      </c>
      <c r="M14416" s="120" t="s">
        <v>33</v>
      </c>
      <c r="N14416" s="131">
        <v>44578</v>
      </c>
      <c r="O14416" s="131">
        <v>44578</v>
      </c>
    </row>
    <row r="14417" spans="1:25">
      <c r="A14417" s="116">
        <v>14417</v>
      </c>
      <c r="B14417" s="129">
        <v>44578</v>
      </c>
      <c r="D14417" s="120" t="s">
        <v>25</v>
      </c>
      <c r="E14417" s="120" t="s">
        <v>32134</v>
      </c>
      <c r="F14417" s="209" t="s">
        <v>32135</v>
      </c>
      <c r="G14417" s="119" t="s">
        <v>250</v>
      </c>
      <c r="H14417" s="121" t="s">
        <v>41</v>
      </c>
      <c r="I14417" s="121" t="s">
        <v>63</v>
      </c>
      <c r="J14417" s="121" t="s">
        <v>601</v>
      </c>
      <c r="K14417" s="121" t="s">
        <v>65</v>
      </c>
      <c r="L14417" s="157" t="s">
        <v>32</v>
      </c>
      <c r="M14417" s="120" t="s">
        <v>33</v>
      </c>
      <c r="N14417" s="131" t="s">
        <v>1321</v>
      </c>
    </row>
    <row r="14418" spans="1:25">
      <c r="A14418" s="116">
        <v>14418</v>
      </c>
      <c r="B14418" s="129">
        <v>44578</v>
      </c>
      <c r="D14418" s="120" t="s">
        <v>25</v>
      </c>
      <c r="E14418" s="120" t="s">
        <v>32136</v>
      </c>
      <c r="F14418" s="209" t="s">
        <v>32137</v>
      </c>
      <c r="G14418" s="119" t="s">
        <v>32138</v>
      </c>
      <c r="H14418" s="121" t="s">
        <v>41</v>
      </c>
      <c r="I14418" s="121" t="s">
        <v>30</v>
      </c>
      <c r="J14418" s="121" t="s">
        <v>31</v>
      </c>
      <c r="K14418" s="121" t="s">
        <v>65</v>
      </c>
      <c r="L14418" s="157" t="s">
        <v>32</v>
      </c>
      <c r="M14418" s="120" t="s">
        <v>33</v>
      </c>
      <c r="N14418" s="131">
        <v>44601</v>
      </c>
      <c r="O14418" s="131">
        <v>44601</v>
      </c>
    </row>
    <row r="14419" spans="1:25">
      <c r="A14419" s="116">
        <v>14419</v>
      </c>
      <c r="B14419" s="129">
        <v>44578</v>
      </c>
      <c r="D14419" s="120" t="s">
        <v>25</v>
      </c>
      <c r="E14419" s="120" t="s">
        <v>32139</v>
      </c>
      <c r="F14419" s="209" t="s">
        <v>32140</v>
      </c>
      <c r="G14419" s="119" t="s">
        <v>3018</v>
      </c>
      <c r="H14419" s="121" t="s">
        <v>29</v>
      </c>
      <c r="I14419" s="121" t="s">
        <v>30</v>
      </c>
      <c r="J14419" s="121" t="s">
        <v>87</v>
      </c>
      <c r="K14419" s="121" t="s">
        <v>65</v>
      </c>
      <c r="L14419" s="157" t="s">
        <v>32</v>
      </c>
      <c r="M14419" s="120" t="s">
        <v>78</v>
      </c>
    </row>
    <row r="14420" spans="1:25">
      <c r="A14420" s="116">
        <v>14420</v>
      </c>
      <c r="B14420" s="129">
        <v>44578</v>
      </c>
      <c r="D14420" s="120" t="s">
        <v>580</v>
      </c>
      <c r="E14420" s="120" t="s">
        <v>32141</v>
      </c>
      <c r="F14420" s="209" t="s">
        <v>32142</v>
      </c>
      <c r="G14420" s="119" t="s">
        <v>2413</v>
      </c>
      <c r="H14420" s="121" t="s">
        <v>71</v>
      </c>
      <c r="I14420" s="121" t="s">
        <v>63</v>
      </c>
      <c r="J14420" s="121" t="s">
        <v>328</v>
      </c>
      <c r="K14420" s="121" t="s">
        <v>65</v>
      </c>
      <c r="L14420" s="157" t="s">
        <v>32</v>
      </c>
      <c r="M14420" s="120" t="s">
        <v>33</v>
      </c>
      <c r="N14420" s="131">
        <v>44579</v>
      </c>
      <c r="O14420" s="131">
        <v>44600</v>
      </c>
      <c r="S14420" s="120" t="s">
        <v>92</v>
      </c>
    </row>
    <row r="14421" spans="1:25">
      <c r="A14421" s="116">
        <v>14421</v>
      </c>
      <c r="B14421" s="129">
        <v>44578</v>
      </c>
      <c r="D14421" s="120" t="s">
        <v>580</v>
      </c>
      <c r="E14421" s="120" t="s">
        <v>32143</v>
      </c>
      <c r="F14421" s="209" t="s">
        <v>104</v>
      </c>
      <c r="G14421" s="119" t="s">
        <v>32144</v>
      </c>
      <c r="H14421" s="121" t="s">
        <v>140</v>
      </c>
      <c r="I14421" s="121" t="s">
        <v>63</v>
      </c>
      <c r="J14421" s="121" t="s">
        <v>328</v>
      </c>
      <c r="K14421" s="121" t="s">
        <v>65</v>
      </c>
      <c r="L14421" s="157" t="s">
        <v>32</v>
      </c>
      <c r="M14421" s="120" t="s">
        <v>33</v>
      </c>
      <c r="N14421" s="131">
        <v>44579</v>
      </c>
      <c r="O14421" s="131">
        <v>44588</v>
      </c>
      <c r="S14421" s="120" t="s">
        <v>92</v>
      </c>
    </row>
    <row r="14422" spans="1:25">
      <c r="A14422" s="116">
        <v>14422</v>
      </c>
      <c r="B14422" s="129">
        <v>44578</v>
      </c>
      <c r="D14422" s="120" t="s">
        <v>580</v>
      </c>
      <c r="E14422" s="120" t="s">
        <v>32145</v>
      </c>
      <c r="F14422" s="209" t="s">
        <v>32146</v>
      </c>
      <c r="G14422" s="119" t="s">
        <v>32147</v>
      </c>
      <c r="H14422" s="121" t="s">
        <v>177</v>
      </c>
      <c r="I14422" s="121" t="s">
        <v>63</v>
      </c>
      <c r="J14422" s="121" t="s">
        <v>15655</v>
      </c>
      <c r="K14422" s="121" t="s">
        <v>65</v>
      </c>
      <c r="L14422" s="157" t="s">
        <v>32</v>
      </c>
      <c r="M14422" s="120" t="s">
        <v>78</v>
      </c>
    </row>
    <row r="14423" spans="1:25">
      <c r="A14423" s="116">
        <v>14423</v>
      </c>
      <c r="B14423" s="129">
        <v>44578</v>
      </c>
      <c r="D14423" s="120" t="s">
        <v>580</v>
      </c>
      <c r="E14423" s="120" t="s">
        <v>32148</v>
      </c>
      <c r="F14423" s="209" t="s">
        <v>32149</v>
      </c>
      <c r="G14423" s="119" t="s">
        <v>32150</v>
      </c>
      <c r="H14423" s="121" t="s">
        <v>140</v>
      </c>
      <c r="I14423" s="121" t="s">
        <v>42</v>
      </c>
      <c r="J14423" s="121" t="s">
        <v>14801</v>
      </c>
      <c r="K14423" s="121" t="s">
        <v>65</v>
      </c>
      <c r="L14423" s="157" t="s">
        <v>32</v>
      </c>
      <c r="M14423" s="120" t="s">
        <v>33</v>
      </c>
      <c r="N14423" s="131">
        <v>44581</v>
      </c>
      <c r="O14423" s="131">
        <v>44656</v>
      </c>
    </row>
    <row r="14424" spans="1:25">
      <c r="A14424" s="116">
        <v>14424</v>
      </c>
      <c r="B14424" s="129">
        <v>44578</v>
      </c>
      <c r="D14424" s="120" t="s">
        <v>580</v>
      </c>
      <c r="E14424" s="120" t="s">
        <v>32151</v>
      </c>
      <c r="F14424" s="209" t="s">
        <v>32152</v>
      </c>
      <c r="G14424" s="119" t="s">
        <v>746</v>
      </c>
      <c r="H14424" s="121" t="s">
        <v>97</v>
      </c>
      <c r="I14424" s="121" t="s">
        <v>42</v>
      </c>
      <c r="J14424" s="121" t="s">
        <v>72</v>
      </c>
      <c r="K14424" s="121" t="s">
        <v>65</v>
      </c>
      <c r="L14424" s="157" t="s">
        <v>32</v>
      </c>
      <c r="M14424" s="120" t="s">
        <v>33</v>
      </c>
      <c r="N14424" s="131">
        <v>44579</v>
      </c>
      <c r="O14424" s="131">
        <v>44600</v>
      </c>
      <c r="S14424" s="120" t="s">
        <v>92</v>
      </c>
      <c r="Y14424" s="116" t="s">
        <v>32153</v>
      </c>
    </row>
    <row r="14425" spans="1:25">
      <c r="A14425" s="116">
        <v>14425</v>
      </c>
      <c r="B14425" s="129">
        <v>44578</v>
      </c>
      <c r="D14425" s="120" t="s">
        <v>580</v>
      </c>
      <c r="E14425" s="120" t="s">
        <v>32154</v>
      </c>
      <c r="F14425" s="209" t="s">
        <v>7055</v>
      </c>
      <c r="G14425" s="119" t="s">
        <v>1537</v>
      </c>
      <c r="H14425" s="121" t="s">
        <v>71</v>
      </c>
      <c r="I14425" s="121" t="s">
        <v>63</v>
      </c>
      <c r="J14425" s="121" t="s">
        <v>64</v>
      </c>
      <c r="K14425" s="121" t="s">
        <v>65</v>
      </c>
      <c r="L14425" s="157" t="s">
        <v>32</v>
      </c>
      <c r="M14425" s="120" t="s">
        <v>33</v>
      </c>
      <c r="N14425" s="131">
        <v>44579</v>
      </c>
      <c r="O14425" s="131">
        <v>44656</v>
      </c>
    </row>
    <row r="14426" spans="1:25">
      <c r="A14426" s="116">
        <v>14426</v>
      </c>
      <c r="B14426" s="129">
        <v>44578</v>
      </c>
      <c r="D14426" s="120" t="s">
        <v>580</v>
      </c>
      <c r="E14426" s="120" t="s">
        <v>32155</v>
      </c>
      <c r="F14426" s="209" t="s">
        <v>32156</v>
      </c>
      <c r="G14426" s="119" t="s">
        <v>2133</v>
      </c>
      <c r="H14426" s="121" t="s">
        <v>97</v>
      </c>
      <c r="I14426" s="121" t="s">
        <v>63</v>
      </c>
      <c r="J14426" s="121" t="s">
        <v>328</v>
      </c>
      <c r="K14426" s="121" t="s">
        <v>65</v>
      </c>
      <c r="L14426" s="157" t="s">
        <v>32</v>
      </c>
      <c r="M14426" s="120" t="s">
        <v>33</v>
      </c>
      <c r="N14426" s="131">
        <v>44579</v>
      </c>
      <c r="O14426" s="131">
        <v>44600</v>
      </c>
    </row>
    <row r="14427" spans="1:25">
      <c r="A14427" s="116">
        <v>14427</v>
      </c>
      <c r="B14427" s="129">
        <v>44578</v>
      </c>
      <c r="D14427" s="120" t="s">
        <v>580</v>
      </c>
      <c r="E14427" s="120" t="s">
        <v>32157</v>
      </c>
      <c r="F14427" s="209" t="s">
        <v>32158</v>
      </c>
      <c r="G14427" s="119" t="s">
        <v>32159</v>
      </c>
      <c r="H14427" s="121" t="s">
        <v>29</v>
      </c>
      <c r="I14427" s="121" t="s">
        <v>30</v>
      </c>
      <c r="J14427" s="121" t="s">
        <v>31</v>
      </c>
      <c r="K14427" s="121" t="s">
        <v>65</v>
      </c>
      <c r="L14427" s="157" t="s">
        <v>32</v>
      </c>
      <c r="M14427" s="120" t="s">
        <v>78</v>
      </c>
    </row>
    <row r="14428" spans="1:25">
      <c r="A14428" s="116">
        <v>14428</v>
      </c>
      <c r="B14428" s="129">
        <v>44578</v>
      </c>
      <c r="D14428" s="120" t="s">
        <v>580</v>
      </c>
      <c r="E14428" s="120" t="s">
        <v>32160</v>
      </c>
      <c r="F14428" s="209" t="s">
        <v>3842</v>
      </c>
      <c r="G14428" s="119" t="s">
        <v>32161</v>
      </c>
      <c r="H14428" s="121" t="s">
        <v>29</v>
      </c>
      <c r="I14428" s="121" t="s">
        <v>30</v>
      </c>
      <c r="J14428" s="121" t="s">
        <v>7375</v>
      </c>
      <c r="K14428" s="121" t="s">
        <v>65</v>
      </c>
      <c r="L14428" s="157" t="s">
        <v>32</v>
      </c>
      <c r="M14428" s="120" t="s">
        <v>78</v>
      </c>
    </row>
    <row r="14429" spans="1:25">
      <c r="A14429" s="116">
        <v>14429</v>
      </c>
      <c r="B14429" s="129">
        <v>44578</v>
      </c>
      <c r="D14429" s="120" t="s">
        <v>580</v>
      </c>
      <c r="E14429" s="120" t="s">
        <v>32162</v>
      </c>
      <c r="F14429" s="209" t="s">
        <v>3363</v>
      </c>
      <c r="G14429" s="119" t="s">
        <v>32163</v>
      </c>
      <c r="H14429" s="121" t="s">
        <v>192</v>
      </c>
      <c r="I14429" s="121" t="s">
        <v>30</v>
      </c>
      <c r="J14429" s="121" t="s">
        <v>3886</v>
      </c>
      <c r="K14429" s="121" t="s">
        <v>65</v>
      </c>
      <c r="L14429" s="157" t="s">
        <v>32</v>
      </c>
      <c r="M14429" s="120" t="s">
        <v>78</v>
      </c>
    </row>
    <row r="14430" spans="1:25">
      <c r="A14430" s="116">
        <v>14430</v>
      </c>
      <c r="B14430" s="129">
        <v>44578</v>
      </c>
      <c r="D14430" s="120" t="s">
        <v>580</v>
      </c>
      <c r="E14430" s="120" t="s">
        <v>32164</v>
      </c>
      <c r="F14430" s="209" t="s">
        <v>415</v>
      </c>
      <c r="G14430" s="119" t="s">
        <v>32165</v>
      </c>
      <c r="H14430" s="121" t="s">
        <v>41</v>
      </c>
      <c r="I14430" s="121" t="s">
        <v>42</v>
      </c>
      <c r="J14430" s="121" t="s">
        <v>43</v>
      </c>
      <c r="K14430" s="121" t="s">
        <v>65</v>
      </c>
      <c r="L14430" s="157" t="s">
        <v>32</v>
      </c>
      <c r="M14430" s="120" t="s">
        <v>78</v>
      </c>
    </row>
    <row r="14431" spans="1:25">
      <c r="A14431" s="116">
        <v>14431</v>
      </c>
      <c r="B14431" s="129">
        <v>44578</v>
      </c>
      <c r="D14431" s="120" t="s">
        <v>580</v>
      </c>
      <c r="E14431" s="120" t="s">
        <v>32166</v>
      </c>
      <c r="F14431" s="209" t="s">
        <v>2827</v>
      </c>
      <c r="G14431" s="119" t="s">
        <v>32167</v>
      </c>
      <c r="H14431" s="121" t="s">
        <v>53</v>
      </c>
      <c r="I14431" s="121" t="s">
        <v>30</v>
      </c>
      <c r="J14431" s="121" t="s">
        <v>529</v>
      </c>
      <c r="K14431" s="121" t="s">
        <v>65</v>
      </c>
      <c r="L14431" s="157" t="s">
        <v>32</v>
      </c>
      <c r="M14431" s="120" t="s">
        <v>78</v>
      </c>
    </row>
    <row r="14432" spans="1:25">
      <c r="A14432" s="116">
        <v>14432</v>
      </c>
      <c r="B14432" s="129">
        <v>44578</v>
      </c>
      <c r="D14432" s="120" t="s">
        <v>580</v>
      </c>
      <c r="E14432" s="120" t="s">
        <v>32168</v>
      </c>
      <c r="F14432" s="209" t="s">
        <v>3842</v>
      </c>
      <c r="G14432" s="119" t="s">
        <v>32169</v>
      </c>
      <c r="H14432" s="121" t="s">
        <v>71</v>
      </c>
      <c r="I14432" s="121" t="s">
        <v>30</v>
      </c>
      <c r="J14432" s="121" t="s">
        <v>1544</v>
      </c>
      <c r="K14432" s="121" t="s">
        <v>65</v>
      </c>
      <c r="L14432" s="157" t="s">
        <v>32</v>
      </c>
      <c r="M14432" s="120" t="s">
        <v>78</v>
      </c>
    </row>
    <row r="14433" spans="1:25" ht="41.4">
      <c r="A14433" s="116">
        <v>14433</v>
      </c>
      <c r="B14433" s="129">
        <v>44578</v>
      </c>
      <c r="D14433" s="120" t="s">
        <v>580</v>
      </c>
      <c r="E14433" s="120" t="s">
        <v>32170</v>
      </c>
      <c r="F14433" s="209" t="s">
        <v>32171</v>
      </c>
      <c r="G14433" s="119" t="s">
        <v>9649</v>
      </c>
      <c r="H14433" s="121" t="s">
        <v>53</v>
      </c>
      <c r="I14433" s="121" t="s">
        <v>30</v>
      </c>
      <c r="J14433" s="121" t="s">
        <v>5018</v>
      </c>
      <c r="K14433" s="121" t="s">
        <v>65</v>
      </c>
      <c r="L14433" s="157" t="s">
        <v>32</v>
      </c>
      <c r="M14433" s="120" t="s">
        <v>78</v>
      </c>
    </row>
    <row r="14434" spans="1:25">
      <c r="A14434" s="116">
        <v>14434</v>
      </c>
      <c r="B14434" s="129">
        <v>44578</v>
      </c>
      <c r="D14434" s="120" t="s">
        <v>580</v>
      </c>
      <c r="E14434" s="120" t="s">
        <v>32172</v>
      </c>
      <c r="F14434" s="209" t="s">
        <v>32173</v>
      </c>
      <c r="G14434" s="119" t="s">
        <v>13869</v>
      </c>
      <c r="H14434" s="121" t="s">
        <v>140</v>
      </c>
      <c r="I14434" s="121" t="s">
        <v>30</v>
      </c>
      <c r="J14434" s="121" t="s">
        <v>7123</v>
      </c>
      <c r="K14434" s="121" t="s">
        <v>65</v>
      </c>
      <c r="L14434" s="157" t="s">
        <v>32</v>
      </c>
      <c r="M14434" s="120" t="s">
        <v>78</v>
      </c>
    </row>
    <row r="14435" spans="1:25">
      <c r="A14435" s="116">
        <v>14435</v>
      </c>
      <c r="B14435" s="129">
        <v>44578</v>
      </c>
      <c r="D14435" s="120" t="s">
        <v>580</v>
      </c>
      <c r="E14435" s="120" t="s">
        <v>32174</v>
      </c>
      <c r="F14435" s="209" t="s">
        <v>32175</v>
      </c>
      <c r="G14435" s="119" t="s">
        <v>32176</v>
      </c>
      <c r="H14435" s="121" t="s">
        <v>29</v>
      </c>
      <c r="I14435" s="121" t="s">
        <v>30</v>
      </c>
      <c r="J14435" s="121" t="s">
        <v>77</v>
      </c>
      <c r="K14435" s="121" t="s">
        <v>65</v>
      </c>
      <c r="L14435" s="157" t="s">
        <v>32</v>
      </c>
      <c r="M14435" s="120" t="s">
        <v>33</v>
      </c>
      <c r="N14435" s="131">
        <v>44579</v>
      </c>
      <c r="S14435" s="120" t="s">
        <v>92</v>
      </c>
      <c r="Y14435" s="116" t="s">
        <v>44</v>
      </c>
    </row>
    <row r="14436" spans="1:25">
      <c r="A14436" s="116">
        <v>14436</v>
      </c>
      <c r="B14436" s="129">
        <v>44578</v>
      </c>
      <c r="D14436" s="120" t="s">
        <v>580</v>
      </c>
      <c r="E14436" s="120" t="s">
        <v>32177</v>
      </c>
      <c r="F14436" s="209" t="s">
        <v>7383</v>
      </c>
      <c r="G14436" s="119" t="s">
        <v>32178</v>
      </c>
      <c r="H14436" s="121" t="s">
        <v>41</v>
      </c>
      <c r="I14436" s="121" t="s">
        <v>30</v>
      </c>
      <c r="J14436" s="121" t="s">
        <v>77</v>
      </c>
      <c r="K14436" s="121" t="s">
        <v>65</v>
      </c>
      <c r="L14436" s="157" t="s">
        <v>32</v>
      </c>
      <c r="M14436" s="120" t="s">
        <v>33</v>
      </c>
      <c r="N14436" s="131">
        <v>44885</v>
      </c>
      <c r="O14436" s="131">
        <v>44631</v>
      </c>
      <c r="S14436" s="120" t="s">
        <v>92</v>
      </c>
    </row>
    <row r="14437" spans="1:25" ht="27.6">
      <c r="A14437" s="116">
        <v>14437</v>
      </c>
      <c r="B14437" s="129">
        <v>44578</v>
      </c>
      <c r="D14437" s="120" t="s">
        <v>580</v>
      </c>
      <c r="E14437" s="120" t="s">
        <v>32179</v>
      </c>
      <c r="F14437" s="209" t="s">
        <v>32180</v>
      </c>
      <c r="G14437" s="119" t="s">
        <v>32181</v>
      </c>
      <c r="H14437" s="121" t="s">
        <v>140</v>
      </c>
      <c r="I14437" s="121" t="s">
        <v>30</v>
      </c>
      <c r="J14437" s="121" t="s">
        <v>77</v>
      </c>
      <c r="K14437" s="121" t="s">
        <v>65</v>
      </c>
      <c r="L14437" s="157" t="s">
        <v>32</v>
      </c>
      <c r="M14437" s="120" t="s">
        <v>78</v>
      </c>
    </row>
    <row r="14438" spans="1:25" ht="27.6">
      <c r="A14438" s="116">
        <v>14438</v>
      </c>
      <c r="B14438" s="129">
        <v>44578</v>
      </c>
      <c r="D14438" s="120" t="s">
        <v>580</v>
      </c>
      <c r="E14438" s="120" t="s">
        <v>32182</v>
      </c>
      <c r="F14438" s="209" t="s">
        <v>32183</v>
      </c>
      <c r="G14438" s="119" t="s">
        <v>16120</v>
      </c>
      <c r="H14438" s="121" t="s">
        <v>140</v>
      </c>
      <c r="I14438" s="121" t="s">
        <v>30</v>
      </c>
      <c r="J14438" s="121" t="s">
        <v>77</v>
      </c>
      <c r="K14438" s="121" t="s">
        <v>65</v>
      </c>
      <c r="L14438" s="157" t="s">
        <v>32</v>
      </c>
      <c r="M14438" s="120" t="s">
        <v>78</v>
      </c>
    </row>
    <row r="14439" spans="1:25">
      <c r="A14439" s="116">
        <v>14439</v>
      </c>
      <c r="B14439" s="129">
        <v>44578</v>
      </c>
      <c r="D14439" s="120" t="s">
        <v>580</v>
      </c>
      <c r="E14439" s="120" t="s">
        <v>32184</v>
      </c>
      <c r="F14439" s="209" t="s">
        <v>32185</v>
      </c>
      <c r="G14439" s="119" t="s">
        <v>32186</v>
      </c>
      <c r="H14439" s="121" t="s">
        <v>192</v>
      </c>
      <c r="I14439" s="121" t="s">
        <v>30</v>
      </c>
      <c r="J14439" s="121" t="s">
        <v>87</v>
      </c>
      <c r="K14439" s="121" t="s">
        <v>65</v>
      </c>
      <c r="L14439" s="157" t="s">
        <v>32</v>
      </c>
      <c r="M14439" s="120" t="s">
        <v>78</v>
      </c>
    </row>
    <row r="14440" spans="1:25">
      <c r="A14440" s="116">
        <v>14440</v>
      </c>
      <c r="B14440" s="129">
        <v>44578</v>
      </c>
      <c r="D14440" s="120" t="s">
        <v>580</v>
      </c>
      <c r="E14440" s="120" t="s">
        <v>32187</v>
      </c>
      <c r="F14440" s="209" t="s">
        <v>8173</v>
      </c>
      <c r="G14440" s="119" t="s">
        <v>32188</v>
      </c>
      <c r="H14440" s="121" t="s">
        <v>41</v>
      </c>
      <c r="I14440" s="121" t="s">
        <v>30</v>
      </c>
      <c r="J14440" s="121" t="s">
        <v>7091</v>
      </c>
      <c r="K14440" s="121" t="s">
        <v>65</v>
      </c>
      <c r="L14440" s="157" t="s">
        <v>32</v>
      </c>
      <c r="M14440" s="120" t="s">
        <v>33</v>
      </c>
      <c r="N14440" s="131">
        <v>44579</v>
      </c>
      <c r="O14440" s="131">
        <v>44656</v>
      </c>
      <c r="S14440" s="120" t="s">
        <v>34</v>
      </c>
    </row>
    <row r="14441" spans="1:25">
      <c r="A14441" s="116">
        <v>14441</v>
      </c>
      <c r="B14441" s="129">
        <v>44579</v>
      </c>
      <c r="D14441" s="120" t="s">
        <v>580</v>
      </c>
      <c r="E14441" s="120" t="s">
        <v>32189</v>
      </c>
      <c r="F14441" s="209" t="s">
        <v>32190</v>
      </c>
      <c r="G14441" s="119" t="s">
        <v>11249</v>
      </c>
      <c r="H14441" s="121" t="s">
        <v>344</v>
      </c>
      <c r="I14441" s="121" t="s">
        <v>30</v>
      </c>
      <c r="J14441" s="121" t="s">
        <v>77</v>
      </c>
      <c r="K14441" s="121" t="s">
        <v>65</v>
      </c>
      <c r="L14441" s="157" t="s">
        <v>32</v>
      </c>
      <c r="M14441" s="120" t="s">
        <v>78</v>
      </c>
    </row>
    <row r="14442" spans="1:25" ht="14.4">
      <c r="A14442" s="116">
        <v>14442</v>
      </c>
      <c r="B14442" s="129">
        <v>44578</v>
      </c>
      <c r="D14442" s="120" t="s">
        <v>252</v>
      </c>
      <c r="E14442" t="s">
        <v>32191</v>
      </c>
      <c r="F14442" s="209" t="s">
        <v>32192</v>
      </c>
      <c r="G14442" s="119" t="s">
        <v>533</v>
      </c>
      <c r="H14442" s="121" t="s">
        <v>53</v>
      </c>
      <c r="I14442" s="121" t="s">
        <v>63</v>
      </c>
      <c r="J14442" s="121" t="s">
        <v>323</v>
      </c>
      <c r="K14442" s="121" t="s">
        <v>584</v>
      </c>
      <c r="L14442" s="157" t="s">
        <v>32</v>
      </c>
      <c r="M14442" s="120" t="s">
        <v>78</v>
      </c>
    </row>
    <row r="14443" spans="1:25">
      <c r="A14443" s="116">
        <v>14443</v>
      </c>
      <c r="B14443" s="129">
        <v>44578</v>
      </c>
      <c r="D14443" s="120" t="s">
        <v>252</v>
      </c>
      <c r="E14443" s="120" t="s">
        <v>32193</v>
      </c>
      <c r="F14443" s="209" t="s">
        <v>429</v>
      </c>
      <c r="G14443" s="119" t="s">
        <v>2177</v>
      </c>
      <c r="H14443" s="121" t="s">
        <v>1173</v>
      </c>
      <c r="I14443" s="121" t="s">
        <v>42</v>
      </c>
      <c r="J14443" s="121" t="s">
        <v>211</v>
      </c>
      <c r="K14443" s="121" t="s">
        <v>584</v>
      </c>
      <c r="L14443" s="157" t="s">
        <v>32</v>
      </c>
      <c r="M14443" s="120" t="s">
        <v>78</v>
      </c>
    </row>
    <row r="14444" spans="1:25">
      <c r="A14444" s="116">
        <v>14444</v>
      </c>
      <c r="B14444" s="129">
        <v>44578</v>
      </c>
      <c r="D14444" s="120" t="s">
        <v>252</v>
      </c>
      <c r="E14444" s="120" t="s">
        <v>32194</v>
      </c>
      <c r="F14444" s="209" t="s">
        <v>32195</v>
      </c>
      <c r="G14444" s="119" t="s">
        <v>9569</v>
      </c>
      <c r="H14444" s="121" t="s">
        <v>76</v>
      </c>
      <c r="I14444" s="121" t="s">
        <v>30</v>
      </c>
      <c r="J14444" s="121" t="s">
        <v>1540</v>
      </c>
      <c r="K14444" s="121" t="s">
        <v>584</v>
      </c>
      <c r="L14444" s="157" t="s">
        <v>32</v>
      </c>
      <c r="M14444" s="120" t="s">
        <v>78</v>
      </c>
    </row>
    <row r="14445" spans="1:25">
      <c r="A14445" s="116">
        <v>14445</v>
      </c>
      <c r="B14445" s="129">
        <v>44578</v>
      </c>
      <c r="D14445" s="120" t="s">
        <v>252</v>
      </c>
      <c r="E14445" s="120" t="s">
        <v>32196</v>
      </c>
      <c r="F14445" s="209" t="s">
        <v>32197</v>
      </c>
      <c r="G14445" s="119" t="s">
        <v>11885</v>
      </c>
      <c r="H14445" s="121" t="s">
        <v>86</v>
      </c>
      <c r="I14445" s="121" t="s">
        <v>30</v>
      </c>
      <c r="J14445" s="121" t="s">
        <v>7280</v>
      </c>
      <c r="K14445" s="121" t="s">
        <v>65</v>
      </c>
      <c r="L14445" s="157" t="s">
        <v>32</v>
      </c>
      <c r="M14445" s="120" t="s">
        <v>78</v>
      </c>
    </row>
    <row r="14446" spans="1:25">
      <c r="A14446" s="116">
        <v>14446</v>
      </c>
      <c r="B14446" s="129">
        <v>44578</v>
      </c>
      <c r="D14446" s="120" t="s">
        <v>252</v>
      </c>
      <c r="E14446" s="120" t="s">
        <v>32198</v>
      </c>
      <c r="F14446" s="209" t="s">
        <v>32199</v>
      </c>
      <c r="G14446" s="119" t="s">
        <v>11885</v>
      </c>
      <c r="H14446" s="121" t="s">
        <v>86</v>
      </c>
      <c r="I14446" s="121" t="s">
        <v>30</v>
      </c>
      <c r="J14446" s="121" t="s">
        <v>31</v>
      </c>
      <c r="K14446" s="121" t="s">
        <v>65</v>
      </c>
      <c r="L14446" s="157" t="s">
        <v>32</v>
      </c>
      <c r="M14446" s="120" t="s">
        <v>78</v>
      </c>
    </row>
    <row r="14447" spans="1:25">
      <c r="A14447" s="116">
        <v>14447</v>
      </c>
      <c r="B14447" s="129">
        <v>44578</v>
      </c>
      <c r="D14447" s="120" t="s">
        <v>252</v>
      </c>
      <c r="E14447" s="120" t="s">
        <v>32200</v>
      </c>
      <c r="F14447" s="209" t="s">
        <v>32201</v>
      </c>
      <c r="G14447" s="119" t="s">
        <v>32202</v>
      </c>
      <c r="H14447" s="121" t="s">
        <v>140</v>
      </c>
      <c r="I14447" s="121" t="s">
        <v>30</v>
      </c>
      <c r="J14447" s="121" t="s">
        <v>3886</v>
      </c>
      <c r="K14447" s="121" t="s">
        <v>65</v>
      </c>
      <c r="L14447" s="157" t="s">
        <v>32</v>
      </c>
      <c r="M14447" s="120" t="s">
        <v>78</v>
      </c>
    </row>
    <row r="14448" spans="1:25">
      <c r="A14448" s="116">
        <v>14448</v>
      </c>
      <c r="B14448" s="129">
        <v>44578</v>
      </c>
      <c r="D14448" s="120" t="s">
        <v>252</v>
      </c>
      <c r="E14448" s="120" t="s">
        <v>32203</v>
      </c>
      <c r="F14448" s="209" t="s">
        <v>32204</v>
      </c>
      <c r="G14448" s="119" t="s">
        <v>32205</v>
      </c>
      <c r="H14448" s="121" t="s">
        <v>29</v>
      </c>
      <c r="I14448" s="121" t="s">
        <v>30</v>
      </c>
      <c r="J14448" s="121" t="s">
        <v>31</v>
      </c>
      <c r="K14448" s="121" t="s">
        <v>65</v>
      </c>
      <c r="L14448" s="157" t="s">
        <v>32</v>
      </c>
      <c r="M14448" s="120" t="s">
        <v>78</v>
      </c>
    </row>
    <row r="14449" spans="1:15">
      <c r="A14449" s="116">
        <v>14449</v>
      </c>
      <c r="B14449" s="129">
        <v>44578</v>
      </c>
      <c r="D14449" s="120" t="s">
        <v>252</v>
      </c>
      <c r="E14449" s="120" t="s">
        <v>32206</v>
      </c>
      <c r="F14449" s="209" t="s">
        <v>32207</v>
      </c>
      <c r="G14449" s="119" t="s">
        <v>32205</v>
      </c>
      <c r="H14449" s="121" t="s">
        <v>29</v>
      </c>
      <c r="I14449" s="121" t="s">
        <v>30</v>
      </c>
      <c r="J14449" s="121" t="s">
        <v>31</v>
      </c>
      <c r="K14449" s="121" t="s">
        <v>65</v>
      </c>
      <c r="L14449" s="157" t="s">
        <v>32</v>
      </c>
      <c r="M14449" s="120" t="s">
        <v>78</v>
      </c>
    </row>
    <row r="14450" spans="1:15">
      <c r="A14450" s="116">
        <v>14450</v>
      </c>
      <c r="B14450" s="129">
        <v>44578</v>
      </c>
      <c r="D14450" s="120" t="s">
        <v>252</v>
      </c>
      <c r="E14450" s="120" t="s">
        <v>32208</v>
      </c>
      <c r="F14450" s="209" t="s">
        <v>32209</v>
      </c>
      <c r="G14450" s="119" t="s">
        <v>26227</v>
      </c>
      <c r="H14450" s="121" t="s">
        <v>53</v>
      </c>
      <c r="I14450" s="121" t="s">
        <v>30</v>
      </c>
      <c r="J14450" s="121" t="s">
        <v>5018</v>
      </c>
      <c r="K14450" s="121" t="s">
        <v>65</v>
      </c>
      <c r="L14450" s="157" t="s">
        <v>32</v>
      </c>
      <c r="M14450" s="120" t="s">
        <v>78</v>
      </c>
    </row>
    <row r="14451" spans="1:15">
      <c r="A14451" s="116">
        <v>14451</v>
      </c>
      <c r="B14451" s="129">
        <v>44578</v>
      </c>
      <c r="D14451" s="120" t="s">
        <v>252</v>
      </c>
      <c r="E14451" s="120" t="s">
        <v>32210</v>
      </c>
      <c r="F14451" s="209" t="s">
        <v>32211</v>
      </c>
      <c r="G14451" s="119" t="s">
        <v>26227</v>
      </c>
      <c r="H14451" s="121" t="s">
        <v>53</v>
      </c>
      <c r="I14451" s="121" t="s">
        <v>30</v>
      </c>
      <c r="J14451" s="121" t="s">
        <v>5018</v>
      </c>
      <c r="K14451" s="121" t="s">
        <v>65</v>
      </c>
      <c r="L14451" s="157" t="s">
        <v>32</v>
      </c>
      <c r="M14451" s="120" t="s">
        <v>33</v>
      </c>
      <c r="N14451" s="131">
        <v>44579</v>
      </c>
    </row>
    <row r="14452" spans="1:15">
      <c r="A14452" s="116">
        <v>14452</v>
      </c>
      <c r="B14452" s="129">
        <v>44578</v>
      </c>
      <c r="D14452" s="120" t="s">
        <v>252</v>
      </c>
      <c r="E14452" s="120" t="s">
        <v>32212</v>
      </c>
      <c r="F14452" s="209" t="s">
        <v>32213</v>
      </c>
      <c r="G14452" s="119" t="s">
        <v>26227</v>
      </c>
      <c r="H14452" s="121" t="s">
        <v>53</v>
      </c>
      <c r="I14452" s="121" t="s">
        <v>30</v>
      </c>
      <c r="J14452" s="121" t="s">
        <v>5018</v>
      </c>
      <c r="K14452" s="121" t="s">
        <v>65</v>
      </c>
      <c r="L14452" s="157" t="s">
        <v>32</v>
      </c>
      <c r="M14452" s="120" t="s">
        <v>78</v>
      </c>
    </row>
    <row r="14453" spans="1:15">
      <c r="A14453" s="116">
        <v>14453</v>
      </c>
      <c r="B14453" s="129">
        <v>44578</v>
      </c>
      <c r="D14453" s="120" t="s">
        <v>252</v>
      </c>
      <c r="E14453" s="120" t="s">
        <v>32214</v>
      </c>
      <c r="F14453" s="209" t="s">
        <v>32215</v>
      </c>
      <c r="G14453" s="119" t="s">
        <v>26227</v>
      </c>
      <c r="H14453" s="121" t="s">
        <v>53</v>
      </c>
      <c r="I14453" s="121" t="s">
        <v>30</v>
      </c>
      <c r="J14453" s="121" t="s">
        <v>5018</v>
      </c>
      <c r="K14453" s="121" t="s">
        <v>65</v>
      </c>
      <c r="L14453" s="157" t="s">
        <v>32</v>
      </c>
      <c r="M14453" s="120" t="s">
        <v>78</v>
      </c>
    </row>
    <row r="14454" spans="1:15">
      <c r="A14454" s="116">
        <v>14454</v>
      </c>
      <c r="B14454" s="129">
        <v>44578</v>
      </c>
      <c r="D14454" s="120" t="s">
        <v>252</v>
      </c>
      <c r="E14454" s="120" t="s">
        <v>32216</v>
      </c>
      <c r="F14454" s="209" t="s">
        <v>32217</v>
      </c>
      <c r="G14454" s="119" t="s">
        <v>32218</v>
      </c>
      <c r="H14454" s="121" t="s">
        <v>140</v>
      </c>
      <c r="I14454" s="121" t="s">
        <v>42</v>
      </c>
      <c r="J14454" s="121" t="s">
        <v>72</v>
      </c>
      <c r="K14454" s="121" t="s">
        <v>584</v>
      </c>
      <c r="L14454" s="157" t="s">
        <v>32</v>
      </c>
      <c r="M14454" s="120" t="s">
        <v>78</v>
      </c>
    </row>
    <row r="14455" spans="1:15">
      <c r="A14455" s="116">
        <v>14455</v>
      </c>
      <c r="B14455" s="129">
        <v>44578</v>
      </c>
      <c r="D14455" s="120" t="s">
        <v>252</v>
      </c>
      <c r="E14455" s="120" t="s">
        <v>32219</v>
      </c>
      <c r="F14455" s="209" t="s">
        <v>32220</v>
      </c>
      <c r="G14455" s="119" t="s">
        <v>32218</v>
      </c>
      <c r="H14455" s="121" t="s">
        <v>140</v>
      </c>
      <c r="I14455" s="121" t="s">
        <v>30</v>
      </c>
      <c r="J14455" s="121" t="s">
        <v>8925</v>
      </c>
      <c r="K14455" s="121" t="s">
        <v>65</v>
      </c>
      <c r="L14455" s="157" t="s">
        <v>32</v>
      </c>
      <c r="M14455" s="120" t="s">
        <v>33</v>
      </c>
      <c r="N14455" s="131">
        <v>44600</v>
      </c>
    </row>
    <row r="14456" spans="1:15">
      <c r="A14456" s="116">
        <v>14456</v>
      </c>
      <c r="B14456" s="129">
        <v>44578</v>
      </c>
      <c r="D14456" s="120" t="s">
        <v>252</v>
      </c>
      <c r="E14456" s="120" t="s">
        <v>32221</v>
      </c>
      <c r="F14456" s="209" t="s">
        <v>5891</v>
      </c>
      <c r="G14456" s="119" t="s">
        <v>19601</v>
      </c>
      <c r="H14456" s="121" t="s">
        <v>140</v>
      </c>
      <c r="I14456" s="121" t="s">
        <v>42</v>
      </c>
      <c r="J14456" s="121" t="s">
        <v>72</v>
      </c>
      <c r="K14456" s="121" t="s">
        <v>65</v>
      </c>
      <c r="L14456" s="157" t="s">
        <v>32</v>
      </c>
      <c r="M14456" s="120" t="s">
        <v>78</v>
      </c>
    </row>
    <row r="14457" spans="1:15" ht="27.6">
      <c r="A14457" s="116">
        <v>14457</v>
      </c>
      <c r="B14457" s="129">
        <v>44578</v>
      </c>
      <c r="D14457" s="120" t="s">
        <v>252</v>
      </c>
      <c r="E14457" s="120" t="s">
        <v>32222</v>
      </c>
      <c r="F14457" s="209" t="s">
        <v>32223</v>
      </c>
      <c r="G14457" s="119" t="s">
        <v>19601</v>
      </c>
      <c r="H14457" s="121" t="s">
        <v>140</v>
      </c>
      <c r="I14457" s="121" t="s">
        <v>30</v>
      </c>
      <c r="J14457" s="121" t="s">
        <v>7135</v>
      </c>
      <c r="K14457" s="121" t="s">
        <v>65</v>
      </c>
      <c r="L14457" s="157" t="s">
        <v>32</v>
      </c>
      <c r="M14457" s="120" t="s">
        <v>78</v>
      </c>
    </row>
    <row r="14458" spans="1:15" ht="27.6">
      <c r="A14458" s="116">
        <v>14458</v>
      </c>
      <c r="B14458" s="129">
        <v>44578</v>
      </c>
      <c r="D14458" s="120" t="s">
        <v>252</v>
      </c>
      <c r="E14458" s="120" t="s">
        <v>32224</v>
      </c>
      <c r="F14458" s="209" t="s">
        <v>32225</v>
      </c>
      <c r="G14458" s="119" t="s">
        <v>32226</v>
      </c>
      <c r="H14458" s="121" t="s">
        <v>29</v>
      </c>
      <c r="I14458" s="121" t="s">
        <v>30</v>
      </c>
      <c r="J14458" s="121" t="s">
        <v>5018</v>
      </c>
      <c r="K14458" s="121" t="s">
        <v>65</v>
      </c>
      <c r="L14458" s="157" t="s">
        <v>32</v>
      </c>
      <c r="M14458" s="120" t="s">
        <v>33</v>
      </c>
      <c r="N14458" s="131">
        <v>44579</v>
      </c>
    </row>
    <row r="14459" spans="1:15">
      <c r="A14459" s="116">
        <v>14459</v>
      </c>
      <c r="B14459" s="129">
        <v>44578</v>
      </c>
      <c r="D14459" s="120" t="s">
        <v>25</v>
      </c>
      <c r="E14459" s="120" t="s">
        <v>32227</v>
      </c>
      <c r="F14459" s="209" t="s">
        <v>32228</v>
      </c>
      <c r="G14459" s="119" t="s">
        <v>2408</v>
      </c>
      <c r="H14459" s="121" t="s">
        <v>53</v>
      </c>
      <c r="I14459" s="121" t="s">
        <v>63</v>
      </c>
      <c r="J14459" s="121" t="s">
        <v>328</v>
      </c>
      <c r="K14459" s="121" t="s">
        <v>65</v>
      </c>
      <c r="L14459" s="157" t="s">
        <v>32</v>
      </c>
      <c r="M14459" s="120" t="s">
        <v>78</v>
      </c>
    </row>
    <row r="14460" spans="1:15" ht="41.4">
      <c r="A14460" s="116">
        <v>14460</v>
      </c>
      <c r="B14460" s="129">
        <v>44578</v>
      </c>
      <c r="D14460" s="120" t="s">
        <v>25</v>
      </c>
      <c r="E14460" s="120" t="s">
        <v>32229</v>
      </c>
      <c r="F14460" s="209" t="s">
        <v>32230</v>
      </c>
      <c r="G14460" s="119" t="s">
        <v>4817</v>
      </c>
      <c r="H14460" s="121" t="s">
        <v>86</v>
      </c>
      <c r="I14460" s="121" t="s">
        <v>30</v>
      </c>
      <c r="J14460" s="121" t="s">
        <v>7280</v>
      </c>
      <c r="K14460" s="121" t="s">
        <v>65</v>
      </c>
      <c r="L14460" s="157" t="s">
        <v>32</v>
      </c>
      <c r="M14460" s="120" t="s">
        <v>33</v>
      </c>
      <c r="N14460" s="131">
        <v>44601</v>
      </c>
      <c r="O14460" s="131">
        <v>44601</v>
      </c>
    </row>
    <row r="14461" spans="1:15" ht="27.6">
      <c r="A14461" s="116">
        <v>14461</v>
      </c>
      <c r="B14461" s="129">
        <v>44578</v>
      </c>
      <c r="D14461" s="120" t="s">
        <v>25</v>
      </c>
      <c r="E14461" s="120" t="s">
        <v>32231</v>
      </c>
      <c r="F14461" s="209" t="s">
        <v>32232</v>
      </c>
      <c r="G14461" s="119" t="s">
        <v>677</v>
      </c>
      <c r="H14461" s="121" t="s">
        <v>86</v>
      </c>
      <c r="I14461" s="121" t="s">
        <v>63</v>
      </c>
      <c r="J14461" s="121" t="s">
        <v>328</v>
      </c>
      <c r="K14461" s="121" t="s">
        <v>65</v>
      </c>
      <c r="L14461" s="157" t="s">
        <v>32</v>
      </c>
      <c r="M14461" s="120" t="s">
        <v>33</v>
      </c>
      <c r="N14461" s="131" t="s">
        <v>5231</v>
      </c>
    </row>
    <row r="14462" spans="1:15" ht="27.6">
      <c r="A14462" s="116">
        <v>14462</v>
      </c>
      <c r="B14462" s="129">
        <v>44578</v>
      </c>
      <c r="D14462" s="120" t="s">
        <v>25</v>
      </c>
      <c r="E14462" s="120" t="s">
        <v>32233</v>
      </c>
      <c r="F14462" s="209" t="s">
        <v>32234</v>
      </c>
      <c r="G14462" s="119" t="s">
        <v>18501</v>
      </c>
      <c r="H14462" s="121" t="s">
        <v>1173</v>
      </c>
      <c r="I14462" s="121" t="s">
        <v>42</v>
      </c>
      <c r="J14462" s="121" t="s">
        <v>72</v>
      </c>
      <c r="K14462" s="121" t="s">
        <v>65</v>
      </c>
      <c r="L14462" s="157" t="s">
        <v>32</v>
      </c>
      <c r="M14462" s="120" t="s">
        <v>78</v>
      </c>
    </row>
    <row r="14463" spans="1:15">
      <c r="A14463" s="116">
        <v>14463</v>
      </c>
      <c r="B14463" s="129">
        <v>44578</v>
      </c>
      <c r="D14463" s="120" t="s">
        <v>25</v>
      </c>
      <c r="E14463" s="120" t="s">
        <v>32235</v>
      </c>
      <c r="F14463" s="209" t="s">
        <v>32236</v>
      </c>
      <c r="G14463" s="119" t="s">
        <v>26532</v>
      </c>
      <c r="H14463" s="121" t="s">
        <v>53</v>
      </c>
      <c r="I14463" s="121" t="s">
        <v>42</v>
      </c>
      <c r="J14463" s="121" t="s">
        <v>72</v>
      </c>
      <c r="K14463" s="121" t="s">
        <v>65</v>
      </c>
      <c r="L14463" s="157" t="s">
        <v>32</v>
      </c>
      <c r="M14463" s="120" t="s">
        <v>33</v>
      </c>
      <c r="N14463" s="131">
        <v>44601</v>
      </c>
      <c r="O14463" s="131">
        <v>44601</v>
      </c>
    </row>
    <row r="14464" spans="1:15">
      <c r="A14464" s="116">
        <v>14464</v>
      </c>
      <c r="B14464" s="129">
        <v>44578</v>
      </c>
      <c r="D14464" s="120" t="s">
        <v>25</v>
      </c>
      <c r="E14464" s="120" t="s">
        <v>32237</v>
      </c>
      <c r="F14464" s="209" t="s">
        <v>23030</v>
      </c>
      <c r="G14464" s="119" t="s">
        <v>445</v>
      </c>
      <c r="H14464" s="121" t="s">
        <v>1173</v>
      </c>
      <c r="I14464" s="121" t="s">
        <v>42</v>
      </c>
      <c r="J14464" s="121" t="s">
        <v>72</v>
      </c>
      <c r="K14464" s="121" t="s">
        <v>65</v>
      </c>
      <c r="L14464" s="157" t="s">
        <v>32</v>
      </c>
      <c r="M14464" s="120" t="s">
        <v>78</v>
      </c>
    </row>
    <row r="14465" spans="1:15">
      <c r="A14465" s="116">
        <v>14465</v>
      </c>
      <c r="B14465" s="129">
        <v>44578</v>
      </c>
      <c r="D14465" s="120" t="s">
        <v>25</v>
      </c>
      <c r="E14465" s="120" t="s">
        <v>32238</v>
      </c>
      <c r="F14465" s="209" t="s">
        <v>32239</v>
      </c>
      <c r="G14465" s="119" t="s">
        <v>32240</v>
      </c>
      <c r="H14465" s="121" t="s">
        <v>160</v>
      </c>
      <c r="I14465" s="121" t="s">
        <v>42</v>
      </c>
      <c r="J14465" s="121" t="s">
        <v>72</v>
      </c>
      <c r="K14465" s="121" t="s">
        <v>65</v>
      </c>
      <c r="L14465" s="157" t="s">
        <v>32</v>
      </c>
      <c r="M14465" s="120" t="s">
        <v>33</v>
      </c>
      <c r="N14465" s="131">
        <v>44601</v>
      </c>
      <c r="O14465" s="131">
        <v>44601</v>
      </c>
    </row>
    <row r="14466" spans="1:15">
      <c r="A14466" s="116">
        <v>14466</v>
      </c>
      <c r="B14466" s="129">
        <v>44578</v>
      </c>
      <c r="D14466" s="120" t="s">
        <v>25</v>
      </c>
      <c r="E14466" s="120" t="s">
        <v>32241</v>
      </c>
      <c r="F14466" s="209" t="s">
        <v>32242</v>
      </c>
      <c r="G14466" s="119" t="s">
        <v>24546</v>
      </c>
      <c r="H14466" s="121" t="s">
        <v>1173</v>
      </c>
      <c r="I14466" s="121" t="s">
        <v>42</v>
      </c>
      <c r="J14466" s="121" t="s">
        <v>72</v>
      </c>
      <c r="K14466" s="121" t="s">
        <v>65</v>
      </c>
      <c r="L14466" s="157" t="s">
        <v>32</v>
      </c>
      <c r="M14466" s="120" t="s">
        <v>78</v>
      </c>
    </row>
    <row r="14467" spans="1:15" ht="27.6">
      <c r="A14467" s="116">
        <v>14467</v>
      </c>
      <c r="B14467" s="129">
        <v>44578</v>
      </c>
      <c r="D14467" s="120" t="s">
        <v>25</v>
      </c>
      <c r="E14467" s="120" t="s">
        <v>32243</v>
      </c>
      <c r="F14467" s="209" t="s">
        <v>32244</v>
      </c>
      <c r="G14467" s="119" t="s">
        <v>32245</v>
      </c>
      <c r="H14467" s="121" t="s">
        <v>53</v>
      </c>
      <c r="I14467" s="121" t="s">
        <v>42</v>
      </c>
      <c r="J14467" s="121" t="s">
        <v>72</v>
      </c>
      <c r="K14467" s="121" t="s">
        <v>65</v>
      </c>
      <c r="L14467" s="157" t="s">
        <v>32</v>
      </c>
      <c r="M14467" s="120" t="s">
        <v>78</v>
      </c>
    </row>
    <row r="14468" spans="1:15">
      <c r="A14468" s="116">
        <v>14468</v>
      </c>
      <c r="B14468" s="129">
        <v>44579</v>
      </c>
      <c r="D14468" s="120" t="s">
        <v>252</v>
      </c>
      <c r="E14468" s="120" t="s">
        <v>32246</v>
      </c>
      <c r="F14468" s="209" t="s">
        <v>32247</v>
      </c>
      <c r="G14468" s="119" t="s">
        <v>10844</v>
      </c>
      <c r="H14468" s="121" t="s">
        <v>53</v>
      </c>
      <c r="I14468" s="121" t="s">
        <v>30</v>
      </c>
      <c r="J14468" s="121" t="s">
        <v>7553</v>
      </c>
      <c r="K14468" s="121" t="s">
        <v>584</v>
      </c>
      <c r="L14468" s="157" t="s">
        <v>32</v>
      </c>
      <c r="M14468" s="120" t="s">
        <v>78</v>
      </c>
    </row>
    <row r="14469" spans="1:15" ht="27.6">
      <c r="A14469" s="116">
        <v>14469</v>
      </c>
      <c r="B14469" s="129">
        <v>44579</v>
      </c>
      <c r="D14469" s="120" t="s">
        <v>252</v>
      </c>
      <c r="E14469" s="120" t="s">
        <v>32248</v>
      </c>
      <c r="F14469" s="209" t="s">
        <v>32249</v>
      </c>
      <c r="G14469" s="119" t="s">
        <v>10844</v>
      </c>
      <c r="H14469" s="121" t="s">
        <v>53</v>
      </c>
      <c r="I14469" s="121" t="s">
        <v>30</v>
      </c>
      <c r="J14469" s="121" t="s">
        <v>1544</v>
      </c>
      <c r="K14469" s="121" t="s">
        <v>65</v>
      </c>
      <c r="L14469" s="157" t="s">
        <v>32</v>
      </c>
      <c r="M14469" s="120" t="s">
        <v>78</v>
      </c>
    </row>
    <row r="14470" spans="1:15">
      <c r="A14470" s="116">
        <v>14470</v>
      </c>
      <c r="B14470" s="129">
        <v>44579</v>
      </c>
      <c r="D14470" s="120" t="s">
        <v>252</v>
      </c>
      <c r="E14470" s="120" t="s">
        <v>32250</v>
      </c>
      <c r="F14470" s="209" t="s">
        <v>30120</v>
      </c>
      <c r="G14470" s="119" t="s">
        <v>10844</v>
      </c>
      <c r="H14470" s="121" t="s">
        <v>53</v>
      </c>
      <c r="I14470" s="121" t="s">
        <v>30</v>
      </c>
      <c r="J14470" s="121" t="s">
        <v>9853</v>
      </c>
      <c r="K14470" s="121" t="s">
        <v>65</v>
      </c>
      <c r="L14470" s="157" t="s">
        <v>32</v>
      </c>
      <c r="M14470" s="120" t="s">
        <v>78</v>
      </c>
    </row>
    <row r="14471" spans="1:15">
      <c r="A14471" s="116">
        <v>14471</v>
      </c>
      <c r="B14471" s="129">
        <v>44579</v>
      </c>
      <c r="D14471" s="120" t="s">
        <v>252</v>
      </c>
      <c r="E14471" s="120" t="s">
        <v>32251</v>
      </c>
      <c r="F14471" s="209" t="s">
        <v>32252</v>
      </c>
      <c r="G14471" s="119" t="s">
        <v>10844</v>
      </c>
      <c r="H14471" s="121" t="s">
        <v>53</v>
      </c>
      <c r="I14471" s="121" t="s">
        <v>30</v>
      </c>
      <c r="J14471" s="121" t="s">
        <v>31</v>
      </c>
      <c r="K14471" s="121" t="s">
        <v>584</v>
      </c>
      <c r="L14471" s="157" t="s">
        <v>32</v>
      </c>
      <c r="M14471" s="120" t="s">
        <v>33</v>
      </c>
      <c r="N14471" s="131">
        <v>44580</v>
      </c>
    </row>
    <row r="14472" spans="1:15">
      <c r="A14472" s="116">
        <v>14472</v>
      </c>
      <c r="B14472" s="129">
        <v>44579</v>
      </c>
      <c r="D14472" s="120" t="s">
        <v>252</v>
      </c>
      <c r="E14472" s="120" t="s">
        <v>32253</v>
      </c>
      <c r="F14472" s="209" t="s">
        <v>32254</v>
      </c>
      <c r="G14472" s="119" t="s">
        <v>4959</v>
      </c>
      <c r="H14472" s="121" t="s">
        <v>53</v>
      </c>
      <c r="I14472" s="121" t="s">
        <v>30</v>
      </c>
      <c r="J14472" s="121" t="s">
        <v>7087</v>
      </c>
      <c r="K14472" s="121" t="s">
        <v>65</v>
      </c>
      <c r="L14472" s="157" t="s">
        <v>32</v>
      </c>
      <c r="M14472" s="120" t="s">
        <v>78</v>
      </c>
    </row>
    <row r="14473" spans="1:15">
      <c r="A14473" s="116">
        <v>14473</v>
      </c>
      <c r="B14473" s="129">
        <v>44579</v>
      </c>
      <c r="D14473" s="120" t="s">
        <v>252</v>
      </c>
      <c r="E14473" s="120" t="s">
        <v>32255</v>
      </c>
      <c r="F14473" s="209" t="s">
        <v>20129</v>
      </c>
      <c r="G14473" s="119" t="s">
        <v>4959</v>
      </c>
      <c r="H14473" s="121" t="s">
        <v>53</v>
      </c>
      <c r="I14473" s="121" t="s">
        <v>30</v>
      </c>
      <c r="J14473" s="121" t="s">
        <v>7087</v>
      </c>
      <c r="K14473" s="121" t="s">
        <v>65</v>
      </c>
      <c r="L14473" s="157" t="s">
        <v>32</v>
      </c>
      <c r="M14473" s="120" t="s">
        <v>78</v>
      </c>
    </row>
    <row r="14474" spans="1:15">
      <c r="A14474" s="116">
        <v>14474</v>
      </c>
      <c r="B14474" s="129">
        <v>44579</v>
      </c>
      <c r="D14474" s="120" t="s">
        <v>252</v>
      </c>
      <c r="E14474" s="120" t="s">
        <v>32256</v>
      </c>
      <c r="F14474" s="209" t="s">
        <v>32257</v>
      </c>
      <c r="G14474" s="119" t="s">
        <v>4959</v>
      </c>
      <c r="H14474" s="121" t="s">
        <v>53</v>
      </c>
      <c r="I14474" s="121" t="s">
        <v>30</v>
      </c>
      <c r="J14474" s="121" t="s">
        <v>31</v>
      </c>
      <c r="K14474" s="121" t="s">
        <v>65</v>
      </c>
      <c r="L14474" s="157" t="s">
        <v>32</v>
      </c>
      <c r="M14474" s="120" t="s">
        <v>78</v>
      </c>
    </row>
    <row r="14475" spans="1:15" ht="27.6">
      <c r="A14475" s="116">
        <v>14475</v>
      </c>
      <c r="B14475" s="129">
        <v>44579</v>
      </c>
      <c r="D14475" s="120" t="s">
        <v>252</v>
      </c>
      <c r="E14475" s="120" t="s">
        <v>32258</v>
      </c>
      <c r="F14475" s="209" t="s">
        <v>32259</v>
      </c>
      <c r="G14475" s="119" t="s">
        <v>32260</v>
      </c>
      <c r="H14475" s="121" t="s">
        <v>140</v>
      </c>
      <c r="I14475" s="121" t="s">
        <v>30</v>
      </c>
      <c r="J14475" s="121" t="s">
        <v>7216</v>
      </c>
      <c r="K14475" s="121" t="s">
        <v>65</v>
      </c>
      <c r="L14475" s="157" t="s">
        <v>32</v>
      </c>
      <c r="M14475" s="120" t="s">
        <v>78</v>
      </c>
    </row>
    <row r="14476" spans="1:15">
      <c r="A14476" s="116">
        <v>14476</v>
      </c>
      <c r="B14476" s="129">
        <v>44579</v>
      </c>
      <c r="D14476" s="120" t="s">
        <v>252</v>
      </c>
      <c r="E14476" s="120" t="s">
        <v>32261</v>
      </c>
      <c r="F14476" s="209" t="s">
        <v>32262</v>
      </c>
      <c r="G14476" s="119" t="s">
        <v>32260</v>
      </c>
      <c r="H14476" s="121" t="s">
        <v>140</v>
      </c>
      <c r="I14476" s="121" t="s">
        <v>30</v>
      </c>
      <c r="J14476" s="121" t="s">
        <v>5018</v>
      </c>
      <c r="K14476" s="121" t="s">
        <v>65</v>
      </c>
      <c r="L14476" s="157" t="s">
        <v>32</v>
      </c>
      <c r="M14476" s="120" t="s">
        <v>33</v>
      </c>
      <c r="N14476" s="131">
        <v>44580</v>
      </c>
    </row>
    <row r="14477" spans="1:15" ht="27.6">
      <c r="A14477" s="116">
        <v>14477</v>
      </c>
      <c r="B14477" s="129">
        <v>44579</v>
      </c>
      <c r="D14477" s="120" t="s">
        <v>252</v>
      </c>
      <c r="E14477" s="120" t="s">
        <v>32263</v>
      </c>
      <c r="F14477" s="209" t="s">
        <v>32264</v>
      </c>
      <c r="G14477" s="119" t="s">
        <v>32260</v>
      </c>
      <c r="H14477" s="121" t="s">
        <v>140</v>
      </c>
      <c r="I14477" s="121" t="s">
        <v>30</v>
      </c>
      <c r="J14477" s="121" t="s">
        <v>6396</v>
      </c>
      <c r="K14477" s="121" t="s">
        <v>65</v>
      </c>
      <c r="L14477" s="157" t="s">
        <v>32</v>
      </c>
      <c r="M14477" s="120" t="s">
        <v>78</v>
      </c>
    </row>
    <row r="14478" spans="1:15">
      <c r="A14478" s="116">
        <v>14478</v>
      </c>
      <c r="B14478" s="129">
        <v>44579</v>
      </c>
      <c r="D14478" s="120" t="s">
        <v>252</v>
      </c>
      <c r="E14478" s="120" t="s">
        <v>32265</v>
      </c>
      <c r="F14478" s="209" t="s">
        <v>122</v>
      </c>
      <c r="G14478" s="119" t="s">
        <v>29249</v>
      </c>
      <c r="H14478" s="121" t="s">
        <v>53</v>
      </c>
      <c r="I14478" s="121" t="s">
        <v>30</v>
      </c>
      <c r="J14478" s="121" t="s">
        <v>7216</v>
      </c>
      <c r="K14478" s="121" t="s">
        <v>65</v>
      </c>
      <c r="L14478" s="157" t="s">
        <v>32</v>
      </c>
      <c r="M14478" s="120" t="s">
        <v>78</v>
      </c>
    </row>
    <row r="14479" spans="1:15" ht="27.6">
      <c r="A14479" s="116">
        <v>14479</v>
      </c>
      <c r="B14479" s="129">
        <v>44579</v>
      </c>
      <c r="D14479" s="120" t="s">
        <v>252</v>
      </c>
      <c r="E14479" s="120" t="s">
        <v>32266</v>
      </c>
      <c r="F14479" s="209" t="s">
        <v>32267</v>
      </c>
      <c r="G14479" s="119" t="s">
        <v>8811</v>
      </c>
      <c r="H14479" s="121" t="s">
        <v>53</v>
      </c>
      <c r="I14479" s="121" t="s">
        <v>30</v>
      </c>
      <c r="J14479" s="121" t="s">
        <v>5018</v>
      </c>
      <c r="K14479" s="121" t="s">
        <v>65</v>
      </c>
      <c r="L14479" s="157" t="s">
        <v>32</v>
      </c>
      <c r="M14479" s="120" t="s">
        <v>33</v>
      </c>
      <c r="N14479" s="131">
        <v>44627</v>
      </c>
    </row>
    <row r="14480" spans="1:15">
      <c r="A14480" s="116">
        <v>14480</v>
      </c>
      <c r="B14480" s="129">
        <v>44579</v>
      </c>
      <c r="D14480" s="120" t="s">
        <v>252</v>
      </c>
      <c r="E14480" s="120" t="s">
        <v>32268</v>
      </c>
      <c r="F14480" s="209" t="s">
        <v>32269</v>
      </c>
      <c r="G14480" s="119" t="s">
        <v>32270</v>
      </c>
      <c r="H14480" s="121" t="s">
        <v>101</v>
      </c>
      <c r="I14480" s="121" t="s">
        <v>30</v>
      </c>
      <c r="J14480" s="121" t="s">
        <v>7131</v>
      </c>
      <c r="K14480" s="121" t="s">
        <v>65</v>
      </c>
      <c r="L14480" s="157" t="s">
        <v>32</v>
      </c>
      <c r="M14480" s="120" t="s">
        <v>78</v>
      </c>
    </row>
    <row r="14481" spans="1:14" ht="14.4">
      <c r="A14481" s="116">
        <v>14481</v>
      </c>
      <c r="B14481" s="129">
        <v>44579</v>
      </c>
      <c r="D14481" s="120" t="s">
        <v>252</v>
      </c>
      <c r="E14481" t="s">
        <v>32271</v>
      </c>
      <c r="F14481" s="209" t="s">
        <v>7254</v>
      </c>
      <c r="G14481" s="119" t="s">
        <v>20133</v>
      </c>
      <c r="H14481" s="121" t="s">
        <v>101</v>
      </c>
      <c r="I14481" s="121" t="s">
        <v>30</v>
      </c>
      <c r="J14481" s="121" t="s">
        <v>529</v>
      </c>
      <c r="K14481" s="121" t="s">
        <v>584</v>
      </c>
      <c r="L14481" s="157" t="s">
        <v>32</v>
      </c>
      <c r="M14481" s="120" t="s">
        <v>78</v>
      </c>
    </row>
    <row r="14482" spans="1:14" ht="14.4">
      <c r="A14482" s="116">
        <v>14482</v>
      </c>
      <c r="B14482" s="129">
        <v>44579</v>
      </c>
      <c r="D14482" s="120" t="s">
        <v>252</v>
      </c>
      <c r="E14482" t="s">
        <v>32272</v>
      </c>
      <c r="F14482" s="209" t="s">
        <v>32273</v>
      </c>
      <c r="G14482" s="119" t="s">
        <v>7649</v>
      </c>
      <c r="H14482" s="121" t="s">
        <v>101</v>
      </c>
      <c r="I14482" s="121" t="s">
        <v>30</v>
      </c>
      <c r="J14482" s="121" t="s">
        <v>7142</v>
      </c>
      <c r="K14482" s="121" t="s">
        <v>584</v>
      </c>
      <c r="L14482" s="157" t="s">
        <v>32</v>
      </c>
      <c r="M14482" s="120" t="s">
        <v>78</v>
      </c>
    </row>
    <row r="14483" spans="1:14">
      <c r="A14483" s="116">
        <v>14483</v>
      </c>
      <c r="B14483" s="129">
        <v>44579</v>
      </c>
      <c r="D14483" s="120" t="s">
        <v>252</v>
      </c>
      <c r="E14483" s="120" t="s">
        <v>32274</v>
      </c>
      <c r="F14483" s="209" t="s">
        <v>24550</v>
      </c>
      <c r="G14483" s="119" t="s">
        <v>6721</v>
      </c>
      <c r="H14483" s="121" t="s">
        <v>101</v>
      </c>
      <c r="I14483" s="121" t="s">
        <v>42</v>
      </c>
      <c r="J14483" s="121" t="s">
        <v>43</v>
      </c>
      <c r="K14483" s="121" t="s">
        <v>65</v>
      </c>
      <c r="L14483" s="157" t="s">
        <v>32</v>
      </c>
      <c r="M14483" s="120" t="s">
        <v>78</v>
      </c>
    </row>
    <row r="14484" spans="1:14">
      <c r="A14484" s="116">
        <v>14484</v>
      </c>
      <c r="B14484" s="129">
        <v>44579</v>
      </c>
      <c r="D14484" s="120" t="s">
        <v>252</v>
      </c>
      <c r="E14484" s="120" t="s">
        <v>32275</v>
      </c>
      <c r="F14484" s="209" t="s">
        <v>32276</v>
      </c>
      <c r="G14484" s="119" t="s">
        <v>6721</v>
      </c>
      <c r="H14484" s="121" t="s">
        <v>101</v>
      </c>
      <c r="I14484" s="121" t="s">
        <v>42</v>
      </c>
      <c r="J14484" s="121" t="s">
        <v>43</v>
      </c>
      <c r="K14484" s="121" t="s">
        <v>65</v>
      </c>
      <c r="L14484" s="157" t="s">
        <v>32</v>
      </c>
      <c r="M14484" s="120" t="s">
        <v>78</v>
      </c>
    </row>
    <row r="14485" spans="1:14">
      <c r="A14485" s="116">
        <v>14485</v>
      </c>
      <c r="B14485" s="129">
        <v>44579</v>
      </c>
      <c r="D14485" s="120" t="s">
        <v>252</v>
      </c>
      <c r="E14485" s="120" t="s">
        <v>32277</v>
      </c>
      <c r="F14485" s="209" t="s">
        <v>20556</v>
      </c>
      <c r="G14485" s="119" t="s">
        <v>19467</v>
      </c>
      <c r="H14485" s="121" t="s">
        <v>71</v>
      </c>
      <c r="I14485" s="121" t="s">
        <v>30</v>
      </c>
      <c r="J14485" s="121" t="s">
        <v>5018</v>
      </c>
      <c r="K14485" s="121" t="s">
        <v>65</v>
      </c>
      <c r="L14485" s="157" t="s">
        <v>32</v>
      </c>
      <c r="M14485" s="120" t="s">
        <v>78</v>
      </c>
    </row>
    <row r="14486" spans="1:14">
      <c r="A14486" s="116">
        <v>14486</v>
      </c>
      <c r="B14486" s="129">
        <v>44579</v>
      </c>
      <c r="D14486" s="120" t="s">
        <v>252</v>
      </c>
      <c r="E14486" s="120" t="s">
        <v>32278</v>
      </c>
      <c r="F14486" s="209" t="s">
        <v>3066</v>
      </c>
      <c r="G14486" s="119" t="s">
        <v>19467</v>
      </c>
      <c r="H14486" s="121" t="s">
        <v>71</v>
      </c>
      <c r="I14486" s="121" t="s">
        <v>30</v>
      </c>
      <c r="J14486" s="121" t="s">
        <v>5018</v>
      </c>
      <c r="K14486" s="121" t="s">
        <v>584</v>
      </c>
      <c r="L14486" s="157" t="s">
        <v>32</v>
      </c>
      <c r="M14486" s="120" t="s">
        <v>78</v>
      </c>
    </row>
    <row r="14487" spans="1:14" ht="27.6">
      <c r="A14487" s="116">
        <v>14487</v>
      </c>
      <c r="B14487" s="129">
        <v>44579</v>
      </c>
      <c r="D14487" s="120" t="s">
        <v>252</v>
      </c>
      <c r="E14487" s="120" t="s">
        <v>32279</v>
      </c>
      <c r="F14487" s="209" t="s">
        <v>32280</v>
      </c>
      <c r="G14487" s="119" t="s">
        <v>32281</v>
      </c>
      <c r="H14487" s="121" t="s">
        <v>53</v>
      </c>
      <c r="I14487" s="121" t="s">
        <v>30</v>
      </c>
      <c r="J14487" s="121" t="s">
        <v>1540</v>
      </c>
      <c r="K14487" s="121" t="s">
        <v>65</v>
      </c>
      <c r="L14487" s="157" t="s">
        <v>32</v>
      </c>
      <c r="M14487" s="120" t="s">
        <v>33</v>
      </c>
      <c r="N14487" s="131">
        <v>44580</v>
      </c>
    </row>
    <row r="14488" spans="1:14" ht="27.6">
      <c r="A14488" s="116">
        <v>14488</v>
      </c>
      <c r="B14488" s="129">
        <v>44579</v>
      </c>
      <c r="D14488" s="120" t="s">
        <v>252</v>
      </c>
      <c r="E14488" s="120" t="s">
        <v>32282</v>
      </c>
      <c r="F14488" s="209" t="s">
        <v>32283</v>
      </c>
      <c r="G14488" s="119" t="s">
        <v>32284</v>
      </c>
      <c r="H14488" s="121" t="s">
        <v>53</v>
      </c>
      <c r="I14488" s="121" t="s">
        <v>30</v>
      </c>
      <c r="J14488" s="121" t="s">
        <v>7091</v>
      </c>
      <c r="K14488" s="121" t="s">
        <v>65</v>
      </c>
      <c r="L14488" s="157" t="s">
        <v>32</v>
      </c>
      <c r="M14488" s="120" t="s">
        <v>78</v>
      </c>
    </row>
    <row r="14489" spans="1:14">
      <c r="A14489" s="116">
        <v>14489</v>
      </c>
      <c r="B14489" s="129">
        <v>44579</v>
      </c>
      <c r="D14489" s="120" t="s">
        <v>252</v>
      </c>
      <c r="E14489" s="120" t="s">
        <v>32285</v>
      </c>
      <c r="F14489" s="209" t="s">
        <v>32286</v>
      </c>
      <c r="G14489" s="119" t="s">
        <v>32284</v>
      </c>
      <c r="H14489" s="121" t="s">
        <v>53</v>
      </c>
      <c r="I14489" s="121" t="s">
        <v>30</v>
      </c>
      <c r="J14489" s="121" t="s">
        <v>7553</v>
      </c>
      <c r="K14489" s="121" t="s">
        <v>584</v>
      </c>
      <c r="L14489" s="157" t="s">
        <v>32</v>
      </c>
      <c r="M14489" s="120" t="s">
        <v>33</v>
      </c>
      <c r="N14489" s="131">
        <v>44634</v>
      </c>
    </row>
    <row r="14490" spans="1:14">
      <c r="A14490" s="116">
        <v>14490</v>
      </c>
      <c r="B14490" s="129">
        <v>44579</v>
      </c>
      <c r="D14490" s="120" t="s">
        <v>252</v>
      </c>
      <c r="E14490" s="120" t="s">
        <v>32287</v>
      </c>
      <c r="F14490" s="209" t="s">
        <v>13393</v>
      </c>
      <c r="G14490" s="119" t="s">
        <v>4802</v>
      </c>
      <c r="H14490" s="121" t="s">
        <v>192</v>
      </c>
      <c r="I14490" s="121" t="s">
        <v>30</v>
      </c>
      <c r="J14490" s="121" t="s">
        <v>31</v>
      </c>
      <c r="K14490" s="121" t="s">
        <v>584</v>
      </c>
      <c r="L14490" s="157" t="s">
        <v>32</v>
      </c>
      <c r="M14490" s="120" t="s">
        <v>78</v>
      </c>
    </row>
    <row r="14491" spans="1:14" ht="27.6">
      <c r="A14491" s="116">
        <v>14491</v>
      </c>
      <c r="B14491" s="129">
        <v>44579</v>
      </c>
      <c r="D14491" s="120" t="s">
        <v>252</v>
      </c>
      <c r="E14491" s="120" t="s">
        <v>32288</v>
      </c>
      <c r="F14491" s="209" t="s">
        <v>32289</v>
      </c>
      <c r="G14491" s="119" t="s">
        <v>32290</v>
      </c>
      <c r="H14491" s="121" t="s">
        <v>53</v>
      </c>
      <c r="I14491" s="121" t="s">
        <v>30</v>
      </c>
      <c r="J14491" s="121" t="s">
        <v>87</v>
      </c>
      <c r="K14491" s="121" t="s">
        <v>584</v>
      </c>
      <c r="L14491" s="157" t="s">
        <v>32</v>
      </c>
      <c r="M14491" s="120" t="s">
        <v>78</v>
      </c>
    </row>
    <row r="14492" spans="1:14" ht="27.6">
      <c r="A14492" s="116">
        <v>14492</v>
      </c>
      <c r="B14492" s="129">
        <v>44579</v>
      </c>
      <c r="D14492" s="120" t="s">
        <v>252</v>
      </c>
      <c r="E14492" s="120" t="s">
        <v>32291</v>
      </c>
      <c r="F14492" s="209" t="s">
        <v>32292</v>
      </c>
      <c r="G14492" s="119" t="s">
        <v>22827</v>
      </c>
      <c r="H14492" s="121" t="s">
        <v>140</v>
      </c>
      <c r="I14492" s="121" t="s">
        <v>42</v>
      </c>
      <c r="J14492" s="121" t="s">
        <v>72</v>
      </c>
      <c r="K14492" s="121" t="s">
        <v>65</v>
      </c>
      <c r="L14492" s="157" t="s">
        <v>32</v>
      </c>
      <c r="M14492" s="120" t="s">
        <v>78</v>
      </c>
    </row>
    <row r="14493" spans="1:14" ht="14.4">
      <c r="A14493" s="116">
        <v>14493</v>
      </c>
      <c r="B14493" s="129">
        <v>44579</v>
      </c>
      <c r="D14493" s="120" t="s">
        <v>252</v>
      </c>
      <c r="E14493" t="s">
        <v>32293</v>
      </c>
      <c r="F14493" s="209" t="s">
        <v>32294</v>
      </c>
      <c r="G14493" s="119" t="s">
        <v>32295</v>
      </c>
      <c r="H14493" s="121" t="s">
        <v>140</v>
      </c>
      <c r="I14493" s="121" t="s">
        <v>42</v>
      </c>
      <c r="J14493" s="121" t="s">
        <v>72</v>
      </c>
      <c r="K14493" s="121" t="s">
        <v>65</v>
      </c>
      <c r="L14493" s="157" t="s">
        <v>32</v>
      </c>
      <c r="M14493" s="120" t="s">
        <v>78</v>
      </c>
    </row>
    <row r="14494" spans="1:14">
      <c r="A14494" s="116">
        <v>14494</v>
      </c>
      <c r="B14494" s="129">
        <v>44579</v>
      </c>
      <c r="D14494" s="120" t="s">
        <v>252</v>
      </c>
      <c r="E14494" s="120" t="s">
        <v>32296</v>
      </c>
      <c r="F14494" s="209" t="s">
        <v>5062</v>
      </c>
      <c r="G14494" s="119" t="s">
        <v>24067</v>
      </c>
      <c r="H14494" s="121" t="s">
        <v>53</v>
      </c>
      <c r="I14494" s="121" t="s">
        <v>30</v>
      </c>
      <c r="J14494" s="121" t="s">
        <v>7087</v>
      </c>
      <c r="K14494" s="121" t="s">
        <v>65</v>
      </c>
      <c r="L14494" s="157" t="s">
        <v>32</v>
      </c>
      <c r="M14494" s="120" t="s">
        <v>78</v>
      </c>
    </row>
    <row r="14495" spans="1:14">
      <c r="A14495" s="116">
        <v>14495</v>
      </c>
      <c r="B14495" s="129">
        <v>44579</v>
      </c>
      <c r="D14495" s="120" t="s">
        <v>252</v>
      </c>
      <c r="E14495" s="120" t="s">
        <v>32297</v>
      </c>
      <c r="F14495" s="209" t="s">
        <v>32298</v>
      </c>
      <c r="G14495" s="119" t="s">
        <v>24067</v>
      </c>
      <c r="H14495" s="121" t="s">
        <v>53</v>
      </c>
      <c r="I14495" s="121" t="s">
        <v>30</v>
      </c>
      <c r="J14495" s="121" t="s">
        <v>3749</v>
      </c>
      <c r="K14495" s="121" t="s">
        <v>65</v>
      </c>
      <c r="L14495" s="157" t="s">
        <v>32</v>
      </c>
      <c r="M14495" s="120" t="s">
        <v>78</v>
      </c>
    </row>
    <row r="14496" spans="1:14" ht="27.6">
      <c r="A14496" s="116">
        <v>14496</v>
      </c>
      <c r="B14496" s="129">
        <v>44579</v>
      </c>
      <c r="D14496" s="120" t="s">
        <v>252</v>
      </c>
      <c r="E14496" s="120" t="s">
        <v>32299</v>
      </c>
      <c r="F14496" s="209" t="s">
        <v>32300</v>
      </c>
      <c r="G14496" s="119" t="s">
        <v>24067</v>
      </c>
      <c r="H14496" s="121" t="s">
        <v>53</v>
      </c>
      <c r="I14496" s="121" t="s">
        <v>30</v>
      </c>
      <c r="J14496" s="121" t="s">
        <v>7087</v>
      </c>
      <c r="K14496" s="121" t="s">
        <v>584</v>
      </c>
      <c r="L14496" s="157" t="s">
        <v>32</v>
      </c>
      <c r="M14496" s="120" t="s">
        <v>78</v>
      </c>
    </row>
    <row r="14497" spans="1:19" ht="27.6">
      <c r="A14497" s="116">
        <v>14497</v>
      </c>
      <c r="B14497" s="129">
        <v>44579</v>
      </c>
      <c r="D14497" s="120" t="s">
        <v>252</v>
      </c>
      <c r="E14497" s="120" t="s">
        <v>32301</v>
      </c>
      <c r="F14497" s="209" t="s">
        <v>32302</v>
      </c>
      <c r="G14497" s="119" t="s">
        <v>32303</v>
      </c>
      <c r="H14497" s="121" t="s">
        <v>29</v>
      </c>
      <c r="I14497" s="121" t="s">
        <v>30</v>
      </c>
      <c r="J14497" s="121" t="s">
        <v>5018</v>
      </c>
      <c r="K14497" s="121" t="s">
        <v>65</v>
      </c>
      <c r="L14497" s="157" t="s">
        <v>32</v>
      </c>
      <c r="M14497" s="120" t="s">
        <v>78</v>
      </c>
    </row>
    <row r="14498" spans="1:19">
      <c r="A14498" s="116">
        <v>14498</v>
      </c>
      <c r="B14498" s="129">
        <v>44579</v>
      </c>
      <c r="D14498" s="120" t="s">
        <v>252</v>
      </c>
      <c r="E14498" s="120" t="s">
        <v>32304</v>
      </c>
      <c r="F14498" s="209" t="s">
        <v>12424</v>
      </c>
      <c r="G14498" s="119" t="s">
        <v>10828</v>
      </c>
      <c r="H14498" s="121" t="s">
        <v>29</v>
      </c>
      <c r="I14498" s="121" t="s">
        <v>30</v>
      </c>
      <c r="J14498" s="121" t="s">
        <v>7280</v>
      </c>
      <c r="K14498" s="121" t="s">
        <v>584</v>
      </c>
      <c r="L14498" s="157" t="s">
        <v>32</v>
      </c>
      <c r="M14498" s="120" t="s">
        <v>78</v>
      </c>
    </row>
    <row r="14499" spans="1:19">
      <c r="A14499" s="116">
        <v>14499</v>
      </c>
      <c r="B14499" s="129">
        <v>44579</v>
      </c>
      <c r="D14499" s="120" t="s">
        <v>252</v>
      </c>
      <c r="E14499" s="120" t="s">
        <v>32305</v>
      </c>
      <c r="F14499" s="209" t="s">
        <v>11248</v>
      </c>
      <c r="G14499" s="119" t="s">
        <v>10828</v>
      </c>
      <c r="H14499" s="121" t="s">
        <v>29</v>
      </c>
      <c r="I14499" s="121" t="s">
        <v>30</v>
      </c>
      <c r="J14499" s="121" t="s">
        <v>7280</v>
      </c>
      <c r="K14499" s="121" t="s">
        <v>584</v>
      </c>
      <c r="L14499" s="157" t="s">
        <v>32</v>
      </c>
      <c r="M14499" s="120" t="s">
        <v>78</v>
      </c>
    </row>
    <row r="14500" spans="1:19">
      <c r="A14500" s="116">
        <v>14500</v>
      </c>
      <c r="B14500" s="129">
        <v>44579</v>
      </c>
      <c r="D14500" s="120" t="s">
        <v>252</v>
      </c>
      <c r="E14500" s="120" t="s">
        <v>32306</v>
      </c>
      <c r="F14500" s="209" t="s">
        <v>627</v>
      </c>
      <c r="G14500" s="119" t="s">
        <v>32307</v>
      </c>
      <c r="H14500" s="121" t="s">
        <v>29</v>
      </c>
      <c r="I14500" s="121" t="s">
        <v>30</v>
      </c>
      <c r="J14500" s="121" t="s">
        <v>1540</v>
      </c>
      <c r="K14500" s="121" t="s">
        <v>584</v>
      </c>
      <c r="L14500" s="157" t="s">
        <v>32</v>
      </c>
      <c r="M14500" s="120" t="s">
        <v>78</v>
      </c>
    </row>
    <row r="14501" spans="1:19" ht="27.6">
      <c r="A14501" s="116">
        <v>14501</v>
      </c>
      <c r="B14501" s="129">
        <v>44579</v>
      </c>
      <c r="D14501" s="120" t="s">
        <v>252</v>
      </c>
      <c r="E14501" s="120" t="s">
        <v>32308</v>
      </c>
      <c r="F14501" s="209" t="s">
        <v>32309</v>
      </c>
      <c r="G14501" s="119" t="s">
        <v>14741</v>
      </c>
      <c r="H14501" s="121" t="s">
        <v>29</v>
      </c>
      <c r="I14501" s="121" t="s">
        <v>30</v>
      </c>
      <c r="J14501" s="121" t="s">
        <v>31</v>
      </c>
      <c r="K14501" s="121" t="s">
        <v>65</v>
      </c>
      <c r="L14501" s="157" t="s">
        <v>32</v>
      </c>
      <c r="M14501" s="120" t="s">
        <v>78</v>
      </c>
    </row>
    <row r="14502" spans="1:19" ht="27.6">
      <c r="A14502" s="116">
        <v>14502</v>
      </c>
      <c r="B14502" s="129">
        <v>44579</v>
      </c>
      <c r="D14502" s="120" t="s">
        <v>252</v>
      </c>
      <c r="E14502" t="s">
        <v>32310</v>
      </c>
      <c r="F14502" s="209" t="s">
        <v>32311</v>
      </c>
      <c r="G14502" s="119" t="s">
        <v>14741</v>
      </c>
      <c r="H14502" s="121" t="s">
        <v>29</v>
      </c>
      <c r="I14502" s="121" t="s">
        <v>30</v>
      </c>
      <c r="J14502" s="121" t="s">
        <v>7375</v>
      </c>
      <c r="K14502" s="121" t="s">
        <v>65</v>
      </c>
      <c r="L14502" s="157" t="s">
        <v>32</v>
      </c>
      <c r="M14502" s="120" t="s">
        <v>78</v>
      </c>
    </row>
    <row r="14503" spans="1:19">
      <c r="A14503" s="116">
        <v>14503</v>
      </c>
      <c r="B14503" s="129">
        <v>44579</v>
      </c>
      <c r="D14503" s="120" t="s">
        <v>252</v>
      </c>
      <c r="E14503" s="120" t="s">
        <v>32312</v>
      </c>
      <c r="F14503" s="209" t="s">
        <v>32313</v>
      </c>
      <c r="G14503" s="119" t="s">
        <v>32314</v>
      </c>
      <c r="H14503" s="121" t="s">
        <v>101</v>
      </c>
      <c r="I14503" s="121" t="s">
        <v>30</v>
      </c>
      <c r="J14503" s="121" t="s">
        <v>7131</v>
      </c>
      <c r="K14503" s="121" t="s">
        <v>65</v>
      </c>
      <c r="L14503" s="157" t="s">
        <v>32</v>
      </c>
      <c r="M14503" s="120" t="s">
        <v>78</v>
      </c>
    </row>
    <row r="14504" spans="1:19">
      <c r="A14504" s="116">
        <v>14504</v>
      </c>
      <c r="B14504" s="129">
        <v>44579</v>
      </c>
      <c r="D14504" s="120" t="s">
        <v>25</v>
      </c>
      <c r="E14504" s="120" t="s">
        <v>32315</v>
      </c>
      <c r="F14504" s="209" t="s">
        <v>5692</v>
      </c>
      <c r="G14504" s="119" t="s">
        <v>1891</v>
      </c>
      <c r="H14504" s="121" t="s">
        <v>48</v>
      </c>
      <c r="I14504" s="121" t="s">
        <v>63</v>
      </c>
      <c r="J14504" s="121" t="s">
        <v>328</v>
      </c>
      <c r="K14504" s="121" t="s">
        <v>65</v>
      </c>
      <c r="L14504" s="157" t="s">
        <v>32</v>
      </c>
      <c r="M14504" s="120" t="s">
        <v>33</v>
      </c>
      <c r="N14504" s="131">
        <v>44601</v>
      </c>
      <c r="O14504" s="131">
        <v>44617</v>
      </c>
      <c r="S14504" s="120" t="s">
        <v>34</v>
      </c>
    </row>
    <row r="14505" spans="1:19">
      <c r="A14505" s="116">
        <v>14505</v>
      </c>
      <c r="B14505" s="129">
        <v>44579</v>
      </c>
      <c r="D14505" s="120" t="s">
        <v>25</v>
      </c>
      <c r="E14505" s="120" t="s">
        <v>32316</v>
      </c>
      <c r="F14505" s="209" t="s">
        <v>32317</v>
      </c>
      <c r="G14505" s="119" t="s">
        <v>32318</v>
      </c>
      <c r="H14505" s="121" t="s">
        <v>41</v>
      </c>
      <c r="I14505" s="121" t="s">
        <v>30</v>
      </c>
      <c r="J14505" s="121" t="s">
        <v>7375</v>
      </c>
      <c r="K14505" s="121" t="s">
        <v>65</v>
      </c>
      <c r="L14505" s="157" t="s">
        <v>32</v>
      </c>
      <c r="M14505" s="120" t="s">
        <v>33</v>
      </c>
      <c r="N14505" s="131">
        <v>44629</v>
      </c>
      <c r="O14505" s="131">
        <v>44629</v>
      </c>
    </row>
    <row r="14506" spans="1:19" ht="27.6">
      <c r="A14506" s="116">
        <v>14506</v>
      </c>
      <c r="B14506" s="129">
        <v>44579</v>
      </c>
      <c r="D14506" s="120" t="s">
        <v>580</v>
      </c>
      <c r="E14506" s="120" t="s">
        <v>32319</v>
      </c>
      <c r="F14506" s="209" t="s">
        <v>32320</v>
      </c>
      <c r="G14506" s="119" t="s">
        <v>15592</v>
      </c>
      <c r="H14506" s="121" t="s">
        <v>53</v>
      </c>
      <c r="I14506" s="121" t="s">
        <v>30</v>
      </c>
      <c r="J14506" s="121" t="s">
        <v>7142</v>
      </c>
      <c r="K14506" s="121" t="s">
        <v>65</v>
      </c>
      <c r="L14506" s="157" t="s">
        <v>32</v>
      </c>
      <c r="M14506" s="120" t="s">
        <v>78</v>
      </c>
    </row>
    <row r="14507" spans="1:19">
      <c r="A14507" s="116">
        <v>14507</v>
      </c>
      <c r="B14507" s="129">
        <v>44579</v>
      </c>
      <c r="D14507" s="120" t="s">
        <v>580</v>
      </c>
      <c r="E14507" s="120" t="s">
        <v>32321</v>
      </c>
      <c r="F14507" s="209" t="s">
        <v>32322</v>
      </c>
      <c r="G14507" s="119" t="s">
        <v>32323</v>
      </c>
      <c r="H14507" s="121" t="s">
        <v>41</v>
      </c>
      <c r="I14507" s="121" t="s">
        <v>30</v>
      </c>
      <c r="J14507" s="121" t="s">
        <v>485</v>
      </c>
      <c r="K14507" s="121" t="s">
        <v>65</v>
      </c>
      <c r="L14507" s="157" t="s">
        <v>32</v>
      </c>
      <c r="M14507" s="120" t="s">
        <v>33</v>
      </c>
      <c r="N14507" s="131">
        <v>44580</v>
      </c>
      <c r="O14507" s="131">
        <v>44631</v>
      </c>
    </row>
    <row r="14508" spans="1:19">
      <c r="A14508" s="116">
        <v>14508</v>
      </c>
      <c r="B14508" s="129">
        <v>44579</v>
      </c>
      <c r="D14508" s="120" t="s">
        <v>580</v>
      </c>
      <c r="E14508" s="120" t="s">
        <v>32324</v>
      </c>
      <c r="F14508" s="209" t="s">
        <v>32325</v>
      </c>
      <c r="G14508" s="119" t="s">
        <v>32326</v>
      </c>
      <c r="H14508" s="121" t="s">
        <v>41</v>
      </c>
      <c r="I14508" s="121" t="s">
        <v>30</v>
      </c>
      <c r="J14508" s="121" t="s">
        <v>7958</v>
      </c>
      <c r="K14508" s="121" t="s">
        <v>65</v>
      </c>
      <c r="L14508" s="157" t="s">
        <v>32</v>
      </c>
      <c r="M14508" s="120" t="s">
        <v>78</v>
      </c>
    </row>
    <row r="14509" spans="1:19" ht="27.6">
      <c r="A14509" s="116">
        <v>14509</v>
      </c>
      <c r="B14509" s="129">
        <v>44579</v>
      </c>
      <c r="D14509" s="120" t="s">
        <v>580</v>
      </c>
      <c r="E14509" s="120" t="s">
        <v>32327</v>
      </c>
      <c r="F14509" s="209" t="s">
        <v>32328</v>
      </c>
      <c r="G14509" s="119" t="s">
        <v>28653</v>
      </c>
      <c r="H14509" s="121" t="s">
        <v>97</v>
      </c>
      <c r="I14509" s="121" t="s">
        <v>30</v>
      </c>
      <c r="J14509" s="121" t="s">
        <v>77</v>
      </c>
      <c r="K14509" s="121" t="s">
        <v>65</v>
      </c>
      <c r="L14509" s="157" t="s">
        <v>32</v>
      </c>
      <c r="M14509" s="120" t="s">
        <v>78</v>
      </c>
    </row>
    <row r="14510" spans="1:19">
      <c r="A14510" s="116">
        <v>14510</v>
      </c>
      <c r="B14510" s="129">
        <v>44579</v>
      </c>
      <c r="D14510" s="120" t="s">
        <v>580</v>
      </c>
      <c r="E14510" s="120" t="s">
        <v>32329</v>
      </c>
      <c r="F14510" s="209" t="s">
        <v>9960</v>
      </c>
      <c r="G14510" s="119" t="s">
        <v>32330</v>
      </c>
      <c r="H14510" s="121" t="s">
        <v>29</v>
      </c>
      <c r="I14510" s="121" t="s">
        <v>30</v>
      </c>
      <c r="J14510" s="121" t="s">
        <v>7087</v>
      </c>
      <c r="K14510" s="121" t="s">
        <v>65</v>
      </c>
      <c r="L14510" s="157" t="s">
        <v>32</v>
      </c>
      <c r="M14510" s="120" t="s">
        <v>78</v>
      </c>
    </row>
    <row r="14511" spans="1:19">
      <c r="A14511" s="116">
        <v>14511</v>
      </c>
      <c r="B14511" s="129">
        <v>44579</v>
      </c>
      <c r="D14511" s="120" t="s">
        <v>580</v>
      </c>
      <c r="E14511" s="120" t="s">
        <v>32331</v>
      </c>
      <c r="F14511" s="209" t="s">
        <v>20284</v>
      </c>
      <c r="G14511" s="119" t="s">
        <v>32332</v>
      </c>
      <c r="H14511" s="121" t="s">
        <v>41</v>
      </c>
      <c r="I14511" s="121" t="s">
        <v>30</v>
      </c>
      <c r="J14511" s="121" t="s">
        <v>7375</v>
      </c>
      <c r="K14511" s="121" t="s">
        <v>65</v>
      </c>
      <c r="L14511" s="157" t="s">
        <v>32</v>
      </c>
      <c r="M14511" s="120" t="s">
        <v>78</v>
      </c>
    </row>
    <row r="14512" spans="1:19">
      <c r="A14512" s="116">
        <v>14512</v>
      </c>
      <c r="B14512" s="129">
        <v>44579</v>
      </c>
      <c r="D14512" s="120" t="s">
        <v>580</v>
      </c>
      <c r="E14512" s="120" t="s">
        <v>32333</v>
      </c>
      <c r="F14512" s="209" t="s">
        <v>636</v>
      </c>
      <c r="G14512" s="119" t="s">
        <v>32334</v>
      </c>
      <c r="H14512" s="121" t="s">
        <v>1173</v>
      </c>
      <c r="I14512" s="121" t="s">
        <v>30</v>
      </c>
      <c r="J14512" s="121" t="s">
        <v>77</v>
      </c>
      <c r="K14512" s="121" t="s">
        <v>65</v>
      </c>
      <c r="L14512" s="157" t="s">
        <v>32</v>
      </c>
      <c r="M14512" s="120" t="s">
        <v>78</v>
      </c>
    </row>
    <row r="14513" spans="1:19">
      <c r="A14513" s="116">
        <v>14513</v>
      </c>
      <c r="B14513" s="129">
        <v>44579</v>
      </c>
      <c r="D14513" s="120" t="s">
        <v>580</v>
      </c>
      <c r="E14513" s="120" t="s">
        <v>32335</v>
      </c>
      <c r="F14513" s="209" t="s">
        <v>7383</v>
      </c>
      <c r="G14513" s="119" t="s">
        <v>32336</v>
      </c>
      <c r="H14513" s="121" t="s">
        <v>41</v>
      </c>
      <c r="I14513" s="121" t="s">
        <v>30</v>
      </c>
      <c r="J14513" s="121" t="s">
        <v>77</v>
      </c>
      <c r="K14513" s="121" t="s">
        <v>65</v>
      </c>
      <c r="L14513" s="157" t="s">
        <v>32</v>
      </c>
      <c r="M14513" s="120" t="s">
        <v>78</v>
      </c>
    </row>
    <row r="14514" spans="1:19">
      <c r="A14514" s="116">
        <v>14514</v>
      </c>
      <c r="B14514" s="129">
        <v>44579</v>
      </c>
      <c r="D14514" s="120" t="s">
        <v>580</v>
      </c>
      <c r="E14514" s="120" t="s">
        <v>32337</v>
      </c>
      <c r="F14514" s="209" t="s">
        <v>7345</v>
      </c>
      <c r="G14514" s="119" t="s">
        <v>32338</v>
      </c>
      <c r="H14514" s="121" t="s">
        <v>53</v>
      </c>
      <c r="I14514" s="121" t="s">
        <v>30</v>
      </c>
      <c r="J14514" s="121" t="s">
        <v>87</v>
      </c>
      <c r="K14514" s="121" t="s">
        <v>65</v>
      </c>
      <c r="L14514" s="157" t="s">
        <v>32</v>
      </c>
      <c r="M14514" s="120" t="s">
        <v>78</v>
      </c>
    </row>
    <row r="14515" spans="1:19" ht="27.6">
      <c r="A14515" s="116">
        <v>14515</v>
      </c>
      <c r="B14515" s="129">
        <v>44579</v>
      </c>
      <c r="D14515" s="120" t="s">
        <v>580</v>
      </c>
      <c r="E14515" s="120" t="s">
        <v>32339</v>
      </c>
      <c r="F14515" s="209" t="s">
        <v>32340</v>
      </c>
      <c r="G14515" s="119" t="s">
        <v>32341</v>
      </c>
      <c r="H14515" s="121" t="s">
        <v>41</v>
      </c>
      <c r="I14515" s="121" t="s">
        <v>30</v>
      </c>
      <c r="J14515" s="121" t="s">
        <v>7131</v>
      </c>
      <c r="K14515" s="121" t="s">
        <v>65</v>
      </c>
      <c r="L14515" s="157" t="s">
        <v>32</v>
      </c>
      <c r="M14515" s="120" t="s">
        <v>78</v>
      </c>
    </row>
    <row r="14516" spans="1:19">
      <c r="A14516" s="116">
        <v>14516</v>
      </c>
      <c r="B14516" s="129">
        <v>44579</v>
      </c>
      <c r="D14516" s="120" t="s">
        <v>580</v>
      </c>
      <c r="E14516" s="120" t="s">
        <v>32342</v>
      </c>
      <c r="F14516" s="209" t="s">
        <v>9410</v>
      </c>
      <c r="G14516" s="119" t="s">
        <v>23429</v>
      </c>
      <c r="H14516" s="121" t="s">
        <v>177</v>
      </c>
      <c r="I14516" s="121" t="s">
        <v>30</v>
      </c>
      <c r="J14516" s="121" t="s">
        <v>77</v>
      </c>
      <c r="K14516" s="121" t="s">
        <v>65</v>
      </c>
      <c r="L14516" s="157" t="s">
        <v>32</v>
      </c>
      <c r="M14516" s="120" t="s">
        <v>78</v>
      </c>
    </row>
    <row r="14517" spans="1:19">
      <c r="A14517" s="116">
        <v>14517</v>
      </c>
      <c r="B14517" s="129">
        <v>44579</v>
      </c>
      <c r="D14517" s="120" t="s">
        <v>580</v>
      </c>
      <c r="E14517" s="120" t="s">
        <v>32343</v>
      </c>
      <c r="F14517" s="209" t="s">
        <v>32344</v>
      </c>
      <c r="G14517" s="119" t="s">
        <v>32345</v>
      </c>
      <c r="H14517" s="121" t="s">
        <v>86</v>
      </c>
      <c r="I14517" s="121" t="s">
        <v>30</v>
      </c>
      <c r="J14517" s="121" t="s">
        <v>3886</v>
      </c>
      <c r="K14517" s="121" t="s">
        <v>65</v>
      </c>
      <c r="L14517" s="157" t="s">
        <v>32</v>
      </c>
      <c r="M14517" s="120" t="s">
        <v>78</v>
      </c>
    </row>
    <row r="14518" spans="1:19">
      <c r="A14518" s="116">
        <v>14518</v>
      </c>
      <c r="B14518" s="129">
        <v>44579</v>
      </c>
      <c r="D14518" s="120" t="s">
        <v>580</v>
      </c>
      <c r="E14518" s="120" t="s">
        <v>32346</v>
      </c>
      <c r="F14518" s="209" t="s">
        <v>469</v>
      </c>
      <c r="G14518" s="119" t="s">
        <v>17594</v>
      </c>
      <c r="H14518" s="121" t="s">
        <v>41</v>
      </c>
      <c r="I14518" s="121" t="s">
        <v>30</v>
      </c>
      <c r="J14518" s="121" t="s">
        <v>7091</v>
      </c>
      <c r="K14518" s="121" t="s">
        <v>65</v>
      </c>
      <c r="L14518" s="157" t="s">
        <v>32</v>
      </c>
      <c r="M14518" s="120" t="s">
        <v>78</v>
      </c>
    </row>
    <row r="14519" spans="1:19">
      <c r="A14519" s="116">
        <v>14519</v>
      </c>
      <c r="B14519" s="129">
        <v>44579</v>
      </c>
      <c r="D14519" s="120" t="s">
        <v>580</v>
      </c>
      <c r="E14519" s="120" t="s">
        <v>32347</v>
      </c>
      <c r="F14519" s="209" t="s">
        <v>32348</v>
      </c>
      <c r="G14519" s="119" t="s">
        <v>32349</v>
      </c>
      <c r="H14519" s="121" t="s">
        <v>11315</v>
      </c>
      <c r="I14519" s="121" t="s">
        <v>30</v>
      </c>
      <c r="J14519" s="121" t="s">
        <v>77</v>
      </c>
      <c r="K14519" s="121" t="s">
        <v>65</v>
      </c>
      <c r="L14519" s="157" t="s">
        <v>32</v>
      </c>
      <c r="M14519" s="120" t="s">
        <v>78</v>
      </c>
    </row>
    <row r="14520" spans="1:19">
      <c r="A14520" s="116">
        <v>14520</v>
      </c>
      <c r="B14520" s="129">
        <v>44579</v>
      </c>
      <c r="D14520" s="120" t="s">
        <v>580</v>
      </c>
      <c r="E14520" s="120" t="s">
        <v>32350</v>
      </c>
      <c r="F14520" s="209" t="s">
        <v>6796</v>
      </c>
      <c r="G14520" s="119" t="s">
        <v>32351</v>
      </c>
      <c r="H14520" s="121" t="s">
        <v>29</v>
      </c>
      <c r="I14520" s="121" t="s">
        <v>42</v>
      </c>
      <c r="J14520" s="121" t="s">
        <v>72</v>
      </c>
      <c r="K14520" s="121" t="s">
        <v>65</v>
      </c>
      <c r="L14520" s="157" t="s">
        <v>32</v>
      </c>
      <c r="M14520" s="120" t="s">
        <v>78</v>
      </c>
    </row>
    <row r="14521" spans="1:19">
      <c r="A14521" s="116">
        <v>14521</v>
      </c>
      <c r="B14521" s="129">
        <v>44579</v>
      </c>
      <c r="D14521" s="120" t="s">
        <v>580</v>
      </c>
      <c r="E14521" s="120" t="s">
        <v>32352</v>
      </c>
      <c r="F14521" s="209" t="s">
        <v>17509</v>
      </c>
      <c r="G14521" s="119" t="s">
        <v>32353</v>
      </c>
      <c r="H14521" s="121" t="s">
        <v>53</v>
      </c>
      <c r="I14521" s="121" t="s">
        <v>30</v>
      </c>
      <c r="J14521" s="121" t="s">
        <v>32354</v>
      </c>
      <c r="K14521" s="121" t="s">
        <v>65</v>
      </c>
      <c r="L14521" s="157" t="s">
        <v>32</v>
      </c>
      <c r="M14521" s="120" t="s">
        <v>78</v>
      </c>
    </row>
    <row r="14522" spans="1:19">
      <c r="A14522" s="116">
        <v>14522</v>
      </c>
      <c r="B14522" s="129">
        <v>44579</v>
      </c>
      <c r="D14522" s="120" t="s">
        <v>580</v>
      </c>
      <c r="E14522" s="120" t="s">
        <v>32355</v>
      </c>
      <c r="F14522" s="209" t="s">
        <v>32356</v>
      </c>
      <c r="G14522" s="119" t="s">
        <v>27817</v>
      </c>
      <c r="H14522" s="121" t="s">
        <v>177</v>
      </c>
      <c r="I14522" s="121" t="s">
        <v>30</v>
      </c>
      <c r="J14522" s="121" t="s">
        <v>77</v>
      </c>
      <c r="K14522" s="121" t="s">
        <v>65</v>
      </c>
      <c r="L14522" s="157" t="s">
        <v>32</v>
      </c>
      <c r="M14522" s="120" t="s">
        <v>78</v>
      </c>
    </row>
    <row r="14523" spans="1:19">
      <c r="A14523" s="116">
        <v>14523</v>
      </c>
      <c r="B14523" s="129">
        <v>44579</v>
      </c>
      <c r="D14523" s="120" t="s">
        <v>580</v>
      </c>
      <c r="E14523" s="120" t="s">
        <v>32357</v>
      </c>
      <c r="F14523" s="209" t="s">
        <v>16198</v>
      </c>
      <c r="G14523" s="119" t="s">
        <v>32358</v>
      </c>
      <c r="H14523" s="121" t="s">
        <v>53</v>
      </c>
      <c r="I14523" s="121" t="s">
        <v>30</v>
      </c>
      <c r="J14523" s="121" t="s">
        <v>5018</v>
      </c>
      <c r="K14523" s="121" t="s">
        <v>65</v>
      </c>
      <c r="L14523" s="157" t="s">
        <v>32</v>
      </c>
      <c r="M14523" s="120" t="s">
        <v>78</v>
      </c>
    </row>
    <row r="14524" spans="1:19">
      <c r="A14524" s="116">
        <v>14524</v>
      </c>
      <c r="B14524" s="129">
        <v>44579</v>
      </c>
      <c r="D14524" s="120" t="s">
        <v>580</v>
      </c>
      <c r="E14524" s="120" t="s">
        <v>32359</v>
      </c>
      <c r="F14524" s="220" t="s">
        <v>32360</v>
      </c>
      <c r="G14524" s="119" t="s">
        <v>1662</v>
      </c>
      <c r="H14524" s="121" t="s">
        <v>41</v>
      </c>
      <c r="I14524" s="121" t="s">
        <v>30</v>
      </c>
      <c r="J14524" s="121" t="s">
        <v>7135</v>
      </c>
      <c r="K14524" s="121" t="s">
        <v>65</v>
      </c>
      <c r="L14524" s="157" t="s">
        <v>32</v>
      </c>
      <c r="M14524" s="120" t="s">
        <v>33</v>
      </c>
      <c r="N14524" s="131">
        <v>44579</v>
      </c>
      <c r="O14524" s="131">
        <v>44620</v>
      </c>
      <c r="S14524" s="120" t="s">
        <v>92</v>
      </c>
    </row>
    <row r="14525" spans="1:19">
      <c r="A14525" s="116">
        <v>14525</v>
      </c>
      <c r="B14525" s="129">
        <v>44579</v>
      </c>
      <c r="D14525" s="120" t="s">
        <v>580</v>
      </c>
      <c r="E14525" s="120" t="s">
        <v>32361</v>
      </c>
      <c r="F14525" s="209" t="s">
        <v>32362</v>
      </c>
      <c r="G14525" s="119" t="s">
        <v>32363</v>
      </c>
      <c r="H14525" s="121" t="s">
        <v>41</v>
      </c>
      <c r="I14525" s="121" t="s">
        <v>30</v>
      </c>
      <c r="J14525" s="121" t="s">
        <v>87</v>
      </c>
      <c r="K14525" s="121" t="s">
        <v>65</v>
      </c>
      <c r="L14525" s="157" t="s">
        <v>32</v>
      </c>
      <c r="M14525" s="120" t="s">
        <v>78</v>
      </c>
    </row>
    <row r="14526" spans="1:19">
      <c r="A14526" s="116">
        <v>14526</v>
      </c>
      <c r="B14526" s="129">
        <v>44579</v>
      </c>
      <c r="D14526" s="120" t="s">
        <v>580</v>
      </c>
      <c r="E14526" s="120" t="s">
        <v>32364</v>
      </c>
      <c r="F14526" s="209" t="s">
        <v>10066</v>
      </c>
      <c r="G14526" s="119" t="s">
        <v>31907</v>
      </c>
      <c r="H14526" s="121" t="s">
        <v>48</v>
      </c>
      <c r="I14526" s="121" t="s">
        <v>30</v>
      </c>
      <c r="J14526" s="121" t="s">
        <v>3886</v>
      </c>
      <c r="K14526" s="121" t="s">
        <v>65</v>
      </c>
      <c r="L14526" s="157" t="s">
        <v>32</v>
      </c>
      <c r="M14526" s="120" t="s">
        <v>78</v>
      </c>
    </row>
    <row r="14527" spans="1:19">
      <c r="A14527" s="116">
        <v>14527</v>
      </c>
      <c r="B14527" s="129">
        <v>44579</v>
      </c>
      <c r="D14527" s="120" t="s">
        <v>580</v>
      </c>
      <c r="E14527" s="120" t="s">
        <v>32365</v>
      </c>
      <c r="F14527" s="209" t="s">
        <v>13118</v>
      </c>
      <c r="G14527" s="119" t="s">
        <v>32366</v>
      </c>
      <c r="H14527" s="121" t="s">
        <v>53</v>
      </c>
      <c r="I14527" s="121" t="s">
        <v>30</v>
      </c>
      <c r="J14527" s="121" t="s">
        <v>7280</v>
      </c>
      <c r="K14527" s="121" t="s">
        <v>65</v>
      </c>
      <c r="L14527" s="157" t="s">
        <v>32</v>
      </c>
      <c r="M14527" s="120" t="s">
        <v>78</v>
      </c>
    </row>
    <row r="14528" spans="1:19">
      <c r="A14528" s="116">
        <v>14528</v>
      </c>
      <c r="B14528" s="129">
        <v>44580</v>
      </c>
      <c r="D14528" s="120" t="s">
        <v>580</v>
      </c>
      <c r="E14528" s="120" t="s">
        <v>32367</v>
      </c>
      <c r="F14528" s="209" t="s">
        <v>32368</v>
      </c>
      <c r="G14528" s="119" t="s">
        <v>32369</v>
      </c>
      <c r="H14528" s="121" t="s">
        <v>41</v>
      </c>
      <c r="I14528" s="121" t="s">
        <v>42</v>
      </c>
      <c r="J14528" s="121" t="s">
        <v>72</v>
      </c>
      <c r="K14528" s="121" t="s">
        <v>65</v>
      </c>
      <c r="L14528" s="157" t="s">
        <v>32</v>
      </c>
      <c r="M14528" s="120" t="s">
        <v>78</v>
      </c>
    </row>
    <row r="14529" spans="1:15" ht="27.6">
      <c r="A14529" s="116">
        <v>14529</v>
      </c>
      <c r="B14529" s="129">
        <v>44579</v>
      </c>
      <c r="D14529" s="120" t="s">
        <v>252</v>
      </c>
      <c r="E14529" s="120" t="s">
        <v>32370</v>
      </c>
      <c r="F14529" s="209" t="s">
        <v>32371</v>
      </c>
      <c r="G14529" s="119" t="s">
        <v>14758</v>
      </c>
      <c r="H14529" s="121" t="s">
        <v>29</v>
      </c>
      <c r="I14529" s="121" t="s">
        <v>30</v>
      </c>
      <c r="J14529" s="121" t="s">
        <v>1544</v>
      </c>
      <c r="K14529" s="121" t="s">
        <v>65</v>
      </c>
      <c r="L14529" s="157" t="s">
        <v>32</v>
      </c>
      <c r="M14529" s="120" t="s">
        <v>78</v>
      </c>
    </row>
    <row r="14530" spans="1:15">
      <c r="A14530" s="116">
        <v>14530</v>
      </c>
      <c r="B14530" s="129">
        <v>44579</v>
      </c>
      <c r="D14530" s="120" t="s">
        <v>252</v>
      </c>
      <c r="E14530" s="120" t="s">
        <v>32372</v>
      </c>
      <c r="F14530" s="209" t="s">
        <v>32373</v>
      </c>
      <c r="G14530" s="119" t="s">
        <v>14758</v>
      </c>
      <c r="H14530" s="121" t="s">
        <v>29</v>
      </c>
      <c r="I14530" s="121" t="s">
        <v>30</v>
      </c>
      <c r="J14530" s="121" t="s">
        <v>1544</v>
      </c>
      <c r="K14530" s="121" t="s">
        <v>65</v>
      </c>
      <c r="L14530" s="157" t="s">
        <v>32</v>
      </c>
      <c r="M14530" s="120" t="s">
        <v>78</v>
      </c>
    </row>
    <row r="14531" spans="1:15">
      <c r="A14531" s="116">
        <v>14531</v>
      </c>
      <c r="B14531" s="129">
        <v>44579</v>
      </c>
      <c r="D14531" s="120" t="s">
        <v>252</v>
      </c>
      <c r="E14531" s="120" t="s">
        <v>32374</v>
      </c>
      <c r="F14531" s="209" t="s">
        <v>32375</v>
      </c>
      <c r="G14531" s="119" t="s">
        <v>17423</v>
      </c>
      <c r="H14531" s="121" t="s">
        <v>140</v>
      </c>
      <c r="I14531" s="121" t="s">
        <v>30</v>
      </c>
      <c r="J14531" s="121" t="s">
        <v>15508</v>
      </c>
      <c r="K14531" s="121" t="s">
        <v>65</v>
      </c>
      <c r="L14531" s="157" t="s">
        <v>32</v>
      </c>
      <c r="M14531" s="120" t="s">
        <v>78</v>
      </c>
    </row>
    <row r="14532" spans="1:15">
      <c r="A14532" s="116">
        <v>14532</v>
      </c>
      <c r="B14532" s="129">
        <v>44579</v>
      </c>
      <c r="D14532" s="120" t="s">
        <v>252</v>
      </c>
      <c r="E14532" s="120" t="s">
        <v>32376</v>
      </c>
      <c r="F14532" s="209" t="s">
        <v>7817</v>
      </c>
      <c r="G14532" s="119" t="s">
        <v>32377</v>
      </c>
      <c r="H14532" s="121" t="s">
        <v>344</v>
      </c>
      <c r="I14532" s="121" t="s">
        <v>30</v>
      </c>
      <c r="J14532" s="121" t="s">
        <v>87</v>
      </c>
      <c r="K14532" s="121" t="s">
        <v>65</v>
      </c>
      <c r="L14532" s="157" t="s">
        <v>32</v>
      </c>
      <c r="M14532" s="120" t="s">
        <v>78</v>
      </c>
    </row>
    <row r="14533" spans="1:15">
      <c r="A14533" s="116">
        <v>14533</v>
      </c>
      <c r="B14533" s="129">
        <v>44579</v>
      </c>
      <c r="D14533" s="120" t="s">
        <v>25</v>
      </c>
      <c r="E14533" s="120" t="s">
        <v>32378</v>
      </c>
      <c r="F14533" s="209" t="s">
        <v>473</v>
      </c>
      <c r="G14533" s="119" t="s">
        <v>32379</v>
      </c>
      <c r="H14533" s="121" t="s">
        <v>140</v>
      </c>
      <c r="I14533" s="121" t="s">
        <v>30</v>
      </c>
      <c r="J14533" s="121" t="s">
        <v>19954</v>
      </c>
      <c r="K14533" s="121" t="s">
        <v>65</v>
      </c>
      <c r="L14533" s="157" t="s">
        <v>32</v>
      </c>
      <c r="M14533" s="120" t="s">
        <v>33</v>
      </c>
      <c r="N14533" s="131">
        <v>44579</v>
      </c>
      <c r="O14533" s="131">
        <v>44579</v>
      </c>
    </row>
    <row r="14534" spans="1:15" ht="14.4">
      <c r="A14534" s="116">
        <v>14534</v>
      </c>
      <c r="B14534" s="129">
        <v>44580</v>
      </c>
      <c r="D14534" s="120" t="s">
        <v>252</v>
      </c>
      <c r="E14534" t="s">
        <v>32380</v>
      </c>
      <c r="F14534" s="209" t="s">
        <v>9960</v>
      </c>
      <c r="G14534" s="119" t="s">
        <v>9348</v>
      </c>
      <c r="H14534" s="121" t="s">
        <v>344</v>
      </c>
      <c r="I14534" s="121" t="s">
        <v>30</v>
      </c>
      <c r="J14534" s="121" t="s">
        <v>31</v>
      </c>
      <c r="K14534" s="121" t="s">
        <v>65</v>
      </c>
      <c r="L14534" s="157" t="s">
        <v>32</v>
      </c>
      <c r="M14534" s="120" t="s">
        <v>78</v>
      </c>
    </row>
    <row r="14535" spans="1:15">
      <c r="A14535" s="116">
        <v>14535</v>
      </c>
      <c r="B14535" s="129">
        <v>44580</v>
      </c>
      <c r="D14535" s="120" t="s">
        <v>252</v>
      </c>
      <c r="E14535" s="120" t="s">
        <v>32381</v>
      </c>
      <c r="F14535" s="209" t="s">
        <v>19836</v>
      </c>
      <c r="G14535" s="119" t="s">
        <v>9348</v>
      </c>
      <c r="H14535" s="121" t="s">
        <v>344</v>
      </c>
      <c r="I14535" s="121" t="s">
        <v>30</v>
      </c>
      <c r="J14535" s="121" t="s">
        <v>31</v>
      </c>
      <c r="K14535" s="121" t="s">
        <v>65</v>
      </c>
      <c r="L14535" s="157" t="s">
        <v>32</v>
      </c>
      <c r="M14535" s="120" t="s">
        <v>78</v>
      </c>
    </row>
    <row r="14536" spans="1:15" ht="27.6">
      <c r="A14536" s="116">
        <v>14536</v>
      </c>
      <c r="B14536" s="129">
        <v>44580</v>
      </c>
      <c r="D14536" s="120" t="s">
        <v>252</v>
      </c>
      <c r="E14536" s="120" t="s">
        <v>32382</v>
      </c>
      <c r="F14536" s="209" t="s">
        <v>32383</v>
      </c>
      <c r="G14536" s="119" t="s">
        <v>32384</v>
      </c>
      <c r="H14536" s="121" t="s">
        <v>344</v>
      </c>
      <c r="I14536" s="121" t="s">
        <v>30</v>
      </c>
      <c r="J14536" s="121" t="s">
        <v>5018</v>
      </c>
      <c r="K14536" s="121" t="s">
        <v>65</v>
      </c>
      <c r="L14536" s="157" t="s">
        <v>32</v>
      </c>
      <c r="M14536" s="120" t="s">
        <v>78</v>
      </c>
    </row>
    <row r="14537" spans="1:15">
      <c r="A14537" s="116">
        <v>14537</v>
      </c>
      <c r="B14537" s="129">
        <v>44580</v>
      </c>
      <c r="D14537" s="120" t="s">
        <v>252</v>
      </c>
      <c r="E14537" s="120" t="s">
        <v>32385</v>
      </c>
      <c r="F14537" s="209" t="s">
        <v>32386</v>
      </c>
      <c r="G14537" s="119" t="s">
        <v>32387</v>
      </c>
      <c r="H14537" s="121" t="s">
        <v>140</v>
      </c>
      <c r="I14537" s="121" t="s">
        <v>30</v>
      </c>
      <c r="J14537" s="121" t="s">
        <v>485</v>
      </c>
      <c r="K14537" s="121" t="s">
        <v>584</v>
      </c>
      <c r="L14537" s="157" t="s">
        <v>32</v>
      </c>
      <c r="M14537" s="120" t="s">
        <v>78</v>
      </c>
    </row>
    <row r="14538" spans="1:15">
      <c r="A14538" s="116">
        <v>14538</v>
      </c>
      <c r="B14538" s="129">
        <v>44580</v>
      </c>
      <c r="D14538" s="120" t="s">
        <v>252</v>
      </c>
      <c r="E14538" s="120" t="s">
        <v>32388</v>
      </c>
      <c r="F14538" s="209" t="s">
        <v>10485</v>
      </c>
      <c r="G14538" s="119" t="s">
        <v>21848</v>
      </c>
      <c r="H14538" s="121" t="s">
        <v>192</v>
      </c>
      <c r="I14538" s="121" t="s">
        <v>30</v>
      </c>
      <c r="J14538" s="121" t="s">
        <v>31</v>
      </c>
      <c r="K14538" s="121" t="s">
        <v>65</v>
      </c>
      <c r="L14538" s="157" t="s">
        <v>32</v>
      </c>
      <c r="M14538" s="120" t="s">
        <v>78</v>
      </c>
    </row>
    <row r="14539" spans="1:15">
      <c r="A14539" s="116">
        <v>14539</v>
      </c>
      <c r="B14539" s="129">
        <v>44580</v>
      </c>
      <c r="D14539" s="120" t="s">
        <v>252</v>
      </c>
      <c r="E14539" s="120" t="s">
        <v>32389</v>
      </c>
      <c r="F14539" s="209" t="s">
        <v>32390</v>
      </c>
      <c r="G14539" s="119" t="s">
        <v>1132</v>
      </c>
      <c r="H14539" s="121" t="s">
        <v>29</v>
      </c>
      <c r="I14539" s="121" t="s">
        <v>30</v>
      </c>
      <c r="J14539" s="121" t="s">
        <v>87</v>
      </c>
      <c r="K14539" s="121" t="s">
        <v>65</v>
      </c>
      <c r="L14539" s="157" t="s">
        <v>32</v>
      </c>
      <c r="M14539" s="120" t="s">
        <v>33</v>
      </c>
      <c r="N14539" s="131">
        <v>44631</v>
      </c>
    </row>
    <row r="14540" spans="1:15">
      <c r="A14540" s="116">
        <v>14540</v>
      </c>
      <c r="B14540" s="129">
        <v>44580</v>
      </c>
      <c r="D14540" s="120" t="s">
        <v>252</v>
      </c>
      <c r="E14540" s="120" t="s">
        <v>32391</v>
      </c>
      <c r="F14540" s="209" t="s">
        <v>13499</v>
      </c>
      <c r="G14540" s="119" t="s">
        <v>1132</v>
      </c>
      <c r="H14540" s="121" t="s">
        <v>29</v>
      </c>
      <c r="I14540" s="121" t="s">
        <v>30</v>
      </c>
      <c r="J14540" s="121" t="s">
        <v>87</v>
      </c>
      <c r="K14540" s="121" t="s">
        <v>65</v>
      </c>
      <c r="L14540" s="157" t="s">
        <v>32</v>
      </c>
      <c r="M14540" s="120" t="s">
        <v>78</v>
      </c>
    </row>
    <row r="14541" spans="1:15" ht="27.6">
      <c r="A14541" s="116">
        <v>14541</v>
      </c>
      <c r="B14541" s="129">
        <v>44580</v>
      </c>
      <c r="D14541" s="120" t="s">
        <v>252</v>
      </c>
      <c r="E14541" s="120" t="s">
        <v>32392</v>
      </c>
      <c r="F14541" s="209" t="s">
        <v>32393</v>
      </c>
      <c r="G14541" s="119" t="s">
        <v>1132</v>
      </c>
      <c r="H14541" s="121" t="s">
        <v>29</v>
      </c>
      <c r="I14541" s="121" t="s">
        <v>63</v>
      </c>
      <c r="J14541" s="121" t="s">
        <v>328</v>
      </c>
      <c r="K14541" s="121" t="s">
        <v>584</v>
      </c>
      <c r="L14541" s="157" t="s">
        <v>32</v>
      </c>
      <c r="M14541" s="120" t="s">
        <v>78</v>
      </c>
    </row>
    <row r="14542" spans="1:15">
      <c r="A14542" s="116">
        <v>14542</v>
      </c>
      <c r="B14542" s="129">
        <v>44580</v>
      </c>
      <c r="D14542" s="120" t="s">
        <v>252</v>
      </c>
      <c r="E14542" s="120" t="s">
        <v>32394</v>
      </c>
      <c r="F14542" s="209" t="s">
        <v>7956</v>
      </c>
      <c r="G14542" s="119" t="s">
        <v>32395</v>
      </c>
      <c r="H14542" s="121" t="s">
        <v>101</v>
      </c>
      <c r="I14542" s="121" t="s">
        <v>30</v>
      </c>
      <c r="J14542" s="121" t="s">
        <v>9853</v>
      </c>
      <c r="K14542" s="121" t="s">
        <v>65</v>
      </c>
      <c r="L14542" s="157" t="s">
        <v>32</v>
      </c>
      <c r="M14542" s="120" t="s">
        <v>78</v>
      </c>
    </row>
    <row r="14543" spans="1:15">
      <c r="A14543" s="116">
        <v>14543</v>
      </c>
      <c r="B14543" s="129">
        <v>44580</v>
      </c>
      <c r="D14543" s="120" t="s">
        <v>252</v>
      </c>
      <c r="E14543" s="120" t="s">
        <v>32396</v>
      </c>
      <c r="F14543" s="209" t="s">
        <v>32397</v>
      </c>
      <c r="G14543" s="119" t="s">
        <v>22541</v>
      </c>
      <c r="H14543" s="121" t="s">
        <v>53</v>
      </c>
      <c r="I14543" s="121" t="s">
        <v>30</v>
      </c>
      <c r="J14543" s="121" t="s">
        <v>7087</v>
      </c>
      <c r="K14543" s="121" t="s">
        <v>65</v>
      </c>
      <c r="L14543" s="157" t="s">
        <v>32</v>
      </c>
      <c r="M14543" s="120" t="s">
        <v>78</v>
      </c>
    </row>
    <row r="14544" spans="1:15" ht="27.6">
      <c r="A14544" s="116">
        <v>14544</v>
      </c>
      <c r="B14544" s="129">
        <v>44580</v>
      </c>
      <c r="D14544" s="120" t="s">
        <v>252</v>
      </c>
      <c r="E14544" s="120" t="s">
        <v>32398</v>
      </c>
      <c r="F14544" s="209" t="s">
        <v>32399</v>
      </c>
      <c r="G14544" s="119" t="s">
        <v>22541</v>
      </c>
      <c r="H14544" s="121" t="s">
        <v>53</v>
      </c>
      <c r="I14544" s="121" t="s">
        <v>30</v>
      </c>
      <c r="J14544" s="121" t="s">
        <v>7087</v>
      </c>
      <c r="K14544" s="121" t="s">
        <v>65</v>
      </c>
      <c r="L14544" s="157" t="s">
        <v>32</v>
      </c>
      <c r="M14544" s="120" t="s">
        <v>78</v>
      </c>
    </row>
    <row r="14545" spans="1:15" ht="27.6">
      <c r="A14545" s="116">
        <v>14545</v>
      </c>
      <c r="B14545" s="129">
        <v>44580</v>
      </c>
      <c r="D14545" s="120" t="s">
        <v>252</v>
      </c>
      <c r="E14545" s="120" t="s">
        <v>32400</v>
      </c>
      <c r="F14545" s="209" t="s">
        <v>32401</v>
      </c>
      <c r="G14545" s="119" t="s">
        <v>32402</v>
      </c>
      <c r="H14545" s="121" t="s">
        <v>101</v>
      </c>
      <c r="I14545" s="121" t="s">
        <v>30</v>
      </c>
      <c r="J14545" s="121" t="s">
        <v>485</v>
      </c>
      <c r="K14545" s="121" t="s">
        <v>65</v>
      </c>
      <c r="L14545" s="157" t="s">
        <v>32</v>
      </c>
      <c r="M14545" s="120" t="s">
        <v>33</v>
      </c>
      <c r="N14545" s="131">
        <v>44585</v>
      </c>
    </row>
    <row r="14546" spans="1:15">
      <c r="A14546" s="116">
        <v>14546</v>
      </c>
      <c r="B14546" s="129">
        <v>44580</v>
      </c>
      <c r="D14546" s="120" t="s">
        <v>252</v>
      </c>
      <c r="E14546" s="120" t="s">
        <v>32403</v>
      </c>
      <c r="F14546" s="209" t="s">
        <v>32404</v>
      </c>
      <c r="G14546" s="119" t="s">
        <v>32402</v>
      </c>
      <c r="H14546" s="121" t="s">
        <v>101</v>
      </c>
      <c r="I14546" s="121" t="s">
        <v>30</v>
      </c>
      <c r="J14546" s="121" t="s">
        <v>7087</v>
      </c>
      <c r="K14546" s="121" t="s">
        <v>65</v>
      </c>
      <c r="L14546" s="157" t="s">
        <v>32</v>
      </c>
      <c r="M14546" s="120" t="s">
        <v>78</v>
      </c>
    </row>
    <row r="14547" spans="1:15">
      <c r="A14547" s="116">
        <v>14547</v>
      </c>
      <c r="B14547" s="129">
        <v>44580</v>
      </c>
      <c r="D14547" s="120" t="s">
        <v>252</v>
      </c>
      <c r="E14547" s="120" t="s">
        <v>32405</v>
      </c>
      <c r="F14547" s="209" t="s">
        <v>32406</v>
      </c>
      <c r="G14547" s="119" t="s">
        <v>21104</v>
      </c>
      <c r="H14547" s="121" t="s">
        <v>86</v>
      </c>
      <c r="I14547" s="121" t="s">
        <v>30</v>
      </c>
      <c r="J14547" s="121" t="s">
        <v>87</v>
      </c>
      <c r="K14547" s="121" t="s">
        <v>65</v>
      </c>
      <c r="L14547" s="157" t="s">
        <v>32</v>
      </c>
      <c r="M14547" s="120" t="s">
        <v>78</v>
      </c>
    </row>
    <row r="14548" spans="1:15" ht="27.6">
      <c r="A14548" s="116">
        <v>14548</v>
      </c>
      <c r="B14548" s="129">
        <v>44580</v>
      </c>
      <c r="D14548" s="120" t="s">
        <v>252</v>
      </c>
      <c r="E14548" s="120" t="s">
        <v>32407</v>
      </c>
      <c r="F14548" s="209" t="s">
        <v>32408</v>
      </c>
      <c r="G14548" s="119" t="s">
        <v>21104</v>
      </c>
      <c r="H14548" s="121" t="s">
        <v>86</v>
      </c>
      <c r="I14548" s="121" t="s">
        <v>42</v>
      </c>
      <c r="J14548" s="121" t="s">
        <v>211</v>
      </c>
      <c r="K14548" s="121" t="s">
        <v>65</v>
      </c>
      <c r="L14548" s="157" t="s">
        <v>32</v>
      </c>
      <c r="M14548" s="120" t="s">
        <v>33</v>
      </c>
      <c r="N14548" s="131">
        <v>44581</v>
      </c>
    </row>
    <row r="14549" spans="1:15">
      <c r="A14549" s="116">
        <v>14549</v>
      </c>
      <c r="B14549" s="129">
        <v>44580</v>
      </c>
      <c r="D14549" s="120" t="s">
        <v>252</v>
      </c>
      <c r="E14549" s="120" t="s">
        <v>32409</v>
      </c>
      <c r="F14549" s="209" t="s">
        <v>32410</v>
      </c>
      <c r="G14549" s="119" t="s">
        <v>21104</v>
      </c>
      <c r="H14549" s="121" t="s">
        <v>86</v>
      </c>
      <c r="I14549" s="121" t="s">
        <v>30</v>
      </c>
      <c r="J14549" s="121" t="s">
        <v>328</v>
      </c>
      <c r="K14549" s="121" t="s">
        <v>65</v>
      </c>
      <c r="L14549" s="157" t="s">
        <v>32</v>
      </c>
      <c r="M14549" s="120" t="s">
        <v>33</v>
      </c>
      <c r="N14549" s="131">
        <v>44582</v>
      </c>
    </row>
    <row r="14550" spans="1:15">
      <c r="A14550" s="116">
        <v>14550</v>
      </c>
      <c r="B14550" s="129">
        <v>44580</v>
      </c>
      <c r="D14550" s="120" t="s">
        <v>252</v>
      </c>
      <c r="E14550" s="120" t="s">
        <v>32411</v>
      </c>
      <c r="F14550" s="209" t="s">
        <v>32412</v>
      </c>
      <c r="G14550" s="119" t="s">
        <v>22975</v>
      </c>
      <c r="H14550" s="121" t="s">
        <v>53</v>
      </c>
      <c r="I14550" s="121" t="s">
        <v>30</v>
      </c>
      <c r="J14550" s="121" t="s">
        <v>1544</v>
      </c>
      <c r="K14550" s="121" t="s">
        <v>65</v>
      </c>
      <c r="L14550" s="157" t="s">
        <v>32</v>
      </c>
      <c r="M14550" s="120" t="s">
        <v>78</v>
      </c>
    </row>
    <row r="14551" spans="1:15">
      <c r="A14551" s="116">
        <v>14551</v>
      </c>
      <c r="B14551" s="129">
        <v>44580</v>
      </c>
      <c r="D14551" s="120" t="s">
        <v>252</v>
      </c>
      <c r="E14551" s="120" t="s">
        <v>32413</v>
      </c>
      <c r="F14551" s="209" t="s">
        <v>32414</v>
      </c>
      <c r="G14551" s="119" t="s">
        <v>22975</v>
      </c>
      <c r="H14551" s="121" t="s">
        <v>53</v>
      </c>
      <c r="I14551" s="121" t="s">
        <v>30</v>
      </c>
      <c r="J14551" s="121" t="s">
        <v>1544</v>
      </c>
      <c r="K14551" s="121" t="s">
        <v>65</v>
      </c>
      <c r="L14551" s="157" t="s">
        <v>32</v>
      </c>
      <c r="M14551" s="120" t="s">
        <v>78</v>
      </c>
    </row>
    <row r="14552" spans="1:15">
      <c r="A14552" s="116">
        <v>14552</v>
      </c>
      <c r="B14552" s="129">
        <v>44580</v>
      </c>
      <c r="D14552" s="120" t="s">
        <v>252</v>
      </c>
      <c r="E14552" s="120" t="s">
        <v>32415</v>
      </c>
      <c r="F14552" s="209" t="s">
        <v>32416</v>
      </c>
      <c r="G14552" s="119" t="s">
        <v>22975</v>
      </c>
      <c r="H14552" s="121" t="s">
        <v>53</v>
      </c>
      <c r="I14552" s="121" t="s">
        <v>30</v>
      </c>
      <c r="J14552" s="121" t="s">
        <v>1544</v>
      </c>
      <c r="K14552" s="121" t="s">
        <v>65</v>
      </c>
      <c r="L14552" s="157" t="s">
        <v>32</v>
      </c>
      <c r="M14552" s="120" t="s">
        <v>78</v>
      </c>
    </row>
    <row r="14553" spans="1:15" ht="14.4">
      <c r="A14553" s="116">
        <v>14553</v>
      </c>
      <c r="B14553" s="129">
        <v>44580</v>
      </c>
      <c r="D14553" s="120" t="s">
        <v>252</v>
      </c>
      <c r="E14553" t="s">
        <v>32417</v>
      </c>
      <c r="F14553" s="209" t="s">
        <v>32418</v>
      </c>
      <c r="G14553" s="119" t="s">
        <v>23462</v>
      </c>
      <c r="H14553" s="121" t="s">
        <v>29</v>
      </c>
      <c r="I14553" s="121" t="s">
        <v>30</v>
      </c>
      <c r="J14553" s="121" t="s">
        <v>7553</v>
      </c>
      <c r="K14553" s="121" t="s">
        <v>584</v>
      </c>
      <c r="L14553" s="157" t="s">
        <v>32</v>
      </c>
      <c r="M14553" s="120" t="s">
        <v>78</v>
      </c>
    </row>
    <row r="14554" spans="1:15">
      <c r="A14554" s="116">
        <v>14554</v>
      </c>
      <c r="B14554" s="129">
        <v>44580</v>
      </c>
      <c r="D14554" s="120" t="s">
        <v>252</v>
      </c>
      <c r="E14554" s="120" t="s">
        <v>32419</v>
      </c>
      <c r="F14554" s="209" t="s">
        <v>32420</v>
      </c>
      <c r="G14554" s="119" t="s">
        <v>32421</v>
      </c>
      <c r="H14554" s="121" t="s">
        <v>140</v>
      </c>
      <c r="I14554" s="121" t="s">
        <v>30</v>
      </c>
      <c r="J14554" s="121" t="s">
        <v>5018</v>
      </c>
      <c r="K14554" s="121" t="s">
        <v>584</v>
      </c>
      <c r="L14554" s="157" t="s">
        <v>32</v>
      </c>
      <c r="M14554" s="120" t="s">
        <v>78</v>
      </c>
    </row>
    <row r="14555" spans="1:15" ht="27.6">
      <c r="A14555" s="116">
        <v>14555</v>
      </c>
      <c r="B14555" s="129">
        <v>44580</v>
      </c>
      <c r="D14555" s="120" t="s">
        <v>252</v>
      </c>
      <c r="E14555" s="120" t="s">
        <v>32422</v>
      </c>
      <c r="F14555" s="209" t="s">
        <v>32423</v>
      </c>
      <c r="G14555" s="119" t="s">
        <v>32421</v>
      </c>
      <c r="H14555" s="121" t="s">
        <v>140</v>
      </c>
      <c r="I14555" s="121" t="s">
        <v>30</v>
      </c>
      <c r="J14555" s="121" t="s">
        <v>77</v>
      </c>
      <c r="K14555" s="121" t="s">
        <v>65</v>
      </c>
      <c r="L14555" s="157" t="s">
        <v>32</v>
      </c>
      <c r="M14555" s="120" t="s">
        <v>33</v>
      </c>
      <c r="N14555" s="131">
        <v>44593</v>
      </c>
    </row>
    <row r="14556" spans="1:15" ht="27.6">
      <c r="A14556" s="116">
        <v>14556</v>
      </c>
      <c r="B14556" s="129">
        <v>44580</v>
      </c>
      <c r="D14556" s="120" t="s">
        <v>252</v>
      </c>
      <c r="E14556" s="120" t="s">
        <v>32424</v>
      </c>
      <c r="F14556" s="209" t="s">
        <v>32425</v>
      </c>
      <c r="G14556" s="119" t="s">
        <v>32421</v>
      </c>
      <c r="H14556" s="121" t="s">
        <v>140</v>
      </c>
      <c r="I14556" s="121" t="s">
        <v>30</v>
      </c>
      <c r="J14556" s="121" t="s">
        <v>5018</v>
      </c>
      <c r="K14556" s="121" t="s">
        <v>65</v>
      </c>
      <c r="L14556" s="157" t="s">
        <v>32</v>
      </c>
      <c r="M14556" s="120" t="s">
        <v>33</v>
      </c>
      <c r="N14556" s="131">
        <v>44581</v>
      </c>
    </row>
    <row r="14557" spans="1:15" ht="27.6">
      <c r="A14557" s="116">
        <v>14557</v>
      </c>
      <c r="B14557" s="129">
        <v>44580</v>
      </c>
      <c r="D14557" s="120" t="s">
        <v>252</v>
      </c>
      <c r="E14557" s="120" t="s">
        <v>32426</v>
      </c>
      <c r="F14557" s="209" t="s">
        <v>32427</v>
      </c>
      <c r="G14557" s="119" t="s">
        <v>14819</v>
      </c>
      <c r="H14557" s="121" t="s">
        <v>29</v>
      </c>
      <c r="I14557" s="121" t="s">
        <v>30</v>
      </c>
      <c r="J14557" s="121" t="s">
        <v>1540</v>
      </c>
      <c r="K14557" s="121" t="s">
        <v>65</v>
      </c>
      <c r="L14557" s="157" t="s">
        <v>32</v>
      </c>
      <c r="M14557" s="120" t="s">
        <v>33</v>
      </c>
      <c r="N14557" s="131">
        <v>44581</v>
      </c>
    </row>
    <row r="14558" spans="1:15">
      <c r="A14558" s="116">
        <v>14558</v>
      </c>
      <c r="B14558" s="129">
        <v>44580</v>
      </c>
      <c r="D14558" s="120" t="s">
        <v>252</v>
      </c>
      <c r="E14558" s="120" t="s">
        <v>32428</v>
      </c>
      <c r="F14558" s="209" t="s">
        <v>32429</v>
      </c>
      <c r="G14558" s="119" t="s">
        <v>32430</v>
      </c>
      <c r="H14558" s="121" t="s">
        <v>86</v>
      </c>
      <c r="I14558" s="121" t="s">
        <v>30</v>
      </c>
      <c r="J14558" s="121" t="s">
        <v>7216</v>
      </c>
      <c r="K14558" s="121" t="s">
        <v>65</v>
      </c>
      <c r="L14558" s="157" t="s">
        <v>32</v>
      </c>
      <c r="M14558" s="120" t="s">
        <v>33</v>
      </c>
      <c r="N14558" s="131">
        <v>44581</v>
      </c>
    </row>
    <row r="14559" spans="1:15">
      <c r="A14559" s="116">
        <v>14559</v>
      </c>
      <c r="B14559" s="129">
        <v>44580</v>
      </c>
      <c r="D14559" s="120" t="s">
        <v>25</v>
      </c>
      <c r="E14559" s="120" t="s">
        <v>32431</v>
      </c>
      <c r="F14559" s="209" t="s">
        <v>20735</v>
      </c>
      <c r="G14559" s="119" t="s">
        <v>32432</v>
      </c>
      <c r="H14559" s="121" t="s">
        <v>48</v>
      </c>
      <c r="I14559" s="121" t="s">
        <v>63</v>
      </c>
      <c r="J14559" s="121" t="s">
        <v>323</v>
      </c>
      <c r="K14559" s="121" t="s">
        <v>65</v>
      </c>
      <c r="L14559" s="157" t="s">
        <v>32</v>
      </c>
      <c r="M14559" s="120" t="s">
        <v>33</v>
      </c>
      <c r="N14559" s="131">
        <v>44629</v>
      </c>
      <c r="O14559" s="131">
        <v>44629</v>
      </c>
    </row>
    <row r="14560" spans="1:15">
      <c r="A14560" s="116">
        <v>14560</v>
      </c>
      <c r="B14560" s="129">
        <v>44580</v>
      </c>
      <c r="D14560" s="120" t="s">
        <v>25</v>
      </c>
      <c r="E14560" s="120" t="s">
        <v>32433</v>
      </c>
      <c r="F14560" s="209" t="s">
        <v>32434</v>
      </c>
      <c r="G14560" s="119" t="s">
        <v>2923</v>
      </c>
      <c r="H14560" s="121" t="s">
        <v>97</v>
      </c>
      <c r="I14560" s="121" t="s">
        <v>63</v>
      </c>
      <c r="J14560" s="121" t="s">
        <v>323</v>
      </c>
      <c r="K14560" s="121" t="s">
        <v>65</v>
      </c>
      <c r="L14560" s="157" t="s">
        <v>32</v>
      </c>
      <c r="M14560" s="120" t="s">
        <v>78</v>
      </c>
    </row>
    <row r="14561" spans="1:15">
      <c r="A14561" s="116">
        <v>14561</v>
      </c>
      <c r="B14561" s="129">
        <v>44580</v>
      </c>
      <c r="D14561" s="120" t="s">
        <v>25</v>
      </c>
      <c r="E14561" s="120" t="s">
        <v>32435</v>
      </c>
      <c r="F14561" s="209" t="s">
        <v>32436</v>
      </c>
      <c r="G14561" s="119" t="s">
        <v>32437</v>
      </c>
      <c r="H14561" s="121" t="s">
        <v>97</v>
      </c>
      <c r="I14561" s="121" t="s">
        <v>63</v>
      </c>
      <c r="J14561" s="121" t="s">
        <v>323</v>
      </c>
      <c r="K14561" s="121" t="s">
        <v>65</v>
      </c>
      <c r="L14561" s="157" t="s">
        <v>32</v>
      </c>
      <c r="M14561" s="120" t="s">
        <v>78</v>
      </c>
    </row>
    <row r="14562" spans="1:15">
      <c r="A14562" s="116">
        <v>14562</v>
      </c>
      <c r="B14562" s="129">
        <v>44580</v>
      </c>
      <c r="D14562" s="120" t="s">
        <v>25</v>
      </c>
      <c r="E14562" s="120" t="s">
        <v>32438</v>
      </c>
      <c r="F14562" s="209" t="s">
        <v>32439</v>
      </c>
      <c r="G14562" s="119" t="s">
        <v>32440</v>
      </c>
      <c r="H14562" s="121" t="s">
        <v>140</v>
      </c>
      <c r="I14562" s="121" t="s">
        <v>63</v>
      </c>
      <c r="J14562" s="121" t="s">
        <v>323</v>
      </c>
      <c r="K14562" s="121" t="s">
        <v>65</v>
      </c>
      <c r="L14562" s="157" t="s">
        <v>32</v>
      </c>
      <c r="M14562" s="120" t="s">
        <v>33</v>
      </c>
      <c r="N14562" s="131">
        <v>44629</v>
      </c>
      <c r="O14562" s="131">
        <v>44629</v>
      </c>
    </row>
    <row r="14563" spans="1:15">
      <c r="A14563" s="116">
        <v>14563</v>
      </c>
      <c r="B14563" s="129">
        <v>44580</v>
      </c>
      <c r="D14563" s="120" t="s">
        <v>25</v>
      </c>
      <c r="E14563" s="120" t="s">
        <v>32441</v>
      </c>
      <c r="F14563" s="209" t="s">
        <v>26767</v>
      </c>
      <c r="G14563" s="119" t="s">
        <v>32442</v>
      </c>
      <c r="H14563" s="121" t="s">
        <v>140</v>
      </c>
      <c r="I14563" s="121" t="s">
        <v>63</v>
      </c>
      <c r="J14563" s="121" t="s">
        <v>323</v>
      </c>
      <c r="K14563" s="121" t="s">
        <v>65</v>
      </c>
      <c r="L14563" s="157" t="s">
        <v>32</v>
      </c>
      <c r="M14563" s="120" t="s">
        <v>78</v>
      </c>
    </row>
    <row r="14564" spans="1:15">
      <c r="A14564" s="116">
        <v>14564</v>
      </c>
      <c r="B14564" s="129">
        <v>44580</v>
      </c>
      <c r="D14564" s="120" t="s">
        <v>25</v>
      </c>
      <c r="E14564" s="120" t="s">
        <v>32443</v>
      </c>
      <c r="F14564" s="209" t="s">
        <v>32444</v>
      </c>
      <c r="G14564" s="119" t="s">
        <v>9049</v>
      </c>
      <c r="H14564" s="121" t="s">
        <v>97</v>
      </c>
      <c r="I14564" s="121" t="s">
        <v>63</v>
      </c>
      <c r="J14564" s="121" t="s">
        <v>323</v>
      </c>
      <c r="K14564" s="121" t="s">
        <v>65</v>
      </c>
      <c r="L14564" s="157" t="s">
        <v>32</v>
      </c>
      <c r="M14564" s="120" t="s">
        <v>33</v>
      </c>
      <c r="N14564" s="131">
        <v>44629</v>
      </c>
      <c r="O14564" s="131">
        <v>44629</v>
      </c>
    </row>
    <row r="14565" spans="1:15">
      <c r="A14565" s="116">
        <v>14565</v>
      </c>
      <c r="B14565" s="129">
        <v>44580</v>
      </c>
      <c r="D14565" s="120" t="s">
        <v>25</v>
      </c>
      <c r="E14565" s="120" t="s">
        <v>32445</v>
      </c>
      <c r="F14565" s="209" t="s">
        <v>32446</v>
      </c>
      <c r="G14565" s="119" t="s">
        <v>32447</v>
      </c>
      <c r="H14565" s="121" t="s">
        <v>140</v>
      </c>
      <c r="I14565" s="121" t="s">
        <v>30</v>
      </c>
      <c r="J14565" s="121" t="s">
        <v>87</v>
      </c>
      <c r="K14565" s="121" t="s">
        <v>65</v>
      </c>
      <c r="L14565" s="157" t="s">
        <v>32</v>
      </c>
      <c r="M14565" s="120" t="s">
        <v>78</v>
      </c>
    </row>
    <row r="14566" spans="1:15">
      <c r="A14566" s="116">
        <v>14566</v>
      </c>
      <c r="B14566" s="129">
        <v>44580</v>
      </c>
      <c r="D14566" s="120" t="s">
        <v>25</v>
      </c>
      <c r="E14566" s="120" t="s">
        <v>32448</v>
      </c>
      <c r="F14566" s="209" t="s">
        <v>1254</v>
      </c>
      <c r="G14566" s="119" t="s">
        <v>32449</v>
      </c>
      <c r="H14566" s="121" t="s">
        <v>76</v>
      </c>
      <c r="I14566" s="121" t="s">
        <v>42</v>
      </c>
      <c r="J14566" s="121" t="s">
        <v>72</v>
      </c>
      <c r="K14566" s="121" t="s">
        <v>65</v>
      </c>
      <c r="L14566" s="157" t="s">
        <v>32</v>
      </c>
      <c r="M14566" s="120" t="s">
        <v>78</v>
      </c>
    </row>
    <row r="14567" spans="1:15">
      <c r="A14567" s="116">
        <v>14567</v>
      </c>
      <c r="B14567" s="129">
        <v>44580</v>
      </c>
      <c r="D14567" s="120" t="s">
        <v>25</v>
      </c>
      <c r="E14567" s="120" t="s">
        <v>32450</v>
      </c>
      <c r="F14567" s="209" t="s">
        <v>32451</v>
      </c>
      <c r="G14567" s="119" t="s">
        <v>7086</v>
      </c>
      <c r="H14567" s="121" t="s">
        <v>48</v>
      </c>
      <c r="I14567" s="121" t="s">
        <v>30</v>
      </c>
      <c r="J14567" s="121" t="s">
        <v>7142</v>
      </c>
      <c r="K14567" s="121" t="s">
        <v>65</v>
      </c>
      <c r="L14567" s="157" t="s">
        <v>32</v>
      </c>
      <c r="M14567" s="120" t="s">
        <v>78</v>
      </c>
    </row>
    <row r="14568" spans="1:15" ht="27.6">
      <c r="A14568" s="116">
        <v>14568</v>
      </c>
      <c r="B14568" s="129">
        <v>44580</v>
      </c>
      <c r="D14568" s="120" t="s">
        <v>25</v>
      </c>
      <c r="E14568" s="120" t="s">
        <v>32452</v>
      </c>
      <c r="F14568" s="209" t="s">
        <v>32453</v>
      </c>
      <c r="G14568" s="119" t="s">
        <v>214</v>
      </c>
      <c r="H14568" s="121" t="s">
        <v>53</v>
      </c>
      <c r="I14568" s="121" t="s">
        <v>42</v>
      </c>
      <c r="J14568" s="121" t="s">
        <v>72</v>
      </c>
      <c r="K14568" s="121" t="s">
        <v>65</v>
      </c>
      <c r="L14568" s="157" t="s">
        <v>32</v>
      </c>
      <c r="M14568" s="120" t="s">
        <v>78</v>
      </c>
    </row>
    <row r="14569" spans="1:15" ht="27.6">
      <c r="A14569" s="116">
        <v>14569</v>
      </c>
      <c r="B14569" s="129">
        <v>44580</v>
      </c>
      <c r="D14569" s="120" t="s">
        <v>25</v>
      </c>
      <c r="E14569" s="120" t="s">
        <v>32454</v>
      </c>
      <c r="F14569" s="209" t="s">
        <v>32455</v>
      </c>
      <c r="G14569" s="119" t="s">
        <v>26895</v>
      </c>
      <c r="H14569" s="121" t="s">
        <v>177</v>
      </c>
      <c r="I14569" s="121" t="s">
        <v>30</v>
      </c>
      <c r="J14569" s="121" t="s">
        <v>87</v>
      </c>
      <c r="K14569" s="121" t="s">
        <v>65</v>
      </c>
      <c r="L14569" s="157" t="s">
        <v>32</v>
      </c>
      <c r="M14569" s="120" t="s">
        <v>78</v>
      </c>
    </row>
    <row r="14570" spans="1:15" ht="27.6">
      <c r="A14570" s="116">
        <v>14570</v>
      </c>
      <c r="B14570" s="129">
        <v>44580</v>
      </c>
      <c r="D14570" s="120" t="s">
        <v>25</v>
      </c>
      <c r="E14570" s="120" t="s">
        <v>32456</v>
      </c>
      <c r="F14570" s="209" t="s">
        <v>32457</v>
      </c>
      <c r="G14570" s="119" t="s">
        <v>32458</v>
      </c>
      <c r="H14570" s="121" t="s">
        <v>97</v>
      </c>
      <c r="I14570" s="121" t="s">
        <v>30</v>
      </c>
      <c r="J14570" s="121" t="s">
        <v>485</v>
      </c>
      <c r="K14570" s="121" t="s">
        <v>65</v>
      </c>
      <c r="L14570" s="157" t="s">
        <v>32</v>
      </c>
      <c r="M14570" s="120" t="s">
        <v>78</v>
      </c>
    </row>
    <row r="14571" spans="1:15">
      <c r="A14571" s="116">
        <v>14571</v>
      </c>
      <c r="B14571" s="129">
        <v>44580</v>
      </c>
      <c r="D14571" s="120" t="s">
        <v>25</v>
      </c>
      <c r="E14571" s="120" t="s">
        <v>32459</v>
      </c>
      <c r="F14571" s="209" t="s">
        <v>32460</v>
      </c>
      <c r="G14571" s="119" t="s">
        <v>15097</v>
      </c>
      <c r="H14571" s="121" t="s">
        <v>53</v>
      </c>
      <c r="I14571" s="121" t="s">
        <v>42</v>
      </c>
      <c r="J14571" s="121" t="s">
        <v>72</v>
      </c>
      <c r="K14571" s="121" t="s">
        <v>65</v>
      </c>
      <c r="L14571" s="157" t="s">
        <v>32</v>
      </c>
      <c r="M14571" s="120" t="s">
        <v>78</v>
      </c>
    </row>
    <row r="14572" spans="1:15" ht="27.6">
      <c r="A14572" s="116">
        <v>14572</v>
      </c>
      <c r="B14572" s="129">
        <v>44580</v>
      </c>
      <c r="D14572" s="120" t="s">
        <v>25</v>
      </c>
      <c r="E14572" s="120" t="s">
        <v>32461</v>
      </c>
      <c r="F14572" s="209" t="s">
        <v>32462</v>
      </c>
      <c r="G14572" s="119" t="s">
        <v>1033</v>
      </c>
      <c r="H14572" s="121" t="s">
        <v>1173</v>
      </c>
      <c r="I14572" s="121" t="s">
        <v>30</v>
      </c>
      <c r="J14572" s="121" t="s">
        <v>7142</v>
      </c>
      <c r="K14572" s="121" t="s">
        <v>65</v>
      </c>
      <c r="L14572" s="157" t="s">
        <v>32</v>
      </c>
      <c r="M14572" s="120" t="s">
        <v>78</v>
      </c>
    </row>
    <row r="14573" spans="1:15" ht="27.6">
      <c r="A14573" s="116">
        <v>14573</v>
      </c>
      <c r="B14573" s="129">
        <v>44580</v>
      </c>
      <c r="D14573" s="120" t="s">
        <v>25</v>
      </c>
      <c r="E14573" s="120" t="s">
        <v>32463</v>
      </c>
      <c r="F14573" s="209" t="s">
        <v>32464</v>
      </c>
      <c r="G14573" s="119" t="s">
        <v>32465</v>
      </c>
      <c r="H14573" s="121" t="s">
        <v>29</v>
      </c>
      <c r="I14573" s="121" t="s">
        <v>30</v>
      </c>
      <c r="J14573" s="121" t="s">
        <v>9480</v>
      </c>
      <c r="K14573" s="121" t="s">
        <v>65</v>
      </c>
      <c r="L14573" s="157" t="s">
        <v>32</v>
      </c>
      <c r="M14573" s="120" t="s">
        <v>78</v>
      </c>
    </row>
    <row r="14574" spans="1:15" ht="27.6">
      <c r="A14574" s="116">
        <v>14574</v>
      </c>
      <c r="B14574" s="129">
        <v>44580</v>
      </c>
      <c r="D14574" s="120" t="s">
        <v>25</v>
      </c>
      <c r="E14574" s="120" t="s">
        <v>32466</v>
      </c>
      <c r="F14574" s="209" t="s">
        <v>32467</v>
      </c>
      <c r="G14574" s="119" t="s">
        <v>29936</v>
      </c>
      <c r="H14574" s="121" t="s">
        <v>53</v>
      </c>
      <c r="I14574" s="121" t="s">
        <v>30</v>
      </c>
      <c r="J14574" s="121" t="s">
        <v>12087</v>
      </c>
      <c r="K14574" s="121" t="s">
        <v>65</v>
      </c>
      <c r="L14574" s="157" t="s">
        <v>32</v>
      </c>
      <c r="M14574" s="120" t="s">
        <v>78</v>
      </c>
    </row>
    <row r="14575" spans="1:15" ht="27.6">
      <c r="A14575" s="116">
        <v>14575</v>
      </c>
      <c r="B14575" s="129">
        <v>44580</v>
      </c>
      <c r="D14575" s="120" t="s">
        <v>25</v>
      </c>
      <c r="E14575" s="120" t="s">
        <v>32468</v>
      </c>
      <c r="F14575" s="209" t="s">
        <v>32469</v>
      </c>
      <c r="G14575" s="119" t="s">
        <v>5507</v>
      </c>
      <c r="H14575" s="121" t="s">
        <v>86</v>
      </c>
      <c r="I14575" s="121" t="s">
        <v>30</v>
      </c>
      <c r="J14575" s="121" t="s">
        <v>7216</v>
      </c>
      <c r="K14575" s="121" t="s">
        <v>65</v>
      </c>
      <c r="L14575" s="157" t="s">
        <v>32</v>
      </c>
      <c r="M14575" s="120" t="s">
        <v>78</v>
      </c>
    </row>
    <row r="14576" spans="1:15">
      <c r="A14576" s="116">
        <v>14576</v>
      </c>
      <c r="B14576" s="129">
        <v>44580</v>
      </c>
      <c r="D14576" s="120" t="s">
        <v>25</v>
      </c>
      <c r="E14576" s="120" t="s">
        <v>32470</v>
      </c>
      <c r="F14576" s="209" t="s">
        <v>32471</v>
      </c>
      <c r="G14576" s="119" t="s">
        <v>32472</v>
      </c>
      <c r="H14576" s="121" t="s">
        <v>41</v>
      </c>
      <c r="I14576" s="121" t="s">
        <v>42</v>
      </c>
      <c r="J14576" s="121" t="s">
        <v>72</v>
      </c>
      <c r="K14576" s="121" t="s">
        <v>65</v>
      </c>
      <c r="L14576" s="157" t="s">
        <v>32</v>
      </c>
      <c r="M14576" s="120" t="s">
        <v>33</v>
      </c>
      <c r="N14576" s="131">
        <v>44629</v>
      </c>
      <c r="O14576" s="131">
        <v>44629</v>
      </c>
    </row>
    <row r="14577" spans="1:15">
      <c r="A14577" s="116">
        <v>14577</v>
      </c>
      <c r="B14577" s="129">
        <v>44580</v>
      </c>
      <c r="D14577" s="120" t="s">
        <v>25</v>
      </c>
      <c r="E14577" s="120" t="s">
        <v>32473</v>
      </c>
      <c r="F14577" s="209" t="s">
        <v>29945</v>
      </c>
      <c r="G14577" s="119" t="s">
        <v>32474</v>
      </c>
      <c r="H14577" s="121" t="s">
        <v>41</v>
      </c>
      <c r="I14577" s="121" t="s">
        <v>42</v>
      </c>
      <c r="J14577" s="121" t="s">
        <v>72</v>
      </c>
      <c r="K14577" s="121" t="s">
        <v>65</v>
      </c>
      <c r="L14577" s="157" t="s">
        <v>32</v>
      </c>
      <c r="M14577" s="120" t="s">
        <v>33</v>
      </c>
      <c r="N14577" s="131">
        <v>44629</v>
      </c>
      <c r="O14577" s="131">
        <v>44629</v>
      </c>
    </row>
    <row r="14578" spans="1:15" ht="27.6">
      <c r="A14578" s="116">
        <v>14578</v>
      </c>
      <c r="B14578" s="129">
        <v>44580</v>
      </c>
      <c r="D14578" s="120" t="s">
        <v>25</v>
      </c>
      <c r="E14578" s="120" t="s">
        <v>32475</v>
      </c>
      <c r="F14578" s="209" t="s">
        <v>32476</v>
      </c>
      <c r="G14578" s="119" t="s">
        <v>8079</v>
      </c>
      <c r="H14578" s="121" t="s">
        <v>29</v>
      </c>
      <c r="I14578" s="121" t="s">
        <v>30</v>
      </c>
      <c r="J14578" s="121" t="s">
        <v>485</v>
      </c>
      <c r="K14578" s="121" t="s">
        <v>65</v>
      </c>
      <c r="L14578" s="157" t="s">
        <v>32</v>
      </c>
      <c r="M14578" s="120" t="s">
        <v>33</v>
      </c>
      <c r="N14578" s="131">
        <v>44629</v>
      </c>
      <c r="O14578" s="131">
        <v>44629</v>
      </c>
    </row>
    <row r="14579" spans="1:15">
      <c r="A14579" s="116">
        <v>14579</v>
      </c>
      <c r="B14579" s="129">
        <v>44580</v>
      </c>
      <c r="D14579" s="120" t="s">
        <v>25</v>
      </c>
      <c r="E14579" s="120" t="s">
        <v>32477</v>
      </c>
      <c r="F14579" s="209" t="s">
        <v>32478</v>
      </c>
      <c r="G14579" s="119" t="s">
        <v>22896</v>
      </c>
      <c r="H14579" s="121" t="s">
        <v>1173</v>
      </c>
      <c r="I14579" s="121" t="s">
        <v>42</v>
      </c>
      <c r="J14579" s="121" t="s">
        <v>199</v>
      </c>
      <c r="K14579" s="121" t="s">
        <v>65</v>
      </c>
      <c r="L14579" s="157" t="s">
        <v>32</v>
      </c>
      <c r="M14579" s="120" t="s">
        <v>33</v>
      </c>
      <c r="N14579" s="131">
        <v>44629</v>
      </c>
      <c r="O14579" s="131">
        <v>44629</v>
      </c>
    </row>
    <row r="14580" spans="1:15" ht="27.6">
      <c r="A14580" s="116">
        <v>14580</v>
      </c>
      <c r="B14580" s="129">
        <v>44580</v>
      </c>
      <c r="D14580" s="120" t="s">
        <v>25</v>
      </c>
      <c r="E14580" s="120" t="s">
        <v>32479</v>
      </c>
      <c r="F14580" s="209" t="s">
        <v>32480</v>
      </c>
      <c r="G14580" s="119" t="s">
        <v>27579</v>
      </c>
      <c r="H14580" s="121" t="s">
        <v>53</v>
      </c>
      <c r="I14580" s="121" t="s">
        <v>30</v>
      </c>
      <c r="J14580" s="121" t="s">
        <v>87</v>
      </c>
      <c r="K14580" s="121" t="s">
        <v>65</v>
      </c>
      <c r="L14580" s="157" t="s">
        <v>32</v>
      </c>
      <c r="M14580" s="120" t="s">
        <v>78</v>
      </c>
    </row>
    <row r="14581" spans="1:15" ht="27.6">
      <c r="A14581" s="116">
        <v>14581</v>
      </c>
      <c r="B14581" s="129">
        <v>44580</v>
      </c>
      <c r="D14581" s="120" t="s">
        <v>25</v>
      </c>
      <c r="E14581" s="120" t="s">
        <v>32481</v>
      </c>
      <c r="F14581" s="209" t="s">
        <v>32482</v>
      </c>
      <c r="G14581" s="119" t="s">
        <v>541</v>
      </c>
      <c r="H14581" s="121" t="s">
        <v>160</v>
      </c>
      <c r="I14581" s="121" t="s">
        <v>63</v>
      </c>
      <c r="J14581" s="121" t="s">
        <v>323</v>
      </c>
      <c r="K14581" s="121" t="s">
        <v>65</v>
      </c>
      <c r="L14581" s="157" t="s">
        <v>32</v>
      </c>
      <c r="M14581" s="120" t="s">
        <v>78</v>
      </c>
    </row>
    <row r="14582" spans="1:15" ht="27.6">
      <c r="A14582" s="116">
        <v>14582</v>
      </c>
      <c r="B14582" s="129">
        <v>44580</v>
      </c>
      <c r="D14582" s="120" t="s">
        <v>25</v>
      </c>
      <c r="E14582" s="120" t="s">
        <v>32483</v>
      </c>
      <c r="F14582" s="209" t="s">
        <v>32484</v>
      </c>
      <c r="G14582" s="119" t="s">
        <v>13857</v>
      </c>
      <c r="H14582" s="121" t="s">
        <v>53</v>
      </c>
      <c r="I14582" s="121" t="s">
        <v>30</v>
      </c>
      <c r="J14582" s="121" t="s">
        <v>87</v>
      </c>
      <c r="K14582" s="121" t="s">
        <v>65</v>
      </c>
      <c r="L14582" s="157" t="s">
        <v>32</v>
      </c>
      <c r="M14582" s="120" t="s">
        <v>78</v>
      </c>
    </row>
    <row r="14583" spans="1:15">
      <c r="A14583" s="116">
        <v>14583</v>
      </c>
      <c r="B14583" s="129">
        <v>44580</v>
      </c>
      <c r="D14583" s="120" t="s">
        <v>25</v>
      </c>
      <c r="E14583" s="120" t="s">
        <v>32485</v>
      </c>
      <c r="F14583" s="209" t="s">
        <v>32486</v>
      </c>
      <c r="G14583" s="119" t="s">
        <v>16435</v>
      </c>
      <c r="H14583" s="121" t="s">
        <v>53</v>
      </c>
      <c r="I14583" s="121" t="s">
        <v>30</v>
      </c>
      <c r="J14583" s="121" t="s">
        <v>77</v>
      </c>
      <c r="K14583" s="121" t="s">
        <v>65</v>
      </c>
      <c r="L14583" s="157" t="s">
        <v>32</v>
      </c>
      <c r="M14583" s="120" t="s">
        <v>78</v>
      </c>
    </row>
    <row r="14584" spans="1:15" ht="41.4">
      <c r="A14584" s="116">
        <v>14584</v>
      </c>
      <c r="B14584" s="129">
        <v>44580</v>
      </c>
      <c r="D14584" s="120" t="s">
        <v>25</v>
      </c>
      <c r="E14584" s="120" t="s">
        <v>32487</v>
      </c>
      <c r="F14584" s="209" t="s">
        <v>32488</v>
      </c>
      <c r="G14584" s="119" t="s">
        <v>32489</v>
      </c>
      <c r="H14584" s="121" t="s">
        <v>48</v>
      </c>
      <c r="I14584" s="121" t="s">
        <v>63</v>
      </c>
      <c r="J14584" s="121" t="s">
        <v>601</v>
      </c>
      <c r="K14584" s="121" t="s">
        <v>65</v>
      </c>
      <c r="L14584" s="157" t="s">
        <v>32</v>
      </c>
      <c r="M14584" s="120" t="s">
        <v>33</v>
      </c>
      <c r="N14584" s="131">
        <v>44629</v>
      </c>
      <c r="O14584" s="131">
        <v>44629</v>
      </c>
    </row>
    <row r="14585" spans="1:15" ht="27.6">
      <c r="A14585" s="116">
        <v>14585</v>
      </c>
      <c r="B14585" s="129">
        <v>44580</v>
      </c>
      <c r="D14585" s="120" t="s">
        <v>25</v>
      </c>
      <c r="E14585" s="120" t="s">
        <v>32490</v>
      </c>
      <c r="F14585" s="209" t="s">
        <v>32491</v>
      </c>
      <c r="G14585" s="119" t="s">
        <v>32492</v>
      </c>
      <c r="H14585" s="121" t="s">
        <v>76</v>
      </c>
      <c r="I14585" s="121" t="s">
        <v>196</v>
      </c>
      <c r="J14585" s="121" t="s">
        <v>196</v>
      </c>
      <c r="K14585" s="121" t="s">
        <v>65</v>
      </c>
      <c r="L14585" s="157" t="s">
        <v>32</v>
      </c>
      <c r="M14585" s="120" t="s">
        <v>33</v>
      </c>
    </row>
    <row r="14586" spans="1:15" ht="27.6">
      <c r="A14586" s="116">
        <v>14586</v>
      </c>
      <c r="B14586" s="129">
        <v>44580</v>
      </c>
      <c r="D14586" s="120" t="s">
        <v>25</v>
      </c>
      <c r="E14586" s="120" t="s">
        <v>32493</v>
      </c>
      <c r="F14586" s="209" t="s">
        <v>32494</v>
      </c>
      <c r="G14586" s="119" t="s">
        <v>32495</v>
      </c>
      <c r="H14586" s="121" t="s">
        <v>1173</v>
      </c>
      <c r="I14586" s="121" t="s">
        <v>42</v>
      </c>
      <c r="J14586" s="121" t="s">
        <v>3146</v>
      </c>
      <c r="K14586" s="121" t="s">
        <v>65</v>
      </c>
      <c r="L14586" s="157" t="s">
        <v>32</v>
      </c>
      <c r="M14586" s="120" t="s">
        <v>33</v>
      </c>
    </row>
    <row r="14587" spans="1:15">
      <c r="A14587" s="116">
        <v>14587</v>
      </c>
      <c r="B14587" s="129">
        <v>44580</v>
      </c>
      <c r="D14587" s="120" t="s">
        <v>580</v>
      </c>
      <c r="E14587" s="120" t="s">
        <v>32496</v>
      </c>
      <c r="F14587" s="209" t="s">
        <v>18159</v>
      </c>
      <c r="G14587" s="119" t="s">
        <v>9682</v>
      </c>
      <c r="H14587" s="121" t="s">
        <v>1173</v>
      </c>
      <c r="I14587" s="121" t="s">
        <v>30</v>
      </c>
      <c r="J14587" s="121" t="s">
        <v>87</v>
      </c>
      <c r="K14587" s="121" t="s">
        <v>65</v>
      </c>
      <c r="L14587" s="157" t="s">
        <v>32</v>
      </c>
      <c r="M14587" s="120" t="s">
        <v>78</v>
      </c>
    </row>
    <row r="14588" spans="1:15">
      <c r="A14588" s="116">
        <v>14588</v>
      </c>
      <c r="B14588" s="129">
        <v>44580</v>
      </c>
      <c r="D14588" s="120" t="s">
        <v>580</v>
      </c>
      <c r="E14588" s="120" t="s">
        <v>32497</v>
      </c>
      <c r="F14588" s="209" t="s">
        <v>27763</v>
      </c>
      <c r="G14588" s="119" t="s">
        <v>32498</v>
      </c>
      <c r="H14588" s="121" t="s">
        <v>53</v>
      </c>
      <c r="I14588" s="121" t="s">
        <v>30</v>
      </c>
      <c r="J14588" s="121" t="s">
        <v>7091</v>
      </c>
      <c r="K14588" s="121" t="s">
        <v>65</v>
      </c>
      <c r="L14588" s="157" t="s">
        <v>32</v>
      </c>
      <c r="M14588" s="120" t="s">
        <v>78</v>
      </c>
    </row>
    <row r="14589" spans="1:15">
      <c r="A14589" s="116">
        <v>14589</v>
      </c>
      <c r="B14589" s="129">
        <v>44580</v>
      </c>
      <c r="D14589" s="120" t="s">
        <v>580</v>
      </c>
      <c r="E14589" s="120" t="s">
        <v>32499</v>
      </c>
      <c r="F14589" s="209" t="s">
        <v>32500</v>
      </c>
      <c r="G14589" s="119" t="s">
        <v>15802</v>
      </c>
      <c r="H14589" s="121" t="s">
        <v>29</v>
      </c>
      <c r="I14589" s="121" t="s">
        <v>30</v>
      </c>
      <c r="J14589" s="121" t="s">
        <v>485</v>
      </c>
      <c r="K14589" s="121" t="s">
        <v>65</v>
      </c>
      <c r="L14589" s="157" t="s">
        <v>32</v>
      </c>
      <c r="M14589" s="120" t="s">
        <v>78</v>
      </c>
    </row>
    <row r="14590" spans="1:15">
      <c r="A14590" s="116">
        <v>14590</v>
      </c>
      <c r="B14590" s="129">
        <v>44580</v>
      </c>
      <c r="D14590" s="120" t="s">
        <v>580</v>
      </c>
      <c r="E14590" s="120" t="s">
        <v>32501</v>
      </c>
      <c r="F14590" s="209" t="s">
        <v>7850</v>
      </c>
      <c r="G14590" s="119" t="s">
        <v>5002</v>
      </c>
      <c r="H14590" s="121" t="s">
        <v>41</v>
      </c>
      <c r="I14590" s="121" t="s">
        <v>30</v>
      </c>
      <c r="J14590" s="121" t="s">
        <v>5018</v>
      </c>
      <c r="K14590" s="121" t="s">
        <v>65</v>
      </c>
      <c r="L14590" s="157" t="s">
        <v>32</v>
      </c>
      <c r="M14590" s="120" t="s">
        <v>78</v>
      </c>
    </row>
    <row r="14591" spans="1:15" ht="27.6">
      <c r="A14591" s="116">
        <v>14591</v>
      </c>
      <c r="B14591" s="129">
        <v>44580</v>
      </c>
      <c r="D14591" s="120" t="s">
        <v>580</v>
      </c>
      <c r="E14591" s="120" t="s">
        <v>32502</v>
      </c>
      <c r="F14591" s="209" t="s">
        <v>32503</v>
      </c>
      <c r="G14591" s="119" t="s">
        <v>3018</v>
      </c>
      <c r="H14591" s="121" t="s">
        <v>97</v>
      </c>
      <c r="I14591" s="121" t="s">
        <v>30</v>
      </c>
      <c r="J14591" s="121" t="s">
        <v>3886</v>
      </c>
      <c r="K14591" s="121" t="s">
        <v>65</v>
      </c>
      <c r="L14591" s="157" t="s">
        <v>32</v>
      </c>
      <c r="M14591" s="120" t="s">
        <v>78</v>
      </c>
    </row>
    <row r="14592" spans="1:15">
      <c r="A14592" s="116">
        <v>14592</v>
      </c>
      <c r="B14592" s="129">
        <v>44580</v>
      </c>
      <c r="D14592" s="120" t="s">
        <v>580</v>
      </c>
      <c r="E14592" s="120" t="s">
        <v>32504</v>
      </c>
      <c r="F14592" s="209" t="s">
        <v>175</v>
      </c>
      <c r="G14592" s="119" t="s">
        <v>32505</v>
      </c>
      <c r="H14592" s="121" t="s">
        <v>41</v>
      </c>
      <c r="I14592" s="121" t="s">
        <v>42</v>
      </c>
      <c r="J14592" s="121" t="s">
        <v>72</v>
      </c>
      <c r="K14592" s="121" t="s">
        <v>65</v>
      </c>
      <c r="L14592" s="157" t="s">
        <v>32</v>
      </c>
      <c r="M14592" s="120" t="s">
        <v>33</v>
      </c>
      <c r="N14592" s="131">
        <v>44581</v>
      </c>
      <c r="O14592" s="131">
        <v>44656</v>
      </c>
    </row>
    <row r="14593" spans="1:15">
      <c r="A14593" s="116">
        <v>14593</v>
      </c>
      <c r="B14593" s="129">
        <v>44580</v>
      </c>
      <c r="D14593" s="120" t="s">
        <v>580</v>
      </c>
      <c r="E14593" s="120" t="s">
        <v>32506</v>
      </c>
      <c r="F14593" s="209" t="s">
        <v>636</v>
      </c>
      <c r="G14593" s="119" t="s">
        <v>8244</v>
      </c>
      <c r="H14593" s="121" t="s">
        <v>97</v>
      </c>
      <c r="I14593" s="121" t="s">
        <v>42</v>
      </c>
      <c r="J14593" s="121" t="s">
        <v>72</v>
      </c>
      <c r="K14593" s="121" t="s">
        <v>65</v>
      </c>
      <c r="L14593" s="157" t="s">
        <v>32</v>
      </c>
      <c r="M14593" s="120" t="s">
        <v>78</v>
      </c>
    </row>
    <row r="14594" spans="1:15">
      <c r="A14594" s="116">
        <v>14594</v>
      </c>
      <c r="B14594" s="129">
        <v>44580</v>
      </c>
      <c r="D14594" s="120" t="s">
        <v>580</v>
      </c>
      <c r="E14594" s="120" t="s">
        <v>32507</v>
      </c>
      <c r="F14594" s="209" t="s">
        <v>32508</v>
      </c>
      <c r="G14594" s="119" t="s">
        <v>16120</v>
      </c>
      <c r="H14594" s="121" t="s">
        <v>140</v>
      </c>
      <c r="I14594" s="121" t="s">
        <v>30</v>
      </c>
      <c r="J14594" s="121" t="s">
        <v>77</v>
      </c>
      <c r="K14594" s="121" t="s">
        <v>65</v>
      </c>
      <c r="L14594" s="157" t="s">
        <v>32</v>
      </c>
      <c r="M14594" s="120" t="s">
        <v>78</v>
      </c>
    </row>
    <row r="14595" spans="1:15">
      <c r="A14595" s="116">
        <v>14595</v>
      </c>
      <c r="B14595" s="129">
        <v>44580</v>
      </c>
      <c r="D14595" s="120" t="s">
        <v>580</v>
      </c>
      <c r="E14595" s="120" t="s">
        <v>32509</v>
      </c>
      <c r="F14595" s="209" t="s">
        <v>5304</v>
      </c>
      <c r="G14595" s="119" t="s">
        <v>32510</v>
      </c>
      <c r="H14595" s="121" t="s">
        <v>140</v>
      </c>
      <c r="I14595" s="121" t="s">
        <v>30</v>
      </c>
      <c r="J14595" s="121" t="s">
        <v>77</v>
      </c>
      <c r="K14595" s="121" t="s">
        <v>65</v>
      </c>
      <c r="L14595" s="157" t="s">
        <v>32</v>
      </c>
      <c r="M14595" s="120" t="s">
        <v>78</v>
      </c>
    </row>
    <row r="14596" spans="1:15">
      <c r="A14596" s="116">
        <v>14596</v>
      </c>
      <c r="B14596" s="129">
        <v>44580</v>
      </c>
      <c r="D14596" s="120" t="s">
        <v>580</v>
      </c>
      <c r="E14596" s="120" t="s">
        <v>32511</v>
      </c>
      <c r="F14596" s="209" t="s">
        <v>104</v>
      </c>
      <c r="G14596" s="119" t="s">
        <v>32512</v>
      </c>
      <c r="H14596" s="121" t="s">
        <v>41</v>
      </c>
      <c r="I14596" s="121" t="s">
        <v>30</v>
      </c>
      <c r="J14596" s="121" t="s">
        <v>77</v>
      </c>
      <c r="K14596" s="121" t="s">
        <v>65</v>
      </c>
      <c r="L14596" s="157" t="s">
        <v>32</v>
      </c>
      <c r="M14596" s="120" t="s">
        <v>33</v>
      </c>
      <c r="N14596" s="131">
        <v>44581</v>
      </c>
      <c r="O14596" s="131">
        <v>44620</v>
      </c>
    </row>
    <row r="14597" spans="1:15">
      <c r="A14597" s="116">
        <v>14597</v>
      </c>
      <c r="B14597" s="129">
        <v>44580</v>
      </c>
      <c r="D14597" s="120" t="s">
        <v>580</v>
      </c>
      <c r="E14597" s="120" t="s">
        <v>32513</v>
      </c>
      <c r="F14597" s="209" t="s">
        <v>16171</v>
      </c>
      <c r="G14597" s="119" t="s">
        <v>32514</v>
      </c>
      <c r="H14597" s="121" t="s">
        <v>41</v>
      </c>
      <c r="I14597" s="121" t="s">
        <v>30</v>
      </c>
      <c r="J14597" s="121" t="s">
        <v>77</v>
      </c>
      <c r="K14597" s="121" t="s">
        <v>65</v>
      </c>
      <c r="L14597" s="157" t="s">
        <v>32</v>
      </c>
      <c r="M14597" s="120" t="s">
        <v>78</v>
      </c>
    </row>
    <row r="14598" spans="1:15">
      <c r="A14598" s="116">
        <v>14598</v>
      </c>
      <c r="B14598" s="129">
        <v>44580</v>
      </c>
      <c r="D14598" s="120" t="s">
        <v>580</v>
      </c>
      <c r="E14598" s="120" t="s">
        <v>32515</v>
      </c>
      <c r="F14598" s="209" t="s">
        <v>32516</v>
      </c>
      <c r="G14598" s="119" t="s">
        <v>21099</v>
      </c>
      <c r="H14598" s="121" t="s">
        <v>140</v>
      </c>
      <c r="I14598" s="121" t="s">
        <v>30</v>
      </c>
      <c r="J14598" s="121" t="s">
        <v>5018</v>
      </c>
      <c r="K14598" s="121" t="s">
        <v>65</v>
      </c>
      <c r="L14598" s="157" t="s">
        <v>32</v>
      </c>
      <c r="M14598" s="120" t="s">
        <v>78</v>
      </c>
    </row>
    <row r="14599" spans="1:15">
      <c r="A14599" s="116">
        <v>14599</v>
      </c>
      <c r="B14599" s="129">
        <v>44580</v>
      </c>
      <c r="D14599" s="120" t="s">
        <v>580</v>
      </c>
      <c r="E14599" s="120" t="s">
        <v>32517</v>
      </c>
      <c r="F14599" s="209" t="s">
        <v>3945</v>
      </c>
      <c r="G14599" s="119" t="s">
        <v>32518</v>
      </c>
      <c r="H14599" s="121" t="s">
        <v>1173</v>
      </c>
      <c r="I14599" s="121" t="s">
        <v>42</v>
      </c>
      <c r="J14599" s="121" t="s">
        <v>72</v>
      </c>
      <c r="K14599" s="121" t="s">
        <v>65</v>
      </c>
      <c r="L14599" s="157" t="s">
        <v>32</v>
      </c>
      <c r="M14599" s="120" t="s">
        <v>78</v>
      </c>
    </row>
    <row r="14600" spans="1:15">
      <c r="A14600" s="116">
        <v>14600</v>
      </c>
      <c r="B14600" s="129">
        <v>44580</v>
      </c>
      <c r="D14600" s="120" t="s">
        <v>580</v>
      </c>
      <c r="E14600" s="120" t="s">
        <v>32519</v>
      </c>
      <c r="F14600" s="209" t="s">
        <v>3066</v>
      </c>
      <c r="G14600" s="119" t="s">
        <v>32520</v>
      </c>
      <c r="H14600" s="121" t="s">
        <v>1173</v>
      </c>
      <c r="I14600" s="121" t="s">
        <v>30</v>
      </c>
      <c r="J14600" s="121" t="s">
        <v>7131</v>
      </c>
      <c r="K14600" s="121" t="s">
        <v>65</v>
      </c>
      <c r="L14600" s="157" t="s">
        <v>32</v>
      </c>
      <c r="M14600" s="120" t="s">
        <v>78</v>
      </c>
    </row>
    <row r="14601" spans="1:15">
      <c r="A14601" s="116">
        <v>14601</v>
      </c>
      <c r="B14601" s="129">
        <v>44580</v>
      </c>
      <c r="D14601" s="120" t="s">
        <v>580</v>
      </c>
      <c r="E14601" s="120" t="s">
        <v>32521</v>
      </c>
      <c r="F14601" s="209" t="s">
        <v>104</v>
      </c>
      <c r="G14601" s="119" t="s">
        <v>32522</v>
      </c>
      <c r="H14601" s="121" t="s">
        <v>48</v>
      </c>
      <c r="I14601" s="121" t="s">
        <v>30</v>
      </c>
      <c r="J14601" s="121" t="s">
        <v>7087</v>
      </c>
      <c r="K14601" s="121" t="s">
        <v>65</v>
      </c>
      <c r="L14601" s="157" t="s">
        <v>32</v>
      </c>
      <c r="M14601" s="120" t="s">
        <v>33</v>
      </c>
      <c r="N14601" s="131">
        <v>44581</v>
      </c>
      <c r="O14601" s="131">
        <v>44656</v>
      </c>
    </row>
    <row r="14602" spans="1:15">
      <c r="A14602" s="116">
        <v>14602</v>
      </c>
      <c r="B14602" s="129">
        <v>44580</v>
      </c>
      <c r="D14602" s="120" t="s">
        <v>580</v>
      </c>
      <c r="E14602" s="120" t="s">
        <v>32523</v>
      </c>
      <c r="F14602" s="209" t="s">
        <v>32524</v>
      </c>
      <c r="G14602" s="119" t="s">
        <v>32525</v>
      </c>
      <c r="H14602" s="121" t="s">
        <v>41</v>
      </c>
      <c r="I14602" s="121" t="s">
        <v>30</v>
      </c>
      <c r="J14602" s="121" t="s">
        <v>10702</v>
      </c>
      <c r="K14602" s="121" t="s">
        <v>65</v>
      </c>
      <c r="L14602" s="157" t="s">
        <v>32</v>
      </c>
      <c r="M14602" s="120" t="s">
        <v>33</v>
      </c>
      <c r="N14602" s="131">
        <v>44885</v>
      </c>
      <c r="O14602" s="131">
        <v>44656</v>
      </c>
    </row>
    <row r="14603" spans="1:15">
      <c r="A14603" s="116">
        <v>14603</v>
      </c>
      <c r="B14603" s="129">
        <v>44580</v>
      </c>
      <c r="D14603" s="120" t="s">
        <v>580</v>
      </c>
      <c r="E14603" s="120" t="s">
        <v>32526</v>
      </c>
      <c r="F14603" s="209" t="s">
        <v>32527</v>
      </c>
      <c r="G14603" s="119" t="s">
        <v>32363</v>
      </c>
      <c r="H14603" s="121" t="s">
        <v>41</v>
      </c>
      <c r="I14603" s="121" t="s">
        <v>30</v>
      </c>
      <c r="J14603" s="121" t="s">
        <v>87</v>
      </c>
      <c r="K14603" s="121" t="s">
        <v>65</v>
      </c>
      <c r="L14603" s="157" t="s">
        <v>32</v>
      </c>
      <c r="M14603" s="120" t="s">
        <v>78</v>
      </c>
    </row>
    <row r="14604" spans="1:15" ht="27.6">
      <c r="A14604" s="116">
        <v>14604</v>
      </c>
      <c r="B14604" s="129">
        <v>44580</v>
      </c>
      <c r="D14604" s="120" t="s">
        <v>580</v>
      </c>
      <c r="E14604" s="120" t="s">
        <v>32528</v>
      </c>
      <c r="F14604" s="209" t="s">
        <v>32529</v>
      </c>
      <c r="G14604" s="119" t="s">
        <v>32530</v>
      </c>
      <c r="H14604" s="121" t="s">
        <v>140</v>
      </c>
      <c r="I14604" s="121" t="s">
        <v>30</v>
      </c>
      <c r="J14604" s="121" t="s">
        <v>7087</v>
      </c>
      <c r="K14604" s="121" t="s">
        <v>65</v>
      </c>
      <c r="L14604" s="157" t="s">
        <v>32</v>
      </c>
      <c r="M14604" s="120" t="s">
        <v>33</v>
      </c>
      <c r="N14604" s="131">
        <v>44582</v>
      </c>
      <c r="O14604" s="131">
        <v>44656</v>
      </c>
    </row>
    <row r="14605" spans="1:15">
      <c r="A14605" s="116">
        <v>14605</v>
      </c>
      <c r="B14605" s="129">
        <v>44580</v>
      </c>
      <c r="D14605" s="120" t="s">
        <v>580</v>
      </c>
      <c r="E14605" s="120" t="s">
        <v>32531</v>
      </c>
      <c r="F14605" s="209" t="s">
        <v>104</v>
      </c>
      <c r="G14605" s="119" t="s">
        <v>32532</v>
      </c>
      <c r="H14605" s="121" t="s">
        <v>461</v>
      </c>
      <c r="I14605" s="121" t="s">
        <v>30</v>
      </c>
      <c r="J14605" s="121" t="s">
        <v>7087</v>
      </c>
      <c r="K14605" s="121" t="s">
        <v>65</v>
      </c>
      <c r="L14605" s="157" t="s">
        <v>32</v>
      </c>
      <c r="M14605" s="120" t="s">
        <v>78</v>
      </c>
    </row>
    <row r="14606" spans="1:15">
      <c r="A14606" s="116">
        <v>14606</v>
      </c>
      <c r="B14606" s="129">
        <v>44580</v>
      </c>
      <c r="D14606" s="120" t="s">
        <v>580</v>
      </c>
      <c r="E14606" s="120" t="s">
        <v>32533</v>
      </c>
      <c r="F14606" s="209" t="s">
        <v>558</v>
      </c>
      <c r="G14606" s="119" t="s">
        <v>16169</v>
      </c>
      <c r="H14606" s="121" t="s">
        <v>41</v>
      </c>
      <c r="I14606" s="121" t="s">
        <v>42</v>
      </c>
      <c r="J14606" s="121" t="s">
        <v>82</v>
      </c>
      <c r="K14606" s="121" t="s">
        <v>65</v>
      </c>
      <c r="L14606" s="157" t="s">
        <v>32</v>
      </c>
      <c r="M14606" s="120" t="s">
        <v>33</v>
      </c>
      <c r="N14606" s="131">
        <v>44581</v>
      </c>
      <c r="O14606" s="131">
        <v>44656</v>
      </c>
    </row>
    <row r="14607" spans="1:15">
      <c r="A14607" s="116">
        <v>14607</v>
      </c>
      <c r="B14607" s="129">
        <v>44582</v>
      </c>
      <c r="D14607" s="120" t="s">
        <v>580</v>
      </c>
      <c r="E14607" s="120" t="s">
        <v>32534</v>
      </c>
      <c r="F14607" s="209" t="s">
        <v>1791</v>
      </c>
      <c r="G14607" s="119" t="s">
        <v>3387</v>
      </c>
      <c r="H14607" s="121" t="s">
        <v>1173</v>
      </c>
      <c r="I14607" s="121" t="s">
        <v>42</v>
      </c>
      <c r="J14607" s="121" t="s">
        <v>72</v>
      </c>
      <c r="K14607" s="121" t="s">
        <v>65</v>
      </c>
      <c r="L14607" s="157" t="s">
        <v>32</v>
      </c>
      <c r="M14607" s="120" t="s">
        <v>78</v>
      </c>
    </row>
    <row r="14608" spans="1:15" ht="27.6">
      <c r="A14608" s="116">
        <v>14608</v>
      </c>
      <c r="B14608" s="129">
        <v>44587</v>
      </c>
      <c r="D14608" s="120" t="s">
        <v>25</v>
      </c>
      <c r="E14608" t="s">
        <v>32535</v>
      </c>
      <c r="F14608" s="209" t="s">
        <v>32536</v>
      </c>
      <c r="G14608" s="119" t="s">
        <v>2825</v>
      </c>
      <c r="H14608" s="121" t="s">
        <v>1173</v>
      </c>
      <c r="I14608" s="121" t="s">
        <v>30</v>
      </c>
      <c r="J14608" s="121" t="s">
        <v>529</v>
      </c>
      <c r="K14608" s="121" t="s">
        <v>65</v>
      </c>
      <c r="L14608" s="157" t="s">
        <v>32</v>
      </c>
      <c r="M14608" s="120" t="s">
        <v>33</v>
      </c>
      <c r="N14608" s="131">
        <v>44629</v>
      </c>
      <c r="O14608" s="131">
        <v>44629</v>
      </c>
    </row>
    <row r="14609" spans="1:15" ht="14.4">
      <c r="A14609" s="116">
        <v>14609</v>
      </c>
      <c r="B14609" s="129">
        <v>44587</v>
      </c>
      <c r="D14609" s="120" t="s">
        <v>25</v>
      </c>
      <c r="E14609" t="s">
        <v>32537</v>
      </c>
      <c r="F14609" s="209" t="s">
        <v>32538</v>
      </c>
      <c r="G14609" s="119" t="s">
        <v>27956</v>
      </c>
      <c r="H14609" s="121" t="s">
        <v>41</v>
      </c>
      <c r="I14609" s="121" t="s">
        <v>30</v>
      </c>
      <c r="J14609" s="121" t="s">
        <v>77</v>
      </c>
      <c r="K14609" s="121" t="s">
        <v>65</v>
      </c>
      <c r="L14609" s="157" t="s">
        <v>32</v>
      </c>
      <c r="M14609" s="120" t="s">
        <v>78</v>
      </c>
    </row>
    <row r="14610" spans="1:15" ht="14.4">
      <c r="A14610" s="116">
        <v>14610</v>
      </c>
      <c r="B14610" s="129">
        <v>44587</v>
      </c>
      <c r="D14610" s="120" t="s">
        <v>25</v>
      </c>
      <c r="E14610" t="s">
        <v>32539</v>
      </c>
      <c r="F14610" s="209" t="s">
        <v>32540</v>
      </c>
      <c r="G14610" s="119" t="s">
        <v>22267</v>
      </c>
      <c r="H14610" s="121" t="s">
        <v>41</v>
      </c>
      <c r="I14610" s="121" t="s">
        <v>30</v>
      </c>
      <c r="J14610" s="121" t="s">
        <v>1540</v>
      </c>
      <c r="K14610" s="121" t="s">
        <v>65</v>
      </c>
      <c r="L14610" s="157" t="s">
        <v>32</v>
      </c>
      <c r="M14610" s="120" t="s">
        <v>78</v>
      </c>
    </row>
    <row r="14611" spans="1:15" ht="27.6">
      <c r="A14611" s="116">
        <v>14611</v>
      </c>
      <c r="B14611" s="129">
        <v>44587</v>
      </c>
      <c r="D14611" s="120" t="s">
        <v>25</v>
      </c>
      <c r="E14611" t="s">
        <v>32541</v>
      </c>
      <c r="F14611" s="209" t="s">
        <v>32542</v>
      </c>
      <c r="G14611" s="119" t="s">
        <v>5201</v>
      </c>
      <c r="H14611" s="121" t="s">
        <v>177</v>
      </c>
      <c r="I14611" s="121" t="s">
        <v>196</v>
      </c>
      <c r="J14611" s="121" t="s">
        <v>196</v>
      </c>
      <c r="K14611" s="121" t="s">
        <v>65</v>
      </c>
      <c r="L14611" s="157" t="s">
        <v>32</v>
      </c>
      <c r="M14611" s="120" t="s">
        <v>78</v>
      </c>
    </row>
    <row r="14612" spans="1:15">
      <c r="A14612" s="116">
        <v>14612</v>
      </c>
      <c r="B14612" s="129">
        <v>44580</v>
      </c>
      <c r="D14612" s="120" t="s">
        <v>25</v>
      </c>
      <c r="E14612" s="120" t="s">
        <v>32543</v>
      </c>
      <c r="F14612" s="209" t="s">
        <v>32544</v>
      </c>
      <c r="G14612" s="119" t="s">
        <v>32545</v>
      </c>
      <c r="H14612" s="121" t="s">
        <v>41</v>
      </c>
      <c r="I14612" s="121" t="s">
        <v>30</v>
      </c>
      <c r="J14612" s="121" t="s">
        <v>435</v>
      </c>
      <c r="K14612" s="121" t="s">
        <v>65</v>
      </c>
      <c r="L14612" s="157" t="s">
        <v>32</v>
      </c>
      <c r="M14612" s="120" t="s">
        <v>33</v>
      </c>
      <c r="N14612" s="131">
        <v>44629</v>
      </c>
      <c r="O14612" s="131">
        <v>44629</v>
      </c>
    </row>
    <row r="14613" spans="1:15">
      <c r="A14613" s="116">
        <v>14613</v>
      </c>
      <c r="B14613" s="129">
        <v>44580</v>
      </c>
      <c r="D14613" s="120" t="s">
        <v>25</v>
      </c>
      <c r="E14613" s="120" t="s">
        <v>32546</v>
      </c>
      <c r="F14613" s="209" t="s">
        <v>30852</v>
      </c>
      <c r="G14613" s="119" t="s">
        <v>1033</v>
      </c>
      <c r="H14613" s="121" t="s">
        <v>1173</v>
      </c>
      <c r="I14613" s="121" t="s">
        <v>30</v>
      </c>
      <c r="J14613" s="121" t="s">
        <v>87</v>
      </c>
      <c r="K14613" s="121" t="s">
        <v>65</v>
      </c>
      <c r="L14613" s="157" t="s">
        <v>32</v>
      </c>
      <c r="M14613" s="120" t="s">
        <v>33</v>
      </c>
      <c r="N14613" s="131">
        <v>44629</v>
      </c>
      <c r="O14613" s="131">
        <v>44629</v>
      </c>
    </row>
    <row r="14614" spans="1:15">
      <c r="A14614" s="116">
        <v>14614</v>
      </c>
      <c r="B14614" s="129">
        <v>44580</v>
      </c>
      <c r="D14614" s="120" t="s">
        <v>25</v>
      </c>
      <c r="E14614" s="120" t="s">
        <v>32547</v>
      </c>
      <c r="F14614" s="209" t="s">
        <v>32548</v>
      </c>
      <c r="G14614" s="119" t="s">
        <v>32549</v>
      </c>
      <c r="H14614" s="121" t="s">
        <v>41</v>
      </c>
      <c r="I14614" s="121" t="s">
        <v>30</v>
      </c>
      <c r="J14614" s="121" t="s">
        <v>31</v>
      </c>
      <c r="K14614" s="121" t="s">
        <v>65</v>
      </c>
      <c r="L14614" s="157" t="s">
        <v>32</v>
      </c>
      <c r="M14614" s="120" t="s">
        <v>78</v>
      </c>
    </row>
    <row r="14615" spans="1:15" ht="27.6">
      <c r="A14615" s="116">
        <v>14615</v>
      </c>
      <c r="B14615" s="129">
        <v>44580</v>
      </c>
      <c r="D14615" s="120" t="s">
        <v>25</v>
      </c>
      <c r="E14615" s="120" t="s">
        <v>32550</v>
      </c>
      <c r="F14615" s="209" t="s">
        <v>32551</v>
      </c>
      <c r="G14615" s="119" t="s">
        <v>1393</v>
      </c>
      <c r="H14615" s="121" t="s">
        <v>41</v>
      </c>
      <c r="I14615" s="121" t="s">
        <v>196</v>
      </c>
      <c r="J14615" s="121" t="s">
        <v>196</v>
      </c>
      <c r="K14615" s="121" t="s">
        <v>65</v>
      </c>
      <c r="L14615" s="157" t="s">
        <v>32</v>
      </c>
      <c r="M14615" s="120" t="s">
        <v>33</v>
      </c>
      <c r="N14615" s="131">
        <v>44629</v>
      </c>
      <c r="O14615" s="131">
        <v>44629</v>
      </c>
    </row>
    <row r="14616" spans="1:15" ht="27.6">
      <c r="A14616" s="116">
        <v>14616</v>
      </c>
      <c r="B14616" s="129">
        <v>44580</v>
      </c>
      <c r="D14616" s="120" t="s">
        <v>25</v>
      </c>
      <c r="E14616" s="120" t="s">
        <v>32552</v>
      </c>
      <c r="F14616" s="209" t="s">
        <v>32553</v>
      </c>
      <c r="G14616" s="119" t="s">
        <v>32554</v>
      </c>
      <c r="H14616" s="121" t="s">
        <v>29</v>
      </c>
      <c r="I14616" s="121" t="s">
        <v>63</v>
      </c>
      <c r="J14616" s="121" t="s">
        <v>108</v>
      </c>
      <c r="K14616" s="121" t="s">
        <v>65</v>
      </c>
      <c r="L14616" s="157" t="s">
        <v>32</v>
      </c>
      <c r="M14616" s="120" t="s">
        <v>33</v>
      </c>
      <c r="N14616" s="131">
        <v>44629</v>
      </c>
      <c r="O14616" s="131">
        <v>44629</v>
      </c>
    </row>
    <row r="14617" spans="1:15" ht="27.6">
      <c r="A14617" s="116">
        <v>14617</v>
      </c>
      <c r="B14617" s="129">
        <v>44580</v>
      </c>
      <c r="D14617" s="120" t="s">
        <v>25</v>
      </c>
      <c r="E14617" s="120" t="s">
        <v>32555</v>
      </c>
      <c r="F14617" s="209" t="s">
        <v>32556</v>
      </c>
      <c r="G14617" s="119" t="s">
        <v>32557</v>
      </c>
      <c r="H14617" s="121" t="s">
        <v>97</v>
      </c>
      <c r="I14617" s="121" t="s">
        <v>30</v>
      </c>
      <c r="J14617" s="121" t="s">
        <v>87</v>
      </c>
      <c r="K14617" s="121" t="s">
        <v>65</v>
      </c>
      <c r="L14617" s="157" t="s">
        <v>32</v>
      </c>
      <c r="M14617" s="120" t="s">
        <v>78</v>
      </c>
    </row>
    <row r="14618" spans="1:15">
      <c r="A14618" s="116">
        <v>14618</v>
      </c>
      <c r="B14618" s="129">
        <v>44580</v>
      </c>
      <c r="D14618" s="120" t="s">
        <v>25</v>
      </c>
      <c r="E14618" s="120" t="s">
        <v>32558</v>
      </c>
      <c r="F14618" s="209" t="s">
        <v>32559</v>
      </c>
      <c r="G14618" s="119" t="s">
        <v>1170</v>
      </c>
      <c r="H14618" s="121" t="s">
        <v>29</v>
      </c>
      <c r="I14618" s="121" t="s">
        <v>30</v>
      </c>
      <c r="J14618" s="121" t="s">
        <v>87</v>
      </c>
      <c r="K14618" s="121" t="s">
        <v>65</v>
      </c>
      <c r="L14618" s="157" t="s">
        <v>32</v>
      </c>
      <c r="M14618" s="120" t="s">
        <v>78</v>
      </c>
    </row>
    <row r="14619" spans="1:15" ht="27.6">
      <c r="A14619" s="116">
        <v>14619</v>
      </c>
      <c r="B14619" s="129">
        <v>44580</v>
      </c>
      <c r="D14619" s="120" t="s">
        <v>25</v>
      </c>
      <c r="E14619" s="120" t="s">
        <v>32560</v>
      </c>
      <c r="F14619" s="209" t="s">
        <v>32561</v>
      </c>
      <c r="G14619" s="119" t="s">
        <v>32562</v>
      </c>
      <c r="H14619" s="121" t="s">
        <v>76</v>
      </c>
      <c r="I14619" s="121" t="s">
        <v>30</v>
      </c>
      <c r="J14619" s="121" t="s">
        <v>87</v>
      </c>
      <c r="K14619" s="121" t="s">
        <v>65</v>
      </c>
      <c r="L14619" s="157" t="s">
        <v>32</v>
      </c>
      <c r="M14619" s="120" t="s">
        <v>78</v>
      </c>
    </row>
    <row r="14620" spans="1:15">
      <c r="A14620" s="116">
        <v>14620</v>
      </c>
      <c r="B14620" s="129">
        <v>44580</v>
      </c>
      <c r="D14620" s="120" t="s">
        <v>25</v>
      </c>
      <c r="E14620" s="120" t="s">
        <v>32563</v>
      </c>
      <c r="F14620" s="209" t="s">
        <v>32564</v>
      </c>
      <c r="G14620" s="119" t="s">
        <v>32565</v>
      </c>
      <c r="H14620" s="121" t="s">
        <v>97</v>
      </c>
      <c r="I14620" s="121" t="s">
        <v>30</v>
      </c>
      <c r="J14620" s="121" t="s">
        <v>31</v>
      </c>
      <c r="K14620" s="121" t="s">
        <v>65</v>
      </c>
      <c r="L14620" s="157" t="s">
        <v>32</v>
      </c>
      <c r="M14620" s="120" t="s">
        <v>78</v>
      </c>
    </row>
    <row r="14621" spans="1:15" ht="27.6">
      <c r="A14621" s="116">
        <v>14621</v>
      </c>
      <c r="B14621" s="129">
        <v>44580</v>
      </c>
      <c r="D14621" s="120" t="s">
        <v>25</v>
      </c>
      <c r="E14621" s="120" t="s">
        <v>32566</v>
      </c>
      <c r="F14621" s="209" t="s">
        <v>32567</v>
      </c>
      <c r="G14621" s="119" t="s">
        <v>32568</v>
      </c>
      <c r="H14621" s="121" t="s">
        <v>41</v>
      </c>
      <c r="I14621" s="121" t="s">
        <v>30</v>
      </c>
      <c r="J14621" s="121" t="s">
        <v>77</v>
      </c>
      <c r="K14621" s="121" t="s">
        <v>65</v>
      </c>
      <c r="L14621" s="157" t="s">
        <v>32</v>
      </c>
      <c r="M14621" s="120" t="s">
        <v>33</v>
      </c>
    </row>
    <row r="14622" spans="1:15" ht="27.6">
      <c r="A14622" s="116">
        <v>14622</v>
      </c>
      <c r="B14622" s="129">
        <v>44580</v>
      </c>
      <c r="D14622" s="120" t="s">
        <v>25</v>
      </c>
      <c r="E14622" s="120" t="s">
        <v>32569</v>
      </c>
      <c r="F14622" s="209" t="s">
        <v>32570</v>
      </c>
      <c r="G14622" s="119" t="s">
        <v>1033</v>
      </c>
      <c r="H14622" s="121" t="s">
        <v>1173</v>
      </c>
      <c r="I14622" s="121" t="s">
        <v>30</v>
      </c>
      <c r="J14622" s="121" t="s">
        <v>87</v>
      </c>
      <c r="K14622" s="121" t="s">
        <v>65</v>
      </c>
      <c r="L14622" s="157" t="s">
        <v>32</v>
      </c>
      <c r="M14622" s="120" t="s">
        <v>33</v>
      </c>
    </row>
    <row r="14623" spans="1:15">
      <c r="A14623" s="116">
        <v>14623</v>
      </c>
      <c r="B14623" s="129">
        <v>44580</v>
      </c>
      <c r="D14623" s="120" t="s">
        <v>25</v>
      </c>
      <c r="E14623" s="120" t="s">
        <v>32571</v>
      </c>
      <c r="F14623" s="209" t="s">
        <v>32572</v>
      </c>
      <c r="G14623" s="119" t="s">
        <v>32573</v>
      </c>
      <c r="H14623" s="121" t="s">
        <v>97</v>
      </c>
      <c r="I14623" s="121" t="s">
        <v>30</v>
      </c>
      <c r="J14623" s="121" t="s">
        <v>31</v>
      </c>
      <c r="K14623" s="121" t="s">
        <v>65</v>
      </c>
      <c r="L14623" s="157" t="s">
        <v>32</v>
      </c>
      <c r="M14623" s="120" t="s">
        <v>78</v>
      </c>
    </row>
    <row r="14624" spans="1:15">
      <c r="A14624" s="116">
        <v>14624</v>
      </c>
      <c r="B14624" s="129">
        <v>44580</v>
      </c>
      <c r="D14624" s="120" t="s">
        <v>25</v>
      </c>
      <c r="E14624" s="120" t="s">
        <v>32574</v>
      </c>
      <c r="F14624" s="209" t="s">
        <v>32575</v>
      </c>
      <c r="G14624" s="119" t="s">
        <v>32576</v>
      </c>
      <c r="H14624" s="121" t="s">
        <v>41</v>
      </c>
      <c r="I14624" s="121" t="s">
        <v>30</v>
      </c>
      <c r="J14624" s="121" t="s">
        <v>87</v>
      </c>
      <c r="K14624" s="121" t="s">
        <v>65</v>
      </c>
      <c r="L14624" s="157" t="s">
        <v>32</v>
      </c>
      <c r="M14624" s="120" t="s">
        <v>78</v>
      </c>
    </row>
    <row r="14625" spans="1:13">
      <c r="A14625" s="116">
        <v>14625</v>
      </c>
      <c r="B14625" s="129">
        <v>44580</v>
      </c>
      <c r="D14625" s="120" t="s">
        <v>25</v>
      </c>
      <c r="E14625" s="120" t="s">
        <v>32577</v>
      </c>
      <c r="F14625" s="209" t="s">
        <v>29569</v>
      </c>
      <c r="G14625" s="119" t="s">
        <v>1033</v>
      </c>
      <c r="H14625" s="121" t="s">
        <v>1173</v>
      </c>
      <c r="I14625" s="121" t="s">
        <v>30</v>
      </c>
      <c r="J14625" s="121" t="s">
        <v>77</v>
      </c>
      <c r="K14625" s="121" t="s">
        <v>65</v>
      </c>
      <c r="L14625" s="157" t="s">
        <v>32</v>
      </c>
      <c r="M14625" s="120" t="s">
        <v>78</v>
      </c>
    </row>
    <row r="14626" spans="1:13">
      <c r="A14626" s="116">
        <v>14626</v>
      </c>
      <c r="B14626" s="129">
        <v>44580</v>
      </c>
      <c r="D14626" s="120" t="s">
        <v>25</v>
      </c>
      <c r="E14626" s="120" t="s">
        <v>32578</v>
      </c>
      <c r="F14626" s="209" t="s">
        <v>32579</v>
      </c>
      <c r="G14626" s="119" t="s">
        <v>32580</v>
      </c>
      <c r="H14626" s="121" t="s">
        <v>41</v>
      </c>
      <c r="I14626" s="121" t="s">
        <v>63</v>
      </c>
      <c r="J14626" s="121" t="s">
        <v>328</v>
      </c>
      <c r="K14626" s="121" t="s">
        <v>65</v>
      </c>
      <c r="L14626" s="157" t="s">
        <v>32</v>
      </c>
      <c r="M14626" s="120" t="s">
        <v>78</v>
      </c>
    </row>
    <row r="14627" spans="1:13">
      <c r="A14627" s="116">
        <v>14627</v>
      </c>
      <c r="B14627" s="129">
        <v>44580</v>
      </c>
      <c r="D14627" s="120" t="s">
        <v>25</v>
      </c>
      <c r="E14627" s="120" t="s">
        <v>32581</v>
      </c>
      <c r="F14627" s="209" t="s">
        <v>32582</v>
      </c>
      <c r="G14627" s="119" t="s">
        <v>11789</v>
      </c>
      <c r="H14627" s="121" t="s">
        <v>41</v>
      </c>
      <c r="I14627" s="121" t="s">
        <v>42</v>
      </c>
      <c r="J14627" s="121" t="s">
        <v>72</v>
      </c>
      <c r="K14627" s="121" t="s">
        <v>65</v>
      </c>
      <c r="L14627" s="157" t="s">
        <v>32</v>
      </c>
      <c r="M14627" s="120" t="s">
        <v>78</v>
      </c>
    </row>
    <row r="14628" spans="1:13">
      <c r="A14628" s="116">
        <v>14628</v>
      </c>
      <c r="B14628" s="129">
        <v>44580</v>
      </c>
      <c r="D14628" s="120" t="s">
        <v>25</v>
      </c>
      <c r="E14628" s="120" t="s">
        <v>32583</v>
      </c>
      <c r="F14628" s="209" t="s">
        <v>32584</v>
      </c>
      <c r="G14628" s="119" t="s">
        <v>20290</v>
      </c>
      <c r="H14628" s="121" t="s">
        <v>41</v>
      </c>
      <c r="I14628" s="121" t="s">
        <v>196</v>
      </c>
      <c r="J14628" s="121" t="s">
        <v>196</v>
      </c>
      <c r="K14628" s="121" t="s">
        <v>65</v>
      </c>
      <c r="L14628" s="157" t="s">
        <v>32</v>
      </c>
      <c r="M14628" s="120" t="s">
        <v>78</v>
      </c>
    </row>
    <row r="14629" spans="1:13">
      <c r="A14629" s="116">
        <v>14629</v>
      </c>
      <c r="B14629" s="129">
        <v>44580</v>
      </c>
      <c r="D14629" s="120" t="s">
        <v>25</v>
      </c>
      <c r="E14629" s="120" t="s">
        <v>32585</v>
      </c>
      <c r="F14629" s="209" t="s">
        <v>32586</v>
      </c>
      <c r="G14629" s="119" t="s">
        <v>30080</v>
      </c>
      <c r="H14629" s="121" t="s">
        <v>41</v>
      </c>
      <c r="I14629" s="121" t="s">
        <v>30</v>
      </c>
      <c r="J14629" s="121" t="s">
        <v>77</v>
      </c>
      <c r="K14629" s="121" t="s">
        <v>65</v>
      </c>
      <c r="L14629" s="157" t="s">
        <v>32</v>
      </c>
      <c r="M14629" s="120" t="s">
        <v>78</v>
      </c>
    </row>
    <row r="14630" spans="1:13" ht="27.6">
      <c r="A14630" s="116">
        <v>14630</v>
      </c>
      <c r="B14630" s="129">
        <v>44587</v>
      </c>
      <c r="D14630" s="120" t="s">
        <v>25</v>
      </c>
      <c r="E14630" t="s">
        <v>32587</v>
      </c>
      <c r="F14630" s="209" t="s">
        <v>32588</v>
      </c>
      <c r="G14630" s="119" t="s">
        <v>250</v>
      </c>
      <c r="H14630" s="121" t="s">
        <v>41</v>
      </c>
      <c r="I14630" s="121" t="s">
        <v>30</v>
      </c>
      <c r="J14630" s="121" t="s">
        <v>77</v>
      </c>
      <c r="K14630" s="121" t="s">
        <v>65</v>
      </c>
      <c r="L14630" s="157" t="s">
        <v>32</v>
      </c>
      <c r="M14630" s="120" t="s">
        <v>78</v>
      </c>
    </row>
    <row r="14631" spans="1:13" ht="14.4">
      <c r="A14631" s="116">
        <v>14631</v>
      </c>
      <c r="B14631" s="129">
        <v>44587</v>
      </c>
      <c r="D14631" s="120" t="s">
        <v>25</v>
      </c>
      <c r="E14631" t="s">
        <v>32589</v>
      </c>
      <c r="F14631" s="209" t="s">
        <v>32590</v>
      </c>
      <c r="G14631" s="119" t="s">
        <v>32591</v>
      </c>
      <c r="H14631" s="121" t="s">
        <v>192</v>
      </c>
      <c r="I14631" s="121" t="s">
        <v>30</v>
      </c>
      <c r="J14631" s="121" t="s">
        <v>7142</v>
      </c>
      <c r="K14631" s="121" t="s">
        <v>65</v>
      </c>
      <c r="L14631" s="157" t="s">
        <v>32</v>
      </c>
      <c r="M14631" s="120" t="s">
        <v>78</v>
      </c>
    </row>
    <row r="14632" spans="1:13" ht="14.4">
      <c r="A14632" s="116">
        <v>14632</v>
      </c>
      <c r="B14632" s="129">
        <v>44587</v>
      </c>
      <c r="D14632" s="120" t="s">
        <v>25</v>
      </c>
      <c r="E14632" t="s">
        <v>32592</v>
      </c>
      <c r="F14632" s="209" t="s">
        <v>32593</v>
      </c>
      <c r="G14632" s="119" t="s">
        <v>32594</v>
      </c>
      <c r="H14632" s="121" t="s">
        <v>177</v>
      </c>
      <c r="I14632" s="121" t="s">
        <v>63</v>
      </c>
      <c r="J14632" s="121" t="s">
        <v>328</v>
      </c>
      <c r="K14632" s="121" t="s">
        <v>65</v>
      </c>
      <c r="L14632" s="157" t="s">
        <v>32</v>
      </c>
      <c r="M14632" s="120" t="s">
        <v>78</v>
      </c>
    </row>
    <row r="14633" spans="1:13">
      <c r="A14633" s="116">
        <v>14633</v>
      </c>
      <c r="B14633" s="129">
        <v>44580</v>
      </c>
      <c r="D14633" s="120" t="s">
        <v>25</v>
      </c>
      <c r="E14633" s="120" t="s">
        <v>32595</v>
      </c>
      <c r="F14633" s="209" t="s">
        <v>32596</v>
      </c>
      <c r="G14633" s="119" t="s">
        <v>32597</v>
      </c>
      <c r="H14633" s="121" t="s">
        <v>177</v>
      </c>
      <c r="I14633" s="121" t="s">
        <v>30</v>
      </c>
      <c r="J14633" s="121" t="s">
        <v>87</v>
      </c>
      <c r="K14633" s="121" t="s">
        <v>65</v>
      </c>
      <c r="L14633" s="157" t="s">
        <v>32</v>
      </c>
      <c r="M14633" s="120" t="s">
        <v>33</v>
      </c>
    </row>
    <row r="14634" spans="1:13" ht="27.6">
      <c r="A14634" s="116">
        <v>14634</v>
      </c>
      <c r="B14634" s="129">
        <v>44586</v>
      </c>
      <c r="D14634" s="120" t="s">
        <v>25</v>
      </c>
      <c r="E14634" t="s">
        <v>32598</v>
      </c>
      <c r="F14634" s="209" t="s">
        <v>32599</v>
      </c>
      <c r="G14634" s="119" t="s">
        <v>32600</v>
      </c>
      <c r="H14634" s="121" t="s">
        <v>41</v>
      </c>
      <c r="I14634" s="121" t="s">
        <v>30</v>
      </c>
      <c r="J14634" s="121" t="s">
        <v>529</v>
      </c>
      <c r="K14634" s="121" t="s">
        <v>65</v>
      </c>
      <c r="L14634" s="157" t="s">
        <v>32</v>
      </c>
      <c r="M14634" s="120" t="s">
        <v>33</v>
      </c>
    </row>
    <row r="14635" spans="1:13" ht="14.4">
      <c r="A14635" s="116">
        <v>14635</v>
      </c>
      <c r="B14635" s="129">
        <v>44587</v>
      </c>
      <c r="D14635" s="120" t="s">
        <v>25</v>
      </c>
      <c r="E14635" t="s">
        <v>32601</v>
      </c>
      <c r="F14635" s="209" t="s">
        <v>32602</v>
      </c>
      <c r="G14635" s="119" t="s">
        <v>21366</v>
      </c>
      <c r="H14635" s="121" t="s">
        <v>177</v>
      </c>
      <c r="I14635" s="121" t="s">
        <v>30</v>
      </c>
      <c r="J14635" s="121" t="s">
        <v>77</v>
      </c>
      <c r="K14635" s="121" t="s">
        <v>65</v>
      </c>
      <c r="L14635" s="157" t="s">
        <v>32</v>
      </c>
      <c r="M14635" s="120" t="s">
        <v>78</v>
      </c>
    </row>
    <row r="14636" spans="1:13" ht="27.6">
      <c r="A14636" s="116">
        <v>14636</v>
      </c>
      <c r="B14636" s="129">
        <v>44586</v>
      </c>
      <c r="D14636" s="120" t="s">
        <v>25</v>
      </c>
      <c r="E14636" t="s">
        <v>32603</v>
      </c>
      <c r="F14636" s="209" t="s">
        <v>32604</v>
      </c>
      <c r="G14636" s="119" t="s">
        <v>22896</v>
      </c>
      <c r="H14636" s="121" t="s">
        <v>1173</v>
      </c>
      <c r="I14636" s="121" t="s">
        <v>63</v>
      </c>
      <c r="J14636" s="121" t="s">
        <v>323</v>
      </c>
      <c r="K14636" s="121" t="s">
        <v>65</v>
      </c>
      <c r="L14636" s="157" t="s">
        <v>32</v>
      </c>
      <c r="M14636" s="120" t="s">
        <v>78</v>
      </c>
    </row>
    <row r="14637" spans="1:13" ht="14.4">
      <c r="A14637" s="116">
        <v>14637</v>
      </c>
      <c r="B14637" s="129">
        <v>44586</v>
      </c>
      <c r="D14637" s="120" t="s">
        <v>25</v>
      </c>
      <c r="E14637" t="s">
        <v>32605</v>
      </c>
      <c r="F14637" s="209" t="s">
        <v>32606</v>
      </c>
      <c r="G14637" s="119" t="s">
        <v>32607</v>
      </c>
      <c r="H14637" s="121" t="s">
        <v>53</v>
      </c>
      <c r="I14637" s="121" t="s">
        <v>196</v>
      </c>
      <c r="J14637" s="121" t="s">
        <v>196</v>
      </c>
      <c r="K14637" s="121" t="s">
        <v>65</v>
      </c>
      <c r="L14637" s="157" t="s">
        <v>32</v>
      </c>
      <c r="M14637" s="120" t="s">
        <v>78</v>
      </c>
    </row>
    <row r="14638" spans="1:13" ht="14.4">
      <c r="A14638" s="116">
        <v>14638</v>
      </c>
      <c r="B14638" s="129">
        <v>44586</v>
      </c>
      <c r="D14638" s="120" t="s">
        <v>25</v>
      </c>
      <c r="E14638" t="s">
        <v>32608</v>
      </c>
      <c r="F14638" s="209" t="s">
        <v>32609</v>
      </c>
      <c r="G14638" s="119" t="s">
        <v>22151</v>
      </c>
      <c r="H14638" s="121" t="s">
        <v>41</v>
      </c>
      <c r="I14638" s="121" t="s">
        <v>42</v>
      </c>
      <c r="J14638" s="121" t="s">
        <v>72</v>
      </c>
      <c r="K14638" s="121" t="s">
        <v>65</v>
      </c>
      <c r="L14638" s="157" t="s">
        <v>32</v>
      </c>
      <c r="M14638" s="120" t="s">
        <v>78</v>
      </c>
    </row>
    <row r="14639" spans="1:13">
      <c r="A14639" s="116">
        <v>14639</v>
      </c>
      <c r="B14639" s="129">
        <v>44580</v>
      </c>
      <c r="D14639" s="120" t="s">
        <v>37</v>
      </c>
      <c r="E14639" s="120" t="s">
        <v>32610</v>
      </c>
      <c r="F14639" s="209" t="s">
        <v>469</v>
      </c>
      <c r="G14639" s="119" t="s">
        <v>18230</v>
      </c>
      <c r="H14639" s="121" t="s">
        <v>177</v>
      </c>
      <c r="I14639" s="121" t="s">
        <v>30</v>
      </c>
      <c r="J14639" s="121" t="s">
        <v>12318</v>
      </c>
      <c r="K14639" s="121" t="s">
        <v>65</v>
      </c>
      <c r="L14639" s="157" t="s">
        <v>32</v>
      </c>
      <c r="M14639" s="120" t="s">
        <v>78</v>
      </c>
    </row>
    <row r="14640" spans="1:13" ht="14.4">
      <c r="A14640" s="116">
        <v>14640</v>
      </c>
      <c r="B14640" s="129">
        <v>44580</v>
      </c>
      <c r="D14640" s="120" t="s">
        <v>37</v>
      </c>
      <c r="E14640" t="s">
        <v>32611</v>
      </c>
      <c r="F14640" s="209" t="s">
        <v>32612</v>
      </c>
      <c r="G14640" s="119" t="s">
        <v>32613</v>
      </c>
      <c r="H14640" s="121" t="s">
        <v>76</v>
      </c>
      <c r="I14640" s="121" t="s">
        <v>30</v>
      </c>
      <c r="J14640" s="121" t="s">
        <v>5018</v>
      </c>
      <c r="L14640" s="157" t="s">
        <v>32</v>
      </c>
    </row>
    <row r="14641" spans="1:14" ht="27.6">
      <c r="A14641" s="116">
        <v>14641</v>
      </c>
      <c r="B14641" s="129">
        <v>44580</v>
      </c>
      <c r="D14641" s="120" t="s">
        <v>37</v>
      </c>
      <c r="E14641" t="s">
        <v>32614</v>
      </c>
      <c r="F14641" s="209" t="s">
        <v>32615</v>
      </c>
      <c r="G14641" s="119" t="s">
        <v>5292</v>
      </c>
      <c r="H14641" s="121" t="s">
        <v>177</v>
      </c>
      <c r="I14641" s="121" t="s">
        <v>30</v>
      </c>
      <c r="J14641" s="121" t="s">
        <v>87</v>
      </c>
      <c r="L14641" s="157" t="s">
        <v>32</v>
      </c>
    </row>
    <row r="14642" spans="1:14" ht="27.6">
      <c r="A14642" s="116">
        <v>14642</v>
      </c>
      <c r="B14642" s="129">
        <v>44580</v>
      </c>
      <c r="D14642" s="120" t="s">
        <v>37</v>
      </c>
      <c r="E14642" t="s">
        <v>32616</v>
      </c>
      <c r="F14642" s="209" t="s">
        <v>32617</v>
      </c>
      <c r="G14642" s="119" t="s">
        <v>5141</v>
      </c>
      <c r="H14642" s="121" t="s">
        <v>76</v>
      </c>
      <c r="I14642" s="121" t="s">
        <v>30</v>
      </c>
      <c r="J14642" s="121" t="s">
        <v>12318</v>
      </c>
      <c r="L14642" s="157" t="s">
        <v>32</v>
      </c>
    </row>
    <row r="14643" spans="1:14" ht="41.4">
      <c r="A14643" s="116">
        <v>14643</v>
      </c>
      <c r="B14643" s="129">
        <v>44580</v>
      </c>
      <c r="D14643" s="120" t="s">
        <v>37</v>
      </c>
      <c r="E14643" t="s">
        <v>32618</v>
      </c>
      <c r="F14643" s="209" t="s">
        <v>32619</v>
      </c>
      <c r="G14643" s="119" t="s">
        <v>23239</v>
      </c>
      <c r="H14643" s="121" t="s">
        <v>177</v>
      </c>
      <c r="I14643" s="121" t="s">
        <v>30</v>
      </c>
      <c r="J14643" s="121" t="s">
        <v>12318</v>
      </c>
      <c r="L14643" s="157" t="s">
        <v>32</v>
      </c>
    </row>
    <row r="14644" spans="1:14" ht="14.4">
      <c r="A14644" s="116">
        <v>14644</v>
      </c>
      <c r="B14644" s="129">
        <v>44580</v>
      </c>
      <c r="D14644" s="120" t="s">
        <v>37</v>
      </c>
      <c r="E14644" t="s">
        <v>32620</v>
      </c>
      <c r="F14644" s="209" t="s">
        <v>32621</v>
      </c>
      <c r="G14644" s="119" t="s">
        <v>7598</v>
      </c>
      <c r="H14644" s="121" t="s">
        <v>177</v>
      </c>
      <c r="I14644" s="121" t="s">
        <v>42</v>
      </c>
      <c r="J14644" s="121" t="s">
        <v>72</v>
      </c>
      <c r="K14644" s="121" t="s">
        <v>584</v>
      </c>
      <c r="L14644" s="157" t="s">
        <v>32</v>
      </c>
      <c r="M14644" s="120" t="s">
        <v>78</v>
      </c>
    </row>
    <row r="14645" spans="1:14" ht="14.4">
      <c r="A14645" s="116">
        <v>14645</v>
      </c>
      <c r="B14645" s="129">
        <v>44580</v>
      </c>
      <c r="D14645" s="120" t="s">
        <v>37</v>
      </c>
      <c r="E14645" t="s">
        <v>32622</v>
      </c>
      <c r="F14645" s="209" t="s">
        <v>32623</v>
      </c>
      <c r="G14645" s="119" t="s">
        <v>1340</v>
      </c>
      <c r="H14645" s="121" t="s">
        <v>177</v>
      </c>
      <c r="I14645" s="121" t="s">
        <v>30</v>
      </c>
      <c r="J14645" s="121" t="s">
        <v>77</v>
      </c>
      <c r="L14645" s="157" t="s">
        <v>32</v>
      </c>
    </row>
    <row r="14646" spans="1:14" ht="55.2">
      <c r="A14646" s="116">
        <v>14646</v>
      </c>
      <c r="B14646" s="129">
        <v>44580</v>
      </c>
      <c r="D14646" s="120" t="s">
        <v>37</v>
      </c>
      <c r="E14646" t="s">
        <v>32624</v>
      </c>
      <c r="F14646" s="209" t="s">
        <v>32625</v>
      </c>
      <c r="G14646" s="119" t="s">
        <v>32626</v>
      </c>
      <c r="H14646" s="121" t="s">
        <v>177</v>
      </c>
      <c r="I14646" s="121" t="s">
        <v>30</v>
      </c>
      <c r="J14646" s="121" t="s">
        <v>87</v>
      </c>
      <c r="L14646" s="157" t="s">
        <v>32</v>
      </c>
    </row>
    <row r="14647" spans="1:14" ht="14.4">
      <c r="A14647" s="116">
        <v>14647</v>
      </c>
      <c r="B14647" s="129">
        <v>44580</v>
      </c>
      <c r="D14647" s="120" t="s">
        <v>37</v>
      </c>
      <c r="E14647" t="s">
        <v>32627</v>
      </c>
      <c r="F14647" s="209" t="s">
        <v>32628</v>
      </c>
      <c r="G14647" s="119" t="s">
        <v>8629</v>
      </c>
      <c r="H14647" s="121" t="s">
        <v>177</v>
      </c>
      <c r="I14647" s="121" t="s">
        <v>30</v>
      </c>
      <c r="J14647" s="121" t="s">
        <v>77</v>
      </c>
      <c r="L14647" s="157" t="s">
        <v>32</v>
      </c>
    </row>
    <row r="14648" spans="1:14" ht="14.4">
      <c r="A14648" s="116">
        <v>14648</v>
      </c>
      <c r="B14648" s="129">
        <v>44580</v>
      </c>
      <c r="D14648" s="120" t="s">
        <v>37</v>
      </c>
      <c r="E14648" t="s">
        <v>32629</v>
      </c>
      <c r="F14648" s="209" t="s">
        <v>32630</v>
      </c>
      <c r="G14648" s="119" t="s">
        <v>7598</v>
      </c>
      <c r="H14648" s="121" t="s">
        <v>177</v>
      </c>
      <c r="I14648" s="121" t="s">
        <v>30</v>
      </c>
      <c r="J14648" s="121" t="s">
        <v>77</v>
      </c>
      <c r="L14648" s="157" t="s">
        <v>32</v>
      </c>
    </row>
    <row r="14649" spans="1:14" ht="27.6">
      <c r="A14649" s="116">
        <v>14649</v>
      </c>
      <c r="B14649" s="129">
        <v>44580</v>
      </c>
      <c r="D14649" s="120" t="s">
        <v>37</v>
      </c>
      <c r="E14649" t="s">
        <v>32631</v>
      </c>
      <c r="F14649" s="209" t="s">
        <v>32632</v>
      </c>
      <c r="G14649" s="119" t="s">
        <v>5292</v>
      </c>
      <c r="H14649" s="121" t="s">
        <v>177</v>
      </c>
      <c r="I14649" s="121" t="s">
        <v>30</v>
      </c>
      <c r="J14649" s="121" t="s">
        <v>7271</v>
      </c>
      <c r="L14649" s="157" t="s">
        <v>32</v>
      </c>
    </row>
    <row r="14650" spans="1:14">
      <c r="A14650" s="116">
        <v>14650</v>
      </c>
      <c r="B14650" s="129">
        <v>44649</v>
      </c>
      <c r="D14650" s="120" t="s">
        <v>37</v>
      </c>
      <c r="E14650" s="228" t="s">
        <v>14676</v>
      </c>
      <c r="F14650" s="209" t="s">
        <v>32633</v>
      </c>
      <c r="G14650" s="119" t="s">
        <v>1033</v>
      </c>
      <c r="H14650" s="121" t="s">
        <v>29</v>
      </c>
      <c r="I14650" s="121" t="s">
        <v>30</v>
      </c>
      <c r="J14650" s="121" t="s">
        <v>87</v>
      </c>
      <c r="K14650" s="121" t="s">
        <v>65</v>
      </c>
      <c r="L14650" s="157" t="s">
        <v>32</v>
      </c>
      <c r="M14650" s="120" t="s">
        <v>78</v>
      </c>
    </row>
    <row r="14651" spans="1:14" ht="41.4">
      <c r="A14651" s="116">
        <v>14651</v>
      </c>
      <c r="B14651" s="129">
        <v>44649</v>
      </c>
      <c r="D14651" s="120" t="s">
        <v>37</v>
      </c>
      <c r="E14651" s="228" t="s">
        <v>32634</v>
      </c>
      <c r="F14651" s="209" t="s">
        <v>32635</v>
      </c>
      <c r="G14651" s="119" t="s">
        <v>1033</v>
      </c>
      <c r="H14651" s="121" t="s">
        <v>29</v>
      </c>
      <c r="I14651" s="121" t="s">
        <v>30</v>
      </c>
      <c r="J14651" s="121" t="s">
        <v>77</v>
      </c>
      <c r="K14651" s="121" t="s">
        <v>65</v>
      </c>
      <c r="L14651" s="157" t="s">
        <v>32</v>
      </c>
      <c r="M14651" s="120" t="s">
        <v>78</v>
      </c>
    </row>
    <row r="14652" spans="1:14" ht="27.6">
      <c r="A14652" s="116">
        <v>14652</v>
      </c>
      <c r="B14652" s="129">
        <v>44649</v>
      </c>
      <c r="D14652" s="120" t="s">
        <v>37</v>
      </c>
      <c r="E14652" t="s">
        <v>32636</v>
      </c>
      <c r="F14652" s="209" t="s">
        <v>32637</v>
      </c>
      <c r="G14652" s="119" t="s">
        <v>19344</v>
      </c>
      <c r="H14652" s="121" t="s">
        <v>177</v>
      </c>
      <c r="I14652" s="121" t="s">
        <v>30</v>
      </c>
      <c r="J14652" s="121" t="s">
        <v>87</v>
      </c>
      <c r="K14652" s="121" t="s">
        <v>65</v>
      </c>
      <c r="L14652" s="157" t="s">
        <v>32</v>
      </c>
    </row>
    <row r="14653" spans="1:14" ht="14.4">
      <c r="A14653" s="116">
        <v>14653</v>
      </c>
      <c r="B14653" s="129">
        <v>44649</v>
      </c>
      <c r="D14653" s="120" t="s">
        <v>37</v>
      </c>
      <c r="E14653" t="s">
        <v>32638</v>
      </c>
      <c r="F14653" s="209" t="s">
        <v>32639</v>
      </c>
      <c r="G14653" s="119" t="s">
        <v>32640</v>
      </c>
      <c r="H14653" s="121" t="s">
        <v>177</v>
      </c>
      <c r="I14653" s="121" t="s">
        <v>42</v>
      </c>
      <c r="J14653" s="121" t="s">
        <v>72</v>
      </c>
      <c r="L14653" s="157" t="s">
        <v>32</v>
      </c>
    </row>
    <row r="14654" spans="1:14" ht="14.4">
      <c r="A14654" s="116">
        <v>14654</v>
      </c>
      <c r="B14654" s="129">
        <v>44649</v>
      </c>
      <c r="D14654" s="120" t="s">
        <v>37</v>
      </c>
      <c r="E14654" t="s">
        <v>32641</v>
      </c>
      <c r="F14654" s="209" t="s">
        <v>32642</v>
      </c>
      <c r="G14654" s="119" t="s">
        <v>32643</v>
      </c>
      <c r="H14654" s="121" t="s">
        <v>177</v>
      </c>
      <c r="I14654" s="121" t="s">
        <v>30</v>
      </c>
      <c r="J14654" s="121" t="s">
        <v>7123</v>
      </c>
      <c r="L14654" s="157" t="s">
        <v>32</v>
      </c>
    </row>
    <row r="14655" spans="1:14" ht="27.6">
      <c r="A14655" s="116">
        <v>14655</v>
      </c>
      <c r="B14655" s="129">
        <v>44649</v>
      </c>
      <c r="D14655" s="120" t="s">
        <v>37</v>
      </c>
      <c r="E14655" t="s">
        <v>32644</v>
      </c>
      <c r="F14655" s="209" t="s">
        <v>32645</v>
      </c>
      <c r="G14655" s="119" t="s">
        <v>32646</v>
      </c>
      <c r="H14655" s="121" t="s">
        <v>177</v>
      </c>
      <c r="I14655" s="121" t="s">
        <v>42</v>
      </c>
      <c r="J14655" s="121" t="s">
        <v>27511</v>
      </c>
      <c r="L14655" s="157" t="s">
        <v>32</v>
      </c>
    </row>
    <row r="14656" spans="1:14" ht="27.6">
      <c r="A14656" s="116">
        <v>14656</v>
      </c>
      <c r="B14656" s="129">
        <v>44649</v>
      </c>
      <c r="D14656" s="120" t="s">
        <v>37</v>
      </c>
      <c r="E14656" t="s">
        <v>32647</v>
      </c>
      <c r="F14656" s="209" t="s">
        <v>32648</v>
      </c>
      <c r="G14656" s="119" t="s">
        <v>31434</v>
      </c>
      <c r="H14656" s="121" t="s">
        <v>177</v>
      </c>
      <c r="I14656" s="121" t="s">
        <v>30</v>
      </c>
      <c r="J14656" s="121" t="s">
        <v>25649</v>
      </c>
      <c r="K14656" s="121" t="s">
        <v>65</v>
      </c>
      <c r="L14656" s="157" t="s">
        <v>32</v>
      </c>
      <c r="M14656" s="120" t="s">
        <v>33</v>
      </c>
      <c r="N14656" s="131">
        <v>44650</v>
      </c>
    </row>
    <row r="14657" spans="1:14" ht="14.4">
      <c r="A14657" s="116">
        <v>14657</v>
      </c>
      <c r="B14657" s="129">
        <v>44649</v>
      </c>
      <c r="D14657" s="120" t="s">
        <v>37</v>
      </c>
      <c r="E14657" t="s">
        <v>32649</v>
      </c>
      <c r="F14657" s="209" t="s">
        <v>32650</v>
      </c>
      <c r="G14657" s="119" t="s">
        <v>32651</v>
      </c>
      <c r="H14657" s="121" t="s">
        <v>177</v>
      </c>
      <c r="I14657" s="121" t="s">
        <v>30</v>
      </c>
      <c r="J14657" s="121" t="s">
        <v>15508</v>
      </c>
      <c r="L14657" s="157" t="s">
        <v>32</v>
      </c>
    </row>
    <row r="14658" spans="1:14" ht="14.4">
      <c r="A14658" s="116">
        <v>14658</v>
      </c>
      <c r="B14658" s="129">
        <v>44649</v>
      </c>
      <c r="D14658" s="120" t="s">
        <v>37</v>
      </c>
      <c r="E14658" t="s">
        <v>32652</v>
      </c>
      <c r="F14658" s="209" t="s">
        <v>32653</v>
      </c>
      <c r="G14658" s="119" t="s">
        <v>32654</v>
      </c>
      <c r="H14658" s="121" t="s">
        <v>41</v>
      </c>
      <c r="I14658" s="121" t="s">
        <v>30</v>
      </c>
      <c r="J14658" s="121" t="s">
        <v>9853</v>
      </c>
      <c r="L14658" s="157" t="s">
        <v>32</v>
      </c>
    </row>
    <row r="14659" spans="1:14" ht="14.4">
      <c r="A14659" s="116">
        <v>14659</v>
      </c>
      <c r="B14659" s="129">
        <v>44649</v>
      </c>
      <c r="D14659" s="120" t="s">
        <v>37</v>
      </c>
      <c r="E14659" t="s">
        <v>32655</v>
      </c>
      <c r="F14659" s="209" t="s">
        <v>12131</v>
      </c>
      <c r="G14659" s="119" t="s">
        <v>32656</v>
      </c>
      <c r="H14659" s="121" t="s">
        <v>41</v>
      </c>
      <c r="I14659" s="121" t="s">
        <v>30</v>
      </c>
      <c r="J14659" s="121" t="s">
        <v>77</v>
      </c>
      <c r="K14659" s="121" t="s">
        <v>65</v>
      </c>
      <c r="L14659" s="157" t="s">
        <v>32</v>
      </c>
      <c r="M14659" s="120" t="s">
        <v>33</v>
      </c>
      <c r="N14659" s="131">
        <v>44650</v>
      </c>
    </row>
    <row r="14660" spans="1:14" ht="14.4">
      <c r="A14660" s="116">
        <v>14660</v>
      </c>
      <c r="B14660" s="129">
        <v>44649</v>
      </c>
      <c r="D14660" s="120" t="s">
        <v>37</v>
      </c>
      <c r="E14660" t="s">
        <v>32657</v>
      </c>
      <c r="F14660" s="209" t="s">
        <v>32658</v>
      </c>
      <c r="G14660" s="119" t="s">
        <v>1985</v>
      </c>
      <c r="H14660" s="121" t="s">
        <v>41</v>
      </c>
      <c r="I14660" s="121" t="s">
        <v>30</v>
      </c>
      <c r="J14660" s="121" t="s">
        <v>19954</v>
      </c>
      <c r="L14660" s="157" t="s">
        <v>32</v>
      </c>
    </row>
    <row r="14661" spans="1:14" ht="27.6">
      <c r="A14661" s="116">
        <v>14661</v>
      </c>
      <c r="B14661" s="129">
        <v>44649</v>
      </c>
      <c r="D14661" s="120" t="s">
        <v>37</v>
      </c>
      <c r="E14661" t="s">
        <v>32659</v>
      </c>
      <c r="F14661" s="209" t="s">
        <v>32660</v>
      </c>
      <c r="G14661" s="119" t="s">
        <v>32661</v>
      </c>
      <c r="H14661" s="121" t="s">
        <v>41</v>
      </c>
      <c r="I14661" s="121" t="s">
        <v>30</v>
      </c>
      <c r="J14661" s="121" t="s">
        <v>8096</v>
      </c>
      <c r="L14661" s="157" t="s">
        <v>32</v>
      </c>
    </row>
    <row r="14662" spans="1:14" ht="27.6">
      <c r="A14662" s="116">
        <v>14662</v>
      </c>
      <c r="B14662" s="129">
        <v>44649</v>
      </c>
      <c r="D14662" s="120" t="s">
        <v>37</v>
      </c>
      <c r="E14662" t="s">
        <v>32662</v>
      </c>
      <c r="F14662" s="209" t="s">
        <v>32663</v>
      </c>
      <c r="G14662" s="119" t="s">
        <v>32664</v>
      </c>
      <c r="H14662" s="121" t="s">
        <v>41</v>
      </c>
      <c r="I14662" s="121" t="s">
        <v>42</v>
      </c>
      <c r="J14662" s="121" t="s">
        <v>43</v>
      </c>
      <c r="L14662" s="157" t="s">
        <v>32</v>
      </c>
    </row>
    <row r="14663" spans="1:14" ht="27.6">
      <c r="A14663" s="116">
        <v>14663</v>
      </c>
      <c r="B14663" s="129">
        <v>44649</v>
      </c>
      <c r="D14663" s="120" t="s">
        <v>37</v>
      </c>
      <c r="E14663" t="s">
        <v>30920</v>
      </c>
      <c r="F14663" s="209" t="s">
        <v>32665</v>
      </c>
      <c r="G14663" s="119" t="s">
        <v>32666</v>
      </c>
      <c r="H14663" s="121" t="s">
        <v>41</v>
      </c>
      <c r="I14663" s="121" t="s">
        <v>30</v>
      </c>
      <c r="J14663" s="121" t="s">
        <v>9853</v>
      </c>
      <c r="L14663" s="157" t="s">
        <v>32</v>
      </c>
    </row>
    <row r="14664" spans="1:14" ht="41.4">
      <c r="A14664" s="116">
        <v>14664</v>
      </c>
      <c r="B14664" s="129">
        <v>44649</v>
      </c>
      <c r="D14664" s="120" t="s">
        <v>37</v>
      </c>
      <c r="E14664" t="s">
        <v>32667</v>
      </c>
      <c r="F14664" s="209" t="s">
        <v>32668</v>
      </c>
      <c r="G14664" s="119" t="s">
        <v>32669</v>
      </c>
      <c r="H14664" s="121" t="s">
        <v>41</v>
      </c>
      <c r="I14664" s="121" t="s">
        <v>30</v>
      </c>
      <c r="J14664" s="121" t="s">
        <v>435</v>
      </c>
      <c r="L14664" s="157" t="s">
        <v>32</v>
      </c>
    </row>
    <row r="14665" spans="1:14" ht="14.4">
      <c r="A14665" s="116">
        <v>14665</v>
      </c>
      <c r="B14665" s="129">
        <v>44649</v>
      </c>
      <c r="D14665" s="120" t="s">
        <v>37</v>
      </c>
      <c r="E14665" t="s">
        <v>32670</v>
      </c>
      <c r="F14665" s="209" t="s">
        <v>32671</v>
      </c>
      <c r="G14665" s="142" t="s">
        <v>32672</v>
      </c>
      <c r="H14665" s="121" t="s">
        <v>41</v>
      </c>
      <c r="I14665" s="121" t="s">
        <v>196</v>
      </c>
      <c r="J14665" s="121" t="s">
        <v>196</v>
      </c>
      <c r="L14665" s="157" t="s">
        <v>32</v>
      </c>
    </row>
    <row r="14666" spans="1:14" ht="41.4">
      <c r="A14666" s="116">
        <v>14666</v>
      </c>
      <c r="B14666" s="129">
        <v>44649</v>
      </c>
      <c r="D14666" s="120" t="s">
        <v>37</v>
      </c>
      <c r="E14666" t="s">
        <v>32673</v>
      </c>
      <c r="F14666" s="209" t="s">
        <v>32674</v>
      </c>
      <c r="G14666" s="142" t="s">
        <v>32672</v>
      </c>
      <c r="H14666" s="121" t="s">
        <v>41</v>
      </c>
      <c r="I14666" s="121" t="s">
        <v>196</v>
      </c>
      <c r="J14666" s="121" t="s">
        <v>196</v>
      </c>
      <c r="L14666" s="157" t="s">
        <v>32</v>
      </c>
    </row>
    <row r="14667" spans="1:14" ht="27.6">
      <c r="A14667" s="116">
        <v>14667</v>
      </c>
      <c r="B14667" s="129">
        <v>44586</v>
      </c>
      <c r="D14667" s="120" t="s">
        <v>25</v>
      </c>
      <c r="E14667" t="s">
        <v>32675</v>
      </c>
      <c r="F14667" s="209" t="s">
        <v>32676</v>
      </c>
      <c r="G14667" s="119" t="s">
        <v>32677</v>
      </c>
      <c r="H14667" s="121" t="s">
        <v>1173</v>
      </c>
      <c r="I14667" s="121" t="s">
        <v>30</v>
      </c>
      <c r="J14667" s="121" t="s">
        <v>7131</v>
      </c>
      <c r="K14667" s="121" t="s">
        <v>65</v>
      </c>
      <c r="L14667" s="157" t="s">
        <v>32</v>
      </c>
      <c r="M14667" s="120" t="s">
        <v>78</v>
      </c>
    </row>
    <row r="14668" spans="1:14" ht="14.4">
      <c r="A14668" s="116">
        <v>14668</v>
      </c>
      <c r="B14668" s="129">
        <v>44586</v>
      </c>
      <c r="D14668" s="120" t="s">
        <v>25</v>
      </c>
      <c r="E14668" t="s">
        <v>32678</v>
      </c>
      <c r="F14668" s="209" t="s">
        <v>32679</v>
      </c>
      <c r="G14668" s="119" t="s">
        <v>32680</v>
      </c>
      <c r="H14668" s="121" t="s">
        <v>97</v>
      </c>
      <c r="I14668" s="121" t="s">
        <v>30</v>
      </c>
      <c r="J14668" s="121" t="s">
        <v>6396</v>
      </c>
      <c r="K14668" s="121" t="s">
        <v>65</v>
      </c>
      <c r="L14668" s="157" t="s">
        <v>32</v>
      </c>
      <c r="M14668" s="120" t="s">
        <v>78</v>
      </c>
    </row>
    <row r="14669" spans="1:14" ht="14.4">
      <c r="A14669" s="116">
        <v>14669</v>
      </c>
      <c r="B14669" s="129">
        <v>44586</v>
      </c>
      <c r="D14669" s="120" t="s">
        <v>25</v>
      </c>
      <c r="E14669" t="s">
        <v>32681</v>
      </c>
      <c r="F14669" s="209" t="s">
        <v>32682</v>
      </c>
      <c r="G14669" s="119" t="s">
        <v>677</v>
      </c>
      <c r="H14669" s="121" t="s">
        <v>41</v>
      </c>
      <c r="I14669" s="121" t="s">
        <v>63</v>
      </c>
      <c r="J14669" s="121" t="s">
        <v>323</v>
      </c>
      <c r="K14669" s="121" t="s">
        <v>65</v>
      </c>
      <c r="L14669" s="157" t="s">
        <v>32</v>
      </c>
      <c r="M14669" s="120" t="s">
        <v>78</v>
      </c>
    </row>
    <row r="14670" spans="1:14" ht="14.4">
      <c r="A14670" s="116">
        <v>14670</v>
      </c>
      <c r="B14670" s="129">
        <v>44586</v>
      </c>
      <c r="D14670" s="120" t="s">
        <v>25</v>
      </c>
      <c r="E14670" t="s">
        <v>32683</v>
      </c>
      <c r="F14670" s="209" t="s">
        <v>32684</v>
      </c>
      <c r="G14670" s="119" t="s">
        <v>677</v>
      </c>
      <c r="H14670" s="121" t="s">
        <v>41</v>
      </c>
      <c r="I14670" s="121" t="s">
        <v>42</v>
      </c>
      <c r="J14670" s="121" t="s">
        <v>54</v>
      </c>
      <c r="K14670" s="121" t="s">
        <v>65</v>
      </c>
      <c r="L14670" s="157" t="s">
        <v>32</v>
      </c>
      <c r="M14670" s="120" t="s">
        <v>78</v>
      </c>
    </row>
    <row r="14671" spans="1:14" ht="27.6">
      <c r="A14671" s="116">
        <v>14671</v>
      </c>
      <c r="B14671" s="129">
        <v>44586</v>
      </c>
      <c r="D14671" s="120" t="s">
        <v>25</v>
      </c>
      <c r="E14671" t="s">
        <v>32685</v>
      </c>
      <c r="F14671" s="209" t="s">
        <v>32686</v>
      </c>
      <c r="G14671" s="119" t="s">
        <v>8629</v>
      </c>
      <c r="H14671" s="121" t="s">
        <v>177</v>
      </c>
      <c r="I14671" s="121" t="s">
        <v>63</v>
      </c>
      <c r="J14671" s="121" t="s">
        <v>328</v>
      </c>
      <c r="K14671" s="121" t="s">
        <v>65</v>
      </c>
      <c r="L14671" s="157" t="s">
        <v>32</v>
      </c>
      <c r="M14671" s="120" t="s">
        <v>78</v>
      </c>
    </row>
    <row r="14672" spans="1:14" ht="27.6">
      <c r="A14672" s="116">
        <v>14672</v>
      </c>
      <c r="B14672" s="129">
        <v>44586</v>
      </c>
      <c r="D14672" s="120" t="s">
        <v>25</v>
      </c>
      <c r="E14672" t="s">
        <v>32687</v>
      </c>
      <c r="F14672" s="209" t="s">
        <v>32688</v>
      </c>
      <c r="G14672" s="119" t="s">
        <v>21988</v>
      </c>
      <c r="H14672" s="121" t="s">
        <v>177</v>
      </c>
      <c r="I14672" s="121" t="s">
        <v>30</v>
      </c>
      <c r="J14672" s="121" t="s">
        <v>87</v>
      </c>
      <c r="K14672" s="121" t="s">
        <v>65</v>
      </c>
      <c r="L14672" s="157" t="s">
        <v>32</v>
      </c>
      <c r="M14672" s="120" t="s">
        <v>78</v>
      </c>
    </row>
    <row r="14673" spans="1:14" ht="14.4">
      <c r="A14673" s="116">
        <v>14673</v>
      </c>
      <c r="B14673" s="129">
        <v>44586</v>
      </c>
      <c r="D14673" s="120" t="s">
        <v>25</v>
      </c>
      <c r="E14673" t="s">
        <v>32689</v>
      </c>
      <c r="F14673" s="209" t="s">
        <v>17885</v>
      </c>
      <c r="G14673" s="119" t="s">
        <v>30193</v>
      </c>
      <c r="H14673" s="121" t="s">
        <v>41</v>
      </c>
      <c r="I14673" s="121" t="s">
        <v>30</v>
      </c>
      <c r="J14673" s="121" t="s">
        <v>87</v>
      </c>
      <c r="K14673" s="121" t="s">
        <v>65</v>
      </c>
      <c r="L14673" s="157" t="s">
        <v>32</v>
      </c>
      <c r="M14673" s="120" t="s">
        <v>33</v>
      </c>
    </row>
    <row r="14674" spans="1:14" ht="14.4">
      <c r="A14674" s="116">
        <v>14674</v>
      </c>
      <c r="B14674" s="129">
        <v>44586</v>
      </c>
      <c r="D14674" s="120" t="s">
        <v>25</v>
      </c>
      <c r="E14674" t="s">
        <v>32690</v>
      </c>
      <c r="F14674" s="209" t="s">
        <v>32691</v>
      </c>
      <c r="G14674" s="119" t="s">
        <v>12407</v>
      </c>
      <c r="H14674" s="121" t="s">
        <v>53</v>
      </c>
      <c r="I14674" s="121" t="s">
        <v>63</v>
      </c>
      <c r="J14674" s="121" t="s">
        <v>323</v>
      </c>
      <c r="K14674" s="121" t="s">
        <v>65</v>
      </c>
      <c r="L14674" s="157" t="s">
        <v>32</v>
      </c>
      <c r="M14674" s="120" t="s">
        <v>78</v>
      </c>
      <c r="N14674" s="131" t="s">
        <v>5231</v>
      </c>
    </row>
    <row r="14675" spans="1:14">
      <c r="A14675" s="116">
        <v>14675</v>
      </c>
      <c r="B14675" s="129">
        <v>44581</v>
      </c>
      <c r="D14675" s="120" t="s">
        <v>25</v>
      </c>
      <c r="E14675" s="120" t="s">
        <v>32692</v>
      </c>
      <c r="F14675" s="209" t="s">
        <v>20982</v>
      </c>
      <c r="G14675" s="119" t="s">
        <v>32693</v>
      </c>
      <c r="H14675" s="121" t="s">
        <v>177</v>
      </c>
      <c r="I14675" s="121" t="s">
        <v>30</v>
      </c>
      <c r="J14675" s="121" t="s">
        <v>77</v>
      </c>
      <c r="K14675" s="121" t="s">
        <v>65</v>
      </c>
      <c r="L14675" s="157" t="s">
        <v>32</v>
      </c>
      <c r="M14675" s="120" t="s">
        <v>33</v>
      </c>
    </row>
    <row r="14676" spans="1:14">
      <c r="A14676" s="116">
        <v>14676</v>
      </c>
      <c r="B14676" s="129">
        <v>44581</v>
      </c>
      <c r="D14676" s="120" t="s">
        <v>25</v>
      </c>
      <c r="E14676" s="120" t="s">
        <v>32694</v>
      </c>
      <c r="F14676" s="209" t="s">
        <v>12817</v>
      </c>
      <c r="G14676" s="119" t="s">
        <v>32695</v>
      </c>
      <c r="H14676" s="121" t="s">
        <v>53</v>
      </c>
      <c r="I14676" s="121" t="s">
        <v>30</v>
      </c>
      <c r="J14676" s="121" t="s">
        <v>7375</v>
      </c>
      <c r="K14676" s="121" t="s">
        <v>65</v>
      </c>
      <c r="L14676" s="157" t="s">
        <v>32</v>
      </c>
      <c r="M14676" s="120" t="s">
        <v>33</v>
      </c>
    </row>
    <row r="14677" spans="1:14" ht="27.6">
      <c r="A14677" s="116">
        <v>14677</v>
      </c>
      <c r="B14677" s="129">
        <v>44586</v>
      </c>
      <c r="D14677" s="120" t="s">
        <v>25</v>
      </c>
      <c r="E14677" s="120" t="s">
        <v>32696</v>
      </c>
      <c r="F14677" s="209" t="s">
        <v>32697</v>
      </c>
      <c r="G14677" s="119" t="s">
        <v>528</v>
      </c>
      <c r="H14677" s="121" t="s">
        <v>53</v>
      </c>
      <c r="I14677" s="121" t="s">
        <v>63</v>
      </c>
      <c r="J14677" s="121" t="s">
        <v>328</v>
      </c>
      <c r="K14677" s="121" t="s">
        <v>65</v>
      </c>
      <c r="L14677" s="157" t="s">
        <v>32</v>
      </c>
      <c r="M14677" s="120" t="s">
        <v>33</v>
      </c>
    </row>
    <row r="14678" spans="1:14">
      <c r="A14678" s="116">
        <v>14678</v>
      </c>
      <c r="B14678" s="129">
        <v>44586</v>
      </c>
      <c r="D14678" s="120" t="s">
        <v>25</v>
      </c>
      <c r="E14678" s="120" t="s">
        <v>32698</v>
      </c>
      <c r="F14678" s="209" t="s">
        <v>32699</v>
      </c>
      <c r="G14678" s="119" t="s">
        <v>4703</v>
      </c>
      <c r="H14678" s="121" t="s">
        <v>177</v>
      </c>
      <c r="I14678" s="121" t="s">
        <v>30</v>
      </c>
      <c r="J14678" s="121" t="s">
        <v>87</v>
      </c>
      <c r="K14678" s="121" t="s">
        <v>65</v>
      </c>
      <c r="L14678" s="157" t="s">
        <v>32</v>
      </c>
      <c r="M14678" s="120" t="s">
        <v>78</v>
      </c>
    </row>
    <row r="14679" spans="1:14">
      <c r="A14679" s="116">
        <v>14679</v>
      </c>
      <c r="B14679" s="129">
        <v>44586</v>
      </c>
      <c r="D14679" s="120" t="s">
        <v>25</v>
      </c>
      <c r="E14679" s="120" t="s">
        <v>32700</v>
      </c>
      <c r="F14679" s="209" t="s">
        <v>32701</v>
      </c>
      <c r="G14679" s="119" t="s">
        <v>28834</v>
      </c>
      <c r="H14679" s="121" t="s">
        <v>41</v>
      </c>
      <c r="I14679" s="121" t="s">
        <v>196</v>
      </c>
      <c r="J14679" s="121" t="s">
        <v>196</v>
      </c>
      <c r="K14679" s="121" t="s">
        <v>65</v>
      </c>
      <c r="L14679" s="157" t="s">
        <v>32</v>
      </c>
      <c r="M14679" s="120" t="s">
        <v>78</v>
      </c>
    </row>
    <row r="14680" spans="1:14">
      <c r="A14680" s="116">
        <v>14680</v>
      </c>
      <c r="B14680" s="129">
        <v>44586</v>
      </c>
      <c r="D14680" s="120" t="s">
        <v>25</v>
      </c>
      <c r="E14680" s="120" t="s">
        <v>32702</v>
      </c>
      <c r="F14680" s="209" t="s">
        <v>32703</v>
      </c>
      <c r="G14680" s="119" t="s">
        <v>32704</v>
      </c>
      <c r="H14680" s="121" t="s">
        <v>1173</v>
      </c>
      <c r="I14680" s="121" t="s">
        <v>63</v>
      </c>
      <c r="J14680" s="121" t="s">
        <v>328</v>
      </c>
      <c r="K14680" s="121" t="s">
        <v>65</v>
      </c>
      <c r="L14680" s="157" t="s">
        <v>32</v>
      </c>
      <c r="M14680" s="120" t="s">
        <v>78</v>
      </c>
    </row>
    <row r="14681" spans="1:14">
      <c r="A14681" s="116">
        <v>14681</v>
      </c>
      <c r="B14681" s="129">
        <v>44586</v>
      </c>
      <c r="D14681" s="120" t="s">
        <v>25</v>
      </c>
      <c r="E14681" s="120" t="s">
        <v>32705</v>
      </c>
      <c r="F14681" s="209" t="s">
        <v>32706</v>
      </c>
      <c r="G14681" s="119" t="s">
        <v>310</v>
      </c>
      <c r="H14681" s="121" t="s">
        <v>1173</v>
      </c>
      <c r="I14681" s="121" t="s">
        <v>30</v>
      </c>
      <c r="J14681" s="121" t="s">
        <v>5018</v>
      </c>
      <c r="K14681" s="121" t="s">
        <v>65</v>
      </c>
      <c r="L14681" s="157" t="s">
        <v>32</v>
      </c>
      <c r="M14681" s="120" t="s">
        <v>78</v>
      </c>
    </row>
    <row r="14682" spans="1:14" ht="27.6">
      <c r="A14682" s="116">
        <v>14682</v>
      </c>
      <c r="B14682" s="129">
        <v>44586</v>
      </c>
      <c r="D14682" s="120" t="s">
        <v>25</v>
      </c>
      <c r="E14682" s="120" t="s">
        <v>32707</v>
      </c>
      <c r="F14682" s="209" t="s">
        <v>32708</v>
      </c>
      <c r="G14682" s="119" t="s">
        <v>32709</v>
      </c>
      <c r="H14682" s="121" t="s">
        <v>29</v>
      </c>
      <c r="I14682" s="121" t="s">
        <v>30</v>
      </c>
      <c r="J14682" s="121" t="s">
        <v>31</v>
      </c>
      <c r="K14682" s="121" t="s">
        <v>65</v>
      </c>
      <c r="L14682" s="157" t="s">
        <v>32</v>
      </c>
      <c r="M14682" s="120" t="s">
        <v>78</v>
      </c>
    </row>
    <row r="14683" spans="1:14" ht="27.6">
      <c r="A14683" s="116">
        <v>14683</v>
      </c>
      <c r="B14683" s="129">
        <v>44586</v>
      </c>
      <c r="D14683" s="120" t="s">
        <v>25</v>
      </c>
      <c r="E14683" s="120" t="s">
        <v>32710</v>
      </c>
      <c r="F14683" s="209" t="s">
        <v>32711</v>
      </c>
      <c r="G14683" s="119" t="s">
        <v>32712</v>
      </c>
      <c r="H14683" s="121" t="s">
        <v>41</v>
      </c>
      <c r="I14683" s="121" t="s">
        <v>196</v>
      </c>
      <c r="J14683" s="121" t="s">
        <v>196</v>
      </c>
      <c r="K14683" s="121" t="s">
        <v>65</v>
      </c>
      <c r="L14683" s="157" t="s">
        <v>32</v>
      </c>
      <c r="M14683" s="120" t="s">
        <v>33</v>
      </c>
    </row>
    <row r="14684" spans="1:14">
      <c r="A14684" s="116">
        <v>14684</v>
      </c>
      <c r="B14684" s="129">
        <v>44586</v>
      </c>
      <c r="D14684" s="120" t="s">
        <v>25</v>
      </c>
      <c r="E14684" s="120" t="s">
        <v>32713</v>
      </c>
      <c r="F14684" s="209" t="s">
        <v>32714</v>
      </c>
      <c r="G14684" s="119" t="s">
        <v>32715</v>
      </c>
      <c r="H14684" s="121" t="s">
        <v>1173</v>
      </c>
      <c r="I14684" s="121" t="s">
        <v>42</v>
      </c>
      <c r="J14684" s="121" t="s">
        <v>82</v>
      </c>
      <c r="K14684" s="121" t="s">
        <v>65</v>
      </c>
      <c r="L14684" s="157" t="s">
        <v>32</v>
      </c>
      <c r="M14684" s="120" t="s">
        <v>78</v>
      </c>
    </row>
    <row r="14685" spans="1:14" ht="27.6">
      <c r="A14685" s="116">
        <v>14685</v>
      </c>
      <c r="B14685" s="129">
        <v>44586</v>
      </c>
      <c r="D14685" s="120" t="s">
        <v>25</v>
      </c>
      <c r="E14685" s="120" t="s">
        <v>32716</v>
      </c>
      <c r="F14685" s="209" t="s">
        <v>32717</v>
      </c>
      <c r="G14685" s="119" t="s">
        <v>32718</v>
      </c>
      <c r="H14685" s="121" t="s">
        <v>1173</v>
      </c>
      <c r="I14685" s="121" t="s">
        <v>63</v>
      </c>
      <c r="J14685" s="121" t="s">
        <v>328</v>
      </c>
      <c r="K14685" s="121" t="s">
        <v>65</v>
      </c>
      <c r="L14685" s="157" t="s">
        <v>32</v>
      </c>
      <c r="M14685" s="120" t="s">
        <v>78</v>
      </c>
    </row>
    <row r="14686" spans="1:14">
      <c r="A14686" s="116">
        <v>14686</v>
      </c>
      <c r="B14686" s="129">
        <v>44585</v>
      </c>
      <c r="D14686" s="120" t="s">
        <v>25</v>
      </c>
      <c r="E14686" s="120" t="s">
        <v>32719</v>
      </c>
      <c r="F14686" s="209" t="s">
        <v>6018</v>
      </c>
      <c r="G14686" s="119" t="s">
        <v>381</v>
      </c>
      <c r="H14686" s="121" t="s">
        <v>41</v>
      </c>
      <c r="I14686" s="121" t="s">
        <v>42</v>
      </c>
      <c r="J14686" s="121" t="s">
        <v>199</v>
      </c>
      <c r="K14686" s="121" t="s">
        <v>65</v>
      </c>
      <c r="L14686" s="157" t="s">
        <v>32</v>
      </c>
      <c r="M14686" s="120" t="s">
        <v>33</v>
      </c>
    </row>
    <row r="14687" spans="1:14">
      <c r="A14687" s="116">
        <v>14687</v>
      </c>
      <c r="B14687" s="129">
        <v>44585</v>
      </c>
      <c r="D14687" s="120" t="s">
        <v>25</v>
      </c>
      <c r="E14687" s="120" t="s">
        <v>32720</v>
      </c>
      <c r="F14687" s="209" t="s">
        <v>32721</v>
      </c>
      <c r="G14687" s="119" t="s">
        <v>8082</v>
      </c>
      <c r="H14687" s="121" t="s">
        <v>97</v>
      </c>
      <c r="I14687" s="121" t="s">
        <v>196</v>
      </c>
      <c r="J14687" s="121" t="s">
        <v>196</v>
      </c>
      <c r="K14687" s="121" t="s">
        <v>65</v>
      </c>
      <c r="L14687" s="157" t="s">
        <v>32</v>
      </c>
      <c r="M14687" s="120" t="s">
        <v>78</v>
      </c>
    </row>
    <row r="14688" spans="1:14">
      <c r="A14688" s="116">
        <v>14688</v>
      </c>
      <c r="B14688" s="129">
        <v>44585</v>
      </c>
      <c r="D14688" s="120" t="s">
        <v>25</v>
      </c>
      <c r="E14688" s="120" t="s">
        <v>32722</v>
      </c>
      <c r="F14688" s="209" t="s">
        <v>32723</v>
      </c>
      <c r="G14688" s="119" t="s">
        <v>32724</v>
      </c>
      <c r="H14688" s="121" t="s">
        <v>140</v>
      </c>
      <c r="I14688" s="121" t="s">
        <v>63</v>
      </c>
      <c r="J14688" s="121" t="s">
        <v>323</v>
      </c>
      <c r="K14688" s="121" t="s">
        <v>65</v>
      </c>
      <c r="L14688" s="157" t="s">
        <v>32</v>
      </c>
      <c r="M14688" s="120" t="s">
        <v>78</v>
      </c>
    </row>
    <row r="14689" spans="1:14">
      <c r="A14689" s="116">
        <v>14689</v>
      </c>
      <c r="B14689" s="129">
        <v>44588</v>
      </c>
      <c r="D14689" s="120" t="s">
        <v>25</v>
      </c>
      <c r="E14689" s="120" t="s">
        <v>32725</v>
      </c>
      <c r="F14689" s="209" t="s">
        <v>32726</v>
      </c>
      <c r="G14689" s="119" t="s">
        <v>29374</v>
      </c>
      <c r="H14689" s="121" t="s">
        <v>1173</v>
      </c>
      <c r="I14689" s="121" t="s">
        <v>30</v>
      </c>
      <c r="J14689" s="121" t="s">
        <v>5018</v>
      </c>
      <c r="K14689" s="121" t="s">
        <v>65</v>
      </c>
      <c r="L14689" s="157" t="s">
        <v>32</v>
      </c>
      <c r="M14689" s="120" t="s">
        <v>78</v>
      </c>
    </row>
    <row r="14690" spans="1:14" ht="27.6">
      <c r="A14690" s="116">
        <v>14690</v>
      </c>
      <c r="B14690" s="129">
        <v>44585</v>
      </c>
      <c r="D14690" s="120" t="s">
        <v>25</v>
      </c>
      <c r="E14690" s="120" t="s">
        <v>32727</v>
      </c>
      <c r="F14690" s="209" t="s">
        <v>32728</v>
      </c>
      <c r="G14690" s="119" t="s">
        <v>32729</v>
      </c>
      <c r="H14690" s="121" t="s">
        <v>97</v>
      </c>
      <c r="I14690" s="121" t="s">
        <v>30</v>
      </c>
      <c r="J14690" s="121" t="s">
        <v>7142</v>
      </c>
      <c r="K14690" s="121" t="s">
        <v>65</v>
      </c>
      <c r="L14690" s="157" t="s">
        <v>32</v>
      </c>
      <c r="M14690" s="120" t="s">
        <v>78</v>
      </c>
    </row>
    <row r="14691" spans="1:14">
      <c r="A14691" s="116">
        <v>14691</v>
      </c>
      <c r="B14691" s="129">
        <v>44585</v>
      </c>
      <c r="D14691" s="120" t="s">
        <v>25</v>
      </c>
      <c r="E14691" s="120" t="s">
        <v>32730</v>
      </c>
      <c r="F14691" s="209" t="s">
        <v>32731</v>
      </c>
      <c r="G14691" s="119" t="s">
        <v>442</v>
      </c>
      <c r="H14691" s="121" t="s">
        <v>41</v>
      </c>
      <c r="I14691" s="121" t="s">
        <v>42</v>
      </c>
      <c r="J14691" s="121" t="s">
        <v>246</v>
      </c>
      <c r="K14691" s="121" t="s">
        <v>65</v>
      </c>
      <c r="L14691" s="157" t="s">
        <v>32</v>
      </c>
      <c r="M14691" s="120" t="s">
        <v>33</v>
      </c>
    </row>
    <row r="14692" spans="1:14">
      <c r="A14692" s="116">
        <v>14692</v>
      </c>
      <c r="B14692" s="129">
        <v>44581</v>
      </c>
      <c r="D14692" s="120" t="s">
        <v>252</v>
      </c>
      <c r="E14692" s="120" t="s">
        <v>32732</v>
      </c>
      <c r="F14692" s="209" t="s">
        <v>32733</v>
      </c>
      <c r="G14692" s="119" t="s">
        <v>32734</v>
      </c>
      <c r="H14692" s="121" t="s">
        <v>53</v>
      </c>
      <c r="I14692" s="121" t="s">
        <v>42</v>
      </c>
      <c r="J14692" s="121" t="s">
        <v>28384</v>
      </c>
      <c r="K14692" s="121" t="s">
        <v>584</v>
      </c>
      <c r="L14692" s="157" t="s">
        <v>32</v>
      </c>
      <c r="M14692" s="120" t="s">
        <v>78</v>
      </c>
    </row>
    <row r="14693" spans="1:14" ht="27.6">
      <c r="A14693" s="116">
        <v>14693</v>
      </c>
      <c r="B14693" s="129">
        <v>44582</v>
      </c>
      <c r="D14693" s="120" t="s">
        <v>252</v>
      </c>
      <c r="E14693" s="120" t="s">
        <v>32735</v>
      </c>
      <c r="F14693" s="209" t="s">
        <v>32736</v>
      </c>
      <c r="G14693" s="119" t="s">
        <v>32737</v>
      </c>
      <c r="H14693" s="121" t="s">
        <v>53</v>
      </c>
      <c r="I14693" s="121" t="s">
        <v>30</v>
      </c>
      <c r="J14693" s="121" t="s">
        <v>5018</v>
      </c>
      <c r="K14693" s="121" t="s">
        <v>584</v>
      </c>
      <c r="L14693" s="157" t="s">
        <v>32</v>
      </c>
      <c r="M14693" s="120" t="s">
        <v>78</v>
      </c>
    </row>
    <row r="14694" spans="1:14">
      <c r="A14694" s="116">
        <v>14694</v>
      </c>
      <c r="B14694" s="129">
        <v>44582</v>
      </c>
      <c r="D14694" s="120" t="s">
        <v>252</v>
      </c>
      <c r="E14694" s="120" t="s">
        <v>32738</v>
      </c>
      <c r="F14694" s="209" t="s">
        <v>32739</v>
      </c>
      <c r="G14694" s="119" t="s">
        <v>32737</v>
      </c>
      <c r="H14694" s="121" t="s">
        <v>53</v>
      </c>
      <c r="I14694" s="121" t="s">
        <v>30</v>
      </c>
      <c r="J14694" s="121" t="s">
        <v>3886</v>
      </c>
      <c r="K14694" s="121" t="s">
        <v>584</v>
      </c>
      <c r="L14694" s="157" t="s">
        <v>32</v>
      </c>
      <c r="M14694" s="120" t="s">
        <v>78</v>
      </c>
    </row>
    <row r="14695" spans="1:14">
      <c r="A14695" s="116">
        <v>14695</v>
      </c>
      <c r="B14695" s="129">
        <v>44582</v>
      </c>
      <c r="D14695" s="120" t="s">
        <v>252</v>
      </c>
      <c r="E14695" s="120" t="s">
        <v>32740</v>
      </c>
      <c r="F14695" s="209" t="s">
        <v>32741</v>
      </c>
      <c r="G14695" s="119" t="s">
        <v>32737</v>
      </c>
      <c r="H14695" s="121" t="s">
        <v>53</v>
      </c>
      <c r="I14695" s="121" t="s">
        <v>30</v>
      </c>
      <c r="J14695" s="121" t="s">
        <v>7135</v>
      </c>
      <c r="K14695" s="121" t="s">
        <v>584</v>
      </c>
      <c r="L14695" s="157" t="s">
        <v>32</v>
      </c>
      <c r="M14695" s="120" t="s">
        <v>78</v>
      </c>
    </row>
    <row r="14696" spans="1:14">
      <c r="A14696" s="116">
        <v>14696</v>
      </c>
      <c r="B14696" s="129">
        <v>44582</v>
      </c>
      <c r="D14696" s="120" t="s">
        <v>252</v>
      </c>
      <c r="E14696" s="120" t="s">
        <v>32742</v>
      </c>
      <c r="F14696" s="209" t="s">
        <v>10636</v>
      </c>
      <c r="G14696" s="119" t="s">
        <v>8787</v>
      </c>
      <c r="H14696" s="121" t="s">
        <v>29</v>
      </c>
      <c r="I14696" s="121" t="s">
        <v>30</v>
      </c>
      <c r="J14696" s="121" t="s">
        <v>77</v>
      </c>
      <c r="K14696" s="121" t="s">
        <v>584</v>
      </c>
      <c r="L14696" s="157" t="s">
        <v>32</v>
      </c>
      <c r="M14696" s="120" t="s">
        <v>33</v>
      </c>
      <c r="N14696" s="131">
        <v>44585</v>
      </c>
    </row>
    <row r="14697" spans="1:14">
      <c r="A14697" s="116">
        <v>14697</v>
      </c>
      <c r="B14697" s="129">
        <v>44585</v>
      </c>
      <c r="D14697" s="120" t="s">
        <v>252</v>
      </c>
      <c r="E14697" s="120" t="s">
        <v>32743</v>
      </c>
      <c r="F14697" s="209" t="s">
        <v>32744</v>
      </c>
      <c r="G14697" s="119" t="s">
        <v>8787</v>
      </c>
      <c r="H14697" s="121" t="s">
        <v>29</v>
      </c>
      <c r="I14697" s="121" t="s">
        <v>30</v>
      </c>
      <c r="J14697" s="121" t="s">
        <v>77</v>
      </c>
      <c r="K14697" s="121" t="s">
        <v>65</v>
      </c>
      <c r="L14697" s="157" t="s">
        <v>32</v>
      </c>
      <c r="M14697" s="120" t="s">
        <v>78</v>
      </c>
    </row>
    <row r="14698" spans="1:14">
      <c r="A14698" s="116">
        <v>14698</v>
      </c>
      <c r="B14698" s="129">
        <v>44582</v>
      </c>
      <c r="D14698" s="120" t="s">
        <v>252</v>
      </c>
      <c r="E14698" s="120" t="s">
        <v>32745</v>
      </c>
      <c r="F14698" s="209" t="s">
        <v>14501</v>
      </c>
      <c r="G14698" s="119" t="s">
        <v>8787</v>
      </c>
      <c r="H14698" s="121" t="s">
        <v>29</v>
      </c>
      <c r="I14698" s="121" t="s">
        <v>30</v>
      </c>
      <c r="J14698" s="121" t="s">
        <v>77</v>
      </c>
      <c r="K14698" s="121" t="s">
        <v>584</v>
      </c>
      <c r="L14698" s="157" t="s">
        <v>32</v>
      </c>
      <c r="M14698" s="120" t="s">
        <v>78</v>
      </c>
    </row>
    <row r="14699" spans="1:14" ht="27.6">
      <c r="A14699" s="116">
        <v>14699</v>
      </c>
      <c r="B14699" s="129">
        <v>44585</v>
      </c>
      <c r="D14699" s="120" t="s">
        <v>252</v>
      </c>
      <c r="E14699" s="120" t="s">
        <v>32746</v>
      </c>
      <c r="F14699" s="209" t="s">
        <v>32747</v>
      </c>
      <c r="G14699" s="119" t="s">
        <v>8787</v>
      </c>
      <c r="H14699" s="121" t="s">
        <v>29</v>
      </c>
      <c r="I14699" s="121" t="s">
        <v>30</v>
      </c>
      <c r="J14699" s="121" t="s">
        <v>77</v>
      </c>
      <c r="K14699" s="121" t="s">
        <v>65</v>
      </c>
      <c r="L14699" s="157" t="s">
        <v>32</v>
      </c>
      <c r="M14699" s="120" t="s">
        <v>78</v>
      </c>
    </row>
    <row r="14700" spans="1:14">
      <c r="A14700" s="116">
        <v>14700</v>
      </c>
      <c r="B14700" s="129">
        <v>44585</v>
      </c>
      <c r="D14700" s="120" t="s">
        <v>252</v>
      </c>
      <c r="E14700" s="120" t="s">
        <v>32748</v>
      </c>
      <c r="F14700" s="209" t="s">
        <v>7254</v>
      </c>
      <c r="G14700" s="119" t="s">
        <v>32749</v>
      </c>
      <c r="H14700" s="121" t="s">
        <v>29</v>
      </c>
      <c r="I14700" s="121" t="s">
        <v>30</v>
      </c>
      <c r="J14700" s="121" t="s">
        <v>3886</v>
      </c>
      <c r="K14700" s="121" t="s">
        <v>65</v>
      </c>
      <c r="L14700" s="157" t="s">
        <v>32</v>
      </c>
      <c r="M14700" s="120" t="s">
        <v>78</v>
      </c>
    </row>
    <row r="14701" spans="1:14">
      <c r="A14701" s="116">
        <v>14701</v>
      </c>
      <c r="B14701" s="129">
        <v>44585</v>
      </c>
      <c r="D14701" s="120" t="s">
        <v>252</v>
      </c>
      <c r="E14701" s="120" t="s">
        <v>32750</v>
      </c>
      <c r="F14701" s="209" t="s">
        <v>32751</v>
      </c>
      <c r="G14701" s="119" t="s">
        <v>32749</v>
      </c>
      <c r="H14701" s="121" t="s">
        <v>29</v>
      </c>
      <c r="I14701" s="121" t="s">
        <v>30</v>
      </c>
      <c r="J14701" s="121" t="s">
        <v>3886</v>
      </c>
      <c r="K14701" s="121" t="s">
        <v>65</v>
      </c>
      <c r="L14701" s="157" t="s">
        <v>32</v>
      </c>
      <c r="M14701" s="120" t="s">
        <v>78</v>
      </c>
    </row>
    <row r="14702" spans="1:14">
      <c r="A14702" s="116">
        <v>14702</v>
      </c>
      <c r="B14702" s="129">
        <v>44582</v>
      </c>
      <c r="D14702" s="120" t="s">
        <v>252</v>
      </c>
      <c r="E14702" s="120" t="s">
        <v>32752</v>
      </c>
      <c r="F14702" s="209" t="s">
        <v>704</v>
      </c>
      <c r="G14702" s="119" t="s">
        <v>32753</v>
      </c>
      <c r="H14702" s="121" t="s">
        <v>53</v>
      </c>
      <c r="I14702" s="121" t="s">
        <v>30</v>
      </c>
      <c r="J14702" s="121" t="s">
        <v>435</v>
      </c>
      <c r="K14702" s="121" t="s">
        <v>584</v>
      </c>
      <c r="L14702" s="157" t="s">
        <v>32</v>
      </c>
      <c r="M14702" s="120" t="s">
        <v>78</v>
      </c>
    </row>
    <row r="14703" spans="1:14">
      <c r="A14703" s="116">
        <v>14703</v>
      </c>
      <c r="B14703" s="129">
        <v>44582</v>
      </c>
      <c r="D14703" s="120" t="s">
        <v>252</v>
      </c>
      <c r="E14703" s="120" t="s">
        <v>32754</v>
      </c>
      <c r="F14703" s="209" t="s">
        <v>32755</v>
      </c>
      <c r="G14703" s="119" t="s">
        <v>15106</v>
      </c>
      <c r="H14703" s="121" t="s">
        <v>53</v>
      </c>
      <c r="I14703" s="121" t="s">
        <v>30</v>
      </c>
      <c r="J14703" s="121" t="s">
        <v>7087</v>
      </c>
      <c r="K14703" s="121" t="s">
        <v>584</v>
      </c>
      <c r="L14703" s="157" t="s">
        <v>32</v>
      </c>
      <c r="M14703" s="120" t="s">
        <v>78</v>
      </c>
    </row>
    <row r="14704" spans="1:14">
      <c r="A14704" s="116">
        <v>14704</v>
      </c>
      <c r="B14704" s="129">
        <v>44585</v>
      </c>
      <c r="D14704" s="120" t="s">
        <v>25</v>
      </c>
      <c r="E14704" s="120" t="s">
        <v>32756</v>
      </c>
      <c r="F14704" s="209" t="s">
        <v>32757</v>
      </c>
      <c r="G14704" s="119" t="s">
        <v>1100</v>
      </c>
      <c r="H14704" s="121" t="s">
        <v>53</v>
      </c>
      <c r="I14704" s="121" t="s">
        <v>63</v>
      </c>
      <c r="J14704" s="121" t="s">
        <v>328</v>
      </c>
      <c r="K14704" s="121" t="s">
        <v>65</v>
      </c>
      <c r="L14704" s="157" t="s">
        <v>32</v>
      </c>
      <c r="M14704" s="120" t="s">
        <v>33</v>
      </c>
    </row>
    <row r="14705" spans="1:15" ht="27.6">
      <c r="A14705" s="116">
        <v>14705</v>
      </c>
      <c r="B14705" s="129">
        <v>44585</v>
      </c>
      <c r="D14705" s="120" t="s">
        <v>25</v>
      </c>
      <c r="E14705" s="120" t="s">
        <v>32758</v>
      </c>
      <c r="F14705" s="209" t="s">
        <v>32759</v>
      </c>
      <c r="G14705" s="119" t="s">
        <v>4455</v>
      </c>
      <c r="H14705" s="121" t="s">
        <v>76</v>
      </c>
      <c r="I14705" s="121" t="s">
        <v>63</v>
      </c>
      <c r="J14705" s="121" t="s">
        <v>328</v>
      </c>
      <c r="K14705" s="121" t="s">
        <v>65</v>
      </c>
      <c r="L14705" s="157" t="s">
        <v>32</v>
      </c>
      <c r="M14705" s="120" t="s">
        <v>33</v>
      </c>
    </row>
    <row r="14706" spans="1:15" ht="27.6">
      <c r="A14706" s="116">
        <v>14706</v>
      </c>
      <c r="B14706" s="129">
        <v>44585</v>
      </c>
      <c r="D14706" s="120" t="s">
        <v>25</v>
      </c>
      <c r="E14706" s="120" t="s">
        <v>32760</v>
      </c>
      <c r="F14706" s="209" t="s">
        <v>32761</v>
      </c>
      <c r="G14706" s="119" t="s">
        <v>6754</v>
      </c>
      <c r="H14706" s="121" t="s">
        <v>1173</v>
      </c>
      <c r="I14706" s="121" t="s">
        <v>30</v>
      </c>
      <c r="J14706" s="121" t="s">
        <v>77</v>
      </c>
      <c r="K14706" s="121" t="s">
        <v>65</v>
      </c>
      <c r="L14706" s="157">
        <v>44582</v>
      </c>
      <c r="M14706" s="120" t="s">
        <v>78</v>
      </c>
    </row>
    <row r="14707" spans="1:15">
      <c r="A14707" s="116">
        <v>14707</v>
      </c>
      <c r="B14707" s="129">
        <v>44585</v>
      </c>
      <c r="D14707" s="120" t="s">
        <v>25</v>
      </c>
      <c r="E14707" s="120" t="s">
        <v>32762</v>
      </c>
      <c r="F14707" s="209" t="s">
        <v>32763</v>
      </c>
      <c r="G14707" s="119" t="s">
        <v>1033</v>
      </c>
      <c r="H14707" s="121" t="s">
        <v>1173</v>
      </c>
      <c r="I14707" s="121" t="s">
        <v>30</v>
      </c>
      <c r="J14707" s="121" t="s">
        <v>1540</v>
      </c>
      <c r="K14707" s="121" t="s">
        <v>65</v>
      </c>
      <c r="L14707" s="157" t="s">
        <v>32</v>
      </c>
      <c r="M14707" s="120" t="s">
        <v>78</v>
      </c>
    </row>
    <row r="14708" spans="1:15">
      <c r="A14708" s="116">
        <v>14708</v>
      </c>
      <c r="B14708" s="129">
        <v>44585</v>
      </c>
      <c r="D14708" s="120" t="s">
        <v>25</v>
      </c>
      <c r="E14708" s="120" t="s">
        <v>32764</v>
      </c>
      <c r="F14708" s="209" t="s">
        <v>7939</v>
      </c>
      <c r="G14708" s="119" t="s">
        <v>7940</v>
      </c>
      <c r="H14708" s="121" t="s">
        <v>1173</v>
      </c>
      <c r="I14708" s="121" t="s">
        <v>30</v>
      </c>
      <c r="J14708" s="121" t="s">
        <v>5018</v>
      </c>
      <c r="K14708" s="121" t="s">
        <v>65</v>
      </c>
      <c r="L14708" s="157" t="s">
        <v>32</v>
      </c>
      <c r="M14708" s="120" t="s">
        <v>78</v>
      </c>
    </row>
    <row r="14709" spans="1:15" ht="27.6">
      <c r="A14709" s="116">
        <v>14709</v>
      </c>
      <c r="B14709" s="129">
        <v>44585</v>
      </c>
      <c r="D14709" s="120" t="s">
        <v>25</v>
      </c>
      <c r="E14709" s="120" t="s">
        <v>32765</v>
      </c>
      <c r="F14709" s="209" t="s">
        <v>32766</v>
      </c>
      <c r="G14709" s="119" t="s">
        <v>32767</v>
      </c>
      <c r="H14709" s="121" t="s">
        <v>177</v>
      </c>
      <c r="I14709" s="121" t="s">
        <v>30</v>
      </c>
      <c r="J14709" s="121" t="s">
        <v>87</v>
      </c>
      <c r="K14709" s="121" t="s">
        <v>65</v>
      </c>
      <c r="L14709" s="157" t="s">
        <v>32</v>
      </c>
      <c r="M14709" s="120" t="s">
        <v>33</v>
      </c>
    </row>
    <row r="14710" spans="1:15">
      <c r="A14710" s="116">
        <v>14710</v>
      </c>
      <c r="B14710" s="129">
        <v>44585</v>
      </c>
      <c r="D14710" s="120" t="s">
        <v>25</v>
      </c>
      <c r="E14710" s="120" t="s">
        <v>32768</v>
      </c>
      <c r="F14710" s="209" t="s">
        <v>32769</v>
      </c>
      <c r="G14710" s="119" t="s">
        <v>32770</v>
      </c>
      <c r="H14710" s="121" t="s">
        <v>41</v>
      </c>
      <c r="I14710" s="121" t="s">
        <v>30</v>
      </c>
      <c r="J14710" s="121" t="s">
        <v>529</v>
      </c>
      <c r="K14710" s="121" t="s">
        <v>65</v>
      </c>
      <c r="L14710" s="157" t="s">
        <v>32</v>
      </c>
      <c r="M14710" s="120" t="s">
        <v>33</v>
      </c>
    </row>
    <row r="14711" spans="1:15">
      <c r="A14711" s="116">
        <v>14711</v>
      </c>
      <c r="B14711" s="129">
        <v>44585</v>
      </c>
      <c r="D14711" s="120" t="s">
        <v>25</v>
      </c>
      <c r="E14711" s="120" t="s">
        <v>32771</v>
      </c>
      <c r="F14711" s="209" t="s">
        <v>32772</v>
      </c>
      <c r="G14711" s="119" t="s">
        <v>32773</v>
      </c>
      <c r="H14711" s="121" t="s">
        <v>41</v>
      </c>
      <c r="I14711" s="121" t="s">
        <v>42</v>
      </c>
      <c r="J14711" s="121" t="s">
        <v>72</v>
      </c>
      <c r="K14711" s="121" t="s">
        <v>65</v>
      </c>
      <c r="L14711" s="157" t="s">
        <v>32</v>
      </c>
      <c r="M14711" s="120" t="s">
        <v>33</v>
      </c>
    </row>
    <row r="14712" spans="1:15" ht="27.6">
      <c r="A14712" s="116">
        <v>14712</v>
      </c>
      <c r="B14712" s="129">
        <v>44585</v>
      </c>
      <c r="D14712" s="120" t="s">
        <v>25</v>
      </c>
      <c r="E14712" s="120" t="s">
        <v>32774</v>
      </c>
      <c r="F14712" s="209" t="s">
        <v>32775</v>
      </c>
      <c r="G14712" s="119" t="s">
        <v>21988</v>
      </c>
      <c r="H14712" s="121" t="s">
        <v>177</v>
      </c>
      <c r="I14712" s="121" t="s">
        <v>30</v>
      </c>
      <c r="J14712" s="121" t="s">
        <v>87</v>
      </c>
      <c r="K14712" s="121" t="s">
        <v>65</v>
      </c>
      <c r="L14712" s="157" t="s">
        <v>32</v>
      </c>
      <c r="M14712" s="120" t="s">
        <v>78</v>
      </c>
    </row>
    <row r="14713" spans="1:15">
      <c r="A14713" s="116">
        <v>14713</v>
      </c>
      <c r="B14713" s="129">
        <v>44585</v>
      </c>
      <c r="D14713" s="120" t="s">
        <v>25</v>
      </c>
      <c r="E14713" s="120" t="s">
        <v>32776</v>
      </c>
      <c r="F14713" s="209" t="s">
        <v>32777</v>
      </c>
      <c r="G14713" s="119" t="s">
        <v>32778</v>
      </c>
      <c r="H14713" s="121" t="s">
        <v>53</v>
      </c>
      <c r="I14713" s="121" t="s">
        <v>42</v>
      </c>
      <c r="J14713" s="121" t="s">
        <v>43</v>
      </c>
      <c r="K14713" s="121" t="s">
        <v>65</v>
      </c>
      <c r="L14713" s="157" t="s">
        <v>32</v>
      </c>
      <c r="M14713" s="120" t="s">
        <v>78</v>
      </c>
    </row>
    <row r="14714" spans="1:15">
      <c r="A14714" s="116">
        <v>14714</v>
      </c>
      <c r="B14714" s="129">
        <v>44585</v>
      </c>
      <c r="D14714" s="120" t="s">
        <v>25</v>
      </c>
      <c r="E14714" s="120" t="s">
        <v>32779</v>
      </c>
      <c r="F14714" s="209" t="s">
        <v>32780</v>
      </c>
      <c r="G14714" s="119" t="s">
        <v>32781</v>
      </c>
      <c r="H14714" s="121" t="s">
        <v>1173</v>
      </c>
      <c r="I14714" s="121" t="s">
        <v>30</v>
      </c>
      <c r="J14714" s="121" t="s">
        <v>5018</v>
      </c>
      <c r="K14714" s="121" t="s">
        <v>65</v>
      </c>
      <c r="L14714" s="157" t="s">
        <v>32</v>
      </c>
      <c r="M14714" s="120" t="s">
        <v>78</v>
      </c>
    </row>
    <row r="14715" spans="1:15" ht="27.6">
      <c r="A14715" s="116">
        <v>14715</v>
      </c>
      <c r="B14715" s="129">
        <v>44585</v>
      </c>
      <c r="D14715" s="120" t="s">
        <v>25</v>
      </c>
      <c r="E14715" s="120" t="s">
        <v>32782</v>
      </c>
      <c r="F14715" s="209" t="s">
        <v>32783</v>
      </c>
      <c r="G14715" s="119" t="s">
        <v>32784</v>
      </c>
      <c r="H14715" s="121" t="s">
        <v>177</v>
      </c>
      <c r="I14715" s="121" t="s">
        <v>30</v>
      </c>
      <c r="J14715" s="121" t="s">
        <v>87</v>
      </c>
      <c r="K14715" s="121" t="s">
        <v>65</v>
      </c>
      <c r="L14715" s="157" t="s">
        <v>32</v>
      </c>
      <c r="M14715" s="120" t="s">
        <v>78</v>
      </c>
    </row>
    <row r="14716" spans="1:15">
      <c r="A14716" s="116">
        <v>14716</v>
      </c>
      <c r="B14716" s="129">
        <v>44585</v>
      </c>
      <c r="D14716" s="120" t="s">
        <v>25</v>
      </c>
      <c r="E14716" s="120" t="s">
        <v>32785</v>
      </c>
      <c r="F14716" s="209" t="s">
        <v>32786</v>
      </c>
      <c r="G14716" s="119" t="s">
        <v>7940</v>
      </c>
      <c r="H14716" s="121" t="s">
        <v>1173</v>
      </c>
      <c r="I14716" s="121" t="s">
        <v>42</v>
      </c>
      <c r="J14716" s="121" t="s">
        <v>72</v>
      </c>
      <c r="K14716" s="121" t="s">
        <v>65</v>
      </c>
      <c r="L14716" s="157" t="s">
        <v>32</v>
      </c>
      <c r="M14716" s="120" t="s">
        <v>78</v>
      </c>
    </row>
    <row r="14717" spans="1:15">
      <c r="A14717" s="116">
        <v>14717</v>
      </c>
      <c r="B14717" s="129">
        <v>44585</v>
      </c>
      <c r="D14717" s="120" t="s">
        <v>25</v>
      </c>
      <c r="E14717" s="120" t="s">
        <v>32787</v>
      </c>
      <c r="F14717" s="209" t="s">
        <v>32788</v>
      </c>
      <c r="G14717" s="119" t="s">
        <v>7598</v>
      </c>
      <c r="H14717" s="121" t="s">
        <v>97</v>
      </c>
      <c r="I14717" s="121" t="s">
        <v>30</v>
      </c>
      <c r="J14717" s="121" t="s">
        <v>77</v>
      </c>
      <c r="K14717" s="121" t="s">
        <v>65</v>
      </c>
      <c r="L14717" s="157" t="s">
        <v>32</v>
      </c>
      <c r="M14717" s="120" t="s">
        <v>78</v>
      </c>
    </row>
    <row r="14718" spans="1:15">
      <c r="A14718" s="116">
        <v>14718</v>
      </c>
      <c r="B14718" s="129">
        <v>44585</v>
      </c>
      <c r="D14718" s="120" t="s">
        <v>25</v>
      </c>
      <c r="E14718" s="120" t="s">
        <v>32789</v>
      </c>
      <c r="F14718" s="209" t="s">
        <v>32790</v>
      </c>
      <c r="G14718" s="119" t="s">
        <v>32791</v>
      </c>
      <c r="H14718" s="121" t="s">
        <v>177</v>
      </c>
      <c r="I14718" s="121" t="s">
        <v>63</v>
      </c>
      <c r="J14718" s="121" t="s">
        <v>328</v>
      </c>
      <c r="K14718" s="121" t="s">
        <v>65</v>
      </c>
      <c r="L14718" s="157" t="s">
        <v>32</v>
      </c>
      <c r="M14718" s="120" t="s">
        <v>33</v>
      </c>
    </row>
    <row r="14719" spans="1:15">
      <c r="A14719" s="116">
        <v>14719</v>
      </c>
      <c r="B14719" s="129">
        <v>44582</v>
      </c>
      <c r="D14719" s="120" t="s">
        <v>252</v>
      </c>
      <c r="E14719" s="120" t="s">
        <v>32792</v>
      </c>
      <c r="F14719" s="209" t="s">
        <v>32793</v>
      </c>
      <c r="G14719" s="119" t="s">
        <v>5114</v>
      </c>
      <c r="H14719" s="121" t="s">
        <v>76</v>
      </c>
      <c r="I14719" s="121" t="s">
        <v>42</v>
      </c>
      <c r="J14719" s="121" t="s">
        <v>82</v>
      </c>
      <c r="K14719" s="121" t="s">
        <v>584</v>
      </c>
      <c r="L14719" s="157" t="s">
        <v>32</v>
      </c>
      <c r="M14719" s="120" t="s">
        <v>78</v>
      </c>
    </row>
    <row r="14720" spans="1:15">
      <c r="A14720" s="116">
        <v>14720</v>
      </c>
      <c r="B14720" s="129">
        <v>44582</v>
      </c>
      <c r="D14720" s="120" t="s">
        <v>252</v>
      </c>
      <c r="E14720" s="120" t="s">
        <v>32794</v>
      </c>
      <c r="F14720" s="209" t="s">
        <v>32795</v>
      </c>
      <c r="G14720" s="119" t="s">
        <v>32796</v>
      </c>
      <c r="H14720" s="121" t="s">
        <v>76</v>
      </c>
      <c r="I14720" s="121" t="s">
        <v>63</v>
      </c>
      <c r="J14720" s="121" t="s">
        <v>328</v>
      </c>
      <c r="K14720" s="121" t="s">
        <v>584</v>
      </c>
      <c r="L14720" s="157" t="s">
        <v>32</v>
      </c>
      <c r="M14720" s="120" t="s">
        <v>33</v>
      </c>
      <c r="N14720" s="131">
        <v>44586</v>
      </c>
      <c r="O14720" s="131">
        <v>44650</v>
      </c>
    </row>
    <row r="14721" spans="1:15">
      <c r="A14721" s="116">
        <v>14721</v>
      </c>
      <c r="B14721" s="129">
        <v>44585</v>
      </c>
      <c r="D14721" s="120" t="s">
        <v>252</v>
      </c>
      <c r="E14721" s="120" t="s">
        <v>32797</v>
      </c>
      <c r="F14721" s="209" t="s">
        <v>32798</v>
      </c>
      <c r="G14721" s="119" t="s">
        <v>6813</v>
      </c>
      <c r="H14721" s="121" t="s">
        <v>53</v>
      </c>
      <c r="I14721" s="121" t="s">
        <v>42</v>
      </c>
      <c r="J14721" s="121" t="s">
        <v>72</v>
      </c>
      <c r="K14721" s="121" t="s">
        <v>65</v>
      </c>
      <c r="L14721" s="157" t="s">
        <v>32</v>
      </c>
      <c r="M14721" s="120" t="s">
        <v>78</v>
      </c>
    </row>
    <row r="14722" spans="1:15">
      <c r="A14722" s="116">
        <v>14722</v>
      </c>
      <c r="B14722" s="129">
        <v>44585</v>
      </c>
      <c r="D14722" s="120" t="s">
        <v>252</v>
      </c>
      <c r="E14722" s="120" t="s">
        <v>32799</v>
      </c>
      <c r="F14722" s="209" t="s">
        <v>32800</v>
      </c>
      <c r="G14722" s="119" t="s">
        <v>32801</v>
      </c>
      <c r="H14722" s="121" t="s">
        <v>29</v>
      </c>
      <c r="I14722" s="121" t="s">
        <v>30</v>
      </c>
      <c r="J14722" s="121" t="s">
        <v>7087</v>
      </c>
      <c r="K14722" s="121" t="s">
        <v>65</v>
      </c>
      <c r="L14722" s="157" t="s">
        <v>32</v>
      </c>
      <c r="M14722" s="120" t="s">
        <v>33</v>
      </c>
      <c r="N14722" s="131">
        <v>44600</v>
      </c>
    </row>
    <row r="14723" spans="1:15">
      <c r="A14723" s="116">
        <v>14723</v>
      </c>
      <c r="B14723" s="129">
        <v>44585</v>
      </c>
      <c r="D14723" s="120" t="s">
        <v>252</v>
      </c>
      <c r="E14723" s="120" t="s">
        <v>32802</v>
      </c>
      <c r="F14723" s="209" t="s">
        <v>13200</v>
      </c>
      <c r="G14723" s="119" t="s">
        <v>1676</v>
      </c>
      <c r="H14723" s="121" t="s">
        <v>53</v>
      </c>
      <c r="I14723" s="121" t="s">
        <v>30</v>
      </c>
      <c r="J14723" s="121" t="s">
        <v>77</v>
      </c>
      <c r="K14723" s="121" t="s">
        <v>65</v>
      </c>
      <c r="L14723" s="157" t="s">
        <v>32</v>
      </c>
      <c r="M14723" s="120" t="s">
        <v>78</v>
      </c>
    </row>
    <row r="14724" spans="1:15">
      <c r="A14724" s="116">
        <v>14724</v>
      </c>
      <c r="B14724" s="129">
        <v>44585</v>
      </c>
      <c r="D14724" s="120" t="s">
        <v>252</v>
      </c>
      <c r="E14724" s="120" t="s">
        <v>32803</v>
      </c>
      <c r="F14724" s="209" t="s">
        <v>32804</v>
      </c>
      <c r="G14724" s="119" t="s">
        <v>1676</v>
      </c>
      <c r="H14724" s="121" t="s">
        <v>53</v>
      </c>
      <c r="I14724" s="121" t="s">
        <v>42</v>
      </c>
      <c r="J14724" s="121" t="s">
        <v>72</v>
      </c>
      <c r="K14724" s="121" t="s">
        <v>65</v>
      </c>
      <c r="L14724" s="157" t="s">
        <v>32</v>
      </c>
      <c r="M14724" s="120" t="s">
        <v>78</v>
      </c>
    </row>
    <row r="14725" spans="1:15" ht="27.6">
      <c r="A14725" s="116">
        <v>14725</v>
      </c>
      <c r="B14725" s="129">
        <v>44582</v>
      </c>
      <c r="D14725" s="120" t="s">
        <v>580</v>
      </c>
      <c r="E14725" s="120" t="s">
        <v>32805</v>
      </c>
      <c r="F14725" s="209" t="s">
        <v>32806</v>
      </c>
      <c r="G14725" s="119" t="s">
        <v>2698</v>
      </c>
      <c r="H14725" s="121" t="s">
        <v>1173</v>
      </c>
      <c r="I14725" s="121" t="s">
        <v>42</v>
      </c>
      <c r="J14725" s="121" t="s">
        <v>82</v>
      </c>
      <c r="K14725" s="121" t="s">
        <v>65</v>
      </c>
      <c r="L14725" s="157" t="s">
        <v>32</v>
      </c>
      <c r="M14725" s="120" t="s">
        <v>33</v>
      </c>
      <c r="N14725" s="131">
        <v>44585</v>
      </c>
      <c r="O14725" s="131">
        <v>44656</v>
      </c>
    </row>
    <row r="14726" spans="1:15">
      <c r="A14726" s="116">
        <v>14726</v>
      </c>
      <c r="B14726" s="129">
        <v>44582</v>
      </c>
      <c r="D14726" s="120" t="s">
        <v>580</v>
      </c>
      <c r="E14726" s="120" t="s">
        <v>32807</v>
      </c>
      <c r="F14726" s="209" t="s">
        <v>3640</v>
      </c>
      <c r="G14726" s="119" t="s">
        <v>32808</v>
      </c>
      <c r="H14726" s="121" t="s">
        <v>29</v>
      </c>
      <c r="I14726" s="121" t="s">
        <v>42</v>
      </c>
      <c r="J14726" s="121" t="s">
        <v>72</v>
      </c>
      <c r="K14726" s="121" t="s">
        <v>65</v>
      </c>
      <c r="L14726" s="157" t="s">
        <v>32</v>
      </c>
      <c r="M14726" s="120" t="s">
        <v>78</v>
      </c>
    </row>
    <row r="14727" spans="1:15">
      <c r="A14727" s="116">
        <v>14727</v>
      </c>
      <c r="B14727" s="129">
        <v>44582</v>
      </c>
      <c r="D14727" s="120" t="s">
        <v>580</v>
      </c>
      <c r="E14727" s="120" t="s">
        <v>32809</v>
      </c>
      <c r="F14727" s="209" t="s">
        <v>415</v>
      </c>
      <c r="G14727" s="119" t="s">
        <v>3347</v>
      </c>
      <c r="H14727" s="121" t="s">
        <v>177</v>
      </c>
      <c r="I14727" s="121" t="s">
        <v>42</v>
      </c>
      <c r="J14727" s="121" t="s">
        <v>72</v>
      </c>
      <c r="K14727" s="121" t="s">
        <v>65</v>
      </c>
      <c r="L14727" s="157" t="s">
        <v>32</v>
      </c>
      <c r="M14727" s="120" t="s">
        <v>184</v>
      </c>
      <c r="N14727" s="131">
        <v>44587</v>
      </c>
      <c r="O14727" s="131">
        <v>44620</v>
      </c>
    </row>
    <row r="14728" spans="1:15">
      <c r="A14728" s="116">
        <v>14728</v>
      </c>
      <c r="B14728" s="129">
        <v>44582</v>
      </c>
      <c r="D14728" s="120" t="s">
        <v>580</v>
      </c>
      <c r="E14728" s="120" t="s">
        <v>32810</v>
      </c>
      <c r="F14728" s="209" t="s">
        <v>10820</v>
      </c>
      <c r="G14728" s="119" t="s">
        <v>16846</v>
      </c>
      <c r="H14728" s="121" t="s">
        <v>29</v>
      </c>
      <c r="I14728" s="121" t="s">
        <v>30</v>
      </c>
      <c r="J14728" s="121" t="s">
        <v>7216</v>
      </c>
      <c r="K14728" s="121" t="s">
        <v>65</v>
      </c>
      <c r="L14728" s="157" t="s">
        <v>32</v>
      </c>
      <c r="M14728" s="120" t="s">
        <v>33</v>
      </c>
      <c r="N14728" s="131">
        <v>44594</v>
      </c>
      <c r="O14728" s="131">
        <v>44656</v>
      </c>
    </row>
    <row r="14729" spans="1:15">
      <c r="A14729" s="116">
        <v>14729</v>
      </c>
      <c r="B14729" s="129">
        <v>44582</v>
      </c>
      <c r="D14729" s="120" t="s">
        <v>580</v>
      </c>
      <c r="E14729" s="120" t="s">
        <v>32811</v>
      </c>
      <c r="F14729" s="209" t="s">
        <v>32812</v>
      </c>
      <c r="G14729" s="119" t="s">
        <v>32813</v>
      </c>
      <c r="H14729" s="121" t="s">
        <v>101</v>
      </c>
      <c r="I14729" s="121" t="s">
        <v>30</v>
      </c>
      <c r="J14729" s="121" t="s">
        <v>485</v>
      </c>
      <c r="K14729" s="121" t="s">
        <v>65</v>
      </c>
      <c r="L14729" s="157" t="s">
        <v>32</v>
      </c>
      <c r="M14729" s="120" t="s">
        <v>78</v>
      </c>
    </row>
    <row r="14730" spans="1:15">
      <c r="A14730" s="116">
        <v>14730</v>
      </c>
      <c r="B14730" s="129">
        <v>44582</v>
      </c>
      <c r="D14730" s="120" t="s">
        <v>580</v>
      </c>
      <c r="E14730" s="120" t="s">
        <v>32814</v>
      </c>
      <c r="F14730" s="209" t="s">
        <v>14179</v>
      </c>
      <c r="G14730" s="119" t="s">
        <v>9737</v>
      </c>
      <c r="H14730" s="121" t="s">
        <v>461</v>
      </c>
      <c r="I14730" s="121" t="s">
        <v>30</v>
      </c>
      <c r="J14730" s="121" t="s">
        <v>7131</v>
      </c>
      <c r="K14730" s="121" t="s">
        <v>65</v>
      </c>
      <c r="L14730" s="157" t="s">
        <v>32</v>
      </c>
      <c r="M14730" s="120" t="s">
        <v>78</v>
      </c>
    </row>
    <row r="14731" spans="1:15" ht="27.6">
      <c r="A14731" s="116">
        <v>14731</v>
      </c>
      <c r="B14731" s="129">
        <v>44582</v>
      </c>
      <c r="D14731" s="120" t="s">
        <v>580</v>
      </c>
      <c r="E14731" s="120" t="s">
        <v>32815</v>
      </c>
      <c r="F14731" s="209" t="s">
        <v>32816</v>
      </c>
      <c r="G14731" s="119" t="s">
        <v>25482</v>
      </c>
      <c r="H14731" s="121" t="s">
        <v>29</v>
      </c>
      <c r="I14731" s="121" t="s">
        <v>42</v>
      </c>
      <c r="J14731" s="121" t="s">
        <v>72</v>
      </c>
      <c r="K14731" s="121" t="s">
        <v>65</v>
      </c>
      <c r="L14731" s="157" t="s">
        <v>32</v>
      </c>
      <c r="M14731" s="120" t="s">
        <v>78</v>
      </c>
    </row>
    <row r="14732" spans="1:15">
      <c r="A14732" s="116">
        <v>14732</v>
      </c>
      <c r="B14732" s="129">
        <v>44582</v>
      </c>
      <c r="D14732" s="120" t="s">
        <v>580</v>
      </c>
      <c r="E14732" s="120" t="s">
        <v>32817</v>
      </c>
      <c r="F14732" s="209" t="s">
        <v>32818</v>
      </c>
      <c r="G14732" s="119" t="s">
        <v>32819</v>
      </c>
      <c r="H14732" s="121" t="s">
        <v>140</v>
      </c>
      <c r="I14732" s="121" t="s">
        <v>30</v>
      </c>
      <c r="J14732" s="121" t="s">
        <v>7234</v>
      </c>
      <c r="K14732" s="121" t="s">
        <v>65</v>
      </c>
      <c r="L14732" s="157" t="s">
        <v>32</v>
      </c>
      <c r="M14732" s="120" t="s">
        <v>33</v>
      </c>
      <c r="N14732" s="131">
        <v>44586</v>
      </c>
      <c r="O14732" s="131">
        <v>44656</v>
      </c>
    </row>
    <row r="14733" spans="1:15">
      <c r="A14733" s="116">
        <v>14733</v>
      </c>
      <c r="B14733" s="129">
        <v>44582</v>
      </c>
      <c r="D14733" s="120" t="s">
        <v>580</v>
      </c>
      <c r="E14733" s="120" t="s">
        <v>32820</v>
      </c>
      <c r="F14733" s="209" t="s">
        <v>7636</v>
      </c>
      <c r="G14733" s="119" t="s">
        <v>23353</v>
      </c>
      <c r="H14733" s="121" t="s">
        <v>140</v>
      </c>
      <c r="I14733" s="121" t="s">
        <v>30</v>
      </c>
      <c r="J14733" s="121" t="s">
        <v>7216</v>
      </c>
      <c r="K14733" s="121" t="s">
        <v>65</v>
      </c>
      <c r="L14733" s="157" t="s">
        <v>32</v>
      </c>
      <c r="M14733" s="120" t="s">
        <v>78</v>
      </c>
    </row>
    <row r="14734" spans="1:15">
      <c r="A14734" s="116">
        <v>14734</v>
      </c>
      <c r="B14734" s="129">
        <v>44582</v>
      </c>
      <c r="D14734" s="120" t="s">
        <v>580</v>
      </c>
      <c r="E14734" s="120" t="s">
        <v>32821</v>
      </c>
      <c r="F14734" s="209" t="s">
        <v>104</v>
      </c>
      <c r="G14734" s="119" t="s">
        <v>1662</v>
      </c>
      <c r="H14734" s="121" t="s">
        <v>76</v>
      </c>
      <c r="I14734" s="121" t="s">
        <v>30</v>
      </c>
      <c r="J14734" s="121" t="s">
        <v>7087</v>
      </c>
      <c r="K14734" s="121" t="s">
        <v>65</v>
      </c>
      <c r="L14734" s="157" t="s">
        <v>32</v>
      </c>
      <c r="M14734" s="120" t="s">
        <v>78</v>
      </c>
    </row>
    <row r="14735" spans="1:15">
      <c r="A14735" s="116">
        <v>14735</v>
      </c>
      <c r="B14735" s="129">
        <v>44582</v>
      </c>
      <c r="D14735" s="120" t="s">
        <v>580</v>
      </c>
      <c r="E14735" s="120" t="s">
        <v>32822</v>
      </c>
      <c r="F14735" s="209" t="s">
        <v>2827</v>
      </c>
      <c r="G14735" s="119" t="s">
        <v>14720</v>
      </c>
      <c r="H14735" s="121" t="s">
        <v>29</v>
      </c>
      <c r="I14735" s="121" t="s">
        <v>30</v>
      </c>
      <c r="J14735" s="121" t="s">
        <v>7234</v>
      </c>
      <c r="K14735" s="121" t="s">
        <v>65</v>
      </c>
      <c r="L14735" s="157" t="s">
        <v>32</v>
      </c>
      <c r="M14735" s="120" t="s">
        <v>78</v>
      </c>
    </row>
    <row r="14736" spans="1:15" ht="27.6">
      <c r="A14736" s="116">
        <v>14736</v>
      </c>
      <c r="B14736" s="129">
        <v>44582</v>
      </c>
      <c r="D14736" s="120" t="s">
        <v>580</v>
      </c>
      <c r="E14736" s="120" t="s">
        <v>32823</v>
      </c>
      <c r="F14736" s="209" t="s">
        <v>32824</v>
      </c>
      <c r="G14736" s="119" t="s">
        <v>16320</v>
      </c>
      <c r="H14736" s="121" t="s">
        <v>29</v>
      </c>
      <c r="I14736" s="121" t="s">
        <v>30</v>
      </c>
      <c r="J14736" s="121" t="s">
        <v>77</v>
      </c>
      <c r="K14736" s="121" t="s">
        <v>65</v>
      </c>
      <c r="L14736" s="157" t="s">
        <v>32</v>
      </c>
      <c r="M14736" s="120" t="s">
        <v>78</v>
      </c>
    </row>
    <row r="14737" spans="1:25">
      <c r="A14737" s="116">
        <v>14737</v>
      </c>
      <c r="B14737" s="129">
        <v>44582</v>
      </c>
      <c r="D14737" s="120" t="s">
        <v>580</v>
      </c>
      <c r="E14737" s="120" t="s">
        <v>32825</v>
      </c>
      <c r="F14737" s="209" t="s">
        <v>32826</v>
      </c>
      <c r="G14737" s="119" t="s">
        <v>26166</v>
      </c>
      <c r="H14737" s="121" t="s">
        <v>41</v>
      </c>
      <c r="I14737" s="121" t="s">
        <v>30</v>
      </c>
      <c r="J14737" s="121" t="s">
        <v>87</v>
      </c>
      <c r="K14737" s="121" t="s">
        <v>65</v>
      </c>
      <c r="L14737" s="157" t="s">
        <v>32</v>
      </c>
      <c r="M14737" s="120" t="s">
        <v>33</v>
      </c>
      <c r="N14737" s="131">
        <v>44594</v>
      </c>
      <c r="O14737" s="131">
        <v>44600</v>
      </c>
      <c r="S14737" s="120" t="s">
        <v>92</v>
      </c>
      <c r="Y14737" s="116" t="s">
        <v>32827</v>
      </c>
    </row>
    <row r="14738" spans="1:25">
      <c r="A14738" s="116">
        <v>14738</v>
      </c>
      <c r="B14738" s="129">
        <v>44582</v>
      </c>
      <c r="D14738" s="120" t="s">
        <v>580</v>
      </c>
      <c r="E14738" s="120" t="s">
        <v>32828</v>
      </c>
      <c r="F14738" s="209" t="s">
        <v>32829</v>
      </c>
      <c r="G14738" s="119" t="s">
        <v>21538</v>
      </c>
      <c r="H14738" s="121" t="s">
        <v>1173</v>
      </c>
      <c r="I14738" s="121" t="s">
        <v>30</v>
      </c>
      <c r="J14738" s="121" t="s">
        <v>77</v>
      </c>
      <c r="K14738" s="121" t="s">
        <v>65</v>
      </c>
      <c r="L14738" s="157" t="s">
        <v>32</v>
      </c>
      <c r="M14738" s="120" t="s">
        <v>78</v>
      </c>
    </row>
    <row r="14739" spans="1:25">
      <c r="A14739" s="116">
        <v>14739</v>
      </c>
      <c r="B14739" s="129">
        <v>44582</v>
      </c>
      <c r="D14739" s="120" t="s">
        <v>580</v>
      </c>
      <c r="E14739" s="120" t="s">
        <v>32830</v>
      </c>
      <c r="F14739" s="209" t="s">
        <v>13104</v>
      </c>
      <c r="G14739" s="119" t="s">
        <v>32831</v>
      </c>
      <c r="H14739" s="121" t="s">
        <v>53</v>
      </c>
      <c r="I14739" s="121" t="s">
        <v>30</v>
      </c>
      <c r="J14739" s="121" t="s">
        <v>7216</v>
      </c>
      <c r="K14739" s="121" t="s">
        <v>65</v>
      </c>
      <c r="L14739" s="157" t="s">
        <v>32</v>
      </c>
      <c r="M14739" s="120" t="s">
        <v>33</v>
      </c>
      <c r="N14739" s="131">
        <v>44595</v>
      </c>
      <c r="O14739" s="131">
        <v>44656</v>
      </c>
    </row>
    <row r="14740" spans="1:25">
      <c r="A14740" s="116">
        <v>14740</v>
      </c>
      <c r="B14740" s="129">
        <v>44582</v>
      </c>
      <c r="D14740" s="120" t="s">
        <v>580</v>
      </c>
      <c r="E14740" s="120" t="s">
        <v>32832</v>
      </c>
      <c r="F14740" s="209" t="s">
        <v>605</v>
      </c>
      <c r="G14740" s="119" t="s">
        <v>10732</v>
      </c>
      <c r="H14740" s="121" t="s">
        <v>41</v>
      </c>
      <c r="I14740" s="121" t="s">
        <v>30</v>
      </c>
      <c r="J14740" s="121" t="s">
        <v>8925</v>
      </c>
      <c r="K14740" s="121" t="s">
        <v>65</v>
      </c>
      <c r="L14740" s="157" t="s">
        <v>32</v>
      </c>
      <c r="M14740" s="120" t="s">
        <v>33</v>
      </c>
      <c r="N14740" s="131">
        <v>44586</v>
      </c>
      <c r="O14740" s="131">
        <v>44656</v>
      </c>
    </row>
    <row r="14741" spans="1:25">
      <c r="A14741" s="116">
        <v>14741</v>
      </c>
      <c r="B14741" s="129">
        <v>44585</v>
      </c>
      <c r="D14741" s="120" t="s">
        <v>580</v>
      </c>
      <c r="E14741" s="120" t="s">
        <v>32833</v>
      </c>
      <c r="F14741" s="209" t="s">
        <v>32834</v>
      </c>
      <c r="G14741" s="119" t="s">
        <v>32835</v>
      </c>
      <c r="H14741" s="121" t="s">
        <v>29</v>
      </c>
      <c r="I14741" s="121" t="s">
        <v>30</v>
      </c>
      <c r="J14741" s="121" t="s">
        <v>77</v>
      </c>
      <c r="K14741" s="121" t="s">
        <v>65</v>
      </c>
      <c r="L14741" s="157" t="s">
        <v>32</v>
      </c>
      <c r="M14741" s="120" t="s">
        <v>78</v>
      </c>
    </row>
    <row r="14742" spans="1:25" ht="27.6">
      <c r="A14742" s="116">
        <v>14742</v>
      </c>
      <c r="B14742" s="129">
        <v>44585</v>
      </c>
      <c r="D14742" s="120" t="s">
        <v>580</v>
      </c>
      <c r="E14742" s="120" t="s">
        <v>32836</v>
      </c>
      <c r="F14742" s="209" t="s">
        <v>32837</v>
      </c>
      <c r="G14742" s="119" t="s">
        <v>32838</v>
      </c>
      <c r="H14742" s="121" t="s">
        <v>1173</v>
      </c>
      <c r="I14742" s="121" t="s">
        <v>30</v>
      </c>
      <c r="J14742" s="121" t="s">
        <v>7142</v>
      </c>
      <c r="K14742" s="121" t="s">
        <v>65</v>
      </c>
      <c r="L14742" s="157" t="s">
        <v>32</v>
      </c>
      <c r="M14742" s="120" t="s">
        <v>33</v>
      </c>
      <c r="N14742" s="131">
        <v>44656</v>
      </c>
      <c r="O14742" s="131">
        <v>44656</v>
      </c>
    </row>
    <row r="14743" spans="1:25" ht="27.6">
      <c r="A14743" s="116">
        <v>14743</v>
      </c>
      <c r="B14743" s="129">
        <v>44585</v>
      </c>
      <c r="D14743" s="120" t="s">
        <v>580</v>
      </c>
      <c r="E14743" s="120" t="s">
        <v>32839</v>
      </c>
      <c r="F14743" s="209" t="s">
        <v>32840</v>
      </c>
      <c r="G14743" s="119" t="s">
        <v>32841</v>
      </c>
      <c r="H14743" s="121" t="s">
        <v>29</v>
      </c>
      <c r="I14743" s="121" t="s">
        <v>30</v>
      </c>
      <c r="J14743" s="121" t="s">
        <v>77</v>
      </c>
      <c r="K14743" s="121" t="s">
        <v>65</v>
      </c>
      <c r="L14743" s="157" t="s">
        <v>32</v>
      </c>
      <c r="M14743" s="120" t="s">
        <v>78</v>
      </c>
    </row>
    <row r="14744" spans="1:25">
      <c r="A14744" s="116">
        <v>14744</v>
      </c>
      <c r="B14744" s="129">
        <v>44585</v>
      </c>
      <c r="D14744" s="120" t="s">
        <v>580</v>
      </c>
      <c r="E14744" s="120" t="s">
        <v>32842</v>
      </c>
      <c r="F14744" s="209" t="s">
        <v>787</v>
      </c>
      <c r="G14744" s="119" t="s">
        <v>32843</v>
      </c>
      <c r="H14744" s="121" t="s">
        <v>1173</v>
      </c>
      <c r="I14744" s="121" t="s">
        <v>30</v>
      </c>
      <c r="J14744" s="121" t="s">
        <v>7271</v>
      </c>
      <c r="K14744" s="121" t="s">
        <v>584</v>
      </c>
      <c r="L14744" s="157" t="s">
        <v>32</v>
      </c>
      <c r="M14744" s="120" t="s">
        <v>78</v>
      </c>
    </row>
    <row r="14745" spans="1:25">
      <c r="A14745" s="116">
        <v>14745</v>
      </c>
      <c r="B14745" s="129">
        <v>44585</v>
      </c>
      <c r="D14745" s="120" t="s">
        <v>580</v>
      </c>
      <c r="E14745" s="120" t="s">
        <v>32844</v>
      </c>
      <c r="F14745" s="209" t="s">
        <v>32845</v>
      </c>
      <c r="G14745" s="119" t="s">
        <v>32846</v>
      </c>
      <c r="H14745" s="121" t="s">
        <v>41</v>
      </c>
      <c r="I14745" s="121" t="s">
        <v>42</v>
      </c>
      <c r="J14745" s="121" t="s">
        <v>72</v>
      </c>
      <c r="K14745" s="121" t="s">
        <v>584</v>
      </c>
      <c r="L14745" s="157" t="s">
        <v>32</v>
      </c>
      <c r="M14745" s="120" t="s">
        <v>33</v>
      </c>
      <c r="N14745" s="131">
        <v>44587</v>
      </c>
      <c r="O14745" s="131">
        <v>44656</v>
      </c>
    </row>
    <row r="14746" spans="1:25">
      <c r="A14746" s="116">
        <v>14746</v>
      </c>
      <c r="B14746" s="129">
        <v>44585</v>
      </c>
      <c r="D14746" s="120" t="s">
        <v>580</v>
      </c>
      <c r="E14746" s="120" t="s">
        <v>32847</v>
      </c>
      <c r="F14746" s="209" t="s">
        <v>13499</v>
      </c>
      <c r="G14746" s="119" t="s">
        <v>32848</v>
      </c>
      <c r="H14746" s="121" t="s">
        <v>53</v>
      </c>
      <c r="I14746" s="121" t="s">
        <v>30</v>
      </c>
      <c r="J14746" s="121" t="s">
        <v>5018</v>
      </c>
      <c r="K14746" s="121" t="s">
        <v>584</v>
      </c>
      <c r="L14746" s="157" t="s">
        <v>32</v>
      </c>
      <c r="M14746" s="120" t="s">
        <v>78</v>
      </c>
    </row>
    <row r="14747" spans="1:25">
      <c r="A14747" s="116">
        <v>14747</v>
      </c>
      <c r="B14747" s="129">
        <v>44585</v>
      </c>
      <c r="D14747" s="120" t="s">
        <v>580</v>
      </c>
      <c r="E14747" s="120" t="s">
        <v>32849</v>
      </c>
      <c r="F14747" s="209" t="s">
        <v>32850</v>
      </c>
      <c r="G14747" s="119" t="s">
        <v>19887</v>
      </c>
      <c r="H14747" s="121" t="s">
        <v>29</v>
      </c>
      <c r="I14747" s="121" t="s">
        <v>42</v>
      </c>
      <c r="J14747" s="121" t="s">
        <v>72</v>
      </c>
      <c r="K14747" s="121" t="s">
        <v>65</v>
      </c>
      <c r="L14747" s="157" t="s">
        <v>32</v>
      </c>
      <c r="M14747" s="120" t="s">
        <v>33</v>
      </c>
      <c r="N14747" s="131">
        <v>44586</v>
      </c>
      <c r="O14747" s="131">
        <v>44656</v>
      </c>
    </row>
    <row r="14748" spans="1:25" ht="27.6">
      <c r="A14748" s="116">
        <v>14748</v>
      </c>
      <c r="B14748" s="129">
        <v>44585</v>
      </c>
      <c r="D14748" s="120" t="s">
        <v>580</v>
      </c>
      <c r="E14748" s="120" t="s">
        <v>32851</v>
      </c>
      <c r="F14748" s="209" t="s">
        <v>32852</v>
      </c>
      <c r="G14748" s="119" t="s">
        <v>639</v>
      </c>
      <c r="H14748" s="121" t="s">
        <v>1173</v>
      </c>
      <c r="I14748" s="121" t="s">
        <v>30</v>
      </c>
      <c r="J14748" s="121" t="s">
        <v>7142</v>
      </c>
      <c r="K14748" s="121" t="s">
        <v>65</v>
      </c>
      <c r="L14748" s="157" t="s">
        <v>32</v>
      </c>
      <c r="M14748" s="120" t="s">
        <v>78</v>
      </c>
    </row>
    <row r="14749" spans="1:25">
      <c r="A14749" s="116">
        <v>14749</v>
      </c>
      <c r="B14749" s="129">
        <v>44585</v>
      </c>
      <c r="D14749" s="120" t="s">
        <v>580</v>
      </c>
      <c r="E14749" s="120" t="s">
        <v>32853</v>
      </c>
      <c r="F14749" s="209" t="s">
        <v>25619</v>
      </c>
      <c r="G14749" s="119" t="s">
        <v>17495</v>
      </c>
      <c r="H14749" s="121" t="s">
        <v>41</v>
      </c>
      <c r="I14749" s="121" t="s">
        <v>30</v>
      </c>
      <c r="J14749" s="121" t="s">
        <v>485</v>
      </c>
      <c r="K14749" s="121" t="s">
        <v>65</v>
      </c>
      <c r="L14749" s="157" t="s">
        <v>32</v>
      </c>
      <c r="M14749" s="120" t="s">
        <v>78</v>
      </c>
    </row>
    <row r="14750" spans="1:25">
      <c r="A14750" s="116">
        <v>14750</v>
      </c>
      <c r="B14750" s="129">
        <v>44585</v>
      </c>
      <c r="D14750" s="120" t="s">
        <v>580</v>
      </c>
      <c r="E14750" s="120" t="s">
        <v>32854</v>
      </c>
      <c r="F14750" s="209" t="s">
        <v>32855</v>
      </c>
      <c r="G14750" s="119" t="s">
        <v>32856</v>
      </c>
      <c r="H14750" s="121" t="s">
        <v>41</v>
      </c>
      <c r="I14750" s="121" t="s">
        <v>30</v>
      </c>
      <c r="J14750" s="121" t="s">
        <v>77</v>
      </c>
      <c r="K14750" s="121" t="s">
        <v>65</v>
      </c>
      <c r="L14750" s="157" t="s">
        <v>32</v>
      </c>
      <c r="M14750" s="120" t="s">
        <v>78</v>
      </c>
    </row>
    <row r="14751" spans="1:25">
      <c r="A14751" s="116">
        <v>14751</v>
      </c>
      <c r="B14751" s="129">
        <v>44585</v>
      </c>
      <c r="D14751" s="120" t="s">
        <v>580</v>
      </c>
      <c r="E14751" s="120" t="s">
        <v>32857</v>
      </c>
      <c r="F14751" s="209" t="s">
        <v>32858</v>
      </c>
      <c r="G14751" s="119" t="s">
        <v>32859</v>
      </c>
      <c r="H14751" s="121" t="s">
        <v>41</v>
      </c>
      <c r="I14751" s="121" t="s">
        <v>42</v>
      </c>
      <c r="J14751" s="121" t="s">
        <v>72</v>
      </c>
      <c r="K14751" s="121" t="s">
        <v>584</v>
      </c>
      <c r="L14751" s="157" t="s">
        <v>32</v>
      </c>
      <c r="M14751" s="120" t="s">
        <v>78</v>
      </c>
    </row>
    <row r="14752" spans="1:25">
      <c r="A14752" s="116">
        <v>14752</v>
      </c>
      <c r="B14752" s="129">
        <v>44585</v>
      </c>
      <c r="D14752" s="120" t="s">
        <v>580</v>
      </c>
      <c r="E14752" s="120" t="s">
        <v>32860</v>
      </c>
      <c r="F14752" s="209" t="s">
        <v>32861</v>
      </c>
      <c r="G14752" s="119" t="s">
        <v>32363</v>
      </c>
      <c r="H14752" s="121" t="s">
        <v>41</v>
      </c>
      <c r="I14752" s="121" t="s">
        <v>30</v>
      </c>
      <c r="J14752" s="121" t="s">
        <v>32862</v>
      </c>
      <c r="K14752" s="121" t="s">
        <v>65</v>
      </c>
      <c r="L14752" s="157" t="s">
        <v>32</v>
      </c>
      <c r="M14752" s="120" t="s">
        <v>78</v>
      </c>
    </row>
    <row r="14753" spans="1:15">
      <c r="A14753" s="116">
        <v>14753</v>
      </c>
      <c r="B14753" s="129">
        <v>44585</v>
      </c>
      <c r="D14753" s="120" t="s">
        <v>580</v>
      </c>
      <c r="E14753" s="120" t="s">
        <v>32863</v>
      </c>
      <c r="F14753" s="209" t="s">
        <v>32864</v>
      </c>
      <c r="G14753" s="119" t="s">
        <v>1712</v>
      </c>
      <c r="H14753" s="121" t="s">
        <v>41</v>
      </c>
      <c r="I14753" s="121" t="s">
        <v>30</v>
      </c>
      <c r="J14753" s="121" t="s">
        <v>87</v>
      </c>
      <c r="K14753" s="121" t="s">
        <v>65</v>
      </c>
      <c r="L14753" s="157" t="s">
        <v>32</v>
      </c>
      <c r="M14753" s="120" t="s">
        <v>33</v>
      </c>
      <c r="N14753" s="131">
        <v>44589</v>
      </c>
      <c r="O14753" s="131">
        <v>44656</v>
      </c>
    </row>
    <row r="14754" spans="1:15">
      <c r="A14754" s="116">
        <v>14754</v>
      </c>
      <c r="B14754" s="129">
        <v>44585</v>
      </c>
      <c r="D14754" s="120" t="s">
        <v>580</v>
      </c>
      <c r="E14754" s="120" t="s">
        <v>32865</v>
      </c>
      <c r="F14754" s="209" t="s">
        <v>547</v>
      </c>
      <c r="G14754" s="119" t="s">
        <v>32866</v>
      </c>
      <c r="H14754" s="121" t="s">
        <v>461</v>
      </c>
      <c r="I14754" s="121" t="s">
        <v>30</v>
      </c>
      <c r="J14754" s="121" t="s">
        <v>87</v>
      </c>
      <c r="K14754" s="121" t="s">
        <v>584</v>
      </c>
      <c r="L14754" s="157" t="s">
        <v>32</v>
      </c>
      <c r="M14754" s="120" t="s">
        <v>78</v>
      </c>
    </row>
    <row r="14755" spans="1:15">
      <c r="A14755" s="116">
        <v>14755</v>
      </c>
      <c r="B14755" s="129">
        <v>44585</v>
      </c>
      <c r="D14755" s="120" t="s">
        <v>580</v>
      </c>
      <c r="E14755" s="120" t="s">
        <v>32867</v>
      </c>
      <c r="F14755" s="209" t="s">
        <v>32868</v>
      </c>
      <c r="G14755" s="119" t="s">
        <v>32869</v>
      </c>
      <c r="H14755" s="121" t="s">
        <v>1173</v>
      </c>
      <c r="I14755" s="121" t="s">
        <v>30</v>
      </c>
      <c r="J14755" s="121" t="s">
        <v>7091</v>
      </c>
      <c r="K14755" s="121" t="s">
        <v>65</v>
      </c>
      <c r="L14755" s="157" t="s">
        <v>32</v>
      </c>
      <c r="M14755" s="120" t="s">
        <v>33</v>
      </c>
      <c r="N14755" s="131">
        <v>44601</v>
      </c>
      <c r="O14755" s="131">
        <v>44656</v>
      </c>
    </row>
    <row r="14756" spans="1:15">
      <c r="A14756" s="116">
        <v>14756</v>
      </c>
      <c r="B14756" s="129">
        <v>44585</v>
      </c>
      <c r="D14756" s="120" t="s">
        <v>580</v>
      </c>
      <c r="E14756" s="120" t="s">
        <v>32870</v>
      </c>
      <c r="F14756" s="209" t="s">
        <v>8214</v>
      </c>
      <c r="G14756" s="119" t="s">
        <v>17594</v>
      </c>
      <c r="H14756" s="121" t="s">
        <v>41</v>
      </c>
      <c r="I14756" s="121" t="s">
        <v>30</v>
      </c>
      <c r="J14756" s="121" t="s">
        <v>5018</v>
      </c>
      <c r="K14756" s="121" t="s">
        <v>584</v>
      </c>
      <c r="L14756" s="157" t="s">
        <v>32</v>
      </c>
      <c r="M14756" s="120" t="s">
        <v>78</v>
      </c>
    </row>
    <row r="14757" spans="1:15">
      <c r="A14757" s="116">
        <v>14757</v>
      </c>
      <c r="B14757" s="129">
        <v>44585</v>
      </c>
      <c r="D14757" s="120" t="s">
        <v>580</v>
      </c>
      <c r="E14757" s="201" t="s">
        <v>32871</v>
      </c>
      <c r="F14757" s="209" t="s">
        <v>32872</v>
      </c>
      <c r="G14757" s="119" t="s">
        <v>2933</v>
      </c>
      <c r="H14757" s="121" t="s">
        <v>29</v>
      </c>
      <c r="I14757" s="121" t="s">
        <v>42</v>
      </c>
      <c r="J14757" s="121" t="s">
        <v>72</v>
      </c>
      <c r="K14757" s="121" t="s">
        <v>65</v>
      </c>
      <c r="L14757" s="157" t="s">
        <v>32</v>
      </c>
      <c r="M14757" s="120" t="s">
        <v>78</v>
      </c>
    </row>
    <row r="14758" spans="1:15" ht="27.6">
      <c r="A14758" s="116">
        <v>14758</v>
      </c>
      <c r="B14758" s="129">
        <v>44585</v>
      </c>
      <c r="D14758" s="120" t="s">
        <v>580</v>
      </c>
      <c r="E14758" s="120" t="s">
        <v>32873</v>
      </c>
      <c r="F14758" s="209" t="s">
        <v>32874</v>
      </c>
      <c r="G14758" s="119" t="s">
        <v>7545</v>
      </c>
      <c r="H14758" s="121" t="s">
        <v>41</v>
      </c>
      <c r="I14758" s="121" t="s">
        <v>30</v>
      </c>
      <c r="J14758" s="121" t="s">
        <v>87</v>
      </c>
      <c r="K14758" s="121" t="s">
        <v>65</v>
      </c>
      <c r="L14758" s="157" t="s">
        <v>32</v>
      </c>
      <c r="M14758" s="120" t="s">
        <v>78</v>
      </c>
    </row>
    <row r="14759" spans="1:15">
      <c r="A14759" s="116">
        <v>14759</v>
      </c>
      <c r="B14759" s="129">
        <v>44585</v>
      </c>
      <c r="D14759" s="120" t="s">
        <v>580</v>
      </c>
      <c r="E14759" s="120" t="s">
        <v>32875</v>
      </c>
      <c r="F14759" s="209" t="s">
        <v>1259</v>
      </c>
      <c r="G14759" s="119" t="s">
        <v>15592</v>
      </c>
      <c r="H14759" s="121" t="s">
        <v>29</v>
      </c>
      <c r="I14759" s="121" t="s">
        <v>30</v>
      </c>
      <c r="J14759" s="121" t="s">
        <v>7142</v>
      </c>
      <c r="K14759" s="121" t="s">
        <v>65</v>
      </c>
      <c r="L14759" s="157" t="s">
        <v>32</v>
      </c>
      <c r="M14759" s="120" t="s">
        <v>78</v>
      </c>
    </row>
    <row r="14760" spans="1:15">
      <c r="A14760" s="116">
        <v>14760</v>
      </c>
      <c r="B14760" s="129">
        <v>44585</v>
      </c>
      <c r="D14760" s="120" t="s">
        <v>580</v>
      </c>
      <c r="E14760" s="120" t="s">
        <v>32876</v>
      </c>
      <c r="F14760" s="209" t="s">
        <v>32877</v>
      </c>
      <c r="G14760" s="119" t="s">
        <v>7545</v>
      </c>
      <c r="H14760" s="121" t="s">
        <v>41</v>
      </c>
      <c r="I14760" s="121" t="s">
        <v>30</v>
      </c>
      <c r="J14760" s="121" t="s">
        <v>87</v>
      </c>
      <c r="K14760" s="121" t="s">
        <v>65</v>
      </c>
      <c r="L14760" s="157" t="s">
        <v>32</v>
      </c>
      <c r="M14760" s="120" t="s">
        <v>78</v>
      </c>
    </row>
    <row r="14761" spans="1:15">
      <c r="A14761" s="116">
        <v>14761</v>
      </c>
      <c r="B14761" s="129">
        <v>44585</v>
      </c>
      <c r="D14761" s="120" t="s">
        <v>580</v>
      </c>
      <c r="E14761" s="120" t="s">
        <v>32878</v>
      </c>
      <c r="F14761" s="209" t="s">
        <v>32879</v>
      </c>
      <c r="G14761" s="119" t="s">
        <v>4627</v>
      </c>
      <c r="H14761" s="121" t="s">
        <v>177</v>
      </c>
      <c r="I14761" s="121" t="s">
        <v>30</v>
      </c>
      <c r="J14761" s="121" t="s">
        <v>77</v>
      </c>
      <c r="K14761" s="121" t="s">
        <v>65</v>
      </c>
      <c r="L14761" s="157" t="s">
        <v>32</v>
      </c>
      <c r="M14761" s="120" t="s">
        <v>78</v>
      </c>
    </row>
    <row r="14762" spans="1:15">
      <c r="A14762" s="116">
        <v>14762</v>
      </c>
      <c r="B14762" s="129">
        <v>44585</v>
      </c>
      <c r="D14762" s="120" t="s">
        <v>580</v>
      </c>
      <c r="E14762" s="120" t="s">
        <v>32880</v>
      </c>
      <c r="F14762" s="209" t="s">
        <v>7825</v>
      </c>
      <c r="G14762" s="119" t="s">
        <v>30193</v>
      </c>
      <c r="H14762" s="121" t="s">
        <v>41</v>
      </c>
      <c r="I14762" s="121" t="s">
        <v>30</v>
      </c>
      <c r="J14762" s="121" t="s">
        <v>7131</v>
      </c>
      <c r="K14762" s="121" t="s">
        <v>65</v>
      </c>
      <c r="L14762" s="157" t="s">
        <v>32</v>
      </c>
      <c r="M14762" s="120" t="s">
        <v>78</v>
      </c>
    </row>
    <row r="14763" spans="1:15">
      <c r="A14763" s="116">
        <v>14763</v>
      </c>
      <c r="B14763" s="129">
        <v>44585</v>
      </c>
      <c r="D14763" s="120" t="s">
        <v>580</v>
      </c>
      <c r="E14763" s="120" t="s">
        <v>32881</v>
      </c>
      <c r="F14763" s="209" t="s">
        <v>3066</v>
      </c>
      <c r="G14763" s="119" t="s">
        <v>32882</v>
      </c>
      <c r="H14763" s="121" t="s">
        <v>140</v>
      </c>
      <c r="I14763" s="121" t="s">
        <v>30</v>
      </c>
      <c r="J14763" s="121" t="s">
        <v>77</v>
      </c>
      <c r="K14763" s="121" t="s">
        <v>65</v>
      </c>
      <c r="L14763" s="157" t="s">
        <v>32</v>
      </c>
      <c r="M14763" s="120" t="s">
        <v>78</v>
      </c>
    </row>
    <row r="14764" spans="1:15" ht="27.6">
      <c r="A14764" s="116">
        <v>14764</v>
      </c>
      <c r="B14764" s="129">
        <v>44585</v>
      </c>
      <c r="D14764" s="120" t="s">
        <v>580</v>
      </c>
      <c r="E14764" s="120" t="s">
        <v>32883</v>
      </c>
      <c r="F14764" s="209" t="s">
        <v>32884</v>
      </c>
      <c r="G14764" s="119" t="s">
        <v>27817</v>
      </c>
      <c r="H14764" s="121" t="s">
        <v>177</v>
      </c>
      <c r="I14764" s="121" t="s">
        <v>30</v>
      </c>
      <c r="J14764" s="121" t="s">
        <v>87</v>
      </c>
      <c r="K14764" s="121" t="s">
        <v>65</v>
      </c>
      <c r="L14764" s="157" t="s">
        <v>32</v>
      </c>
      <c r="M14764" s="120" t="s">
        <v>78</v>
      </c>
    </row>
    <row r="14765" spans="1:15" ht="27.6">
      <c r="A14765" s="116">
        <v>14765</v>
      </c>
      <c r="B14765" s="129">
        <v>44585</v>
      </c>
      <c r="D14765" s="120" t="s">
        <v>252</v>
      </c>
      <c r="E14765" s="120" t="s">
        <v>32885</v>
      </c>
      <c r="F14765" s="209" t="s">
        <v>32886</v>
      </c>
      <c r="G14765" s="119" t="s">
        <v>1519</v>
      </c>
      <c r="H14765" s="121" t="s">
        <v>53</v>
      </c>
      <c r="I14765" s="121" t="s">
        <v>42</v>
      </c>
      <c r="J14765" s="121" t="s">
        <v>91</v>
      </c>
      <c r="K14765" s="121" t="s">
        <v>584</v>
      </c>
      <c r="L14765" s="157" t="s">
        <v>32</v>
      </c>
      <c r="M14765" s="120" t="s">
        <v>78</v>
      </c>
    </row>
    <row r="14766" spans="1:15">
      <c r="A14766" s="116">
        <v>14766</v>
      </c>
      <c r="B14766" s="129">
        <v>44585</v>
      </c>
      <c r="D14766" s="120" t="s">
        <v>252</v>
      </c>
      <c r="E14766" s="120" t="s">
        <v>32887</v>
      </c>
      <c r="F14766" s="209" t="s">
        <v>32888</v>
      </c>
      <c r="G14766" s="119" t="s">
        <v>12159</v>
      </c>
      <c r="H14766" s="121" t="s">
        <v>86</v>
      </c>
      <c r="I14766" s="121" t="s">
        <v>30</v>
      </c>
      <c r="J14766" s="121" t="s">
        <v>5018</v>
      </c>
      <c r="K14766" s="121" t="s">
        <v>65</v>
      </c>
      <c r="L14766" s="157" t="s">
        <v>32</v>
      </c>
      <c r="M14766" s="120" t="s">
        <v>78</v>
      </c>
    </row>
    <row r="14767" spans="1:15">
      <c r="A14767" s="116">
        <v>14767</v>
      </c>
      <c r="B14767" s="129">
        <v>44585</v>
      </c>
      <c r="D14767" s="120" t="s">
        <v>252</v>
      </c>
      <c r="E14767" s="120" t="s">
        <v>32889</v>
      </c>
      <c r="F14767" s="209" t="s">
        <v>544</v>
      </c>
      <c r="G14767" s="119" t="s">
        <v>19890</v>
      </c>
      <c r="H14767" s="121" t="s">
        <v>29</v>
      </c>
      <c r="I14767" s="121" t="s">
        <v>30</v>
      </c>
      <c r="J14767" s="121" t="s">
        <v>31</v>
      </c>
      <c r="K14767" s="121" t="s">
        <v>584</v>
      </c>
      <c r="L14767" s="157" t="s">
        <v>32</v>
      </c>
      <c r="M14767" s="120" t="s">
        <v>78</v>
      </c>
    </row>
    <row r="14768" spans="1:15">
      <c r="A14768" s="116">
        <v>14768</v>
      </c>
      <c r="B14768" s="129">
        <v>44585</v>
      </c>
      <c r="D14768" s="120" t="s">
        <v>252</v>
      </c>
      <c r="E14768" s="120" t="s">
        <v>32890</v>
      </c>
      <c r="F14768" s="209" t="s">
        <v>18070</v>
      </c>
      <c r="G14768" s="119" t="s">
        <v>32891</v>
      </c>
      <c r="H14768" s="121" t="s">
        <v>192</v>
      </c>
      <c r="I14768" s="121" t="s">
        <v>30</v>
      </c>
      <c r="J14768" s="121" t="s">
        <v>1540</v>
      </c>
      <c r="K14768" s="121" t="s">
        <v>584</v>
      </c>
      <c r="L14768" s="157" t="s">
        <v>32</v>
      </c>
      <c r="M14768" s="120" t="s">
        <v>33</v>
      </c>
      <c r="N14768" s="131">
        <v>44607</v>
      </c>
    </row>
    <row r="14769" spans="1:20">
      <c r="A14769" s="116">
        <v>14769</v>
      </c>
      <c r="B14769" s="129">
        <v>44585</v>
      </c>
      <c r="D14769" s="120" t="s">
        <v>252</v>
      </c>
      <c r="E14769" s="120" t="s">
        <v>32892</v>
      </c>
      <c r="F14769" s="209" t="s">
        <v>25488</v>
      </c>
      <c r="G14769" s="119" t="s">
        <v>32893</v>
      </c>
      <c r="H14769" s="121" t="s">
        <v>140</v>
      </c>
      <c r="I14769" s="121" t="s">
        <v>42</v>
      </c>
      <c r="J14769" s="121" t="s">
        <v>211</v>
      </c>
      <c r="K14769" s="121" t="s">
        <v>584</v>
      </c>
      <c r="L14769" s="157" t="s">
        <v>32</v>
      </c>
      <c r="M14769" s="120" t="s">
        <v>33</v>
      </c>
      <c r="N14769" s="131">
        <v>44624</v>
      </c>
    </row>
    <row r="14770" spans="1:20" ht="27.6">
      <c r="A14770" s="116">
        <v>14770</v>
      </c>
      <c r="B14770" s="129">
        <v>44585</v>
      </c>
      <c r="D14770" s="120" t="s">
        <v>252</v>
      </c>
      <c r="E14770" s="204" t="s">
        <v>32894</v>
      </c>
      <c r="F14770" s="209" t="s">
        <v>32895</v>
      </c>
      <c r="G14770" s="119" t="s">
        <v>3163</v>
      </c>
      <c r="H14770" s="121" t="s">
        <v>86</v>
      </c>
      <c r="I14770" s="121" t="s">
        <v>30</v>
      </c>
      <c r="J14770" s="121" t="s">
        <v>77</v>
      </c>
      <c r="K14770" s="121" t="s">
        <v>65</v>
      </c>
      <c r="L14770" s="157" t="s">
        <v>32</v>
      </c>
      <c r="M14770" s="120" t="s">
        <v>33</v>
      </c>
      <c r="N14770" s="131">
        <v>44621</v>
      </c>
      <c r="S14770" s="120" t="s">
        <v>135</v>
      </c>
      <c r="T14770" s="126">
        <v>44648</v>
      </c>
    </row>
    <row r="14771" spans="1:20">
      <c r="A14771" s="116">
        <v>14771</v>
      </c>
      <c r="B14771" s="129">
        <v>44585</v>
      </c>
      <c r="D14771" s="120" t="s">
        <v>252</v>
      </c>
      <c r="E14771" s="120" t="s">
        <v>32896</v>
      </c>
      <c r="F14771" s="209" t="s">
        <v>27751</v>
      </c>
      <c r="G14771" s="119" t="s">
        <v>32897</v>
      </c>
      <c r="H14771" s="121" t="s">
        <v>140</v>
      </c>
      <c r="I14771" s="121" t="s">
        <v>30</v>
      </c>
      <c r="J14771" s="121" t="s">
        <v>77</v>
      </c>
      <c r="K14771" s="121" t="s">
        <v>65</v>
      </c>
      <c r="L14771" s="157" t="s">
        <v>32</v>
      </c>
      <c r="M14771" s="120" t="s">
        <v>78</v>
      </c>
    </row>
    <row r="14772" spans="1:20">
      <c r="A14772" s="116">
        <v>14772</v>
      </c>
      <c r="B14772" s="129">
        <v>44585</v>
      </c>
      <c r="D14772" s="120" t="s">
        <v>252</v>
      </c>
      <c r="E14772" s="120" t="s">
        <v>32898</v>
      </c>
      <c r="F14772" s="209" t="s">
        <v>547</v>
      </c>
      <c r="G14772" s="119" t="s">
        <v>15377</v>
      </c>
      <c r="H14772" s="121" t="s">
        <v>41</v>
      </c>
      <c r="I14772" s="121" t="s">
        <v>30</v>
      </c>
      <c r="J14772" s="121" t="s">
        <v>5018</v>
      </c>
      <c r="K14772" s="121" t="s">
        <v>584</v>
      </c>
      <c r="L14772" s="157" t="s">
        <v>32</v>
      </c>
      <c r="M14772" s="120" t="s">
        <v>33</v>
      </c>
      <c r="N14772" s="131">
        <v>44586</v>
      </c>
    </row>
    <row r="14773" spans="1:20">
      <c r="A14773" s="116">
        <v>14773</v>
      </c>
      <c r="B14773" s="129">
        <v>44585</v>
      </c>
      <c r="D14773" s="120" t="s">
        <v>252</v>
      </c>
      <c r="E14773" s="120" t="s">
        <v>32899</v>
      </c>
      <c r="F14773" s="209" t="s">
        <v>18159</v>
      </c>
      <c r="G14773" s="119" t="s">
        <v>32900</v>
      </c>
      <c r="H14773" s="121" t="s">
        <v>192</v>
      </c>
      <c r="I14773" s="121" t="s">
        <v>30</v>
      </c>
      <c r="J14773" s="121" t="s">
        <v>87</v>
      </c>
      <c r="K14773" s="121" t="s">
        <v>584</v>
      </c>
      <c r="L14773" s="157" t="s">
        <v>32</v>
      </c>
      <c r="M14773" s="120" t="s">
        <v>33</v>
      </c>
      <c r="N14773" s="131">
        <v>44592</v>
      </c>
    </row>
    <row r="14774" spans="1:20">
      <c r="A14774" s="116">
        <v>14774</v>
      </c>
      <c r="B14774" s="129">
        <v>44585</v>
      </c>
      <c r="D14774" s="120" t="s">
        <v>252</v>
      </c>
      <c r="E14774" s="120" t="s">
        <v>32901</v>
      </c>
      <c r="F14774" s="209" t="s">
        <v>15163</v>
      </c>
      <c r="G14774" s="119" t="s">
        <v>19177</v>
      </c>
      <c r="H14774" s="121" t="s">
        <v>53</v>
      </c>
      <c r="I14774" s="121" t="s">
        <v>30</v>
      </c>
      <c r="J14774" s="121" t="s">
        <v>87</v>
      </c>
      <c r="K14774" s="121" t="s">
        <v>584</v>
      </c>
      <c r="L14774" s="157" t="s">
        <v>32</v>
      </c>
      <c r="M14774" s="120" t="s">
        <v>33</v>
      </c>
      <c r="N14774" s="131">
        <v>44658</v>
      </c>
    </row>
    <row r="14775" spans="1:20">
      <c r="A14775" s="116">
        <v>14775</v>
      </c>
      <c r="B14775" s="129">
        <v>44585</v>
      </c>
      <c r="D14775" s="120" t="s">
        <v>252</v>
      </c>
      <c r="E14775" s="120" t="s">
        <v>32902</v>
      </c>
      <c r="F14775" s="209" t="s">
        <v>32903</v>
      </c>
      <c r="G14775" s="119" t="s">
        <v>32904</v>
      </c>
      <c r="H14775" s="121" t="s">
        <v>29</v>
      </c>
      <c r="I14775" s="121" t="s">
        <v>30</v>
      </c>
      <c r="J14775" s="121" t="s">
        <v>77</v>
      </c>
      <c r="K14775" s="121" t="s">
        <v>65</v>
      </c>
      <c r="L14775" s="157" t="s">
        <v>32</v>
      </c>
      <c r="M14775" s="120" t="s">
        <v>33</v>
      </c>
      <c r="N14775" s="131">
        <v>44600</v>
      </c>
    </row>
    <row r="14776" spans="1:20">
      <c r="A14776" s="116">
        <v>14776</v>
      </c>
      <c r="B14776" s="129">
        <v>44585</v>
      </c>
      <c r="D14776" s="120" t="s">
        <v>252</v>
      </c>
      <c r="E14776" s="120" t="s">
        <v>32905</v>
      </c>
      <c r="F14776" s="209" t="s">
        <v>6344</v>
      </c>
      <c r="G14776" s="119" t="s">
        <v>32904</v>
      </c>
      <c r="H14776" s="121" t="s">
        <v>29</v>
      </c>
      <c r="I14776" s="121" t="s">
        <v>30</v>
      </c>
      <c r="J14776" s="121" t="s">
        <v>77</v>
      </c>
      <c r="K14776" s="121" t="s">
        <v>65</v>
      </c>
      <c r="L14776" s="157" t="s">
        <v>32</v>
      </c>
      <c r="M14776" s="120" t="s">
        <v>78</v>
      </c>
    </row>
    <row r="14777" spans="1:20">
      <c r="A14777" s="116">
        <v>14777</v>
      </c>
      <c r="B14777" s="129">
        <v>44585</v>
      </c>
      <c r="D14777" s="120" t="s">
        <v>252</v>
      </c>
      <c r="E14777" s="120" t="s">
        <v>32906</v>
      </c>
      <c r="F14777" s="209" t="s">
        <v>22998</v>
      </c>
      <c r="G14777" s="119" t="s">
        <v>29249</v>
      </c>
      <c r="H14777" s="121" t="s">
        <v>53</v>
      </c>
      <c r="I14777" s="121" t="s">
        <v>30</v>
      </c>
      <c r="J14777" s="121" t="s">
        <v>77</v>
      </c>
      <c r="K14777" s="121" t="s">
        <v>65</v>
      </c>
      <c r="L14777" s="157" t="s">
        <v>32</v>
      </c>
      <c r="M14777" s="120" t="s">
        <v>78</v>
      </c>
    </row>
    <row r="14778" spans="1:20" ht="14.4">
      <c r="A14778" s="116">
        <v>14778</v>
      </c>
      <c r="B14778" s="129">
        <v>44585</v>
      </c>
      <c r="D14778" s="120" t="s">
        <v>252</v>
      </c>
      <c r="E14778" t="s">
        <v>32907</v>
      </c>
      <c r="F14778" s="209" t="s">
        <v>9938</v>
      </c>
      <c r="G14778" s="119" t="s">
        <v>31151</v>
      </c>
      <c r="H14778" s="121" t="s">
        <v>29</v>
      </c>
      <c r="I14778" s="121" t="s">
        <v>30</v>
      </c>
      <c r="J14778" s="121" t="s">
        <v>529</v>
      </c>
      <c r="K14778" s="121" t="s">
        <v>65</v>
      </c>
      <c r="L14778" s="157" t="s">
        <v>32</v>
      </c>
      <c r="M14778" s="120" t="s">
        <v>78</v>
      </c>
    </row>
    <row r="14779" spans="1:20" ht="27.6">
      <c r="A14779" s="116">
        <v>14779</v>
      </c>
      <c r="B14779" s="129">
        <v>44585</v>
      </c>
      <c r="D14779" s="120" t="s">
        <v>252</v>
      </c>
      <c r="E14779" s="120" t="s">
        <v>32908</v>
      </c>
      <c r="F14779" s="209" t="s">
        <v>32909</v>
      </c>
      <c r="G14779" s="119" t="s">
        <v>31151</v>
      </c>
      <c r="H14779" s="121" t="s">
        <v>29</v>
      </c>
      <c r="I14779" s="121" t="s">
        <v>30</v>
      </c>
      <c r="J14779" s="121" t="s">
        <v>529</v>
      </c>
      <c r="K14779" s="121" t="s">
        <v>65</v>
      </c>
      <c r="L14779" s="157" t="s">
        <v>32</v>
      </c>
      <c r="M14779" s="120" t="s">
        <v>78</v>
      </c>
    </row>
    <row r="14780" spans="1:20" ht="27.6">
      <c r="A14780" s="116">
        <v>14780</v>
      </c>
      <c r="B14780" s="129">
        <v>44251</v>
      </c>
      <c r="C14780" s="118">
        <f>IF(B14780&lt;&gt;0,MONTH(B14780),0)</f>
        <v>2</v>
      </c>
      <c r="D14780" s="120" t="s">
        <v>252</v>
      </c>
      <c r="E14780" s="120" t="s">
        <v>32910</v>
      </c>
      <c r="F14780" s="214" t="s">
        <v>32911</v>
      </c>
      <c r="G14780" s="119" t="s">
        <v>18021</v>
      </c>
      <c r="H14780" s="121" t="s">
        <v>53</v>
      </c>
      <c r="I14780" s="121" t="s">
        <v>42</v>
      </c>
      <c r="J14780" s="121" t="s">
        <v>43</v>
      </c>
      <c r="K14780" s="120" t="s">
        <v>65</v>
      </c>
      <c r="L14780" s="131" t="s">
        <v>12611</v>
      </c>
      <c r="M14780" s="120" t="s">
        <v>466</v>
      </c>
      <c r="P14780" s="124">
        <f>IF(O14780&lt;&gt;0,MONTH(O14780),0)</f>
        <v>0</v>
      </c>
    </row>
    <row r="14781" spans="1:20" ht="27.6">
      <c r="A14781" s="116">
        <v>14781</v>
      </c>
      <c r="B14781" s="129">
        <v>44585</v>
      </c>
      <c r="D14781" s="120" t="s">
        <v>252</v>
      </c>
      <c r="E14781" s="120" t="s">
        <v>32912</v>
      </c>
      <c r="F14781" s="209" t="s">
        <v>32913</v>
      </c>
      <c r="G14781" s="119" t="s">
        <v>13979</v>
      </c>
      <c r="H14781" s="121" t="s">
        <v>29</v>
      </c>
      <c r="I14781" s="121" t="s">
        <v>30</v>
      </c>
      <c r="J14781" s="121" t="s">
        <v>77</v>
      </c>
      <c r="K14781" s="121" t="s">
        <v>584</v>
      </c>
      <c r="L14781" s="157" t="s">
        <v>32</v>
      </c>
      <c r="M14781" s="120" t="s">
        <v>78</v>
      </c>
    </row>
    <row r="14782" spans="1:20" ht="27.6">
      <c r="A14782" s="116">
        <v>14782</v>
      </c>
      <c r="B14782" s="129">
        <v>44585</v>
      </c>
      <c r="D14782" s="120" t="s">
        <v>252</v>
      </c>
      <c r="E14782" s="120" t="s">
        <v>32914</v>
      </c>
      <c r="F14782" s="209" t="s">
        <v>32915</v>
      </c>
      <c r="G14782" s="119" t="s">
        <v>16239</v>
      </c>
      <c r="H14782" s="121" t="s">
        <v>53</v>
      </c>
      <c r="I14782" s="121" t="s">
        <v>30</v>
      </c>
      <c r="J14782" s="121" t="s">
        <v>7142</v>
      </c>
      <c r="K14782" s="121" t="s">
        <v>584</v>
      </c>
      <c r="L14782" s="157" t="s">
        <v>32</v>
      </c>
      <c r="M14782" s="120" t="s">
        <v>78</v>
      </c>
    </row>
    <row r="14783" spans="1:20">
      <c r="A14783" s="116">
        <v>14783</v>
      </c>
      <c r="B14783" s="129">
        <v>44585</v>
      </c>
      <c r="D14783" s="120" t="s">
        <v>252</v>
      </c>
      <c r="E14783" s="120" t="s">
        <v>32916</v>
      </c>
      <c r="F14783" s="209" t="s">
        <v>32917</v>
      </c>
      <c r="G14783" s="119" t="s">
        <v>32918</v>
      </c>
      <c r="H14783" s="121" t="s">
        <v>29</v>
      </c>
      <c r="I14783" s="121" t="s">
        <v>30</v>
      </c>
      <c r="J14783" s="121" t="s">
        <v>77</v>
      </c>
      <c r="K14783" s="121" t="s">
        <v>65</v>
      </c>
      <c r="L14783" s="157" t="s">
        <v>32</v>
      </c>
      <c r="M14783" s="120" t="s">
        <v>78</v>
      </c>
    </row>
    <row r="14784" spans="1:20">
      <c r="A14784" s="116">
        <v>14784</v>
      </c>
      <c r="B14784" s="129">
        <v>44585</v>
      </c>
      <c r="D14784" s="120" t="s">
        <v>252</v>
      </c>
      <c r="E14784" s="120" t="s">
        <v>32919</v>
      </c>
      <c r="F14784" s="209" t="s">
        <v>7882</v>
      </c>
      <c r="G14784" s="119" t="s">
        <v>32918</v>
      </c>
      <c r="H14784" s="121" t="s">
        <v>29</v>
      </c>
      <c r="I14784" s="121" t="s">
        <v>30</v>
      </c>
      <c r="J14784" s="121" t="s">
        <v>77</v>
      </c>
      <c r="K14784" s="121" t="s">
        <v>65</v>
      </c>
      <c r="L14784" s="157" t="s">
        <v>32</v>
      </c>
      <c r="M14784" s="120" t="s">
        <v>78</v>
      </c>
    </row>
    <row r="14785" spans="1:19">
      <c r="A14785" s="116">
        <v>14785</v>
      </c>
      <c r="B14785" s="129">
        <v>44585</v>
      </c>
      <c r="D14785" s="120" t="s">
        <v>252</v>
      </c>
      <c r="E14785" s="120" t="s">
        <v>32920</v>
      </c>
      <c r="F14785" s="209" t="s">
        <v>32917</v>
      </c>
      <c r="G14785" s="119" t="s">
        <v>32918</v>
      </c>
      <c r="H14785" s="121" t="s">
        <v>29</v>
      </c>
      <c r="I14785" s="121" t="s">
        <v>30</v>
      </c>
      <c r="J14785" s="121" t="s">
        <v>77</v>
      </c>
      <c r="K14785" s="121" t="s">
        <v>40503</v>
      </c>
      <c r="L14785" s="157" t="s">
        <v>32</v>
      </c>
      <c r="M14785" s="120" t="s">
        <v>33</v>
      </c>
      <c r="N14785" s="131">
        <v>44586</v>
      </c>
    </row>
    <row r="14786" spans="1:19">
      <c r="A14786" s="116">
        <v>14786</v>
      </c>
      <c r="B14786" s="129">
        <v>44585</v>
      </c>
      <c r="D14786" s="120" t="s">
        <v>252</v>
      </c>
      <c r="E14786" s="120" t="s">
        <v>32921</v>
      </c>
      <c r="F14786" s="209" t="s">
        <v>5990</v>
      </c>
      <c r="G14786" s="119" t="s">
        <v>18559</v>
      </c>
      <c r="H14786" s="121" t="s">
        <v>29</v>
      </c>
      <c r="I14786" s="121" t="s">
        <v>42</v>
      </c>
      <c r="J14786" s="121" t="s">
        <v>246</v>
      </c>
      <c r="K14786" s="121" t="s">
        <v>584</v>
      </c>
      <c r="L14786" s="157" t="s">
        <v>32</v>
      </c>
      <c r="M14786" s="120" t="s">
        <v>78</v>
      </c>
    </row>
    <row r="14787" spans="1:19">
      <c r="A14787" s="116">
        <v>14787</v>
      </c>
      <c r="B14787" s="129">
        <v>44585</v>
      </c>
      <c r="D14787" s="120" t="s">
        <v>252</v>
      </c>
      <c r="E14787" s="120" t="s">
        <v>32922</v>
      </c>
      <c r="F14787" s="209" t="s">
        <v>31543</v>
      </c>
      <c r="G14787" s="119" t="s">
        <v>32923</v>
      </c>
      <c r="H14787" s="121" t="s">
        <v>29</v>
      </c>
      <c r="I14787" s="121" t="s">
        <v>30</v>
      </c>
      <c r="J14787" s="121" t="s">
        <v>10497</v>
      </c>
      <c r="K14787" s="121" t="s">
        <v>584</v>
      </c>
      <c r="L14787" s="157" t="s">
        <v>32</v>
      </c>
      <c r="M14787" s="120" t="s">
        <v>78</v>
      </c>
    </row>
    <row r="14788" spans="1:19">
      <c r="A14788" s="116">
        <v>14788</v>
      </c>
      <c r="B14788" s="129">
        <v>44585</v>
      </c>
      <c r="D14788" s="120" t="s">
        <v>580</v>
      </c>
      <c r="E14788" s="120" t="s">
        <v>32924</v>
      </c>
      <c r="F14788" s="209" t="s">
        <v>32925</v>
      </c>
      <c r="G14788" s="119" t="s">
        <v>2975</v>
      </c>
      <c r="H14788" s="121" t="s">
        <v>140</v>
      </c>
      <c r="I14788" s="121" t="s">
        <v>30</v>
      </c>
      <c r="J14788" s="121" t="s">
        <v>7142</v>
      </c>
      <c r="K14788" s="121" t="s">
        <v>65</v>
      </c>
      <c r="L14788" s="157" t="s">
        <v>32</v>
      </c>
      <c r="M14788" s="120" t="s">
        <v>78</v>
      </c>
    </row>
    <row r="14789" spans="1:19">
      <c r="A14789" s="116">
        <v>14789</v>
      </c>
      <c r="B14789" s="129">
        <v>44585</v>
      </c>
      <c r="D14789" s="120" t="s">
        <v>580</v>
      </c>
      <c r="E14789" s="120" t="s">
        <v>32926</v>
      </c>
      <c r="F14789" s="209" t="s">
        <v>32927</v>
      </c>
      <c r="G14789" s="119" t="s">
        <v>32928</v>
      </c>
      <c r="H14789" s="121" t="s">
        <v>53</v>
      </c>
      <c r="I14789" s="121" t="s">
        <v>42</v>
      </c>
      <c r="J14789" s="121" t="s">
        <v>72</v>
      </c>
      <c r="K14789" s="121" t="s">
        <v>65</v>
      </c>
      <c r="L14789" s="157" t="s">
        <v>32</v>
      </c>
      <c r="M14789" s="120" t="s">
        <v>78</v>
      </c>
    </row>
    <row r="14790" spans="1:19">
      <c r="A14790" s="116">
        <v>14790</v>
      </c>
      <c r="B14790" s="129">
        <v>44585</v>
      </c>
      <c r="D14790" s="120" t="s">
        <v>580</v>
      </c>
      <c r="E14790" s="120" t="s">
        <v>32929</v>
      </c>
      <c r="F14790" s="209" t="s">
        <v>547</v>
      </c>
      <c r="G14790" s="119" t="s">
        <v>28106</v>
      </c>
      <c r="H14790" s="121" t="s">
        <v>41</v>
      </c>
      <c r="I14790" s="121" t="s">
        <v>30</v>
      </c>
      <c r="J14790" s="121" t="s">
        <v>529</v>
      </c>
      <c r="K14790" s="121" t="s">
        <v>65</v>
      </c>
      <c r="L14790" s="157" t="s">
        <v>32</v>
      </c>
      <c r="M14790" s="120" t="s">
        <v>78</v>
      </c>
    </row>
    <row r="14791" spans="1:19">
      <c r="A14791" s="116">
        <v>14791</v>
      </c>
      <c r="B14791" s="129">
        <v>44585</v>
      </c>
      <c r="D14791" s="120" t="s">
        <v>580</v>
      </c>
      <c r="E14791" s="120" t="s">
        <v>32930</v>
      </c>
      <c r="F14791" s="209" t="s">
        <v>579</v>
      </c>
      <c r="G14791" s="119" t="s">
        <v>32931</v>
      </c>
      <c r="H14791" s="121" t="s">
        <v>41</v>
      </c>
      <c r="I14791" s="121" t="s">
        <v>30</v>
      </c>
      <c r="J14791" s="121" t="s">
        <v>87</v>
      </c>
      <c r="K14791" s="121" t="s">
        <v>584</v>
      </c>
      <c r="L14791" s="157" t="s">
        <v>32</v>
      </c>
      <c r="M14791" s="120" t="s">
        <v>78</v>
      </c>
    </row>
    <row r="14792" spans="1:19">
      <c r="A14792" s="116">
        <v>14792</v>
      </c>
      <c r="B14792" s="129">
        <v>44585</v>
      </c>
      <c r="D14792" s="120" t="s">
        <v>580</v>
      </c>
      <c r="E14792" s="120" t="s">
        <v>32932</v>
      </c>
      <c r="F14792" s="209" t="s">
        <v>469</v>
      </c>
      <c r="G14792" s="119" t="s">
        <v>32933</v>
      </c>
      <c r="H14792" s="121" t="s">
        <v>1173</v>
      </c>
      <c r="I14792" s="121" t="s">
        <v>30</v>
      </c>
      <c r="J14792" s="121" t="s">
        <v>7216</v>
      </c>
      <c r="K14792" s="121" t="s">
        <v>65</v>
      </c>
      <c r="L14792" s="157" t="s">
        <v>32</v>
      </c>
      <c r="M14792" s="120" t="s">
        <v>33</v>
      </c>
      <c r="N14792" s="131">
        <v>44586</v>
      </c>
      <c r="O14792" s="131">
        <v>44629</v>
      </c>
    </row>
    <row r="14793" spans="1:19">
      <c r="A14793" s="116">
        <v>14793</v>
      </c>
      <c r="B14793" s="129">
        <v>44585</v>
      </c>
      <c r="D14793" s="120" t="s">
        <v>580</v>
      </c>
      <c r="E14793" s="120" t="s">
        <v>32934</v>
      </c>
      <c r="F14793" s="209" t="s">
        <v>32935</v>
      </c>
      <c r="G14793" s="119" t="s">
        <v>27669</v>
      </c>
      <c r="H14793" s="121" t="s">
        <v>177</v>
      </c>
      <c r="I14793" s="121" t="s">
        <v>30</v>
      </c>
      <c r="J14793" s="121" t="s">
        <v>77</v>
      </c>
      <c r="K14793" s="121" t="s">
        <v>65</v>
      </c>
      <c r="L14793" s="157" t="s">
        <v>32</v>
      </c>
      <c r="M14793" s="120" t="s">
        <v>78</v>
      </c>
    </row>
    <row r="14794" spans="1:19">
      <c r="A14794" s="116">
        <v>14794</v>
      </c>
      <c r="B14794" s="129">
        <v>44585</v>
      </c>
      <c r="D14794" s="120" t="s">
        <v>580</v>
      </c>
      <c r="E14794" s="120" t="s">
        <v>32936</v>
      </c>
      <c r="F14794" s="209" t="s">
        <v>32937</v>
      </c>
      <c r="G14794" s="119" t="s">
        <v>18352</v>
      </c>
      <c r="H14794" s="121" t="s">
        <v>29</v>
      </c>
      <c r="I14794" s="121" t="s">
        <v>30</v>
      </c>
      <c r="J14794" s="121" t="s">
        <v>77</v>
      </c>
      <c r="K14794" s="121" t="s">
        <v>65</v>
      </c>
      <c r="L14794" s="157" t="s">
        <v>32</v>
      </c>
      <c r="M14794" s="120" t="s">
        <v>78</v>
      </c>
    </row>
    <row r="14795" spans="1:19">
      <c r="A14795" s="116">
        <v>14795</v>
      </c>
      <c r="B14795" s="129">
        <v>44585</v>
      </c>
      <c r="D14795" s="120" t="s">
        <v>580</v>
      </c>
      <c r="E14795" s="120" t="s">
        <v>32938</v>
      </c>
      <c r="F14795" s="209" t="s">
        <v>7140</v>
      </c>
      <c r="G14795" s="119" t="s">
        <v>32939</v>
      </c>
      <c r="H14795" s="121" t="s">
        <v>177</v>
      </c>
      <c r="I14795" s="121" t="s">
        <v>30</v>
      </c>
      <c r="J14795" s="121" t="s">
        <v>77</v>
      </c>
      <c r="K14795" s="121" t="s">
        <v>65</v>
      </c>
      <c r="L14795" s="157" t="s">
        <v>32</v>
      </c>
      <c r="M14795" s="120" t="s">
        <v>78</v>
      </c>
    </row>
    <row r="14796" spans="1:19" ht="27.6">
      <c r="A14796" s="116">
        <v>14796</v>
      </c>
      <c r="B14796" s="129">
        <v>44585</v>
      </c>
      <c r="D14796" s="120" t="s">
        <v>580</v>
      </c>
      <c r="E14796" s="120" t="s">
        <v>32940</v>
      </c>
      <c r="F14796" s="209" t="s">
        <v>32941</v>
      </c>
      <c r="G14796" s="119" t="s">
        <v>5002</v>
      </c>
      <c r="H14796" s="121" t="s">
        <v>41</v>
      </c>
      <c r="I14796" s="121" t="s">
        <v>30</v>
      </c>
      <c r="J14796" s="121" t="s">
        <v>5018</v>
      </c>
      <c r="K14796" s="121" t="s">
        <v>65</v>
      </c>
      <c r="L14796" s="157" t="s">
        <v>32</v>
      </c>
      <c r="M14796" s="120" t="s">
        <v>33</v>
      </c>
      <c r="N14796" s="131">
        <v>44586</v>
      </c>
      <c r="O14796" s="131">
        <v>44656</v>
      </c>
      <c r="S14796" s="120" t="s">
        <v>92</v>
      </c>
    </row>
    <row r="14797" spans="1:19">
      <c r="A14797" s="116">
        <v>14797</v>
      </c>
      <c r="B14797" s="129">
        <v>44585</v>
      </c>
      <c r="D14797" s="120" t="s">
        <v>580</v>
      </c>
      <c r="E14797" s="120" t="s">
        <v>32942</v>
      </c>
      <c r="F14797" s="209" t="s">
        <v>3640</v>
      </c>
      <c r="G14797" s="119" t="s">
        <v>32943</v>
      </c>
      <c r="H14797" s="121" t="s">
        <v>41</v>
      </c>
      <c r="I14797" s="121" t="s">
        <v>30</v>
      </c>
      <c r="J14797" s="121" t="s">
        <v>87</v>
      </c>
      <c r="K14797" s="121" t="s">
        <v>584</v>
      </c>
      <c r="L14797" s="157" t="s">
        <v>32</v>
      </c>
      <c r="M14797" s="120" t="s">
        <v>33</v>
      </c>
      <c r="N14797" s="131">
        <v>44586</v>
      </c>
      <c r="O14797" s="131">
        <v>44620</v>
      </c>
    </row>
    <row r="14798" spans="1:19">
      <c r="A14798" s="116">
        <v>14798</v>
      </c>
      <c r="B14798" s="129">
        <v>44585</v>
      </c>
      <c r="D14798" s="120" t="s">
        <v>580</v>
      </c>
      <c r="E14798" s="120" t="s">
        <v>32944</v>
      </c>
      <c r="F14798" s="209" t="s">
        <v>32945</v>
      </c>
      <c r="G14798" s="119" t="s">
        <v>32946</v>
      </c>
      <c r="H14798" s="121" t="s">
        <v>140</v>
      </c>
      <c r="I14798" s="121" t="s">
        <v>30</v>
      </c>
      <c r="J14798" s="121" t="s">
        <v>485</v>
      </c>
      <c r="K14798" s="121" t="s">
        <v>65</v>
      </c>
      <c r="L14798" s="157" t="s">
        <v>32</v>
      </c>
      <c r="M14798" s="120" t="s">
        <v>78</v>
      </c>
    </row>
    <row r="14799" spans="1:19">
      <c r="A14799" s="116">
        <v>14799</v>
      </c>
      <c r="B14799" s="129">
        <v>44585</v>
      </c>
      <c r="D14799" s="120" t="s">
        <v>580</v>
      </c>
      <c r="E14799" s="120" t="s">
        <v>32947</v>
      </c>
      <c r="F14799" s="209" t="s">
        <v>32948</v>
      </c>
      <c r="G14799" s="119" t="s">
        <v>32949</v>
      </c>
      <c r="H14799" s="121" t="s">
        <v>53</v>
      </c>
      <c r="I14799" s="121" t="s">
        <v>30</v>
      </c>
      <c r="J14799" s="121" t="s">
        <v>7087</v>
      </c>
      <c r="K14799" s="121" t="s">
        <v>584</v>
      </c>
      <c r="L14799" s="157" t="s">
        <v>32</v>
      </c>
      <c r="M14799" s="120" t="s">
        <v>78</v>
      </c>
    </row>
    <row r="14800" spans="1:19" ht="27.6">
      <c r="A14800" s="116">
        <v>14800</v>
      </c>
      <c r="B14800" s="129">
        <v>44585</v>
      </c>
      <c r="D14800" s="120" t="s">
        <v>580</v>
      </c>
      <c r="E14800" s="120" t="s">
        <v>32950</v>
      </c>
      <c r="F14800" s="209" t="s">
        <v>18406</v>
      </c>
      <c r="G14800" s="119" t="s">
        <v>4789</v>
      </c>
      <c r="H14800" s="121" t="s">
        <v>86</v>
      </c>
      <c r="I14800" s="121" t="s">
        <v>30</v>
      </c>
      <c r="J14800" s="121" t="s">
        <v>5018</v>
      </c>
      <c r="K14800" s="121" t="s">
        <v>65</v>
      </c>
      <c r="L14800" s="157" t="s">
        <v>32</v>
      </c>
      <c r="M14800" s="120" t="s">
        <v>78</v>
      </c>
    </row>
    <row r="14801" spans="1:20" ht="27.6">
      <c r="A14801" s="116">
        <v>14801</v>
      </c>
      <c r="B14801" s="129">
        <v>44585</v>
      </c>
      <c r="D14801" s="120" t="s">
        <v>580</v>
      </c>
      <c r="E14801" s="120" t="s">
        <v>32951</v>
      </c>
      <c r="F14801" s="209" t="s">
        <v>32952</v>
      </c>
      <c r="G14801" s="119" t="s">
        <v>32953</v>
      </c>
      <c r="H14801" s="121" t="s">
        <v>118</v>
      </c>
      <c r="I14801" s="121" t="s">
        <v>30</v>
      </c>
      <c r="J14801" s="121" t="s">
        <v>32954</v>
      </c>
      <c r="K14801" s="121" t="s">
        <v>65</v>
      </c>
      <c r="L14801" s="157" t="s">
        <v>32</v>
      </c>
      <c r="M14801" s="120" t="s">
        <v>78</v>
      </c>
    </row>
    <row r="14802" spans="1:20">
      <c r="A14802" s="116">
        <v>14802</v>
      </c>
      <c r="B14802" s="129">
        <v>44585</v>
      </c>
      <c r="D14802" s="120" t="s">
        <v>580</v>
      </c>
      <c r="E14802" s="120" t="s">
        <v>32955</v>
      </c>
      <c r="F14802" s="209" t="s">
        <v>579</v>
      </c>
      <c r="G14802" s="119" t="s">
        <v>30954</v>
      </c>
      <c r="H14802" s="121" t="s">
        <v>177</v>
      </c>
      <c r="I14802" s="121" t="s">
        <v>30</v>
      </c>
      <c r="J14802" s="121" t="s">
        <v>87</v>
      </c>
      <c r="K14802" s="121" t="s">
        <v>65</v>
      </c>
      <c r="L14802" s="157" t="s">
        <v>32</v>
      </c>
      <c r="M14802" s="120" t="s">
        <v>78</v>
      </c>
    </row>
    <row r="14803" spans="1:20">
      <c r="A14803" s="116">
        <v>14803</v>
      </c>
      <c r="B14803" s="129">
        <v>44587</v>
      </c>
      <c r="D14803" s="120" t="s">
        <v>580</v>
      </c>
      <c r="E14803" s="120" t="s">
        <v>32956</v>
      </c>
      <c r="F14803" s="209" t="s">
        <v>32957</v>
      </c>
      <c r="G14803" s="119" t="s">
        <v>32958</v>
      </c>
      <c r="H14803" s="121" t="s">
        <v>76</v>
      </c>
      <c r="I14803" s="121" t="s">
        <v>30</v>
      </c>
      <c r="J14803" s="121" t="s">
        <v>87</v>
      </c>
      <c r="K14803" s="121" t="s">
        <v>65</v>
      </c>
      <c r="L14803" s="157" t="s">
        <v>32</v>
      </c>
      <c r="M14803" s="120" t="s">
        <v>78</v>
      </c>
    </row>
    <row r="14804" spans="1:20">
      <c r="A14804" s="116">
        <v>14804</v>
      </c>
      <c r="B14804" s="129">
        <v>44586</v>
      </c>
      <c r="D14804" s="120" t="s">
        <v>252</v>
      </c>
      <c r="E14804" s="120" t="s">
        <v>32959</v>
      </c>
      <c r="F14804" s="209" t="s">
        <v>23973</v>
      </c>
      <c r="G14804" s="119" t="s">
        <v>3568</v>
      </c>
      <c r="H14804" s="121" t="s">
        <v>53</v>
      </c>
      <c r="I14804" s="121" t="s">
        <v>42</v>
      </c>
      <c r="J14804" s="121" t="s">
        <v>82</v>
      </c>
      <c r="K14804" s="121" t="s">
        <v>65</v>
      </c>
      <c r="L14804" s="157" t="s">
        <v>32</v>
      </c>
      <c r="M14804" s="120" t="s">
        <v>78</v>
      </c>
    </row>
    <row r="14805" spans="1:20">
      <c r="A14805" s="116">
        <v>14805</v>
      </c>
      <c r="B14805" s="129">
        <v>44586</v>
      </c>
      <c r="D14805" s="120" t="s">
        <v>252</v>
      </c>
      <c r="E14805" s="120" t="s">
        <v>32960</v>
      </c>
      <c r="F14805" s="209" t="s">
        <v>32961</v>
      </c>
      <c r="G14805" s="119" t="s">
        <v>32962</v>
      </c>
      <c r="H14805" s="121" t="s">
        <v>76</v>
      </c>
      <c r="I14805" s="121" t="s">
        <v>42</v>
      </c>
      <c r="J14805" s="121" t="s">
        <v>246</v>
      </c>
      <c r="K14805" s="121" t="s">
        <v>65</v>
      </c>
      <c r="L14805" s="157" t="s">
        <v>32</v>
      </c>
      <c r="M14805" s="120" t="s">
        <v>33</v>
      </c>
      <c r="N14805" s="131">
        <v>44586</v>
      </c>
      <c r="S14805" s="120" t="s">
        <v>135</v>
      </c>
      <c r="T14805" s="126">
        <v>44586</v>
      </c>
    </row>
    <row r="14806" spans="1:20" ht="27.6">
      <c r="A14806" s="116">
        <v>14806</v>
      </c>
      <c r="B14806" s="129">
        <v>44586</v>
      </c>
      <c r="D14806" s="120" t="s">
        <v>252</v>
      </c>
      <c r="E14806" s="120" t="s">
        <v>32963</v>
      </c>
      <c r="F14806" s="209" t="s">
        <v>32964</v>
      </c>
      <c r="G14806" s="119" t="s">
        <v>16360</v>
      </c>
      <c r="H14806" s="121" t="s">
        <v>140</v>
      </c>
      <c r="I14806" s="121" t="s">
        <v>30</v>
      </c>
      <c r="J14806" s="121" t="s">
        <v>5018</v>
      </c>
      <c r="K14806" s="121" t="s">
        <v>65</v>
      </c>
      <c r="L14806" s="157" t="s">
        <v>32</v>
      </c>
      <c r="M14806" s="120" t="s">
        <v>78</v>
      </c>
    </row>
    <row r="14807" spans="1:20">
      <c r="A14807" s="116">
        <v>14807</v>
      </c>
      <c r="B14807" s="129">
        <v>44586</v>
      </c>
      <c r="D14807" s="120" t="s">
        <v>252</v>
      </c>
      <c r="E14807" s="120" t="s">
        <v>32965</v>
      </c>
      <c r="F14807" s="209" t="s">
        <v>32966</v>
      </c>
      <c r="G14807" s="119" t="s">
        <v>32967</v>
      </c>
      <c r="H14807" s="121" t="s">
        <v>48</v>
      </c>
      <c r="I14807" s="121" t="s">
        <v>42</v>
      </c>
      <c r="J14807" s="121" t="s">
        <v>82</v>
      </c>
      <c r="K14807" s="121" t="s">
        <v>584</v>
      </c>
      <c r="L14807" s="157" t="s">
        <v>32</v>
      </c>
      <c r="M14807" s="120" t="s">
        <v>33</v>
      </c>
      <c r="N14807" s="131">
        <v>44602</v>
      </c>
    </row>
    <row r="14808" spans="1:20">
      <c r="A14808" s="116">
        <v>14808</v>
      </c>
      <c r="B14808" s="129">
        <v>44586</v>
      </c>
      <c r="D14808" s="120" t="s">
        <v>252</v>
      </c>
      <c r="E14808" s="120" t="s">
        <v>32968</v>
      </c>
      <c r="F14808" s="209" t="s">
        <v>32969</v>
      </c>
      <c r="G14808" s="119" t="s">
        <v>16120</v>
      </c>
      <c r="H14808" s="121" t="s">
        <v>1173</v>
      </c>
      <c r="I14808" s="121" t="s">
        <v>30</v>
      </c>
      <c r="J14808" s="121" t="s">
        <v>87</v>
      </c>
      <c r="K14808" s="121" t="s">
        <v>65</v>
      </c>
      <c r="L14808" s="157" t="s">
        <v>32</v>
      </c>
      <c r="M14808" s="120" t="s">
        <v>78</v>
      </c>
    </row>
    <row r="14809" spans="1:20">
      <c r="A14809" s="116">
        <v>14809</v>
      </c>
      <c r="B14809" s="129">
        <v>44586</v>
      </c>
      <c r="D14809" s="120" t="s">
        <v>252</v>
      </c>
      <c r="E14809" s="120" t="s">
        <v>32970</v>
      </c>
      <c r="F14809" s="209" t="s">
        <v>32971</v>
      </c>
      <c r="G14809" s="119" t="s">
        <v>32972</v>
      </c>
      <c r="H14809" s="121" t="s">
        <v>41</v>
      </c>
      <c r="I14809" s="121" t="s">
        <v>42</v>
      </c>
      <c r="J14809" s="121" t="s">
        <v>72</v>
      </c>
      <c r="K14809" s="121" t="s">
        <v>65</v>
      </c>
      <c r="L14809" s="157" t="s">
        <v>32</v>
      </c>
      <c r="M14809" s="120" t="s">
        <v>33</v>
      </c>
      <c r="N14809" s="131">
        <v>44587</v>
      </c>
    </row>
    <row r="14810" spans="1:20">
      <c r="A14810" s="116">
        <v>14810</v>
      </c>
      <c r="B14810" s="129">
        <v>44586</v>
      </c>
      <c r="D14810" s="120" t="s">
        <v>252</v>
      </c>
      <c r="E14810" s="120" t="s">
        <v>32973</v>
      </c>
      <c r="F14810" s="209" t="s">
        <v>6113</v>
      </c>
      <c r="G14810" s="119" t="s">
        <v>5033</v>
      </c>
      <c r="H14810" s="121" t="s">
        <v>53</v>
      </c>
      <c r="I14810" s="121" t="s">
        <v>42</v>
      </c>
      <c r="J14810" s="121" t="s">
        <v>199</v>
      </c>
      <c r="K14810" s="121" t="s">
        <v>584</v>
      </c>
      <c r="L14810" s="157" t="s">
        <v>32</v>
      </c>
      <c r="M14810" s="120" t="s">
        <v>78</v>
      </c>
    </row>
    <row r="14811" spans="1:20">
      <c r="A14811" s="116">
        <v>14811</v>
      </c>
      <c r="B14811" s="129">
        <v>44586</v>
      </c>
      <c r="D14811" s="120" t="s">
        <v>252</v>
      </c>
      <c r="E14811" s="120" t="s">
        <v>32974</v>
      </c>
      <c r="F14811" s="209" t="s">
        <v>469</v>
      </c>
      <c r="G14811" s="119" t="s">
        <v>381</v>
      </c>
      <c r="H14811" s="121" t="s">
        <v>76</v>
      </c>
      <c r="I14811" s="121" t="s">
        <v>30</v>
      </c>
      <c r="J14811" s="121" t="s">
        <v>87</v>
      </c>
      <c r="K14811" s="121" t="s">
        <v>584</v>
      </c>
      <c r="L14811" s="157" t="s">
        <v>32</v>
      </c>
      <c r="M14811" s="120" t="s">
        <v>78</v>
      </c>
    </row>
    <row r="14812" spans="1:20" ht="27.6">
      <c r="A14812" s="116">
        <v>14812</v>
      </c>
      <c r="B14812" s="129">
        <v>44586</v>
      </c>
      <c r="D14812" s="120" t="s">
        <v>252</v>
      </c>
      <c r="E14812" s="120" t="s">
        <v>32975</v>
      </c>
      <c r="F14812" s="209" t="s">
        <v>32976</v>
      </c>
      <c r="G14812" s="119" t="s">
        <v>1218</v>
      </c>
      <c r="H14812" s="121" t="s">
        <v>76</v>
      </c>
      <c r="I14812" s="121" t="s">
        <v>30</v>
      </c>
      <c r="J14812" s="121" t="s">
        <v>5018</v>
      </c>
      <c r="K14812" s="121" t="s">
        <v>65</v>
      </c>
      <c r="L14812" s="157" t="s">
        <v>32</v>
      </c>
      <c r="M14812" s="120" t="s">
        <v>33</v>
      </c>
      <c r="N14812" s="131">
        <v>44587</v>
      </c>
      <c r="S14812" s="120" t="s">
        <v>92</v>
      </c>
      <c r="T14812" s="126">
        <v>44588</v>
      </c>
    </row>
    <row r="14813" spans="1:20" ht="14.4">
      <c r="A14813" s="116">
        <v>14813</v>
      </c>
      <c r="B14813" s="129">
        <v>44586</v>
      </c>
      <c r="D14813" s="120" t="s">
        <v>252</v>
      </c>
      <c r="E14813" t="s">
        <v>32977</v>
      </c>
      <c r="F14813" s="209" t="s">
        <v>32978</v>
      </c>
      <c r="G14813" s="119" t="s">
        <v>8920</v>
      </c>
      <c r="H14813" s="121" t="s">
        <v>76</v>
      </c>
      <c r="I14813" s="121" t="s">
        <v>30</v>
      </c>
      <c r="J14813" s="121" t="s">
        <v>529</v>
      </c>
      <c r="K14813" s="121" t="s">
        <v>65</v>
      </c>
      <c r="L14813" s="157" t="s">
        <v>32</v>
      </c>
      <c r="M14813" s="120" t="s">
        <v>78</v>
      </c>
    </row>
    <row r="14814" spans="1:20">
      <c r="A14814" s="116">
        <v>14814</v>
      </c>
      <c r="B14814" s="129">
        <v>44586</v>
      </c>
      <c r="D14814" s="120" t="s">
        <v>252</v>
      </c>
      <c r="E14814" s="120" t="s">
        <v>32979</v>
      </c>
      <c r="F14814" s="209" t="s">
        <v>5260</v>
      </c>
      <c r="G14814" s="119" t="s">
        <v>32980</v>
      </c>
      <c r="H14814" s="121" t="s">
        <v>48</v>
      </c>
      <c r="I14814" s="121" t="s">
        <v>30</v>
      </c>
      <c r="J14814" s="121" t="s">
        <v>5018</v>
      </c>
      <c r="K14814" s="121" t="s">
        <v>65</v>
      </c>
      <c r="L14814" s="157" t="s">
        <v>32</v>
      </c>
      <c r="M14814" s="120" t="s">
        <v>78</v>
      </c>
    </row>
    <row r="14815" spans="1:20">
      <c r="A14815" s="116">
        <v>14815</v>
      </c>
      <c r="B14815" s="129">
        <v>44586</v>
      </c>
      <c r="D14815" s="120" t="s">
        <v>252</v>
      </c>
      <c r="E14815" s="120" t="s">
        <v>32981</v>
      </c>
      <c r="F14815" s="209" t="s">
        <v>32982</v>
      </c>
      <c r="G14815" s="119" t="s">
        <v>19823</v>
      </c>
      <c r="H14815" s="121" t="s">
        <v>53</v>
      </c>
      <c r="I14815" s="121" t="s">
        <v>42</v>
      </c>
      <c r="J14815" s="121" t="s">
        <v>246</v>
      </c>
      <c r="K14815" s="121" t="s">
        <v>584</v>
      </c>
      <c r="L14815" s="157" t="s">
        <v>32</v>
      </c>
      <c r="M14815" s="120" t="s">
        <v>33</v>
      </c>
      <c r="N14815" s="131">
        <v>44592</v>
      </c>
    </row>
    <row r="14816" spans="1:20" ht="27.6">
      <c r="A14816" s="116">
        <v>14816</v>
      </c>
      <c r="B14816" s="129">
        <v>44586</v>
      </c>
      <c r="D14816" s="120" t="s">
        <v>252</v>
      </c>
      <c r="E14816" s="120" t="s">
        <v>32983</v>
      </c>
      <c r="F14816" s="209" t="s">
        <v>32984</v>
      </c>
      <c r="G14816" s="119" t="s">
        <v>32985</v>
      </c>
      <c r="H14816" s="121" t="s">
        <v>48</v>
      </c>
      <c r="I14816" s="121" t="s">
        <v>30</v>
      </c>
      <c r="J14816" s="121" t="s">
        <v>1540</v>
      </c>
      <c r="K14816" s="121" t="s">
        <v>65</v>
      </c>
      <c r="L14816" s="157" t="s">
        <v>32</v>
      </c>
      <c r="M14816" s="120" t="s">
        <v>78</v>
      </c>
    </row>
    <row r="14817" spans="1:14">
      <c r="A14817" s="116">
        <v>14817</v>
      </c>
      <c r="B14817" s="129">
        <v>44586</v>
      </c>
      <c r="D14817" s="120" t="s">
        <v>252</v>
      </c>
      <c r="E14817" s="120" t="s">
        <v>32986</v>
      </c>
      <c r="F14817" s="209" t="s">
        <v>23283</v>
      </c>
      <c r="G14817" s="119" t="s">
        <v>9846</v>
      </c>
      <c r="H14817" s="121" t="s">
        <v>344</v>
      </c>
      <c r="I14817" s="121" t="s">
        <v>30</v>
      </c>
      <c r="J14817" s="121" t="s">
        <v>77</v>
      </c>
      <c r="K14817" s="121" t="s">
        <v>65</v>
      </c>
      <c r="L14817" s="157" t="s">
        <v>32</v>
      </c>
      <c r="M14817" s="120" t="s">
        <v>33</v>
      </c>
      <c r="N14817" s="131">
        <v>44623</v>
      </c>
    </row>
    <row r="14818" spans="1:14">
      <c r="A14818" s="116">
        <v>14818</v>
      </c>
      <c r="B14818" s="129">
        <v>44586</v>
      </c>
      <c r="D14818" s="120" t="s">
        <v>252</v>
      </c>
      <c r="E14818" s="120" t="s">
        <v>32987</v>
      </c>
      <c r="F14818" s="209" t="s">
        <v>32988</v>
      </c>
      <c r="G14818" s="119" t="s">
        <v>32989</v>
      </c>
      <c r="H14818" s="121" t="s">
        <v>48</v>
      </c>
      <c r="I14818" s="121" t="s">
        <v>30</v>
      </c>
      <c r="J14818" s="121" t="s">
        <v>1540</v>
      </c>
      <c r="K14818" s="121" t="s">
        <v>65</v>
      </c>
      <c r="L14818" s="157" t="s">
        <v>32</v>
      </c>
      <c r="M14818" s="120" t="s">
        <v>78</v>
      </c>
    </row>
    <row r="14819" spans="1:14">
      <c r="A14819" s="116">
        <v>14819</v>
      </c>
      <c r="B14819" s="129">
        <v>44586</v>
      </c>
      <c r="D14819" s="120" t="s">
        <v>252</v>
      </c>
      <c r="E14819" s="120" t="s">
        <v>32990</v>
      </c>
      <c r="F14819" s="209" t="s">
        <v>32991</v>
      </c>
      <c r="G14819" s="119" t="s">
        <v>32992</v>
      </c>
      <c r="H14819" s="121" t="s">
        <v>140</v>
      </c>
      <c r="I14819" s="121" t="s">
        <v>42</v>
      </c>
      <c r="J14819" s="121" t="s">
        <v>28384</v>
      </c>
      <c r="K14819" s="121" t="s">
        <v>584</v>
      </c>
      <c r="L14819" s="157" t="s">
        <v>32</v>
      </c>
      <c r="M14819" s="120" t="s">
        <v>78</v>
      </c>
    </row>
    <row r="14820" spans="1:14">
      <c r="A14820" s="116">
        <v>14820</v>
      </c>
      <c r="B14820" s="129">
        <v>44586</v>
      </c>
      <c r="D14820" s="120" t="s">
        <v>252</v>
      </c>
      <c r="E14820" s="120" t="s">
        <v>32993</v>
      </c>
      <c r="F14820" s="209" t="s">
        <v>969</v>
      </c>
      <c r="G14820" s="119" t="s">
        <v>8106</v>
      </c>
      <c r="H14820" s="121" t="s">
        <v>41</v>
      </c>
      <c r="I14820" s="121" t="s">
        <v>30</v>
      </c>
      <c r="J14820" s="121" t="s">
        <v>5018</v>
      </c>
      <c r="K14820" s="121" t="s">
        <v>65</v>
      </c>
      <c r="L14820" s="157" t="s">
        <v>32</v>
      </c>
      <c r="M14820" s="120" t="s">
        <v>78</v>
      </c>
    </row>
    <row r="14821" spans="1:14" ht="27.6">
      <c r="A14821" s="116">
        <v>14821</v>
      </c>
      <c r="B14821" s="129">
        <v>44586</v>
      </c>
      <c r="D14821" s="120" t="s">
        <v>252</v>
      </c>
      <c r="E14821" s="120" t="s">
        <v>32994</v>
      </c>
      <c r="F14821" s="209" t="s">
        <v>32995</v>
      </c>
      <c r="G14821" s="119" t="s">
        <v>32996</v>
      </c>
      <c r="H14821" s="121" t="s">
        <v>86</v>
      </c>
      <c r="I14821" s="121" t="s">
        <v>30</v>
      </c>
      <c r="J14821" s="121" t="s">
        <v>5018</v>
      </c>
      <c r="K14821" s="121" t="s">
        <v>584</v>
      </c>
      <c r="L14821" s="157" t="s">
        <v>32</v>
      </c>
      <c r="M14821" s="120" t="s">
        <v>33</v>
      </c>
      <c r="N14821" s="131">
        <v>44588</v>
      </c>
    </row>
    <row r="14822" spans="1:14">
      <c r="A14822" s="116">
        <v>14822</v>
      </c>
      <c r="B14822" s="129">
        <v>44586</v>
      </c>
      <c r="D14822" s="120" t="s">
        <v>252</v>
      </c>
      <c r="E14822" s="120" t="s">
        <v>32997</v>
      </c>
      <c r="F14822" s="209" t="s">
        <v>32998</v>
      </c>
      <c r="G14822" s="119" t="s">
        <v>2975</v>
      </c>
      <c r="H14822" s="121" t="s">
        <v>140</v>
      </c>
      <c r="I14822" s="121" t="s">
        <v>30</v>
      </c>
      <c r="J14822" s="121" t="s">
        <v>7142</v>
      </c>
      <c r="K14822" s="121" t="s">
        <v>584</v>
      </c>
      <c r="L14822" s="157" t="s">
        <v>32</v>
      </c>
      <c r="M14822" s="120" t="s">
        <v>78</v>
      </c>
    </row>
    <row r="14823" spans="1:14">
      <c r="A14823" s="116">
        <v>14823</v>
      </c>
      <c r="B14823" s="129">
        <v>44586</v>
      </c>
      <c r="D14823" s="120" t="s">
        <v>252</v>
      </c>
      <c r="E14823" s="120" t="s">
        <v>32999</v>
      </c>
      <c r="F14823" s="209" t="s">
        <v>1311</v>
      </c>
      <c r="G14823" s="119" t="s">
        <v>33000</v>
      </c>
      <c r="H14823" s="121" t="s">
        <v>29</v>
      </c>
      <c r="I14823" s="121" t="s">
        <v>63</v>
      </c>
      <c r="J14823" s="121" t="s">
        <v>328</v>
      </c>
      <c r="K14823" s="121" t="s">
        <v>584</v>
      </c>
      <c r="L14823" s="157" t="s">
        <v>32</v>
      </c>
      <c r="M14823" s="120" t="s">
        <v>78</v>
      </c>
    </row>
    <row r="14824" spans="1:14">
      <c r="A14824" s="116">
        <v>14824</v>
      </c>
      <c r="B14824" s="129">
        <v>44587</v>
      </c>
      <c r="D14824" s="120" t="s">
        <v>252</v>
      </c>
      <c r="E14824" s="120" t="s">
        <v>33001</v>
      </c>
      <c r="F14824" s="209" t="s">
        <v>473</v>
      </c>
      <c r="G14824" s="119" t="s">
        <v>2731</v>
      </c>
      <c r="H14824" s="121" t="s">
        <v>86</v>
      </c>
      <c r="I14824" s="121" t="s">
        <v>63</v>
      </c>
      <c r="J14824" s="121" t="s">
        <v>328</v>
      </c>
      <c r="K14824" s="121" t="s">
        <v>584</v>
      </c>
      <c r="L14824" s="157" t="s">
        <v>32</v>
      </c>
      <c r="M14824" s="120" t="s">
        <v>78</v>
      </c>
    </row>
    <row r="14825" spans="1:14">
      <c r="A14825" s="116">
        <v>14825</v>
      </c>
      <c r="B14825" s="129">
        <v>44587</v>
      </c>
      <c r="D14825" s="120" t="s">
        <v>252</v>
      </c>
      <c r="E14825" s="120" t="s">
        <v>33002</v>
      </c>
      <c r="F14825" s="209" t="s">
        <v>33003</v>
      </c>
      <c r="G14825" s="119" t="s">
        <v>22061</v>
      </c>
      <c r="H14825" s="121" t="s">
        <v>29</v>
      </c>
      <c r="I14825" s="121" t="s">
        <v>42</v>
      </c>
      <c r="J14825" s="121" t="s">
        <v>2268</v>
      </c>
      <c r="K14825" s="121" t="s">
        <v>65</v>
      </c>
      <c r="L14825" s="157" t="s">
        <v>32</v>
      </c>
      <c r="M14825" s="120" t="s">
        <v>33</v>
      </c>
      <c r="N14825" s="131">
        <v>44600</v>
      </c>
    </row>
    <row r="14826" spans="1:14">
      <c r="A14826" s="116">
        <v>14826</v>
      </c>
      <c r="B14826" s="129">
        <v>44587</v>
      </c>
      <c r="D14826" s="120" t="s">
        <v>252</v>
      </c>
      <c r="E14826" s="120" t="s">
        <v>33004</v>
      </c>
      <c r="F14826" s="209" t="s">
        <v>33005</v>
      </c>
      <c r="G14826" s="119" t="s">
        <v>33006</v>
      </c>
      <c r="H14826" s="121" t="s">
        <v>53</v>
      </c>
      <c r="I14826" s="121" t="s">
        <v>30</v>
      </c>
      <c r="J14826" s="121" t="s">
        <v>77</v>
      </c>
      <c r="K14826" s="121" t="s">
        <v>65</v>
      </c>
      <c r="L14826" s="157" t="s">
        <v>32</v>
      </c>
      <c r="M14826" s="120" t="s">
        <v>78</v>
      </c>
    </row>
    <row r="14827" spans="1:14">
      <c r="A14827" s="116">
        <v>14827</v>
      </c>
      <c r="B14827" s="129">
        <v>44587</v>
      </c>
      <c r="D14827" s="120" t="s">
        <v>252</v>
      </c>
      <c r="E14827" s="120" t="s">
        <v>33007</v>
      </c>
      <c r="F14827" s="209" t="s">
        <v>12700</v>
      </c>
      <c r="G14827" s="119" t="s">
        <v>33006</v>
      </c>
      <c r="H14827" s="121" t="s">
        <v>53</v>
      </c>
      <c r="I14827" s="121" t="s">
        <v>30</v>
      </c>
      <c r="J14827" s="121" t="s">
        <v>77</v>
      </c>
      <c r="K14827" s="121" t="s">
        <v>584</v>
      </c>
      <c r="L14827" s="157" t="s">
        <v>32</v>
      </c>
      <c r="M14827" s="120" t="s">
        <v>78</v>
      </c>
    </row>
    <row r="14828" spans="1:14">
      <c r="A14828" s="116">
        <v>14828</v>
      </c>
      <c r="B14828" s="129">
        <v>44587</v>
      </c>
      <c r="D14828" s="120" t="s">
        <v>252</v>
      </c>
      <c r="E14828" s="120" t="s">
        <v>33008</v>
      </c>
      <c r="F14828" s="209" t="s">
        <v>33009</v>
      </c>
      <c r="G14828" s="119" t="s">
        <v>33010</v>
      </c>
      <c r="H14828" s="121" t="s">
        <v>1173</v>
      </c>
      <c r="I14828" s="121" t="s">
        <v>30</v>
      </c>
      <c r="J14828" s="121" t="s">
        <v>435</v>
      </c>
      <c r="K14828" s="121" t="s">
        <v>584</v>
      </c>
      <c r="L14828" s="157" t="s">
        <v>32</v>
      </c>
      <c r="M14828" s="120" t="s">
        <v>78</v>
      </c>
    </row>
    <row r="14829" spans="1:14">
      <c r="A14829" s="116">
        <v>14829</v>
      </c>
      <c r="B14829" s="129">
        <v>44587</v>
      </c>
      <c r="D14829" s="120" t="s">
        <v>252</v>
      </c>
      <c r="E14829" s="120" t="s">
        <v>33011</v>
      </c>
      <c r="F14829" s="209" t="s">
        <v>11630</v>
      </c>
      <c r="G14829" s="119" t="s">
        <v>33012</v>
      </c>
      <c r="H14829" s="121" t="s">
        <v>1173</v>
      </c>
      <c r="I14829" s="121" t="s">
        <v>30</v>
      </c>
      <c r="J14829" s="121" t="s">
        <v>87</v>
      </c>
      <c r="K14829" s="121" t="s">
        <v>65</v>
      </c>
      <c r="L14829" s="157" t="s">
        <v>32</v>
      </c>
      <c r="M14829" s="120" t="s">
        <v>78</v>
      </c>
    </row>
    <row r="14830" spans="1:14">
      <c r="A14830" s="116">
        <v>14830</v>
      </c>
      <c r="B14830" s="129">
        <v>44587</v>
      </c>
      <c r="D14830" s="120" t="s">
        <v>252</v>
      </c>
      <c r="E14830" s="120" t="s">
        <v>33013</v>
      </c>
      <c r="F14830" s="209" t="s">
        <v>33014</v>
      </c>
      <c r="G14830" s="119" t="s">
        <v>33015</v>
      </c>
      <c r="H14830" s="121" t="s">
        <v>41</v>
      </c>
      <c r="I14830" s="121" t="s">
        <v>30</v>
      </c>
      <c r="J14830" s="121" t="s">
        <v>7280</v>
      </c>
      <c r="K14830" s="121" t="s">
        <v>65</v>
      </c>
      <c r="L14830" s="157" t="s">
        <v>32</v>
      </c>
      <c r="M14830" s="120" t="s">
        <v>78</v>
      </c>
    </row>
    <row r="14831" spans="1:14">
      <c r="A14831" s="116">
        <v>14831</v>
      </c>
      <c r="B14831" s="129">
        <v>44587</v>
      </c>
      <c r="D14831" s="120" t="s">
        <v>252</v>
      </c>
      <c r="E14831" s="120" t="s">
        <v>33016</v>
      </c>
      <c r="F14831" s="209" t="s">
        <v>33017</v>
      </c>
      <c r="G14831" s="119" t="s">
        <v>33018</v>
      </c>
      <c r="H14831" s="121" t="s">
        <v>29</v>
      </c>
      <c r="I14831" s="121" t="s">
        <v>30</v>
      </c>
      <c r="J14831" s="121" t="s">
        <v>77</v>
      </c>
      <c r="K14831" s="121" t="s">
        <v>65</v>
      </c>
      <c r="L14831" s="157" t="s">
        <v>32</v>
      </c>
      <c r="M14831" s="120" t="s">
        <v>78</v>
      </c>
    </row>
    <row r="14832" spans="1:14">
      <c r="A14832" s="116">
        <v>14832</v>
      </c>
      <c r="B14832" s="129">
        <v>44587</v>
      </c>
      <c r="D14832" s="120" t="s">
        <v>252</v>
      </c>
      <c r="E14832" s="120" t="s">
        <v>33019</v>
      </c>
      <c r="F14832" s="209" t="s">
        <v>399</v>
      </c>
      <c r="G14832" s="119" t="s">
        <v>33020</v>
      </c>
      <c r="H14832" s="121" t="s">
        <v>140</v>
      </c>
      <c r="I14832" s="121" t="s">
        <v>30</v>
      </c>
      <c r="J14832" s="121" t="s">
        <v>77</v>
      </c>
      <c r="K14832" s="121" t="s">
        <v>65</v>
      </c>
      <c r="L14832" s="157" t="s">
        <v>32</v>
      </c>
      <c r="M14832" s="120" t="s">
        <v>33</v>
      </c>
      <c r="N14832" s="131">
        <v>44588</v>
      </c>
    </row>
    <row r="14833" spans="1:25" ht="27.6">
      <c r="A14833" s="116">
        <v>14833</v>
      </c>
      <c r="B14833" s="129">
        <v>44587</v>
      </c>
      <c r="D14833" s="120" t="s">
        <v>252</v>
      </c>
      <c r="E14833" s="120" t="s">
        <v>33021</v>
      </c>
      <c r="F14833" s="209" t="s">
        <v>33022</v>
      </c>
      <c r="G14833" s="119" t="s">
        <v>33020</v>
      </c>
      <c r="H14833" s="121" t="s">
        <v>140</v>
      </c>
      <c r="I14833" s="121" t="s">
        <v>30</v>
      </c>
      <c r="J14833" s="121" t="s">
        <v>77</v>
      </c>
      <c r="K14833" s="121" t="s">
        <v>584</v>
      </c>
      <c r="L14833" s="157" t="s">
        <v>32</v>
      </c>
      <c r="M14833" s="120" t="s">
        <v>78</v>
      </c>
    </row>
    <row r="14834" spans="1:25">
      <c r="A14834" s="116">
        <v>14834</v>
      </c>
      <c r="B14834" s="129">
        <v>44587</v>
      </c>
      <c r="D14834" s="120" t="s">
        <v>252</v>
      </c>
      <c r="E14834" s="120" t="s">
        <v>33023</v>
      </c>
      <c r="F14834" s="209" t="s">
        <v>33024</v>
      </c>
      <c r="G14834" s="119" t="s">
        <v>26123</v>
      </c>
      <c r="H14834" s="121" t="s">
        <v>29</v>
      </c>
      <c r="I14834" s="121" t="s">
        <v>30</v>
      </c>
      <c r="J14834" s="121" t="s">
        <v>77</v>
      </c>
      <c r="K14834" s="121" t="s">
        <v>584</v>
      </c>
      <c r="L14834" s="157" t="s">
        <v>32</v>
      </c>
      <c r="M14834" s="120" t="s">
        <v>78</v>
      </c>
    </row>
    <row r="14835" spans="1:25">
      <c r="A14835" s="116">
        <v>14835</v>
      </c>
      <c r="B14835" s="129">
        <v>44587</v>
      </c>
      <c r="D14835" s="120" t="s">
        <v>252</v>
      </c>
      <c r="E14835" s="120" t="s">
        <v>33025</v>
      </c>
      <c r="F14835" s="209" t="s">
        <v>27993</v>
      </c>
      <c r="G14835" s="119" t="s">
        <v>26123</v>
      </c>
      <c r="H14835" s="121" t="s">
        <v>29</v>
      </c>
      <c r="I14835" s="121" t="s">
        <v>30</v>
      </c>
      <c r="J14835" s="121" t="s">
        <v>77</v>
      </c>
      <c r="K14835" s="121" t="s">
        <v>65</v>
      </c>
      <c r="L14835" s="157" t="s">
        <v>32</v>
      </c>
      <c r="M14835" s="120" t="s">
        <v>78</v>
      </c>
    </row>
    <row r="14836" spans="1:25">
      <c r="A14836" s="116">
        <v>14836</v>
      </c>
      <c r="B14836" s="129">
        <v>44587</v>
      </c>
      <c r="D14836" s="120" t="s">
        <v>252</v>
      </c>
      <c r="E14836" s="120" t="s">
        <v>33026</v>
      </c>
      <c r="F14836" s="209" t="s">
        <v>33027</v>
      </c>
      <c r="G14836" s="119" t="s">
        <v>26123</v>
      </c>
      <c r="H14836" s="121" t="s">
        <v>29</v>
      </c>
      <c r="I14836" s="121" t="s">
        <v>30</v>
      </c>
      <c r="J14836" s="121" t="s">
        <v>77</v>
      </c>
      <c r="K14836" s="121" t="s">
        <v>584</v>
      </c>
      <c r="L14836" s="157" t="s">
        <v>32</v>
      </c>
      <c r="M14836" s="120" t="s">
        <v>78</v>
      </c>
    </row>
    <row r="14837" spans="1:25">
      <c r="A14837" s="116">
        <v>14837</v>
      </c>
      <c r="B14837" s="129">
        <v>44587</v>
      </c>
      <c r="D14837" s="120" t="s">
        <v>252</v>
      </c>
      <c r="E14837" s="120" t="s">
        <v>33028</v>
      </c>
      <c r="F14837" s="209" t="s">
        <v>104</v>
      </c>
      <c r="G14837" s="119" t="s">
        <v>17814</v>
      </c>
      <c r="H14837" s="121" t="s">
        <v>76</v>
      </c>
      <c r="I14837" s="121" t="s">
        <v>30</v>
      </c>
      <c r="J14837" s="121" t="s">
        <v>7726</v>
      </c>
      <c r="K14837" s="121" t="s">
        <v>65</v>
      </c>
      <c r="L14837" s="157" t="s">
        <v>32</v>
      </c>
      <c r="M14837" s="120" t="s">
        <v>33</v>
      </c>
      <c r="N14837" s="131">
        <v>44588</v>
      </c>
      <c r="O14837" s="131">
        <v>44650</v>
      </c>
      <c r="S14837" s="120" t="s">
        <v>237</v>
      </c>
      <c r="T14837" s="126">
        <v>44588</v>
      </c>
    </row>
    <row r="14838" spans="1:25" ht="27.6">
      <c r="A14838" s="116">
        <v>14838</v>
      </c>
      <c r="B14838" s="129">
        <v>44587</v>
      </c>
      <c r="D14838" s="120" t="s">
        <v>580</v>
      </c>
      <c r="E14838" s="120" t="s">
        <v>33029</v>
      </c>
      <c r="F14838" s="209" t="s">
        <v>33030</v>
      </c>
      <c r="G14838" s="119" t="s">
        <v>1662</v>
      </c>
      <c r="H14838" s="121" t="s">
        <v>76</v>
      </c>
      <c r="I14838" s="121" t="s">
        <v>30</v>
      </c>
      <c r="J14838" s="121" t="s">
        <v>7280</v>
      </c>
      <c r="K14838" s="121" t="s">
        <v>65</v>
      </c>
      <c r="L14838" s="157" t="s">
        <v>32</v>
      </c>
      <c r="M14838" s="120" t="s">
        <v>33</v>
      </c>
      <c r="N14838" s="131">
        <v>44588</v>
      </c>
      <c r="O14838" s="131">
        <v>44613</v>
      </c>
      <c r="S14838" s="120" t="s">
        <v>92</v>
      </c>
    </row>
    <row r="14839" spans="1:25">
      <c r="A14839" s="116">
        <v>14839</v>
      </c>
      <c r="B14839" s="129">
        <v>44587</v>
      </c>
      <c r="D14839" s="120" t="s">
        <v>580</v>
      </c>
      <c r="E14839" s="120" t="s">
        <v>33031</v>
      </c>
      <c r="F14839" s="209" t="s">
        <v>33032</v>
      </c>
      <c r="G14839" s="119" t="s">
        <v>33033</v>
      </c>
      <c r="H14839" s="121" t="s">
        <v>1173</v>
      </c>
      <c r="I14839" s="121" t="s">
        <v>42</v>
      </c>
      <c r="J14839" s="121" t="s">
        <v>43</v>
      </c>
      <c r="K14839" s="121" t="s">
        <v>584</v>
      </c>
      <c r="L14839" s="157" t="s">
        <v>32</v>
      </c>
      <c r="M14839" s="120" t="s">
        <v>78</v>
      </c>
    </row>
    <row r="14840" spans="1:25">
      <c r="A14840" s="116">
        <v>14840</v>
      </c>
      <c r="B14840" s="129">
        <v>44587</v>
      </c>
      <c r="D14840" s="120" t="s">
        <v>580</v>
      </c>
      <c r="E14840" s="120" t="s">
        <v>33034</v>
      </c>
      <c r="F14840" s="209" t="s">
        <v>33035</v>
      </c>
      <c r="G14840" s="119" t="s">
        <v>33036</v>
      </c>
      <c r="H14840" s="121" t="s">
        <v>1173</v>
      </c>
      <c r="I14840" s="121" t="s">
        <v>30</v>
      </c>
      <c r="J14840" s="121" t="s">
        <v>87</v>
      </c>
      <c r="K14840" s="121" t="s">
        <v>65</v>
      </c>
      <c r="L14840" s="157" t="s">
        <v>32</v>
      </c>
      <c r="M14840" s="120" t="s">
        <v>33</v>
      </c>
      <c r="N14840" s="131">
        <v>44588</v>
      </c>
      <c r="O14840" s="131">
        <v>44656</v>
      </c>
    </row>
    <row r="14841" spans="1:25">
      <c r="A14841" s="116">
        <v>14841</v>
      </c>
      <c r="B14841" s="129">
        <v>44587</v>
      </c>
      <c r="D14841" s="120" t="s">
        <v>580</v>
      </c>
      <c r="E14841" s="120" t="s">
        <v>33037</v>
      </c>
      <c r="F14841" s="209" t="s">
        <v>33038</v>
      </c>
      <c r="G14841" s="119" t="s">
        <v>32680</v>
      </c>
      <c r="H14841" s="121" t="s">
        <v>1173</v>
      </c>
      <c r="I14841" s="121" t="s">
        <v>30</v>
      </c>
      <c r="J14841" s="121" t="s">
        <v>31</v>
      </c>
      <c r="K14841" s="121" t="s">
        <v>65</v>
      </c>
      <c r="L14841" s="157" t="s">
        <v>32</v>
      </c>
      <c r="M14841" s="120" t="s">
        <v>78</v>
      </c>
    </row>
    <row r="14842" spans="1:25">
      <c r="A14842" s="116">
        <v>14842</v>
      </c>
      <c r="B14842" s="129">
        <v>44587</v>
      </c>
      <c r="D14842" s="120" t="s">
        <v>580</v>
      </c>
      <c r="E14842" s="120" t="s">
        <v>33039</v>
      </c>
      <c r="F14842" s="209" t="s">
        <v>20336</v>
      </c>
      <c r="G14842" s="119" t="s">
        <v>20337</v>
      </c>
      <c r="H14842" s="121" t="s">
        <v>41</v>
      </c>
      <c r="I14842" s="121" t="s">
        <v>30</v>
      </c>
      <c r="J14842" s="121" t="s">
        <v>77</v>
      </c>
      <c r="K14842" s="121" t="s">
        <v>65</v>
      </c>
      <c r="L14842" s="157" t="s">
        <v>32</v>
      </c>
      <c r="M14842" s="120" t="s">
        <v>78</v>
      </c>
    </row>
    <row r="14843" spans="1:25">
      <c r="A14843" s="116">
        <v>14843</v>
      </c>
      <c r="B14843" s="129">
        <v>44587</v>
      </c>
      <c r="D14843" s="120" t="s">
        <v>580</v>
      </c>
      <c r="E14843" s="120" t="s">
        <v>33040</v>
      </c>
      <c r="F14843" s="209" t="s">
        <v>33041</v>
      </c>
      <c r="G14843" s="119" t="s">
        <v>7444</v>
      </c>
      <c r="H14843" s="121" t="s">
        <v>41</v>
      </c>
      <c r="I14843" s="121" t="s">
        <v>30</v>
      </c>
      <c r="J14843" s="121" t="s">
        <v>77</v>
      </c>
      <c r="K14843" s="121" t="s">
        <v>584</v>
      </c>
      <c r="L14843" s="157" t="s">
        <v>32</v>
      </c>
      <c r="M14843" s="120" t="s">
        <v>33</v>
      </c>
      <c r="N14843" s="131">
        <v>44587</v>
      </c>
      <c r="S14843" s="120" t="s">
        <v>92</v>
      </c>
    </row>
    <row r="14844" spans="1:25">
      <c r="A14844" s="116">
        <v>14844</v>
      </c>
      <c r="B14844" s="129">
        <v>44587</v>
      </c>
      <c r="D14844" s="120" t="s">
        <v>580</v>
      </c>
      <c r="E14844" s="120" t="s">
        <v>33042</v>
      </c>
      <c r="F14844" s="209" t="s">
        <v>33043</v>
      </c>
      <c r="G14844" s="119" t="s">
        <v>22236</v>
      </c>
      <c r="H14844" s="121" t="s">
        <v>41</v>
      </c>
      <c r="I14844" s="121" t="s">
        <v>42</v>
      </c>
      <c r="J14844" s="121" t="s">
        <v>72</v>
      </c>
      <c r="K14844" s="121" t="s">
        <v>65</v>
      </c>
      <c r="L14844" s="157" t="s">
        <v>32</v>
      </c>
      <c r="M14844" s="120" t="s">
        <v>33</v>
      </c>
      <c r="N14844" s="131">
        <v>44596</v>
      </c>
      <c r="O14844" s="131">
        <v>44656</v>
      </c>
    </row>
    <row r="14845" spans="1:25">
      <c r="A14845" s="116">
        <v>14845</v>
      </c>
      <c r="B14845" s="129">
        <v>44587</v>
      </c>
      <c r="D14845" s="120" t="s">
        <v>580</v>
      </c>
      <c r="E14845" s="120" t="s">
        <v>33044</v>
      </c>
      <c r="F14845" s="209" t="s">
        <v>24917</v>
      </c>
      <c r="G14845" s="119" t="s">
        <v>33045</v>
      </c>
      <c r="H14845" s="121" t="s">
        <v>41</v>
      </c>
      <c r="I14845" s="121" t="s">
        <v>30</v>
      </c>
      <c r="J14845" s="121" t="s">
        <v>5018</v>
      </c>
      <c r="K14845" s="121" t="s">
        <v>65</v>
      </c>
      <c r="L14845" s="157" t="s">
        <v>32</v>
      </c>
      <c r="M14845" s="120" t="s">
        <v>33</v>
      </c>
      <c r="N14845" s="131">
        <v>44588</v>
      </c>
      <c r="S14845" s="120" t="s">
        <v>92</v>
      </c>
      <c r="Y14845" s="116" t="s">
        <v>26506</v>
      </c>
    </row>
    <row r="14846" spans="1:25">
      <c r="A14846" s="116">
        <v>14846</v>
      </c>
      <c r="B14846" s="129">
        <v>44587</v>
      </c>
      <c r="D14846" s="120" t="s">
        <v>580</v>
      </c>
      <c r="E14846" s="120" t="s">
        <v>33046</v>
      </c>
      <c r="F14846" s="209" t="s">
        <v>22686</v>
      </c>
      <c r="G14846" s="119" t="s">
        <v>3125</v>
      </c>
      <c r="H14846" s="121" t="s">
        <v>86</v>
      </c>
      <c r="I14846" s="121" t="s">
        <v>30</v>
      </c>
      <c r="J14846" s="121" t="s">
        <v>11166</v>
      </c>
      <c r="K14846" s="121" t="s">
        <v>65</v>
      </c>
      <c r="L14846" s="157" t="s">
        <v>32</v>
      </c>
      <c r="M14846" s="120" t="s">
        <v>78</v>
      </c>
    </row>
    <row r="14847" spans="1:25">
      <c r="A14847" s="116">
        <v>14847</v>
      </c>
      <c r="B14847" s="129">
        <v>44587</v>
      </c>
      <c r="D14847" s="120" t="s">
        <v>580</v>
      </c>
      <c r="E14847" s="120" t="s">
        <v>33047</v>
      </c>
      <c r="F14847" s="209" t="s">
        <v>33048</v>
      </c>
      <c r="G14847" s="119" t="s">
        <v>33049</v>
      </c>
      <c r="H14847" s="121" t="s">
        <v>86</v>
      </c>
      <c r="I14847" s="121" t="s">
        <v>30</v>
      </c>
      <c r="J14847" s="121" t="s">
        <v>5018</v>
      </c>
      <c r="K14847" s="121" t="s">
        <v>584</v>
      </c>
      <c r="L14847" s="157" t="s">
        <v>32</v>
      </c>
      <c r="M14847" s="120" t="s">
        <v>78</v>
      </c>
    </row>
    <row r="14848" spans="1:25" ht="27.6">
      <c r="A14848" s="116">
        <v>14848</v>
      </c>
      <c r="B14848" s="129">
        <v>44587</v>
      </c>
      <c r="D14848" s="120" t="s">
        <v>580</v>
      </c>
      <c r="E14848" s="120" t="s">
        <v>33050</v>
      </c>
      <c r="F14848" s="209" t="s">
        <v>33051</v>
      </c>
      <c r="G14848" s="119" t="s">
        <v>6468</v>
      </c>
      <c r="H14848" s="121" t="s">
        <v>86</v>
      </c>
      <c r="I14848" s="121" t="s">
        <v>30</v>
      </c>
      <c r="J14848" s="121" t="s">
        <v>7280</v>
      </c>
      <c r="K14848" s="121" t="s">
        <v>65</v>
      </c>
      <c r="L14848" s="157" t="s">
        <v>32</v>
      </c>
      <c r="M14848" s="120" t="s">
        <v>33</v>
      </c>
      <c r="N14848" s="131">
        <v>44588</v>
      </c>
      <c r="O14848" s="131">
        <v>44656</v>
      </c>
    </row>
    <row r="14849" spans="1:15">
      <c r="A14849" s="116">
        <v>14849</v>
      </c>
      <c r="B14849" s="129">
        <v>44587</v>
      </c>
      <c r="D14849" s="120" t="s">
        <v>580</v>
      </c>
      <c r="E14849" s="120" t="s">
        <v>33052</v>
      </c>
      <c r="F14849" s="209" t="s">
        <v>22288</v>
      </c>
      <c r="G14849" s="119" t="s">
        <v>18054</v>
      </c>
      <c r="H14849" s="121" t="s">
        <v>29</v>
      </c>
      <c r="I14849" s="121" t="s">
        <v>30</v>
      </c>
      <c r="J14849" s="121" t="s">
        <v>7216</v>
      </c>
      <c r="K14849" s="121" t="s">
        <v>65</v>
      </c>
      <c r="L14849" s="157" t="s">
        <v>32</v>
      </c>
      <c r="M14849" s="120" t="s">
        <v>78</v>
      </c>
    </row>
    <row r="14850" spans="1:15">
      <c r="A14850" s="116">
        <v>14850</v>
      </c>
      <c r="B14850" s="129">
        <v>44587</v>
      </c>
      <c r="D14850" s="120" t="s">
        <v>580</v>
      </c>
      <c r="E14850" s="120" t="s">
        <v>33053</v>
      </c>
      <c r="F14850" s="209" t="s">
        <v>33054</v>
      </c>
      <c r="G14850" s="119" t="s">
        <v>33055</v>
      </c>
      <c r="H14850" s="121" t="s">
        <v>86</v>
      </c>
      <c r="I14850" s="121" t="s">
        <v>30</v>
      </c>
      <c r="J14850" s="121" t="s">
        <v>3886</v>
      </c>
      <c r="K14850" s="121" t="s">
        <v>65</v>
      </c>
      <c r="L14850" s="157" t="s">
        <v>32</v>
      </c>
      <c r="M14850" s="120" t="s">
        <v>33</v>
      </c>
      <c r="N14850" s="131">
        <v>44588</v>
      </c>
      <c r="O14850" s="131">
        <v>44656</v>
      </c>
    </row>
    <row r="14851" spans="1:15">
      <c r="A14851" s="116">
        <v>14851</v>
      </c>
      <c r="B14851" s="129">
        <v>44587</v>
      </c>
      <c r="D14851" s="120" t="s">
        <v>580</v>
      </c>
      <c r="E14851" s="120" t="s">
        <v>33056</v>
      </c>
      <c r="F14851" s="209" t="s">
        <v>33057</v>
      </c>
      <c r="G14851" s="119" t="s">
        <v>33058</v>
      </c>
      <c r="H14851" s="121" t="s">
        <v>41</v>
      </c>
      <c r="I14851" s="121" t="s">
        <v>30</v>
      </c>
      <c r="J14851" s="121" t="s">
        <v>77</v>
      </c>
      <c r="K14851" s="121" t="s">
        <v>65</v>
      </c>
      <c r="L14851" s="157" t="s">
        <v>32</v>
      </c>
      <c r="M14851" s="120" t="s">
        <v>78</v>
      </c>
    </row>
    <row r="14852" spans="1:15">
      <c r="A14852" s="116">
        <v>14852</v>
      </c>
      <c r="B14852" s="129">
        <v>44587</v>
      </c>
      <c r="D14852" s="120" t="s">
        <v>580</v>
      </c>
      <c r="E14852" s="120" t="s">
        <v>33059</v>
      </c>
      <c r="F14852" s="209" t="s">
        <v>33060</v>
      </c>
      <c r="G14852" s="119" t="s">
        <v>6468</v>
      </c>
      <c r="H14852" s="121" t="s">
        <v>86</v>
      </c>
      <c r="I14852" s="121" t="s">
        <v>30</v>
      </c>
      <c r="J14852" s="121" t="s">
        <v>11166</v>
      </c>
      <c r="K14852" s="121" t="s">
        <v>65</v>
      </c>
      <c r="L14852" s="157" t="s">
        <v>32</v>
      </c>
      <c r="M14852" s="120" t="s">
        <v>78</v>
      </c>
    </row>
    <row r="14853" spans="1:15">
      <c r="A14853" s="116">
        <v>14853</v>
      </c>
      <c r="B14853" s="129">
        <v>44587</v>
      </c>
      <c r="D14853" s="120" t="s">
        <v>580</v>
      </c>
      <c r="E14853" s="120" t="s">
        <v>33061</v>
      </c>
      <c r="F14853" s="209" t="s">
        <v>13104</v>
      </c>
      <c r="G14853" s="119" t="s">
        <v>33062</v>
      </c>
      <c r="H14853" s="121" t="s">
        <v>29</v>
      </c>
      <c r="I14853" s="121" t="s">
        <v>30</v>
      </c>
      <c r="J14853" s="121" t="s">
        <v>1540</v>
      </c>
      <c r="K14853" s="121" t="s">
        <v>65</v>
      </c>
      <c r="L14853" s="157" t="s">
        <v>32</v>
      </c>
      <c r="M14853" s="120" t="s">
        <v>78</v>
      </c>
    </row>
    <row r="14854" spans="1:15">
      <c r="A14854" s="116">
        <v>14854</v>
      </c>
      <c r="B14854" s="129">
        <v>44587</v>
      </c>
      <c r="D14854" s="120" t="s">
        <v>580</v>
      </c>
      <c r="E14854" s="120" t="s">
        <v>33063</v>
      </c>
      <c r="F14854" s="209" t="s">
        <v>33064</v>
      </c>
      <c r="G14854" s="119" t="s">
        <v>33065</v>
      </c>
      <c r="H14854" s="121" t="s">
        <v>1173</v>
      </c>
      <c r="I14854" s="121" t="s">
        <v>42</v>
      </c>
      <c r="J14854" s="121" t="s">
        <v>72</v>
      </c>
      <c r="K14854" s="121" t="s">
        <v>584</v>
      </c>
      <c r="L14854" s="157" t="s">
        <v>32</v>
      </c>
      <c r="M14854" s="120" t="s">
        <v>78</v>
      </c>
    </row>
    <row r="14855" spans="1:15">
      <c r="A14855" s="116">
        <v>14855</v>
      </c>
      <c r="B14855" s="129">
        <v>44587</v>
      </c>
      <c r="D14855" s="120" t="s">
        <v>580</v>
      </c>
      <c r="E14855" s="120" t="s">
        <v>33066</v>
      </c>
      <c r="F14855" s="209" t="s">
        <v>33067</v>
      </c>
      <c r="G14855" s="119" t="s">
        <v>33068</v>
      </c>
      <c r="H14855" s="121" t="s">
        <v>29</v>
      </c>
      <c r="I14855" s="121" t="s">
        <v>30</v>
      </c>
      <c r="J14855" s="121" t="s">
        <v>3886</v>
      </c>
      <c r="K14855" s="121" t="s">
        <v>584</v>
      </c>
      <c r="L14855" s="157" t="s">
        <v>32</v>
      </c>
      <c r="M14855" s="120" t="s">
        <v>78</v>
      </c>
    </row>
    <row r="14856" spans="1:15">
      <c r="A14856" s="116">
        <v>14856</v>
      </c>
      <c r="B14856" s="129">
        <v>44587</v>
      </c>
      <c r="D14856" s="120" t="s">
        <v>580</v>
      </c>
      <c r="E14856" s="120" t="s">
        <v>33069</v>
      </c>
      <c r="F14856" s="209" t="s">
        <v>33070</v>
      </c>
      <c r="G14856" s="119" t="s">
        <v>33071</v>
      </c>
      <c r="H14856" s="121" t="s">
        <v>29</v>
      </c>
      <c r="I14856" s="121" t="s">
        <v>30</v>
      </c>
      <c r="J14856" s="121" t="s">
        <v>1544</v>
      </c>
      <c r="K14856" s="121" t="s">
        <v>584</v>
      </c>
      <c r="L14856" s="157" t="s">
        <v>32</v>
      </c>
      <c r="M14856" s="120" t="s">
        <v>78</v>
      </c>
    </row>
    <row r="14857" spans="1:15" ht="27.6">
      <c r="A14857" s="116">
        <v>14857</v>
      </c>
      <c r="B14857" s="129">
        <v>44587</v>
      </c>
      <c r="D14857" s="120" t="s">
        <v>580</v>
      </c>
      <c r="E14857" s="120" t="s">
        <v>33072</v>
      </c>
      <c r="F14857" s="209" t="s">
        <v>33073</v>
      </c>
      <c r="G14857" s="119" t="s">
        <v>25542</v>
      </c>
      <c r="H14857" s="121" t="s">
        <v>140</v>
      </c>
      <c r="I14857" s="121" t="s">
        <v>30</v>
      </c>
      <c r="J14857" s="121" t="s">
        <v>3749</v>
      </c>
      <c r="K14857" s="121" t="s">
        <v>65</v>
      </c>
      <c r="L14857" s="157" t="s">
        <v>32</v>
      </c>
      <c r="M14857" s="120" t="s">
        <v>78</v>
      </c>
    </row>
    <row r="14858" spans="1:15">
      <c r="A14858" s="116">
        <v>14858</v>
      </c>
      <c r="B14858" s="129">
        <v>44587</v>
      </c>
      <c r="D14858" s="120" t="s">
        <v>580</v>
      </c>
      <c r="E14858" s="120" t="s">
        <v>33074</v>
      </c>
      <c r="F14858" s="209" t="s">
        <v>11952</v>
      </c>
      <c r="G14858" s="119" t="s">
        <v>33075</v>
      </c>
      <c r="H14858" s="121" t="s">
        <v>29</v>
      </c>
      <c r="I14858" s="121" t="s">
        <v>30</v>
      </c>
      <c r="J14858" s="121" t="s">
        <v>7726</v>
      </c>
      <c r="K14858" s="121" t="s">
        <v>65</v>
      </c>
      <c r="L14858" s="157" t="s">
        <v>32</v>
      </c>
      <c r="M14858" s="120" t="s">
        <v>78</v>
      </c>
    </row>
    <row r="14859" spans="1:15">
      <c r="A14859" s="116">
        <v>14859</v>
      </c>
      <c r="B14859" s="129">
        <v>44588</v>
      </c>
      <c r="D14859" s="120" t="s">
        <v>580</v>
      </c>
      <c r="E14859" s="120" t="s">
        <v>33076</v>
      </c>
      <c r="F14859" s="209" t="s">
        <v>25764</v>
      </c>
      <c r="G14859" s="119" t="s">
        <v>19232</v>
      </c>
      <c r="H14859" s="121" t="s">
        <v>76</v>
      </c>
      <c r="I14859" s="121" t="s">
        <v>30</v>
      </c>
      <c r="J14859" s="121" t="s">
        <v>77</v>
      </c>
      <c r="K14859" s="121" t="s">
        <v>584</v>
      </c>
      <c r="L14859" s="157" t="s">
        <v>32</v>
      </c>
      <c r="M14859" s="120" t="s">
        <v>78</v>
      </c>
    </row>
    <row r="14860" spans="1:15">
      <c r="A14860" s="116">
        <v>14860</v>
      </c>
      <c r="B14860" s="129">
        <v>44588</v>
      </c>
      <c r="D14860" s="120" t="s">
        <v>25</v>
      </c>
      <c r="E14860" s="120" t="s">
        <v>33077</v>
      </c>
      <c r="F14860" s="209" t="s">
        <v>8270</v>
      </c>
      <c r="G14860" s="119" t="s">
        <v>33078</v>
      </c>
      <c r="H14860" s="121" t="s">
        <v>48</v>
      </c>
      <c r="I14860" s="121" t="s">
        <v>42</v>
      </c>
      <c r="J14860" s="121" t="s">
        <v>72</v>
      </c>
      <c r="K14860" s="121" t="s">
        <v>65</v>
      </c>
      <c r="L14860" s="157" t="s">
        <v>32</v>
      </c>
      <c r="M14860" s="120" t="s">
        <v>33</v>
      </c>
    </row>
    <row r="14861" spans="1:15">
      <c r="A14861" s="116">
        <v>14861</v>
      </c>
      <c r="B14861" s="129">
        <v>44588</v>
      </c>
      <c r="D14861" s="120" t="s">
        <v>25</v>
      </c>
      <c r="E14861" s="120" t="s">
        <v>33079</v>
      </c>
      <c r="F14861" s="209" t="s">
        <v>33080</v>
      </c>
      <c r="G14861" s="119" t="s">
        <v>5381</v>
      </c>
      <c r="H14861" s="121" t="s">
        <v>192</v>
      </c>
      <c r="I14861" s="121" t="s">
        <v>30</v>
      </c>
      <c r="J14861" s="121" t="s">
        <v>7087</v>
      </c>
      <c r="K14861" s="121" t="s">
        <v>65</v>
      </c>
      <c r="L14861" s="157" t="s">
        <v>32</v>
      </c>
      <c r="M14861" s="120" t="s">
        <v>78</v>
      </c>
    </row>
    <row r="14862" spans="1:15" ht="27.6">
      <c r="A14862" s="116">
        <v>14862</v>
      </c>
      <c r="B14862" s="129">
        <v>44588</v>
      </c>
      <c r="D14862" s="120" t="s">
        <v>25</v>
      </c>
      <c r="E14862" s="120" t="s">
        <v>33081</v>
      </c>
      <c r="F14862" s="209" t="s">
        <v>33082</v>
      </c>
      <c r="G14862" s="119" t="s">
        <v>33083</v>
      </c>
      <c r="H14862" s="121" t="s">
        <v>1173</v>
      </c>
      <c r="I14862" s="121" t="s">
        <v>30</v>
      </c>
      <c r="J14862" s="121" t="s">
        <v>5018</v>
      </c>
      <c r="K14862" s="121" t="s">
        <v>65</v>
      </c>
      <c r="L14862" s="157" t="s">
        <v>32</v>
      </c>
      <c r="M14862" s="120" t="s">
        <v>33</v>
      </c>
    </row>
    <row r="14863" spans="1:15">
      <c r="A14863" s="116">
        <v>14863</v>
      </c>
      <c r="B14863" s="129">
        <v>44588</v>
      </c>
      <c r="D14863" s="120" t="s">
        <v>25</v>
      </c>
      <c r="E14863" s="120" t="s">
        <v>33084</v>
      </c>
      <c r="F14863" s="209" t="s">
        <v>33085</v>
      </c>
      <c r="G14863" s="119" t="s">
        <v>33086</v>
      </c>
      <c r="H14863" s="121" t="s">
        <v>41</v>
      </c>
      <c r="I14863" s="121" t="s">
        <v>30</v>
      </c>
      <c r="J14863" s="121" t="s">
        <v>87</v>
      </c>
      <c r="K14863" s="121" t="s">
        <v>65</v>
      </c>
      <c r="L14863" s="157" t="s">
        <v>32</v>
      </c>
      <c r="M14863" s="120" t="s">
        <v>33</v>
      </c>
    </row>
    <row r="14864" spans="1:15">
      <c r="A14864" s="116">
        <v>14864</v>
      </c>
      <c r="B14864" s="129">
        <v>44588</v>
      </c>
      <c r="D14864" s="120" t="s">
        <v>25</v>
      </c>
      <c r="E14864" s="120" t="s">
        <v>33087</v>
      </c>
      <c r="F14864" s="209" t="s">
        <v>33088</v>
      </c>
      <c r="G14864" s="119" t="s">
        <v>25575</v>
      </c>
      <c r="H14864" s="121" t="s">
        <v>41</v>
      </c>
      <c r="I14864" s="121" t="s">
        <v>30</v>
      </c>
      <c r="J14864" s="121" t="s">
        <v>529</v>
      </c>
      <c r="K14864" s="121" t="s">
        <v>65</v>
      </c>
      <c r="L14864" s="157" t="s">
        <v>32</v>
      </c>
      <c r="M14864" s="120" t="s">
        <v>33</v>
      </c>
    </row>
    <row r="14865" spans="1:19">
      <c r="A14865" s="116">
        <v>14865</v>
      </c>
      <c r="B14865" s="129">
        <v>44588</v>
      </c>
      <c r="D14865" s="120" t="s">
        <v>25</v>
      </c>
      <c r="E14865" s="120" t="s">
        <v>33089</v>
      </c>
      <c r="F14865" s="209" t="s">
        <v>7517</v>
      </c>
      <c r="G14865" s="119" t="s">
        <v>1662</v>
      </c>
      <c r="H14865" s="121" t="s">
        <v>41</v>
      </c>
      <c r="I14865" s="121" t="s">
        <v>30</v>
      </c>
      <c r="J14865" s="121" t="s">
        <v>5018</v>
      </c>
      <c r="K14865" s="121" t="s">
        <v>65</v>
      </c>
      <c r="L14865" s="157" t="s">
        <v>32</v>
      </c>
      <c r="M14865" s="120" t="s">
        <v>33</v>
      </c>
    </row>
    <row r="14866" spans="1:19" ht="27.6">
      <c r="A14866" s="116">
        <v>14866</v>
      </c>
      <c r="B14866" s="129">
        <v>44588</v>
      </c>
      <c r="D14866" s="120" t="s">
        <v>25</v>
      </c>
      <c r="E14866" s="120" t="s">
        <v>33090</v>
      </c>
      <c r="F14866" s="209" t="s">
        <v>33091</v>
      </c>
      <c r="G14866" s="119" t="s">
        <v>10805</v>
      </c>
      <c r="H14866" s="121" t="s">
        <v>177</v>
      </c>
      <c r="I14866" s="121" t="s">
        <v>30</v>
      </c>
      <c r="J14866" s="121" t="s">
        <v>77</v>
      </c>
      <c r="K14866" s="121" t="s">
        <v>65</v>
      </c>
      <c r="L14866" s="157" t="s">
        <v>32</v>
      </c>
      <c r="M14866" s="120" t="s">
        <v>78</v>
      </c>
    </row>
    <row r="14867" spans="1:19">
      <c r="A14867" s="116">
        <v>14867</v>
      </c>
      <c r="B14867" s="129">
        <v>44588</v>
      </c>
      <c r="D14867" s="120" t="s">
        <v>25</v>
      </c>
      <c r="E14867" s="120" t="s">
        <v>33092</v>
      </c>
      <c r="F14867" s="209" t="s">
        <v>26709</v>
      </c>
      <c r="G14867" s="119" t="s">
        <v>33093</v>
      </c>
      <c r="H14867" s="121" t="s">
        <v>41</v>
      </c>
      <c r="I14867" s="121" t="s">
        <v>63</v>
      </c>
      <c r="J14867" s="121" t="s">
        <v>601</v>
      </c>
      <c r="K14867" s="121" t="s">
        <v>65</v>
      </c>
      <c r="L14867" s="157" t="s">
        <v>32</v>
      </c>
      <c r="M14867" s="120" t="s">
        <v>33</v>
      </c>
      <c r="N14867" s="131" t="s">
        <v>5231</v>
      </c>
      <c r="S14867" s="120" t="s">
        <v>34</v>
      </c>
    </row>
    <row r="14868" spans="1:19">
      <c r="A14868" s="116">
        <v>14868</v>
      </c>
      <c r="B14868" s="129">
        <v>44588</v>
      </c>
      <c r="D14868" s="120" t="s">
        <v>25</v>
      </c>
      <c r="E14868" s="120" t="s">
        <v>33094</v>
      </c>
      <c r="F14868" s="209" t="s">
        <v>7102</v>
      </c>
      <c r="G14868" s="119" t="s">
        <v>33095</v>
      </c>
      <c r="H14868" s="121" t="s">
        <v>41</v>
      </c>
      <c r="I14868" s="121" t="s">
        <v>30</v>
      </c>
      <c r="J14868" s="121" t="s">
        <v>87</v>
      </c>
      <c r="K14868" s="121" t="s">
        <v>65</v>
      </c>
      <c r="L14868" s="157" t="s">
        <v>32</v>
      </c>
      <c r="M14868" s="120" t="s">
        <v>33</v>
      </c>
    </row>
    <row r="14869" spans="1:19">
      <c r="A14869" s="116">
        <v>14869</v>
      </c>
      <c r="B14869" s="129">
        <v>44588</v>
      </c>
      <c r="D14869" s="120" t="s">
        <v>25</v>
      </c>
      <c r="E14869" s="120" t="s">
        <v>33096</v>
      </c>
      <c r="F14869" s="209" t="s">
        <v>33097</v>
      </c>
      <c r="G14869" s="119" t="s">
        <v>33098</v>
      </c>
      <c r="H14869" s="121" t="s">
        <v>41</v>
      </c>
      <c r="I14869" s="121" t="s">
        <v>63</v>
      </c>
      <c r="J14869" s="121" t="s">
        <v>524</v>
      </c>
      <c r="K14869" s="121" t="s">
        <v>65</v>
      </c>
      <c r="L14869" s="157" t="s">
        <v>32</v>
      </c>
      <c r="M14869" s="120" t="s">
        <v>33</v>
      </c>
    </row>
    <row r="14870" spans="1:19">
      <c r="A14870" s="116">
        <v>14870</v>
      </c>
      <c r="B14870" s="129">
        <v>44588</v>
      </c>
      <c r="D14870" s="120" t="s">
        <v>25</v>
      </c>
      <c r="E14870" s="120" t="s">
        <v>33099</v>
      </c>
      <c r="F14870" s="209" t="s">
        <v>11135</v>
      </c>
      <c r="G14870" s="119" t="s">
        <v>33100</v>
      </c>
      <c r="H14870" s="121" t="s">
        <v>41</v>
      </c>
      <c r="I14870" s="121" t="s">
        <v>30</v>
      </c>
      <c r="J14870" s="121" t="s">
        <v>87</v>
      </c>
      <c r="K14870" s="121" t="s">
        <v>65</v>
      </c>
      <c r="L14870" s="157" t="s">
        <v>32</v>
      </c>
      <c r="M14870" s="120" t="s">
        <v>78</v>
      </c>
    </row>
    <row r="14871" spans="1:19">
      <c r="A14871" s="116">
        <v>14871</v>
      </c>
      <c r="B14871" s="129">
        <v>44588</v>
      </c>
      <c r="D14871" s="120" t="s">
        <v>25</v>
      </c>
      <c r="E14871" s="120" t="s">
        <v>33101</v>
      </c>
      <c r="F14871" s="209" t="s">
        <v>33102</v>
      </c>
      <c r="G14871" s="119" t="s">
        <v>33103</v>
      </c>
      <c r="H14871" s="121" t="s">
        <v>41</v>
      </c>
      <c r="I14871" s="121" t="s">
        <v>30</v>
      </c>
      <c r="J14871" s="121" t="s">
        <v>435</v>
      </c>
      <c r="K14871" s="121" t="s">
        <v>65</v>
      </c>
      <c r="L14871" s="157" t="s">
        <v>32</v>
      </c>
      <c r="M14871" s="120" t="s">
        <v>33</v>
      </c>
    </row>
    <row r="14872" spans="1:19">
      <c r="A14872" s="116">
        <v>14872</v>
      </c>
      <c r="B14872" s="129">
        <v>44588</v>
      </c>
      <c r="D14872" s="120" t="s">
        <v>25</v>
      </c>
      <c r="E14872" s="120" t="s">
        <v>33104</v>
      </c>
      <c r="F14872" s="209" t="s">
        <v>33105</v>
      </c>
      <c r="G14872" s="119" t="s">
        <v>250</v>
      </c>
      <c r="H14872" s="121" t="s">
        <v>41</v>
      </c>
      <c r="I14872" s="121" t="s">
        <v>30</v>
      </c>
      <c r="J14872" s="121" t="s">
        <v>77</v>
      </c>
      <c r="K14872" s="121" t="s">
        <v>65</v>
      </c>
      <c r="L14872" s="157" t="s">
        <v>32</v>
      </c>
      <c r="M14872" s="120" t="s">
        <v>78</v>
      </c>
    </row>
    <row r="14873" spans="1:19">
      <c r="A14873" s="116">
        <v>14873</v>
      </c>
      <c r="B14873" s="129">
        <v>44588</v>
      </c>
      <c r="D14873" s="120" t="s">
        <v>25</v>
      </c>
      <c r="E14873" s="120" t="s">
        <v>33106</v>
      </c>
      <c r="F14873" s="209" t="s">
        <v>33107</v>
      </c>
      <c r="G14873" s="119" t="s">
        <v>15781</v>
      </c>
      <c r="H14873" s="121" t="s">
        <v>41</v>
      </c>
      <c r="I14873" s="121" t="s">
        <v>30</v>
      </c>
      <c r="J14873" s="121" t="s">
        <v>87</v>
      </c>
      <c r="K14873" s="121" t="s">
        <v>65</v>
      </c>
      <c r="L14873" s="157" t="s">
        <v>32</v>
      </c>
      <c r="M14873" s="120" t="s">
        <v>78</v>
      </c>
    </row>
    <row r="14874" spans="1:19">
      <c r="A14874" s="116">
        <v>14874</v>
      </c>
      <c r="B14874" s="129">
        <v>44588</v>
      </c>
      <c r="D14874" s="120" t="s">
        <v>25</v>
      </c>
      <c r="E14874" s="120" t="s">
        <v>33108</v>
      </c>
      <c r="F14874" s="209" t="s">
        <v>29116</v>
      </c>
      <c r="G14874" s="119" t="s">
        <v>33109</v>
      </c>
      <c r="H14874" s="121" t="s">
        <v>461</v>
      </c>
      <c r="I14874" s="121" t="s">
        <v>30</v>
      </c>
      <c r="J14874" s="121" t="s">
        <v>7087</v>
      </c>
      <c r="K14874" s="121" t="s">
        <v>65</v>
      </c>
      <c r="L14874" s="157" t="s">
        <v>32</v>
      </c>
      <c r="M14874" s="120" t="s">
        <v>78</v>
      </c>
    </row>
    <row r="14875" spans="1:19">
      <c r="A14875" s="116">
        <v>14875</v>
      </c>
      <c r="B14875" s="129">
        <v>44588</v>
      </c>
      <c r="D14875" s="120" t="s">
        <v>25</v>
      </c>
      <c r="E14875" s="120" t="s">
        <v>33110</v>
      </c>
      <c r="F14875" s="209" t="s">
        <v>21283</v>
      </c>
      <c r="G14875" s="119" t="s">
        <v>33111</v>
      </c>
      <c r="H14875" s="121" t="s">
        <v>41</v>
      </c>
      <c r="I14875" s="121" t="s">
        <v>30</v>
      </c>
      <c r="J14875" s="121" t="s">
        <v>77</v>
      </c>
      <c r="K14875" s="121" t="s">
        <v>65</v>
      </c>
      <c r="L14875" s="157" t="s">
        <v>32</v>
      </c>
      <c r="M14875" s="120" t="s">
        <v>33</v>
      </c>
    </row>
    <row r="14876" spans="1:19">
      <c r="A14876" s="116">
        <v>14876</v>
      </c>
      <c r="B14876" s="129">
        <v>44588</v>
      </c>
      <c r="D14876" s="120" t="s">
        <v>25</v>
      </c>
      <c r="E14876" s="120" t="s">
        <v>33112</v>
      </c>
      <c r="F14876" s="209" t="s">
        <v>33113</v>
      </c>
      <c r="G14876" s="119" t="s">
        <v>3271</v>
      </c>
      <c r="H14876" s="121" t="s">
        <v>29</v>
      </c>
      <c r="I14876" s="121" t="s">
        <v>42</v>
      </c>
      <c r="J14876" s="121" t="s">
        <v>319</v>
      </c>
      <c r="K14876" s="121" t="s">
        <v>65</v>
      </c>
      <c r="L14876" s="157" t="s">
        <v>32</v>
      </c>
      <c r="M14876" s="120" t="s">
        <v>33</v>
      </c>
    </row>
    <row r="14877" spans="1:19">
      <c r="A14877" s="116">
        <v>14877</v>
      </c>
      <c r="B14877" s="129">
        <v>44589</v>
      </c>
      <c r="D14877" s="120" t="s">
        <v>25</v>
      </c>
      <c r="E14877" s="120" t="s">
        <v>33114</v>
      </c>
      <c r="F14877" s="209" t="s">
        <v>33115</v>
      </c>
      <c r="G14877" s="119" t="s">
        <v>33116</v>
      </c>
      <c r="H14877" s="121" t="s">
        <v>48</v>
      </c>
      <c r="I14877" s="121" t="s">
        <v>30</v>
      </c>
      <c r="J14877" s="121" t="s">
        <v>7234</v>
      </c>
      <c r="K14877" s="121" t="s">
        <v>65</v>
      </c>
      <c r="L14877" s="157" t="s">
        <v>32</v>
      </c>
      <c r="M14877" s="120" t="s">
        <v>78</v>
      </c>
    </row>
    <row r="14878" spans="1:19" ht="27.6">
      <c r="A14878" s="116">
        <v>14878</v>
      </c>
      <c r="B14878" s="129">
        <v>44589</v>
      </c>
      <c r="D14878" s="120" t="s">
        <v>25</v>
      </c>
      <c r="E14878" s="120" t="s">
        <v>33117</v>
      </c>
      <c r="F14878" s="209" t="s">
        <v>33118</v>
      </c>
      <c r="G14878" s="119" t="s">
        <v>33036</v>
      </c>
      <c r="H14878" s="121" t="s">
        <v>1173</v>
      </c>
      <c r="I14878" s="121" t="s">
        <v>30</v>
      </c>
      <c r="J14878" s="121" t="s">
        <v>77</v>
      </c>
      <c r="K14878" s="121" t="s">
        <v>65</v>
      </c>
      <c r="L14878" s="157" t="s">
        <v>32</v>
      </c>
      <c r="M14878" s="120" t="s">
        <v>78</v>
      </c>
    </row>
    <row r="14879" spans="1:19">
      <c r="A14879" s="116">
        <v>14879</v>
      </c>
      <c r="B14879" s="129">
        <v>44589</v>
      </c>
      <c r="D14879" s="120" t="s">
        <v>25</v>
      </c>
      <c r="E14879" s="120" t="s">
        <v>33119</v>
      </c>
      <c r="F14879" s="209" t="s">
        <v>33120</v>
      </c>
      <c r="G14879" s="119" t="s">
        <v>250</v>
      </c>
      <c r="H14879" s="121" t="s">
        <v>41</v>
      </c>
      <c r="I14879" s="121" t="s">
        <v>63</v>
      </c>
      <c r="J14879" s="121" t="s">
        <v>323</v>
      </c>
      <c r="K14879" s="121" t="s">
        <v>65</v>
      </c>
      <c r="L14879" s="157" t="s">
        <v>32</v>
      </c>
      <c r="M14879" s="120" t="s">
        <v>78</v>
      </c>
    </row>
    <row r="14880" spans="1:19">
      <c r="A14880" s="116">
        <v>14880</v>
      </c>
      <c r="B14880" s="129">
        <v>44589</v>
      </c>
      <c r="D14880" s="120" t="s">
        <v>25</v>
      </c>
      <c r="E14880" s="120" t="s">
        <v>33121</v>
      </c>
      <c r="F14880" s="209" t="s">
        <v>11248</v>
      </c>
      <c r="G14880" s="119" t="s">
        <v>32989</v>
      </c>
      <c r="H14880" s="121" t="s">
        <v>76</v>
      </c>
      <c r="I14880" s="121" t="s">
        <v>30</v>
      </c>
      <c r="J14880" s="121" t="s">
        <v>5018</v>
      </c>
      <c r="K14880" s="121" t="s">
        <v>65</v>
      </c>
      <c r="L14880" s="157" t="s">
        <v>32</v>
      </c>
      <c r="M14880" s="120" t="s">
        <v>33</v>
      </c>
    </row>
    <row r="14881" spans="1:14">
      <c r="A14881" s="116">
        <v>14881</v>
      </c>
      <c r="B14881" s="129">
        <v>44588</v>
      </c>
      <c r="D14881" s="120" t="s">
        <v>252</v>
      </c>
      <c r="E14881" s="120" t="s">
        <v>33122</v>
      </c>
      <c r="F14881" s="209" t="s">
        <v>6113</v>
      </c>
      <c r="G14881" s="119" t="s">
        <v>33123</v>
      </c>
      <c r="H14881" s="121" t="s">
        <v>344</v>
      </c>
      <c r="I14881" s="121" t="s">
        <v>42</v>
      </c>
      <c r="J14881" s="121" t="s">
        <v>2268</v>
      </c>
      <c r="K14881" s="121" t="s">
        <v>584</v>
      </c>
      <c r="L14881" s="157" t="s">
        <v>32</v>
      </c>
      <c r="M14881" s="120" t="s">
        <v>78</v>
      </c>
    </row>
    <row r="14882" spans="1:14" ht="27.6">
      <c r="A14882" s="116">
        <v>14882</v>
      </c>
      <c r="B14882" s="129">
        <v>44588</v>
      </c>
      <c r="D14882" s="120" t="s">
        <v>252</v>
      </c>
      <c r="E14882" s="120" t="s">
        <v>33124</v>
      </c>
      <c r="F14882" s="209" t="s">
        <v>33125</v>
      </c>
      <c r="G14882" s="119" t="s">
        <v>26203</v>
      </c>
      <c r="H14882" s="121" t="s">
        <v>344</v>
      </c>
      <c r="I14882" s="121" t="s">
        <v>63</v>
      </c>
      <c r="J14882" s="121" t="s">
        <v>323</v>
      </c>
      <c r="K14882" s="121" t="s">
        <v>584</v>
      </c>
      <c r="L14882" s="157" t="s">
        <v>32</v>
      </c>
      <c r="M14882" s="120" t="s">
        <v>78</v>
      </c>
    </row>
    <row r="14883" spans="1:14" ht="27.6">
      <c r="A14883" s="116">
        <v>14883</v>
      </c>
      <c r="B14883" s="129">
        <v>44588</v>
      </c>
      <c r="D14883" s="120" t="s">
        <v>252</v>
      </c>
      <c r="E14883" s="120" t="s">
        <v>33126</v>
      </c>
      <c r="F14883" s="209" t="s">
        <v>33127</v>
      </c>
      <c r="G14883" s="119" t="s">
        <v>85</v>
      </c>
      <c r="H14883" s="121" t="s">
        <v>86</v>
      </c>
      <c r="I14883" s="121" t="s">
        <v>42</v>
      </c>
      <c r="J14883" s="121" t="s">
        <v>2268</v>
      </c>
      <c r="K14883" s="121" t="s">
        <v>65</v>
      </c>
      <c r="L14883" s="157" t="s">
        <v>32</v>
      </c>
      <c r="M14883" s="120" t="s">
        <v>78</v>
      </c>
    </row>
    <row r="14884" spans="1:14">
      <c r="A14884" s="116">
        <v>14884</v>
      </c>
      <c r="B14884" s="129">
        <v>44588</v>
      </c>
      <c r="D14884" s="120" t="s">
        <v>252</v>
      </c>
      <c r="E14884" s="120" t="s">
        <v>33128</v>
      </c>
      <c r="F14884" s="209" t="s">
        <v>33129</v>
      </c>
      <c r="G14884" s="119" t="s">
        <v>33130</v>
      </c>
      <c r="H14884" s="121" t="s">
        <v>192</v>
      </c>
      <c r="I14884" s="121" t="s">
        <v>42</v>
      </c>
      <c r="J14884" s="121" t="s">
        <v>2268</v>
      </c>
      <c r="K14884" s="121" t="s">
        <v>584</v>
      </c>
      <c r="L14884" s="157" t="s">
        <v>32</v>
      </c>
      <c r="M14884" s="120" t="s">
        <v>78</v>
      </c>
    </row>
    <row r="14885" spans="1:14" ht="27.6">
      <c r="A14885" s="116">
        <v>14885</v>
      </c>
      <c r="B14885" s="129">
        <v>44588</v>
      </c>
      <c r="D14885" s="120" t="s">
        <v>252</v>
      </c>
      <c r="E14885" s="120" t="s">
        <v>33131</v>
      </c>
      <c r="F14885" s="209" t="s">
        <v>33132</v>
      </c>
      <c r="G14885" s="119" t="s">
        <v>19823</v>
      </c>
      <c r="H14885" s="121" t="s">
        <v>53</v>
      </c>
      <c r="I14885" s="121" t="s">
        <v>42</v>
      </c>
      <c r="J14885" s="121" t="s">
        <v>199</v>
      </c>
      <c r="K14885" s="121" t="s">
        <v>584</v>
      </c>
      <c r="L14885" s="157" t="s">
        <v>32</v>
      </c>
      <c r="M14885" s="120" t="s">
        <v>78</v>
      </c>
    </row>
    <row r="14886" spans="1:14">
      <c r="A14886" s="116">
        <v>14886</v>
      </c>
      <c r="B14886" s="129">
        <v>44588</v>
      </c>
      <c r="D14886" s="120" t="s">
        <v>252</v>
      </c>
      <c r="E14886" s="120" t="s">
        <v>33133</v>
      </c>
      <c r="F14886" s="209" t="s">
        <v>21536</v>
      </c>
      <c r="G14886" s="119" t="s">
        <v>33134</v>
      </c>
      <c r="H14886" s="121" t="s">
        <v>53</v>
      </c>
      <c r="I14886" s="121" t="s">
        <v>42</v>
      </c>
      <c r="J14886" s="121" t="s">
        <v>72</v>
      </c>
      <c r="K14886" s="121" t="s">
        <v>65</v>
      </c>
      <c r="L14886" s="157" t="s">
        <v>32</v>
      </c>
      <c r="M14886" s="120" t="s">
        <v>78</v>
      </c>
    </row>
    <row r="14887" spans="1:14">
      <c r="A14887" s="116">
        <v>14887</v>
      </c>
      <c r="B14887" s="129">
        <v>44588</v>
      </c>
      <c r="D14887" s="120" t="s">
        <v>252</v>
      </c>
      <c r="E14887" s="120" t="s">
        <v>33135</v>
      </c>
      <c r="F14887" s="209" t="s">
        <v>17466</v>
      </c>
      <c r="G14887" s="119" t="s">
        <v>4121</v>
      </c>
      <c r="H14887" s="121" t="s">
        <v>140</v>
      </c>
      <c r="I14887" s="121" t="s">
        <v>42</v>
      </c>
      <c r="J14887" s="121" t="s">
        <v>478</v>
      </c>
      <c r="K14887" s="121" t="s">
        <v>65</v>
      </c>
      <c r="L14887" s="157" t="s">
        <v>32</v>
      </c>
      <c r="M14887" s="120" t="s">
        <v>78</v>
      </c>
    </row>
    <row r="14888" spans="1:14">
      <c r="A14888" s="116">
        <v>14888</v>
      </c>
      <c r="B14888" s="129">
        <v>44588</v>
      </c>
      <c r="D14888" s="120" t="s">
        <v>252</v>
      </c>
      <c r="E14888" s="120" t="s">
        <v>33136</v>
      </c>
      <c r="F14888" s="209" t="s">
        <v>579</v>
      </c>
      <c r="G14888" s="119" t="s">
        <v>33137</v>
      </c>
      <c r="H14888" s="121" t="s">
        <v>140</v>
      </c>
      <c r="I14888" s="121" t="s">
        <v>42</v>
      </c>
      <c r="J14888" s="121" t="s">
        <v>72</v>
      </c>
      <c r="K14888" s="121" t="s">
        <v>584</v>
      </c>
      <c r="L14888" s="157" t="s">
        <v>32</v>
      </c>
      <c r="M14888" s="120" t="s">
        <v>78</v>
      </c>
    </row>
    <row r="14889" spans="1:14">
      <c r="A14889" s="116">
        <v>14889</v>
      </c>
      <c r="B14889" s="129">
        <v>44588</v>
      </c>
      <c r="D14889" s="120" t="s">
        <v>252</v>
      </c>
      <c r="E14889" s="120" t="s">
        <v>33138</v>
      </c>
      <c r="F14889" s="209" t="s">
        <v>5516</v>
      </c>
      <c r="G14889" s="119" t="s">
        <v>33139</v>
      </c>
      <c r="H14889" s="121" t="s">
        <v>140</v>
      </c>
      <c r="I14889" s="121" t="s">
        <v>42</v>
      </c>
      <c r="J14889" s="121" t="s">
        <v>2268</v>
      </c>
      <c r="K14889" s="121" t="s">
        <v>65</v>
      </c>
      <c r="L14889" s="157" t="s">
        <v>32</v>
      </c>
      <c r="M14889" s="120" t="s">
        <v>33</v>
      </c>
      <c r="N14889" s="131">
        <v>44589</v>
      </c>
    </row>
    <row r="14890" spans="1:14">
      <c r="A14890" s="116">
        <v>14890</v>
      </c>
      <c r="B14890" s="129">
        <v>44588</v>
      </c>
      <c r="D14890" s="120" t="s">
        <v>252</v>
      </c>
      <c r="E14890" s="120" t="s">
        <v>33140</v>
      </c>
      <c r="F14890" s="209" t="s">
        <v>579</v>
      </c>
      <c r="G14890" s="119" t="s">
        <v>33141</v>
      </c>
      <c r="H14890" s="121" t="s">
        <v>86</v>
      </c>
      <c r="I14890" s="121" t="s">
        <v>42</v>
      </c>
      <c r="J14890" s="121" t="s">
        <v>1720</v>
      </c>
      <c r="K14890" s="121" t="s">
        <v>584</v>
      </c>
      <c r="L14890" s="157" t="s">
        <v>32</v>
      </c>
      <c r="M14890" s="120" t="s">
        <v>78</v>
      </c>
    </row>
    <row r="14891" spans="1:14" ht="27.6">
      <c r="A14891" s="116">
        <v>14891</v>
      </c>
      <c r="B14891" s="129">
        <v>44588</v>
      </c>
      <c r="D14891" s="120" t="s">
        <v>252</v>
      </c>
      <c r="E14891" s="120" t="s">
        <v>33142</v>
      </c>
      <c r="F14891" s="209" t="s">
        <v>33143</v>
      </c>
      <c r="G14891" s="119" t="s">
        <v>3086</v>
      </c>
      <c r="H14891" s="121" t="s">
        <v>86</v>
      </c>
      <c r="I14891" s="121" t="s">
        <v>42</v>
      </c>
      <c r="J14891" s="121" t="s">
        <v>199</v>
      </c>
      <c r="K14891" s="121" t="s">
        <v>65</v>
      </c>
      <c r="L14891" s="157" t="s">
        <v>32</v>
      </c>
      <c r="M14891" s="120" t="s">
        <v>78</v>
      </c>
    </row>
    <row r="14892" spans="1:14">
      <c r="A14892" s="116">
        <v>14892</v>
      </c>
      <c r="B14892" s="129">
        <v>44588</v>
      </c>
      <c r="D14892" s="120" t="s">
        <v>252</v>
      </c>
      <c r="E14892" s="120" t="s">
        <v>33144</v>
      </c>
      <c r="F14892" s="209" t="s">
        <v>33145</v>
      </c>
      <c r="G14892" s="119" t="s">
        <v>33146</v>
      </c>
      <c r="H14892" s="121" t="s">
        <v>53</v>
      </c>
      <c r="I14892" s="121" t="s">
        <v>42</v>
      </c>
      <c r="J14892" s="121" t="s">
        <v>319</v>
      </c>
      <c r="K14892" s="121" t="s">
        <v>65</v>
      </c>
      <c r="L14892" s="157" t="s">
        <v>32</v>
      </c>
      <c r="M14892" s="120" t="s">
        <v>78</v>
      </c>
    </row>
    <row r="14893" spans="1:14">
      <c r="A14893" s="116">
        <v>14893</v>
      </c>
      <c r="B14893" s="129">
        <v>44588</v>
      </c>
      <c r="D14893" s="120" t="s">
        <v>252</v>
      </c>
      <c r="E14893" s="120" t="s">
        <v>33147</v>
      </c>
      <c r="F14893" s="209" t="s">
        <v>33148</v>
      </c>
      <c r="G14893" s="119" t="s">
        <v>33149</v>
      </c>
      <c r="H14893" s="121" t="s">
        <v>53</v>
      </c>
      <c r="I14893" s="121" t="s">
        <v>42</v>
      </c>
      <c r="J14893" s="121" t="s">
        <v>246</v>
      </c>
      <c r="K14893" s="121" t="s">
        <v>584</v>
      </c>
      <c r="L14893" s="157" t="s">
        <v>32</v>
      </c>
      <c r="M14893" s="120" t="s">
        <v>78</v>
      </c>
    </row>
    <row r="14894" spans="1:14" ht="27.6">
      <c r="A14894" s="116">
        <v>14894</v>
      </c>
      <c r="B14894" s="129">
        <v>44588</v>
      </c>
      <c r="D14894" s="120" t="s">
        <v>252</v>
      </c>
      <c r="E14894" s="120" t="s">
        <v>33150</v>
      </c>
      <c r="F14894" s="209" t="s">
        <v>14752</v>
      </c>
      <c r="G14894" s="119" t="s">
        <v>5448</v>
      </c>
      <c r="H14894" s="121" t="s">
        <v>53</v>
      </c>
      <c r="I14894" s="121" t="s">
        <v>42</v>
      </c>
      <c r="J14894" s="121" t="s">
        <v>2268</v>
      </c>
      <c r="K14894" s="121" t="s">
        <v>65</v>
      </c>
      <c r="L14894" s="157" t="s">
        <v>32</v>
      </c>
      <c r="M14894" s="120" t="s">
        <v>78</v>
      </c>
    </row>
    <row r="14895" spans="1:14">
      <c r="A14895" s="116">
        <v>14895</v>
      </c>
      <c r="B14895" s="129">
        <v>44588</v>
      </c>
      <c r="D14895" s="120" t="s">
        <v>252</v>
      </c>
      <c r="E14895" s="120" t="s">
        <v>33151</v>
      </c>
      <c r="F14895" s="209" t="s">
        <v>33152</v>
      </c>
      <c r="G14895" s="119" t="s">
        <v>867</v>
      </c>
      <c r="H14895" s="121" t="s">
        <v>76</v>
      </c>
      <c r="I14895" s="121" t="s">
        <v>63</v>
      </c>
      <c r="J14895" s="121" t="s">
        <v>323</v>
      </c>
      <c r="K14895" s="121" t="s">
        <v>65</v>
      </c>
      <c r="L14895" s="157" t="s">
        <v>32</v>
      </c>
      <c r="M14895" s="120" t="s">
        <v>78</v>
      </c>
    </row>
    <row r="14896" spans="1:14">
      <c r="A14896" s="116">
        <v>14896</v>
      </c>
      <c r="B14896" s="129">
        <v>44588</v>
      </c>
      <c r="D14896" s="120" t="s">
        <v>252</v>
      </c>
      <c r="E14896" s="120" t="s">
        <v>33153</v>
      </c>
      <c r="F14896" s="209" t="s">
        <v>33154</v>
      </c>
      <c r="G14896" s="119" t="s">
        <v>28925</v>
      </c>
      <c r="H14896" s="121" t="s">
        <v>160</v>
      </c>
      <c r="I14896" s="121" t="s">
        <v>42</v>
      </c>
      <c r="J14896" s="121" t="s">
        <v>72</v>
      </c>
      <c r="K14896" s="121" t="s">
        <v>65</v>
      </c>
      <c r="L14896" s="157" t="s">
        <v>32</v>
      </c>
      <c r="M14896" s="120" t="s">
        <v>78</v>
      </c>
    </row>
    <row r="14897" spans="1:15">
      <c r="A14897" s="116">
        <v>14897</v>
      </c>
      <c r="B14897" s="129">
        <v>44588</v>
      </c>
      <c r="D14897" s="120" t="s">
        <v>252</v>
      </c>
      <c r="E14897" s="120" t="s">
        <v>33155</v>
      </c>
      <c r="F14897" s="209" t="s">
        <v>14164</v>
      </c>
      <c r="G14897" s="119" t="s">
        <v>33156</v>
      </c>
      <c r="H14897" s="121" t="s">
        <v>177</v>
      </c>
      <c r="I14897" s="121" t="s">
        <v>42</v>
      </c>
      <c r="J14897" s="121" t="s">
        <v>72</v>
      </c>
      <c r="K14897" s="121" t="s">
        <v>65</v>
      </c>
      <c r="L14897" s="157" t="s">
        <v>32</v>
      </c>
      <c r="M14897" s="120" t="s">
        <v>78</v>
      </c>
    </row>
    <row r="14898" spans="1:15" ht="27.6">
      <c r="A14898" s="116">
        <v>14898</v>
      </c>
      <c r="B14898" s="129">
        <v>44588</v>
      </c>
      <c r="D14898" s="120" t="s">
        <v>252</v>
      </c>
      <c r="E14898" s="120" t="s">
        <v>33157</v>
      </c>
      <c r="F14898" s="209" t="s">
        <v>33158</v>
      </c>
      <c r="G14898" s="119" t="s">
        <v>18773</v>
      </c>
      <c r="H14898" s="121" t="s">
        <v>53</v>
      </c>
      <c r="I14898" s="121" t="s">
        <v>63</v>
      </c>
      <c r="J14898" s="121" t="s">
        <v>108</v>
      </c>
      <c r="K14898" s="121" t="s">
        <v>65</v>
      </c>
      <c r="L14898" s="157" t="s">
        <v>32</v>
      </c>
      <c r="M14898" s="120" t="s">
        <v>78</v>
      </c>
    </row>
    <row r="14899" spans="1:15">
      <c r="A14899" s="116">
        <v>14899</v>
      </c>
      <c r="B14899" s="129">
        <v>44588</v>
      </c>
      <c r="D14899" s="120" t="s">
        <v>252</v>
      </c>
      <c r="E14899" s="120" t="s">
        <v>33159</v>
      </c>
      <c r="F14899" s="209" t="s">
        <v>33160</v>
      </c>
      <c r="G14899" s="119" t="s">
        <v>3086</v>
      </c>
      <c r="H14899" s="121" t="s">
        <v>86</v>
      </c>
      <c r="I14899" s="121" t="s">
        <v>42</v>
      </c>
      <c r="J14899" s="121" t="s">
        <v>43</v>
      </c>
      <c r="K14899" s="121" t="s">
        <v>65</v>
      </c>
      <c r="L14899" s="157" t="s">
        <v>32</v>
      </c>
      <c r="M14899" s="120" t="s">
        <v>33</v>
      </c>
      <c r="N14899" s="131">
        <v>44601</v>
      </c>
    </row>
    <row r="14900" spans="1:15">
      <c r="A14900" s="116">
        <v>14900</v>
      </c>
      <c r="B14900" s="129">
        <v>44588</v>
      </c>
      <c r="D14900" s="120" t="s">
        <v>252</v>
      </c>
      <c r="E14900" s="120" t="s">
        <v>33161</v>
      </c>
      <c r="F14900" s="209" t="s">
        <v>21020</v>
      </c>
      <c r="G14900" s="119" t="s">
        <v>18573</v>
      </c>
      <c r="H14900" s="121" t="s">
        <v>101</v>
      </c>
      <c r="I14900" s="121" t="s">
        <v>30</v>
      </c>
      <c r="J14900" s="121" t="s">
        <v>199</v>
      </c>
      <c r="K14900" s="121" t="s">
        <v>65</v>
      </c>
      <c r="L14900" s="157" t="s">
        <v>32</v>
      </c>
      <c r="M14900" s="120" t="s">
        <v>78</v>
      </c>
    </row>
    <row r="14901" spans="1:15">
      <c r="A14901" s="116">
        <v>14901</v>
      </c>
      <c r="B14901" s="129">
        <v>44588</v>
      </c>
      <c r="D14901" s="120" t="s">
        <v>252</v>
      </c>
      <c r="E14901" s="120" t="s">
        <v>33162</v>
      </c>
      <c r="F14901" s="209" t="s">
        <v>33163</v>
      </c>
      <c r="G14901" s="119" t="s">
        <v>6766</v>
      </c>
      <c r="H14901" s="121" t="s">
        <v>29</v>
      </c>
      <c r="I14901" s="121" t="s">
        <v>42</v>
      </c>
      <c r="J14901" s="121" t="s">
        <v>91</v>
      </c>
      <c r="K14901" s="121" t="s">
        <v>65</v>
      </c>
      <c r="L14901" s="157" t="s">
        <v>32</v>
      </c>
      <c r="M14901" s="120" t="s">
        <v>33</v>
      </c>
      <c r="N14901" s="131">
        <v>44589</v>
      </c>
    </row>
    <row r="14902" spans="1:15">
      <c r="A14902" s="116">
        <v>14902</v>
      </c>
      <c r="B14902" s="129">
        <v>44588</v>
      </c>
      <c r="D14902" s="120" t="s">
        <v>252</v>
      </c>
      <c r="E14902" s="120" t="s">
        <v>33164</v>
      </c>
      <c r="F14902" s="209" t="s">
        <v>33165</v>
      </c>
      <c r="G14902" s="119" t="s">
        <v>24484</v>
      </c>
      <c r="H14902" s="121" t="s">
        <v>53</v>
      </c>
      <c r="I14902" s="121" t="s">
        <v>42</v>
      </c>
      <c r="J14902" s="121" t="s">
        <v>82</v>
      </c>
      <c r="K14902" s="121" t="s">
        <v>65</v>
      </c>
      <c r="L14902" s="157" t="s">
        <v>32</v>
      </c>
      <c r="M14902" s="120" t="s">
        <v>78</v>
      </c>
    </row>
    <row r="14903" spans="1:15">
      <c r="A14903" s="116">
        <v>14903</v>
      </c>
      <c r="B14903" s="129">
        <v>44588</v>
      </c>
      <c r="D14903" s="120" t="s">
        <v>252</v>
      </c>
      <c r="E14903" s="120" t="s">
        <v>33166</v>
      </c>
      <c r="F14903" s="209" t="s">
        <v>33167</v>
      </c>
      <c r="G14903" s="119" t="s">
        <v>33168</v>
      </c>
      <c r="H14903" s="121" t="s">
        <v>177</v>
      </c>
      <c r="I14903" s="121" t="s">
        <v>42</v>
      </c>
      <c r="J14903" s="121" t="s">
        <v>478</v>
      </c>
      <c r="K14903" s="121" t="s">
        <v>65</v>
      </c>
      <c r="L14903" s="157" t="s">
        <v>32</v>
      </c>
      <c r="M14903" s="120" t="s">
        <v>33</v>
      </c>
      <c r="N14903" s="131">
        <v>44593</v>
      </c>
    </row>
    <row r="14904" spans="1:15">
      <c r="A14904" s="116">
        <v>14904</v>
      </c>
      <c r="B14904" s="129">
        <v>44588</v>
      </c>
      <c r="D14904" s="120" t="s">
        <v>252</v>
      </c>
      <c r="E14904" s="120" t="s">
        <v>33169</v>
      </c>
      <c r="F14904" s="209" t="s">
        <v>122</v>
      </c>
      <c r="G14904" s="119" t="s">
        <v>33170</v>
      </c>
      <c r="H14904" s="121" t="s">
        <v>53</v>
      </c>
      <c r="I14904" s="121" t="s">
        <v>42</v>
      </c>
      <c r="J14904" s="121" t="s">
        <v>72</v>
      </c>
      <c r="K14904" s="121" t="s">
        <v>65</v>
      </c>
      <c r="L14904" s="157" t="s">
        <v>32</v>
      </c>
      <c r="M14904" s="120" t="s">
        <v>78</v>
      </c>
    </row>
    <row r="14905" spans="1:15">
      <c r="A14905" s="116">
        <v>14905</v>
      </c>
      <c r="B14905" s="129">
        <v>44588</v>
      </c>
      <c r="D14905" s="120" t="s">
        <v>252</v>
      </c>
      <c r="E14905" s="120" t="s">
        <v>33171</v>
      </c>
      <c r="F14905" s="209" t="s">
        <v>33172</v>
      </c>
      <c r="G14905" s="119" t="s">
        <v>33173</v>
      </c>
      <c r="H14905" s="121" t="s">
        <v>177</v>
      </c>
      <c r="I14905" s="121" t="s">
        <v>42</v>
      </c>
      <c r="J14905" s="121" t="s">
        <v>72</v>
      </c>
      <c r="K14905" s="121" t="s">
        <v>65</v>
      </c>
      <c r="L14905" s="157" t="s">
        <v>32</v>
      </c>
      <c r="M14905" s="120" t="s">
        <v>78</v>
      </c>
    </row>
    <row r="14906" spans="1:15" ht="27.6">
      <c r="A14906" s="116">
        <v>14906</v>
      </c>
      <c r="B14906" s="129">
        <v>44588</v>
      </c>
      <c r="D14906" s="120" t="s">
        <v>580</v>
      </c>
      <c r="E14906" s="120" t="s">
        <v>33174</v>
      </c>
      <c r="F14906" s="209" t="s">
        <v>7664</v>
      </c>
      <c r="G14906" s="119" t="s">
        <v>33175</v>
      </c>
      <c r="H14906" s="121" t="s">
        <v>41</v>
      </c>
      <c r="I14906" s="121" t="s">
        <v>30</v>
      </c>
      <c r="J14906" s="121" t="s">
        <v>77</v>
      </c>
      <c r="K14906" s="121" t="s">
        <v>65</v>
      </c>
      <c r="L14906" s="157" t="s">
        <v>32</v>
      </c>
      <c r="M14906" s="120" t="s">
        <v>78</v>
      </c>
    </row>
    <row r="14907" spans="1:15">
      <c r="A14907" s="116">
        <v>14907</v>
      </c>
      <c r="B14907" s="129">
        <v>44588</v>
      </c>
      <c r="D14907" s="120" t="s">
        <v>580</v>
      </c>
      <c r="E14907" s="120" t="s">
        <v>33176</v>
      </c>
      <c r="F14907" s="209" t="s">
        <v>33177</v>
      </c>
      <c r="G14907" s="119" t="s">
        <v>33178</v>
      </c>
      <c r="H14907" s="121" t="s">
        <v>41</v>
      </c>
      <c r="I14907" s="121" t="s">
        <v>30</v>
      </c>
      <c r="J14907" s="121" t="s">
        <v>7135</v>
      </c>
      <c r="K14907" s="121" t="s">
        <v>65</v>
      </c>
      <c r="L14907" s="157" t="s">
        <v>32</v>
      </c>
      <c r="M14907" s="120" t="s">
        <v>78</v>
      </c>
    </row>
    <row r="14908" spans="1:15">
      <c r="A14908" s="116">
        <v>14908</v>
      </c>
      <c r="B14908" s="129">
        <v>44588</v>
      </c>
      <c r="D14908" s="120" t="s">
        <v>580</v>
      </c>
      <c r="E14908" s="120" t="s">
        <v>33179</v>
      </c>
      <c r="F14908" s="209" t="s">
        <v>33180</v>
      </c>
      <c r="G14908" s="119" t="s">
        <v>33181</v>
      </c>
      <c r="H14908" s="121" t="s">
        <v>192</v>
      </c>
      <c r="I14908" s="121" t="s">
        <v>30</v>
      </c>
      <c r="J14908" s="121" t="s">
        <v>3749</v>
      </c>
      <c r="K14908" s="121" t="s">
        <v>65</v>
      </c>
      <c r="L14908" s="157" t="s">
        <v>32</v>
      </c>
      <c r="M14908" s="120" t="s">
        <v>78</v>
      </c>
    </row>
    <row r="14909" spans="1:15">
      <c r="A14909" s="116">
        <v>14909</v>
      </c>
      <c r="B14909" s="129">
        <v>44588</v>
      </c>
      <c r="D14909" s="120" t="s">
        <v>580</v>
      </c>
      <c r="E14909" s="120" t="s">
        <v>33182</v>
      </c>
      <c r="F14909" s="209" t="s">
        <v>33183</v>
      </c>
      <c r="G14909" s="119" t="s">
        <v>33184</v>
      </c>
      <c r="H14909" s="121" t="s">
        <v>41</v>
      </c>
      <c r="I14909" s="121" t="s">
        <v>30</v>
      </c>
      <c r="J14909" s="121" t="s">
        <v>77</v>
      </c>
      <c r="K14909" s="121" t="s">
        <v>65</v>
      </c>
      <c r="L14909" s="157" t="s">
        <v>32</v>
      </c>
      <c r="M14909" s="120" t="s">
        <v>33</v>
      </c>
      <c r="N14909" s="131">
        <v>44592</v>
      </c>
      <c r="O14909" s="131">
        <v>44656</v>
      </c>
    </row>
    <row r="14910" spans="1:15">
      <c r="A14910" s="116">
        <v>14910</v>
      </c>
      <c r="B14910" s="129">
        <v>44588</v>
      </c>
      <c r="D14910" s="120" t="s">
        <v>580</v>
      </c>
      <c r="E14910" s="120" t="s">
        <v>33185</v>
      </c>
      <c r="F14910" s="209" t="s">
        <v>33186</v>
      </c>
      <c r="G14910" s="119" t="s">
        <v>33187</v>
      </c>
      <c r="H14910" s="121" t="s">
        <v>76</v>
      </c>
      <c r="I14910" s="121" t="s">
        <v>30</v>
      </c>
      <c r="J14910" s="121" t="s">
        <v>7280</v>
      </c>
      <c r="K14910" s="121" t="s">
        <v>65</v>
      </c>
      <c r="L14910" s="157" t="s">
        <v>32</v>
      </c>
      <c r="M14910" s="120" t="s">
        <v>78</v>
      </c>
    </row>
    <row r="14911" spans="1:15">
      <c r="A14911" s="116">
        <v>14911</v>
      </c>
      <c r="B14911" s="129">
        <v>44588</v>
      </c>
      <c r="D14911" s="120" t="s">
        <v>580</v>
      </c>
      <c r="E14911" s="120" t="s">
        <v>33188</v>
      </c>
      <c r="F14911" s="209" t="s">
        <v>11952</v>
      </c>
      <c r="G14911" s="119" t="s">
        <v>33189</v>
      </c>
      <c r="H14911" s="121" t="s">
        <v>29</v>
      </c>
      <c r="I14911" s="121" t="s">
        <v>42</v>
      </c>
      <c r="J14911" s="121" t="s">
        <v>72</v>
      </c>
      <c r="K14911" s="121" t="s">
        <v>65</v>
      </c>
      <c r="L14911" s="157" t="s">
        <v>32</v>
      </c>
      <c r="M14911" s="120" t="s">
        <v>78</v>
      </c>
    </row>
    <row r="14912" spans="1:15">
      <c r="A14912" s="116">
        <v>14912</v>
      </c>
      <c r="B14912" s="129">
        <v>44588</v>
      </c>
      <c r="D14912" s="120" t="s">
        <v>580</v>
      </c>
      <c r="E14912" s="120" t="s">
        <v>33190</v>
      </c>
      <c r="F14912" s="209" t="s">
        <v>33191</v>
      </c>
      <c r="G14912" s="119" t="s">
        <v>33192</v>
      </c>
      <c r="H14912" s="121" t="s">
        <v>76</v>
      </c>
      <c r="I14912" s="121" t="s">
        <v>30</v>
      </c>
      <c r="J14912" s="121" t="s">
        <v>5018</v>
      </c>
      <c r="K14912" s="121" t="s">
        <v>65</v>
      </c>
      <c r="L14912" s="157" t="s">
        <v>32</v>
      </c>
      <c r="M14912" s="120" t="s">
        <v>33</v>
      </c>
      <c r="N14912" s="131">
        <v>44592</v>
      </c>
      <c r="O14912" s="131">
        <v>44656</v>
      </c>
    </row>
    <row r="14913" spans="1:20">
      <c r="A14913" s="116">
        <v>14913</v>
      </c>
      <c r="B14913" s="129">
        <v>44588</v>
      </c>
      <c r="D14913" s="120" t="s">
        <v>580</v>
      </c>
      <c r="E14913" s="120" t="s">
        <v>33193</v>
      </c>
      <c r="F14913" s="209" t="s">
        <v>12200</v>
      </c>
      <c r="G14913" s="119" t="s">
        <v>16935</v>
      </c>
      <c r="H14913" s="121" t="s">
        <v>41</v>
      </c>
      <c r="I14913" s="121" t="s">
        <v>30</v>
      </c>
      <c r="J14913" s="121" t="s">
        <v>77</v>
      </c>
      <c r="K14913" s="121" t="s">
        <v>65</v>
      </c>
      <c r="L14913" s="157" t="s">
        <v>32</v>
      </c>
      <c r="M14913" s="120" t="s">
        <v>78</v>
      </c>
    </row>
    <row r="14914" spans="1:20">
      <c r="A14914" s="116">
        <v>14914</v>
      </c>
      <c r="B14914" s="129">
        <v>44588</v>
      </c>
      <c r="D14914" s="120" t="s">
        <v>580</v>
      </c>
      <c r="E14914" s="120" t="s">
        <v>33194</v>
      </c>
      <c r="F14914" s="209" t="s">
        <v>33195</v>
      </c>
      <c r="G14914" s="119" t="s">
        <v>27817</v>
      </c>
      <c r="H14914" s="121" t="s">
        <v>177</v>
      </c>
      <c r="I14914" s="121" t="s">
        <v>30</v>
      </c>
      <c r="J14914" s="121" t="s">
        <v>529</v>
      </c>
      <c r="K14914" s="121" t="s">
        <v>65</v>
      </c>
      <c r="L14914" s="157" t="s">
        <v>32</v>
      </c>
      <c r="M14914" s="120" t="s">
        <v>78</v>
      </c>
    </row>
    <row r="14915" spans="1:20">
      <c r="A14915" s="116">
        <v>14915</v>
      </c>
      <c r="B14915" s="129">
        <v>44588</v>
      </c>
      <c r="D14915" s="120" t="s">
        <v>580</v>
      </c>
      <c r="E14915" s="120" t="s">
        <v>33196</v>
      </c>
      <c r="F14915" s="209" t="s">
        <v>12556</v>
      </c>
      <c r="G14915" s="119" t="s">
        <v>33197</v>
      </c>
      <c r="H14915" s="121" t="s">
        <v>140</v>
      </c>
      <c r="I14915" s="121" t="s">
        <v>42</v>
      </c>
      <c r="J14915" s="121" t="s">
        <v>72</v>
      </c>
      <c r="K14915" s="121" t="s">
        <v>65</v>
      </c>
      <c r="L14915" s="157" t="s">
        <v>32</v>
      </c>
      <c r="M14915" s="120" t="s">
        <v>33</v>
      </c>
      <c r="N14915" s="131">
        <v>44616</v>
      </c>
      <c r="O14915" s="131">
        <v>44656</v>
      </c>
    </row>
    <row r="14916" spans="1:20">
      <c r="A14916" s="116">
        <v>14916</v>
      </c>
      <c r="B14916" s="129">
        <v>44588</v>
      </c>
      <c r="D14916" s="120" t="s">
        <v>580</v>
      </c>
      <c r="E14916" s="120" t="s">
        <v>33198</v>
      </c>
      <c r="F14916" s="209" t="s">
        <v>33199</v>
      </c>
      <c r="G14916" s="119" t="s">
        <v>33200</v>
      </c>
      <c r="H14916" s="121" t="s">
        <v>41</v>
      </c>
      <c r="I14916" s="121" t="s">
        <v>30</v>
      </c>
      <c r="J14916" s="121" t="s">
        <v>7271</v>
      </c>
      <c r="K14916" s="121" t="s">
        <v>65</v>
      </c>
      <c r="L14916" s="157" t="s">
        <v>32</v>
      </c>
      <c r="M14916" s="120" t="s">
        <v>33</v>
      </c>
      <c r="N14916" s="131">
        <v>44592</v>
      </c>
      <c r="O14916" s="131">
        <v>44656</v>
      </c>
    </row>
    <row r="14917" spans="1:20">
      <c r="A14917" s="116">
        <v>14917</v>
      </c>
      <c r="B14917" s="129">
        <v>44588</v>
      </c>
      <c r="D14917" s="120" t="s">
        <v>580</v>
      </c>
      <c r="E14917" s="120" t="s">
        <v>33201</v>
      </c>
      <c r="F14917" s="209" t="s">
        <v>2932</v>
      </c>
      <c r="G14917" s="119" t="s">
        <v>32856</v>
      </c>
      <c r="H14917" s="121" t="s">
        <v>41</v>
      </c>
      <c r="I14917" s="121" t="s">
        <v>30</v>
      </c>
      <c r="J14917" s="121" t="s">
        <v>87</v>
      </c>
      <c r="K14917" s="121" t="s">
        <v>65</v>
      </c>
      <c r="L14917" s="157" t="s">
        <v>32</v>
      </c>
      <c r="M14917" s="120" t="s">
        <v>78</v>
      </c>
    </row>
    <row r="14918" spans="1:20">
      <c r="A14918" s="116">
        <v>14918</v>
      </c>
      <c r="B14918" s="129">
        <v>44588</v>
      </c>
      <c r="D14918" s="120" t="s">
        <v>580</v>
      </c>
      <c r="E14918" s="120" t="s">
        <v>33202</v>
      </c>
      <c r="F14918" s="209" t="s">
        <v>33203</v>
      </c>
      <c r="G14918" s="119" t="s">
        <v>33204</v>
      </c>
      <c r="H14918" s="121" t="s">
        <v>29</v>
      </c>
      <c r="I14918" s="121" t="s">
        <v>42</v>
      </c>
      <c r="J14918" s="121" t="s">
        <v>43</v>
      </c>
      <c r="K14918" s="121" t="s">
        <v>584</v>
      </c>
      <c r="L14918" s="157" t="s">
        <v>32</v>
      </c>
      <c r="M14918" s="120" t="s">
        <v>78</v>
      </c>
    </row>
    <row r="14919" spans="1:20">
      <c r="A14919" s="116">
        <v>14919</v>
      </c>
      <c r="B14919" s="129">
        <v>44588</v>
      </c>
      <c r="D14919" s="120" t="s">
        <v>580</v>
      </c>
      <c r="E14919" s="120" t="s">
        <v>33205</v>
      </c>
      <c r="F14919" s="209" t="s">
        <v>33206</v>
      </c>
      <c r="G14919" s="119" t="s">
        <v>33207</v>
      </c>
      <c r="H14919" s="121" t="s">
        <v>41</v>
      </c>
      <c r="I14919" s="121" t="s">
        <v>30</v>
      </c>
      <c r="J14919" s="121" t="s">
        <v>7375</v>
      </c>
      <c r="K14919" s="121" t="s">
        <v>65</v>
      </c>
      <c r="L14919" s="157" t="s">
        <v>32</v>
      </c>
      <c r="M14919" s="120" t="s">
        <v>78</v>
      </c>
    </row>
    <row r="14920" spans="1:20">
      <c r="A14920" s="116">
        <v>14920</v>
      </c>
      <c r="B14920" s="129">
        <v>44588</v>
      </c>
      <c r="D14920" s="120" t="s">
        <v>580</v>
      </c>
      <c r="E14920" s="120" t="s">
        <v>33208</v>
      </c>
      <c r="F14920" s="209" t="s">
        <v>7102</v>
      </c>
      <c r="G14920" s="119" t="s">
        <v>33209</v>
      </c>
      <c r="H14920" s="121" t="s">
        <v>41</v>
      </c>
      <c r="I14920" s="121" t="s">
        <v>30</v>
      </c>
      <c r="J14920" s="121" t="s">
        <v>87</v>
      </c>
      <c r="K14920" s="121" t="s">
        <v>584</v>
      </c>
      <c r="L14920" s="157" t="s">
        <v>32</v>
      </c>
      <c r="M14920" s="120" t="s">
        <v>33</v>
      </c>
      <c r="N14920" s="131">
        <v>44622</v>
      </c>
      <c r="O14920" s="131">
        <v>44628</v>
      </c>
      <c r="S14920" s="120" t="s">
        <v>34</v>
      </c>
    </row>
    <row r="14921" spans="1:20">
      <c r="A14921" s="116">
        <v>14921</v>
      </c>
      <c r="B14921" s="129">
        <v>44588</v>
      </c>
      <c r="D14921" s="120" t="s">
        <v>580</v>
      </c>
      <c r="E14921" s="120" t="s">
        <v>33210</v>
      </c>
      <c r="F14921" s="209" t="s">
        <v>104</v>
      </c>
      <c r="G14921" s="119" t="s">
        <v>32363</v>
      </c>
      <c r="H14921" s="121" t="s">
        <v>41</v>
      </c>
      <c r="I14921" s="121" t="s">
        <v>30</v>
      </c>
      <c r="J14921" s="121" t="s">
        <v>1540</v>
      </c>
      <c r="K14921" s="121" t="s">
        <v>584</v>
      </c>
      <c r="L14921" s="157" t="s">
        <v>32</v>
      </c>
      <c r="M14921" s="120" t="s">
        <v>78</v>
      </c>
    </row>
    <row r="14922" spans="1:20">
      <c r="A14922" s="116">
        <v>14922</v>
      </c>
      <c r="B14922" s="129">
        <v>44588</v>
      </c>
      <c r="D14922" s="120" t="s">
        <v>580</v>
      </c>
      <c r="E14922" s="120" t="s">
        <v>33211</v>
      </c>
      <c r="F14922" s="209" t="s">
        <v>33212</v>
      </c>
      <c r="G14922" s="119" t="s">
        <v>33213</v>
      </c>
      <c r="H14922" s="121" t="s">
        <v>53</v>
      </c>
      <c r="I14922" s="121" t="s">
        <v>30</v>
      </c>
      <c r="J14922" s="121" t="s">
        <v>7216</v>
      </c>
      <c r="K14922" s="121" t="s">
        <v>65</v>
      </c>
      <c r="L14922" s="157" t="s">
        <v>32</v>
      </c>
      <c r="M14922" s="120" t="s">
        <v>78</v>
      </c>
    </row>
    <row r="14923" spans="1:20">
      <c r="A14923" s="116">
        <v>14923</v>
      </c>
      <c r="B14923" s="129">
        <v>44588</v>
      </c>
      <c r="D14923" s="120" t="s">
        <v>580</v>
      </c>
      <c r="E14923" s="120" t="s">
        <v>33214</v>
      </c>
      <c r="F14923" s="209" t="s">
        <v>25873</v>
      </c>
      <c r="G14923" s="119" t="s">
        <v>33215</v>
      </c>
      <c r="H14923" s="121" t="s">
        <v>76</v>
      </c>
      <c r="I14923" s="121" t="s">
        <v>30</v>
      </c>
      <c r="J14923" s="121" t="s">
        <v>87</v>
      </c>
      <c r="K14923" s="121" t="s">
        <v>65</v>
      </c>
      <c r="L14923" s="157" t="s">
        <v>32</v>
      </c>
      <c r="M14923" s="120" t="s">
        <v>78</v>
      </c>
    </row>
    <row r="14924" spans="1:20" ht="27.6">
      <c r="A14924" s="116">
        <v>14924</v>
      </c>
      <c r="B14924" s="129">
        <v>44589</v>
      </c>
      <c r="D14924" s="120" t="s">
        <v>580</v>
      </c>
      <c r="E14924" s="120" t="s">
        <v>33216</v>
      </c>
      <c r="F14924" s="209" t="s">
        <v>33217</v>
      </c>
      <c r="G14924" s="119" t="s">
        <v>12438</v>
      </c>
      <c r="H14924" s="121" t="s">
        <v>53</v>
      </c>
      <c r="I14924" s="121" t="s">
        <v>42</v>
      </c>
      <c r="J14924" s="121" t="s">
        <v>72</v>
      </c>
      <c r="K14924" s="121" t="s">
        <v>65</v>
      </c>
      <c r="L14924" s="157" t="s">
        <v>32</v>
      </c>
      <c r="M14924" s="120" t="s">
        <v>78</v>
      </c>
    </row>
    <row r="14925" spans="1:20">
      <c r="A14925" s="116">
        <v>14925</v>
      </c>
      <c r="B14925" s="129">
        <v>44589</v>
      </c>
      <c r="D14925" s="120" t="s">
        <v>252</v>
      </c>
      <c r="E14925" s="120" t="s">
        <v>33218</v>
      </c>
      <c r="F14925" s="209" t="s">
        <v>33219</v>
      </c>
      <c r="G14925" s="119" t="s">
        <v>165</v>
      </c>
      <c r="H14925" s="121" t="s">
        <v>53</v>
      </c>
      <c r="I14925" s="121" t="s">
        <v>42</v>
      </c>
      <c r="J14925" s="121" t="s">
        <v>28384</v>
      </c>
      <c r="K14925" s="121" t="s">
        <v>65</v>
      </c>
      <c r="L14925" s="157" t="s">
        <v>32</v>
      </c>
      <c r="M14925" s="120" t="s">
        <v>33</v>
      </c>
      <c r="N14925" s="131">
        <v>44600</v>
      </c>
      <c r="S14925" s="120" t="s">
        <v>92</v>
      </c>
      <c r="T14925" s="126">
        <v>44606</v>
      </c>
    </row>
    <row r="14926" spans="1:20">
      <c r="A14926" s="116">
        <v>14926</v>
      </c>
      <c r="B14926" s="129">
        <v>44589</v>
      </c>
      <c r="D14926" s="120" t="s">
        <v>252</v>
      </c>
      <c r="E14926" s="120" t="s">
        <v>33220</v>
      </c>
      <c r="F14926" s="209" t="s">
        <v>12759</v>
      </c>
      <c r="G14926" s="119" t="s">
        <v>33221</v>
      </c>
      <c r="H14926" s="121" t="s">
        <v>53</v>
      </c>
      <c r="I14926" s="121" t="s">
        <v>30</v>
      </c>
      <c r="J14926" s="121" t="s">
        <v>5018</v>
      </c>
      <c r="K14926" s="121" t="s">
        <v>65</v>
      </c>
      <c r="L14926" s="157" t="s">
        <v>32</v>
      </c>
      <c r="M14926" s="120" t="s">
        <v>78</v>
      </c>
    </row>
    <row r="14927" spans="1:20">
      <c r="A14927" s="116">
        <v>14927</v>
      </c>
      <c r="B14927" s="129">
        <v>44592</v>
      </c>
      <c r="D14927" s="120" t="s">
        <v>252</v>
      </c>
      <c r="E14927" s="120" t="s">
        <v>33222</v>
      </c>
      <c r="F14927" s="209" t="s">
        <v>33223</v>
      </c>
      <c r="G14927" s="119" t="s">
        <v>33224</v>
      </c>
      <c r="H14927" s="121" t="s">
        <v>53</v>
      </c>
      <c r="I14927" s="121" t="s">
        <v>30</v>
      </c>
      <c r="J14927" s="121" t="s">
        <v>8033</v>
      </c>
      <c r="K14927" s="121" t="s">
        <v>65</v>
      </c>
      <c r="L14927" s="157" t="s">
        <v>32</v>
      </c>
      <c r="M14927" s="120" t="s">
        <v>33</v>
      </c>
      <c r="N14927" s="131">
        <v>44600</v>
      </c>
    </row>
    <row r="14928" spans="1:20">
      <c r="A14928" s="116">
        <v>14928</v>
      </c>
      <c r="B14928" s="129">
        <v>44589</v>
      </c>
      <c r="D14928" s="120" t="s">
        <v>252</v>
      </c>
      <c r="E14928" s="120" t="s">
        <v>33225</v>
      </c>
      <c r="F14928" s="209" t="s">
        <v>33226</v>
      </c>
      <c r="G14928" s="119" t="s">
        <v>4678</v>
      </c>
      <c r="H14928" s="121" t="s">
        <v>140</v>
      </c>
      <c r="I14928" s="121" t="s">
        <v>42</v>
      </c>
      <c r="J14928" s="121" t="s">
        <v>72</v>
      </c>
      <c r="K14928" s="121" t="s">
        <v>65</v>
      </c>
      <c r="L14928" s="157" t="s">
        <v>32</v>
      </c>
      <c r="M14928" s="120" t="s">
        <v>78</v>
      </c>
    </row>
    <row r="14929" spans="1:20">
      <c r="A14929" s="116">
        <v>14929</v>
      </c>
      <c r="B14929" s="129">
        <v>44592</v>
      </c>
      <c r="D14929" s="120" t="s">
        <v>252</v>
      </c>
      <c r="E14929" s="120" t="s">
        <v>33227</v>
      </c>
      <c r="F14929" s="209" t="s">
        <v>33228</v>
      </c>
      <c r="G14929" s="119" t="s">
        <v>844</v>
      </c>
      <c r="H14929" s="121" t="s">
        <v>53</v>
      </c>
      <c r="I14929" s="121" t="s">
        <v>30</v>
      </c>
      <c r="J14929" s="121" t="s">
        <v>7280</v>
      </c>
      <c r="K14929" s="121" t="s">
        <v>65</v>
      </c>
      <c r="L14929" s="157" t="s">
        <v>32</v>
      </c>
      <c r="M14929" s="120" t="s">
        <v>33</v>
      </c>
      <c r="N14929" s="131">
        <v>44593</v>
      </c>
      <c r="S14929" s="120" t="s">
        <v>92</v>
      </c>
      <c r="T14929" s="126">
        <v>44594</v>
      </c>
    </row>
    <row r="14930" spans="1:20">
      <c r="A14930" s="116">
        <v>14930</v>
      </c>
      <c r="B14930" s="129">
        <v>44592</v>
      </c>
      <c r="D14930" s="120" t="s">
        <v>252</v>
      </c>
      <c r="E14930" s="120" t="s">
        <v>33229</v>
      </c>
      <c r="F14930" s="209" t="s">
        <v>13862</v>
      </c>
      <c r="G14930" s="119" t="s">
        <v>6399</v>
      </c>
      <c r="H14930" s="121" t="s">
        <v>53</v>
      </c>
      <c r="I14930" s="121" t="s">
        <v>30</v>
      </c>
      <c r="J14930" s="121" t="s">
        <v>435</v>
      </c>
      <c r="K14930" s="121" t="s">
        <v>65</v>
      </c>
      <c r="L14930" s="157" t="s">
        <v>32</v>
      </c>
      <c r="M14930" s="120" t="s">
        <v>78</v>
      </c>
    </row>
    <row r="14931" spans="1:20">
      <c r="A14931" s="116">
        <v>14931</v>
      </c>
      <c r="B14931" s="129">
        <v>44589</v>
      </c>
      <c r="D14931" s="120" t="s">
        <v>252</v>
      </c>
      <c r="E14931" s="120" t="s">
        <v>33230</v>
      </c>
      <c r="F14931" s="209" t="s">
        <v>33231</v>
      </c>
      <c r="G14931" s="119" t="s">
        <v>33232</v>
      </c>
      <c r="H14931" s="121" t="s">
        <v>86</v>
      </c>
      <c r="I14931" s="121" t="s">
        <v>42</v>
      </c>
      <c r="J14931" s="121" t="s">
        <v>3146</v>
      </c>
      <c r="K14931" s="121" t="s">
        <v>584</v>
      </c>
      <c r="L14931" s="157" t="s">
        <v>32</v>
      </c>
      <c r="M14931" s="120" t="s">
        <v>78</v>
      </c>
    </row>
    <row r="14932" spans="1:20">
      <c r="A14932" s="116">
        <v>14932</v>
      </c>
      <c r="B14932" s="129">
        <v>44589</v>
      </c>
      <c r="D14932" s="120" t="s">
        <v>252</v>
      </c>
      <c r="E14932" s="120" t="s">
        <v>33233</v>
      </c>
      <c r="F14932" s="209" t="s">
        <v>33234</v>
      </c>
      <c r="G14932" s="119" t="s">
        <v>33235</v>
      </c>
      <c r="H14932" s="121" t="s">
        <v>118</v>
      </c>
      <c r="I14932" s="121" t="s">
        <v>42</v>
      </c>
      <c r="J14932" s="121" t="s">
        <v>43</v>
      </c>
      <c r="K14932" s="121" t="s">
        <v>584</v>
      </c>
      <c r="L14932" s="157" t="s">
        <v>32</v>
      </c>
      <c r="M14932" s="120" t="s">
        <v>78</v>
      </c>
    </row>
    <row r="14933" spans="1:20">
      <c r="A14933" s="116">
        <v>14933</v>
      </c>
      <c r="B14933" s="129">
        <v>44589</v>
      </c>
      <c r="D14933" s="120" t="s">
        <v>252</v>
      </c>
      <c r="E14933" s="120" t="s">
        <v>33236</v>
      </c>
      <c r="F14933" s="209" t="s">
        <v>399</v>
      </c>
      <c r="G14933" s="119" t="s">
        <v>33237</v>
      </c>
      <c r="H14933" s="121" t="s">
        <v>53</v>
      </c>
      <c r="I14933" s="121" t="s">
        <v>42</v>
      </c>
      <c r="J14933" s="121" t="s">
        <v>91</v>
      </c>
      <c r="K14933" s="121" t="s">
        <v>584</v>
      </c>
      <c r="L14933" s="157" t="s">
        <v>32</v>
      </c>
      <c r="M14933" s="120" t="s">
        <v>78</v>
      </c>
    </row>
    <row r="14934" spans="1:20">
      <c r="A14934" s="116">
        <v>14934</v>
      </c>
      <c r="B14934" s="129">
        <v>44589</v>
      </c>
      <c r="D14934" s="120" t="s">
        <v>252</v>
      </c>
      <c r="E14934" s="120" t="s">
        <v>33238</v>
      </c>
      <c r="F14934" s="209" t="s">
        <v>33239</v>
      </c>
      <c r="G14934" s="119" t="s">
        <v>33240</v>
      </c>
      <c r="H14934" s="121" t="s">
        <v>41</v>
      </c>
      <c r="I14934" s="121" t="s">
        <v>42</v>
      </c>
      <c r="J14934" s="121" t="s">
        <v>478</v>
      </c>
      <c r="K14934" s="121" t="s">
        <v>584</v>
      </c>
      <c r="L14934" s="157" t="s">
        <v>32</v>
      </c>
      <c r="M14934" s="120" t="s">
        <v>78</v>
      </c>
    </row>
    <row r="14935" spans="1:20" ht="27.6">
      <c r="A14935" s="116">
        <v>14935</v>
      </c>
      <c r="B14935" s="129">
        <v>44589</v>
      </c>
      <c r="D14935" s="120" t="s">
        <v>252</v>
      </c>
      <c r="E14935" s="120" t="s">
        <v>33241</v>
      </c>
      <c r="F14935" s="209" t="s">
        <v>33242</v>
      </c>
      <c r="G14935" s="119" t="s">
        <v>33243</v>
      </c>
      <c r="H14935" s="121" t="s">
        <v>86</v>
      </c>
      <c r="I14935" s="121" t="s">
        <v>42</v>
      </c>
      <c r="J14935" s="121" t="s">
        <v>91</v>
      </c>
      <c r="K14935" s="121" t="s">
        <v>584</v>
      </c>
      <c r="L14935" s="157" t="s">
        <v>32</v>
      </c>
      <c r="M14935" s="120" t="s">
        <v>78</v>
      </c>
    </row>
    <row r="14936" spans="1:20" ht="27.6">
      <c r="A14936" s="116">
        <v>14936</v>
      </c>
      <c r="B14936" s="129">
        <v>44589</v>
      </c>
      <c r="D14936" s="120" t="s">
        <v>252</v>
      </c>
      <c r="E14936" s="120" t="s">
        <v>33244</v>
      </c>
      <c r="F14936" s="209" t="s">
        <v>33245</v>
      </c>
      <c r="G14936" s="119" t="s">
        <v>214</v>
      </c>
      <c r="H14936" s="121" t="s">
        <v>53</v>
      </c>
      <c r="I14936" s="121" t="s">
        <v>42</v>
      </c>
      <c r="J14936" s="121" t="s">
        <v>72</v>
      </c>
      <c r="K14936" s="121" t="s">
        <v>584</v>
      </c>
      <c r="L14936" s="157" t="s">
        <v>32</v>
      </c>
      <c r="M14936" s="120" t="s">
        <v>78</v>
      </c>
    </row>
    <row r="14937" spans="1:20">
      <c r="A14937" s="116">
        <v>14937</v>
      </c>
      <c r="B14937" s="129">
        <v>44589</v>
      </c>
      <c r="D14937" s="120" t="s">
        <v>252</v>
      </c>
      <c r="E14937" s="120" t="s">
        <v>33246</v>
      </c>
      <c r="F14937" s="209" t="s">
        <v>33247</v>
      </c>
      <c r="G14937" s="119" t="s">
        <v>33248</v>
      </c>
      <c r="H14937" s="121" t="s">
        <v>76</v>
      </c>
      <c r="I14937" s="121" t="s">
        <v>42</v>
      </c>
      <c r="J14937" s="121" t="s">
        <v>49</v>
      </c>
      <c r="K14937" s="121" t="s">
        <v>584</v>
      </c>
      <c r="L14937" s="157" t="s">
        <v>32</v>
      </c>
      <c r="M14937" s="120" t="s">
        <v>78</v>
      </c>
    </row>
    <row r="14938" spans="1:20">
      <c r="A14938" s="116">
        <v>14938</v>
      </c>
      <c r="B14938" s="129">
        <v>44589</v>
      </c>
      <c r="D14938" s="120" t="s">
        <v>252</v>
      </c>
      <c r="E14938" s="120" t="s">
        <v>33249</v>
      </c>
      <c r="F14938" s="209" t="s">
        <v>33250</v>
      </c>
      <c r="G14938" s="119" t="s">
        <v>1537</v>
      </c>
      <c r="H14938" s="121" t="s">
        <v>1173</v>
      </c>
      <c r="I14938" s="121" t="s">
        <v>42</v>
      </c>
      <c r="J14938" s="121" t="s">
        <v>2268</v>
      </c>
      <c r="K14938" s="121" t="s">
        <v>584</v>
      </c>
      <c r="L14938" s="157" t="s">
        <v>32</v>
      </c>
      <c r="M14938" s="120" t="s">
        <v>78</v>
      </c>
    </row>
    <row r="14939" spans="1:20">
      <c r="A14939" s="116">
        <v>14939</v>
      </c>
      <c r="B14939" s="129">
        <v>44589</v>
      </c>
      <c r="D14939" s="120" t="s">
        <v>252</v>
      </c>
      <c r="E14939" s="120" t="s">
        <v>33251</v>
      </c>
      <c r="F14939" s="209" t="s">
        <v>33252</v>
      </c>
      <c r="G14939" s="119" t="s">
        <v>4949</v>
      </c>
      <c r="H14939" s="121" t="s">
        <v>53</v>
      </c>
      <c r="I14939" s="121" t="s">
        <v>42</v>
      </c>
      <c r="J14939" s="121" t="s">
        <v>72</v>
      </c>
      <c r="K14939" s="121" t="s">
        <v>584</v>
      </c>
      <c r="L14939" s="157" t="s">
        <v>32</v>
      </c>
      <c r="M14939" s="120" t="s">
        <v>78</v>
      </c>
    </row>
    <row r="14940" spans="1:20">
      <c r="A14940" s="116">
        <v>14940</v>
      </c>
      <c r="B14940" s="129">
        <v>44592</v>
      </c>
      <c r="D14940" s="120" t="s">
        <v>252</v>
      </c>
      <c r="E14940" s="120" t="s">
        <v>33253</v>
      </c>
      <c r="F14940" s="209" t="s">
        <v>1156</v>
      </c>
      <c r="G14940" s="119" t="s">
        <v>33254</v>
      </c>
      <c r="H14940" s="121" t="s">
        <v>48</v>
      </c>
      <c r="I14940" s="121" t="s">
        <v>42</v>
      </c>
      <c r="J14940" s="121" t="s">
        <v>72</v>
      </c>
      <c r="K14940" s="121" t="s">
        <v>65</v>
      </c>
      <c r="L14940" s="157" t="s">
        <v>32</v>
      </c>
      <c r="M14940" s="120" t="s">
        <v>78</v>
      </c>
    </row>
    <row r="14941" spans="1:20">
      <c r="A14941" s="116">
        <v>14941</v>
      </c>
      <c r="B14941" s="129">
        <v>44592</v>
      </c>
      <c r="D14941" s="120" t="s">
        <v>252</v>
      </c>
      <c r="E14941" s="120" t="s">
        <v>33255</v>
      </c>
      <c r="F14941" s="209" t="s">
        <v>12907</v>
      </c>
      <c r="G14941" s="119" t="s">
        <v>33256</v>
      </c>
      <c r="H14941" s="121" t="s">
        <v>48</v>
      </c>
      <c r="I14941" s="121" t="s">
        <v>42</v>
      </c>
      <c r="J14941" s="121" t="s">
        <v>43</v>
      </c>
      <c r="K14941" s="121" t="s">
        <v>65</v>
      </c>
      <c r="L14941" s="157" t="s">
        <v>32</v>
      </c>
      <c r="M14941" s="120" t="s">
        <v>33</v>
      </c>
      <c r="N14941" s="131">
        <v>44593</v>
      </c>
      <c r="O14941" s="131">
        <v>44600</v>
      </c>
      <c r="S14941" s="120" t="s">
        <v>237</v>
      </c>
      <c r="T14941" s="126">
        <v>44593</v>
      </c>
    </row>
    <row r="14942" spans="1:20" ht="27.6">
      <c r="A14942" s="116">
        <v>14942</v>
      </c>
      <c r="B14942" s="129">
        <v>44592</v>
      </c>
      <c r="D14942" s="120" t="s">
        <v>252</v>
      </c>
      <c r="E14942" s="120" t="s">
        <v>33257</v>
      </c>
      <c r="F14942" s="209" t="s">
        <v>33258</v>
      </c>
      <c r="G14942" s="119" t="s">
        <v>4280</v>
      </c>
      <c r="H14942" s="121" t="s">
        <v>86</v>
      </c>
      <c r="I14942" s="121" t="s">
        <v>42</v>
      </c>
      <c r="J14942" s="121" t="s">
        <v>43</v>
      </c>
      <c r="K14942" s="121" t="s">
        <v>65</v>
      </c>
      <c r="L14942" s="157" t="s">
        <v>32</v>
      </c>
      <c r="M14942" s="120" t="s">
        <v>78</v>
      </c>
    </row>
    <row r="14943" spans="1:20">
      <c r="A14943" s="116">
        <v>14943</v>
      </c>
      <c r="B14943" s="129">
        <v>44589</v>
      </c>
      <c r="D14943" s="120" t="s">
        <v>25</v>
      </c>
      <c r="E14943" s="120" t="s">
        <v>33259</v>
      </c>
      <c r="F14943" s="209" t="s">
        <v>33260</v>
      </c>
      <c r="G14943" s="119" t="s">
        <v>33261</v>
      </c>
      <c r="H14943" s="121" t="s">
        <v>48</v>
      </c>
      <c r="I14943" s="121" t="s">
        <v>30</v>
      </c>
      <c r="J14943" s="121" t="s">
        <v>87</v>
      </c>
      <c r="K14943" s="121" t="s">
        <v>65</v>
      </c>
      <c r="L14943" s="157" t="s">
        <v>32</v>
      </c>
      <c r="M14943" s="120" t="s">
        <v>33</v>
      </c>
    </row>
    <row r="14944" spans="1:20" ht="27.6">
      <c r="A14944" s="116">
        <v>14944</v>
      </c>
      <c r="B14944" s="129">
        <v>44589</v>
      </c>
      <c r="D14944" s="120" t="s">
        <v>25</v>
      </c>
      <c r="E14944" s="120" t="s">
        <v>33262</v>
      </c>
      <c r="F14944" s="209" t="s">
        <v>33263</v>
      </c>
      <c r="G14944" s="119" t="s">
        <v>33264</v>
      </c>
      <c r="H14944" s="121" t="s">
        <v>76</v>
      </c>
      <c r="I14944" s="121" t="s">
        <v>30</v>
      </c>
      <c r="J14944" s="121" t="s">
        <v>77</v>
      </c>
      <c r="K14944" s="121" t="s">
        <v>65</v>
      </c>
      <c r="L14944" s="157" t="s">
        <v>32</v>
      </c>
      <c r="M14944" s="120" t="s">
        <v>78</v>
      </c>
    </row>
    <row r="14945" spans="1:13">
      <c r="A14945" s="116">
        <v>14945</v>
      </c>
      <c r="B14945" s="129">
        <v>44589</v>
      </c>
      <c r="D14945" s="120" t="s">
        <v>25</v>
      </c>
      <c r="E14945" s="120" t="s">
        <v>33265</v>
      </c>
      <c r="F14945" s="209" t="s">
        <v>30747</v>
      </c>
      <c r="G14945" s="119" t="s">
        <v>21572</v>
      </c>
      <c r="H14945" s="121" t="s">
        <v>118</v>
      </c>
      <c r="I14945" s="121" t="s">
        <v>30</v>
      </c>
      <c r="J14945" s="121" t="s">
        <v>7142</v>
      </c>
      <c r="K14945" s="121" t="s">
        <v>65</v>
      </c>
      <c r="L14945" s="157" t="s">
        <v>32</v>
      </c>
      <c r="M14945" s="120" t="s">
        <v>78</v>
      </c>
    </row>
    <row r="14946" spans="1:13">
      <c r="A14946" s="116">
        <v>14946</v>
      </c>
      <c r="B14946" s="129">
        <v>44589</v>
      </c>
      <c r="D14946" s="120" t="s">
        <v>25</v>
      </c>
      <c r="E14946" s="120" t="s">
        <v>33266</v>
      </c>
      <c r="F14946" s="209" t="s">
        <v>33267</v>
      </c>
      <c r="G14946" s="119" t="s">
        <v>541</v>
      </c>
      <c r="H14946" s="121" t="s">
        <v>160</v>
      </c>
      <c r="I14946" s="121" t="s">
        <v>63</v>
      </c>
      <c r="J14946" s="121" t="s">
        <v>323</v>
      </c>
      <c r="K14946" s="121" t="s">
        <v>65</v>
      </c>
      <c r="L14946" s="157" t="s">
        <v>32</v>
      </c>
      <c r="M14946" s="120" t="s">
        <v>33</v>
      </c>
    </row>
    <row r="14947" spans="1:13">
      <c r="A14947" s="116">
        <v>14947</v>
      </c>
      <c r="B14947" s="129">
        <v>44589</v>
      </c>
      <c r="D14947" s="120" t="s">
        <v>25</v>
      </c>
      <c r="E14947" s="120" t="s">
        <v>33268</v>
      </c>
      <c r="F14947" s="209" t="s">
        <v>33269</v>
      </c>
      <c r="G14947" s="119" t="s">
        <v>33270</v>
      </c>
      <c r="H14947" s="121" t="s">
        <v>177</v>
      </c>
      <c r="I14947" s="121" t="s">
        <v>63</v>
      </c>
      <c r="J14947" s="121" t="s">
        <v>601</v>
      </c>
      <c r="K14947" s="121" t="s">
        <v>65</v>
      </c>
      <c r="L14947" s="157" t="s">
        <v>32</v>
      </c>
      <c r="M14947" s="120" t="s">
        <v>33</v>
      </c>
    </row>
    <row r="14948" spans="1:13">
      <c r="A14948" s="116">
        <v>14948</v>
      </c>
      <c r="B14948" s="129">
        <v>44589</v>
      </c>
      <c r="D14948" s="120" t="s">
        <v>25</v>
      </c>
      <c r="E14948" s="120" t="s">
        <v>33271</v>
      </c>
      <c r="F14948" s="209" t="s">
        <v>33272</v>
      </c>
      <c r="G14948" s="119" t="s">
        <v>33273</v>
      </c>
      <c r="H14948" s="121" t="s">
        <v>1173</v>
      </c>
      <c r="I14948" s="121" t="s">
        <v>63</v>
      </c>
      <c r="J14948" s="121" t="s">
        <v>328</v>
      </c>
      <c r="K14948" s="121" t="s">
        <v>65</v>
      </c>
      <c r="L14948" s="157" t="s">
        <v>32</v>
      </c>
      <c r="M14948" s="120" t="s">
        <v>78</v>
      </c>
    </row>
    <row r="14949" spans="1:13">
      <c r="A14949" s="116">
        <v>14949</v>
      </c>
      <c r="B14949" s="129">
        <v>44589</v>
      </c>
      <c r="D14949" s="120" t="s">
        <v>25</v>
      </c>
      <c r="E14949" s="120" t="s">
        <v>33274</v>
      </c>
      <c r="F14949" s="209" t="s">
        <v>33275</v>
      </c>
      <c r="G14949" s="119" t="s">
        <v>7359</v>
      </c>
      <c r="H14949" s="121" t="s">
        <v>76</v>
      </c>
      <c r="I14949" s="121" t="s">
        <v>30</v>
      </c>
      <c r="J14949" s="121" t="s">
        <v>5018</v>
      </c>
      <c r="K14949" s="121" t="s">
        <v>65</v>
      </c>
      <c r="L14949" s="157" t="s">
        <v>32</v>
      </c>
      <c r="M14949" s="120" t="s">
        <v>33</v>
      </c>
    </row>
    <row r="14950" spans="1:13">
      <c r="A14950" s="116">
        <v>14950</v>
      </c>
      <c r="B14950" s="129">
        <v>44589</v>
      </c>
      <c r="D14950" s="120" t="s">
        <v>25</v>
      </c>
      <c r="E14950" s="120" t="s">
        <v>33276</v>
      </c>
      <c r="F14950" s="209" t="s">
        <v>33277</v>
      </c>
      <c r="G14950" s="119" t="s">
        <v>6882</v>
      </c>
      <c r="H14950" s="121" t="s">
        <v>53</v>
      </c>
      <c r="I14950" s="121" t="s">
        <v>42</v>
      </c>
      <c r="J14950" s="121" t="s">
        <v>319</v>
      </c>
      <c r="K14950" s="121" t="s">
        <v>65</v>
      </c>
      <c r="L14950" s="157" t="s">
        <v>32</v>
      </c>
      <c r="M14950" s="120" t="s">
        <v>33</v>
      </c>
    </row>
    <row r="14951" spans="1:13" ht="27.6">
      <c r="A14951" s="116">
        <v>14951</v>
      </c>
      <c r="B14951" s="129">
        <v>44589</v>
      </c>
      <c r="D14951" s="120" t="s">
        <v>25</v>
      </c>
      <c r="E14951" s="120" t="s">
        <v>33278</v>
      </c>
      <c r="F14951" s="209" t="s">
        <v>33279</v>
      </c>
      <c r="G14951" s="119" t="s">
        <v>33280</v>
      </c>
      <c r="H14951" s="121" t="s">
        <v>76</v>
      </c>
      <c r="I14951" s="121" t="s">
        <v>63</v>
      </c>
      <c r="J14951" s="121" t="s">
        <v>328</v>
      </c>
      <c r="K14951" s="121" t="s">
        <v>584</v>
      </c>
      <c r="L14951" s="157" t="s">
        <v>32</v>
      </c>
      <c r="M14951" s="120" t="s">
        <v>78</v>
      </c>
    </row>
    <row r="14952" spans="1:13" ht="27.6">
      <c r="A14952" s="116">
        <v>14952</v>
      </c>
      <c r="B14952" s="129">
        <v>44589</v>
      </c>
      <c r="D14952" s="120" t="s">
        <v>25</v>
      </c>
      <c r="E14952" s="120" t="s">
        <v>33281</v>
      </c>
      <c r="F14952" s="209" t="s">
        <v>33282</v>
      </c>
      <c r="G14952" s="119" t="s">
        <v>33283</v>
      </c>
      <c r="H14952" s="121" t="s">
        <v>86</v>
      </c>
      <c r="I14952" s="121" t="s">
        <v>30</v>
      </c>
      <c r="J14952" s="121" t="s">
        <v>7280</v>
      </c>
      <c r="K14952" s="121" t="s">
        <v>65</v>
      </c>
      <c r="L14952" s="157" t="s">
        <v>32</v>
      </c>
      <c r="M14952" s="120" t="s">
        <v>33</v>
      </c>
    </row>
    <row r="14953" spans="1:13">
      <c r="A14953" s="116">
        <v>14953</v>
      </c>
      <c r="B14953" s="129">
        <v>44589</v>
      </c>
      <c r="D14953" s="120" t="s">
        <v>25</v>
      </c>
      <c r="E14953" s="120" t="s">
        <v>33284</v>
      </c>
      <c r="F14953" s="209" t="s">
        <v>33285</v>
      </c>
      <c r="G14953" s="119" t="s">
        <v>33286</v>
      </c>
      <c r="H14953" s="121" t="s">
        <v>29</v>
      </c>
      <c r="I14953" s="121" t="s">
        <v>30</v>
      </c>
      <c r="J14953" s="121" t="s">
        <v>529</v>
      </c>
      <c r="K14953" s="121" t="s">
        <v>584</v>
      </c>
      <c r="L14953" s="157" t="s">
        <v>32</v>
      </c>
      <c r="M14953" s="120" t="s">
        <v>78</v>
      </c>
    </row>
    <row r="14954" spans="1:13">
      <c r="A14954" s="116">
        <v>14954</v>
      </c>
      <c r="B14954" s="129">
        <v>44589</v>
      </c>
      <c r="D14954" s="120" t="s">
        <v>25</v>
      </c>
      <c r="E14954" s="120" t="s">
        <v>33287</v>
      </c>
      <c r="F14954" s="209" t="s">
        <v>33288</v>
      </c>
      <c r="G14954" s="119" t="s">
        <v>23638</v>
      </c>
      <c r="H14954" s="121" t="s">
        <v>86</v>
      </c>
      <c r="I14954" s="121" t="s">
        <v>42</v>
      </c>
      <c r="J14954" s="121" t="s">
        <v>43</v>
      </c>
      <c r="K14954" s="121" t="s">
        <v>584</v>
      </c>
      <c r="L14954" s="157" t="s">
        <v>32</v>
      </c>
      <c r="M14954" s="120" t="s">
        <v>78</v>
      </c>
    </row>
    <row r="14955" spans="1:13">
      <c r="A14955" s="116">
        <v>14955</v>
      </c>
      <c r="B14955" s="129">
        <v>44589</v>
      </c>
      <c r="D14955" s="120" t="s">
        <v>25</v>
      </c>
      <c r="E14955" s="120" t="s">
        <v>33289</v>
      </c>
      <c r="F14955" s="209" t="s">
        <v>33290</v>
      </c>
      <c r="G14955" s="119" t="s">
        <v>33291</v>
      </c>
      <c r="H14955" s="121" t="s">
        <v>29</v>
      </c>
      <c r="I14955" s="121" t="s">
        <v>30</v>
      </c>
      <c r="J14955" s="121" t="s">
        <v>19534</v>
      </c>
      <c r="K14955" s="121" t="s">
        <v>584</v>
      </c>
      <c r="L14955" s="157" t="s">
        <v>32</v>
      </c>
      <c r="M14955" s="120" t="s">
        <v>78</v>
      </c>
    </row>
    <row r="14956" spans="1:13">
      <c r="A14956" s="116">
        <v>14956</v>
      </c>
      <c r="B14956" s="129">
        <v>44589</v>
      </c>
      <c r="D14956" s="120" t="s">
        <v>25</v>
      </c>
      <c r="E14956" s="120" t="s">
        <v>33292</v>
      </c>
      <c r="F14956" s="209" t="s">
        <v>33293</v>
      </c>
      <c r="G14956" s="119" t="s">
        <v>7545</v>
      </c>
      <c r="H14956" s="121" t="s">
        <v>41</v>
      </c>
      <c r="I14956" s="121" t="s">
        <v>30</v>
      </c>
      <c r="J14956" s="121" t="s">
        <v>87</v>
      </c>
      <c r="K14956" s="121" t="s">
        <v>584</v>
      </c>
      <c r="L14956" s="157" t="s">
        <v>32</v>
      </c>
      <c r="M14956" s="120" t="s">
        <v>78</v>
      </c>
    </row>
    <row r="14957" spans="1:13">
      <c r="A14957" s="116">
        <v>14957</v>
      </c>
      <c r="B14957" s="129">
        <v>44589</v>
      </c>
      <c r="D14957" s="120" t="s">
        <v>25</v>
      </c>
      <c r="E14957" s="120" t="s">
        <v>33294</v>
      </c>
      <c r="F14957" s="209" t="s">
        <v>33295</v>
      </c>
      <c r="G14957" s="119" t="s">
        <v>32323</v>
      </c>
      <c r="H14957" s="121" t="s">
        <v>41</v>
      </c>
      <c r="I14957" s="121" t="s">
        <v>30</v>
      </c>
      <c r="J14957" s="121" t="s">
        <v>31</v>
      </c>
      <c r="K14957" s="121" t="s">
        <v>65</v>
      </c>
      <c r="L14957" s="157" t="s">
        <v>32</v>
      </c>
      <c r="M14957" s="120" t="s">
        <v>33</v>
      </c>
    </row>
    <row r="14958" spans="1:13" ht="41.4">
      <c r="A14958" s="116">
        <v>14958</v>
      </c>
      <c r="B14958" s="129">
        <v>44589</v>
      </c>
      <c r="D14958" s="120" t="s">
        <v>25</v>
      </c>
      <c r="E14958" s="120" t="s">
        <v>33296</v>
      </c>
      <c r="F14958" s="209" t="s">
        <v>33297</v>
      </c>
      <c r="G14958" s="119" t="s">
        <v>33298</v>
      </c>
      <c r="H14958" s="121" t="s">
        <v>97</v>
      </c>
      <c r="I14958" s="121" t="s">
        <v>30</v>
      </c>
      <c r="J14958" s="121" t="s">
        <v>7123</v>
      </c>
      <c r="K14958" s="121" t="s">
        <v>584</v>
      </c>
      <c r="L14958" s="157" t="s">
        <v>32</v>
      </c>
      <c r="M14958" s="120" t="s">
        <v>33</v>
      </c>
    </row>
    <row r="14959" spans="1:13">
      <c r="A14959" s="116">
        <v>14959</v>
      </c>
      <c r="B14959" s="129">
        <v>44589</v>
      </c>
      <c r="D14959" s="120" t="s">
        <v>25</v>
      </c>
      <c r="E14959" s="120" t="s">
        <v>33299</v>
      </c>
      <c r="F14959" s="209" t="s">
        <v>33300</v>
      </c>
      <c r="G14959" s="119" t="s">
        <v>33301</v>
      </c>
      <c r="H14959" s="121" t="s">
        <v>97</v>
      </c>
      <c r="I14959" s="121" t="s">
        <v>30</v>
      </c>
      <c r="J14959" s="121" t="s">
        <v>7216</v>
      </c>
      <c r="K14959" s="121" t="s">
        <v>584</v>
      </c>
      <c r="L14959" s="157" t="s">
        <v>32</v>
      </c>
      <c r="M14959" s="120" t="s">
        <v>78</v>
      </c>
    </row>
    <row r="14960" spans="1:13" ht="41.4">
      <c r="A14960" s="116">
        <v>14960</v>
      </c>
      <c r="B14960" s="129">
        <v>44589</v>
      </c>
      <c r="D14960" s="120" t="s">
        <v>25</v>
      </c>
      <c r="E14960" s="120" t="s">
        <v>33302</v>
      </c>
      <c r="F14960" s="209" t="s">
        <v>33303</v>
      </c>
      <c r="G14960" s="119" t="s">
        <v>33304</v>
      </c>
      <c r="H14960" s="121" t="s">
        <v>53</v>
      </c>
      <c r="I14960" s="121" t="s">
        <v>30</v>
      </c>
      <c r="J14960" s="121" t="s">
        <v>1540</v>
      </c>
      <c r="K14960" s="121" t="s">
        <v>584</v>
      </c>
      <c r="L14960" s="157" t="s">
        <v>32</v>
      </c>
      <c r="M14960" s="120" t="s">
        <v>33</v>
      </c>
    </row>
    <row r="14961" spans="1:25" ht="27.6">
      <c r="A14961" s="116">
        <v>14961</v>
      </c>
      <c r="B14961" s="129">
        <v>44589</v>
      </c>
      <c r="D14961" s="120" t="s">
        <v>25</v>
      </c>
      <c r="E14961" s="120" t="s">
        <v>33305</v>
      </c>
      <c r="F14961" s="209" t="s">
        <v>33306</v>
      </c>
      <c r="G14961" s="119" t="s">
        <v>1539</v>
      </c>
      <c r="H14961" s="121" t="s">
        <v>53</v>
      </c>
      <c r="I14961" s="121" t="s">
        <v>30</v>
      </c>
      <c r="J14961" s="121" t="s">
        <v>485</v>
      </c>
      <c r="K14961" s="121" t="s">
        <v>584</v>
      </c>
      <c r="L14961" s="157" t="s">
        <v>32</v>
      </c>
      <c r="M14961" s="120" t="s">
        <v>78</v>
      </c>
    </row>
    <row r="14962" spans="1:25">
      <c r="A14962" s="116">
        <v>14962</v>
      </c>
      <c r="B14962" s="129">
        <v>44589</v>
      </c>
      <c r="D14962" s="120" t="s">
        <v>580</v>
      </c>
      <c r="E14962" s="120" t="s">
        <v>33307</v>
      </c>
      <c r="F14962" s="209" t="s">
        <v>3175</v>
      </c>
      <c r="G14962" s="119" t="s">
        <v>12463</v>
      </c>
      <c r="H14962" s="121" t="s">
        <v>41</v>
      </c>
      <c r="I14962" s="121" t="s">
        <v>42</v>
      </c>
      <c r="J14962" s="121" t="s">
        <v>72</v>
      </c>
      <c r="K14962" s="121" t="s">
        <v>65</v>
      </c>
      <c r="L14962" s="157" t="s">
        <v>32</v>
      </c>
      <c r="M14962" s="120" t="s">
        <v>33</v>
      </c>
      <c r="N14962" s="131">
        <v>44593</v>
      </c>
      <c r="S14962" s="120" t="s">
        <v>34</v>
      </c>
      <c r="Y14962" s="116" t="s">
        <v>33308</v>
      </c>
    </row>
    <row r="14963" spans="1:25" ht="27.6">
      <c r="A14963" s="116">
        <v>14963</v>
      </c>
      <c r="B14963" s="129">
        <v>44589</v>
      </c>
      <c r="D14963" s="120" t="s">
        <v>580</v>
      </c>
      <c r="E14963" s="120" t="s">
        <v>33309</v>
      </c>
      <c r="F14963" s="209" t="s">
        <v>33310</v>
      </c>
      <c r="G14963" s="119" t="s">
        <v>30640</v>
      </c>
      <c r="H14963" s="121" t="s">
        <v>71</v>
      </c>
      <c r="I14963" s="121" t="s">
        <v>30</v>
      </c>
      <c r="J14963" s="121" t="s">
        <v>7142</v>
      </c>
      <c r="K14963" s="121" t="s">
        <v>65</v>
      </c>
      <c r="L14963" s="157" t="s">
        <v>32</v>
      </c>
      <c r="M14963" s="120" t="s">
        <v>78</v>
      </c>
    </row>
    <row r="14964" spans="1:25">
      <c r="A14964" s="116">
        <v>14964</v>
      </c>
      <c r="B14964" s="129">
        <v>44589</v>
      </c>
      <c r="D14964" s="120" t="s">
        <v>580</v>
      </c>
      <c r="E14964" s="120" t="s">
        <v>33311</v>
      </c>
      <c r="F14964" s="209" t="s">
        <v>33312</v>
      </c>
      <c r="G14964" s="119" t="s">
        <v>33313</v>
      </c>
      <c r="H14964" s="121" t="s">
        <v>97</v>
      </c>
      <c r="I14964" s="121" t="s">
        <v>30</v>
      </c>
      <c r="J14964" s="121" t="s">
        <v>77</v>
      </c>
      <c r="K14964" s="121" t="s">
        <v>65</v>
      </c>
      <c r="L14964" s="157" t="s">
        <v>32</v>
      </c>
      <c r="M14964" s="120" t="s">
        <v>33</v>
      </c>
      <c r="N14964" s="131">
        <v>44593</v>
      </c>
      <c r="O14964" s="131">
        <v>44613</v>
      </c>
      <c r="S14964" s="120" t="s">
        <v>92</v>
      </c>
    </row>
    <row r="14965" spans="1:25" ht="27.6">
      <c r="A14965" s="116">
        <v>14965</v>
      </c>
      <c r="B14965" s="129">
        <v>44589</v>
      </c>
      <c r="D14965" s="120" t="s">
        <v>580</v>
      </c>
      <c r="E14965" s="120" t="s">
        <v>33314</v>
      </c>
      <c r="F14965" s="209" t="s">
        <v>33315</v>
      </c>
      <c r="G14965" s="119" t="s">
        <v>33316</v>
      </c>
      <c r="H14965" s="121" t="s">
        <v>140</v>
      </c>
      <c r="I14965" s="121" t="s">
        <v>30</v>
      </c>
      <c r="J14965" s="121" t="s">
        <v>87</v>
      </c>
      <c r="K14965" s="121" t="s">
        <v>65</v>
      </c>
      <c r="L14965" s="157" t="s">
        <v>32</v>
      </c>
      <c r="M14965" s="120" t="s">
        <v>78</v>
      </c>
    </row>
    <row r="14966" spans="1:25">
      <c r="A14966" s="116">
        <v>14966</v>
      </c>
      <c r="B14966" s="129">
        <v>44589</v>
      </c>
      <c r="D14966" s="120" t="s">
        <v>580</v>
      </c>
      <c r="E14966" s="120" t="s">
        <v>33317</v>
      </c>
      <c r="F14966" s="209" t="s">
        <v>33318</v>
      </c>
      <c r="G14966" s="119" t="s">
        <v>33319</v>
      </c>
      <c r="H14966" s="121" t="s">
        <v>41</v>
      </c>
      <c r="I14966" s="121" t="s">
        <v>30</v>
      </c>
      <c r="J14966" s="121" t="s">
        <v>7142</v>
      </c>
      <c r="K14966" s="121" t="s">
        <v>65</v>
      </c>
      <c r="L14966" s="157" t="s">
        <v>32</v>
      </c>
      <c r="M14966" s="120" t="s">
        <v>78</v>
      </c>
    </row>
    <row r="14967" spans="1:25">
      <c r="A14967" s="116">
        <v>14967</v>
      </c>
      <c r="B14967" s="129">
        <v>44589</v>
      </c>
      <c r="D14967" s="120" t="s">
        <v>580</v>
      </c>
      <c r="E14967" s="120" t="s">
        <v>33320</v>
      </c>
      <c r="F14967" s="209" t="s">
        <v>33321</v>
      </c>
      <c r="G14967" s="119" t="s">
        <v>32363</v>
      </c>
      <c r="H14967" s="121" t="s">
        <v>41</v>
      </c>
      <c r="I14967" s="121" t="s">
        <v>30</v>
      </c>
      <c r="J14967" s="121" t="s">
        <v>5024</v>
      </c>
      <c r="K14967" s="121" t="s">
        <v>584</v>
      </c>
      <c r="L14967" s="157" t="s">
        <v>32</v>
      </c>
      <c r="M14967" s="120" t="s">
        <v>33</v>
      </c>
      <c r="N14967" s="131">
        <v>44595</v>
      </c>
      <c r="O14967" s="131">
        <v>44656</v>
      </c>
    </row>
    <row r="14968" spans="1:25">
      <c r="A14968" s="116">
        <v>14968</v>
      </c>
      <c r="B14968" s="129">
        <v>44592</v>
      </c>
      <c r="D14968" s="120" t="s">
        <v>580</v>
      </c>
      <c r="E14968" s="120" t="s">
        <v>33322</v>
      </c>
      <c r="F14968" s="209" t="s">
        <v>9221</v>
      </c>
      <c r="G14968" s="119" t="s">
        <v>33323</v>
      </c>
      <c r="H14968" s="121" t="s">
        <v>140</v>
      </c>
      <c r="I14968" s="121" t="s">
        <v>30</v>
      </c>
      <c r="J14968" s="121" t="s">
        <v>77</v>
      </c>
      <c r="K14968" s="121" t="s">
        <v>65</v>
      </c>
      <c r="L14968" s="157" t="s">
        <v>32</v>
      </c>
      <c r="M14968" s="120" t="s">
        <v>33</v>
      </c>
      <c r="N14968" s="131">
        <v>44594</v>
      </c>
      <c r="O14968" s="131">
        <v>44620</v>
      </c>
      <c r="S14968" s="120" t="s">
        <v>92</v>
      </c>
    </row>
    <row r="14969" spans="1:25">
      <c r="A14969" s="116">
        <v>14969</v>
      </c>
      <c r="B14969" s="129">
        <v>44592</v>
      </c>
      <c r="D14969" s="120" t="s">
        <v>25</v>
      </c>
      <c r="E14969" s="120" t="s">
        <v>33324</v>
      </c>
      <c r="F14969" s="209" t="s">
        <v>627</v>
      </c>
      <c r="G14969" s="119" t="s">
        <v>746</v>
      </c>
      <c r="H14969" s="121" t="s">
        <v>76</v>
      </c>
      <c r="I14969" s="121" t="s">
        <v>63</v>
      </c>
      <c r="J14969" s="121" t="s">
        <v>328</v>
      </c>
      <c r="K14969" s="121" t="s">
        <v>65</v>
      </c>
      <c r="L14969" s="157" t="s">
        <v>32</v>
      </c>
      <c r="M14969" s="120" t="s">
        <v>78</v>
      </c>
    </row>
    <row r="14970" spans="1:25">
      <c r="A14970" s="116">
        <v>14970</v>
      </c>
      <c r="B14970" s="129">
        <v>44592</v>
      </c>
      <c r="D14970" s="120" t="s">
        <v>252</v>
      </c>
      <c r="E14970" s="120" t="s">
        <v>33325</v>
      </c>
      <c r="F14970" s="209" t="s">
        <v>33326</v>
      </c>
      <c r="G14970" s="119" t="s">
        <v>1873</v>
      </c>
      <c r="H14970" s="121" t="s">
        <v>48</v>
      </c>
      <c r="I14970" s="121" t="s">
        <v>42</v>
      </c>
      <c r="J14970" s="121" t="s">
        <v>82</v>
      </c>
      <c r="K14970" s="121" t="s">
        <v>584</v>
      </c>
      <c r="L14970" s="157" t="s">
        <v>32</v>
      </c>
      <c r="M14970" s="120" t="s">
        <v>78</v>
      </c>
    </row>
    <row r="14971" spans="1:25">
      <c r="A14971" s="116">
        <v>14971</v>
      </c>
      <c r="B14971" s="129">
        <v>44592</v>
      </c>
      <c r="D14971" s="120" t="s">
        <v>252</v>
      </c>
      <c r="E14971" s="120" t="s">
        <v>33327</v>
      </c>
      <c r="F14971" s="209" t="s">
        <v>33328</v>
      </c>
      <c r="G14971" s="119" t="s">
        <v>528</v>
      </c>
      <c r="H14971" s="121" t="s">
        <v>53</v>
      </c>
      <c r="I14971" s="121" t="s">
        <v>42</v>
      </c>
      <c r="J14971" s="121" t="s">
        <v>549</v>
      </c>
      <c r="K14971" s="121" t="s">
        <v>584</v>
      </c>
      <c r="L14971" s="157" t="s">
        <v>32</v>
      </c>
      <c r="M14971" s="120" t="s">
        <v>78</v>
      </c>
    </row>
    <row r="14972" spans="1:25">
      <c r="A14972" s="116">
        <v>14972</v>
      </c>
      <c r="B14972" s="129">
        <v>44592</v>
      </c>
      <c r="D14972" s="120" t="s">
        <v>252</v>
      </c>
      <c r="E14972" s="120" t="s">
        <v>33329</v>
      </c>
      <c r="F14972" s="209" t="s">
        <v>33330</v>
      </c>
      <c r="G14972" s="119" t="s">
        <v>33331</v>
      </c>
      <c r="H14972" s="121" t="s">
        <v>53</v>
      </c>
      <c r="I14972" s="121" t="s">
        <v>63</v>
      </c>
      <c r="J14972" s="121" t="s">
        <v>328</v>
      </c>
      <c r="K14972" s="121" t="s">
        <v>584</v>
      </c>
      <c r="L14972" s="157" t="s">
        <v>32</v>
      </c>
      <c r="M14972" s="120" t="s">
        <v>78</v>
      </c>
    </row>
    <row r="14973" spans="1:25">
      <c r="A14973" s="116">
        <v>14973</v>
      </c>
      <c r="B14973" s="129">
        <v>44592</v>
      </c>
      <c r="D14973" s="120" t="s">
        <v>252</v>
      </c>
      <c r="E14973" s="120" t="s">
        <v>33332</v>
      </c>
      <c r="F14973" s="209" t="s">
        <v>122</v>
      </c>
      <c r="G14973" s="119" t="s">
        <v>20378</v>
      </c>
      <c r="H14973" s="121" t="s">
        <v>53</v>
      </c>
      <c r="I14973" s="121" t="s">
        <v>30</v>
      </c>
      <c r="J14973" s="121" t="s">
        <v>7216</v>
      </c>
      <c r="K14973" s="121" t="s">
        <v>65</v>
      </c>
      <c r="L14973" s="157" t="s">
        <v>32</v>
      </c>
      <c r="M14973" s="120" t="s">
        <v>78</v>
      </c>
    </row>
    <row r="14974" spans="1:25" ht="27.6">
      <c r="A14974" s="116">
        <v>14974</v>
      </c>
      <c r="B14974" s="129">
        <v>44592</v>
      </c>
      <c r="D14974" s="120" t="s">
        <v>252</v>
      </c>
      <c r="E14974" s="120" t="s">
        <v>33333</v>
      </c>
      <c r="F14974" s="209" t="s">
        <v>33334</v>
      </c>
      <c r="G14974" s="119" t="s">
        <v>2975</v>
      </c>
      <c r="H14974" s="121" t="s">
        <v>140</v>
      </c>
      <c r="I14974" s="121" t="s">
        <v>30</v>
      </c>
      <c r="J14974" s="121" t="s">
        <v>7271</v>
      </c>
      <c r="K14974" s="121" t="s">
        <v>65</v>
      </c>
      <c r="L14974" s="157" t="s">
        <v>32</v>
      </c>
      <c r="M14974" s="120" t="s">
        <v>33</v>
      </c>
      <c r="N14974" s="131">
        <v>44600</v>
      </c>
    </row>
    <row r="14975" spans="1:25">
      <c r="A14975" s="116">
        <v>14975</v>
      </c>
      <c r="B14975" s="129">
        <v>44592</v>
      </c>
      <c r="D14975" s="120" t="s">
        <v>252</v>
      </c>
      <c r="E14975" s="120" t="s">
        <v>33335</v>
      </c>
      <c r="F14975" s="209" t="s">
        <v>33336</v>
      </c>
      <c r="G14975" s="119" t="s">
        <v>16037</v>
      </c>
      <c r="H14975" s="121" t="s">
        <v>29</v>
      </c>
      <c r="I14975" s="121" t="s">
        <v>30</v>
      </c>
      <c r="J14975" s="121" t="s">
        <v>31</v>
      </c>
      <c r="K14975" s="121" t="s">
        <v>65</v>
      </c>
      <c r="L14975" s="157" t="s">
        <v>32</v>
      </c>
      <c r="M14975" s="120" t="s">
        <v>78</v>
      </c>
    </row>
    <row r="14976" spans="1:25">
      <c r="A14976" s="116">
        <v>14976</v>
      </c>
      <c r="B14976" s="129">
        <v>44592</v>
      </c>
      <c r="D14976" s="120" t="s">
        <v>252</v>
      </c>
      <c r="E14976" s="120" t="s">
        <v>33337</v>
      </c>
      <c r="F14976" s="209" t="s">
        <v>33338</v>
      </c>
      <c r="G14976" s="119" t="s">
        <v>33339</v>
      </c>
      <c r="H14976" s="121" t="s">
        <v>53</v>
      </c>
      <c r="I14976" s="121" t="s">
        <v>30</v>
      </c>
      <c r="J14976" s="121" t="s">
        <v>5018</v>
      </c>
      <c r="K14976" s="121" t="s">
        <v>65</v>
      </c>
      <c r="L14976" s="157" t="s">
        <v>32</v>
      </c>
      <c r="M14976" s="120" t="s">
        <v>78</v>
      </c>
    </row>
    <row r="14977" spans="1:20" ht="14.4">
      <c r="A14977" s="116">
        <v>14977</v>
      </c>
      <c r="B14977" s="129">
        <v>44592</v>
      </c>
      <c r="D14977" s="120" t="s">
        <v>252</v>
      </c>
      <c r="E14977" t="s">
        <v>33340</v>
      </c>
      <c r="F14977" s="209" t="s">
        <v>33341</v>
      </c>
      <c r="G14977" s="119" t="s">
        <v>33342</v>
      </c>
      <c r="H14977" s="121" t="s">
        <v>140</v>
      </c>
      <c r="I14977" s="121" t="s">
        <v>30</v>
      </c>
      <c r="J14977" s="121" t="s">
        <v>7271</v>
      </c>
      <c r="K14977" s="121" t="s">
        <v>65</v>
      </c>
      <c r="L14977" s="157" t="s">
        <v>32</v>
      </c>
      <c r="M14977" s="120" t="s">
        <v>33</v>
      </c>
      <c r="N14977" s="131">
        <v>44593</v>
      </c>
      <c r="S14977" s="120" t="s">
        <v>92</v>
      </c>
      <c r="T14977" s="126">
        <v>44593</v>
      </c>
    </row>
    <row r="14978" spans="1:20">
      <c r="A14978" s="116">
        <v>14978</v>
      </c>
      <c r="B14978" s="129">
        <v>44592</v>
      </c>
      <c r="D14978" s="120" t="s">
        <v>252</v>
      </c>
      <c r="E14978" s="120" t="s">
        <v>33343</v>
      </c>
      <c r="F14978" s="209" t="s">
        <v>33344</v>
      </c>
      <c r="G14978" s="119" t="s">
        <v>33345</v>
      </c>
      <c r="H14978" s="121" t="s">
        <v>53</v>
      </c>
      <c r="I14978" s="121" t="s">
        <v>42</v>
      </c>
      <c r="J14978" s="121" t="s">
        <v>2268</v>
      </c>
      <c r="K14978" s="121" t="s">
        <v>65</v>
      </c>
      <c r="L14978" s="157" t="s">
        <v>32</v>
      </c>
      <c r="M14978" s="120" t="s">
        <v>78</v>
      </c>
    </row>
    <row r="14979" spans="1:20">
      <c r="A14979" s="116">
        <v>14979</v>
      </c>
      <c r="B14979" s="129">
        <v>44592</v>
      </c>
      <c r="D14979" s="120" t="s">
        <v>252</v>
      </c>
      <c r="E14979" s="120" t="s">
        <v>33346</v>
      </c>
      <c r="F14979" s="209" t="s">
        <v>33347</v>
      </c>
      <c r="G14979" s="119" t="s">
        <v>528</v>
      </c>
      <c r="H14979" s="121" t="s">
        <v>53</v>
      </c>
      <c r="I14979" s="121" t="s">
        <v>42</v>
      </c>
      <c r="J14979" s="121" t="s">
        <v>211</v>
      </c>
      <c r="K14979" s="121" t="s">
        <v>65</v>
      </c>
      <c r="L14979" s="157" t="s">
        <v>32</v>
      </c>
      <c r="M14979" s="120" t="s">
        <v>78</v>
      </c>
    </row>
    <row r="14980" spans="1:20">
      <c r="A14980" s="116">
        <v>14980</v>
      </c>
      <c r="B14980" s="129">
        <v>44592</v>
      </c>
      <c r="D14980" s="120" t="s">
        <v>252</v>
      </c>
      <c r="E14980" s="120" t="s">
        <v>33348</v>
      </c>
      <c r="F14980" s="209" t="s">
        <v>33349</v>
      </c>
      <c r="G14980" s="119" t="s">
        <v>33350</v>
      </c>
      <c r="H14980" s="121" t="s">
        <v>53</v>
      </c>
      <c r="I14980" s="121" t="s">
        <v>30</v>
      </c>
      <c r="J14980" s="121" t="s">
        <v>77</v>
      </c>
      <c r="K14980" s="121" t="s">
        <v>65</v>
      </c>
      <c r="L14980" s="157" t="s">
        <v>32</v>
      </c>
      <c r="M14980" s="120" t="s">
        <v>33</v>
      </c>
      <c r="N14980" s="131">
        <v>44593</v>
      </c>
    </row>
    <row r="14981" spans="1:20">
      <c r="A14981" s="116">
        <v>14981</v>
      </c>
      <c r="B14981" s="129">
        <v>44592</v>
      </c>
      <c r="D14981" s="120" t="s">
        <v>252</v>
      </c>
      <c r="E14981" s="120" t="s">
        <v>33351</v>
      </c>
      <c r="F14981" s="209" t="s">
        <v>1462</v>
      </c>
      <c r="G14981" s="119" t="s">
        <v>33352</v>
      </c>
      <c r="H14981" s="121" t="s">
        <v>29</v>
      </c>
      <c r="I14981" s="121" t="s">
        <v>30</v>
      </c>
      <c r="J14981" s="121" t="s">
        <v>435</v>
      </c>
      <c r="K14981" s="121" t="s">
        <v>65</v>
      </c>
      <c r="L14981" s="157" t="s">
        <v>32</v>
      </c>
      <c r="M14981" s="120" t="s">
        <v>33</v>
      </c>
      <c r="N14981" s="131">
        <v>44594</v>
      </c>
    </row>
    <row r="14982" spans="1:20" ht="27.6">
      <c r="A14982" s="116">
        <v>14982</v>
      </c>
      <c r="B14982" s="129">
        <v>44592</v>
      </c>
      <c r="D14982" s="120" t="s">
        <v>252</v>
      </c>
      <c r="E14982" s="120" t="s">
        <v>33353</v>
      </c>
      <c r="F14982" s="209" t="s">
        <v>33354</v>
      </c>
      <c r="G14982" s="119" t="s">
        <v>14658</v>
      </c>
      <c r="H14982" s="121" t="s">
        <v>29</v>
      </c>
      <c r="I14982" s="121" t="s">
        <v>30</v>
      </c>
      <c r="J14982" s="121" t="s">
        <v>87</v>
      </c>
      <c r="K14982" s="121" t="s">
        <v>65</v>
      </c>
      <c r="L14982" s="157" t="s">
        <v>32</v>
      </c>
      <c r="M14982" s="120" t="s">
        <v>78</v>
      </c>
    </row>
    <row r="14983" spans="1:20">
      <c r="A14983" s="116">
        <v>14983</v>
      </c>
      <c r="B14983" s="129">
        <v>44592</v>
      </c>
      <c r="D14983" s="120" t="s">
        <v>252</v>
      </c>
      <c r="E14983" s="120" t="s">
        <v>33355</v>
      </c>
      <c r="F14983" s="209" t="s">
        <v>488</v>
      </c>
      <c r="G14983" s="119" t="s">
        <v>33356</v>
      </c>
      <c r="H14983" s="121" t="s">
        <v>140</v>
      </c>
      <c r="I14983" s="121" t="s">
        <v>30</v>
      </c>
      <c r="J14983" s="121" t="s">
        <v>31</v>
      </c>
      <c r="K14983" s="121" t="s">
        <v>65</v>
      </c>
      <c r="L14983" s="157" t="s">
        <v>32</v>
      </c>
      <c r="M14983" s="120" t="s">
        <v>78</v>
      </c>
    </row>
    <row r="14984" spans="1:20">
      <c r="A14984" s="116">
        <v>14984</v>
      </c>
      <c r="B14984" s="129">
        <v>44592</v>
      </c>
      <c r="D14984" s="120" t="s">
        <v>25</v>
      </c>
      <c r="E14984" s="120" t="s">
        <v>33357</v>
      </c>
      <c r="F14984" s="209" t="s">
        <v>33358</v>
      </c>
      <c r="G14984" s="119" t="s">
        <v>214</v>
      </c>
      <c r="H14984" s="121" t="s">
        <v>53</v>
      </c>
      <c r="I14984" s="121" t="s">
        <v>63</v>
      </c>
      <c r="J14984" s="121" t="s">
        <v>323</v>
      </c>
      <c r="K14984" s="121" t="s">
        <v>65</v>
      </c>
      <c r="L14984" s="157" t="s">
        <v>32</v>
      </c>
      <c r="M14984" s="120" t="s">
        <v>78</v>
      </c>
    </row>
    <row r="14985" spans="1:20" ht="27.6">
      <c r="A14985" s="116">
        <v>14985</v>
      </c>
      <c r="B14985" s="129">
        <v>44592</v>
      </c>
      <c r="D14985" s="120" t="s">
        <v>25</v>
      </c>
      <c r="E14985" s="120" t="s">
        <v>33359</v>
      </c>
      <c r="F14985" s="209" t="s">
        <v>33360</v>
      </c>
      <c r="G14985" s="119" t="s">
        <v>20764</v>
      </c>
      <c r="H14985" s="121" t="s">
        <v>41</v>
      </c>
      <c r="I14985" s="121" t="s">
        <v>30</v>
      </c>
      <c r="J14985" s="121" t="s">
        <v>87</v>
      </c>
      <c r="K14985" s="121" t="s">
        <v>65</v>
      </c>
      <c r="L14985" s="157" t="s">
        <v>32</v>
      </c>
      <c r="M14985" s="120" t="s">
        <v>33</v>
      </c>
    </row>
    <row r="14986" spans="1:20">
      <c r="A14986" s="116">
        <v>14986</v>
      </c>
      <c r="B14986" s="129">
        <v>44592</v>
      </c>
      <c r="D14986" s="120" t="s">
        <v>25</v>
      </c>
      <c r="E14986" s="120" t="s">
        <v>33361</v>
      </c>
      <c r="F14986" s="209" t="s">
        <v>33362</v>
      </c>
      <c r="G14986" s="119" t="s">
        <v>1218</v>
      </c>
      <c r="H14986" s="121" t="s">
        <v>76</v>
      </c>
      <c r="I14986" s="121" t="s">
        <v>30</v>
      </c>
      <c r="J14986" s="121" t="s">
        <v>5018</v>
      </c>
      <c r="K14986" s="121" t="s">
        <v>65</v>
      </c>
      <c r="L14986" s="157" t="s">
        <v>32</v>
      </c>
      <c r="M14986" s="120" t="s">
        <v>78</v>
      </c>
    </row>
    <row r="14987" spans="1:20">
      <c r="A14987" s="116">
        <v>14987</v>
      </c>
      <c r="B14987" s="129">
        <v>44592</v>
      </c>
      <c r="D14987" s="120" t="s">
        <v>25</v>
      </c>
      <c r="E14987" s="120" t="s">
        <v>33363</v>
      </c>
      <c r="F14987" s="209" t="s">
        <v>33364</v>
      </c>
      <c r="G14987" s="119" t="s">
        <v>33365</v>
      </c>
      <c r="H14987" s="121" t="s">
        <v>41</v>
      </c>
      <c r="I14987" s="121" t="s">
        <v>42</v>
      </c>
      <c r="J14987" s="121" t="s">
        <v>72</v>
      </c>
      <c r="K14987" s="121" t="s">
        <v>65</v>
      </c>
      <c r="L14987" s="157" t="s">
        <v>32</v>
      </c>
      <c r="M14987" s="120" t="s">
        <v>33</v>
      </c>
    </row>
    <row r="14988" spans="1:20" ht="27.6">
      <c r="A14988" s="116">
        <v>14988</v>
      </c>
      <c r="B14988" s="129">
        <v>44592</v>
      </c>
      <c r="D14988" s="120" t="s">
        <v>25</v>
      </c>
      <c r="E14988" s="120" t="s">
        <v>33366</v>
      </c>
      <c r="F14988" s="209" t="s">
        <v>33367</v>
      </c>
      <c r="G14988" s="119" t="s">
        <v>20437</v>
      </c>
      <c r="H14988" s="121" t="s">
        <v>1173</v>
      </c>
      <c r="I14988" s="121" t="s">
        <v>30</v>
      </c>
      <c r="J14988" s="121" t="s">
        <v>5018</v>
      </c>
      <c r="K14988" s="121" t="s">
        <v>65</v>
      </c>
      <c r="L14988" s="157" t="s">
        <v>32</v>
      </c>
      <c r="M14988" s="120" t="s">
        <v>78</v>
      </c>
    </row>
    <row r="14989" spans="1:20">
      <c r="A14989" s="116">
        <v>14989</v>
      </c>
      <c r="B14989" s="129">
        <v>44592</v>
      </c>
      <c r="D14989" s="120" t="s">
        <v>25</v>
      </c>
      <c r="E14989" s="120" t="s">
        <v>33368</v>
      </c>
      <c r="F14989" s="209" t="s">
        <v>469</v>
      </c>
      <c r="G14989" s="119" t="s">
        <v>33369</v>
      </c>
      <c r="H14989" s="121" t="s">
        <v>41</v>
      </c>
      <c r="I14989" s="121" t="s">
        <v>30</v>
      </c>
      <c r="J14989" s="121" t="s">
        <v>87</v>
      </c>
      <c r="K14989" s="121" t="s">
        <v>65</v>
      </c>
      <c r="L14989" s="157" t="s">
        <v>32</v>
      </c>
      <c r="M14989" s="120" t="s">
        <v>78</v>
      </c>
    </row>
    <row r="14990" spans="1:20" ht="27.6">
      <c r="A14990" s="116">
        <v>14990</v>
      </c>
      <c r="B14990" s="129">
        <v>44592</v>
      </c>
      <c r="D14990" s="120" t="s">
        <v>25</v>
      </c>
      <c r="E14990" s="120" t="s">
        <v>33370</v>
      </c>
      <c r="F14990" s="209" t="s">
        <v>33371</v>
      </c>
      <c r="G14990" s="119" t="s">
        <v>292</v>
      </c>
      <c r="H14990" s="121" t="s">
        <v>76</v>
      </c>
      <c r="I14990" s="121" t="s">
        <v>30</v>
      </c>
      <c r="J14990" s="121" t="s">
        <v>87</v>
      </c>
      <c r="K14990" s="121" t="s">
        <v>65</v>
      </c>
      <c r="L14990" s="157" t="s">
        <v>32</v>
      </c>
      <c r="M14990" s="120" t="s">
        <v>78</v>
      </c>
    </row>
    <row r="14991" spans="1:20">
      <c r="A14991" s="116">
        <v>14991</v>
      </c>
      <c r="B14991" s="129">
        <v>44592</v>
      </c>
      <c r="D14991" s="120" t="s">
        <v>25</v>
      </c>
      <c r="E14991" s="120" t="s">
        <v>33372</v>
      </c>
      <c r="F14991" s="209" t="s">
        <v>33373</v>
      </c>
      <c r="G14991" s="119" t="s">
        <v>2565</v>
      </c>
      <c r="H14991" s="121" t="s">
        <v>53</v>
      </c>
      <c r="I14991" s="121" t="s">
        <v>42</v>
      </c>
      <c r="J14991" s="121" t="s">
        <v>72</v>
      </c>
      <c r="K14991" s="121" t="s">
        <v>65</v>
      </c>
      <c r="L14991" s="157" t="s">
        <v>32</v>
      </c>
      <c r="M14991" s="120" t="s">
        <v>78</v>
      </c>
    </row>
    <row r="14992" spans="1:20" ht="27.6">
      <c r="A14992" s="116">
        <v>14992</v>
      </c>
      <c r="B14992" s="129">
        <v>44592</v>
      </c>
      <c r="D14992" s="120" t="s">
        <v>25</v>
      </c>
      <c r="E14992" s="120" t="s">
        <v>33374</v>
      </c>
      <c r="F14992" s="209" t="s">
        <v>33375</v>
      </c>
      <c r="G14992" s="119" t="s">
        <v>445</v>
      </c>
      <c r="H14992" s="121" t="s">
        <v>1173</v>
      </c>
      <c r="I14992" s="121" t="s">
        <v>42</v>
      </c>
      <c r="J14992" s="121" t="s">
        <v>72</v>
      </c>
      <c r="K14992" s="121" t="s">
        <v>65</v>
      </c>
      <c r="L14992" s="157" t="s">
        <v>32</v>
      </c>
      <c r="M14992" s="120" t="s">
        <v>78</v>
      </c>
    </row>
    <row r="14993" spans="1:13">
      <c r="A14993" s="116">
        <v>14993</v>
      </c>
      <c r="B14993" s="129">
        <v>44592</v>
      </c>
      <c r="D14993" s="120" t="s">
        <v>25</v>
      </c>
      <c r="E14993" s="120" t="s">
        <v>33376</v>
      </c>
      <c r="F14993" s="209" t="s">
        <v>33377</v>
      </c>
      <c r="G14993" s="119" t="s">
        <v>33378</v>
      </c>
      <c r="H14993" s="121" t="s">
        <v>76</v>
      </c>
      <c r="I14993" s="121" t="s">
        <v>30</v>
      </c>
      <c r="J14993" s="121" t="s">
        <v>87</v>
      </c>
      <c r="K14993" s="121" t="s">
        <v>65</v>
      </c>
      <c r="L14993" s="157" t="s">
        <v>32</v>
      </c>
      <c r="M14993" s="120" t="s">
        <v>78</v>
      </c>
    </row>
    <row r="14994" spans="1:13">
      <c r="A14994" s="116">
        <v>14994</v>
      </c>
      <c r="B14994" s="129">
        <v>44592</v>
      </c>
      <c r="D14994" s="120" t="s">
        <v>25</v>
      </c>
      <c r="E14994" s="120" t="s">
        <v>33379</v>
      </c>
      <c r="F14994" s="209" t="s">
        <v>33380</v>
      </c>
      <c r="G14994" s="119" t="s">
        <v>33381</v>
      </c>
      <c r="H14994" s="121" t="s">
        <v>177</v>
      </c>
      <c r="I14994" s="121" t="s">
        <v>30</v>
      </c>
      <c r="J14994" s="121" t="s">
        <v>77</v>
      </c>
      <c r="K14994" s="121" t="s">
        <v>65</v>
      </c>
      <c r="L14994" s="157" t="s">
        <v>32</v>
      </c>
      <c r="M14994" s="120" t="s">
        <v>78</v>
      </c>
    </row>
    <row r="14995" spans="1:13">
      <c r="A14995" s="116">
        <v>14995</v>
      </c>
      <c r="B14995" s="129">
        <v>44592</v>
      </c>
      <c r="D14995" s="120" t="s">
        <v>25</v>
      </c>
      <c r="E14995" s="120" t="s">
        <v>33382</v>
      </c>
      <c r="F14995" s="209" t="s">
        <v>33383</v>
      </c>
      <c r="G14995" s="119" t="s">
        <v>30316</v>
      </c>
      <c r="H14995" s="121" t="s">
        <v>1173</v>
      </c>
      <c r="I14995" s="121" t="s">
        <v>63</v>
      </c>
      <c r="J14995" s="121" t="s">
        <v>323</v>
      </c>
      <c r="K14995" s="121" t="s">
        <v>65</v>
      </c>
      <c r="L14995" s="157" t="s">
        <v>32</v>
      </c>
      <c r="M14995" s="120" t="s">
        <v>33</v>
      </c>
    </row>
    <row r="14996" spans="1:13" ht="27.6">
      <c r="A14996" s="116">
        <v>14996</v>
      </c>
      <c r="B14996" s="129">
        <v>44592</v>
      </c>
      <c r="D14996" s="120" t="s">
        <v>25</v>
      </c>
      <c r="E14996" s="120" t="s">
        <v>33384</v>
      </c>
      <c r="F14996" s="209" t="s">
        <v>33385</v>
      </c>
      <c r="G14996" s="119" t="s">
        <v>33386</v>
      </c>
      <c r="H14996" s="121" t="s">
        <v>140</v>
      </c>
      <c r="I14996" s="121" t="s">
        <v>63</v>
      </c>
      <c r="J14996" s="121" t="s">
        <v>323</v>
      </c>
      <c r="K14996" s="121" t="s">
        <v>65</v>
      </c>
      <c r="L14996" s="157" t="s">
        <v>32</v>
      </c>
      <c r="M14996" s="120" t="s">
        <v>78</v>
      </c>
    </row>
    <row r="14997" spans="1:13">
      <c r="A14997" s="116">
        <v>14997</v>
      </c>
      <c r="B14997" s="129">
        <v>44592</v>
      </c>
      <c r="D14997" s="120" t="s">
        <v>25</v>
      </c>
      <c r="E14997" s="120" t="s">
        <v>33387</v>
      </c>
      <c r="F14997" s="209" t="s">
        <v>33388</v>
      </c>
      <c r="G14997" s="119" t="s">
        <v>528</v>
      </c>
      <c r="H14997" s="121" t="s">
        <v>53</v>
      </c>
      <c r="I14997" s="121" t="s">
        <v>63</v>
      </c>
      <c r="J14997" s="121" t="s">
        <v>328</v>
      </c>
      <c r="K14997" s="121" t="s">
        <v>65</v>
      </c>
      <c r="L14997" s="157" t="s">
        <v>32</v>
      </c>
      <c r="M14997" s="120" t="s">
        <v>33</v>
      </c>
    </row>
    <row r="14998" spans="1:13">
      <c r="A14998" s="116">
        <v>14998</v>
      </c>
      <c r="B14998" s="129">
        <v>44592</v>
      </c>
      <c r="D14998" s="120" t="s">
        <v>25</v>
      </c>
      <c r="E14998" s="120" t="s">
        <v>33389</v>
      </c>
      <c r="F14998" s="209" t="s">
        <v>33390</v>
      </c>
      <c r="G14998" s="119" t="s">
        <v>528</v>
      </c>
      <c r="H14998" s="121" t="s">
        <v>53</v>
      </c>
      <c r="I14998" s="121" t="s">
        <v>42</v>
      </c>
      <c r="J14998" s="121" t="s">
        <v>478</v>
      </c>
      <c r="K14998" s="121" t="s">
        <v>65</v>
      </c>
      <c r="L14998" s="157" t="s">
        <v>32</v>
      </c>
      <c r="M14998" s="120" t="s">
        <v>78</v>
      </c>
    </row>
    <row r="14999" spans="1:13">
      <c r="A14999" s="116">
        <v>14999</v>
      </c>
      <c r="B14999" s="129">
        <v>44592</v>
      </c>
      <c r="D14999" s="120" t="s">
        <v>25</v>
      </c>
      <c r="E14999" s="120" t="s">
        <v>33391</v>
      </c>
      <c r="F14999" s="209" t="s">
        <v>6125</v>
      </c>
      <c r="G14999" s="119" t="s">
        <v>33392</v>
      </c>
      <c r="H14999" s="121" t="s">
        <v>177</v>
      </c>
      <c r="I14999" s="121" t="s">
        <v>42</v>
      </c>
      <c r="J14999" s="121" t="s">
        <v>2268</v>
      </c>
      <c r="K14999" s="121" t="s">
        <v>65</v>
      </c>
      <c r="L14999" s="157" t="s">
        <v>32</v>
      </c>
      <c r="M14999" s="120" t="s">
        <v>78</v>
      </c>
    </row>
    <row r="15000" spans="1:13">
      <c r="A15000" s="116">
        <v>15000</v>
      </c>
      <c r="B15000" s="129">
        <v>44592</v>
      </c>
      <c r="D15000" s="120" t="s">
        <v>25</v>
      </c>
      <c r="E15000" s="120" t="s">
        <v>33393</v>
      </c>
      <c r="F15000" s="209" t="s">
        <v>6113</v>
      </c>
      <c r="G15000" s="119" t="s">
        <v>1537</v>
      </c>
      <c r="H15000" s="121" t="s">
        <v>1173</v>
      </c>
      <c r="I15000" s="121" t="s">
        <v>30</v>
      </c>
      <c r="J15000" s="121" t="s">
        <v>87</v>
      </c>
      <c r="K15000" s="121" t="s">
        <v>65</v>
      </c>
      <c r="L15000" s="157" t="s">
        <v>32</v>
      </c>
      <c r="M15000" s="120" t="s">
        <v>33</v>
      </c>
    </row>
    <row r="15001" spans="1:13">
      <c r="A15001" s="116">
        <v>15001</v>
      </c>
      <c r="B15001" s="129">
        <v>44592</v>
      </c>
      <c r="D15001" s="120" t="s">
        <v>25</v>
      </c>
      <c r="E15001" s="120" t="s">
        <v>33394</v>
      </c>
      <c r="F15001" s="209" t="s">
        <v>33395</v>
      </c>
      <c r="G15001" s="119" t="s">
        <v>33396</v>
      </c>
      <c r="H15001" s="121" t="s">
        <v>41</v>
      </c>
      <c r="I15001" s="121" t="s">
        <v>30</v>
      </c>
      <c r="J15001" s="121" t="s">
        <v>87</v>
      </c>
      <c r="K15001" s="121" t="s">
        <v>65</v>
      </c>
      <c r="L15001" s="157" t="s">
        <v>32</v>
      </c>
      <c r="M15001" s="120" t="s">
        <v>78</v>
      </c>
    </row>
    <row r="15002" spans="1:13">
      <c r="A15002" s="116">
        <v>15002</v>
      </c>
      <c r="B15002" s="129">
        <v>44592</v>
      </c>
      <c r="D15002" s="120" t="s">
        <v>25</v>
      </c>
      <c r="E15002" s="120" t="s">
        <v>33397</v>
      </c>
      <c r="F15002" s="209" t="s">
        <v>33398</v>
      </c>
      <c r="G15002" s="119" t="s">
        <v>3060</v>
      </c>
      <c r="H15002" s="121" t="s">
        <v>48</v>
      </c>
      <c r="I15002" s="121" t="s">
        <v>63</v>
      </c>
      <c r="J15002" s="121" t="s">
        <v>323</v>
      </c>
      <c r="K15002" s="121" t="s">
        <v>65</v>
      </c>
      <c r="L15002" s="157" t="s">
        <v>32</v>
      </c>
      <c r="M15002" s="120" t="s">
        <v>33</v>
      </c>
    </row>
    <row r="15003" spans="1:13" ht="27.6">
      <c r="A15003" s="116">
        <v>15003</v>
      </c>
      <c r="B15003" s="129">
        <v>44592</v>
      </c>
      <c r="D15003" s="120" t="s">
        <v>25</v>
      </c>
      <c r="E15003" s="120" t="s">
        <v>33399</v>
      </c>
      <c r="F15003" s="209" t="s">
        <v>33400</v>
      </c>
      <c r="G15003" s="119" t="s">
        <v>33401</v>
      </c>
      <c r="H15003" s="121" t="s">
        <v>53</v>
      </c>
      <c r="I15003" s="121" t="s">
        <v>30</v>
      </c>
      <c r="J15003" s="121" t="s">
        <v>87</v>
      </c>
      <c r="K15003" s="121" t="s">
        <v>65</v>
      </c>
      <c r="L15003" s="157" t="s">
        <v>32</v>
      </c>
      <c r="M15003" s="120" t="s">
        <v>33</v>
      </c>
    </row>
    <row r="15004" spans="1:13" ht="27.6">
      <c r="A15004" s="116">
        <v>15004</v>
      </c>
      <c r="B15004" s="129">
        <v>44592</v>
      </c>
      <c r="D15004" s="120" t="s">
        <v>25</v>
      </c>
      <c r="E15004" s="120" t="s">
        <v>33402</v>
      </c>
      <c r="F15004" s="209" t="s">
        <v>33403</v>
      </c>
      <c r="G15004" s="119" t="s">
        <v>4147</v>
      </c>
      <c r="H15004" s="121" t="s">
        <v>97</v>
      </c>
      <c r="I15004" s="121" t="s">
        <v>63</v>
      </c>
      <c r="J15004" s="121" t="s">
        <v>601</v>
      </c>
      <c r="K15004" s="121" t="s">
        <v>584</v>
      </c>
      <c r="L15004" s="157" t="s">
        <v>32</v>
      </c>
      <c r="M15004" s="120" t="s">
        <v>78</v>
      </c>
    </row>
    <row r="15005" spans="1:13">
      <c r="A15005" s="116">
        <v>15005</v>
      </c>
      <c r="B15005" s="129">
        <v>44592</v>
      </c>
      <c r="D15005" s="120" t="s">
        <v>25</v>
      </c>
      <c r="E15005" s="120" t="s">
        <v>33404</v>
      </c>
      <c r="F15005" s="209" t="s">
        <v>33405</v>
      </c>
      <c r="G15005" s="119" t="s">
        <v>33406</v>
      </c>
      <c r="H15005" s="121" t="s">
        <v>41</v>
      </c>
      <c r="I15005" s="121" t="s">
        <v>30</v>
      </c>
      <c r="J15005" s="121" t="s">
        <v>5018</v>
      </c>
      <c r="K15005" s="121" t="s">
        <v>584</v>
      </c>
      <c r="L15005" s="157" t="s">
        <v>32</v>
      </c>
      <c r="M15005" s="120" t="s">
        <v>78</v>
      </c>
    </row>
    <row r="15006" spans="1:13" ht="41.4">
      <c r="A15006" s="116">
        <v>15006</v>
      </c>
      <c r="B15006" s="129">
        <v>44592</v>
      </c>
      <c r="D15006" s="120" t="s">
        <v>25</v>
      </c>
      <c r="E15006" s="120" t="s">
        <v>33407</v>
      </c>
      <c r="F15006" s="209" t="s">
        <v>33408</v>
      </c>
      <c r="G15006" s="119" t="s">
        <v>9028</v>
      </c>
      <c r="H15006" s="121" t="s">
        <v>76</v>
      </c>
      <c r="I15006" s="121" t="s">
        <v>30</v>
      </c>
      <c r="J15006" s="121" t="s">
        <v>5018</v>
      </c>
      <c r="K15006" s="121" t="s">
        <v>584</v>
      </c>
      <c r="L15006" s="157" t="s">
        <v>32</v>
      </c>
      <c r="M15006" s="120" t="s">
        <v>78</v>
      </c>
    </row>
    <row r="15007" spans="1:13" ht="27.6">
      <c r="A15007" s="116">
        <v>15007</v>
      </c>
      <c r="B15007" s="129">
        <v>44592</v>
      </c>
      <c r="D15007" s="120" t="s">
        <v>25</v>
      </c>
      <c r="E15007" s="120" t="s">
        <v>33409</v>
      </c>
      <c r="F15007" s="209" t="s">
        <v>33410</v>
      </c>
      <c r="G15007" s="119" t="s">
        <v>21993</v>
      </c>
      <c r="H15007" s="121" t="s">
        <v>192</v>
      </c>
      <c r="I15007" s="121" t="s">
        <v>30</v>
      </c>
      <c r="J15007" s="121" t="s">
        <v>77</v>
      </c>
      <c r="K15007" s="121" t="s">
        <v>584</v>
      </c>
      <c r="L15007" s="157" t="s">
        <v>32</v>
      </c>
      <c r="M15007" s="120" t="s">
        <v>78</v>
      </c>
    </row>
    <row r="15008" spans="1:13">
      <c r="A15008" s="116">
        <v>15008</v>
      </c>
      <c r="B15008" s="129">
        <v>44592</v>
      </c>
      <c r="D15008" s="120" t="s">
        <v>25</v>
      </c>
      <c r="E15008" s="120" t="s">
        <v>33411</v>
      </c>
      <c r="F15008" s="209" t="s">
        <v>33412</v>
      </c>
      <c r="G15008" s="119" t="s">
        <v>229</v>
      </c>
      <c r="H15008" s="121" t="s">
        <v>76</v>
      </c>
      <c r="I15008" s="121" t="s">
        <v>63</v>
      </c>
      <c r="J15008" s="121" t="s">
        <v>64</v>
      </c>
      <c r="K15008" s="121" t="s">
        <v>584</v>
      </c>
      <c r="L15008" s="157" t="s">
        <v>32</v>
      </c>
      <c r="M15008" s="120" t="s">
        <v>78</v>
      </c>
    </row>
    <row r="15009" spans="1:13">
      <c r="A15009" s="116">
        <v>15009</v>
      </c>
      <c r="B15009" s="129">
        <v>44592</v>
      </c>
      <c r="D15009" s="120" t="s">
        <v>25</v>
      </c>
      <c r="E15009" s="120" t="s">
        <v>33413</v>
      </c>
      <c r="F15009" s="209" t="s">
        <v>33414</v>
      </c>
      <c r="G15009" s="119" t="s">
        <v>229</v>
      </c>
      <c r="H15009" s="121" t="s">
        <v>76</v>
      </c>
      <c r="I15009" s="121" t="s">
        <v>30</v>
      </c>
      <c r="J15009" s="121" t="s">
        <v>8096</v>
      </c>
      <c r="K15009" s="121" t="s">
        <v>584</v>
      </c>
      <c r="L15009" s="157" t="s">
        <v>32</v>
      </c>
      <c r="M15009" s="120" t="s">
        <v>78</v>
      </c>
    </row>
    <row r="15010" spans="1:13">
      <c r="A15010" s="116">
        <v>15010</v>
      </c>
      <c r="B15010" s="129">
        <v>44592</v>
      </c>
      <c r="D15010" s="120" t="s">
        <v>25</v>
      </c>
      <c r="E15010" s="120" t="s">
        <v>33415</v>
      </c>
      <c r="F15010" s="209" t="s">
        <v>33416</v>
      </c>
      <c r="G15010" s="119" t="s">
        <v>33417</v>
      </c>
      <c r="H15010" s="121" t="s">
        <v>53</v>
      </c>
      <c r="I15010" s="121" t="s">
        <v>196</v>
      </c>
      <c r="J15010" s="121" t="s">
        <v>196</v>
      </c>
      <c r="K15010" s="121" t="s">
        <v>584</v>
      </c>
      <c r="L15010" s="157" t="s">
        <v>32</v>
      </c>
      <c r="M15010" s="120" t="s">
        <v>78</v>
      </c>
    </row>
    <row r="15011" spans="1:13">
      <c r="A15011" s="116">
        <v>15011</v>
      </c>
      <c r="B15011" s="129">
        <v>44592</v>
      </c>
      <c r="D15011" s="120" t="s">
        <v>25</v>
      </c>
      <c r="E15011" s="120" t="s">
        <v>33418</v>
      </c>
      <c r="F15011" s="209" t="s">
        <v>33419</v>
      </c>
      <c r="G15011" s="119" t="s">
        <v>2776</v>
      </c>
      <c r="H15011" s="121" t="s">
        <v>53</v>
      </c>
      <c r="I15011" s="121" t="s">
        <v>42</v>
      </c>
      <c r="J15011" s="121" t="s">
        <v>91</v>
      </c>
      <c r="K15011" s="121" t="s">
        <v>65</v>
      </c>
      <c r="L15011" s="157" t="s">
        <v>32</v>
      </c>
      <c r="M15011" s="120" t="s">
        <v>33</v>
      </c>
    </row>
    <row r="15012" spans="1:13">
      <c r="A15012" s="116">
        <v>15012</v>
      </c>
      <c r="B15012" s="129">
        <v>44592</v>
      </c>
      <c r="D15012" s="120" t="s">
        <v>25</v>
      </c>
      <c r="E15012" s="120" t="s">
        <v>33420</v>
      </c>
      <c r="F15012" s="209" t="s">
        <v>33421</v>
      </c>
      <c r="G15012" s="119" t="s">
        <v>33422</v>
      </c>
      <c r="H15012" s="121" t="s">
        <v>76</v>
      </c>
      <c r="I15012" s="121" t="s">
        <v>63</v>
      </c>
      <c r="J15012" s="121" t="s">
        <v>328</v>
      </c>
      <c r="K15012" s="121" t="s">
        <v>584</v>
      </c>
      <c r="L15012" s="157" t="s">
        <v>32</v>
      </c>
      <c r="M15012" s="120" t="s">
        <v>78</v>
      </c>
    </row>
    <row r="15013" spans="1:13" ht="27.6">
      <c r="A15013" s="116">
        <v>15013</v>
      </c>
      <c r="B15013" s="129">
        <v>44592</v>
      </c>
      <c r="D15013" s="120" t="s">
        <v>25</v>
      </c>
      <c r="E15013" s="120" t="s">
        <v>33423</v>
      </c>
      <c r="F15013" s="209" t="s">
        <v>33424</v>
      </c>
      <c r="G15013" s="119" t="s">
        <v>16788</v>
      </c>
      <c r="H15013" s="121" t="s">
        <v>76</v>
      </c>
      <c r="I15013" s="121" t="s">
        <v>42</v>
      </c>
      <c r="J15013" s="121" t="s">
        <v>72</v>
      </c>
      <c r="K15013" s="121" t="s">
        <v>584</v>
      </c>
      <c r="L15013" s="157" t="s">
        <v>32</v>
      </c>
      <c r="M15013" s="120" t="s">
        <v>78</v>
      </c>
    </row>
    <row r="15014" spans="1:13" ht="27.6">
      <c r="A15014" s="116">
        <v>15014</v>
      </c>
      <c r="B15014" s="129">
        <v>44592</v>
      </c>
      <c r="D15014" s="120" t="s">
        <v>25</v>
      </c>
      <c r="E15014" s="120" t="s">
        <v>33425</v>
      </c>
      <c r="F15014" s="209" t="s">
        <v>33426</v>
      </c>
      <c r="G15014" s="119" t="s">
        <v>13335</v>
      </c>
      <c r="H15014" s="121" t="s">
        <v>53</v>
      </c>
      <c r="I15014" s="121" t="s">
        <v>30</v>
      </c>
      <c r="J15014" s="121" t="s">
        <v>5018</v>
      </c>
      <c r="K15014" s="121" t="s">
        <v>65</v>
      </c>
      <c r="L15014" s="157" t="s">
        <v>32</v>
      </c>
      <c r="M15014" s="120" t="s">
        <v>33</v>
      </c>
    </row>
    <row r="15015" spans="1:13" ht="27.6">
      <c r="A15015" s="116">
        <v>15015</v>
      </c>
      <c r="B15015" s="129">
        <v>44592</v>
      </c>
      <c r="D15015" s="120" t="s">
        <v>25</v>
      </c>
      <c r="E15015" s="120" t="s">
        <v>33427</v>
      </c>
      <c r="F15015" s="209" t="s">
        <v>33428</v>
      </c>
      <c r="G15015" s="119" t="s">
        <v>16783</v>
      </c>
      <c r="H15015" s="121" t="s">
        <v>76</v>
      </c>
      <c r="I15015" s="121" t="s">
        <v>30</v>
      </c>
      <c r="J15015" s="121" t="s">
        <v>87</v>
      </c>
      <c r="K15015" s="121" t="s">
        <v>584</v>
      </c>
      <c r="L15015" s="157" t="s">
        <v>32</v>
      </c>
      <c r="M15015" s="120" t="s">
        <v>78</v>
      </c>
    </row>
    <row r="15016" spans="1:13" ht="27.6">
      <c r="A15016" s="116">
        <v>15016</v>
      </c>
      <c r="B15016" s="129">
        <v>44592</v>
      </c>
      <c r="D15016" s="120" t="s">
        <v>25</v>
      </c>
      <c r="E15016" s="120" t="s">
        <v>33429</v>
      </c>
      <c r="F15016" s="209" t="s">
        <v>33430</v>
      </c>
      <c r="G15016" s="119" t="s">
        <v>1129</v>
      </c>
      <c r="H15016" s="121" t="s">
        <v>29</v>
      </c>
      <c r="I15016" s="121" t="s">
        <v>63</v>
      </c>
      <c r="J15016" s="121" t="s">
        <v>64</v>
      </c>
      <c r="K15016" s="121" t="s">
        <v>584</v>
      </c>
      <c r="L15016" s="157" t="s">
        <v>32</v>
      </c>
      <c r="M15016" s="120" t="s">
        <v>78</v>
      </c>
    </row>
    <row r="15017" spans="1:13">
      <c r="A15017" s="116">
        <v>15017</v>
      </c>
      <c r="B15017" s="129">
        <v>44592</v>
      </c>
      <c r="D15017" s="120" t="s">
        <v>25</v>
      </c>
      <c r="E15017" s="120" t="s">
        <v>33431</v>
      </c>
      <c r="F15017" s="209" t="s">
        <v>33432</v>
      </c>
      <c r="G15017" s="119" t="s">
        <v>17746</v>
      </c>
      <c r="H15017" s="121" t="s">
        <v>41</v>
      </c>
      <c r="I15017" s="121" t="s">
        <v>30</v>
      </c>
      <c r="J15017" s="121" t="s">
        <v>87</v>
      </c>
      <c r="K15017" s="121" t="s">
        <v>584</v>
      </c>
      <c r="L15017" s="157" t="s">
        <v>32</v>
      </c>
      <c r="M15017" s="120" t="s">
        <v>78</v>
      </c>
    </row>
    <row r="15018" spans="1:13">
      <c r="A15018" s="116">
        <v>15018</v>
      </c>
      <c r="B15018" s="129">
        <v>44592</v>
      </c>
      <c r="D15018" s="120" t="s">
        <v>25</v>
      </c>
      <c r="E15018" s="120" t="s">
        <v>33433</v>
      </c>
      <c r="F15018" s="209" t="s">
        <v>33434</v>
      </c>
      <c r="G15018" s="119" t="s">
        <v>33435</v>
      </c>
      <c r="H15018" s="121" t="s">
        <v>177</v>
      </c>
      <c r="I15018" s="121" t="s">
        <v>30</v>
      </c>
      <c r="J15018" s="121" t="s">
        <v>5018</v>
      </c>
      <c r="K15018" s="121" t="s">
        <v>584</v>
      </c>
      <c r="L15018" s="157" t="s">
        <v>32</v>
      </c>
      <c r="M15018" s="120" t="s">
        <v>78</v>
      </c>
    </row>
    <row r="15019" spans="1:13" ht="27.6">
      <c r="A15019" s="116">
        <v>15019</v>
      </c>
      <c r="B15019" s="129">
        <v>44592</v>
      </c>
      <c r="D15019" s="120" t="s">
        <v>25</v>
      </c>
      <c r="E15019" s="120" t="s">
        <v>33436</v>
      </c>
      <c r="F15019" s="209" t="s">
        <v>33437</v>
      </c>
      <c r="G15019" s="119" t="s">
        <v>33438</v>
      </c>
      <c r="H15019" s="121" t="s">
        <v>1173</v>
      </c>
      <c r="I15019" s="121" t="s">
        <v>30</v>
      </c>
      <c r="J15019" s="121" t="s">
        <v>87</v>
      </c>
      <c r="K15019" s="121" t="s">
        <v>584</v>
      </c>
      <c r="L15019" s="157" t="s">
        <v>32</v>
      </c>
      <c r="M15019" s="120" t="s">
        <v>78</v>
      </c>
    </row>
    <row r="15020" spans="1:13">
      <c r="A15020" s="116">
        <v>15020</v>
      </c>
      <c r="B15020" s="129">
        <v>44592</v>
      </c>
      <c r="D15020" s="120" t="s">
        <v>25</v>
      </c>
      <c r="E15020" s="120" t="s">
        <v>33439</v>
      </c>
      <c r="F15020" s="209" t="s">
        <v>33440</v>
      </c>
      <c r="G15020" s="119" t="s">
        <v>33441</v>
      </c>
      <c r="H15020" s="121" t="s">
        <v>76</v>
      </c>
      <c r="I15020" s="121" t="s">
        <v>30</v>
      </c>
      <c r="J15020" s="121" t="s">
        <v>529</v>
      </c>
      <c r="K15020" s="121" t="s">
        <v>584</v>
      </c>
      <c r="L15020" s="157" t="s">
        <v>32</v>
      </c>
      <c r="M15020" s="120" t="s">
        <v>78</v>
      </c>
    </row>
    <row r="15021" spans="1:13">
      <c r="A15021" s="116">
        <v>15021</v>
      </c>
      <c r="B15021" s="129">
        <v>44592</v>
      </c>
      <c r="D15021" s="120" t="s">
        <v>25</v>
      </c>
      <c r="E15021" s="120" t="s">
        <v>33442</v>
      </c>
      <c r="F15021" s="209" t="s">
        <v>33443</v>
      </c>
      <c r="G15021" s="119" t="s">
        <v>1596</v>
      </c>
      <c r="H15021" s="121" t="s">
        <v>53</v>
      </c>
      <c r="I15021" s="121" t="s">
        <v>42</v>
      </c>
      <c r="J15021" s="121" t="s">
        <v>82</v>
      </c>
      <c r="K15021" s="121" t="s">
        <v>584</v>
      </c>
      <c r="L15021" s="157" t="s">
        <v>32</v>
      </c>
      <c r="M15021" s="120" t="s">
        <v>78</v>
      </c>
    </row>
    <row r="15022" spans="1:13">
      <c r="A15022" s="116">
        <v>15022</v>
      </c>
      <c r="B15022" s="129">
        <v>44592</v>
      </c>
      <c r="D15022" s="120" t="s">
        <v>25</v>
      </c>
      <c r="E15022" s="120" t="s">
        <v>33444</v>
      </c>
      <c r="F15022" s="209" t="s">
        <v>33445</v>
      </c>
      <c r="G15022" s="119" t="s">
        <v>16783</v>
      </c>
      <c r="H15022" s="121" t="s">
        <v>76</v>
      </c>
      <c r="I15022" s="121" t="s">
        <v>30</v>
      </c>
      <c r="J15022" s="121" t="s">
        <v>3886</v>
      </c>
      <c r="K15022" s="121" t="s">
        <v>65</v>
      </c>
      <c r="L15022" s="157" t="s">
        <v>32</v>
      </c>
      <c r="M15022" s="120" t="s">
        <v>33</v>
      </c>
    </row>
    <row r="15023" spans="1:13" ht="27.6">
      <c r="A15023" s="116">
        <v>15023</v>
      </c>
      <c r="B15023" s="129">
        <v>44592</v>
      </c>
      <c r="D15023" s="120" t="s">
        <v>25</v>
      </c>
      <c r="E15023" s="120" t="s">
        <v>33446</v>
      </c>
      <c r="F15023" s="209" t="s">
        <v>33447</v>
      </c>
      <c r="G15023" s="119" t="s">
        <v>28225</v>
      </c>
      <c r="H15023" s="121" t="s">
        <v>76</v>
      </c>
      <c r="I15023" s="121" t="s">
        <v>30</v>
      </c>
      <c r="J15023" s="121" t="s">
        <v>87</v>
      </c>
      <c r="K15023" s="121" t="s">
        <v>65</v>
      </c>
      <c r="L15023" s="157" t="s">
        <v>32</v>
      </c>
      <c r="M15023" s="120" t="s">
        <v>33</v>
      </c>
    </row>
    <row r="15024" spans="1:13">
      <c r="A15024" s="116">
        <v>15024</v>
      </c>
      <c r="B15024" s="129">
        <v>44592</v>
      </c>
      <c r="D15024" s="120" t="s">
        <v>25</v>
      </c>
      <c r="E15024" s="120" t="s">
        <v>33448</v>
      </c>
      <c r="F15024" s="209" t="s">
        <v>32757</v>
      </c>
      <c r="G15024" s="119" t="s">
        <v>33449</v>
      </c>
      <c r="H15024" s="121" t="s">
        <v>48</v>
      </c>
      <c r="I15024" s="121" t="s">
        <v>196</v>
      </c>
      <c r="J15024" s="121" t="s">
        <v>196</v>
      </c>
      <c r="K15024" s="121" t="s">
        <v>584</v>
      </c>
      <c r="L15024" s="157" t="s">
        <v>32</v>
      </c>
      <c r="M15024" s="120" t="s">
        <v>78</v>
      </c>
    </row>
    <row r="15025" spans="1:13">
      <c r="A15025" s="116">
        <v>15025</v>
      </c>
      <c r="B15025" s="129">
        <v>44592</v>
      </c>
      <c r="D15025" s="120" t="s">
        <v>25</v>
      </c>
      <c r="E15025" s="120" t="s">
        <v>33450</v>
      </c>
      <c r="F15025" s="209" t="s">
        <v>33451</v>
      </c>
      <c r="G15025" s="119" t="s">
        <v>8049</v>
      </c>
      <c r="H15025" s="121" t="s">
        <v>76</v>
      </c>
      <c r="I15025" s="121" t="s">
        <v>30</v>
      </c>
      <c r="J15025" s="121" t="s">
        <v>5018</v>
      </c>
      <c r="K15025" s="121" t="s">
        <v>584</v>
      </c>
      <c r="L15025" s="157" t="s">
        <v>32</v>
      </c>
      <c r="M15025" s="120" t="s">
        <v>78</v>
      </c>
    </row>
    <row r="15026" spans="1:13">
      <c r="A15026" s="116">
        <v>15026</v>
      </c>
      <c r="B15026" s="129">
        <v>44592</v>
      </c>
      <c r="D15026" s="120" t="s">
        <v>25</v>
      </c>
      <c r="E15026" s="120" t="s">
        <v>33452</v>
      </c>
      <c r="F15026" s="209" t="s">
        <v>13022</v>
      </c>
      <c r="G15026" s="119" t="s">
        <v>33453</v>
      </c>
      <c r="H15026" s="121" t="s">
        <v>41</v>
      </c>
      <c r="I15026" s="121" t="s">
        <v>30</v>
      </c>
      <c r="J15026" s="121" t="s">
        <v>5018</v>
      </c>
      <c r="K15026" s="121" t="s">
        <v>584</v>
      </c>
      <c r="L15026" s="157" t="s">
        <v>32</v>
      </c>
      <c r="M15026" s="120" t="s">
        <v>78</v>
      </c>
    </row>
    <row r="15027" spans="1:13">
      <c r="A15027" s="116">
        <v>15027</v>
      </c>
      <c r="B15027" s="129">
        <v>44592</v>
      </c>
      <c r="D15027" s="120" t="s">
        <v>25</v>
      </c>
      <c r="E15027" s="120" t="s">
        <v>33454</v>
      </c>
      <c r="F15027" s="209" t="s">
        <v>33455</v>
      </c>
      <c r="G15027" s="119" t="s">
        <v>33456</v>
      </c>
      <c r="H15027" s="121" t="s">
        <v>1173</v>
      </c>
      <c r="I15027" s="121" t="s">
        <v>30</v>
      </c>
      <c r="J15027" s="121" t="s">
        <v>77</v>
      </c>
      <c r="K15027" s="121" t="s">
        <v>584</v>
      </c>
      <c r="L15027" s="157" t="s">
        <v>32</v>
      </c>
      <c r="M15027" s="120" t="s">
        <v>78</v>
      </c>
    </row>
    <row r="15028" spans="1:13">
      <c r="A15028" s="116">
        <v>15028</v>
      </c>
      <c r="B15028" s="129">
        <v>44592</v>
      </c>
      <c r="D15028" s="120" t="s">
        <v>25</v>
      </c>
      <c r="E15028" s="120" t="s">
        <v>33457</v>
      </c>
      <c r="F15028" s="209" t="s">
        <v>33458</v>
      </c>
      <c r="G15028" s="119" t="s">
        <v>27669</v>
      </c>
      <c r="H15028" s="121" t="s">
        <v>177</v>
      </c>
      <c r="I15028" s="121" t="s">
        <v>42</v>
      </c>
      <c r="J15028" s="121" t="s">
        <v>72</v>
      </c>
      <c r="K15028" s="121" t="s">
        <v>584</v>
      </c>
      <c r="L15028" s="157" t="s">
        <v>32</v>
      </c>
      <c r="M15028" s="120" t="s">
        <v>78</v>
      </c>
    </row>
    <row r="15029" spans="1:13">
      <c r="A15029" s="116">
        <v>15029</v>
      </c>
      <c r="B15029" s="129">
        <v>44592</v>
      </c>
      <c r="D15029" s="120" t="s">
        <v>25</v>
      </c>
      <c r="E15029" s="120" t="s">
        <v>33459</v>
      </c>
      <c r="F15029" s="209" t="s">
        <v>1156</v>
      </c>
      <c r="G15029" s="119" t="s">
        <v>33460</v>
      </c>
      <c r="H15029" s="121" t="s">
        <v>41</v>
      </c>
      <c r="I15029" s="121" t="s">
        <v>30</v>
      </c>
      <c r="J15029" s="121" t="s">
        <v>31</v>
      </c>
      <c r="K15029" s="121" t="s">
        <v>584</v>
      </c>
      <c r="L15029" s="157" t="s">
        <v>32</v>
      </c>
      <c r="M15029" s="120" t="s">
        <v>78</v>
      </c>
    </row>
    <row r="15030" spans="1:13" ht="27.6">
      <c r="A15030" s="116">
        <v>15030</v>
      </c>
      <c r="B15030" s="129">
        <v>44592</v>
      </c>
      <c r="D15030" s="120" t="s">
        <v>25</v>
      </c>
      <c r="E15030" s="120" t="s">
        <v>33461</v>
      </c>
      <c r="F15030" s="209" t="s">
        <v>33462</v>
      </c>
      <c r="G15030" s="119" t="s">
        <v>33463</v>
      </c>
      <c r="H15030" s="121" t="s">
        <v>97</v>
      </c>
      <c r="I15030" s="121" t="s">
        <v>63</v>
      </c>
      <c r="J15030" s="121" t="s">
        <v>328</v>
      </c>
      <c r="K15030" s="121" t="s">
        <v>584</v>
      </c>
      <c r="L15030" s="157" t="s">
        <v>32</v>
      </c>
      <c r="M15030" s="120" t="s">
        <v>78</v>
      </c>
    </row>
    <row r="15031" spans="1:13" ht="27.6">
      <c r="A15031" s="116">
        <v>15031</v>
      </c>
      <c r="B15031" s="129">
        <v>44592</v>
      </c>
      <c r="D15031" s="120" t="s">
        <v>25</v>
      </c>
      <c r="E15031" s="120" t="s">
        <v>33464</v>
      </c>
      <c r="F15031" s="209" t="s">
        <v>33465</v>
      </c>
      <c r="G15031" s="119" t="s">
        <v>16818</v>
      </c>
      <c r="H15031" s="121" t="s">
        <v>140</v>
      </c>
      <c r="I15031" s="121" t="s">
        <v>30</v>
      </c>
      <c r="J15031" s="121" t="s">
        <v>31</v>
      </c>
      <c r="K15031" s="121" t="s">
        <v>584</v>
      </c>
      <c r="L15031" s="157" t="s">
        <v>32</v>
      </c>
      <c r="M15031" s="120" t="s">
        <v>78</v>
      </c>
    </row>
    <row r="15032" spans="1:13" ht="27.6">
      <c r="A15032" s="116">
        <v>15032</v>
      </c>
      <c r="B15032" s="129">
        <v>44592</v>
      </c>
      <c r="D15032" s="120" t="s">
        <v>252</v>
      </c>
      <c r="E15032" s="120" t="s">
        <v>33466</v>
      </c>
      <c r="F15032" s="209" t="s">
        <v>33467</v>
      </c>
      <c r="G15032" s="119" t="s">
        <v>1089</v>
      </c>
      <c r="H15032" s="121" t="s">
        <v>140</v>
      </c>
      <c r="I15032" s="121" t="s">
        <v>30</v>
      </c>
      <c r="J15032" s="121" t="s">
        <v>87</v>
      </c>
      <c r="K15032" s="121" t="s">
        <v>65</v>
      </c>
      <c r="L15032" s="157" t="s">
        <v>32</v>
      </c>
      <c r="M15032" s="120" t="s">
        <v>78</v>
      </c>
    </row>
    <row r="15033" spans="1:13">
      <c r="A15033" s="116">
        <v>15033</v>
      </c>
      <c r="B15033" s="129">
        <v>44592</v>
      </c>
      <c r="D15033" s="120" t="s">
        <v>25</v>
      </c>
      <c r="E15033" s="120" t="s">
        <v>33468</v>
      </c>
      <c r="F15033" s="209" t="s">
        <v>22458</v>
      </c>
      <c r="G15033" s="119" t="s">
        <v>33469</v>
      </c>
      <c r="H15033" s="121" t="s">
        <v>177</v>
      </c>
      <c r="I15033" s="121" t="s">
        <v>30</v>
      </c>
      <c r="J15033" s="121" t="s">
        <v>435</v>
      </c>
      <c r="K15033" s="121" t="s">
        <v>584</v>
      </c>
      <c r="L15033" s="157" t="s">
        <v>32</v>
      </c>
      <c r="M15033" s="120" t="s">
        <v>78</v>
      </c>
    </row>
    <row r="15034" spans="1:13">
      <c r="A15034" s="116">
        <v>15034</v>
      </c>
      <c r="B15034" s="129">
        <v>44592</v>
      </c>
      <c r="D15034" s="120" t="s">
        <v>25</v>
      </c>
      <c r="E15034" s="120" t="s">
        <v>33470</v>
      </c>
      <c r="F15034" s="209" t="s">
        <v>33471</v>
      </c>
      <c r="G15034" s="119" t="s">
        <v>33472</v>
      </c>
      <c r="H15034" s="121" t="s">
        <v>140</v>
      </c>
      <c r="I15034" s="121" t="s">
        <v>63</v>
      </c>
      <c r="J15034" s="121" t="s">
        <v>2593</v>
      </c>
      <c r="K15034" s="121" t="s">
        <v>584</v>
      </c>
      <c r="L15034" s="157" t="s">
        <v>32</v>
      </c>
      <c r="M15034" s="120" t="s">
        <v>78</v>
      </c>
    </row>
    <row r="15035" spans="1:13" ht="27.6">
      <c r="A15035" s="116">
        <v>15035</v>
      </c>
      <c r="B15035" s="129">
        <v>44592</v>
      </c>
      <c r="D15035" s="120" t="s">
        <v>25</v>
      </c>
      <c r="E15035" s="120" t="s">
        <v>33473</v>
      </c>
      <c r="F15035" s="209" t="s">
        <v>33474</v>
      </c>
      <c r="G15035" s="119" t="s">
        <v>1519</v>
      </c>
      <c r="H15035" s="121" t="s">
        <v>97</v>
      </c>
      <c r="I15035" s="121" t="s">
        <v>42</v>
      </c>
      <c r="J15035" s="121" t="s">
        <v>72</v>
      </c>
      <c r="K15035" s="121" t="s">
        <v>584</v>
      </c>
      <c r="L15035" s="157" t="s">
        <v>32</v>
      </c>
      <c r="M15035" s="120" t="s">
        <v>78</v>
      </c>
    </row>
    <row r="15036" spans="1:13">
      <c r="A15036" s="116">
        <v>15036</v>
      </c>
      <c r="B15036" s="129">
        <v>44592</v>
      </c>
      <c r="D15036" s="120" t="s">
        <v>25</v>
      </c>
      <c r="E15036" s="120" t="s">
        <v>33475</v>
      </c>
      <c r="F15036" s="209" t="s">
        <v>33476</v>
      </c>
      <c r="G15036" s="119" t="s">
        <v>26187</v>
      </c>
      <c r="H15036" s="121" t="s">
        <v>41</v>
      </c>
      <c r="I15036" s="121" t="s">
        <v>30</v>
      </c>
      <c r="J15036" s="121" t="s">
        <v>5018</v>
      </c>
      <c r="K15036" s="121" t="s">
        <v>584</v>
      </c>
      <c r="L15036" s="157" t="s">
        <v>32</v>
      </c>
      <c r="M15036" s="120" t="s">
        <v>78</v>
      </c>
    </row>
    <row r="15037" spans="1:13">
      <c r="A15037" s="116">
        <v>15037</v>
      </c>
      <c r="B15037" s="129">
        <v>44592</v>
      </c>
      <c r="D15037" s="120" t="s">
        <v>25</v>
      </c>
      <c r="E15037" s="120" t="s">
        <v>33477</v>
      </c>
      <c r="F15037" s="209" t="s">
        <v>33478</v>
      </c>
      <c r="G15037" s="119" t="s">
        <v>229</v>
      </c>
      <c r="H15037" s="121" t="s">
        <v>76</v>
      </c>
      <c r="I15037" s="121" t="s">
        <v>42</v>
      </c>
      <c r="J15037" s="121" t="s">
        <v>549</v>
      </c>
      <c r="K15037" s="121" t="s">
        <v>584</v>
      </c>
      <c r="L15037" s="157" t="s">
        <v>32</v>
      </c>
      <c r="M15037" s="120" t="s">
        <v>78</v>
      </c>
    </row>
    <row r="15038" spans="1:13" ht="27.6">
      <c r="A15038" s="116">
        <v>15038</v>
      </c>
      <c r="B15038" s="129">
        <v>44592</v>
      </c>
      <c r="D15038" s="120" t="s">
        <v>25</v>
      </c>
      <c r="E15038" s="120" t="s">
        <v>33479</v>
      </c>
      <c r="F15038" s="209" t="s">
        <v>33480</v>
      </c>
      <c r="G15038" s="119" t="s">
        <v>33323</v>
      </c>
      <c r="H15038" s="121" t="s">
        <v>140</v>
      </c>
      <c r="I15038" s="121" t="s">
        <v>30</v>
      </c>
      <c r="J15038" s="121" t="s">
        <v>77</v>
      </c>
      <c r="K15038" s="121" t="s">
        <v>584</v>
      </c>
      <c r="L15038" s="157" t="s">
        <v>32</v>
      </c>
      <c r="M15038" s="120" t="s">
        <v>78</v>
      </c>
    </row>
    <row r="15039" spans="1:13">
      <c r="A15039" s="116">
        <v>15039</v>
      </c>
      <c r="B15039" s="129">
        <v>44592</v>
      </c>
      <c r="D15039" s="120" t="s">
        <v>25</v>
      </c>
      <c r="E15039" s="120" t="s">
        <v>33481</v>
      </c>
      <c r="F15039" s="209" t="s">
        <v>33482</v>
      </c>
      <c r="G15039" s="119" t="s">
        <v>669</v>
      </c>
      <c r="H15039" s="121" t="s">
        <v>41</v>
      </c>
      <c r="I15039" s="121" t="s">
        <v>30</v>
      </c>
      <c r="J15039" s="121" t="s">
        <v>5018</v>
      </c>
      <c r="K15039" s="121" t="s">
        <v>584</v>
      </c>
      <c r="L15039" s="157" t="s">
        <v>32</v>
      </c>
      <c r="M15039" s="120" t="s">
        <v>78</v>
      </c>
    </row>
    <row r="15040" spans="1:13">
      <c r="A15040" s="116">
        <v>15040</v>
      </c>
      <c r="B15040" s="129">
        <v>44592</v>
      </c>
      <c r="D15040" s="120" t="s">
        <v>25</v>
      </c>
      <c r="E15040" s="120" t="s">
        <v>33483</v>
      </c>
      <c r="F15040" s="209" t="s">
        <v>33484</v>
      </c>
      <c r="G15040" s="119" t="s">
        <v>22892</v>
      </c>
      <c r="H15040" s="121" t="s">
        <v>177</v>
      </c>
      <c r="I15040" s="121" t="s">
        <v>42</v>
      </c>
      <c r="J15040" s="121" t="s">
        <v>72</v>
      </c>
      <c r="K15040" s="121" t="s">
        <v>584</v>
      </c>
      <c r="L15040" s="157" t="s">
        <v>32</v>
      </c>
      <c r="M15040" s="120" t="s">
        <v>78</v>
      </c>
    </row>
    <row r="15041" spans="1:25">
      <c r="A15041" s="116">
        <v>15041</v>
      </c>
      <c r="B15041" s="129">
        <v>44592</v>
      </c>
      <c r="D15041" s="120" t="s">
        <v>580</v>
      </c>
      <c r="E15041" s="120" t="s">
        <v>33485</v>
      </c>
      <c r="F15041" s="209" t="s">
        <v>480</v>
      </c>
      <c r="G15041" s="119" t="s">
        <v>24228</v>
      </c>
      <c r="H15041" s="121" t="s">
        <v>29</v>
      </c>
      <c r="I15041" s="121" t="s">
        <v>30</v>
      </c>
      <c r="J15041" s="121" t="s">
        <v>485</v>
      </c>
      <c r="K15041" s="121" t="s">
        <v>65</v>
      </c>
      <c r="L15041" s="157" t="s">
        <v>32</v>
      </c>
      <c r="M15041" s="120" t="s">
        <v>78</v>
      </c>
    </row>
    <row r="15042" spans="1:25">
      <c r="A15042" s="116">
        <v>15042</v>
      </c>
      <c r="B15042" s="129">
        <v>44592</v>
      </c>
      <c r="D15042" s="120" t="s">
        <v>580</v>
      </c>
      <c r="E15042" s="120" t="s">
        <v>33486</v>
      </c>
      <c r="F15042" s="209" t="s">
        <v>33487</v>
      </c>
      <c r="G15042" s="119" t="s">
        <v>33488</v>
      </c>
      <c r="H15042" s="121" t="s">
        <v>41</v>
      </c>
      <c r="I15042" s="121" t="s">
        <v>30</v>
      </c>
      <c r="J15042" s="121" t="s">
        <v>6396</v>
      </c>
      <c r="K15042" s="121" t="s">
        <v>65</v>
      </c>
      <c r="L15042" s="157" t="s">
        <v>32</v>
      </c>
      <c r="M15042" s="120" t="s">
        <v>78</v>
      </c>
    </row>
    <row r="15043" spans="1:25">
      <c r="A15043" s="116">
        <v>15043</v>
      </c>
      <c r="B15043" s="129">
        <v>44592</v>
      </c>
      <c r="D15043" s="120" t="s">
        <v>580</v>
      </c>
      <c r="E15043" s="120" t="s">
        <v>33489</v>
      </c>
      <c r="F15043" s="209" t="s">
        <v>33490</v>
      </c>
      <c r="G15043" s="119" t="s">
        <v>33491</v>
      </c>
      <c r="H15043" s="121" t="s">
        <v>41</v>
      </c>
      <c r="I15043" s="121" t="s">
        <v>42</v>
      </c>
      <c r="J15043" s="121" t="s">
        <v>72</v>
      </c>
      <c r="K15043" s="121" t="s">
        <v>65</v>
      </c>
      <c r="L15043" s="157" t="s">
        <v>32</v>
      </c>
      <c r="M15043" s="120" t="s">
        <v>78</v>
      </c>
    </row>
    <row r="15044" spans="1:25">
      <c r="A15044" s="116">
        <v>15044</v>
      </c>
      <c r="B15044" s="129">
        <v>44592</v>
      </c>
      <c r="D15044" s="120" t="s">
        <v>580</v>
      </c>
      <c r="E15044" s="120" t="s">
        <v>33492</v>
      </c>
      <c r="F15044" s="209" t="s">
        <v>480</v>
      </c>
      <c r="G15044" s="119" t="s">
        <v>33493</v>
      </c>
      <c r="H15044" s="121" t="s">
        <v>1173</v>
      </c>
      <c r="I15044" s="121" t="s">
        <v>30</v>
      </c>
      <c r="J15044" s="121" t="s">
        <v>33494</v>
      </c>
      <c r="K15044" s="121" t="s">
        <v>65</v>
      </c>
      <c r="L15044" s="157" t="s">
        <v>32</v>
      </c>
      <c r="M15044" s="120" t="s">
        <v>78</v>
      </c>
    </row>
    <row r="15045" spans="1:25">
      <c r="A15045" s="116">
        <v>15045</v>
      </c>
      <c r="B15045" s="129">
        <v>44592</v>
      </c>
      <c r="D15045" s="120" t="s">
        <v>580</v>
      </c>
      <c r="E15045" s="120" t="s">
        <v>33495</v>
      </c>
      <c r="F15045" s="209" t="s">
        <v>33496</v>
      </c>
      <c r="G15045" s="119" t="s">
        <v>33497</v>
      </c>
      <c r="H15045" s="121" t="s">
        <v>71</v>
      </c>
      <c r="I15045" s="121" t="s">
        <v>42</v>
      </c>
      <c r="J15045" s="121" t="s">
        <v>43</v>
      </c>
      <c r="K15045" s="121" t="s">
        <v>584</v>
      </c>
      <c r="L15045" s="157" t="s">
        <v>32</v>
      </c>
      <c r="M15045" s="120" t="s">
        <v>78</v>
      </c>
    </row>
    <row r="15046" spans="1:25">
      <c r="A15046" s="116">
        <v>15046</v>
      </c>
      <c r="B15046" s="129">
        <v>44592</v>
      </c>
      <c r="D15046" s="120" t="s">
        <v>580</v>
      </c>
      <c r="E15046" s="120" t="s">
        <v>33498</v>
      </c>
      <c r="F15046" s="209" t="s">
        <v>33499</v>
      </c>
      <c r="G15046" s="119" t="s">
        <v>29040</v>
      </c>
      <c r="H15046" s="121" t="s">
        <v>41</v>
      </c>
      <c r="I15046" s="121" t="s">
        <v>30</v>
      </c>
      <c r="J15046" s="121" t="s">
        <v>87</v>
      </c>
      <c r="K15046" s="121" t="s">
        <v>65</v>
      </c>
      <c r="L15046" s="157" t="s">
        <v>32</v>
      </c>
      <c r="M15046" s="120" t="s">
        <v>33</v>
      </c>
      <c r="N15046" s="131">
        <v>44595</v>
      </c>
      <c r="O15046" s="131">
        <v>44613</v>
      </c>
      <c r="S15046" s="120" t="s">
        <v>92</v>
      </c>
    </row>
    <row r="15047" spans="1:25">
      <c r="A15047" s="116">
        <v>15047</v>
      </c>
      <c r="B15047" s="129">
        <v>44592</v>
      </c>
      <c r="D15047" s="120" t="s">
        <v>580</v>
      </c>
      <c r="E15047" s="120" t="s">
        <v>33500</v>
      </c>
      <c r="F15047" s="209" t="s">
        <v>33501</v>
      </c>
      <c r="G15047" s="119" t="s">
        <v>33502</v>
      </c>
      <c r="H15047" s="121" t="s">
        <v>53</v>
      </c>
      <c r="I15047" s="121" t="s">
        <v>30</v>
      </c>
      <c r="J15047" s="121" t="s">
        <v>5018</v>
      </c>
      <c r="K15047" s="121" t="s">
        <v>65</v>
      </c>
      <c r="L15047" s="157" t="s">
        <v>32</v>
      </c>
      <c r="M15047" s="120" t="s">
        <v>78</v>
      </c>
    </row>
    <row r="15048" spans="1:25">
      <c r="A15048" s="116">
        <v>15048</v>
      </c>
      <c r="B15048" s="129">
        <v>44592</v>
      </c>
      <c r="D15048" s="120" t="s">
        <v>580</v>
      </c>
      <c r="E15048" s="120" t="s">
        <v>33503</v>
      </c>
      <c r="F15048" s="209" t="s">
        <v>33504</v>
      </c>
      <c r="G15048" s="119" t="s">
        <v>4703</v>
      </c>
      <c r="H15048" s="121" t="s">
        <v>177</v>
      </c>
      <c r="I15048" s="121" t="s">
        <v>30</v>
      </c>
      <c r="J15048" s="121" t="s">
        <v>7091</v>
      </c>
      <c r="K15048" s="121" t="s">
        <v>584</v>
      </c>
      <c r="L15048" s="157" t="s">
        <v>32</v>
      </c>
      <c r="M15048" s="120" t="s">
        <v>78</v>
      </c>
    </row>
    <row r="15049" spans="1:25">
      <c r="A15049" s="116">
        <v>15049</v>
      </c>
      <c r="B15049" s="129">
        <v>44592</v>
      </c>
      <c r="D15049" s="120" t="s">
        <v>580</v>
      </c>
      <c r="E15049" s="120" t="s">
        <v>33505</v>
      </c>
      <c r="F15049" s="209" t="s">
        <v>33506</v>
      </c>
      <c r="G15049" s="119" t="s">
        <v>6468</v>
      </c>
      <c r="H15049" s="121" t="s">
        <v>86</v>
      </c>
      <c r="I15049" s="121" t="s">
        <v>30</v>
      </c>
      <c r="J15049" s="121" t="s">
        <v>529</v>
      </c>
      <c r="K15049" s="121" t="s">
        <v>65</v>
      </c>
      <c r="L15049" s="157" t="s">
        <v>32</v>
      </c>
      <c r="M15049" s="120" t="s">
        <v>78</v>
      </c>
    </row>
    <row r="15050" spans="1:25">
      <c r="A15050" s="116">
        <v>15050</v>
      </c>
      <c r="B15050" s="129">
        <v>44592</v>
      </c>
      <c r="D15050" s="120" t="s">
        <v>580</v>
      </c>
      <c r="E15050" s="120" t="s">
        <v>33507</v>
      </c>
      <c r="F15050" s="209" t="s">
        <v>33508</v>
      </c>
      <c r="G15050" s="119" t="s">
        <v>33509</v>
      </c>
      <c r="H15050" s="121" t="s">
        <v>1173</v>
      </c>
      <c r="I15050" s="121" t="s">
        <v>30</v>
      </c>
      <c r="J15050" s="121" t="s">
        <v>87</v>
      </c>
      <c r="K15050" s="121" t="s">
        <v>65</v>
      </c>
      <c r="L15050" s="157" t="s">
        <v>32</v>
      </c>
      <c r="M15050" s="120" t="s">
        <v>78</v>
      </c>
    </row>
    <row r="15051" spans="1:25" ht="27.6">
      <c r="A15051" s="116">
        <v>15051</v>
      </c>
      <c r="B15051" s="129">
        <v>44592</v>
      </c>
      <c r="D15051" s="120" t="s">
        <v>580</v>
      </c>
      <c r="E15051" s="120" t="s">
        <v>33510</v>
      </c>
      <c r="F15051" s="209" t="s">
        <v>33511</v>
      </c>
      <c r="G15051" s="119" t="s">
        <v>33512</v>
      </c>
      <c r="H15051" s="121" t="s">
        <v>76</v>
      </c>
      <c r="I15051" s="121" t="s">
        <v>30</v>
      </c>
      <c r="J15051" s="121" t="s">
        <v>7726</v>
      </c>
      <c r="K15051" s="121" t="s">
        <v>65</v>
      </c>
      <c r="L15051" s="157" t="s">
        <v>32</v>
      </c>
      <c r="M15051" s="120" t="s">
        <v>78</v>
      </c>
    </row>
    <row r="15052" spans="1:25">
      <c r="A15052" s="116">
        <v>15052</v>
      </c>
      <c r="B15052" s="129">
        <v>44592</v>
      </c>
      <c r="D15052" s="120" t="s">
        <v>580</v>
      </c>
      <c r="E15052" s="120" t="s">
        <v>33513</v>
      </c>
      <c r="F15052" s="209" t="s">
        <v>7102</v>
      </c>
      <c r="G15052" s="119" t="s">
        <v>33514</v>
      </c>
      <c r="H15052" s="121" t="s">
        <v>76</v>
      </c>
      <c r="I15052" s="121" t="s">
        <v>30</v>
      </c>
      <c r="J15052" s="121" t="s">
        <v>485</v>
      </c>
      <c r="K15052" s="121" t="s">
        <v>65</v>
      </c>
      <c r="L15052" s="157" t="s">
        <v>32</v>
      </c>
      <c r="M15052" s="120" t="s">
        <v>78</v>
      </c>
    </row>
    <row r="15053" spans="1:25">
      <c r="A15053" s="116">
        <v>15053</v>
      </c>
      <c r="B15053" s="129">
        <v>44592</v>
      </c>
      <c r="D15053" s="120" t="s">
        <v>580</v>
      </c>
      <c r="E15053" s="120" t="s">
        <v>33515</v>
      </c>
      <c r="F15053" s="209" t="s">
        <v>33516</v>
      </c>
      <c r="G15053" s="119" t="s">
        <v>33517</v>
      </c>
      <c r="H15053" s="121" t="s">
        <v>29</v>
      </c>
      <c r="I15053" s="121" t="s">
        <v>30</v>
      </c>
      <c r="J15053" s="121" t="s">
        <v>7726</v>
      </c>
      <c r="K15053" s="121" t="s">
        <v>65</v>
      </c>
      <c r="L15053" s="157" t="s">
        <v>32</v>
      </c>
      <c r="M15053" s="120" t="s">
        <v>78</v>
      </c>
    </row>
    <row r="15054" spans="1:25">
      <c r="A15054" s="116">
        <v>15054</v>
      </c>
      <c r="B15054" s="129">
        <v>44592</v>
      </c>
      <c r="D15054" s="120" t="s">
        <v>580</v>
      </c>
      <c r="E15054" s="120" t="s">
        <v>33518</v>
      </c>
      <c r="F15054" s="209" t="s">
        <v>33519</v>
      </c>
      <c r="G15054" s="119" t="s">
        <v>33520</v>
      </c>
      <c r="H15054" s="121" t="s">
        <v>140</v>
      </c>
      <c r="I15054" s="121" t="s">
        <v>30</v>
      </c>
      <c r="J15054" s="121" t="s">
        <v>485</v>
      </c>
      <c r="K15054" s="121" t="s">
        <v>65</v>
      </c>
      <c r="L15054" s="157" t="s">
        <v>32</v>
      </c>
      <c r="M15054" s="120" t="s">
        <v>78</v>
      </c>
    </row>
    <row r="15055" spans="1:25">
      <c r="A15055" s="116">
        <v>15055</v>
      </c>
      <c r="B15055" s="129">
        <v>44592</v>
      </c>
      <c r="D15055" s="120" t="s">
        <v>580</v>
      </c>
      <c r="E15055" s="120" t="s">
        <v>33521</v>
      </c>
      <c r="F15055" s="209" t="s">
        <v>33522</v>
      </c>
      <c r="G15055" s="119" t="s">
        <v>29295</v>
      </c>
      <c r="H15055" s="121" t="s">
        <v>177</v>
      </c>
      <c r="I15055" s="121" t="s">
        <v>30</v>
      </c>
      <c r="J15055" s="121" t="s">
        <v>87</v>
      </c>
      <c r="K15055" s="121" t="s">
        <v>65</v>
      </c>
      <c r="L15055" s="157" t="s">
        <v>32</v>
      </c>
      <c r="M15055" s="120" t="s">
        <v>33</v>
      </c>
      <c r="N15055" s="131">
        <v>44593</v>
      </c>
      <c r="O15055" s="131">
        <v>44600</v>
      </c>
      <c r="S15055" s="120" t="s">
        <v>92</v>
      </c>
      <c r="Y15055" s="116" t="s">
        <v>26506</v>
      </c>
    </row>
    <row r="15056" spans="1:25">
      <c r="A15056" s="116">
        <v>15056</v>
      </c>
      <c r="B15056" s="129">
        <v>44592</v>
      </c>
      <c r="D15056" s="120" t="s">
        <v>580</v>
      </c>
      <c r="E15056" s="120" t="s">
        <v>33523</v>
      </c>
      <c r="F15056" s="209" t="s">
        <v>33524</v>
      </c>
      <c r="G15056" s="119" t="s">
        <v>33525</v>
      </c>
      <c r="H15056" s="121" t="s">
        <v>86</v>
      </c>
      <c r="I15056" s="121" t="s">
        <v>30</v>
      </c>
      <c r="J15056" s="121" t="s">
        <v>87</v>
      </c>
      <c r="K15056" s="121" t="s">
        <v>65</v>
      </c>
      <c r="L15056" s="157" t="s">
        <v>32</v>
      </c>
      <c r="M15056" s="120" t="s">
        <v>33</v>
      </c>
      <c r="N15056" s="131">
        <v>44593</v>
      </c>
      <c r="O15056" s="131">
        <v>44620</v>
      </c>
    </row>
    <row r="15057" spans="1:25">
      <c r="A15057" s="116">
        <v>15057</v>
      </c>
      <c r="B15057" s="129">
        <v>44592</v>
      </c>
      <c r="D15057" s="120" t="s">
        <v>580</v>
      </c>
      <c r="E15057" s="120" t="s">
        <v>33526</v>
      </c>
      <c r="F15057" s="209" t="s">
        <v>33527</v>
      </c>
      <c r="G15057" s="119" t="s">
        <v>17181</v>
      </c>
      <c r="H15057" s="121" t="s">
        <v>140</v>
      </c>
      <c r="I15057" s="121" t="s">
        <v>30</v>
      </c>
      <c r="J15057" s="121" t="s">
        <v>77</v>
      </c>
      <c r="K15057" s="121" t="s">
        <v>65</v>
      </c>
      <c r="L15057" s="157" t="s">
        <v>32</v>
      </c>
      <c r="M15057" s="120" t="s">
        <v>33</v>
      </c>
      <c r="N15057" s="131">
        <v>44593</v>
      </c>
      <c r="S15057" s="120" t="s">
        <v>92</v>
      </c>
      <c r="Y15057" s="116" t="s">
        <v>33528</v>
      </c>
    </row>
    <row r="15058" spans="1:25">
      <c r="A15058" s="116">
        <v>15058</v>
      </c>
      <c r="B15058" s="129">
        <v>44592</v>
      </c>
      <c r="D15058" s="120" t="s">
        <v>580</v>
      </c>
      <c r="E15058" s="120" t="s">
        <v>33529</v>
      </c>
      <c r="F15058" s="209" t="s">
        <v>33530</v>
      </c>
      <c r="G15058" s="119" t="s">
        <v>14185</v>
      </c>
      <c r="H15058" s="121" t="s">
        <v>41</v>
      </c>
      <c r="I15058" s="121" t="s">
        <v>30</v>
      </c>
      <c r="K15058" s="121" t="s">
        <v>65</v>
      </c>
      <c r="L15058" s="157" t="s">
        <v>32</v>
      </c>
      <c r="M15058" s="120" t="s">
        <v>78</v>
      </c>
    </row>
    <row r="15059" spans="1:25" ht="27.6">
      <c r="A15059" s="116">
        <v>15059</v>
      </c>
      <c r="B15059" s="129">
        <v>44592</v>
      </c>
      <c r="D15059" s="120" t="s">
        <v>580</v>
      </c>
      <c r="E15059" s="120" t="s">
        <v>33531</v>
      </c>
      <c r="F15059" s="209" t="s">
        <v>33532</v>
      </c>
      <c r="G15059" s="119" t="s">
        <v>33533</v>
      </c>
      <c r="H15059" s="121" t="s">
        <v>53</v>
      </c>
      <c r="I15059" s="121" t="s">
        <v>30</v>
      </c>
      <c r="J15059" s="121" t="s">
        <v>5018</v>
      </c>
      <c r="K15059" s="121" t="s">
        <v>65</v>
      </c>
      <c r="L15059" s="157" t="s">
        <v>32</v>
      </c>
      <c r="M15059" s="120" t="s">
        <v>78</v>
      </c>
    </row>
    <row r="15060" spans="1:25">
      <c r="A15060" s="116">
        <v>15060</v>
      </c>
      <c r="B15060" s="129">
        <v>44592</v>
      </c>
      <c r="D15060" s="120" t="s">
        <v>580</v>
      </c>
      <c r="E15060" s="120" t="s">
        <v>33534</v>
      </c>
      <c r="F15060" s="209" t="s">
        <v>2893</v>
      </c>
      <c r="G15060" s="119" t="s">
        <v>2698</v>
      </c>
      <c r="H15060" s="121" t="s">
        <v>1173</v>
      </c>
      <c r="I15060" s="121" t="s">
        <v>42</v>
      </c>
      <c r="J15060" s="121" t="s">
        <v>82</v>
      </c>
      <c r="K15060" s="121" t="s">
        <v>584</v>
      </c>
      <c r="L15060" s="157" t="s">
        <v>32</v>
      </c>
      <c r="M15060" s="120" t="s">
        <v>33</v>
      </c>
      <c r="N15060" s="131">
        <v>44593</v>
      </c>
      <c r="O15060" s="131">
        <v>44656</v>
      </c>
    </row>
    <row r="15061" spans="1:25">
      <c r="A15061" s="116">
        <v>15061</v>
      </c>
      <c r="B15061" s="129">
        <v>44592</v>
      </c>
      <c r="D15061" s="120" t="s">
        <v>580</v>
      </c>
      <c r="E15061" s="120" t="s">
        <v>33535</v>
      </c>
      <c r="F15061" s="209" t="s">
        <v>579</v>
      </c>
      <c r="G15061" s="119" t="s">
        <v>33536</v>
      </c>
      <c r="H15061" s="121" t="s">
        <v>41</v>
      </c>
      <c r="I15061" s="121" t="s">
        <v>30</v>
      </c>
      <c r="J15061" s="121" t="s">
        <v>87</v>
      </c>
      <c r="K15061" s="121" t="s">
        <v>65</v>
      </c>
      <c r="L15061" s="157" t="s">
        <v>32</v>
      </c>
      <c r="M15061" s="120" t="s">
        <v>78</v>
      </c>
    </row>
    <row r="15062" spans="1:25">
      <c r="A15062" s="116">
        <v>15062</v>
      </c>
      <c r="B15062" s="129">
        <v>44592</v>
      </c>
      <c r="D15062" s="120" t="s">
        <v>580</v>
      </c>
      <c r="E15062" s="120" t="s">
        <v>33537</v>
      </c>
      <c r="F15062" s="209" t="s">
        <v>11633</v>
      </c>
      <c r="G15062" s="119" t="s">
        <v>32856</v>
      </c>
      <c r="H15062" s="121" t="s">
        <v>41</v>
      </c>
      <c r="I15062" s="121" t="s">
        <v>30</v>
      </c>
      <c r="J15062" s="121" t="s">
        <v>31</v>
      </c>
      <c r="K15062" s="121" t="s">
        <v>65</v>
      </c>
      <c r="L15062" s="157" t="s">
        <v>32</v>
      </c>
      <c r="M15062" s="120" t="s">
        <v>78</v>
      </c>
    </row>
    <row r="15063" spans="1:25">
      <c r="A15063" s="116">
        <v>15063</v>
      </c>
      <c r="B15063" s="129">
        <v>44592</v>
      </c>
      <c r="D15063" s="120" t="s">
        <v>580</v>
      </c>
      <c r="E15063" s="120" t="s">
        <v>33538</v>
      </c>
      <c r="F15063" s="209" t="s">
        <v>33539</v>
      </c>
      <c r="G15063" s="119" t="s">
        <v>33540</v>
      </c>
      <c r="H15063" s="121" t="s">
        <v>41</v>
      </c>
      <c r="I15063" s="121" t="s">
        <v>42</v>
      </c>
      <c r="J15063" s="121" t="s">
        <v>82</v>
      </c>
      <c r="K15063" s="121" t="s">
        <v>65</v>
      </c>
      <c r="L15063" s="157" t="s">
        <v>32</v>
      </c>
      <c r="M15063" s="120" t="s">
        <v>78</v>
      </c>
    </row>
    <row r="15064" spans="1:25">
      <c r="A15064" s="116">
        <v>15064</v>
      </c>
      <c r="B15064" s="129">
        <v>44592</v>
      </c>
      <c r="D15064" s="120" t="s">
        <v>580</v>
      </c>
      <c r="E15064" s="120" t="s">
        <v>33541</v>
      </c>
      <c r="F15064" s="209" t="s">
        <v>12700</v>
      </c>
      <c r="G15064" s="119" t="s">
        <v>32330</v>
      </c>
      <c r="H15064" s="121" t="s">
        <v>29</v>
      </c>
      <c r="I15064" s="121" t="s">
        <v>30</v>
      </c>
      <c r="K15064" s="121" t="s">
        <v>65</v>
      </c>
      <c r="L15064" s="157" t="s">
        <v>32</v>
      </c>
      <c r="M15064" s="120" t="s">
        <v>78</v>
      </c>
    </row>
    <row r="15065" spans="1:25" ht="27.6">
      <c r="A15065" s="116">
        <v>15065</v>
      </c>
      <c r="B15065" s="129">
        <v>44592</v>
      </c>
      <c r="D15065" s="120" t="s">
        <v>580</v>
      </c>
      <c r="E15065" s="120" t="s">
        <v>33542</v>
      </c>
      <c r="F15065" s="209" t="s">
        <v>33543</v>
      </c>
      <c r="G15065" s="119" t="s">
        <v>33544</v>
      </c>
      <c r="H15065" s="121" t="s">
        <v>344</v>
      </c>
      <c r="I15065" s="121" t="s">
        <v>42</v>
      </c>
      <c r="J15065" s="121" t="s">
        <v>82</v>
      </c>
      <c r="K15065" s="121" t="s">
        <v>65</v>
      </c>
      <c r="L15065" s="157" t="s">
        <v>32</v>
      </c>
      <c r="M15065" s="120" t="s">
        <v>78</v>
      </c>
    </row>
    <row r="15066" spans="1:25">
      <c r="A15066" s="116">
        <v>15066</v>
      </c>
      <c r="B15066" s="129">
        <v>44592</v>
      </c>
      <c r="D15066" s="120" t="s">
        <v>580</v>
      </c>
      <c r="E15066" s="120" t="s">
        <v>33545</v>
      </c>
      <c r="F15066" s="209" t="s">
        <v>3235</v>
      </c>
      <c r="G15066" s="119" t="s">
        <v>27817</v>
      </c>
      <c r="H15066" s="121" t="s">
        <v>41</v>
      </c>
      <c r="I15066" s="121" t="s">
        <v>30</v>
      </c>
      <c r="J15066" s="121" t="s">
        <v>87</v>
      </c>
      <c r="K15066" s="121" t="s">
        <v>65</v>
      </c>
      <c r="L15066" s="157" t="s">
        <v>32</v>
      </c>
      <c r="M15066" s="120" t="s">
        <v>78</v>
      </c>
    </row>
    <row r="15067" spans="1:25">
      <c r="A15067" s="116">
        <v>15067</v>
      </c>
      <c r="B15067" s="129">
        <v>44592</v>
      </c>
      <c r="D15067" s="120" t="s">
        <v>580</v>
      </c>
      <c r="E15067" s="120" t="s">
        <v>33546</v>
      </c>
      <c r="F15067" s="209" t="s">
        <v>33547</v>
      </c>
      <c r="G15067" s="119" t="s">
        <v>33548</v>
      </c>
      <c r="H15067" s="121" t="s">
        <v>53</v>
      </c>
      <c r="I15067" s="121" t="s">
        <v>30</v>
      </c>
      <c r="J15067" s="121" t="s">
        <v>87</v>
      </c>
      <c r="K15067" s="121" t="s">
        <v>65</v>
      </c>
      <c r="L15067" s="157" t="s">
        <v>32</v>
      </c>
      <c r="M15067" s="120" t="s">
        <v>78</v>
      </c>
    </row>
    <row r="15068" spans="1:25" ht="27.6">
      <c r="A15068" s="116">
        <v>15068</v>
      </c>
      <c r="B15068" s="129">
        <v>44592</v>
      </c>
      <c r="D15068" s="120" t="s">
        <v>580</v>
      </c>
      <c r="E15068" s="120" t="s">
        <v>33549</v>
      </c>
      <c r="F15068" s="209" t="s">
        <v>33550</v>
      </c>
      <c r="G15068" s="119" t="s">
        <v>33551</v>
      </c>
      <c r="H15068" s="121" t="s">
        <v>53</v>
      </c>
      <c r="I15068" s="121" t="s">
        <v>30</v>
      </c>
      <c r="J15068" s="121" t="s">
        <v>529</v>
      </c>
      <c r="K15068" s="121" t="s">
        <v>65</v>
      </c>
      <c r="L15068" s="157" t="s">
        <v>32</v>
      </c>
      <c r="M15068" s="120" t="s">
        <v>78</v>
      </c>
    </row>
    <row r="15069" spans="1:25">
      <c r="A15069" s="116">
        <v>15069</v>
      </c>
      <c r="B15069" s="129">
        <v>44592</v>
      </c>
      <c r="D15069" s="120" t="s">
        <v>580</v>
      </c>
      <c r="E15069" s="120" t="s">
        <v>33552</v>
      </c>
      <c r="F15069" s="209" t="s">
        <v>33553</v>
      </c>
      <c r="G15069" s="119" t="s">
        <v>33554</v>
      </c>
      <c r="H15069" s="121" t="s">
        <v>29</v>
      </c>
      <c r="I15069" s="121" t="s">
        <v>30</v>
      </c>
      <c r="J15069" s="121" t="s">
        <v>1544</v>
      </c>
      <c r="K15069" s="121" t="s">
        <v>65</v>
      </c>
      <c r="L15069" s="157" t="s">
        <v>32</v>
      </c>
      <c r="M15069" s="120" t="s">
        <v>78</v>
      </c>
    </row>
    <row r="15070" spans="1:25">
      <c r="A15070" s="116">
        <v>15070</v>
      </c>
      <c r="B15070" s="129">
        <v>44593</v>
      </c>
      <c r="D15070" s="120" t="s">
        <v>580</v>
      </c>
      <c r="E15070" s="120" t="s">
        <v>33555</v>
      </c>
      <c r="F15070" s="209" t="s">
        <v>33556</v>
      </c>
      <c r="G15070" s="119" t="s">
        <v>33557</v>
      </c>
      <c r="H15070" s="121" t="s">
        <v>41</v>
      </c>
      <c r="I15070" s="121" t="s">
        <v>30</v>
      </c>
      <c r="J15070" s="121" t="s">
        <v>7142</v>
      </c>
      <c r="K15070" s="121" t="s">
        <v>65</v>
      </c>
      <c r="L15070" s="157" t="s">
        <v>32</v>
      </c>
      <c r="M15070" s="120" t="s">
        <v>33</v>
      </c>
      <c r="N15070" s="131">
        <v>44593</v>
      </c>
      <c r="O15070" s="131">
        <v>44655</v>
      </c>
    </row>
    <row r="15071" spans="1:25">
      <c r="A15071" s="116">
        <v>15071</v>
      </c>
      <c r="B15071" s="129">
        <v>44593</v>
      </c>
      <c r="D15071" s="120" t="s">
        <v>580</v>
      </c>
      <c r="E15071" s="120" t="s">
        <v>33558</v>
      </c>
      <c r="F15071" s="209" t="s">
        <v>33559</v>
      </c>
      <c r="G15071" s="119" t="s">
        <v>20337</v>
      </c>
      <c r="H15071" s="121" t="s">
        <v>41</v>
      </c>
      <c r="I15071" s="121" t="s">
        <v>30</v>
      </c>
      <c r="J15071" s="121" t="s">
        <v>87</v>
      </c>
      <c r="K15071" s="121" t="s">
        <v>65</v>
      </c>
      <c r="L15071" s="157" t="s">
        <v>32</v>
      </c>
      <c r="M15071" s="120" t="s">
        <v>33</v>
      </c>
      <c r="N15071" s="131">
        <v>44593</v>
      </c>
      <c r="O15071" s="131">
        <v>44655</v>
      </c>
    </row>
    <row r="15072" spans="1:25" ht="27.6">
      <c r="A15072" s="116">
        <v>15072</v>
      </c>
      <c r="B15072" s="129">
        <v>44593</v>
      </c>
      <c r="D15072" s="120" t="s">
        <v>580</v>
      </c>
      <c r="E15072" s="120" t="s">
        <v>33560</v>
      </c>
      <c r="F15072" s="209" t="s">
        <v>33561</v>
      </c>
      <c r="G15072" s="119" t="s">
        <v>33562</v>
      </c>
      <c r="H15072" s="121" t="s">
        <v>41</v>
      </c>
      <c r="I15072" s="121" t="s">
        <v>30</v>
      </c>
      <c r="J15072" s="121" t="s">
        <v>31</v>
      </c>
      <c r="K15072" s="121" t="s">
        <v>65</v>
      </c>
      <c r="L15072" s="157" t="s">
        <v>32</v>
      </c>
      <c r="M15072" s="120" t="s">
        <v>33</v>
      </c>
      <c r="N15072" s="131">
        <v>44593</v>
      </c>
      <c r="O15072" s="131">
        <v>44655</v>
      </c>
    </row>
    <row r="15073" spans="1:19" ht="27.6">
      <c r="A15073" s="116">
        <v>15073</v>
      </c>
      <c r="B15073" s="129">
        <v>44593</v>
      </c>
      <c r="D15073" s="120" t="s">
        <v>580</v>
      </c>
      <c r="E15073" s="120" t="s">
        <v>33563</v>
      </c>
      <c r="F15073" s="209" t="s">
        <v>33564</v>
      </c>
      <c r="G15073" s="119" t="s">
        <v>33565</v>
      </c>
      <c r="H15073" s="121" t="s">
        <v>192</v>
      </c>
      <c r="I15073" s="121" t="s">
        <v>30</v>
      </c>
      <c r="J15073" s="121" t="s">
        <v>1540</v>
      </c>
      <c r="K15073" s="121" t="s">
        <v>65</v>
      </c>
      <c r="L15073" s="157" t="s">
        <v>32</v>
      </c>
      <c r="M15073" s="120" t="s">
        <v>78</v>
      </c>
    </row>
    <row r="15074" spans="1:19" ht="27.6">
      <c r="A15074" s="116">
        <v>15074</v>
      </c>
      <c r="B15074" s="129">
        <v>44593</v>
      </c>
      <c r="D15074" s="120" t="s">
        <v>580</v>
      </c>
      <c r="E15074" s="120" t="s">
        <v>33566</v>
      </c>
      <c r="F15074" s="209" t="s">
        <v>33567</v>
      </c>
      <c r="G15074" s="119" t="s">
        <v>28504</v>
      </c>
      <c r="H15074" s="121" t="s">
        <v>160</v>
      </c>
      <c r="I15074" s="121" t="s">
        <v>30</v>
      </c>
      <c r="J15074" s="121" t="s">
        <v>485</v>
      </c>
      <c r="K15074" s="121" t="s">
        <v>65</v>
      </c>
      <c r="L15074" s="157" t="s">
        <v>32</v>
      </c>
      <c r="M15074" s="120" t="s">
        <v>78</v>
      </c>
    </row>
    <row r="15075" spans="1:19" ht="27.6">
      <c r="A15075" s="116">
        <v>15075</v>
      </c>
      <c r="B15075" s="129">
        <v>44593</v>
      </c>
      <c r="D15075" s="120" t="s">
        <v>580</v>
      </c>
      <c r="E15075" s="120" t="s">
        <v>33568</v>
      </c>
      <c r="F15075" s="209" t="s">
        <v>33569</v>
      </c>
      <c r="G15075" s="119" t="s">
        <v>33570</v>
      </c>
      <c r="H15075" s="121" t="s">
        <v>41</v>
      </c>
      <c r="I15075" s="121" t="s">
        <v>42</v>
      </c>
      <c r="J15075" s="121" t="s">
        <v>72</v>
      </c>
      <c r="K15075" s="121" t="s">
        <v>65</v>
      </c>
      <c r="L15075" s="157" t="s">
        <v>32</v>
      </c>
      <c r="M15075" s="120" t="s">
        <v>33</v>
      </c>
      <c r="N15075" s="131">
        <v>44593</v>
      </c>
      <c r="O15075" s="131">
        <v>44600</v>
      </c>
      <c r="S15075" s="120" t="s">
        <v>135</v>
      </c>
    </row>
    <row r="15076" spans="1:19" ht="27.6">
      <c r="A15076" s="116">
        <v>15076</v>
      </c>
      <c r="B15076" s="129">
        <v>44593</v>
      </c>
      <c r="D15076" s="120" t="s">
        <v>580</v>
      </c>
      <c r="E15076" s="120" t="s">
        <v>33571</v>
      </c>
      <c r="F15076" s="209" t="s">
        <v>33572</v>
      </c>
      <c r="G15076" s="119" t="s">
        <v>6284</v>
      </c>
      <c r="H15076" s="121" t="s">
        <v>53</v>
      </c>
      <c r="I15076" s="121" t="s">
        <v>30</v>
      </c>
      <c r="J15076" s="121" t="s">
        <v>5018</v>
      </c>
      <c r="K15076" s="121" t="s">
        <v>65</v>
      </c>
      <c r="L15076" s="157" t="s">
        <v>32</v>
      </c>
      <c r="M15076" s="120" t="s">
        <v>78</v>
      </c>
    </row>
    <row r="15077" spans="1:19">
      <c r="A15077" s="116">
        <v>15077</v>
      </c>
      <c r="B15077" s="129">
        <v>44593</v>
      </c>
      <c r="D15077" s="120" t="s">
        <v>580</v>
      </c>
      <c r="E15077" s="120" t="s">
        <v>33573</v>
      </c>
      <c r="F15077" s="209" t="s">
        <v>33574</v>
      </c>
      <c r="G15077" s="119" t="s">
        <v>33575</v>
      </c>
      <c r="H15077" s="121" t="s">
        <v>177</v>
      </c>
      <c r="I15077" s="121" t="s">
        <v>30</v>
      </c>
      <c r="J15077" s="121" t="s">
        <v>87</v>
      </c>
      <c r="K15077" s="121" t="s">
        <v>65</v>
      </c>
      <c r="L15077" s="157" t="s">
        <v>32</v>
      </c>
      <c r="M15077" s="120" t="s">
        <v>78</v>
      </c>
    </row>
    <row r="15078" spans="1:19">
      <c r="A15078" s="116">
        <v>15078</v>
      </c>
      <c r="B15078" s="129">
        <v>44593</v>
      </c>
      <c r="D15078" s="120" t="s">
        <v>580</v>
      </c>
      <c r="E15078" s="120" t="s">
        <v>33576</v>
      </c>
      <c r="F15078" s="209" t="s">
        <v>33577</v>
      </c>
      <c r="G15078" s="119" t="s">
        <v>30708</v>
      </c>
      <c r="H15078" s="121" t="s">
        <v>177</v>
      </c>
      <c r="I15078" s="121" t="s">
        <v>42</v>
      </c>
      <c r="J15078" s="121" t="s">
        <v>72</v>
      </c>
      <c r="K15078" s="121" t="s">
        <v>65</v>
      </c>
      <c r="L15078" s="157" t="s">
        <v>32</v>
      </c>
      <c r="M15078" s="120" t="s">
        <v>78</v>
      </c>
    </row>
    <row r="15079" spans="1:19">
      <c r="A15079" s="116">
        <v>15079</v>
      </c>
      <c r="B15079" s="129">
        <v>44593</v>
      </c>
      <c r="D15079" s="120" t="s">
        <v>580</v>
      </c>
      <c r="E15079" s="120" t="s">
        <v>33578</v>
      </c>
      <c r="F15079" s="209" t="s">
        <v>33579</v>
      </c>
      <c r="G15079" s="119" t="s">
        <v>33580</v>
      </c>
      <c r="H15079" s="121" t="s">
        <v>29</v>
      </c>
      <c r="I15079" s="121" t="s">
        <v>30</v>
      </c>
      <c r="J15079" s="121" t="s">
        <v>33581</v>
      </c>
      <c r="K15079" s="121" t="s">
        <v>65</v>
      </c>
      <c r="L15079" s="157" t="s">
        <v>32</v>
      </c>
      <c r="M15079" s="120" t="s">
        <v>33</v>
      </c>
      <c r="N15079" s="131">
        <v>44608</v>
      </c>
      <c r="O15079" s="131">
        <v>44655</v>
      </c>
    </row>
    <row r="15080" spans="1:19">
      <c r="A15080" s="116">
        <v>15080</v>
      </c>
      <c r="B15080" s="129">
        <v>44593</v>
      </c>
      <c r="D15080" s="120" t="s">
        <v>580</v>
      </c>
      <c r="E15080" s="120" t="s">
        <v>33582</v>
      </c>
      <c r="F15080" s="209" t="s">
        <v>20474</v>
      </c>
      <c r="G15080" s="119" t="s">
        <v>28507</v>
      </c>
      <c r="H15080" s="121" t="s">
        <v>1173</v>
      </c>
      <c r="I15080" s="121" t="s">
        <v>42</v>
      </c>
      <c r="J15080" s="121" t="s">
        <v>72</v>
      </c>
      <c r="K15080" s="121" t="s">
        <v>65</v>
      </c>
      <c r="L15080" s="157" t="s">
        <v>32</v>
      </c>
      <c r="M15080" s="120" t="s">
        <v>78</v>
      </c>
    </row>
    <row r="15081" spans="1:19" ht="27.6">
      <c r="A15081" s="116">
        <v>15081</v>
      </c>
      <c r="B15081" s="129">
        <v>44593</v>
      </c>
      <c r="D15081" s="120" t="s">
        <v>580</v>
      </c>
      <c r="E15081" s="120" t="s">
        <v>33583</v>
      </c>
      <c r="F15081" s="209" t="s">
        <v>33584</v>
      </c>
      <c r="G15081" s="119" t="s">
        <v>33575</v>
      </c>
      <c r="H15081" s="121" t="s">
        <v>177</v>
      </c>
      <c r="I15081" s="121" t="s">
        <v>30</v>
      </c>
      <c r="J15081" s="121" t="s">
        <v>3886</v>
      </c>
      <c r="K15081" s="121" t="s">
        <v>65</v>
      </c>
      <c r="L15081" s="157" t="s">
        <v>32</v>
      </c>
      <c r="M15081" s="120" t="s">
        <v>33</v>
      </c>
      <c r="N15081" s="131">
        <v>44600</v>
      </c>
      <c r="O15081" s="131">
        <v>44655</v>
      </c>
    </row>
    <row r="15082" spans="1:19">
      <c r="A15082" s="116">
        <v>15082</v>
      </c>
      <c r="B15082" s="129">
        <v>44593</v>
      </c>
      <c r="D15082" s="120" t="s">
        <v>580</v>
      </c>
      <c r="E15082" s="120" t="s">
        <v>33585</v>
      </c>
      <c r="F15082" s="209" t="s">
        <v>33586</v>
      </c>
      <c r="G15082" s="119" t="s">
        <v>33587</v>
      </c>
      <c r="H15082" s="121" t="s">
        <v>41</v>
      </c>
      <c r="I15082" s="121" t="s">
        <v>30</v>
      </c>
      <c r="J15082" s="121" t="s">
        <v>87</v>
      </c>
      <c r="K15082" s="121" t="s">
        <v>65</v>
      </c>
      <c r="L15082" s="157" t="s">
        <v>32</v>
      </c>
      <c r="M15082" s="120" t="s">
        <v>78</v>
      </c>
    </row>
    <row r="15083" spans="1:19">
      <c r="A15083" s="116">
        <v>15083</v>
      </c>
      <c r="B15083" s="129">
        <v>44593</v>
      </c>
      <c r="D15083" s="120" t="s">
        <v>580</v>
      </c>
      <c r="E15083" s="120" t="s">
        <v>33588</v>
      </c>
      <c r="F15083" s="209" t="s">
        <v>16572</v>
      </c>
      <c r="G15083" s="119" t="s">
        <v>32363</v>
      </c>
      <c r="H15083" s="121" t="s">
        <v>41</v>
      </c>
      <c r="I15083" s="121" t="s">
        <v>30</v>
      </c>
      <c r="J15083" s="121" t="s">
        <v>7280</v>
      </c>
      <c r="K15083" s="121" t="s">
        <v>65</v>
      </c>
      <c r="L15083" s="157" t="s">
        <v>32</v>
      </c>
      <c r="M15083" s="120" t="s">
        <v>184</v>
      </c>
      <c r="N15083" s="131">
        <v>44594</v>
      </c>
      <c r="O15083" s="131">
        <v>44628</v>
      </c>
    </row>
    <row r="15084" spans="1:19" ht="27.6">
      <c r="A15084" s="116">
        <v>15084</v>
      </c>
      <c r="B15084" s="129">
        <v>44593</v>
      </c>
      <c r="D15084" s="120" t="s">
        <v>580</v>
      </c>
      <c r="E15084" s="120" t="s">
        <v>33589</v>
      </c>
      <c r="F15084" s="209" t="s">
        <v>33590</v>
      </c>
      <c r="G15084" s="119" t="s">
        <v>33591</v>
      </c>
      <c r="H15084" s="121" t="s">
        <v>461</v>
      </c>
      <c r="I15084" s="121" t="s">
        <v>30</v>
      </c>
      <c r="J15084" s="121" t="s">
        <v>87</v>
      </c>
      <c r="K15084" s="121" t="s">
        <v>584</v>
      </c>
      <c r="L15084" s="157" t="s">
        <v>32</v>
      </c>
      <c r="M15084" s="120" t="s">
        <v>78</v>
      </c>
    </row>
    <row r="15085" spans="1:19">
      <c r="A15085" s="116">
        <v>15085</v>
      </c>
      <c r="B15085" s="129">
        <v>44593</v>
      </c>
      <c r="D15085" s="120" t="s">
        <v>580</v>
      </c>
      <c r="E15085" s="120" t="s">
        <v>33592</v>
      </c>
      <c r="F15085" s="209" t="s">
        <v>33593</v>
      </c>
      <c r="G15085" s="119" t="s">
        <v>33565</v>
      </c>
      <c r="H15085" s="121" t="s">
        <v>192</v>
      </c>
      <c r="I15085" s="121" t="s">
        <v>42</v>
      </c>
      <c r="J15085" s="121" t="s">
        <v>72</v>
      </c>
      <c r="K15085" s="121" t="s">
        <v>65</v>
      </c>
      <c r="L15085" s="157" t="s">
        <v>32</v>
      </c>
      <c r="M15085" s="120" t="s">
        <v>33</v>
      </c>
      <c r="N15085" s="131">
        <v>44620</v>
      </c>
      <c r="O15085" s="131">
        <v>44655</v>
      </c>
    </row>
    <row r="15086" spans="1:19">
      <c r="A15086" s="116">
        <v>15086</v>
      </c>
      <c r="B15086" s="129">
        <v>44593</v>
      </c>
      <c r="D15086" s="120" t="s">
        <v>580</v>
      </c>
      <c r="E15086" s="120" t="s">
        <v>33594</v>
      </c>
      <c r="F15086" s="209" t="s">
        <v>33595</v>
      </c>
      <c r="G15086" s="119" t="s">
        <v>33596</v>
      </c>
      <c r="H15086" s="121" t="s">
        <v>41</v>
      </c>
      <c r="I15086" s="121" t="s">
        <v>42</v>
      </c>
      <c r="J15086" s="121" t="s">
        <v>72</v>
      </c>
      <c r="K15086" s="121" t="s">
        <v>65</v>
      </c>
      <c r="L15086" s="157" t="s">
        <v>32</v>
      </c>
      <c r="M15086" s="120" t="s">
        <v>78</v>
      </c>
    </row>
    <row r="15087" spans="1:19">
      <c r="A15087" s="116">
        <v>15087</v>
      </c>
      <c r="B15087" s="129">
        <v>44593</v>
      </c>
      <c r="D15087" s="120" t="s">
        <v>580</v>
      </c>
      <c r="E15087" s="120" t="s">
        <v>33597</v>
      </c>
      <c r="F15087" s="209" t="s">
        <v>16736</v>
      </c>
      <c r="G15087" s="119" t="s">
        <v>33598</v>
      </c>
      <c r="H15087" s="121" t="s">
        <v>29</v>
      </c>
      <c r="I15087" s="121" t="s">
        <v>30</v>
      </c>
      <c r="J15087" s="121" t="s">
        <v>7087</v>
      </c>
      <c r="K15087" s="121" t="s">
        <v>65</v>
      </c>
      <c r="L15087" s="157" t="s">
        <v>32</v>
      </c>
      <c r="M15087" s="120" t="s">
        <v>78</v>
      </c>
    </row>
    <row r="15088" spans="1:19" ht="27.6">
      <c r="A15088" s="116">
        <v>15088</v>
      </c>
      <c r="B15088" s="129">
        <v>44593</v>
      </c>
      <c r="D15088" s="120" t="s">
        <v>580</v>
      </c>
      <c r="E15088" s="120" t="s">
        <v>33599</v>
      </c>
      <c r="F15088" s="209" t="s">
        <v>33600</v>
      </c>
      <c r="G15088" s="119" t="s">
        <v>33601</v>
      </c>
      <c r="H15088" s="121" t="s">
        <v>140</v>
      </c>
      <c r="I15088" s="121" t="s">
        <v>30</v>
      </c>
      <c r="J15088" s="121" t="s">
        <v>77</v>
      </c>
      <c r="K15088" s="121" t="s">
        <v>65</v>
      </c>
      <c r="L15088" s="157" t="s">
        <v>32</v>
      </c>
      <c r="M15088" s="120" t="s">
        <v>33</v>
      </c>
      <c r="N15088" s="131">
        <v>44593</v>
      </c>
      <c r="O15088" s="131">
        <v>44655</v>
      </c>
    </row>
    <row r="15089" spans="1:14" ht="27.6">
      <c r="A15089" s="116">
        <v>15089</v>
      </c>
      <c r="B15089" s="129">
        <v>44593</v>
      </c>
      <c r="D15089" s="120" t="s">
        <v>580</v>
      </c>
      <c r="E15089" s="120" t="s">
        <v>33602</v>
      </c>
      <c r="F15089" s="209" t="s">
        <v>33603</v>
      </c>
      <c r="G15089" s="119" t="s">
        <v>33604</v>
      </c>
      <c r="H15089" s="121" t="s">
        <v>29</v>
      </c>
      <c r="I15089" s="121" t="s">
        <v>42</v>
      </c>
      <c r="J15089" s="121" t="s">
        <v>72</v>
      </c>
      <c r="K15089" s="121" t="s">
        <v>65</v>
      </c>
      <c r="L15089" s="157" t="s">
        <v>32</v>
      </c>
      <c r="M15089" s="120" t="s">
        <v>78</v>
      </c>
    </row>
    <row r="15090" spans="1:14">
      <c r="A15090" s="116">
        <v>15090</v>
      </c>
      <c r="B15090" s="129">
        <v>44593</v>
      </c>
      <c r="D15090" s="120" t="s">
        <v>580</v>
      </c>
      <c r="E15090" s="120" t="s">
        <v>33605</v>
      </c>
      <c r="F15090" s="209" t="s">
        <v>33606</v>
      </c>
      <c r="G15090" s="119" t="s">
        <v>32363</v>
      </c>
      <c r="H15090" s="121" t="s">
        <v>41</v>
      </c>
      <c r="I15090" s="121" t="s">
        <v>30</v>
      </c>
      <c r="J15090" s="121" t="s">
        <v>7271</v>
      </c>
      <c r="K15090" s="121" t="s">
        <v>65</v>
      </c>
      <c r="L15090" s="157" t="s">
        <v>32</v>
      </c>
      <c r="M15090" s="120" t="s">
        <v>78</v>
      </c>
    </row>
    <row r="15091" spans="1:14" ht="27.6">
      <c r="A15091" s="116">
        <v>15091</v>
      </c>
      <c r="B15091" s="129">
        <v>44593</v>
      </c>
      <c r="D15091" s="120" t="s">
        <v>580</v>
      </c>
      <c r="E15091" s="120" t="s">
        <v>33607</v>
      </c>
      <c r="F15091" s="209" t="s">
        <v>33608</v>
      </c>
      <c r="G15091" s="119" t="s">
        <v>33609</v>
      </c>
      <c r="H15091" s="121" t="s">
        <v>177</v>
      </c>
      <c r="I15091" s="121" t="s">
        <v>30</v>
      </c>
      <c r="J15091" s="121" t="s">
        <v>31</v>
      </c>
      <c r="K15091" s="121" t="s">
        <v>65</v>
      </c>
      <c r="L15091" s="157" t="s">
        <v>32</v>
      </c>
      <c r="M15091" s="120" t="s">
        <v>78</v>
      </c>
    </row>
    <row r="15092" spans="1:14" ht="27.6">
      <c r="A15092" s="116">
        <v>15092</v>
      </c>
      <c r="B15092" s="129">
        <v>44593</v>
      </c>
      <c r="D15092" s="120" t="s">
        <v>580</v>
      </c>
      <c r="E15092" s="120" t="s">
        <v>33610</v>
      </c>
      <c r="F15092" s="209" t="s">
        <v>33611</v>
      </c>
      <c r="G15092" s="119" t="s">
        <v>33612</v>
      </c>
      <c r="H15092" s="121" t="s">
        <v>177</v>
      </c>
      <c r="I15092" s="121" t="s">
        <v>30</v>
      </c>
      <c r="J15092" s="121" t="s">
        <v>7142</v>
      </c>
      <c r="K15092" s="121" t="s">
        <v>65</v>
      </c>
      <c r="L15092" s="157" t="s">
        <v>32</v>
      </c>
      <c r="M15092" s="120" t="s">
        <v>78</v>
      </c>
    </row>
    <row r="15093" spans="1:14">
      <c r="A15093" s="116">
        <v>15093</v>
      </c>
      <c r="B15093" s="129">
        <v>44593</v>
      </c>
      <c r="D15093" s="120" t="s">
        <v>580</v>
      </c>
      <c r="E15093" s="120" t="s">
        <v>33613</v>
      </c>
      <c r="F15093" s="209" t="s">
        <v>33614</v>
      </c>
      <c r="G15093" s="119" t="s">
        <v>33615</v>
      </c>
      <c r="H15093" s="121" t="s">
        <v>97</v>
      </c>
      <c r="I15093" s="121" t="s">
        <v>42</v>
      </c>
      <c r="J15093" s="121" t="s">
        <v>72</v>
      </c>
      <c r="K15093" s="121" t="s">
        <v>65</v>
      </c>
      <c r="L15093" s="157" t="s">
        <v>32</v>
      </c>
      <c r="M15093" s="120" t="s">
        <v>78</v>
      </c>
    </row>
    <row r="15094" spans="1:14">
      <c r="A15094" s="116">
        <v>15094</v>
      </c>
      <c r="B15094" s="129">
        <v>44593</v>
      </c>
      <c r="D15094" s="120" t="s">
        <v>580</v>
      </c>
      <c r="E15094" s="120" t="s">
        <v>33616</v>
      </c>
      <c r="F15094" s="209" t="s">
        <v>33617</v>
      </c>
      <c r="G15094" s="119" t="s">
        <v>33618</v>
      </c>
      <c r="H15094" s="121" t="s">
        <v>29</v>
      </c>
      <c r="I15094" s="121" t="s">
        <v>30</v>
      </c>
      <c r="J15094" s="121" t="s">
        <v>87</v>
      </c>
      <c r="K15094" s="121" t="s">
        <v>65</v>
      </c>
      <c r="L15094" s="157" t="s">
        <v>32</v>
      </c>
      <c r="M15094" s="120" t="s">
        <v>78</v>
      </c>
    </row>
    <row r="15095" spans="1:14" ht="27.6">
      <c r="A15095" s="116">
        <v>15095</v>
      </c>
      <c r="B15095" s="129">
        <v>44593</v>
      </c>
      <c r="D15095" s="120" t="s">
        <v>580</v>
      </c>
      <c r="E15095" s="120" t="s">
        <v>33619</v>
      </c>
      <c r="F15095" s="209" t="s">
        <v>33620</v>
      </c>
      <c r="G15095" s="119" t="s">
        <v>33621</v>
      </c>
      <c r="H15095" s="121" t="s">
        <v>53</v>
      </c>
      <c r="I15095" s="121" t="s">
        <v>30</v>
      </c>
      <c r="J15095" s="121" t="s">
        <v>5018</v>
      </c>
      <c r="K15095" s="121" t="s">
        <v>65</v>
      </c>
      <c r="L15095" s="157" t="s">
        <v>32</v>
      </c>
      <c r="M15095" s="120" t="s">
        <v>78</v>
      </c>
    </row>
    <row r="15096" spans="1:14" ht="27.6">
      <c r="A15096" s="116">
        <v>15096</v>
      </c>
      <c r="B15096" s="129">
        <v>44593</v>
      </c>
      <c r="D15096" s="120" t="s">
        <v>580</v>
      </c>
      <c r="E15096" s="120" t="s">
        <v>33622</v>
      </c>
      <c r="F15096" s="209" t="s">
        <v>33623</v>
      </c>
      <c r="G15096" s="119" t="s">
        <v>33624</v>
      </c>
      <c r="H15096" s="121" t="s">
        <v>177</v>
      </c>
      <c r="I15096" s="121" t="s">
        <v>30</v>
      </c>
      <c r="J15096" s="121" t="s">
        <v>87</v>
      </c>
      <c r="K15096" s="121" t="s">
        <v>65</v>
      </c>
      <c r="L15096" s="157" t="s">
        <v>32</v>
      </c>
      <c r="M15096" s="120" t="s">
        <v>78</v>
      </c>
    </row>
    <row r="15097" spans="1:14">
      <c r="A15097" s="116">
        <v>15097</v>
      </c>
      <c r="B15097" s="129">
        <v>44593</v>
      </c>
      <c r="D15097" s="120" t="s">
        <v>580</v>
      </c>
      <c r="E15097" s="120" t="s">
        <v>33625</v>
      </c>
      <c r="F15097" s="209" t="s">
        <v>8061</v>
      </c>
      <c r="G15097" s="119" t="s">
        <v>33626</v>
      </c>
      <c r="H15097" s="121" t="s">
        <v>41</v>
      </c>
      <c r="I15097" s="121" t="s">
        <v>30</v>
      </c>
      <c r="J15097" s="121" t="s">
        <v>77</v>
      </c>
      <c r="K15097" s="121" t="s">
        <v>65</v>
      </c>
      <c r="L15097" s="157" t="s">
        <v>32</v>
      </c>
      <c r="M15097" s="120" t="s">
        <v>78</v>
      </c>
    </row>
    <row r="15098" spans="1:14" ht="27.6">
      <c r="A15098" s="116">
        <v>15098</v>
      </c>
      <c r="B15098" s="129">
        <v>44593</v>
      </c>
      <c r="D15098" s="120" t="s">
        <v>580</v>
      </c>
      <c r="E15098" s="120" t="s">
        <v>33627</v>
      </c>
      <c r="F15098" s="209" t="s">
        <v>33628</v>
      </c>
      <c r="G15098" s="119" t="s">
        <v>30571</v>
      </c>
      <c r="H15098" s="121" t="s">
        <v>41</v>
      </c>
      <c r="I15098" s="121" t="s">
        <v>30</v>
      </c>
      <c r="J15098" s="121" t="s">
        <v>87</v>
      </c>
      <c r="K15098" s="121" t="s">
        <v>65</v>
      </c>
      <c r="L15098" s="157" t="s">
        <v>32</v>
      </c>
      <c r="M15098" s="120" t="s">
        <v>78</v>
      </c>
    </row>
    <row r="15099" spans="1:14" ht="27.6">
      <c r="A15099" s="116">
        <v>15099</v>
      </c>
      <c r="B15099" s="129">
        <v>44593</v>
      </c>
      <c r="D15099" s="120" t="s">
        <v>580</v>
      </c>
      <c r="E15099" s="120" t="s">
        <v>33629</v>
      </c>
      <c r="F15099" s="209" t="s">
        <v>33630</v>
      </c>
      <c r="G15099" s="119" t="s">
        <v>33621</v>
      </c>
      <c r="H15099" s="121" t="s">
        <v>53</v>
      </c>
      <c r="I15099" s="121" t="s">
        <v>30</v>
      </c>
      <c r="J15099" s="121" t="s">
        <v>7375</v>
      </c>
      <c r="K15099" s="121" t="s">
        <v>584</v>
      </c>
      <c r="L15099" s="157" t="s">
        <v>32</v>
      </c>
      <c r="M15099" s="120" t="s">
        <v>78</v>
      </c>
    </row>
    <row r="15100" spans="1:14" ht="27.6">
      <c r="A15100" s="116">
        <v>15100</v>
      </c>
      <c r="B15100" s="129">
        <v>44595</v>
      </c>
      <c r="D15100" s="120" t="s">
        <v>580</v>
      </c>
      <c r="E15100" s="120" t="s">
        <v>33631</v>
      </c>
      <c r="F15100" s="209" t="s">
        <v>33632</v>
      </c>
      <c r="G15100" s="119" t="s">
        <v>33633</v>
      </c>
      <c r="H15100" s="121" t="s">
        <v>53</v>
      </c>
      <c r="I15100" s="121" t="s">
        <v>30</v>
      </c>
      <c r="J15100" s="121" t="s">
        <v>87</v>
      </c>
      <c r="K15100" s="121" t="s">
        <v>65</v>
      </c>
      <c r="L15100" s="157" t="s">
        <v>32</v>
      </c>
      <c r="M15100" s="120" t="s">
        <v>78</v>
      </c>
    </row>
    <row r="15101" spans="1:14">
      <c r="A15101" s="116">
        <v>15101</v>
      </c>
      <c r="B15101" s="129">
        <v>44593</v>
      </c>
      <c r="D15101" s="120" t="s">
        <v>252</v>
      </c>
      <c r="E15101" s="120" t="s">
        <v>33634</v>
      </c>
      <c r="F15101" s="209" t="s">
        <v>33635</v>
      </c>
      <c r="G15101" s="119" t="s">
        <v>214</v>
      </c>
      <c r="H15101" s="121" t="s">
        <v>53</v>
      </c>
      <c r="I15101" s="121" t="s">
        <v>42</v>
      </c>
      <c r="J15101" s="121" t="s">
        <v>72</v>
      </c>
      <c r="K15101" s="121" t="s">
        <v>65</v>
      </c>
      <c r="L15101" s="157" t="s">
        <v>32</v>
      </c>
      <c r="M15101" s="120" t="s">
        <v>33</v>
      </c>
      <c r="N15101" s="131">
        <v>44594</v>
      </c>
    </row>
    <row r="15102" spans="1:14">
      <c r="A15102" s="116">
        <v>15102</v>
      </c>
      <c r="B15102" s="129">
        <v>44593</v>
      </c>
      <c r="D15102" s="120" t="s">
        <v>252</v>
      </c>
      <c r="E15102" s="120" t="s">
        <v>33636</v>
      </c>
      <c r="F15102" s="209" t="s">
        <v>2491</v>
      </c>
      <c r="G15102" s="119" t="s">
        <v>33637</v>
      </c>
      <c r="H15102" s="121" t="s">
        <v>192</v>
      </c>
      <c r="I15102" s="121" t="s">
        <v>30</v>
      </c>
      <c r="J15102" s="121" t="s">
        <v>7726</v>
      </c>
      <c r="K15102" s="121" t="s">
        <v>65</v>
      </c>
      <c r="L15102" s="157" t="s">
        <v>32</v>
      </c>
      <c r="M15102" s="120" t="s">
        <v>78</v>
      </c>
    </row>
    <row r="15103" spans="1:14">
      <c r="A15103" s="116">
        <v>15103</v>
      </c>
      <c r="B15103" s="129">
        <v>44593</v>
      </c>
      <c r="D15103" s="120" t="s">
        <v>252</v>
      </c>
      <c r="E15103" s="120" t="s">
        <v>33638</v>
      </c>
      <c r="F15103" s="209" t="s">
        <v>33639</v>
      </c>
      <c r="G15103" s="119" t="s">
        <v>33640</v>
      </c>
      <c r="H15103" s="121" t="s">
        <v>160</v>
      </c>
      <c r="I15103" s="121" t="s">
        <v>42</v>
      </c>
      <c r="J15103" s="121" t="s">
        <v>246</v>
      </c>
      <c r="K15103" s="121" t="s">
        <v>65</v>
      </c>
      <c r="L15103" s="157" t="s">
        <v>32</v>
      </c>
      <c r="M15103" s="120" t="s">
        <v>33</v>
      </c>
      <c r="N15103" s="131">
        <v>44594</v>
      </c>
    </row>
    <row r="15104" spans="1:14" ht="27.6">
      <c r="A15104" s="116">
        <v>15104</v>
      </c>
      <c r="B15104" s="129">
        <v>44593</v>
      </c>
      <c r="D15104" s="120" t="s">
        <v>252</v>
      </c>
      <c r="E15104" s="120" t="s">
        <v>33641</v>
      </c>
      <c r="F15104" s="209" t="s">
        <v>33642</v>
      </c>
      <c r="G15104" s="119" t="s">
        <v>33643</v>
      </c>
      <c r="H15104" s="121" t="s">
        <v>29</v>
      </c>
      <c r="I15104" s="121" t="s">
        <v>30</v>
      </c>
      <c r="J15104" s="121" t="s">
        <v>77</v>
      </c>
      <c r="K15104" s="121" t="s">
        <v>65</v>
      </c>
      <c r="L15104" s="157" t="s">
        <v>32</v>
      </c>
      <c r="M15104" s="120" t="s">
        <v>78</v>
      </c>
    </row>
    <row r="15105" spans="1:15" ht="27.6">
      <c r="A15105" s="116">
        <v>15105</v>
      </c>
      <c r="B15105" s="129">
        <v>44593</v>
      </c>
      <c r="D15105" s="120" t="s">
        <v>252</v>
      </c>
      <c r="E15105" s="120" t="s">
        <v>33644</v>
      </c>
      <c r="F15105" s="209" t="s">
        <v>33645</v>
      </c>
      <c r="G15105" s="119" t="s">
        <v>4802</v>
      </c>
      <c r="H15105" s="121" t="s">
        <v>192</v>
      </c>
      <c r="I15105" s="121" t="s">
        <v>30</v>
      </c>
      <c r="J15105" s="121" t="s">
        <v>3886</v>
      </c>
      <c r="K15105" s="121" t="s">
        <v>65</v>
      </c>
      <c r="L15105" s="157" t="s">
        <v>32</v>
      </c>
      <c r="M15105" s="120" t="s">
        <v>78</v>
      </c>
    </row>
    <row r="15106" spans="1:15" ht="27.6">
      <c r="A15106" s="116">
        <v>15106</v>
      </c>
      <c r="B15106" s="129">
        <v>44593</v>
      </c>
      <c r="D15106" s="120" t="s">
        <v>252</v>
      </c>
      <c r="E15106" t="s">
        <v>33646</v>
      </c>
      <c r="F15106" s="209" t="s">
        <v>33647</v>
      </c>
      <c r="G15106" s="119" t="s">
        <v>33648</v>
      </c>
      <c r="H15106" s="121" t="s">
        <v>41</v>
      </c>
      <c r="I15106" s="121" t="s">
        <v>63</v>
      </c>
      <c r="J15106" s="121" t="s">
        <v>108</v>
      </c>
      <c r="K15106" s="121" t="s">
        <v>65</v>
      </c>
      <c r="L15106" s="157" t="s">
        <v>32</v>
      </c>
      <c r="M15106" s="120" t="s">
        <v>33</v>
      </c>
      <c r="N15106" s="131">
        <v>44594</v>
      </c>
    </row>
    <row r="15107" spans="1:15">
      <c r="A15107" s="116">
        <v>15107</v>
      </c>
      <c r="B15107" s="129">
        <v>44593</v>
      </c>
      <c r="D15107" s="120" t="s">
        <v>252</v>
      </c>
      <c r="E15107" s="120" t="s">
        <v>33649</v>
      </c>
      <c r="F15107" s="209" t="s">
        <v>33650</v>
      </c>
      <c r="G15107" s="119" t="s">
        <v>33651</v>
      </c>
      <c r="H15107" s="121" t="s">
        <v>53</v>
      </c>
      <c r="I15107" s="121" t="s">
        <v>30</v>
      </c>
      <c r="J15107" s="121" t="s">
        <v>7216</v>
      </c>
      <c r="K15107" s="121" t="s">
        <v>65</v>
      </c>
      <c r="L15107" s="157" t="s">
        <v>32</v>
      </c>
      <c r="M15107" s="120" t="s">
        <v>78</v>
      </c>
    </row>
    <row r="15108" spans="1:15" ht="14.4">
      <c r="A15108" s="116">
        <v>15108</v>
      </c>
      <c r="B15108" s="129">
        <v>44593</v>
      </c>
      <c r="D15108" s="120" t="s">
        <v>252</v>
      </c>
      <c r="E15108" t="s">
        <v>33652</v>
      </c>
      <c r="F15108" s="209" t="s">
        <v>480</v>
      </c>
      <c r="G15108" s="119" t="s">
        <v>33653</v>
      </c>
      <c r="H15108" s="121" t="s">
        <v>192</v>
      </c>
      <c r="I15108" s="121" t="s">
        <v>30</v>
      </c>
      <c r="J15108" s="121" t="s">
        <v>15508</v>
      </c>
      <c r="K15108" s="121" t="s">
        <v>65</v>
      </c>
      <c r="L15108" s="157" t="s">
        <v>32</v>
      </c>
      <c r="M15108" s="120" t="s">
        <v>78</v>
      </c>
    </row>
    <row r="15109" spans="1:15" ht="27.6">
      <c r="A15109" s="116">
        <v>15109</v>
      </c>
      <c r="B15109" s="129">
        <v>44593</v>
      </c>
      <c r="D15109" s="120" t="s">
        <v>252</v>
      </c>
      <c r="E15109" s="120" t="s">
        <v>33654</v>
      </c>
      <c r="F15109" s="209" t="s">
        <v>33655</v>
      </c>
      <c r="G15109" s="119" t="s">
        <v>25068</v>
      </c>
      <c r="H15109" s="121" t="s">
        <v>192</v>
      </c>
      <c r="I15109" s="121" t="s">
        <v>30</v>
      </c>
      <c r="J15109" s="121" t="s">
        <v>7271</v>
      </c>
      <c r="K15109" s="121" t="s">
        <v>65</v>
      </c>
      <c r="L15109" s="157" t="s">
        <v>32</v>
      </c>
      <c r="M15109" s="120" t="s">
        <v>78</v>
      </c>
    </row>
    <row r="15110" spans="1:15">
      <c r="A15110" s="116">
        <v>15110</v>
      </c>
      <c r="B15110" s="129">
        <v>44593</v>
      </c>
      <c r="D15110" s="120" t="s">
        <v>252</v>
      </c>
      <c r="E15110" s="120" t="s">
        <v>33656</v>
      </c>
      <c r="F15110" s="209" t="s">
        <v>33657</v>
      </c>
      <c r="G15110" s="119" t="s">
        <v>33658</v>
      </c>
      <c r="H15110" s="121" t="s">
        <v>140</v>
      </c>
      <c r="I15110" s="121" t="s">
        <v>30</v>
      </c>
      <c r="J15110" s="121" t="s">
        <v>7620</v>
      </c>
      <c r="K15110" s="121" t="s">
        <v>65</v>
      </c>
      <c r="L15110" s="157" t="s">
        <v>32</v>
      </c>
      <c r="M15110" s="120" t="s">
        <v>78</v>
      </c>
    </row>
    <row r="15111" spans="1:15">
      <c r="A15111" s="116">
        <v>15111</v>
      </c>
      <c r="B15111" s="129">
        <v>44594</v>
      </c>
      <c r="D15111" s="120" t="s">
        <v>252</v>
      </c>
      <c r="E15111" s="120" t="s">
        <v>33659</v>
      </c>
      <c r="F15111" s="209" t="s">
        <v>33660</v>
      </c>
      <c r="G15111" s="119" t="s">
        <v>33661</v>
      </c>
      <c r="H15111" s="121" t="s">
        <v>1173</v>
      </c>
      <c r="I15111" s="121" t="s">
        <v>196</v>
      </c>
      <c r="J15111" s="121" t="s">
        <v>196</v>
      </c>
      <c r="K15111" s="121" t="s">
        <v>584</v>
      </c>
      <c r="L15111" s="157" t="s">
        <v>32</v>
      </c>
      <c r="M15111" s="120" t="s">
        <v>33</v>
      </c>
      <c r="N15111" s="131">
        <v>44593</v>
      </c>
      <c r="O15111" s="131">
        <v>44650</v>
      </c>
    </row>
    <row r="15112" spans="1:15">
      <c r="A15112" s="116">
        <v>15112</v>
      </c>
      <c r="B15112" s="129">
        <v>44594</v>
      </c>
      <c r="D15112" s="120" t="s">
        <v>252</v>
      </c>
      <c r="E15112" s="120" t="s">
        <v>33662</v>
      </c>
      <c r="F15112" s="209" t="s">
        <v>33663</v>
      </c>
      <c r="G15112" s="119" t="s">
        <v>25878</v>
      </c>
      <c r="H15112" s="121" t="s">
        <v>41</v>
      </c>
      <c r="I15112" s="121" t="s">
        <v>30</v>
      </c>
      <c r="J15112" s="121" t="s">
        <v>529</v>
      </c>
      <c r="K15112" s="121" t="s">
        <v>65</v>
      </c>
      <c r="L15112" s="157" t="s">
        <v>32</v>
      </c>
      <c r="M15112" s="120" t="s">
        <v>78</v>
      </c>
    </row>
    <row r="15113" spans="1:15">
      <c r="A15113" s="116">
        <v>15113</v>
      </c>
      <c r="B15113" s="129">
        <v>44594</v>
      </c>
      <c r="D15113" s="120" t="s">
        <v>252</v>
      </c>
      <c r="E15113" s="120" t="s">
        <v>33664</v>
      </c>
      <c r="F15113" s="209" t="s">
        <v>33665</v>
      </c>
      <c r="G15113" s="119" t="s">
        <v>3356</v>
      </c>
      <c r="H15113" s="121" t="s">
        <v>29</v>
      </c>
      <c r="I15113" s="121" t="s">
        <v>42</v>
      </c>
      <c r="J15113" s="121" t="s">
        <v>1720</v>
      </c>
      <c r="K15113" s="121" t="s">
        <v>65</v>
      </c>
      <c r="L15113" s="157" t="s">
        <v>32</v>
      </c>
      <c r="M15113" s="120" t="s">
        <v>78</v>
      </c>
    </row>
    <row r="15114" spans="1:15">
      <c r="A15114" s="116">
        <v>15114</v>
      </c>
      <c r="B15114" s="129">
        <v>44594</v>
      </c>
      <c r="D15114" s="120" t="s">
        <v>252</v>
      </c>
      <c r="E15114" s="120" t="s">
        <v>33666</v>
      </c>
      <c r="F15114" s="209" t="s">
        <v>33667</v>
      </c>
      <c r="G15114" s="119" t="s">
        <v>33668</v>
      </c>
      <c r="H15114" s="121" t="s">
        <v>29</v>
      </c>
      <c r="I15114" s="121" t="s">
        <v>42</v>
      </c>
      <c r="J15114" s="121" t="s">
        <v>246</v>
      </c>
      <c r="K15114" s="121" t="s">
        <v>65</v>
      </c>
      <c r="L15114" s="157" t="s">
        <v>32</v>
      </c>
      <c r="M15114" s="120" t="s">
        <v>33</v>
      </c>
      <c r="N15114" s="131">
        <v>44600</v>
      </c>
    </row>
    <row r="15115" spans="1:15">
      <c r="A15115" s="116">
        <v>15115</v>
      </c>
      <c r="B15115" s="129">
        <v>44594</v>
      </c>
      <c r="D15115" s="120" t="s">
        <v>252</v>
      </c>
      <c r="E15115" s="120" t="s">
        <v>33669</v>
      </c>
      <c r="F15115" s="209" t="s">
        <v>33670</v>
      </c>
      <c r="G15115" s="119" t="s">
        <v>18622</v>
      </c>
      <c r="H15115" s="121" t="s">
        <v>140</v>
      </c>
      <c r="I15115" s="121" t="s">
        <v>30</v>
      </c>
      <c r="J15115" s="121" t="s">
        <v>31</v>
      </c>
      <c r="K15115" s="121" t="s">
        <v>65</v>
      </c>
      <c r="L15115" s="157" t="s">
        <v>32</v>
      </c>
      <c r="M15115" s="120" t="s">
        <v>78</v>
      </c>
    </row>
    <row r="15116" spans="1:15">
      <c r="A15116" s="116">
        <v>15116</v>
      </c>
      <c r="B15116" s="129">
        <v>44594</v>
      </c>
      <c r="D15116" s="120" t="s">
        <v>252</v>
      </c>
      <c r="E15116" s="120" t="s">
        <v>33671</v>
      </c>
      <c r="F15116" s="209" t="s">
        <v>33672</v>
      </c>
      <c r="G15116" s="119" t="s">
        <v>33673</v>
      </c>
      <c r="H15116" s="121" t="s">
        <v>86</v>
      </c>
      <c r="I15116" s="121" t="s">
        <v>30</v>
      </c>
      <c r="J15116" s="121" t="s">
        <v>12087</v>
      </c>
      <c r="K15116" s="121" t="s">
        <v>584</v>
      </c>
      <c r="L15116" s="157" t="s">
        <v>32</v>
      </c>
      <c r="M15116" s="120" t="s">
        <v>78</v>
      </c>
    </row>
    <row r="15117" spans="1:15" ht="27.6">
      <c r="A15117" s="116">
        <v>15117</v>
      </c>
      <c r="B15117" s="129">
        <v>44594</v>
      </c>
      <c r="D15117" s="120" t="s">
        <v>25</v>
      </c>
      <c r="E15117" s="120" t="s">
        <v>33674</v>
      </c>
      <c r="F15117" s="209" t="s">
        <v>33675</v>
      </c>
      <c r="G15117" s="119" t="s">
        <v>33676</v>
      </c>
      <c r="H15117" s="121" t="s">
        <v>192</v>
      </c>
      <c r="I15117" s="121" t="s">
        <v>30</v>
      </c>
      <c r="J15117" s="121" t="s">
        <v>435</v>
      </c>
      <c r="K15117" s="121" t="s">
        <v>65</v>
      </c>
      <c r="L15117" s="157" t="s">
        <v>32</v>
      </c>
      <c r="M15117" s="120" t="s">
        <v>78</v>
      </c>
    </row>
    <row r="15118" spans="1:15">
      <c r="A15118" s="116">
        <v>15118</v>
      </c>
      <c r="B15118" s="129">
        <v>44594</v>
      </c>
      <c r="D15118" s="120" t="s">
        <v>25</v>
      </c>
      <c r="E15118" s="120" t="s">
        <v>33677</v>
      </c>
      <c r="F15118" s="209" t="s">
        <v>33678</v>
      </c>
      <c r="G15118" s="119" t="s">
        <v>19185</v>
      </c>
      <c r="H15118" s="121" t="s">
        <v>177</v>
      </c>
      <c r="I15118" s="121" t="s">
        <v>30</v>
      </c>
      <c r="J15118" s="121" t="s">
        <v>77</v>
      </c>
      <c r="K15118" s="121" t="s">
        <v>65</v>
      </c>
      <c r="L15118" s="157" t="s">
        <v>32</v>
      </c>
      <c r="M15118" s="120" t="s">
        <v>78</v>
      </c>
    </row>
    <row r="15119" spans="1:15">
      <c r="A15119" s="116">
        <v>15119</v>
      </c>
      <c r="B15119" s="129">
        <v>44594</v>
      </c>
      <c r="D15119" s="120" t="s">
        <v>25</v>
      </c>
      <c r="E15119" s="120" t="s">
        <v>33679</v>
      </c>
      <c r="F15119" s="209" t="s">
        <v>22458</v>
      </c>
      <c r="G15119" s="119" t="s">
        <v>33680</v>
      </c>
      <c r="H15119" s="121" t="s">
        <v>41</v>
      </c>
      <c r="I15119" s="121" t="s">
        <v>42</v>
      </c>
      <c r="J15119" s="121" t="s">
        <v>211</v>
      </c>
      <c r="K15119" s="121" t="s">
        <v>65</v>
      </c>
      <c r="L15119" s="157" t="s">
        <v>32</v>
      </c>
      <c r="M15119" s="120" t="s">
        <v>33</v>
      </c>
      <c r="N15119" s="131">
        <v>44630</v>
      </c>
      <c r="O15119" s="131">
        <v>44630</v>
      </c>
    </row>
    <row r="15120" spans="1:15">
      <c r="A15120" s="116">
        <v>15120</v>
      </c>
      <c r="B15120" s="129">
        <v>44594</v>
      </c>
      <c r="D15120" s="120" t="s">
        <v>25</v>
      </c>
      <c r="E15120" s="120" t="s">
        <v>33681</v>
      </c>
      <c r="F15120" s="209" t="s">
        <v>33682</v>
      </c>
      <c r="G15120" s="119" t="s">
        <v>33683</v>
      </c>
      <c r="H15120" s="121" t="s">
        <v>177</v>
      </c>
      <c r="I15120" s="121" t="s">
        <v>42</v>
      </c>
      <c r="J15120" s="121" t="s">
        <v>72</v>
      </c>
      <c r="K15120" s="121" t="s">
        <v>65</v>
      </c>
      <c r="L15120" s="157" t="s">
        <v>32</v>
      </c>
      <c r="M15120" s="120" t="s">
        <v>33</v>
      </c>
      <c r="N15120" s="131">
        <v>44630</v>
      </c>
      <c r="O15120" s="131">
        <v>44630</v>
      </c>
    </row>
    <row r="15121" spans="1:15">
      <c r="A15121" s="116">
        <v>15121</v>
      </c>
      <c r="B15121" s="129">
        <v>44594</v>
      </c>
      <c r="D15121" s="120" t="s">
        <v>25</v>
      </c>
      <c r="E15121" s="120" t="s">
        <v>33684</v>
      </c>
      <c r="F15121" s="209" t="s">
        <v>33685</v>
      </c>
      <c r="G15121" s="119" t="s">
        <v>33686</v>
      </c>
      <c r="H15121" s="121" t="s">
        <v>177</v>
      </c>
      <c r="I15121" s="121" t="s">
        <v>42</v>
      </c>
      <c r="J15121" s="121" t="s">
        <v>375</v>
      </c>
      <c r="K15121" s="121" t="s">
        <v>65</v>
      </c>
      <c r="L15121" s="157" t="s">
        <v>32</v>
      </c>
      <c r="M15121" s="120" t="s">
        <v>78</v>
      </c>
    </row>
    <row r="15122" spans="1:15" ht="27.6">
      <c r="A15122" s="116">
        <v>15122</v>
      </c>
      <c r="B15122" s="129">
        <v>44594</v>
      </c>
      <c r="D15122" s="120" t="s">
        <v>25</v>
      </c>
      <c r="E15122" s="120" t="s">
        <v>33687</v>
      </c>
      <c r="F15122" s="209" t="s">
        <v>33688</v>
      </c>
      <c r="G15122" s="119" t="s">
        <v>33689</v>
      </c>
      <c r="H15122" s="121" t="s">
        <v>140</v>
      </c>
      <c r="I15122" s="121" t="s">
        <v>30</v>
      </c>
      <c r="J15122" s="121" t="s">
        <v>77</v>
      </c>
      <c r="K15122" s="121" t="s">
        <v>65</v>
      </c>
      <c r="L15122" s="157" t="s">
        <v>32</v>
      </c>
      <c r="M15122" s="120" t="s">
        <v>33</v>
      </c>
      <c r="N15122" s="131">
        <v>44630</v>
      </c>
      <c r="O15122" s="131">
        <v>44630</v>
      </c>
    </row>
    <row r="15123" spans="1:15" ht="27.6">
      <c r="A15123" s="116">
        <v>15123</v>
      </c>
      <c r="B15123" s="129">
        <v>44594</v>
      </c>
      <c r="D15123" s="120" t="s">
        <v>25</v>
      </c>
      <c r="E15123" s="120" t="s">
        <v>33690</v>
      </c>
      <c r="F15123" s="209" t="s">
        <v>33691</v>
      </c>
      <c r="G15123" s="119" t="s">
        <v>528</v>
      </c>
      <c r="H15123" s="121" t="s">
        <v>53</v>
      </c>
      <c r="I15123" s="121" t="s">
        <v>63</v>
      </c>
      <c r="J15123" s="121" t="s">
        <v>328</v>
      </c>
      <c r="K15123" s="121" t="s">
        <v>65</v>
      </c>
      <c r="L15123" s="157" t="s">
        <v>32</v>
      </c>
      <c r="M15123" s="120" t="s">
        <v>78</v>
      </c>
    </row>
    <row r="15124" spans="1:15">
      <c r="A15124" s="116">
        <v>15124</v>
      </c>
      <c r="B15124" s="129">
        <v>44594</v>
      </c>
      <c r="D15124" s="120" t="s">
        <v>25</v>
      </c>
      <c r="E15124" s="120" t="s">
        <v>33692</v>
      </c>
      <c r="F15124" s="209" t="s">
        <v>33693</v>
      </c>
      <c r="G15124" s="119" t="s">
        <v>33694</v>
      </c>
      <c r="H15124" s="121" t="s">
        <v>97</v>
      </c>
      <c r="I15124" s="121" t="s">
        <v>30</v>
      </c>
      <c r="J15124" s="121" t="s">
        <v>10497</v>
      </c>
      <c r="K15124" s="121" t="s">
        <v>65</v>
      </c>
      <c r="L15124" s="157" t="s">
        <v>32</v>
      </c>
      <c r="M15124" s="120" t="s">
        <v>78</v>
      </c>
    </row>
    <row r="15125" spans="1:15" ht="27.6">
      <c r="A15125" s="116">
        <v>15125</v>
      </c>
      <c r="B15125" s="129">
        <v>44594</v>
      </c>
      <c r="D15125" s="120" t="s">
        <v>25</v>
      </c>
      <c r="E15125" s="120" t="s">
        <v>33695</v>
      </c>
      <c r="F15125" s="209" t="s">
        <v>33696</v>
      </c>
      <c r="G15125" s="119" t="s">
        <v>33697</v>
      </c>
      <c r="H15125" s="121" t="s">
        <v>97</v>
      </c>
      <c r="I15125" s="121" t="s">
        <v>30</v>
      </c>
      <c r="J15125" s="121" t="s">
        <v>1544</v>
      </c>
      <c r="K15125" s="121" t="s">
        <v>65</v>
      </c>
      <c r="L15125" s="157" t="s">
        <v>32</v>
      </c>
      <c r="M15125" s="120" t="s">
        <v>33</v>
      </c>
      <c r="N15125" s="131">
        <v>44630</v>
      </c>
      <c r="O15125" s="131">
        <v>44630</v>
      </c>
    </row>
    <row r="15126" spans="1:15">
      <c r="A15126" s="116">
        <v>15126</v>
      </c>
      <c r="B15126" s="129">
        <v>44594</v>
      </c>
      <c r="D15126" s="120" t="s">
        <v>25</v>
      </c>
      <c r="E15126" s="120" t="s">
        <v>33698</v>
      </c>
      <c r="F15126" s="209" t="s">
        <v>33699</v>
      </c>
      <c r="G15126" s="119" t="s">
        <v>33700</v>
      </c>
      <c r="H15126" s="121" t="s">
        <v>1173</v>
      </c>
      <c r="I15126" s="121" t="s">
        <v>30</v>
      </c>
      <c r="J15126" s="121" t="s">
        <v>87</v>
      </c>
      <c r="K15126" s="121" t="s">
        <v>65</v>
      </c>
      <c r="L15126" s="157" t="s">
        <v>32</v>
      </c>
      <c r="M15126" s="120" t="s">
        <v>33</v>
      </c>
      <c r="N15126" s="131">
        <v>44630</v>
      </c>
      <c r="O15126" s="131">
        <v>44630</v>
      </c>
    </row>
    <row r="15127" spans="1:15">
      <c r="A15127" s="116">
        <v>15127</v>
      </c>
      <c r="B15127" s="129">
        <v>44594</v>
      </c>
      <c r="D15127" s="120" t="s">
        <v>25</v>
      </c>
      <c r="E15127" s="120" t="s">
        <v>33701</v>
      </c>
      <c r="F15127" s="209" t="s">
        <v>33702</v>
      </c>
      <c r="G15127" s="119" t="s">
        <v>13204</v>
      </c>
      <c r="H15127" s="121" t="s">
        <v>192</v>
      </c>
      <c r="I15127" s="121" t="s">
        <v>63</v>
      </c>
      <c r="J15127" s="121" t="s">
        <v>2145</v>
      </c>
      <c r="K15127" s="121" t="s">
        <v>65</v>
      </c>
      <c r="L15127" s="157" t="s">
        <v>32</v>
      </c>
      <c r="M15127" s="120" t="s">
        <v>33</v>
      </c>
      <c r="N15127" s="131">
        <v>44630</v>
      </c>
      <c r="O15127" s="131">
        <v>44630</v>
      </c>
    </row>
    <row r="15128" spans="1:15">
      <c r="A15128" s="116">
        <v>15128</v>
      </c>
      <c r="B15128" s="129">
        <v>44594</v>
      </c>
      <c r="D15128" s="120" t="s">
        <v>25</v>
      </c>
      <c r="E15128" s="120" t="s">
        <v>33703</v>
      </c>
      <c r="F15128" s="209" t="s">
        <v>33704</v>
      </c>
      <c r="G15128" s="119" t="s">
        <v>603</v>
      </c>
      <c r="H15128" s="121" t="s">
        <v>53</v>
      </c>
      <c r="I15128" s="121" t="s">
        <v>30</v>
      </c>
      <c r="J15128" s="121" t="s">
        <v>87</v>
      </c>
      <c r="K15128" s="121" t="s">
        <v>65</v>
      </c>
      <c r="L15128" s="157" t="s">
        <v>32</v>
      </c>
      <c r="M15128" s="120" t="s">
        <v>78</v>
      </c>
    </row>
    <row r="15129" spans="1:15" ht="27.6">
      <c r="A15129" s="116">
        <v>15129</v>
      </c>
      <c r="B15129" s="129">
        <v>44594</v>
      </c>
      <c r="D15129" s="120" t="s">
        <v>25</v>
      </c>
      <c r="E15129" s="120" t="s">
        <v>33705</v>
      </c>
      <c r="F15129" s="209" t="s">
        <v>33706</v>
      </c>
      <c r="G15129" s="119" t="s">
        <v>33707</v>
      </c>
      <c r="H15129" s="121" t="s">
        <v>177</v>
      </c>
      <c r="I15129" s="121" t="s">
        <v>63</v>
      </c>
      <c r="J15129" s="121" t="s">
        <v>328</v>
      </c>
      <c r="K15129" s="121" t="s">
        <v>65</v>
      </c>
      <c r="L15129" s="157" t="s">
        <v>32</v>
      </c>
      <c r="M15129" s="120" t="s">
        <v>78</v>
      </c>
    </row>
    <row r="15130" spans="1:15">
      <c r="A15130" s="116">
        <v>15130</v>
      </c>
      <c r="B15130" s="129">
        <v>44594</v>
      </c>
      <c r="D15130" s="120" t="s">
        <v>25</v>
      </c>
      <c r="E15130" s="120" t="s">
        <v>33708</v>
      </c>
      <c r="F15130" s="209" t="s">
        <v>33709</v>
      </c>
      <c r="G15130" s="119" t="s">
        <v>1629</v>
      </c>
      <c r="H15130" s="121" t="s">
        <v>192</v>
      </c>
      <c r="I15130" s="121" t="s">
        <v>42</v>
      </c>
      <c r="J15130" s="121" t="s">
        <v>82</v>
      </c>
      <c r="K15130" s="121" t="s">
        <v>65</v>
      </c>
      <c r="L15130" s="157" t="s">
        <v>32</v>
      </c>
      <c r="M15130" s="120" t="s">
        <v>78</v>
      </c>
    </row>
    <row r="15131" spans="1:15" ht="27.6">
      <c r="A15131" s="116">
        <v>15131</v>
      </c>
      <c r="B15131" s="129">
        <v>44594</v>
      </c>
      <c r="D15131" s="120" t="s">
        <v>25</v>
      </c>
      <c r="E15131" s="120" t="s">
        <v>33710</v>
      </c>
      <c r="F15131" s="209" t="s">
        <v>33711</v>
      </c>
      <c r="G15131" s="119" t="s">
        <v>29035</v>
      </c>
      <c r="H15131" s="121" t="s">
        <v>97</v>
      </c>
      <c r="I15131" s="121" t="s">
        <v>30</v>
      </c>
      <c r="J15131" s="121" t="s">
        <v>7271</v>
      </c>
      <c r="K15131" s="121" t="s">
        <v>65</v>
      </c>
      <c r="L15131" s="157" t="s">
        <v>32</v>
      </c>
      <c r="M15131" s="120" t="s">
        <v>78</v>
      </c>
    </row>
    <row r="15132" spans="1:15">
      <c r="A15132" s="116">
        <v>15132</v>
      </c>
      <c r="B15132" s="129">
        <v>44594</v>
      </c>
      <c r="D15132" s="120" t="s">
        <v>25</v>
      </c>
      <c r="E15132" s="120" t="s">
        <v>33712</v>
      </c>
      <c r="F15132" s="209" t="s">
        <v>33713</v>
      </c>
      <c r="G15132" s="119" t="s">
        <v>33714</v>
      </c>
      <c r="H15132" s="121" t="s">
        <v>76</v>
      </c>
      <c r="I15132" s="121" t="s">
        <v>63</v>
      </c>
      <c r="J15132" s="121" t="s">
        <v>524</v>
      </c>
      <c r="K15132" s="121" t="s">
        <v>65</v>
      </c>
      <c r="M15132" s="120" t="s">
        <v>33</v>
      </c>
      <c r="N15132" s="131">
        <v>44616</v>
      </c>
      <c r="O15132" s="131">
        <v>44630</v>
      </c>
    </row>
    <row r="15133" spans="1:15" ht="27.6">
      <c r="A15133" s="116">
        <v>15133</v>
      </c>
      <c r="B15133" s="129">
        <v>44594</v>
      </c>
      <c r="D15133" s="120" t="s">
        <v>25</v>
      </c>
      <c r="E15133" s="120" t="s">
        <v>33715</v>
      </c>
      <c r="F15133" s="209" t="s">
        <v>33716</v>
      </c>
      <c r="G15133" s="119" t="s">
        <v>11783</v>
      </c>
      <c r="H15133" s="121" t="s">
        <v>140</v>
      </c>
      <c r="I15133" s="121" t="s">
        <v>30</v>
      </c>
      <c r="J15133" s="121" t="s">
        <v>7216</v>
      </c>
      <c r="K15133" s="121" t="s">
        <v>65</v>
      </c>
      <c r="L15133" s="157" t="s">
        <v>32</v>
      </c>
      <c r="M15133" s="120" t="s">
        <v>33</v>
      </c>
      <c r="N15133" s="131">
        <v>44630</v>
      </c>
      <c r="O15133" s="131">
        <v>44630</v>
      </c>
    </row>
    <row r="15134" spans="1:15" ht="27.6">
      <c r="A15134" s="116">
        <v>15134</v>
      </c>
      <c r="B15134" s="129">
        <v>44594</v>
      </c>
      <c r="D15134" s="120" t="s">
        <v>25</v>
      </c>
      <c r="E15134" s="120" t="s">
        <v>33717</v>
      </c>
      <c r="F15134" s="209" t="s">
        <v>33718</v>
      </c>
      <c r="G15134" s="119" t="s">
        <v>4817</v>
      </c>
      <c r="H15134" s="121" t="s">
        <v>192</v>
      </c>
      <c r="I15134" s="121" t="s">
        <v>30</v>
      </c>
      <c r="J15134" s="121" t="s">
        <v>87</v>
      </c>
      <c r="K15134" s="121" t="s">
        <v>65</v>
      </c>
      <c r="L15134" s="157" t="s">
        <v>32</v>
      </c>
      <c r="M15134" s="120" t="s">
        <v>78</v>
      </c>
    </row>
    <row r="15135" spans="1:15">
      <c r="A15135" s="116">
        <v>15135</v>
      </c>
      <c r="B15135" s="129">
        <v>44594</v>
      </c>
      <c r="D15135" s="120" t="s">
        <v>25</v>
      </c>
      <c r="E15135" s="120" t="s">
        <v>33719</v>
      </c>
      <c r="F15135" s="209" t="s">
        <v>33720</v>
      </c>
      <c r="G15135" s="119" t="s">
        <v>17627</v>
      </c>
      <c r="H15135" s="121" t="s">
        <v>140</v>
      </c>
      <c r="I15135" s="121" t="s">
        <v>30</v>
      </c>
      <c r="J15135" s="121" t="s">
        <v>7216</v>
      </c>
      <c r="K15135" s="121" t="s">
        <v>65</v>
      </c>
      <c r="L15135" s="157" t="s">
        <v>32</v>
      </c>
      <c r="M15135" s="120" t="s">
        <v>78</v>
      </c>
    </row>
    <row r="15136" spans="1:15">
      <c r="A15136" s="116">
        <v>15136</v>
      </c>
      <c r="B15136" s="129">
        <v>44594</v>
      </c>
      <c r="D15136" s="120" t="s">
        <v>25</v>
      </c>
      <c r="E15136" s="120" t="s">
        <v>33721</v>
      </c>
      <c r="F15136" s="209" t="s">
        <v>33722</v>
      </c>
      <c r="G15136" s="119" t="s">
        <v>9900</v>
      </c>
      <c r="H15136" s="121" t="s">
        <v>177</v>
      </c>
      <c r="I15136" s="121" t="s">
        <v>30</v>
      </c>
      <c r="J15136" s="121" t="s">
        <v>87</v>
      </c>
      <c r="K15136" s="121" t="s">
        <v>65</v>
      </c>
      <c r="L15136" s="157" t="s">
        <v>32</v>
      </c>
      <c r="M15136" s="120" t="s">
        <v>78</v>
      </c>
    </row>
    <row r="15137" spans="1:15">
      <c r="A15137" s="116">
        <v>15137</v>
      </c>
      <c r="B15137" s="129">
        <v>44594</v>
      </c>
      <c r="D15137" s="120" t="s">
        <v>25</v>
      </c>
      <c r="E15137" s="120" t="s">
        <v>33723</v>
      </c>
      <c r="F15137" s="209" t="s">
        <v>33724</v>
      </c>
      <c r="G15137" s="119" t="s">
        <v>677</v>
      </c>
      <c r="H15137" s="121" t="s">
        <v>97</v>
      </c>
      <c r="I15137" s="121" t="s">
        <v>63</v>
      </c>
      <c r="J15137" s="121" t="s">
        <v>328</v>
      </c>
      <c r="K15137" s="121" t="s">
        <v>65</v>
      </c>
      <c r="L15137" s="157" t="s">
        <v>32</v>
      </c>
      <c r="M15137" s="120" t="s">
        <v>78</v>
      </c>
    </row>
    <row r="15138" spans="1:15">
      <c r="A15138" s="116">
        <v>15138</v>
      </c>
      <c r="B15138" s="129">
        <v>44594</v>
      </c>
      <c r="D15138" s="120" t="s">
        <v>25</v>
      </c>
      <c r="E15138" s="120" t="s">
        <v>33725</v>
      </c>
      <c r="F15138" s="209" t="s">
        <v>33726</v>
      </c>
      <c r="G15138" s="119" t="s">
        <v>32557</v>
      </c>
      <c r="H15138" s="121" t="s">
        <v>97</v>
      </c>
      <c r="I15138" s="121" t="s">
        <v>30</v>
      </c>
      <c r="J15138" s="121" t="s">
        <v>87</v>
      </c>
      <c r="K15138" s="121" t="s">
        <v>65</v>
      </c>
      <c r="L15138" s="157" t="s">
        <v>32</v>
      </c>
      <c r="M15138" s="120" t="s">
        <v>78</v>
      </c>
    </row>
    <row r="15139" spans="1:15" ht="27.6">
      <c r="A15139" s="116">
        <v>15139</v>
      </c>
      <c r="B15139" s="129">
        <v>44594</v>
      </c>
      <c r="D15139" s="120" t="s">
        <v>25</v>
      </c>
      <c r="E15139" s="120" t="s">
        <v>33727</v>
      </c>
      <c r="F15139" s="209" t="s">
        <v>33728</v>
      </c>
      <c r="G15139" s="119" t="s">
        <v>7672</v>
      </c>
      <c r="H15139" s="121" t="s">
        <v>97</v>
      </c>
      <c r="I15139" s="121" t="s">
        <v>30</v>
      </c>
      <c r="J15139" s="121" t="s">
        <v>87</v>
      </c>
      <c r="K15139" s="121" t="s">
        <v>65</v>
      </c>
      <c r="L15139" s="157" t="s">
        <v>32</v>
      </c>
      <c r="M15139" s="120" t="s">
        <v>33</v>
      </c>
      <c r="N15139" s="131">
        <v>44630</v>
      </c>
      <c r="O15139" s="131">
        <v>44630</v>
      </c>
    </row>
    <row r="15140" spans="1:15">
      <c r="A15140" s="116">
        <v>15140</v>
      </c>
      <c r="B15140" s="129">
        <v>44595</v>
      </c>
      <c r="D15140" s="120" t="s">
        <v>580</v>
      </c>
      <c r="E15140" s="120" t="s">
        <v>33729</v>
      </c>
      <c r="F15140" s="209" t="s">
        <v>2932</v>
      </c>
      <c r="G15140" s="119" t="s">
        <v>26698</v>
      </c>
      <c r="H15140" s="121" t="s">
        <v>53</v>
      </c>
      <c r="I15140" s="121" t="s">
        <v>30</v>
      </c>
      <c r="J15140" s="121" t="s">
        <v>7375</v>
      </c>
      <c r="K15140" s="121" t="s">
        <v>65</v>
      </c>
      <c r="L15140" s="157" t="s">
        <v>32</v>
      </c>
      <c r="M15140" s="120" t="s">
        <v>78</v>
      </c>
    </row>
    <row r="15141" spans="1:15">
      <c r="A15141" s="116">
        <v>15141</v>
      </c>
      <c r="B15141" s="129">
        <v>44595</v>
      </c>
      <c r="D15141" s="120" t="s">
        <v>580</v>
      </c>
      <c r="E15141" s="120" t="s">
        <v>33730</v>
      </c>
      <c r="F15141" s="209" t="s">
        <v>33731</v>
      </c>
      <c r="G15141" s="119" t="s">
        <v>3321</v>
      </c>
      <c r="H15141" s="121" t="s">
        <v>41</v>
      </c>
      <c r="I15141" s="121" t="s">
        <v>42</v>
      </c>
      <c r="J15141" s="121" t="s">
        <v>72</v>
      </c>
      <c r="K15141" s="121" t="s">
        <v>65</v>
      </c>
      <c r="L15141" s="157" t="s">
        <v>32</v>
      </c>
      <c r="M15141" s="120" t="s">
        <v>78</v>
      </c>
    </row>
    <row r="15142" spans="1:15">
      <c r="A15142" s="116">
        <v>15142</v>
      </c>
      <c r="B15142" s="129">
        <v>44595</v>
      </c>
      <c r="D15142" s="120" t="s">
        <v>580</v>
      </c>
      <c r="E15142" s="120" t="s">
        <v>33732</v>
      </c>
      <c r="F15142" s="209" t="s">
        <v>33733</v>
      </c>
      <c r="G15142" s="119" t="s">
        <v>24008</v>
      </c>
      <c r="H15142" s="121" t="s">
        <v>41</v>
      </c>
      <c r="I15142" s="121" t="s">
        <v>30</v>
      </c>
      <c r="J15142" s="121" t="s">
        <v>87</v>
      </c>
      <c r="K15142" s="121" t="s">
        <v>65</v>
      </c>
      <c r="L15142" s="157" t="s">
        <v>32</v>
      </c>
      <c r="M15142" s="120" t="s">
        <v>78</v>
      </c>
    </row>
    <row r="15143" spans="1:15">
      <c r="A15143" s="116">
        <v>15143</v>
      </c>
      <c r="B15143" s="129">
        <v>44595</v>
      </c>
      <c r="D15143" s="120" t="s">
        <v>580</v>
      </c>
      <c r="E15143" s="120" t="s">
        <v>33734</v>
      </c>
      <c r="F15143" s="209" t="s">
        <v>16746</v>
      </c>
      <c r="G15143" s="119" t="s">
        <v>20373</v>
      </c>
      <c r="H15143" s="121" t="s">
        <v>29</v>
      </c>
      <c r="I15143" s="121" t="s">
        <v>30</v>
      </c>
      <c r="J15143" s="121" t="s">
        <v>3886</v>
      </c>
      <c r="K15143" s="121" t="s">
        <v>65</v>
      </c>
      <c r="L15143" s="157" t="s">
        <v>32</v>
      </c>
      <c r="M15143" s="120" t="s">
        <v>78</v>
      </c>
    </row>
    <row r="15144" spans="1:15">
      <c r="A15144" s="116">
        <v>15144</v>
      </c>
      <c r="B15144" s="129">
        <v>44595</v>
      </c>
      <c r="D15144" s="120" t="s">
        <v>580</v>
      </c>
      <c r="E15144" s="120" t="s">
        <v>33735</v>
      </c>
      <c r="F15144" s="209" t="s">
        <v>7825</v>
      </c>
      <c r="G15144" s="119" t="s">
        <v>33736</v>
      </c>
      <c r="H15144" s="121" t="s">
        <v>11315</v>
      </c>
      <c r="I15144" s="121" t="s">
        <v>30</v>
      </c>
      <c r="J15144" s="121" t="s">
        <v>31</v>
      </c>
      <c r="K15144" s="121" t="s">
        <v>65</v>
      </c>
      <c r="L15144" s="157" t="s">
        <v>32</v>
      </c>
      <c r="M15144" s="120" t="s">
        <v>78</v>
      </c>
    </row>
    <row r="15145" spans="1:15">
      <c r="A15145" s="116">
        <v>15145</v>
      </c>
      <c r="B15145" s="129">
        <v>44595</v>
      </c>
      <c r="D15145" s="120" t="s">
        <v>580</v>
      </c>
      <c r="E15145" s="120" t="s">
        <v>33737</v>
      </c>
      <c r="F15145" s="209" t="s">
        <v>33738</v>
      </c>
      <c r="G15145" s="119" t="s">
        <v>33739</v>
      </c>
      <c r="H15145" s="121" t="s">
        <v>41</v>
      </c>
      <c r="I15145" s="121" t="s">
        <v>30</v>
      </c>
      <c r="J15145" s="121" t="s">
        <v>7216</v>
      </c>
      <c r="K15145" s="121" t="s">
        <v>65</v>
      </c>
      <c r="L15145" s="157" t="s">
        <v>32</v>
      </c>
      <c r="M15145" s="120" t="s">
        <v>78</v>
      </c>
    </row>
    <row r="15146" spans="1:15">
      <c r="A15146" s="116">
        <v>15146</v>
      </c>
      <c r="B15146" s="129">
        <v>44595</v>
      </c>
      <c r="D15146" s="120" t="s">
        <v>580</v>
      </c>
      <c r="E15146" s="120" t="s">
        <v>33740</v>
      </c>
      <c r="F15146" s="209" t="s">
        <v>33741</v>
      </c>
      <c r="G15146" s="119" t="s">
        <v>33742</v>
      </c>
      <c r="H15146" s="121" t="s">
        <v>41</v>
      </c>
      <c r="I15146" s="121" t="s">
        <v>30</v>
      </c>
      <c r="J15146" s="121" t="s">
        <v>77</v>
      </c>
      <c r="K15146" s="121" t="s">
        <v>65</v>
      </c>
      <c r="L15146" s="157" t="s">
        <v>32</v>
      </c>
      <c r="M15146" s="120" t="s">
        <v>78</v>
      </c>
    </row>
    <row r="15147" spans="1:15" ht="27.6">
      <c r="A15147" s="116">
        <v>15147</v>
      </c>
      <c r="B15147" s="129">
        <v>44595</v>
      </c>
      <c r="D15147" s="120" t="s">
        <v>580</v>
      </c>
      <c r="E15147" s="120" t="s">
        <v>33743</v>
      </c>
      <c r="F15147" s="209" t="s">
        <v>33744</v>
      </c>
      <c r="G15147" s="119" t="s">
        <v>15394</v>
      </c>
      <c r="H15147" s="121" t="s">
        <v>41</v>
      </c>
      <c r="I15147" s="121" t="s">
        <v>30</v>
      </c>
      <c r="J15147" s="121" t="s">
        <v>3886</v>
      </c>
      <c r="K15147" s="121" t="s">
        <v>65</v>
      </c>
      <c r="L15147" s="157" t="s">
        <v>32</v>
      </c>
      <c r="M15147" s="120" t="s">
        <v>78</v>
      </c>
    </row>
    <row r="15148" spans="1:15">
      <c r="A15148" s="116">
        <v>15148</v>
      </c>
      <c r="B15148" s="129">
        <v>44595</v>
      </c>
      <c r="D15148" s="120" t="s">
        <v>580</v>
      </c>
      <c r="E15148" s="120" t="s">
        <v>33745</v>
      </c>
      <c r="F15148" s="209" t="s">
        <v>14097</v>
      </c>
      <c r="G15148" s="119" t="s">
        <v>33746</v>
      </c>
      <c r="H15148" s="121" t="s">
        <v>41</v>
      </c>
      <c r="I15148" s="121" t="s">
        <v>30</v>
      </c>
      <c r="J15148" s="121" t="s">
        <v>87</v>
      </c>
      <c r="K15148" s="121" t="s">
        <v>65</v>
      </c>
      <c r="L15148" s="157" t="s">
        <v>32</v>
      </c>
      <c r="M15148" s="120" t="s">
        <v>78</v>
      </c>
    </row>
    <row r="15149" spans="1:15">
      <c r="A15149" s="116">
        <v>15149</v>
      </c>
      <c r="B15149" s="129">
        <v>44595</v>
      </c>
      <c r="D15149" s="120" t="s">
        <v>580</v>
      </c>
      <c r="E15149" s="120" t="s">
        <v>33747</v>
      </c>
      <c r="F15149" s="209" t="s">
        <v>3175</v>
      </c>
      <c r="G15149" s="119" t="s">
        <v>33748</v>
      </c>
      <c r="H15149" s="121" t="s">
        <v>41</v>
      </c>
      <c r="I15149" s="121" t="s">
        <v>42</v>
      </c>
      <c r="J15149" s="121" t="s">
        <v>72</v>
      </c>
      <c r="K15149" s="121" t="s">
        <v>65</v>
      </c>
      <c r="L15149" s="157" t="s">
        <v>32</v>
      </c>
      <c r="M15149" s="120" t="s">
        <v>78</v>
      </c>
    </row>
    <row r="15150" spans="1:15">
      <c r="A15150" s="116">
        <v>15150</v>
      </c>
      <c r="B15150" s="129">
        <v>44596</v>
      </c>
      <c r="D15150" s="120" t="s">
        <v>25</v>
      </c>
      <c r="E15150" s="120" t="s">
        <v>33749</v>
      </c>
      <c r="F15150" s="209" t="s">
        <v>29699</v>
      </c>
      <c r="G15150" s="119" t="s">
        <v>6825</v>
      </c>
      <c r="H15150" s="121" t="s">
        <v>1173</v>
      </c>
      <c r="I15150" s="121" t="s">
        <v>30</v>
      </c>
      <c r="J15150" s="121" t="s">
        <v>77</v>
      </c>
      <c r="K15150" s="121" t="s">
        <v>65</v>
      </c>
      <c r="L15150" s="157" t="s">
        <v>32</v>
      </c>
      <c r="M15150" s="120" t="s">
        <v>78</v>
      </c>
    </row>
    <row r="15151" spans="1:15">
      <c r="A15151" s="116">
        <v>15151</v>
      </c>
      <c r="B15151" s="129">
        <v>44596</v>
      </c>
      <c r="D15151" s="120" t="s">
        <v>25</v>
      </c>
      <c r="E15151" s="120" t="s">
        <v>33750</v>
      </c>
      <c r="F15151" s="209" t="s">
        <v>33751</v>
      </c>
      <c r="G15151" s="119" t="s">
        <v>16688</v>
      </c>
      <c r="H15151" s="121" t="s">
        <v>177</v>
      </c>
      <c r="I15151" s="121" t="s">
        <v>63</v>
      </c>
      <c r="J15151" s="121" t="s">
        <v>20398</v>
      </c>
      <c r="K15151" s="121" t="s">
        <v>65</v>
      </c>
      <c r="L15151" s="157" t="s">
        <v>32</v>
      </c>
      <c r="M15151" s="120" t="s">
        <v>33</v>
      </c>
      <c r="N15151" s="131">
        <v>44630</v>
      </c>
      <c r="O15151" s="131">
        <v>44630</v>
      </c>
    </row>
    <row r="15152" spans="1:15">
      <c r="A15152" s="116">
        <v>15152</v>
      </c>
      <c r="B15152" s="129">
        <v>44596</v>
      </c>
      <c r="D15152" s="120" t="s">
        <v>25</v>
      </c>
      <c r="E15152" s="120" t="s">
        <v>33752</v>
      </c>
      <c r="F15152" s="209" t="s">
        <v>33753</v>
      </c>
      <c r="G15152" s="119" t="s">
        <v>33754</v>
      </c>
      <c r="H15152" s="121" t="s">
        <v>177</v>
      </c>
      <c r="I15152" s="121" t="s">
        <v>30</v>
      </c>
      <c r="J15152" s="121" t="s">
        <v>5018</v>
      </c>
      <c r="K15152" s="121" t="s">
        <v>65</v>
      </c>
      <c r="L15152" s="157" t="s">
        <v>32</v>
      </c>
      <c r="M15152" s="120" t="s">
        <v>78</v>
      </c>
    </row>
    <row r="15153" spans="1:15">
      <c r="A15153" s="116">
        <v>15153</v>
      </c>
      <c r="B15153" s="129">
        <v>44596</v>
      </c>
      <c r="D15153" s="120" t="s">
        <v>25</v>
      </c>
      <c r="E15153" s="120" t="s">
        <v>33755</v>
      </c>
      <c r="F15153" s="209" t="s">
        <v>33756</v>
      </c>
      <c r="G15153" s="119" t="s">
        <v>3018</v>
      </c>
      <c r="H15153" s="121" t="s">
        <v>177</v>
      </c>
      <c r="I15153" s="121" t="s">
        <v>30</v>
      </c>
      <c r="J15153" s="121" t="s">
        <v>87</v>
      </c>
      <c r="K15153" s="121" t="s">
        <v>65</v>
      </c>
      <c r="L15153" s="157" t="s">
        <v>32</v>
      </c>
      <c r="M15153" s="120" t="s">
        <v>78</v>
      </c>
    </row>
    <row r="15154" spans="1:15">
      <c r="A15154" s="116">
        <v>15154</v>
      </c>
      <c r="B15154" s="129">
        <v>44596</v>
      </c>
      <c r="D15154" s="120" t="s">
        <v>25</v>
      </c>
      <c r="E15154" s="120" t="s">
        <v>33757</v>
      </c>
      <c r="F15154" s="209" t="s">
        <v>9223</v>
      </c>
      <c r="G15154" s="119" t="s">
        <v>12109</v>
      </c>
      <c r="H15154" s="121" t="s">
        <v>86</v>
      </c>
      <c r="I15154" s="121" t="s">
        <v>30</v>
      </c>
      <c r="J15154" s="121" t="s">
        <v>12087</v>
      </c>
      <c r="K15154" s="121" t="s">
        <v>65</v>
      </c>
      <c r="L15154" s="157" t="s">
        <v>32</v>
      </c>
      <c r="M15154" s="120" t="s">
        <v>78</v>
      </c>
    </row>
    <row r="15155" spans="1:15" ht="27.6">
      <c r="A15155" s="116">
        <v>15155</v>
      </c>
      <c r="B15155" s="129">
        <v>44596</v>
      </c>
      <c r="D15155" s="120" t="s">
        <v>25</v>
      </c>
      <c r="E15155" s="120" t="s">
        <v>33758</v>
      </c>
      <c r="F15155" s="209" t="s">
        <v>33759</v>
      </c>
      <c r="G15155" s="119" t="s">
        <v>33760</v>
      </c>
      <c r="H15155" s="121" t="s">
        <v>41</v>
      </c>
      <c r="I15155" s="121" t="s">
        <v>30</v>
      </c>
      <c r="J15155" s="121" t="s">
        <v>87</v>
      </c>
      <c r="K15155" s="121" t="s">
        <v>65</v>
      </c>
      <c r="L15155" s="157" t="s">
        <v>32</v>
      </c>
      <c r="M15155" s="120" t="s">
        <v>78</v>
      </c>
    </row>
    <row r="15156" spans="1:15">
      <c r="A15156" s="116">
        <v>15156</v>
      </c>
      <c r="B15156" s="129">
        <v>44596</v>
      </c>
      <c r="D15156" s="120" t="s">
        <v>25</v>
      </c>
      <c r="E15156" s="120" t="s">
        <v>33761</v>
      </c>
      <c r="F15156" s="209" t="s">
        <v>33762</v>
      </c>
      <c r="G15156" s="119" t="s">
        <v>15326</v>
      </c>
      <c r="H15156" s="121" t="s">
        <v>29</v>
      </c>
      <c r="I15156" s="121" t="s">
        <v>30</v>
      </c>
      <c r="J15156" s="121" t="s">
        <v>87</v>
      </c>
      <c r="K15156" s="121" t="s">
        <v>65</v>
      </c>
      <c r="L15156" s="157" t="s">
        <v>32</v>
      </c>
      <c r="M15156" s="120" t="s">
        <v>78</v>
      </c>
    </row>
    <row r="15157" spans="1:15" ht="41.4">
      <c r="A15157" s="116">
        <v>15157</v>
      </c>
      <c r="B15157" s="129">
        <v>44596</v>
      </c>
      <c r="D15157" s="120" t="s">
        <v>25</v>
      </c>
      <c r="E15157" s="120" t="s">
        <v>33763</v>
      </c>
      <c r="F15157" s="209" t="s">
        <v>33764</v>
      </c>
      <c r="G15157" s="119" t="s">
        <v>33765</v>
      </c>
      <c r="H15157" s="121" t="s">
        <v>140</v>
      </c>
      <c r="I15157" s="121" t="s">
        <v>63</v>
      </c>
      <c r="J15157" s="121" t="s">
        <v>20139</v>
      </c>
      <c r="K15157" s="121" t="s">
        <v>65</v>
      </c>
      <c r="L15157" s="157" t="s">
        <v>32</v>
      </c>
      <c r="M15157" s="120" t="s">
        <v>78</v>
      </c>
    </row>
    <row r="15158" spans="1:15" ht="41.4">
      <c r="A15158" s="116">
        <v>15158</v>
      </c>
      <c r="B15158" s="129">
        <v>44596</v>
      </c>
      <c r="D15158" s="120" t="s">
        <v>25</v>
      </c>
      <c r="E15158" s="120" t="s">
        <v>33766</v>
      </c>
      <c r="F15158" s="209" t="s">
        <v>33767</v>
      </c>
      <c r="G15158" s="119" t="s">
        <v>33768</v>
      </c>
      <c r="H15158" s="121" t="s">
        <v>1173</v>
      </c>
      <c r="I15158" s="121" t="s">
        <v>30</v>
      </c>
      <c r="J15158" s="121" t="s">
        <v>7142</v>
      </c>
      <c r="K15158" s="121" t="s">
        <v>65</v>
      </c>
      <c r="L15158" s="157" t="s">
        <v>32</v>
      </c>
      <c r="M15158" s="120" t="s">
        <v>33</v>
      </c>
      <c r="O15158" s="131">
        <v>44630</v>
      </c>
    </row>
    <row r="15159" spans="1:15">
      <c r="A15159" s="116">
        <v>15159</v>
      </c>
      <c r="B15159" s="129">
        <v>44596</v>
      </c>
      <c r="D15159" s="120" t="s">
        <v>25</v>
      </c>
      <c r="E15159" s="120" t="s">
        <v>33769</v>
      </c>
      <c r="F15159" s="209" t="s">
        <v>31507</v>
      </c>
      <c r="G15159" s="119" t="s">
        <v>33770</v>
      </c>
      <c r="H15159" s="121" t="s">
        <v>48</v>
      </c>
      <c r="I15159" s="121" t="s">
        <v>63</v>
      </c>
      <c r="J15159" s="121" t="s">
        <v>328</v>
      </c>
      <c r="K15159" s="121" t="s">
        <v>65</v>
      </c>
      <c r="L15159" s="157" t="s">
        <v>32</v>
      </c>
      <c r="M15159" s="120" t="s">
        <v>33</v>
      </c>
      <c r="N15159" s="131">
        <v>44617</v>
      </c>
      <c r="O15159" s="131">
        <v>44630</v>
      </c>
    </row>
    <row r="15160" spans="1:15">
      <c r="A15160" s="116">
        <v>15160</v>
      </c>
      <c r="B15160" s="129">
        <v>44596</v>
      </c>
      <c r="D15160" s="120" t="s">
        <v>25</v>
      </c>
      <c r="E15160" s="120" t="s">
        <v>33771</v>
      </c>
      <c r="F15160" s="209" t="s">
        <v>7636</v>
      </c>
      <c r="G15160" s="119" t="s">
        <v>20927</v>
      </c>
      <c r="H15160" s="121" t="s">
        <v>140</v>
      </c>
      <c r="I15160" s="121" t="s">
        <v>30</v>
      </c>
      <c r="J15160" s="121" t="s">
        <v>1540</v>
      </c>
      <c r="K15160" s="121" t="s">
        <v>65</v>
      </c>
      <c r="L15160" s="157" t="s">
        <v>32</v>
      </c>
      <c r="M15160" s="120" t="s">
        <v>78</v>
      </c>
    </row>
    <row r="15161" spans="1:15">
      <c r="A15161" s="116">
        <v>15161</v>
      </c>
      <c r="B15161" s="129">
        <v>44596</v>
      </c>
      <c r="D15161" s="120" t="s">
        <v>25</v>
      </c>
      <c r="E15161" s="120" t="s">
        <v>33772</v>
      </c>
      <c r="F15161" s="209" t="s">
        <v>12338</v>
      </c>
      <c r="G15161" s="119" t="s">
        <v>14316</v>
      </c>
      <c r="H15161" s="121" t="s">
        <v>53</v>
      </c>
      <c r="I15161" s="121" t="s">
        <v>42</v>
      </c>
      <c r="J15161" s="121" t="s">
        <v>82</v>
      </c>
      <c r="K15161" s="121" t="s">
        <v>65</v>
      </c>
      <c r="L15161" s="157" t="s">
        <v>32</v>
      </c>
      <c r="M15161" s="120" t="s">
        <v>33</v>
      </c>
      <c r="O15161" s="131">
        <v>44630</v>
      </c>
    </row>
    <row r="15162" spans="1:15">
      <c r="A15162" s="116">
        <v>15162</v>
      </c>
      <c r="B15162" s="129">
        <v>44595</v>
      </c>
      <c r="D15162" s="120" t="s">
        <v>580</v>
      </c>
      <c r="E15162" s="120" t="s">
        <v>33773</v>
      </c>
      <c r="F15162" s="209" t="s">
        <v>33774</v>
      </c>
      <c r="G15162" s="119" t="s">
        <v>33775</v>
      </c>
      <c r="H15162" s="121" t="s">
        <v>29</v>
      </c>
      <c r="I15162" s="121" t="s">
        <v>30</v>
      </c>
      <c r="J15162" s="121" t="s">
        <v>7280</v>
      </c>
      <c r="K15162" s="121" t="s">
        <v>65</v>
      </c>
      <c r="L15162" s="157" t="s">
        <v>32</v>
      </c>
      <c r="M15162" s="120" t="s">
        <v>78</v>
      </c>
    </row>
    <row r="15163" spans="1:15" ht="27.6">
      <c r="A15163" s="116">
        <v>15163</v>
      </c>
      <c r="B15163" s="129">
        <v>44595</v>
      </c>
      <c r="D15163" s="120" t="s">
        <v>580</v>
      </c>
      <c r="E15163" s="120" t="s">
        <v>33776</v>
      </c>
      <c r="F15163" s="209" t="s">
        <v>33777</v>
      </c>
      <c r="G15163" s="119" t="s">
        <v>33778</v>
      </c>
      <c r="H15163" s="121" t="s">
        <v>29</v>
      </c>
      <c r="I15163" s="121" t="s">
        <v>42</v>
      </c>
      <c r="J15163" s="121" t="s">
        <v>72</v>
      </c>
      <c r="K15163" s="121" t="s">
        <v>65</v>
      </c>
      <c r="L15163" s="157" t="s">
        <v>32</v>
      </c>
      <c r="M15163" s="120" t="s">
        <v>78</v>
      </c>
    </row>
    <row r="15164" spans="1:15" ht="27.6">
      <c r="A15164" s="116">
        <v>15164</v>
      </c>
      <c r="B15164" s="129">
        <v>44595</v>
      </c>
      <c r="D15164" s="120" t="s">
        <v>580</v>
      </c>
      <c r="E15164" s="120" t="s">
        <v>33779</v>
      </c>
      <c r="F15164" s="209" t="s">
        <v>33780</v>
      </c>
      <c r="G15164" s="119" t="s">
        <v>33781</v>
      </c>
      <c r="H15164" s="121" t="s">
        <v>53</v>
      </c>
      <c r="I15164" s="121" t="s">
        <v>30</v>
      </c>
      <c r="J15164" s="121" t="s">
        <v>77</v>
      </c>
      <c r="K15164" s="121" t="s">
        <v>65</v>
      </c>
      <c r="L15164" s="157" t="s">
        <v>32</v>
      </c>
      <c r="M15164" s="120" t="s">
        <v>78</v>
      </c>
    </row>
    <row r="15165" spans="1:15">
      <c r="A15165" s="116">
        <v>15165</v>
      </c>
      <c r="B15165" s="129">
        <v>44595</v>
      </c>
      <c r="D15165" s="120" t="s">
        <v>580</v>
      </c>
      <c r="E15165" s="120" t="s">
        <v>33782</v>
      </c>
      <c r="F15165" s="209" t="s">
        <v>8265</v>
      </c>
      <c r="G15165" s="119" t="s">
        <v>33783</v>
      </c>
      <c r="H15165" s="121" t="s">
        <v>41</v>
      </c>
      <c r="I15165" s="121" t="s">
        <v>30</v>
      </c>
      <c r="J15165" s="121" t="s">
        <v>77</v>
      </c>
      <c r="K15165" s="121" t="s">
        <v>65</v>
      </c>
      <c r="L15165" s="157" t="s">
        <v>32</v>
      </c>
      <c r="M15165" s="120" t="s">
        <v>78</v>
      </c>
    </row>
    <row r="15166" spans="1:15">
      <c r="A15166" s="116">
        <v>15166</v>
      </c>
      <c r="B15166" s="129">
        <v>44595</v>
      </c>
      <c r="D15166" s="120" t="s">
        <v>580</v>
      </c>
      <c r="E15166" s="120" t="s">
        <v>33784</v>
      </c>
      <c r="F15166" s="209" t="s">
        <v>33785</v>
      </c>
      <c r="G15166" s="119" t="s">
        <v>27535</v>
      </c>
      <c r="H15166" s="121" t="s">
        <v>344</v>
      </c>
      <c r="I15166" s="121" t="s">
        <v>30</v>
      </c>
      <c r="J15166" s="121" t="s">
        <v>7142</v>
      </c>
      <c r="K15166" s="121" t="s">
        <v>65</v>
      </c>
      <c r="L15166" s="157" t="s">
        <v>32</v>
      </c>
      <c r="M15166" s="120" t="s">
        <v>78</v>
      </c>
    </row>
    <row r="15167" spans="1:15">
      <c r="A15167" s="116">
        <v>15167</v>
      </c>
      <c r="B15167" s="129">
        <v>44595</v>
      </c>
      <c r="D15167" s="120" t="s">
        <v>580</v>
      </c>
      <c r="E15167" s="120" t="s">
        <v>33786</v>
      </c>
      <c r="F15167" s="209" t="s">
        <v>13499</v>
      </c>
      <c r="G15167" s="119" t="s">
        <v>33787</v>
      </c>
      <c r="H15167" s="121" t="s">
        <v>41</v>
      </c>
      <c r="I15167" s="121" t="s">
        <v>30</v>
      </c>
      <c r="J15167" s="121" t="s">
        <v>87</v>
      </c>
      <c r="K15167" s="121" t="s">
        <v>65</v>
      </c>
      <c r="L15167" s="157" t="s">
        <v>32</v>
      </c>
      <c r="M15167" s="120" t="s">
        <v>33</v>
      </c>
      <c r="N15167" s="131">
        <v>44634</v>
      </c>
      <c r="O15167" s="131">
        <v>44655</v>
      </c>
    </row>
    <row r="15168" spans="1:15">
      <c r="A15168" s="116">
        <v>15168</v>
      </c>
      <c r="B15168" s="129">
        <v>44595</v>
      </c>
      <c r="D15168" s="120" t="s">
        <v>580</v>
      </c>
      <c r="E15168" s="120" t="s">
        <v>33788</v>
      </c>
      <c r="F15168" s="209" t="s">
        <v>33789</v>
      </c>
      <c r="G15168" s="119" t="s">
        <v>33790</v>
      </c>
      <c r="H15168" s="121" t="s">
        <v>29</v>
      </c>
      <c r="I15168" s="121" t="s">
        <v>30</v>
      </c>
      <c r="J15168" s="121" t="s">
        <v>10013</v>
      </c>
      <c r="K15168" s="121" t="s">
        <v>65</v>
      </c>
      <c r="L15168" s="157" t="s">
        <v>32</v>
      </c>
      <c r="M15168" s="120" t="s">
        <v>78</v>
      </c>
    </row>
    <row r="15169" spans="1:19">
      <c r="A15169" s="116">
        <v>15169</v>
      </c>
      <c r="B15169" s="129">
        <v>44595</v>
      </c>
      <c r="D15169" s="120" t="s">
        <v>580</v>
      </c>
      <c r="E15169" s="120" t="s">
        <v>33791</v>
      </c>
      <c r="F15169" s="209" t="s">
        <v>19369</v>
      </c>
      <c r="G15169" s="119" t="s">
        <v>33792</v>
      </c>
      <c r="H15169" s="121" t="s">
        <v>11315</v>
      </c>
      <c r="I15169" s="121" t="s">
        <v>30</v>
      </c>
      <c r="J15169" s="121" t="s">
        <v>3886</v>
      </c>
      <c r="K15169" s="121" t="s">
        <v>65</v>
      </c>
      <c r="L15169" s="157" t="s">
        <v>32</v>
      </c>
      <c r="M15169" s="120" t="s">
        <v>78</v>
      </c>
    </row>
    <row r="15170" spans="1:19">
      <c r="A15170" s="116">
        <v>15170</v>
      </c>
      <c r="B15170" s="129">
        <v>44595</v>
      </c>
      <c r="D15170" s="120" t="s">
        <v>580</v>
      </c>
      <c r="E15170" s="120" t="s">
        <v>33793</v>
      </c>
      <c r="F15170" s="209" t="s">
        <v>636</v>
      </c>
      <c r="G15170" s="119" t="s">
        <v>32843</v>
      </c>
      <c r="H15170" s="121" t="s">
        <v>1173</v>
      </c>
      <c r="I15170" s="121" t="s">
        <v>30</v>
      </c>
      <c r="J15170" s="121" t="s">
        <v>7271</v>
      </c>
      <c r="K15170" s="121" t="s">
        <v>65</v>
      </c>
      <c r="L15170" s="157" t="s">
        <v>32</v>
      </c>
      <c r="M15170" s="120" t="s">
        <v>78</v>
      </c>
    </row>
    <row r="15171" spans="1:19">
      <c r="A15171" s="116">
        <v>15171</v>
      </c>
      <c r="B15171" s="129">
        <v>44595</v>
      </c>
      <c r="D15171" s="120" t="s">
        <v>580</v>
      </c>
      <c r="E15171" s="120" t="s">
        <v>33794</v>
      </c>
      <c r="F15171" s="209" t="s">
        <v>33795</v>
      </c>
      <c r="G15171" s="119" t="s">
        <v>33796</v>
      </c>
      <c r="H15171" s="121" t="s">
        <v>29</v>
      </c>
      <c r="I15171" s="121" t="s">
        <v>42</v>
      </c>
      <c r="J15171" s="121" t="s">
        <v>43</v>
      </c>
      <c r="K15171" s="121" t="s">
        <v>65</v>
      </c>
      <c r="L15171" s="157" t="s">
        <v>32</v>
      </c>
      <c r="M15171" s="120" t="s">
        <v>78</v>
      </c>
    </row>
    <row r="15172" spans="1:19">
      <c r="A15172" s="116">
        <v>15172</v>
      </c>
      <c r="B15172" s="129">
        <v>44595</v>
      </c>
      <c r="D15172" s="120" t="s">
        <v>580</v>
      </c>
      <c r="E15172" s="120" t="s">
        <v>33797</v>
      </c>
      <c r="F15172" s="209" t="s">
        <v>469</v>
      </c>
      <c r="G15172" s="119" t="s">
        <v>33798</v>
      </c>
      <c r="H15172" s="121" t="s">
        <v>41</v>
      </c>
      <c r="I15172" s="121" t="s">
        <v>30</v>
      </c>
      <c r="J15172" s="121" t="s">
        <v>7280</v>
      </c>
      <c r="K15172" s="121" t="s">
        <v>65</v>
      </c>
      <c r="L15172" s="157" t="s">
        <v>32</v>
      </c>
      <c r="M15172" s="120" t="s">
        <v>78</v>
      </c>
    </row>
    <row r="15173" spans="1:19">
      <c r="A15173" s="116">
        <v>15173</v>
      </c>
      <c r="B15173" s="129">
        <v>44595</v>
      </c>
      <c r="D15173" s="120" t="s">
        <v>580</v>
      </c>
      <c r="E15173" s="120" t="s">
        <v>33799</v>
      </c>
      <c r="F15173" s="209" t="s">
        <v>7486</v>
      </c>
      <c r="G15173" s="119" t="s">
        <v>33800</v>
      </c>
      <c r="H15173" s="121" t="s">
        <v>48</v>
      </c>
      <c r="I15173" s="121" t="s">
        <v>30</v>
      </c>
      <c r="J15173" s="121" t="s">
        <v>1540</v>
      </c>
      <c r="K15173" s="121" t="s">
        <v>65</v>
      </c>
      <c r="L15173" s="157" t="s">
        <v>32</v>
      </c>
      <c r="M15173" s="120" t="s">
        <v>33</v>
      </c>
      <c r="N15173" s="131">
        <v>44600</v>
      </c>
      <c r="S15173" s="120" t="s">
        <v>92</v>
      </c>
    </row>
    <row r="15174" spans="1:19" ht="27.6">
      <c r="A15174" s="116">
        <v>15174</v>
      </c>
      <c r="B15174" s="129">
        <v>44599</v>
      </c>
      <c r="D15174" s="120" t="s">
        <v>580</v>
      </c>
      <c r="E15174" s="120" t="s">
        <v>33801</v>
      </c>
      <c r="F15174" s="209" t="s">
        <v>33802</v>
      </c>
      <c r="G15174" s="119" t="s">
        <v>4789</v>
      </c>
      <c r="H15174" s="121" t="s">
        <v>86</v>
      </c>
      <c r="I15174" s="121" t="s">
        <v>30</v>
      </c>
      <c r="J15174" s="121" t="s">
        <v>77</v>
      </c>
      <c r="K15174" s="121" t="s">
        <v>65</v>
      </c>
      <c r="L15174" s="157" t="s">
        <v>32</v>
      </c>
      <c r="M15174" s="120" t="s">
        <v>78</v>
      </c>
    </row>
    <row r="15175" spans="1:19" ht="27.6">
      <c r="A15175" s="116">
        <v>15175</v>
      </c>
      <c r="B15175" s="129">
        <v>44596</v>
      </c>
      <c r="D15175" s="120" t="s">
        <v>25</v>
      </c>
      <c r="E15175" s="120" t="s">
        <v>33803</v>
      </c>
      <c r="F15175" s="209" t="s">
        <v>33804</v>
      </c>
      <c r="G15175" s="119" t="s">
        <v>33805</v>
      </c>
      <c r="H15175" s="121" t="s">
        <v>76</v>
      </c>
      <c r="I15175" s="121" t="s">
        <v>30</v>
      </c>
      <c r="J15175" s="121" t="s">
        <v>5018</v>
      </c>
      <c r="K15175" s="121" t="s">
        <v>65</v>
      </c>
      <c r="L15175" s="157" t="s">
        <v>32</v>
      </c>
      <c r="M15175" s="120" t="s">
        <v>33</v>
      </c>
      <c r="N15175" s="131">
        <v>44630</v>
      </c>
      <c r="O15175" s="131">
        <v>44630</v>
      </c>
    </row>
    <row r="15176" spans="1:19">
      <c r="A15176" s="116">
        <v>15176</v>
      </c>
      <c r="B15176" s="129">
        <v>44596</v>
      </c>
      <c r="D15176" s="120" t="s">
        <v>25</v>
      </c>
      <c r="E15176" s="120" t="s">
        <v>33806</v>
      </c>
      <c r="F15176" s="209" t="s">
        <v>22868</v>
      </c>
      <c r="G15176" s="119" t="s">
        <v>33807</v>
      </c>
      <c r="H15176" s="121" t="s">
        <v>41</v>
      </c>
      <c r="I15176" s="121" t="s">
        <v>42</v>
      </c>
      <c r="J15176" s="121" t="s">
        <v>72</v>
      </c>
      <c r="K15176" s="121" t="s">
        <v>65</v>
      </c>
      <c r="L15176" s="157" t="s">
        <v>32</v>
      </c>
      <c r="M15176" s="120" t="s">
        <v>78</v>
      </c>
    </row>
    <row r="15177" spans="1:19">
      <c r="A15177" s="116">
        <v>15177</v>
      </c>
      <c r="B15177" s="129">
        <v>44596</v>
      </c>
      <c r="D15177" s="120" t="s">
        <v>25</v>
      </c>
      <c r="E15177" s="120" t="s">
        <v>33808</v>
      </c>
      <c r="F15177" s="209" t="s">
        <v>33809</v>
      </c>
      <c r="G15177" s="119" t="s">
        <v>1170</v>
      </c>
      <c r="H15177" s="121" t="s">
        <v>97</v>
      </c>
      <c r="I15177" s="121" t="s">
        <v>30</v>
      </c>
      <c r="J15177" s="121" t="s">
        <v>77</v>
      </c>
      <c r="K15177" s="121" t="s">
        <v>65</v>
      </c>
      <c r="L15177" s="157" t="s">
        <v>32</v>
      </c>
      <c r="M15177" s="120" t="s">
        <v>78</v>
      </c>
    </row>
    <row r="15178" spans="1:19">
      <c r="A15178" s="116">
        <v>15178</v>
      </c>
      <c r="B15178" s="129">
        <v>44596</v>
      </c>
      <c r="D15178" s="120" t="s">
        <v>25</v>
      </c>
      <c r="E15178" s="120" t="s">
        <v>33810</v>
      </c>
      <c r="F15178" s="209" t="s">
        <v>2893</v>
      </c>
      <c r="G15178" s="119" t="s">
        <v>7323</v>
      </c>
      <c r="H15178" s="121" t="s">
        <v>97</v>
      </c>
      <c r="I15178" s="121" t="s">
        <v>63</v>
      </c>
      <c r="J15178" s="121" t="s">
        <v>328</v>
      </c>
      <c r="K15178" s="121" t="s">
        <v>65</v>
      </c>
      <c r="L15178" s="157" t="s">
        <v>32</v>
      </c>
      <c r="M15178" s="120" t="s">
        <v>78</v>
      </c>
    </row>
    <row r="15179" spans="1:19">
      <c r="A15179" s="116">
        <v>15179</v>
      </c>
      <c r="B15179" s="129">
        <v>44596</v>
      </c>
      <c r="D15179" s="120" t="s">
        <v>25</v>
      </c>
      <c r="E15179" s="120" t="s">
        <v>33811</v>
      </c>
      <c r="F15179" s="209" t="s">
        <v>33812</v>
      </c>
      <c r="G15179" s="119" t="s">
        <v>2776</v>
      </c>
      <c r="H15179" s="121" t="s">
        <v>53</v>
      </c>
      <c r="I15179" s="121" t="s">
        <v>63</v>
      </c>
      <c r="J15179" s="121" t="s">
        <v>64</v>
      </c>
      <c r="K15179" s="121" t="s">
        <v>65</v>
      </c>
      <c r="L15179" s="157" t="s">
        <v>32</v>
      </c>
      <c r="M15179" s="120" t="s">
        <v>78</v>
      </c>
    </row>
    <row r="15180" spans="1:19">
      <c r="A15180" s="116">
        <v>15180</v>
      </c>
      <c r="B15180" s="129">
        <v>44596</v>
      </c>
      <c r="D15180" s="120" t="s">
        <v>25</v>
      </c>
      <c r="E15180" s="120" t="s">
        <v>33813</v>
      </c>
      <c r="F15180" s="209" t="s">
        <v>25488</v>
      </c>
      <c r="G15180" s="119" t="s">
        <v>21893</v>
      </c>
      <c r="H15180" s="121" t="s">
        <v>97</v>
      </c>
      <c r="I15180" s="121" t="s">
        <v>196</v>
      </c>
      <c r="J15180" s="121" t="s">
        <v>196</v>
      </c>
      <c r="K15180" s="121" t="s">
        <v>65</v>
      </c>
      <c r="L15180" s="157" t="s">
        <v>32</v>
      </c>
      <c r="M15180" s="120" t="s">
        <v>33</v>
      </c>
      <c r="N15180" s="131">
        <v>44617</v>
      </c>
      <c r="O15180" s="131">
        <v>44630</v>
      </c>
    </row>
    <row r="15181" spans="1:19" ht="27.6">
      <c r="A15181" s="116">
        <v>15181</v>
      </c>
      <c r="B15181" s="129">
        <v>44599</v>
      </c>
      <c r="D15181" s="120" t="s">
        <v>25</v>
      </c>
      <c r="E15181" s="120" t="s">
        <v>33814</v>
      </c>
      <c r="F15181" s="209" t="s">
        <v>33815</v>
      </c>
      <c r="G15181" s="119" t="s">
        <v>33816</v>
      </c>
      <c r="H15181" s="121" t="s">
        <v>97</v>
      </c>
      <c r="I15181" s="121" t="s">
        <v>63</v>
      </c>
      <c r="J15181" s="121" t="s">
        <v>328</v>
      </c>
      <c r="K15181" s="121" t="s">
        <v>65</v>
      </c>
      <c r="L15181" s="157" t="s">
        <v>32</v>
      </c>
      <c r="M15181" s="120" t="s">
        <v>33</v>
      </c>
      <c r="N15181" s="131">
        <v>44617</v>
      </c>
      <c r="S15181" s="120" t="s">
        <v>92</v>
      </c>
    </row>
    <row r="15182" spans="1:19">
      <c r="A15182" s="116">
        <v>15182</v>
      </c>
      <c r="B15182" s="129">
        <v>44599</v>
      </c>
      <c r="D15182" s="120" t="s">
        <v>25</v>
      </c>
      <c r="E15182" s="120" t="s">
        <v>33817</v>
      </c>
      <c r="F15182" s="209" t="s">
        <v>2893</v>
      </c>
      <c r="G15182" s="119" t="s">
        <v>33818</v>
      </c>
      <c r="H15182" s="121" t="s">
        <v>41</v>
      </c>
      <c r="I15182" s="121" t="s">
        <v>63</v>
      </c>
      <c r="J15182" s="121" t="s">
        <v>601</v>
      </c>
      <c r="K15182" s="121" t="s">
        <v>65</v>
      </c>
      <c r="L15182" s="157" t="s">
        <v>32</v>
      </c>
      <c r="M15182" s="120" t="s">
        <v>33</v>
      </c>
      <c r="N15182" s="131">
        <v>44617</v>
      </c>
      <c r="O15182" s="131">
        <v>44630</v>
      </c>
    </row>
    <row r="15183" spans="1:19">
      <c r="A15183" s="116">
        <v>15183</v>
      </c>
      <c r="B15183" s="129">
        <v>44599</v>
      </c>
      <c r="D15183" s="120" t="s">
        <v>25</v>
      </c>
      <c r="E15183" s="120" t="s">
        <v>33819</v>
      </c>
      <c r="F15183" s="209" t="s">
        <v>33820</v>
      </c>
      <c r="G15183" s="119" t="s">
        <v>33821</v>
      </c>
      <c r="H15183" s="121" t="s">
        <v>76</v>
      </c>
      <c r="I15183" s="121" t="s">
        <v>63</v>
      </c>
      <c r="J15183" s="121" t="s">
        <v>328</v>
      </c>
      <c r="K15183" s="121" t="s">
        <v>65</v>
      </c>
      <c r="L15183" s="157" t="s">
        <v>32</v>
      </c>
      <c r="M15183" s="120" t="s">
        <v>33</v>
      </c>
      <c r="N15183" s="131">
        <v>44617</v>
      </c>
      <c r="S15183" s="120" t="s">
        <v>34</v>
      </c>
    </row>
    <row r="15184" spans="1:19" ht="27.6">
      <c r="A15184" s="116">
        <v>15184</v>
      </c>
      <c r="B15184" s="129">
        <v>44599</v>
      </c>
      <c r="D15184" s="120" t="s">
        <v>25</v>
      </c>
      <c r="E15184" s="120" t="s">
        <v>33822</v>
      </c>
      <c r="F15184" s="209" t="s">
        <v>33823</v>
      </c>
      <c r="G15184" s="119" t="s">
        <v>33824</v>
      </c>
      <c r="H15184" s="121" t="s">
        <v>344</v>
      </c>
      <c r="I15184" s="121" t="s">
        <v>63</v>
      </c>
      <c r="J15184" s="121" t="s">
        <v>64</v>
      </c>
      <c r="K15184" s="121" t="s">
        <v>65</v>
      </c>
      <c r="L15184" s="157" t="s">
        <v>32</v>
      </c>
      <c r="M15184" s="120" t="s">
        <v>33</v>
      </c>
      <c r="N15184" s="131">
        <v>44617</v>
      </c>
      <c r="O15184" s="131">
        <v>44630</v>
      </c>
    </row>
    <row r="15185" spans="1:19" ht="27.6">
      <c r="A15185" s="116">
        <v>15185</v>
      </c>
      <c r="B15185" s="129">
        <v>44599</v>
      </c>
      <c r="D15185" s="120" t="s">
        <v>25</v>
      </c>
      <c r="E15185" s="120" t="s">
        <v>33825</v>
      </c>
      <c r="F15185" s="209" t="s">
        <v>33826</v>
      </c>
      <c r="G15185" s="119" t="s">
        <v>23721</v>
      </c>
      <c r="H15185" s="121" t="s">
        <v>97</v>
      </c>
      <c r="I15185" s="121" t="s">
        <v>63</v>
      </c>
      <c r="J15185" s="121" t="s">
        <v>328</v>
      </c>
      <c r="K15185" s="121" t="s">
        <v>65</v>
      </c>
      <c r="L15185" s="157" t="s">
        <v>32</v>
      </c>
      <c r="M15185" s="120" t="s">
        <v>33</v>
      </c>
      <c r="N15185" s="131">
        <v>44616</v>
      </c>
      <c r="O15185" s="131">
        <v>44630</v>
      </c>
    </row>
    <row r="15186" spans="1:19">
      <c r="A15186" s="116">
        <v>15186</v>
      </c>
      <c r="B15186" s="129">
        <v>44599</v>
      </c>
      <c r="D15186" s="120" t="s">
        <v>25</v>
      </c>
      <c r="E15186" s="120" t="s">
        <v>33827</v>
      </c>
      <c r="F15186" s="209" t="s">
        <v>33828</v>
      </c>
      <c r="G15186" s="119" t="s">
        <v>33829</v>
      </c>
      <c r="H15186" s="121" t="s">
        <v>192</v>
      </c>
      <c r="I15186" s="121" t="s">
        <v>30</v>
      </c>
      <c r="J15186" s="121" t="s">
        <v>7087</v>
      </c>
      <c r="K15186" s="121" t="s">
        <v>65</v>
      </c>
      <c r="L15186" s="157" t="s">
        <v>32</v>
      </c>
      <c r="M15186" s="120" t="s">
        <v>33</v>
      </c>
      <c r="N15186" s="131">
        <v>44630</v>
      </c>
      <c r="O15186" s="131">
        <v>44630</v>
      </c>
    </row>
    <row r="15187" spans="1:19">
      <c r="A15187" s="116">
        <v>15187</v>
      </c>
      <c r="B15187" s="129">
        <v>44599</v>
      </c>
      <c r="D15187" s="120" t="s">
        <v>25</v>
      </c>
      <c r="E15187" s="120" t="s">
        <v>33830</v>
      </c>
      <c r="F15187" s="209" t="s">
        <v>33831</v>
      </c>
      <c r="G15187" s="119" t="s">
        <v>16120</v>
      </c>
      <c r="H15187" s="121" t="s">
        <v>1173</v>
      </c>
      <c r="I15187" s="121" t="s">
        <v>63</v>
      </c>
      <c r="J15187" s="121" t="s">
        <v>328</v>
      </c>
      <c r="K15187" s="121" t="s">
        <v>65</v>
      </c>
      <c r="L15187" s="157" t="s">
        <v>32</v>
      </c>
      <c r="M15187" s="120" t="s">
        <v>33</v>
      </c>
      <c r="N15187" s="131">
        <v>44616</v>
      </c>
    </row>
    <row r="15188" spans="1:19">
      <c r="A15188" s="116">
        <v>15188</v>
      </c>
      <c r="B15188" s="129">
        <v>44599</v>
      </c>
      <c r="D15188" s="120" t="s">
        <v>25</v>
      </c>
      <c r="E15188" s="120" t="s">
        <v>33832</v>
      </c>
      <c r="F15188" s="209" t="s">
        <v>33833</v>
      </c>
      <c r="G15188" s="119" t="s">
        <v>33834</v>
      </c>
      <c r="H15188" s="121" t="s">
        <v>140</v>
      </c>
      <c r="I15188" s="121" t="s">
        <v>63</v>
      </c>
      <c r="J15188" s="121" t="s">
        <v>328</v>
      </c>
      <c r="K15188" s="121" t="s">
        <v>65</v>
      </c>
      <c r="L15188" s="157" t="s">
        <v>32</v>
      </c>
      <c r="M15188" s="120" t="s">
        <v>78</v>
      </c>
    </row>
    <row r="15189" spans="1:19">
      <c r="A15189" s="116">
        <v>15189</v>
      </c>
      <c r="B15189" s="129">
        <v>44599</v>
      </c>
      <c r="D15189" s="120" t="s">
        <v>25</v>
      </c>
      <c r="E15189" s="120" t="s">
        <v>33835</v>
      </c>
      <c r="F15189" s="209" t="s">
        <v>33836</v>
      </c>
      <c r="G15189" s="119" t="s">
        <v>29433</v>
      </c>
      <c r="H15189" s="121" t="s">
        <v>41</v>
      </c>
      <c r="I15189" s="121" t="s">
        <v>30</v>
      </c>
      <c r="J15189" s="121" t="s">
        <v>8096</v>
      </c>
      <c r="K15189" s="121" t="s">
        <v>65</v>
      </c>
      <c r="L15189" s="157" t="s">
        <v>32</v>
      </c>
      <c r="M15189" s="120" t="s">
        <v>33</v>
      </c>
      <c r="N15189" s="131">
        <v>44598</v>
      </c>
      <c r="S15189" s="120" t="s">
        <v>34</v>
      </c>
    </row>
    <row r="15190" spans="1:19" ht="27.6">
      <c r="A15190" s="116">
        <v>15190</v>
      </c>
      <c r="B15190" s="129">
        <v>44599</v>
      </c>
      <c r="D15190" s="120" t="s">
        <v>25</v>
      </c>
      <c r="E15190" s="120" t="s">
        <v>33837</v>
      </c>
      <c r="F15190" s="209" t="s">
        <v>33838</v>
      </c>
      <c r="G15190" s="119" t="s">
        <v>603</v>
      </c>
      <c r="H15190" s="121" t="s">
        <v>53</v>
      </c>
      <c r="I15190" s="121" t="s">
        <v>63</v>
      </c>
      <c r="J15190" s="121" t="s">
        <v>328</v>
      </c>
      <c r="K15190" s="121" t="s">
        <v>65</v>
      </c>
      <c r="L15190" s="157" t="s">
        <v>32</v>
      </c>
      <c r="M15190" s="120" t="s">
        <v>33</v>
      </c>
      <c r="N15190" s="131">
        <v>44616</v>
      </c>
    </row>
    <row r="15191" spans="1:19" ht="27.6">
      <c r="A15191" s="116">
        <v>15191</v>
      </c>
      <c r="B15191" s="129">
        <v>44599</v>
      </c>
      <c r="C15191" s="116"/>
      <c r="D15191" s="120" t="s">
        <v>25</v>
      </c>
      <c r="E15191" s="116"/>
      <c r="F15191" s="215" t="s">
        <v>33839</v>
      </c>
      <c r="G15191" s="116" t="s">
        <v>21893</v>
      </c>
      <c r="H15191" s="121" t="s">
        <v>140</v>
      </c>
      <c r="I15191" s="121" t="s">
        <v>30</v>
      </c>
      <c r="J15191" s="116" t="s">
        <v>7142</v>
      </c>
      <c r="K15191" s="121" t="s">
        <v>65</v>
      </c>
      <c r="L15191" s="157" t="s">
        <v>32</v>
      </c>
      <c r="M15191" s="120" t="s">
        <v>78</v>
      </c>
      <c r="P15191" s="116"/>
      <c r="Q15191" s="116"/>
    </row>
    <row r="15192" spans="1:19" ht="27.6">
      <c r="A15192" s="116">
        <v>15192</v>
      </c>
      <c r="B15192" s="129">
        <v>44599</v>
      </c>
      <c r="D15192" s="120" t="s">
        <v>25</v>
      </c>
      <c r="E15192" s="120" t="s">
        <v>33840</v>
      </c>
      <c r="F15192" s="209" t="s">
        <v>33841</v>
      </c>
      <c r="G15192" s="119" t="s">
        <v>310</v>
      </c>
      <c r="H15192" s="121" t="s">
        <v>1173</v>
      </c>
      <c r="I15192" s="121" t="s">
        <v>30</v>
      </c>
      <c r="J15192" s="121" t="s">
        <v>77</v>
      </c>
      <c r="K15192" s="121" t="s">
        <v>65</v>
      </c>
      <c r="L15192" s="157" t="s">
        <v>32</v>
      </c>
      <c r="M15192" s="120" t="s">
        <v>78</v>
      </c>
    </row>
    <row r="15193" spans="1:19">
      <c r="A15193" s="116">
        <v>15193</v>
      </c>
      <c r="B15193" s="129">
        <v>44599</v>
      </c>
      <c r="D15193" s="120" t="s">
        <v>25</v>
      </c>
      <c r="E15193" s="120" t="s">
        <v>33842</v>
      </c>
      <c r="F15193" s="209" t="s">
        <v>33843</v>
      </c>
      <c r="G15193" s="119" t="s">
        <v>33844</v>
      </c>
      <c r="H15193" s="121" t="s">
        <v>140</v>
      </c>
      <c r="I15193" s="121" t="s">
        <v>30</v>
      </c>
      <c r="J15193" s="121" t="s">
        <v>31</v>
      </c>
      <c r="K15193" s="121" t="s">
        <v>65</v>
      </c>
      <c r="L15193" s="157" t="s">
        <v>32</v>
      </c>
      <c r="M15193" s="120" t="s">
        <v>78</v>
      </c>
    </row>
    <row r="15194" spans="1:19">
      <c r="A15194" s="116">
        <v>15194</v>
      </c>
      <c r="B15194" s="129">
        <v>44599</v>
      </c>
      <c r="D15194" s="120" t="s">
        <v>25</v>
      </c>
      <c r="E15194" s="120" t="s">
        <v>33845</v>
      </c>
      <c r="F15194" s="209" t="s">
        <v>1254</v>
      </c>
      <c r="G15194" s="119" t="s">
        <v>8939</v>
      </c>
      <c r="H15194" s="121" t="s">
        <v>1173</v>
      </c>
      <c r="I15194" s="121" t="s">
        <v>30</v>
      </c>
      <c r="J15194" s="121" t="s">
        <v>77</v>
      </c>
      <c r="K15194" s="121" t="s">
        <v>65</v>
      </c>
      <c r="L15194" s="157" t="s">
        <v>32</v>
      </c>
      <c r="M15194" s="120" t="s">
        <v>78</v>
      </c>
    </row>
    <row r="15195" spans="1:19" ht="27.6">
      <c r="A15195" s="116">
        <v>15195</v>
      </c>
      <c r="B15195" s="129">
        <v>44600</v>
      </c>
      <c r="D15195" s="120" t="s">
        <v>252</v>
      </c>
      <c r="E15195" s="120" t="s">
        <v>33846</v>
      </c>
      <c r="F15195" s="209" t="s">
        <v>33847</v>
      </c>
      <c r="G15195" s="119" t="s">
        <v>12861</v>
      </c>
      <c r="H15195" s="121" t="s">
        <v>29</v>
      </c>
      <c r="I15195" s="121" t="s">
        <v>30</v>
      </c>
      <c r="J15195" s="121" t="s">
        <v>87</v>
      </c>
      <c r="K15195" s="121" t="s">
        <v>65</v>
      </c>
      <c r="L15195" s="157" t="s">
        <v>32</v>
      </c>
      <c r="M15195" s="120" t="s">
        <v>78</v>
      </c>
    </row>
    <row r="15196" spans="1:19" ht="27.6">
      <c r="A15196" s="116">
        <v>15196</v>
      </c>
      <c r="B15196" s="129">
        <v>44600</v>
      </c>
      <c r="D15196" s="120" t="s">
        <v>252</v>
      </c>
      <c r="E15196" s="120" t="s">
        <v>33848</v>
      </c>
      <c r="F15196" s="209" t="s">
        <v>33849</v>
      </c>
      <c r="G15196" s="119" t="s">
        <v>33850</v>
      </c>
      <c r="H15196" s="121" t="s">
        <v>53</v>
      </c>
      <c r="I15196" s="121" t="s">
        <v>30</v>
      </c>
      <c r="J15196" s="121" t="s">
        <v>87</v>
      </c>
      <c r="K15196" s="121" t="s">
        <v>584</v>
      </c>
      <c r="L15196" s="157" t="s">
        <v>32</v>
      </c>
      <c r="M15196" s="120" t="s">
        <v>78</v>
      </c>
    </row>
    <row r="15197" spans="1:19">
      <c r="A15197" s="116">
        <v>15197</v>
      </c>
      <c r="B15197" s="129">
        <v>44600</v>
      </c>
      <c r="D15197" s="120" t="s">
        <v>252</v>
      </c>
      <c r="E15197" s="120" t="s">
        <v>33851</v>
      </c>
      <c r="F15197" s="209" t="s">
        <v>28927</v>
      </c>
      <c r="G15197" s="119" t="s">
        <v>33850</v>
      </c>
      <c r="H15197" s="121" t="s">
        <v>53</v>
      </c>
      <c r="I15197" s="121" t="s">
        <v>30</v>
      </c>
      <c r="J15197" s="121" t="s">
        <v>3886</v>
      </c>
      <c r="K15197" s="121" t="s">
        <v>65</v>
      </c>
      <c r="L15197" s="157" t="s">
        <v>32</v>
      </c>
      <c r="M15197" s="120" t="s">
        <v>78</v>
      </c>
    </row>
    <row r="15198" spans="1:19">
      <c r="A15198" s="116">
        <v>15198</v>
      </c>
      <c r="B15198" s="129">
        <v>44600</v>
      </c>
      <c r="D15198" s="120" t="s">
        <v>252</v>
      </c>
      <c r="E15198" s="120" t="s">
        <v>33852</v>
      </c>
      <c r="F15198" s="209" t="s">
        <v>33853</v>
      </c>
      <c r="G15198" s="119" t="s">
        <v>509</v>
      </c>
      <c r="H15198" s="121" t="s">
        <v>140</v>
      </c>
      <c r="I15198" s="121" t="s">
        <v>30</v>
      </c>
      <c r="J15198" s="121" t="s">
        <v>31</v>
      </c>
      <c r="K15198" s="121" t="s">
        <v>584</v>
      </c>
      <c r="L15198" s="157" t="s">
        <v>32</v>
      </c>
      <c r="M15198" s="120" t="s">
        <v>78</v>
      </c>
    </row>
    <row r="15199" spans="1:19" ht="27.6">
      <c r="A15199" s="116">
        <v>15199</v>
      </c>
      <c r="B15199" s="129">
        <v>44600</v>
      </c>
      <c r="D15199" s="120" t="s">
        <v>252</v>
      </c>
      <c r="E15199" s="120" t="s">
        <v>33854</v>
      </c>
      <c r="F15199" s="209" t="s">
        <v>33855</v>
      </c>
      <c r="G15199" s="119" t="s">
        <v>33856</v>
      </c>
      <c r="H15199" s="121" t="s">
        <v>29</v>
      </c>
      <c r="I15199" s="121" t="s">
        <v>30</v>
      </c>
      <c r="J15199" s="121" t="s">
        <v>87</v>
      </c>
      <c r="K15199" s="121" t="s">
        <v>65</v>
      </c>
      <c r="L15199" s="157" t="s">
        <v>32</v>
      </c>
      <c r="M15199" s="120" t="s">
        <v>78</v>
      </c>
    </row>
    <row r="15200" spans="1:19">
      <c r="A15200" s="116">
        <v>15200</v>
      </c>
      <c r="B15200" s="129">
        <v>44600</v>
      </c>
      <c r="D15200" s="120" t="s">
        <v>252</v>
      </c>
      <c r="E15200" s="120" t="s">
        <v>33857</v>
      </c>
      <c r="F15200" s="209" t="s">
        <v>33858</v>
      </c>
      <c r="G15200" s="119" t="s">
        <v>33859</v>
      </c>
      <c r="H15200" s="121" t="s">
        <v>140</v>
      </c>
      <c r="I15200" s="121" t="s">
        <v>30</v>
      </c>
      <c r="J15200" s="121" t="s">
        <v>529</v>
      </c>
      <c r="K15200" s="121" t="s">
        <v>65</v>
      </c>
      <c r="L15200" s="157" t="s">
        <v>32</v>
      </c>
      <c r="M15200" s="120" t="s">
        <v>78</v>
      </c>
    </row>
    <row r="15201" spans="1:21">
      <c r="A15201" s="116">
        <v>15201</v>
      </c>
      <c r="B15201" s="129">
        <v>44600</v>
      </c>
      <c r="D15201" s="120" t="s">
        <v>252</v>
      </c>
      <c r="E15201" s="120" t="s">
        <v>33860</v>
      </c>
      <c r="F15201" s="209" t="s">
        <v>12338</v>
      </c>
      <c r="G15201" s="119" t="s">
        <v>33861</v>
      </c>
      <c r="H15201" s="121" t="s">
        <v>53</v>
      </c>
      <c r="I15201" s="121" t="s">
        <v>30</v>
      </c>
      <c r="J15201" s="121" t="s">
        <v>8033</v>
      </c>
      <c r="K15201" s="121" t="s">
        <v>584</v>
      </c>
      <c r="L15201" s="157" t="s">
        <v>32</v>
      </c>
      <c r="M15201" s="120" t="s">
        <v>78</v>
      </c>
    </row>
    <row r="15202" spans="1:21">
      <c r="A15202" s="116">
        <v>15202</v>
      </c>
      <c r="B15202" s="129">
        <v>44600</v>
      </c>
      <c r="D15202" s="120" t="s">
        <v>252</v>
      </c>
      <c r="E15202" s="120" t="s">
        <v>33862</v>
      </c>
      <c r="F15202" s="209" t="s">
        <v>33863</v>
      </c>
      <c r="G15202" s="119" t="s">
        <v>528</v>
      </c>
      <c r="H15202" s="121" t="s">
        <v>53</v>
      </c>
      <c r="I15202" s="121" t="s">
        <v>30</v>
      </c>
      <c r="J15202" s="121" t="s">
        <v>529</v>
      </c>
      <c r="K15202" s="121" t="s">
        <v>65</v>
      </c>
      <c r="L15202" s="157" t="s">
        <v>32</v>
      </c>
      <c r="M15202" s="120" t="s">
        <v>33</v>
      </c>
      <c r="N15202" s="131">
        <v>44601</v>
      </c>
    </row>
    <row r="15203" spans="1:21" ht="27.6">
      <c r="A15203" s="116">
        <v>15203</v>
      </c>
      <c r="B15203" s="129">
        <v>44599</v>
      </c>
      <c r="D15203" s="120" t="s">
        <v>580</v>
      </c>
      <c r="E15203" s="120" t="s">
        <v>33864</v>
      </c>
      <c r="F15203" s="209" t="s">
        <v>33865</v>
      </c>
      <c r="G15203" s="119" t="s">
        <v>33866</v>
      </c>
      <c r="H15203" s="121" t="s">
        <v>71</v>
      </c>
      <c r="I15203" s="121" t="s">
        <v>30</v>
      </c>
      <c r="J15203" s="121" t="s">
        <v>87</v>
      </c>
      <c r="K15203" s="121" t="s">
        <v>65</v>
      </c>
      <c r="L15203" s="157" t="s">
        <v>32</v>
      </c>
      <c r="M15203" s="120" t="s">
        <v>78</v>
      </c>
    </row>
    <row r="15204" spans="1:21">
      <c r="A15204" s="116">
        <v>15204</v>
      </c>
      <c r="B15204" s="129">
        <v>44599</v>
      </c>
      <c r="D15204" s="120" t="s">
        <v>580</v>
      </c>
      <c r="E15204" s="120" t="s">
        <v>33867</v>
      </c>
      <c r="F15204" s="209" t="s">
        <v>7055</v>
      </c>
      <c r="G15204" s="119" t="s">
        <v>33868</v>
      </c>
      <c r="H15204" s="121" t="s">
        <v>29</v>
      </c>
      <c r="I15204" s="121" t="s">
        <v>30</v>
      </c>
      <c r="J15204" s="121" t="s">
        <v>77</v>
      </c>
      <c r="K15204" s="121" t="s">
        <v>65</v>
      </c>
      <c r="L15204" s="157" t="s">
        <v>32</v>
      </c>
      <c r="M15204" s="120" t="s">
        <v>78</v>
      </c>
    </row>
    <row r="15205" spans="1:21">
      <c r="A15205" s="116">
        <v>15205</v>
      </c>
      <c r="B15205" s="129">
        <v>44600</v>
      </c>
      <c r="D15205" s="120" t="s">
        <v>580</v>
      </c>
      <c r="E15205" s="120" t="s">
        <v>33869</v>
      </c>
      <c r="F15205" s="209" t="s">
        <v>3270</v>
      </c>
      <c r="G15205" s="119" t="s">
        <v>33870</v>
      </c>
      <c r="H15205" s="121" t="s">
        <v>97</v>
      </c>
      <c r="I15205" s="121" t="s">
        <v>42</v>
      </c>
      <c r="J15205" s="121" t="s">
        <v>2165</v>
      </c>
      <c r="K15205" s="121" t="s">
        <v>584</v>
      </c>
      <c r="L15205" s="157" t="s">
        <v>32</v>
      </c>
      <c r="M15205" s="120" t="s">
        <v>33</v>
      </c>
      <c r="N15205" s="131">
        <v>44600</v>
      </c>
      <c r="S15205" s="120" t="s">
        <v>92</v>
      </c>
    </row>
    <row r="15206" spans="1:21">
      <c r="A15206" s="116">
        <v>15206</v>
      </c>
      <c r="B15206" s="129">
        <v>44600</v>
      </c>
      <c r="D15206" s="120" t="s">
        <v>580</v>
      </c>
      <c r="E15206" s="120" t="s">
        <v>33871</v>
      </c>
      <c r="F15206" s="209" t="s">
        <v>469</v>
      </c>
      <c r="G15206" s="119" t="s">
        <v>33872</v>
      </c>
      <c r="H15206" s="121" t="s">
        <v>41</v>
      </c>
      <c r="I15206" s="121" t="s">
        <v>30</v>
      </c>
      <c r="J15206" s="121" t="s">
        <v>87</v>
      </c>
      <c r="K15206" s="121" t="s">
        <v>584</v>
      </c>
      <c r="L15206" s="157" t="s">
        <v>32</v>
      </c>
      <c r="M15206" s="120" t="s">
        <v>33</v>
      </c>
      <c r="N15206" s="131">
        <v>44615</v>
      </c>
      <c r="O15206" s="131">
        <v>44655</v>
      </c>
    </row>
    <row r="15207" spans="1:21">
      <c r="A15207" s="116">
        <v>15207</v>
      </c>
      <c r="B15207" s="129">
        <v>44600</v>
      </c>
      <c r="D15207" s="120" t="s">
        <v>580</v>
      </c>
      <c r="E15207" s="120" t="s">
        <v>33873</v>
      </c>
      <c r="F15207" s="209" t="s">
        <v>16303</v>
      </c>
      <c r="G15207" s="119" t="s">
        <v>33874</v>
      </c>
      <c r="H15207" s="121" t="s">
        <v>41</v>
      </c>
      <c r="I15207" s="121" t="s">
        <v>30</v>
      </c>
      <c r="J15207" s="121" t="s">
        <v>5018</v>
      </c>
      <c r="K15207" s="121" t="s">
        <v>65</v>
      </c>
      <c r="L15207" s="157" t="s">
        <v>32</v>
      </c>
      <c r="M15207" s="120" t="s">
        <v>78</v>
      </c>
    </row>
    <row r="15208" spans="1:21">
      <c r="A15208" s="116">
        <v>15208</v>
      </c>
      <c r="B15208" s="129">
        <v>44600</v>
      </c>
      <c r="D15208" s="120" t="s">
        <v>580</v>
      </c>
      <c r="E15208" s="120" t="s">
        <v>33875</v>
      </c>
      <c r="F15208" s="209" t="s">
        <v>33876</v>
      </c>
      <c r="G15208" s="119" t="s">
        <v>33877</v>
      </c>
      <c r="H15208" s="121" t="s">
        <v>177</v>
      </c>
      <c r="I15208" s="121" t="s">
        <v>30</v>
      </c>
      <c r="J15208" s="121" t="s">
        <v>77</v>
      </c>
      <c r="K15208" s="121" t="s">
        <v>65</v>
      </c>
      <c r="L15208" s="157" t="s">
        <v>32</v>
      </c>
      <c r="M15208" s="120" t="s">
        <v>78</v>
      </c>
    </row>
    <row r="15209" spans="1:21">
      <c r="A15209" s="116">
        <v>15209</v>
      </c>
      <c r="B15209" s="129">
        <v>44600</v>
      </c>
      <c r="D15209" s="120" t="s">
        <v>580</v>
      </c>
      <c r="E15209" s="120" t="s">
        <v>33878</v>
      </c>
      <c r="F15209" s="209" t="s">
        <v>33879</v>
      </c>
      <c r="G15209" s="119" t="s">
        <v>33880</v>
      </c>
      <c r="H15209" s="121" t="s">
        <v>177</v>
      </c>
      <c r="I15209" s="121" t="s">
        <v>30</v>
      </c>
      <c r="J15209" s="121" t="s">
        <v>77</v>
      </c>
      <c r="K15209" s="121" t="s">
        <v>65</v>
      </c>
      <c r="L15209" s="157" t="s">
        <v>32</v>
      </c>
      <c r="M15209" s="120" t="s">
        <v>78</v>
      </c>
    </row>
    <row r="15210" spans="1:21" ht="27.6">
      <c r="A15210" s="116">
        <v>15210</v>
      </c>
      <c r="B15210" s="129">
        <v>44600</v>
      </c>
      <c r="D15210" s="120" t="s">
        <v>580</v>
      </c>
      <c r="E15210" s="120" t="s">
        <v>33881</v>
      </c>
      <c r="F15210" s="209" t="s">
        <v>33882</v>
      </c>
      <c r="G15210" s="119" t="s">
        <v>33883</v>
      </c>
      <c r="H15210" s="121" t="s">
        <v>177</v>
      </c>
      <c r="I15210" s="121" t="s">
        <v>30</v>
      </c>
      <c r="J15210" s="121" t="s">
        <v>87</v>
      </c>
      <c r="K15210" s="121" t="s">
        <v>65</v>
      </c>
      <c r="L15210" s="157" t="s">
        <v>32</v>
      </c>
      <c r="M15210" s="120" t="s">
        <v>78</v>
      </c>
      <c r="U15210" s="181"/>
    </row>
    <row r="15211" spans="1:21">
      <c r="A15211" s="116">
        <v>15211</v>
      </c>
      <c r="B15211" s="129">
        <v>44600</v>
      </c>
      <c r="D15211" s="120" t="s">
        <v>580</v>
      </c>
      <c r="E15211" s="120" t="s">
        <v>33884</v>
      </c>
      <c r="F15211" s="209" t="s">
        <v>7636</v>
      </c>
      <c r="G15211" s="119" t="s">
        <v>27456</v>
      </c>
      <c r="H15211" s="121" t="s">
        <v>177</v>
      </c>
      <c r="I15211" s="121" t="s">
        <v>30</v>
      </c>
      <c r="J15211" s="121" t="s">
        <v>77</v>
      </c>
      <c r="K15211" s="121" t="s">
        <v>65</v>
      </c>
      <c r="L15211" s="157" t="s">
        <v>32</v>
      </c>
      <c r="M15211" s="120" t="s">
        <v>33</v>
      </c>
      <c r="N15211" s="131">
        <v>44607</v>
      </c>
      <c r="O15211" s="131">
        <v>44655</v>
      </c>
    </row>
    <row r="15212" spans="1:21" ht="27.6">
      <c r="A15212" s="116">
        <v>15212</v>
      </c>
      <c r="B15212" s="129">
        <v>44600</v>
      </c>
      <c r="D15212" s="120" t="s">
        <v>580</v>
      </c>
      <c r="E15212" s="120" t="s">
        <v>33885</v>
      </c>
      <c r="F15212" s="209" t="s">
        <v>33886</v>
      </c>
      <c r="G15212" s="119" t="s">
        <v>27456</v>
      </c>
      <c r="H15212" s="121" t="s">
        <v>177</v>
      </c>
      <c r="I15212" s="121" t="s">
        <v>30</v>
      </c>
      <c r="J15212" s="121" t="s">
        <v>77</v>
      </c>
      <c r="K15212" s="121" t="s">
        <v>65</v>
      </c>
      <c r="L15212" s="157" t="s">
        <v>32</v>
      </c>
      <c r="M15212" s="120" t="s">
        <v>78</v>
      </c>
    </row>
    <row r="15213" spans="1:21" ht="27.6">
      <c r="A15213" s="116">
        <v>15213</v>
      </c>
      <c r="B15213" s="129">
        <v>44600</v>
      </c>
      <c r="D15213" s="120" t="s">
        <v>580</v>
      </c>
      <c r="E15213" s="120" t="s">
        <v>33887</v>
      </c>
      <c r="F15213" s="209" t="s">
        <v>10238</v>
      </c>
      <c r="G15213" s="119" t="s">
        <v>33888</v>
      </c>
      <c r="H15213" s="121" t="s">
        <v>177</v>
      </c>
      <c r="I15213" s="121" t="s">
        <v>30</v>
      </c>
      <c r="J15213" s="121" t="s">
        <v>529</v>
      </c>
      <c r="K15213" s="121" t="s">
        <v>65</v>
      </c>
      <c r="L15213" s="157" t="s">
        <v>32</v>
      </c>
      <c r="M15213" s="120" t="s">
        <v>33</v>
      </c>
      <c r="N15213" s="131">
        <v>44615</v>
      </c>
      <c r="O15213" s="131">
        <v>44655</v>
      </c>
    </row>
    <row r="15214" spans="1:21">
      <c r="A15214" s="116">
        <v>15214</v>
      </c>
      <c r="B15214" s="129">
        <v>44600</v>
      </c>
      <c r="D15214" s="120" t="s">
        <v>580</v>
      </c>
      <c r="E15214" s="120" t="s">
        <v>33889</v>
      </c>
      <c r="F15214" s="209" t="s">
        <v>33890</v>
      </c>
      <c r="G15214" s="119" t="s">
        <v>33891</v>
      </c>
      <c r="H15214" s="121" t="s">
        <v>177</v>
      </c>
      <c r="I15214" s="121" t="s">
        <v>42</v>
      </c>
      <c r="J15214" s="121" t="s">
        <v>72</v>
      </c>
      <c r="K15214" s="121" t="s">
        <v>65</v>
      </c>
      <c r="L15214" s="157" t="s">
        <v>32</v>
      </c>
      <c r="M15214" s="120" t="s">
        <v>33</v>
      </c>
      <c r="N15214" s="131">
        <v>44608</v>
      </c>
      <c r="O15214" s="131">
        <v>44655</v>
      </c>
    </row>
    <row r="15215" spans="1:21">
      <c r="A15215" s="116">
        <v>15215</v>
      </c>
      <c r="B15215" s="129">
        <v>44600</v>
      </c>
      <c r="D15215" s="120" t="s">
        <v>580</v>
      </c>
      <c r="E15215" s="120" t="s">
        <v>33892</v>
      </c>
      <c r="F15215" s="209" t="s">
        <v>7967</v>
      </c>
      <c r="G15215" s="119" t="s">
        <v>33893</v>
      </c>
      <c r="H15215" s="121" t="s">
        <v>86</v>
      </c>
      <c r="I15215" s="121" t="s">
        <v>30</v>
      </c>
      <c r="J15215" s="121" t="s">
        <v>33894</v>
      </c>
      <c r="K15215" s="121" t="s">
        <v>65</v>
      </c>
      <c r="L15215" s="157" t="s">
        <v>32</v>
      </c>
      <c r="M15215" s="120" t="s">
        <v>33</v>
      </c>
      <c r="N15215" s="131">
        <v>44621</v>
      </c>
      <c r="O15215" s="131">
        <v>44655</v>
      </c>
    </row>
    <row r="15216" spans="1:21" ht="27.6">
      <c r="A15216" s="116">
        <v>15216</v>
      </c>
      <c r="B15216" s="129">
        <v>44600</v>
      </c>
      <c r="D15216" s="120" t="s">
        <v>580</v>
      </c>
      <c r="E15216" s="120" t="s">
        <v>33895</v>
      </c>
      <c r="F15216" s="209" t="s">
        <v>33896</v>
      </c>
      <c r="G15216" s="119" t="s">
        <v>26203</v>
      </c>
      <c r="H15216" s="121" t="s">
        <v>192</v>
      </c>
      <c r="I15216" s="121" t="s">
        <v>30</v>
      </c>
      <c r="J15216" s="121" t="s">
        <v>87</v>
      </c>
      <c r="K15216" s="121" t="s">
        <v>65</v>
      </c>
      <c r="L15216" s="157" t="s">
        <v>32</v>
      </c>
      <c r="M15216" s="120" t="s">
        <v>33</v>
      </c>
      <c r="N15216" s="131">
        <v>44601</v>
      </c>
      <c r="O15216" s="131">
        <v>44655</v>
      </c>
    </row>
    <row r="15217" spans="1:19">
      <c r="A15217" s="116">
        <v>15217</v>
      </c>
      <c r="B15217" s="129">
        <v>44600</v>
      </c>
      <c r="D15217" s="120" t="s">
        <v>580</v>
      </c>
      <c r="E15217" s="120" t="s">
        <v>33897</v>
      </c>
      <c r="F15217" s="209" t="s">
        <v>3066</v>
      </c>
      <c r="G15217" s="119" t="s">
        <v>33898</v>
      </c>
      <c r="H15217" s="121" t="s">
        <v>118</v>
      </c>
      <c r="I15217" s="121" t="s">
        <v>30</v>
      </c>
      <c r="J15217" s="121" t="s">
        <v>77</v>
      </c>
      <c r="K15217" s="121" t="s">
        <v>65</v>
      </c>
      <c r="L15217" s="157" t="s">
        <v>32</v>
      </c>
      <c r="M15217" s="120" t="s">
        <v>78</v>
      </c>
    </row>
    <row r="15218" spans="1:19">
      <c r="A15218" s="116">
        <v>15218</v>
      </c>
      <c r="B15218" s="129">
        <v>44600</v>
      </c>
      <c r="D15218" s="120" t="s">
        <v>580</v>
      </c>
      <c r="E15218" s="120" t="s">
        <v>33899</v>
      </c>
      <c r="F15218" s="209" t="s">
        <v>469</v>
      </c>
      <c r="G15218" s="119" t="s">
        <v>31753</v>
      </c>
      <c r="H15218" s="121" t="s">
        <v>11315</v>
      </c>
      <c r="I15218" s="121" t="s">
        <v>30</v>
      </c>
      <c r="J15218" s="121" t="s">
        <v>7216</v>
      </c>
      <c r="K15218" s="121" t="s">
        <v>65</v>
      </c>
      <c r="L15218" s="157" t="s">
        <v>32</v>
      </c>
      <c r="M15218" s="120" t="s">
        <v>78</v>
      </c>
    </row>
    <row r="15219" spans="1:19" ht="27.6">
      <c r="A15219" s="116">
        <v>15219</v>
      </c>
      <c r="B15219" s="129">
        <v>44600</v>
      </c>
      <c r="D15219" s="120" t="s">
        <v>580</v>
      </c>
      <c r="E15219" s="120" t="s">
        <v>33900</v>
      </c>
      <c r="F15219" s="209" t="s">
        <v>33901</v>
      </c>
      <c r="G15219" s="119" t="s">
        <v>29862</v>
      </c>
      <c r="H15219" s="121" t="s">
        <v>461</v>
      </c>
      <c r="I15219" s="121" t="s">
        <v>30</v>
      </c>
      <c r="J15219" s="121" t="s">
        <v>87</v>
      </c>
      <c r="K15219" s="121" t="s">
        <v>65</v>
      </c>
      <c r="L15219" s="157" t="s">
        <v>32</v>
      </c>
      <c r="M15219" s="120" t="s">
        <v>33</v>
      </c>
      <c r="N15219" s="131">
        <v>44601</v>
      </c>
      <c r="O15219" s="131">
        <v>44655</v>
      </c>
    </row>
    <row r="15220" spans="1:19">
      <c r="A15220" s="116">
        <v>15220</v>
      </c>
      <c r="B15220" s="129">
        <v>44600</v>
      </c>
      <c r="D15220" s="120" t="s">
        <v>580</v>
      </c>
      <c r="E15220" s="120" t="s">
        <v>33902</v>
      </c>
      <c r="F15220" s="209" t="s">
        <v>8160</v>
      </c>
      <c r="G15220" s="119" t="s">
        <v>32841</v>
      </c>
      <c r="H15220" s="121" t="s">
        <v>29</v>
      </c>
      <c r="I15220" s="121" t="s">
        <v>30</v>
      </c>
      <c r="J15220" s="121" t="s">
        <v>77</v>
      </c>
      <c r="K15220" s="121" t="s">
        <v>65</v>
      </c>
      <c r="L15220" s="157" t="s">
        <v>32</v>
      </c>
      <c r="M15220" s="120" t="s">
        <v>78</v>
      </c>
    </row>
    <row r="15221" spans="1:19">
      <c r="A15221" s="116">
        <v>15221</v>
      </c>
      <c r="B15221" s="129">
        <v>44600</v>
      </c>
      <c r="D15221" s="120" t="s">
        <v>580</v>
      </c>
      <c r="E15221" s="120" t="s">
        <v>33903</v>
      </c>
      <c r="F15221" s="209" t="s">
        <v>7383</v>
      </c>
      <c r="G15221" s="119" t="s">
        <v>409</v>
      </c>
      <c r="H15221" s="121" t="s">
        <v>41</v>
      </c>
      <c r="I15221" s="121" t="s">
        <v>30</v>
      </c>
      <c r="J15221" s="121" t="s">
        <v>87</v>
      </c>
      <c r="K15221" s="121" t="s">
        <v>65</v>
      </c>
      <c r="L15221" s="157" t="s">
        <v>32</v>
      </c>
      <c r="M15221" s="120" t="s">
        <v>33</v>
      </c>
      <c r="N15221" s="131" t="s">
        <v>33904</v>
      </c>
      <c r="S15221" s="120" t="s">
        <v>92</v>
      </c>
    </row>
    <row r="15222" spans="1:19">
      <c r="A15222" s="116">
        <v>15222</v>
      </c>
      <c r="B15222" s="129">
        <v>44600</v>
      </c>
      <c r="D15222" s="120" t="s">
        <v>580</v>
      </c>
      <c r="E15222" s="120" t="s">
        <v>33905</v>
      </c>
      <c r="F15222" s="209" t="s">
        <v>469</v>
      </c>
      <c r="G15222" s="119" t="s">
        <v>33906</v>
      </c>
      <c r="H15222" s="121" t="s">
        <v>41</v>
      </c>
      <c r="I15222" s="121" t="s">
        <v>30</v>
      </c>
      <c r="J15222" s="121" t="s">
        <v>87</v>
      </c>
      <c r="K15222" s="121" t="s">
        <v>65</v>
      </c>
      <c r="L15222" s="157" t="s">
        <v>32</v>
      </c>
      <c r="M15222" s="120" t="s">
        <v>33</v>
      </c>
      <c r="N15222" s="131">
        <v>44601</v>
      </c>
      <c r="O15222" s="131">
        <v>44655</v>
      </c>
    </row>
    <row r="15223" spans="1:19">
      <c r="A15223" s="116">
        <v>15223</v>
      </c>
      <c r="B15223" s="129">
        <v>44600</v>
      </c>
      <c r="D15223" s="120" t="s">
        <v>580</v>
      </c>
      <c r="E15223" s="120" t="s">
        <v>33907</v>
      </c>
      <c r="F15223" s="209" t="s">
        <v>33908</v>
      </c>
      <c r="G15223" s="119" t="s">
        <v>33909</v>
      </c>
      <c r="H15223" s="121" t="s">
        <v>53</v>
      </c>
      <c r="I15223" s="121" t="s">
        <v>30</v>
      </c>
      <c r="J15223" s="121" t="s">
        <v>77</v>
      </c>
      <c r="K15223" s="121" t="s">
        <v>65</v>
      </c>
      <c r="L15223" s="157" t="s">
        <v>32</v>
      </c>
      <c r="M15223" s="120" t="s">
        <v>33</v>
      </c>
      <c r="N15223" s="131">
        <v>44603</v>
      </c>
      <c r="O15223" s="131">
        <v>44655</v>
      </c>
    </row>
    <row r="15224" spans="1:19">
      <c r="A15224" s="116">
        <v>15224</v>
      </c>
      <c r="B15224" s="129">
        <v>44599</v>
      </c>
      <c r="D15224" s="120" t="s">
        <v>25</v>
      </c>
      <c r="E15224" s="120" t="s">
        <v>33910</v>
      </c>
      <c r="F15224" s="209" t="s">
        <v>33911</v>
      </c>
      <c r="G15224" s="119" t="s">
        <v>33912</v>
      </c>
      <c r="H15224" s="121" t="s">
        <v>192</v>
      </c>
      <c r="I15224" s="121" t="s">
        <v>30</v>
      </c>
      <c r="J15224" s="121" t="s">
        <v>87</v>
      </c>
      <c r="K15224" s="121" t="s">
        <v>65</v>
      </c>
      <c r="L15224" s="157" t="s">
        <v>32</v>
      </c>
      <c r="M15224" s="120" t="s">
        <v>78</v>
      </c>
    </row>
    <row r="15225" spans="1:19">
      <c r="A15225" s="116">
        <v>15225</v>
      </c>
      <c r="B15225" s="129">
        <v>44599</v>
      </c>
      <c r="D15225" s="120" t="s">
        <v>25</v>
      </c>
      <c r="E15225" s="120" t="s">
        <v>33913</v>
      </c>
      <c r="F15225" s="209" t="s">
        <v>33914</v>
      </c>
      <c r="G15225" s="119" t="s">
        <v>18296</v>
      </c>
      <c r="H15225" s="121" t="s">
        <v>140</v>
      </c>
      <c r="I15225" s="121" t="s">
        <v>30</v>
      </c>
      <c r="J15225" s="121" t="s">
        <v>77</v>
      </c>
      <c r="K15225" s="121" t="s">
        <v>65</v>
      </c>
      <c r="L15225" s="157" t="s">
        <v>32</v>
      </c>
      <c r="M15225" s="120" t="s">
        <v>78</v>
      </c>
    </row>
    <row r="15226" spans="1:19" ht="41.4">
      <c r="A15226" s="116">
        <v>15226</v>
      </c>
      <c r="B15226" s="129">
        <v>44599</v>
      </c>
      <c r="D15226" s="120" t="s">
        <v>25</v>
      </c>
      <c r="E15226" s="120" t="s">
        <v>33915</v>
      </c>
      <c r="F15226" s="209" t="s">
        <v>33916</v>
      </c>
      <c r="G15226" s="119" t="s">
        <v>33917</v>
      </c>
      <c r="H15226" s="121" t="s">
        <v>140</v>
      </c>
      <c r="I15226" s="121" t="s">
        <v>42</v>
      </c>
      <c r="J15226" s="121" t="s">
        <v>82</v>
      </c>
      <c r="K15226" s="121" t="s">
        <v>65</v>
      </c>
      <c r="L15226" s="157" t="s">
        <v>32</v>
      </c>
      <c r="M15226" s="120" t="s">
        <v>33</v>
      </c>
      <c r="N15226" s="131">
        <v>44616</v>
      </c>
    </row>
    <row r="15227" spans="1:19" ht="27.6">
      <c r="A15227" s="116">
        <v>15227</v>
      </c>
      <c r="B15227" s="129">
        <v>44599</v>
      </c>
      <c r="D15227" s="120" t="s">
        <v>25</v>
      </c>
      <c r="E15227" s="120" t="s">
        <v>33918</v>
      </c>
      <c r="F15227" s="209" t="s">
        <v>33919</v>
      </c>
      <c r="G15227" s="119" t="s">
        <v>33920</v>
      </c>
      <c r="H15227" s="121" t="s">
        <v>140</v>
      </c>
      <c r="I15227" s="121" t="s">
        <v>63</v>
      </c>
      <c r="J15227" s="121" t="s">
        <v>524</v>
      </c>
      <c r="K15227" s="121" t="s">
        <v>65</v>
      </c>
      <c r="L15227" s="157" t="s">
        <v>32</v>
      </c>
      <c r="M15227" s="120" t="s">
        <v>78</v>
      </c>
    </row>
    <row r="15228" spans="1:19" ht="27.6">
      <c r="A15228" s="116">
        <v>15228</v>
      </c>
      <c r="B15228" s="129">
        <v>44599</v>
      </c>
      <c r="D15228" s="120" t="s">
        <v>25</v>
      </c>
      <c r="E15228" s="120" t="s">
        <v>33921</v>
      </c>
      <c r="F15228" s="209" t="s">
        <v>33922</v>
      </c>
      <c r="G15228" s="119" t="s">
        <v>963</v>
      </c>
      <c r="H15228" s="121" t="s">
        <v>1173</v>
      </c>
      <c r="I15228" s="121" t="s">
        <v>30</v>
      </c>
      <c r="J15228" s="121" t="s">
        <v>87</v>
      </c>
      <c r="K15228" s="121" t="s">
        <v>65</v>
      </c>
      <c r="L15228" s="157" t="s">
        <v>32</v>
      </c>
      <c r="M15228" s="120" t="s">
        <v>78</v>
      </c>
    </row>
    <row r="15229" spans="1:19" ht="27.6">
      <c r="A15229" s="116">
        <v>15229</v>
      </c>
      <c r="B15229" s="129">
        <v>44599</v>
      </c>
      <c r="D15229" s="120" t="s">
        <v>25</v>
      </c>
      <c r="E15229" s="120" t="s">
        <v>33923</v>
      </c>
      <c r="F15229" s="209" t="s">
        <v>33924</v>
      </c>
      <c r="G15229" s="119" t="s">
        <v>33925</v>
      </c>
      <c r="H15229" s="121" t="s">
        <v>140</v>
      </c>
      <c r="I15229" s="121" t="s">
        <v>63</v>
      </c>
      <c r="J15229" s="121" t="s">
        <v>328</v>
      </c>
      <c r="K15229" s="121" t="s">
        <v>65</v>
      </c>
      <c r="L15229" s="157" t="s">
        <v>32</v>
      </c>
      <c r="M15229" s="120" t="s">
        <v>78</v>
      </c>
    </row>
    <row r="15230" spans="1:19">
      <c r="A15230" s="116">
        <v>15230</v>
      </c>
      <c r="B15230" s="129">
        <v>44599</v>
      </c>
      <c r="D15230" s="120" t="s">
        <v>25</v>
      </c>
      <c r="E15230" s="120" t="s">
        <v>33926</v>
      </c>
      <c r="F15230" s="209" t="s">
        <v>33927</v>
      </c>
      <c r="G15230" s="119" t="s">
        <v>33928</v>
      </c>
      <c r="H15230" s="121" t="s">
        <v>29</v>
      </c>
      <c r="I15230" s="121" t="s">
        <v>63</v>
      </c>
      <c r="J15230" s="121" t="s">
        <v>524</v>
      </c>
      <c r="K15230" s="121" t="s">
        <v>65</v>
      </c>
      <c r="L15230" s="157" t="s">
        <v>32</v>
      </c>
      <c r="M15230" s="120" t="s">
        <v>33</v>
      </c>
      <c r="N15230" s="131">
        <v>44616</v>
      </c>
    </row>
    <row r="15231" spans="1:19" ht="27.6">
      <c r="A15231" s="116">
        <v>15231</v>
      </c>
      <c r="B15231" s="129">
        <v>44599</v>
      </c>
      <c r="D15231" s="120" t="s">
        <v>25</v>
      </c>
      <c r="E15231" s="120" t="s">
        <v>33929</v>
      </c>
      <c r="F15231" s="209" t="s">
        <v>33930</v>
      </c>
      <c r="G15231" s="119" t="s">
        <v>16432</v>
      </c>
      <c r="H15231" s="121" t="s">
        <v>97</v>
      </c>
      <c r="I15231" s="121" t="s">
        <v>30</v>
      </c>
      <c r="J15231" s="121" t="s">
        <v>31</v>
      </c>
      <c r="K15231" s="121" t="s">
        <v>65</v>
      </c>
      <c r="L15231" s="157" t="s">
        <v>32</v>
      </c>
      <c r="M15231" s="120" t="s">
        <v>78</v>
      </c>
    </row>
    <row r="15232" spans="1:19" ht="27.6">
      <c r="A15232" s="116">
        <v>15232</v>
      </c>
      <c r="B15232" s="129">
        <v>44599</v>
      </c>
      <c r="D15232" s="120" t="s">
        <v>25</v>
      </c>
      <c r="E15232" s="120" t="s">
        <v>33931</v>
      </c>
      <c r="F15232" s="209" t="s">
        <v>33932</v>
      </c>
      <c r="G15232" s="119" t="s">
        <v>33933</v>
      </c>
      <c r="H15232" s="121" t="s">
        <v>1173</v>
      </c>
      <c r="I15232" s="121" t="s">
        <v>30</v>
      </c>
      <c r="J15232" s="121" t="s">
        <v>7142</v>
      </c>
      <c r="K15232" s="121" t="s">
        <v>65</v>
      </c>
      <c r="L15232" s="157" t="s">
        <v>32</v>
      </c>
      <c r="M15232" s="120" t="s">
        <v>78</v>
      </c>
    </row>
    <row r="15233" spans="1:14" ht="41.4">
      <c r="A15233" s="116">
        <v>15233</v>
      </c>
      <c r="B15233" s="129">
        <v>44599</v>
      </c>
      <c r="D15233" s="120" t="s">
        <v>25</v>
      </c>
      <c r="E15233" s="120" t="s">
        <v>33934</v>
      </c>
      <c r="F15233" s="209" t="s">
        <v>33935</v>
      </c>
      <c r="G15233" s="119" t="s">
        <v>29563</v>
      </c>
      <c r="H15233" s="121" t="s">
        <v>1173</v>
      </c>
      <c r="I15233" s="121" t="s">
        <v>30</v>
      </c>
      <c r="J15233" s="121" t="s">
        <v>7142</v>
      </c>
      <c r="K15233" s="121" t="s">
        <v>65</v>
      </c>
      <c r="L15233" s="157" t="s">
        <v>32</v>
      </c>
      <c r="M15233" s="120" t="s">
        <v>78</v>
      </c>
    </row>
    <row r="15234" spans="1:14" ht="27.6">
      <c r="A15234" s="116">
        <v>15234</v>
      </c>
      <c r="B15234" s="129">
        <v>44599</v>
      </c>
      <c r="D15234" s="120" t="s">
        <v>25</v>
      </c>
      <c r="E15234" s="120" t="s">
        <v>33936</v>
      </c>
      <c r="F15234" s="209" t="s">
        <v>33937</v>
      </c>
      <c r="G15234" s="119" t="s">
        <v>7323</v>
      </c>
      <c r="H15234" s="121" t="s">
        <v>97</v>
      </c>
      <c r="I15234" s="121" t="s">
        <v>30</v>
      </c>
      <c r="J15234" s="121" t="s">
        <v>7142</v>
      </c>
      <c r="K15234" s="121" t="s">
        <v>65</v>
      </c>
      <c r="L15234" s="157" t="s">
        <v>32</v>
      </c>
      <c r="M15234" s="120" t="s">
        <v>78</v>
      </c>
    </row>
    <row r="15235" spans="1:14" ht="27.6">
      <c r="A15235" s="116">
        <v>15235</v>
      </c>
      <c r="B15235" s="129">
        <v>44600</v>
      </c>
      <c r="D15235" s="120" t="s">
        <v>25</v>
      </c>
      <c r="E15235" s="120" t="s">
        <v>33938</v>
      </c>
      <c r="F15235" s="209" t="s">
        <v>33939</v>
      </c>
      <c r="G15235" s="119" t="s">
        <v>2865</v>
      </c>
      <c r="H15235" s="121" t="s">
        <v>53</v>
      </c>
      <c r="I15235" s="121" t="s">
        <v>42</v>
      </c>
      <c r="J15235" s="121" t="s">
        <v>549</v>
      </c>
      <c r="K15235" s="121" t="s">
        <v>65</v>
      </c>
      <c r="L15235" s="157" t="s">
        <v>32</v>
      </c>
      <c r="M15235" s="120" t="s">
        <v>78</v>
      </c>
    </row>
    <row r="15236" spans="1:14" ht="27.6">
      <c r="A15236" s="116">
        <v>15236</v>
      </c>
      <c r="B15236" s="129">
        <v>44600</v>
      </c>
      <c r="D15236" s="120" t="s">
        <v>25</v>
      </c>
      <c r="E15236" s="120" t="s">
        <v>33940</v>
      </c>
      <c r="F15236" s="209" t="s">
        <v>33941</v>
      </c>
      <c r="G15236" s="119" t="s">
        <v>8977</v>
      </c>
      <c r="H15236" s="121" t="s">
        <v>41</v>
      </c>
      <c r="I15236" s="121" t="s">
        <v>30</v>
      </c>
      <c r="J15236" s="121" t="s">
        <v>435</v>
      </c>
      <c r="K15236" s="121" t="s">
        <v>65</v>
      </c>
      <c r="L15236" s="157" t="s">
        <v>32</v>
      </c>
      <c r="M15236" s="120" t="s">
        <v>33</v>
      </c>
      <c r="N15236" s="131">
        <v>44616</v>
      </c>
    </row>
    <row r="15237" spans="1:14" ht="27.6">
      <c r="A15237" s="116">
        <v>15237</v>
      </c>
      <c r="B15237" s="129">
        <v>44600</v>
      </c>
      <c r="D15237" s="120" t="s">
        <v>25</v>
      </c>
      <c r="E15237" s="120" t="s">
        <v>33942</v>
      </c>
      <c r="F15237" s="209" t="s">
        <v>33943</v>
      </c>
      <c r="G15237" s="119" t="s">
        <v>639</v>
      </c>
      <c r="H15237" s="121" t="s">
        <v>1173</v>
      </c>
      <c r="I15237" s="121" t="s">
        <v>30</v>
      </c>
      <c r="J15237" s="121" t="s">
        <v>7142</v>
      </c>
      <c r="K15237" s="121" t="s">
        <v>65</v>
      </c>
      <c r="L15237" s="157" t="s">
        <v>32</v>
      </c>
      <c r="M15237" s="120" t="s">
        <v>33</v>
      </c>
      <c r="N15237" s="131">
        <v>44616</v>
      </c>
    </row>
    <row r="15238" spans="1:14">
      <c r="A15238" s="116">
        <v>15238</v>
      </c>
      <c r="B15238" s="129">
        <v>44600</v>
      </c>
      <c r="D15238" s="120" t="s">
        <v>25</v>
      </c>
      <c r="E15238" s="120" t="s">
        <v>33944</v>
      </c>
      <c r="F15238" s="209" t="s">
        <v>14104</v>
      </c>
      <c r="G15238" s="119" t="s">
        <v>4292</v>
      </c>
      <c r="H15238" s="121" t="s">
        <v>1173</v>
      </c>
      <c r="I15238" s="121" t="s">
        <v>42</v>
      </c>
      <c r="J15238" s="121" t="s">
        <v>43</v>
      </c>
      <c r="K15238" s="121" t="s">
        <v>65</v>
      </c>
      <c r="L15238" s="157" t="s">
        <v>32</v>
      </c>
      <c r="M15238" s="120" t="s">
        <v>78</v>
      </c>
    </row>
    <row r="15239" spans="1:14" ht="27.6">
      <c r="A15239" s="116">
        <v>15239</v>
      </c>
      <c r="B15239" s="129">
        <v>44600</v>
      </c>
      <c r="D15239" s="120" t="s">
        <v>25</v>
      </c>
      <c r="E15239" s="120" t="s">
        <v>33945</v>
      </c>
      <c r="F15239" s="209" t="s">
        <v>33946</v>
      </c>
      <c r="G15239" s="119" t="s">
        <v>33947</v>
      </c>
      <c r="H15239" s="121" t="s">
        <v>29</v>
      </c>
      <c r="I15239" s="121" t="s">
        <v>30</v>
      </c>
      <c r="J15239" s="121" t="s">
        <v>435</v>
      </c>
      <c r="K15239" s="121" t="s">
        <v>65</v>
      </c>
      <c r="L15239" s="157" t="s">
        <v>32</v>
      </c>
      <c r="M15239" s="120" t="s">
        <v>33</v>
      </c>
      <c r="N15239" s="131">
        <v>44616</v>
      </c>
    </row>
    <row r="15240" spans="1:14" ht="27.6">
      <c r="A15240" s="116">
        <v>15240</v>
      </c>
      <c r="B15240" s="129">
        <v>44600</v>
      </c>
      <c r="D15240" s="120" t="s">
        <v>25</v>
      </c>
      <c r="E15240" s="120" t="s">
        <v>33948</v>
      </c>
      <c r="F15240" s="209" t="s">
        <v>33949</v>
      </c>
      <c r="G15240" s="119" t="s">
        <v>3018</v>
      </c>
      <c r="H15240" s="121" t="s">
        <v>97</v>
      </c>
      <c r="I15240" s="121" t="s">
        <v>30</v>
      </c>
      <c r="J15240" s="121" t="s">
        <v>87</v>
      </c>
      <c r="K15240" s="121" t="s">
        <v>65</v>
      </c>
      <c r="L15240" s="157" t="s">
        <v>32</v>
      </c>
      <c r="M15240" s="120" t="s">
        <v>33</v>
      </c>
      <c r="N15240" s="131">
        <v>44616</v>
      </c>
    </row>
    <row r="15241" spans="1:14" ht="27.6">
      <c r="A15241" s="116">
        <v>15241</v>
      </c>
      <c r="B15241" s="129">
        <v>44600</v>
      </c>
      <c r="D15241" s="120" t="s">
        <v>25</v>
      </c>
      <c r="E15241" s="120" t="s">
        <v>33950</v>
      </c>
      <c r="F15241" s="209" t="s">
        <v>33951</v>
      </c>
      <c r="G15241" s="119" t="s">
        <v>963</v>
      </c>
      <c r="H15241" s="121" t="s">
        <v>1173</v>
      </c>
      <c r="I15241" s="121" t="s">
        <v>30</v>
      </c>
      <c r="J15241" s="121" t="s">
        <v>31</v>
      </c>
      <c r="K15241" s="121" t="s">
        <v>65</v>
      </c>
      <c r="L15241" s="157" t="s">
        <v>32</v>
      </c>
      <c r="M15241" s="120" t="s">
        <v>78</v>
      </c>
    </row>
    <row r="15242" spans="1:14" ht="41.4">
      <c r="A15242" s="116">
        <v>15242</v>
      </c>
      <c r="B15242" s="129">
        <v>44600</v>
      </c>
      <c r="D15242" s="120" t="s">
        <v>25</v>
      </c>
      <c r="E15242" s="120" t="s">
        <v>33952</v>
      </c>
      <c r="F15242" s="209" t="s">
        <v>33953</v>
      </c>
      <c r="G15242" s="119" t="s">
        <v>21022</v>
      </c>
      <c r="H15242" s="121" t="s">
        <v>140</v>
      </c>
      <c r="I15242" s="121" t="s">
        <v>30</v>
      </c>
      <c r="J15242" s="121" t="s">
        <v>435</v>
      </c>
      <c r="K15242" s="121" t="s">
        <v>65</v>
      </c>
      <c r="L15242" s="157" t="s">
        <v>32</v>
      </c>
      <c r="M15242" s="120" t="s">
        <v>78</v>
      </c>
    </row>
    <row r="15243" spans="1:14" ht="27.6">
      <c r="A15243" s="116">
        <v>15243</v>
      </c>
      <c r="B15243" s="129">
        <v>44600</v>
      </c>
      <c r="D15243" s="120" t="s">
        <v>25</v>
      </c>
      <c r="E15243" s="120" t="s">
        <v>33954</v>
      </c>
      <c r="F15243" s="209" t="s">
        <v>33955</v>
      </c>
      <c r="G15243" s="119" t="s">
        <v>33956</v>
      </c>
      <c r="H15243" s="121" t="s">
        <v>344</v>
      </c>
      <c r="I15243" s="121" t="s">
        <v>63</v>
      </c>
      <c r="J15243" s="121" t="s">
        <v>6483</v>
      </c>
      <c r="K15243" s="121" t="s">
        <v>65</v>
      </c>
      <c r="L15243" s="157" t="s">
        <v>32</v>
      </c>
      <c r="M15243" s="120" t="s">
        <v>33</v>
      </c>
      <c r="N15243" s="131">
        <v>44616</v>
      </c>
    </row>
    <row r="15244" spans="1:14" ht="27.6">
      <c r="A15244" s="116">
        <v>15244</v>
      </c>
      <c r="B15244" s="129">
        <v>44600</v>
      </c>
      <c r="D15244" s="120" t="s">
        <v>25</v>
      </c>
      <c r="E15244" s="120" t="s">
        <v>33957</v>
      </c>
      <c r="F15244" s="209" t="s">
        <v>33958</v>
      </c>
      <c r="G15244" s="119" t="s">
        <v>9723</v>
      </c>
      <c r="H15244" s="121" t="s">
        <v>140</v>
      </c>
      <c r="I15244" s="121" t="s">
        <v>63</v>
      </c>
      <c r="J15244" s="121" t="s">
        <v>328</v>
      </c>
      <c r="K15244" s="121" t="s">
        <v>65</v>
      </c>
      <c r="L15244" s="157" t="s">
        <v>32</v>
      </c>
      <c r="M15244" s="120" t="s">
        <v>78</v>
      </c>
    </row>
    <row r="15245" spans="1:14" ht="27.6">
      <c r="A15245" s="116">
        <v>15245</v>
      </c>
      <c r="B15245" s="129">
        <v>44600</v>
      </c>
      <c r="D15245" s="120" t="s">
        <v>25</v>
      </c>
      <c r="E15245" s="120" t="s">
        <v>33959</v>
      </c>
      <c r="F15245" s="209" t="s">
        <v>33960</v>
      </c>
      <c r="G15245" s="119" t="s">
        <v>33961</v>
      </c>
      <c r="H15245" s="121" t="s">
        <v>41</v>
      </c>
      <c r="I15245" s="121" t="s">
        <v>30</v>
      </c>
      <c r="J15245" s="121" t="s">
        <v>77</v>
      </c>
      <c r="K15245" s="121" t="s">
        <v>65</v>
      </c>
      <c r="L15245" s="157" t="s">
        <v>32</v>
      </c>
      <c r="M15245" s="120" t="s">
        <v>33</v>
      </c>
      <c r="N15245" s="131">
        <v>44616</v>
      </c>
    </row>
    <row r="15246" spans="1:14" ht="27.6">
      <c r="A15246" s="116">
        <v>15246</v>
      </c>
      <c r="B15246" s="129">
        <v>44600</v>
      </c>
      <c r="D15246" s="120" t="s">
        <v>25</v>
      </c>
      <c r="E15246" s="120" t="s">
        <v>33962</v>
      </c>
      <c r="F15246" s="209" t="s">
        <v>33963</v>
      </c>
      <c r="G15246" s="119" t="s">
        <v>33964</v>
      </c>
      <c r="H15246" s="121" t="s">
        <v>140</v>
      </c>
      <c r="I15246" s="121" t="s">
        <v>30</v>
      </c>
      <c r="J15246" s="121" t="s">
        <v>87</v>
      </c>
      <c r="K15246" s="121" t="s">
        <v>65</v>
      </c>
      <c r="L15246" s="157" t="s">
        <v>32</v>
      </c>
      <c r="M15246" s="120" t="s">
        <v>33</v>
      </c>
      <c r="N15246" s="131">
        <v>44616</v>
      </c>
    </row>
    <row r="15247" spans="1:14" ht="41.4">
      <c r="A15247" s="116">
        <v>15247</v>
      </c>
      <c r="B15247" s="129">
        <v>44600</v>
      </c>
      <c r="D15247" s="120" t="s">
        <v>25</v>
      </c>
      <c r="E15247" s="120" t="s">
        <v>33965</v>
      </c>
      <c r="F15247" s="209" t="s">
        <v>33966</v>
      </c>
      <c r="G15247" s="119" t="s">
        <v>33967</v>
      </c>
      <c r="H15247" s="121" t="s">
        <v>140</v>
      </c>
      <c r="I15247" s="121" t="s">
        <v>63</v>
      </c>
      <c r="J15247" s="121" t="s">
        <v>328</v>
      </c>
      <c r="K15247" s="121" t="s">
        <v>65</v>
      </c>
      <c r="L15247" s="157" t="s">
        <v>32</v>
      </c>
      <c r="M15247" s="120" t="s">
        <v>33</v>
      </c>
      <c r="N15247" s="131">
        <v>44616</v>
      </c>
    </row>
    <row r="15248" spans="1:14" ht="27.6">
      <c r="A15248" s="116">
        <v>15248</v>
      </c>
      <c r="B15248" s="129">
        <v>44600</v>
      </c>
      <c r="D15248" s="120" t="s">
        <v>25</v>
      </c>
      <c r="E15248" s="120" t="s">
        <v>33968</v>
      </c>
      <c r="F15248" s="209" t="s">
        <v>33969</v>
      </c>
      <c r="G15248" s="119" t="s">
        <v>9723</v>
      </c>
      <c r="H15248" s="121" t="s">
        <v>140</v>
      </c>
      <c r="I15248" s="121" t="s">
        <v>30</v>
      </c>
      <c r="J15248" s="121" t="s">
        <v>77</v>
      </c>
      <c r="K15248" s="121" t="s">
        <v>65</v>
      </c>
      <c r="L15248" s="157" t="s">
        <v>32</v>
      </c>
      <c r="M15248" s="120" t="s">
        <v>78</v>
      </c>
    </row>
    <row r="15249" spans="1:14" ht="27.6">
      <c r="A15249" s="116">
        <v>15249</v>
      </c>
      <c r="B15249" s="129">
        <v>44600</v>
      </c>
      <c r="D15249" s="120" t="s">
        <v>25</v>
      </c>
      <c r="E15249" s="120" t="s">
        <v>33970</v>
      </c>
      <c r="F15249" s="209" t="s">
        <v>33971</v>
      </c>
      <c r="G15249" s="119" t="s">
        <v>17179</v>
      </c>
      <c r="H15249" s="121" t="s">
        <v>140</v>
      </c>
      <c r="I15249" s="121" t="s">
        <v>30</v>
      </c>
      <c r="J15249" s="121" t="s">
        <v>1540</v>
      </c>
      <c r="K15249" s="121" t="s">
        <v>65</v>
      </c>
      <c r="L15249" s="157" t="s">
        <v>32</v>
      </c>
      <c r="M15249" s="120" t="s">
        <v>78</v>
      </c>
    </row>
    <row r="15250" spans="1:14" ht="27.6">
      <c r="A15250" s="116">
        <v>15250</v>
      </c>
      <c r="B15250" s="129">
        <v>44600</v>
      </c>
      <c r="D15250" s="120" t="s">
        <v>25</v>
      </c>
      <c r="E15250" s="120" t="s">
        <v>33972</v>
      </c>
      <c r="F15250" s="209" t="s">
        <v>33973</v>
      </c>
      <c r="G15250" s="119" t="s">
        <v>9569</v>
      </c>
      <c r="H15250" s="121" t="s">
        <v>48</v>
      </c>
      <c r="I15250" s="121" t="s">
        <v>30</v>
      </c>
      <c r="J15250" s="121" t="s">
        <v>5018</v>
      </c>
      <c r="K15250" s="121" t="s">
        <v>65</v>
      </c>
      <c r="L15250" s="157" t="s">
        <v>32</v>
      </c>
      <c r="M15250" s="120" t="s">
        <v>78</v>
      </c>
    </row>
    <row r="15251" spans="1:14">
      <c r="A15251" s="116">
        <v>15251</v>
      </c>
      <c r="B15251" s="129">
        <v>44601</v>
      </c>
      <c r="D15251" s="120" t="s">
        <v>25</v>
      </c>
      <c r="E15251" s="120" t="s">
        <v>33974</v>
      </c>
      <c r="F15251" s="209" t="s">
        <v>33975</v>
      </c>
      <c r="G15251" s="119" t="s">
        <v>33976</v>
      </c>
      <c r="H15251" s="121" t="s">
        <v>76</v>
      </c>
      <c r="I15251" s="121" t="s">
        <v>42</v>
      </c>
      <c r="J15251" s="121" t="s">
        <v>72</v>
      </c>
      <c r="K15251" s="121" t="s">
        <v>65</v>
      </c>
      <c r="L15251" s="157" t="s">
        <v>32</v>
      </c>
      <c r="M15251" s="120" t="s">
        <v>78</v>
      </c>
      <c r="N15251" s="131" t="s">
        <v>5231</v>
      </c>
    </row>
    <row r="15252" spans="1:14">
      <c r="A15252" s="116">
        <v>15252</v>
      </c>
      <c r="B15252" s="129">
        <v>44601</v>
      </c>
      <c r="D15252" s="120" t="s">
        <v>25</v>
      </c>
      <c r="E15252" s="120" t="s">
        <v>33977</v>
      </c>
      <c r="F15252" s="209" t="s">
        <v>33978</v>
      </c>
      <c r="G15252" s="119" t="s">
        <v>386</v>
      </c>
      <c r="H15252" s="121" t="s">
        <v>97</v>
      </c>
      <c r="I15252" s="121" t="s">
        <v>42</v>
      </c>
      <c r="J15252" s="121" t="s">
        <v>72</v>
      </c>
      <c r="K15252" s="121" t="s">
        <v>65</v>
      </c>
      <c r="L15252" s="157" t="s">
        <v>32</v>
      </c>
      <c r="M15252" s="120" t="s">
        <v>33</v>
      </c>
      <c r="N15252" s="131" t="s">
        <v>5231</v>
      </c>
    </row>
    <row r="15253" spans="1:14">
      <c r="A15253" s="116">
        <v>15253</v>
      </c>
      <c r="B15253" s="129">
        <v>44601</v>
      </c>
      <c r="D15253" s="120" t="s">
        <v>25</v>
      </c>
      <c r="E15253" s="120" t="s">
        <v>33979</v>
      </c>
      <c r="F15253" s="209" t="s">
        <v>33980</v>
      </c>
      <c r="G15253" s="119" t="s">
        <v>20204</v>
      </c>
      <c r="H15253" s="121" t="s">
        <v>177</v>
      </c>
      <c r="I15253" s="121" t="s">
        <v>42</v>
      </c>
      <c r="J15253" s="121" t="s">
        <v>72</v>
      </c>
      <c r="K15253" s="121" t="s">
        <v>65</v>
      </c>
      <c r="L15253" s="157" t="s">
        <v>32</v>
      </c>
      <c r="M15253" s="120" t="s">
        <v>78</v>
      </c>
      <c r="N15253" s="131" t="s">
        <v>5231</v>
      </c>
    </row>
    <row r="15254" spans="1:14">
      <c r="A15254" s="116">
        <v>15254</v>
      </c>
      <c r="B15254" s="129">
        <v>44601</v>
      </c>
      <c r="D15254" s="120" t="s">
        <v>25</v>
      </c>
      <c r="E15254" s="120" t="s">
        <v>33981</v>
      </c>
      <c r="F15254" s="209" t="s">
        <v>33982</v>
      </c>
      <c r="G15254" s="119" t="s">
        <v>33983</v>
      </c>
      <c r="H15254" s="121" t="s">
        <v>1173</v>
      </c>
      <c r="I15254" s="121" t="s">
        <v>42</v>
      </c>
      <c r="J15254" s="121" t="s">
        <v>72</v>
      </c>
      <c r="K15254" s="121" t="s">
        <v>65</v>
      </c>
      <c r="L15254" s="157" t="s">
        <v>32</v>
      </c>
      <c r="M15254" s="120" t="s">
        <v>78</v>
      </c>
      <c r="N15254" s="131" t="s">
        <v>5231</v>
      </c>
    </row>
    <row r="15255" spans="1:14">
      <c r="A15255" s="116">
        <v>15255</v>
      </c>
      <c r="B15255" s="129">
        <v>44601</v>
      </c>
      <c r="D15255" s="120" t="s">
        <v>25</v>
      </c>
      <c r="E15255" s="120" t="s">
        <v>33984</v>
      </c>
      <c r="F15255" s="209" t="s">
        <v>33985</v>
      </c>
      <c r="G15255" s="119" t="s">
        <v>33986</v>
      </c>
      <c r="H15255" s="121" t="s">
        <v>177</v>
      </c>
      <c r="I15255" s="121" t="s">
        <v>42</v>
      </c>
      <c r="J15255" s="121" t="s">
        <v>72</v>
      </c>
      <c r="K15255" s="121" t="s">
        <v>65</v>
      </c>
      <c r="L15255" s="157" t="s">
        <v>32</v>
      </c>
      <c r="M15255" s="120" t="s">
        <v>78</v>
      </c>
      <c r="N15255" s="131" t="s">
        <v>5231</v>
      </c>
    </row>
    <row r="15256" spans="1:14">
      <c r="A15256" s="116">
        <v>15256</v>
      </c>
      <c r="B15256" s="129">
        <v>44601</v>
      </c>
      <c r="D15256" s="120" t="s">
        <v>25</v>
      </c>
      <c r="E15256" s="120" t="s">
        <v>33987</v>
      </c>
      <c r="F15256" s="209" t="s">
        <v>122</v>
      </c>
      <c r="G15256" s="119" t="s">
        <v>23124</v>
      </c>
      <c r="H15256" s="121" t="s">
        <v>76</v>
      </c>
      <c r="I15256" s="121" t="s">
        <v>42</v>
      </c>
      <c r="J15256" s="121" t="s">
        <v>72</v>
      </c>
      <c r="K15256" s="121" t="s">
        <v>65</v>
      </c>
      <c r="L15256" s="157" t="s">
        <v>32</v>
      </c>
      <c r="M15256" s="120" t="s">
        <v>78</v>
      </c>
      <c r="N15256" s="131" t="s">
        <v>5231</v>
      </c>
    </row>
    <row r="15257" spans="1:14" ht="27.6">
      <c r="A15257" s="116">
        <v>15257</v>
      </c>
      <c r="B15257" s="129">
        <v>44602</v>
      </c>
      <c r="D15257" s="120" t="s">
        <v>25</v>
      </c>
      <c r="E15257" s="120" t="s">
        <v>33988</v>
      </c>
      <c r="F15257" s="209" t="s">
        <v>33989</v>
      </c>
      <c r="G15257" s="119" t="s">
        <v>9748</v>
      </c>
      <c r="H15257" s="121" t="s">
        <v>97</v>
      </c>
      <c r="I15257" s="121" t="s">
        <v>30</v>
      </c>
      <c r="J15257" s="121" t="s">
        <v>77</v>
      </c>
      <c r="K15257" s="121" t="s">
        <v>65</v>
      </c>
      <c r="L15257" s="157" t="s">
        <v>32</v>
      </c>
      <c r="M15257" s="120" t="s">
        <v>78</v>
      </c>
    </row>
    <row r="15258" spans="1:14" ht="27.6">
      <c r="A15258" s="116">
        <v>15258</v>
      </c>
      <c r="B15258" s="129">
        <v>44602</v>
      </c>
      <c r="D15258" s="120" t="s">
        <v>25</v>
      </c>
      <c r="E15258" s="120" t="s">
        <v>33990</v>
      </c>
      <c r="F15258" s="209" t="s">
        <v>33991</v>
      </c>
      <c r="G15258" s="119" t="s">
        <v>33992</v>
      </c>
      <c r="H15258" s="121" t="s">
        <v>97</v>
      </c>
      <c r="I15258" s="121" t="s">
        <v>30</v>
      </c>
      <c r="J15258" s="121" t="s">
        <v>77</v>
      </c>
      <c r="K15258" s="121" t="s">
        <v>65</v>
      </c>
      <c r="L15258" s="157" t="s">
        <v>32</v>
      </c>
      <c r="M15258" s="120" t="s">
        <v>78</v>
      </c>
    </row>
    <row r="15259" spans="1:14">
      <c r="A15259" s="116">
        <v>15259</v>
      </c>
      <c r="B15259" s="129">
        <v>44602</v>
      </c>
      <c r="D15259" s="120" t="s">
        <v>25</v>
      </c>
      <c r="E15259" s="120" t="s">
        <v>33993</v>
      </c>
      <c r="F15259" s="209" t="s">
        <v>33994</v>
      </c>
      <c r="G15259" s="119" t="s">
        <v>33995</v>
      </c>
      <c r="H15259" s="121" t="s">
        <v>140</v>
      </c>
      <c r="I15259" s="121" t="s">
        <v>30</v>
      </c>
      <c r="J15259" s="121" t="s">
        <v>87</v>
      </c>
      <c r="K15259" s="121" t="s">
        <v>65</v>
      </c>
      <c r="L15259" s="157" t="s">
        <v>32</v>
      </c>
      <c r="M15259" s="120" t="s">
        <v>78</v>
      </c>
    </row>
    <row r="15260" spans="1:14">
      <c r="A15260" s="116">
        <v>15260</v>
      </c>
      <c r="B15260" s="129">
        <v>44600</v>
      </c>
      <c r="D15260" s="120" t="s">
        <v>252</v>
      </c>
      <c r="E15260" s="120" t="s">
        <v>33996</v>
      </c>
      <c r="F15260" s="209" t="s">
        <v>11202</v>
      </c>
      <c r="G15260" s="119" t="s">
        <v>33997</v>
      </c>
      <c r="H15260" s="121" t="s">
        <v>97</v>
      </c>
      <c r="I15260" s="121" t="s">
        <v>30</v>
      </c>
      <c r="J15260" s="121" t="s">
        <v>529</v>
      </c>
      <c r="K15260" s="121" t="s">
        <v>65</v>
      </c>
      <c r="L15260" s="157" t="s">
        <v>32</v>
      </c>
      <c r="M15260" s="120" t="s">
        <v>78</v>
      </c>
    </row>
    <row r="15261" spans="1:14">
      <c r="A15261" s="116">
        <v>15261</v>
      </c>
      <c r="B15261" s="129">
        <v>44601</v>
      </c>
      <c r="D15261" s="120" t="s">
        <v>252</v>
      </c>
      <c r="E15261" s="120" t="s">
        <v>33998</v>
      </c>
      <c r="F15261" s="209" t="s">
        <v>579</v>
      </c>
      <c r="G15261" s="119" t="s">
        <v>19154</v>
      </c>
      <c r="H15261" s="121" t="s">
        <v>29</v>
      </c>
      <c r="I15261" s="121" t="s">
        <v>30</v>
      </c>
      <c r="J15261" s="121" t="s">
        <v>7216</v>
      </c>
      <c r="K15261" s="121" t="s">
        <v>584</v>
      </c>
      <c r="L15261" s="157" t="s">
        <v>32</v>
      </c>
      <c r="M15261" s="120" t="s">
        <v>78</v>
      </c>
    </row>
    <row r="15262" spans="1:14" ht="27.6">
      <c r="A15262" s="116">
        <v>15262</v>
      </c>
      <c r="B15262" s="129">
        <v>44601</v>
      </c>
      <c r="D15262" s="120" t="s">
        <v>252</v>
      </c>
      <c r="E15262" s="120" t="s">
        <v>33999</v>
      </c>
      <c r="F15262" s="209" t="s">
        <v>34000</v>
      </c>
      <c r="G15262" s="119" t="s">
        <v>20365</v>
      </c>
      <c r="H15262" s="121" t="s">
        <v>101</v>
      </c>
      <c r="I15262" s="121" t="s">
        <v>42</v>
      </c>
      <c r="J15262" s="121" t="s">
        <v>72</v>
      </c>
      <c r="K15262" s="121" t="s">
        <v>65</v>
      </c>
      <c r="L15262" s="157" t="s">
        <v>32</v>
      </c>
      <c r="M15262" s="120" t="s">
        <v>78</v>
      </c>
    </row>
    <row r="15263" spans="1:14" ht="27.6">
      <c r="A15263" s="116">
        <v>15263</v>
      </c>
      <c r="B15263" s="129">
        <v>44601</v>
      </c>
      <c r="D15263" s="120" t="s">
        <v>252</v>
      </c>
      <c r="E15263" s="120" t="s">
        <v>34001</v>
      </c>
      <c r="F15263" s="209" t="s">
        <v>34002</v>
      </c>
      <c r="G15263" s="119" t="s">
        <v>5028</v>
      </c>
      <c r="H15263" s="121" t="s">
        <v>140</v>
      </c>
      <c r="I15263" s="121" t="s">
        <v>42</v>
      </c>
      <c r="J15263" s="121" t="s">
        <v>72</v>
      </c>
      <c r="K15263" s="121" t="s">
        <v>65</v>
      </c>
      <c r="L15263" s="157" t="s">
        <v>32</v>
      </c>
      <c r="M15263" s="120" t="s">
        <v>78</v>
      </c>
    </row>
    <row r="15264" spans="1:14">
      <c r="A15264" s="116">
        <v>15264</v>
      </c>
      <c r="B15264" s="129">
        <v>44601</v>
      </c>
      <c r="D15264" s="120" t="s">
        <v>252</v>
      </c>
      <c r="E15264" s="120" t="s">
        <v>34003</v>
      </c>
      <c r="F15264" s="209" t="s">
        <v>32204</v>
      </c>
      <c r="G15264" s="119" t="s">
        <v>5028</v>
      </c>
      <c r="H15264" s="121" t="s">
        <v>140</v>
      </c>
      <c r="I15264" s="121" t="s">
        <v>42</v>
      </c>
      <c r="J15264" s="121" t="s">
        <v>72</v>
      </c>
      <c r="K15264" s="121" t="s">
        <v>65</v>
      </c>
      <c r="L15264" s="157" t="s">
        <v>32</v>
      </c>
      <c r="M15264" s="120" t="s">
        <v>33</v>
      </c>
      <c r="N15264" s="131">
        <v>44602</v>
      </c>
    </row>
    <row r="15265" spans="1:19">
      <c r="A15265" s="116">
        <v>15265</v>
      </c>
      <c r="B15265" s="129">
        <v>44601</v>
      </c>
      <c r="D15265" s="120" t="s">
        <v>252</v>
      </c>
      <c r="E15265" s="120" t="s">
        <v>34004</v>
      </c>
      <c r="F15265" s="209" t="s">
        <v>34005</v>
      </c>
      <c r="G15265" s="119" t="s">
        <v>2610</v>
      </c>
      <c r="H15265" s="121" t="s">
        <v>140</v>
      </c>
      <c r="I15265" s="121" t="s">
        <v>42</v>
      </c>
      <c r="J15265" s="121" t="s">
        <v>246</v>
      </c>
      <c r="K15265" s="121" t="s">
        <v>65</v>
      </c>
      <c r="L15265" s="157" t="s">
        <v>32</v>
      </c>
      <c r="M15265" s="120" t="s">
        <v>33</v>
      </c>
      <c r="N15265" s="131">
        <v>44607</v>
      </c>
    </row>
    <row r="15266" spans="1:19">
      <c r="A15266" s="116">
        <v>15266</v>
      </c>
      <c r="B15266" s="129">
        <v>44601</v>
      </c>
      <c r="D15266" s="120" t="s">
        <v>252</v>
      </c>
      <c r="E15266" s="120" t="s">
        <v>34006</v>
      </c>
      <c r="F15266" s="209" t="s">
        <v>1372</v>
      </c>
      <c r="G15266" s="119" t="s">
        <v>34007</v>
      </c>
      <c r="H15266" s="121" t="s">
        <v>29</v>
      </c>
      <c r="I15266" s="121" t="s">
        <v>30</v>
      </c>
      <c r="J15266" s="121" t="s">
        <v>77</v>
      </c>
      <c r="K15266" s="121" t="s">
        <v>65</v>
      </c>
      <c r="L15266" s="157" t="s">
        <v>32</v>
      </c>
      <c r="M15266" s="120" t="s">
        <v>78</v>
      </c>
    </row>
    <row r="15267" spans="1:19">
      <c r="A15267" s="116">
        <v>15267</v>
      </c>
      <c r="B15267" s="129">
        <v>44601</v>
      </c>
      <c r="D15267" s="120" t="s">
        <v>252</v>
      </c>
      <c r="E15267" s="120" t="s">
        <v>34008</v>
      </c>
      <c r="F15267" s="209" t="s">
        <v>8043</v>
      </c>
      <c r="G15267" s="119" t="s">
        <v>34009</v>
      </c>
      <c r="H15267" s="121" t="s">
        <v>140</v>
      </c>
      <c r="I15267" s="121" t="s">
        <v>30</v>
      </c>
      <c r="J15267" s="121" t="s">
        <v>7271</v>
      </c>
      <c r="K15267" s="121" t="s">
        <v>65</v>
      </c>
      <c r="L15267" s="157" t="s">
        <v>32</v>
      </c>
      <c r="M15267" s="120" t="s">
        <v>33</v>
      </c>
      <c r="N15267" s="131">
        <v>44602</v>
      </c>
    </row>
    <row r="15268" spans="1:19">
      <c r="A15268" s="116">
        <v>15268</v>
      </c>
      <c r="B15268" s="129">
        <v>44601</v>
      </c>
      <c r="D15268" s="120" t="s">
        <v>252</v>
      </c>
      <c r="E15268" s="120" t="s">
        <v>34010</v>
      </c>
      <c r="F15268" s="209" t="s">
        <v>34011</v>
      </c>
      <c r="G15268" s="119" t="s">
        <v>5709</v>
      </c>
      <c r="H15268" s="121" t="s">
        <v>53</v>
      </c>
      <c r="I15268" s="121" t="s">
        <v>30</v>
      </c>
      <c r="J15268" s="121" t="s">
        <v>87</v>
      </c>
      <c r="K15268" s="121" t="s">
        <v>65</v>
      </c>
      <c r="L15268" s="157" t="s">
        <v>32</v>
      </c>
      <c r="M15268" s="120" t="s">
        <v>78</v>
      </c>
    </row>
    <row r="15269" spans="1:19">
      <c r="A15269" s="116">
        <v>15269</v>
      </c>
      <c r="B15269" s="129">
        <v>44601</v>
      </c>
      <c r="D15269" s="120" t="s">
        <v>252</v>
      </c>
      <c r="E15269" s="120" t="s">
        <v>34012</v>
      </c>
      <c r="F15269" s="209" t="s">
        <v>17609</v>
      </c>
      <c r="G15269" s="119" t="s">
        <v>5709</v>
      </c>
      <c r="H15269" s="121" t="s">
        <v>53</v>
      </c>
      <c r="I15269" s="121" t="s">
        <v>30</v>
      </c>
      <c r="J15269" s="121" t="s">
        <v>31</v>
      </c>
      <c r="K15269" s="121" t="s">
        <v>65</v>
      </c>
      <c r="L15269" s="157" t="s">
        <v>32</v>
      </c>
      <c r="M15269" s="120" t="s">
        <v>33</v>
      </c>
      <c r="N15269" s="131">
        <v>44602</v>
      </c>
    </row>
    <row r="15270" spans="1:19">
      <c r="A15270" s="116">
        <v>15270</v>
      </c>
      <c r="B15270" s="129">
        <v>44601</v>
      </c>
      <c r="D15270" s="120" t="s">
        <v>252</v>
      </c>
      <c r="E15270" s="120" t="s">
        <v>34013</v>
      </c>
      <c r="F15270" s="209" t="s">
        <v>104</v>
      </c>
      <c r="G15270" s="119" t="s">
        <v>22454</v>
      </c>
      <c r="H15270" s="121" t="s">
        <v>41</v>
      </c>
      <c r="I15270" s="121" t="s">
        <v>30</v>
      </c>
      <c r="J15270" s="121" t="s">
        <v>1544</v>
      </c>
      <c r="K15270" s="121" t="s">
        <v>65</v>
      </c>
      <c r="L15270" s="157" t="s">
        <v>32</v>
      </c>
      <c r="M15270" s="120" t="s">
        <v>78</v>
      </c>
    </row>
    <row r="15271" spans="1:19" ht="41.4">
      <c r="A15271" s="116">
        <v>15271</v>
      </c>
      <c r="B15271" s="129">
        <v>44601</v>
      </c>
      <c r="D15271" s="120" t="s">
        <v>252</v>
      </c>
      <c r="E15271" s="120" t="s">
        <v>34014</v>
      </c>
      <c r="F15271" s="209" t="s">
        <v>34015</v>
      </c>
      <c r="G15271" s="119" t="s">
        <v>34016</v>
      </c>
      <c r="H15271" s="121" t="s">
        <v>140</v>
      </c>
      <c r="I15271" s="121" t="s">
        <v>196</v>
      </c>
      <c r="J15271" s="121" t="s">
        <v>196</v>
      </c>
      <c r="K15271" s="121" t="s">
        <v>65</v>
      </c>
      <c r="L15271" s="157" t="s">
        <v>32</v>
      </c>
      <c r="M15271" s="120" t="s">
        <v>78</v>
      </c>
    </row>
    <row r="15272" spans="1:19">
      <c r="A15272" s="116">
        <v>15272</v>
      </c>
      <c r="B15272" s="129">
        <v>44600</v>
      </c>
      <c r="D15272" s="120" t="s">
        <v>580</v>
      </c>
      <c r="E15272" s="120" t="s">
        <v>34017</v>
      </c>
      <c r="F15272" s="209" t="s">
        <v>7636</v>
      </c>
      <c r="G15272" s="119" t="s">
        <v>34018</v>
      </c>
      <c r="H15272" s="121" t="s">
        <v>53</v>
      </c>
      <c r="I15272" s="121" t="s">
        <v>30</v>
      </c>
      <c r="J15272" s="121" t="s">
        <v>31</v>
      </c>
      <c r="K15272" s="121" t="s">
        <v>65</v>
      </c>
      <c r="L15272" s="157" t="s">
        <v>32</v>
      </c>
      <c r="M15272" s="120" t="s">
        <v>184</v>
      </c>
      <c r="N15272" s="131">
        <v>44601</v>
      </c>
      <c r="O15272" s="131">
        <v>44620</v>
      </c>
    </row>
    <row r="15273" spans="1:19">
      <c r="A15273" s="116">
        <v>15273</v>
      </c>
      <c r="B15273" s="129">
        <v>44600</v>
      </c>
      <c r="D15273" s="120" t="s">
        <v>580</v>
      </c>
      <c r="E15273" s="120" t="s">
        <v>34019</v>
      </c>
      <c r="F15273" s="209" t="s">
        <v>34020</v>
      </c>
      <c r="G15273" s="119" t="s">
        <v>34021</v>
      </c>
      <c r="H15273" s="121" t="s">
        <v>48</v>
      </c>
      <c r="I15273" s="121" t="s">
        <v>42</v>
      </c>
      <c r="J15273" s="121" t="s">
        <v>319</v>
      </c>
      <c r="K15273" s="121" t="s">
        <v>65</v>
      </c>
      <c r="L15273" s="157" t="s">
        <v>32</v>
      </c>
      <c r="M15273" s="120" t="s">
        <v>33</v>
      </c>
      <c r="N15273" s="131">
        <v>44637</v>
      </c>
      <c r="S15273" s="120" t="s">
        <v>34</v>
      </c>
    </row>
    <row r="15274" spans="1:19">
      <c r="A15274" s="116">
        <v>15274</v>
      </c>
      <c r="B15274" s="129">
        <v>44600</v>
      </c>
      <c r="D15274" s="120" t="s">
        <v>580</v>
      </c>
      <c r="E15274" s="120" t="s">
        <v>34022</v>
      </c>
      <c r="F15274" s="209" t="s">
        <v>13216</v>
      </c>
      <c r="G15274" s="119" t="s">
        <v>34023</v>
      </c>
      <c r="H15274" s="121" t="s">
        <v>76</v>
      </c>
      <c r="I15274" s="121" t="s">
        <v>30</v>
      </c>
      <c r="J15274" s="121" t="s">
        <v>7142</v>
      </c>
      <c r="K15274" s="121" t="s">
        <v>65</v>
      </c>
      <c r="L15274" s="157" t="s">
        <v>32</v>
      </c>
      <c r="M15274" s="120" t="s">
        <v>78</v>
      </c>
    </row>
    <row r="15275" spans="1:19">
      <c r="A15275" s="116">
        <v>15275</v>
      </c>
      <c r="B15275" s="129">
        <v>44600</v>
      </c>
      <c r="D15275" s="120" t="s">
        <v>580</v>
      </c>
      <c r="E15275" s="120" t="s">
        <v>34024</v>
      </c>
      <c r="F15275" s="209" t="s">
        <v>34025</v>
      </c>
      <c r="G15275" s="119" t="s">
        <v>34026</v>
      </c>
      <c r="H15275" s="121" t="s">
        <v>11315</v>
      </c>
      <c r="I15275" s="121" t="s">
        <v>30</v>
      </c>
      <c r="J15275" s="121" t="s">
        <v>529</v>
      </c>
      <c r="K15275" s="121" t="s">
        <v>584</v>
      </c>
      <c r="L15275" s="157" t="s">
        <v>32</v>
      </c>
      <c r="M15275" s="120" t="s">
        <v>78</v>
      </c>
    </row>
    <row r="15276" spans="1:19">
      <c r="A15276" s="116">
        <v>15276</v>
      </c>
      <c r="B15276" s="129">
        <v>44600</v>
      </c>
      <c r="D15276" s="120" t="s">
        <v>580</v>
      </c>
      <c r="E15276" s="120" t="s">
        <v>34027</v>
      </c>
      <c r="F15276" s="209" t="s">
        <v>34028</v>
      </c>
      <c r="G15276" s="119" t="s">
        <v>31076</v>
      </c>
      <c r="H15276" s="121" t="s">
        <v>29</v>
      </c>
      <c r="I15276" s="121" t="s">
        <v>42</v>
      </c>
      <c r="J15276" s="121" t="s">
        <v>72</v>
      </c>
      <c r="K15276" s="121" t="s">
        <v>65</v>
      </c>
      <c r="L15276" s="157" t="s">
        <v>32</v>
      </c>
      <c r="M15276" s="120" t="s">
        <v>78</v>
      </c>
    </row>
    <row r="15277" spans="1:19" ht="27.6">
      <c r="A15277" s="116">
        <v>15277</v>
      </c>
      <c r="B15277" s="129">
        <v>44601</v>
      </c>
      <c r="D15277" s="120" t="s">
        <v>580</v>
      </c>
      <c r="E15277" s="120" t="s">
        <v>34029</v>
      </c>
      <c r="F15277" s="209" t="s">
        <v>34030</v>
      </c>
      <c r="G15277" s="119" t="s">
        <v>34031</v>
      </c>
      <c r="H15277" s="121" t="s">
        <v>11315</v>
      </c>
      <c r="I15277" s="121" t="s">
        <v>30</v>
      </c>
      <c r="J15277" s="121" t="s">
        <v>87</v>
      </c>
      <c r="K15277" s="121" t="s">
        <v>65</v>
      </c>
      <c r="L15277" s="157" t="s">
        <v>32</v>
      </c>
      <c r="M15277" s="120" t="s">
        <v>33</v>
      </c>
      <c r="N15277" s="131">
        <v>44602</v>
      </c>
      <c r="O15277" s="131">
        <v>44613</v>
      </c>
      <c r="S15277" s="120" t="s">
        <v>92</v>
      </c>
    </row>
    <row r="15278" spans="1:19" ht="27.6">
      <c r="A15278" s="116">
        <v>15278</v>
      </c>
      <c r="B15278" s="129">
        <v>44601</v>
      </c>
      <c r="D15278" s="120" t="s">
        <v>580</v>
      </c>
      <c r="E15278" s="120" t="s">
        <v>34032</v>
      </c>
      <c r="F15278" s="209" t="s">
        <v>19573</v>
      </c>
      <c r="G15278" s="119" t="s">
        <v>32841</v>
      </c>
      <c r="H15278" s="121" t="s">
        <v>29</v>
      </c>
      <c r="I15278" s="121" t="s">
        <v>30</v>
      </c>
      <c r="J15278" s="121" t="s">
        <v>77</v>
      </c>
      <c r="K15278" s="121" t="s">
        <v>65</v>
      </c>
      <c r="L15278" s="157" t="s">
        <v>32</v>
      </c>
      <c r="M15278" s="120" t="s">
        <v>78</v>
      </c>
    </row>
    <row r="15279" spans="1:19">
      <c r="A15279" s="116">
        <v>15279</v>
      </c>
      <c r="B15279" s="129">
        <v>44601</v>
      </c>
      <c r="D15279" s="120" t="s">
        <v>580</v>
      </c>
      <c r="E15279" s="120" t="s">
        <v>34033</v>
      </c>
      <c r="F15279" s="209" t="s">
        <v>34034</v>
      </c>
      <c r="G15279" s="119" t="s">
        <v>32363</v>
      </c>
      <c r="H15279" s="121" t="s">
        <v>76</v>
      </c>
      <c r="I15279" s="121" t="s">
        <v>42</v>
      </c>
      <c r="J15279" s="121" t="s">
        <v>72</v>
      </c>
      <c r="K15279" s="121" t="s">
        <v>65</v>
      </c>
      <c r="L15279" s="157" t="s">
        <v>32</v>
      </c>
      <c r="M15279" s="120" t="s">
        <v>78</v>
      </c>
    </row>
    <row r="15280" spans="1:19">
      <c r="A15280" s="116">
        <v>15280</v>
      </c>
      <c r="B15280" s="129">
        <v>44601</v>
      </c>
      <c r="D15280" s="120" t="s">
        <v>580</v>
      </c>
      <c r="E15280" s="120" t="s">
        <v>34035</v>
      </c>
      <c r="F15280" s="209" t="s">
        <v>469</v>
      </c>
      <c r="G15280" s="119" t="s">
        <v>34036</v>
      </c>
      <c r="H15280" s="121" t="s">
        <v>41</v>
      </c>
      <c r="I15280" s="121" t="s">
        <v>30</v>
      </c>
      <c r="J15280" s="121" t="s">
        <v>5018</v>
      </c>
      <c r="K15280" s="121" t="s">
        <v>65</v>
      </c>
      <c r="L15280" s="157" t="s">
        <v>32</v>
      </c>
      <c r="M15280" s="120" t="s">
        <v>33</v>
      </c>
      <c r="N15280" s="131">
        <v>44602</v>
      </c>
      <c r="O15280" s="131">
        <v>44655</v>
      </c>
    </row>
    <row r="15281" spans="1:19" ht="27.6">
      <c r="A15281" s="116">
        <v>15281</v>
      </c>
      <c r="B15281" s="129">
        <v>44601</v>
      </c>
      <c r="D15281" s="120" t="s">
        <v>580</v>
      </c>
      <c r="E15281" s="120" t="s">
        <v>34037</v>
      </c>
      <c r="F15281" s="209" t="s">
        <v>34038</v>
      </c>
      <c r="G15281" s="119" t="s">
        <v>26698</v>
      </c>
      <c r="H15281" s="121" t="s">
        <v>53</v>
      </c>
      <c r="I15281" s="121" t="s">
        <v>30</v>
      </c>
      <c r="J15281" s="121" t="s">
        <v>77</v>
      </c>
      <c r="K15281" s="121" t="s">
        <v>65</v>
      </c>
      <c r="L15281" s="157" t="s">
        <v>32</v>
      </c>
      <c r="M15281" s="120" t="s">
        <v>78</v>
      </c>
    </row>
    <row r="15282" spans="1:19">
      <c r="A15282" s="116">
        <v>15282</v>
      </c>
      <c r="B15282" s="129">
        <v>44601</v>
      </c>
      <c r="D15282" s="120" t="s">
        <v>580</v>
      </c>
      <c r="E15282" s="120" t="s">
        <v>34039</v>
      </c>
      <c r="F15282" s="209" t="s">
        <v>7102</v>
      </c>
      <c r="G15282" s="119" t="s">
        <v>14185</v>
      </c>
      <c r="H15282" s="121" t="s">
        <v>41</v>
      </c>
      <c r="I15282" s="121" t="s">
        <v>30</v>
      </c>
      <c r="J15282" s="121" t="s">
        <v>77</v>
      </c>
      <c r="K15282" s="121" t="s">
        <v>65</v>
      </c>
      <c r="L15282" s="157" t="s">
        <v>32</v>
      </c>
      <c r="M15282" s="120" t="s">
        <v>78</v>
      </c>
    </row>
    <row r="15283" spans="1:19">
      <c r="A15283" s="116">
        <v>15283</v>
      </c>
      <c r="B15283" s="129">
        <v>44601</v>
      </c>
      <c r="D15283" s="120" t="s">
        <v>580</v>
      </c>
      <c r="E15283" s="120" t="s">
        <v>34040</v>
      </c>
      <c r="F15283" s="209" t="s">
        <v>34041</v>
      </c>
      <c r="G15283" s="119" t="s">
        <v>34042</v>
      </c>
      <c r="H15283" s="121" t="s">
        <v>160</v>
      </c>
      <c r="I15283" s="121" t="s">
        <v>30</v>
      </c>
      <c r="J15283" s="121" t="s">
        <v>529</v>
      </c>
      <c r="K15283" s="121" t="s">
        <v>65</v>
      </c>
      <c r="L15283" s="157" t="s">
        <v>32</v>
      </c>
      <c r="M15283" s="120" t="s">
        <v>184</v>
      </c>
      <c r="N15283" s="131">
        <v>44602</v>
      </c>
      <c r="O15283" s="131">
        <v>44613</v>
      </c>
    </row>
    <row r="15284" spans="1:19">
      <c r="A15284" s="116">
        <v>15284</v>
      </c>
      <c r="B15284" s="129">
        <v>44601</v>
      </c>
      <c r="D15284" s="120" t="s">
        <v>580</v>
      </c>
      <c r="E15284" s="120" t="s">
        <v>34043</v>
      </c>
      <c r="F15284" s="209" t="s">
        <v>34044</v>
      </c>
      <c r="G15284" s="119" t="s">
        <v>34045</v>
      </c>
      <c r="H15284" s="121" t="s">
        <v>1173</v>
      </c>
      <c r="I15284" s="121" t="s">
        <v>30</v>
      </c>
      <c r="J15284" s="121" t="s">
        <v>77</v>
      </c>
      <c r="K15284" s="121" t="s">
        <v>65</v>
      </c>
      <c r="L15284" s="157" t="s">
        <v>32</v>
      </c>
      <c r="M15284" s="120" t="s">
        <v>78</v>
      </c>
    </row>
    <row r="15285" spans="1:19" ht="27.6">
      <c r="A15285" s="116">
        <v>15285</v>
      </c>
      <c r="B15285" s="129">
        <v>44601</v>
      </c>
      <c r="D15285" s="120" t="s">
        <v>580</v>
      </c>
      <c r="E15285" s="120" t="s">
        <v>34046</v>
      </c>
      <c r="F15285" s="209" t="s">
        <v>34047</v>
      </c>
      <c r="G15285" s="119" t="s">
        <v>34048</v>
      </c>
      <c r="H15285" s="121" t="s">
        <v>48</v>
      </c>
      <c r="I15285" s="121" t="s">
        <v>42</v>
      </c>
      <c r="J15285" s="121" t="s">
        <v>82</v>
      </c>
      <c r="K15285" s="121" t="s">
        <v>65</v>
      </c>
      <c r="L15285" s="157" t="s">
        <v>32</v>
      </c>
      <c r="M15285" s="120" t="s">
        <v>78</v>
      </c>
    </row>
    <row r="15286" spans="1:19">
      <c r="A15286" s="116">
        <v>15286</v>
      </c>
      <c r="B15286" s="129">
        <v>44601</v>
      </c>
      <c r="D15286" s="120" t="s">
        <v>580</v>
      </c>
      <c r="E15286" s="120" t="s">
        <v>34049</v>
      </c>
      <c r="F15286" s="209" t="s">
        <v>8190</v>
      </c>
      <c r="G15286" s="119" t="s">
        <v>34050</v>
      </c>
      <c r="H15286" s="121" t="s">
        <v>177</v>
      </c>
      <c r="I15286" s="121" t="s">
        <v>42</v>
      </c>
      <c r="J15286" s="121" t="s">
        <v>72</v>
      </c>
      <c r="K15286" s="121" t="s">
        <v>65</v>
      </c>
      <c r="L15286" s="157" t="s">
        <v>32</v>
      </c>
      <c r="M15286" s="120" t="s">
        <v>78</v>
      </c>
    </row>
    <row r="15287" spans="1:19">
      <c r="A15287" s="116">
        <v>15287</v>
      </c>
      <c r="B15287" s="129">
        <v>44601</v>
      </c>
      <c r="D15287" s="120" t="s">
        <v>580</v>
      </c>
      <c r="E15287" s="120" t="s">
        <v>34051</v>
      </c>
      <c r="F15287" s="209" t="s">
        <v>34052</v>
      </c>
      <c r="G15287" s="119" t="s">
        <v>34053</v>
      </c>
      <c r="H15287" s="121" t="s">
        <v>29</v>
      </c>
      <c r="I15287" s="121" t="s">
        <v>30</v>
      </c>
      <c r="J15287" s="121" t="s">
        <v>7726</v>
      </c>
      <c r="K15287" s="121" t="s">
        <v>65</v>
      </c>
      <c r="L15287" s="157" t="s">
        <v>32</v>
      </c>
      <c r="M15287" s="120" t="s">
        <v>78</v>
      </c>
    </row>
    <row r="15288" spans="1:19">
      <c r="A15288" s="116">
        <v>15288</v>
      </c>
      <c r="B15288" s="129">
        <v>44601</v>
      </c>
      <c r="D15288" s="120" t="s">
        <v>580</v>
      </c>
      <c r="E15288" s="120" t="s">
        <v>34054</v>
      </c>
      <c r="F15288" s="209" t="s">
        <v>469</v>
      </c>
      <c r="G15288" s="119" t="s">
        <v>34055</v>
      </c>
      <c r="H15288" s="121" t="s">
        <v>53</v>
      </c>
      <c r="I15288" s="121" t="s">
        <v>30</v>
      </c>
      <c r="J15288" s="121" t="s">
        <v>87</v>
      </c>
      <c r="K15288" s="121" t="s">
        <v>65</v>
      </c>
      <c r="L15288" s="157" t="s">
        <v>32</v>
      </c>
      <c r="M15288" s="120" t="s">
        <v>78</v>
      </c>
    </row>
    <row r="15289" spans="1:19">
      <c r="A15289" s="116">
        <v>15289</v>
      </c>
      <c r="B15289" s="129">
        <v>44601</v>
      </c>
      <c r="D15289" s="120" t="s">
        <v>580</v>
      </c>
      <c r="E15289" s="120" t="s">
        <v>34056</v>
      </c>
      <c r="F15289" s="209" t="s">
        <v>19139</v>
      </c>
      <c r="G15289" s="119" t="s">
        <v>33601</v>
      </c>
      <c r="H15289" s="121" t="s">
        <v>140</v>
      </c>
      <c r="I15289" s="121" t="s">
        <v>30</v>
      </c>
      <c r="J15289" s="121" t="s">
        <v>7091</v>
      </c>
      <c r="K15289" s="121" t="s">
        <v>65</v>
      </c>
      <c r="L15289" s="157" t="s">
        <v>32</v>
      </c>
      <c r="M15289" s="120" t="s">
        <v>33</v>
      </c>
      <c r="N15289" s="131">
        <v>44602</v>
      </c>
      <c r="O15289" s="131">
        <v>44628</v>
      </c>
      <c r="S15289" s="120" t="s">
        <v>92</v>
      </c>
    </row>
    <row r="15290" spans="1:19">
      <c r="A15290" s="116">
        <v>15290</v>
      </c>
      <c r="B15290" s="129">
        <v>44601</v>
      </c>
      <c r="D15290" s="120" t="s">
        <v>580</v>
      </c>
      <c r="E15290" s="120" t="s">
        <v>34057</v>
      </c>
      <c r="F15290" s="209" t="s">
        <v>34058</v>
      </c>
      <c r="G15290" s="119" t="s">
        <v>34059</v>
      </c>
      <c r="H15290" s="121" t="s">
        <v>192</v>
      </c>
      <c r="I15290" s="121" t="s">
        <v>30</v>
      </c>
      <c r="J15290" s="121" t="s">
        <v>7271</v>
      </c>
      <c r="K15290" s="121" t="s">
        <v>65</v>
      </c>
      <c r="L15290" s="157" t="s">
        <v>32</v>
      </c>
      <c r="M15290" s="120" t="s">
        <v>78</v>
      </c>
    </row>
    <row r="15291" spans="1:19" ht="27.6">
      <c r="A15291" s="116">
        <v>15291</v>
      </c>
      <c r="B15291" s="129">
        <v>44601</v>
      </c>
      <c r="D15291" s="120" t="s">
        <v>580</v>
      </c>
      <c r="E15291" s="120" t="s">
        <v>34060</v>
      </c>
      <c r="F15291" s="209" t="s">
        <v>34061</v>
      </c>
      <c r="G15291" s="119" t="s">
        <v>34062</v>
      </c>
      <c r="H15291" s="121" t="s">
        <v>86</v>
      </c>
      <c r="I15291" s="121" t="s">
        <v>30</v>
      </c>
      <c r="J15291" s="121" t="s">
        <v>77</v>
      </c>
      <c r="K15291" s="121" t="s">
        <v>65</v>
      </c>
      <c r="L15291" s="157" t="s">
        <v>32</v>
      </c>
      <c r="M15291" s="120" t="s">
        <v>33</v>
      </c>
      <c r="N15291" s="131">
        <v>44603</v>
      </c>
      <c r="O15291" s="131">
        <v>44655</v>
      </c>
    </row>
    <row r="15292" spans="1:19">
      <c r="A15292" s="116">
        <v>15292</v>
      </c>
      <c r="B15292" s="129">
        <v>44601</v>
      </c>
      <c r="D15292" s="120" t="s">
        <v>580</v>
      </c>
      <c r="E15292" s="120" t="s">
        <v>34063</v>
      </c>
      <c r="F15292" s="209" t="s">
        <v>23942</v>
      </c>
      <c r="G15292" s="119" t="s">
        <v>11567</v>
      </c>
      <c r="H15292" s="121" t="s">
        <v>53</v>
      </c>
      <c r="I15292" s="121" t="s">
        <v>30</v>
      </c>
      <c r="J15292" s="121" t="s">
        <v>31</v>
      </c>
      <c r="K15292" s="121" t="s">
        <v>65</v>
      </c>
      <c r="L15292" s="157" t="s">
        <v>32</v>
      </c>
      <c r="M15292" s="120" t="s">
        <v>78</v>
      </c>
    </row>
    <row r="15293" spans="1:19" ht="27.6">
      <c r="A15293" s="116">
        <v>15293</v>
      </c>
      <c r="B15293" s="129">
        <v>44601</v>
      </c>
      <c r="D15293" s="120" t="s">
        <v>580</v>
      </c>
      <c r="E15293" s="120" t="s">
        <v>34064</v>
      </c>
      <c r="F15293" s="209" t="s">
        <v>34065</v>
      </c>
      <c r="G15293" s="119" t="s">
        <v>34066</v>
      </c>
      <c r="H15293" s="121" t="s">
        <v>86</v>
      </c>
      <c r="I15293" s="121" t="s">
        <v>30</v>
      </c>
      <c r="J15293" s="121" t="s">
        <v>7091</v>
      </c>
      <c r="K15293" s="121" t="s">
        <v>65</v>
      </c>
      <c r="L15293" s="157" t="s">
        <v>32</v>
      </c>
      <c r="M15293" s="120" t="s">
        <v>33</v>
      </c>
      <c r="N15293" s="131">
        <v>44613</v>
      </c>
      <c r="O15293" s="131">
        <v>44655</v>
      </c>
    </row>
    <row r="15294" spans="1:19">
      <c r="A15294" s="116">
        <v>15294</v>
      </c>
      <c r="B15294" s="129">
        <v>44601</v>
      </c>
      <c r="D15294" s="120" t="s">
        <v>580</v>
      </c>
      <c r="E15294" s="120" t="s">
        <v>34067</v>
      </c>
      <c r="F15294" s="209" t="s">
        <v>13097</v>
      </c>
      <c r="G15294" s="119" t="s">
        <v>33065</v>
      </c>
      <c r="H15294" s="121" t="s">
        <v>71</v>
      </c>
      <c r="I15294" s="121" t="s">
        <v>42</v>
      </c>
      <c r="J15294" s="121" t="s">
        <v>72</v>
      </c>
      <c r="K15294" s="121" t="s">
        <v>65</v>
      </c>
      <c r="L15294" s="157" t="s">
        <v>32</v>
      </c>
      <c r="M15294" s="120" t="s">
        <v>78</v>
      </c>
    </row>
    <row r="15295" spans="1:19">
      <c r="A15295" s="116">
        <v>15295</v>
      </c>
      <c r="B15295" s="129">
        <v>44601</v>
      </c>
      <c r="D15295" s="120" t="s">
        <v>580</v>
      </c>
      <c r="E15295" s="120" t="s">
        <v>34068</v>
      </c>
      <c r="F15295" s="209" t="s">
        <v>34069</v>
      </c>
      <c r="G15295" s="119" t="s">
        <v>32303</v>
      </c>
      <c r="H15295" s="121" t="s">
        <v>29</v>
      </c>
      <c r="I15295" s="121" t="s">
        <v>30</v>
      </c>
      <c r="J15295" s="121" t="s">
        <v>5135</v>
      </c>
      <c r="K15295" s="121" t="s">
        <v>65</v>
      </c>
      <c r="L15295" s="157" t="s">
        <v>32</v>
      </c>
      <c r="M15295" s="120" t="s">
        <v>78</v>
      </c>
    </row>
    <row r="15296" spans="1:19">
      <c r="A15296" s="116">
        <v>15296</v>
      </c>
      <c r="B15296" s="129">
        <v>44601</v>
      </c>
      <c r="D15296" s="120" t="s">
        <v>580</v>
      </c>
      <c r="E15296" s="120" t="s">
        <v>34070</v>
      </c>
      <c r="F15296" s="209" t="s">
        <v>7055</v>
      </c>
      <c r="G15296" s="119" t="s">
        <v>18054</v>
      </c>
      <c r="H15296" s="121" t="s">
        <v>29</v>
      </c>
      <c r="I15296" s="121" t="s">
        <v>30</v>
      </c>
      <c r="J15296" s="121" t="s">
        <v>7216</v>
      </c>
      <c r="K15296" s="121" t="s">
        <v>65</v>
      </c>
      <c r="L15296" s="157" t="s">
        <v>32</v>
      </c>
      <c r="M15296" s="120" t="s">
        <v>78</v>
      </c>
    </row>
    <row r="15297" spans="1:15" ht="27.6">
      <c r="A15297" s="116">
        <v>15297</v>
      </c>
      <c r="B15297" s="129">
        <v>44601</v>
      </c>
      <c r="D15297" s="120" t="s">
        <v>580</v>
      </c>
      <c r="E15297" s="120" t="s">
        <v>34071</v>
      </c>
      <c r="F15297" s="209" t="s">
        <v>34072</v>
      </c>
      <c r="G15297" s="119" t="s">
        <v>34073</v>
      </c>
      <c r="H15297" s="121" t="s">
        <v>29</v>
      </c>
      <c r="I15297" s="121" t="s">
        <v>42</v>
      </c>
      <c r="J15297" s="121" t="s">
        <v>43</v>
      </c>
      <c r="K15297" s="121" t="s">
        <v>65</v>
      </c>
      <c r="L15297" s="157" t="s">
        <v>32</v>
      </c>
      <c r="M15297" s="120" t="s">
        <v>78</v>
      </c>
    </row>
    <row r="15298" spans="1:15">
      <c r="A15298" s="116">
        <v>15298</v>
      </c>
      <c r="B15298" s="129">
        <v>44601</v>
      </c>
      <c r="D15298" s="120" t="s">
        <v>580</v>
      </c>
      <c r="E15298" s="120" t="s">
        <v>34074</v>
      </c>
      <c r="F15298" s="209" t="s">
        <v>34075</v>
      </c>
      <c r="G15298" s="119" t="s">
        <v>6405</v>
      </c>
      <c r="H15298" s="121" t="s">
        <v>11315</v>
      </c>
      <c r="I15298" s="121" t="s">
        <v>30</v>
      </c>
      <c r="J15298" s="121" t="s">
        <v>7271</v>
      </c>
      <c r="K15298" s="121" t="s">
        <v>65</v>
      </c>
      <c r="L15298" s="157" t="s">
        <v>32</v>
      </c>
      <c r="M15298" s="120" t="s">
        <v>78</v>
      </c>
    </row>
    <row r="15299" spans="1:15" ht="27.6">
      <c r="A15299" s="116">
        <v>15299</v>
      </c>
      <c r="B15299" s="129">
        <v>44601</v>
      </c>
      <c r="D15299" s="120" t="s">
        <v>580</v>
      </c>
      <c r="E15299" s="120" t="s">
        <v>34076</v>
      </c>
      <c r="F15299" s="209" t="s">
        <v>34077</v>
      </c>
      <c r="G15299" s="119" t="s">
        <v>34078</v>
      </c>
      <c r="H15299" s="121" t="s">
        <v>177</v>
      </c>
      <c r="I15299" s="121" t="s">
        <v>30</v>
      </c>
      <c r="J15299" s="121" t="s">
        <v>7624</v>
      </c>
      <c r="K15299" s="121" t="s">
        <v>65</v>
      </c>
      <c r="L15299" s="157" t="s">
        <v>32</v>
      </c>
      <c r="M15299" s="120" t="s">
        <v>78</v>
      </c>
    </row>
    <row r="15300" spans="1:15">
      <c r="A15300" s="116">
        <v>15300</v>
      </c>
      <c r="B15300" s="129">
        <v>44601</v>
      </c>
      <c r="D15300" s="120" t="s">
        <v>580</v>
      </c>
      <c r="E15300" s="120" t="s">
        <v>34079</v>
      </c>
      <c r="F15300" s="209" t="s">
        <v>12106</v>
      </c>
      <c r="G15300" s="119" t="s">
        <v>34080</v>
      </c>
      <c r="H15300" s="121" t="s">
        <v>53</v>
      </c>
      <c r="I15300" s="121" t="s">
        <v>30</v>
      </c>
      <c r="J15300" s="121" t="s">
        <v>5018</v>
      </c>
      <c r="K15300" s="121" t="s">
        <v>65</v>
      </c>
      <c r="L15300" s="157" t="s">
        <v>32</v>
      </c>
      <c r="M15300" s="120" t="s">
        <v>78</v>
      </c>
    </row>
    <row r="15301" spans="1:15" ht="27.6">
      <c r="A15301" s="116">
        <v>15301</v>
      </c>
      <c r="B15301" s="129">
        <v>44601</v>
      </c>
      <c r="D15301" s="120" t="s">
        <v>580</v>
      </c>
      <c r="E15301" s="120" t="s">
        <v>34081</v>
      </c>
      <c r="F15301" s="209" t="s">
        <v>34082</v>
      </c>
      <c r="G15301" s="119" t="s">
        <v>34083</v>
      </c>
      <c r="H15301" s="121" t="s">
        <v>29</v>
      </c>
      <c r="I15301" s="121" t="s">
        <v>30</v>
      </c>
      <c r="J15301" s="121" t="s">
        <v>87</v>
      </c>
      <c r="K15301" s="121" t="s">
        <v>65</v>
      </c>
      <c r="L15301" s="157" t="s">
        <v>32</v>
      </c>
      <c r="M15301" s="120" t="s">
        <v>78</v>
      </c>
    </row>
    <row r="15302" spans="1:15" ht="27.6">
      <c r="A15302" s="116">
        <v>15302</v>
      </c>
      <c r="B15302" s="129">
        <v>44601</v>
      </c>
      <c r="D15302" s="120" t="s">
        <v>580</v>
      </c>
      <c r="E15302" s="120" t="s">
        <v>34084</v>
      </c>
      <c r="F15302" s="209" t="s">
        <v>34085</v>
      </c>
      <c r="G15302" s="119" t="s">
        <v>34086</v>
      </c>
      <c r="H15302" s="121" t="s">
        <v>86</v>
      </c>
      <c r="I15302" s="121" t="s">
        <v>30</v>
      </c>
      <c r="J15302" s="121" t="s">
        <v>7280</v>
      </c>
      <c r="K15302" s="121" t="s">
        <v>65</v>
      </c>
      <c r="L15302" s="157" t="s">
        <v>32</v>
      </c>
      <c r="M15302" s="120" t="s">
        <v>78</v>
      </c>
    </row>
    <row r="15303" spans="1:15">
      <c r="A15303" s="116">
        <v>15303</v>
      </c>
      <c r="B15303" s="129">
        <v>44601</v>
      </c>
      <c r="D15303" s="120" t="s">
        <v>580</v>
      </c>
      <c r="E15303" s="120" t="s">
        <v>34087</v>
      </c>
      <c r="F15303" s="209" t="s">
        <v>34088</v>
      </c>
      <c r="G15303" s="119" t="s">
        <v>14185</v>
      </c>
      <c r="H15303" s="121" t="s">
        <v>41</v>
      </c>
      <c r="I15303" s="121" t="s">
        <v>30</v>
      </c>
      <c r="J15303" s="121" t="s">
        <v>77</v>
      </c>
      <c r="K15303" s="121" t="s">
        <v>65</v>
      </c>
      <c r="L15303" s="157" t="s">
        <v>32</v>
      </c>
      <c r="M15303" s="120" t="s">
        <v>33</v>
      </c>
      <c r="N15303" s="131">
        <v>44607</v>
      </c>
      <c r="O15303" s="131">
        <v>44655</v>
      </c>
    </row>
    <row r="15304" spans="1:15">
      <c r="A15304" s="116">
        <v>15304</v>
      </c>
      <c r="B15304" s="129">
        <v>44601</v>
      </c>
      <c r="D15304" s="120" t="s">
        <v>580</v>
      </c>
      <c r="E15304" s="120" t="s">
        <v>34089</v>
      </c>
      <c r="F15304" s="209" t="s">
        <v>34090</v>
      </c>
      <c r="G15304" s="119" t="s">
        <v>34091</v>
      </c>
      <c r="H15304" s="121" t="s">
        <v>140</v>
      </c>
      <c r="I15304" s="121" t="s">
        <v>30</v>
      </c>
      <c r="J15304" s="121" t="s">
        <v>77</v>
      </c>
      <c r="K15304" s="121" t="s">
        <v>65</v>
      </c>
      <c r="L15304" s="157" t="s">
        <v>32</v>
      </c>
      <c r="M15304" s="120" t="s">
        <v>33</v>
      </c>
      <c r="N15304" s="131">
        <v>44575</v>
      </c>
      <c r="O15304" s="131">
        <v>44655</v>
      </c>
    </row>
    <row r="15305" spans="1:15">
      <c r="A15305" s="116">
        <v>15305</v>
      </c>
      <c r="B15305" s="129">
        <v>44601</v>
      </c>
      <c r="D15305" s="120" t="s">
        <v>580</v>
      </c>
      <c r="E15305" s="120" t="s">
        <v>34092</v>
      </c>
      <c r="F15305" s="209" t="s">
        <v>1023</v>
      </c>
      <c r="G15305" s="119" t="s">
        <v>7414</v>
      </c>
      <c r="H15305" s="121" t="s">
        <v>41</v>
      </c>
      <c r="I15305" s="121" t="s">
        <v>30</v>
      </c>
      <c r="J15305" s="121" t="s">
        <v>3749</v>
      </c>
      <c r="K15305" s="121" t="s">
        <v>65</v>
      </c>
      <c r="L15305" s="157" t="s">
        <v>32</v>
      </c>
      <c r="M15305" s="120" t="s">
        <v>184</v>
      </c>
      <c r="N15305" s="131">
        <v>44601</v>
      </c>
      <c r="O15305" s="131">
        <v>44613</v>
      </c>
    </row>
    <row r="15306" spans="1:15">
      <c r="A15306" s="116">
        <v>15306</v>
      </c>
      <c r="B15306" s="129">
        <v>44601</v>
      </c>
      <c r="D15306" s="120" t="s">
        <v>580</v>
      </c>
      <c r="E15306" s="120" t="s">
        <v>34093</v>
      </c>
      <c r="F15306" s="209" t="s">
        <v>34094</v>
      </c>
      <c r="G15306" s="119" t="s">
        <v>34095</v>
      </c>
      <c r="H15306" s="121" t="s">
        <v>53</v>
      </c>
      <c r="I15306" s="121" t="s">
        <v>42</v>
      </c>
      <c r="J15306" s="121" t="s">
        <v>72</v>
      </c>
      <c r="K15306" s="121" t="s">
        <v>65</v>
      </c>
      <c r="L15306" s="157" t="s">
        <v>32</v>
      </c>
      <c r="M15306" s="120" t="s">
        <v>78</v>
      </c>
    </row>
    <row r="15307" spans="1:15">
      <c r="A15307" s="116">
        <v>15307</v>
      </c>
      <c r="B15307" s="129">
        <v>44602</v>
      </c>
      <c r="D15307" s="120" t="s">
        <v>580</v>
      </c>
      <c r="E15307" s="120" t="s">
        <v>34096</v>
      </c>
      <c r="F15307" s="209" t="s">
        <v>34097</v>
      </c>
      <c r="G15307" s="119" t="s">
        <v>34098</v>
      </c>
      <c r="H15307" s="121" t="s">
        <v>1173</v>
      </c>
      <c r="I15307" s="121" t="s">
        <v>42</v>
      </c>
      <c r="J15307" s="121" t="s">
        <v>43</v>
      </c>
      <c r="K15307" s="121" t="s">
        <v>65</v>
      </c>
      <c r="L15307" s="157" t="s">
        <v>32</v>
      </c>
      <c r="M15307" s="120" t="s">
        <v>78</v>
      </c>
    </row>
    <row r="15308" spans="1:15">
      <c r="A15308" s="116">
        <v>15308</v>
      </c>
      <c r="B15308" s="129">
        <v>44601</v>
      </c>
      <c r="D15308" s="120" t="s">
        <v>252</v>
      </c>
      <c r="E15308" s="120" t="s">
        <v>34099</v>
      </c>
      <c r="F15308" s="209" t="s">
        <v>34100</v>
      </c>
      <c r="G15308" s="119" t="s">
        <v>9981</v>
      </c>
      <c r="H15308" s="121" t="s">
        <v>140</v>
      </c>
      <c r="I15308" s="121" t="s">
        <v>30</v>
      </c>
      <c r="J15308" s="121" t="s">
        <v>87</v>
      </c>
      <c r="K15308" s="121" t="s">
        <v>65</v>
      </c>
      <c r="L15308" s="157" t="s">
        <v>32</v>
      </c>
      <c r="M15308" s="120" t="s">
        <v>78</v>
      </c>
    </row>
    <row r="15309" spans="1:15">
      <c r="A15309" s="116">
        <v>15309</v>
      </c>
      <c r="B15309" s="129">
        <v>44601</v>
      </c>
      <c r="D15309" s="120" t="s">
        <v>252</v>
      </c>
      <c r="E15309" s="120" t="s">
        <v>34101</v>
      </c>
      <c r="F15309" s="209" t="s">
        <v>34102</v>
      </c>
      <c r="G15309" s="119" t="s">
        <v>34103</v>
      </c>
      <c r="H15309" s="121" t="s">
        <v>29</v>
      </c>
      <c r="I15309" s="121" t="s">
        <v>42</v>
      </c>
      <c r="J15309" s="121" t="s">
        <v>43</v>
      </c>
      <c r="K15309" s="121" t="s">
        <v>65</v>
      </c>
      <c r="L15309" s="157" t="s">
        <v>32</v>
      </c>
      <c r="M15309" s="120" t="s">
        <v>78</v>
      </c>
    </row>
    <row r="15310" spans="1:15">
      <c r="A15310" s="116">
        <v>15310</v>
      </c>
      <c r="B15310" s="129">
        <v>44601</v>
      </c>
      <c r="D15310" s="120" t="s">
        <v>252</v>
      </c>
      <c r="E15310" s="120" t="s">
        <v>34104</v>
      </c>
      <c r="F15310" s="209" t="s">
        <v>34105</v>
      </c>
      <c r="G15310" s="119" t="s">
        <v>34106</v>
      </c>
      <c r="H15310" s="121" t="s">
        <v>140</v>
      </c>
      <c r="I15310" s="121" t="s">
        <v>42</v>
      </c>
      <c r="J15310" s="121" t="s">
        <v>87</v>
      </c>
      <c r="K15310" s="121" t="s">
        <v>65</v>
      </c>
      <c r="L15310" s="157" t="s">
        <v>32</v>
      </c>
      <c r="M15310" s="120" t="s">
        <v>78</v>
      </c>
    </row>
    <row r="15311" spans="1:15">
      <c r="A15311" s="116">
        <v>15311</v>
      </c>
      <c r="B15311" s="129">
        <v>44601</v>
      </c>
      <c r="D15311" s="120" t="s">
        <v>252</v>
      </c>
      <c r="E15311" s="120" t="s">
        <v>34107</v>
      </c>
      <c r="F15311" s="209" t="s">
        <v>20313</v>
      </c>
      <c r="G15311" s="119" t="s">
        <v>34108</v>
      </c>
      <c r="H15311" s="121" t="s">
        <v>53</v>
      </c>
      <c r="I15311" s="121" t="s">
        <v>30</v>
      </c>
      <c r="J15311" s="121" t="s">
        <v>87</v>
      </c>
      <c r="K15311" s="121" t="s">
        <v>65</v>
      </c>
      <c r="L15311" s="157" t="s">
        <v>32</v>
      </c>
      <c r="M15311" s="120" t="s">
        <v>33</v>
      </c>
      <c r="N15311" s="131">
        <v>44608</v>
      </c>
    </row>
    <row r="15312" spans="1:15">
      <c r="A15312" s="116">
        <v>15312</v>
      </c>
      <c r="B15312" s="129">
        <v>44601</v>
      </c>
      <c r="D15312" s="120" t="s">
        <v>252</v>
      </c>
      <c r="E15312" s="120" t="s">
        <v>34109</v>
      </c>
      <c r="F15312" s="209" t="s">
        <v>34110</v>
      </c>
      <c r="G15312" s="119" t="s">
        <v>29769</v>
      </c>
      <c r="H15312" s="121" t="s">
        <v>140</v>
      </c>
      <c r="I15312" s="121" t="s">
        <v>30</v>
      </c>
      <c r="J15312" s="121" t="s">
        <v>485</v>
      </c>
      <c r="K15312" s="121" t="s">
        <v>65</v>
      </c>
      <c r="L15312" s="157" t="s">
        <v>32</v>
      </c>
      <c r="M15312" s="120" t="s">
        <v>78</v>
      </c>
    </row>
    <row r="15313" spans="1:14">
      <c r="A15313" s="116">
        <v>15313</v>
      </c>
      <c r="B15313" s="129">
        <v>44601</v>
      </c>
      <c r="D15313" s="120" t="s">
        <v>252</v>
      </c>
      <c r="E15313" s="120" t="s">
        <v>34111</v>
      </c>
      <c r="F15313" s="209" t="s">
        <v>13637</v>
      </c>
      <c r="G15313" s="119" t="s">
        <v>34112</v>
      </c>
      <c r="H15313" s="121" t="s">
        <v>140</v>
      </c>
      <c r="I15313" s="121" t="s">
        <v>30</v>
      </c>
      <c r="J15313" s="121" t="s">
        <v>7280</v>
      </c>
      <c r="K15313" s="121" t="s">
        <v>65</v>
      </c>
      <c r="L15313" s="157" t="s">
        <v>32</v>
      </c>
      <c r="M15313" s="120" t="s">
        <v>78</v>
      </c>
    </row>
    <row r="15314" spans="1:14">
      <c r="A15314" s="116">
        <v>15314</v>
      </c>
      <c r="B15314" s="129">
        <v>44601</v>
      </c>
      <c r="D15314" s="120" t="s">
        <v>252</v>
      </c>
      <c r="E15314" s="120" t="s">
        <v>34113</v>
      </c>
      <c r="F15314" s="209" t="s">
        <v>636</v>
      </c>
      <c r="G15314" s="119" t="s">
        <v>34114</v>
      </c>
      <c r="H15314" s="121" t="s">
        <v>41</v>
      </c>
      <c r="I15314" s="121" t="s">
        <v>30</v>
      </c>
      <c r="J15314" s="121" t="s">
        <v>7087</v>
      </c>
      <c r="K15314" s="121" t="s">
        <v>65</v>
      </c>
      <c r="L15314" s="157" t="s">
        <v>32</v>
      </c>
      <c r="M15314" s="120" t="s">
        <v>78</v>
      </c>
    </row>
    <row r="15315" spans="1:14" ht="27.6">
      <c r="A15315" s="116">
        <v>15315</v>
      </c>
      <c r="B15315" s="129">
        <v>44601</v>
      </c>
      <c r="D15315" s="120" t="s">
        <v>252</v>
      </c>
      <c r="E15315" s="120" t="s">
        <v>34115</v>
      </c>
      <c r="F15315" s="209" t="s">
        <v>34116</v>
      </c>
      <c r="G15315" s="119" t="s">
        <v>34117</v>
      </c>
      <c r="H15315" s="121" t="s">
        <v>27385</v>
      </c>
      <c r="I15315" s="121" t="s">
        <v>30</v>
      </c>
      <c r="J15315" s="121" t="s">
        <v>7553</v>
      </c>
      <c r="K15315" s="121" t="s">
        <v>65</v>
      </c>
      <c r="L15315" s="157" t="s">
        <v>32</v>
      </c>
      <c r="M15315" s="120" t="s">
        <v>33</v>
      </c>
      <c r="N15315" s="131">
        <v>44602</v>
      </c>
    </row>
    <row r="15316" spans="1:14" ht="27.6">
      <c r="A15316" s="116">
        <v>15316</v>
      </c>
      <c r="B15316" s="129">
        <v>44601</v>
      </c>
      <c r="D15316" s="120" t="s">
        <v>252</v>
      </c>
      <c r="E15316" s="120" t="s">
        <v>34118</v>
      </c>
      <c r="F15316" s="209" t="s">
        <v>34119</v>
      </c>
      <c r="G15316" s="119" t="s">
        <v>15927</v>
      </c>
      <c r="H15316" s="121" t="s">
        <v>1173</v>
      </c>
      <c r="I15316" s="121" t="s">
        <v>30</v>
      </c>
      <c r="J15316" s="121" t="s">
        <v>7142</v>
      </c>
      <c r="K15316" s="121" t="s">
        <v>65</v>
      </c>
      <c r="L15316" s="157" t="s">
        <v>32</v>
      </c>
      <c r="M15316" s="120" t="s">
        <v>33</v>
      </c>
      <c r="N15316" s="131">
        <v>44602</v>
      </c>
    </row>
    <row r="15317" spans="1:14">
      <c r="A15317" s="116">
        <v>15317</v>
      </c>
      <c r="B15317" s="129">
        <v>44601</v>
      </c>
      <c r="D15317" s="120" t="s">
        <v>252</v>
      </c>
      <c r="E15317" s="120" t="s">
        <v>34120</v>
      </c>
      <c r="F15317" s="209" t="s">
        <v>3179</v>
      </c>
      <c r="G15317" s="119" t="s">
        <v>8981</v>
      </c>
      <c r="H15317" s="121" t="s">
        <v>29</v>
      </c>
      <c r="I15317" s="121" t="s">
        <v>30</v>
      </c>
      <c r="J15317" s="121" t="s">
        <v>9853</v>
      </c>
      <c r="K15317" s="121" t="s">
        <v>65</v>
      </c>
      <c r="L15317" s="157" t="s">
        <v>32</v>
      </c>
      <c r="M15317" s="120" t="s">
        <v>33</v>
      </c>
      <c r="N15317" s="131">
        <v>44602</v>
      </c>
    </row>
    <row r="15318" spans="1:14">
      <c r="A15318" s="116">
        <v>15318</v>
      </c>
      <c r="B15318" s="129">
        <v>44601</v>
      </c>
      <c r="D15318" s="120" t="s">
        <v>252</v>
      </c>
      <c r="E15318" s="120" t="s">
        <v>34121</v>
      </c>
      <c r="F15318" s="209" t="s">
        <v>34122</v>
      </c>
      <c r="G15318" s="119" t="s">
        <v>34123</v>
      </c>
      <c r="H15318" s="121" t="s">
        <v>41</v>
      </c>
      <c r="I15318" s="121" t="s">
        <v>30</v>
      </c>
      <c r="J15318" s="121" t="s">
        <v>7234</v>
      </c>
      <c r="K15318" s="121" t="s">
        <v>65</v>
      </c>
      <c r="L15318" s="157" t="s">
        <v>32</v>
      </c>
      <c r="M15318" s="120" t="s">
        <v>33</v>
      </c>
      <c r="N15318" s="131">
        <v>44602</v>
      </c>
    </row>
    <row r="15319" spans="1:14">
      <c r="A15319" s="116">
        <v>15319</v>
      </c>
      <c r="B15319" s="129">
        <v>44601</v>
      </c>
      <c r="D15319" s="120" t="s">
        <v>252</v>
      </c>
      <c r="E15319" s="120" t="s">
        <v>34124</v>
      </c>
      <c r="F15319" s="209" t="s">
        <v>34125</v>
      </c>
      <c r="G15319" s="119" t="s">
        <v>85</v>
      </c>
      <c r="H15319" s="121" t="s">
        <v>86</v>
      </c>
      <c r="I15319" s="121" t="s">
        <v>42</v>
      </c>
      <c r="J15319" s="121" t="s">
        <v>43</v>
      </c>
      <c r="K15319" s="121" t="s">
        <v>65</v>
      </c>
      <c r="L15319" s="157" t="s">
        <v>32</v>
      </c>
      <c r="M15319" s="120" t="s">
        <v>33</v>
      </c>
      <c r="N15319" s="131">
        <v>44607</v>
      </c>
    </row>
    <row r="15320" spans="1:14">
      <c r="A15320" s="116">
        <v>15320</v>
      </c>
      <c r="B15320" s="129">
        <v>44601</v>
      </c>
      <c r="D15320" s="120" t="s">
        <v>252</v>
      </c>
      <c r="E15320" s="120" t="s">
        <v>34126</v>
      </c>
      <c r="F15320" s="209" t="s">
        <v>34127</v>
      </c>
      <c r="G15320" s="119" t="s">
        <v>34128</v>
      </c>
      <c r="H15320" s="121" t="s">
        <v>1173</v>
      </c>
      <c r="I15320" s="121" t="s">
        <v>30</v>
      </c>
      <c r="J15320" s="121" t="s">
        <v>77</v>
      </c>
      <c r="K15320" s="121" t="s">
        <v>65</v>
      </c>
      <c r="L15320" s="157" t="s">
        <v>32</v>
      </c>
      <c r="M15320" s="120" t="s">
        <v>33</v>
      </c>
      <c r="N15320" s="131">
        <v>44610</v>
      </c>
    </row>
    <row r="15321" spans="1:14">
      <c r="A15321" s="116">
        <v>15321</v>
      </c>
      <c r="B15321" s="129">
        <v>44601</v>
      </c>
      <c r="D15321" s="120" t="s">
        <v>252</v>
      </c>
      <c r="E15321" s="120" t="s">
        <v>34129</v>
      </c>
      <c r="F15321" s="209" t="s">
        <v>34130</v>
      </c>
      <c r="G15321" s="119" t="s">
        <v>34131</v>
      </c>
      <c r="H15321" s="121" t="s">
        <v>29</v>
      </c>
      <c r="I15321" s="121" t="s">
        <v>30</v>
      </c>
      <c r="J15321" s="121" t="s">
        <v>5018</v>
      </c>
      <c r="K15321" s="121" t="s">
        <v>65</v>
      </c>
      <c r="L15321" s="157" t="s">
        <v>32</v>
      </c>
      <c r="M15321" s="120" t="s">
        <v>78</v>
      </c>
    </row>
    <row r="15322" spans="1:14">
      <c r="A15322" s="116">
        <v>15322</v>
      </c>
      <c r="B15322" s="129">
        <v>44601</v>
      </c>
      <c r="D15322" s="120" t="s">
        <v>34132</v>
      </c>
      <c r="E15322" s="120" t="s">
        <v>34133</v>
      </c>
      <c r="F15322" s="209" t="s">
        <v>636</v>
      </c>
      <c r="G15322" s="119" t="s">
        <v>34134</v>
      </c>
      <c r="H15322" s="121" t="s">
        <v>97</v>
      </c>
      <c r="I15322" s="121" t="s">
        <v>30</v>
      </c>
      <c r="J15322" s="121" t="s">
        <v>7091</v>
      </c>
      <c r="K15322" s="121" t="s">
        <v>65</v>
      </c>
      <c r="L15322" s="157" t="s">
        <v>32</v>
      </c>
      <c r="M15322" s="120" t="s">
        <v>33</v>
      </c>
    </row>
    <row r="15323" spans="1:14">
      <c r="A15323" s="116">
        <v>15323</v>
      </c>
      <c r="B15323" s="129">
        <v>44601</v>
      </c>
      <c r="D15323" s="120" t="s">
        <v>34132</v>
      </c>
      <c r="E15323" s="120" t="s">
        <v>34135</v>
      </c>
      <c r="F15323" s="209" t="s">
        <v>3945</v>
      </c>
      <c r="G15323" s="205" t="s">
        <v>34136</v>
      </c>
      <c r="H15323" s="121" t="s">
        <v>177</v>
      </c>
      <c r="I15323" s="121" t="s">
        <v>30</v>
      </c>
      <c r="J15323" s="121" t="s">
        <v>7142</v>
      </c>
      <c r="K15323" s="121" t="s">
        <v>65</v>
      </c>
      <c r="L15323" s="157" t="s">
        <v>32</v>
      </c>
      <c r="M15323" s="120" t="s">
        <v>78</v>
      </c>
    </row>
    <row r="15324" spans="1:14" ht="27.6">
      <c r="A15324" s="116">
        <v>15324</v>
      </c>
      <c r="B15324" s="129">
        <v>44601</v>
      </c>
      <c r="D15324" s="120" t="s">
        <v>34132</v>
      </c>
      <c r="E15324" s="120" t="s">
        <v>34137</v>
      </c>
      <c r="F15324" s="209" t="s">
        <v>34138</v>
      </c>
      <c r="G15324" s="119" t="s">
        <v>34139</v>
      </c>
      <c r="H15324" s="121" t="s">
        <v>53</v>
      </c>
      <c r="I15324" s="121" t="s">
        <v>30</v>
      </c>
      <c r="J15324" s="121" t="s">
        <v>77</v>
      </c>
      <c r="K15324" s="121" t="s">
        <v>65</v>
      </c>
      <c r="L15324" s="157" t="s">
        <v>32</v>
      </c>
      <c r="M15324" s="120" t="s">
        <v>78</v>
      </c>
    </row>
    <row r="15325" spans="1:14" ht="24.75" customHeight="1">
      <c r="A15325" s="116">
        <v>15325</v>
      </c>
      <c r="B15325" s="129">
        <v>44601</v>
      </c>
      <c r="D15325" s="120" t="s">
        <v>34132</v>
      </c>
      <c r="E15325" s="120" t="s">
        <v>34140</v>
      </c>
      <c r="F15325" s="209" t="s">
        <v>6650</v>
      </c>
      <c r="G15325" s="119" t="s">
        <v>15287</v>
      </c>
      <c r="H15325" s="121" t="s">
        <v>97</v>
      </c>
      <c r="I15325" s="121" t="s">
        <v>30</v>
      </c>
      <c r="J15325" s="121" t="s">
        <v>31</v>
      </c>
      <c r="K15325" s="121" t="s">
        <v>65</v>
      </c>
      <c r="L15325" s="157" t="s">
        <v>32</v>
      </c>
      <c r="M15325" s="120" t="s">
        <v>78</v>
      </c>
    </row>
    <row r="15326" spans="1:14">
      <c r="A15326" s="116">
        <v>15326</v>
      </c>
      <c r="B15326" s="129">
        <v>44601</v>
      </c>
      <c r="D15326" s="120" t="s">
        <v>34132</v>
      </c>
      <c r="E15326" s="120" t="s">
        <v>34141</v>
      </c>
      <c r="F15326" s="209" t="s">
        <v>34142</v>
      </c>
      <c r="G15326" s="119" t="s">
        <v>34143</v>
      </c>
      <c r="H15326" s="121" t="s">
        <v>97</v>
      </c>
      <c r="I15326" s="121" t="s">
        <v>30</v>
      </c>
      <c r="J15326" s="121" t="s">
        <v>77</v>
      </c>
      <c r="K15326" s="121" t="s">
        <v>65</v>
      </c>
      <c r="L15326" s="157" t="s">
        <v>32</v>
      </c>
      <c r="M15326" s="120" t="s">
        <v>78</v>
      </c>
    </row>
    <row r="15327" spans="1:14" ht="27.6">
      <c r="A15327" s="116">
        <v>15327</v>
      </c>
      <c r="B15327" s="129">
        <v>44601</v>
      </c>
      <c r="D15327" s="120" t="s">
        <v>34132</v>
      </c>
      <c r="E15327" s="120" t="s">
        <v>34144</v>
      </c>
      <c r="F15327" s="209" t="s">
        <v>34145</v>
      </c>
      <c r="G15327" s="119" t="s">
        <v>34146</v>
      </c>
      <c r="H15327" s="121" t="s">
        <v>27385</v>
      </c>
      <c r="I15327" s="121" t="s">
        <v>30</v>
      </c>
      <c r="J15327" s="121" t="s">
        <v>34147</v>
      </c>
      <c r="K15327" s="121" t="s">
        <v>65</v>
      </c>
      <c r="L15327" s="157" t="s">
        <v>32</v>
      </c>
      <c r="M15327" s="120" t="s">
        <v>33</v>
      </c>
    </row>
    <row r="15328" spans="1:14" ht="27.6">
      <c r="A15328" s="116">
        <v>15328</v>
      </c>
      <c r="B15328" s="129">
        <v>44601</v>
      </c>
      <c r="D15328" s="120" t="s">
        <v>34132</v>
      </c>
      <c r="E15328" s="120" t="s">
        <v>34148</v>
      </c>
      <c r="F15328" s="209" t="s">
        <v>34149</v>
      </c>
      <c r="G15328" s="119" t="s">
        <v>627</v>
      </c>
      <c r="H15328" s="121" t="s">
        <v>76</v>
      </c>
      <c r="I15328" s="121" t="s">
        <v>30</v>
      </c>
      <c r="J15328" s="121" t="s">
        <v>21121</v>
      </c>
      <c r="K15328" s="121" t="s">
        <v>65</v>
      </c>
      <c r="L15328" s="157" t="s">
        <v>32</v>
      </c>
      <c r="M15328" s="120" t="s">
        <v>33</v>
      </c>
    </row>
    <row r="15329" spans="1:13">
      <c r="A15329" s="116">
        <v>15329</v>
      </c>
      <c r="B15329" s="129">
        <v>44601</v>
      </c>
      <c r="D15329" s="120" t="s">
        <v>34132</v>
      </c>
      <c r="E15329" s="120" t="s">
        <v>34150</v>
      </c>
      <c r="F15329" s="209" t="s">
        <v>34151</v>
      </c>
      <c r="G15329" s="119" t="s">
        <v>34152</v>
      </c>
      <c r="H15329" s="121" t="s">
        <v>41</v>
      </c>
      <c r="I15329" s="121" t="s">
        <v>30</v>
      </c>
      <c r="J15329" s="121" t="s">
        <v>5024</v>
      </c>
      <c r="K15329" s="121" t="s">
        <v>65</v>
      </c>
      <c r="L15329" s="157" t="s">
        <v>32</v>
      </c>
      <c r="M15329" s="120" t="s">
        <v>78</v>
      </c>
    </row>
    <row r="15330" spans="1:13">
      <c r="A15330" s="116">
        <v>15330</v>
      </c>
      <c r="B15330" s="129">
        <v>44601</v>
      </c>
      <c r="D15330" s="120" t="s">
        <v>34132</v>
      </c>
      <c r="E15330" s="120" t="s">
        <v>34153</v>
      </c>
      <c r="F15330" s="209" t="s">
        <v>122</v>
      </c>
      <c r="G15330" s="119" t="s">
        <v>34154</v>
      </c>
      <c r="H15330" s="121" t="s">
        <v>177</v>
      </c>
      <c r="I15330" s="121" t="s">
        <v>30</v>
      </c>
      <c r="J15330" s="121" t="s">
        <v>34147</v>
      </c>
      <c r="K15330" s="121" t="s">
        <v>65</v>
      </c>
      <c r="L15330" s="157" t="s">
        <v>32</v>
      </c>
      <c r="M15330" s="120" t="s">
        <v>78</v>
      </c>
    </row>
    <row r="15331" spans="1:13">
      <c r="A15331" s="116">
        <v>15331</v>
      </c>
      <c r="B15331" s="129">
        <v>44601</v>
      </c>
      <c r="D15331" s="120" t="s">
        <v>34132</v>
      </c>
      <c r="E15331" s="120" t="s">
        <v>34155</v>
      </c>
      <c r="F15331" s="209" t="s">
        <v>34156</v>
      </c>
      <c r="G15331" s="119" t="s">
        <v>34157</v>
      </c>
      <c r="H15331" s="121" t="s">
        <v>97</v>
      </c>
      <c r="I15331" s="121" t="s">
        <v>30</v>
      </c>
      <c r="J15331" s="121" t="s">
        <v>21121</v>
      </c>
      <c r="K15331" s="121" t="s">
        <v>65</v>
      </c>
      <c r="L15331" s="157" t="s">
        <v>32</v>
      </c>
      <c r="M15331" s="120" t="s">
        <v>33</v>
      </c>
    </row>
    <row r="15332" spans="1:13">
      <c r="A15332" s="116">
        <v>15332</v>
      </c>
      <c r="B15332" s="129">
        <v>44601</v>
      </c>
      <c r="D15332" s="120" t="s">
        <v>34132</v>
      </c>
      <c r="E15332" s="120" t="s">
        <v>34158</v>
      </c>
      <c r="F15332" s="209" t="s">
        <v>34159</v>
      </c>
      <c r="G15332" s="119" t="s">
        <v>4317</v>
      </c>
      <c r="H15332" s="121" t="s">
        <v>97</v>
      </c>
      <c r="I15332" s="121" t="s">
        <v>30</v>
      </c>
      <c r="J15332" s="121" t="s">
        <v>34147</v>
      </c>
      <c r="K15332" s="121" t="s">
        <v>65</v>
      </c>
      <c r="L15332" s="157" t="s">
        <v>32</v>
      </c>
      <c r="M15332" s="120" t="s">
        <v>78</v>
      </c>
    </row>
    <row r="15333" spans="1:13">
      <c r="A15333" s="116">
        <v>15333</v>
      </c>
      <c r="B15333" s="129">
        <v>44601</v>
      </c>
      <c r="D15333" s="120" t="s">
        <v>34132</v>
      </c>
      <c r="E15333" s="120" t="s">
        <v>34160</v>
      </c>
      <c r="F15333" s="209" t="s">
        <v>16412</v>
      </c>
      <c r="G15333" s="119" t="s">
        <v>6977</v>
      </c>
      <c r="H15333" s="121" t="s">
        <v>29</v>
      </c>
      <c r="I15333" s="121" t="s">
        <v>30</v>
      </c>
      <c r="J15333" s="121" t="s">
        <v>8287</v>
      </c>
      <c r="K15333" s="121" t="s">
        <v>65</v>
      </c>
      <c r="L15333" s="157" t="s">
        <v>32</v>
      </c>
      <c r="M15333" s="120" t="s">
        <v>78</v>
      </c>
    </row>
    <row r="15334" spans="1:13">
      <c r="A15334" s="116">
        <v>15334</v>
      </c>
      <c r="B15334" s="129">
        <v>44601</v>
      </c>
      <c r="D15334" s="120" t="s">
        <v>34132</v>
      </c>
      <c r="E15334" s="120" t="s">
        <v>34161</v>
      </c>
      <c r="F15334" s="209" t="s">
        <v>153</v>
      </c>
      <c r="G15334" s="119" t="s">
        <v>34162</v>
      </c>
      <c r="H15334" s="121" t="s">
        <v>160</v>
      </c>
      <c r="I15334" s="121" t="s">
        <v>30</v>
      </c>
      <c r="J15334" s="121" t="s">
        <v>7091</v>
      </c>
      <c r="K15334" s="121" t="s">
        <v>65</v>
      </c>
      <c r="L15334" s="157" t="s">
        <v>32</v>
      </c>
      <c r="M15334" s="120" t="s">
        <v>78</v>
      </c>
    </row>
    <row r="15335" spans="1:13">
      <c r="A15335" s="116">
        <v>15335</v>
      </c>
      <c r="B15335" s="129">
        <v>44601</v>
      </c>
      <c r="D15335" s="120" t="s">
        <v>34132</v>
      </c>
      <c r="E15335" s="120" t="s">
        <v>34163</v>
      </c>
      <c r="F15335" s="209" t="s">
        <v>34164</v>
      </c>
      <c r="G15335" s="119" t="s">
        <v>34165</v>
      </c>
      <c r="H15335" s="121" t="s">
        <v>76</v>
      </c>
      <c r="I15335" s="121" t="s">
        <v>30</v>
      </c>
      <c r="J15335" s="121" t="s">
        <v>34166</v>
      </c>
      <c r="K15335" s="121" t="s">
        <v>65</v>
      </c>
      <c r="L15335" s="157" t="s">
        <v>32</v>
      </c>
      <c r="M15335" s="120" t="s">
        <v>78</v>
      </c>
    </row>
    <row r="15336" spans="1:13">
      <c r="A15336" s="116">
        <v>15336</v>
      </c>
      <c r="B15336" s="129">
        <v>44601</v>
      </c>
      <c r="D15336" s="120" t="s">
        <v>34132</v>
      </c>
      <c r="E15336" s="120" t="s">
        <v>34167</v>
      </c>
      <c r="F15336" s="209" t="s">
        <v>1023</v>
      </c>
      <c r="G15336" s="119" t="s">
        <v>34168</v>
      </c>
      <c r="H15336" s="121" t="s">
        <v>76</v>
      </c>
      <c r="I15336" s="121" t="s">
        <v>30</v>
      </c>
      <c r="J15336" s="121" t="s">
        <v>485</v>
      </c>
      <c r="K15336" s="121" t="s">
        <v>65</v>
      </c>
      <c r="L15336" s="157" t="s">
        <v>32</v>
      </c>
      <c r="M15336" s="120" t="s">
        <v>33</v>
      </c>
    </row>
    <row r="15337" spans="1:13">
      <c r="A15337" s="116">
        <v>15337</v>
      </c>
      <c r="B15337" s="129">
        <v>44601</v>
      </c>
      <c r="D15337" s="120" t="s">
        <v>34132</v>
      </c>
      <c r="E15337" s="120" t="s">
        <v>34169</v>
      </c>
      <c r="F15337" s="209" t="s">
        <v>5304</v>
      </c>
      <c r="G15337" s="119" t="s">
        <v>8939</v>
      </c>
      <c r="H15337" s="121" t="s">
        <v>76</v>
      </c>
      <c r="I15337" s="121" t="s">
        <v>30</v>
      </c>
      <c r="J15337" s="121" t="s">
        <v>435</v>
      </c>
      <c r="K15337" s="121" t="s">
        <v>65</v>
      </c>
      <c r="L15337" s="157" t="s">
        <v>32</v>
      </c>
      <c r="M15337" s="120" t="s">
        <v>78</v>
      </c>
    </row>
    <row r="15338" spans="1:13">
      <c r="A15338" s="116">
        <v>15338</v>
      </c>
      <c r="B15338" s="129">
        <v>44601</v>
      </c>
      <c r="D15338" s="120" t="s">
        <v>34132</v>
      </c>
      <c r="E15338" s="120" t="s">
        <v>34170</v>
      </c>
      <c r="F15338" s="209" t="s">
        <v>175</v>
      </c>
      <c r="G15338" s="119" t="s">
        <v>34171</v>
      </c>
      <c r="H15338" s="121" t="s">
        <v>76</v>
      </c>
      <c r="I15338" s="121" t="s">
        <v>42</v>
      </c>
      <c r="J15338" s="121" t="s">
        <v>72</v>
      </c>
      <c r="K15338" s="121" t="s">
        <v>65</v>
      </c>
      <c r="L15338" s="157" t="s">
        <v>32</v>
      </c>
      <c r="M15338" s="120" t="s">
        <v>78</v>
      </c>
    </row>
    <row r="15339" spans="1:13">
      <c r="A15339" s="116">
        <v>15339</v>
      </c>
      <c r="B15339" s="129">
        <v>44601</v>
      </c>
      <c r="D15339" s="120" t="s">
        <v>34132</v>
      </c>
      <c r="E15339" s="120" t="s">
        <v>34172</v>
      </c>
      <c r="F15339" s="209" t="s">
        <v>34173</v>
      </c>
      <c r="G15339" s="119" t="s">
        <v>34174</v>
      </c>
      <c r="H15339" s="121" t="s">
        <v>140</v>
      </c>
      <c r="I15339" s="121" t="s">
        <v>30</v>
      </c>
      <c r="J15339" s="121" t="s">
        <v>435</v>
      </c>
      <c r="K15339" s="121" t="s">
        <v>65</v>
      </c>
      <c r="L15339" s="157" t="s">
        <v>32</v>
      </c>
      <c r="M15339" s="120" t="s">
        <v>78</v>
      </c>
    </row>
    <row r="15340" spans="1:13" ht="27.6">
      <c r="A15340" s="116">
        <v>15340</v>
      </c>
      <c r="B15340" s="129">
        <v>44601</v>
      </c>
      <c r="D15340" s="120" t="s">
        <v>34132</v>
      </c>
      <c r="E15340" s="120" t="s">
        <v>34175</v>
      </c>
      <c r="F15340" s="209" t="s">
        <v>34176</v>
      </c>
      <c r="G15340" s="119" t="s">
        <v>1105</v>
      </c>
      <c r="H15340" s="121" t="s">
        <v>53</v>
      </c>
      <c r="I15340" s="121" t="s">
        <v>30</v>
      </c>
      <c r="J15340" s="121" t="s">
        <v>7375</v>
      </c>
      <c r="K15340" s="121" t="s">
        <v>65</v>
      </c>
      <c r="L15340" s="157" t="s">
        <v>32</v>
      </c>
      <c r="M15340" s="120" t="s">
        <v>78</v>
      </c>
    </row>
    <row r="15341" spans="1:13" ht="27.6">
      <c r="A15341" s="116">
        <v>15341</v>
      </c>
      <c r="B15341" s="129">
        <v>44601</v>
      </c>
      <c r="D15341" s="120" t="s">
        <v>34132</v>
      </c>
      <c r="E15341" s="120" t="s">
        <v>34177</v>
      </c>
      <c r="F15341" s="209" t="s">
        <v>34178</v>
      </c>
      <c r="G15341" s="119" t="s">
        <v>6977</v>
      </c>
      <c r="H15341" s="121" t="s">
        <v>29</v>
      </c>
      <c r="I15341" s="121" t="s">
        <v>30</v>
      </c>
      <c r="J15341" s="121" t="s">
        <v>8287</v>
      </c>
      <c r="K15341" s="121" t="s">
        <v>65</v>
      </c>
      <c r="L15341" s="157" t="s">
        <v>32</v>
      </c>
      <c r="M15341" s="120" t="s">
        <v>33</v>
      </c>
    </row>
    <row r="15342" spans="1:13" ht="72.75" customHeight="1">
      <c r="A15342" s="116">
        <v>15342</v>
      </c>
      <c r="B15342" s="129">
        <v>44601</v>
      </c>
      <c r="D15342" s="120" t="s">
        <v>34179</v>
      </c>
      <c r="E15342" t="s">
        <v>34180</v>
      </c>
      <c r="F15342" s="209" t="s">
        <v>34181</v>
      </c>
      <c r="G15342" s="119" t="s">
        <v>29035</v>
      </c>
      <c r="I15342" s="121" t="s">
        <v>30</v>
      </c>
      <c r="J15342" s="121" t="s">
        <v>87</v>
      </c>
      <c r="K15342" s="121" t="s">
        <v>65</v>
      </c>
      <c r="L15342" s="157" t="s">
        <v>32</v>
      </c>
      <c r="M15342" s="120" t="s">
        <v>33</v>
      </c>
    </row>
    <row r="15343" spans="1:13">
      <c r="A15343" s="116">
        <v>15343</v>
      </c>
      <c r="B15343" s="129">
        <v>44601</v>
      </c>
      <c r="D15343" s="120" t="s">
        <v>34179</v>
      </c>
      <c r="E15343" s="120" t="s">
        <v>34182</v>
      </c>
      <c r="F15343" s="209" t="s">
        <v>23942</v>
      </c>
      <c r="G15343" s="120" t="s">
        <v>34183</v>
      </c>
      <c r="H15343" s="121" t="s">
        <v>41</v>
      </c>
      <c r="I15343" s="121" t="s">
        <v>63</v>
      </c>
      <c r="J15343" s="121" t="s">
        <v>34184</v>
      </c>
      <c r="K15343" s="121" t="s">
        <v>65</v>
      </c>
      <c r="L15343" s="157" t="s">
        <v>32</v>
      </c>
      <c r="M15343" s="120" t="s">
        <v>78</v>
      </c>
    </row>
    <row r="15344" spans="1:13" ht="27.6">
      <c r="A15344" s="116">
        <v>15344</v>
      </c>
      <c r="B15344" s="129">
        <v>44601</v>
      </c>
      <c r="D15344" s="120" t="s">
        <v>34179</v>
      </c>
      <c r="E15344" s="120" t="s">
        <v>34185</v>
      </c>
      <c r="F15344" s="209" t="s">
        <v>34186</v>
      </c>
      <c r="G15344" s="119" t="s">
        <v>34187</v>
      </c>
      <c r="H15344" s="121" t="s">
        <v>41</v>
      </c>
      <c r="I15344" s="121" t="s">
        <v>42</v>
      </c>
      <c r="J15344" s="121" t="s">
        <v>22781</v>
      </c>
      <c r="K15344" s="121" t="s">
        <v>65</v>
      </c>
      <c r="L15344" s="157" t="s">
        <v>32</v>
      </c>
      <c r="M15344" s="120" t="s">
        <v>78</v>
      </c>
    </row>
    <row r="15345" spans="1:14">
      <c r="A15345" s="116">
        <v>15345</v>
      </c>
      <c r="B15345" s="129">
        <v>44601</v>
      </c>
      <c r="D15345" s="120" t="s">
        <v>34179</v>
      </c>
      <c r="E15345" s="120" t="s">
        <v>34188</v>
      </c>
      <c r="F15345" s="209" t="s">
        <v>34189</v>
      </c>
      <c r="G15345" s="119" t="s">
        <v>34190</v>
      </c>
      <c r="H15345" s="121" t="s">
        <v>97</v>
      </c>
      <c r="I15345" s="121" t="s">
        <v>63</v>
      </c>
      <c r="J15345" s="121" t="s">
        <v>328</v>
      </c>
      <c r="K15345" s="121" t="s">
        <v>65</v>
      </c>
      <c r="L15345" s="157" t="s">
        <v>32</v>
      </c>
      <c r="M15345" s="120" t="s">
        <v>33</v>
      </c>
    </row>
    <row r="15346" spans="1:14" ht="27.6">
      <c r="A15346" s="116">
        <v>15346</v>
      </c>
      <c r="B15346" s="129">
        <v>44601</v>
      </c>
      <c r="D15346" s="120" t="s">
        <v>34179</v>
      </c>
      <c r="E15346" s="120" t="s">
        <v>34191</v>
      </c>
      <c r="F15346" s="209" t="s">
        <v>34192</v>
      </c>
      <c r="G15346" s="119" t="s">
        <v>3638</v>
      </c>
      <c r="H15346" s="121" t="s">
        <v>97</v>
      </c>
      <c r="I15346" s="121" t="s">
        <v>30</v>
      </c>
      <c r="J15346" s="121" t="s">
        <v>87</v>
      </c>
      <c r="K15346" s="121" t="s">
        <v>65</v>
      </c>
      <c r="L15346" s="157" t="s">
        <v>32</v>
      </c>
      <c r="M15346" s="120" t="s">
        <v>33</v>
      </c>
    </row>
    <row r="15347" spans="1:14" ht="27.6">
      <c r="A15347" s="116">
        <v>15347</v>
      </c>
      <c r="B15347" s="129">
        <v>44601</v>
      </c>
      <c r="D15347" s="120" t="s">
        <v>34179</v>
      </c>
      <c r="E15347" s="120" t="s">
        <v>34193</v>
      </c>
      <c r="F15347" s="209" t="s">
        <v>34194</v>
      </c>
      <c r="G15347" s="119" t="s">
        <v>34195</v>
      </c>
      <c r="H15347" s="121" t="s">
        <v>48</v>
      </c>
      <c r="I15347" s="121" t="s">
        <v>30</v>
      </c>
      <c r="J15347" s="121" t="s">
        <v>87</v>
      </c>
      <c r="K15347" s="121" t="s">
        <v>65</v>
      </c>
      <c r="L15347" s="157" t="s">
        <v>32</v>
      </c>
      <c r="M15347" s="120" t="s">
        <v>78</v>
      </c>
    </row>
    <row r="15348" spans="1:14" ht="27.6">
      <c r="A15348" s="116">
        <v>15348</v>
      </c>
      <c r="B15348" s="129">
        <v>44601</v>
      </c>
      <c r="D15348" s="120" t="s">
        <v>34179</v>
      </c>
      <c r="E15348" s="120" t="s">
        <v>34196</v>
      </c>
      <c r="F15348" s="209" t="s">
        <v>34197</v>
      </c>
      <c r="G15348" s="119" t="s">
        <v>28998</v>
      </c>
      <c r="H15348" s="121" t="s">
        <v>140</v>
      </c>
      <c r="I15348" s="121" t="s">
        <v>30</v>
      </c>
      <c r="J15348" s="121" t="s">
        <v>7087</v>
      </c>
      <c r="K15348" s="121" t="s">
        <v>65</v>
      </c>
      <c r="L15348" s="157" t="s">
        <v>32</v>
      </c>
      <c r="M15348" s="120" t="s">
        <v>78</v>
      </c>
    </row>
    <row r="15349" spans="1:14" ht="27.6">
      <c r="A15349" s="116">
        <v>15349</v>
      </c>
      <c r="B15349" s="129">
        <v>44601</v>
      </c>
      <c r="D15349" s="120" t="s">
        <v>34179</v>
      </c>
      <c r="E15349" s="120" t="s">
        <v>34198</v>
      </c>
      <c r="F15349" s="209" t="s">
        <v>34199</v>
      </c>
      <c r="G15349" t="s">
        <v>34200</v>
      </c>
      <c r="H15349" s="121" t="s">
        <v>48</v>
      </c>
      <c r="I15349" s="121" t="s">
        <v>30</v>
      </c>
      <c r="J15349" s="121" t="s">
        <v>435</v>
      </c>
      <c r="K15349" s="121" t="s">
        <v>65</v>
      </c>
      <c r="L15349" s="157" t="s">
        <v>32</v>
      </c>
      <c r="M15349" s="120" t="s">
        <v>78</v>
      </c>
    </row>
    <row r="15350" spans="1:14" ht="27.6">
      <c r="A15350" s="116">
        <v>15350</v>
      </c>
      <c r="B15350" s="129">
        <v>44601</v>
      </c>
      <c r="D15350" s="120" t="s">
        <v>34179</v>
      </c>
      <c r="E15350" s="120" t="s">
        <v>34201</v>
      </c>
      <c r="F15350" s="209" t="s">
        <v>34202</v>
      </c>
      <c r="G15350" s="119" t="s">
        <v>34203</v>
      </c>
      <c r="H15350" s="121" t="s">
        <v>76</v>
      </c>
      <c r="I15350" s="121" t="s">
        <v>63</v>
      </c>
      <c r="J15350" s="121" t="s">
        <v>328</v>
      </c>
      <c r="K15350" s="121" t="s">
        <v>65</v>
      </c>
      <c r="L15350" s="157" t="s">
        <v>32</v>
      </c>
      <c r="M15350" s="120" t="s">
        <v>33</v>
      </c>
    </row>
    <row r="15351" spans="1:14" ht="27.6">
      <c r="A15351" s="116">
        <v>15351</v>
      </c>
      <c r="B15351" s="129">
        <v>44601</v>
      </c>
      <c r="D15351" s="120" t="s">
        <v>34179</v>
      </c>
      <c r="E15351" s="120" t="s">
        <v>34204</v>
      </c>
      <c r="F15351" s="209" t="s">
        <v>34205</v>
      </c>
      <c r="G15351" s="119" t="s">
        <v>34206</v>
      </c>
      <c r="H15351" s="121" t="s">
        <v>48</v>
      </c>
      <c r="I15351" s="121" t="s">
        <v>30</v>
      </c>
      <c r="J15351" s="121" t="s">
        <v>3886</v>
      </c>
      <c r="K15351" s="121" t="s">
        <v>65</v>
      </c>
      <c r="L15351" s="157" t="s">
        <v>32</v>
      </c>
      <c r="M15351" s="120" t="s">
        <v>78</v>
      </c>
    </row>
    <row r="15352" spans="1:14" ht="27.6">
      <c r="A15352" s="116">
        <v>15352</v>
      </c>
      <c r="B15352" s="129">
        <v>44601</v>
      </c>
      <c r="D15352" s="120" t="s">
        <v>34179</v>
      </c>
      <c r="E15352" s="120" t="s">
        <v>34207</v>
      </c>
      <c r="F15352" s="209" t="s">
        <v>34208</v>
      </c>
      <c r="G15352" s="119" t="s">
        <v>3165</v>
      </c>
      <c r="H15352" s="121" t="s">
        <v>71</v>
      </c>
      <c r="I15352" s="121" t="s">
        <v>30</v>
      </c>
      <c r="J15352" s="121" t="s">
        <v>77</v>
      </c>
      <c r="K15352" s="121" t="s">
        <v>65</v>
      </c>
      <c r="L15352" s="157" t="s">
        <v>32</v>
      </c>
      <c r="M15352" s="120" t="s">
        <v>78</v>
      </c>
    </row>
    <row r="15353" spans="1:14" ht="27.6">
      <c r="A15353" s="116">
        <v>15353</v>
      </c>
      <c r="B15353" s="129">
        <v>44601</v>
      </c>
      <c r="D15353" s="120" t="s">
        <v>34179</v>
      </c>
      <c r="E15353" s="120" t="s">
        <v>34209</v>
      </c>
      <c r="F15353" s="209" t="s">
        <v>34210</v>
      </c>
      <c r="G15353" s="119" t="s">
        <v>34211</v>
      </c>
      <c r="H15353" s="121" t="s">
        <v>76</v>
      </c>
      <c r="I15353" s="121" t="s">
        <v>63</v>
      </c>
      <c r="J15353" s="121" t="s">
        <v>328</v>
      </c>
      <c r="K15353" s="121" t="s">
        <v>65</v>
      </c>
      <c r="L15353" s="157" t="s">
        <v>32</v>
      </c>
      <c r="M15353" s="120" t="s">
        <v>33</v>
      </c>
    </row>
    <row r="15354" spans="1:14" ht="27.6">
      <c r="A15354" s="116">
        <v>15354</v>
      </c>
      <c r="B15354" s="129">
        <v>44601</v>
      </c>
      <c r="D15354" s="120" t="s">
        <v>34179</v>
      </c>
      <c r="E15354" s="120" t="s">
        <v>34212</v>
      </c>
      <c r="F15354" s="209" t="s">
        <v>34213</v>
      </c>
      <c r="G15354" s="119" t="s">
        <v>4949</v>
      </c>
      <c r="H15354" s="121" t="s">
        <v>11315</v>
      </c>
      <c r="I15354" s="121" t="s">
        <v>30</v>
      </c>
      <c r="J15354" s="121" t="s">
        <v>7271</v>
      </c>
      <c r="K15354" s="121" t="s">
        <v>65</v>
      </c>
      <c r="L15354" s="157" t="s">
        <v>32</v>
      </c>
      <c r="M15354" s="120" t="s">
        <v>78</v>
      </c>
    </row>
    <row r="15355" spans="1:14" ht="27.6">
      <c r="A15355" s="116">
        <v>15355</v>
      </c>
      <c r="B15355" s="129">
        <v>44601</v>
      </c>
      <c r="D15355" s="120" t="s">
        <v>34179</v>
      </c>
      <c r="E15355" s="120" t="s">
        <v>34214</v>
      </c>
      <c r="F15355" s="209" t="s">
        <v>34215</v>
      </c>
      <c r="G15355" s="119" t="s">
        <v>34216</v>
      </c>
      <c r="H15355" s="121" t="s">
        <v>41</v>
      </c>
      <c r="I15355" s="121" t="s">
        <v>42</v>
      </c>
      <c r="J15355" s="121" t="s">
        <v>22781</v>
      </c>
      <c r="K15355" s="121" t="s">
        <v>65</v>
      </c>
      <c r="L15355" s="157" t="s">
        <v>32</v>
      </c>
      <c r="M15355" s="120" t="s">
        <v>78</v>
      </c>
    </row>
    <row r="15356" spans="1:14">
      <c r="A15356" s="116">
        <v>15356</v>
      </c>
      <c r="B15356" s="129">
        <v>44607</v>
      </c>
      <c r="D15356" s="120" t="s">
        <v>252</v>
      </c>
      <c r="E15356" s="120" t="s">
        <v>34217</v>
      </c>
      <c r="F15356" s="209" t="s">
        <v>34218</v>
      </c>
      <c r="G15356" s="119" t="s">
        <v>34219</v>
      </c>
      <c r="H15356" s="121" t="s">
        <v>48</v>
      </c>
      <c r="I15356" s="121" t="s">
        <v>30</v>
      </c>
      <c r="J15356" s="121" t="s">
        <v>3886</v>
      </c>
      <c r="K15356" s="121" t="s">
        <v>65</v>
      </c>
      <c r="L15356" s="157" t="s">
        <v>32</v>
      </c>
    </row>
    <row r="15357" spans="1:14">
      <c r="A15357" s="116">
        <v>15357</v>
      </c>
      <c r="B15357" s="129">
        <v>44607</v>
      </c>
      <c r="D15357" s="120" t="s">
        <v>252</v>
      </c>
      <c r="E15357" s="120" t="s">
        <v>34220</v>
      </c>
      <c r="F15357" s="209" t="s">
        <v>34221</v>
      </c>
      <c r="G15357" s="119" t="s">
        <v>11783</v>
      </c>
      <c r="H15357" s="121" t="s">
        <v>48</v>
      </c>
      <c r="I15357" s="121" t="s">
        <v>30</v>
      </c>
      <c r="J15357" s="121" t="s">
        <v>1540</v>
      </c>
      <c r="K15357" s="121" t="s">
        <v>65</v>
      </c>
      <c r="L15357" s="157" t="s">
        <v>32</v>
      </c>
    </row>
    <row r="15358" spans="1:14">
      <c r="A15358" s="116">
        <v>15358</v>
      </c>
      <c r="B15358" s="129">
        <v>44607</v>
      </c>
      <c r="D15358" s="120" t="s">
        <v>252</v>
      </c>
      <c r="E15358" s="120" t="s">
        <v>34222</v>
      </c>
      <c r="F15358" s="209" t="s">
        <v>34223</v>
      </c>
      <c r="G15358" s="119" t="s">
        <v>5381</v>
      </c>
      <c r="H15358" s="121" t="s">
        <v>192</v>
      </c>
      <c r="I15358" s="121" t="s">
        <v>30</v>
      </c>
      <c r="J15358" s="121" t="s">
        <v>7087</v>
      </c>
      <c r="K15358" s="121" t="s">
        <v>65</v>
      </c>
      <c r="L15358" s="157" t="s">
        <v>32</v>
      </c>
    </row>
    <row r="15359" spans="1:14">
      <c r="A15359" s="116">
        <v>15359</v>
      </c>
      <c r="B15359" s="129">
        <v>44607</v>
      </c>
      <c r="D15359" s="120" t="s">
        <v>252</v>
      </c>
      <c r="E15359" s="120" t="s">
        <v>34224</v>
      </c>
      <c r="F15359" s="209" t="s">
        <v>34225</v>
      </c>
      <c r="G15359" s="119" t="s">
        <v>34226</v>
      </c>
      <c r="H15359" s="121" t="s">
        <v>53</v>
      </c>
      <c r="I15359" s="121" t="s">
        <v>30</v>
      </c>
      <c r="J15359" s="121" t="s">
        <v>8033</v>
      </c>
      <c r="K15359" s="121" t="s">
        <v>65</v>
      </c>
      <c r="L15359" s="157" t="s">
        <v>32</v>
      </c>
      <c r="M15359" s="120" t="s">
        <v>33</v>
      </c>
      <c r="N15359" s="131">
        <v>44613</v>
      </c>
    </row>
    <row r="15360" spans="1:14">
      <c r="A15360" s="116">
        <v>15360</v>
      </c>
      <c r="B15360" s="129">
        <v>44602</v>
      </c>
      <c r="D15360" s="120" t="s">
        <v>252</v>
      </c>
      <c r="E15360" s="120" t="s">
        <v>34227</v>
      </c>
      <c r="F15360" s="209" t="s">
        <v>34228</v>
      </c>
      <c r="G15360" s="119" t="s">
        <v>34229</v>
      </c>
      <c r="H15360" s="121" t="s">
        <v>76</v>
      </c>
      <c r="I15360" s="121" t="s">
        <v>42</v>
      </c>
      <c r="J15360" s="121" t="s">
        <v>72</v>
      </c>
      <c r="K15360" s="121" t="s">
        <v>65</v>
      </c>
      <c r="L15360" s="157" t="s">
        <v>32</v>
      </c>
      <c r="M15360" s="120" t="s">
        <v>78</v>
      </c>
    </row>
    <row r="15361" spans="1:19" ht="27.6">
      <c r="A15361" s="116">
        <v>15361</v>
      </c>
      <c r="B15361" s="129">
        <v>44607</v>
      </c>
      <c r="D15361" s="120" t="s">
        <v>252</v>
      </c>
      <c r="E15361" s="120" t="s">
        <v>34230</v>
      </c>
      <c r="F15361" s="209" t="s">
        <v>34231</v>
      </c>
      <c r="G15361" s="119" t="s">
        <v>34232</v>
      </c>
      <c r="H15361" s="121" t="s">
        <v>160</v>
      </c>
      <c r="I15361" s="121" t="s">
        <v>63</v>
      </c>
      <c r="J15361" s="121" t="s">
        <v>15655</v>
      </c>
      <c r="K15361" s="121" t="s">
        <v>584</v>
      </c>
      <c r="L15361" s="157" t="s">
        <v>32</v>
      </c>
      <c r="M15361" s="120" t="s">
        <v>78</v>
      </c>
    </row>
    <row r="15362" spans="1:19">
      <c r="A15362" s="116">
        <v>15362</v>
      </c>
      <c r="B15362" s="129">
        <v>44607</v>
      </c>
      <c r="D15362" s="120" t="s">
        <v>252</v>
      </c>
      <c r="E15362" s="120" t="s">
        <v>34233</v>
      </c>
      <c r="F15362" s="209" t="s">
        <v>34234</v>
      </c>
      <c r="G15362" s="119" t="s">
        <v>570</v>
      </c>
      <c r="H15362" s="121" t="s">
        <v>48</v>
      </c>
      <c r="I15362" s="121" t="s">
        <v>30</v>
      </c>
      <c r="J15362" s="121" t="s">
        <v>6396</v>
      </c>
      <c r="K15362" s="121" t="s">
        <v>65</v>
      </c>
      <c r="L15362" s="157" t="s">
        <v>32</v>
      </c>
      <c r="M15362" s="120" t="s">
        <v>33</v>
      </c>
      <c r="N15362" s="131">
        <v>44614</v>
      </c>
    </row>
    <row r="15363" spans="1:19">
      <c r="A15363" s="116">
        <v>15363</v>
      </c>
      <c r="B15363" s="129">
        <v>44602</v>
      </c>
      <c r="D15363" s="120" t="s">
        <v>580</v>
      </c>
      <c r="E15363" s="120" t="s">
        <v>34235</v>
      </c>
      <c r="F15363" s="209" t="s">
        <v>15951</v>
      </c>
      <c r="G15363" s="119" t="s">
        <v>34236</v>
      </c>
      <c r="H15363" s="121" t="s">
        <v>1173</v>
      </c>
      <c r="I15363" s="121" t="s">
        <v>42</v>
      </c>
      <c r="J15363" s="121" t="s">
        <v>72</v>
      </c>
      <c r="K15363" s="121" t="s">
        <v>65</v>
      </c>
      <c r="L15363" s="157" t="s">
        <v>32</v>
      </c>
      <c r="M15363" s="120" t="s">
        <v>78</v>
      </c>
    </row>
    <row r="15364" spans="1:19">
      <c r="A15364" s="116">
        <v>15364</v>
      </c>
      <c r="B15364" s="129">
        <v>44602</v>
      </c>
      <c r="D15364" s="120" t="s">
        <v>580</v>
      </c>
      <c r="E15364" s="120" t="s">
        <v>34237</v>
      </c>
      <c r="F15364" s="209" t="s">
        <v>34238</v>
      </c>
      <c r="G15364" s="119" t="s">
        <v>34239</v>
      </c>
      <c r="H15364" s="121" t="s">
        <v>192</v>
      </c>
      <c r="I15364" s="121" t="s">
        <v>42</v>
      </c>
      <c r="J15364" s="121" t="s">
        <v>82</v>
      </c>
      <c r="K15364" s="121" t="s">
        <v>65</v>
      </c>
      <c r="L15364" s="157" t="s">
        <v>32</v>
      </c>
      <c r="M15364" s="120" t="s">
        <v>78</v>
      </c>
    </row>
    <row r="15365" spans="1:19" ht="27.6">
      <c r="A15365" s="116">
        <v>15365</v>
      </c>
      <c r="B15365" s="129">
        <v>44602</v>
      </c>
      <c r="D15365" s="120" t="s">
        <v>580</v>
      </c>
      <c r="E15365" s="120" t="s">
        <v>34240</v>
      </c>
      <c r="F15365" s="209" t="s">
        <v>34241</v>
      </c>
      <c r="G15365" s="119" t="s">
        <v>33049</v>
      </c>
      <c r="H15365" s="121" t="s">
        <v>86</v>
      </c>
      <c r="I15365" s="121" t="s">
        <v>30</v>
      </c>
      <c r="J15365" s="121" t="s">
        <v>5135</v>
      </c>
      <c r="K15365" s="121" t="s">
        <v>65</v>
      </c>
      <c r="L15365" s="157" t="s">
        <v>32</v>
      </c>
      <c r="M15365" s="120" t="s">
        <v>78</v>
      </c>
    </row>
    <row r="15366" spans="1:19">
      <c r="A15366" s="116">
        <v>15366</v>
      </c>
      <c r="B15366" s="129">
        <v>44602</v>
      </c>
      <c r="D15366" s="120" t="s">
        <v>580</v>
      </c>
      <c r="E15366" s="120" t="s">
        <v>34242</v>
      </c>
      <c r="F15366" s="209" t="s">
        <v>8211</v>
      </c>
      <c r="G15366" s="119" t="s">
        <v>34243</v>
      </c>
      <c r="H15366" s="121" t="s">
        <v>41</v>
      </c>
      <c r="I15366" s="121" t="s">
        <v>30</v>
      </c>
      <c r="J15366" s="121" t="s">
        <v>87</v>
      </c>
      <c r="K15366" s="121" t="s">
        <v>65</v>
      </c>
      <c r="L15366" s="157" t="s">
        <v>32</v>
      </c>
      <c r="M15366" s="120" t="s">
        <v>33</v>
      </c>
      <c r="N15366" s="131">
        <v>44615</v>
      </c>
      <c r="O15366" s="131">
        <v>44655</v>
      </c>
    </row>
    <row r="15367" spans="1:19" ht="27.6">
      <c r="A15367" s="116">
        <v>15367</v>
      </c>
      <c r="B15367" s="129">
        <v>44602</v>
      </c>
      <c r="D15367" s="120" t="s">
        <v>580</v>
      </c>
      <c r="E15367" s="120" t="s">
        <v>34244</v>
      </c>
      <c r="F15367" s="209" t="s">
        <v>34245</v>
      </c>
      <c r="G15367" s="119" t="s">
        <v>555</v>
      </c>
      <c r="H15367" s="121" t="s">
        <v>41</v>
      </c>
      <c r="I15367" s="121" t="s">
        <v>30</v>
      </c>
      <c r="J15367" s="121" t="s">
        <v>7216</v>
      </c>
      <c r="K15367" s="121" t="s">
        <v>65</v>
      </c>
      <c r="L15367" s="157" t="s">
        <v>32</v>
      </c>
      <c r="M15367" s="120" t="s">
        <v>33</v>
      </c>
      <c r="N15367" s="131">
        <v>44603</v>
      </c>
    </row>
    <row r="15368" spans="1:19">
      <c r="A15368" s="116">
        <v>15368</v>
      </c>
      <c r="B15368" s="129">
        <v>44602</v>
      </c>
      <c r="D15368" s="120" t="s">
        <v>580</v>
      </c>
      <c r="E15368" s="120" t="s">
        <v>34246</v>
      </c>
      <c r="F15368" s="209" t="s">
        <v>34247</v>
      </c>
      <c r="G15368" s="119" t="s">
        <v>34248</v>
      </c>
      <c r="H15368" s="121" t="s">
        <v>29</v>
      </c>
      <c r="I15368" s="121" t="s">
        <v>30</v>
      </c>
      <c r="J15368" s="121" t="s">
        <v>31</v>
      </c>
      <c r="K15368" s="121" t="s">
        <v>65</v>
      </c>
      <c r="L15368" s="157" t="s">
        <v>32</v>
      </c>
      <c r="M15368" s="120" t="s">
        <v>78</v>
      </c>
    </row>
    <row r="15369" spans="1:19">
      <c r="A15369" s="116">
        <v>15369</v>
      </c>
      <c r="B15369" s="129">
        <v>44602</v>
      </c>
      <c r="D15369" s="120" t="s">
        <v>580</v>
      </c>
      <c r="E15369" s="120" t="s">
        <v>34249</v>
      </c>
      <c r="F15369" s="209" t="s">
        <v>5616</v>
      </c>
      <c r="G15369" s="119" t="s">
        <v>34250</v>
      </c>
      <c r="H15369" s="121" t="s">
        <v>86</v>
      </c>
      <c r="I15369" s="121" t="s">
        <v>42</v>
      </c>
      <c r="J15369" s="121" t="s">
        <v>82</v>
      </c>
      <c r="K15369" s="121" t="s">
        <v>65</v>
      </c>
      <c r="L15369" s="157" t="s">
        <v>32</v>
      </c>
      <c r="M15369" s="120" t="s">
        <v>78</v>
      </c>
    </row>
    <row r="15370" spans="1:19">
      <c r="A15370" s="116">
        <v>15370</v>
      </c>
      <c r="B15370" s="129">
        <v>44602</v>
      </c>
      <c r="D15370" s="120" t="s">
        <v>580</v>
      </c>
      <c r="E15370" s="120" t="s">
        <v>34251</v>
      </c>
      <c r="F15370" s="209" t="s">
        <v>34252</v>
      </c>
      <c r="G15370" s="119" t="s">
        <v>34253</v>
      </c>
      <c r="H15370" s="121" t="s">
        <v>29</v>
      </c>
      <c r="I15370" s="121" t="s">
        <v>42</v>
      </c>
      <c r="J15370" s="121" t="s">
        <v>43</v>
      </c>
      <c r="K15370" s="121" t="s">
        <v>65</v>
      </c>
      <c r="L15370" s="157" t="s">
        <v>32</v>
      </c>
      <c r="M15370" s="120" t="s">
        <v>78</v>
      </c>
    </row>
    <row r="15371" spans="1:19">
      <c r="A15371" s="116">
        <v>15371</v>
      </c>
      <c r="B15371" s="129">
        <v>44602</v>
      </c>
      <c r="D15371" s="120" t="s">
        <v>580</v>
      </c>
      <c r="E15371" s="120" t="s">
        <v>34254</v>
      </c>
      <c r="F15371" s="209" t="s">
        <v>34255</v>
      </c>
      <c r="G15371" s="119" t="s">
        <v>34256</v>
      </c>
      <c r="H15371" s="121" t="s">
        <v>53</v>
      </c>
      <c r="I15371" s="121" t="s">
        <v>30</v>
      </c>
      <c r="J15371" s="121" t="s">
        <v>77</v>
      </c>
      <c r="K15371" s="121" t="s">
        <v>65</v>
      </c>
      <c r="L15371" s="157" t="s">
        <v>32</v>
      </c>
      <c r="M15371" s="120" t="s">
        <v>33</v>
      </c>
      <c r="N15371" s="131">
        <v>44603</v>
      </c>
      <c r="O15371" s="131">
        <v>44620</v>
      </c>
      <c r="S15371" s="120" t="s">
        <v>92</v>
      </c>
    </row>
    <row r="15372" spans="1:19">
      <c r="A15372" s="116">
        <v>15372</v>
      </c>
      <c r="B15372" s="129">
        <v>44602</v>
      </c>
      <c r="D15372" s="120" t="s">
        <v>580</v>
      </c>
      <c r="E15372" s="120" t="s">
        <v>34257</v>
      </c>
      <c r="F15372" s="209" t="s">
        <v>19369</v>
      </c>
      <c r="G15372" s="119" t="s">
        <v>34258</v>
      </c>
      <c r="H15372" s="121" t="s">
        <v>192</v>
      </c>
      <c r="I15372" s="121" t="s">
        <v>30</v>
      </c>
      <c r="J15372" s="121" t="s">
        <v>7280</v>
      </c>
      <c r="K15372" s="121" t="s">
        <v>65</v>
      </c>
      <c r="L15372" s="157" t="s">
        <v>32</v>
      </c>
      <c r="M15372" s="120" t="s">
        <v>78</v>
      </c>
    </row>
    <row r="15373" spans="1:19">
      <c r="A15373" s="116">
        <v>15373</v>
      </c>
      <c r="B15373" s="129">
        <v>44602</v>
      </c>
      <c r="D15373" s="120" t="s">
        <v>580</v>
      </c>
      <c r="E15373" s="120" t="s">
        <v>34259</v>
      </c>
      <c r="F15373" s="209" t="s">
        <v>34260</v>
      </c>
      <c r="G15373" s="119" t="s">
        <v>24228</v>
      </c>
      <c r="H15373" s="121" t="s">
        <v>29</v>
      </c>
      <c r="I15373" s="121" t="s">
        <v>30</v>
      </c>
      <c r="J15373" s="121" t="s">
        <v>485</v>
      </c>
      <c r="K15373" s="121" t="s">
        <v>65</v>
      </c>
      <c r="L15373" s="157" t="s">
        <v>32</v>
      </c>
      <c r="M15373" s="120" t="s">
        <v>78</v>
      </c>
    </row>
    <row r="15374" spans="1:19">
      <c r="A15374" s="116">
        <v>15374</v>
      </c>
      <c r="B15374" s="129">
        <v>44602</v>
      </c>
      <c r="D15374" s="120" t="s">
        <v>580</v>
      </c>
      <c r="E15374" s="120" t="s">
        <v>34261</v>
      </c>
      <c r="F15374" s="209" t="s">
        <v>34262</v>
      </c>
      <c r="G15374" s="119" t="s">
        <v>34263</v>
      </c>
      <c r="H15374" s="121" t="s">
        <v>53</v>
      </c>
      <c r="I15374" s="121" t="s">
        <v>30</v>
      </c>
      <c r="J15374" s="121" t="s">
        <v>87</v>
      </c>
      <c r="K15374" s="121" t="s">
        <v>65</v>
      </c>
      <c r="L15374" s="157" t="s">
        <v>32</v>
      </c>
      <c r="M15374" s="120" t="s">
        <v>184</v>
      </c>
      <c r="N15374" s="131">
        <v>44603</v>
      </c>
      <c r="O15374" s="131">
        <v>44613</v>
      </c>
    </row>
    <row r="15375" spans="1:19">
      <c r="A15375" s="116">
        <v>15375</v>
      </c>
      <c r="B15375" s="129">
        <v>44602</v>
      </c>
      <c r="D15375" s="120" t="s">
        <v>580</v>
      </c>
      <c r="E15375" s="120" t="s">
        <v>34264</v>
      </c>
      <c r="F15375" s="209" t="s">
        <v>104</v>
      </c>
      <c r="G15375" s="119" t="s">
        <v>34265</v>
      </c>
      <c r="H15375" s="121" t="s">
        <v>29</v>
      </c>
      <c r="I15375" s="121" t="s">
        <v>30</v>
      </c>
      <c r="J15375" s="121" t="s">
        <v>7216</v>
      </c>
      <c r="K15375" s="121" t="s">
        <v>65</v>
      </c>
      <c r="L15375" s="157" t="s">
        <v>32</v>
      </c>
      <c r="M15375" s="120" t="s">
        <v>33</v>
      </c>
      <c r="N15375" s="131">
        <v>44603</v>
      </c>
      <c r="O15375" s="131">
        <v>44655</v>
      </c>
    </row>
    <row r="15376" spans="1:19">
      <c r="A15376" s="116">
        <v>15376</v>
      </c>
      <c r="B15376" s="129">
        <v>44602</v>
      </c>
      <c r="D15376" s="120" t="s">
        <v>580</v>
      </c>
      <c r="E15376" s="120" t="s">
        <v>34266</v>
      </c>
      <c r="F15376" s="209" t="s">
        <v>34267</v>
      </c>
      <c r="G15376" s="119" t="s">
        <v>34268</v>
      </c>
      <c r="H15376" s="121" t="s">
        <v>29</v>
      </c>
      <c r="I15376" s="121" t="s">
        <v>30</v>
      </c>
      <c r="J15376" s="121" t="s">
        <v>7234</v>
      </c>
      <c r="K15376" s="121" t="s">
        <v>65</v>
      </c>
      <c r="L15376" s="157" t="s">
        <v>32</v>
      </c>
      <c r="M15376" s="120" t="s">
        <v>33</v>
      </c>
      <c r="N15376" s="131">
        <v>44603</v>
      </c>
      <c r="O15376" s="131">
        <v>44655</v>
      </c>
    </row>
    <row r="15377" spans="1:15">
      <c r="A15377" s="116">
        <v>15377</v>
      </c>
      <c r="B15377" s="129">
        <v>44602</v>
      </c>
      <c r="D15377" s="120" t="s">
        <v>580</v>
      </c>
      <c r="E15377" s="120" t="s">
        <v>34269</v>
      </c>
      <c r="F15377" s="209" t="s">
        <v>34270</v>
      </c>
      <c r="G15377" s="119" t="s">
        <v>34271</v>
      </c>
      <c r="H15377" s="121" t="s">
        <v>29</v>
      </c>
      <c r="I15377" s="121" t="s">
        <v>30</v>
      </c>
      <c r="J15377" s="121" t="s">
        <v>7216</v>
      </c>
      <c r="K15377" s="121" t="s">
        <v>65</v>
      </c>
      <c r="L15377" s="157" t="s">
        <v>32</v>
      </c>
      <c r="M15377" s="120" t="s">
        <v>78</v>
      </c>
    </row>
    <row r="15378" spans="1:15" ht="27.6">
      <c r="A15378" s="116">
        <v>15378</v>
      </c>
      <c r="B15378" s="129">
        <v>44602</v>
      </c>
      <c r="D15378" s="120" t="s">
        <v>580</v>
      </c>
      <c r="E15378" s="120" t="s">
        <v>34272</v>
      </c>
      <c r="F15378" s="209" t="s">
        <v>34273</v>
      </c>
      <c r="G15378" s="119" t="s">
        <v>34274</v>
      </c>
      <c r="H15378" s="121" t="s">
        <v>344</v>
      </c>
      <c r="I15378" s="121" t="s">
        <v>30</v>
      </c>
      <c r="J15378" s="121" t="s">
        <v>8925</v>
      </c>
      <c r="K15378" s="121" t="s">
        <v>65</v>
      </c>
      <c r="L15378" s="157" t="s">
        <v>32</v>
      </c>
      <c r="M15378" s="120" t="s">
        <v>78</v>
      </c>
    </row>
    <row r="15379" spans="1:15">
      <c r="A15379" s="116">
        <v>15379</v>
      </c>
      <c r="B15379" s="129">
        <v>44602</v>
      </c>
      <c r="D15379" s="120" t="s">
        <v>580</v>
      </c>
      <c r="E15379" s="120" t="s">
        <v>34275</v>
      </c>
      <c r="F15379" s="209" t="s">
        <v>469</v>
      </c>
      <c r="G15379" s="119" t="s">
        <v>34276</v>
      </c>
      <c r="H15379" s="121" t="s">
        <v>344</v>
      </c>
      <c r="I15379" s="121" t="s">
        <v>30</v>
      </c>
      <c r="J15379" s="121" t="s">
        <v>485</v>
      </c>
      <c r="L15379" s="157" t="s">
        <v>32</v>
      </c>
      <c r="M15379" s="120" t="s">
        <v>33</v>
      </c>
      <c r="N15379" s="131">
        <v>44615</v>
      </c>
      <c r="O15379" s="131">
        <v>44655</v>
      </c>
    </row>
    <row r="15380" spans="1:15">
      <c r="A15380" s="116">
        <v>15380</v>
      </c>
      <c r="B15380" s="129">
        <v>44602</v>
      </c>
      <c r="D15380" s="120" t="s">
        <v>580</v>
      </c>
      <c r="E15380" s="120" t="s">
        <v>34277</v>
      </c>
      <c r="F15380" s="209" t="s">
        <v>34278</v>
      </c>
      <c r="G15380" s="119" t="s">
        <v>34279</v>
      </c>
      <c r="H15380" s="121" t="s">
        <v>118</v>
      </c>
      <c r="I15380" s="121" t="s">
        <v>30</v>
      </c>
      <c r="J15380" s="121" t="s">
        <v>7234</v>
      </c>
      <c r="K15380" s="121" t="s">
        <v>65</v>
      </c>
      <c r="L15380" s="157" t="s">
        <v>32</v>
      </c>
      <c r="M15380" s="120" t="s">
        <v>33</v>
      </c>
      <c r="N15380" s="131">
        <v>44603</v>
      </c>
      <c r="O15380" s="131">
        <v>44628</v>
      </c>
    </row>
    <row r="15381" spans="1:15">
      <c r="A15381" s="116">
        <v>15381</v>
      </c>
      <c r="B15381" s="129">
        <v>44602</v>
      </c>
      <c r="D15381" s="120" t="s">
        <v>580</v>
      </c>
      <c r="E15381" s="120" t="s">
        <v>34280</v>
      </c>
      <c r="F15381" s="209" t="s">
        <v>30185</v>
      </c>
      <c r="G15381" s="119" t="s">
        <v>34281</v>
      </c>
      <c r="H15381" s="121" t="s">
        <v>11315</v>
      </c>
      <c r="I15381" s="121" t="s">
        <v>30</v>
      </c>
      <c r="J15381" s="121" t="s">
        <v>3749</v>
      </c>
      <c r="K15381" s="121" t="s">
        <v>65</v>
      </c>
      <c r="L15381" s="157" t="s">
        <v>32</v>
      </c>
      <c r="M15381" s="120" t="s">
        <v>78</v>
      </c>
    </row>
    <row r="15382" spans="1:15">
      <c r="A15382" s="116">
        <v>15382</v>
      </c>
      <c r="B15382" s="129">
        <v>44602</v>
      </c>
      <c r="D15382" s="120" t="s">
        <v>580</v>
      </c>
      <c r="E15382" s="120" t="s">
        <v>34282</v>
      </c>
      <c r="F15382" s="209" t="s">
        <v>34283</v>
      </c>
      <c r="G15382" s="119" t="s">
        <v>34086</v>
      </c>
      <c r="H15382" s="121" t="s">
        <v>86</v>
      </c>
      <c r="I15382" s="121" t="s">
        <v>30</v>
      </c>
      <c r="J15382" s="121" t="s">
        <v>7280</v>
      </c>
      <c r="K15382" s="121" t="s">
        <v>65</v>
      </c>
      <c r="L15382" s="157" t="s">
        <v>32</v>
      </c>
      <c r="M15382" s="120" t="s">
        <v>184</v>
      </c>
      <c r="N15382" s="131">
        <v>44603</v>
      </c>
      <c r="O15382" s="131">
        <v>44613</v>
      </c>
    </row>
    <row r="15383" spans="1:15">
      <c r="A15383" s="116">
        <v>15383</v>
      </c>
      <c r="B15383" s="129">
        <v>44602</v>
      </c>
      <c r="D15383" s="120" t="s">
        <v>580</v>
      </c>
      <c r="E15383" s="120" t="s">
        <v>34284</v>
      </c>
      <c r="F15383" s="209" t="s">
        <v>959</v>
      </c>
      <c r="G15383" s="119" t="s">
        <v>34285</v>
      </c>
      <c r="H15383" s="121" t="s">
        <v>76</v>
      </c>
      <c r="I15383" s="121" t="s">
        <v>30</v>
      </c>
      <c r="J15383" s="121" t="s">
        <v>7087</v>
      </c>
      <c r="K15383" s="121" t="s">
        <v>65</v>
      </c>
      <c r="L15383" s="157" t="s">
        <v>32</v>
      </c>
      <c r="M15383" s="120" t="s">
        <v>33</v>
      </c>
      <c r="N15383" s="131">
        <v>44603</v>
      </c>
      <c r="O15383" s="131">
        <v>44655</v>
      </c>
    </row>
    <row r="15384" spans="1:15">
      <c r="A15384" s="116">
        <v>15384</v>
      </c>
      <c r="B15384" s="129">
        <v>44602</v>
      </c>
      <c r="D15384" s="120" t="s">
        <v>580</v>
      </c>
      <c r="E15384" s="120" t="s">
        <v>34286</v>
      </c>
      <c r="F15384" s="209" t="s">
        <v>10081</v>
      </c>
      <c r="G15384" s="119" t="s">
        <v>32363</v>
      </c>
      <c r="H15384" s="121" t="s">
        <v>41</v>
      </c>
      <c r="I15384" s="121" t="s">
        <v>30</v>
      </c>
      <c r="J15384" s="121" t="s">
        <v>7091</v>
      </c>
      <c r="K15384" s="121" t="s">
        <v>65</v>
      </c>
      <c r="L15384" s="157" t="s">
        <v>32</v>
      </c>
      <c r="M15384" s="120" t="s">
        <v>33</v>
      </c>
      <c r="N15384" s="131">
        <v>44608</v>
      </c>
      <c r="O15384" s="131">
        <v>44655</v>
      </c>
    </row>
    <row r="15385" spans="1:15">
      <c r="A15385" s="116">
        <v>15385</v>
      </c>
      <c r="B15385" s="129">
        <v>44602</v>
      </c>
      <c r="D15385" s="120" t="s">
        <v>580</v>
      </c>
      <c r="E15385" s="120" t="s">
        <v>34287</v>
      </c>
      <c r="F15385" s="209" t="s">
        <v>5062</v>
      </c>
      <c r="G15385" s="119" t="s">
        <v>34288</v>
      </c>
      <c r="H15385" s="121" t="s">
        <v>41</v>
      </c>
      <c r="I15385" s="121" t="s">
        <v>30</v>
      </c>
      <c r="J15385" s="121" t="s">
        <v>529</v>
      </c>
      <c r="K15385" s="121" t="s">
        <v>65</v>
      </c>
      <c r="L15385" s="157" t="s">
        <v>32</v>
      </c>
      <c r="M15385" s="120" t="s">
        <v>33</v>
      </c>
      <c r="N15385" s="131">
        <v>44603</v>
      </c>
      <c r="O15385" s="131">
        <v>44628</v>
      </c>
    </row>
    <row r="15386" spans="1:15" ht="27.6">
      <c r="A15386" s="116">
        <v>15386</v>
      </c>
      <c r="B15386" s="129">
        <v>44602</v>
      </c>
      <c r="D15386" s="120" t="s">
        <v>580</v>
      </c>
      <c r="E15386" s="120" t="s">
        <v>34289</v>
      </c>
      <c r="F15386" s="209" t="s">
        <v>34290</v>
      </c>
      <c r="G15386" s="119" t="s">
        <v>34291</v>
      </c>
      <c r="H15386" s="121" t="s">
        <v>86</v>
      </c>
      <c r="I15386" s="121" t="s">
        <v>42</v>
      </c>
      <c r="J15386" s="121" t="s">
        <v>72</v>
      </c>
      <c r="K15386" s="121" t="s">
        <v>65</v>
      </c>
      <c r="L15386" s="157" t="s">
        <v>32</v>
      </c>
      <c r="M15386" s="120" t="s">
        <v>78</v>
      </c>
    </row>
    <row r="15387" spans="1:15">
      <c r="A15387" s="116">
        <v>15387</v>
      </c>
      <c r="B15387" s="129">
        <v>44606</v>
      </c>
      <c r="D15387" s="120" t="s">
        <v>580</v>
      </c>
      <c r="E15387" s="120" t="s">
        <v>34292</v>
      </c>
      <c r="F15387" s="209" t="s">
        <v>34293</v>
      </c>
      <c r="G15387" s="119" t="s">
        <v>28587</v>
      </c>
      <c r="H15387" s="121" t="s">
        <v>86</v>
      </c>
      <c r="I15387" s="121" t="s">
        <v>30</v>
      </c>
      <c r="J15387" s="121" t="s">
        <v>7610</v>
      </c>
      <c r="K15387" s="121" t="s">
        <v>65</v>
      </c>
      <c r="L15387" s="157" t="s">
        <v>32</v>
      </c>
      <c r="M15387" s="120" t="s">
        <v>33</v>
      </c>
      <c r="N15387" s="131">
        <v>44623</v>
      </c>
      <c r="O15387" s="131">
        <v>44655</v>
      </c>
    </row>
    <row r="15388" spans="1:15" ht="27.6">
      <c r="A15388" s="116">
        <v>15388</v>
      </c>
      <c r="B15388" s="129">
        <v>44602</v>
      </c>
      <c r="D15388" s="120" t="s">
        <v>25</v>
      </c>
      <c r="E15388" s="120" t="s">
        <v>34294</v>
      </c>
      <c r="F15388" s="209" t="s">
        <v>34295</v>
      </c>
      <c r="G15388" s="119" t="s">
        <v>4142</v>
      </c>
      <c r="H15388" s="121" t="s">
        <v>41</v>
      </c>
      <c r="I15388" s="121" t="s">
        <v>30</v>
      </c>
      <c r="J15388" s="121" t="s">
        <v>435</v>
      </c>
      <c r="K15388" s="121" t="s">
        <v>65</v>
      </c>
      <c r="L15388" s="157" t="s">
        <v>32</v>
      </c>
      <c r="M15388" s="120" t="s">
        <v>78</v>
      </c>
    </row>
    <row r="15389" spans="1:15" ht="27.6">
      <c r="A15389" s="116">
        <v>15389</v>
      </c>
      <c r="B15389" s="129">
        <v>44602</v>
      </c>
      <c r="D15389" s="120" t="s">
        <v>25</v>
      </c>
      <c r="E15389" s="120" t="s">
        <v>34296</v>
      </c>
      <c r="F15389" s="209" t="s">
        <v>34297</v>
      </c>
      <c r="G15389" s="119" t="s">
        <v>34298</v>
      </c>
      <c r="H15389" s="121" t="s">
        <v>97</v>
      </c>
      <c r="I15389" s="121" t="s">
        <v>30</v>
      </c>
      <c r="J15389" s="121" t="s">
        <v>7726</v>
      </c>
      <c r="K15389" s="121" t="s">
        <v>65</v>
      </c>
      <c r="L15389" s="157" t="s">
        <v>32</v>
      </c>
      <c r="M15389" s="120" t="s">
        <v>78</v>
      </c>
    </row>
    <row r="15390" spans="1:15" ht="27.6">
      <c r="A15390" s="116">
        <v>15390</v>
      </c>
      <c r="B15390" s="129">
        <v>44602</v>
      </c>
      <c r="D15390" s="120" t="s">
        <v>25</v>
      </c>
      <c r="E15390" s="120" t="s">
        <v>34299</v>
      </c>
      <c r="F15390" s="209" t="s">
        <v>34300</v>
      </c>
      <c r="G15390" s="119" t="s">
        <v>22678</v>
      </c>
      <c r="H15390" s="121" t="s">
        <v>97</v>
      </c>
      <c r="I15390" s="121" t="s">
        <v>30</v>
      </c>
      <c r="J15390" s="121" t="s">
        <v>7280</v>
      </c>
      <c r="K15390" s="121" t="s">
        <v>65</v>
      </c>
      <c r="L15390" s="157" t="s">
        <v>32</v>
      </c>
      <c r="M15390" s="120" t="s">
        <v>78</v>
      </c>
    </row>
    <row r="15391" spans="1:15" ht="27.6">
      <c r="A15391" s="116">
        <v>15391</v>
      </c>
      <c r="B15391" s="129">
        <v>44602</v>
      </c>
      <c r="D15391" s="120" t="s">
        <v>25</v>
      </c>
      <c r="E15391" s="120" t="s">
        <v>34301</v>
      </c>
      <c r="F15391" s="209" t="s">
        <v>34302</v>
      </c>
      <c r="G15391" s="119" t="s">
        <v>34303</v>
      </c>
      <c r="H15391" s="121" t="s">
        <v>41</v>
      </c>
      <c r="I15391" s="121" t="s">
        <v>30</v>
      </c>
      <c r="J15391" s="121" t="s">
        <v>8096</v>
      </c>
      <c r="K15391" s="121" t="s">
        <v>65</v>
      </c>
      <c r="L15391" s="157" t="s">
        <v>32</v>
      </c>
      <c r="M15391" s="120" t="s">
        <v>33</v>
      </c>
      <c r="N15391" s="131">
        <v>44616</v>
      </c>
    </row>
    <row r="15392" spans="1:15" ht="27.6">
      <c r="A15392" s="116">
        <v>15392</v>
      </c>
      <c r="B15392" s="129">
        <v>44602</v>
      </c>
      <c r="D15392" s="120" t="s">
        <v>25</v>
      </c>
      <c r="E15392" s="120" t="s">
        <v>34304</v>
      </c>
      <c r="F15392" s="209" t="s">
        <v>34305</v>
      </c>
      <c r="G15392" s="119" t="s">
        <v>16450</v>
      </c>
      <c r="H15392" s="121" t="s">
        <v>97</v>
      </c>
      <c r="I15392" s="121" t="s">
        <v>30</v>
      </c>
      <c r="J15392" s="121" t="s">
        <v>7142</v>
      </c>
      <c r="K15392" s="121" t="s">
        <v>65</v>
      </c>
      <c r="L15392" s="157" t="s">
        <v>32</v>
      </c>
      <c r="M15392" s="120" t="s">
        <v>78</v>
      </c>
    </row>
    <row r="15393" spans="1:14" ht="27.6">
      <c r="A15393" s="116">
        <v>15393</v>
      </c>
      <c r="B15393" s="129">
        <v>44602</v>
      </c>
      <c r="D15393" s="120" t="s">
        <v>25</v>
      </c>
      <c r="E15393" s="120" t="s">
        <v>34306</v>
      </c>
      <c r="F15393" s="209" t="s">
        <v>34307</v>
      </c>
      <c r="G15393" s="119" t="s">
        <v>34308</v>
      </c>
      <c r="H15393" s="121" t="s">
        <v>97</v>
      </c>
      <c r="I15393" s="121" t="s">
        <v>30</v>
      </c>
      <c r="J15393" s="121" t="s">
        <v>5018</v>
      </c>
      <c r="K15393" s="121" t="s">
        <v>65</v>
      </c>
      <c r="L15393" s="157" t="s">
        <v>32</v>
      </c>
      <c r="M15393" s="120" t="s">
        <v>78</v>
      </c>
    </row>
    <row r="15394" spans="1:14" ht="27.6">
      <c r="A15394" s="116">
        <v>15394</v>
      </c>
      <c r="B15394" s="129">
        <v>44602</v>
      </c>
      <c r="D15394" s="120" t="s">
        <v>25</v>
      </c>
      <c r="E15394" s="120" t="s">
        <v>34309</v>
      </c>
      <c r="F15394" s="209" t="s">
        <v>34310</v>
      </c>
      <c r="G15394" s="119" t="s">
        <v>528</v>
      </c>
      <c r="H15394" s="121" t="s">
        <v>53</v>
      </c>
      <c r="I15394" s="121" t="s">
        <v>63</v>
      </c>
      <c r="J15394" s="121" t="s">
        <v>328</v>
      </c>
      <c r="K15394" s="121" t="s">
        <v>65</v>
      </c>
      <c r="L15394" s="157" t="s">
        <v>32</v>
      </c>
      <c r="M15394" s="120" t="s">
        <v>78</v>
      </c>
    </row>
    <row r="15395" spans="1:14">
      <c r="A15395" s="116">
        <v>15395</v>
      </c>
      <c r="B15395" s="129">
        <v>44602</v>
      </c>
      <c r="D15395" s="120" t="s">
        <v>25</v>
      </c>
      <c r="E15395" s="120" t="s">
        <v>34311</v>
      </c>
      <c r="F15395" s="209" t="s">
        <v>34312</v>
      </c>
      <c r="G15395" s="119" t="s">
        <v>3018</v>
      </c>
      <c r="H15395" s="121" t="s">
        <v>97</v>
      </c>
      <c r="I15395" s="121" t="s">
        <v>30</v>
      </c>
      <c r="J15395" s="121" t="s">
        <v>7553</v>
      </c>
      <c r="K15395" s="121" t="s">
        <v>65</v>
      </c>
      <c r="L15395" s="157" t="s">
        <v>32</v>
      </c>
      <c r="M15395" s="120" t="s">
        <v>78</v>
      </c>
    </row>
    <row r="15396" spans="1:14">
      <c r="A15396" s="116">
        <v>15396</v>
      </c>
      <c r="B15396" s="129">
        <v>44602</v>
      </c>
      <c r="D15396" s="120" t="s">
        <v>25</v>
      </c>
      <c r="E15396" s="120" t="s">
        <v>34313</v>
      </c>
      <c r="F15396" s="209" t="s">
        <v>34314</v>
      </c>
      <c r="G15396" s="119" t="s">
        <v>21798</v>
      </c>
      <c r="H15396" s="121" t="s">
        <v>97</v>
      </c>
      <c r="I15396" s="121" t="s">
        <v>30</v>
      </c>
      <c r="J15396" s="121" t="s">
        <v>7610</v>
      </c>
      <c r="K15396" s="121" t="s">
        <v>65</v>
      </c>
      <c r="L15396" s="157" t="s">
        <v>32</v>
      </c>
      <c r="M15396" s="120" t="s">
        <v>78</v>
      </c>
    </row>
    <row r="15397" spans="1:14" ht="27.6">
      <c r="A15397" s="116">
        <v>15397</v>
      </c>
      <c r="B15397" s="129">
        <v>44602</v>
      </c>
      <c r="D15397" s="120" t="s">
        <v>25</v>
      </c>
      <c r="E15397" s="120" t="s">
        <v>34315</v>
      </c>
      <c r="F15397" s="209" t="s">
        <v>34316</v>
      </c>
      <c r="G15397" s="119" t="s">
        <v>9259</v>
      </c>
      <c r="H15397" s="121" t="s">
        <v>29</v>
      </c>
      <c r="I15397" s="121" t="s">
        <v>30</v>
      </c>
      <c r="J15397" s="121" t="s">
        <v>7216</v>
      </c>
      <c r="K15397" s="121" t="s">
        <v>65</v>
      </c>
      <c r="L15397" s="157" t="s">
        <v>32</v>
      </c>
      <c r="M15397" s="120" t="s">
        <v>78</v>
      </c>
    </row>
    <row r="15398" spans="1:14" ht="27.6">
      <c r="A15398" s="116">
        <v>15398</v>
      </c>
      <c r="B15398" s="129">
        <v>44602</v>
      </c>
      <c r="D15398" s="120" t="s">
        <v>25</v>
      </c>
      <c r="E15398" s="120" t="s">
        <v>34317</v>
      </c>
      <c r="F15398" s="209" t="s">
        <v>34318</v>
      </c>
      <c r="G15398" s="119" t="s">
        <v>34319</v>
      </c>
      <c r="H15398" s="121" t="s">
        <v>97</v>
      </c>
      <c r="I15398" s="121" t="s">
        <v>30</v>
      </c>
      <c r="J15398" s="121" t="s">
        <v>72</v>
      </c>
      <c r="K15398" s="121" t="s">
        <v>65</v>
      </c>
      <c r="L15398" s="157" t="s">
        <v>32</v>
      </c>
      <c r="M15398" s="120" t="s">
        <v>33</v>
      </c>
      <c r="N15398" s="131">
        <v>44616</v>
      </c>
    </row>
    <row r="15399" spans="1:14" ht="27.6">
      <c r="A15399" s="116">
        <v>15399</v>
      </c>
      <c r="B15399" s="129">
        <v>44602</v>
      </c>
      <c r="D15399" s="120" t="s">
        <v>25</v>
      </c>
      <c r="E15399" s="120" t="s">
        <v>34320</v>
      </c>
      <c r="F15399" s="209" t="s">
        <v>34321</v>
      </c>
      <c r="G15399" s="119" t="s">
        <v>25875</v>
      </c>
      <c r="H15399" s="121" t="s">
        <v>140</v>
      </c>
      <c r="I15399" s="121" t="s">
        <v>30</v>
      </c>
      <c r="J15399" s="121" t="s">
        <v>77</v>
      </c>
      <c r="K15399" s="121" t="s">
        <v>65</v>
      </c>
      <c r="L15399" s="157" t="s">
        <v>32</v>
      </c>
      <c r="M15399" s="120" t="s">
        <v>78</v>
      </c>
    </row>
    <row r="15400" spans="1:14" ht="27.6">
      <c r="A15400" s="116">
        <v>15400</v>
      </c>
      <c r="B15400" s="129">
        <v>44602</v>
      </c>
      <c r="D15400" s="120" t="s">
        <v>25</v>
      </c>
      <c r="E15400" s="120" t="s">
        <v>34322</v>
      </c>
      <c r="F15400" s="209" t="s">
        <v>34323</v>
      </c>
      <c r="G15400" s="119" t="s">
        <v>18062</v>
      </c>
      <c r="H15400" s="121" t="s">
        <v>140</v>
      </c>
      <c r="I15400" s="121" t="s">
        <v>30</v>
      </c>
      <c r="J15400" s="121" t="s">
        <v>77</v>
      </c>
      <c r="K15400" s="121" t="s">
        <v>65</v>
      </c>
      <c r="L15400" s="157" t="s">
        <v>32</v>
      </c>
      <c r="M15400" s="120" t="s">
        <v>78</v>
      </c>
    </row>
    <row r="15401" spans="1:14" ht="27.6">
      <c r="A15401" s="116">
        <v>15401</v>
      </c>
      <c r="B15401" s="129">
        <v>44602</v>
      </c>
      <c r="D15401" s="120" t="s">
        <v>25</v>
      </c>
      <c r="E15401" s="120" t="s">
        <v>34324</v>
      </c>
      <c r="F15401" s="209" t="s">
        <v>34325</v>
      </c>
      <c r="G15401" s="119" t="s">
        <v>34326</v>
      </c>
      <c r="H15401" s="121" t="s">
        <v>97</v>
      </c>
      <c r="I15401" s="121" t="s">
        <v>42</v>
      </c>
      <c r="J15401" s="121" t="s">
        <v>199</v>
      </c>
      <c r="K15401" s="121" t="s">
        <v>65</v>
      </c>
      <c r="L15401" s="157" t="s">
        <v>32</v>
      </c>
      <c r="M15401" s="120" t="s">
        <v>33</v>
      </c>
      <c r="N15401" s="131">
        <v>44616</v>
      </c>
    </row>
    <row r="15402" spans="1:14" ht="27.6">
      <c r="A15402" s="116">
        <v>15402</v>
      </c>
      <c r="B15402" s="129">
        <v>44602</v>
      </c>
      <c r="D15402" s="120" t="s">
        <v>25</v>
      </c>
      <c r="E15402" s="120" t="s">
        <v>34327</v>
      </c>
      <c r="F15402" s="209" t="s">
        <v>11993</v>
      </c>
      <c r="G15402" s="119" t="s">
        <v>34328</v>
      </c>
      <c r="H15402" s="121" t="s">
        <v>1173</v>
      </c>
      <c r="I15402" s="121" t="s">
        <v>30</v>
      </c>
      <c r="J15402" s="121" t="s">
        <v>25164</v>
      </c>
      <c r="K15402" s="121" t="s">
        <v>65</v>
      </c>
      <c r="L15402" s="157" t="s">
        <v>32</v>
      </c>
      <c r="M15402" s="120" t="s">
        <v>78</v>
      </c>
    </row>
    <row r="15403" spans="1:14" ht="27.6">
      <c r="A15403" s="116">
        <v>15403</v>
      </c>
      <c r="B15403" s="129">
        <v>44602</v>
      </c>
      <c r="D15403" s="120" t="s">
        <v>25</v>
      </c>
      <c r="E15403" s="120" t="s">
        <v>34329</v>
      </c>
      <c r="F15403" s="209" t="s">
        <v>34330</v>
      </c>
      <c r="G15403" s="119" t="s">
        <v>1537</v>
      </c>
      <c r="H15403" s="121" t="s">
        <v>1173</v>
      </c>
      <c r="I15403" s="121" t="s">
        <v>42</v>
      </c>
      <c r="J15403" s="121" t="s">
        <v>2268</v>
      </c>
      <c r="K15403" s="121" t="s">
        <v>65</v>
      </c>
      <c r="L15403" s="157" t="s">
        <v>32</v>
      </c>
      <c r="M15403" s="120" t="s">
        <v>33</v>
      </c>
      <c r="N15403" s="131">
        <v>44616</v>
      </c>
    </row>
    <row r="15404" spans="1:14" ht="27.6">
      <c r="A15404" s="116">
        <v>15404</v>
      </c>
      <c r="B15404" s="129">
        <v>44602</v>
      </c>
      <c r="D15404" s="120" t="s">
        <v>25</v>
      </c>
      <c r="E15404" s="120" t="s">
        <v>34331</v>
      </c>
      <c r="F15404" s="209" t="s">
        <v>34332</v>
      </c>
      <c r="G15404" s="119" t="s">
        <v>34333</v>
      </c>
      <c r="H15404" s="121" t="s">
        <v>97</v>
      </c>
      <c r="I15404" s="121" t="s">
        <v>30</v>
      </c>
      <c r="J15404" s="121" t="s">
        <v>77</v>
      </c>
      <c r="K15404" s="121" t="s">
        <v>65</v>
      </c>
      <c r="L15404" s="157" t="s">
        <v>32</v>
      </c>
      <c r="M15404" s="120" t="s">
        <v>78</v>
      </c>
    </row>
    <row r="15405" spans="1:14" ht="27.6">
      <c r="A15405" s="116">
        <v>15405</v>
      </c>
      <c r="B15405" s="129">
        <v>44602</v>
      </c>
      <c r="D15405" s="120" t="s">
        <v>25</v>
      </c>
      <c r="E15405" s="120" t="s">
        <v>34334</v>
      </c>
      <c r="F15405" s="209" t="s">
        <v>34335</v>
      </c>
      <c r="G15405" s="119" t="s">
        <v>639</v>
      </c>
      <c r="H15405" s="121" t="s">
        <v>1173</v>
      </c>
      <c r="I15405" s="121" t="s">
        <v>42</v>
      </c>
      <c r="J15405" s="121" t="s">
        <v>72</v>
      </c>
      <c r="K15405" s="121" t="s">
        <v>65</v>
      </c>
      <c r="L15405" s="157" t="s">
        <v>32</v>
      </c>
      <c r="M15405" s="120" t="s">
        <v>78</v>
      </c>
    </row>
    <row r="15406" spans="1:14" ht="27.6">
      <c r="A15406" s="116">
        <v>15406</v>
      </c>
      <c r="B15406" s="129">
        <v>44602</v>
      </c>
      <c r="D15406" s="120" t="s">
        <v>25</v>
      </c>
      <c r="E15406" s="120" t="s">
        <v>34336</v>
      </c>
      <c r="F15406" s="209" t="s">
        <v>34337</v>
      </c>
      <c r="G15406" s="119" t="s">
        <v>18230</v>
      </c>
      <c r="H15406" s="121" t="s">
        <v>97</v>
      </c>
      <c r="I15406" s="121" t="s">
        <v>42</v>
      </c>
      <c r="J15406" s="121" t="s">
        <v>2268</v>
      </c>
      <c r="K15406" s="121" t="s">
        <v>65</v>
      </c>
      <c r="L15406" s="157" t="s">
        <v>32</v>
      </c>
      <c r="M15406" s="120" t="s">
        <v>78</v>
      </c>
    </row>
    <row r="15407" spans="1:14" ht="27.6">
      <c r="A15407" s="116">
        <v>15407</v>
      </c>
      <c r="B15407" s="129">
        <v>44602</v>
      </c>
      <c r="D15407" s="120" t="s">
        <v>25</v>
      </c>
      <c r="E15407" s="120" t="s">
        <v>34338</v>
      </c>
      <c r="F15407" s="209" t="s">
        <v>34339</v>
      </c>
      <c r="G15407" s="119" t="s">
        <v>6643</v>
      </c>
      <c r="H15407" s="121" t="s">
        <v>97</v>
      </c>
      <c r="I15407" s="121" t="s">
        <v>42</v>
      </c>
      <c r="J15407" s="121" t="s">
        <v>72</v>
      </c>
      <c r="K15407" s="121" t="s">
        <v>65</v>
      </c>
      <c r="L15407" s="157" t="s">
        <v>32</v>
      </c>
      <c r="M15407" s="120" t="s">
        <v>33</v>
      </c>
      <c r="N15407" s="131">
        <v>44616</v>
      </c>
    </row>
    <row r="15408" spans="1:14" ht="41.4">
      <c r="A15408" s="116">
        <v>15408</v>
      </c>
      <c r="B15408" s="129">
        <v>44602</v>
      </c>
      <c r="D15408" s="120" t="s">
        <v>25</v>
      </c>
      <c r="E15408" s="120" t="s">
        <v>34340</v>
      </c>
      <c r="F15408" s="209" t="s">
        <v>34341</v>
      </c>
      <c r="G15408" s="119" t="s">
        <v>19320</v>
      </c>
      <c r="H15408" s="121" t="s">
        <v>27385</v>
      </c>
      <c r="I15408" s="121" t="s">
        <v>30</v>
      </c>
      <c r="J15408" s="121" t="s">
        <v>7142</v>
      </c>
      <c r="K15408" s="121" t="s">
        <v>65</v>
      </c>
      <c r="L15408" s="157" t="s">
        <v>32</v>
      </c>
      <c r="M15408" s="120" t="s">
        <v>78</v>
      </c>
    </row>
    <row r="15409" spans="1:14" ht="27.6">
      <c r="A15409" s="116">
        <v>15409</v>
      </c>
      <c r="B15409" s="129">
        <v>44602</v>
      </c>
      <c r="D15409" s="120" t="s">
        <v>25</v>
      </c>
      <c r="E15409" s="120" t="s">
        <v>34342</v>
      </c>
      <c r="F15409" s="209" t="s">
        <v>34343</v>
      </c>
      <c r="G15409" s="119" t="s">
        <v>3018</v>
      </c>
      <c r="H15409" s="121" t="s">
        <v>97</v>
      </c>
      <c r="I15409" s="121" t="s">
        <v>30</v>
      </c>
      <c r="J15409" s="121" t="s">
        <v>87</v>
      </c>
      <c r="K15409" s="121" t="s">
        <v>65</v>
      </c>
      <c r="L15409" s="157" t="s">
        <v>32</v>
      </c>
      <c r="M15409" s="120" t="s">
        <v>78</v>
      </c>
    </row>
    <row r="15410" spans="1:14" ht="27.6">
      <c r="A15410" s="116">
        <v>15410</v>
      </c>
      <c r="B15410" s="129">
        <v>44602</v>
      </c>
      <c r="D15410" s="120" t="s">
        <v>25</v>
      </c>
      <c r="E15410" s="120" t="s">
        <v>34344</v>
      </c>
      <c r="F15410" s="209" t="s">
        <v>34345</v>
      </c>
      <c r="G15410" s="119" t="s">
        <v>1416</v>
      </c>
      <c r="H15410" s="121" t="s">
        <v>160</v>
      </c>
      <c r="I15410" s="121" t="s">
        <v>42</v>
      </c>
      <c r="J15410" s="121" t="s">
        <v>72</v>
      </c>
      <c r="K15410" s="121" t="s">
        <v>65</v>
      </c>
      <c r="L15410" s="157" t="s">
        <v>32</v>
      </c>
      <c r="M15410" s="120" t="s">
        <v>78</v>
      </c>
    </row>
    <row r="15411" spans="1:14" ht="27.6">
      <c r="A15411" s="116">
        <v>15411</v>
      </c>
      <c r="B15411" s="129">
        <v>44602</v>
      </c>
      <c r="D15411" s="120" t="s">
        <v>25</v>
      </c>
      <c r="E15411" s="120" t="s">
        <v>34346</v>
      </c>
      <c r="F15411" s="209" t="s">
        <v>34347</v>
      </c>
      <c r="G15411" s="119" t="s">
        <v>13971</v>
      </c>
      <c r="H15411" s="121" t="s">
        <v>97</v>
      </c>
      <c r="I15411" s="121" t="s">
        <v>42</v>
      </c>
      <c r="J15411" s="121" t="s">
        <v>43</v>
      </c>
      <c r="K15411" s="121" t="s">
        <v>65</v>
      </c>
      <c r="L15411" s="157" t="s">
        <v>32</v>
      </c>
      <c r="M15411" s="120" t="s">
        <v>33</v>
      </c>
      <c r="N15411" s="131">
        <v>44616</v>
      </c>
    </row>
    <row r="15412" spans="1:14" ht="27.6">
      <c r="A15412" s="116">
        <v>15412</v>
      </c>
      <c r="B15412" s="129">
        <v>44602</v>
      </c>
      <c r="D15412" s="120" t="s">
        <v>25</v>
      </c>
      <c r="E15412" s="120" t="s">
        <v>34348</v>
      </c>
      <c r="F15412" s="209" t="s">
        <v>34349</v>
      </c>
      <c r="G15412" s="119" t="s">
        <v>9723</v>
      </c>
      <c r="H15412" s="121" t="s">
        <v>140</v>
      </c>
      <c r="I15412" s="121" t="s">
        <v>30</v>
      </c>
      <c r="J15412" s="121" t="s">
        <v>87</v>
      </c>
      <c r="K15412" s="121" t="s">
        <v>65</v>
      </c>
      <c r="L15412" s="157" t="s">
        <v>32</v>
      </c>
      <c r="M15412" s="120" t="s">
        <v>78</v>
      </c>
    </row>
    <row r="15413" spans="1:14" ht="27.6">
      <c r="A15413" s="116">
        <v>15413</v>
      </c>
      <c r="B15413" s="129">
        <v>44588</v>
      </c>
      <c r="D15413" s="120" t="s">
        <v>25</v>
      </c>
      <c r="E15413" s="120" t="s">
        <v>34350</v>
      </c>
      <c r="F15413" s="209" t="s">
        <v>34351</v>
      </c>
      <c r="G15413" s="119" t="s">
        <v>639</v>
      </c>
      <c r="H15413" s="121" t="s">
        <v>1173</v>
      </c>
      <c r="I15413" s="121" t="s">
        <v>30</v>
      </c>
      <c r="J15413" s="121" t="s">
        <v>31</v>
      </c>
      <c r="K15413" s="121" t="s">
        <v>65</v>
      </c>
      <c r="L15413" s="157" t="s">
        <v>32</v>
      </c>
      <c r="M15413" s="120" t="s">
        <v>78</v>
      </c>
    </row>
    <row r="15414" spans="1:14">
      <c r="A15414" s="116">
        <v>15414</v>
      </c>
      <c r="B15414" s="129">
        <v>44588</v>
      </c>
      <c r="D15414" s="120" t="s">
        <v>25</v>
      </c>
      <c r="E15414" s="120" t="s">
        <v>34352</v>
      </c>
      <c r="F15414" s="209" t="s">
        <v>34353</v>
      </c>
      <c r="G15414" s="119" t="s">
        <v>34354</v>
      </c>
      <c r="H15414" s="121" t="s">
        <v>29</v>
      </c>
      <c r="I15414" s="121" t="s">
        <v>42</v>
      </c>
      <c r="J15414" s="121" t="s">
        <v>91</v>
      </c>
      <c r="K15414" s="121" t="s">
        <v>65</v>
      </c>
      <c r="L15414" s="157" t="s">
        <v>32</v>
      </c>
      <c r="M15414" s="120" t="s">
        <v>33</v>
      </c>
    </row>
    <row r="15415" spans="1:14">
      <c r="A15415" s="116">
        <v>15415</v>
      </c>
      <c r="B15415" s="129">
        <v>44588</v>
      </c>
      <c r="D15415" s="120" t="s">
        <v>25</v>
      </c>
      <c r="E15415" s="120" t="s">
        <v>34355</v>
      </c>
      <c r="F15415" s="209" t="s">
        <v>34356</v>
      </c>
      <c r="G15415" s="119" t="s">
        <v>34357</v>
      </c>
      <c r="H15415" s="121" t="s">
        <v>344</v>
      </c>
      <c r="I15415" s="121" t="s">
        <v>42</v>
      </c>
      <c r="J15415" s="121" t="s">
        <v>417</v>
      </c>
      <c r="K15415" s="121" t="s">
        <v>65</v>
      </c>
      <c r="L15415" s="157" t="s">
        <v>32</v>
      </c>
      <c r="M15415" s="120" t="s">
        <v>33</v>
      </c>
    </row>
    <row r="15416" spans="1:14" ht="27.6">
      <c r="A15416" s="116">
        <v>15416</v>
      </c>
      <c r="B15416" s="129">
        <v>44588</v>
      </c>
      <c r="D15416" s="120" t="s">
        <v>25</v>
      </c>
      <c r="E15416" s="120" t="s">
        <v>34358</v>
      </c>
      <c r="F15416" s="209" t="s">
        <v>34359</v>
      </c>
      <c r="G15416" s="119" t="s">
        <v>34360</v>
      </c>
      <c r="H15416" s="121" t="s">
        <v>41</v>
      </c>
      <c r="I15416" s="121" t="s">
        <v>42</v>
      </c>
      <c r="J15416" s="121" t="s">
        <v>31878</v>
      </c>
      <c r="K15416" s="121" t="s">
        <v>65</v>
      </c>
      <c r="L15416" s="157" t="s">
        <v>32</v>
      </c>
      <c r="M15416" s="120" t="s">
        <v>78</v>
      </c>
    </row>
    <row r="15417" spans="1:14" ht="27.6">
      <c r="A15417" s="116">
        <v>15417</v>
      </c>
      <c r="B15417" s="129">
        <v>44588</v>
      </c>
      <c r="D15417" s="120" t="s">
        <v>25</v>
      </c>
      <c r="E15417" s="120" t="s">
        <v>34361</v>
      </c>
      <c r="F15417" s="209" t="s">
        <v>34362</v>
      </c>
      <c r="G15417" s="119" t="s">
        <v>34363</v>
      </c>
      <c r="H15417" s="121" t="s">
        <v>29</v>
      </c>
      <c r="I15417" s="121" t="s">
        <v>30</v>
      </c>
      <c r="J15417" s="121" t="s">
        <v>31</v>
      </c>
      <c r="K15417" s="121" t="s">
        <v>65</v>
      </c>
      <c r="L15417" s="157" t="s">
        <v>32</v>
      </c>
      <c r="M15417" s="120" t="s">
        <v>78</v>
      </c>
    </row>
    <row r="15418" spans="1:14" ht="27.6">
      <c r="A15418" s="116">
        <v>15418</v>
      </c>
      <c r="B15418" s="129">
        <v>44588</v>
      </c>
      <c r="D15418" s="120" t="s">
        <v>25</v>
      </c>
      <c r="E15418" s="120" t="s">
        <v>34364</v>
      </c>
      <c r="F15418" s="209" t="s">
        <v>34365</v>
      </c>
      <c r="G15418" s="119" t="s">
        <v>4919</v>
      </c>
      <c r="H15418" s="121" t="s">
        <v>1173</v>
      </c>
      <c r="I15418" s="121" t="s">
        <v>30</v>
      </c>
      <c r="J15418" s="121" t="s">
        <v>87</v>
      </c>
      <c r="K15418" s="121" t="s">
        <v>65</v>
      </c>
      <c r="L15418" s="157" t="s">
        <v>32</v>
      </c>
      <c r="M15418" s="120" t="s">
        <v>78</v>
      </c>
    </row>
    <row r="15419" spans="1:14" ht="27.6">
      <c r="A15419" s="116">
        <v>15419</v>
      </c>
      <c r="B15419" s="129">
        <v>44588</v>
      </c>
      <c r="D15419" s="120" t="s">
        <v>25</v>
      </c>
      <c r="E15419" s="120" t="s">
        <v>34366</v>
      </c>
      <c r="F15419" s="209" t="s">
        <v>34367</v>
      </c>
      <c r="G15419" s="119" t="s">
        <v>34368</v>
      </c>
      <c r="H15419" s="121" t="s">
        <v>48</v>
      </c>
      <c r="I15419" s="121" t="s">
        <v>30</v>
      </c>
      <c r="J15419" s="121" t="s">
        <v>5018</v>
      </c>
      <c r="K15419" s="121" t="s">
        <v>65</v>
      </c>
      <c r="L15419" s="157" t="s">
        <v>32</v>
      </c>
      <c r="M15419" s="120" t="s">
        <v>33</v>
      </c>
    </row>
    <row r="15420" spans="1:14">
      <c r="A15420" s="116">
        <v>15420</v>
      </c>
      <c r="B15420" s="129">
        <v>44588</v>
      </c>
      <c r="D15420" s="120" t="s">
        <v>25</v>
      </c>
      <c r="E15420" s="120" t="s">
        <v>34369</v>
      </c>
      <c r="F15420" s="209" t="s">
        <v>7965</v>
      </c>
      <c r="G15420" s="119" t="s">
        <v>34370</v>
      </c>
      <c r="H15420" s="121" t="s">
        <v>140</v>
      </c>
      <c r="I15420" s="121" t="s">
        <v>30</v>
      </c>
      <c r="J15420" s="121" t="s">
        <v>435</v>
      </c>
      <c r="K15420" s="121" t="s">
        <v>65</v>
      </c>
      <c r="L15420" s="157" t="s">
        <v>32</v>
      </c>
      <c r="M15420" s="120" t="s">
        <v>78</v>
      </c>
    </row>
    <row r="15421" spans="1:14">
      <c r="A15421" s="116">
        <v>15421</v>
      </c>
      <c r="B15421" s="129">
        <v>44603</v>
      </c>
      <c r="D15421" s="120" t="s">
        <v>34132</v>
      </c>
      <c r="E15421" s="120" t="s">
        <v>34371</v>
      </c>
      <c r="F15421" s="209" t="s">
        <v>34372</v>
      </c>
      <c r="G15421" s="119" t="s">
        <v>34373</v>
      </c>
      <c r="H15421" s="121" t="s">
        <v>76</v>
      </c>
      <c r="I15421" s="121" t="s">
        <v>30</v>
      </c>
      <c r="J15421" s="121" t="s">
        <v>19534</v>
      </c>
      <c r="K15421" s="121" t="s">
        <v>65</v>
      </c>
      <c r="L15421" s="157" t="s">
        <v>32</v>
      </c>
      <c r="M15421" s="120" t="s">
        <v>78</v>
      </c>
    </row>
    <row r="15422" spans="1:14" ht="41.4">
      <c r="A15422" s="116">
        <v>15422</v>
      </c>
      <c r="B15422" s="129">
        <v>44603</v>
      </c>
      <c r="D15422" s="120" t="s">
        <v>34132</v>
      </c>
      <c r="E15422" s="120" t="s">
        <v>34374</v>
      </c>
      <c r="F15422" s="209" t="s">
        <v>34375</v>
      </c>
      <c r="G15422" s="119" t="s">
        <v>34376</v>
      </c>
      <c r="H15422" s="121" t="s">
        <v>53</v>
      </c>
      <c r="I15422" s="121" t="s">
        <v>30</v>
      </c>
      <c r="J15422" s="121" t="s">
        <v>485</v>
      </c>
      <c r="K15422" s="121" t="s">
        <v>65</v>
      </c>
      <c r="L15422" s="157" t="s">
        <v>32</v>
      </c>
      <c r="M15422" s="120" t="s">
        <v>78</v>
      </c>
    </row>
    <row r="15423" spans="1:14">
      <c r="A15423" s="116">
        <v>15423</v>
      </c>
      <c r="B15423" s="129">
        <v>44603</v>
      </c>
      <c r="D15423" s="120" t="s">
        <v>34132</v>
      </c>
      <c r="E15423" s="120" t="s">
        <v>34377</v>
      </c>
      <c r="F15423" s="209" t="s">
        <v>34378</v>
      </c>
      <c r="G15423" s="119" t="s">
        <v>6659</v>
      </c>
      <c r="H15423" s="121" t="s">
        <v>76</v>
      </c>
      <c r="I15423" s="121" t="s">
        <v>30</v>
      </c>
      <c r="J15423" s="121" t="s">
        <v>485</v>
      </c>
      <c r="K15423" s="121" t="s">
        <v>65</v>
      </c>
      <c r="L15423" s="157" t="s">
        <v>32</v>
      </c>
      <c r="M15423" s="120" t="s">
        <v>78</v>
      </c>
    </row>
    <row r="15424" spans="1:14">
      <c r="A15424" s="116">
        <v>15424</v>
      </c>
      <c r="B15424" s="129">
        <v>44603</v>
      </c>
      <c r="D15424" s="120" t="s">
        <v>34132</v>
      </c>
      <c r="E15424" s="120" t="s">
        <v>34379</v>
      </c>
      <c r="F15424" s="209" t="s">
        <v>30889</v>
      </c>
      <c r="G15424" s="119" t="s">
        <v>5186</v>
      </c>
      <c r="H15424" s="121" t="s">
        <v>76</v>
      </c>
      <c r="I15424" s="121" t="s">
        <v>30</v>
      </c>
      <c r="J15424" s="121" t="s">
        <v>77</v>
      </c>
      <c r="K15424" s="121" t="s">
        <v>65</v>
      </c>
      <c r="L15424" s="157" t="s">
        <v>32</v>
      </c>
      <c r="M15424" s="120" t="s">
        <v>78</v>
      </c>
    </row>
    <row r="15425" spans="1:14">
      <c r="A15425" s="116">
        <v>15425</v>
      </c>
      <c r="B15425" s="129">
        <v>44603</v>
      </c>
      <c r="D15425" s="120" t="s">
        <v>34132</v>
      </c>
      <c r="E15425" s="120" t="s">
        <v>34380</v>
      </c>
      <c r="F15425" s="209" t="s">
        <v>636</v>
      </c>
      <c r="G15425" s="119" t="s">
        <v>7343</v>
      </c>
      <c r="H15425" s="121" t="s">
        <v>41</v>
      </c>
      <c r="I15425" s="121" t="s">
        <v>30</v>
      </c>
      <c r="J15425" s="121" t="s">
        <v>31</v>
      </c>
      <c r="K15425" s="121" t="s">
        <v>65</v>
      </c>
      <c r="L15425" s="157" t="s">
        <v>32</v>
      </c>
      <c r="M15425" s="120" t="s">
        <v>78</v>
      </c>
    </row>
    <row r="15426" spans="1:14">
      <c r="A15426" s="116">
        <v>15426</v>
      </c>
      <c r="B15426" s="129">
        <v>44603</v>
      </c>
      <c r="D15426" s="120" t="s">
        <v>34132</v>
      </c>
      <c r="E15426" s="120" t="s">
        <v>34381</v>
      </c>
      <c r="F15426" s="209" t="s">
        <v>34382</v>
      </c>
      <c r="G15426" s="119" t="s">
        <v>22424</v>
      </c>
      <c r="H15426" s="121" t="s">
        <v>76</v>
      </c>
      <c r="I15426" s="121" t="s">
        <v>30</v>
      </c>
      <c r="J15426" s="121" t="s">
        <v>77</v>
      </c>
      <c r="K15426" s="121" t="s">
        <v>65</v>
      </c>
      <c r="L15426" s="157" t="s">
        <v>32</v>
      </c>
      <c r="M15426" s="120" t="s">
        <v>78</v>
      </c>
    </row>
    <row r="15427" spans="1:14">
      <c r="A15427" s="116">
        <v>15427</v>
      </c>
      <c r="B15427" s="129">
        <v>44603</v>
      </c>
      <c r="D15427" s="120" t="s">
        <v>34132</v>
      </c>
      <c r="E15427" s="120" t="s">
        <v>34383</v>
      </c>
      <c r="F15427" s="209" t="s">
        <v>34384</v>
      </c>
      <c r="G15427" s="119" t="s">
        <v>1519</v>
      </c>
      <c r="H15427" s="121" t="s">
        <v>86</v>
      </c>
      <c r="I15427" s="121" t="s">
        <v>63</v>
      </c>
      <c r="J15427" s="121" t="s">
        <v>328</v>
      </c>
      <c r="K15427" s="121" t="s">
        <v>65</v>
      </c>
      <c r="L15427" s="157" t="s">
        <v>32</v>
      </c>
      <c r="M15427" s="120" t="s">
        <v>78</v>
      </c>
    </row>
    <row r="15428" spans="1:14" ht="27.6">
      <c r="A15428" s="116">
        <v>15428</v>
      </c>
      <c r="B15428" s="129">
        <v>44603</v>
      </c>
      <c r="D15428" s="120" t="s">
        <v>34132</v>
      </c>
      <c r="E15428" s="120" t="s">
        <v>34385</v>
      </c>
      <c r="F15428" s="209" t="s">
        <v>34386</v>
      </c>
      <c r="G15428" s="119" t="s">
        <v>21798</v>
      </c>
      <c r="H15428" s="121" t="s">
        <v>76</v>
      </c>
      <c r="I15428" s="121" t="s">
        <v>30</v>
      </c>
      <c r="J15428" s="121" t="s">
        <v>7142</v>
      </c>
      <c r="K15428" s="121" t="s">
        <v>65</v>
      </c>
      <c r="L15428" s="157" t="s">
        <v>32</v>
      </c>
      <c r="M15428" s="120" t="s">
        <v>78</v>
      </c>
    </row>
    <row r="15429" spans="1:14" ht="27.6">
      <c r="A15429" s="116">
        <v>15429</v>
      </c>
      <c r="B15429" s="129">
        <v>44603</v>
      </c>
      <c r="D15429" s="120" t="s">
        <v>34132</v>
      </c>
      <c r="E15429" s="120" t="s">
        <v>34387</v>
      </c>
      <c r="F15429" s="209" t="s">
        <v>34388</v>
      </c>
      <c r="G15429" s="119" t="s">
        <v>3018</v>
      </c>
      <c r="H15429" s="121" t="s">
        <v>76</v>
      </c>
      <c r="I15429" s="121" t="s">
        <v>30</v>
      </c>
      <c r="J15429" s="121" t="s">
        <v>34147</v>
      </c>
      <c r="K15429" s="121" t="s">
        <v>65</v>
      </c>
      <c r="L15429" s="157" t="s">
        <v>32</v>
      </c>
      <c r="M15429" s="120" t="s">
        <v>78</v>
      </c>
    </row>
    <row r="15430" spans="1:14" ht="27.6">
      <c r="A15430" s="116">
        <v>15430</v>
      </c>
      <c r="B15430" s="129">
        <v>44603</v>
      </c>
      <c r="D15430" s="120" t="s">
        <v>34132</v>
      </c>
      <c r="E15430" s="120" t="s">
        <v>34389</v>
      </c>
      <c r="F15430" s="209" t="s">
        <v>34390</v>
      </c>
      <c r="G15430" s="119" t="s">
        <v>34391</v>
      </c>
      <c r="H15430" s="121" t="s">
        <v>76</v>
      </c>
      <c r="I15430" s="121" t="s">
        <v>42</v>
      </c>
      <c r="J15430" s="121" t="s">
        <v>91</v>
      </c>
      <c r="K15430" s="121" t="s">
        <v>65</v>
      </c>
      <c r="L15430" s="157" t="s">
        <v>32</v>
      </c>
      <c r="M15430" s="120" t="s">
        <v>33</v>
      </c>
    </row>
    <row r="15431" spans="1:14">
      <c r="A15431" s="116">
        <v>15431</v>
      </c>
      <c r="B15431" s="129">
        <v>44603</v>
      </c>
      <c r="D15431" s="120" t="s">
        <v>34132</v>
      </c>
      <c r="E15431" s="120" t="s">
        <v>34392</v>
      </c>
      <c r="F15431" s="209" t="s">
        <v>34393</v>
      </c>
      <c r="G15431" s="119" t="s">
        <v>34394</v>
      </c>
      <c r="H15431" s="121" t="s">
        <v>140</v>
      </c>
      <c r="I15431" s="121" t="s">
        <v>30</v>
      </c>
      <c r="J15431" s="121" t="s">
        <v>435</v>
      </c>
      <c r="K15431" s="121" t="s">
        <v>65</v>
      </c>
      <c r="L15431" s="157" t="s">
        <v>32</v>
      </c>
      <c r="M15431" s="120" t="s">
        <v>78</v>
      </c>
    </row>
    <row r="15432" spans="1:14">
      <c r="A15432" s="116">
        <v>15432</v>
      </c>
      <c r="B15432" s="129">
        <v>44603</v>
      </c>
      <c r="D15432" s="120" t="s">
        <v>34132</v>
      </c>
      <c r="E15432" s="120" t="s">
        <v>34395</v>
      </c>
      <c r="F15432" s="209" t="s">
        <v>34396</v>
      </c>
      <c r="G15432" s="119" t="s">
        <v>34397</v>
      </c>
      <c r="H15432" s="121" t="s">
        <v>76</v>
      </c>
      <c r="I15432" s="121" t="s">
        <v>30</v>
      </c>
      <c r="J15432" s="121" t="s">
        <v>9853</v>
      </c>
      <c r="K15432" s="121" t="s">
        <v>65</v>
      </c>
      <c r="L15432" s="157" t="s">
        <v>32</v>
      </c>
      <c r="M15432" s="120" t="s">
        <v>78</v>
      </c>
    </row>
    <row r="15433" spans="1:14" ht="27.6">
      <c r="A15433" s="116">
        <v>15433</v>
      </c>
      <c r="B15433" s="129">
        <v>44603</v>
      </c>
      <c r="D15433" s="120" t="s">
        <v>34132</v>
      </c>
      <c r="E15433" s="120" t="s">
        <v>34398</v>
      </c>
      <c r="F15433" s="209" t="s">
        <v>34399</v>
      </c>
      <c r="G15433" s="119" t="s">
        <v>9955</v>
      </c>
      <c r="H15433" s="121" t="s">
        <v>76</v>
      </c>
      <c r="I15433" s="121" t="s">
        <v>30</v>
      </c>
      <c r="J15433" s="121" t="s">
        <v>77</v>
      </c>
      <c r="K15433" s="121" t="s">
        <v>65</v>
      </c>
      <c r="L15433" s="157" t="s">
        <v>32</v>
      </c>
      <c r="M15433" s="120" t="s">
        <v>78</v>
      </c>
    </row>
    <row r="15434" spans="1:14">
      <c r="A15434" s="116">
        <v>15434</v>
      </c>
      <c r="B15434" s="129">
        <v>44603</v>
      </c>
      <c r="D15434" s="120" t="s">
        <v>34132</v>
      </c>
      <c r="E15434" s="120" t="s">
        <v>34400</v>
      </c>
      <c r="F15434" s="209" t="s">
        <v>34401</v>
      </c>
      <c r="G15434" s="119" t="s">
        <v>9051</v>
      </c>
      <c r="H15434" s="121" t="s">
        <v>86</v>
      </c>
      <c r="I15434" s="121" t="s">
        <v>30</v>
      </c>
      <c r="J15434" s="121" t="s">
        <v>8338</v>
      </c>
      <c r="K15434" s="121" t="s">
        <v>65</v>
      </c>
      <c r="L15434" s="157" t="s">
        <v>32</v>
      </c>
      <c r="M15434" s="120" t="s">
        <v>78</v>
      </c>
    </row>
    <row r="15435" spans="1:14" ht="27.6">
      <c r="A15435" s="116">
        <v>15435</v>
      </c>
      <c r="B15435" s="129">
        <v>44603</v>
      </c>
      <c r="D15435" s="120" t="s">
        <v>34132</v>
      </c>
      <c r="E15435" s="116" t="s">
        <v>34402</v>
      </c>
      <c r="F15435" s="209" t="s">
        <v>34403</v>
      </c>
      <c r="G15435" s="119" t="s">
        <v>21572</v>
      </c>
      <c r="H15435" s="121" t="s">
        <v>118</v>
      </c>
      <c r="I15435" s="121" t="s">
        <v>30</v>
      </c>
      <c r="J15435" s="121" t="s">
        <v>7142</v>
      </c>
      <c r="K15435" s="121" t="s">
        <v>65</v>
      </c>
      <c r="L15435" s="157" t="s">
        <v>32</v>
      </c>
      <c r="M15435" s="120" t="s">
        <v>78</v>
      </c>
    </row>
    <row r="15436" spans="1:14">
      <c r="A15436" s="116">
        <v>15436</v>
      </c>
      <c r="B15436" s="129">
        <v>44603</v>
      </c>
      <c r="D15436" s="120" t="s">
        <v>34132</v>
      </c>
      <c r="E15436" s="116" t="s">
        <v>34404</v>
      </c>
      <c r="F15436" s="209" t="s">
        <v>34405</v>
      </c>
      <c r="G15436" s="119" t="s">
        <v>21572</v>
      </c>
      <c r="H15436" s="121" t="s">
        <v>118</v>
      </c>
      <c r="I15436" s="121" t="s">
        <v>30</v>
      </c>
      <c r="J15436" s="121" t="s">
        <v>7142</v>
      </c>
      <c r="K15436" s="121" t="s">
        <v>65</v>
      </c>
      <c r="L15436" s="157" t="s">
        <v>32</v>
      </c>
      <c r="M15436" s="120" t="s">
        <v>78</v>
      </c>
    </row>
    <row r="15437" spans="1:14">
      <c r="A15437" s="116">
        <v>15437</v>
      </c>
      <c r="B15437" s="129">
        <v>44603</v>
      </c>
      <c r="D15437" s="120" t="s">
        <v>252</v>
      </c>
      <c r="E15437" s="120" t="s">
        <v>34406</v>
      </c>
      <c r="F15437" s="209" t="s">
        <v>7925</v>
      </c>
      <c r="G15437" s="119" t="s">
        <v>23612</v>
      </c>
      <c r="H15437" s="121" t="s">
        <v>1173</v>
      </c>
      <c r="I15437" s="121" t="s">
        <v>30</v>
      </c>
      <c r="J15437" s="121" t="s">
        <v>87</v>
      </c>
      <c r="K15437" s="121" t="s">
        <v>65</v>
      </c>
      <c r="L15437" s="157" t="s">
        <v>32</v>
      </c>
      <c r="M15437" s="120" t="s">
        <v>33</v>
      </c>
      <c r="N15437" s="131">
        <v>44603</v>
      </c>
    </row>
    <row r="15438" spans="1:14">
      <c r="A15438" s="116">
        <v>15438</v>
      </c>
      <c r="B15438" s="129">
        <v>44603</v>
      </c>
      <c r="D15438" s="120" t="s">
        <v>252</v>
      </c>
      <c r="E15438" s="120" t="s">
        <v>34407</v>
      </c>
      <c r="F15438" s="209" t="s">
        <v>2893</v>
      </c>
      <c r="G15438" s="119" t="s">
        <v>172</v>
      </c>
      <c r="H15438" s="121" t="s">
        <v>48</v>
      </c>
      <c r="I15438" s="121" t="s">
        <v>63</v>
      </c>
      <c r="J15438" s="121" t="s">
        <v>108</v>
      </c>
      <c r="K15438" s="121" t="s">
        <v>584</v>
      </c>
      <c r="L15438" s="157" t="s">
        <v>32</v>
      </c>
      <c r="M15438" s="120" t="s">
        <v>78</v>
      </c>
    </row>
    <row r="15439" spans="1:14">
      <c r="A15439" s="116">
        <v>15439</v>
      </c>
      <c r="B15439" s="129">
        <v>44603</v>
      </c>
      <c r="D15439" s="120" t="s">
        <v>252</v>
      </c>
      <c r="E15439" s="120" t="s">
        <v>34408</v>
      </c>
      <c r="F15439" s="209" t="s">
        <v>34409</v>
      </c>
      <c r="G15439" s="119" t="s">
        <v>34410</v>
      </c>
      <c r="H15439" s="121" t="s">
        <v>41</v>
      </c>
      <c r="I15439" s="121" t="s">
        <v>30</v>
      </c>
      <c r="J15439" s="121" t="s">
        <v>7726</v>
      </c>
      <c r="K15439" s="121" t="s">
        <v>584</v>
      </c>
      <c r="L15439" s="157" t="s">
        <v>32</v>
      </c>
      <c r="M15439" s="120" t="s">
        <v>78</v>
      </c>
    </row>
    <row r="15440" spans="1:14">
      <c r="A15440" s="116">
        <v>15440</v>
      </c>
      <c r="B15440" s="129">
        <v>44607</v>
      </c>
      <c r="D15440" s="120" t="s">
        <v>252</v>
      </c>
      <c r="E15440" s="120" t="s">
        <v>34411</v>
      </c>
      <c r="F15440" s="209" t="s">
        <v>34412</v>
      </c>
      <c r="G15440" s="119" t="s">
        <v>567</v>
      </c>
      <c r="H15440" s="121" t="s">
        <v>41</v>
      </c>
      <c r="I15440" s="121" t="s">
        <v>30</v>
      </c>
      <c r="J15440" s="121" t="s">
        <v>1544</v>
      </c>
      <c r="K15440" s="121" t="s">
        <v>65</v>
      </c>
      <c r="L15440" s="157" t="s">
        <v>32</v>
      </c>
    </row>
    <row r="15441" spans="1:19">
      <c r="A15441" s="116">
        <v>15441</v>
      </c>
      <c r="B15441" s="129">
        <v>44607</v>
      </c>
      <c r="D15441" s="120" t="s">
        <v>252</v>
      </c>
      <c r="E15441" s="120" t="s">
        <v>34413</v>
      </c>
      <c r="F15441" s="209" t="s">
        <v>9960</v>
      </c>
      <c r="G15441" s="119" t="s">
        <v>34414</v>
      </c>
      <c r="H15441" s="121" t="s">
        <v>41</v>
      </c>
      <c r="I15441" s="121" t="s">
        <v>30</v>
      </c>
      <c r="J15441" s="121" t="s">
        <v>5018</v>
      </c>
      <c r="K15441" s="121" t="s">
        <v>584</v>
      </c>
      <c r="L15441" s="157" t="s">
        <v>32</v>
      </c>
      <c r="M15441" s="120" t="s">
        <v>78</v>
      </c>
    </row>
    <row r="15442" spans="1:19">
      <c r="A15442" s="116">
        <v>15442</v>
      </c>
      <c r="B15442" s="129">
        <v>44607</v>
      </c>
      <c r="D15442" s="120" t="s">
        <v>252</v>
      </c>
      <c r="E15442" s="120" t="s">
        <v>34415</v>
      </c>
      <c r="F15442" s="209" t="s">
        <v>1372</v>
      </c>
      <c r="G15442" s="119" t="s">
        <v>34416</v>
      </c>
      <c r="H15442" s="121" t="s">
        <v>140</v>
      </c>
      <c r="I15442" s="121" t="s">
        <v>30</v>
      </c>
      <c r="J15442" s="121" t="s">
        <v>77</v>
      </c>
      <c r="K15442" s="121" t="s">
        <v>584</v>
      </c>
      <c r="L15442" s="157" t="s">
        <v>32</v>
      </c>
      <c r="M15442" s="120" t="s">
        <v>78</v>
      </c>
    </row>
    <row r="15443" spans="1:19">
      <c r="A15443" s="116">
        <v>15443</v>
      </c>
      <c r="B15443" s="129">
        <v>44607</v>
      </c>
      <c r="D15443" s="120" t="s">
        <v>252</v>
      </c>
      <c r="E15443" s="120" t="s">
        <v>34417</v>
      </c>
      <c r="F15443" s="209" t="s">
        <v>1372</v>
      </c>
      <c r="G15443" s="119" t="s">
        <v>34418</v>
      </c>
      <c r="H15443" s="121" t="s">
        <v>29</v>
      </c>
      <c r="I15443" s="121" t="s">
        <v>30</v>
      </c>
      <c r="J15443" s="121" t="s">
        <v>435</v>
      </c>
      <c r="K15443" s="121" t="s">
        <v>65</v>
      </c>
      <c r="L15443" s="157" t="s">
        <v>32</v>
      </c>
    </row>
    <row r="15444" spans="1:19" ht="27.6">
      <c r="A15444" s="116">
        <v>15444</v>
      </c>
      <c r="B15444" s="129">
        <v>44607</v>
      </c>
      <c r="D15444" s="120" t="s">
        <v>252</v>
      </c>
      <c r="E15444" s="120" t="s">
        <v>34419</v>
      </c>
      <c r="F15444" s="209" t="s">
        <v>34420</v>
      </c>
      <c r="G15444" s="119" t="s">
        <v>16312</v>
      </c>
      <c r="H15444" s="121" t="s">
        <v>140</v>
      </c>
      <c r="I15444" s="121" t="s">
        <v>30</v>
      </c>
      <c r="J15444" s="121" t="s">
        <v>77</v>
      </c>
      <c r="K15444" s="121" t="s">
        <v>65</v>
      </c>
      <c r="L15444" s="157" t="s">
        <v>32</v>
      </c>
      <c r="M15444" s="120" t="s">
        <v>33</v>
      </c>
      <c r="N15444" s="131">
        <v>44608</v>
      </c>
    </row>
    <row r="15445" spans="1:19">
      <c r="A15445" s="116">
        <v>15445</v>
      </c>
      <c r="B15445" s="129">
        <v>44607</v>
      </c>
      <c r="D15445" s="120" t="s">
        <v>252</v>
      </c>
      <c r="E15445" s="120" t="s">
        <v>34421</v>
      </c>
      <c r="F15445" s="209" t="s">
        <v>34422</v>
      </c>
      <c r="G15445" s="119" t="s">
        <v>7396</v>
      </c>
      <c r="H15445" s="121" t="s">
        <v>71</v>
      </c>
      <c r="I15445" s="121" t="s">
        <v>30</v>
      </c>
      <c r="J15445" s="121" t="s">
        <v>7087</v>
      </c>
      <c r="K15445" s="121" t="s">
        <v>584</v>
      </c>
      <c r="L15445" s="157" t="s">
        <v>32</v>
      </c>
      <c r="M15445" s="120" t="s">
        <v>78</v>
      </c>
    </row>
    <row r="15446" spans="1:19" ht="27.6">
      <c r="A15446" s="116">
        <v>15446</v>
      </c>
      <c r="B15446" s="129">
        <v>44607</v>
      </c>
      <c r="D15446" s="120" t="s">
        <v>252</v>
      </c>
      <c r="E15446" s="120" t="s">
        <v>34423</v>
      </c>
      <c r="F15446" s="209" t="s">
        <v>34424</v>
      </c>
      <c r="G15446" s="119" t="s">
        <v>34425</v>
      </c>
      <c r="H15446" s="121" t="s">
        <v>76</v>
      </c>
      <c r="I15446" s="121" t="s">
        <v>30</v>
      </c>
      <c r="J15446" s="121" t="s">
        <v>87</v>
      </c>
      <c r="K15446" s="121" t="s">
        <v>584</v>
      </c>
      <c r="L15446" s="157" t="s">
        <v>32</v>
      </c>
      <c r="M15446" s="120" t="s">
        <v>78</v>
      </c>
    </row>
    <row r="15447" spans="1:19">
      <c r="A15447" s="116">
        <v>15447</v>
      </c>
      <c r="B15447" s="129">
        <v>44606</v>
      </c>
      <c r="D15447" s="120" t="s">
        <v>580</v>
      </c>
      <c r="E15447" s="120" t="s">
        <v>34426</v>
      </c>
      <c r="F15447" s="209" t="s">
        <v>8265</v>
      </c>
      <c r="G15447" s="119" t="s">
        <v>34427</v>
      </c>
      <c r="H15447" s="121" t="s">
        <v>192</v>
      </c>
      <c r="I15447" s="121" t="s">
        <v>30</v>
      </c>
      <c r="J15447" s="121" t="s">
        <v>87</v>
      </c>
      <c r="K15447" s="121" t="s">
        <v>65</v>
      </c>
      <c r="L15447" s="157" t="s">
        <v>32</v>
      </c>
      <c r="M15447" s="120" t="s">
        <v>33</v>
      </c>
      <c r="N15447" s="131">
        <v>44607</v>
      </c>
      <c r="O15447" s="131">
        <v>44655</v>
      </c>
    </row>
    <row r="15448" spans="1:19" ht="27.6">
      <c r="A15448" s="116">
        <v>15448</v>
      </c>
      <c r="B15448" s="129">
        <v>44606</v>
      </c>
      <c r="D15448" s="120" t="s">
        <v>580</v>
      </c>
      <c r="E15448" s="120" t="s">
        <v>34428</v>
      </c>
      <c r="F15448" s="209" t="s">
        <v>34429</v>
      </c>
      <c r="G15448" s="119" t="s">
        <v>30640</v>
      </c>
      <c r="H15448" s="121" t="s">
        <v>71</v>
      </c>
      <c r="I15448" s="121" t="s">
        <v>30</v>
      </c>
      <c r="J15448" s="121" t="s">
        <v>7142</v>
      </c>
      <c r="K15448" s="121" t="s">
        <v>65</v>
      </c>
      <c r="L15448" s="157" t="s">
        <v>32</v>
      </c>
      <c r="M15448" s="120" t="s">
        <v>78</v>
      </c>
    </row>
    <row r="15449" spans="1:19">
      <c r="A15449" s="116">
        <v>15449</v>
      </c>
      <c r="B15449" s="129">
        <v>44606</v>
      </c>
      <c r="D15449" s="120" t="s">
        <v>580</v>
      </c>
      <c r="E15449" s="120" t="s">
        <v>34430</v>
      </c>
      <c r="F15449" s="209" t="s">
        <v>34431</v>
      </c>
      <c r="G15449" s="119" t="s">
        <v>34432</v>
      </c>
      <c r="H15449" s="121" t="s">
        <v>97</v>
      </c>
      <c r="I15449" s="121" t="s">
        <v>30</v>
      </c>
      <c r="J15449" s="121" t="s">
        <v>485</v>
      </c>
      <c r="K15449" s="121" t="s">
        <v>65</v>
      </c>
      <c r="L15449" s="157" t="s">
        <v>32</v>
      </c>
      <c r="M15449" s="120" t="s">
        <v>78</v>
      </c>
    </row>
    <row r="15450" spans="1:19" ht="27.6">
      <c r="A15450" s="116">
        <v>15450</v>
      </c>
      <c r="B15450" s="129">
        <v>44606</v>
      </c>
      <c r="D15450" s="120" t="s">
        <v>580</v>
      </c>
      <c r="E15450" s="120" t="s">
        <v>34433</v>
      </c>
      <c r="F15450" s="209" t="s">
        <v>34434</v>
      </c>
      <c r="G15450" s="119" t="s">
        <v>30067</v>
      </c>
      <c r="H15450" s="121" t="s">
        <v>86</v>
      </c>
      <c r="I15450" s="121" t="s">
        <v>30</v>
      </c>
      <c r="J15450" s="121" t="s">
        <v>3886</v>
      </c>
      <c r="K15450" s="121" t="s">
        <v>65</v>
      </c>
      <c r="L15450" s="157" t="s">
        <v>32</v>
      </c>
      <c r="M15450" s="120" t="s">
        <v>33</v>
      </c>
      <c r="N15450" s="131">
        <v>44607</v>
      </c>
      <c r="S15450" s="120" t="s">
        <v>92</v>
      </c>
    </row>
    <row r="15451" spans="1:19">
      <c r="A15451" s="116">
        <v>15451</v>
      </c>
      <c r="B15451" s="129">
        <v>44606</v>
      </c>
      <c r="D15451" s="120" t="s">
        <v>580</v>
      </c>
      <c r="E15451" s="120" t="s">
        <v>34435</v>
      </c>
      <c r="F15451" s="209" t="s">
        <v>469</v>
      </c>
      <c r="G15451" s="119" t="s">
        <v>21384</v>
      </c>
      <c r="H15451" s="121" t="s">
        <v>1173</v>
      </c>
      <c r="I15451" s="121" t="s">
        <v>30</v>
      </c>
      <c r="J15451" s="121" t="s">
        <v>87</v>
      </c>
      <c r="K15451" s="121" t="s">
        <v>65</v>
      </c>
      <c r="L15451" s="157" t="s">
        <v>32</v>
      </c>
      <c r="M15451" s="120" t="s">
        <v>33</v>
      </c>
      <c r="N15451" s="131">
        <v>44607</v>
      </c>
      <c r="O15451" s="131">
        <v>44655</v>
      </c>
    </row>
    <row r="15452" spans="1:19" ht="27.6">
      <c r="A15452" s="116">
        <v>15452</v>
      </c>
      <c r="B15452" s="129">
        <v>44606</v>
      </c>
      <c r="D15452" s="120" t="s">
        <v>580</v>
      </c>
      <c r="E15452" s="120" t="s">
        <v>34436</v>
      </c>
      <c r="F15452" s="209" t="s">
        <v>34437</v>
      </c>
      <c r="G15452" s="119" t="s">
        <v>34438</v>
      </c>
      <c r="H15452" s="121" t="s">
        <v>29</v>
      </c>
      <c r="I15452" s="121" t="s">
        <v>42</v>
      </c>
      <c r="J15452" s="121" t="s">
        <v>43</v>
      </c>
      <c r="K15452" s="121" t="s">
        <v>65</v>
      </c>
      <c r="L15452" s="157" t="s">
        <v>32</v>
      </c>
      <c r="M15452" s="120" t="s">
        <v>78</v>
      </c>
    </row>
    <row r="15453" spans="1:19" ht="27.6">
      <c r="A15453" s="116">
        <v>15453</v>
      </c>
      <c r="B15453" s="129">
        <v>44606</v>
      </c>
      <c r="D15453" s="120" t="s">
        <v>580</v>
      </c>
      <c r="E15453" s="120" t="s">
        <v>34439</v>
      </c>
      <c r="F15453" s="209" t="s">
        <v>34440</v>
      </c>
      <c r="G15453" s="119" t="s">
        <v>28587</v>
      </c>
      <c r="H15453" s="121" t="s">
        <v>86</v>
      </c>
      <c r="I15453" s="121" t="s">
        <v>30</v>
      </c>
      <c r="J15453" s="121" t="s">
        <v>7610</v>
      </c>
      <c r="K15453" s="121" t="s">
        <v>65</v>
      </c>
      <c r="L15453" s="157" t="s">
        <v>32</v>
      </c>
      <c r="M15453" s="120" t="s">
        <v>78</v>
      </c>
    </row>
    <row r="15454" spans="1:19">
      <c r="A15454" s="116">
        <v>15454</v>
      </c>
      <c r="B15454" s="129">
        <v>44606</v>
      </c>
      <c r="D15454" s="120" t="s">
        <v>580</v>
      </c>
      <c r="E15454" s="120" t="s">
        <v>34441</v>
      </c>
      <c r="F15454" s="209" t="s">
        <v>19297</v>
      </c>
      <c r="G15454" s="119" t="s">
        <v>34442</v>
      </c>
      <c r="H15454" s="121" t="s">
        <v>11315</v>
      </c>
      <c r="I15454" s="121" t="s">
        <v>42</v>
      </c>
      <c r="J15454" s="121" t="s">
        <v>72</v>
      </c>
      <c r="K15454" s="121" t="s">
        <v>65</v>
      </c>
      <c r="L15454" s="157" t="s">
        <v>32</v>
      </c>
      <c r="M15454" s="120" t="s">
        <v>78</v>
      </c>
    </row>
    <row r="15455" spans="1:19">
      <c r="A15455" s="116">
        <v>15455</v>
      </c>
      <c r="B15455" s="129">
        <v>44606</v>
      </c>
      <c r="D15455" s="120" t="s">
        <v>580</v>
      </c>
      <c r="E15455" s="120" t="s">
        <v>34443</v>
      </c>
      <c r="F15455" s="209" t="s">
        <v>34444</v>
      </c>
      <c r="G15455" s="119" t="s">
        <v>34445</v>
      </c>
      <c r="H15455" s="121" t="s">
        <v>86</v>
      </c>
      <c r="I15455" s="121" t="s">
        <v>30</v>
      </c>
      <c r="J15455" s="121" t="s">
        <v>7553</v>
      </c>
      <c r="K15455" s="121" t="s">
        <v>65</v>
      </c>
      <c r="L15455" s="157" t="s">
        <v>32</v>
      </c>
      <c r="M15455" s="120" t="s">
        <v>33</v>
      </c>
      <c r="N15455" s="131">
        <v>44607</v>
      </c>
      <c r="O15455" s="131">
        <v>44655</v>
      </c>
    </row>
    <row r="15456" spans="1:19">
      <c r="A15456" s="116">
        <v>15456</v>
      </c>
      <c r="B15456" s="129">
        <v>44606</v>
      </c>
      <c r="D15456" s="120" t="s">
        <v>580</v>
      </c>
      <c r="E15456" s="120" t="s">
        <v>34446</v>
      </c>
      <c r="F15456" s="209" t="s">
        <v>14097</v>
      </c>
      <c r="G15456" s="119" t="s">
        <v>31118</v>
      </c>
      <c r="H15456" s="121" t="s">
        <v>53</v>
      </c>
      <c r="I15456" s="121" t="s">
        <v>42</v>
      </c>
      <c r="J15456" s="121" t="s">
        <v>43</v>
      </c>
      <c r="K15456" s="121" t="s">
        <v>65</v>
      </c>
      <c r="L15456" s="157" t="s">
        <v>32</v>
      </c>
      <c r="M15456" s="120" t="s">
        <v>78</v>
      </c>
    </row>
    <row r="15457" spans="1:15">
      <c r="A15457" s="116">
        <v>15457</v>
      </c>
      <c r="B15457" s="129">
        <v>44606</v>
      </c>
      <c r="D15457" s="120" t="s">
        <v>580</v>
      </c>
      <c r="E15457" s="120" t="s">
        <v>34447</v>
      </c>
      <c r="F15457" s="209" t="s">
        <v>469</v>
      </c>
      <c r="G15457" s="119" t="s">
        <v>34448</v>
      </c>
      <c r="H15457" s="121" t="s">
        <v>41</v>
      </c>
      <c r="I15457" s="121" t="s">
        <v>30</v>
      </c>
      <c r="J15457" s="121" t="s">
        <v>485</v>
      </c>
      <c r="K15457" s="121" t="s">
        <v>65</v>
      </c>
      <c r="L15457" s="157" t="s">
        <v>32</v>
      </c>
      <c r="M15457" s="120" t="s">
        <v>33</v>
      </c>
      <c r="N15457" s="131">
        <v>44613</v>
      </c>
      <c r="O15457" s="131">
        <v>44655</v>
      </c>
    </row>
    <row r="15458" spans="1:15">
      <c r="A15458" s="116">
        <v>15458</v>
      </c>
      <c r="B15458" s="129">
        <v>44606</v>
      </c>
      <c r="D15458" s="120" t="s">
        <v>580</v>
      </c>
      <c r="E15458" s="120" t="s">
        <v>34449</v>
      </c>
      <c r="F15458" s="209" t="s">
        <v>7055</v>
      </c>
      <c r="G15458" s="119" t="s">
        <v>34450</v>
      </c>
      <c r="H15458" s="121" t="s">
        <v>41</v>
      </c>
      <c r="I15458" s="121" t="s">
        <v>30</v>
      </c>
      <c r="J15458" s="121" t="s">
        <v>7123</v>
      </c>
      <c r="K15458" s="121" t="s">
        <v>65</v>
      </c>
      <c r="L15458" s="157" t="s">
        <v>32</v>
      </c>
      <c r="M15458" s="120" t="s">
        <v>33</v>
      </c>
      <c r="N15458" s="131">
        <v>44608</v>
      </c>
      <c r="O15458" s="131">
        <v>44655</v>
      </c>
    </row>
    <row r="15459" spans="1:15">
      <c r="A15459" s="116">
        <v>15459</v>
      </c>
      <c r="B15459" s="129">
        <v>44606</v>
      </c>
      <c r="D15459" s="120" t="s">
        <v>580</v>
      </c>
      <c r="E15459" s="120" t="s">
        <v>34451</v>
      </c>
      <c r="F15459" s="209" t="s">
        <v>34452</v>
      </c>
      <c r="G15459" s="119" t="s">
        <v>34453</v>
      </c>
      <c r="H15459" s="121" t="s">
        <v>29</v>
      </c>
      <c r="I15459" s="121" t="s">
        <v>30</v>
      </c>
      <c r="J15459" s="121" t="s">
        <v>1544</v>
      </c>
      <c r="K15459" s="121" t="s">
        <v>65</v>
      </c>
      <c r="L15459" s="157" t="s">
        <v>32</v>
      </c>
      <c r="M15459" s="120" t="s">
        <v>78</v>
      </c>
    </row>
    <row r="15460" spans="1:15">
      <c r="A15460" s="116">
        <v>15460</v>
      </c>
      <c r="B15460" s="129">
        <v>44606</v>
      </c>
      <c r="D15460" s="120" t="s">
        <v>580</v>
      </c>
      <c r="E15460" s="120" t="s">
        <v>34454</v>
      </c>
      <c r="F15460" s="209" t="s">
        <v>34455</v>
      </c>
      <c r="G15460" s="119" t="s">
        <v>34456</v>
      </c>
      <c r="H15460" s="121" t="s">
        <v>41</v>
      </c>
      <c r="I15460" s="121" t="s">
        <v>30</v>
      </c>
      <c r="J15460" s="121" t="s">
        <v>529</v>
      </c>
      <c r="K15460" s="121" t="s">
        <v>65</v>
      </c>
      <c r="L15460" s="157" t="s">
        <v>32</v>
      </c>
      <c r="M15460" s="120" t="s">
        <v>78</v>
      </c>
    </row>
    <row r="15461" spans="1:15" ht="27.6">
      <c r="A15461" s="116">
        <v>15461</v>
      </c>
      <c r="B15461" s="129">
        <v>44607</v>
      </c>
      <c r="D15461" s="120" t="s">
        <v>580</v>
      </c>
      <c r="E15461" s="120" t="s">
        <v>34457</v>
      </c>
      <c r="F15461" s="209" t="s">
        <v>34458</v>
      </c>
      <c r="G15461" s="119" t="s">
        <v>34459</v>
      </c>
      <c r="H15461" s="121" t="s">
        <v>53</v>
      </c>
      <c r="I15461" s="121" t="s">
        <v>42</v>
      </c>
      <c r="J15461" s="121" t="s">
        <v>72</v>
      </c>
      <c r="K15461" s="121" t="s">
        <v>65</v>
      </c>
      <c r="L15461" s="157" t="s">
        <v>32</v>
      </c>
      <c r="M15461" s="120" t="s">
        <v>78</v>
      </c>
    </row>
    <row r="15462" spans="1:15" ht="41.4">
      <c r="A15462" s="116">
        <v>15462</v>
      </c>
      <c r="B15462" s="129" t="s">
        <v>13976</v>
      </c>
      <c r="D15462" s="120" t="s">
        <v>34179</v>
      </c>
      <c r="E15462" s="120" t="s">
        <v>34460</v>
      </c>
      <c r="F15462" s="209" t="s">
        <v>34461</v>
      </c>
      <c r="G15462" s="119" t="s">
        <v>34462</v>
      </c>
      <c r="H15462" s="121" t="s">
        <v>192</v>
      </c>
      <c r="I15462" s="121" t="s">
        <v>30</v>
      </c>
      <c r="J15462" s="121" t="s">
        <v>1544</v>
      </c>
      <c r="K15462" s="121" t="s">
        <v>65</v>
      </c>
      <c r="L15462" s="157" t="s">
        <v>32</v>
      </c>
      <c r="M15462" s="120" t="s">
        <v>33</v>
      </c>
    </row>
    <row r="15463" spans="1:15" ht="27.6">
      <c r="A15463" s="116">
        <v>15463</v>
      </c>
      <c r="B15463" s="129">
        <v>44606</v>
      </c>
      <c r="D15463" s="120" t="s">
        <v>34179</v>
      </c>
      <c r="E15463" s="120" t="s">
        <v>34463</v>
      </c>
      <c r="F15463" s="209" t="s">
        <v>34464</v>
      </c>
      <c r="G15463" s="119" t="s">
        <v>34465</v>
      </c>
      <c r="H15463" s="121" t="s">
        <v>101</v>
      </c>
      <c r="I15463" s="121" t="s">
        <v>30</v>
      </c>
      <c r="J15463" s="121" t="s">
        <v>7131</v>
      </c>
      <c r="K15463" s="121" t="s">
        <v>65</v>
      </c>
      <c r="L15463" s="157" t="s">
        <v>32</v>
      </c>
      <c r="M15463" s="120" t="s">
        <v>78</v>
      </c>
    </row>
    <row r="15464" spans="1:15">
      <c r="A15464" s="116">
        <v>15464</v>
      </c>
      <c r="B15464" s="129">
        <v>44606</v>
      </c>
      <c r="D15464" s="120" t="s">
        <v>34179</v>
      </c>
      <c r="E15464" s="120" t="s">
        <v>34466</v>
      </c>
      <c r="F15464" s="209" t="s">
        <v>34467</v>
      </c>
      <c r="G15464" s="119" t="s">
        <v>34468</v>
      </c>
      <c r="H15464" s="121" t="s">
        <v>97</v>
      </c>
      <c r="I15464" s="121" t="s">
        <v>30</v>
      </c>
      <c r="J15464" s="121" t="s">
        <v>77</v>
      </c>
      <c r="K15464" s="121" t="s">
        <v>65</v>
      </c>
      <c r="L15464" s="157" t="s">
        <v>32</v>
      </c>
      <c r="M15464" s="120" t="s">
        <v>78</v>
      </c>
    </row>
    <row r="15465" spans="1:15" ht="27.6">
      <c r="A15465" s="116">
        <v>15465</v>
      </c>
      <c r="B15465" s="129">
        <v>44606</v>
      </c>
      <c r="D15465" s="120" t="s">
        <v>34179</v>
      </c>
      <c r="E15465" s="120" t="s">
        <v>34469</v>
      </c>
      <c r="F15465" s="209" t="s">
        <v>34470</v>
      </c>
      <c r="G15465" s="120" t="s">
        <v>34471</v>
      </c>
      <c r="H15465" s="121" t="s">
        <v>97</v>
      </c>
      <c r="I15465" s="121" t="s">
        <v>30</v>
      </c>
      <c r="J15465" s="121" t="s">
        <v>7087</v>
      </c>
      <c r="K15465" s="121" t="s">
        <v>65</v>
      </c>
      <c r="L15465" s="157" t="s">
        <v>32</v>
      </c>
      <c r="M15465" s="120" t="s">
        <v>33</v>
      </c>
    </row>
    <row r="15466" spans="1:15" ht="27.6">
      <c r="A15466" s="116">
        <v>15466</v>
      </c>
      <c r="B15466" s="129">
        <v>44606</v>
      </c>
      <c r="D15466" s="120" t="s">
        <v>34179</v>
      </c>
      <c r="E15466" s="120" t="s">
        <v>34472</v>
      </c>
      <c r="F15466" s="209" t="s">
        <v>34473</v>
      </c>
      <c r="G15466" s="119" t="s">
        <v>34474</v>
      </c>
      <c r="H15466" s="121" t="s">
        <v>27385</v>
      </c>
      <c r="I15466" s="121" t="s">
        <v>30</v>
      </c>
      <c r="J15466" s="121" t="s">
        <v>87</v>
      </c>
      <c r="K15466" s="121" t="s">
        <v>65</v>
      </c>
      <c r="L15466" s="157" t="s">
        <v>32</v>
      </c>
      <c r="M15466" s="120" t="s">
        <v>78</v>
      </c>
    </row>
    <row r="15467" spans="1:15">
      <c r="A15467" s="116">
        <v>15467</v>
      </c>
      <c r="B15467" s="129">
        <v>44606</v>
      </c>
      <c r="D15467" s="120" t="s">
        <v>34179</v>
      </c>
      <c r="E15467" s="120" t="s">
        <v>34475</v>
      </c>
      <c r="F15467" s="209" t="s">
        <v>104</v>
      </c>
      <c r="G15467" s="119" t="s">
        <v>381</v>
      </c>
      <c r="H15467" s="121" t="s">
        <v>41</v>
      </c>
      <c r="I15467" s="121" t="s">
        <v>30</v>
      </c>
      <c r="J15467" s="121" t="s">
        <v>87</v>
      </c>
      <c r="K15467" s="121" t="s">
        <v>65</v>
      </c>
      <c r="L15467" s="157" t="s">
        <v>32</v>
      </c>
      <c r="M15467" s="120" t="s">
        <v>33</v>
      </c>
    </row>
    <row r="15468" spans="1:15">
      <c r="A15468" s="116">
        <v>15468</v>
      </c>
      <c r="B15468" s="129">
        <v>44606</v>
      </c>
      <c r="D15468" s="120" t="s">
        <v>34179</v>
      </c>
      <c r="E15468" s="120" t="s">
        <v>34476</v>
      </c>
      <c r="F15468" s="209" t="s">
        <v>34477</v>
      </c>
      <c r="G15468" s="119" t="s">
        <v>34478</v>
      </c>
      <c r="H15468" s="121" t="s">
        <v>118</v>
      </c>
      <c r="I15468" s="121" t="s">
        <v>30</v>
      </c>
      <c r="J15468" s="121" t="s">
        <v>7142</v>
      </c>
      <c r="K15468" s="121" t="s">
        <v>65</v>
      </c>
      <c r="L15468" s="157" t="s">
        <v>32</v>
      </c>
      <c r="M15468" s="120" t="s">
        <v>78</v>
      </c>
    </row>
    <row r="15469" spans="1:15" ht="27.6">
      <c r="A15469" s="116">
        <v>15469</v>
      </c>
      <c r="B15469" s="129">
        <v>44606</v>
      </c>
      <c r="D15469" s="120" t="s">
        <v>34179</v>
      </c>
      <c r="E15469" s="120" t="s">
        <v>34479</v>
      </c>
      <c r="F15469" s="209" t="s">
        <v>34480</v>
      </c>
      <c r="G15469" s="119" t="s">
        <v>34481</v>
      </c>
      <c r="H15469" s="121" t="s">
        <v>1173</v>
      </c>
      <c r="I15469" s="121" t="s">
        <v>30</v>
      </c>
      <c r="J15469" s="121" t="s">
        <v>77</v>
      </c>
      <c r="K15469" s="121" t="s">
        <v>65</v>
      </c>
      <c r="L15469" s="157" t="s">
        <v>32</v>
      </c>
      <c r="M15469" s="120" t="s">
        <v>78</v>
      </c>
    </row>
    <row r="15470" spans="1:15">
      <c r="A15470" s="116">
        <v>15470</v>
      </c>
      <c r="B15470" s="129">
        <v>44606</v>
      </c>
      <c r="D15470" s="120" t="s">
        <v>34179</v>
      </c>
      <c r="E15470" s="120" t="s">
        <v>34482</v>
      </c>
      <c r="F15470" s="209" t="s">
        <v>34483</v>
      </c>
      <c r="G15470" s="119" t="s">
        <v>34484</v>
      </c>
      <c r="H15470" s="121" t="s">
        <v>97</v>
      </c>
      <c r="I15470" s="121" t="s">
        <v>30</v>
      </c>
      <c r="J15470" s="121" t="s">
        <v>31</v>
      </c>
      <c r="K15470" s="121" t="s">
        <v>65</v>
      </c>
      <c r="L15470" s="157" t="s">
        <v>32</v>
      </c>
      <c r="M15470" s="120" t="s">
        <v>78</v>
      </c>
    </row>
    <row r="15471" spans="1:15">
      <c r="A15471" s="116">
        <v>15471</v>
      </c>
      <c r="B15471" s="129">
        <v>44606</v>
      </c>
      <c r="D15471" s="120" t="s">
        <v>34179</v>
      </c>
      <c r="E15471" s="120" t="s">
        <v>34485</v>
      </c>
      <c r="F15471" s="209" t="s">
        <v>34486</v>
      </c>
      <c r="G15471" s="119" t="s">
        <v>21878</v>
      </c>
      <c r="H15471" s="121" t="s">
        <v>97</v>
      </c>
      <c r="I15471" s="121" t="s">
        <v>30</v>
      </c>
      <c r="J15471" s="121" t="s">
        <v>21121</v>
      </c>
      <c r="K15471" s="121" t="s">
        <v>65</v>
      </c>
      <c r="L15471" s="157" t="s">
        <v>32</v>
      </c>
      <c r="M15471" s="120" t="s">
        <v>78</v>
      </c>
    </row>
    <row r="15472" spans="1:15">
      <c r="A15472" s="116">
        <v>15472</v>
      </c>
      <c r="B15472" s="129">
        <v>44606</v>
      </c>
      <c r="D15472" s="120" t="s">
        <v>34179</v>
      </c>
      <c r="E15472" s="120" t="s">
        <v>34487</v>
      </c>
      <c r="F15472" s="209" t="s">
        <v>34488</v>
      </c>
      <c r="G15472" s="119" t="s">
        <v>34489</v>
      </c>
      <c r="H15472" s="121" t="s">
        <v>41</v>
      </c>
      <c r="I15472" s="121" t="s">
        <v>30</v>
      </c>
      <c r="J15472" s="121" t="s">
        <v>7131</v>
      </c>
      <c r="K15472" s="121" t="s">
        <v>65</v>
      </c>
      <c r="L15472" s="157" t="s">
        <v>32</v>
      </c>
      <c r="M15472" s="120" t="s">
        <v>78</v>
      </c>
    </row>
    <row r="15473" spans="1:14" ht="27.6">
      <c r="A15473" s="116">
        <v>15473</v>
      </c>
      <c r="B15473" s="129">
        <v>44606</v>
      </c>
      <c r="D15473" s="120" t="s">
        <v>34179</v>
      </c>
      <c r="E15473" s="120" t="s">
        <v>34490</v>
      </c>
      <c r="F15473" s="209" t="s">
        <v>34491</v>
      </c>
      <c r="G15473" s="119" t="s">
        <v>34492</v>
      </c>
      <c r="H15473" s="121" t="s">
        <v>97</v>
      </c>
      <c r="K15473" s="121" t="s">
        <v>65</v>
      </c>
      <c r="L15473" s="157" t="s">
        <v>32</v>
      </c>
      <c r="M15473" s="120" t="s">
        <v>33</v>
      </c>
    </row>
    <row r="15474" spans="1:14" ht="27.6">
      <c r="A15474" s="116">
        <v>15474</v>
      </c>
      <c r="B15474" s="129">
        <v>44606</v>
      </c>
      <c r="D15474" s="120" t="s">
        <v>34179</v>
      </c>
      <c r="E15474" s="120" t="s">
        <v>34493</v>
      </c>
      <c r="F15474" s="209" t="s">
        <v>34494</v>
      </c>
      <c r="G15474" s="119" t="s">
        <v>1033</v>
      </c>
      <c r="H15474" s="121" t="s">
        <v>29</v>
      </c>
      <c r="I15474" s="121" t="s">
        <v>30</v>
      </c>
      <c r="J15474" s="121" t="s">
        <v>77</v>
      </c>
      <c r="K15474" s="121" t="s">
        <v>65</v>
      </c>
      <c r="L15474" s="157" t="s">
        <v>32</v>
      </c>
      <c r="M15474" s="120" t="s">
        <v>78</v>
      </c>
    </row>
    <row r="15475" spans="1:14" ht="27.6">
      <c r="A15475" s="116">
        <v>15475</v>
      </c>
      <c r="B15475" s="129">
        <v>44606</v>
      </c>
      <c r="D15475" s="120" t="s">
        <v>34179</v>
      </c>
      <c r="E15475" s="120" t="s">
        <v>34495</v>
      </c>
      <c r="F15475" s="209" t="s">
        <v>34496</v>
      </c>
      <c r="G15475" s="119" t="s">
        <v>34497</v>
      </c>
      <c r="H15475" s="121" t="s">
        <v>1173</v>
      </c>
      <c r="I15475" s="121" t="s">
        <v>30</v>
      </c>
      <c r="J15475" s="121" t="s">
        <v>7142</v>
      </c>
      <c r="K15475" s="121" t="s">
        <v>65</v>
      </c>
      <c r="L15475" s="157" t="s">
        <v>32</v>
      </c>
      <c r="M15475" s="120" t="s">
        <v>33</v>
      </c>
    </row>
    <row r="15476" spans="1:14">
      <c r="A15476" s="116">
        <v>15476</v>
      </c>
      <c r="B15476" s="129">
        <v>44588</v>
      </c>
      <c r="D15476" s="120" t="s">
        <v>25</v>
      </c>
      <c r="E15476" s="120" t="s">
        <v>34498</v>
      </c>
      <c r="F15476" s="209" t="s">
        <v>34499</v>
      </c>
      <c r="G15476" s="119" t="s">
        <v>12142</v>
      </c>
      <c r="H15476" s="121" t="s">
        <v>192</v>
      </c>
      <c r="I15476" s="121" t="s">
        <v>30</v>
      </c>
      <c r="J15476" s="121" t="s">
        <v>87</v>
      </c>
      <c r="K15476" s="121" t="s">
        <v>65</v>
      </c>
      <c r="L15476" s="157" t="s">
        <v>32</v>
      </c>
      <c r="M15476" s="120" t="s">
        <v>33</v>
      </c>
    </row>
    <row r="15477" spans="1:14">
      <c r="A15477" s="116">
        <v>15477</v>
      </c>
      <c r="B15477" s="129">
        <v>44588</v>
      </c>
      <c r="D15477" s="120" t="s">
        <v>25</v>
      </c>
      <c r="E15477" s="120" t="s">
        <v>34500</v>
      </c>
      <c r="F15477" s="209" t="s">
        <v>34501</v>
      </c>
      <c r="G15477" s="119" t="s">
        <v>34502</v>
      </c>
      <c r="H15477" s="121" t="s">
        <v>41</v>
      </c>
      <c r="I15477" s="121" t="s">
        <v>30</v>
      </c>
      <c r="J15477" s="121" t="s">
        <v>435</v>
      </c>
      <c r="K15477" s="121" t="s">
        <v>65</v>
      </c>
      <c r="L15477" s="157" t="s">
        <v>32</v>
      </c>
      <c r="M15477" s="120" t="s">
        <v>78</v>
      </c>
    </row>
    <row r="15478" spans="1:14">
      <c r="A15478" s="116">
        <v>15478</v>
      </c>
      <c r="B15478" s="129">
        <v>44588</v>
      </c>
      <c r="D15478" s="120" t="s">
        <v>25</v>
      </c>
      <c r="E15478" s="120" t="s">
        <v>34503</v>
      </c>
      <c r="F15478" s="209" t="s">
        <v>34504</v>
      </c>
      <c r="G15478" s="119" t="s">
        <v>34505</v>
      </c>
      <c r="H15478" s="121" t="s">
        <v>140</v>
      </c>
      <c r="I15478" s="121" t="s">
        <v>42</v>
      </c>
      <c r="J15478" s="121" t="s">
        <v>375</v>
      </c>
      <c r="K15478" s="121" t="s">
        <v>65</v>
      </c>
      <c r="L15478" s="157" t="s">
        <v>32</v>
      </c>
      <c r="M15478" s="120" t="s">
        <v>33</v>
      </c>
    </row>
    <row r="15479" spans="1:14" ht="27.6">
      <c r="A15479" s="116">
        <v>15479</v>
      </c>
      <c r="B15479" s="129">
        <v>44588</v>
      </c>
      <c r="D15479" s="120" t="s">
        <v>25</v>
      </c>
      <c r="E15479" s="120" t="s">
        <v>34506</v>
      </c>
      <c r="F15479" s="209" t="s">
        <v>34507</v>
      </c>
      <c r="G15479" s="119" t="s">
        <v>11297</v>
      </c>
      <c r="H15479" s="121" t="s">
        <v>140</v>
      </c>
      <c r="I15479" s="121" t="s">
        <v>30</v>
      </c>
      <c r="J15479" s="121" t="s">
        <v>5018</v>
      </c>
      <c r="K15479" s="121" t="s">
        <v>65</v>
      </c>
      <c r="L15479" s="157" t="s">
        <v>32</v>
      </c>
      <c r="M15479" s="120" t="s">
        <v>78</v>
      </c>
    </row>
    <row r="15480" spans="1:14">
      <c r="A15480" s="116">
        <v>15480</v>
      </c>
      <c r="B15480" s="129">
        <v>44606</v>
      </c>
      <c r="D15480" s="120" t="s">
        <v>34132</v>
      </c>
      <c r="E15480" s="120" t="s">
        <v>34508</v>
      </c>
      <c r="F15480" s="209" t="s">
        <v>17325</v>
      </c>
      <c r="G15480" s="119" t="s">
        <v>27344</v>
      </c>
      <c r="H15480" s="121" t="s">
        <v>1173</v>
      </c>
      <c r="I15480" s="121" t="s">
        <v>42</v>
      </c>
      <c r="J15480" s="121" t="s">
        <v>199</v>
      </c>
      <c r="K15480" s="121" t="s">
        <v>65</v>
      </c>
      <c r="L15480" s="157" t="s">
        <v>32</v>
      </c>
      <c r="M15480" s="120" t="s">
        <v>78</v>
      </c>
    </row>
    <row r="15481" spans="1:14" ht="27.6">
      <c r="A15481" s="116">
        <v>15481</v>
      </c>
      <c r="B15481" s="129">
        <v>44606</v>
      </c>
      <c r="D15481" s="120" t="s">
        <v>34132</v>
      </c>
      <c r="E15481" s="120" t="s">
        <v>34509</v>
      </c>
      <c r="F15481" s="209" t="s">
        <v>34510</v>
      </c>
      <c r="G15481" s="119" t="s">
        <v>4968</v>
      </c>
      <c r="H15481" s="121" t="s">
        <v>53</v>
      </c>
      <c r="I15481" s="121" t="s">
        <v>42</v>
      </c>
      <c r="J15481" s="121" t="s">
        <v>2268</v>
      </c>
      <c r="K15481" s="121" t="s">
        <v>65</v>
      </c>
      <c r="L15481" s="157" t="s">
        <v>32</v>
      </c>
      <c r="M15481" s="120" t="s">
        <v>33</v>
      </c>
      <c r="N15481" s="131">
        <v>44614</v>
      </c>
    </row>
    <row r="15482" spans="1:14">
      <c r="A15482" s="116">
        <v>15482</v>
      </c>
      <c r="B15482" s="129">
        <v>44606</v>
      </c>
      <c r="D15482" s="120" t="s">
        <v>34132</v>
      </c>
      <c r="E15482" s="116" t="s">
        <v>12546</v>
      </c>
      <c r="F15482" s="209" t="s">
        <v>34511</v>
      </c>
      <c r="G15482" s="119" t="s">
        <v>4968</v>
      </c>
      <c r="H15482" s="121" t="s">
        <v>53</v>
      </c>
      <c r="I15482" s="121" t="s">
        <v>30</v>
      </c>
      <c r="J15482" s="121" t="s">
        <v>19954</v>
      </c>
      <c r="K15482" s="121" t="s">
        <v>65</v>
      </c>
      <c r="L15482" s="157" t="s">
        <v>32</v>
      </c>
      <c r="M15482" s="120" t="s">
        <v>78</v>
      </c>
    </row>
    <row r="15483" spans="1:14">
      <c r="A15483" s="116">
        <v>15483</v>
      </c>
      <c r="B15483" s="129">
        <v>44606</v>
      </c>
      <c r="D15483" s="120" t="s">
        <v>34132</v>
      </c>
      <c r="E15483" s="120" t="s">
        <v>34512</v>
      </c>
      <c r="F15483" s="209" t="s">
        <v>175</v>
      </c>
      <c r="G15483" s="119" t="s">
        <v>4968</v>
      </c>
      <c r="H15483" s="121" t="s">
        <v>53</v>
      </c>
      <c r="I15483" s="121" t="s">
        <v>63</v>
      </c>
      <c r="J15483" s="121" t="s">
        <v>328</v>
      </c>
      <c r="K15483" s="121" t="s">
        <v>65</v>
      </c>
      <c r="L15483" s="157" t="s">
        <v>32</v>
      </c>
      <c r="M15483" s="120" t="s">
        <v>78</v>
      </c>
    </row>
    <row r="15484" spans="1:14" ht="27.6">
      <c r="A15484" s="116">
        <v>15484</v>
      </c>
      <c r="B15484" s="129">
        <v>44606</v>
      </c>
      <c r="D15484" s="120" t="s">
        <v>34132</v>
      </c>
      <c r="E15484" s="120" t="s">
        <v>34513</v>
      </c>
      <c r="F15484" s="209" t="s">
        <v>34514</v>
      </c>
      <c r="G15484" s="119" t="s">
        <v>34515</v>
      </c>
      <c r="H15484" s="121" t="s">
        <v>76</v>
      </c>
      <c r="I15484" s="121" t="s">
        <v>30</v>
      </c>
      <c r="J15484" s="121" t="s">
        <v>31</v>
      </c>
      <c r="K15484" s="121" t="s">
        <v>65</v>
      </c>
      <c r="L15484" s="157" t="s">
        <v>32</v>
      </c>
      <c r="M15484" s="120" t="s">
        <v>33</v>
      </c>
    </row>
    <row r="15485" spans="1:14">
      <c r="A15485" s="116">
        <v>15485</v>
      </c>
      <c r="B15485" s="129">
        <v>44606</v>
      </c>
      <c r="D15485" s="120" t="s">
        <v>34132</v>
      </c>
      <c r="E15485" s="120" t="s">
        <v>34516</v>
      </c>
      <c r="F15485" s="209" t="s">
        <v>34517</v>
      </c>
      <c r="G15485" s="119" t="s">
        <v>24269</v>
      </c>
      <c r="H15485" s="121" t="s">
        <v>53</v>
      </c>
      <c r="I15485" s="121" t="s">
        <v>42</v>
      </c>
      <c r="J15485" s="121" t="s">
        <v>91</v>
      </c>
      <c r="K15485" s="121" t="s">
        <v>65</v>
      </c>
      <c r="L15485" s="157" t="s">
        <v>32</v>
      </c>
      <c r="M15485" s="120" t="s">
        <v>78</v>
      </c>
    </row>
    <row r="15486" spans="1:14">
      <c r="A15486" s="116">
        <v>15486</v>
      </c>
      <c r="B15486" s="129">
        <v>44606</v>
      </c>
      <c r="D15486" s="120" t="s">
        <v>34132</v>
      </c>
      <c r="E15486" s="120" t="s">
        <v>34518</v>
      </c>
      <c r="F15486" s="209" t="s">
        <v>158</v>
      </c>
      <c r="G15486" s="119" t="s">
        <v>19651</v>
      </c>
      <c r="H15486" s="121" t="s">
        <v>140</v>
      </c>
      <c r="I15486" s="121" t="s">
        <v>30</v>
      </c>
      <c r="J15486" s="121" t="s">
        <v>8925</v>
      </c>
      <c r="K15486" s="121" t="s">
        <v>65</v>
      </c>
      <c r="L15486" s="157" t="s">
        <v>32</v>
      </c>
      <c r="M15486" s="120" t="s">
        <v>78</v>
      </c>
    </row>
    <row r="15487" spans="1:14" ht="27.6">
      <c r="A15487" s="116">
        <v>15487</v>
      </c>
      <c r="B15487" s="129">
        <v>44606</v>
      </c>
      <c r="D15487" s="120" t="s">
        <v>34132</v>
      </c>
      <c r="E15487" s="120" t="s">
        <v>34519</v>
      </c>
      <c r="F15487" s="209" t="s">
        <v>34520</v>
      </c>
      <c r="G15487" s="119" t="s">
        <v>16688</v>
      </c>
      <c r="H15487" s="121" t="s">
        <v>41</v>
      </c>
      <c r="I15487" s="121" t="s">
        <v>30</v>
      </c>
      <c r="J15487" s="121" t="s">
        <v>17468</v>
      </c>
      <c r="K15487" s="121" t="s">
        <v>65</v>
      </c>
      <c r="L15487" s="157" t="s">
        <v>32</v>
      </c>
      <c r="M15487" s="120" t="s">
        <v>78</v>
      </c>
    </row>
    <row r="15488" spans="1:14" ht="27.6">
      <c r="A15488" s="116">
        <v>15488</v>
      </c>
      <c r="B15488" s="129">
        <v>44606</v>
      </c>
      <c r="D15488" s="120" t="s">
        <v>34132</v>
      </c>
      <c r="E15488" s="120" t="s">
        <v>34521</v>
      </c>
      <c r="F15488" s="209" t="s">
        <v>34522</v>
      </c>
      <c r="G15488" s="119" t="s">
        <v>34523</v>
      </c>
      <c r="H15488" s="121" t="s">
        <v>76</v>
      </c>
      <c r="I15488" s="121" t="s">
        <v>30</v>
      </c>
      <c r="J15488" s="121" t="s">
        <v>77</v>
      </c>
      <c r="K15488" s="121" t="s">
        <v>65</v>
      </c>
      <c r="L15488" s="157" t="s">
        <v>32</v>
      </c>
      <c r="M15488" s="120" t="s">
        <v>78</v>
      </c>
    </row>
    <row r="15489" spans="1:14">
      <c r="A15489" s="116">
        <v>15489</v>
      </c>
      <c r="B15489" s="129">
        <v>44606</v>
      </c>
      <c r="D15489" s="120" t="s">
        <v>34132</v>
      </c>
      <c r="E15489" s="120" t="s">
        <v>34524</v>
      </c>
      <c r="F15489" s="209" t="s">
        <v>34525</v>
      </c>
      <c r="G15489" s="119" t="s">
        <v>20862</v>
      </c>
      <c r="H15489" s="121" t="s">
        <v>76</v>
      </c>
      <c r="I15489" s="121" t="s">
        <v>30</v>
      </c>
      <c r="J15489" s="121" t="s">
        <v>5018</v>
      </c>
      <c r="K15489" s="121" t="s">
        <v>65</v>
      </c>
      <c r="L15489" s="157" t="s">
        <v>32</v>
      </c>
      <c r="M15489" s="120" t="s">
        <v>78</v>
      </c>
    </row>
    <row r="15490" spans="1:14" ht="27.6">
      <c r="A15490" s="116">
        <v>15490</v>
      </c>
      <c r="B15490" s="129">
        <v>44606</v>
      </c>
      <c r="D15490" s="120" t="s">
        <v>34132</v>
      </c>
      <c r="E15490" s="120" t="s">
        <v>34526</v>
      </c>
      <c r="F15490" s="209" t="s">
        <v>34527</v>
      </c>
      <c r="G15490" s="142" t="s">
        <v>32447</v>
      </c>
      <c r="H15490" s="121" t="s">
        <v>140</v>
      </c>
      <c r="I15490" s="121" t="s">
        <v>30</v>
      </c>
      <c r="J15490" s="121" t="s">
        <v>7216</v>
      </c>
      <c r="K15490" s="121" t="s">
        <v>65</v>
      </c>
      <c r="L15490" s="157" t="s">
        <v>32</v>
      </c>
      <c r="M15490" s="120" t="s">
        <v>78</v>
      </c>
    </row>
    <row r="15491" spans="1:14">
      <c r="A15491" s="116">
        <v>15491</v>
      </c>
      <c r="B15491" s="129">
        <v>44606</v>
      </c>
      <c r="D15491" s="120" t="s">
        <v>34132</v>
      </c>
      <c r="E15491" s="120" t="s">
        <v>34528</v>
      </c>
      <c r="F15491" s="209" t="s">
        <v>34529</v>
      </c>
      <c r="G15491" s="142" t="s">
        <v>816</v>
      </c>
      <c r="H15491" s="121" t="s">
        <v>76</v>
      </c>
      <c r="I15491" s="121" t="s">
        <v>30</v>
      </c>
      <c r="J15491" s="121" t="s">
        <v>34147</v>
      </c>
      <c r="K15491" s="121" t="s">
        <v>65</v>
      </c>
      <c r="L15491" s="157" t="s">
        <v>32</v>
      </c>
      <c r="M15491" s="120" t="s">
        <v>78</v>
      </c>
    </row>
    <row r="15492" spans="1:14" ht="27.6">
      <c r="A15492" s="116">
        <v>15492</v>
      </c>
      <c r="B15492" s="129">
        <v>44606</v>
      </c>
      <c r="D15492" s="120" t="s">
        <v>34132</v>
      </c>
      <c r="E15492" s="120" t="s">
        <v>34530</v>
      </c>
      <c r="F15492" s="209" t="s">
        <v>34531</v>
      </c>
      <c r="G15492" s="142" t="s">
        <v>34532</v>
      </c>
      <c r="H15492" s="121" t="s">
        <v>160</v>
      </c>
      <c r="I15492" s="121" t="s">
        <v>30</v>
      </c>
      <c r="J15492" s="121" t="s">
        <v>34147</v>
      </c>
      <c r="K15492" s="121" t="s">
        <v>65</v>
      </c>
      <c r="L15492" s="157" t="s">
        <v>32</v>
      </c>
      <c r="M15492" s="120" t="s">
        <v>78</v>
      </c>
    </row>
    <row r="15493" spans="1:14" ht="27.6">
      <c r="A15493" s="116">
        <v>15493</v>
      </c>
      <c r="B15493" s="129">
        <v>44606</v>
      </c>
      <c r="D15493" s="120" t="s">
        <v>34132</v>
      </c>
      <c r="E15493" s="120" t="s">
        <v>34533</v>
      </c>
      <c r="F15493" s="209" t="s">
        <v>34534</v>
      </c>
      <c r="G15493" s="142" t="s">
        <v>34535</v>
      </c>
      <c r="H15493" s="121" t="s">
        <v>192</v>
      </c>
      <c r="I15493" s="121" t="s">
        <v>42</v>
      </c>
      <c r="J15493" s="121" t="s">
        <v>72</v>
      </c>
      <c r="K15493" s="121" t="s">
        <v>65</v>
      </c>
      <c r="L15493" s="157" t="s">
        <v>32</v>
      </c>
      <c r="M15493" s="120" t="s">
        <v>78</v>
      </c>
    </row>
    <row r="15494" spans="1:14" ht="27.6">
      <c r="A15494" s="116">
        <v>15494</v>
      </c>
      <c r="B15494" s="129">
        <v>44606</v>
      </c>
      <c r="D15494" s="120" t="s">
        <v>34132</v>
      </c>
      <c r="E15494" s="120" t="s">
        <v>34536</v>
      </c>
      <c r="F15494" s="209" t="s">
        <v>34537</v>
      </c>
      <c r="G15494" s="179" t="s">
        <v>34538</v>
      </c>
      <c r="H15494" s="121" t="s">
        <v>41</v>
      </c>
      <c r="I15494" s="121" t="s">
        <v>30</v>
      </c>
      <c r="J15494" s="121" t="s">
        <v>5135</v>
      </c>
      <c r="K15494" s="121" t="s">
        <v>65</v>
      </c>
      <c r="L15494" s="157" t="s">
        <v>32</v>
      </c>
      <c r="M15494" s="120" t="s">
        <v>33</v>
      </c>
      <c r="N15494" s="131">
        <v>44610</v>
      </c>
    </row>
    <row r="15495" spans="1:14">
      <c r="A15495" s="116">
        <v>15495</v>
      </c>
      <c r="B15495" s="129">
        <v>44606</v>
      </c>
      <c r="D15495" s="120" t="s">
        <v>34132</v>
      </c>
      <c r="E15495" s="120" t="s">
        <v>34539</v>
      </c>
      <c r="F15495" s="209" t="s">
        <v>19836</v>
      </c>
      <c r="G15495" s="142" t="s">
        <v>19201</v>
      </c>
      <c r="H15495" s="121" t="s">
        <v>76</v>
      </c>
      <c r="I15495" s="121" t="s">
        <v>30</v>
      </c>
      <c r="J15495" s="121" t="s">
        <v>77</v>
      </c>
      <c r="K15495" s="121" t="s">
        <v>65</v>
      </c>
      <c r="L15495" s="157" t="s">
        <v>32</v>
      </c>
      <c r="M15495" s="120" t="s">
        <v>78</v>
      </c>
    </row>
    <row r="15496" spans="1:14">
      <c r="A15496" s="116">
        <v>15496</v>
      </c>
      <c r="B15496" s="129">
        <v>44606</v>
      </c>
      <c r="D15496" s="120" t="s">
        <v>34132</v>
      </c>
      <c r="E15496" s="116" t="s">
        <v>34540</v>
      </c>
      <c r="F15496" s="209" t="s">
        <v>24555</v>
      </c>
      <c r="G15496" s="142" t="s">
        <v>1574</v>
      </c>
      <c r="H15496" s="116" t="s">
        <v>76</v>
      </c>
      <c r="I15496" s="121" t="s">
        <v>42</v>
      </c>
      <c r="J15496" s="121" t="s">
        <v>43</v>
      </c>
      <c r="K15496" s="121" t="s">
        <v>65</v>
      </c>
      <c r="L15496" s="157" t="s">
        <v>32</v>
      </c>
      <c r="M15496" s="120" t="s">
        <v>78</v>
      </c>
    </row>
    <row r="15497" spans="1:14" ht="27.6">
      <c r="A15497" s="116">
        <v>15497</v>
      </c>
      <c r="B15497" s="129">
        <v>44606</v>
      </c>
      <c r="D15497" s="120" t="s">
        <v>34132</v>
      </c>
      <c r="E15497" s="116" t="s">
        <v>34541</v>
      </c>
      <c r="F15497" s="209" t="s">
        <v>34542</v>
      </c>
      <c r="G15497" s="142" t="s">
        <v>34543</v>
      </c>
      <c r="H15497" s="121" t="s">
        <v>76</v>
      </c>
      <c r="I15497" s="121" t="s">
        <v>30</v>
      </c>
      <c r="J15497" s="121" t="s">
        <v>9623</v>
      </c>
      <c r="K15497" s="121" t="s">
        <v>65</v>
      </c>
      <c r="L15497" s="157" t="s">
        <v>32</v>
      </c>
      <c r="M15497" s="120" t="s">
        <v>33</v>
      </c>
    </row>
    <row r="15498" spans="1:14" ht="27.6">
      <c r="A15498" s="116">
        <v>15498</v>
      </c>
      <c r="B15498" s="129">
        <v>44606</v>
      </c>
      <c r="D15498" s="120" t="s">
        <v>34132</v>
      </c>
      <c r="E15498" s="120" t="s">
        <v>34544</v>
      </c>
      <c r="F15498" s="209" t="s">
        <v>34545</v>
      </c>
      <c r="G15498" s="142" t="s">
        <v>34546</v>
      </c>
      <c r="H15498" s="121" t="s">
        <v>76</v>
      </c>
      <c r="I15498" s="121" t="s">
        <v>30</v>
      </c>
      <c r="J15498" s="121" t="s">
        <v>5024</v>
      </c>
      <c r="K15498" s="121" t="s">
        <v>65</v>
      </c>
      <c r="L15498" s="157" t="s">
        <v>32</v>
      </c>
      <c r="M15498" s="120" t="s">
        <v>78</v>
      </c>
    </row>
    <row r="15499" spans="1:14" ht="27.6">
      <c r="A15499" s="116">
        <v>15499</v>
      </c>
      <c r="B15499" s="129">
        <v>44606</v>
      </c>
      <c r="D15499" s="120" t="s">
        <v>34132</v>
      </c>
      <c r="E15499" s="120" t="s">
        <v>34547</v>
      </c>
      <c r="F15499" s="209" t="s">
        <v>34548</v>
      </c>
      <c r="G15499" s="119" t="s">
        <v>34549</v>
      </c>
      <c r="H15499" s="121" t="s">
        <v>76</v>
      </c>
      <c r="I15499" s="121" t="s">
        <v>63</v>
      </c>
      <c r="J15499" s="121" t="s">
        <v>328</v>
      </c>
      <c r="K15499" s="121" t="s">
        <v>65</v>
      </c>
      <c r="L15499" s="157" t="s">
        <v>32</v>
      </c>
      <c r="M15499" s="120" t="s">
        <v>33</v>
      </c>
      <c r="N15499" s="131">
        <v>44608</v>
      </c>
    </row>
    <row r="15500" spans="1:14" ht="27.6">
      <c r="A15500" s="116">
        <v>15500</v>
      </c>
      <c r="B15500" s="129">
        <v>44606</v>
      </c>
      <c r="D15500" s="120" t="s">
        <v>252</v>
      </c>
      <c r="E15500" s="120" t="s">
        <v>34550</v>
      </c>
      <c r="F15500" s="209" t="s">
        <v>34551</v>
      </c>
      <c r="G15500" s="119" t="s">
        <v>34552</v>
      </c>
      <c r="H15500" s="121" t="s">
        <v>76</v>
      </c>
      <c r="I15500" s="121" t="s">
        <v>42</v>
      </c>
      <c r="J15500" s="121" t="s">
        <v>72</v>
      </c>
      <c r="K15500" s="121" t="s">
        <v>65</v>
      </c>
      <c r="L15500" s="157" t="s">
        <v>32</v>
      </c>
      <c r="M15500" s="120" t="s">
        <v>78</v>
      </c>
    </row>
    <row r="15501" spans="1:14">
      <c r="A15501" s="116">
        <v>15501</v>
      </c>
      <c r="B15501" s="129">
        <v>44606</v>
      </c>
      <c r="D15501" s="120" t="s">
        <v>252</v>
      </c>
      <c r="E15501" s="120" t="s">
        <v>34553</v>
      </c>
      <c r="F15501" s="209" t="s">
        <v>10820</v>
      </c>
      <c r="G15501" s="119" t="s">
        <v>34554</v>
      </c>
      <c r="H15501" s="121" t="s">
        <v>41</v>
      </c>
      <c r="I15501" s="121" t="s">
        <v>30</v>
      </c>
      <c r="J15501" s="121" t="s">
        <v>5018</v>
      </c>
      <c r="K15501" s="121" t="s">
        <v>584</v>
      </c>
      <c r="L15501" s="157" t="s">
        <v>32</v>
      </c>
      <c r="M15501" s="120" t="s">
        <v>78</v>
      </c>
    </row>
    <row r="15502" spans="1:14">
      <c r="A15502" s="116">
        <v>15502</v>
      </c>
      <c r="B15502" s="129">
        <v>44606</v>
      </c>
      <c r="D15502" s="120" t="s">
        <v>252</v>
      </c>
      <c r="E15502" s="120" t="s">
        <v>34555</v>
      </c>
      <c r="F15502" s="209" t="s">
        <v>34556</v>
      </c>
      <c r="G15502" s="119" t="s">
        <v>34557</v>
      </c>
      <c r="H15502" s="121" t="s">
        <v>53</v>
      </c>
      <c r="I15502" s="121" t="s">
        <v>30</v>
      </c>
      <c r="J15502" s="121" t="s">
        <v>7216</v>
      </c>
      <c r="K15502" s="121" t="s">
        <v>65</v>
      </c>
      <c r="L15502" s="157" t="s">
        <v>32</v>
      </c>
      <c r="M15502" s="120" t="s">
        <v>78</v>
      </c>
    </row>
    <row r="15503" spans="1:14">
      <c r="A15503" s="116">
        <v>15503</v>
      </c>
      <c r="B15503" s="129">
        <v>44606</v>
      </c>
      <c r="D15503" s="120" t="s">
        <v>252</v>
      </c>
      <c r="E15503" s="120" t="s">
        <v>34558</v>
      </c>
      <c r="F15503" s="209" t="s">
        <v>34559</v>
      </c>
      <c r="G15503" s="119" t="s">
        <v>6500</v>
      </c>
      <c r="H15503" s="121" t="s">
        <v>29</v>
      </c>
      <c r="I15503" s="121" t="s">
        <v>42</v>
      </c>
      <c r="J15503" s="121" t="s">
        <v>43</v>
      </c>
      <c r="K15503" s="121" t="s">
        <v>65</v>
      </c>
      <c r="L15503" s="157" t="s">
        <v>32</v>
      </c>
      <c r="M15503" s="120" t="s">
        <v>78</v>
      </c>
    </row>
    <row r="15504" spans="1:14">
      <c r="A15504" s="116">
        <v>15504</v>
      </c>
      <c r="B15504" s="129">
        <v>44606</v>
      </c>
      <c r="D15504" s="120" t="s">
        <v>252</v>
      </c>
      <c r="E15504" s="120" t="s">
        <v>34560</v>
      </c>
      <c r="F15504" s="209" t="s">
        <v>8143</v>
      </c>
      <c r="G15504" s="119" t="s">
        <v>34561</v>
      </c>
      <c r="H15504" s="121" t="s">
        <v>344</v>
      </c>
      <c r="I15504" s="121" t="s">
        <v>30</v>
      </c>
      <c r="J15504" s="121" t="s">
        <v>77</v>
      </c>
      <c r="K15504" s="121" t="s">
        <v>65</v>
      </c>
      <c r="L15504" s="157" t="s">
        <v>32</v>
      </c>
      <c r="M15504" s="120" t="s">
        <v>33</v>
      </c>
      <c r="N15504" s="131">
        <v>44607</v>
      </c>
    </row>
    <row r="15505" spans="1:15">
      <c r="A15505" s="116">
        <v>15505</v>
      </c>
      <c r="B15505" s="129">
        <v>44606</v>
      </c>
      <c r="D15505" s="120" t="s">
        <v>252</v>
      </c>
      <c r="E15505" s="120" t="s">
        <v>34562</v>
      </c>
      <c r="F15505" s="209" t="s">
        <v>34563</v>
      </c>
      <c r="G15505" s="119" t="s">
        <v>34564</v>
      </c>
      <c r="H15505" s="121" t="s">
        <v>160</v>
      </c>
      <c r="I15505" s="121" t="s">
        <v>30</v>
      </c>
      <c r="J15505" s="121" t="s">
        <v>7280</v>
      </c>
      <c r="K15505" s="121" t="s">
        <v>65</v>
      </c>
      <c r="L15505" s="157" t="s">
        <v>32</v>
      </c>
      <c r="M15505" s="120" t="s">
        <v>78</v>
      </c>
    </row>
    <row r="15506" spans="1:15" ht="27.6">
      <c r="A15506" s="116">
        <v>15506</v>
      </c>
      <c r="B15506" s="129">
        <v>44606</v>
      </c>
      <c r="D15506" s="120" t="s">
        <v>252</v>
      </c>
      <c r="E15506" s="120" t="s">
        <v>34565</v>
      </c>
      <c r="F15506" s="209" t="s">
        <v>34566</v>
      </c>
      <c r="G15506" s="119" t="s">
        <v>14335</v>
      </c>
      <c r="H15506" s="121" t="s">
        <v>53</v>
      </c>
      <c r="I15506" s="121" t="s">
        <v>63</v>
      </c>
      <c r="J15506" s="121" t="s">
        <v>323</v>
      </c>
      <c r="K15506" s="121" t="s">
        <v>65</v>
      </c>
      <c r="L15506" s="157" t="s">
        <v>32</v>
      </c>
      <c r="M15506" s="120" t="s">
        <v>33</v>
      </c>
      <c r="N15506" s="131">
        <v>44621</v>
      </c>
    </row>
    <row r="15507" spans="1:15">
      <c r="A15507" s="116">
        <v>15507</v>
      </c>
      <c r="B15507" s="129">
        <v>44606</v>
      </c>
      <c r="D15507" s="120" t="s">
        <v>252</v>
      </c>
      <c r="E15507" s="120" t="s">
        <v>34567</v>
      </c>
      <c r="F15507" s="209" t="s">
        <v>34568</v>
      </c>
      <c r="G15507" s="119" t="s">
        <v>34569</v>
      </c>
      <c r="H15507" s="121" t="s">
        <v>53</v>
      </c>
      <c r="I15507" s="121" t="s">
        <v>30</v>
      </c>
      <c r="J15507" s="121" t="s">
        <v>5018</v>
      </c>
      <c r="K15507" s="121" t="s">
        <v>65</v>
      </c>
      <c r="L15507" s="157" t="s">
        <v>32</v>
      </c>
      <c r="M15507" s="120" t="s">
        <v>78</v>
      </c>
    </row>
    <row r="15508" spans="1:15" ht="27.6">
      <c r="A15508" s="116">
        <v>15508</v>
      </c>
      <c r="B15508" s="129">
        <v>44606</v>
      </c>
      <c r="D15508" s="120" t="s">
        <v>252</v>
      </c>
      <c r="E15508" s="120" t="s">
        <v>34570</v>
      </c>
      <c r="F15508" s="209" t="s">
        <v>34571</v>
      </c>
      <c r="G15508" s="119" t="s">
        <v>34572</v>
      </c>
      <c r="H15508" s="121" t="s">
        <v>1173</v>
      </c>
      <c r="I15508" s="121" t="s">
        <v>30</v>
      </c>
      <c r="J15508" s="121" t="s">
        <v>7142</v>
      </c>
      <c r="K15508" s="121" t="s">
        <v>65</v>
      </c>
      <c r="L15508" s="157" t="s">
        <v>32</v>
      </c>
      <c r="M15508" s="120" t="s">
        <v>78</v>
      </c>
    </row>
    <row r="15509" spans="1:15" ht="27.6">
      <c r="A15509" s="116">
        <v>15509</v>
      </c>
      <c r="B15509" s="129">
        <v>44606</v>
      </c>
      <c r="D15509" s="120" t="s">
        <v>252</v>
      </c>
      <c r="E15509" s="120" t="s">
        <v>34573</v>
      </c>
      <c r="F15509" s="209" t="s">
        <v>34574</v>
      </c>
      <c r="G15509" s="119" t="s">
        <v>8801</v>
      </c>
      <c r="H15509" s="121" t="s">
        <v>86</v>
      </c>
      <c r="I15509" s="121" t="s">
        <v>30</v>
      </c>
      <c r="J15509" s="121" t="s">
        <v>7216</v>
      </c>
      <c r="K15509" s="121" t="s">
        <v>65</v>
      </c>
      <c r="L15509" s="157" t="s">
        <v>32</v>
      </c>
      <c r="M15509" s="120" t="s">
        <v>78</v>
      </c>
    </row>
    <row r="15510" spans="1:15">
      <c r="A15510" s="116">
        <v>15510</v>
      </c>
      <c r="B15510" s="129">
        <v>44606</v>
      </c>
      <c r="D15510" s="120" t="s">
        <v>252</v>
      </c>
      <c r="E15510" s="120" t="s">
        <v>34575</v>
      </c>
      <c r="F15510" s="209" t="s">
        <v>34576</v>
      </c>
      <c r="G15510" s="119" t="s">
        <v>16225</v>
      </c>
      <c r="H15510" s="121" t="s">
        <v>29</v>
      </c>
      <c r="I15510" s="121" t="s">
        <v>30</v>
      </c>
      <c r="J15510" s="121" t="s">
        <v>435</v>
      </c>
      <c r="K15510" s="121" t="s">
        <v>65</v>
      </c>
      <c r="L15510" s="157" t="s">
        <v>32</v>
      </c>
      <c r="M15510" s="120" t="s">
        <v>78</v>
      </c>
    </row>
    <row r="15511" spans="1:15">
      <c r="A15511" s="116">
        <v>15511</v>
      </c>
      <c r="B15511" s="129">
        <v>44606</v>
      </c>
      <c r="D15511" s="120" t="s">
        <v>252</v>
      </c>
      <c r="E15511" s="120" t="s">
        <v>34577</v>
      </c>
      <c r="F15511" s="209" t="s">
        <v>34578</v>
      </c>
      <c r="G15511" s="119" t="s">
        <v>528</v>
      </c>
      <c r="H15511" s="121" t="s">
        <v>53</v>
      </c>
      <c r="I15511" s="121" t="s">
        <v>30</v>
      </c>
      <c r="J15511" s="121" t="s">
        <v>77</v>
      </c>
      <c r="K15511" s="121" t="s">
        <v>65</v>
      </c>
      <c r="L15511" s="157" t="s">
        <v>32</v>
      </c>
      <c r="M15511" s="120" t="s">
        <v>33</v>
      </c>
      <c r="N15511" s="131">
        <v>44607</v>
      </c>
    </row>
    <row r="15512" spans="1:15">
      <c r="A15512" s="116">
        <v>15512</v>
      </c>
      <c r="B15512" s="129">
        <v>44606</v>
      </c>
      <c r="D15512" s="120" t="s">
        <v>252</v>
      </c>
      <c r="E15512" s="120" t="s">
        <v>34579</v>
      </c>
      <c r="F15512" s="209" t="s">
        <v>34580</v>
      </c>
      <c r="G15512" s="119" t="s">
        <v>6269</v>
      </c>
      <c r="H15512" s="121" t="s">
        <v>53</v>
      </c>
      <c r="I15512" s="121" t="s">
        <v>30</v>
      </c>
      <c r="J15512" s="121" t="s">
        <v>1540</v>
      </c>
      <c r="K15512" s="121" t="s">
        <v>65</v>
      </c>
      <c r="L15512" s="157" t="s">
        <v>32</v>
      </c>
      <c r="M15512" s="120" t="s">
        <v>78</v>
      </c>
    </row>
    <row r="15513" spans="1:15" ht="14.4">
      <c r="A15513" s="116">
        <v>15513</v>
      </c>
      <c r="B15513" s="129">
        <v>44606</v>
      </c>
      <c r="D15513" s="120" t="s">
        <v>252</v>
      </c>
      <c r="E15513" t="s">
        <v>34581</v>
      </c>
      <c r="F15513" s="209" t="s">
        <v>10260</v>
      </c>
      <c r="G15513" s="119" t="s">
        <v>24167</v>
      </c>
      <c r="H15513" s="121" t="s">
        <v>53</v>
      </c>
      <c r="I15513" s="121" t="s">
        <v>30</v>
      </c>
      <c r="J15513" s="121" t="s">
        <v>3886</v>
      </c>
      <c r="K15513" s="121" t="s">
        <v>65</v>
      </c>
      <c r="L15513" s="157" t="s">
        <v>32</v>
      </c>
      <c r="M15513" s="120" t="s">
        <v>78</v>
      </c>
    </row>
    <row r="15514" spans="1:15">
      <c r="A15514" s="116">
        <v>15514</v>
      </c>
      <c r="B15514" s="129">
        <v>44606</v>
      </c>
      <c r="D15514" s="120" t="s">
        <v>252</v>
      </c>
      <c r="E15514" s="120" t="s">
        <v>34582</v>
      </c>
      <c r="F15514" s="209" t="s">
        <v>34583</v>
      </c>
      <c r="G15514" s="119" t="s">
        <v>34584</v>
      </c>
      <c r="H15514" s="121" t="s">
        <v>1173</v>
      </c>
      <c r="I15514" s="121" t="s">
        <v>30</v>
      </c>
      <c r="J15514" s="121" t="s">
        <v>529</v>
      </c>
      <c r="K15514" s="121" t="s">
        <v>65</v>
      </c>
      <c r="L15514" s="157" t="s">
        <v>32</v>
      </c>
      <c r="M15514" s="120" t="s">
        <v>78</v>
      </c>
    </row>
    <row r="15515" spans="1:15" ht="27.6">
      <c r="A15515" s="116">
        <v>15515</v>
      </c>
      <c r="B15515" s="129">
        <v>44606</v>
      </c>
      <c r="D15515" s="120" t="s">
        <v>252</v>
      </c>
      <c r="E15515" s="120" t="s">
        <v>34585</v>
      </c>
      <c r="F15515" s="209" t="s">
        <v>34586</v>
      </c>
      <c r="G15515" s="119" t="s">
        <v>6342</v>
      </c>
      <c r="H15515" s="121" t="s">
        <v>53</v>
      </c>
      <c r="I15515" s="121" t="s">
        <v>30</v>
      </c>
      <c r="J15515" s="121" t="s">
        <v>87</v>
      </c>
      <c r="K15515" s="121" t="s">
        <v>65</v>
      </c>
      <c r="L15515" s="157" t="s">
        <v>32</v>
      </c>
      <c r="M15515" s="120" t="s">
        <v>78</v>
      </c>
    </row>
    <row r="15516" spans="1:15" ht="14.4">
      <c r="A15516" s="116">
        <v>15516</v>
      </c>
      <c r="B15516" s="129">
        <v>44606</v>
      </c>
      <c r="D15516" s="120" t="s">
        <v>252</v>
      </c>
      <c r="E15516" t="s">
        <v>34587</v>
      </c>
      <c r="F15516" s="209" t="s">
        <v>761</v>
      </c>
      <c r="G15516" s="119" t="s">
        <v>34588</v>
      </c>
      <c r="H15516" s="121" t="s">
        <v>53</v>
      </c>
      <c r="I15516" s="121" t="s">
        <v>63</v>
      </c>
      <c r="J15516" s="121" t="s">
        <v>196</v>
      </c>
      <c r="K15516" s="121" t="s">
        <v>65</v>
      </c>
      <c r="L15516" s="157" t="s">
        <v>32</v>
      </c>
      <c r="M15516" s="120" t="s">
        <v>33</v>
      </c>
      <c r="N15516" s="131">
        <v>44607</v>
      </c>
      <c r="O15516" s="131">
        <v>44610</v>
      </c>
    </row>
    <row r="15517" spans="1:15">
      <c r="A15517" s="116">
        <v>15517</v>
      </c>
      <c r="B15517" s="129">
        <v>44606</v>
      </c>
      <c r="D15517" s="120" t="s">
        <v>252</v>
      </c>
      <c r="E15517" s="120" t="s">
        <v>34589</v>
      </c>
      <c r="F15517" s="209" t="s">
        <v>480</v>
      </c>
      <c r="G15517" s="119" t="s">
        <v>34590</v>
      </c>
      <c r="H15517" s="121" t="s">
        <v>1173</v>
      </c>
      <c r="I15517" s="121" t="s">
        <v>30</v>
      </c>
      <c r="J15517" s="121" t="s">
        <v>77</v>
      </c>
      <c r="K15517" s="121" t="s">
        <v>584</v>
      </c>
      <c r="L15517" s="157" t="s">
        <v>32</v>
      </c>
      <c r="M15517" s="120" t="s">
        <v>78</v>
      </c>
    </row>
    <row r="15518" spans="1:15">
      <c r="A15518" s="116">
        <v>15518</v>
      </c>
      <c r="B15518" s="129">
        <v>44606</v>
      </c>
      <c r="D15518" s="120" t="s">
        <v>252</v>
      </c>
      <c r="E15518" s="120" t="s">
        <v>34591</v>
      </c>
      <c r="F15518" s="209" t="s">
        <v>1023</v>
      </c>
      <c r="G15518" s="119" t="s">
        <v>34592</v>
      </c>
      <c r="H15518" s="121" t="s">
        <v>140</v>
      </c>
      <c r="I15518" s="121" t="s">
        <v>30</v>
      </c>
      <c r="J15518" s="121" t="s">
        <v>77</v>
      </c>
      <c r="K15518" s="121" t="s">
        <v>65</v>
      </c>
      <c r="L15518" s="157" t="s">
        <v>32</v>
      </c>
      <c r="M15518" s="120" t="s">
        <v>78</v>
      </c>
    </row>
    <row r="15519" spans="1:15">
      <c r="A15519" s="116">
        <v>15519</v>
      </c>
      <c r="B15519" s="129">
        <v>44606</v>
      </c>
      <c r="D15519" s="120" t="s">
        <v>252</v>
      </c>
      <c r="E15519" s="120" t="s">
        <v>34593</v>
      </c>
      <c r="F15519" s="209" t="s">
        <v>34594</v>
      </c>
      <c r="G15519" s="119" t="s">
        <v>16217</v>
      </c>
      <c r="H15519" s="121" t="s">
        <v>76</v>
      </c>
      <c r="I15519" s="121" t="s">
        <v>30</v>
      </c>
      <c r="J15519" s="121" t="s">
        <v>7087</v>
      </c>
      <c r="K15519" s="121" t="s">
        <v>65</v>
      </c>
      <c r="L15519" s="157" t="s">
        <v>32</v>
      </c>
      <c r="M15519" s="120" t="s">
        <v>78</v>
      </c>
    </row>
    <row r="15520" spans="1:15">
      <c r="A15520" s="116">
        <v>15520</v>
      </c>
      <c r="B15520" s="129">
        <v>44606</v>
      </c>
      <c r="D15520" s="120" t="s">
        <v>34179</v>
      </c>
      <c r="E15520" s="120" t="s">
        <v>34595</v>
      </c>
      <c r="F15520" s="209" t="s">
        <v>34596</v>
      </c>
      <c r="G15520" s="119" t="s">
        <v>34597</v>
      </c>
      <c r="H15520" s="121" t="s">
        <v>76</v>
      </c>
      <c r="I15520" s="121" t="s">
        <v>30</v>
      </c>
      <c r="J15520" s="121" t="s">
        <v>31</v>
      </c>
      <c r="K15520" s="121" t="s">
        <v>65</v>
      </c>
      <c r="L15520" s="157" t="s">
        <v>32</v>
      </c>
      <c r="M15520" s="120" t="s">
        <v>78</v>
      </c>
    </row>
    <row r="15521" spans="1:14">
      <c r="A15521" s="116">
        <v>15521</v>
      </c>
      <c r="B15521" s="129">
        <v>44606</v>
      </c>
      <c r="D15521" s="120" t="s">
        <v>34179</v>
      </c>
      <c r="E15521" s="120" t="s">
        <v>34598</v>
      </c>
      <c r="F15521" s="209" t="s">
        <v>34599</v>
      </c>
      <c r="G15521" s="119" t="s">
        <v>34600</v>
      </c>
      <c r="H15521" s="121" t="s">
        <v>344</v>
      </c>
      <c r="I15521" s="121" t="s">
        <v>30</v>
      </c>
      <c r="J15521" s="121" t="s">
        <v>31</v>
      </c>
      <c r="K15521" s="121" t="s">
        <v>65</v>
      </c>
      <c r="L15521" s="157" t="s">
        <v>32</v>
      </c>
      <c r="M15521" s="120" t="s">
        <v>78</v>
      </c>
    </row>
    <row r="15522" spans="1:14">
      <c r="A15522" s="116">
        <v>15522</v>
      </c>
      <c r="B15522" s="129">
        <v>44606</v>
      </c>
      <c r="D15522" s="120" t="s">
        <v>34179</v>
      </c>
      <c r="E15522" s="120" t="s">
        <v>34601</v>
      </c>
      <c r="F15522" s="209" t="s">
        <v>34602</v>
      </c>
      <c r="G15522" s="119" t="s">
        <v>24570</v>
      </c>
      <c r="H15522" s="121" t="s">
        <v>140</v>
      </c>
      <c r="I15522" s="121" t="s">
        <v>30</v>
      </c>
      <c r="J15522" s="121" t="s">
        <v>6396</v>
      </c>
      <c r="K15522" s="121" t="s">
        <v>65</v>
      </c>
      <c r="L15522" s="157" t="s">
        <v>32</v>
      </c>
      <c r="M15522" s="120" t="s">
        <v>33</v>
      </c>
    </row>
    <row r="15523" spans="1:14">
      <c r="A15523" s="116">
        <v>15523</v>
      </c>
      <c r="B15523" s="129">
        <v>44606</v>
      </c>
      <c r="D15523" s="120" t="s">
        <v>34179</v>
      </c>
      <c r="E15523" s="120" t="s">
        <v>34603</v>
      </c>
      <c r="F15523" s="209" t="s">
        <v>19836</v>
      </c>
      <c r="G15523" s="119" t="s">
        <v>34604</v>
      </c>
      <c r="H15523" s="121" t="s">
        <v>11315</v>
      </c>
      <c r="I15523" s="121" t="s">
        <v>30</v>
      </c>
      <c r="J15523" s="121" t="s">
        <v>1540</v>
      </c>
      <c r="K15523" s="121" t="s">
        <v>65</v>
      </c>
      <c r="L15523" s="157" t="s">
        <v>32</v>
      </c>
      <c r="M15523" s="120" t="s">
        <v>78</v>
      </c>
    </row>
    <row r="15524" spans="1:14">
      <c r="A15524" s="116">
        <v>15524</v>
      </c>
      <c r="B15524" s="129">
        <v>44606</v>
      </c>
      <c r="D15524" s="120" t="s">
        <v>34179</v>
      </c>
      <c r="E15524" s="120" t="s">
        <v>34605</v>
      </c>
      <c r="F15524" s="209" t="s">
        <v>23495</v>
      </c>
      <c r="G15524" s="119" t="s">
        <v>34606</v>
      </c>
      <c r="H15524" s="121" t="s">
        <v>160</v>
      </c>
      <c r="I15524" s="121" t="s">
        <v>30</v>
      </c>
      <c r="J15524" s="206" t="s">
        <v>7142</v>
      </c>
      <c r="K15524" s="121" t="s">
        <v>65</v>
      </c>
      <c r="L15524" s="157" t="s">
        <v>32</v>
      </c>
      <c r="M15524" s="120" t="s">
        <v>78</v>
      </c>
    </row>
    <row r="15525" spans="1:14">
      <c r="A15525" s="116">
        <v>15525</v>
      </c>
      <c r="B15525" s="129">
        <v>44606</v>
      </c>
      <c r="D15525" s="120" t="s">
        <v>34179</v>
      </c>
      <c r="E15525" s="120" t="s">
        <v>34607</v>
      </c>
      <c r="F15525" s="209" t="s">
        <v>9221</v>
      </c>
      <c r="G15525" s="119" t="s">
        <v>19801</v>
      </c>
      <c r="H15525" s="121" t="s">
        <v>140</v>
      </c>
      <c r="I15525" s="121" t="s">
        <v>30</v>
      </c>
      <c r="J15525" s="121" t="s">
        <v>77</v>
      </c>
      <c r="K15525" s="121" t="s">
        <v>65</v>
      </c>
      <c r="L15525" s="157" t="s">
        <v>32</v>
      </c>
      <c r="M15525" s="120" t="s">
        <v>78</v>
      </c>
    </row>
    <row r="15526" spans="1:14" ht="27.6">
      <c r="A15526" s="116">
        <v>15526</v>
      </c>
      <c r="B15526" s="129">
        <v>44606</v>
      </c>
      <c r="D15526" s="120" t="s">
        <v>34179</v>
      </c>
      <c r="E15526" s="120" t="s">
        <v>34608</v>
      </c>
      <c r="F15526" s="209" t="s">
        <v>34609</v>
      </c>
      <c r="G15526" s="119" t="s">
        <v>34606</v>
      </c>
      <c r="H15526" s="121" t="s">
        <v>160</v>
      </c>
      <c r="I15526" s="121" t="s">
        <v>30</v>
      </c>
      <c r="J15526" s="206" t="s">
        <v>7142</v>
      </c>
      <c r="K15526" s="121" t="s">
        <v>65</v>
      </c>
      <c r="L15526" s="157" t="s">
        <v>32</v>
      </c>
      <c r="M15526" s="120" t="s">
        <v>78</v>
      </c>
    </row>
    <row r="15527" spans="1:14" ht="27.6">
      <c r="A15527" s="116">
        <v>15527</v>
      </c>
      <c r="B15527" s="129">
        <v>44606</v>
      </c>
      <c r="D15527" s="120" t="s">
        <v>34179</v>
      </c>
      <c r="E15527" s="120" t="s">
        <v>34610</v>
      </c>
      <c r="F15527" s="209" t="s">
        <v>34611</v>
      </c>
      <c r="G15527" s="119" t="s">
        <v>12531</v>
      </c>
      <c r="H15527" s="121" t="s">
        <v>140</v>
      </c>
      <c r="I15527" s="121" t="s">
        <v>30</v>
      </c>
      <c r="J15527" s="121" t="s">
        <v>34612</v>
      </c>
      <c r="K15527" s="121" t="s">
        <v>65</v>
      </c>
      <c r="L15527" s="157" t="s">
        <v>32</v>
      </c>
      <c r="M15527" s="120" t="s">
        <v>33</v>
      </c>
    </row>
    <row r="15528" spans="1:14">
      <c r="A15528" s="116">
        <v>15528</v>
      </c>
      <c r="B15528" s="129">
        <v>44607</v>
      </c>
      <c r="D15528" s="120" t="s">
        <v>252</v>
      </c>
      <c r="E15528" s="120" t="s">
        <v>34613</v>
      </c>
      <c r="F15528" s="209" t="s">
        <v>34614</v>
      </c>
      <c r="G15528" s="119" t="s">
        <v>2284</v>
      </c>
      <c r="H15528" s="121" t="s">
        <v>76</v>
      </c>
      <c r="I15528" s="121" t="s">
        <v>42</v>
      </c>
      <c r="J15528" s="121" t="s">
        <v>246</v>
      </c>
      <c r="K15528" s="121" t="s">
        <v>584</v>
      </c>
      <c r="L15528" s="157" t="s">
        <v>32</v>
      </c>
      <c r="M15528" s="120" t="s">
        <v>78</v>
      </c>
    </row>
    <row r="15529" spans="1:14">
      <c r="A15529" s="116">
        <v>15529</v>
      </c>
      <c r="B15529" s="129">
        <v>44607</v>
      </c>
      <c r="D15529" s="120" t="s">
        <v>252</v>
      </c>
      <c r="E15529" s="120" t="s">
        <v>34615</v>
      </c>
      <c r="F15529" s="209" t="s">
        <v>34616</v>
      </c>
      <c r="G15529" s="119" t="s">
        <v>34617</v>
      </c>
      <c r="H15529" s="121" t="s">
        <v>140</v>
      </c>
      <c r="I15529" s="121" t="s">
        <v>30</v>
      </c>
      <c r="J15529" s="121" t="s">
        <v>3749</v>
      </c>
      <c r="K15529" s="121" t="s">
        <v>65</v>
      </c>
      <c r="L15529" s="157" t="s">
        <v>32</v>
      </c>
    </row>
    <row r="15530" spans="1:14">
      <c r="A15530" s="116">
        <v>15530</v>
      </c>
      <c r="B15530" s="129">
        <v>44607</v>
      </c>
      <c r="D15530" s="120" t="s">
        <v>252</v>
      </c>
      <c r="E15530" s="120" t="s">
        <v>34618</v>
      </c>
      <c r="F15530" s="209" t="s">
        <v>14499</v>
      </c>
      <c r="G15530" s="119" t="s">
        <v>2753</v>
      </c>
      <c r="H15530" s="121" t="s">
        <v>192</v>
      </c>
      <c r="I15530" s="121" t="s">
        <v>30</v>
      </c>
      <c r="J15530" s="121" t="s">
        <v>7087</v>
      </c>
      <c r="K15530" s="121" t="s">
        <v>65</v>
      </c>
      <c r="L15530" s="157" t="s">
        <v>32</v>
      </c>
    </row>
    <row r="15531" spans="1:14">
      <c r="A15531" s="116">
        <v>15531</v>
      </c>
      <c r="B15531" s="129">
        <v>44613</v>
      </c>
      <c r="D15531" s="120" t="s">
        <v>252</v>
      </c>
      <c r="E15531" s="120" t="s">
        <v>34619</v>
      </c>
      <c r="F15531" s="209" t="s">
        <v>8790</v>
      </c>
      <c r="G15531" s="119" t="s">
        <v>229</v>
      </c>
      <c r="H15531" s="121" t="s">
        <v>76</v>
      </c>
      <c r="I15531" s="121" t="s">
        <v>30</v>
      </c>
      <c r="J15531" s="121" t="s">
        <v>87</v>
      </c>
      <c r="K15531" s="121" t="s">
        <v>65</v>
      </c>
      <c r="L15531" s="157" t="s">
        <v>32</v>
      </c>
      <c r="M15531" s="120" t="s">
        <v>33</v>
      </c>
      <c r="N15531" s="131">
        <v>44614</v>
      </c>
    </row>
    <row r="15532" spans="1:14">
      <c r="A15532" s="116">
        <v>15532</v>
      </c>
      <c r="B15532" s="129">
        <v>44613</v>
      </c>
      <c r="D15532" s="120" t="s">
        <v>252</v>
      </c>
      <c r="E15532" s="120" t="s">
        <v>34620</v>
      </c>
      <c r="F15532" s="209" t="s">
        <v>34621</v>
      </c>
      <c r="G15532" s="119" t="s">
        <v>34622</v>
      </c>
      <c r="H15532" s="121" t="s">
        <v>140</v>
      </c>
      <c r="I15532" s="121" t="s">
        <v>30</v>
      </c>
      <c r="J15532" s="121" t="s">
        <v>12326</v>
      </c>
      <c r="K15532" s="121" t="s">
        <v>65</v>
      </c>
      <c r="L15532" s="157" t="s">
        <v>32</v>
      </c>
      <c r="M15532" s="120" t="s">
        <v>78</v>
      </c>
    </row>
    <row r="15533" spans="1:14">
      <c r="A15533" s="116">
        <v>15533</v>
      </c>
      <c r="B15533" s="129">
        <v>44607</v>
      </c>
      <c r="D15533" s="120" t="s">
        <v>252</v>
      </c>
      <c r="E15533" s="120" t="s">
        <v>34623</v>
      </c>
      <c r="F15533" s="209" t="s">
        <v>34624</v>
      </c>
      <c r="G15533" s="119" t="s">
        <v>2731</v>
      </c>
      <c r="H15533" s="121" t="s">
        <v>86</v>
      </c>
      <c r="I15533" s="121" t="s">
        <v>42</v>
      </c>
      <c r="J15533" s="121" t="s">
        <v>2268</v>
      </c>
      <c r="K15533" s="121" t="s">
        <v>65</v>
      </c>
      <c r="L15533" s="157" t="s">
        <v>32</v>
      </c>
      <c r="M15533" s="120" t="s">
        <v>33</v>
      </c>
      <c r="N15533" s="131">
        <v>44608</v>
      </c>
    </row>
    <row r="15534" spans="1:14" ht="27.6">
      <c r="A15534" s="116">
        <v>15534</v>
      </c>
      <c r="B15534" s="129">
        <v>44613</v>
      </c>
      <c r="D15534" s="120" t="s">
        <v>252</v>
      </c>
      <c r="E15534" s="120" t="s">
        <v>34625</v>
      </c>
      <c r="F15534" s="209" t="s">
        <v>34626</v>
      </c>
      <c r="G15534" s="119" t="s">
        <v>34627</v>
      </c>
      <c r="H15534" s="121" t="s">
        <v>86</v>
      </c>
      <c r="I15534" s="121" t="s">
        <v>30</v>
      </c>
      <c r="J15534" s="121" t="s">
        <v>87</v>
      </c>
      <c r="K15534" s="121" t="s">
        <v>65</v>
      </c>
      <c r="L15534" s="157" t="s">
        <v>32</v>
      </c>
      <c r="M15534" s="120" t="s">
        <v>33</v>
      </c>
      <c r="N15534" s="131">
        <v>44614</v>
      </c>
    </row>
    <row r="15535" spans="1:14">
      <c r="A15535" s="116">
        <v>15535</v>
      </c>
      <c r="B15535" s="129">
        <v>44613</v>
      </c>
      <c r="D15535" s="120" t="s">
        <v>252</v>
      </c>
      <c r="E15535" s="120" t="s">
        <v>34628</v>
      </c>
      <c r="F15535" s="209" t="s">
        <v>8790</v>
      </c>
      <c r="G15535" s="119" t="s">
        <v>34629</v>
      </c>
      <c r="H15535" s="121" t="s">
        <v>192</v>
      </c>
      <c r="I15535" s="121" t="s">
        <v>30</v>
      </c>
      <c r="J15535" s="121" t="s">
        <v>435</v>
      </c>
      <c r="K15535" s="121" t="s">
        <v>65</v>
      </c>
      <c r="L15535" s="157" t="s">
        <v>32</v>
      </c>
      <c r="M15535" s="120" t="s">
        <v>33</v>
      </c>
      <c r="N15535" s="131">
        <v>44614</v>
      </c>
    </row>
    <row r="15536" spans="1:14">
      <c r="A15536" s="116">
        <v>15536</v>
      </c>
      <c r="B15536" s="129">
        <v>44613</v>
      </c>
      <c r="D15536" s="120" t="s">
        <v>252</v>
      </c>
      <c r="E15536" s="120" t="s">
        <v>34630</v>
      </c>
      <c r="F15536" s="209" t="s">
        <v>7236</v>
      </c>
      <c r="G15536" s="119" t="s">
        <v>229</v>
      </c>
      <c r="H15536" s="121" t="s">
        <v>76</v>
      </c>
      <c r="I15536" s="121" t="s">
        <v>30</v>
      </c>
      <c r="J15536" s="121" t="s">
        <v>5018</v>
      </c>
      <c r="K15536" s="121" t="s">
        <v>65</v>
      </c>
      <c r="L15536" s="157" t="s">
        <v>32</v>
      </c>
      <c r="M15536" s="120" t="s">
        <v>78</v>
      </c>
    </row>
    <row r="15537" spans="1:14">
      <c r="A15537" s="116">
        <v>15537</v>
      </c>
      <c r="B15537" s="129">
        <v>44607</v>
      </c>
      <c r="D15537" s="120" t="s">
        <v>252</v>
      </c>
      <c r="E15537" s="120" t="s">
        <v>34631</v>
      </c>
      <c r="F15537" s="209" t="s">
        <v>34632</v>
      </c>
      <c r="G15537" s="119" t="s">
        <v>1629</v>
      </c>
      <c r="H15537" s="121" t="s">
        <v>86</v>
      </c>
      <c r="I15537" s="121" t="s">
        <v>42</v>
      </c>
      <c r="J15537" s="121" t="s">
        <v>82</v>
      </c>
      <c r="K15537" s="121" t="s">
        <v>65</v>
      </c>
      <c r="L15537" s="157" t="s">
        <v>32</v>
      </c>
      <c r="M15537" s="120" t="s">
        <v>78</v>
      </c>
    </row>
    <row r="15538" spans="1:14">
      <c r="A15538" s="116">
        <v>15538</v>
      </c>
      <c r="B15538" s="129">
        <v>44607</v>
      </c>
      <c r="D15538" s="120" t="s">
        <v>252</v>
      </c>
      <c r="E15538" s="120" t="s">
        <v>34633</v>
      </c>
      <c r="F15538" s="209" t="s">
        <v>9158</v>
      </c>
      <c r="G15538" s="119" t="s">
        <v>34634</v>
      </c>
      <c r="H15538" s="121" t="s">
        <v>53</v>
      </c>
      <c r="I15538" s="121" t="s">
        <v>30</v>
      </c>
      <c r="J15538" s="121" t="s">
        <v>9480</v>
      </c>
      <c r="K15538" s="121" t="s">
        <v>584</v>
      </c>
      <c r="L15538" s="157" t="s">
        <v>32</v>
      </c>
      <c r="M15538" s="120" t="s">
        <v>33</v>
      </c>
      <c r="N15538" s="131">
        <v>44608</v>
      </c>
    </row>
    <row r="15539" spans="1:14">
      <c r="A15539" s="116">
        <v>15539</v>
      </c>
      <c r="B15539" s="129">
        <v>44607</v>
      </c>
      <c r="D15539" s="120" t="s">
        <v>252</v>
      </c>
      <c r="E15539" s="120" t="s">
        <v>34635</v>
      </c>
      <c r="F15539" s="209" t="s">
        <v>34636</v>
      </c>
      <c r="G15539" s="119" t="s">
        <v>34634</v>
      </c>
      <c r="H15539" s="121" t="s">
        <v>53</v>
      </c>
      <c r="I15539" s="121" t="s">
        <v>42</v>
      </c>
      <c r="J15539" s="121" t="s">
        <v>2791</v>
      </c>
      <c r="K15539" s="121" t="s">
        <v>584</v>
      </c>
      <c r="L15539" s="157" t="s">
        <v>32</v>
      </c>
      <c r="M15539" s="120" t="s">
        <v>78</v>
      </c>
    </row>
    <row r="15540" spans="1:14">
      <c r="A15540" s="116">
        <v>15540</v>
      </c>
      <c r="B15540" s="129">
        <v>44613</v>
      </c>
      <c r="D15540" s="120" t="s">
        <v>252</v>
      </c>
      <c r="E15540" s="120" t="s">
        <v>34637</v>
      </c>
      <c r="F15540" s="209" t="s">
        <v>19364</v>
      </c>
      <c r="G15540" s="119" t="s">
        <v>34638</v>
      </c>
      <c r="H15540" s="121" t="s">
        <v>76</v>
      </c>
      <c r="I15540" s="121" t="s">
        <v>30</v>
      </c>
      <c r="J15540" s="121" t="s">
        <v>1540</v>
      </c>
      <c r="K15540" s="121" t="s">
        <v>65</v>
      </c>
      <c r="L15540" s="157" t="s">
        <v>32</v>
      </c>
      <c r="M15540" s="120" t="s">
        <v>78</v>
      </c>
    </row>
    <row r="15541" spans="1:14">
      <c r="A15541" s="116">
        <v>15541</v>
      </c>
      <c r="B15541" s="129">
        <v>44607</v>
      </c>
      <c r="D15541" s="120" t="s">
        <v>252</v>
      </c>
      <c r="E15541" s="120" t="s">
        <v>34639</v>
      </c>
      <c r="F15541" s="209" t="s">
        <v>544</v>
      </c>
      <c r="G15541" s="119" t="s">
        <v>9634</v>
      </c>
      <c r="H15541" s="121" t="s">
        <v>76</v>
      </c>
      <c r="I15541" s="121" t="s">
        <v>42</v>
      </c>
      <c r="J15541" s="121" t="s">
        <v>199</v>
      </c>
      <c r="K15541" s="121" t="s">
        <v>584</v>
      </c>
      <c r="L15541" s="157" t="s">
        <v>32</v>
      </c>
      <c r="M15541" s="120" t="s">
        <v>78</v>
      </c>
    </row>
    <row r="15542" spans="1:14">
      <c r="A15542" s="116">
        <v>15542</v>
      </c>
      <c r="B15542" s="129">
        <v>44607</v>
      </c>
      <c r="D15542" s="120" t="s">
        <v>252</v>
      </c>
      <c r="E15542" s="120" t="s">
        <v>34640</v>
      </c>
      <c r="F15542" s="209" t="s">
        <v>6645</v>
      </c>
      <c r="G15542" s="119" t="s">
        <v>34641</v>
      </c>
      <c r="H15542" s="121" t="s">
        <v>76</v>
      </c>
      <c r="I15542" s="121" t="s">
        <v>42</v>
      </c>
      <c r="J15542" s="121" t="s">
        <v>91</v>
      </c>
      <c r="K15542" s="121" t="s">
        <v>65</v>
      </c>
      <c r="L15542" s="157" t="s">
        <v>32</v>
      </c>
      <c r="M15542" s="120" t="s">
        <v>78</v>
      </c>
    </row>
    <row r="15543" spans="1:14">
      <c r="A15543" s="116">
        <v>15543</v>
      </c>
      <c r="B15543" s="129">
        <v>44613</v>
      </c>
      <c r="D15543" s="120" t="s">
        <v>252</v>
      </c>
      <c r="E15543" s="120" t="s">
        <v>34642</v>
      </c>
      <c r="F15543" s="209" t="s">
        <v>34643</v>
      </c>
      <c r="G15543" s="119" t="s">
        <v>26656</v>
      </c>
      <c r="H15543" s="121" t="s">
        <v>48</v>
      </c>
      <c r="I15543" s="121" t="s">
        <v>30</v>
      </c>
      <c r="J15543" s="121" t="s">
        <v>5018</v>
      </c>
      <c r="K15543" s="121" t="s">
        <v>65</v>
      </c>
      <c r="L15543" s="157" t="s">
        <v>32</v>
      </c>
      <c r="M15543" s="120" t="s">
        <v>78</v>
      </c>
    </row>
    <row r="15544" spans="1:14">
      <c r="A15544" s="116">
        <v>15544</v>
      </c>
      <c r="B15544" s="129">
        <v>44607</v>
      </c>
      <c r="D15544" s="120" t="s">
        <v>252</v>
      </c>
      <c r="E15544" s="120" t="s">
        <v>34644</v>
      </c>
      <c r="F15544" s="209" t="s">
        <v>34645</v>
      </c>
      <c r="G15544" s="119" t="s">
        <v>8121</v>
      </c>
      <c r="H15544" s="121" t="s">
        <v>140</v>
      </c>
      <c r="I15544" s="121" t="s">
        <v>30</v>
      </c>
      <c r="J15544" s="121" t="s">
        <v>5018</v>
      </c>
      <c r="K15544" s="121" t="s">
        <v>65</v>
      </c>
      <c r="L15544" s="157" t="s">
        <v>32</v>
      </c>
      <c r="M15544" s="120" t="s">
        <v>78</v>
      </c>
    </row>
    <row r="15545" spans="1:14">
      <c r="A15545" s="116">
        <v>15545</v>
      </c>
      <c r="B15545" s="129">
        <v>44607</v>
      </c>
      <c r="D15545" s="120" t="s">
        <v>252</v>
      </c>
      <c r="E15545" s="120" t="s">
        <v>34646</v>
      </c>
      <c r="F15545" s="209" t="s">
        <v>579</v>
      </c>
      <c r="G15545" s="119" t="s">
        <v>34647</v>
      </c>
      <c r="H15545" s="121" t="s">
        <v>53</v>
      </c>
      <c r="I15545" s="121" t="s">
        <v>30</v>
      </c>
      <c r="J15545" s="121" t="s">
        <v>87</v>
      </c>
      <c r="K15545" s="121" t="s">
        <v>584</v>
      </c>
      <c r="L15545" s="157" t="s">
        <v>32</v>
      </c>
      <c r="M15545" s="120" t="s">
        <v>78</v>
      </c>
    </row>
    <row r="15546" spans="1:14">
      <c r="A15546" s="116">
        <v>15546</v>
      </c>
      <c r="B15546" s="129">
        <v>44607</v>
      </c>
      <c r="D15546" s="120" t="s">
        <v>252</v>
      </c>
      <c r="E15546" s="120" t="s">
        <v>34648</v>
      </c>
      <c r="F15546" s="209" t="s">
        <v>1259</v>
      </c>
      <c r="G15546" s="119" t="s">
        <v>34649</v>
      </c>
      <c r="H15546" s="121" t="s">
        <v>53</v>
      </c>
      <c r="I15546" s="121" t="s">
        <v>42</v>
      </c>
      <c r="J15546" s="121" t="s">
        <v>91</v>
      </c>
      <c r="K15546" s="121" t="s">
        <v>584</v>
      </c>
      <c r="L15546" s="157" t="s">
        <v>32</v>
      </c>
      <c r="M15546" s="120" t="s">
        <v>33</v>
      </c>
      <c r="N15546" s="131">
        <v>44629</v>
      </c>
    </row>
    <row r="15547" spans="1:14">
      <c r="A15547" s="116">
        <v>15547</v>
      </c>
      <c r="B15547" s="129">
        <v>44607</v>
      </c>
      <c r="D15547" s="120" t="s">
        <v>252</v>
      </c>
      <c r="E15547" s="120" t="s">
        <v>34650</v>
      </c>
      <c r="F15547" s="209" t="s">
        <v>34651</v>
      </c>
      <c r="G15547" s="119" t="s">
        <v>34572</v>
      </c>
      <c r="H15547" s="121" t="s">
        <v>1173</v>
      </c>
      <c r="I15547" s="121" t="s">
        <v>30</v>
      </c>
      <c r="J15547" s="121" t="s">
        <v>7142</v>
      </c>
      <c r="K15547" s="121" t="s">
        <v>65</v>
      </c>
      <c r="L15547" s="157" t="s">
        <v>32</v>
      </c>
      <c r="M15547" s="120" t="s">
        <v>78</v>
      </c>
    </row>
    <row r="15548" spans="1:14">
      <c r="A15548" s="116">
        <v>15548</v>
      </c>
      <c r="B15548" s="129">
        <v>44607</v>
      </c>
      <c r="D15548" s="120" t="s">
        <v>252</v>
      </c>
      <c r="E15548" s="120" t="s">
        <v>34652</v>
      </c>
      <c r="F15548" s="209" t="s">
        <v>5383</v>
      </c>
      <c r="G15548" s="119" t="s">
        <v>9817</v>
      </c>
      <c r="H15548" s="121" t="s">
        <v>140</v>
      </c>
      <c r="I15548" s="121" t="s">
        <v>30</v>
      </c>
      <c r="J15548" s="121" t="s">
        <v>435</v>
      </c>
      <c r="K15548" s="121" t="s">
        <v>65</v>
      </c>
      <c r="L15548" s="157" t="s">
        <v>32</v>
      </c>
      <c r="M15548" s="120" t="s">
        <v>33</v>
      </c>
      <c r="N15548" s="131">
        <v>44622</v>
      </c>
    </row>
    <row r="15549" spans="1:14">
      <c r="A15549" s="116">
        <v>15549</v>
      </c>
      <c r="B15549" s="129">
        <v>44607</v>
      </c>
      <c r="D15549" s="120" t="s">
        <v>252</v>
      </c>
      <c r="E15549" s="120" t="s">
        <v>34653</v>
      </c>
      <c r="F15549" s="209" t="s">
        <v>34654</v>
      </c>
      <c r="G15549" s="119" t="s">
        <v>34655</v>
      </c>
      <c r="H15549" s="121" t="s">
        <v>140</v>
      </c>
      <c r="I15549" s="121" t="s">
        <v>30</v>
      </c>
      <c r="J15549" s="121" t="s">
        <v>435</v>
      </c>
      <c r="K15549" s="121" t="s">
        <v>65</v>
      </c>
      <c r="L15549" s="157" t="s">
        <v>32</v>
      </c>
      <c r="M15549" s="120" t="s">
        <v>33</v>
      </c>
      <c r="N15549" s="131">
        <v>44608</v>
      </c>
    </row>
    <row r="15550" spans="1:14">
      <c r="A15550" s="116">
        <v>15550</v>
      </c>
      <c r="B15550" s="129">
        <v>44607</v>
      </c>
      <c r="D15550" s="120" t="s">
        <v>252</v>
      </c>
      <c r="E15550" s="120" t="s">
        <v>34656</v>
      </c>
      <c r="F15550" s="209" t="s">
        <v>34657</v>
      </c>
      <c r="G15550" s="119" t="s">
        <v>371</v>
      </c>
      <c r="H15550" s="121" t="s">
        <v>53</v>
      </c>
      <c r="I15550" s="121" t="s">
        <v>42</v>
      </c>
      <c r="J15550" s="121" t="s">
        <v>2268</v>
      </c>
      <c r="K15550" s="121" t="s">
        <v>65</v>
      </c>
      <c r="L15550" s="157" t="s">
        <v>32</v>
      </c>
      <c r="M15550" s="120" t="s">
        <v>78</v>
      </c>
    </row>
    <row r="15551" spans="1:14">
      <c r="A15551" s="116">
        <v>15551</v>
      </c>
      <c r="B15551" s="129">
        <v>44607</v>
      </c>
      <c r="D15551" s="120" t="s">
        <v>252</v>
      </c>
      <c r="E15551" s="120" t="s">
        <v>34658</v>
      </c>
      <c r="F15551" s="209" t="s">
        <v>34659</v>
      </c>
      <c r="G15551" s="119" t="s">
        <v>4780</v>
      </c>
      <c r="H15551" s="121" t="s">
        <v>86</v>
      </c>
      <c r="I15551" s="121" t="s">
        <v>30</v>
      </c>
      <c r="J15551" s="121" t="s">
        <v>77</v>
      </c>
      <c r="K15551" s="121" t="s">
        <v>65</v>
      </c>
      <c r="L15551" s="157" t="s">
        <v>32</v>
      </c>
      <c r="M15551" s="120" t="s">
        <v>78</v>
      </c>
    </row>
    <row r="15552" spans="1:14">
      <c r="A15552" s="116">
        <v>15552</v>
      </c>
      <c r="B15552" s="129">
        <v>44607</v>
      </c>
      <c r="D15552" s="120" t="s">
        <v>252</v>
      </c>
      <c r="E15552" s="120" t="s">
        <v>34660</v>
      </c>
      <c r="F15552" s="209" t="s">
        <v>18076</v>
      </c>
      <c r="G15552" s="119" t="s">
        <v>34661</v>
      </c>
      <c r="H15552" s="121" t="s">
        <v>160</v>
      </c>
      <c r="I15552" s="121" t="s">
        <v>30</v>
      </c>
      <c r="J15552" s="121" t="s">
        <v>1544</v>
      </c>
      <c r="K15552" s="121" t="s">
        <v>65</v>
      </c>
      <c r="L15552" s="157" t="s">
        <v>32</v>
      </c>
      <c r="M15552" s="120" t="s">
        <v>78</v>
      </c>
    </row>
    <row r="15553" spans="1:20">
      <c r="A15553" s="116">
        <v>15553</v>
      </c>
      <c r="B15553" s="129">
        <v>44607</v>
      </c>
      <c r="D15553" s="120" t="s">
        <v>252</v>
      </c>
      <c r="E15553" s="120" t="s">
        <v>34662</v>
      </c>
      <c r="F15553" s="209" t="s">
        <v>34663</v>
      </c>
      <c r="G15553" s="119" t="s">
        <v>34664</v>
      </c>
      <c r="H15553" s="121" t="s">
        <v>76</v>
      </c>
      <c r="I15553" s="121" t="s">
        <v>42</v>
      </c>
      <c r="J15553" s="121" t="s">
        <v>211</v>
      </c>
      <c r="K15553" s="121" t="s">
        <v>584</v>
      </c>
      <c r="L15553" s="157" t="s">
        <v>32</v>
      </c>
      <c r="M15553" s="120" t="s">
        <v>33</v>
      </c>
      <c r="N15553" s="131">
        <v>44607</v>
      </c>
      <c r="S15553" s="120" t="s">
        <v>34</v>
      </c>
      <c r="T15553" s="126">
        <v>44607</v>
      </c>
    </row>
    <row r="15554" spans="1:20" ht="27.6">
      <c r="A15554" s="116">
        <v>15554</v>
      </c>
      <c r="B15554" s="129">
        <v>44606</v>
      </c>
      <c r="D15554" s="120" t="s">
        <v>252</v>
      </c>
      <c r="E15554" s="120" t="s">
        <v>34665</v>
      </c>
      <c r="F15554" s="209" t="s">
        <v>34666</v>
      </c>
      <c r="G15554" s="119" t="s">
        <v>11962</v>
      </c>
      <c r="H15554" s="121" t="s">
        <v>53</v>
      </c>
      <c r="I15554" s="121" t="s">
        <v>30</v>
      </c>
      <c r="J15554" s="121" t="s">
        <v>7280</v>
      </c>
      <c r="K15554" s="121" t="s">
        <v>65</v>
      </c>
      <c r="L15554" s="157" t="s">
        <v>32</v>
      </c>
      <c r="M15554" s="120" t="s">
        <v>33</v>
      </c>
      <c r="N15554" s="131">
        <v>44606</v>
      </c>
      <c r="O15554" s="131">
        <v>44623</v>
      </c>
      <c r="S15554" s="120" t="s">
        <v>34</v>
      </c>
      <c r="T15554" s="126">
        <v>44614</v>
      </c>
    </row>
    <row r="15555" spans="1:20">
      <c r="A15555" s="116">
        <v>15555</v>
      </c>
      <c r="B15555" s="129">
        <v>44575</v>
      </c>
      <c r="D15555" s="120" t="s">
        <v>25</v>
      </c>
      <c r="E15555" s="120" t="s">
        <v>34667</v>
      </c>
      <c r="F15555" s="209" t="s">
        <v>34668</v>
      </c>
      <c r="G15555" s="119" t="s">
        <v>34669</v>
      </c>
      <c r="H15555" s="121" t="s">
        <v>461</v>
      </c>
      <c r="I15555" s="121" t="s">
        <v>30</v>
      </c>
      <c r="J15555" s="121" t="s">
        <v>87</v>
      </c>
      <c r="K15555" s="121" t="s">
        <v>65</v>
      </c>
      <c r="L15555" s="157" t="s">
        <v>32</v>
      </c>
      <c r="M15555" s="120" t="s">
        <v>33</v>
      </c>
    </row>
    <row r="15556" spans="1:20" ht="27.6">
      <c r="A15556" s="116">
        <v>15556</v>
      </c>
      <c r="B15556" s="129">
        <v>44607</v>
      </c>
      <c r="D15556" s="120" t="s">
        <v>580</v>
      </c>
      <c r="E15556" s="120" t="s">
        <v>34670</v>
      </c>
      <c r="F15556" s="209" t="s">
        <v>34671</v>
      </c>
      <c r="G15556" s="119" t="s">
        <v>34672</v>
      </c>
      <c r="H15556" s="121" t="s">
        <v>29</v>
      </c>
      <c r="I15556" s="121" t="s">
        <v>30</v>
      </c>
      <c r="J15556" s="121" t="s">
        <v>7216</v>
      </c>
      <c r="K15556" s="121" t="s">
        <v>65</v>
      </c>
      <c r="L15556" s="157" t="s">
        <v>32</v>
      </c>
      <c r="M15556" s="120" t="s">
        <v>78</v>
      </c>
    </row>
    <row r="15557" spans="1:20" ht="41.4">
      <c r="A15557" s="116">
        <v>15557</v>
      </c>
      <c r="B15557" s="129">
        <v>44607</v>
      </c>
      <c r="D15557" s="120" t="s">
        <v>580</v>
      </c>
      <c r="E15557" s="120" t="s">
        <v>34673</v>
      </c>
      <c r="F15557" s="209" t="s">
        <v>34674</v>
      </c>
      <c r="G15557" s="119" t="s">
        <v>34675</v>
      </c>
      <c r="H15557" s="121" t="s">
        <v>41</v>
      </c>
      <c r="I15557" s="121" t="s">
        <v>30</v>
      </c>
      <c r="J15557" s="121" t="s">
        <v>1544</v>
      </c>
      <c r="K15557" s="121" t="s">
        <v>65</v>
      </c>
      <c r="L15557" s="157" t="s">
        <v>32</v>
      </c>
      <c r="M15557" s="120" t="s">
        <v>33</v>
      </c>
      <c r="N15557" s="131">
        <v>44607</v>
      </c>
      <c r="O15557" s="131">
        <v>44614</v>
      </c>
      <c r="S15557" s="120" t="s">
        <v>92</v>
      </c>
    </row>
    <row r="15558" spans="1:20" ht="27.6">
      <c r="A15558" s="116">
        <v>15558</v>
      </c>
      <c r="B15558" s="129">
        <v>44607</v>
      </c>
      <c r="D15558" s="120" t="s">
        <v>580</v>
      </c>
      <c r="E15558" s="120" t="s">
        <v>34676</v>
      </c>
      <c r="F15558" s="209" t="s">
        <v>34677</v>
      </c>
      <c r="G15558" s="119" t="s">
        <v>34678</v>
      </c>
      <c r="H15558" s="121" t="s">
        <v>97</v>
      </c>
      <c r="I15558" s="121" t="s">
        <v>30</v>
      </c>
      <c r="J15558" s="121" t="s">
        <v>1544</v>
      </c>
      <c r="K15558" s="121" t="s">
        <v>65</v>
      </c>
      <c r="L15558" s="157" t="s">
        <v>32</v>
      </c>
      <c r="M15558" s="120" t="s">
        <v>78</v>
      </c>
    </row>
    <row r="15559" spans="1:20">
      <c r="A15559" s="116">
        <v>15559</v>
      </c>
      <c r="B15559" s="129">
        <v>44607</v>
      </c>
      <c r="D15559" s="120" t="s">
        <v>580</v>
      </c>
      <c r="E15559" s="120" t="s">
        <v>34679</v>
      </c>
      <c r="F15559" s="209" t="s">
        <v>34680</v>
      </c>
      <c r="G15559" s="119" t="s">
        <v>34681</v>
      </c>
      <c r="H15559" s="121" t="s">
        <v>11315</v>
      </c>
      <c r="I15559" s="121" t="s">
        <v>30</v>
      </c>
      <c r="J15559" s="121" t="s">
        <v>5018</v>
      </c>
      <c r="K15559" s="121" t="s">
        <v>65</v>
      </c>
      <c r="L15559" s="157" t="s">
        <v>32</v>
      </c>
      <c r="M15559" s="120" t="s">
        <v>78</v>
      </c>
    </row>
    <row r="15560" spans="1:20">
      <c r="A15560" s="116">
        <v>15560</v>
      </c>
      <c r="B15560" s="129">
        <v>44607</v>
      </c>
      <c r="D15560" s="120" t="s">
        <v>580</v>
      </c>
      <c r="E15560" s="120" t="s">
        <v>34682</v>
      </c>
      <c r="F15560" s="209" t="s">
        <v>34683</v>
      </c>
      <c r="G15560" s="119" t="s">
        <v>18054</v>
      </c>
      <c r="H15560" s="121" t="s">
        <v>29</v>
      </c>
      <c r="I15560" s="121" t="s">
        <v>30</v>
      </c>
      <c r="J15560" s="121" t="s">
        <v>7216</v>
      </c>
      <c r="K15560" s="121" t="s">
        <v>65</v>
      </c>
      <c r="L15560" s="157" t="s">
        <v>32</v>
      </c>
      <c r="M15560" s="120" t="s">
        <v>78</v>
      </c>
    </row>
    <row r="15561" spans="1:20">
      <c r="A15561" s="116">
        <v>15561</v>
      </c>
      <c r="B15561" s="129">
        <v>44607</v>
      </c>
      <c r="D15561" s="120" t="s">
        <v>580</v>
      </c>
      <c r="E15561" s="120" t="s">
        <v>34684</v>
      </c>
      <c r="F15561" s="209" t="s">
        <v>18159</v>
      </c>
      <c r="G15561" s="119" t="s">
        <v>12159</v>
      </c>
      <c r="H15561" s="121" t="s">
        <v>86</v>
      </c>
      <c r="I15561" s="121" t="s">
        <v>30</v>
      </c>
      <c r="J15561" s="121" t="s">
        <v>5018</v>
      </c>
      <c r="K15561" s="121" t="s">
        <v>65</v>
      </c>
      <c r="L15561" s="157" t="s">
        <v>32</v>
      </c>
      <c r="M15561" s="120" t="s">
        <v>78</v>
      </c>
    </row>
    <row r="15562" spans="1:20">
      <c r="A15562" s="116">
        <v>15562</v>
      </c>
      <c r="B15562" s="129">
        <v>44607</v>
      </c>
      <c r="D15562" s="120" t="s">
        <v>580</v>
      </c>
      <c r="E15562" s="120" t="s">
        <v>34685</v>
      </c>
      <c r="F15562" s="209" t="s">
        <v>21057</v>
      </c>
      <c r="G15562" s="119" t="s">
        <v>28282</v>
      </c>
      <c r="H15562" s="121" t="s">
        <v>1173</v>
      </c>
      <c r="I15562" s="121" t="s">
        <v>30</v>
      </c>
      <c r="J15562" s="121" t="s">
        <v>77</v>
      </c>
      <c r="K15562" s="121" t="s">
        <v>65</v>
      </c>
      <c r="L15562" s="157" t="s">
        <v>32</v>
      </c>
      <c r="M15562" s="120" t="s">
        <v>78</v>
      </c>
    </row>
    <row r="15563" spans="1:20" ht="27.6">
      <c r="A15563" s="116">
        <v>15563</v>
      </c>
      <c r="B15563" s="129">
        <v>44607</v>
      </c>
      <c r="D15563" s="120" t="s">
        <v>580</v>
      </c>
      <c r="E15563" s="120" t="s">
        <v>34686</v>
      </c>
      <c r="F15563" s="209" t="s">
        <v>34687</v>
      </c>
      <c r="G15563" s="119" t="s">
        <v>14185</v>
      </c>
      <c r="H15563" s="121" t="s">
        <v>41</v>
      </c>
      <c r="I15563" s="121" t="s">
        <v>30</v>
      </c>
      <c r="J15563" s="121" t="s">
        <v>87</v>
      </c>
      <c r="K15563" s="121" t="s">
        <v>65</v>
      </c>
      <c r="L15563" s="157" t="s">
        <v>32</v>
      </c>
      <c r="M15563" s="120" t="s">
        <v>78</v>
      </c>
    </row>
    <row r="15564" spans="1:20">
      <c r="A15564" s="116">
        <v>15564</v>
      </c>
      <c r="B15564" s="129">
        <v>44607</v>
      </c>
      <c r="D15564" s="120" t="s">
        <v>580</v>
      </c>
      <c r="E15564" s="120" t="s">
        <v>34688</v>
      </c>
      <c r="F15564" s="209" t="s">
        <v>7055</v>
      </c>
      <c r="G15564" s="119" t="s">
        <v>32363</v>
      </c>
      <c r="H15564" s="121" t="s">
        <v>76</v>
      </c>
      <c r="I15564" s="121" t="s">
        <v>30</v>
      </c>
      <c r="J15564" s="121" t="s">
        <v>485</v>
      </c>
      <c r="K15564" s="121" t="s">
        <v>65</v>
      </c>
      <c r="L15564" s="157" t="s">
        <v>32</v>
      </c>
      <c r="M15564" s="120" t="s">
        <v>78</v>
      </c>
    </row>
    <row r="15565" spans="1:20">
      <c r="A15565" s="116">
        <v>15565</v>
      </c>
      <c r="B15565" s="129">
        <v>44607</v>
      </c>
      <c r="D15565" s="120" t="s">
        <v>580</v>
      </c>
      <c r="E15565" s="120" t="s">
        <v>34689</v>
      </c>
      <c r="F15565" s="209" t="s">
        <v>3468</v>
      </c>
      <c r="G15565" s="119" t="s">
        <v>34690</v>
      </c>
      <c r="H15565" s="121" t="s">
        <v>177</v>
      </c>
      <c r="I15565" s="121" t="s">
        <v>30</v>
      </c>
      <c r="J15565" s="121" t="s">
        <v>87</v>
      </c>
      <c r="K15565" s="121" t="s">
        <v>65</v>
      </c>
      <c r="L15565" s="157" t="s">
        <v>32</v>
      </c>
      <c r="M15565" s="120" t="s">
        <v>33</v>
      </c>
      <c r="N15565" s="131">
        <v>44648</v>
      </c>
      <c r="O15565" s="131">
        <v>44655</v>
      </c>
    </row>
    <row r="15566" spans="1:20">
      <c r="A15566" s="116">
        <v>15566</v>
      </c>
      <c r="B15566" s="129">
        <v>44607</v>
      </c>
      <c r="D15566" s="120" t="s">
        <v>580</v>
      </c>
      <c r="E15566" s="120" t="s">
        <v>34691</v>
      </c>
      <c r="F15566" s="209" t="s">
        <v>34692</v>
      </c>
      <c r="G15566" s="119" t="s">
        <v>29035</v>
      </c>
      <c r="H15566" s="121" t="s">
        <v>97</v>
      </c>
      <c r="I15566" s="121" t="s">
        <v>30</v>
      </c>
      <c r="J15566" s="121" t="s">
        <v>485</v>
      </c>
      <c r="K15566" s="121" t="s">
        <v>65</v>
      </c>
      <c r="L15566" s="157" t="s">
        <v>32</v>
      </c>
      <c r="M15566" s="120" t="s">
        <v>33</v>
      </c>
      <c r="N15566" s="131">
        <v>44608</v>
      </c>
      <c r="O15566" s="131">
        <v>44655</v>
      </c>
      <c r="S15566" s="120" t="s">
        <v>34</v>
      </c>
    </row>
    <row r="15567" spans="1:20">
      <c r="A15567" s="116">
        <v>15567</v>
      </c>
      <c r="B15567" s="129">
        <v>44607</v>
      </c>
      <c r="D15567" s="120" t="s">
        <v>580</v>
      </c>
      <c r="E15567" s="120" t="s">
        <v>34693</v>
      </c>
      <c r="F15567" s="209" t="s">
        <v>34694</v>
      </c>
      <c r="G15567" s="119" t="s">
        <v>34695</v>
      </c>
      <c r="H15567" s="121" t="s">
        <v>41</v>
      </c>
      <c r="I15567" s="121" t="s">
        <v>30</v>
      </c>
      <c r="J15567" s="121" t="s">
        <v>7726</v>
      </c>
      <c r="K15567" s="121" t="s">
        <v>65</v>
      </c>
      <c r="L15567" s="157" t="s">
        <v>32</v>
      </c>
      <c r="M15567" s="120" t="s">
        <v>33</v>
      </c>
      <c r="N15567" s="131">
        <v>44608</v>
      </c>
      <c r="O15567" s="131">
        <v>44628</v>
      </c>
      <c r="S15567" s="120" t="s">
        <v>92</v>
      </c>
    </row>
    <row r="15568" spans="1:20" ht="27.6">
      <c r="A15568" s="116">
        <v>15568</v>
      </c>
      <c r="B15568" s="129">
        <v>44607</v>
      </c>
      <c r="D15568" s="120" t="s">
        <v>580</v>
      </c>
      <c r="E15568" s="120" t="s">
        <v>34696</v>
      </c>
      <c r="F15568" s="209" t="s">
        <v>34697</v>
      </c>
      <c r="G15568" s="119" t="s">
        <v>3163</v>
      </c>
      <c r="H15568" s="121" t="s">
        <v>192</v>
      </c>
      <c r="I15568" s="121" t="s">
        <v>30</v>
      </c>
      <c r="J15568" s="121" t="s">
        <v>77</v>
      </c>
      <c r="K15568" s="121" t="s">
        <v>65</v>
      </c>
      <c r="L15568" s="157" t="s">
        <v>32</v>
      </c>
      <c r="M15568" s="120" t="s">
        <v>78</v>
      </c>
    </row>
    <row r="15569" spans="1:25">
      <c r="A15569" s="116">
        <v>15569</v>
      </c>
      <c r="B15569" s="129">
        <v>44607</v>
      </c>
      <c r="D15569" s="120" t="s">
        <v>580</v>
      </c>
      <c r="E15569" s="120" t="s">
        <v>34698</v>
      </c>
      <c r="F15569" s="209" t="s">
        <v>22698</v>
      </c>
      <c r="G15569" s="119" t="s">
        <v>18352</v>
      </c>
      <c r="H15569" s="121" t="s">
        <v>71</v>
      </c>
      <c r="I15569" s="121" t="s">
        <v>30</v>
      </c>
      <c r="J15569" s="121" t="s">
        <v>77</v>
      </c>
      <c r="K15569" s="121" t="s">
        <v>65</v>
      </c>
      <c r="L15569" s="157" t="s">
        <v>32</v>
      </c>
      <c r="M15569" s="120" t="s">
        <v>78</v>
      </c>
    </row>
    <row r="15570" spans="1:25" ht="27.6">
      <c r="A15570" s="116">
        <v>15570</v>
      </c>
      <c r="B15570" s="129">
        <v>44607</v>
      </c>
      <c r="D15570" s="120" t="s">
        <v>580</v>
      </c>
      <c r="E15570" s="120" t="s">
        <v>34699</v>
      </c>
      <c r="F15570" s="209" t="s">
        <v>34700</v>
      </c>
      <c r="G15570" s="119" t="s">
        <v>85</v>
      </c>
      <c r="H15570" s="121" t="s">
        <v>192</v>
      </c>
      <c r="I15570" s="121" t="s">
        <v>30</v>
      </c>
      <c r="J15570" s="121" t="s">
        <v>3886</v>
      </c>
      <c r="K15570" s="121" t="s">
        <v>65</v>
      </c>
      <c r="L15570" s="157" t="s">
        <v>32</v>
      </c>
      <c r="M15570" s="120" t="s">
        <v>78</v>
      </c>
    </row>
    <row r="15571" spans="1:25" ht="27.6">
      <c r="A15571" s="116">
        <v>15571</v>
      </c>
      <c r="B15571" s="129">
        <v>44607</v>
      </c>
      <c r="D15571" s="120" t="s">
        <v>580</v>
      </c>
      <c r="E15571" s="120" t="s">
        <v>34701</v>
      </c>
      <c r="F15571" s="209" t="s">
        <v>34702</v>
      </c>
      <c r="G15571" s="119" t="s">
        <v>34703</v>
      </c>
      <c r="H15571" s="121" t="s">
        <v>86</v>
      </c>
      <c r="I15571" s="121" t="s">
        <v>30</v>
      </c>
      <c r="J15571" s="121" t="s">
        <v>87</v>
      </c>
      <c r="K15571" s="121" t="s">
        <v>65</v>
      </c>
      <c r="L15571" s="157" t="s">
        <v>32</v>
      </c>
      <c r="M15571" s="120" t="s">
        <v>78</v>
      </c>
    </row>
    <row r="15572" spans="1:25">
      <c r="A15572" s="116">
        <v>15572</v>
      </c>
      <c r="B15572" s="129">
        <v>44607</v>
      </c>
      <c r="D15572" s="120" t="s">
        <v>580</v>
      </c>
      <c r="E15572" s="120" t="s">
        <v>34704</v>
      </c>
      <c r="F15572" s="209" t="s">
        <v>1987</v>
      </c>
      <c r="G15572" s="119" t="s">
        <v>34705</v>
      </c>
      <c r="H15572" s="121" t="s">
        <v>48</v>
      </c>
      <c r="I15572" s="121" t="s">
        <v>30</v>
      </c>
      <c r="J15572" s="121" t="s">
        <v>77</v>
      </c>
      <c r="K15572" s="121" t="s">
        <v>65</v>
      </c>
      <c r="L15572" s="157" t="s">
        <v>32</v>
      </c>
      <c r="M15572" s="120" t="s">
        <v>78</v>
      </c>
      <c r="N15572" s="131" t="s">
        <v>11623</v>
      </c>
    </row>
    <row r="15573" spans="1:25">
      <c r="A15573" s="116">
        <v>15573</v>
      </c>
      <c r="B15573" s="129">
        <v>44607</v>
      </c>
      <c r="D15573" s="120" t="s">
        <v>580</v>
      </c>
      <c r="E15573" s="120" t="s">
        <v>34706</v>
      </c>
      <c r="F15573" s="209" t="s">
        <v>4078</v>
      </c>
      <c r="G15573" s="119" t="s">
        <v>20343</v>
      </c>
      <c r="H15573" s="121" t="s">
        <v>48</v>
      </c>
      <c r="I15573" s="121" t="s">
        <v>30</v>
      </c>
      <c r="J15573" s="121" t="s">
        <v>77</v>
      </c>
      <c r="K15573" s="121" t="s">
        <v>65</v>
      </c>
      <c r="L15573" s="157" t="s">
        <v>32</v>
      </c>
      <c r="M15573" s="120" t="s">
        <v>33</v>
      </c>
      <c r="N15573" s="131" t="s">
        <v>34707</v>
      </c>
      <c r="Y15573" s="116" t="s">
        <v>34708</v>
      </c>
    </row>
    <row r="15574" spans="1:25">
      <c r="A15574" s="116">
        <v>15574</v>
      </c>
      <c r="B15574" s="129">
        <v>44607</v>
      </c>
      <c r="D15574" s="120" t="s">
        <v>580</v>
      </c>
      <c r="E15574" s="120" t="s">
        <v>34709</v>
      </c>
      <c r="F15574" s="209" t="s">
        <v>7965</v>
      </c>
      <c r="G15574" s="119" t="s">
        <v>34710</v>
      </c>
      <c r="H15574" s="121" t="s">
        <v>41</v>
      </c>
      <c r="I15574" s="121" t="s">
        <v>30</v>
      </c>
      <c r="J15574" s="121" t="s">
        <v>7087</v>
      </c>
      <c r="K15574" s="121" t="s">
        <v>65</v>
      </c>
      <c r="L15574" s="157" t="s">
        <v>32</v>
      </c>
      <c r="M15574" s="120" t="s">
        <v>78</v>
      </c>
    </row>
    <row r="15575" spans="1:25">
      <c r="A15575" s="116">
        <v>15575</v>
      </c>
      <c r="B15575" s="129">
        <v>44607</v>
      </c>
      <c r="D15575" s="120" t="s">
        <v>580</v>
      </c>
      <c r="E15575" s="120" t="s">
        <v>34711</v>
      </c>
      <c r="F15575" s="209" t="s">
        <v>3175</v>
      </c>
      <c r="G15575" s="119" t="s">
        <v>1712</v>
      </c>
      <c r="H15575" s="121" t="s">
        <v>41</v>
      </c>
      <c r="I15575" s="121" t="s">
        <v>30</v>
      </c>
      <c r="J15575" s="121" t="s">
        <v>5018</v>
      </c>
      <c r="K15575" s="121" t="s">
        <v>65</v>
      </c>
      <c r="L15575" s="157" t="s">
        <v>32</v>
      </c>
      <c r="M15575" s="120" t="s">
        <v>78</v>
      </c>
    </row>
    <row r="15576" spans="1:25">
      <c r="A15576" s="116">
        <v>15576</v>
      </c>
      <c r="B15576" s="129">
        <v>44608</v>
      </c>
      <c r="D15576" s="120" t="s">
        <v>580</v>
      </c>
      <c r="E15576" s="120" t="s">
        <v>34712</v>
      </c>
      <c r="F15576" s="209" t="s">
        <v>28317</v>
      </c>
      <c r="G15576" s="119" t="s">
        <v>25530</v>
      </c>
      <c r="H15576" s="121" t="s">
        <v>177</v>
      </c>
      <c r="I15576" s="121" t="s">
        <v>42</v>
      </c>
      <c r="J15576" s="121" t="s">
        <v>72</v>
      </c>
      <c r="K15576" s="121" t="s">
        <v>65</v>
      </c>
      <c r="L15576" s="157" t="s">
        <v>32</v>
      </c>
      <c r="M15576" s="120" t="s">
        <v>33</v>
      </c>
      <c r="N15576" s="131">
        <v>44608</v>
      </c>
      <c r="O15576" s="131">
        <v>44655</v>
      </c>
    </row>
    <row r="15577" spans="1:25" ht="27.6">
      <c r="A15577" s="116">
        <v>15577</v>
      </c>
      <c r="B15577" s="129">
        <v>44607</v>
      </c>
      <c r="D15577" s="120" t="s">
        <v>25</v>
      </c>
      <c r="E15577" s="120" t="s">
        <v>34713</v>
      </c>
      <c r="F15577" s="209" t="s">
        <v>34714</v>
      </c>
      <c r="G15577" s="119" t="s">
        <v>34715</v>
      </c>
      <c r="H15577" s="121" t="s">
        <v>76</v>
      </c>
      <c r="I15577" s="121" t="s">
        <v>2361</v>
      </c>
      <c r="J15577" s="121" t="s">
        <v>34716</v>
      </c>
      <c r="K15577" s="121" t="s">
        <v>65</v>
      </c>
      <c r="L15577" s="157" t="s">
        <v>32</v>
      </c>
      <c r="M15577" s="120" t="s">
        <v>33</v>
      </c>
    </row>
    <row r="15578" spans="1:25">
      <c r="A15578" s="116">
        <v>15578</v>
      </c>
      <c r="B15578" s="129">
        <v>44607</v>
      </c>
      <c r="D15578" s="120" t="s">
        <v>25</v>
      </c>
      <c r="E15578" s="120" t="s">
        <v>34717</v>
      </c>
      <c r="F15578" s="209" t="s">
        <v>34718</v>
      </c>
      <c r="G15578" s="119" t="s">
        <v>34719</v>
      </c>
      <c r="H15578" s="121" t="s">
        <v>41</v>
      </c>
      <c r="I15578" s="121" t="s">
        <v>42</v>
      </c>
      <c r="J15578" s="121" t="s">
        <v>72</v>
      </c>
      <c r="K15578" s="121" t="s">
        <v>65</v>
      </c>
      <c r="L15578" s="157" t="s">
        <v>32</v>
      </c>
      <c r="M15578" s="120" t="s">
        <v>33</v>
      </c>
    </row>
    <row r="15579" spans="1:25">
      <c r="A15579" s="116">
        <v>15579</v>
      </c>
      <c r="B15579" s="129">
        <v>44607</v>
      </c>
      <c r="D15579" s="120" t="s">
        <v>25</v>
      </c>
      <c r="E15579" s="120" t="s">
        <v>34720</v>
      </c>
      <c r="F15579" s="209" t="s">
        <v>34721</v>
      </c>
      <c r="G15579" s="119" t="s">
        <v>34722</v>
      </c>
      <c r="H15579" s="121" t="s">
        <v>41</v>
      </c>
      <c r="I15579" s="121" t="s">
        <v>42</v>
      </c>
      <c r="J15579" s="121" t="s">
        <v>72</v>
      </c>
      <c r="K15579" s="121" t="s">
        <v>65</v>
      </c>
      <c r="L15579" s="157" t="s">
        <v>32</v>
      </c>
      <c r="M15579" s="120" t="s">
        <v>33</v>
      </c>
    </row>
    <row r="15580" spans="1:25" ht="27.6">
      <c r="A15580" s="116">
        <v>15580</v>
      </c>
      <c r="B15580" s="129">
        <v>44607</v>
      </c>
      <c r="D15580" s="120" t="s">
        <v>25</v>
      </c>
      <c r="E15580" s="120" t="s">
        <v>34723</v>
      </c>
      <c r="F15580" s="209" t="s">
        <v>34724</v>
      </c>
      <c r="G15580" s="119" t="s">
        <v>34725</v>
      </c>
      <c r="H15580" s="121" t="s">
        <v>97</v>
      </c>
      <c r="I15580" s="121" t="s">
        <v>196</v>
      </c>
      <c r="J15580" s="121" t="s">
        <v>196</v>
      </c>
      <c r="K15580" s="121" t="s">
        <v>65</v>
      </c>
      <c r="L15580" s="157" t="s">
        <v>32</v>
      </c>
      <c r="M15580" s="120" t="s">
        <v>33</v>
      </c>
    </row>
    <row r="15581" spans="1:25" ht="27.6">
      <c r="A15581" s="116">
        <v>15581</v>
      </c>
      <c r="B15581" s="129">
        <v>44607</v>
      </c>
      <c r="D15581" s="120" t="s">
        <v>34132</v>
      </c>
      <c r="E15581" s="120" t="s">
        <v>34726</v>
      </c>
      <c r="F15581" s="209" t="s">
        <v>34727</v>
      </c>
      <c r="G15581" s="119" t="s">
        <v>34728</v>
      </c>
      <c r="H15581" s="121" t="s">
        <v>118</v>
      </c>
      <c r="I15581" s="121" t="s">
        <v>30</v>
      </c>
      <c r="J15581" s="121" t="s">
        <v>7271</v>
      </c>
      <c r="K15581" s="121" t="s">
        <v>65</v>
      </c>
      <c r="L15581" s="157" t="s">
        <v>32</v>
      </c>
      <c r="M15581" s="120" t="s">
        <v>78</v>
      </c>
    </row>
    <row r="15582" spans="1:25" ht="41.4">
      <c r="A15582" s="116">
        <v>15582</v>
      </c>
      <c r="B15582" s="129">
        <v>44607</v>
      </c>
      <c r="D15582" s="120" t="s">
        <v>34132</v>
      </c>
      <c r="E15582" s="120" t="s">
        <v>34729</v>
      </c>
      <c r="F15582" s="209" t="s">
        <v>34730</v>
      </c>
      <c r="G15582" s="119" t="s">
        <v>34731</v>
      </c>
      <c r="H15582" s="121" t="s">
        <v>76</v>
      </c>
      <c r="I15582" s="121" t="s">
        <v>30</v>
      </c>
      <c r="J15582" s="121" t="s">
        <v>77</v>
      </c>
      <c r="K15582" s="121" t="s">
        <v>65</v>
      </c>
      <c r="L15582" s="157" t="s">
        <v>32</v>
      </c>
      <c r="M15582" s="120" t="s">
        <v>33</v>
      </c>
    </row>
    <row r="15583" spans="1:25" ht="41.4">
      <c r="A15583" s="116">
        <v>15583</v>
      </c>
      <c r="B15583" s="129">
        <v>44607</v>
      </c>
      <c r="D15583" s="120" t="s">
        <v>34132</v>
      </c>
      <c r="E15583" s="120" t="s">
        <v>34732</v>
      </c>
      <c r="F15583" s="209" t="s">
        <v>34733</v>
      </c>
      <c r="G15583" s="119" t="s">
        <v>19908</v>
      </c>
      <c r="H15583" s="121" t="s">
        <v>76</v>
      </c>
      <c r="I15583" s="121" t="s">
        <v>30</v>
      </c>
      <c r="J15583" s="121" t="s">
        <v>31</v>
      </c>
      <c r="K15583" s="121" t="s">
        <v>65</v>
      </c>
      <c r="L15583" s="157" t="s">
        <v>32</v>
      </c>
      <c r="M15583" s="120" t="s">
        <v>78</v>
      </c>
    </row>
    <row r="15584" spans="1:25" ht="27.6">
      <c r="A15584" s="116">
        <v>15584</v>
      </c>
      <c r="B15584" s="129">
        <v>44607</v>
      </c>
      <c r="D15584" s="120" t="s">
        <v>34132</v>
      </c>
      <c r="E15584" s="120" t="s">
        <v>34734</v>
      </c>
      <c r="F15584" s="209" t="s">
        <v>34735</v>
      </c>
      <c r="G15584" s="142" t="s">
        <v>7818</v>
      </c>
      <c r="H15584" s="121" t="s">
        <v>41</v>
      </c>
      <c r="I15584" s="121" t="s">
        <v>30</v>
      </c>
      <c r="J15584" s="121" t="s">
        <v>7271</v>
      </c>
      <c r="K15584" s="121" t="s">
        <v>65</v>
      </c>
      <c r="L15584" s="157" t="s">
        <v>32</v>
      </c>
      <c r="M15584" s="120" t="s">
        <v>33</v>
      </c>
    </row>
    <row r="15585" spans="1:13">
      <c r="A15585" s="116">
        <v>15585</v>
      </c>
      <c r="B15585" s="129">
        <v>44607</v>
      </c>
      <c r="D15585" s="120" t="s">
        <v>34132</v>
      </c>
      <c r="E15585" s="120" t="s">
        <v>34736</v>
      </c>
      <c r="F15585" s="209" t="s">
        <v>158</v>
      </c>
      <c r="G15585" s="119" t="s">
        <v>3751</v>
      </c>
      <c r="H15585" s="121" t="s">
        <v>177</v>
      </c>
      <c r="I15585" s="121" t="s">
        <v>30</v>
      </c>
      <c r="J15585" s="121" t="s">
        <v>34147</v>
      </c>
      <c r="K15585" s="121" t="s">
        <v>65</v>
      </c>
      <c r="L15585" s="157" t="s">
        <v>32</v>
      </c>
      <c r="M15585" s="120" t="s">
        <v>78</v>
      </c>
    </row>
    <row r="15586" spans="1:13" ht="27.6">
      <c r="A15586" s="116">
        <v>15586</v>
      </c>
      <c r="B15586" s="129">
        <v>44607</v>
      </c>
      <c r="D15586" s="120" t="s">
        <v>34132</v>
      </c>
      <c r="E15586" s="120" t="s">
        <v>34737</v>
      </c>
      <c r="F15586" s="209" t="s">
        <v>34738</v>
      </c>
      <c r="G15586" s="119" t="s">
        <v>34739</v>
      </c>
      <c r="H15586" s="121" t="s">
        <v>76</v>
      </c>
      <c r="I15586" s="121" t="s">
        <v>30</v>
      </c>
      <c r="J15586" s="121" t="s">
        <v>31</v>
      </c>
      <c r="K15586" s="121" t="s">
        <v>65</v>
      </c>
      <c r="L15586" s="157" t="s">
        <v>32</v>
      </c>
      <c r="M15586" s="120" t="s">
        <v>78</v>
      </c>
    </row>
    <row r="15587" spans="1:13">
      <c r="A15587" s="116">
        <v>15587</v>
      </c>
      <c r="B15587" s="129">
        <v>44607</v>
      </c>
      <c r="D15587" s="120" t="s">
        <v>34132</v>
      </c>
      <c r="E15587" s="120" t="s">
        <v>34740</v>
      </c>
      <c r="F15587" s="209" t="s">
        <v>9960</v>
      </c>
      <c r="G15587" s="119" t="s">
        <v>22424</v>
      </c>
      <c r="H15587" s="121" t="s">
        <v>76</v>
      </c>
      <c r="I15587" s="121" t="s">
        <v>30</v>
      </c>
      <c r="J15587" s="121" t="s">
        <v>77</v>
      </c>
      <c r="K15587" s="121" t="s">
        <v>65</v>
      </c>
      <c r="L15587" s="157" t="s">
        <v>32</v>
      </c>
      <c r="M15587" s="120" t="s">
        <v>78</v>
      </c>
    </row>
    <row r="15588" spans="1:13" ht="27.6">
      <c r="A15588" s="116">
        <v>15588</v>
      </c>
      <c r="B15588" s="129">
        <v>44607</v>
      </c>
      <c r="D15588" s="120" t="s">
        <v>34132</v>
      </c>
      <c r="E15588" s="120" t="s">
        <v>34741</v>
      </c>
      <c r="F15588" s="209" t="s">
        <v>34742</v>
      </c>
      <c r="G15588" s="119" t="s">
        <v>509</v>
      </c>
      <c r="H15588" s="121" t="s">
        <v>140</v>
      </c>
      <c r="I15588" s="121" t="s">
        <v>30</v>
      </c>
      <c r="J15588" s="121" t="s">
        <v>9623</v>
      </c>
      <c r="K15588" s="121" t="s">
        <v>65</v>
      </c>
      <c r="L15588" s="157" t="s">
        <v>32</v>
      </c>
      <c r="M15588" s="120" t="s">
        <v>78</v>
      </c>
    </row>
    <row r="15589" spans="1:13" ht="27.6">
      <c r="A15589" s="116">
        <v>15589</v>
      </c>
      <c r="B15589" s="129">
        <v>44607</v>
      </c>
      <c r="D15589" s="120" t="s">
        <v>34132</v>
      </c>
      <c r="E15589" s="120" t="s">
        <v>34743</v>
      </c>
      <c r="F15589" s="209" t="s">
        <v>34744</v>
      </c>
      <c r="G15589" s="119" t="s">
        <v>34745</v>
      </c>
      <c r="H15589" s="121" t="s">
        <v>76</v>
      </c>
      <c r="I15589" s="121" t="s">
        <v>30</v>
      </c>
      <c r="J15589" s="121" t="s">
        <v>7142</v>
      </c>
      <c r="K15589" s="121" t="s">
        <v>65</v>
      </c>
      <c r="L15589" s="157" t="s">
        <v>32</v>
      </c>
      <c r="M15589" s="120" t="s">
        <v>78</v>
      </c>
    </row>
    <row r="15590" spans="1:13" ht="27.6">
      <c r="A15590" s="116">
        <v>15590</v>
      </c>
      <c r="B15590" s="129">
        <v>44607</v>
      </c>
      <c r="D15590" s="120" t="s">
        <v>34132</v>
      </c>
      <c r="E15590" s="120" t="s">
        <v>34746</v>
      </c>
      <c r="F15590" s="209" t="s">
        <v>34514</v>
      </c>
      <c r="G15590" s="119" t="s">
        <v>34747</v>
      </c>
      <c r="H15590" s="121" t="s">
        <v>76</v>
      </c>
      <c r="I15590" s="121" t="s">
        <v>30</v>
      </c>
      <c r="J15590" s="121" t="s">
        <v>7280</v>
      </c>
      <c r="K15590" s="121" t="s">
        <v>65</v>
      </c>
      <c r="L15590" s="157" t="s">
        <v>32</v>
      </c>
      <c r="M15590" s="120" t="s">
        <v>78</v>
      </c>
    </row>
    <row r="15591" spans="1:13">
      <c r="A15591" s="116">
        <v>15591</v>
      </c>
      <c r="B15591" s="129">
        <v>44607</v>
      </c>
      <c r="D15591" s="120" t="s">
        <v>34132</v>
      </c>
      <c r="E15591" s="120" t="s">
        <v>34748</v>
      </c>
      <c r="F15591" s="209" t="s">
        <v>34749</v>
      </c>
      <c r="G15591" s="119" t="s">
        <v>24791</v>
      </c>
      <c r="H15591" s="121" t="s">
        <v>76</v>
      </c>
      <c r="I15591" s="121" t="s">
        <v>30</v>
      </c>
      <c r="J15591" s="121" t="s">
        <v>8287</v>
      </c>
      <c r="K15591" s="121" t="s">
        <v>65</v>
      </c>
      <c r="L15591" s="157" t="s">
        <v>32</v>
      </c>
      <c r="M15591" s="120" t="s">
        <v>78</v>
      </c>
    </row>
    <row r="15592" spans="1:13" ht="27.6">
      <c r="A15592" s="116">
        <v>15592</v>
      </c>
      <c r="B15592" s="129">
        <v>44607</v>
      </c>
      <c r="D15592" s="120" t="s">
        <v>34132</v>
      </c>
      <c r="E15592" s="120" t="s">
        <v>34750</v>
      </c>
      <c r="F15592" s="209" t="s">
        <v>34751</v>
      </c>
      <c r="G15592" s="119" t="s">
        <v>34752</v>
      </c>
      <c r="H15592" s="121" t="s">
        <v>86</v>
      </c>
      <c r="I15592" s="121" t="s">
        <v>30</v>
      </c>
      <c r="J15592" s="121" t="s">
        <v>3886</v>
      </c>
      <c r="K15592" s="121" t="s">
        <v>65</v>
      </c>
      <c r="L15592" s="157" t="s">
        <v>32</v>
      </c>
      <c r="M15592" s="120" t="s">
        <v>78</v>
      </c>
    </row>
    <row r="15593" spans="1:13">
      <c r="A15593" s="116">
        <v>15593</v>
      </c>
      <c r="B15593" s="129">
        <v>44607</v>
      </c>
      <c r="D15593" s="120" t="s">
        <v>25</v>
      </c>
      <c r="E15593" s="120" t="s">
        <v>34753</v>
      </c>
      <c r="F15593" s="209" t="s">
        <v>34754</v>
      </c>
      <c r="G15593" s="119" t="s">
        <v>23096</v>
      </c>
      <c r="H15593" s="121" t="s">
        <v>177</v>
      </c>
      <c r="I15593" s="121" t="s">
        <v>63</v>
      </c>
      <c r="J15593" s="121" t="s">
        <v>323</v>
      </c>
      <c r="K15593" s="121" t="s">
        <v>65</v>
      </c>
      <c r="L15593" s="157" t="s">
        <v>32</v>
      </c>
      <c r="M15593" s="120" t="s">
        <v>33</v>
      </c>
    </row>
    <row r="15594" spans="1:13">
      <c r="A15594" s="116">
        <v>15594</v>
      </c>
      <c r="B15594" s="129">
        <v>44619</v>
      </c>
      <c r="D15594" s="120" t="s">
        <v>25</v>
      </c>
      <c r="E15594" s="120" t="s">
        <v>34755</v>
      </c>
      <c r="F15594" s="209" t="s">
        <v>12581</v>
      </c>
      <c r="G15594" s="119" t="s">
        <v>34756</v>
      </c>
      <c r="H15594" s="121" t="s">
        <v>461</v>
      </c>
      <c r="I15594" s="121" t="s">
        <v>30</v>
      </c>
      <c r="J15594" s="121" t="s">
        <v>77</v>
      </c>
      <c r="K15594" s="121" t="s">
        <v>65</v>
      </c>
      <c r="L15594" s="157" t="s">
        <v>32</v>
      </c>
      <c r="M15594" s="120" t="s">
        <v>33</v>
      </c>
    </row>
    <row r="15595" spans="1:13">
      <c r="A15595" s="116">
        <v>15595</v>
      </c>
      <c r="B15595" s="129">
        <v>44582</v>
      </c>
      <c r="D15595" s="120" t="s">
        <v>25</v>
      </c>
      <c r="E15595" s="120" t="s">
        <v>34757</v>
      </c>
      <c r="F15595" s="209" t="s">
        <v>34758</v>
      </c>
      <c r="G15595" s="119" t="s">
        <v>34759</v>
      </c>
      <c r="H15595" s="121" t="s">
        <v>140</v>
      </c>
      <c r="I15595" s="121" t="s">
        <v>42</v>
      </c>
      <c r="J15595" s="121" t="s">
        <v>54</v>
      </c>
      <c r="K15595" s="121" t="s">
        <v>65</v>
      </c>
      <c r="L15595" s="157" t="s">
        <v>32</v>
      </c>
      <c r="M15595" s="120" t="s">
        <v>33</v>
      </c>
    </row>
    <row r="15596" spans="1:13" ht="27.6">
      <c r="A15596" s="116">
        <v>15596</v>
      </c>
      <c r="B15596" s="129">
        <v>44613</v>
      </c>
      <c r="D15596" s="120" t="s">
        <v>252</v>
      </c>
      <c r="E15596" s="120" t="s">
        <v>34760</v>
      </c>
      <c r="F15596" s="209" t="s">
        <v>34761</v>
      </c>
      <c r="G15596" s="119" t="s">
        <v>16992</v>
      </c>
      <c r="H15596" s="121" t="s">
        <v>53</v>
      </c>
      <c r="I15596" s="121" t="s">
        <v>30</v>
      </c>
      <c r="J15596" s="121" t="s">
        <v>5018</v>
      </c>
      <c r="K15596" s="121" t="s">
        <v>65</v>
      </c>
      <c r="L15596" s="157" t="s">
        <v>32</v>
      </c>
      <c r="M15596" s="120" t="s">
        <v>78</v>
      </c>
    </row>
    <row r="15597" spans="1:13">
      <c r="A15597" s="116">
        <v>15597</v>
      </c>
      <c r="B15597" s="129">
        <v>44609</v>
      </c>
      <c r="D15597" s="120" t="s">
        <v>252</v>
      </c>
      <c r="E15597" s="120" t="s">
        <v>34762</v>
      </c>
      <c r="F15597" s="209" t="s">
        <v>13203</v>
      </c>
      <c r="G15597" s="119" t="s">
        <v>9748</v>
      </c>
      <c r="H15597" s="121" t="s">
        <v>140</v>
      </c>
      <c r="I15597" s="121" t="s">
        <v>30</v>
      </c>
      <c r="J15597" s="121" t="s">
        <v>77</v>
      </c>
      <c r="K15597" s="121" t="s">
        <v>584</v>
      </c>
      <c r="L15597" s="157" t="s">
        <v>32</v>
      </c>
      <c r="M15597" s="120" t="s">
        <v>78</v>
      </c>
    </row>
    <row r="15598" spans="1:13">
      <c r="A15598" s="116">
        <v>15598</v>
      </c>
      <c r="B15598" s="129">
        <v>44609</v>
      </c>
      <c r="D15598" s="120" t="s">
        <v>252</v>
      </c>
      <c r="E15598" s="120" t="s">
        <v>34763</v>
      </c>
      <c r="F15598" s="209" t="s">
        <v>783</v>
      </c>
      <c r="G15598" s="119" t="s">
        <v>11349</v>
      </c>
      <c r="H15598" s="121" t="s">
        <v>140</v>
      </c>
      <c r="I15598" s="121" t="s">
        <v>30</v>
      </c>
      <c r="J15598" s="121" t="s">
        <v>1540</v>
      </c>
      <c r="K15598" s="121" t="s">
        <v>584</v>
      </c>
      <c r="L15598" s="157" t="s">
        <v>32</v>
      </c>
      <c r="M15598" s="120" t="s">
        <v>78</v>
      </c>
    </row>
    <row r="15599" spans="1:13">
      <c r="A15599" s="116">
        <v>15599</v>
      </c>
      <c r="B15599" s="129">
        <v>44613</v>
      </c>
      <c r="D15599" s="120" t="s">
        <v>252</v>
      </c>
      <c r="E15599" s="120" t="s">
        <v>34764</v>
      </c>
      <c r="F15599" s="209" t="s">
        <v>1259</v>
      </c>
      <c r="G15599" s="119" t="s">
        <v>5010</v>
      </c>
      <c r="H15599" s="121" t="s">
        <v>29</v>
      </c>
      <c r="I15599" s="121" t="s">
        <v>30</v>
      </c>
      <c r="J15599" s="121" t="s">
        <v>77</v>
      </c>
      <c r="K15599" s="121" t="s">
        <v>65</v>
      </c>
      <c r="L15599" s="157" t="s">
        <v>32</v>
      </c>
      <c r="M15599" s="120" t="s">
        <v>78</v>
      </c>
    </row>
    <row r="15600" spans="1:13" ht="27.6">
      <c r="A15600" s="116">
        <v>15600</v>
      </c>
      <c r="B15600" s="129">
        <v>44613</v>
      </c>
      <c r="D15600" s="120" t="s">
        <v>252</v>
      </c>
      <c r="E15600" s="120" t="s">
        <v>34765</v>
      </c>
      <c r="F15600" s="209" t="s">
        <v>34766</v>
      </c>
      <c r="G15600" s="119" t="s">
        <v>509</v>
      </c>
      <c r="H15600" s="121" t="s">
        <v>140</v>
      </c>
      <c r="I15600" s="121" t="s">
        <v>30</v>
      </c>
      <c r="J15600" s="121" t="s">
        <v>87</v>
      </c>
      <c r="K15600" s="121" t="s">
        <v>65</v>
      </c>
      <c r="L15600" s="157" t="s">
        <v>32</v>
      </c>
      <c r="M15600" s="120" t="s">
        <v>78</v>
      </c>
    </row>
    <row r="15601" spans="1:14" ht="27.6">
      <c r="A15601" s="116">
        <v>15601</v>
      </c>
      <c r="B15601" s="129">
        <v>44613</v>
      </c>
      <c r="D15601" s="120" t="s">
        <v>252</v>
      </c>
      <c r="E15601" s="120" t="s">
        <v>34767</v>
      </c>
      <c r="F15601" s="209" t="s">
        <v>34768</v>
      </c>
      <c r="G15601" s="119" t="s">
        <v>528</v>
      </c>
      <c r="H15601" s="121" t="s">
        <v>53</v>
      </c>
      <c r="I15601" s="121" t="s">
        <v>30</v>
      </c>
      <c r="J15601" s="121" t="s">
        <v>87</v>
      </c>
      <c r="K15601" s="121" t="s">
        <v>65</v>
      </c>
      <c r="L15601" s="157" t="s">
        <v>32</v>
      </c>
      <c r="M15601" s="120" t="s">
        <v>78</v>
      </c>
    </row>
    <row r="15602" spans="1:14" ht="27.6">
      <c r="A15602" s="116">
        <v>15602</v>
      </c>
      <c r="B15602" s="129">
        <v>44608</v>
      </c>
      <c r="D15602" s="120" t="s">
        <v>252</v>
      </c>
      <c r="E15602" s="120" t="s">
        <v>34769</v>
      </c>
      <c r="F15602" s="209" t="s">
        <v>34770</v>
      </c>
      <c r="G15602" s="119" t="s">
        <v>19177</v>
      </c>
      <c r="H15602" s="121" t="s">
        <v>53</v>
      </c>
      <c r="I15602" s="121" t="s">
        <v>63</v>
      </c>
      <c r="J15602" s="121" t="s">
        <v>2165</v>
      </c>
      <c r="K15602" s="121" t="s">
        <v>65</v>
      </c>
      <c r="L15602" s="157" t="s">
        <v>32</v>
      </c>
      <c r="M15602" s="120" t="s">
        <v>33</v>
      </c>
      <c r="N15602" s="131">
        <v>44610</v>
      </c>
    </row>
    <row r="15603" spans="1:14">
      <c r="A15603" s="116">
        <v>15603</v>
      </c>
      <c r="B15603" s="129">
        <v>44613</v>
      </c>
      <c r="D15603" s="120" t="s">
        <v>252</v>
      </c>
      <c r="E15603" s="120" t="s">
        <v>34771</v>
      </c>
      <c r="F15603" s="209" t="s">
        <v>34772</v>
      </c>
      <c r="G15603" s="119" t="s">
        <v>528</v>
      </c>
      <c r="H15603" s="121" t="s">
        <v>53</v>
      </c>
      <c r="I15603" s="121" t="s">
        <v>30</v>
      </c>
      <c r="J15603" s="121" t="s">
        <v>87</v>
      </c>
      <c r="K15603" s="121" t="s">
        <v>65</v>
      </c>
      <c r="L15603" s="157" t="s">
        <v>32</v>
      </c>
      <c r="M15603" s="120" t="s">
        <v>33</v>
      </c>
      <c r="N15603" s="131">
        <v>44614</v>
      </c>
    </row>
    <row r="15604" spans="1:14" ht="27.6">
      <c r="A15604" s="116">
        <v>15604</v>
      </c>
      <c r="B15604" s="129">
        <v>44609</v>
      </c>
      <c r="D15604" s="120" t="s">
        <v>252</v>
      </c>
      <c r="E15604" s="120" t="s">
        <v>34773</v>
      </c>
      <c r="F15604" s="209" t="s">
        <v>34774</v>
      </c>
      <c r="G15604" s="119" t="s">
        <v>16971</v>
      </c>
      <c r="H15604" s="121" t="s">
        <v>29</v>
      </c>
      <c r="I15604" s="121" t="s">
        <v>30</v>
      </c>
      <c r="J15604" s="121" t="s">
        <v>7726</v>
      </c>
      <c r="K15604" s="121" t="s">
        <v>584</v>
      </c>
      <c r="L15604" s="157" t="s">
        <v>32</v>
      </c>
      <c r="M15604" s="120" t="s">
        <v>78</v>
      </c>
    </row>
    <row r="15605" spans="1:14">
      <c r="A15605" s="116">
        <v>15605</v>
      </c>
      <c r="B15605" s="129">
        <v>44609</v>
      </c>
      <c r="D15605" s="120" t="s">
        <v>252</v>
      </c>
      <c r="E15605" s="120" t="s">
        <v>34775</v>
      </c>
      <c r="F15605" s="209" t="s">
        <v>34776</v>
      </c>
      <c r="G15605" s="119" t="s">
        <v>34777</v>
      </c>
      <c r="H15605" s="121" t="s">
        <v>140</v>
      </c>
      <c r="I15605" s="121" t="s">
        <v>30</v>
      </c>
      <c r="J15605" s="121" t="s">
        <v>7276</v>
      </c>
      <c r="K15605" s="121" t="s">
        <v>584</v>
      </c>
      <c r="L15605" s="157" t="s">
        <v>32</v>
      </c>
      <c r="M15605" s="120" t="s">
        <v>33</v>
      </c>
      <c r="N15605" s="131">
        <v>44614</v>
      </c>
    </row>
    <row r="15606" spans="1:14">
      <c r="A15606" s="116">
        <v>15606</v>
      </c>
      <c r="B15606" s="129">
        <v>44609</v>
      </c>
      <c r="D15606" s="120" t="s">
        <v>252</v>
      </c>
      <c r="E15606" s="120" t="s">
        <v>34778</v>
      </c>
      <c r="F15606" s="209" t="s">
        <v>469</v>
      </c>
      <c r="G15606" s="119" t="s">
        <v>172</v>
      </c>
      <c r="H15606" s="121" t="s">
        <v>48</v>
      </c>
      <c r="I15606" s="121" t="s">
        <v>30</v>
      </c>
      <c r="J15606" s="121" t="s">
        <v>87</v>
      </c>
      <c r="K15606" s="121" t="s">
        <v>584</v>
      </c>
      <c r="L15606" s="157" t="s">
        <v>32</v>
      </c>
      <c r="M15606" s="120" t="s">
        <v>78</v>
      </c>
    </row>
    <row r="15607" spans="1:14" ht="27.6">
      <c r="A15607" s="116">
        <v>15607</v>
      </c>
      <c r="B15607" s="129">
        <v>44608</v>
      </c>
      <c r="D15607" s="120" t="s">
        <v>252</v>
      </c>
      <c r="E15607" s="120" t="s">
        <v>34779</v>
      </c>
      <c r="F15607" s="209" t="s">
        <v>34780</v>
      </c>
      <c r="G15607" s="119" t="s">
        <v>34781</v>
      </c>
      <c r="H15607" s="121" t="s">
        <v>48</v>
      </c>
      <c r="I15607" s="121" t="s">
        <v>196</v>
      </c>
      <c r="J15607" s="121" t="s">
        <v>196</v>
      </c>
      <c r="K15607" s="121" t="s">
        <v>65</v>
      </c>
      <c r="L15607" s="157" t="s">
        <v>32</v>
      </c>
      <c r="M15607" s="120" t="s">
        <v>78</v>
      </c>
    </row>
    <row r="15608" spans="1:14">
      <c r="A15608" s="116">
        <v>15608</v>
      </c>
      <c r="B15608" s="129">
        <v>44608</v>
      </c>
      <c r="D15608" s="120" t="s">
        <v>252</v>
      </c>
      <c r="E15608" s="120" t="s">
        <v>34782</v>
      </c>
      <c r="F15608" s="209" t="s">
        <v>34783</v>
      </c>
      <c r="G15608" s="119" t="s">
        <v>4968</v>
      </c>
      <c r="H15608" s="121" t="s">
        <v>53</v>
      </c>
      <c r="I15608" s="121" t="s">
        <v>42</v>
      </c>
      <c r="J15608" s="121" t="s">
        <v>246</v>
      </c>
      <c r="K15608" s="121" t="s">
        <v>584</v>
      </c>
      <c r="L15608" s="157" t="s">
        <v>32</v>
      </c>
      <c r="M15608" s="120" t="s">
        <v>78</v>
      </c>
    </row>
    <row r="15609" spans="1:14" ht="27.6">
      <c r="A15609" s="116">
        <v>15609</v>
      </c>
      <c r="B15609" s="129">
        <v>44608</v>
      </c>
      <c r="D15609" s="120" t="s">
        <v>252</v>
      </c>
      <c r="E15609" s="120" t="s">
        <v>34784</v>
      </c>
      <c r="F15609" s="209" t="s">
        <v>34785</v>
      </c>
      <c r="G15609" s="119" t="s">
        <v>6825</v>
      </c>
      <c r="H15609" s="121" t="s">
        <v>1173</v>
      </c>
      <c r="I15609" s="121" t="s">
        <v>42</v>
      </c>
      <c r="J15609" s="121" t="s">
        <v>211</v>
      </c>
      <c r="K15609" s="121" t="s">
        <v>584</v>
      </c>
      <c r="L15609" s="157" t="s">
        <v>32</v>
      </c>
      <c r="M15609" s="120" t="s">
        <v>78</v>
      </c>
    </row>
    <row r="15610" spans="1:14">
      <c r="A15610" s="116">
        <v>15610</v>
      </c>
      <c r="B15610" s="129">
        <v>44613</v>
      </c>
      <c r="D15610" s="120" t="s">
        <v>252</v>
      </c>
      <c r="E15610" s="120" t="s">
        <v>34786</v>
      </c>
      <c r="F15610" s="209" t="s">
        <v>661</v>
      </c>
      <c r="G15610" s="119" t="s">
        <v>2975</v>
      </c>
      <c r="H15610" s="121" t="s">
        <v>140</v>
      </c>
      <c r="I15610" s="121" t="s">
        <v>30</v>
      </c>
      <c r="J15610" s="121" t="s">
        <v>7271</v>
      </c>
      <c r="K15610" s="121" t="s">
        <v>65</v>
      </c>
      <c r="L15610" s="157" t="s">
        <v>32</v>
      </c>
      <c r="M15610" s="120" t="s">
        <v>78</v>
      </c>
    </row>
    <row r="15611" spans="1:14">
      <c r="A15611" s="116">
        <v>15611</v>
      </c>
      <c r="B15611" s="129">
        <v>44608</v>
      </c>
      <c r="D15611" s="120" t="s">
        <v>252</v>
      </c>
      <c r="E15611" s="120" t="s">
        <v>34787</v>
      </c>
      <c r="F15611" s="209" t="s">
        <v>429</v>
      </c>
      <c r="G15611" s="119" t="s">
        <v>34788</v>
      </c>
      <c r="H15611" s="121" t="s">
        <v>86</v>
      </c>
      <c r="I15611" s="121" t="s">
        <v>63</v>
      </c>
      <c r="J15611" s="121" t="s">
        <v>9446</v>
      </c>
      <c r="K15611" s="121" t="s">
        <v>584</v>
      </c>
      <c r="L15611" s="157" t="s">
        <v>32</v>
      </c>
      <c r="M15611" s="120" t="s">
        <v>78</v>
      </c>
    </row>
    <row r="15612" spans="1:14">
      <c r="A15612" s="116">
        <v>15612</v>
      </c>
      <c r="B15612" s="129">
        <v>44609</v>
      </c>
      <c r="D15612" s="120" t="s">
        <v>252</v>
      </c>
      <c r="E15612" s="120" t="s">
        <v>34789</v>
      </c>
      <c r="F15612" s="209" t="s">
        <v>429</v>
      </c>
      <c r="G15612" s="119" t="s">
        <v>34790</v>
      </c>
      <c r="H15612" s="121" t="s">
        <v>140</v>
      </c>
      <c r="I15612" s="121" t="s">
        <v>30</v>
      </c>
      <c r="J15612" s="121" t="s">
        <v>77</v>
      </c>
      <c r="K15612" s="121" t="s">
        <v>584</v>
      </c>
      <c r="L15612" s="157" t="s">
        <v>32</v>
      </c>
      <c r="M15612" s="120" t="s">
        <v>78</v>
      </c>
    </row>
    <row r="15613" spans="1:14">
      <c r="A15613" s="116">
        <v>15613</v>
      </c>
      <c r="B15613" s="129">
        <v>44609</v>
      </c>
      <c r="D15613" s="120" t="s">
        <v>252</v>
      </c>
      <c r="E15613" s="120" t="s">
        <v>34791</v>
      </c>
      <c r="F15613" s="209" t="s">
        <v>34792</v>
      </c>
      <c r="G15613" s="119" t="s">
        <v>8001</v>
      </c>
      <c r="H15613" s="121" t="s">
        <v>140</v>
      </c>
      <c r="I15613" s="121" t="s">
        <v>30</v>
      </c>
      <c r="J15613" s="121" t="s">
        <v>7280</v>
      </c>
      <c r="K15613" s="121" t="s">
        <v>584</v>
      </c>
      <c r="L15613" s="157" t="s">
        <v>32</v>
      </c>
      <c r="M15613" s="120" t="s">
        <v>78</v>
      </c>
    </row>
    <row r="15614" spans="1:14">
      <c r="A15614" s="116">
        <v>15614</v>
      </c>
      <c r="B15614" s="129">
        <v>44609</v>
      </c>
      <c r="D15614" s="120" t="s">
        <v>252</v>
      </c>
      <c r="E15614" s="120" t="s">
        <v>34793</v>
      </c>
      <c r="F15614" s="209" t="s">
        <v>473</v>
      </c>
      <c r="G15614" s="119" t="s">
        <v>165</v>
      </c>
      <c r="H15614" s="121" t="s">
        <v>53</v>
      </c>
      <c r="I15614" s="121" t="s">
        <v>30</v>
      </c>
      <c r="J15614" s="121" t="s">
        <v>9480</v>
      </c>
      <c r="K15614" s="121" t="s">
        <v>584</v>
      </c>
      <c r="L15614" s="157" t="s">
        <v>32</v>
      </c>
      <c r="M15614" s="120" t="s">
        <v>78</v>
      </c>
    </row>
    <row r="15615" spans="1:14" ht="27.6">
      <c r="A15615" s="116">
        <v>15615</v>
      </c>
      <c r="B15615" s="129">
        <v>44613</v>
      </c>
      <c r="D15615" s="120" t="s">
        <v>252</v>
      </c>
      <c r="E15615" s="120" t="s">
        <v>34794</v>
      </c>
      <c r="F15615" s="209" t="s">
        <v>34795</v>
      </c>
      <c r="G15615" s="119" t="s">
        <v>14335</v>
      </c>
      <c r="H15615" s="121" t="s">
        <v>53</v>
      </c>
      <c r="I15615" s="121" t="s">
        <v>30</v>
      </c>
      <c r="J15615" s="121" t="s">
        <v>8033</v>
      </c>
      <c r="K15615" s="121" t="s">
        <v>65</v>
      </c>
      <c r="L15615" s="157" t="s">
        <v>32</v>
      </c>
      <c r="M15615" s="120" t="s">
        <v>78</v>
      </c>
    </row>
    <row r="15616" spans="1:14">
      <c r="A15616" s="116">
        <v>15616</v>
      </c>
      <c r="B15616" s="129">
        <v>44609</v>
      </c>
      <c r="D15616" s="120" t="s">
        <v>252</v>
      </c>
      <c r="E15616" s="120" t="s">
        <v>34796</v>
      </c>
      <c r="F15616" s="209" t="s">
        <v>473</v>
      </c>
      <c r="G15616" s="119" t="s">
        <v>34797</v>
      </c>
      <c r="H15616" s="121" t="s">
        <v>41</v>
      </c>
      <c r="I15616" s="121" t="s">
        <v>30</v>
      </c>
      <c r="J15616" s="121" t="s">
        <v>7610</v>
      </c>
      <c r="K15616" s="121" t="s">
        <v>584</v>
      </c>
      <c r="L15616" s="157" t="s">
        <v>32</v>
      </c>
      <c r="M15616" s="120" t="s">
        <v>78</v>
      </c>
    </row>
    <row r="15617" spans="1:20">
      <c r="A15617" s="116">
        <v>15617</v>
      </c>
      <c r="B15617" s="129">
        <v>44608</v>
      </c>
      <c r="D15617" s="120" t="s">
        <v>252</v>
      </c>
      <c r="E15617" s="120" t="s">
        <v>34798</v>
      </c>
      <c r="F15617" s="209" t="s">
        <v>34799</v>
      </c>
      <c r="G15617" s="119" t="s">
        <v>963</v>
      </c>
      <c r="H15617" s="121" t="s">
        <v>1173</v>
      </c>
      <c r="I15617" s="121" t="s">
        <v>42</v>
      </c>
      <c r="J15617" s="121" t="s">
        <v>91</v>
      </c>
      <c r="K15617" s="121" t="s">
        <v>584</v>
      </c>
      <c r="L15617" s="157" t="s">
        <v>32</v>
      </c>
      <c r="M15617" s="120" t="s">
        <v>78</v>
      </c>
    </row>
    <row r="15618" spans="1:20">
      <c r="A15618" s="116">
        <v>15618</v>
      </c>
      <c r="B15618" s="129">
        <v>44608</v>
      </c>
      <c r="D15618" s="120" t="s">
        <v>252</v>
      </c>
      <c r="E15618" s="120" t="s">
        <v>34800</v>
      </c>
      <c r="F15618" s="209" t="s">
        <v>34801</v>
      </c>
      <c r="G15618" s="119" t="s">
        <v>34802</v>
      </c>
      <c r="H15618" s="121" t="s">
        <v>140</v>
      </c>
      <c r="I15618" s="121" t="s">
        <v>42</v>
      </c>
      <c r="J15618" s="121" t="s">
        <v>72</v>
      </c>
      <c r="K15618" s="121" t="s">
        <v>584</v>
      </c>
      <c r="L15618" s="157" t="s">
        <v>32</v>
      </c>
      <c r="M15618" s="120" t="s">
        <v>78</v>
      </c>
    </row>
    <row r="15619" spans="1:20">
      <c r="A15619" s="116">
        <v>15619</v>
      </c>
      <c r="B15619" s="129">
        <v>44613</v>
      </c>
      <c r="D15619" s="120" t="s">
        <v>252</v>
      </c>
      <c r="E15619" s="120" t="s">
        <v>34803</v>
      </c>
      <c r="F15619" s="209" t="s">
        <v>24074</v>
      </c>
      <c r="G15619" s="119" t="s">
        <v>34804</v>
      </c>
      <c r="H15619" s="121" t="s">
        <v>53</v>
      </c>
      <c r="I15619" s="121" t="s">
        <v>30</v>
      </c>
      <c r="J15619" s="121" t="s">
        <v>8033</v>
      </c>
      <c r="K15619" s="121" t="s">
        <v>65</v>
      </c>
      <c r="L15619" s="157" t="s">
        <v>32</v>
      </c>
      <c r="M15619" s="120" t="s">
        <v>78</v>
      </c>
    </row>
    <row r="15620" spans="1:20">
      <c r="A15620" s="116">
        <v>15620</v>
      </c>
      <c r="B15620" s="129">
        <v>44608</v>
      </c>
      <c r="D15620" s="120" t="s">
        <v>252</v>
      </c>
      <c r="E15620" s="120" t="s">
        <v>34805</v>
      </c>
      <c r="F15620" s="209" t="s">
        <v>34806</v>
      </c>
      <c r="G15620" s="119" t="s">
        <v>34807</v>
      </c>
      <c r="H15620" s="121" t="s">
        <v>177</v>
      </c>
      <c r="I15620" s="121" t="s">
        <v>42</v>
      </c>
      <c r="J15620" s="121" t="s">
        <v>72</v>
      </c>
      <c r="K15620" s="121" t="s">
        <v>65</v>
      </c>
      <c r="L15620" s="157" t="s">
        <v>32</v>
      </c>
      <c r="M15620" s="120" t="s">
        <v>78</v>
      </c>
    </row>
    <row r="15621" spans="1:20">
      <c r="A15621" s="116">
        <v>15621</v>
      </c>
      <c r="B15621" s="129">
        <v>44613</v>
      </c>
      <c r="D15621" s="120" t="s">
        <v>252</v>
      </c>
      <c r="E15621" s="120" t="s">
        <v>34808</v>
      </c>
      <c r="F15621" s="209" t="s">
        <v>8168</v>
      </c>
      <c r="G15621" s="119" t="s">
        <v>34809</v>
      </c>
      <c r="H15621" s="121" t="s">
        <v>76</v>
      </c>
      <c r="I15621" s="121" t="s">
        <v>30</v>
      </c>
      <c r="J15621" s="121" t="s">
        <v>87</v>
      </c>
      <c r="K15621" s="121" t="s">
        <v>65</v>
      </c>
      <c r="L15621" s="157" t="s">
        <v>32</v>
      </c>
      <c r="M15621" s="120" t="s">
        <v>78</v>
      </c>
    </row>
    <row r="15622" spans="1:20" ht="27.6">
      <c r="A15622" s="116">
        <v>15622</v>
      </c>
      <c r="B15622" s="129">
        <v>44609</v>
      </c>
      <c r="D15622" s="120" t="s">
        <v>252</v>
      </c>
      <c r="E15622" s="120" t="s">
        <v>34810</v>
      </c>
      <c r="F15622" s="209" t="s">
        <v>34811</v>
      </c>
      <c r="G15622" s="119" t="s">
        <v>34812</v>
      </c>
      <c r="H15622" s="121" t="s">
        <v>29</v>
      </c>
      <c r="I15622" s="121" t="s">
        <v>196</v>
      </c>
      <c r="J15622" s="121" t="s">
        <v>196</v>
      </c>
      <c r="K15622" s="121" t="s">
        <v>584</v>
      </c>
      <c r="L15622" s="157" t="s">
        <v>32</v>
      </c>
      <c r="M15622" s="120" t="s">
        <v>78</v>
      </c>
    </row>
    <row r="15623" spans="1:20" ht="27.6">
      <c r="A15623" s="116">
        <v>15623</v>
      </c>
      <c r="B15623" s="129">
        <v>44613</v>
      </c>
      <c r="D15623" s="120" t="s">
        <v>252</v>
      </c>
      <c r="E15623" s="120" t="s">
        <v>34813</v>
      </c>
      <c r="F15623" s="209" t="s">
        <v>34814</v>
      </c>
      <c r="G15623" s="119" t="s">
        <v>34815</v>
      </c>
      <c r="H15623" s="121" t="s">
        <v>177</v>
      </c>
      <c r="I15623" s="121" t="s">
        <v>30</v>
      </c>
      <c r="J15623" s="121" t="s">
        <v>5018</v>
      </c>
      <c r="K15623" s="121" t="s">
        <v>65</v>
      </c>
      <c r="L15623" s="157" t="s">
        <v>32</v>
      </c>
      <c r="M15623" s="120" t="s">
        <v>33</v>
      </c>
      <c r="N15623" s="131">
        <v>44645</v>
      </c>
    </row>
    <row r="15624" spans="1:20">
      <c r="A15624" s="116">
        <v>15624</v>
      </c>
      <c r="B15624" s="129">
        <v>44608</v>
      </c>
      <c r="D15624" s="120" t="s">
        <v>252</v>
      </c>
      <c r="E15624" s="120" t="s">
        <v>34816</v>
      </c>
      <c r="F15624" s="209" t="s">
        <v>34817</v>
      </c>
      <c r="G15624" s="119" t="s">
        <v>34818</v>
      </c>
      <c r="H15624" s="121" t="s">
        <v>160</v>
      </c>
      <c r="I15624" s="121" t="s">
        <v>30</v>
      </c>
      <c r="J15624" s="121" t="s">
        <v>7142</v>
      </c>
      <c r="K15624" s="121" t="s">
        <v>65</v>
      </c>
      <c r="L15624" s="157" t="s">
        <v>32</v>
      </c>
      <c r="M15624" s="120" t="s">
        <v>78</v>
      </c>
    </row>
    <row r="15625" spans="1:20">
      <c r="A15625" s="116">
        <v>15625</v>
      </c>
      <c r="B15625" s="129">
        <v>44608</v>
      </c>
      <c r="D15625" s="120" t="s">
        <v>252</v>
      </c>
      <c r="E15625" s="120" t="s">
        <v>34819</v>
      </c>
      <c r="F15625" s="209" t="s">
        <v>34820</v>
      </c>
      <c r="G15625" s="119" t="s">
        <v>34821</v>
      </c>
      <c r="H15625" s="121" t="s">
        <v>1173</v>
      </c>
      <c r="I15625" s="121" t="s">
        <v>42</v>
      </c>
      <c r="J15625" s="121" t="s">
        <v>319</v>
      </c>
      <c r="K15625" s="121" t="s">
        <v>584</v>
      </c>
      <c r="L15625" s="157" t="s">
        <v>32</v>
      </c>
      <c r="M15625" s="120" t="s">
        <v>78</v>
      </c>
    </row>
    <row r="15626" spans="1:20">
      <c r="A15626" s="116">
        <v>15626</v>
      </c>
      <c r="B15626" s="129">
        <v>44608</v>
      </c>
      <c r="D15626" s="120" t="s">
        <v>252</v>
      </c>
      <c r="E15626" s="120" t="s">
        <v>34822</v>
      </c>
      <c r="F15626" s="209" t="s">
        <v>11522</v>
      </c>
      <c r="G15626" s="119" t="s">
        <v>34823</v>
      </c>
      <c r="H15626" s="121" t="s">
        <v>86</v>
      </c>
      <c r="I15626" s="121" t="s">
        <v>30</v>
      </c>
      <c r="J15626" s="121" t="s">
        <v>529</v>
      </c>
      <c r="K15626" s="121" t="s">
        <v>65</v>
      </c>
      <c r="L15626" s="157" t="s">
        <v>32</v>
      </c>
      <c r="M15626" s="120" t="s">
        <v>78</v>
      </c>
    </row>
    <row r="15627" spans="1:20">
      <c r="A15627" s="116">
        <v>15627</v>
      </c>
      <c r="B15627" s="129">
        <v>44608</v>
      </c>
      <c r="D15627" s="120" t="s">
        <v>252</v>
      </c>
      <c r="E15627" s="120" t="s">
        <v>34824</v>
      </c>
      <c r="F15627" s="209" t="s">
        <v>579</v>
      </c>
      <c r="G15627" s="119" t="s">
        <v>6408</v>
      </c>
      <c r="H15627" s="121" t="s">
        <v>53</v>
      </c>
      <c r="I15627" s="121" t="s">
        <v>30</v>
      </c>
      <c r="J15627" s="121" t="s">
        <v>87</v>
      </c>
      <c r="K15627" s="121" t="s">
        <v>584</v>
      </c>
      <c r="L15627" s="157" t="s">
        <v>32</v>
      </c>
      <c r="M15627" s="120" t="s">
        <v>78</v>
      </c>
    </row>
    <row r="15628" spans="1:20">
      <c r="A15628" s="116">
        <v>15628</v>
      </c>
      <c r="B15628" s="129">
        <v>44608</v>
      </c>
      <c r="D15628" s="120" t="s">
        <v>252</v>
      </c>
      <c r="E15628" s="120" t="s">
        <v>34825</v>
      </c>
      <c r="F15628" s="209" t="s">
        <v>15302</v>
      </c>
      <c r="G15628" s="119" t="s">
        <v>14709</v>
      </c>
      <c r="H15628" s="121" t="s">
        <v>53</v>
      </c>
      <c r="I15628" s="121" t="s">
        <v>30</v>
      </c>
      <c r="J15628" s="121" t="s">
        <v>7216</v>
      </c>
      <c r="K15628" s="121" t="s">
        <v>65</v>
      </c>
      <c r="L15628" s="157" t="s">
        <v>32</v>
      </c>
      <c r="M15628" s="120" t="s">
        <v>78</v>
      </c>
      <c r="S15628" s="120" t="s">
        <v>92</v>
      </c>
      <c r="T15628" s="126">
        <v>44614</v>
      </c>
    </row>
    <row r="15629" spans="1:20">
      <c r="A15629" s="116">
        <v>15629</v>
      </c>
      <c r="B15629" s="129">
        <v>44608</v>
      </c>
      <c r="D15629" s="120" t="s">
        <v>252</v>
      </c>
      <c r="E15629" s="120" t="s">
        <v>34826</v>
      </c>
      <c r="F15629" s="209" t="s">
        <v>34827</v>
      </c>
      <c r="G15629" s="119" t="s">
        <v>34828</v>
      </c>
      <c r="H15629" s="121" t="s">
        <v>29</v>
      </c>
      <c r="I15629" s="121" t="s">
        <v>30</v>
      </c>
      <c r="J15629" s="121" t="s">
        <v>7216</v>
      </c>
      <c r="K15629" s="121" t="s">
        <v>65</v>
      </c>
      <c r="L15629" s="157" t="s">
        <v>32</v>
      </c>
      <c r="M15629" s="120" t="s">
        <v>78</v>
      </c>
    </row>
    <row r="15630" spans="1:20">
      <c r="A15630" s="116">
        <v>15630</v>
      </c>
      <c r="B15630" s="129">
        <v>44608</v>
      </c>
      <c r="D15630" s="120" t="s">
        <v>252</v>
      </c>
      <c r="E15630" s="120" t="s">
        <v>34829</v>
      </c>
      <c r="F15630" s="209" t="s">
        <v>34830</v>
      </c>
      <c r="G15630" s="119" t="s">
        <v>30544</v>
      </c>
      <c r="H15630" s="121" t="s">
        <v>177</v>
      </c>
      <c r="I15630" s="121" t="s">
        <v>30</v>
      </c>
      <c r="J15630" s="121" t="s">
        <v>529</v>
      </c>
      <c r="K15630" s="121" t="s">
        <v>65</v>
      </c>
      <c r="L15630" s="157" t="s">
        <v>32</v>
      </c>
      <c r="M15630" s="120" t="s">
        <v>78</v>
      </c>
    </row>
    <row r="15631" spans="1:20">
      <c r="A15631" s="116">
        <v>15631</v>
      </c>
      <c r="B15631" s="129">
        <v>44609</v>
      </c>
      <c r="D15631" s="120" t="s">
        <v>252</v>
      </c>
      <c r="E15631" s="120" t="s">
        <v>34831</v>
      </c>
      <c r="F15631" s="209" t="s">
        <v>1791</v>
      </c>
      <c r="G15631" s="119" t="s">
        <v>12631</v>
      </c>
      <c r="H15631" s="121" t="s">
        <v>1173</v>
      </c>
      <c r="I15631" s="121" t="s">
        <v>30</v>
      </c>
      <c r="J15631" s="121" t="s">
        <v>7142</v>
      </c>
      <c r="K15631" s="121" t="s">
        <v>584</v>
      </c>
      <c r="L15631" s="157" t="s">
        <v>32</v>
      </c>
      <c r="M15631" s="120" t="s">
        <v>78</v>
      </c>
    </row>
    <row r="15632" spans="1:20" ht="27.6">
      <c r="A15632" s="116">
        <v>15632</v>
      </c>
      <c r="B15632" s="129">
        <v>44609</v>
      </c>
      <c r="D15632" s="120" t="s">
        <v>252</v>
      </c>
      <c r="E15632" s="120" t="s">
        <v>34832</v>
      </c>
      <c r="F15632" s="209" t="s">
        <v>34833</v>
      </c>
      <c r="G15632" s="119" t="s">
        <v>5201</v>
      </c>
      <c r="H15632" s="121" t="s">
        <v>41</v>
      </c>
      <c r="I15632" s="121" t="s">
        <v>196</v>
      </c>
      <c r="J15632" s="121" t="s">
        <v>196</v>
      </c>
      <c r="K15632" s="121" t="s">
        <v>584</v>
      </c>
      <c r="L15632" s="157" t="s">
        <v>32</v>
      </c>
      <c r="M15632" s="120" t="s">
        <v>33</v>
      </c>
      <c r="N15632" s="131">
        <v>44631</v>
      </c>
      <c r="S15632" s="120" t="s">
        <v>135</v>
      </c>
      <c r="T15632" s="126">
        <v>44631</v>
      </c>
    </row>
    <row r="15633" spans="1:15">
      <c r="A15633" s="116">
        <v>15633</v>
      </c>
      <c r="B15633" s="129">
        <v>44609</v>
      </c>
      <c r="D15633" s="120" t="s">
        <v>252</v>
      </c>
      <c r="E15633" s="120" t="s">
        <v>34834</v>
      </c>
      <c r="F15633" s="209" t="s">
        <v>1791</v>
      </c>
      <c r="G15633" s="119" t="s">
        <v>381</v>
      </c>
      <c r="H15633" s="121" t="s">
        <v>41</v>
      </c>
      <c r="I15633" s="121" t="s">
        <v>196</v>
      </c>
      <c r="J15633" s="121" t="s">
        <v>196</v>
      </c>
      <c r="K15633" s="121" t="s">
        <v>584</v>
      </c>
      <c r="L15633" s="157" t="s">
        <v>32</v>
      </c>
      <c r="M15633" s="120" t="s">
        <v>78</v>
      </c>
    </row>
    <row r="15634" spans="1:15">
      <c r="A15634" s="116">
        <v>15634</v>
      </c>
      <c r="B15634" s="129">
        <v>44613</v>
      </c>
      <c r="D15634" s="120" t="s">
        <v>252</v>
      </c>
      <c r="E15634" s="120" t="s">
        <v>34835</v>
      </c>
      <c r="F15634" s="209" t="s">
        <v>34836</v>
      </c>
      <c r="G15634" s="119" t="s">
        <v>9846</v>
      </c>
      <c r="H15634" s="121" t="s">
        <v>140</v>
      </c>
      <c r="I15634" s="121" t="s">
        <v>30</v>
      </c>
      <c r="J15634" s="121" t="s">
        <v>9853</v>
      </c>
      <c r="K15634" s="121" t="s">
        <v>65</v>
      </c>
      <c r="L15634" s="157" t="s">
        <v>32</v>
      </c>
      <c r="M15634" s="120" t="s">
        <v>78</v>
      </c>
    </row>
    <row r="15635" spans="1:15">
      <c r="A15635" s="116">
        <v>15635</v>
      </c>
      <c r="B15635" s="129">
        <v>44614</v>
      </c>
      <c r="D15635" s="120" t="s">
        <v>252</v>
      </c>
      <c r="E15635" s="120" t="s">
        <v>34837</v>
      </c>
      <c r="F15635" s="209" t="s">
        <v>34838</v>
      </c>
      <c r="G15635" s="119" t="s">
        <v>34839</v>
      </c>
      <c r="H15635" s="121" t="s">
        <v>53</v>
      </c>
      <c r="I15635" s="121" t="s">
        <v>42</v>
      </c>
      <c r="J15635" s="121" t="s">
        <v>199</v>
      </c>
      <c r="K15635" s="121" t="s">
        <v>65</v>
      </c>
      <c r="L15635" s="157" t="s">
        <v>32</v>
      </c>
      <c r="M15635" s="120" t="s">
        <v>78</v>
      </c>
    </row>
    <row r="15636" spans="1:15" ht="27.6">
      <c r="A15636" s="116">
        <v>15636</v>
      </c>
      <c r="B15636" s="129">
        <v>44614</v>
      </c>
      <c r="D15636" s="120" t="s">
        <v>252</v>
      </c>
      <c r="E15636" s="120" t="s">
        <v>34840</v>
      </c>
      <c r="F15636" s="209" t="s">
        <v>34841</v>
      </c>
      <c r="G15636" s="119" t="s">
        <v>34842</v>
      </c>
      <c r="H15636" s="121" t="s">
        <v>140</v>
      </c>
      <c r="I15636" s="121" t="s">
        <v>30</v>
      </c>
      <c r="J15636" s="121" t="s">
        <v>5018</v>
      </c>
      <c r="K15636" s="121" t="s">
        <v>65</v>
      </c>
      <c r="L15636" s="157" t="s">
        <v>32</v>
      </c>
      <c r="M15636" s="120" t="s">
        <v>78</v>
      </c>
    </row>
    <row r="15637" spans="1:15">
      <c r="A15637" s="116">
        <v>15637</v>
      </c>
      <c r="B15637" s="129">
        <v>44614</v>
      </c>
      <c r="D15637" s="120" t="s">
        <v>252</v>
      </c>
      <c r="E15637" s="120" t="s">
        <v>34843</v>
      </c>
      <c r="F15637" s="209" t="s">
        <v>34844</v>
      </c>
      <c r="G15637" s="119" t="s">
        <v>34845</v>
      </c>
      <c r="H15637" s="121" t="s">
        <v>192</v>
      </c>
      <c r="I15637" s="121" t="s">
        <v>42</v>
      </c>
      <c r="J15637" s="121" t="s">
        <v>319</v>
      </c>
      <c r="K15637" s="121" t="s">
        <v>65</v>
      </c>
      <c r="L15637" s="157" t="s">
        <v>32</v>
      </c>
      <c r="M15637" s="120" t="s">
        <v>78</v>
      </c>
    </row>
    <row r="15638" spans="1:15">
      <c r="A15638" s="116">
        <v>15638</v>
      </c>
      <c r="B15638" s="129">
        <v>44614</v>
      </c>
      <c r="D15638" s="120" t="s">
        <v>252</v>
      </c>
      <c r="E15638" s="120" t="s">
        <v>34846</v>
      </c>
      <c r="F15638" s="209" t="s">
        <v>34847</v>
      </c>
      <c r="G15638" s="119" t="s">
        <v>2776</v>
      </c>
      <c r="H15638" s="121" t="s">
        <v>53</v>
      </c>
      <c r="I15638" s="121" t="s">
        <v>42</v>
      </c>
      <c r="J15638" s="121" t="s">
        <v>72</v>
      </c>
      <c r="K15638" s="121" t="s">
        <v>65</v>
      </c>
      <c r="L15638" s="157" t="s">
        <v>32</v>
      </c>
      <c r="M15638" s="120" t="s">
        <v>78</v>
      </c>
    </row>
    <row r="15639" spans="1:15">
      <c r="A15639" s="116">
        <v>15639</v>
      </c>
      <c r="B15639" s="129">
        <v>44609</v>
      </c>
      <c r="D15639" s="120" t="s">
        <v>252</v>
      </c>
      <c r="E15639" s="120" t="s">
        <v>34848</v>
      </c>
      <c r="F15639" s="209" t="s">
        <v>34849</v>
      </c>
      <c r="G15639" s="119" t="s">
        <v>12142</v>
      </c>
      <c r="H15639" s="121" t="s">
        <v>29</v>
      </c>
      <c r="I15639" s="121" t="s">
        <v>30</v>
      </c>
      <c r="J15639" s="121" t="s">
        <v>7958</v>
      </c>
      <c r="K15639" s="121" t="s">
        <v>584</v>
      </c>
      <c r="L15639" s="157" t="s">
        <v>32</v>
      </c>
      <c r="M15639" s="120" t="s">
        <v>78</v>
      </c>
    </row>
    <row r="15640" spans="1:15" ht="14.4">
      <c r="A15640" s="116">
        <v>15640</v>
      </c>
      <c r="B15640" s="129">
        <v>44610</v>
      </c>
      <c r="D15640" s="120" t="s">
        <v>252</v>
      </c>
      <c r="E15640" t="s">
        <v>34850</v>
      </c>
      <c r="F15640" s="209" t="s">
        <v>34851</v>
      </c>
      <c r="G15640" s="119" t="s">
        <v>34852</v>
      </c>
      <c r="H15640" s="121" t="s">
        <v>192</v>
      </c>
      <c r="I15640" s="121" t="s">
        <v>30</v>
      </c>
      <c r="J15640" s="121" t="s">
        <v>1544</v>
      </c>
      <c r="K15640" s="121" t="s">
        <v>584</v>
      </c>
      <c r="L15640" s="157" t="s">
        <v>32</v>
      </c>
      <c r="M15640" s="120" t="s">
        <v>78</v>
      </c>
    </row>
    <row r="15641" spans="1:15" ht="27.6">
      <c r="A15641" s="116">
        <v>15641</v>
      </c>
      <c r="B15641" s="129">
        <v>44614</v>
      </c>
      <c r="D15641" s="120" t="s">
        <v>252</v>
      </c>
      <c r="E15641" s="120" t="s">
        <v>34853</v>
      </c>
      <c r="F15641" s="209" t="s">
        <v>34854</v>
      </c>
      <c r="G15641" s="119" t="s">
        <v>34855</v>
      </c>
      <c r="H15641" s="121" t="s">
        <v>1173</v>
      </c>
      <c r="I15641" s="121" t="s">
        <v>30</v>
      </c>
      <c r="J15641" s="121" t="s">
        <v>5018</v>
      </c>
      <c r="K15641" s="121" t="s">
        <v>65</v>
      </c>
      <c r="L15641" s="157" t="s">
        <v>32</v>
      </c>
      <c r="M15641" s="120" t="s">
        <v>78</v>
      </c>
    </row>
    <row r="15642" spans="1:15">
      <c r="A15642" s="116">
        <v>15642</v>
      </c>
      <c r="B15642" s="129">
        <v>44610</v>
      </c>
      <c r="D15642" s="120" t="s">
        <v>252</v>
      </c>
      <c r="E15642" s="120" t="s">
        <v>34856</v>
      </c>
      <c r="F15642" s="209" t="s">
        <v>34857</v>
      </c>
      <c r="G15642" s="119" t="s">
        <v>3324</v>
      </c>
      <c r="H15642" s="121" t="s">
        <v>76</v>
      </c>
      <c r="I15642" s="121" t="s">
        <v>42</v>
      </c>
      <c r="J15642" s="121" t="s">
        <v>72</v>
      </c>
      <c r="K15642" s="121" t="s">
        <v>584</v>
      </c>
      <c r="L15642" s="157" t="s">
        <v>32</v>
      </c>
      <c r="M15642" s="120" t="s">
        <v>78</v>
      </c>
    </row>
    <row r="15643" spans="1:15">
      <c r="A15643" s="116">
        <v>15643</v>
      </c>
      <c r="B15643" s="129">
        <v>44608</v>
      </c>
      <c r="D15643" s="120" t="s">
        <v>34179</v>
      </c>
      <c r="E15643" s="120" t="s">
        <v>34858</v>
      </c>
      <c r="F15643" s="209" t="s">
        <v>34859</v>
      </c>
      <c r="G15643" s="119" t="s">
        <v>509</v>
      </c>
      <c r="H15643" s="121" t="s">
        <v>140</v>
      </c>
      <c r="I15643" s="121" t="s">
        <v>30</v>
      </c>
      <c r="J15643" s="121" t="s">
        <v>87</v>
      </c>
      <c r="K15643" s="121" t="s">
        <v>65</v>
      </c>
      <c r="L15643" s="157" t="s">
        <v>32</v>
      </c>
      <c r="M15643" s="120" t="s">
        <v>78</v>
      </c>
    </row>
    <row r="15644" spans="1:15" ht="27.6">
      <c r="A15644" s="116">
        <v>15644</v>
      </c>
      <c r="B15644" s="129">
        <v>44608</v>
      </c>
      <c r="D15644" s="120" t="s">
        <v>34179</v>
      </c>
      <c r="E15644" s="120" t="s">
        <v>34860</v>
      </c>
      <c r="F15644" s="209" t="s">
        <v>34861</v>
      </c>
      <c r="G15644" s="119" t="s">
        <v>34862</v>
      </c>
      <c r="H15644" s="121" t="s">
        <v>160</v>
      </c>
      <c r="I15644" s="121" t="s">
        <v>42</v>
      </c>
      <c r="J15644" s="121" t="s">
        <v>2268</v>
      </c>
      <c r="K15644" s="121" t="s">
        <v>65</v>
      </c>
      <c r="L15644" s="157" t="s">
        <v>32</v>
      </c>
      <c r="M15644" s="120" t="s">
        <v>33</v>
      </c>
    </row>
    <row r="15645" spans="1:15" ht="27.6">
      <c r="A15645" s="116">
        <v>15645</v>
      </c>
      <c r="B15645" s="129">
        <v>44608</v>
      </c>
      <c r="D15645" s="120" t="s">
        <v>34179</v>
      </c>
      <c r="E15645" s="120" t="s">
        <v>34863</v>
      </c>
      <c r="F15645" s="209" t="s">
        <v>34864</v>
      </c>
      <c r="K15645" s="121" t="s">
        <v>65</v>
      </c>
      <c r="L15645" s="157" t="s">
        <v>32</v>
      </c>
      <c r="M15645" s="120" t="s">
        <v>33</v>
      </c>
    </row>
    <row r="15646" spans="1:15">
      <c r="A15646" s="116">
        <v>15646</v>
      </c>
      <c r="B15646" s="129">
        <v>44608</v>
      </c>
      <c r="D15646" s="120" t="s">
        <v>580</v>
      </c>
      <c r="E15646" s="120" t="s">
        <v>34865</v>
      </c>
      <c r="F15646" s="209" t="s">
        <v>34866</v>
      </c>
      <c r="G15646" s="119" t="s">
        <v>15592</v>
      </c>
      <c r="H15646" s="121" t="s">
        <v>29</v>
      </c>
      <c r="I15646" s="121" t="s">
        <v>30</v>
      </c>
      <c r="J15646" s="121" t="s">
        <v>7280</v>
      </c>
      <c r="K15646" s="121" t="s">
        <v>65</v>
      </c>
      <c r="L15646" s="157" t="s">
        <v>32</v>
      </c>
      <c r="M15646" s="120" t="s">
        <v>78</v>
      </c>
    </row>
    <row r="15647" spans="1:15">
      <c r="A15647" s="116">
        <v>15647</v>
      </c>
      <c r="B15647" s="129">
        <v>44608</v>
      </c>
      <c r="D15647" s="120" t="s">
        <v>580</v>
      </c>
      <c r="E15647" s="120" t="s">
        <v>34867</v>
      </c>
      <c r="F15647" s="209" t="s">
        <v>34868</v>
      </c>
      <c r="G15647" s="119" t="s">
        <v>34869</v>
      </c>
      <c r="H15647" s="121" t="s">
        <v>86</v>
      </c>
      <c r="I15647" s="121" t="s">
        <v>30</v>
      </c>
      <c r="J15647" s="121" t="s">
        <v>77</v>
      </c>
      <c r="K15647" s="121" t="s">
        <v>65</v>
      </c>
      <c r="L15647" s="157" t="s">
        <v>32</v>
      </c>
      <c r="M15647" s="120" t="s">
        <v>78</v>
      </c>
    </row>
    <row r="15648" spans="1:15">
      <c r="A15648" s="116">
        <v>15648</v>
      </c>
      <c r="B15648" s="129">
        <v>44608</v>
      </c>
      <c r="D15648" s="120" t="s">
        <v>580</v>
      </c>
      <c r="E15648" s="120" t="s">
        <v>34870</v>
      </c>
      <c r="F15648" s="209" t="s">
        <v>11370</v>
      </c>
      <c r="G15648" s="119" t="s">
        <v>34871</v>
      </c>
      <c r="H15648" s="121" t="s">
        <v>48</v>
      </c>
      <c r="I15648" s="121" t="s">
        <v>30</v>
      </c>
      <c r="J15648" s="121" t="s">
        <v>3886</v>
      </c>
      <c r="K15648" s="121" t="s">
        <v>65</v>
      </c>
      <c r="L15648" s="157" t="s">
        <v>32</v>
      </c>
      <c r="M15648" s="120" t="s">
        <v>33</v>
      </c>
      <c r="N15648" s="131">
        <v>44642</v>
      </c>
      <c r="O15648" s="131">
        <v>44655</v>
      </c>
    </row>
    <row r="15649" spans="1:19">
      <c r="A15649" s="116">
        <v>15649</v>
      </c>
      <c r="B15649" s="129">
        <v>44608</v>
      </c>
      <c r="D15649" s="120" t="s">
        <v>580</v>
      </c>
      <c r="E15649" s="120" t="s">
        <v>34872</v>
      </c>
      <c r="F15649" s="209" t="s">
        <v>34873</v>
      </c>
      <c r="G15649" s="119" t="s">
        <v>33866</v>
      </c>
      <c r="H15649" s="121" t="s">
        <v>71</v>
      </c>
      <c r="I15649" s="121" t="s">
        <v>30</v>
      </c>
      <c r="J15649" s="121" t="s">
        <v>7280</v>
      </c>
      <c r="K15649" s="121" t="s">
        <v>65</v>
      </c>
      <c r="L15649" s="157" t="s">
        <v>32</v>
      </c>
      <c r="M15649" s="120" t="s">
        <v>33</v>
      </c>
      <c r="N15649" s="131">
        <v>44608</v>
      </c>
      <c r="O15649" s="131">
        <v>44655</v>
      </c>
    </row>
    <row r="15650" spans="1:19" ht="27.6">
      <c r="A15650" s="116">
        <v>15650</v>
      </c>
      <c r="B15650" s="129">
        <v>44608</v>
      </c>
      <c r="D15650" s="120" t="s">
        <v>580</v>
      </c>
      <c r="E15650" s="120" t="s">
        <v>34874</v>
      </c>
      <c r="F15650" s="209" t="s">
        <v>17842</v>
      </c>
      <c r="G15650" s="119" t="s">
        <v>11297</v>
      </c>
      <c r="H15650" s="121" t="s">
        <v>140</v>
      </c>
      <c r="I15650" s="121" t="s">
        <v>30</v>
      </c>
      <c r="J15650" s="121" t="s">
        <v>5018</v>
      </c>
      <c r="K15650" s="121" t="s">
        <v>65</v>
      </c>
      <c r="L15650" s="157" t="s">
        <v>32</v>
      </c>
      <c r="M15650" s="120" t="s">
        <v>78</v>
      </c>
    </row>
    <row r="15651" spans="1:19">
      <c r="A15651" s="116">
        <v>15651</v>
      </c>
      <c r="B15651" s="129">
        <v>44608</v>
      </c>
      <c r="D15651" s="120" t="s">
        <v>580</v>
      </c>
      <c r="E15651" s="120" t="s">
        <v>34875</v>
      </c>
      <c r="F15651" s="209" t="s">
        <v>34876</v>
      </c>
      <c r="G15651" s="119" t="s">
        <v>25878</v>
      </c>
      <c r="H15651" s="121" t="s">
        <v>41</v>
      </c>
      <c r="I15651" s="121" t="s">
        <v>30</v>
      </c>
      <c r="J15651" s="121" t="s">
        <v>5018</v>
      </c>
      <c r="K15651" s="121" t="s">
        <v>65</v>
      </c>
      <c r="L15651" s="157" t="s">
        <v>32</v>
      </c>
      <c r="M15651" s="120" t="s">
        <v>33</v>
      </c>
      <c r="N15651" s="131">
        <v>44608</v>
      </c>
      <c r="O15651" s="131">
        <v>44655</v>
      </c>
    </row>
    <row r="15652" spans="1:19" ht="27.6">
      <c r="A15652" s="116">
        <v>15652</v>
      </c>
      <c r="B15652" s="129">
        <v>44608</v>
      </c>
      <c r="D15652" s="120" t="s">
        <v>580</v>
      </c>
      <c r="E15652" s="120" t="s">
        <v>34877</v>
      </c>
      <c r="F15652" s="209" t="s">
        <v>34878</v>
      </c>
      <c r="G15652" s="119" t="s">
        <v>34066</v>
      </c>
      <c r="H15652" s="121" t="s">
        <v>86</v>
      </c>
      <c r="I15652" s="121" t="s">
        <v>30</v>
      </c>
      <c r="J15652" s="121" t="s">
        <v>3886</v>
      </c>
      <c r="K15652" s="121" t="s">
        <v>65</v>
      </c>
      <c r="L15652" s="157" t="s">
        <v>32</v>
      </c>
      <c r="M15652" s="120" t="s">
        <v>78</v>
      </c>
    </row>
    <row r="15653" spans="1:19" ht="27.6">
      <c r="A15653" s="116">
        <v>15653</v>
      </c>
      <c r="B15653" s="129">
        <v>44608</v>
      </c>
      <c r="D15653" s="120" t="s">
        <v>580</v>
      </c>
      <c r="E15653" s="120" t="s">
        <v>34879</v>
      </c>
      <c r="F15653" s="209" t="s">
        <v>34880</v>
      </c>
      <c r="G15653" s="119" t="s">
        <v>24770</v>
      </c>
      <c r="H15653" s="121" t="s">
        <v>192</v>
      </c>
      <c r="I15653" s="121" t="s">
        <v>30</v>
      </c>
      <c r="J15653" s="121" t="s">
        <v>7142</v>
      </c>
      <c r="K15653" s="121" t="s">
        <v>65</v>
      </c>
      <c r="L15653" s="157" t="s">
        <v>32</v>
      </c>
      <c r="M15653" s="120" t="s">
        <v>33</v>
      </c>
      <c r="N15653" s="131">
        <v>44608</v>
      </c>
      <c r="O15653" s="131">
        <v>44655</v>
      </c>
      <c r="S15653" s="120" t="s">
        <v>92</v>
      </c>
    </row>
    <row r="15654" spans="1:19">
      <c r="A15654" s="116">
        <v>15654</v>
      </c>
      <c r="B15654" s="129">
        <v>44608</v>
      </c>
      <c r="D15654" s="120" t="s">
        <v>580</v>
      </c>
      <c r="E15654" s="120" t="s">
        <v>34881</v>
      </c>
      <c r="F15654" s="209" t="s">
        <v>2491</v>
      </c>
      <c r="G15654" s="119" t="s">
        <v>34882</v>
      </c>
      <c r="H15654" s="121" t="s">
        <v>86</v>
      </c>
      <c r="I15654" s="121" t="s">
        <v>30</v>
      </c>
      <c r="J15654" s="121" t="s">
        <v>87</v>
      </c>
      <c r="K15654" s="121" t="s">
        <v>65</v>
      </c>
      <c r="L15654" s="157" t="s">
        <v>32</v>
      </c>
      <c r="M15654" s="120" t="s">
        <v>78</v>
      </c>
    </row>
    <row r="15655" spans="1:19">
      <c r="A15655" s="116">
        <v>15655</v>
      </c>
      <c r="B15655" s="129">
        <v>44608</v>
      </c>
      <c r="D15655" s="120" t="s">
        <v>580</v>
      </c>
      <c r="E15655" s="120" t="s">
        <v>34883</v>
      </c>
      <c r="F15655" s="209" t="s">
        <v>16449</v>
      </c>
      <c r="G15655" s="119" t="s">
        <v>27535</v>
      </c>
      <c r="H15655" s="121" t="s">
        <v>344</v>
      </c>
      <c r="I15655" s="121" t="s">
        <v>30</v>
      </c>
      <c r="J15655" s="121" t="s">
        <v>1544</v>
      </c>
      <c r="K15655" s="121" t="s">
        <v>65</v>
      </c>
      <c r="L15655" s="157" t="s">
        <v>32</v>
      </c>
      <c r="M15655" s="120" t="s">
        <v>33</v>
      </c>
      <c r="N15655" s="131">
        <v>44608</v>
      </c>
      <c r="O15655" s="131">
        <v>44620</v>
      </c>
      <c r="S15655" s="120" t="s">
        <v>92</v>
      </c>
    </row>
    <row r="15656" spans="1:19" ht="27.6">
      <c r="A15656" s="116">
        <v>15656</v>
      </c>
      <c r="B15656" s="129">
        <v>44608</v>
      </c>
      <c r="D15656" s="120" t="s">
        <v>580</v>
      </c>
      <c r="E15656" s="120" t="s">
        <v>34884</v>
      </c>
      <c r="F15656" s="209" t="s">
        <v>34885</v>
      </c>
      <c r="G15656" s="119" t="s">
        <v>34271</v>
      </c>
      <c r="H15656" s="121" t="s">
        <v>71</v>
      </c>
      <c r="I15656" s="121" t="s">
        <v>30</v>
      </c>
      <c r="J15656" s="121" t="s">
        <v>529</v>
      </c>
      <c r="K15656" s="121" t="s">
        <v>65</v>
      </c>
      <c r="L15656" s="157" t="s">
        <v>32</v>
      </c>
      <c r="M15656" s="120" t="s">
        <v>78</v>
      </c>
    </row>
    <row r="15657" spans="1:19">
      <c r="A15657" s="116">
        <v>15657</v>
      </c>
      <c r="B15657" s="129">
        <v>44608</v>
      </c>
      <c r="D15657" s="120" t="s">
        <v>580</v>
      </c>
      <c r="E15657" s="120" t="s">
        <v>34886</v>
      </c>
      <c r="F15657" s="209" t="s">
        <v>469</v>
      </c>
      <c r="G15657" s="119" t="s">
        <v>34481</v>
      </c>
      <c r="H15657" s="121" t="s">
        <v>177</v>
      </c>
      <c r="I15657" s="121" t="s">
        <v>30</v>
      </c>
      <c r="J15657" s="121" t="s">
        <v>31</v>
      </c>
      <c r="K15657" s="121" t="s">
        <v>65</v>
      </c>
      <c r="L15657" s="157" t="s">
        <v>32</v>
      </c>
      <c r="M15657" s="120" t="s">
        <v>78</v>
      </c>
    </row>
    <row r="15658" spans="1:19">
      <c r="A15658" s="116">
        <v>15658</v>
      </c>
      <c r="B15658" s="129">
        <v>44608</v>
      </c>
      <c r="D15658" s="120" t="s">
        <v>580</v>
      </c>
      <c r="E15658" s="120" t="s">
        <v>34887</v>
      </c>
      <c r="F15658" s="209" t="s">
        <v>34888</v>
      </c>
      <c r="G15658" s="119" t="s">
        <v>18054</v>
      </c>
      <c r="H15658" s="121" t="s">
        <v>29</v>
      </c>
      <c r="I15658" s="121" t="s">
        <v>30</v>
      </c>
      <c r="J15658" s="121" t="s">
        <v>7216</v>
      </c>
      <c r="K15658" s="121" t="s">
        <v>65</v>
      </c>
      <c r="L15658" s="157" t="s">
        <v>32</v>
      </c>
      <c r="M15658" s="120" t="s">
        <v>78</v>
      </c>
    </row>
    <row r="15659" spans="1:19">
      <c r="A15659" s="116">
        <v>15659</v>
      </c>
      <c r="B15659" s="129">
        <v>44608</v>
      </c>
      <c r="D15659" s="120" t="s">
        <v>580</v>
      </c>
      <c r="E15659" s="120" t="s">
        <v>34889</v>
      </c>
      <c r="F15659" s="209" t="s">
        <v>34890</v>
      </c>
      <c r="G15659" s="119" t="s">
        <v>34891</v>
      </c>
      <c r="H15659" s="121" t="s">
        <v>76</v>
      </c>
      <c r="I15659" s="121" t="s">
        <v>42</v>
      </c>
      <c r="J15659" s="121" t="s">
        <v>43</v>
      </c>
      <c r="K15659" s="121" t="s">
        <v>65</v>
      </c>
      <c r="L15659" s="157" t="s">
        <v>32</v>
      </c>
      <c r="M15659" s="120" t="s">
        <v>33</v>
      </c>
      <c r="N15659" s="131">
        <v>44617</v>
      </c>
      <c r="O15659" s="131">
        <v>44655</v>
      </c>
    </row>
    <row r="15660" spans="1:19">
      <c r="A15660" s="116">
        <v>15660</v>
      </c>
      <c r="B15660" s="129">
        <v>44608</v>
      </c>
      <c r="D15660" s="120" t="s">
        <v>580</v>
      </c>
      <c r="E15660" s="120" t="s">
        <v>34892</v>
      </c>
      <c r="F15660" s="209" t="s">
        <v>34893</v>
      </c>
      <c r="G15660" s="119" t="s">
        <v>16440</v>
      </c>
      <c r="H15660" s="121" t="s">
        <v>192</v>
      </c>
      <c r="I15660" s="121" t="s">
        <v>30</v>
      </c>
      <c r="J15660" s="121" t="s">
        <v>77</v>
      </c>
      <c r="K15660" s="121" t="s">
        <v>65</v>
      </c>
      <c r="L15660" s="157" t="s">
        <v>32</v>
      </c>
      <c r="M15660" s="120" t="s">
        <v>184</v>
      </c>
      <c r="N15660" s="131">
        <v>44613</v>
      </c>
      <c r="O15660" s="131">
        <v>44622</v>
      </c>
    </row>
    <row r="15661" spans="1:19" ht="27.6">
      <c r="A15661" s="116">
        <v>15661</v>
      </c>
      <c r="B15661" s="129">
        <v>44608</v>
      </c>
      <c r="D15661" s="120" t="s">
        <v>580</v>
      </c>
      <c r="E15661" s="120" t="s">
        <v>34894</v>
      </c>
      <c r="F15661" s="209" t="s">
        <v>34895</v>
      </c>
      <c r="G15661" s="119" t="s">
        <v>24228</v>
      </c>
      <c r="H15661" s="121" t="s">
        <v>29</v>
      </c>
      <c r="I15661" s="121" t="s">
        <v>30</v>
      </c>
      <c r="J15661" s="121" t="s">
        <v>485</v>
      </c>
      <c r="K15661" s="121" t="s">
        <v>65</v>
      </c>
      <c r="L15661" s="157" t="s">
        <v>32</v>
      </c>
      <c r="M15661" s="120" t="s">
        <v>78</v>
      </c>
    </row>
    <row r="15662" spans="1:19">
      <c r="A15662" s="116">
        <v>15662</v>
      </c>
      <c r="B15662" s="129">
        <v>44613</v>
      </c>
      <c r="D15662" s="120" t="s">
        <v>580</v>
      </c>
      <c r="E15662" s="120" t="s">
        <v>34896</v>
      </c>
      <c r="F15662" s="209" t="s">
        <v>34897</v>
      </c>
      <c r="G15662" s="119" t="s">
        <v>34898</v>
      </c>
      <c r="H15662" s="121" t="s">
        <v>160</v>
      </c>
      <c r="I15662" s="121" t="s">
        <v>30</v>
      </c>
      <c r="J15662" s="121" t="s">
        <v>7123</v>
      </c>
      <c r="K15662" s="121" t="s">
        <v>65</v>
      </c>
      <c r="L15662" s="157" t="s">
        <v>32</v>
      </c>
      <c r="M15662" s="120" t="s">
        <v>78</v>
      </c>
    </row>
    <row r="15663" spans="1:19" ht="41.4">
      <c r="A15663" s="116">
        <v>15663</v>
      </c>
      <c r="B15663" s="129">
        <v>44608</v>
      </c>
      <c r="D15663" s="120" t="s">
        <v>34132</v>
      </c>
      <c r="E15663" s="120" t="s">
        <v>34899</v>
      </c>
      <c r="F15663" s="209" t="s">
        <v>34900</v>
      </c>
      <c r="G15663" s="119" t="s">
        <v>34901</v>
      </c>
      <c r="H15663" s="121" t="s">
        <v>27385</v>
      </c>
      <c r="I15663" s="121" t="s">
        <v>30</v>
      </c>
      <c r="J15663" s="121" t="s">
        <v>7087</v>
      </c>
      <c r="K15663" s="121" t="s">
        <v>65</v>
      </c>
      <c r="L15663" s="157" t="s">
        <v>32</v>
      </c>
      <c r="M15663" s="120" t="s">
        <v>78</v>
      </c>
    </row>
    <row r="15664" spans="1:19">
      <c r="A15664" s="116">
        <v>15664</v>
      </c>
      <c r="B15664" s="129">
        <v>44608</v>
      </c>
      <c r="D15664" s="120" t="s">
        <v>34132</v>
      </c>
      <c r="E15664" s="120" t="s">
        <v>34902</v>
      </c>
      <c r="F15664" s="209" t="s">
        <v>1462</v>
      </c>
      <c r="G15664" s="119" t="s">
        <v>34903</v>
      </c>
      <c r="H15664" s="121" t="s">
        <v>461</v>
      </c>
      <c r="I15664" s="121" t="s">
        <v>30</v>
      </c>
      <c r="J15664" s="121" t="s">
        <v>34904</v>
      </c>
      <c r="K15664" s="121" t="s">
        <v>65</v>
      </c>
      <c r="L15664" s="157" t="s">
        <v>32</v>
      </c>
      <c r="M15664" s="120" t="s">
        <v>78</v>
      </c>
    </row>
    <row r="15665" spans="1:15" ht="27.6">
      <c r="A15665" s="116">
        <v>15665</v>
      </c>
      <c r="B15665" s="129">
        <v>44608</v>
      </c>
      <c r="D15665" s="120" t="s">
        <v>34132</v>
      </c>
      <c r="E15665" s="120" t="s">
        <v>34905</v>
      </c>
      <c r="F15665" s="209" t="s">
        <v>34906</v>
      </c>
      <c r="G15665" s="119" t="s">
        <v>13684</v>
      </c>
      <c r="H15665" s="121" t="s">
        <v>53</v>
      </c>
      <c r="I15665" s="121" t="s">
        <v>30</v>
      </c>
      <c r="J15665" s="121" t="s">
        <v>34147</v>
      </c>
      <c r="K15665" s="121" t="s">
        <v>65</v>
      </c>
      <c r="L15665" s="157" t="s">
        <v>32</v>
      </c>
      <c r="M15665" s="120" t="s">
        <v>33</v>
      </c>
      <c r="N15665" s="131">
        <v>44608</v>
      </c>
    </row>
    <row r="15666" spans="1:15">
      <c r="A15666" s="116">
        <v>15666</v>
      </c>
      <c r="B15666" s="129">
        <v>44608</v>
      </c>
      <c r="D15666" s="120" t="s">
        <v>34132</v>
      </c>
      <c r="E15666" s="120" t="s">
        <v>34907</v>
      </c>
      <c r="F15666" s="209" t="s">
        <v>34908</v>
      </c>
      <c r="G15666" s="119" t="s">
        <v>13888</v>
      </c>
      <c r="H15666" s="121" t="s">
        <v>53</v>
      </c>
      <c r="I15666" s="121" t="s">
        <v>42</v>
      </c>
      <c r="J15666" s="121" t="s">
        <v>72</v>
      </c>
      <c r="K15666" s="121" t="s">
        <v>65</v>
      </c>
      <c r="L15666" s="157" t="s">
        <v>32</v>
      </c>
      <c r="M15666" s="120" t="s">
        <v>78</v>
      </c>
    </row>
    <row r="15667" spans="1:15">
      <c r="A15667" s="116">
        <v>15667</v>
      </c>
      <c r="B15667" s="129">
        <v>44608</v>
      </c>
      <c r="D15667" s="120" t="s">
        <v>34132</v>
      </c>
      <c r="E15667" s="120" t="s">
        <v>34909</v>
      </c>
      <c r="F15667" s="209" t="s">
        <v>9097</v>
      </c>
      <c r="G15667" s="119" t="s">
        <v>19232</v>
      </c>
      <c r="H15667" s="121" t="s">
        <v>41</v>
      </c>
      <c r="I15667" s="121" t="s">
        <v>30</v>
      </c>
      <c r="J15667" s="121" t="s">
        <v>5135</v>
      </c>
      <c r="K15667" s="121" t="s">
        <v>65</v>
      </c>
      <c r="L15667" s="157" t="s">
        <v>32</v>
      </c>
      <c r="M15667" s="120" t="s">
        <v>78</v>
      </c>
    </row>
    <row r="15668" spans="1:15">
      <c r="A15668" s="116">
        <v>15668</v>
      </c>
      <c r="B15668" s="129">
        <v>44608</v>
      </c>
      <c r="D15668" s="120" t="s">
        <v>34132</v>
      </c>
      <c r="E15668" s="120" t="s">
        <v>34910</v>
      </c>
      <c r="F15668" s="209" t="s">
        <v>34911</v>
      </c>
      <c r="G15668" s="119" t="s">
        <v>5362</v>
      </c>
      <c r="H15668" s="121" t="s">
        <v>192</v>
      </c>
      <c r="I15668" s="121" t="s">
        <v>42</v>
      </c>
      <c r="J15668" s="121" t="s">
        <v>199</v>
      </c>
      <c r="K15668" s="121" t="s">
        <v>65</v>
      </c>
      <c r="L15668" s="157" t="s">
        <v>32</v>
      </c>
      <c r="M15668" s="120" t="s">
        <v>33</v>
      </c>
    </row>
    <row r="15669" spans="1:15">
      <c r="A15669" s="116">
        <v>15669</v>
      </c>
      <c r="B15669" s="129">
        <v>44608</v>
      </c>
      <c r="D15669" s="120" t="s">
        <v>34132</v>
      </c>
      <c r="E15669" s="120" t="s">
        <v>34912</v>
      </c>
      <c r="F15669" s="209" t="s">
        <v>34913</v>
      </c>
      <c r="G15669" s="119" t="s">
        <v>3740</v>
      </c>
      <c r="H15669" s="121" t="s">
        <v>53</v>
      </c>
      <c r="I15669" s="121" t="s">
        <v>30</v>
      </c>
      <c r="J15669" s="121" t="s">
        <v>5135</v>
      </c>
      <c r="K15669" s="121" t="s">
        <v>65</v>
      </c>
      <c r="L15669" s="157" t="s">
        <v>32</v>
      </c>
      <c r="M15669" s="120" t="s">
        <v>78</v>
      </c>
    </row>
    <row r="15670" spans="1:15">
      <c r="A15670" s="116">
        <v>15670</v>
      </c>
      <c r="B15670" s="129">
        <v>44608</v>
      </c>
      <c r="D15670" s="120" t="s">
        <v>34132</v>
      </c>
      <c r="E15670" s="120" t="s">
        <v>34914</v>
      </c>
      <c r="F15670" s="209" t="s">
        <v>3270</v>
      </c>
      <c r="G15670" s="119" t="s">
        <v>8953</v>
      </c>
      <c r="H15670" s="121" t="s">
        <v>101</v>
      </c>
      <c r="I15670" s="121" t="s">
        <v>30</v>
      </c>
      <c r="J15670" s="121" t="s">
        <v>7726</v>
      </c>
      <c r="K15670" s="121" t="s">
        <v>65</v>
      </c>
      <c r="L15670" s="157" t="s">
        <v>32</v>
      </c>
      <c r="M15670" s="120" t="s">
        <v>33</v>
      </c>
      <c r="N15670" s="131">
        <v>44608</v>
      </c>
    </row>
    <row r="15671" spans="1:15">
      <c r="A15671" s="116">
        <v>15671</v>
      </c>
      <c r="B15671" s="129">
        <v>44608</v>
      </c>
      <c r="D15671" s="120" t="s">
        <v>34132</v>
      </c>
      <c r="E15671" s="120" t="s">
        <v>34915</v>
      </c>
      <c r="F15671" s="217" t="s">
        <v>34916</v>
      </c>
      <c r="G15671" s="119" t="s">
        <v>34917</v>
      </c>
      <c r="H15671" s="121" t="s">
        <v>48</v>
      </c>
      <c r="I15671" s="121" t="s">
        <v>30</v>
      </c>
      <c r="J15671" s="121" t="s">
        <v>77</v>
      </c>
      <c r="K15671" s="121" t="s">
        <v>65</v>
      </c>
      <c r="L15671" s="157" t="s">
        <v>32</v>
      </c>
      <c r="M15671" s="120" t="s">
        <v>33</v>
      </c>
      <c r="N15671" s="131">
        <v>44610</v>
      </c>
    </row>
    <row r="15672" spans="1:15" ht="27.6">
      <c r="A15672" s="116">
        <v>15672</v>
      </c>
      <c r="B15672" s="129">
        <v>44608</v>
      </c>
      <c r="D15672" s="120" t="s">
        <v>34132</v>
      </c>
      <c r="E15672" s="120" t="s">
        <v>34918</v>
      </c>
      <c r="F15672" s="209" t="s">
        <v>34919</v>
      </c>
      <c r="G15672" s="119" t="s">
        <v>34920</v>
      </c>
      <c r="H15672" s="121" t="s">
        <v>27385</v>
      </c>
      <c r="I15672" s="121" t="s">
        <v>30</v>
      </c>
      <c r="J15672" s="121" t="s">
        <v>7142</v>
      </c>
      <c r="K15672" s="121" t="s">
        <v>65</v>
      </c>
      <c r="L15672" s="157" t="s">
        <v>32</v>
      </c>
      <c r="M15672" s="120" t="s">
        <v>78</v>
      </c>
    </row>
    <row r="15673" spans="1:15">
      <c r="A15673" s="116">
        <v>15673</v>
      </c>
      <c r="B15673" s="129">
        <v>44608</v>
      </c>
      <c r="D15673" s="120" t="s">
        <v>34132</v>
      </c>
      <c r="E15673" s="120" t="s">
        <v>34921</v>
      </c>
      <c r="F15673" s="209" t="s">
        <v>30018</v>
      </c>
      <c r="G15673" s="119" t="s">
        <v>805</v>
      </c>
      <c r="H15673" s="121" t="s">
        <v>41</v>
      </c>
      <c r="I15673" s="121" t="s">
        <v>30</v>
      </c>
      <c r="J15673" s="121" t="s">
        <v>5135</v>
      </c>
      <c r="K15673" s="121" t="s">
        <v>65</v>
      </c>
      <c r="L15673" s="157" t="s">
        <v>32</v>
      </c>
      <c r="M15673" s="120" t="s">
        <v>33</v>
      </c>
      <c r="N15673" s="131">
        <v>44608</v>
      </c>
      <c r="O15673" s="131">
        <v>44621</v>
      </c>
    </row>
    <row r="15674" spans="1:15">
      <c r="A15674" s="116">
        <v>15674</v>
      </c>
      <c r="B15674" s="129">
        <v>44608</v>
      </c>
      <c r="D15674" s="120" t="s">
        <v>34132</v>
      </c>
      <c r="E15674" s="120" t="s">
        <v>34922</v>
      </c>
      <c r="F15674" s="209" t="s">
        <v>27416</v>
      </c>
      <c r="G15674" s="119" t="s">
        <v>34923</v>
      </c>
      <c r="H15674" s="121" t="s">
        <v>76</v>
      </c>
      <c r="I15674" s="121" t="s">
        <v>30</v>
      </c>
      <c r="J15674" s="121" t="s">
        <v>34147</v>
      </c>
      <c r="K15674" s="121" t="s">
        <v>65</v>
      </c>
      <c r="L15674" s="157" t="s">
        <v>32</v>
      </c>
      <c r="M15674" s="120" t="s">
        <v>33</v>
      </c>
      <c r="N15674" s="131">
        <v>44610</v>
      </c>
      <c r="O15674" s="131">
        <v>44621</v>
      </c>
    </row>
    <row r="15675" spans="1:15" ht="27.6">
      <c r="A15675" s="116">
        <v>15675</v>
      </c>
      <c r="B15675" s="129">
        <v>44608</v>
      </c>
      <c r="D15675" s="120" t="s">
        <v>34179</v>
      </c>
      <c r="E15675" s="120" t="s">
        <v>34924</v>
      </c>
      <c r="F15675" s="209" t="s">
        <v>34925</v>
      </c>
      <c r="G15675" s="120" t="s">
        <v>1712</v>
      </c>
      <c r="H15675" s="120" t="s">
        <v>53</v>
      </c>
      <c r="I15675" s="120" t="s">
        <v>42</v>
      </c>
      <c r="J15675" s="120" t="s">
        <v>1811</v>
      </c>
      <c r="K15675" s="121" t="s">
        <v>65</v>
      </c>
      <c r="L15675" s="157" t="s">
        <v>32</v>
      </c>
      <c r="M15675" s="120" t="s">
        <v>78</v>
      </c>
    </row>
    <row r="15676" spans="1:15" ht="27.6">
      <c r="A15676" s="116">
        <v>15676</v>
      </c>
      <c r="B15676" s="129">
        <v>44608</v>
      </c>
      <c r="D15676" s="120" t="s">
        <v>34179</v>
      </c>
      <c r="E15676" s="120" t="s">
        <v>34926</v>
      </c>
      <c r="F15676" s="209" t="s">
        <v>34927</v>
      </c>
      <c r="G15676" s="120" t="s">
        <v>492</v>
      </c>
      <c r="H15676" s="120" t="s">
        <v>41</v>
      </c>
      <c r="I15676" s="120" t="s">
        <v>42</v>
      </c>
      <c r="J15676" s="120" t="s">
        <v>1811</v>
      </c>
      <c r="K15676" s="121" t="s">
        <v>65</v>
      </c>
      <c r="L15676" s="157" t="s">
        <v>32</v>
      </c>
      <c r="M15676" s="120" t="s">
        <v>78</v>
      </c>
    </row>
    <row r="15677" spans="1:15">
      <c r="A15677" s="116">
        <v>15677</v>
      </c>
      <c r="B15677" s="129">
        <v>44608</v>
      </c>
      <c r="D15677" s="120" t="s">
        <v>34179</v>
      </c>
      <c r="E15677" s="120" t="s">
        <v>34928</v>
      </c>
      <c r="F15677" s="209" t="s">
        <v>34929</v>
      </c>
      <c r="G15677" s="120" t="s">
        <v>1447</v>
      </c>
      <c r="H15677" s="120" t="s">
        <v>41</v>
      </c>
      <c r="I15677" s="120" t="s">
        <v>42</v>
      </c>
      <c r="J15677" s="120" t="s">
        <v>1811</v>
      </c>
      <c r="K15677" s="121" t="s">
        <v>65</v>
      </c>
      <c r="L15677" s="157" t="s">
        <v>32</v>
      </c>
      <c r="M15677" s="120" t="s">
        <v>78</v>
      </c>
    </row>
    <row r="15678" spans="1:15">
      <c r="A15678" s="116">
        <v>15678</v>
      </c>
      <c r="B15678" s="129">
        <v>44608</v>
      </c>
      <c r="D15678" s="120" t="s">
        <v>34179</v>
      </c>
      <c r="E15678" s="120" t="s">
        <v>34930</v>
      </c>
      <c r="F15678" s="209" t="s">
        <v>4078</v>
      </c>
      <c r="G15678" s="120" t="s">
        <v>34931</v>
      </c>
      <c r="H15678" s="120" t="s">
        <v>41</v>
      </c>
      <c r="I15678" s="120" t="s">
        <v>42</v>
      </c>
      <c r="J15678" s="120" t="s">
        <v>1811</v>
      </c>
      <c r="K15678" s="121" t="s">
        <v>65</v>
      </c>
      <c r="L15678" s="157" t="s">
        <v>32</v>
      </c>
      <c r="M15678" s="120" t="s">
        <v>33</v>
      </c>
    </row>
    <row r="15679" spans="1:15" ht="27.6">
      <c r="A15679" s="116">
        <v>15679</v>
      </c>
      <c r="B15679" s="129">
        <v>44608</v>
      </c>
      <c r="D15679" s="120" t="s">
        <v>34179</v>
      </c>
      <c r="E15679" s="120" t="s">
        <v>34932</v>
      </c>
      <c r="F15679" s="209" t="s">
        <v>34933</v>
      </c>
      <c r="G15679" s="120" t="s">
        <v>34934</v>
      </c>
      <c r="H15679" s="120" t="s">
        <v>344</v>
      </c>
      <c r="I15679" s="120" t="s">
        <v>42</v>
      </c>
      <c r="J15679" s="120" t="s">
        <v>34935</v>
      </c>
      <c r="K15679" s="121" t="s">
        <v>65</v>
      </c>
      <c r="L15679" s="157" t="s">
        <v>32</v>
      </c>
      <c r="M15679" s="120" t="s">
        <v>33</v>
      </c>
    </row>
    <row r="15680" spans="1:15">
      <c r="A15680" s="116">
        <v>15680</v>
      </c>
      <c r="B15680" s="129">
        <v>44608</v>
      </c>
      <c r="D15680" s="120" t="s">
        <v>34179</v>
      </c>
      <c r="E15680" s="120" t="s">
        <v>34936</v>
      </c>
      <c r="F15680" s="209" t="s">
        <v>761</v>
      </c>
      <c r="G15680" s="120" t="s">
        <v>34937</v>
      </c>
      <c r="H15680" s="120" t="s">
        <v>97</v>
      </c>
      <c r="I15680" s="120" t="s">
        <v>42</v>
      </c>
      <c r="J15680" s="120" t="s">
        <v>1811</v>
      </c>
      <c r="K15680" s="121" t="s">
        <v>65</v>
      </c>
      <c r="L15680" s="157" t="s">
        <v>32</v>
      </c>
      <c r="M15680" s="120" t="s">
        <v>33</v>
      </c>
    </row>
    <row r="15681" spans="1:13">
      <c r="A15681" s="116">
        <v>15681</v>
      </c>
      <c r="B15681" s="129">
        <v>44608</v>
      </c>
      <c r="D15681" s="120" t="s">
        <v>34179</v>
      </c>
      <c r="E15681" s="120" t="s">
        <v>34938</v>
      </c>
      <c r="F15681" s="209" t="s">
        <v>34939</v>
      </c>
      <c r="G15681" s="120" t="s">
        <v>34940</v>
      </c>
      <c r="H15681" s="120" t="s">
        <v>53</v>
      </c>
      <c r="I15681" s="120" t="s">
        <v>42</v>
      </c>
      <c r="J15681" s="120" t="s">
        <v>34941</v>
      </c>
      <c r="K15681" s="121" t="s">
        <v>65</v>
      </c>
      <c r="L15681" s="157" t="s">
        <v>32</v>
      </c>
      <c r="M15681" s="120" t="s">
        <v>78</v>
      </c>
    </row>
    <row r="15682" spans="1:13" ht="27.6">
      <c r="A15682" s="116">
        <v>15682</v>
      </c>
      <c r="B15682" s="129">
        <v>44608</v>
      </c>
      <c r="D15682" s="120" t="s">
        <v>34179</v>
      </c>
      <c r="E15682" s="120" t="s">
        <v>34942</v>
      </c>
      <c r="F15682" s="209" t="s">
        <v>34943</v>
      </c>
      <c r="G15682" s="120" t="s">
        <v>3638</v>
      </c>
      <c r="H15682" s="120" t="s">
        <v>1173</v>
      </c>
      <c r="I15682" s="120" t="s">
        <v>42</v>
      </c>
      <c r="J15682" s="120" t="s">
        <v>34944</v>
      </c>
      <c r="K15682" s="121" t="s">
        <v>65</v>
      </c>
      <c r="L15682" s="157" t="s">
        <v>32</v>
      </c>
      <c r="M15682" s="120" t="s">
        <v>33</v>
      </c>
    </row>
    <row r="15683" spans="1:13" ht="27.6">
      <c r="A15683" s="116">
        <v>15683</v>
      </c>
      <c r="B15683" s="129">
        <v>44608</v>
      </c>
      <c r="D15683" s="120" t="s">
        <v>34179</v>
      </c>
      <c r="E15683" s="120" t="s">
        <v>34945</v>
      </c>
      <c r="F15683" s="209" t="s">
        <v>34946</v>
      </c>
      <c r="G15683" s="120" t="s">
        <v>34308</v>
      </c>
      <c r="H15683" s="120" t="s">
        <v>97</v>
      </c>
      <c r="I15683" s="120" t="s">
        <v>42</v>
      </c>
      <c r="J15683" s="120" t="s">
        <v>72</v>
      </c>
      <c r="K15683" s="121" t="s">
        <v>65</v>
      </c>
      <c r="L15683" s="157" t="s">
        <v>32</v>
      </c>
      <c r="M15683" s="120" t="s">
        <v>78</v>
      </c>
    </row>
    <row r="15684" spans="1:13" ht="27.6">
      <c r="A15684" s="116">
        <v>15684</v>
      </c>
      <c r="B15684" s="129">
        <v>44608</v>
      </c>
      <c r="D15684" s="120" t="s">
        <v>34179</v>
      </c>
      <c r="E15684" s="120" t="s">
        <v>34947</v>
      </c>
      <c r="F15684" s="209" t="s">
        <v>34948</v>
      </c>
      <c r="G15684" s="120" t="s">
        <v>8998</v>
      </c>
      <c r="H15684" s="120" t="s">
        <v>41</v>
      </c>
      <c r="I15684" s="120" t="s">
        <v>42</v>
      </c>
      <c r="J15684" s="120" t="s">
        <v>1811</v>
      </c>
      <c r="K15684" s="121" t="s">
        <v>65</v>
      </c>
      <c r="L15684" s="157" t="s">
        <v>32</v>
      </c>
      <c r="M15684" s="120" t="s">
        <v>78</v>
      </c>
    </row>
    <row r="15685" spans="1:13" ht="27.6">
      <c r="A15685" s="116">
        <v>15685</v>
      </c>
      <c r="B15685" s="129">
        <v>44608</v>
      </c>
      <c r="D15685" s="120" t="s">
        <v>34179</v>
      </c>
      <c r="E15685" s="120" t="s">
        <v>34949</v>
      </c>
      <c r="F15685" s="209" t="s">
        <v>34950</v>
      </c>
      <c r="G15685" s="120" t="s">
        <v>20235</v>
      </c>
      <c r="H15685" s="120" t="s">
        <v>41</v>
      </c>
      <c r="I15685" s="120" t="s">
        <v>42</v>
      </c>
      <c r="J15685" s="120" t="s">
        <v>34951</v>
      </c>
      <c r="K15685" s="121" t="s">
        <v>65</v>
      </c>
      <c r="L15685" s="157" t="s">
        <v>32</v>
      </c>
      <c r="M15685" s="120" t="s">
        <v>78</v>
      </c>
    </row>
    <row r="15686" spans="1:13">
      <c r="A15686" s="116">
        <v>15686</v>
      </c>
      <c r="B15686" s="129">
        <v>44608</v>
      </c>
      <c r="D15686" s="120" t="s">
        <v>34179</v>
      </c>
      <c r="E15686" s="120" t="s">
        <v>34952</v>
      </c>
      <c r="F15686" s="209" t="s">
        <v>34953</v>
      </c>
      <c r="G15686" s="120" t="s">
        <v>34954</v>
      </c>
      <c r="H15686" s="120" t="s">
        <v>1173</v>
      </c>
      <c r="I15686" s="120" t="s">
        <v>42</v>
      </c>
      <c r="J15686" s="120" t="s">
        <v>5301</v>
      </c>
      <c r="K15686" s="121" t="s">
        <v>65</v>
      </c>
      <c r="L15686" s="157" t="s">
        <v>32</v>
      </c>
      <c r="M15686" s="120" t="s">
        <v>33</v>
      </c>
    </row>
    <row r="15687" spans="1:13" ht="27.6">
      <c r="A15687" s="116">
        <v>15687</v>
      </c>
      <c r="B15687" s="129">
        <v>44608</v>
      </c>
      <c r="D15687" s="120" t="s">
        <v>34179</v>
      </c>
      <c r="E15687" s="120" t="s">
        <v>34955</v>
      </c>
      <c r="F15687" s="209" t="s">
        <v>34956</v>
      </c>
      <c r="G15687" s="120" t="s">
        <v>3086</v>
      </c>
      <c r="H15687" s="120" t="s">
        <v>86</v>
      </c>
      <c r="I15687" s="120" t="s">
        <v>42</v>
      </c>
      <c r="J15687" s="120" t="s">
        <v>34957</v>
      </c>
      <c r="K15687" s="121" t="s">
        <v>65</v>
      </c>
      <c r="L15687" s="157" t="s">
        <v>32</v>
      </c>
      <c r="M15687" s="120" t="s">
        <v>33</v>
      </c>
    </row>
    <row r="15688" spans="1:13">
      <c r="A15688" s="116">
        <v>15688</v>
      </c>
      <c r="B15688" s="129">
        <v>44608</v>
      </c>
      <c r="D15688" s="120" t="s">
        <v>34179</v>
      </c>
      <c r="E15688" s="120" t="s">
        <v>34958</v>
      </c>
      <c r="F15688" s="209" t="s">
        <v>1111</v>
      </c>
      <c r="G15688" s="120" t="s">
        <v>28455</v>
      </c>
      <c r="H15688" s="120" t="s">
        <v>192</v>
      </c>
      <c r="I15688" s="120" t="s">
        <v>42</v>
      </c>
      <c r="J15688" s="120" t="s">
        <v>34959</v>
      </c>
      <c r="K15688" s="121" t="s">
        <v>65</v>
      </c>
      <c r="L15688" s="157" t="s">
        <v>32</v>
      </c>
      <c r="M15688" s="120" t="s">
        <v>78</v>
      </c>
    </row>
    <row r="15689" spans="1:13">
      <c r="A15689" s="116">
        <v>15689</v>
      </c>
      <c r="B15689" s="129">
        <v>44608</v>
      </c>
      <c r="D15689" s="120" t="s">
        <v>34179</v>
      </c>
      <c r="E15689" s="120" t="s">
        <v>34960</v>
      </c>
      <c r="F15689" s="209" t="s">
        <v>158</v>
      </c>
      <c r="G15689" s="120" t="s">
        <v>34961</v>
      </c>
      <c r="H15689" s="120" t="s">
        <v>118</v>
      </c>
      <c r="I15689" s="120" t="s">
        <v>42</v>
      </c>
      <c r="J15689" s="120" t="s">
        <v>34962</v>
      </c>
      <c r="K15689" s="121" t="s">
        <v>65</v>
      </c>
      <c r="L15689" s="157" t="s">
        <v>32</v>
      </c>
      <c r="M15689" s="120" t="s">
        <v>78</v>
      </c>
    </row>
    <row r="15690" spans="1:13">
      <c r="A15690" s="116">
        <v>15690</v>
      </c>
      <c r="B15690" s="129">
        <v>44608</v>
      </c>
      <c r="D15690" s="120" t="s">
        <v>34179</v>
      </c>
      <c r="E15690" s="120" t="s">
        <v>34963</v>
      </c>
      <c r="F15690" s="209" t="s">
        <v>34964</v>
      </c>
      <c r="G15690" s="120" t="s">
        <v>812</v>
      </c>
      <c r="H15690" s="120" t="s">
        <v>97</v>
      </c>
      <c r="I15690" s="120" t="s">
        <v>42</v>
      </c>
      <c r="J15690" s="120" t="s">
        <v>43</v>
      </c>
      <c r="K15690" s="121" t="s">
        <v>65</v>
      </c>
      <c r="L15690" s="157" t="s">
        <v>32</v>
      </c>
      <c r="M15690" s="120" t="s">
        <v>78</v>
      </c>
    </row>
    <row r="15691" spans="1:13">
      <c r="A15691" s="116">
        <v>15691</v>
      </c>
      <c r="B15691" s="129">
        <v>44608</v>
      </c>
      <c r="D15691" s="120" t="s">
        <v>34179</v>
      </c>
      <c r="E15691" s="120" t="s">
        <v>34965</v>
      </c>
      <c r="F15691" s="209" t="s">
        <v>34966</v>
      </c>
      <c r="G15691" s="120" t="s">
        <v>34967</v>
      </c>
      <c r="H15691" s="120" t="s">
        <v>76</v>
      </c>
      <c r="I15691" s="120" t="s">
        <v>42</v>
      </c>
      <c r="J15691" s="120" t="s">
        <v>34968</v>
      </c>
      <c r="K15691" s="121" t="s">
        <v>65</v>
      </c>
      <c r="L15691" s="157" t="s">
        <v>32</v>
      </c>
      <c r="M15691" s="120" t="s">
        <v>78</v>
      </c>
    </row>
    <row r="15692" spans="1:13">
      <c r="A15692" s="116">
        <v>15692</v>
      </c>
      <c r="B15692" s="129">
        <v>44608</v>
      </c>
      <c r="D15692" s="120" t="s">
        <v>34179</v>
      </c>
      <c r="E15692" s="120" t="s">
        <v>34969</v>
      </c>
      <c r="F15692" s="209" t="s">
        <v>34970</v>
      </c>
      <c r="G15692" s="120" t="s">
        <v>30347</v>
      </c>
      <c r="H15692" s="120" t="s">
        <v>41</v>
      </c>
      <c r="I15692" s="120" t="s">
        <v>42</v>
      </c>
      <c r="J15692" s="120" t="s">
        <v>34971</v>
      </c>
      <c r="K15692" s="121" t="s">
        <v>65</v>
      </c>
      <c r="L15692" s="157" t="s">
        <v>32</v>
      </c>
      <c r="M15692" s="120" t="s">
        <v>33</v>
      </c>
    </row>
    <row r="15693" spans="1:13">
      <c r="A15693" s="116">
        <v>15693</v>
      </c>
      <c r="B15693" s="129">
        <v>44608</v>
      </c>
      <c r="D15693" s="120" t="s">
        <v>34179</v>
      </c>
      <c r="E15693" s="120" t="s">
        <v>34972</v>
      </c>
      <c r="F15693" s="209" t="s">
        <v>34973</v>
      </c>
      <c r="G15693" s="120" t="s">
        <v>34974</v>
      </c>
      <c r="H15693" s="120" t="s">
        <v>97</v>
      </c>
      <c r="I15693" s="120" t="s">
        <v>42</v>
      </c>
      <c r="J15693" s="120" t="s">
        <v>34975</v>
      </c>
      <c r="K15693" s="121" t="s">
        <v>65</v>
      </c>
      <c r="L15693" s="157" t="s">
        <v>32</v>
      </c>
      <c r="M15693" s="120" t="s">
        <v>33</v>
      </c>
    </row>
    <row r="15694" spans="1:13" ht="27.6">
      <c r="A15694" s="116">
        <v>15694</v>
      </c>
      <c r="B15694" s="129">
        <v>44608</v>
      </c>
      <c r="D15694" s="120" t="s">
        <v>34179</v>
      </c>
      <c r="E15694" s="120" t="s">
        <v>34976</v>
      </c>
      <c r="F15694" s="209" t="s">
        <v>34977</v>
      </c>
      <c r="G15694" s="120" t="s">
        <v>34978</v>
      </c>
      <c r="H15694" s="120" t="s">
        <v>97</v>
      </c>
      <c r="I15694" s="120" t="s">
        <v>30</v>
      </c>
      <c r="J15694" s="120" t="s">
        <v>34979</v>
      </c>
      <c r="K15694" s="121" t="s">
        <v>65</v>
      </c>
      <c r="L15694" s="157" t="s">
        <v>32</v>
      </c>
      <c r="M15694" s="120" t="s">
        <v>78</v>
      </c>
    </row>
    <row r="15695" spans="1:13" ht="27.6">
      <c r="A15695" s="116">
        <v>15695</v>
      </c>
      <c r="B15695" s="129">
        <v>44608</v>
      </c>
      <c r="D15695" s="120" t="s">
        <v>34179</v>
      </c>
      <c r="E15695" s="120" t="s">
        <v>34980</v>
      </c>
      <c r="F15695" s="209" t="s">
        <v>34981</v>
      </c>
      <c r="G15695" s="120" t="s">
        <v>4780</v>
      </c>
      <c r="H15695" s="120" t="s">
        <v>86</v>
      </c>
      <c r="I15695" s="120" t="s">
        <v>30</v>
      </c>
      <c r="J15695" s="120" t="s">
        <v>34612</v>
      </c>
      <c r="K15695" s="121" t="s">
        <v>65</v>
      </c>
      <c r="L15695" s="157" t="s">
        <v>32</v>
      </c>
      <c r="M15695" s="120" t="s">
        <v>33</v>
      </c>
    </row>
    <row r="15696" spans="1:13">
      <c r="A15696" s="116">
        <v>15696</v>
      </c>
      <c r="B15696" s="129">
        <v>44608</v>
      </c>
      <c r="D15696" s="120" t="s">
        <v>34179</v>
      </c>
      <c r="E15696" s="120" t="s">
        <v>34982</v>
      </c>
      <c r="F15696" s="209" t="s">
        <v>34983</v>
      </c>
      <c r="G15696" s="120" t="s">
        <v>34984</v>
      </c>
      <c r="H15696" s="120" t="s">
        <v>97</v>
      </c>
      <c r="I15696" s="120" t="s">
        <v>30</v>
      </c>
      <c r="J15696" s="120" t="s">
        <v>8287</v>
      </c>
      <c r="K15696" s="121" t="s">
        <v>65</v>
      </c>
      <c r="L15696" s="157" t="s">
        <v>32</v>
      </c>
      <c r="M15696" s="120" t="s">
        <v>78</v>
      </c>
    </row>
    <row r="15697" spans="1:20" ht="27.6">
      <c r="A15697" s="116">
        <v>15697</v>
      </c>
      <c r="B15697" s="129">
        <v>44608</v>
      </c>
      <c r="D15697" s="120" t="s">
        <v>34179</v>
      </c>
      <c r="E15697" s="120" t="s">
        <v>34985</v>
      </c>
      <c r="F15697" s="209" t="s">
        <v>34986</v>
      </c>
      <c r="G15697" s="120" t="s">
        <v>7940</v>
      </c>
      <c r="H15697" s="120" t="s">
        <v>41</v>
      </c>
      <c r="I15697" s="120" t="s">
        <v>30</v>
      </c>
      <c r="J15697" s="120" t="s">
        <v>34987</v>
      </c>
      <c r="K15697" s="121" t="s">
        <v>65</v>
      </c>
      <c r="L15697" s="157" t="s">
        <v>32</v>
      </c>
      <c r="M15697" s="120" t="s">
        <v>33</v>
      </c>
    </row>
    <row r="15698" spans="1:20">
      <c r="A15698" s="116">
        <v>15698</v>
      </c>
      <c r="B15698" s="129">
        <v>44608</v>
      </c>
      <c r="D15698" s="120" t="s">
        <v>34179</v>
      </c>
      <c r="E15698" s="120" t="s">
        <v>34988</v>
      </c>
      <c r="F15698" s="209" t="s">
        <v>34989</v>
      </c>
      <c r="G15698" s="120" t="s">
        <v>21613</v>
      </c>
      <c r="H15698" s="120" t="s">
        <v>177</v>
      </c>
      <c r="I15698" s="120" t="s">
        <v>30</v>
      </c>
      <c r="J15698" s="120" t="s">
        <v>34990</v>
      </c>
      <c r="K15698" s="121" t="s">
        <v>65</v>
      </c>
      <c r="L15698" s="157" t="s">
        <v>32</v>
      </c>
      <c r="M15698" s="120" t="s">
        <v>78</v>
      </c>
    </row>
    <row r="15699" spans="1:20" ht="27.6">
      <c r="A15699" s="116">
        <v>15699</v>
      </c>
      <c r="B15699" s="129">
        <v>44608</v>
      </c>
      <c r="D15699" s="120" t="s">
        <v>34179</v>
      </c>
      <c r="E15699" s="120" t="s">
        <v>34991</v>
      </c>
      <c r="F15699" s="209" t="s">
        <v>34992</v>
      </c>
      <c r="G15699" s="120" t="s">
        <v>27985</v>
      </c>
      <c r="H15699" s="120" t="s">
        <v>192</v>
      </c>
      <c r="I15699" s="120" t="s">
        <v>30</v>
      </c>
      <c r="J15699" s="120" t="s">
        <v>34612</v>
      </c>
      <c r="K15699" s="121" t="s">
        <v>65</v>
      </c>
      <c r="L15699" s="157" t="s">
        <v>32</v>
      </c>
      <c r="M15699" s="120" t="s">
        <v>78</v>
      </c>
    </row>
    <row r="15700" spans="1:20">
      <c r="A15700" s="116">
        <v>15700</v>
      </c>
      <c r="B15700" s="129">
        <v>44608</v>
      </c>
      <c r="D15700" s="120" t="s">
        <v>34179</v>
      </c>
      <c r="E15700" s="120" t="s">
        <v>34993</v>
      </c>
      <c r="F15700" s="209" t="s">
        <v>34994</v>
      </c>
      <c r="G15700" s="120" t="s">
        <v>21988</v>
      </c>
      <c r="H15700" s="120" t="s">
        <v>177</v>
      </c>
      <c r="I15700" s="120" t="s">
        <v>30</v>
      </c>
      <c r="J15700" s="120" t="s">
        <v>87</v>
      </c>
      <c r="K15700" s="121" t="s">
        <v>65</v>
      </c>
      <c r="L15700" s="157" t="s">
        <v>32</v>
      </c>
      <c r="M15700" s="120" t="s">
        <v>78</v>
      </c>
    </row>
    <row r="15701" spans="1:20">
      <c r="A15701" s="116">
        <v>15701</v>
      </c>
      <c r="B15701" s="129">
        <v>44608</v>
      </c>
      <c r="D15701" s="120" t="s">
        <v>34179</v>
      </c>
      <c r="E15701" s="120" t="s">
        <v>34995</v>
      </c>
      <c r="F15701" s="209" t="s">
        <v>34996</v>
      </c>
      <c r="G15701" s="120" t="s">
        <v>10329</v>
      </c>
      <c r="H15701" s="120" t="s">
        <v>1173</v>
      </c>
      <c r="I15701" s="120" t="s">
        <v>30</v>
      </c>
      <c r="J15701" s="120" t="s">
        <v>34990</v>
      </c>
      <c r="K15701" s="121" t="s">
        <v>65</v>
      </c>
      <c r="L15701" s="157" t="s">
        <v>32</v>
      </c>
      <c r="M15701" s="120" t="s">
        <v>33</v>
      </c>
    </row>
    <row r="15702" spans="1:20">
      <c r="A15702" s="116">
        <v>15702</v>
      </c>
      <c r="B15702" s="129">
        <v>44608</v>
      </c>
      <c r="D15702" s="120" t="s">
        <v>34179</v>
      </c>
      <c r="E15702" s="120" t="s">
        <v>34997</v>
      </c>
      <c r="F15702" s="209" t="s">
        <v>5885</v>
      </c>
      <c r="G15702" s="120" t="s">
        <v>21657</v>
      </c>
      <c r="H15702" s="120" t="s">
        <v>97</v>
      </c>
      <c r="I15702" s="120" t="s">
        <v>30</v>
      </c>
      <c r="J15702" s="120" t="s">
        <v>34998</v>
      </c>
      <c r="K15702" s="121" t="s">
        <v>65</v>
      </c>
      <c r="L15702" s="157" t="s">
        <v>32</v>
      </c>
      <c r="M15702" s="120" t="s">
        <v>33</v>
      </c>
    </row>
    <row r="15703" spans="1:20">
      <c r="A15703" s="116">
        <v>15703</v>
      </c>
      <c r="B15703" s="129">
        <v>44610</v>
      </c>
      <c r="D15703" s="120" t="s">
        <v>252</v>
      </c>
      <c r="E15703" s="142" t="s">
        <v>34999</v>
      </c>
      <c r="F15703" s="217" t="s">
        <v>1259</v>
      </c>
      <c r="G15703" s="143" t="s">
        <v>17741</v>
      </c>
      <c r="H15703" s="142" t="s">
        <v>140</v>
      </c>
      <c r="I15703" s="142" t="s">
        <v>30</v>
      </c>
      <c r="J15703" s="142" t="s">
        <v>1544</v>
      </c>
      <c r="K15703" s="142" t="s">
        <v>584</v>
      </c>
      <c r="L15703" s="142" t="s">
        <v>32</v>
      </c>
      <c r="M15703" s="120" t="s">
        <v>78</v>
      </c>
    </row>
    <row r="15704" spans="1:20">
      <c r="A15704" s="116">
        <v>15704</v>
      </c>
      <c r="B15704" s="129">
        <v>44610</v>
      </c>
      <c r="D15704" s="120" t="s">
        <v>252</v>
      </c>
      <c r="E15704" s="142" t="s">
        <v>35000</v>
      </c>
      <c r="F15704" s="217" t="s">
        <v>35001</v>
      </c>
      <c r="G15704" s="152" t="s">
        <v>35002</v>
      </c>
      <c r="H15704" s="142" t="s">
        <v>177</v>
      </c>
      <c r="I15704" s="142" t="s">
        <v>42</v>
      </c>
      <c r="J15704" s="142" t="s">
        <v>72</v>
      </c>
      <c r="K15704" s="142" t="s">
        <v>584</v>
      </c>
      <c r="L15704" s="142" t="s">
        <v>32</v>
      </c>
      <c r="M15704" s="120" t="s">
        <v>78</v>
      </c>
    </row>
    <row r="15705" spans="1:20" ht="27.6">
      <c r="A15705" s="116">
        <v>15705</v>
      </c>
      <c r="B15705" s="129">
        <v>44614</v>
      </c>
      <c r="D15705" s="120" t="s">
        <v>252</v>
      </c>
      <c r="E15705" s="142" t="s">
        <v>35003</v>
      </c>
      <c r="F15705" s="217" t="s">
        <v>35004</v>
      </c>
      <c r="G15705" s="152" t="s">
        <v>24563</v>
      </c>
      <c r="H15705" s="142" t="s">
        <v>53</v>
      </c>
      <c r="I15705" s="142" t="s">
        <v>30</v>
      </c>
      <c r="J15705" s="142" t="s">
        <v>1544</v>
      </c>
      <c r="K15705" s="142" t="s">
        <v>65</v>
      </c>
      <c r="L15705" s="142" t="s">
        <v>32</v>
      </c>
      <c r="M15705" s="120" t="s">
        <v>33</v>
      </c>
      <c r="N15705" s="131">
        <v>44645</v>
      </c>
    </row>
    <row r="15706" spans="1:20">
      <c r="A15706" s="116">
        <v>15706</v>
      </c>
      <c r="B15706" s="129">
        <v>44614</v>
      </c>
      <c r="D15706" s="120" t="s">
        <v>252</v>
      </c>
      <c r="E15706" s="142" t="s">
        <v>35005</v>
      </c>
      <c r="F15706" s="217" t="s">
        <v>35006</v>
      </c>
      <c r="G15706" s="152" t="s">
        <v>35007</v>
      </c>
      <c r="H15706" s="142" t="s">
        <v>86</v>
      </c>
      <c r="I15706" s="142" t="s">
        <v>30</v>
      </c>
      <c r="J15706" s="142" t="s">
        <v>7280</v>
      </c>
      <c r="K15706" s="142" t="s">
        <v>65</v>
      </c>
      <c r="L15706" s="142" t="s">
        <v>32</v>
      </c>
      <c r="M15706" s="120" t="s">
        <v>78</v>
      </c>
    </row>
    <row r="15707" spans="1:20">
      <c r="A15707" s="116">
        <v>15707</v>
      </c>
      <c r="B15707" s="129">
        <v>44610</v>
      </c>
      <c r="D15707" s="120" t="s">
        <v>252</v>
      </c>
      <c r="E15707" s="142" t="s">
        <v>35008</v>
      </c>
      <c r="F15707" s="217" t="s">
        <v>35009</v>
      </c>
      <c r="G15707" s="152" t="s">
        <v>2794</v>
      </c>
      <c r="H15707" s="142" t="s">
        <v>76</v>
      </c>
      <c r="I15707" s="142" t="s">
        <v>30</v>
      </c>
      <c r="J15707" s="142" t="s">
        <v>87</v>
      </c>
      <c r="K15707" s="142" t="s">
        <v>584</v>
      </c>
      <c r="L15707" s="142" t="s">
        <v>32</v>
      </c>
      <c r="M15707" s="120" t="s">
        <v>78</v>
      </c>
    </row>
    <row r="15708" spans="1:20">
      <c r="A15708" s="116">
        <v>15708</v>
      </c>
      <c r="B15708" s="129">
        <v>44609</v>
      </c>
      <c r="D15708" s="120" t="s">
        <v>252</v>
      </c>
      <c r="E15708" s="142" t="s">
        <v>35010</v>
      </c>
      <c r="F15708" s="217" t="s">
        <v>579</v>
      </c>
      <c r="G15708" s="152" t="s">
        <v>35011</v>
      </c>
      <c r="H15708" s="142" t="s">
        <v>1173</v>
      </c>
      <c r="I15708" s="142" t="s">
        <v>42</v>
      </c>
      <c r="J15708" s="142" t="s">
        <v>72</v>
      </c>
      <c r="K15708" s="142" t="s">
        <v>584</v>
      </c>
      <c r="L15708" s="142" t="s">
        <v>32</v>
      </c>
    </row>
    <row r="15709" spans="1:20">
      <c r="A15709" s="116">
        <v>15709</v>
      </c>
      <c r="B15709" s="129">
        <v>44614</v>
      </c>
      <c r="D15709" s="120" t="s">
        <v>252</v>
      </c>
      <c r="E15709" s="142" t="s">
        <v>35012</v>
      </c>
      <c r="F15709" s="217" t="s">
        <v>35013</v>
      </c>
      <c r="G15709" s="152" t="s">
        <v>371</v>
      </c>
      <c r="H15709" s="142" t="s">
        <v>53</v>
      </c>
      <c r="I15709" s="142" t="s">
        <v>30</v>
      </c>
      <c r="J15709" s="142" t="s">
        <v>1540</v>
      </c>
      <c r="K15709" s="142" t="s">
        <v>65</v>
      </c>
      <c r="L15709" s="142" t="s">
        <v>32</v>
      </c>
      <c r="M15709" s="120" t="s">
        <v>78</v>
      </c>
    </row>
    <row r="15710" spans="1:20">
      <c r="A15710" s="116">
        <v>15710</v>
      </c>
      <c r="B15710" s="129">
        <v>44610</v>
      </c>
      <c r="D15710" s="120" t="s">
        <v>252</v>
      </c>
      <c r="E15710" s="142" t="s">
        <v>35014</v>
      </c>
      <c r="F15710" s="217" t="s">
        <v>473</v>
      </c>
      <c r="G15710" s="152" t="s">
        <v>6643</v>
      </c>
      <c r="H15710" s="142" t="s">
        <v>97</v>
      </c>
      <c r="I15710" s="142" t="s">
        <v>30</v>
      </c>
      <c r="J15710" s="142" t="s">
        <v>77</v>
      </c>
      <c r="K15710" s="142" t="s">
        <v>584</v>
      </c>
      <c r="L15710" s="142" t="s">
        <v>32</v>
      </c>
      <c r="M15710" s="120" t="s">
        <v>78</v>
      </c>
    </row>
    <row r="15711" spans="1:20">
      <c r="A15711" s="116">
        <v>15711</v>
      </c>
      <c r="B15711" s="129">
        <v>44614</v>
      </c>
      <c r="D15711" s="120" t="s">
        <v>252</v>
      </c>
      <c r="E15711" s="142" t="s">
        <v>35015</v>
      </c>
      <c r="F15711" s="217" t="s">
        <v>35016</v>
      </c>
      <c r="G15711" s="152" t="s">
        <v>10634</v>
      </c>
      <c r="H15711" s="142" t="s">
        <v>192</v>
      </c>
      <c r="I15711" s="142" t="s">
        <v>30</v>
      </c>
      <c r="J15711" s="142" t="s">
        <v>87</v>
      </c>
      <c r="K15711" s="142" t="s">
        <v>65</v>
      </c>
      <c r="L15711" s="142" t="s">
        <v>32</v>
      </c>
      <c r="M15711" s="120" t="s">
        <v>78</v>
      </c>
    </row>
    <row r="15712" spans="1:20">
      <c r="A15712" s="116">
        <v>15712</v>
      </c>
      <c r="B15712" s="129">
        <v>44614</v>
      </c>
      <c r="D15712" s="120" t="s">
        <v>252</v>
      </c>
      <c r="E15712" s="142" t="s">
        <v>35017</v>
      </c>
      <c r="F15712" s="217" t="s">
        <v>35018</v>
      </c>
      <c r="G15712" s="152" t="s">
        <v>8434</v>
      </c>
      <c r="H15712" s="142" t="s">
        <v>101</v>
      </c>
      <c r="I15712" s="142" t="s">
        <v>30</v>
      </c>
      <c r="J15712" s="142" t="s">
        <v>7131</v>
      </c>
      <c r="K15712" s="142" t="s">
        <v>65</v>
      </c>
      <c r="L15712" s="142" t="s">
        <v>32</v>
      </c>
      <c r="M15712" s="120" t="s">
        <v>33</v>
      </c>
      <c r="N15712" s="131">
        <v>44614</v>
      </c>
      <c r="S15712" s="120" t="s">
        <v>92</v>
      </c>
      <c r="T15712" s="126">
        <v>44620</v>
      </c>
    </row>
    <row r="15713" spans="1:20">
      <c r="A15713" s="116">
        <v>15713</v>
      </c>
      <c r="B15713" s="129">
        <v>44610</v>
      </c>
      <c r="D15713" s="120" t="s">
        <v>252</v>
      </c>
      <c r="E15713" s="142" t="s">
        <v>35019</v>
      </c>
      <c r="F15713" s="217" t="s">
        <v>35020</v>
      </c>
      <c r="G15713" s="152" t="s">
        <v>35021</v>
      </c>
      <c r="H15713" s="142" t="s">
        <v>140</v>
      </c>
      <c r="I15713" s="142" t="s">
        <v>30</v>
      </c>
      <c r="J15713" s="142" t="s">
        <v>77</v>
      </c>
      <c r="K15713" s="142" t="s">
        <v>584</v>
      </c>
      <c r="L15713" s="142" t="s">
        <v>32</v>
      </c>
      <c r="M15713" s="120" t="s">
        <v>33</v>
      </c>
      <c r="N15713" s="131">
        <v>44613</v>
      </c>
    </row>
    <row r="15714" spans="1:20">
      <c r="A15714" s="116">
        <v>15714</v>
      </c>
      <c r="B15714" s="129">
        <v>44610</v>
      </c>
      <c r="D15714" s="120" t="s">
        <v>252</v>
      </c>
      <c r="E15714" s="142" t="s">
        <v>35022</v>
      </c>
      <c r="F15714" s="217" t="s">
        <v>579</v>
      </c>
      <c r="G15714" s="152" t="s">
        <v>9748</v>
      </c>
      <c r="H15714" s="142" t="s">
        <v>1173</v>
      </c>
      <c r="I15714" s="142" t="s">
        <v>30</v>
      </c>
      <c r="J15714" s="142" t="s">
        <v>77</v>
      </c>
      <c r="K15714" s="142" t="s">
        <v>584</v>
      </c>
      <c r="L15714" s="142" t="s">
        <v>32</v>
      </c>
      <c r="M15714" s="120" t="s">
        <v>33</v>
      </c>
      <c r="N15714" s="131">
        <v>44613</v>
      </c>
    </row>
    <row r="15715" spans="1:20">
      <c r="A15715" s="116">
        <v>15715</v>
      </c>
      <c r="B15715" s="129">
        <v>44610</v>
      </c>
      <c r="D15715" s="120" t="s">
        <v>252</v>
      </c>
      <c r="E15715" s="142" t="s">
        <v>35023</v>
      </c>
      <c r="F15715" s="217" t="s">
        <v>2893</v>
      </c>
      <c r="G15715" s="152" t="s">
        <v>3751</v>
      </c>
      <c r="H15715" s="142" t="s">
        <v>1173</v>
      </c>
      <c r="I15715" s="142" t="s">
        <v>42</v>
      </c>
      <c r="J15715" s="142" t="s">
        <v>319</v>
      </c>
      <c r="K15715" s="142" t="s">
        <v>584</v>
      </c>
      <c r="L15715" s="142" t="s">
        <v>32</v>
      </c>
      <c r="M15715" s="120" t="s">
        <v>78</v>
      </c>
    </row>
    <row r="15716" spans="1:20">
      <c r="A15716" s="116">
        <v>15716</v>
      </c>
      <c r="B15716" s="129">
        <v>44614</v>
      </c>
      <c r="D15716" s="120" t="s">
        <v>252</v>
      </c>
      <c r="E15716" s="142" t="s">
        <v>35024</v>
      </c>
      <c r="F15716" s="217" t="s">
        <v>480</v>
      </c>
      <c r="G15716" s="152" t="s">
        <v>35025</v>
      </c>
      <c r="H15716" s="142" t="s">
        <v>48</v>
      </c>
      <c r="I15716" s="142" t="s">
        <v>30</v>
      </c>
      <c r="J15716" s="142" t="s">
        <v>87</v>
      </c>
      <c r="K15716" s="142" t="s">
        <v>65</v>
      </c>
      <c r="L15716" s="142" t="s">
        <v>32</v>
      </c>
      <c r="M15716" s="120" t="s">
        <v>78</v>
      </c>
    </row>
    <row r="15717" spans="1:20" ht="14.4">
      <c r="A15717" s="116">
        <v>15717</v>
      </c>
      <c r="B15717" s="129">
        <v>44610</v>
      </c>
      <c r="D15717" s="120" t="s">
        <v>252</v>
      </c>
      <c r="E15717" t="s">
        <v>35026</v>
      </c>
      <c r="F15717" s="218" t="s">
        <v>579</v>
      </c>
      <c r="G15717" s="207" t="s">
        <v>1273</v>
      </c>
      <c r="H15717" s="142" t="s">
        <v>53</v>
      </c>
      <c r="I15717" s="142" t="s">
        <v>42</v>
      </c>
      <c r="J15717" s="142" t="s">
        <v>72</v>
      </c>
      <c r="K15717" s="142" t="s">
        <v>584</v>
      </c>
      <c r="L15717" s="142" t="s">
        <v>32</v>
      </c>
      <c r="M15717" s="120" t="s">
        <v>78</v>
      </c>
    </row>
    <row r="15718" spans="1:20">
      <c r="A15718" s="116">
        <v>15718</v>
      </c>
      <c r="B15718" s="129">
        <v>44610</v>
      </c>
      <c r="D15718" s="120" t="s">
        <v>252</v>
      </c>
      <c r="E15718" s="142" t="s">
        <v>35027</v>
      </c>
      <c r="F15718" s="217" t="s">
        <v>579</v>
      </c>
      <c r="G15718" s="152" t="s">
        <v>12687</v>
      </c>
      <c r="H15718" s="142" t="s">
        <v>48</v>
      </c>
      <c r="I15718" s="142" t="s">
        <v>30</v>
      </c>
      <c r="J15718" s="142" t="s">
        <v>87</v>
      </c>
      <c r="K15718" s="142" t="s">
        <v>584</v>
      </c>
      <c r="L15718" s="142" t="s">
        <v>32</v>
      </c>
      <c r="M15718" s="120" t="s">
        <v>78</v>
      </c>
    </row>
    <row r="15719" spans="1:20">
      <c r="A15719" s="116">
        <v>15719</v>
      </c>
      <c r="B15719" s="129">
        <v>44609</v>
      </c>
      <c r="D15719" s="120" t="s">
        <v>252</v>
      </c>
      <c r="E15719" s="142" t="s">
        <v>35028</v>
      </c>
      <c r="F15719" s="217" t="s">
        <v>35029</v>
      </c>
      <c r="G15719" s="152" t="s">
        <v>34016</v>
      </c>
      <c r="H15719" s="142" t="s">
        <v>140</v>
      </c>
      <c r="I15719" s="142" t="s">
        <v>196</v>
      </c>
      <c r="J15719" s="142" t="s">
        <v>196</v>
      </c>
      <c r="K15719" s="142" t="s">
        <v>65</v>
      </c>
      <c r="L15719" s="142" t="s">
        <v>32</v>
      </c>
      <c r="M15719" s="120" t="s">
        <v>33</v>
      </c>
      <c r="N15719" s="131">
        <v>44613</v>
      </c>
      <c r="O15719" s="131">
        <v>44650</v>
      </c>
      <c r="S15719" s="120" t="s">
        <v>135</v>
      </c>
      <c r="T15719" s="126">
        <v>44614</v>
      </c>
    </row>
    <row r="15720" spans="1:20" ht="27.6">
      <c r="A15720" s="116">
        <v>15720</v>
      </c>
      <c r="B15720" s="129">
        <v>44610</v>
      </c>
      <c r="D15720" s="120" t="s">
        <v>252</v>
      </c>
      <c r="E15720" t="s">
        <v>35030</v>
      </c>
      <c r="F15720" s="217" t="s">
        <v>35031</v>
      </c>
      <c r="G15720" s="152" t="s">
        <v>35032</v>
      </c>
      <c r="H15720" s="142" t="s">
        <v>1173</v>
      </c>
      <c r="I15720" s="142" t="s">
        <v>30</v>
      </c>
      <c r="J15720" s="142" t="s">
        <v>77</v>
      </c>
      <c r="K15720" s="142" t="s">
        <v>584</v>
      </c>
      <c r="L15720" s="142" t="s">
        <v>32</v>
      </c>
      <c r="M15720" s="120" t="s">
        <v>78</v>
      </c>
    </row>
    <row r="15721" spans="1:20">
      <c r="A15721" s="116">
        <v>15721</v>
      </c>
      <c r="B15721" s="129">
        <v>44609</v>
      </c>
      <c r="D15721" s="120" t="s">
        <v>252</v>
      </c>
      <c r="E15721" s="142" t="s">
        <v>35033</v>
      </c>
      <c r="F15721" s="217" t="s">
        <v>2893</v>
      </c>
      <c r="G15721" s="152" t="s">
        <v>2820</v>
      </c>
      <c r="H15721" s="142" t="s">
        <v>48</v>
      </c>
      <c r="I15721" s="142" t="s">
        <v>63</v>
      </c>
      <c r="J15721" s="142" t="s">
        <v>2165</v>
      </c>
      <c r="K15721" s="142" t="s">
        <v>584</v>
      </c>
      <c r="L15721" s="142" t="s">
        <v>32</v>
      </c>
      <c r="M15721" s="120" t="s">
        <v>33</v>
      </c>
      <c r="N15721" s="131">
        <v>44610</v>
      </c>
    </row>
    <row r="15722" spans="1:20">
      <c r="A15722" s="116">
        <v>15722</v>
      </c>
      <c r="B15722" s="129">
        <v>44610</v>
      </c>
      <c r="D15722" s="120" t="s">
        <v>252</v>
      </c>
      <c r="E15722" s="142" t="s">
        <v>35034</v>
      </c>
      <c r="F15722" s="217" t="s">
        <v>547</v>
      </c>
      <c r="G15722" s="152" t="s">
        <v>16032</v>
      </c>
      <c r="H15722" s="142" t="s">
        <v>53</v>
      </c>
      <c r="I15722" s="142" t="s">
        <v>196</v>
      </c>
      <c r="J15722" s="142" t="s">
        <v>196</v>
      </c>
      <c r="K15722" s="142" t="s">
        <v>584</v>
      </c>
      <c r="L15722" s="142" t="s">
        <v>32</v>
      </c>
      <c r="M15722" s="120" t="s">
        <v>78</v>
      </c>
    </row>
    <row r="15723" spans="1:20" ht="27.6">
      <c r="A15723" s="116">
        <v>15723</v>
      </c>
      <c r="B15723" s="129">
        <v>44609</v>
      </c>
      <c r="D15723" s="120" t="s">
        <v>34132</v>
      </c>
      <c r="E15723" s="120" t="s">
        <v>35035</v>
      </c>
      <c r="F15723" s="209" t="s">
        <v>35036</v>
      </c>
      <c r="G15723" s="120" t="s">
        <v>2575</v>
      </c>
      <c r="H15723" s="120" t="s">
        <v>177</v>
      </c>
      <c r="I15723" s="120" t="s">
        <v>63</v>
      </c>
      <c r="J15723" s="120" t="s">
        <v>328</v>
      </c>
      <c r="K15723" s="121" t="s">
        <v>65</v>
      </c>
      <c r="L15723" s="142" t="s">
        <v>32</v>
      </c>
      <c r="M15723" s="120" t="s">
        <v>78</v>
      </c>
    </row>
    <row r="15724" spans="1:20" ht="27.6">
      <c r="A15724" s="116">
        <v>15724</v>
      </c>
      <c r="B15724" s="129">
        <v>44609</v>
      </c>
      <c r="D15724" s="120" t="s">
        <v>34132</v>
      </c>
      <c r="E15724" s="120" t="s">
        <v>35037</v>
      </c>
      <c r="F15724" s="209" t="s">
        <v>35038</v>
      </c>
      <c r="G15724" s="119" t="s">
        <v>35039</v>
      </c>
      <c r="H15724" s="121" t="s">
        <v>76</v>
      </c>
      <c r="I15724" s="121" t="s">
        <v>30</v>
      </c>
      <c r="J15724" s="121" t="s">
        <v>7553</v>
      </c>
      <c r="K15724" s="121" t="s">
        <v>65</v>
      </c>
      <c r="L15724" s="142" t="s">
        <v>32</v>
      </c>
      <c r="M15724" s="120" t="s">
        <v>33</v>
      </c>
      <c r="N15724" s="131">
        <v>44621</v>
      </c>
    </row>
    <row r="15725" spans="1:20">
      <c r="A15725" s="116">
        <v>15725</v>
      </c>
      <c r="B15725" s="129">
        <v>44609</v>
      </c>
      <c r="D15725" s="120" t="s">
        <v>34132</v>
      </c>
      <c r="E15725" s="120" t="s">
        <v>35040</v>
      </c>
      <c r="F15725" s="209" t="s">
        <v>35041</v>
      </c>
      <c r="G15725" s="119" t="s">
        <v>35042</v>
      </c>
      <c r="H15725" s="121" t="s">
        <v>192</v>
      </c>
      <c r="I15725" s="121" t="s">
        <v>30</v>
      </c>
      <c r="J15725" s="121" t="s">
        <v>5135</v>
      </c>
      <c r="K15725" s="121" t="s">
        <v>65</v>
      </c>
      <c r="L15725" s="142" t="s">
        <v>32</v>
      </c>
      <c r="M15725" s="120" t="s">
        <v>78</v>
      </c>
    </row>
    <row r="15726" spans="1:20" ht="27.6">
      <c r="A15726" s="116">
        <v>15726</v>
      </c>
      <c r="B15726" s="129">
        <v>44609</v>
      </c>
      <c r="D15726" s="120" t="s">
        <v>34132</v>
      </c>
      <c r="E15726" s="120" t="s">
        <v>35043</v>
      </c>
      <c r="F15726" s="209" t="s">
        <v>35044</v>
      </c>
      <c r="G15726" s="119" t="s">
        <v>23701</v>
      </c>
      <c r="H15726" s="121" t="s">
        <v>27385</v>
      </c>
      <c r="I15726" s="121" t="s">
        <v>30</v>
      </c>
      <c r="J15726" s="121" t="s">
        <v>35045</v>
      </c>
      <c r="K15726" s="121" t="s">
        <v>65</v>
      </c>
      <c r="L15726" s="142" t="s">
        <v>32</v>
      </c>
      <c r="M15726" s="120" t="s">
        <v>78</v>
      </c>
    </row>
    <row r="15727" spans="1:20" ht="27.6">
      <c r="A15727" s="116">
        <v>15727</v>
      </c>
      <c r="B15727" s="129">
        <v>44609</v>
      </c>
      <c r="D15727" s="120" t="s">
        <v>34132</v>
      </c>
      <c r="E15727" s="120" t="s">
        <v>35046</v>
      </c>
      <c r="F15727" s="209" t="s">
        <v>35047</v>
      </c>
      <c r="G15727" s="119" t="s">
        <v>1033</v>
      </c>
      <c r="H15727" s="121" t="s">
        <v>29</v>
      </c>
      <c r="I15727" s="121" t="s">
        <v>30</v>
      </c>
      <c r="J15727" s="121" t="s">
        <v>77</v>
      </c>
      <c r="K15727" s="121" t="s">
        <v>65</v>
      </c>
      <c r="L15727" s="142" t="s">
        <v>32</v>
      </c>
      <c r="M15727" s="120" t="s">
        <v>78</v>
      </c>
    </row>
    <row r="15728" spans="1:20">
      <c r="A15728" s="116">
        <v>15728</v>
      </c>
      <c r="B15728" s="129">
        <v>44609</v>
      </c>
      <c r="D15728" s="120" t="s">
        <v>34132</v>
      </c>
      <c r="E15728" s="120" t="s">
        <v>35048</v>
      </c>
      <c r="F15728" s="209" t="s">
        <v>7254</v>
      </c>
      <c r="G15728" s="119" t="s">
        <v>35049</v>
      </c>
      <c r="H15728" s="121" t="s">
        <v>41</v>
      </c>
      <c r="I15728" s="121" t="s">
        <v>30</v>
      </c>
      <c r="J15728" s="121" t="s">
        <v>5018</v>
      </c>
      <c r="K15728" s="121" t="s">
        <v>65</v>
      </c>
      <c r="L15728" s="142" t="s">
        <v>32</v>
      </c>
      <c r="M15728" s="120" t="s">
        <v>78</v>
      </c>
    </row>
    <row r="15729" spans="1:13" ht="27.6">
      <c r="A15729" s="116">
        <v>15729</v>
      </c>
      <c r="B15729" s="129">
        <v>44609</v>
      </c>
      <c r="D15729" s="120" t="s">
        <v>34132</v>
      </c>
      <c r="E15729" s="120" t="s">
        <v>35050</v>
      </c>
      <c r="F15729" s="209" t="s">
        <v>35051</v>
      </c>
      <c r="G15729" s="119" t="s">
        <v>15021</v>
      </c>
      <c r="H15729" s="121" t="s">
        <v>76</v>
      </c>
      <c r="I15729" s="121" t="s">
        <v>30</v>
      </c>
      <c r="J15729" s="121" t="s">
        <v>77</v>
      </c>
      <c r="K15729" s="121" t="s">
        <v>65</v>
      </c>
      <c r="L15729" s="142" t="s">
        <v>32</v>
      </c>
      <c r="M15729" s="120" t="s">
        <v>78</v>
      </c>
    </row>
    <row r="15730" spans="1:13">
      <c r="A15730" s="116">
        <v>15730</v>
      </c>
      <c r="B15730" s="129">
        <v>44609</v>
      </c>
      <c r="D15730" s="120" t="s">
        <v>34132</v>
      </c>
      <c r="E15730" s="120" t="s">
        <v>35052</v>
      </c>
      <c r="F15730" s="209" t="s">
        <v>35053</v>
      </c>
      <c r="G15730" s="119" t="s">
        <v>35054</v>
      </c>
      <c r="H15730" s="121" t="s">
        <v>192</v>
      </c>
      <c r="I15730" s="121" t="s">
        <v>42</v>
      </c>
      <c r="J15730" s="121" t="s">
        <v>72</v>
      </c>
      <c r="K15730" s="121" t="s">
        <v>65</v>
      </c>
      <c r="L15730" s="142" t="s">
        <v>32</v>
      </c>
      <c r="M15730" s="120" t="s">
        <v>78</v>
      </c>
    </row>
    <row r="15731" spans="1:13">
      <c r="A15731" s="116">
        <v>15731</v>
      </c>
      <c r="B15731" s="129">
        <v>44609</v>
      </c>
      <c r="D15731" s="120" t="s">
        <v>34132</v>
      </c>
      <c r="E15731" s="120" t="s">
        <v>35055</v>
      </c>
      <c r="F15731" s="209" t="s">
        <v>16821</v>
      </c>
      <c r="G15731" s="119" t="s">
        <v>35056</v>
      </c>
      <c r="H15731" s="121" t="s">
        <v>140</v>
      </c>
      <c r="I15731" s="121" t="s">
        <v>30</v>
      </c>
      <c r="J15731" s="121" t="s">
        <v>77</v>
      </c>
      <c r="K15731" s="121" t="s">
        <v>65</v>
      </c>
      <c r="L15731" s="142" t="s">
        <v>32</v>
      </c>
      <c r="M15731" s="120" t="s">
        <v>78</v>
      </c>
    </row>
    <row r="15732" spans="1:13">
      <c r="A15732" s="116">
        <v>15732</v>
      </c>
      <c r="B15732" s="129">
        <v>44609</v>
      </c>
      <c r="D15732" s="120" t="s">
        <v>34132</v>
      </c>
      <c r="E15732" s="120" t="s">
        <v>35057</v>
      </c>
      <c r="F15732" s="209" t="s">
        <v>35058</v>
      </c>
      <c r="G15732" s="119" t="s">
        <v>35059</v>
      </c>
      <c r="H15732" s="121" t="s">
        <v>29</v>
      </c>
      <c r="I15732" s="121" t="s">
        <v>42</v>
      </c>
      <c r="J15732" s="121" t="s">
        <v>72</v>
      </c>
      <c r="K15732" s="121" t="s">
        <v>65</v>
      </c>
      <c r="L15732" s="142" t="s">
        <v>32</v>
      </c>
      <c r="M15732" s="120" t="s">
        <v>78</v>
      </c>
    </row>
    <row r="15733" spans="1:13" ht="27.6">
      <c r="A15733" s="116">
        <v>15733</v>
      </c>
      <c r="B15733" s="129">
        <v>44609</v>
      </c>
      <c r="D15733" s="120" t="s">
        <v>34132</v>
      </c>
      <c r="E15733" s="120" t="s">
        <v>35060</v>
      </c>
      <c r="F15733" s="209" t="s">
        <v>35061</v>
      </c>
      <c r="G15733" s="119" t="s">
        <v>32562</v>
      </c>
      <c r="H15733" s="121" t="s">
        <v>76</v>
      </c>
      <c r="I15733" s="121" t="s">
        <v>2361</v>
      </c>
      <c r="J15733" s="121" t="s">
        <v>6800</v>
      </c>
      <c r="K15733" s="121" t="s">
        <v>65</v>
      </c>
      <c r="L15733" s="142" t="s">
        <v>32</v>
      </c>
      <c r="M15733" s="120" t="s">
        <v>33</v>
      </c>
    </row>
    <row r="15734" spans="1:13" ht="27.6">
      <c r="A15734" s="116">
        <v>15734</v>
      </c>
      <c r="B15734" s="129">
        <v>44609</v>
      </c>
      <c r="D15734" s="120" t="s">
        <v>34132</v>
      </c>
      <c r="E15734" s="120" t="s">
        <v>35062</v>
      </c>
      <c r="F15734" s="209" t="s">
        <v>35063</v>
      </c>
      <c r="G15734" s="119" t="s">
        <v>35064</v>
      </c>
      <c r="H15734" s="121" t="s">
        <v>76</v>
      </c>
      <c r="I15734" s="121" t="s">
        <v>42</v>
      </c>
      <c r="J15734" s="121" t="s">
        <v>72</v>
      </c>
      <c r="K15734" s="121" t="s">
        <v>65</v>
      </c>
      <c r="L15734" s="142" t="s">
        <v>32</v>
      </c>
      <c r="M15734" s="120" t="s">
        <v>78</v>
      </c>
    </row>
    <row r="15735" spans="1:13" ht="27.6">
      <c r="A15735" s="116">
        <v>15735</v>
      </c>
      <c r="B15735" s="129">
        <v>44609</v>
      </c>
      <c r="D15735" s="120" t="s">
        <v>34132</v>
      </c>
      <c r="E15735" s="120" t="s">
        <v>35065</v>
      </c>
      <c r="F15735" s="209" t="s">
        <v>35066</v>
      </c>
      <c r="G15735" s="119" t="s">
        <v>33983</v>
      </c>
      <c r="H15735" s="121" t="s">
        <v>76</v>
      </c>
      <c r="I15735" s="121" t="s">
        <v>30</v>
      </c>
      <c r="J15735" s="121" t="s">
        <v>34147</v>
      </c>
      <c r="K15735" s="121" t="s">
        <v>65</v>
      </c>
      <c r="L15735" s="142" t="s">
        <v>32</v>
      </c>
      <c r="M15735" s="120" t="s">
        <v>78</v>
      </c>
    </row>
    <row r="15736" spans="1:13">
      <c r="A15736" s="116">
        <v>15736</v>
      </c>
      <c r="B15736" s="129">
        <v>44609</v>
      </c>
      <c r="D15736" s="120" t="s">
        <v>34132</v>
      </c>
      <c r="E15736" s="120" t="s">
        <v>35067</v>
      </c>
      <c r="F15736" s="209" t="s">
        <v>35068</v>
      </c>
      <c r="G15736" s="119" t="s">
        <v>35069</v>
      </c>
      <c r="H15736" s="121" t="s">
        <v>140</v>
      </c>
      <c r="I15736" s="121" t="s">
        <v>30</v>
      </c>
      <c r="J15736" s="121" t="s">
        <v>7131</v>
      </c>
      <c r="K15736" s="121" t="s">
        <v>65</v>
      </c>
      <c r="L15736" s="142" t="s">
        <v>32</v>
      </c>
      <c r="M15736" s="120" t="s">
        <v>78</v>
      </c>
    </row>
    <row r="15737" spans="1:13">
      <c r="A15737" s="116">
        <v>15737</v>
      </c>
      <c r="B15737" s="129">
        <v>44614</v>
      </c>
      <c r="D15737" s="120" t="s">
        <v>252</v>
      </c>
      <c r="E15737" s="120" t="s">
        <v>35070</v>
      </c>
      <c r="F15737" s="209" t="s">
        <v>1372</v>
      </c>
      <c r="G15737" s="119" t="s">
        <v>17445</v>
      </c>
      <c r="H15737" s="121" t="s">
        <v>53</v>
      </c>
      <c r="I15737" s="121" t="s">
        <v>30</v>
      </c>
      <c r="J15737" s="121" t="s">
        <v>7087</v>
      </c>
      <c r="K15737" s="121" t="s">
        <v>65</v>
      </c>
      <c r="L15737" s="142" t="s">
        <v>32</v>
      </c>
      <c r="M15737" s="120" t="s">
        <v>78</v>
      </c>
    </row>
    <row r="15738" spans="1:13" ht="27.6">
      <c r="A15738" s="116">
        <v>15738</v>
      </c>
      <c r="B15738" s="129">
        <v>44610</v>
      </c>
      <c r="D15738" s="120" t="s">
        <v>252</v>
      </c>
      <c r="E15738" s="120" t="s">
        <v>35071</v>
      </c>
      <c r="F15738" s="209" t="s">
        <v>35072</v>
      </c>
      <c r="G15738" s="119" t="s">
        <v>15589</v>
      </c>
      <c r="H15738" s="121" t="s">
        <v>53</v>
      </c>
      <c r="I15738" s="121" t="s">
        <v>42</v>
      </c>
      <c r="J15738" s="121" t="s">
        <v>199</v>
      </c>
      <c r="K15738" s="121" t="s">
        <v>584</v>
      </c>
      <c r="L15738" s="142" t="s">
        <v>32</v>
      </c>
      <c r="M15738" s="120" t="s">
        <v>78</v>
      </c>
    </row>
    <row r="15739" spans="1:13" ht="27.6">
      <c r="A15739" s="116">
        <v>15739</v>
      </c>
      <c r="B15739" s="129">
        <v>44610</v>
      </c>
      <c r="D15739" s="120" t="s">
        <v>252</v>
      </c>
      <c r="E15739" s="120" t="s">
        <v>35073</v>
      </c>
      <c r="F15739" s="209" t="s">
        <v>35074</v>
      </c>
      <c r="G15739" s="119" t="s">
        <v>35075</v>
      </c>
      <c r="H15739" s="121" t="s">
        <v>29</v>
      </c>
      <c r="I15739" s="121" t="s">
        <v>42</v>
      </c>
      <c r="J15739" s="121" t="s">
        <v>417</v>
      </c>
      <c r="K15739" s="121" t="s">
        <v>584</v>
      </c>
      <c r="L15739" s="142" t="s">
        <v>32</v>
      </c>
      <c r="M15739" s="120" t="s">
        <v>78</v>
      </c>
    </row>
    <row r="15740" spans="1:13">
      <c r="A15740" s="116">
        <v>15740</v>
      </c>
      <c r="B15740" s="129">
        <v>44610</v>
      </c>
      <c r="D15740" s="120" t="s">
        <v>252</v>
      </c>
      <c r="E15740" s="120" t="s">
        <v>35076</v>
      </c>
      <c r="F15740" s="209" t="s">
        <v>35077</v>
      </c>
      <c r="G15740" s="119" t="s">
        <v>3568</v>
      </c>
      <c r="H15740" s="121" t="s">
        <v>53</v>
      </c>
      <c r="I15740" s="121" t="s">
        <v>42</v>
      </c>
      <c r="J15740" s="121" t="s">
        <v>2268</v>
      </c>
      <c r="K15740" s="121" t="s">
        <v>584</v>
      </c>
      <c r="L15740" s="142" t="s">
        <v>32</v>
      </c>
      <c r="M15740" s="120" t="s">
        <v>78</v>
      </c>
    </row>
    <row r="15741" spans="1:13" ht="27.6">
      <c r="A15741" s="116">
        <v>15741</v>
      </c>
      <c r="B15741" s="129">
        <v>44609</v>
      </c>
      <c r="D15741" s="120" t="s">
        <v>34132</v>
      </c>
      <c r="E15741" s="120" t="s">
        <v>35050</v>
      </c>
      <c r="F15741" s="209" t="s">
        <v>35051</v>
      </c>
      <c r="G15741" s="119" t="s">
        <v>15021</v>
      </c>
      <c r="H15741" s="121" t="s">
        <v>76</v>
      </c>
      <c r="I15741" s="121" t="s">
        <v>30</v>
      </c>
      <c r="J15741" s="121" t="s">
        <v>77</v>
      </c>
      <c r="K15741" s="121" t="s">
        <v>65</v>
      </c>
      <c r="L15741" s="142" t="s">
        <v>32</v>
      </c>
      <c r="M15741" s="120" t="s">
        <v>78</v>
      </c>
    </row>
    <row r="15742" spans="1:13">
      <c r="A15742" s="116">
        <v>15742</v>
      </c>
      <c r="B15742" s="129">
        <v>44609</v>
      </c>
      <c r="D15742" s="120" t="s">
        <v>34132</v>
      </c>
      <c r="E15742" s="120" t="s">
        <v>35052</v>
      </c>
      <c r="F15742" s="209" t="s">
        <v>35053</v>
      </c>
      <c r="G15742" s="119" t="s">
        <v>35054</v>
      </c>
      <c r="H15742" s="121" t="s">
        <v>192</v>
      </c>
      <c r="I15742" s="121" t="s">
        <v>42</v>
      </c>
      <c r="J15742" s="121" t="s">
        <v>72</v>
      </c>
      <c r="K15742" s="121" t="s">
        <v>65</v>
      </c>
      <c r="L15742" s="142" t="s">
        <v>32</v>
      </c>
      <c r="M15742" s="120" t="s">
        <v>78</v>
      </c>
    </row>
    <row r="15743" spans="1:13">
      <c r="A15743" s="116">
        <v>15743</v>
      </c>
      <c r="B15743" s="129">
        <v>44609</v>
      </c>
      <c r="D15743" s="120" t="s">
        <v>34132</v>
      </c>
      <c r="E15743" s="120" t="s">
        <v>35055</v>
      </c>
      <c r="F15743" s="209" t="s">
        <v>16821</v>
      </c>
      <c r="G15743" s="119" t="s">
        <v>35056</v>
      </c>
      <c r="H15743" s="121" t="s">
        <v>140</v>
      </c>
      <c r="I15743" s="121" t="s">
        <v>30</v>
      </c>
      <c r="J15743" s="121" t="s">
        <v>77</v>
      </c>
      <c r="K15743" s="121" t="s">
        <v>65</v>
      </c>
      <c r="L15743" s="142" t="s">
        <v>32</v>
      </c>
      <c r="M15743" s="120" t="s">
        <v>78</v>
      </c>
    </row>
    <row r="15744" spans="1:13">
      <c r="A15744" s="116">
        <v>15744</v>
      </c>
      <c r="B15744" s="129">
        <v>44609</v>
      </c>
      <c r="D15744" s="120" t="s">
        <v>34132</v>
      </c>
      <c r="E15744" s="120" t="s">
        <v>35057</v>
      </c>
      <c r="F15744" s="209" t="s">
        <v>35058</v>
      </c>
      <c r="G15744" s="119" t="s">
        <v>35059</v>
      </c>
      <c r="H15744" s="121" t="s">
        <v>29</v>
      </c>
      <c r="I15744" s="121" t="s">
        <v>42</v>
      </c>
      <c r="J15744" s="121" t="s">
        <v>72</v>
      </c>
      <c r="K15744" s="121" t="s">
        <v>65</v>
      </c>
      <c r="L15744" s="142" t="s">
        <v>32</v>
      </c>
      <c r="M15744" s="120" t="s">
        <v>78</v>
      </c>
    </row>
    <row r="15745" spans="1:13" ht="27.6">
      <c r="A15745" s="116">
        <v>15745</v>
      </c>
      <c r="B15745" s="129">
        <v>44609</v>
      </c>
      <c r="D15745" s="120" t="s">
        <v>34132</v>
      </c>
      <c r="E15745" s="120" t="s">
        <v>35060</v>
      </c>
      <c r="F15745" s="209" t="s">
        <v>35061</v>
      </c>
      <c r="G15745" s="119" t="s">
        <v>32562</v>
      </c>
      <c r="H15745" s="121" t="s">
        <v>76</v>
      </c>
      <c r="I15745" s="121" t="s">
        <v>2361</v>
      </c>
      <c r="J15745" s="121" t="s">
        <v>6800</v>
      </c>
      <c r="K15745" s="121" t="s">
        <v>65</v>
      </c>
      <c r="L15745" s="142" t="s">
        <v>32</v>
      </c>
      <c r="M15745" s="120" t="s">
        <v>33</v>
      </c>
    </row>
    <row r="15746" spans="1:13" ht="27.6">
      <c r="A15746" s="116">
        <v>15746</v>
      </c>
      <c r="B15746" s="129">
        <v>44609</v>
      </c>
      <c r="D15746" s="120" t="s">
        <v>34132</v>
      </c>
      <c r="E15746" s="120" t="s">
        <v>35062</v>
      </c>
      <c r="F15746" s="209" t="s">
        <v>35063</v>
      </c>
      <c r="G15746" s="119" t="s">
        <v>35064</v>
      </c>
      <c r="H15746" s="121" t="s">
        <v>76</v>
      </c>
      <c r="I15746" s="121" t="s">
        <v>42</v>
      </c>
      <c r="J15746" s="121" t="s">
        <v>72</v>
      </c>
      <c r="K15746" s="121" t="s">
        <v>65</v>
      </c>
      <c r="L15746" s="142" t="s">
        <v>32</v>
      </c>
      <c r="M15746" s="120" t="s">
        <v>78</v>
      </c>
    </row>
    <row r="15747" spans="1:13" ht="27.6">
      <c r="A15747" s="116">
        <v>15747</v>
      </c>
      <c r="B15747" s="129">
        <v>44609</v>
      </c>
      <c r="D15747" s="120" t="s">
        <v>34132</v>
      </c>
      <c r="E15747" s="120" t="s">
        <v>35065</v>
      </c>
      <c r="F15747" s="209" t="s">
        <v>35066</v>
      </c>
      <c r="G15747" s="119" t="s">
        <v>33983</v>
      </c>
      <c r="H15747" s="121" t="s">
        <v>76</v>
      </c>
      <c r="I15747" s="121" t="s">
        <v>30</v>
      </c>
      <c r="J15747" s="121" t="s">
        <v>34147</v>
      </c>
      <c r="K15747" s="121" t="s">
        <v>65</v>
      </c>
      <c r="L15747" s="142" t="s">
        <v>32</v>
      </c>
      <c r="M15747" s="120" t="s">
        <v>78</v>
      </c>
    </row>
    <row r="15748" spans="1:13">
      <c r="A15748" s="116">
        <v>15748</v>
      </c>
      <c r="B15748" s="129">
        <v>44609</v>
      </c>
      <c r="D15748" s="120" t="s">
        <v>34132</v>
      </c>
      <c r="E15748" s="120" t="s">
        <v>35067</v>
      </c>
      <c r="F15748" s="209" t="s">
        <v>35068</v>
      </c>
      <c r="G15748" s="119" t="s">
        <v>35069</v>
      </c>
      <c r="H15748" s="121" t="s">
        <v>140</v>
      </c>
      <c r="I15748" s="121" t="s">
        <v>30</v>
      </c>
      <c r="J15748" s="121" t="s">
        <v>7131</v>
      </c>
      <c r="K15748" s="121" t="s">
        <v>65</v>
      </c>
      <c r="L15748" s="142" t="s">
        <v>32</v>
      </c>
      <c r="M15748" s="120" t="s">
        <v>78</v>
      </c>
    </row>
    <row r="15749" spans="1:13">
      <c r="A15749" s="116">
        <v>15749</v>
      </c>
      <c r="B15749" s="129">
        <v>44609</v>
      </c>
      <c r="D15749" s="120" t="s">
        <v>34179</v>
      </c>
      <c r="E15749" s="120" t="s">
        <v>35078</v>
      </c>
      <c r="F15749" s="209" t="s">
        <v>35079</v>
      </c>
      <c r="G15749" s="120" t="s">
        <v>35080</v>
      </c>
      <c r="H15749" s="121" t="s">
        <v>177</v>
      </c>
      <c r="I15749" s="121" t="s">
        <v>30</v>
      </c>
      <c r="J15749" s="120" t="s">
        <v>87</v>
      </c>
      <c r="K15749" s="121" t="s">
        <v>65</v>
      </c>
      <c r="L15749" s="142" t="s">
        <v>32</v>
      </c>
      <c r="M15749" s="120" t="s">
        <v>33</v>
      </c>
    </row>
    <row r="15750" spans="1:13">
      <c r="A15750" s="116">
        <v>15750</v>
      </c>
      <c r="B15750" s="129">
        <v>44609</v>
      </c>
      <c r="D15750" s="120" t="s">
        <v>34179</v>
      </c>
      <c r="E15750" s="120" t="s">
        <v>35081</v>
      </c>
      <c r="F15750" s="209" t="s">
        <v>35082</v>
      </c>
      <c r="G15750" s="120" t="s">
        <v>1167</v>
      </c>
      <c r="H15750" s="121" t="s">
        <v>76</v>
      </c>
      <c r="I15750" s="121" t="s">
        <v>30</v>
      </c>
      <c r="J15750" s="120" t="s">
        <v>87</v>
      </c>
      <c r="K15750" s="121" t="s">
        <v>65</v>
      </c>
      <c r="L15750" s="142" t="s">
        <v>32</v>
      </c>
      <c r="M15750" s="120" t="s">
        <v>78</v>
      </c>
    </row>
    <row r="15751" spans="1:13">
      <c r="A15751" s="116">
        <v>15751</v>
      </c>
      <c r="B15751" s="129">
        <v>44609</v>
      </c>
      <c r="D15751" s="120" t="s">
        <v>34179</v>
      </c>
      <c r="E15751" s="120" t="s">
        <v>35083</v>
      </c>
      <c r="F15751" s="209" t="s">
        <v>5062</v>
      </c>
      <c r="G15751" s="120" t="s">
        <v>541</v>
      </c>
      <c r="H15751" s="121" t="s">
        <v>177</v>
      </c>
      <c r="I15751" s="121" t="s">
        <v>30</v>
      </c>
      <c r="J15751" s="120" t="s">
        <v>31</v>
      </c>
      <c r="K15751" s="121" t="s">
        <v>65</v>
      </c>
      <c r="L15751" s="142" t="s">
        <v>32</v>
      </c>
      <c r="M15751" s="120" t="s">
        <v>78</v>
      </c>
    </row>
    <row r="15752" spans="1:13">
      <c r="A15752" s="116">
        <v>15752</v>
      </c>
      <c r="B15752" s="129">
        <v>44609</v>
      </c>
      <c r="D15752" s="120" t="s">
        <v>34179</v>
      </c>
      <c r="E15752" s="120" t="s">
        <v>35084</v>
      </c>
      <c r="F15752" s="209" t="s">
        <v>35085</v>
      </c>
      <c r="G15752" s="120" t="s">
        <v>35086</v>
      </c>
      <c r="H15752" s="121" t="s">
        <v>192</v>
      </c>
      <c r="I15752" s="121" t="s">
        <v>30</v>
      </c>
      <c r="J15752" s="120" t="s">
        <v>7271</v>
      </c>
      <c r="K15752" s="121" t="s">
        <v>65</v>
      </c>
      <c r="L15752" s="142" t="s">
        <v>32</v>
      </c>
      <c r="M15752" s="120" t="s">
        <v>78</v>
      </c>
    </row>
    <row r="15753" spans="1:13">
      <c r="A15753" s="116">
        <v>15753</v>
      </c>
      <c r="B15753" s="129">
        <v>44609</v>
      </c>
      <c r="D15753" s="120" t="s">
        <v>34179</v>
      </c>
      <c r="E15753" s="120" t="s">
        <v>35087</v>
      </c>
      <c r="F15753" s="209" t="s">
        <v>9580</v>
      </c>
      <c r="G15753" s="120" t="s">
        <v>22026</v>
      </c>
      <c r="H15753" s="121" t="s">
        <v>48</v>
      </c>
      <c r="I15753" s="121" t="s">
        <v>30</v>
      </c>
      <c r="J15753" s="120" t="s">
        <v>9853</v>
      </c>
      <c r="K15753" s="121" t="s">
        <v>65</v>
      </c>
      <c r="L15753" s="142" t="s">
        <v>32</v>
      </c>
      <c r="M15753" s="120" t="s">
        <v>78</v>
      </c>
    </row>
    <row r="15754" spans="1:13" ht="27.6">
      <c r="A15754" s="116">
        <v>15754</v>
      </c>
      <c r="B15754" s="129">
        <v>44609</v>
      </c>
      <c r="D15754" s="120" t="s">
        <v>34179</v>
      </c>
      <c r="E15754" s="120" t="s">
        <v>35088</v>
      </c>
      <c r="F15754" s="209" t="s">
        <v>35089</v>
      </c>
      <c r="G15754" s="120" t="s">
        <v>35090</v>
      </c>
      <c r="H15754" s="121" t="s">
        <v>192</v>
      </c>
      <c r="I15754" s="121" t="s">
        <v>30</v>
      </c>
      <c r="J15754" s="120" t="s">
        <v>35091</v>
      </c>
      <c r="K15754" s="121" t="s">
        <v>65</v>
      </c>
      <c r="L15754" s="142" t="s">
        <v>32</v>
      </c>
      <c r="M15754" s="120" t="s">
        <v>78</v>
      </c>
    </row>
    <row r="15755" spans="1:13" ht="27.6">
      <c r="A15755" s="116">
        <v>15755</v>
      </c>
      <c r="B15755" s="129">
        <v>44609</v>
      </c>
      <c r="D15755" s="120" t="s">
        <v>34179</v>
      </c>
      <c r="E15755" s="120" t="s">
        <v>35092</v>
      </c>
      <c r="F15755" s="209" t="s">
        <v>35093</v>
      </c>
      <c r="G15755" s="120" t="s">
        <v>8888</v>
      </c>
      <c r="H15755" s="121" t="s">
        <v>1173</v>
      </c>
      <c r="I15755" s="121" t="s">
        <v>30</v>
      </c>
      <c r="J15755" s="120" t="s">
        <v>8287</v>
      </c>
      <c r="K15755" s="121" t="s">
        <v>65</v>
      </c>
      <c r="L15755" s="142" t="s">
        <v>32</v>
      </c>
      <c r="M15755" s="120" t="s">
        <v>78</v>
      </c>
    </row>
    <row r="15756" spans="1:13">
      <c r="A15756" s="116">
        <v>15756</v>
      </c>
      <c r="B15756" s="129">
        <v>44609</v>
      </c>
      <c r="D15756" s="120" t="s">
        <v>34179</v>
      </c>
      <c r="E15756" s="120" t="s">
        <v>35094</v>
      </c>
      <c r="F15756" s="209" t="s">
        <v>35095</v>
      </c>
      <c r="G15756" s="120" t="s">
        <v>677</v>
      </c>
      <c r="H15756" s="121" t="s">
        <v>48</v>
      </c>
      <c r="I15756" s="121" t="s">
        <v>63</v>
      </c>
      <c r="J15756" s="120" t="s">
        <v>35096</v>
      </c>
      <c r="K15756" s="121" t="s">
        <v>65</v>
      </c>
      <c r="L15756" s="142" t="s">
        <v>32</v>
      </c>
      <c r="M15756" s="120" t="s">
        <v>78</v>
      </c>
    </row>
    <row r="15757" spans="1:13">
      <c r="A15757" s="116">
        <v>15757</v>
      </c>
      <c r="B15757" s="129">
        <v>44609</v>
      </c>
      <c r="D15757" s="120" t="s">
        <v>34179</v>
      </c>
      <c r="E15757" s="120" t="s">
        <v>35097</v>
      </c>
      <c r="F15757" s="209" t="s">
        <v>35098</v>
      </c>
      <c r="G15757" s="120" t="s">
        <v>35099</v>
      </c>
      <c r="H15757" s="121" t="s">
        <v>97</v>
      </c>
      <c r="I15757" s="121" t="s">
        <v>30</v>
      </c>
      <c r="J15757" s="120" t="s">
        <v>31</v>
      </c>
      <c r="K15757" s="121" t="s">
        <v>65</v>
      </c>
      <c r="L15757" s="142" t="s">
        <v>32</v>
      </c>
      <c r="M15757" s="120" t="s">
        <v>78</v>
      </c>
    </row>
    <row r="15758" spans="1:13" ht="27.6">
      <c r="A15758" s="116">
        <v>15758</v>
      </c>
      <c r="B15758" s="129">
        <v>44609</v>
      </c>
      <c r="D15758" s="120" t="s">
        <v>34179</v>
      </c>
      <c r="E15758" s="120" t="s">
        <v>35100</v>
      </c>
      <c r="F15758" s="209" t="s">
        <v>35101</v>
      </c>
      <c r="G15758" s="120" t="s">
        <v>2109</v>
      </c>
      <c r="H15758" s="121" t="s">
        <v>53</v>
      </c>
      <c r="I15758" s="121" t="s">
        <v>30</v>
      </c>
      <c r="J15758" s="120" t="s">
        <v>87</v>
      </c>
      <c r="K15758" s="121" t="s">
        <v>65</v>
      </c>
      <c r="L15758" s="142" t="s">
        <v>32</v>
      </c>
      <c r="M15758" s="120" t="s">
        <v>78</v>
      </c>
    </row>
    <row r="15759" spans="1:13" ht="41.4">
      <c r="A15759" s="116">
        <v>15759</v>
      </c>
      <c r="B15759" s="129">
        <v>44609</v>
      </c>
      <c r="D15759" s="120" t="s">
        <v>34179</v>
      </c>
      <c r="E15759" s="120" t="s">
        <v>35102</v>
      </c>
      <c r="F15759" s="209" t="s">
        <v>35103</v>
      </c>
      <c r="G15759" s="120" t="s">
        <v>1539</v>
      </c>
      <c r="H15759" s="121" t="s">
        <v>53</v>
      </c>
      <c r="I15759" s="121" t="s">
        <v>63</v>
      </c>
      <c r="J15759" s="120" t="s">
        <v>15056</v>
      </c>
      <c r="K15759" s="121" t="s">
        <v>65</v>
      </c>
      <c r="L15759" s="142" t="s">
        <v>32</v>
      </c>
      <c r="M15759" s="120" t="s">
        <v>33</v>
      </c>
    </row>
    <row r="15760" spans="1:13">
      <c r="A15760" s="116">
        <v>15760</v>
      </c>
      <c r="B15760" s="129">
        <v>44609</v>
      </c>
      <c r="D15760" s="120" t="s">
        <v>34179</v>
      </c>
      <c r="E15760" s="120" t="s">
        <v>35104</v>
      </c>
      <c r="F15760" s="209" t="s">
        <v>35105</v>
      </c>
      <c r="G15760" s="120" t="s">
        <v>35106</v>
      </c>
      <c r="H15760" s="121" t="s">
        <v>48</v>
      </c>
      <c r="I15760" s="121" t="s">
        <v>30</v>
      </c>
      <c r="J15760" s="120" t="s">
        <v>14490</v>
      </c>
      <c r="K15760" s="121" t="s">
        <v>65</v>
      </c>
      <c r="L15760" s="142" t="s">
        <v>32</v>
      </c>
      <c r="M15760" s="120" t="s">
        <v>33</v>
      </c>
    </row>
    <row r="15761" spans="1:13" ht="27.6">
      <c r="A15761" s="116">
        <v>15761</v>
      </c>
      <c r="B15761" s="129">
        <v>44609</v>
      </c>
      <c r="D15761" s="120" t="s">
        <v>34179</v>
      </c>
      <c r="E15761" s="120" t="s">
        <v>35107</v>
      </c>
      <c r="F15761" s="209" t="s">
        <v>35108</v>
      </c>
      <c r="G15761" s="120" t="s">
        <v>35109</v>
      </c>
      <c r="H15761" s="121" t="s">
        <v>140</v>
      </c>
      <c r="I15761" s="121" t="s">
        <v>42</v>
      </c>
      <c r="J15761" s="120" t="s">
        <v>1811</v>
      </c>
      <c r="K15761" s="121" t="s">
        <v>65</v>
      </c>
      <c r="L15761" s="142" t="s">
        <v>32</v>
      </c>
      <c r="M15761" s="120" t="s">
        <v>78</v>
      </c>
    </row>
    <row r="15762" spans="1:13" ht="27.6">
      <c r="A15762" s="116">
        <v>15762</v>
      </c>
      <c r="B15762" s="129">
        <v>44610</v>
      </c>
      <c r="D15762" s="120" t="s">
        <v>34179</v>
      </c>
      <c r="E15762" s="121" t="s">
        <v>35110</v>
      </c>
      <c r="F15762" s="214" t="s">
        <v>35111</v>
      </c>
      <c r="G15762" s="121" t="s">
        <v>19681</v>
      </c>
      <c r="H15762" s="121" t="s">
        <v>160</v>
      </c>
      <c r="I15762" s="121" t="s">
        <v>30</v>
      </c>
      <c r="J15762" s="121" t="s">
        <v>12318</v>
      </c>
      <c r="K15762" s="121" t="s">
        <v>65</v>
      </c>
      <c r="L15762" s="142" t="s">
        <v>32</v>
      </c>
      <c r="M15762" s="120" t="s">
        <v>78</v>
      </c>
    </row>
    <row r="15763" spans="1:13">
      <c r="A15763" s="116">
        <v>15763</v>
      </c>
      <c r="B15763" s="129">
        <v>44610</v>
      </c>
      <c r="D15763" s="120" t="s">
        <v>34179</v>
      </c>
      <c r="E15763" s="121" t="s">
        <v>35112</v>
      </c>
      <c r="F15763" s="214" t="s">
        <v>7825</v>
      </c>
      <c r="G15763" s="121" t="s">
        <v>35113</v>
      </c>
      <c r="H15763" s="121" t="s">
        <v>1173</v>
      </c>
      <c r="I15763" s="121" t="s">
        <v>30</v>
      </c>
      <c r="J15763" s="121" t="s">
        <v>7726</v>
      </c>
      <c r="K15763" s="121" t="s">
        <v>65</v>
      </c>
      <c r="L15763" s="142" t="s">
        <v>32</v>
      </c>
      <c r="M15763" s="120" t="s">
        <v>78</v>
      </c>
    </row>
    <row r="15764" spans="1:13">
      <c r="A15764" s="116">
        <v>15764</v>
      </c>
      <c r="B15764" s="129">
        <v>44610</v>
      </c>
      <c r="D15764" s="120" t="s">
        <v>34179</v>
      </c>
      <c r="E15764" s="121" t="s">
        <v>35114</v>
      </c>
      <c r="F15764" s="214" t="s">
        <v>35115</v>
      </c>
      <c r="G15764" s="121" t="s">
        <v>28852</v>
      </c>
      <c r="H15764" s="121" t="s">
        <v>97</v>
      </c>
      <c r="I15764" s="121" t="s">
        <v>30</v>
      </c>
      <c r="J15764" s="121" t="s">
        <v>8287</v>
      </c>
      <c r="K15764" s="121" t="s">
        <v>65</v>
      </c>
      <c r="L15764" s="142" t="s">
        <v>32</v>
      </c>
      <c r="M15764" s="120" t="s">
        <v>78</v>
      </c>
    </row>
    <row r="15765" spans="1:13" ht="27.6">
      <c r="A15765" s="116">
        <v>15765</v>
      </c>
      <c r="B15765" s="129">
        <v>44610</v>
      </c>
      <c r="D15765" s="120" t="s">
        <v>34179</v>
      </c>
      <c r="E15765" s="121" t="s">
        <v>35116</v>
      </c>
      <c r="F15765" s="214" t="s">
        <v>35117</v>
      </c>
      <c r="G15765" s="121" t="s">
        <v>3568</v>
      </c>
      <c r="H15765" s="121" t="s">
        <v>53</v>
      </c>
      <c r="I15765" s="121" t="s">
        <v>30</v>
      </c>
      <c r="J15765" s="121" t="s">
        <v>8096</v>
      </c>
      <c r="K15765" s="121" t="s">
        <v>65</v>
      </c>
      <c r="L15765" s="142" t="s">
        <v>32</v>
      </c>
      <c r="M15765" s="120" t="s">
        <v>78</v>
      </c>
    </row>
    <row r="15766" spans="1:13">
      <c r="A15766" s="116">
        <v>15766</v>
      </c>
      <c r="B15766" s="129">
        <v>44610</v>
      </c>
      <c r="D15766" s="120" t="s">
        <v>34179</v>
      </c>
      <c r="E15766" s="121" t="s">
        <v>35118</v>
      </c>
      <c r="F15766" s="214" t="s">
        <v>35119</v>
      </c>
      <c r="G15766" s="121" t="s">
        <v>23713</v>
      </c>
      <c r="H15766" s="121" t="s">
        <v>140</v>
      </c>
      <c r="I15766" s="121" t="s">
        <v>30</v>
      </c>
      <c r="J15766" s="121" t="s">
        <v>8096</v>
      </c>
      <c r="K15766" s="121" t="s">
        <v>65</v>
      </c>
      <c r="L15766" s="142" t="s">
        <v>32</v>
      </c>
      <c r="M15766" s="120" t="s">
        <v>78</v>
      </c>
    </row>
    <row r="15767" spans="1:13">
      <c r="A15767" s="116">
        <v>15767</v>
      </c>
      <c r="B15767" s="129">
        <v>44610</v>
      </c>
      <c r="D15767" s="120" t="s">
        <v>34179</v>
      </c>
      <c r="E15767" s="121" t="s">
        <v>35120</v>
      </c>
      <c r="F15767" s="214" t="s">
        <v>35121</v>
      </c>
      <c r="G15767" s="121" t="s">
        <v>19880</v>
      </c>
      <c r="H15767" s="121" t="s">
        <v>1173</v>
      </c>
      <c r="I15767" s="121" t="s">
        <v>30</v>
      </c>
      <c r="J15767" s="121" t="s">
        <v>8096</v>
      </c>
      <c r="K15767" s="121" t="s">
        <v>65</v>
      </c>
      <c r="L15767" s="142" t="s">
        <v>32</v>
      </c>
      <c r="M15767" s="120" t="s">
        <v>78</v>
      </c>
    </row>
    <row r="15768" spans="1:13">
      <c r="A15768" s="116">
        <v>15768</v>
      </c>
      <c r="B15768" s="129">
        <v>44610</v>
      </c>
      <c r="D15768" s="120" t="s">
        <v>34179</v>
      </c>
      <c r="E15768" s="121" t="s">
        <v>35122</v>
      </c>
      <c r="F15768" s="214" t="s">
        <v>35123</v>
      </c>
      <c r="G15768" s="121" t="s">
        <v>1988</v>
      </c>
      <c r="H15768" s="121" t="s">
        <v>48</v>
      </c>
      <c r="I15768" s="121" t="s">
        <v>30</v>
      </c>
      <c r="J15768" s="121" t="s">
        <v>838</v>
      </c>
      <c r="K15768" s="121" t="s">
        <v>65</v>
      </c>
      <c r="L15768" s="142" t="s">
        <v>32</v>
      </c>
      <c r="M15768" s="120" t="s">
        <v>33</v>
      </c>
    </row>
    <row r="15769" spans="1:13">
      <c r="A15769" s="116">
        <v>15769</v>
      </c>
      <c r="B15769" s="129">
        <v>44610</v>
      </c>
      <c r="D15769" s="120" t="s">
        <v>34179</v>
      </c>
      <c r="E15769" s="121" t="s">
        <v>35124</v>
      </c>
      <c r="F15769" s="214" t="s">
        <v>35125</v>
      </c>
      <c r="G15769" s="121" t="s">
        <v>23062</v>
      </c>
      <c r="H15769" s="121" t="s">
        <v>48</v>
      </c>
      <c r="I15769" s="121" t="s">
        <v>30</v>
      </c>
      <c r="J15769" s="121" t="s">
        <v>31</v>
      </c>
      <c r="K15769" s="121" t="s">
        <v>65</v>
      </c>
      <c r="L15769" s="142" t="s">
        <v>32</v>
      </c>
      <c r="M15769" s="120" t="s">
        <v>78</v>
      </c>
    </row>
    <row r="15770" spans="1:13">
      <c r="A15770" s="116">
        <v>15770</v>
      </c>
      <c r="B15770" s="129">
        <v>44610</v>
      </c>
      <c r="D15770" s="120" t="s">
        <v>34179</v>
      </c>
      <c r="E15770" s="121" t="s">
        <v>35126</v>
      </c>
      <c r="F15770" s="214" t="s">
        <v>35127</v>
      </c>
      <c r="G15770" s="121" t="s">
        <v>35128</v>
      </c>
      <c r="H15770" s="121" t="s">
        <v>1173</v>
      </c>
      <c r="I15770" s="121" t="s">
        <v>63</v>
      </c>
      <c r="J15770" s="121" t="s">
        <v>328</v>
      </c>
      <c r="K15770" s="121" t="s">
        <v>65</v>
      </c>
      <c r="L15770" s="142" t="s">
        <v>32</v>
      </c>
      <c r="M15770" s="120" t="s">
        <v>33</v>
      </c>
    </row>
    <row r="15771" spans="1:13">
      <c r="A15771" s="116">
        <v>15771</v>
      </c>
      <c r="B15771" s="129">
        <v>44610</v>
      </c>
      <c r="D15771" s="120" t="s">
        <v>34179</v>
      </c>
      <c r="E15771" s="121" t="s">
        <v>35129</v>
      </c>
      <c r="F15771" s="214" t="s">
        <v>35130</v>
      </c>
      <c r="G15771" s="121" t="s">
        <v>35131</v>
      </c>
      <c r="H15771" s="121" t="s">
        <v>101</v>
      </c>
      <c r="I15771" s="121" t="s">
        <v>63</v>
      </c>
      <c r="J15771" s="121" t="s">
        <v>328</v>
      </c>
      <c r="K15771" s="121" t="s">
        <v>65</v>
      </c>
      <c r="L15771" s="142" t="s">
        <v>32</v>
      </c>
      <c r="M15771" s="120" t="s">
        <v>33</v>
      </c>
    </row>
    <row r="15772" spans="1:13">
      <c r="A15772" s="116">
        <v>15772</v>
      </c>
      <c r="B15772" s="129">
        <v>44610</v>
      </c>
      <c r="D15772" s="120" t="s">
        <v>34179</v>
      </c>
      <c r="E15772" s="121" t="s">
        <v>35132</v>
      </c>
      <c r="F15772" s="214" t="s">
        <v>35133</v>
      </c>
      <c r="G15772" s="121" t="s">
        <v>35134</v>
      </c>
      <c r="H15772" s="121" t="s">
        <v>86</v>
      </c>
      <c r="I15772" s="121" t="s">
        <v>63</v>
      </c>
      <c r="J15772" s="121" t="s">
        <v>328</v>
      </c>
      <c r="K15772" s="121" t="s">
        <v>65</v>
      </c>
      <c r="L15772" s="142" t="s">
        <v>32</v>
      </c>
      <c r="M15772" s="120" t="s">
        <v>33</v>
      </c>
    </row>
    <row r="15773" spans="1:13">
      <c r="A15773" s="116">
        <v>15773</v>
      </c>
      <c r="B15773" s="129">
        <v>44610</v>
      </c>
      <c r="D15773" s="120" t="s">
        <v>34179</v>
      </c>
      <c r="E15773" s="121" t="s">
        <v>35135</v>
      </c>
      <c r="F15773" s="214" t="s">
        <v>35136</v>
      </c>
      <c r="G15773" s="121" t="s">
        <v>528</v>
      </c>
      <c r="H15773" s="121" t="s">
        <v>53</v>
      </c>
      <c r="I15773" s="121" t="s">
        <v>30</v>
      </c>
      <c r="J15773" s="121" t="s">
        <v>14490</v>
      </c>
      <c r="K15773" s="121" t="s">
        <v>65</v>
      </c>
      <c r="L15773" s="142" t="s">
        <v>32</v>
      </c>
      <c r="M15773" s="120" t="s">
        <v>33</v>
      </c>
    </row>
    <row r="15774" spans="1:13" ht="27.6">
      <c r="A15774" s="116">
        <v>15774</v>
      </c>
      <c r="B15774" s="129">
        <v>44610</v>
      </c>
      <c r="D15774" s="120" t="s">
        <v>34179</v>
      </c>
      <c r="E15774" s="121" t="s">
        <v>35137</v>
      </c>
      <c r="F15774" s="214" t="s">
        <v>35138</v>
      </c>
      <c r="G15774" s="121" t="s">
        <v>35139</v>
      </c>
      <c r="H15774" s="121" t="s">
        <v>140</v>
      </c>
      <c r="I15774" s="121" t="s">
        <v>30</v>
      </c>
      <c r="J15774" s="121" t="s">
        <v>77</v>
      </c>
      <c r="K15774" s="121" t="s">
        <v>65</v>
      </c>
      <c r="L15774" s="142" t="s">
        <v>32</v>
      </c>
      <c r="M15774" s="120" t="s">
        <v>78</v>
      </c>
    </row>
    <row r="15775" spans="1:13" ht="27.6">
      <c r="A15775" s="116">
        <v>15775</v>
      </c>
      <c r="B15775" s="129">
        <v>44610</v>
      </c>
      <c r="D15775" s="120" t="s">
        <v>34179</v>
      </c>
      <c r="E15775" s="121" t="s">
        <v>35140</v>
      </c>
      <c r="F15775" s="214" t="s">
        <v>35141</v>
      </c>
      <c r="G15775" s="121" t="s">
        <v>11783</v>
      </c>
      <c r="H15775" s="121" t="s">
        <v>48</v>
      </c>
      <c r="I15775" s="121" t="s">
        <v>30</v>
      </c>
      <c r="J15775" s="121" t="s">
        <v>5135</v>
      </c>
      <c r="K15775" s="121" t="s">
        <v>65</v>
      </c>
      <c r="L15775" s="142" t="s">
        <v>32</v>
      </c>
      <c r="M15775" s="120" t="s">
        <v>78</v>
      </c>
    </row>
    <row r="15776" spans="1:13" ht="27.6">
      <c r="A15776" s="116">
        <v>15776</v>
      </c>
      <c r="B15776" s="129">
        <v>44610</v>
      </c>
      <c r="D15776" s="120" t="s">
        <v>34179</v>
      </c>
      <c r="E15776" s="121" t="s">
        <v>35142</v>
      </c>
      <c r="F15776" s="214" t="s">
        <v>35143</v>
      </c>
      <c r="G15776" s="121" t="s">
        <v>35144</v>
      </c>
      <c r="H15776" s="121" t="s">
        <v>192</v>
      </c>
      <c r="I15776" s="121" t="s">
        <v>30</v>
      </c>
      <c r="J15776" s="121" t="s">
        <v>31</v>
      </c>
      <c r="K15776" s="121" t="s">
        <v>65</v>
      </c>
      <c r="L15776" s="142" t="s">
        <v>32</v>
      </c>
      <c r="M15776" s="120" t="s">
        <v>78</v>
      </c>
    </row>
    <row r="15777" spans="1:20">
      <c r="A15777" s="116">
        <v>15777</v>
      </c>
      <c r="B15777" s="129">
        <v>44610</v>
      </c>
      <c r="D15777" s="120" t="s">
        <v>34179</v>
      </c>
      <c r="E15777" s="121" t="s">
        <v>35145</v>
      </c>
      <c r="F15777" s="214" t="s">
        <v>35146</v>
      </c>
      <c r="G15777" s="121" t="s">
        <v>5266</v>
      </c>
      <c r="H15777" s="121" t="s">
        <v>160</v>
      </c>
      <c r="I15777" s="121" t="s">
        <v>30</v>
      </c>
      <c r="J15777" s="121" t="s">
        <v>7271</v>
      </c>
      <c r="K15777" s="121" t="s">
        <v>65</v>
      </c>
      <c r="L15777" s="142" t="s">
        <v>32</v>
      </c>
      <c r="M15777" s="120" t="s">
        <v>78</v>
      </c>
    </row>
    <row r="15778" spans="1:20">
      <c r="A15778" s="116">
        <v>15778</v>
      </c>
      <c r="B15778" s="129">
        <v>44610</v>
      </c>
      <c r="D15778" s="120" t="s">
        <v>34179</v>
      </c>
      <c r="E15778" s="121" t="s">
        <v>35147</v>
      </c>
      <c r="F15778" s="214" t="s">
        <v>35148</v>
      </c>
      <c r="G15778" s="121" t="s">
        <v>35149</v>
      </c>
      <c r="H15778" s="121" t="s">
        <v>97</v>
      </c>
      <c r="I15778" s="121" t="s">
        <v>30</v>
      </c>
      <c r="J15778" s="121" t="s">
        <v>3886</v>
      </c>
      <c r="K15778" s="121" t="s">
        <v>65</v>
      </c>
      <c r="L15778" s="142" t="s">
        <v>32</v>
      </c>
      <c r="M15778" s="120" t="s">
        <v>78</v>
      </c>
    </row>
    <row r="15779" spans="1:20">
      <c r="A15779" s="116">
        <v>15779</v>
      </c>
      <c r="B15779" s="129">
        <v>44610</v>
      </c>
      <c r="D15779" s="120" t="s">
        <v>34179</v>
      </c>
      <c r="E15779" s="121" t="s">
        <v>35150</v>
      </c>
      <c r="F15779" s="214" t="s">
        <v>35151</v>
      </c>
      <c r="G15779" s="121" t="s">
        <v>35152</v>
      </c>
      <c r="I15779" s="121" t="s">
        <v>30</v>
      </c>
      <c r="J15779" s="121" t="s">
        <v>5135</v>
      </c>
      <c r="K15779" s="121" t="s">
        <v>65</v>
      </c>
      <c r="L15779" s="142" t="s">
        <v>32</v>
      </c>
      <c r="M15779" s="120" t="s">
        <v>78</v>
      </c>
    </row>
    <row r="15780" spans="1:20">
      <c r="A15780" s="116">
        <v>15780</v>
      </c>
      <c r="B15780" s="129">
        <v>44610</v>
      </c>
      <c r="D15780" s="120" t="s">
        <v>34179</v>
      </c>
      <c r="E15780" s="121" t="s">
        <v>35153</v>
      </c>
      <c r="F15780" s="214" t="s">
        <v>8067</v>
      </c>
      <c r="G15780" s="121" t="s">
        <v>4678</v>
      </c>
      <c r="H15780" s="121" t="s">
        <v>140</v>
      </c>
      <c r="I15780" s="121" t="s">
        <v>30</v>
      </c>
      <c r="J15780" s="121" t="s">
        <v>3886</v>
      </c>
      <c r="K15780" s="121" t="s">
        <v>65</v>
      </c>
      <c r="L15780" s="142" t="s">
        <v>32</v>
      </c>
      <c r="M15780" s="120" t="s">
        <v>33</v>
      </c>
    </row>
    <row r="15781" spans="1:20">
      <c r="A15781" s="116">
        <v>15781</v>
      </c>
      <c r="B15781" s="129">
        <v>44610</v>
      </c>
      <c r="D15781" s="120" t="s">
        <v>34179</v>
      </c>
      <c r="E15781" s="121" t="s">
        <v>35154</v>
      </c>
      <c r="F15781" s="214" t="s">
        <v>35155</v>
      </c>
      <c r="G15781" s="121" t="s">
        <v>23062</v>
      </c>
      <c r="H15781" s="121" t="s">
        <v>48</v>
      </c>
      <c r="I15781" s="121" t="s">
        <v>30</v>
      </c>
      <c r="J15781" s="121" t="s">
        <v>77</v>
      </c>
      <c r="K15781" s="121" t="s">
        <v>65</v>
      </c>
      <c r="L15781" s="142" t="s">
        <v>32</v>
      </c>
      <c r="M15781" s="120" t="s">
        <v>78</v>
      </c>
    </row>
    <row r="15782" spans="1:20">
      <c r="A15782" s="116">
        <v>15782</v>
      </c>
      <c r="B15782" s="129">
        <v>44613</v>
      </c>
      <c r="D15782" s="120" t="s">
        <v>252</v>
      </c>
      <c r="E15782" s="120" t="s">
        <v>35156</v>
      </c>
      <c r="F15782" s="209" t="s">
        <v>330</v>
      </c>
      <c r="G15782" s="119" t="s">
        <v>35157</v>
      </c>
      <c r="H15782" s="121" t="s">
        <v>29</v>
      </c>
      <c r="I15782" s="121" t="s">
        <v>30</v>
      </c>
      <c r="J15782" s="121" t="s">
        <v>435</v>
      </c>
      <c r="K15782" s="121" t="s">
        <v>584</v>
      </c>
      <c r="L15782" s="142" t="s">
        <v>32</v>
      </c>
      <c r="M15782" s="120" t="s">
        <v>78</v>
      </c>
    </row>
    <row r="15783" spans="1:20">
      <c r="A15783" s="116">
        <v>15783</v>
      </c>
      <c r="B15783" s="129">
        <v>44613</v>
      </c>
      <c r="D15783" s="120" t="s">
        <v>252</v>
      </c>
      <c r="E15783" s="120" t="s">
        <v>35158</v>
      </c>
      <c r="F15783" s="209" t="s">
        <v>35159</v>
      </c>
      <c r="G15783" s="119" t="s">
        <v>1327</v>
      </c>
      <c r="H15783" s="121" t="s">
        <v>140</v>
      </c>
      <c r="I15783" s="121" t="s">
        <v>42</v>
      </c>
      <c r="J15783" s="121" t="s">
        <v>199</v>
      </c>
      <c r="K15783" s="121" t="s">
        <v>65</v>
      </c>
      <c r="L15783" s="142" t="s">
        <v>32</v>
      </c>
      <c r="M15783" s="120" t="s">
        <v>78</v>
      </c>
    </row>
    <row r="15784" spans="1:20">
      <c r="A15784" s="116">
        <v>15784</v>
      </c>
      <c r="B15784" s="129">
        <v>44613</v>
      </c>
      <c r="D15784" s="120" t="s">
        <v>252</v>
      </c>
      <c r="E15784" s="120" t="s">
        <v>35160</v>
      </c>
      <c r="F15784" s="209" t="s">
        <v>35161</v>
      </c>
      <c r="G15784" s="119" t="s">
        <v>35162</v>
      </c>
      <c r="H15784" s="121" t="s">
        <v>140</v>
      </c>
      <c r="I15784" s="121" t="s">
        <v>42</v>
      </c>
      <c r="J15784" s="121" t="s">
        <v>246</v>
      </c>
      <c r="K15784" s="121" t="s">
        <v>584</v>
      </c>
      <c r="L15784" s="142" t="s">
        <v>32</v>
      </c>
      <c r="M15784" s="120" t="s">
        <v>33</v>
      </c>
      <c r="N15784" s="131">
        <v>44249</v>
      </c>
      <c r="S15784" s="120" t="s">
        <v>92</v>
      </c>
      <c r="T15784" s="126">
        <v>44249</v>
      </c>
    </row>
    <row r="15785" spans="1:20">
      <c r="A15785" s="116">
        <v>15785</v>
      </c>
      <c r="B15785" s="129">
        <v>44614</v>
      </c>
      <c r="D15785" s="120" t="s">
        <v>252</v>
      </c>
      <c r="E15785" s="120" t="s">
        <v>35163</v>
      </c>
      <c r="F15785" s="209" t="s">
        <v>35164</v>
      </c>
      <c r="G15785" s="119" t="s">
        <v>381</v>
      </c>
      <c r="H15785" s="121" t="s">
        <v>76</v>
      </c>
      <c r="I15785" s="121" t="s">
        <v>30</v>
      </c>
      <c r="J15785" s="121" t="s">
        <v>87</v>
      </c>
      <c r="K15785" s="121" t="s">
        <v>65</v>
      </c>
      <c r="L15785" s="142" t="s">
        <v>32</v>
      </c>
      <c r="M15785" s="120" t="s">
        <v>78</v>
      </c>
    </row>
    <row r="15786" spans="1:20">
      <c r="A15786" s="116">
        <v>15786</v>
      </c>
      <c r="B15786" s="129">
        <v>44613</v>
      </c>
      <c r="D15786" s="120" t="s">
        <v>252</v>
      </c>
      <c r="E15786" s="120" t="s">
        <v>35165</v>
      </c>
      <c r="F15786" s="209" t="s">
        <v>35166</v>
      </c>
      <c r="G15786" s="119" t="s">
        <v>30111</v>
      </c>
      <c r="H15786" s="121" t="s">
        <v>140</v>
      </c>
      <c r="I15786" s="121" t="s">
        <v>42</v>
      </c>
      <c r="J15786" s="121" t="s">
        <v>91</v>
      </c>
      <c r="K15786" s="121" t="s">
        <v>584</v>
      </c>
      <c r="L15786" s="142" t="s">
        <v>32</v>
      </c>
      <c r="M15786" s="120" t="s">
        <v>78</v>
      </c>
    </row>
    <row r="15787" spans="1:20">
      <c r="A15787" s="116">
        <v>15787</v>
      </c>
      <c r="B15787" s="129">
        <v>44613</v>
      </c>
      <c r="D15787" s="120" t="s">
        <v>252</v>
      </c>
      <c r="E15787" s="120" t="s">
        <v>35167</v>
      </c>
      <c r="F15787" s="209" t="s">
        <v>35168</v>
      </c>
      <c r="G15787" s="119" t="s">
        <v>229</v>
      </c>
      <c r="H15787" s="121" t="s">
        <v>76</v>
      </c>
      <c r="I15787" s="121" t="s">
        <v>63</v>
      </c>
      <c r="J15787" s="121" t="s">
        <v>323</v>
      </c>
      <c r="K15787" s="121" t="s">
        <v>65</v>
      </c>
      <c r="L15787" s="142" t="s">
        <v>32</v>
      </c>
      <c r="M15787" s="120" t="s">
        <v>33</v>
      </c>
      <c r="N15787" s="131">
        <v>44614</v>
      </c>
      <c r="S15787" s="120" t="s">
        <v>92</v>
      </c>
      <c r="T15787" s="126">
        <v>44622</v>
      </c>
    </row>
    <row r="15788" spans="1:20">
      <c r="A15788" s="116">
        <v>15788</v>
      </c>
      <c r="B15788" s="129">
        <v>44615</v>
      </c>
      <c r="D15788" s="120" t="s">
        <v>252</v>
      </c>
      <c r="E15788" s="120" t="s">
        <v>35169</v>
      </c>
      <c r="F15788" s="209" t="s">
        <v>35170</v>
      </c>
      <c r="G15788" s="119" t="s">
        <v>35171</v>
      </c>
      <c r="H15788" s="121" t="s">
        <v>76</v>
      </c>
      <c r="I15788" s="121" t="s">
        <v>30</v>
      </c>
      <c r="J15788" s="121" t="s">
        <v>7280</v>
      </c>
      <c r="K15788" s="121" t="s">
        <v>584</v>
      </c>
      <c r="L15788" s="142" t="s">
        <v>32</v>
      </c>
      <c r="M15788" s="120" t="s">
        <v>78</v>
      </c>
    </row>
    <row r="15789" spans="1:20" ht="27.6">
      <c r="A15789" s="116">
        <v>15789</v>
      </c>
      <c r="B15789" s="129">
        <v>44615</v>
      </c>
      <c r="D15789" s="120" t="s">
        <v>252</v>
      </c>
      <c r="E15789" s="120" t="s">
        <v>35172</v>
      </c>
      <c r="F15789" s="209" t="s">
        <v>35173</v>
      </c>
      <c r="G15789" s="119" t="s">
        <v>12142</v>
      </c>
      <c r="H15789" s="121" t="s">
        <v>29</v>
      </c>
      <c r="I15789" s="121" t="s">
        <v>30</v>
      </c>
      <c r="J15789" s="121" t="s">
        <v>87</v>
      </c>
      <c r="K15789" s="121" t="s">
        <v>584</v>
      </c>
      <c r="L15789" s="142" t="s">
        <v>32</v>
      </c>
      <c r="M15789" s="120" t="s">
        <v>78</v>
      </c>
    </row>
    <row r="15790" spans="1:20" ht="27.6">
      <c r="A15790" s="116">
        <v>15790</v>
      </c>
      <c r="B15790" s="129">
        <v>44613</v>
      </c>
      <c r="D15790" s="120" t="s">
        <v>252</v>
      </c>
      <c r="E15790" s="120" t="s">
        <v>35174</v>
      </c>
      <c r="F15790" s="209" t="s">
        <v>35175</v>
      </c>
      <c r="G15790" s="119" t="s">
        <v>35176</v>
      </c>
      <c r="H15790" s="121" t="s">
        <v>29</v>
      </c>
      <c r="I15790" s="121" t="s">
        <v>42</v>
      </c>
      <c r="J15790" s="121" t="s">
        <v>2268</v>
      </c>
      <c r="K15790" s="121" t="s">
        <v>65</v>
      </c>
      <c r="L15790" s="142" t="s">
        <v>32</v>
      </c>
      <c r="M15790" s="120" t="s">
        <v>78</v>
      </c>
    </row>
    <row r="15791" spans="1:20" ht="14.4">
      <c r="A15791" s="116">
        <v>15791</v>
      </c>
      <c r="B15791" s="129">
        <v>44613</v>
      </c>
      <c r="D15791" s="120" t="s">
        <v>252</v>
      </c>
      <c r="E15791" t="s">
        <v>35177</v>
      </c>
      <c r="F15791" s="209" t="s">
        <v>547</v>
      </c>
      <c r="G15791" s="119" t="s">
        <v>23794</v>
      </c>
      <c r="H15791" s="121" t="s">
        <v>41</v>
      </c>
      <c r="I15791" s="121" t="s">
        <v>30</v>
      </c>
      <c r="J15791" s="121" t="s">
        <v>77</v>
      </c>
      <c r="K15791" s="121" t="s">
        <v>584</v>
      </c>
      <c r="L15791" s="142" t="s">
        <v>32</v>
      </c>
      <c r="M15791" s="120" t="s">
        <v>78</v>
      </c>
    </row>
    <row r="15792" spans="1:20">
      <c r="A15792" s="116">
        <v>15792</v>
      </c>
      <c r="B15792" s="129">
        <v>44615</v>
      </c>
      <c r="D15792" s="120" t="s">
        <v>252</v>
      </c>
      <c r="E15792" s="120" t="s">
        <v>35178</v>
      </c>
      <c r="F15792" s="209" t="s">
        <v>35179</v>
      </c>
      <c r="G15792" s="119" t="s">
        <v>3105</v>
      </c>
      <c r="H15792" s="121" t="s">
        <v>86</v>
      </c>
      <c r="I15792" s="121" t="s">
        <v>30</v>
      </c>
      <c r="J15792" s="121" t="s">
        <v>87</v>
      </c>
      <c r="K15792" s="121" t="s">
        <v>584</v>
      </c>
      <c r="L15792" s="142" t="s">
        <v>32</v>
      </c>
      <c r="M15792" s="120" t="s">
        <v>33</v>
      </c>
      <c r="N15792" s="131">
        <v>44630</v>
      </c>
    </row>
    <row r="15793" spans="1:20">
      <c r="A15793" s="116">
        <v>15793</v>
      </c>
      <c r="B15793" s="129">
        <v>44615</v>
      </c>
      <c r="D15793" s="120" t="s">
        <v>252</v>
      </c>
      <c r="E15793" s="120" t="s">
        <v>35180</v>
      </c>
      <c r="F15793" s="209" t="s">
        <v>27681</v>
      </c>
      <c r="G15793" s="119" t="s">
        <v>35181</v>
      </c>
      <c r="H15793" s="121" t="s">
        <v>1173</v>
      </c>
      <c r="I15793" s="121" t="s">
        <v>30</v>
      </c>
      <c r="J15793" s="121" t="s">
        <v>77</v>
      </c>
      <c r="K15793" s="121" t="s">
        <v>584</v>
      </c>
      <c r="L15793" s="142" t="s">
        <v>32</v>
      </c>
      <c r="M15793" s="120" t="s">
        <v>78</v>
      </c>
    </row>
    <row r="15794" spans="1:20" ht="27.6">
      <c r="A15794" s="116">
        <v>15794</v>
      </c>
      <c r="B15794" s="129">
        <v>44615</v>
      </c>
      <c r="D15794" s="120" t="s">
        <v>252</v>
      </c>
      <c r="E15794" s="120" t="s">
        <v>35182</v>
      </c>
      <c r="F15794" s="209" t="s">
        <v>35183</v>
      </c>
      <c r="G15794" s="119" t="s">
        <v>35184</v>
      </c>
      <c r="H15794" s="121" t="s">
        <v>160</v>
      </c>
      <c r="I15794" s="121" t="s">
        <v>30</v>
      </c>
      <c r="J15794" s="121" t="s">
        <v>529</v>
      </c>
      <c r="K15794" s="121" t="s">
        <v>584</v>
      </c>
      <c r="L15794" s="142" t="s">
        <v>32</v>
      </c>
      <c r="M15794" s="120" t="s">
        <v>78</v>
      </c>
    </row>
    <row r="15795" spans="1:20">
      <c r="A15795" s="116">
        <v>15795</v>
      </c>
      <c r="B15795" s="129">
        <v>44613</v>
      </c>
      <c r="D15795" s="120" t="s">
        <v>252</v>
      </c>
      <c r="E15795" s="120" t="s">
        <v>35185</v>
      </c>
      <c r="F15795" s="209" t="s">
        <v>35186</v>
      </c>
      <c r="G15795" s="119" t="s">
        <v>9748</v>
      </c>
      <c r="H15795" s="121" t="s">
        <v>1173</v>
      </c>
      <c r="I15795" s="121" t="s">
        <v>30</v>
      </c>
      <c r="J15795" s="121" t="s">
        <v>77</v>
      </c>
      <c r="K15795" s="121" t="s">
        <v>584</v>
      </c>
      <c r="L15795" s="142" t="s">
        <v>32</v>
      </c>
      <c r="M15795" s="120" t="s">
        <v>78</v>
      </c>
    </row>
    <row r="15796" spans="1:20">
      <c r="A15796" s="116">
        <v>15796</v>
      </c>
      <c r="B15796" s="129">
        <v>44613</v>
      </c>
      <c r="D15796" s="120" t="s">
        <v>252</v>
      </c>
      <c r="E15796" s="120" t="s">
        <v>35187</v>
      </c>
      <c r="F15796" s="209" t="s">
        <v>579</v>
      </c>
      <c r="G15796" s="119" t="s">
        <v>35188</v>
      </c>
      <c r="H15796" s="121" t="s">
        <v>1173</v>
      </c>
      <c r="I15796" s="121" t="s">
        <v>42</v>
      </c>
      <c r="J15796" s="121" t="s">
        <v>43</v>
      </c>
      <c r="K15796" s="121" t="s">
        <v>584</v>
      </c>
      <c r="L15796" s="142" t="s">
        <v>32</v>
      </c>
      <c r="M15796" s="120" t="s">
        <v>33</v>
      </c>
      <c r="N15796" s="131">
        <v>44613</v>
      </c>
      <c r="S15796" s="120" t="s">
        <v>237</v>
      </c>
      <c r="T15796" s="126">
        <v>44613</v>
      </c>
    </row>
    <row r="15797" spans="1:20" ht="27.6">
      <c r="A15797" s="116">
        <v>15797</v>
      </c>
      <c r="B15797" s="129">
        <v>44615</v>
      </c>
      <c r="D15797" s="120" t="s">
        <v>252</v>
      </c>
      <c r="E15797" s="120" t="s">
        <v>35189</v>
      </c>
      <c r="F15797" s="209" t="s">
        <v>35190</v>
      </c>
      <c r="G15797" s="119" t="s">
        <v>35191</v>
      </c>
      <c r="H15797" s="121" t="s">
        <v>192</v>
      </c>
      <c r="I15797" s="121" t="s">
        <v>30</v>
      </c>
      <c r="J15797" s="121" t="s">
        <v>77</v>
      </c>
      <c r="K15797" s="121" t="s">
        <v>584</v>
      </c>
      <c r="L15797" s="142" t="s">
        <v>32</v>
      </c>
      <c r="M15797" s="120" t="s">
        <v>78</v>
      </c>
    </row>
    <row r="15798" spans="1:20" ht="27.6">
      <c r="A15798" s="116">
        <v>15798</v>
      </c>
      <c r="B15798" s="129">
        <v>44613</v>
      </c>
      <c r="D15798" s="120" t="s">
        <v>252</v>
      </c>
      <c r="E15798" s="120" t="s">
        <v>35192</v>
      </c>
      <c r="F15798" s="209" t="s">
        <v>35193</v>
      </c>
      <c r="G15798" s="119" t="s">
        <v>17741</v>
      </c>
      <c r="H15798" s="121" t="s">
        <v>140</v>
      </c>
      <c r="I15798" s="121" t="s">
        <v>30</v>
      </c>
      <c r="J15798" s="121" t="s">
        <v>1544</v>
      </c>
      <c r="K15798" s="121" t="s">
        <v>584</v>
      </c>
      <c r="L15798" s="142" t="s">
        <v>32</v>
      </c>
      <c r="M15798" s="120" t="s">
        <v>78</v>
      </c>
    </row>
    <row r="15799" spans="1:20" ht="27.6">
      <c r="A15799" s="116">
        <v>15799</v>
      </c>
      <c r="B15799" s="129">
        <v>44615</v>
      </c>
      <c r="D15799" s="120" t="s">
        <v>252</v>
      </c>
      <c r="E15799" s="120" t="s">
        <v>35194</v>
      </c>
      <c r="F15799" s="209" t="s">
        <v>35195</v>
      </c>
      <c r="G15799" s="119" t="s">
        <v>20378</v>
      </c>
      <c r="H15799" s="121" t="s">
        <v>53</v>
      </c>
      <c r="I15799" s="121" t="s">
        <v>30</v>
      </c>
      <c r="J15799" s="121" t="s">
        <v>7216</v>
      </c>
      <c r="K15799" s="121" t="s">
        <v>584</v>
      </c>
      <c r="L15799" s="142" t="s">
        <v>32</v>
      </c>
      <c r="M15799" s="120" t="s">
        <v>33</v>
      </c>
      <c r="N15799" s="131">
        <v>44621</v>
      </c>
    </row>
    <row r="15800" spans="1:20">
      <c r="A15800" s="116">
        <v>15800</v>
      </c>
      <c r="B15800" s="129">
        <v>44613</v>
      </c>
      <c r="D15800" s="120" t="s">
        <v>252</v>
      </c>
      <c r="E15800" s="120" t="s">
        <v>35196</v>
      </c>
      <c r="F15800" s="209" t="s">
        <v>35197</v>
      </c>
      <c r="G15800" s="119" t="s">
        <v>35198</v>
      </c>
      <c r="H15800" s="121" t="s">
        <v>48</v>
      </c>
      <c r="I15800" s="121" t="s">
        <v>42</v>
      </c>
      <c r="J15800" s="121" t="s">
        <v>82</v>
      </c>
      <c r="K15800" s="121" t="s">
        <v>584</v>
      </c>
      <c r="L15800" s="142" t="s">
        <v>32</v>
      </c>
      <c r="M15800" s="120" t="s">
        <v>78</v>
      </c>
    </row>
    <row r="15801" spans="1:20">
      <c r="A15801" s="116">
        <v>15801</v>
      </c>
      <c r="B15801" s="129">
        <v>44613</v>
      </c>
      <c r="D15801" s="120" t="s">
        <v>252</v>
      </c>
      <c r="E15801" s="120" t="s">
        <v>35199</v>
      </c>
      <c r="F15801" s="209" t="s">
        <v>34851</v>
      </c>
      <c r="G15801" s="119" t="s">
        <v>22570</v>
      </c>
      <c r="H15801" s="121" t="s">
        <v>29</v>
      </c>
      <c r="I15801" s="121" t="s">
        <v>30</v>
      </c>
      <c r="J15801" s="121" t="s">
        <v>77</v>
      </c>
      <c r="K15801" s="121" t="s">
        <v>584</v>
      </c>
      <c r="L15801" s="142" t="s">
        <v>32</v>
      </c>
      <c r="M15801" s="120" t="s">
        <v>78</v>
      </c>
    </row>
    <row r="15802" spans="1:20">
      <c r="A15802" s="116">
        <v>15802</v>
      </c>
      <c r="B15802" s="129">
        <v>44615</v>
      </c>
      <c r="D15802" s="120" t="s">
        <v>252</v>
      </c>
      <c r="E15802" s="120" t="s">
        <v>35200</v>
      </c>
      <c r="F15802" s="209" t="s">
        <v>21701</v>
      </c>
      <c r="G15802" s="119" t="s">
        <v>85</v>
      </c>
      <c r="H15802" s="121" t="s">
        <v>86</v>
      </c>
      <c r="I15802" s="121" t="s">
        <v>30</v>
      </c>
      <c r="J15802" s="121" t="s">
        <v>3886</v>
      </c>
      <c r="K15802" s="121" t="s">
        <v>584</v>
      </c>
      <c r="L15802" s="142" t="s">
        <v>32</v>
      </c>
      <c r="M15802" s="120" t="s">
        <v>33</v>
      </c>
      <c r="N15802" s="131">
        <v>44616</v>
      </c>
    </row>
    <row r="15803" spans="1:20">
      <c r="A15803" s="116">
        <v>15803</v>
      </c>
      <c r="B15803" s="129">
        <v>44613</v>
      </c>
      <c r="D15803" s="120" t="s">
        <v>252</v>
      </c>
      <c r="E15803" s="120" t="s">
        <v>35201</v>
      </c>
      <c r="F15803" s="209" t="s">
        <v>480</v>
      </c>
      <c r="G15803" s="119" t="s">
        <v>381</v>
      </c>
      <c r="H15803" s="121" t="s">
        <v>76</v>
      </c>
      <c r="I15803" s="121" t="s">
        <v>30</v>
      </c>
      <c r="J15803" s="121" t="s">
        <v>87</v>
      </c>
      <c r="K15803" s="121" t="s">
        <v>584</v>
      </c>
      <c r="L15803" s="142" t="s">
        <v>32</v>
      </c>
      <c r="M15803" s="120" t="s">
        <v>78</v>
      </c>
    </row>
    <row r="15804" spans="1:20">
      <c r="A15804" s="116">
        <v>15804</v>
      </c>
      <c r="B15804" s="129">
        <v>44615</v>
      </c>
      <c r="D15804" s="120" t="s">
        <v>252</v>
      </c>
      <c r="E15804" s="120" t="s">
        <v>35202</v>
      </c>
      <c r="F15804" s="209" t="s">
        <v>35203</v>
      </c>
      <c r="G15804" s="119" t="s">
        <v>17179</v>
      </c>
      <c r="H15804" s="121" t="s">
        <v>140</v>
      </c>
      <c r="I15804" s="121" t="s">
        <v>30</v>
      </c>
      <c r="J15804" s="121" t="s">
        <v>1540</v>
      </c>
      <c r="K15804" s="121" t="s">
        <v>584</v>
      </c>
      <c r="L15804" s="142" t="s">
        <v>32</v>
      </c>
      <c r="M15804" s="120" t="s">
        <v>78</v>
      </c>
    </row>
    <row r="15805" spans="1:20">
      <c r="A15805" s="116">
        <v>15805</v>
      </c>
      <c r="B15805" s="129">
        <v>44613</v>
      </c>
      <c r="D15805" s="120" t="s">
        <v>252</v>
      </c>
      <c r="E15805" s="120" t="s">
        <v>35204</v>
      </c>
      <c r="F15805" s="209" t="s">
        <v>1259</v>
      </c>
      <c r="G15805" s="119" t="s">
        <v>35205</v>
      </c>
      <c r="H15805" s="121" t="s">
        <v>29</v>
      </c>
      <c r="I15805" s="121" t="s">
        <v>42</v>
      </c>
      <c r="J15805" s="121" t="s">
        <v>82</v>
      </c>
      <c r="K15805" s="121" t="s">
        <v>584</v>
      </c>
      <c r="L15805" s="142" t="s">
        <v>32</v>
      </c>
      <c r="M15805" s="120" t="s">
        <v>33</v>
      </c>
      <c r="N15805" s="131">
        <v>44614</v>
      </c>
    </row>
    <row r="15806" spans="1:20">
      <c r="A15806" s="116">
        <v>15806</v>
      </c>
      <c r="B15806" s="129">
        <v>43466</v>
      </c>
      <c r="D15806" s="120" t="s">
        <v>37</v>
      </c>
      <c r="E15806" s="120" t="s">
        <v>35206</v>
      </c>
      <c r="F15806" s="209" t="s">
        <v>35207</v>
      </c>
      <c r="G15806" s="119" t="s">
        <v>445</v>
      </c>
      <c r="H15806" s="121" t="s">
        <v>97</v>
      </c>
      <c r="I15806" s="121" t="s">
        <v>42</v>
      </c>
      <c r="J15806" s="121" t="s">
        <v>72</v>
      </c>
      <c r="K15806" s="121" t="s">
        <v>65</v>
      </c>
      <c r="L15806" s="142" t="s">
        <v>32</v>
      </c>
      <c r="M15806" s="120" t="s">
        <v>33</v>
      </c>
      <c r="N15806" s="131">
        <v>44613</v>
      </c>
      <c r="S15806" s="120" t="s">
        <v>34</v>
      </c>
    </row>
    <row r="15807" spans="1:20">
      <c r="A15807" s="116">
        <v>15807</v>
      </c>
      <c r="D15807" s="120" t="s">
        <v>37</v>
      </c>
      <c r="E15807" s="120" t="s">
        <v>35208</v>
      </c>
      <c r="F15807" s="209" t="s">
        <v>35209</v>
      </c>
      <c r="G15807" s="119" t="s">
        <v>35210</v>
      </c>
      <c r="H15807" s="121" t="s">
        <v>76</v>
      </c>
      <c r="I15807" s="121" t="s">
        <v>63</v>
      </c>
      <c r="J15807" s="121" t="s">
        <v>15655</v>
      </c>
      <c r="K15807" s="121" t="s">
        <v>65</v>
      </c>
      <c r="L15807" s="142" t="s">
        <v>32</v>
      </c>
      <c r="M15807" s="120" t="s">
        <v>33</v>
      </c>
      <c r="N15807" s="131">
        <v>44613</v>
      </c>
    </row>
    <row r="15808" spans="1:20">
      <c r="A15808" s="116">
        <v>15808</v>
      </c>
      <c r="B15808" s="129">
        <v>44613</v>
      </c>
      <c r="D15808" s="120" t="s">
        <v>37</v>
      </c>
      <c r="E15808" s="120" t="s">
        <v>35211</v>
      </c>
      <c r="F15808" s="209" t="s">
        <v>35212</v>
      </c>
      <c r="G15808" s="119" t="s">
        <v>35213</v>
      </c>
      <c r="H15808" s="121" t="s">
        <v>140</v>
      </c>
      <c r="I15808" s="121" t="s">
        <v>30</v>
      </c>
      <c r="J15808" s="121" t="s">
        <v>87</v>
      </c>
      <c r="K15808" s="121" t="s">
        <v>65</v>
      </c>
      <c r="L15808" s="142" t="s">
        <v>32</v>
      </c>
      <c r="M15808" s="120" t="s">
        <v>78</v>
      </c>
    </row>
    <row r="15809" spans="1:15">
      <c r="A15809" s="116">
        <v>15809</v>
      </c>
      <c r="B15809" s="129">
        <v>44613</v>
      </c>
      <c r="D15809" s="120" t="s">
        <v>37</v>
      </c>
      <c r="E15809" s="120" t="s">
        <v>35214</v>
      </c>
      <c r="F15809" s="209" t="s">
        <v>35215</v>
      </c>
      <c r="G15809" s="119" t="s">
        <v>35216</v>
      </c>
      <c r="H15809" s="121" t="s">
        <v>53</v>
      </c>
      <c r="I15809" s="121" t="s">
        <v>42</v>
      </c>
      <c r="J15809" s="121" t="s">
        <v>82</v>
      </c>
      <c r="K15809" s="121" t="s">
        <v>65</v>
      </c>
      <c r="L15809" s="142" t="s">
        <v>19456</v>
      </c>
      <c r="M15809" s="120" t="s">
        <v>78</v>
      </c>
    </row>
    <row r="15810" spans="1:15" ht="27.6">
      <c r="A15810" s="116">
        <v>15810</v>
      </c>
      <c r="D15810" s="120" t="s">
        <v>37</v>
      </c>
      <c r="E15810" s="120" t="s">
        <v>35217</v>
      </c>
      <c r="F15810" s="209" t="s">
        <v>35218</v>
      </c>
      <c r="G15810" s="119" t="s">
        <v>31460</v>
      </c>
      <c r="H15810" s="121" t="s">
        <v>53</v>
      </c>
      <c r="I15810" s="121" t="s">
        <v>63</v>
      </c>
      <c r="J15810" s="121" t="s">
        <v>15655</v>
      </c>
      <c r="K15810" s="121" t="s">
        <v>65</v>
      </c>
      <c r="L15810" s="142" t="s">
        <v>19456</v>
      </c>
      <c r="M15810" s="120" t="s">
        <v>33</v>
      </c>
      <c r="N15810" s="131">
        <v>44248</v>
      </c>
    </row>
    <row r="15811" spans="1:15">
      <c r="A15811" s="116">
        <v>15811</v>
      </c>
      <c r="D15811" s="120" t="s">
        <v>37</v>
      </c>
      <c r="E15811" s="120" t="s">
        <v>35219</v>
      </c>
      <c r="F15811" s="209" t="s">
        <v>13266</v>
      </c>
      <c r="G15811" s="119" t="s">
        <v>35220</v>
      </c>
      <c r="H15811" s="121" t="s">
        <v>177</v>
      </c>
      <c r="I15811" s="121" t="s">
        <v>42</v>
      </c>
      <c r="J15811" s="121" t="s">
        <v>82</v>
      </c>
      <c r="K15811" s="121" t="s">
        <v>65</v>
      </c>
      <c r="L15811" s="142" t="s">
        <v>19456</v>
      </c>
      <c r="M15811" s="120" t="s">
        <v>33</v>
      </c>
      <c r="N15811" s="131">
        <v>43788</v>
      </c>
      <c r="O15811" s="131">
        <v>44613</v>
      </c>
    </row>
    <row r="15812" spans="1:15" ht="41.4">
      <c r="A15812" s="116">
        <v>15812</v>
      </c>
      <c r="B15812" s="129">
        <v>44613</v>
      </c>
      <c r="D15812" s="120" t="s">
        <v>37</v>
      </c>
      <c r="E15812" s="120" t="s">
        <v>35221</v>
      </c>
      <c r="F15812" s="209" t="s">
        <v>35222</v>
      </c>
      <c r="G15812" s="119" t="s">
        <v>523</v>
      </c>
      <c r="H15812" s="121" t="s">
        <v>53</v>
      </c>
      <c r="I15812" s="121" t="s">
        <v>63</v>
      </c>
      <c r="J15812" s="121" t="s">
        <v>323</v>
      </c>
      <c r="K15812" s="121" t="s">
        <v>65</v>
      </c>
      <c r="L15812" s="142" t="s">
        <v>19456</v>
      </c>
      <c r="M15812" s="120" t="s">
        <v>78</v>
      </c>
    </row>
    <row r="15813" spans="1:15" ht="27.6">
      <c r="A15813" s="116">
        <v>15813</v>
      </c>
      <c r="B15813" s="129">
        <v>44615</v>
      </c>
      <c r="D15813" s="120" t="s">
        <v>252</v>
      </c>
      <c r="E15813" s="120" t="s">
        <v>35223</v>
      </c>
      <c r="F15813" s="209" t="s">
        <v>35224</v>
      </c>
      <c r="G15813" s="119" t="s">
        <v>25923</v>
      </c>
      <c r="H15813" s="121" t="s">
        <v>177</v>
      </c>
      <c r="I15813" s="121" t="s">
        <v>30</v>
      </c>
      <c r="J15813" s="121" t="s">
        <v>77</v>
      </c>
      <c r="K15813" s="121" t="s">
        <v>584</v>
      </c>
      <c r="L15813" s="142" t="s">
        <v>32</v>
      </c>
      <c r="M15813" s="120" t="s">
        <v>78</v>
      </c>
    </row>
    <row r="15814" spans="1:15">
      <c r="A15814" s="116">
        <v>15814</v>
      </c>
      <c r="B15814" s="129">
        <v>44615</v>
      </c>
      <c r="D15814" s="120" t="s">
        <v>252</v>
      </c>
      <c r="E15814" s="120" t="s">
        <v>35225</v>
      </c>
      <c r="F15814" s="209" t="s">
        <v>35226</v>
      </c>
      <c r="G15814" s="119" t="s">
        <v>229</v>
      </c>
      <c r="H15814" s="121" t="s">
        <v>76</v>
      </c>
      <c r="I15814" s="121" t="s">
        <v>30</v>
      </c>
      <c r="J15814" s="121" t="s">
        <v>7216</v>
      </c>
      <c r="K15814" s="121" t="s">
        <v>584</v>
      </c>
      <c r="L15814" s="142" t="s">
        <v>32</v>
      </c>
      <c r="M15814" s="120" t="s">
        <v>33</v>
      </c>
      <c r="N15814" s="131">
        <v>44616</v>
      </c>
    </row>
    <row r="15815" spans="1:15">
      <c r="A15815" s="116">
        <v>15815</v>
      </c>
      <c r="B15815" s="129">
        <v>44615</v>
      </c>
      <c r="D15815" s="120" t="s">
        <v>252</v>
      </c>
      <c r="E15815" s="120" t="s">
        <v>35227</v>
      </c>
      <c r="F15815" s="209" t="s">
        <v>20026</v>
      </c>
      <c r="G15815" s="119" t="s">
        <v>35228</v>
      </c>
      <c r="H15815" s="121" t="s">
        <v>71</v>
      </c>
      <c r="I15815" s="121" t="s">
        <v>30</v>
      </c>
      <c r="J15815" s="121" t="s">
        <v>31</v>
      </c>
      <c r="K15815" s="121" t="s">
        <v>584</v>
      </c>
      <c r="L15815" s="142" t="s">
        <v>32</v>
      </c>
      <c r="M15815" s="120" t="s">
        <v>78</v>
      </c>
    </row>
    <row r="15816" spans="1:15">
      <c r="A15816" s="116">
        <v>15816</v>
      </c>
      <c r="B15816" s="129">
        <v>44613</v>
      </c>
      <c r="D15816" s="120" t="s">
        <v>252</v>
      </c>
      <c r="E15816" s="120" t="s">
        <v>35229</v>
      </c>
      <c r="F15816" s="209" t="s">
        <v>579</v>
      </c>
      <c r="G15816" s="119" t="s">
        <v>1033</v>
      </c>
      <c r="H15816" s="121" t="s">
        <v>71</v>
      </c>
      <c r="I15816" s="121" t="s">
        <v>30</v>
      </c>
      <c r="J15816" s="121" t="s">
        <v>7142</v>
      </c>
      <c r="K15816" s="121" t="s">
        <v>584</v>
      </c>
      <c r="L15816" s="142" t="s">
        <v>32</v>
      </c>
      <c r="M15816" s="120" t="s">
        <v>78</v>
      </c>
    </row>
    <row r="15817" spans="1:15">
      <c r="A15817" s="116">
        <v>15817</v>
      </c>
      <c r="B15817" s="129">
        <v>44613</v>
      </c>
      <c r="D15817" s="120" t="s">
        <v>252</v>
      </c>
      <c r="E15817" s="120" t="s">
        <v>35230</v>
      </c>
      <c r="F15817" s="209" t="s">
        <v>35231</v>
      </c>
      <c r="G15817" s="119" t="s">
        <v>28282</v>
      </c>
      <c r="H15817" s="121" t="s">
        <v>71</v>
      </c>
      <c r="I15817" s="121" t="s">
        <v>30</v>
      </c>
      <c r="J15817" s="121" t="s">
        <v>7216</v>
      </c>
      <c r="K15817" s="121" t="s">
        <v>584</v>
      </c>
      <c r="L15817" s="142" t="s">
        <v>32</v>
      </c>
      <c r="M15817" s="120" t="s">
        <v>78</v>
      </c>
    </row>
    <row r="15818" spans="1:15">
      <c r="A15818" s="116">
        <v>15818</v>
      </c>
      <c r="B15818" s="129">
        <v>44613</v>
      </c>
      <c r="D15818" s="120" t="s">
        <v>252</v>
      </c>
      <c r="E15818" s="120" t="s">
        <v>35232</v>
      </c>
      <c r="F15818" s="209" t="s">
        <v>579</v>
      </c>
      <c r="G15818" s="119" t="s">
        <v>9748</v>
      </c>
      <c r="H15818" s="121" t="s">
        <v>1173</v>
      </c>
      <c r="I15818" s="121" t="s">
        <v>30</v>
      </c>
      <c r="J15818" s="121" t="s">
        <v>77</v>
      </c>
      <c r="K15818" s="121" t="s">
        <v>584</v>
      </c>
      <c r="L15818" s="142" t="s">
        <v>32</v>
      </c>
      <c r="M15818" s="120" t="s">
        <v>78</v>
      </c>
    </row>
    <row r="15819" spans="1:15">
      <c r="A15819" s="116">
        <v>15819</v>
      </c>
      <c r="B15819" s="129">
        <v>44613</v>
      </c>
      <c r="D15819" s="120" t="s">
        <v>252</v>
      </c>
      <c r="E15819" s="120" t="s">
        <v>35233</v>
      </c>
      <c r="F15819" s="209" t="s">
        <v>15281</v>
      </c>
      <c r="G15819" s="119" t="s">
        <v>1033</v>
      </c>
      <c r="H15819" s="121" t="s">
        <v>71</v>
      </c>
      <c r="I15819" s="121" t="s">
        <v>30</v>
      </c>
      <c r="J15819" s="121" t="s">
        <v>77</v>
      </c>
      <c r="K15819" s="121" t="s">
        <v>584</v>
      </c>
      <c r="L15819" s="142" t="s">
        <v>32</v>
      </c>
      <c r="M15819" s="120" t="s">
        <v>78</v>
      </c>
    </row>
    <row r="15820" spans="1:15">
      <c r="A15820" s="116">
        <v>15820</v>
      </c>
      <c r="B15820" s="129">
        <v>44613</v>
      </c>
      <c r="D15820" s="120" t="s">
        <v>252</v>
      </c>
      <c r="E15820" s="120" t="s">
        <v>35234</v>
      </c>
      <c r="F15820" s="209" t="s">
        <v>15774</v>
      </c>
      <c r="G15820" s="119" t="s">
        <v>3387</v>
      </c>
      <c r="H15820" s="121" t="s">
        <v>1173</v>
      </c>
      <c r="I15820" s="121" t="s">
        <v>42</v>
      </c>
      <c r="J15820" s="121" t="s">
        <v>28384</v>
      </c>
      <c r="K15820" s="121" t="s">
        <v>584</v>
      </c>
      <c r="L15820" s="142" t="s">
        <v>32</v>
      </c>
      <c r="M15820" s="120" t="s">
        <v>33</v>
      </c>
      <c r="N15820" s="131">
        <v>44614</v>
      </c>
    </row>
    <row r="15821" spans="1:15">
      <c r="A15821" s="116">
        <v>15821</v>
      </c>
      <c r="B15821" s="129">
        <v>44613</v>
      </c>
      <c r="D15821" s="120" t="s">
        <v>252</v>
      </c>
      <c r="E15821" s="120" t="s">
        <v>35235</v>
      </c>
      <c r="F15821" s="209" t="s">
        <v>579</v>
      </c>
      <c r="G15821" s="119" t="s">
        <v>24311</v>
      </c>
      <c r="H15821" s="121" t="s">
        <v>160</v>
      </c>
      <c r="I15821" s="121" t="s">
        <v>42</v>
      </c>
      <c r="J15821" s="121" t="s">
        <v>211</v>
      </c>
      <c r="K15821" s="121" t="s">
        <v>584</v>
      </c>
      <c r="L15821" s="142" t="s">
        <v>32</v>
      </c>
      <c r="M15821" s="120" t="s">
        <v>78</v>
      </c>
    </row>
    <row r="15822" spans="1:15">
      <c r="A15822" s="116">
        <v>15822</v>
      </c>
      <c r="B15822" s="129">
        <v>44613</v>
      </c>
      <c r="D15822" s="120" t="s">
        <v>252</v>
      </c>
      <c r="E15822" s="120" t="s">
        <v>35236</v>
      </c>
      <c r="F15822" s="209" t="s">
        <v>579</v>
      </c>
      <c r="G15822" s="119" t="s">
        <v>35237</v>
      </c>
      <c r="H15822" s="121" t="s">
        <v>192</v>
      </c>
      <c r="I15822" s="121" t="s">
        <v>30</v>
      </c>
      <c r="J15822" s="121" t="s">
        <v>31</v>
      </c>
      <c r="K15822" s="121" t="s">
        <v>584</v>
      </c>
      <c r="L15822" s="142" t="s">
        <v>32</v>
      </c>
      <c r="M15822" s="120" t="s">
        <v>78</v>
      </c>
    </row>
    <row r="15823" spans="1:15">
      <c r="A15823" s="116">
        <v>15823</v>
      </c>
      <c r="B15823" s="129">
        <v>44613</v>
      </c>
      <c r="D15823" s="120" t="s">
        <v>252</v>
      </c>
      <c r="E15823" s="120" t="s">
        <v>35238</v>
      </c>
      <c r="F15823" s="209" t="s">
        <v>35239</v>
      </c>
      <c r="G15823" s="119" t="s">
        <v>6766</v>
      </c>
      <c r="H15823" s="121" t="s">
        <v>53</v>
      </c>
      <c r="I15823" s="121" t="s">
        <v>42</v>
      </c>
      <c r="J15823" s="121" t="s">
        <v>549</v>
      </c>
      <c r="K15823" s="121" t="s">
        <v>584</v>
      </c>
      <c r="L15823" s="142" t="s">
        <v>32</v>
      </c>
      <c r="M15823" s="120" t="s">
        <v>78</v>
      </c>
    </row>
    <row r="15824" spans="1:15">
      <c r="A15824" s="116">
        <v>15824</v>
      </c>
      <c r="B15824" s="129">
        <v>44613</v>
      </c>
      <c r="D15824" s="120" t="s">
        <v>252</v>
      </c>
      <c r="E15824" s="120" t="s">
        <v>35240</v>
      </c>
      <c r="F15824" s="209" t="s">
        <v>20510</v>
      </c>
      <c r="G15824" s="119" t="s">
        <v>35241</v>
      </c>
      <c r="H15824" s="121" t="s">
        <v>41</v>
      </c>
      <c r="I15824" s="121" t="s">
        <v>42</v>
      </c>
      <c r="J15824" s="121" t="s">
        <v>72</v>
      </c>
      <c r="K15824" s="121" t="s">
        <v>584</v>
      </c>
      <c r="L15824" s="142" t="s">
        <v>32</v>
      </c>
      <c r="M15824" s="120" t="s">
        <v>33</v>
      </c>
      <c r="N15824" s="131">
        <v>44614</v>
      </c>
    </row>
    <row r="15825" spans="1:15">
      <c r="A15825" s="116">
        <v>15825</v>
      </c>
      <c r="B15825" s="129">
        <v>44610</v>
      </c>
      <c r="D15825" s="120" t="s">
        <v>34132</v>
      </c>
      <c r="E15825" s="120" t="s">
        <v>35242</v>
      </c>
      <c r="F15825" s="209" t="s">
        <v>10655</v>
      </c>
      <c r="G15825" s="119" t="s">
        <v>13380</v>
      </c>
      <c r="H15825" s="121" t="s">
        <v>41</v>
      </c>
      <c r="I15825" s="121" t="s">
        <v>30</v>
      </c>
      <c r="J15825" s="121" t="s">
        <v>435</v>
      </c>
      <c r="K15825" s="121" t="s">
        <v>65</v>
      </c>
      <c r="L15825" s="142" t="s">
        <v>32</v>
      </c>
      <c r="M15825" s="120" t="s">
        <v>33</v>
      </c>
      <c r="N15825" s="131">
        <v>44617</v>
      </c>
    </row>
    <row r="15826" spans="1:15" ht="27.6">
      <c r="A15826" s="116">
        <v>15826</v>
      </c>
      <c r="B15826" s="129">
        <v>44610</v>
      </c>
      <c r="D15826" s="120" t="s">
        <v>34132</v>
      </c>
      <c r="E15826" s="120" t="s">
        <v>35243</v>
      </c>
      <c r="F15826" s="209" t="s">
        <v>35244</v>
      </c>
      <c r="G15826" s="119" t="s">
        <v>26879</v>
      </c>
      <c r="H15826" s="121" t="s">
        <v>53</v>
      </c>
      <c r="I15826" s="121" t="s">
        <v>30</v>
      </c>
      <c r="J15826" s="121" t="s">
        <v>7216</v>
      </c>
      <c r="K15826" s="121" t="s">
        <v>65</v>
      </c>
      <c r="L15826" s="142" t="s">
        <v>32</v>
      </c>
      <c r="M15826" s="120" t="s">
        <v>33</v>
      </c>
    </row>
    <row r="15827" spans="1:15" ht="27.6">
      <c r="A15827" s="116">
        <v>15827</v>
      </c>
      <c r="B15827" s="129">
        <v>44610</v>
      </c>
      <c r="D15827" s="120" t="s">
        <v>34132</v>
      </c>
      <c r="E15827" s="120" t="s">
        <v>35245</v>
      </c>
      <c r="F15827" s="209" t="s">
        <v>35246</v>
      </c>
      <c r="G15827" s="119" t="s">
        <v>9846</v>
      </c>
      <c r="H15827" s="121" t="s">
        <v>344</v>
      </c>
      <c r="I15827" s="121" t="s">
        <v>30</v>
      </c>
      <c r="J15827" s="121" t="s">
        <v>77</v>
      </c>
      <c r="K15827" s="121" t="s">
        <v>65</v>
      </c>
      <c r="L15827" s="142" t="s">
        <v>32</v>
      </c>
      <c r="M15827" s="120" t="s">
        <v>78</v>
      </c>
    </row>
    <row r="15828" spans="1:15">
      <c r="A15828" s="116">
        <v>15828</v>
      </c>
      <c r="B15828" s="129">
        <v>44610</v>
      </c>
      <c r="D15828" s="120" t="s">
        <v>34132</v>
      </c>
      <c r="E15828" s="120" t="s">
        <v>35247</v>
      </c>
      <c r="F15828" s="209" t="s">
        <v>7956</v>
      </c>
      <c r="G15828" s="119" t="s">
        <v>35248</v>
      </c>
      <c r="H15828" s="121" t="s">
        <v>29</v>
      </c>
      <c r="I15828" s="121" t="s">
        <v>30</v>
      </c>
      <c r="J15828" s="121" t="s">
        <v>77</v>
      </c>
      <c r="K15828" s="121" t="s">
        <v>65</v>
      </c>
      <c r="L15828" s="142" t="s">
        <v>32</v>
      </c>
      <c r="M15828" s="120" t="s">
        <v>33</v>
      </c>
    </row>
    <row r="15829" spans="1:15" ht="27.6">
      <c r="A15829" s="116">
        <v>15829</v>
      </c>
      <c r="B15829" s="129">
        <v>44610</v>
      </c>
      <c r="D15829" s="120" t="s">
        <v>34132</v>
      </c>
      <c r="E15829" s="120" t="s">
        <v>35249</v>
      </c>
      <c r="F15829" s="209" t="s">
        <v>35250</v>
      </c>
      <c r="G15829" s="119" t="s">
        <v>3751</v>
      </c>
      <c r="H15829" s="121" t="s">
        <v>1173</v>
      </c>
      <c r="I15829" s="121" t="s">
        <v>30</v>
      </c>
      <c r="J15829" s="121" t="s">
        <v>87</v>
      </c>
      <c r="K15829" s="121" t="s">
        <v>65</v>
      </c>
      <c r="L15829" s="142" t="s">
        <v>32</v>
      </c>
      <c r="M15829" s="120" t="s">
        <v>78</v>
      </c>
    </row>
    <row r="15830" spans="1:15">
      <c r="A15830" s="116">
        <v>15830</v>
      </c>
      <c r="B15830" s="129">
        <v>44610</v>
      </c>
      <c r="D15830" s="120" t="s">
        <v>34132</v>
      </c>
      <c r="E15830" s="120" t="s">
        <v>35251</v>
      </c>
      <c r="F15830" s="209" t="s">
        <v>15893</v>
      </c>
      <c r="G15830" s="119" t="s">
        <v>35252</v>
      </c>
      <c r="H15830" s="121" t="s">
        <v>53</v>
      </c>
      <c r="I15830" s="121" t="s">
        <v>30</v>
      </c>
      <c r="J15830" s="121" t="s">
        <v>8096</v>
      </c>
      <c r="K15830" s="121" t="s">
        <v>65</v>
      </c>
      <c r="L15830" s="142" t="s">
        <v>32</v>
      </c>
      <c r="M15830" s="120" t="s">
        <v>33</v>
      </c>
    </row>
    <row r="15831" spans="1:15" ht="27.6">
      <c r="A15831" s="116">
        <v>15831</v>
      </c>
      <c r="B15831" s="129">
        <v>44610</v>
      </c>
      <c r="D15831" s="120" t="s">
        <v>34132</v>
      </c>
      <c r="E15831" s="120" t="s">
        <v>35253</v>
      </c>
      <c r="F15831" s="209" t="s">
        <v>35254</v>
      </c>
      <c r="G15831" s="119" t="s">
        <v>1560</v>
      </c>
      <c r="H15831" s="121" t="s">
        <v>192</v>
      </c>
      <c r="I15831" s="121" t="s">
        <v>30</v>
      </c>
      <c r="J15831" s="121" t="s">
        <v>12326</v>
      </c>
      <c r="K15831" s="121" t="s">
        <v>65</v>
      </c>
      <c r="L15831" s="142" t="s">
        <v>32</v>
      </c>
      <c r="M15831" s="120" t="s">
        <v>78</v>
      </c>
    </row>
    <row r="15832" spans="1:15" ht="27.6">
      <c r="A15832" s="116">
        <v>15832</v>
      </c>
      <c r="B15832" s="129">
        <v>44610</v>
      </c>
      <c r="D15832" s="120" t="s">
        <v>34132</v>
      </c>
      <c r="E15832" s="120" t="s">
        <v>35255</v>
      </c>
      <c r="F15832" s="209" t="s">
        <v>35256</v>
      </c>
      <c r="G15832" s="119" t="s">
        <v>2109</v>
      </c>
      <c r="H15832" s="121" t="s">
        <v>29</v>
      </c>
      <c r="I15832" s="121" t="s">
        <v>42</v>
      </c>
      <c r="J15832" s="121" t="s">
        <v>72</v>
      </c>
      <c r="K15832" s="121" t="s">
        <v>65</v>
      </c>
      <c r="L15832" s="142" t="s">
        <v>32</v>
      </c>
      <c r="M15832" s="120" t="s">
        <v>33</v>
      </c>
    </row>
    <row r="15833" spans="1:15">
      <c r="A15833" s="116">
        <v>15833</v>
      </c>
      <c r="B15833" s="129">
        <v>44610</v>
      </c>
      <c r="D15833" s="120" t="s">
        <v>34132</v>
      </c>
      <c r="E15833" s="120" t="s">
        <v>35257</v>
      </c>
      <c r="F15833" s="209" t="s">
        <v>35258</v>
      </c>
      <c r="G15833" s="119" t="s">
        <v>35259</v>
      </c>
      <c r="H15833" s="121" t="s">
        <v>76</v>
      </c>
      <c r="I15833" s="121" t="s">
        <v>30</v>
      </c>
      <c r="J15833" s="121" t="s">
        <v>77</v>
      </c>
      <c r="K15833" s="121" t="s">
        <v>65</v>
      </c>
      <c r="L15833" s="142" t="s">
        <v>32</v>
      </c>
      <c r="M15833" s="120" t="s">
        <v>78</v>
      </c>
    </row>
    <row r="15834" spans="1:15">
      <c r="A15834" s="116">
        <v>15834</v>
      </c>
      <c r="B15834" s="129">
        <v>44610</v>
      </c>
      <c r="D15834" s="120" t="s">
        <v>34132</v>
      </c>
      <c r="E15834" s="120" t="s">
        <v>35260</v>
      </c>
      <c r="F15834" s="209" t="s">
        <v>35261</v>
      </c>
      <c r="G15834" s="119" t="s">
        <v>9161</v>
      </c>
      <c r="H15834" s="121" t="s">
        <v>344</v>
      </c>
      <c r="I15834" s="121" t="s">
        <v>30</v>
      </c>
      <c r="J15834" s="121" t="s">
        <v>485</v>
      </c>
      <c r="K15834" s="121" t="s">
        <v>65</v>
      </c>
      <c r="L15834" s="142" t="s">
        <v>32</v>
      </c>
      <c r="M15834" s="120" t="s">
        <v>78</v>
      </c>
    </row>
    <row r="15835" spans="1:15" ht="27.6">
      <c r="A15835" s="116">
        <v>15835</v>
      </c>
      <c r="B15835" s="129">
        <v>44610</v>
      </c>
      <c r="D15835" s="120" t="s">
        <v>34132</v>
      </c>
      <c r="E15835" s="120" t="s">
        <v>35262</v>
      </c>
      <c r="F15835" s="209" t="s">
        <v>35263</v>
      </c>
      <c r="G15835" s="119" t="s">
        <v>35264</v>
      </c>
      <c r="H15835" s="121" t="s">
        <v>41</v>
      </c>
      <c r="I15835" s="121" t="s">
        <v>30</v>
      </c>
      <c r="J15835" s="121" t="s">
        <v>77</v>
      </c>
      <c r="K15835" s="121" t="s">
        <v>65</v>
      </c>
      <c r="L15835" s="142" t="s">
        <v>32</v>
      </c>
      <c r="M15835" s="120" t="s">
        <v>78</v>
      </c>
    </row>
    <row r="15836" spans="1:15" ht="27.6">
      <c r="A15836" s="116">
        <v>15836</v>
      </c>
      <c r="B15836" s="129">
        <v>44610</v>
      </c>
      <c r="D15836" s="120" t="s">
        <v>34132</v>
      </c>
      <c r="E15836" s="120" t="s">
        <v>35265</v>
      </c>
      <c r="F15836" s="209" t="s">
        <v>35266</v>
      </c>
      <c r="G15836" s="119" t="s">
        <v>28480</v>
      </c>
      <c r="H15836" s="121" t="s">
        <v>76</v>
      </c>
      <c r="I15836" s="121" t="s">
        <v>30</v>
      </c>
      <c r="J15836" s="121" t="s">
        <v>7091</v>
      </c>
      <c r="K15836" s="121" t="s">
        <v>65</v>
      </c>
      <c r="L15836" s="142" t="s">
        <v>32</v>
      </c>
      <c r="M15836" s="120" t="s">
        <v>33</v>
      </c>
      <c r="N15836" s="131">
        <v>44614</v>
      </c>
      <c r="O15836" s="131">
        <v>44621</v>
      </c>
    </row>
    <row r="15837" spans="1:15" ht="27.6">
      <c r="A15837" s="116">
        <v>15837</v>
      </c>
      <c r="B15837" s="129">
        <v>44610</v>
      </c>
      <c r="D15837" s="120" t="s">
        <v>34132</v>
      </c>
      <c r="E15837" s="120" t="s">
        <v>35267</v>
      </c>
      <c r="F15837" s="209" t="s">
        <v>35268</v>
      </c>
      <c r="G15837" s="119" t="s">
        <v>35269</v>
      </c>
      <c r="H15837" s="121" t="s">
        <v>160</v>
      </c>
      <c r="I15837" s="121" t="s">
        <v>63</v>
      </c>
      <c r="J15837" s="121" t="s">
        <v>328</v>
      </c>
      <c r="K15837" s="121" t="s">
        <v>65</v>
      </c>
      <c r="L15837" s="142" t="s">
        <v>32</v>
      </c>
      <c r="M15837" s="120" t="s">
        <v>33</v>
      </c>
      <c r="N15837" s="131">
        <v>44614</v>
      </c>
      <c r="O15837" s="131">
        <v>44564</v>
      </c>
    </row>
    <row r="15838" spans="1:15">
      <c r="A15838" s="116">
        <v>15838</v>
      </c>
      <c r="B15838" s="129">
        <v>44613</v>
      </c>
      <c r="D15838" s="120" t="s">
        <v>34132</v>
      </c>
      <c r="E15838" s="120" t="s">
        <v>35270</v>
      </c>
      <c r="F15838" s="209" t="s">
        <v>35271</v>
      </c>
      <c r="G15838" s="119" t="s">
        <v>35272</v>
      </c>
      <c r="H15838" s="121" t="s">
        <v>29</v>
      </c>
      <c r="I15838" s="121" t="s">
        <v>63</v>
      </c>
      <c r="J15838" s="121" t="s">
        <v>601</v>
      </c>
      <c r="K15838" s="121" t="s">
        <v>65</v>
      </c>
      <c r="L15838" s="142" t="s">
        <v>32</v>
      </c>
      <c r="M15838" s="120" t="s">
        <v>33</v>
      </c>
      <c r="N15838" s="131">
        <v>44617</v>
      </c>
    </row>
    <row r="15839" spans="1:15" ht="41.4">
      <c r="A15839" s="116">
        <v>15839</v>
      </c>
      <c r="B15839" s="129">
        <v>44613</v>
      </c>
      <c r="D15839" s="120" t="s">
        <v>34132</v>
      </c>
      <c r="E15839" s="120" t="s">
        <v>35273</v>
      </c>
      <c r="F15839" s="209" t="s">
        <v>35274</v>
      </c>
      <c r="G15839" s="119" t="s">
        <v>35275</v>
      </c>
      <c r="I15839" s="121" t="s">
        <v>63</v>
      </c>
      <c r="J15839" s="121" t="s">
        <v>323</v>
      </c>
      <c r="K15839" s="121" t="s">
        <v>65</v>
      </c>
      <c r="L15839" s="142" t="s">
        <v>32</v>
      </c>
      <c r="M15839" s="120" t="s">
        <v>78</v>
      </c>
    </row>
    <row r="15840" spans="1:15" ht="27.6">
      <c r="A15840" s="116">
        <v>15840</v>
      </c>
      <c r="B15840" s="129">
        <v>44613</v>
      </c>
      <c r="D15840" s="120" t="s">
        <v>34132</v>
      </c>
      <c r="E15840" s="120" t="s">
        <v>35276</v>
      </c>
      <c r="F15840" s="209" t="s">
        <v>35277</v>
      </c>
      <c r="G15840" s="119" t="s">
        <v>35278</v>
      </c>
      <c r="H15840" s="121" t="s">
        <v>76</v>
      </c>
      <c r="I15840" s="121" t="s">
        <v>30</v>
      </c>
      <c r="J15840" s="121" t="s">
        <v>1544</v>
      </c>
      <c r="K15840" s="121" t="s">
        <v>65</v>
      </c>
      <c r="L15840" s="142" t="s">
        <v>32</v>
      </c>
      <c r="M15840" s="120" t="s">
        <v>78</v>
      </c>
    </row>
    <row r="15841" spans="1:19">
      <c r="A15841" s="116">
        <v>15841</v>
      </c>
      <c r="B15841" s="129">
        <v>44613</v>
      </c>
      <c r="D15841" s="120" t="s">
        <v>34132</v>
      </c>
      <c r="E15841" s="120" t="s">
        <v>35279</v>
      </c>
      <c r="F15841" s="209" t="s">
        <v>35280</v>
      </c>
      <c r="G15841" s="119" t="s">
        <v>35281</v>
      </c>
      <c r="H15841" s="121" t="s">
        <v>27385</v>
      </c>
      <c r="I15841" s="121" t="s">
        <v>63</v>
      </c>
      <c r="J15841" s="121" t="s">
        <v>18846</v>
      </c>
      <c r="K15841" s="121" t="s">
        <v>65</v>
      </c>
      <c r="L15841" s="142" t="s">
        <v>32</v>
      </c>
      <c r="M15841" s="120" t="s">
        <v>33</v>
      </c>
      <c r="N15841" s="131">
        <v>44617</v>
      </c>
    </row>
    <row r="15842" spans="1:19">
      <c r="A15842" s="116">
        <v>15842</v>
      </c>
      <c r="B15842" s="129">
        <v>44613</v>
      </c>
      <c r="D15842" s="120" t="s">
        <v>34132</v>
      </c>
      <c r="E15842" s="120" t="s">
        <v>35282</v>
      </c>
      <c r="F15842" s="209" t="s">
        <v>35283</v>
      </c>
      <c r="G15842" s="119" t="s">
        <v>35284</v>
      </c>
      <c r="H15842" s="121" t="s">
        <v>76</v>
      </c>
      <c r="I15842" s="121" t="s">
        <v>30</v>
      </c>
      <c r="J15842" s="121" t="s">
        <v>77</v>
      </c>
      <c r="K15842" s="121" t="s">
        <v>65</v>
      </c>
      <c r="L15842" s="142" t="s">
        <v>32</v>
      </c>
      <c r="M15842" s="120" t="s">
        <v>78</v>
      </c>
    </row>
    <row r="15843" spans="1:19" ht="27.6">
      <c r="A15843" s="116">
        <v>15843</v>
      </c>
      <c r="B15843" s="129">
        <v>44613</v>
      </c>
      <c r="D15843" s="120" t="s">
        <v>34132</v>
      </c>
      <c r="E15843" s="120" t="s">
        <v>35285</v>
      </c>
      <c r="F15843" s="209" t="s">
        <v>35286</v>
      </c>
      <c r="G15843" s="119" t="s">
        <v>35287</v>
      </c>
      <c r="H15843" s="121" t="s">
        <v>160</v>
      </c>
      <c r="I15843" s="121" t="s">
        <v>30</v>
      </c>
      <c r="J15843" s="121" t="s">
        <v>34147</v>
      </c>
      <c r="K15843" s="121" t="s">
        <v>65</v>
      </c>
      <c r="L15843" s="142" t="s">
        <v>32</v>
      </c>
      <c r="M15843" s="120" t="s">
        <v>78</v>
      </c>
    </row>
    <row r="15844" spans="1:19">
      <c r="A15844" s="116">
        <v>15844</v>
      </c>
      <c r="B15844" s="129">
        <v>44613</v>
      </c>
      <c r="D15844" s="120" t="s">
        <v>34132</v>
      </c>
      <c r="E15844" s="120" t="s">
        <v>35288</v>
      </c>
      <c r="F15844" s="209" t="s">
        <v>636</v>
      </c>
      <c r="G15844" s="119" t="s">
        <v>4959</v>
      </c>
      <c r="H15844" s="121" t="s">
        <v>41</v>
      </c>
      <c r="I15844" s="121" t="s">
        <v>30</v>
      </c>
      <c r="J15844" s="121" t="s">
        <v>7087</v>
      </c>
      <c r="K15844" s="121" t="s">
        <v>65</v>
      </c>
      <c r="L15844" s="142" t="s">
        <v>32</v>
      </c>
      <c r="M15844" s="120" t="s">
        <v>78</v>
      </c>
    </row>
    <row r="15845" spans="1:19" ht="27.6">
      <c r="A15845" s="116">
        <v>15845</v>
      </c>
      <c r="B15845" s="129">
        <v>44613</v>
      </c>
      <c r="D15845" s="120" t="s">
        <v>34132</v>
      </c>
      <c r="E15845" s="120" t="s">
        <v>35289</v>
      </c>
      <c r="F15845" s="209" t="s">
        <v>35290</v>
      </c>
      <c r="G15845" s="119" t="s">
        <v>35291</v>
      </c>
      <c r="I15845" s="121" t="s">
        <v>63</v>
      </c>
      <c r="J15845" s="121" t="s">
        <v>328</v>
      </c>
      <c r="K15845" s="121" t="s">
        <v>65</v>
      </c>
      <c r="L15845" s="142" t="s">
        <v>32</v>
      </c>
      <c r="M15845" s="120" t="s">
        <v>33</v>
      </c>
      <c r="N15845" s="131">
        <v>44617</v>
      </c>
    </row>
    <row r="15846" spans="1:19" ht="27.6">
      <c r="A15846" s="116">
        <v>15846</v>
      </c>
      <c r="B15846" s="129">
        <v>44613</v>
      </c>
      <c r="D15846" s="120" t="s">
        <v>34132</v>
      </c>
      <c r="E15846" s="120" t="s">
        <v>35292</v>
      </c>
      <c r="F15846" s="209" t="s">
        <v>35293</v>
      </c>
      <c r="G15846" s="119" t="s">
        <v>8114</v>
      </c>
      <c r="H15846" s="121" t="s">
        <v>344</v>
      </c>
      <c r="I15846" s="121" t="s">
        <v>30</v>
      </c>
      <c r="J15846" s="121" t="s">
        <v>7280</v>
      </c>
      <c r="K15846" s="121" t="s">
        <v>65</v>
      </c>
      <c r="L15846" s="142" t="s">
        <v>32</v>
      </c>
      <c r="M15846" s="120" t="s">
        <v>78</v>
      </c>
    </row>
    <row r="15847" spans="1:19">
      <c r="A15847" s="116">
        <v>15847</v>
      </c>
      <c r="B15847" s="129">
        <v>44613</v>
      </c>
      <c r="D15847" s="120" t="s">
        <v>34132</v>
      </c>
      <c r="E15847" s="120" t="s">
        <v>35294</v>
      </c>
      <c r="F15847" s="209" t="s">
        <v>3363</v>
      </c>
      <c r="G15847" s="119" t="s">
        <v>847</v>
      </c>
      <c r="H15847" s="121" t="s">
        <v>177</v>
      </c>
      <c r="I15847" s="121" t="s">
        <v>30</v>
      </c>
      <c r="J15847" s="121" t="s">
        <v>12996</v>
      </c>
      <c r="K15847" s="121" t="s">
        <v>65</v>
      </c>
      <c r="L15847" s="142" t="s">
        <v>32</v>
      </c>
      <c r="M15847" s="120" t="s">
        <v>33</v>
      </c>
    </row>
    <row r="15848" spans="1:19" ht="27.6">
      <c r="A15848" s="116">
        <v>15848</v>
      </c>
      <c r="B15848" s="129">
        <v>44613</v>
      </c>
      <c r="D15848" s="120" t="s">
        <v>34132</v>
      </c>
      <c r="E15848" s="120" t="s">
        <v>35295</v>
      </c>
      <c r="F15848" s="209" t="s">
        <v>35296</v>
      </c>
      <c r="G15848" s="119" t="s">
        <v>35297</v>
      </c>
      <c r="H15848" s="121" t="s">
        <v>41</v>
      </c>
      <c r="I15848" s="121" t="s">
        <v>30</v>
      </c>
      <c r="J15848" s="121" t="s">
        <v>77</v>
      </c>
      <c r="K15848" s="121" t="s">
        <v>65</v>
      </c>
      <c r="L15848" s="142" t="s">
        <v>32</v>
      </c>
      <c r="M15848" s="120" t="s">
        <v>78</v>
      </c>
    </row>
    <row r="15849" spans="1:19">
      <c r="A15849" s="116">
        <v>15849</v>
      </c>
      <c r="B15849" s="129">
        <v>44613</v>
      </c>
      <c r="D15849" s="120" t="s">
        <v>34132</v>
      </c>
      <c r="E15849" s="120" t="s">
        <v>35298</v>
      </c>
      <c r="F15849" s="209" t="s">
        <v>35299</v>
      </c>
      <c r="G15849" s="119" t="s">
        <v>35300</v>
      </c>
      <c r="H15849" s="121" t="s">
        <v>76</v>
      </c>
      <c r="I15849" s="121" t="s">
        <v>30</v>
      </c>
      <c r="J15849" s="121" t="s">
        <v>8287</v>
      </c>
      <c r="K15849" s="121" t="s">
        <v>65</v>
      </c>
      <c r="L15849" s="142" t="s">
        <v>32</v>
      </c>
      <c r="M15849" s="120" t="s">
        <v>78</v>
      </c>
    </row>
    <row r="15850" spans="1:19" ht="27.6">
      <c r="A15850" s="116">
        <v>15850</v>
      </c>
      <c r="B15850" s="129">
        <v>44613</v>
      </c>
      <c r="D15850" s="120" t="s">
        <v>580</v>
      </c>
      <c r="E15850" s="120" t="s">
        <v>35301</v>
      </c>
      <c r="F15850" s="209" t="s">
        <v>35302</v>
      </c>
      <c r="G15850" s="119" t="s">
        <v>35303</v>
      </c>
      <c r="H15850" s="121" t="s">
        <v>48</v>
      </c>
      <c r="I15850" s="121" t="s">
        <v>30</v>
      </c>
      <c r="J15850" s="121" t="s">
        <v>77</v>
      </c>
      <c r="K15850" s="121" t="s">
        <v>65</v>
      </c>
      <c r="L15850" s="157" t="s">
        <v>32</v>
      </c>
      <c r="M15850" s="120" t="s">
        <v>78</v>
      </c>
    </row>
    <row r="15851" spans="1:19">
      <c r="A15851" s="116">
        <v>15851</v>
      </c>
      <c r="B15851" s="129">
        <v>44613</v>
      </c>
      <c r="D15851" s="120" t="s">
        <v>580</v>
      </c>
      <c r="E15851" s="120" t="s">
        <v>35304</v>
      </c>
      <c r="F15851" s="209" t="s">
        <v>28218</v>
      </c>
      <c r="G15851" s="119" t="s">
        <v>4919</v>
      </c>
      <c r="H15851" s="121" t="s">
        <v>71</v>
      </c>
      <c r="I15851" s="121" t="s">
        <v>30</v>
      </c>
      <c r="J15851" s="121" t="s">
        <v>87</v>
      </c>
      <c r="K15851" s="121" t="s">
        <v>65</v>
      </c>
      <c r="L15851" s="157" t="s">
        <v>32</v>
      </c>
      <c r="M15851" s="120" t="s">
        <v>78</v>
      </c>
    </row>
    <row r="15852" spans="1:19">
      <c r="A15852" s="116">
        <v>15852</v>
      </c>
      <c r="B15852" s="129">
        <v>44613</v>
      </c>
      <c r="D15852" s="120" t="s">
        <v>580</v>
      </c>
      <c r="E15852" s="120" t="s">
        <v>35305</v>
      </c>
      <c r="F15852" s="209" t="s">
        <v>35306</v>
      </c>
      <c r="G15852" s="119" t="s">
        <v>35307</v>
      </c>
      <c r="H15852" s="121" t="s">
        <v>86</v>
      </c>
      <c r="I15852" s="121" t="s">
        <v>30</v>
      </c>
      <c r="J15852" s="121" t="s">
        <v>485</v>
      </c>
      <c r="K15852" s="121" t="s">
        <v>65</v>
      </c>
      <c r="L15852" s="157" t="s">
        <v>32</v>
      </c>
      <c r="M15852" s="120" t="s">
        <v>33</v>
      </c>
      <c r="N15852" s="131">
        <v>44614</v>
      </c>
      <c r="O15852" s="131">
        <v>44628</v>
      </c>
    </row>
    <row r="15853" spans="1:19">
      <c r="A15853" s="116">
        <v>15853</v>
      </c>
      <c r="B15853" s="129">
        <v>44613</v>
      </c>
      <c r="D15853" s="120" t="s">
        <v>580</v>
      </c>
      <c r="E15853" s="120" t="s">
        <v>35308</v>
      </c>
      <c r="F15853" s="209" t="s">
        <v>10260</v>
      </c>
      <c r="G15853" s="119" t="s">
        <v>35309</v>
      </c>
      <c r="H15853" s="121" t="s">
        <v>41</v>
      </c>
      <c r="I15853" s="121" t="s">
        <v>30</v>
      </c>
      <c r="J15853" s="121" t="s">
        <v>7142</v>
      </c>
      <c r="K15853" s="121" t="s">
        <v>65</v>
      </c>
      <c r="L15853" s="157" t="s">
        <v>32</v>
      </c>
      <c r="M15853" s="120" t="s">
        <v>33</v>
      </c>
      <c r="N15853" s="131">
        <v>44614</v>
      </c>
      <c r="O15853" s="131">
        <v>44648</v>
      </c>
      <c r="S15853" s="120" t="s">
        <v>92</v>
      </c>
    </row>
    <row r="15854" spans="1:19">
      <c r="A15854" s="116">
        <v>15854</v>
      </c>
      <c r="B15854" s="129">
        <v>44613</v>
      </c>
      <c r="D15854" s="120" t="s">
        <v>580</v>
      </c>
      <c r="E15854" s="120" t="s">
        <v>35310</v>
      </c>
      <c r="F15854" s="209" t="s">
        <v>29864</v>
      </c>
      <c r="G15854" s="119" t="s">
        <v>27669</v>
      </c>
      <c r="H15854" s="121" t="s">
        <v>177</v>
      </c>
      <c r="I15854" s="121" t="s">
        <v>30</v>
      </c>
      <c r="J15854" s="121" t="s">
        <v>77</v>
      </c>
      <c r="K15854" s="121" t="s">
        <v>65</v>
      </c>
      <c r="L15854" s="157" t="s">
        <v>32</v>
      </c>
      <c r="M15854" s="120" t="s">
        <v>33</v>
      </c>
      <c r="N15854" s="131">
        <v>44628</v>
      </c>
      <c r="O15854" s="131">
        <v>44655</v>
      </c>
    </row>
    <row r="15855" spans="1:19">
      <c r="A15855" s="116">
        <v>15855</v>
      </c>
      <c r="B15855" s="129">
        <v>44613</v>
      </c>
      <c r="D15855" s="120" t="s">
        <v>580</v>
      </c>
      <c r="E15855" s="120" t="s">
        <v>35311</v>
      </c>
      <c r="F15855" s="209" t="s">
        <v>8067</v>
      </c>
      <c r="G15855" s="119" t="s">
        <v>35312</v>
      </c>
      <c r="H15855" s="121" t="s">
        <v>29</v>
      </c>
      <c r="I15855" s="121" t="s">
        <v>30</v>
      </c>
      <c r="J15855" s="121" t="s">
        <v>31</v>
      </c>
      <c r="K15855" s="121" t="s">
        <v>65</v>
      </c>
      <c r="L15855" s="157" t="s">
        <v>32</v>
      </c>
      <c r="M15855" s="120" t="s">
        <v>78</v>
      </c>
    </row>
    <row r="15856" spans="1:19">
      <c r="A15856" s="116">
        <v>15856</v>
      </c>
      <c r="B15856" s="129">
        <v>44614</v>
      </c>
      <c r="D15856" s="120" t="s">
        <v>580</v>
      </c>
      <c r="E15856" s="120" t="s">
        <v>35313</v>
      </c>
      <c r="F15856" s="209" t="s">
        <v>35314</v>
      </c>
      <c r="G15856" s="119" t="s">
        <v>35315</v>
      </c>
      <c r="H15856" s="121" t="s">
        <v>41</v>
      </c>
      <c r="I15856" s="121" t="s">
        <v>30</v>
      </c>
      <c r="J15856" s="121" t="s">
        <v>7142</v>
      </c>
      <c r="K15856" s="121" t="s">
        <v>65</v>
      </c>
      <c r="L15856" s="157" t="s">
        <v>32</v>
      </c>
      <c r="M15856" s="120" t="s">
        <v>33</v>
      </c>
      <c r="N15856" s="131">
        <v>44617</v>
      </c>
      <c r="O15856" s="131">
        <v>44655</v>
      </c>
    </row>
    <row r="15857" spans="1:15">
      <c r="A15857" s="116">
        <v>15857</v>
      </c>
      <c r="B15857" s="129">
        <v>44613</v>
      </c>
      <c r="D15857" s="120" t="s">
        <v>25</v>
      </c>
      <c r="E15857" s="120" t="s">
        <v>35316</v>
      </c>
      <c r="F15857" s="209" t="s">
        <v>35317</v>
      </c>
      <c r="G15857" s="119" t="s">
        <v>35318</v>
      </c>
      <c r="H15857" s="121" t="s">
        <v>140</v>
      </c>
      <c r="I15857" s="121" t="s">
        <v>42</v>
      </c>
      <c r="J15857" s="121" t="s">
        <v>43</v>
      </c>
      <c r="K15857" s="121" t="s">
        <v>65</v>
      </c>
      <c r="L15857" s="157" t="s">
        <v>32</v>
      </c>
      <c r="M15857" s="120" t="s">
        <v>33</v>
      </c>
    </row>
    <row r="15858" spans="1:15">
      <c r="A15858" s="116">
        <v>15858</v>
      </c>
      <c r="B15858" s="129">
        <v>44613</v>
      </c>
      <c r="D15858" s="120" t="s">
        <v>25</v>
      </c>
      <c r="E15858" s="120" t="s">
        <v>35319</v>
      </c>
      <c r="F15858" s="209" t="s">
        <v>35320</v>
      </c>
      <c r="G15858" s="119" t="s">
        <v>35321</v>
      </c>
      <c r="H15858" s="121" t="s">
        <v>97</v>
      </c>
      <c r="I15858" s="121" t="s">
        <v>63</v>
      </c>
      <c r="J15858" s="121" t="s">
        <v>601</v>
      </c>
      <c r="K15858" s="121" t="s">
        <v>65</v>
      </c>
      <c r="L15858" s="157" t="s">
        <v>32</v>
      </c>
      <c r="M15858" s="120" t="s">
        <v>33</v>
      </c>
    </row>
    <row r="15859" spans="1:15" ht="27.6">
      <c r="A15859" s="116">
        <v>15859</v>
      </c>
      <c r="B15859" s="129">
        <v>44613</v>
      </c>
      <c r="D15859" s="120" t="s">
        <v>25</v>
      </c>
      <c r="E15859" s="120" t="s">
        <v>35322</v>
      </c>
      <c r="F15859" s="209" t="s">
        <v>35323</v>
      </c>
      <c r="G15859" s="119" t="s">
        <v>35324</v>
      </c>
      <c r="H15859" s="121" t="s">
        <v>177</v>
      </c>
      <c r="I15859" s="121" t="s">
        <v>30</v>
      </c>
      <c r="J15859" s="121" t="s">
        <v>7131</v>
      </c>
      <c r="K15859" s="121" t="s">
        <v>65</v>
      </c>
      <c r="L15859" s="157" t="s">
        <v>32</v>
      </c>
      <c r="M15859" s="120" t="s">
        <v>33</v>
      </c>
    </row>
    <row r="15860" spans="1:15" ht="27.6">
      <c r="A15860" s="116">
        <v>15860</v>
      </c>
      <c r="B15860" s="129">
        <v>44613</v>
      </c>
      <c r="D15860" s="120" t="s">
        <v>25</v>
      </c>
      <c r="E15860" s="120" t="s">
        <v>35325</v>
      </c>
      <c r="F15860" s="209" t="s">
        <v>35326</v>
      </c>
      <c r="G15860" s="119" t="s">
        <v>35327</v>
      </c>
      <c r="H15860" s="121" t="s">
        <v>53</v>
      </c>
      <c r="I15860" s="121" t="s">
        <v>30</v>
      </c>
      <c r="J15860" s="121" t="s">
        <v>435</v>
      </c>
      <c r="K15860" s="121" t="s">
        <v>65</v>
      </c>
      <c r="L15860" s="157" t="s">
        <v>32</v>
      </c>
      <c r="M15860" s="120" t="s">
        <v>33</v>
      </c>
    </row>
    <row r="15861" spans="1:15" ht="27.6">
      <c r="A15861" s="116">
        <v>15861</v>
      </c>
      <c r="B15861" s="129">
        <v>44613</v>
      </c>
      <c r="D15861" s="120" t="s">
        <v>37</v>
      </c>
      <c r="E15861" s="120" t="s">
        <v>35328</v>
      </c>
      <c r="F15861" s="209" t="s">
        <v>35329</v>
      </c>
      <c r="G15861" s="119" t="s">
        <v>27972</v>
      </c>
      <c r="H15861" s="121" t="s">
        <v>53</v>
      </c>
      <c r="I15861" s="121" t="s">
        <v>30</v>
      </c>
      <c r="J15861" s="121" t="s">
        <v>31</v>
      </c>
      <c r="K15861" s="121" t="s">
        <v>65</v>
      </c>
      <c r="L15861" s="157" t="s">
        <v>32</v>
      </c>
      <c r="M15861" s="120" t="s">
        <v>78</v>
      </c>
    </row>
    <row r="15862" spans="1:15">
      <c r="A15862" s="116">
        <v>15862</v>
      </c>
      <c r="B15862" s="129">
        <v>44613</v>
      </c>
      <c r="D15862" s="120" t="s">
        <v>37</v>
      </c>
      <c r="E15862" s="120" t="s">
        <v>35330</v>
      </c>
      <c r="F15862" s="209" t="s">
        <v>35331</v>
      </c>
      <c r="G15862" s="119" t="s">
        <v>18794</v>
      </c>
      <c r="H15862" s="121" t="s">
        <v>53</v>
      </c>
      <c r="I15862" s="121" t="s">
        <v>30</v>
      </c>
      <c r="J15862" s="121" t="s">
        <v>87</v>
      </c>
      <c r="K15862" s="121" t="s">
        <v>65</v>
      </c>
      <c r="L15862" s="157" t="s">
        <v>32</v>
      </c>
      <c r="M15862" s="120" t="s">
        <v>78</v>
      </c>
    </row>
    <row r="15863" spans="1:15" ht="27.6">
      <c r="A15863" s="116">
        <v>15863</v>
      </c>
      <c r="B15863" s="129">
        <v>44613</v>
      </c>
      <c r="D15863" s="120" t="s">
        <v>37</v>
      </c>
      <c r="E15863" s="120" t="s">
        <v>35332</v>
      </c>
      <c r="F15863" s="209" t="s">
        <v>35333</v>
      </c>
      <c r="G15863" s="119" t="s">
        <v>35334</v>
      </c>
      <c r="H15863" s="121" t="s">
        <v>53</v>
      </c>
      <c r="I15863" s="121" t="s">
        <v>30</v>
      </c>
      <c r="J15863" s="121" t="s">
        <v>5135</v>
      </c>
      <c r="K15863" s="121" t="s">
        <v>65</v>
      </c>
      <c r="L15863" s="157" t="s">
        <v>19456</v>
      </c>
      <c r="M15863" s="120" t="s">
        <v>78</v>
      </c>
    </row>
    <row r="15864" spans="1:15">
      <c r="A15864" s="116">
        <v>15864</v>
      </c>
      <c r="B15864" s="129">
        <v>44613</v>
      </c>
      <c r="D15864" s="120" t="s">
        <v>37</v>
      </c>
      <c r="E15864" s="120" t="s">
        <v>35335</v>
      </c>
      <c r="F15864" s="209" t="s">
        <v>8168</v>
      </c>
      <c r="G15864" s="119" t="s">
        <v>23089</v>
      </c>
      <c r="H15864" s="121" t="s">
        <v>53</v>
      </c>
      <c r="I15864" s="121" t="s">
        <v>30</v>
      </c>
      <c r="J15864" s="121" t="s">
        <v>31</v>
      </c>
      <c r="K15864" s="121" t="s">
        <v>65</v>
      </c>
      <c r="L15864" s="157" t="s">
        <v>32</v>
      </c>
      <c r="M15864" s="120" t="s">
        <v>78</v>
      </c>
    </row>
    <row r="15865" spans="1:15">
      <c r="A15865" s="116">
        <v>15865</v>
      </c>
      <c r="B15865" s="129">
        <v>44613</v>
      </c>
      <c r="D15865" s="120" t="s">
        <v>37</v>
      </c>
      <c r="E15865" s="120" t="s">
        <v>35336</v>
      </c>
      <c r="F15865" s="209" t="s">
        <v>35337</v>
      </c>
      <c r="G15865" s="119" t="s">
        <v>10998</v>
      </c>
      <c r="H15865" s="121" t="s">
        <v>53</v>
      </c>
      <c r="I15865" s="121" t="s">
        <v>30</v>
      </c>
      <c r="J15865" s="121" t="s">
        <v>5135</v>
      </c>
      <c r="K15865" s="121" t="s">
        <v>65</v>
      </c>
      <c r="L15865" s="157" t="s">
        <v>32</v>
      </c>
      <c r="M15865" s="120" t="s">
        <v>78</v>
      </c>
    </row>
    <row r="15866" spans="1:15">
      <c r="A15866" s="116">
        <v>15866</v>
      </c>
      <c r="B15866" s="129">
        <v>44613</v>
      </c>
      <c r="D15866" s="120" t="s">
        <v>37</v>
      </c>
      <c r="E15866" s="120" t="s">
        <v>35338</v>
      </c>
      <c r="F15866" s="209" t="s">
        <v>35339</v>
      </c>
      <c r="G15866" s="119" t="s">
        <v>10998</v>
      </c>
      <c r="H15866" s="121" t="s">
        <v>53</v>
      </c>
      <c r="I15866" s="121" t="s">
        <v>30</v>
      </c>
      <c r="J15866" s="121" t="s">
        <v>5135</v>
      </c>
      <c r="K15866" s="121" t="s">
        <v>65</v>
      </c>
      <c r="L15866" s="157" t="s">
        <v>32</v>
      </c>
      <c r="M15866" s="120" t="s">
        <v>78</v>
      </c>
    </row>
    <row r="15867" spans="1:15" ht="27.6">
      <c r="A15867" s="116">
        <v>15867</v>
      </c>
      <c r="B15867" s="129">
        <v>44613</v>
      </c>
      <c r="D15867" s="120" t="s">
        <v>37</v>
      </c>
      <c r="E15867" s="120" t="s">
        <v>35340</v>
      </c>
      <c r="F15867" s="209" t="s">
        <v>35341</v>
      </c>
      <c r="G15867" s="119" t="s">
        <v>10998</v>
      </c>
      <c r="H15867" s="121" t="s">
        <v>53</v>
      </c>
      <c r="I15867" s="121" t="s">
        <v>30</v>
      </c>
      <c r="J15867" s="121" t="s">
        <v>7087</v>
      </c>
      <c r="K15867" s="121" t="s">
        <v>65</v>
      </c>
      <c r="L15867" s="157" t="s">
        <v>32</v>
      </c>
      <c r="M15867" s="120" t="s">
        <v>78</v>
      </c>
    </row>
    <row r="15868" spans="1:15">
      <c r="A15868" s="116">
        <v>15868</v>
      </c>
      <c r="B15868" s="129">
        <v>44613</v>
      </c>
      <c r="D15868" s="120" t="s">
        <v>37</v>
      </c>
      <c r="E15868" s="120" t="s">
        <v>35342</v>
      </c>
      <c r="F15868" s="209" t="s">
        <v>35343</v>
      </c>
      <c r="G15868" s="119" t="s">
        <v>10998</v>
      </c>
      <c r="H15868" s="121" t="s">
        <v>53</v>
      </c>
      <c r="I15868" s="121" t="s">
        <v>30</v>
      </c>
      <c r="J15868" s="121" t="s">
        <v>5135</v>
      </c>
      <c r="K15868" s="121" t="s">
        <v>65</v>
      </c>
      <c r="L15868" s="157" t="s">
        <v>32</v>
      </c>
      <c r="M15868" s="120" t="s">
        <v>78</v>
      </c>
    </row>
    <row r="15869" spans="1:15">
      <c r="A15869" s="116">
        <v>15869</v>
      </c>
      <c r="B15869" s="129">
        <v>44613</v>
      </c>
      <c r="D15869" s="120" t="s">
        <v>37</v>
      </c>
      <c r="E15869" s="120" t="s">
        <v>35344</v>
      </c>
      <c r="F15869" s="209" t="s">
        <v>35345</v>
      </c>
      <c r="G15869" s="119" t="s">
        <v>10998</v>
      </c>
      <c r="H15869" s="121" t="s">
        <v>53</v>
      </c>
      <c r="I15869" s="121" t="s">
        <v>30</v>
      </c>
      <c r="J15869" s="121" t="s">
        <v>5135</v>
      </c>
      <c r="K15869" s="121" t="s">
        <v>65</v>
      </c>
      <c r="L15869" s="157" t="s">
        <v>32</v>
      </c>
      <c r="M15869" s="120" t="s">
        <v>33</v>
      </c>
      <c r="N15869" s="131">
        <v>44614</v>
      </c>
      <c r="O15869" s="131" t="s">
        <v>35346</v>
      </c>
    </row>
    <row r="15870" spans="1:15">
      <c r="A15870" s="116">
        <v>15870</v>
      </c>
      <c r="B15870" s="129">
        <v>44613</v>
      </c>
      <c r="D15870" s="120" t="s">
        <v>37</v>
      </c>
      <c r="E15870" s="120" t="s">
        <v>35347</v>
      </c>
      <c r="F15870" s="209" t="s">
        <v>35348</v>
      </c>
      <c r="G15870" s="119" t="s">
        <v>35349</v>
      </c>
      <c r="I15870" s="121" t="s">
        <v>30</v>
      </c>
      <c r="J15870" s="121" t="s">
        <v>5135</v>
      </c>
      <c r="K15870" s="121" t="s">
        <v>65</v>
      </c>
      <c r="L15870" s="157" t="s">
        <v>32</v>
      </c>
      <c r="M15870" s="120" t="s">
        <v>78</v>
      </c>
    </row>
    <row r="15871" spans="1:15" ht="27.6">
      <c r="A15871" s="116">
        <v>15871</v>
      </c>
      <c r="B15871" s="129">
        <v>44613</v>
      </c>
      <c r="D15871" s="120" t="s">
        <v>37</v>
      </c>
      <c r="E15871" s="120" t="s">
        <v>35350</v>
      </c>
      <c r="F15871" s="209" t="s">
        <v>35351</v>
      </c>
      <c r="G15871" s="119" t="s">
        <v>35352</v>
      </c>
      <c r="H15871" s="121" t="s">
        <v>53</v>
      </c>
      <c r="I15871" s="121" t="s">
        <v>30</v>
      </c>
      <c r="J15871" s="121" t="s">
        <v>77</v>
      </c>
      <c r="K15871" s="121" t="s">
        <v>65</v>
      </c>
      <c r="L15871" s="157" t="s">
        <v>32</v>
      </c>
      <c r="M15871" s="120" t="s">
        <v>78</v>
      </c>
    </row>
    <row r="15872" spans="1:15">
      <c r="A15872" s="116">
        <v>15872</v>
      </c>
      <c r="B15872" s="129">
        <v>44613</v>
      </c>
      <c r="D15872" s="120" t="s">
        <v>37</v>
      </c>
      <c r="E15872" s="120" t="s">
        <v>35353</v>
      </c>
      <c r="F15872" s="209" t="s">
        <v>35354</v>
      </c>
      <c r="G15872" s="119" t="s">
        <v>35355</v>
      </c>
      <c r="H15872" s="121" t="s">
        <v>41</v>
      </c>
      <c r="I15872" s="121" t="s">
        <v>30</v>
      </c>
      <c r="J15872" s="121" t="s">
        <v>7142</v>
      </c>
      <c r="K15872" s="121" t="s">
        <v>65</v>
      </c>
      <c r="L15872" s="157" t="s">
        <v>32</v>
      </c>
      <c r="M15872" s="120" t="s">
        <v>33</v>
      </c>
      <c r="N15872" s="131" t="s">
        <v>35346</v>
      </c>
    </row>
    <row r="15873" spans="1:15">
      <c r="A15873" s="116">
        <v>15873</v>
      </c>
      <c r="B15873" s="129">
        <v>44613</v>
      </c>
      <c r="D15873" s="120" t="s">
        <v>37</v>
      </c>
      <c r="E15873" s="120" t="s">
        <v>35356</v>
      </c>
      <c r="F15873" s="209" t="s">
        <v>35357</v>
      </c>
      <c r="G15873" s="119" t="s">
        <v>35358</v>
      </c>
      <c r="H15873" s="121" t="s">
        <v>41</v>
      </c>
      <c r="I15873" s="121" t="s">
        <v>30</v>
      </c>
      <c r="J15873" s="121" t="s">
        <v>87</v>
      </c>
      <c r="K15873" s="121" t="s">
        <v>65</v>
      </c>
      <c r="L15873" s="157" t="s">
        <v>32</v>
      </c>
      <c r="M15873" s="120" t="s">
        <v>78</v>
      </c>
    </row>
    <row r="15874" spans="1:15">
      <c r="A15874" s="116">
        <v>15874</v>
      </c>
      <c r="B15874" s="129">
        <v>44613</v>
      </c>
      <c r="D15874" s="120" t="s">
        <v>37</v>
      </c>
      <c r="E15874" s="120" t="s">
        <v>35359</v>
      </c>
      <c r="F15874" s="209" t="s">
        <v>35360</v>
      </c>
      <c r="G15874" s="119" t="s">
        <v>22675</v>
      </c>
      <c r="H15874" s="121" t="s">
        <v>53</v>
      </c>
      <c r="I15874" s="121" t="s">
        <v>30</v>
      </c>
      <c r="J15874" s="121" t="s">
        <v>35361</v>
      </c>
      <c r="K15874" s="121" t="s">
        <v>65</v>
      </c>
      <c r="L15874" s="157" t="s">
        <v>32</v>
      </c>
      <c r="M15874" s="120" t="s">
        <v>78</v>
      </c>
    </row>
    <row r="15875" spans="1:15">
      <c r="A15875" s="116">
        <v>15875</v>
      </c>
      <c r="B15875" s="129">
        <v>44615</v>
      </c>
      <c r="D15875" s="120" t="s">
        <v>37</v>
      </c>
      <c r="E15875" s="120" t="s">
        <v>35362</v>
      </c>
      <c r="F15875" s="209" t="s">
        <v>20817</v>
      </c>
      <c r="G15875" s="119" t="s">
        <v>35363</v>
      </c>
      <c r="H15875" s="121" t="s">
        <v>41</v>
      </c>
      <c r="I15875" s="121" t="s">
        <v>30</v>
      </c>
      <c r="J15875" s="121" t="s">
        <v>87</v>
      </c>
      <c r="K15875" s="121" t="s">
        <v>65</v>
      </c>
      <c r="L15875" s="157" t="s">
        <v>32</v>
      </c>
      <c r="M15875" s="120" t="s">
        <v>78</v>
      </c>
    </row>
    <row r="15876" spans="1:15" ht="41.4">
      <c r="A15876" s="116">
        <v>15876</v>
      </c>
      <c r="B15876" s="129">
        <v>44615</v>
      </c>
      <c r="D15876" s="120" t="s">
        <v>37</v>
      </c>
      <c r="E15876" s="120" t="s">
        <v>35364</v>
      </c>
      <c r="F15876" s="209" t="s">
        <v>35365</v>
      </c>
      <c r="G15876" s="119" t="s">
        <v>35366</v>
      </c>
      <c r="H15876" s="121" t="s">
        <v>1173</v>
      </c>
      <c r="I15876" s="121" t="s">
        <v>30</v>
      </c>
      <c r="J15876" s="121" t="s">
        <v>7123</v>
      </c>
      <c r="K15876" s="121" t="s">
        <v>65</v>
      </c>
      <c r="L15876" s="157" t="s">
        <v>32</v>
      </c>
      <c r="M15876" s="120" t="s">
        <v>33</v>
      </c>
      <c r="N15876" s="131">
        <v>44616</v>
      </c>
      <c r="O15876" s="131" t="s">
        <v>35346</v>
      </c>
    </row>
    <row r="15877" spans="1:15">
      <c r="A15877" s="116">
        <v>15877</v>
      </c>
      <c r="B15877" s="129">
        <v>44615</v>
      </c>
      <c r="D15877" s="120" t="s">
        <v>37</v>
      </c>
      <c r="E15877" s="120" t="s">
        <v>35367</v>
      </c>
      <c r="F15877" s="209" t="s">
        <v>35368</v>
      </c>
      <c r="G15877" s="119" t="s">
        <v>35369</v>
      </c>
      <c r="H15877" s="121" t="s">
        <v>41</v>
      </c>
      <c r="I15877" s="121" t="s">
        <v>30</v>
      </c>
      <c r="J15877" s="121" t="s">
        <v>1540</v>
      </c>
      <c r="L15877" s="157" t="s">
        <v>32</v>
      </c>
      <c r="M15877" s="120" t="s">
        <v>33</v>
      </c>
      <c r="N15877" s="131" t="s">
        <v>35346</v>
      </c>
    </row>
    <row r="15878" spans="1:15">
      <c r="A15878" s="116">
        <v>15878</v>
      </c>
      <c r="B15878" s="129">
        <v>44615</v>
      </c>
      <c r="D15878" s="120" t="s">
        <v>37</v>
      </c>
      <c r="E15878" s="120" t="s">
        <v>35370</v>
      </c>
      <c r="F15878" s="209" t="s">
        <v>35371</v>
      </c>
      <c r="G15878" s="119" t="s">
        <v>25183</v>
      </c>
      <c r="H15878" s="121" t="s">
        <v>41</v>
      </c>
      <c r="I15878" s="121" t="s">
        <v>30</v>
      </c>
      <c r="J15878" s="121" t="s">
        <v>31</v>
      </c>
      <c r="K15878" s="121" t="s">
        <v>65</v>
      </c>
      <c r="L15878" s="157" t="s">
        <v>32</v>
      </c>
      <c r="M15878" s="120" t="s">
        <v>78</v>
      </c>
    </row>
    <row r="15879" spans="1:15">
      <c r="A15879" s="116">
        <v>15879</v>
      </c>
      <c r="B15879" s="129">
        <v>44614</v>
      </c>
      <c r="D15879" s="120" t="s">
        <v>252</v>
      </c>
      <c r="E15879" s="120" t="s">
        <v>35372</v>
      </c>
      <c r="F15879" s="209" t="s">
        <v>228</v>
      </c>
      <c r="G15879" s="119" t="s">
        <v>35373</v>
      </c>
      <c r="H15879" s="121" t="s">
        <v>76</v>
      </c>
      <c r="I15879" s="121" t="s">
        <v>42</v>
      </c>
      <c r="J15879" s="121" t="s">
        <v>478</v>
      </c>
      <c r="K15879" s="121" t="s">
        <v>65</v>
      </c>
      <c r="L15879" s="157" t="s">
        <v>32</v>
      </c>
      <c r="M15879" s="120" t="s">
        <v>78</v>
      </c>
    </row>
    <row r="15880" spans="1:15" ht="27.6">
      <c r="A15880" s="116">
        <v>15880</v>
      </c>
      <c r="B15880" s="129">
        <v>44615</v>
      </c>
      <c r="D15880" s="120" t="s">
        <v>252</v>
      </c>
      <c r="E15880" s="120" t="s">
        <v>35374</v>
      </c>
      <c r="F15880" s="209" t="s">
        <v>35375</v>
      </c>
      <c r="G15880" s="119" t="s">
        <v>692</v>
      </c>
      <c r="H15880" s="121" t="s">
        <v>76</v>
      </c>
      <c r="I15880" s="121" t="s">
        <v>30</v>
      </c>
      <c r="J15880" s="121" t="s">
        <v>31</v>
      </c>
      <c r="K15880" s="121" t="s">
        <v>584</v>
      </c>
      <c r="L15880" s="157" t="s">
        <v>32</v>
      </c>
      <c r="M15880" s="120" t="s">
        <v>78</v>
      </c>
    </row>
    <row r="15881" spans="1:15">
      <c r="A15881" s="116">
        <v>15881</v>
      </c>
      <c r="B15881" s="129">
        <v>44614</v>
      </c>
      <c r="D15881" s="120" t="s">
        <v>252</v>
      </c>
      <c r="E15881" s="120" t="s">
        <v>35376</v>
      </c>
      <c r="F15881" s="209" t="s">
        <v>579</v>
      </c>
      <c r="G15881" s="119" t="s">
        <v>1033</v>
      </c>
      <c r="H15881" s="121" t="s">
        <v>71</v>
      </c>
      <c r="I15881" s="121" t="s">
        <v>30</v>
      </c>
      <c r="J15881" s="121" t="s">
        <v>5018</v>
      </c>
      <c r="K15881" s="121" t="s">
        <v>584</v>
      </c>
      <c r="L15881" s="157" t="s">
        <v>32</v>
      </c>
      <c r="M15881" s="120" t="s">
        <v>78</v>
      </c>
    </row>
    <row r="15882" spans="1:15">
      <c r="A15882" s="116">
        <v>15882</v>
      </c>
      <c r="B15882" s="129">
        <v>44614</v>
      </c>
      <c r="D15882" s="120" t="s">
        <v>252</v>
      </c>
      <c r="E15882" s="120" t="s">
        <v>35377</v>
      </c>
      <c r="F15882" s="209" t="s">
        <v>579</v>
      </c>
      <c r="G15882" s="119" t="s">
        <v>8629</v>
      </c>
      <c r="H15882" s="121" t="s">
        <v>177</v>
      </c>
      <c r="I15882" s="121" t="s">
        <v>30</v>
      </c>
      <c r="J15882" s="121" t="s">
        <v>77</v>
      </c>
      <c r="K15882" s="121" t="s">
        <v>584</v>
      </c>
      <c r="L15882" s="157" t="s">
        <v>32</v>
      </c>
      <c r="M15882" s="120" t="s">
        <v>78</v>
      </c>
    </row>
    <row r="15883" spans="1:15">
      <c r="A15883" s="116">
        <v>15883</v>
      </c>
      <c r="B15883" s="129">
        <v>44614</v>
      </c>
      <c r="D15883" s="120" t="s">
        <v>252</v>
      </c>
      <c r="E15883" s="120" t="s">
        <v>35378</v>
      </c>
      <c r="F15883" s="209" t="s">
        <v>480</v>
      </c>
      <c r="G15883" s="119" t="s">
        <v>6493</v>
      </c>
      <c r="H15883" s="121" t="s">
        <v>1173</v>
      </c>
      <c r="I15883" s="121" t="s">
        <v>30</v>
      </c>
      <c r="J15883" s="121" t="s">
        <v>31</v>
      </c>
      <c r="K15883" s="121" t="s">
        <v>584</v>
      </c>
      <c r="L15883" s="157" t="s">
        <v>32</v>
      </c>
      <c r="M15883" s="120" t="s">
        <v>78</v>
      </c>
    </row>
    <row r="15884" spans="1:15">
      <c r="A15884" s="116">
        <v>15884</v>
      </c>
      <c r="B15884" s="129">
        <v>44615</v>
      </c>
      <c r="D15884" s="120" t="s">
        <v>252</v>
      </c>
      <c r="E15884" s="120" t="s">
        <v>35379</v>
      </c>
      <c r="F15884" s="209" t="s">
        <v>7636</v>
      </c>
      <c r="G15884" s="119" t="s">
        <v>11332</v>
      </c>
      <c r="H15884" s="121" t="s">
        <v>140</v>
      </c>
      <c r="I15884" s="121" t="s">
        <v>30</v>
      </c>
      <c r="J15884" s="121" t="s">
        <v>87</v>
      </c>
      <c r="K15884" s="121" t="s">
        <v>584</v>
      </c>
      <c r="L15884" s="157" t="s">
        <v>32</v>
      </c>
      <c r="M15884" s="120" t="s">
        <v>78</v>
      </c>
    </row>
    <row r="15885" spans="1:15">
      <c r="A15885" s="116">
        <v>15885</v>
      </c>
      <c r="B15885" s="129">
        <v>44615</v>
      </c>
      <c r="D15885" s="120" t="s">
        <v>252</v>
      </c>
      <c r="E15885" s="120" t="s">
        <v>35380</v>
      </c>
      <c r="F15885" s="209" t="s">
        <v>35381</v>
      </c>
      <c r="G15885" s="119" t="s">
        <v>8959</v>
      </c>
      <c r="H15885" s="121" t="s">
        <v>76</v>
      </c>
      <c r="I15885" s="121" t="s">
        <v>30</v>
      </c>
      <c r="J15885" s="121" t="s">
        <v>87</v>
      </c>
      <c r="K15885" s="121" t="s">
        <v>584</v>
      </c>
      <c r="L15885" s="157" t="s">
        <v>32</v>
      </c>
      <c r="M15885" s="120" t="s">
        <v>78</v>
      </c>
    </row>
    <row r="15886" spans="1:15" ht="27.6">
      <c r="A15886" s="116">
        <v>15886</v>
      </c>
      <c r="B15886" s="129">
        <v>44614</v>
      </c>
      <c r="D15886" s="120" t="s">
        <v>252</v>
      </c>
      <c r="E15886" s="120" t="s">
        <v>35382</v>
      </c>
      <c r="F15886" s="209" t="s">
        <v>35323</v>
      </c>
      <c r="G15886" s="119" t="s">
        <v>1537</v>
      </c>
      <c r="H15886" s="121" t="s">
        <v>71</v>
      </c>
      <c r="I15886" s="121" t="s">
        <v>30</v>
      </c>
      <c r="J15886" s="121" t="s">
        <v>77</v>
      </c>
      <c r="K15886" s="121" t="s">
        <v>584</v>
      </c>
      <c r="L15886" s="157" t="s">
        <v>32</v>
      </c>
      <c r="M15886" s="120" t="s">
        <v>33</v>
      </c>
      <c r="N15886" s="131">
        <v>44629</v>
      </c>
    </row>
    <row r="15887" spans="1:15">
      <c r="A15887" s="116">
        <v>15887</v>
      </c>
      <c r="B15887" s="129">
        <v>44614</v>
      </c>
      <c r="D15887" s="120" t="s">
        <v>252</v>
      </c>
      <c r="E15887" s="120" t="s">
        <v>35383</v>
      </c>
      <c r="F15887" s="209" t="s">
        <v>35384</v>
      </c>
      <c r="G15887" s="119" t="s">
        <v>35385</v>
      </c>
      <c r="H15887" s="121" t="s">
        <v>76</v>
      </c>
      <c r="I15887" s="121" t="s">
        <v>30</v>
      </c>
      <c r="J15887" s="121" t="s">
        <v>435</v>
      </c>
      <c r="K15887" s="121" t="s">
        <v>584</v>
      </c>
      <c r="L15887" s="157" t="s">
        <v>32</v>
      </c>
      <c r="M15887" s="120" t="s">
        <v>78</v>
      </c>
    </row>
    <row r="15888" spans="1:15">
      <c r="A15888" s="116">
        <v>15888</v>
      </c>
      <c r="B15888" s="129">
        <v>44614</v>
      </c>
      <c r="D15888" s="120" t="s">
        <v>252</v>
      </c>
      <c r="E15888" s="120" t="s">
        <v>35386</v>
      </c>
      <c r="F15888" s="209" t="s">
        <v>35387</v>
      </c>
      <c r="G15888" s="119" t="s">
        <v>1629</v>
      </c>
      <c r="H15888" s="121" t="s">
        <v>86</v>
      </c>
      <c r="I15888" s="121" t="s">
        <v>42</v>
      </c>
      <c r="J15888" s="121" t="s">
        <v>72</v>
      </c>
      <c r="K15888" s="121" t="s">
        <v>65</v>
      </c>
      <c r="L15888" s="157" t="s">
        <v>32</v>
      </c>
      <c r="M15888" s="120" t="s">
        <v>33</v>
      </c>
      <c r="N15888" s="131">
        <v>44615</v>
      </c>
    </row>
    <row r="15889" spans="1:14">
      <c r="A15889" s="116">
        <v>15889</v>
      </c>
      <c r="B15889" s="129">
        <v>44614</v>
      </c>
      <c r="D15889" s="120" t="s">
        <v>252</v>
      </c>
      <c r="E15889" s="120" t="s">
        <v>35388</v>
      </c>
      <c r="F15889" s="209" t="s">
        <v>21482</v>
      </c>
      <c r="G15889" s="119" t="s">
        <v>13846</v>
      </c>
      <c r="H15889" s="121" t="s">
        <v>76</v>
      </c>
      <c r="I15889" s="121" t="s">
        <v>42</v>
      </c>
      <c r="J15889" s="121" t="s">
        <v>319</v>
      </c>
      <c r="K15889" s="121" t="s">
        <v>65</v>
      </c>
      <c r="L15889" s="157" t="s">
        <v>32</v>
      </c>
      <c r="M15889" s="120" t="s">
        <v>33</v>
      </c>
      <c r="N15889" s="131">
        <v>44615</v>
      </c>
    </row>
    <row r="15890" spans="1:14" ht="27.6">
      <c r="A15890" s="116">
        <v>15890</v>
      </c>
      <c r="B15890" s="129">
        <v>44615</v>
      </c>
      <c r="D15890" s="120" t="s">
        <v>252</v>
      </c>
      <c r="E15890" s="120" t="s">
        <v>35389</v>
      </c>
      <c r="F15890" s="209" t="s">
        <v>35390</v>
      </c>
      <c r="G15890" s="119" t="s">
        <v>1033</v>
      </c>
      <c r="H15890" s="121" t="s">
        <v>71</v>
      </c>
      <c r="I15890" s="121" t="s">
        <v>30</v>
      </c>
      <c r="J15890" s="121" t="s">
        <v>7216</v>
      </c>
      <c r="K15890" s="121" t="s">
        <v>584</v>
      </c>
      <c r="L15890" s="157" t="s">
        <v>32</v>
      </c>
      <c r="M15890" s="120" t="s">
        <v>78</v>
      </c>
    </row>
    <row r="15891" spans="1:14">
      <c r="A15891" s="116">
        <v>15891</v>
      </c>
      <c r="B15891" s="129">
        <v>44614</v>
      </c>
      <c r="D15891" s="120" t="s">
        <v>252</v>
      </c>
      <c r="E15891" s="120" t="s">
        <v>35391</v>
      </c>
      <c r="F15891" s="209" t="s">
        <v>13203</v>
      </c>
      <c r="G15891" s="119" t="s">
        <v>1033</v>
      </c>
      <c r="H15891" s="121" t="s">
        <v>71</v>
      </c>
      <c r="I15891" s="121" t="s">
        <v>30</v>
      </c>
      <c r="J15891" s="121" t="s">
        <v>7142</v>
      </c>
      <c r="K15891" s="121" t="s">
        <v>584</v>
      </c>
      <c r="L15891" s="157" t="s">
        <v>32</v>
      </c>
      <c r="M15891" s="120" t="s">
        <v>78</v>
      </c>
    </row>
    <row r="15892" spans="1:14">
      <c r="A15892" s="116">
        <v>15892</v>
      </c>
      <c r="B15892" s="129">
        <v>44614</v>
      </c>
      <c r="D15892" s="120" t="s">
        <v>252</v>
      </c>
      <c r="E15892" s="120" t="s">
        <v>35392</v>
      </c>
      <c r="F15892" s="209" t="s">
        <v>579</v>
      </c>
      <c r="G15892" s="119" t="s">
        <v>5105</v>
      </c>
      <c r="H15892" s="121" t="s">
        <v>76</v>
      </c>
      <c r="I15892" s="121" t="s">
        <v>42</v>
      </c>
      <c r="J15892" s="121" t="s">
        <v>82</v>
      </c>
      <c r="K15892" s="121" t="s">
        <v>584</v>
      </c>
      <c r="L15892" s="157" t="s">
        <v>32</v>
      </c>
      <c r="M15892" s="120" t="s">
        <v>78</v>
      </c>
    </row>
    <row r="15893" spans="1:14">
      <c r="A15893" s="116">
        <v>15893</v>
      </c>
      <c r="B15893" s="129">
        <v>44615</v>
      </c>
      <c r="D15893" s="120" t="s">
        <v>252</v>
      </c>
      <c r="E15893" s="120" t="s">
        <v>35393</v>
      </c>
      <c r="F15893" s="209" t="s">
        <v>35394</v>
      </c>
      <c r="G15893" s="119" t="s">
        <v>35395</v>
      </c>
      <c r="H15893" s="121" t="s">
        <v>53</v>
      </c>
      <c r="I15893" s="121" t="s">
        <v>196</v>
      </c>
      <c r="J15893" s="121" t="s">
        <v>196</v>
      </c>
      <c r="K15893" s="121" t="s">
        <v>584</v>
      </c>
      <c r="L15893" s="157" t="s">
        <v>32</v>
      </c>
      <c r="M15893" s="120" t="s">
        <v>78</v>
      </c>
    </row>
    <row r="15894" spans="1:14">
      <c r="A15894" s="116">
        <v>15894</v>
      </c>
      <c r="B15894" s="129">
        <v>44614</v>
      </c>
      <c r="D15894" s="120" t="s">
        <v>252</v>
      </c>
      <c r="E15894" s="120" t="s">
        <v>35396</v>
      </c>
      <c r="F15894" s="209" t="s">
        <v>579</v>
      </c>
      <c r="G15894" s="119" t="s">
        <v>35397</v>
      </c>
      <c r="H15894" s="121" t="s">
        <v>53</v>
      </c>
      <c r="I15894" s="121" t="s">
        <v>42</v>
      </c>
      <c r="J15894" s="121" t="s">
        <v>72</v>
      </c>
      <c r="K15894" s="121" t="s">
        <v>584</v>
      </c>
      <c r="L15894" s="157" t="s">
        <v>32</v>
      </c>
      <c r="M15894" s="120" t="s">
        <v>78</v>
      </c>
    </row>
    <row r="15895" spans="1:14">
      <c r="A15895" s="116">
        <v>15895</v>
      </c>
      <c r="B15895" s="129">
        <v>44614</v>
      </c>
      <c r="D15895" s="120" t="s">
        <v>252</v>
      </c>
      <c r="E15895" s="120" t="s">
        <v>35398</v>
      </c>
      <c r="F15895" s="209" t="s">
        <v>579</v>
      </c>
      <c r="G15895" s="119" t="s">
        <v>20550</v>
      </c>
      <c r="H15895" s="121" t="s">
        <v>192</v>
      </c>
      <c r="I15895" s="121" t="s">
        <v>30</v>
      </c>
      <c r="J15895" s="121" t="s">
        <v>77</v>
      </c>
      <c r="K15895" s="121" t="s">
        <v>584</v>
      </c>
      <c r="L15895" s="157" t="s">
        <v>32</v>
      </c>
      <c r="M15895" s="120" t="s">
        <v>78</v>
      </c>
    </row>
    <row r="15896" spans="1:14" ht="14.4">
      <c r="A15896" s="116">
        <v>15896</v>
      </c>
      <c r="B15896" s="129">
        <v>44614</v>
      </c>
      <c r="D15896" s="120" t="s">
        <v>252</v>
      </c>
      <c r="E15896" t="s">
        <v>35399</v>
      </c>
      <c r="F15896" s="209" t="s">
        <v>579</v>
      </c>
      <c r="G15896" s="119" t="s">
        <v>593</v>
      </c>
      <c r="H15896" s="121" t="s">
        <v>344</v>
      </c>
      <c r="I15896" s="121" t="s">
        <v>42</v>
      </c>
      <c r="J15896" s="121" t="s">
        <v>246</v>
      </c>
      <c r="K15896" s="121" t="s">
        <v>584</v>
      </c>
      <c r="L15896" s="157" t="s">
        <v>32</v>
      </c>
      <c r="M15896" s="120" t="s">
        <v>78</v>
      </c>
    </row>
    <row r="15897" spans="1:14">
      <c r="A15897" s="116">
        <v>15897</v>
      </c>
      <c r="B15897" s="129">
        <v>44614</v>
      </c>
      <c r="D15897" s="120" t="s">
        <v>252</v>
      </c>
      <c r="E15897" s="120" t="s">
        <v>35400</v>
      </c>
      <c r="F15897" s="209" t="s">
        <v>35401</v>
      </c>
      <c r="G15897" s="119" t="s">
        <v>20676</v>
      </c>
      <c r="H15897" s="121" t="s">
        <v>160</v>
      </c>
      <c r="I15897" s="121" t="s">
        <v>42</v>
      </c>
      <c r="J15897" s="121" t="s">
        <v>43</v>
      </c>
      <c r="K15897" s="121" t="s">
        <v>584</v>
      </c>
      <c r="L15897" s="157" t="s">
        <v>32</v>
      </c>
      <c r="M15897" s="120" t="s">
        <v>33</v>
      </c>
      <c r="N15897" s="131">
        <v>44615</v>
      </c>
    </row>
    <row r="15898" spans="1:14">
      <c r="A15898" s="116">
        <v>15898</v>
      </c>
      <c r="B15898" s="129">
        <v>44614</v>
      </c>
      <c r="D15898" s="120" t="s">
        <v>252</v>
      </c>
      <c r="E15898" s="120" t="s">
        <v>35402</v>
      </c>
      <c r="F15898" s="209" t="s">
        <v>35029</v>
      </c>
      <c r="G15898" s="119" t="s">
        <v>35403</v>
      </c>
      <c r="H15898" s="121" t="s">
        <v>76</v>
      </c>
      <c r="I15898" s="121" t="s">
        <v>42</v>
      </c>
      <c r="J15898" s="121" t="s">
        <v>43</v>
      </c>
      <c r="K15898" s="121" t="s">
        <v>584</v>
      </c>
      <c r="L15898" s="157" t="s">
        <v>32</v>
      </c>
      <c r="M15898" s="120" t="s">
        <v>78</v>
      </c>
    </row>
    <row r="15899" spans="1:14">
      <c r="A15899" s="116">
        <v>15899</v>
      </c>
      <c r="B15899" s="129">
        <v>44614</v>
      </c>
      <c r="D15899" s="120" t="s">
        <v>252</v>
      </c>
      <c r="E15899" s="120" t="s">
        <v>35404</v>
      </c>
      <c r="F15899" s="209" t="s">
        <v>2893</v>
      </c>
      <c r="G15899" s="119" t="s">
        <v>857</v>
      </c>
      <c r="H15899" s="121" t="s">
        <v>29</v>
      </c>
      <c r="I15899" s="121" t="s">
        <v>196</v>
      </c>
      <c r="J15899" s="121" t="s">
        <v>196</v>
      </c>
      <c r="K15899" s="121" t="s">
        <v>584</v>
      </c>
      <c r="L15899" s="157" t="s">
        <v>32</v>
      </c>
      <c r="M15899" s="120" t="s">
        <v>33</v>
      </c>
      <c r="N15899" s="131">
        <v>44617</v>
      </c>
    </row>
    <row r="15900" spans="1:14">
      <c r="A15900" s="116">
        <v>15900</v>
      </c>
      <c r="B15900" s="129">
        <v>44614</v>
      </c>
      <c r="D15900" s="120" t="s">
        <v>252</v>
      </c>
      <c r="E15900" s="120" t="s">
        <v>35405</v>
      </c>
      <c r="F15900" s="209" t="s">
        <v>35406</v>
      </c>
      <c r="G15900" s="119" t="s">
        <v>13335</v>
      </c>
      <c r="H15900" s="121" t="s">
        <v>53</v>
      </c>
      <c r="I15900" s="121" t="s">
        <v>30</v>
      </c>
      <c r="J15900" s="121" t="s">
        <v>87</v>
      </c>
      <c r="K15900" s="121" t="s">
        <v>584</v>
      </c>
      <c r="L15900" s="157" t="s">
        <v>32</v>
      </c>
      <c r="M15900" s="120" t="s">
        <v>78</v>
      </c>
    </row>
    <row r="15901" spans="1:14">
      <c r="A15901" s="116">
        <v>15901</v>
      </c>
      <c r="B15901" s="129">
        <v>44614</v>
      </c>
      <c r="D15901" s="120" t="s">
        <v>252</v>
      </c>
      <c r="E15901" s="120" t="s">
        <v>35407</v>
      </c>
      <c r="F15901" s="209" t="s">
        <v>10820</v>
      </c>
      <c r="G15901" s="119" t="s">
        <v>35408</v>
      </c>
      <c r="H15901" s="121" t="s">
        <v>53</v>
      </c>
      <c r="I15901" s="121" t="s">
        <v>30</v>
      </c>
      <c r="J15901" s="121" t="s">
        <v>77</v>
      </c>
      <c r="K15901" s="121" t="s">
        <v>584</v>
      </c>
      <c r="L15901" s="157" t="s">
        <v>32</v>
      </c>
      <c r="M15901" s="120" t="s">
        <v>78</v>
      </c>
    </row>
    <row r="15902" spans="1:14">
      <c r="A15902" s="116">
        <v>15902</v>
      </c>
      <c r="B15902" s="129">
        <v>44615</v>
      </c>
      <c r="D15902" s="120" t="s">
        <v>252</v>
      </c>
      <c r="E15902" s="120" t="s">
        <v>35409</v>
      </c>
      <c r="F15902" s="209" t="s">
        <v>35410</v>
      </c>
      <c r="G15902" s="119" t="s">
        <v>35411</v>
      </c>
      <c r="H15902" s="121" t="s">
        <v>1173</v>
      </c>
      <c r="I15902" s="121" t="s">
        <v>30</v>
      </c>
      <c r="J15902" s="121" t="s">
        <v>5018</v>
      </c>
      <c r="K15902" s="121" t="s">
        <v>584</v>
      </c>
      <c r="L15902" s="157" t="s">
        <v>32</v>
      </c>
      <c r="M15902" s="120" t="s">
        <v>78</v>
      </c>
    </row>
    <row r="15903" spans="1:14">
      <c r="A15903" s="116">
        <v>15903</v>
      </c>
      <c r="B15903" s="129">
        <v>44614</v>
      </c>
      <c r="D15903" s="120" t="s">
        <v>252</v>
      </c>
      <c r="E15903" s="120" t="s">
        <v>35412</v>
      </c>
      <c r="F15903" s="209" t="s">
        <v>35413</v>
      </c>
      <c r="G15903" s="119" t="s">
        <v>35414</v>
      </c>
      <c r="H15903" s="121" t="s">
        <v>160</v>
      </c>
      <c r="I15903" s="121" t="s">
        <v>42</v>
      </c>
      <c r="J15903" s="121" t="s">
        <v>91</v>
      </c>
      <c r="K15903" s="121" t="s">
        <v>65</v>
      </c>
      <c r="L15903" s="157" t="s">
        <v>32</v>
      </c>
      <c r="M15903" s="120" t="s">
        <v>78</v>
      </c>
    </row>
    <row r="15904" spans="1:14">
      <c r="A15904" s="116">
        <v>15904</v>
      </c>
      <c r="B15904" s="129">
        <v>44614</v>
      </c>
      <c r="D15904" s="120" t="s">
        <v>252</v>
      </c>
      <c r="E15904" s="120" t="s">
        <v>35415</v>
      </c>
      <c r="F15904" s="209" t="s">
        <v>26303</v>
      </c>
      <c r="G15904" s="119" t="s">
        <v>19154</v>
      </c>
      <c r="H15904" s="121" t="s">
        <v>53</v>
      </c>
      <c r="I15904" s="121" t="s">
        <v>42</v>
      </c>
      <c r="J15904" s="121" t="s">
        <v>549</v>
      </c>
      <c r="K15904" s="121" t="s">
        <v>65</v>
      </c>
      <c r="L15904" s="157" t="s">
        <v>32</v>
      </c>
      <c r="M15904" s="120" t="s">
        <v>33</v>
      </c>
      <c r="N15904" s="131">
        <v>44615</v>
      </c>
    </row>
    <row r="15905" spans="1:15">
      <c r="A15905" s="116">
        <v>15905</v>
      </c>
      <c r="B15905" s="129">
        <v>44614</v>
      </c>
      <c r="D15905" s="120" t="s">
        <v>252</v>
      </c>
      <c r="E15905" s="120" t="s">
        <v>35416</v>
      </c>
      <c r="F15905" s="209" t="s">
        <v>10636</v>
      </c>
      <c r="G15905" s="119" t="s">
        <v>19154</v>
      </c>
      <c r="H15905" s="121" t="s">
        <v>53</v>
      </c>
      <c r="I15905" s="121" t="s">
        <v>42</v>
      </c>
      <c r="J15905" s="121" t="s">
        <v>549</v>
      </c>
      <c r="K15905" s="121" t="s">
        <v>584</v>
      </c>
      <c r="L15905" s="157" t="s">
        <v>32</v>
      </c>
      <c r="M15905" s="120" t="s">
        <v>78</v>
      </c>
    </row>
    <row r="15906" spans="1:15" ht="27.6">
      <c r="A15906" s="116">
        <v>15906</v>
      </c>
      <c r="B15906" s="129">
        <v>44614</v>
      </c>
      <c r="D15906" s="120" t="s">
        <v>580</v>
      </c>
      <c r="E15906" s="120" t="s">
        <v>35417</v>
      </c>
      <c r="F15906" s="209" t="s">
        <v>35418</v>
      </c>
      <c r="G15906" s="119" t="s">
        <v>5709</v>
      </c>
      <c r="H15906" s="121" t="s">
        <v>53</v>
      </c>
      <c r="I15906" s="121" t="s">
        <v>30</v>
      </c>
      <c r="J15906" s="121" t="s">
        <v>87</v>
      </c>
      <c r="K15906" s="121" t="s">
        <v>65</v>
      </c>
      <c r="L15906" s="157" t="s">
        <v>32</v>
      </c>
      <c r="M15906" s="120" t="s">
        <v>78</v>
      </c>
    </row>
    <row r="15907" spans="1:15">
      <c r="A15907" s="116">
        <v>15907</v>
      </c>
      <c r="B15907" s="129">
        <v>44614</v>
      </c>
      <c r="D15907" s="120" t="s">
        <v>580</v>
      </c>
      <c r="E15907" s="120" t="s">
        <v>35419</v>
      </c>
      <c r="F15907" s="209" t="s">
        <v>35420</v>
      </c>
      <c r="G15907" s="119" t="s">
        <v>1033</v>
      </c>
      <c r="H15907" s="121" t="s">
        <v>71</v>
      </c>
      <c r="I15907" s="121" t="s">
        <v>30</v>
      </c>
      <c r="J15907" s="121" t="s">
        <v>7142</v>
      </c>
      <c r="K15907" s="121" t="s">
        <v>65</v>
      </c>
      <c r="L15907" s="157" t="s">
        <v>32</v>
      </c>
      <c r="M15907" s="120" t="s">
        <v>33</v>
      </c>
      <c r="N15907" s="131">
        <v>44614</v>
      </c>
      <c r="O15907" s="131">
        <v>44655</v>
      </c>
    </row>
    <row r="15908" spans="1:15" ht="27.6">
      <c r="A15908" s="116">
        <v>15908</v>
      </c>
      <c r="B15908" s="129">
        <v>44614</v>
      </c>
      <c r="D15908" s="120" t="s">
        <v>580</v>
      </c>
      <c r="E15908" s="120" t="s">
        <v>35421</v>
      </c>
      <c r="F15908" s="209" t="s">
        <v>35422</v>
      </c>
      <c r="G15908" s="119" t="s">
        <v>35423</v>
      </c>
      <c r="H15908" s="121" t="s">
        <v>41</v>
      </c>
      <c r="I15908" s="121" t="s">
        <v>30</v>
      </c>
      <c r="J15908" s="121" t="s">
        <v>7271</v>
      </c>
      <c r="K15908" s="203" t="s">
        <v>65</v>
      </c>
      <c r="L15908" s="157" t="s">
        <v>32</v>
      </c>
      <c r="M15908" s="120" t="s">
        <v>78</v>
      </c>
    </row>
    <row r="15909" spans="1:15" ht="27.6">
      <c r="A15909" s="116">
        <v>15909</v>
      </c>
      <c r="B15909" s="129">
        <v>44614</v>
      </c>
      <c r="D15909" s="120" t="s">
        <v>580</v>
      </c>
      <c r="E15909" s="120" t="s">
        <v>35424</v>
      </c>
      <c r="F15909" s="209" t="s">
        <v>35425</v>
      </c>
      <c r="G15909" s="119" t="s">
        <v>12159</v>
      </c>
      <c r="H15909" s="121" t="s">
        <v>86</v>
      </c>
      <c r="I15909" s="121" t="s">
        <v>30</v>
      </c>
      <c r="J15909" s="121" t="s">
        <v>485</v>
      </c>
      <c r="K15909" s="121" t="s">
        <v>65</v>
      </c>
      <c r="L15909" s="157" t="s">
        <v>32</v>
      </c>
      <c r="M15909" s="120" t="s">
        <v>33</v>
      </c>
      <c r="N15909" s="131">
        <v>44615</v>
      </c>
      <c r="O15909" s="131">
        <v>44655</v>
      </c>
    </row>
    <row r="15910" spans="1:15">
      <c r="A15910" s="116">
        <v>15910</v>
      </c>
      <c r="B15910" s="129">
        <v>44614</v>
      </c>
      <c r="D15910" s="120" t="s">
        <v>580</v>
      </c>
      <c r="E15910" s="120" t="s">
        <v>35426</v>
      </c>
      <c r="F15910" s="209" t="s">
        <v>35427</v>
      </c>
      <c r="G15910" s="119" t="s">
        <v>35428</v>
      </c>
      <c r="H15910" s="121" t="s">
        <v>29</v>
      </c>
      <c r="I15910" s="121" t="s">
        <v>30</v>
      </c>
      <c r="J15910" s="121" t="s">
        <v>485</v>
      </c>
      <c r="K15910" s="121" t="s">
        <v>65</v>
      </c>
      <c r="L15910" s="157" t="s">
        <v>32</v>
      </c>
      <c r="M15910" s="120" t="s">
        <v>33</v>
      </c>
      <c r="N15910" s="131">
        <v>44614</v>
      </c>
      <c r="O15910" s="131">
        <v>44655</v>
      </c>
    </row>
    <row r="15911" spans="1:15" ht="27.6">
      <c r="A15911" s="116">
        <v>15911</v>
      </c>
      <c r="B15911" s="129">
        <v>44614</v>
      </c>
      <c r="D15911" s="120" t="s">
        <v>580</v>
      </c>
      <c r="E15911" s="120" t="s">
        <v>35429</v>
      </c>
      <c r="F15911" s="209" t="s">
        <v>35430</v>
      </c>
      <c r="G15911" s="119" t="s">
        <v>11426</v>
      </c>
      <c r="H15911" s="121" t="s">
        <v>41</v>
      </c>
      <c r="I15911" s="121" t="s">
        <v>30</v>
      </c>
      <c r="J15911" s="121" t="s">
        <v>87</v>
      </c>
      <c r="K15911" s="121" t="s">
        <v>65</v>
      </c>
      <c r="L15911" s="157" t="s">
        <v>32</v>
      </c>
      <c r="M15911" s="120" t="s">
        <v>78</v>
      </c>
    </row>
    <row r="15912" spans="1:15">
      <c r="A15912" s="116">
        <v>15912</v>
      </c>
      <c r="B15912" s="129">
        <v>44614</v>
      </c>
      <c r="D15912" s="120" t="s">
        <v>580</v>
      </c>
      <c r="E15912" s="120" t="s">
        <v>35431</v>
      </c>
      <c r="F15912" s="209" t="s">
        <v>35432</v>
      </c>
      <c r="G15912" s="119" t="s">
        <v>11780</v>
      </c>
      <c r="H15912" s="121" t="s">
        <v>41</v>
      </c>
      <c r="I15912" s="121" t="s">
        <v>30</v>
      </c>
      <c r="J15912" s="121" t="s">
        <v>77</v>
      </c>
      <c r="K15912" s="121" t="s">
        <v>65</v>
      </c>
      <c r="L15912" s="157" t="s">
        <v>32</v>
      </c>
      <c r="M15912" s="120" t="s">
        <v>78</v>
      </c>
    </row>
    <row r="15913" spans="1:15">
      <c r="A15913" s="116">
        <v>15913</v>
      </c>
      <c r="B15913" s="129">
        <v>44614</v>
      </c>
      <c r="D15913" s="120" t="s">
        <v>580</v>
      </c>
      <c r="E15913" s="120" t="s">
        <v>35433</v>
      </c>
      <c r="F15913" s="209" t="s">
        <v>35434</v>
      </c>
      <c r="G15913" s="119" t="s">
        <v>35435</v>
      </c>
      <c r="H15913" s="121" t="s">
        <v>29</v>
      </c>
      <c r="I15913" s="121" t="s">
        <v>30</v>
      </c>
      <c r="J15913" s="121" t="s">
        <v>3749</v>
      </c>
      <c r="K15913" s="121" t="s">
        <v>584</v>
      </c>
      <c r="L15913" s="157" t="s">
        <v>32</v>
      </c>
      <c r="M15913" s="120" t="s">
        <v>78</v>
      </c>
    </row>
    <row r="15914" spans="1:15" ht="27.6">
      <c r="A15914" s="116">
        <v>15914</v>
      </c>
      <c r="B15914" s="129">
        <v>44614</v>
      </c>
      <c r="D15914" s="120" t="s">
        <v>580</v>
      </c>
      <c r="E15914" s="120" t="s">
        <v>35436</v>
      </c>
      <c r="F15914" s="209" t="s">
        <v>35437</v>
      </c>
      <c r="G15914" s="119" t="s">
        <v>6190</v>
      </c>
      <c r="H15914" s="121" t="s">
        <v>86</v>
      </c>
      <c r="I15914" s="121" t="s">
        <v>30</v>
      </c>
      <c r="J15914" s="121" t="s">
        <v>3886</v>
      </c>
      <c r="K15914" s="121" t="s">
        <v>65</v>
      </c>
      <c r="L15914" s="157" t="s">
        <v>32</v>
      </c>
      <c r="M15914" s="120" t="s">
        <v>78</v>
      </c>
    </row>
    <row r="15915" spans="1:15">
      <c r="A15915" s="116">
        <v>15915</v>
      </c>
      <c r="B15915" s="129">
        <v>44614</v>
      </c>
      <c r="D15915" s="120" t="s">
        <v>580</v>
      </c>
      <c r="E15915" s="120" t="s">
        <v>35438</v>
      </c>
      <c r="F15915" s="209" t="s">
        <v>469</v>
      </c>
      <c r="G15915" s="119" t="s">
        <v>30056</v>
      </c>
      <c r="H15915" s="121" t="s">
        <v>97</v>
      </c>
      <c r="I15915" s="121" t="s">
        <v>30</v>
      </c>
      <c r="J15915" s="121" t="s">
        <v>77</v>
      </c>
      <c r="K15915" s="121" t="s">
        <v>65</v>
      </c>
      <c r="L15915" s="157" t="s">
        <v>32</v>
      </c>
      <c r="M15915" s="120" t="s">
        <v>78</v>
      </c>
    </row>
    <row r="15916" spans="1:15">
      <c r="A15916" s="116">
        <v>15916</v>
      </c>
      <c r="B15916" s="129">
        <v>44614</v>
      </c>
      <c r="D15916" s="120" t="s">
        <v>580</v>
      </c>
      <c r="E15916" s="120" t="s">
        <v>35439</v>
      </c>
      <c r="F15916" s="209" t="s">
        <v>10260</v>
      </c>
      <c r="G15916" s="119" t="s">
        <v>6468</v>
      </c>
      <c r="H15916" s="121" t="s">
        <v>86</v>
      </c>
      <c r="I15916" s="121" t="s">
        <v>30</v>
      </c>
      <c r="J15916" s="121" t="s">
        <v>7280</v>
      </c>
      <c r="K15916" s="121" t="s">
        <v>65</v>
      </c>
      <c r="L15916" s="157" t="s">
        <v>32</v>
      </c>
      <c r="M15916" s="120" t="s">
        <v>78</v>
      </c>
    </row>
    <row r="15917" spans="1:15">
      <c r="A15917" s="116">
        <v>15917</v>
      </c>
      <c r="B15917" s="129">
        <v>44614</v>
      </c>
      <c r="D15917" s="120" t="s">
        <v>580</v>
      </c>
      <c r="E15917" s="120" t="s">
        <v>35440</v>
      </c>
      <c r="F15917" s="209" t="s">
        <v>10485</v>
      </c>
      <c r="G15917" s="119" t="s">
        <v>35441</v>
      </c>
      <c r="H15917" s="121" t="s">
        <v>192</v>
      </c>
      <c r="I15917" s="121" t="s">
        <v>30</v>
      </c>
      <c r="J15917" s="121" t="s">
        <v>77</v>
      </c>
      <c r="K15917" s="121" t="s">
        <v>584</v>
      </c>
      <c r="L15917" s="157" t="s">
        <v>32</v>
      </c>
      <c r="M15917" s="120" t="s">
        <v>78</v>
      </c>
    </row>
    <row r="15918" spans="1:15">
      <c r="A15918" s="116">
        <v>15918</v>
      </c>
      <c r="B15918" s="129">
        <v>44614</v>
      </c>
      <c r="D15918" s="120" t="s">
        <v>580</v>
      </c>
      <c r="E15918" s="120" t="s">
        <v>35442</v>
      </c>
      <c r="F15918" s="209" t="s">
        <v>35443</v>
      </c>
      <c r="G15918" s="119" t="s">
        <v>6159</v>
      </c>
      <c r="H15918" s="121" t="s">
        <v>53</v>
      </c>
      <c r="I15918" s="121" t="s">
        <v>30</v>
      </c>
      <c r="J15918" s="121" t="s">
        <v>6396</v>
      </c>
      <c r="K15918" s="121" t="s">
        <v>584</v>
      </c>
      <c r="L15918" s="157" t="s">
        <v>32</v>
      </c>
      <c r="M15918" s="120" t="s">
        <v>78</v>
      </c>
    </row>
    <row r="15919" spans="1:15" ht="27.6">
      <c r="A15919" s="116">
        <v>15919</v>
      </c>
      <c r="B15919" s="129">
        <v>44614</v>
      </c>
      <c r="D15919" s="120" t="s">
        <v>580</v>
      </c>
      <c r="E15919" s="120" t="s">
        <v>35444</v>
      </c>
      <c r="F15919" s="209" t="s">
        <v>35445</v>
      </c>
      <c r="G15919" s="119" t="s">
        <v>35446</v>
      </c>
      <c r="H15919" s="121" t="s">
        <v>140</v>
      </c>
      <c r="I15919" s="121" t="s">
        <v>30</v>
      </c>
      <c r="J15919" s="121" t="s">
        <v>87</v>
      </c>
      <c r="K15919" s="121" t="s">
        <v>65</v>
      </c>
      <c r="L15919" s="157" t="s">
        <v>32</v>
      </c>
      <c r="M15919" s="120" t="s">
        <v>78</v>
      </c>
    </row>
    <row r="15920" spans="1:15" ht="27.6">
      <c r="A15920" s="116">
        <v>15920</v>
      </c>
      <c r="B15920" s="129">
        <v>44614</v>
      </c>
      <c r="D15920" s="120" t="s">
        <v>580</v>
      </c>
      <c r="E15920" s="120" t="s">
        <v>35447</v>
      </c>
      <c r="F15920" s="209" t="s">
        <v>35448</v>
      </c>
      <c r="G15920" s="119" t="s">
        <v>35449</v>
      </c>
      <c r="H15920" s="121" t="s">
        <v>29</v>
      </c>
      <c r="I15920" s="121" t="s">
        <v>30</v>
      </c>
      <c r="J15920" s="121" t="s">
        <v>485</v>
      </c>
      <c r="K15920" s="121" t="s">
        <v>65</v>
      </c>
      <c r="L15920" s="157" t="s">
        <v>32</v>
      </c>
      <c r="M15920" s="120" t="s">
        <v>78</v>
      </c>
    </row>
    <row r="15921" spans="1:19">
      <c r="A15921" s="116">
        <v>15921</v>
      </c>
      <c r="B15921" s="129">
        <v>44614</v>
      </c>
      <c r="D15921" s="120" t="s">
        <v>580</v>
      </c>
      <c r="E15921" s="120" t="s">
        <v>35450</v>
      </c>
      <c r="F15921" s="209" t="s">
        <v>469</v>
      </c>
      <c r="G15921" s="119" t="s">
        <v>24228</v>
      </c>
      <c r="H15921" s="121" t="s">
        <v>29</v>
      </c>
      <c r="I15921" s="121" t="s">
        <v>30</v>
      </c>
      <c r="J15921" s="121" t="s">
        <v>485</v>
      </c>
      <c r="K15921" s="121" t="s">
        <v>65</v>
      </c>
      <c r="L15921" s="157" t="s">
        <v>32</v>
      </c>
      <c r="M15921" s="120" t="s">
        <v>33</v>
      </c>
      <c r="N15921" s="131">
        <v>44617</v>
      </c>
      <c r="O15921" s="131">
        <v>44655</v>
      </c>
    </row>
    <row r="15922" spans="1:19">
      <c r="A15922" s="116">
        <v>15922</v>
      </c>
      <c r="B15922" s="129">
        <v>44614</v>
      </c>
      <c r="D15922" s="120" t="s">
        <v>580</v>
      </c>
      <c r="E15922" s="120" t="s">
        <v>35451</v>
      </c>
      <c r="F15922" s="209" t="s">
        <v>1156</v>
      </c>
      <c r="G15922" s="119" t="s">
        <v>35452</v>
      </c>
      <c r="H15922" s="121" t="s">
        <v>192</v>
      </c>
      <c r="I15922" s="121" t="s">
        <v>42</v>
      </c>
      <c r="J15922" s="121" t="s">
        <v>72</v>
      </c>
      <c r="K15922" s="121" t="s">
        <v>65</v>
      </c>
      <c r="L15922" s="157" t="s">
        <v>32</v>
      </c>
      <c r="M15922" s="120" t="s">
        <v>78</v>
      </c>
    </row>
    <row r="15923" spans="1:19">
      <c r="A15923" s="116">
        <v>15923</v>
      </c>
      <c r="B15923" s="129">
        <v>44614</v>
      </c>
      <c r="D15923" s="120" t="s">
        <v>580</v>
      </c>
      <c r="E15923" s="120" t="s">
        <v>35453</v>
      </c>
      <c r="F15923" s="209" t="s">
        <v>12106</v>
      </c>
      <c r="G15923" s="119" t="s">
        <v>35454</v>
      </c>
      <c r="H15923" s="121" t="s">
        <v>53</v>
      </c>
      <c r="I15923" s="121" t="s">
        <v>30</v>
      </c>
      <c r="J15923" s="121" t="s">
        <v>7271</v>
      </c>
      <c r="K15923" s="121" t="s">
        <v>65</v>
      </c>
      <c r="L15923" s="157" t="s">
        <v>32</v>
      </c>
      <c r="M15923" s="120" t="s">
        <v>78</v>
      </c>
    </row>
    <row r="15924" spans="1:19">
      <c r="A15924" s="116">
        <v>15924</v>
      </c>
      <c r="B15924" s="129">
        <v>44614</v>
      </c>
      <c r="D15924" s="120" t="s">
        <v>580</v>
      </c>
      <c r="E15924" s="120" t="s">
        <v>35455</v>
      </c>
      <c r="F15924" s="209" t="s">
        <v>7547</v>
      </c>
      <c r="G15924" s="119" t="s">
        <v>6468</v>
      </c>
      <c r="H15924" s="121" t="s">
        <v>86</v>
      </c>
      <c r="I15924" s="121" t="s">
        <v>30</v>
      </c>
      <c r="J15924" s="121" t="s">
        <v>11166</v>
      </c>
      <c r="K15924" s="121" t="s">
        <v>65</v>
      </c>
      <c r="L15924" s="157" t="s">
        <v>32</v>
      </c>
      <c r="M15924" s="120" t="s">
        <v>33</v>
      </c>
      <c r="N15924" s="131">
        <v>44628</v>
      </c>
      <c r="O15924" s="131">
        <v>44628</v>
      </c>
      <c r="S15924" s="120" t="s">
        <v>92</v>
      </c>
    </row>
    <row r="15925" spans="1:19" ht="27.6">
      <c r="A15925" s="116">
        <v>15925</v>
      </c>
      <c r="B15925" s="129">
        <v>44614</v>
      </c>
      <c r="D15925" s="120" t="s">
        <v>580</v>
      </c>
      <c r="E15925" s="120" t="s">
        <v>35456</v>
      </c>
      <c r="F15925" s="209" t="s">
        <v>35457</v>
      </c>
      <c r="G15925" s="119" t="s">
        <v>26698</v>
      </c>
      <c r="H15925" s="121" t="s">
        <v>53</v>
      </c>
      <c r="I15925" s="121" t="s">
        <v>30</v>
      </c>
      <c r="J15925" s="121" t="s">
        <v>87</v>
      </c>
      <c r="K15925" s="121" t="s">
        <v>65</v>
      </c>
      <c r="L15925" s="157" t="s">
        <v>32</v>
      </c>
      <c r="M15925" s="120" t="s">
        <v>78</v>
      </c>
    </row>
    <row r="15926" spans="1:19">
      <c r="A15926" s="116">
        <v>15926</v>
      </c>
      <c r="B15926" s="129">
        <v>44614</v>
      </c>
      <c r="D15926" s="120" t="s">
        <v>580</v>
      </c>
      <c r="E15926" s="120" t="s">
        <v>35458</v>
      </c>
      <c r="F15926" s="209" t="s">
        <v>35459</v>
      </c>
      <c r="G15926" s="119" t="s">
        <v>35460</v>
      </c>
      <c r="H15926" s="121" t="s">
        <v>29</v>
      </c>
      <c r="I15926" s="121" t="s">
        <v>30</v>
      </c>
      <c r="J15926" s="121" t="s">
        <v>1540</v>
      </c>
      <c r="K15926" s="121" t="s">
        <v>65</v>
      </c>
      <c r="L15926" s="157" t="s">
        <v>32</v>
      </c>
      <c r="M15926" s="120" t="s">
        <v>33</v>
      </c>
      <c r="N15926" s="131">
        <v>44614</v>
      </c>
    </row>
    <row r="15927" spans="1:19">
      <c r="A15927" s="116">
        <v>15927</v>
      </c>
      <c r="B15927" s="129">
        <v>44614</v>
      </c>
      <c r="D15927" s="120" t="s">
        <v>580</v>
      </c>
      <c r="E15927" s="120" t="s">
        <v>35461</v>
      </c>
      <c r="F15927" s="209" t="s">
        <v>35462</v>
      </c>
      <c r="G15927" s="119" t="s">
        <v>35463</v>
      </c>
      <c r="H15927" s="121" t="s">
        <v>160</v>
      </c>
      <c r="I15927" s="121" t="s">
        <v>30</v>
      </c>
      <c r="J15927" s="121" t="s">
        <v>87</v>
      </c>
      <c r="K15927" s="121" t="s">
        <v>65</v>
      </c>
      <c r="L15927" s="157" t="s">
        <v>32</v>
      </c>
      <c r="M15927" s="120" t="s">
        <v>78</v>
      </c>
    </row>
    <row r="15928" spans="1:19">
      <c r="A15928" s="116">
        <v>15928</v>
      </c>
      <c r="B15928" s="129">
        <v>44614</v>
      </c>
      <c r="D15928" s="120" t="s">
        <v>580</v>
      </c>
      <c r="E15928" s="120" t="s">
        <v>35464</v>
      </c>
      <c r="F15928" s="209" t="s">
        <v>19509</v>
      </c>
      <c r="G15928" s="119" t="s">
        <v>35465</v>
      </c>
      <c r="H15928" s="121" t="s">
        <v>41</v>
      </c>
      <c r="I15928" s="121" t="s">
        <v>30</v>
      </c>
      <c r="J15928" s="121" t="s">
        <v>87</v>
      </c>
      <c r="K15928" s="121" t="s">
        <v>65</v>
      </c>
      <c r="L15928" s="157" t="s">
        <v>32</v>
      </c>
      <c r="M15928" s="120" t="s">
        <v>78</v>
      </c>
    </row>
    <row r="15929" spans="1:19">
      <c r="A15929" s="116">
        <v>15929</v>
      </c>
      <c r="B15929" s="129">
        <v>44614</v>
      </c>
      <c r="D15929" s="120" t="s">
        <v>580</v>
      </c>
      <c r="E15929" s="120" t="s">
        <v>35466</v>
      </c>
      <c r="F15929" s="209" t="s">
        <v>35467</v>
      </c>
      <c r="G15929" s="119" t="s">
        <v>35468</v>
      </c>
      <c r="H15929" s="121" t="s">
        <v>53</v>
      </c>
      <c r="I15929" s="121" t="s">
        <v>30</v>
      </c>
      <c r="J15929" s="121" t="s">
        <v>5018</v>
      </c>
      <c r="K15929" s="121" t="s">
        <v>65</v>
      </c>
      <c r="L15929" s="157" t="s">
        <v>32</v>
      </c>
      <c r="M15929" s="120" t="s">
        <v>78</v>
      </c>
    </row>
    <row r="15930" spans="1:19">
      <c r="A15930" s="116">
        <v>15930</v>
      </c>
      <c r="B15930" s="129">
        <v>44614</v>
      </c>
      <c r="D15930" s="120" t="s">
        <v>580</v>
      </c>
      <c r="E15930" s="120" t="s">
        <v>35469</v>
      </c>
      <c r="F15930" s="209" t="s">
        <v>35470</v>
      </c>
      <c r="G15930" s="119" t="s">
        <v>28587</v>
      </c>
      <c r="H15930" s="121" t="s">
        <v>86</v>
      </c>
      <c r="I15930" s="121" t="s">
        <v>30</v>
      </c>
      <c r="J15930" s="121" t="s">
        <v>7610</v>
      </c>
      <c r="K15930" s="121" t="s">
        <v>65</v>
      </c>
      <c r="L15930" s="157" t="s">
        <v>32</v>
      </c>
      <c r="M15930" s="120" t="s">
        <v>78</v>
      </c>
    </row>
    <row r="15931" spans="1:19">
      <c r="A15931" s="116">
        <v>15931</v>
      </c>
      <c r="B15931" s="129">
        <v>44614</v>
      </c>
      <c r="D15931" s="120" t="s">
        <v>580</v>
      </c>
      <c r="E15931" s="120" t="s">
        <v>35471</v>
      </c>
      <c r="F15931" s="209" t="s">
        <v>26303</v>
      </c>
      <c r="G15931" s="119" t="s">
        <v>35472</v>
      </c>
      <c r="H15931" s="121" t="s">
        <v>97</v>
      </c>
      <c r="I15931" s="121" t="s">
        <v>42</v>
      </c>
      <c r="J15931" s="121" t="s">
        <v>72</v>
      </c>
      <c r="K15931" s="121" t="s">
        <v>65</v>
      </c>
      <c r="L15931" s="157" t="s">
        <v>32</v>
      </c>
      <c r="M15931" s="120" t="s">
        <v>33</v>
      </c>
      <c r="N15931" s="131">
        <v>44614</v>
      </c>
      <c r="S15931" s="120" t="s">
        <v>92</v>
      </c>
    </row>
    <row r="15932" spans="1:19">
      <c r="A15932" s="116">
        <v>15932</v>
      </c>
      <c r="B15932" s="129">
        <v>44614</v>
      </c>
      <c r="D15932" s="120" t="s">
        <v>580</v>
      </c>
      <c r="E15932" s="120" t="s">
        <v>35473</v>
      </c>
      <c r="F15932" s="209" t="s">
        <v>35474</v>
      </c>
      <c r="G15932" s="119" t="s">
        <v>35475</v>
      </c>
      <c r="H15932" s="121" t="s">
        <v>29</v>
      </c>
      <c r="I15932" s="121" t="s">
        <v>30</v>
      </c>
      <c r="J15932" s="121" t="s">
        <v>7131</v>
      </c>
      <c r="K15932" s="121" t="s">
        <v>65</v>
      </c>
      <c r="L15932" s="157" t="s">
        <v>32</v>
      </c>
      <c r="M15932" s="120" t="s">
        <v>78</v>
      </c>
    </row>
    <row r="15933" spans="1:19" ht="27.6">
      <c r="A15933" s="116">
        <v>15933</v>
      </c>
      <c r="B15933" s="129">
        <v>44614</v>
      </c>
      <c r="D15933" s="120" t="s">
        <v>580</v>
      </c>
      <c r="E15933" s="120" t="s">
        <v>35476</v>
      </c>
      <c r="F15933" s="209" t="s">
        <v>35477</v>
      </c>
      <c r="G15933" s="119" t="s">
        <v>8917</v>
      </c>
      <c r="H15933" s="121" t="s">
        <v>11315</v>
      </c>
      <c r="I15933" s="121" t="s">
        <v>30</v>
      </c>
      <c r="J15933" s="121" t="s">
        <v>5018</v>
      </c>
      <c r="K15933" s="121" t="s">
        <v>65</v>
      </c>
      <c r="L15933" s="157" t="s">
        <v>32</v>
      </c>
      <c r="M15933" s="120" t="s">
        <v>78</v>
      </c>
    </row>
    <row r="15934" spans="1:19" ht="27.6">
      <c r="A15934" s="116">
        <v>15934</v>
      </c>
      <c r="B15934" s="129">
        <v>44614</v>
      </c>
      <c r="D15934" s="120" t="s">
        <v>580</v>
      </c>
      <c r="E15934" s="120" t="s">
        <v>35478</v>
      </c>
      <c r="F15934" s="209" t="s">
        <v>35479</v>
      </c>
      <c r="G15934" s="119" t="s">
        <v>21375</v>
      </c>
      <c r="H15934" s="121" t="s">
        <v>192</v>
      </c>
      <c r="I15934" s="121" t="s">
        <v>30</v>
      </c>
      <c r="J15934" s="121" t="s">
        <v>7087</v>
      </c>
      <c r="K15934" s="121" t="s">
        <v>65</v>
      </c>
      <c r="L15934" s="157" t="s">
        <v>32</v>
      </c>
      <c r="M15934" s="120" t="s">
        <v>33</v>
      </c>
      <c r="N15934" s="131">
        <v>44615</v>
      </c>
      <c r="O15934" s="131">
        <v>44655</v>
      </c>
    </row>
    <row r="15935" spans="1:19" ht="27.6">
      <c r="A15935" s="116">
        <v>15935</v>
      </c>
      <c r="B15935" s="129">
        <v>44614</v>
      </c>
      <c r="D15935" s="120" t="s">
        <v>580</v>
      </c>
      <c r="E15935" s="120" t="s">
        <v>35480</v>
      </c>
      <c r="F15935" s="209" t="s">
        <v>35481</v>
      </c>
      <c r="G15935" s="119" t="s">
        <v>5709</v>
      </c>
      <c r="H15935" s="121" t="s">
        <v>53</v>
      </c>
      <c r="I15935" s="121" t="s">
        <v>30</v>
      </c>
      <c r="J15935" s="121" t="s">
        <v>87</v>
      </c>
      <c r="K15935" s="121" t="s">
        <v>65</v>
      </c>
      <c r="L15935" s="157" t="s">
        <v>32</v>
      </c>
      <c r="M15935" s="120" t="s">
        <v>33</v>
      </c>
      <c r="N15935" s="131">
        <v>44615</v>
      </c>
      <c r="O15935" s="131">
        <v>44655</v>
      </c>
    </row>
    <row r="15936" spans="1:19">
      <c r="A15936" s="116">
        <v>15936</v>
      </c>
      <c r="B15936" s="129">
        <v>44615</v>
      </c>
      <c r="D15936" s="120" t="s">
        <v>580</v>
      </c>
      <c r="E15936" s="120" t="s">
        <v>35482</v>
      </c>
      <c r="F15936" s="209" t="s">
        <v>11910</v>
      </c>
      <c r="G15936" s="119" t="s">
        <v>35483</v>
      </c>
      <c r="H15936" s="121" t="s">
        <v>53</v>
      </c>
      <c r="I15936" s="121" t="s">
        <v>30</v>
      </c>
      <c r="J15936" s="121" t="s">
        <v>5018</v>
      </c>
      <c r="K15936" s="121" t="s">
        <v>65</v>
      </c>
      <c r="L15936" s="157" t="s">
        <v>32</v>
      </c>
      <c r="M15936" s="120" t="s">
        <v>184</v>
      </c>
      <c r="N15936" s="131">
        <v>44615</v>
      </c>
      <c r="O15936" s="131">
        <v>44622</v>
      </c>
    </row>
    <row r="15937" spans="1:15">
      <c r="A15937" s="116">
        <v>15937</v>
      </c>
      <c r="B15937" s="129">
        <v>44520</v>
      </c>
      <c r="D15937" s="120" t="s">
        <v>37</v>
      </c>
      <c r="E15937" s="120" t="s">
        <v>35484</v>
      </c>
      <c r="F15937" s="209" t="s">
        <v>35485</v>
      </c>
      <c r="G15937" s="119" t="s">
        <v>523</v>
      </c>
      <c r="H15937" s="121" t="s">
        <v>53</v>
      </c>
      <c r="I15937" s="121" t="s">
        <v>42</v>
      </c>
      <c r="J15937" s="121" t="s">
        <v>72</v>
      </c>
      <c r="K15937" s="121" t="s">
        <v>65</v>
      </c>
      <c r="L15937" s="157" t="s">
        <v>32</v>
      </c>
      <c r="M15937" s="120" t="s">
        <v>33</v>
      </c>
      <c r="N15937" s="131">
        <v>44525</v>
      </c>
      <c r="O15937" s="131">
        <v>44614</v>
      </c>
    </row>
    <row r="15938" spans="1:15">
      <c r="A15938" s="116">
        <v>15938</v>
      </c>
      <c r="B15938" s="129">
        <v>44501</v>
      </c>
      <c r="D15938" s="120" t="s">
        <v>37</v>
      </c>
      <c r="E15938" s="120" t="s">
        <v>35486</v>
      </c>
      <c r="F15938" s="209" t="s">
        <v>8168</v>
      </c>
      <c r="G15938" s="119" t="s">
        <v>14709</v>
      </c>
      <c r="H15938" s="121" t="s">
        <v>41</v>
      </c>
      <c r="I15938" s="121" t="s">
        <v>30</v>
      </c>
      <c r="J15938" s="121" t="s">
        <v>7142</v>
      </c>
      <c r="K15938" s="121" t="s">
        <v>65</v>
      </c>
      <c r="L15938" s="157" t="s">
        <v>32</v>
      </c>
      <c r="M15938" s="120" t="s">
        <v>33</v>
      </c>
      <c r="N15938" s="131">
        <v>44509</v>
      </c>
      <c r="O15938" s="131">
        <v>44614</v>
      </c>
    </row>
    <row r="15939" spans="1:15">
      <c r="A15939" s="116">
        <v>15939</v>
      </c>
      <c r="B15939" s="129">
        <v>44614</v>
      </c>
      <c r="D15939" s="120" t="s">
        <v>37</v>
      </c>
      <c r="E15939" s="120" t="s">
        <v>35487</v>
      </c>
      <c r="F15939" s="209" t="s">
        <v>35488</v>
      </c>
      <c r="G15939" s="119" t="s">
        <v>35489</v>
      </c>
      <c r="H15939" s="121" t="s">
        <v>53</v>
      </c>
      <c r="I15939" s="121" t="s">
        <v>30</v>
      </c>
      <c r="J15939" s="121" t="s">
        <v>838</v>
      </c>
      <c r="K15939" s="121" t="s">
        <v>65</v>
      </c>
      <c r="L15939" s="157" t="s">
        <v>32</v>
      </c>
      <c r="M15939" s="120" t="s">
        <v>33</v>
      </c>
      <c r="N15939" s="131" t="s">
        <v>35346</v>
      </c>
    </row>
    <row r="15940" spans="1:15">
      <c r="A15940" s="116">
        <v>15940</v>
      </c>
      <c r="B15940" s="129">
        <v>44614</v>
      </c>
      <c r="D15940" s="120" t="s">
        <v>37</v>
      </c>
      <c r="E15940" s="120" t="s">
        <v>35490</v>
      </c>
      <c r="F15940" s="209" t="s">
        <v>2932</v>
      </c>
      <c r="G15940" s="119" t="s">
        <v>26385</v>
      </c>
      <c r="H15940" s="121" t="s">
        <v>53</v>
      </c>
      <c r="I15940" s="121" t="s">
        <v>30</v>
      </c>
      <c r="J15940" s="121" t="s">
        <v>7234</v>
      </c>
      <c r="L15940" s="157" t="s">
        <v>32</v>
      </c>
    </row>
    <row r="15941" spans="1:15" ht="27.6">
      <c r="A15941" s="116">
        <v>15941</v>
      </c>
      <c r="B15941" s="129">
        <v>44614</v>
      </c>
      <c r="D15941" s="120" t="s">
        <v>34132</v>
      </c>
      <c r="E15941" s="120" t="s">
        <v>35491</v>
      </c>
      <c r="F15941" s="209" t="s">
        <v>35492</v>
      </c>
      <c r="G15941" s="119" t="s">
        <v>15100</v>
      </c>
      <c r="H15941" s="121" t="s">
        <v>53</v>
      </c>
      <c r="I15941" s="121" t="s">
        <v>42</v>
      </c>
      <c r="J15941" s="121" t="s">
        <v>82</v>
      </c>
      <c r="K15941" s="121" t="s">
        <v>65</v>
      </c>
      <c r="L15941" s="157" t="s">
        <v>32</v>
      </c>
      <c r="M15941" s="120" t="s">
        <v>78</v>
      </c>
    </row>
    <row r="15942" spans="1:15">
      <c r="A15942" s="116">
        <v>15942</v>
      </c>
      <c r="B15942" s="129">
        <v>44614</v>
      </c>
      <c r="D15942" s="120" t="s">
        <v>34132</v>
      </c>
      <c r="E15942" s="120" t="s">
        <v>35493</v>
      </c>
      <c r="F15942" s="209" t="s">
        <v>35494</v>
      </c>
      <c r="G15942" s="119" t="s">
        <v>35495</v>
      </c>
      <c r="H15942" s="121" t="s">
        <v>48</v>
      </c>
      <c r="I15942" s="121" t="s">
        <v>30</v>
      </c>
      <c r="J15942" s="121" t="s">
        <v>35496</v>
      </c>
      <c r="K15942" s="121" t="s">
        <v>65</v>
      </c>
      <c r="L15942" s="157" t="s">
        <v>32</v>
      </c>
      <c r="M15942" s="120" t="s">
        <v>78</v>
      </c>
    </row>
    <row r="15943" spans="1:15" ht="27.6">
      <c r="A15943" s="116">
        <v>15943</v>
      </c>
      <c r="B15943" s="129">
        <v>44614</v>
      </c>
      <c r="D15943" s="120" t="s">
        <v>34132</v>
      </c>
      <c r="E15943" s="120" t="s">
        <v>35497</v>
      </c>
      <c r="F15943" s="209" t="s">
        <v>35498</v>
      </c>
      <c r="G15943" s="119" t="s">
        <v>9110</v>
      </c>
      <c r="H15943" s="121" t="s">
        <v>41</v>
      </c>
      <c r="I15943" s="121" t="s">
        <v>30</v>
      </c>
      <c r="J15943" s="121" t="s">
        <v>3749</v>
      </c>
      <c r="K15943" s="121" t="s">
        <v>65</v>
      </c>
      <c r="L15943" s="157" t="s">
        <v>32</v>
      </c>
      <c r="M15943" s="120" t="s">
        <v>78</v>
      </c>
    </row>
    <row r="15944" spans="1:15">
      <c r="A15944" s="116">
        <v>15944</v>
      </c>
      <c r="B15944" s="129">
        <v>44614</v>
      </c>
      <c r="D15944" s="120" t="s">
        <v>34132</v>
      </c>
      <c r="E15944" s="120" t="s">
        <v>35499</v>
      </c>
      <c r="F15944" s="209" t="s">
        <v>1490</v>
      </c>
      <c r="G15944" s="119" t="s">
        <v>35500</v>
      </c>
      <c r="H15944" s="121" t="s">
        <v>53</v>
      </c>
      <c r="I15944" s="121" t="s">
        <v>63</v>
      </c>
      <c r="J15944" s="121" t="s">
        <v>601</v>
      </c>
      <c r="K15944" s="121" t="s">
        <v>65</v>
      </c>
      <c r="L15944" s="157" t="s">
        <v>32</v>
      </c>
      <c r="M15944" s="120" t="s">
        <v>33</v>
      </c>
      <c r="N15944" s="131">
        <v>44617</v>
      </c>
    </row>
    <row r="15945" spans="1:15" ht="27.6">
      <c r="A15945" s="116">
        <v>15945</v>
      </c>
      <c r="B15945" s="129">
        <v>44614</v>
      </c>
      <c r="D15945" s="120" t="s">
        <v>34132</v>
      </c>
      <c r="E15945" s="120" t="s">
        <v>35501</v>
      </c>
      <c r="F15945" s="209" t="s">
        <v>35502</v>
      </c>
      <c r="G15945" s="119" t="s">
        <v>1519</v>
      </c>
      <c r="H15945" s="121" t="s">
        <v>192</v>
      </c>
      <c r="I15945" s="121" t="s">
        <v>63</v>
      </c>
      <c r="J15945" s="121" t="s">
        <v>328</v>
      </c>
      <c r="K15945" s="121" t="s">
        <v>65</v>
      </c>
      <c r="L15945" s="157" t="s">
        <v>32</v>
      </c>
      <c r="M15945" s="120" t="s">
        <v>33</v>
      </c>
      <c r="N15945" s="131">
        <v>44617</v>
      </c>
    </row>
    <row r="15946" spans="1:15">
      <c r="A15946" s="116">
        <v>15946</v>
      </c>
      <c r="B15946" s="129">
        <v>44614</v>
      </c>
      <c r="D15946" s="120" t="s">
        <v>34132</v>
      </c>
      <c r="E15946" s="120" t="s">
        <v>35503</v>
      </c>
      <c r="F15946" s="209" t="s">
        <v>35504</v>
      </c>
      <c r="G15946" s="119" t="s">
        <v>35505</v>
      </c>
      <c r="H15946" s="121" t="s">
        <v>140</v>
      </c>
      <c r="I15946" s="121" t="s">
        <v>30</v>
      </c>
      <c r="J15946" s="121" t="s">
        <v>529</v>
      </c>
      <c r="K15946" s="121" t="s">
        <v>65</v>
      </c>
      <c r="L15946" s="157" t="s">
        <v>32</v>
      </c>
      <c r="M15946" s="120" t="s">
        <v>78</v>
      </c>
    </row>
    <row r="15947" spans="1:15">
      <c r="A15947" s="116">
        <v>15947</v>
      </c>
      <c r="B15947" s="129">
        <v>44614</v>
      </c>
      <c r="D15947" s="120" t="s">
        <v>34132</v>
      </c>
      <c r="E15947" s="120" t="s">
        <v>35506</v>
      </c>
      <c r="F15947" s="209" t="s">
        <v>35507</v>
      </c>
      <c r="G15947" s="119" t="s">
        <v>3638</v>
      </c>
      <c r="H15947" s="121" t="s">
        <v>76</v>
      </c>
      <c r="I15947" s="121" t="s">
        <v>63</v>
      </c>
      <c r="J15947" s="121" t="s">
        <v>328</v>
      </c>
      <c r="K15947" s="121" t="s">
        <v>65</v>
      </c>
      <c r="L15947" s="157" t="s">
        <v>32</v>
      </c>
      <c r="M15947" s="120" t="s">
        <v>33</v>
      </c>
    </row>
    <row r="15948" spans="1:15">
      <c r="A15948" s="116">
        <v>15948</v>
      </c>
      <c r="B15948" s="129">
        <v>44614</v>
      </c>
      <c r="D15948" s="120" t="s">
        <v>34132</v>
      </c>
      <c r="E15948" s="120" t="s">
        <v>35508</v>
      </c>
      <c r="F15948" s="209" t="s">
        <v>35509</v>
      </c>
      <c r="G15948" s="119" t="s">
        <v>35510</v>
      </c>
      <c r="H15948" s="121" t="s">
        <v>192</v>
      </c>
      <c r="I15948" s="121" t="s">
        <v>30</v>
      </c>
      <c r="J15948" s="121" t="s">
        <v>35511</v>
      </c>
      <c r="K15948" s="121" t="s">
        <v>65</v>
      </c>
      <c r="L15948" s="157" t="s">
        <v>32</v>
      </c>
      <c r="M15948" s="120" t="s">
        <v>78</v>
      </c>
    </row>
    <row r="15949" spans="1:15" ht="27.6">
      <c r="A15949" s="116">
        <v>15949</v>
      </c>
      <c r="B15949" s="129">
        <v>44614</v>
      </c>
      <c r="D15949" s="120" t="s">
        <v>34132</v>
      </c>
      <c r="E15949" s="120" t="s">
        <v>35512</v>
      </c>
      <c r="F15949" s="209" t="s">
        <v>35513</v>
      </c>
      <c r="G15949" s="119" t="s">
        <v>2779</v>
      </c>
      <c r="H15949" s="121" t="s">
        <v>86</v>
      </c>
      <c r="I15949" s="121" t="s">
        <v>42</v>
      </c>
      <c r="J15949" s="121" t="s">
        <v>72</v>
      </c>
      <c r="K15949" s="121" t="s">
        <v>65</v>
      </c>
      <c r="L15949" s="157" t="s">
        <v>32</v>
      </c>
      <c r="M15949" s="120" t="s">
        <v>33</v>
      </c>
      <c r="N15949" s="131">
        <v>44481</v>
      </c>
    </row>
    <row r="15950" spans="1:15">
      <c r="A15950" s="116">
        <v>15950</v>
      </c>
      <c r="B15950" s="129">
        <v>44614</v>
      </c>
      <c r="D15950" s="120" t="s">
        <v>34132</v>
      </c>
      <c r="E15950" s="120" t="s">
        <v>35514</v>
      </c>
      <c r="F15950" s="209" t="s">
        <v>6374</v>
      </c>
      <c r="G15950" s="119" t="s">
        <v>35515</v>
      </c>
      <c r="H15950" s="121" t="s">
        <v>192</v>
      </c>
      <c r="I15950" s="121" t="s">
        <v>30</v>
      </c>
      <c r="J15950" s="121" t="s">
        <v>35516</v>
      </c>
      <c r="K15950" s="121" t="s">
        <v>65</v>
      </c>
      <c r="L15950" s="157" t="s">
        <v>32</v>
      </c>
      <c r="M15950" s="120" t="s">
        <v>33</v>
      </c>
      <c r="N15950" s="131">
        <v>43745</v>
      </c>
    </row>
    <row r="15951" spans="1:15" ht="27.6">
      <c r="A15951" s="116">
        <v>15951</v>
      </c>
      <c r="B15951" s="129">
        <v>44614</v>
      </c>
      <c r="D15951" s="120" t="s">
        <v>34132</v>
      </c>
      <c r="E15951" s="120" t="s">
        <v>35517</v>
      </c>
      <c r="F15951" s="209" t="s">
        <v>35518</v>
      </c>
      <c r="G15951" s="119" t="s">
        <v>181</v>
      </c>
      <c r="H15951" s="121" t="s">
        <v>140</v>
      </c>
      <c r="I15951" s="121" t="s">
        <v>63</v>
      </c>
      <c r="J15951" s="121" t="s">
        <v>328</v>
      </c>
      <c r="K15951" s="121" t="s">
        <v>65</v>
      </c>
      <c r="L15951" s="157" t="s">
        <v>32</v>
      </c>
      <c r="M15951" s="120" t="s">
        <v>78</v>
      </c>
    </row>
    <row r="15952" spans="1:15">
      <c r="A15952" s="116">
        <v>15952</v>
      </c>
      <c r="B15952" s="129">
        <v>44614</v>
      </c>
      <c r="D15952" s="120" t="s">
        <v>34132</v>
      </c>
      <c r="E15952" s="120" t="s">
        <v>35519</v>
      </c>
      <c r="F15952" s="209" t="s">
        <v>2896</v>
      </c>
      <c r="G15952" s="119" t="s">
        <v>21686</v>
      </c>
      <c r="H15952" s="121" t="s">
        <v>76</v>
      </c>
      <c r="I15952" s="121" t="s">
        <v>30</v>
      </c>
      <c r="J15952" s="121" t="s">
        <v>77</v>
      </c>
      <c r="K15952" s="121" t="s">
        <v>65</v>
      </c>
      <c r="L15952" s="157" t="s">
        <v>32</v>
      </c>
      <c r="M15952" s="120" t="s">
        <v>78</v>
      </c>
    </row>
    <row r="15953" spans="1:14" ht="27.6">
      <c r="A15953" s="116">
        <v>15953</v>
      </c>
      <c r="B15953" s="129">
        <v>44614</v>
      </c>
      <c r="D15953" s="120" t="s">
        <v>34132</v>
      </c>
      <c r="E15953" s="120" t="s">
        <v>35520</v>
      </c>
      <c r="F15953" s="209" t="s">
        <v>35521</v>
      </c>
      <c r="G15953" s="119" t="s">
        <v>7722</v>
      </c>
      <c r="H15953" s="121" t="s">
        <v>1173</v>
      </c>
      <c r="I15953" s="121" t="s">
        <v>30</v>
      </c>
      <c r="J15953" s="121" t="s">
        <v>7234</v>
      </c>
      <c r="K15953" s="121" t="s">
        <v>65</v>
      </c>
      <c r="L15953" s="157" t="s">
        <v>32</v>
      </c>
      <c r="M15953" s="120" t="s">
        <v>78</v>
      </c>
    </row>
    <row r="15954" spans="1:14" ht="27.6">
      <c r="A15954" s="116">
        <v>15954</v>
      </c>
      <c r="B15954" s="129">
        <v>44615</v>
      </c>
      <c r="D15954" s="120" t="s">
        <v>252</v>
      </c>
      <c r="E15954" s="120" t="s">
        <v>35522</v>
      </c>
      <c r="F15954" s="209" t="s">
        <v>35523</v>
      </c>
      <c r="G15954" s="119" t="s">
        <v>371</v>
      </c>
      <c r="H15954" s="121" t="s">
        <v>53</v>
      </c>
      <c r="I15954" s="121" t="s">
        <v>30</v>
      </c>
      <c r="J15954" s="121" t="s">
        <v>1540</v>
      </c>
      <c r="K15954" s="121" t="s">
        <v>584</v>
      </c>
      <c r="L15954" s="157" t="s">
        <v>32</v>
      </c>
      <c r="M15954" s="120" t="s">
        <v>78</v>
      </c>
    </row>
    <row r="15955" spans="1:14">
      <c r="A15955" s="116">
        <v>15955</v>
      </c>
      <c r="B15955" s="129">
        <v>44615</v>
      </c>
      <c r="D15955" s="120" t="s">
        <v>252</v>
      </c>
      <c r="E15955" s="120" t="s">
        <v>35524</v>
      </c>
      <c r="F15955" s="209" t="s">
        <v>1156</v>
      </c>
      <c r="G15955" s="119" t="s">
        <v>35525</v>
      </c>
      <c r="H15955" s="121" t="s">
        <v>76</v>
      </c>
      <c r="I15955" s="121" t="s">
        <v>42</v>
      </c>
      <c r="J15955" s="121" t="s">
        <v>72</v>
      </c>
      <c r="K15955" s="121" t="s">
        <v>65</v>
      </c>
      <c r="L15955" s="157" t="s">
        <v>32</v>
      </c>
      <c r="M15955" s="120" t="s">
        <v>78</v>
      </c>
    </row>
    <row r="15956" spans="1:14" ht="14.4">
      <c r="A15956" s="116">
        <v>15956</v>
      </c>
      <c r="B15956" s="129">
        <v>44615</v>
      </c>
      <c r="D15956" s="120" t="s">
        <v>252</v>
      </c>
      <c r="E15956" t="s">
        <v>35526</v>
      </c>
      <c r="F15956" s="209" t="s">
        <v>104</v>
      </c>
      <c r="G15956" s="119" t="s">
        <v>35527</v>
      </c>
      <c r="H15956" s="121" t="s">
        <v>41</v>
      </c>
      <c r="I15956" s="121" t="s">
        <v>30</v>
      </c>
      <c r="J15956" s="121" t="s">
        <v>7142</v>
      </c>
      <c r="K15956" s="121" t="s">
        <v>584</v>
      </c>
      <c r="L15956" s="157" t="s">
        <v>32</v>
      </c>
      <c r="M15956" s="120" t="s">
        <v>78</v>
      </c>
    </row>
    <row r="15957" spans="1:14">
      <c r="A15957" s="116">
        <v>15957</v>
      </c>
      <c r="B15957" s="129">
        <v>44615</v>
      </c>
      <c r="D15957" s="120" t="s">
        <v>252</v>
      </c>
      <c r="E15957" s="120" t="s">
        <v>35528</v>
      </c>
      <c r="F15957" s="209" t="s">
        <v>35529</v>
      </c>
      <c r="G15957" s="119" t="s">
        <v>603</v>
      </c>
      <c r="H15957" s="121" t="s">
        <v>53</v>
      </c>
      <c r="I15957" s="121" t="s">
        <v>30</v>
      </c>
      <c r="J15957" s="121" t="s">
        <v>838</v>
      </c>
      <c r="K15957" s="121" t="s">
        <v>584</v>
      </c>
      <c r="L15957" s="157" t="s">
        <v>32</v>
      </c>
      <c r="M15957" s="120" t="s">
        <v>78</v>
      </c>
    </row>
    <row r="15958" spans="1:14">
      <c r="A15958" s="116">
        <v>15958</v>
      </c>
      <c r="B15958" s="129">
        <v>44615</v>
      </c>
      <c r="D15958" s="120" t="s">
        <v>252</v>
      </c>
      <c r="E15958" s="120" t="s">
        <v>35530</v>
      </c>
      <c r="F15958" s="209" t="s">
        <v>35531</v>
      </c>
      <c r="G15958" s="119" t="s">
        <v>10192</v>
      </c>
      <c r="H15958" s="121" t="s">
        <v>140</v>
      </c>
      <c r="I15958" s="121" t="s">
        <v>30</v>
      </c>
      <c r="J15958" s="121" t="s">
        <v>485</v>
      </c>
      <c r="K15958" s="121" t="s">
        <v>584</v>
      </c>
      <c r="L15958" s="157" t="s">
        <v>32</v>
      </c>
      <c r="M15958" s="120" t="s">
        <v>78</v>
      </c>
    </row>
    <row r="15959" spans="1:14">
      <c r="A15959" s="116">
        <v>15959</v>
      </c>
      <c r="B15959" s="129">
        <v>44615</v>
      </c>
      <c r="D15959" s="120" t="s">
        <v>252</v>
      </c>
      <c r="E15959" s="120" t="s">
        <v>35532</v>
      </c>
      <c r="F15959" s="209" t="s">
        <v>18076</v>
      </c>
      <c r="G15959" s="119" t="s">
        <v>35533</v>
      </c>
      <c r="H15959" s="121" t="s">
        <v>76</v>
      </c>
      <c r="I15959" s="121" t="s">
        <v>42</v>
      </c>
      <c r="J15959" s="121" t="s">
        <v>72</v>
      </c>
      <c r="K15959" s="121" t="s">
        <v>65</v>
      </c>
      <c r="L15959" s="157" t="s">
        <v>32</v>
      </c>
      <c r="M15959" s="120" t="s">
        <v>33</v>
      </c>
      <c r="N15959" s="131">
        <v>44616</v>
      </c>
    </row>
    <row r="15960" spans="1:14" ht="14.4">
      <c r="A15960" s="116">
        <v>15960</v>
      </c>
      <c r="B15960" s="129">
        <v>44615</v>
      </c>
      <c r="D15960" s="120" t="s">
        <v>252</v>
      </c>
      <c r="E15960" t="s">
        <v>35534</v>
      </c>
      <c r="F15960" s="209" t="s">
        <v>35535</v>
      </c>
      <c r="G15960" s="119" t="s">
        <v>533</v>
      </c>
      <c r="H15960" s="121" t="s">
        <v>53</v>
      </c>
      <c r="I15960" s="121" t="s">
        <v>63</v>
      </c>
      <c r="J15960" s="121" t="s">
        <v>2165</v>
      </c>
      <c r="K15960" s="121" t="s">
        <v>584</v>
      </c>
      <c r="L15960" s="157" t="s">
        <v>32</v>
      </c>
      <c r="M15960" s="120" t="s">
        <v>78</v>
      </c>
    </row>
    <row r="15961" spans="1:14">
      <c r="A15961" s="116">
        <v>15961</v>
      </c>
      <c r="B15961" s="129">
        <v>44615</v>
      </c>
      <c r="D15961" s="120" t="s">
        <v>252</v>
      </c>
      <c r="E15961" s="120" t="s">
        <v>35536</v>
      </c>
      <c r="F15961" s="209" t="s">
        <v>35537</v>
      </c>
      <c r="G15961" s="119" t="s">
        <v>35538</v>
      </c>
      <c r="H15961" s="121" t="s">
        <v>29</v>
      </c>
      <c r="I15961" s="121" t="s">
        <v>42</v>
      </c>
      <c r="J15961" s="121" t="s">
        <v>549</v>
      </c>
      <c r="K15961" s="121" t="s">
        <v>65</v>
      </c>
      <c r="L15961" s="157" t="s">
        <v>32</v>
      </c>
      <c r="M15961" s="120" t="s">
        <v>33</v>
      </c>
      <c r="N15961" s="131">
        <v>44616</v>
      </c>
    </row>
    <row r="15962" spans="1:14">
      <c r="A15962" s="116">
        <v>15962</v>
      </c>
      <c r="B15962" s="129">
        <v>44615</v>
      </c>
      <c r="D15962" s="120" t="s">
        <v>252</v>
      </c>
      <c r="E15962" s="120" t="s">
        <v>35539</v>
      </c>
      <c r="F15962" s="209" t="s">
        <v>127</v>
      </c>
      <c r="G15962" s="119" t="s">
        <v>9634</v>
      </c>
      <c r="H15962" s="121" t="s">
        <v>76</v>
      </c>
      <c r="I15962" s="121" t="s">
        <v>42</v>
      </c>
      <c r="J15962" s="121" t="s">
        <v>549</v>
      </c>
      <c r="K15962" s="121" t="s">
        <v>584</v>
      </c>
      <c r="L15962" s="157" t="s">
        <v>32</v>
      </c>
      <c r="M15962" s="120" t="s">
        <v>78</v>
      </c>
    </row>
    <row r="15963" spans="1:14">
      <c r="A15963" s="116">
        <v>15963</v>
      </c>
      <c r="B15963" s="129">
        <v>44615</v>
      </c>
      <c r="D15963" s="120" t="s">
        <v>252</v>
      </c>
      <c r="E15963" s="120" t="s">
        <v>35540</v>
      </c>
      <c r="F15963" s="209" t="s">
        <v>104</v>
      </c>
      <c r="G15963" s="119" t="s">
        <v>35541</v>
      </c>
      <c r="H15963" s="121" t="s">
        <v>48</v>
      </c>
      <c r="I15963" s="121" t="s">
        <v>42</v>
      </c>
      <c r="J15963" s="121" t="s">
        <v>72</v>
      </c>
      <c r="K15963" s="121" t="s">
        <v>65</v>
      </c>
      <c r="L15963" s="157" t="s">
        <v>32</v>
      </c>
      <c r="M15963" s="120" t="s">
        <v>78</v>
      </c>
    </row>
    <row r="15964" spans="1:14">
      <c r="A15964" s="116">
        <v>15964</v>
      </c>
      <c r="B15964" s="129">
        <v>44615</v>
      </c>
      <c r="D15964" s="120" t="s">
        <v>252</v>
      </c>
      <c r="E15964" s="120" t="s">
        <v>35542</v>
      </c>
      <c r="F15964" s="209" t="s">
        <v>35543</v>
      </c>
      <c r="G15964" s="119" t="s">
        <v>1629</v>
      </c>
      <c r="H15964" s="121" t="s">
        <v>86</v>
      </c>
      <c r="I15964" s="121" t="s">
        <v>30</v>
      </c>
      <c r="J15964" s="121" t="s">
        <v>3886</v>
      </c>
      <c r="K15964" s="121" t="s">
        <v>584</v>
      </c>
      <c r="L15964" s="157" t="s">
        <v>32</v>
      </c>
      <c r="M15964" s="120" t="s">
        <v>78</v>
      </c>
    </row>
    <row r="15965" spans="1:14">
      <c r="A15965" s="116">
        <v>15965</v>
      </c>
      <c r="B15965" s="129">
        <v>44615</v>
      </c>
      <c r="D15965" s="120" t="s">
        <v>252</v>
      </c>
      <c r="E15965" s="120" t="s">
        <v>35544</v>
      </c>
      <c r="F15965" s="209" t="s">
        <v>35545</v>
      </c>
      <c r="G15965" s="119" t="s">
        <v>35546</v>
      </c>
      <c r="H15965" s="121" t="s">
        <v>344</v>
      </c>
      <c r="I15965" s="121" t="s">
        <v>30</v>
      </c>
      <c r="J15965" s="121" t="s">
        <v>1544</v>
      </c>
      <c r="K15965" s="121" t="s">
        <v>584</v>
      </c>
      <c r="L15965" s="157" t="s">
        <v>32</v>
      </c>
      <c r="M15965" s="120" t="s">
        <v>78</v>
      </c>
    </row>
    <row r="15966" spans="1:14">
      <c r="A15966" s="116">
        <v>15966</v>
      </c>
      <c r="B15966" s="129">
        <v>44615</v>
      </c>
      <c r="D15966" s="120" t="s">
        <v>252</v>
      </c>
      <c r="E15966" s="120" t="s">
        <v>35547</v>
      </c>
      <c r="F15966" s="209" t="s">
        <v>35548</v>
      </c>
      <c r="G15966" s="119" t="s">
        <v>35549</v>
      </c>
      <c r="H15966" s="121" t="s">
        <v>29</v>
      </c>
      <c r="I15966" s="121" t="s">
        <v>30</v>
      </c>
      <c r="J15966" s="121" t="s">
        <v>7131</v>
      </c>
      <c r="K15966" s="121" t="s">
        <v>584</v>
      </c>
      <c r="L15966" s="157" t="s">
        <v>32</v>
      </c>
      <c r="M15966" s="120" t="s">
        <v>78</v>
      </c>
    </row>
    <row r="15967" spans="1:14">
      <c r="A15967" s="116">
        <v>15967</v>
      </c>
      <c r="B15967" s="129">
        <v>44615</v>
      </c>
      <c r="D15967" s="120" t="s">
        <v>252</v>
      </c>
      <c r="E15967" s="120" t="s">
        <v>35550</v>
      </c>
      <c r="F15967" s="209" t="s">
        <v>35551</v>
      </c>
      <c r="G15967" s="119" t="s">
        <v>1089</v>
      </c>
      <c r="H15967" s="121" t="s">
        <v>140</v>
      </c>
      <c r="I15967" s="121" t="s">
        <v>30</v>
      </c>
      <c r="J15967" s="121" t="s">
        <v>77</v>
      </c>
      <c r="K15967" s="121" t="s">
        <v>584</v>
      </c>
      <c r="L15967" s="157" t="s">
        <v>32</v>
      </c>
      <c r="M15967" s="120" t="s">
        <v>33</v>
      </c>
      <c r="N15967" s="131">
        <v>44616</v>
      </c>
    </row>
    <row r="15968" spans="1:14">
      <c r="A15968" s="116">
        <v>15968</v>
      </c>
      <c r="B15968" s="129">
        <v>44615</v>
      </c>
      <c r="D15968" s="120" t="s">
        <v>252</v>
      </c>
      <c r="E15968" s="120" t="s">
        <v>35552</v>
      </c>
      <c r="F15968" s="209" t="s">
        <v>35553</v>
      </c>
      <c r="G15968" s="119" t="s">
        <v>35554</v>
      </c>
      <c r="H15968" s="121" t="s">
        <v>140</v>
      </c>
      <c r="I15968" s="121" t="s">
        <v>42</v>
      </c>
      <c r="J15968" s="121" t="s">
        <v>82</v>
      </c>
      <c r="K15968" s="121" t="s">
        <v>584</v>
      </c>
      <c r="L15968" s="157" t="s">
        <v>32</v>
      </c>
      <c r="M15968" s="120" t="s">
        <v>78</v>
      </c>
    </row>
    <row r="15969" spans="1:20">
      <c r="A15969" s="116">
        <v>15969</v>
      </c>
      <c r="B15969" s="129">
        <v>44615</v>
      </c>
      <c r="D15969" s="120" t="s">
        <v>252</v>
      </c>
      <c r="E15969" s="120" t="s">
        <v>35555</v>
      </c>
      <c r="F15969" s="209" t="s">
        <v>35556</v>
      </c>
      <c r="G15969" s="119" t="s">
        <v>1516</v>
      </c>
      <c r="H15969" s="121" t="s">
        <v>97</v>
      </c>
      <c r="I15969" s="121" t="s">
        <v>63</v>
      </c>
      <c r="J15969" s="121" t="s">
        <v>9446</v>
      </c>
      <c r="K15969" s="121" t="s">
        <v>584</v>
      </c>
      <c r="L15969" s="157" t="s">
        <v>32</v>
      </c>
      <c r="M15969" s="120" t="s">
        <v>33</v>
      </c>
      <c r="N15969" s="131">
        <v>44615</v>
      </c>
      <c r="S15969" s="120" t="s">
        <v>92</v>
      </c>
      <c r="T15969" s="126">
        <v>44615</v>
      </c>
    </row>
    <row r="15970" spans="1:20">
      <c r="A15970" s="116">
        <v>15970</v>
      </c>
      <c r="B15970" s="129">
        <v>44615</v>
      </c>
      <c r="D15970" s="120" t="s">
        <v>25</v>
      </c>
      <c r="E15970" s="120" t="s">
        <v>35557</v>
      </c>
      <c r="F15970" s="209" t="s">
        <v>15951</v>
      </c>
      <c r="G15970" s="119" t="s">
        <v>24563</v>
      </c>
      <c r="H15970" s="121" t="s">
        <v>53</v>
      </c>
      <c r="I15970" s="121" t="s">
        <v>63</v>
      </c>
      <c r="J15970" s="121" t="s">
        <v>15056</v>
      </c>
      <c r="K15970" s="121" t="s">
        <v>65</v>
      </c>
      <c r="L15970" s="157" t="s">
        <v>32</v>
      </c>
      <c r="M15970" s="120" t="s">
        <v>33</v>
      </c>
      <c r="N15970" s="131">
        <v>44616</v>
      </c>
    </row>
    <row r="15971" spans="1:20">
      <c r="A15971" s="116">
        <v>15971</v>
      </c>
      <c r="B15971" s="129">
        <v>44615</v>
      </c>
      <c r="D15971" s="120" t="s">
        <v>25</v>
      </c>
      <c r="E15971" s="120" t="s">
        <v>35558</v>
      </c>
      <c r="F15971" s="209" t="s">
        <v>35559</v>
      </c>
      <c r="G15971" s="119" t="s">
        <v>30554</v>
      </c>
      <c r="H15971" s="121" t="s">
        <v>41</v>
      </c>
      <c r="I15971" s="121" t="s">
        <v>42</v>
      </c>
      <c r="J15971" s="121" t="s">
        <v>646</v>
      </c>
      <c r="K15971" s="121" t="s">
        <v>65</v>
      </c>
      <c r="L15971" s="157" t="s">
        <v>32</v>
      </c>
      <c r="M15971" s="120" t="s">
        <v>33</v>
      </c>
      <c r="N15971" s="131">
        <v>44615</v>
      </c>
    </row>
    <row r="15972" spans="1:20">
      <c r="A15972" s="116">
        <v>15972</v>
      </c>
      <c r="B15972" s="129">
        <v>44615</v>
      </c>
      <c r="D15972" s="120" t="s">
        <v>25</v>
      </c>
      <c r="E15972" s="120" t="s">
        <v>35560</v>
      </c>
      <c r="F15972" s="209" t="s">
        <v>35561</v>
      </c>
      <c r="G15972" s="119" t="s">
        <v>35562</v>
      </c>
      <c r="H15972" s="121" t="s">
        <v>97</v>
      </c>
      <c r="I15972" s="121" t="s">
        <v>42</v>
      </c>
      <c r="J15972" s="121" t="s">
        <v>72</v>
      </c>
      <c r="K15972" s="121" t="s">
        <v>65</v>
      </c>
      <c r="L15972" s="157" t="s">
        <v>32</v>
      </c>
      <c r="M15972" s="120" t="s">
        <v>33</v>
      </c>
      <c r="N15972" s="131">
        <v>44615</v>
      </c>
    </row>
    <row r="15973" spans="1:20" ht="27.6">
      <c r="A15973" s="116">
        <v>15973</v>
      </c>
      <c r="B15973" s="129">
        <v>44615</v>
      </c>
      <c r="D15973" s="120" t="s">
        <v>25</v>
      </c>
      <c r="E15973" s="120" t="s">
        <v>35563</v>
      </c>
      <c r="F15973" s="209" t="s">
        <v>35564</v>
      </c>
      <c r="G15973" s="119" t="s">
        <v>35565</v>
      </c>
      <c r="H15973" s="121" t="s">
        <v>48</v>
      </c>
      <c r="I15973" s="121" t="s">
        <v>30</v>
      </c>
      <c r="J15973" s="121" t="s">
        <v>87</v>
      </c>
      <c r="K15973" s="121" t="s">
        <v>65</v>
      </c>
      <c r="L15973" s="157" t="s">
        <v>32</v>
      </c>
      <c r="M15973" s="120" t="s">
        <v>33</v>
      </c>
      <c r="N15973" s="131">
        <v>44615</v>
      </c>
    </row>
    <row r="15974" spans="1:20">
      <c r="A15974" s="116">
        <v>15974</v>
      </c>
      <c r="B15974" s="129">
        <v>44615</v>
      </c>
      <c r="D15974" s="120" t="s">
        <v>25</v>
      </c>
      <c r="E15974" s="120" t="s">
        <v>35566</v>
      </c>
      <c r="F15974" s="209" t="s">
        <v>21221</v>
      </c>
      <c r="G15974" s="119" t="s">
        <v>35567</v>
      </c>
      <c r="H15974" s="121" t="s">
        <v>177</v>
      </c>
      <c r="I15974" s="121" t="s">
        <v>42</v>
      </c>
      <c r="J15974" s="121" t="s">
        <v>72</v>
      </c>
      <c r="K15974" s="121" t="s">
        <v>65</v>
      </c>
      <c r="L15974" s="157" t="s">
        <v>32</v>
      </c>
      <c r="M15974" s="120" t="s">
        <v>33</v>
      </c>
      <c r="N15974" s="131">
        <v>44615</v>
      </c>
    </row>
    <row r="15975" spans="1:20">
      <c r="A15975" s="116">
        <v>15975</v>
      </c>
      <c r="B15975" s="129">
        <v>44615</v>
      </c>
      <c r="D15975" s="120" t="s">
        <v>25</v>
      </c>
      <c r="E15975" s="120" t="s">
        <v>35568</v>
      </c>
      <c r="F15975" s="209" t="s">
        <v>35569</v>
      </c>
      <c r="G15975" s="119" t="s">
        <v>35570</v>
      </c>
      <c r="H15975" s="121" t="s">
        <v>97</v>
      </c>
      <c r="I15975" s="121" t="s">
        <v>63</v>
      </c>
      <c r="J15975" s="121" t="s">
        <v>328</v>
      </c>
      <c r="K15975" s="121" t="s">
        <v>65</v>
      </c>
      <c r="L15975" s="157" t="s">
        <v>32</v>
      </c>
      <c r="M15975" s="120" t="s">
        <v>33</v>
      </c>
      <c r="N15975" s="131">
        <v>44615</v>
      </c>
    </row>
    <row r="15976" spans="1:20">
      <c r="A15976" s="116">
        <v>15976</v>
      </c>
      <c r="B15976" s="129">
        <v>44615</v>
      </c>
      <c r="D15976" s="120" t="s">
        <v>25</v>
      </c>
      <c r="E15976" s="120" t="s">
        <v>35571</v>
      </c>
      <c r="F15976" s="209" t="s">
        <v>24401</v>
      </c>
      <c r="G15976" s="119" t="s">
        <v>35572</v>
      </c>
      <c r="H15976" s="121" t="s">
        <v>48</v>
      </c>
      <c r="I15976" s="121" t="s">
        <v>30</v>
      </c>
      <c r="J15976" s="121" t="s">
        <v>7620</v>
      </c>
      <c r="K15976" s="121" t="s">
        <v>65</v>
      </c>
      <c r="L15976" s="157" t="s">
        <v>32</v>
      </c>
      <c r="M15976" s="120" t="s">
        <v>33</v>
      </c>
      <c r="N15976" s="131">
        <v>44615</v>
      </c>
    </row>
    <row r="15977" spans="1:20">
      <c r="A15977" s="116">
        <v>15977</v>
      </c>
      <c r="B15977" s="129">
        <v>44615</v>
      </c>
      <c r="D15977" s="120" t="s">
        <v>580</v>
      </c>
      <c r="E15977" s="120" t="s">
        <v>35573</v>
      </c>
      <c r="F15977" s="209" t="s">
        <v>35574</v>
      </c>
      <c r="G15977" s="119" t="s">
        <v>6405</v>
      </c>
      <c r="H15977" s="121" t="s">
        <v>53</v>
      </c>
      <c r="I15977" s="121" t="s">
        <v>30</v>
      </c>
      <c r="J15977" s="121" t="s">
        <v>7271</v>
      </c>
      <c r="K15977" s="121" t="s">
        <v>65</v>
      </c>
      <c r="L15977" s="157" t="s">
        <v>32</v>
      </c>
      <c r="M15977" s="120" t="s">
        <v>33</v>
      </c>
      <c r="N15977" s="131">
        <v>44615</v>
      </c>
      <c r="O15977" s="131">
        <v>44655</v>
      </c>
    </row>
    <row r="15978" spans="1:20">
      <c r="A15978" s="116">
        <v>15978</v>
      </c>
      <c r="B15978" s="129">
        <v>44615</v>
      </c>
      <c r="D15978" s="120" t="s">
        <v>580</v>
      </c>
      <c r="E15978" s="120" t="s">
        <v>35575</v>
      </c>
      <c r="F15978" s="209" t="s">
        <v>35576</v>
      </c>
      <c r="G15978" s="119" t="s">
        <v>35577</v>
      </c>
      <c r="H15978" s="121" t="s">
        <v>53</v>
      </c>
      <c r="I15978" s="121" t="s">
        <v>30</v>
      </c>
      <c r="J15978" s="121" t="s">
        <v>8925</v>
      </c>
      <c r="K15978" s="121" t="s">
        <v>65</v>
      </c>
      <c r="L15978" s="157" t="s">
        <v>32</v>
      </c>
      <c r="M15978" s="120" t="s">
        <v>78</v>
      </c>
    </row>
    <row r="15979" spans="1:20">
      <c r="A15979" s="116">
        <v>15979</v>
      </c>
      <c r="B15979" s="129">
        <v>44615</v>
      </c>
      <c r="D15979" s="120" t="s">
        <v>580</v>
      </c>
      <c r="E15979" s="208" t="s">
        <v>35578</v>
      </c>
      <c r="F15979" s="209" t="s">
        <v>35579</v>
      </c>
      <c r="G15979" s="119" t="s">
        <v>35580</v>
      </c>
      <c r="H15979" s="121" t="s">
        <v>86</v>
      </c>
      <c r="I15979" s="121" t="s">
        <v>30</v>
      </c>
      <c r="J15979" s="121" t="s">
        <v>31</v>
      </c>
      <c r="K15979" s="121" t="s">
        <v>65</v>
      </c>
      <c r="L15979" s="157" t="s">
        <v>32</v>
      </c>
      <c r="M15979" s="120" t="s">
        <v>184</v>
      </c>
      <c r="N15979" s="131">
        <v>44617</v>
      </c>
    </row>
    <row r="15980" spans="1:20">
      <c r="A15980" s="116">
        <v>15980</v>
      </c>
      <c r="B15980" s="129">
        <v>44615</v>
      </c>
      <c r="D15980" s="120" t="s">
        <v>580</v>
      </c>
      <c r="E15980" s="120" t="s">
        <v>35581</v>
      </c>
      <c r="F15980" s="209" t="s">
        <v>3655</v>
      </c>
      <c r="G15980" s="119" t="s">
        <v>35582</v>
      </c>
      <c r="H15980" s="121" t="s">
        <v>29</v>
      </c>
      <c r="I15980" s="121" t="s">
        <v>42</v>
      </c>
      <c r="J15980" s="121" t="s">
        <v>82</v>
      </c>
      <c r="K15980" s="121" t="s">
        <v>65</v>
      </c>
      <c r="L15980" s="157" t="s">
        <v>32</v>
      </c>
      <c r="M15980" s="120" t="s">
        <v>78</v>
      </c>
    </row>
    <row r="15981" spans="1:20">
      <c r="A15981" s="116">
        <v>15981</v>
      </c>
      <c r="B15981" s="129">
        <v>44615</v>
      </c>
      <c r="D15981" s="120" t="s">
        <v>580</v>
      </c>
      <c r="E15981" s="120" t="s">
        <v>35583</v>
      </c>
      <c r="F15981" s="209" t="s">
        <v>547</v>
      </c>
      <c r="G15981" s="119" t="s">
        <v>15787</v>
      </c>
      <c r="H15981" s="121" t="s">
        <v>29</v>
      </c>
      <c r="I15981" s="121" t="s">
        <v>30</v>
      </c>
      <c r="J15981" s="121" t="s">
        <v>87</v>
      </c>
      <c r="K15981" s="121" t="s">
        <v>65</v>
      </c>
      <c r="L15981" s="157" t="s">
        <v>32</v>
      </c>
      <c r="M15981" s="120" t="s">
        <v>78</v>
      </c>
    </row>
    <row r="15982" spans="1:20">
      <c r="A15982" s="116">
        <v>15982</v>
      </c>
      <c r="B15982" s="129">
        <v>44615</v>
      </c>
      <c r="D15982" s="120" t="s">
        <v>580</v>
      </c>
      <c r="E15982" s="120" t="s">
        <v>35584</v>
      </c>
      <c r="F15982" s="209" t="s">
        <v>35585</v>
      </c>
      <c r="G15982" s="119" t="s">
        <v>11567</v>
      </c>
      <c r="H15982" s="121" t="s">
        <v>29</v>
      </c>
      <c r="I15982" s="121" t="s">
        <v>30</v>
      </c>
      <c r="J15982" s="121" t="s">
        <v>31</v>
      </c>
      <c r="K15982" s="121" t="s">
        <v>65</v>
      </c>
      <c r="L15982" s="157" t="s">
        <v>32</v>
      </c>
      <c r="M15982" s="120" t="s">
        <v>78</v>
      </c>
    </row>
    <row r="15983" spans="1:20">
      <c r="A15983" s="116">
        <v>15983</v>
      </c>
      <c r="B15983" s="129">
        <v>44615</v>
      </c>
      <c r="D15983" s="120" t="s">
        <v>580</v>
      </c>
      <c r="E15983" s="120" t="s">
        <v>35586</v>
      </c>
      <c r="F15983" s="209" t="s">
        <v>3640</v>
      </c>
      <c r="G15983" s="119" t="s">
        <v>35587</v>
      </c>
      <c r="H15983" s="121" t="s">
        <v>140</v>
      </c>
      <c r="I15983" s="121" t="s">
        <v>42</v>
      </c>
      <c r="J15983" s="121" t="s">
        <v>72</v>
      </c>
      <c r="K15983" s="121" t="s">
        <v>65</v>
      </c>
      <c r="L15983" s="157" t="s">
        <v>32</v>
      </c>
      <c r="M15983" s="120" t="s">
        <v>78</v>
      </c>
    </row>
    <row r="15984" spans="1:20">
      <c r="A15984" s="116">
        <v>15984</v>
      </c>
      <c r="B15984" s="129">
        <v>44615</v>
      </c>
      <c r="D15984" s="120" t="s">
        <v>580</v>
      </c>
      <c r="E15984" s="120" t="s">
        <v>35588</v>
      </c>
      <c r="F15984" s="209" t="s">
        <v>25657</v>
      </c>
      <c r="G15984" s="119" t="s">
        <v>35589</v>
      </c>
      <c r="H15984" s="121" t="s">
        <v>29</v>
      </c>
      <c r="I15984" s="121" t="s">
        <v>63</v>
      </c>
      <c r="J15984" s="121" t="s">
        <v>328</v>
      </c>
      <c r="K15984" s="121" t="s">
        <v>584</v>
      </c>
      <c r="L15984" s="157" t="s">
        <v>32</v>
      </c>
      <c r="M15984" s="120" t="s">
        <v>78</v>
      </c>
    </row>
    <row r="15985" spans="1:15">
      <c r="A15985" s="116">
        <v>15985</v>
      </c>
      <c r="B15985" s="129">
        <v>44615</v>
      </c>
      <c r="D15985" s="120" t="s">
        <v>580</v>
      </c>
      <c r="E15985" s="120" t="s">
        <v>35590</v>
      </c>
      <c r="F15985" s="209" t="s">
        <v>399</v>
      </c>
      <c r="G15985" s="119" t="s">
        <v>35591</v>
      </c>
      <c r="H15985" s="121" t="s">
        <v>29</v>
      </c>
      <c r="I15985" s="121" t="s">
        <v>42</v>
      </c>
      <c r="J15985" s="121" t="s">
        <v>43</v>
      </c>
      <c r="K15985" s="121" t="s">
        <v>584</v>
      </c>
      <c r="L15985" s="157" t="s">
        <v>32</v>
      </c>
      <c r="M15985" s="120" t="s">
        <v>78</v>
      </c>
    </row>
    <row r="15986" spans="1:15">
      <c r="A15986" s="116">
        <v>15986</v>
      </c>
      <c r="B15986" s="129">
        <v>44616</v>
      </c>
      <c r="D15986" s="120" t="s">
        <v>580</v>
      </c>
      <c r="E15986" s="120" t="s">
        <v>35592</v>
      </c>
      <c r="F15986" s="209" t="s">
        <v>35593</v>
      </c>
      <c r="G15986" s="119" t="s">
        <v>35594</v>
      </c>
      <c r="H15986" s="121" t="s">
        <v>41</v>
      </c>
      <c r="I15986" s="121" t="s">
        <v>42</v>
      </c>
      <c r="J15986" s="121" t="s">
        <v>72</v>
      </c>
      <c r="K15986" s="121" t="s">
        <v>584</v>
      </c>
      <c r="L15986" s="157" t="s">
        <v>32</v>
      </c>
      <c r="M15986" s="120" t="s">
        <v>78</v>
      </c>
    </row>
    <row r="15987" spans="1:15">
      <c r="A15987" s="116">
        <v>15987</v>
      </c>
      <c r="B15987" s="129">
        <v>44616</v>
      </c>
      <c r="D15987" s="120" t="s">
        <v>580</v>
      </c>
      <c r="E15987" s="120" t="s">
        <v>35595</v>
      </c>
      <c r="F15987" s="209" t="s">
        <v>579</v>
      </c>
      <c r="G15987" s="119" t="s">
        <v>35596</v>
      </c>
      <c r="H15987" s="121" t="s">
        <v>29</v>
      </c>
      <c r="I15987" s="121" t="s">
        <v>30</v>
      </c>
      <c r="J15987" s="121" t="s">
        <v>77</v>
      </c>
      <c r="K15987" s="121" t="s">
        <v>584</v>
      </c>
      <c r="L15987" s="157" t="s">
        <v>32</v>
      </c>
      <c r="M15987" s="120" t="s">
        <v>78</v>
      </c>
    </row>
    <row r="15988" spans="1:15">
      <c r="A15988" s="116">
        <v>15988</v>
      </c>
      <c r="B15988" s="129">
        <v>44616</v>
      </c>
      <c r="D15988" s="120" t="s">
        <v>580</v>
      </c>
      <c r="E15988" s="120" t="s">
        <v>35597</v>
      </c>
      <c r="F15988" s="209" t="s">
        <v>35598</v>
      </c>
      <c r="G15988" s="119" t="s">
        <v>30162</v>
      </c>
      <c r="H15988" s="121" t="s">
        <v>1173</v>
      </c>
      <c r="I15988" s="121" t="s">
        <v>30</v>
      </c>
      <c r="J15988" s="121" t="s">
        <v>87</v>
      </c>
      <c r="K15988" s="121" t="s">
        <v>584</v>
      </c>
      <c r="L15988" s="157" t="s">
        <v>32</v>
      </c>
      <c r="M15988" s="120" t="s">
        <v>33</v>
      </c>
      <c r="N15988" s="131">
        <v>44617</v>
      </c>
      <c r="O15988" s="131">
        <v>44655</v>
      </c>
    </row>
    <row r="15989" spans="1:15">
      <c r="A15989" s="116">
        <v>15989</v>
      </c>
      <c r="B15989" s="129">
        <v>44617</v>
      </c>
      <c r="D15989" s="120" t="s">
        <v>580</v>
      </c>
      <c r="E15989" s="120" t="s">
        <v>35599</v>
      </c>
      <c r="F15989" s="209" t="s">
        <v>11444</v>
      </c>
      <c r="G15989" s="119" t="s">
        <v>35600</v>
      </c>
      <c r="H15989" s="121" t="s">
        <v>41</v>
      </c>
      <c r="I15989" s="121" t="s">
        <v>30</v>
      </c>
      <c r="J15989" s="121" t="s">
        <v>7087</v>
      </c>
      <c r="K15989" s="121" t="s">
        <v>584</v>
      </c>
      <c r="L15989" s="157" t="s">
        <v>32</v>
      </c>
      <c r="M15989" s="120" t="s">
        <v>78</v>
      </c>
    </row>
    <row r="15990" spans="1:15" ht="27.6">
      <c r="A15990" s="116">
        <v>15990</v>
      </c>
      <c r="B15990" s="129" t="s">
        <v>35601</v>
      </c>
      <c r="D15990" s="120" t="s">
        <v>34179</v>
      </c>
      <c r="E15990" s="120" t="s">
        <v>35602</v>
      </c>
      <c r="F15990" s="209" t="s">
        <v>35603</v>
      </c>
      <c r="G15990" s="120" t="s">
        <v>35604</v>
      </c>
      <c r="H15990" s="121" t="s">
        <v>97</v>
      </c>
      <c r="I15990" s="121" t="s">
        <v>30</v>
      </c>
      <c r="J15990" s="121" t="s">
        <v>87</v>
      </c>
      <c r="K15990" s="121" t="s">
        <v>40503</v>
      </c>
      <c r="L15990" s="157" t="s">
        <v>32</v>
      </c>
      <c r="M15990" s="120" t="s">
        <v>78</v>
      </c>
    </row>
    <row r="15991" spans="1:15" ht="27.6">
      <c r="A15991" s="116">
        <v>15991</v>
      </c>
      <c r="B15991" s="129" t="s">
        <v>35601</v>
      </c>
      <c r="D15991" s="120" t="s">
        <v>34179</v>
      </c>
      <c r="E15991" s="120" t="s">
        <v>35605</v>
      </c>
      <c r="F15991" s="209" t="s">
        <v>35606</v>
      </c>
      <c r="G15991" s="120" t="s">
        <v>35607</v>
      </c>
      <c r="H15991" s="121" t="s">
        <v>97</v>
      </c>
      <c r="I15991" s="121" t="s">
        <v>30</v>
      </c>
      <c r="J15991" s="121" t="s">
        <v>31</v>
      </c>
      <c r="K15991" s="121" t="s">
        <v>40503</v>
      </c>
      <c r="L15991" s="157" t="s">
        <v>32</v>
      </c>
      <c r="M15991" s="120" t="s">
        <v>78</v>
      </c>
    </row>
    <row r="15992" spans="1:15">
      <c r="A15992" s="116">
        <v>15992</v>
      </c>
      <c r="B15992" s="129" t="s">
        <v>35601</v>
      </c>
      <c r="D15992" s="120" t="s">
        <v>34179</v>
      </c>
      <c r="E15992" s="120" t="s">
        <v>35608</v>
      </c>
      <c r="F15992" s="209" t="s">
        <v>35609</v>
      </c>
      <c r="G15992" s="120" t="s">
        <v>35610</v>
      </c>
      <c r="H15992" s="121" t="s">
        <v>53</v>
      </c>
      <c r="I15992" s="121" t="s">
        <v>42</v>
      </c>
      <c r="J15992" s="121" t="s">
        <v>22781</v>
      </c>
      <c r="K15992" s="121" t="s">
        <v>40503</v>
      </c>
      <c r="L15992" s="157" t="s">
        <v>32</v>
      </c>
      <c r="M15992" s="120" t="s">
        <v>33</v>
      </c>
    </row>
    <row r="15993" spans="1:15">
      <c r="A15993" s="116">
        <v>15993</v>
      </c>
      <c r="B15993" s="129" t="s">
        <v>35601</v>
      </c>
      <c r="D15993" s="120" t="s">
        <v>34179</v>
      </c>
      <c r="E15993" s="120" t="s">
        <v>35611</v>
      </c>
      <c r="F15993" s="209" t="s">
        <v>35612</v>
      </c>
      <c r="G15993" s="120" t="s">
        <v>11388</v>
      </c>
      <c r="H15993" s="121" t="s">
        <v>53</v>
      </c>
      <c r="I15993" s="121" t="s">
        <v>30</v>
      </c>
      <c r="J15993" s="121" t="s">
        <v>10013</v>
      </c>
      <c r="K15993" s="121" t="s">
        <v>40503</v>
      </c>
      <c r="L15993" s="157" t="s">
        <v>32</v>
      </c>
      <c r="M15993" s="120" t="s">
        <v>78</v>
      </c>
    </row>
    <row r="15994" spans="1:15">
      <c r="A15994" s="116">
        <v>15994</v>
      </c>
      <c r="B15994" s="129" t="s">
        <v>35601</v>
      </c>
      <c r="D15994" s="120" t="s">
        <v>34179</v>
      </c>
      <c r="E15994" s="120" t="s">
        <v>35613</v>
      </c>
      <c r="F15994" s="209" t="s">
        <v>122</v>
      </c>
      <c r="G15994" s="120" t="s">
        <v>16366</v>
      </c>
      <c r="H15994" s="121" t="s">
        <v>192</v>
      </c>
      <c r="I15994" s="121" t="s">
        <v>30</v>
      </c>
      <c r="J15994" s="121" t="s">
        <v>5135</v>
      </c>
      <c r="K15994" s="121" t="s">
        <v>40503</v>
      </c>
      <c r="L15994" s="157" t="s">
        <v>32</v>
      </c>
      <c r="M15994" s="120" t="s">
        <v>78</v>
      </c>
    </row>
    <row r="15995" spans="1:15">
      <c r="A15995" s="116">
        <v>15995</v>
      </c>
      <c r="B15995" s="129" t="s">
        <v>35601</v>
      </c>
      <c r="D15995" s="120" t="s">
        <v>34179</v>
      </c>
      <c r="E15995" s="120" t="s">
        <v>35614</v>
      </c>
      <c r="F15995" s="209" t="s">
        <v>27087</v>
      </c>
      <c r="G15995" s="120" t="s">
        <v>35615</v>
      </c>
      <c r="H15995" s="121" t="s">
        <v>1173</v>
      </c>
      <c r="I15995" s="121" t="s">
        <v>30</v>
      </c>
      <c r="J15995" s="121" t="s">
        <v>87</v>
      </c>
      <c r="K15995" s="121" t="s">
        <v>40503</v>
      </c>
      <c r="L15995" s="157" t="s">
        <v>32</v>
      </c>
      <c r="M15995" s="120" t="s">
        <v>78</v>
      </c>
    </row>
    <row r="15996" spans="1:15" ht="27.6">
      <c r="A15996" s="116">
        <v>15996</v>
      </c>
      <c r="B15996" s="129" t="s">
        <v>35601</v>
      </c>
      <c r="D15996" s="120" t="s">
        <v>34179</v>
      </c>
      <c r="E15996" s="120" t="s">
        <v>35616</v>
      </c>
      <c r="F15996" s="209" t="s">
        <v>35617</v>
      </c>
      <c r="G15996" s="120" t="s">
        <v>35618</v>
      </c>
      <c r="H15996" s="121" t="s">
        <v>1173</v>
      </c>
      <c r="I15996" s="121" t="s">
        <v>30</v>
      </c>
      <c r="J15996" s="121" t="s">
        <v>77</v>
      </c>
      <c r="K15996" s="121" t="s">
        <v>40503</v>
      </c>
      <c r="L15996" s="157" t="s">
        <v>32</v>
      </c>
      <c r="M15996" s="120" t="s">
        <v>33</v>
      </c>
    </row>
    <row r="15997" spans="1:15">
      <c r="A15997" s="116">
        <v>15997</v>
      </c>
      <c r="B15997" s="129" t="s">
        <v>35601</v>
      </c>
      <c r="D15997" s="120" t="s">
        <v>34179</v>
      </c>
      <c r="E15997" s="120" t="s">
        <v>35619</v>
      </c>
      <c r="F15997" s="209" t="s">
        <v>8054</v>
      </c>
      <c r="G15997" s="120" t="s">
        <v>35620</v>
      </c>
      <c r="H15997" s="121" t="s">
        <v>344</v>
      </c>
      <c r="I15997" s="121" t="s">
        <v>30</v>
      </c>
      <c r="J15997" s="121" t="s">
        <v>87</v>
      </c>
      <c r="K15997" s="121" t="s">
        <v>40503</v>
      </c>
      <c r="L15997" s="157" t="s">
        <v>32</v>
      </c>
      <c r="M15997" s="120" t="s">
        <v>78</v>
      </c>
    </row>
    <row r="15998" spans="1:15">
      <c r="A15998" s="116">
        <v>15998</v>
      </c>
      <c r="B15998" s="129" t="s">
        <v>35601</v>
      </c>
      <c r="D15998" s="120" t="s">
        <v>34179</v>
      </c>
      <c r="E15998" s="120" t="s">
        <v>35621</v>
      </c>
      <c r="F15998" s="209" t="s">
        <v>35622</v>
      </c>
      <c r="G15998" s="120" t="s">
        <v>35623</v>
      </c>
      <c r="H15998" s="121" t="s">
        <v>97</v>
      </c>
      <c r="I15998" s="121" t="s">
        <v>30</v>
      </c>
      <c r="J15998" s="121" t="s">
        <v>7726</v>
      </c>
      <c r="K15998" s="121" t="s">
        <v>40503</v>
      </c>
      <c r="L15998" s="157" t="s">
        <v>32</v>
      </c>
      <c r="M15998" s="120" t="s">
        <v>78</v>
      </c>
    </row>
    <row r="15999" spans="1:15" ht="27.6">
      <c r="A15999" s="116">
        <v>15999</v>
      </c>
      <c r="B15999" s="129" t="s">
        <v>35601</v>
      </c>
      <c r="D15999" s="120" t="s">
        <v>34179</v>
      </c>
      <c r="E15999" s="120" t="s">
        <v>35624</v>
      </c>
      <c r="F15999" s="209" t="s">
        <v>35625</v>
      </c>
      <c r="G15999" s="120" t="s">
        <v>35626</v>
      </c>
      <c r="H15999" s="121" t="s">
        <v>97</v>
      </c>
      <c r="I15999" s="121" t="s">
        <v>30</v>
      </c>
      <c r="J15999" s="121" t="s">
        <v>77</v>
      </c>
      <c r="K15999" s="121" t="s">
        <v>40503</v>
      </c>
      <c r="L15999" s="157" t="s">
        <v>32</v>
      </c>
      <c r="M15999" s="120" t="s">
        <v>78</v>
      </c>
    </row>
    <row r="16000" spans="1:15">
      <c r="A16000" s="116">
        <v>16000</v>
      </c>
      <c r="B16000" s="129" t="s">
        <v>35601</v>
      </c>
      <c r="D16000" s="120" t="s">
        <v>34179</v>
      </c>
      <c r="E16000" s="120" t="s">
        <v>35627</v>
      </c>
      <c r="F16000" s="209" t="s">
        <v>35628</v>
      </c>
      <c r="G16000" s="120" t="s">
        <v>8379</v>
      </c>
      <c r="H16000" s="121" t="s">
        <v>101</v>
      </c>
      <c r="I16000" s="121" t="s">
        <v>30</v>
      </c>
      <c r="J16000" s="121" t="s">
        <v>7131</v>
      </c>
      <c r="K16000" s="121" t="s">
        <v>40503</v>
      </c>
      <c r="L16000" s="157" t="s">
        <v>32</v>
      </c>
      <c r="M16000" s="120" t="s">
        <v>33</v>
      </c>
    </row>
    <row r="16001" spans="1:13" ht="41.4">
      <c r="A16001" s="116">
        <v>16001</v>
      </c>
      <c r="B16001" s="129" t="s">
        <v>35601</v>
      </c>
      <c r="D16001" s="120" t="s">
        <v>34179</v>
      </c>
      <c r="E16001" s="120" t="s">
        <v>35629</v>
      </c>
      <c r="F16001" s="209" t="s">
        <v>35630</v>
      </c>
      <c r="G16001" s="120" t="s">
        <v>25878</v>
      </c>
      <c r="H16001" s="121" t="s">
        <v>41</v>
      </c>
      <c r="I16001" s="121" t="s">
        <v>30</v>
      </c>
      <c r="J16001" s="121" t="s">
        <v>5018</v>
      </c>
      <c r="K16001" s="121" t="s">
        <v>40503</v>
      </c>
      <c r="L16001" s="157" t="s">
        <v>32</v>
      </c>
      <c r="M16001" s="120" t="s">
        <v>78</v>
      </c>
    </row>
    <row r="16002" spans="1:13" ht="27.6">
      <c r="A16002" s="116">
        <v>16002</v>
      </c>
      <c r="B16002" s="129" t="s">
        <v>35601</v>
      </c>
      <c r="D16002" s="120" t="s">
        <v>34179</v>
      </c>
      <c r="E16002" s="120" t="s">
        <v>35631</v>
      </c>
      <c r="F16002" s="209" t="s">
        <v>35632</v>
      </c>
      <c r="G16002" s="120" t="s">
        <v>16312</v>
      </c>
      <c r="H16002" s="121" t="s">
        <v>140</v>
      </c>
      <c r="I16002" s="121" t="s">
        <v>30</v>
      </c>
      <c r="J16002" s="121" t="s">
        <v>8287</v>
      </c>
      <c r="K16002" s="121" t="s">
        <v>40503</v>
      </c>
      <c r="L16002" s="157" t="s">
        <v>32</v>
      </c>
      <c r="M16002" s="120" t="s">
        <v>78</v>
      </c>
    </row>
    <row r="16003" spans="1:13">
      <c r="A16003" s="116">
        <v>16003</v>
      </c>
      <c r="B16003" s="129">
        <v>44617</v>
      </c>
      <c r="D16003" s="120" t="s">
        <v>252</v>
      </c>
      <c r="E16003" s="120" t="s">
        <v>35633</v>
      </c>
      <c r="F16003" s="209" t="s">
        <v>35634</v>
      </c>
      <c r="G16003" s="119" t="s">
        <v>6516</v>
      </c>
      <c r="H16003" s="121" t="s">
        <v>48</v>
      </c>
      <c r="I16003" s="121" t="s">
        <v>42</v>
      </c>
      <c r="J16003" s="121" t="s">
        <v>2268</v>
      </c>
      <c r="K16003" s="121" t="s">
        <v>584</v>
      </c>
      <c r="L16003" s="157" t="s">
        <v>32</v>
      </c>
      <c r="M16003" s="120" t="s">
        <v>78</v>
      </c>
    </row>
    <row r="16004" spans="1:13">
      <c r="A16004" s="116">
        <v>16004</v>
      </c>
      <c r="B16004" s="129">
        <v>44621</v>
      </c>
      <c r="D16004" s="120" t="s">
        <v>252</v>
      </c>
      <c r="E16004" s="120" t="s">
        <v>35635</v>
      </c>
      <c r="F16004" s="209" t="s">
        <v>35636</v>
      </c>
      <c r="G16004" s="119" t="s">
        <v>8379</v>
      </c>
      <c r="H16004" s="121" t="s">
        <v>101</v>
      </c>
      <c r="I16004" s="121" t="s">
        <v>30</v>
      </c>
      <c r="J16004" s="121" t="s">
        <v>7131</v>
      </c>
      <c r="K16004" s="121" t="s">
        <v>584</v>
      </c>
      <c r="L16004" s="157" t="s">
        <v>32</v>
      </c>
      <c r="M16004" s="120" t="s">
        <v>78</v>
      </c>
    </row>
    <row r="16005" spans="1:13">
      <c r="A16005" s="116">
        <v>16005</v>
      </c>
      <c r="B16005" s="129">
        <v>44621</v>
      </c>
      <c r="D16005" s="120" t="s">
        <v>252</v>
      </c>
      <c r="E16005" s="120" t="s">
        <v>35637</v>
      </c>
      <c r="F16005" s="209" t="s">
        <v>35638</v>
      </c>
      <c r="G16005" s="119" t="s">
        <v>10609</v>
      </c>
      <c r="H16005" s="121" t="s">
        <v>53</v>
      </c>
      <c r="I16005" s="121" t="s">
        <v>30</v>
      </c>
      <c r="J16005" s="121" t="s">
        <v>11886</v>
      </c>
      <c r="K16005" s="121" t="s">
        <v>584</v>
      </c>
      <c r="L16005" s="157" t="s">
        <v>32</v>
      </c>
      <c r="M16005" s="120" t="s">
        <v>78</v>
      </c>
    </row>
    <row r="16006" spans="1:13" ht="14.4">
      <c r="A16006" s="116">
        <v>16006</v>
      </c>
      <c r="B16006" s="129">
        <v>44621</v>
      </c>
      <c r="D16006" s="120" t="s">
        <v>252</v>
      </c>
      <c r="E16006" t="s">
        <v>35639</v>
      </c>
      <c r="F16006" s="209" t="s">
        <v>35640</v>
      </c>
      <c r="G16006" s="119" t="s">
        <v>35641</v>
      </c>
      <c r="H16006" s="121" t="s">
        <v>192</v>
      </c>
      <c r="I16006" s="121" t="s">
        <v>30</v>
      </c>
      <c r="J16006" s="121" t="s">
        <v>435</v>
      </c>
      <c r="K16006" s="121" t="s">
        <v>584</v>
      </c>
      <c r="L16006" s="157" t="s">
        <v>32</v>
      </c>
      <c r="M16006" s="120" t="s">
        <v>78</v>
      </c>
    </row>
    <row r="16007" spans="1:13">
      <c r="A16007" s="116">
        <v>16007</v>
      </c>
      <c r="B16007" s="129">
        <v>44621</v>
      </c>
      <c r="D16007" s="120" t="s">
        <v>252</v>
      </c>
      <c r="E16007" s="120" t="s">
        <v>35642</v>
      </c>
      <c r="F16007" s="209" t="s">
        <v>35643</v>
      </c>
      <c r="G16007" s="119" t="s">
        <v>8434</v>
      </c>
      <c r="H16007" s="121" t="s">
        <v>101</v>
      </c>
      <c r="I16007" s="121" t="s">
        <v>30</v>
      </c>
      <c r="J16007" s="121" t="s">
        <v>9480</v>
      </c>
      <c r="K16007" s="121" t="s">
        <v>584</v>
      </c>
      <c r="L16007" s="157" t="s">
        <v>32</v>
      </c>
      <c r="M16007" s="120" t="s">
        <v>78</v>
      </c>
    </row>
    <row r="16008" spans="1:13">
      <c r="A16008" s="116">
        <v>16008</v>
      </c>
      <c r="B16008" s="129">
        <v>44621</v>
      </c>
      <c r="D16008" s="120" t="s">
        <v>252</v>
      </c>
      <c r="E16008" s="120" t="s">
        <v>35644</v>
      </c>
      <c r="F16008" s="209" t="s">
        <v>35645</v>
      </c>
      <c r="G16008" s="119" t="s">
        <v>35646</v>
      </c>
      <c r="H16008" s="121" t="s">
        <v>53</v>
      </c>
      <c r="I16008" s="121" t="s">
        <v>30</v>
      </c>
      <c r="J16008" s="121" t="s">
        <v>77</v>
      </c>
      <c r="K16008" s="121" t="s">
        <v>584</v>
      </c>
      <c r="L16008" s="157" t="s">
        <v>32</v>
      </c>
      <c r="M16008" s="120" t="s">
        <v>78</v>
      </c>
    </row>
    <row r="16009" spans="1:13">
      <c r="A16009" s="116">
        <v>16009</v>
      </c>
      <c r="B16009" s="129">
        <v>44617</v>
      </c>
      <c r="D16009" s="120" t="s">
        <v>252</v>
      </c>
      <c r="E16009" s="120" t="s">
        <v>35647</v>
      </c>
      <c r="F16009" s="209" t="s">
        <v>35648</v>
      </c>
      <c r="G16009" s="119" t="s">
        <v>35649</v>
      </c>
      <c r="H16009" s="121" t="s">
        <v>160</v>
      </c>
      <c r="I16009" s="121" t="s">
        <v>63</v>
      </c>
      <c r="J16009" s="121" t="s">
        <v>323</v>
      </c>
      <c r="K16009" s="121" t="s">
        <v>584</v>
      </c>
      <c r="L16009" s="157" t="s">
        <v>32</v>
      </c>
      <c r="M16009" s="120" t="s">
        <v>78</v>
      </c>
    </row>
    <row r="16010" spans="1:13">
      <c r="A16010" s="116">
        <v>16010</v>
      </c>
      <c r="B16010" s="129">
        <v>44621</v>
      </c>
      <c r="D16010" s="120" t="s">
        <v>252</v>
      </c>
      <c r="E16010" s="120" t="s">
        <v>35650</v>
      </c>
      <c r="F16010" s="209" t="s">
        <v>130</v>
      </c>
      <c r="G16010" s="119" t="s">
        <v>17963</v>
      </c>
      <c r="H16010" s="121" t="s">
        <v>53</v>
      </c>
      <c r="I16010" s="121" t="s">
        <v>30</v>
      </c>
      <c r="J16010" s="121" t="s">
        <v>1540</v>
      </c>
      <c r="K16010" s="121" t="s">
        <v>584</v>
      </c>
      <c r="L16010" s="157" t="s">
        <v>32</v>
      </c>
      <c r="M16010" s="120" t="s">
        <v>78</v>
      </c>
    </row>
    <row r="16011" spans="1:13">
      <c r="A16011" s="116">
        <v>16011</v>
      </c>
      <c r="B16011" s="129">
        <v>44617</v>
      </c>
      <c r="D16011" s="120" t="s">
        <v>252</v>
      </c>
      <c r="E16011" s="120" t="s">
        <v>35651</v>
      </c>
      <c r="F16011" s="209" t="s">
        <v>35652</v>
      </c>
      <c r="G16011" s="119" t="s">
        <v>35653</v>
      </c>
      <c r="H16011" s="121" t="s">
        <v>1173</v>
      </c>
      <c r="I16011" s="121" t="s">
        <v>42</v>
      </c>
      <c r="J16011" s="121" t="s">
        <v>3146</v>
      </c>
      <c r="K16011" s="121" t="s">
        <v>584</v>
      </c>
      <c r="L16011" s="157" t="s">
        <v>32</v>
      </c>
      <c r="M16011" s="120" t="s">
        <v>78</v>
      </c>
    </row>
    <row r="16012" spans="1:13" ht="27.6">
      <c r="A16012" s="116">
        <v>16012</v>
      </c>
      <c r="B16012" s="129">
        <v>44617</v>
      </c>
      <c r="D16012" s="120" t="s">
        <v>25</v>
      </c>
      <c r="E16012" s="120" t="s">
        <v>35654</v>
      </c>
      <c r="F16012" s="209" t="s">
        <v>35655</v>
      </c>
      <c r="G16012" s="119" t="s">
        <v>35656</v>
      </c>
      <c r="H16012" s="121" t="s">
        <v>1173</v>
      </c>
      <c r="I16012" s="121" t="s">
        <v>63</v>
      </c>
      <c r="J16012" s="121" t="s">
        <v>328</v>
      </c>
      <c r="K16012" s="121" t="s">
        <v>584</v>
      </c>
      <c r="L16012" s="157" t="s">
        <v>32</v>
      </c>
      <c r="M16012" s="120" t="s">
        <v>33</v>
      </c>
    </row>
    <row r="16013" spans="1:13" ht="27.6">
      <c r="A16013" s="116">
        <v>16013</v>
      </c>
      <c r="B16013" s="129">
        <v>44617</v>
      </c>
      <c r="D16013" s="120" t="s">
        <v>25</v>
      </c>
      <c r="E16013" s="120" t="s">
        <v>35657</v>
      </c>
      <c r="F16013" s="209" t="s">
        <v>35658</v>
      </c>
      <c r="G16013" s="119" t="s">
        <v>35659</v>
      </c>
      <c r="H16013" s="121" t="s">
        <v>41</v>
      </c>
      <c r="I16013" s="121" t="s">
        <v>42</v>
      </c>
      <c r="J16013" s="121" t="s">
        <v>2268</v>
      </c>
      <c r="K16013" s="121" t="s">
        <v>584</v>
      </c>
      <c r="L16013" s="157" t="s">
        <v>32</v>
      </c>
      <c r="M16013" s="120" t="s">
        <v>78</v>
      </c>
    </row>
    <row r="16014" spans="1:13">
      <c r="A16014" s="116">
        <v>16014</v>
      </c>
      <c r="B16014" s="129">
        <v>44617</v>
      </c>
      <c r="D16014" s="120" t="s">
        <v>25</v>
      </c>
      <c r="E16014" s="120" t="s">
        <v>35660</v>
      </c>
      <c r="F16014" s="209" t="s">
        <v>35661</v>
      </c>
      <c r="G16014" s="119" t="s">
        <v>35662</v>
      </c>
      <c r="H16014" s="121" t="s">
        <v>41</v>
      </c>
      <c r="I16014" s="121" t="s">
        <v>42</v>
      </c>
      <c r="J16014" s="121" t="s">
        <v>72</v>
      </c>
      <c r="K16014" s="121" t="s">
        <v>584</v>
      </c>
      <c r="L16014" s="157" t="s">
        <v>32</v>
      </c>
      <c r="M16014" s="120" t="s">
        <v>78</v>
      </c>
    </row>
    <row r="16015" spans="1:13">
      <c r="A16015" s="116">
        <v>16015</v>
      </c>
      <c r="B16015" s="129">
        <v>44617</v>
      </c>
      <c r="D16015" s="120" t="s">
        <v>25</v>
      </c>
      <c r="E16015" s="120" t="s">
        <v>35663</v>
      </c>
      <c r="F16015" s="209" t="s">
        <v>8270</v>
      </c>
      <c r="G16015" s="119" t="s">
        <v>35664</v>
      </c>
      <c r="H16015" s="121" t="s">
        <v>48</v>
      </c>
      <c r="I16015" s="121" t="s">
        <v>196</v>
      </c>
      <c r="J16015" s="121" t="s">
        <v>14490</v>
      </c>
      <c r="K16015" s="121" t="s">
        <v>584</v>
      </c>
      <c r="L16015" s="157" t="s">
        <v>32</v>
      </c>
      <c r="M16015" s="120" t="s">
        <v>78</v>
      </c>
    </row>
    <row r="16016" spans="1:13" ht="27.6">
      <c r="A16016" s="116">
        <v>16016</v>
      </c>
      <c r="B16016" s="129">
        <v>44617</v>
      </c>
      <c r="D16016" s="120" t="s">
        <v>25</v>
      </c>
      <c r="E16016" s="120" t="s">
        <v>35665</v>
      </c>
      <c r="F16016" s="209" t="s">
        <v>35666</v>
      </c>
      <c r="G16016" s="119" t="s">
        <v>3060</v>
      </c>
      <c r="H16016" s="121" t="s">
        <v>48</v>
      </c>
      <c r="I16016" s="121" t="s">
        <v>196</v>
      </c>
      <c r="J16016" s="121" t="s">
        <v>14490</v>
      </c>
      <c r="K16016" s="121" t="s">
        <v>584</v>
      </c>
      <c r="L16016" s="157" t="s">
        <v>32</v>
      </c>
      <c r="M16016" s="120" t="s">
        <v>78</v>
      </c>
    </row>
    <row r="16017" spans="1:13">
      <c r="A16017" s="116">
        <v>16017</v>
      </c>
      <c r="B16017" s="129">
        <v>44617</v>
      </c>
      <c r="D16017" s="120" t="s">
        <v>25</v>
      </c>
      <c r="E16017" s="120" t="s">
        <v>35667</v>
      </c>
      <c r="F16017" s="209" t="s">
        <v>35668</v>
      </c>
      <c r="G16017" s="119" t="s">
        <v>31854</v>
      </c>
      <c r="H16017" s="121" t="s">
        <v>76</v>
      </c>
      <c r="I16017" s="121" t="s">
        <v>42</v>
      </c>
      <c r="J16017" s="121" t="s">
        <v>82</v>
      </c>
      <c r="K16017" s="121" t="s">
        <v>584</v>
      </c>
      <c r="L16017" s="157" t="s">
        <v>32</v>
      </c>
      <c r="M16017" s="120" t="s">
        <v>78</v>
      </c>
    </row>
    <row r="16018" spans="1:13" ht="27.6">
      <c r="A16018" s="116">
        <v>16018</v>
      </c>
      <c r="B16018" s="129">
        <v>44617</v>
      </c>
      <c r="D16018" s="120" t="s">
        <v>25</v>
      </c>
      <c r="E16018" s="120" t="s">
        <v>35669</v>
      </c>
      <c r="F16018" s="209" t="s">
        <v>35670</v>
      </c>
      <c r="G16018" s="119" t="s">
        <v>35671</v>
      </c>
      <c r="H16018" s="121" t="s">
        <v>76</v>
      </c>
      <c r="I16018" s="121" t="s">
        <v>30</v>
      </c>
      <c r="J16018" s="121" t="s">
        <v>8096</v>
      </c>
      <c r="K16018" s="121" t="s">
        <v>584</v>
      </c>
      <c r="L16018" s="157" t="s">
        <v>32</v>
      </c>
      <c r="M16018" s="120" t="s">
        <v>78</v>
      </c>
    </row>
    <row r="16019" spans="1:13">
      <c r="A16019" s="116">
        <v>16019</v>
      </c>
      <c r="B16019" s="129">
        <v>44617</v>
      </c>
      <c r="D16019" s="120" t="s">
        <v>25</v>
      </c>
      <c r="E16019" s="120" t="s">
        <v>35672</v>
      </c>
      <c r="F16019" s="209" t="s">
        <v>35673</v>
      </c>
      <c r="G16019" s="119" t="s">
        <v>165</v>
      </c>
      <c r="H16019" s="121" t="s">
        <v>53</v>
      </c>
      <c r="I16019" s="121" t="s">
        <v>63</v>
      </c>
      <c r="J16019" s="121" t="s">
        <v>9446</v>
      </c>
      <c r="K16019" s="121" t="s">
        <v>584</v>
      </c>
      <c r="L16019" s="157" t="s">
        <v>32</v>
      </c>
      <c r="M16019" s="120" t="s">
        <v>78</v>
      </c>
    </row>
    <row r="16020" spans="1:13">
      <c r="A16020" s="116">
        <v>16020</v>
      </c>
      <c r="B16020" s="129">
        <v>44617</v>
      </c>
      <c r="D16020" s="120" t="s">
        <v>25</v>
      </c>
      <c r="E16020" s="120" t="s">
        <v>35674</v>
      </c>
      <c r="F16020" s="209" t="s">
        <v>228</v>
      </c>
      <c r="G16020" s="119" t="s">
        <v>35675</v>
      </c>
      <c r="H16020" s="121" t="s">
        <v>48</v>
      </c>
      <c r="I16020" s="121" t="s">
        <v>30</v>
      </c>
      <c r="J16020" s="121" t="s">
        <v>87</v>
      </c>
      <c r="K16020" s="121" t="s">
        <v>584</v>
      </c>
      <c r="L16020" s="157" t="s">
        <v>32</v>
      </c>
      <c r="M16020" s="120" t="s">
        <v>78</v>
      </c>
    </row>
    <row r="16021" spans="1:13">
      <c r="A16021" s="116">
        <v>16021</v>
      </c>
      <c r="B16021" s="129">
        <v>44617</v>
      </c>
      <c r="D16021" s="120" t="s">
        <v>25</v>
      </c>
      <c r="E16021" s="120" t="s">
        <v>35676</v>
      </c>
      <c r="F16021" s="209" t="s">
        <v>986</v>
      </c>
      <c r="G16021" s="119" t="s">
        <v>35677</v>
      </c>
      <c r="H16021" s="121" t="s">
        <v>41</v>
      </c>
      <c r="I16021" s="121" t="s">
        <v>30</v>
      </c>
      <c r="J16021" s="121" t="s">
        <v>87</v>
      </c>
      <c r="K16021" s="121" t="s">
        <v>584</v>
      </c>
      <c r="L16021" s="157" t="s">
        <v>32</v>
      </c>
      <c r="M16021" s="120" t="s">
        <v>78</v>
      </c>
    </row>
    <row r="16022" spans="1:13">
      <c r="A16022" s="116">
        <v>16022</v>
      </c>
      <c r="B16022" s="129">
        <v>44617</v>
      </c>
      <c r="D16022" s="120" t="s">
        <v>25</v>
      </c>
      <c r="E16022" s="120" t="s">
        <v>35678</v>
      </c>
      <c r="F16022" s="209" t="s">
        <v>35679</v>
      </c>
      <c r="G16022" s="119" t="s">
        <v>35680</v>
      </c>
      <c r="H16022" s="121" t="s">
        <v>48</v>
      </c>
      <c r="I16022" s="121" t="s">
        <v>30</v>
      </c>
      <c r="J16022" s="121" t="s">
        <v>87</v>
      </c>
      <c r="K16022" s="121" t="s">
        <v>584</v>
      </c>
      <c r="L16022" s="157" t="s">
        <v>32</v>
      </c>
      <c r="M16022" s="120" t="s">
        <v>78</v>
      </c>
    </row>
    <row r="16023" spans="1:13" ht="27.6">
      <c r="A16023" s="116">
        <v>16023</v>
      </c>
      <c r="B16023" s="129">
        <v>44617</v>
      </c>
      <c r="D16023" s="120" t="s">
        <v>25</v>
      </c>
      <c r="E16023" s="120" t="s">
        <v>35681</v>
      </c>
      <c r="F16023" s="209" t="s">
        <v>35682</v>
      </c>
      <c r="G16023" s="119" t="s">
        <v>9569</v>
      </c>
      <c r="H16023" s="121" t="s">
        <v>48</v>
      </c>
      <c r="I16023" s="121" t="s">
        <v>30</v>
      </c>
      <c r="J16023" s="121" t="s">
        <v>5018</v>
      </c>
      <c r="K16023" s="121" t="s">
        <v>65</v>
      </c>
      <c r="L16023" s="157" t="s">
        <v>32</v>
      </c>
      <c r="M16023" s="120" t="s">
        <v>33</v>
      </c>
    </row>
    <row r="16024" spans="1:13">
      <c r="A16024" s="116">
        <v>16024</v>
      </c>
      <c r="B16024" s="129">
        <v>44617</v>
      </c>
      <c r="D16024" s="120" t="s">
        <v>25</v>
      </c>
      <c r="E16024" s="120" t="s">
        <v>35683</v>
      </c>
      <c r="F16024" s="209" t="s">
        <v>5066</v>
      </c>
      <c r="G16024" s="119" t="s">
        <v>35684</v>
      </c>
      <c r="H16024" s="121" t="s">
        <v>41</v>
      </c>
      <c r="I16024" s="121" t="s">
        <v>30</v>
      </c>
      <c r="J16024" s="121" t="s">
        <v>87</v>
      </c>
      <c r="K16024" s="121" t="s">
        <v>65</v>
      </c>
      <c r="L16024" s="157" t="s">
        <v>32</v>
      </c>
      <c r="M16024" s="120" t="s">
        <v>33</v>
      </c>
    </row>
    <row r="16025" spans="1:13">
      <c r="A16025" s="116">
        <v>16025</v>
      </c>
      <c r="B16025" s="129">
        <v>44617</v>
      </c>
      <c r="D16025" s="120" t="s">
        <v>25</v>
      </c>
      <c r="E16025" s="120" t="s">
        <v>35685</v>
      </c>
      <c r="F16025" s="209" t="s">
        <v>35686</v>
      </c>
      <c r="G16025" s="119" t="s">
        <v>5186</v>
      </c>
      <c r="H16025" s="121" t="s">
        <v>1173</v>
      </c>
      <c r="I16025" s="121" t="s">
        <v>30</v>
      </c>
      <c r="J16025" s="121" t="s">
        <v>485</v>
      </c>
      <c r="K16025" s="121" t="s">
        <v>584</v>
      </c>
      <c r="L16025" s="157" t="s">
        <v>32</v>
      </c>
      <c r="M16025" s="120" t="s">
        <v>78</v>
      </c>
    </row>
    <row r="16026" spans="1:13">
      <c r="A16026" s="116">
        <v>16026</v>
      </c>
      <c r="B16026" s="129">
        <v>44617</v>
      </c>
      <c r="D16026" s="120" t="s">
        <v>25</v>
      </c>
      <c r="E16026" s="120" t="s">
        <v>35687</v>
      </c>
      <c r="F16026" s="209" t="s">
        <v>35688</v>
      </c>
      <c r="G16026" s="119" t="s">
        <v>2876</v>
      </c>
      <c r="H16026" s="121" t="s">
        <v>41</v>
      </c>
      <c r="I16026" s="121" t="s">
        <v>30</v>
      </c>
      <c r="J16026" s="121" t="s">
        <v>87</v>
      </c>
      <c r="K16026" s="121" t="s">
        <v>584</v>
      </c>
      <c r="L16026" s="157" t="s">
        <v>32</v>
      </c>
      <c r="M16026" s="120" t="s">
        <v>78</v>
      </c>
    </row>
    <row r="16027" spans="1:13">
      <c r="A16027" s="116">
        <v>16027</v>
      </c>
      <c r="B16027" s="129">
        <v>44617</v>
      </c>
      <c r="D16027" s="120" t="s">
        <v>25</v>
      </c>
      <c r="E16027" s="120" t="s">
        <v>35689</v>
      </c>
      <c r="F16027" s="209" t="s">
        <v>35690</v>
      </c>
      <c r="G16027" s="119" t="s">
        <v>35691</v>
      </c>
      <c r="H16027" s="121" t="s">
        <v>48</v>
      </c>
      <c r="I16027" s="121" t="s">
        <v>63</v>
      </c>
      <c r="J16027" s="121" t="s">
        <v>601</v>
      </c>
      <c r="K16027" s="121" t="s">
        <v>65</v>
      </c>
      <c r="L16027" s="157" t="s">
        <v>32</v>
      </c>
      <c r="M16027" s="120" t="s">
        <v>33</v>
      </c>
    </row>
    <row r="16028" spans="1:13">
      <c r="A16028" s="116">
        <v>16028</v>
      </c>
      <c r="B16028" s="129">
        <v>44617</v>
      </c>
      <c r="D16028" s="120" t="s">
        <v>25</v>
      </c>
      <c r="E16028" s="120" t="s">
        <v>35692</v>
      </c>
      <c r="F16028" s="209" t="s">
        <v>35693</v>
      </c>
      <c r="G16028" s="119" t="s">
        <v>1988</v>
      </c>
      <c r="H16028" s="121" t="s">
        <v>48</v>
      </c>
      <c r="I16028" s="121" t="s">
        <v>30</v>
      </c>
      <c r="J16028" s="121" t="s">
        <v>87</v>
      </c>
      <c r="K16028" s="121" t="s">
        <v>65</v>
      </c>
      <c r="L16028" s="157" t="s">
        <v>32</v>
      </c>
      <c r="M16028" s="120" t="s">
        <v>33</v>
      </c>
    </row>
    <row r="16029" spans="1:13">
      <c r="A16029" s="116">
        <v>16029</v>
      </c>
      <c r="B16029" s="129">
        <v>44617</v>
      </c>
      <c r="D16029" s="120" t="s">
        <v>25</v>
      </c>
      <c r="E16029" s="120" t="s">
        <v>35694</v>
      </c>
      <c r="F16029" s="209" t="s">
        <v>35695</v>
      </c>
      <c r="G16029" s="119" t="s">
        <v>35696</v>
      </c>
      <c r="H16029" s="121" t="s">
        <v>1173</v>
      </c>
      <c r="I16029" s="121" t="s">
        <v>63</v>
      </c>
      <c r="J16029" s="121" t="s">
        <v>328</v>
      </c>
      <c r="K16029" s="121" t="s">
        <v>65</v>
      </c>
      <c r="L16029" s="157" t="s">
        <v>32</v>
      </c>
      <c r="M16029" s="120" t="s">
        <v>33</v>
      </c>
    </row>
    <row r="16030" spans="1:13">
      <c r="A16030" s="116">
        <v>16030</v>
      </c>
      <c r="B16030" s="129">
        <v>44617</v>
      </c>
      <c r="D16030" s="120" t="s">
        <v>25</v>
      </c>
      <c r="E16030" s="120" t="s">
        <v>35697</v>
      </c>
      <c r="F16030" s="209" t="s">
        <v>35698</v>
      </c>
      <c r="G16030" s="119" t="s">
        <v>229</v>
      </c>
      <c r="H16030" s="121" t="s">
        <v>76</v>
      </c>
      <c r="I16030" s="121" t="s">
        <v>63</v>
      </c>
      <c r="J16030" s="121" t="s">
        <v>2145</v>
      </c>
      <c r="K16030" s="121" t="s">
        <v>65</v>
      </c>
      <c r="L16030" s="157" t="s">
        <v>32</v>
      </c>
      <c r="M16030" s="120" t="s">
        <v>33</v>
      </c>
    </row>
    <row r="16031" spans="1:13" ht="27.6">
      <c r="A16031" s="116">
        <v>16031</v>
      </c>
      <c r="B16031" s="129">
        <v>44617</v>
      </c>
      <c r="D16031" s="120" t="s">
        <v>25</v>
      </c>
      <c r="E16031" s="120" t="s">
        <v>35699</v>
      </c>
      <c r="F16031" s="209" t="s">
        <v>35700</v>
      </c>
      <c r="G16031" s="119" t="s">
        <v>229</v>
      </c>
      <c r="H16031" s="121" t="s">
        <v>76</v>
      </c>
      <c r="I16031" s="121" t="s">
        <v>30</v>
      </c>
      <c r="J16031" s="121" t="s">
        <v>87</v>
      </c>
      <c r="K16031" s="121" t="s">
        <v>584</v>
      </c>
      <c r="L16031" s="157" t="s">
        <v>32</v>
      </c>
      <c r="M16031" s="120" t="s">
        <v>78</v>
      </c>
    </row>
    <row r="16032" spans="1:13">
      <c r="A16032" s="116">
        <v>16032</v>
      </c>
      <c r="B16032" s="129">
        <v>44617</v>
      </c>
      <c r="D16032" s="120" t="s">
        <v>25</v>
      </c>
      <c r="E16032" s="120" t="s">
        <v>35701</v>
      </c>
      <c r="F16032" s="209" t="s">
        <v>35702</v>
      </c>
      <c r="G16032" s="119" t="s">
        <v>35703</v>
      </c>
      <c r="H16032" s="121" t="s">
        <v>48</v>
      </c>
      <c r="I16032" s="121" t="s">
        <v>30</v>
      </c>
      <c r="J16032" s="121" t="s">
        <v>7375</v>
      </c>
      <c r="K16032" s="121" t="s">
        <v>65</v>
      </c>
      <c r="L16032" s="157" t="s">
        <v>32</v>
      </c>
      <c r="M16032" s="120" t="s">
        <v>33</v>
      </c>
    </row>
    <row r="16033" spans="1:14">
      <c r="A16033" s="116">
        <v>16033</v>
      </c>
      <c r="B16033" s="129">
        <v>44617</v>
      </c>
      <c r="D16033" s="120" t="s">
        <v>25</v>
      </c>
      <c r="E16033" s="120" t="s">
        <v>35704</v>
      </c>
      <c r="F16033" s="209" t="s">
        <v>21536</v>
      </c>
      <c r="G16033" s="119" t="s">
        <v>35705</v>
      </c>
      <c r="H16033" s="121" t="s">
        <v>1173</v>
      </c>
      <c r="I16033" s="121" t="s">
        <v>63</v>
      </c>
      <c r="J16033" s="121" t="s">
        <v>328</v>
      </c>
      <c r="K16033" s="121" t="s">
        <v>65</v>
      </c>
      <c r="L16033" s="157" t="s">
        <v>32</v>
      </c>
      <c r="M16033" s="120" t="s">
        <v>33</v>
      </c>
    </row>
    <row r="16034" spans="1:14" ht="27.6">
      <c r="A16034" s="116">
        <v>16034</v>
      </c>
      <c r="B16034" s="129">
        <v>44617</v>
      </c>
      <c r="D16034" s="120" t="s">
        <v>25</v>
      </c>
      <c r="E16034" s="120" t="s">
        <v>35706</v>
      </c>
      <c r="F16034" s="209" t="s">
        <v>35707</v>
      </c>
      <c r="G16034" s="119" t="s">
        <v>2843</v>
      </c>
      <c r="H16034" s="121" t="s">
        <v>97</v>
      </c>
      <c r="I16034" s="121" t="s">
        <v>30</v>
      </c>
      <c r="J16034" s="121" t="s">
        <v>7091</v>
      </c>
      <c r="K16034" s="121" t="s">
        <v>584</v>
      </c>
      <c r="L16034" s="157" t="s">
        <v>32</v>
      </c>
      <c r="M16034" s="120" t="s">
        <v>78</v>
      </c>
    </row>
    <row r="16035" spans="1:14" ht="27.6">
      <c r="A16035" s="116">
        <v>16035</v>
      </c>
      <c r="B16035" s="129">
        <v>44617</v>
      </c>
      <c r="D16035" s="120" t="s">
        <v>25</v>
      </c>
      <c r="E16035" s="120" t="s">
        <v>35708</v>
      </c>
      <c r="F16035" s="209" t="s">
        <v>35709</v>
      </c>
      <c r="G16035" s="119" t="s">
        <v>35710</v>
      </c>
      <c r="H16035" s="121" t="s">
        <v>76</v>
      </c>
      <c r="I16035" s="121" t="s">
        <v>63</v>
      </c>
      <c r="J16035" s="121" t="s">
        <v>328</v>
      </c>
      <c r="K16035" s="121" t="s">
        <v>65</v>
      </c>
      <c r="L16035" s="157" t="s">
        <v>32</v>
      </c>
      <c r="M16035" s="120" t="s">
        <v>33</v>
      </c>
    </row>
    <row r="16036" spans="1:14">
      <c r="A16036" s="116">
        <v>16036</v>
      </c>
      <c r="B16036" s="129">
        <v>44617</v>
      </c>
      <c r="D16036" s="120" t="s">
        <v>25</v>
      </c>
      <c r="E16036" s="120" t="s">
        <v>35711</v>
      </c>
      <c r="F16036" s="209" t="s">
        <v>14501</v>
      </c>
      <c r="G16036" s="119" t="s">
        <v>35712</v>
      </c>
      <c r="H16036" s="121" t="s">
        <v>160</v>
      </c>
      <c r="I16036" s="121" t="s">
        <v>63</v>
      </c>
      <c r="J16036" s="121" t="s">
        <v>328</v>
      </c>
      <c r="K16036" s="121" t="s">
        <v>584</v>
      </c>
      <c r="L16036" s="157" t="s">
        <v>32</v>
      </c>
      <c r="M16036" s="120" t="s">
        <v>78</v>
      </c>
    </row>
    <row r="16037" spans="1:14">
      <c r="A16037" s="116">
        <v>16037</v>
      </c>
      <c r="B16037" s="129">
        <v>44617</v>
      </c>
      <c r="D16037" s="120" t="s">
        <v>580</v>
      </c>
      <c r="E16037" s="120" t="s">
        <v>35713</v>
      </c>
      <c r="F16037" s="209" t="s">
        <v>14937</v>
      </c>
      <c r="G16037" s="119" t="s">
        <v>35714</v>
      </c>
      <c r="H16037" s="121" t="s">
        <v>41</v>
      </c>
      <c r="I16037" s="121" t="s">
        <v>30</v>
      </c>
      <c r="J16037" s="121" t="s">
        <v>5024</v>
      </c>
      <c r="K16037" s="121" t="s">
        <v>584</v>
      </c>
      <c r="L16037" s="157" t="s">
        <v>32</v>
      </c>
      <c r="M16037" s="120" t="s">
        <v>78</v>
      </c>
    </row>
    <row r="16038" spans="1:14">
      <c r="A16038" s="116">
        <v>16038</v>
      </c>
      <c r="B16038" s="129">
        <v>44617</v>
      </c>
      <c r="D16038" s="120" t="s">
        <v>580</v>
      </c>
      <c r="E16038" s="120" t="s">
        <v>35715</v>
      </c>
      <c r="F16038" s="209" t="s">
        <v>35716</v>
      </c>
      <c r="G16038" s="119" t="s">
        <v>2634</v>
      </c>
      <c r="H16038" s="121" t="s">
        <v>48</v>
      </c>
      <c r="I16038" s="121" t="s">
        <v>30</v>
      </c>
      <c r="J16038" s="121" t="s">
        <v>87</v>
      </c>
      <c r="K16038" s="121" t="s">
        <v>584</v>
      </c>
      <c r="L16038" s="157" t="s">
        <v>32</v>
      </c>
      <c r="M16038" s="120" t="s">
        <v>78</v>
      </c>
    </row>
    <row r="16039" spans="1:14">
      <c r="A16039" s="116">
        <v>16039</v>
      </c>
      <c r="B16039" s="129">
        <v>44617</v>
      </c>
      <c r="D16039" s="120" t="s">
        <v>580</v>
      </c>
      <c r="E16039" s="120" t="s">
        <v>35717</v>
      </c>
      <c r="F16039" s="209" t="s">
        <v>579</v>
      </c>
      <c r="G16039" s="119" t="s">
        <v>24228</v>
      </c>
      <c r="H16039" s="121" t="s">
        <v>29</v>
      </c>
      <c r="I16039" s="121" t="s">
        <v>30</v>
      </c>
      <c r="J16039" s="121" t="s">
        <v>485</v>
      </c>
      <c r="K16039" s="121" t="s">
        <v>584</v>
      </c>
      <c r="L16039" s="157" t="s">
        <v>32</v>
      </c>
      <c r="M16039" s="120" t="s">
        <v>78</v>
      </c>
    </row>
    <row r="16040" spans="1:14">
      <c r="A16040" s="116">
        <v>16040</v>
      </c>
      <c r="B16040" s="129">
        <v>44620</v>
      </c>
      <c r="D16040" s="120" t="s">
        <v>580</v>
      </c>
      <c r="E16040" s="120" t="s">
        <v>35718</v>
      </c>
      <c r="F16040" s="209" t="s">
        <v>8168</v>
      </c>
      <c r="G16040" s="119" t="s">
        <v>27684</v>
      </c>
      <c r="H16040" s="121" t="s">
        <v>86</v>
      </c>
      <c r="I16040" s="121" t="s">
        <v>30</v>
      </c>
      <c r="J16040" s="121" t="s">
        <v>7216</v>
      </c>
      <c r="K16040" s="121" t="s">
        <v>65</v>
      </c>
      <c r="L16040" s="157" t="s">
        <v>32</v>
      </c>
      <c r="M16040" s="120" t="s">
        <v>78</v>
      </c>
    </row>
    <row r="16041" spans="1:14">
      <c r="A16041" s="116">
        <v>16041</v>
      </c>
      <c r="B16041" s="129">
        <v>44617</v>
      </c>
      <c r="D16041" s="120" t="s">
        <v>34132</v>
      </c>
      <c r="E16041" s="120" t="s">
        <v>35719</v>
      </c>
      <c r="F16041" s="209" t="s">
        <v>29129</v>
      </c>
      <c r="G16041" s="119" t="s">
        <v>1519</v>
      </c>
      <c r="H16041" s="121" t="s">
        <v>192</v>
      </c>
      <c r="I16041" s="121" t="s">
        <v>63</v>
      </c>
      <c r="J16041" s="121" t="s">
        <v>328</v>
      </c>
      <c r="K16041" s="121" t="s">
        <v>65</v>
      </c>
      <c r="L16041" s="157" t="s">
        <v>32</v>
      </c>
      <c r="M16041" s="120" t="s">
        <v>78</v>
      </c>
    </row>
    <row r="16042" spans="1:14">
      <c r="A16042" s="116">
        <v>16042</v>
      </c>
      <c r="B16042" s="129">
        <v>44617</v>
      </c>
      <c r="D16042" s="120" t="s">
        <v>34132</v>
      </c>
      <c r="E16042" s="120" t="s">
        <v>35720</v>
      </c>
      <c r="F16042" s="209" t="s">
        <v>35721</v>
      </c>
      <c r="G16042" s="119" t="s">
        <v>35722</v>
      </c>
      <c r="H16042" s="121" t="s">
        <v>76</v>
      </c>
      <c r="I16042" s="121" t="s">
        <v>42</v>
      </c>
      <c r="J16042" s="121" t="s">
        <v>72</v>
      </c>
      <c r="K16042" s="121" t="s">
        <v>65</v>
      </c>
      <c r="L16042" s="157" t="s">
        <v>32</v>
      </c>
      <c r="M16042" s="120" t="s">
        <v>78</v>
      </c>
    </row>
    <row r="16043" spans="1:14" ht="27.6">
      <c r="A16043" s="116">
        <v>16043</v>
      </c>
      <c r="B16043" s="129">
        <v>44617</v>
      </c>
      <c r="D16043" s="120" t="s">
        <v>34132</v>
      </c>
      <c r="E16043" s="120" t="s">
        <v>35723</v>
      </c>
      <c r="F16043" s="209" t="s">
        <v>35724</v>
      </c>
      <c r="G16043" s="119" t="s">
        <v>7807</v>
      </c>
      <c r="H16043" s="121" t="s">
        <v>76</v>
      </c>
      <c r="I16043" s="121" t="s">
        <v>30</v>
      </c>
      <c r="J16043" s="121" t="s">
        <v>7091</v>
      </c>
      <c r="K16043" s="121" t="s">
        <v>65</v>
      </c>
      <c r="L16043" s="157" t="s">
        <v>32</v>
      </c>
      <c r="M16043" s="120" t="s">
        <v>33</v>
      </c>
    </row>
    <row r="16044" spans="1:14">
      <c r="A16044" s="116">
        <v>16044</v>
      </c>
      <c r="B16044" s="129">
        <v>44617</v>
      </c>
      <c r="D16044" s="120" t="s">
        <v>34132</v>
      </c>
      <c r="E16044" s="120" t="s">
        <v>35725</v>
      </c>
      <c r="F16044" s="209" t="s">
        <v>16809</v>
      </c>
      <c r="G16044" s="119" t="s">
        <v>35726</v>
      </c>
      <c r="H16044" s="121" t="s">
        <v>118</v>
      </c>
      <c r="I16044" s="121" t="s">
        <v>30</v>
      </c>
      <c r="J16044" s="121" t="s">
        <v>5135</v>
      </c>
      <c r="K16044" s="121" t="s">
        <v>65</v>
      </c>
      <c r="L16044" s="157" t="s">
        <v>32</v>
      </c>
      <c r="M16044" s="120" t="s">
        <v>33</v>
      </c>
    </row>
    <row r="16045" spans="1:14">
      <c r="A16045" s="116">
        <v>16045</v>
      </c>
      <c r="B16045" s="129">
        <v>44617</v>
      </c>
      <c r="D16045" s="120" t="s">
        <v>34132</v>
      </c>
      <c r="E16045" s="120" t="s">
        <v>35727</v>
      </c>
      <c r="F16045" s="209" t="s">
        <v>35728</v>
      </c>
      <c r="G16045" s="119" t="s">
        <v>35729</v>
      </c>
      <c r="H16045" s="121" t="s">
        <v>76</v>
      </c>
      <c r="I16045" s="121" t="s">
        <v>30</v>
      </c>
      <c r="J16045" s="121" t="s">
        <v>8287</v>
      </c>
      <c r="K16045" s="121" t="s">
        <v>65</v>
      </c>
      <c r="L16045" s="157" t="s">
        <v>32</v>
      </c>
      <c r="M16045" s="120" t="s">
        <v>78</v>
      </c>
    </row>
    <row r="16046" spans="1:14" ht="27.6">
      <c r="A16046" s="116">
        <v>16046</v>
      </c>
      <c r="B16046" s="129">
        <v>44617</v>
      </c>
      <c r="D16046" s="120" t="s">
        <v>34132</v>
      </c>
      <c r="E16046" s="120" t="s">
        <v>35730</v>
      </c>
      <c r="F16046" s="209" t="s">
        <v>35731</v>
      </c>
      <c r="G16046" s="119" t="s">
        <v>35732</v>
      </c>
      <c r="H16046" s="121" t="s">
        <v>76</v>
      </c>
      <c r="I16046" s="121" t="s">
        <v>30</v>
      </c>
      <c r="J16046" s="121" t="s">
        <v>12228</v>
      </c>
      <c r="K16046" s="121" t="s">
        <v>65</v>
      </c>
      <c r="L16046" s="157" t="s">
        <v>32</v>
      </c>
      <c r="M16046" s="120" t="s">
        <v>78</v>
      </c>
    </row>
    <row r="16047" spans="1:14">
      <c r="A16047" s="116">
        <v>16047</v>
      </c>
      <c r="B16047" s="129">
        <v>44617</v>
      </c>
      <c r="D16047" s="120" t="s">
        <v>34132</v>
      </c>
      <c r="E16047" s="120" t="s">
        <v>35733</v>
      </c>
      <c r="F16047" s="209" t="s">
        <v>850</v>
      </c>
      <c r="G16047" s="119" t="s">
        <v>35734</v>
      </c>
      <c r="H16047" s="121" t="s">
        <v>76</v>
      </c>
      <c r="I16047" s="121" t="s">
        <v>30</v>
      </c>
      <c r="J16047" s="121" t="s">
        <v>8287</v>
      </c>
      <c r="K16047" s="121" t="s">
        <v>65</v>
      </c>
      <c r="L16047" s="157" t="s">
        <v>32</v>
      </c>
      <c r="M16047" s="120" t="s">
        <v>33</v>
      </c>
      <c r="N16047" s="131">
        <v>44638</v>
      </c>
    </row>
    <row r="16048" spans="1:14" ht="27.6">
      <c r="A16048" s="116">
        <v>16048</v>
      </c>
      <c r="B16048" s="129">
        <v>44617</v>
      </c>
      <c r="D16048" s="120" t="s">
        <v>34132</v>
      </c>
      <c r="E16048" s="120" t="s">
        <v>35735</v>
      </c>
      <c r="F16048" s="209" t="s">
        <v>35736</v>
      </c>
      <c r="G16048" s="119" t="s">
        <v>35737</v>
      </c>
      <c r="H16048" s="121" t="s">
        <v>76</v>
      </c>
      <c r="I16048" s="121" t="s">
        <v>2361</v>
      </c>
      <c r="J16048" s="121" t="s">
        <v>6800</v>
      </c>
      <c r="K16048" s="121" t="s">
        <v>65</v>
      </c>
      <c r="L16048" s="157" t="s">
        <v>32</v>
      </c>
      <c r="M16048" s="120" t="s">
        <v>78</v>
      </c>
    </row>
    <row r="16049" spans="1:14">
      <c r="A16049" s="116">
        <v>16049</v>
      </c>
      <c r="B16049" s="129">
        <v>44617</v>
      </c>
      <c r="D16049" s="120" t="s">
        <v>34132</v>
      </c>
      <c r="E16049" s="120" t="s">
        <v>35738</v>
      </c>
      <c r="F16049" s="209" t="s">
        <v>35739</v>
      </c>
      <c r="G16049" s="119" t="s">
        <v>1519</v>
      </c>
      <c r="H16049" s="121" t="s">
        <v>192</v>
      </c>
      <c r="I16049" s="121" t="s">
        <v>42</v>
      </c>
      <c r="J16049" s="121" t="s">
        <v>91</v>
      </c>
      <c r="K16049" s="121" t="s">
        <v>65</v>
      </c>
      <c r="L16049" s="157" t="s">
        <v>32</v>
      </c>
      <c r="M16049" s="120" t="s">
        <v>78</v>
      </c>
    </row>
    <row r="16050" spans="1:14">
      <c r="A16050" s="116">
        <v>16050</v>
      </c>
      <c r="B16050" s="129">
        <v>44617</v>
      </c>
      <c r="D16050" s="120" t="s">
        <v>34132</v>
      </c>
      <c r="E16050" s="120" t="s">
        <v>35740</v>
      </c>
      <c r="F16050" s="209" t="s">
        <v>35741</v>
      </c>
      <c r="G16050" s="119" t="s">
        <v>2492</v>
      </c>
      <c r="H16050" s="121" t="s">
        <v>192</v>
      </c>
      <c r="I16050" s="121" t="s">
        <v>30</v>
      </c>
      <c r="J16050" s="121" t="s">
        <v>8287</v>
      </c>
      <c r="K16050" s="121" t="s">
        <v>65</v>
      </c>
      <c r="L16050" s="157" t="s">
        <v>32</v>
      </c>
      <c r="M16050" s="120" t="s">
        <v>33</v>
      </c>
    </row>
    <row r="16051" spans="1:14" ht="27.6">
      <c r="A16051" s="116">
        <v>16051</v>
      </c>
      <c r="B16051" s="129">
        <v>44617</v>
      </c>
      <c r="D16051" s="120" t="s">
        <v>34132</v>
      </c>
      <c r="E16051" s="120" t="s">
        <v>35742</v>
      </c>
      <c r="F16051" s="209" t="s">
        <v>35743</v>
      </c>
      <c r="G16051" s="119" t="s">
        <v>21686</v>
      </c>
      <c r="H16051" s="121" t="s">
        <v>76</v>
      </c>
      <c r="I16051" s="121" t="s">
        <v>30</v>
      </c>
      <c r="J16051" s="121" t="s">
        <v>8287</v>
      </c>
      <c r="K16051" s="121" t="s">
        <v>65</v>
      </c>
      <c r="L16051" s="157" t="s">
        <v>32</v>
      </c>
      <c r="M16051" s="120" t="s">
        <v>78</v>
      </c>
    </row>
    <row r="16052" spans="1:14">
      <c r="A16052" s="116">
        <v>16052</v>
      </c>
      <c r="B16052" s="129">
        <v>44617</v>
      </c>
      <c r="D16052" s="120" t="s">
        <v>34132</v>
      </c>
      <c r="E16052" s="120" t="s">
        <v>35744</v>
      </c>
      <c r="F16052" s="209" t="s">
        <v>8054</v>
      </c>
      <c r="G16052" s="119" t="s">
        <v>35745</v>
      </c>
      <c r="H16052" s="121" t="s">
        <v>76</v>
      </c>
      <c r="I16052" s="121" t="s">
        <v>30</v>
      </c>
      <c r="J16052" s="121" t="s">
        <v>8287</v>
      </c>
      <c r="K16052" s="121" t="s">
        <v>65</v>
      </c>
      <c r="L16052" s="157" t="s">
        <v>32</v>
      </c>
      <c r="M16052" s="120" t="s">
        <v>78</v>
      </c>
    </row>
    <row r="16053" spans="1:14" ht="27.6">
      <c r="A16053" s="116">
        <v>16053</v>
      </c>
      <c r="B16053" s="129">
        <v>44617</v>
      </c>
      <c r="D16053" s="120" t="s">
        <v>34132</v>
      </c>
      <c r="E16053" s="120" t="s">
        <v>35746</v>
      </c>
      <c r="F16053" s="209" t="s">
        <v>35747</v>
      </c>
      <c r="G16053" s="119" t="s">
        <v>292</v>
      </c>
      <c r="H16053" s="121" t="s">
        <v>41</v>
      </c>
      <c r="I16053" s="121" t="s">
        <v>30</v>
      </c>
      <c r="J16053" s="121" t="s">
        <v>34147</v>
      </c>
      <c r="K16053" s="121" t="s">
        <v>65</v>
      </c>
      <c r="L16053" s="157" t="s">
        <v>32</v>
      </c>
      <c r="M16053" s="120" t="s">
        <v>33</v>
      </c>
    </row>
    <row r="16054" spans="1:14">
      <c r="A16054" s="116">
        <v>16054</v>
      </c>
      <c r="B16054" s="129">
        <v>44617</v>
      </c>
      <c r="D16054" s="120" t="s">
        <v>34132</v>
      </c>
      <c r="E16054" s="120" t="s">
        <v>35748</v>
      </c>
      <c r="F16054" s="209" t="s">
        <v>35749</v>
      </c>
      <c r="G16054" s="119" t="s">
        <v>14052</v>
      </c>
      <c r="H16054" s="121" t="s">
        <v>76</v>
      </c>
      <c r="I16054" s="121" t="s">
        <v>30</v>
      </c>
      <c r="J16054" s="121" t="s">
        <v>34998</v>
      </c>
      <c r="K16054" s="121" t="s">
        <v>65</v>
      </c>
      <c r="L16054" s="157" t="s">
        <v>32</v>
      </c>
      <c r="M16054" s="120" t="s">
        <v>78</v>
      </c>
    </row>
    <row r="16055" spans="1:14">
      <c r="A16055" s="116">
        <v>16055</v>
      </c>
      <c r="B16055" s="129">
        <v>44617</v>
      </c>
      <c r="D16055" s="120" t="s">
        <v>34132</v>
      </c>
      <c r="E16055" s="120" t="s">
        <v>35750</v>
      </c>
      <c r="F16055" s="209" t="s">
        <v>35751</v>
      </c>
      <c r="G16055" s="119" t="s">
        <v>1342</v>
      </c>
      <c r="H16055" s="121" t="s">
        <v>344</v>
      </c>
      <c r="I16055" s="121" t="s">
        <v>63</v>
      </c>
      <c r="J16055" s="121" t="s">
        <v>196</v>
      </c>
      <c r="K16055" s="121" t="s">
        <v>65</v>
      </c>
      <c r="L16055" s="157" t="s">
        <v>32</v>
      </c>
      <c r="M16055" s="120" t="s">
        <v>33</v>
      </c>
    </row>
    <row r="16056" spans="1:14" ht="27.6">
      <c r="A16056" s="116">
        <v>16056</v>
      </c>
      <c r="B16056" s="129">
        <v>44617</v>
      </c>
      <c r="D16056" s="120" t="s">
        <v>34132</v>
      </c>
      <c r="E16056" s="120" t="s">
        <v>35752</v>
      </c>
      <c r="F16056" s="209" t="s">
        <v>35753</v>
      </c>
      <c r="G16056" s="119" t="s">
        <v>4184</v>
      </c>
      <c r="H16056" s="121" t="s">
        <v>48</v>
      </c>
      <c r="I16056" s="121" t="s">
        <v>30</v>
      </c>
      <c r="J16056" s="121" t="s">
        <v>435</v>
      </c>
      <c r="K16056" s="121" t="s">
        <v>65</v>
      </c>
      <c r="L16056" s="157" t="s">
        <v>32</v>
      </c>
      <c r="M16056" s="120" t="s">
        <v>33</v>
      </c>
      <c r="N16056" s="131">
        <v>44638</v>
      </c>
    </row>
    <row r="16057" spans="1:14">
      <c r="A16057" s="116">
        <v>16057</v>
      </c>
      <c r="B16057" s="129">
        <v>44617</v>
      </c>
      <c r="D16057" s="120" t="s">
        <v>25</v>
      </c>
      <c r="E16057" s="120" t="s">
        <v>35754</v>
      </c>
      <c r="F16057" s="209" t="s">
        <v>35755</v>
      </c>
      <c r="G16057" s="119" t="s">
        <v>35756</v>
      </c>
      <c r="H16057" s="121" t="s">
        <v>48</v>
      </c>
      <c r="I16057" s="121" t="s">
        <v>30</v>
      </c>
      <c r="J16057" s="121" t="s">
        <v>485</v>
      </c>
      <c r="K16057" s="121" t="s">
        <v>65</v>
      </c>
      <c r="L16057" s="157" t="s">
        <v>32</v>
      </c>
      <c r="M16057" s="120" t="s">
        <v>33</v>
      </c>
    </row>
    <row r="16058" spans="1:14">
      <c r="A16058" s="116">
        <v>16058</v>
      </c>
      <c r="B16058" s="129">
        <v>44617</v>
      </c>
      <c r="D16058" s="120" t="s">
        <v>25</v>
      </c>
      <c r="E16058" s="120" t="s">
        <v>35757</v>
      </c>
      <c r="F16058" s="209" t="s">
        <v>122</v>
      </c>
      <c r="G16058" s="119" t="s">
        <v>35758</v>
      </c>
      <c r="H16058" s="121" t="s">
        <v>29</v>
      </c>
      <c r="I16058" s="121" t="s">
        <v>42</v>
      </c>
      <c r="J16058" s="121" t="s">
        <v>2291</v>
      </c>
      <c r="K16058" s="121" t="s">
        <v>584</v>
      </c>
      <c r="L16058" s="157" t="s">
        <v>32</v>
      </c>
      <c r="M16058" s="120" t="s">
        <v>78</v>
      </c>
    </row>
    <row r="16059" spans="1:14" ht="41.4">
      <c r="A16059" s="116">
        <v>16059</v>
      </c>
      <c r="B16059" s="129">
        <v>44617</v>
      </c>
      <c r="D16059" s="120" t="s">
        <v>25</v>
      </c>
      <c r="E16059" s="120" t="s">
        <v>35759</v>
      </c>
      <c r="F16059" s="209" t="s">
        <v>35760</v>
      </c>
      <c r="G16059" s="119" t="s">
        <v>4968</v>
      </c>
      <c r="H16059" s="121" t="s">
        <v>53</v>
      </c>
      <c r="I16059" s="121" t="s">
        <v>63</v>
      </c>
      <c r="J16059" s="121" t="s">
        <v>601</v>
      </c>
      <c r="K16059" s="121" t="s">
        <v>65</v>
      </c>
      <c r="L16059" s="157" t="s">
        <v>32</v>
      </c>
      <c r="M16059" s="120" t="s">
        <v>33</v>
      </c>
    </row>
    <row r="16060" spans="1:14">
      <c r="A16060" s="116">
        <v>16060</v>
      </c>
      <c r="B16060" s="129">
        <v>44617</v>
      </c>
      <c r="D16060" s="120" t="s">
        <v>25</v>
      </c>
      <c r="E16060" s="120" t="s">
        <v>35761</v>
      </c>
      <c r="F16060" s="209" t="s">
        <v>35762</v>
      </c>
      <c r="G16060" s="119" t="s">
        <v>6583</v>
      </c>
      <c r="H16060" s="121" t="s">
        <v>53</v>
      </c>
      <c r="I16060" s="121" t="s">
        <v>42</v>
      </c>
      <c r="J16060" s="121" t="s">
        <v>72</v>
      </c>
      <c r="K16060" s="121" t="s">
        <v>65</v>
      </c>
      <c r="L16060" s="157" t="s">
        <v>32</v>
      </c>
      <c r="M16060" s="120" t="s">
        <v>78</v>
      </c>
      <c r="N16060" s="131" t="s">
        <v>5231</v>
      </c>
    </row>
    <row r="16061" spans="1:14">
      <c r="A16061" s="116">
        <v>16061</v>
      </c>
      <c r="B16061" s="129">
        <v>44617</v>
      </c>
      <c r="D16061" s="120" t="s">
        <v>25</v>
      </c>
      <c r="E16061" s="120" t="s">
        <v>35763</v>
      </c>
      <c r="F16061" s="209" t="s">
        <v>35764</v>
      </c>
      <c r="G16061" s="119" t="s">
        <v>6583</v>
      </c>
      <c r="H16061" s="121" t="s">
        <v>53</v>
      </c>
      <c r="I16061" s="121" t="s">
        <v>42</v>
      </c>
      <c r="J16061" s="121" t="s">
        <v>72</v>
      </c>
      <c r="K16061" s="121" t="s">
        <v>584</v>
      </c>
      <c r="L16061" s="157" t="s">
        <v>32</v>
      </c>
      <c r="M16061" s="120" t="s">
        <v>78</v>
      </c>
      <c r="N16061" s="131" t="s">
        <v>5231</v>
      </c>
    </row>
    <row r="16062" spans="1:14" ht="27.6">
      <c r="A16062" s="116">
        <v>16062</v>
      </c>
      <c r="B16062" s="129">
        <v>44617</v>
      </c>
      <c r="D16062" s="120" t="s">
        <v>25</v>
      </c>
      <c r="E16062" s="120" t="s">
        <v>35765</v>
      </c>
      <c r="F16062" s="209" t="s">
        <v>35766</v>
      </c>
      <c r="G16062" s="119" t="s">
        <v>6583</v>
      </c>
      <c r="H16062" s="121" t="s">
        <v>53</v>
      </c>
      <c r="I16062" s="121" t="s">
        <v>42</v>
      </c>
      <c r="J16062" s="121" t="s">
        <v>72</v>
      </c>
      <c r="K16062" s="121" t="s">
        <v>584</v>
      </c>
      <c r="L16062" s="157" t="s">
        <v>32</v>
      </c>
      <c r="M16062" s="120" t="s">
        <v>78</v>
      </c>
      <c r="N16062" s="131" t="s">
        <v>5231</v>
      </c>
    </row>
    <row r="16063" spans="1:14" ht="27.6">
      <c r="A16063" s="116">
        <v>16063</v>
      </c>
      <c r="B16063" s="129">
        <v>44617</v>
      </c>
      <c r="D16063" s="120" t="s">
        <v>25</v>
      </c>
      <c r="E16063" s="120" t="s">
        <v>35767</v>
      </c>
      <c r="F16063" s="209" t="s">
        <v>35768</v>
      </c>
      <c r="G16063" s="119" t="s">
        <v>6583</v>
      </c>
      <c r="H16063" s="121" t="s">
        <v>53</v>
      </c>
      <c r="I16063" s="121" t="s">
        <v>42</v>
      </c>
      <c r="J16063" s="121" t="s">
        <v>72</v>
      </c>
      <c r="K16063" s="121" t="s">
        <v>584</v>
      </c>
      <c r="L16063" s="157" t="s">
        <v>32</v>
      </c>
      <c r="M16063" s="120" t="s">
        <v>78</v>
      </c>
      <c r="N16063" s="131" t="s">
        <v>5231</v>
      </c>
    </row>
    <row r="16064" spans="1:14" ht="27.6">
      <c r="A16064" s="116">
        <v>16064</v>
      </c>
      <c r="B16064" s="129">
        <v>44617</v>
      </c>
      <c r="D16064" s="120" t="s">
        <v>25</v>
      </c>
      <c r="E16064" s="120" t="s">
        <v>35769</v>
      </c>
      <c r="F16064" s="209" t="s">
        <v>35770</v>
      </c>
      <c r="G16064" s="119" t="s">
        <v>6583</v>
      </c>
      <c r="H16064" s="121" t="s">
        <v>53</v>
      </c>
      <c r="I16064" s="121" t="s">
        <v>42</v>
      </c>
      <c r="J16064" s="121" t="s">
        <v>72</v>
      </c>
      <c r="K16064" s="121" t="s">
        <v>584</v>
      </c>
      <c r="L16064" s="157" t="s">
        <v>32</v>
      </c>
      <c r="M16064" s="120" t="s">
        <v>78</v>
      </c>
      <c r="N16064" s="131" t="s">
        <v>5231</v>
      </c>
    </row>
    <row r="16065" spans="1:14">
      <c r="A16065" s="116">
        <v>16065</v>
      </c>
      <c r="B16065" s="129">
        <v>44617</v>
      </c>
      <c r="D16065" s="120" t="s">
        <v>25</v>
      </c>
      <c r="E16065" s="120" t="s">
        <v>35771</v>
      </c>
      <c r="F16065" s="209" t="s">
        <v>35772</v>
      </c>
      <c r="G16065" s="119" t="s">
        <v>6583</v>
      </c>
      <c r="H16065" s="121" t="s">
        <v>53</v>
      </c>
      <c r="I16065" s="121" t="s">
        <v>42</v>
      </c>
      <c r="J16065" s="121" t="s">
        <v>72</v>
      </c>
      <c r="K16065" s="121" t="s">
        <v>584</v>
      </c>
      <c r="L16065" s="157" t="s">
        <v>32</v>
      </c>
      <c r="M16065" s="120" t="s">
        <v>78</v>
      </c>
      <c r="N16065" s="131" t="s">
        <v>5231</v>
      </c>
    </row>
    <row r="16066" spans="1:14">
      <c r="A16066" s="116">
        <v>16066</v>
      </c>
      <c r="B16066" s="129">
        <v>44617</v>
      </c>
      <c r="D16066" s="120" t="s">
        <v>25</v>
      </c>
      <c r="E16066" s="120" t="s">
        <v>35773</v>
      </c>
      <c r="F16066" s="209" t="s">
        <v>35774</v>
      </c>
      <c r="G16066" s="119" t="s">
        <v>6583</v>
      </c>
      <c r="H16066" s="121" t="s">
        <v>53</v>
      </c>
      <c r="I16066" s="121" t="s">
        <v>42</v>
      </c>
      <c r="J16066" s="121" t="s">
        <v>72</v>
      </c>
      <c r="K16066" s="121" t="s">
        <v>584</v>
      </c>
      <c r="L16066" s="157" t="s">
        <v>32</v>
      </c>
      <c r="M16066" s="120" t="s">
        <v>78</v>
      </c>
      <c r="N16066" s="131" t="s">
        <v>5231</v>
      </c>
    </row>
    <row r="16067" spans="1:14">
      <c r="A16067" s="116">
        <v>16067</v>
      </c>
      <c r="B16067" s="129">
        <v>44617</v>
      </c>
      <c r="D16067" s="120" t="s">
        <v>25</v>
      </c>
      <c r="E16067" s="120" t="s">
        <v>35775</v>
      </c>
      <c r="F16067" s="209" t="s">
        <v>35776</v>
      </c>
      <c r="G16067" s="119" t="s">
        <v>6583</v>
      </c>
      <c r="H16067" s="121" t="s">
        <v>53</v>
      </c>
      <c r="I16067" s="121" t="s">
        <v>42</v>
      </c>
      <c r="J16067" s="121" t="s">
        <v>72</v>
      </c>
      <c r="K16067" s="121" t="s">
        <v>584</v>
      </c>
      <c r="L16067" s="157" t="s">
        <v>32</v>
      </c>
      <c r="M16067" s="120" t="s">
        <v>78</v>
      </c>
      <c r="N16067" s="131" t="s">
        <v>5231</v>
      </c>
    </row>
    <row r="16068" spans="1:14" ht="27.6">
      <c r="A16068" s="116">
        <v>16068</v>
      </c>
      <c r="B16068" s="129">
        <v>44617</v>
      </c>
      <c r="D16068" s="120" t="s">
        <v>25</v>
      </c>
      <c r="E16068" s="120" t="s">
        <v>35777</v>
      </c>
      <c r="F16068" s="209" t="s">
        <v>35778</v>
      </c>
      <c r="G16068" s="119" t="s">
        <v>6583</v>
      </c>
      <c r="H16068" s="121" t="s">
        <v>53</v>
      </c>
      <c r="I16068" s="121" t="s">
        <v>42</v>
      </c>
      <c r="J16068" s="121" t="s">
        <v>72</v>
      </c>
      <c r="K16068" s="121" t="s">
        <v>584</v>
      </c>
      <c r="L16068" s="157" t="s">
        <v>32</v>
      </c>
      <c r="M16068" s="120" t="s">
        <v>78</v>
      </c>
      <c r="N16068" s="131" t="s">
        <v>5231</v>
      </c>
    </row>
    <row r="16069" spans="1:14" ht="27.6">
      <c r="A16069" s="116">
        <v>16069</v>
      </c>
      <c r="B16069" s="129">
        <v>44617</v>
      </c>
      <c r="D16069" s="120" t="s">
        <v>25</v>
      </c>
      <c r="E16069" s="120" t="s">
        <v>35779</v>
      </c>
      <c r="F16069" s="209" t="s">
        <v>35780</v>
      </c>
      <c r="G16069" s="119" t="s">
        <v>6583</v>
      </c>
      <c r="H16069" s="121" t="s">
        <v>53</v>
      </c>
      <c r="I16069" s="121" t="s">
        <v>42</v>
      </c>
      <c r="J16069" s="121" t="s">
        <v>72</v>
      </c>
      <c r="K16069" s="121" t="s">
        <v>584</v>
      </c>
      <c r="L16069" s="157" t="s">
        <v>32</v>
      </c>
      <c r="M16069" s="120" t="s">
        <v>78</v>
      </c>
      <c r="N16069" s="131" t="s">
        <v>5231</v>
      </c>
    </row>
    <row r="16070" spans="1:14">
      <c r="A16070" s="116">
        <v>16070</v>
      </c>
      <c r="B16070" s="129">
        <v>44617</v>
      </c>
      <c r="D16070" s="120" t="s">
        <v>25</v>
      </c>
      <c r="E16070" s="120" t="s">
        <v>35781</v>
      </c>
      <c r="F16070" s="209" t="s">
        <v>35782</v>
      </c>
      <c r="G16070" s="119" t="s">
        <v>6583</v>
      </c>
      <c r="H16070" s="121" t="s">
        <v>53</v>
      </c>
      <c r="I16070" s="121" t="s">
        <v>42</v>
      </c>
      <c r="J16070" s="121" t="s">
        <v>72</v>
      </c>
      <c r="K16070" s="121" t="s">
        <v>584</v>
      </c>
      <c r="L16070" s="157" t="s">
        <v>32</v>
      </c>
      <c r="M16070" s="120" t="s">
        <v>78</v>
      </c>
      <c r="N16070" s="131" t="s">
        <v>5231</v>
      </c>
    </row>
    <row r="16071" spans="1:14" ht="27.6">
      <c r="A16071" s="116">
        <v>16071</v>
      </c>
      <c r="B16071" s="129">
        <v>44617</v>
      </c>
      <c r="D16071" s="120" t="s">
        <v>25</v>
      </c>
      <c r="E16071" s="120" t="s">
        <v>35783</v>
      </c>
      <c r="F16071" s="209" t="s">
        <v>35784</v>
      </c>
      <c r="G16071" s="119" t="s">
        <v>6583</v>
      </c>
      <c r="H16071" s="121" t="s">
        <v>53</v>
      </c>
      <c r="I16071" s="121" t="s">
        <v>42</v>
      </c>
      <c r="J16071" s="121" t="s">
        <v>82</v>
      </c>
      <c r="K16071" s="121" t="s">
        <v>584</v>
      </c>
      <c r="L16071" s="157" t="s">
        <v>32</v>
      </c>
      <c r="M16071" s="120" t="s">
        <v>78</v>
      </c>
      <c r="N16071" s="131" t="s">
        <v>5231</v>
      </c>
    </row>
    <row r="16072" spans="1:14" ht="27.6">
      <c r="A16072" s="116">
        <v>16072</v>
      </c>
      <c r="B16072" s="129">
        <v>44617</v>
      </c>
      <c r="D16072" s="120" t="s">
        <v>25</v>
      </c>
      <c r="E16072" s="120" t="s">
        <v>35785</v>
      </c>
      <c r="F16072" s="209" t="s">
        <v>35786</v>
      </c>
      <c r="G16072" s="119" t="s">
        <v>6583</v>
      </c>
      <c r="H16072" s="121" t="s">
        <v>53</v>
      </c>
      <c r="I16072" s="121" t="s">
        <v>30</v>
      </c>
      <c r="J16072" s="121" t="s">
        <v>31</v>
      </c>
      <c r="K16072" s="121" t="s">
        <v>584</v>
      </c>
      <c r="L16072" s="157" t="s">
        <v>32</v>
      </c>
      <c r="M16072" s="120" t="s">
        <v>78</v>
      </c>
      <c r="N16072" s="131" t="s">
        <v>5231</v>
      </c>
    </row>
    <row r="16073" spans="1:14" ht="27.6">
      <c r="A16073" s="116">
        <v>16073</v>
      </c>
      <c r="B16073" s="129">
        <v>44617</v>
      </c>
      <c r="D16073" s="120" t="s">
        <v>25</v>
      </c>
      <c r="E16073" s="120" t="s">
        <v>35787</v>
      </c>
      <c r="F16073" s="209" t="s">
        <v>35788</v>
      </c>
      <c r="G16073" s="119" t="s">
        <v>6583</v>
      </c>
      <c r="H16073" s="121" t="s">
        <v>53</v>
      </c>
      <c r="I16073" s="121" t="s">
        <v>42</v>
      </c>
      <c r="J16073" s="121" t="s">
        <v>549</v>
      </c>
      <c r="K16073" s="121" t="s">
        <v>584</v>
      </c>
      <c r="L16073" s="157" t="s">
        <v>32</v>
      </c>
      <c r="M16073" s="120" t="s">
        <v>78</v>
      </c>
      <c r="N16073" s="131" t="s">
        <v>5231</v>
      </c>
    </row>
    <row r="16074" spans="1:14" ht="27.6">
      <c r="A16074" s="116">
        <v>16074</v>
      </c>
      <c r="B16074" s="129">
        <v>44617</v>
      </c>
      <c r="D16074" s="120" t="s">
        <v>25</v>
      </c>
      <c r="E16074" s="120" t="s">
        <v>35789</v>
      </c>
      <c r="F16074" s="209" t="s">
        <v>35790</v>
      </c>
      <c r="G16074" s="119" t="s">
        <v>6583</v>
      </c>
      <c r="H16074" s="121" t="s">
        <v>53</v>
      </c>
      <c r="I16074" s="121" t="s">
        <v>42</v>
      </c>
      <c r="J16074" s="121" t="s">
        <v>91</v>
      </c>
      <c r="K16074" s="121" t="s">
        <v>584</v>
      </c>
      <c r="L16074" s="157" t="s">
        <v>32</v>
      </c>
      <c r="M16074" s="120" t="s">
        <v>78</v>
      </c>
      <c r="N16074" s="131" t="s">
        <v>5231</v>
      </c>
    </row>
    <row r="16075" spans="1:14">
      <c r="A16075" s="116">
        <v>16075</v>
      </c>
      <c r="B16075" s="129">
        <v>44617</v>
      </c>
      <c r="D16075" s="120" t="s">
        <v>25</v>
      </c>
      <c r="E16075" s="120" t="s">
        <v>35791</v>
      </c>
      <c r="F16075" s="209" t="s">
        <v>35792</v>
      </c>
      <c r="G16075" s="119" t="s">
        <v>6583</v>
      </c>
      <c r="H16075" s="121" t="s">
        <v>53</v>
      </c>
      <c r="I16075" s="121" t="s">
        <v>63</v>
      </c>
      <c r="J16075" s="121" t="s">
        <v>328</v>
      </c>
      <c r="K16075" s="121" t="s">
        <v>584</v>
      </c>
      <c r="L16075" s="157" t="s">
        <v>32</v>
      </c>
      <c r="M16075" s="120" t="s">
        <v>78</v>
      </c>
      <c r="N16075" s="131" t="s">
        <v>5231</v>
      </c>
    </row>
    <row r="16076" spans="1:14" ht="27.6">
      <c r="A16076" s="116">
        <v>16076</v>
      </c>
      <c r="B16076" s="129">
        <v>44617</v>
      </c>
      <c r="D16076" s="120" t="s">
        <v>25</v>
      </c>
      <c r="E16076" s="120" t="s">
        <v>35793</v>
      </c>
      <c r="F16076" s="209" t="s">
        <v>35794</v>
      </c>
      <c r="G16076" s="119" t="s">
        <v>6583</v>
      </c>
      <c r="H16076" s="121" t="s">
        <v>53</v>
      </c>
      <c r="I16076" s="121" t="s">
        <v>42</v>
      </c>
      <c r="J16076" s="121" t="s">
        <v>91</v>
      </c>
      <c r="K16076" s="121" t="s">
        <v>584</v>
      </c>
      <c r="L16076" s="157" t="s">
        <v>32</v>
      </c>
      <c r="M16076" s="120" t="s">
        <v>78</v>
      </c>
      <c r="N16076" s="131" t="s">
        <v>5231</v>
      </c>
    </row>
    <row r="16077" spans="1:14" ht="27.6">
      <c r="A16077" s="116">
        <v>16077</v>
      </c>
      <c r="B16077" s="129">
        <v>44617</v>
      </c>
      <c r="D16077" s="120" t="s">
        <v>25</v>
      </c>
      <c r="E16077" s="120" t="s">
        <v>35795</v>
      </c>
      <c r="F16077" s="209" t="s">
        <v>35796</v>
      </c>
      <c r="G16077" s="119" t="s">
        <v>6583</v>
      </c>
      <c r="H16077" s="121" t="s">
        <v>53</v>
      </c>
      <c r="I16077" s="121" t="s">
        <v>30</v>
      </c>
      <c r="J16077" s="121" t="s">
        <v>31</v>
      </c>
      <c r="K16077" s="121" t="s">
        <v>584</v>
      </c>
      <c r="L16077" s="157" t="s">
        <v>32</v>
      </c>
      <c r="M16077" s="120" t="s">
        <v>78</v>
      </c>
      <c r="N16077" s="131" t="s">
        <v>5231</v>
      </c>
    </row>
    <row r="16078" spans="1:14">
      <c r="A16078" s="116">
        <v>16078</v>
      </c>
      <c r="B16078" s="129">
        <v>44617</v>
      </c>
      <c r="D16078" s="120" t="s">
        <v>25</v>
      </c>
      <c r="E16078" s="120" t="s">
        <v>35797</v>
      </c>
      <c r="F16078" s="209" t="s">
        <v>35798</v>
      </c>
      <c r="G16078" s="119" t="s">
        <v>6583</v>
      </c>
      <c r="H16078" s="121" t="s">
        <v>53</v>
      </c>
      <c r="I16078" s="121" t="s">
        <v>30</v>
      </c>
      <c r="J16078" s="121" t="s">
        <v>31</v>
      </c>
      <c r="K16078" s="121" t="s">
        <v>584</v>
      </c>
      <c r="L16078" s="157" t="s">
        <v>32</v>
      </c>
      <c r="M16078" s="120" t="s">
        <v>78</v>
      </c>
      <c r="N16078" s="131" t="s">
        <v>5231</v>
      </c>
    </row>
    <row r="16079" spans="1:14">
      <c r="A16079" s="116">
        <v>16079</v>
      </c>
      <c r="B16079" s="129">
        <v>44619</v>
      </c>
      <c r="D16079" s="120" t="s">
        <v>25</v>
      </c>
      <c r="E16079" s="120" t="s">
        <v>35799</v>
      </c>
      <c r="F16079" s="209" t="s">
        <v>35800</v>
      </c>
      <c r="G16079" s="119" t="s">
        <v>35801</v>
      </c>
      <c r="H16079" s="121" t="s">
        <v>1173</v>
      </c>
      <c r="I16079" s="121" t="s">
        <v>30</v>
      </c>
      <c r="J16079" s="121" t="s">
        <v>77</v>
      </c>
      <c r="K16079" s="121" t="s">
        <v>65</v>
      </c>
      <c r="L16079" s="157" t="s">
        <v>32</v>
      </c>
      <c r="M16079" s="120" t="s">
        <v>78</v>
      </c>
    </row>
    <row r="16080" spans="1:14" ht="27.6">
      <c r="A16080" s="116">
        <v>16080</v>
      </c>
      <c r="B16080" s="129">
        <v>44619</v>
      </c>
      <c r="D16080" s="120" t="s">
        <v>25</v>
      </c>
      <c r="E16080" s="120" t="s">
        <v>35802</v>
      </c>
      <c r="F16080" s="209" t="s">
        <v>35803</v>
      </c>
      <c r="G16080" s="119" t="s">
        <v>35804</v>
      </c>
      <c r="H16080" s="121" t="s">
        <v>97</v>
      </c>
      <c r="I16080" s="121" t="s">
        <v>30</v>
      </c>
      <c r="J16080" s="121" t="s">
        <v>7142</v>
      </c>
      <c r="K16080" s="121" t="s">
        <v>65</v>
      </c>
      <c r="L16080" s="157" t="s">
        <v>32</v>
      </c>
      <c r="M16080" s="120" t="s">
        <v>33</v>
      </c>
    </row>
    <row r="16081" spans="1:13">
      <c r="A16081" s="116">
        <v>16081</v>
      </c>
      <c r="B16081" s="129">
        <v>44619</v>
      </c>
      <c r="D16081" s="120" t="s">
        <v>25</v>
      </c>
      <c r="E16081" s="120" t="s">
        <v>35805</v>
      </c>
      <c r="F16081" s="209" t="s">
        <v>11779</v>
      </c>
      <c r="G16081" s="119" t="s">
        <v>35806</v>
      </c>
      <c r="H16081" s="121" t="s">
        <v>97</v>
      </c>
      <c r="I16081" s="121" t="s">
        <v>30</v>
      </c>
      <c r="J16081" s="121" t="s">
        <v>77</v>
      </c>
      <c r="K16081" s="121" t="s">
        <v>65</v>
      </c>
      <c r="L16081" s="157" t="s">
        <v>32</v>
      </c>
      <c r="M16081" s="120" t="s">
        <v>78</v>
      </c>
    </row>
    <row r="16082" spans="1:13" ht="27.6">
      <c r="A16082" s="116">
        <v>16082</v>
      </c>
      <c r="B16082" s="129">
        <v>44619</v>
      </c>
      <c r="D16082" s="120" t="s">
        <v>25</v>
      </c>
      <c r="E16082" s="120" t="s">
        <v>35807</v>
      </c>
      <c r="F16082" s="209" t="s">
        <v>35808</v>
      </c>
      <c r="G16082" s="119" t="s">
        <v>1033</v>
      </c>
      <c r="H16082" s="121" t="s">
        <v>1173</v>
      </c>
      <c r="I16082" s="121" t="s">
        <v>30</v>
      </c>
      <c r="J16082" s="121" t="s">
        <v>87</v>
      </c>
      <c r="K16082" s="121" t="s">
        <v>65</v>
      </c>
      <c r="L16082" s="157" t="s">
        <v>32</v>
      </c>
      <c r="M16082" s="120" t="s">
        <v>78</v>
      </c>
    </row>
    <row r="16083" spans="1:13">
      <c r="A16083" s="116">
        <v>16083</v>
      </c>
      <c r="B16083" s="129">
        <v>44619</v>
      </c>
      <c r="D16083" s="120" t="s">
        <v>25</v>
      </c>
      <c r="E16083" s="120" t="s">
        <v>35809</v>
      </c>
      <c r="F16083" s="209" t="s">
        <v>35810</v>
      </c>
      <c r="G16083" s="119" t="s">
        <v>3248</v>
      </c>
      <c r="H16083" s="121" t="s">
        <v>177</v>
      </c>
      <c r="I16083" s="121" t="s">
        <v>63</v>
      </c>
      <c r="J16083" s="121" t="s">
        <v>328</v>
      </c>
      <c r="K16083" s="121" t="s">
        <v>65</v>
      </c>
      <c r="L16083" s="157" t="s">
        <v>32</v>
      </c>
      <c r="M16083" s="120" t="s">
        <v>78</v>
      </c>
    </row>
    <row r="16084" spans="1:13" ht="27.6">
      <c r="A16084" s="116">
        <v>16084</v>
      </c>
      <c r="B16084" s="129">
        <v>44619</v>
      </c>
      <c r="D16084" s="120" t="s">
        <v>25</v>
      </c>
      <c r="E16084" s="120" t="s">
        <v>35811</v>
      </c>
      <c r="F16084" s="209" t="s">
        <v>35812</v>
      </c>
      <c r="G16084" s="119" t="s">
        <v>35813</v>
      </c>
      <c r="H16084" s="121" t="s">
        <v>41</v>
      </c>
      <c r="I16084" s="121" t="s">
        <v>30</v>
      </c>
      <c r="J16084" s="121" t="s">
        <v>77</v>
      </c>
      <c r="K16084" s="121" t="s">
        <v>65</v>
      </c>
      <c r="L16084" s="157" t="s">
        <v>32</v>
      </c>
      <c r="M16084" s="120" t="s">
        <v>78</v>
      </c>
    </row>
    <row r="16085" spans="1:13" ht="27.6">
      <c r="A16085" s="116">
        <v>16085</v>
      </c>
      <c r="B16085" s="129">
        <v>44619</v>
      </c>
      <c r="D16085" s="120" t="s">
        <v>25</v>
      </c>
      <c r="E16085" s="120" t="s">
        <v>35814</v>
      </c>
      <c r="F16085" s="209" t="s">
        <v>35815</v>
      </c>
      <c r="G16085" s="119" t="s">
        <v>10177</v>
      </c>
      <c r="H16085" s="121" t="s">
        <v>41</v>
      </c>
      <c r="I16085" s="121" t="s">
        <v>63</v>
      </c>
      <c r="J16085" s="121" t="s">
        <v>15655</v>
      </c>
      <c r="K16085" s="121" t="s">
        <v>65</v>
      </c>
      <c r="L16085" s="157" t="s">
        <v>32</v>
      </c>
      <c r="M16085" s="120" t="s">
        <v>33</v>
      </c>
    </row>
    <row r="16086" spans="1:13">
      <c r="A16086" s="116">
        <v>16086</v>
      </c>
      <c r="B16086" s="129">
        <v>44619</v>
      </c>
      <c r="D16086" s="120" t="s">
        <v>25</v>
      </c>
      <c r="E16086" s="120" t="s">
        <v>35816</v>
      </c>
      <c r="F16086" s="209" t="s">
        <v>35817</v>
      </c>
      <c r="G16086" s="119" t="s">
        <v>35818</v>
      </c>
      <c r="H16086" s="121" t="s">
        <v>48</v>
      </c>
      <c r="I16086" s="121" t="s">
        <v>30</v>
      </c>
      <c r="J16086" s="121" t="s">
        <v>87</v>
      </c>
      <c r="K16086" s="121" t="s">
        <v>65</v>
      </c>
      <c r="L16086" s="157" t="s">
        <v>32</v>
      </c>
      <c r="M16086" s="120" t="s">
        <v>78</v>
      </c>
    </row>
    <row r="16087" spans="1:13">
      <c r="A16087" s="116">
        <v>16087</v>
      </c>
      <c r="B16087" s="129">
        <v>44619</v>
      </c>
      <c r="D16087" s="120" t="s">
        <v>25</v>
      </c>
      <c r="E16087" s="120" t="s">
        <v>35819</v>
      </c>
      <c r="F16087" s="209" t="s">
        <v>35820</v>
      </c>
      <c r="G16087" s="119" t="s">
        <v>35821</v>
      </c>
      <c r="H16087" s="121" t="s">
        <v>48</v>
      </c>
      <c r="I16087" s="121" t="s">
        <v>63</v>
      </c>
      <c r="J16087" s="121" t="s">
        <v>328</v>
      </c>
      <c r="K16087" s="121" t="s">
        <v>584</v>
      </c>
      <c r="L16087" s="157" t="s">
        <v>32</v>
      </c>
      <c r="M16087" s="120" t="s">
        <v>78</v>
      </c>
    </row>
    <row r="16088" spans="1:13">
      <c r="A16088" s="116">
        <v>16088</v>
      </c>
      <c r="B16088" s="129">
        <v>44619</v>
      </c>
      <c r="D16088" s="120" t="s">
        <v>25</v>
      </c>
      <c r="E16088" s="120" t="s">
        <v>35822</v>
      </c>
      <c r="F16088" s="209" t="s">
        <v>35823</v>
      </c>
      <c r="G16088" s="119" t="s">
        <v>963</v>
      </c>
      <c r="H16088" s="121" t="s">
        <v>1173</v>
      </c>
      <c r="I16088" s="121" t="s">
        <v>30</v>
      </c>
      <c r="J16088" s="121" t="s">
        <v>87</v>
      </c>
      <c r="K16088" s="121" t="s">
        <v>584</v>
      </c>
      <c r="L16088" s="157" t="s">
        <v>32</v>
      </c>
      <c r="M16088" s="120" t="s">
        <v>78</v>
      </c>
    </row>
    <row r="16089" spans="1:13">
      <c r="A16089" s="116">
        <v>16089</v>
      </c>
      <c r="B16089" s="129">
        <v>44619</v>
      </c>
      <c r="D16089" s="120" t="s">
        <v>25</v>
      </c>
      <c r="E16089" s="120" t="s">
        <v>35824</v>
      </c>
      <c r="F16089" s="209" t="s">
        <v>2070</v>
      </c>
      <c r="G16089" s="119" t="s">
        <v>6825</v>
      </c>
      <c r="H16089" s="121" t="s">
        <v>1173</v>
      </c>
      <c r="I16089" s="121" t="s">
        <v>30</v>
      </c>
      <c r="J16089" s="121" t="s">
        <v>5018</v>
      </c>
      <c r="K16089" s="121" t="s">
        <v>65</v>
      </c>
      <c r="L16089" s="157" t="s">
        <v>32</v>
      </c>
      <c r="M16089" s="120" t="s">
        <v>78</v>
      </c>
    </row>
    <row r="16090" spans="1:13">
      <c r="A16090" s="116">
        <v>16090</v>
      </c>
      <c r="B16090" s="129">
        <v>44619</v>
      </c>
      <c r="D16090" s="120" t="s">
        <v>25</v>
      </c>
      <c r="E16090" s="120" t="s">
        <v>35825</v>
      </c>
      <c r="F16090" s="209" t="s">
        <v>35826</v>
      </c>
      <c r="G16090" s="119" t="s">
        <v>31492</v>
      </c>
      <c r="H16090" s="121" t="s">
        <v>177</v>
      </c>
      <c r="I16090" s="121" t="s">
        <v>63</v>
      </c>
      <c r="J16090" s="121" t="s">
        <v>328</v>
      </c>
      <c r="K16090" s="121" t="s">
        <v>584</v>
      </c>
      <c r="L16090" s="157" t="s">
        <v>32</v>
      </c>
      <c r="M16090" s="120" t="s">
        <v>78</v>
      </c>
    </row>
    <row r="16091" spans="1:13" ht="27.6">
      <c r="A16091" s="116">
        <v>16091</v>
      </c>
      <c r="B16091" s="129">
        <v>44619</v>
      </c>
      <c r="D16091" s="120" t="s">
        <v>25</v>
      </c>
      <c r="E16091" s="120" t="s">
        <v>35827</v>
      </c>
      <c r="F16091" s="209" t="s">
        <v>35828</v>
      </c>
      <c r="G16091" s="119" t="s">
        <v>4461</v>
      </c>
      <c r="H16091" s="121" t="s">
        <v>344</v>
      </c>
      <c r="I16091" s="121" t="s">
        <v>42</v>
      </c>
      <c r="J16091" s="121" t="s">
        <v>72</v>
      </c>
      <c r="K16091" s="121" t="s">
        <v>65</v>
      </c>
      <c r="L16091" s="157" t="s">
        <v>32</v>
      </c>
      <c r="M16091" s="120" t="s">
        <v>78</v>
      </c>
    </row>
    <row r="16092" spans="1:13">
      <c r="A16092" s="116">
        <v>16092</v>
      </c>
      <c r="B16092" s="129">
        <v>44619</v>
      </c>
      <c r="D16092" s="120" t="s">
        <v>25</v>
      </c>
      <c r="E16092" s="120" t="s">
        <v>35829</v>
      </c>
      <c r="F16092" s="209" t="s">
        <v>1462</v>
      </c>
      <c r="G16092" s="119" t="s">
        <v>35830</v>
      </c>
      <c r="H16092" s="121" t="s">
        <v>53</v>
      </c>
      <c r="I16092" s="121" t="s">
        <v>196</v>
      </c>
      <c r="J16092" s="121" t="s">
        <v>196</v>
      </c>
      <c r="K16092" s="121" t="s">
        <v>65</v>
      </c>
      <c r="L16092" s="157" t="s">
        <v>32</v>
      </c>
      <c r="M16092" s="120" t="s">
        <v>33</v>
      </c>
    </row>
    <row r="16093" spans="1:13">
      <c r="A16093" s="116">
        <v>16093</v>
      </c>
      <c r="B16093" s="129">
        <v>44619</v>
      </c>
      <c r="D16093" s="120" t="s">
        <v>25</v>
      </c>
      <c r="E16093" s="120" t="s">
        <v>35831</v>
      </c>
      <c r="F16093" s="209" t="s">
        <v>35832</v>
      </c>
      <c r="G16093" s="119" t="s">
        <v>35833</v>
      </c>
      <c r="H16093" s="121" t="s">
        <v>140</v>
      </c>
      <c r="I16093" s="121" t="s">
        <v>30</v>
      </c>
      <c r="J16093" s="121" t="s">
        <v>87</v>
      </c>
      <c r="K16093" s="121" t="s">
        <v>65</v>
      </c>
      <c r="L16093" s="157" t="s">
        <v>32</v>
      </c>
      <c r="M16093" s="120" t="s">
        <v>78</v>
      </c>
    </row>
    <row r="16094" spans="1:13">
      <c r="A16094" s="116">
        <v>16094</v>
      </c>
      <c r="B16094" s="129">
        <v>44619</v>
      </c>
      <c r="D16094" s="120" t="s">
        <v>25</v>
      </c>
      <c r="E16094" s="120" t="s">
        <v>35834</v>
      </c>
      <c r="F16094" s="209" t="s">
        <v>35835</v>
      </c>
      <c r="G16094" s="119" t="s">
        <v>35836</v>
      </c>
      <c r="H16094" s="121" t="s">
        <v>53</v>
      </c>
      <c r="I16094" s="121" t="s">
        <v>42</v>
      </c>
      <c r="J16094" s="121" t="s">
        <v>246</v>
      </c>
      <c r="K16094" s="121" t="s">
        <v>65</v>
      </c>
      <c r="L16094" s="157" t="s">
        <v>32</v>
      </c>
      <c r="M16094" s="120" t="s">
        <v>78</v>
      </c>
    </row>
    <row r="16095" spans="1:13" ht="14.4">
      <c r="A16095" s="116">
        <v>16095</v>
      </c>
      <c r="B16095" s="129">
        <v>44619</v>
      </c>
      <c r="D16095" s="120" t="s">
        <v>25</v>
      </c>
      <c r="E16095" s="120" t="s">
        <v>35837</v>
      </c>
      <c r="F16095" t="s">
        <v>35838</v>
      </c>
      <c r="G16095" s="119" t="s">
        <v>35839</v>
      </c>
      <c r="H16095" s="121" t="s">
        <v>97</v>
      </c>
      <c r="I16095" s="121" t="s">
        <v>30</v>
      </c>
      <c r="J16095" s="121" t="s">
        <v>417</v>
      </c>
      <c r="K16095" s="121" t="s">
        <v>65</v>
      </c>
      <c r="L16095" s="157" t="s">
        <v>32</v>
      </c>
      <c r="M16095" s="120" t="s">
        <v>78</v>
      </c>
    </row>
    <row r="16096" spans="1:13">
      <c r="A16096" s="116">
        <v>16096</v>
      </c>
      <c r="B16096" s="129">
        <v>44619</v>
      </c>
      <c r="D16096" s="120" t="s">
        <v>25</v>
      </c>
      <c r="E16096" s="120" t="s">
        <v>35840</v>
      </c>
      <c r="F16096" s="209" t="s">
        <v>35841</v>
      </c>
      <c r="G16096" s="119" t="s">
        <v>35842</v>
      </c>
      <c r="H16096" s="121" t="s">
        <v>41</v>
      </c>
      <c r="I16096" s="121" t="s">
        <v>42</v>
      </c>
      <c r="J16096" s="121" t="s">
        <v>246</v>
      </c>
      <c r="K16096" s="121" t="s">
        <v>584</v>
      </c>
      <c r="L16096" s="157" t="s">
        <v>32</v>
      </c>
      <c r="M16096" s="120" t="s">
        <v>78</v>
      </c>
    </row>
    <row r="16097" spans="1:14">
      <c r="A16097" s="116">
        <v>16097</v>
      </c>
      <c r="B16097" s="129">
        <v>44619</v>
      </c>
      <c r="D16097" s="120" t="s">
        <v>25</v>
      </c>
      <c r="E16097" s="120" t="s">
        <v>35843</v>
      </c>
      <c r="F16097" s="209" t="s">
        <v>35844</v>
      </c>
      <c r="G16097" s="119" t="s">
        <v>35845</v>
      </c>
      <c r="H16097" s="121" t="s">
        <v>177</v>
      </c>
      <c r="I16097" s="121" t="s">
        <v>30</v>
      </c>
      <c r="J16097" s="121" t="s">
        <v>16554</v>
      </c>
      <c r="K16097" s="121" t="s">
        <v>584</v>
      </c>
      <c r="L16097" s="157" t="s">
        <v>32</v>
      </c>
      <c r="M16097" s="120" t="s">
        <v>78</v>
      </c>
    </row>
    <row r="16098" spans="1:14">
      <c r="A16098" s="116">
        <v>16098</v>
      </c>
      <c r="B16098" s="129">
        <v>44619</v>
      </c>
      <c r="D16098" s="120" t="s">
        <v>25</v>
      </c>
      <c r="E16098" s="120" t="s">
        <v>35846</v>
      </c>
      <c r="F16098" s="209" t="s">
        <v>10560</v>
      </c>
      <c r="G16098" s="119" t="s">
        <v>35847</v>
      </c>
      <c r="H16098" s="121" t="s">
        <v>41</v>
      </c>
      <c r="I16098" s="121" t="s">
        <v>63</v>
      </c>
      <c r="J16098" s="121" t="s">
        <v>328</v>
      </c>
      <c r="K16098" s="121" t="s">
        <v>584</v>
      </c>
      <c r="L16098" s="157" t="s">
        <v>32</v>
      </c>
      <c r="M16098" s="120" t="s">
        <v>33</v>
      </c>
      <c r="N16098" s="131">
        <v>44619</v>
      </c>
    </row>
    <row r="16099" spans="1:14">
      <c r="A16099" s="116">
        <v>16099</v>
      </c>
      <c r="B16099" s="129">
        <v>44619</v>
      </c>
      <c r="D16099" s="120" t="s">
        <v>25</v>
      </c>
      <c r="E16099" s="120" t="s">
        <v>35848</v>
      </c>
      <c r="F16099" s="209" t="s">
        <v>26767</v>
      </c>
      <c r="G16099" s="119" t="s">
        <v>35849</v>
      </c>
      <c r="H16099" s="121" t="s">
        <v>76</v>
      </c>
      <c r="I16099" s="121" t="s">
        <v>42</v>
      </c>
      <c r="J16099" s="121" t="s">
        <v>82</v>
      </c>
      <c r="K16099" s="121" t="s">
        <v>65</v>
      </c>
      <c r="L16099" s="157" t="s">
        <v>32</v>
      </c>
      <c r="M16099" s="120" t="s">
        <v>33</v>
      </c>
    </row>
    <row r="16100" spans="1:14">
      <c r="A16100" s="116">
        <v>16100</v>
      </c>
      <c r="B16100" s="129">
        <v>44619</v>
      </c>
      <c r="D16100" s="120" t="s">
        <v>25</v>
      </c>
      <c r="E16100" s="120" t="s">
        <v>35850</v>
      </c>
      <c r="F16100" s="209" t="s">
        <v>35851</v>
      </c>
      <c r="G16100" s="119" t="s">
        <v>35852</v>
      </c>
      <c r="H16100" s="121" t="s">
        <v>29</v>
      </c>
      <c r="I16100" s="121" t="s">
        <v>63</v>
      </c>
      <c r="J16100" s="121" t="s">
        <v>524</v>
      </c>
      <c r="K16100" s="121" t="s">
        <v>584</v>
      </c>
      <c r="L16100" s="157" t="s">
        <v>32</v>
      </c>
      <c r="M16100" s="120" t="s">
        <v>33</v>
      </c>
    </row>
    <row r="16101" spans="1:14">
      <c r="A16101" s="116">
        <v>16101</v>
      </c>
      <c r="B16101" s="129">
        <v>44619</v>
      </c>
      <c r="D16101" s="120" t="s">
        <v>25</v>
      </c>
      <c r="E16101" s="120" t="s">
        <v>35853</v>
      </c>
      <c r="F16101" s="209" t="s">
        <v>6836</v>
      </c>
      <c r="G16101" s="119" t="s">
        <v>692</v>
      </c>
      <c r="H16101" s="121" t="s">
        <v>41</v>
      </c>
      <c r="I16101" s="121" t="s">
        <v>30</v>
      </c>
      <c r="J16101" s="121" t="s">
        <v>87</v>
      </c>
      <c r="K16101" s="121" t="s">
        <v>65</v>
      </c>
      <c r="L16101" s="157" t="s">
        <v>32</v>
      </c>
      <c r="M16101" s="120" t="s">
        <v>33</v>
      </c>
    </row>
    <row r="16102" spans="1:14">
      <c r="A16102" s="116">
        <v>16102</v>
      </c>
      <c r="B16102" s="129">
        <v>44619</v>
      </c>
      <c r="D16102" s="120" t="s">
        <v>25</v>
      </c>
      <c r="E16102" s="120" t="s">
        <v>35854</v>
      </c>
      <c r="F16102" s="209" t="s">
        <v>35855</v>
      </c>
      <c r="G16102" s="119" t="s">
        <v>229</v>
      </c>
      <c r="H16102" s="121" t="s">
        <v>76</v>
      </c>
      <c r="I16102" s="121" t="s">
        <v>63</v>
      </c>
      <c r="J16102" s="121" t="s">
        <v>328</v>
      </c>
      <c r="K16102" s="121" t="s">
        <v>65</v>
      </c>
      <c r="L16102" s="157" t="s">
        <v>32</v>
      </c>
      <c r="M16102" s="120" t="s">
        <v>33</v>
      </c>
    </row>
    <row r="16103" spans="1:14">
      <c r="A16103" s="116">
        <v>16103</v>
      </c>
      <c r="B16103" s="129">
        <v>44619</v>
      </c>
      <c r="D16103" s="120" t="s">
        <v>25</v>
      </c>
      <c r="E16103" s="120" t="s">
        <v>35856</v>
      </c>
      <c r="F16103" s="209" t="s">
        <v>35857</v>
      </c>
      <c r="G16103" s="119" t="s">
        <v>1089</v>
      </c>
      <c r="H16103" s="121" t="s">
        <v>140</v>
      </c>
      <c r="I16103" s="121" t="s">
        <v>63</v>
      </c>
      <c r="J16103" s="121" t="s">
        <v>328</v>
      </c>
      <c r="K16103" s="121" t="s">
        <v>65</v>
      </c>
      <c r="L16103" s="157" t="s">
        <v>32</v>
      </c>
      <c r="M16103" s="120" t="s">
        <v>33</v>
      </c>
    </row>
    <row r="16104" spans="1:14">
      <c r="A16104" s="116">
        <v>16104</v>
      </c>
      <c r="B16104" s="129">
        <v>44619</v>
      </c>
      <c r="D16104" s="120" t="s">
        <v>25</v>
      </c>
      <c r="E16104" s="120" t="s">
        <v>35858</v>
      </c>
      <c r="F16104" s="209" t="s">
        <v>1107</v>
      </c>
      <c r="G16104" s="119" t="s">
        <v>35859</v>
      </c>
      <c r="H16104" s="121" t="s">
        <v>461</v>
      </c>
      <c r="I16104" s="121" t="s">
        <v>42</v>
      </c>
      <c r="J16104" s="121" t="s">
        <v>72</v>
      </c>
      <c r="K16104" s="121" t="s">
        <v>65</v>
      </c>
      <c r="L16104" s="157" t="s">
        <v>32</v>
      </c>
      <c r="M16104" s="120" t="s">
        <v>33</v>
      </c>
    </row>
    <row r="16105" spans="1:14" ht="27.6">
      <c r="A16105" s="116">
        <v>16105</v>
      </c>
      <c r="B16105" s="129">
        <v>44619</v>
      </c>
      <c r="D16105" s="120" t="s">
        <v>25</v>
      </c>
      <c r="E16105" s="120" t="s">
        <v>35860</v>
      </c>
      <c r="F16105" s="209" t="s">
        <v>35861</v>
      </c>
      <c r="G16105" s="119" t="s">
        <v>1891</v>
      </c>
      <c r="H16105" s="121" t="s">
        <v>48</v>
      </c>
      <c r="I16105" s="121" t="s">
        <v>30</v>
      </c>
      <c r="J16105" s="121" t="s">
        <v>435</v>
      </c>
      <c r="K16105" s="121" t="s">
        <v>65</v>
      </c>
      <c r="L16105" s="157" t="s">
        <v>32</v>
      </c>
      <c r="M16105" s="120" t="s">
        <v>33</v>
      </c>
    </row>
    <row r="16106" spans="1:14">
      <c r="A16106" s="116">
        <v>16106</v>
      </c>
      <c r="B16106" s="129">
        <v>44619</v>
      </c>
      <c r="D16106" s="120" t="s">
        <v>25</v>
      </c>
      <c r="E16106" s="120" t="s">
        <v>35862</v>
      </c>
      <c r="F16106" s="209" t="s">
        <v>35863</v>
      </c>
      <c r="G16106" s="119" t="s">
        <v>1100</v>
      </c>
      <c r="H16106" s="121" t="s">
        <v>53</v>
      </c>
      <c r="I16106" s="121" t="s">
        <v>63</v>
      </c>
      <c r="J16106" s="121" t="s">
        <v>328</v>
      </c>
      <c r="K16106" s="121" t="s">
        <v>65</v>
      </c>
      <c r="L16106" s="157" t="s">
        <v>32</v>
      </c>
      <c r="M16106" s="120" t="s">
        <v>33</v>
      </c>
    </row>
    <row r="16107" spans="1:14">
      <c r="A16107" s="116">
        <v>16107</v>
      </c>
      <c r="B16107" s="129">
        <v>44619</v>
      </c>
      <c r="D16107" s="120" t="s">
        <v>25</v>
      </c>
      <c r="E16107" s="120" t="s">
        <v>35864</v>
      </c>
      <c r="F16107" s="209" t="s">
        <v>35865</v>
      </c>
      <c r="G16107" s="119" t="s">
        <v>35866</v>
      </c>
      <c r="H16107" s="121" t="s">
        <v>41</v>
      </c>
      <c r="I16107" s="121" t="s">
        <v>30</v>
      </c>
      <c r="J16107" s="121" t="s">
        <v>9480</v>
      </c>
      <c r="K16107" s="121" t="s">
        <v>65</v>
      </c>
      <c r="L16107" s="157" t="s">
        <v>32</v>
      </c>
      <c r="M16107" s="120" t="s">
        <v>33</v>
      </c>
    </row>
    <row r="16108" spans="1:14">
      <c r="A16108" s="116">
        <v>16108</v>
      </c>
      <c r="B16108" s="129">
        <v>44619</v>
      </c>
      <c r="D16108" s="120" t="s">
        <v>25</v>
      </c>
      <c r="E16108" s="120" t="s">
        <v>35867</v>
      </c>
      <c r="F16108" s="209" t="s">
        <v>12603</v>
      </c>
      <c r="G16108" s="119" t="s">
        <v>2843</v>
      </c>
      <c r="H16108" s="121" t="s">
        <v>76</v>
      </c>
      <c r="I16108" s="121" t="s">
        <v>30</v>
      </c>
      <c r="J16108" s="121" t="s">
        <v>485</v>
      </c>
      <c r="K16108" s="121" t="s">
        <v>584</v>
      </c>
      <c r="L16108" s="157" t="s">
        <v>32</v>
      </c>
      <c r="M16108" s="120" t="s">
        <v>33</v>
      </c>
    </row>
    <row r="16109" spans="1:14">
      <c r="A16109" s="116">
        <v>16109</v>
      </c>
      <c r="B16109" s="129">
        <v>44619</v>
      </c>
      <c r="D16109" s="120" t="s">
        <v>25</v>
      </c>
      <c r="E16109" s="120" t="s">
        <v>35868</v>
      </c>
      <c r="F16109" s="209" t="s">
        <v>547</v>
      </c>
      <c r="G16109" s="119" t="s">
        <v>21459</v>
      </c>
      <c r="H16109" s="121" t="s">
        <v>1173</v>
      </c>
      <c r="I16109" s="121" t="s">
        <v>42</v>
      </c>
      <c r="J16109" s="121" t="s">
        <v>43</v>
      </c>
      <c r="K16109" s="121" t="s">
        <v>584</v>
      </c>
      <c r="L16109" s="157" t="s">
        <v>32</v>
      </c>
      <c r="M16109" s="120" t="s">
        <v>33</v>
      </c>
    </row>
    <row r="16110" spans="1:14">
      <c r="A16110" s="116">
        <v>16110</v>
      </c>
      <c r="B16110" s="129">
        <v>44619</v>
      </c>
      <c r="D16110" s="120" t="s">
        <v>25</v>
      </c>
      <c r="E16110" s="120" t="s">
        <v>35869</v>
      </c>
      <c r="F16110" s="209" t="s">
        <v>26767</v>
      </c>
      <c r="G16110" s="119" t="s">
        <v>35870</v>
      </c>
      <c r="H16110" s="121" t="s">
        <v>41</v>
      </c>
      <c r="I16110" s="121" t="s">
        <v>42</v>
      </c>
      <c r="J16110" s="121" t="s">
        <v>82</v>
      </c>
      <c r="K16110" s="121" t="s">
        <v>65</v>
      </c>
      <c r="L16110" s="157" t="s">
        <v>32</v>
      </c>
      <c r="M16110" s="120" t="s">
        <v>78</v>
      </c>
    </row>
    <row r="16111" spans="1:14">
      <c r="A16111" s="116">
        <v>16111</v>
      </c>
      <c r="B16111" s="129">
        <v>44619</v>
      </c>
      <c r="D16111" s="120" t="s">
        <v>25</v>
      </c>
      <c r="E16111" s="120" t="s">
        <v>35871</v>
      </c>
      <c r="F16111" s="209" t="s">
        <v>25488</v>
      </c>
      <c r="G16111" s="119" t="s">
        <v>11426</v>
      </c>
      <c r="H16111" s="121" t="s">
        <v>41</v>
      </c>
      <c r="I16111" s="121" t="s">
        <v>63</v>
      </c>
      <c r="J16111" s="121" t="s">
        <v>524</v>
      </c>
      <c r="K16111" s="121" t="s">
        <v>584</v>
      </c>
      <c r="L16111" s="157" t="s">
        <v>32</v>
      </c>
      <c r="M16111" s="120" t="s">
        <v>33</v>
      </c>
    </row>
    <row r="16112" spans="1:14">
      <c r="A16112" s="116">
        <v>16112</v>
      </c>
      <c r="B16112" s="129">
        <v>44619</v>
      </c>
      <c r="D16112" s="120" t="s">
        <v>25</v>
      </c>
      <c r="E16112" s="120" t="s">
        <v>35872</v>
      </c>
      <c r="F16112" s="209" t="s">
        <v>35873</v>
      </c>
      <c r="G16112" s="119" t="s">
        <v>250</v>
      </c>
      <c r="H16112" s="121" t="s">
        <v>41</v>
      </c>
      <c r="I16112" s="121" t="s">
        <v>30</v>
      </c>
      <c r="J16112" s="121" t="s">
        <v>435</v>
      </c>
      <c r="K16112" s="121" t="s">
        <v>65</v>
      </c>
      <c r="L16112" s="157" t="s">
        <v>32</v>
      </c>
      <c r="M16112" s="120" t="s">
        <v>33</v>
      </c>
    </row>
    <row r="16113" spans="1:13">
      <c r="A16113" s="116">
        <v>16113</v>
      </c>
      <c r="B16113" s="129">
        <v>44619</v>
      </c>
      <c r="D16113" s="120" t="s">
        <v>25</v>
      </c>
      <c r="E16113" s="120" t="s">
        <v>35874</v>
      </c>
      <c r="F16113" s="209" t="s">
        <v>35875</v>
      </c>
      <c r="G16113" s="119" t="s">
        <v>35876</v>
      </c>
      <c r="H16113" s="121" t="s">
        <v>461</v>
      </c>
      <c r="I16113" s="121" t="s">
        <v>196</v>
      </c>
      <c r="J16113" s="121" t="s">
        <v>196</v>
      </c>
      <c r="K16113" s="121" t="s">
        <v>584</v>
      </c>
      <c r="L16113" s="157" t="s">
        <v>32</v>
      </c>
      <c r="M16113" s="120" t="s">
        <v>78</v>
      </c>
    </row>
    <row r="16114" spans="1:13">
      <c r="A16114" s="116">
        <v>16114</v>
      </c>
      <c r="B16114" s="129">
        <v>44619</v>
      </c>
      <c r="D16114" s="120" t="s">
        <v>25</v>
      </c>
      <c r="E16114" s="120" t="s">
        <v>35877</v>
      </c>
      <c r="F16114" s="209" t="s">
        <v>547</v>
      </c>
      <c r="G16114" s="119" t="s">
        <v>8161</v>
      </c>
      <c r="H16114" s="121" t="s">
        <v>41</v>
      </c>
      <c r="I16114" s="121" t="s">
        <v>30</v>
      </c>
      <c r="J16114" s="121" t="s">
        <v>7280</v>
      </c>
      <c r="K16114" s="121" t="s">
        <v>584</v>
      </c>
      <c r="L16114" s="157" t="s">
        <v>32</v>
      </c>
      <c r="M16114" s="120" t="s">
        <v>78</v>
      </c>
    </row>
    <row r="16115" spans="1:13" ht="27.6">
      <c r="A16115" s="116">
        <v>16115</v>
      </c>
      <c r="B16115" s="129">
        <v>44619</v>
      </c>
      <c r="D16115" s="120" t="s">
        <v>25</v>
      </c>
      <c r="E16115" s="120" t="s">
        <v>35878</v>
      </c>
      <c r="F16115" s="209" t="s">
        <v>35879</v>
      </c>
      <c r="G16115" s="119" t="s">
        <v>35880</v>
      </c>
      <c r="H16115" s="121" t="s">
        <v>461</v>
      </c>
      <c r="I16115" s="121" t="s">
        <v>30</v>
      </c>
      <c r="J16115" s="121" t="s">
        <v>7142</v>
      </c>
      <c r="K16115" s="121" t="s">
        <v>584</v>
      </c>
      <c r="L16115" s="157" t="s">
        <v>32</v>
      </c>
      <c r="M16115" s="120" t="s">
        <v>78</v>
      </c>
    </row>
    <row r="16116" spans="1:13">
      <c r="A16116" s="116">
        <v>16116</v>
      </c>
      <c r="B16116" s="129">
        <v>44619</v>
      </c>
      <c r="D16116" s="120" t="s">
        <v>25</v>
      </c>
      <c r="E16116" s="120" t="s">
        <v>35881</v>
      </c>
      <c r="F16116" s="209" t="s">
        <v>547</v>
      </c>
      <c r="G16116" s="119" t="s">
        <v>226</v>
      </c>
      <c r="H16116" s="121" t="s">
        <v>48</v>
      </c>
      <c r="I16116" s="121" t="s">
        <v>42</v>
      </c>
      <c r="J16116" s="121" t="s">
        <v>82</v>
      </c>
      <c r="K16116" s="121" t="s">
        <v>584</v>
      </c>
      <c r="L16116" s="157" t="s">
        <v>32</v>
      </c>
      <c r="M16116" s="120" t="s">
        <v>78</v>
      </c>
    </row>
    <row r="16117" spans="1:13" ht="27.6">
      <c r="A16117" s="116">
        <v>16117</v>
      </c>
      <c r="B16117" s="129">
        <v>44620</v>
      </c>
      <c r="D16117" s="120" t="s">
        <v>25</v>
      </c>
      <c r="E16117" s="120" t="s">
        <v>35882</v>
      </c>
      <c r="F16117" s="209" t="s">
        <v>35883</v>
      </c>
      <c r="G16117" s="119" t="s">
        <v>26992</v>
      </c>
      <c r="H16117" s="121" t="s">
        <v>177</v>
      </c>
      <c r="I16117" s="121" t="s">
        <v>30</v>
      </c>
      <c r="J16117" s="121" t="s">
        <v>77</v>
      </c>
      <c r="K16117" s="121" t="s">
        <v>65</v>
      </c>
      <c r="L16117" s="157" t="s">
        <v>32</v>
      </c>
      <c r="M16117" s="120" t="s">
        <v>78</v>
      </c>
    </row>
    <row r="16118" spans="1:13">
      <c r="A16118" s="116">
        <v>16118</v>
      </c>
      <c r="B16118" s="129">
        <v>44620</v>
      </c>
      <c r="D16118" s="120" t="s">
        <v>25</v>
      </c>
      <c r="E16118" s="120" t="s">
        <v>35884</v>
      </c>
      <c r="F16118" s="209" t="s">
        <v>35885</v>
      </c>
      <c r="G16118" s="119" t="s">
        <v>26857</v>
      </c>
      <c r="H16118" s="121" t="s">
        <v>76</v>
      </c>
      <c r="I16118" s="121" t="s">
        <v>42</v>
      </c>
      <c r="J16118" s="121" t="s">
        <v>72</v>
      </c>
      <c r="K16118" s="121" t="s">
        <v>65</v>
      </c>
      <c r="L16118" s="157" t="s">
        <v>32</v>
      </c>
      <c r="M16118" s="120" t="s">
        <v>78</v>
      </c>
    </row>
    <row r="16119" spans="1:13" ht="27.6">
      <c r="A16119" s="116">
        <v>16119</v>
      </c>
      <c r="B16119" s="129">
        <v>44620</v>
      </c>
      <c r="D16119" s="120" t="s">
        <v>25</v>
      </c>
      <c r="E16119" s="120" t="s">
        <v>35886</v>
      </c>
      <c r="F16119" s="209" t="s">
        <v>35887</v>
      </c>
      <c r="G16119" s="119" t="s">
        <v>35888</v>
      </c>
      <c r="H16119" s="121" t="s">
        <v>1173</v>
      </c>
      <c r="I16119" s="121" t="s">
        <v>2361</v>
      </c>
      <c r="J16119" s="121" t="s">
        <v>34716</v>
      </c>
      <c r="K16119" s="121" t="s">
        <v>65</v>
      </c>
      <c r="L16119" s="157" t="s">
        <v>32</v>
      </c>
      <c r="M16119" s="120" t="s">
        <v>78</v>
      </c>
    </row>
    <row r="16120" spans="1:13" ht="41.4">
      <c r="A16120" s="116">
        <v>16120</v>
      </c>
      <c r="B16120" s="129">
        <v>44620</v>
      </c>
      <c r="D16120" s="120" t="s">
        <v>25</v>
      </c>
      <c r="E16120" s="120" t="s">
        <v>35889</v>
      </c>
      <c r="F16120" s="209" t="s">
        <v>35890</v>
      </c>
      <c r="G16120" s="119" t="s">
        <v>85</v>
      </c>
      <c r="H16120" s="121" t="s">
        <v>86</v>
      </c>
      <c r="I16120" s="121" t="s">
        <v>30</v>
      </c>
      <c r="J16120" s="121" t="s">
        <v>8096</v>
      </c>
      <c r="K16120" s="121" t="s">
        <v>65</v>
      </c>
      <c r="L16120" s="157" t="s">
        <v>32</v>
      </c>
      <c r="M16120" s="120" t="s">
        <v>78</v>
      </c>
    </row>
    <row r="16121" spans="1:13">
      <c r="A16121" s="116">
        <v>16121</v>
      </c>
      <c r="B16121" s="129">
        <v>44620</v>
      </c>
      <c r="D16121" s="120" t="s">
        <v>25</v>
      </c>
      <c r="E16121" s="120" t="s">
        <v>35891</v>
      </c>
      <c r="F16121" s="209" t="s">
        <v>2223</v>
      </c>
      <c r="G16121" s="119" t="s">
        <v>35892</v>
      </c>
      <c r="H16121" s="121" t="s">
        <v>97</v>
      </c>
      <c r="I16121" s="121" t="s">
        <v>30</v>
      </c>
      <c r="J16121" s="121" t="s">
        <v>77</v>
      </c>
      <c r="K16121" s="121" t="s">
        <v>65</v>
      </c>
      <c r="L16121" s="157" t="s">
        <v>32</v>
      </c>
      <c r="M16121" s="120" t="s">
        <v>33</v>
      </c>
    </row>
    <row r="16122" spans="1:13">
      <c r="A16122" s="116">
        <v>16122</v>
      </c>
      <c r="B16122" s="129">
        <v>44620</v>
      </c>
      <c r="D16122" s="120" t="s">
        <v>25</v>
      </c>
      <c r="E16122" s="120" t="s">
        <v>35893</v>
      </c>
      <c r="F16122" s="209" t="s">
        <v>5758</v>
      </c>
      <c r="G16122" s="119" t="s">
        <v>35894</v>
      </c>
      <c r="H16122" s="121" t="s">
        <v>48</v>
      </c>
      <c r="I16122" s="121" t="s">
        <v>30</v>
      </c>
      <c r="J16122" s="121" t="s">
        <v>1540</v>
      </c>
      <c r="K16122" s="121" t="s">
        <v>65</v>
      </c>
      <c r="L16122" s="157" t="s">
        <v>32</v>
      </c>
      <c r="M16122" s="120" t="s">
        <v>78</v>
      </c>
    </row>
    <row r="16123" spans="1:13">
      <c r="A16123" s="116">
        <v>16123</v>
      </c>
      <c r="B16123" s="129">
        <v>44620</v>
      </c>
      <c r="D16123" s="120" t="s">
        <v>25</v>
      </c>
      <c r="E16123" s="120" t="s">
        <v>35895</v>
      </c>
      <c r="F16123" s="209" t="s">
        <v>35896</v>
      </c>
      <c r="G16123" s="119" t="s">
        <v>19279</v>
      </c>
      <c r="H16123" s="121" t="s">
        <v>41</v>
      </c>
      <c r="I16123" s="121" t="s">
        <v>30</v>
      </c>
      <c r="J16123" s="121" t="s">
        <v>5018</v>
      </c>
      <c r="K16123" s="121" t="s">
        <v>65</v>
      </c>
      <c r="L16123" s="157" t="s">
        <v>32</v>
      </c>
      <c r="M16123" s="120" t="s">
        <v>78</v>
      </c>
    </row>
    <row r="16124" spans="1:13">
      <c r="A16124" s="116">
        <v>16124</v>
      </c>
      <c r="B16124" s="129">
        <v>44620</v>
      </c>
      <c r="D16124" s="120" t="s">
        <v>25</v>
      </c>
      <c r="E16124" s="120" t="s">
        <v>35897</v>
      </c>
      <c r="F16124" s="209" t="s">
        <v>1138</v>
      </c>
      <c r="G16124" s="119" t="s">
        <v>35898</v>
      </c>
      <c r="H16124" s="121" t="s">
        <v>48</v>
      </c>
      <c r="I16124" s="121" t="s">
        <v>30</v>
      </c>
      <c r="J16124" s="121" t="s">
        <v>7553</v>
      </c>
      <c r="K16124" s="121" t="s">
        <v>65</v>
      </c>
      <c r="L16124" s="157" t="s">
        <v>32</v>
      </c>
      <c r="M16124" s="120" t="s">
        <v>78</v>
      </c>
    </row>
    <row r="16125" spans="1:13" ht="27.6">
      <c r="A16125" s="116">
        <v>16125</v>
      </c>
      <c r="B16125" s="129">
        <v>44620</v>
      </c>
      <c r="D16125" s="120" t="s">
        <v>25</v>
      </c>
      <c r="E16125" s="120" t="s">
        <v>35899</v>
      </c>
      <c r="F16125" s="209" t="s">
        <v>35900</v>
      </c>
      <c r="G16125" s="119" t="s">
        <v>21549</v>
      </c>
      <c r="H16125" s="121" t="s">
        <v>1173</v>
      </c>
      <c r="I16125" s="121" t="s">
        <v>63</v>
      </c>
      <c r="J16125" s="121" t="s">
        <v>2593</v>
      </c>
      <c r="K16125" s="121" t="s">
        <v>65</v>
      </c>
      <c r="L16125" s="157" t="s">
        <v>32</v>
      </c>
      <c r="M16125" s="120" t="s">
        <v>33</v>
      </c>
    </row>
    <row r="16126" spans="1:13" ht="27.6">
      <c r="A16126" s="116">
        <v>16126</v>
      </c>
      <c r="B16126" s="129">
        <v>44620</v>
      </c>
      <c r="D16126" s="120" t="s">
        <v>25</v>
      </c>
      <c r="E16126" s="120" t="s">
        <v>35901</v>
      </c>
      <c r="F16126" s="209" t="s">
        <v>35902</v>
      </c>
      <c r="G16126" s="119" t="s">
        <v>35903</v>
      </c>
      <c r="H16126" s="121" t="s">
        <v>1173</v>
      </c>
      <c r="I16126" s="121" t="s">
        <v>30</v>
      </c>
      <c r="J16126" s="121" t="s">
        <v>5018</v>
      </c>
      <c r="K16126" s="121" t="s">
        <v>65</v>
      </c>
      <c r="L16126" s="157" t="s">
        <v>32</v>
      </c>
      <c r="M16126" s="120" t="s">
        <v>33</v>
      </c>
    </row>
    <row r="16127" spans="1:13">
      <c r="A16127" s="116">
        <v>16127</v>
      </c>
      <c r="B16127" s="129">
        <v>44620</v>
      </c>
      <c r="D16127" s="120" t="s">
        <v>25</v>
      </c>
      <c r="E16127" s="120" t="s">
        <v>35904</v>
      </c>
      <c r="F16127" s="209" t="s">
        <v>35905</v>
      </c>
      <c r="G16127" s="119" t="s">
        <v>35906</v>
      </c>
      <c r="H16127" s="121" t="s">
        <v>27385</v>
      </c>
      <c r="I16127" s="121" t="s">
        <v>30</v>
      </c>
      <c r="J16127" s="121" t="s">
        <v>435</v>
      </c>
      <c r="K16127" s="121" t="s">
        <v>65</v>
      </c>
      <c r="L16127" s="157" t="s">
        <v>32</v>
      </c>
      <c r="M16127" s="120" t="s">
        <v>78</v>
      </c>
    </row>
    <row r="16128" spans="1:13">
      <c r="A16128" s="116">
        <v>16128</v>
      </c>
      <c r="B16128" s="129">
        <v>44620</v>
      </c>
      <c r="D16128" s="120" t="s">
        <v>25</v>
      </c>
      <c r="E16128" s="120" t="s">
        <v>35907</v>
      </c>
      <c r="F16128" s="209" t="s">
        <v>20772</v>
      </c>
      <c r="G16128" s="119" t="s">
        <v>35908</v>
      </c>
      <c r="H16128" s="121" t="s">
        <v>27385</v>
      </c>
      <c r="I16128" s="121" t="s">
        <v>30</v>
      </c>
      <c r="J16128" s="121" t="s">
        <v>7234</v>
      </c>
      <c r="K16128" s="121" t="s">
        <v>65</v>
      </c>
      <c r="L16128" s="157" t="s">
        <v>32</v>
      </c>
      <c r="M16128" s="120" t="s">
        <v>78</v>
      </c>
    </row>
    <row r="16129" spans="1:19">
      <c r="A16129" s="116">
        <v>16129</v>
      </c>
      <c r="B16129" s="129">
        <v>44619</v>
      </c>
      <c r="D16129" s="120" t="s">
        <v>25</v>
      </c>
      <c r="E16129" s="120" t="s">
        <v>35909</v>
      </c>
      <c r="F16129" s="209" t="s">
        <v>35910</v>
      </c>
      <c r="G16129" s="119" t="s">
        <v>1033</v>
      </c>
      <c r="H16129" s="121" t="s">
        <v>1173</v>
      </c>
      <c r="I16129" s="121" t="s">
        <v>30</v>
      </c>
      <c r="J16129" s="121" t="s">
        <v>435</v>
      </c>
      <c r="K16129" s="121" t="s">
        <v>584</v>
      </c>
      <c r="L16129" s="157" t="s">
        <v>32</v>
      </c>
      <c r="M16129" s="120" t="s">
        <v>78</v>
      </c>
    </row>
    <row r="16130" spans="1:19">
      <c r="A16130" s="116">
        <v>16130</v>
      </c>
      <c r="B16130" s="129">
        <v>44620</v>
      </c>
      <c r="D16130" s="120" t="s">
        <v>25</v>
      </c>
      <c r="E16130" s="120" t="s">
        <v>35911</v>
      </c>
      <c r="F16130" s="209" t="s">
        <v>35912</v>
      </c>
      <c r="G16130" s="119" t="s">
        <v>35913</v>
      </c>
      <c r="H16130" s="121" t="s">
        <v>53</v>
      </c>
      <c r="I16130" s="121" t="s">
        <v>30</v>
      </c>
      <c r="J16130" s="121" t="s">
        <v>87</v>
      </c>
      <c r="K16130" s="121" t="s">
        <v>65</v>
      </c>
      <c r="L16130" s="157" t="s">
        <v>32</v>
      </c>
      <c r="M16130" s="120" t="s">
        <v>33</v>
      </c>
    </row>
    <row r="16131" spans="1:19">
      <c r="A16131" s="116">
        <v>16131</v>
      </c>
      <c r="B16131" s="129">
        <v>44620</v>
      </c>
      <c r="D16131" s="120" t="s">
        <v>25</v>
      </c>
      <c r="E16131" s="120" t="s">
        <v>35914</v>
      </c>
      <c r="F16131" s="209" t="s">
        <v>35915</v>
      </c>
      <c r="G16131" s="119" t="s">
        <v>35916</v>
      </c>
      <c r="H16131" s="121" t="s">
        <v>118</v>
      </c>
      <c r="I16131" s="121" t="s">
        <v>196</v>
      </c>
      <c r="J16131" s="121" t="s">
        <v>196</v>
      </c>
      <c r="K16131" s="121" t="s">
        <v>65</v>
      </c>
      <c r="L16131" s="157" t="s">
        <v>32</v>
      </c>
      <c r="M16131" s="120" t="s">
        <v>78</v>
      </c>
    </row>
    <row r="16132" spans="1:19" ht="27.6">
      <c r="A16132" s="116">
        <v>16132</v>
      </c>
      <c r="B16132" s="129">
        <v>44620</v>
      </c>
      <c r="D16132" s="120" t="s">
        <v>25</v>
      </c>
      <c r="E16132" s="120" t="s">
        <v>35917</v>
      </c>
      <c r="F16132" s="209" t="s">
        <v>35918</v>
      </c>
      <c r="G16132" s="119" t="s">
        <v>35919</v>
      </c>
      <c r="H16132" s="121" t="s">
        <v>97</v>
      </c>
      <c r="I16132" s="121" t="s">
        <v>30</v>
      </c>
      <c r="J16132" s="121" t="s">
        <v>31</v>
      </c>
      <c r="K16132" s="121" t="s">
        <v>65</v>
      </c>
      <c r="L16132" s="157" t="s">
        <v>32</v>
      </c>
      <c r="M16132" s="120" t="s">
        <v>78</v>
      </c>
    </row>
    <row r="16133" spans="1:19">
      <c r="A16133" s="116">
        <v>16133</v>
      </c>
      <c r="B16133" s="129">
        <v>44620</v>
      </c>
      <c r="D16133" s="120" t="s">
        <v>25</v>
      </c>
      <c r="E16133" s="120" t="s">
        <v>35920</v>
      </c>
      <c r="F16133" s="209" t="s">
        <v>29699</v>
      </c>
      <c r="G16133" s="119" t="s">
        <v>6583</v>
      </c>
      <c r="H16133" s="121" t="s">
        <v>53</v>
      </c>
      <c r="I16133" s="121" t="s">
        <v>63</v>
      </c>
      <c r="J16133" s="121" t="s">
        <v>328</v>
      </c>
      <c r="K16133" s="121" t="s">
        <v>65</v>
      </c>
      <c r="L16133" s="157" t="s">
        <v>32</v>
      </c>
      <c r="M16133" s="120" t="s">
        <v>78</v>
      </c>
      <c r="N16133" s="131" t="s">
        <v>5231</v>
      </c>
    </row>
    <row r="16134" spans="1:19">
      <c r="A16134" s="116">
        <v>16134</v>
      </c>
      <c r="B16134" s="129">
        <v>44620</v>
      </c>
      <c r="D16134" s="120" t="s">
        <v>25</v>
      </c>
      <c r="E16134" s="120" t="s">
        <v>35921</v>
      </c>
      <c r="F16134" s="209" t="s">
        <v>2893</v>
      </c>
      <c r="G16134" s="119" t="s">
        <v>6583</v>
      </c>
      <c r="H16134" s="121" t="s">
        <v>53</v>
      </c>
      <c r="I16134" s="121" t="s">
        <v>42</v>
      </c>
      <c r="J16134" s="121" t="s">
        <v>91</v>
      </c>
      <c r="K16134" s="121" t="s">
        <v>65</v>
      </c>
      <c r="L16134" s="157" t="s">
        <v>32</v>
      </c>
      <c r="M16134" s="120" t="s">
        <v>78</v>
      </c>
      <c r="N16134" s="131" t="s">
        <v>5231</v>
      </c>
    </row>
    <row r="16135" spans="1:19">
      <c r="A16135" s="116">
        <v>16135</v>
      </c>
      <c r="B16135" s="129">
        <v>44620</v>
      </c>
      <c r="D16135" s="120" t="s">
        <v>25</v>
      </c>
      <c r="E16135" s="120" t="s">
        <v>35922</v>
      </c>
      <c r="F16135" s="209" t="s">
        <v>35923</v>
      </c>
      <c r="G16135" s="119" t="s">
        <v>6583</v>
      </c>
      <c r="H16135" s="121" t="s">
        <v>53</v>
      </c>
      <c r="I16135" s="121" t="s">
        <v>42</v>
      </c>
      <c r="J16135" s="121" t="s">
        <v>72</v>
      </c>
      <c r="K16135" s="121" t="s">
        <v>65</v>
      </c>
      <c r="L16135" s="157" t="s">
        <v>32</v>
      </c>
      <c r="M16135" s="120" t="s">
        <v>78</v>
      </c>
      <c r="N16135" s="131" t="s">
        <v>5231</v>
      </c>
    </row>
    <row r="16136" spans="1:19">
      <c r="A16136" s="116">
        <v>16136</v>
      </c>
      <c r="B16136" s="129">
        <v>44620</v>
      </c>
      <c r="D16136" s="120" t="s">
        <v>25</v>
      </c>
      <c r="E16136" s="120" t="s">
        <v>35924</v>
      </c>
      <c r="F16136" s="209" t="s">
        <v>35925</v>
      </c>
      <c r="G16136" s="119" t="s">
        <v>6583</v>
      </c>
      <c r="H16136" s="121" t="s">
        <v>53</v>
      </c>
      <c r="I16136" s="121" t="s">
        <v>42</v>
      </c>
      <c r="J16136" s="121" t="s">
        <v>72</v>
      </c>
      <c r="K16136" s="121" t="s">
        <v>65</v>
      </c>
      <c r="L16136" s="157" t="s">
        <v>32</v>
      </c>
      <c r="M16136" s="120" t="s">
        <v>78</v>
      </c>
      <c r="N16136" s="131" t="s">
        <v>5231</v>
      </c>
    </row>
    <row r="16137" spans="1:19">
      <c r="A16137" s="116">
        <v>16137</v>
      </c>
      <c r="B16137" s="129">
        <v>44620</v>
      </c>
      <c r="D16137" s="120" t="s">
        <v>25</v>
      </c>
      <c r="E16137" s="120" t="s">
        <v>35926</v>
      </c>
      <c r="F16137" s="209" t="s">
        <v>35927</v>
      </c>
      <c r="G16137" s="119" t="s">
        <v>6583</v>
      </c>
      <c r="H16137" s="121" t="s">
        <v>53</v>
      </c>
      <c r="I16137" s="121" t="s">
        <v>42</v>
      </c>
      <c r="J16137" s="121" t="s">
        <v>72</v>
      </c>
      <c r="K16137" s="121" t="s">
        <v>65</v>
      </c>
      <c r="L16137" s="157" t="s">
        <v>32</v>
      </c>
      <c r="M16137" s="120" t="s">
        <v>78</v>
      </c>
      <c r="N16137" s="131" t="s">
        <v>5231</v>
      </c>
    </row>
    <row r="16138" spans="1:19">
      <c r="A16138" s="116">
        <v>16138</v>
      </c>
      <c r="B16138" s="129">
        <v>44620</v>
      </c>
      <c r="D16138" s="120" t="s">
        <v>25</v>
      </c>
      <c r="E16138" s="120" t="s">
        <v>35928</v>
      </c>
      <c r="F16138" s="209" t="s">
        <v>2352</v>
      </c>
      <c r="G16138" s="119" t="s">
        <v>6583</v>
      </c>
      <c r="H16138" s="121" t="s">
        <v>53</v>
      </c>
      <c r="I16138" s="121" t="s">
        <v>42</v>
      </c>
      <c r="J16138" s="121" t="s">
        <v>72</v>
      </c>
      <c r="K16138" s="121" t="s">
        <v>65</v>
      </c>
      <c r="L16138" s="157" t="s">
        <v>32</v>
      </c>
      <c r="M16138" s="120" t="s">
        <v>78</v>
      </c>
      <c r="N16138" s="131" t="s">
        <v>5231</v>
      </c>
    </row>
    <row r="16139" spans="1:19">
      <c r="A16139" s="116">
        <v>16139</v>
      </c>
      <c r="B16139" s="129">
        <v>44620</v>
      </c>
      <c r="D16139" s="120" t="s">
        <v>580</v>
      </c>
      <c r="E16139" s="120" t="s">
        <v>35929</v>
      </c>
      <c r="F16139" s="209" t="s">
        <v>11444</v>
      </c>
      <c r="G16139" s="119" t="s">
        <v>34086</v>
      </c>
      <c r="H16139" s="121" t="s">
        <v>86</v>
      </c>
      <c r="I16139" s="121" t="s">
        <v>30</v>
      </c>
      <c r="J16139" s="121" t="s">
        <v>87</v>
      </c>
      <c r="K16139" s="121" t="s">
        <v>65</v>
      </c>
      <c r="L16139" s="157" t="s">
        <v>32</v>
      </c>
      <c r="M16139" s="120" t="s">
        <v>33</v>
      </c>
      <c r="N16139" s="131">
        <v>44621</v>
      </c>
      <c r="O16139" s="131">
        <v>44628</v>
      </c>
      <c r="S16139" s="120" t="s">
        <v>92</v>
      </c>
    </row>
    <row r="16140" spans="1:19">
      <c r="A16140" s="116">
        <v>16140</v>
      </c>
      <c r="B16140" s="129">
        <v>44620</v>
      </c>
      <c r="D16140" s="120" t="s">
        <v>580</v>
      </c>
      <c r="E16140" s="120" t="s">
        <v>35930</v>
      </c>
      <c r="F16140" s="209" t="s">
        <v>1791</v>
      </c>
      <c r="G16140" s="119" t="s">
        <v>35931</v>
      </c>
      <c r="H16140" s="121" t="s">
        <v>101</v>
      </c>
      <c r="I16140" s="121" t="s">
        <v>42</v>
      </c>
      <c r="J16140" s="121" t="s">
        <v>72</v>
      </c>
      <c r="K16140" s="121" t="s">
        <v>65</v>
      </c>
      <c r="L16140" s="157" t="s">
        <v>32</v>
      </c>
      <c r="M16140" s="120" t="s">
        <v>78</v>
      </c>
    </row>
    <row r="16141" spans="1:19">
      <c r="A16141" s="116">
        <v>16141</v>
      </c>
      <c r="B16141" s="129">
        <v>44620</v>
      </c>
      <c r="D16141" s="120" t="s">
        <v>580</v>
      </c>
      <c r="E16141" s="120" t="s">
        <v>35932</v>
      </c>
      <c r="F16141" s="209" t="s">
        <v>13203</v>
      </c>
      <c r="G16141" s="119" t="s">
        <v>35933</v>
      </c>
      <c r="H16141" s="121" t="s">
        <v>101</v>
      </c>
      <c r="I16141" s="121" t="s">
        <v>30</v>
      </c>
      <c r="J16141" s="121" t="s">
        <v>31</v>
      </c>
      <c r="K16141" s="121" t="s">
        <v>65</v>
      </c>
      <c r="L16141" s="157" t="s">
        <v>32</v>
      </c>
      <c r="M16141" s="120" t="s">
        <v>78</v>
      </c>
    </row>
    <row r="16142" spans="1:19">
      <c r="A16142" s="116">
        <v>16142</v>
      </c>
      <c r="B16142" s="129">
        <v>44620</v>
      </c>
      <c r="D16142" s="120" t="s">
        <v>580</v>
      </c>
      <c r="E16142" s="120" t="s">
        <v>35934</v>
      </c>
      <c r="F16142" s="209" t="s">
        <v>13203</v>
      </c>
      <c r="G16142" s="119" t="s">
        <v>30640</v>
      </c>
      <c r="H16142" s="121" t="s">
        <v>71</v>
      </c>
      <c r="I16142" s="121" t="s">
        <v>30</v>
      </c>
      <c r="J16142" s="121" t="s">
        <v>7271</v>
      </c>
      <c r="K16142" s="121" t="s">
        <v>65</v>
      </c>
      <c r="L16142" s="157" t="s">
        <v>32</v>
      </c>
      <c r="M16142" s="120" t="s">
        <v>78</v>
      </c>
    </row>
    <row r="16143" spans="1:19">
      <c r="A16143" s="116">
        <v>16143</v>
      </c>
      <c r="B16143" s="129">
        <v>44620</v>
      </c>
      <c r="D16143" s="120" t="s">
        <v>580</v>
      </c>
      <c r="E16143" s="120" t="s">
        <v>35935</v>
      </c>
      <c r="F16143" s="209" t="s">
        <v>35936</v>
      </c>
      <c r="G16143" s="119" t="s">
        <v>35937</v>
      </c>
      <c r="H16143" s="121" t="s">
        <v>29</v>
      </c>
      <c r="I16143" s="121" t="s">
        <v>30</v>
      </c>
      <c r="J16143" s="121" t="s">
        <v>7216</v>
      </c>
      <c r="K16143" s="121" t="s">
        <v>65</v>
      </c>
      <c r="L16143" s="157" t="s">
        <v>32</v>
      </c>
      <c r="M16143" s="120" t="s">
        <v>33</v>
      </c>
      <c r="N16143" s="131">
        <v>44623</v>
      </c>
      <c r="O16143" s="131">
        <v>44655</v>
      </c>
    </row>
    <row r="16144" spans="1:19">
      <c r="A16144" s="116">
        <v>16144</v>
      </c>
      <c r="B16144" s="129">
        <v>44620</v>
      </c>
      <c r="D16144" s="120" t="s">
        <v>580</v>
      </c>
      <c r="E16144" s="120" t="s">
        <v>35938</v>
      </c>
      <c r="F16144" s="209" t="s">
        <v>35939</v>
      </c>
      <c r="G16144" s="119" t="s">
        <v>24228</v>
      </c>
      <c r="H16144" s="121" t="s">
        <v>29</v>
      </c>
      <c r="I16144" s="121" t="s">
        <v>30</v>
      </c>
      <c r="J16144" s="121" t="s">
        <v>31</v>
      </c>
      <c r="K16144" s="121" t="s">
        <v>65</v>
      </c>
      <c r="L16144" s="157" t="s">
        <v>32</v>
      </c>
      <c r="M16144" s="120" t="s">
        <v>78</v>
      </c>
    </row>
    <row r="16145" spans="1:19">
      <c r="A16145" s="116">
        <v>16145</v>
      </c>
      <c r="B16145" s="129">
        <v>44620</v>
      </c>
      <c r="D16145" s="120" t="s">
        <v>580</v>
      </c>
      <c r="E16145" s="120" t="s">
        <v>35940</v>
      </c>
      <c r="F16145" s="209" t="s">
        <v>579</v>
      </c>
      <c r="G16145" s="119" t="s">
        <v>6287</v>
      </c>
      <c r="H16145" s="121" t="s">
        <v>29</v>
      </c>
      <c r="I16145" s="121" t="s">
        <v>42</v>
      </c>
      <c r="J16145" s="121" t="s">
        <v>72</v>
      </c>
      <c r="K16145" s="121" t="s">
        <v>584</v>
      </c>
      <c r="L16145" s="157" t="s">
        <v>32</v>
      </c>
      <c r="M16145" s="120" t="s">
        <v>78</v>
      </c>
    </row>
    <row r="16146" spans="1:19">
      <c r="A16146" s="116">
        <v>16146</v>
      </c>
      <c r="B16146" s="129">
        <v>44620</v>
      </c>
      <c r="D16146" s="120" t="s">
        <v>580</v>
      </c>
      <c r="E16146" s="120" t="s">
        <v>35941</v>
      </c>
      <c r="F16146" s="209" t="s">
        <v>12177</v>
      </c>
      <c r="G16146" s="119" t="s">
        <v>7451</v>
      </c>
      <c r="H16146" s="121" t="s">
        <v>41</v>
      </c>
      <c r="I16146" s="121" t="s">
        <v>30</v>
      </c>
      <c r="J16146" s="121" t="s">
        <v>529</v>
      </c>
      <c r="K16146" s="121" t="s">
        <v>65</v>
      </c>
      <c r="L16146" s="157" t="s">
        <v>32</v>
      </c>
      <c r="M16146" s="120" t="s">
        <v>78</v>
      </c>
    </row>
    <row r="16147" spans="1:19">
      <c r="A16147" s="116">
        <v>16147</v>
      </c>
      <c r="B16147" s="129">
        <v>44620</v>
      </c>
      <c r="D16147" s="120" t="s">
        <v>580</v>
      </c>
      <c r="E16147" s="120" t="s">
        <v>35942</v>
      </c>
      <c r="F16147" s="209" t="s">
        <v>21075</v>
      </c>
      <c r="G16147" s="119" t="s">
        <v>35943</v>
      </c>
      <c r="H16147" s="121" t="s">
        <v>177</v>
      </c>
      <c r="I16147" s="121" t="s">
        <v>30</v>
      </c>
      <c r="J16147" s="121" t="s">
        <v>77</v>
      </c>
      <c r="K16147" s="121" t="s">
        <v>65</v>
      </c>
      <c r="L16147" s="157" t="s">
        <v>32</v>
      </c>
      <c r="M16147" s="120" t="s">
        <v>33</v>
      </c>
      <c r="N16147" s="131">
        <v>44621</v>
      </c>
      <c r="S16147" s="120" t="s">
        <v>92</v>
      </c>
    </row>
    <row r="16148" spans="1:19">
      <c r="A16148" s="116">
        <v>16148</v>
      </c>
      <c r="B16148" s="129">
        <v>44620</v>
      </c>
      <c r="D16148" s="120" t="s">
        <v>580</v>
      </c>
      <c r="E16148" s="120" t="s">
        <v>35944</v>
      </c>
      <c r="F16148" s="209" t="s">
        <v>8168</v>
      </c>
      <c r="G16148" s="119" t="s">
        <v>8114</v>
      </c>
      <c r="H16148" s="121" t="s">
        <v>344</v>
      </c>
      <c r="I16148" s="121" t="s">
        <v>30</v>
      </c>
      <c r="J16148" s="121" t="s">
        <v>7280</v>
      </c>
      <c r="K16148" s="121" t="s">
        <v>65</v>
      </c>
      <c r="L16148" s="157" t="s">
        <v>32</v>
      </c>
      <c r="M16148" s="120" t="s">
        <v>78</v>
      </c>
    </row>
    <row r="16149" spans="1:19">
      <c r="A16149" s="116">
        <v>16149</v>
      </c>
      <c r="B16149" s="129">
        <v>44620</v>
      </c>
      <c r="D16149" s="120" t="s">
        <v>580</v>
      </c>
      <c r="E16149" s="120" t="s">
        <v>35945</v>
      </c>
      <c r="F16149" s="209" t="s">
        <v>579</v>
      </c>
      <c r="G16149" s="119" t="s">
        <v>35946</v>
      </c>
      <c r="H16149" s="121" t="s">
        <v>1173</v>
      </c>
      <c r="I16149" s="121" t="s">
        <v>30</v>
      </c>
      <c r="J16149" s="121" t="s">
        <v>19534</v>
      </c>
      <c r="K16149" s="121" t="s">
        <v>65</v>
      </c>
      <c r="L16149" s="157" t="s">
        <v>32</v>
      </c>
      <c r="M16149" s="120" t="s">
        <v>78</v>
      </c>
    </row>
    <row r="16150" spans="1:19">
      <c r="A16150" s="116">
        <v>16150</v>
      </c>
      <c r="B16150" s="129">
        <v>44620</v>
      </c>
      <c r="D16150" s="120" t="s">
        <v>580</v>
      </c>
      <c r="E16150" s="120" t="s">
        <v>35947</v>
      </c>
      <c r="F16150" s="209" t="s">
        <v>579</v>
      </c>
      <c r="G16150" s="119" t="s">
        <v>35948</v>
      </c>
      <c r="H16150" s="121" t="s">
        <v>177</v>
      </c>
      <c r="I16150" s="121" t="s">
        <v>30</v>
      </c>
      <c r="J16150" s="121" t="s">
        <v>7142</v>
      </c>
      <c r="K16150" s="121" t="s">
        <v>65</v>
      </c>
      <c r="L16150" s="157" t="s">
        <v>32</v>
      </c>
      <c r="M16150" s="120" t="s">
        <v>78</v>
      </c>
    </row>
    <row r="16151" spans="1:19">
      <c r="A16151" s="116">
        <v>16151</v>
      </c>
      <c r="B16151" s="129">
        <v>44620</v>
      </c>
      <c r="D16151" s="120" t="s">
        <v>580</v>
      </c>
      <c r="E16151" s="120" t="s">
        <v>35949</v>
      </c>
      <c r="F16151" s="209" t="s">
        <v>35950</v>
      </c>
      <c r="G16151" s="119" t="s">
        <v>35951</v>
      </c>
      <c r="H16151" s="121" t="s">
        <v>53</v>
      </c>
      <c r="I16151" s="121" t="s">
        <v>30</v>
      </c>
      <c r="J16151" s="121" t="s">
        <v>87</v>
      </c>
      <c r="K16151" s="121" t="s">
        <v>65</v>
      </c>
      <c r="L16151" s="157" t="s">
        <v>32</v>
      </c>
      <c r="M16151" s="120" t="s">
        <v>33</v>
      </c>
      <c r="N16151" s="131">
        <v>44630</v>
      </c>
      <c r="O16151" s="131">
        <v>44655</v>
      </c>
    </row>
    <row r="16152" spans="1:19">
      <c r="A16152" s="116">
        <v>16152</v>
      </c>
      <c r="B16152" s="129">
        <v>44620</v>
      </c>
      <c r="D16152" s="120" t="s">
        <v>580</v>
      </c>
      <c r="E16152" s="120" t="s">
        <v>35952</v>
      </c>
      <c r="F16152" s="209" t="s">
        <v>35953</v>
      </c>
      <c r="G16152" s="119" t="s">
        <v>25500</v>
      </c>
      <c r="H16152" s="121" t="s">
        <v>53</v>
      </c>
      <c r="I16152" s="121" t="s">
        <v>42</v>
      </c>
      <c r="J16152" s="121" t="s">
        <v>82</v>
      </c>
      <c r="K16152" s="121" t="s">
        <v>65</v>
      </c>
      <c r="L16152" s="157" t="s">
        <v>32</v>
      </c>
      <c r="M16152" s="120" t="s">
        <v>33</v>
      </c>
      <c r="N16152" s="131">
        <v>44621</v>
      </c>
      <c r="O16152" s="131">
        <v>44655</v>
      </c>
    </row>
    <row r="16153" spans="1:19">
      <c r="A16153" s="116">
        <v>16153</v>
      </c>
      <c r="B16153" s="129">
        <v>44620</v>
      </c>
      <c r="D16153" s="120" t="s">
        <v>580</v>
      </c>
      <c r="E16153" s="120" t="s">
        <v>35954</v>
      </c>
      <c r="F16153" s="209" t="s">
        <v>7529</v>
      </c>
      <c r="G16153" s="119" t="s">
        <v>34066</v>
      </c>
      <c r="H16153" s="121" t="s">
        <v>86</v>
      </c>
      <c r="I16153" s="121" t="s">
        <v>30</v>
      </c>
      <c r="J16153" s="121" t="s">
        <v>3886</v>
      </c>
      <c r="K16153" s="121" t="s">
        <v>65</v>
      </c>
      <c r="L16153" s="157" t="s">
        <v>32</v>
      </c>
      <c r="M16153" s="120" t="s">
        <v>78</v>
      </c>
    </row>
    <row r="16154" spans="1:19">
      <c r="A16154" s="116">
        <v>16154</v>
      </c>
      <c r="B16154" s="129">
        <v>44620</v>
      </c>
      <c r="D16154" s="120" t="s">
        <v>580</v>
      </c>
      <c r="E16154" s="120" t="s">
        <v>35955</v>
      </c>
      <c r="F16154" s="209" t="s">
        <v>35956</v>
      </c>
      <c r="G16154" s="119" t="s">
        <v>24484</v>
      </c>
      <c r="H16154" s="121" t="s">
        <v>53</v>
      </c>
      <c r="I16154" s="121" t="s">
        <v>30</v>
      </c>
      <c r="J16154" s="121" t="s">
        <v>7276</v>
      </c>
      <c r="K16154" s="121" t="s">
        <v>584</v>
      </c>
      <c r="L16154" s="157" t="s">
        <v>32</v>
      </c>
      <c r="M16154" s="120" t="s">
        <v>33</v>
      </c>
      <c r="N16154" s="131">
        <v>44620</v>
      </c>
      <c r="O16154" s="131">
        <v>44655</v>
      </c>
    </row>
    <row r="16155" spans="1:19">
      <c r="A16155" s="116">
        <v>16155</v>
      </c>
      <c r="B16155" s="129">
        <v>44620</v>
      </c>
      <c r="D16155" s="120" t="s">
        <v>580</v>
      </c>
      <c r="E16155" s="120" t="s">
        <v>35957</v>
      </c>
      <c r="F16155" s="209" t="s">
        <v>23450</v>
      </c>
      <c r="G16155" s="119" t="s">
        <v>35958</v>
      </c>
      <c r="H16155" s="121" t="s">
        <v>192</v>
      </c>
      <c r="I16155" s="121" t="s">
        <v>30</v>
      </c>
      <c r="J16155" s="121" t="s">
        <v>7087</v>
      </c>
      <c r="K16155" s="121" t="s">
        <v>65</v>
      </c>
      <c r="L16155" s="157" t="s">
        <v>32</v>
      </c>
      <c r="M16155" s="120" t="s">
        <v>78</v>
      </c>
    </row>
    <row r="16156" spans="1:19">
      <c r="A16156" s="116">
        <v>16156</v>
      </c>
      <c r="B16156" s="129">
        <v>44620</v>
      </c>
      <c r="D16156" s="120" t="s">
        <v>580</v>
      </c>
      <c r="E16156" s="120" t="s">
        <v>35959</v>
      </c>
      <c r="F16156" s="209" t="s">
        <v>579</v>
      </c>
      <c r="G16156" s="119" t="s">
        <v>31748</v>
      </c>
      <c r="H16156" s="121" t="s">
        <v>29</v>
      </c>
      <c r="I16156" s="121" t="s">
        <v>30</v>
      </c>
      <c r="J16156" s="121" t="s">
        <v>31</v>
      </c>
      <c r="K16156" s="121" t="s">
        <v>65</v>
      </c>
      <c r="L16156" s="157" t="s">
        <v>32</v>
      </c>
      <c r="M16156" s="120" t="s">
        <v>33</v>
      </c>
      <c r="N16156" s="131">
        <v>44623</v>
      </c>
      <c r="O16156" s="131">
        <v>44655</v>
      </c>
    </row>
    <row r="16157" spans="1:19">
      <c r="A16157" s="116">
        <v>16157</v>
      </c>
      <c r="B16157" s="129">
        <v>44620</v>
      </c>
      <c r="D16157" s="120" t="s">
        <v>580</v>
      </c>
      <c r="E16157" s="120" t="s">
        <v>35960</v>
      </c>
      <c r="F16157" s="209" t="s">
        <v>35961</v>
      </c>
      <c r="G16157" s="119" t="s">
        <v>30640</v>
      </c>
      <c r="H16157" s="121" t="s">
        <v>71</v>
      </c>
      <c r="I16157" s="121" t="s">
        <v>30</v>
      </c>
      <c r="J16157" s="121" t="s">
        <v>7142</v>
      </c>
      <c r="K16157" s="121" t="s">
        <v>65</v>
      </c>
      <c r="L16157" s="157" t="s">
        <v>32</v>
      </c>
      <c r="M16157" s="120" t="s">
        <v>78</v>
      </c>
    </row>
    <row r="16158" spans="1:19">
      <c r="A16158" s="116">
        <v>16158</v>
      </c>
      <c r="B16158" s="129">
        <v>44620</v>
      </c>
      <c r="D16158" s="120" t="s">
        <v>580</v>
      </c>
      <c r="E16158" s="120" t="s">
        <v>35962</v>
      </c>
      <c r="F16158" s="209" t="s">
        <v>12700</v>
      </c>
      <c r="G16158" s="119" t="s">
        <v>35963</v>
      </c>
      <c r="H16158" s="121" t="s">
        <v>118</v>
      </c>
      <c r="I16158" s="121" t="s">
        <v>30</v>
      </c>
      <c r="J16158" s="121" t="s">
        <v>7142</v>
      </c>
      <c r="K16158" s="121" t="s">
        <v>65</v>
      </c>
      <c r="L16158" s="157" t="s">
        <v>32</v>
      </c>
      <c r="M16158" s="120" t="s">
        <v>78</v>
      </c>
    </row>
    <row r="16159" spans="1:19">
      <c r="A16159" s="116">
        <v>16159</v>
      </c>
      <c r="B16159" s="129">
        <v>44620</v>
      </c>
      <c r="D16159" s="120" t="s">
        <v>580</v>
      </c>
      <c r="E16159" s="120" t="s">
        <v>35964</v>
      </c>
      <c r="F16159" s="209" t="s">
        <v>1259</v>
      </c>
      <c r="G16159" s="119" t="s">
        <v>35965</v>
      </c>
      <c r="H16159" s="121" t="s">
        <v>29</v>
      </c>
      <c r="I16159" s="121" t="s">
        <v>30</v>
      </c>
      <c r="J16159" s="121" t="s">
        <v>5018</v>
      </c>
      <c r="K16159" s="121" t="s">
        <v>65</v>
      </c>
      <c r="L16159" s="157" t="s">
        <v>32</v>
      </c>
      <c r="M16159" s="120" t="s">
        <v>78</v>
      </c>
    </row>
    <row r="16160" spans="1:19">
      <c r="A16160" s="116">
        <v>16160</v>
      </c>
      <c r="B16160" s="129">
        <v>44620</v>
      </c>
      <c r="D16160" s="120" t="s">
        <v>580</v>
      </c>
      <c r="E16160" s="120" t="s">
        <v>35966</v>
      </c>
      <c r="F16160" s="209" t="s">
        <v>13203</v>
      </c>
      <c r="G16160" s="119" t="s">
        <v>31068</v>
      </c>
      <c r="H16160" s="121" t="s">
        <v>29</v>
      </c>
      <c r="I16160" s="121" t="s">
        <v>30</v>
      </c>
      <c r="J16160" s="121" t="s">
        <v>7087</v>
      </c>
      <c r="K16160" s="121" t="s">
        <v>65</v>
      </c>
      <c r="L16160" s="157" t="s">
        <v>32</v>
      </c>
      <c r="M16160" s="120" t="s">
        <v>78</v>
      </c>
    </row>
    <row r="16161" spans="1:13">
      <c r="A16161" s="116">
        <v>16161</v>
      </c>
      <c r="B16161" s="129">
        <v>44620</v>
      </c>
      <c r="D16161" s="120" t="s">
        <v>25</v>
      </c>
      <c r="E16161" s="120" t="s">
        <v>35967</v>
      </c>
      <c r="F16161" s="209" t="s">
        <v>527</v>
      </c>
      <c r="G16161" s="119" t="s">
        <v>1100</v>
      </c>
      <c r="H16161" s="121" t="s">
        <v>53</v>
      </c>
      <c r="I16161" s="121" t="s">
        <v>63</v>
      </c>
      <c r="J16161" s="121" t="s">
        <v>328</v>
      </c>
      <c r="K16161" s="121" t="s">
        <v>584</v>
      </c>
      <c r="L16161" s="157" t="s">
        <v>32</v>
      </c>
      <c r="M16161" s="120" t="s">
        <v>33</v>
      </c>
    </row>
    <row r="16162" spans="1:13">
      <c r="A16162" s="116">
        <v>16162</v>
      </c>
      <c r="B16162" s="129">
        <v>44620</v>
      </c>
      <c r="D16162" s="120" t="s">
        <v>25</v>
      </c>
      <c r="E16162" s="120" t="s">
        <v>35968</v>
      </c>
      <c r="F16162" s="209" t="s">
        <v>35969</v>
      </c>
      <c r="G16162" s="119" t="s">
        <v>35970</v>
      </c>
      <c r="H16162" s="121" t="s">
        <v>41</v>
      </c>
      <c r="I16162" s="121" t="s">
        <v>30</v>
      </c>
      <c r="J16162" s="121" t="s">
        <v>77</v>
      </c>
      <c r="K16162" s="121" t="s">
        <v>584</v>
      </c>
      <c r="L16162" s="157" t="s">
        <v>32</v>
      </c>
      <c r="M16162" s="120" t="s">
        <v>78</v>
      </c>
    </row>
    <row r="16163" spans="1:13" ht="27.6">
      <c r="A16163" s="116">
        <v>16163</v>
      </c>
      <c r="B16163" s="129">
        <v>44620</v>
      </c>
      <c r="D16163" s="120" t="s">
        <v>25</v>
      </c>
      <c r="E16163" s="120" t="s">
        <v>35971</v>
      </c>
      <c r="F16163" s="209" t="s">
        <v>35972</v>
      </c>
      <c r="G16163" s="119" t="s">
        <v>35973</v>
      </c>
      <c r="H16163" s="121" t="s">
        <v>160</v>
      </c>
      <c r="I16163" s="121" t="s">
        <v>42</v>
      </c>
      <c r="J16163" s="121" t="s">
        <v>375</v>
      </c>
      <c r="K16163" s="121" t="s">
        <v>65</v>
      </c>
      <c r="L16163" s="157" t="s">
        <v>32</v>
      </c>
      <c r="M16163" s="120" t="s">
        <v>33</v>
      </c>
    </row>
    <row r="16164" spans="1:13">
      <c r="A16164" s="116">
        <v>16164</v>
      </c>
      <c r="B16164" s="129">
        <v>44620</v>
      </c>
      <c r="D16164" s="120" t="s">
        <v>25</v>
      </c>
      <c r="E16164" s="120" t="s">
        <v>35974</v>
      </c>
      <c r="F16164" s="209" t="s">
        <v>35975</v>
      </c>
      <c r="G16164" s="119" t="s">
        <v>35976</v>
      </c>
      <c r="H16164" s="121" t="s">
        <v>1173</v>
      </c>
      <c r="I16164" s="121" t="s">
        <v>42</v>
      </c>
      <c r="J16164" s="121" t="s">
        <v>72</v>
      </c>
      <c r="K16164" s="121" t="s">
        <v>65</v>
      </c>
      <c r="L16164" s="157" t="s">
        <v>32</v>
      </c>
      <c r="M16164" s="120" t="s">
        <v>78</v>
      </c>
    </row>
    <row r="16165" spans="1:13" ht="27.6">
      <c r="A16165" s="116">
        <v>16165</v>
      </c>
      <c r="B16165" s="129">
        <v>44620</v>
      </c>
      <c r="D16165" s="120" t="s">
        <v>25</v>
      </c>
      <c r="E16165" s="120" t="s">
        <v>35977</v>
      </c>
      <c r="F16165" s="209" t="s">
        <v>35978</v>
      </c>
      <c r="G16165" s="119" t="s">
        <v>4956</v>
      </c>
      <c r="H16165" s="121" t="s">
        <v>41</v>
      </c>
      <c r="I16165" s="121" t="s">
        <v>63</v>
      </c>
      <c r="J16165" s="121" t="s">
        <v>15056</v>
      </c>
      <c r="K16165" s="121" t="s">
        <v>584</v>
      </c>
      <c r="L16165" s="157" t="s">
        <v>32</v>
      </c>
      <c r="M16165" s="120" t="s">
        <v>33</v>
      </c>
    </row>
    <row r="16166" spans="1:13">
      <c r="A16166" s="116">
        <v>16166</v>
      </c>
      <c r="B16166" s="129">
        <v>44620</v>
      </c>
      <c r="D16166" s="120" t="s">
        <v>25</v>
      </c>
      <c r="E16166" s="120" t="s">
        <v>35979</v>
      </c>
      <c r="F16166" s="209" t="s">
        <v>35980</v>
      </c>
      <c r="G16166" s="119" t="s">
        <v>33925</v>
      </c>
      <c r="H16166" s="121" t="s">
        <v>140</v>
      </c>
      <c r="I16166" s="121" t="s">
        <v>63</v>
      </c>
      <c r="J16166" s="121" t="s">
        <v>328</v>
      </c>
      <c r="K16166" s="121" t="s">
        <v>584</v>
      </c>
      <c r="L16166" s="157" t="s">
        <v>32</v>
      </c>
      <c r="M16166" s="120" t="s">
        <v>78</v>
      </c>
    </row>
    <row r="16167" spans="1:13" ht="27.6">
      <c r="A16167" s="116">
        <v>16167</v>
      </c>
      <c r="B16167" s="129">
        <v>44620</v>
      </c>
      <c r="D16167" s="120" t="s">
        <v>25</v>
      </c>
      <c r="E16167" s="120" t="s">
        <v>35981</v>
      </c>
      <c r="F16167" s="209" t="s">
        <v>35982</v>
      </c>
      <c r="G16167" s="119" t="s">
        <v>35983</v>
      </c>
      <c r="H16167" s="121" t="s">
        <v>140</v>
      </c>
      <c r="I16167" s="121" t="s">
        <v>42</v>
      </c>
      <c r="J16167" s="121" t="s">
        <v>199</v>
      </c>
      <c r="K16167" s="121" t="s">
        <v>65</v>
      </c>
      <c r="L16167" s="157" t="s">
        <v>32</v>
      </c>
      <c r="M16167" s="120" t="s">
        <v>78</v>
      </c>
    </row>
    <row r="16168" spans="1:13">
      <c r="A16168" s="116">
        <v>16168</v>
      </c>
      <c r="B16168" s="129">
        <v>44620</v>
      </c>
      <c r="D16168" s="120" t="s">
        <v>25</v>
      </c>
      <c r="E16168" s="120" t="s">
        <v>35984</v>
      </c>
      <c r="F16168" s="209" t="s">
        <v>35985</v>
      </c>
      <c r="G16168" s="119" t="s">
        <v>8752</v>
      </c>
      <c r="H16168" s="121" t="s">
        <v>29</v>
      </c>
      <c r="I16168" s="121" t="s">
        <v>30</v>
      </c>
      <c r="J16168" s="121" t="s">
        <v>529</v>
      </c>
      <c r="K16168" s="121" t="s">
        <v>65</v>
      </c>
      <c r="L16168" s="157" t="s">
        <v>32</v>
      </c>
      <c r="M16168" s="120" t="s">
        <v>78</v>
      </c>
    </row>
    <row r="16169" spans="1:13">
      <c r="A16169" s="116">
        <v>16169</v>
      </c>
      <c r="B16169" s="129">
        <v>44620</v>
      </c>
      <c r="D16169" s="120" t="s">
        <v>25</v>
      </c>
      <c r="E16169" s="120" t="s">
        <v>35986</v>
      </c>
      <c r="F16169" s="209" t="s">
        <v>35987</v>
      </c>
      <c r="G16169" s="119" t="s">
        <v>7940</v>
      </c>
      <c r="H16169" s="121" t="s">
        <v>1173</v>
      </c>
      <c r="I16169" s="121" t="s">
        <v>63</v>
      </c>
      <c r="J16169" s="121" t="s">
        <v>323</v>
      </c>
      <c r="K16169" s="121" t="s">
        <v>584</v>
      </c>
      <c r="L16169" s="157" t="s">
        <v>32</v>
      </c>
      <c r="M16169" s="120" t="s">
        <v>78</v>
      </c>
    </row>
    <row r="16170" spans="1:13">
      <c r="A16170" s="116">
        <v>16170</v>
      </c>
      <c r="B16170" s="129">
        <v>44620</v>
      </c>
      <c r="D16170" s="120" t="s">
        <v>25</v>
      </c>
      <c r="E16170" s="120" t="s">
        <v>35988</v>
      </c>
      <c r="F16170" s="209" t="s">
        <v>15302</v>
      </c>
      <c r="G16170" s="119" t="s">
        <v>35989</v>
      </c>
      <c r="H16170" s="121" t="s">
        <v>29</v>
      </c>
      <c r="I16170" s="121" t="s">
        <v>30</v>
      </c>
      <c r="J16170" s="121" t="s">
        <v>77</v>
      </c>
      <c r="K16170" s="121" t="s">
        <v>584</v>
      </c>
      <c r="L16170" s="157" t="s">
        <v>32</v>
      </c>
      <c r="M16170" s="120" t="s">
        <v>78</v>
      </c>
    </row>
    <row r="16171" spans="1:13" ht="27.6">
      <c r="A16171" s="116">
        <v>16171</v>
      </c>
      <c r="B16171" s="129">
        <v>44620</v>
      </c>
      <c r="D16171" s="120" t="s">
        <v>25</v>
      </c>
      <c r="E16171" s="120" t="s">
        <v>35990</v>
      </c>
      <c r="F16171" s="209" t="s">
        <v>35991</v>
      </c>
      <c r="G16171" s="119" t="s">
        <v>35992</v>
      </c>
      <c r="H16171" s="121" t="s">
        <v>11315</v>
      </c>
      <c r="I16171" s="121" t="s">
        <v>63</v>
      </c>
      <c r="J16171" s="121" t="s">
        <v>323</v>
      </c>
      <c r="K16171" s="121" t="s">
        <v>584</v>
      </c>
      <c r="L16171" s="157" t="s">
        <v>32</v>
      </c>
      <c r="M16171" s="120" t="s">
        <v>78</v>
      </c>
    </row>
    <row r="16172" spans="1:13" ht="27.6">
      <c r="A16172" s="116">
        <v>16172</v>
      </c>
      <c r="B16172" s="129">
        <v>44620</v>
      </c>
      <c r="D16172" s="120" t="s">
        <v>25</v>
      </c>
      <c r="E16172" s="120" t="s">
        <v>35993</v>
      </c>
      <c r="F16172" s="209" t="s">
        <v>35994</v>
      </c>
      <c r="G16172" s="119" t="s">
        <v>35995</v>
      </c>
      <c r="H16172" s="121" t="s">
        <v>192</v>
      </c>
      <c r="I16172" s="121" t="s">
        <v>30</v>
      </c>
      <c r="J16172" s="121" t="s">
        <v>87</v>
      </c>
      <c r="K16172" s="121" t="s">
        <v>584</v>
      </c>
      <c r="L16172" s="157" t="s">
        <v>32</v>
      </c>
      <c r="M16172" s="120" t="s">
        <v>33</v>
      </c>
    </row>
    <row r="16173" spans="1:13">
      <c r="A16173" s="116">
        <v>16173</v>
      </c>
      <c r="B16173" s="129">
        <v>44620</v>
      </c>
      <c r="D16173" s="120" t="s">
        <v>25</v>
      </c>
      <c r="E16173" s="120" t="s">
        <v>35996</v>
      </c>
      <c r="F16173" s="209" t="s">
        <v>35997</v>
      </c>
      <c r="G16173" s="119" t="s">
        <v>2840</v>
      </c>
      <c r="H16173" s="121" t="s">
        <v>41</v>
      </c>
      <c r="I16173" s="121" t="s">
        <v>63</v>
      </c>
      <c r="J16173" s="121" t="s">
        <v>323</v>
      </c>
      <c r="K16173" s="121" t="s">
        <v>65</v>
      </c>
      <c r="L16173" s="157" t="s">
        <v>32</v>
      </c>
      <c r="M16173" s="120" t="s">
        <v>33</v>
      </c>
    </row>
    <row r="16174" spans="1:13">
      <c r="A16174" s="116">
        <v>16174</v>
      </c>
      <c r="B16174" s="129">
        <v>44620</v>
      </c>
      <c r="D16174" s="120" t="s">
        <v>25</v>
      </c>
      <c r="E16174" s="120" t="s">
        <v>35998</v>
      </c>
      <c r="F16174" s="209" t="s">
        <v>35999</v>
      </c>
      <c r="G16174" s="119" t="s">
        <v>310</v>
      </c>
      <c r="H16174" s="121" t="s">
        <v>1173</v>
      </c>
      <c r="I16174" s="121" t="s">
        <v>30</v>
      </c>
      <c r="J16174" s="121" t="s">
        <v>77</v>
      </c>
      <c r="K16174" s="121" t="s">
        <v>65</v>
      </c>
      <c r="L16174" s="157" t="s">
        <v>32</v>
      </c>
      <c r="M16174" s="120" t="s">
        <v>78</v>
      </c>
    </row>
    <row r="16175" spans="1:13">
      <c r="A16175" s="116">
        <v>16175</v>
      </c>
      <c r="B16175" s="129">
        <v>44620</v>
      </c>
      <c r="D16175" s="120" t="s">
        <v>580</v>
      </c>
      <c r="E16175" s="120" t="s">
        <v>36000</v>
      </c>
      <c r="F16175" s="209" t="s">
        <v>1259</v>
      </c>
      <c r="G16175" s="119" t="s">
        <v>36001</v>
      </c>
      <c r="H16175" s="121" t="s">
        <v>29</v>
      </c>
      <c r="I16175" s="121" t="s">
        <v>42</v>
      </c>
      <c r="J16175" s="121" t="s">
        <v>72</v>
      </c>
      <c r="K16175" s="121" t="s">
        <v>65</v>
      </c>
      <c r="L16175" s="157" t="s">
        <v>32</v>
      </c>
      <c r="M16175" s="120" t="s">
        <v>78</v>
      </c>
    </row>
    <row r="16176" spans="1:13" ht="27.6">
      <c r="A16176" s="116">
        <v>16176</v>
      </c>
      <c r="B16176" s="129">
        <v>44620</v>
      </c>
      <c r="D16176" s="120" t="s">
        <v>580</v>
      </c>
      <c r="E16176" s="120" t="s">
        <v>36002</v>
      </c>
      <c r="F16176" s="209" t="s">
        <v>36003</v>
      </c>
      <c r="G16176" s="119" t="s">
        <v>36004</v>
      </c>
      <c r="H16176" s="121" t="s">
        <v>53</v>
      </c>
      <c r="I16176" s="121" t="s">
        <v>30</v>
      </c>
      <c r="J16176" s="121" t="s">
        <v>485</v>
      </c>
      <c r="K16176" s="121" t="s">
        <v>65</v>
      </c>
      <c r="L16176" s="157" t="s">
        <v>32</v>
      </c>
      <c r="M16176" s="120" t="s">
        <v>78</v>
      </c>
    </row>
    <row r="16177" spans="1:15">
      <c r="A16177" s="116">
        <v>16177</v>
      </c>
      <c r="B16177" s="129">
        <v>44620</v>
      </c>
      <c r="D16177" s="120" t="s">
        <v>580</v>
      </c>
      <c r="E16177" s="120" t="s">
        <v>36005</v>
      </c>
      <c r="F16177" s="209" t="s">
        <v>10557</v>
      </c>
      <c r="G16177" s="119" t="s">
        <v>14185</v>
      </c>
      <c r="H16177" s="121" t="s">
        <v>41</v>
      </c>
      <c r="I16177" s="121" t="s">
        <v>30</v>
      </c>
      <c r="J16177" s="121" t="s">
        <v>77</v>
      </c>
      <c r="K16177" s="121" t="s">
        <v>65</v>
      </c>
      <c r="L16177" s="157" t="s">
        <v>32</v>
      </c>
      <c r="M16177" s="120" t="s">
        <v>78</v>
      </c>
    </row>
    <row r="16178" spans="1:15">
      <c r="A16178" s="116">
        <v>16178</v>
      </c>
      <c r="B16178" s="129">
        <v>44620</v>
      </c>
      <c r="D16178" s="120" t="s">
        <v>580</v>
      </c>
      <c r="E16178" s="120" t="s">
        <v>36006</v>
      </c>
      <c r="F16178" s="209" t="s">
        <v>547</v>
      </c>
      <c r="G16178" s="119" t="s">
        <v>36007</v>
      </c>
      <c r="H16178" s="121" t="s">
        <v>48</v>
      </c>
      <c r="I16178" s="121" t="s">
        <v>30</v>
      </c>
      <c r="J16178" s="121" t="s">
        <v>3886</v>
      </c>
      <c r="K16178" s="121" t="s">
        <v>65</v>
      </c>
      <c r="L16178" s="157" t="s">
        <v>32</v>
      </c>
      <c r="M16178" s="120" t="s">
        <v>78</v>
      </c>
    </row>
    <row r="16179" spans="1:15">
      <c r="A16179" s="116">
        <v>16179</v>
      </c>
      <c r="B16179" s="129">
        <v>44620</v>
      </c>
      <c r="D16179" s="120" t="s">
        <v>580</v>
      </c>
      <c r="E16179" s="120" t="s">
        <v>36008</v>
      </c>
      <c r="F16179" s="209" t="s">
        <v>36009</v>
      </c>
      <c r="G16179" s="119" t="s">
        <v>15592</v>
      </c>
      <c r="H16179" s="121" t="s">
        <v>29</v>
      </c>
      <c r="I16179" s="121" t="s">
        <v>30</v>
      </c>
      <c r="J16179" s="121" t="s">
        <v>7142</v>
      </c>
      <c r="K16179" s="121" t="s">
        <v>65</v>
      </c>
      <c r="L16179" s="157" t="s">
        <v>32</v>
      </c>
      <c r="M16179" s="120" t="s">
        <v>78</v>
      </c>
    </row>
    <row r="16180" spans="1:15">
      <c r="A16180" s="116">
        <v>16180</v>
      </c>
      <c r="B16180" s="129">
        <v>44620</v>
      </c>
      <c r="D16180" s="120" t="s">
        <v>580</v>
      </c>
      <c r="E16180" s="120" t="s">
        <v>36010</v>
      </c>
      <c r="F16180" s="209" t="s">
        <v>36011</v>
      </c>
      <c r="G16180" s="119" t="s">
        <v>36012</v>
      </c>
      <c r="H16180" s="121" t="s">
        <v>461</v>
      </c>
      <c r="I16180" s="121" t="s">
        <v>42</v>
      </c>
      <c r="J16180" s="121" t="s">
        <v>43</v>
      </c>
      <c r="K16180" s="121" t="s">
        <v>65</v>
      </c>
      <c r="L16180" s="157" t="s">
        <v>32</v>
      </c>
      <c r="M16180" s="120" t="s">
        <v>184</v>
      </c>
      <c r="N16180" s="131">
        <v>44621</v>
      </c>
    </row>
    <row r="16181" spans="1:15">
      <c r="A16181" s="116">
        <v>16181</v>
      </c>
      <c r="B16181" s="129">
        <v>44620</v>
      </c>
      <c r="D16181" s="120" t="s">
        <v>580</v>
      </c>
      <c r="E16181" s="120" t="s">
        <v>36013</v>
      </c>
      <c r="F16181" s="209" t="s">
        <v>480</v>
      </c>
      <c r="G16181" s="119" t="s">
        <v>24228</v>
      </c>
      <c r="H16181" s="121" t="s">
        <v>29</v>
      </c>
      <c r="I16181" s="121" t="s">
        <v>30</v>
      </c>
      <c r="J16181" s="121" t="s">
        <v>485</v>
      </c>
      <c r="K16181" s="121" t="s">
        <v>65</v>
      </c>
      <c r="L16181" s="157" t="s">
        <v>32</v>
      </c>
      <c r="M16181" s="120" t="s">
        <v>78</v>
      </c>
    </row>
    <row r="16182" spans="1:15" ht="27.6">
      <c r="A16182" s="116">
        <v>16182</v>
      </c>
      <c r="B16182" s="129">
        <v>44620</v>
      </c>
      <c r="D16182" s="120" t="s">
        <v>580</v>
      </c>
      <c r="E16182" s="120" t="s">
        <v>36014</v>
      </c>
      <c r="F16182" s="209" t="s">
        <v>25126</v>
      </c>
      <c r="G16182" s="119" t="s">
        <v>36015</v>
      </c>
      <c r="H16182" s="121" t="s">
        <v>53</v>
      </c>
      <c r="I16182" s="121" t="s">
        <v>30</v>
      </c>
      <c r="J16182" s="121" t="s">
        <v>77</v>
      </c>
      <c r="K16182" s="121" t="s">
        <v>65</v>
      </c>
      <c r="L16182" s="157" t="s">
        <v>32</v>
      </c>
      <c r="M16182" s="120" t="s">
        <v>78</v>
      </c>
    </row>
    <row r="16183" spans="1:15">
      <c r="A16183" s="116">
        <v>16183</v>
      </c>
      <c r="B16183" s="129">
        <v>44620</v>
      </c>
      <c r="D16183" s="120" t="s">
        <v>580</v>
      </c>
      <c r="E16183" s="120" t="s">
        <v>36016</v>
      </c>
      <c r="F16183" s="209" t="s">
        <v>480</v>
      </c>
      <c r="G16183" s="119" t="s">
        <v>6342</v>
      </c>
      <c r="H16183" s="121" t="s">
        <v>53</v>
      </c>
      <c r="I16183" s="121" t="s">
        <v>30</v>
      </c>
      <c r="J16183" s="121" t="s">
        <v>8338</v>
      </c>
      <c r="K16183" s="121" t="s">
        <v>65</v>
      </c>
      <c r="L16183" s="157" t="s">
        <v>32</v>
      </c>
      <c r="M16183" s="120" t="s">
        <v>78</v>
      </c>
    </row>
    <row r="16184" spans="1:15">
      <c r="A16184" s="116">
        <v>16184</v>
      </c>
      <c r="B16184" s="129">
        <v>44620</v>
      </c>
      <c r="D16184" s="120" t="s">
        <v>580</v>
      </c>
      <c r="E16184" s="120" t="s">
        <v>36017</v>
      </c>
      <c r="F16184" s="209" t="s">
        <v>32045</v>
      </c>
      <c r="G16184" s="119" t="s">
        <v>36018</v>
      </c>
      <c r="H16184" s="121" t="s">
        <v>86</v>
      </c>
      <c r="I16184" s="121" t="s">
        <v>30</v>
      </c>
      <c r="J16184" s="121" t="s">
        <v>7216</v>
      </c>
      <c r="K16184" s="121" t="s">
        <v>65</v>
      </c>
      <c r="L16184" s="157" t="s">
        <v>32</v>
      </c>
      <c r="M16184" s="120" t="s">
        <v>78</v>
      </c>
    </row>
    <row r="16185" spans="1:15">
      <c r="A16185" s="116">
        <v>16185</v>
      </c>
      <c r="B16185" s="129">
        <v>44620</v>
      </c>
      <c r="D16185" s="120" t="s">
        <v>580</v>
      </c>
      <c r="E16185" s="120" t="s">
        <v>36019</v>
      </c>
      <c r="F16185" s="209" t="s">
        <v>579</v>
      </c>
      <c r="G16185" s="119" t="s">
        <v>36020</v>
      </c>
      <c r="H16185" s="121" t="s">
        <v>29</v>
      </c>
      <c r="I16185" s="121" t="s">
        <v>30</v>
      </c>
      <c r="J16185" s="121" t="s">
        <v>8338</v>
      </c>
      <c r="K16185" s="121" t="s">
        <v>65</v>
      </c>
      <c r="L16185" s="157" t="s">
        <v>32</v>
      </c>
      <c r="M16185" s="120" t="s">
        <v>33</v>
      </c>
      <c r="N16185" s="131">
        <v>44621</v>
      </c>
      <c r="O16185" s="131">
        <v>44628</v>
      </c>
    </row>
    <row r="16186" spans="1:15">
      <c r="A16186" s="116">
        <v>16186</v>
      </c>
      <c r="B16186" s="129">
        <v>44620</v>
      </c>
      <c r="D16186" s="120" t="s">
        <v>580</v>
      </c>
      <c r="E16186" s="120" t="s">
        <v>36021</v>
      </c>
      <c r="F16186" s="209" t="s">
        <v>579</v>
      </c>
      <c r="G16186" s="119" t="s">
        <v>36004</v>
      </c>
      <c r="H16186" s="121" t="s">
        <v>53</v>
      </c>
      <c r="I16186" s="121" t="s">
        <v>30</v>
      </c>
      <c r="J16186" s="121" t="s">
        <v>485</v>
      </c>
      <c r="K16186" s="121" t="s">
        <v>65</v>
      </c>
      <c r="L16186" s="157" t="s">
        <v>32</v>
      </c>
      <c r="M16186" s="120" t="s">
        <v>33</v>
      </c>
      <c r="N16186" s="131">
        <v>44621</v>
      </c>
      <c r="O16186" s="131">
        <v>44655</v>
      </c>
    </row>
    <row r="16187" spans="1:15">
      <c r="A16187" s="116">
        <v>16187</v>
      </c>
      <c r="B16187" s="129">
        <v>44620</v>
      </c>
      <c r="D16187" s="120" t="s">
        <v>580</v>
      </c>
      <c r="E16187" s="120" t="s">
        <v>36022</v>
      </c>
      <c r="F16187" s="209" t="s">
        <v>36023</v>
      </c>
      <c r="G16187" s="119" t="s">
        <v>19223</v>
      </c>
      <c r="H16187" s="121" t="s">
        <v>86</v>
      </c>
      <c r="I16187" s="121" t="s">
        <v>30</v>
      </c>
      <c r="J16187" s="121" t="s">
        <v>87</v>
      </c>
      <c r="K16187" s="121" t="s">
        <v>65</v>
      </c>
      <c r="L16187" s="157" t="s">
        <v>32</v>
      </c>
      <c r="M16187" s="120" t="s">
        <v>78</v>
      </c>
    </row>
    <row r="16188" spans="1:15">
      <c r="A16188" s="116">
        <v>16188</v>
      </c>
      <c r="B16188" s="129">
        <v>44620</v>
      </c>
      <c r="D16188" s="120" t="s">
        <v>580</v>
      </c>
      <c r="E16188" s="120" t="s">
        <v>36024</v>
      </c>
      <c r="F16188" s="209" t="s">
        <v>1259</v>
      </c>
      <c r="G16188" s="119" t="s">
        <v>36025</v>
      </c>
      <c r="H16188" s="121" t="s">
        <v>29</v>
      </c>
      <c r="I16188" s="121" t="s">
        <v>30</v>
      </c>
      <c r="J16188" s="121" t="s">
        <v>3749</v>
      </c>
      <c r="K16188" s="121" t="s">
        <v>65</v>
      </c>
      <c r="L16188" s="157" t="s">
        <v>32</v>
      </c>
      <c r="M16188" s="120" t="s">
        <v>78</v>
      </c>
    </row>
    <row r="16189" spans="1:15">
      <c r="A16189" s="116">
        <v>16189</v>
      </c>
      <c r="B16189" s="129">
        <v>44621</v>
      </c>
      <c r="D16189" s="120" t="s">
        <v>580</v>
      </c>
      <c r="E16189" s="120" t="s">
        <v>36026</v>
      </c>
      <c r="F16189" s="209" t="s">
        <v>13203</v>
      </c>
      <c r="G16189" s="119" t="s">
        <v>15592</v>
      </c>
      <c r="H16189" s="121" t="s">
        <v>29</v>
      </c>
      <c r="I16189" s="121" t="s">
        <v>30</v>
      </c>
      <c r="J16189" s="121" t="s">
        <v>7142</v>
      </c>
      <c r="K16189" s="121" t="s">
        <v>584</v>
      </c>
      <c r="L16189" s="157" t="s">
        <v>32</v>
      </c>
      <c r="M16189" s="120" t="s">
        <v>78</v>
      </c>
    </row>
    <row r="16190" spans="1:15">
      <c r="A16190" s="116">
        <v>16190</v>
      </c>
      <c r="B16190" s="129">
        <v>44620</v>
      </c>
      <c r="D16190" s="120" t="s">
        <v>25</v>
      </c>
      <c r="E16190" s="120" t="s">
        <v>36027</v>
      </c>
      <c r="F16190" s="209" t="s">
        <v>36028</v>
      </c>
      <c r="G16190" s="119" t="s">
        <v>36029</v>
      </c>
      <c r="H16190" s="121" t="s">
        <v>41</v>
      </c>
      <c r="I16190" s="121" t="s">
        <v>42</v>
      </c>
      <c r="J16190" s="121" t="s">
        <v>72</v>
      </c>
      <c r="K16190" s="121" t="s">
        <v>65</v>
      </c>
      <c r="L16190" s="157" t="s">
        <v>32</v>
      </c>
      <c r="M16190" s="120" t="s">
        <v>33</v>
      </c>
    </row>
    <row r="16191" spans="1:15" ht="27.6">
      <c r="A16191" s="116">
        <v>16191</v>
      </c>
      <c r="B16191" s="129">
        <v>44620</v>
      </c>
      <c r="D16191" s="120" t="s">
        <v>25</v>
      </c>
      <c r="E16191" s="120" t="s">
        <v>36030</v>
      </c>
      <c r="F16191" s="209" t="s">
        <v>36031</v>
      </c>
      <c r="G16191" s="119" t="s">
        <v>21453</v>
      </c>
      <c r="H16191" s="121" t="s">
        <v>461</v>
      </c>
      <c r="I16191" s="121" t="s">
        <v>42</v>
      </c>
      <c r="J16191" s="121" t="s">
        <v>72</v>
      </c>
      <c r="K16191" s="121" t="s">
        <v>65</v>
      </c>
      <c r="L16191" s="157" t="s">
        <v>32</v>
      </c>
      <c r="M16191" s="120" t="s">
        <v>78</v>
      </c>
    </row>
    <row r="16192" spans="1:15">
      <c r="A16192" s="116">
        <v>16192</v>
      </c>
      <c r="B16192" s="129">
        <v>44620</v>
      </c>
      <c r="D16192" s="120" t="s">
        <v>25</v>
      </c>
      <c r="E16192" s="120" t="s">
        <v>36032</v>
      </c>
      <c r="F16192" s="209" t="s">
        <v>10735</v>
      </c>
      <c r="G16192" s="119" t="s">
        <v>36033</v>
      </c>
      <c r="H16192" s="121" t="s">
        <v>192</v>
      </c>
      <c r="I16192" s="121" t="s">
        <v>30</v>
      </c>
      <c r="J16192" s="121" t="s">
        <v>77</v>
      </c>
      <c r="K16192" s="121" t="s">
        <v>65</v>
      </c>
      <c r="L16192" s="157" t="s">
        <v>32</v>
      </c>
      <c r="M16192" s="120" t="s">
        <v>78</v>
      </c>
    </row>
    <row r="16193" spans="1:13">
      <c r="A16193" s="116">
        <v>16193</v>
      </c>
      <c r="B16193" s="129">
        <v>44620</v>
      </c>
      <c r="D16193" s="120" t="s">
        <v>25</v>
      </c>
      <c r="E16193" s="120" t="s">
        <v>36034</v>
      </c>
      <c r="F16193" s="209" t="s">
        <v>1138</v>
      </c>
      <c r="G16193" s="119" t="s">
        <v>36035</v>
      </c>
      <c r="H16193" s="121" t="s">
        <v>192</v>
      </c>
      <c r="I16193" s="121" t="s">
        <v>30</v>
      </c>
      <c r="J16193" s="121" t="s">
        <v>3749</v>
      </c>
      <c r="K16193" s="121" t="s">
        <v>65</v>
      </c>
      <c r="L16193" s="157" t="s">
        <v>32</v>
      </c>
      <c r="M16193" s="120" t="s">
        <v>33</v>
      </c>
    </row>
    <row r="16194" spans="1:13">
      <c r="A16194" s="116">
        <v>16194</v>
      </c>
      <c r="B16194" s="129">
        <v>44620</v>
      </c>
      <c r="D16194" s="120" t="s">
        <v>25</v>
      </c>
      <c r="E16194" s="120" t="s">
        <v>36036</v>
      </c>
      <c r="F16194" s="209" t="s">
        <v>753</v>
      </c>
      <c r="G16194" s="119" t="s">
        <v>36037</v>
      </c>
      <c r="H16194" s="121" t="s">
        <v>41</v>
      </c>
      <c r="I16194" s="121" t="s">
        <v>42</v>
      </c>
      <c r="J16194" s="121" t="s">
        <v>375</v>
      </c>
      <c r="K16194" s="121" t="s">
        <v>65</v>
      </c>
      <c r="L16194" s="157" t="s">
        <v>32</v>
      </c>
      <c r="M16194" s="120" t="s">
        <v>78</v>
      </c>
    </row>
    <row r="16195" spans="1:13">
      <c r="A16195" s="116">
        <v>16195</v>
      </c>
      <c r="B16195" s="129">
        <v>44620</v>
      </c>
      <c r="D16195" s="120" t="s">
        <v>25</v>
      </c>
      <c r="E16195" s="120" t="s">
        <v>36038</v>
      </c>
      <c r="F16195" s="209" t="s">
        <v>26767</v>
      </c>
      <c r="G16195" s="119" t="s">
        <v>36039</v>
      </c>
      <c r="H16195" s="121" t="s">
        <v>461</v>
      </c>
      <c r="I16195" s="121" t="s">
        <v>42</v>
      </c>
      <c r="J16195" s="121" t="s">
        <v>82</v>
      </c>
      <c r="K16195" s="121" t="s">
        <v>65</v>
      </c>
      <c r="L16195" s="157" t="s">
        <v>32</v>
      </c>
      <c r="M16195" s="120" t="s">
        <v>78</v>
      </c>
    </row>
    <row r="16196" spans="1:13">
      <c r="A16196" s="116">
        <v>16196</v>
      </c>
      <c r="B16196" s="129">
        <v>44620</v>
      </c>
      <c r="D16196" s="120" t="s">
        <v>25</v>
      </c>
      <c r="E16196" s="120" t="s">
        <v>36040</v>
      </c>
      <c r="F16196" s="209" t="s">
        <v>26767</v>
      </c>
      <c r="G16196" s="119" t="s">
        <v>5574</v>
      </c>
      <c r="H16196" s="121" t="s">
        <v>29</v>
      </c>
      <c r="I16196" s="121" t="s">
        <v>42</v>
      </c>
      <c r="J16196" s="121" t="s">
        <v>82</v>
      </c>
      <c r="K16196" s="121" t="s">
        <v>65</v>
      </c>
      <c r="L16196" s="157" t="s">
        <v>32</v>
      </c>
      <c r="M16196" s="120" t="s">
        <v>33</v>
      </c>
    </row>
    <row r="16197" spans="1:13">
      <c r="A16197" s="116">
        <v>16197</v>
      </c>
      <c r="B16197" s="129">
        <v>44620</v>
      </c>
      <c r="D16197" s="120" t="s">
        <v>25</v>
      </c>
      <c r="E16197" s="120" t="s">
        <v>36041</v>
      </c>
      <c r="F16197" s="209" t="s">
        <v>26767</v>
      </c>
      <c r="G16197" s="119" t="s">
        <v>36042</v>
      </c>
      <c r="H16197" s="121" t="s">
        <v>1173</v>
      </c>
      <c r="I16197" s="121" t="s">
        <v>30</v>
      </c>
      <c r="J16197" s="121" t="s">
        <v>7131</v>
      </c>
      <c r="K16197" s="121" t="s">
        <v>65</v>
      </c>
      <c r="L16197" s="157" t="s">
        <v>32</v>
      </c>
      <c r="M16197" s="120" t="s">
        <v>33</v>
      </c>
    </row>
    <row r="16198" spans="1:13">
      <c r="A16198" s="116">
        <v>16198</v>
      </c>
      <c r="B16198" s="129">
        <v>44620</v>
      </c>
      <c r="D16198" s="120" t="s">
        <v>25</v>
      </c>
      <c r="E16198" s="120" t="s">
        <v>36043</v>
      </c>
      <c r="F16198" s="209" t="s">
        <v>26767</v>
      </c>
      <c r="G16198" s="119" t="s">
        <v>36044</v>
      </c>
      <c r="H16198" s="121" t="s">
        <v>41</v>
      </c>
      <c r="I16198" s="121" t="s">
        <v>42</v>
      </c>
      <c r="J16198" s="121" t="s">
        <v>82</v>
      </c>
      <c r="K16198" s="121" t="s">
        <v>65</v>
      </c>
      <c r="L16198" s="157" t="s">
        <v>32</v>
      </c>
      <c r="M16198" s="120" t="s">
        <v>78</v>
      </c>
    </row>
    <row r="16199" spans="1:13">
      <c r="A16199" s="116">
        <v>16199</v>
      </c>
      <c r="B16199" s="129">
        <v>44620</v>
      </c>
      <c r="D16199" s="120" t="s">
        <v>25</v>
      </c>
      <c r="E16199" s="120" t="s">
        <v>36045</v>
      </c>
      <c r="F16199" s="209" t="s">
        <v>26767</v>
      </c>
      <c r="G16199" s="119" t="s">
        <v>36046</v>
      </c>
      <c r="H16199" s="121" t="s">
        <v>41</v>
      </c>
      <c r="I16199" s="121" t="s">
        <v>63</v>
      </c>
      <c r="J16199" s="121" t="s">
        <v>108</v>
      </c>
      <c r="K16199" s="121" t="s">
        <v>65</v>
      </c>
      <c r="L16199" s="157" t="s">
        <v>32</v>
      </c>
      <c r="M16199" s="120" t="s">
        <v>78</v>
      </c>
    </row>
    <row r="16200" spans="1:13">
      <c r="A16200" s="116">
        <v>16200</v>
      </c>
      <c r="B16200" s="129">
        <v>44620</v>
      </c>
      <c r="D16200" s="120" t="s">
        <v>25</v>
      </c>
      <c r="E16200" s="120" t="s">
        <v>36047</v>
      </c>
      <c r="F16200" s="209" t="s">
        <v>36048</v>
      </c>
      <c r="G16200" s="119" t="s">
        <v>29454</v>
      </c>
      <c r="H16200" s="121" t="s">
        <v>41</v>
      </c>
      <c r="I16200" s="121" t="s">
        <v>196</v>
      </c>
      <c r="J16200" s="121" t="s">
        <v>196</v>
      </c>
      <c r="K16200" s="121" t="s">
        <v>584</v>
      </c>
      <c r="L16200" s="157" t="s">
        <v>32</v>
      </c>
      <c r="M16200" s="120" t="s">
        <v>78</v>
      </c>
    </row>
    <row r="16201" spans="1:13">
      <c r="A16201" s="116">
        <v>16201</v>
      </c>
      <c r="B16201" s="129">
        <v>44620</v>
      </c>
      <c r="D16201" s="120" t="s">
        <v>25</v>
      </c>
      <c r="E16201" s="120" t="s">
        <v>36049</v>
      </c>
      <c r="F16201" s="209" t="s">
        <v>36050</v>
      </c>
      <c r="G16201" s="119" t="s">
        <v>470</v>
      </c>
      <c r="H16201" s="121" t="s">
        <v>41</v>
      </c>
      <c r="I16201" s="121" t="s">
        <v>42</v>
      </c>
      <c r="J16201" s="121" t="s">
        <v>72</v>
      </c>
      <c r="K16201" s="121" t="s">
        <v>584</v>
      </c>
      <c r="L16201" s="157" t="s">
        <v>32</v>
      </c>
      <c r="M16201" s="120" t="s">
        <v>78</v>
      </c>
    </row>
    <row r="16202" spans="1:13">
      <c r="A16202" s="116">
        <v>16202</v>
      </c>
      <c r="B16202" s="129">
        <v>44620</v>
      </c>
      <c r="D16202" s="120" t="s">
        <v>25</v>
      </c>
      <c r="E16202" s="120" t="s">
        <v>36051</v>
      </c>
      <c r="F16202" s="209" t="s">
        <v>488</v>
      </c>
      <c r="G16202" s="119" t="s">
        <v>10429</v>
      </c>
      <c r="H16202" s="121" t="s">
        <v>41</v>
      </c>
      <c r="I16202" s="121" t="s">
        <v>30</v>
      </c>
      <c r="J16202" s="121" t="s">
        <v>77</v>
      </c>
      <c r="K16202" s="121" t="s">
        <v>584</v>
      </c>
      <c r="L16202" s="157" t="s">
        <v>32</v>
      </c>
      <c r="M16202" s="120" t="s">
        <v>78</v>
      </c>
    </row>
    <row r="16203" spans="1:13">
      <c r="A16203" s="116">
        <v>16203</v>
      </c>
      <c r="B16203" s="129">
        <v>44620</v>
      </c>
      <c r="D16203" s="120" t="s">
        <v>25</v>
      </c>
      <c r="E16203" s="120" t="s">
        <v>36052</v>
      </c>
      <c r="F16203" s="209" t="s">
        <v>36053</v>
      </c>
      <c r="G16203" s="119" t="s">
        <v>36054</v>
      </c>
      <c r="H16203" s="121" t="s">
        <v>41</v>
      </c>
      <c r="I16203" s="121" t="s">
        <v>2361</v>
      </c>
      <c r="J16203" s="121" t="s">
        <v>6800</v>
      </c>
      <c r="K16203" s="121" t="s">
        <v>584</v>
      </c>
      <c r="L16203" s="157" t="s">
        <v>32</v>
      </c>
      <c r="M16203" s="120" t="s">
        <v>78</v>
      </c>
    </row>
    <row r="16204" spans="1:13">
      <c r="A16204" s="116">
        <v>16204</v>
      </c>
      <c r="B16204" s="129">
        <v>44620</v>
      </c>
      <c r="D16204" s="120" t="s">
        <v>25</v>
      </c>
      <c r="E16204" s="120" t="s">
        <v>36055</v>
      </c>
      <c r="F16204" s="209" t="s">
        <v>36056</v>
      </c>
      <c r="G16204" s="119" t="s">
        <v>6841</v>
      </c>
      <c r="H16204" s="121" t="s">
        <v>41</v>
      </c>
      <c r="I16204" s="121" t="s">
        <v>63</v>
      </c>
      <c r="J16204" s="121" t="s">
        <v>64</v>
      </c>
      <c r="K16204" s="121" t="s">
        <v>584</v>
      </c>
      <c r="L16204" s="157" t="s">
        <v>32</v>
      </c>
      <c r="M16204" s="120" t="s">
        <v>78</v>
      </c>
    </row>
    <row r="16205" spans="1:13">
      <c r="A16205" s="116">
        <v>16205</v>
      </c>
      <c r="B16205" s="129">
        <v>44620</v>
      </c>
      <c r="D16205" s="120" t="s">
        <v>25</v>
      </c>
      <c r="E16205" s="120" t="s">
        <v>36057</v>
      </c>
      <c r="F16205" s="209" t="s">
        <v>36058</v>
      </c>
      <c r="G16205" s="119" t="s">
        <v>4142</v>
      </c>
      <c r="H16205" s="121" t="s">
        <v>41</v>
      </c>
      <c r="I16205" s="121" t="s">
        <v>30</v>
      </c>
      <c r="J16205" s="121" t="s">
        <v>435</v>
      </c>
      <c r="K16205" s="121" t="s">
        <v>584</v>
      </c>
      <c r="L16205" s="157" t="s">
        <v>32</v>
      </c>
      <c r="M16205" s="120" t="s">
        <v>78</v>
      </c>
    </row>
    <row r="16206" spans="1:13" ht="27.6">
      <c r="A16206" s="116">
        <v>16206</v>
      </c>
      <c r="B16206" s="129">
        <v>44620</v>
      </c>
      <c r="D16206" s="120" t="s">
        <v>25</v>
      </c>
      <c r="E16206" s="120" t="s">
        <v>36059</v>
      </c>
      <c r="F16206" s="209" t="s">
        <v>36060</v>
      </c>
      <c r="G16206" s="119" t="s">
        <v>36061</v>
      </c>
      <c r="H16206" s="121" t="s">
        <v>97</v>
      </c>
      <c r="I16206" s="121" t="s">
        <v>30</v>
      </c>
      <c r="J16206" s="121" t="s">
        <v>5018</v>
      </c>
      <c r="K16206" s="121" t="s">
        <v>584</v>
      </c>
      <c r="L16206" s="157" t="s">
        <v>32</v>
      </c>
      <c r="M16206" s="120" t="s">
        <v>78</v>
      </c>
    </row>
    <row r="16207" spans="1:13" ht="27.6">
      <c r="A16207" s="116">
        <v>16207</v>
      </c>
      <c r="B16207" s="129">
        <v>44620</v>
      </c>
      <c r="D16207" s="120" t="s">
        <v>25</v>
      </c>
      <c r="E16207" s="120" t="s">
        <v>36062</v>
      </c>
      <c r="F16207" s="209" t="s">
        <v>36063</v>
      </c>
      <c r="G16207" s="119" t="s">
        <v>20678</v>
      </c>
      <c r="H16207" s="121" t="s">
        <v>1173</v>
      </c>
      <c r="I16207" s="121" t="s">
        <v>30</v>
      </c>
      <c r="J16207" s="121" t="s">
        <v>87</v>
      </c>
      <c r="K16207" s="121" t="s">
        <v>584</v>
      </c>
      <c r="L16207" s="157" t="s">
        <v>32</v>
      </c>
      <c r="M16207" s="120" t="s">
        <v>78</v>
      </c>
    </row>
    <row r="16208" spans="1:13">
      <c r="A16208" s="116">
        <v>16208</v>
      </c>
      <c r="B16208" s="129">
        <v>44620</v>
      </c>
      <c r="D16208" s="120" t="s">
        <v>25</v>
      </c>
      <c r="E16208" s="120" t="s">
        <v>36064</v>
      </c>
      <c r="F16208" s="209" t="s">
        <v>36065</v>
      </c>
      <c r="G16208" s="119" t="s">
        <v>36066</v>
      </c>
      <c r="H16208" s="121" t="s">
        <v>1173</v>
      </c>
      <c r="I16208" s="121" t="s">
        <v>30</v>
      </c>
      <c r="J16208" s="121" t="s">
        <v>8096</v>
      </c>
      <c r="K16208" s="121" t="s">
        <v>584</v>
      </c>
      <c r="L16208" s="157" t="s">
        <v>32</v>
      </c>
      <c r="M16208" s="120" t="s">
        <v>78</v>
      </c>
    </row>
    <row r="16209" spans="1:13" ht="27.6">
      <c r="A16209" s="116">
        <v>16209</v>
      </c>
      <c r="B16209" s="129">
        <v>44620</v>
      </c>
      <c r="D16209" s="120" t="s">
        <v>25</v>
      </c>
      <c r="E16209" s="120" t="s">
        <v>36067</v>
      </c>
      <c r="F16209" s="209" t="s">
        <v>36068</v>
      </c>
      <c r="G16209" s="119" t="s">
        <v>36069</v>
      </c>
      <c r="H16209" s="121" t="s">
        <v>41</v>
      </c>
      <c r="I16209" s="121" t="s">
        <v>30</v>
      </c>
      <c r="J16209" s="121" t="s">
        <v>77</v>
      </c>
      <c r="K16209" s="121" t="s">
        <v>584</v>
      </c>
      <c r="L16209" s="157" t="s">
        <v>32</v>
      </c>
      <c r="M16209" s="120" t="s">
        <v>78</v>
      </c>
    </row>
    <row r="16210" spans="1:13">
      <c r="A16210" s="116">
        <v>16210</v>
      </c>
      <c r="B16210" s="129">
        <v>44620</v>
      </c>
      <c r="D16210" s="120" t="s">
        <v>25</v>
      </c>
      <c r="E16210" s="120" t="s">
        <v>36070</v>
      </c>
      <c r="F16210" s="209" t="s">
        <v>28631</v>
      </c>
      <c r="G16210" s="119" t="s">
        <v>36071</v>
      </c>
      <c r="H16210" s="121" t="s">
        <v>41</v>
      </c>
      <c r="I16210" s="121" t="s">
        <v>30</v>
      </c>
      <c r="J16210" s="121" t="s">
        <v>7610</v>
      </c>
      <c r="K16210" s="121" t="s">
        <v>584</v>
      </c>
      <c r="L16210" s="157" t="s">
        <v>32</v>
      </c>
      <c r="M16210" s="120" t="s">
        <v>78</v>
      </c>
    </row>
    <row r="16211" spans="1:13" ht="27.6">
      <c r="A16211" s="116">
        <v>16211</v>
      </c>
      <c r="B16211" s="129">
        <v>44620</v>
      </c>
      <c r="D16211" s="120" t="s">
        <v>25</v>
      </c>
      <c r="E16211" s="120" t="s">
        <v>36072</v>
      </c>
      <c r="F16211" s="209" t="s">
        <v>36073</v>
      </c>
      <c r="G16211" s="119" t="s">
        <v>19741</v>
      </c>
      <c r="H16211" s="121" t="s">
        <v>48</v>
      </c>
      <c r="I16211" s="121" t="s">
        <v>30</v>
      </c>
      <c r="J16211" s="121" t="s">
        <v>7280</v>
      </c>
      <c r="K16211" s="121" t="s">
        <v>584</v>
      </c>
      <c r="L16211" s="157" t="s">
        <v>32</v>
      </c>
      <c r="M16211" s="120" t="s">
        <v>78</v>
      </c>
    </row>
    <row r="16212" spans="1:13" ht="27.6">
      <c r="A16212" s="116">
        <v>16212</v>
      </c>
      <c r="B16212" s="129">
        <v>44620</v>
      </c>
      <c r="D16212" s="120" t="s">
        <v>25</v>
      </c>
      <c r="E16212" s="120" t="s">
        <v>36074</v>
      </c>
      <c r="F16212" s="209" t="s">
        <v>36075</v>
      </c>
      <c r="G16212" s="119" t="s">
        <v>1105</v>
      </c>
      <c r="H16212" s="121" t="s">
        <v>29</v>
      </c>
      <c r="I16212" s="121" t="s">
        <v>30</v>
      </c>
      <c r="J16212" s="121" t="s">
        <v>9857</v>
      </c>
      <c r="K16212" s="121" t="s">
        <v>65</v>
      </c>
      <c r="L16212" s="157" t="s">
        <v>32</v>
      </c>
      <c r="M16212" s="120" t="s">
        <v>78</v>
      </c>
    </row>
    <row r="16213" spans="1:13">
      <c r="A16213" s="116">
        <v>16213</v>
      </c>
      <c r="B16213" s="129">
        <v>44620</v>
      </c>
      <c r="D16213" s="120" t="s">
        <v>25</v>
      </c>
      <c r="E16213" s="120" t="s">
        <v>36076</v>
      </c>
      <c r="F16213" s="209" t="s">
        <v>30425</v>
      </c>
      <c r="G16213" s="119" t="s">
        <v>2753</v>
      </c>
      <c r="H16213" s="121" t="s">
        <v>192</v>
      </c>
      <c r="I16213" s="121" t="s">
        <v>30</v>
      </c>
      <c r="J16213" s="121" t="s">
        <v>77</v>
      </c>
      <c r="K16213" s="121" t="s">
        <v>584</v>
      </c>
      <c r="L16213" s="157" t="s">
        <v>32</v>
      </c>
      <c r="M16213" s="120" t="s">
        <v>78</v>
      </c>
    </row>
    <row r="16214" spans="1:13">
      <c r="A16214" s="116">
        <v>16214</v>
      </c>
      <c r="B16214" s="129">
        <v>44620</v>
      </c>
      <c r="D16214" s="120" t="s">
        <v>25</v>
      </c>
      <c r="E16214" s="120" t="s">
        <v>36077</v>
      </c>
      <c r="F16214" s="209" t="s">
        <v>36078</v>
      </c>
      <c r="G16214" s="119" t="s">
        <v>36079</v>
      </c>
      <c r="H16214" s="121" t="s">
        <v>118</v>
      </c>
      <c r="I16214" s="121" t="s">
        <v>30</v>
      </c>
      <c r="J16214" s="121" t="s">
        <v>7142</v>
      </c>
      <c r="K16214" s="121" t="s">
        <v>584</v>
      </c>
      <c r="L16214" s="157" t="s">
        <v>32</v>
      </c>
      <c r="M16214" s="120" t="s">
        <v>78</v>
      </c>
    </row>
    <row r="16215" spans="1:13">
      <c r="A16215" s="116">
        <v>16215</v>
      </c>
      <c r="B16215" s="129">
        <v>44620</v>
      </c>
      <c r="D16215" s="120" t="s">
        <v>25</v>
      </c>
      <c r="E16215" s="120" t="s">
        <v>36080</v>
      </c>
      <c r="F16215" s="209" t="s">
        <v>36081</v>
      </c>
      <c r="G16215" s="119" t="s">
        <v>36082</v>
      </c>
      <c r="H16215" s="121" t="s">
        <v>41</v>
      </c>
      <c r="I16215" s="121" t="s">
        <v>30</v>
      </c>
      <c r="J16215" s="121" t="s">
        <v>87</v>
      </c>
      <c r="K16215" s="121" t="s">
        <v>584</v>
      </c>
      <c r="L16215" s="157" t="s">
        <v>32</v>
      </c>
      <c r="M16215" s="120" t="s">
        <v>78</v>
      </c>
    </row>
    <row r="16216" spans="1:13">
      <c r="A16216" s="116">
        <v>16216</v>
      </c>
      <c r="B16216" s="129">
        <v>44620</v>
      </c>
      <c r="D16216" s="120" t="s">
        <v>25</v>
      </c>
      <c r="E16216" s="120" t="s">
        <v>36083</v>
      </c>
      <c r="F16216" s="209" t="s">
        <v>36084</v>
      </c>
      <c r="G16216" s="119" t="s">
        <v>36085</v>
      </c>
      <c r="H16216" s="121" t="s">
        <v>140</v>
      </c>
      <c r="I16216" s="121" t="s">
        <v>42</v>
      </c>
      <c r="J16216" s="121" t="s">
        <v>43</v>
      </c>
      <c r="K16216" s="121" t="s">
        <v>584</v>
      </c>
      <c r="L16216" s="157" t="s">
        <v>32</v>
      </c>
      <c r="M16216" s="120" t="s">
        <v>33</v>
      </c>
    </row>
    <row r="16217" spans="1:13">
      <c r="A16217" s="116">
        <v>16217</v>
      </c>
      <c r="B16217" s="129">
        <v>44620</v>
      </c>
      <c r="D16217" s="120" t="s">
        <v>25</v>
      </c>
      <c r="E16217" s="120" t="s">
        <v>36086</v>
      </c>
      <c r="F16217" s="209" t="s">
        <v>36087</v>
      </c>
      <c r="G16217" s="119" t="s">
        <v>36082</v>
      </c>
      <c r="H16217" s="121" t="s">
        <v>41</v>
      </c>
      <c r="I16217" s="121" t="s">
        <v>30</v>
      </c>
      <c r="J16217" s="121" t="s">
        <v>87</v>
      </c>
      <c r="K16217" s="121" t="s">
        <v>584</v>
      </c>
      <c r="L16217" s="157" t="s">
        <v>32</v>
      </c>
      <c r="M16217" s="120" t="s">
        <v>78</v>
      </c>
    </row>
    <row r="16218" spans="1:13" ht="27.6">
      <c r="A16218" s="116">
        <v>16218</v>
      </c>
      <c r="B16218" s="129">
        <v>44620</v>
      </c>
      <c r="D16218" s="120" t="s">
        <v>25</v>
      </c>
      <c r="E16218" s="120" t="s">
        <v>36088</v>
      </c>
      <c r="F16218" s="209" t="s">
        <v>36089</v>
      </c>
      <c r="G16218" s="119" t="s">
        <v>8475</v>
      </c>
      <c r="H16218" s="121" t="s">
        <v>41</v>
      </c>
      <c r="I16218" s="121" t="s">
        <v>30</v>
      </c>
      <c r="J16218" s="121" t="s">
        <v>7280</v>
      </c>
      <c r="K16218" s="121" t="s">
        <v>584</v>
      </c>
      <c r="L16218" s="157" t="s">
        <v>32</v>
      </c>
      <c r="M16218" s="120" t="s">
        <v>78</v>
      </c>
    </row>
    <row r="16219" spans="1:13">
      <c r="A16219" s="116">
        <v>16219</v>
      </c>
      <c r="B16219" s="129">
        <v>44620</v>
      </c>
      <c r="D16219" s="120" t="s">
        <v>25</v>
      </c>
      <c r="E16219" s="120" t="s">
        <v>36090</v>
      </c>
      <c r="F16219" s="209" t="s">
        <v>36091</v>
      </c>
      <c r="G16219" s="119" t="s">
        <v>36092</v>
      </c>
      <c r="H16219" s="121" t="s">
        <v>41</v>
      </c>
      <c r="I16219" s="121" t="s">
        <v>30</v>
      </c>
      <c r="J16219" s="121" t="s">
        <v>87</v>
      </c>
      <c r="K16219" s="121" t="s">
        <v>584</v>
      </c>
      <c r="L16219" s="157" t="s">
        <v>32</v>
      </c>
      <c r="M16219" s="120" t="s">
        <v>78</v>
      </c>
    </row>
    <row r="16220" spans="1:13">
      <c r="A16220" s="116">
        <v>16220</v>
      </c>
      <c r="B16220" s="129">
        <v>44620</v>
      </c>
      <c r="D16220" s="120" t="s">
        <v>25</v>
      </c>
      <c r="E16220" s="120" t="s">
        <v>36093</v>
      </c>
      <c r="F16220" s="209" t="s">
        <v>36094</v>
      </c>
      <c r="G16220" s="119" t="s">
        <v>36095</v>
      </c>
      <c r="H16220" s="121" t="s">
        <v>41</v>
      </c>
      <c r="I16220" s="121" t="s">
        <v>30</v>
      </c>
      <c r="J16220" s="121" t="s">
        <v>5018</v>
      </c>
      <c r="K16220" s="121" t="s">
        <v>584</v>
      </c>
      <c r="L16220" s="157" t="s">
        <v>32</v>
      </c>
      <c r="M16220" s="120" t="s">
        <v>78</v>
      </c>
    </row>
    <row r="16221" spans="1:13">
      <c r="A16221" s="116">
        <v>16221</v>
      </c>
      <c r="B16221" s="129">
        <v>44620</v>
      </c>
      <c r="D16221" s="120" t="s">
        <v>25</v>
      </c>
      <c r="E16221" s="120" t="s">
        <v>36096</v>
      </c>
      <c r="F16221" s="209" t="s">
        <v>36097</v>
      </c>
      <c r="G16221" s="119" t="s">
        <v>9581</v>
      </c>
      <c r="H16221" s="121" t="s">
        <v>41</v>
      </c>
      <c r="I16221" s="121" t="s">
        <v>30</v>
      </c>
      <c r="J16221" s="121" t="s">
        <v>87</v>
      </c>
      <c r="K16221" s="121" t="s">
        <v>584</v>
      </c>
      <c r="L16221" s="157" t="s">
        <v>32</v>
      </c>
      <c r="M16221" s="120" t="s">
        <v>78</v>
      </c>
    </row>
    <row r="16222" spans="1:13" ht="27.6">
      <c r="A16222" s="116">
        <v>16222</v>
      </c>
      <c r="B16222" s="129">
        <v>44620</v>
      </c>
      <c r="D16222" s="120" t="s">
        <v>25</v>
      </c>
      <c r="E16222" s="120" t="s">
        <v>36098</v>
      </c>
      <c r="F16222" s="209" t="s">
        <v>36099</v>
      </c>
      <c r="G16222" s="119" t="s">
        <v>3568</v>
      </c>
      <c r="H16222" s="121" t="s">
        <v>53</v>
      </c>
      <c r="I16222" s="121" t="s">
        <v>30</v>
      </c>
      <c r="J16222" s="121" t="s">
        <v>87</v>
      </c>
      <c r="K16222" s="121" t="s">
        <v>584</v>
      </c>
      <c r="L16222" s="157" t="s">
        <v>32</v>
      </c>
      <c r="M16222" s="120" t="s">
        <v>78</v>
      </c>
    </row>
    <row r="16223" spans="1:13" ht="27.6">
      <c r="A16223" s="116">
        <v>16223</v>
      </c>
      <c r="B16223" s="129">
        <v>44620</v>
      </c>
      <c r="D16223" s="120" t="s">
        <v>25</v>
      </c>
      <c r="E16223" s="120" t="s">
        <v>36100</v>
      </c>
      <c r="F16223" s="209" t="s">
        <v>36101</v>
      </c>
      <c r="G16223" s="119" t="s">
        <v>19232</v>
      </c>
      <c r="H16223" s="121" t="s">
        <v>41</v>
      </c>
      <c r="I16223" s="121" t="s">
        <v>30</v>
      </c>
      <c r="J16223" s="121" t="s">
        <v>77</v>
      </c>
      <c r="K16223" s="121" t="s">
        <v>584</v>
      </c>
      <c r="L16223" s="157" t="s">
        <v>32</v>
      </c>
      <c r="M16223" s="120" t="s">
        <v>78</v>
      </c>
    </row>
    <row r="16224" spans="1:13">
      <c r="A16224" s="116">
        <v>16224</v>
      </c>
      <c r="B16224" s="129">
        <v>44620</v>
      </c>
      <c r="D16224" s="120" t="s">
        <v>25</v>
      </c>
      <c r="E16224" s="120" t="s">
        <v>36102</v>
      </c>
      <c r="F16224" s="209" t="s">
        <v>17148</v>
      </c>
      <c r="G16224" s="119" t="s">
        <v>19232</v>
      </c>
      <c r="H16224" s="121" t="s">
        <v>41</v>
      </c>
      <c r="I16224" s="121" t="s">
        <v>30</v>
      </c>
      <c r="J16224" s="121" t="s">
        <v>87</v>
      </c>
      <c r="K16224" s="121" t="s">
        <v>584</v>
      </c>
      <c r="L16224" s="157" t="s">
        <v>32</v>
      </c>
      <c r="M16224" s="120" t="s">
        <v>78</v>
      </c>
    </row>
    <row r="16225" spans="1:13">
      <c r="A16225" s="116">
        <v>16225</v>
      </c>
      <c r="B16225" s="129">
        <v>44620</v>
      </c>
      <c r="D16225" s="120" t="s">
        <v>25</v>
      </c>
      <c r="E16225" s="120" t="s">
        <v>36103</v>
      </c>
      <c r="F16225" s="209" t="s">
        <v>13387</v>
      </c>
      <c r="G16225" s="119" t="s">
        <v>4142</v>
      </c>
      <c r="H16225" s="121" t="s">
        <v>41</v>
      </c>
      <c r="I16225" s="121" t="s">
        <v>30</v>
      </c>
      <c r="J16225" s="121" t="s">
        <v>435</v>
      </c>
      <c r="K16225" s="121" t="s">
        <v>584</v>
      </c>
      <c r="L16225" s="157" t="s">
        <v>32</v>
      </c>
      <c r="M16225" s="120" t="s">
        <v>33</v>
      </c>
    </row>
    <row r="16226" spans="1:13">
      <c r="A16226" s="116">
        <v>16226</v>
      </c>
      <c r="B16226" s="129">
        <v>44620</v>
      </c>
      <c r="D16226" s="120" t="s">
        <v>25</v>
      </c>
      <c r="E16226" s="120" t="s">
        <v>36104</v>
      </c>
      <c r="F16226" s="209" t="s">
        <v>9142</v>
      </c>
      <c r="G16226" s="119" t="s">
        <v>36105</v>
      </c>
      <c r="H16226" s="121" t="s">
        <v>41</v>
      </c>
      <c r="I16226" s="121" t="s">
        <v>30</v>
      </c>
      <c r="J16226" s="121" t="s">
        <v>87</v>
      </c>
      <c r="K16226" s="121" t="s">
        <v>584</v>
      </c>
      <c r="L16226" s="157" t="s">
        <v>32</v>
      </c>
      <c r="M16226" s="120" t="s">
        <v>78</v>
      </c>
    </row>
    <row r="16227" spans="1:13">
      <c r="A16227" s="116">
        <v>16227</v>
      </c>
      <c r="B16227" s="129">
        <v>44620</v>
      </c>
      <c r="D16227" s="120" t="s">
        <v>25</v>
      </c>
      <c r="E16227" s="120" t="s">
        <v>36106</v>
      </c>
      <c r="F16227" s="209" t="s">
        <v>36107</v>
      </c>
      <c r="G16227" s="119" t="s">
        <v>2840</v>
      </c>
      <c r="H16227" s="121" t="s">
        <v>41</v>
      </c>
      <c r="I16227" s="121" t="s">
        <v>30</v>
      </c>
      <c r="J16227" s="121" t="s">
        <v>36108</v>
      </c>
      <c r="K16227" s="121" t="s">
        <v>584</v>
      </c>
      <c r="L16227" s="157" t="s">
        <v>32</v>
      </c>
      <c r="M16227" s="120" t="s">
        <v>78</v>
      </c>
    </row>
    <row r="16228" spans="1:13">
      <c r="A16228" s="116">
        <v>16228</v>
      </c>
      <c r="B16228" s="129">
        <v>44620</v>
      </c>
      <c r="D16228" s="120" t="s">
        <v>25</v>
      </c>
      <c r="E16228" s="120" t="s">
        <v>36109</v>
      </c>
      <c r="F16228" s="209" t="s">
        <v>36110</v>
      </c>
      <c r="G16228" s="119" t="s">
        <v>36111</v>
      </c>
      <c r="H16228" s="121" t="s">
        <v>41</v>
      </c>
      <c r="I16228" s="121" t="s">
        <v>30</v>
      </c>
      <c r="J16228" s="121" t="s">
        <v>7131</v>
      </c>
      <c r="K16228" s="121" t="s">
        <v>584</v>
      </c>
      <c r="L16228" s="157" t="s">
        <v>32</v>
      </c>
      <c r="M16228" s="120" t="s">
        <v>33</v>
      </c>
    </row>
    <row r="16229" spans="1:13">
      <c r="A16229" s="116">
        <v>16229</v>
      </c>
      <c r="B16229" s="129">
        <v>44620</v>
      </c>
      <c r="D16229" s="120" t="s">
        <v>25</v>
      </c>
      <c r="E16229" s="120" t="s">
        <v>36112</v>
      </c>
      <c r="F16229" s="209" t="s">
        <v>36113</v>
      </c>
      <c r="G16229" s="119" t="s">
        <v>31615</v>
      </c>
      <c r="H16229" s="121" t="s">
        <v>1173</v>
      </c>
      <c r="I16229" s="121" t="s">
        <v>30</v>
      </c>
      <c r="J16229" s="121" t="s">
        <v>77</v>
      </c>
      <c r="K16229" s="121" t="s">
        <v>584</v>
      </c>
      <c r="L16229" s="157" t="s">
        <v>32</v>
      </c>
      <c r="M16229" s="120" t="s">
        <v>78</v>
      </c>
    </row>
    <row r="16230" spans="1:13">
      <c r="A16230" s="116">
        <v>16230</v>
      </c>
      <c r="B16230" s="129">
        <v>44620</v>
      </c>
      <c r="D16230" s="120" t="s">
        <v>25</v>
      </c>
      <c r="E16230" s="120" t="s">
        <v>36114</v>
      </c>
      <c r="F16230" s="209" t="s">
        <v>2439</v>
      </c>
      <c r="G16230" s="119" t="s">
        <v>19756</v>
      </c>
      <c r="H16230" s="121" t="s">
        <v>1173</v>
      </c>
      <c r="I16230" s="121" t="s">
        <v>63</v>
      </c>
      <c r="J16230" s="121" t="s">
        <v>18846</v>
      </c>
      <c r="K16230" s="121" t="s">
        <v>584</v>
      </c>
      <c r="L16230" s="157" t="s">
        <v>32</v>
      </c>
      <c r="M16230" s="120" t="s">
        <v>33</v>
      </c>
    </row>
    <row r="16231" spans="1:13">
      <c r="A16231" s="116">
        <v>16231</v>
      </c>
      <c r="B16231" s="129">
        <v>44620</v>
      </c>
      <c r="D16231" s="120" t="s">
        <v>25</v>
      </c>
      <c r="E16231" s="120" t="s">
        <v>36115</v>
      </c>
      <c r="F16231" s="209" t="s">
        <v>36116</v>
      </c>
      <c r="G16231" s="119" t="s">
        <v>1033</v>
      </c>
      <c r="H16231" s="121" t="s">
        <v>1173</v>
      </c>
      <c r="I16231" s="121" t="s">
        <v>30</v>
      </c>
      <c r="J16231" s="121" t="s">
        <v>77</v>
      </c>
      <c r="K16231" s="121" t="s">
        <v>584</v>
      </c>
      <c r="L16231" s="157" t="s">
        <v>32</v>
      </c>
      <c r="M16231" s="120" t="s">
        <v>78</v>
      </c>
    </row>
    <row r="16232" spans="1:13">
      <c r="A16232" s="116">
        <v>16232</v>
      </c>
      <c r="B16232" s="129">
        <v>44620</v>
      </c>
      <c r="D16232" s="120" t="s">
        <v>25</v>
      </c>
      <c r="E16232" s="120" t="s">
        <v>36117</v>
      </c>
      <c r="F16232" s="209" t="s">
        <v>36118</v>
      </c>
      <c r="G16232" s="119" t="s">
        <v>36119</v>
      </c>
      <c r="H16232" s="121" t="s">
        <v>41</v>
      </c>
      <c r="I16232" s="121" t="s">
        <v>30</v>
      </c>
      <c r="J16232" s="121" t="s">
        <v>77</v>
      </c>
      <c r="K16232" s="121" t="s">
        <v>584</v>
      </c>
      <c r="L16232" s="157" t="s">
        <v>32</v>
      </c>
      <c r="M16232" s="120" t="s">
        <v>78</v>
      </c>
    </row>
    <row r="16233" spans="1:13">
      <c r="A16233" s="116">
        <v>16233</v>
      </c>
      <c r="B16233" s="129">
        <v>44620</v>
      </c>
      <c r="D16233" s="120" t="s">
        <v>25</v>
      </c>
      <c r="E16233" s="120" t="s">
        <v>36120</v>
      </c>
      <c r="F16233" s="209" t="s">
        <v>36121</v>
      </c>
      <c r="G16233" s="119" t="s">
        <v>36122</v>
      </c>
      <c r="H16233" s="121" t="s">
        <v>41</v>
      </c>
      <c r="I16233" s="121" t="s">
        <v>30</v>
      </c>
      <c r="J16233" s="121" t="s">
        <v>87</v>
      </c>
      <c r="K16233" s="121" t="s">
        <v>584</v>
      </c>
      <c r="L16233" s="157" t="s">
        <v>32</v>
      </c>
      <c r="M16233" s="120" t="s">
        <v>78</v>
      </c>
    </row>
    <row r="16234" spans="1:13" ht="27.6">
      <c r="A16234" s="116">
        <v>16234</v>
      </c>
      <c r="B16234" s="129">
        <v>44620</v>
      </c>
      <c r="D16234" s="120" t="s">
        <v>25</v>
      </c>
      <c r="E16234" s="120" t="s">
        <v>36123</v>
      </c>
      <c r="F16234" s="209" t="s">
        <v>36124</v>
      </c>
      <c r="G16234" s="119" t="s">
        <v>36125</v>
      </c>
      <c r="H16234" s="121" t="s">
        <v>41</v>
      </c>
      <c r="I16234" s="121" t="s">
        <v>30</v>
      </c>
      <c r="J16234" s="121" t="s">
        <v>5018</v>
      </c>
      <c r="K16234" s="121" t="s">
        <v>584</v>
      </c>
      <c r="L16234" s="157" t="s">
        <v>32</v>
      </c>
      <c r="M16234" s="120" t="s">
        <v>78</v>
      </c>
    </row>
    <row r="16235" spans="1:13">
      <c r="A16235" s="116">
        <v>16235</v>
      </c>
      <c r="B16235" s="129">
        <v>44620</v>
      </c>
      <c r="D16235" s="120" t="s">
        <v>25</v>
      </c>
      <c r="E16235" s="120" t="s">
        <v>36126</v>
      </c>
      <c r="F16235" s="209" t="s">
        <v>36127</v>
      </c>
      <c r="G16235" s="119" t="s">
        <v>8955</v>
      </c>
      <c r="H16235" s="121" t="s">
        <v>41</v>
      </c>
      <c r="I16235" s="121" t="s">
        <v>30</v>
      </c>
      <c r="J16235" s="121" t="s">
        <v>77</v>
      </c>
      <c r="K16235" s="121" t="s">
        <v>584</v>
      </c>
      <c r="L16235" s="157" t="s">
        <v>32</v>
      </c>
      <c r="M16235" s="120" t="s">
        <v>78</v>
      </c>
    </row>
    <row r="16236" spans="1:13" ht="27.6">
      <c r="A16236" s="116">
        <v>16236</v>
      </c>
      <c r="B16236" s="129">
        <v>44620</v>
      </c>
      <c r="D16236" s="120" t="s">
        <v>25</v>
      </c>
      <c r="E16236" s="120" t="s">
        <v>36128</v>
      </c>
      <c r="F16236" s="209" t="s">
        <v>36129</v>
      </c>
      <c r="G16236" s="119" t="s">
        <v>2840</v>
      </c>
      <c r="H16236" s="121" t="s">
        <v>41</v>
      </c>
      <c r="I16236" s="121" t="s">
        <v>30</v>
      </c>
      <c r="J16236" s="121" t="s">
        <v>8033</v>
      </c>
      <c r="K16236" s="121" t="s">
        <v>584</v>
      </c>
      <c r="L16236" s="157" t="s">
        <v>32</v>
      </c>
      <c r="M16236" s="120" t="s">
        <v>78</v>
      </c>
    </row>
    <row r="16237" spans="1:13" ht="27.6">
      <c r="A16237" s="116">
        <v>16237</v>
      </c>
      <c r="B16237" s="129">
        <v>44620</v>
      </c>
      <c r="D16237" s="120" t="s">
        <v>25</v>
      </c>
      <c r="E16237" s="120" t="s">
        <v>36130</v>
      </c>
      <c r="F16237" s="209" t="s">
        <v>36131</v>
      </c>
      <c r="G16237" s="119" t="s">
        <v>857</v>
      </c>
      <c r="H16237" s="121" t="s">
        <v>29</v>
      </c>
      <c r="I16237" s="121" t="s">
        <v>196</v>
      </c>
      <c r="J16237" s="121" t="s">
        <v>196</v>
      </c>
      <c r="K16237" s="121" t="s">
        <v>584</v>
      </c>
      <c r="L16237" s="157" t="s">
        <v>32</v>
      </c>
      <c r="M16237" s="120" t="s">
        <v>78</v>
      </c>
    </row>
    <row r="16238" spans="1:13">
      <c r="A16238" s="116">
        <v>16238</v>
      </c>
      <c r="B16238" s="129">
        <v>44620</v>
      </c>
      <c r="D16238" s="120" t="s">
        <v>25</v>
      </c>
      <c r="E16238" s="120" t="s">
        <v>36132</v>
      </c>
      <c r="F16238" s="209" t="s">
        <v>12261</v>
      </c>
      <c r="G16238" s="119" t="s">
        <v>12259</v>
      </c>
      <c r="H16238" s="121" t="s">
        <v>41</v>
      </c>
      <c r="I16238" s="121" t="s">
        <v>30</v>
      </c>
      <c r="J16238" s="121" t="s">
        <v>77</v>
      </c>
      <c r="K16238" s="121" t="s">
        <v>584</v>
      </c>
      <c r="L16238" s="157" t="s">
        <v>32</v>
      </c>
      <c r="M16238" s="120" t="s">
        <v>78</v>
      </c>
    </row>
    <row r="16239" spans="1:13">
      <c r="A16239" s="116">
        <v>16239</v>
      </c>
      <c r="B16239" s="129">
        <v>44620</v>
      </c>
      <c r="D16239" s="120" t="s">
        <v>25</v>
      </c>
      <c r="E16239" s="120" t="s">
        <v>36133</v>
      </c>
      <c r="F16239" s="211" t="s">
        <v>6730</v>
      </c>
      <c r="G16239" s="119" t="s">
        <v>12095</v>
      </c>
      <c r="H16239" s="121" t="s">
        <v>97</v>
      </c>
      <c r="I16239" s="121" t="s">
        <v>30</v>
      </c>
      <c r="J16239" s="121" t="s">
        <v>31</v>
      </c>
      <c r="K16239" s="121" t="s">
        <v>584</v>
      </c>
      <c r="L16239" s="157" t="s">
        <v>32</v>
      </c>
      <c r="M16239" s="120" t="s">
        <v>78</v>
      </c>
    </row>
    <row r="16240" spans="1:13" ht="27.6">
      <c r="A16240" s="116">
        <v>16240</v>
      </c>
      <c r="B16240" s="129">
        <v>44620</v>
      </c>
      <c r="D16240" s="120" t="s">
        <v>25</v>
      </c>
      <c r="E16240" s="120" t="s">
        <v>36134</v>
      </c>
      <c r="F16240" s="211" t="s">
        <v>36135</v>
      </c>
      <c r="G16240" s="119" t="s">
        <v>36136</v>
      </c>
      <c r="H16240" s="121" t="s">
        <v>140</v>
      </c>
      <c r="I16240" s="121" t="s">
        <v>30</v>
      </c>
      <c r="J16240" s="121" t="s">
        <v>31</v>
      </c>
      <c r="K16240" s="121" t="s">
        <v>584</v>
      </c>
      <c r="L16240" s="157" t="s">
        <v>32</v>
      </c>
      <c r="M16240" s="120" t="s">
        <v>78</v>
      </c>
    </row>
    <row r="16241" spans="1:14" ht="41.4">
      <c r="A16241" s="116">
        <v>16241</v>
      </c>
      <c r="B16241" s="129">
        <v>44620</v>
      </c>
      <c r="D16241" s="120" t="s">
        <v>25</v>
      </c>
      <c r="E16241" s="120" t="s">
        <v>36137</v>
      </c>
      <c r="F16241" s="209" t="s">
        <v>36138</v>
      </c>
      <c r="G16241" s="119" t="s">
        <v>10092</v>
      </c>
      <c r="H16241" s="121" t="s">
        <v>140</v>
      </c>
      <c r="I16241" s="121" t="s">
        <v>30</v>
      </c>
      <c r="J16241" s="121" t="s">
        <v>31</v>
      </c>
      <c r="K16241" s="121" t="s">
        <v>584</v>
      </c>
      <c r="L16241" s="157" t="s">
        <v>32</v>
      </c>
      <c r="M16241" s="120" t="s">
        <v>78</v>
      </c>
    </row>
    <row r="16242" spans="1:14">
      <c r="A16242" s="116">
        <v>16242</v>
      </c>
      <c r="B16242" s="129">
        <v>44620</v>
      </c>
      <c r="D16242" s="120" t="s">
        <v>25</v>
      </c>
      <c r="E16242" s="120" t="s">
        <v>36139</v>
      </c>
      <c r="F16242" s="211" t="s">
        <v>36140</v>
      </c>
      <c r="G16242" s="119" t="s">
        <v>85</v>
      </c>
      <c r="H16242" s="121" t="s">
        <v>86</v>
      </c>
      <c r="I16242" s="121" t="s">
        <v>30</v>
      </c>
      <c r="J16242" s="121" t="s">
        <v>1544</v>
      </c>
      <c r="K16242" s="121" t="s">
        <v>584</v>
      </c>
      <c r="L16242" s="157" t="s">
        <v>32</v>
      </c>
      <c r="M16242" s="120" t="s">
        <v>78</v>
      </c>
    </row>
    <row r="16243" spans="1:14">
      <c r="A16243" s="116">
        <v>16243</v>
      </c>
      <c r="B16243" s="129">
        <v>44620</v>
      </c>
      <c r="D16243" s="120" t="s">
        <v>34132</v>
      </c>
      <c r="E16243" s="120" t="s">
        <v>36141</v>
      </c>
      <c r="F16243" s="209" t="s">
        <v>36142</v>
      </c>
      <c r="G16243" s="119" t="s">
        <v>35278</v>
      </c>
      <c r="H16243" s="121" t="s">
        <v>76</v>
      </c>
      <c r="I16243" s="121" t="s">
        <v>30</v>
      </c>
      <c r="J16243" s="121" t="s">
        <v>8287</v>
      </c>
      <c r="K16243" s="121" t="s">
        <v>65</v>
      </c>
      <c r="L16243" s="157" t="s">
        <v>32</v>
      </c>
    </row>
    <row r="16244" spans="1:14" ht="27.6">
      <c r="A16244" s="116">
        <v>16244</v>
      </c>
      <c r="B16244" s="129">
        <v>44620</v>
      </c>
      <c r="D16244" s="120" t="s">
        <v>34132</v>
      </c>
      <c r="E16244" s="120" t="s">
        <v>36143</v>
      </c>
      <c r="F16244" s="209" t="s">
        <v>36144</v>
      </c>
      <c r="G16244" s="119" t="s">
        <v>28</v>
      </c>
      <c r="H16244" s="121" t="s">
        <v>29</v>
      </c>
      <c r="I16244" s="121" t="s">
        <v>30</v>
      </c>
      <c r="J16244" s="121" t="s">
        <v>31</v>
      </c>
      <c r="K16244" s="121" t="s">
        <v>65</v>
      </c>
      <c r="L16244" s="157" t="s">
        <v>32</v>
      </c>
      <c r="M16244" s="120" t="s">
        <v>33</v>
      </c>
      <c r="N16244" s="131">
        <v>44622</v>
      </c>
    </row>
    <row r="16245" spans="1:14">
      <c r="A16245" s="116">
        <v>16245</v>
      </c>
      <c r="B16245" s="129">
        <v>44620</v>
      </c>
      <c r="D16245" s="120" t="s">
        <v>34132</v>
      </c>
      <c r="E16245" s="120" t="s">
        <v>36145</v>
      </c>
      <c r="F16245" s="209" t="s">
        <v>36146</v>
      </c>
      <c r="G16245" s="119" t="s">
        <v>36147</v>
      </c>
      <c r="H16245" s="121" t="s">
        <v>29</v>
      </c>
      <c r="I16245" s="121" t="s">
        <v>63</v>
      </c>
      <c r="J16245" s="121" t="s">
        <v>196</v>
      </c>
      <c r="K16245" s="121" t="s">
        <v>65</v>
      </c>
      <c r="L16245" s="157" t="s">
        <v>32</v>
      </c>
      <c r="M16245" s="120" t="s">
        <v>33</v>
      </c>
    </row>
    <row r="16246" spans="1:14">
      <c r="A16246" s="116">
        <v>16246</v>
      </c>
      <c r="B16246" s="129">
        <v>44620</v>
      </c>
      <c r="D16246" s="120" t="s">
        <v>34132</v>
      </c>
      <c r="E16246" s="120" t="s">
        <v>36148</v>
      </c>
      <c r="F16246" s="209" t="s">
        <v>36149</v>
      </c>
      <c r="G16246" s="119" t="s">
        <v>24546</v>
      </c>
      <c r="H16246" s="121" t="s">
        <v>71</v>
      </c>
      <c r="I16246" s="121" t="s">
        <v>42</v>
      </c>
      <c r="J16246" s="121" t="s">
        <v>72</v>
      </c>
      <c r="K16246" s="121" t="s">
        <v>65</v>
      </c>
      <c r="L16246" s="157" t="s">
        <v>32</v>
      </c>
      <c r="M16246" s="120" t="s">
        <v>78</v>
      </c>
    </row>
    <row r="16247" spans="1:14">
      <c r="A16247" s="116">
        <v>16247</v>
      </c>
      <c r="B16247" s="129">
        <v>44620</v>
      </c>
      <c r="D16247" s="120" t="s">
        <v>34132</v>
      </c>
      <c r="E16247" s="120" t="s">
        <v>36150</v>
      </c>
      <c r="F16247" s="209" t="s">
        <v>36151</v>
      </c>
      <c r="G16247" s="119" t="s">
        <v>36152</v>
      </c>
      <c r="H16247" s="121" t="s">
        <v>101</v>
      </c>
      <c r="I16247" s="121" t="s">
        <v>30</v>
      </c>
      <c r="J16247" s="121" t="s">
        <v>7271</v>
      </c>
      <c r="K16247" s="121" t="s">
        <v>65</v>
      </c>
      <c r="L16247" s="157" t="s">
        <v>32</v>
      </c>
      <c r="M16247" s="120" t="s">
        <v>33</v>
      </c>
    </row>
    <row r="16248" spans="1:14">
      <c r="A16248" s="116">
        <v>16248</v>
      </c>
      <c r="B16248" s="129">
        <v>44621</v>
      </c>
      <c r="D16248" s="120" t="s">
        <v>252</v>
      </c>
      <c r="E16248" s="120" t="s">
        <v>36153</v>
      </c>
      <c r="F16248" s="209" t="s">
        <v>579</v>
      </c>
      <c r="G16248" s="119" t="s">
        <v>1033</v>
      </c>
      <c r="H16248" s="121" t="s">
        <v>71</v>
      </c>
      <c r="I16248" s="121" t="s">
        <v>30</v>
      </c>
      <c r="J16248" s="121" t="s">
        <v>7142</v>
      </c>
      <c r="K16248" s="121" t="s">
        <v>584</v>
      </c>
      <c r="L16248" s="157" t="s">
        <v>32</v>
      </c>
      <c r="M16248" s="120" t="s">
        <v>78</v>
      </c>
    </row>
    <row r="16249" spans="1:14">
      <c r="A16249" s="116">
        <v>16249</v>
      </c>
      <c r="B16249" s="129">
        <v>44621</v>
      </c>
      <c r="D16249" s="120" t="s">
        <v>252</v>
      </c>
      <c r="E16249" s="120" t="s">
        <v>36154</v>
      </c>
      <c r="F16249" s="209" t="s">
        <v>579</v>
      </c>
      <c r="G16249" s="119" t="s">
        <v>6408</v>
      </c>
      <c r="H16249" s="121" t="s">
        <v>29</v>
      </c>
      <c r="I16249" s="121" t="s">
        <v>30</v>
      </c>
      <c r="J16249" s="121" t="s">
        <v>3886</v>
      </c>
      <c r="K16249" s="121" t="s">
        <v>584</v>
      </c>
      <c r="L16249" s="157" t="s">
        <v>32</v>
      </c>
      <c r="M16249" s="120" t="s">
        <v>78</v>
      </c>
    </row>
    <row r="16250" spans="1:14">
      <c r="A16250" s="116">
        <v>16250</v>
      </c>
      <c r="B16250" s="129">
        <v>44621</v>
      </c>
      <c r="D16250" s="120" t="s">
        <v>252</v>
      </c>
      <c r="E16250" s="120" t="s">
        <v>36155</v>
      </c>
      <c r="F16250" s="209" t="s">
        <v>36156</v>
      </c>
      <c r="G16250" s="119" t="s">
        <v>6643</v>
      </c>
      <c r="H16250" s="121" t="s">
        <v>97</v>
      </c>
      <c r="I16250" s="121" t="s">
        <v>42</v>
      </c>
      <c r="J16250" s="121" t="s">
        <v>549</v>
      </c>
      <c r="K16250" s="121" t="s">
        <v>584</v>
      </c>
      <c r="L16250" s="157" t="s">
        <v>32</v>
      </c>
      <c r="M16250" s="120" t="s">
        <v>78</v>
      </c>
    </row>
    <row r="16251" spans="1:14">
      <c r="A16251" s="116">
        <v>16251</v>
      </c>
      <c r="B16251" s="129">
        <v>44621</v>
      </c>
      <c r="D16251" s="120" t="s">
        <v>252</v>
      </c>
      <c r="E16251" s="120" t="s">
        <v>36157</v>
      </c>
      <c r="F16251" s="209" t="s">
        <v>36158</v>
      </c>
      <c r="G16251" s="119" t="s">
        <v>36159</v>
      </c>
      <c r="H16251" s="121" t="s">
        <v>140</v>
      </c>
      <c r="I16251" s="121" t="s">
        <v>30</v>
      </c>
      <c r="J16251" s="121" t="s">
        <v>5018</v>
      </c>
      <c r="K16251" s="121" t="s">
        <v>65</v>
      </c>
      <c r="L16251" s="157" t="s">
        <v>32</v>
      </c>
      <c r="M16251" s="120" t="s">
        <v>78</v>
      </c>
    </row>
    <row r="16252" spans="1:14">
      <c r="A16252" s="116">
        <v>16252</v>
      </c>
      <c r="B16252" s="129">
        <v>44621</v>
      </c>
      <c r="D16252" s="120" t="s">
        <v>252</v>
      </c>
      <c r="E16252" s="120" t="s">
        <v>36160</v>
      </c>
      <c r="F16252" s="209" t="s">
        <v>36161</v>
      </c>
      <c r="G16252" s="119" t="s">
        <v>36162</v>
      </c>
      <c r="H16252" s="121" t="s">
        <v>97</v>
      </c>
      <c r="I16252" s="121" t="s">
        <v>30</v>
      </c>
      <c r="J16252" s="121" t="s">
        <v>87</v>
      </c>
      <c r="K16252" s="121" t="s">
        <v>65</v>
      </c>
      <c r="L16252" s="157" t="s">
        <v>32</v>
      </c>
      <c r="M16252" s="120" t="s">
        <v>78</v>
      </c>
    </row>
    <row r="16253" spans="1:14">
      <c r="A16253" s="116">
        <v>16253</v>
      </c>
      <c r="B16253" s="129">
        <v>44621</v>
      </c>
      <c r="D16253" s="120" t="s">
        <v>252</v>
      </c>
      <c r="E16253" s="120" t="s">
        <v>36163</v>
      </c>
      <c r="F16253" s="209" t="s">
        <v>13203</v>
      </c>
      <c r="G16253" s="119" t="s">
        <v>36164</v>
      </c>
      <c r="H16253" s="121" t="s">
        <v>1173</v>
      </c>
      <c r="I16253" s="121" t="s">
        <v>30</v>
      </c>
      <c r="J16253" s="121" t="s">
        <v>838</v>
      </c>
      <c r="K16253" s="121" t="s">
        <v>584</v>
      </c>
      <c r="L16253" s="157" t="s">
        <v>32</v>
      </c>
      <c r="M16253" s="120" t="s">
        <v>33</v>
      </c>
      <c r="N16253" s="131">
        <v>44622</v>
      </c>
    </row>
    <row r="16254" spans="1:14">
      <c r="A16254" s="116">
        <v>16254</v>
      </c>
      <c r="B16254" s="129">
        <v>44621</v>
      </c>
      <c r="D16254" s="120" t="s">
        <v>252</v>
      </c>
      <c r="E16254" s="120" t="s">
        <v>36165</v>
      </c>
      <c r="F16254" s="209" t="s">
        <v>36166</v>
      </c>
      <c r="G16254" s="119" t="s">
        <v>36167</v>
      </c>
      <c r="H16254" s="121" t="s">
        <v>101</v>
      </c>
      <c r="I16254" s="121" t="s">
        <v>42</v>
      </c>
      <c r="J16254" s="121" t="s">
        <v>2929</v>
      </c>
      <c r="K16254" s="121" t="s">
        <v>584</v>
      </c>
      <c r="L16254" s="157" t="s">
        <v>32</v>
      </c>
      <c r="M16254" s="120" t="s">
        <v>78</v>
      </c>
    </row>
    <row r="16255" spans="1:14">
      <c r="A16255" s="116">
        <v>16255</v>
      </c>
      <c r="B16255" s="129">
        <v>44621</v>
      </c>
      <c r="D16255" s="120" t="s">
        <v>252</v>
      </c>
      <c r="E16255" s="120" t="s">
        <v>36168</v>
      </c>
      <c r="F16255" s="209" t="s">
        <v>36169</v>
      </c>
      <c r="G16255" s="119" t="s">
        <v>36170</v>
      </c>
      <c r="H16255" s="121" t="s">
        <v>140</v>
      </c>
      <c r="I16255" s="121" t="s">
        <v>42</v>
      </c>
      <c r="J16255" s="121" t="s">
        <v>646</v>
      </c>
      <c r="K16255" s="121" t="s">
        <v>584</v>
      </c>
      <c r="L16255" s="157" t="s">
        <v>32</v>
      </c>
      <c r="M16255" s="120" t="s">
        <v>78</v>
      </c>
    </row>
    <row r="16256" spans="1:14">
      <c r="A16256" s="116">
        <v>16256</v>
      </c>
      <c r="B16256" s="129">
        <v>44621</v>
      </c>
      <c r="D16256" s="120" t="s">
        <v>252</v>
      </c>
      <c r="E16256" s="120" t="s">
        <v>36171</v>
      </c>
      <c r="F16256" s="209" t="s">
        <v>36172</v>
      </c>
      <c r="G16256" s="119" t="s">
        <v>36173</v>
      </c>
      <c r="H16256" s="121" t="s">
        <v>53</v>
      </c>
      <c r="I16256" s="121" t="s">
        <v>42</v>
      </c>
      <c r="J16256" s="121" t="s">
        <v>72</v>
      </c>
      <c r="K16256" s="121" t="s">
        <v>65</v>
      </c>
      <c r="L16256" s="157" t="s">
        <v>32</v>
      </c>
      <c r="M16256" s="120" t="s">
        <v>78</v>
      </c>
    </row>
    <row r="16257" spans="1:14">
      <c r="A16257" s="116">
        <v>16257</v>
      </c>
      <c r="B16257" s="129">
        <v>44621</v>
      </c>
      <c r="D16257" s="120" t="s">
        <v>252</v>
      </c>
      <c r="E16257" s="120" t="s">
        <v>36174</v>
      </c>
      <c r="F16257" s="209" t="s">
        <v>36175</v>
      </c>
      <c r="G16257" s="119" t="s">
        <v>36176</v>
      </c>
      <c r="H16257" s="121" t="s">
        <v>53</v>
      </c>
      <c r="I16257" s="121" t="s">
        <v>42</v>
      </c>
      <c r="J16257" s="121" t="s">
        <v>72</v>
      </c>
      <c r="K16257" s="121" t="s">
        <v>65</v>
      </c>
      <c r="L16257" s="157" t="s">
        <v>32</v>
      </c>
      <c r="M16257" s="120" t="s">
        <v>78</v>
      </c>
    </row>
    <row r="16258" spans="1:14">
      <c r="A16258" s="116">
        <v>16258</v>
      </c>
      <c r="B16258" s="129">
        <v>44621</v>
      </c>
      <c r="D16258" s="120" t="s">
        <v>252</v>
      </c>
      <c r="E16258" s="120" t="s">
        <v>36177</v>
      </c>
      <c r="F16258" s="209" t="s">
        <v>36178</v>
      </c>
      <c r="G16258" s="119" t="s">
        <v>36179</v>
      </c>
      <c r="H16258" s="121" t="s">
        <v>160</v>
      </c>
      <c r="I16258" s="121" t="s">
        <v>30</v>
      </c>
      <c r="J16258" s="121" t="s">
        <v>11166</v>
      </c>
      <c r="K16258" s="121" t="s">
        <v>65</v>
      </c>
      <c r="L16258" s="157" t="s">
        <v>32</v>
      </c>
      <c r="M16258" s="120" t="s">
        <v>78</v>
      </c>
    </row>
    <row r="16259" spans="1:14">
      <c r="A16259" s="116">
        <v>16259</v>
      </c>
      <c r="B16259" s="129">
        <v>44621</v>
      </c>
      <c r="D16259" s="120" t="s">
        <v>252</v>
      </c>
      <c r="E16259" s="120" t="s">
        <v>36180</v>
      </c>
      <c r="F16259" s="209" t="s">
        <v>36181</v>
      </c>
      <c r="G16259" s="119" t="s">
        <v>3105</v>
      </c>
      <c r="H16259" s="121" t="s">
        <v>86</v>
      </c>
      <c r="I16259" s="121" t="s">
        <v>30</v>
      </c>
      <c r="J16259" s="121" t="s">
        <v>7280</v>
      </c>
      <c r="K16259" s="121" t="s">
        <v>65</v>
      </c>
      <c r="L16259" s="157" t="s">
        <v>32</v>
      </c>
      <c r="M16259" s="120" t="s">
        <v>78</v>
      </c>
    </row>
    <row r="16260" spans="1:14">
      <c r="A16260" s="116">
        <v>16260</v>
      </c>
      <c r="B16260" s="129">
        <v>44621</v>
      </c>
      <c r="D16260" s="120" t="s">
        <v>252</v>
      </c>
      <c r="E16260" s="120" t="s">
        <v>36182</v>
      </c>
      <c r="F16260" s="209" t="s">
        <v>2774</v>
      </c>
      <c r="G16260" s="119" t="s">
        <v>2284</v>
      </c>
      <c r="H16260" s="121" t="s">
        <v>76</v>
      </c>
      <c r="I16260" s="121" t="s">
        <v>42</v>
      </c>
      <c r="J16260" s="121" t="s">
        <v>1720</v>
      </c>
      <c r="K16260" s="121" t="s">
        <v>65</v>
      </c>
      <c r="L16260" s="157" t="s">
        <v>32</v>
      </c>
      <c r="M16260" s="120" t="s">
        <v>78</v>
      </c>
    </row>
    <row r="16261" spans="1:14">
      <c r="A16261" s="116">
        <v>16261</v>
      </c>
      <c r="B16261" s="129">
        <v>44621</v>
      </c>
      <c r="D16261" s="120" t="s">
        <v>252</v>
      </c>
      <c r="E16261" s="120" t="s">
        <v>36183</v>
      </c>
      <c r="F16261" s="209" t="s">
        <v>547</v>
      </c>
      <c r="G16261" s="119" t="s">
        <v>1676</v>
      </c>
      <c r="H16261" s="121" t="s">
        <v>53</v>
      </c>
      <c r="I16261" s="121" t="s">
        <v>30</v>
      </c>
      <c r="J16261" s="121" t="s">
        <v>435</v>
      </c>
      <c r="K16261" s="121" t="s">
        <v>584</v>
      </c>
      <c r="L16261" s="157" t="s">
        <v>32</v>
      </c>
      <c r="M16261" s="120" t="s">
        <v>78</v>
      </c>
    </row>
    <row r="16262" spans="1:14">
      <c r="A16262" s="116">
        <v>16262</v>
      </c>
      <c r="B16262" s="129">
        <v>44621</v>
      </c>
      <c r="D16262" s="120" t="s">
        <v>252</v>
      </c>
      <c r="E16262" s="120" t="s">
        <v>36184</v>
      </c>
      <c r="F16262" s="209" t="s">
        <v>18985</v>
      </c>
      <c r="G16262" s="119" t="s">
        <v>31299</v>
      </c>
      <c r="H16262" s="121" t="s">
        <v>29</v>
      </c>
      <c r="I16262" s="121" t="s">
        <v>30</v>
      </c>
      <c r="J16262" s="121" t="s">
        <v>31</v>
      </c>
      <c r="K16262" s="121" t="s">
        <v>65</v>
      </c>
      <c r="L16262" s="157" t="s">
        <v>32</v>
      </c>
      <c r="M16262" s="120" t="s">
        <v>78</v>
      </c>
    </row>
    <row r="16263" spans="1:14">
      <c r="A16263" s="116">
        <v>16263</v>
      </c>
      <c r="B16263" s="129">
        <v>44621</v>
      </c>
      <c r="D16263" s="120" t="s">
        <v>252</v>
      </c>
      <c r="E16263" s="120" t="s">
        <v>36185</v>
      </c>
      <c r="F16263" s="209" t="s">
        <v>14560</v>
      </c>
      <c r="G16263" s="116" t="s">
        <v>36186</v>
      </c>
      <c r="H16263" s="121" t="s">
        <v>53</v>
      </c>
      <c r="I16263" s="121" t="s">
        <v>42</v>
      </c>
      <c r="J16263" s="121" t="s">
        <v>18189</v>
      </c>
      <c r="K16263" s="121" t="s">
        <v>584</v>
      </c>
      <c r="L16263" s="157" t="s">
        <v>32</v>
      </c>
      <c r="M16263" s="120" t="s">
        <v>78</v>
      </c>
    </row>
    <row r="16264" spans="1:14">
      <c r="A16264" s="116">
        <v>16264</v>
      </c>
      <c r="B16264" s="129">
        <v>44621</v>
      </c>
      <c r="D16264" s="120" t="s">
        <v>252</v>
      </c>
      <c r="E16264" s="120" t="s">
        <v>36187</v>
      </c>
      <c r="F16264" s="209" t="s">
        <v>3842</v>
      </c>
      <c r="G16264" s="119" t="s">
        <v>36188</v>
      </c>
      <c r="H16264" s="121" t="s">
        <v>140</v>
      </c>
      <c r="I16264" s="121" t="s">
        <v>42</v>
      </c>
      <c r="J16264" s="121" t="s">
        <v>72</v>
      </c>
      <c r="K16264" s="121" t="s">
        <v>584</v>
      </c>
      <c r="L16264" s="157" t="s">
        <v>32</v>
      </c>
      <c r="M16264" s="120" t="s">
        <v>33</v>
      </c>
      <c r="N16264" s="131">
        <v>44629</v>
      </c>
    </row>
    <row r="16265" spans="1:14">
      <c r="A16265" s="116">
        <v>16265</v>
      </c>
      <c r="B16265" s="129">
        <v>44621</v>
      </c>
      <c r="D16265" s="120" t="s">
        <v>252</v>
      </c>
      <c r="E16265" s="120" t="s">
        <v>36189</v>
      </c>
      <c r="F16265" s="209" t="s">
        <v>777</v>
      </c>
      <c r="G16265" s="119" t="s">
        <v>533</v>
      </c>
      <c r="H16265" s="121" t="s">
        <v>53</v>
      </c>
      <c r="I16265" s="121" t="s">
        <v>42</v>
      </c>
      <c r="J16265" s="121" t="s">
        <v>14801</v>
      </c>
      <c r="K16265" s="121" t="s">
        <v>65</v>
      </c>
      <c r="L16265" s="157" t="s">
        <v>32</v>
      </c>
      <c r="M16265" s="120" t="s">
        <v>78</v>
      </c>
    </row>
    <row r="16266" spans="1:14">
      <c r="A16266" s="116">
        <v>16266</v>
      </c>
      <c r="B16266" s="129">
        <v>44621</v>
      </c>
      <c r="D16266" s="120" t="s">
        <v>252</v>
      </c>
      <c r="E16266" s="120" t="s">
        <v>36190</v>
      </c>
      <c r="F16266" s="209" t="s">
        <v>36191</v>
      </c>
      <c r="G16266" s="119" t="s">
        <v>2865</v>
      </c>
      <c r="H16266" s="121" t="s">
        <v>53</v>
      </c>
      <c r="I16266" s="121" t="s">
        <v>42</v>
      </c>
      <c r="J16266" s="121" t="s">
        <v>72</v>
      </c>
      <c r="K16266" s="121" t="s">
        <v>65</v>
      </c>
      <c r="L16266" s="157" t="s">
        <v>32</v>
      </c>
      <c r="M16266" s="120" t="s">
        <v>78</v>
      </c>
    </row>
    <row r="16267" spans="1:14">
      <c r="A16267" s="116">
        <v>16267</v>
      </c>
      <c r="B16267" s="129">
        <v>44621</v>
      </c>
      <c r="D16267" s="120" t="s">
        <v>252</v>
      </c>
      <c r="E16267" s="120" t="s">
        <v>36192</v>
      </c>
      <c r="F16267" s="209" t="s">
        <v>1372</v>
      </c>
      <c r="G16267" s="119" t="s">
        <v>36193</v>
      </c>
      <c r="H16267" s="121" t="s">
        <v>29</v>
      </c>
      <c r="I16267" s="121" t="s">
        <v>30</v>
      </c>
      <c r="J16267" s="121" t="s">
        <v>31</v>
      </c>
      <c r="K16267" s="121" t="s">
        <v>584</v>
      </c>
      <c r="L16267" s="157" t="s">
        <v>32</v>
      </c>
      <c r="M16267" s="120" t="s">
        <v>78</v>
      </c>
    </row>
    <row r="16268" spans="1:14">
      <c r="A16268" s="116">
        <v>16268</v>
      </c>
      <c r="B16268" s="129">
        <v>44621</v>
      </c>
      <c r="D16268" s="120" t="s">
        <v>252</v>
      </c>
      <c r="E16268" s="120" t="s">
        <v>36194</v>
      </c>
      <c r="F16268" s="209" t="s">
        <v>36195</v>
      </c>
      <c r="G16268" s="119" t="s">
        <v>36196</v>
      </c>
      <c r="H16268" s="121" t="s">
        <v>71</v>
      </c>
      <c r="I16268" s="121" t="s">
        <v>30</v>
      </c>
      <c r="J16268" s="121" t="s">
        <v>77</v>
      </c>
      <c r="K16268" s="121" t="s">
        <v>65</v>
      </c>
      <c r="L16268" s="157" t="s">
        <v>32</v>
      </c>
      <c r="M16268" s="120" t="s">
        <v>78</v>
      </c>
    </row>
    <row r="16269" spans="1:14">
      <c r="A16269" s="116">
        <v>16269</v>
      </c>
      <c r="B16269" s="129">
        <v>44621</v>
      </c>
      <c r="D16269" s="120" t="s">
        <v>580</v>
      </c>
      <c r="E16269" s="120" t="s">
        <v>36197</v>
      </c>
      <c r="F16269" s="209" t="s">
        <v>21936</v>
      </c>
      <c r="G16269" s="119" t="s">
        <v>36198</v>
      </c>
      <c r="H16269" s="121" t="s">
        <v>41</v>
      </c>
      <c r="I16269" s="121" t="s">
        <v>30</v>
      </c>
      <c r="J16269" s="121" t="s">
        <v>7216</v>
      </c>
      <c r="K16269" s="121" t="s">
        <v>584</v>
      </c>
      <c r="L16269" s="157" t="s">
        <v>32</v>
      </c>
      <c r="M16269" s="120" t="s">
        <v>78</v>
      </c>
    </row>
    <row r="16270" spans="1:14">
      <c r="A16270" s="116">
        <v>16270</v>
      </c>
      <c r="B16270" s="129">
        <v>44621</v>
      </c>
      <c r="D16270" s="120" t="s">
        <v>580</v>
      </c>
      <c r="E16270" s="120" t="s">
        <v>36199</v>
      </c>
      <c r="F16270" s="209" t="s">
        <v>579</v>
      </c>
      <c r="G16270" s="119" t="s">
        <v>4336</v>
      </c>
      <c r="H16270" s="121" t="s">
        <v>41</v>
      </c>
      <c r="I16270" s="121" t="s">
        <v>42</v>
      </c>
      <c r="J16270" s="121" t="s">
        <v>43</v>
      </c>
      <c r="K16270" s="121" t="s">
        <v>584</v>
      </c>
      <c r="L16270" s="157" t="s">
        <v>32</v>
      </c>
      <c r="M16270" s="120" t="s">
        <v>78</v>
      </c>
    </row>
    <row r="16271" spans="1:14">
      <c r="A16271" s="116">
        <v>16271</v>
      </c>
      <c r="B16271" s="129">
        <v>44621</v>
      </c>
      <c r="D16271" s="120" t="s">
        <v>580</v>
      </c>
      <c r="E16271" s="120" t="s">
        <v>36200</v>
      </c>
      <c r="F16271" s="209" t="s">
        <v>36201</v>
      </c>
      <c r="G16271" s="119" t="s">
        <v>36202</v>
      </c>
      <c r="H16271" s="121" t="s">
        <v>41</v>
      </c>
      <c r="I16271" s="121" t="s">
        <v>30</v>
      </c>
      <c r="J16271" s="121" t="s">
        <v>6396</v>
      </c>
      <c r="K16271" s="121" t="s">
        <v>584</v>
      </c>
      <c r="L16271" s="157" t="s">
        <v>32</v>
      </c>
      <c r="M16271" s="120" t="s">
        <v>78</v>
      </c>
    </row>
    <row r="16272" spans="1:14">
      <c r="A16272" s="116">
        <v>16272</v>
      </c>
      <c r="B16272" s="129">
        <v>44621</v>
      </c>
      <c r="D16272" s="120" t="s">
        <v>580</v>
      </c>
      <c r="E16272" s="120" t="s">
        <v>36203</v>
      </c>
      <c r="F16272" s="209" t="s">
        <v>579</v>
      </c>
      <c r="G16272" s="119" t="s">
        <v>36204</v>
      </c>
      <c r="H16272" s="121" t="s">
        <v>177</v>
      </c>
      <c r="I16272" s="121" t="s">
        <v>30</v>
      </c>
      <c r="J16272" s="121" t="s">
        <v>87</v>
      </c>
      <c r="K16272" s="121" t="s">
        <v>584</v>
      </c>
      <c r="L16272" s="157" t="s">
        <v>32</v>
      </c>
      <c r="M16272" s="120" t="s">
        <v>78</v>
      </c>
    </row>
    <row r="16273" spans="1:19">
      <c r="A16273" s="116">
        <v>16273</v>
      </c>
      <c r="B16273" s="129">
        <v>44621</v>
      </c>
      <c r="D16273" s="120" t="s">
        <v>580</v>
      </c>
      <c r="E16273" s="120" t="s">
        <v>36205</v>
      </c>
      <c r="F16273" s="209" t="s">
        <v>36206</v>
      </c>
      <c r="G16273" s="119" t="s">
        <v>36207</v>
      </c>
      <c r="H16273" s="121" t="s">
        <v>177</v>
      </c>
      <c r="I16273" s="121" t="s">
        <v>42</v>
      </c>
      <c r="J16273" s="121" t="s">
        <v>43</v>
      </c>
      <c r="K16273" s="121" t="s">
        <v>584</v>
      </c>
      <c r="L16273" s="157" t="s">
        <v>32</v>
      </c>
      <c r="M16273" s="120" t="s">
        <v>33</v>
      </c>
      <c r="N16273" s="131">
        <v>44622</v>
      </c>
      <c r="O16273" s="131">
        <v>44655</v>
      </c>
    </row>
    <row r="16274" spans="1:19">
      <c r="A16274" s="116">
        <v>16274</v>
      </c>
      <c r="B16274" s="129">
        <v>44621</v>
      </c>
      <c r="D16274" s="120" t="s">
        <v>580</v>
      </c>
      <c r="E16274" s="120" t="s">
        <v>36208</v>
      </c>
      <c r="F16274" s="209" t="s">
        <v>12700</v>
      </c>
      <c r="G16274" s="119" t="s">
        <v>35933</v>
      </c>
      <c r="H16274" s="121" t="s">
        <v>101</v>
      </c>
      <c r="I16274" s="121" t="s">
        <v>30</v>
      </c>
      <c r="J16274" s="121" t="s">
        <v>7271</v>
      </c>
      <c r="K16274" s="121" t="s">
        <v>65</v>
      </c>
      <c r="L16274" s="157" t="s">
        <v>32</v>
      </c>
      <c r="M16274" s="120" t="s">
        <v>33</v>
      </c>
      <c r="N16274" s="131">
        <v>44623</v>
      </c>
      <c r="O16274" s="131">
        <v>44655</v>
      </c>
    </row>
    <row r="16275" spans="1:19">
      <c r="A16275" s="116">
        <v>16275</v>
      </c>
      <c r="B16275" s="129">
        <v>44621</v>
      </c>
      <c r="D16275" s="120" t="s">
        <v>580</v>
      </c>
      <c r="E16275" s="120" t="s">
        <v>36209</v>
      </c>
      <c r="F16275" s="209" t="s">
        <v>36210</v>
      </c>
      <c r="G16275" s="119" t="s">
        <v>36211</v>
      </c>
      <c r="H16275" s="121" t="s">
        <v>53</v>
      </c>
      <c r="I16275" s="121" t="s">
        <v>30</v>
      </c>
      <c r="J16275" s="121" t="s">
        <v>77</v>
      </c>
      <c r="K16275" s="121" t="s">
        <v>584</v>
      </c>
      <c r="L16275" s="157" t="s">
        <v>32</v>
      </c>
      <c r="M16275" s="120" t="s">
        <v>33</v>
      </c>
      <c r="N16275" s="131">
        <v>44622</v>
      </c>
      <c r="O16275" s="131">
        <v>44648</v>
      </c>
      <c r="S16275" s="120" t="s">
        <v>92</v>
      </c>
    </row>
    <row r="16276" spans="1:19">
      <c r="A16276" s="116">
        <v>16276</v>
      </c>
      <c r="B16276" s="129">
        <v>44621</v>
      </c>
      <c r="D16276" s="120" t="s">
        <v>580</v>
      </c>
      <c r="E16276" s="120" t="s">
        <v>36212</v>
      </c>
      <c r="F16276" s="209" t="s">
        <v>36213</v>
      </c>
      <c r="G16276" s="119" t="s">
        <v>36214</v>
      </c>
      <c r="H16276" s="121" t="s">
        <v>11315</v>
      </c>
      <c r="I16276" s="121" t="s">
        <v>30</v>
      </c>
      <c r="J16276" s="121" t="s">
        <v>87</v>
      </c>
      <c r="K16276" s="121" t="s">
        <v>584</v>
      </c>
      <c r="L16276" s="157" t="s">
        <v>32</v>
      </c>
      <c r="M16276" s="120" t="s">
        <v>78</v>
      </c>
    </row>
    <row r="16277" spans="1:19" ht="27.6">
      <c r="A16277" s="116">
        <v>16277</v>
      </c>
      <c r="B16277" s="129">
        <v>44621</v>
      </c>
      <c r="D16277" s="120" t="s">
        <v>580</v>
      </c>
      <c r="E16277" s="120" t="s">
        <v>36215</v>
      </c>
      <c r="F16277" s="209" t="s">
        <v>36216</v>
      </c>
      <c r="G16277" s="119" t="s">
        <v>6466</v>
      </c>
      <c r="H16277" s="121" t="s">
        <v>86</v>
      </c>
      <c r="I16277" s="121" t="s">
        <v>42</v>
      </c>
      <c r="J16277" s="121" t="s">
        <v>43</v>
      </c>
      <c r="K16277" s="121" t="s">
        <v>65</v>
      </c>
      <c r="L16277" s="157" t="s">
        <v>32</v>
      </c>
      <c r="M16277" s="120" t="s">
        <v>78</v>
      </c>
    </row>
    <row r="16278" spans="1:19">
      <c r="A16278" s="116">
        <v>16278</v>
      </c>
      <c r="B16278" s="129">
        <v>44621</v>
      </c>
      <c r="D16278" s="120" t="s">
        <v>580</v>
      </c>
      <c r="E16278" s="120" t="s">
        <v>36217</v>
      </c>
      <c r="F16278" s="209" t="s">
        <v>36218</v>
      </c>
      <c r="G16278" s="119" t="s">
        <v>31151</v>
      </c>
      <c r="H16278" s="121" t="s">
        <v>29</v>
      </c>
      <c r="I16278" s="121" t="s">
        <v>30</v>
      </c>
      <c r="J16278" s="121" t="s">
        <v>7142</v>
      </c>
      <c r="K16278" s="121" t="s">
        <v>65</v>
      </c>
      <c r="L16278" s="157" t="s">
        <v>32</v>
      </c>
      <c r="M16278" s="120" t="s">
        <v>33</v>
      </c>
      <c r="N16278" s="131">
        <v>44622</v>
      </c>
      <c r="O16278" s="131">
        <v>44655</v>
      </c>
    </row>
    <row r="16279" spans="1:19">
      <c r="A16279" s="116">
        <v>16279</v>
      </c>
      <c r="B16279" s="129">
        <v>44621</v>
      </c>
      <c r="D16279" s="120" t="s">
        <v>580</v>
      </c>
      <c r="E16279" s="120" t="s">
        <v>36219</v>
      </c>
      <c r="F16279" s="209" t="s">
        <v>36220</v>
      </c>
      <c r="G16279" s="119" t="s">
        <v>3387</v>
      </c>
      <c r="H16279" s="121" t="s">
        <v>1173</v>
      </c>
      <c r="I16279" s="121" t="s">
        <v>42</v>
      </c>
      <c r="J16279" s="121" t="s">
        <v>72</v>
      </c>
      <c r="K16279" s="121" t="s">
        <v>65</v>
      </c>
      <c r="L16279" s="157" t="s">
        <v>32</v>
      </c>
      <c r="M16279" s="120" t="s">
        <v>78</v>
      </c>
    </row>
    <row r="16280" spans="1:19">
      <c r="A16280" s="116">
        <v>16280</v>
      </c>
      <c r="B16280" s="129">
        <v>44621</v>
      </c>
      <c r="D16280" s="120" t="s">
        <v>580</v>
      </c>
      <c r="E16280" s="120" t="s">
        <v>36221</v>
      </c>
      <c r="F16280" s="209" t="s">
        <v>36222</v>
      </c>
      <c r="G16280" s="119" t="s">
        <v>26000</v>
      </c>
      <c r="H16280" s="121" t="s">
        <v>86</v>
      </c>
      <c r="I16280" s="121" t="s">
        <v>42</v>
      </c>
      <c r="J16280" s="121" t="s">
        <v>82</v>
      </c>
      <c r="K16280" s="121" t="s">
        <v>65</v>
      </c>
      <c r="L16280" s="157" t="s">
        <v>32</v>
      </c>
      <c r="M16280" s="120" t="s">
        <v>78</v>
      </c>
    </row>
    <row r="16281" spans="1:19">
      <c r="A16281" s="116">
        <v>16281</v>
      </c>
      <c r="B16281" s="129">
        <v>44621</v>
      </c>
      <c r="D16281" s="120" t="s">
        <v>580</v>
      </c>
      <c r="E16281" s="120" t="s">
        <v>36223</v>
      </c>
      <c r="F16281" s="209" t="s">
        <v>36224</v>
      </c>
      <c r="G16281" s="119" t="s">
        <v>36225</v>
      </c>
      <c r="H16281" s="121" t="s">
        <v>29</v>
      </c>
      <c r="I16281" s="121" t="s">
        <v>30</v>
      </c>
      <c r="J16281" s="121" t="s">
        <v>7142</v>
      </c>
      <c r="K16281" s="121" t="s">
        <v>65</v>
      </c>
      <c r="L16281" s="157" t="s">
        <v>32</v>
      </c>
      <c r="M16281" s="120" t="s">
        <v>78</v>
      </c>
    </row>
    <row r="16282" spans="1:19">
      <c r="A16282" s="116">
        <v>16282</v>
      </c>
      <c r="B16282" s="129">
        <v>44621</v>
      </c>
      <c r="D16282" s="120" t="s">
        <v>580</v>
      </c>
      <c r="E16282" s="120" t="s">
        <v>36226</v>
      </c>
      <c r="F16282" s="209" t="s">
        <v>1259</v>
      </c>
      <c r="G16282" s="119" t="s">
        <v>36227</v>
      </c>
      <c r="H16282" s="121" t="s">
        <v>53</v>
      </c>
      <c r="I16282" s="121" t="s">
        <v>30</v>
      </c>
      <c r="J16282" s="121" t="s">
        <v>1544</v>
      </c>
      <c r="K16282" s="121" t="s">
        <v>584</v>
      </c>
      <c r="L16282" s="157" t="s">
        <v>32</v>
      </c>
      <c r="M16282" s="120" t="s">
        <v>78</v>
      </c>
    </row>
    <row r="16283" spans="1:19">
      <c r="A16283" s="116">
        <v>16283</v>
      </c>
      <c r="B16283" s="129">
        <v>44621</v>
      </c>
      <c r="D16283" s="120" t="s">
        <v>580</v>
      </c>
      <c r="E16283" s="120" t="s">
        <v>36228</v>
      </c>
      <c r="F16283" s="209" t="s">
        <v>579</v>
      </c>
      <c r="G16283" s="119" t="s">
        <v>35870</v>
      </c>
      <c r="H16283" s="121" t="s">
        <v>41</v>
      </c>
      <c r="I16283" s="121" t="s">
        <v>42</v>
      </c>
      <c r="J16283" s="121" t="s">
        <v>82</v>
      </c>
      <c r="K16283" s="121" t="s">
        <v>584</v>
      </c>
      <c r="L16283" s="157" t="s">
        <v>32</v>
      </c>
      <c r="M16283" s="120" t="s">
        <v>78</v>
      </c>
    </row>
    <row r="16284" spans="1:19">
      <c r="A16284" s="116">
        <v>16284</v>
      </c>
      <c r="B16284" s="129">
        <v>44621</v>
      </c>
      <c r="D16284" s="120" t="s">
        <v>580</v>
      </c>
      <c r="E16284" s="120" t="s">
        <v>36229</v>
      </c>
      <c r="F16284" s="209" t="s">
        <v>3842</v>
      </c>
      <c r="G16284" s="119" t="s">
        <v>36230</v>
      </c>
      <c r="H16284" s="121" t="s">
        <v>160</v>
      </c>
      <c r="I16284" s="121" t="s">
        <v>42</v>
      </c>
      <c r="J16284" s="121" t="s">
        <v>72</v>
      </c>
      <c r="K16284" s="121" t="s">
        <v>584</v>
      </c>
      <c r="L16284" s="157" t="s">
        <v>32</v>
      </c>
    </row>
    <row r="16285" spans="1:19" ht="27.6">
      <c r="A16285" s="116">
        <v>16285</v>
      </c>
      <c r="B16285" s="129">
        <v>44622</v>
      </c>
      <c r="D16285" s="120" t="s">
        <v>580</v>
      </c>
      <c r="E16285" s="120" t="s">
        <v>36231</v>
      </c>
      <c r="F16285" s="209" t="s">
        <v>36232</v>
      </c>
      <c r="G16285" s="119" t="s">
        <v>36020</v>
      </c>
      <c r="H16285" s="121" t="s">
        <v>29</v>
      </c>
      <c r="I16285" s="121" t="s">
        <v>30</v>
      </c>
      <c r="J16285" s="121" t="s">
        <v>7087</v>
      </c>
      <c r="K16285" s="121" t="s">
        <v>65</v>
      </c>
      <c r="L16285" s="157" t="s">
        <v>32</v>
      </c>
      <c r="M16285" s="120" t="s">
        <v>78</v>
      </c>
    </row>
    <row r="16286" spans="1:19">
      <c r="A16286" s="116">
        <v>16286</v>
      </c>
      <c r="B16286" s="129">
        <v>44622</v>
      </c>
      <c r="D16286" s="120" t="s">
        <v>580</v>
      </c>
      <c r="E16286" s="120" t="s">
        <v>36233</v>
      </c>
      <c r="F16286" s="209" t="s">
        <v>19889</v>
      </c>
      <c r="G16286" s="119" t="s">
        <v>11060</v>
      </c>
      <c r="H16286" s="121" t="s">
        <v>29</v>
      </c>
      <c r="I16286" s="121" t="s">
        <v>30</v>
      </c>
      <c r="J16286" s="121" t="s">
        <v>31</v>
      </c>
      <c r="K16286" s="121" t="s">
        <v>65</v>
      </c>
      <c r="L16286" s="157" t="s">
        <v>32</v>
      </c>
      <c r="M16286" s="120" t="s">
        <v>78</v>
      </c>
    </row>
    <row r="16287" spans="1:19">
      <c r="A16287" s="116">
        <v>16287</v>
      </c>
      <c r="B16287" s="129">
        <v>44622</v>
      </c>
      <c r="D16287" s="120" t="s">
        <v>580</v>
      </c>
      <c r="E16287" s="120" t="s">
        <v>36234</v>
      </c>
      <c r="F16287" s="209" t="s">
        <v>3557</v>
      </c>
      <c r="G16287" s="119" t="s">
        <v>36235</v>
      </c>
      <c r="H16287" s="121" t="s">
        <v>53</v>
      </c>
      <c r="I16287" s="121" t="s">
        <v>30</v>
      </c>
      <c r="J16287" s="121" t="s">
        <v>7271</v>
      </c>
      <c r="K16287" s="121" t="s">
        <v>65</v>
      </c>
      <c r="L16287" s="157" t="s">
        <v>32</v>
      </c>
      <c r="M16287" s="120" t="s">
        <v>33</v>
      </c>
      <c r="N16287" s="131">
        <v>44623</v>
      </c>
      <c r="O16287" s="131">
        <v>44655</v>
      </c>
    </row>
    <row r="16288" spans="1:19">
      <c r="A16288" s="116">
        <v>16288</v>
      </c>
      <c r="B16288" s="129">
        <v>44622</v>
      </c>
      <c r="D16288" s="120" t="s">
        <v>580</v>
      </c>
      <c r="E16288" s="120" t="s">
        <v>36236</v>
      </c>
      <c r="F16288" s="209" t="s">
        <v>36237</v>
      </c>
      <c r="G16288" s="119" t="s">
        <v>36238</v>
      </c>
      <c r="H16288" s="121" t="s">
        <v>53</v>
      </c>
      <c r="I16288" s="121" t="s">
        <v>30</v>
      </c>
      <c r="J16288" s="121" t="s">
        <v>7091</v>
      </c>
      <c r="K16288" s="121" t="s">
        <v>65</v>
      </c>
      <c r="L16288" s="157" t="s">
        <v>32</v>
      </c>
      <c r="M16288" s="120" t="s">
        <v>78</v>
      </c>
    </row>
    <row r="16289" spans="1:19">
      <c r="A16289" s="116">
        <v>16289</v>
      </c>
      <c r="B16289" s="129">
        <v>44622</v>
      </c>
      <c r="D16289" s="120" t="s">
        <v>580</v>
      </c>
      <c r="E16289" s="120" t="s">
        <v>36239</v>
      </c>
      <c r="F16289" s="209" t="s">
        <v>36240</v>
      </c>
      <c r="G16289" s="119" t="s">
        <v>34271</v>
      </c>
      <c r="H16289" s="121" t="s">
        <v>29</v>
      </c>
      <c r="I16289" s="121" t="s">
        <v>30</v>
      </c>
      <c r="J16289" s="121" t="s">
        <v>7216</v>
      </c>
      <c r="K16289" s="121" t="s">
        <v>65</v>
      </c>
      <c r="L16289" s="157" t="s">
        <v>32</v>
      </c>
      <c r="M16289" s="120" t="s">
        <v>33</v>
      </c>
      <c r="N16289" s="131">
        <v>44623</v>
      </c>
    </row>
    <row r="16290" spans="1:19">
      <c r="A16290" s="116">
        <v>16290</v>
      </c>
      <c r="B16290" s="129">
        <v>44622</v>
      </c>
      <c r="D16290" s="120" t="s">
        <v>580</v>
      </c>
      <c r="E16290" s="120" t="s">
        <v>36241</v>
      </c>
      <c r="F16290" s="209" t="s">
        <v>579</v>
      </c>
      <c r="G16290" s="119" t="s">
        <v>36242</v>
      </c>
      <c r="H16290" s="121" t="s">
        <v>53</v>
      </c>
      <c r="I16290" s="121" t="s">
        <v>30</v>
      </c>
      <c r="J16290" s="121" t="s">
        <v>5018</v>
      </c>
      <c r="K16290" s="121" t="s">
        <v>65</v>
      </c>
      <c r="L16290" s="157" t="s">
        <v>32</v>
      </c>
      <c r="M16290" s="120" t="s">
        <v>78</v>
      </c>
    </row>
    <row r="16291" spans="1:19">
      <c r="A16291" s="116">
        <v>16291</v>
      </c>
      <c r="B16291" s="129">
        <v>44622</v>
      </c>
      <c r="D16291" s="120" t="s">
        <v>580</v>
      </c>
      <c r="E16291" s="120" t="s">
        <v>36243</v>
      </c>
      <c r="F16291" s="209" t="s">
        <v>579</v>
      </c>
      <c r="G16291" s="119" t="s">
        <v>36244</v>
      </c>
      <c r="H16291" s="121" t="s">
        <v>29</v>
      </c>
      <c r="I16291" s="121" t="s">
        <v>30</v>
      </c>
      <c r="J16291" s="121" t="s">
        <v>31</v>
      </c>
      <c r="K16291" s="121" t="s">
        <v>65</v>
      </c>
      <c r="L16291" s="157" t="s">
        <v>32</v>
      </c>
      <c r="M16291" s="120" t="s">
        <v>184</v>
      </c>
      <c r="N16291" s="131">
        <v>44623</v>
      </c>
    </row>
    <row r="16292" spans="1:19">
      <c r="A16292" s="116">
        <v>16292</v>
      </c>
      <c r="B16292" s="129">
        <v>44622</v>
      </c>
      <c r="D16292" s="120" t="s">
        <v>580</v>
      </c>
      <c r="E16292" s="120" t="s">
        <v>36245</v>
      </c>
      <c r="F16292" s="209" t="s">
        <v>579</v>
      </c>
      <c r="G16292" s="119" t="s">
        <v>3007</v>
      </c>
      <c r="H16292" s="121" t="s">
        <v>29</v>
      </c>
      <c r="I16292" s="121" t="s">
        <v>42</v>
      </c>
      <c r="J16292" s="121" t="s">
        <v>43</v>
      </c>
      <c r="K16292" s="121" t="s">
        <v>65</v>
      </c>
      <c r="L16292" s="157" t="s">
        <v>32</v>
      </c>
      <c r="M16292" s="120" t="s">
        <v>78</v>
      </c>
    </row>
    <row r="16293" spans="1:19">
      <c r="A16293" s="116">
        <v>16293</v>
      </c>
      <c r="B16293" s="129">
        <v>44622</v>
      </c>
      <c r="D16293" s="120" t="s">
        <v>580</v>
      </c>
      <c r="E16293" s="120" t="s">
        <v>36246</v>
      </c>
      <c r="F16293" s="209" t="s">
        <v>36247</v>
      </c>
      <c r="G16293" s="119" t="s">
        <v>36248</v>
      </c>
      <c r="H16293" s="121" t="s">
        <v>48</v>
      </c>
      <c r="I16293" s="121" t="s">
        <v>30</v>
      </c>
      <c r="J16293" s="121" t="s">
        <v>3886</v>
      </c>
      <c r="K16293" s="121" t="s">
        <v>65</v>
      </c>
      <c r="L16293" s="157" t="s">
        <v>32</v>
      </c>
      <c r="M16293" s="120" t="s">
        <v>33</v>
      </c>
      <c r="N16293" s="131">
        <v>44623</v>
      </c>
      <c r="O16293" s="131">
        <v>44655</v>
      </c>
    </row>
    <row r="16294" spans="1:19">
      <c r="A16294" s="116">
        <v>16294</v>
      </c>
      <c r="B16294" s="129">
        <v>44622</v>
      </c>
      <c r="D16294" s="120" t="s">
        <v>580</v>
      </c>
      <c r="E16294" s="120" t="s">
        <v>36249</v>
      </c>
      <c r="F16294" s="209" t="s">
        <v>36250</v>
      </c>
      <c r="G16294" s="119" t="s">
        <v>26203</v>
      </c>
      <c r="H16294" s="121" t="s">
        <v>86</v>
      </c>
      <c r="I16294" s="121" t="s">
        <v>30</v>
      </c>
      <c r="J16294" s="121" t="s">
        <v>87</v>
      </c>
      <c r="K16294" s="121" t="s">
        <v>65</v>
      </c>
      <c r="L16294" s="157" t="s">
        <v>32</v>
      </c>
      <c r="M16294" s="120" t="s">
        <v>33</v>
      </c>
      <c r="N16294" s="131">
        <v>44623</v>
      </c>
      <c r="O16294" s="131">
        <v>44655</v>
      </c>
      <c r="S16294" s="120" t="s">
        <v>92</v>
      </c>
    </row>
    <row r="16295" spans="1:19">
      <c r="A16295" s="116">
        <v>16295</v>
      </c>
      <c r="B16295" s="129">
        <v>44622</v>
      </c>
      <c r="D16295" s="120" t="s">
        <v>580</v>
      </c>
      <c r="E16295" s="120" t="s">
        <v>36251</v>
      </c>
      <c r="F16295" s="209" t="s">
        <v>36252</v>
      </c>
      <c r="G16295" s="119" t="s">
        <v>27817</v>
      </c>
      <c r="H16295" s="121" t="s">
        <v>177</v>
      </c>
      <c r="I16295" s="121" t="s">
        <v>30</v>
      </c>
      <c r="J16295" s="121" t="s">
        <v>87</v>
      </c>
      <c r="K16295" s="121" t="s">
        <v>65</v>
      </c>
      <c r="L16295" s="157" t="s">
        <v>32</v>
      </c>
      <c r="M16295" s="120" t="s">
        <v>78</v>
      </c>
    </row>
    <row r="16296" spans="1:19">
      <c r="A16296" s="116">
        <v>16296</v>
      </c>
      <c r="B16296" s="129">
        <v>44622</v>
      </c>
      <c r="D16296" s="120" t="s">
        <v>580</v>
      </c>
      <c r="E16296" s="120" t="s">
        <v>36253</v>
      </c>
      <c r="F16296" s="209" t="s">
        <v>547</v>
      </c>
      <c r="G16296" s="119" t="s">
        <v>12264</v>
      </c>
      <c r="H16296" s="121" t="s">
        <v>41</v>
      </c>
      <c r="I16296" s="121" t="s">
        <v>42</v>
      </c>
      <c r="J16296" s="121" t="s">
        <v>43</v>
      </c>
      <c r="K16296" s="121" t="s">
        <v>65</v>
      </c>
      <c r="L16296" s="157" t="s">
        <v>32</v>
      </c>
      <c r="M16296" s="120" t="s">
        <v>78</v>
      </c>
    </row>
    <row r="16297" spans="1:19">
      <c r="A16297" s="116">
        <v>16297</v>
      </c>
      <c r="B16297" s="129">
        <v>44622</v>
      </c>
      <c r="D16297" s="120" t="s">
        <v>252</v>
      </c>
      <c r="E16297" s="120" t="s">
        <v>36254</v>
      </c>
      <c r="F16297" s="209" t="s">
        <v>7762</v>
      </c>
      <c r="G16297" s="119" t="s">
        <v>3142</v>
      </c>
      <c r="H16297" s="121" t="s">
        <v>86</v>
      </c>
      <c r="I16297" s="121" t="s">
        <v>30</v>
      </c>
      <c r="J16297" s="121" t="s">
        <v>5018</v>
      </c>
      <c r="K16297" s="121" t="s">
        <v>65</v>
      </c>
      <c r="L16297" s="157" t="s">
        <v>32</v>
      </c>
      <c r="M16297" s="120" t="s">
        <v>78</v>
      </c>
    </row>
    <row r="16298" spans="1:19">
      <c r="A16298" s="116">
        <v>16298</v>
      </c>
      <c r="B16298" s="129">
        <v>44622</v>
      </c>
      <c r="D16298" s="120" t="s">
        <v>252</v>
      </c>
      <c r="E16298" s="120" t="s">
        <v>36255</v>
      </c>
      <c r="F16298" s="209" t="s">
        <v>473</v>
      </c>
      <c r="G16298" s="119" t="s">
        <v>35113</v>
      </c>
      <c r="H16298" s="121" t="s">
        <v>1173</v>
      </c>
      <c r="I16298" s="121" t="s">
        <v>30</v>
      </c>
      <c r="J16298" s="121" t="s">
        <v>77</v>
      </c>
      <c r="K16298" s="121" t="s">
        <v>584</v>
      </c>
      <c r="L16298" s="157" t="s">
        <v>32</v>
      </c>
      <c r="M16298" s="120" t="s">
        <v>78</v>
      </c>
    </row>
    <row r="16299" spans="1:19">
      <c r="A16299" s="116">
        <v>16299</v>
      </c>
      <c r="B16299" s="129">
        <v>44622</v>
      </c>
      <c r="D16299" s="120" t="s">
        <v>252</v>
      </c>
      <c r="E16299" s="120" t="s">
        <v>36256</v>
      </c>
      <c r="F16299" s="209" t="s">
        <v>36257</v>
      </c>
      <c r="G16299" s="119" t="s">
        <v>36258</v>
      </c>
      <c r="H16299" s="121" t="s">
        <v>76</v>
      </c>
      <c r="I16299" s="121" t="s">
        <v>42</v>
      </c>
      <c r="J16299" s="121" t="s">
        <v>82</v>
      </c>
      <c r="K16299" s="121" t="s">
        <v>584</v>
      </c>
      <c r="L16299" s="157" t="s">
        <v>32</v>
      </c>
      <c r="M16299" s="120" t="s">
        <v>78</v>
      </c>
    </row>
    <row r="16300" spans="1:19">
      <c r="A16300" s="116">
        <v>16300</v>
      </c>
      <c r="B16300" s="129">
        <v>44622</v>
      </c>
      <c r="D16300" s="120" t="s">
        <v>252</v>
      </c>
      <c r="E16300" s="120" t="s">
        <v>36259</v>
      </c>
      <c r="F16300" s="209" t="s">
        <v>36260</v>
      </c>
      <c r="G16300" s="119" t="s">
        <v>36261</v>
      </c>
      <c r="H16300" s="121" t="s">
        <v>48</v>
      </c>
      <c r="I16300" s="121" t="s">
        <v>30</v>
      </c>
      <c r="J16300" s="121" t="s">
        <v>87</v>
      </c>
      <c r="K16300" s="121" t="s">
        <v>584</v>
      </c>
      <c r="L16300" s="157" t="s">
        <v>32</v>
      </c>
      <c r="M16300" s="120" t="s">
        <v>78</v>
      </c>
    </row>
    <row r="16301" spans="1:19">
      <c r="A16301" s="116">
        <v>16301</v>
      </c>
      <c r="B16301" s="129">
        <v>44623</v>
      </c>
      <c r="D16301" s="120" t="s">
        <v>252</v>
      </c>
      <c r="E16301" s="120" t="s">
        <v>36262</v>
      </c>
      <c r="F16301" s="209" t="s">
        <v>469</v>
      </c>
      <c r="G16301" s="119" t="s">
        <v>610</v>
      </c>
      <c r="H16301" s="121" t="s">
        <v>76</v>
      </c>
      <c r="I16301" s="121" t="s">
        <v>30</v>
      </c>
      <c r="J16301" s="121" t="s">
        <v>87</v>
      </c>
      <c r="K16301" s="121" t="s">
        <v>584</v>
      </c>
      <c r="L16301" s="157" t="s">
        <v>32</v>
      </c>
      <c r="M16301" s="120" t="s">
        <v>78</v>
      </c>
    </row>
    <row r="16302" spans="1:19" ht="14.4">
      <c r="A16302" s="116">
        <v>16302</v>
      </c>
      <c r="B16302" s="129">
        <v>44623</v>
      </c>
      <c r="D16302" s="120" t="s">
        <v>252</v>
      </c>
      <c r="E16302" t="s">
        <v>36263</v>
      </c>
      <c r="F16302" s="209" t="s">
        <v>21086</v>
      </c>
      <c r="G16302" s="119" t="s">
        <v>7942</v>
      </c>
      <c r="H16302" s="121" t="s">
        <v>27385</v>
      </c>
      <c r="I16302" s="121" t="s">
        <v>30</v>
      </c>
      <c r="J16302" s="121" t="s">
        <v>7216</v>
      </c>
      <c r="K16302" s="121" t="s">
        <v>584</v>
      </c>
      <c r="L16302" s="157" t="s">
        <v>32</v>
      </c>
      <c r="M16302" s="120" t="s">
        <v>78</v>
      </c>
    </row>
    <row r="16303" spans="1:19">
      <c r="A16303" s="116">
        <v>16303</v>
      </c>
      <c r="B16303" s="129">
        <v>44623</v>
      </c>
      <c r="D16303" s="120" t="s">
        <v>252</v>
      </c>
      <c r="E16303" s="120" t="s">
        <v>36264</v>
      </c>
      <c r="F16303" s="209" t="s">
        <v>36265</v>
      </c>
      <c r="G16303" s="119" t="s">
        <v>36266</v>
      </c>
      <c r="H16303" s="121" t="s">
        <v>53</v>
      </c>
      <c r="I16303" s="121" t="s">
        <v>30</v>
      </c>
      <c r="J16303" s="121" t="s">
        <v>3749</v>
      </c>
      <c r="K16303" s="121" t="s">
        <v>584</v>
      </c>
      <c r="L16303" s="157" t="s">
        <v>32</v>
      </c>
      <c r="M16303" s="120" t="s">
        <v>78</v>
      </c>
    </row>
    <row r="16304" spans="1:19">
      <c r="A16304" s="116">
        <v>16304</v>
      </c>
      <c r="B16304" s="129">
        <v>44623</v>
      </c>
      <c r="D16304" s="120" t="s">
        <v>252</v>
      </c>
      <c r="E16304" s="120" t="s">
        <v>36267</v>
      </c>
      <c r="F16304" s="209" t="s">
        <v>36268</v>
      </c>
      <c r="G16304" s="119" t="s">
        <v>1089</v>
      </c>
      <c r="H16304" s="121" t="s">
        <v>140</v>
      </c>
      <c r="I16304" s="121" t="s">
        <v>30</v>
      </c>
      <c r="J16304" s="121" t="s">
        <v>1544</v>
      </c>
      <c r="K16304" s="121" t="s">
        <v>584</v>
      </c>
      <c r="L16304" s="157" t="s">
        <v>32</v>
      </c>
      <c r="M16304" s="120" t="s">
        <v>78</v>
      </c>
    </row>
    <row r="16305" spans="1:13">
      <c r="A16305" s="116">
        <v>16305</v>
      </c>
      <c r="B16305" s="129">
        <v>44623</v>
      </c>
      <c r="D16305" s="120" t="s">
        <v>252</v>
      </c>
      <c r="E16305" s="120" t="s">
        <v>36269</v>
      </c>
      <c r="F16305" s="209" t="s">
        <v>36270</v>
      </c>
      <c r="G16305" s="119" t="s">
        <v>25421</v>
      </c>
      <c r="H16305" s="121" t="s">
        <v>48</v>
      </c>
      <c r="I16305" s="121" t="s">
        <v>30</v>
      </c>
      <c r="J16305" s="121" t="s">
        <v>77</v>
      </c>
      <c r="K16305" s="121" t="s">
        <v>584</v>
      </c>
      <c r="L16305" s="157" t="s">
        <v>32</v>
      </c>
      <c r="M16305" s="120" t="s">
        <v>78</v>
      </c>
    </row>
    <row r="16306" spans="1:13" ht="27.6">
      <c r="A16306" s="116">
        <v>16306</v>
      </c>
      <c r="B16306" s="129">
        <v>44623</v>
      </c>
      <c r="D16306" s="120" t="s">
        <v>252</v>
      </c>
      <c r="E16306" t="s">
        <v>36271</v>
      </c>
      <c r="F16306" s="209" t="s">
        <v>36272</v>
      </c>
      <c r="G16306" s="119" t="s">
        <v>10578</v>
      </c>
      <c r="H16306" s="121" t="s">
        <v>76</v>
      </c>
      <c r="I16306" s="121" t="s">
        <v>30</v>
      </c>
      <c r="J16306" s="121" t="s">
        <v>77</v>
      </c>
      <c r="K16306" s="121" t="s">
        <v>584</v>
      </c>
      <c r="L16306" s="157" t="s">
        <v>32</v>
      </c>
      <c r="M16306" s="120" t="s">
        <v>78</v>
      </c>
    </row>
    <row r="16307" spans="1:13">
      <c r="A16307" s="116">
        <v>16307</v>
      </c>
      <c r="B16307" s="129">
        <v>44623</v>
      </c>
      <c r="D16307" s="120" t="s">
        <v>252</v>
      </c>
      <c r="E16307" s="120" t="s">
        <v>36273</v>
      </c>
      <c r="F16307" s="209" t="s">
        <v>36274</v>
      </c>
      <c r="G16307" s="119" t="s">
        <v>36275</v>
      </c>
      <c r="H16307" s="121" t="s">
        <v>41</v>
      </c>
      <c r="I16307" s="121" t="s">
        <v>30</v>
      </c>
      <c r="J16307" s="121" t="s">
        <v>77</v>
      </c>
      <c r="K16307" s="121" t="s">
        <v>584</v>
      </c>
      <c r="L16307" s="157" t="s">
        <v>32</v>
      </c>
      <c r="M16307" s="120" t="s">
        <v>78</v>
      </c>
    </row>
    <row r="16308" spans="1:13" ht="27.6">
      <c r="A16308" s="116">
        <v>16308</v>
      </c>
      <c r="B16308" s="129">
        <v>44622</v>
      </c>
      <c r="D16308" s="120" t="s">
        <v>34132</v>
      </c>
      <c r="E16308" s="120" t="s">
        <v>36276</v>
      </c>
      <c r="F16308" s="209" t="s">
        <v>36277</v>
      </c>
      <c r="G16308" s="119" t="s">
        <v>2843</v>
      </c>
      <c r="H16308" s="121" t="s">
        <v>76</v>
      </c>
      <c r="I16308" s="121" t="s">
        <v>30</v>
      </c>
      <c r="J16308" s="121" t="s">
        <v>31</v>
      </c>
      <c r="K16308" s="121" t="s">
        <v>65</v>
      </c>
      <c r="L16308" s="157" t="s">
        <v>32</v>
      </c>
      <c r="M16308" s="120" t="s">
        <v>78</v>
      </c>
    </row>
    <row r="16309" spans="1:13" ht="27.6">
      <c r="A16309" s="116">
        <v>16309</v>
      </c>
      <c r="B16309" s="129">
        <v>44622</v>
      </c>
      <c r="D16309" s="120" t="s">
        <v>34132</v>
      </c>
      <c r="E16309" s="120" t="s">
        <v>36278</v>
      </c>
      <c r="F16309" s="209" t="s">
        <v>36279</v>
      </c>
      <c r="G16309" s="119" t="s">
        <v>23512</v>
      </c>
      <c r="H16309" s="121" t="s">
        <v>41</v>
      </c>
      <c r="I16309" s="121" t="s">
        <v>30</v>
      </c>
      <c r="J16309" s="121" t="s">
        <v>529</v>
      </c>
      <c r="K16309" s="121" t="s">
        <v>65</v>
      </c>
      <c r="L16309" s="157" t="s">
        <v>32</v>
      </c>
      <c r="M16309" s="120" t="s">
        <v>33</v>
      </c>
    </row>
    <row r="16310" spans="1:13">
      <c r="A16310" s="116">
        <v>16310</v>
      </c>
      <c r="B16310" s="129">
        <v>44622</v>
      </c>
      <c r="D16310" s="120" t="s">
        <v>34132</v>
      </c>
      <c r="E16310" s="120" t="s">
        <v>36280</v>
      </c>
      <c r="F16310" s="209" t="s">
        <v>1403</v>
      </c>
      <c r="G16310" s="119" t="s">
        <v>36281</v>
      </c>
      <c r="I16310" s="121" t="s">
        <v>30</v>
      </c>
      <c r="J16310" s="121" t="s">
        <v>7216</v>
      </c>
      <c r="K16310" s="121" t="s">
        <v>65</v>
      </c>
      <c r="L16310" s="157" t="s">
        <v>32</v>
      </c>
      <c r="M16310" s="120" t="s">
        <v>78</v>
      </c>
    </row>
    <row r="16311" spans="1:13" ht="27.6">
      <c r="A16311" s="116">
        <v>16311</v>
      </c>
      <c r="B16311" s="129">
        <v>44622</v>
      </c>
      <c r="D16311" s="120" t="s">
        <v>34132</v>
      </c>
      <c r="E16311" s="120" t="s">
        <v>36282</v>
      </c>
      <c r="F16311" s="209" t="s">
        <v>36283</v>
      </c>
      <c r="G16311" s="119" t="s">
        <v>6643</v>
      </c>
      <c r="H16311" s="121" t="s">
        <v>53</v>
      </c>
      <c r="I16311" s="121" t="s">
        <v>63</v>
      </c>
      <c r="J16311" s="121" t="s">
        <v>323</v>
      </c>
      <c r="K16311" s="121" t="s">
        <v>65</v>
      </c>
      <c r="L16311" s="157" t="s">
        <v>32</v>
      </c>
      <c r="M16311" s="120" t="s">
        <v>78</v>
      </c>
    </row>
    <row r="16312" spans="1:13">
      <c r="A16312" s="116">
        <v>16312</v>
      </c>
      <c r="B16312" s="129">
        <v>44622</v>
      </c>
      <c r="D16312" s="120" t="s">
        <v>34132</v>
      </c>
      <c r="E16312" s="120" t="s">
        <v>36284</v>
      </c>
      <c r="F16312" s="209" t="s">
        <v>5271</v>
      </c>
      <c r="G16312" s="119" t="s">
        <v>36285</v>
      </c>
      <c r="H16312" s="121" t="s">
        <v>53</v>
      </c>
      <c r="I16312" s="121" t="s">
        <v>42</v>
      </c>
      <c r="J16312" s="121" t="s">
        <v>43</v>
      </c>
      <c r="K16312" s="121" t="s">
        <v>65</v>
      </c>
      <c r="L16312" s="157" t="s">
        <v>32</v>
      </c>
      <c r="M16312" s="120" t="s">
        <v>78</v>
      </c>
    </row>
    <row r="16313" spans="1:13">
      <c r="A16313" s="116">
        <v>16313</v>
      </c>
      <c r="B16313" s="129">
        <v>44622</v>
      </c>
      <c r="D16313" s="120" t="s">
        <v>34132</v>
      </c>
      <c r="E16313" s="120" t="s">
        <v>36286</v>
      </c>
      <c r="F16313" s="209" t="s">
        <v>2896</v>
      </c>
      <c r="G16313" s="119" t="s">
        <v>34572</v>
      </c>
      <c r="H16313" s="121" t="s">
        <v>1173</v>
      </c>
      <c r="I16313" s="121" t="s">
        <v>30</v>
      </c>
      <c r="J16313" s="121" t="s">
        <v>77</v>
      </c>
      <c r="K16313" s="121" t="s">
        <v>65</v>
      </c>
      <c r="L16313" s="157" t="s">
        <v>32</v>
      </c>
      <c r="M16313" s="120" t="s">
        <v>78</v>
      </c>
    </row>
    <row r="16314" spans="1:13">
      <c r="A16314" s="116">
        <v>16314</v>
      </c>
      <c r="B16314" s="129">
        <v>44622</v>
      </c>
      <c r="D16314" s="120" t="s">
        <v>34132</v>
      </c>
      <c r="E16314" s="120" t="s">
        <v>36287</v>
      </c>
      <c r="F16314" s="209" t="s">
        <v>36288</v>
      </c>
      <c r="G16314" s="119" t="s">
        <v>16943</v>
      </c>
      <c r="H16314" s="121" t="s">
        <v>53</v>
      </c>
      <c r="I16314" s="121" t="s">
        <v>30</v>
      </c>
      <c r="J16314" s="121" t="s">
        <v>77</v>
      </c>
      <c r="K16314" s="121" t="s">
        <v>65</v>
      </c>
      <c r="L16314" s="157" t="s">
        <v>32</v>
      </c>
      <c r="M16314" s="120" t="s">
        <v>78</v>
      </c>
    </row>
    <row r="16315" spans="1:13" ht="27.6">
      <c r="A16315" s="116">
        <v>16315</v>
      </c>
      <c r="B16315" s="129">
        <v>44622</v>
      </c>
      <c r="D16315" s="120" t="s">
        <v>34132</v>
      </c>
      <c r="E16315" s="120" t="s">
        <v>36289</v>
      </c>
      <c r="F16315" s="209" t="s">
        <v>36290</v>
      </c>
      <c r="G16315" s="119" t="s">
        <v>593</v>
      </c>
      <c r="H16315" s="121" t="s">
        <v>344</v>
      </c>
      <c r="I16315" s="121" t="s">
        <v>42</v>
      </c>
      <c r="J16315" s="121" t="s">
        <v>199</v>
      </c>
      <c r="K16315" s="121" t="s">
        <v>65</v>
      </c>
      <c r="L16315" s="157" t="s">
        <v>32</v>
      </c>
      <c r="M16315" s="120" t="s">
        <v>78</v>
      </c>
    </row>
    <row r="16316" spans="1:13" ht="27.6">
      <c r="A16316" s="116">
        <v>16316</v>
      </c>
      <c r="B16316" s="129">
        <v>44622</v>
      </c>
      <c r="D16316" s="120" t="s">
        <v>34132</v>
      </c>
      <c r="E16316" s="120" t="s">
        <v>36291</v>
      </c>
      <c r="F16316" s="209" t="s">
        <v>36292</v>
      </c>
      <c r="G16316" s="119" t="s">
        <v>36293</v>
      </c>
      <c r="H16316" s="121" t="s">
        <v>140</v>
      </c>
      <c r="I16316" s="121" t="s">
        <v>63</v>
      </c>
      <c r="J16316" s="121" t="s">
        <v>328</v>
      </c>
      <c r="K16316" s="121" t="s">
        <v>65</v>
      </c>
      <c r="L16316" s="157" t="s">
        <v>32</v>
      </c>
      <c r="M16316" s="120" t="s">
        <v>33</v>
      </c>
    </row>
    <row r="16317" spans="1:13" ht="27.6">
      <c r="A16317" s="116">
        <v>16317</v>
      </c>
      <c r="B16317" s="129">
        <v>44622</v>
      </c>
      <c r="D16317" s="120" t="s">
        <v>34132</v>
      </c>
      <c r="E16317" s="120" t="s">
        <v>36294</v>
      </c>
      <c r="F16317" s="209" t="s">
        <v>36295</v>
      </c>
      <c r="G16317" s="119" t="s">
        <v>36296</v>
      </c>
      <c r="H16317" s="121" t="s">
        <v>140</v>
      </c>
      <c r="I16317" s="121" t="s">
        <v>42</v>
      </c>
      <c r="J16317" s="121" t="s">
        <v>549</v>
      </c>
      <c r="K16317" s="121" t="s">
        <v>65</v>
      </c>
      <c r="L16317" s="157" t="s">
        <v>32</v>
      </c>
      <c r="M16317" s="120" t="s">
        <v>33</v>
      </c>
    </row>
    <row r="16318" spans="1:13" ht="27.6">
      <c r="A16318" s="116">
        <v>16318</v>
      </c>
      <c r="B16318" s="129">
        <v>44622</v>
      </c>
      <c r="D16318" s="120" t="s">
        <v>34132</v>
      </c>
      <c r="E16318" s="120" t="s">
        <v>36297</v>
      </c>
      <c r="F16318" s="209" t="s">
        <v>36298</v>
      </c>
      <c r="G16318" s="119" t="s">
        <v>36299</v>
      </c>
      <c r="H16318" s="121" t="s">
        <v>1173</v>
      </c>
      <c r="I16318" s="121" t="s">
        <v>30</v>
      </c>
      <c r="J16318" s="121" t="s">
        <v>34147</v>
      </c>
      <c r="K16318" s="121" t="s">
        <v>65</v>
      </c>
      <c r="L16318" s="157" t="s">
        <v>32</v>
      </c>
      <c r="M16318" s="120" t="s">
        <v>33</v>
      </c>
    </row>
    <row r="16319" spans="1:13" ht="27.6">
      <c r="A16319" s="116">
        <v>16319</v>
      </c>
      <c r="B16319" s="129">
        <v>44622</v>
      </c>
      <c r="D16319" s="120" t="s">
        <v>34132</v>
      </c>
      <c r="E16319" s="120" t="s">
        <v>36300</v>
      </c>
      <c r="F16319" s="209" t="s">
        <v>36301</v>
      </c>
      <c r="G16319" s="119" t="s">
        <v>34298</v>
      </c>
      <c r="H16319" s="121" t="s">
        <v>76</v>
      </c>
      <c r="I16319" s="121" t="s">
        <v>30</v>
      </c>
      <c r="J16319" s="121" t="s">
        <v>3886</v>
      </c>
      <c r="K16319" s="121" t="s">
        <v>65</v>
      </c>
      <c r="L16319" s="157" t="s">
        <v>32</v>
      </c>
      <c r="M16319" s="120" t="s">
        <v>78</v>
      </c>
    </row>
    <row r="16320" spans="1:13" ht="27.6">
      <c r="A16320" s="116">
        <v>16320</v>
      </c>
      <c r="B16320" s="129">
        <v>44622</v>
      </c>
      <c r="D16320" s="120" t="s">
        <v>34132</v>
      </c>
      <c r="E16320" s="120" t="s">
        <v>36302</v>
      </c>
      <c r="F16320" s="209" t="s">
        <v>36303</v>
      </c>
      <c r="G16320" s="119" t="s">
        <v>4789</v>
      </c>
      <c r="H16320" s="121" t="s">
        <v>86</v>
      </c>
      <c r="I16320" s="121" t="s">
        <v>30</v>
      </c>
      <c r="J16320" s="121" t="s">
        <v>77</v>
      </c>
      <c r="K16320" s="121" t="s">
        <v>65</v>
      </c>
      <c r="L16320" s="157" t="s">
        <v>32</v>
      </c>
      <c r="M16320" s="120" t="s">
        <v>78</v>
      </c>
    </row>
    <row r="16321" spans="1:15" ht="27.6">
      <c r="A16321" s="116">
        <v>16321</v>
      </c>
      <c r="B16321" s="129">
        <v>44622</v>
      </c>
      <c r="D16321" s="120" t="s">
        <v>34132</v>
      </c>
      <c r="E16321" s="120" t="s">
        <v>36304</v>
      </c>
      <c r="F16321" s="209" t="s">
        <v>36305</v>
      </c>
      <c r="G16321" s="119" t="s">
        <v>36306</v>
      </c>
      <c r="H16321" s="121" t="s">
        <v>41</v>
      </c>
      <c r="I16321" s="121" t="s">
        <v>30</v>
      </c>
      <c r="J16321" s="121" t="s">
        <v>36307</v>
      </c>
      <c r="K16321" s="121" t="s">
        <v>65</v>
      </c>
      <c r="L16321" s="157" t="s">
        <v>32</v>
      </c>
      <c r="M16321" s="120" t="s">
        <v>33</v>
      </c>
    </row>
    <row r="16322" spans="1:15">
      <c r="A16322" s="116">
        <v>16322</v>
      </c>
      <c r="B16322" s="129">
        <v>44622</v>
      </c>
      <c r="D16322" s="120" t="s">
        <v>580</v>
      </c>
      <c r="E16322" s="120" t="s">
        <v>36308</v>
      </c>
      <c r="F16322" s="209" t="s">
        <v>36309</v>
      </c>
      <c r="G16322" s="119" t="s">
        <v>36310</v>
      </c>
      <c r="H16322" s="121" t="s">
        <v>53</v>
      </c>
      <c r="I16322" s="121" t="s">
        <v>42</v>
      </c>
      <c r="J16322" s="121" t="s">
        <v>72</v>
      </c>
      <c r="K16322" s="121" t="s">
        <v>584</v>
      </c>
      <c r="L16322" s="157" t="s">
        <v>32</v>
      </c>
      <c r="M16322" s="120" t="s">
        <v>33</v>
      </c>
      <c r="N16322" s="131">
        <v>44623</v>
      </c>
      <c r="O16322" s="131">
        <v>44655</v>
      </c>
    </row>
    <row r="16323" spans="1:15">
      <c r="A16323" s="116">
        <v>16323</v>
      </c>
      <c r="B16323" s="129">
        <v>44622</v>
      </c>
      <c r="D16323" s="120" t="s">
        <v>580</v>
      </c>
      <c r="E16323" s="120" t="s">
        <v>36311</v>
      </c>
      <c r="F16323" s="209" t="s">
        <v>547</v>
      </c>
      <c r="G16323" s="119" t="s">
        <v>33137</v>
      </c>
      <c r="H16323" s="121" t="s">
        <v>140</v>
      </c>
      <c r="I16323" s="121" t="s">
        <v>30</v>
      </c>
      <c r="J16323" s="121" t="s">
        <v>485</v>
      </c>
      <c r="K16323" s="121" t="s">
        <v>584</v>
      </c>
      <c r="L16323" s="157" t="s">
        <v>32</v>
      </c>
      <c r="M16323" s="120" t="s">
        <v>78</v>
      </c>
    </row>
    <row r="16324" spans="1:15">
      <c r="A16324" s="116">
        <v>16324</v>
      </c>
      <c r="B16324" s="129">
        <v>44622</v>
      </c>
      <c r="D16324" s="120" t="s">
        <v>580</v>
      </c>
      <c r="E16324" s="120" t="s">
        <v>36312</v>
      </c>
      <c r="F16324" s="209" t="s">
        <v>579</v>
      </c>
      <c r="G16324" s="119" t="s">
        <v>36313</v>
      </c>
      <c r="H16324" s="121" t="s">
        <v>177</v>
      </c>
      <c r="I16324" s="121" t="s">
        <v>42</v>
      </c>
      <c r="J16324" s="121" t="s">
        <v>72</v>
      </c>
      <c r="K16324" s="121" t="s">
        <v>584</v>
      </c>
      <c r="L16324" s="157" t="s">
        <v>32</v>
      </c>
      <c r="M16324" s="120" t="s">
        <v>78</v>
      </c>
    </row>
    <row r="16325" spans="1:15" ht="27.6">
      <c r="A16325" s="116">
        <v>16325</v>
      </c>
      <c r="B16325" s="129">
        <v>44622</v>
      </c>
      <c r="D16325" s="120" t="s">
        <v>580</v>
      </c>
      <c r="E16325" s="120" t="s">
        <v>36314</v>
      </c>
      <c r="F16325" s="209" t="s">
        <v>36315</v>
      </c>
      <c r="G16325" s="119" t="s">
        <v>36316</v>
      </c>
      <c r="H16325" s="121" t="s">
        <v>41</v>
      </c>
      <c r="I16325" s="121" t="s">
        <v>30</v>
      </c>
      <c r="J16325" s="121" t="s">
        <v>87</v>
      </c>
      <c r="K16325" s="121" t="s">
        <v>65</v>
      </c>
      <c r="L16325" s="157" t="s">
        <v>32</v>
      </c>
      <c r="M16325" s="120" t="s">
        <v>78</v>
      </c>
    </row>
    <row r="16326" spans="1:15">
      <c r="A16326" s="116">
        <v>16326</v>
      </c>
      <c r="B16326" s="129">
        <v>44622</v>
      </c>
      <c r="D16326" s="120" t="s">
        <v>580</v>
      </c>
      <c r="E16326" s="120" t="s">
        <v>36317</v>
      </c>
      <c r="F16326" s="209" t="s">
        <v>7547</v>
      </c>
      <c r="G16326" s="119" t="s">
        <v>30571</v>
      </c>
      <c r="H16326" s="121" t="s">
        <v>41</v>
      </c>
      <c r="I16326" s="121" t="s">
        <v>30</v>
      </c>
      <c r="J16326" s="121" t="s">
        <v>87</v>
      </c>
      <c r="K16326" s="121" t="s">
        <v>65</v>
      </c>
      <c r="L16326" s="157" t="s">
        <v>32</v>
      </c>
      <c r="M16326" s="120" t="s">
        <v>78</v>
      </c>
    </row>
    <row r="16327" spans="1:15">
      <c r="A16327" s="116">
        <v>16327</v>
      </c>
      <c r="B16327" s="129">
        <v>44622</v>
      </c>
      <c r="D16327" s="120" t="s">
        <v>580</v>
      </c>
      <c r="E16327" s="120" t="s">
        <v>36318</v>
      </c>
      <c r="F16327" s="209" t="s">
        <v>579</v>
      </c>
      <c r="G16327" s="119" t="s">
        <v>36319</v>
      </c>
      <c r="H16327" s="121" t="s">
        <v>41</v>
      </c>
      <c r="I16327" s="121" t="s">
        <v>30</v>
      </c>
      <c r="J16327" s="121" t="s">
        <v>77</v>
      </c>
      <c r="K16327" s="121" t="s">
        <v>584</v>
      </c>
      <c r="L16327" s="157" t="s">
        <v>32</v>
      </c>
      <c r="M16327" s="120" t="s">
        <v>78</v>
      </c>
    </row>
    <row r="16328" spans="1:15">
      <c r="A16328" s="116">
        <v>16328</v>
      </c>
      <c r="B16328" s="129">
        <v>44622</v>
      </c>
      <c r="D16328" s="120" t="s">
        <v>580</v>
      </c>
      <c r="E16328" s="120" t="s">
        <v>36320</v>
      </c>
      <c r="F16328" s="209" t="s">
        <v>36321</v>
      </c>
      <c r="G16328" s="119" t="s">
        <v>3240</v>
      </c>
      <c r="H16328" s="121" t="s">
        <v>29</v>
      </c>
      <c r="I16328" s="121" t="s">
        <v>30</v>
      </c>
      <c r="J16328" s="121" t="s">
        <v>7280</v>
      </c>
      <c r="K16328" s="121" t="s">
        <v>65</v>
      </c>
      <c r="L16328" s="157" t="s">
        <v>32</v>
      </c>
      <c r="M16328" s="120" t="s">
        <v>78</v>
      </c>
    </row>
    <row r="16329" spans="1:15">
      <c r="A16329" s="116">
        <v>16329</v>
      </c>
      <c r="B16329" s="129">
        <v>44622</v>
      </c>
      <c r="D16329" s="120" t="s">
        <v>580</v>
      </c>
      <c r="E16329" s="120" t="s">
        <v>36322</v>
      </c>
      <c r="F16329" s="209" t="s">
        <v>1259</v>
      </c>
      <c r="G16329" s="119" t="s">
        <v>31068</v>
      </c>
      <c r="H16329" s="121" t="s">
        <v>29</v>
      </c>
      <c r="I16329" s="121" t="s">
        <v>30</v>
      </c>
      <c r="J16329" s="121" t="s">
        <v>7087</v>
      </c>
      <c r="K16329" s="121" t="s">
        <v>65</v>
      </c>
      <c r="L16329" s="157" t="s">
        <v>32</v>
      </c>
      <c r="M16329" s="120" t="s">
        <v>33</v>
      </c>
      <c r="N16329" s="131">
        <v>44622</v>
      </c>
      <c r="O16329" s="131">
        <v>44655</v>
      </c>
    </row>
    <row r="16330" spans="1:15" ht="27.6">
      <c r="A16330" s="116">
        <v>16330</v>
      </c>
      <c r="B16330" s="129">
        <v>44622</v>
      </c>
      <c r="D16330" s="120" t="s">
        <v>580</v>
      </c>
      <c r="E16330" s="120" t="s">
        <v>36323</v>
      </c>
      <c r="F16330" s="209" t="s">
        <v>36324</v>
      </c>
      <c r="G16330" s="119" t="s">
        <v>32159</v>
      </c>
      <c r="H16330" s="121" t="s">
        <v>29</v>
      </c>
      <c r="I16330" s="121" t="s">
        <v>30</v>
      </c>
      <c r="J16330" s="121" t="s">
        <v>31</v>
      </c>
      <c r="K16330" s="121" t="s">
        <v>65</v>
      </c>
      <c r="L16330" s="157" t="s">
        <v>32</v>
      </c>
      <c r="M16330" s="120" t="s">
        <v>78</v>
      </c>
    </row>
    <row r="16331" spans="1:15">
      <c r="A16331" s="116">
        <v>16331</v>
      </c>
      <c r="B16331" s="129">
        <v>44622</v>
      </c>
      <c r="D16331" s="120" t="s">
        <v>580</v>
      </c>
      <c r="E16331" s="120" t="s">
        <v>36325</v>
      </c>
      <c r="F16331" s="209" t="s">
        <v>1259</v>
      </c>
      <c r="G16331" s="119" t="s">
        <v>31068</v>
      </c>
      <c r="H16331" s="121" t="s">
        <v>29</v>
      </c>
      <c r="I16331" s="121" t="s">
        <v>30</v>
      </c>
      <c r="J16331" s="121" t="s">
        <v>8338</v>
      </c>
      <c r="K16331" s="121" t="s">
        <v>584</v>
      </c>
      <c r="L16331" s="157" t="s">
        <v>32</v>
      </c>
      <c r="M16331" s="120" t="s">
        <v>33</v>
      </c>
      <c r="N16331" s="131">
        <v>44627</v>
      </c>
      <c r="O16331" s="131">
        <v>44655</v>
      </c>
    </row>
    <row r="16332" spans="1:15">
      <c r="A16332" s="116">
        <v>16332</v>
      </c>
      <c r="B16332" s="129">
        <v>44623</v>
      </c>
      <c r="D16332" s="120" t="s">
        <v>580</v>
      </c>
      <c r="E16332" s="120" t="s">
        <v>36326</v>
      </c>
      <c r="F16332" s="209" t="s">
        <v>15081</v>
      </c>
      <c r="G16332" s="119" t="s">
        <v>35937</v>
      </c>
      <c r="H16332" s="121" t="s">
        <v>29</v>
      </c>
      <c r="I16332" s="121" t="s">
        <v>30</v>
      </c>
      <c r="J16332" s="121" t="s">
        <v>7216</v>
      </c>
      <c r="K16332" s="121" t="s">
        <v>584</v>
      </c>
      <c r="L16332" s="157" t="s">
        <v>32</v>
      </c>
      <c r="M16332" s="120" t="s">
        <v>78</v>
      </c>
    </row>
    <row r="16333" spans="1:15" ht="27.6">
      <c r="A16333" s="116">
        <v>16333</v>
      </c>
      <c r="B16333" s="129">
        <v>44623</v>
      </c>
      <c r="D16333" s="120" t="s">
        <v>580</v>
      </c>
      <c r="E16333" s="120" t="s">
        <v>36327</v>
      </c>
      <c r="F16333" s="209" t="s">
        <v>36328</v>
      </c>
      <c r="G16333" s="119" t="s">
        <v>36329</v>
      </c>
      <c r="H16333" s="121" t="s">
        <v>140</v>
      </c>
      <c r="I16333" s="121" t="s">
        <v>30</v>
      </c>
      <c r="J16333" s="121" t="s">
        <v>1540</v>
      </c>
      <c r="K16333" s="121" t="s">
        <v>584</v>
      </c>
      <c r="L16333" s="157" t="s">
        <v>32</v>
      </c>
      <c r="M16333" s="120" t="s">
        <v>78</v>
      </c>
    </row>
    <row r="16334" spans="1:15" ht="41.4">
      <c r="A16334" s="116">
        <v>16334</v>
      </c>
      <c r="B16334" s="129">
        <v>44623</v>
      </c>
      <c r="D16334" s="120" t="s">
        <v>580</v>
      </c>
      <c r="E16334" s="120" t="s">
        <v>36330</v>
      </c>
      <c r="F16334" s="209" t="s">
        <v>36331</v>
      </c>
      <c r="G16334" s="119" t="s">
        <v>34086</v>
      </c>
      <c r="H16334" s="121" t="s">
        <v>86</v>
      </c>
      <c r="I16334" s="121" t="s">
        <v>42</v>
      </c>
      <c r="J16334" s="121" t="s">
        <v>72</v>
      </c>
      <c r="K16334" s="121" t="s">
        <v>584</v>
      </c>
      <c r="L16334" s="157" t="s">
        <v>32</v>
      </c>
      <c r="M16334" s="120" t="s">
        <v>78</v>
      </c>
    </row>
    <row r="16335" spans="1:15">
      <c r="A16335" s="116">
        <v>16335</v>
      </c>
      <c r="B16335" s="129">
        <v>44623</v>
      </c>
      <c r="D16335" s="120" t="s">
        <v>580</v>
      </c>
      <c r="E16335" s="120" t="s">
        <v>36332</v>
      </c>
      <c r="F16335" s="209" t="s">
        <v>547</v>
      </c>
      <c r="G16335" s="119" t="s">
        <v>31068</v>
      </c>
      <c r="H16335" s="121" t="s">
        <v>29</v>
      </c>
      <c r="I16335" s="121" t="s">
        <v>30</v>
      </c>
      <c r="J16335" s="121" t="s">
        <v>7087</v>
      </c>
      <c r="K16335" s="121" t="s">
        <v>584</v>
      </c>
      <c r="L16335" s="157" t="s">
        <v>32</v>
      </c>
      <c r="M16335" s="120" t="s">
        <v>33</v>
      </c>
      <c r="N16335" s="131">
        <v>44627</v>
      </c>
      <c r="O16335" s="131">
        <v>44655</v>
      </c>
    </row>
    <row r="16336" spans="1:15">
      <c r="A16336" s="116">
        <v>16336</v>
      </c>
      <c r="B16336" s="129">
        <v>44623</v>
      </c>
      <c r="D16336" s="120" t="s">
        <v>580</v>
      </c>
      <c r="E16336" s="120" t="s">
        <v>36333</v>
      </c>
      <c r="F16336" s="209" t="s">
        <v>36334</v>
      </c>
      <c r="G16336" s="119" t="s">
        <v>857</v>
      </c>
      <c r="H16336" s="121" t="s">
        <v>29</v>
      </c>
      <c r="I16336" s="121" t="s">
        <v>196</v>
      </c>
      <c r="J16336" s="121" t="s">
        <v>14490</v>
      </c>
      <c r="K16336" s="121" t="s">
        <v>584</v>
      </c>
      <c r="L16336" s="157" t="s">
        <v>32</v>
      </c>
      <c r="M16336" s="120" t="s">
        <v>33</v>
      </c>
      <c r="N16336" s="131">
        <v>44624</v>
      </c>
      <c r="O16336" s="131">
        <v>44655</v>
      </c>
    </row>
    <row r="16337" spans="1:19">
      <c r="A16337" s="116">
        <v>16337</v>
      </c>
      <c r="B16337" s="129">
        <v>44623</v>
      </c>
      <c r="D16337" s="120" t="s">
        <v>580</v>
      </c>
      <c r="E16337" s="120" t="s">
        <v>36335</v>
      </c>
      <c r="F16337" s="209" t="s">
        <v>579</v>
      </c>
      <c r="G16337" s="119" t="s">
        <v>34634</v>
      </c>
      <c r="H16337" s="121" t="s">
        <v>53</v>
      </c>
      <c r="I16337" s="121" t="s">
        <v>63</v>
      </c>
      <c r="J16337" s="121" t="s">
        <v>328</v>
      </c>
      <c r="K16337" s="121" t="s">
        <v>584</v>
      </c>
      <c r="L16337" s="157" t="s">
        <v>32</v>
      </c>
      <c r="M16337" s="120" t="s">
        <v>78</v>
      </c>
    </row>
    <row r="16338" spans="1:19">
      <c r="A16338" s="116">
        <v>16338</v>
      </c>
      <c r="B16338" s="129">
        <v>44623</v>
      </c>
      <c r="D16338" s="120" t="s">
        <v>580</v>
      </c>
      <c r="E16338" s="120" t="s">
        <v>36336</v>
      </c>
      <c r="F16338" s="209" t="s">
        <v>8265</v>
      </c>
      <c r="G16338" s="119" t="s">
        <v>32326</v>
      </c>
      <c r="H16338" s="121" t="s">
        <v>41</v>
      </c>
      <c r="I16338" s="121" t="s">
        <v>30</v>
      </c>
      <c r="J16338" s="121" t="s">
        <v>838</v>
      </c>
      <c r="K16338" s="121" t="s">
        <v>584</v>
      </c>
      <c r="L16338" s="157" t="s">
        <v>32</v>
      </c>
      <c r="M16338" s="120" t="s">
        <v>78</v>
      </c>
    </row>
    <row r="16339" spans="1:19">
      <c r="A16339" s="116">
        <v>16339</v>
      </c>
      <c r="B16339" s="129">
        <v>44623</v>
      </c>
      <c r="D16339" s="120" t="s">
        <v>580</v>
      </c>
      <c r="E16339" s="120" t="s">
        <v>36337</v>
      </c>
      <c r="F16339" s="209" t="s">
        <v>579</v>
      </c>
      <c r="G16339" s="119" t="s">
        <v>34634</v>
      </c>
      <c r="H16339" s="121" t="s">
        <v>53</v>
      </c>
      <c r="I16339" s="121" t="s">
        <v>63</v>
      </c>
      <c r="J16339" s="121" t="s">
        <v>328</v>
      </c>
      <c r="K16339" s="121" t="s">
        <v>584</v>
      </c>
      <c r="L16339" s="157" t="s">
        <v>32</v>
      </c>
      <c r="M16339" s="120" t="s">
        <v>78</v>
      </c>
    </row>
    <row r="16340" spans="1:19" ht="27.6">
      <c r="A16340" s="116">
        <v>16340</v>
      </c>
      <c r="B16340" s="129">
        <v>44623</v>
      </c>
      <c r="D16340" s="120" t="s">
        <v>580</v>
      </c>
      <c r="E16340" s="120" t="s">
        <v>36338</v>
      </c>
      <c r="F16340" s="209" t="s">
        <v>36339</v>
      </c>
      <c r="G16340" s="119" t="s">
        <v>18065</v>
      </c>
      <c r="H16340" s="121" t="s">
        <v>140</v>
      </c>
      <c r="I16340" s="121" t="s">
        <v>30</v>
      </c>
      <c r="J16340" s="121" t="s">
        <v>87</v>
      </c>
      <c r="K16340" s="121" t="s">
        <v>584</v>
      </c>
      <c r="L16340" s="157" t="s">
        <v>32</v>
      </c>
      <c r="M16340" s="120" t="s">
        <v>78</v>
      </c>
    </row>
    <row r="16341" spans="1:19">
      <c r="A16341" s="116">
        <v>16341</v>
      </c>
      <c r="B16341" s="129">
        <v>44623</v>
      </c>
      <c r="D16341" s="120" t="s">
        <v>580</v>
      </c>
      <c r="E16341" s="120" t="s">
        <v>36340</v>
      </c>
      <c r="F16341" s="209" t="s">
        <v>15281</v>
      </c>
      <c r="G16341" s="119" t="s">
        <v>7181</v>
      </c>
      <c r="H16341" s="121" t="s">
        <v>41</v>
      </c>
      <c r="I16341" s="121" t="s">
        <v>63</v>
      </c>
      <c r="J16341" s="121" t="s">
        <v>328</v>
      </c>
      <c r="K16341" s="121" t="s">
        <v>584</v>
      </c>
      <c r="L16341" s="157" t="s">
        <v>32</v>
      </c>
      <c r="M16341" s="120" t="s">
        <v>33</v>
      </c>
      <c r="N16341" s="131">
        <v>44624</v>
      </c>
      <c r="O16341" s="131">
        <v>44648</v>
      </c>
      <c r="S16341" s="120" t="s">
        <v>92</v>
      </c>
    </row>
    <row r="16342" spans="1:19">
      <c r="A16342" s="116">
        <v>16342</v>
      </c>
      <c r="B16342" s="129">
        <v>44624</v>
      </c>
      <c r="D16342" s="120" t="s">
        <v>580</v>
      </c>
      <c r="E16342" s="120" t="s">
        <v>36341</v>
      </c>
      <c r="F16342" s="209" t="s">
        <v>11202</v>
      </c>
      <c r="G16342" s="119" t="s">
        <v>36342</v>
      </c>
      <c r="H16342" s="121" t="s">
        <v>29</v>
      </c>
      <c r="I16342" s="121" t="s">
        <v>42</v>
      </c>
      <c r="J16342" s="121" t="s">
        <v>82</v>
      </c>
      <c r="K16342" s="121" t="s">
        <v>584</v>
      </c>
      <c r="L16342" s="157" t="s">
        <v>32</v>
      </c>
      <c r="M16342" s="120" t="s">
        <v>78</v>
      </c>
    </row>
    <row r="16343" spans="1:19">
      <c r="A16343" s="116">
        <v>16343</v>
      </c>
      <c r="B16343" s="129">
        <v>44624</v>
      </c>
      <c r="D16343" s="120" t="s">
        <v>580</v>
      </c>
      <c r="E16343" s="120" t="s">
        <v>36343</v>
      </c>
      <c r="F16343" s="209" t="s">
        <v>469</v>
      </c>
      <c r="G16343" s="119" t="s">
        <v>18054</v>
      </c>
      <c r="H16343" s="121" t="s">
        <v>29</v>
      </c>
      <c r="I16343" s="121" t="s">
        <v>42</v>
      </c>
      <c r="J16343" s="121" t="s">
        <v>43</v>
      </c>
      <c r="K16343" s="121" t="s">
        <v>584</v>
      </c>
      <c r="L16343" s="157" t="s">
        <v>32</v>
      </c>
      <c r="M16343" s="120" t="s">
        <v>33</v>
      </c>
      <c r="N16343" s="131">
        <v>44624</v>
      </c>
      <c r="O16343" s="131">
        <v>44655</v>
      </c>
    </row>
    <row r="16344" spans="1:19">
      <c r="A16344" s="116">
        <v>16344</v>
      </c>
      <c r="B16344" s="129">
        <v>44624</v>
      </c>
      <c r="D16344" s="120" t="s">
        <v>580</v>
      </c>
      <c r="E16344" s="120" t="s">
        <v>36344</v>
      </c>
      <c r="F16344" s="209" t="s">
        <v>6871</v>
      </c>
      <c r="G16344" s="119" t="s">
        <v>36345</v>
      </c>
      <c r="H16344" s="121" t="s">
        <v>48</v>
      </c>
      <c r="I16344" s="121" t="s">
        <v>42</v>
      </c>
      <c r="J16344" s="121" t="s">
        <v>82</v>
      </c>
      <c r="K16344" s="121" t="s">
        <v>584</v>
      </c>
      <c r="L16344" s="157" t="s">
        <v>32</v>
      </c>
      <c r="M16344" s="120" t="s">
        <v>78</v>
      </c>
    </row>
    <row r="16345" spans="1:19">
      <c r="A16345" s="116">
        <v>16345</v>
      </c>
      <c r="B16345" s="129">
        <v>44624</v>
      </c>
      <c r="D16345" s="120" t="s">
        <v>580</v>
      </c>
      <c r="E16345" s="120" t="s">
        <v>36346</v>
      </c>
      <c r="F16345" s="209" t="s">
        <v>36347</v>
      </c>
      <c r="G16345" s="119" t="s">
        <v>36348</v>
      </c>
      <c r="H16345" s="121" t="s">
        <v>76</v>
      </c>
      <c r="I16345" s="121" t="s">
        <v>63</v>
      </c>
      <c r="J16345" s="121" t="s">
        <v>328</v>
      </c>
      <c r="K16345" s="121" t="s">
        <v>584</v>
      </c>
      <c r="L16345" s="157" t="s">
        <v>32</v>
      </c>
      <c r="M16345" s="120" t="s">
        <v>33</v>
      </c>
      <c r="N16345" s="131">
        <v>44624</v>
      </c>
      <c r="O16345" s="131">
        <v>44648</v>
      </c>
      <c r="S16345" s="120" t="s">
        <v>92</v>
      </c>
    </row>
    <row r="16346" spans="1:19">
      <c r="A16346" s="116">
        <v>16346</v>
      </c>
      <c r="B16346" s="129">
        <v>44624</v>
      </c>
      <c r="D16346" s="120" t="s">
        <v>580</v>
      </c>
      <c r="E16346" s="120" t="s">
        <v>36349</v>
      </c>
      <c r="F16346" s="209" t="s">
        <v>36350</v>
      </c>
      <c r="G16346" s="119" t="s">
        <v>33557</v>
      </c>
      <c r="H16346" s="121" t="s">
        <v>41</v>
      </c>
      <c r="I16346" s="121" t="s">
        <v>30</v>
      </c>
      <c r="J16346" s="121" t="s">
        <v>87</v>
      </c>
      <c r="K16346" s="121" t="s">
        <v>584</v>
      </c>
      <c r="L16346" s="157" t="s">
        <v>32</v>
      </c>
      <c r="M16346" s="120" t="s">
        <v>33</v>
      </c>
      <c r="N16346" s="131">
        <v>44624</v>
      </c>
      <c r="O16346" s="131">
        <v>44655</v>
      </c>
    </row>
    <row r="16347" spans="1:19" ht="27.6">
      <c r="A16347" s="116">
        <v>16347</v>
      </c>
      <c r="B16347" s="129">
        <v>44628</v>
      </c>
      <c r="D16347" s="120" t="s">
        <v>25</v>
      </c>
      <c r="E16347" s="120" t="s">
        <v>36351</v>
      </c>
      <c r="F16347" s="209" t="s">
        <v>36352</v>
      </c>
      <c r="G16347" s="119" t="s">
        <v>36353</v>
      </c>
      <c r="H16347" s="121" t="s">
        <v>177</v>
      </c>
      <c r="I16347" s="121" t="s">
        <v>30</v>
      </c>
      <c r="J16347" s="121" t="s">
        <v>87</v>
      </c>
      <c r="K16347" s="121" t="s">
        <v>65</v>
      </c>
      <c r="L16347" s="157" t="s">
        <v>32</v>
      </c>
      <c r="M16347" s="120" t="s">
        <v>33</v>
      </c>
    </row>
    <row r="16348" spans="1:19">
      <c r="A16348" s="116">
        <v>16348</v>
      </c>
      <c r="B16348" s="129">
        <v>44628</v>
      </c>
      <c r="D16348" s="120" t="s">
        <v>25</v>
      </c>
      <c r="E16348" s="120" t="s">
        <v>36354</v>
      </c>
      <c r="F16348" s="209" t="s">
        <v>36355</v>
      </c>
      <c r="G16348" s="119" t="s">
        <v>36356</v>
      </c>
      <c r="H16348" s="121" t="s">
        <v>177</v>
      </c>
      <c r="I16348" s="121" t="s">
        <v>30</v>
      </c>
      <c r="J16348" s="121" t="s">
        <v>77</v>
      </c>
      <c r="K16348" s="121" t="s">
        <v>65</v>
      </c>
      <c r="L16348" s="157" t="s">
        <v>32</v>
      </c>
      <c r="M16348" s="120" t="s">
        <v>78</v>
      </c>
    </row>
    <row r="16349" spans="1:19" ht="27.6">
      <c r="A16349" s="116">
        <v>16349</v>
      </c>
      <c r="B16349" s="129">
        <v>44628</v>
      </c>
      <c r="D16349" s="120" t="s">
        <v>25</v>
      </c>
      <c r="E16349" s="120" t="s">
        <v>36357</v>
      </c>
      <c r="F16349" s="209" t="s">
        <v>36358</v>
      </c>
      <c r="G16349" s="119" t="s">
        <v>36359</v>
      </c>
      <c r="H16349" s="121" t="s">
        <v>1173</v>
      </c>
      <c r="I16349" s="121" t="s">
        <v>30</v>
      </c>
      <c r="J16349" s="121" t="s">
        <v>8096</v>
      </c>
      <c r="K16349" s="121" t="s">
        <v>65</v>
      </c>
      <c r="L16349" s="157" t="s">
        <v>32</v>
      </c>
      <c r="M16349" s="120" t="s">
        <v>78</v>
      </c>
    </row>
    <row r="16350" spans="1:19" ht="27.6">
      <c r="A16350" s="116">
        <v>16350</v>
      </c>
      <c r="B16350" s="129">
        <v>44628</v>
      </c>
      <c r="D16350" s="120" t="s">
        <v>25</v>
      </c>
      <c r="E16350" s="120" t="s">
        <v>36360</v>
      </c>
      <c r="F16350" s="209" t="s">
        <v>36361</v>
      </c>
      <c r="G16350" s="119" t="s">
        <v>28664</v>
      </c>
      <c r="H16350" s="121" t="s">
        <v>71</v>
      </c>
      <c r="I16350" s="121" t="s">
        <v>42</v>
      </c>
      <c r="J16350" s="121" t="s">
        <v>72</v>
      </c>
      <c r="K16350" s="121" t="s">
        <v>65</v>
      </c>
      <c r="L16350" s="157" t="s">
        <v>32</v>
      </c>
      <c r="M16350" s="120" t="s">
        <v>33</v>
      </c>
    </row>
    <row r="16351" spans="1:19">
      <c r="A16351" s="116">
        <v>16351</v>
      </c>
      <c r="B16351" s="129">
        <v>44628</v>
      </c>
      <c r="D16351" s="120" t="s">
        <v>25</v>
      </c>
      <c r="E16351" s="120" t="s">
        <v>36362</v>
      </c>
      <c r="F16351" s="209" t="s">
        <v>36363</v>
      </c>
      <c r="G16351" s="119" t="s">
        <v>36364</v>
      </c>
      <c r="H16351" s="121" t="s">
        <v>41</v>
      </c>
      <c r="I16351" s="121" t="s">
        <v>30</v>
      </c>
      <c r="J16351" s="121" t="s">
        <v>77</v>
      </c>
      <c r="K16351" s="121" t="s">
        <v>65</v>
      </c>
      <c r="L16351" s="157" t="s">
        <v>32</v>
      </c>
      <c r="M16351" s="120" t="s">
        <v>78</v>
      </c>
    </row>
    <row r="16352" spans="1:19" ht="27.6">
      <c r="A16352" s="116">
        <v>16352</v>
      </c>
      <c r="B16352" s="129">
        <v>44628</v>
      </c>
      <c r="D16352" s="120" t="s">
        <v>25</v>
      </c>
      <c r="E16352" s="120" t="s">
        <v>36365</v>
      </c>
      <c r="F16352" s="209" t="s">
        <v>36366</v>
      </c>
      <c r="G16352" s="119" t="s">
        <v>7290</v>
      </c>
      <c r="H16352" s="121" t="s">
        <v>97</v>
      </c>
      <c r="I16352" s="121" t="s">
        <v>30</v>
      </c>
      <c r="J16352" s="121" t="s">
        <v>529</v>
      </c>
      <c r="K16352" s="121" t="s">
        <v>65</v>
      </c>
      <c r="L16352" s="157" t="s">
        <v>32</v>
      </c>
      <c r="M16352" s="120" t="s">
        <v>78</v>
      </c>
    </row>
    <row r="16353" spans="1:15" ht="41.4">
      <c r="A16353" s="116">
        <v>16353</v>
      </c>
      <c r="B16353" s="129">
        <v>44628</v>
      </c>
      <c r="D16353" s="120" t="s">
        <v>25</v>
      </c>
      <c r="E16353" s="120" t="s">
        <v>36367</v>
      </c>
      <c r="F16353" s="209" t="s">
        <v>36368</v>
      </c>
      <c r="G16353" s="119" t="s">
        <v>36369</v>
      </c>
      <c r="H16353" s="121" t="s">
        <v>97</v>
      </c>
      <c r="I16353" s="121" t="s">
        <v>30</v>
      </c>
      <c r="J16353" s="121" t="s">
        <v>87</v>
      </c>
      <c r="K16353" s="121" t="s">
        <v>65</v>
      </c>
      <c r="L16353" s="157" t="s">
        <v>32</v>
      </c>
      <c r="M16353" s="120" t="s">
        <v>78</v>
      </c>
    </row>
    <row r="16354" spans="1:15" ht="27.6">
      <c r="A16354" s="116">
        <v>16354</v>
      </c>
      <c r="B16354" s="129">
        <v>44628</v>
      </c>
      <c r="D16354" s="120" t="s">
        <v>25</v>
      </c>
      <c r="E16354" s="120" t="s">
        <v>36370</v>
      </c>
      <c r="F16354" s="209" t="s">
        <v>36371</v>
      </c>
      <c r="G16354" s="119" t="s">
        <v>28664</v>
      </c>
      <c r="H16354" s="121" t="s">
        <v>71</v>
      </c>
      <c r="I16354" s="121" t="s">
        <v>63</v>
      </c>
      <c r="J16354" s="121" t="s">
        <v>601</v>
      </c>
      <c r="K16354" s="121" t="s">
        <v>65</v>
      </c>
      <c r="L16354" s="157" t="s">
        <v>32</v>
      </c>
      <c r="M16354" s="120" t="s">
        <v>33</v>
      </c>
    </row>
    <row r="16355" spans="1:15" ht="41.4">
      <c r="A16355" s="116">
        <v>16355</v>
      </c>
      <c r="B16355" s="129">
        <v>44628</v>
      </c>
      <c r="D16355" s="120" t="s">
        <v>25</v>
      </c>
      <c r="E16355" s="120" t="s">
        <v>36372</v>
      </c>
      <c r="F16355" s="209" t="s">
        <v>36373</v>
      </c>
      <c r="G16355" s="119" t="s">
        <v>36374</v>
      </c>
      <c r="H16355" s="121" t="s">
        <v>177</v>
      </c>
      <c r="I16355" s="121" t="s">
        <v>30</v>
      </c>
      <c r="J16355" s="121" t="s">
        <v>77</v>
      </c>
      <c r="K16355" s="121" t="s">
        <v>65</v>
      </c>
      <c r="L16355" s="157" t="s">
        <v>32</v>
      </c>
      <c r="M16355" s="120" t="s">
        <v>33</v>
      </c>
    </row>
    <row r="16356" spans="1:15" ht="41.4">
      <c r="A16356" s="116">
        <v>16356</v>
      </c>
      <c r="B16356" s="129">
        <v>44628</v>
      </c>
      <c r="D16356" s="120" t="s">
        <v>25</v>
      </c>
      <c r="E16356" s="116" t="s">
        <v>36375</v>
      </c>
      <c r="F16356" s="209" t="s">
        <v>36376</v>
      </c>
      <c r="G16356" s="119" t="s">
        <v>229</v>
      </c>
      <c r="H16356" s="121" t="s">
        <v>76</v>
      </c>
      <c r="I16356" s="121" t="s">
        <v>42</v>
      </c>
      <c r="J16356" s="121" t="s">
        <v>82</v>
      </c>
      <c r="K16356" s="121" t="s">
        <v>65</v>
      </c>
      <c r="L16356" s="157" t="s">
        <v>32</v>
      </c>
      <c r="M16356" s="120" t="s">
        <v>33</v>
      </c>
    </row>
    <row r="16357" spans="1:15" ht="27.6">
      <c r="A16357" s="116">
        <v>16357</v>
      </c>
      <c r="B16357" s="129">
        <v>44628</v>
      </c>
      <c r="D16357" s="120" t="s">
        <v>25</v>
      </c>
      <c r="E16357" s="120" t="s">
        <v>36377</v>
      </c>
      <c r="F16357" s="209" t="s">
        <v>36378</v>
      </c>
      <c r="G16357" s="119" t="s">
        <v>36379</v>
      </c>
      <c r="H16357" s="121" t="s">
        <v>41</v>
      </c>
      <c r="I16357" s="121" t="s">
        <v>30</v>
      </c>
      <c r="J16357" s="121" t="s">
        <v>8096</v>
      </c>
      <c r="K16357" s="121" t="s">
        <v>65</v>
      </c>
      <c r="L16357" s="157" t="s">
        <v>32</v>
      </c>
      <c r="M16357" s="120" t="s">
        <v>33</v>
      </c>
    </row>
    <row r="16358" spans="1:15">
      <c r="A16358" s="116">
        <v>16358</v>
      </c>
      <c r="B16358" s="129">
        <v>44628</v>
      </c>
      <c r="D16358" s="120" t="s">
        <v>25</v>
      </c>
      <c r="E16358" s="120" t="s">
        <v>36380</v>
      </c>
      <c r="F16358" s="209" t="s">
        <v>32786</v>
      </c>
      <c r="G16358" s="119" t="s">
        <v>29374</v>
      </c>
      <c r="H16358" s="121" t="s">
        <v>1173</v>
      </c>
      <c r="I16358" s="121" t="s">
        <v>42</v>
      </c>
      <c r="J16358" s="121" t="s">
        <v>72</v>
      </c>
      <c r="K16358" s="121" t="s">
        <v>65</v>
      </c>
      <c r="L16358" s="157" t="s">
        <v>32</v>
      </c>
      <c r="M16358" s="120" t="s">
        <v>78</v>
      </c>
    </row>
    <row r="16359" spans="1:15">
      <c r="A16359" s="116">
        <v>16359</v>
      </c>
      <c r="B16359" s="129">
        <v>44628</v>
      </c>
      <c r="D16359" s="120" t="s">
        <v>25</v>
      </c>
      <c r="E16359" s="120" t="s">
        <v>36381</v>
      </c>
      <c r="F16359" s="209" t="s">
        <v>26767</v>
      </c>
      <c r="G16359" s="119" t="s">
        <v>36382</v>
      </c>
      <c r="H16359" s="121" t="s">
        <v>1173</v>
      </c>
      <c r="I16359" s="121" t="s">
        <v>42</v>
      </c>
      <c r="J16359" s="121" t="s">
        <v>82</v>
      </c>
      <c r="K16359" s="121" t="s">
        <v>65</v>
      </c>
      <c r="L16359" s="157" t="s">
        <v>32</v>
      </c>
      <c r="M16359" s="120" t="s">
        <v>78</v>
      </c>
    </row>
    <row r="16360" spans="1:15">
      <c r="A16360" s="116">
        <v>16360</v>
      </c>
      <c r="B16360" s="129">
        <v>44628</v>
      </c>
      <c r="D16360" s="120" t="s">
        <v>25</v>
      </c>
      <c r="E16360" s="120" t="s">
        <v>36383</v>
      </c>
      <c r="F16360" s="209" t="s">
        <v>26767</v>
      </c>
      <c r="G16360" s="119" t="s">
        <v>746</v>
      </c>
      <c r="H16360" s="121" t="s">
        <v>76</v>
      </c>
      <c r="I16360" s="121" t="s">
        <v>42</v>
      </c>
      <c r="J16360" s="121" t="s">
        <v>211</v>
      </c>
      <c r="K16360" s="121" t="s">
        <v>65</v>
      </c>
      <c r="L16360" s="157" t="s">
        <v>32</v>
      </c>
      <c r="M16360" s="120" t="s">
        <v>33</v>
      </c>
    </row>
    <row r="16361" spans="1:15">
      <c r="A16361" s="116">
        <v>16361</v>
      </c>
      <c r="B16361" s="129">
        <v>44628</v>
      </c>
      <c r="D16361" s="120" t="s">
        <v>25</v>
      </c>
      <c r="E16361" s="120" t="s">
        <v>36384</v>
      </c>
      <c r="F16361" s="209" t="s">
        <v>27475</v>
      </c>
      <c r="G16361" s="119" t="s">
        <v>36385</v>
      </c>
      <c r="H16361" s="121" t="s">
        <v>461</v>
      </c>
      <c r="I16361" s="121" t="s">
        <v>30</v>
      </c>
      <c r="J16361" s="121" t="s">
        <v>7280</v>
      </c>
      <c r="K16361" s="121" t="s">
        <v>65</v>
      </c>
      <c r="L16361" s="157" t="s">
        <v>32</v>
      </c>
      <c r="M16361" s="120" t="s">
        <v>78</v>
      </c>
    </row>
    <row r="16362" spans="1:15">
      <c r="A16362" s="116">
        <v>16362</v>
      </c>
      <c r="B16362" s="129">
        <v>44628</v>
      </c>
      <c r="D16362" s="120" t="s">
        <v>25</v>
      </c>
      <c r="E16362" s="120" t="s">
        <v>36386</v>
      </c>
      <c r="F16362" s="209" t="s">
        <v>26767</v>
      </c>
      <c r="G16362" s="119" t="s">
        <v>36387</v>
      </c>
      <c r="H16362" s="121" t="s">
        <v>53</v>
      </c>
      <c r="I16362" s="121" t="s">
        <v>42</v>
      </c>
      <c r="J16362" s="121" t="s">
        <v>72</v>
      </c>
      <c r="K16362" s="121" t="s">
        <v>65</v>
      </c>
      <c r="L16362" s="157" t="s">
        <v>32</v>
      </c>
      <c r="M16362" s="120" t="s">
        <v>78</v>
      </c>
    </row>
    <row r="16363" spans="1:15" ht="27.6">
      <c r="A16363" s="116">
        <v>16363</v>
      </c>
      <c r="B16363" s="129">
        <v>44628</v>
      </c>
      <c r="D16363" s="120" t="s">
        <v>25</v>
      </c>
      <c r="E16363" s="120" t="s">
        <v>36388</v>
      </c>
      <c r="F16363" s="209" t="s">
        <v>36389</v>
      </c>
      <c r="G16363" s="119" t="s">
        <v>36390</v>
      </c>
      <c r="H16363" s="121" t="s">
        <v>41</v>
      </c>
      <c r="I16363" s="121" t="s">
        <v>30</v>
      </c>
      <c r="J16363" s="121" t="s">
        <v>435</v>
      </c>
      <c r="K16363" s="121" t="s">
        <v>65</v>
      </c>
      <c r="L16363" s="157" t="s">
        <v>32</v>
      </c>
      <c r="M16363" s="120" t="s">
        <v>33</v>
      </c>
      <c r="N16363" s="131">
        <v>44635</v>
      </c>
      <c r="O16363" s="131">
        <v>44635</v>
      </c>
    </row>
    <row r="16364" spans="1:15" ht="27.6">
      <c r="A16364" s="116">
        <v>16364</v>
      </c>
      <c r="B16364" s="129">
        <v>44628</v>
      </c>
      <c r="D16364" s="120" t="s">
        <v>25</v>
      </c>
      <c r="E16364" s="120" t="s">
        <v>36391</v>
      </c>
      <c r="F16364" s="209" t="s">
        <v>36392</v>
      </c>
      <c r="G16364" s="119" t="s">
        <v>21366</v>
      </c>
      <c r="H16364" s="121" t="s">
        <v>177</v>
      </c>
      <c r="I16364" s="121" t="s">
        <v>30</v>
      </c>
      <c r="J16364" s="121" t="s">
        <v>87</v>
      </c>
      <c r="K16364" s="121" t="s">
        <v>65</v>
      </c>
      <c r="L16364" s="157" t="s">
        <v>32</v>
      </c>
      <c r="M16364" s="120" t="s">
        <v>78</v>
      </c>
    </row>
    <row r="16365" spans="1:15">
      <c r="A16365" s="116">
        <v>16365</v>
      </c>
      <c r="B16365" s="129">
        <v>44628</v>
      </c>
      <c r="D16365" s="120" t="s">
        <v>25</v>
      </c>
      <c r="E16365" s="120" t="s">
        <v>36393</v>
      </c>
      <c r="F16365" s="209" t="s">
        <v>36394</v>
      </c>
      <c r="G16365" s="119" t="s">
        <v>30162</v>
      </c>
      <c r="H16365" s="121" t="s">
        <v>29</v>
      </c>
      <c r="I16365" s="121" t="s">
        <v>42</v>
      </c>
      <c r="J16365" s="121" t="s">
        <v>72</v>
      </c>
      <c r="K16365" s="121" t="s">
        <v>65</v>
      </c>
      <c r="L16365" s="157" t="s">
        <v>32</v>
      </c>
      <c r="M16365" s="120" t="s">
        <v>78</v>
      </c>
    </row>
    <row r="16366" spans="1:15" ht="12" customHeight="1">
      <c r="A16366" s="116">
        <v>16366</v>
      </c>
      <c r="B16366" s="129">
        <v>44628</v>
      </c>
      <c r="D16366" s="120" t="s">
        <v>25</v>
      </c>
      <c r="E16366" s="120" t="s">
        <v>36395</v>
      </c>
      <c r="F16366" s="209" t="s">
        <v>36396</v>
      </c>
      <c r="G16366" s="119" t="s">
        <v>2825</v>
      </c>
      <c r="H16366" s="121" t="s">
        <v>1173</v>
      </c>
      <c r="I16366" s="121" t="s">
        <v>30</v>
      </c>
      <c r="J16366" s="121" t="s">
        <v>1540</v>
      </c>
      <c r="K16366" s="121" t="s">
        <v>65</v>
      </c>
      <c r="L16366" s="157" t="s">
        <v>32</v>
      </c>
      <c r="M16366" s="120" t="s">
        <v>78</v>
      </c>
    </row>
    <row r="16367" spans="1:15">
      <c r="A16367" s="116">
        <v>16367</v>
      </c>
      <c r="B16367" s="129">
        <v>44623</v>
      </c>
      <c r="D16367" s="120" t="s">
        <v>252</v>
      </c>
      <c r="E16367" s="120" t="s">
        <v>36397</v>
      </c>
      <c r="F16367" s="209" t="s">
        <v>7055</v>
      </c>
      <c r="G16367" s="119" t="s">
        <v>603</v>
      </c>
      <c r="H16367" s="121" t="s">
        <v>53</v>
      </c>
      <c r="I16367" s="121" t="s">
        <v>42</v>
      </c>
      <c r="J16367" s="121" t="s">
        <v>72</v>
      </c>
      <c r="K16367" s="121" t="s">
        <v>584</v>
      </c>
      <c r="L16367" s="157" t="s">
        <v>32</v>
      </c>
      <c r="M16367" s="120" t="s">
        <v>78</v>
      </c>
    </row>
    <row r="16368" spans="1:15" ht="27.6">
      <c r="A16368" s="116">
        <v>16368</v>
      </c>
      <c r="B16368" s="129">
        <v>44623</v>
      </c>
      <c r="D16368" s="120" t="s">
        <v>252</v>
      </c>
      <c r="E16368" s="120" t="s">
        <v>36398</v>
      </c>
      <c r="F16368" s="209" t="s">
        <v>36399</v>
      </c>
      <c r="G16368" s="119" t="s">
        <v>36400</v>
      </c>
      <c r="H16368" s="121" t="s">
        <v>86</v>
      </c>
      <c r="I16368" s="121" t="s">
        <v>30</v>
      </c>
      <c r="J16368" s="121" t="s">
        <v>3886</v>
      </c>
      <c r="K16368" s="121" t="s">
        <v>584</v>
      </c>
      <c r="L16368" s="157" t="s">
        <v>32</v>
      </c>
      <c r="M16368" s="120" t="s">
        <v>78</v>
      </c>
    </row>
    <row r="16369" spans="1:15">
      <c r="A16369" s="116">
        <v>16369</v>
      </c>
      <c r="B16369" s="129">
        <v>44623</v>
      </c>
      <c r="D16369" s="120" t="s">
        <v>252</v>
      </c>
      <c r="E16369" s="120" t="s">
        <v>36401</v>
      </c>
      <c r="F16369" s="209" t="s">
        <v>7923</v>
      </c>
      <c r="G16369" s="119" t="s">
        <v>10895</v>
      </c>
      <c r="H16369" s="121" t="s">
        <v>53</v>
      </c>
      <c r="I16369" s="121" t="s">
        <v>30</v>
      </c>
      <c r="J16369" s="121" t="s">
        <v>5018</v>
      </c>
      <c r="K16369" s="121" t="s">
        <v>584</v>
      </c>
      <c r="L16369" s="157" t="s">
        <v>32</v>
      </c>
      <c r="M16369" s="120" t="s">
        <v>78</v>
      </c>
    </row>
    <row r="16370" spans="1:15" ht="27.6">
      <c r="A16370" s="116">
        <v>16370</v>
      </c>
      <c r="B16370" s="129">
        <v>44623</v>
      </c>
      <c r="D16370" s="120" t="s">
        <v>252</v>
      </c>
      <c r="E16370" s="120" t="s">
        <v>36402</v>
      </c>
      <c r="F16370" s="209" t="s">
        <v>36403</v>
      </c>
      <c r="G16370" s="119" t="s">
        <v>24737</v>
      </c>
      <c r="H16370" s="121" t="s">
        <v>97</v>
      </c>
      <c r="I16370" s="121" t="s">
        <v>30</v>
      </c>
      <c r="J16370" s="121" t="s">
        <v>485</v>
      </c>
      <c r="K16370" s="121" t="s">
        <v>584</v>
      </c>
      <c r="L16370" s="157" t="s">
        <v>32</v>
      </c>
      <c r="M16370" s="120" t="s">
        <v>78</v>
      </c>
    </row>
    <row r="16371" spans="1:15">
      <c r="A16371" s="116">
        <v>16371</v>
      </c>
      <c r="B16371" s="129">
        <v>44623</v>
      </c>
      <c r="D16371" s="120" t="s">
        <v>252</v>
      </c>
      <c r="E16371" s="120" t="s">
        <v>36404</v>
      </c>
      <c r="F16371" s="209" t="s">
        <v>2785</v>
      </c>
      <c r="G16371" s="119" t="s">
        <v>26752</v>
      </c>
      <c r="H16371" s="121" t="s">
        <v>140</v>
      </c>
      <c r="I16371" s="121" t="s">
        <v>42</v>
      </c>
      <c r="J16371" s="121" t="s">
        <v>27511</v>
      </c>
      <c r="K16371" s="121" t="s">
        <v>584</v>
      </c>
      <c r="L16371" s="157" t="s">
        <v>32</v>
      </c>
      <c r="M16371" s="120" t="s">
        <v>78</v>
      </c>
    </row>
    <row r="16372" spans="1:15">
      <c r="A16372" s="116">
        <v>16372</v>
      </c>
      <c r="B16372" s="129">
        <v>44623</v>
      </c>
      <c r="D16372" s="120" t="s">
        <v>252</v>
      </c>
      <c r="E16372" s="120" t="s">
        <v>36405</v>
      </c>
      <c r="F16372" s="209" t="s">
        <v>36406</v>
      </c>
      <c r="G16372" s="119" t="s">
        <v>36407</v>
      </c>
      <c r="H16372" s="121" t="s">
        <v>76</v>
      </c>
      <c r="I16372" s="121" t="s">
        <v>42</v>
      </c>
      <c r="J16372" s="121" t="s">
        <v>478</v>
      </c>
      <c r="K16372" s="121" t="s">
        <v>584</v>
      </c>
      <c r="L16372" s="157" t="s">
        <v>32</v>
      </c>
      <c r="M16372" s="120" t="s">
        <v>78</v>
      </c>
    </row>
    <row r="16373" spans="1:15">
      <c r="A16373" s="116">
        <v>16373</v>
      </c>
      <c r="B16373" s="129">
        <v>44623</v>
      </c>
      <c r="D16373" s="120" t="s">
        <v>252</v>
      </c>
      <c r="E16373" s="120" t="s">
        <v>36408</v>
      </c>
      <c r="F16373" s="209" t="s">
        <v>28697</v>
      </c>
      <c r="G16373" s="119" t="s">
        <v>2008</v>
      </c>
      <c r="H16373" s="121" t="s">
        <v>97</v>
      </c>
      <c r="I16373" s="121" t="s">
        <v>30</v>
      </c>
      <c r="J16373" s="121" t="s">
        <v>31</v>
      </c>
      <c r="K16373" s="121" t="s">
        <v>584</v>
      </c>
      <c r="L16373" s="157" t="s">
        <v>32</v>
      </c>
      <c r="M16373" s="120" t="s">
        <v>78</v>
      </c>
    </row>
    <row r="16374" spans="1:15">
      <c r="A16374" s="116">
        <v>16374</v>
      </c>
      <c r="B16374" s="129">
        <v>44623</v>
      </c>
      <c r="D16374" s="120" t="s">
        <v>252</v>
      </c>
      <c r="E16374" s="120" t="s">
        <v>36409</v>
      </c>
      <c r="F16374" s="209" t="s">
        <v>36410</v>
      </c>
      <c r="G16374" s="119" t="s">
        <v>10942</v>
      </c>
      <c r="H16374" s="121" t="s">
        <v>140</v>
      </c>
      <c r="I16374" s="121" t="s">
        <v>30</v>
      </c>
      <c r="J16374" s="121" t="s">
        <v>1540</v>
      </c>
      <c r="K16374" s="121" t="s">
        <v>584</v>
      </c>
      <c r="L16374" s="157" t="s">
        <v>32</v>
      </c>
      <c r="M16374" s="120" t="s">
        <v>78</v>
      </c>
    </row>
    <row r="16375" spans="1:15">
      <c r="A16375" s="116">
        <v>16375</v>
      </c>
      <c r="B16375" s="129">
        <v>44623</v>
      </c>
      <c r="D16375" s="120" t="s">
        <v>252</v>
      </c>
      <c r="E16375" s="120" t="s">
        <v>36411</v>
      </c>
      <c r="F16375" s="209" t="s">
        <v>36412</v>
      </c>
      <c r="G16375" s="119" t="s">
        <v>371</v>
      </c>
      <c r="H16375" s="121" t="s">
        <v>53</v>
      </c>
      <c r="I16375" s="121" t="s">
        <v>30</v>
      </c>
      <c r="J16375" s="121" t="s">
        <v>7131</v>
      </c>
      <c r="K16375" s="121" t="s">
        <v>584</v>
      </c>
      <c r="L16375" s="157" t="s">
        <v>32</v>
      </c>
      <c r="M16375" s="120" t="s">
        <v>78</v>
      </c>
    </row>
    <row r="16376" spans="1:15">
      <c r="A16376" s="116">
        <v>16376</v>
      </c>
      <c r="B16376" s="129">
        <v>44623</v>
      </c>
      <c r="D16376" s="120" t="s">
        <v>252</v>
      </c>
      <c r="E16376" s="120" t="s">
        <v>36413</v>
      </c>
      <c r="F16376" s="209" t="s">
        <v>36414</v>
      </c>
      <c r="G16376" s="119" t="s">
        <v>36415</v>
      </c>
      <c r="H16376" s="121" t="s">
        <v>48</v>
      </c>
      <c r="I16376" s="121" t="s">
        <v>42</v>
      </c>
      <c r="J16376" s="121" t="s">
        <v>43</v>
      </c>
      <c r="K16376" s="121" t="s">
        <v>584</v>
      </c>
      <c r="L16376" s="157" t="s">
        <v>32</v>
      </c>
      <c r="M16376" s="120" t="s">
        <v>78</v>
      </c>
    </row>
    <row r="16377" spans="1:15">
      <c r="A16377" s="116">
        <v>16377</v>
      </c>
      <c r="B16377" s="129">
        <v>44623</v>
      </c>
      <c r="D16377" s="120" t="s">
        <v>252</v>
      </c>
      <c r="E16377" s="120" t="s">
        <v>36416</v>
      </c>
      <c r="F16377" s="209" t="s">
        <v>36417</v>
      </c>
      <c r="G16377" s="119" t="s">
        <v>17179</v>
      </c>
      <c r="H16377" s="121" t="s">
        <v>140</v>
      </c>
      <c r="I16377" s="121" t="s">
        <v>30</v>
      </c>
      <c r="J16377" s="121" t="s">
        <v>5018</v>
      </c>
      <c r="K16377" s="121" t="s">
        <v>584</v>
      </c>
      <c r="L16377" s="157" t="s">
        <v>32</v>
      </c>
      <c r="M16377" s="120" t="s">
        <v>78</v>
      </c>
    </row>
    <row r="16378" spans="1:15">
      <c r="A16378" s="116">
        <v>16378</v>
      </c>
      <c r="B16378" s="129">
        <v>44623</v>
      </c>
      <c r="D16378" s="120" t="s">
        <v>252</v>
      </c>
      <c r="E16378" s="120" t="s">
        <v>36418</v>
      </c>
      <c r="F16378" s="209" t="s">
        <v>36419</v>
      </c>
      <c r="G16378" s="119" t="s">
        <v>1089</v>
      </c>
      <c r="H16378" s="121" t="s">
        <v>140</v>
      </c>
      <c r="I16378" s="121" t="s">
        <v>30</v>
      </c>
      <c r="J16378" s="121" t="s">
        <v>77</v>
      </c>
      <c r="K16378" s="121" t="s">
        <v>584</v>
      </c>
      <c r="L16378" s="157" t="s">
        <v>32</v>
      </c>
      <c r="M16378" s="120" t="s">
        <v>78</v>
      </c>
    </row>
    <row r="16379" spans="1:15" ht="27.6">
      <c r="A16379" s="116">
        <v>16379</v>
      </c>
      <c r="B16379" s="129">
        <v>44623</v>
      </c>
      <c r="D16379" s="120" t="s">
        <v>252</v>
      </c>
      <c r="E16379" s="120" t="s">
        <v>36420</v>
      </c>
      <c r="F16379" s="209" t="s">
        <v>36421</v>
      </c>
      <c r="G16379" s="119" t="s">
        <v>6841</v>
      </c>
      <c r="H16379" s="121" t="s">
        <v>76</v>
      </c>
      <c r="I16379" s="121" t="s">
        <v>42</v>
      </c>
      <c r="J16379" s="121" t="s">
        <v>549</v>
      </c>
      <c r="K16379" s="121" t="s">
        <v>584</v>
      </c>
      <c r="L16379" s="157" t="s">
        <v>32</v>
      </c>
      <c r="M16379" s="120" t="s">
        <v>78</v>
      </c>
    </row>
    <row r="16380" spans="1:15">
      <c r="A16380" s="116">
        <v>16380</v>
      </c>
      <c r="B16380" s="129">
        <v>44623</v>
      </c>
      <c r="D16380" s="120" t="s">
        <v>252</v>
      </c>
      <c r="E16380" s="120" t="s">
        <v>36422</v>
      </c>
      <c r="F16380" s="209" t="s">
        <v>36423</v>
      </c>
      <c r="G16380" s="119" t="s">
        <v>24457</v>
      </c>
      <c r="H16380" s="121" t="s">
        <v>140</v>
      </c>
      <c r="I16380" s="121" t="s">
        <v>30</v>
      </c>
      <c r="J16380" s="121" t="s">
        <v>6396</v>
      </c>
      <c r="K16380" s="121" t="s">
        <v>584</v>
      </c>
      <c r="L16380" s="157" t="s">
        <v>32</v>
      </c>
      <c r="M16380" s="120" t="s">
        <v>78</v>
      </c>
    </row>
    <row r="16381" spans="1:15">
      <c r="A16381" s="116">
        <v>16381</v>
      </c>
      <c r="B16381" s="129">
        <v>44623</v>
      </c>
      <c r="D16381" s="120" t="s">
        <v>252</v>
      </c>
      <c r="E16381" s="120" t="s">
        <v>36424</v>
      </c>
      <c r="F16381" s="209" t="s">
        <v>36425</v>
      </c>
      <c r="G16381" s="119" t="s">
        <v>36426</v>
      </c>
      <c r="H16381" s="121" t="s">
        <v>53</v>
      </c>
      <c r="I16381" s="121" t="s">
        <v>196</v>
      </c>
      <c r="J16381" s="121" t="s">
        <v>196</v>
      </c>
      <c r="K16381" s="121" t="s">
        <v>584</v>
      </c>
      <c r="L16381" s="157" t="s">
        <v>32</v>
      </c>
      <c r="M16381" s="120" t="s">
        <v>78</v>
      </c>
    </row>
    <row r="16382" spans="1:15">
      <c r="A16382" s="116">
        <v>16382</v>
      </c>
      <c r="B16382" s="129">
        <v>44624</v>
      </c>
      <c r="D16382" s="120" t="s">
        <v>580</v>
      </c>
      <c r="E16382" s="120" t="s">
        <v>36427</v>
      </c>
      <c r="F16382" s="209" t="s">
        <v>547</v>
      </c>
      <c r="G16382" s="119" t="s">
        <v>36428</v>
      </c>
      <c r="H16382" s="121" t="s">
        <v>29</v>
      </c>
      <c r="I16382" s="121" t="s">
        <v>42</v>
      </c>
      <c r="J16382" s="121" t="s">
        <v>43</v>
      </c>
      <c r="K16382" s="121" t="s">
        <v>584</v>
      </c>
      <c r="L16382" s="157" t="s">
        <v>32</v>
      </c>
      <c r="M16382" s="120" t="s">
        <v>78</v>
      </c>
    </row>
    <row r="16383" spans="1:15">
      <c r="A16383" s="116">
        <v>16383</v>
      </c>
      <c r="B16383" s="129">
        <v>44624</v>
      </c>
      <c r="D16383" s="120" t="s">
        <v>580</v>
      </c>
      <c r="E16383" s="120" t="s">
        <v>36429</v>
      </c>
      <c r="F16383" s="209" t="s">
        <v>579</v>
      </c>
      <c r="G16383" s="119" t="s">
        <v>32159</v>
      </c>
      <c r="H16383" s="121" t="s">
        <v>29</v>
      </c>
      <c r="I16383" s="121" t="s">
        <v>30</v>
      </c>
      <c r="J16383" s="121" t="s">
        <v>838</v>
      </c>
      <c r="K16383" s="121" t="s">
        <v>584</v>
      </c>
      <c r="L16383" s="157" t="s">
        <v>32</v>
      </c>
      <c r="M16383" s="120" t="s">
        <v>33</v>
      </c>
      <c r="N16383" s="131">
        <v>44627</v>
      </c>
      <c r="O16383" s="131">
        <v>44655</v>
      </c>
    </row>
    <row r="16384" spans="1:15" ht="27.6">
      <c r="A16384" s="116">
        <v>16384</v>
      </c>
      <c r="B16384" s="129">
        <v>44627</v>
      </c>
      <c r="D16384" s="120" t="s">
        <v>580</v>
      </c>
      <c r="E16384" s="120" t="s">
        <v>36430</v>
      </c>
      <c r="F16384" s="209" t="s">
        <v>36431</v>
      </c>
      <c r="G16384" s="119" t="s">
        <v>34086</v>
      </c>
      <c r="H16384" s="121" t="s">
        <v>86</v>
      </c>
      <c r="I16384" s="121" t="s">
        <v>42</v>
      </c>
      <c r="J16384" s="121" t="s">
        <v>82</v>
      </c>
      <c r="K16384" s="121" t="s">
        <v>65</v>
      </c>
      <c r="L16384" s="157" t="s">
        <v>32</v>
      </c>
      <c r="M16384" s="120" t="s">
        <v>33</v>
      </c>
      <c r="N16384" s="131">
        <v>44628</v>
      </c>
      <c r="O16384" s="131">
        <v>44655</v>
      </c>
    </row>
    <row r="16385" spans="1:19">
      <c r="A16385" s="116">
        <v>16385</v>
      </c>
      <c r="B16385" s="129">
        <v>44627</v>
      </c>
      <c r="D16385" s="120" t="s">
        <v>580</v>
      </c>
      <c r="E16385" s="120" t="s">
        <v>36432</v>
      </c>
      <c r="F16385" s="209" t="s">
        <v>36433</v>
      </c>
      <c r="G16385" s="119" t="s">
        <v>12618</v>
      </c>
      <c r="H16385" s="121" t="s">
        <v>192</v>
      </c>
      <c r="I16385" s="121" t="s">
        <v>42</v>
      </c>
      <c r="J16385" s="121" t="s">
        <v>72</v>
      </c>
      <c r="K16385" s="121" t="s">
        <v>65</v>
      </c>
      <c r="L16385" s="157" t="s">
        <v>32</v>
      </c>
      <c r="M16385" s="120" t="s">
        <v>78</v>
      </c>
    </row>
    <row r="16386" spans="1:19">
      <c r="A16386" s="116">
        <v>16386</v>
      </c>
      <c r="B16386" s="129">
        <v>44627</v>
      </c>
      <c r="D16386" s="120" t="s">
        <v>580</v>
      </c>
      <c r="E16386" s="120" t="s">
        <v>36434</v>
      </c>
      <c r="F16386" s="209" t="s">
        <v>36435</v>
      </c>
      <c r="G16386" s="119" t="s">
        <v>36436</v>
      </c>
      <c r="H16386" s="121" t="s">
        <v>41</v>
      </c>
      <c r="I16386" s="121" t="s">
        <v>42</v>
      </c>
      <c r="J16386" s="121" t="s">
        <v>43</v>
      </c>
      <c r="K16386" s="121" t="s">
        <v>65</v>
      </c>
      <c r="L16386" s="157" t="s">
        <v>32</v>
      </c>
      <c r="M16386" s="120" t="s">
        <v>78</v>
      </c>
    </row>
    <row r="16387" spans="1:19">
      <c r="A16387" s="116">
        <v>16387</v>
      </c>
      <c r="B16387" s="129">
        <v>44627</v>
      </c>
      <c r="D16387" s="120" t="s">
        <v>580</v>
      </c>
      <c r="E16387" s="120" t="s">
        <v>36437</v>
      </c>
      <c r="F16387" s="209" t="s">
        <v>36438</v>
      </c>
      <c r="G16387" s="119" t="s">
        <v>2753</v>
      </c>
      <c r="H16387" s="121" t="s">
        <v>192</v>
      </c>
      <c r="I16387" s="121" t="s">
        <v>30</v>
      </c>
      <c r="J16387" s="121" t="s">
        <v>6396</v>
      </c>
      <c r="K16387" s="121" t="s">
        <v>65</v>
      </c>
      <c r="L16387" s="157" t="s">
        <v>32</v>
      </c>
      <c r="M16387" s="120" t="s">
        <v>78</v>
      </c>
    </row>
    <row r="16388" spans="1:19">
      <c r="A16388" s="116">
        <v>16388</v>
      </c>
      <c r="B16388" s="129">
        <v>44627</v>
      </c>
      <c r="D16388" s="120" t="s">
        <v>580</v>
      </c>
      <c r="E16388" s="120" t="s">
        <v>36439</v>
      </c>
      <c r="F16388" s="209" t="s">
        <v>36440</v>
      </c>
      <c r="G16388" s="119" t="s">
        <v>6150</v>
      </c>
      <c r="H16388" s="121" t="s">
        <v>1173</v>
      </c>
      <c r="I16388" s="121" t="s">
        <v>42</v>
      </c>
      <c r="J16388" s="121" t="s">
        <v>72</v>
      </c>
      <c r="K16388" s="121" t="s">
        <v>65</v>
      </c>
      <c r="L16388" s="157" t="s">
        <v>32</v>
      </c>
      <c r="M16388" s="120" t="s">
        <v>78</v>
      </c>
    </row>
    <row r="16389" spans="1:19">
      <c r="A16389" s="116">
        <v>16389</v>
      </c>
      <c r="B16389" s="129">
        <v>44627</v>
      </c>
      <c r="D16389" s="120" t="s">
        <v>580</v>
      </c>
      <c r="E16389" s="120" t="s">
        <v>36441</v>
      </c>
      <c r="F16389" s="209" t="s">
        <v>3655</v>
      </c>
      <c r="G16389" s="119" t="s">
        <v>36442</v>
      </c>
      <c r="H16389" s="121" t="s">
        <v>53</v>
      </c>
      <c r="I16389" s="121" t="s">
        <v>42</v>
      </c>
      <c r="J16389" s="121" t="s">
        <v>72</v>
      </c>
      <c r="K16389" s="121" t="s">
        <v>65</v>
      </c>
      <c r="L16389" s="157" t="s">
        <v>32</v>
      </c>
      <c r="M16389" s="120" t="s">
        <v>33</v>
      </c>
      <c r="N16389" s="131">
        <v>44628</v>
      </c>
      <c r="O16389" s="131">
        <v>44655</v>
      </c>
    </row>
    <row r="16390" spans="1:19">
      <c r="A16390" s="116">
        <v>16390</v>
      </c>
      <c r="B16390" s="129">
        <v>44627</v>
      </c>
      <c r="D16390" s="120" t="s">
        <v>580</v>
      </c>
      <c r="E16390" s="120" t="s">
        <v>36443</v>
      </c>
      <c r="F16390" s="209" t="s">
        <v>7529</v>
      </c>
      <c r="G16390" s="119" t="s">
        <v>4817</v>
      </c>
      <c r="H16390" s="121" t="s">
        <v>86</v>
      </c>
      <c r="I16390" s="121" t="s">
        <v>30</v>
      </c>
      <c r="J16390" s="121" t="s">
        <v>87</v>
      </c>
      <c r="K16390" s="121" t="s">
        <v>65</v>
      </c>
      <c r="L16390" s="157" t="s">
        <v>32</v>
      </c>
      <c r="M16390" s="120" t="s">
        <v>33</v>
      </c>
      <c r="N16390" s="131">
        <v>44628</v>
      </c>
      <c r="O16390" s="131">
        <v>44655</v>
      </c>
    </row>
    <row r="16391" spans="1:19" ht="27.6">
      <c r="A16391" s="116">
        <v>16391</v>
      </c>
      <c r="B16391" s="129">
        <v>44627</v>
      </c>
      <c r="D16391" s="120" t="s">
        <v>580</v>
      </c>
      <c r="E16391" s="120" t="s">
        <v>36444</v>
      </c>
      <c r="F16391" s="209" t="s">
        <v>36445</v>
      </c>
      <c r="G16391" s="119" t="s">
        <v>6342</v>
      </c>
      <c r="H16391" s="121" t="s">
        <v>53</v>
      </c>
      <c r="I16391" s="121" t="s">
        <v>30</v>
      </c>
      <c r="J16391" s="121" t="s">
        <v>8338</v>
      </c>
      <c r="K16391" s="121" t="s">
        <v>65</v>
      </c>
      <c r="L16391" s="157" t="s">
        <v>32</v>
      </c>
      <c r="M16391" s="120" t="s">
        <v>33</v>
      </c>
      <c r="N16391" s="131">
        <v>44630</v>
      </c>
      <c r="O16391" s="131">
        <v>44655</v>
      </c>
    </row>
    <row r="16392" spans="1:19" ht="27.6">
      <c r="A16392" s="116">
        <v>16392</v>
      </c>
      <c r="B16392" s="129">
        <v>44627</v>
      </c>
      <c r="D16392" s="120" t="s">
        <v>580</v>
      </c>
      <c r="E16392" s="120" t="s">
        <v>36446</v>
      </c>
      <c r="F16392" s="209" t="s">
        <v>36447</v>
      </c>
      <c r="G16392" s="119" t="s">
        <v>6468</v>
      </c>
      <c r="H16392" s="121" t="s">
        <v>86</v>
      </c>
      <c r="I16392" s="121" t="s">
        <v>30</v>
      </c>
      <c r="J16392" s="121" t="s">
        <v>7271</v>
      </c>
      <c r="K16392" s="121" t="s">
        <v>65</v>
      </c>
      <c r="L16392" s="157" t="s">
        <v>32</v>
      </c>
      <c r="M16392" s="120" t="s">
        <v>78</v>
      </c>
    </row>
    <row r="16393" spans="1:19">
      <c r="A16393" s="116">
        <v>16393</v>
      </c>
      <c r="B16393" s="129">
        <v>44627</v>
      </c>
      <c r="D16393" s="120" t="s">
        <v>580</v>
      </c>
      <c r="E16393" s="120" t="s">
        <v>36448</v>
      </c>
      <c r="F16393" s="209" t="s">
        <v>36449</v>
      </c>
      <c r="G16393" s="119" t="s">
        <v>36450</v>
      </c>
      <c r="H16393" s="121" t="s">
        <v>53</v>
      </c>
      <c r="I16393" s="121" t="s">
        <v>30</v>
      </c>
      <c r="J16393" s="121" t="s">
        <v>7091</v>
      </c>
      <c r="K16393" s="121" t="s">
        <v>65</v>
      </c>
      <c r="L16393" s="157" t="s">
        <v>32</v>
      </c>
      <c r="M16393" s="120" t="s">
        <v>78</v>
      </c>
    </row>
    <row r="16394" spans="1:19" ht="27.6">
      <c r="A16394" s="116">
        <v>16394</v>
      </c>
      <c r="B16394" s="129">
        <v>44627</v>
      </c>
      <c r="D16394" s="120" t="s">
        <v>580</v>
      </c>
      <c r="E16394" s="120" t="s">
        <v>36451</v>
      </c>
      <c r="F16394" s="209" t="s">
        <v>36452</v>
      </c>
      <c r="G16394" s="119" t="s">
        <v>6136</v>
      </c>
      <c r="H16394" s="121" t="s">
        <v>53</v>
      </c>
      <c r="I16394" s="121" t="s">
        <v>196</v>
      </c>
      <c r="J16394" s="121" t="s">
        <v>25158</v>
      </c>
      <c r="K16394" s="121" t="s">
        <v>65</v>
      </c>
      <c r="L16394" s="157" t="s">
        <v>32</v>
      </c>
      <c r="M16394" s="120" t="s">
        <v>78</v>
      </c>
    </row>
    <row r="16395" spans="1:19">
      <c r="A16395" s="116">
        <v>16395</v>
      </c>
      <c r="B16395" s="129">
        <v>44627</v>
      </c>
      <c r="D16395" s="120" t="s">
        <v>580</v>
      </c>
      <c r="E16395" s="120" t="s">
        <v>36453</v>
      </c>
      <c r="F16395" s="209" t="s">
        <v>36454</v>
      </c>
      <c r="G16395" s="119" t="s">
        <v>36455</v>
      </c>
      <c r="H16395" s="121" t="s">
        <v>53</v>
      </c>
      <c r="I16395" s="121" t="s">
        <v>63</v>
      </c>
      <c r="J16395" s="121" t="s">
        <v>328</v>
      </c>
      <c r="K16395" s="121" t="s">
        <v>65</v>
      </c>
      <c r="L16395" s="157" t="s">
        <v>32</v>
      </c>
      <c r="M16395" s="120" t="s">
        <v>33</v>
      </c>
      <c r="N16395" s="131">
        <v>44627</v>
      </c>
      <c r="O16395" s="131">
        <v>44655</v>
      </c>
    </row>
    <row r="16396" spans="1:19" ht="27.6">
      <c r="A16396" s="116">
        <v>16396</v>
      </c>
      <c r="B16396" s="129">
        <v>44627</v>
      </c>
      <c r="D16396" s="120" t="s">
        <v>580</v>
      </c>
      <c r="E16396" s="120" t="s">
        <v>36456</v>
      </c>
      <c r="F16396" s="209" t="s">
        <v>20802</v>
      </c>
      <c r="G16396" s="119" t="s">
        <v>36457</v>
      </c>
      <c r="H16396" s="121" t="s">
        <v>29</v>
      </c>
      <c r="I16396" s="121" t="s">
        <v>30</v>
      </c>
      <c r="J16396" s="121" t="s">
        <v>529</v>
      </c>
      <c r="K16396" s="121" t="s">
        <v>65</v>
      </c>
      <c r="L16396" s="157" t="s">
        <v>32</v>
      </c>
      <c r="M16396" s="120" t="s">
        <v>78</v>
      </c>
    </row>
    <row r="16397" spans="1:19">
      <c r="A16397" s="116">
        <v>16397</v>
      </c>
      <c r="B16397" s="129">
        <v>44627</v>
      </c>
      <c r="D16397" s="120" t="s">
        <v>580</v>
      </c>
      <c r="E16397" s="120" t="s">
        <v>36458</v>
      </c>
      <c r="F16397" s="209" t="s">
        <v>12230</v>
      </c>
      <c r="G16397" s="119" t="s">
        <v>36459</v>
      </c>
      <c r="H16397" s="121" t="s">
        <v>76</v>
      </c>
      <c r="I16397" s="121" t="s">
        <v>63</v>
      </c>
      <c r="J16397" s="121" t="s">
        <v>328</v>
      </c>
      <c r="K16397" s="121" t="s">
        <v>65</v>
      </c>
      <c r="L16397" s="157" t="s">
        <v>32</v>
      </c>
      <c r="M16397" s="120" t="s">
        <v>33</v>
      </c>
      <c r="N16397" s="131">
        <v>44628</v>
      </c>
      <c r="O16397" s="131">
        <v>44655</v>
      </c>
      <c r="S16397" s="120" t="s">
        <v>92</v>
      </c>
    </row>
    <row r="16398" spans="1:19" ht="27.6">
      <c r="A16398" s="116">
        <v>16398</v>
      </c>
      <c r="B16398" s="129">
        <v>44627</v>
      </c>
      <c r="D16398" s="120" t="s">
        <v>580</v>
      </c>
      <c r="E16398" s="120" t="s">
        <v>36460</v>
      </c>
      <c r="F16398" s="209" t="s">
        <v>36461</v>
      </c>
      <c r="G16398" s="119" t="s">
        <v>27420</v>
      </c>
      <c r="H16398" s="121" t="s">
        <v>53</v>
      </c>
      <c r="I16398" s="121" t="s">
        <v>63</v>
      </c>
      <c r="J16398" s="121" t="s">
        <v>328</v>
      </c>
      <c r="K16398" s="121" t="s">
        <v>65</v>
      </c>
      <c r="L16398" s="157" t="s">
        <v>32</v>
      </c>
      <c r="M16398" s="120" t="s">
        <v>33</v>
      </c>
      <c r="N16398" s="131">
        <v>44642</v>
      </c>
      <c r="S16398" s="120" t="s">
        <v>34</v>
      </c>
    </row>
    <row r="16399" spans="1:19" ht="27.6">
      <c r="A16399" s="116">
        <v>16399</v>
      </c>
      <c r="B16399" s="129">
        <v>44627</v>
      </c>
      <c r="D16399" s="120" t="s">
        <v>580</v>
      </c>
      <c r="E16399" s="120" t="s">
        <v>36462</v>
      </c>
      <c r="F16399" s="209" t="s">
        <v>36463</v>
      </c>
      <c r="G16399" s="119" t="s">
        <v>6284</v>
      </c>
      <c r="H16399" s="121" t="s">
        <v>53</v>
      </c>
      <c r="I16399" s="121" t="s">
        <v>30</v>
      </c>
      <c r="J16399" s="121" t="s">
        <v>7142</v>
      </c>
      <c r="K16399" s="121" t="s">
        <v>65</v>
      </c>
      <c r="L16399" s="157" t="s">
        <v>32</v>
      </c>
      <c r="M16399" s="120" t="s">
        <v>78</v>
      </c>
    </row>
    <row r="16400" spans="1:19">
      <c r="A16400" s="116">
        <v>16400</v>
      </c>
      <c r="B16400" s="129">
        <v>44627</v>
      </c>
      <c r="D16400" s="120" t="s">
        <v>580</v>
      </c>
      <c r="E16400" s="120" t="s">
        <v>36464</v>
      </c>
      <c r="F16400" s="209" t="s">
        <v>36465</v>
      </c>
      <c r="G16400" s="119" t="s">
        <v>6159</v>
      </c>
      <c r="H16400" s="121" t="s">
        <v>53</v>
      </c>
      <c r="I16400" s="121" t="s">
        <v>42</v>
      </c>
      <c r="J16400" s="121" t="s">
        <v>72</v>
      </c>
      <c r="K16400" s="121" t="s">
        <v>65</v>
      </c>
      <c r="L16400" s="157" t="s">
        <v>32</v>
      </c>
      <c r="M16400" s="120" t="s">
        <v>78</v>
      </c>
    </row>
    <row r="16401" spans="1:19">
      <c r="A16401" s="116">
        <v>16401</v>
      </c>
      <c r="B16401" s="129">
        <v>44627</v>
      </c>
      <c r="D16401" s="120" t="s">
        <v>580</v>
      </c>
      <c r="E16401" s="120" t="s">
        <v>36466</v>
      </c>
      <c r="F16401" s="209" t="s">
        <v>30161</v>
      </c>
      <c r="G16401" s="119" t="s">
        <v>36467</v>
      </c>
      <c r="H16401" s="121" t="s">
        <v>1173</v>
      </c>
      <c r="I16401" s="121" t="s">
        <v>30</v>
      </c>
      <c r="J16401" s="121" t="s">
        <v>7142</v>
      </c>
      <c r="K16401" s="121" t="s">
        <v>65</v>
      </c>
      <c r="L16401" s="157" t="s">
        <v>32</v>
      </c>
      <c r="M16401" s="120" t="s">
        <v>33</v>
      </c>
      <c r="N16401" s="131">
        <v>44628</v>
      </c>
      <c r="O16401" s="131">
        <v>44655</v>
      </c>
    </row>
    <row r="16402" spans="1:19">
      <c r="A16402" s="116">
        <v>16402</v>
      </c>
      <c r="B16402" s="129">
        <v>44627</v>
      </c>
      <c r="D16402" s="120" t="s">
        <v>580</v>
      </c>
      <c r="E16402" s="120" t="s">
        <v>36468</v>
      </c>
      <c r="F16402" s="209" t="s">
        <v>36469</v>
      </c>
      <c r="G16402" s="119" t="s">
        <v>36470</v>
      </c>
      <c r="H16402" s="121" t="s">
        <v>41</v>
      </c>
      <c r="I16402" s="121" t="s">
        <v>30</v>
      </c>
      <c r="J16402" s="121" t="s">
        <v>87</v>
      </c>
      <c r="K16402" s="121" t="s">
        <v>65</v>
      </c>
      <c r="L16402" s="157" t="s">
        <v>32</v>
      </c>
      <c r="M16402" s="120" t="s">
        <v>33</v>
      </c>
      <c r="N16402" s="131">
        <v>44628</v>
      </c>
      <c r="O16402" s="131">
        <v>44655</v>
      </c>
    </row>
    <row r="16403" spans="1:19" ht="27.6">
      <c r="A16403" s="116">
        <v>16403</v>
      </c>
      <c r="B16403" s="129">
        <v>44627</v>
      </c>
      <c r="D16403" s="120" t="s">
        <v>580</v>
      </c>
      <c r="E16403" s="120" t="s">
        <v>36471</v>
      </c>
      <c r="F16403" s="209" t="s">
        <v>36472</v>
      </c>
      <c r="G16403" s="119" t="s">
        <v>36473</v>
      </c>
      <c r="H16403" s="121" t="s">
        <v>53</v>
      </c>
      <c r="I16403" s="121" t="s">
        <v>30</v>
      </c>
      <c r="J16403" s="121" t="s">
        <v>7091</v>
      </c>
      <c r="K16403" s="121" t="s">
        <v>65</v>
      </c>
      <c r="L16403" s="157" t="s">
        <v>32</v>
      </c>
      <c r="M16403" s="120" t="s">
        <v>78</v>
      </c>
    </row>
    <row r="16404" spans="1:19">
      <c r="A16404" s="116">
        <v>16404</v>
      </c>
      <c r="B16404" s="129">
        <v>44629</v>
      </c>
      <c r="D16404" s="120" t="s">
        <v>252</v>
      </c>
      <c r="E16404" s="120" t="s">
        <v>36474</v>
      </c>
      <c r="F16404" s="209" t="s">
        <v>36475</v>
      </c>
      <c r="G16404" s="119" t="s">
        <v>1662</v>
      </c>
      <c r="H16404" s="121" t="s">
        <v>76</v>
      </c>
      <c r="I16404" s="121" t="s">
        <v>30</v>
      </c>
      <c r="J16404" s="121" t="s">
        <v>7091</v>
      </c>
      <c r="K16404" s="121" t="s">
        <v>584</v>
      </c>
      <c r="L16404" s="157" t="s">
        <v>32</v>
      </c>
      <c r="M16404" s="120" t="s">
        <v>78</v>
      </c>
    </row>
    <row r="16405" spans="1:19">
      <c r="A16405" s="116">
        <v>16405</v>
      </c>
      <c r="B16405" s="129">
        <v>44629</v>
      </c>
      <c r="D16405" s="120" t="s">
        <v>252</v>
      </c>
      <c r="E16405" s="120" t="s">
        <v>36476</v>
      </c>
      <c r="F16405" s="209" t="s">
        <v>36477</v>
      </c>
      <c r="G16405" s="119" t="s">
        <v>36478</v>
      </c>
      <c r="H16405" s="121" t="s">
        <v>192</v>
      </c>
      <c r="I16405" s="121" t="s">
        <v>30</v>
      </c>
      <c r="J16405" s="121" t="s">
        <v>7280</v>
      </c>
      <c r="K16405" s="121" t="s">
        <v>584</v>
      </c>
      <c r="L16405" s="157" t="s">
        <v>32</v>
      </c>
      <c r="M16405" s="120" t="s">
        <v>78</v>
      </c>
    </row>
    <row r="16406" spans="1:19" ht="27.6">
      <c r="A16406" s="116">
        <v>16406</v>
      </c>
      <c r="B16406" s="129">
        <v>44629</v>
      </c>
      <c r="D16406" s="120" t="s">
        <v>252</v>
      </c>
      <c r="E16406" s="120" t="s">
        <v>36479</v>
      </c>
      <c r="F16406" s="209" t="s">
        <v>36480</v>
      </c>
      <c r="G16406" s="119" t="s">
        <v>36481</v>
      </c>
      <c r="H16406" s="121" t="s">
        <v>344</v>
      </c>
      <c r="I16406" s="121" t="s">
        <v>30</v>
      </c>
      <c r="J16406" s="121" t="s">
        <v>838</v>
      </c>
      <c r="K16406" s="121" t="s">
        <v>584</v>
      </c>
      <c r="L16406" s="157" t="s">
        <v>32</v>
      </c>
      <c r="M16406" s="120" t="s">
        <v>78</v>
      </c>
    </row>
    <row r="16407" spans="1:19">
      <c r="A16407" s="116">
        <v>16407</v>
      </c>
      <c r="B16407" s="129">
        <v>44629</v>
      </c>
      <c r="D16407" s="120" t="s">
        <v>252</v>
      </c>
      <c r="E16407" s="120" t="s">
        <v>36482</v>
      </c>
      <c r="F16407" s="209" t="s">
        <v>13203</v>
      </c>
      <c r="G16407" s="119" t="s">
        <v>603</v>
      </c>
      <c r="H16407" s="121" t="s">
        <v>86</v>
      </c>
      <c r="I16407" s="121" t="s">
        <v>30</v>
      </c>
      <c r="J16407" s="121" t="s">
        <v>7280</v>
      </c>
      <c r="K16407" s="121" t="s">
        <v>584</v>
      </c>
      <c r="L16407" s="157" t="s">
        <v>32</v>
      </c>
      <c r="M16407" s="120" t="s">
        <v>78</v>
      </c>
    </row>
    <row r="16408" spans="1:19">
      <c r="A16408" s="116">
        <v>16408</v>
      </c>
      <c r="B16408" s="129">
        <v>44624</v>
      </c>
      <c r="D16408" s="120" t="s">
        <v>252</v>
      </c>
      <c r="E16408" s="120" t="s">
        <v>36483</v>
      </c>
      <c r="F16408" s="209" t="s">
        <v>36484</v>
      </c>
      <c r="G16408" s="119" t="s">
        <v>603</v>
      </c>
      <c r="H16408" s="121" t="s">
        <v>53</v>
      </c>
      <c r="I16408" s="121" t="s">
        <v>42</v>
      </c>
      <c r="J16408" s="121" t="s">
        <v>43</v>
      </c>
      <c r="K16408" s="121" t="s">
        <v>584</v>
      </c>
      <c r="L16408" s="157" t="s">
        <v>32</v>
      </c>
      <c r="M16408" s="120" t="s">
        <v>78</v>
      </c>
    </row>
    <row r="16409" spans="1:19">
      <c r="A16409" s="116">
        <v>16409</v>
      </c>
      <c r="B16409" s="129">
        <v>44624</v>
      </c>
      <c r="D16409" s="120" t="s">
        <v>252</v>
      </c>
      <c r="E16409" s="120" t="s">
        <v>36485</v>
      </c>
      <c r="F16409" s="209" t="s">
        <v>36486</v>
      </c>
      <c r="G16409" s="119" t="s">
        <v>381</v>
      </c>
      <c r="H16409" s="121" t="s">
        <v>76</v>
      </c>
      <c r="I16409" s="121" t="s">
        <v>30</v>
      </c>
      <c r="J16409" s="121" t="s">
        <v>91</v>
      </c>
      <c r="K16409" s="121" t="s">
        <v>584</v>
      </c>
      <c r="L16409" s="157" t="s">
        <v>32</v>
      </c>
      <c r="M16409" s="120" t="s">
        <v>78</v>
      </c>
    </row>
    <row r="16410" spans="1:19">
      <c r="A16410" s="116">
        <v>16410</v>
      </c>
      <c r="B16410" s="129">
        <v>44629</v>
      </c>
      <c r="D16410" s="120" t="s">
        <v>252</v>
      </c>
      <c r="E16410" s="120" t="s">
        <v>36487</v>
      </c>
      <c r="F16410" s="209" t="s">
        <v>36488</v>
      </c>
      <c r="G16410" s="119" t="s">
        <v>36489</v>
      </c>
      <c r="H16410" s="121" t="s">
        <v>48</v>
      </c>
      <c r="I16410" s="121" t="s">
        <v>30</v>
      </c>
      <c r="J16410" s="121" t="s">
        <v>77</v>
      </c>
      <c r="K16410" s="121" t="s">
        <v>584</v>
      </c>
      <c r="L16410" s="157" t="s">
        <v>32</v>
      </c>
      <c r="M16410" s="120" t="s">
        <v>78</v>
      </c>
    </row>
    <row r="16411" spans="1:19">
      <c r="A16411" s="116">
        <v>16411</v>
      </c>
      <c r="B16411" s="129">
        <v>44629</v>
      </c>
      <c r="D16411" s="120" t="s">
        <v>252</v>
      </c>
      <c r="E16411" s="120" t="s">
        <v>36490</v>
      </c>
      <c r="F16411" s="209" t="s">
        <v>579</v>
      </c>
      <c r="G16411" s="119" t="s">
        <v>36491</v>
      </c>
      <c r="H16411" s="121" t="s">
        <v>140</v>
      </c>
      <c r="I16411" s="121" t="s">
        <v>30</v>
      </c>
      <c r="J16411" s="121" t="s">
        <v>9853</v>
      </c>
      <c r="K16411" s="121" t="s">
        <v>584</v>
      </c>
      <c r="L16411" s="157" t="s">
        <v>32</v>
      </c>
      <c r="M16411" s="120" t="s">
        <v>78</v>
      </c>
    </row>
    <row r="16412" spans="1:19">
      <c r="A16412" s="116">
        <v>16412</v>
      </c>
      <c r="B16412" s="129">
        <v>44624</v>
      </c>
      <c r="D16412" s="120" t="s">
        <v>252</v>
      </c>
      <c r="E16412" s="120" t="s">
        <v>36492</v>
      </c>
      <c r="F16412" s="209" t="s">
        <v>14440</v>
      </c>
      <c r="G16412" s="119" t="s">
        <v>36493</v>
      </c>
      <c r="H16412" s="121" t="s">
        <v>192</v>
      </c>
      <c r="I16412" s="121" t="s">
        <v>42</v>
      </c>
      <c r="J16412" s="121" t="s">
        <v>82</v>
      </c>
      <c r="K16412" s="121" t="s">
        <v>584</v>
      </c>
      <c r="L16412" s="157" t="s">
        <v>32</v>
      </c>
      <c r="M16412" s="120" t="s">
        <v>78</v>
      </c>
    </row>
    <row r="16413" spans="1:19">
      <c r="A16413" s="116">
        <v>16413</v>
      </c>
      <c r="B16413" s="129">
        <v>44628</v>
      </c>
      <c r="D16413" s="120" t="s">
        <v>580</v>
      </c>
      <c r="E16413" s="120" t="s">
        <v>36494</v>
      </c>
      <c r="F16413" s="209" t="s">
        <v>1254</v>
      </c>
      <c r="G16413" s="119" t="s">
        <v>14709</v>
      </c>
      <c r="H16413" s="121" t="s">
        <v>29</v>
      </c>
      <c r="I16413" s="121" t="s">
        <v>30</v>
      </c>
      <c r="J16413" s="121" t="s">
        <v>7216</v>
      </c>
      <c r="K16413" s="121" t="s">
        <v>65</v>
      </c>
      <c r="L16413" s="157" t="s">
        <v>32</v>
      </c>
      <c r="M16413" s="120" t="s">
        <v>33</v>
      </c>
      <c r="N16413" s="131">
        <v>44628</v>
      </c>
      <c r="S16413" s="120" t="s">
        <v>34</v>
      </c>
    </row>
    <row r="16414" spans="1:19">
      <c r="A16414" s="116">
        <v>16414</v>
      </c>
      <c r="B16414" s="129">
        <v>44628</v>
      </c>
      <c r="D16414" s="120" t="s">
        <v>580</v>
      </c>
      <c r="E16414" s="120" t="s">
        <v>36495</v>
      </c>
      <c r="F16414" s="209" t="s">
        <v>13104</v>
      </c>
      <c r="G16414" s="119" t="s">
        <v>36496</v>
      </c>
      <c r="H16414" s="121" t="s">
        <v>86</v>
      </c>
      <c r="I16414" s="121" t="s">
        <v>30</v>
      </c>
      <c r="J16414" s="121" t="s">
        <v>1540</v>
      </c>
      <c r="K16414" s="121" t="s">
        <v>65</v>
      </c>
      <c r="L16414" s="157" t="s">
        <v>32</v>
      </c>
      <c r="M16414" s="120" t="s">
        <v>78</v>
      </c>
    </row>
    <row r="16415" spans="1:19">
      <c r="A16415" s="116">
        <v>16415</v>
      </c>
      <c r="B16415" s="129">
        <v>44628</v>
      </c>
      <c r="D16415" s="120" t="s">
        <v>580</v>
      </c>
      <c r="E16415" s="120" t="s">
        <v>36497</v>
      </c>
      <c r="F16415" s="209" t="s">
        <v>469</v>
      </c>
      <c r="G16415" s="119" t="s">
        <v>36481</v>
      </c>
      <c r="H16415" s="121" t="s">
        <v>344</v>
      </c>
      <c r="I16415" s="121" t="s">
        <v>30</v>
      </c>
      <c r="J16415" s="121" t="s">
        <v>7142</v>
      </c>
      <c r="K16415" s="121" t="s">
        <v>65</v>
      </c>
      <c r="L16415" s="157" t="s">
        <v>32</v>
      </c>
      <c r="M16415" s="120" t="s">
        <v>78</v>
      </c>
    </row>
    <row r="16416" spans="1:19">
      <c r="A16416" s="116">
        <v>16416</v>
      </c>
      <c r="B16416" s="129">
        <v>44628</v>
      </c>
      <c r="D16416" s="120" t="s">
        <v>580</v>
      </c>
      <c r="E16416" s="120" t="s">
        <v>36498</v>
      </c>
      <c r="F16416" s="209" t="s">
        <v>28547</v>
      </c>
      <c r="G16416" s="119" t="s">
        <v>36499</v>
      </c>
      <c r="H16416" s="121" t="s">
        <v>29</v>
      </c>
      <c r="I16416" s="121" t="s">
        <v>42</v>
      </c>
      <c r="J16416" s="121" t="s">
        <v>82</v>
      </c>
      <c r="K16416" s="121" t="s">
        <v>65</v>
      </c>
      <c r="L16416" s="157" t="s">
        <v>32</v>
      </c>
      <c r="M16416" s="120" t="s">
        <v>78</v>
      </c>
    </row>
    <row r="16417" spans="1:19">
      <c r="A16417" s="116">
        <v>16417</v>
      </c>
      <c r="B16417" s="129">
        <v>44628</v>
      </c>
      <c r="D16417" s="120" t="s">
        <v>580</v>
      </c>
      <c r="E16417" s="120" t="s">
        <v>36500</v>
      </c>
      <c r="F16417" s="209" t="s">
        <v>36501</v>
      </c>
      <c r="G16417" s="119" t="s">
        <v>15762</v>
      </c>
      <c r="H16417" s="121" t="s">
        <v>29</v>
      </c>
      <c r="I16417" s="121" t="s">
        <v>63</v>
      </c>
      <c r="J16417" s="121" t="s">
        <v>328</v>
      </c>
      <c r="K16417" s="121" t="s">
        <v>65</v>
      </c>
      <c r="L16417" s="157" t="s">
        <v>32</v>
      </c>
      <c r="M16417" s="120" t="s">
        <v>33</v>
      </c>
      <c r="N16417" s="131">
        <v>44630</v>
      </c>
    </row>
    <row r="16418" spans="1:19">
      <c r="A16418" s="116">
        <v>16418</v>
      </c>
      <c r="B16418" s="129">
        <v>44628</v>
      </c>
      <c r="D16418" s="120" t="s">
        <v>580</v>
      </c>
      <c r="E16418" s="120" t="s">
        <v>36502</v>
      </c>
      <c r="F16418" s="209" t="s">
        <v>36503</v>
      </c>
      <c r="G16418" s="119" t="s">
        <v>36504</v>
      </c>
      <c r="H16418" s="121" t="s">
        <v>53</v>
      </c>
      <c r="I16418" s="121" t="s">
        <v>42</v>
      </c>
      <c r="J16418" s="121" t="s">
        <v>43</v>
      </c>
      <c r="K16418" s="121" t="s">
        <v>65</v>
      </c>
      <c r="L16418" s="157" t="s">
        <v>32</v>
      </c>
      <c r="M16418" s="120" t="s">
        <v>33</v>
      </c>
      <c r="N16418" s="131">
        <v>44628</v>
      </c>
      <c r="O16418" s="131">
        <v>44655</v>
      </c>
    </row>
    <row r="16419" spans="1:19">
      <c r="A16419" s="116">
        <v>16419</v>
      </c>
      <c r="B16419" s="129">
        <v>44628</v>
      </c>
      <c r="D16419" s="120" t="s">
        <v>580</v>
      </c>
      <c r="E16419" s="120" t="s">
        <v>36505</v>
      </c>
      <c r="F16419" s="209" t="s">
        <v>36506</v>
      </c>
      <c r="G16419" s="119" t="s">
        <v>36507</v>
      </c>
      <c r="H16419" s="121" t="s">
        <v>29</v>
      </c>
      <c r="I16419" s="121" t="s">
        <v>30</v>
      </c>
      <c r="J16419" s="121" t="s">
        <v>25158</v>
      </c>
      <c r="K16419" s="121" t="s">
        <v>65</v>
      </c>
      <c r="L16419" s="157" t="s">
        <v>32</v>
      </c>
      <c r="M16419" s="120" t="s">
        <v>33</v>
      </c>
      <c r="N16419" s="131">
        <v>44628</v>
      </c>
      <c r="O16419" s="131">
        <v>44648</v>
      </c>
      <c r="S16419" s="120" t="s">
        <v>92</v>
      </c>
    </row>
    <row r="16420" spans="1:19" ht="27.6">
      <c r="A16420" s="116">
        <v>16420</v>
      </c>
      <c r="B16420" s="129">
        <v>44628</v>
      </c>
      <c r="D16420" s="120" t="s">
        <v>580</v>
      </c>
      <c r="E16420" s="120" t="s">
        <v>36508</v>
      </c>
      <c r="F16420" s="209" t="s">
        <v>36509</v>
      </c>
      <c r="G16420" s="119" t="s">
        <v>36510</v>
      </c>
      <c r="H16420" s="121" t="s">
        <v>86</v>
      </c>
      <c r="I16420" s="121" t="s">
        <v>30</v>
      </c>
      <c r="J16420" s="121" t="s">
        <v>3886</v>
      </c>
      <c r="K16420" s="121" t="s">
        <v>65</v>
      </c>
      <c r="L16420" s="157" t="s">
        <v>32</v>
      </c>
      <c r="M16420" s="120" t="s">
        <v>33</v>
      </c>
      <c r="N16420" s="131">
        <v>44628</v>
      </c>
      <c r="O16420" s="131">
        <v>44655</v>
      </c>
    </row>
    <row r="16421" spans="1:19" ht="27.6">
      <c r="A16421" s="116">
        <v>16421</v>
      </c>
      <c r="B16421" s="129">
        <v>44628</v>
      </c>
      <c r="D16421" s="120" t="s">
        <v>580</v>
      </c>
      <c r="E16421" s="120" t="s">
        <v>36511</v>
      </c>
      <c r="F16421" s="209" t="s">
        <v>9726</v>
      </c>
      <c r="G16421" s="108" t="s">
        <v>36512</v>
      </c>
      <c r="H16421" s="121" t="s">
        <v>53</v>
      </c>
      <c r="I16421" s="121" t="s">
        <v>30</v>
      </c>
      <c r="J16421" s="121" t="s">
        <v>8925</v>
      </c>
      <c r="K16421" s="121" t="s">
        <v>65</v>
      </c>
      <c r="L16421" s="157" t="s">
        <v>32</v>
      </c>
      <c r="M16421" s="120" t="s">
        <v>78</v>
      </c>
    </row>
    <row r="16422" spans="1:19">
      <c r="A16422" s="116">
        <v>16422</v>
      </c>
      <c r="B16422" s="129">
        <v>44628</v>
      </c>
      <c r="D16422" s="120" t="s">
        <v>580</v>
      </c>
      <c r="E16422" s="120" t="s">
        <v>36513</v>
      </c>
      <c r="F16422" s="209" t="s">
        <v>36514</v>
      </c>
      <c r="G16422" s="119" t="s">
        <v>36515</v>
      </c>
      <c r="H16422" s="121" t="s">
        <v>53</v>
      </c>
      <c r="I16422" s="121" t="s">
        <v>30</v>
      </c>
      <c r="J16422" s="121" t="s">
        <v>87</v>
      </c>
      <c r="K16422" s="121" t="s">
        <v>65</v>
      </c>
      <c r="L16422" s="157" t="s">
        <v>32</v>
      </c>
      <c r="M16422" s="120" t="s">
        <v>78</v>
      </c>
    </row>
    <row r="16423" spans="1:19">
      <c r="A16423" s="116">
        <v>16423</v>
      </c>
      <c r="B16423" s="129">
        <v>44628</v>
      </c>
      <c r="D16423" s="120" t="s">
        <v>580</v>
      </c>
      <c r="E16423" s="120" t="s">
        <v>36516</v>
      </c>
      <c r="F16423" s="209" t="s">
        <v>104</v>
      </c>
      <c r="G16423" s="119" t="s">
        <v>34634</v>
      </c>
      <c r="H16423" s="121" t="s">
        <v>53</v>
      </c>
      <c r="I16423" s="121" t="s">
        <v>63</v>
      </c>
      <c r="J16423" s="121" t="s">
        <v>328</v>
      </c>
      <c r="K16423" s="121" t="s">
        <v>65</v>
      </c>
      <c r="L16423" s="157" t="s">
        <v>32</v>
      </c>
      <c r="M16423" s="120" t="s">
        <v>78</v>
      </c>
    </row>
    <row r="16424" spans="1:19" ht="27.6">
      <c r="A16424" s="116">
        <v>16424</v>
      </c>
      <c r="B16424" s="129">
        <v>44628</v>
      </c>
      <c r="D16424" s="120" t="s">
        <v>580</v>
      </c>
      <c r="E16424" s="120" t="s">
        <v>36517</v>
      </c>
      <c r="F16424" s="209" t="s">
        <v>36518</v>
      </c>
      <c r="G16424" s="119" t="s">
        <v>35454</v>
      </c>
      <c r="H16424" s="121" t="s">
        <v>53</v>
      </c>
      <c r="I16424" s="121" t="s">
        <v>30</v>
      </c>
      <c r="J16424" s="121" t="s">
        <v>7271</v>
      </c>
      <c r="K16424" s="121" t="s">
        <v>65</v>
      </c>
      <c r="L16424" s="157" t="s">
        <v>32</v>
      </c>
      <c r="M16424" s="120" t="s">
        <v>33</v>
      </c>
      <c r="N16424" s="131">
        <v>44628</v>
      </c>
      <c r="O16424" s="131">
        <v>44655</v>
      </c>
    </row>
    <row r="16425" spans="1:19">
      <c r="A16425" s="116">
        <v>16425</v>
      </c>
      <c r="B16425" s="129">
        <v>44628</v>
      </c>
      <c r="D16425" s="120" t="s">
        <v>580</v>
      </c>
      <c r="E16425" s="120" t="s">
        <v>36519</v>
      </c>
      <c r="F16425" s="209" t="s">
        <v>21701</v>
      </c>
      <c r="G16425" s="119" t="s">
        <v>36520</v>
      </c>
      <c r="H16425" s="121" t="s">
        <v>177</v>
      </c>
      <c r="I16425" s="121" t="s">
        <v>63</v>
      </c>
      <c r="J16425" s="121" t="s">
        <v>328</v>
      </c>
      <c r="K16425" s="121" t="s">
        <v>65</v>
      </c>
      <c r="L16425" s="157" t="s">
        <v>32</v>
      </c>
      <c r="M16425" s="120" t="s">
        <v>78</v>
      </c>
    </row>
    <row r="16426" spans="1:19">
      <c r="A16426" s="116">
        <v>16426</v>
      </c>
      <c r="B16426" s="129">
        <v>44628</v>
      </c>
      <c r="D16426" s="120" t="s">
        <v>580</v>
      </c>
      <c r="E16426" s="120" t="s">
        <v>36521</v>
      </c>
      <c r="F16426" s="209" t="s">
        <v>36522</v>
      </c>
      <c r="G16426" s="119" t="s">
        <v>36510</v>
      </c>
      <c r="H16426" s="121" t="s">
        <v>86</v>
      </c>
      <c r="I16426" s="121" t="s">
        <v>30</v>
      </c>
      <c r="J16426" s="121" t="s">
        <v>7216</v>
      </c>
      <c r="K16426" s="121" t="s">
        <v>65</v>
      </c>
      <c r="L16426" s="157" t="s">
        <v>32</v>
      </c>
      <c r="M16426" s="120" t="s">
        <v>78</v>
      </c>
    </row>
    <row r="16427" spans="1:19">
      <c r="A16427" s="116">
        <v>16427</v>
      </c>
      <c r="B16427" s="129">
        <v>44628</v>
      </c>
      <c r="D16427" s="120" t="s">
        <v>580</v>
      </c>
      <c r="E16427" s="120" t="s">
        <v>36523</v>
      </c>
      <c r="F16427" s="209" t="s">
        <v>547</v>
      </c>
      <c r="G16427" s="119" t="s">
        <v>36524</v>
      </c>
      <c r="H16427" s="121" t="s">
        <v>1173</v>
      </c>
      <c r="I16427" s="121" t="s">
        <v>30</v>
      </c>
      <c r="J16427" s="121" t="s">
        <v>31</v>
      </c>
      <c r="K16427" s="121" t="s">
        <v>65</v>
      </c>
      <c r="L16427" s="157" t="s">
        <v>32</v>
      </c>
      <c r="M16427" s="120" t="s">
        <v>33</v>
      </c>
      <c r="N16427" s="131">
        <v>44636</v>
      </c>
      <c r="O16427" s="131">
        <v>44648</v>
      </c>
      <c r="S16427" s="120" t="s">
        <v>92</v>
      </c>
    </row>
    <row r="16428" spans="1:19">
      <c r="A16428" s="116">
        <v>16428</v>
      </c>
      <c r="B16428" s="129">
        <v>44624</v>
      </c>
      <c r="D16428" s="120" t="s">
        <v>25</v>
      </c>
      <c r="E16428" s="120" t="s">
        <v>36525</v>
      </c>
      <c r="F16428" s="209" t="s">
        <v>36526</v>
      </c>
      <c r="G16428" s="119" t="s">
        <v>36527</v>
      </c>
      <c r="H16428" s="121" t="s">
        <v>101</v>
      </c>
      <c r="I16428" s="121" t="s">
        <v>42</v>
      </c>
      <c r="J16428" s="121" t="s">
        <v>199</v>
      </c>
      <c r="K16428" s="121" t="s">
        <v>65</v>
      </c>
      <c r="L16428" s="157" t="s">
        <v>32</v>
      </c>
      <c r="M16428" s="120" t="s">
        <v>33</v>
      </c>
      <c r="N16428" s="131">
        <v>44635</v>
      </c>
      <c r="O16428" s="131">
        <v>44635</v>
      </c>
    </row>
    <row r="16429" spans="1:19" ht="27.6">
      <c r="A16429" s="116">
        <v>16429</v>
      </c>
      <c r="B16429" s="129">
        <v>44624</v>
      </c>
      <c r="D16429" s="120" t="s">
        <v>25</v>
      </c>
      <c r="E16429" s="120" t="s">
        <v>36528</v>
      </c>
      <c r="F16429" s="209" t="s">
        <v>36529</v>
      </c>
      <c r="G16429" s="119" t="s">
        <v>746</v>
      </c>
      <c r="H16429" s="121" t="s">
        <v>76</v>
      </c>
      <c r="I16429" s="121" t="s">
        <v>63</v>
      </c>
      <c r="J16429" s="121" t="s">
        <v>328</v>
      </c>
      <c r="K16429" s="121" t="s">
        <v>65</v>
      </c>
      <c r="L16429" s="157" t="s">
        <v>32</v>
      </c>
      <c r="M16429" s="120" t="s">
        <v>33</v>
      </c>
      <c r="N16429" s="131">
        <v>44635</v>
      </c>
      <c r="O16429" s="131">
        <v>44635</v>
      </c>
    </row>
    <row r="16430" spans="1:19" ht="27.6">
      <c r="A16430" s="116">
        <v>16430</v>
      </c>
      <c r="B16430" s="129">
        <v>44624</v>
      </c>
      <c r="D16430" s="120" t="s">
        <v>25</v>
      </c>
      <c r="E16430" s="120" t="s">
        <v>36530</v>
      </c>
      <c r="F16430" s="209" t="s">
        <v>36531</v>
      </c>
      <c r="G16430" s="119" t="s">
        <v>18262</v>
      </c>
      <c r="H16430" s="121" t="s">
        <v>41</v>
      </c>
      <c r="I16430" s="121" t="s">
        <v>30</v>
      </c>
      <c r="J16430" s="121" t="s">
        <v>77</v>
      </c>
      <c r="K16430" s="121" t="s">
        <v>65</v>
      </c>
      <c r="L16430" s="157" t="s">
        <v>32</v>
      </c>
      <c r="M16430" s="120" t="s">
        <v>78</v>
      </c>
    </row>
    <row r="16431" spans="1:19" ht="27.6">
      <c r="A16431" s="116">
        <v>16431</v>
      </c>
      <c r="B16431" s="129">
        <v>44627</v>
      </c>
      <c r="D16431" s="120" t="s">
        <v>34179</v>
      </c>
      <c r="E16431" s="120" t="s">
        <v>36532</v>
      </c>
      <c r="F16431" s="209" t="s">
        <v>36533</v>
      </c>
      <c r="G16431" s="188" t="s">
        <v>1105</v>
      </c>
      <c r="H16431" s="121" t="s">
        <v>53</v>
      </c>
      <c r="I16431" s="121" t="s">
        <v>30</v>
      </c>
      <c r="J16431" s="121" t="s">
        <v>34612</v>
      </c>
      <c r="K16431" s="121" t="s">
        <v>65</v>
      </c>
      <c r="L16431" s="157" t="s">
        <v>32</v>
      </c>
      <c r="M16431" s="120" t="s">
        <v>78</v>
      </c>
    </row>
    <row r="16432" spans="1:19" ht="27.6">
      <c r="A16432" s="116">
        <v>16432</v>
      </c>
      <c r="B16432" s="129">
        <v>44627</v>
      </c>
      <c r="D16432" s="120" t="s">
        <v>34179</v>
      </c>
      <c r="E16432" s="120" t="s">
        <v>36534</v>
      </c>
      <c r="F16432" s="209" t="s">
        <v>36535</v>
      </c>
      <c r="G16432" s="188" t="s">
        <v>1105</v>
      </c>
      <c r="H16432" s="121" t="s">
        <v>53</v>
      </c>
      <c r="I16432" s="121" t="s">
        <v>42</v>
      </c>
      <c r="J16432" s="121" t="s">
        <v>91</v>
      </c>
      <c r="K16432" s="121" t="s">
        <v>65</v>
      </c>
      <c r="L16432" s="157" t="s">
        <v>32</v>
      </c>
      <c r="M16432" s="120" t="s">
        <v>78</v>
      </c>
    </row>
    <row r="16433" spans="1:13">
      <c r="A16433" s="116">
        <v>16433</v>
      </c>
      <c r="B16433" s="129">
        <v>44627</v>
      </c>
      <c r="D16433" s="120" t="s">
        <v>34179</v>
      </c>
      <c r="E16433" s="120" t="s">
        <v>36536</v>
      </c>
      <c r="F16433" s="209" t="s">
        <v>23942</v>
      </c>
      <c r="G16433" s="188" t="s">
        <v>36537</v>
      </c>
      <c r="I16433" s="121" t="s">
        <v>30</v>
      </c>
      <c r="J16433" s="121" t="s">
        <v>36538</v>
      </c>
      <c r="K16433" s="121" t="s">
        <v>65</v>
      </c>
      <c r="L16433" s="157" t="s">
        <v>32</v>
      </c>
      <c r="M16433" s="120" t="s">
        <v>33</v>
      </c>
    </row>
    <row r="16434" spans="1:13">
      <c r="A16434" s="116">
        <v>16434</v>
      </c>
      <c r="B16434" s="129">
        <v>44627</v>
      </c>
      <c r="D16434" s="120" t="s">
        <v>34179</v>
      </c>
      <c r="E16434" s="120" t="s">
        <v>36539</v>
      </c>
      <c r="F16434" s="209" t="s">
        <v>36540</v>
      </c>
      <c r="G16434" s="188" t="s">
        <v>1033</v>
      </c>
      <c r="H16434" s="121" t="s">
        <v>29</v>
      </c>
      <c r="I16434" s="121" t="s">
        <v>30</v>
      </c>
      <c r="J16434" s="121" t="s">
        <v>3886</v>
      </c>
      <c r="K16434" s="121" t="s">
        <v>65</v>
      </c>
      <c r="L16434" s="157" t="s">
        <v>32</v>
      </c>
      <c r="M16434" s="120" t="s">
        <v>33</v>
      </c>
    </row>
    <row r="16435" spans="1:13">
      <c r="A16435" s="116">
        <v>16435</v>
      </c>
      <c r="B16435" s="129">
        <v>44627</v>
      </c>
      <c r="D16435" s="120" t="s">
        <v>34179</v>
      </c>
      <c r="E16435" s="120" t="s">
        <v>36541</v>
      </c>
      <c r="F16435" s="209" t="s">
        <v>36542</v>
      </c>
      <c r="G16435" s="188" t="s">
        <v>85</v>
      </c>
      <c r="H16435" s="121" t="s">
        <v>192</v>
      </c>
      <c r="I16435" s="121" t="s">
        <v>30</v>
      </c>
      <c r="J16435" s="121" t="s">
        <v>36543</v>
      </c>
      <c r="K16435" s="121" t="s">
        <v>65</v>
      </c>
      <c r="L16435" s="157" t="s">
        <v>32</v>
      </c>
      <c r="M16435" s="120" t="s">
        <v>33</v>
      </c>
    </row>
    <row r="16436" spans="1:13">
      <c r="A16436" s="116">
        <v>16436</v>
      </c>
      <c r="B16436" s="129">
        <v>44627</v>
      </c>
      <c r="D16436" s="120" t="s">
        <v>34179</v>
      </c>
      <c r="E16436" s="120" t="s">
        <v>36544</v>
      </c>
      <c r="F16436" s="209" t="s">
        <v>28697</v>
      </c>
      <c r="G16436" s="188" t="s">
        <v>7665</v>
      </c>
      <c r="H16436" s="121" t="s">
        <v>1173</v>
      </c>
      <c r="I16436" s="121" t="s">
        <v>30</v>
      </c>
      <c r="J16436" s="121" t="s">
        <v>87</v>
      </c>
      <c r="K16436" s="121" t="s">
        <v>65</v>
      </c>
      <c r="L16436" s="157" t="s">
        <v>32</v>
      </c>
      <c r="M16436" s="120" t="s">
        <v>78</v>
      </c>
    </row>
    <row r="16437" spans="1:13">
      <c r="A16437" s="116">
        <v>16437</v>
      </c>
      <c r="B16437" s="129">
        <v>44627</v>
      </c>
      <c r="D16437" s="120" t="s">
        <v>34179</v>
      </c>
      <c r="E16437" s="120" t="s">
        <v>36545</v>
      </c>
      <c r="F16437" s="209" t="s">
        <v>30892</v>
      </c>
      <c r="G16437" s="188" t="s">
        <v>36546</v>
      </c>
      <c r="H16437" s="121" t="s">
        <v>1173</v>
      </c>
      <c r="I16437" s="121" t="s">
        <v>30</v>
      </c>
      <c r="J16437" s="121" t="s">
        <v>838</v>
      </c>
      <c r="K16437" s="121" t="s">
        <v>65</v>
      </c>
      <c r="L16437" s="157" t="s">
        <v>32</v>
      </c>
      <c r="M16437" s="120" t="s">
        <v>33</v>
      </c>
    </row>
    <row r="16438" spans="1:13">
      <c r="A16438" s="116">
        <v>16438</v>
      </c>
      <c r="B16438" s="129">
        <v>44627</v>
      </c>
      <c r="D16438" s="120" t="s">
        <v>34179</v>
      </c>
      <c r="E16438" s="120" t="s">
        <v>36547</v>
      </c>
      <c r="F16438" s="209" t="s">
        <v>8352</v>
      </c>
      <c r="G16438" s="188" t="s">
        <v>1033</v>
      </c>
      <c r="H16438" s="121" t="s">
        <v>29</v>
      </c>
      <c r="I16438" s="121" t="s">
        <v>30</v>
      </c>
      <c r="J16438" s="121" t="s">
        <v>8287</v>
      </c>
      <c r="K16438" s="121" t="s">
        <v>65</v>
      </c>
      <c r="L16438" s="157" t="s">
        <v>32</v>
      </c>
      <c r="M16438" s="120" t="s">
        <v>78</v>
      </c>
    </row>
    <row r="16439" spans="1:13" ht="27.6">
      <c r="A16439" s="116">
        <v>16439</v>
      </c>
      <c r="B16439" s="129">
        <v>44627</v>
      </c>
      <c r="D16439" s="120" t="s">
        <v>34179</v>
      </c>
      <c r="E16439" s="120" t="s">
        <v>36548</v>
      </c>
      <c r="F16439" s="209" t="s">
        <v>36549</v>
      </c>
      <c r="G16439" s="188" t="s">
        <v>36550</v>
      </c>
      <c r="H16439" s="121" t="s">
        <v>41</v>
      </c>
      <c r="I16439" s="121" t="s">
        <v>30</v>
      </c>
      <c r="J16439" s="121" t="s">
        <v>87</v>
      </c>
      <c r="K16439" s="121" t="s">
        <v>65</v>
      </c>
      <c r="L16439" s="157" t="s">
        <v>32</v>
      </c>
      <c r="M16439" s="120" t="s">
        <v>33</v>
      </c>
    </row>
    <row r="16440" spans="1:13" ht="27.6">
      <c r="A16440" s="116">
        <v>16440</v>
      </c>
      <c r="B16440" s="129">
        <v>44627</v>
      </c>
      <c r="D16440" s="120" t="s">
        <v>34179</v>
      </c>
      <c r="E16440" s="120" t="s">
        <v>36551</v>
      </c>
      <c r="F16440" s="209" t="s">
        <v>36552</v>
      </c>
      <c r="G16440" s="188" t="s">
        <v>509</v>
      </c>
      <c r="H16440" s="121" t="s">
        <v>140</v>
      </c>
      <c r="I16440" s="121" t="s">
        <v>30</v>
      </c>
      <c r="J16440" s="121" t="s">
        <v>5018</v>
      </c>
      <c r="K16440" s="121" t="s">
        <v>65</v>
      </c>
      <c r="L16440" s="157" t="s">
        <v>32</v>
      </c>
      <c r="M16440" s="120" t="s">
        <v>33</v>
      </c>
    </row>
    <row r="16441" spans="1:13">
      <c r="A16441" s="116">
        <v>16441</v>
      </c>
      <c r="B16441" s="129">
        <v>44627</v>
      </c>
      <c r="D16441" s="120" t="s">
        <v>34179</v>
      </c>
      <c r="E16441" s="120" t="s">
        <v>36553</v>
      </c>
      <c r="F16441" s="209" t="s">
        <v>36554</v>
      </c>
      <c r="G16441" s="188" t="s">
        <v>36555</v>
      </c>
      <c r="H16441" s="121" t="s">
        <v>1173</v>
      </c>
      <c r="I16441" s="121" t="s">
        <v>42</v>
      </c>
      <c r="J16441" s="121" t="s">
        <v>34941</v>
      </c>
      <c r="K16441" s="121" t="s">
        <v>65</v>
      </c>
      <c r="L16441" s="157" t="s">
        <v>32</v>
      </c>
      <c r="M16441" s="120" t="s">
        <v>33</v>
      </c>
    </row>
    <row r="16442" spans="1:13" ht="27.6">
      <c r="A16442" s="116">
        <v>16442</v>
      </c>
      <c r="B16442" s="129">
        <v>44627</v>
      </c>
      <c r="D16442" s="120" t="s">
        <v>34179</v>
      </c>
      <c r="E16442" s="120" t="s">
        <v>36556</v>
      </c>
      <c r="F16442" s="209" t="s">
        <v>36557</v>
      </c>
      <c r="G16442" s="188" t="s">
        <v>541</v>
      </c>
      <c r="H16442" s="121" t="s">
        <v>177</v>
      </c>
      <c r="I16442" s="121" t="s">
        <v>30</v>
      </c>
      <c r="J16442" s="121" t="s">
        <v>7142</v>
      </c>
      <c r="K16442" s="121" t="s">
        <v>65</v>
      </c>
      <c r="L16442" s="157" t="s">
        <v>32</v>
      </c>
      <c r="M16442" s="120" t="s">
        <v>78</v>
      </c>
    </row>
    <row r="16443" spans="1:13" ht="27.6">
      <c r="A16443" s="116">
        <v>16443</v>
      </c>
      <c r="B16443" s="129">
        <v>44627</v>
      </c>
      <c r="D16443" s="120" t="s">
        <v>34179</v>
      </c>
      <c r="E16443" s="120" t="s">
        <v>36558</v>
      </c>
      <c r="F16443" s="209" t="s">
        <v>36559</v>
      </c>
      <c r="G16443" s="188" t="s">
        <v>17349</v>
      </c>
      <c r="H16443" s="121" t="s">
        <v>101</v>
      </c>
      <c r="I16443" s="121" t="s">
        <v>30</v>
      </c>
      <c r="J16443" s="121" t="s">
        <v>87</v>
      </c>
      <c r="K16443" s="121" t="s">
        <v>65</v>
      </c>
      <c r="L16443" s="157" t="s">
        <v>32</v>
      </c>
      <c r="M16443" s="120" t="s">
        <v>78</v>
      </c>
    </row>
    <row r="16444" spans="1:13">
      <c r="A16444" s="116">
        <v>16444</v>
      </c>
      <c r="B16444" s="129">
        <v>44627</v>
      </c>
      <c r="D16444" s="120" t="s">
        <v>34179</v>
      </c>
      <c r="E16444" s="120" t="s">
        <v>36560</v>
      </c>
      <c r="F16444" s="209" t="s">
        <v>1372</v>
      </c>
      <c r="G16444" s="188" t="s">
        <v>36561</v>
      </c>
      <c r="H16444" s="121" t="s">
        <v>29</v>
      </c>
      <c r="I16444" s="121" t="s">
        <v>30</v>
      </c>
      <c r="J16444" s="121" t="s">
        <v>9853</v>
      </c>
      <c r="K16444" s="121" t="s">
        <v>65</v>
      </c>
      <c r="L16444" s="157" t="s">
        <v>32</v>
      </c>
      <c r="M16444" s="120" t="s">
        <v>78</v>
      </c>
    </row>
    <row r="16445" spans="1:13" ht="27.6">
      <c r="A16445" s="116">
        <v>16445</v>
      </c>
      <c r="B16445" s="129">
        <v>44627</v>
      </c>
      <c r="D16445" s="120" t="s">
        <v>34179</v>
      </c>
      <c r="E16445" s="120" t="s">
        <v>36562</v>
      </c>
      <c r="F16445" s="209" t="s">
        <v>36563</v>
      </c>
      <c r="G16445" s="188" t="s">
        <v>36564</v>
      </c>
      <c r="H16445" s="121" t="s">
        <v>140</v>
      </c>
      <c r="I16445" s="121" t="s">
        <v>42</v>
      </c>
      <c r="J16445" s="121" t="s">
        <v>82</v>
      </c>
      <c r="K16445" s="121" t="s">
        <v>65</v>
      </c>
      <c r="L16445" s="157" t="s">
        <v>32</v>
      </c>
      <c r="M16445" s="120" t="s">
        <v>78</v>
      </c>
    </row>
    <row r="16446" spans="1:13">
      <c r="A16446" s="116">
        <v>16446</v>
      </c>
      <c r="B16446" s="129">
        <v>44627</v>
      </c>
      <c r="D16446" s="120" t="s">
        <v>34179</v>
      </c>
      <c r="E16446" s="120" t="s">
        <v>36565</v>
      </c>
      <c r="F16446" s="209" t="s">
        <v>5207</v>
      </c>
      <c r="G16446" s="188" t="s">
        <v>2876</v>
      </c>
      <c r="H16446" s="121" t="s">
        <v>41</v>
      </c>
      <c r="I16446" s="121" t="s">
        <v>42</v>
      </c>
      <c r="J16446" s="121" t="s">
        <v>82</v>
      </c>
      <c r="K16446" s="121" t="s">
        <v>65</v>
      </c>
      <c r="L16446" s="157" t="s">
        <v>32</v>
      </c>
      <c r="M16446" s="120" t="s">
        <v>33</v>
      </c>
    </row>
    <row r="16447" spans="1:13" ht="41.4">
      <c r="A16447" s="116">
        <v>16447</v>
      </c>
      <c r="B16447" s="129">
        <v>44627</v>
      </c>
      <c r="D16447" s="120" t="s">
        <v>34179</v>
      </c>
      <c r="E16447" s="120" t="s">
        <v>36566</v>
      </c>
      <c r="F16447" s="209" t="s">
        <v>36567</v>
      </c>
      <c r="G16447" s="188" t="s">
        <v>3568</v>
      </c>
      <c r="H16447" s="121" t="s">
        <v>53</v>
      </c>
      <c r="I16447" s="121" t="s">
        <v>42</v>
      </c>
      <c r="J16447" s="121" t="s">
        <v>82</v>
      </c>
      <c r="K16447" s="121" t="s">
        <v>65</v>
      </c>
      <c r="L16447" s="157" t="s">
        <v>32</v>
      </c>
      <c r="M16447" s="120" t="s">
        <v>78</v>
      </c>
    </row>
    <row r="16448" spans="1:13" ht="27.6">
      <c r="A16448" s="116">
        <v>16448</v>
      </c>
      <c r="B16448" s="129">
        <v>44627</v>
      </c>
      <c r="D16448" s="120" t="s">
        <v>34179</v>
      </c>
      <c r="E16448" s="120" t="s">
        <v>36568</v>
      </c>
      <c r="F16448" s="209" t="s">
        <v>36569</v>
      </c>
      <c r="G16448" s="188" t="s">
        <v>3356</v>
      </c>
      <c r="H16448" s="121" t="s">
        <v>29</v>
      </c>
      <c r="I16448" s="121" t="s">
        <v>42</v>
      </c>
      <c r="J16448" s="121" t="s">
        <v>82</v>
      </c>
      <c r="K16448" s="121" t="s">
        <v>65</v>
      </c>
      <c r="L16448" s="157" t="s">
        <v>32</v>
      </c>
      <c r="M16448" s="120" t="s">
        <v>78</v>
      </c>
    </row>
    <row r="16449" spans="1:13" ht="27.6">
      <c r="A16449" s="116">
        <v>16449</v>
      </c>
      <c r="D16449" s="120" t="s">
        <v>34132</v>
      </c>
      <c r="E16449" s="120" t="s">
        <v>36570</v>
      </c>
      <c r="F16449" s="209" t="s">
        <v>36571</v>
      </c>
      <c r="G16449" s="119" t="s">
        <v>1089</v>
      </c>
      <c r="H16449" s="121" t="s">
        <v>76</v>
      </c>
      <c r="I16449" s="121" t="s">
        <v>30</v>
      </c>
      <c r="J16449" s="121" t="s">
        <v>36572</v>
      </c>
      <c r="K16449" s="121" t="s">
        <v>65</v>
      </c>
      <c r="L16449" s="157" t="s">
        <v>32</v>
      </c>
      <c r="M16449" s="120" t="s">
        <v>78</v>
      </c>
    </row>
    <row r="16450" spans="1:13">
      <c r="A16450" s="116">
        <v>16450</v>
      </c>
      <c r="B16450" s="129">
        <v>44623</v>
      </c>
      <c r="D16450" s="120" t="s">
        <v>34132</v>
      </c>
      <c r="E16450" s="120" t="s">
        <v>36573</v>
      </c>
      <c r="F16450" s="209" t="s">
        <v>36574</v>
      </c>
      <c r="G16450" s="119" t="s">
        <v>34967</v>
      </c>
      <c r="H16450" s="121" t="s">
        <v>76</v>
      </c>
      <c r="I16450" s="121" t="s">
        <v>30</v>
      </c>
      <c r="J16450" s="121" t="s">
        <v>7142</v>
      </c>
      <c r="K16450" s="121" t="s">
        <v>65</v>
      </c>
      <c r="L16450" s="157" t="s">
        <v>32</v>
      </c>
      <c r="M16450" s="120" t="s">
        <v>78</v>
      </c>
    </row>
    <row r="16451" spans="1:13" ht="27.6">
      <c r="A16451" s="116">
        <v>16451</v>
      </c>
      <c r="B16451" s="129">
        <v>44623</v>
      </c>
      <c r="D16451" s="120" t="s">
        <v>34132</v>
      </c>
      <c r="E16451" s="120" t="s">
        <v>36575</v>
      </c>
      <c r="F16451" s="209" t="s">
        <v>36576</v>
      </c>
      <c r="G16451" s="119" t="s">
        <v>36577</v>
      </c>
      <c r="H16451" s="121" t="s">
        <v>177</v>
      </c>
      <c r="I16451" s="121" t="s">
        <v>30</v>
      </c>
      <c r="J16451" s="121" t="s">
        <v>8287</v>
      </c>
      <c r="K16451" s="121" t="s">
        <v>65</v>
      </c>
      <c r="L16451" s="157" t="s">
        <v>32</v>
      </c>
      <c r="M16451" s="120" t="s">
        <v>78</v>
      </c>
    </row>
    <row r="16452" spans="1:13">
      <c r="A16452" s="116">
        <v>16452</v>
      </c>
      <c r="B16452" s="129">
        <v>44623</v>
      </c>
      <c r="D16452" s="120" t="s">
        <v>34132</v>
      </c>
      <c r="E16452" s="120" t="s">
        <v>36578</v>
      </c>
      <c r="F16452" s="209" t="s">
        <v>36579</v>
      </c>
      <c r="G16452" s="119" t="s">
        <v>36580</v>
      </c>
      <c r="H16452" s="121" t="s">
        <v>76</v>
      </c>
      <c r="I16452" s="121" t="s">
        <v>30</v>
      </c>
      <c r="J16452" s="121" t="s">
        <v>36581</v>
      </c>
      <c r="K16452" s="121" t="s">
        <v>65</v>
      </c>
      <c r="L16452" s="157" t="s">
        <v>32</v>
      </c>
      <c r="M16452" s="120" t="s">
        <v>33</v>
      </c>
    </row>
    <row r="16453" spans="1:13" ht="27.6">
      <c r="A16453" s="116">
        <v>16453</v>
      </c>
      <c r="B16453" s="129">
        <v>44623</v>
      </c>
      <c r="D16453" s="120" t="s">
        <v>34132</v>
      </c>
      <c r="E16453" s="120" t="s">
        <v>36582</v>
      </c>
      <c r="F16453" s="209" t="s">
        <v>36583</v>
      </c>
      <c r="G16453" s="119" t="s">
        <v>36584</v>
      </c>
      <c r="H16453" s="121" t="s">
        <v>76</v>
      </c>
      <c r="I16453" s="121" t="s">
        <v>30</v>
      </c>
      <c r="J16453" s="121" t="s">
        <v>15551</v>
      </c>
      <c r="K16453" s="121" t="s">
        <v>65</v>
      </c>
      <c r="L16453" s="157" t="s">
        <v>32</v>
      </c>
      <c r="M16453" s="120" t="s">
        <v>78</v>
      </c>
    </row>
    <row r="16454" spans="1:13" ht="27.6">
      <c r="A16454" s="116">
        <v>16454</v>
      </c>
      <c r="B16454" s="129">
        <v>44623</v>
      </c>
      <c r="D16454" s="120" t="s">
        <v>34132</v>
      </c>
      <c r="E16454" s="120" t="s">
        <v>36585</v>
      </c>
      <c r="F16454" s="209" t="s">
        <v>36586</v>
      </c>
      <c r="G16454" s="119" t="s">
        <v>2731</v>
      </c>
      <c r="H16454" s="121" t="s">
        <v>192</v>
      </c>
      <c r="I16454" s="121" t="s">
        <v>30</v>
      </c>
      <c r="J16454" s="121" t="s">
        <v>7280</v>
      </c>
      <c r="K16454" s="121" t="s">
        <v>65</v>
      </c>
      <c r="L16454" s="157" t="s">
        <v>32</v>
      </c>
      <c r="M16454" s="120" t="s">
        <v>78</v>
      </c>
    </row>
    <row r="16455" spans="1:13">
      <c r="A16455" s="116">
        <v>16455</v>
      </c>
      <c r="B16455" s="129">
        <v>44623</v>
      </c>
      <c r="D16455" s="120" t="s">
        <v>34132</v>
      </c>
      <c r="E16455" s="120" t="s">
        <v>36587</v>
      </c>
      <c r="F16455" s="209" t="s">
        <v>2896</v>
      </c>
      <c r="G16455" s="119" t="s">
        <v>21686</v>
      </c>
      <c r="H16455" s="121" t="s">
        <v>76</v>
      </c>
      <c r="I16455" s="121" t="s">
        <v>30</v>
      </c>
      <c r="J16455" s="121" t="s">
        <v>77</v>
      </c>
      <c r="K16455" s="121" t="s">
        <v>65</v>
      </c>
      <c r="L16455" s="157" t="s">
        <v>32</v>
      </c>
      <c r="M16455" s="120" t="s">
        <v>78</v>
      </c>
    </row>
    <row r="16456" spans="1:13" ht="41.4">
      <c r="A16456" s="116">
        <v>16456</v>
      </c>
      <c r="B16456" s="129">
        <v>44623</v>
      </c>
      <c r="D16456" s="120" t="s">
        <v>34132</v>
      </c>
      <c r="E16456" s="120" t="s">
        <v>36588</v>
      </c>
      <c r="F16456" s="209" t="s">
        <v>36589</v>
      </c>
      <c r="G16456" s="119" t="s">
        <v>36590</v>
      </c>
      <c r="H16456" s="121" t="s">
        <v>76</v>
      </c>
      <c r="I16456" s="121" t="s">
        <v>30</v>
      </c>
      <c r="J16456" s="121" t="s">
        <v>7142</v>
      </c>
      <c r="K16456" s="121" t="s">
        <v>65</v>
      </c>
      <c r="L16456" s="157" t="s">
        <v>32</v>
      </c>
      <c r="M16456" s="120" t="s">
        <v>33</v>
      </c>
    </row>
    <row r="16457" spans="1:13">
      <c r="A16457" s="116">
        <v>16457</v>
      </c>
      <c r="B16457" s="129">
        <v>44623</v>
      </c>
      <c r="D16457" s="120" t="s">
        <v>34132</v>
      </c>
      <c r="E16457" s="120" t="s">
        <v>36591</v>
      </c>
      <c r="F16457" s="209" t="s">
        <v>2896</v>
      </c>
      <c r="G16457" s="119" t="s">
        <v>7722</v>
      </c>
      <c r="H16457" s="121" t="s">
        <v>1173</v>
      </c>
      <c r="I16457" s="121" t="s">
        <v>30</v>
      </c>
      <c r="J16457" s="121" t="s">
        <v>77</v>
      </c>
      <c r="K16457" s="121" t="s">
        <v>65</v>
      </c>
      <c r="L16457" s="157" t="s">
        <v>32</v>
      </c>
      <c r="M16457" s="120" t="s">
        <v>78</v>
      </c>
    </row>
    <row r="16458" spans="1:13">
      <c r="A16458" s="116">
        <v>16458</v>
      </c>
      <c r="B16458" s="129">
        <v>44623</v>
      </c>
      <c r="D16458" s="120" t="s">
        <v>34132</v>
      </c>
      <c r="E16458" s="120" t="s">
        <v>36592</v>
      </c>
      <c r="F16458" s="209" t="s">
        <v>7055</v>
      </c>
      <c r="G16458" s="119" t="s">
        <v>2759</v>
      </c>
      <c r="H16458" s="121" t="s">
        <v>76</v>
      </c>
      <c r="I16458" s="121" t="s">
        <v>30</v>
      </c>
      <c r="J16458" s="121" t="s">
        <v>34147</v>
      </c>
      <c r="K16458" s="121" t="s">
        <v>65</v>
      </c>
      <c r="L16458" s="157" t="s">
        <v>32</v>
      </c>
      <c r="M16458" s="120" t="s">
        <v>78</v>
      </c>
    </row>
    <row r="16459" spans="1:13">
      <c r="A16459" s="116">
        <v>16459</v>
      </c>
      <c r="B16459" s="129">
        <v>44623</v>
      </c>
      <c r="D16459" s="120" t="s">
        <v>34132</v>
      </c>
      <c r="E16459" s="120" t="s">
        <v>36593</v>
      </c>
      <c r="F16459" s="209" t="s">
        <v>36594</v>
      </c>
      <c r="G16459" s="119" t="s">
        <v>2177</v>
      </c>
      <c r="H16459" s="121" t="s">
        <v>1173</v>
      </c>
      <c r="I16459" s="121" t="s">
        <v>30</v>
      </c>
      <c r="J16459" s="121" t="s">
        <v>5018</v>
      </c>
      <c r="K16459" s="121" t="s">
        <v>65</v>
      </c>
      <c r="L16459" s="157" t="s">
        <v>32</v>
      </c>
      <c r="M16459" s="120" t="s">
        <v>33</v>
      </c>
    </row>
    <row r="16460" spans="1:13" ht="27.6">
      <c r="A16460" s="116">
        <v>16460</v>
      </c>
      <c r="B16460" s="129">
        <v>44623</v>
      </c>
      <c r="D16460" s="120" t="s">
        <v>34132</v>
      </c>
      <c r="E16460" s="120" t="s">
        <v>36595</v>
      </c>
      <c r="F16460" s="209" t="s">
        <v>36596</v>
      </c>
      <c r="G16460" s="119" t="s">
        <v>9501</v>
      </c>
      <c r="H16460" s="121" t="s">
        <v>76</v>
      </c>
      <c r="I16460" s="121" t="s">
        <v>30</v>
      </c>
      <c r="J16460" s="121" t="s">
        <v>8287</v>
      </c>
      <c r="K16460" s="121" t="s">
        <v>65</v>
      </c>
      <c r="L16460" s="157" t="s">
        <v>32</v>
      </c>
      <c r="M16460" s="120" t="s">
        <v>78</v>
      </c>
    </row>
    <row r="16461" spans="1:13" ht="27.6">
      <c r="A16461" s="116">
        <v>16461</v>
      </c>
      <c r="B16461" s="129">
        <v>44623</v>
      </c>
      <c r="D16461" s="120" t="s">
        <v>34132</v>
      </c>
      <c r="E16461" s="120" t="s">
        <v>36597</v>
      </c>
      <c r="F16461" s="209" t="s">
        <v>36598</v>
      </c>
      <c r="G16461" s="119" t="s">
        <v>33925</v>
      </c>
      <c r="H16461" s="121" t="s">
        <v>140</v>
      </c>
      <c r="I16461" s="121" t="s">
        <v>63</v>
      </c>
      <c r="J16461" s="121" t="s">
        <v>328</v>
      </c>
      <c r="K16461" s="121" t="s">
        <v>65</v>
      </c>
      <c r="L16461" s="157" t="s">
        <v>32</v>
      </c>
      <c r="M16461" s="120" t="s">
        <v>33</v>
      </c>
    </row>
    <row r="16462" spans="1:13">
      <c r="A16462" s="116">
        <v>16462</v>
      </c>
      <c r="B16462" s="129">
        <v>44623</v>
      </c>
      <c r="D16462" s="120" t="s">
        <v>34132</v>
      </c>
      <c r="E16462" s="120" t="s">
        <v>36599</v>
      </c>
      <c r="F16462" s="209" t="s">
        <v>36600</v>
      </c>
      <c r="G16462" s="119" t="s">
        <v>13957</v>
      </c>
      <c r="H16462" s="121" t="s">
        <v>1173</v>
      </c>
      <c r="I16462" s="121" t="s">
        <v>42</v>
      </c>
      <c r="J16462" s="121" t="s">
        <v>43</v>
      </c>
      <c r="K16462" s="121" t="s">
        <v>65</v>
      </c>
      <c r="L16462" s="157" t="s">
        <v>32</v>
      </c>
      <c r="M16462" s="120" t="s">
        <v>78</v>
      </c>
    </row>
    <row r="16463" spans="1:13">
      <c r="A16463" s="116">
        <v>16463</v>
      </c>
      <c r="B16463" s="129">
        <v>44623</v>
      </c>
      <c r="D16463" s="120" t="s">
        <v>34132</v>
      </c>
      <c r="E16463" s="120" t="s">
        <v>36601</v>
      </c>
      <c r="F16463" s="209" t="s">
        <v>36602</v>
      </c>
      <c r="G16463" s="119" t="s">
        <v>16120</v>
      </c>
      <c r="H16463" s="121" t="s">
        <v>1173</v>
      </c>
      <c r="I16463" s="121" t="s">
        <v>30</v>
      </c>
      <c r="J16463" s="121" t="s">
        <v>77</v>
      </c>
      <c r="K16463" s="121" t="s">
        <v>65</v>
      </c>
      <c r="L16463" s="157" t="s">
        <v>32</v>
      </c>
      <c r="M16463" s="120" t="s">
        <v>78</v>
      </c>
    </row>
    <row r="16464" spans="1:13" ht="27.6">
      <c r="A16464" s="116">
        <v>16464</v>
      </c>
      <c r="B16464" s="129">
        <v>44623</v>
      </c>
      <c r="D16464" s="120" t="s">
        <v>34132</v>
      </c>
      <c r="E16464" s="120" t="s">
        <v>36603</v>
      </c>
      <c r="F16464" s="209" t="s">
        <v>36604</v>
      </c>
      <c r="G16464" s="119" t="s">
        <v>36400</v>
      </c>
      <c r="H16464" s="121" t="s">
        <v>86</v>
      </c>
      <c r="I16464" s="121" t="s">
        <v>30</v>
      </c>
      <c r="J16464" s="121" t="s">
        <v>34998</v>
      </c>
      <c r="K16464" s="121" t="s">
        <v>65</v>
      </c>
      <c r="L16464" s="157" t="s">
        <v>32</v>
      </c>
      <c r="M16464" s="120" t="s">
        <v>78</v>
      </c>
    </row>
    <row r="16465" spans="1:14">
      <c r="A16465" s="116">
        <v>16465</v>
      </c>
      <c r="B16465" s="129">
        <v>44623</v>
      </c>
      <c r="D16465" s="120" t="s">
        <v>34132</v>
      </c>
      <c r="E16465" s="120" t="s">
        <v>36605</v>
      </c>
      <c r="F16465" s="209" t="s">
        <v>36606</v>
      </c>
      <c r="G16465" s="119" t="s">
        <v>36607</v>
      </c>
      <c r="H16465" s="121" t="s">
        <v>41</v>
      </c>
      <c r="I16465" s="121" t="s">
        <v>30</v>
      </c>
      <c r="J16465" s="121" t="s">
        <v>7280</v>
      </c>
      <c r="K16465" s="121" t="s">
        <v>65</v>
      </c>
      <c r="L16465" s="157" t="s">
        <v>32</v>
      </c>
      <c r="M16465" s="120" t="s">
        <v>78</v>
      </c>
    </row>
    <row r="16466" spans="1:14">
      <c r="A16466" s="116">
        <v>16466</v>
      </c>
      <c r="B16466" s="129">
        <v>44623</v>
      </c>
      <c r="D16466" s="120" t="s">
        <v>34132</v>
      </c>
      <c r="E16466" s="120" t="s">
        <v>36608</v>
      </c>
      <c r="F16466" s="209" t="s">
        <v>23109</v>
      </c>
      <c r="G16466" s="119" t="s">
        <v>36609</v>
      </c>
      <c r="H16466" s="121" t="s">
        <v>1173</v>
      </c>
      <c r="I16466" s="121" t="s">
        <v>30</v>
      </c>
      <c r="J16466" s="121" t="s">
        <v>8096</v>
      </c>
      <c r="K16466" s="121" t="s">
        <v>65</v>
      </c>
      <c r="L16466" s="157" t="s">
        <v>32</v>
      </c>
      <c r="M16466" s="120" t="s">
        <v>33</v>
      </c>
    </row>
    <row r="16467" spans="1:14">
      <c r="A16467" s="116">
        <v>16467</v>
      </c>
      <c r="B16467" s="129">
        <v>44628</v>
      </c>
      <c r="D16467" s="120" t="s">
        <v>34132</v>
      </c>
      <c r="E16467" s="120" t="s">
        <v>36610</v>
      </c>
      <c r="F16467" s="209" t="s">
        <v>636</v>
      </c>
      <c r="G16467" s="119" t="s">
        <v>14016</v>
      </c>
      <c r="H16467" s="121" t="s">
        <v>29</v>
      </c>
      <c r="I16467" s="121" t="s">
        <v>30</v>
      </c>
      <c r="J16467" s="121" t="s">
        <v>7271</v>
      </c>
      <c r="K16467" s="121" t="s">
        <v>65</v>
      </c>
      <c r="L16467" s="157" t="s">
        <v>32</v>
      </c>
      <c r="M16467" s="120" t="s">
        <v>78</v>
      </c>
    </row>
    <row r="16468" spans="1:14">
      <c r="A16468" s="116">
        <v>16468</v>
      </c>
      <c r="B16468" s="129">
        <v>44628</v>
      </c>
      <c r="D16468" s="120" t="s">
        <v>34132</v>
      </c>
      <c r="E16468" s="120" t="s">
        <v>36611</v>
      </c>
      <c r="F16468" s="209" t="s">
        <v>36612</v>
      </c>
      <c r="G16468" s="119" t="s">
        <v>36613</v>
      </c>
      <c r="H16468" s="121" t="s">
        <v>76</v>
      </c>
      <c r="I16468" s="121" t="s">
        <v>30</v>
      </c>
      <c r="J16468" s="121" t="s">
        <v>435</v>
      </c>
      <c r="K16468" s="121" t="s">
        <v>65</v>
      </c>
      <c r="L16468" s="157" t="s">
        <v>32</v>
      </c>
      <c r="M16468" s="120" t="s">
        <v>33</v>
      </c>
    </row>
    <row r="16469" spans="1:14">
      <c r="A16469" s="116">
        <v>16469</v>
      </c>
      <c r="B16469" s="129">
        <v>44628</v>
      </c>
      <c r="D16469" s="120" t="s">
        <v>34132</v>
      </c>
      <c r="E16469" s="120" t="s">
        <v>36614</v>
      </c>
      <c r="F16469" s="209" t="s">
        <v>3945</v>
      </c>
      <c r="G16469" s="119" t="s">
        <v>36615</v>
      </c>
      <c r="H16469" s="121" t="s">
        <v>76</v>
      </c>
      <c r="I16469" s="121" t="s">
        <v>42</v>
      </c>
      <c r="J16469" s="121" t="s">
        <v>478</v>
      </c>
      <c r="K16469" s="121" t="s">
        <v>65</v>
      </c>
      <c r="L16469" s="157" t="s">
        <v>32</v>
      </c>
      <c r="M16469" s="120" t="s">
        <v>33</v>
      </c>
      <c r="N16469" s="131">
        <v>44635</v>
      </c>
    </row>
    <row r="16470" spans="1:14" ht="27.6">
      <c r="A16470" s="116">
        <v>16470</v>
      </c>
      <c r="B16470" s="129">
        <v>44628</v>
      </c>
      <c r="D16470" s="120" t="s">
        <v>34132</v>
      </c>
      <c r="E16470" s="120" t="s">
        <v>36616</v>
      </c>
      <c r="F16470" s="209" t="s">
        <v>36617</v>
      </c>
      <c r="G16470" s="119" t="s">
        <v>36618</v>
      </c>
      <c r="H16470" s="121" t="s">
        <v>76</v>
      </c>
      <c r="I16470" s="121" t="s">
        <v>30</v>
      </c>
      <c r="J16470" s="121" t="s">
        <v>7142</v>
      </c>
      <c r="K16470" s="121" t="s">
        <v>65</v>
      </c>
      <c r="L16470" s="157" t="s">
        <v>32</v>
      </c>
      <c r="M16470" s="120" t="s">
        <v>33</v>
      </c>
      <c r="N16470" s="131">
        <v>44635</v>
      </c>
    </row>
    <row r="16471" spans="1:14">
      <c r="A16471" s="116">
        <v>16471</v>
      </c>
      <c r="B16471" s="129">
        <v>44628</v>
      </c>
      <c r="D16471" s="120" t="s">
        <v>34132</v>
      </c>
      <c r="E16471" s="120" t="s">
        <v>36619</v>
      </c>
      <c r="F16471" s="209" t="s">
        <v>36620</v>
      </c>
      <c r="G16471" s="119" t="s">
        <v>36621</v>
      </c>
      <c r="H16471" s="121" t="s">
        <v>41</v>
      </c>
      <c r="I16471" s="121" t="s">
        <v>30</v>
      </c>
      <c r="J16471" s="121" t="s">
        <v>7135</v>
      </c>
      <c r="K16471" s="121" t="s">
        <v>65</v>
      </c>
      <c r="L16471" s="157" t="s">
        <v>32</v>
      </c>
      <c r="M16471" s="120" t="s">
        <v>33</v>
      </c>
      <c r="N16471" s="131">
        <v>44635</v>
      </c>
    </row>
    <row r="16472" spans="1:14" ht="27.6">
      <c r="A16472" s="116">
        <v>16472</v>
      </c>
      <c r="B16472" s="129">
        <v>44628</v>
      </c>
      <c r="D16472" s="120" t="s">
        <v>34132</v>
      </c>
      <c r="E16472" s="120" t="s">
        <v>36622</v>
      </c>
      <c r="F16472" s="209" t="s">
        <v>36623</v>
      </c>
      <c r="G16472" s="119" t="s">
        <v>15154</v>
      </c>
      <c r="H16472" s="121" t="s">
        <v>53</v>
      </c>
      <c r="I16472" s="121" t="s">
        <v>42</v>
      </c>
      <c r="J16472" s="121" t="s">
        <v>199</v>
      </c>
      <c r="K16472" s="121" t="s">
        <v>65</v>
      </c>
      <c r="L16472" s="157" t="s">
        <v>32</v>
      </c>
      <c r="M16472" s="120" t="s">
        <v>78</v>
      </c>
    </row>
    <row r="16473" spans="1:14" ht="27.6">
      <c r="A16473" s="116">
        <v>16473</v>
      </c>
      <c r="B16473" s="129">
        <v>44628</v>
      </c>
      <c r="D16473" s="120" t="s">
        <v>34132</v>
      </c>
      <c r="E16473" s="120" t="s">
        <v>36624</v>
      </c>
      <c r="F16473" s="209" t="s">
        <v>36625</v>
      </c>
      <c r="G16473" s="119" t="s">
        <v>528</v>
      </c>
      <c r="H16473" s="121" t="s">
        <v>11315</v>
      </c>
      <c r="I16473" s="121" t="s">
        <v>63</v>
      </c>
      <c r="J16473" s="121" t="s">
        <v>328</v>
      </c>
      <c r="K16473" s="121" t="s">
        <v>65</v>
      </c>
      <c r="L16473" s="157" t="s">
        <v>32</v>
      </c>
      <c r="M16473" s="120" t="s">
        <v>78</v>
      </c>
    </row>
    <row r="16474" spans="1:14">
      <c r="A16474" s="116">
        <v>16474</v>
      </c>
      <c r="B16474" s="129">
        <v>44628</v>
      </c>
      <c r="D16474" s="120" t="s">
        <v>34132</v>
      </c>
      <c r="E16474" s="120" t="s">
        <v>36626</v>
      </c>
      <c r="F16474" s="209" t="s">
        <v>20988</v>
      </c>
      <c r="G16474" s="119" t="s">
        <v>22545</v>
      </c>
      <c r="H16474" s="121" t="s">
        <v>140</v>
      </c>
      <c r="I16474" s="121" t="s">
        <v>30</v>
      </c>
      <c r="J16474" s="121" t="s">
        <v>31</v>
      </c>
      <c r="K16474" s="121" t="s">
        <v>65</v>
      </c>
      <c r="L16474" s="157" t="s">
        <v>32</v>
      </c>
      <c r="M16474" s="120" t="s">
        <v>33</v>
      </c>
      <c r="N16474" s="131">
        <v>44635</v>
      </c>
    </row>
    <row r="16475" spans="1:14">
      <c r="A16475" s="116">
        <v>16475</v>
      </c>
      <c r="B16475" s="129">
        <v>44628</v>
      </c>
      <c r="D16475" s="120" t="s">
        <v>34132</v>
      </c>
      <c r="E16475" s="120" t="s">
        <v>36627</v>
      </c>
      <c r="F16475" s="209" t="s">
        <v>36628</v>
      </c>
      <c r="G16475" s="119" t="s">
        <v>1662</v>
      </c>
      <c r="H16475" s="121" t="s">
        <v>41</v>
      </c>
      <c r="I16475" s="121" t="s">
        <v>63</v>
      </c>
      <c r="J16475" s="121" t="s">
        <v>328</v>
      </c>
      <c r="K16475" s="121" t="s">
        <v>65</v>
      </c>
      <c r="L16475" s="157" t="s">
        <v>32</v>
      </c>
      <c r="M16475" s="120" t="s">
        <v>33</v>
      </c>
    </row>
    <row r="16476" spans="1:14">
      <c r="A16476" s="116">
        <v>16476</v>
      </c>
      <c r="B16476" s="129">
        <v>44628</v>
      </c>
      <c r="D16476" s="120" t="s">
        <v>34132</v>
      </c>
      <c r="E16476" s="120" t="s">
        <v>36629</v>
      </c>
      <c r="F16476" s="209" t="s">
        <v>36630</v>
      </c>
      <c r="G16476" s="119" t="s">
        <v>36631</v>
      </c>
      <c r="H16476" s="121" t="s">
        <v>118</v>
      </c>
      <c r="I16476" s="121" t="s">
        <v>63</v>
      </c>
      <c r="J16476" s="121" t="s">
        <v>328</v>
      </c>
      <c r="K16476" s="121" t="s">
        <v>65</v>
      </c>
      <c r="L16476" s="157" t="s">
        <v>32</v>
      </c>
      <c r="M16476" s="120" t="s">
        <v>33</v>
      </c>
    </row>
    <row r="16477" spans="1:14" ht="27.6">
      <c r="A16477" s="116">
        <v>16477</v>
      </c>
      <c r="B16477" s="129">
        <v>44628</v>
      </c>
      <c r="D16477" s="120" t="s">
        <v>34132</v>
      </c>
      <c r="E16477" s="120" t="s">
        <v>36632</v>
      </c>
      <c r="F16477" s="209" t="s">
        <v>36633</v>
      </c>
      <c r="G16477" s="119" t="s">
        <v>15192</v>
      </c>
      <c r="H16477" s="121" t="s">
        <v>29</v>
      </c>
      <c r="I16477" s="121" t="s">
        <v>30</v>
      </c>
      <c r="J16477" s="121" t="s">
        <v>7726</v>
      </c>
      <c r="K16477" s="121" t="s">
        <v>65</v>
      </c>
      <c r="L16477" s="157" t="s">
        <v>32</v>
      </c>
      <c r="M16477" s="120" t="s">
        <v>33</v>
      </c>
      <c r="N16477" s="131">
        <v>44635</v>
      </c>
    </row>
    <row r="16478" spans="1:14" ht="27.6">
      <c r="A16478" s="116">
        <v>16478</v>
      </c>
      <c r="B16478" s="129">
        <v>44628</v>
      </c>
      <c r="D16478" s="120" t="s">
        <v>34132</v>
      </c>
      <c r="E16478" s="120" t="s">
        <v>36634</v>
      </c>
      <c r="F16478" s="209" t="s">
        <v>36635</v>
      </c>
      <c r="G16478" s="119" t="s">
        <v>6825</v>
      </c>
      <c r="H16478" s="121" t="s">
        <v>1173</v>
      </c>
      <c r="I16478" s="121" t="s">
        <v>42</v>
      </c>
      <c r="J16478" s="121" t="s">
        <v>72</v>
      </c>
      <c r="K16478" s="121" t="s">
        <v>65</v>
      </c>
      <c r="L16478" s="157" t="s">
        <v>32</v>
      </c>
      <c r="M16478" s="120" t="s">
        <v>78</v>
      </c>
    </row>
    <row r="16479" spans="1:14" ht="27.6">
      <c r="A16479" s="116">
        <v>16479</v>
      </c>
      <c r="B16479" s="129">
        <v>44628</v>
      </c>
      <c r="D16479" s="120" t="s">
        <v>34132</v>
      </c>
      <c r="E16479" s="120" t="s">
        <v>36636</v>
      </c>
      <c r="F16479" s="209" t="s">
        <v>36637</v>
      </c>
      <c r="G16479" s="119" t="s">
        <v>6825</v>
      </c>
      <c r="H16479" s="121" t="s">
        <v>1173</v>
      </c>
      <c r="I16479" s="121" t="s">
        <v>30</v>
      </c>
      <c r="J16479" s="121" t="s">
        <v>34147</v>
      </c>
      <c r="K16479" s="121" t="s">
        <v>65</v>
      </c>
      <c r="L16479" s="157" t="s">
        <v>32</v>
      </c>
      <c r="M16479" s="120" t="s">
        <v>78</v>
      </c>
    </row>
    <row r="16480" spans="1:14">
      <c r="A16480" s="116">
        <v>16480</v>
      </c>
      <c r="B16480" s="129">
        <v>44628</v>
      </c>
      <c r="D16480" s="120" t="s">
        <v>34132</v>
      </c>
      <c r="E16480" s="120" t="s">
        <v>36638</v>
      </c>
      <c r="F16480" s="209" t="s">
        <v>18844</v>
      </c>
      <c r="G16480" s="119" t="s">
        <v>9836</v>
      </c>
      <c r="H16480" s="121" t="s">
        <v>41</v>
      </c>
      <c r="I16480" s="121" t="s">
        <v>30</v>
      </c>
      <c r="J16480" s="121" t="s">
        <v>34147</v>
      </c>
      <c r="K16480" s="121" t="s">
        <v>65</v>
      </c>
      <c r="L16480" s="157" t="s">
        <v>32</v>
      </c>
      <c r="M16480" s="120" t="s">
        <v>78</v>
      </c>
    </row>
    <row r="16481" spans="1:15" ht="27.6">
      <c r="A16481" s="116">
        <v>16481</v>
      </c>
      <c r="B16481" s="129">
        <v>44628</v>
      </c>
      <c r="D16481" s="120" t="s">
        <v>34132</v>
      </c>
      <c r="E16481" s="120" t="s">
        <v>36639</v>
      </c>
      <c r="F16481" s="209" t="s">
        <v>36640</v>
      </c>
      <c r="G16481" s="119" t="s">
        <v>741</v>
      </c>
      <c r="H16481" s="121" t="s">
        <v>41</v>
      </c>
      <c r="I16481" s="121" t="s">
        <v>63</v>
      </c>
      <c r="J16481" s="121" t="s">
        <v>328</v>
      </c>
      <c r="K16481" s="121" t="s">
        <v>65</v>
      </c>
      <c r="L16481" s="157" t="s">
        <v>32</v>
      </c>
      <c r="M16481" s="120" t="s">
        <v>33</v>
      </c>
      <c r="N16481" s="131">
        <v>44629</v>
      </c>
    </row>
    <row r="16482" spans="1:15">
      <c r="A16482" s="116">
        <v>16482</v>
      </c>
      <c r="B16482" s="129">
        <v>44628</v>
      </c>
      <c r="D16482" s="120" t="s">
        <v>34132</v>
      </c>
      <c r="E16482" s="120" t="s">
        <v>36641</v>
      </c>
      <c r="F16482" s="209" t="s">
        <v>15302</v>
      </c>
      <c r="G16482" s="119" t="s">
        <v>12543</v>
      </c>
      <c r="H16482" s="121" t="s">
        <v>41</v>
      </c>
      <c r="I16482" s="121" t="s">
        <v>42</v>
      </c>
      <c r="J16482" s="121" t="s">
        <v>72</v>
      </c>
      <c r="K16482" s="121" t="s">
        <v>65</v>
      </c>
      <c r="L16482" s="157" t="s">
        <v>32</v>
      </c>
      <c r="M16482" s="120" t="s">
        <v>78</v>
      </c>
    </row>
    <row r="16483" spans="1:15" ht="27.6">
      <c r="A16483" s="116">
        <v>16483</v>
      </c>
      <c r="B16483" s="129">
        <v>44628</v>
      </c>
      <c r="D16483" s="120" t="s">
        <v>34132</v>
      </c>
      <c r="E16483" s="120" t="s">
        <v>36642</v>
      </c>
      <c r="F16483" s="209" t="s">
        <v>36643</v>
      </c>
      <c r="G16483" s="119" t="s">
        <v>36644</v>
      </c>
      <c r="H16483" s="121" t="s">
        <v>76</v>
      </c>
      <c r="I16483" s="121" t="s">
        <v>30</v>
      </c>
      <c r="J16483" s="121" t="s">
        <v>3886</v>
      </c>
      <c r="K16483" s="121" t="s">
        <v>65</v>
      </c>
      <c r="L16483" s="157" t="s">
        <v>32</v>
      </c>
      <c r="M16483" s="120" t="s">
        <v>33</v>
      </c>
    </row>
    <row r="16484" spans="1:15" ht="27.6">
      <c r="A16484" s="116">
        <v>16484</v>
      </c>
      <c r="B16484" s="129">
        <v>44628</v>
      </c>
      <c r="D16484" s="120" t="s">
        <v>34132</v>
      </c>
      <c r="E16484" s="120" t="s">
        <v>36645</v>
      </c>
      <c r="F16484" s="209" t="s">
        <v>36646</v>
      </c>
      <c r="G16484" s="119" t="s">
        <v>4270</v>
      </c>
      <c r="H16484" s="121" t="s">
        <v>76</v>
      </c>
      <c r="I16484" s="121" t="s">
        <v>30</v>
      </c>
      <c r="J16484" s="121" t="s">
        <v>77</v>
      </c>
      <c r="K16484" s="121" t="s">
        <v>65</v>
      </c>
      <c r="L16484" s="157" t="s">
        <v>32</v>
      </c>
      <c r="M16484" s="120" t="s">
        <v>78</v>
      </c>
    </row>
    <row r="16485" spans="1:15" ht="27.6">
      <c r="A16485" s="116">
        <v>16485</v>
      </c>
      <c r="B16485" s="129">
        <v>44628</v>
      </c>
      <c r="D16485" s="120" t="s">
        <v>34132</v>
      </c>
      <c r="E16485" s="120" t="s">
        <v>36647</v>
      </c>
      <c r="F16485" s="209" t="s">
        <v>36648</v>
      </c>
      <c r="G16485" s="119" t="s">
        <v>11349</v>
      </c>
      <c r="H16485" s="121" t="s">
        <v>192</v>
      </c>
      <c r="I16485" s="121" t="s">
        <v>30</v>
      </c>
      <c r="J16485" s="121" t="s">
        <v>1540</v>
      </c>
      <c r="K16485" s="121" t="s">
        <v>65</v>
      </c>
      <c r="L16485" s="157" t="s">
        <v>32</v>
      </c>
      <c r="M16485" s="120" t="s">
        <v>78</v>
      </c>
    </row>
    <row r="16486" spans="1:15">
      <c r="A16486" s="116">
        <v>16486</v>
      </c>
      <c r="B16486" s="129">
        <v>44628</v>
      </c>
      <c r="D16486" s="120" t="s">
        <v>34132</v>
      </c>
      <c r="E16486" s="120" t="s">
        <v>36649</v>
      </c>
      <c r="F16486" s="209" t="s">
        <v>636</v>
      </c>
      <c r="G16486" s="119" t="s">
        <v>36650</v>
      </c>
      <c r="H16486" s="121" t="s">
        <v>192</v>
      </c>
      <c r="I16486" s="121" t="s">
        <v>30</v>
      </c>
      <c r="J16486" s="121" t="s">
        <v>7087</v>
      </c>
      <c r="K16486" s="121" t="s">
        <v>65</v>
      </c>
      <c r="L16486" s="157" t="s">
        <v>32</v>
      </c>
      <c r="M16486" s="120" t="s">
        <v>78</v>
      </c>
    </row>
    <row r="16487" spans="1:15" ht="27.6">
      <c r="A16487" s="116">
        <v>16487</v>
      </c>
      <c r="B16487" s="129">
        <v>44628</v>
      </c>
      <c r="D16487" s="120" t="s">
        <v>34132</v>
      </c>
      <c r="E16487" s="120" t="s">
        <v>36651</v>
      </c>
      <c r="F16487" s="209" t="s">
        <v>36652</v>
      </c>
      <c r="G16487" s="119" t="s">
        <v>528</v>
      </c>
      <c r="H16487" s="121" t="s">
        <v>11315</v>
      </c>
      <c r="I16487" s="121" t="s">
        <v>63</v>
      </c>
      <c r="J16487" s="121" t="s">
        <v>328</v>
      </c>
      <c r="K16487" s="121" t="s">
        <v>65</v>
      </c>
      <c r="L16487" s="157" t="s">
        <v>32</v>
      </c>
      <c r="M16487" s="120" t="s">
        <v>33</v>
      </c>
      <c r="N16487" s="131">
        <v>44635</v>
      </c>
    </row>
    <row r="16488" spans="1:15" ht="27.6">
      <c r="A16488" s="116">
        <v>16488</v>
      </c>
      <c r="B16488" s="129">
        <v>44628</v>
      </c>
      <c r="D16488" s="120" t="s">
        <v>34132</v>
      </c>
      <c r="E16488" s="120" t="s">
        <v>36653</v>
      </c>
      <c r="F16488" s="209" t="s">
        <v>36654</v>
      </c>
      <c r="G16488" s="119" t="s">
        <v>36655</v>
      </c>
      <c r="H16488" s="121" t="s">
        <v>76</v>
      </c>
      <c r="I16488" s="121" t="s">
        <v>63</v>
      </c>
      <c r="J16488" s="121" t="s">
        <v>328</v>
      </c>
      <c r="K16488" s="121" t="s">
        <v>65</v>
      </c>
      <c r="L16488" s="157" t="s">
        <v>32</v>
      </c>
      <c r="M16488" s="120" t="s">
        <v>33</v>
      </c>
      <c r="N16488" s="131">
        <v>44629</v>
      </c>
      <c r="O16488" s="131">
        <v>44635</v>
      </c>
    </row>
    <row r="16489" spans="1:15">
      <c r="A16489" s="116">
        <v>16489</v>
      </c>
      <c r="B16489" s="129">
        <v>44629</v>
      </c>
      <c r="D16489" s="120" t="s">
        <v>34132</v>
      </c>
      <c r="E16489" s="120" t="s">
        <v>36656</v>
      </c>
      <c r="F16489" s="209" t="s">
        <v>36657</v>
      </c>
      <c r="G16489" s="119" t="s">
        <v>36658</v>
      </c>
      <c r="H16489" s="121" t="s">
        <v>1173</v>
      </c>
      <c r="I16489" s="121" t="s">
        <v>30</v>
      </c>
      <c r="J16489" s="121" t="s">
        <v>36659</v>
      </c>
      <c r="K16489" s="121" t="s">
        <v>65</v>
      </c>
      <c r="L16489" s="157" t="s">
        <v>32</v>
      </c>
      <c r="M16489" s="120" t="s">
        <v>78</v>
      </c>
    </row>
    <row r="16490" spans="1:15" ht="27.6">
      <c r="A16490" s="116">
        <v>16490</v>
      </c>
      <c r="B16490" s="129">
        <v>44629</v>
      </c>
      <c r="D16490" s="120" t="s">
        <v>34132</v>
      </c>
      <c r="E16490" s="120" t="s">
        <v>36660</v>
      </c>
      <c r="F16490" s="209" t="s">
        <v>36661</v>
      </c>
      <c r="G16490" s="119" t="s">
        <v>25670</v>
      </c>
      <c r="H16490" s="121" t="s">
        <v>140</v>
      </c>
      <c r="I16490" s="121" t="s">
        <v>63</v>
      </c>
      <c r="J16490" s="121" t="s">
        <v>328</v>
      </c>
      <c r="K16490" s="121" t="s">
        <v>65</v>
      </c>
      <c r="L16490" s="157" t="s">
        <v>32</v>
      </c>
      <c r="M16490" s="120" t="s">
        <v>33</v>
      </c>
    </row>
    <row r="16491" spans="1:15">
      <c r="A16491" s="116">
        <v>16491</v>
      </c>
      <c r="B16491" s="129">
        <v>44629</v>
      </c>
      <c r="D16491" s="120" t="s">
        <v>34132</v>
      </c>
      <c r="E16491" s="120" t="s">
        <v>36662</v>
      </c>
      <c r="F16491" s="209" t="s">
        <v>36663</v>
      </c>
      <c r="G16491" s="119" t="s">
        <v>34502</v>
      </c>
      <c r="H16491" s="121" t="s">
        <v>41</v>
      </c>
      <c r="I16491" s="121" t="s">
        <v>30</v>
      </c>
      <c r="J16491" s="121" t="s">
        <v>435</v>
      </c>
      <c r="K16491" s="121" t="s">
        <v>65</v>
      </c>
      <c r="L16491" s="157" t="s">
        <v>32</v>
      </c>
      <c r="M16491" s="120" t="s">
        <v>33</v>
      </c>
    </row>
    <row r="16492" spans="1:15" ht="27.6">
      <c r="A16492" s="116">
        <v>16492</v>
      </c>
      <c r="B16492" s="129">
        <v>44629</v>
      </c>
      <c r="D16492" s="120" t="s">
        <v>34132</v>
      </c>
      <c r="E16492" s="120" t="s">
        <v>36664</v>
      </c>
      <c r="F16492" s="209" t="s">
        <v>36665</v>
      </c>
      <c r="G16492" s="119" t="s">
        <v>36666</v>
      </c>
      <c r="H16492" s="121" t="s">
        <v>140</v>
      </c>
      <c r="I16492" s="121" t="s">
        <v>30</v>
      </c>
      <c r="J16492" s="121" t="s">
        <v>7234</v>
      </c>
      <c r="K16492" s="121" t="s">
        <v>65</v>
      </c>
      <c r="L16492" s="157" t="s">
        <v>32</v>
      </c>
      <c r="M16492" s="120" t="s">
        <v>78</v>
      </c>
    </row>
    <row r="16493" spans="1:15">
      <c r="A16493" s="116">
        <v>16493</v>
      </c>
      <c r="B16493" s="129">
        <v>44629</v>
      </c>
      <c r="D16493" s="120" t="s">
        <v>34132</v>
      </c>
      <c r="E16493" s="120" t="s">
        <v>36667</v>
      </c>
      <c r="F16493" s="209" t="s">
        <v>3066</v>
      </c>
      <c r="G16493" s="119" t="s">
        <v>36668</v>
      </c>
      <c r="H16493" s="121" t="s">
        <v>76</v>
      </c>
      <c r="I16493" s="121" t="s">
        <v>30</v>
      </c>
      <c r="J16493" s="121" t="s">
        <v>77</v>
      </c>
      <c r="K16493" s="121" t="s">
        <v>65</v>
      </c>
      <c r="L16493" s="157" t="s">
        <v>32</v>
      </c>
      <c r="M16493" s="120" t="s">
        <v>78</v>
      </c>
    </row>
    <row r="16494" spans="1:15">
      <c r="A16494" s="116">
        <v>16494</v>
      </c>
      <c r="B16494" s="129">
        <v>44627</v>
      </c>
      <c r="D16494" s="120" t="s">
        <v>252</v>
      </c>
      <c r="E16494" s="120" t="s">
        <v>36669</v>
      </c>
      <c r="F16494" s="209" t="s">
        <v>36670</v>
      </c>
      <c r="G16494" s="119" t="s">
        <v>10677</v>
      </c>
      <c r="H16494" s="121" t="s">
        <v>86</v>
      </c>
      <c r="I16494" s="121" t="s">
        <v>30</v>
      </c>
      <c r="J16494" s="121" t="s">
        <v>77</v>
      </c>
      <c r="K16494" s="121" t="s">
        <v>65</v>
      </c>
      <c r="L16494" s="157" t="s">
        <v>32</v>
      </c>
      <c r="M16494" s="120" t="s">
        <v>33</v>
      </c>
    </row>
    <row r="16495" spans="1:15">
      <c r="A16495" s="116">
        <v>16495</v>
      </c>
      <c r="B16495" s="129">
        <v>44627</v>
      </c>
      <c r="D16495" s="120" t="s">
        <v>252</v>
      </c>
      <c r="E16495" s="120" t="s">
        <v>36671</v>
      </c>
      <c r="F16495" s="209" t="s">
        <v>1462</v>
      </c>
      <c r="G16495" s="119" t="s">
        <v>36672</v>
      </c>
      <c r="H16495" s="121" t="s">
        <v>140</v>
      </c>
      <c r="I16495" s="121" t="s">
        <v>30</v>
      </c>
      <c r="J16495" s="121" t="s">
        <v>5018</v>
      </c>
      <c r="K16495" s="121" t="s">
        <v>65</v>
      </c>
      <c r="L16495" s="157" t="s">
        <v>32</v>
      </c>
      <c r="M16495" s="120" t="s">
        <v>33</v>
      </c>
    </row>
    <row r="16496" spans="1:15">
      <c r="A16496" s="116">
        <v>16496</v>
      </c>
      <c r="B16496" s="129">
        <v>44627</v>
      </c>
      <c r="D16496" s="120" t="s">
        <v>252</v>
      </c>
      <c r="E16496" s="120" t="s">
        <v>36673</v>
      </c>
      <c r="F16496" s="209" t="s">
        <v>36674</v>
      </c>
      <c r="G16496" s="119" t="s">
        <v>36296</v>
      </c>
      <c r="H16496" s="121" t="s">
        <v>140</v>
      </c>
      <c r="I16496" s="121" t="s">
        <v>30</v>
      </c>
      <c r="J16496" s="121" t="s">
        <v>87</v>
      </c>
      <c r="K16496" s="121" t="s">
        <v>65</v>
      </c>
      <c r="L16496" s="157" t="s">
        <v>32</v>
      </c>
      <c r="M16496" s="120" t="s">
        <v>78</v>
      </c>
    </row>
    <row r="16497" spans="1:14">
      <c r="A16497" s="116">
        <v>16497</v>
      </c>
      <c r="B16497" s="129">
        <v>44627</v>
      </c>
      <c r="D16497" s="120" t="s">
        <v>252</v>
      </c>
      <c r="E16497" s="120" t="s">
        <v>36675</v>
      </c>
      <c r="F16497" s="209" t="s">
        <v>36676</v>
      </c>
      <c r="G16497" s="119" t="s">
        <v>11181</v>
      </c>
      <c r="H16497" s="121" t="s">
        <v>140</v>
      </c>
      <c r="I16497" s="121" t="s">
        <v>30</v>
      </c>
      <c r="J16497" s="121" t="s">
        <v>7271</v>
      </c>
      <c r="K16497" s="121" t="s">
        <v>65</v>
      </c>
      <c r="L16497" s="157" t="s">
        <v>32</v>
      </c>
      <c r="M16497" s="120" t="s">
        <v>33</v>
      </c>
      <c r="N16497" s="131">
        <v>44628</v>
      </c>
    </row>
    <row r="16498" spans="1:14" ht="41.4">
      <c r="A16498" s="116">
        <v>16498</v>
      </c>
      <c r="B16498" s="129">
        <v>44627</v>
      </c>
      <c r="D16498" s="120" t="s">
        <v>252</v>
      </c>
      <c r="E16498" s="120" t="s">
        <v>36677</v>
      </c>
      <c r="F16498" s="209" t="s">
        <v>36678</v>
      </c>
      <c r="G16498" s="119" t="s">
        <v>25324</v>
      </c>
      <c r="H16498" s="121" t="s">
        <v>29</v>
      </c>
      <c r="I16498" s="121" t="s">
        <v>30</v>
      </c>
      <c r="J16498" s="121" t="s">
        <v>7123</v>
      </c>
      <c r="K16498" s="121" t="s">
        <v>65</v>
      </c>
      <c r="L16498" s="157" t="s">
        <v>32</v>
      </c>
      <c r="M16498" s="120" t="s">
        <v>78</v>
      </c>
    </row>
    <row r="16499" spans="1:14">
      <c r="A16499" s="116">
        <v>16499</v>
      </c>
      <c r="B16499" s="129">
        <v>44627</v>
      </c>
      <c r="D16499" s="120" t="s">
        <v>252</v>
      </c>
      <c r="E16499" s="120" t="s">
        <v>36679</v>
      </c>
      <c r="F16499" s="209" t="s">
        <v>636</v>
      </c>
      <c r="G16499" s="119" t="s">
        <v>797</v>
      </c>
      <c r="H16499" s="121" t="s">
        <v>53</v>
      </c>
      <c r="I16499" s="121" t="s">
        <v>42</v>
      </c>
      <c r="J16499" s="121" t="s">
        <v>319</v>
      </c>
      <c r="K16499" s="121" t="s">
        <v>65</v>
      </c>
      <c r="L16499" s="157" t="s">
        <v>32</v>
      </c>
      <c r="M16499" s="120" t="s">
        <v>33</v>
      </c>
      <c r="N16499" s="131">
        <v>44645</v>
      </c>
    </row>
    <row r="16500" spans="1:14" ht="27.6">
      <c r="A16500" s="116">
        <v>16500</v>
      </c>
      <c r="B16500" s="129">
        <v>44627</v>
      </c>
      <c r="D16500" s="120" t="s">
        <v>252</v>
      </c>
      <c r="E16500" s="120" t="s">
        <v>36680</v>
      </c>
      <c r="F16500" s="209" t="s">
        <v>36681</v>
      </c>
      <c r="G16500" s="119" t="s">
        <v>36682</v>
      </c>
      <c r="H16500" s="121" t="s">
        <v>140</v>
      </c>
      <c r="I16500" s="121" t="s">
        <v>30</v>
      </c>
      <c r="J16500" s="121" t="s">
        <v>19534</v>
      </c>
      <c r="K16500" s="121" t="s">
        <v>65</v>
      </c>
      <c r="L16500" s="157" t="s">
        <v>32</v>
      </c>
      <c r="M16500" s="120" t="s">
        <v>33</v>
      </c>
      <c r="N16500" s="131">
        <v>44628</v>
      </c>
    </row>
    <row r="16501" spans="1:14">
      <c r="A16501" s="116">
        <v>16501</v>
      </c>
      <c r="B16501" s="129">
        <v>44627</v>
      </c>
      <c r="D16501" s="120" t="s">
        <v>252</v>
      </c>
      <c r="E16501" s="120" t="s">
        <v>36683</v>
      </c>
      <c r="F16501" s="209" t="s">
        <v>36684</v>
      </c>
      <c r="G16501" s="119" t="s">
        <v>677</v>
      </c>
      <c r="H16501" s="121" t="s">
        <v>97</v>
      </c>
      <c r="I16501" s="121" t="s">
        <v>42</v>
      </c>
      <c r="J16501" s="121" t="s">
        <v>72</v>
      </c>
      <c r="K16501" s="121" t="s">
        <v>65</v>
      </c>
      <c r="L16501" s="157" t="s">
        <v>32</v>
      </c>
      <c r="M16501" s="120" t="s">
        <v>78</v>
      </c>
    </row>
    <row r="16502" spans="1:14" ht="27.6">
      <c r="A16502" s="116">
        <v>16502</v>
      </c>
      <c r="B16502" s="129">
        <v>44627</v>
      </c>
      <c r="D16502" s="120" t="s">
        <v>252</v>
      </c>
      <c r="E16502" s="120" t="s">
        <v>36685</v>
      </c>
      <c r="F16502" s="209" t="s">
        <v>36686</v>
      </c>
      <c r="G16502" s="119" t="s">
        <v>36687</v>
      </c>
      <c r="H16502" s="121" t="s">
        <v>29</v>
      </c>
      <c r="I16502" s="121" t="s">
        <v>30</v>
      </c>
      <c r="J16502" s="121" t="s">
        <v>529</v>
      </c>
      <c r="K16502" s="121" t="s">
        <v>65</v>
      </c>
      <c r="L16502" s="157">
        <v>44627</v>
      </c>
      <c r="M16502" s="120" t="s">
        <v>78</v>
      </c>
    </row>
    <row r="16503" spans="1:14">
      <c r="A16503" s="116">
        <v>16503</v>
      </c>
      <c r="B16503" s="129">
        <v>44627</v>
      </c>
      <c r="D16503" s="120" t="s">
        <v>252</v>
      </c>
      <c r="E16503" s="120" t="s">
        <v>36688</v>
      </c>
      <c r="F16503" s="209" t="s">
        <v>36689</v>
      </c>
      <c r="G16503" s="119" t="s">
        <v>36690</v>
      </c>
      <c r="H16503" s="121" t="s">
        <v>41</v>
      </c>
      <c r="I16503" s="121" t="s">
        <v>30</v>
      </c>
      <c r="J16503" s="121" t="s">
        <v>7216</v>
      </c>
      <c r="K16503" s="121" t="s">
        <v>65</v>
      </c>
      <c r="L16503" s="157" t="s">
        <v>32</v>
      </c>
      <c r="M16503" s="120" t="s">
        <v>78</v>
      </c>
    </row>
    <row r="16504" spans="1:14">
      <c r="A16504" s="116">
        <v>16504</v>
      </c>
      <c r="B16504" s="129">
        <v>44627</v>
      </c>
      <c r="D16504" s="120" t="s">
        <v>252</v>
      </c>
      <c r="E16504" s="120" t="s">
        <v>36691</v>
      </c>
      <c r="F16504" s="209" t="s">
        <v>36692</v>
      </c>
      <c r="G16504" s="119" t="s">
        <v>2779</v>
      </c>
      <c r="H16504" s="121" t="s">
        <v>86</v>
      </c>
      <c r="I16504" s="121" t="s">
        <v>30</v>
      </c>
      <c r="J16504" s="121" t="s">
        <v>9853</v>
      </c>
      <c r="K16504" s="121" t="s">
        <v>65</v>
      </c>
      <c r="L16504" s="157" t="s">
        <v>32</v>
      </c>
      <c r="M16504" s="120" t="s">
        <v>33</v>
      </c>
      <c r="N16504" s="131">
        <v>44630</v>
      </c>
    </row>
    <row r="16505" spans="1:14">
      <c r="A16505" s="116">
        <v>16505</v>
      </c>
      <c r="B16505" s="129">
        <v>44627</v>
      </c>
      <c r="D16505" s="120" t="s">
        <v>252</v>
      </c>
      <c r="E16505" s="120" t="s">
        <v>36693</v>
      </c>
      <c r="F16505" s="209" t="s">
        <v>36694</v>
      </c>
      <c r="G16505" s="119" t="s">
        <v>9846</v>
      </c>
      <c r="H16505" s="121" t="s">
        <v>86</v>
      </c>
      <c r="I16505" s="121" t="s">
        <v>30</v>
      </c>
      <c r="J16505" s="121" t="s">
        <v>31</v>
      </c>
      <c r="K16505" s="121" t="s">
        <v>65</v>
      </c>
      <c r="L16505" s="157" t="s">
        <v>32</v>
      </c>
      <c r="M16505" s="120" t="s">
        <v>78</v>
      </c>
    </row>
    <row r="16506" spans="1:14" ht="27.6">
      <c r="A16506" s="116">
        <v>16506</v>
      </c>
      <c r="B16506" s="129">
        <v>44627</v>
      </c>
      <c r="D16506" s="120" t="s">
        <v>252</v>
      </c>
      <c r="E16506" s="120" t="s">
        <v>36695</v>
      </c>
      <c r="F16506" s="209" t="s">
        <v>36696</v>
      </c>
      <c r="G16506" s="119" t="s">
        <v>36697</v>
      </c>
      <c r="H16506" s="121" t="s">
        <v>140</v>
      </c>
      <c r="I16506" s="121" t="s">
        <v>30</v>
      </c>
      <c r="J16506" s="121" t="s">
        <v>7375</v>
      </c>
      <c r="K16506" s="121" t="s">
        <v>65</v>
      </c>
      <c r="L16506" s="157" t="s">
        <v>32</v>
      </c>
      <c r="M16506" s="120" t="s">
        <v>78</v>
      </c>
    </row>
    <row r="16507" spans="1:14" ht="27.6">
      <c r="A16507" s="116">
        <v>16507</v>
      </c>
      <c r="B16507" s="129">
        <v>44627</v>
      </c>
      <c r="D16507" s="120" t="s">
        <v>252</v>
      </c>
      <c r="E16507" s="120" t="s">
        <v>36698</v>
      </c>
      <c r="F16507" s="209" t="s">
        <v>36699</v>
      </c>
      <c r="G16507" s="119" t="s">
        <v>36700</v>
      </c>
      <c r="H16507" s="121" t="s">
        <v>53</v>
      </c>
      <c r="I16507" s="121" t="s">
        <v>30</v>
      </c>
      <c r="J16507" s="121" t="s">
        <v>7087</v>
      </c>
      <c r="K16507" s="121" t="s">
        <v>65</v>
      </c>
      <c r="L16507" s="157" t="s">
        <v>32</v>
      </c>
      <c r="M16507" s="120" t="s">
        <v>78</v>
      </c>
    </row>
    <row r="16508" spans="1:14">
      <c r="A16508" s="116">
        <v>16508</v>
      </c>
      <c r="B16508" s="129">
        <v>44627</v>
      </c>
      <c r="D16508" s="120" t="s">
        <v>252</v>
      </c>
      <c r="E16508" s="120" t="s">
        <v>36701</v>
      </c>
      <c r="F16508" s="209" t="s">
        <v>36702</v>
      </c>
      <c r="G16508" s="119" t="s">
        <v>16917</v>
      </c>
      <c r="H16508" s="121" t="s">
        <v>1173</v>
      </c>
      <c r="I16508" s="121" t="s">
        <v>30</v>
      </c>
      <c r="J16508" s="121" t="s">
        <v>87</v>
      </c>
      <c r="K16508" s="121" t="s">
        <v>65</v>
      </c>
      <c r="L16508" s="157" t="s">
        <v>32</v>
      </c>
      <c r="M16508" s="120" t="s">
        <v>78</v>
      </c>
    </row>
    <row r="16509" spans="1:14" ht="27.6">
      <c r="A16509" s="116">
        <v>16509</v>
      </c>
      <c r="B16509" s="129">
        <v>44627</v>
      </c>
      <c r="D16509" s="120" t="s">
        <v>252</v>
      </c>
      <c r="E16509" s="120" t="s">
        <v>36703</v>
      </c>
      <c r="F16509" s="209" t="s">
        <v>36704</v>
      </c>
      <c r="G16509" s="119" t="s">
        <v>19149</v>
      </c>
      <c r="H16509" s="121" t="s">
        <v>101</v>
      </c>
      <c r="I16509" s="121" t="s">
        <v>30</v>
      </c>
      <c r="J16509" s="121" t="s">
        <v>3886</v>
      </c>
      <c r="K16509" s="121" t="s">
        <v>65</v>
      </c>
      <c r="L16509" s="157" t="s">
        <v>32</v>
      </c>
      <c r="M16509" s="120" t="s">
        <v>78</v>
      </c>
    </row>
    <row r="16510" spans="1:14">
      <c r="A16510" s="116">
        <v>16510</v>
      </c>
      <c r="B16510" s="129">
        <v>44627</v>
      </c>
      <c r="D16510" s="120" t="s">
        <v>252</v>
      </c>
      <c r="E16510" s="120" t="s">
        <v>36705</v>
      </c>
      <c r="F16510" s="209" t="s">
        <v>36706</v>
      </c>
      <c r="G16510" s="119" t="s">
        <v>36707</v>
      </c>
      <c r="H16510" s="121" t="s">
        <v>53</v>
      </c>
      <c r="I16510" s="121" t="s">
        <v>30</v>
      </c>
      <c r="J16510" s="121" t="s">
        <v>87</v>
      </c>
      <c r="K16510" s="121" t="s">
        <v>65</v>
      </c>
      <c r="L16510" s="157" t="s">
        <v>32</v>
      </c>
      <c r="M16510" s="120" t="s">
        <v>78</v>
      </c>
    </row>
    <row r="16511" spans="1:14">
      <c r="A16511" s="116">
        <v>16511</v>
      </c>
      <c r="B16511" s="129">
        <v>44628</v>
      </c>
      <c r="D16511" s="120" t="s">
        <v>25</v>
      </c>
      <c r="E16511" s="120" t="s">
        <v>36708</v>
      </c>
      <c r="F16511" s="209" t="s">
        <v>36709</v>
      </c>
      <c r="G16511" s="119" t="s">
        <v>36710</v>
      </c>
      <c r="H16511" s="121" t="s">
        <v>118</v>
      </c>
      <c r="I16511" s="121" t="s">
        <v>30</v>
      </c>
      <c r="J16511" s="121" t="s">
        <v>8096</v>
      </c>
      <c r="K16511" s="121" t="s">
        <v>65</v>
      </c>
      <c r="L16511" s="157" t="s">
        <v>32</v>
      </c>
      <c r="M16511" s="120" t="s">
        <v>33</v>
      </c>
    </row>
    <row r="16512" spans="1:14" ht="27.6">
      <c r="A16512" s="116">
        <v>16512</v>
      </c>
      <c r="B16512" s="129">
        <v>44628</v>
      </c>
      <c r="D16512" s="120" t="s">
        <v>25</v>
      </c>
      <c r="E16512" s="120" t="s">
        <v>36711</v>
      </c>
      <c r="F16512" s="209" t="s">
        <v>36712</v>
      </c>
      <c r="G16512" s="119" t="s">
        <v>15287</v>
      </c>
      <c r="H16512" s="121" t="s">
        <v>97</v>
      </c>
      <c r="I16512" s="121" t="s">
        <v>30</v>
      </c>
      <c r="J16512" s="121" t="s">
        <v>31</v>
      </c>
      <c r="K16512" s="121" t="s">
        <v>65</v>
      </c>
      <c r="L16512" s="157" t="s">
        <v>32</v>
      </c>
      <c r="M16512" s="120" t="s">
        <v>78</v>
      </c>
    </row>
    <row r="16513" spans="1:19" ht="27.6">
      <c r="A16513" s="116">
        <v>16513</v>
      </c>
      <c r="B16513" s="129">
        <v>44628</v>
      </c>
      <c r="D16513" s="120" t="s">
        <v>25</v>
      </c>
      <c r="E16513" s="120" t="s">
        <v>36713</v>
      </c>
      <c r="F16513" s="209" t="s">
        <v>36714</v>
      </c>
      <c r="G16513" s="119" t="s">
        <v>36715</v>
      </c>
      <c r="H16513" s="121" t="s">
        <v>29</v>
      </c>
      <c r="I16513" s="121" t="s">
        <v>30</v>
      </c>
      <c r="J16513" s="121" t="s">
        <v>77</v>
      </c>
      <c r="K16513" s="121" t="s">
        <v>65</v>
      </c>
      <c r="L16513" s="157" t="s">
        <v>32</v>
      </c>
      <c r="M16513" s="120" t="s">
        <v>78</v>
      </c>
    </row>
    <row r="16514" spans="1:19" ht="27.6">
      <c r="A16514" s="116">
        <v>16514</v>
      </c>
      <c r="B16514" s="129">
        <v>44628</v>
      </c>
      <c r="D16514" s="120" t="s">
        <v>25</v>
      </c>
      <c r="E16514" s="120" t="s">
        <v>36716</v>
      </c>
      <c r="F16514" s="209" t="s">
        <v>36717</v>
      </c>
      <c r="G16514" s="119" t="s">
        <v>36718</v>
      </c>
      <c r="H16514" s="121" t="s">
        <v>41</v>
      </c>
      <c r="I16514" s="121" t="s">
        <v>42</v>
      </c>
      <c r="J16514" s="121" t="s">
        <v>199</v>
      </c>
      <c r="K16514" s="121" t="s">
        <v>65</v>
      </c>
      <c r="L16514" s="157" t="s">
        <v>32</v>
      </c>
      <c r="M16514" s="120" t="s">
        <v>78</v>
      </c>
    </row>
    <row r="16515" spans="1:19">
      <c r="A16515" s="116">
        <v>16515</v>
      </c>
      <c r="B16515" s="129">
        <v>44628</v>
      </c>
      <c r="D16515" s="120" t="s">
        <v>25</v>
      </c>
      <c r="E16515" s="120" t="s">
        <v>36719</v>
      </c>
      <c r="F16515" s="209" t="s">
        <v>36720</v>
      </c>
      <c r="G16515" s="119" t="s">
        <v>2394</v>
      </c>
      <c r="H16515" s="121" t="s">
        <v>29</v>
      </c>
      <c r="I16515" s="121" t="s">
        <v>30</v>
      </c>
      <c r="J16515" s="121" t="s">
        <v>7610</v>
      </c>
      <c r="K16515" s="121" t="s">
        <v>65</v>
      </c>
      <c r="L16515" s="157" t="s">
        <v>32</v>
      </c>
      <c r="M16515" s="120" t="s">
        <v>33</v>
      </c>
      <c r="N16515" s="131">
        <v>44635</v>
      </c>
      <c r="O16515" s="131">
        <v>44635</v>
      </c>
      <c r="S16515" s="120" t="s">
        <v>92</v>
      </c>
    </row>
    <row r="16516" spans="1:19">
      <c r="A16516" s="116">
        <v>16516</v>
      </c>
      <c r="B16516" s="129">
        <v>44628</v>
      </c>
      <c r="D16516" s="120" t="s">
        <v>25</v>
      </c>
      <c r="E16516" s="120" t="s">
        <v>36721</v>
      </c>
      <c r="F16516" s="209" t="s">
        <v>36722</v>
      </c>
      <c r="G16516" s="119" t="s">
        <v>36723</v>
      </c>
      <c r="H16516" s="121" t="s">
        <v>192</v>
      </c>
      <c r="I16516" s="121" t="s">
        <v>30</v>
      </c>
      <c r="J16516" s="121" t="s">
        <v>12284</v>
      </c>
      <c r="K16516" s="121" t="s">
        <v>65</v>
      </c>
      <c r="L16516" s="157" t="s">
        <v>32</v>
      </c>
      <c r="M16516" s="120" t="s">
        <v>33</v>
      </c>
      <c r="N16516" s="131">
        <v>44635</v>
      </c>
      <c r="O16516" s="131">
        <v>44635</v>
      </c>
    </row>
    <row r="16517" spans="1:19">
      <c r="A16517" s="116">
        <v>16517</v>
      </c>
      <c r="B16517" s="129">
        <v>44629</v>
      </c>
      <c r="D16517" s="120" t="s">
        <v>25</v>
      </c>
      <c r="E16517" s="120" t="s">
        <v>36724</v>
      </c>
      <c r="F16517" s="209" t="s">
        <v>36725</v>
      </c>
      <c r="G16517" s="119" t="s">
        <v>36726</v>
      </c>
      <c r="H16517" s="121" t="s">
        <v>41</v>
      </c>
      <c r="I16517" s="121" t="s">
        <v>30</v>
      </c>
      <c r="J16517" s="121" t="s">
        <v>8925</v>
      </c>
      <c r="K16517" s="121" t="s">
        <v>65</v>
      </c>
      <c r="L16517" s="157" t="s">
        <v>32</v>
      </c>
      <c r="M16517" s="120" t="s">
        <v>78</v>
      </c>
    </row>
    <row r="16518" spans="1:19" ht="27.6">
      <c r="A16518" s="116">
        <v>16518</v>
      </c>
      <c r="B16518" s="129">
        <v>44628</v>
      </c>
      <c r="D16518" s="120" t="s">
        <v>25</v>
      </c>
      <c r="E16518" s="120" t="s">
        <v>36727</v>
      </c>
      <c r="F16518" s="209" t="s">
        <v>36728</v>
      </c>
      <c r="G16518" s="119" t="s">
        <v>1447</v>
      </c>
      <c r="H16518" s="121" t="s">
        <v>41</v>
      </c>
      <c r="I16518" s="121" t="s">
        <v>30</v>
      </c>
      <c r="J16518" s="121" t="s">
        <v>5018</v>
      </c>
      <c r="K16518" s="121" t="s">
        <v>65</v>
      </c>
      <c r="L16518" s="157" t="s">
        <v>32</v>
      </c>
      <c r="M16518" s="120" t="s">
        <v>78</v>
      </c>
    </row>
    <row r="16519" spans="1:19" ht="27.6">
      <c r="A16519" s="116">
        <v>16519</v>
      </c>
      <c r="B16519" s="129">
        <v>44629</v>
      </c>
      <c r="D16519" s="120" t="s">
        <v>25</v>
      </c>
      <c r="E16519" s="120" t="s">
        <v>36729</v>
      </c>
      <c r="F16519" s="209" t="s">
        <v>36730</v>
      </c>
      <c r="G16519" s="119" t="s">
        <v>36731</v>
      </c>
      <c r="H16519" s="121" t="s">
        <v>41</v>
      </c>
      <c r="I16519" s="121" t="s">
        <v>63</v>
      </c>
      <c r="J16519" s="121" t="s">
        <v>328</v>
      </c>
      <c r="K16519" s="121" t="s">
        <v>65</v>
      </c>
      <c r="L16519" s="157" t="s">
        <v>32</v>
      </c>
      <c r="M16519" s="120" t="s">
        <v>33</v>
      </c>
    </row>
    <row r="16520" spans="1:19">
      <c r="A16520" s="116">
        <v>16520</v>
      </c>
      <c r="B16520" s="129">
        <v>44627</v>
      </c>
      <c r="D16520" s="120" t="s">
        <v>25</v>
      </c>
      <c r="E16520" s="120" t="s">
        <v>36732</v>
      </c>
      <c r="F16520" s="209" t="s">
        <v>36733</v>
      </c>
      <c r="G16520" s="119" t="s">
        <v>17874</v>
      </c>
      <c r="H16520" s="121" t="s">
        <v>97</v>
      </c>
      <c r="I16520" s="121" t="s">
        <v>30</v>
      </c>
      <c r="J16520" s="121" t="s">
        <v>5018</v>
      </c>
      <c r="K16520" s="121" t="s">
        <v>65</v>
      </c>
      <c r="L16520" s="157" t="s">
        <v>32</v>
      </c>
      <c r="M16520" s="120" t="s">
        <v>78</v>
      </c>
    </row>
    <row r="16521" spans="1:19">
      <c r="A16521" s="116">
        <v>16521</v>
      </c>
      <c r="B16521" s="129">
        <v>44627</v>
      </c>
      <c r="D16521" s="120" t="s">
        <v>25</v>
      </c>
      <c r="E16521" s="120" t="s">
        <v>36734</v>
      </c>
      <c r="F16521" s="209" t="s">
        <v>36735</v>
      </c>
      <c r="G16521" s="119" t="s">
        <v>36736</v>
      </c>
      <c r="H16521" s="121" t="s">
        <v>53</v>
      </c>
      <c r="I16521" s="121" t="s">
        <v>30</v>
      </c>
      <c r="J16521" s="121" t="s">
        <v>7216</v>
      </c>
      <c r="K16521" s="121" t="s">
        <v>65</v>
      </c>
      <c r="L16521" s="157" t="s">
        <v>32</v>
      </c>
      <c r="M16521" s="120" t="s">
        <v>78</v>
      </c>
    </row>
    <row r="16522" spans="1:19" ht="27.6">
      <c r="A16522" s="116">
        <v>16522</v>
      </c>
      <c r="B16522" s="129">
        <v>44627</v>
      </c>
      <c r="D16522" s="120" t="s">
        <v>25</v>
      </c>
      <c r="E16522" s="120" t="s">
        <v>36737</v>
      </c>
      <c r="F16522" s="209" t="s">
        <v>36738</v>
      </c>
      <c r="G16522" s="119" t="s">
        <v>36739</v>
      </c>
      <c r="H16522" s="121" t="s">
        <v>53</v>
      </c>
      <c r="I16522" s="121" t="s">
        <v>30</v>
      </c>
      <c r="J16522" s="121" t="s">
        <v>77</v>
      </c>
      <c r="K16522" s="121" t="s">
        <v>65</v>
      </c>
      <c r="L16522" s="157" t="s">
        <v>32</v>
      </c>
      <c r="M16522" s="120" t="s">
        <v>78</v>
      </c>
    </row>
    <row r="16523" spans="1:19">
      <c r="A16523" s="116">
        <v>16523</v>
      </c>
      <c r="B16523" s="129">
        <v>44628</v>
      </c>
      <c r="D16523" s="120" t="s">
        <v>252</v>
      </c>
      <c r="E16523" s="120" t="s">
        <v>36740</v>
      </c>
      <c r="F16523" s="209" t="s">
        <v>636</v>
      </c>
      <c r="G16523" s="119" t="s">
        <v>8001</v>
      </c>
      <c r="H16523" s="121" t="s">
        <v>140</v>
      </c>
      <c r="I16523" s="121" t="s">
        <v>30</v>
      </c>
      <c r="J16523" s="121" t="s">
        <v>7280</v>
      </c>
      <c r="K16523" s="121" t="s">
        <v>65</v>
      </c>
      <c r="L16523" s="157" t="s">
        <v>32</v>
      </c>
      <c r="M16523" s="120" t="s">
        <v>33</v>
      </c>
      <c r="N16523" s="131">
        <v>44628</v>
      </c>
    </row>
    <row r="16524" spans="1:19">
      <c r="A16524" s="116">
        <v>16524</v>
      </c>
      <c r="B16524" s="129">
        <v>44629</v>
      </c>
      <c r="D16524" s="120" t="s">
        <v>252</v>
      </c>
      <c r="E16524" s="120" t="s">
        <v>36741</v>
      </c>
      <c r="F16524" s="209" t="s">
        <v>36742</v>
      </c>
      <c r="G16524" s="119" t="s">
        <v>36743</v>
      </c>
      <c r="H16524" s="121" t="s">
        <v>177</v>
      </c>
      <c r="I16524" s="121" t="s">
        <v>30</v>
      </c>
      <c r="J16524" s="121" t="s">
        <v>87</v>
      </c>
      <c r="K16524" s="121" t="s">
        <v>65</v>
      </c>
      <c r="L16524" s="157" t="s">
        <v>32</v>
      </c>
      <c r="M16524" s="120" t="s">
        <v>78</v>
      </c>
    </row>
    <row r="16525" spans="1:19">
      <c r="A16525" s="116">
        <v>16525</v>
      </c>
      <c r="B16525" s="129">
        <v>44629</v>
      </c>
      <c r="D16525" s="120" t="s">
        <v>252</v>
      </c>
      <c r="E16525" s="120" t="s">
        <v>36744</v>
      </c>
      <c r="F16525" s="209" t="s">
        <v>402</v>
      </c>
      <c r="G16525" s="119" t="s">
        <v>36745</v>
      </c>
      <c r="H16525" s="121" t="s">
        <v>48</v>
      </c>
      <c r="I16525" s="121" t="s">
        <v>196</v>
      </c>
      <c r="J16525" s="121" t="s">
        <v>196</v>
      </c>
      <c r="K16525" s="121" t="s">
        <v>65</v>
      </c>
      <c r="L16525" s="157" t="s">
        <v>32</v>
      </c>
      <c r="M16525" s="120" t="s">
        <v>78</v>
      </c>
    </row>
    <row r="16526" spans="1:19">
      <c r="A16526" s="116">
        <v>16526</v>
      </c>
      <c r="B16526" s="129">
        <v>44629</v>
      </c>
      <c r="D16526" s="120" t="s">
        <v>252</v>
      </c>
      <c r="E16526" s="120" t="s">
        <v>36746</v>
      </c>
      <c r="F16526" s="209" t="s">
        <v>36747</v>
      </c>
      <c r="G16526" s="119" t="s">
        <v>18794</v>
      </c>
      <c r="H16526" s="121" t="s">
        <v>53</v>
      </c>
      <c r="I16526" s="121" t="s">
        <v>30</v>
      </c>
      <c r="J16526" s="121" t="s">
        <v>87</v>
      </c>
      <c r="K16526" s="121" t="s">
        <v>584</v>
      </c>
      <c r="L16526" s="157" t="s">
        <v>32</v>
      </c>
      <c r="M16526" s="120" t="s">
        <v>78</v>
      </c>
    </row>
    <row r="16527" spans="1:19" ht="27.6">
      <c r="A16527" s="116">
        <v>16527</v>
      </c>
      <c r="B16527" s="129">
        <v>44628</v>
      </c>
      <c r="D16527" s="120" t="s">
        <v>252</v>
      </c>
      <c r="E16527" s="120" t="s">
        <v>36748</v>
      </c>
      <c r="F16527" s="209" t="s">
        <v>36749</v>
      </c>
      <c r="G16527" s="119" t="s">
        <v>36750</v>
      </c>
      <c r="H16527" s="121" t="s">
        <v>140</v>
      </c>
      <c r="I16527" s="121" t="s">
        <v>42</v>
      </c>
      <c r="J16527" s="121" t="s">
        <v>2929</v>
      </c>
      <c r="K16527" s="121" t="s">
        <v>584</v>
      </c>
      <c r="L16527" s="157" t="s">
        <v>32</v>
      </c>
      <c r="M16527" s="120" t="s">
        <v>78</v>
      </c>
    </row>
    <row r="16528" spans="1:19">
      <c r="A16528" s="116">
        <v>16528</v>
      </c>
      <c r="B16528" s="129">
        <v>44628</v>
      </c>
      <c r="D16528" s="120" t="s">
        <v>252</v>
      </c>
      <c r="E16528" s="120" t="s">
        <v>36751</v>
      </c>
      <c r="F16528" s="209" t="s">
        <v>36752</v>
      </c>
      <c r="G16528" s="119" t="s">
        <v>23047</v>
      </c>
      <c r="H16528" s="121" t="s">
        <v>140</v>
      </c>
      <c r="I16528" s="121" t="s">
        <v>63</v>
      </c>
      <c r="J16528" s="121" t="s">
        <v>323</v>
      </c>
      <c r="K16528" s="121" t="s">
        <v>65</v>
      </c>
      <c r="L16528" s="157" t="s">
        <v>32</v>
      </c>
      <c r="M16528" s="120" t="s">
        <v>78</v>
      </c>
    </row>
    <row r="16529" spans="1:19">
      <c r="A16529" s="116">
        <v>16529</v>
      </c>
      <c r="B16529" s="129">
        <v>44629</v>
      </c>
      <c r="D16529" s="120" t="s">
        <v>252</v>
      </c>
      <c r="E16529" s="120" t="s">
        <v>36753</v>
      </c>
      <c r="F16529" s="209" t="s">
        <v>36754</v>
      </c>
      <c r="G16529" s="119" t="s">
        <v>8434</v>
      </c>
      <c r="H16529" s="121" t="s">
        <v>101</v>
      </c>
      <c r="I16529" s="121" t="s">
        <v>30</v>
      </c>
      <c r="J16529" s="121" t="s">
        <v>8096</v>
      </c>
      <c r="K16529" s="121" t="s">
        <v>584</v>
      </c>
      <c r="L16529" s="157" t="s">
        <v>32</v>
      </c>
      <c r="M16529" s="120" t="s">
        <v>33</v>
      </c>
      <c r="N16529" s="131">
        <v>44630</v>
      </c>
    </row>
    <row r="16530" spans="1:19">
      <c r="A16530" s="116">
        <v>16530</v>
      </c>
      <c r="B16530" s="129">
        <v>44628</v>
      </c>
      <c r="D16530" s="120" t="s">
        <v>252</v>
      </c>
      <c r="E16530" s="120" t="s">
        <v>36755</v>
      </c>
      <c r="F16530" s="209" t="s">
        <v>36756</v>
      </c>
      <c r="G16530" s="119" t="s">
        <v>25535</v>
      </c>
      <c r="H16530" s="121" t="s">
        <v>140</v>
      </c>
      <c r="I16530" s="121" t="s">
        <v>42</v>
      </c>
      <c r="J16530" s="121" t="s">
        <v>72</v>
      </c>
      <c r="K16530" s="121" t="s">
        <v>65</v>
      </c>
      <c r="L16530" s="157" t="s">
        <v>32</v>
      </c>
      <c r="M16530" s="120" t="s">
        <v>78</v>
      </c>
    </row>
    <row r="16531" spans="1:19" ht="27.6">
      <c r="A16531" s="116">
        <v>16531</v>
      </c>
      <c r="B16531" s="129">
        <v>44629</v>
      </c>
      <c r="D16531" s="120" t="s">
        <v>252</v>
      </c>
      <c r="E16531" s="120" t="s">
        <v>36757</v>
      </c>
      <c r="F16531" s="209" t="s">
        <v>36758</v>
      </c>
      <c r="G16531" s="119" t="s">
        <v>25436</v>
      </c>
      <c r="H16531" s="121" t="s">
        <v>140</v>
      </c>
      <c r="I16531" s="121" t="s">
        <v>30</v>
      </c>
      <c r="J16531" s="121" t="s">
        <v>87</v>
      </c>
      <c r="K16531" s="121" t="s">
        <v>584</v>
      </c>
      <c r="L16531" s="157" t="s">
        <v>32</v>
      </c>
      <c r="M16531" s="120" t="s">
        <v>78</v>
      </c>
    </row>
    <row r="16532" spans="1:19">
      <c r="A16532" s="116">
        <v>16532</v>
      </c>
      <c r="B16532" s="129">
        <v>44629</v>
      </c>
      <c r="D16532" s="120" t="s">
        <v>252</v>
      </c>
      <c r="E16532" s="120" t="s">
        <v>36759</v>
      </c>
      <c r="F16532" s="209" t="s">
        <v>36760</v>
      </c>
      <c r="G16532" s="119" t="s">
        <v>36761</v>
      </c>
      <c r="H16532" s="121" t="s">
        <v>160</v>
      </c>
      <c r="I16532" s="121" t="s">
        <v>30</v>
      </c>
      <c r="J16532" s="121" t="s">
        <v>6396</v>
      </c>
      <c r="K16532" s="121" t="s">
        <v>584</v>
      </c>
      <c r="L16532" s="157" t="s">
        <v>32</v>
      </c>
      <c r="M16532" s="120" t="s">
        <v>78</v>
      </c>
    </row>
    <row r="16533" spans="1:19">
      <c r="A16533" s="116">
        <v>16533</v>
      </c>
      <c r="B16533" s="129">
        <v>44629</v>
      </c>
      <c r="D16533" s="120" t="s">
        <v>252</v>
      </c>
      <c r="E16533" s="120" t="s">
        <v>36762</v>
      </c>
      <c r="F16533" s="209" t="s">
        <v>9134</v>
      </c>
      <c r="G16533" s="119" t="s">
        <v>36763</v>
      </c>
      <c r="H16533" s="121" t="s">
        <v>53</v>
      </c>
      <c r="I16533" s="121" t="s">
        <v>30</v>
      </c>
      <c r="J16533" s="121" t="s">
        <v>87</v>
      </c>
      <c r="K16533" s="121" t="s">
        <v>584</v>
      </c>
      <c r="L16533" s="157" t="s">
        <v>32</v>
      </c>
      <c r="M16533" s="120" t="s">
        <v>78</v>
      </c>
    </row>
    <row r="16534" spans="1:19" ht="27.6">
      <c r="A16534" s="116">
        <v>16534</v>
      </c>
      <c r="B16534" s="129">
        <v>44628</v>
      </c>
      <c r="D16534" s="120" t="s">
        <v>252</v>
      </c>
      <c r="E16534" s="120" t="s">
        <v>36764</v>
      </c>
      <c r="F16534" s="209" t="s">
        <v>36765</v>
      </c>
      <c r="G16534" s="119" t="s">
        <v>14160</v>
      </c>
      <c r="H16534" s="121" t="s">
        <v>29</v>
      </c>
      <c r="I16534" s="121" t="s">
        <v>42</v>
      </c>
      <c r="J16534" s="121" t="s">
        <v>478</v>
      </c>
      <c r="K16534" s="121" t="s">
        <v>65</v>
      </c>
      <c r="L16534" s="157" t="s">
        <v>32</v>
      </c>
      <c r="M16534" s="120" t="s">
        <v>78</v>
      </c>
    </row>
    <row r="16535" spans="1:19">
      <c r="A16535" s="116">
        <v>16535</v>
      </c>
      <c r="B16535" s="129">
        <v>44628</v>
      </c>
      <c r="D16535" s="120" t="s">
        <v>252</v>
      </c>
      <c r="E16535" s="120" t="s">
        <v>36766</v>
      </c>
      <c r="F16535" s="209" t="s">
        <v>36767</v>
      </c>
      <c r="G16535" s="119" t="s">
        <v>16169</v>
      </c>
      <c r="H16535" s="121" t="s">
        <v>41</v>
      </c>
      <c r="I16535" s="121" t="s">
        <v>42</v>
      </c>
      <c r="J16535" s="121" t="s">
        <v>72</v>
      </c>
      <c r="K16535" s="121" t="s">
        <v>584</v>
      </c>
      <c r="L16535" s="157" t="s">
        <v>32</v>
      </c>
      <c r="M16535" s="120" t="s">
        <v>78</v>
      </c>
    </row>
    <row r="16536" spans="1:19">
      <c r="A16536" s="116">
        <v>16536</v>
      </c>
      <c r="B16536" s="129">
        <v>44628</v>
      </c>
      <c r="D16536" s="120" t="s">
        <v>252</v>
      </c>
      <c r="E16536" s="120" t="s">
        <v>36768</v>
      </c>
      <c r="F16536" s="209" t="s">
        <v>35239</v>
      </c>
      <c r="G16536" s="119" t="s">
        <v>6718</v>
      </c>
      <c r="H16536" s="121" t="s">
        <v>53</v>
      </c>
      <c r="I16536" s="121" t="s">
        <v>42</v>
      </c>
      <c r="J16536" s="121" t="s">
        <v>82</v>
      </c>
      <c r="K16536" s="121" t="s">
        <v>584</v>
      </c>
      <c r="L16536" s="157" t="s">
        <v>32</v>
      </c>
      <c r="M16536" s="120" t="s">
        <v>78</v>
      </c>
    </row>
    <row r="16537" spans="1:19">
      <c r="A16537" s="116">
        <v>16537</v>
      </c>
      <c r="B16537" s="129">
        <v>44629</v>
      </c>
      <c r="D16537" s="120" t="s">
        <v>252</v>
      </c>
      <c r="E16537" s="120" t="s">
        <v>36769</v>
      </c>
      <c r="F16537" s="209" t="s">
        <v>636</v>
      </c>
      <c r="G16537" s="119" t="s">
        <v>36770</v>
      </c>
      <c r="H16537" s="121" t="s">
        <v>29</v>
      </c>
      <c r="I16537" s="121" t="s">
        <v>30</v>
      </c>
      <c r="J16537" s="121" t="s">
        <v>9853</v>
      </c>
      <c r="K16537" s="121" t="s">
        <v>584</v>
      </c>
      <c r="L16537" s="157" t="s">
        <v>32</v>
      </c>
      <c r="M16537" s="120" t="s">
        <v>33</v>
      </c>
      <c r="N16537" s="131">
        <v>44642</v>
      </c>
    </row>
    <row r="16538" spans="1:19" ht="27.6">
      <c r="A16538" s="116">
        <v>16538</v>
      </c>
      <c r="B16538" s="129">
        <v>44629</v>
      </c>
      <c r="D16538" s="120" t="s">
        <v>252</v>
      </c>
      <c r="E16538" s="120" t="s">
        <v>36771</v>
      </c>
      <c r="F16538" s="209" t="s">
        <v>36772</v>
      </c>
      <c r="G16538" s="119" t="s">
        <v>36773</v>
      </c>
      <c r="H16538" s="121" t="s">
        <v>53</v>
      </c>
      <c r="I16538" s="121" t="s">
        <v>196</v>
      </c>
      <c r="J16538" s="121" t="s">
        <v>196</v>
      </c>
      <c r="K16538" s="121" t="s">
        <v>584</v>
      </c>
      <c r="L16538" s="157" t="s">
        <v>32</v>
      </c>
      <c r="M16538" s="120" t="s">
        <v>33</v>
      </c>
      <c r="N16538" s="131">
        <v>44630</v>
      </c>
    </row>
    <row r="16539" spans="1:19">
      <c r="A16539" s="116">
        <v>16539</v>
      </c>
      <c r="B16539" s="129">
        <v>44628</v>
      </c>
      <c r="D16539" s="120" t="s">
        <v>252</v>
      </c>
      <c r="E16539" s="120" t="s">
        <v>36774</v>
      </c>
      <c r="F16539" s="209" t="s">
        <v>36775</v>
      </c>
      <c r="G16539" s="119" t="s">
        <v>29636</v>
      </c>
      <c r="H16539" s="121" t="s">
        <v>86</v>
      </c>
      <c r="I16539" s="121" t="s">
        <v>42</v>
      </c>
      <c r="J16539" s="121" t="s">
        <v>549</v>
      </c>
      <c r="K16539" s="121" t="s">
        <v>65</v>
      </c>
      <c r="L16539" s="157" t="s">
        <v>32</v>
      </c>
      <c r="M16539" s="120" t="s">
        <v>33</v>
      </c>
      <c r="N16539" s="131">
        <v>44629</v>
      </c>
    </row>
    <row r="16540" spans="1:19">
      <c r="A16540" s="116">
        <v>16540</v>
      </c>
      <c r="B16540" s="129">
        <v>44628</v>
      </c>
      <c r="D16540" s="120" t="s">
        <v>580</v>
      </c>
      <c r="E16540" s="120" t="s">
        <v>36776</v>
      </c>
      <c r="F16540" s="209" t="s">
        <v>36777</v>
      </c>
      <c r="G16540" s="119" t="s">
        <v>36778</v>
      </c>
      <c r="H16540" s="121" t="s">
        <v>1173</v>
      </c>
      <c r="I16540" s="121" t="s">
        <v>42</v>
      </c>
      <c r="J16540" s="121" t="s">
        <v>72</v>
      </c>
      <c r="K16540" s="121" t="s">
        <v>65</v>
      </c>
      <c r="L16540" s="157" t="s">
        <v>32</v>
      </c>
      <c r="M16540" s="120" t="s">
        <v>33</v>
      </c>
      <c r="N16540" s="131">
        <v>44634</v>
      </c>
      <c r="O16540" s="131">
        <v>44655</v>
      </c>
    </row>
    <row r="16541" spans="1:19">
      <c r="A16541" s="116">
        <v>16541</v>
      </c>
      <c r="B16541" s="129">
        <v>44628</v>
      </c>
      <c r="D16541" s="120" t="s">
        <v>580</v>
      </c>
      <c r="E16541" s="120" t="s">
        <v>36779</v>
      </c>
      <c r="F16541" s="209" t="s">
        <v>36780</v>
      </c>
      <c r="G16541" s="119" t="s">
        <v>36781</v>
      </c>
      <c r="H16541" s="121" t="s">
        <v>41</v>
      </c>
      <c r="I16541" s="121" t="s">
        <v>196</v>
      </c>
      <c r="J16541" s="121" t="s">
        <v>14490</v>
      </c>
      <c r="K16541" s="121" t="s">
        <v>65</v>
      </c>
      <c r="L16541" s="157" t="s">
        <v>32</v>
      </c>
      <c r="M16541" s="120" t="s">
        <v>33</v>
      </c>
      <c r="N16541" s="131">
        <v>44629</v>
      </c>
      <c r="O16541" s="131">
        <v>44655</v>
      </c>
      <c r="S16541" s="120" t="s">
        <v>92</v>
      </c>
    </row>
    <row r="16542" spans="1:19" ht="27.6">
      <c r="A16542" s="116">
        <v>16542</v>
      </c>
      <c r="B16542" s="129">
        <v>44629</v>
      </c>
      <c r="D16542" s="120" t="s">
        <v>580</v>
      </c>
      <c r="E16542" s="120" t="s">
        <v>36782</v>
      </c>
      <c r="F16542" s="209" t="s">
        <v>36783</v>
      </c>
      <c r="G16542" s="119" t="s">
        <v>36784</v>
      </c>
      <c r="H16542" s="121" t="s">
        <v>29</v>
      </c>
      <c r="I16542" s="121" t="s">
        <v>63</v>
      </c>
      <c r="J16542" s="121" t="s">
        <v>328</v>
      </c>
      <c r="K16542" s="121" t="s">
        <v>65</v>
      </c>
      <c r="L16542" s="157" t="s">
        <v>32</v>
      </c>
      <c r="M16542" s="120" t="s">
        <v>78</v>
      </c>
    </row>
    <row r="16543" spans="1:19" ht="27.6">
      <c r="A16543" s="116">
        <v>16543</v>
      </c>
      <c r="B16543" s="129">
        <v>44629</v>
      </c>
      <c r="D16543" s="120" t="s">
        <v>580</v>
      </c>
      <c r="E16543" s="120" t="s">
        <v>36785</v>
      </c>
      <c r="F16543" s="209" t="s">
        <v>36786</v>
      </c>
      <c r="G16543" s="119" t="s">
        <v>31068</v>
      </c>
      <c r="H16543" s="121" t="s">
        <v>29</v>
      </c>
      <c r="I16543" s="121" t="s">
        <v>63</v>
      </c>
      <c r="J16543" s="121" t="s">
        <v>328</v>
      </c>
      <c r="K16543" s="121" t="s">
        <v>65</v>
      </c>
      <c r="L16543" s="157" t="s">
        <v>32</v>
      </c>
      <c r="M16543" s="120" t="s">
        <v>33</v>
      </c>
      <c r="N16543" s="131">
        <v>44634</v>
      </c>
      <c r="O16543" s="131">
        <v>44655</v>
      </c>
      <c r="S16543" s="120" t="s">
        <v>92</v>
      </c>
    </row>
    <row r="16544" spans="1:19" ht="27.6">
      <c r="A16544" s="116">
        <v>16544</v>
      </c>
      <c r="B16544" s="129">
        <v>44629</v>
      </c>
      <c r="D16544" s="120" t="s">
        <v>580</v>
      </c>
      <c r="E16544" s="120" t="s">
        <v>36787</v>
      </c>
      <c r="F16544" s="209" t="s">
        <v>36788</v>
      </c>
      <c r="G16544" s="119" t="s">
        <v>36789</v>
      </c>
      <c r="H16544" s="121" t="s">
        <v>41</v>
      </c>
      <c r="I16544" s="121" t="s">
        <v>42</v>
      </c>
      <c r="J16544" s="121" t="s">
        <v>72</v>
      </c>
      <c r="K16544" s="121" t="s">
        <v>65</v>
      </c>
      <c r="L16544" s="157" t="s">
        <v>32</v>
      </c>
      <c r="M16544" s="120" t="s">
        <v>184</v>
      </c>
      <c r="N16544" s="131">
        <v>44637</v>
      </c>
      <c r="O16544" s="131">
        <v>44655</v>
      </c>
    </row>
    <row r="16545" spans="1:19" ht="27.6">
      <c r="A16545" s="116">
        <v>16545</v>
      </c>
      <c r="B16545" s="129">
        <v>44629</v>
      </c>
      <c r="D16545" s="120" t="s">
        <v>580</v>
      </c>
      <c r="E16545" s="120" t="s">
        <v>36790</v>
      </c>
      <c r="F16545" s="209" t="s">
        <v>36791</v>
      </c>
      <c r="G16545" s="119" t="s">
        <v>34812</v>
      </c>
      <c r="H16545" s="121" t="s">
        <v>29</v>
      </c>
      <c r="I16545" s="121" t="s">
        <v>196</v>
      </c>
      <c r="J16545" s="121" t="s">
        <v>14490</v>
      </c>
      <c r="K16545" s="121" t="s">
        <v>65</v>
      </c>
      <c r="L16545" s="157" t="s">
        <v>32</v>
      </c>
      <c r="M16545" s="120" t="s">
        <v>78</v>
      </c>
    </row>
    <row r="16546" spans="1:19" ht="27.6">
      <c r="A16546" s="116">
        <v>16546</v>
      </c>
      <c r="B16546" s="129">
        <v>44629</v>
      </c>
      <c r="D16546" s="120" t="s">
        <v>580</v>
      </c>
      <c r="E16546" s="120" t="s">
        <v>36792</v>
      </c>
      <c r="F16546" s="209" t="s">
        <v>36793</v>
      </c>
      <c r="G16546" s="119" t="s">
        <v>33493</v>
      </c>
      <c r="H16546" s="121" t="s">
        <v>71</v>
      </c>
      <c r="I16546" s="121" t="s">
        <v>63</v>
      </c>
      <c r="J16546" s="121" t="s">
        <v>328</v>
      </c>
      <c r="K16546" s="121" t="s">
        <v>65</v>
      </c>
      <c r="L16546" s="157" t="s">
        <v>32</v>
      </c>
      <c r="M16546" s="120" t="s">
        <v>33</v>
      </c>
      <c r="N16546" s="131">
        <v>44630</v>
      </c>
      <c r="O16546" s="131">
        <v>44655</v>
      </c>
    </row>
    <row r="16547" spans="1:19" ht="27.6">
      <c r="A16547" s="116">
        <v>16547</v>
      </c>
      <c r="B16547" s="129">
        <v>44629</v>
      </c>
      <c r="D16547" s="120" t="s">
        <v>580</v>
      </c>
      <c r="E16547" s="120" t="s">
        <v>36794</v>
      </c>
      <c r="F16547" s="209" t="s">
        <v>36795</v>
      </c>
      <c r="G16547" s="119" t="s">
        <v>34066</v>
      </c>
      <c r="H16547" s="121" t="s">
        <v>86</v>
      </c>
      <c r="I16547" s="121" t="s">
        <v>30</v>
      </c>
      <c r="J16547" s="121" t="s">
        <v>3886</v>
      </c>
      <c r="K16547" s="121" t="s">
        <v>65</v>
      </c>
      <c r="L16547" s="157" t="s">
        <v>32</v>
      </c>
      <c r="M16547" s="120" t="s">
        <v>33</v>
      </c>
      <c r="N16547" s="131">
        <v>44634</v>
      </c>
      <c r="O16547" s="131">
        <v>44648</v>
      </c>
      <c r="S16547" s="120" t="s">
        <v>92</v>
      </c>
    </row>
    <row r="16548" spans="1:19" ht="27.6">
      <c r="A16548" s="116">
        <v>16548</v>
      </c>
      <c r="B16548" s="129">
        <v>44629</v>
      </c>
      <c r="D16548" s="120" t="s">
        <v>580</v>
      </c>
      <c r="E16548" s="120" t="s">
        <v>36796</v>
      </c>
      <c r="F16548" s="209" t="s">
        <v>36797</v>
      </c>
      <c r="G16548" s="119" t="s">
        <v>36798</v>
      </c>
      <c r="H16548" s="121" t="s">
        <v>71</v>
      </c>
      <c r="I16548" s="121" t="s">
        <v>63</v>
      </c>
      <c r="J16548" s="121" t="s">
        <v>328</v>
      </c>
      <c r="K16548" s="121" t="s">
        <v>65</v>
      </c>
      <c r="L16548" s="157" t="s">
        <v>32</v>
      </c>
      <c r="M16548" s="120" t="s">
        <v>33</v>
      </c>
      <c r="N16548" s="131">
        <v>44630</v>
      </c>
      <c r="O16548" s="131">
        <v>44655</v>
      </c>
    </row>
    <row r="16549" spans="1:19">
      <c r="A16549" s="116">
        <v>16549</v>
      </c>
      <c r="B16549" s="129">
        <v>44629</v>
      </c>
      <c r="D16549" s="120" t="s">
        <v>580</v>
      </c>
      <c r="E16549" s="120" t="s">
        <v>36799</v>
      </c>
      <c r="F16549" s="209" t="s">
        <v>579</v>
      </c>
      <c r="G16549" s="119" t="s">
        <v>30954</v>
      </c>
      <c r="H16549" s="121" t="s">
        <v>1173</v>
      </c>
      <c r="I16549" s="121" t="s">
        <v>30</v>
      </c>
      <c r="J16549" s="121" t="s">
        <v>87</v>
      </c>
      <c r="K16549" s="121" t="s">
        <v>65</v>
      </c>
      <c r="L16549" s="157" t="s">
        <v>32</v>
      </c>
      <c r="M16549" s="120" t="s">
        <v>78</v>
      </c>
    </row>
    <row r="16550" spans="1:19">
      <c r="A16550" s="116">
        <v>16550</v>
      </c>
      <c r="B16550" s="129">
        <v>44629</v>
      </c>
      <c r="D16550" s="120" t="s">
        <v>580</v>
      </c>
      <c r="E16550" s="120" t="s">
        <v>36800</v>
      </c>
      <c r="F16550" s="209" t="s">
        <v>36801</v>
      </c>
      <c r="G16550" s="119" t="s">
        <v>34086</v>
      </c>
      <c r="H16550" s="121" t="s">
        <v>86</v>
      </c>
      <c r="I16550" s="121" t="s">
        <v>30</v>
      </c>
      <c r="J16550" s="121" t="s">
        <v>3886</v>
      </c>
      <c r="K16550" s="121" t="s">
        <v>584</v>
      </c>
      <c r="L16550" s="157" t="s">
        <v>32</v>
      </c>
      <c r="M16550" s="120" t="s">
        <v>78</v>
      </c>
    </row>
    <row r="16551" spans="1:19">
      <c r="A16551" s="116">
        <v>16551</v>
      </c>
      <c r="B16551" s="129">
        <v>44629</v>
      </c>
      <c r="D16551" s="120" t="s">
        <v>580</v>
      </c>
      <c r="E16551" s="120" t="s">
        <v>36802</v>
      </c>
      <c r="F16551" s="209" t="s">
        <v>636</v>
      </c>
      <c r="G16551" s="119" t="s">
        <v>1526</v>
      </c>
      <c r="H16551" s="121" t="s">
        <v>11315</v>
      </c>
      <c r="I16551" s="121" t="s">
        <v>63</v>
      </c>
      <c r="J16551" s="121" t="s">
        <v>328</v>
      </c>
      <c r="K16551" s="121" t="s">
        <v>584</v>
      </c>
      <c r="L16551" s="157" t="s">
        <v>32</v>
      </c>
      <c r="M16551" s="120" t="s">
        <v>78</v>
      </c>
    </row>
    <row r="16552" spans="1:19">
      <c r="A16552" s="116">
        <v>16552</v>
      </c>
      <c r="B16552" s="129">
        <v>44629</v>
      </c>
      <c r="D16552" s="120" t="s">
        <v>580</v>
      </c>
      <c r="E16552" s="120" t="s">
        <v>36803</v>
      </c>
      <c r="F16552" s="209" t="s">
        <v>547</v>
      </c>
      <c r="G16552" s="119" t="s">
        <v>1126</v>
      </c>
      <c r="H16552" s="121" t="s">
        <v>29</v>
      </c>
      <c r="I16552" s="121" t="s">
        <v>42</v>
      </c>
      <c r="J16552" s="121" t="s">
        <v>319</v>
      </c>
      <c r="K16552" s="121" t="s">
        <v>584</v>
      </c>
      <c r="L16552" s="157" t="s">
        <v>32</v>
      </c>
      <c r="M16552" s="120" t="s">
        <v>78</v>
      </c>
    </row>
    <row r="16553" spans="1:19" ht="27.6">
      <c r="A16553" s="116">
        <v>16553</v>
      </c>
      <c r="B16553" s="129">
        <v>44629</v>
      </c>
      <c r="D16553" s="120" t="s">
        <v>580</v>
      </c>
      <c r="E16553" s="120" t="s">
        <v>36804</v>
      </c>
      <c r="F16553" s="209" t="s">
        <v>36805</v>
      </c>
      <c r="G16553" s="119" t="s">
        <v>27695</v>
      </c>
      <c r="H16553" s="121" t="s">
        <v>29</v>
      </c>
      <c r="I16553" s="121" t="s">
        <v>42</v>
      </c>
      <c r="J16553" s="121" t="s">
        <v>91</v>
      </c>
      <c r="K16553" s="121" t="s">
        <v>584</v>
      </c>
      <c r="L16553" s="157" t="s">
        <v>32</v>
      </c>
      <c r="M16553" s="120" t="s">
        <v>78</v>
      </c>
    </row>
    <row r="16554" spans="1:19">
      <c r="A16554" s="116">
        <v>16554</v>
      </c>
      <c r="B16554" s="129">
        <v>44629</v>
      </c>
      <c r="D16554" s="120" t="s">
        <v>580</v>
      </c>
      <c r="E16554" s="120" t="s">
        <v>36806</v>
      </c>
      <c r="F16554" s="121" t="s">
        <v>13407</v>
      </c>
      <c r="G16554" s="119" t="s">
        <v>25592</v>
      </c>
      <c r="H16554" s="121" t="s">
        <v>41</v>
      </c>
      <c r="I16554" s="121" t="s">
        <v>42</v>
      </c>
      <c r="J16554" s="121" t="s">
        <v>478</v>
      </c>
      <c r="K16554" s="121" t="s">
        <v>584</v>
      </c>
      <c r="L16554" s="157" t="s">
        <v>32</v>
      </c>
      <c r="M16554" s="120" t="s">
        <v>78</v>
      </c>
    </row>
    <row r="16555" spans="1:19">
      <c r="A16555" s="116">
        <v>16555</v>
      </c>
      <c r="B16555" s="129">
        <v>44629</v>
      </c>
      <c r="D16555" s="120" t="s">
        <v>580</v>
      </c>
      <c r="E16555" s="120" t="s">
        <v>36807</v>
      </c>
      <c r="F16555" s="121" t="s">
        <v>36808</v>
      </c>
      <c r="G16555" s="119" t="s">
        <v>36809</v>
      </c>
      <c r="H16555" s="121" t="s">
        <v>53</v>
      </c>
      <c r="I16555" s="121" t="s">
        <v>42</v>
      </c>
      <c r="J16555" s="121" t="s">
        <v>646</v>
      </c>
      <c r="K16555" s="121" t="s">
        <v>584</v>
      </c>
      <c r="L16555" s="157" t="s">
        <v>32</v>
      </c>
      <c r="M16555" s="120" t="s">
        <v>78</v>
      </c>
    </row>
    <row r="16556" spans="1:19">
      <c r="A16556" s="116">
        <v>16556</v>
      </c>
      <c r="B16556" s="129">
        <v>44629</v>
      </c>
      <c r="D16556" s="120" t="s">
        <v>580</v>
      </c>
      <c r="E16556" s="120" t="s">
        <v>36810</v>
      </c>
      <c r="F16556" s="121" t="s">
        <v>36811</v>
      </c>
      <c r="G16556" s="119" t="s">
        <v>36812</v>
      </c>
      <c r="H16556" s="121" t="s">
        <v>29</v>
      </c>
      <c r="I16556" s="121" t="s">
        <v>42</v>
      </c>
      <c r="J16556" s="121" t="s">
        <v>319</v>
      </c>
      <c r="K16556" s="121" t="s">
        <v>584</v>
      </c>
      <c r="L16556" s="157" t="s">
        <v>32</v>
      </c>
      <c r="M16556" s="120" t="s">
        <v>78</v>
      </c>
    </row>
    <row r="16557" spans="1:19">
      <c r="A16557" s="116">
        <v>16557</v>
      </c>
      <c r="B16557" s="129">
        <v>44629</v>
      </c>
      <c r="D16557" s="120" t="s">
        <v>580</v>
      </c>
      <c r="E16557" s="120" t="s">
        <v>36813</v>
      </c>
      <c r="F16557" s="121" t="s">
        <v>36814</v>
      </c>
      <c r="G16557" s="119" t="s">
        <v>32369</v>
      </c>
      <c r="H16557" s="121" t="s">
        <v>41</v>
      </c>
      <c r="I16557" s="121" t="s">
        <v>42</v>
      </c>
      <c r="J16557" s="121" t="s">
        <v>72</v>
      </c>
      <c r="K16557" s="121" t="s">
        <v>584</v>
      </c>
      <c r="L16557" s="157" t="s">
        <v>32</v>
      </c>
      <c r="M16557" s="120" t="s">
        <v>33</v>
      </c>
      <c r="N16557" s="131">
        <v>44636</v>
      </c>
      <c r="O16557" s="131">
        <v>44655</v>
      </c>
    </row>
    <row r="16558" spans="1:19">
      <c r="A16558" s="116">
        <v>16558</v>
      </c>
      <c r="B16558" s="129">
        <v>44629</v>
      </c>
      <c r="D16558" s="120" t="s">
        <v>580</v>
      </c>
      <c r="E16558" s="120" t="s">
        <v>36815</v>
      </c>
      <c r="F16558" s="209" t="s">
        <v>579</v>
      </c>
      <c r="G16558" s="119" t="s">
        <v>36816</v>
      </c>
      <c r="H16558" s="121" t="s">
        <v>41</v>
      </c>
      <c r="I16558" s="121" t="s">
        <v>42</v>
      </c>
      <c r="J16558" s="121" t="s">
        <v>82</v>
      </c>
      <c r="K16558" s="121" t="s">
        <v>584</v>
      </c>
      <c r="L16558" s="157" t="s">
        <v>32</v>
      </c>
      <c r="M16558" s="120" t="s">
        <v>78</v>
      </c>
    </row>
    <row r="16559" spans="1:19">
      <c r="A16559" s="116">
        <v>16559</v>
      </c>
      <c r="B16559" s="129">
        <v>44628</v>
      </c>
      <c r="D16559" s="120" t="s">
        <v>34179</v>
      </c>
      <c r="E16559" s="120" t="s">
        <v>36817</v>
      </c>
      <c r="F16559" s="120" t="s">
        <v>36818</v>
      </c>
      <c r="G16559" s="120" t="s">
        <v>36819</v>
      </c>
      <c r="H16559" s="121" t="s">
        <v>140</v>
      </c>
      <c r="I16559" s="121" t="s">
        <v>30</v>
      </c>
      <c r="J16559" s="121" t="s">
        <v>7620</v>
      </c>
      <c r="K16559" s="121" t="s">
        <v>65</v>
      </c>
      <c r="L16559" s="157" t="s">
        <v>32</v>
      </c>
      <c r="M16559" s="120" t="s">
        <v>78</v>
      </c>
    </row>
    <row r="16560" spans="1:19">
      <c r="A16560" s="116">
        <v>16560</v>
      </c>
      <c r="B16560" s="129">
        <v>44628</v>
      </c>
      <c r="D16560" s="120" t="s">
        <v>34179</v>
      </c>
      <c r="E16560" s="120" t="s">
        <v>36820</v>
      </c>
      <c r="F16560" s="120" t="s">
        <v>36821</v>
      </c>
      <c r="G16560" s="120" t="s">
        <v>20087</v>
      </c>
      <c r="H16560" s="121" t="s">
        <v>53</v>
      </c>
      <c r="I16560" s="121" t="s">
        <v>30</v>
      </c>
      <c r="J16560" s="121" t="s">
        <v>87</v>
      </c>
      <c r="K16560" s="121" t="s">
        <v>65</v>
      </c>
      <c r="L16560" s="157" t="s">
        <v>32</v>
      </c>
      <c r="M16560" s="120" t="s">
        <v>33</v>
      </c>
    </row>
    <row r="16561" spans="1:13">
      <c r="A16561" s="116">
        <v>16561</v>
      </c>
      <c r="B16561" s="129">
        <v>44628</v>
      </c>
      <c r="D16561" s="120" t="s">
        <v>34179</v>
      </c>
      <c r="E16561" s="120" t="s">
        <v>36822</v>
      </c>
      <c r="F16561" s="120" t="s">
        <v>36823</v>
      </c>
      <c r="G16561" s="120" t="s">
        <v>22473</v>
      </c>
      <c r="H16561" s="121" t="s">
        <v>48</v>
      </c>
      <c r="I16561" s="121" t="s">
        <v>30</v>
      </c>
      <c r="J16561" s="121" t="s">
        <v>12929</v>
      </c>
      <c r="K16561" s="121" t="s">
        <v>65</v>
      </c>
      <c r="L16561" s="157" t="s">
        <v>32</v>
      </c>
      <c r="M16561" s="120" t="s">
        <v>33</v>
      </c>
    </row>
    <row r="16562" spans="1:13">
      <c r="A16562" s="116">
        <v>16562</v>
      </c>
      <c r="B16562" s="129">
        <v>44628</v>
      </c>
      <c r="D16562" s="120" t="s">
        <v>34179</v>
      </c>
      <c r="E16562" s="120" t="s">
        <v>36824</v>
      </c>
      <c r="F16562" s="120" t="s">
        <v>36825</v>
      </c>
      <c r="G16562" s="120" t="s">
        <v>36826</v>
      </c>
      <c r="H16562" s="121" t="s">
        <v>1173</v>
      </c>
      <c r="I16562" s="121" t="s">
        <v>42</v>
      </c>
      <c r="J16562" s="121" t="s">
        <v>478</v>
      </c>
      <c r="K16562" s="121" t="s">
        <v>65</v>
      </c>
      <c r="L16562" s="157" t="s">
        <v>32</v>
      </c>
      <c r="M16562" s="120" t="s">
        <v>78</v>
      </c>
    </row>
    <row r="16563" spans="1:13">
      <c r="A16563" s="116">
        <v>16563</v>
      </c>
      <c r="B16563" s="129">
        <v>44628</v>
      </c>
      <c r="D16563" s="120" t="s">
        <v>34179</v>
      </c>
      <c r="E16563" s="120" t="s">
        <v>36827</v>
      </c>
      <c r="F16563" s="120" t="s">
        <v>36828</v>
      </c>
      <c r="G16563" s="120" t="s">
        <v>2623</v>
      </c>
      <c r="H16563" s="121" t="s">
        <v>41</v>
      </c>
      <c r="I16563" s="121" t="s">
        <v>30</v>
      </c>
      <c r="J16563" s="121" t="s">
        <v>87</v>
      </c>
      <c r="K16563" s="121" t="s">
        <v>65</v>
      </c>
      <c r="L16563" s="157" t="s">
        <v>32</v>
      </c>
      <c r="M16563" s="120" t="s">
        <v>33</v>
      </c>
    </row>
    <row r="16564" spans="1:13">
      <c r="A16564" s="116">
        <v>16564</v>
      </c>
      <c r="B16564" s="129">
        <v>44628</v>
      </c>
      <c r="D16564" s="120" t="s">
        <v>34179</v>
      </c>
      <c r="E16564" s="120" t="s">
        <v>36829</v>
      </c>
      <c r="F16564" s="120" t="s">
        <v>8450</v>
      </c>
      <c r="G16564" s="120" t="s">
        <v>7788</v>
      </c>
      <c r="H16564" s="121" t="s">
        <v>41</v>
      </c>
      <c r="I16564" s="121" t="s">
        <v>42</v>
      </c>
      <c r="J16564" s="121" t="s">
        <v>18189</v>
      </c>
      <c r="K16564" s="121" t="s">
        <v>65</v>
      </c>
      <c r="L16564" s="157" t="s">
        <v>32</v>
      </c>
      <c r="M16564" s="120" t="s">
        <v>33</v>
      </c>
    </row>
    <row r="16565" spans="1:13">
      <c r="A16565" s="116">
        <v>16565</v>
      </c>
      <c r="B16565" s="129">
        <v>44628</v>
      </c>
      <c r="D16565" s="120" t="s">
        <v>34179</v>
      </c>
      <c r="E16565" s="120" t="s">
        <v>36830</v>
      </c>
      <c r="F16565" s="120" t="s">
        <v>36831</v>
      </c>
      <c r="G16565" s="120" t="s">
        <v>36832</v>
      </c>
      <c r="H16565" s="121" t="s">
        <v>101</v>
      </c>
      <c r="I16565" s="121" t="s">
        <v>63</v>
      </c>
      <c r="J16565" s="121" t="s">
        <v>328</v>
      </c>
      <c r="K16565" s="121" t="s">
        <v>65</v>
      </c>
      <c r="L16565" s="157" t="s">
        <v>32</v>
      </c>
      <c r="M16565" s="120" t="s">
        <v>78</v>
      </c>
    </row>
    <row r="16566" spans="1:13">
      <c r="A16566" s="116">
        <v>16566</v>
      </c>
      <c r="B16566" s="129">
        <v>44628</v>
      </c>
      <c r="D16566" s="120" t="s">
        <v>34179</v>
      </c>
      <c r="E16566" s="120" t="s">
        <v>36833</v>
      </c>
      <c r="F16566" s="120" t="s">
        <v>36834</v>
      </c>
      <c r="G16566" s="120" t="s">
        <v>6508</v>
      </c>
      <c r="H16566" s="121" t="s">
        <v>53</v>
      </c>
      <c r="I16566" s="121" t="s">
        <v>30</v>
      </c>
      <c r="J16566" s="121" t="s">
        <v>87</v>
      </c>
      <c r="K16566" s="121" t="s">
        <v>65</v>
      </c>
      <c r="L16566" s="157" t="s">
        <v>32</v>
      </c>
      <c r="M16566" s="120" t="s">
        <v>78</v>
      </c>
    </row>
    <row r="16567" spans="1:13">
      <c r="A16567" s="116">
        <v>16567</v>
      </c>
      <c r="B16567" s="129">
        <v>44628</v>
      </c>
      <c r="D16567" s="120" t="s">
        <v>34179</v>
      </c>
      <c r="E16567" s="120" t="s">
        <v>36835</v>
      </c>
      <c r="F16567" s="120" t="s">
        <v>9960</v>
      </c>
      <c r="G16567" s="120" t="s">
        <v>34901</v>
      </c>
      <c r="H16567" s="121" t="s">
        <v>27385</v>
      </c>
      <c r="I16567" s="121" t="s">
        <v>30</v>
      </c>
      <c r="J16567" s="121" t="s">
        <v>7087</v>
      </c>
      <c r="K16567" s="121" t="s">
        <v>65</v>
      </c>
      <c r="L16567" s="157" t="s">
        <v>32</v>
      </c>
      <c r="M16567" s="120" t="s">
        <v>33</v>
      </c>
    </row>
    <row r="16568" spans="1:13">
      <c r="A16568" s="116">
        <v>16568</v>
      </c>
      <c r="B16568" s="129">
        <v>44628</v>
      </c>
      <c r="D16568" s="120" t="s">
        <v>34179</v>
      </c>
      <c r="E16568" s="120" t="s">
        <v>36836</v>
      </c>
      <c r="F16568" s="120" t="s">
        <v>7762</v>
      </c>
      <c r="G16568" s="120" t="s">
        <v>36837</v>
      </c>
      <c r="H16568" s="121" t="s">
        <v>192</v>
      </c>
      <c r="I16568" s="121" t="s">
        <v>30</v>
      </c>
      <c r="J16568" s="121" t="s">
        <v>87</v>
      </c>
      <c r="K16568" s="121" t="s">
        <v>65</v>
      </c>
      <c r="L16568" s="157" t="s">
        <v>32</v>
      </c>
      <c r="M16568" s="120" t="s">
        <v>78</v>
      </c>
    </row>
    <row r="16569" spans="1:13">
      <c r="A16569" s="116">
        <v>16569</v>
      </c>
      <c r="B16569" s="129">
        <v>44628</v>
      </c>
      <c r="D16569" s="120" t="s">
        <v>34179</v>
      </c>
      <c r="E16569" s="120" t="s">
        <v>36838</v>
      </c>
      <c r="F16569" s="120" t="s">
        <v>36839</v>
      </c>
      <c r="G16569" s="120" t="s">
        <v>11297</v>
      </c>
      <c r="H16569" s="121" t="s">
        <v>140</v>
      </c>
      <c r="I16569" s="121" t="s">
        <v>30</v>
      </c>
      <c r="J16569" s="121" t="s">
        <v>5135</v>
      </c>
      <c r="K16569" s="121" t="s">
        <v>65</v>
      </c>
      <c r="L16569" s="157" t="s">
        <v>32</v>
      </c>
      <c r="M16569" s="120" t="s">
        <v>78</v>
      </c>
    </row>
    <row r="16570" spans="1:13">
      <c r="A16570" s="116">
        <v>16570</v>
      </c>
      <c r="B16570" s="129">
        <v>44628</v>
      </c>
      <c r="D16570" s="120" t="s">
        <v>34179</v>
      </c>
      <c r="E16570" s="120" t="s">
        <v>36840</v>
      </c>
      <c r="F16570" s="120" t="s">
        <v>36841</v>
      </c>
      <c r="G16570" s="120" t="s">
        <v>2897</v>
      </c>
      <c r="H16570" s="121" t="s">
        <v>53</v>
      </c>
      <c r="I16570" s="121" t="s">
        <v>42</v>
      </c>
      <c r="J16570" s="121" t="s">
        <v>91</v>
      </c>
      <c r="K16570" s="121" t="s">
        <v>65</v>
      </c>
      <c r="L16570" s="157" t="s">
        <v>32</v>
      </c>
      <c r="M16570" s="120" t="s">
        <v>33</v>
      </c>
    </row>
    <row r="16571" spans="1:13">
      <c r="A16571" s="116">
        <v>16571</v>
      </c>
      <c r="B16571" s="129">
        <v>44628</v>
      </c>
      <c r="D16571" s="120" t="s">
        <v>34179</v>
      </c>
      <c r="E16571" s="120" t="s">
        <v>36842</v>
      </c>
      <c r="F16571" s="120" t="s">
        <v>36843</v>
      </c>
      <c r="G16571" s="120" t="s">
        <v>36844</v>
      </c>
      <c r="H16571" s="121" t="s">
        <v>41</v>
      </c>
      <c r="I16571" s="121" t="s">
        <v>63</v>
      </c>
      <c r="J16571" s="121" t="s">
        <v>20139</v>
      </c>
      <c r="K16571" s="121" t="s">
        <v>65</v>
      </c>
      <c r="L16571" s="157" t="s">
        <v>32</v>
      </c>
      <c r="M16571" s="120" t="s">
        <v>78</v>
      </c>
    </row>
    <row r="16572" spans="1:13">
      <c r="A16572" s="116">
        <v>16572</v>
      </c>
      <c r="B16572" s="129">
        <v>44628</v>
      </c>
      <c r="D16572" s="120" t="s">
        <v>34179</v>
      </c>
      <c r="E16572" s="120" t="s">
        <v>36845</v>
      </c>
      <c r="F16572" s="120" t="s">
        <v>36846</v>
      </c>
      <c r="G16572" s="120" t="s">
        <v>2975</v>
      </c>
      <c r="H16572" s="121" t="s">
        <v>140</v>
      </c>
      <c r="I16572" s="121" t="s">
        <v>30</v>
      </c>
      <c r="J16572" s="121" t="s">
        <v>7142</v>
      </c>
      <c r="K16572" s="121" t="s">
        <v>65</v>
      </c>
      <c r="L16572" s="157" t="s">
        <v>32</v>
      </c>
      <c r="M16572" s="120" t="s">
        <v>78</v>
      </c>
    </row>
    <row r="16573" spans="1:13">
      <c r="A16573" s="116">
        <v>16573</v>
      </c>
      <c r="B16573" s="129">
        <v>44628</v>
      </c>
      <c r="D16573" s="120" t="s">
        <v>34179</v>
      </c>
      <c r="E16573" s="120" t="s">
        <v>36847</v>
      </c>
      <c r="F16573" s="120" t="s">
        <v>36848</v>
      </c>
      <c r="G16573" s="120" t="s">
        <v>4758</v>
      </c>
      <c r="H16573" s="121" t="s">
        <v>86</v>
      </c>
      <c r="I16573" s="121" t="s">
        <v>30</v>
      </c>
      <c r="J16573" s="121" t="s">
        <v>35091</v>
      </c>
      <c r="K16573" s="121" t="s">
        <v>65</v>
      </c>
      <c r="L16573" s="157" t="s">
        <v>32</v>
      </c>
      <c r="M16573" s="120" t="s">
        <v>78</v>
      </c>
    </row>
    <row r="16574" spans="1:13">
      <c r="A16574" s="116">
        <v>16574</v>
      </c>
      <c r="B16574" s="129">
        <v>44628</v>
      </c>
      <c r="D16574" s="120" t="s">
        <v>34179</v>
      </c>
      <c r="E16574" s="120" t="s">
        <v>36849</v>
      </c>
      <c r="F16574" s="120" t="s">
        <v>20111</v>
      </c>
      <c r="G16574" s="120" t="s">
        <v>36850</v>
      </c>
      <c r="H16574" s="121" t="s">
        <v>41</v>
      </c>
      <c r="I16574" s="121" t="s">
        <v>30</v>
      </c>
      <c r="J16574" s="121" t="s">
        <v>77</v>
      </c>
      <c r="K16574" s="121" t="s">
        <v>65</v>
      </c>
      <c r="L16574" s="157" t="s">
        <v>32</v>
      </c>
      <c r="M16574" s="120" t="s">
        <v>78</v>
      </c>
    </row>
    <row r="16575" spans="1:13">
      <c r="A16575" s="116">
        <v>16575</v>
      </c>
      <c r="B16575" s="129">
        <v>44628</v>
      </c>
      <c r="D16575" s="120" t="s">
        <v>34179</v>
      </c>
      <c r="E16575" s="120" t="s">
        <v>36851</v>
      </c>
      <c r="F16575" s="120" t="s">
        <v>36852</v>
      </c>
      <c r="G16575" s="120" t="s">
        <v>24443</v>
      </c>
      <c r="H16575" s="121" t="s">
        <v>192</v>
      </c>
      <c r="I16575" s="121" t="s">
        <v>30</v>
      </c>
      <c r="J16575" s="121" t="s">
        <v>8338</v>
      </c>
      <c r="K16575" s="121" t="s">
        <v>65</v>
      </c>
      <c r="L16575" s="157" t="s">
        <v>32</v>
      </c>
      <c r="M16575" s="120" t="s">
        <v>78</v>
      </c>
    </row>
    <row r="16576" spans="1:13">
      <c r="A16576" s="116">
        <v>16576</v>
      </c>
      <c r="B16576" s="129">
        <v>44628</v>
      </c>
      <c r="D16576" s="120" t="s">
        <v>34179</v>
      </c>
      <c r="E16576" s="120" t="s">
        <v>36853</v>
      </c>
      <c r="F16576" s="120" t="s">
        <v>8173</v>
      </c>
      <c r="G16576" s="120" t="s">
        <v>14951</v>
      </c>
      <c r="H16576" s="121" t="s">
        <v>53</v>
      </c>
      <c r="I16576" s="121" t="s">
        <v>30</v>
      </c>
      <c r="J16576" s="121" t="s">
        <v>77</v>
      </c>
      <c r="K16576" s="121" t="s">
        <v>65</v>
      </c>
      <c r="L16576" s="157" t="s">
        <v>32</v>
      </c>
      <c r="M16576" s="120" t="s">
        <v>78</v>
      </c>
    </row>
    <row r="16577" spans="1:15">
      <c r="A16577" s="116">
        <v>16577</v>
      </c>
      <c r="B16577" s="129">
        <v>44628</v>
      </c>
      <c r="D16577" s="120" t="s">
        <v>25</v>
      </c>
      <c r="E16577" s="120" t="s">
        <v>36854</v>
      </c>
      <c r="F16577" s="209" t="s">
        <v>36855</v>
      </c>
      <c r="G16577" s="119" t="s">
        <v>17921</v>
      </c>
      <c r="H16577" s="121" t="s">
        <v>53</v>
      </c>
      <c r="I16577" s="121" t="s">
        <v>30</v>
      </c>
      <c r="J16577" s="121" t="s">
        <v>7216</v>
      </c>
      <c r="K16577" s="121" t="s">
        <v>65</v>
      </c>
      <c r="M16577" s="120" t="s">
        <v>78</v>
      </c>
    </row>
    <row r="16578" spans="1:15">
      <c r="A16578" s="116">
        <v>16578</v>
      </c>
      <c r="B16578" s="129">
        <v>44628</v>
      </c>
      <c r="D16578" s="120" t="s">
        <v>25</v>
      </c>
      <c r="E16578" s="120" t="s">
        <v>36856</v>
      </c>
      <c r="F16578" s="209" t="s">
        <v>31935</v>
      </c>
      <c r="G16578" s="119" t="s">
        <v>36857</v>
      </c>
      <c r="H16578" s="121" t="s">
        <v>53</v>
      </c>
      <c r="I16578" s="121" t="s">
        <v>30</v>
      </c>
      <c r="J16578" s="121" t="s">
        <v>5018</v>
      </c>
      <c r="K16578" s="121" t="s">
        <v>65</v>
      </c>
      <c r="M16578" s="120" t="s">
        <v>33</v>
      </c>
    </row>
    <row r="16579" spans="1:15" ht="27.6">
      <c r="A16579" s="116">
        <v>16579</v>
      </c>
      <c r="B16579" s="129">
        <v>44628</v>
      </c>
      <c r="D16579" s="120" t="s">
        <v>25</v>
      </c>
      <c r="E16579" s="120" t="s">
        <v>36858</v>
      </c>
      <c r="F16579" s="209" t="s">
        <v>36859</v>
      </c>
      <c r="G16579" s="119" t="s">
        <v>17874</v>
      </c>
      <c r="H16579" s="121" t="s">
        <v>97</v>
      </c>
      <c r="I16579" s="121" t="s">
        <v>30</v>
      </c>
      <c r="J16579" s="121" t="s">
        <v>7131</v>
      </c>
      <c r="K16579" s="121" t="s">
        <v>65</v>
      </c>
      <c r="M16579" s="120" t="s">
        <v>78</v>
      </c>
    </row>
    <row r="16580" spans="1:15">
      <c r="A16580" s="116">
        <v>16580</v>
      </c>
      <c r="B16580" s="129">
        <v>44628</v>
      </c>
      <c r="D16580" s="120" t="s">
        <v>25</v>
      </c>
      <c r="E16580" s="120" t="s">
        <v>36860</v>
      </c>
      <c r="F16580" s="209" t="s">
        <v>36861</v>
      </c>
      <c r="G16580" s="119" t="s">
        <v>36862</v>
      </c>
      <c r="H16580" s="121" t="s">
        <v>97</v>
      </c>
      <c r="I16580" s="121" t="s">
        <v>30</v>
      </c>
      <c r="J16580" s="121" t="s">
        <v>5018</v>
      </c>
      <c r="K16580" s="121" t="s">
        <v>65</v>
      </c>
      <c r="M16580" s="120" t="s">
        <v>33</v>
      </c>
    </row>
    <row r="16581" spans="1:15" ht="27.6">
      <c r="A16581" s="116">
        <v>16581</v>
      </c>
      <c r="B16581" s="129">
        <v>44628</v>
      </c>
      <c r="D16581" s="120" t="s">
        <v>25</v>
      </c>
      <c r="E16581" s="120" t="s">
        <v>36863</v>
      </c>
      <c r="F16581" s="209" t="s">
        <v>36864</v>
      </c>
      <c r="G16581" s="119" t="s">
        <v>33621</v>
      </c>
      <c r="H16581" s="121" t="s">
        <v>97</v>
      </c>
      <c r="I16581" s="121" t="s">
        <v>30</v>
      </c>
      <c r="J16581" s="121" t="s">
        <v>5018</v>
      </c>
      <c r="K16581" s="121" t="s">
        <v>65</v>
      </c>
      <c r="M16581" s="120" t="s">
        <v>78</v>
      </c>
    </row>
    <row r="16582" spans="1:15">
      <c r="A16582" s="116">
        <v>16582</v>
      </c>
      <c r="B16582" s="129">
        <v>44628</v>
      </c>
      <c r="D16582" s="120" t="s">
        <v>25</v>
      </c>
      <c r="E16582" s="120" t="s">
        <v>36865</v>
      </c>
      <c r="F16582" s="209" t="s">
        <v>36866</v>
      </c>
      <c r="G16582" s="119" t="s">
        <v>17874</v>
      </c>
      <c r="H16582" s="121" t="s">
        <v>97</v>
      </c>
      <c r="I16582" s="121" t="s">
        <v>30</v>
      </c>
      <c r="J16582" s="121" t="s">
        <v>5018</v>
      </c>
      <c r="K16582" s="121" t="s">
        <v>65</v>
      </c>
      <c r="M16582" s="120" t="s">
        <v>78</v>
      </c>
    </row>
    <row r="16583" spans="1:15">
      <c r="A16583" s="116">
        <v>16583</v>
      </c>
      <c r="B16583" s="129" t="s">
        <v>36867</v>
      </c>
      <c r="D16583" s="120" t="s">
        <v>34179</v>
      </c>
      <c r="E16583" s="120" t="s">
        <v>36868</v>
      </c>
      <c r="F16583" s="120" t="s">
        <v>12483</v>
      </c>
      <c r="G16583" s="120" t="s">
        <v>14651</v>
      </c>
      <c r="H16583" s="121" t="s">
        <v>29</v>
      </c>
      <c r="I16583" s="121" t="s">
        <v>30</v>
      </c>
      <c r="J16583" s="121" t="s">
        <v>3886</v>
      </c>
      <c r="K16583" s="121" t="s">
        <v>65</v>
      </c>
      <c r="L16583" s="157" t="s">
        <v>32</v>
      </c>
    </row>
    <row r="16584" spans="1:15">
      <c r="A16584" s="116">
        <v>16584</v>
      </c>
      <c r="B16584" s="129">
        <v>44643</v>
      </c>
      <c r="D16584" s="120" t="s">
        <v>34179</v>
      </c>
      <c r="E16584" s="120" t="s">
        <v>36869</v>
      </c>
      <c r="F16584" s="120" t="s">
        <v>36870</v>
      </c>
      <c r="G16584" s="121" t="s">
        <v>36871</v>
      </c>
      <c r="H16584" s="121" t="s">
        <v>41</v>
      </c>
      <c r="I16584" s="121" t="s">
        <v>30</v>
      </c>
      <c r="J16584" s="121" t="s">
        <v>87</v>
      </c>
      <c r="K16584" s="121" t="s">
        <v>65</v>
      </c>
      <c r="L16584" s="157" t="s">
        <v>32</v>
      </c>
    </row>
    <row r="16585" spans="1:15">
      <c r="A16585" s="116">
        <v>16585</v>
      </c>
      <c r="B16585" s="129">
        <v>44629</v>
      </c>
      <c r="D16585" s="120" t="s">
        <v>580</v>
      </c>
      <c r="E16585" s="120" t="s">
        <v>36872</v>
      </c>
      <c r="F16585" s="209" t="s">
        <v>36873</v>
      </c>
      <c r="G16585" s="121" t="s">
        <v>36874</v>
      </c>
      <c r="H16585" s="121" t="s">
        <v>41</v>
      </c>
      <c r="I16585" s="121" t="s">
        <v>42</v>
      </c>
      <c r="J16585" s="121" t="s">
        <v>478</v>
      </c>
      <c r="K16585" s="121" t="s">
        <v>584</v>
      </c>
      <c r="L16585" s="157" t="s">
        <v>32</v>
      </c>
      <c r="M16585" s="120" t="s">
        <v>78</v>
      </c>
    </row>
    <row r="16586" spans="1:15">
      <c r="A16586" s="116">
        <v>16586</v>
      </c>
      <c r="B16586" s="129">
        <v>44629</v>
      </c>
      <c r="D16586" s="120" t="s">
        <v>580</v>
      </c>
      <c r="E16586" s="120" t="s">
        <v>36875</v>
      </c>
      <c r="F16586" s="209" t="s">
        <v>36876</v>
      </c>
      <c r="G16586" s="121" t="s">
        <v>36877</v>
      </c>
      <c r="H16586" s="121" t="s">
        <v>29</v>
      </c>
      <c r="I16586" s="121" t="s">
        <v>42</v>
      </c>
      <c r="J16586" s="121" t="s">
        <v>91</v>
      </c>
      <c r="K16586" s="121" t="s">
        <v>584</v>
      </c>
      <c r="L16586" s="157" t="s">
        <v>32</v>
      </c>
      <c r="M16586" s="120" t="s">
        <v>78</v>
      </c>
    </row>
    <row r="16587" spans="1:15">
      <c r="A16587" s="116">
        <v>16587</v>
      </c>
      <c r="B16587" s="129">
        <v>44629</v>
      </c>
      <c r="D16587" s="120" t="s">
        <v>580</v>
      </c>
      <c r="E16587" s="120" t="s">
        <v>36878</v>
      </c>
      <c r="F16587" s="209" t="s">
        <v>24373</v>
      </c>
      <c r="G16587" s="121" t="s">
        <v>36879</v>
      </c>
      <c r="H16587" s="121" t="s">
        <v>344</v>
      </c>
      <c r="I16587" s="121" t="s">
        <v>30</v>
      </c>
      <c r="J16587" s="121" t="s">
        <v>549</v>
      </c>
      <c r="K16587" s="121" t="s">
        <v>584</v>
      </c>
      <c r="L16587" s="157" t="s">
        <v>32</v>
      </c>
      <c r="M16587" s="120" t="s">
        <v>78</v>
      </c>
    </row>
    <row r="16588" spans="1:15">
      <c r="A16588" s="116">
        <v>16588</v>
      </c>
      <c r="B16588" s="129">
        <v>44634</v>
      </c>
      <c r="D16588" s="120" t="s">
        <v>580</v>
      </c>
      <c r="E16588" s="120" t="s">
        <v>36880</v>
      </c>
      <c r="F16588" s="209" t="s">
        <v>1259</v>
      </c>
      <c r="G16588" s="121" t="s">
        <v>36881</v>
      </c>
      <c r="H16588" s="121" t="s">
        <v>140</v>
      </c>
      <c r="I16588" s="121" t="s">
        <v>63</v>
      </c>
      <c r="J16588" s="121" t="s">
        <v>328</v>
      </c>
      <c r="K16588" s="121" t="s">
        <v>584</v>
      </c>
      <c r="L16588" s="157" t="s">
        <v>32</v>
      </c>
      <c r="M16588" s="120" t="s">
        <v>33</v>
      </c>
      <c r="N16588" s="131">
        <v>44648</v>
      </c>
      <c r="O16588" s="131">
        <v>44648</v>
      </c>
    </row>
    <row r="16589" spans="1:15">
      <c r="A16589" s="116">
        <v>16589</v>
      </c>
      <c r="B16589" s="129">
        <v>44634</v>
      </c>
      <c r="D16589" s="120" t="s">
        <v>580</v>
      </c>
      <c r="E16589" s="120" t="s">
        <v>36882</v>
      </c>
      <c r="F16589" s="209" t="s">
        <v>36883</v>
      </c>
      <c r="G16589" s="121" t="s">
        <v>36884</v>
      </c>
      <c r="H16589" s="121" t="s">
        <v>11315</v>
      </c>
      <c r="I16589" s="121" t="s">
        <v>30</v>
      </c>
      <c r="J16589" s="121" t="s">
        <v>5018</v>
      </c>
      <c r="K16589" s="121" t="s">
        <v>65</v>
      </c>
      <c r="L16589" s="157" t="s">
        <v>32</v>
      </c>
      <c r="M16589" s="120" t="s">
        <v>78</v>
      </c>
    </row>
    <row r="16590" spans="1:15">
      <c r="A16590" s="116">
        <v>16590</v>
      </c>
      <c r="B16590" s="129">
        <v>44634</v>
      </c>
      <c r="D16590" s="120" t="s">
        <v>580</v>
      </c>
      <c r="E16590" s="120" t="s">
        <v>36885</v>
      </c>
      <c r="F16590" s="209" t="s">
        <v>175</v>
      </c>
      <c r="G16590" s="121" t="s">
        <v>36886</v>
      </c>
      <c r="H16590" s="121" t="s">
        <v>86</v>
      </c>
      <c r="I16590" s="121" t="s">
        <v>42</v>
      </c>
      <c r="J16590" s="121" t="s">
        <v>91</v>
      </c>
      <c r="K16590" s="121" t="s">
        <v>65</v>
      </c>
      <c r="L16590" s="157" t="s">
        <v>32</v>
      </c>
      <c r="M16590" s="120" t="s">
        <v>78</v>
      </c>
    </row>
    <row r="16591" spans="1:15">
      <c r="A16591" s="116">
        <v>16591</v>
      </c>
      <c r="B16591" s="129">
        <v>44634</v>
      </c>
      <c r="D16591" s="120" t="s">
        <v>580</v>
      </c>
      <c r="E16591" s="120" t="s">
        <v>36887</v>
      </c>
      <c r="F16591" s="121" t="s">
        <v>36888</v>
      </c>
      <c r="G16591" s="121" t="s">
        <v>23812</v>
      </c>
      <c r="H16591" s="121" t="s">
        <v>29</v>
      </c>
      <c r="I16591" s="121" t="s">
        <v>42</v>
      </c>
      <c r="J16591" s="121" t="s">
        <v>91</v>
      </c>
      <c r="K16591" s="121" t="s">
        <v>65</v>
      </c>
      <c r="L16591" s="157" t="s">
        <v>32</v>
      </c>
      <c r="M16591" s="120" t="s">
        <v>78</v>
      </c>
    </row>
    <row r="16592" spans="1:15">
      <c r="A16592" s="116">
        <v>16592</v>
      </c>
      <c r="B16592" s="129">
        <v>44634</v>
      </c>
      <c r="D16592" s="120" t="s">
        <v>580</v>
      </c>
      <c r="E16592" s="120" t="s">
        <v>36889</v>
      </c>
      <c r="F16592" s="121" t="s">
        <v>36890</v>
      </c>
      <c r="G16592" s="121" t="s">
        <v>12148</v>
      </c>
      <c r="H16592" s="121" t="s">
        <v>86</v>
      </c>
      <c r="I16592" s="121" t="s">
        <v>42</v>
      </c>
      <c r="J16592" s="121" t="s">
        <v>478</v>
      </c>
      <c r="K16592" s="121" t="s">
        <v>65</v>
      </c>
      <c r="L16592" s="157" t="s">
        <v>32</v>
      </c>
      <c r="M16592" s="120" t="s">
        <v>33</v>
      </c>
      <c r="N16592" s="131">
        <v>44636</v>
      </c>
      <c r="O16592" s="131">
        <v>44655</v>
      </c>
    </row>
    <row r="16593" spans="1:20">
      <c r="A16593" s="116">
        <v>16593</v>
      </c>
      <c r="B16593" s="129">
        <v>44634</v>
      </c>
      <c r="D16593" s="120" t="s">
        <v>580</v>
      </c>
      <c r="E16593" s="120" t="s">
        <v>36891</v>
      </c>
      <c r="F16593" s="121" t="s">
        <v>579</v>
      </c>
      <c r="G16593" s="121" t="s">
        <v>36892</v>
      </c>
      <c r="H16593" s="121" t="s">
        <v>140</v>
      </c>
      <c r="I16593" s="121" t="s">
        <v>42</v>
      </c>
      <c r="J16593" s="121" t="s">
        <v>82</v>
      </c>
      <c r="K16593" s="121" t="s">
        <v>65</v>
      </c>
      <c r="L16593" s="157" t="s">
        <v>32</v>
      </c>
      <c r="M16593" s="120" t="s">
        <v>33</v>
      </c>
      <c r="N16593" s="131">
        <v>44636</v>
      </c>
      <c r="O16593" s="131">
        <v>44655</v>
      </c>
    </row>
    <row r="16594" spans="1:20">
      <c r="A16594" s="116">
        <v>16594</v>
      </c>
      <c r="B16594" s="129">
        <v>44634</v>
      </c>
      <c r="D16594" s="120" t="s">
        <v>580</v>
      </c>
      <c r="E16594" s="120" t="s">
        <v>36893</v>
      </c>
      <c r="F16594" s="121" t="s">
        <v>3655</v>
      </c>
      <c r="G16594" s="119" t="s">
        <v>36894</v>
      </c>
      <c r="H16594" s="121" t="s">
        <v>29</v>
      </c>
      <c r="I16594" s="121" t="s">
        <v>42</v>
      </c>
      <c r="J16594" s="121" t="s">
        <v>319</v>
      </c>
      <c r="K16594" s="121" t="s">
        <v>65</v>
      </c>
      <c r="L16594" s="157" t="s">
        <v>32</v>
      </c>
      <c r="M16594" s="120" t="s">
        <v>33</v>
      </c>
      <c r="N16594" s="131">
        <v>44636</v>
      </c>
      <c r="O16594" s="131">
        <v>44655</v>
      </c>
    </row>
    <row r="16595" spans="1:20">
      <c r="A16595" s="116">
        <v>16595</v>
      </c>
      <c r="B16595" s="129">
        <v>44634</v>
      </c>
      <c r="D16595" s="120" t="s">
        <v>580</v>
      </c>
      <c r="E16595" s="120" t="s">
        <v>36895</v>
      </c>
      <c r="F16595" s="121" t="s">
        <v>1156</v>
      </c>
      <c r="G16595" s="119" t="s">
        <v>36896</v>
      </c>
      <c r="H16595" s="121" t="s">
        <v>29</v>
      </c>
      <c r="I16595" s="121" t="s">
        <v>42</v>
      </c>
      <c r="J16595" s="121" t="s">
        <v>91</v>
      </c>
      <c r="K16595" s="121" t="s">
        <v>65</v>
      </c>
      <c r="L16595" s="157" t="s">
        <v>32</v>
      </c>
      <c r="M16595" s="120" t="s">
        <v>33</v>
      </c>
      <c r="N16595" s="131">
        <v>44636</v>
      </c>
      <c r="O16595" s="131">
        <v>44655</v>
      </c>
    </row>
    <row r="16596" spans="1:20">
      <c r="A16596" s="116">
        <v>16596</v>
      </c>
      <c r="B16596" s="129">
        <v>44634</v>
      </c>
      <c r="D16596" s="120" t="s">
        <v>580</v>
      </c>
      <c r="E16596" s="120" t="s">
        <v>36897</v>
      </c>
      <c r="F16596" s="209" t="s">
        <v>36898</v>
      </c>
      <c r="G16596" s="119" t="s">
        <v>31155</v>
      </c>
      <c r="H16596" s="121" t="s">
        <v>177</v>
      </c>
      <c r="I16596" s="121" t="s">
        <v>30</v>
      </c>
      <c r="J16596" s="121" t="s">
        <v>87</v>
      </c>
      <c r="K16596" s="121" t="s">
        <v>65</v>
      </c>
      <c r="L16596" s="157" t="s">
        <v>32</v>
      </c>
      <c r="M16596" s="120" t="s">
        <v>78</v>
      </c>
    </row>
    <row r="16597" spans="1:20">
      <c r="A16597" s="116">
        <v>16597</v>
      </c>
      <c r="B16597" s="129">
        <v>44634</v>
      </c>
      <c r="D16597" s="120" t="s">
        <v>580</v>
      </c>
      <c r="E16597" s="120" t="s">
        <v>36899</v>
      </c>
      <c r="F16597" s="209" t="s">
        <v>36900</v>
      </c>
      <c r="G16597" s="119" t="s">
        <v>36901</v>
      </c>
      <c r="H16597" s="121" t="s">
        <v>140</v>
      </c>
      <c r="I16597" s="121" t="s">
        <v>30</v>
      </c>
      <c r="J16597" s="121" t="s">
        <v>36902</v>
      </c>
      <c r="K16597" s="121" t="s">
        <v>65</v>
      </c>
      <c r="L16597" s="157" t="s">
        <v>32</v>
      </c>
      <c r="M16597" s="120" t="s">
        <v>78</v>
      </c>
    </row>
    <row r="16598" spans="1:20">
      <c r="A16598" s="116">
        <v>16598</v>
      </c>
      <c r="B16598" s="129">
        <v>44629</v>
      </c>
      <c r="D16598" s="120" t="s">
        <v>252</v>
      </c>
      <c r="E16598" s="120" t="s">
        <v>36903</v>
      </c>
      <c r="F16598" s="209" t="s">
        <v>7486</v>
      </c>
      <c r="G16598" s="119" t="s">
        <v>24791</v>
      </c>
      <c r="H16598" s="121" t="s">
        <v>1173</v>
      </c>
      <c r="I16598" s="121" t="s">
        <v>30</v>
      </c>
      <c r="J16598" s="121" t="s">
        <v>77</v>
      </c>
      <c r="K16598" s="121" t="s">
        <v>584</v>
      </c>
      <c r="L16598" s="157" t="s">
        <v>32</v>
      </c>
      <c r="M16598" s="120" t="s">
        <v>78</v>
      </c>
    </row>
    <row r="16599" spans="1:20">
      <c r="A16599" s="116">
        <v>16599</v>
      </c>
      <c r="B16599" s="129">
        <v>44629</v>
      </c>
      <c r="D16599" s="120" t="s">
        <v>252</v>
      </c>
      <c r="E16599" s="120" t="s">
        <v>36904</v>
      </c>
      <c r="F16599" s="209" t="s">
        <v>36905</v>
      </c>
      <c r="G16599" s="119" t="s">
        <v>4949</v>
      </c>
      <c r="H16599" s="121" t="s">
        <v>53</v>
      </c>
      <c r="I16599" s="121" t="s">
        <v>30</v>
      </c>
      <c r="J16599" s="121" t="s">
        <v>7726</v>
      </c>
      <c r="K16599" s="121" t="s">
        <v>584</v>
      </c>
      <c r="L16599" s="157" t="s">
        <v>32</v>
      </c>
      <c r="M16599" s="120" t="s">
        <v>78</v>
      </c>
    </row>
    <row r="16600" spans="1:20" ht="27.6">
      <c r="A16600" s="116">
        <v>16600</v>
      </c>
      <c r="B16600" s="129">
        <v>44629</v>
      </c>
      <c r="D16600" s="120" t="s">
        <v>252</v>
      </c>
      <c r="E16600" s="120" t="s">
        <v>36906</v>
      </c>
      <c r="F16600" s="209" t="s">
        <v>36907</v>
      </c>
      <c r="G16600" s="119" t="s">
        <v>9415</v>
      </c>
      <c r="H16600" s="121" t="s">
        <v>29</v>
      </c>
      <c r="I16600" s="121" t="s">
        <v>30</v>
      </c>
      <c r="J16600" s="121" t="s">
        <v>7142</v>
      </c>
      <c r="K16600" s="121" t="s">
        <v>584</v>
      </c>
      <c r="L16600" s="157" t="s">
        <v>32</v>
      </c>
      <c r="M16600" s="120" t="s">
        <v>78</v>
      </c>
    </row>
    <row r="16601" spans="1:20">
      <c r="A16601" s="116">
        <v>16601</v>
      </c>
      <c r="B16601" s="129">
        <v>44629</v>
      </c>
      <c r="D16601" s="120" t="s">
        <v>252</v>
      </c>
      <c r="E16601" s="120" t="s">
        <v>36908</v>
      </c>
      <c r="F16601" s="209" t="s">
        <v>579</v>
      </c>
      <c r="G16601" s="119" t="s">
        <v>36909</v>
      </c>
      <c r="H16601" s="121" t="s">
        <v>1173</v>
      </c>
      <c r="I16601" s="121" t="s">
        <v>30</v>
      </c>
      <c r="J16601" s="121" t="s">
        <v>77</v>
      </c>
      <c r="K16601" s="121" t="s">
        <v>584</v>
      </c>
      <c r="L16601" s="157" t="s">
        <v>32</v>
      </c>
      <c r="M16601" s="120" t="s">
        <v>78</v>
      </c>
    </row>
    <row r="16602" spans="1:20">
      <c r="A16602" s="116">
        <v>16602</v>
      </c>
      <c r="B16602" s="129">
        <v>44629</v>
      </c>
      <c r="D16602" s="120" t="s">
        <v>252</v>
      </c>
      <c r="E16602" s="120" t="s">
        <v>36910</v>
      </c>
      <c r="F16602" s="209" t="s">
        <v>36911</v>
      </c>
      <c r="G16602" s="119" t="s">
        <v>23600</v>
      </c>
      <c r="H16602" s="121" t="s">
        <v>1173</v>
      </c>
      <c r="I16602" s="121" t="s">
        <v>42</v>
      </c>
      <c r="J16602" s="121" t="s">
        <v>91</v>
      </c>
      <c r="K16602" s="121" t="s">
        <v>584</v>
      </c>
      <c r="L16602" s="157" t="s">
        <v>32</v>
      </c>
      <c r="M16602" s="120" t="s">
        <v>78</v>
      </c>
    </row>
    <row r="16603" spans="1:20">
      <c r="A16603" s="116">
        <v>16603</v>
      </c>
      <c r="B16603" s="129">
        <v>44629</v>
      </c>
      <c r="D16603" s="120" t="s">
        <v>252</v>
      </c>
      <c r="E16603" s="120" t="s">
        <v>36912</v>
      </c>
      <c r="F16603" s="209" t="s">
        <v>36913</v>
      </c>
      <c r="G16603" s="119" t="s">
        <v>31081</v>
      </c>
      <c r="H16603" s="121" t="s">
        <v>29</v>
      </c>
      <c r="I16603" s="121" t="s">
        <v>196</v>
      </c>
      <c r="J16603" s="121" t="s">
        <v>196</v>
      </c>
      <c r="K16603" s="121" t="s">
        <v>584</v>
      </c>
      <c r="L16603" s="157" t="s">
        <v>32</v>
      </c>
      <c r="M16603" s="120" t="s">
        <v>78</v>
      </c>
    </row>
    <row r="16604" spans="1:20">
      <c r="A16604" s="116">
        <v>16604</v>
      </c>
      <c r="B16604" s="129">
        <v>44629</v>
      </c>
      <c r="D16604" s="120" t="s">
        <v>252</v>
      </c>
      <c r="E16604" s="120" t="s">
        <v>36914</v>
      </c>
      <c r="F16604" s="209" t="s">
        <v>36915</v>
      </c>
      <c r="G16604" s="119" t="s">
        <v>371</v>
      </c>
      <c r="H16604" s="121" t="s">
        <v>53</v>
      </c>
      <c r="I16604" s="121" t="s">
        <v>30</v>
      </c>
      <c r="J16604" s="121" t="s">
        <v>8033</v>
      </c>
      <c r="K16604" s="121" t="s">
        <v>584</v>
      </c>
      <c r="L16604" s="157" t="s">
        <v>32</v>
      </c>
      <c r="M16604" s="120" t="s">
        <v>78</v>
      </c>
    </row>
    <row r="16605" spans="1:20">
      <c r="A16605" s="116">
        <v>16605</v>
      </c>
      <c r="B16605" s="129">
        <v>44629</v>
      </c>
      <c r="D16605" s="120" t="s">
        <v>252</v>
      </c>
      <c r="E16605" s="120" t="s">
        <v>36916</v>
      </c>
      <c r="F16605" s="209" t="s">
        <v>36917</v>
      </c>
      <c r="G16605" s="119" t="s">
        <v>19177</v>
      </c>
      <c r="H16605" s="121" t="s">
        <v>53</v>
      </c>
      <c r="I16605" s="121" t="s">
        <v>30</v>
      </c>
      <c r="J16605" s="121" t="s">
        <v>8096</v>
      </c>
      <c r="K16605" s="121" t="s">
        <v>584</v>
      </c>
      <c r="L16605" s="157" t="s">
        <v>32</v>
      </c>
      <c r="M16605" s="120" t="s">
        <v>33</v>
      </c>
      <c r="N16605" s="131">
        <v>44631</v>
      </c>
      <c r="S16605" s="120" t="s">
        <v>135</v>
      </c>
      <c r="T16605" s="126">
        <v>44631</v>
      </c>
    </row>
    <row r="16606" spans="1:20">
      <c r="A16606" s="116">
        <v>16606</v>
      </c>
      <c r="B16606" s="129">
        <v>44629</v>
      </c>
      <c r="D16606" s="120" t="s">
        <v>252</v>
      </c>
      <c r="E16606" s="120" t="s">
        <v>36918</v>
      </c>
      <c r="F16606" s="209" t="s">
        <v>36919</v>
      </c>
      <c r="G16606" s="119" t="s">
        <v>36920</v>
      </c>
      <c r="H16606" s="121" t="s">
        <v>53</v>
      </c>
      <c r="I16606" s="121" t="s">
        <v>30</v>
      </c>
      <c r="J16606" s="121" t="s">
        <v>5018</v>
      </c>
      <c r="K16606" s="121" t="s">
        <v>584</v>
      </c>
      <c r="L16606" s="157" t="s">
        <v>32</v>
      </c>
      <c r="M16606" s="120" t="s">
        <v>78</v>
      </c>
    </row>
    <row r="16607" spans="1:20">
      <c r="A16607" s="116">
        <v>16607</v>
      </c>
      <c r="B16607" s="129">
        <v>44629</v>
      </c>
      <c r="D16607" s="120" t="s">
        <v>252</v>
      </c>
      <c r="E16607" s="120" t="s">
        <v>36921</v>
      </c>
      <c r="F16607" s="209" t="s">
        <v>473</v>
      </c>
      <c r="G16607" s="119" t="s">
        <v>36922</v>
      </c>
      <c r="H16607" s="121" t="s">
        <v>140</v>
      </c>
      <c r="I16607" s="121" t="s">
        <v>42</v>
      </c>
      <c r="J16607" s="121" t="s">
        <v>82</v>
      </c>
      <c r="K16607" s="121" t="s">
        <v>584</v>
      </c>
      <c r="L16607" s="157" t="s">
        <v>32</v>
      </c>
      <c r="M16607" s="120" t="s">
        <v>78</v>
      </c>
    </row>
    <row r="16608" spans="1:20">
      <c r="A16608" s="116">
        <v>16608</v>
      </c>
      <c r="B16608" s="129">
        <v>44629</v>
      </c>
      <c r="D16608" s="120" t="s">
        <v>252</v>
      </c>
      <c r="E16608" s="120" t="s">
        <v>36923</v>
      </c>
      <c r="F16608" s="209" t="s">
        <v>25039</v>
      </c>
      <c r="G16608" s="119" t="s">
        <v>16169</v>
      </c>
      <c r="H16608" s="121" t="s">
        <v>1173</v>
      </c>
      <c r="I16608" s="121" t="s">
        <v>2361</v>
      </c>
      <c r="J16608" s="121" t="s">
        <v>6800</v>
      </c>
      <c r="K16608" s="121" t="s">
        <v>584</v>
      </c>
      <c r="L16608" s="157" t="s">
        <v>32</v>
      </c>
      <c r="M16608" s="120" t="s">
        <v>33</v>
      </c>
      <c r="N16608" s="131">
        <v>44634</v>
      </c>
    </row>
    <row r="16609" spans="1:14" ht="14.4">
      <c r="A16609" s="116">
        <v>16609</v>
      </c>
      <c r="B16609" s="129">
        <v>44629</v>
      </c>
      <c r="D16609" s="120" t="s">
        <v>252</v>
      </c>
      <c r="E16609" t="s">
        <v>36924</v>
      </c>
      <c r="F16609" s="209" t="s">
        <v>36925</v>
      </c>
      <c r="G16609" s="119" t="s">
        <v>963</v>
      </c>
      <c r="H16609" s="121" t="s">
        <v>1173</v>
      </c>
      <c r="I16609" s="121" t="s">
        <v>63</v>
      </c>
      <c r="J16609" s="121" t="s">
        <v>323</v>
      </c>
      <c r="K16609" s="121" t="s">
        <v>584</v>
      </c>
      <c r="L16609" s="157" t="s">
        <v>32</v>
      </c>
      <c r="M16609" s="120" t="s">
        <v>78</v>
      </c>
    </row>
    <row r="16610" spans="1:14">
      <c r="A16610" s="116">
        <v>16610</v>
      </c>
      <c r="B16610" s="129">
        <v>44629</v>
      </c>
      <c r="D16610" s="120" t="s">
        <v>252</v>
      </c>
      <c r="E16610" s="120" t="s">
        <v>36926</v>
      </c>
      <c r="F16610" s="209" t="s">
        <v>36927</v>
      </c>
      <c r="G16610" s="119" t="s">
        <v>229</v>
      </c>
      <c r="H16610" s="121" t="s">
        <v>76</v>
      </c>
      <c r="I16610" s="121" t="s">
        <v>42</v>
      </c>
      <c r="J16610" s="121" t="s">
        <v>246</v>
      </c>
      <c r="K16610" s="121" t="s">
        <v>584</v>
      </c>
      <c r="L16610" s="157" t="s">
        <v>32</v>
      </c>
      <c r="M16610" s="120" t="s">
        <v>78</v>
      </c>
    </row>
    <row r="16611" spans="1:14">
      <c r="A16611" s="116">
        <v>16611</v>
      </c>
      <c r="B16611" s="129">
        <v>44629</v>
      </c>
      <c r="D16611" s="120" t="s">
        <v>252</v>
      </c>
      <c r="E16611" s="120" t="s">
        <v>36928</v>
      </c>
      <c r="F16611" s="209" t="s">
        <v>2893</v>
      </c>
      <c r="G16611" s="119" t="s">
        <v>963</v>
      </c>
      <c r="H16611" s="121" t="s">
        <v>1173</v>
      </c>
      <c r="I16611" s="121" t="s">
        <v>30</v>
      </c>
      <c r="J16611" s="121" t="s">
        <v>87</v>
      </c>
      <c r="K16611" s="121" t="s">
        <v>584</v>
      </c>
      <c r="L16611" s="157" t="s">
        <v>32</v>
      </c>
      <c r="M16611" s="120" t="s">
        <v>78</v>
      </c>
    </row>
    <row r="16612" spans="1:14">
      <c r="A16612" s="116">
        <v>16612</v>
      </c>
      <c r="B16612" s="129">
        <v>44635</v>
      </c>
      <c r="D16612" s="120" t="s">
        <v>34132</v>
      </c>
      <c r="E16612" s="120" t="s">
        <v>36929</v>
      </c>
      <c r="F16612" s="209" t="s">
        <v>9938</v>
      </c>
      <c r="G16612" s="119" t="s">
        <v>36042</v>
      </c>
      <c r="H16612" s="121" t="s">
        <v>1173</v>
      </c>
      <c r="I16612" s="121" t="s">
        <v>30</v>
      </c>
      <c r="J16612" s="121" t="s">
        <v>6396</v>
      </c>
      <c r="K16612" s="121" t="s">
        <v>65</v>
      </c>
      <c r="L16612" s="157" t="s">
        <v>32</v>
      </c>
      <c r="M16612" s="120" t="s">
        <v>78</v>
      </c>
    </row>
    <row r="16613" spans="1:14">
      <c r="A16613" s="116">
        <v>16613</v>
      </c>
      <c r="B16613" s="129">
        <v>44635</v>
      </c>
      <c r="D16613" s="120" t="s">
        <v>34132</v>
      </c>
      <c r="E16613" s="120" t="s">
        <v>36930</v>
      </c>
      <c r="F16613" s="209" t="s">
        <v>10203</v>
      </c>
      <c r="G16613" s="119" t="s">
        <v>7841</v>
      </c>
      <c r="H16613" s="121" t="s">
        <v>41</v>
      </c>
      <c r="I16613" s="121" t="s">
        <v>30</v>
      </c>
      <c r="J16613" s="121" t="s">
        <v>3886</v>
      </c>
      <c r="K16613" s="121" t="s">
        <v>65</v>
      </c>
      <c r="L16613" s="157" t="s">
        <v>32</v>
      </c>
      <c r="M16613" s="120" t="s">
        <v>33</v>
      </c>
    </row>
    <row r="16614" spans="1:14" ht="27.6">
      <c r="A16614" s="116">
        <v>16614</v>
      </c>
      <c r="B16614" s="129">
        <v>44635</v>
      </c>
      <c r="D16614" s="120" t="s">
        <v>34132</v>
      </c>
      <c r="E16614" s="120" t="s">
        <v>36931</v>
      </c>
      <c r="F16614" s="209" t="s">
        <v>36932</v>
      </c>
      <c r="G16614" s="119" t="s">
        <v>32931</v>
      </c>
      <c r="H16614" s="121" t="s">
        <v>41</v>
      </c>
      <c r="I16614" s="121" t="s">
        <v>30</v>
      </c>
      <c r="J16614" s="121" t="s">
        <v>34147</v>
      </c>
      <c r="K16614" s="121" t="s">
        <v>65</v>
      </c>
      <c r="L16614" s="157" t="s">
        <v>32</v>
      </c>
      <c r="M16614" s="120" t="s">
        <v>78</v>
      </c>
    </row>
    <row r="16615" spans="1:14">
      <c r="A16615" s="116">
        <v>16615</v>
      </c>
      <c r="B16615" s="129">
        <v>44635</v>
      </c>
      <c r="D16615" s="120" t="s">
        <v>34132</v>
      </c>
      <c r="E16615" s="120" t="s">
        <v>36933</v>
      </c>
      <c r="F16615" s="209" t="s">
        <v>36934</v>
      </c>
      <c r="G16615" s="119" t="s">
        <v>25421</v>
      </c>
      <c r="H16615" s="121" t="s">
        <v>41</v>
      </c>
      <c r="I16615" s="121" t="s">
        <v>30</v>
      </c>
      <c r="J16615" s="121" t="s">
        <v>7142</v>
      </c>
      <c r="K16615" s="121" t="s">
        <v>65</v>
      </c>
      <c r="L16615" s="157" t="s">
        <v>32</v>
      </c>
      <c r="M16615" s="120" t="s">
        <v>78</v>
      </c>
    </row>
    <row r="16616" spans="1:14">
      <c r="A16616" s="116">
        <v>16616</v>
      </c>
      <c r="B16616" s="129">
        <v>44635</v>
      </c>
      <c r="D16616" s="120" t="s">
        <v>34132</v>
      </c>
      <c r="E16616" s="120" t="s">
        <v>36935</v>
      </c>
      <c r="F16616" s="209" t="s">
        <v>36936</v>
      </c>
      <c r="G16616" s="119" t="s">
        <v>17627</v>
      </c>
      <c r="H16616" s="121" t="s">
        <v>140</v>
      </c>
      <c r="I16616" s="121" t="s">
        <v>30</v>
      </c>
      <c r="J16616" s="121" t="s">
        <v>7216</v>
      </c>
      <c r="K16616" s="121" t="s">
        <v>65</v>
      </c>
      <c r="L16616" s="157" t="s">
        <v>32</v>
      </c>
      <c r="M16616" s="120" t="s">
        <v>78</v>
      </c>
    </row>
    <row r="16617" spans="1:14" ht="27.6">
      <c r="A16617" s="116">
        <v>16617</v>
      </c>
      <c r="B16617" s="129">
        <v>44635</v>
      </c>
      <c r="D16617" s="120" t="s">
        <v>34132</v>
      </c>
      <c r="E16617" s="120" t="s">
        <v>36937</v>
      </c>
      <c r="F16617" s="209" t="s">
        <v>36938</v>
      </c>
      <c r="G16617" s="119" t="s">
        <v>8121</v>
      </c>
      <c r="H16617" s="121" t="s">
        <v>140</v>
      </c>
      <c r="I16617" s="121" t="s">
        <v>30</v>
      </c>
      <c r="J16617" s="121" t="s">
        <v>34147</v>
      </c>
      <c r="K16617" s="121" t="s">
        <v>65</v>
      </c>
      <c r="L16617" s="157" t="s">
        <v>32</v>
      </c>
      <c r="M16617" s="120" t="s">
        <v>33</v>
      </c>
      <c r="N16617" s="131">
        <v>44638</v>
      </c>
    </row>
    <row r="16618" spans="1:14">
      <c r="A16618" s="116">
        <v>16618</v>
      </c>
      <c r="B16618" s="129">
        <v>44635</v>
      </c>
      <c r="D16618" s="120" t="s">
        <v>34132</v>
      </c>
      <c r="E16618" s="120" t="s">
        <v>36939</v>
      </c>
      <c r="F16618" s="209" t="s">
        <v>33388</v>
      </c>
      <c r="G16618" s="119" t="s">
        <v>528</v>
      </c>
      <c r="H16618" s="121" t="s">
        <v>53</v>
      </c>
      <c r="I16618" s="121" t="s">
        <v>63</v>
      </c>
      <c r="J16618" s="121" t="s">
        <v>328</v>
      </c>
      <c r="K16618" s="121" t="s">
        <v>65</v>
      </c>
      <c r="L16618" s="157" t="s">
        <v>32</v>
      </c>
      <c r="M16618" s="120" t="s">
        <v>33</v>
      </c>
      <c r="N16618" s="131">
        <v>44638</v>
      </c>
    </row>
    <row r="16619" spans="1:14">
      <c r="A16619" s="116">
        <v>16619</v>
      </c>
      <c r="B16619" s="129">
        <v>44635</v>
      </c>
      <c r="D16619" s="120" t="s">
        <v>34132</v>
      </c>
      <c r="E16619" s="120" t="s">
        <v>36940</v>
      </c>
      <c r="F16619" s="209" t="s">
        <v>36941</v>
      </c>
      <c r="G16619" s="119" t="s">
        <v>1447</v>
      </c>
      <c r="H16619" s="121" t="s">
        <v>41</v>
      </c>
      <c r="I16619" s="121" t="s">
        <v>30</v>
      </c>
      <c r="J16619" s="121" t="s">
        <v>5135</v>
      </c>
      <c r="K16619" s="121" t="s">
        <v>65</v>
      </c>
      <c r="L16619" s="157" t="s">
        <v>32</v>
      </c>
      <c r="M16619" s="120" t="s">
        <v>33</v>
      </c>
      <c r="N16619" s="131">
        <v>43486</v>
      </c>
    </row>
    <row r="16620" spans="1:14" ht="27.6">
      <c r="A16620" s="116">
        <v>16620</v>
      </c>
      <c r="B16620" s="129">
        <v>44635</v>
      </c>
      <c r="D16620" s="120" t="s">
        <v>34132</v>
      </c>
      <c r="E16620" s="120" t="s">
        <v>36942</v>
      </c>
      <c r="F16620" s="209" t="s">
        <v>36943</v>
      </c>
      <c r="G16620" s="119" t="s">
        <v>2606</v>
      </c>
      <c r="I16620" s="121" t="s">
        <v>42</v>
      </c>
      <c r="J16620" s="121" t="s">
        <v>91</v>
      </c>
      <c r="K16620" s="121" t="s">
        <v>65</v>
      </c>
      <c r="L16620" s="157" t="s">
        <v>32</v>
      </c>
      <c r="M16620" s="120" t="s">
        <v>78</v>
      </c>
    </row>
    <row r="16621" spans="1:14" ht="27.6">
      <c r="A16621" s="116">
        <v>16621</v>
      </c>
      <c r="B16621" s="129">
        <v>44635</v>
      </c>
      <c r="D16621" s="120" t="s">
        <v>34132</v>
      </c>
      <c r="E16621" s="120" t="s">
        <v>36944</v>
      </c>
      <c r="F16621" s="209" t="s">
        <v>36945</v>
      </c>
      <c r="G16621" s="119" t="s">
        <v>36946</v>
      </c>
      <c r="H16621" s="121" t="s">
        <v>76</v>
      </c>
      <c r="I16621" s="121" t="s">
        <v>30</v>
      </c>
      <c r="J16621" s="121" t="s">
        <v>8287</v>
      </c>
      <c r="K16621" s="121" t="s">
        <v>65</v>
      </c>
      <c r="L16621" s="157" t="s">
        <v>32</v>
      </c>
      <c r="M16621" s="120" t="s">
        <v>78</v>
      </c>
    </row>
    <row r="16622" spans="1:14">
      <c r="A16622" s="116">
        <v>16622</v>
      </c>
      <c r="B16622" s="129">
        <v>44635</v>
      </c>
      <c r="D16622" s="120" t="s">
        <v>34132</v>
      </c>
      <c r="E16622" s="120" t="s">
        <v>36947</v>
      </c>
      <c r="F16622" s="209" t="s">
        <v>9938</v>
      </c>
      <c r="G16622" s="119" t="s">
        <v>7319</v>
      </c>
      <c r="H16622" s="121" t="s">
        <v>76</v>
      </c>
      <c r="I16622" s="121" t="s">
        <v>30</v>
      </c>
      <c r="J16622" s="121" t="s">
        <v>31</v>
      </c>
      <c r="K16622" s="121" t="s">
        <v>65</v>
      </c>
      <c r="L16622" s="157" t="s">
        <v>32</v>
      </c>
      <c r="M16622" s="120" t="s">
        <v>78</v>
      </c>
    </row>
    <row r="16623" spans="1:14" ht="27.6">
      <c r="A16623" s="116">
        <v>16623</v>
      </c>
      <c r="B16623" s="129">
        <v>44635</v>
      </c>
      <c r="D16623" s="120" t="s">
        <v>34132</v>
      </c>
      <c r="E16623" s="120" t="s">
        <v>36948</v>
      </c>
      <c r="F16623" s="209" t="s">
        <v>36949</v>
      </c>
      <c r="G16623" s="119" t="s">
        <v>603</v>
      </c>
      <c r="H16623" s="121" t="s">
        <v>192</v>
      </c>
      <c r="I16623" s="121" t="s">
        <v>30</v>
      </c>
      <c r="J16623" s="121" t="s">
        <v>7280</v>
      </c>
      <c r="K16623" s="121" t="s">
        <v>65</v>
      </c>
      <c r="L16623" s="157" t="s">
        <v>32</v>
      </c>
      <c r="M16623" s="120" t="s">
        <v>78</v>
      </c>
    </row>
    <row r="16624" spans="1:14" ht="27.6">
      <c r="A16624" s="116">
        <v>16624</v>
      </c>
      <c r="B16624" s="129">
        <v>44635</v>
      </c>
      <c r="D16624" s="120" t="s">
        <v>34132</v>
      </c>
      <c r="E16624" s="120" t="s">
        <v>36950</v>
      </c>
      <c r="F16624" s="209" t="s">
        <v>36951</v>
      </c>
      <c r="G16624" s="119" t="s">
        <v>36196</v>
      </c>
      <c r="H16624" s="121" t="s">
        <v>1173</v>
      </c>
      <c r="I16624" s="121" t="s">
        <v>30</v>
      </c>
      <c r="J16624" s="121" t="s">
        <v>77</v>
      </c>
      <c r="K16624" s="121" t="s">
        <v>65</v>
      </c>
      <c r="L16624" s="157" t="s">
        <v>32</v>
      </c>
      <c r="M16624" s="120" t="s">
        <v>78</v>
      </c>
    </row>
    <row r="16625" spans="1:16">
      <c r="A16625" s="116">
        <v>16625</v>
      </c>
      <c r="B16625" s="129">
        <v>44635</v>
      </c>
      <c r="D16625" s="120" t="s">
        <v>34132</v>
      </c>
      <c r="E16625" s="120" t="s">
        <v>36952</v>
      </c>
      <c r="F16625" s="209" t="s">
        <v>9960</v>
      </c>
      <c r="G16625" s="119" t="s">
        <v>5186</v>
      </c>
      <c r="H16625" s="121" t="s">
        <v>1173</v>
      </c>
      <c r="I16625" s="121" t="s">
        <v>30</v>
      </c>
      <c r="J16625" s="121" t="s">
        <v>838</v>
      </c>
      <c r="K16625" s="121" t="s">
        <v>65</v>
      </c>
      <c r="L16625" s="157" t="s">
        <v>32</v>
      </c>
      <c r="M16625" s="120" t="s">
        <v>78</v>
      </c>
    </row>
    <row r="16626" spans="1:16">
      <c r="A16626" s="116">
        <v>16626</v>
      </c>
      <c r="B16626" s="129">
        <v>44635</v>
      </c>
      <c r="D16626" s="120" t="s">
        <v>34132</v>
      </c>
      <c r="E16626" s="120" t="s">
        <v>36953</v>
      </c>
      <c r="F16626" s="209" t="s">
        <v>36954</v>
      </c>
      <c r="G16626" s="119" t="s">
        <v>36955</v>
      </c>
      <c r="H16626" s="121" t="s">
        <v>41</v>
      </c>
      <c r="I16626" s="121" t="s">
        <v>30</v>
      </c>
      <c r="J16626" s="121" t="s">
        <v>36956</v>
      </c>
      <c r="K16626" s="121" t="s">
        <v>65</v>
      </c>
      <c r="L16626" s="157" t="s">
        <v>32</v>
      </c>
      <c r="M16626" s="120" t="s">
        <v>33</v>
      </c>
    </row>
    <row r="16627" spans="1:16" ht="27.6">
      <c r="A16627" s="116">
        <v>16627</v>
      </c>
      <c r="B16627" s="129">
        <v>44636</v>
      </c>
      <c r="D16627" s="120" t="s">
        <v>34132</v>
      </c>
      <c r="E16627" s="120" t="s">
        <v>36957</v>
      </c>
      <c r="F16627" s="209" t="s">
        <v>36958</v>
      </c>
      <c r="G16627" s="119" t="s">
        <v>12545</v>
      </c>
      <c r="H16627" s="121" t="s">
        <v>76</v>
      </c>
      <c r="I16627" s="121" t="s">
        <v>63</v>
      </c>
      <c r="J16627" s="121" t="s">
        <v>196</v>
      </c>
      <c r="K16627" s="121" t="s">
        <v>65</v>
      </c>
      <c r="L16627" s="157" t="s">
        <v>32</v>
      </c>
      <c r="M16627" s="120" t="s">
        <v>33</v>
      </c>
      <c r="N16627" s="131">
        <v>44638</v>
      </c>
      <c r="O16627" s="131">
        <v>44651</v>
      </c>
    </row>
    <row r="16628" spans="1:16">
      <c r="A16628" s="116">
        <v>16628</v>
      </c>
      <c r="B16628" s="129">
        <v>44636</v>
      </c>
      <c r="D16628" s="120" t="s">
        <v>34132</v>
      </c>
      <c r="E16628" s="120" t="s">
        <v>36959</v>
      </c>
      <c r="F16628" s="209" t="s">
        <v>6884</v>
      </c>
      <c r="G16628" s="119" t="s">
        <v>20290</v>
      </c>
      <c r="I16628" s="121" t="s">
        <v>63</v>
      </c>
      <c r="J16628" s="121" t="s">
        <v>196</v>
      </c>
      <c r="K16628" s="121" t="s">
        <v>65</v>
      </c>
      <c r="L16628" s="157" t="s">
        <v>32</v>
      </c>
      <c r="M16628" s="120" t="s">
        <v>33</v>
      </c>
      <c r="N16628" s="131">
        <v>44638</v>
      </c>
    </row>
    <row r="16629" spans="1:16">
      <c r="A16629" s="116">
        <v>16629</v>
      </c>
      <c r="B16629" s="129">
        <v>44636</v>
      </c>
      <c r="D16629" s="120" t="s">
        <v>34132</v>
      </c>
      <c r="E16629" s="120" t="s">
        <v>36960</v>
      </c>
      <c r="F16629" s="209" t="s">
        <v>36961</v>
      </c>
      <c r="G16629" s="119" t="s">
        <v>11249</v>
      </c>
      <c r="H16629" s="121" t="s">
        <v>344</v>
      </c>
      <c r="I16629" s="121" t="s">
        <v>30</v>
      </c>
      <c r="J16629" s="121" t="s">
        <v>9853</v>
      </c>
      <c r="K16629" s="121" t="s">
        <v>65</v>
      </c>
      <c r="L16629" s="157" t="s">
        <v>32</v>
      </c>
      <c r="M16629" s="120" t="s">
        <v>78</v>
      </c>
    </row>
    <row r="16630" spans="1:16">
      <c r="A16630" s="116">
        <v>16630</v>
      </c>
      <c r="B16630" s="129">
        <v>44636</v>
      </c>
      <c r="D16630" s="120" t="s">
        <v>25</v>
      </c>
      <c r="E16630" s="120" t="s">
        <v>36962</v>
      </c>
      <c r="F16630" s="209" t="s">
        <v>36963</v>
      </c>
      <c r="G16630" s="119" t="s">
        <v>28447</v>
      </c>
      <c r="H16630" s="121" t="s">
        <v>41</v>
      </c>
      <c r="I16630" s="121" t="s">
        <v>30</v>
      </c>
      <c r="J16630" s="121" t="s">
        <v>7142</v>
      </c>
      <c r="K16630" s="121" t="s">
        <v>65</v>
      </c>
      <c r="L16630" s="157" t="s">
        <v>32</v>
      </c>
      <c r="M16630" s="120" t="s">
        <v>33</v>
      </c>
    </row>
    <row r="16631" spans="1:16" ht="27.6">
      <c r="A16631" s="116">
        <v>16631</v>
      </c>
      <c r="B16631" s="129">
        <v>44631</v>
      </c>
      <c r="D16631" s="120" t="s">
        <v>25</v>
      </c>
      <c r="E16631" s="120" t="s">
        <v>36964</v>
      </c>
      <c r="F16631" s="209" t="s">
        <v>36965</v>
      </c>
      <c r="G16631" s="119" t="s">
        <v>816</v>
      </c>
      <c r="H16631" s="121" t="s">
        <v>97</v>
      </c>
      <c r="I16631" s="121" t="s">
        <v>63</v>
      </c>
      <c r="J16631" s="121" t="s">
        <v>328</v>
      </c>
      <c r="K16631" s="121" t="s">
        <v>584</v>
      </c>
      <c r="L16631" s="157" t="s">
        <v>32</v>
      </c>
      <c r="M16631" s="120" t="s">
        <v>33</v>
      </c>
      <c r="P16631" s="126" t="s">
        <v>36966</v>
      </c>
    </row>
    <row r="16632" spans="1:16" ht="27.6">
      <c r="A16632" s="116">
        <v>16632</v>
      </c>
      <c r="B16632" s="129">
        <v>44636</v>
      </c>
      <c r="D16632" s="120" t="s">
        <v>25</v>
      </c>
      <c r="E16632" s="120" t="s">
        <v>36967</v>
      </c>
      <c r="F16632" s="209" t="s">
        <v>36968</v>
      </c>
      <c r="G16632" s="119" t="s">
        <v>9348</v>
      </c>
      <c r="H16632" s="121" t="s">
        <v>344</v>
      </c>
      <c r="I16632" s="121" t="s">
        <v>30</v>
      </c>
      <c r="J16632" s="121" t="s">
        <v>77</v>
      </c>
      <c r="K16632" s="121" t="s">
        <v>65</v>
      </c>
      <c r="L16632" s="157" t="s">
        <v>32</v>
      </c>
      <c r="M16632" s="120" t="s">
        <v>78</v>
      </c>
    </row>
    <row r="16633" spans="1:16">
      <c r="A16633" s="116">
        <v>16633</v>
      </c>
      <c r="B16633" s="129">
        <v>44636</v>
      </c>
      <c r="D16633" s="120" t="s">
        <v>25</v>
      </c>
      <c r="E16633" s="120" t="s">
        <v>36969</v>
      </c>
      <c r="F16633" s="209" t="s">
        <v>9287</v>
      </c>
      <c r="G16633" s="119" t="s">
        <v>36970</v>
      </c>
      <c r="H16633" s="121" t="s">
        <v>118</v>
      </c>
      <c r="I16633" s="121" t="s">
        <v>30</v>
      </c>
      <c r="J16633" s="121" t="s">
        <v>77</v>
      </c>
      <c r="K16633" s="121" t="s">
        <v>65</v>
      </c>
      <c r="L16633" s="157" t="s">
        <v>32</v>
      </c>
      <c r="M16633" s="120" t="s">
        <v>78</v>
      </c>
    </row>
    <row r="16634" spans="1:16">
      <c r="A16634" s="116">
        <v>16634</v>
      </c>
      <c r="B16634" s="129">
        <v>44636</v>
      </c>
      <c r="D16634" s="120" t="s">
        <v>25</v>
      </c>
      <c r="E16634" s="120" t="s">
        <v>36971</v>
      </c>
      <c r="F16634" s="209" t="s">
        <v>36972</v>
      </c>
      <c r="G16634" s="119" t="s">
        <v>4142</v>
      </c>
      <c r="H16634" s="121" t="s">
        <v>41</v>
      </c>
      <c r="I16634" s="121" t="s">
        <v>42</v>
      </c>
      <c r="J16634" s="121" t="s">
        <v>72</v>
      </c>
      <c r="K16634" s="121" t="s">
        <v>65</v>
      </c>
      <c r="L16634" s="157" t="s">
        <v>32</v>
      </c>
      <c r="M16634" s="120" t="s">
        <v>33</v>
      </c>
    </row>
    <row r="16635" spans="1:16" ht="27.6">
      <c r="A16635" s="116">
        <v>16635</v>
      </c>
      <c r="B16635" s="129">
        <v>44631</v>
      </c>
      <c r="D16635" s="120" t="s">
        <v>25</v>
      </c>
      <c r="E16635" s="120" t="s">
        <v>36973</v>
      </c>
      <c r="F16635" s="209" t="s">
        <v>36974</v>
      </c>
      <c r="G16635" s="119" t="s">
        <v>36975</v>
      </c>
      <c r="H16635" s="121" t="s">
        <v>41</v>
      </c>
      <c r="I16635" s="121" t="s">
        <v>63</v>
      </c>
      <c r="J16635" s="121" t="s">
        <v>328</v>
      </c>
      <c r="K16635" s="121" t="s">
        <v>584</v>
      </c>
      <c r="L16635" s="157" t="s">
        <v>32</v>
      </c>
      <c r="M16635" s="120" t="s">
        <v>78</v>
      </c>
    </row>
    <row r="16636" spans="1:16">
      <c r="A16636" s="116">
        <v>16636</v>
      </c>
      <c r="B16636" s="129">
        <v>44636</v>
      </c>
      <c r="D16636" s="120" t="s">
        <v>25</v>
      </c>
      <c r="E16636" s="120" t="s">
        <v>36976</v>
      </c>
      <c r="F16636" s="209" t="s">
        <v>36977</v>
      </c>
      <c r="G16636" s="119" t="s">
        <v>32859</v>
      </c>
      <c r="H16636" s="121" t="s">
        <v>41</v>
      </c>
      <c r="I16636" s="121" t="s">
        <v>30</v>
      </c>
      <c r="J16636" s="121" t="s">
        <v>87</v>
      </c>
      <c r="K16636" s="121" t="s">
        <v>65</v>
      </c>
      <c r="L16636" s="157" t="s">
        <v>32</v>
      </c>
      <c r="M16636" s="120" t="s">
        <v>78</v>
      </c>
    </row>
    <row r="16637" spans="1:16">
      <c r="A16637" s="116">
        <v>16637</v>
      </c>
      <c r="B16637" s="129">
        <v>44636</v>
      </c>
      <c r="D16637" s="120" t="s">
        <v>25</v>
      </c>
      <c r="E16637" s="120" t="s">
        <v>36978</v>
      </c>
      <c r="F16637" s="209" t="s">
        <v>36979</v>
      </c>
      <c r="G16637" s="119" t="s">
        <v>36980</v>
      </c>
      <c r="H16637" s="121" t="s">
        <v>41</v>
      </c>
      <c r="I16637" s="121" t="s">
        <v>30</v>
      </c>
      <c r="J16637" s="121" t="s">
        <v>87</v>
      </c>
      <c r="K16637" s="121" t="s">
        <v>65</v>
      </c>
      <c r="L16637" s="157" t="s">
        <v>32</v>
      </c>
      <c r="M16637" s="120" t="s">
        <v>78</v>
      </c>
    </row>
    <row r="16638" spans="1:16" ht="27.6">
      <c r="A16638" s="116">
        <v>16638</v>
      </c>
      <c r="B16638" s="129">
        <v>44636</v>
      </c>
      <c r="D16638" s="120" t="s">
        <v>25</v>
      </c>
      <c r="E16638" s="120" t="s">
        <v>36981</v>
      </c>
      <c r="F16638" s="209" t="s">
        <v>36982</v>
      </c>
      <c r="G16638" s="119" t="s">
        <v>36983</v>
      </c>
      <c r="H16638" s="121" t="s">
        <v>41</v>
      </c>
      <c r="I16638" s="121" t="s">
        <v>30</v>
      </c>
      <c r="J16638" s="121" t="s">
        <v>7271</v>
      </c>
      <c r="K16638" s="121" t="s">
        <v>65</v>
      </c>
      <c r="L16638" s="157" t="s">
        <v>32</v>
      </c>
      <c r="M16638" s="120" t="s">
        <v>78</v>
      </c>
    </row>
    <row r="16639" spans="1:16" ht="27.6">
      <c r="A16639" s="116">
        <v>16639</v>
      </c>
      <c r="B16639" s="129">
        <v>44636</v>
      </c>
      <c r="D16639" s="120" t="s">
        <v>25</v>
      </c>
      <c r="E16639" s="120" t="s">
        <v>36984</v>
      </c>
      <c r="F16639" s="209" t="s">
        <v>36985</v>
      </c>
      <c r="G16639" s="119" t="s">
        <v>13846</v>
      </c>
      <c r="H16639" s="121" t="s">
        <v>41</v>
      </c>
      <c r="I16639" s="121" t="s">
        <v>30</v>
      </c>
      <c r="J16639" s="121" t="s">
        <v>87</v>
      </c>
      <c r="K16639" s="121" t="s">
        <v>65</v>
      </c>
      <c r="L16639" s="157" t="s">
        <v>32</v>
      </c>
      <c r="M16639" s="120" t="s">
        <v>33</v>
      </c>
    </row>
    <row r="16640" spans="1:16" ht="27.6">
      <c r="A16640" s="116">
        <v>16640</v>
      </c>
      <c r="B16640" s="129">
        <v>44636</v>
      </c>
      <c r="D16640" s="120" t="s">
        <v>25</v>
      </c>
      <c r="E16640" s="120" t="s">
        <v>36986</v>
      </c>
      <c r="F16640" s="209" t="s">
        <v>36987</v>
      </c>
      <c r="G16640" s="119" t="s">
        <v>36988</v>
      </c>
      <c r="H16640" s="121" t="s">
        <v>97</v>
      </c>
      <c r="I16640" s="121" t="s">
        <v>30</v>
      </c>
      <c r="J16640" s="121" t="s">
        <v>87</v>
      </c>
      <c r="K16640" s="121" t="s">
        <v>65</v>
      </c>
      <c r="L16640" s="157" t="s">
        <v>32</v>
      </c>
      <c r="M16640" s="120" t="s">
        <v>33</v>
      </c>
    </row>
    <row r="16641" spans="1:13">
      <c r="A16641" s="116">
        <v>16641</v>
      </c>
      <c r="B16641" s="129">
        <v>44636</v>
      </c>
      <c r="D16641" s="120" t="s">
        <v>25</v>
      </c>
      <c r="E16641" s="120" t="s">
        <v>36989</v>
      </c>
      <c r="F16641" s="209" t="s">
        <v>36990</v>
      </c>
      <c r="G16641" s="119" t="s">
        <v>36991</v>
      </c>
      <c r="H16641" s="121" t="s">
        <v>41</v>
      </c>
      <c r="I16641" s="121" t="s">
        <v>30</v>
      </c>
      <c r="J16641" s="121" t="s">
        <v>77</v>
      </c>
      <c r="K16641" s="121" t="s">
        <v>65</v>
      </c>
      <c r="L16641" s="157" t="s">
        <v>32</v>
      </c>
      <c r="M16641" s="120" t="s">
        <v>78</v>
      </c>
    </row>
    <row r="16642" spans="1:13" ht="27.6">
      <c r="A16642" s="116">
        <v>16642</v>
      </c>
      <c r="B16642" s="129">
        <v>44636</v>
      </c>
      <c r="D16642" s="120" t="s">
        <v>25</v>
      </c>
      <c r="E16642" s="120" t="s">
        <v>36992</v>
      </c>
      <c r="F16642" s="209" t="s">
        <v>36993</v>
      </c>
      <c r="G16642" s="119" t="s">
        <v>25503</v>
      </c>
      <c r="H16642" s="121" t="s">
        <v>53</v>
      </c>
      <c r="I16642" s="121" t="s">
        <v>30</v>
      </c>
      <c r="J16642" s="121" t="s">
        <v>77</v>
      </c>
      <c r="K16642" s="121" t="s">
        <v>65</v>
      </c>
      <c r="L16642" s="157" t="s">
        <v>32</v>
      </c>
      <c r="M16642" s="120" t="s">
        <v>78</v>
      </c>
    </row>
    <row r="16643" spans="1:13">
      <c r="A16643" s="116">
        <v>16643</v>
      </c>
      <c r="B16643" s="129">
        <v>44636</v>
      </c>
      <c r="D16643" s="120" t="s">
        <v>25</v>
      </c>
      <c r="E16643" s="120" t="s">
        <v>36994</v>
      </c>
      <c r="F16643" s="209" t="s">
        <v>10655</v>
      </c>
      <c r="G16643" s="119" t="s">
        <v>19232</v>
      </c>
      <c r="H16643" s="121" t="s">
        <v>76</v>
      </c>
      <c r="I16643" s="121" t="s">
        <v>30</v>
      </c>
      <c r="J16643" s="121" t="s">
        <v>87</v>
      </c>
      <c r="K16643" s="121" t="s">
        <v>65</v>
      </c>
      <c r="L16643" s="157" t="s">
        <v>32</v>
      </c>
      <c r="M16643" s="120" t="s">
        <v>78</v>
      </c>
    </row>
    <row r="16644" spans="1:13">
      <c r="A16644" s="116">
        <v>16644</v>
      </c>
      <c r="B16644" s="129">
        <v>44636</v>
      </c>
      <c r="D16644" s="120" t="s">
        <v>25</v>
      </c>
      <c r="E16644" s="120" t="s">
        <v>36995</v>
      </c>
      <c r="F16644" s="209" t="s">
        <v>36996</v>
      </c>
      <c r="G16644" s="119" t="s">
        <v>36997</v>
      </c>
      <c r="H16644" s="121" t="s">
        <v>41</v>
      </c>
      <c r="I16644" s="121" t="s">
        <v>30</v>
      </c>
      <c r="J16644" s="121" t="s">
        <v>7280</v>
      </c>
      <c r="K16644" s="121" t="s">
        <v>65</v>
      </c>
      <c r="L16644" s="157" t="s">
        <v>32</v>
      </c>
      <c r="M16644" s="120" t="s">
        <v>78</v>
      </c>
    </row>
    <row r="16645" spans="1:13">
      <c r="A16645" s="116">
        <v>16645</v>
      </c>
      <c r="B16645" s="129">
        <v>44636</v>
      </c>
      <c r="D16645" s="120" t="s">
        <v>25</v>
      </c>
      <c r="E16645" s="120" t="s">
        <v>36998</v>
      </c>
      <c r="F16645" s="209" t="s">
        <v>36999</v>
      </c>
      <c r="G16645" s="119" t="s">
        <v>7181</v>
      </c>
      <c r="H16645" s="121" t="s">
        <v>41</v>
      </c>
      <c r="I16645" s="121" t="s">
        <v>30</v>
      </c>
      <c r="J16645" s="121" t="s">
        <v>529</v>
      </c>
      <c r="K16645" s="121" t="s">
        <v>65</v>
      </c>
      <c r="L16645" s="157" t="s">
        <v>32</v>
      </c>
      <c r="M16645" s="120" t="s">
        <v>33</v>
      </c>
    </row>
    <row r="16646" spans="1:13" ht="27.6">
      <c r="A16646" s="116">
        <v>16646</v>
      </c>
      <c r="B16646" s="129">
        <v>44631</v>
      </c>
      <c r="D16646" s="120" t="s">
        <v>25</v>
      </c>
      <c r="E16646" s="120" t="s">
        <v>37000</v>
      </c>
      <c r="F16646" s="209" t="s">
        <v>37001</v>
      </c>
      <c r="G16646" s="119" t="s">
        <v>37002</v>
      </c>
      <c r="H16646" s="121" t="s">
        <v>41</v>
      </c>
      <c r="I16646" s="121" t="s">
        <v>63</v>
      </c>
      <c r="J16646" s="121" t="s">
        <v>328</v>
      </c>
      <c r="K16646" s="121" t="s">
        <v>584</v>
      </c>
      <c r="L16646" s="157" t="s">
        <v>32</v>
      </c>
      <c r="M16646" s="120" t="s">
        <v>78</v>
      </c>
    </row>
    <row r="16647" spans="1:13" ht="27.6">
      <c r="A16647" s="116">
        <v>16647</v>
      </c>
      <c r="B16647" s="129">
        <v>44636</v>
      </c>
      <c r="D16647" s="120" t="s">
        <v>25</v>
      </c>
      <c r="E16647" s="120" t="s">
        <v>37003</v>
      </c>
      <c r="F16647" s="209" t="s">
        <v>37004</v>
      </c>
      <c r="G16647" s="119" t="s">
        <v>37005</v>
      </c>
      <c r="H16647" s="121" t="s">
        <v>86</v>
      </c>
      <c r="I16647" s="121" t="s">
        <v>30</v>
      </c>
      <c r="J16647" s="121" t="s">
        <v>1544</v>
      </c>
      <c r="K16647" s="121" t="s">
        <v>65</v>
      </c>
      <c r="L16647" s="157" t="s">
        <v>32</v>
      </c>
      <c r="M16647" s="120" t="s">
        <v>33</v>
      </c>
    </row>
    <row r="16648" spans="1:13">
      <c r="A16648" s="116">
        <v>16648</v>
      </c>
      <c r="B16648" s="129">
        <v>44636</v>
      </c>
      <c r="D16648" s="120" t="s">
        <v>25</v>
      </c>
      <c r="E16648" s="120" t="s">
        <v>37006</v>
      </c>
      <c r="F16648" s="209" t="s">
        <v>12648</v>
      </c>
      <c r="G16648" s="119" t="s">
        <v>37007</v>
      </c>
      <c r="H16648" s="121" t="s">
        <v>41</v>
      </c>
      <c r="I16648" s="121" t="s">
        <v>30</v>
      </c>
      <c r="J16648" s="121" t="s">
        <v>435</v>
      </c>
      <c r="K16648" s="121" t="s">
        <v>65</v>
      </c>
      <c r="L16648" s="157" t="s">
        <v>32</v>
      </c>
      <c r="M16648" s="120" t="s">
        <v>33</v>
      </c>
    </row>
    <row r="16649" spans="1:13">
      <c r="A16649" s="116">
        <v>16649</v>
      </c>
      <c r="B16649" s="129">
        <v>44636</v>
      </c>
      <c r="D16649" s="120" t="s">
        <v>25</v>
      </c>
      <c r="E16649" s="120" t="s">
        <v>37008</v>
      </c>
      <c r="F16649" s="209" t="s">
        <v>26134</v>
      </c>
      <c r="G16649" s="119" t="s">
        <v>26393</v>
      </c>
      <c r="H16649" s="121" t="s">
        <v>140</v>
      </c>
      <c r="I16649" s="121" t="s">
        <v>30</v>
      </c>
      <c r="J16649" s="121" t="s">
        <v>87</v>
      </c>
      <c r="K16649" s="121" t="s">
        <v>65</v>
      </c>
      <c r="L16649" s="157" t="s">
        <v>32</v>
      </c>
      <c r="M16649" s="120" t="s">
        <v>78</v>
      </c>
    </row>
    <row r="16650" spans="1:13">
      <c r="A16650" s="116">
        <v>16650</v>
      </c>
      <c r="B16650" s="129">
        <v>44636</v>
      </c>
      <c r="D16650" s="120" t="s">
        <v>25</v>
      </c>
      <c r="E16650" s="120" t="s">
        <v>37009</v>
      </c>
      <c r="F16650" s="209" t="s">
        <v>27884</v>
      </c>
      <c r="G16650" s="119" t="s">
        <v>37010</v>
      </c>
      <c r="H16650" s="121" t="s">
        <v>41</v>
      </c>
      <c r="I16650" s="121" t="s">
        <v>63</v>
      </c>
      <c r="J16650" s="121" t="s">
        <v>328</v>
      </c>
      <c r="K16650" s="121" t="s">
        <v>65</v>
      </c>
      <c r="L16650" s="157" t="s">
        <v>32</v>
      </c>
      <c r="M16650" s="120" t="s">
        <v>33</v>
      </c>
    </row>
    <row r="16651" spans="1:13">
      <c r="A16651" s="116">
        <v>16651</v>
      </c>
      <c r="B16651" s="129">
        <v>44636</v>
      </c>
      <c r="D16651" s="120" t="s">
        <v>25</v>
      </c>
      <c r="E16651" s="120" t="s">
        <v>37011</v>
      </c>
      <c r="F16651" s="209" t="s">
        <v>37012</v>
      </c>
      <c r="G16651" s="119" t="s">
        <v>1033</v>
      </c>
      <c r="H16651" s="121" t="s">
        <v>1173</v>
      </c>
      <c r="I16651" s="121" t="s">
        <v>30</v>
      </c>
      <c r="J16651" s="121" t="s">
        <v>8033</v>
      </c>
      <c r="K16651" s="121" t="s">
        <v>65</v>
      </c>
      <c r="L16651" s="157" t="s">
        <v>32</v>
      </c>
      <c r="M16651" s="120" t="s">
        <v>33</v>
      </c>
    </row>
    <row r="16652" spans="1:13" ht="27.6">
      <c r="A16652" s="116">
        <v>16652</v>
      </c>
      <c r="B16652" s="129">
        <v>44631</v>
      </c>
      <c r="D16652" s="120" t="s">
        <v>25</v>
      </c>
      <c r="E16652" s="120" t="s">
        <v>37013</v>
      </c>
      <c r="F16652" s="209" t="s">
        <v>37014</v>
      </c>
      <c r="G16652" s="119" t="s">
        <v>37015</v>
      </c>
      <c r="H16652" s="121" t="s">
        <v>41</v>
      </c>
      <c r="I16652" s="121" t="s">
        <v>63</v>
      </c>
      <c r="J16652" s="121" t="s">
        <v>328</v>
      </c>
      <c r="K16652" s="121" t="s">
        <v>584</v>
      </c>
      <c r="L16652" s="157" t="s">
        <v>32</v>
      </c>
      <c r="M16652" s="120" t="s">
        <v>33</v>
      </c>
    </row>
    <row r="16653" spans="1:13">
      <c r="A16653" s="116">
        <v>16653</v>
      </c>
      <c r="B16653" s="129">
        <v>44635</v>
      </c>
      <c r="D16653" s="120" t="s">
        <v>25</v>
      </c>
      <c r="E16653" s="120" t="s">
        <v>37016</v>
      </c>
      <c r="F16653" s="209" t="s">
        <v>24059</v>
      </c>
      <c r="G16653" s="119" t="s">
        <v>36105</v>
      </c>
      <c r="H16653" s="121" t="s">
        <v>41</v>
      </c>
      <c r="I16653" s="121" t="s">
        <v>30</v>
      </c>
      <c r="J16653" s="121" t="s">
        <v>77</v>
      </c>
      <c r="K16653" s="121" t="s">
        <v>65</v>
      </c>
      <c r="L16653" s="157" t="s">
        <v>32</v>
      </c>
      <c r="M16653" s="120" t="s">
        <v>78</v>
      </c>
    </row>
    <row r="16654" spans="1:13">
      <c r="A16654" s="116">
        <v>16654</v>
      </c>
      <c r="B16654" s="129">
        <v>44635</v>
      </c>
      <c r="D16654" s="120" t="s">
        <v>25</v>
      </c>
      <c r="E16654" s="120" t="s">
        <v>37017</v>
      </c>
      <c r="F16654" s="209" t="s">
        <v>26709</v>
      </c>
      <c r="G16654" s="119" t="s">
        <v>37018</v>
      </c>
      <c r="H16654" s="121" t="s">
        <v>140</v>
      </c>
      <c r="I16654" s="121" t="s">
        <v>30</v>
      </c>
      <c r="J16654" s="121" t="s">
        <v>435</v>
      </c>
      <c r="K16654" s="121" t="s">
        <v>65</v>
      </c>
      <c r="L16654" s="157" t="s">
        <v>32</v>
      </c>
      <c r="M16654" s="120" t="s">
        <v>78</v>
      </c>
    </row>
    <row r="16655" spans="1:13" ht="27.6">
      <c r="A16655" s="116">
        <v>16655</v>
      </c>
      <c r="B16655" s="129">
        <v>44635</v>
      </c>
      <c r="D16655" s="120" t="s">
        <v>25</v>
      </c>
      <c r="E16655" s="120" t="s">
        <v>37019</v>
      </c>
      <c r="F16655" s="209" t="s">
        <v>37020</v>
      </c>
      <c r="G16655" s="119" t="s">
        <v>172</v>
      </c>
      <c r="H16655" s="121" t="s">
        <v>48</v>
      </c>
      <c r="I16655" s="121" t="s">
        <v>30</v>
      </c>
      <c r="J16655" s="121" t="s">
        <v>529</v>
      </c>
      <c r="K16655" s="121" t="s">
        <v>65</v>
      </c>
      <c r="L16655" s="157" t="s">
        <v>32</v>
      </c>
      <c r="M16655" s="120" t="s">
        <v>78</v>
      </c>
    </row>
    <row r="16656" spans="1:13" ht="15.75" customHeight="1">
      <c r="A16656" s="116">
        <v>16656</v>
      </c>
      <c r="B16656" s="129">
        <v>44635</v>
      </c>
      <c r="D16656" s="120" t="s">
        <v>25</v>
      </c>
      <c r="E16656" s="120" t="s">
        <v>37021</v>
      </c>
      <c r="F16656" s="209" t="s">
        <v>12648</v>
      </c>
      <c r="G16656" s="119" t="s">
        <v>19232</v>
      </c>
      <c r="H16656" s="121" t="s">
        <v>41</v>
      </c>
      <c r="I16656" s="121" t="s">
        <v>30</v>
      </c>
      <c r="J16656" s="121" t="s">
        <v>87</v>
      </c>
      <c r="K16656" s="121" t="s">
        <v>65</v>
      </c>
      <c r="L16656" s="157" t="s">
        <v>32</v>
      </c>
      <c r="M16656" s="120" t="s">
        <v>33</v>
      </c>
    </row>
    <row r="16657" spans="1:15" ht="15.75" customHeight="1">
      <c r="A16657" s="116">
        <v>16657</v>
      </c>
      <c r="B16657" s="129">
        <v>44635</v>
      </c>
      <c r="D16657" s="120" t="s">
        <v>25</v>
      </c>
      <c r="E16657" s="120" t="s">
        <v>37022</v>
      </c>
      <c r="F16657" s="209" t="s">
        <v>37023</v>
      </c>
      <c r="G16657" s="119" t="s">
        <v>5337</v>
      </c>
      <c r="H16657" s="121" t="s">
        <v>1173</v>
      </c>
      <c r="I16657" s="121" t="s">
        <v>30</v>
      </c>
      <c r="J16657" s="121" t="s">
        <v>5018</v>
      </c>
      <c r="K16657" s="121" t="s">
        <v>65</v>
      </c>
      <c r="L16657" s="157" t="s">
        <v>32</v>
      </c>
      <c r="M16657" s="120" t="s">
        <v>33</v>
      </c>
    </row>
    <row r="16658" spans="1:15" ht="15.75" customHeight="1">
      <c r="A16658" s="116">
        <v>16658</v>
      </c>
      <c r="B16658" s="129">
        <v>44635</v>
      </c>
      <c r="D16658" s="120" t="s">
        <v>25</v>
      </c>
      <c r="E16658" s="120" t="s">
        <v>37024</v>
      </c>
      <c r="F16658" s="209" t="s">
        <v>37025</v>
      </c>
      <c r="G16658" s="119" t="s">
        <v>33036</v>
      </c>
      <c r="H16658" s="121" t="s">
        <v>1173</v>
      </c>
      <c r="I16658" s="121" t="s">
        <v>30</v>
      </c>
      <c r="J16658" s="121" t="s">
        <v>87</v>
      </c>
      <c r="K16658" s="121" t="s">
        <v>65</v>
      </c>
      <c r="L16658" s="157" t="s">
        <v>32</v>
      </c>
      <c r="M16658" s="120" t="s">
        <v>33</v>
      </c>
      <c r="N16658" s="131">
        <v>44657</v>
      </c>
      <c r="O16658" s="131">
        <v>44657</v>
      </c>
    </row>
    <row r="16659" spans="1:15" ht="15.75" customHeight="1">
      <c r="A16659" s="116">
        <v>16659</v>
      </c>
      <c r="B16659" s="129">
        <v>44635</v>
      </c>
      <c r="D16659" s="120" t="s">
        <v>25</v>
      </c>
      <c r="E16659" s="120" t="s">
        <v>37026</v>
      </c>
      <c r="F16659" s="209" t="s">
        <v>37027</v>
      </c>
      <c r="G16659" s="119" t="s">
        <v>19232</v>
      </c>
      <c r="H16659" s="121" t="s">
        <v>41</v>
      </c>
      <c r="I16659" s="121" t="s">
        <v>30</v>
      </c>
      <c r="J16659" s="121" t="s">
        <v>87</v>
      </c>
      <c r="K16659" s="121" t="s">
        <v>65</v>
      </c>
      <c r="L16659" s="157" t="s">
        <v>32</v>
      </c>
      <c r="M16659" s="120" t="s">
        <v>33</v>
      </c>
      <c r="N16659" s="131">
        <v>44657</v>
      </c>
      <c r="O16659" s="131">
        <v>44657</v>
      </c>
    </row>
    <row r="16660" spans="1:15" ht="15.75" customHeight="1">
      <c r="A16660" s="116">
        <v>16660</v>
      </c>
      <c r="B16660" s="129">
        <v>44635</v>
      </c>
      <c r="D16660" s="120" t="s">
        <v>25</v>
      </c>
      <c r="E16660" s="120" t="s">
        <v>37028</v>
      </c>
      <c r="F16660" s="209" t="s">
        <v>37029</v>
      </c>
      <c r="G16660" s="119" t="s">
        <v>709</v>
      </c>
      <c r="H16660" s="121" t="s">
        <v>53</v>
      </c>
      <c r="I16660" s="121" t="s">
        <v>30</v>
      </c>
      <c r="J16660" s="121" t="s">
        <v>5018</v>
      </c>
      <c r="K16660" s="121" t="s">
        <v>65</v>
      </c>
      <c r="L16660" s="157" t="s">
        <v>32</v>
      </c>
      <c r="M16660" s="120" t="s">
        <v>78</v>
      </c>
    </row>
    <row r="16661" spans="1:15" ht="15.75" customHeight="1">
      <c r="A16661" s="116">
        <v>16661</v>
      </c>
      <c r="B16661" s="129">
        <v>44635</v>
      </c>
      <c r="D16661" s="120" t="s">
        <v>25</v>
      </c>
      <c r="E16661" s="120" t="s">
        <v>37030</v>
      </c>
      <c r="F16661" s="209" t="s">
        <v>37031</v>
      </c>
      <c r="G16661" s="119" t="s">
        <v>2794</v>
      </c>
      <c r="H16661" s="121" t="s">
        <v>41</v>
      </c>
      <c r="I16661" s="121" t="s">
        <v>30</v>
      </c>
      <c r="J16661" s="121" t="s">
        <v>87</v>
      </c>
      <c r="K16661" s="121" t="s">
        <v>65</v>
      </c>
      <c r="L16661" s="157" t="s">
        <v>32</v>
      </c>
      <c r="M16661" s="120" t="s">
        <v>78</v>
      </c>
    </row>
    <row r="16662" spans="1:15" ht="12" customHeight="1">
      <c r="A16662" s="116">
        <v>16662</v>
      </c>
      <c r="B16662" s="129">
        <v>44635</v>
      </c>
      <c r="D16662" s="120" t="s">
        <v>25</v>
      </c>
      <c r="E16662" s="120" t="s">
        <v>37032</v>
      </c>
      <c r="F16662" s="209" t="s">
        <v>37033</v>
      </c>
      <c r="G16662" s="119" t="s">
        <v>1033</v>
      </c>
      <c r="H16662" s="121" t="s">
        <v>1173</v>
      </c>
      <c r="I16662" s="121" t="s">
        <v>30</v>
      </c>
      <c r="J16662" s="121" t="s">
        <v>435</v>
      </c>
      <c r="K16662" s="121" t="s">
        <v>65</v>
      </c>
      <c r="L16662" s="157" t="s">
        <v>32</v>
      </c>
      <c r="M16662" s="120" t="s">
        <v>33</v>
      </c>
      <c r="N16662" s="131">
        <v>44657</v>
      </c>
      <c r="O16662" s="131">
        <v>44657</v>
      </c>
    </row>
    <row r="16663" spans="1:15" ht="12" customHeight="1">
      <c r="A16663" s="116">
        <v>16663</v>
      </c>
      <c r="B16663" s="129">
        <v>44635</v>
      </c>
      <c r="D16663" s="120" t="s">
        <v>25</v>
      </c>
      <c r="E16663" s="120" t="s">
        <v>37034</v>
      </c>
      <c r="F16663" s="209" t="s">
        <v>32544</v>
      </c>
      <c r="G16663" s="119" t="s">
        <v>37035</v>
      </c>
      <c r="H16663" s="121" t="s">
        <v>1173</v>
      </c>
      <c r="I16663" s="121" t="s">
        <v>30</v>
      </c>
      <c r="J16663" s="121" t="s">
        <v>77</v>
      </c>
      <c r="K16663" s="121" t="s">
        <v>65</v>
      </c>
      <c r="L16663" s="157" t="s">
        <v>32</v>
      </c>
      <c r="M16663" s="120" t="s">
        <v>78</v>
      </c>
    </row>
    <row r="16664" spans="1:15" ht="12" customHeight="1">
      <c r="A16664" s="116">
        <v>16664</v>
      </c>
      <c r="B16664" s="129">
        <v>44635</v>
      </c>
      <c r="D16664" s="120" t="s">
        <v>25</v>
      </c>
      <c r="E16664" s="120" t="s">
        <v>37036</v>
      </c>
      <c r="F16664" s="209" t="s">
        <v>37037</v>
      </c>
      <c r="G16664" s="119" t="s">
        <v>19232</v>
      </c>
      <c r="H16664" s="121" t="s">
        <v>41</v>
      </c>
      <c r="I16664" s="121" t="s">
        <v>30</v>
      </c>
      <c r="J16664" s="121" t="s">
        <v>87</v>
      </c>
      <c r="K16664" s="121" t="s">
        <v>65</v>
      </c>
      <c r="L16664" s="157" t="s">
        <v>32</v>
      </c>
      <c r="M16664" s="120" t="s">
        <v>33</v>
      </c>
      <c r="N16664" s="131">
        <v>44657</v>
      </c>
      <c r="O16664" s="131">
        <v>44657</v>
      </c>
    </row>
    <row r="16665" spans="1:15" ht="12" customHeight="1">
      <c r="A16665" s="116">
        <v>16665</v>
      </c>
      <c r="B16665" s="129">
        <v>44635</v>
      </c>
      <c r="D16665" s="120" t="s">
        <v>25</v>
      </c>
      <c r="E16665" s="120" t="s">
        <v>37038</v>
      </c>
      <c r="F16665" s="209" t="s">
        <v>37039</v>
      </c>
      <c r="G16665" s="119" t="s">
        <v>692</v>
      </c>
      <c r="H16665" s="121" t="s">
        <v>41</v>
      </c>
      <c r="I16665" s="121" t="s">
        <v>42</v>
      </c>
      <c r="J16665" s="121" t="s">
        <v>72</v>
      </c>
      <c r="K16665" s="121" t="s">
        <v>65</v>
      </c>
      <c r="L16665" s="157" t="s">
        <v>32</v>
      </c>
      <c r="M16665" s="120" t="s">
        <v>33</v>
      </c>
      <c r="N16665" s="131">
        <v>44657</v>
      </c>
      <c r="O16665" s="131">
        <v>44657</v>
      </c>
    </row>
    <row r="16666" spans="1:15" ht="12" customHeight="1">
      <c r="A16666" s="116">
        <v>16666</v>
      </c>
      <c r="B16666" s="129">
        <v>44635</v>
      </c>
      <c r="D16666" s="120" t="s">
        <v>25</v>
      </c>
      <c r="E16666" s="120" t="s">
        <v>37040</v>
      </c>
      <c r="F16666" s="209" t="s">
        <v>37041</v>
      </c>
      <c r="G16666" s="119" t="s">
        <v>37042</v>
      </c>
      <c r="H16666" s="121" t="s">
        <v>1173</v>
      </c>
      <c r="I16666" s="121" t="s">
        <v>30</v>
      </c>
      <c r="J16666" s="121" t="s">
        <v>77</v>
      </c>
      <c r="K16666" s="121" t="s">
        <v>65</v>
      </c>
      <c r="L16666" s="157" t="s">
        <v>32</v>
      </c>
      <c r="M16666" s="120" t="s">
        <v>78</v>
      </c>
    </row>
    <row r="16667" spans="1:15" ht="12" customHeight="1">
      <c r="A16667" s="116">
        <v>16667</v>
      </c>
      <c r="B16667" s="129">
        <v>44635</v>
      </c>
      <c r="D16667" s="120" t="s">
        <v>25</v>
      </c>
      <c r="E16667" s="120" t="s">
        <v>37043</v>
      </c>
      <c r="F16667" s="209" t="s">
        <v>37044</v>
      </c>
      <c r="G16667" s="119" t="s">
        <v>37045</v>
      </c>
      <c r="H16667" s="121" t="s">
        <v>41</v>
      </c>
      <c r="I16667" s="121" t="s">
        <v>30</v>
      </c>
      <c r="J16667" s="121" t="s">
        <v>435</v>
      </c>
      <c r="K16667" s="121" t="s">
        <v>65</v>
      </c>
      <c r="L16667" s="157" t="s">
        <v>32</v>
      </c>
      <c r="M16667" s="120" t="s">
        <v>78</v>
      </c>
    </row>
    <row r="16668" spans="1:15" ht="12" customHeight="1">
      <c r="A16668" s="116">
        <v>16668</v>
      </c>
      <c r="B16668" s="129">
        <v>44635</v>
      </c>
      <c r="D16668" s="120" t="s">
        <v>25</v>
      </c>
      <c r="E16668" s="120" t="s">
        <v>37046</v>
      </c>
      <c r="F16668" s="209" t="s">
        <v>37047</v>
      </c>
      <c r="G16668" s="119" t="s">
        <v>1447</v>
      </c>
      <c r="H16668" s="121" t="s">
        <v>41</v>
      </c>
      <c r="I16668" s="121" t="s">
        <v>30</v>
      </c>
      <c r="J16668" s="121" t="s">
        <v>5018</v>
      </c>
      <c r="K16668" s="121" t="s">
        <v>65</v>
      </c>
      <c r="L16668" s="157" t="s">
        <v>32</v>
      </c>
      <c r="M16668" s="120" t="s">
        <v>78</v>
      </c>
    </row>
    <row r="16669" spans="1:15" ht="12" customHeight="1">
      <c r="A16669" s="116">
        <v>16669</v>
      </c>
      <c r="B16669" s="129">
        <v>44635</v>
      </c>
      <c r="D16669" s="120" t="s">
        <v>25</v>
      </c>
      <c r="E16669" s="120" t="s">
        <v>37048</v>
      </c>
      <c r="F16669" s="209" t="s">
        <v>37049</v>
      </c>
      <c r="G16669" s="119" t="s">
        <v>85</v>
      </c>
      <c r="H16669" s="121" t="s">
        <v>86</v>
      </c>
      <c r="I16669" s="121" t="s">
        <v>42</v>
      </c>
      <c r="J16669" s="121" t="s">
        <v>2268</v>
      </c>
      <c r="K16669" s="121" t="s">
        <v>65</v>
      </c>
      <c r="L16669" s="157" t="s">
        <v>32</v>
      </c>
      <c r="M16669" s="120" t="s">
        <v>33</v>
      </c>
    </row>
    <row r="16670" spans="1:15" ht="12" customHeight="1">
      <c r="A16670" s="116">
        <v>16670</v>
      </c>
      <c r="B16670" s="129">
        <v>44635</v>
      </c>
      <c r="D16670" s="120" t="s">
        <v>25</v>
      </c>
      <c r="E16670" s="120" t="s">
        <v>37050</v>
      </c>
      <c r="F16670" s="209" t="s">
        <v>37051</v>
      </c>
      <c r="G16670" s="119" t="s">
        <v>4347</v>
      </c>
      <c r="H16670" s="121" t="s">
        <v>41</v>
      </c>
      <c r="I16670" s="121" t="s">
        <v>30</v>
      </c>
      <c r="J16670" s="121" t="s">
        <v>8467</v>
      </c>
      <c r="K16670" s="121" t="s">
        <v>65</v>
      </c>
      <c r="L16670" s="157" t="s">
        <v>32</v>
      </c>
      <c r="M16670" s="120" t="s">
        <v>33</v>
      </c>
    </row>
    <row r="16671" spans="1:15" ht="12" customHeight="1">
      <c r="A16671" s="116">
        <v>16671</v>
      </c>
      <c r="B16671" s="129">
        <v>44635</v>
      </c>
      <c r="D16671" s="120" t="s">
        <v>25</v>
      </c>
      <c r="E16671" s="120" t="s">
        <v>37052</v>
      </c>
      <c r="F16671" s="209" t="s">
        <v>37053</v>
      </c>
      <c r="G16671" s="119" t="s">
        <v>8629</v>
      </c>
      <c r="H16671" s="121" t="s">
        <v>177</v>
      </c>
      <c r="I16671" s="121" t="s">
        <v>30</v>
      </c>
      <c r="J16671" s="121" t="s">
        <v>87</v>
      </c>
      <c r="K16671" s="121" t="s">
        <v>65</v>
      </c>
      <c r="L16671" s="157" t="s">
        <v>32</v>
      </c>
      <c r="M16671" s="120" t="s">
        <v>78</v>
      </c>
    </row>
    <row r="16672" spans="1:15" ht="12" customHeight="1">
      <c r="A16672" s="116">
        <v>16672</v>
      </c>
      <c r="B16672" s="129">
        <v>44631</v>
      </c>
      <c r="D16672" s="120" t="s">
        <v>25</v>
      </c>
      <c r="E16672" s="120" t="s">
        <v>37054</v>
      </c>
      <c r="F16672" s="209" t="s">
        <v>37055</v>
      </c>
      <c r="G16672" s="119" t="s">
        <v>6841</v>
      </c>
      <c r="H16672" s="121" t="s">
        <v>76</v>
      </c>
      <c r="I16672" s="121" t="s">
        <v>63</v>
      </c>
      <c r="J16672" s="121" t="s">
        <v>328</v>
      </c>
      <c r="K16672" s="121" t="s">
        <v>40503</v>
      </c>
      <c r="L16672" s="157" t="s">
        <v>32</v>
      </c>
      <c r="M16672" s="120" t="s">
        <v>33</v>
      </c>
    </row>
    <row r="16673" spans="1:30" ht="12" customHeight="1">
      <c r="A16673" s="116">
        <v>16673</v>
      </c>
      <c r="B16673" s="129">
        <v>44635</v>
      </c>
      <c r="D16673" s="120" t="s">
        <v>25</v>
      </c>
      <c r="E16673" s="120" t="s">
        <v>37056</v>
      </c>
      <c r="F16673" s="209" t="s">
        <v>32544</v>
      </c>
      <c r="G16673" s="119" t="s">
        <v>7665</v>
      </c>
      <c r="H16673" s="121" t="s">
        <v>1173</v>
      </c>
      <c r="I16673" s="121" t="s">
        <v>30</v>
      </c>
      <c r="J16673" s="121" t="s">
        <v>87</v>
      </c>
      <c r="K16673" s="121" t="s">
        <v>65</v>
      </c>
      <c r="L16673" s="157" t="s">
        <v>32</v>
      </c>
      <c r="M16673" s="120" t="s">
        <v>78</v>
      </c>
    </row>
    <row r="16674" spans="1:30" ht="12" customHeight="1">
      <c r="A16674" s="116">
        <v>16674</v>
      </c>
      <c r="B16674" s="129">
        <v>44635</v>
      </c>
      <c r="D16674" s="120" t="s">
        <v>25</v>
      </c>
      <c r="E16674" s="120" t="s">
        <v>37057</v>
      </c>
      <c r="F16674" s="209" t="s">
        <v>9142</v>
      </c>
      <c r="G16674" s="119" t="s">
        <v>19232</v>
      </c>
      <c r="H16674" s="121" t="s">
        <v>41</v>
      </c>
      <c r="I16674" s="121" t="s">
        <v>30</v>
      </c>
      <c r="J16674" s="121" t="s">
        <v>7091</v>
      </c>
      <c r="K16674" s="121" t="s">
        <v>65</v>
      </c>
      <c r="L16674" s="157" t="s">
        <v>32</v>
      </c>
      <c r="M16674" s="120" t="s">
        <v>78</v>
      </c>
    </row>
    <row r="16675" spans="1:30" ht="12" customHeight="1">
      <c r="A16675" s="116">
        <v>16675</v>
      </c>
      <c r="B16675" s="129">
        <v>44635</v>
      </c>
      <c r="D16675" s="120" t="s">
        <v>25</v>
      </c>
      <c r="E16675" s="120" t="s">
        <v>37058</v>
      </c>
      <c r="F16675" s="209" t="s">
        <v>37059</v>
      </c>
      <c r="G16675" s="119" t="s">
        <v>37060</v>
      </c>
      <c r="H16675" s="121" t="s">
        <v>41</v>
      </c>
      <c r="I16675" s="121" t="s">
        <v>30</v>
      </c>
      <c r="J16675" s="121" t="s">
        <v>87</v>
      </c>
      <c r="K16675" s="121" t="s">
        <v>65</v>
      </c>
      <c r="L16675" s="157" t="s">
        <v>32</v>
      </c>
      <c r="M16675" s="120" t="s">
        <v>78</v>
      </c>
    </row>
    <row r="16676" spans="1:30" ht="12" customHeight="1">
      <c r="A16676" s="116">
        <v>16676</v>
      </c>
      <c r="B16676" s="129">
        <v>44635</v>
      </c>
      <c r="D16676" s="120" t="s">
        <v>25</v>
      </c>
      <c r="E16676" s="120" t="s">
        <v>37061</v>
      </c>
      <c r="F16676" s="209" t="s">
        <v>37062</v>
      </c>
      <c r="G16676" s="119" t="s">
        <v>37061</v>
      </c>
      <c r="H16676" s="121" t="s">
        <v>41</v>
      </c>
      <c r="I16676" s="121" t="s">
        <v>42</v>
      </c>
      <c r="J16676" s="121" t="s">
        <v>72</v>
      </c>
      <c r="K16676" s="121" t="s">
        <v>65</v>
      </c>
      <c r="L16676" s="157" t="s">
        <v>32</v>
      </c>
      <c r="M16676" s="120" t="s">
        <v>78</v>
      </c>
    </row>
    <row r="16677" spans="1:30" ht="12" customHeight="1">
      <c r="A16677" s="116">
        <v>16677</v>
      </c>
      <c r="B16677" s="129">
        <v>44635</v>
      </c>
      <c r="D16677" s="120" t="s">
        <v>25</v>
      </c>
      <c r="E16677" s="120" t="s">
        <v>37063</v>
      </c>
      <c r="F16677" s="209" t="s">
        <v>37064</v>
      </c>
      <c r="G16677" s="119" t="s">
        <v>37065</v>
      </c>
      <c r="H16677" s="121" t="s">
        <v>41</v>
      </c>
      <c r="I16677" s="121" t="s">
        <v>30</v>
      </c>
      <c r="J16677" s="121" t="s">
        <v>77</v>
      </c>
      <c r="K16677" s="121" t="s">
        <v>65</v>
      </c>
      <c r="L16677" s="157" t="s">
        <v>32</v>
      </c>
      <c r="M16677" s="120" t="s">
        <v>33</v>
      </c>
      <c r="N16677" s="131">
        <v>44656</v>
      </c>
      <c r="O16677" s="131">
        <v>44656</v>
      </c>
    </row>
    <row r="16678" spans="1:30" ht="12" customHeight="1">
      <c r="A16678" s="116">
        <v>16678</v>
      </c>
      <c r="B16678" s="129">
        <v>44635</v>
      </c>
      <c r="D16678" s="120" t="s">
        <v>25</v>
      </c>
      <c r="E16678" s="120" t="s">
        <v>37066</v>
      </c>
      <c r="F16678" s="209" t="s">
        <v>37067</v>
      </c>
      <c r="G16678" s="119" t="s">
        <v>1447</v>
      </c>
      <c r="H16678" s="121" t="s">
        <v>41</v>
      </c>
      <c r="I16678" s="121" t="s">
        <v>30</v>
      </c>
      <c r="J16678" s="121" t="s">
        <v>87</v>
      </c>
      <c r="K16678" s="121" t="s">
        <v>65</v>
      </c>
      <c r="L16678" s="157" t="s">
        <v>32</v>
      </c>
      <c r="M16678" s="120" t="s">
        <v>33</v>
      </c>
    </row>
    <row r="16679" spans="1:30" ht="12" customHeight="1">
      <c r="A16679" s="116">
        <v>16679</v>
      </c>
      <c r="B16679" s="129">
        <v>44635</v>
      </c>
      <c r="D16679" s="120" t="s">
        <v>25</v>
      </c>
      <c r="E16679" s="120" t="s">
        <v>37068</v>
      </c>
      <c r="F16679" s="209" t="s">
        <v>37069</v>
      </c>
      <c r="G16679" s="119" t="s">
        <v>37070</v>
      </c>
      <c r="H16679" s="121" t="s">
        <v>76</v>
      </c>
      <c r="I16679" s="121" t="s">
        <v>42</v>
      </c>
      <c r="J16679" s="121" t="s">
        <v>82</v>
      </c>
      <c r="K16679" s="121" t="s">
        <v>65</v>
      </c>
      <c r="L16679" s="157" t="s">
        <v>32</v>
      </c>
      <c r="M16679" s="120" t="s">
        <v>33</v>
      </c>
    </row>
    <row r="16680" spans="1:30" ht="12" customHeight="1">
      <c r="A16680" s="116">
        <v>16680</v>
      </c>
      <c r="B16680" s="129">
        <v>44635</v>
      </c>
      <c r="D16680" s="120" t="s">
        <v>25</v>
      </c>
      <c r="E16680" s="120" t="s">
        <v>37071</v>
      </c>
      <c r="F16680" s="209" t="s">
        <v>37072</v>
      </c>
      <c r="G16680" s="119" t="s">
        <v>19232</v>
      </c>
      <c r="H16680" s="121" t="s">
        <v>41</v>
      </c>
      <c r="I16680" s="121" t="s">
        <v>30</v>
      </c>
      <c r="J16680" s="121" t="s">
        <v>5018</v>
      </c>
      <c r="K16680" s="121" t="s">
        <v>65</v>
      </c>
      <c r="L16680" s="157" t="s">
        <v>32</v>
      </c>
      <c r="M16680" s="120" t="s">
        <v>33</v>
      </c>
      <c r="N16680" s="131">
        <v>44652</v>
      </c>
      <c r="O16680" s="131">
        <v>44652</v>
      </c>
    </row>
    <row r="16681" spans="1:30" ht="12" customHeight="1">
      <c r="A16681" s="116">
        <v>16681</v>
      </c>
      <c r="B16681" s="129">
        <v>44635</v>
      </c>
      <c r="D16681" s="120" t="s">
        <v>25</v>
      </c>
      <c r="E16681" s="120" t="s">
        <v>37073</v>
      </c>
      <c r="F16681" s="209" t="s">
        <v>37074</v>
      </c>
      <c r="G16681" s="119" t="s">
        <v>23512</v>
      </c>
      <c r="H16681" s="121" t="s">
        <v>41</v>
      </c>
      <c r="I16681" s="121" t="s">
        <v>30</v>
      </c>
      <c r="J16681" s="121" t="s">
        <v>77</v>
      </c>
      <c r="K16681" s="121" t="s">
        <v>65</v>
      </c>
      <c r="L16681" s="157" t="s">
        <v>32</v>
      </c>
      <c r="M16681" s="120" t="s">
        <v>78</v>
      </c>
    </row>
    <row r="16682" spans="1:30" ht="12" customHeight="1">
      <c r="A16682" s="116">
        <v>16682</v>
      </c>
      <c r="B16682" s="129">
        <v>44635</v>
      </c>
      <c r="D16682" s="120" t="s">
        <v>25</v>
      </c>
      <c r="E16682" s="120" t="s">
        <v>37075</v>
      </c>
      <c r="F16682" s="209" t="s">
        <v>37076</v>
      </c>
      <c r="G16682" s="119" t="s">
        <v>21988</v>
      </c>
      <c r="H16682" s="121" t="s">
        <v>177</v>
      </c>
      <c r="I16682" s="121" t="s">
        <v>30</v>
      </c>
      <c r="J16682" s="121" t="s">
        <v>87</v>
      </c>
      <c r="K16682" s="121" t="s">
        <v>65</v>
      </c>
      <c r="L16682" s="157" t="s">
        <v>32</v>
      </c>
      <c r="M16682" s="120" t="s">
        <v>78</v>
      </c>
    </row>
    <row r="16683" spans="1:30" ht="12" customHeight="1">
      <c r="A16683" s="116">
        <v>16683</v>
      </c>
      <c r="B16683" s="129">
        <v>44635</v>
      </c>
      <c r="D16683" s="120" t="s">
        <v>25</v>
      </c>
      <c r="E16683" s="120" t="s">
        <v>37077</v>
      </c>
      <c r="F16683" s="209" t="s">
        <v>37078</v>
      </c>
      <c r="G16683" s="119" t="s">
        <v>37079</v>
      </c>
      <c r="H16683" s="121" t="s">
        <v>41</v>
      </c>
      <c r="I16683" s="121" t="s">
        <v>42</v>
      </c>
      <c r="J16683" s="121" t="s">
        <v>72</v>
      </c>
      <c r="K16683" s="121" t="s">
        <v>65</v>
      </c>
      <c r="L16683" s="157" t="s">
        <v>32</v>
      </c>
      <c r="M16683" s="120" t="s">
        <v>78</v>
      </c>
    </row>
    <row r="16684" spans="1:30" ht="12" customHeight="1">
      <c r="A16684" s="116">
        <v>16684</v>
      </c>
      <c r="B16684" s="129">
        <v>44635</v>
      </c>
      <c r="D16684" s="120" t="s">
        <v>25</v>
      </c>
      <c r="E16684" s="120" t="s">
        <v>37080</v>
      </c>
      <c r="F16684" s="209" t="s">
        <v>37081</v>
      </c>
      <c r="G16684" s="119" t="s">
        <v>10302</v>
      </c>
      <c r="H16684" s="121" t="s">
        <v>41</v>
      </c>
      <c r="I16684" s="121" t="s">
        <v>30</v>
      </c>
      <c r="J16684" s="121" t="s">
        <v>72</v>
      </c>
      <c r="K16684" s="121" t="s">
        <v>65</v>
      </c>
      <c r="L16684" s="157" t="s">
        <v>32</v>
      </c>
      <c r="M16684" s="120" t="s">
        <v>78</v>
      </c>
    </row>
    <row r="16685" spans="1:30" s="221" customFormat="1" ht="12" customHeight="1">
      <c r="A16685" s="116">
        <v>16685</v>
      </c>
      <c r="B16685" s="129">
        <v>44631</v>
      </c>
      <c r="C16685" s="129"/>
      <c r="D16685" s="120" t="s">
        <v>25</v>
      </c>
      <c r="E16685" s="120" t="s">
        <v>37082</v>
      </c>
      <c r="F16685" s="209" t="s">
        <v>37083</v>
      </c>
      <c r="G16685" s="119" t="s">
        <v>37084</v>
      </c>
      <c r="H16685" s="121" t="s">
        <v>41</v>
      </c>
      <c r="I16685" s="121" t="s">
        <v>30</v>
      </c>
      <c r="J16685" s="121" t="s">
        <v>87</v>
      </c>
      <c r="K16685" s="121" t="s">
        <v>584</v>
      </c>
      <c r="L16685" s="157" t="s">
        <v>32</v>
      </c>
      <c r="M16685" s="120" t="s">
        <v>33</v>
      </c>
      <c r="N16685" s="131">
        <v>44631</v>
      </c>
      <c r="O16685" s="131"/>
      <c r="P16685" s="126"/>
      <c r="Q16685" s="118"/>
      <c r="R16685" s="118"/>
      <c r="S16685" s="120"/>
      <c r="T16685" s="126"/>
      <c r="U16685" s="126"/>
      <c r="V16685" s="126"/>
      <c r="W16685" s="126"/>
      <c r="X16685" s="126"/>
      <c r="Y16685" s="116"/>
      <c r="Z16685" s="116"/>
      <c r="AA16685" s="116"/>
      <c r="AB16685" s="116"/>
      <c r="AC16685" s="116"/>
      <c r="AD16685" s="116"/>
    </row>
    <row r="16686" spans="1:30" s="221" customFormat="1" ht="12" customHeight="1">
      <c r="A16686" s="116">
        <v>16686</v>
      </c>
      <c r="B16686" s="129">
        <v>44635</v>
      </c>
      <c r="C16686" s="129"/>
      <c r="D16686" s="120" t="s">
        <v>25</v>
      </c>
      <c r="E16686" s="120" t="s">
        <v>37085</v>
      </c>
      <c r="F16686" s="209" t="s">
        <v>37086</v>
      </c>
      <c r="G16686" s="119" t="s">
        <v>12948</v>
      </c>
      <c r="H16686" s="121" t="s">
        <v>41</v>
      </c>
      <c r="I16686" s="121" t="s">
        <v>30</v>
      </c>
      <c r="J16686" s="121" t="s">
        <v>435</v>
      </c>
      <c r="K16686" s="121" t="s">
        <v>65</v>
      </c>
      <c r="L16686" s="157" t="s">
        <v>32</v>
      </c>
      <c r="M16686" s="120" t="s">
        <v>78</v>
      </c>
      <c r="N16686" s="131"/>
      <c r="O16686" s="131"/>
      <c r="P16686" s="126"/>
      <c r="Q16686" s="118"/>
      <c r="R16686" s="118"/>
      <c r="S16686" s="120"/>
      <c r="T16686" s="126"/>
      <c r="U16686" s="126"/>
      <c r="V16686" s="126"/>
      <c r="W16686" s="126"/>
      <c r="X16686" s="126"/>
      <c r="Y16686" s="116"/>
      <c r="Z16686" s="116"/>
      <c r="AA16686" s="116"/>
      <c r="AB16686" s="116"/>
      <c r="AC16686" s="116"/>
      <c r="AD16686" s="116"/>
    </row>
    <row r="16687" spans="1:30">
      <c r="A16687" s="116">
        <v>16687</v>
      </c>
      <c r="B16687" s="129">
        <v>44631</v>
      </c>
      <c r="D16687" s="120" t="s">
        <v>252</v>
      </c>
      <c r="E16687" s="120" t="s">
        <v>37087</v>
      </c>
      <c r="F16687" s="209" t="s">
        <v>473</v>
      </c>
      <c r="G16687" s="119" t="s">
        <v>37088</v>
      </c>
      <c r="H16687" s="121" t="s">
        <v>48</v>
      </c>
      <c r="I16687" s="121" t="s">
        <v>42</v>
      </c>
      <c r="J16687" s="121" t="s">
        <v>199</v>
      </c>
      <c r="K16687" s="121" t="s">
        <v>584</v>
      </c>
      <c r="L16687" s="157" t="s">
        <v>32</v>
      </c>
      <c r="M16687" s="120" t="s">
        <v>78</v>
      </c>
    </row>
    <row r="16688" spans="1:30">
      <c r="A16688" s="116">
        <v>16688</v>
      </c>
      <c r="B16688" s="129">
        <v>44631</v>
      </c>
      <c r="D16688" s="120" t="s">
        <v>252</v>
      </c>
      <c r="E16688" s="120" t="s">
        <v>37089</v>
      </c>
      <c r="F16688" s="209" t="s">
        <v>14114</v>
      </c>
      <c r="G16688" s="119" t="s">
        <v>37090</v>
      </c>
      <c r="H16688" s="121" t="s">
        <v>76</v>
      </c>
      <c r="I16688" s="121" t="s">
        <v>63</v>
      </c>
      <c r="J16688" s="121" t="s">
        <v>15655</v>
      </c>
      <c r="K16688" s="121" t="s">
        <v>584</v>
      </c>
      <c r="L16688" s="157" t="s">
        <v>32</v>
      </c>
      <c r="M16688" s="120" t="s">
        <v>78</v>
      </c>
    </row>
    <row r="16689" spans="1:20">
      <c r="A16689" s="116">
        <v>16689</v>
      </c>
      <c r="B16689" s="129">
        <v>44634</v>
      </c>
      <c r="D16689" s="120" t="s">
        <v>252</v>
      </c>
      <c r="E16689" s="120" t="s">
        <v>37091</v>
      </c>
      <c r="F16689" s="209" t="s">
        <v>37092</v>
      </c>
      <c r="G16689" s="119" t="s">
        <v>37093</v>
      </c>
      <c r="H16689" s="121" t="s">
        <v>140</v>
      </c>
      <c r="I16689" s="121" t="s">
        <v>30</v>
      </c>
      <c r="J16689" s="121" t="s">
        <v>7216</v>
      </c>
      <c r="K16689" s="121" t="s">
        <v>65</v>
      </c>
      <c r="L16689" s="157" t="s">
        <v>32</v>
      </c>
    </row>
    <row r="16690" spans="1:20" ht="15" customHeight="1">
      <c r="A16690" s="116">
        <v>16690</v>
      </c>
      <c r="B16690" s="129">
        <v>44631</v>
      </c>
      <c r="D16690" s="120" t="s">
        <v>252</v>
      </c>
      <c r="E16690" s="120" t="s">
        <v>37094</v>
      </c>
      <c r="F16690" s="209" t="s">
        <v>37095</v>
      </c>
      <c r="G16690" s="119" t="s">
        <v>15571</v>
      </c>
      <c r="H16690" s="121" t="s">
        <v>76</v>
      </c>
      <c r="I16690" s="121" t="s">
        <v>42</v>
      </c>
      <c r="J16690" s="121" t="s">
        <v>82</v>
      </c>
      <c r="K16690" s="121" t="s">
        <v>584</v>
      </c>
      <c r="L16690" s="157" t="s">
        <v>32</v>
      </c>
      <c r="M16690" s="120" t="s">
        <v>33</v>
      </c>
      <c r="N16690" s="131">
        <v>44634</v>
      </c>
      <c r="S16690" s="120" t="s">
        <v>92</v>
      </c>
      <c r="T16690" s="126">
        <v>44634</v>
      </c>
    </row>
    <row r="16691" spans="1:20">
      <c r="A16691" s="116">
        <v>16691</v>
      </c>
      <c r="B16691" s="129">
        <v>44631</v>
      </c>
      <c r="D16691" s="120" t="s">
        <v>252</v>
      </c>
      <c r="E16691" s="120" t="s">
        <v>37096</v>
      </c>
      <c r="F16691" s="209" t="s">
        <v>7762</v>
      </c>
      <c r="G16691" s="119" t="s">
        <v>26464</v>
      </c>
      <c r="H16691" s="121" t="s">
        <v>86</v>
      </c>
      <c r="I16691" s="121" t="s">
        <v>30</v>
      </c>
      <c r="J16691" s="121" t="s">
        <v>1540</v>
      </c>
      <c r="K16691" s="121" t="s">
        <v>584</v>
      </c>
      <c r="L16691" s="157" t="s">
        <v>32</v>
      </c>
      <c r="M16691" s="120" t="s">
        <v>78</v>
      </c>
    </row>
    <row r="16692" spans="1:20">
      <c r="A16692" s="116">
        <v>16692</v>
      </c>
      <c r="B16692" s="129">
        <v>44631</v>
      </c>
      <c r="D16692" s="120" t="s">
        <v>252</v>
      </c>
      <c r="E16692" s="120" t="s">
        <v>37097</v>
      </c>
      <c r="F16692" s="209" t="s">
        <v>5904</v>
      </c>
      <c r="G16692" s="119" t="s">
        <v>621</v>
      </c>
      <c r="H16692" s="121" t="s">
        <v>76</v>
      </c>
      <c r="I16692" s="121" t="s">
        <v>42</v>
      </c>
      <c r="J16692" s="121" t="s">
        <v>72</v>
      </c>
      <c r="K16692" s="121" t="s">
        <v>584</v>
      </c>
      <c r="L16692" s="157" t="s">
        <v>32</v>
      </c>
      <c r="M16692" s="120" t="s">
        <v>78</v>
      </c>
    </row>
    <row r="16693" spans="1:20" ht="27.6">
      <c r="A16693" s="116">
        <v>16693</v>
      </c>
      <c r="B16693" s="129">
        <v>44631</v>
      </c>
      <c r="D16693" s="120" t="s">
        <v>252</v>
      </c>
      <c r="E16693" s="120" t="s">
        <v>37098</v>
      </c>
      <c r="F16693" s="209" t="s">
        <v>37099</v>
      </c>
      <c r="G16693" s="119" t="s">
        <v>37100</v>
      </c>
      <c r="H16693" s="121" t="s">
        <v>461</v>
      </c>
      <c r="I16693" s="121" t="s">
        <v>30</v>
      </c>
      <c r="J16693" s="121" t="s">
        <v>7087</v>
      </c>
      <c r="K16693" s="121" t="s">
        <v>584</v>
      </c>
      <c r="L16693" s="157" t="s">
        <v>32</v>
      </c>
      <c r="M16693" s="120" t="s">
        <v>78</v>
      </c>
    </row>
    <row r="16694" spans="1:20">
      <c r="A16694" s="116">
        <v>16694</v>
      </c>
      <c r="B16694" s="129">
        <v>44631</v>
      </c>
      <c r="D16694" s="120" t="s">
        <v>252</v>
      </c>
      <c r="E16694" s="120" t="s">
        <v>37101</v>
      </c>
      <c r="F16694" s="209" t="s">
        <v>18764</v>
      </c>
      <c r="G16694" s="119" t="s">
        <v>37102</v>
      </c>
      <c r="H16694" s="121" t="s">
        <v>192</v>
      </c>
      <c r="I16694" s="121" t="s">
        <v>30</v>
      </c>
      <c r="J16694" s="121" t="s">
        <v>31</v>
      </c>
      <c r="K16694" s="121" t="s">
        <v>584</v>
      </c>
      <c r="L16694" s="157" t="s">
        <v>32</v>
      </c>
      <c r="M16694" s="120" t="s">
        <v>78</v>
      </c>
    </row>
    <row r="16695" spans="1:20" ht="14.4">
      <c r="A16695" s="116">
        <v>16695</v>
      </c>
      <c r="B16695" s="129">
        <v>44634</v>
      </c>
      <c r="D16695" s="120" t="s">
        <v>34179</v>
      </c>
      <c r="E16695" s="120" t="s">
        <v>37103</v>
      </c>
      <c r="F16695" s="120" t="s">
        <v>10438</v>
      </c>
      <c r="G16695" t="s">
        <v>37104</v>
      </c>
      <c r="H16695" s="120" t="s">
        <v>27385</v>
      </c>
      <c r="I16695" s="121" t="s">
        <v>30</v>
      </c>
      <c r="J16695" s="121" t="s">
        <v>7280</v>
      </c>
      <c r="K16695" s="121" t="s">
        <v>40503</v>
      </c>
      <c r="L16695" s="157" t="s">
        <v>32</v>
      </c>
      <c r="M16695" s="120" t="s">
        <v>78</v>
      </c>
    </row>
    <row r="16696" spans="1:20">
      <c r="A16696" s="116">
        <v>16696</v>
      </c>
      <c r="B16696" s="129">
        <v>44634</v>
      </c>
      <c r="D16696" s="120" t="s">
        <v>34179</v>
      </c>
      <c r="E16696" s="120" t="s">
        <v>37105</v>
      </c>
      <c r="F16696" s="120" t="s">
        <v>37106</v>
      </c>
      <c r="G16696" s="120" t="s">
        <v>8001</v>
      </c>
      <c r="H16696" s="121" t="s">
        <v>140</v>
      </c>
      <c r="I16696" s="121" t="s">
        <v>30</v>
      </c>
      <c r="J16696" s="121" t="s">
        <v>7280</v>
      </c>
      <c r="K16696" s="121" t="s">
        <v>65</v>
      </c>
      <c r="L16696" s="157" t="s">
        <v>32</v>
      </c>
      <c r="M16696" s="120" t="s">
        <v>78</v>
      </c>
    </row>
    <row r="16697" spans="1:20" ht="14.4">
      <c r="A16697" s="116">
        <v>16697</v>
      </c>
      <c r="B16697" s="129">
        <v>44634</v>
      </c>
      <c r="D16697" s="120" t="s">
        <v>34179</v>
      </c>
      <c r="E16697" s="120" t="s">
        <v>37107</v>
      </c>
      <c r="F16697" s="120" t="s">
        <v>37108</v>
      </c>
      <c r="G16697" t="s">
        <v>37109</v>
      </c>
      <c r="H16697" s="121" t="s">
        <v>140</v>
      </c>
      <c r="I16697" s="121" t="s">
        <v>30</v>
      </c>
      <c r="J16697" s="121" t="s">
        <v>5018</v>
      </c>
      <c r="K16697" s="121" t="s">
        <v>65</v>
      </c>
      <c r="L16697" s="157" t="s">
        <v>32</v>
      </c>
      <c r="M16697" s="120" t="s">
        <v>78</v>
      </c>
    </row>
    <row r="16698" spans="1:20">
      <c r="A16698" s="116">
        <v>16698</v>
      </c>
      <c r="B16698" s="129">
        <v>44634</v>
      </c>
      <c r="D16698" s="120" t="s">
        <v>34179</v>
      </c>
      <c r="E16698" s="120" t="s">
        <v>37110</v>
      </c>
      <c r="F16698" s="120" t="s">
        <v>6113</v>
      </c>
      <c r="G16698" s="120" t="s">
        <v>35646</v>
      </c>
      <c r="H16698" s="120" t="s">
        <v>97</v>
      </c>
      <c r="I16698" s="121" t="s">
        <v>30</v>
      </c>
      <c r="J16698" s="121" t="s">
        <v>77</v>
      </c>
      <c r="K16698" s="121" t="s">
        <v>65</v>
      </c>
      <c r="L16698" s="157" t="s">
        <v>32</v>
      </c>
      <c r="M16698" s="120" t="s">
        <v>33</v>
      </c>
    </row>
    <row r="16699" spans="1:20" ht="14.4">
      <c r="A16699" s="116">
        <v>16699</v>
      </c>
      <c r="B16699" s="129">
        <v>44634</v>
      </c>
      <c r="D16699" s="120" t="s">
        <v>34179</v>
      </c>
      <c r="E16699" s="120" t="s">
        <v>37111</v>
      </c>
      <c r="F16699" s="120" t="s">
        <v>37112</v>
      </c>
      <c r="G16699" t="s">
        <v>37113</v>
      </c>
      <c r="H16699" s="120" t="s">
        <v>192</v>
      </c>
      <c r="I16699" s="121" t="s">
        <v>30</v>
      </c>
      <c r="J16699" s="121" t="s">
        <v>7216</v>
      </c>
      <c r="K16699" s="121" t="s">
        <v>65</v>
      </c>
      <c r="L16699" s="157" t="s">
        <v>32</v>
      </c>
      <c r="M16699" s="120" t="s">
        <v>33</v>
      </c>
    </row>
    <row r="16700" spans="1:20">
      <c r="A16700" s="116">
        <v>16700</v>
      </c>
      <c r="B16700" s="129">
        <v>44634</v>
      </c>
      <c r="D16700" s="120" t="s">
        <v>580</v>
      </c>
      <c r="E16700" s="120" t="s">
        <v>37114</v>
      </c>
      <c r="F16700" s="209" t="s">
        <v>37115</v>
      </c>
      <c r="G16700" s="119" t="s">
        <v>31981</v>
      </c>
      <c r="H16700" s="121" t="s">
        <v>53</v>
      </c>
      <c r="I16700" s="121" t="s">
        <v>42</v>
      </c>
      <c r="J16700" s="121" t="s">
        <v>319</v>
      </c>
      <c r="K16700" s="121" t="s">
        <v>65</v>
      </c>
      <c r="L16700" s="157" t="s">
        <v>32</v>
      </c>
      <c r="M16700" s="120" t="s">
        <v>78</v>
      </c>
    </row>
    <row r="16701" spans="1:20">
      <c r="A16701" s="116">
        <v>16701</v>
      </c>
      <c r="B16701" s="129">
        <v>44634</v>
      </c>
      <c r="D16701" s="120" t="s">
        <v>580</v>
      </c>
      <c r="E16701" s="120" t="s">
        <v>37116</v>
      </c>
      <c r="F16701" s="209" t="s">
        <v>2600</v>
      </c>
      <c r="G16701" s="119" t="s">
        <v>37117</v>
      </c>
      <c r="H16701" s="121" t="s">
        <v>41</v>
      </c>
      <c r="I16701" s="121" t="s">
        <v>42</v>
      </c>
      <c r="J16701" s="121" t="s">
        <v>2929</v>
      </c>
      <c r="K16701" s="121" t="s">
        <v>65</v>
      </c>
      <c r="L16701" s="157" t="s">
        <v>32</v>
      </c>
      <c r="M16701" s="120" t="s">
        <v>78</v>
      </c>
    </row>
    <row r="16702" spans="1:20">
      <c r="A16702" s="116">
        <v>16702</v>
      </c>
      <c r="B16702" s="129">
        <v>44634</v>
      </c>
      <c r="D16702" s="120" t="s">
        <v>580</v>
      </c>
      <c r="E16702" s="120" t="s">
        <v>37118</v>
      </c>
      <c r="F16702" s="209" t="s">
        <v>37119</v>
      </c>
      <c r="G16702" s="119" t="s">
        <v>37120</v>
      </c>
      <c r="H16702" s="121" t="s">
        <v>140</v>
      </c>
      <c r="I16702" s="121" t="s">
        <v>42</v>
      </c>
      <c r="J16702" s="121" t="s">
        <v>91</v>
      </c>
      <c r="K16702" s="121" t="s">
        <v>65</v>
      </c>
      <c r="L16702" s="157" t="s">
        <v>32</v>
      </c>
      <c r="M16702" s="120" t="s">
        <v>78</v>
      </c>
    </row>
    <row r="16703" spans="1:20">
      <c r="A16703" s="116">
        <v>16703</v>
      </c>
      <c r="B16703" s="129">
        <v>44634</v>
      </c>
      <c r="D16703" s="120" t="s">
        <v>580</v>
      </c>
      <c r="E16703" s="120" t="s">
        <v>37121</v>
      </c>
      <c r="F16703" s="209" t="s">
        <v>37122</v>
      </c>
      <c r="G16703" s="119" t="s">
        <v>26000</v>
      </c>
      <c r="H16703" s="121" t="s">
        <v>86</v>
      </c>
      <c r="I16703" s="121" t="s">
        <v>30</v>
      </c>
      <c r="J16703" s="121" t="s">
        <v>3886</v>
      </c>
      <c r="K16703" s="121" t="s">
        <v>65</v>
      </c>
      <c r="L16703" s="157" t="s">
        <v>32</v>
      </c>
      <c r="M16703" s="120" t="s">
        <v>33</v>
      </c>
      <c r="N16703" s="131">
        <v>44636</v>
      </c>
      <c r="O16703" s="131">
        <v>44655</v>
      </c>
    </row>
    <row r="16704" spans="1:20">
      <c r="A16704" s="116">
        <v>16704</v>
      </c>
      <c r="B16704" s="129">
        <v>44634</v>
      </c>
      <c r="D16704" s="120" t="s">
        <v>580</v>
      </c>
      <c r="E16704" s="120" t="s">
        <v>37123</v>
      </c>
      <c r="F16704" s="209" t="s">
        <v>37124</v>
      </c>
      <c r="G16704" s="119" t="s">
        <v>37125</v>
      </c>
      <c r="H16704" s="121" t="s">
        <v>29</v>
      </c>
      <c r="I16704" s="121" t="s">
        <v>196</v>
      </c>
      <c r="J16704" s="121" t="s">
        <v>26490</v>
      </c>
      <c r="K16704" s="121" t="s">
        <v>65</v>
      </c>
      <c r="L16704" s="157" t="s">
        <v>32</v>
      </c>
      <c r="M16704" s="120" t="s">
        <v>33</v>
      </c>
      <c r="N16704" s="131">
        <v>44636</v>
      </c>
      <c r="O16704" s="131">
        <v>44655</v>
      </c>
    </row>
    <row r="16705" spans="1:16">
      <c r="A16705" s="116">
        <v>16705</v>
      </c>
      <c r="B16705" s="129">
        <v>44634</v>
      </c>
      <c r="D16705" s="120" t="s">
        <v>580</v>
      </c>
      <c r="E16705" s="120" t="s">
        <v>37126</v>
      </c>
      <c r="F16705" s="209" t="s">
        <v>579</v>
      </c>
      <c r="G16705" s="119" t="s">
        <v>37127</v>
      </c>
      <c r="H16705" s="121" t="s">
        <v>140</v>
      </c>
      <c r="I16705" s="121" t="s">
        <v>42</v>
      </c>
      <c r="J16705" s="121" t="s">
        <v>72</v>
      </c>
      <c r="K16705" s="121" t="s">
        <v>584</v>
      </c>
      <c r="L16705" s="157" t="s">
        <v>32</v>
      </c>
      <c r="M16705" s="120" t="s">
        <v>78</v>
      </c>
    </row>
    <row r="16706" spans="1:16" ht="27.6">
      <c r="A16706" s="116">
        <v>16706</v>
      </c>
      <c r="B16706" s="129">
        <v>44634</v>
      </c>
      <c r="D16706" s="120" t="s">
        <v>580</v>
      </c>
      <c r="E16706" s="120" t="s">
        <v>37128</v>
      </c>
      <c r="F16706" s="209" t="s">
        <v>37129</v>
      </c>
      <c r="G16706" s="119" t="s">
        <v>31062</v>
      </c>
      <c r="H16706" s="121" t="s">
        <v>29</v>
      </c>
      <c r="I16706" s="121" t="s">
        <v>30</v>
      </c>
      <c r="J16706" s="121" t="s">
        <v>435</v>
      </c>
      <c r="K16706" s="121" t="s">
        <v>65</v>
      </c>
      <c r="L16706" s="157" t="s">
        <v>32</v>
      </c>
      <c r="M16706" s="120" t="s">
        <v>78</v>
      </c>
    </row>
    <row r="16707" spans="1:16">
      <c r="A16707" s="116">
        <v>16707</v>
      </c>
      <c r="B16707" s="129">
        <v>44634</v>
      </c>
      <c r="D16707" s="120" t="s">
        <v>580</v>
      </c>
      <c r="E16707" s="120" t="s">
        <v>37130</v>
      </c>
      <c r="F16707" s="209" t="s">
        <v>37131</v>
      </c>
      <c r="G16707" s="119" t="s">
        <v>27695</v>
      </c>
      <c r="H16707" s="121" t="s">
        <v>29</v>
      </c>
      <c r="I16707" s="121" t="s">
        <v>42</v>
      </c>
      <c r="J16707" s="121" t="s">
        <v>91</v>
      </c>
      <c r="K16707" s="121" t="s">
        <v>584</v>
      </c>
      <c r="L16707" s="157" t="s">
        <v>32</v>
      </c>
      <c r="M16707" s="120" t="s">
        <v>33</v>
      </c>
      <c r="N16707" s="131">
        <v>44636</v>
      </c>
      <c r="O16707" s="131">
        <v>44655</v>
      </c>
    </row>
    <row r="16708" spans="1:16">
      <c r="A16708" s="116">
        <v>16708</v>
      </c>
      <c r="B16708" s="129">
        <v>44634</v>
      </c>
      <c r="D16708" s="120" t="s">
        <v>580</v>
      </c>
      <c r="E16708" s="120" t="s">
        <v>37132</v>
      </c>
      <c r="F16708" s="209" t="s">
        <v>37133</v>
      </c>
      <c r="G16708" s="119" t="s">
        <v>10536</v>
      </c>
      <c r="H16708" s="121" t="s">
        <v>29</v>
      </c>
      <c r="I16708" s="121" t="s">
        <v>63</v>
      </c>
      <c r="J16708" s="121" t="s">
        <v>328</v>
      </c>
      <c r="K16708" s="121" t="s">
        <v>65</v>
      </c>
      <c r="L16708" s="157" t="s">
        <v>32</v>
      </c>
      <c r="M16708" s="120" t="s">
        <v>33</v>
      </c>
      <c r="N16708" s="131">
        <v>44636</v>
      </c>
      <c r="O16708" s="131">
        <v>44655</v>
      </c>
    </row>
    <row r="16709" spans="1:16">
      <c r="A16709" s="116">
        <v>16709</v>
      </c>
      <c r="B16709" s="129">
        <v>44634</v>
      </c>
      <c r="D16709" s="120" t="s">
        <v>580</v>
      </c>
      <c r="E16709" s="120" t="s">
        <v>37134</v>
      </c>
      <c r="F16709" s="209" t="s">
        <v>488</v>
      </c>
      <c r="G16709" s="119" t="s">
        <v>37135</v>
      </c>
      <c r="H16709" s="121" t="s">
        <v>29</v>
      </c>
      <c r="I16709" s="121" t="s">
        <v>42</v>
      </c>
      <c r="J16709" s="121" t="s">
        <v>82</v>
      </c>
      <c r="K16709" s="121" t="s">
        <v>65</v>
      </c>
      <c r="L16709" s="157" t="s">
        <v>32</v>
      </c>
      <c r="M16709" s="120" t="s">
        <v>33</v>
      </c>
      <c r="N16709" s="131">
        <v>44636</v>
      </c>
      <c r="O16709" s="131">
        <v>44655</v>
      </c>
    </row>
    <row r="16710" spans="1:16" ht="41.4">
      <c r="A16710" s="116">
        <v>16710</v>
      </c>
      <c r="B16710" s="129">
        <v>44634</v>
      </c>
      <c r="D16710" s="120" t="s">
        <v>580</v>
      </c>
      <c r="E16710" s="120" t="s">
        <v>37136</v>
      </c>
      <c r="F16710" s="209" t="s">
        <v>37137</v>
      </c>
      <c r="G16710" s="119" t="s">
        <v>6210</v>
      </c>
      <c r="H16710" s="121" t="s">
        <v>192</v>
      </c>
      <c r="I16710" s="121" t="s">
        <v>42</v>
      </c>
      <c r="J16710" s="121" t="s">
        <v>3146</v>
      </c>
      <c r="K16710" s="121" t="s">
        <v>65</v>
      </c>
      <c r="L16710" s="157" t="s">
        <v>32</v>
      </c>
      <c r="M16710" s="120" t="s">
        <v>33</v>
      </c>
      <c r="N16710" s="131">
        <v>44636</v>
      </c>
      <c r="O16710" s="131">
        <v>44648</v>
      </c>
    </row>
    <row r="16711" spans="1:16">
      <c r="A16711" s="116">
        <v>16711</v>
      </c>
      <c r="B16711" s="129">
        <v>44634</v>
      </c>
      <c r="D16711" s="120" t="s">
        <v>580</v>
      </c>
      <c r="E16711" s="120" t="s">
        <v>37138</v>
      </c>
      <c r="F16711" s="209" t="s">
        <v>579</v>
      </c>
      <c r="G16711" s="119" t="s">
        <v>16169</v>
      </c>
      <c r="H16711" s="121" t="s">
        <v>41</v>
      </c>
      <c r="I16711" s="121" t="s">
        <v>42</v>
      </c>
      <c r="J16711" s="121" t="s">
        <v>72</v>
      </c>
      <c r="K16711" s="121" t="s">
        <v>584</v>
      </c>
      <c r="L16711" s="157" t="s">
        <v>32</v>
      </c>
      <c r="M16711" s="120" t="s">
        <v>78</v>
      </c>
    </row>
    <row r="16712" spans="1:16" ht="27.6">
      <c r="A16712" s="116">
        <v>16712</v>
      </c>
      <c r="B16712" s="129">
        <v>44634</v>
      </c>
      <c r="D16712" s="120" t="s">
        <v>580</v>
      </c>
      <c r="E16712" s="120" t="s">
        <v>37139</v>
      </c>
      <c r="F16712" s="209" t="s">
        <v>37140</v>
      </c>
      <c r="G16712" s="119" t="s">
        <v>5143</v>
      </c>
      <c r="H16712" s="121" t="s">
        <v>29</v>
      </c>
      <c r="I16712" s="121" t="s">
        <v>42</v>
      </c>
      <c r="J16712" s="121" t="s">
        <v>72</v>
      </c>
      <c r="K16712" s="121" t="s">
        <v>584</v>
      </c>
      <c r="L16712" s="157" t="s">
        <v>32</v>
      </c>
      <c r="M16712" s="120" t="s">
        <v>33</v>
      </c>
      <c r="N16712" s="131">
        <v>44636</v>
      </c>
      <c r="O16712" s="131">
        <v>44655</v>
      </c>
      <c r="P16712" s="126" t="s">
        <v>35291</v>
      </c>
    </row>
    <row r="16713" spans="1:16">
      <c r="A16713" s="116">
        <v>16713</v>
      </c>
      <c r="B16713" s="129">
        <v>44634</v>
      </c>
      <c r="D16713" s="120" t="s">
        <v>580</v>
      </c>
      <c r="E16713" s="120" t="s">
        <v>37141</v>
      </c>
      <c r="F16713" s="209" t="s">
        <v>36011</v>
      </c>
      <c r="G16713" s="119" t="s">
        <v>37142</v>
      </c>
      <c r="H16713" s="121" t="s">
        <v>41</v>
      </c>
      <c r="I16713" s="121" t="s">
        <v>42</v>
      </c>
      <c r="J16713" s="121" t="s">
        <v>549</v>
      </c>
      <c r="K16713" s="121" t="s">
        <v>584</v>
      </c>
      <c r="L16713" s="157" t="s">
        <v>32</v>
      </c>
      <c r="M16713" s="120" t="s">
        <v>78</v>
      </c>
    </row>
    <row r="16714" spans="1:16">
      <c r="A16714" s="116">
        <v>16714</v>
      </c>
      <c r="B16714" s="129">
        <v>44634</v>
      </c>
      <c r="D16714" s="120" t="s">
        <v>580</v>
      </c>
      <c r="E16714" s="120" t="s">
        <v>37143</v>
      </c>
      <c r="F16714" s="209" t="s">
        <v>37144</v>
      </c>
      <c r="G16714" s="119" t="s">
        <v>37145</v>
      </c>
      <c r="H16714" s="121" t="s">
        <v>29</v>
      </c>
      <c r="I16714" s="121" t="s">
        <v>42</v>
      </c>
      <c r="J16714" s="121" t="s">
        <v>646</v>
      </c>
      <c r="K16714" s="121" t="s">
        <v>584</v>
      </c>
      <c r="L16714" s="157" t="s">
        <v>32</v>
      </c>
      <c r="M16714" s="120" t="s">
        <v>78</v>
      </c>
    </row>
    <row r="16715" spans="1:16">
      <c r="A16715" s="116">
        <v>16715</v>
      </c>
      <c r="B16715" s="129">
        <v>44634</v>
      </c>
      <c r="D16715" s="120" t="s">
        <v>580</v>
      </c>
      <c r="E16715" s="120" t="s">
        <v>37146</v>
      </c>
      <c r="F16715" s="209" t="s">
        <v>579</v>
      </c>
      <c r="G16715" s="119" t="s">
        <v>37147</v>
      </c>
      <c r="H16715" s="121" t="s">
        <v>41</v>
      </c>
      <c r="I16715" s="121" t="s">
        <v>196</v>
      </c>
      <c r="J16715" s="121" t="s">
        <v>17468</v>
      </c>
      <c r="K16715" s="121" t="s">
        <v>584</v>
      </c>
      <c r="L16715" s="157" t="s">
        <v>32</v>
      </c>
      <c r="M16715" s="120" t="s">
        <v>78</v>
      </c>
    </row>
    <row r="16716" spans="1:16">
      <c r="A16716" s="116">
        <v>16716</v>
      </c>
      <c r="B16716" s="129">
        <v>44636</v>
      </c>
      <c r="D16716" s="120" t="s">
        <v>580</v>
      </c>
      <c r="E16716" s="120" t="s">
        <v>37148</v>
      </c>
      <c r="F16716" s="209" t="s">
        <v>469</v>
      </c>
      <c r="G16716" s="119" t="s">
        <v>32704</v>
      </c>
      <c r="H16716" s="121" t="s">
        <v>71</v>
      </c>
      <c r="I16716" s="121" t="s">
        <v>63</v>
      </c>
      <c r="J16716" s="121" t="s">
        <v>328</v>
      </c>
      <c r="K16716" s="121" t="s">
        <v>65</v>
      </c>
      <c r="L16716" s="157" t="s">
        <v>32</v>
      </c>
      <c r="M16716" s="120" t="s">
        <v>78</v>
      </c>
    </row>
    <row r="16717" spans="1:16" ht="27.6">
      <c r="A16717" s="116">
        <v>16717</v>
      </c>
      <c r="B16717" s="129">
        <v>44636</v>
      </c>
      <c r="D16717" s="120" t="s">
        <v>580</v>
      </c>
      <c r="E16717" s="120" t="s">
        <v>37149</v>
      </c>
      <c r="F16717" s="209" t="s">
        <v>37150</v>
      </c>
      <c r="G16717" s="119" t="s">
        <v>37151</v>
      </c>
      <c r="H16717" s="121" t="s">
        <v>41</v>
      </c>
      <c r="I16717" s="121" t="s">
        <v>42</v>
      </c>
      <c r="J16717" s="121" t="s">
        <v>72</v>
      </c>
      <c r="K16717" s="121" t="s">
        <v>65</v>
      </c>
      <c r="L16717" s="157" t="s">
        <v>32</v>
      </c>
      <c r="M16717" s="120" t="s">
        <v>78</v>
      </c>
    </row>
    <row r="16718" spans="1:16">
      <c r="A16718" s="116">
        <v>16718</v>
      </c>
      <c r="B16718" s="129">
        <v>44636</v>
      </c>
      <c r="D16718" s="120" t="s">
        <v>580</v>
      </c>
      <c r="E16718" s="120" t="s">
        <v>37152</v>
      </c>
      <c r="F16718" s="209" t="s">
        <v>399</v>
      </c>
      <c r="G16718" s="119" t="s">
        <v>37153</v>
      </c>
      <c r="H16718" s="121" t="s">
        <v>29</v>
      </c>
      <c r="I16718" s="121" t="s">
        <v>42</v>
      </c>
      <c r="J16718" s="121" t="s">
        <v>72</v>
      </c>
      <c r="K16718" s="121" t="s">
        <v>65</v>
      </c>
      <c r="L16718" s="157" t="s">
        <v>32</v>
      </c>
      <c r="M16718" s="120" t="s">
        <v>78</v>
      </c>
    </row>
    <row r="16719" spans="1:16">
      <c r="A16719" s="116">
        <v>16719</v>
      </c>
      <c r="B16719" s="129">
        <v>44636</v>
      </c>
      <c r="D16719" s="120" t="s">
        <v>580</v>
      </c>
      <c r="E16719" s="222" t="s">
        <v>37154</v>
      </c>
      <c r="F16719" s="209" t="s">
        <v>480</v>
      </c>
      <c r="G16719" s="119" t="s">
        <v>37155</v>
      </c>
      <c r="H16719" s="121" t="s">
        <v>29</v>
      </c>
      <c r="I16719" s="121" t="s">
        <v>42</v>
      </c>
      <c r="J16719" s="121" t="s">
        <v>72</v>
      </c>
      <c r="K16719" s="121" t="s">
        <v>65</v>
      </c>
      <c r="L16719" s="157" t="s">
        <v>32</v>
      </c>
      <c r="M16719" s="120" t="s">
        <v>78</v>
      </c>
    </row>
    <row r="16720" spans="1:16">
      <c r="A16720" s="116">
        <v>16720</v>
      </c>
      <c r="B16720" s="129">
        <v>44636</v>
      </c>
      <c r="D16720" s="120" t="s">
        <v>580</v>
      </c>
      <c r="E16720" s="120" t="s">
        <v>37156</v>
      </c>
      <c r="F16720" s="209" t="s">
        <v>37157</v>
      </c>
      <c r="G16720" s="119" t="s">
        <v>37158</v>
      </c>
      <c r="H16720" s="121" t="s">
        <v>461</v>
      </c>
      <c r="I16720" s="121" t="s">
        <v>30</v>
      </c>
      <c r="J16720" s="121" t="s">
        <v>87</v>
      </c>
      <c r="K16720" s="121" t="s">
        <v>65</v>
      </c>
      <c r="L16720" s="157" t="s">
        <v>32</v>
      </c>
      <c r="M16720" s="120" t="s">
        <v>78</v>
      </c>
    </row>
    <row r="16721" spans="1:19">
      <c r="A16721" s="116">
        <v>16721</v>
      </c>
      <c r="B16721" s="129">
        <v>44636</v>
      </c>
      <c r="D16721" s="120" t="s">
        <v>580</v>
      </c>
      <c r="E16721" s="120" t="s">
        <v>37159</v>
      </c>
      <c r="F16721" s="209" t="s">
        <v>3655</v>
      </c>
      <c r="G16721" s="119" t="s">
        <v>37160</v>
      </c>
      <c r="H16721" s="121" t="s">
        <v>53</v>
      </c>
      <c r="I16721" s="121" t="s">
        <v>42</v>
      </c>
      <c r="J16721" s="121" t="s">
        <v>82</v>
      </c>
      <c r="K16721" s="121" t="s">
        <v>65</v>
      </c>
      <c r="L16721" s="157" t="s">
        <v>32</v>
      </c>
      <c r="M16721" s="120" t="s">
        <v>33</v>
      </c>
      <c r="N16721" s="131">
        <v>44637</v>
      </c>
      <c r="O16721" s="131">
        <v>44655</v>
      </c>
    </row>
    <row r="16722" spans="1:19">
      <c r="A16722" s="116">
        <v>16722</v>
      </c>
      <c r="B16722" s="129">
        <v>44636</v>
      </c>
      <c r="D16722" s="120" t="s">
        <v>580</v>
      </c>
      <c r="E16722" s="120" t="s">
        <v>37161</v>
      </c>
      <c r="F16722" s="209" t="s">
        <v>480</v>
      </c>
      <c r="G16722" s="119" t="s">
        <v>1629</v>
      </c>
      <c r="H16722" s="121" t="s">
        <v>86</v>
      </c>
      <c r="I16722" s="121" t="s">
        <v>42</v>
      </c>
      <c r="J16722" s="121" t="s">
        <v>246</v>
      </c>
      <c r="K16722" s="121" t="s">
        <v>65</v>
      </c>
      <c r="L16722" s="157" t="s">
        <v>32</v>
      </c>
      <c r="M16722" s="120" t="s">
        <v>78</v>
      </c>
    </row>
    <row r="16723" spans="1:19">
      <c r="A16723" s="116">
        <v>16723</v>
      </c>
      <c r="B16723" s="129">
        <v>44636</v>
      </c>
      <c r="D16723" s="120" t="s">
        <v>580</v>
      </c>
      <c r="E16723" s="120" t="s">
        <v>37162</v>
      </c>
      <c r="F16723" s="209" t="s">
        <v>37163</v>
      </c>
      <c r="G16723" s="119" t="s">
        <v>23812</v>
      </c>
      <c r="H16723" s="121" t="s">
        <v>29</v>
      </c>
      <c r="I16723" s="121" t="s">
        <v>42</v>
      </c>
      <c r="J16723" s="121" t="s">
        <v>91</v>
      </c>
      <c r="K16723" s="121" t="s">
        <v>65</v>
      </c>
      <c r="L16723" s="157" t="s">
        <v>32</v>
      </c>
      <c r="M16723" s="120" t="s">
        <v>78</v>
      </c>
    </row>
    <row r="16724" spans="1:19" ht="27.6">
      <c r="A16724" s="116">
        <v>16724</v>
      </c>
      <c r="B16724" s="129">
        <v>44634</v>
      </c>
      <c r="D16724" s="120" t="s">
        <v>252</v>
      </c>
      <c r="E16724" s="120" t="s">
        <v>37164</v>
      </c>
      <c r="F16724" s="209" t="s">
        <v>37165</v>
      </c>
      <c r="G16724" s="119" t="s">
        <v>37166</v>
      </c>
      <c r="H16724" s="121" t="s">
        <v>41</v>
      </c>
      <c r="I16724" s="121" t="s">
        <v>196</v>
      </c>
      <c r="J16724" s="121" t="s">
        <v>196</v>
      </c>
      <c r="K16724" s="121" t="s">
        <v>65</v>
      </c>
      <c r="L16724" s="157" t="s">
        <v>32</v>
      </c>
      <c r="M16724" s="120" t="s">
        <v>78</v>
      </c>
    </row>
    <row r="16725" spans="1:19">
      <c r="A16725" s="116">
        <v>16725</v>
      </c>
      <c r="B16725" s="129">
        <v>44634</v>
      </c>
      <c r="D16725" s="120" t="s">
        <v>252</v>
      </c>
      <c r="E16725" s="120" t="s">
        <v>37167</v>
      </c>
      <c r="F16725" s="209" t="s">
        <v>37168</v>
      </c>
      <c r="G16725" s="119" t="s">
        <v>37169</v>
      </c>
      <c r="H16725" s="121" t="s">
        <v>76</v>
      </c>
      <c r="I16725" s="121" t="s">
        <v>42</v>
      </c>
      <c r="J16725" s="121" t="s">
        <v>82</v>
      </c>
      <c r="K16725" s="121" t="s">
        <v>65</v>
      </c>
      <c r="L16725" s="157" t="s">
        <v>32</v>
      </c>
      <c r="M16725" s="120" t="s">
        <v>78</v>
      </c>
    </row>
    <row r="16726" spans="1:19" ht="27.6">
      <c r="A16726" s="116">
        <v>16726</v>
      </c>
      <c r="B16726" s="129">
        <v>44634</v>
      </c>
      <c r="D16726" s="120" t="s">
        <v>252</v>
      </c>
      <c r="E16726" s="120" t="s">
        <v>37170</v>
      </c>
      <c r="F16726" s="209" t="s">
        <v>37171</v>
      </c>
      <c r="G16726" s="119" t="s">
        <v>541</v>
      </c>
      <c r="H16726" s="121" t="s">
        <v>160</v>
      </c>
      <c r="I16726" s="121" t="s">
        <v>42</v>
      </c>
      <c r="J16726" s="121" t="s">
        <v>72</v>
      </c>
      <c r="K16726" s="121" t="s">
        <v>65</v>
      </c>
      <c r="L16726" s="157" t="s">
        <v>32</v>
      </c>
      <c r="M16726" s="120" t="s">
        <v>78</v>
      </c>
    </row>
    <row r="16727" spans="1:19">
      <c r="A16727" s="116">
        <v>16727</v>
      </c>
      <c r="B16727" s="129">
        <v>44634</v>
      </c>
      <c r="D16727" s="120" t="s">
        <v>252</v>
      </c>
      <c r="E16727" s="120" t="s">
        <v>37172</v>
      </c>
      <c r="F16727" s="209" t="s">
        <v>37173</v>
      </c>
      <c r="G16727" s="119" t="s">
        <v>1100</v>
      </c>
      <c r="H16727" s="121" t="s">
        <v>53</v>
      </c>
      <c r="I16727" s="121" t="s">
        <v>30</v>
      </c>
      <c r="J16727" s="121" t="s">
        <v>8033</v>
      </c>
      <c r="K16727" s="121" t="s">
        <v>65</v>
      </c>
      <c r="L16727" s="157" t="s">
        <v>32</v>
      </c>
      <c r="M16727" s="120" t="s">
        <v>78</v>
      </c>
    </row>
    <row r="16728" spans="1:19" ht="27.6">
      <c r="A16728" s="116">
        <v>16728</v>
      </c>
      <c r="B16728" s="129">
        <v>44634</v>
      </c>
      <c r="D16728" s="120" t="s">
        <v>252</v>
      </c>
      <c r="E16728" s="120" t="s">
        <v>37174</v>
      </c>
      <c r="F16728" s="209" t="s">
        <v>37175</v>
      </c>
      <c r="G16728" s="119" t="s">
        <v>797</v>
      </c>
      <c r="H16728" s="121" t="s">
        <v>53</v>
      </c>
      <c r="I16728" s="121" t="s">
        <v>42</v>
      </c>
      <c r="J16728" s="121" t="s">
        <v>199</v>
      </c>
      <c r="K16728" s="121" t="s">
        <v>65</v>
      </c>
      <c r="L16728" s="157" t="s">
        <v>32</v>
      </c>
      <c r="M16728" s="120" t="s">
        <v>78</v>
      </c>
    </row>
    <row r="16729" spans="1:19">
      <c r="A16729" s="116">
        <v>16729</v>
      </c>
      <c r="B16729" s="129">
        <v>44634</v>
      </c>
      <c r="D16729" s="120" t="s">
        <v>252</v>
      </c>
      <c r="E16729" s="120" t="s">
        <v>37176</v>
      </c>
      <c r="F16729" s="209" t="s">
        <v>37177</v>
      </c>
      <c r="G16729" s="119" t="s">
        <v>15377</v>
      </c>
      <c r="H16729" s="121" t="s">
        <v>41</v>
      </c>
      <c r="I16729" s="121" t="s">
        <v>30</v>
      </c>
      <c r="J16729" s="121" t="s">
        <v>77</v>
      </c>
      <c r="K16729" s="121" t="s">
        <v>584</v>
      </c>
      <c r="L16729" s="157" t="s">
        <v>32</v>
      </c>
      <c r="M16729" s="120" t="s">
        <v>78</v>
      </c>
    </row>
    <row r="16730" spans="1:19">
      <c r="A16730" s="116">
        <v>16730</v>
      </c>
      <c r="B16730" s="129">
        <v>44634</v>
      </c>
      <c r="D16730" s="120" t="s">
        <v>252</v>
      </c>
      <c r="E16730" s="120" t="s">
        <v>37178</v>
      </c>
      <c r="F16730" s="209" t="s">
        <v>37179</v>
      </c>
      <c r="G16730" s="119" t="s">
        <v>11332</v>
      </c>
      <c r="H16730" s="121" t="s">
        <v>140</v>
      </c>
      <c r="I16730" s="121" t="s">
        <v>30</v>
      </c>
      <c r="J16730" s="121" t="s">
        <v>87</v>
      </c>
      <c r="K16730" s="121" t="s">
        <v>65</v>
      </c>
      <c r="L16730" s="157" t="s">
        <v>32</v>
      </c>
      <c r="M16730" s="120" t="s">
        <v>78</v>
      </c>
    </row>
    <row r="16731" spans="1:19" ht="27.6">
      <c r="A16731" s="116">
        <v>16731</v>
      </c>
      <c r="B16731" s="129">
        <v>44634</v>
      </c>
      <c r="D16731" s="120" t="s">
        <v>252</v>
      </c>
      <c r="E16731" s="120" t="s">
        <v>37180</v>
      </c>
      <c r="F16731" s="209" t="s">
        <v>37181</v>
      </c>
      <c r="G16731" s="119" t="s">
        <v>7598</v>
      </c>
      <c r="H16731" s="121" t="s">
        <v>53</v>
      </c>
      <c r="I16731" s="121" t="s">
        <v>42</v>
      </c>
      <c r="J16731" s="121" t="s">
        <v>72</v>
      </c>
      <c r="K16731" s="121" t="s">
        <v>584</v>
      </c>
      <c r="L16731" s="157" t="s">
        <v>32</v>
      </c>
      <c r="M16731" s="120" t="s">
        <v>78</v>
      </c>
    </row>
    <row r="16732" spans="1:19">
      <c r="A16732" s="116">
        <v>16732</v>
      </c>
      <c r="B16732" s="129">
        <v>44634</v>
      </c>
      <c r="D16732" s="120" t="s">
        <v>252</v>
      </c>
      <c r="E16732" s="120" t="s">
        <v>37182</v>
      </c>
      <c r="F16732" s="209" t="s">
        <v>37183</v>
      </c>
      <c r="G16732" s="119" t="s">
        <v>37184</v>
      </c>
      <c r="H16732" s="121" t="s">
        <v>41</v>
      </c>
      <c r="I16732" s="121" t="s">
        <v>42</v>
      </c>
      <c r="J16732" s="121" t="s">
        <v>1874</v>
      </c>
      <c r="K16732" s="121" t="s">
        <v>65</v>
      </c>
      <c r="L16732" s="157" t="s">
        <v>32</v>
      </c>
      <c r="M16732" s="120" t="s">
        <v>78</v>
      </c>
    </row>
    <row r="16733" spans="1:19">
      <c r="A16733" s="116">
        <v>16733</v>
      </c>
      <c r="B16733" s="129">
        <v>44634</v>
      </c>
      <c r="D16733" s="120" t="s">
        <v>252</v>
      </c>
      <c r="E16733" s="120" t="s">
        <v>37185</v>
      </c>
      <c r="F16733" s="209" t="s">
        <v>37186</v>
      </c>
      <c r="G16733" s="119" t="s">
        <v>37187</v>
      </c>
      <c r="H16733" s="121" t="s">
        <v>192</v>
      </c>
      <c r="I16733" s="121" t="s">
        <v>42</v>
      </c>
      <c r="J16733" s="121" t="s">
        <v>20308</v>
      </c>
      <c r="K16733" s="121" t="s">
        <v>584</v>
      </c>
      <c r="L16733" s="157" t="s">
        <v>32</v>
      </c>
      <c r="M16733" s="120" t="s">
        <v>78</v>
      </c>
    </row>
    <row r="16734" spans="1:19" ht="27.6">
      <c r="A16734" s="116">
        <v>16734</v>
      </c>
      <c r="B16734" s="129">
        <v>44635</v>
      </c>
      <c r="D16734" s="120" t="s">
        <v>25</v>
      </c>
      <c r="E16734" s="120" t="s">
        <v>37188</v>
      </c>
      <c r="F16734" s="209" t="s">
        <v>37189</v>
      </c>
      <c r="G16734" s="119" t="s">
        <v>37190</v>
      </c>
      <c r="H16734" s="121" t="s">
        <v>29</v>
      </c>
      <c r="I16734" s="121" t="s">
        <v>30</v>
      </c>
      <c r="J16734" s="121" t="s">
        <v>435</v>
      </c>
      <c r="K16734" s="121" t="s">
        <v>65</v>
      </c>
      <c r="L16734" s="157" t="s">
        <v>32</v>
      </c>
      <c r="M16734" s="120" t="s">
        <v>33</v>
      </c>
      <c r="N16734" s="131">
        <v>44652</v>
      </c>
      <c r="O16734" s="131">
        <v>44652</v>
      </c>
    </row>
    <row r="16735" spans="1:19">
      <c r="A16735" s="116">
        <v>16735</v>
      </c>
      <c r="B16735" s="129">
        <v>44636</v>
      </c>
      <c r="D16735" s="120" t="s">
        <v>580</v>
      </c>
      <c r="E16735" s="120" t="s">
        <v>37191</v>
      </c>
      <c r="F16735" s="209" t="s">
        <v>37192</v>
      </c>
      <c r="G16735" s="119" t="s">
        <v>37193</v>
      </c>
      <c r="H16735" s="121" t="s">
        <v>41</v>
      </c>
      <c r="I16735" s="121" t="s">
        <v>42</v>
      </c>
      <c r="J16735" s="121" t="s">
        <v>3146</v>
      </c>
      <c r="K16735" s="121" t="s">
        <v>65</v>
      </c>
      <c r="L16735" s="157" t="s">
        <v>32</v>
      </c>
      <c r="M16735" s="120" t="s">
        <v>33</v>
      </c>
      <c r="N16735" s="131">
        <v>44642</v>
      </c>
      <c r="O16735" s="131">
        <v>44655</v>
      </c>
    </row>
    <row r="16736" spans="1:19">
      <c r="A16736" s="116">
        <v>16736</v>
      </c>
      <c r="B16736" s="129">
        <v>44636</v>
      </c>
      <c r="D16736" s="120" t="s">
        <v>580</v>
      </c>
      <c r="E16736" s="120" t="s">
        <v>37194</v>
      </c>
      <c r="F16736" s="209" t="s">
        <v>7102</v>
      </c>
      <c r="G16736" s="119" t="s">
        <v>30571</v>
      </c>
      <c r="H16736" s="121" t="s">
        <v>41</v>
      </c>
      <c r="I16736" s="121" t="s">
        <v>30</v>
      </c>
      <c r="J16736" s="121" t="s">
        <v>87</v>
      </c>
      <c r="K16736" s="121" t="s">
        <v>65</v>
      </c>
      <c r="L16736" s="157" t="s">
        <v>32</v>
      </c>
      <c r="M16736" s="120" t="s">
        <v>33</v>
      </c>
      <c r="N16736" s="131">
        <v>44642</v>
      </c>
      <c r="O16736" s="131">
        <v>44648</v>
      </c>
      <c r="S16736" s="120" t="s">
        <v>92</v>
      </c>
    </row>
    <row r="16737" spans="1:20">
      <c r="A16737" s="116">
        <v>16737</v>
      </c>
      <c r="B16737" s="129">
        <v>44636</v>
      </c>
      <c r="D16737" s="120" t="s">
        <v>580</v>
      </c>
      <c r="E16737" s="120" t="s">
        <v>37195</v>
      </c>
      <c r="F16737" s="209" t="s">
        <v>480</v>
      </c>
      <c r="G16737" s="119" t="s">
        <v>5933</v>
      </c>
      <c r="H16737" s="121" t="s">
        <v>29</v>
      </c>
      <c r="I16737" s="121" t="s">
        <v>196</v>
      </c>
      <c r="J16737" s="121" t="s">
        <v>26490</v>
      </c>
      <c r="K16737" s="121" t="s">
        <v>65</v>
      </c>
      <c r="L16737" s="157" t="s">
        <v>32</v>
      </c>
      <c r="M16737" s="120" t="s">
        <v>33</v>
      </c>
      <c r="N16737" s="131">
        <v>44637</v>
      </c>
      <c r="O16737" s="131">
        <v>44655</v>
      </c>
    </row>
    <row r="16738" spans="1:20">
      <c r="A16738" s="116">
        <v>16738</v>
      </c>
      <c r="B16738" s="129">
        <v>44636</v>
      </c>
      <c r="D16738" s="120" t="s">
        <v>580</v>
      </c>
      <c r="E16738" s="120" t="s">
        <v>37196</v>
      </c>
      <c r="F16738" s="209" t="s">
        <v>235</v>
      </c>
      <c r="G16738" s="119" t="s">
        <v>37197</v>
      </c>
      <c r="H16738" s="121" t="s">
        <v>41</v>
      </c>
      <c r="I16738" s="121" t="s">
        <v>30</v>
      </c>
      <c r="J16738" s="121" t="s">
        <v>529</v>
      </c>
      <c r="K16738" s="121" t="s">
        <v>584</v>
      </c>
      <c r="L16738" s="157" t="s">
        <v>32</v>
      </c>
      <c r="M16738" s="120" t="s">
        <v>33</v>
      </c>
      <c r="N16738" s="131">
        <v>44637</v>
      </c>
    </row>
    <row r="16739" spans="1:20">
      <c r="A16739" s="116">
        <v>16739</v>
      </c>
      <c r="B16739" s="129">
        <v>44637</v>
      </c>
      <c r="D16739" s="120" t="s">
        <v>580</v>
      </c>
      <c r="E16739" s="120" t="s">
        <v>37198</v>
      </c>
      <c r="F16739" s="209" t="s">
        <v>37199</v>
      </c>
      <c r="G16739" s="119" t="s">
        <v>31068</v>
      </c>
      <c r="H16739" s="121" t="s">
        <v>29</v>
      </c>
      <c r="I16739" s="121" t="s">
        <v>30</v>
      </c>
      <c r="J16739" s="121" t="s">
        <v>529</v>
      </c>
      <c r="K16739" s="121" t="s">
        <v>65</v>
      </c>
      <c r="L16739" s="157" t="s">
        <v>32</v>
      </c>
      <c r="M16739" s="120" t="s">
        <v>78</v>
      </c>
    </row>
    <row r="16740" spans="1:20">
      <c r="A16740" s="116">
        <v>16740</v>
      </c>
      <c r="B16740" s="129">
        <v>44635</v>
      </c>
      <c r="D16740" s="120" t="s">
        <v>252</v>
      </c>
      <c r="E16740" s="120" t="s">
        <v>37200</v>
      </c>
      <c r="F16740" s="209" t="s">
        <v>37201</v>
      </c>
      <c r="G16740" s="119" t="s">
        <v>22168</v>
      </c>
      <c r="H16740" s="121" t="s">
        <v>140</v>
      </c>
      <c r="I16740" s="121" t="s">
        <v>42</v>
      </c>
      <c r="J16740" s="121" t="s">
        <v>72</v>
      </c>
      <c r="K16740" s="121" t="s">
        <v>65</v>
      </c>
      <c r="L16740" s="157" t="s">
        <v>32</v>
      </c>
      <c r="M16740" s="120" t="s">
        <v>33</v>
      </c>
      <c r="N16740" s="131">
        <v>44645</v>
      </c>
      <c r="S16740" s="120" t="s">
        <v>237</v>
      </c>
      <c r="T16740" s="126">
        <v>44648</v>
      </c>
    </row>
    <row r="16741" spans="1:20" ht="27.6">
      <c r="A16741" s="116">
        <v>16741</v>
      </c>
      <c r="B16741" s="129">
        <v>44635</v>
      </c>
      <c r="D16741" s="120" t="s">
        <v>252</v>
      </c>
      <c r="E16741" s="120" t="s">
        <v>37202</v>
      </c>
      <c r="F16741" s="209" t="s">
        <v>37203</v>
      </c>
      <c r="G16741" s="119" t="s">
        <v>16312</v>
      </c>
      <c r="H16741" s="121" t="s">
        <v>140</v>
      </c>
      <c r="I16741" s="121" t="s">
        <v>30</v>
      </c>
      <c r="J16741" s="121" t="s">
        <v>77</v>
      </c>
      <c r="K16741" s="121" t="s">
        <v>65</v>
      </c>
      <c r="L16741" s="157" t="s">
        <v>32</v>
      </c>
      <c r="M16741" s="120" t="s">
        <v>33</v>
      </c>
      <c r="N16741" s="131">
        <v>44645</v>
      </c>
    </row>
    <row r="16742" spans="1:20">
      <c r="A16742" s="116">
        <v>16742</v>
      </c>
      <c r="B16742" s="129">
        <v>44635</v>
      </c>
      <c r="D16742" s="120" t="s">
        <v>252</v>
      </c>
      <c r="E16742" s="120" t="s">
        <v>37204</v>
      </c>
      <c r="F16742" s="209" t="s">
        <v>1465</v>
      </c>
      <c r="G16742" s="119" t="s">
        <v>37205</v>
      </c>
      <c r="H16742" s="121" t="s">
        <v>140</v>
      </c>
      <c r="I16742" s="121" t="s">
        <v>30</v>
      </c>
      <c r="J16742" s="121" t="s">
        <v>77</v>
      </c>
      <c r="K16742" s="121" t="s">
        <v>65</v>
      </c>
      <c r="L16742" s="157" t="s">
        <v>32</v>
      </c>
      <c r="M16742" s="120" t="s">
        <v>78</v>
      </c>
    </row>
    <row r="16743" spans="1:20" ht="27.6">
      <c r="A16743" s="116">
        <v>16743</v>
      </c>
      <c r="B16743" s="129">
        <v>44635</v>
      </c>
      <c r="D16743" s="120" t="s">
        <v>252</v>
      </c>
      <c r="E16743" s="120" t="s">
        <v>37206</v>
      </c>
      <c r="F16743" s="209" t="s">
        <v>37207</v>
      </c>
      <c r="G16743" s="119" t="s">
        <v>229</v>
      </c>
      <c r="H16743" s="121" t="s">
        <v>76</v>
      </c>
      <c r="I16743" s="121" t="s">
        <v>63</v>
      </c>
      <c r="J16743" s="121" t="s">
        <v>601</v>
      </c>
      <c r="K16743" s="121" t="s">
        <v>65</v>
      </c>
      <c r="L16743" s="157" t="s">
        <v>32</v>
      </c>
      <c r="M16743" s="120" t="s">
        <v>33</v>
      </c>
      <c r="N16743" s="131">
        <v>44645</v>
      </c>
      <c r="S16743" s="120" t="s">
        <v>135</v>
      </c>
      <c r="T16743" s="126">
        <v>44648</v>
      </c>
    </row>
    <row r="16744" spans="1:20">
      <c r="A16744" s="116">
        <v>16744</v>
      </c>
      <c r="B16744" s="129">
        <v>44635</v>
      </c>
      <c r="D16744" s="120" t="s">
        <v>252</v>
      </c>
      <c r="E16744" s="120" t="s">
        <v>37208</v>
      </c>
      <c r="F16744" s="209" t="s">
        <v>37209</v>
      </c>
      <c r="G16744" s="119" t="s">
        <v>37210</v>
      </c>
      <c r="H16744" s="121" t="s">
        <v>76</v>
      </c>
      <c r="I16744" s="121" t="s">
        <v>30</v>
      </c>
      <c r="J16744" s="121" t="s">
        <v>77</v>
      </c>
      <c r="K16744" s="121" t="s">
        <v>65</v>
      </c>
      <c r="L16744" s="157" t="s">
        <v>32</v>
      </c>
      <c r="M16744" s="120" t="s">
        <v>33</v>
      </c>
      <c r="N16744" s="131">
        <v>44645</v>
      </c>
    </row>
    <row r="16745" spans="1:20">
      <c r="A16745" s="116">
        <v>16745</v>
      </c>
      <c r="B16745" s="129">
        <v>44635</v>
      </c>
      <c r="D16745" s="120" t="s">
        <v>252</v>
      </c>
      <c r="E16745" s="120" t="s">
        <v>37211</v>
      </c>
      <c r="F16745" s="209" t="s">
        <v>33186</v>
      </c>
      <c r="G16745" s="119" t="s">
        <v>1100</v>
      </c>
      <c r="H16745" s="121" t="s">
        <v>53</v>
      </c>
      <c r="I16745" s="121" t="s">
        <v>30</v>
      </c>
      <c r="J16745" s="121" t="s">
        <v>7553</v>
      </c>
      <c r="K16745" s="121" t="s">
        <v>65</v>
      </c>
      <c r="L16745" s="157" t="s">
        <v>32</v>
      </c>
      <c r="M16745" s="120" t="s">
        <v>78</v>
      </c>
    </row>
    <row r="16746" spans="1:20">
      <c r="A16746" s="116">
        <v>16746</v>
      </c>
      <c r="B16746" s="129">
        <v>44635</v>
      </c>
      <c r="D16746" s="120" t="s">
        <v>252</v>
      </c>
      <c r="E16746" s="120" t="s">
        <v>37212</v>
      </c>
      <c r="F16746" s="209" t="s">
        <v>2893</v>
      </c>
      <c r="G16746" s="119" t="s">
        <v>37213</v>
      </c>
      <c r="H16746" s="121" t="s">
        <v>1173</v>
      </c>
      <c r="I16746" s="121" t="s">
        <v>42</v>
      </c>
      <c r="J16746" s="121" t="s">
        <v>2268</v>
      </c>
      <c r="K16746" s="121" t="s">
        <v>65</v>
      </c>
      <c r="L16746" s="157" t="s">
        <v>32</v>
      </c>
      <c r="M16746" s="120" t="s">
        <v>78</v>
      </c>
    </row>
    <row r="16747" spans="1:20">
      <c r="A16747" s="116">
        <v>16747</v>
      </c>
      <c r="B16747" s="129">
        <v>44635</v>
      </c>
      <c r="D16747" s="120" t="s">
        <v>252</v>
      </c>
      <c r="E16747" s="120" t="s">
        <v>37214</v>
      </c>
      <c r="F16747" s="209" t="s">
        <v>3066</v>
      </c>
      <c r="G16747" s="119" t="s">
        <v>33651</v>
      </c>
      <c r="H16747" s="121" t="s">
        <v>53</v>
      </c>
      <c r="I16747" s="121" t="s">
        <v>30</v>
      </c>
      <c r="J16747" s="121" t="s">
        <v>7216</v>
      </c>
      <c r="K16747" s="121" t="s">
        <v>65</v>
      </c>
      <c r="L16747" s="157" t="s">
        <v>32</v>
      </c>
      <c r="M16747" s="120" t="s">
        <v>78</v>
      </c>
    </row>
    <row r="16748" spans="1:20">
      <c r="A16748" s="116">
        <v>16748</v>
      </c>
      <c r="B16748" s="129">
        <v>44635</v>
      </c>
      <c r="D16748" s="120" t="s">
        <v>252</v>
      </c>
      <c r="E16748" s="120" t="s">
        <v>37215</v>
      </c>
      <c r="F16748" s="209" t="s">
        <v>37216</v>
      </c>
      <c r="G16748" s="119" t="s">
        <v>7868</v>
      </c>
      <c r="H16748" s="121" t="s">
        <v>76</v>
      </c>
      <c r="I16748" s="121" t="s">
        <v>42</v>
      </c>
      <c r="J16748" s="121" t="s">
        <v>43</v>
      </c>
      <c r="K16748" s="121" t="s">
        <v>65</v>
      </c>
      <c r="L16748" s="157" t="s">
        <v>32</v>
      </c>
      <c r="M16748" s="120" t="s">
        <v>78</v>
      </c>
    </row>
    <row r="16749" spans="1:20">
      <c r="A16749" s="116">
        <v>16749</v>
      </c>
      <c r="B16749" s="129">
        <v>44636</v>
      </c>
      <c r="D16749" s="120" t="s">
        <v>34179</v>
      </c>
      <c r="E16749" s="120" t="s">
        <v>37217</v>
      </c>
      <c r="F16749" s="119" t="s">
        <v>10369</v>
      </c>
      <c r="G16749" s="119" t="s">
        <v>37218</v>
      </c>
      <c r="H16749" s="121" t="s">
        <v>53</v>
      </c>
      <c r="I16749" s="121" t="s">
        <v>42</v>
      </c>
      <c r="J16749" s="121" t="s">
        <v>43</v>
      </c>
      <c r="K16749" s="121" t="s">
        <v>65</v>
      </c>
      <c r="L16749" s="157" t="s">
        <v>32</v>
      </c>
      <c r="M16749" s="120" t="s">
        <v>78</v>
      </c>
    </row>
    <row r="16750" spans="1:20" ht="14.4">
      <c r="A16750" s="116">
        <v>16750</v>
      </c>
      <c r="B16750" s="129">
        <v>44636</v>
      </c>
      <c r="D16750" s="120" t="s">
        <v>34179</v>
      </c>
      <c r="E16750" s="120" t="s">
        <v>37219</v>
      </c>
      <c r="F16750" s="119" t="s">
        <v>16919</v>
      </c>
      <c r="G16750" t="s">
        <v>37220</v>
      </c>
      <c r="H16750" s="119" t="s">
        <v>53</v>
      </c>
      <c r="I16750" s="119" t="s">
        <v>30</v>
      </c>
      <c r="J16750" s="119" t="s">
        <v>7280</v>
      </c>
      <c r="K16750" s="121" t="s">
        <v>65</v>
      </c>
      <c r="L16750" s="157" t="s">
        <v>32</v>
      </c>
      <c r="M16750" s="120" t="s">
        <v>78</v>
      </c>
    </row>
    <row r="16751" spans="1:20">
      <c r="A16751" s="116">
        <v>16751</v>
      </c>
      <c r="B16751" s="129">
        <v>44636</v>
      </c>
      <c r="D16751" s="120" t="s">
        <v>34179</v>
      </c>
      <c r="E16751" s="120" t="s">
        <v>37221</v>
      </c>
      <c r="F16751" s="119" t="s">
        <v>37222</v>
      </c>
      <c r="G16751" s="119" t="s">
        <v>10313</v>
      </c>
      <c r="H16751" s="119" t="s">
        <v>41</v>
      </c>
      <c r="I16751" s="119" t="s">
        <v>30</v>
      </c>
      <c r="J16751" s="119" t="s">
        <v>87</v>
      </c>
      <c r="K16751" s="121" t="s">
        <v>65</v>
      </c>
      <c r="L16751" s="157" t="s">
        <v>32</v>
      </c>
      <c r="M16751" s="120" t="s">
        <v>33</v>
      </c>
    </row>
    <row r="16752" spans="1:20">
      <c r="A16752" s="116">
        <v>16752</v>
      </c>
      <c r="B16752" s="129">
        <v>44636</v>
      </c>
      <c r="D16752" s="120" t="s">
        <v>34179</v>
      </c>
      <c r="E16752" s="120" t="s">
        <v>37223</v>
      </c>
      <c r="F16752" s="119" t="s">
        <v>37224</v>
      </c>
      <c r="G16752" s="119" t="s">
        <v>2408</v>
      </c>
      <c r="H16752" s="119" t="s">
        <v>53</v>
      </c>
      <c r="I16752" s="119" t="s">
        <v>30</v>
      </c>
      <c r="J16752" s="119" t="s">
        <v>7087</v>
      </c>
      <c r="K16752" s="121" t="s">
        <v>65</v>
      </c>
      <c r="L16752" s="157" t="s">
        <v>32</v>
      </c>
      <c r="M16752" s="120" t="s">
        <v>78</v>
      </c>
    </row>
    <row r="16753" spans="1:15">
      <c r="A16753" s="116">
        <v>16753</v>
      </c>
      <c r="B16753" s="129">
        <v>44636</v>
      </c>
      <c r="D16753" s="120" t="s">
        <v>34179</v>
      </c>
      <c r="E16753" s="120" t="s">
        <v>37225</v>
      </c>
      <c r="F16753" s="119" t="s">
        <v>37226</v>
      </c>
      <c r="G16753" s="119" t="s">
        <v>181</v>
      </c>
      <c r="H16753" s="121" t="s">
        <v>140</v>
      </c>
      <c r="I16753" s="121" t="s">
        <v>42</v>
      </c>
      <c r="J16753" s="121" t="s">
        <v>72</v>
      </c>
      <c r="K16753" s="121" t="s">
        <v>65</v>
      </c>
      <c r="L16753" s="157" t="s">
        <v>32</v>
      </c>
      <c r="M16753" s="120" t="s">
        <v>78</v>
      </c>
    </row>
    <row r="16754" spans="1:15">
      <c r="A16754" s="116">
        <v>16754</v>
      </c>
      <c r="B16754" s="129">
        <v>44636</v>
      </c>
      <c r="D16754" s="120" t="s">
        <v>34179</v>
      </c>
      <c r="E16754" s="120" t="s">
        <v>37227</v>
      </c>
      <c r="F16754" s="119" t="s">
        <v>7383</v>
      </c>
      <c r="G16754" s="119" t="s">
        <v>37228</v>
      </c>
      <c r="H16754" s="121" t="s">
        <v>97</v>
      </c>
      <c r="I16754" s="121" t="s">
        <v>30</v>
      </c>
      <c r="J16754" s="121" t="s">
        <v>31</v>
      </c>
      <c r="K16754" s="121" t="s">
        <v>65</v>
      </c>
      <c r="L16754" s="157" t="s">
        <v>32</v>
      </c>
      <c r="M16754" s="120" t="s">
        <v>78</v>
      </c>
    </row>
    <row r="16755" spans="1:15">
      <c r="A16755" s="116">
        <v>16755</v>
      </c>
      <c r="B16755" s="129">
        <v>44636</v>
      </c>
      <c r="D16755" s="120" t="s">
        <v>25</v>
      </c>
      <c r="E16755" s="120" t="s">
        <v>37229</v>
      </c>
      <c r="F16755" s="119" t="s">
        <v>37230</v>
      </c>
      <c r="G16755" s="119" t="s">
        <v>2954</v>
      </c>
      <c r="H16755" s="121" t="s">
        <v>29</v>
      </c>
      <c r="I16755" s="121" t="s">
        <v>42</v>
      </c>
      <c r="J16755" s="121" t="s">
        <v>72</v>
      </c>
      <c r="K16755" s="121" t="s">
        <v>65</v>
      </c>
      <c r="L16755" s="157" t="s">
        <v>32</v>
      </c>
      <c r="M16755" s="120" t="s">
        <v>78</v>
      </c>
    </row>
    <row r="16756" spans="1:15" ht="27.6">
      <c r="A16756" s="116">
        <v>16756</v>
      </c>
      <c r="B16756" s="129">
        <v>44636</v>
      </c>
      <c r="D16756" s="120" t="s">
        <v>25</v>
      </c>
      <c r="E16756" s="120" t="s">
        <v>37231</v>
      </c>
      <c r="F16756" s="209" t="s">
        <v>37232</v>
      </c>
      <c r="G16756" s="119" t="s">
        <v>15044</v>
      </c>
      <c r="H16756" s="121" t="s">
        <v>29</v>
      </c>
      <c r="I16756" s="121" t="s">
        <v>30</v>
      </c>
      <c r="J16756" s="121" t="s">
        <v>7216</v>
      </c>
      <c r="K16756" s="121" t="s">
        <v>65</v>
      </c>
      <c r="L16756" s="157" t="s">
        <v>32</v>
      </c>
      <c r="M16756" s="120" t="s">
        <v>78</v>
      </c>
    </row>
    <row r="16757" spans="1:15">
      <c r="A16757" s="116">
        <v>16757</v>
      </c>
      <c r="B16757" s="129">
        <v>44636</v>
      </c>
      <c r="D16757" s="120" t="s">
        <v>25</v>
      </c>
      <c r="E16757" s="120" t="s">
        <v>37233</v>
      </c>
      <c r="F16757" s="209" t="s">
        <v>27636</v>
      </c>
      <c r="G16757" s="119" t="s">
        <v>14651</v>
      </c>
      <c r="H16757" s="121" t="s">
        <v>29</v>
      </c>
      <c r="I16757" s="121" t="s">
        <v>30</v>
      </c>
      <c r="J16757" s="121" t="s">
        <v>87</v>
      </c>
      <c r="K16757" s="121" t="s">
        <v>65</v>
      </c>
      <c r="L16757" s="157" t="s">
        <v>32</v>
      </c>
      <c r="M16757" s="120" t="s">
        <v>78</v>
      </c>
    </row>
    <row r="16758" spans="1:15" ht="27.6">
      <c r="A16758" s="116">
        <v>16758</v>
      </c>
      <c r="B16758" s="129">
        <v>44636</v>
      </c>
      <c r="D16758" s="120" t="s">
        <v>25</v>
      </c>
      <c r="E16758" s="120" t="s">
        <v>37234</v>
      </c>
      <c r="F16758" s="209" t="s">
        <v>37235</v>
      </c>
      <c r="G16758" s="119" t="s">
        <v>37236</v>
      </c>
      <c r="H16758" s="121" t="s">
        <v>29</v>
      </c>
      <c r="I16758" s="121" t="s">
        <v>30</v>
      </c>
      <c r="J16758" s="121" t="s">
        <v>87</v>
      </c>
      <c r="K16758" s="121" t="s">
        <v>65</v>
      </c>
      <c r="L16758" s="157" t="s">
        <v>32</v>
      </c>
      <c r="M16758" s="120" t="s">
        <v>78</v>
      </c>
    </row>
    <row r="16759" spans="1:15">
      <c r="A16759" s="116">
        <v>16759</v>
      </c>
      <c r="B16759" s="129">
        <v>44636</v>
      </c>
      <c r="D16759" s="120" t="s">
        <v>25</v>
      </c>
      <c r="E16759" s="120" t="s">
        <v>37237</v>
      </c>
      <c r="F16759" s="209" t="s">
        <v>37238</v>
      </c>
      <c r="G16759" s="119" t="s">
        <v>37236</v>
      </c>
      <c r="H16759" s="121" t="s">
        <v>29</v>
      </c>
      <c r="I16759" s="121" t="s">
        <v>30</v>
      </c>
      <c r="J16759" s="121" t="s">
        <v>87</v>
      </c>
      <c r="K16759" s="121" t="s">
        <v>65</v>
      </c>
      <c r="L16759" s="157" t="s">
        <v>32</v>
      </c>
      <c r="M16759" s="120" t="s">
        <v>33</v>
      </c>
      <c r="N16759" s="131">
        <v>44652</v>
      </c>
      <c r="O16759" s="131">
        <v>44652</v>
      </c>
    </row>
    <row r="16760" spans="1:15">
      <c r="A16760" s="116">
        <v>16760</v>
      </c>
      <c r="B16760" s="129">
        <v>44636</v>
      </c>
      <c r="D16760" s="120" t="s">
        <v>25</v>
      </c>
      <c r="E16760" s="120" t="s">
        <v>37239</v>
      </c>
      <c r="F16760" s="209" t="s">
        <v>37240</v>
      </c>
      <c r="G16760" s="119" t="s">
        <v>37236</v>
      </c>
      <c r="H16760" s="121" t="s">
        <v>29</v>
      </c>
      <c r="I16760" s="121" t="s">
        <v>42</v>
      </c>
      <c r="J16760" s="121" t="s">
        <v>91</v>
      </c>
      <c r="K16760" s="121" t="s">
        <v>65</v>
      </c>
      <c r="L16760" s="157" t="s">
        <v>32</v>
      </c>
      <c r="M16760" s="120" t="s">
        <v>78</v>
      </c>
    </row>
    <row r="16761" spans="1:15" ht="27.6">
      <c r="A16761" s="116">
        <v>16761</v>
      </c>
      <c r="B16761" s="129">
        <v>44636</v>
      </c>
      <c r="D16761" s="120" t="s">
        <v>25</v>
      </c>
      <c r="E16761" s="120" t="s">
        <v>37241</v>
      </c>
      <c r="F16761" s="209" t="s">
        <v>37242</v>
      </c>
      <c r="G16761" s="119" t="s">
        <v>2612</v>
      </c>
      <c r="H16761" s="121" t="s">
        <v>53</v>
      </c>
      <c r="I16761" s="121" t="s">
        <v>42</v>
      </c>
      <c r="J16761" s="121" t="s">
        <v>199</v>
      </c>
      <c r="K16761" s="121" t="s">
        <v>65</v>
      </c>
      <c r="L16761" s="157" t="s">
        <v>32</v>
      </c>
      <c r="M16761" s="120" t="s">
        <v>33</v>
      </c>
    </row>
    <row r="16762" spans="1:15" ht="27.6">
      <c r="A16762" s="116">
        <v>16762</v>
      </c>
      <c r="B16762" s="129">
        <v>44636</v>
      </c>
      <c r="D16762" s="120" t="s">
        <v>25</v>
      </c>
      <c r="E16762" s="120" t="s">
        <v>37243</v>
      </c>
      <c r="F16762" s="209" t="s">
        <v>37244</v>
      </c>
      <c r="G16762" s="119" t="s">
        <v>21366</v>
      </c>
      <c r="H16762" s="121" t="s">
        <v>177</v>
      </c>
      <c r="I16762" s="121" t="s">
        <v>30</v>
      </c>
      <c r="J16762" s="121" t="s">
        <v>87</v>
      </c>
      <c r="K16762" s="121" t="s">
        <v>65</v>
      </c>
      <c r="L16762" s="157" t="s">
        <v>32</v>
      </c>
      <c r="M16762" s="120" t="s">
        <v>78</v>
      </c>
    </row>
    <row r="16763" spans="1:15">
      <c r="A16763" s="116">
        <v>16763</v>
      </c>
      <c r="B16763" s="129">
        <v>44636</v>
      </c>
      <c r="D16763" s="120" t="s">
        <v>25</v>
      </c>
      <c r="E16763" s="120" t="s">
        <v>37245</v>
      </c>
      <c r="F16763" s="209" t="s">
        <v>37246</v>
      </c>
      <c r="G16763" s="119" t="s">
        <v>37247</v>
      </c>
      <c r="H16763" s="121" t="s">
        <v>76</v>
      </c>
      <c r="I16763" s="121" t="s">
        <v>42</v>
      </c>
      <c r="J16763" s="121" t="s">
        <v>72</v>
      </c>
      <c r="K16763" s="121" t="s">
        <v>65</v>
      </c>
      <c r="L16763" s="157" t="s">
        <v>32</v>
      </c>
      <c r="M16763" s="120" t="s">
        <v>33</v>
      </c>
      <c r="N16763" s="131">
        <v>44652</v>
      </c>
      <c r="O16763" s="131">
        <v>44652</v>
      </c>
    </row>
    <row r="16764" spans="1:15">
      <c r="A16764" s="116">
        <v>16764</v>
      </c>
      <c r="B16764" s="129">
        <v>44637</v>
      </c>
      <c r="D16764" s="120" t="s">
        <v>25</v>
      </c>
      <c r="E16764" s="120" t="s">
        <v>37248</v>
      </c>
      <c r="F16764" s="209" t="s">
        <v>37249</v>
      </c>
      <c r="G16764" s="119" t="s">
        <v>28632</v>
      </c>
      <c r="H16764" s="121" t="s">
        <v>41</v>
      </c>
      <c r="I16764" s="121" t="s">
        <v>63</v>
      </c>
      <c r="J16764" s="121" t="s">
        <v>524</v>
      </c>
      <c r="K16764" s="121" t="s">
        <v>584</v>
      </c>
      <c r="L16764" s="157" t="s">
        <v>32</v>
      </c>
      <c r="M16764" s="120" t="s">
        <v>78</v>
      </c>
    </row>
    <row r="16765" spans="1:15">
      <c r="A16765" s="116">
        <v>16765</v>
      </c>
      <c r="B16765" s="129">
        <v>44637</v>
      </c>
      <c r="D16765" s="120" t="s">
        <v>34179</v>
      </c>
      <c r="E16765" s="120" t="s">
        <v>37250</v>
      </c>
      <c r="F16765" s="209" t="s">
        <v>37251</v>
      </c>
      <c r="G16765" s="119" t="s">
        <v>25899</v>
      </c>
      <c r="H16765" s="121" t="s">
        <v>1173</v>
      </c>
      <c r="I16765" s="121" t="s">
        <v>30</v>
      </c>
      <c r="J16765" s="121" t="s">
        <v>77</v>
      </c>
      <c r="K16765" s="121" t="s">
        <v>65</v>
      </c>
      <c r="L16765" s="157" t="s">
        <v>32</v>
      </c>
      <c r="M16765" s="120" t="s">
        <v>33</v>
      </c>
    </row>
    <row r="16766" spans="1:15">
      <c r="A16766" s="116">
        <v>16766</v>
      </c>
      <c r="B16766" s="129">
        <v>44637</v>
      </c>
      <c r="D16766" s="120" t="s">
        <v>34179</v>
      </c>
      <c r="E16766" s="211" t="s">
        <v>37252</v>
      </c>
      <c r="F16766" s="211" t="s">
        <v>579</v>
      </c>
      <c r="G16766" s="119" t="s">
        <v>8121</v>
      </c>
      <c r="H16766" s="121" t="s">
        <v>140</v>
      </c>
      <c r="I16766" s="121" t="s">
        <v>30</v>
      </c>
      <c r="J16766" s="121" t="s">
        <v>87</v>
      </c>
      <c r="K16766" s="121" t="s">
        <v>65</v>
      </c>
      <c r="L16766" s="157" t="s">
        <v>32</v>
      </c>
      <c r="M16766" s="120" t="s">
        <v>78</v>
      </c>
    </row>
    <row r="16767" spans="1:15">
      <c r="A16767" s="116">
        <v>16767</v>
      </c>
      <c r="B16767" s="129">
        <v>44637</v>
      </c>
      <c r="D16767" s="120" t="s">
        <v>34179</v>
      </c>
      <c r="E16767" s="120" t="s">
        <v>37253</v>
      </c>
      <c r="F16767" s="211" t="s">
        <v>122</v>
      </c>
      <c r="G16767" s="121" t="s">
        <v>15559</v>
      </c>
      <c r="H16767" s="121" t="s">
        <v>29</v>
      </c>
      <c r="I16767" s="119" t="s">
        <v>30</v>
      </c>
      <c r="J16767" s="121" t="s">
        <v>77</v>
      </c>
      <c r="K16767" s="120" t="s">
        <v>65</v>
      </c>
      <c r="L16767" s="131" t="s">
        <v>32</v>
      </c>
      <c r="M16767" s="120" t="s">
        <v>78</v>
      </c>
    </row>
    <row r="16768" spans="1:15" ht="27.6">
      <c r="A16768" s="116">
        <v>16768</v>
      </c>
      <c r="B16768" s="129">
        <v>44637</v>
      </c>
      <c r="D16768" s="120" t="s">
        <v>25</v>
      </c>
      <c r="E16768" s="211" t="s">
        <v>37254</v>
      </c>
      <c r="F16768" s="209" t="s">
        <v>37255</v>
      </c>
      <c r="G16768" s="119" t="s">
        <v>27456</v>
      </c>
      <c r="H16768" s="121" t="s">
        <v>177</v>
      </c>
      <c r="I16768" s="121" t="s">
        <v>30</v>
      </c>
      <c r="J16768" s="121" t="s">
        <v>77</v>
      </c>
      <c r="K16768" s="121" t="s">
        <v>65</v>
      </c>
      <c r="L16768" s="157" t="s">
        <v>32</v>
      </c>
      <c r="M16768" s="120" t="s">
        <v>78</v>
      </c>
    </row>
    <row r="16769" spans="1:15">
      <c r="A16769" s="116">
        <v>16769</v>
      </c>
      <c r="B16769" s="129">
        <v>44637</v>
      </c>
      <c r="D16769" s="120" t="s">
        <v>25</v>
      </c>
      <c r="E16769" s="120" t="s">
        <v>37256</v>
      </c>
      <c r="F16769" s="209" t="s">
        <v>32798</v>
      </c>
      <c r="G16769" s="119" t="s">
        <v>19232</v>
      </c>
      <c r="H16769" s="121" t="s">
        <v>41</v>
      </c>
      <c r="I16769" s="121" t="s">
        <v>30</v>
      </c>
      <c r="J16769" s="121" t="s">
        <v>1544</v>
      </c>
      <c r="K16769" s="121" t="s">
        <v>65</v>
      </c>
      <c r="L16769" s="157" t="s">
        <v>32</v>
      </c>
      <c r="M16769" s="120" t="s">
        <v>78</v>
      </c>
    </row>
    <row r="16770" spans="1:15" ht="27.6">
      <c r="A16770" s="116">
        <v>16770</v>
      </c>
      <c r="B16770" s="129">
        <v>44637</v>
      </c>
      <c r="D16770" s="120" t="s">
        <v>25</v>
      </c>
      <c r="E16770" s="120" t="s">
        <v>37257</v>
      </c>
      <c r="F16770" s="209" t="s">
        <v>37258</v>
      </c>
      <c r="G16770" s="119" t="s">
        <v>37259</v>
      </c>
      <c r="H16770" s="121" t="s">
        <v>29</v>
      </c>
      <c r="I16770" s="121" t="s">
        <v>30</v>
      </c>
      <c r="J16770" s="121" t="s">
        <v>5018</v>
      </c>
      <c r="K16770" s="121" t="s">
        <v>65</v>
      </c>
      <c r="L16770" s="157" t="s">
        <v>32</v>
      </c>
      <c r="M16770" s="120" t="s">
        <v>78</v>
      </c>
    </row>
    <row r="16771" spans="1:15" ht="27.6">
      <c r="A16771" s="116">
        <v>16771</v>
      </c>
      <c r="B16771" s="129">
        <v>44637</v>
      </c>
      <c r="D16771" s="120" t="s">
        <v>25</v>
      </c>
      <c r="E16771" s="120" t="s">
        <v>37260</v>
      </c>
      <c r="F16771" s="209" t="s">
        <v>37261</v>
      </c>
      <c r="G16771" s="119" t="s">
        <v>37262</v>
      </c>
      <c r="H16771" s="121" t="s">
        <v>41</v>
      </c>
      <c r="I16771" s="121" t="s">
        <v>30</v>
      </c>
      <c r="J16771" s="121" t="s">
        <v>7123</v>
      </c>
      <c r="K16771" s="121" t="s">
        <v>65</v>
      </c>
      <c r="L16771" s="157" t="s">
        <v>32</v>
      </c>
      <c r="M16771" s="120" t="s">
        <v>33</v>
      </c>
      <c r="N16771" s="131">
        <v>44652</v>
      </c>
      <c r="O16771" s="131">
        <v>44652</v>
      </c>
    </row>
    <row r="16772" spans="1:15">
      <c r="A16772" s="116">
        <v>16772</v>
      </c>
      <c r="B16772" s="129">
        <v>44637</v>
      </c>
      <c r="D16772" s="120" t="s">
        <v>25</v>
      </c>
      <c r="E16772" s="120" t="s">
        <v>37263</v>
      </c>
      <c r="F16772" s="209" t="s">
        <v>37264</v>
      </c>
      <c r="G16772" s="119" t="s">
        <v>37265</v>
      </c>
      <c r="H16772" s="121" t="s">
        <v>41</v>
      </c>
      <c r="I16772" s="121" t="s">
        <v>30</v>
      </c>
      <c r="J16772" s="121" t="s">
        <v>7135</v>
      </c>
      <c r="K16772" s="121" t="s">
        <v>65</v>
      </c>
      <c r="L16772" s="157" t="s">
        <v>32</v>
      </c>
      <c r="M16772" s="120" t="s">
        <v>33</v>
      </c>
    </row>
    <row r="16773" spans="1:15">
      <c r="A16773" s="116">
        <v>16773</v>
      </c>
      <c r="B16773" s="129">
        <v>44637</v>
      </c>
      <c r="D16773" s="120" t="s">
        <v>25</v>
      </c>
      <c r="E16773" s="120" t="s">
        <v>37266</v>
      </c>
      <c r="F16773" s="209" t="s">
        <v>37267</v>
      </c>
      <c r="G16773" s="119" t="s">
        <v>37268</v>
      </c>
      <c r="H16773" s="121" t="s">
        <v>41</v>
      </c>
      <c r="I16773" s="121" t="s">
        <v>30</v>
      </c>
      <c r="J16773" s="121" t="s">
        <v>7135</v>
      </c>
      <c r="K16773" s="121" t="s">
        <v>65</v>
      </c>
      <c r="L16773" s="157" t="s">
        <v>32</v>
      </c>
      <c r="M16773" s="120" t="s">
        <v>78</v>
      </c>
    </row>
    <row r="16774" spans="1:15">
      <c r="A16774" s="116">
        <v>16774</v>
      </c>
      <c r="B16774" s="129">
        <v>44637</v>
      </c>
      <c r="D16774" s="120" t="s">
        <v>25</v>
      </c>
      <c r="E16774" s="120" t="s">
        <v>37269</v>
      </c>
      <c r="F16774" s="209" t="s">
        <v>37270</v>
      </c>
      <c r="G16774" s="119" t="s">
        <v>37271</v>
      </c>
      <c r="H16774" s="121" t="s">
        <v>41</v>
      </c>
      <c r="I16774" s="121" t="s">
        <v>30</v>
      </c>
      <c r="J16774" s="121" t="s">
        <v>77</v>
      </c>
      <c r="K16774" s="121" t="s">
        <v>584</v>
      </c>
      <c r="L16774" s="157" t="s">
        <v>32</v>
      </c>
      <c r="M16774" s="120" t="s">
        <v>33</v>
      </c>
    </row>
    <row r="16775" spans="1:15" ht="27.6">
      <c r="A16775" s="116">
        <v>16775</v>
      </c>
      <c r="B16775" s="129">
        <v>44637</v>
      </c>
      <c r="D16775" s="120" t="s">
        <v>25</v>
      </c>
      <c r="E16775" s="120" t="s">
        <v>37272</v>
      </c>
      <c r="F16775" s="209" t="s">
        <v>37273</v>
      </c>
      <c r="G16775" s="119" t="s">
        <v>1105</v>
      </c>
      <c r="H16775" s="121" t="s">
        <v>29</v>
      </c>
      <c r="I16775" s="121" t="s">
        <v>30</v>
      </c>
      <c r="J16775" s="121" t="s">
        <v>31</v>
      </c>
      <c r="K16775" s="121" t="s">
        <v>65</v>
      </c>
      <c r="L16775" s="157" t="s">
        <v>32</v>
      </c>
      <c r="M16775" s="120" t="s">
        <v>33</v>
      </c>
      <c r="N16775" s="131">
        <v>44652</v>
      </c>
      <c r="O16775" s="131">
        <v>44652</v>
      </c>
    </row>
    <row r="16776" spans="1:15">
      <c r="A16776" s="116">
        <v>16776</v>
      </c>
      <c r="B16776" s="129">
        <v>44637</v>
      </c>
      <c r="D16776" s="120" t="s">
        <v>25</v>
      </c>
      <c r="E16776" s="120" t="s">
        <v>37274</v>
      </c>
      <c r="F16776" s="209" t="s">
        <v>9142</v>
      </c>
      <c r="G16776" s="119" t="s">
        <v>37275</v>
      </c>
      <c r="H16776" s="121" t="s">
        <v>41</v>
      </c>
      <c r="I16776" s="121" t="s">
        <v>30</v>
      </c>
      <c r="J16776" s="121" t="s">
        <v>1544</v>
      </c>
      <c r="K16776" s="121" t="s">
        <v>65</v>
      </c>
      <c r="L16776" s="157" t="s">
        <v>32</v>
      </c>
      <c r="M16776" s="120" t="s">
        <v>33</v>
      </c>
      <c r="N16776" s="131">
        <v>44651</v>
      </c>
      <c r="O16776" s="131">
        <v>44651</v>
      </c>
    </row>
    <row r="16777" spans="1:15">
      <c r="A16777" s="116">
        <v>16777</v>
      </c>
      <c r="B16777" s="129">
        <v>44637</v>
      </c>
      <c r="D16777" s="120" t="s">
        <v>25</v>
      </c>
      <c r="E16777" s="120" t="s">
        <v>37276</v>
      </c>
      <c r="F16777" s="209" t="s">
        <v>37277</v>
      </c>
      <c r="G16777" s="119" t="s">
        <v>36069</v>
      </c>
      <c r="H16777" s="121" t="s">
        <v>41</v>
      </c>
      <c r="I16777" s="121" t="s">
        <v>30</v>
      </c>
      <c r="J16777" s="121" t="s">
        <v>31</v>
      </c>
      <c r="K16777" s="121" t="s">
        <v>65</v>
      </c>
      <c r="L16777" s="157" t="s">
        <v>32</v>
      </c>
      <c r="M16777" s="120" t="s">
        <v>33</v>
      </c>
      <c r="N16777" s="131">
        <v>44651</v>
      </c>
      <c r="O16777" s="131">
        <v>44657</v>
      </c>
    </row>
    <row r="16778" spans="1:15">
      <c r="A16778" s="116">
        <v>16778</v>
      </c>
      <c r="B16778" s="129">
        <v>44637</v>
      </c>
      <c r="D16778" s="120" t="s">
        <v>25</v>
      </c>
      <c r="E16778" s="120" t="s">
        <v>37278</v>
      </c>
      <c r="F16778" s="209" t="s">
        <v>37279</v>
      </c>
      <c r="G16778" s="119" t="s">
        <v>37280</v>
      </c>
      <c r="H16778" s="121" t="s">
        <v>41</v>
      </c>
      <c r="I16778" s="121" t="s">
        <v>30</v>
      </c>
      <c r="J16778" s="121" t="s">
        <v>19954</v>
      </c>
      <c r="K16778" s="121" t="s">
        <v>65</v>
      </c>
      <c r="L16778" s="157" t="s">
        <v>32</v>
      </c>
      <c r="M16778" s="120" t="s">
        <v>33</v>
      </c>
      <c r="N16778" s="131">
        <v>44651</v>
      </c>
      <c r="O16778" s="131">
        <v>44657</v>
      </c>
    </row>
    <row r="16779" spans="1:15" ht="27.6">
      <c r="A16779" s="116">
        <v>16779</v>
      </c>
      <c r="B16779" s="129">
        <v>44637</v>
      </c>
      <c r="D16779" s="120" t="s">
        <v>25</v>
      </c>
      <c r="E16779" s="120" t="s">
        <v>37281</v>
      </c>
      <c r="F16779" s="209" t="s">
        <v>37282</v>
      </c>
      <c r="G16779" s="119" t="s">
        <v>37283</v>
      </c>
      <c r="H16779" s="121" t="s">
        <v>192</v>
      </c>
      <c r="I16779" s="121" t="s">
        <v>30</v>
      </c>
      <c r="J16779" s="121" t="s">
        <v>77</v>
      </c>
      <c r="K16779" s="121" t="s">
        <v>65</v>
      </c>
      <c r="L16779" s="157" t="s">
        <v>32</v>
      </c>
      <c r="M16779" s="120" t="s">
        <v>78</v>
      </c>
    </row>
    <row r="16780" spans="1:15">
      <c r="A16780" s="116">
        <v>16780</v>
      </c>
      <c r="B16780" s="129">
        <v>44637</v>
      </c>
      <c r="D16780" s="120" t="s">
        <v>25</v>
      </c>
      <c r="E16780" s="120" t="s">
        <v>37284</v>
      </c>
      <c r="F16780" s="209" t="s">
        <v>37285</v>
      </c>
      <c r="G16780" s="119" t="s">
        <v>7545</v>
      </c>
      <c r="H16780" s="121" t="s">
        <v>41</v>
      </c>
      <c r="I16780" s="121" t="s">
        <v>30</v>
      </c>
      <c r="J16780" s="121" t="s">
        <v>87</v>
      </c>
      <c r="K16780" s="121" t="s">
        <v>65</v>
      </c>
      <c r="L16780" s="157" t="s">
        <v>32</v>
      </c>
      <c r="M16780" s="120" t="s">
        <v>78</v>
      </c>
    </row>
    <row r="16781" spans="1:15">
      <c r="A16781" s="116">
        <v>16781</v>
      </c>
      <c r="B16781" s="129">
        <v>44637</v>
      </c>
      <c r="D16781" s="120" t="s">
        <v>25</v>
      </c>
      <c r="E16781" s="120" t="s">
        <v>37286</v>
      </c>
      <c r="F16781" s="209" t="s">
        <v>37287</v>
      </c>
      <c r="G16781" s="119" t="s">
        <v>24155</v>
      </c>
      <c r="H16781" s="121" t="s">
        <v>41</v>
      </c>
      <c r="I16781" s="121" t="s">
        <v>30</v>
      </c>
      <c r="J16781" s="121" t="s">
        <v>87</v>
      </c>
      <c r="K16781" s="121" t="s">
        <v>65</v>
      </c>
      <c r="L16781" s="157" t="s">
        <v>32</v>
      </c>
      <c r="M16781" s="120" t="s">
        <v>33</v>
      </c>
      <c r="N16781" s="131">
        <v>44651</v>
      </c>
      <c r="O16781" s="131">
        <v>44651</v>
      </c>
    </row>
    <row r="16782" spans="1:15">
      <c r="A16782" s="116">
        <v>16782</v>
      </c>
      <c r="B16782" s="129">
        <v>44637</v>
      </c>
      <c r="D16782" s="120" t="s">
        <v>25</v>
      </c>
      <c r="E16782" s="120" t="s">
        <v>37288</v>
      </c>
      <c r="F16782" s="209" t="s">
        <v>9097</v>
      </c>
      <c r="G16782" s="119" t="s">
        <v>19232</v>
      </c>
      <c r="H16782" s="121" t="s">
        <v>41</v>
      </c>
      <c r="I16782" s="121" t="s">
        <v>30</v>
      </c>
      <c r="J16782" s="121" t="s">
        <v>7375</v>
      </c>
      <c r="K16782" s="121" t="s">
        <v>65</v>
      </c>
      <c r="L16782" s="157" t="s">
        <v>32</v>
      </c>
      <c r="M16782" s="120" t="s">
        <v>78</v>
      </c>
    </row>
    <row r="16783" spans="1:15">
      <c r="A16783" s="116">
        <v>16783</v>
      </c>
      <c r="B16783" s="129">
        <v>44637</v>
      </c>
      <c r="D16783" s="120" t="s">
        <v>25</v>
      </c>
      <c r="E16783" s="120" t="s">
        <v>37289</v>
      </c>
      <c r="F16783" s="209" t="s">
        <v>30342</v>
      </c>
      <c r="G16783" s="119" t="s">
        <v>75</v>
      </c>
      <c r="H16783" s="121" t="s">
        <v>41</v>
      </c>
      <c r="I16783" s="121" t="s">
        <v>30</v>
      </c>
      <c r="J16783" s="121" t="s">
        <v>87</v>
      </c>
      <c r="K16783" s="121" t="s">
        <v>65</v>
      </c>
      <c r="L16783" s="157" t="s">
        <v>32</v>
      </c>
      <c r="M16783" s="120" t="s">
        <v>78</v>
      </c>
    </row>
    <row r="16784" spans="1:15">
      <c r="A16784" s="116">
        <v>16784</v>
      </c>
      <c r="B16784" s="129">
        <v>44637</v>
      </c>
      <c r="D16784" s="120" t="s">
        <v>25</v>
      </c>
      <c r="E16784" s="120" t="s">
        <v>37290</v>
      </c>
      <c r="F16784" s="209" t="s">
        <v>26942</v>
      </c>
      <c r="G16784" s="119" t="s">
        <v>7598</v>
      </c>
      <c r="H16784" s="121" t="s">
        <v>97</v>
      </c>
      <c r="I16784" s="121" t="s">
        <v>42</v>
      </c>
      <c r="J16784" s="121" t="s">
        <v>199</v>
      </c>
      <c r="K16784" s="121" t="s">
        <v>65</v>
      </c>
      <c r="L16784" s="157" t="s">
        <v>32</v>
      </c>
      <c r="M16784" s="120" t="s">
        <v>78</v>
      </c>
    </row>
    <row r="16785" spans="1:15">
      <c r="A16785" s="116">
        <v>16785</v>
      </c>
      <c r="B16785" s="129">
        <v>44637</v>
      </c>
      <c r="D16785" s="120" t="s">
        <v>25</v>
      </c>
      <c r="E16785" s="120" t="s">
        <v>37291</v>
      </c>
      <c r="F16785" s="209" t="s">
        <v>13387</v>
      </c>
      <c r="G16785" s="119" t="s">
        <v>37292</v>
      </c>
      <c r="H16785" s="121" t="s">
        <v>140</v>
      </c>
      <c r="I16785" s="121" t="s">
        <v>30</v>
      </c>
      <c r="J16785" s="121" t="s">
        <v>9480</v>
      </c>
      <c r="K16785" s="121" t="s">
        <v>584</v>
      </c>
      <c r="L16785" s="157" t="s">
        <v>32</v>
      </c>
      <c r="M16785" s="120" t="s">
        <v>33</v>
      </c>
    </row>
    <row r="16786" spans="1:15" ht="27.6">
      <c r="A16786" s="116">
        <v>16786</v>
      </c>
      <c r="B16786" s="129">
        <v>44637</v>
      </c>
      <c r="D16786" s="120" t="s">
        <v>25</v>
      </c>
      <c r="E16786" s="120" t="s">
        <v>37293</v>
      </c>
      <c r="F16786" s="209" t="s">
        <v>37294</v>
      </c>
      <c r="G16786" s="119" t="s">
        <v>897</v>
      </c>
      <c r="H16786" s="121" t="s">
        <v>97</v>
      </c>
      <c r="I16786" s="121" t="s">
        <v>30</v>
      </c>
      <c r="J16786" s="121" t="s">
        <v>77</v>
      </c>
      <c r="K16786" s="121" t="s">
        <v>65</v>
      </c>
      <c r="L16786" s="157" t="s">
        <v>32</v>
      </c>
      <c r="M16786" s="120" t="s">
        <v>78</v>
      </c>
    </row>
    <row r="16787" spans="1:15">
      <c r="A16787" s="116">
        <v>16787</v>
      </c>
      <c r="B16787" s="129">
        <v>44637</v>
      </c>
      <c r="D16787" s="120" t="s">
        <v>25</v>
      </c>
      <c r="E16787" s="120" t="s">
        <v>37295</v>
      </c>
      <c r="F16787" s="209" t="s">
        <v>37296</v>
      </c>
      <c r="G16787" s="119" t="s">
        <v>5337</v>
      </c>
      <c r="H16787" s="121" t="s">
        <v>1173</v>
      </c>
      <c r="I16787" s="121" t="s">
        <v>42</v>
      </c>
      <c r="J16787" s="121" t="s">
        <v>43</v>
      </c>
      <c r="K16787" s="121" t="s">
        <v>65</v>
      </c>
      <c r="L16787" s="157" t="s">
        <v>32</v>
      </c>
      <c r="M16787" s="120" t="s">
        <v>78</v>
      </c>
    </row>
    <row r="16788" spans="1:15">
      <c r="A16788" s="116">
        <v>16788</v>
      </c>
      <c r="B16788" s="129">
        <v>44637</v>
      </c>
      <c r="D16788" s="120" t="s">
        <v>25</v>
      </c>
      <c r="E16788" s="120" t="s">
        <v>37297</v>
      </c>
      <c r="F16788" s="209" t="s">
        <v>37298</v>
      </c>
      <c r="G16788" s="119" t="s">
        <v>8302</v>
      </c>
      <c r="H16788" s="121" t="s">
        <v>41</v>
      </c>
      <c r="I16788" s="121" t="s">
        <v>30</v>
      </c>
      <c r="J16788" s="121" t="s">
        <v>77</v>
      </c>
      <c r="K16788" s="121" t="s">
        <v>65</v>
      </c>
      <c r="L16788" s="157" t="s">
        <v>32</v>
      </c>
      <c r="M16788" s="120" t="s">
        <v>78</v>
      </c>
    </row>
    <row r="16789" spans="1:15">
      <c r="A16789" s="116">
        <v>16789</v>
      </c>
      <c r="B16789" s="129">
        <v>44637</v>
      </c>
      <c r="D16789" s="120" t="s">
        <v>25</v>
      </c>
      <c r="E16789" s="120" t="s">
        <v>37299</v>
      </c>
      <c r="F16789" s="209" t="s">
        <v>37300</v>
      </c>
      <c r="G16789" s="119" t="s">
        <v>7463</v>
      </c>
      <c r="H16789" s="121" t="s">
        <v>41</v>
      </c>
      <c r="I16789" s="121" t="s">
        <v>30</v>
      </c>
      <c r="J16789" s="121" t="s">
        <v>77</v>
      </c>
      <c r="K16789" s="121" t="s">
        <v>65</v>
      </c>
      <c r="L16789" s="157" t="s">
        <v>32</v>
      </c>
      <c r="M16789" s="120" t="s">
        <v>78</v>
      </c>
    </row>
    <row r="16790" spans="1:15">
      <c r="A16790" s="116">
        <v>16790</v>
      </c>
      <c r="B16790" s="129">
        <v>44637</v>
      </c>
      <c r="D16790" s="120" t="s">
        <v>34132</v>
      </c>
      <c r="E16790" s="120" t="s">
        <v>37301</v>
      </c>
      <c r="F16790" s="209" t="s">
        <v>3557</v>
      </c>
      <c r="G16790" s="119" t="s">
        <v>2840</v>
      </c>
      <c r="H16790" s="121" t="s">
        <v>41</v>
      </c>
      <c r="I16790" s="121" t="s">
        <v>30</v>
      </c>
      <c r="J16790" s="121" t="s">
        <v>435</v>
      </c>
      <c r="K16790" s="121" t="s">
        <v>65</v>
      </c>
      <c r="L16790" s="157" t="s">
        <v>32</v>
      </c>
      <c r="M16790" s="120" t="s">
        <v>33</v>
      </c>
    </row>
    <row r="16791" spans="1:15">
      <c r="A16791" s="116">
        <v>16791</v>
      </c>
      <c r="B16791" s="129">
        <v>44637</v>
      </c>
      <c r="D16791" s="120" t="s">
        <v>34132</v>
      </c>
      <c r="E16791" s="120" t="s">
        <v>37302</v>
      </c>
      <c r="F16791" s="209" t="s">
        <v>15366</v>
      </c>
      <c r="G16791" s="119" t="s">
        <v>13846</v>
      </c>
      <c r="H16791" s="121" t="s">
        <v>41</v>
      </c>
      <c r="I16791" s="121" t="s">
        <v>196</v>
      </c>
      <c r="J16791" s="121" t="s">
        <v>196</v>
      </c>
      <c r="K16791" s="121" t="s">
        <v>65</v>
      </c>
      <c r="L16791" s="157" t="s">
        <v>32</v>
      </c>
      <c r="M16791" s="120" t="s">
        <v>33</v>
      </c>
      <c r="N16791" s="131">
        <v>44638</v>
      </c>
      <c r="O16791" s="131">
        <v>44651</v>
      </c>
    </row>
    <row r="16792" spans="1:15" ht="27.6">
      <c r="A16792" s="116">
        <v>16792</v>
      </c>
      <c r="B16792" s="129">
        <v>44637</v>
      </c>
      <c r="D16792" s="120" t="s">
        <v>34132</v>
      </c>
      <c r="E16792" s="120" t="s">
        <v>37303</v>
      </c>
      <c r="F16792" s="209" t="s">
        <v>37304</v>
      </c>
      <c r="G16792" s="119" t="s">
        <v>4968</v>
      </c>
      <c r="H16792" s="116" t="s">
        <v>53</v>
      </c>
      <c r="I16792" s="121" t="s">
        <v>42</v>
      </c>
      <c r="J16792" s="121" t="s">
        <v>246</v>
      </c>
      <c r="K16792" s="121" t="s">
        <v>65</v>
      </c>
      <c r="L16792" s="157" t="s">
        <v>32</v>
      </c>
      <c r="M16792" s="120" t="s">
        <v>33</v>
      </c>
      <c r="N16792" s="131">
        <v>43419</v>
      </c>
    </row>
    <row r="16793" spans="1:15">
      <c r="A16793" s="116">
        <v>16793</v>
      </c>
      <c r="B16793" s="129">
        <v>44637</v>
      </c>
      <c r="D16793" s="120" t="s">
        <v>34132</v>
      </c>
      <c r="E16793" s="120" t="s">
        <v>37305</v>
      </c>
      <c r="F16793" s="209" t="s">
        <v>22288</v>
      </c>
      <c r="G16793" s="119" t="s">
        <v>7901</v>
      </c>
      <c r="H16793" s="121" t="s">
        <v>41</v>
      </c>
      <c r="I16793" s="121" t="s">
        <v>30</v>
      </c>
      <c r="J16793" s="121" t="s">
        <v>34147</v>
      </c>
      <c r="K16793" s="121" t="s">
        <v>65</v>
      </c>
      <c r="L16793" s="157" t="s">
        <v>32</v>
      </c>
      <c r="M16793" s="120" t="s">
        <v>33</v>
      </c>
      <c r="N16793" s="131">
        <v>43706</v>
      </c>
    </row>
    <row r="16794" spans="1:15">
      <c r="A16794" s="116">
        <v>16794</v>
      </c>
      <c r="B16794" s="129">
        <v>44637</v>
      </c>
      <c r="D16794" s="120" t="s">
        <v>34132</v>
      </c>
      <c r="E16794" s="120" t="s">
        <v>37306</v>
      </c>
      <c r="F16794" s="209" t="s">
        <v>1023</v>
      </c>
      <c r="G16794" s="119" t="s">
        <v>470</v>
      </c>
      <c r="H16794" s="121" t="s">
        <v>76</v>
      </c>
      <c r="I16794" s="121" t="s">
        <v>42</v>
      </c>
      <c r="J16794" s="121" t="s">
        <v>72</v>
      </c>
      <c r="K16794" s="121" t="s">
        <v>65</v>
      </c>
      <c r="L16794" s="157" t="s">
        <v>32</v>
      </c>
      <c r="M16794" s="120" t="s">
        <v>33</v>
      </c>
    </row>
    <row r="16795" spans="1:15">
      <c r="A16795" s="116">
        <v>16795</v>
      </c>
      <c r="B16795" s="129">
        <v>44637</v>
      </c>
      <c r="D16795" s="120" t="s">
        <v>34132</v>
      </c>
      <c r="E16795" s="120" t="s">
        <v>37307</v>
      </c>
      <c r="F16795" s="209" t="s">
        <v>783</v>
      </c>
      <c r="G16795" s="119" t="s">
        <v>37308</v>
      </c>
      <c r="H16795" s="121" t="s">
        <v>192</v>
      </c>
      <c r="I16795" s="121" t="s">
        <v>63</v>
      </c>
      <c r="J16795" s="121" t="s">
        <v>328</v>
      </c>
      <c r="K16795" s="121" t="s">
        <v>65</v>
      </c>
      <c r="L16795" s="157" t="s">
        <v>32</v>
      </c>
      <c r="M16795" s="120" t="s">
        <v>78</v>
      </c>
    </row>
    <row r="16796" spans="1:15">
      <c r="A16796" s="116">
        <v>16796</v>
      </c>
      <c r="B16796" s="129">
        <v>44637</v>
      </c>
      <c r="D16796" s="120" t="s">
        <v>34132</v>
      </c>
      <c r="E16796" s="120" t="s">
        <v>37309</v>
      </c>
      <c r="F16796" s="209" t="s">
        <v>6625</v>
      </c>
      <c r="G16796" s="119" t="s">
        <v>37310</v>
      </c>
      <c r="H16796" s="121" t="s">
        <v>101</v>
      </c>
      <c r="I16796" s="121" t="s">
        <v>30</v>
      </c>
      <c r="J16796" s="121" t="s">
        <v>21121</v>
      </c>
      <c r="K16796" s="121" t="s">
        <v>65</v>
      </c>
      <c r="L16796" s="157" t="s">
        <v>32</v>
      </c>
      <c r="M16796" s="120" t="s">
        <v>33</v>
      </c>
    </row>
    <row r="16797" spans="1:15" ht="27.6">
      <c r="A16797" s="116">
        <v>16797</v>
      </c>
      <c r="B16797" s="129">
        <v>44637</v>
      </c>
      <c r="D16797" s="120" t="s">
        <v>34132</v>
      </c>
      <c r="E16797" s="120" t="s">
        <v>37311</v>
      </c>
      <c r="F16797" s="209" t="s">
        <v>37312</v>
      </c>
      <c r="G16797" s="119" t="s">
        <v>9748</v>
      </c>
      <c r="H16797" s="121" t="s">
        <v>76</v>
      </c>
      <c r="I16797" s="121" t="s">
        <v>30</v>
      </c>
      <c r="J16797" s="121" t="s">
        <v>77</v>
      </c>
      <c r="K16797" s="121" t="s">
        <v>65</v>
      </c>
      <c r="L16797" s="157" t="s">
        <v>32</v>
      </c>
      <c r="M16797" s="120" t="s">
        <v>78</v>
      </c>
    </row>
    <row r="16798" spans="1:15" ht="27.6">
      <c r="A16798" s="116">
        <v>16798</v>
      </c>
      <c r="B16798" s="129">
        <v>44637</v>
      </c>
      <c r="D16798" s="120" t="s">
        <v>34132</v>
      </c>
      <c r="E16798" s="120" t="s">
        <v>37313</v>
      </c>
      <c r="F16798" s="209" t="s">
        <v>37314</v>
      </c>
      <c r="G16798" s="119" t="s">
        <v>5253</v>
      </c>
      <c r="H16798" s="121" t="s">
        <v>140</v>
      </c>
      <c r="I16798" s="121" t="s">
        <v>42</v>
      </c>
      <c r="J16798" s="121" t="s">
        <v>417</v>
      </c>
      <c r="K16798" s="121" t="s">
        <v>65</v>
      </c>
      <c r="L16798" s="157" t="s">
        <v>32</v>
      </c>
      <c r="M16798" s="120" t="s">
        <v>33</v>
      </c>
      <c r="N16798" s="131">
        <v>44638</v>
      </c>
    </row>
    <row r="16799" spans="1:15" ht="27.6">
      <c r="A16799" s="116">
        <v>16799</v>
      </c>
      <c r="B16799" s="129">
        <v>44637</v>
      </c>
      <c r="D16799" s="120" t="s">
        <v>34132</v>
      </c>
      <c r="E16799" s="120" t="s">
        <v>37315</v>
      </c>
      <c r="F16799" s="209" t="s">
        <v>37316</v>
      </c>
      <c r="G16799" s="119" t="s">
        <v>11249</v>
      </c>
      <c r="H16799" s="121" t="s">
        <v>344</v>
      </c>
      <c r="I16799" s="121" t="s">
        <v>30</v>
      </c>
      <c r="J16799" s="121" t="s">
        <v>485</v>
      </c>
      <c r="K16799" s="121" t="s">
        <v>65</v>
      </c>
      <c r="L16799" s="157" t="s">
        <v>32</v>
      </c>
      <c r="M16799" s="120" t="s">
        <v>78</v>
      </c>
    </row>
    <row r="16800" spans="1:15">
      <c r="A16800" s="116">
        <v>16800</v>
      </c>
      <c r="B16800" s="129">
        <v>44637</v>
      </c>
      <c r="D16800" s="120" t="s">
        <v>34132</v>
      </c>
      <c r="E16800" s="120" t="s">
        <v>37317</v>
      </c>
      <c r="F16800" s="209" t="s">
        <v>27307</v>
      </c>
      <c r="G16800" s="119" t="s">
        <v>25068</v>
      </c>
      <c r="H16800" s="121" t="s">
        <v>140</v>
      </c>
      <c r="I16800" s="121" t="s">
        <v>30</v>
      </c>
      <c r="J16800" s="121" t="s">
        <v>31</v>
      </c>
      <c r="K16800" s="121" t="s">
        <v>65</v>
      </c>
      <c r="L16800" s="157" t="s">
        <v>32</v>
      </c>
      <c r="M16800" s="120" t="s">
        <v>33</v>
      </c>
    </row>
    <row r="16801" spans="1:14">
      <c r="A16801" s="116">
        <v>16801</v>
      </c>
      <c r="B16801" s="129">
        <v>44637</v>
      </c>
      <c r="D16801" s="120" t="s">
        <v>34132</v>
      </c>
      <c r="E16801" s="120" t="s">
        <v>37318</v>
      </c>
      <c r="F16801" s="209" t="s">
        <v>37319</v>
      </c>
      <c r="G16801" s="119" t="s">
        <v>27684</v>
      </c>
      <c r="H16801" s="121" t="s">
        <v>86</v>
      </c>
      <c r="I16801" s="121" t="s">
        <v>30</v>
      </c>
      <c r="J16801" s="121" t="s">
        <v>34147</v>
      </c>
      <c r="K16801" s="121" t="s">
        <v>65</v>
      </c>
      <c r="L16801" s="157" t="s">
        <v>32</v>
      </c>
      <c r="M16801" s="120" t="s">
        <v>33</v>
      </c>
    </row>
    <row r="16802" spans="1:14">
      <c r="A16802" s="116">
        <v>16802</v>
      </c>
      <c r="B16802" s="129">
        <v>44637</v>
      </c>
      <c r="D16802" s="120" t="s">
        <v>34132</v>
      </c>
      <c r="E16802" s="120" t="s">
        <v>37320</v>
      </c>
      <c r="F16802" s="209" t="s">
        <v>158</v>
      </c>
      <c r="G16802" s="119" t="s">
        <v>13846</v>
      </c>
      <c r="H16802" s="121" t="s">
        <v>41</v>
      </c>
      <c r="I16802" s="121" t="s">
        <v>30</v>
      </c>
      <c r="J16802" s="121" t="s">
        <v>34147</v>
      </c>
      <c r="K16802" s="121" t="s">
        <v>65</v>
      </c>
      <c r="L16802" s="157" t="s">
        <v>32</v>
      </c>
      <c r="M16802" s="120" t="s">
        <v>33</v>
      </c>
      <c r="N16802" s="131" t="s">
        <v>37321</v>
      </c>
    </row>
    <row r="16803" spans="1:14">
      <c r="A16803" s="116">
        <v>16803</v>
      </c>
      <c r="B16803" s="129">
        <v>44637</v>
      </c>
      <c r="D16803" s="120" t="s">
        <v>34179</v>
      </c>
      <c r="E16803" s="120" t="s">
        <v>37322</v>
      </c>
      <c r="F16803" s="120" t="s">
        <v>37323</v>
      </c>
      <c r="G16803" s="120" t="s">
        <v>37324</v>
      </c>
      <c r="H16803" s="121" t="s">
        <v>97</v>
      </c>
      <c r="I16803" s="121" t="s">
        <v>30</v>
      </c>
      <c r="J16803" s="120" t="s">
        <v>77</v>
      </c>
      <c r="K16803" s="121" t="s">
        <v>40503</v>
      </c>
      <c r="L16803" s="157" t="s">
        <v>32</v>
      </c>
      <c r="M16803" s="120" t="s">
        <v>78</v>
      </c>
    </row>
    <row r="16804" spans="1:14">
      <c r="A16804" s="116">
        <v>16804</v>
      </c>
      <c r="B16804" s="129">
        <v>44637</v>
      </c>
      <c r="D16804" s="120" t="s">
        <v>34179</v>
      </c>
      <c r="E16804" s="120" t="s">
        <v>37325</v>
      </c>
      <c r="F16804" s="120" t="s">
        <v>30840</v>
      </c>
      <c r="G16804" s="120" t="s">
        <v>37326</v>
      </c>
      <c r="H16804" s="121" t="s">
        <v>97</v>
      </c>
      <c r="I16804" s="121" t="s">
        <v>42</v>
      </c>
      <c r="J16804" s="120" t="s">
        <v>435</v>
      </c>
      <c r="K16804" s="121" t="s">
        <v>40503</v>
      </c>
      <c r="L16804" s="157" t="s">
        <v>32</v>
      </c>
      <c r="M16804" s="120" t="s">
        <v>78</v>
      </c>
    </row>
    <row r="16805" spans="1:14">
      <c r="A16805" s="116">
        <v>16805</v>
      </c>
      <c r="B16805" s="129">
        <v>44637</v>
      </c>
      <c r="D16805" s="120" t="s">
        <v>34179</v>
      </c>
      <c r="E16805" s="120" t="s">
        <v>37327</v>
      </c>
      <c r="F16805" s="120" t="s">
        <v>37328</v>
      </c>
      <c r="G16805" s="120" t="s">
        <v>2259</v>
      </c>
      <c r="H16805" s="121" t="s">
        <v>140</v>
      </c>
      <c r="I16805" s="121" t="s">
        <v>30</v>
      </c>
      <c r="J16805" s="120" t="s">
        <v>7091</v>
      </c>
      <c r="K16805" s="121" t="s">
        <v>40503</v>
      </c>
      <c r="L16805" s="157" t="s">
        <v>32</v>
      </c>
      <c r="M16805" s="120" t="s">
        <v>33</v>
      </c>
    </row>
    <row r="16806" spans="1:14">
      <c r="A16806" s="116">
        <v>16806</v>
      </c>
      <c r="B16806" s="129">
        <v>44637</v>
      </c>
      <c r="D16806" s="120" t="s">
        <v>34179</v>
      </c>
      <c r="E16806" s="120" t="s">
        <v>37329</v>
      </c>
      <c r="F16806" s="120" t="s">
        <v>37330</v>
      </c>
      <c r="G16806" s="120" t="s">
        <v>8761</v>
      </c>
      <c r="H16806" s="121" t="s">
        <v>29</v>
      </c>
      <c r="I16806" s="121" t="s">
        <v>30</v>
      </c>
      <c r="J16806" s="120" t="s">
        <v>3749</v>
      </c>
      <c r="K16806" s="121" t="s">
        <v>40503</v>
      </c>
      <c r="L16806" s="157" t="s">
        <v>32</v>
      </c>
      <c r="M16806" s="120" t="s">
        <v>33</v>
      </c>
    </row>
    <row r="16807" spans="1:14">
      <c r="A16807" s="116">
        <v>16807</v>
      </c>
      <c r="B16807" s="129">
        <v>44637</v>
      </c>
      <c r="D16807" s="120" t="s">
        <v>34179</v>
      </c>
      <c r="E16807" s="120" t="s">
        <v>37331</v>
      </c>
      <c r="F16807" s="120" t="s">
        <v>37332</v>
      </c>
      <c r="G16807" s="120" t="s">
        <v>3751</v>
      </c>
      <c r="H16807" s="121" t="s">
        <v>177</v>
      </c>
      <c r="I16807" s="121" t="s">
        <v>42</v>
      </c>
      <c r="J16807" s="120" t="s">
        <v>72</v>
      </c>
      <c r="K16807" s="121" t="s">
        <v>40503</v>
      </c>
      <c r="L16807" s="157" t="s">
        <v>32</v>
      </c>
      <c r="M16807" s="120" t="s">
        <v>33</v>
      </c>
    </row>
    <row r="16808" spans="1:14">
      <c r="A16808" s="116">
        <v>16808</v>
      </c>
      <c r="B16808" s="129">
        <v>44637</v>
      </c>
      <c r="D16808" s="120" t="s">
        <v>34179</v>
      </c>
      <c r="E16808" s="120" t="s">
        <v>37333</v>
      </c>
      <c r="F16808" s="120" t="s">
        <v>37334</v>
      </c>
      <c r="G16808" s="120" t="s">
        <v>11746</v>
      </c>
      <c r="H16808" s="121" t="s">
        <v>76</v>
      </c>
      <c r="I16808" s="121" t="s">
        <v>30</v>
      </c>
      <c r="J16808" s="120" t="s">
        <v>485</v>
      </c>
      <c r="K16808" s="121" t="s">
        <v>40503</v>
      </c>
      <c r="L16808" s="157" t="s">
        <v>32</v>
      </c>
      <c r="M16808" s="120" t="s">
        <v>78</v>
      </c>
    </row>
    <row r="16809" spans="1:14">
      <c r="A16809" s="116">
        <v>16809</v>
      </c>
      <c r="B16809" s="129">
        <v>44637</v>
      </c>
      <c r="D16809" s="120" t="s">
        <v>34179</v>
      </c>
      <c r="E16809" s="120" t="s">
        <v>37335</v>
      </c>
      <c r="F16809" s="120" t="s">
        <v>37336</v>
      </c>
      <c r="G16809" s="120" t="s">
        <v>37337</v>
      </c>
      <c r="H16809" s="121" t="s">
        <v>97</v>
      </c>
      <c r="I16809" s="121" t="s">
        <v>30</v>
      </c>
      <c r="J16809" s="120" t="s">
        <v>77</v>
      </c>
      <c r="K16809" s="121" t="s">
        <v>40503</v>
      </c>
      <c r="L16809" s="157" t="s">
        <v>32</v>
      </c>
      <c r="M16809" s="120" t="s">
        <v>78</v>
      </c>
    </row>
    <row r="16810" spans="1:14">
      <c r="A16810" s="116">
        <v>16810</v>
      </c>
      <c r="B16810" s="129">
        <v>44637</v>
      </c>
      <c r="D16810" s="120" t="s">
        <v>34179</v>
      </c>
      <c r="E16810" s="120" t="s">
        <v>37338</v>
      </c>
      <c r="F16810" s="120" t="s">
        <v>20313</v>
      </c>
      <c r="G16810" s="120" t="s">
        <v>23794</v>
      </c>
      <c r="H16810" s="121" t="s">
        <v>41</v>
      </c>
      <c r="I16810" s="121" t="s">
        <v>30</v>
      </c>
      <c r="J16810" s="120" t="s">
        <v>529</v>
      </c>
      <c r="K16810" s="121" t="s">
        <v>40503</v>
      </c>
      <c r="L16810" s="157" t="s">
        <v>32</v>
      </c>
      <c r="M16810" s="120" t="s">
        <v>33</v>
      </c>
    </row>
    <row r="16811" spans="1:14">
      <c r="A16811" s="116">
        <v>16811</v>
      </c>
      <c r="B16811" s="129">
        <v>44637</v>
      </c>
      <c r="D16811" s="120" t="s">
        <v>34179</v>
      </c>
      <c r="E16811" s="120" t="s">
        <v>37339</v>
      </c>
      <c r="F16811" s="120" t="s">
        <v>37340</v>
      </c>
      <c r="G16811" s="120" t="s">
        <v>37341</v>
      </c>
      <c r="H16811" s="121" t="s">
        <v>27385</v>
      </c>
      <c r="I16811" s="121" t="s">
        <v>42</v>
      </c>
      <c r="J16811" s="120" t="s">
        <v>43</v>
      </c>
      <c r="K16811" s="121" t="s">
        <v>40503</v>
      </c>
      <c r="L16811" s="157" t="s">
        <v>32</v>
      </c>
      <c r="M16811" s="120" t="s">
        <v>33</v>
      </c>
    </row>
    <row r="16812" spans="1:14">
      <c r="A16812" s="116">
        <v>16812</v>
      </c>
      <c r="B16812" s="129">
        <v>44637</v>
      </c>
      <c r="D16812" s="120" t="s">
        <v>34179</v>
      </c>
      <c r="E16812" s="120" t="s">
        <v>37342</v>
      </c>
      <c r="F16812" s="120" t="s">
        <v>37343</v>
      </c>
      <c r="G16812" s="120" t="s">
        <v>37344</v>
      </c>
      <c r="H16812" s="121" t="s">
        <v>1173</v>
      </c>
      <c r="I16812" s="121" t="s">
        <v>42</v>
      </c>
      <c r="J16812" s="120" t="s">
        <v>72</v>
      </c>
      <c r="K16812" s="121" t="s">
        <v>40503</v>
      </c>
      <c r="L16812" s="157" t="s">
        <v>32</v>
      </c>
      <c r="M16812" s="120" t="s">
        <v>78</v>
      </c>
    </row>
    <row r="16813" spans="1:14">
      <c r="A16813" s="116">
        <v>16813</v>
      </c>
      <c r="B16813" s="129">
        <v>44637</v>
      </c>
      <c r="D16813" s="120" t="s">
        <v>34179</v>
      </c>
      <c r="E16813" s="120" t="s">
        <v>37345</v>
      </c>
      <c r="F16813" s="120" t="s">
        <v>37346</v>
      </c>
      <c r="G16813" s="120" t="s">
        <v>37347</v>
      </c>
      <c r="H16813" s="121" t="s">
        <v>1173</v>
      </c>
      <c r="I16813" s="121" t="s">
        <v>42</v>
      </c>
      <c r="J16813" s="120" t="s">
        <v>12974</v>
      </c>
      <c r="K16813" s="121" t="s">
        <v>40503</v>
      </c>
      <c r="L16813" s="157" t="s">
        <v>32</v>
      </c>
      <c r="M16813" s="120" t="s">
        <v>33</v>
      </c>
    </row>
    <row r="16814" spans="1:14">
      <c r="A16814" s="116">
        <v>16814</v>
      </c>
      <c r="B16814" s="129">
        <v>44637</v>
      </c>
      <c r="D16814" s="120" t="s">
        <v>34179</v>
      </c>
      <c r="E16814" s="120" t="s">
        <v>37348</v>
      </c>
      <c r="F16814" s="120" t="s">
        <v>37349</v>
      </c>
      <c r="G16814" s="120" t="s">
        <v>4270</v>
      </c>
      <c r="H16814" s="121" t="s">
        <v>97</v>
      </c>
      <c r="I16814" s="121" t="s">
        <v>30</v>
      </c>
      <c r="J16814" s="120" t="s">
        <v>8287</v>
      </c>
      <c r="K16814" s="121" t="s">
        <v>40503</v>
      </c>
      <c r="L16814" s="157" t="s">
        <v>32</v>
      </c>
      <c r="M16814" s="120" t="s">
        <v>78</v>
      </c>
    </row>
    <row r="16815" spans="1:14">
      <c r="A16815" s="116">
        <v>16815</v>
      </c>
      <c r="B16815" s="129">
        <v>44637</v>
      </c>
      <c r="D16815" s="120" t="s">
        <v>34179</v>
      </c>
      <c r="E16815" s="120" t="s">
        <v>37350</v>
      </c>
      <c r="F16815" s="120" t="s">
        <v>37351</v>
      </c>
      <c r="G16815" s="120" t="s">
        <v>18547</v>
      </c>
      <c r="H16815" s="121" t="s">
        <v>97</v>
      </c>
      <c r="I16815" s="121" t="s">
        <v>30</v>
      </c>
      <c r="J16815" s="120" t="s">
        <v>529</v>
      </c>
      <c r="K16815" s="121" t="s">
        <v>40503</v>
      </c>
      <c r="L16815" s="157" t="s">
        <v>32</v>
      </c>
      <c r="M16815" s="120" t="s">
        <v>78</v>
      </c>
    </row>
    <row r="16816" spans="1:14">
      <c r="A16816" s="116">
        <v>16816</v>
      </c>
      <c r="B16816" s="129">
        <v>44637</v>
      </c>
      <c r="D16816" s="120" t="s">
        <v>34179</v>
      </c>
      <c r="E16816" s="120" t="s">
        <v>37352</v>
      </c>
      <c r="F16816" s="120" t="s">
        <v>37353</v>
      </c>
      <c r="G16816" s="120" t="s">
        <v>37354</v>
      </c>
      <c r="H16816" s="121" t="s">
        <v>97</v>
      </c>
      <c r="I16816" s="121" t="s">
        <v>30</v>
      </c>
      <c r="J16816" s="120" t="s">
        <v>87</v>
      </c>
      <c r="K16816" s="121" t="s">
        <v>40503</v>
      </c>
      <c r="L16816" s="157" t="s">
        <v>32</v>
      </c>
      <c r="M16816" s="120" t="s">
        <v>78</v>
      </c>
    </row>
    <row r="16817" spans="1:15">
      <c r="A16817" s="116">
        <v>16817</v>
      </c>
      <c r="B16817" s="129">
        <v>44637</v>
      </c>
      <c r="D16817" s="120" t="s">
        <v>34179</v>
      </c>
      <c r="E16817" s="120" t="s">
        <v>37355</v>
      </c>
      <c r="F16817" s="120" t="s">
        <v>37356</v>
      </c>
      <c r="G16817" s="120" t="s">
        <v>37357</v>
      </c>
      <c r="H16817" s="121" t="s">
        <v>97</v>
      </c>
      <c r="I16817" s="121" t="s">
        <v>30</v>
      </c>
      <c r="J16817" s="120" t="s">
        <v>87</v>
      </c>
      <c r="K16817" s="121" t="s">
        <v>40503</v>
      </c>
      <c r="L16817" s="157" t="s">
        <v>32</v>
      </c>
      <c r="M16817" s="120" t="s">
        <v>78</v>
      </c>
    </row>
    <row r="16818" spans="1:15" ht="14.4">
      <c r="A16818" s="116">
        <v>16818</v>
      </c>
      <c r="B16818" s="129">
        <v>44637</v>
      </c>
      <c r="D16818" s="120" t="s">
        <v>34179</v>
      </c>
      <c r="E16818" s="120" t="s">
        <v>37358</v>
      </c>
      <c r="F16818" s="120" t="s">
        <v>6344</v>
      </c>
      <c r="G16818" t="s">
        <v>21062</v>
      </c>
      <c r="H16818" s="121" t="s">
        <v>29</v>
      </c>
      <c r="I16818" s="121" t="s">
        <v>30</v>
      </c>
      <c r="J16818" s="120" t="s">
        <v>7234</v>
      </c>
      <c r="K16818" s="121" t="s">
        <v>40503</v>
      </c>
      <c r="L16818" s="157" t="s">
        <v>32</v>
      </c>
      <c r="M16818" s="120" t="s">
        <v>78</v>
      </c>
    </row>
    <row r="16819" spans="1:15">
      <c r="A16819" s="116">
        <v>16819</v>
      </c>
      <c r="B16819" s="129">
        <v>44637</v>
      </c>
      <c r="D16819" s="120" t="s">
        <v>34179</v>
      </c>
      <c r="E16819" s="120" t="s">
        <v>37359</v>
      </c>
      <c r="F16819" s="120" t="s">
        <v>28052</v>
      </c>
      <c r="G16819" s="120" t="s">
        <v>37360</v>
      </c>
      <c r="H16819" s="121" t="s">
        <v>177</v>
      </c>
      <c r="I16819" s="121" t="s">
        <v>30</v>
      </c>
      <c r="J16819" s="120" t="s">
        <v>77</v>
      </c>
      <c r="K16819" s="121" t="s">
        <v>40503</v>
      </c>
      <c r="L16819" s="157" t="s">
        <v>32</v>
      </c>
      <c r="M16819" s="120" t="s">
        <v>78</v>
      </c>
    </row>
    <row r="16820" spans="1:15">
      <c r="A16820" s="116">
        <v>16820</v>
      </c>
      <c r="B16820" s="129">
        <v>44637</v>
      </c>
      <c r="D16820" s="120" t="s">
        <v>34179</v>
      </c>
      <c r="E16820" s="120" t="s">
        <v>37361</v>
      </c>
      <c r="F16820" s="120" t="s">
        <v>13191</v>
      </c>
      <c r="G16820" s="120" t="s">
        <v>37362</v>
      </c>
      <c r="H16820" s="121" t="s">
        <v>27385</v>
      </c>
      <c r="I16820" s="121" t="s">
        <v>30</v>
      </c>
      <c r="J16820" s="120" t="s">
        <v>7131</v>
      </c>
      <c r="K16820" s="121" t="s">
        <v>40503</v>
      </c>
      <c r="L16820" s="157" t="s">
        <v>32</v>
      </c>
      <c r="M16820" s="120" t="s">
        <v>78</v>
      </c>
    </row>
    <row r="16821" spans="1:15">
      <c r="A16821" s="116">
        <v>16821</v>
      </c>
      <c r="B16821" s="129">
        <v>44637</v>
      </c>
      <c r="D16821" s="120" t="s">
        <v>34179</v>
      </c>
      <c r="E16821" s="120" t="s">
        <v>37363</v>
      </c>
      <c r="F16821" s="120" t="s">
        <v>37364</v>
      </c>
      <c r="G16821" s="120" t="s">
        <v>3271</v>
      </c>
      <c r="H16821" s="121" t="s">
        <v>29</v>
      </c>
      <c r="I16821" s="121" t="s">
        <v>30</v>
      </c>
      <c r="J16821" s="120" t="s">
        <v>7216</v>
      </c>
      <c r="K16821" s="121" t="s">
        <v>40503</v>
      </c>
      <c r="L16821" s="157" t="s">
        <v>32</v>
      </c>
      <c r="M16821" s="120" t="s">
        <v>33</v>
      </c>
    </row>
    <row r="16822" spans="1:15">
      <c r="A16822" s="116">
        <v>16822</v>
      </c>
      <c r="B16822" s="129">
        <v>44637</v>
      </c>
      <c r="D16822" s="120" t="s">
        <v>34179</v>
      </c>
      <c r="E16822" s="120" t="s">
        <v>37365</v>
      </c>
      <c r="F16822" s="120" t="s">
        <v>37366</v>
      </c>
      <c r="G16822" s="120" t="s">
        <v>12577</v>
      </c>
      <c r="H16822" s="121" t="s">
        <v>1173</v>
      </c>
      <c r="I16822" s="121" t="s">
        <v>30</v>
      </c>
      <c r="J16822" s="120" t="s">
        <v>77</v>
      </c>
      <c r="K16822" s="121" t="s">
        <v>40503</v>
      </c>
      <c r="L16822" s="157" t="s">
        <v>32</v>
      </c>
      <c r="M16822" s="120" t="s">
        <v>33</v>
      </c>
    </row>
    <row r="16823" spans="1:15">
      <c r="A16823" s="116">
        <v>16823</v>
      </c>
      <c r="B16823" s="129">
        <v>44637</v>
      </c>
      <c r="D16823" s="120" t="s">
        <v>34179</v>
      </c>
      <c r="E16823" s="120" t="s">
        <v>37367</v>
      </c>
      <c r="G16823" s="119" t="s">
        <v>37368</v>
      </c>
      <c r="H16823" s="121" t="s">
        <v>344</v>
      </c>
      <c r="I16823" s="121" t="s">
        <v>63</v>
      </c>
      <c r="J16823" s="121" t="s">
        <v>15655</v>
      </c>
      <c r="K16823" s="121" t="s">
        <v>40503</v>
      </c>
      <c r="L16823" s="157" t="s">
        <v>32</v>
      </c>
      <c r="M16823" s="120" t="s">
        <v>78</v>
      </c>
    </row>
    <row r="16824" spans="1:15">
      <c r="A16824" s="116">
        <v>16824</v>
      </c>
      <c r="B16824" s="129">
        <v>44637</v>
      </c>
      <c r="D16824" s="120" t="s">
        <v>580</v>
      </c>
      <c r="E16824" s="120" t="s">
        <v>37369</v>
      </c>
      <c r="F16824" s="209" t="s">
        <v>37370</v>
      </c>
      <c r="G16824" s="119" t="s">
        <v>6075</v>
      </c>
      <c r="H16824" s="121" t="s">
        <v>118</v>
      </c>
      <c r="I16824" s="121" t="s">
        <v>196</v>
      </c>
      <c r="J16824" s="121" t="s">
        <v>26490</v>
      </c>
      <c r="K16824" s="121" t="s">
        <v>65</v>
      </c>
      <c r="L16824" s="157" t="s">
        <v>32</v>
      </c>
      <c r="M16824" s="120" t="s">
        <v>78</v>
      </c>
    </row>
    <row r="16825" spans="1:15">
      <c r="A16825" s="116">
        <v>16825</v>
      </c>
      <c r="B16825" s="129">
        <v>44637</v>
      </c>
      <c r="D16825" s="120" t="s">
        <v>580</v>
      </c>
      <c r="E16825" s="120" t="s">
        <v>37371</v>
      </c>
      <c r="F16825" s="209" t="s">
        <v>579</v>
      </c>
      <c r="G16825" s="119" t="s">
        <v>37372</v>
      </c>
      <c r="H16825" s="121" t="s">
        <v>29</v>
      </c>
      <c r="I16825" s="121" t="s">
        <v>30</v>
      </c>
      <c r="J16825" s="121" t="s">
        <v>77</v>
      </c>
      <c r="K16825" s="121" t="s">
        <v>65</v>
      </c>
      <c r="L16825" s="157" t="s">
        <v>32</v>
      </c>
      <c r="M16825" s="120" t="s">
        <v>33</v>
      </c>
      <c r="N16825" s="131">
        <v>44644</v>
      </c>
      <c r="O16825" s="131">
        <v>44655</v>
      </c>
    </row>
    <row r="16826" spans="1:15">
      <c r="A16826" s="116">
        <v>16826</v>
      </c>
      <c r="B16826" s="129">
        <v>44637</v>
      </c>
      <c r="D16826" s="120" t="s">
        <v>580</v>
      </c>
      <c r="E16826" s="120" t="s">
        <v>37373</v>
      </c>
      <c r="F16826" s="209" t="s">
        <v>37374</v>
      </c>
      <c r="G16826" s="119" t="s">
        <v>37375</v>
      </c>
      <c r="H16826" s="121" t="s">
        <v>48</v>
      </c>
      <c r="I16826" s="121" t="s">
        <v>42</v>
      </c>
      <c r="J16826" s="121" t="s">
        <v>91</v>
      </c>
      <c r="K16826" s="121" t="s">
        <v>65</v>
      </c>
      <c r="L16826" s="157" t="s">
        <v>32</v>
      </c>
      <c r="M16826" s="120" t="s">
        <v>33</v>
      </c>
      <c r="N16826" s="131">
        <v>44642</v>
      </c>
      <c r="O16826" s="131">
        <v>44655</v>
      </c>
    </row>
    <row r="16827" spans="1:15">
      <c r="A16827" s="116">
        <v>16827</v>
      </c>
      <c r="B16827" s="129">
        <v>44637</v>
      </c>
      <c r="D16827" s="120" t="s">
        <v>580</v>
      </c>
      <c r="E16827" s="120" t="s">
        <v>37376</v>
      </c>
      <c r="F16827" s="209" t="s">
        <v>469</v>
      </c>
      <c r="G16827" s="119" t="s">
        <v>6587</v>
      </c>
      <c r="H16827" s="121" t="s">
        <v>76</v>
      </c>
      <c r="I16827" s="121" t="s">
        <v>42</v>
      </c>
      <c r="J16827" s="121" t="s">
        <v>72</v>
      </c>
      <c r="K16827" s="121" t="s">
        <v>65</v>
      </c>
      <c r="L16827" s="157" t="s">
        <v>32</v>
      </c>
      <c r="M16827" s="120" t="s">
        <v>78</v>
      </c>
    </row>
    <row r="16828" spans="1:15" ht="27.6">
      <c r="A16828" s="116">
        <v>16828</v>
      </c>
      <c r="B16828" s="129">
        <v>44637</v>
      </c>
      <c r="D16828" s="120" t="s">
        <v>580</v>
      </c>
      <c r="E16828" s="120" t="s">
        <v>37377</v>
      </c>
      <c r="F16828" s="209" t="s">
        <v>37378</v>
      </c>
      <c r="G16828" s="119" t="s">
        <v>37379</v>
      </c>
      <c r="H16828" s="121" t="s">
        <v>53</v>
      </c>
      <c r="I16828" s="121" t="s">
        <v>42</v>
      </c>
      <c r="J16828" s="121" t="s">
        <v>72</v>
      </c>
      <c r="K16828" s="121" t="s">
        <v>65</v>
      </c>
      <c r="L16828" s="157" t="s">
        <v>32</v>
      </c>
      <c r="M16828" s="120" t="s">
        <v>78</v>
      </c>
    </row>
    <row r="16829" spans="1:15">
      <c r="A16829" s="116">
        <v>16829</v>
      </c>
      <c r="B16829" s="129">
        <v>44637</v>
      </c>
      <c r="D16829" s="120" t="s">
        <v>580</v>
      </c>
      <c r="E16829" s="120" t="s">
        <v>37380</v>
      </c>
      <c r="F16829" s="209" t="s">
        <v>2439</v>
      </c>
      <c r="G16829" s="119" t="s">
        <v>37381</v>
      </c>
      <c r="H16829" s="121" t="s">
        <v>140</v>
      </c>
      <c r="I16829" s="121" t="s">
        <v>30</v>
      </c>
      <c r="J16829" s="121" t="s">
        <v>3886</v>
      </c>
      <c r="K16829" s="121" t="s">
        <v>584</v>
      </c>
      <c r="L16829" s="157" t="s">
        <v>32</v>
      </c>
      <c r="M16829" s="120" t="s">
        <v>33</v>
      </c>
    </row>
    <row r="16830" spans="1:15">
      <c r="A16830" s="116">
        <v>16830</v>
      </c>
      <c r="B16830" s="129">
        <v>44637</v>
      </c>
      <c r="D16830" s="120" t="s">
        <v>580</v>
      </c>
      <c r="E16830" s="120" t="s">
        <v>37382</v>
      </c>
      <c r="F16830" s="116" t="s">
        <v>579</v>
      </c>
      <c r="G16830" s="134" t="s">
        <v>34703</v>
      </c>
      <c r="H16830" s="121" t="s">
        <v>86</v>
      </c>
      <c r="I16830" s="121" t="s">
        <v>42</v>
      </c>
      <c r="J16830" s="116" t="s">
        <v>54</v>
      </c>
      <c r="K16830" s="121" t="s">
        <v>584</v>
      </c>
      <c r="L16830" s="157" t="s">
        <v>32</v>
      </c>
      <c r="M16830" s="116" t="s">
        <v>78</v>
      </c>
    </row>
    <row r="16831" spans="1:15">
      <c r="A16831" s="116">
        <v>16831</v>
      </c>
      <c r="B16831" s="129">
        <v>44637</v>
      </c>
      <c r="D16831" s="120" t="s">
        <v>580</v>
      </c>
      <c r="E16831" s="120" t="s">
        <v>37383</v>
      </c>
      <c r="F16831" s="209" t="s">
        <v>547</v>
      </c>
      <c r="G16831" s="121" t="s">
        <v>37384</v>
      </c>
      <c r="H16831" s="121" t="s">
        <v>29</v>
      </c>
      <c r="I16831" s="121" t="s">
        <v>42</v>
      </c>
      <c r="J16831" s="121" t="s">
        <v>49</v>
      </c>
      <c r="K16831" s="121" t="s">
        <v>584</v>
      </c>
      <c r="L16831" s="157" t="s">
        <v>32</v>
      </c>
      <c r="M16831" s="120" t="s">
        <v>78</v>
      </c>
    </row>
    <row r="16832" spans="1:15">
      <c r="A16832" s="116">
        <v>16832</v>
      </c>
      <c r="B16832" s="129">
        <v>44637</v>
      </c>
      <c r="D16832" s="120" t="s">
        <v>580</v>
      </c>
      <c r="E16832" s="120" t="s">
        <v>37385</v>
      </c>
      <c r="F16832" s="209" t="s">
        <v>547</v>
      </c>
      <c r="G16832" s="119" t="s">
        <v>32369</v>
      </c>
      <c r="H16832" s="121" t="s">
        <v>41</v>
      </c>
      <c r="I16832" s="121" t="s">
        <v>42</v>
      </c>
      <c r="J16832" s="121" t="s">
        <v>72</v>
      </c>
      <c r="K16832" s="121" t="s">
        <v>584</v>
      </c>
      <c r="L16832" s="157" t="s">
        <v>32</v>
      </c>
      <c r="M16832" s="120" t="s">
        <v>78</v>
      </c>
    </row>
    <row r="16833" spans="1:19">
      <c r="A16833" s="116">
        <v>16833</v>
      </c>
      <c r="B16833" s="129">
        <v>44642</v>
      </c>
      <c r="D16833" s="120" t="s">
        <v>580</v>
      </c>
      <c r="E16833" s="120" t="s">
        <v>37386</v>
      </c>
      <c r="F16833" s="209" t="s">
        <v>480</v>
      </c>
      <c r="G16833" s="119" t="s">
        <v>37387</v>
      </c>
      <c r="H16833" s="121" t="s">
        <v>140</v>
      </c>
      <c r="I16833" s="121" t="s">
        <v>30</v>
      </c>
      <c r="J16833" s="121" t="s">
        <v>7087</v>
      </c>
      <c r="K16833" s="121" t="s">
        <v>65</v>
      </c>
      <c r="L16833" s="157" t="s">
        <v>32</v>
      </c>
      <c r="M16833" s="120" t="s">
        <v>33</v>
      </c>
      <c r="N16833" s="131">
        <v>44655</v>
      </c>
      <c r="O16833" s="131">
        <v>44655</v>
      </c>
    </row>
    <row r="16834" spans="1:19">
      <c r="A16834" s="116">
        <v>16834</v>
      </c>
      <c r="B16834" s="129">
        <v>44642</v>
      </c>
      <c r="D16834" s="120" t="s">
        <v>580</v>
      </c>
      <c r="E16834" s="120" t="s">
        <v>37388</v>
      </c>
      <c r="F16834" s="209" t="s">
        <v>1259</v>
      </c>
      <c r="G16834" s="119" t="s">
        <v>18054</v>
      </c>
      <c r="H16834" s="121" t="s">
        <v>29</v>
      </c>
      <c r="I16834" s="121" t="s">
        <v>30</v>
      </c>
      <c r="J16834" s="121" t="s">
        <v>7216</v>
      </c>
      <c r="K16834" s="121" t="s">
        <v>65</v>
      </c>
      <c r="L16834" s="157" t="s">
        <v>32</v>
      </c>
      <c r="M16834" s="120" t="s">
        <v>78</v>
      </c>
    </row>
    <row r="16835" spans="1:19">
      <c r="A16835" s="116">
        <v>16835</v>
      </c>
      <c r="B16835" s="129">
        <v>44642</v>
      </c>
      <c r="D16835" s="120" t="s">
        <v>580</v>
      </c>
      <c r="E16835" s="120" t="s">
        <v>37389</v>
      </c>
      <c r="F16835" s="209" t="s">
        <v>579</v>
      </c>
      <c r="G16835" s="119" t="s">
        <v>35946</v>
      </c>
      <c r="H16835" s="121" t="s">
        <v>71</v>
      </c>
      <c r="I16835" s="121" t="s">
        <v>30</v>
      </c>
      <c r="J16835" s="121" t="s">
        <v>77</v>
      </c>
      <c r="K16835" s="121" t="s">
        <v>65</v>
      </c>
      <c r="L16835" s="157" t="s">
        <v>32</v>
      </c>
      <c r="M16835" s="120" t="s">
        <v>33</v>
      </c>
      <c r="N16835" s="131">
        <v>44643</v>
      </c>
      <c r="O16835" s="131">
        <v>44655</v>
      </c>
      <c r="S16835" s="120" t="s">
        <v>92</v>
      </c>
    </row>
    <row r="16836" spans="1:19" ht="27.6">
      <c r="A16836" s="116">
        <v>16836</v>
      </c>
      <c r="B16836" s="129">
        <v>44642</v>
      </c>
      <c r="D16836" s="120" t="s">
        <v>580</v>
      </c>
      <c r="E16836" s="120" t="s">
        <v>37390</v>
      </c>
      <c r="F16836" s="209" t="s">
        <v>30962</v>
      </c>
      <c r="G16836" s="119" t="s">
        <v>37391</v>
      </c>
      <c r="H16836" s="121" t="s">
        <v>177</v>
      </c>
      <c r="I16836" s="121" t="s">
        <v>30</v>
      </c>
      <c r="J16836" s="121" t="s">
        <v>87</v>
      </c>
      <c r="K16836" s="121" t="s">
        <v>65</v>
      </c>
      <c r="L16836" s="157" t="s">
        <v>32</v>
      </c>
      <c r="M16836" s="120" t="s">
        <v>78</v>
      </c>
    </row>
    <row r="16837" spans="1:19">
      <c r="A16837" s="116">
        <v>16837</v>
      </c>
      <c r="B16837" s="129">
        <v>44642</v>
      </c>
      <c r="D16837" s="120" t="s">
        <v>580</v>
      </c>
      <c r="E16837" s="120" t="s">
        <v>37392</v>
      </c>
      <c r="F16837" s="209" t="s">
        <v>37393</v>
      </c>
      <c r="G16837" s="119" t="s">
        <v>37394</v>
      </c>
      <c r="H16837" s="121" t="s">
        <v>461</v>
      </c>
      <c r="I16837" s="121" t="s">
        <v>30</v>
      </c>
      <c r="J16837" s="121" t="s">
        <v>1544</v>
      </c>
      <c r="K16837" s="121" t="s">
        <v>65</v>
      </c>
      <c r="L16837" s="157" t="s">
        <v>32</v>
      </c>
      <c r="M16837" s="120" t="s">
        <v>78</v>
      </c>
    </row>
    <row r="16838" spans="1:19">
      <c r="A16838" s="116">
        <v>16838</v>
      </c>
      <c r="B16838" s="129">
        <v>44642</v>
      </c>
      <c r="D16838" s="120" t="s">
        <v>580</v>
      </c>
      <c r="E16838" s="120" t="s">
        <v>37395</v>
      </c>
      <c r="F16838" s="209" t="s">
        <v>8173</v>
      </c>
      <c r="G16838" s="119" t="s">
        <v>37396</v>
      </c>
      <c r="H16838" s="121" t="s">
        <v>41</v>
      </c>
      <c r="I16838" s="121" t="s">
        <v>30</v>
      </c>
      <c r="J16838" s="121" t="s">
        <v>7091</v>
      </c>
      <c r="K16838" s="121" t="s">
        <v>65</v>
      </c>
      <c r="L16838" s="157" t="s">
        <v>32</v>
      </c>
      <c r="M16838" s="120" t="s">
        <v>33</v>
      </c>
      <c r="N16838" s="131">
        <v>44643</v>
      </c>
      <c r="O16838" s="131">
        <v>44655</v>
      </c>
    </row>
    <row r="16839" spans="1:19">
      <c r="A16839" s="116">
        <v>16839</v>
      </c>
      <c r="B16839" s="129">
        <v>44642</v>
      </c>
      <c r="D16839" s="120" t="s">
        <v>580</v>
      </c>
      <c r="E16839" s="120" t="s">
        <v>37397</v>
      </c>
      <c r="F16839" s="209" t="s">
        <v>15281</v>
      </c>
      <c r="G16839" s="119" t="s">
        <v>37398</v>
      </c>
      <c r="H16839" s="121" t="s">
        <v>41</v>
      </c>
      <c r="I16839" s="121" t="s">
        <v>30</v>
      </c>
      <c r="J16839" s="121" t="s">
        <v>77</v>
      </c>
      <c r="K16839" s="121" t="s">
        <v>65</v>
      </c>
      <c r="L16839" s="157" t="s">
        <v>32</v>
      </c>
      <c r="M16839" s="120" t="s">
        <v>33</v>
      </c>
      <c r="N16839" s="131">
        <v>44643</v>
      </c>
      <c r="O16839" s="131">
        <v>44655</v>
      </c>
    </row>
    <row r="16840" spans="1:19">
      <c r="A16840" s="116">
        <v>16840</v>
      </c>
      <c r="B16840" s="129">
        <v>44642</v>
      </c>
      <c r="D16840" s="120" t="s">
        <v>580</v>
      </c>
      <c r="E16840" s="120" t="s">
        <v>37399</v>
      </c>
      <c r="F16840" s="209" t="s">
        <v>37400</v>
      </c>
      <c r="G16840" s="119" t="s">
        <v>2698</v>
      </c>
      <c r="H16840" s="121" t="s">
        <v>1173</v>
      </c>
      <c r="I16840" s="121" t="s">
        <v>42</v>
      </c>
      <c r="J16840" s="121" t="s">
        <v>82</v>
      </c>
      <c r="K16840" s="121" t="s">
        <v>65</v>
      </c>
      <c r="L16840" s="157" t="s">
        <v>32</v>
      </c>
      <c r="M16840" s="120" t="s">
        <v>33</v>
      </c>
      <c r="N16840" s="131">
        <v>44643</v>
      </c>
      <c r="O16840" s="131">
        <v>44655</v>
      </c>
    </row>
    <row r="16841" spans="1:19">
      <c r="A16841" s="116">
        <v>16841</v>
      </c>
      <c r="B16841" s="129">
        <v>44642</v>
      </c>
      <c r="D16841" s="120" t="s">
        <v>580</v>
      </c>
      <c r="E16841" s="120" t="s">
        <v>37401</v>
      </c>
      <c r="F16841" s="209" t="s">
        <v>37402</v>
      </c>
      <c r="G16841" s="119" t="s">
        <v>1629</v>
      </c>
      <c r="H16841" s="121" t="s">
        <v>86</v>
      </c>
      <c r="I16841" s="121" t="s">
        <v>30</v>
      </c>
      <c r="J16841" s="121" t="s">
        <v>3886</v>
      </c>
      <c r="K16841" s="121" t="s">
        <v>65</v>
      </c>
      <c r="L16841" s="121" t="s">
        <v>37403</v>
      </c>
      <c r="M16841" s="120" t="s">
        <v>78</v>
      </c>
    </row>
    <row r="16842" spans="1:19">
      <c r="A16842" s="116">
        <v>16842</v>
      </c>
      <c r="B16842" s="129">
        <v>44644</v>
      </c>
      <c r="D16842" s="120" t="s">
        <v>25</v>
      </c>
      <c r="E16842" s="120" t="s">
        <v>37404</v>
      </c>
      <c r="F16842" s="209" t="s">
        <v>37405</v>
      </c>
      <c r="G16842" s="119" t="s">
        <v>37406</v>
      </c>
      <c r="H16842" s="121" t="s">
        <v>53</v>
      </c>
      <c r="I16842" s="121" t="s">
        <v>63</v>
      </c>
      <c r="J16842" s="121" t="s">
        <v>524</v>
      </c>
      <c r="K16842" s="121" t="s">
        <v>65</v>
      </c>
      <c r="L16842" s="157" t="s">
        <v>32</v>
      </c>
      <c r="M16842" s="120" t="s">
        <v>78</v>
      </c>
    </row>
    <row r="16843" spans="1:19" ht="27.6">
      <c r="A16843" s="116">
        <v>16843</v>
      </c>
      <c r="B16843" s="129">
        <v>44644</v>
      </c>
      <c r="D16843" s="120" t="s">
        <v>25</v>
      </c>
      <c r="E16843" s="120" t="s">
        <v>37407</v>
      </c>
      <c r="F16843" s="209" t="s">
        <v>37408</v>
      </c>
      <c r="G16843" s="119" t="s">
        <v>37406</v>
      </c>
      <c r="H16843" s="121" t="s">
        <v>53</v>
      </c>
      <c r="I16843" s="121" t="s">
        <v>42</v>
      </c>
      <c r="J16843" s="121" t="s">
        <v>199</v>
      </c>
      <c r="K16843" s="121" t="s">
        <v>65</v>
      </c>
      <c r="L16843" s="157" t="s">
        <v>32</v>
      </c>
      <c r="M16843" s="120" t="s">
        <v>78</v>
      </c>
    </row>
    <row r="16844" spans="1:19">
      <c r="A16844" s="116">
        <v>16844</v>
      </c>
      <c r="B16844" s="129">
        <v>44644</v>
      </c>
      <c r="D16844" s="120" t="s">
        <v>25</v>
      </c>
      <c r="E16844" s="120" t="s">
        <v>37409</v>
      </c>
      <c r="F16844" s="209" t="s">
        <v>37410</v>
      </c>
      <c r="G16844" s="119" t="s">
        <v>533</v>
      </c>
      <c r="H16844" s="121" t="s">
        <v>53</v>
      </c>
      <c r="I16844" s="121" t="s">
        <v>42</v>
      </c>
      <c r="J16844" s="121" t="s">
        <v>14801</v>
      </c>
      <c r="K16844" s="121" t="s">
        <v>65</v>
      </c>
      <c r="L16844" s="157" t="s">
        <v>32</v>
      </c>
      <c r="M16844" s="120" t="s">
        <v>33</v>
      </c>
      <c r="N16844" s="131">
        <v>44651</v>
      </c>
      <c r="O16844" s="131">
        <v>44651</v>
      </c>
    </row>
    <row r="16845" spans="1:19" ht="27.6">
      <c r="A16845" s="116">
        <v>16845</v>
      </c>
      <c r="B16845" s="129">
        <v>44644</v>
      </c>
      <c r="D16845" s="120" t="s">
        <v>25</v>
      </c>
      <c r="E16845" s="120" t="s">
        <v>37411</v>
      </c>
      <c r="F16845" s="209" t="s">
        <v>37412</v>
      </c>
      <c r="G16845" s="119" t="s">
        <v>533</v>
      </c>
      <c r="H16845" s="121" t="s">
        <v>53</v>
      </c>
      <c r="I16845" s="121" t="s">
        <v>30</v>
      </c>
      <c r="J16845" s="121" t="s">
        <v>87</v>
      </c>
      <c r="K16845" s="121" t="s">
        <v>65</v>
      </c>
      <c r="L16845" s="157" t="s">
        <v>32</v>
      </c>
      <c r="M16845" s="120" t="s">
        <v>78</v>
      </c>
    </row>
    <row r="16846" spans="1:19">
      <c r="A16846" s="116">
        <v>16846</v>
      </c>
      <c r="B16846" s="129">
        <v>44644</v>
      </c>
      <c r="D16846" s="120" t="s">
        <v>25</v>
      </c>
      <c r="E16846" s="120" t="s">
        <v>37413</v>
      </c>
      <c r="F16846" s="209" t="s">
        <v>37414</v>
      </c>
      <c r="G16846" s="119" t="s">
        <v>37415</v>
      </c>
      <c r="H16846" s="121" t="s">
        <v>53</v>
      </c>
      <c r="I16846" s="121" t="s">
        <v>42</v>
      </c>
      <c r="J16846" s="121" t="s">
        <v>14801</v>
      </c>
      <c r="K16846" s="121" t="s">
        <v>65</v>
      </c>
      <c r="L16846" s="157" t="s">
        <v>32</v>
      </c>
      <c r="M16846" s="120" t="s">
        <v>33</v>
      </c>
      <c r="N16846" s="131">
        <v>44651</v>
      </c>
      <c r="O16846" s="131">
        <v>44651</v>
      </c>
    </row>
    <row r="16847" spans="1:19">
      <c r="A16847" s="116">
        <v>16847</v>
      </c>
      <c r="B16847" s="129">
        <v>44644</v>
      </c>
      <c r="D16847" s="120" t="s">
        <v>25</v>
      </c>
      <c r="E16847" s="120" t="s">
        <v>37416</v>
      </c>
      <c r="F16847" s="209" t="s">
        <v>37417</v>
      </c>
      <c r="G16847" s="119" t="s">
        <v>533</v>
      </c>
      <c r="H16847" s="121" t="s">
        <v>53</v>
      </c>
      <c r="I16847" s="121" t="s">
        <v>42</v>
      </c>
      <c r="J16847" s="121" t="s">
        <v>82</v>
      </c>
      <c r="K16847" s="121" t="s">
        <v>65</v>
      </c>
      <c r="L16847" s="157" t="s">
        <v>32</v>
      </c>
      <c r="M16847" s="120" t="s">
        <v>78</v>
      </c>
    </row>
    <row r="16848" spans="1:19" ht="41.4">
      <c r="A16848" s="116">
        <v>16848</v>
      </c>
      <c r="B16848" s="129">
        <v>44638</v>
      </c>
      <c r="D16848" s="120" t="s">
        <v>25</v>
      </c>
      <c r="E16848" s="120" t="s">
        <v>37418</v>
      </c>
      <c r="F16848" s="209" t="s">
        <v>37419</v>
      </c>
      <c r="G16848" s="119" t="s">
        <v>6503</v>
      </c>
      <c r="H16848" s="121" t="s">
        <v>97</v>
      </c>
      <c r="I16848" s="121" t="s">
        <v>63</v>
      </c>
      <c r="J16848" s="121" t="s">
        <v>328</v>
      </c>
      <c r="K16848" s="121" t="s">
        <v>584</v>
      </c>
      <c r="L16848" s="157" t="s">
        <v>32</v>
      </c>
      <c r="M16848" s="120" t="s">
        <v>78</v>
      </c>
    </row>
    <row r="16849" spans="1:15" ht="27.6">
      <c r="A16849" s="116">
        <v>16849</v>
      </c>
      <c r="B16849" s="129">
        <v>44638</v>
      </c>
      <c r="D16849" s="120" t="s">
        <v>25</v>
      </c>
      <c r="E16849" s="120" t="s">
        <v>37420</v>
      </c>
      <c r="F16849" s="209" t="s">
        <v>37421</v>
      </c>
      <c r="G16849" s="119" t="s">
        <v>37422</v>
      </c>
      <c r="H16849" s="121" t="s">
        <v>97</v>
      </c>
      <c r="I16849" s="121" t="s">
        <v>63</v>
      </c>
      <c r="J16849" s="121" t="s">
        <v>328</v>
      </c>
      <c r="K16849" s="121" t="s">
        <v>584</v>
      </c>
      <c r="L16849" s="157" t="s">
        <v>32</v>
      </c>
      <c r="M16849" s="120" t="s">
        <v>78</v>
      </c>
    </row>
    <row r="16850" spans="1:15">
      <c r="A16850" s="116">
        <v>16850</v>
      </c>
      <c r="B16850" s="129">
        <v>44638</v>
      </c>
      <c r="D16850" s="120" t="s">
        <v>25</v>
      </c>
      <c r="E16850" s="120" t="s">
        <v>37423</v>
      </c>
      <c r="F16850" s="209" t="s">
        <v>37424</v>
      </c>
      <c r="G16850" s="119" t="s">
        <v>37425</v>
      </c>
      <c r="H16850" s="121" t="s">
        <v>76</v>
      </c>
      <c r="I16850" s="121" t="s">
        <v>63</v>
      </c>
      <c r="J16850" s="121" t="s">
        <v>328</v>
      </c>
      <c r="K16850" s="121" t="s">
        <v>584</v>
      </c>
      <c r="L16850" s="157" t="s">
        <v>32</v>
      </c>
      <c r="M16850" s="120" t="s">
        <v>78</v>
      </c>
    </row>
    <row r="16851" spans="1:15">
      <c r="A16851" s="116">
        <v>16851</v>
      </c>
      <c r="B16851" s="129">
        <v>44638</v>
      </c>
      <c r="D16851" s="120" t="s">
        <v>25</v>
      </c>
      <c r="E16851" s="120" t="s">
        <v>37426</v>
      </c>
      <c r="F16851" s="209" t="s">
        <v>33105</v>
      </c>
      <c r="G16851" s="119" t="s">
        <v>37427</v>
      </c>
      <c r="H16851" s="121" t="s">
        <v>97</v>
      </c>
      <c r="I16851" s="121" t="s">
        <v>63</v>
      </c>
      <c r="J16851" s="121" t="s">
        <v>328</v>
      </c>
      <c r="K16851" s="121" t="s">
        <v>584</v>
      </c>
      <c r="L16851" s="157" t="s">
        <v>32</v>
      </c>
      <c r="M16851" s="120" t="s">
        <v>33</v>
      </c>
    </row>
    <row r="16852" spans="1:15">
      <c r="A16852" s="116">
        <v>16852</v>
      </c>
      <c r="B16852" s="129">
        <v>44638</v>
      </c>
      <c r="D16852" s="120" t="s">
        <v>25</v>
      </c>
      <c r="E16852" s="120" t="s">
        <v>37428</v>
      </c>
      <c r="F16852" s="209" t="s">
        <v>37429</v>
      </c>
      <c r="G16852" s="119" t="s">
        <v>37430</v>
      </c>
      <c r="H16852" s="121" t="s">
        <v>41</v>
      </c>
      <c r="I16852" s="121" t="s">
        <v>63</v>
      </c>
      <c r="J16852" s="121" t="s">
        <v>328</v>
      </c>
      <c r="K16852" s="121" t="s">
        <v>584</v>
      </c>
      <c r="L16852" s="157" t="s">
        <v>32</v>
      </c>
      <c r="M16852" s="120" t="s">
        <v>33</v>
      </c>
    </row>
    <row r="16853" spans="1:15">
      <c r="A16853" s="116">
        <v>16853</v>
      </c>
      <c r="B16853" s="129">
        <v>44638</v>
      </c>
      <c r="D16853" s="120" t="s">
        <v>25</v>
      </c>
      <c r="E16853" s="120" t="s">
        <v>37431</v>
      </c>
      <c r="F16853" s="209" t="s">
        <v>14164</v>
      </c>
      <c r="G16853" s="119" t="s">
        <v>746</v>
      </c>
      <c r="H16853" s="121" t="s">
        <v>76</v>
      </c>
      <c r="I16853" s="121" t="s">
        <v>63</v>
      </c>
      <c r="J16853" s="121" t="s">
        <v>328</v>
      </c>
      <c r="K16853" s="121" t="s">
        <v>584</v>
      </c>
      <c r="L16853" s="157" t="s">
        <v>32</v>
      </c>
      <c r="M16853" s="120" t="s">
        <v>33</v>
      </c>
    </row>
    <row r="16854" spans="1:15" ht="27.6">
      <c r="A16854" s="116">
        <v>16854</v>
      </c>
      <c r="B16854" s="129">
        <v>44638</v>
      </c>
      <c r="D16854" s="120" t="s">
        <v>25</v>
      </c>
      <c r="E16854" s="120" t="s">
        <v>37432</v>
      </c>
      <c r="F16854" s="209" t="s">
        <v>37433</v>
      </c>
      <c r="G16854" s="119" t="s">
        <v>37434</v>
      </c>
      <c r="H16854" s="121" t="s">
        <v>1173</v>
      </c>
      <c r="I16854" s="121" t="s">
        <v>63</v>
      </c>
      <c r="J16854" s="121" t="s">
        <v>328</v>
      </c>
      <c r="K16854" s="121" t="s">
        <v>584</v>
      </c>
      <c r="L16854" s="157" t="s">
        <v>32</v>
      </c>
      <c r="M16854" s="120" t="s">
        <v>33</v>
      </c>
    </row>
    <row r="16855" spans="1:15">
      <c r="A16855" s="116">
        <v>16855</v>
      </c>
      <c r="B16855" s="129">
        <v>44638</v>
      </c>
      <c r="D16855" s="120" t="s">
        <v>25</v>
      </c>
      <c r="E16855" s="120" t="s">
        <v>37435</v>
      </c>
      <c r="F16855" s="209" t="s">
        <v>37436</v>
      </c>
      <c r="G16855" s="119" t="s">
        <v>37437</v>
      </c>
      <c r="H16855" s="121" t="s">
        <v>97</v>
      </c>
      <c r="I16855" s="121" t="s">
        <v>63</v>
      </c>
      <c r="J16855" s="121" t="s">
        <v>328</v>
      </c>
      <c r="K16855" s="121" t="s">
        <v>584</v>
      </c>
      <c r="L16855" s="157" t="s">
        <v>32</v>
      </c>
      <c r="M16855" s="120" t="s">
        <v>33</v>
      </c>
    </row>
    <row r="16856" spans="1:15">
      <c r="A16856" s="116">
        <v>16856</v>
      </c>
      <c r="B16856" s="129">
        <v>44638</v>
      </c>
      <c r="D16856" s="120" t="s">
        <v>25</v>
      </c>
      <c r="E16856" s="120" t="s">
        <v>37438</v>
      </c>
      <c r="F16856" s="209" t="s">
        <v>28564</v>
      </c>
      <c r="G16856" s="119" t="s">
        <v>816</v>
      </c>
      <c r="H16856" s="121" t="s">
        <v>97</v>
      </c>
      <c r="I16856" s="121" t="s">
        <v>63</v>
      </c>
      <c r="J16856" s="121" t="s">
        <v>328</v>
      </c>
      <c r="K16856" s="121" t="s">
        <v>584</v>
      </c>
      <c r="L16856" s="157" t="s">
        <v>32</v>
      </c>
      <c r="M16856" s="120" t="s">
        <v>33</v>
      </c>
    </row>
    <row r="16857" spans="1:15" ht="27.6">
      <c r="A16857" s="116">
        <v>16857</v>
      </c>
      <c r="B16857" s="129">
        <v>44638</v>
      </c>
      <c r="D16857" s="120" t="s">
        <v>25</v>
      </c>
      <c r="E16857" s="120" t="s">
        <v>37439</v>
      </c>
      <c r="F16857" s="209" t="s">
        <v>37440</v>
      </c>
      <c r="G16857" s="119" t="s">
        <v>33807</v>
      </c>
      <c r="H16857" s="121" t="s">
        <v>41</v>
      </c>
      <c r="I16857" s="121" t="s">
        <v>63</v>
      </c>
      <c r="J16857" s="121" t="s">
        <v>328</v>
      </c>
      <c r="K16857" s="121" t="s">
        <v>584</v>
      </c>
      <c r="L16857" s="157" t="s">
        <v>32</v>
      </c>
      <c r="M16857" s="120" t="s">
        <v>78</v>
      </c>
    </row>
    <row r="16858" spans="1:15" ht="41.4">
      <c r="A16858" s="116">
        <v>16858</v>
      </c>
      <c r="B16858" s="129">
        <v>44638</v>
      </c>
      <c r="D16858" s="120" t="s">
        <v>25</v>
      </c>
      <c r="E16858" s="120" t="s">
        <v>37441</v>
      </c>
      <c r="F16858" s="209" t="s">
        <v>37442</v>
      </c>
      <c r="G16858" s="119" t="s">
        <v>37443</v>
      </c>
      <c r="H16858" s="121" t="s">
        <v>76</v>
      </c>
      <c r="I16858" s="121" t="s">
        <v>63</v>
      </c>
      <c r="J16858" s="121" t="s">
        <v>328</v>
      </c>
      <c r="K16858" s="121" t="s">
        <v>584</v>
      </c>
      <c r="L16858" s="157" t="s">
        <v>32</v>
      </c>
      <c r="M16858" s="120" t="s">
        <v>33</v>
      </c>
    </row>
    <row r="16859" spans="1:15" ht="27.6">
      <c r="A16859" s="116">
        <v>16859</v>
      </c>
      <c r="B16859" s="129">
        <v>44638</v>
      </c>
      <c r="D16859" s="120" t="s">
        <v>25</v>
      </c>
      <c r="E16859" s="120" t="s">
        <v>37444</v>
      </c>
      <c r="F16859" s="209" t="s">
        <v>37445</v>
      </c>
      <c r="G16859" s="119" t="s">
        <v>37446</v>
      </c>
      <c r="H16859" s="121" t="s">
        <v>76</v>
      </c>
      <c r="I16859" s="121" t="s">
        <v>63</v>
      </c>
      <c r="J16859" s="121" t="s">
        <v>328</v>
      </c>
      <c r="K16859" s="121" t="s">
        <v>584</v>
      </c>
      <c r="L16859" s="157" t="s">
        <v>32</v>
      </c>
      <c r="M16859" s="120" t="s">
        <v>33</v>
      </c>
      <c r="N16859" s="131">
        <v>44644</v>
      </c>
      <c r="O16859" s="131">
        <v>44644</v>
      </c>
    </row>
    <row r="16860" spans="1:15">
      <c r="A16860" s="116">
        <v>16860</v>
      </c>
      <c r="B16860" s="129">
        <v>44638</v>
      </c>
      <c r="D16860" s="120" t="s">
        <v>25</v>
      </c>
      <c r="E16860" s="120" t="s">
        <v>37447</v>
      </c>
      <c r="F16860" s="209" t="s">
        <v>37448</v>
      </c>
      <c r="G16860" s="119" t="s">
        <v>229</v>
      </c>
      <c r="H16860" s="121" t="s">
        <v>76</v>
      </c>
      <c r="I16860" s="121" t="s">
        <v>63</v>
      </c>
      <c r="J16860" s="121" t="s">
        <v>328</v>
      </c>
      <c r="K16860" s="121" t="s">
        <v>584</v>
      </c>
      <c r="L16860" s="157" t="s">
        <v>32</v>
      </c>
      <c r="M16860" s="120" t="s">
        <v>78</v>
      </c>
    </row>
    <row r="16861" spans="1:15" ht="27.6">
      <c r="A16861" s="116">
        <v>16861</v>
      </c>
      <c r="B16861" s="129">
        <v>44638</v>
      </c>
      <c r="D16861" s="120" t="s">
        <v>25</v>
      </c>
      <c r="E16861" s="120" t="s">
        <v>37449</v>
      </c>
      <c r="F16861" s="209" t="s">
        <v>37450</v>
      </c>
      <c r="G16861" s="119" t="s">
        <v>37425</v>
      </c>
      <c r="H16861" s="121" t="s">
        <v>76</v>
      </c>
      <c r="I16861" s="121" t="s">
        <v>63</v>
      </c>
      <c r="J16861" s="121" t="s">
        <v>328</v>
      </c>
      <c r="K16861" s="121" t="s">
        <v>584</v>
      </c>
      <c r="L16861" s="157" t="s">
        <v>32</v>
      </c>
      <c r="M16861" s="120" t="s">
        <v>78</v>
      </c>
    </row>
    <row r="16862" spans="1:15" ht="27.6">
      <c r="A16862" s="116">
        <v>16862</v>
      </c>
      <c r="B16862" s="129">
        <v>44638</v>
      </c>
      <c r="D16862" s="120" t="s">
        <v>25</v>
      </c>
      <c r="E16862" s="120" t="s">
        <v>37451</v>
      </c>
      <c r="F16862" s="209" t="s">
        <v>37452</v>
      </c>
      <c r="G16862" s="119" t="s">
        <v>37453</v>
      </c>
      <c r="H16862" s="121" t="s">
        <v>76</v>
      </c>
      <c r="I16862" s="121" t="s">
        <v>63</v>
      </c>
      <c r="J16862" s="121" t="s">
        <v>328</v>
      </c>
      <c r="K16862" s="121" t="s">
        <v>584</v>
      </c>
      <c r="L16862" s="157" t="s">
        <v>32</v>
      </c>
      <c r="M16862" s="120" t="s">
        <v>33</v>
      </c>
    </row>
    <row r="16863" spans="1:15">
      <c r="A16863" s="116">
        <v>16863</v>
      </c>
      <c r="B16863" s="129">
        <v>44638</v>
      </c>
      <c r="D16863" s="120" t="s">
        <v>25</v>
      </c>
      <c r="E16863" s="120" t="s">
        <v>37454</v>
      </c>
      <c r="F16863" s="209" t="s">
        <v>18308</v>
      </c>
      <c r="G16863" s="119" t="s">
        <v>37455</v>
      </c>
      <c r="H16863" s="121" t="s">
        <v>76</v>
      </c>
      <c r="I16863" s="121" t="s">
        <v>63</v>
      </c>
      <c r="J16863" s="121" t="s">
        <v>328</v>
      </c>
      <c r="K16863" s="121" t="s">
        <v>584</v>
      </c>
      <c r="L16863" s="157" t="s">
        <v>32</v>
      </c>
      <c r="M16863" s="120" t="s">
        <v>33</v>
      </c>
    </row>
    <row r="16864" spans="1:15">
      <c r="A16864" s="116">
        <v>16864</v>
      </c>
      <c r="B16864" s="129">
        <v>44638</v>
      </c>
      <c r="D16864" s="120" t="s">
        <v>580</v>
      </c>
      <c r="E16864" s="120" t="s">
        <v>37456</v>
      </c>
      <c r="F16864" s="209" t="s">
        <v>37457</v>
      </c>
      <c r="G16864" s="119" t="s">
        <v>37458</v>
      </c>
      <c r="H16864" s="121" t="s">
        <v>29</v>
      </c>
      <c r="I16864" s="121" t="s">
        <v>30</v>
      </c>
      <c r="J16864" s="121" t="s">
        <v>7142</v>
      </c>
      <c r="K16864" s="121" t="s">
        <v>584</v>
      </c>
      <c r="L16864" s="157" t="s">
        <v>32</v>
      </c>
      <c r="M16864" s="120" t="s">
        <v>78</v>
      </c>
    </row>
    <row r="16865" spans="1:15">
      <c r="A16865" s="116">
        <v>16865</v>
      </c>
      <c r="B16865" s="129">
        <v>44638</v>
      </c>
      <c r="D16865" s="120" t="s">
        <v>580</v>
      </c>
      <c r="E16865" s="120" t="s">
        <v>37459</v>
      </c>
      <c r="F16865" s="209" t="s">
        <v>1259</v>
      </c>
      <c r="G16865" s="119" t="s">
        <v>5933</v>
      </c>
      <c r="H16865" s="121" t="s">
        <v>29</v>
      </c>
      <c r="I16865" s="121" t="s">
        <v>196</v>
      </c>
      <c r="J16865" s="121" t="s">
        <v>14490</v>
      </c>
      <c r="K16865" s="121" t="s">
        <v>584</v>
      </c>
      <c r="L16865" s="157" t="s">
        <v>32</v>
      </c>
      <c r="M16865" s="120" t="s">
        <v>78</v>
      </c>
    </row>
    <row r="16866" spans="1:15">
      <c r="A16866" s="116">
        <v>16866</v>
      </c>
      <c r="B16866" s="129">
        <v>44642</v>
      </c>
      <c r="D16866" s="120" t="s">
        <v>580</v>
      </c>
      <c r="E16866" s="120" t="s">
        <v>37460</v>
      </c>
      <c r="F16866" s="209" t="s">
        <v>18293</v>
      </c>
      <c r="G16866" s="119" t="s">
        <v>12184</v>
      </c>
      <c r="H16866" s="121" t="s">
        <v>86</v>
      </c>
      <c r="I16866" s="121" t="s">
        <v>42</v>
      </c>
      <c r="J16866" s="121" t="s">
        <v>43</v>
      </c>
      <c r="K16866" s="121" t="s">
        <v>65</v>
      </c>
      <c r="L16866" s="157" t="s">
        <v>32</v>
      </c>
      <c r="M16866" s="120" t="s">
        <v>78</v>
      </c>
    </row>
    <row r="16867" spans="1:15">
      <c r="A16867" s="116">
        <v>16867</v>
      </c>
      <c r="B16867" s="129">
        <v>44636</v>
      </c>
      <c r="D16867" s="120" t="s">
        <v>580</v>
      </c>
      <c r="E16867" s="120" t="s">
        <v>37461</v>
      </c>
      <c r="F16867" s="209" t="s">
        <v>37462</v>
      </c>
      <c r="G16867" s="119" t="s">
        <v>37463</v>
      </c>
      <c r="H16867" s="121" t="s">
        <v>11315</v>
      </c>
      <c r="I16867" s="121" t="s">
        <v>30</v>
      </c>
      <c r="J16867" s="121" t="s">
        <v>31</v>
      </c>
      <c r="K16867" s="121" t="s">
        <v>584</v>
      </c>
      <c r="L16867" s="157" t="s">
        <v>32</v>
      </c>
      <c r="M16867" s="120" t="s">
        <v>78</v>
      </c>
    </row>
    <row r="16868" spans="1:15" ht="27.6">
      <c r="A16868" s="116">
        <v>16868</v>
      </c>
      <c r="B16868" s="129">
        <v>44642</v>
      </c>
      <c r="D16868" s="120" t="s">
        <v>580</v>
      </c>
      <c r="E16868" s="120" t="s">
        <v>37464</v>
      </c>
      <c r="F16868" s="209" t="s">
        <v>37465</v>
      </c>
      <c r="G16868" s="119" t="s">
        <v>5933</v>
      </c>
      <c r="H16868" s="121" t="s">
        <v>29</v>
      </c>
      <c r="I16868" s="121" t="s">
        <v>196</v>
      </c>
      <c r="J16868" s="121" t="s">
        <v>37466</v>
      </c>
      <c r="K16868" s="121" t="s">
        <v>65</v>
      </c>
      <c r="L16868" s="157" t="s">
        <v>32</v>
      </c>
      <c r="M16868" s="120" t="s">
        <v>33</v>
      </c>
      <c r="N16868" s="131">
        <v>44643</v>
      </c>
      <c r="O16868" s="131">
        <v>44655</v>
      </c>
    </row>
    <row r="16869" spans="1:15">
      <c r="A16869" s="116">
        <v>16869</v>
      </c>
      <c r="B16869" s="129">
        <v>44638</v>
      </c>
      <c r="D16869" s="120" t="s">
        <v>580</v>
      </c>
      <c r="E16869" s="120" t="s">
        <v>37467</v>
      </c>
      <c r="F16869" s="209" t="s">
        <v>34851</v>
      </c>
      <c r="G16869" s="119" t="s">
        <v>37468</v>
      </c>
      <c r="H16869" s="121" t="s">
        <v>11315</v>
      </c>
      <c r="I16869" s="121" t="s">
        <v>30</v>
      </c>
      <c r="J16869" s="121" t="s">
        <v>7216</v>
      </c>
      <c r="K16869" s="121" t="s">
        <v>584</v>
      </c>
      <c r="L16869" s="157" t="s">
        <v>32</v>
      </c>
      <c r="M16869" s="120" t="s">
        <v>78</v>
      </c>
    </row>
    <row r="16870" spans="1:15">
      <c r="A16870" s="116">
        <v>16870</v>
      </c>
      <c r="B16870" s="129">
        <v>44638</v>
      </c>
      <c r="D16870" s="120" t="s">
        <v>580</v>
      </c>
      <c r="E16870" s="120" t="s">
        <v>37469</v>
      </c>
      <c r="F16870" s="209" t="s">
        <v>1259</v>
      </c>
      <c r="G16870" s="119" t="s">
        <v>37470</v>
      </c>
      <c r="H16870" s="121" t="s">
        <v>41</v>
      </c>
      <c r="I16870" s="121" t="s">
        <v>42</v>
      </c>
      <c r="J16870" s="121" t="s">
        <v>72</v>
      </c>
      <c r="K16870" s="121" t="s">
        <v>584</v>
      </c>
      <c r="L16870" s="157" t="s">
        <v>32</v>
      </c>
      <c r="M16870" s="120" t="s">
        <v>78</v>
      </c>
    </row>
    <row r="16871" spans="1:15">
      <c r="A16871" s="116">
        <v>16871</v>
      </c>
      <c r="B16871" s="129">
        <v>44642</v>
      </c>
      <c r="D16871" s="120" t="s">
        <v>580</v>
      </c>
      <c r="E16871" s="120" t="s">
        <v>37471</v>
      </c>
      <c r="F16871" s="209" t="s">
        <v>34851</v>
      </c>
      <c r="G16871" s="119" t="s">
        <v>37472</v>
      </c>
      <c r="H16871" s="121" t="s">
        <v>41</v>
      </c>
      <c r="I16871" s="121" t="s">
        <v>30</v>
      </c>
      <c r="J16871" s="121" t="s">
        <v>77</v>
      </c>
      <c r="K16871" s="121" t="s">
        <v>584</v>
      </c>
      <c r="L16871" s="157" t="s">
        <v>32</v>
      </c>
      <c r="M16871" s="120" t="s">
        <v>78</v>
      </c>
    </row>
    <row r="16872" spans="1:15">
      <c r="A16872" s="116">
        <v>16872</v>
      </c>
      <c r="B16872" s="129">
        <v>44642</v>
      </c>
      <c r="D16872" s="120" t="s">
        <v>580</v>
      </c>
      <c r="E16872" s="120" t="s">
        <v>37473</v>
      </c>
      <c r="F16872" s="209" t="s">
        <v>37474</v>
      </c>
      <c r="G16872" s="119" t="s">
        <v>37475</v>
      </c>
      <c r="H16872" s="121" t="s">
        <v>29</v>
      </c>
      <c r="I16872" s="121" t="s">
        <v>30</v>
      </c>
      <c r="J16872" s="121" t="s">
        <v>838</v>
      </c>
      <c r="K16872" s="121" t="s">
        <v>584</v>
      </c>
      <c r="L16872" s="157" t="s">
        <v>32</v>
      </c>
      <c r="M16872" s="120" t="s">
        <v>78</v>
      </c>
    </row>
    <row r="16873" spans="1:15">
      <c r="A16873" s="116">
        <v>16873</v>
      </c>
      <c r="B16873" s="129">
        <v>44642</v>
      </c>
      <c r="D16873" s="120" t="s">
        <v>580</v>
      </c>
      <c r="E16873" s="120" t="s">
        <v>37476</v>
      </c>
      <c r="F16873" s="209" t="s">
        <v>579</v>
      </c>
      <c r="G16873" s="119" t="s">
        <v>36504</v>
      </c>
      <c r="H16873" s="121" t="s">
        <v>53</v>
      </c>
      <c r="I16873" s="121" t="s">
        <v>30</v>
      </c>
      <c r="J16873" s="121" t="s">
        <v>43</v>
      </c>
      <c r="K16873" s="121" t="s">
        <v>584</v>
      </c>
      <c r="L16873" s="157" t="s">
        <v>32</v>
      </c>
      <c r="M16873" s="120" t="s">
        <v>78</v>
      </c>
    </row>
    <row r="16874" spans="1:15">
      <c r="A16874" s="116">
        <v>16874</v>
      </c>
      <c r="B16874" s="129">
        <v>44642</v>
      </c>
      <c r="D16874" s="120" t="s">
        <v>580</v>
      </c>
      <c r="E16874" s="120" t="s">
        <v>37477</v>
      </c>
      <c r="F16874" s="209" t="s">
        <v>1259</v>
      </c>
      <c r="G16874" s="119" t="s">
        <v>12175</v>
      </c>
      <c r="H16874" s="121" t="s">
        <v>48</v>
      </c>
      <c r="I16874" s="121" t="s">
        <v>30</v>
      </c>
      <c r="J16874" s="121" t="s">
        <v>1540</v>
      </c>
      <c r="K16874" s="121" t="s">
        <v>65</v>
      </c>
      <c r="L16874" s="157" t="s">
        <v>32</v>
      </c>
      <c r="M16874" s="120" t="s">
        <v>33</v>
      </c>
      <c r="N16874" s="131">
        <v>44650</v>
      </c>
      <c r="O16874" s="131">
        <v>44655</v>
      </c>
    </row>
    <row r="16875" spans="1:15">
      <c r="A16875" s="116">
        <v>16875</v>
      </c>
      <c r="B16875" s="129">
        <v>44642</v>
      </c>
      <c r="D16875" s="120" t="s">
        <v>580</v>
      </c>
      <c r="E16875" s="120" t="s">
        <v>37478</v>
      </c>
      <c r="F16875" s="209" t="s">
        <v>37479</v>
      </c>
      <c r="G16875" s="119" t="s">
        <v>15169</v>
      </c>
      <c r="H16875" s="121" t="s">
        <v>29</v>
      </c>
      <c r="I16875" s="121" t="s">
        <v>30</v>
      </c>
      <c r="J16875" s="121" t="s">
        <v>77</v>
      </c>
      <c r="K16875" s="121" t="s">
        <v>65</v>
      </c>
      <c r="L16875" s="157" t="s">
        <v>32</v>
      </c>
      <c r="M16875" s="120" t="s">
        <v>78</v>
      </c>
    </row>
    <row r="16876" spans="1:15">
      <c r="A16876" s="116">
        <v>16876</v>
      </c>
      <c r="B16876" s="129">
        <v>44642</v>
      </c>
      <c r="D16876" s="120" t="s">
        <v>580</v>
      </c>
      <c r="E16876" s="120" t="s">
        <v>37480</v>
      </c>
      <c r="F16876" s="209" t="s">
        <v>37481</v>
      </c>
      <c r="G16876" s="119" t="s">
        <v>33554</v>
      </c>
      <c r="H16876" s="121" t="s">
        <v>29</v>
      </c>
      <c r="I16876" s="121" t="s">
        <v>30</v>
      </c>
      <c r="J16876" s="121" t="s">
        <v>77</v>
      </c>
      <c r="K16876" s="121" t="s">
        <v>65</v>
      </c>
      <c r="L16876" s="157" t="s">
        <v>32</v>
      </c>
      <c r="M16876" s="120" t="s">
        <v>78</v>
      </c>
    </row>
    <row r="16877" spans="1:15">
      <c r="A16877" s="116">
        <v>16877</v>
      </c>
      <c r="B16877" s="129">
        <v>44642</v>
      </c>
      <c r="D16877" s="120" t="s">
        <v>580</v>
      </c>
      <c r="E16877" s="120" t="s">
        <v>37482</v>
      </c>
      <c r="F16877" s="209" t="s">
        <v>579</v>
      </c>
      <c r="G16877" s="119" t="s">
        <v>37483</v>
      </c>
      <c r="H16877" s="121" t="s">
        <v>53</v>
      </c>
      <c r="I16877" s="121" t="s">
        <v>30</v>
      </c>
      <c r="J16877" s="121" t="s">
        <v>5018</v>
      </c>
      <c r="K16877" s="121" t="s">
        <v>65</v>
      </c>
      <c r="L16877" s="157" t="s">
        <v>32</v>
      </c>
      <c r="M16877" s="120" t="s">
        <v>78</v>
      </c>
    </row>
    <row r="16878" spans="1:15">
      <c r="A16878" s="116">
        <v>16878</v>
      </c>
      <c r="B16878" s="129">
        <v>44642</v>
      </c>
      <c r="D16878" s="120" t="s">
        <v>580</v>
      </c>
      <c r="E16878" s="120" t="s">
        <v>37484</v>
      </c>
      <c r="F16878" s="209" t="s">
        <v>488</v>
      </c>
      <c r="G16878" s="119" t="s">
        <v>37485</v>
      </c>
      <c r="H16878" s="121" t="s">
        <v>461</v>
      </c>
      <c r="I16878" s="121" t="s">
        <v>42</v>
      </c>
      <c r="J16878" s="121" t="s">
        <v>72</v>
      </c>
      <c r="K16878" s="121" t="s">
        <v>65</v>
      </c>
      <c r="L16878" s="157" t="s">
        <v>32</v>
      </c>
      <c r="M16878" s="120" t="s">
        <v>33</v>
      </c>
      <c r="N16878" s="131">
        <v>44643</v>
      </c>
      <c r="O16878" s="131">
        <v>44655</v>
      </c>
    </row>
    <row r="16879" spans="1:15">
      <c r="A16879" s="116">
        <v>16879</v>
      </c>
      <c r="B16879" s="129">
        <v>44642</v>
      </c>
      <c r="D16879" s="120" t="s">
        <v>580</v>
      </c>
      <c r="E16879" s="120" t="s">
        <v>37486</v>
      </c>
      <c r="F16879" s="209" t="s">
        <v>547</v>
      </c>
      <c r="G16879" s="119" t="s">
        <v>33175</v>
      </c>
      <c r="H16879" s="121" t="s">
        <v>41</v>
      </c>
      <c r="I16879" s="121" t="s">
        <v>30</v>
      </c>
      <c r="J16879" s="121" t="s">
        <v>77</v>
      </c>
      <c r="K16879" s="121" t="s">
        <v>584</v>
      </c>
      <c r="L16879" s="157" t="s">
        <v>32</v>
      </c>
      <c r="M16879" s="120" t="s">
        <v>78</v>
      </c>
    </row>
    <row r="16880" spans="1:15">
      <c r="A16880" s="116">
        <v>16880</v>
      </c>
      <c r="B16880" s="129">
        <v>44642</v>
      </c>
      <c r="D16880" s="120" t="s">
        <v>580</v>
      </c>
      <c r="E16880" s="120" t="s">
        <v>37487</v>
      </c>
      <c r="F16880" s="209" t="s">
        <v>37488</v>
      </c>
      <c r="G16880" s="119" t="s">
        <v>37489</v>
      </c>
      <c r="H16880" s="121" t="s">
        <v>53</v>
      </c>
      <c r="I16880" s="121" t="s">
        <v>63</v>
      </c>
      <c r="J16880" s="121" t="s">
        <v>328</v>
      </c>
      <c r="K16880" s="121" t="s">
        <v>584</v>
      </c>
      <c r="L16880" s="157" t="s">
        <v>32</v>
      </c>
      <c r="M16880" s="120" t="s">
        <v>33</v>
      </c>
    </row>
    <row r="16881" spans="1:15">
      <c r="A16881" s="116">
        <v>16881</v>
      </c>
      <c r="B16881" s="129">
        <v>44642</v>
      </c>
      <c r="D16881" s="120" t="s">
        <v>580</v>
      </c>
      <c r="E16881" s="120" t="s">
        <v>37490</v>
      </c>
      <c r="F16881" s="209" t="s">
        <v>459</v>
      </c>
      <c r="G16881" s="119" t="s">
        <v>37491</v>
      </c>
      <c r="H16881" s="121" t="s">
        <v>53</v>
      </c>
      <c r="I16881" s="121" t="s">
        <v>30</v>
      </c>
      <c r="J16881" s="121" t="s">
        <v>838</v>
      </c>
      <c r="K16881" s="121" t="s">
        <v>65</v>
      </c>
      <c r="L16881" s="157" t="s">
        <v>32</v>
      </c>
      <c r="M16881" s="120" t="s">
        <v>33</v>
      </c>
      <c r="N16881" s="131">
        <v>44643</v>
      </c>
      <c r="O16881" s="131">
        <v>44655</v>
      </c>
    </row>
    <row r="16882" spans="1:15">
      <c r="A16882" s="116">
        <v>16882</v>
      </c>
      <c r="B16882" s="129">
        <v>44642</v>
      </c>
      <c r="D16882" s="120" t="s">
        <v>580</v>
      </c>
      <c r="E16882" s="120" t="s">
        <v>37492</v>
      </c>
      <c r="F16882" s="209" t="s">
        <v>34851</v>
      </c>
      <c r="G16882" s="119" t="s">
        <v>37493</v>
      </c>
      <c r="H16882" s="121" t="s">
        <v>41</v>
      </c>
      <c r="I16882" s="121" t="s">
        <v>42</v>
      </c>
      <c r="J16882" s="121" t="s">
        <v>82</v>
      </c>
      <c r="K16882" s="121" t="s">
        <v>584</v>
      </c>
      <c r="L16882" s="157" t="s">
        <v>32</v>
      </c>
      <c r="M16882" s="120" t="s">
        <v>78</v>
      </c>
    </row>
    <row r="16883" spans="1:15" ht="27.6">
      <c r="A16883" s="116">
        <v>16883</v>
      </c>
      <c r="B16883" s="129">
        <v>44642</v>
      </c>
      <c r="D16883" s="120" t="s">
        <v>580</v>
      </c>
      <c r="E16883" s="120" t="s">
        <v>37494</v>
      </c>
      <c r="F16883" s="209" t="s">
        <v>37495</v>
      </c>
      <c r="G16883" s="119" t="s">
        <v>33893</v>
      </c>
      <c r="H16883" s="121" t="s">
        <v>86</v>
      </c>
      <c r="I16883" s="121" t="s">
        <v>30</v>
      </c>
      <c r="J16883" s="121" t="s">
        <v>77</v>
      </c>
      <c r="K16883" s="121" t="s">
        <v>65</v>
      </c>
      <c r="L16883" s="157" t="s">
        <v>32</v>
      </c>
      <c r="M16883" s="120" t="s">
        <v>33</v>
      </c>
      <c r="N16883" s="131">
        <v>44655</v>
      </c>
      <c r="O16883" s="131">
        <v>44655</v>
      </c>
    </row>
    <row r="16884" spans="1:15">
      <c r="A16884" s="116">
        <v>16884</v>
      </c>
      <c r="B16884" s="129">
        <v>44642</v>
      </c>
      <c r="D16884" s="120" t="s">
        <v>580</v>
      </c>
      <c r="E16884" s="120" t="s">
        <v>37496</v>
      </c>
      <c r="F16884" s="209" t="s">
        <v>36011</v>
      </c>
      <c r="G16884" s="119" t="s">
        <v>34253</v>
      </c>
      <c r="H16884" s="121" t="s">
        <v>71</v>
      </c>
      <c r="I16884" s="121" t="s">
        <v>42</v>
      </c>
      <c r="J16884" s="121" t="s">
        <v>43</v>
      </c>
      <c r="K16884" s="121" t="s">
        <v>584</v>
      </c>
      <c r="L16884" s="157" t="s">
        <v>32</v>
      </c>
      <c r="M16884" s="120" t="s">
        <v>78</v>
      </c>
    </row>
    <row r="16885" spans="1:15">
      <c r="A16885" s="116">
        <v>16885</v>
      </c>
      <c r="B16885" s="129">
        <v>44643</v>
      </c>
      <c r="D16885" s="120" t="s">
        <v>580</v>
      </c>
      <c r="E16885" s="120" t="s">
        <v>37497</v>
      </c>
      <c r="F16885" s="209" t="s">
        <v>37498</v>
      </c>
      <c r="G16885" s="119" t="s">
        <v>37499</v>
      </c>
      <c r="H16885" s="121" t="s">
        <v>97</v>
      </c>
      <c r="I16885" s="121" t="s">
        <v>42</v>
      </c>
      <c r="J16885" s="121" t="s">
        <v>82</v>
      </c>
      <c r="K16885" s="121" t="s">
        <v>65</v>
      </c>
      <c r="L16885" s="157" t="s">
        <v>32</v>
      </c>
      <c r="M16885" s="120" t="s">
        <v>33</v>
      </c>
      <c r="N16885" s="131">
        <v>44657</v>
      </c>
    </row>
    <row r="16886" spans="1:15">
      <c r="A16886" s="116">
        <v>16886</v>
      </c>
      <c r="B16886" s="129">
        <v>44642</v>
      </c>
      <c r="D16886" s="120" t="s">
        <v>580</v>
      </c>
      <c r="E16886" s="120" t="s">
        <v>37500</v>
      </c>
      <c r="F16886" s="209" t="s">
        <v>25488</v>
      </c>
      <c r="G16886" s="119" t="s">
        <v>37501</v>
      </c>
      <c r="H16886" s="121" t="s">
        <v>11315</v>
      </c>
      <c r="I16886" s="121" t="s">
        <v>30</v>
      </c>
      <c r="J16886" s="121" t="s">
        <v>77</v>
      </c>
      <c r="K16886" s="121" t="s">
        <v>584</v>
      </c>
      <c r="L16886" s="157" t="s">
        <v>32</v>
      </c>
      <c r="M16886" s="120" t="s">
        <v>78</v>
      </c>
    </row>
    <row r="16887" spans="1:15">
      <c r="A16887" s="116">
        <v>16887</v>
      </c>
      <c r="B16887" s="129">
        <v>44643</v>
      </c>
      <c r="D16887" s="120" t="s">
        <v>580</v>
      </c>
      <c r="E16887" s="120" t="s">
        <v>37502</v>
      </c>
      <c r="F16887" s="209" t="s">
        <v>37503</v>
      </c>
      <c r="G16887" s="119" t="s">
        <v>34250</v>
      </c>
      <c r="H16887" s="121" t="s">
        <v>86</v>
      </c>
      <c r="I16887" s="121" t="s">
        <v>42</v>
      </c>
      <c r="J16887" s="121" t="s">
        <v>82</v>
      </c>
      <c r="K16887" s="121" t="s">
        <v>65</v>
      </c>
      <c r="L16887" s="157" t="s">
        <v>32</v>
      </c>
      <c r="M16887" s="120" t="s">
        <v>33</v>
      </c>
      <c r="N16887" s="131">
        <v>44644</v>
      </c>
      <c r="O16887" s="131">
        <v>44655</v>
      </c>
    </row>
    <row r="16888" spans="1:15">
      <c r="A16888" s="116">
        <v>16888</v>
      </c>
      <c r="B16888" s="129">
        <v>44643</v>
      </c>
      <c r="D16888" s="120" t="s">
        <v>580</v>
      </c>
      <c r="E16888" s="120" t="s">
        <v>37504</v>
      </c>
      <c r="F16888" s="209" t="s">
        <v>13203</v>
      </c>
      <c r="G16888" s="119" t="s">
        <v>30697</v>
      </c>
      <c r="H16888" s="121" t="s">
        <v>41</v>
      </c>
      <c r="I16888" s="121" t="s">
        <v>30</v>
      </c>
      <c r="J16888" s="121" t="s">
        <v>9853</v>
      </c>
      <c r="K16888" s="121" t="s">
        <v>65</v>
      </c>
      <c r="L16888" s="157" t="s">
        <v>32</v>
      </c>
      <c r="M16888" s="120" t="s">
        <v>33</v>
      </c>
      <c r="N16888" s="131">
        <v>44651</v>
      </c>
      <c r="O16888" s="131">
        <v>44655</v>
      </c>
    </row>
    <row r="16889" spans="1:15">
      <c r="A16889" s="116">
        <v>16889</v>
      </c>
      <c r="B16889" s="129">
        <v>44643</v>
      </c>
      <c r="D16889" s="120" t="s">
        <v>580</v>
      </c>
      <c r="E16889" s="120" t="s">
        <v>37505</v>
      </c>
      <c r="F16889" s="209" t="s">
        <v>547</v>
      </c>
      <c r="G16889" s="119" t="s">
        <v>37506</v>
      </c>
      <c r="H16889" s="121" t="s">
        <v>41</v>
      </c>
      <c r="I16889" s="121" t="s">
        <v>42</v>
      </c>
      <c r="J16889" s="121" t="s">
        <v>72</v>
      </c>
      <c r="K16889" s="121" t="s">
        <v>65</v>
      </c>
      <c r="L16889" s="157" t="s">
        <v>32</v>
      </c>
      <c r="M16889" s="120" t="s">
        <v>78</v>
      </c>
    </row>
    <row r="16890" spans="1:15">
      <c r="A16890" s="116">
        <v>16890</v>
      </c>
      <c r="B16890" s="129">
        <v>44642</v>
      </c>
      <c r="D16890" s="120" t="s">
        <v>580</v>
      </c>
      <c r="E16890" s="120" t="s">
        <v>37507</v>
      </c>
      <c r="F16890" s="209" t="s">
        <v>35640</v>
      </c>
      <c r="G16890" s="119" t="s">
        <v>37508</v>
      </c>
      <c r="H16890" s="121" t="s">
        <v>41</v>
      </c>
      <c r="I16890" s="121" t="s">
        <v>30</v>
      </c>
      <c r="J16890" s="121" t="s">
        <v>77</v>
      </c>
      <c r="K16890" s="121" t="s">
        <v>584</v>
      </c>
      <c r="L16890" s="157" t="s">
        <v>32</v>
      </c>
      <c r="M16890" s="120" t="s">
        <v>78</v>
      </c>
    </row>
    <row r="16891" spans="1:15">
      <c r="A16891" s="116">
        <v>16891</v>
      </c>
      <c r="B16891" s="129">
        <v>44643</v>
      </c>
      <c r="D16891" s="120" t="s">
        <v>580</v>
      </c>
      <c r="E16891" s="120" t="s">
        <v>37509</v>
      </c>
      <c r="F16891" s="209" t="s">
        <v>37510</v>
      </c>
      <c r="G16891" s="119" t="s">
        <v>37511</v>
      </c>
      <c r="H16891" s="121" t="s">
        <v>86</v>
      </c>
      <c r="I16891" s="121" t="s">
        <v>42</v>
      </c>
      <c r="J16891" s="121" t="s">
        <v>72</v>
      </c>
      <c r="K16891" s="121" t="s">
        <v>65</v>
      </c>
      <c r="L16891" s="157" t="s">
        <v>32</v>
      </c>
      <c r="M16891" s="120" t="s">
        <v>78</v>
      </c>
    </row>
    <row r="16892" spans="1:15">
      <c r="A16892" s="116">
        <v>16892</v>
      </c>
      <c r="B16892" s="129">
        <v>44643</v>
      </c>
      <c r="D16892" s="120" t="s">
        <v>580</v>
      </c>
      <c r="E16892" s="120" t="s">
        <v>37512</v>
      </c>
      <c r="F16892" s="209" t="s">
        <v>37513</v>
      </c>
      <c r="G16892" s="119" t="s">
        <v>37514</v>
      </c>
      <c r="H16892" s="121" t="s">
        <v>29</v>
      </c>
      <c r="I16892" s="121" t="s">
        <v>30</v>
      </c>
      <c r="J16892" s="121" t="s">
        <v>87</v>
      </c>
      <c r="K16892" s="121" t="s">
        <v>65</v>
      </c>
      <c r="L16892" s="157" t="s">
        <v>32</v>
      </c>
      <c r="M16892" s="120" t="s">
        <v>78</v>
      </c>
    </row>
    <row r="16893" spans="1:15">
      <c r="A16893" s="116">
        <v>16893</v>
      </c>
      <c r="B16893" s="129">
        <v>44643</v>
      </c>
      <c r="D16893" s="120" t="s">
        <v>580</v>
      </c>
      <c r="E16893" s="120" t="s">
        <v>37515</v>
      </c>
      <c r="F16893" s="209" t="s">
        <v>37516</v>
      </c>
      <c r="G16893" s="119" t="s">
        <v>37517</v>
      </c>
      <c r="H16893" s="121" t="s">
        <v>41</v>
      </c>
      <c r="I16893" s="121" t="s">
        <v>30</v>
      </c>
      <c r="J16893" s="121" t="s">
        <v>7276</v>
      </c>
      <c r="K16893" s="121" t="s">
        <v>65</v>
      </c>
      <c r="L16893" s="157" t="s">
        <v>32</v>
      </c>
      <c r="M16893" s="120" t="s">
        <v>78</v>
      </c>
    </row>
    <row r="16894" spans="1:15" ht="27.6">
      <c r="A16894" s="116">
        <v>16894</v>
      </c>
      <c r="B16894" s="129">
        <v>44643</v>
      </c>
      <c r="D16894" s="120" t="s">
        <v>580</v>
      </c>
      <c r="E16894" s="120" t="s">
        <v>37518</v>
      </c>
      <c r="F16894" s="209" t="s">
        <v>37519</v>
      </c>
      <c r="G16894" s="119" t="s">
        <v>12175</v>
      </c>
      <c r="H16894" s="121" t="s">
        <v>48</v>
      </c>
      <c r="I16894" s="121" t="s">
        <v>30</v>
      </c>
      <c r="J16894" s="121" t="s">
        <v>87</v>
      </c>
      <c r="K16894" s="121" t="s">
        <v>65</v>
      </c>
      <c r="L16894" s="157" t="s">
        <v>32</v>
      </c>
      <c r="M16894" s="120" t="s">
        <v>78</v>
      </c>
    </row>
    <row r="16895" spans="1:15">
      <c r="A16895" s="116">
        <v>16895</v>
      </c>
      <c r="B16895" s="129">
        <v>44643</v>
      </c>
      <c r="D16895" s="120" t="s">
        <v>580</v>
      </c>
      <c r="E16895" s="120" t="s">
        <v>37520</v>
      </c>
      <c r="F16895" s="209" t="s">
        <v>37521</v>
      </c>
      <c r="G16895" s="119" t="s">
        <v>37522</v>
      </c>
      <c r="H16895" s="121" t="s">
        <v>86</v>
      </c>
      <c r="I16895" s="121" t="s">
        <v>42</v>
      </c>
      <c r="J16895" s="121" t="s">
        <v>43</v>
      </c>
      <c r="K16895" s="121" t="s">
        <v>65</v>
      </c>
      <c r="L16895" s="157" t="s">
        <v>32</v>
      </c>
      <c r="M16895" s="120" t="s">
        <v>78</v>
      </c>
    </row>
    <row r="16896" spans="1:15" ht="27.6">
      <c r="A16896" s="116">
        <v>16896</v>
      </c>
      <c r="B16896" s="129">
        <v>44642</v>
      </c>
      <c r="D16896" s="120" t="s">
        <v>34179</v>
      </c>
      <c r="E16896" s="120" t="s">
        <v>37523</v>
      </c>
      <c r="F16896" s="209" t="s">
        <v>37524</v>
      </c>
      <c r="G16896" s="119" t="s">
        <v>37525</v>
      </c>
      <c r="H16896" s="121" t="s">
        <v>140</v>
      </c>
      <c r="I16896" s="121" t="s">
        <v>30</v>
      </c>
      <c r="J16896" s="121" t="s">
        <v>87</v>
      </c>
      <c r="K16896" s="121" t="s">
        <v>65</v>
      </c>
      <c r="L16896" s="157" t="s">
        <v>32</v>
      </c>
      <c r="M16896" s="120" t="s">
        <v>78</v>
      </c>
    </row>
    <row r="16897" spans="1:14">
      <c r="A16897" s="116">
        <v>16897</v>
      </c>
      <c r="B16897" s="129">
        <v>44642</v>
      </c>
      <c r="D16897" s="120" t="s">
        <v>34179</v>
      </c>
      <c r="E16897" s="120" t="s">
        <v>37526</v>
      </c>
      <c r="F16897" s="209" t="s">
        <v>37527</v>
      </c>
      <c r="G16897" s="119" t="s">
        <v>37528</v>
      </c>
      <c r="H16897" s="121" t="s">
        <v>101</v>
      </c>
      <c r="I16897" s="121" t="s">
        <v>30</v>
      </c>
      <c r="J16897" s="121" t="s">
        <v>7123</v>
      </c>
      <c r="K16897" s="121" t="s">
        <v>65</v>
      </c>
      <c r="L16897" s="157" t="s">
        <v>32</v>
      </c>
      <c r="M16897" s="120" t="s">
        <v>33</v>
      </c>
    </row>
    <row r="16898" spans="1:14" ht="27.6">
      <c r="A16898" s="116">
        <v>16898</v>
      </c>
      <c r="B16898" s="129">
        <v>44642</v>
      </c>
      <c r="D16898" s="120" t="s">
        <v>34179</v>
      </c>
      <c r="E16898" s="120" t="s">
        <v>37529</v>
      </c>
      <c r="F16898" s="209" t="s">
        <v>37530</v>
      </c>
      <c r="G16898" s="209" t="s">
        <v>37531</v>
      </c>
      <c r="H16898" s="121" t="s">
        <v>27385</v>
      </c>
      <c r="I16898" s="121" t="s">
        <v>30</v>
      </c>
      <c r="J16898" s="121" t="s">
        <v>1540</v>
      </c>
      <c r="K16898" s="121" t="s">
        <v>65</v>
      </c>
      <c r="L16898" s="157" t="s">
        <v>32</v>
      </c>
      <c r="M16898" s="120" t="s">
        <v>33</v>
      </c>
    </row>
    <row r="16899" spans="1:14" ht="27.6">
      <c r="A16899" s="116">
        <v>16899</v>
      </c>
      <c r="B16899" s="129">
        <v>44642</v>
      </c>
      <c r="D16899" s="120" t="s">
        <v>34179</v>
      </c>
      <c r="E16899" s="120" t="s">
        <v>37532</v>
      </c>
      <c r="F16899" s="209" t="s">
        <v>37533</v>
      </c>
      <c r="G16899" s="209" t="s">
        <v>37534</v>
      </c>
      <c r="H16899" s="121" t="s">
        <v>41</v>
      </c>
      <c r="I16899" s="121" t="s">
        <v>30</v>
      </c>
      <c r="J16899" s="121" t="s">
        <v>7087</v>
      </c>
      <c r="K16899" s="121" t="s">
        <v>65</v>
      </c>
      <c r="L16899" s="157" t="s">
        <v>32</v>
      </c>
      <c r="M16899" s="120" t="s">
        <v>78</v>
      </c>
    </row>
    <row r="16900" spans="1:14">
      <c r="A16900" s="116">
        <v>16900</v>
      </c>
      <c r="B16900" s="129">
        <v>44642</v>
      </c>
      <c r="D16900" s="120" t="s">
        <v>34179</v>
      </c>
      <c r="E16900" s="120" t="s">
        <v>37535</v>
      </c>
      <c r="F16900" s="209" t="s">
        <v>37536</v>
      </c>
      <c r="G16900" s="119" t="s">
        <v>27323</v>
      </c>
      <c r="H16900" s="121" t="s">
        <v>177</v>
      </c>
      <c r="I16900" s="121" t="s">
        <v>30</v>
      </c>
      <c r="J16900" s="121" t="s">
        <v>435</v>
      </c>
      <c r="K16900" s="121" t="s">
        <v>65</v>
      </c>
      <c r="L16900" s="157" t="s">
        <v>32</v>
      </c>
      <c r="M16900" s="120" t="s">
        <v>78</v>
      </c>
    </row>
    <row r="16901" spans="1:14">
      <c r="A16901" s="116">
        <v>16901</v>
      </c>
      <c r="B16901" s="129">
        <v>44642</v>
      </c>
      <c r="D16901" s="120" t="s">
        <v>34179</v>
      </c>
      <c r="E16901" s="120" t="s">
        <v>37537</v>
      </c>
      <c r="F16901" s="120" t="s">
        <v>37538</v>
      </c>
      <c r="G16901" s="119" t="s">
        <v>13204</v>
      </c>
      <c r="H16901" s="121" t="s">
        <v>140</v>
      </c>
      <c r="I16901" s="121" t="s">
        <v>30</v>
      </c>
      <c r="J16901" s="121" t="s">
        <v>435</v>
      </c>
      <c r="K16901" s="121" t="s">
        <v>65</v>
      </c>
      <c r="L16901" s="157" t="s">
        <v>32</v>
      </c>
      <c r="M16901" s="120" t="s">
        <v>33</v>
      </c>
    </row>
    <row r="16902" spans="1:14">
      <c r="A16902" s="116">
        <v>16902</v>
      </c>
      <c r="B16902" s="129">
        <v>44642</v>
      </c>
      <c r="D16902" s="120" t="s">
        <v>34179</v>
      </c>
      <c r="E16902" s="120" t="s">
        <v>26027</v>
      </c>
      <c r="F16902" s="120" t="s">
        <v>2352</v>
      </c>
      <c r="G16902" s="119" t="s">
        <v>37539</v>
      </c>
      <c r="H16902" s="121" t="s">
        <v>344</v>
      </c>
      <c r="I16902" s="121" t="s">
        <v>196</v>
      </c>
      <c r="J16902" s="121" t="s">
        <v>25158</v>
      </c>
      <c r="K16902" s="121" t="s">
        <v>65</v>
      </c>
      <c r="L16902" s="157" t="s">
        <v>32</v>
      </c>
      <c r="M16902" s="120" t="s">
        <v>78</v>
      </c>
    </row>
    <row r="16903" spans="1:14" ht="55.2">
      <c r="A16903" s="116">
        <v>16903</v>
      </c>
      <c r="B16903" s="129">
        <v>44642</v>
      </c>
      <c r="D16903" s="120" t="s">
        <v>37</v>
      </c>
      <c r="E16903" s="120" t="s">
        <v>37540</v>
      </c>
      <c r="F16903" s="209" t="s">
        <v>37541</v>
      </c>
      <c r="G16903" s="119" t="s">
        <v>37542</v>
      </c>
      <c r="H16903" s="121" t="s">
        <v>53</v>
      </c>
      <c r="I16903" s="121" t="s">
        <v>30</v>
      </c>
      <c r="J16903" s="121" t="s">
        <v>1540</v>
      </c>
      <c r="K16903" s="121" t="s">
        <v>65</v>
      </c>
      <c r="L16903" s="157" t="s">
        <v>32</v>
      </c>
      <c r="M16903" s="120" t="s">
        <v>78</v>
      </c>
    </row>
    <row r="16904" spans="1:14">
      <c r="A16904" s="116">
        <v>16904</v>
      </c>
      <c r="B16904" s="129">
        <v>44642</v>
      </c>
      <c r="D16904" s="120" t="s">
        <v>37</v>
      </c>
      <c r="E16904" s="120" t="s">
        <v>37543</v>
      </c>
      <c r="F16904" s="209" t="s">
        <v>19671</v>
      </c>
      <c r="G16904" s="119" t="s">
        <v>37542</v>
      </c>
      <c r="H16904" s="121" t="s">
        <v>53</v>
      </c>
      <c r="I16904" s="121" t="s">
        <v>30</v>
      </c>
      <c r="J16904" s="121" t="s">
        <v>1540</v>
      </c>
      <c r="K16904" s="121" t="s">
        <v>65</v>
      </c>
      <c r="L16904" s="157" t="s">
        <v>32</v>
      </c>
      <c r="M16904" s="120" t="s">
        <v>78</v>
      </c>
    </row>
    <row r="16905" spans="1:14" ht="16.8">
      <c r="A16905" s="116">
        <v>16905</v>
      </c>
      <c r="B16905" s="129">
        <v>44642</v>
      </c>
      <c r="D16905" s="120" t="s">
        <v>37</v>
      </c>
      <c r="E16905" s="120" t="s">
        <v>37544</v>
      </c>
      <c r="F16905" s="224" t="s">
        <v>3363</v>
      </c>
      <c r="G16905" s="119" t="s">
        <v>37542</v>
      </c>
      <c r="H16905" s="121" t="s">
        <v>53</v>
      </c>
      <c r="I16905" s="121" t="s">
        <v>30</v>
      </c>
      <c r="J16905" s="121" t="s">
        <v>1540</v>
      </c>
      <c r="K16905" s="121" t="s">
        <v>65</v>
      </c>
      <c r="L16905" s="157" t="s">
        <v>32</v>
      </c>
      <c r="M16905" s="120" t="s">
        <v>78</v>
      </c>
    </row>
    <row r="16906" spans="1:14">
      <c r="A16906" s="116">
        <v>16906</v>
      </c>
      <c r="B16906" s="129">
        <v>44642</v>
      </c>
      <c r="D16906" s="120" t="s">
        <v>37</v>
      </c>
      <c r="E16906" s="120" t="s">
        <v>37545</v>
      </c>
      <c r="F16906" s="209" t="s">
        <v>37546</v>
      </c>
      <c r="G16906" s="119" t="s">
        <v>31946</v>
      </c>
      <c r="H16906" s="121" t="s">
        <v>53</v>
      </c>
      <c r="I16906" s="121" t="s">
        <v>30</v>
      </c>
      <c r="J16906" s="121" t="s">
        <v>7091</v>
      </c>
      <c r="K16906" s="121" t="s">
        <v>65</v>
      </c>
      <c r="L16906" s="157" t="s">
        <v>32</v>
      </c>
      <c r="M16906" s="120" t="s">
        <v>78</v>
      </c>
    </row>
    <row r="16907" spans="1:14">
      <c r="A16907" s="116">
        <v>16907</v>
      </c>
      <c r="B16907" s="129">
        <v>44642</v>
      </c>
      <c r="D16907" s="120" t="s">
        <v>37</v>
      </c>
      <c r="E16907" s="120" t="s">
        <v>37547</v>
      </c>
      <c r="F16907" s="209" t="s">
        <v>29699</v>
      </c>
      <c r="G16907" s="119" t="s">
        <v>31946</v>
      </c>
      <c r="H16907" s="121" t="s">
        <v>53</v>
      </c>
      <c r="I16907" s="121" t="s">
        <v>30</v>
      </c>
      <c r="J16907" s="121" t="s">
        <v>8287</v>
      </c>
      <c r="K16907" s="121" t="s">
        <v>65</v>
      </c>
      <c r="L16907" s="157" t="s">
        <v>32</v>
      </c>
      <c r="M16907" s="120" t="s">
        <v>78</v>
      </c>
    </row>
    <row r="16908" spans="1:14">
      <c r="A16908" s="116">
        <v>16908</v>
      </c>
      <c r="B16908" s="129">
        <v>44642</v>
      </c>
      <c r="D16908" s="120" t="s">
        <v>37</v>
      </c>
      <c r="E16908" s="120" t="s">
        <v>37548</v>
      </c>
      <c r="F16908" s="209" t="s">
        <v>37549</v>
      </c>
      <c r="G16908" s="119" t="s">
        <v>31946</v>
      </c>
      <c r="H16908" s="121" t="s">
        <v>53</v>
      </c>
      <c r="I16908" s="121" t="s">
        <v>30</v>
      </c>
      <c r="J16908" s="121" t="s">
        <v>9853</v>
      </c>
      <c r="K16908" s="121" t="s">
        <v>65</v>
      </c>
      <c r="L16908" s="157" t="s">
        <v>32</v>
      </c>
      <c r="M16908" s="120" t="s">
        <v>33</v>
      </c>
      <c r="N16908" s="131">
        <v>44651</v>
      </c>
    </row>
    <row r="16909" spans="1:14">
      <c r="A16909" s="116">
        <v>16909</v>
      </c>
      <c r="B16909" s="129">
        <v>44642</v>
      </c>
      <c r="D16909" s="120" t="s">
        <v>37</v>
      </c>
      <c r="E16909" s="120" t="s">
        <v>37550</v>
      </c>
      <c r="F16909" s="209" t="s">
        <v>18040</v>
      </c>
      <c r="G16909" s="119" t="s">
        <v>31946</v>
      </c>
      <c r="H16909" s="121" t="s">
        <v>53</v>
      </c>
      <c r="I16909" s="121" t="s">
        <v>30</v>
      </c>
      <c r="J16909" s="121" t="s">
        <v>9853</v>
      </c>
      <c r="K16909" s="121" t="s">
        <v>65</v>
      </c>
      <c r="L16909" s="157" t="s">
        <v>32</v>
      </c>
      <c r="M16909" s="120" t="s">
        <v>33</v>
      </c>
      <c r="N16909" s="131">
        <v>44648</v>
      </c>
    </row>
    <row r="16910" spans="1:14">
      <c r="A16910" s="116">
        <v>16910</v>
      </c>
      <c r="B16910" s="129">
        <v>44642</v>
      </c>
      <c r="D16910" s="120" t="s">
        <v>37</v>
      </c>
      <c r="E16910" s="120" t="s">
        <v>37551</v>
      </c>
      <c r="F16910" s="209" t="s">
        <v>22651</v>
      </c>
      <c r="G16910" s="119" t="s">
        <v>31946</v>
      </c>
      <c r="H16910" s="121" t="s">
        <v>53</v>
      </c>
      <c r="I16910" s="121" t="s">
        <v>30</v>
      </c>
      <c r="J16910" s="121" t="s">
        <v>9853</v>
      </c>
      <c r="K16910" s="121" t="s">
        <v>65</v>
      </c>
      <c r="L16910" s="157" t="s">
        <v>32</v>
      </c>
      <c r="M16910" s="120" t="s">
        <v>78</v>
      </c>
    </row>
    <row r="16911" spans="1:14" ht="27.6">
      <c r="A16911" s="116">
        <v>16911</v>
      </c>
      <c r="B16911" s="129">
        <v>44642</v>
      </c>
      <c r="D16911" s="120" t="s">
        <v>37</v>
      </c>
      <c r="E16911" s="120" t="s">
        <v>37552</v>
      </c>
      <c r="F16911" s="209" t="s">
        <v>37553</v>
      </c>
      <c r="G16911" s="119" t="s">
        <v>31946</v>
      </c>
      <c r="H16911" s="121" t="s">
        <v>53</v>
      </c>
      <c r="I16911" s="121" t="s">
        <v>30</v>
      </c>
      <c r="J16911" s="121" t="s">
        <v>37554</v>
      </c>
      <c r="K16911" s="121" t="s">
        <v>65</v>
      </c>
      <c r="L16911" s="157" t="s">
        <v>32</v>
      </c>
      <c r="M16911" s="120" t="s">
        <v>33</v>
      </c>
      <c r="N16911" s="131">
        <v>44648</v>
      </c>
    </row>
    <row r="16912" spans="1:14" ht="27.6">
      <c r="A16912" s="116">
        <v>16912</v>
      </c>
      <c r="B16912" s="129">
        <v>44642</v>
      </c>
      <c r="D16912" s="120" t="s">
        <v>37</v>
      </c>
      <c r="E16912" s="120" t="s">
        <v>37555</v>
      </c>
      <c r="F16912" s="209" t="s">
        <v>37556</v>
      </c>
      <c r="G16912" s="119" t="s">
        <v>31946</v>
      </c>
      <c r="H16912" s="121" t="s">
        <v>53</v>
      </c>
      <c r="I16912" s="121" t="s">
        <v>30</v>
      </c>
      <c r="J16912" s="121" t="s">
        <v>9853</v>
      </c>
      <c r="K16912" s="121" t="s">
        <v>65</v>
      </c>
      <c r="L16912" s="157" t="s">
        <v>32</v>
      </c>
      <c r="M16912" s="120" t="s">
        <v>78</v>
      </c>
    </row>
    <row r="16913" spans="1:14" ht="27.6">
      <c r="A16913" s="116">
        <v>16913</v>
      </c>
      <c r="B16913" s="129">
        <v>44642</v>
      </c>
      <c r="D16913" s="120" t="s">
        <v>34132</v>
      </c>
      <c r="E16913" s="120" t="s">
        <v>37557</v>
      </c>
      <c r="F16913" s="209" t="s">
        <v>37558</v>
      </c>
      <c r="G16913" s="119" t="s">
        <v>15571</v>
      </c>
      <c r="H16913" s="121" t="s">
        <v>41</v>
      </c>
      <c r="I16913" s="121" t="s">
        <v>30</v>
      </c>
      <c r="J16913" s="121" t="s">
        <v>5135</v>
      </c>
      <c r="K16913" s="121" t="s">
        <v>65</v>
      </c>
      <c r="L16913" s="157" t="s">
        <v>32</v>
      </c>
      <c r="M16913" s="120" t="s">
        <v>78</v>
      </c>
    </row>
    <row r="16914" spans="1:14">
      <c r="A16914" s="116">
        <v>16914</v>
      </c>
      <c r="B16914" s="129">
        <v>44642</v>
      </c>
      <c r="D16914" s="120" t="s">
        <v>34132</v>
      </c>
      <c r="E16914" s="120" t="s">
        <v>37559</v>
      </c>
      <c r="F16914" s="209" t="s">
        <v>37560</v>
      </c>
      <c r="G16914" s="119" t="s">
        <v>9272</v>
      </c>
      <c r="H16914" s="121" t="s">
        <v>53</v>
      </c>
      <c r="I16914" s="121" t="s">
        <v>30</v>
      </c>
      <c r="J16914" s="121" t="s">
        <v>77</v>
      </c>
      <c r="K16914" s="121" t="s">
        <v>65</v>
      </c>
      <c r="L16914" s="157" t="s">
        <v>32</v>
      </c>
      <c r="M16914" s="120" t="s">
        <v>33</v>
      </c>
    </row>
    <row r="16915" spans="1:14">
      <c r="A16915" s="116">
        <v>16915</v>
      </c>
      <c r="B16915" s="129">
        <v>44642</v>
      </c>
      <c r="D16915" s="120" t="s">
        <v>34132</v>
      </c>
      <c r="E16915" s="120" t="s">
        <v>37561</v>
      </c>
      <c r="F16915" s="209" t="s">
        <v>37562</v>
      </c>
      <c r="G16915" s="119" t="s">
        <v>2259</v>
      </c>
      <c r="H16915" s="121" t="s">
        <v>140</v>
      </c>
      <c r="I16915" s="121" t="s">
        <v>42</v>
      </c>
      <c r="J16915" s="121" t="s">
        <v>2291</v>
      </c>
      <c r="K16915" s="121" t="s">
        <v>65</v>
      </c>
      <c r="L16915" s="157" t="s">
        <v>32</v>
      </c>
      <c r="M16915" s="120" t="s">
        <v>78</v>
      </c>
    </row>
    <row r="16916" spans="1:14">
      <c r="A16916" s="116">
        <v>16916</v>
      </c>
      <c r="B16916" s="129">
        <v>44642</v>
      </c>
      <c r="D16916" s="120" t="s">
        <v>34132</v>
      </c>
      <c r="E16916" s="120" t="s">
        <v>37563</v>
      </c>
      <c r="F16916" s="209" t="s">
        <v>37564</v>
      </c>
      <c r="G16916" s="119" t="s">
        <v>37565</v>
      </c>
      <c r="H16916" s="121" t="s">
        <v>76</v>
      </c>
      <c r="I16916" s="121" t="s">
        <v>63</v>
      </c>
      <c r="J16916" s="121" t="s">
        <v>328</v>
      </c>
      <c r="K16916" s="121" t="s">
        <v>65</v>
      </c>
      <c r="L16916" s="157" t="s">
        <v>32</v>
      </c>
      <c r="M16916" s="120" t="s">
        <v>33</v>
      </c>
    </row>
    <row r="16917" spans="1:14">
      <c r="A16917" s="116">
        <v>16917</v>
      </c>
      <c r="B16917" s="129">
        <v>44642</v>
      </c>
      <c r="D16917" s="120" t="s">
        <v>34132</v>
      </c>
      <c r="E16917" s="120" t="s">
        <v>37566</v>
      </c>
      <c r="F16917" s="209" t="s">
        <v>32204</v>
      </c>
      <c r="G16917" s="119" t="s">
        <v>37567</v>
      </c>
      <c r="H16917" s="121" t="s">
        <v>76</v>
      </c>
      <c r="I16917" s="121" t="s">
        <v>30</v>
      </c>
      <c r="J16917" s="121" t="s">
        <v>31</v>
      </c>
      <c r="K16917" s="121" t="s">
        <v>65</v>
      </c>
      <c r="L16917" s="157" t="s">
        <v>32</v>
      </c>
      <c r="M16917" s="120" t="s">
        <v>33</v>
      </c>
      <c r="N16917" s="131">
        <v>43886</v>
      </c>
    </row>
    <row r="16918" spans="1:14">
      <c r="A16918" s="116">
        <v>16918</v>
      </c>
      <c r="B16918" s="129">
        <v>44642</v>
      </c>
      <c r="D16918" s="120" t="s">
        <v>34132</v>
      </c>
      <c r="E16918" s="120" t="s">
        <v>37568</v>
      </c>
      <c r="F16918" s="209" t="s">
        <v>37569</v>
      </c>
      <c r="G16918" s="227" t="s">
        <v>2063</v>
      </c>
      <c r="H16918" s="121" t="s">
        <v>97</v>
      </c>
      <c r="I16918" s="121" t="s">
        <v>63</v>
      </c>
      <c r="J16918" s="121" t="s">
        <v>328</v>
      </c>
      <c r="K16918" s="121" t="s">
        <v>65</v>
      </c>
      <c r="L16918" s="157" t="s">
        <v>32</v>
      </c>
      <c r="M16918" s="120" t="s">
        <v>33</v>
      </c>
    </row>
    <row r="16919" spans="1:14">
      <c r="A16919" s="116">
        <v>16919</v>
      </c>
      <c r="B16919" s="129">
        <v>44642</v>
      </c>
      <c r="D16919" s="120" t="s">
        <v>34132</v>
      </c>
      <c r="E16919" s="120" t="s">
        <v>37570</v>
      </c>
      <c r="F16919" s="209" t="s">
        <v>37571</v>
      </c>
      <c r="G16919" s="119" t="s">
        <v>2575</v>
      </c>
      <c r="H16919" s="121" t="s">
        <v>1173</v>
      </c>
      <c r="I16919" s="121" t="s">
        <v>63</v>
      </c>
      <c r="J16919" s="121" t="s">
        <v>328</v>
      </c>
      <c r="K16919" s="121" t="s">
        <v>65</v>
      </c>
      <c r="L16919" s="157" t="s">
        <v>32</v>
      </c>
      <c r="M16919" s="120" t="s">
        <v>33</v>
      </c>
    </row>
    <row r="16920" spans="1:14" ht="27.6">
      <c r="A16920" s="116">
        <v>16920</v>
      </c>
      <c r="B16920" s="129">
        <v>44642</v>
      </c>
      <c r="D16920" s="120" t="s">
        <v>34132</v>
      </c>
      <c r="E16920" s="120" t="s">
        <v>37572</v>
      </c>
      <c r="F16920" s="209" t="s">
        <v>37573</v>
      </c>
      <c r="G16920" s="119" t="s">
        <v>29472</v>
      </c>
      <c r="H16920" s="121" t="s">
        <v>11315</v>
      </c>
      <c r="I16920" s="121" t="s">
        <v>30</v>
      </c>
      <c r="J16920" s="121" t="s">
        <v>77</v>
      </c>
      <c r="K16920" s="121" t="s">
        <v>65</v>
      </c>
      <c r="L16920" s="157" t="s">
        <v>32</v>
      </c>
      <c r="M16920" s="120" t="s">
        <v>78</v>
      </c>
    </row>
    <row r="16921" spans="1:14" ht="41.4">
      <c r="A16921" s="116">
        <v>16921</v>
      </c>
      <c r="B16921" s="129">
        <v>44642</v>
      </c>
      <c r="D16921" s="120" t="s">
        <v>34132</v>
      </c>
      <c r="E16921" s="120" t="s">
        <v>37574</v>
      </c>
      <c r="F16921" s="209" t="s">
        <v>37575</v>
      </c>
      <c r="G16921" s="119" t="s">
        <v>37576</v>
      </c>
      <c r="H16921" s="121" t="s">
        <v>140</v>
      </c>
      <c r="I16921" s="121" t="s">
        <v>30</v>
      </c>
      <c r="J16921" s="121" t="s">
        <v>31</v>
      </c>
      <c r="K16921" s="121" t="s">
        <v>65</v>
      </c>
      <c r="L16921" s="157" t="s">
        <v>32</v>
      </c>
      <c r="M16921" s="120" t="s">
        <v>78</v>
      </c>
    </row>
    <row r="16922" spans="1:14">
      <c r="A16922" s="116">
        <v>16922</v>
      </c>
      <c r="B16922" s="129">
        <v>44642</v>
      </c>
      <c r="D16922" s="120" t="s">
        <v>34132</v>
      </c>
      <c r="E16922" s="120" t="s">
        <v>37577</v>
      </c>
      <c r="F16922" s="209" t="s">
        <v>800</v>
      </c>
      <c r="G16922" s="119" t="s">
        <v>37578</v>
      </c>
      <c r="H16922" s="121" t="s">
        <v>76</v>
      </c>
      <c r="I16922" s="121" t="s">
        <v>30</v>
      </c>
      <c r="J16922" s="121" t="s">
        <v>31</v>
      </c>
      <c r="K16922" s="121" t="s">
        <v>65</v>
      </c>
      <c r="L16922" s="157" t="s">
        <v>32</v>
      </c>
      <c r="M16922" s="120" t="s">
        <v>33</v>
      </c>
    </row>
    <row r="16923" spans="1:14" ht="27.6">
      <c r="A16923" s="116">
        <v>16923</v>
      </c>
      <c r="B16923" s="129">
        <v>44642</v>
      </c>
      <c r="D16923" s="120" t="s">
        <v>34132</v>
      </c>
      <c r="E16923" s="120" t="s">
        <v>37579</v>
      </c>
      <c r="F16923" s="209" t="s">
        <v>37580</v>
      </c>
      <c r="G16923" s="119" t="s">
        <v>37581</v>
      </c>
      <c r="H16923" s="121" t="s">
        <v>177</v>
      </c>
      <c r="I16923" s="121" t="s">
        <v>30</v>
      </c>
      <c r="J16923" s="121" t="s">
        <v>12318</v>
      </c>
      <c r="K16923" s="121" t="s">
        <v>65</v>
      </c>
      <c r="L16923" s="157" t="s">
        <v>32</v>
      </c>
      <c r="M16923" s="120" t="s">
        <v>78</v>
      </c>
    </row>
    <row r="16924" spans="1:14" ht="27.6">
      <c r="A16924" s="116">
        <v>16924</v>
      </c>
      <c r="B16924" s="129">
        <v>44642</v>
      </c>
      <c r="D16924" s="120" t="s">
        <v>34132</v>
      </c>
      <c r="E16924" s="120" t="s">
        <v>37582</v>
      </c>
      <c r="F16924" s="209" t="s">
        <v>37583</v>
      </c>
      <c r="G16924" s="119" t="s">
        <v>37584</v>
      </c>
      <c r="H16924" s="121" t="s">
        <v>76</v>
      </c>
      <c r="I16924" s="121" t="s">
        <v>42</v>
      </c>
      <c r="J16924" s="121" t="s">
        <v>91</v>
      </c>
      <c r="K16924" s="121" t="s">
        <v>65</v>
      </c>
      <c r="L16924" s="157" t="s">
        <v>32</v>
      </c>
      <c r="M16924" s="120" t="s">
        <v>78</v>
      </c>
    </row>
    <row r="16925" spans="1:14">
      <c r="A16925" s="116">
        <v>16925</v>
      </c>
      <c r="B16925" s="129">
        <v>44642</v>
      </c>
      <c r="D16925" s="120" t="s">
        <v>34132</v>
      </c>
      <c r="E16925" s="120" t="s">
        <v>37585</v>
      </c>
      <c r="F16925" s="209" t="s">
        <v>37586</v>
      </c>
      <c r="G16925" s="119" t="s">
        <v>37587</v>
      </c>
      <c r="H16925" s="121" t="s">
        <v>1173</v>
      </c>
      <c r="I16925" s="121" t="s">
        <v>30</v>
      </c>
      <c r="J16925" s="121" t="s">
        <v>435</v>
      </c>
      <c r="K16925" s="121" t="s">
        <v>65</v>
      </c>
      <c r="L16925" s="157" t="s">
        <v>32</v>
      </c>
      <c r="M16925" s="120" t="s">
        <v>78</v>
      </c>
    </row>
    <row r="16926" spans="1:14">
      <c r="A16926" s="116">
        <v>16926</v>
      </c>
      <c r="B16926" s="129">
        <v>44643</v>
      </c>
      <c r="D16926" s="120" t="s">
        <v>252</v>
      </c>
      <c r="E16926" s="120" t="s">
        <v>37588</v>
      </c>
      <c r="F16926" s="209" t="s">
        <v>26338</v>
      </c>
      <c r="G16926" s="119" t="s">
        <v>22892</v>
      </c>
      <c r="H16926" s="121" t="s">
        <v>177</v>
      </c>
      <c r="I16926" s="121" t="s">
        <v>42</v>
      </c>
      <c r="J16926" s="121" t="s">
        <v>43</v>
      </c>
      <c r="K16926" s="121" t="s">
        <v>65</v>
      </c>
      <c r="L16926" s="157" t="s">
        <v>32</v>
      </c>
      <c r="M16926" s="120" t="s">
        <v>78</v>
      </c>
    </row>
    <row r="16927" spans="1:14">
      <c r="A16927" s="116">
        <v>16927</v>
      </c>
      <c r="B16927" s="129">
        <v>44643</v>
      </c>
      <c r="D16927" s="120" t="s">
        <v>252</v>
      </c>
      <c r="E16927" s="120" t="s">
        <v>37589</v>
      </c>
      <c r="F16927" s="209" t="s">
        <v>37590</v>
      </c>
      <c r="G16927" s="119" t="s">
        <v>24536</v>
      </c>
      <c r="H16927" s="121" t="s">
        <v>160</v>
      </c>
      <c r="I16927" s="121" t="s">
        <v>42</v>
      </c>
      <c r="J16927" s="121" t="s">
        <v>72</v>
      </c>
      <c r="K16927" s="121" t="s">
        <v>65</v>
      </c>
      <c r="L16927" s="157" t="s">
        <v>32</v>
      </c>
      <c r="M16927" s="120" t="s">
        <v>78</v>
      </c>
    </row>
    <row r="16928" spans="1:14">
      <c r="A16928" s="116">
        <v>16928</v>
      </c>
      <c r="B16928" s="129">
        <v>44643</v>
      </c>
      <c r="D16928" s="120" t="s">
        <v>252</v>
      </c>
      <c r="E16928" s="120" t="s">
        <v>37591</v>
      </c>
      <c r="F16928" s="209" t="s">
        <v>37592</v>
      </c>
      <c r="G16928" s="119" t="s">
        <v>5905</v>
      </c>
      <c r="H16928" s="121" t="s">
        <v>29</v>
      </c>
      <c r="I16928" s="121" t="s">
        <v>42</v>
      </c>
      <c r="J16928" s="121" t="s">
        <v>211</v>
      </c>
      <c r="K16928" s="121" t="s">
        <v>65</v>
      </c>
      <c r="L16928" s="157" t="s">
        <v>32</v>
      </c>
      <c r="M16928" s="120" t="s">
        <v>78</v>
      </c>
    </row>
    <row r="16929" spans="1:20">
      <c r="A16929" s="116">
        <v>16929</v>
      </c>
      <c r="B16929" s="129">
        <v>44643</v>
      </c>
      <c r="D16929" s="120" t="s">
        <v>252</v>
      </c>
      <c r="E16929" s="120" t="s">
        <v>37593</v>
      </c>
      <c r="F16929" s="209" t="s">
        <v>37594</v>
      </c>
      <c r="G16929" s="119" t="s">
        <v>4968</v>
      </c>
      <c r="H16929" s="121" t="s">
        <v>53</v>
      </c>
      <c r="I16929" s="121" t="s">
        <v>42</v>
      </c>
      <c r="J16929" s="121" t="s">
        <v>246</v>
      </c>
      <c r="K16929" s="121" t="s">
        <v>65</v>
      </c>
      <c r="L16929" s="157" t="s">
        <v>32</v>
      </c>
      <c r="M16929" s="120" t="s">
        <v>78</v>
      </c>
    </row>
    <row r="16930" spans="1:20">
      <c r="A16930" s="116">
        <v>16930</v>
      </c>
      <c r="B16930" s="129">
        <v>44643</v>
      </c>
      <c r="D16930" s="120" t="s">
        <v>252</v>
      </c>
      <c r="E16930" s="120" t="s">
        <v>37595</v>
      </c>
      <c r="F16930" s="209" t="s">
        <v>1259</v>
      </c>
      <c r="G16930" s="119" t="s">
        <v>1629</v>
      </c>
      <c r="H16930" s="121" t="s">
        <v>86</v>
      </c>
      <c r="I16930" s="121" t="s">
        <v>42</v>
      </c>
      <c r="J16930" s="121" t="s">
        <v>246</v>
      </c>
      <c r="K16930" s="121" t="s">
        <v>65</v>
      </c>
      <c r="L16930" s="157" t="s">
        <v>32</v>
      </c>
      <c r="M16930" s="120" t="s">
        <v>33</v>
      </c>
      <c r="N16930" s="131">
        <v>44645</v>
      </c>
      <c r="S16930" s="120" t="s">
        <v>135</v>
      </c>
      <c r="T16930" s="126">
        <v>44648</v>
      </c>
    </row>
    <row r="16931" spans="1:20">
      <c r="A16931" s="116">
        <v>16931</v>
      </c>
      <c r="B16931" s="129">
        <v>44643</v>
      </c>
      <c r="D16931" s="120" t="s">
        <v>252</v>
      </c>
      <c r="E16931" s="120" t="s">
        <v>37596</v>
      </c>
      <c r="F16931" s="209" t="s">
        <v>37597</v>
      </c>
      <c r="G16931" s="119" t="s">
        <v>37598</v>
      </c>
      <c r="H16931" s="121" t="s">
        <v>76</v>
      </c>
      <c r="I16931" s="121" t="s">
        <v>42</v>
      </c>
      <c r="J16931" s="121" t="s">
        <v>199</v>
      </c>
      <c r="K16931" s="121" t="s">
        <v>65</v>
      </c>
      <c r="L16931" s="157" t="s">
        <v>32</v>
      </c>
      <c r="M16931" s="120" t="s">
        <v>33</v>
      </c>
      <c r="N16931" s="131">
        <v>44645</v>
      </c>
    </row>
    <row r="16932" spans="1:20">
      <c r="A16932" s="116">
        <v>16932</v>
      </c>
      <c r="B16932" s="129">
        <v>44643</v>
      </c>
      <c r="D16932" s="120" t="s">
        <v>252</v>
      </c>
      <c r="E16932" s="120" t="s">
        <v>37599</v>
      </c>
      <c r="F16932" s="209" t="s">
        <v>399</v>
      </c>
      <c r="G16932" s="119" t="s">
        <v>37600</v>
      </c>
      <c r="H16932" s="121" t="s">
        <v>29</v>
      </c>
      <c r="I16932" s="121" t="s">
        <v>196</v>
      </c>
      <c r="J16932" s="121" t="s">
        <v>196</v>
      </c>
      <c r="K16932" s="121" t="s">
        <v>65</v>
      </c>
      <c r="L16932" s="157" t="s">
        <v>32</v>
      </c>
      <c r="M16932" s="120" t="s">
        <v>33</v>
      </c>
      <c r="N16932" s="131">
        <v>44645</v>
      </c>
    </row>
    <row r="16933" spans="1:20">
      <c r="A16933" s="116">
        <v>16933</v>
      </c>
      <c r="B16933" s="129">
        <v>44643</v>
      </c>
      <c r="D16933" s="120" t="s">
        <v>252</v>
      </c>
      <c r="E16933" s="120" t="s">
        <v>37601</v>
      </c>
      <c r="F16933" s="209" t="s">
        <v>480</v>
      </c>
      <c r="G16933" s="119" t="s">
        <v>17179</v>
      </c>
      <c r="H16933" s="121" t="s">
        <v>140</v>
      </c>
      <c r="I16933" s="121" t="s">
        <v>30</v>
      </c>
      <c r="J16933" s="121" t="s">
        <v>1540</v>
      </c>
      <c r="K16933" s="121" t="s">
        <v>65</v>
      </c>
      <c r="L16933" s="157" t="s">
        <v>32</v>
      </c>
      <c r="M16933" s="120" t="s">
        <v>78</v>
      </c>
    </row>
    <row r="16934" spans="1:20">
      <c r="A16934" s="116">
        <v>16934</v>
      </c>
      <c r="B16934" s="129">
        <v>44643</v>
      </c>
      <c r="D16934" s="120" t="s">
        <v>252</v>
      </c>
      <c r="E16934" s="120" t="s">
        <v>37602</v>
      </c>
      <c r="F16934" s="209" t="s">
        <v>37603</v>
      </c>
      <c r="G16934" s="119" t="s">
        <v>214</v>
      </c>
      <c r="H16934" s="121" t="s">
        <v>29</v>
      </c>
      <c r="I16934" s="121" t="s">
        <v>42</v>
      </c>
      <c r="J16934" s="121" t="s">
        <v>72</v>
      </c>
      <c r="K16934" s="121" t="s">
        <v>65</v>
      </c>
      <c r="L16934" s="157" t="s">
        <v>32</v>
      </c>
      <c r="M16934" s="120" t="s">
        <v>78</v>
      </c>
    </row>
    <row r="16935" spans="1:20">
      <c r="A16935" s="116">
        <v>16935</v>
      </c>
      <c r="B16935" s="129">
        <v>44643</v>
      </c>
      <c r="D16935" s="120" t="s">
        <v>252</v>
      </c>
      <c r="E16935" s="120" t="s">
        <v>37604</v>
      </c>
      <c r="F16935" s="209" t="s">
        <v>2893</v>
      </c>
      <c r="G16935" s="119" t="s">
        <v>250</v>
      </c>
      <c r="H16935" s="121" t="s">
        <v>76</v>
      </c>
      <c r="I16935" s="121" t="s">
        <v>42</v>
      </c>
      <c r="J16935" s="121" t="s">
        <v>43</v>
      </c>
      <c r="K16935" s="121" t="s">
        <v>65</v>
      </c>
      <c r="L16935" s="157" t="s">
        <v>32</v>
      </c>
      <c r="M16935" s="120" t="s">
        <v>78</v>
      </c>
    </row>
    <row r="16936" spans="1:20" ht="27.6">
      <c r="A16936" s="116">
        <v>16936</v>
      </c>
      <c r="B16936" s="129">
        <v>44643</v>
      </c>
      <c r="D16936" s="120" t="s">
        <v>252</v>
      </c>
      <c r="E16936" s="120" t="s">
        <v>37605</v>
      </c>
      <c r="F16936" s="209" t="s">
        <v>37606</v>
      </c>
      <c r="G16936" s="119" t="s">
        <v>37607</v>
      </c>
      <c r="H16936" s="121" t="s">
        <v>140</v>
      </c>
      <c r="I16936" s="121" t="s">
        <v>30</v>
      </c>
      <c r="J16936" s="121" t="s">
        <v>87</v>
      </c>
      <c r="K16936" s="121" t="s">
        <v>65</v>
      </c>
      <c r="L16936" s="157" t="s">
        <v>32</v>
      </c>
      <c r="M16936" s="120" t="s">
        <v>33</v>
      </c>
      <c r="N16936" s="131">
        <v>44645</v>
      </c>
    </row>
    <row r="16937" spans="1:20">
      <c r="A16937" s="116">
        <v>16937</v>
      </c>
      <c r="B16937" s="129">
        <v>44643</v>
      </c>
      <c r="D16937" s="120" t="s">
        <v>252</v>
      </c>
      <c r="E16937" s="120" t="s">
        <v>37608</v>
      </c>
      <c r="F16937" s="209" t="s">
        <v>37609</v>
      </c>
      <c r="G16937" s="119" t="s">
        <v>11567</v>
      </c>
      <c r="H16937" s="121" t="s">
        <v>53</v>
      </c>
      <c r="I16937" s="121" t="s">
        <v>30</v>
      </c>
      <c r="J16937" s="121" t="s">
        <v>31</v>
      </c>
      <c r="K16937" s="121" t="s">
        <v>65</v>
      </c>
      <c r="L16937" s="157" t="s">
        <v>32</v>
      </c>
      <c r="M16937" s="120" t="s">
        <v>78</v>
      </c>
    </row>
    <row r="16938" spans="1:20">
      <c r="A16938" s="116">
        <v>16938</v>
      </c>
      <c r="B16938" s="129">
        <v>44643</v>
      </c>
      <c r="D16938" s="120" t="s">
        <v>252</v>
      </c>
      <c r="E16938" s="120" t="s">
        <v>37610</v>
      </c>
      <c r="F16938" s="209" t="s">
        <v>37611</v>
      </c>
      <c r="G16938" s="119" t="s">
        <v>21022</v>
      </c>
      <c r="H16938" s="121" t="s">
        <v>140</v>
      </c>
      <c r="I16938" s="121" t="s">
        <v>30</v>
      </c>
      <c r="J16938" s="121" t="s">
        <v>435</v>
      </c>
      <c r="K16938" s="121" t="s">
        <v>65</v>
      </c>
      <c r="L16938" s="157" t="s">
        <v>32</v>
      </c>
      <c r="M16938" s="120" t="s">
        <v>78</v>
      </c>
    </row>
    <row r="16939" spans="1:20">
      <c r="A16939" s="116">
        <v>16939</v>
      </c>
      <c r="B16939" s="129">
        <v>44643</v>
      </c>
      <c r="D16939" s="120" t="s">
        <v>25</v>
      </c>
      <c r="E16939" s="120" t="s">
        <v>37612</v>
      </c>
      <c r="F16939" s="209" t="s">
        <v>37613</v>
      </c>
      <c r="G16939" s="119" t="s">
        <v>9634</v>
      </c>
      <c r="H16939" s="121" t="s">
        <v>41</v>
      </c>
      <c r="I16939" s="121" t="s">
        <v>30</v>
      </c>
      <c r="J16939" s="121" t="s">
        <v>87</v>
      </c>
      <c r="K16939" s="121" t="s">
        <v>65</v>
      </c>
      <c r="L16939" s="157" t="s">
        <v>32</v>
      </c>
      <c r="M16939" s="120" t="s">
        <v>78</v>
      </c>
    </row>
    <row r="16940" spans="1:20">
      <c r="A16940" s="116">
        <v>16940</v>
      </c>
      <c r="B16940" s="129">
        <v>44643</v>
      </c>
      <c r="D16940" s="120" t="s">
        <v>25</v>
      </c>
      <c r="E16940" s="120" t="s">
        <v>37614</v>
      </c>
      <c r="F16940" s="209" t="s">
        <v>429</v>
      </c>
      <c r="G16940" s="119" t="s">
        <v>37615</v>
      </c>
      <c r="H16940" s="121" t="s">
        <v>41</v>
      </c>
      <c r="I16940" s="121" t="s">
        <v>63</v>
      </c>
      <c r="J16940" s="121" t="s">
        <v>328</v>
      </c>
      <c r="K16940" s="121" t="s">
        <v>65</v>
      </c>
      <c r="L16940" s="157" t="s">
        <v>32</v>
      </c>
      <c r="M16940" s="120" t="s">
        <v>33</v>
      </c>
      <c r="N16940" s="131" t="s">
        <v>5231</v>
      </c>
    </row>
    <row r="16941" spans="1:20">
      <c r="A16941" s="116">
        <v>16941</v>
      </c>
      <c r="B16941" s="129">
        <v>44643</v>
      </c>
      <c r="D16941" s="120" t="s">
        <v>25</v>
      </c>
      <c r="E16941" s="120" t="s">
        <v>37616</v>
      </c>
      <c r="F16941" s="209" t="s">
        <v>14760</v>
      </c>
      <c r="G16941" s="119" t="s">
        <v>37617</v>
      </c>
      <c r="H16941" s="121" t="s">
        <v>97</v>
      </c>
      <c r="I16941" s="121" t="s">
        <v>30</v>
      </c>
      <c r="J16941" s="121" t="s">
        <v>435</v>
      </c>
      <c r="K16941" s="121" t="s">
        <v>65</v>
      </c>
      <c r="L16941" s="157" t="s">
        <v>32</v>
      </c>
      <c r="M16941" s="120" t="s">
        <v>33</v>
      </c>
    </row>
    <row r="16942" spans="1:20">
      <c r="A16942" s="116">
        <v>16942</v>
      </c>
      <c r="B16942" s="129">
        <v>44643</v>
      </c>
      <c r="D16942" s="120" t="s">
        <v>25</v>
      </c>
      <c r="E16942" s="120" t="s">
        <v>37618</v>
      </c>
      <c r="F16942" s="209" t="s">
        <v>37619</v>
      </c>
      <c r="G16942" s="119" t="s">
        <v>33770</v>
      </c>
      <c r="H16942" s="121" t="s">
        <v>48</v>
      </c>
      <c r="I16942" s="121" t="s">
        <v>63</v>
      </c>
      <c r="J16942" s="121" t="s">
        <v>328</v>
      </c>
      <c r="K16942" s="121" t="s">
        <v>65</v>
      </c>
      <c r="L16942" s="157" t="s">
        <v>32</v>
      </c>
      <c r="M16942" s="120" t="s">
        <v>33</v>
      </c>
      <c r="N16942" s="131" t="s">
        <v>5231</v>
      </c>
    </row>
    <row r="16943" spans="1:20">
      <c r="A16943" s="116">
        <v>16943</v>
      </c>
      <c r="B16943" s="129">
        <v>44643</v>
      </c>
      <c r="D16943" s="120" t="s">
        <v>25</v>
      </c>
      <c r="E16943" s="120" t="s">
        <v>37620</v>
      </c>
      <c r="F16943" s="209" t="s">
        <v>321</v>
      </c>
      <c r="G16943" s="119" t="s">
        <v>37621</v>
      </c>
      <c r="H16943" s="121" t="s">
        <v>140</v>
      </c>
      <c r="I16943" s="121" t="s">
        <v>30</v>
      </c>
      <c r="J16943" s="121" t="s">
        <v>19954</v>
      </c>
      <c r="K16943" s="121" t="s">
        <v>65</v>
      </c>
      <c r="L16943" s="157" t="s">
        <v>32</v>
      </c>
      <c r="M16943" s="120" t="s">
        <v>33</v>
      </c>
      <c r="N16943" s="131">
        <v>44651</v>
      </c>
      <c r="O16943" s="131">
        <v>44651</v>
      </c>
    </row>
    <row r="16944" spans="1:20" ht="27.6">
      <c r="A16944" s="116">
        <v>16944</v>
      </c>
      <c r="B16944" s="129">
        <v>44643</v>
      </c>
      <c r="D16944" s="120" t="s">
        <v>25</v>
      </c>
      <c r="E16944" s="120" t="s">
        <v>37622</v>
      </c>
      <c r="F16944" s="209" t="s">
        <v>37623</v>
      </c>
      <c r="G16944" s="119" t="s">
        <v>37624</v>
      </c>
      <c r="H16944" s="121" t="s">
        <v>76</v>
      </c>
      <c r="K16944" s="121" t="s">
        <v>65</v>
      </c>
      <c r="L16944" s="157" t="s">
        <v>32</v>
      </c>
      <c r="M16944" s="120" t="s">
        <v>78</v>
      </c>
    </row>
    <row r="16945" spans="1:15">
      <c r="A16945" s="116">
        <v>16945</v>
      </c>
      <c r="B16945" s="129">
        <v>44643</v>
      </c>
      <c r="D16945" s="120" t="s">
        <v>25</v>
      </c>
      <c r="E16945" s="120" t="s">
        <v>37625</v>
      </c>
      <c r="F16945" s="209" t="s">
        <v>402</v>
      </c>
      <c r="G16945" s="119" t="s">
        <v>37626</v>
      </c>
      <c r="H16945" s="121" t="s">
        <v>53</v>
      </c>
      <c r="I16945" s="121" t="s">
        <v>42</v>
      </c>
      <c r="J16945" s="121" t="s">
        <v>72</v>
      </c>
      <c r="K16945" s="121" t="s">
        <v>65</v>
      </c>
      <c r="L16945" s="157" t="s">
        <v>32</v>
      </c>
      <c r="M16945" s="120" t="s">
        <v>33</v>
      </c>
      <c r="N16945" s="131">
        <v>44651</v>
      </c>
      <c r="O16945" s="131">
        <v>44651</v>
      </c>
    </row>
    <row r="16946" spans="1:15">
      <c r="A16946" s="116">
        <v>16946</v>
      </c>
      <c r="B16946" s="129">
        <v>44643</v>
      </c>
      <c r="D16946" s="120" t="s">
        <v>25</v>
      </c>
      <c r="E16946" s="120" t="s">
        <v>37627</v>
      </c>
      <c r="F16946" s="209" t="s">
        <v>37628</v>
      </c>
      <c r="G16946" s="119" t="s">
        <v>37629</v>
      </c>
      <c r="H16946" s="121" t="s">
        <v>41</v>
      </c>
      <c r="I16946" s="121" t="s">
        <v>42</v>
      </c>
      <c r="J16946" s="121" t="s">
        <v>549</v>
      </c>
      <c r="K16946" s="121" t="s">
        <v>65</v>
      </c>
      <c r="L16946" s="157" t="s">
        <v>32</v>
      </c>
      <c r="M16946" s="120" t="s">
        <v>33</v>
      </c>
      <c r="N16946" s="131">
        <v>44651</v>
      </c>
      <c r="O16946" s="131">
        <v>44651</v>
      </c>
    </row>
    <row r="16947" spans="1:15">
      <c r="A16947" s="116">
        <v>16947</v>
      </c>
      <c r="B16947" s="129">
        <v>44643</v>
      </c>
      <c r="D16947" s="120" t="s">
        <v>25</v>
      </c>
      <c r="E16947" s="120" t="s">
        <v>37630</v>
      </c>
      <c r="F16947" s="209" t="s">
        <v>37631</v>
      </c>
      <c r="G16947" s="119" t="s">
        <v>528</v>
      </c>
      <c r="H16947" s="121" t="s">
        <v>53</v>
      </c>
      <c r="I16947" s="121" t="s">
        <v>63</v>
      </c>
      <c r="J16947" s="121" t="s">
        <v>328</v>
      </c>
      <c r="K16947" s="121" t="s">
        <v>65</v>
      </c>
      <c r="L16947" s="157" t="s">
        <v>32</v>
      </c>
      <c r="M16947" s="120" t="s">
        <v>33</v>
      </c>
      <c r="N16947" s="131">
        <v>44651</v>
      </c>
      <c r="O16947" s="131">
        <v>44651</v>
      </c>
    </row>
    <row r="16948" spans="1:15">
      <c r="A16948" s="116">
        <v>16948</v>
      </c>
      <c r="B16948" s="129">
        <v>44643</v>
      </c>
      <c r="D16948" s="120" t="s">
        <v>25</v>
      </c>
      <c r="E16948" s="120" t="s">
        <v>37632</v>
      </c>
      <c r="F16948" s="209" t="s">
        <v>5069</v>
      </c>
      <c r="G16948" s="119" t="s">
        <v>37633</v>
      </c>
      <c r="H16948" s="121" t="s">
        <v>27385</v>
      </c>
      <c r="I16948" s="121" t="s">
        <v>63</v>
      </c>
      <c r="J16948" s="121" t="s">
        <v>328</v>
      </c>
      <c r="K16948" s="121" t="s">
        <v>65</v>
      </c>
      <c r="L16948" s="157" t="s">
        <v>32</v>
      </c>
      <c r="M16948" s="120" t="s">
        <v>33</v>
      </c>
      <c r="N16948" s="131">
        <v>44651</v>
      </c>
      <c r="O16948" s="131">
        <v>44651</v>
      </c>
    </row>
    <row r="16949" spans="1:15">
      <c r="A16949" s="116">
        <v>16949</v>
      </c>
      <c r="B16949" s="129">
        <v>44643</v>
      </c>
      <c r="D16949" s="120" t="s">
        <v>25</v>
      </c>
      <c r="E16949" s="120" t="s">
        <v>37634</v>
      </c>
      <c r="F16949" s="209" t="s">
        <v>37635</v>
      </c>
      <c r="G16949" s="119" t="s">
        <v>17445</v>
      </c>
      <c r="H16949" s="121" t="s">
        <v>29</v>
      </c>
      <c r="I16949" s="121" t="s">
        <v>42</v>
      </c>
      <c r="J16949" s="121" t="s">
        <v>37636</v>
      </c>
      <c r="K16949" s="121" t="s">
        <v>65</v>
      </c>
      <c r="L16949" s="157" t="s">
        <v>32</v>
      </c>
      <c r="M16949" s="120" t="s">
        <v>78</v>
      </c>
    </row>
    <row r="16950" spans="1:15">
      <c r="A16950" s="116">
        <v>16950</v>
      </c>
      <c r="B16950" s="129">
        <v>44643</v>
      </c>
      <c r="D16950" s="120" t="s">
        <v>25</v>
      </c>
      <c r="E16950" s="120" t="s">
        <v>37637</v>
      </c>
      <c r="F16950" s="209" t="s">
        <v>29699</v>
      </c>
      <c r="G16950" s="119" t="s">
        <v>19281</v>
      </c>
      <c r="H16950" s="121" t="s">
        <v>48</v>
      </c>
      <c r="I16950" s="121" t="s">
        <v>63</v>
      </c>
      <c r="J16950" s="121" t="s">
        <v>328</v>
      </c>
      <c r="K16950" s="121" t="s">
        <v>65</v>
      </c>
      <c r="L16950" s="157" t="s">
        <v>32</v>
      </c>
      <c r="M16950" s="120" t="s">
        <v>78</v>
      </c>
    </row>
    <row r="16951" spans="1:15" ht="14.25" customHeight="1">
      <c r="A16951" s="116">
        <v>16951</v>
      </c>
      <c r="B16951" s="129">
        <v>44643</v>
      </c>
      <c r="D16951" s="120" t="s">
        <v>25</v>
      </c>
      <c r="E16951" s="120" t="s">
        <v>37638</v>
      </c>
      <c r="F16951" s="209" t="s">
        <v>37639</v>
      </c>
      <c r="G16951" s="119" t="s">
        <v>30673</v>
      </c>
      <c r="H16951" s="121" t="s">
        <v>140</v>
      </c>
      <c r="I16951" s="121" t="s">
        <v>42</v>
      </c>
      <c r="J16951" s="121" t="s">
        <v>72</v>
      </c>
      <c r="K16951" s="121" t="s">
        <v>584</v>
      </c>
      <c r="L16951" s="157" t="s">
        <v>32</v>
      </c>
      <c r="M16951" s="120" t="s">
        <v>78</v>
      </c>
    </row>
    <row r="16952" spans="1:15" ht="14.25" customHeight="1">
      <c r="A16952" s="116">
        <v>16952</v>
      </c>
      <c r="B16952" s="129">
        <v>44643</v>
      </c>
      <c r="D16952" s="120" t="s">
        <v>25</v>
      </c>
      <c r="E16952" s="120" t="s">
        <v>37640</v>
      </c>
      <c r="F16952" s="209" t="s">
        <v>37641</v>
      </c>
      <c r="G16952" s="119" t="s">
        <v>4480</v>
      </c>
      <c r="H16952" s="121" t="s">
        <v>140</v>
      </c>
      <c r="I16952" s="121" t="s">
        <v>42</v>
      </c>
      <c r="J16952" s="121" t="s">
        <v>72</v>
      </c>
      <c r="K16952" s="121" t="s">
        <v>584</v>
      </c>
      <c r="L16952" s="157" t="s">
        <v>32</v>
      </c>
      <c r="M16952" s="120" t="s">
        <v>78</v>
      </c>
    </row>
    <row r="16953" spans="1:15" ht="14.25" customHeight="1">
      <c r="A16953" s="116">
        <v>16953</v>
      </c>
      <c r="B16953" s="129">
        <v>44643</v>
      </c>
      <c r="D16953" s="120" t="s">
        <v>25</v>
      </c>
      <c r="E16953" s="120" t="s">
        <v>37642</v>
      </c>
      <c r="F16953" s="209" t="s">
        <v>34758</v>
      </c>
      <c r="G16953" s="119" t="s">
        <v>22223</v>
      </c>
      <c r="H16953" s="121" t="s">
        <v>48</v>
      </c>
      <c r="I16953" s="121" t="s">
        <v>30</v>
      </c>
      <c r="J16953" s="121" t="s">
        <v>7142</v>
      </c>
      <c r="K16953" s="121" t="s">
        <v>65</v>
      </c>
      <c r="L16953" s="157" t="s">
        <v>32</v>
      </c>
      <c r="M16953" s="120" t="s">
        <v>78</v>
      </c>
    </row>
    <row r="16954" spans="1:15" ht="14.25" customHeight="1">
      <c r="A16954" s="116">
        <v>16954</v>
      </c>
      <c r="B16954" s="129">
        <v>44643</v>
      </c>
      <c r="D16954" s="120" t="s">
        <v>25</v>
      </c>
      <c r="E16954" s="120" t="s">
        <v>37643</v>
      </c>
      <c r="F16954" s="209" t="s">
        <v>37644</v>
      </c>
      <c r="G16954" s="119" t="s">
        <v>37645</v>
      </c>
      <c r="H16954" s="121" t="s">
        <v>140</v>
      </c>
      <c r="I16954" s="121" t="s">
        <v>63</v>
      </c>
      <c r="J16954" s="121" t="s">
        <v>601</v>
      </c>
      <c r="K16954" s="121" t="s">
        <v>65</v>
      </c>
      <c r="L16954" s="157" t="s">
        <v>32</v>
      </c>
      <c r="M16954" s="120" t="s">
        <v>33</v>
      </c>
      <c r="N16954" s="131">
        <v>44651</v>
      </c>
      <c r="O16954" s="131">
        <v>44651</v>
      </c>
    </row>
    <row r="16955" spans="1:15" ht="14.25" customHeight="1">
      <c r="A16955" s="116">
        <v>16955</v>
      </c>
      <c r="B16955" s="129">
        <v>44643</v>
      </c>
      <c r="D16955" s="120" t="s">
        <v>25</v>
      </c>
      <c r="E16955" s="120" t="s">
        <v>37646</v>
      </c>
      <c r="F16955" s="209" t="s">
        <v>37647</v>
      </c>
      <c r="G16955" s="119" t="s">
        <v>37648</v>
      </c>
      <c r="H16955" s="121" t="s">
        <v>192</v>
      </c>
      <c r="I16955" s="121" t="s">
        <v>42</v>
      </c>
      <c r="J16955" s="121" t="s">
        <v>72</v>
      </c>
      <c r="K16955" s="121" t="s">
        <v>65</v>
      </c>
      <c r="L16955" s="157" t="s">
        <v>32</v>
      </c>
      <c r="M16955" s="120" t="s">
        <v>78</v>
      </c>
    </row>
    <row r="16956" spans="1:15" ht="14.25" customHeight="1">
      <c r="A16956" s="116">
        <v>16956</v>
      </c>
      <c r="B16956" s="129">
        <v>44643</v>
      </c>
      <c r="D16956" s="120" t="s">
        <v>25</v>
      </c>
      <c r="E16956" s="120" t="s">
        <v>37649</v>
      </c>
      <c r="F16956" s="209" t="s">
        <v>8270</v>
      </c>
      <c r="G16956" s="119" t="s">
        <v>37650</v>
      </c>
      <c r="H16956" s="121" t="s">
        <v>76</v>
      </c>
      <c r="I16956" s="121" t="s">
        <v>42</v>
      </c>
      <c r="J16956" s="121" t="s">
        <v>72</v>
      </c>
      <c r="K16956" s="121" t="s">
        <v>65</v>
      </c>
      <c r="L16956" s="157" t="s">
        <v>32</v>
      </c>
      <c r="M16956" s="120" t="s">
        <v>78</v>
      </c>
    </row>
    <row r="16957" spans="1:15" ht="14.25" customHeight="1">
      <c r="A16957" s="116">
        <v>16957</v>
      </c>
      <c r="B16957" s="129">
        <v>44643</v>
      </c>
      <c r="D16957" s="120" t="s">
        <v>25</v>
      </c>
      <c r="E16957" s="120" t="s">
        <v>37651</v>
      </c>
      <c r="F16957" s="209" t="s">
        <v>37652</v>
      </c>
      <c r="G16957" s="119" t="s">
        <v>6810</v>
      </c>
      <c r="H16957" s="121" t="s">
        <v>140</v>
      </c>
      <c r="I16957" s="121" t="s">
        <v>42</v>
      </c>
      <c r="J16957" s="121" t="s">
        <v>72</v>
      </c>
      <c r="K16957" s="121" t="s">
        <v>65</v>
      </c>
      <c r="L16957" s="157" t="s">
        <v>32</v>
      </c>
      <c r="M16957" s="120" t="s">
        <v>78</v>
      </c>
    </row>
    <row r="16958" spans="1:15">
      <c r="A16958" s="116">
        <v>16958</v>
      </c>
      <c r="B16958" s="129">
        <v>44643</v>
      </c>
      <c r="D16958" s="120" t="s">
        <v>25</v>
      </c>
      <c r="E16958" s="120" t="s">
        <v>37653</v>
      </c>
      <c r="F16958" s="209" t="s">
        <v>37654</v>
      </c>
      <c r="G16958" s="119" t="s">
        <v>37655</v>
      </c>
      <c r="H16958" s="121" t="s">
        <v>160</v>
      </c>
      <c r="I16958" s="121" t="s">
        <v>42</v>
      </c>
      <c r="J16958" s="121" t="s">
        <v>72</v>
      </c>
      <c r="K16958" s="121" t="s">
        <v>65</v>
      </c>
      <c r="L16958" s="157" t="s">
        <v>32</v>
      </c>
      <c r="M16958" s="120" t="s">
        <v>33</v>
      </c>
      <c r="N16958" s="131">
        <v>44643</v>
      </c>
      <c r="O16958" s="131">
        <v>44643</v>
      </c>
    </row>
    <row r="16959" spans="1:15">
      <c r="A16959" s="116">
        <v>16959</v>
      </c>
      <c r="B16959" s="129">
        <v>44643</v>
      </c>
      <c r="D16959" s="120" t="s">
        <v>25</v>
      </c>
      <c r="E16959" s="120" t="s">
        <v>37656</v>
      </c>
      <c r="F16959" s="209" t="s">
        <v>33476</v>
      </c>
      <c r="G16959" s="119" t="s">
        <v>1447</v>
      </c>
      <c r="H16959" s="121" t="s">
        <v>41</v>
      </c>
      <c r="I16959" s="121" t="s">
        <v>30</v>
      </c>
      <c r="J16959" s="121" t="s">
        <v>5018</v>
      </c>
      <c r="K16959" s="121" t="s">
        <v>65</v>
      </c>
      <c r="L16959" s="157" t="s">
        <v>32</v>
      </c>
      <c r="M16959" s="120" t="s">
        <v>78</v>
      </c>
    </row>
    <row r="16960" spans="1:15">
      <c r="A16960" s="116">
        <v>16960</v>
      </c>
      <c r="B16960" s="129">
        <v>44643</v>
      </c>
      <c r="D16960" s="120" t="s">
        <v>25</v>
      </c>
      <c r="E16960" s="120" t="s">
        <v>37657</v>
      </c>
      <c r="F16960" s="209" t="s">
        <v>37658</v>
      </c>
      <c r="G16960" s="119" t="s">
        <v>1447</v>
      </c>
      <c r="H16960" s="121" t="s">
        <v>41</v>
      </c>
      <c r="I16960" s="121" t="s">
        <v>30</v>
      </c>
      <c r="J16960" s="121" t="s">
        <v>5018</v>
      </c>
      <c r="K16960" s="121" t="s">
        <v>65</v>
      </c>
      <c r="L16960" s="157" t="s">
        <v>32</v>
      </c>
      <c r="M16960" s="120" t="s">
        <v>33</v>
      </c>
      <c r="N16960" s="131">
        <v>44643</v>
      </c>
      <c r="O16960" s="131">
        <v>44643</v>
      </c>
    </row>
    <row r="16961" spans="1:19">
      <c r="A16961" s="116">
        <v>16961</v>
      </c>
      <c r="B16961" s="129">
        <v>44643</v>
      </c>
      <c r="D16961" s="120" t="s">
        <v>25</v>
      </c>
      <c r="E16961" s="120" t="s">
        <v>37659</v>
      </c>
      <c r="F16961" s="209" t="s">
        <v>37660</v>
      </c>
      <c r="G16961" s="119" t="s">
        <v>37661</v>
      </c>
      <c r="H16961" s="121" t="s">
        <v>41</v>
      </c>
      <c r="I16961" s="121" t="s">
        <v>30</v>
      </c>
      <c r="J16961" s="121" t="s">
        <v>77</v>
      </c>
      <c r="K16961" s="121" t="s">
        <v>65</v>
      </c>
      <c r="L16961" s="157" t="s">
        <v>32</v>
      </c>
      <c r="M16961" s="120" t="s">
        <v>33</v>
      </c>
    </row>
    <row r="16962" spans="1:19">
      <c r="A16962" s="116">
        <v>16962</v>
      </c>
      <c r="B16962" s="129">
        <v>44643</v>
      </c>
      <c r="D16962" s="120" t="s">
        <v>580</v>
      </c>
      <c r="E16962" s="120" t="s">
        <v>37662</v>
      </c>
      <c r="F16962" s="209" t="s">
        <v>37663</v>
      </c>
      <c r="G16962" s="119" t="s">
        <v>37664</v>
      </c>
      <c r="H16962" s="121" t="s">
        <v>41</v>
      </c>
      <c r="I16962" s="121" t="s">
        <v>42</v>
      </c>
      <c r="J16962" s="121" t="s">
        <v>72</v>
      </c>
      <c r="K16962" s="121" t="s">
        <v>65</v>
      </c>
      <c r="L16962" s="157" t="s">
        <v>32</v>
      </c>
      <c r="M16962" s="120" t="s">
        <v>78</v>
      </c>
    </row>
    <row r="16963" spans="1:19" ht="27.6">
      <c r="A16963" s="116">
        <v>16963</v>
      </c>
      <c r="B16963" s="129">
        <v>44643</v>
      </c>
      <c r="D16963" s="120" t="s">
        <v>580</v>
      </c>
      <c r="E16963" s="120" t="s">
        <v>37665</v>
      </c>
      <c r="F16963" s="209" t="s">
        <v>37666</v>
      </c>
      <c r="G16963" s="119" t="s">
        <v>20930</v>
      </c>
      <c r="H16963" s="121" t="s">
        <v>86</v>
      </c>
      <c r="I16963" s="121" t="s">
        <v>30</v>
      </c>
      <c r="J16963" s="121" t="s">
        <v>3886</v>
      </c>
      <c r="K16963" s="121" t="s">
        <v>65</v>
      </c>
      <c r="L16963" s="157" t="s">
        <v>32</v>
      </c>
      <c r="M16963" s="120" t="s">
        <v>33</v>
      </c>
      <c r="N16963" s="131">
        <v>44644</v>
      </c>
      <c r="O16963" s="131">
        <v>44655</v>
      </c>
    </row>
    <row r="16964" spans="1:19" ht="27.6">
      <c r="A16964" s="116">
        <v>16964</v>
      </c>
      <c r="B16964" s="129">
        <v>44643</v>
      </c>
      <c r="D16964" s="120" t="s">
        <v>580</v>
      </c>
      <c r="E16964" s="120" t="s">
        <v>37667</v>
      </c>
      <c r="F16964" s="209" t="s">
        <v>37668</v>
      </c>
      <c r="G16964" s="119" t="s">
        <v>20000</v>
      </c>
      <c r="H16964" s="121" t="s">
        <v>29</v>
      </c>
      <c r="I16964" s="121" t="s">
        <v>196</v>
      </c>
      <c r="J16964" s="121" t="s">
        <v>14490</v>
      </c>
      <c r="K16964" s="121" t="s">
        <v>65</v>
      </c>
      <c r="L16964" s="157" t="s">
        <v>32</v>
      </c>
      <c r="M16964" s="120" t="s">
        <v>78</v>
      </c>
    </row>
    <row r="16965" spans="1:19">
      <c r="A16965" s="116">
        <v>16965</v>
      </c>
      <c r="B16965" s="129">
        <v>44643</v>
      </c>
      <c r="D16965" s="120" t="s">
        <v>580</v>
      </c>
      <c r="E16965" s="120" t="s">
        <v>37669</v>
      </c>
      <c r="F16965" s="209" t="s">
        <v>37670</v>
      </c>
      <c r="G16965" s="119" t="s">
        <v>34703</v>
      </c>
      <c r="H16965" s="121" t="s">
        <v>86</v>
      </c>
      <c r="I16965" s="121" t="s">
        <v>30</v>
      </c>
      <c r="J16965" s="121" t="s">
        <v>6396</v>
      </c>
      <c r="K16965" s="121" t="s">
        <v>584</v>
      </c>
      <c r="L16965" s="157" t="s">
        <v>32</v>
      </c>
      <c r="M16965" s="120" t="s">
        <v>78</v>
      </c>
    </row>
    <row r="16966" spans="1:19" ht="27.6">
      <c r="A16966" s="116">
        <v>16966</v>
      </c>
      <c r="B16966" s="129">
        <v>44643</v>
      </c>
      <c r="D16966" s="120" t="s">
        <v>580</v>
      </c>
      <c r="E16966" s="120" t="s">
        <v>37671</v>
      </c>
      <c r="F16966" s="209" t="s">
        <v>37672</v>
      </c>
      <c r="G16966" s="119" t="s">
        <v>11567</v>
      </c>
      <c r="H16966" s="121" t="s">
        <v>29</v>
      </c>
      <c r="I16966" s="121" t="s">
        <v>30</v>
      </c>
      <c r="J16966" s="121" t="s">
        <v>31</v>
      </c>
      <c r="K16966" s="121" t="s">
        <v>65</v>
      </c>
      <c r="L16966" s="157" t="s">
        <v>32</v>
      </c>
      <c r="M16966" s="120" t="s">
        <v>33</v>
      </c>
      <c r="N16966" s="131">
        <v>44644</v>
      </c>
      <c r="O16966" s="131">
        <v>44655</v>
      </c>
    </row>
    <row r="16967" spans="1:19">
      <c r="A16967" s="116">
        <v>16967</v>
      </c>
      <c r="B16967" s="129">
        <v>44643</v>
      </c>
      <c r="D16967" s="120" t="s">
        <v>580</v>
      </c>
      <c r="E16967" s="120" t="s">
        <v>37673</v>
      </c>
      <c r="F16967" s="209" t="s">
        <v>5406</v>
      </c>
      <c r="G16967" s="119" t="s">
        <v>37674</v>
      </c>
      <c r="H16967" s="121" t="s">
        <v>29</v>
      </c>
      <c r="I16967" s="121" t="s">
        <v>196</v>
      </c>
      <c r="J16967" s="121" t="s">
        <v>17468</v>
      </c>
      <c r="K16967" s="121" t="s">
        <v>65</v>
      </c>
      <c r="L16967" s="157" t="s">
        <v>32</v>
      </c>
      <c r="M16967" s="120" t="s">
        <v>78</v>
      </c>
    </row>
    <row r="16968" spans="1:19">
      <c r="A16968" s="116">
        <v>16968</v>
      </c>
      <c r="B16968" s="129">
        <v>44643</v>
      </c>
      <c r="D16968" s="120" t="s">
        <v>580</v>
      </c>
      <c r="E16968" s="120" t="s">
        <v>37675</v>
      </c>
      <c r="F16968" s="209" t="s">
        <v>37676</v>
      </c>
      <c r="G16968" s="119" t="s">
        <v>12159</v>
      </c>
      <c r="H16968" s="121" t="s">
        <v>86</v>
      </c>
      <c r="I16968" s="121" t="s">
        <v>30</v>
      </c>
      <c r="J16968" s="121" t="s">
        <v>77</v>
      </c>
      <c r="K16968" s="121" t="s">
        <v>65</v>
      </c>
      <c r="L16968" s="157" t="s">
        <v>32</v>
      </c>
      <c r="M16968" s="120" t="s">
        <v>78</v>
      </c>
    </row>
    <row r="16969" spans="1:19" ht="27.6">
      <c r="A16969" s="116">
        <v>16969</v>
      </c>
      <c r="B16969" s="129">
        <v>44643</v>
      </c>
      <c r="D16969" s="120" t="s">
        <v>580</v>
      </c>
      <c r="E16969" s="120" t="s">
        <v>37677</v>
      </c>
      <c r="F16969" s="209" t="s">
        <v>37678</v>
      </c>
      <c r="G16969" s="119" t="s">
        <v>37679</v>
      </c>
      <c r="H16969" s="121" t="s">
        <v>177</v>
      </c>
      <c r="I16969" s="121" t="s">
        <v>30</v>
      </c>
      <c r="J16969" s="121" t="s">
        <v>87</v>
      </c>
      <c r="K16969" s="121" t="s">
        <v>65</v>
      </c>
      <c r="L16969" s="157" t="s">
        <v>32</v>
      </c>
      <c r="M16969" s="120" t="s">
        <v>33</v>
      </c>
      <c r="N16969" s="131">
        <v>44651</v>
      </c>
      <c r="O16969" s="131">
        <v>44655</v>
      </c>
      <c r="S16969" s="120" t="s">
        <v>92</v>
      </c>
    </row>
    <row r="16970" spans="1:19" ht="27.6">
      <c r="A16970" s="116">
        <v>16970</v>
      </c>
      <c r="B16970" s="129">
        <v>44643</v>
      </c>
      <c r="D16970" s="120" t="s">
        <v>580</v>
      </c>
      <c r="E16970" s="120" t="s">
        <v>37680</v>
      </c>
      <c r="F16970" s="209" t="s">
        <v>37681</v>
      </c>
      <c r="G16970" s="119" t="s">
        <v>36510</v>
      </c>
      <c r="H16970" s="121" t="s">
        <v>86</v>
      </c>
      <c r="I16970" s="121" t="s">
        <v>30</v>
      </c>
      <c r="J16970" s="121" t="s">
        <v>87</v>
      </c>
      <c r="K16970" s="121" t="s">
        <v>65</v>
      </c>
      <c r="L16970" s="157" t="s">
        <v>32</v>
      </c>
      <c r="M16970" s="120" t="s">
        <v>78</v>
      </c>
    </row>
    <row r="16971" spans="1:19">
      <c r="A16971" s="116">
        <v>16971</v>
      </c>
      <c r="B16971" s="129">
        <v>44643</v>
      </c>
      <c r="D16971" s="120" t="s">
        <v>580</v>
      </c>
      <c r="E16971" s="120" t="s">
        <v>37682</v>
      </c>
      <c r="F16971" s="209" t="s">
        <v>37683</v>
      </c>
      <c r="G16971" s="119" t="s">
        <v>32363</v>
      </c>
      <c r="H16971" s="121" t="s">
        <v>76</v>
      </c>
      <c r="I16971" s="121" t="s">
        <v>30</v>
      </c>
      <c r="J16971" s="121" t="s">
        <v>21121</v>
      </c>
      <c r="K16971" s="121" t="s">
        <v>65</v>
      </c>
      <c r="L16971" s="157" t="s">
        <v>32</v>
      </c>
      <c r="M16971" s="120" t="s">
        <v>78</v>
      </c>
    </row>
    <row r="16972" spans="1:19" ht="27.6">
      <c r="A16972" s="116">
        <v>16972</v>
      </c>
      <c r="B16972" s="129">
        <v>44643</v>
      </c>
      <c r="D16972" s="120" t="s">
        <v>580</v>
      </c>
      <c r="E16972" s="120" t="s">
        <v>37684</v>
      </c>
      <c r="F16972" s="209" t="s">
        <v>37685</v>
      </c>
      <c r="G16972" s="119" t="s">
        <v>12175</v>
      </c>
      <c r="H16972" s="121" t="s">
        <v>48</v>
      </c>
      <c r="I16972" s="121" t="s">
        <v>30</v>
      </c>
      <c r="J16972" s="121" t="s">
        <v>5018</v>
      </c>
      <c r="K16972" s="121" t="s">
        <v>584</v>
      </c>
      <c r="L16972" s="157" t="s">
        <v>32</v>
      </c>
      <c r="M16972" s="120" t="s">
        <v>78</v>
      </c>
    </row>
    <row r="16973" spans="1:19">
      <c r="A16973" s="116">
        <v>16973</v>
      </c>
      <c r="B16973" s="129">
        <v>44643</v>
      </c>
      <c r="D16973" s="120" t="s">
        <v>580</v>
      </c>
      <c r="E16973" s="120" t="s">
        <v>37686</v>
      </c>
      <c r="F16973" s="209" t="s">
        <v>26307</v>
      </c>
      <c r="G16973" s="119" t="s">
        <v>37687</v>
      </c>
      <c r="H16973" s="121" t="s">
        <v>140</v>
      </c>
      <c r="I16973" s="121" t="s">
        <v>30</v>
      </c>
      <c r="J16973" s="121" t="s">
        <v>7234</v>
      </c>
      <c r="K16973" s="121" t="s">
        <v>65</v>
      </c>
      <c r="L16973" s="157" t="s">
        <v>32</v>
      </c>
      <c r="M16973" s="120" t="s">
        <v>33</v>
      </c>
      <c r="N16973" s="131">
        <v>44644</v>
      </c>
      <c r="O16973" s="131">
        <v>44655</v>
      </c>
    </row>
    <row r="16974" spans="1:19">
      <c r="A16974" s="116">
        <v>16974</v>
      </c>
      <c r="B16974" s="129">
        <v>44643</v>
      </c>
      <c r="D16974" s="120" t="s">
        <v>580</v>
      </c>
      <c r="E16974" s="120" t="s">
        <v>37688</v>
      </c>
      <c r="F16974" s="209" t="s">
        <v>37689</v>
      </c>
      <c r="G16974" s="119" t="s">
        <v>37690</v>
      </c>
      <c r="H16974" s="121" t="s">
        <v>41</v>
      </c>
      <c r="I16974" s="121" t="s">
        <v>30</v>
      </c>
      <c r="J16974" s="121" t="s">
        <v>77</v>
      </c>
      <c r="K16974" s="121" t="s">
        <v>65</v>
      </c>
      <c r="L16974" s="157" t="s">
        <v>32</v>
      </c>
      <c r="M16974" s="120" t="s">
        <v>33</v>
      </c>
      <c r="N16974" s="131">
        <v>44644</v>
      </c>
      <c r="O16974" s="131">
        <v>44655</v>
      </c>
    </row>
    <row r="16975" spans="1:19">
      <c r="A16975" s="116">
        <v>16975</v>
      </c>
      <c r="B16975" s="129">
        <v>44643</v>
      </c>
      <c r="D16975" s="120" t="s">
        <v>580</v>
      </c>
      <c r="E16975" s="120" t="s">
        <v>37691</v>
      </c>
      <c r="F16975" s="209" t="s">
        <v>37692</v>
      </c>
      <c r="G16975" s="119" t="s">
        <v>37693</v>
      </c>
      <c r="H16975" s="121" t="s">
        <v>140</v>
      </c>
      <c r="I16975" s="121" t="s">
        <v>30</v>
      </c>
      <c r="J16975" s="121" t="s">
        <v>87</v>
      </c>
      <c r="K16975" s="121" t="s">
        <v>584</v>
      </c>
      <c r="L16975" s="157" t="s">
        <v>32</v>
      </c>
      <c r="M16975" s="120" t="s">
        <v>33</v>
      </c>
      <c r="N16975" s="131">
        <v>44644</v>
      </c>
      <c r="O16975" s="131">
        <v>44655</v>
      </c>
    </row>
    <row r="16976" spans="1:19">
      <c r="A16976" s="116">
        <v>16976</v>
      </c>
      <c r="B16976" s="129">
        <v>44643</v>
      </c>
      <c r="D16976" s="120" t="s">
        <v>580</v>
      </c>
      <c r="E16976" s="120" t="s">
        <v>37694</v>
      </c>
      <c r="F16976" s="209" t="s">
        <v>579</v>
      </c>
      <c r="G16976" s="119" t="s">
        <v>37695</v>
      </c>
      <c r="H16976" s="121" t="s">
        <v>140</v>
      </c>
      <c r="I16976" s="121" t="s">
        <v>30</v>
      </c>
      <c r="J16976" s="121" t="s">
        <v>6396</v>
      </c>
      <c r="K16976" s="121" t="s">
        <v>584</v>
      </c>
      <c r="L16976" s="157" t="s">
        <v>32</v>
      </c>
      <c r="M16976" s="120" t="s">
        <v>78</v>
      </c>
    </row>
    <row r="16977" spans="1:19">
      <c r="A16977" s="116">
        <v>16977</v>
      </c>
      <c r="B16977" s="129">
        <v>44644</v>
      </c>
      <c r="D16977" s="120" t="s">
        <v>580</v>
      </c>
      <c r="E16977" s="120" t="s">
        <v>37696</v>
      </c>
      <c r="F16977" s="209" t="s">
        <v>37697</v>
      </c>
      <c r="G16977" s="119" t="s">
        <v>37698</v>
      </c>
      <c r="H16977" s="121" t="s">
        <v>29</v>
      </c>
      <c r="I16977" s="121" t="s">
        <v>42</v>
      </c>
      <c r="J16977" s="121" t="s">
        <v>72</v>
      </c>
      <c r="K16977" s="121" t="s">
        <v>65</v>
      </c>
      <c r="L16977" s="157" t="s">
        <v>32</v>
      </c>
      <c r="M16977" s="120" t="s">
        <v>33</v>
      </c>
      <c r="N16977" s="131">
        <v>44648</v>
      </c>
      <c r="O16977" s="131">
        <v>44655</v>
      </c>
    </row>
    <row r="16978" spans="1:19">
      <c r="A16978" s="116">
        <v>16978</v>
      </c>
      <c r="B16978" s="129">
        <v>44644</v>
      </c>
      <c r="D16978" s="120" t="s">
        <v>580</v>
      </c>
      <c r="E16978" s="120" t="s">
        <v>37699</v>
      </c>
      <c r="F16978" s="209" t="s">
        <v>104</v>
      </c>
      <c r="G16978" s="119" t="s">
        <v>37700</v>
      </c>
      <c r="H16978" s="121" t="s">
        <v>140</v>
      </c>
      <c r="I16978" s="121" t="s">
        <v>30</v>
      </c>
      <c r="J16978" s="121" t="s">
        <v>5018</v>
      </c>
      <c r="K16978" s="121" t="s">
        <v>65</v>
      </c>
      <c r="L16978" s="157" t="s">
        <v>32</v>
      </c>
      <c r="M16978" s="120" t="s">
        <v>33</v>
      </c>
      <c r="N16978" s="131">
        <v>44648</v>
      </c>
      <c r="O16978" s="131">
        <v>44655</v>
      </c>
    </row>
    <row r="16979" spans="1:19" ht="14.25" customHeight="1">
      <c r="A16979" s="116">
        <v>16979</v>
      </c>
      <c r="B16979" s="129">
        <v>44644</v>
      </c>
      <c r="D16979" s="120" t="s">
        <v>580</v>
      </c>
      <c r="E16979" s="120" t="s">
        <v>37701</v>
      </c>
      <c r="F16979" s="209" t="s">
        <v>37702</v>
      </c>
      <c r="G16979" s="119" t="s">
        <v>6503</v>
      </c>
      <c r="H16979" s="121" t="s">
        <v>97</v>
      </c>
      <c r="I16979" s="121" t="s">
        <v>30</v>
      </c>
      <c r="J16979" s="121" t="s">
        <v>1544</v>
      </c>
      <c r="K16979" s="121" t="s">
        <v>65</v>
      </c>
      <c r="L16979" s="157" t="s">
        <v>32</v>
      </c>
      <c r="M16979" s="120" t="s">
        <v>78</v>
      </c>
    </row>
    <row r="16980" spans="1:19">
      <c r="A16980" s="116">
        <v>16980</v>
      </c>
      <c r="B16980" s="129">
        <v>44643</v>
      </c>
      <c r="D16980" s="120" t="s">
        <v>580</v>
      </c>
      <c r="E16980" s="120" t="s">
        <v>37703</v>
      </c>
      <c r="F16980" s="209" t="s">
        <v>579</v>
      </c>
      <c r="G16980" s="119" t="s">
        <v>25530</v>
      </c>
      <c r="H16980" s="121" t="s">
        <v>1173</v>
      </c>
      <c r="I16980" s="121" t="s">
        <v>30</v>
      </c>
      <c r="J16980" s="121" t="s">
        <v>77</v>
      </c>
      <c r="K16980" s="121" t="s">
        <v>584</v>
      </c>
      <c r="L16980" s="157" t="s">
        <v>32</v>
      </c>
      <c r="M16980" s="120" t="s">
        <v>78</v>
      </c>
    </row>
    <row r="16981" spans="1:19">
      <c r="A16981" s="116">
        <v>16981</v>
      </c>
      <c r="B16981" s="129">
        <v>44644</v>
      </c>
      <c r="D16981" s="120" t="s">
        <v>580</v>
      </c>
      <c r="E16981" s="120" t="s">
        <v>37704</v>
      </c>
      <c r="F16981" s="209" t="s">
        <v>1156</v>
      </c>
      <c r="G16981" s="119" t="s">
        <v>37705</v>
      </c>
      <c r="H16981" s="121" t="s">
        <v>140</v>
      </c>
      <c r="I16981" s="121" t="s">
        <v>30</v>
      </c>
      <c r="J16981" s="121" t="s">
        <v>7142</v>
      </c>
      <c r="K16981" s="121" t="s">
        <v>65</v>
      </c>
      <c r="L16981" s="157" t="s">
        <v>32</v>
      </c>
      <c r="M16981" s="120" t="s">
        <v>78</v>
      </c>
    </row>
    <row r="16982" spans="1:19">
      <c r="A16982" s="116">
        <v>16982</v>
      </c>
      <c r="B16982" s="129">
        <v>44643</v>
      </c>
      <c r="D16982" s="120" t="s">
        <v>580</v>
      </c>
      <c r="E16982" s="120" t="s">
        <v>37706</v>
      </c>
      <c r="F16982" s="209" t="s">
        <v>37707</v>
      </c>
      <c r="G16982" s="119" t="s">
        <v>37708</v>
      </c>
      <c r="H16982" s="121" t="s">
        <v>140</v>
      </c>
      <c r="I16982" s="121" t="s">
        <v>30</v>
      </c>
      <c r="J16982" s="121" t="s">
        <v>1544</v>
      </c>
      <c r="K16982" s="121" t="s">
        <v>65</v>
      </c>
      <c r="L16982" s="157" t="s">
        <v>32</v>
      </c>
      <c r="M16982" s="120" t="s">
        <v>33</v>
      </c>
      <c r="N16982" s="131">
        <v>44648</v>
      </c>
      <c r="O16982" s="131">
        <v>44655</v>
      </c>
    </row>
    <row r="16983" spans="1:19">
      <c r="A16983" s="116">
        <v>16983</v>
      </c>
      <c r="B16983" s="129">
        <v>44643</v>
      </c>
      <c r="D16983" s="120" t="s">
        <v>580</v>
      </c>
      <c r="E16983" s="120" t="s">
        <v>37709</v>
      </c>
      <c r="F16983" s="209" t="s">
        <v>13203</v>
      </c>
      <c r="G16983" s="119" t="s">
        <v>24000</v>
      </c>
      <c r="H16983" s="121" t="s">
        <v>192</v>
      </c>
      <c r="I16983" s="121" t="s">
        <v>30</v>
      </c>
      <c r="J16983" s="121" t="s">
        <v>485</v>
      </c>
      <c r="K16983" s="121" t="s">
        <v>584</v>
      </c>
      <c r="L16983" s="157" t="s">
        <v>32</v>
      </c>
      <c r="M16983" s="120" t="s">
        <v>78</v>
      </c>
    </row>
    <row r="16984" spans="1:19" ht="27.6">
      <c r="A16984" s="116">
        <v>16984</v>
      </c>
      <c r="B16984" s="129">
        <v>44643</v>
      </c>
      <c r="D16984" s="120" t="s">
        <v>580</v>
      </c>
      <c r="E16984" s="120" t="s">
        <v>37710</v>
      </c>
      <c r="F16984" s="209" t="s">
        <v>37711</v>
      </c>
      <c r="G16984" s="119" t="s">
        <v>37712</v>
      </c>
      <c r="H16984" s="121" t="s">
        <v>41</v>
      </c>
      <c r="I16984" s="121" t="s">
        <v>30</v>
      </c>
      <c r="J16984" s="121" t="s">
        <v>12087</v>
      </c>
      <c r="K16984" s="121" t="s">
        <v>584</v>
      </c>
      <c r="L16984" s="157" t="s">
        <v>32</v>
      </c>
      <c r="M16984" s="120" t="s">
        <v>33</v>
      </c>
      <c r="N16984" s="131">
        <v>44648</v>
      </c>
      <c r="S16984" s="120" t="s">
        <v>92</v>
      </c>
    </row>
    <row r="16985" spans="1:19">
      <c r="A16985" s="116">
        <v>16985</v>
      </c>
      <c r="B16985" s="129">
        <v>44644</v>
      </c>
      <c r="D16985" s="120" t="s">
        <v>580</v>
      </c>
      <c r="E16985" s="120" t="s">
        <v>37713</v>
      </c>
      <c r="F16985" s="209" t="s">
        <v>10485</v>
      </c>
      <c r="G16985" s="119" t="s">
        <v>37714</v>
      </c>
      <c r="H16985" s="121" t="s">
        <v>192</v>
      </c>
      <c r="I16985" s="121" t="s">
        <v>30</v>
      </c>
      <c r="J16985" s="121" t="s">
        <v>87</v>
      </c>
      <c r="K16985" s="121" t="s">
        <v>65</v>
      </c>
      <c r="L16985" s="157" t="s">
        <v>32</v>
      </c>
      <c r="M16985" s="120" t="s">
        <v>78</v>
      </c>
    </row>
    <row r="16986" spans="1:19">
      <c r="A16986" s="116">
        <v>16986</v>
      </c>
      <c r="B16986" s="129">
        <v>44644</v>
      </c>
      <c r="D16986" s="120" t="s">
        <v>580</v>
      </c>
      <c r="E16986" s="120" t="s">
        <v>37715</v>
      </c>
      <c r="F16986" s="209" t="s">
        <v>20026</v>
      </c>
      <c r="G16986" s="119" t="s">
        <v>37716</v>
      </c>
      <c r="H16986" s="121" t="s">
        <v>140</v>
      </c>
      <c r="I16986" s="121" t="s">
        <v>30</v>
      </c>
      <c r="J16986" s="121" t="s">
        <v>31</v>
      </c>
      <c r="K16986" s="121" t="s">
        <v>65</v>
      </c>
      <c r="L16986" s="157" t="s">
        <v>32</v>
      </c>
      <c r="M16986" s="120" t="s">
        <v>33</v>
      </c>
      <c r="N16986" s="131">
        <v>44648</v>
      </c>
      <c r="O16986" s="131">
        <v>44655</v>
      </c>
    </row>
    <row r="16987" spans="1:19">
      <c r="A16987" s="116">
        <v>16987</v>
      </c>
      <c r="B16987" s="129">
        <v>44643</v>
      </c>
      <c r="D16987" s="120" t="s">
        <v>34179</v>
      </c>
      <c r="E16987" s="120" t="s">
        <v>37717</v>
      </c>
      <c r="F16987" s="209" t="s">
        <v>37718</v>
      </c>
      <c r="G16987" s="119" t="s">
        <v>15402</v>
      </c>
      <c r="H16987" s="121" t="s">
        <v>29</v>
      </c>
      <c r="I16987" s="121" t="s">
        <v>42</v>
      </c>
      <c r="J16987" s="121" t="s">
        <v>91</v>
      </c>
      <c r="K16987" s="121" t="s">
        <v>65</v>
      </c>
      <c r="L16987" s="157" t="s">
        <v>32</v>
      </c>
      <c r="M16987" s="120" t="s">
        <v>78</v>
      </c>
    </row>
    <row r="16988" spans="1:19" ht="27.6">
      <c r="A16988" s="116">
        <v>16988</v>
      </c>
      <c r="B16988" s="129">
        <v>44643</v>
      </c>
      <c r="D16988" s="120" t="s">
        <v>34179</v>
      </c>
      <c r="E16988" s="120" t="s">
        <v>37719</v>
      </c>
      <c r="F16988" s="209" t="s">
        <v>37720</v>
      </c>
      <c r="G16988" s="119" t="s">
        <v>4989</v>
      </c>
      <c r="H16988" s="121" t="s">
        <v>53</v>
      </c>
      <c r="I16988" s="121" t="s">
        <v>30</v>
      </c>
      <c r="J16988" s="121" t="s">
        <v>6396</v>
      </c>
      <c r="K16988" s="121" t="s">
        <v>65</v>
      </c>
      <c r="L16988" s="157" t="s">
        <v>32</v>
      </c>
      <c r="M16988" s="120" t="s">
        <v>33</v>
      </c>
    </row>
    <row r="16989" spans="1:19" ht="27.6">
      <c r="A16989" s="116">
        <v>16989</v>
      </c>
      <c r="B16989" s="129">
        <v>44643</v>
      </c>
      <c r="D16989" s="120" t="s">
        <v>34179</v>
      </c>
      <c r="E16989" s="120" t="s">
        <v>37721</v>
      </c>
      <c r="F16989" s="209" t="s">
        <v>37722</v>
      </c>
      <c r="G16989" s="119" t="s">
        <v>35011</v>
      </c>
      <c r="H16989" s="121" t="s">
        <v>1173</v>
      </c>
      <c r="I16989" s="121" t="s">
        <v>42</v>
      </c>
      <c r="J16989" s="121" t="s">
        <v>72</v>
      </c>
      <c r="K16989" s="121" t="s">
        <v>65</v>
      </c>
      <c r="L16989" s="157" t="s">
        <v>32</v>
      </c>
      <c r="M16989" s="120" t="s">
        <v>78</v>
      </c>
    </row>
    <row r="16990" spans="1:19" ht="27.6">
      <c r="A16990" s="116">
        <v>16990</v>
      </c>
      <c r="B16990" s="129">
        <v>44643</v>
      </c>
      <c r="D16990" s="120" t="s">
        <v>34179</v>
      </c>
      <c r="E16990" s="120" t="s">
        <v>37723</v>
      </c>
      <c r="F16990" s="209" t="s">
        <v>37724</v>
      </c>
      <c r="G16990" s="119" t="s">
        <v>371</v>
      </c>
      <c r="H16990" s="121" t="s">
        <v>53</v>
      </c>
      <c r="I16990" s="121" t="s">
        <v>30</v>
      </c>
      <c r="J16990" s="121" t="s">
        <v>16554</v>
      </c>
      <c r="K16990" s="121" t="s">
        <v>65</v>
      </c>
      <c r="L16990" s="157" t="s">
        <v>32</v>
      </c>
      <c r="M16990" s="120" t="s">
        <v>78</v>
      </c>
    </row>
    <row r="16991" spans="1:19">
      <c r="A16991" s="116">
        <v>16991</v>
      </c>
      <c r="B16991" s="129">
        <v>44643</v>
      </c>
      <c r="D16991" s="120" t="s">
        <v>34179</v>
      </c>
      <c r="E16991" s="120" t="s">
        <v>37725</v>
      </c>
      <c r="F16991" s="209" t="s">
        <v>3945</v>
      </c>
      <c r="G16991" s="119" t="s">
        <v>37726</v>
      </c>
      <c r="H16991" s="121" t="s">
        <v>177</v>
      </c>
      <c r="I16991" s="121" t="s">
        <v>30</v>
      </c>
      <c r="J16991" s="121" t="s">
        <v>3886</v>
      </c>
      <c r="K16991" s="121" t="s">
        <v>65</v>
      </c>
      <c r="L16991" s="157" t="s">
        <v>32</v>
      </c>
      <c r="M16991" s="120" t="s">
        <v>78</v>
      </c>
    </row>
    <row r="16992" spans="1:19">
      <c r="A16992" s="116">
        <v>16992</v>
      </c>
      <c r="B16992" s="129">
        <v>44643</v>
      </c>
      <c r="D16992" s="120" t="s">
        <v>34179</v>
      </c>
      <c r="E16992" s="120" t="s">
        <v>37727</v>
      </c>
      <c r="F16992" s="209" t="s">
        <v>22367</v>
      </c>
      <c r="G16992" s="119" t="s">
        <v>37728</v>
      </c>
      <c r="H16992" s="121" t="s">
        <v>140</v>
      </c>
      <c r="I16992" s="121" t="s">
        <v>42</v>
      </c>
      <c r="J16992" s="121" t="s">
        <v>14801</v>
      </c>
      <c r="K16992" s="121" t="s">
        <v>65</v>
      </c>
      <c r="L16992" s="157" t="s">
        <v>32</v>
      </c>
      <c r="M16992" s="120" t="s">
        <v>78</v>
      </c>
    </row>
    <row r="16993" spans="1:13" ht="41.4">
      <c r="A16993" s="116">
        <v>16993</v>
      </c>
      <c r="B16993" s="129">
        <v>44643</v>
      </c>
      <c r="D16993" s="120" t="s">
        <v>34179</v>
      </c>
      <c r="E16993" s="120" t="s">
        <v>37729</v>
      </c>
      <c r="F16993" s="209" t="s">
        <v>37730</v>
      </c>
      <c r="G16993" s="119" t="s">
        <v>37731</v>
      </c>
      <c r="H16993" s="121" t="s">
        <v>192</v>
      </c>
      <c r="J16993" s="121" t="s">
        <v>37732</v>
      </c>
      <c r="K16993" s="121" t="s">
        <v>65</v>
      </c>
      <c r="L16993" s="157" t="s">
        <v>32</v>
      </c>
      <c r="M16993" s="120" t="s">
        <v>78</v>
      </c>
    </row>
    <row r="16994" spans="1:13">
      <c r="A16994" s="116">
        <v>16994</v>
      </c>
      <c r="B16994" s="129">
        <v>44643</v>
      </c>
      <c r="D16994" s="120" t="s">
        <v>34179</v>
      </c>
      <c r="E16994" s="120" t="s">
        <v>37733</v>
      </c>
      <c r="F16994" s="209" t="s">
        <v>37734</v>
      </c>
      <c r="G16994" s="119" t="s">
        <v>4789</v>
      </c>
      <c r="H16994" s="121" t="s">
        <v>86</v>
      </c>
      <c r="I16994" s="121" t="s">
        <v>30</v>
      </c>
      <c r="J16994" s="121" t="s">
        <v>5135</v>
      </c>
      <c r="K16994" s="121" t="s">
        <v>65</v>
      </c>
      <c r="L16994" s="157" t="s">
        <v>32</v>
      </c>
      <c r="M16994" s="120" t="s">
        <v>78</v>
      </c>
    </row>
    <row r="16995" spans="1:13">
      <c r="A16995" s="116">
        <v>16995</v>
      </c>
      <c r="B16995" s="129">
        <v>44643</v>
      </c>
      <c r="D16995" s="120" t="s">
        <v>34179</v>
      </c>
      <c r="E16995" s="120" t="s">
        <v>37735</v>
      </c>
      <c r="F16995" s="209" t="s">
        <v>27054</v>
      </c>
      <c r="G16995" s="119" t="s">
        <v>4147</v>
      </c>
      <c r="H16995" s="121" t="s">
        <v>53</v>
      </c>
      <c r="I16995" s="121" t="s">
        <v>30</v>
      </c>
      <c r="J16995" s="121" t="s">
        <v>14490</v>
      </c>
      <c r="K16995" s="121" t="s">
        <v>65</v>
      </c>
      <c r="L16995" s="157" t="s">
        <v>32</v>
      </c>
      <c r="M16995" s="120" t="s">
        <v>78</v>
      </c>
    </row>
    <row r="16996" spans="1:13">
      <c r="A16996" s="116">
        <v>16996</v>
      </c>
      <c r="B16996" s="129">
        <v>44643</v>
      </c>
      <c r="D16996" s="120" t="s">
        <v>34179</v>
      </c>
      <c r="E16996" s="120" t="s">
        <v>37736</v>
      </c>
      <c r="F16996" s="209" t="s">
        <v>37737</v>
      </c>
      <c r="G16996" s="119" t="s">
        <v>1970</v>
      </c>
      <c r="H16996" s="121" t="s">
        <v>1173</v>
      </c>
      <c r="I16996" s="121" t="s">
        <v>63</v>
      </c>
      <c r="J16996" s="121" t="s">
        <v>328</v>
      </c>
      <c r="K16996" s="121" t="s">
        <v>65</v>
      </c>
      <c r="L16996" s="157" t="s">
        <v>32</v>
      </c>
      <c r="M16996" s="120" t="s">
        <v>33</v>
      </c>
    </row>
    <row r="16997" spans="1:13" ht="27.6">
      <c r="A16997" s="116">
        <v>16997</v>
      </c>
      <c r="B16997" s="129">
        <v>44643</v>
      </c>
      <c r="D16997" s="120" t="s">
        <v>34179</v>
      </c>
      <c r="E16997" s="120" t="s">
        <v>37738</v>
      </c>
      <c r="F16997" s="209" t="s">
        <v>37739</v>
      </c>
      <c r="G16997" s="119" t="s">
        <v>1970</v>
      </c>
      <c r="H16997" s="121" t="s">
        <v>1173</v>
      </c>
      <c r="I16997" s="121" t="s">
        <v>63</v>
      </c>
      <c r="J16997" s="121" t="s">
        <v>328</v>
      </c>
      <c r="K16997" s="121" t="s">
        <v>65</v>
      </c>
      <c r="L16997" s="157" t="s">
        <v>32</v>
      </c>
      <c r="M16997" s="120" t="s">
        <v>33</v>
      </c>
    </row>
    <row r="16998" spans="1:13">
      <c r="A16998" s="116">
        <v>16998</v>
      </c>
      <c r="B16998" s="129">
        <v>44643</v>
      </c>
      <c r="D16998" s="120" t="s">
        <v>34179</v>
      </c>
      <c r="E16998" s="120" t="s">
        <v>37740</v>
      </c>
      <c r="F16998" s="209" t="s">
        <v>2352</v>
      </c>
      <c r="G16998" s="119" t="s">
        <v>1970</v>
      </c>
      <c r="H16998" s="121" t="s">
        <v>1173</v>
      </c>
      <c r="I16998" s="121" t="s">
        <v>63</v>
      </c>
      <c r="J16998" s="121" t="s">
        <v>328</v>
      </c>
      <c r="K16998" s="121" t="s">
        <v>65</v>
      </c>
      <c r="L16998" s="157" t="s">
        <v>32</v>
      </c>
      <c r="M16998" s="120" t="s">
        <v>33</v>
      </c>
    </row>
    <row r="16999" spans="1:13" ht="27.6">
      <c r="A16999" s="116">
        <v>16999</v>
      </c>
      <c r="B16999" s="129">
        <v>44643</v>
      </c>
      <c r="D16999" s="120" t="s">
        <v>34179</v>
      </c>
      <c r="E16999" s="120" t="s">
        <v>37741</v>
      </c>
      <c r="F16999" s="209" t="s">
        <v>37742</v>
      </c>
      <c r="G16999" s="119" t="s">
        <v>5028</v>
      </c>
      <c r="H16999" s="121" t="s">
        <v>140</v>
      </c>
      <c r="I16999" s="121" t="s">
        <v>42</v>
      </c>
      <c r="J16999" s="121" t="s">
        <v>72</v>
      </c>
      <c r="K16999" s="121" t="s">
        <v>65</v>
      </c>
      <c r="L16999" s="157" t="s">
        <v>32</v>
      </c>
      <c r="M16999" s="120" t="s">
        <v>33</v>
      </c>
    </row>
    <row r="17000" spans="1:13" ht="27.6">
      <c r="A17000" s="116">
        <v>17000</v>
      </c>
      <c r="B17000" s="129">
        <v>44643</v>
      </c>
      <c r="D17000" s="120" t="s">
        <v>34179</v>
      </c>
      <c r="E17000" s="120" t="s">
        <v>37743</v>
      </c>
      <c r="F17000" s="209" t="s">
        <v>37744</v>
      </c>
      <c r="G17000" s="119" t="s">
        <v>6659</v>
      </c>
      <c r="H17000" s="121" t="s">
        <v>97</v>
      </c>
      <c r="I17000" s="121" t="s">
        <v>42</v>
      </c>
      <c r="J17000" s="121" t="s">
        <v>211</v>
      </c>
      <c r="K17000" s="121" t="s">
        <v>65</v>
      </c>
      <c r="L17000" s="157" t="s">
        <v>32</v>
      </c>
      <c r="M17000" s="120" t="s">
        <v>78</v>
      </c>
    </row>
    <row r="17001" spans="1:13">
      <c r="A17001" s="116">
        <v>17001</v>
      </c>
      <c r="B17001" s="129">
        <v>44643</v>
      </c>
      <c r="D17001" s="120" t="s">
        <v>34179</v>
      </c>
      <c r="E17001" s="120" t="s">
        <v>37745</v>
      </c>
      <c r="F17001" s="209" t="s">
        <v>37746</v>
      </c>
      <c r="G17001" s="119" t="s">
        <v>37747</v>
      </c>
      <c r="H17001" s="121" t="s">
        <v>344</v>
      </c>
      <c r="I17001" s="121" t="s">
        <v>42</v>
      </c>
      <c r="J17001" s="121" t="s">
        <v>524</v>
      </c>
      <c r="K17001" s="121" t="s">
        <v>65</v>
      </c>
      <c r="L17001" s="157" t="s">
        <v>32</v>
      </c>
      <c r="M17001" s="120" t="s">
        <v>33</v>
      </c>
    </row>
    <row r="17002" spans="1:13" ht="27.6">
      <c r="A17002" s="116">
        <v>17002</v>
      </c>
      <c r="B17002" s="129">
        <v>44643</v>
      </c>
      <c r="D17002" s="120" t="s">
        <v>34179</v>
      </c>
      <c r="E17002" s="120" t="s">
        <v>37748</v>
      </c>
      <c r="F17002" s="209" t="s">
        <v>37749</v>
      </c>
      <c r="G17002" s="119" t="s">
        <v>37747</v>
      </c>
      <c r="H17002" s="121" t="s">
        <v>344</v>
      </c>
      <c r="I17002" s="121" t="s">
        <v>42</v>
      </c>
      <c r="J17002" s="121" t="s">
        <v>524</v>
      </c>
      <c r="K17002" s="121" t="s">
        <v>65</v>
      </c>
      <c r="L17002" s="157" t="s">
        <v>32</v>
      </c>
      <c r="M17002" s="120" t="s">
        <v>33</v>
      </c>
    </row>
    <row r="17003" spans="1:13" ht="27.6">
      <c r="A17003" s="116">
        <v>17003</v>
      </c>
      <c r="B17003" s="129">
        <v>44643</v>
      </c>
      <c r="D17003" s="120" t="s">
        <v>34179</v>
      </c>
      <c r="E17003" s="120" t="s">
        <v>37750</v>
      </c>
      <c r="F17003" s="209" t="s">
        <v>37751</v>
      </c>
      <c r="G17003" s="119" t="s">
        <v>603</v>
      </c>
      <c r="H17003" s="121" t="s">
        <v>192</v>
      </c>
      <c r="I17003" s="121" t="s">
        <v>42</v>
      </c>
      <c r="J17003" s="121" t="s">
        <v>435</v>
      </c>
      <c r="K17003" s="121" t="s">
        <v>65</v>
      </c>
      <c r="L17003" s="157" t="s">
        <v>32</v>
      </c>
      <c r="M17003" s="120" t="s">
        <v>78</v>
      </c>
    </row>
    <row r="17004" spans="1:13" ht="27.6">
      <c r="A17004" s="116">
        <v>17004</v>
      </c>
      <c r="B17004" s="129">
        <v>44643</v>
      </c>
      <c r="D17004" s="120" t="s">
        <v>34179</v>
      </c>
      <c r="E17004" s="120" t="s">
        <v>37752</v>
      </c>
      <c r="F17004" s="209" t="s">
        <v>37753</v>
      </c>
      <c r="G17004" s="119" t="s">
        <v>1626</v>
      </c>
      <c r="H17004" s="121" t="s">
        <v>97</v>
      </c>
      <c r="I17004" s="121" t="s">
        <v>42</v>
      </c>
      <c r="J17004" s="121" t="s">
        <v>3146</v>
      </c>
      <c r="K17004" s="121" t="s">
        <v>65</v>
      </c>
      <c r="L17004" s="157" t="s">
        <v>32</v>
      </c>
      <c r="M17004" s="120" t="s">
        <v>78</v>
      </c>
    </row>
    <row r="17005" spans="1:13">
      <c r="A17005" s="116">
        <v>17005</v>
      </c>
      <c r="B17005" s="129">
        <v>44643</v>
      </c>
      <c r="D17005" s="120" t="s">
        <v>34179</v>
      </c>
      <c r="E17005" s="120" t="s">
        <v>37754</v>
      </c>
      <c r="F17005" s="209" t="s">
        <v>37755</v>
      </c>
      <c r="G17005" s="119" t="s">
        <v>7686</v>
      </c>
      <c r="H17005" s="121" t="s">
        <v>41</v>
      </c>
      <c r="I17005" s="121" t="s">
        <v>42</v>
      </c>
      <c r="J17005" s="121" t="s">
        <v>72</v>
      </c>
      <c r="K17005" s="121" t="s">
        <v>65</v>
      </c>
      <c r="L17005" s="157" t="s">
        <v>32</v>
      </c>
      <c r="M17005" s="120" t="s">
        <v>78</v>
      </c>
    </row>
    <row r="17006" spans="1:13" ht="41.4">
      <c r="A17006" s="116">
        <v>17006</v>
      </c>
      <c r="B17006" s="129">
        <v>44643</v>
      </c>
      <c r="D17006" s="120" t="s">
        <v>34179</v>
      </c>
      <c r="E17006" s="120" t="s">
        <v>37756</v>
      </c>
      <c r="F17006" s="209" t="s">
        <v>37757</v>
      </c>
      <c r="G17006" s="119" t="s">
        <v>37758</v>
      </c>
      <c r="H17006" s="121" t="s">
        <v>101</v>
      </c>
      <c r="I17006" s="121" t="s">
        <v>42</v>
      </c>
      <c r="J17006" s="121" t="s">
        <v>199</v>
      </c>
      <c r="K17006" s="121" t="s">
        <v>65</v>
      </c>
      <c r="L17006" s="157" t="s">
        <v>32</v>
      </c>
      <c r="M17006" s="120" t="s">
        <v>78</v>
      </c>
    </row>
    <row r="17007" spans="1:13">
      <c r="A17007" s="116">
        <v>17007</v>
      </c>
      <c r="B17007" s="129">
        <v>44643</v>
      </c>
      <c r="D17007" s="120" t="s">
        <v>34179</v>
      </c>
      <c r="E17007" s="120" t="s">
        <v>37759</v>
      </c>
      <c r="F17007" s="209" t="s">
        <v>37760</v>
      </c>
      <c r="G17007" s="119" t="s">
        <v>37761</v>
      </c>
      <c r="H17007" s="121" t="s">
        <v>344</v>
      </c>
      <c r="I17007" s="121" t="s">
        <v>42</v>
      </c>
      <c r="J17007" s="121" t="s">
        <v>211</v>
      </c>
      <c r="K17007" s="121" t="s">
        <v>65</v>
      </c>
      <c r="L17007" s="157" t="s">
        <v>32</v>
      </c>
      <c r="M17007" s="120" t="s">
        <v>78</v>
      </c>
    </row>
    <row r="17008" spans="1:13">
      <c r="A17008" s="116">
        <v>17008</v>
      </c>
      <c r="B17008" s="129">
        <v>44643</v>
      </c>
      <c r="D17008" s="120" t="s">
        <v>34179</v>
      </c>
      <c r="E17008" s="120" t="s">
        <v>37762</v>
      </c>
      <c r="F17008" s="209" t="s">
        <v>37763</v>
      </c>
      <c r="G17008" s="119" t="s">
        <v>4959</v>
      </c>
      <c r="H17008" s="121" t="s">
        <v>97</v>
      </c>
      <c r="I17008" s="121" t="s">
        <v>63</v>
      </c>
      <c r="J17008" s="121" t="s">
        <v>323</v>
      </c>
      <c r="K17008" s="121" t="s">
        <v>65</v>
      </c>
      <c r="L17008" s="157" t="s">
        <v>32</v>
      </c>
      <c r="M17008" s="120" t="s">
        <v>33</v>
      </c>
    </row>
    <row r="17009" spans="1:15" ht="27.6">
      <c r="A17009" s="116">
        <v>17009</v>
      </c>
      <c r="B17009" s="129">
        <v>44643</v>
      </c>
      <c r="D17009" s="120" t="s">
        <v>34179</v>
      </c>
      <c r="E17009" s="120" t="s">
        <v>37764</v>
      </c>
      <c r="F17009" s="209" t="s">
        <v>37765</v>
      </c>
      <c r="G17009" s="119" t="s">
        <v>37766</v>
      </c>
      <c r="H17009" s="121" t="s">
        <v>1173</v>
      </c>
      <c r="I17009" s="121" t="s">
        <v>42</v>
      </c>
      <c r="J17009" s="121" t="s">
        <v>72</v>
      </c>
      <c r="K17009" s="121" t="s">
        <v>65</v>
      </c>
      <c r="L17009" s="157" t="s">
        <v>32</v>
      </c>
      <c r="M17009" s="120" t="s">
        <v>78</v>
      </c>
    </row>
    <row r="17010" spans="1:15">
      <c r="A17010" s="116">
        <v>17010</v>
      </c>
      <c r="B17010" s="129">
        <v>44644</v>
      </c>
      <c r="D17010" s="120" t="s">
        <v>25</v>
      </c>
      <c r="E17010" s="120" t="s">
        <v>37767</v>
      </c>
      <c r="F17010" s="209" t="s">
        <v>37768</v>
      </c>
      <c r="G17010" s="119" t="s">
        <v>37769</v>
      </c>
      <c r="H17010" s="121" t="s">
        <v>140</v>
      </c>
      <c r="I17010" s="121" t="s">
        <v>42</v>
      </c>
      <c r="J17010" s="121" t="s">
        <v>72</v>
      </c>
      <c r="K17010" s="121" t="s">
        <v>65</v>
      </c>
      <c r="L17010" s="157" t="s">
        <v>32</v>
      </c>
      <c r="M17010" s="120" t="s">
        <v>78</v>
      </c>
    </row>
    <row r="17011" spans="1:15">
      <c r="A17011" s="116">
        <v>17011</v>
      </c>
      <c r="B17011" s="129">
        <v>44644</v>
      </c>
      <c r="D17011" s="120" t="s">
        <v>25</v>
      </c>
      <c r="E17011" s="120" t="s">
        <v>37770</v>
      </c>
      <c r="F17011" s="209" t="s">
        <v>37771</v>
      </c>
      <c r="G17011" s="119" t="s">
        <v>1447</v>
      </c>
      <c r="H17011" s="121" t="s">
        <v>76</v>
      </c>
      <c r="L17011" s="157" t="s">
        <v>32</v>
      </c>
      <c r="M17011" s="120" t="s">
        <v>78</v>
      </c>
    </row>
    <row r="17012" spans="1:15">
      <c r="A17012" s="116">
        <v>17012</v>
      </c>
      <c r="B17012" s="129">
        <v>44644</v>
      </c>
      <c r="D17012" s="120" t="s">
        <v>580</v>
      </c>
      <c r="E17012" s="120" t="s">
        <v>37772</v>
      </c>
      <c r="F17012" s="209" t="s">
        <v>579</v>
      </c>
      <c r="G17012" s="119" t="s">
        <v>37773</v>
      </c>
      <c r="H17012" s="121" t="s">
        <v>140</v>
      </c>
      <c r="I17012" s="121" t="s">
        <v>30</v>
      </c>
      <c r="J17012" s="121" t="s">
        <v>77</v>
      </c>
      <c r="K17012" s="121" t="s">
        <v>65</v>
      </c>
      <c r="L17012" s="157" t="s">
        <v>32</v>
      </c>
      <c r="M17012" s="120" t="s">
        <v>33</v>
      </c>
      <c r="N17012" s="131">
        <v>44655</v>
      </c>
      <c r="O17012" s="131">
        <v>44655</v>
      </c>
    </row>
    <row r="17013" spans="1:15" ht="27.6">
      <c r="A17013" s="116">
        <v>17013</v>
      </c>
      <c r="B17013" s="129">
        <v>44644</v>
      </c>
      <c r="D17013" s="120" t="s">
        <v>580</v>
      </c>
      <c r="E17013" s="120" t="s">
        <v>37774</v>
      </c>
      <c r="F17013" s="209" t="s">
        <v>37775</v>
      </c>
      <c r="G17013" s="119" t="s">
        <v>37776</v>
      </c>
      <c r="H17013" s="121" t="s">
        <v>192</v>
      </c>
      <c r="I17013" s="121" t="s">
        <v>30</v>
      </c>
      <c r="J17013" s="121" t="s">
        <v>31</v>
      </c>
      <c r="K17013" s="121" t="s">
        <v>65</v>
      </c>
      <c r="L17013" s="157" t="s">
        <v>32</v>
      </c>
      <c r="M17013" s="120" t="s">
        <v>78</v>
      </c>
    </row>
    <row r="17014" spans="1:15">
      <c r="A17014" s="116">
        <v>17014</v>
      </c>
      <c r="B17014" s="129">
        <v>44644</v>
      </c>
      <c r="D17014" s="120" t="s">
        <v>580</v>
      </c>
      <c r="E17014" s="120" t="s">
        <v>37777</v>
      </c>
      <c r="F17014" s="209" t="s">
        <v>37778</v>
      </c>
      <c r="G17014" s="119" t="s">
        <v>37779</v>
      </c>
      <c r="H17014" s="121" t="s">
        <v>101</v>
      </c>
      <c r="I17014" s="121" t="s">
        <v>30</v>
      </c>
      <c r="J17014" s="121" t="s">
        <v>77</v>
      </c>
      <c r="K17014" s="121" t="s">
        <v>65</v>
      </c>
      <c r="L17014" s="157" t="s">
        <v>32</v>
      </c>
      <c r="M17014" s="120" t="s">
        <v>78</v>
      </c>
    </row>
    <row r="17015" spans="1:15" ht="27.6">
      <c r="A17015" s="116">
        <v>17015</v>
      </c>
      <c r="B17015" s="129">
        <v>44644</v>
      </c>
      <c r="D17015" s="120" t="s">
        <v>580</v>
      </c>
      <c r="E17015" s="120" t="s">
        <v>37780</v>
      </c>
      <c r="F17015" s="209" t="s">
        <v>37781</v>
      </c>
      <c r="G17015" s="119" t="s">
        <v>37782</v>
      </c>
      <c r="H17015" s="121" t="s">
        <v>140</v>
      </c>
      <c r="I17015" s="121" t="s">
        <v>30</v>
      </c>
      <c r="J17015" s="121" t="s">
        <v>485</v>
      </c>
      <c r="K17015" s="121" t="s">
        <v>65</v>
      </c>
      <c r="L17015" s="157" t="s">
        <v>32</v>
      </c>
      <c r="M17015" s="120" t="s">
        <v>78</v>
      </c>
    </row>
    <row r="17016" spans="1:15">
      <c r="A17016" s="116">
        <v>17016</v>
      </c>
      <c r="B17016" s="129">
        <v>44644</v>
      </c>
      <c r="D17016" s="120" t="s">
        <v>580</v>
      </c>
      <c r="E17016" s="120" t="s">
        <v>37783</v>
      </c>
      <c r="F17016" s="209" t="s">
        <v>37784</v>
      </c>
      <c r="G17016" s="119" t="s">
        <v>33995</v>
      </c>
      <c r="H17016" s="121" t="s">
        <v>140</v>
      </c>
      <c r="I17016" s="121" t="s">
        <v>30</v>
      </c>
      <c r="J17016" s="121" t="s">
        <v>7216</v>
      </c>
      <c r="K17016" s="121" t="s">
        <v>65</v>
      </c>
      <c r="L17016" s="157" t="s">
        <v>32</v>
      </c>
      <c r="M17016" s="120" t="s">
        <v>78</v>
      </c>
    </row>
    <row r="17017" spans="1:15">
      <c r="A17017" s="116">
        <v>17017</v>
      </c>
      <c r="B17017" s="129">
        <v>44644</v>
      </c>
      <c r="D17017" s="120" t="s">
        <v>580</v>
      </c>
      <c r="E17017" s="120" t="s">
        <v>37785</v>
      </c>
      <c r="F17017" s="209" t="s">
        <v>1259</v>
      </c>
      <c r="G17017" s="119" t="s">
        <v>37786</v>
      </c>
      <c r="H17017" s="121" t="s">
        <v>140</v>
      </c>
      <c r="I17017" s="121" t="s">
        <v>30</v>
      </c>
      <c r="J17017" s="121" t="s">
        <v>3749</v>
      </c>
      <c r="K17017" s="121" t="s">
        <v>65</v>
      </c>
      <c r="L17017" s="157" t="s">
        <v>32</v>
      </c>
      <c r="M17017" s="120" t="s">
        <v>78</v>
      </c>
    </row>
    <row r="17018" spans="1:15">
      <c r="A17018" s="116">
        <v>17018</v>
      </c>
      <c r="B17018" s="129">
        <v>44644</v>
      </c>
      <c r="D17018" s="120" t="s">
        <v>580</v>
      </c>
      <c r="E17018" s="120" t="s">
        <v>37787</v>
      </c>
      <c r="F17018" s="209" t="s">
        <v>11444</v>
      </c>
      <c r="G17018" s="119" t="s">
        <v>37788</v>
      </c>
      <c r="H17018" s="121" t="s">
        <v>140</v>
      </c>
      <c r="I17018" s="121" t="s">
        <v>30</v>
      </c>
      <c r="J17018" s="121" t="s">
        <v>6396</v>
      </c>
      <c r="K17018" s="121" t="s">
        <v>584</v>
      </c>
      <c r="L17018" s="157" t="s">
        <v>32</v>
      </c>
      <c r="M17018" s="120" t="s">
        <v>78</v>
      </c>
    </row>
    <row r="17019" spans="1:15">
      <c r="A17019" s="116">
        <v>17019</v>
      </c>
      <c r="B17019" s="129">
        <v>44644</v>
      </c>
      <c r="D17019" s="120" t="s">
        <v>580</v>
      </c>
      <c r="E17019" s="120" t="s">
        <v>37789</v>
      </c>
      <c r="F17019" s="209" t="s">
        <v>579</v>
      </c>
      <c r="G17019" s="119" t="s">
        <v>27804</v>
      </c>
      <c r="H17019" s="121" t="s">
        <v>1173</v>
      </c>
      <c r="I17019" s="121" t="s">
        <v>30</v>
      </c>
      <c r="J17019" s="121" t="s">
        <v>77</v>
      </c>
      <c r="K17019" s="121" t="s">
        <v>584</v>
      </c>
      <c r="L17019" s="157" t="s">
        <v>32</v>
      </c>
      <c r="M17019" s="120" t="s">
        <v>78</v>
      </c>
    </row>
    <row r="17020" spans="1:15">
      <c r="A17020" s="116">
        <v>17020</v>
      </c>
      <c r="B17020" s="129">
        <v>44644</v>
      </c>
      <c r="D17020" s="120" t="s">
        <v>580</v>
      </c>
      <c r="E17020" s="120" t="s">
        <v>37790</v>
      </c>
      <c r="F17020" s="209" t="s">
        <v>595</v>
      </c>
      <c r="G17020" s="119" t="s">
        <v>37791</v>
      </c>
      <c r="H17020" s="121" t="s">
        <v>118</v>
      </c>
      <c r="I17020" s="121" t="s">
        <v>30</v>
      </c>
      <c r="J17020" s="121" t="s">
        <v>77</v>
      </c>
      <c r="K17020" s="121" t="s">
        <v>65</v>
      </c>
      <c r="L17020" s="157" t="s">
        <v>32</v>
      </c>
      <c r="M17020" s="120" t="s">
        <v>78</v>
      </c>
    </row>
    <row r="17021" spans="1:15" ht="27.6">
      <c r="A17021" s="116">
        <v>17021</v>
      </c>
      <c r="B17021" s="129">
        <v>44644</v>
      </c>
      <c r="D17021" s="120" t="s">
        <v>580</v>
      </c>
      <c r="E17021" s="120" t="s">
        <v>37792</v>
      </c>
      <c r="F17021" s="209" t="s">
        <v>37793</v>
      </c>
      <c r="G17021" s="119" t="s">
        <v>37794</v>
      </c>
      <c r="H17021" s="121" t="s">
        <v>48</v>
      </c>
      <c r="I17021" s="121" t="s">
        <v>30</v>
      </c>
      <c r="J17021" s="121" t="s">
        <v>485</v>
      </c>
      <c r="K17021" s="121" t="s">
        <v>584</v>
      </c>
      <c r="L17021" s="157" t="s">
        <v>32</v>
      </c>
      <c r="M17021" s="120" t="s">
        <v>78</v>
      </c>
    </row>
    <row r="17022" spans="1:15">
      <c r="A17022" s="116">
        <v>17022</v>
      </c>
      <c r="B17022" s="129">
        <v>44644</v>
      </c>
      <c r="D17022" s="120" t="s">
        <v>580</v>
      </c>
      <c r="E17022" s="120" t="s">
        <v>37795</v>
      </c>
      <c r="F17022" s="209" t="s">
        <v>3557</v>
      </c>
      <c r="G17022" s="119" t="s">
        <v>31118</v>
      </c>
      <c r="H17022" s="121" t="s">
        <v>53</v>
      </c>
      <c r="I17022" s="121" t="s">
        <v>42</v>
      </c>
      <c r="J17022" s="121" t="s">
        <v>43</v>
      </c>
      <c r="K17022" s="121" t="s">
        <v>65</v>
      </c>
      <c r="L17022" s="157" t="s">
        <v>32</v>
      </c>
      <c r="M17022" s="120" t="s">
        <v>78</v>
      </c>
    </row>
    <row r="17023" spans="1:15">
      <c r="A17023" s="116">
        <v>17023</v>
      </c>
      <c r="B17023" s="129">
        <v>44644</v>
      </c>
      <c r="D17023" s="120" t="s">
        <v>580</v>
      </c>
      <c r="E17023" s="120" t="s">
        <v>37796</v>
      </c>
      <c r="F17023" s="209" t="s">
        <v>579</v>
      </c>
      <c r="G17023" s="119" t="s">
        <v>37797</v>
      </c>
      <c r="H17023" s="121" t="s">
        <v>118</v>
      </c>
      <c r="I17023" s="121" t="s">
        <v>30</v>
      </c>
      <c r="J17023" s="121" t="s">
        <v>7234</v>
      </c>
      <c r="K17023" s="121" t="s">
        <v>65</v>
      </c>
      <c r="L17023" s="157" t="s">
        <v>32</v>
      </c>
      <c r="M17023" s="120" t="s">
        <v>33</v>
      </c>
      <c r="N17023" s="131">
        <v>44648</v>
      </c>
      <c r="O17023" s="131">
        <v>44655</v>
      </c>
    </row>
    <row r="17024" spans="1:15">
      <c r="A17024" s="116">
        <v>17024</v>
      </c>
      <c r="B17024" s="129">
        <v>44644</v>
      </c>
      <c r="D17024" s="120" t="s">
        <v>580</v>
      </c>
      <c r="E17024" s="120" t="s">
        <v>37798</v>
      </c>
      <c r="F17024" s="209" t="s">
        <v>579</v>
      </c>
      <c r="G17024" s="119" t="s">
        <v>37695</v>
      </c>
      <c r="H17024" s="121" t="s">
        <v>140</v>
      </c>
      <c r="I17024" s="121" t="s">
        <v>30</v>
      </c>
      <c r="J17024" s="121" t="s">
        <v>1544</v>
      </c>
      <c r="K17024" s="121" t="s">
        <v>65</v>
      </c>
      <c r="L17024" s="157" t="s">
        <v>32</v>
      </c>
      <c r="M17024" s="120" t="s">
        <v>33</v>
      </c>
      <c r="N17024" s="131">
        <v>44648</v>
      </c>
      <c r="O17024" s="131">
        <v>44655</v>
      </c>
    </row>
    <row r="17025" spans="1:19">
      <c r="A17025" s="116">
        <v>17025</v>
      </c>
      <c r="B17025" s="129">
        <v>44644</v>
      </c>
      <c r="D17025" s="120" t="s">
        <v>580</v>
      </c>
      <c r="E17025" s="120" t="s">
        <v>37799</v>
      </c>
      <c r="F17025" s="209" t="s">
        <v>37800</v>
      </c>
      <c r="G17025" s="119" t="s">
        <v>17181</v>
      </c>
      <c r="H17025" s="121" t="s">
        <v>140</v>
      </c>
      <c r="I17025" s="121" t="s">
        <v>30</v>
      </c>
      <c r="J17025" s="121" t="s">
        <v>1544</v>
      </c>
      <c r="K17025" s="121" t="s">
        <v>584</v>
      </c>
      <c r="L17025" s="157" t="s">
        <v>32</v>
      </c>
      <c r="M17025" s="120" t="s">
        <v>78</v>
      </c>
    </row>
    <row r="17026" spans="1:19" ht="27.6">
      <c r="A17026" s="116">
        <v>17026</v>
      </c>
      <c r="B17026" s="129">
        <v>44648</v>
      </c>
      <c r="D17026" s="120" t="s">
        <v>580</v>
      </c>
      <c r="E17026" s="120" t="s">
        <v>37801</v>
      </c>
      <c r="F17026" s="209" t="s">
        <v>37802</v>
      </c>
      <c r="G17026" s="119" t="s">
        <v>27571</v>
      </c>
      <c r="H17026" s="121" t="s">
        <v>101</v>
      </c>
      <c r="I17026" s="121" t="s">
        <v>30</v>
      </c>
      <c r="J17026" s="121" t="s">
        <v>7131</v>
      </c>
      <c r="K17026" s="121" t="s">
        <v>65</v>
      </c>
      <c r="L17026" s="157" t="s">
        <v>32</v>
      </c>
      <c r="M17026" s="120" t="s">
        <v>78</v>
      </c>
    </row>
    <row r="17027" spans="1:19">
      <c r="A17027" s="116">
        <v>17027</v>
      </c>
      <c r="B17027" s="129">
        <v>44648</v>
      </c>
      <c r="D17027" s="120" t="s">
        <v>580</v>
      </c>
      <c r="E17027" s="120" t="s">
        <v>37803</v>
      </c>
      <c r="F17027" s="209" t="s">
        <v>37804</v>
      </c>
      <c r="G17027" s="119" t="s">
        <v>37805</v>
      </c>
      <c r="H17027" s="121" t="s">
        <v>101</v>
      </c>
      <c r="I17027" s="121" t="s">
        <v>30</v>
      </c>
      <c r="J17027" s="121" t="s">
        <v>7726</v>
      </c>
      <c r="K17027" s="121" t="s">
        <v>65</v>
      </c>
      <c r="L17027" s="157" t="s">
        <v>32</v>
      </c>
      <c r="M17027" s="120" t="s">
        <v>78</v>
      </c>
    </row>
    <row r="17028" spans="1:19">
      <c r="A17028" s="116">
        <v>17028</v>
      </c>
      <c r="B17028" s="129">
        <v>44648</v>
      </c>
      <c r="D17028" s="120" t="s">
        <v>580</v>
      </c>
      <c r="E17028" s="120" t="s">
        <v>37806</v>
      </c>
      <c r="F17028" s="209" t="s">
        <v>37807</v>
      </c>
      <c r="G17028" s="119" t="s">
        <v>37808</v>
      </c>
      <c r="H17028" s="121" t="s">
        <v>140</v>
      </c>
      <c r="I17028" s="121" t="s">
        <v>30</v>
      </c>
      <c r="J17028" s="121" t="s">
        <v>7142</v>
      </c>
      <c r="K17028" s="121" t="s">
        <v>65</v>
      </c>
      <c r="L17028" s="157" t="s">
        <v>32</v>
      </c>
      <c r="M17028" s="120" t="s">
        <v>33</v>
      </c>
      <c r="N17028" s="131">
        <v>44649</v>
      </c>
      <c r="O17028" s="131">
        <v>44655</v>
      </c>
    </row>
    <row r="17029" spans="1:19">
      <c r="A17029" s="116">
        <v>17029</v>
      </c>
      <c r="B17029" s="129">
        <v>44648</v>
      </c>
      <c r="D17029" s="120" t="s">
        <v>580</v>
      </c>
      <c r="E17029" s="120" t="s">
        <v>37809</v>
      </c>
      <c r="F17029" s="209" t="s">
        <v>13097</v>
      </c>
      <c r="G17029" s="119" t="s">
        <v>37810</v>
      </c>
      <c r="H17029" s="121" t="s">
        <v>177</v>
      </c>
      <c r="I17029" s="121" t="s">
        <v>30</v>
      </c>
      <c r="J17029" s="121" t="s">
        <v>87</v>
      </c>
      <c r="K17029" s="121" t="s">
        <v>65</v>
      </c>
      <c r="L17029" s="157" t="s">
        <v>32</v>
      </c>
      <c r="M17029" s="120" t="s">
        <v>78</v>
      </c>
    </row>
    <row r="17030" spans="1:19">
      <c r="A17030" s="116">
        <v>17030</v>
      </c>
      <c r="B17030" s="129">
        <v>44648</v>
      </c>
      <c r="D17030" s="120" t="s">
        <v>580</v>
      </c>
      <c r="E17030" s="120" t="s">
        <v>37811</v>
      </c>
      <c r="F17030" s="209" t="s">
        <v>37812</v>
      </c>
      <c r="G17030" s="119" t="s">
        <v>37813</v>
      </c>
      <c r="H17030" s="121" t="s">
        <v>140</v>
      </c>
      <c r="I17030" s="121" t="s">
        <v>42</v>
      </c>
      <c r="J17030" s="121" t="s">
        <v>43</v>
      </c>
      <c r="K17030" s="121" t="s">
        <v>65</v>
      </c>
      <c r="L17030" s="157" t="s">
        <v>32</v>
      </c>
      <c r="M17030" s="120" t="s">
        <v>33</v>
      </c>
      <c r="N17030" s="131">
        <v>44649</v>
      </c>
      <c r="O17030" s="131">
        <v>44655</v>
      </c>
      <c r="S17030" s="120" t="s">
        <v>92</v>
      </c>
    </row>
    <row r="17031" spans="1:19">
      <c r="A17031" s="116">
        <v>17031</v>
      </c>
      <c r="B17031" s="129">
        <v>44644</v>
      </c>
      <c r="D17031" s="120" t="s">
        <v>580</v>
      </c>
      <c r="E17031" s="120" t="s">
        <v>37814</v>
      </c>
      <c r="F17031" s="209" t="s">
        <v>37815</v>
      </c>
      <c r="G17031" s="119" t="s">
        <v>37813</v>
      </c>
      <c r="H17031" s="121" t="s">
        <v>140</v>
      </c>
      <c r="I17031" s="121" t="s">
        <v>42</v>
      </c>
      <c r="J17031" s="121" t="s">
        <v>43</v>
      </c>
      <c r="K17031" s="121" t="s">
        <v>584</v>
      </c>
      <c r="L17031" s="157" t="s">
        <v>32</v>
      </c>
      <c r="M17031" s="120" t="s">
        <v>33</v>
      </c>
      <c r="N17031" s="131">
        <v>44644</v>
      </c>
      <c r="O17031" s="131">
        <v>44655</v>
      </c>
      <c r="S17031" s="120" t="s">
        <v>92</v>
      </c>
    </row>
    <row r="17032" spans="1:19">
      <c r="A17032" s="116">
        <v>17032</v>
      </c>
      <c r="B17032" s="129">
        <v>44648</v>
      </c>
      <c r="D17032" s="120" t="s">
        <v>580</v>
      </c>
      <c r="E17032" s="120" t="s">
        <v>37816</v>
      </c>
      <c r="F17032" s="209" t="s">
        <v>37817</v>
      </c>
      <c r="G17032" s="119" t="s">
        <v>37818</v>
      </c>
      <c r="H17032" s="121" t="s">
        <v>1173</v>
      </c>
      <c r="I17032" s="121" t="s">
        <v>30</v>
      </c>
      <c r="J17032" s="121" t="s">
        <v>7271</v>
      </c>
      <c r="K17032" s="121" t="s">
        <v>65</v>
      </c>
      <c r="L17032" s="157" t="s">
        <v>32</v>
      </c>
      <c r="M17032" s="120" t="s">
        <v>78</v>
      </c>
    </row>
    <row r="17033" spans="1:19">
      <c r="A17033" s="116">
        <v>17033</v>
      </c>
      <c r="B17033" s="129">
        <v>44648</v>
      </c>
      <c r="D17033" s="120" t="s">
        <v>580</v>
      </c>
      <c r="E17033" s="120" t="s">
        <v>37819</v>
      </c>
      <c r="F17033" s="209" t="s">
        <v>13395</v>
      </c>
      <c r="G17033" s="119" t="s">
        <v>37820</v>
      </c>
      <c r="H17033" s="121" t="s">
        <v>140</v>
      </c>
      <c r="I17033" s="121" t="s">
        <v>30</v>
      </c>
      <c r="J17033" s="121" t="s">
        <v>77</v>
      </c>
      <c r="K17033" s="121" t="s">
        <v>65</v>
      </c>
      <c r="L17033" s="157" t="s">
        <v>32</v>
      </c>
      <c r="M17033" s="120" t="s">
        <v>78</v>
      </c>
    </row>
    <row r="17034" spans="1:19">
      <c r="A17034" s="116">
        <v>17034</v>
      </c>
      <c r="B17034" s="129">
        <v>44648</v>
      </c>
      <c r="D17034" s="120" t="s">
        <v>580</v>
      </c>
      <c r="E17034" s="120" t="s">
        <v>37821</v>
      </c>
      <c r="F17034" s="209" t="s">
        <v>11444</v>
      </c>
      <c r="G17034" s="119" t="s">
        <v>37822</v>
      </c>
      <c r="H17034" s="121" t="s">
        <v>140</v>
      </c>
      <c r="I17034" s="121" t="s">
        <v>30</v>
      </c>
      <c r="J17034" s="121" t="s">
        <v>77</v>
      </c>
      <c r="K17034" s="121" t="s">
        <v>65</v>
      </c>
      <c r="L17034" s="157" t="s">
        <v>32</v>
      </c>
      <c r="M17034" s="120" t="s">
        <v>78</v>
      </c>
    </row>
    <row r="17035" spans="1:19" ht="27.6">
      <c r="A17035" s="116">
        <v>17035</v>
      </c>
      <c r="B17035" s="129">
        <v>44644</v>
      </c>
      <c r="D17035" s="120" t="s">
        <v>25</v>
      </c>
      <c r="E17035" s="120" t="s">
        <v>37823</v>
      </c>
      <c r="F17035" s="209" t="s">
        <v>37824</v>
      </c>
      <c r="G17035" s="119" t="s">
        <v>4270</v>
      </c>
      <c r="H17035" s="121" t="s">
        <v>97</v>
      </c>
      <c r="I17035" s="121" t="s">
        <v>30</v>
      </c>
      <c r="J17035" s="121" t="s">
        <v>77</v>
      </c>
      <c r="K17035" s="121" t="s">
        <v>65</v>
      </c>
      <c r="L17035" s="157" t="s">
        <v>32</v>
      </c>
      <c r="M17035" s="120" t="s">
        <v>33</v>
      </c>
      <c r="N17035" s="131">
        <v>44651</v>
      </c>
      <c r="O17035" s="131">
        <v>44651</v>
      </c>
    </row>
    <row r="17036" spans="1:19">
      <c r="A17036" s="116">
        <v>17036</v>
      </c>
      <c r="B17036" s="129">
        <v>44644</v>
      </c>
      <c r="D17036" s="120" t="s">
        <v>25</v>
      </c>
      <c r="E17036" s="120" t="s">
        <v>37825</v>
      </c>
      <c r="F17036" s="209" t="s">
        <v>37826</v>
      </c>
      <c r="G17036" s="119" t="s">
        <v>19232</v>
      </c>
      <c r="H17036" s="121" t="s">
        <v>41</v>
      </c>
      <c r="I17036" s="121" t="s">
        <v>30</v>
      </c>
      <c r="J17036" s="121" t="s">
        <v>87</v>
      </c>
      <c r="K17036" s="121" t="s">
        <v>65</v>
      </c>
      <c r="L17036" s="157" t="s">
        <v>32</v>
      </c>
      <c r="M17036" s="120" t="s">
        <v>78</v>
      </c>
    </row>
    <row r="17037" spans="1:19">
      <c r="A17037" s="116">
        <v>17037</v>
      </c>
      <c r="B17037" s="129">
        <v>44644</v>
      </c>
      <c r="D17037" s="120" t="s">
        <v>25</v>
      </c>
      <c r="E17037" s="120" t="s">
        <v>37827</v>
      </c>
      <c r="F17037" s="209" t="s">
        <v>27674</v>
      </c>
      <c r="G17037" s="119" t="s">
        <v>2840</v>
      </c>
      <c r="H17037" s="121" t="s">
        <v>41</v>
      </c>
      <c r="I17037" s="121" t="s">
        <v>30</v>
      </c>
      <c r="J17037" s="121" t="s">
        <v>435</v>
      </c>
      <c r="K17037" s="121" t="s">
        <v>65</v>
      </c>
      <c r="L17037" s="157" t="s">
        <v>32</v>
      </c>
      <c r="M17037" s="120" t="s">
        <v>78</v>
      </c>
    </row>
    <row r="17038" spans="1:19" ht="41.4">
      <c r="A17038" s="116">
        <v>17038</v>
      </c>
      <c r="B17038" s="129">
        <v>44644</v>
      </c>
      <c r="D17038" s="120" t="s">
        <v>25</v>
      </c>
      <c r="E17038" s="120" t="s">
        <v>37828</v>
      </c>
      <c r="F17038" s="209" t="s">
        <v>37829</v>
      </c>
      <c r="G17038" s="119" t="s">
        <v>37830</v>
      </c>
      <c r="H17038" s="121" t="s">
        <v>344</v>
      </c>
      <c r="I17038" s="121" t="s">
        <v>63</v>
      </c>
      <c r="J17038" s="121" t="s">
        <v>2145</v>
      </c>
      <c r="K17038" s="121" t="s">
        <v>65</v>
      </c>
      <c r="L17038" s="157" t="s">
        <v>32</v>
      </c>
      <c r="M17038" s="120" t="s">
        <v>33</v>
      </c>
      <c r="N17038" s="131">
        <v>44651</v>
      </c>
      <c r="O17038" s="131">
        <v>44651</v>
      </c>
    </row>
    <row r="17039" spans="1:19" ht="27.6">
      <c r="A17039" s="116">
        <v>17039</v>
      </c>
      <c r="B17039" s="129">
        <v>44644</v>
      </c>
      <c r="D17039" s="120" t="s">
        <v>25</v>
      </c>
      <c r="E17039" s="120" t="s">
        <v>37831</v>
      </c>
      <c r="F17039" s="209" t="s">
        <v>37832</v>
      </c>
      <c r="G17039" s="119" t="s">
        <v>37833</v>
      </c>
      <c r="H17039" s="121" t="s">
        <v>29</v>
      </c>
      <c r="I17039" s="121" t="s">
        <v>30</v>
      </c>
      <c r="J17039" s="121" t="s">
        <v>87</v>
      </c>
      <c r="K17039" s="121" t="s">
        <v>65</v>
      </c>
      <c r="L17039" s="157" t="s">
        <v>32</v>
      </c>
      <c r="M17039" s="120" t="s">
        <v>33</v>
      </c>
      <c r="N17039" s="131">
        <v>44651</v>
      </c>
      <c r="O17039" s="131">
        <v>44651</v>
      </c>
    </row>
    <row r="17040" spans="1:19" ht="27.6">
      <c r="A17040" s="116">
        <v>17040</v>
      </c>
      <c r="B17040" s="129">
        <v>44644</v>
      </c>
      <c r="D17040" s="120" t="s">
        <v>25</v>
      </c>
      <c r="E17040" s="120" t="s">
        <v>37834</v>
      </c>
      <c r="F17040" s="209" t="s">
        <v>37835</v>
      </c>
      <c r="G17040" s="119" t="s">
        <v>20912</v>
      </c>
      <c r="H17040" s="121" t="s">
        <v>1173</v>
      </c>
      <c r="I17040" s="121" t="s">
        <v>30</v>
      </c>
      <c r="J17040" s="121" t="s">
        <v>9480</v>
      </c>
      <c r="K17040" s="121" t="s">
        <v>65</v>
      </c>
      <c r="L17040" s="157" t="s">
        <v>32</v>
      </c>
      <c r="M17040" s="120" t="s">
        <v>33</v>
      </c>
      <c r="N17040" s="131">
        <v>44651</v>
      </c>
      <c r="O17040" s="131">
        <v>44651</v>
      </c>
    </row>
    <row r="17041" spans="1:13">
      <c r="A17041" s="116">
        <v>17041</v>
      </c>
      <c r="B17041" s="129">
        <v>44644</v>
      </c>
      <c r="D17041" s="120" t="s">
        <v>25</v>
      </c>
      <c r="E17041" s="120" t="s">
        <v>37836</v>
      </c>
      <c r="F17041" s="209" t="s">
        <v>37837</v>
      </c>
      <c r="G17041" s="119" t="s">
        <v>37838</v>
      </c>
      <c r="H17041" s="121" t="s">
        <v>41</v>
      </c>
      <c r="I17041" s="121" t="s">
        <v>30</v>
      </c>
      <c r="J17041" s="121" t="s">
        <v>87</v>
      </c>
      <c r="K17041" s="121" t="s">
        <v>65</v>
      </c>
      <c r="L17041" s="157" t="s">
        <v>32</v>
      </c>
      <c r="M17041" s="120" t="s">
        <v>78</v>
      </c>
    </row>
    <row r="17042" spans="1:13">
      <c r="A17042" s="116">
        <v>17042</v>
      </c>
      <c r="B17042" s="129">
        <v>44644</v>
      </c>
      <c r="D17042" s="120" t="s">
        <v>25</v>
      </c>
      <c r="E17042" s="120" t="s">
        <v>37839</v>
      </c>
      <c r="F17042" s="209" t="s">
        <v>37840</v>
      </c>
      <c r="G17042" s="119" t="s">
        <v>7940</v>
      </c>
      <c r="H17042" s="121" t="s">
        <v>1173</v>
      </c>
      <c r="I17042" s="121" t="s">
        <v>30</v>
      </c>
      <c r="J17042" s="121" t="s">
        <v>31</v>
      </c>
      <c r="K17042" s="121" t="s">
        <v>584</v>
      </c>
      <c r="L17042" s="157" t="s">
        <v>32</v>
      </c>
      <c r="M17042" s="120" t="s">
        <v>78</v>
      </c>
    </row>
    <row r="17043" spans="1:13">
      <c r="A17043" s="116">
        <v>17043</v>
      </c>
      <c r="B17043" s="129">
        <v>44644</v>
      </c>
      <c r="D17043" s="120" t="s">
        <v>25</v>
      </c>
      <c r="E17043" s="120" t="s">
        <v>37841</v>
      </c>
      <c r="F17043" s="209" t="s">
        <v>15272</v>
      </c>
      <c r="G17043" s="119" t="s">
        <v>805</v>
      </c>
      <c r="H17043" s="121" t="s">
        <v>41</v>
      </c>
      <c r="I17043" s="121" t="s">
        <v>30</v>
      </c>
      <c r="J17043" s="121" t="s">
        <v>77</v>
      </c>
      <c r="K17043" s="121" t="s">
        <v>584</v>
      </c>
      <c r="L17043" s="157" t="s">
        <v>32</v>
      </c>
      <c r="M17043" s="120" t="s">
        <v>33</v>
      </c>
    </row>
    <row r="17044" spans="1:13">
      <c r="A17044" s="116">
        <v>17044</v>
      </c>
      <c r="B17044" s="129">
        <v>44644</v>
      </c>
      <c r="D17044" s="120" t="s">
        <v>25</v>
      </c>
      <c r="E17044" s="120" t="s">
        <v>37842</v>
      </c>
      <c r="F17044" s="209" t="s">
        <v>22292</v>
      </c>
      <c r="G17044" s="119" t="s">
        <v>26618</v>
      </c>
      <c r="H17044" s="121" t="s">
        <v>41</v>
      </c>
      <c r="I17044" s="121" t="s">
        <v>30</v>
      </c>
      <c r="J17044" s="121" t="s">
        <v>5018</v>
      </c>
      <c r="K17044" s="121" t="s">
        <v>584</v>
      </c>
      <c r="L17044" s="157" t="s">
        <v>32</v>
      </c>
      <c r="M17044" s="120" t="s">
        <v>78</v>
      </c>
    </row>
    <row r="17045" spans="1:13">
      <c r="A17045" s="116">
        <v>17045</v>
      </c>
      <c r="B17045" s="129">
        <v>44644</v>
      </c>
      <c r="D17045" s="120" t="s">
        <v>34179</v>
      </c>
      <c r="E17045" s="120" t="s">
        <v>37843</v>
      </c>
      <c r="F17045" s="209" t="s">
        <v>37844</v>
      </c>
      <c r="G17045" s="209" t="s">
        <v>16120</v>
      </c>
      <c r="H17045" s="121" t="s">
        <v>1173</v>
      </c>
      <c r="I17045" s="121" t="s">
        <v>30</v>
      </c>
      <c r="J17045" s="121" t="s">
        <v>8287</v>
      </c>
      <c r="K17045" s="121" t="s">
        <v>65</v>
      </c>
      <c r="L17045" s="157" t="s">
        <v>32</v>
      </c>
      <c r="M17045" s="120" t="s">
        <v>78</v>
      </c>
    </row>
    <row r="17046" spans="1:13">
      <c r="A17046" s="116">
        <v>17046</v>
      </c>
      <c r="B17046" s="129">
        <v>44644</v>
      </c>
      <c r="D17046" s="120" t="s">
        <v>34179</v>
      </c>
      <c r="E17046" s="120" t="s">
        <v>37845</v>
      </c>
      <c r="F17046" s="209" t="s">
        <v>13393</v>
      </c>
      <c r="G17046" s="209" t="s">
        <v>16976</v>
      </c>
      <c r="H17046" s="121" t="s">
        <v>1173</v>
      </c>
      <c r="I17046" s="121" t="s">
        <v>30</v>
      </c>
      <c r="J17046" s="121" t="s">
        <v>77</v>
      </c>
      <c r="K17046" s="121" t="s">
        <v>65</v>
      </c>
      <c r="L17046" s="157" t="s">
        <v>32</v>
      </c>
      <c r="M17046" s="120" t="s">
        <v>78</v>
      </c>
    </row>
    <row r="17047" spans="1:13">
      <c r="A17047" s="116">
        <v>17047</v>
      </c>
      <c r="B17047" s="129">
        <v>44644</v>
      </c>
      <c r="D17047" s="120" t="s">
        <v>34179</v>
      </c>
      <c r="E17047" s="120" t="s">
        <v>37846</v>
      </c>
      <c r="F17047" s="209" t="s">
        <v>37847</v>
      </c>
      <c r="G17047" s="209" t="s">
        <v>16976</v>
      </c>
      <c r="H17047" s="121" t="s">
        <v>1173</v>
      </c>
      <c r="I17047" s="121" t="s">
        <v>30</v>
      </c>
      <c r="J17047" s="121" t="s">
        <v>77</v>
      </c>
      <c r="K17047" s="121" t="s">
        <v>65</v>
      </c>
      <c r="L17047" s="157" t="s">
        <v>32</v>
      </c>
      <c r="M17047" s="120" t="s">
        <v>78</v>
      </c>
    </row>
    <row r="17048" spans="1:13" ht="41.4">
      <c r="A17048" s="116">
        <v>17048</v>
      </c>
      <c r="B17048" s="129">
        <v>44644</v>
      </c>
      <c r="D17048" s="120" t="s">
        <v>34179</v>
      </c>
      <c r="E17048" s="120" t="s">
        <v>37848</v>
      </c>
      <c r="F17048" s="209" t="s">
        <v>37849</v>
      </c>
      <c r="G17048" s="209" t="s">
        <v>20154</v>
      </c>
      <c r="H17048" s="121" t="s">
        <v>140</v>
      </c>
      <c r="I17048" s="121" t="s">
        <v>30</v>
      </c>
      <c r="J17048" s="121" t="s">
        <v>529</v>
      </c>
      <c r="K17048" s="121" t="s">
        <v>65</v>
      </c>
      <c r="L17048" s="157" t="s">
        <v>32</v>
      </c>
      <c r="M17048" s="120" t="s">
        <v>78</v>
      </c>
    </row>
    <row r="17049" spans="1:13" ht="69">
      <c r="A17049" s="116">
        <v>17049</v>
      </c>
      <c r="B17049" s="129">
        <v>44644</v>
      </c>
      <c r="D17049" s="120" t="s">
        <v>34179</v>
      </c>
      <c r="E17049" s="120" t="s">
        <v>37850</v>
      </c>
      <c r="F17049" s="209" t="s">
        <v>37851</v>
      </c>
      <c r="G17049" s="209" t="s">
        <v>37852</v>
      </c>
      <c r="H17049" s="121" t="s">
        <v>53</v>
      </c>
      <c r="I17049" s="121" t="s">
        <v>30</v>
      </c>
      <c r="J17049" s="121" t="s">
        <v>7280</v>
      </c>
      <c r="K17049" s="121" t="s">
        <v>65</v>
      </c>
      <c r="L17049" s="157" t="s">
        <v>32</v>
      </c>
      <c r="M17049" s="120" t="s">
        <v>78</v>
      </c>
    </row>
    <row r="17050" spans="1:13">
      <c r="A17050" s="116">
        <v>17050</v>
      </c>
      <c r="B17050" s="129">
        <v>44644</v>
      </c>
      <c r="D17050" s="120" t="s">
        <v>34179</v>
      </c>
      <c r="E17050" s="120" t="s">
        <v>37853</v>
      </c>
      <c r="F17050" s="209" t="s">
        <v>37854</v>
      </c>
      <c r="G17050" s="209" t="s">
        <v>37855</v>
      </c>
      <c r="H17050" s="121" t="s">
        <v>97</v>
      </c>
      <c r="I17050" s="121" t="s">
        <v>30</v>
      </c>
      <c r="J17050" s="121" t="s">
        <v>7234</v>
      </c>
      <c r="K17050" s="121" t="s">
        <v>65</v>
      </c>
      <c r="L17050" s="157" t="s">
        <v>32</v>
      </c>
      <c r="M17050" s="120" t="s">
        <v>78</v>
      </c>
    </row>
    <row r="17051" spans="1:13" ht="27.6">
      <c r="A17051" s="116">
        <v>17051</v>
      </c>
      <c r="B17051" s="129">
        <v>44644</v>
      </c>
      <c r="D17051" s="120" t="s">
        <v>34179</v>
      </c>
      <c r="E17051" s="120" t="s">
        <v>37856</v>
      </c>
      <c r="F17051" s="209" t="s">
        <v>37857</v>
      </c>
      <c r="G17051" s="209" t="s">
        <v>12098</v>
      </c>
      <c r="H17051" s="121" t="s">
        <v>160</v>
      </c>
      <c r="I17051" s="121" t="s">
        <v>30</v>
      </c>
      <c r="J17051" s="121" t="s">
        <v>7271</v>
      </c>
      <c r="K17051" s="121" t="s">
        <v>65</v>
      </c>
      <c r="L17051" s="157" t="s">
        <v>32</v>
      </c>
      <c r="M17051" s="120" t="s">
        <v>78</v>
      </c>
    </row>
    <row r="17052" spans="1:13" ht="27.6">
      <c r="A17052" s="116">
        <v>17052</v>
      </c>
      <c r="B17052" s="129">
        <v>44644</v>
      </c>
      <c r="D17052" s="120" t="s">
        <v>34179</v>
      </c>
      <c r="E17052" s="120" t="s">
        <v>37858</v>
      </c>
      <c r="F17052" s="209" t="s">
        <v>13809</v>
      </c>
      <c r="G17052" s="209" t="s">
        <v>37859</v>
      </c>
      <c r="H17052" s="121" t="s">
        <v>177</v>
      </c>
      <c r="I17052" s="121" t="s">
        <v>30</v>
      </c>
      <c r="J17052" s="121" t="s">
        <v>5135</v>
      </c>
      <c r="K17052" s="121" t="s">
        <v>65</v>
      </c>
      <c r="L17052" s="157" t="s">
        <v>32</v>
      </c>
      <c r="M17052" s="120" t="s">
        <v>33</v>
      </c>
    </row>
    <row r="17053" spans="1:13" ht="27.6">
      <c r="A17053" s="116">
        <v>17053</v>
      </c>
      <c r="B17053" s="129">
        <v>44644</v>
      </c>
      <c r="D17053" s="120" t="s">
        <v>34179</v>
      </c>
      <c r="E17053" s="120" t="s">
        <v>37860</v>
      </c>
      <c r="F17053" s="209" t="s">
        <v>37861</v>
      </c>
      <c r="G17053" s="209" t="s">
        <v>1089</v>
      </c>
      <c r="H17053" s="121" t="s">
        <v>140</v>
      </c>
      <c r="I17053" s="121" t="s">
        <v>30</v>
      </c>
      <c r="J17053" s="121" t="s">
        <v>8338</v>
      </c>
      <c r="K17053" s="121" t="s">
        <v>65</v>
      </c>
      <c r="L17053" s="157" t="s">
        <v>32</v>
      </c>
      <c r="M17053" s="120" t="s">
        <v>33</v>
      </c>
    </row>
    <row r="17054" spans="1:13">
      <c r="A17054" s="116">
        <v>17054</v>
      </c>
      <c r="B17054" s="129">
        <v>44644</v>
      </c>
      <c r="D17054" s="120" t="s">
        <v>34179</v>
      </c>
      <c r="E17054" s="120" t="s">
        <v>37862</v>
      </c>
      <c r="F17054" s="209" t="s">
        <v>37863</v>
      </c>
      <c r="G17054" s="209" t="s">
        <v>37864</v>
      </c>
      <c r="H17054" s="121" t="s">
        <v>344</v>
      </c>
      <c r="I17054" s="121" t="s">
        <v>30</v>
      </c>
      <c r="J17054" s="121" t="s">
        <v>485</v>
      </c>
      <c r="K17054" s="121" t="s">
        <v>65</v>
      </c>
      <c r="L17054" s="157" t="s">
        <v>32</v>
      </c>
      <c r="M17054" s="120" t="s">
        <v>78</v>
      </c>
    </row>
    <row r="17055" spans="1:13">
      <c r="A17055" s="116">
        <v>17055</v>
      </c>
      <c r="B17055" s="129">
        <v>44644</v>
      </c>
      <c r="D17055" s="120" t="s">
        <v>34179</v>
      </c>
      <c r="E17055" s="120" t="s">
        <v>37865</v>
      </c>
      <c r="F17055" s="209" t="s">
        <v>37866</v>
      </c>
      <c r="G17055" s="209" t="s">
        <v>37864</v>
      </c>
      <c r="H17055" s="121" t="s">
        <v>344</v>
      </c>
      <c r="I17055" s="121" t="s">
        <v>30</v>
      </c>
      <c r="J17055" s="121" t="s">
        <v>9853</v>
      </c>
      <c r="K17055" s="121" t="s">
        <v>65</v>
      </c>
      <c r="L17055" s="157" t="s">
        <v>32</v>
      </c>
      <c r="M17055" s="120" t="s">
        <v>78</v>
      </c>
    </row>
    <row r="17056" spans="1:13" ht="27.6">
      <c r="A17056" s="116">
        <v>17056</v>
      </c>
      <c r="B17056" s="129">
        <v>44644</v>
      </c>
      <c r="D17056" s="120" t="s">
        <v>34179</v>
      </c>
      <c r="E17056" s="120" t="s">
        <v>37867</v>
      </c>
      <c r="F17056" s="209" t="s">
        <v>37868</v>
      </c>
      <c r="G17056" s="209" t="s">
        <v>310</v>
      </c>
      <c r="H17056" s="121" t="s">
        <v>1173</v>
      </c>
      <c r="I17056" s="121" t="s">
        <v>30</v>
      </c>
      <c r="J17056" s="121" t="s">
        <v>87</v>
      </c>
      <c r="K17056" s="121" t="s">
        <v>65</v>
      </c>
      <c r="L17056" s="157" t="s">
        <v>32</v>
      </c>
      <c r="M17056" s="120" t="s">
        <v>78</v>
      </c>
    </row>
    <row r="17057" spans="1:13" ht="27.6">
      <c r="A17057" s="116">
        <v>17057</v>
      </c>
      <c r="B17057" s="129">
        <v>44644</v>
      </c>
      <c r="D17057" s="120" t="s">
        <v>34179</v>
      </c>
      <c r="E17057" s="120" t="s">
        <v>37869</v>
      </c>
      <c r="F17057" s="209" t="s">
        <v>37870</v>
      </c>
      <c r="G17057" s="209" t="s">
        <v>37871</v>
      </c>
      <c r="H17057" s="121" t="s">
        <v>41</v>
      </c>
      <c r="I17057" s="121" t="s">
        <v>63</v>
      </c>
      <c r="J17057" s="121" t="s">
        <v>601</v>
      </c>
      <c r="K17057" s="121" t="s">
        <v>65</v>
      </c>
      <c r="L17057" s="157" t="s">
        <v>32</v>
      </c>
      <c r="M17057" s="120" t="s">
        <v>78</v>
      </c>
    </row>
    <row r="17058" spans="1:13">
      <c r="A17058" s="116">
        <v>17058</v>
      </c>
      <c r="B17058" s="129">
        <v>44644</v>
      </c>
      <c r="D17058" s="120" t="s">
        <v>34179</v>
      </c>
      <c r="E17058" s="120" t="s">
        <v>37872</v>
      </c>
      <c r="F17058" s="209" t="s">
        <v>37873</v>
      </c>
      <c r="G17058" s="209" t="s">
        <v>10177</v>
      </c>
      <c r="H17058" s="121" t="s">
        <v>41</v>
      </c>
      <c r="I17058" s="121" t="s">
        <v>30</v>
      </c>
      <c r="J17058" s="121" t="s">
        <v>87</v>
      </c>
      <c r="K17058" s="121" t="s">
        <v>65</v>
      </c>
      <c r="L17058" s="157" t="s">
        <v>32</v>
      </c>
      <c r="M17058" s="120" t="s">
        <v>78</v>
      </c>
    </row>
    <row r="17059" spans="1:13" ht="27.6">
      <c r="A17059" s="116">
        <v>17059</v>
      </c>
      <c r="B17059" s="129">
        <v>44644</v>
      </c>
      <c r="D17059" s="120" t="s">
        <v>34179</v>
      </c>
      <c r="E17059" s="120" t="s">
        <v>37874</v>
      </c>
      <c r="F17059" s="209" t="s">
        <v>37875</v>
      </c>
      <c r="G17059" s="209" t="s">
        <v>19140</v>
      </c>
      <c r="H17059" s="121" t="s">
        <v>97</v>
      </c>
      <c r="I17059" s="121" t="s">
        <v>42</v>
      </c>
      <c r="J17059" s="121" t="s">
        <v>91</v>
      </c>
      <c r="K17059" s="121" t="s">
        <v>65</v>
      </c>
      <c r="L17059" s="157" t="s">
        <v>32</v>
      </c>
      <c r="M17059" s="120" t="s">
        <v>33</v>
      </c>
    </row>
    <row r="17060" spans="1:13">
      <c r="A17060" s="116">
        <v>17060</v>
      </c>
      <c r="B17060" s="129">
        <v>44644</v>
      </c>
      <c r="D17060" s="120" t="s">
        <v>34179</v>
      </c>
      <c r="E17060" s="120" t="s">
        <v>37876</v>
      </c>
      <c r="F17060" s="209" t="s">
        <v>19049</v>
      </c>
      <c r="G17060" s="209" t="s">
        <v>37877</v>
      </c>
      <c r="H17060" s="121" t="s">
        <v>177</v>
      </c>
      <c r="I17060" s="121" t="s">
        <v>30</v>
      </c>
      <c r="J17060" s="121" t="s">
        <v>25649</v>
      </c>
      <c r="K17060" s="121" t="s">
        <v>65</v>
      </c>
      <c r="L17060" s="157" t="s">
        <v>32</v>
      </c>
      <c r="M17060" s="120" t="s">
        <v>78</v>
      </c>
    </row>
    <row r="17061" spans="1:13" ht="27.6">
      <c r="A17061" s="116">
        <v>17061</v>
      </c>
      <c r="B17061" s="129">
        <v>44644</v>
      </c>
      <c r="D17061" s="120" t="s">
        <v>34179</v>
      </c>
      <c r="E17061" s="120" t="s">
        <v>37878</v>
      </c>
      <c r="F17061" s="209" t="s">
        <v>37879</v>
      </c>
      <c r="G17061" s="209" t="s">
        <v>37877</v>
      </c>
      <c r="H17061" s="121" t="s">
        <v>177</v>
      </c>
      <c r="I17061" s="121" t="s">
        <v>30</v>
      </c>
      <c r="J17061" s="121" t="s">
        <v>7624</v>
      </c>
      <c r="K17061" s="121" t="s">
        <v>65</v>
      </c>
      <c r="L17061" s="157" t="s">
        <v>32</v>
      </c>
      <c r="M17061" s="120" t="s">
        <v>78</v>
      </c>
    </row>
    <row r="17062" spans="1:13">
      <c r="A17062" s="116">
        <v>17062</v>
      </c>
      <c r="B17062" s="129">
        <v>44644</v>
      </c>
      <c r="D17062" s="120" t="s">
        <v>25</v>
      </c>
      <c r="E17062" s="120" t="s">
        <v>37880</v>
      </c>
      <c r="F17062" s="209" t="s">
        <v>37881</v>
      </c>
      <c r="G17062" s="209" t="s">
        <v>37882</v>
      </c>
      <c r="H17062" s="121" t="s">
        <v>41</v>
      </c>
      <c r="I17062" s="121" t="s">
        <v>30</v>
      </c>
      <c r="J17062" s="121" t="s">
        <v>5018</v>
      </c>
      <c r="K17062" s="121" t="s">
        <v>584</v>
      </c>
      <c r="L17062" s="157" t="s">
        <v>32</v>
      </c>
      <c r="M17062" s="120" t="s">
        <v>78</v>
      </c>
    </row>
    <row r="17063" spans="1:13" ht="27.6">
      <c r="A17063" s="116">
        <v>17063</v>
      </c>
      <c r="B17063" s="129">
        <v>44644</v>
      </c>
      <c r="D17063" s="120" t="s">
        <v>25</v>
      </c>
      <c r="E17063" s="120" t="s">
        <v>37883</v>
      </c>
      <c r="F17063" s="209" t="s">
        <v>37884</v>
      </c>
      <c r="G17063" s="209" t="s">
        <v>1129</v>
      </c>
      <c r="H17063" s="121" t="s">
        <v>29</v>
      </c>
      <c r="I17063" s="121" t="s">
        <v>42</v>
      </c>
      <c r="J17063" s="121" t="s">
        <v>91</v>
      </c>
      <c r="K17063" s="121" t="s">
        <v>584</v>
      </c>
      <c r="L17063" s="157" t="s">
        <v>32</v>
      </c>
      <c r="M17063" s="120" t="s">
        <v>33</v>
      </c>
    </row>
    <row r="17064" spans="1:13" ht="27.6">
      <c r="A17064" s="116">
        <v>17064</v>
      </c>
      <c r="B17064" s="129">
        <v>44644</v>
      </c>
      <c r="D17064" s="120" t="s">
        <v>25</v>
      </c>
      <c r="E17064" s="120" t="s">
        <v>37885</v>
      </c>
      <c r="F17064" s="209" t="s">
        <v>37886</v>
      </c>
      <c r="G17064" s="209" t="s">
        <v>37887</v>
      </c>
      <c r="H17064" s="121" t="s">
        <v>41</v>
      </c>
      <c r="I17064" s="121" t="s">
        <v>30</v>
      </c>
      <c r="J17064" s="121" t="s">
        <v>5018</v>
      </c>
      <c r="K17064" s="121" t="s">
        <v>584</v>
      </c>
      <c r="L17064" s="157" t="s">
        <v>32</v>
      </c>
      <c r="M17064" s="120" t="s">
        <v>33</v>
      </c>
    </row>
    <row r="17065" spans="1:13">
      <c r="A17065" s="116">
        <v>17065</v>
      </c>
      <c r="B17065" s="129">
        <v>44644</v>
      </c>
      <c r="D17065" s="120" t="s">
        <v>25</v>
      </c>
      <c r="E17065" s="120" t="s">
        <v>37888</v>
      </c>
      <c r="F17065" s="209" t="s">
        <v>8267</v>
      </c>
      <c r="G17065" s="209" t="s">
        <v>37889</v>
      </c>
      <c r="H17065" s="121" t="s">
        <v>140</v>
      </c>
      <c r="I17065" s="121" t="s">
        <v>2361</v>
      </c>
      <c r="J17065" s="121" t="s">
        <v>6800</v>
      </c>
      <c r="K17065" s="121" t="s">
        <v>584</v>
      </c>
      <c r="L17065" s="157" t="s">
        <v>32</v>
      </c>
      <c r="M17065" s="120" t="s">
        <v>78</v>
      </c>
    </row>
    <row r="17066" spans="1:13">
      <c r="A17066" s="116">
        <v>17066</v>
      </c>
      <c r="B17066" s="129">
        <v>44644</v>
      </c>
      <c r="D17066" s="120" t="s">
        <v>25</v>
      </c>
      <c r="E17066" s="120" t="s">
        <v>37890</v>
      </c>
      <c r="F17066" s="209" t="s">
        <v>37891</v>
      </c>
      <c r="G17066" s="209" t="s">
        <v>37892</v>
      </c>
      <c r="H17066" s="121" t="s">
        <v>41</v>
      </c>
      <c r="I17066" s="121" t="s">
        <v>42</v>
      </c>
      <c r="J17066" s="121" t="s">
        <v>246</v>
      </c>
      <c r="K17066" s="121" t="s">
        <v>584</v>
      </c>
      <c r="L17066" s="157" t="s">
        <v>32</v>
      </c>
      <c r="M17066" s="120" t="s">
        <v>78</v>
      </c>
    </row>
    <row r="17067" spans="1:13">
      <c r="A17067" s="116">
        <v>17067</v>
      </c>
      <c r="B17067" s="129">
        <v>44644</v>
      </c>
      <c r="D17067" s="120" t="s">
        <v>25</v>
      </c>
      <c r="E17067" s="120" t="s">
        <v>37893</v>
      </c>
      <c r="F17067" s="209" t="s">
        <v>37894</v>
      </c>
      <c r="G17067" s="119" t="s">
        <v>677</v>
      </c>
      <c r="H17067" s="121" t="s">
        <v>97</v>
      </c>
      <c r="I17067" s="121" t="s">
        <v>30</v>
      </c>
      <c r="J17067" s="121" t="s">
        <v>8096</v>
      </c>
      <c r="K17067" s="121" t="s">
        <v>584</v>
      </c>
      <c r="L17067" s="157" t="s">
        <v>32</v>
      </c>
      <c r="M17067" s="120" t="s">
        <v>33</v>
      </c>
    </row>
    <row r="17068" spans="1:13">
      <c r="A17068" s="116">
        <v>17068</v>
      </c>
      <c r="B17068" s="129">
        <v>44644</v>
      </c>
      <c r="D17068" s="120" t="s">
        <v>25</v>
      </c>
      <c r="E17068" s="120" t="s">
        <v>37895</v>
      </c>
      <c r="F17068" s="209" t="s">
        <v>21283</v>
      </c>
      <c r="G17068" s="119" t="s">
        <v>37896</v>
      </c>
      <c r="H17068" s="121" t="s">
        <v>48</v>
      </c>
      <c r="I17068" s="121" t="s">
        <v>30</v>
      </c>
      <c r="J17068" s="121" t="s">
        <v>9072</v>
      </c>
      <c r="K17068" s="121" t="s">
        <v>584</v>
      </c>
      <c r="L17068" s="157" t="s">
        <v>32</v>
      </c>
      <c r="M17068" s="120" t="s">
        <v>78</v>
      </c>
    </row>
    <row r="17069" spans="1:13">
      <c r="A17069" s="116">
        <v>17069</v>
      </c>
      <c r="B17069" s="129">
        <v>44644</v>
      </c>
      <c r="D17069" s="120" t="s">
        <v>25</v>
      </c>
      <c r="E17069" s="120" t="s">
        <v>37897</v>
      </c>
      <c r="F17069" s="209" t="s">
        <v>25541</v>
      </c>
      <c r="G17069" s="119" t="s">
        <v>8079</v>
      </c>
      <c r="H17069" s="121" t="s">
        <v>29</v>
      </c>
      <c r="I17069" s="121" t="s">
        <v>30</v>
      </c>
      <c r="J17069" s="121" t="s">
        <v>485</v>
      </c>
      <c r="K17069" s="121" t="s">
        <v>584</v>
      </c>
      <c r="L17069" s="157" t="s">
        <v>32</v>
      </c>
      <c r="M17069" s="120" t="s">
        <v>33</v>
      </c>
    </row>
    <row r="17070" spans="1:13" ht="27.6">
      <c r="A17070" s="116">
        <v>17070</v>
      </c>
      <c r="B17070" s="129">
        <v>44644</v>
      </c>
      <c r="D17070" s="120" t="s">
        <v>25</v>
      </c>
      <c r="E17070" s="120" t="s">
        <v>37898</v>
      </c>
      <c r="F17070" s="209" t="s">
        <v>37899</v>
      </c>
      <c r="G17070" s="119" t="s">
        <v>875</v>
      </c>
      <c r="H17070" s="121" t="s">
        <v>41</v>
      </c>
      <c r="I17070" s="121" t="s">
        <v>42</v>
      </c>
      <c r="J17070" s="121" t="s">
        <v>246</v>
      </c>
      <c r="K17070" s="121" t="s">
        <v>584</v>
      </c>
      <c r="L17070" s="157" t="s">
        <v>32</v>
      </c>
      <c r="M17070" s="120" t="s">
        <v>78</v>
      </c>
    </row>
    <row r="17071" spans="1:13">
      <c r="A17071" s="116">
        <v>17071</v>
      </c>
      <c r="B17071" s="129">
        <v>44644</v>
      </c>
      <c r="D17071" s="120" t="s">
        <v>25</v>
      </c>
      <c r="E17071" s="120" t="s">
        <v>37900</v>
      </c>
      <c r="F17071" s="209" t="s">
        <v>37901</v>
      </c>
      <c r="G17071" s="119" t="s">
        <v>37902</v>
      </c>
      <c r="H17071" s="121" t="s">
        <v>97</v>
      </c>
      <c r="I17071" s="121" t="s">
        <v>30</v>
      </c>
      <c r="J17071" s="121" t="s">
        <v>87</v>
      </c>
      <c r="K17071" s="121" t="s">
        <v>584</v>
      </c>
      <c r="L17071" s="157" t="s">
        <v>32</v>
      </c>
      <c r="M17071" s="120" t="s">
        <v>33</v>
      </c>
    </row>
    <row r="17072" spans="1:13" ht="27.6">
      <c r="A17072" s="116">
        <v>17072</v>
      </c>
      <c r="B17072" s="129">
        <v>44644</v>
      </c>
      <c r="D17072" s="120" t="s">
        <v>25</v>
      </c>
      <c r="E17072" s="120" t="s">
        <v>37903</v>
      </c>
      <c r="F17072" s="209" t="s">
        <v>37904</v>
      </c>
      <c r="G17072" s="119" t="s">
        <v>37905</v>
      </c>
      <c r="H17072" s="121" t="s">
        <v>101</v>
      </c>
      <c r="I17072" s="121" t="s">
        <v>42</v>
      </c>
      <c r="J17072" s="121" t="s">
        <v>246</v>
      </c>
      <c r="K17072" s="121" t="s">
        <v>584</v>
      </c>
      <c r="L17072" s="157" t="s">
        <v>32</v>
      </c>
      <c r="M17072" s="120" t="s">
        <v>33</v>
      </c>
    </row>
    <row r="17073" spans="1:14">
      <c r="A17073" s="116">
        <v>17073</v>
      </c>
      <c r="B17073" s="129">
        <v>44644</v>
      </c>
      <c r="D17073" s="120" t="s">
        <v>25</v>
      </c>
      <c r="E17073" s="120" t="s">
        <v>37906</v>
      </c>
      <c r="F17073" s="209" t="s">
        <v>37907</v>
      </c>
      <c r="G17073" s="119" t="s">
        <v>875</v>
      </c>
      <c r="H17073" s="121" t="s">
        <v>41</v>
      </c>
      <c r="I17073" s="121" t="s">
        <v>30</v>
      </c>
      <c r="J17073" s="121" t="s">
        <v>9480</v>
      </c>
      <c r="K17073" s="121" t="s">
        <v>584</v>
      </c>
      <c r="L17073" s="157" t="s">
        <v>32</v>
      </c>
      <c r="M17073" s="120" t="s">
        <v>78</v>
      </c>
    </row>
    <row r="17074" spans="1:14">
      <c r="A17074" s="116">
        <v>17074</v>
      </c>
      <c r="B17074" s="129">
        <v>44644</v>
      </c>
      <c r="D17074" s="120" t="s">
        <v>252</v>
      </c>
      <c r="E17074" s="120" t="s">
        <v>37908</v>
      </c>
      <c r="F17074" s="209" t="s">
        <v>3555</v>
      </c>
      <c r="G17074" s="119" t="s">
        <v>371</v>
      </c>
      <c r="H17074" s="121" t="s">
        <v>53</v>
      </c>
      <c r="I17074" s="121" t="s">
        <v>30</v>
      </c>
      <c r="J17074" s="121" t="s">
        <v>1540</v>
      </c>
      <c r="K17074" s="121" t="s">
        <v>584</v>
      </c>
      <c r="L17074" s="157" t="s">
        <v>32</v>
      </c>
      <c r="M17074" s="120" t="s">
        <v>78</v>
      </c>
    </row>
    <row r="17075" spans="1:14" ht="27.6">
      <c r="A17075" s="116">
        <v>17075</v>
      </c>
      <c r="B17075" s="129">
        <v>44644</v>
      </c>
      <c r="D17075" s="120" t="s">
        <v>252</v>
      </c>
      <c r="E17075" s="120" t="s">
        <v>37909</v>
      </c>
      <c r="F17075" s="209" t="s">
        <v>37910</v>
      </c>
      <c r="G17075" s="119" t="s">
        <v>8434</v>
      </c>
      <c r="H17075" s="121" t="s">
        <v>101</v>
      </c>
      <c r="I17075" s="121" t="s">
        <v>30</v>
      </c>
      <c r="J17075" s="121" t="s">
        <v>7142</v>
      </c>
      <c r="K17075" s="121" t="s">
        <v>584</v>
      </c>
      <c r="L17075" s="157" t="s">
        <v>32</v>
      </c>
      <c r="M17075" s="120" t="s">
        <v>78</v>
      </c>
    </row>
    <row r="17076" spans="1:14" ht="27.6">
      <c r="A17076" s="116">
        <v>17076</v>
      </c>
      <c r="B17076" s="129">
        <v>44644</v>
      </c>
      <c r="D17076" s="120" t="s">
        <v>252</v>
      </c>
      <c r="E17076" t="s">
        <v>37911</v>
      </c>
      <c r="F17076" s="209" t="s">
        <v>37912</v>
      </c>
      <c r="G17076" s="119" t="s">
        <v>37913</v>
      </c>
      <c r="H17076" s="121" t="s">
        <v>140</v>
      </c>
      <c r="I17076" s="121" t="s">
        <v>42</v>
      </c>
      <c r="J17076" s="121" t="s">
        <v>3146</v>
      </c>
      <c r="K17076" s="121" t="s">
        <v>584</v>
      </c>
      <c r="L17076" s="157" t="s">
        <v>32</v>
      </c>
      <c r="M17076" s="120" t="s">
        <v>78</v>
      </c>
    </row>
    <row r="17077" spans="1:14">
      <c r="A17077" s="116">
        <v>17077</v>
      </c>
      <c r="B17077" s="129">
        <v>44644</v>
      </c>
      <c r="D17077" s="120" t="s">
        <v>252</v>
      </c>
      <c r="E17077" s="120" t="s">
        <v>37914</v>
      </c>
      <c r="F17077" s="209" t="s">
        <v>636</v>
      </c>
      <c r="G17077" s="119" t="s">
        <v>9958</v>
      </c>
      <c r="H17077" s="121" t="s">
        <v>344</v>
      </c>
      <c r="I17077" s="121" t="s">
        <v>30</v>
      </c>
      <c r="J17077" s="121" t="s">
        <v>15508</v>
      </c>
      <c r="K17077" s="121" t="s">
        <v>584</v>
      </c>
      <c r="L17077" s="157" t="s">
        <v>32</v>
      </c>
      <c r="M17077" s="120" t="s">
        <v>78</v>
      </c>
    </row>
    <row r="17078" spans="1:14">
      <c r="A17078" s="116">
        <v>17078</v>
      </c>
      <c r="B17078" s="129">
        <v>44644</v>
      </c>
      <c r="D17078" s="120" t="s">
        <v>252</v>
      </c>
      <c r="E17078" s="120" t="s">
        <v>37915</v>
      </c>
      <c r="F17078" s="209" t="s">
        <v>37916</v>
      </c>
      <c r="G17078" s="119" t="s">
        <v>37917</v>
      </c>
      <c r="H17078" s="121" t="s">
        <v>140</v>
      </c>
      <c r="I17078" s="121" t="s">
        <v>30</v>
      </c>
      <c r="J17078" s="121" t="s">
        <v>87</v>
      </c>
      <c r="K17078" s="121" t="s">
        <v>584</v>
      </c>
      <c r="L17078" s="157" t="s">
        <v>32</v>
      </c>
      <c r="M17078" s="120" t="s">
        <v>33</v>
      </c>
      <c r="N17078" s="131">
        <v>44656</v>
      </c>
    </row>
    <row r="17079" spans="1:14">
      <c r="A17079" s="116">
        <v>17079</v>
      </c>
      <c r="B17079" s="129">
        <v>44644</v>
      </c>
      <c r="D17079" s="120" t="s">
        <v>252</v>
      </c>
      <c r="E17079" s="120" t="s">
        <v>37918</v>
      </c>
      <c r="F17079" s="209" t="s">
        <v>37919</v>
      </c>
      <c r="G17079" s="119" t="s">
        <v>7905</v>
      </c>
      <c r="H17079" s="121" t="s">
        <v>76</v>
      </c>
      <c r="I17079" s="121" t="s">
        <v>30</v>
      </c>
      <c r="J17079" s="121" t="s">
        <v>7216</v>
      </c>
      <c r="K17079" s="121" t="s">
        <v>584</v>
      </c>
      <c r="L17079" s="157" t="s">
        <v>32</v>
      </c>
      <c r="M17079" s="120" t="s">
        <v>78</v>
      </c>
    </row>
    <row r="17080" spans="1:14" ht="27.6">
      <c r="A17080" s="116">
        <v>17080</v>
      </c>
      <c r="B17080" s="129">
        <v>44644</v>
      </c>
      <c r="D17080" s="120" t="s">
        <v>25</v>
      </c>
      <c r="E17080" s="120" t="s">
        <v>37920</v>
      </c>
      <c r="F17080" s="209" t="s">
        <v>37921</v>
      </c>
      <c r="G17080" s="119" t="s">
        <v>37922</v>
      </c>
      <c r="H17080" s="121" t="s">
        <v>97</v>
      </c>
      <c r="I17080" s="121" t="s">
        <v>42</v>
      </c>
      <c r="J17080" s="121" t="s">
        <v>3146</v>
      </c>
      <c r="K17080" s="121" t="s">
        <v>584</v>
      </c>
      <c r="L17080" s="157" t="s">
        <v>32</v>
      </c>
      <c r="M17080" s="120" t="s">
        <v>33</v>
      </c>
    </row>
    <row r="17081" spans="1:14">
      <c r="A17081" s="116">
        <v>17081</v>
      </c>
      <c r="B17081" s="129">
        <v>44644</v>
      </c>
      <c r="D17081" s="120" t="s">
        <v>25</v>
      </c>
      <c r="E17081" s="120" t="s">
        <v>37923</v>
      </c>
      <c r="F17081" s="209" t="s">
        <v>37924</v>
      </c>
      <c r="G17081" s="119" t="s">
        <v>37925</v>
      </c>
      <c r="H17081" s="121" t="s">
        <v>140</v>
      </c>
      <c r="I17081" s="121" t="s">
        <v>63</v>
      </c>
      <c r="J17081" s="121" t="s">
        <v>2145</v>
      </c>
      <c r="K17081" s="121" t="s">
        <v>584</v>
      </c>
      <c r="L17081" s="157" t="s">
        <v>32</v>
      </c>
      <c r="M17081" s="120" t="s">
        <v>78</v>
      </c>
    </row>
    <row r="17082" spans="1:14">
      <c r="A17082" s="116">
        <v>17082</v>
      </c>
      <c r="B17082" s="129">
        <v>44644</v>
      </c>
      <c r="D17082" s="120" t="s">
        <v>25</v>
      </c>
      <c r="E17082" s="120" t="s">
        <v>37926</v>
      </c>
      <c r="F17082" s="209" t="s">
        <v>37927</v>
      </c>
      <c r="G17082" s="119" t="s">
        <v>37928</v>
      </c>
      <c r="H17082" s="121" t="s">
        <v>192</v>
      </c>
      <c r="I17082" s="121" t="s">
        <v>30</v>
      </c>
      <c r="J17082" s="121" t="s">
        <v>77</v>
      </c>
      <c r="K17082" s="121" t="s">
        <v>584</v>
      </c>
      <c r="L17082" s="157" t="s">
        <v>32</v>
      </c>
      <c r="M17082" s="120" t="s">
        <v>78</v>
      </c>
    </row>
    <row r="17083" spans="1:14">
      <c r="A17083" s="116">
        <v>17083</v>
      </c>
      <c r="B17083" s="129">
        <v>44644</v>
      </c>
      <c r="D17083" s="120" t="s">
        <v>25</v>
      </c>
      <c r="E17083" s="120" t="s">
        <v>37929</v>
      </c>
      <c r="F17083" s="209" t="s">
        <v>37930</v>
      </c>
      <c r="G17083" s="119" t="s">
        <v>22962</v>
      </c>
      <c r="H17083" s="121" t="s">
        <v>11315</v>
      </c>
      <c r="I17083" s="121" t="s">
        <v>30</v>
      </c>
      <c r="J17083" s="121" t="s">
        <v>529</v>
      </c>
      <c r="K17083" s="121" t="s">
        <v>584</v>
      </c>
      <c r="L17083" s="157" t="s">
        <v>32</v>
      </c>
      <c r="M17083" s="120" t="s">
        <v>78</v>
      </c>
    </row>
    <row r="17084" spans="1:14">
      <c r="A17084" s="116">
        <v>17084</v>
      </c>
      <c r="B17084" s="129">
        <v>44644</v>
      </c>
      <c r="D17084" s="120" t="s">
        <v>25</v>
      </c>
      <c r="E17084" s="120" t="s">
        <v>37931</v>
      </c>
      <c r="F17084" s="209" t="s">
        <v>37932</v>
      </c>
      <c r="G17084" s="119" t="s">
        <v>16217</v>
      </c>
      <c r="H17084" s="121" t="s">
        <v>41</v>
      </c>
      <c r="I17084" s="121" t="s">
        <v>30</v>
      </c>
      <c r="J17084" s="121" t="s">
        <v>7087</v>
      </c>
      <c r="K17084" s="121" t="s">
        <v>584</v>
      </c>
      <c r="L17084" s="157" t="s">
        <v>32</v>
      </c>
      <c r="M17084" s="120" t="s">
        <v>33</v>
      </c>
    </row>
    <row r="17085" spans="1:14">
      <c r="A17085" s="116">
        <v>17085</v>
      </c>
      <c r="B17085" s="129">
        <v>44644</v>
      </c>
      <c r="D17085" s="120" t="s">
        <v>25</v>
      </c>
      <c r="E17085" s="120" t="s">
        <v>37933</v>
      </c>
      <c r="F17085" s="209" t="s">
        <v>37934</v>
      </c>
      <c r="G17085" s="119" t="s">
        <v>37935</v>
      </c>
      <c r="H17085" s="121" t="s">
        <v>41</v>
      </c>
      <c r="I17085" s="121" t="s">
        <v>30</v>
      </c>
      <c r="J17085" s="121" t="s">
        <v>87</v>
      </c>
      <c r="K17085" s="121" t="s">
        <v>584</v>
      </c>
      <c r="L17085" s="157" t="s">
        <v>32</v>
      </c>
      <c r="M17085" s="120" t="s">
        <v>78</v>
      </c>
    </row>
    <row r="17086" spans="1:14">
      <c r="A17086" s="116">
        <v>17086</v>
      </c>
      <c r="B17086" s="129">
        <v>44644</v>
      </c>
      <c r="D17086" s="120" t="s">
        <v>25</v>
      </c>
      <c r="E17086" s="120" t="s">
        <v>37936</v>
      </c>
      <c r="F17086" s="209" t="s">
        <v>37937</v>
      </c>
      <c r="G17086" s="119" t="s">
        <v>37938</v>
      </c>
      <c r="H17086" s="121" t="s">
        <v>53</v>
      </c>
      <c r="I17086" s="121" t="s">
        <v>2361</v>
      </c>
      <c r="J17086" s="121" t="s">
        <v>6800</v>
      </c>
      <c r="K17086" s="121" t="s">
        <v>584</v>
      </c>
      <c r="L17086" s="157" t="s">
        <v>32</v>
      </c>
      <c r="M17086" s="120" t="s">
        <v>78</v>
      </c>
    </row>
    <row r="17087" spans="1:14">
      <c r="A17087" s="116">
        <v>17087</v>
      </c>
      <c r="B17087" s="129">
        <v>44644</v>
      </c>
      <c r="D17087" s="120" t="s">
        <v>25</v>
      </c>
      <c r="E17087" s="120" t="s">
        <v>37939</v>
      </c>
      <c r="F17087" s="209" t="s">
        <v>37940</v>
      </c>
      <c r="G17087" s="119" t="s">
        <v>12272</v>
      </c>
      <c r="H17087" s="121" t="s">
        <v>41</v>
      </c>
      <c r="I17087" s="121" t="s">
        <v>30</v>
      </c>
      <c r="J17087" s="121" t="s">
        <v>87</v>
      </c>
      <c r="K17087" s="121" t="s">
        <v>584</v>
      </c>
      <c r="L17087" s="157" t="s">
        <v>32</v>
      </c>
      <c r="M17087" s="120" t="s">
        <v>78</v>
      </c>
    </row>
    <row r="17088" spans="1:14" ht="27.6">
      <c r="A17088" s="116">
        <v>17088</v>
      </c>
      <c r="B17088" s="129">
        <v>44644</v>
      </c>
      <c r="D17088" s="120" t="s">
        <v>25</v>
      </c>
      <c r="E17088" s="120" t="s">
        <v>37941</v>
      </c>
      <c r="F17088" s="209" t="s">
        <v>37942</v>
      </c>
      <c r="G17088" s="119" t="s">
        <v>25899</v>
      </c>
      <c r="H17088" s="121" t="s">
        <v>1173</v>
      </c>
      <c r="I17088" s="121" t="s">
        <v>30</v>
      </c>
      <c r="J17088" s="121" t="s">
        <v>87</v>
      </c>
      <c r="K17088" s="121" t="s">
        <v>584</v>
      </c>
      <c r="L17088" s="157" t="s">
        <v>32</v>
      </c>
      <c r="M17088" s="120" t="s">
        <v>78</v>
      </c>
    </row>
    <row r="17089" spans="1:15" ht="27.6">
      <c r="A17089" s="116">
        <v>17089</v>
      </c>
      <c r="B17089" s="129">
        <v>44649</v>
      </c>
      <c r="D17089" s="120" t="s">
        <v>25</v>
      </c>
      <c r="E17089" s="120" t="s">
        <v>37943</v>
      </c>
      <c r="F17089" s="209" t="s">
        <v>37944</v>
      </c>
      <c r="G17089" s="119" t="s">
        <v>7940</v>
      </c>
      <c r="H17089" s="121" t="s">
        <v>1173</v>
      </c>
      <c r="I17089" s="121" t="s">
        <v>30</v>
      </c>
      <c r="J17089" s="121" t="s">
        <v>87</v>
      </c>
      <c r="K17089" s="121" t="s">
        <v>584</v>
      </c>
      <c r="L17089" s="157" t="s">
        <v>32</v>
      </c>
      <c r="M17089" s="120" t="s">
        <v>78</v>
      </c>
    </row>
    <row r="17090" spans="1:15">
      <c r="A17090" s="116">
        <v>17090</v>
      </c>
      <c r="B17090" s="129">
        <v>44649</v>
      </c>
      <c r="D17090" s="120" t="s">
        <v>25</v>
      </c>
      <c r="E17090" s="120" t="s">
        <v>37945</v>
      </c>
      <c r="F17090" s="209" t="s">
        <v>37946</v>
      </c>
      <c r="G17090" s="119" t="s">
        <v>8016</v>
      </c>
      <c r="H17090" s="121" t="s">
        <v>41</v>
      </c>
      <c r="I17090" s="121" t="s">
        <v>30</v>
      </c>
      <c r="J17090" s="121" t="s">
        <v>77</v>
      </c>
      <c r="K17090" s="121" t="s">
        <v>584</v>
      </c>
      <c r="L17090" s="157" t="s">
        <v>32</v>
      </c>
      <c r="M17090" s="120" t="s">
        <v>78</v>
      </c>
    </row>
    <row r="17091" spans="1:15" ht="27.6">
      <c r="A17091" s="116">
        <v>17091</v>
      </c>
      <c r="B17091" s="129">
        <v>44644</v>
      </c>
      <c r="D17091" s="120" t="s">
        <v>34132</v>
      </c>
      <c r="E17091" s="230" t="s">
        <v>37947</v>
      </c>
      <c r="F17091" s="209" t="s">
        <v>37948</v>
      </c>
      <c r="G17091" s="230" t="s">
        <v>37949</v>
      </c>
      <c r="H17091" s="121" t="s">
        <v>29</v>
      </c>
      <c r="I17091" s="121" t="s">
        <v>30</v>
      </c>
      <c r="J17091" s="121" t="s">
        <v>5135</v>
      </c>
      <c r="K17091" s="121" t="s">
        <v>65</v>
      </c>
      <c r="L17091" s="157" t="s">
        <v>32</v>
      </c>
      <c r="M17091" s="120" t="s">
        <v>33</v>
      </c>
      <c r="N17091" s="131">
        <v>44662</v>
      </c>
    </row>
    <row r="17092" spans="1:15" ht="27.6">
      <c r="A17092" s="116">
        <v>17092</v>
      </c>
      <c r="B17092" s="129">
        <v>44644</v>
      </c>
      <c r="D17092" s="120" t="s">
        <v>34132</v>
      </c>
      <c r="E17092" s="120" t="s">
        <v>37950</v>
      </c>
      <c r="F17092" s="209" t="s">
        <v>37951</v>
      </c>
      <c r="G17092" s="119" t="s">
        <v>37952</v>
      </c>
      <c r="H17092" s="121" t="s">
        <v>76</v>
      </c>
      <c r="I17092" s="121" t="s">
        <v>42</v>
      </c>
      <c r="J17092" s="121" t="s">
        <v>72</v>
      </c>
      <c r="K17092" s="121" t="s">
        <v>65</v>
      </c>
      <c r="L17092" s="157" t="s">
        <v>32</v>
      </c>
      <c r="M17092" s="120" t="s">
        <v>78</v>
      </c>
    </row>
    <row r="17093" spans="1:15" ht="27.6">
      <c r="A17093" s="116">
        <v>17093</v>
      </c>
      <c r="B17093" s="129">
        <v>44644</v>
      </c>
      <c r="D17093" s="120" t="s">
        <v>34132</v>
      </c>
      <c r="E17093" s="120" t="s">
        <v>37953</v>
      </c>
      <c r="F17093" s="209" t="s">
        <v>37954</v>
      </c>
      <c r="G17093" s="119" t="s">
        <v>37955</v>
      </c>
      <c r="H17093" s="121" t="s">
        <v>140</v>
      </c>
      <c r="I17093" s="121" t="s">
        <v>42</v>
      </c>
      <c r="J17093" s="121" t="s">
        <v>72</v>
      </c>
      <c r="K17093" s="121" t="s">
        <v>65</v>
      </c>
      <c r="L17093" s="157" t="s">
        <v>32</v>
      </c>
      <c r="M17093" s="120" t="s">
        <v>78</v>
      </c>
    </row>
    <row r="17094" spans="1:15">
      <c r="A17094" s="116">
        <v>17094</v>
      </c>
      <c r="B17094" s="129">
        <v>44644</v>
      </c>
      <c r="D17094" s="120" t="s">
        <v>34132</v>
      </c>
      <c r="E17094" s="120" t="s">
        <v>37956</v>
      </c>
      <c r="F17094" s="209" t="s">
        <v>28103</v>
      </c>
      <c r="G17094" s="119" t="s">
        <v>19320</v>
      </c>
      <c r="H17094" s="121" t="s">
        <v>27385</v>
      </c>
      <c r="I17094" s="121" t="s">
        <v>30</v>
      </c>
      <c r="J17094" s="121" t="s">
        <v>7091</v>
      </c>
      <c r="K17094" s="121" t="s">
        <v>65</v>
      </c>
      <c r="L17094" s="157" t="s">
        <v>32</v>
      </c>
      <c r="M17094" s="120" t="s">
        <v>78</v>
      </c>
    </row>
    <row r="17095" spans="1:15" ht="27.6">
      <c r="A17095" s="116">
        <v>17095</v>
      </c>
      <c r="B17095" s="129">
        <v>44644</v>
      </c>
      <c r="D17095" s="120" t="s">
        <v>34132</v>
      </c>
      <c r="E17095" s="120" t="s">
        <v>37957</v>
      </c>
      <c r="F17095" s="209" t="s">
        <v>37958</v>
      </c>
      <c r="G17095" s="119" t="s">
        <v>22678</v>
      </c>
      <c r="H17095" s="121" t="s">
        <v>192</v>
      </c>
      <c r="I17095" s="121" t="s">
        <v>30</v>
      </c>
      <c r="J17095" s="121" t="s">
        <v>77</v>
      </c>
      <c r="K17095" s="121" t="s">
        <v>65</v>
      </c>
      <c r="L17095" s="157" t="s">
        <v>32</v>
      </c>
      <c r="M17095" s="120" t="s">
        <v>78</v>
      </c>
    </row>
    <row r="17096" spans="1:15">
      <c r="A17096" s="116">
        <v>17096</v>
      </c>
      <c r="B17096" s="129">
        <v>44644</v>
      </c>
      <c r="D17096" s="120" t="s">
        <v>34132</v>
      </c>
      <c r="E17096" s="120" t="s">
        <v>37959</v>
      </c>
      <c r="F17096" s="209" t="s">
        <v>7791</v>
      </c>
      <c r="G17096" s="119" t="s">
        <v>37960</v>
      </c>
      <c r="H17096" s="121" t="s">
        <v>76</v>
      </c>
      <c r="I17096" s="121" t="s">
        <v>42</v>
      </c>
      <c r="J17096" s="121" t="s">
        <v>72</v>
      </c>
      <c r="K17096" s="121" t="s">
        <v>65</v>
      </c>
      <c r="L17096" s="157" t="s">
        <v>32</v>
      </c>
      <c r="M17096" s="120" t="s">
        <v>78</v>
      </c>
    </row>
    <row r="17097" spans="1:15" ht="27.6">
      <c r="A17097" s="116">
        <v>17097</v>
      </c>
      <c r="B17097" s="129">
        <v>44644</v>
      </c>
      <c r="D17097" s="120" t="s">
        <v>34132</v>
      </c>
      <c r="E17097" s="120" t="s">
        <v>37961</v>
      </c>
      <c r="F17097" s="209" t="s">
        <v>37962</v>
      </c>
      <c r="G17097" s="119" t="s">
        <v>37963</v>
      </c>
      <c r="H17097" s="121" t="s">
        <v>53</v>
      </c>
      <c r="I17097" s="121" t="s">
        <v>30</v>
      </c>
      <c r="J17097" s="121" t="s">
        <v>7280</v>
      </c>
      <c r="K17097" s="121" t="s">
        <v>65</v>
      </c>
      <c r="L17097" s="157" t="s">
        <v>32</v>
      </c>
      <c r="M17097" s="120" t="s">
        <v>33</v>
      </c>
    </row>
    <row r="17098" spans="1:15" ht="27.6">
      <c r="A17098" s="116">
        <v>17098</v>
      </c>
      <c r="B17098" s="129">
        <v>44644</v>
      </c>
      <c r="D17098" s="120" t="s">
        <v>34132</v>
      </c>
      <c r="E17098" s="120" t="s">
        <v>37964</v>
      </c>
      <c r="F17098" s="209" t="s">
        <v>37965</v>
      </c>
      <c r="G17098" s="119" t="s">
        <v>9569</v>
      </c>
      <c r="H17098" s="121" t="s">
        <v>48</v>
      </c>
      <c r="I17098" s="121" t="s">
        <v>30</v>
      </c>
      <c r="J17098" s="121" t="s">
        <v>31</v>
      </c>
      <c r="K17098" s="121" t="s">
        <v>65</v>
      </c>
      <c r="L17098" s="157" t="s">
        <v>32</v>
      </c>
      <c r="M17098" s="120" t="s">
        <v>78</v>
      </c>
    </row>
    <row r="17099" spans="1:15">
      <c r="A17099" s="116">
        <v>17099</v>
      </c>
      <c r="B17099" s="129">
        <v>44649</v>
      </c>
      <c r="D17099" s="120" t="s">
        <v>25</v>
      </c>
      <c r="E17099" s="120" t="s">
        <v>37966</v>
      </c>
      <c r="F17099" s="209" t="s">
        <v>26709</v>
      </c>
      <c r="G17099" s="119" t="s">
        <v>3364</v>
      </c>
      <c r="H17099" s="121" t="s">
        <v>29</v>
      </c>
      <c r="I17099" s="121" t="s">
        <v>42</v>
      </c>
      <c r="J17099" s="121" t="s">
        <v>72</v>
      </c>
      <c r="K17099" s="121" t="s">
        <v>584</v>
      </c>
      <c r="L17099" s="157" t="s">
        <v>32</v>
      </c>
      <c r="M17099" s="120" t="s">
        <v>33</v>
      </c>
    </row>
    <row r="17100" spans="1:15">
      <c r="A17100" s="116">
        <v>17100</v>
      </c>
      <c r="B17100" s="129">
        <v>44649</v>
      </c>
      <c r="D17100" s="120" t="s">
        <v>25</v>
      </c>
      <c r="E17100" s="120" t="s">
        <v>37967</v>
      </c>
      <c r="F17100" s="209" t="s">
        <v>37968</v>
      </c>
      <c r="G17100" s="119" t="s">
        <v>4459</v>
      </c>
      <c r="H17100" s="121" t="s">
        <v>41</v>
      </c>
      <c r="I17100" s="121" t="s">
        <v>30</v>
      </c>
      <c r="J17100" s="121" t="s">
        <v>5018</v>
      </c>
      <c r="K17100" s="121" t="s">
        <v>584</v>
      </c>
      <c r="L17100" s="157" t="s">
        <v>32</v>
      </c>
      <c r="M17100" s="120" t="s">
        <v>78</v>
      </c>
    </row>
    <row r="17101" spans="1:15">
      <c r="A17101" s="116">
        <v>17101</v>
      </c>
      <c r="B17101" s="129">
        <v>44649</v>
      </c>
      <c r="D17101" s="120" t="s">
        <v>25</v>
      </c>
      <c r="E17101" s="120" t="s">
        <v>37969</v>
      </c>
      <c r="F17101" s="209" t="s">
        <v>24740</v>
      </c>
      <c r="G17101" s="119" t="s">
        <v>21610</v>
      </c>
      <c r="H17101" s="121" t="s">
        <v>53</v>
      </c>
      <c r="I17101" s="121" t="s">
        <v>30</v>
      </c>
      <c r="J17101" s="121" t="s">
        <v>31</v>
      </c>
      <c r="K17101" s="121" t="s">
        <v>584</v>
      </c>
      <c r="L17101" s="157" t="s">
        <v>32</v>
      </c>
      <c r="M17101" s="120" t="s">
        <v>78</v>
      </c>
    </row>
    <row r="17102" spans="1:15">
      <c r="A17102" s="116">
        <v>17102</v>
      </c>
      <c r="B17102" s="129">
        <v>44649</v>
      </c>
      <c r="D17102" s="120" t="s">
        <v>25</v>
      </c>
      <c r="E17102" s="120" t="s">
        <v>37970</v>
      </c>
      <c r="F17102" s="209" t="s">
        <v>37971</v>
      </c>
      <c r="G17102" s="119" t="s">
        <v>37972</v>
      </c>
      <c r="H17102" s="121" t="s">
        <v>177</v>
      </c>
      <c r="I17102" s="121" t="s">
        <v>30</v>
      </c>
      <c r="J17102" s="121" t="s">
        <v>5018</v>
      </c>
      <c r="K17102" s="121" t="s">
        <v>65</v>
      </c>
      <c r="L17102" s="157" t="s">
        <v>32</v>
      </c>
      <c r="M17102" s="120" t="s">
        <v>33</v>
      </c>
      <c r="N17102" s="131">
        <v>44651</v>
      </c>
      <c r="O17102" s="131">
        <v>44651</v>
      </c>
    </row>
    <row r="17103" spans="1:15">
      <c r="A17103" s="116">
        <v>17103</v>
      </c>
      <c r="B17103" s="129">
        <v>44649</v>
      </c>
      <c r="D17103" s="120" t="s">
        <v>25</v>
      </c>
      <c r="E17103" s="120" t="s">
        <v>37973</v>
      </c>
      <c r="F17103" s="209" t="s">
        <v>37974</v>
      </c>
      <c r="G17103" s="119" t="s">
        <v>37975</v>
      </c>
      <c r="H17103" s="121" t="s">
        <v>41</v>
      </c>
      <c r="I17103" s="121" t="s">
        <v>30</v>
      </c>
      <c r="J17103" s="121" t="s">
        <v>529</v>
      </c>
      <c r="K17103" s="121" t="s">
        <v>65</v>
      </c>
      <c r="L17103" s="157" t="s">
        <v>32</v>
      </c>
      <c r="M17103" s="120" t="s">
        <v>33</v>
      </c>
      <c r="N17103" s="131">
        <v>44651</v>
      </c>
      <c r="O17103" s="131">
        <v>44651</v>
      </c>
    </row>
    <row r="17104" spans="1:15" ht="27.6">
      <c r="A17104" s="116">
        <v>17104</v>
      </c>
      <c r="B17104" s="129">
        <v>44649</v>
      </c>
      <c r="D17104" s="120" t="s">
        <v>25</v>
      </c>
      <c r="E17104" s="120" t="s">
        <v>37976</v>
      </c>
      <c r="F17104" s="209" t="s">
        <v>37977</v>
      </c>
      <c r="G17104" s="119" t="s">
        <v>33146</v>
      </c>
      <c r="H17104" s="121" t="s">
        <v>53</v>
      </c>
      <c r="I17104" s="121" t="s">
        <v>42</v>
      </c>
      <c r="J17104" s="121" t="s">
        <v>2268</v>
      </c>
      <c r="K17104" s="121" t="s">
        <v>65</v>
      </c>
      <c r="L17104" s="157" t="s">
        <v>32</v>
      </c>
      <c r="M17104" s="120" t="s">
        <v>78</v>
      </c>
    </row>
    <row r="17105" spans="1:19">
      <c r="A17105" s="116">
        <v>17105</v>
      </c>
      <c r="B17105" s="129">
        <v>44649</v>
      </c>
      <c r="D17105" s="120" t="s">
        <v>25</v>
      </c>
      <c r="E17105" s="120" t="s">
        <v>37978</v>
      </c>
      <c r="F17105" s="226" t="s">
        <v>37979</v>
      </c>
      <c r="G17105" s="119" t="s">
        <v>22896</v>
      </c>
      <c r="H17105" s="121" t="s">
        <v>1173</v>
      </c>
      <c r="I17105" s="121" t="s">
        <v>30</v>
      </c>
      <c r="J17105" s="121" t="s">
        <v>87</v>
      </c>
      <c r="K17105" s="121" t="s">
        <v>65</v>
      </c>
      <c r="L17105" s="157" t="s">
        <v>32</v>
      </c>
      <c r="M17105" s="120" t="s">
        <v>78</v>
      </c>
    </row>
    <row r="17106" spans="1:19">
      <c r="A17106" s="116">
        <v>17106</v>
      </c>
      <c r="B17106" s="129">
        <v>44649</v>
      </c>
      <c r="D17106" s="120" t="s">
        <v>25</v>
      </c>
      <c r="E17106" s="120" t="s">
        <v>37980</v>
      </c>
      <c r="F17106" s="225" t="s">
        <v>37981</v>
      </c>
      <c r="G17106" s="119" t="s">
        <v>19672</v>
      </c>
      <c r="H17106" s="121" t="s">
        <v>53</v>
      </c>
      <c r="I17106" s="121" t="s">
        <v>30</v>
      </c>
      <c r="J17106" s="121" t="s">
        <v>5018</v>
      </c>
      <c r="K17106" s="121" t="s">
        <v>65</v>
      </c>
      <c r="L17106" s="157" t="s">
        <v>32</v>
      </c>
      <c r="M17106" s="120" t="s">
        <v>33</v>
      </c>
      <c r="N17106" s="131">
        <v>44650</v>
      </c>
      <c r="O17106" s="131">
        <v>44650</v>
      </c>
      <c r="S17106" s="120" t="s">
        <v>34</v>
      </c>
    </row>
    <row r="17107" spans="1:19">
      <c r="A17107" s="116">
        <v>17107</v>
      </c>
      <c r="B17107" s="129">
        <v>44649</v>
      </c>
      <c r="D17107" s="120" t="s">
        <v>25</v>
      </c>
      <c r="E17107" s="120" t="s">
        <v>37982</v>
      </c>
      <c r="F17107" s="209" t="s">
        <v>37983</v>
      </c>
      <c r="G17107" s="119" t="s">
        <v>37984</v>
      </c>
      <c r="H17107" s="121" t="s">
        <v>41</v>
      </c>
      <c r="I17107" s="121" t="s">
        <v>30</v>
      </c>
      <c r="J17107" s="121" t="s">
        <v>435</v>
      </c>
      <c r="K17107" s="121" t="s">
        <v>65</v>
      </c>
      <c r="L17107" s="157" t="s">
        <v>32</v>
      </c>
      <c r="M17107" s="120" t="s">
        <v>33</v>
      </c>
      <c r="N17107" s="131">
        <v>44650</v>
      </c>
      <c r="O17107" s="131">
        <v>44650</v>
      </c>
    </row>
    <row r="17108" spans="1:19">
      <c r="A17108" s="116">
        <v>17108</v>
      </c>
      <c r="B17108" s="129">
        <v>44649</v>
      </c>
      <c r="D17108" s="120" t="s">
        <v>25</v>
      </c>
      <c r="E17108" s="120" t="s">
        <v>37985</v>
      </c>
      <c r="F17108" s="209" t="s">
        <v>37986</v>
      </c>
      <c r="G17108" s="119" t="s">
        <v>875</v>
      </c>
      <c r="H17108" s="121" t="s">
        <v>41</v>
      </c>
      <c r="I17108" s="121" t="s">
        <v>42</v>
      </c>
      <c r="J17108" s="121" t="s">
        <v>72</v>
      </c>
      <c r="K17108" s="121" t="s">
        <v>65</v>
      </c>
      <c r="L17108" s="157" t="s">
        <v>32</v>
      </c>
      <c r="M17108" s="120" t="s">
        <v>33</v>
      </c>
      <c r="N17108" s="131">
        <v>44656</v>
      </c>
      <c r="O17108" s="131">
        <v>44656</v>
      </c>
    </row>
    <row r="17109" spans="1:19">
      <c r="A17109" s="116">
        <v>17109</v>
      </c>
      <c r="B17109" s="129">
        <v>44649</v>
      </c>
      <c r="D17109" s="120" t="s">
        <v>25</v>
      </c>
      <c r="E17109" s="120" t="s">
        <v>37987</v>
      </c>
      <c r="F17109" s="209" t="s">
        <v>37988</v>
      </c>
      <c r="G17109" s="119" t="s">
        <v>37989</v>
      </c>
      <c r="H17109" s="121" t="s">
        <v>461</v>
      </c>
      <c r="I17109" s="121" t="s">
        <v>42</v>
      </c>
      <c r="J17109" s="121" t="s">
        <v>43</v>
      </c>
      <c r="K17109" s="121" t="s">
        <v>65</v>
      </c>
      <c r="L17109" s="157" t="s">
        <v>32</v>
      </c>
      <c r="M17109" s="120" t="s">
        <v>33</v>
      </c>
      <c r="N17109" s="131" t="s">
        <v>5231</v>
      </c>
    </row>
    <row r="17110" spans="1:19" ht="14.4">
      <c r="A17110" s="116">
        <v>17110</v>
      </c>
      <c r="B17110" s="129">
        <v>44648</v>
      </c>
      <c r="D17110" s="120" t="s">
        <v>34179</v>
      </c>
      <c r="E17110" t="s">
        <v>37990</v>
      </c>
      <c r="F17110" s="209" t="s">
        <v>27967</v>
      </c>
      <c r="G17110" s="119" t="s">
        <v>310</v>
      </c>
      <c r="H17110" s="121" t="s">
        <v>1173</v>
      </c>
      <c r="I17110" s="121" t="s">
        <v>30</v>
      </c>
      <c r="J17110" s="121" t="s">
        <v>77</v>
      </c>
      <c r="K17110" s="121" t="s">
        <v>65</v>
      </c>
      <c r="L17110" s="157" t="s">
        <v>32</v>
      </c>
      <c r="M17110" s="120" t="s">
        <v>33</v>
      </c>
    </row>
    <row r="17111" spans="1:19" ht="27.6">
      <c r="A17111" s="116">
        <v>17111</v>
      </c>
      <c r="B17111" s="129">
        <v>44648</v>
      </c>
      <c r="D17111" s="120" t="s">
        <v>580</v>
      </c>
      <c r="E17111" s="120" t="s">
        <v>37991</v>
      </c>
      <c r="F17111" s="209" t="s">
        <v>37948</v>
      </c>
      <c r="G17111" s="119" t="s">
        <v>4184</v>
      </c>
      <c r="H17111" s="121" t="s">
        <v>48</v>
      </c>
      <c r="I17111" s="121" t="s">
        <v>42</v>
      </c>
      <c r="J17111" s="121" t="s">
        <v>43</v>
      </c>
      <c r="K17111" s="121" t="s">
        <v>65</v>
      </c>
      <c r="L17111" s="157" t="s">
        <v>32</v>
      </c>
      <c r="M17111" s="120" t="s">
        <v>78</v>
      </c>
    </row>
    <row r="17112" spans="1:19">
      <c r="A17112" s="116">
        <v>17112</v>
      </c>
      <c r="B17112" s="129">
        <v>44648</v>
      </c>
      <c r="D17112" s="120" t="s">
        <v>580</v>
      </c>
      <c r="E17112" s="120" t="s">
        <v>37992</v>
      </c>
      <c r="F17112" s="209" t="s">
        <v>8265</v>
      </c>
      <c r="G17112" s="119" t="s">
        <v>37993</v>
      </c>
      <c r="H17112" s="121" t="s">
        <v>140</v>
      </c>
      <c r="I17112" s="121" t="s">
        <v>30</v>
      </c>
      <c r="J17112" s="121" t="s">
        <v>77</v>
      </c>
      <c r="K17112" s="121" t="s">
        <v>65</v>
      </c>
      <c r="L17112" s="157" t="s">
        <v>32</v>
      </c>
      <c r="M17112" s="120" t="s">
        <v>78</v>
      </c>
    </row>
    <row r="17113" spans="1:19">
      <c r="A17113" s="116">
        <v>17113</v>
      </c>
      <c r="B17113" s="129">
        <v>44648</v>
      </c>
      <c r="D17113" s="120" t="s">
        <v>580</v>
      </c>
      <c r="E17113" s="120" t="s">
        <v>37994</v>
      </c>
      <c r="F17113" s="209" t="s">
        <v>21701</v>
      </c>
      <c r="G17113" s="119" t="s">
        <v>37995</v>
      </c>
      <c r="H17113" s="121" t="s">
        <v>48</v>
      </c>
      <c r="I17113" s="121" t="s">
        <v>30</v>
      </c>
      <c r="J17113" s="121" t="s">
        <v>77</v>
      </c>
      <c r="K17113" s="121" t="s">
        <v>65</v>
      </c>
      <c r="L17113" s="157" t="s">
        <v>32</v>
      </c>
      <c r="M17113" s="120" t="s">
        <v>184</v>
      </c>
      <c r="N17113" s="131">
        <v>44651</v>
      </c>
      <c r="O17113" s="131">
        <v>44655</v>
      </c>
    </row>
    <row r="17114" spans="1:19">
      <c r="A17114" s="116">
        <v>17114</v>
      </c>
      <c r="B17114" s="129">
        <v>44648</v>
      </c>
      <c r="D17114" s="120" t="s">
        <v>580</v>
      </c>
      <c r="E17114" s="120" t="s">
        <v>37996</v>
      </c>
      <c r="F17114" s="209" t="s">
        <v>175</v>
      </c>
      <c r="G17114" s="119" t="s">
        <v>37997</v>
      </c>
      <c r="H17114" s="121" t="s">
        <v>41</v>
      </c>
      <c r="I17114" s="121" t="s">
        <v>42</v>
      </c>
      <c r="J17114" s="121" t="s">
        <v>72</v>
      </c>
      <c r="K17114" s="121" t="s">
        <v>65</v>
      </c>
      <c r="L17114" s="157" t="s">
        <v>32</v>
      </c>
      <c r="M17114" s="120" t="s">
        <v>33</v>
      </c>
      <c r="N17114" s="131">
        <v>44649</v>
      </c>
      <c r="S17114" s="120" t="s">
        <v>92</v>
      </c>
    </row>
    <row r="17115" spans="1:19">
      <c r="A17115" s="116">
        <v>17115</v>
      </c>
      <c r="B17115" s="129">
        <v>44648</v>
      </c>
      <c r="D17115" s="120" t="s">
        <v>580</v>
      </c>
      <c r="E17115" s="120" t="s">
        <v>37998</v>
      </c>
      <c r="F17115" s="209" t="s">
        <v>480</v>
      </c>
      <c r="G17115" s="119" t="s">
        <v>37999</v>
      </c>
      <c r="H17115" s="121" t="s">
        <v>1173</v>
      </c>
      <c r="I17115" s="121" t="s">
        <v>30</v>
      </c>
      <c r="J17115" s="121" t="s">
        <v>7375</v>
      </c>
      <c r="K17115" s="121" t="s">
        <v>65</v>
      </c>
      <c r="L17115" s="157" t="s">
        <v>32</v>
      </c>
      <c r="M17115" s="120" t="s">
        <v>78</v>
      </c>
    </row>
    <row r="17116" spans="1:19">
      <c r="A17116" s="116">
        <v>17116</v>
      </c>
      <c r="B17116" s="129">
        <v>44648</v>
      </c>
      <c r="D17116" s="120" t="s">
        <v>580</v>
      </c>
      <c r="E17116" s="120" t="s">
        <v>38000</v>
      </c>
      <c r="F17116" s="209" t="s">
        <v>38001</v>
      </c>
      <c r="G17116" s="119" t="s">
        <v>31907</v>
      </c>
      <c r="H17116" s="121" t="s">
        <v>48</v>
      </c>
      <c r="I17116" s="121" t="s">
        <v>30</v>
      </c>
      <c r="J17116" s="121" t="s">
        <v>7271</v>
      </c>
      <c r="K17116" s="121" t="s">
        <v>65</v>
      </c>
      <c r="L17116" s="157" t="s">
        <v>32</v>
      </c>
      <c r="M17116" s="120" t="s">
        <v>78</v>
      </c>
    </row>
    <row r="17117" spans="1:19">
      <c r="A17117" s="116">
        <v>17117</v>
      </c>
      <c r="B17117" s="129">
        <v>44648</v>
      </c>
      <c r="D17117" s="120" t="s">
        <v>580</v>
      </c>
      <c r="E17117" s="120" t="s">
        <v>38002</v>
      </c>
      <c r="F17117" s="209" t="s">
        <v>32204</v>
      </c>
      <c r="G17117" s="119" t="s">
        <v>38003</v>
      </c>
      <c r="H17117" s="121" t="s">
        <v>140</v>
      </c>
      <c r="I17117" s="121" t="s">
        <v>30</v>
      </c>
      <c r="J17117" s="121" t="s">
        <v>7216</v>
      </c>
      <c r="K17117" s="121" t="s">
        <v>65</v>
      </c>
      <c r="L17117" s="157" t="s">
        <v>32</v>
      </c>
      <c r="M17117" s="120" t="s">
        <v>78</v>
      </c>
    </row>
    <row r="17118" spans="1:19">
      <c r="A17118" s="116">
        <v>17118</v>
      </c>
      <c r="B17118" s="129">
        <v>44648</v>
      </c>
      <c r="D17118" s="120" t="s">
        <v>580</v>
      </c>
      <c r="E17118" s="120" t="s">
        <v>38004</v>
      </c>
      <c r="F17118" s="209" t="s">
        <v>636</v>
      </c>
      <c r="G17118" s="119" t="s">
        <v>26393</v>
      </c>
      <c r="H17118" s="121" t="s">
        <v>140</v>
      </c>
      <c r="I17118" s="121" t="s">
        <v>30</v>
      </c>
      <c r="J17118" s="121" t="s">
        <v>11166</v>
      </c>
      <c r="K17118" s="121" t="s">
        <v>65</v>
      </c>
      <c r="L17118" s="157" t="s">
        <v>32</v>
      </c>
      <c r="M17118" s="120" t="s">
        <v>33</v>
      </c>
      <c r="N17118" s="131">
        <v>44651</v>
      </c>
      <c r="O17118" s="131">
        <v>44655</v>
      </c>
    </row>
    <row r="17119" spans="1:19">
      <c r="A17119" s="116">
        <v>17119</v>
      </c>
      <c r="B17119" s="129">
        <v>44648</v>
      </c>
      <c r="D17119" s="120" t="s">
        <v>580</v>
      </c>
      <c r="E17119" s="120" t="s">
        <v>38005</v>
      </c>
      <c r="F17119" s="209" t="s">
        <v>38006</v>
      </c>
      <c r="G17119" s="119" t="s">
        <v>38007</v>
      </c>
      <c r="H17119" s="121" t="s">
        <v>1173</v>
      </c>
      <c r="I17119" s="121" t="s">
        <v>30</v>
      </c>
      <c r="J17119" s="121" t="s">
        <v>77</v>
      </c>
      <c r="K17119" s="121" t="s">
        <v>65</v>
      </c>
      <c r="L17119" s="157" t="s">
        <v>32</v>
      </c>
      <c r="M17119" s="120" t="s">
        <v>33</v>
      </c>
      <c r="N17119" s="131">
        <v>44650</v>
      </c>
      <c r="S17119" s="120" t="s">
        <v>92</v>
      </c>
    </row>
    <row r="17120" spans="1:19">
      <c r="A17120" s="116">
        <v>17120</v>
      </c>
      <c r="B17120" s="129">
        <v>44648</v>
      </c>
      <c r="D17120" s="120" t="s">
        <v>580</v>
      </c>
      <c r="E17120" s="120" t="s">
        <v>38008</v>
      </c>
      <c r="F17120" s="209" t="s">
        <v>579</v>
      </c>
      <c r="G17120" s="119" t="s">
        <v>38009</v>
      </c>
      <c r="H17120" s="121" t="s">
        <v>140</v>
      </c>
      <c r="I17120" s="121" t="s">
        <v>30</v>
      </c>
      <c r="J17120" s="121" t="s">
        <v>7271</v>
      </c>
      <c r="K17120" s="121" t="s">
        <v>65</v>
      </c>
      <c r="L17120" s="157" t="s">
        <v>32</v>
      </c>
      <c r="M17120" s="120" t="s">
        <v>33</v>
      </c>
      <c r="N17120" s="131">
        <v>44649</v>
      </c>
      <c r="O17120" s="131">
        <v>44655</v>
      </c>
    </row>
    <row r="17121" spans="1:19" ht="27.6">
      <c r="A17121" s="116">
        <v>17121</v>
      </c>
      <c r="B17121" s="129">
        <v>44648</v>
      </c>
      <c r="D17121" s="120" t="s">
        <v>580</v>
      </c>
      <c r="E17121" s="120" t="s">
        <v>38010</v>
      </c>
      <c r="F17121" s="209" t="s">
        <v>38011</v>
      </c>
      <c r="G17121" s="119" t="s">
        <v>30374</v>
      </c>
      <c r="H17121" s="121" t="s">
        <v>1173</v>
      </c>
      <c r="I17121" s="121" t="s">
        <v>30</v>
      </c>
      <c r="J17121" s="121" t="s">
        <v>77</v>
      </c>
      <c r="K17121" s="121" t="s">
        <v>65</v>
      </c>
      <c r="L17121" s="157" t="s">
        <v>32</v>
      </c>
      <c r="M17121" s="120" t="s">
        <v>78</v>
      </c>
    </row>
    <row r="17122" spans="1:19">
      <c r="A17122" s="116">
        <v>17122</v>
      </c>
      <c r="B17122" s="129">
        <v>44648</v>
      </c>
      <c r="D17122" s="120" t="s">
        <v>580</v>
      </c>
      <c r="E17122" s="120" t="s">
        <v>38012</v>
      </c>
      <c r="F17122" s="209" t="s">
        <v>23450</v>
      </c>
      <c r="G17122" s="119" t="s">
        <v>23612</v>
      </c>
      <c r="H17122" s="121" t="s">
        <v>140</v>
      </c>
      <c r="I17122" s="121" t="s">
        <v>30</v>
      </c>
      <c r="J17122" s="121" t="s">
        <v>87</v>
      </c>
      <c r="K17122" s="121" t="s">
        <v>65</v>
      </c>
      <c r="L17122" s="157" t="s">
        <v>32</v>
      </c>
      <c r="M17122" s="120" t="s">
        <v>33</v>
      </c>
      <c r="N17122" s="131">
        <v>44657</v>
      </c>
    </row>
    <row r="17123" spans="1:19">
      <c r="A17123" s="116">
        <v>17123</v>
      </c>
      <c r="B17123" s="129">
        <v>44648</v>
      </c>
      <c r="D17123" s="120" t="s">
        <v>580</v>
      </c>
      <c r="E17123" s="120" t="s">
        <v>38013</v>
      </c>
      <c r="F17123" s="209" t="s">
        <v>13203</v>
      </c>
      <c r="G17123" s="119" t="s">
        <v>26393</v>
      </c>
      <c r="H17123" s="121" t="s">
        <v>140</v>
      </c>
      <c r="I17123" s="121" t="s">
        <v>30</v>
      </c>
      <c r="J17123" s="121" t="s">
        <v>31</v>
      </c>
      <c r="K17123" s="121" t="s">
        <v>584</v>
      </c>
      <c r="L17123" s="157" t="s">
        <v>32</v>
      </c>
      <c r="M17123" s="120" t="s">
        <v>78</v>
      </c>
    </row>
    <row r="17124" spans="1:19">
      <c r="A17124" s="116">
        <v>17124</v>
      </c>
      <c r="B17124" s="129">
        <v>44648</v>
      </c>
      <c r="D17124" s="120" t="s">
        <v>580</v>
      </c>
      <c r="E17124" s="120" t="s">
        <v>38014</v>
      </c>
      <c r="F17124" s="209" t="s">
        <v>38015</v>
      </c>
      <c r="G17124" s="119" t="s">
        <v>38016</v>
      </c>
      <c r="H17124" s="121" t="s">
        <v>140</v>
      </c>
      <c r="I17124" s="121" t="s">
        <v>30</v>
      </c>
      <c r="J17124" s="121" t="s">
        <v>1540</v>
      </c>
      <c r="K17124" s="121" t="s">
        <v>584</v>
      </c>
      <c r="L17124" s="157" t="s">
        <v>32</v>
      </c>
      <c r="M17124" s="120" t="s">
        <v>33</v>
      </c>
      <c r="N17124" s="131">
        <v>44648</v>
      </c>
      <c r="O17124" s="131">
        <v>44655</v>
      </c>
    </row>
    <row r="17125" spans="1:19">
      <c r="A17125" s="116">
        <v>17125</v>
      </c>
      <c r="B17125" s="129">
        <v>44648</v>
      </c>
      <c r="D17125" s="120" t="s">
        <v>580</v>
      </c>
      <c r="E17125" s="120" t="s">
        <v>38017</v>
      </c>
      <c r="F17125" s="209" t="s">
        <v>38018</v>
      </c>
      <c r="G17125" s="119" t="s">
        <v>34606</v>
      </c>
      <c r="H17125" s="121" t="s">
        <v>1173</v>
      </c>
      <c r="I17125" s="121" t="s">
        <v>42</v>
      </c>
      <c r="J17125" s="121" t="s">
        <v>72</v>
      </c>
      <c r="K17125" s="121" t="s">
        <v>65</v>
      </c>
      <c r="L17125" s="157" t="s">
        <v>32</v>
      </c>
      <c r="M17125" s="120" t="s">
        <v>78</v>
      </c>
    </row>
    <row r="17126" spans="1:19" ht="27.6">
      <c r="A17126" s="116">
        <v>17126</v>
      </c>
      <c r="B17126" s="129">
        <v>44648</v>
      </c>
      <c r="D17126" s="120" t="s">
        <v>580</v>
      </c>
      <c r="E17126" s="120" t="s">
        <v>38019</v>
      </c>
      <c r="F17126" s="209" t="s">
        <v>38020</v>
      </c>
      <c r="G17126" s="119" t="s">
        <v>38021</v>
      </c>
      <c r="H17126" s="121" t="s">
        <v>140</v>
      </c>
      <c r="I17126" s="121" t="s">
        <v>30</v>
      </c>
      <c r="J17126" s="121" t="s">
        <v>7142</v>
      </c>
      <c r="K17126" s="121" t="s">
        <v>65</v>
      </c>
      <c r="L17126" s="157" t="s">
        <v>32</v>
      </c>
      <c r="M17126" s="120" t="s">
        <v>78</v>
      </c>
    </row>
    <row r="17127" spans="1:19">
      <c r="A17127" s="116">
        <v>17127</v>
      </c>
      <c r="B17127" s="129">
        <v>44648</v>
      </c>
      <c r="D17127" s="120" t="s">
        <v>580</v>
      </c>
      <c r="E17127" s="120" t="s">
        <v>38022</v>
      </c>
      <c r="F17127" s="209" t="s">
        <v>38023</v>
      </c>
      <c r="G17127" s="119" t="s">
        <v>38024</v>
      </c>
      <c r="H17127" s="121" t="s">
        <v>97</v>
      </c>
      <c r="I17127" s="121" t="s">
        <v>42</v>
      </c>
      <c r="J17127" s="121" t="s">
        <v>72</v>
      </c>
      <c r="K17127" s="121" t="s">
        <v>65</v>
      </c>
      <c r="L17127" s="157" t="s">
        <v>32</v>
      </c>
      <c r="M17127" s="120" t="s">
        <v>78</v>
      </c>
    </row>
    <row r="17128" spans="1:19">
      <c r="A17128" s="116">
        <v>17128</v>
      </c>
      <c r="B17128" s="129">
        <v>44648</v>
      </c>
      <c r="D17128" s="120" t="s">
        <v>580</v>
      </c>
      <c r="E17128" s="120" t="s">
        <v>38025</v>
      </c>
      <c r="F17128" s="209" t="s">
        <v>38026</v>
      </c>
      <c r="G17128" s="119" t="s">
        <v>38027</v>
      </c>
      <c r="H17128" s="121" t="s">
        <v>140</v>
      </c>
      <c r="I17128" s="121" t="s">
        <v>30</v>
      </c>
      <c r="J17128" s="121" t="s">
        <v>7142</v>
      </c>
      <c r="K17128" s="121" t="s">
        <v>65</v>
      </c>
      <c r="L17128" s="157" t="s">
        <v>32</v>
      </c>
      <c r="M17128" s="120" t="s">
        <v>78</v>
      </c>
    </row>
    <row r="17129" spans="1:19">
      <c r="A17129" s="116">
        <v>17129</v>
      </c>
      <c r="B17129" s="129">
        <v>44648</v>
      </c>
      <c r="D17129" s="120" t="s">
        <v>580</v>
      </c>
      <c r="E17129" s="120" t="s">
        <v>38028</v>
      </c>
      <c r="F17129" s="209" t="s">
        <v>579</v>
      </c>
      <c r="G17129" s="119" t="s">
        <v>38029</v>
      </c>
      <c r="H17129" s="121" t="s">
        <v>140</v>
      </c>
      <c r="I17129" s="121" t="s">
        <v>30</v>
      </c>
      <c r="J17129" s="121" t="s">
        <v>11886</v>
      </c>
      <c r="K17129" s="121" t="s">
        <v>584</v>
      </c>
      <c r="L17129" s="157" t="s">
        <v>32</v>
      </c>
      <c r="M17129" s="120" t="s">
        <v>33</v>
      </c>
      <c r="N17129" s="131">
        <v>44648</v>
      </c>
      <c r="O17129" s="131">
        <v>44655</v>
      </c>
    </row>
    <row r="17130" spans="1:19">
      <c r="A17130" s="116">
        <v>17130</v>
      </c>
      <c r="B17130" s="129">
        <v>44648</v>
      </c>
      <c r="D17130" s="120" t="s">
        <v>580</v>
      </c>
      <c r="E17130" s="120" t="s">
        <v>38030</v>
      </c>
      <c r="F17130" s="209" t="s">
        <v>469</v>
      </c>
      <c r="G17130" s="119" t="s">
        <v>27453</v>
      </c>
      <c r="H17130" s="121" t="s">
        <v>192</v>
      </c>
      <c r="I17130" s="121" t="s">
        <v>42</v>
      </c>
      <c r="J17130" s="121" t="s">
        <v>72</v>
      </c>
      <c r="K17130" s="121" t="s">
        <v>65</v>
      </c>
      <c r="L17130" s="157" t="s">
        <v>32</v>
      </c>
      <c r="M17130" s="120" t="s">
        <v>33</v>
      </c>
      <c r="N17130" s="131">
        <v>44651</v>
      </c>
      <c r="S17130" s="120" t="s">
        <v>92</v>
      </c>
    </row>
    <row r="17131" spans="1:19">
      <c r="A17131" s="116">
        <v>17131</v>
      </c>
      <c r="B17131" s="129">
        <v>44648</v>
      </c>
      <c r="D17131" s="120" t="s">
        <v>580</v>
      </c>
      <c r="E17131" s="120" t="s">
        <v>38031</v>
      </c>
      <c r="F17131" s="209" t="s">
        <v>2932</v>
      </c>
      <c r="G17131" s="119" t="s">
        <v>29806</v>
      </c>
      <c r="H17131" s="121" t="s">
        <v>140</v>
      </c>
      <c r="I17131" s="121" t="s">
        <v>30</v>
      </c>
      <c r="J17131" s="121" t="s">
        <v>838</v>
      </c>
      <c r="K17131" s="121" t="s">
        <v>65</v>
      </c>
      <c r="L17131" s="157" t="s">
        <v>32</v>
      </c>
      <c r="M17131" s="120" t="s">
        <v>33</v>
      </c>
      <c r="N17131" s="131">
        <v>44649</v>
      </c>
      <c r="O17131" s="131">
        <v>44655</v>
      </c>
    </row>
    <row r="17132" spans="1:19">
      <c r="A17132" s="116">
        <v>17132</v>
      </c>
      <c r="B17132" s="129">
        <v>44648</v>
      </c>
      <c r="D17132" s="120" t="s">
        <v>580</v>
      </c>
      <c r="E17132" s="120" t="s">
        <v>38032</v>
      </c>
      <c r="F17132" s="209" t="s">
        <v>23942</v>
      </c>
      <c r="G17132" s="119" t="s">
        <v>38033</v>
      </c>
      <c r="H17132" s="121" t="s">
        <v>1173</v>
      </c>
      <c r="I17132" s="121" t="s">
        <v>30</v>
      </c>
      <c r="J17132" s="121" t="s">
        <v>5135</v>
      </c>
      <c r="K17132" s="121" t="s">
        <v>584</v>
      </c>
      <c r="L17132" s="157" t="s">
        <v>32</v>
      </c>
      <c r="M17132" s="120" t="s">
        <v>78</v>
      </c>
    </row>
    <row r="17133" spans="1:19">
      <c r="A17133" s="116">
        <v>17133</v>
      </c>
      <c r="B17133" s="129">
        <v>44648</v>
      </c>
      <c r="D17133" s="120" t="s">
        <v>580</v>
      </c>
      <c r="E17133" s="120" t="s">
        <v>38034</v>
      </c>
      <c r="F17133" s="209" t="s">
        <v>38035</v>
      </c>
      <c r="G17133" s="119" t="s">
        <v>36881</v>
      </c>
      <c r="H17133" s="121" t="s">
        <v>140</v>
      </c>
      <c r="I17133" s="121" t="s">
        <v>30</v>
      </c>
      <c r="J17133" s="121" t="s">
        <v>485</v>
      </c>
      <c r="K17133" s="121" t="s">
        <v>584</v>
      </c>
      <c r="L17133" s="157" t="s">
        <v>32</v>
      </c>
      <c r="M17133" s="120" t="s">
        <v>78</v>
      </c>
    </row>
    <row r="17134" spans="1:19">
      <c r="A17134" s="116">
        <v>17134</v>
      </c>
      <c r="B17134" s="129">
        <v>44648</v>
      </c>
      <c r="D17134" s="120" t="s">
        <v>580</v>
      </c>
      <c r="E17134" s="120" t="s">
        <v>38036</v>
      </c>
      <c r="F17134" s="209" t="s">
        <v>28108</v>
      </c>
      <c r="G17134" s="119" t="s">
        <v>36881</v>
      </c>
      <c r="H17134" s="121" t="s">
        <v>140</v>
      </c>
      <c r="I17134" s="121" t="s">
        <v>30</v>
      </c>
      <c r="J17134" s="121" t="s">
        <v>485</v>
      </c>
      <c r="K17134" s="121" t="s">
        <v>584</v>
      </c>
      <c r="L17134" s="157" t="s">
        <v>32</v>
      </c>
      <c r="M17134" s="120" t="s">
        <v>78</v>
      </c>
    </row>
    <row r="17135" spans="1:19">
      <c r="A17135" s="116">
        <v>17135</v>
      </c>
      <c r="B17135" s="129">
        <v>44648</v>
      </c>
      <c r="D17135" s="120" t="s">
        <v>580</v>
      </c>
      <c r="E17135" s="120" t="s">
        <v>38037</v>
      </c>
      <c r="F17135" s="209" t="s">
        <v>579</v>
      </c>
      <c r="G17135" s="119" t="s">
        <v>38038</v>
      </c>
      <c r="H17135" s="121" t="s">
        <v>1173</v>
      </c>
      <c r="I17135" s="121" t="s">
        <v>42</v>
      </c>
      <c r="J17135" s="121" t="s">
        <v>72</v>
      </c>
      <c r="K17135" s="121" t="s">
        <v>584</v>
      </c>
      <c r="L17135" s="157" t="s">
        <v>32</v>
      </c>
      <c r="M17135" s="120" t="s">
        <v>78</v>
      </c>
    </row>
    <row r="17136" spans="1:19" ht="27.6">
      <c r="A17136" s="116">
        <v>17136</v>
      </c>
      <c r="B17136" s="129">
        <v>44648</v>
      </c>
      <c r="D17136" s="120" t="s">
        <v>580</v>
      </c>
      <c r="E17136" s="120" t="s">
        <v>38039</v>
      </c>
      <c r="F17136" s="209" t="s">
        <v>38040</v>
      </c>
      <c r="G17136" s="119" t="s">
        <v>20154</v>
      </c>
      <c r="H17136" s="121" t="s">
        <v>140</v>
      </c>
      <c r="I17136" s="121" t="s">
        <v>30</v>
      </c>
      <c r="J17136" s="121" t="s">
        <v>87</v>
      </c>
      <c r="K17136" s="121" t="s">
        <v>65</v>
      </c>
      <c r="L17136" s="157" t="s">
        <v>32</v>
      </c>
      <c r="M17136" s="120" t="s">
        <v>33</v>
      </c>
      <c r="N17136" s="131">
        <v>44649</v>
      </c>
      <c r="O17136" s="131">
        <v>44655</v>
      </c>
    </row>
    <row r="17137" spans="1:13">
      <c r="A17137" s="116">
        <v>17137</v>
      </c>
      <c r="B17137" s="129">
        <v>44648</v>
      </c>
      <c r="D17137" s="120" t="s">
        <v>34132</v>
      </c>
      <c r="E17137" s="120" t="s">
        <v>38041</v>
      </c>
      <c r="F17137" s="209" t="s">
        <v>27373</v>
      </c>
      <c r="G17137" s="119" t="s">
        <v>9748</v>
      </c>
      <c r="H17137" s="121" t="s">
        <v>76</v>
      </c>
      <c r="I17137" s="121" t="s">
        <v>30</v>
      </c>
      <c r="J17137" s="121" t="s">
        <v>31</v>
      </c>
      <c r="K17137" s="121" t="s">
        <v>65</v>
      </c>
      <c r="L17137" s="157" t="s">
        <v>32</v>
      </c>
      <c r="M17137" s="120" t="s">
        <v>78</v>
      </c>
    </row>
    <row r="17138" spans="1:13">
      <c r="A17138" s="116">
        <v>17138</v>
      </c>
      <c r="B17138" s="129">
        <v>44648</v>
      </c>
      <c r="D17138" s="120" t="s">
        <v>34132</v>
      </c>
      <c r="E17138" s="120" t="s">
        <v>38042</v>
      </c>
      <c r="F17138" s="209" t="s">
        <v>605</v>
      </c>
      <c r="G17138" s="119" t="s">
        <v>38043</v>
      </c>
      <c r="H17138" s="121" t="s">
        <v>76</v>
      </c>
      <c r="I17138" s="121" t="s">
        <v>30</v>
      </c>
      <c r="J17138" s="121" t="s">
        <v>31</v>
      </c>
      <c r="K17138" s="121" t="s">
        <v>65</v>
      </c>
      <c r="L17138" s="157" t="s">
        <v>32</v>
      </c>
      <c r="M17138" s="120" t="s">
        <v>78</v>
      </c>
    </row>
    <row r="17139" spans="1:13">
      <c r="A17139" s="116">
        <v>17139</v>
      </c>
      <c r="B17139" s="129">
        <v>44648</v>
      </c>
      <c r="D17139" s="120" t="s">
        <v>34132</v>
      </c>
      <c r="E17139" s="120" t="s">
        <v>38044</v>
      </c>
      <c r="F17139" s="209" t="s">
        <v>38045</v>
      </c>
      <c r="G17139" s="119" t="s">
        <v>746</v>
      </c>
      <c r="H17139" s="121" t="s">
        <v>76</v>
      </c>
      <c r="I17139" s="121" t="s">
        <v>63</v>
      </c>
      <c r="J17139" s="121" t="s">
        <v>328</v>
      </c>
      <c r="K17139" s="121" t="s">
        <v>65</v>
      </c>
      <c r="L17139" s="157" t="s">
        <v>32</v>
      </c>
      <c r="M17139" s="120" t="s">
        <v>33</v>
      </c>
    </row>
    <row r="17140" spans="1:13">
      <c r="A17140" s="116">
        <v>17140</v>
      </c>
      <c r="B17140" s="129">
        <v>44648</v>
      </c>
      <c r="D17140" s="120" t="s">
        <v>34132</v>
      </c>
      <c r="E17140" s="120" t="s">
        <v>38046</v>
      </c>
      <c r="F17140" s="209" t="s">
        <v>38047</v>
      </c>
      <c r="G17140" s="119" t="s">
        <v>2721</v>
      </c>
      <c r="H17140" s="121" t="s">
        <v>41</v>
      </c>
      <c r="I17140" s="121" t="s">
        <v>30</v>
      </c>
      <c r="J17140" s="121" t="s">
        <v>5018</v>
      </c>
      <c r="K17140" s="121" t="s">
        <v>65</v>
      </c>
      <c r="L17140" s="157" t="s">
        <v>32</v>
      </c>
      <c r="M17140" s="120" t="s">
        <v>78</v>
      </c>
    </row>
    <row r="17141" spans="1:13">
      <c r="A17141" s="116">
        <v>17141</v>
      </c>
      <c r="B17141" s="129">
        <v>44648</v>
      </c>
      <c r="D17141" s="120" t="s">
        <v>34132</v>
      </c>
      <c r="E17141" s="120" t="s">
        <v>38048</v>
      </c>
      <c r="F17141" s="209" t="s">
        <v>38049</v>
      </c>
      <c r="G17141" s="119" t="s">
        <v>38050</v>
      </c>
      <c r="H17141" s="121" t="s">
        <v>140</v>
      </c>
      <c r="I17141" s="121" t="s">
        <v>30</v>
      </c>
      <c r="J17141" s="121" t="s">
        <v>38051</v>
      </c>
      <c r="K17141" s="121" t="s">
        <v>65</v>
      </c>
      <c r="L17141" s="157" t="s">
        <v>32</v>
      </c>
      <c r="M17141" s="120" t="s">
        <v>33</v>
      </c>
    </row>
    <row r="17142" spans="1:13">
      <c r="A17142" s="116">
        <v>17142</v>
      </c>
      <c r="B17142" s="129">
        <v>44648</v>
      </c>
      <c r="D17142" s="120" t="s">
        <v>34132</v>
      </c>
      <c r="E17142" s="120" t="s">
        <v>38052</v>
      </c>
      <c r="F17142" s="209" t="s">
        <v>38053</v>
      </c>
      <c r="G17142" s="119" t="s">
        <v>38054</v>
      </c>
      <c r="H17142" s="121" t="s">
        <v>192</v>
      </c>
      <c r="I17142" s="121" t="s">
        <v>30</v>
      </c>
      <c r="J17142" s="121" t="s">
        <v>1544</v>
      </c>
      <c r="K17142" s="121" t="s">
        <v>65</v>
      </c>
      <c r="L17142" s="157" t="s">
        <v>32</v>
      </c>
      <c r="M17142" s="120" t="s">
        <v>78</v>
      </c>
    </row>
    <row r="17143" spans="1:13">
      <c r="A17143" s="116">
        <v>17143</v>
      </c>
      <c r="B17143" s="129">
        <v>44648</v>
      </c>
      <c r="D17143" s="120" t="s">
        <v>34132</v>
      </c>
      <c r="E17143" s="120" t="s">
        <v>38055</v>
      </c>
      <c r="F17143" s="209" t="s">
        <v>469</v>
      </c>
      <c r="G17143" s="119" t="s">
        <v>8209</v>
      </c>
      <c r="H17143" s="121" t="s">
        <v>76</v>
      </c>
      <c r="I17143" s="121" t="s">
        <v>30</v>
      </c>
      <c r="J17143" s="121" t="s">
        <v>1540</v>
      </c>
      <c r="K17143" s="121" t="s">
        <v>65</v>
      </c>
      <c r="L17143" s="157" t="s">
        <v>32</v>
      </c>
      <c r="M17143" s="120" t="s">
        <v>78</v>
      </c>
    </row>
    <row r="17144" spans="1:13" ht="27.6">
      <c r="A17144" s="116">
        <v>17144</v>
      </c>
      <c r="B17144" s="129">
        <v>44648</v>
      </c>
      <c r="D17144" s="120" t="s">
        <v>34132</v>
      </c>
      <c r="E17144" s="120" t="s">
        <v>38056</v>
      </c>
      <c r="F17144" s="209" t="s">
        <v>38057</v>
      </c>
      <c r="G17144" s="119" t="s">
        <v>38058</v>
      </c>
      <c r="H17144" s="121" t="s">
        <v>53</v>
      </c>
      <c r="I17144" s="121" t="s">
        <v>30</v>
      </c>
      <c r="J17144" s="121" t="s">
        <v>31</v>
      </c>
      <c r="K17144" s="121" t="s">
        <v>65</v>
      </c>
      <c r="L17144" s="157" t="s">
        <v>32</v>
      </c>
      <c r="M17144" s="120" t="s">
        <v>78</v>
      </c>
    </row>
    <row r="17145" spans="1:13" ht="27.6">
      <c r="A17145" s="116">
        <v>17145</v>
      </c>
      <c r="B17145" s="129">
        <v>44648</v>
      </c>
      <c r="D17145" s="120" t="s">
        <v>34132</v>
      </c>
      <c r="E17145" s="120" t="s">
        <v>38059</v>
      </c>
      <c r="F17145" s="209" t="s">
        <v>38060</v>
      </c>
      <c r="G17145" s="119" t="s">
        <v>8901</v>
      </c>
      <c r="H17145" s="121" t="s">
        <v>76</v>
      </c>
      <c r="I17145" s="121" t="s">
        <v>30</v>
      </c>
      <c r="J17145" s="121" t="s">
        <v>8287</v>
      </c>
      <c r="K17145" s="121" t="s">
        <v>65</v>
      </c>
      <c r="L17145" s="157" t="s">
        <v>32</v>
      </c>
      <c r="M17145" s="120" t="s">
        <v>78</v>
      </c>
    </row>
    <row r="17146" spans="1:13" ht="27.6">
      <c r="A17146" s="116">
        <v>17146</v>
      </c>
      <c r="B17146" s="129">
        <v>44648</v>
      </c>
      <c r="D17146" s="120" t="s">
        <v>34132</v>
      </c>
      <c r="E17146" s="120" t="s">
        <v>38061</v>
      </c>
      <c r="F17146" s="209" t="s">
        <v>38062</v>
      </c>
      <c r="G17146" s="119" t="s">
        <v>38063</v>
      </c>
      <c r="H17146" s="121" t="s">
        <v>29</v>
      </c>
      <c r="I17146" s="121" t="s">
        <v>42</v>
      </c>
      <c r="J17146" s="121" t="s">
        <v>91</v>
      </c>
      <c r="K17146" s="121" t="s">
        <v>65</v>
      </c>
      <c r="L17146" s="157" t="s">
        <v>32</v>
      </c>
      <c r="M17146" s="120" t="s">
        <v>78</v>
      </c>
    </row>
    <row r="17147" spans="1:13" ht="27.6">
      <c r="A17147" s="116">
        <v>17147</v>
      </c>
      <c r="B17147" s="129">
        <v>44648</v>
      </c>
      <c r="D17147" s="120" t="s">
        <v>34132</v>
      </c>
      <c r="E17147" s="120" t="s">
        <v>38064</v>
      </c>
      <c r="F17147" s="209" t="s">
        <v>38065</v>
      </c>
      <c r="G17147" s="209" t="s">
        <v>2619</v>
      </c>
      <c r="H17147" s="121" t="s">
        <v>1173</v>
      </c>
      <c r="I17147" s="121" t="s">
        <v>63</v>
      </c>
      <c r="J17147" s="121" t="s">
        <v>328</v>
      </c>
      <c r="K17147" s="121" t="s">
        <v>65</v>
      </c>
      <c r="L17147" s="157" t="s">
        <v>32</v>
      </c>
      <c r="M17147" s="120" t="s">
        <v>78</v>
      </c>
    </row>
    <row r="17148" spans="1:13" ht="69">
      <c r="A17148" s="116">
        <v>17148</v>
      </c>
      <c r="B17148" s="129">
        <v>44648</v>
      </c>
      <c r="D17148" s="120" t="s">
        <v>34179</v>
      </c>
      <c r="E17148" s="120" t="s">
        <v>38066</v>
      </c>
      <c r="F17148" s="209" t="s">
        <v>38067</v>
      </c>
      <c r="G17148" s="209" t="s">
        <v>12139</v>
      </c>
      <c r="H17148" s="121" t="s">
        <v>192</v>
      </c>
      <c r="I17148" s="121" t="s">
        <v>42</v>
      </c>
      <c r="J17148" s="121" t="s">
        <v>2268</v>
      </c>
      <c r="K17148" s="121" t="s">
        <v>65</v>
      </c>
      <c r="L17148" s="157" t="s">
        <v>32</v>
      </c>
      <c r="M17148" s="120" t="s">
        <v>33</v>
      </c>
    </row>
    <row r="17149" spans="1:13">
      <c r="A17149" s="116">
        <v>17149</v>
      </c>
      <c r="B17149" s="129">
        <v>44648</v>
      </c>
      <c r="D17149" s="120" t="s">
        <v>34179</v>
      </c>
      <c r="E17149" s="120" t="s">
        <v>38068</v>
      </c>
      <c r="F17149" s="209" t="s">
        <v>38069</v>
      </c>
      <c r="G17149" s="209" t="s">
        <v>38070</v>
      </c>
      <c r="H17149" s="121" t="s">
        <v>97</v>
      </c>
      <c r="I17149" s="121" t="s">
        <v>6396</v>
      </c>
      <c r="J17149" s="121" t="s">
        <v>38071</v>
      </c>
      <c r="K17149" s="121" t="s">
        <v>65</v>
      </c>
      <c r="L17149" s="157" t="s">
        <v>32</v>
      </c>
      <c r="M17149" s="120" t="s">
        <v>78</v>
      </c>
    </row>
    <row r="17150" spans="1:13" ht="27.6">
      <c r="A17150" s="116">
        <v>17150</v>
      </c>
      <c r="B17150" s="129">
        <v>44648</v>
      </c>
      <c r="D17150" s="120" t="s">
        <v>34179</v>
      </c>
      <c r="E17150" s="120" t="s">
        <v>38072</v>
      </c>
      <c r="F17150" s="209" t="s">
        <v>38073</v>
      </c>
      <c r="G17150" s="209" t="s">
        <v>38074</v>
      </c>
      <c r="H17150" s="121" t="s">
        <v>86</v>
      </c>
      <c r="I17150" s="121" t="s">
        <v>30</v>
      </c>
      <c r="J17150" s="121" t="s">
        <v>5135</v>
      </c>
      <c r="K17150" s="121" t="s">
        <v>65</v>
      </c>
      <c r="L17150" s="157" t="s">
        <v>32</v>
      </c>
      <c r="M17150" s="120" t="s">
        <v>78</v>
      </c>
    </row>
    <row r="17151" spans="1:13">
      <c r="A17151" s="116">
        <v>17151</v>
      </c>
      <c r="B17151" s="129">
        <v>44648</v>
      </c>
      <c r="D17151" s="120" t="s">
        <v>34179</v>
      </c>
      <c r="E17151" s="120" t="s">
        <v>38075</v>
      </c>
      <c r="F17151" s="209" t="s">
        <v>38076</v>
      </c>
      <c r="G17151" s="209" t="s">
        <v>38077</v>
      </c>
      <c r="H17151" s="121" t="s">
        <v>97</v>
      </c>
      <c r="I17151" s="121" t="s">
        <v>30</v>
      </c>
      <c r="J17151" s="121" t="s">
        <v>1544</v>
      </c>
      <c r="K17151" s="121" t="s">
        <v>65</v>
      </c>
      <c r="L17151" s="157" t="s">
        <v>32</v>
      </c>
      <c r="M17151" s="120" t="s">
        <v>78</v>
      </c>
    </row>
    <row r="17152" spans="1:13">
      <c r="A17152" s="116">
        <v>17152</v>
      </c>
      <c r="B17152" s="129">
        <v>44648</v>
      </c>
      <c r="D17152" s="120" t="s">
        <v>34179</v>
      </c>
      <c r="E17152" s="120" t="s">
        <v>38078</v>
      </c>
      <c r="F17152" s="209" t="s">
        <v>38079</v>
      </c>
      <c r="G17152" s="209" t="s">
        <v>38077</v>
      </c>
      <c r="H17152" s="121" t="s">
        <v>97</v>
      </c>
      <c r="I17152" s="121" t="s">
        <v>30</v>
      </c>
      <c r="J17152" s="121" t="s">
        <v>77</v>
      </c>
      <c r="K17152" s="121" t="s">
        <v>65</v>
      </c>
      <c r="L17152" s="157" t="s">
        <v>32</v>
      </c>
      <c r="M17152" s="120" t="s">
        <v>78</v>
      </c>
    </row>
    <row r="17153" spans="1:14" ht="27.6">
      <c r="A17153" s="116">
        <v>17153</v>
      </c>
      <c r="B17153" s="129">
        <v>44648</v>
      </c>
      <c r="D17153" s="120" t="s">
        <v>34179</v>
      </c>
      <c r="E17153" s="120" t="s">
        <v>38080</v>
      </c>
      <c r="F17153" s="209" t="s">
        <v>38081</v>
      </c>
      <c r="G17153" s="209" t="s">
        <v>6503</v>
      </c>
      <c r="H17153" s="121" t="s">
        <v>53</v>
      </c>
      <c r="I17153" s="121" t="s">
        <v>63</v>
      </c>
      <c r="J17153" s="121" t="s">
        <v>323</v>
      </c>
      <c r="K17153" s="121" t="s">
        <v>65</v>
      </c>
      <c r="L17153" s="157" t="s">
        <v>32</v>
      </c>
      <c r="M17153" s="120" t="s">
        <v>78</v>
      </c>
    </row>
    <row r="17154" spans="1:14">
      <c r="A17154" s="116">
        <v>17154</v>
      </c>
      <c r="B17154" s="129">
        <v>44649</v>
      </c>
      <c r="D17154" s="120" t="s">
        <v>252</v>
      </c>
      <c r="E17154" s="120" t="s">
        <v>38082</v>
      </c>
      <c r="F17154" s="209" t="s">
        <v>38083</v>
      </c>
      <c r="G17154" s="119" t="s">
        <v>509</v>
      </c>
      <c r="H17154" s="121" t="s">
        <v>140</v>
      </c>
      <c r="I17154" s="121" t="s">
        <v>30</v>
      </c>
      <c r="J17154" s="121" t="s">
        <v>87</v>
      </c>
      <c r="K17154" s="121" t="s">
        <v>65</v>
      </c>
      <c r="L17154" s="157" t="s">
        <v>32</v>
      </c>
      <c r="M17154" s="120" t="s">
        <v>78</v>
      </c>
    </row>
    <row r="17155" spans="1:14">
      <c r="A17155" s="116">
        <v>17155</v>
      </c>
      <c r="B17155" s="129">
        <v>44649</v>
      </c>
      <c r="D17155" s="120" t="s">
        <v>252</v>
      </c>
      <c r="E17155" s="120" t="s">
        <v>38084</v>
      </c>
      <c r="F17155" s="209" t="s">
        <v>402</v>
      </c>
      <c r="G17155" s="119" t="s">
        <v>38085</v>
      </c>
      <c r="H17155" s="121" t="s">
        <v>53</v>
      </c>
      <c r="I17155" s="121" t="s">
        <v>42</v>
      </c>
      <c r="J17155" s="121" t="s">
        <v>199</v>
      </c>
      <c r="K17155" s="121" t="s">
        <v>65</v>
      </c>
      <c r="L17155" s="157" t="s">
        <v>32</v>
      </c>
      <c r="M17155" s="120" t="s">
        <v>78</v>
      </c>
    </row>
    <row r="17156" spans="1:14">
      <c r="A17156" s="116">
        <v>17156</v>
      </c>
      <c r="B17156" s="129">
        <v>44649</v>
      </c>
      <c r="D17156" s="120" t="s">
        <v>252</v>
      </c>
      <c r="E17156" s="120" t="s">
        <v>38086</v>
      </c>
      <c r="F17156" s="209" t="s">
        <v>38087</v>
      </c>
      <c r="G17156" s="119" t="s">
        <v>26911</v>
      </c>
      <c r="H17156" s="121" t="s">
        <v>192</v>
      </c>
      <c r="I17156" s="121" t="s">
        <v>30</v>
      </c>
      <c r="J17156" s="121" t="s">
        <v>87</v>
      </c>
      <c r="K17156" s="121" t="s">
        <v>65</v>
      </c>
      <c r="L17156" s="157" t="s">
        <v>32</v>
      </c>
      <c r="M17156" s="120" t="s">
        <v>78</v>
      </c>
    </row>
    <row r="17157" spans="1:14">
      <c r="A17157" s="116">
        <v>17157</v>
      </c>
      <c r="B17157" s="129">
        <v>44649</v>
      </c>
      <c r="D17157" s="120" t="s">
        <v>252</v>
      </c>
      <c r="E17157" s="120" t="s">
        <v>38088</v>
      </c>
      <c r="F17157" s="209" t="s">
        <v>38089</v>
      </c>
      <c r="G17157" s="119" t="s">
        <v>16664</v>
      </c>
      <c r="H17157" s="121" t="s">
        <v>53</v>
      </c>
      <c r="I17157" s="121" t="s">
        <v>30</v>
      </c>
      <c r="J17157" s="121" t="s">
        <v>87</v>
      </c>
      <c r="K17157" s="121" t="s">
        <v>65</v>
      </c>
      <c r="L17157" s="157" t="s">
        <v>32</v>
      </c>
      <c r="M17157" s="120" t="s">
        <v>78</v>
      </c>
    </row>
    <row r="17158" spans="1:14" ht="27.6">
      <c r="A17158" s="116">
        <v>17158</v>
      </c>
      <c r="B17158" s="129">
        <v>44649</v>
      </c>
      <c r="D17158" s="120" t="s">
        <v>252</v>
      </c>
      <c r="E17158" s="120" t="s">
        <v>38090</v>
      </c>
      <c r="F17158" s="209" t="s">
        <v>38091</v>
      </c>
      <c r="G17158" s="119" t="s">
        <v>23794</v>
      </c>
      <c r="H17158" s="121" t="s">
        <v>41</v>
      </c>
      <c r="I17158" s="121" t="s">
        <v>30</v>
      </c>
      <c r="J17158" s="121" t="s">
        <v>87</v>
      </c>
      <c r="K17158" s="121" t="s">
        <v>65</v>
      </c>
      <c r="L17158" s="157" t="s">
        <v>32</v>
      </c>
      <c r="M17158" s="120" t="s">
        <v>78</v>
      </c>
    </row>
    <row r="17159" spans="1:14">
      <c r="A17159" s="116">
        <v>17159</v>
      </c>
      <c r="B17159" s="129">
        <v>44649</v>
      </c>
      <c r="D17159" s="120" t="s">
        <v>252</v>
      </c>
      <c r="E17159" s="120" t="s">
        <v>38092</v>
      </c>
      <c r="F17159" s="209" t="s">
        <v>7403</v>
      </c>
      <c r="G17159" s="119" t="s">
        <v>21570</v>
      </c>
      <c r="H17159" s="121" t="s">
        <v>140</v>
      </c>
      <c r="I17159" s="121" t="s">
        <v>30</v>
      </c>
      <c r="J17159" s="121" t="s">
        <v>87</v>
      </c>
      <c r="K17159" s="121" t="s">
        <v>65</v>
      </c>
      <c r="L17159" s="157" t="s">
        <v>32</v>
      </c>
      <c r="M17159" s="120" t="s">
        <v>78</v>
      </c>
    </row>
    <row r="17160" spans="1:14">
      <c r="A17160" s="116">
        <v>17160</v>
      </c>
      <c r="B17160" s="129">
        <v>44649</v>
      </c>
      <c r="D17160" s="120" t="s">
        <v>252</v>
      </c>
      <c r="E17160" s="120" t="s">
        <v>38093</v>
      </c>
      <c r="F17160" s="209" t="s">
        <v>2932</v>
      </c>
      <c r="G17160" s="119" t="s">
        <v>9275</v>
      </c>
      <c r="H17160" s="121" t="s">
        <v>29</v>
      </c>
      <c r="I17160" s="121" t="s">
        <v>30</v>
      </c>
      <c r="J17160" s="121" t="s">
        <v>31</v>
      </c>
      <c r="K17160" s="121" t="s">
        <v>65</v>
      </c>
      <c r="L17160" s="157" t="s">
        <v>32</v>
      </c>
      <c r="M17160" s="120" t="s">
        <v>78</v>
      </c>
    </row>
    <row r="17161" spans="1:14" ht="14.4">
      <c r="A17161" s="116">
        <v>17161</v>
      </c>
      <c r="B17161" s="129">
        <v>44649</v>
      </c>
      <c r="D17161" s="120" t="s">
        <v>252</v>
      </c>
      <c r="E17161" t="s">
        <v>38094</v>
      </c>
      <c r="F17161" s="209" t="s">
        <v>1156</v>
      </c>
      <c r="G17161" s="119" t="s">
        <v>38095</v>
      </c>
      <c r="H17161" s="121" t="s">
        <v>140</v>
      </c>
      <c r="I17161" s="121" t="s">
        <v>42</v>
      </c>
      <c r="J17161" s="121" t="s">
        <v>91</v>
      </c>
      <c r="K17161" s="121" t="s">
        <v>65</v>
      </c>
      <c r="L17161" s="157" t="s">
        <v>32</v>
      </c>
      <c r="M17161" s="120" t="s">
        <v>78</v>
      </c>
    </row>
    <row r="17162" spans="1:14">
      <c r="A17162" s="116">
        <v>17162</v>
      </c>
      <c r="B17162" s="129">
        <v>44649</v>
      </c>
      <c r="D17162" s="120" t="s">
        <v>252</v>
      </c>
      <c r="E17162" s="120" t="s">
        <v>38096</v>
      </c>
      <c r="F17162" s="209" t="s">
        <v>10877</v>
      </c>
      <c r="G17162" s="119" t="s">
        <v>38097</v>
      </c>
      <c r="H17162" s="121" t="s">
        <v>140</v>
      </c>
      <c r="I17162" s="121" t="s">
        <v>30</v>
      </c>
      <c r="J17162" s="121" t="s">
        <v>7142</v>
      </c>
      <c r="K17162" s="121" t="s">
        <v>65</v>
      </c>
      <c r="L17162" s="157" t="s">
        <v>32</v>
      </c>
      <c r="M17162" s="120" t="s">
        <v>33</v>
      </c>
      <c r="N17162" s="131">
        <v>44650</v>
      </c>
    </row>
    <row r="17163" spans="1:14">
      <c r="A17163" s="116">
        <v>17163</v>
      </c>
      <c r="B17163" s="129">
        <v>44649</v>
      </c>
      <c r="D17163" s="120" t="s">
        <v>252</v>
      </c>
      <c r="E17163" s="120" t="s">
        <v>38098</v>
      </c>
      <c r="F17163" s="209" t="s">
        <v>32204</v>
      </c>
      <c r="G17163" s="119" t="s">
        <v>24286</v>
      </c>
      <c r="H17163" s="121" t="s">
        <v>76</v>
      </c>
      <c r="I17163" s="121" t="s">
        <v>42</v>
      </c>
      <c r="J17163" s="121" t="s">
        <v>417</v>
      </c>
      <c r="K17163" s="121" t="s">
        <v>65</v>
      </c>
      <c r="L17163" s="157" t="s">
        <v>32</v>
      </c>
      <c r="M17163" s="120" t="s">
        <v>78</v>
      </c>
    </row>
    <row r="17164" spans="1:14">
      <c r="A17164" s="116">
        <v>17164</v>
      </c>
      <c r="B17164" s="129">
        <v>44649</v>
      </c>
      <c r="D17164" s="120" t="s">
        <v>252</v>
      </c>
      <c r="E17164" s="120" t="s">
        <v>38099</v>
      </c>
      <c r="F17164" s="209" t="s">
        <v>38100</v>
      </c>
      <c r="G17164" s="119" t="s">
        <v>38101</v>
      </c>
      <c r="H17164" s="121" t="s">
        <v>41</v>
      </c>
      <c r="I17164" s="121" t="s">
        <v>42</v>
      </c>
      <c r="J17164" s="121" t="s">
        <v>72</v>
      </c>
      <c r="K17164" s="121" t="s">
        <v>65</v>
      </c>
      <c r="L17164" s="157" t="s">
        <v>32</v>
      </c>
      <c r="M17164" s="120" t="s">
        <v>33</v>
      </c>
      <c r="N17164" s="131">
        <v>44650</v>
      </c>
    </row>
    <row r="17165" spans="1:14" ht="27.6">
      <c r="A17165" s="116">
        <v>17165</v>
      </c>
      <c r="B17165" s="129">
        <v>44649</v>
      </c>
      <c r="D17165" s="120" t="s">
        <v>252</v>
      </c>
      <c r="E17165" s="120" t="s">
        <v>38102</v>
      </c>
      <c r="F17165" s="209" t="s">
        <v>38103</v>
      </c>
      <c r="G17165" s="119" t="s">
        <v>381</v>
      </c>
      <c r="H17165" s="121" t="s">
        <v>76</v>
      </c>
      <c r="I17165" s="121" t="s">
        <v>30</v>
      </c>
      <c r="J17165" s="121" t="s">
        <v>87</v>
      </c>
      <c r="K17165" s="121" t="s">
        <v>65</v>
      </c>
      <c r="L17165" s="157" t="s">
        <v>32</v>
      </c>
      <c r="M17165" s="120" t="s">
        <v>78</v>
      </c>
    </row>
    <row r="17166" spans="1:14">
      <c r="A17166" s="116">
        <v>17166</v>
      </c>
      <c r="B17166" s="129">
        <v>44649</v>
      </c>
      <c r="D17166" s="120" t="s">
        <v>252</v>
      </c>
      <c r="E17166" s="120" t="s">
        <v>38104</v>
      </c>
      <c r="F17166" s="209" t="s">
        <v>14164</v>
      </c>
      <c r="G17166" s="119" t="s">
        <v>38105</v>
      </c>
      <c r="H17166" s="121" t="s">
        <v>140</v>
      </c>
      <c r="I17166" s="121" t="s">
        <v>30</v>
      </c>
      <c r="J17166" s="121" t="s">
        <v>7131</v>
      </c>
      <c r="K17166" s="121" t="s">
        <v>65</v>
      </c>
      <c r="L17166" s="157" t="s">
        <v>32</v>
      </c>
      <c r="M17166" s="120" t="s">
        <v>78</v>
      </c>
    </row>
    <row r="17167" spans="1:14" ht="27.6">
      <c r="A17167" s="116">
        <v>17167</v>
      </c>
      <c r="B17167" s="129">
        <v>44649</v>
      </c>
      <c r="D17167" s="120" t="s">
        <v>252</v>
      </c>
      <c r="E17167" s="120" t="s">
        <v>38106</v>
      </c>
      <c r="F17167" s="209" t="s">
        <v>38107</v>
      </c>
      <c r="G17167" s="119" t="s">
        <v>38108</v>
      </c>
      <c r="H17167" s="121" t="s">
        <v>29</v>
      </c>
      <c r="I17167" s="121" t="s">
        <v>30</v>
      </c>
      <c r="J17167" s="121" t="s">
        <v>9853</v>
      </c>
      <c r="K17167" s="121" t="s">
        <v>65</v>
      </c>
      <c r="L17167" s="157" t="s">
        <v>32</v>
      </c>
      <c r="M17167" s="120" t="s">
        <v>78</v>
      </c>
    </row>
    <row r="17168" spans="1:14">
      <c r="A17168" s="116">
        <v>17168</v>
      </c>
      <c r="B17168" s="129">
        <v>44649</v>
      </c>
      <c r="D17168" s="120" t="s">
        <v>252</v>
      </c>
      <c r="E17168" s="120" t="s">
        <v>38109</v>
      </c>
      <c r="F17168" s="209" t="s">
        <v>38110</v>
      </c>
      <c r="G17168" s="119" t="s">
        <v>165</v>
      </c>
      <c r="H17168" s="121" t="s">
        <v>53</v>
      </c>
      <c r="I17168" s="121" t="s">
        <v>30</v>
      </c>
      <c r="J17168" s="121" t="s">
        <v>87</v>
      </c>
      <c r="K17168" s="121" t="s">
        <v>65</v>
      </c>
      <c r="L17168" s="157" t="s">
        <v>32</v>
      </c>
      <c r="M17168" s="120" t="s">
        <v>33</v>
      </c>
      <c r="N17168" s="131">
        <v>44650</v>
      </c>
    </row>
    <row r="17169" spans="1:19">
      <c r="A17169" s="116">
        <v>17169</v>
      </c>
      <c r="B17169" s="129">
        <v>44649</v>
      </c>
      <c r="D17169" s="120" t="s">
        <v>252</v>
      </c>
      <c r="E17169" s="120" t="s">
        <v>38111</v>
      </c>
      <c r="F17169" s="209" t="s">
        <v>31853</v>
      </c>
      <c r="G17169" s="119" t="s">
        <v>38112</v>
      </c>
      <c r="H17169" s="121" t="s">
        <v>76</v>
      </c>
      <c r="I17169" s="121" t="s">
        <v>42</v>
      </c>
      <c r="J17169" s="121" t="s">
        <v>319</v>
      </c>
      <c r="K17169" s="121" t="s">
        <v>65</v>
      </c>
      <c r="L17169" s="157" t="s">
        <v>32</v>
      </c>
      <c r="M17169" s="120" t="s">
        <v>78</v>
      </c>
    </row>
    <row r="17170" spans="1:19">
      <c r="A17170" s="116">
        <v>17170</v>
      </c>
      <c r="B17170" s="129">
        <v>44649</v>
      </c>
      <c r="D17170" s="120" t="s">
        <v>252</v>
      </c>
      <c r="E17170" s="120" t="s">
        <v>38113</v>
      </c>
      <c r="F17170" s="209" t="s">
        <v>38114</v>
      </c>
      <c r="G17170" s="119" t="s">
        <v>38115</v>
      </c>
      <c r="H17170" s="121" t="s">
        <v>29</v>
      </c>
      <c r="I17170" s="121" t="s">
        <v>42</v>
      </c>
      <c r="J17170" s="121" t="s">
        <v>72</v>
      </c>
      <c r="K17170" s="121" t="s">
        <v>65</v>
      </c>
      <c r="L17170" s="157" t="s">
        <v>32</v>
      </c>
      <c r="M17170" s="120" t="s">
        <v>78</v>
      </c>
    </row>
    <row r="17171" spans="1:19">
      <c r="A17171" s="116">
        <v>17171</v>
      </c>
      <c r="B17171" s="129">
        <v>44649</v>
      </c>
      <c r="D17171" s="120" t="s">
        <v>252</v>
      </c>
      <c r="E17171" s="120" t="s">
        <v>38116</v>
      </c>
      <c r="F17171" s="209" t="s">
        <v>38117</v>
      </c>
      <c r="G17171" s="119" t="s">
        <v>24546</v>
      </c>
      <c r="H17171" s="121" t="s">
        <v>53</v>
      </c>
      <c r="I17171" s="121" t="s">
        <v>42</v>
      </c>
      <c r="J17171" s="121" t="s">
        <v>72</v>
      </c>
      <c r="K17171" s="121" t="s">
        <v>65</v>
      </c>
      <c r="L17171" s="157" t="s">
        <v>32</v>
      </c>
      <c r="M17171" s="120" t="s">
        <v>78</v>
      </c>
    </row>
    <row r="17172" spans="1:19">
      <c r="A17172" s="116">
        <v>17172</v>
      </c>
      <c r="B17172" s="129">
        <v>44649</v>
      </c>
      <c r="D17172" s="120" t="s">
        <v>25</v>
      </c>
      <c r="E17172" s="120" t="s">
        <v>38118</v>
      </c>
      <c r="F17172" s="209" t="s">
        <v>38119</v>
      </c>
      <c r="G17172" s="119" t="s">
        <v>7940</v>
      </c>
      <c r="H17172" s="121" t="s">
        <v>1173</v>
      </c>
      <c r="I17172" s="121" t="s">
        <v>30</v>
      </c>
      <c r="J17172" s="121" t="s">
        <v>8096</v>
      </c>
      <c r="K17172" s="121" t="s">
        <v>65</v>
      </c>
      <c r="L17172" s="157" t="s">
        <v>32</v>
      </c>
      <c r="M17172" s="120" t="s">
        <v>33</v>
      </c>
      <c r="N17172" s="131">
        <v>44650</v>
      </c>
      <c r="O17172" s="131">
        <v>44650</v>
      </c>
    </row>
    <row r="17173" spans="1:19">
      <c r="A17173" s="116">
        <v>17173</v>
      </c>
      <c r="B17173" s="129">
        <v>44649</v>
      </c>
      <c r="D17173" s="120" t="s">
        <v>25</v>
      </c>
      <c r="E17173" s="120" t="s">
        <v>38120</v>
      </c>
      <c r="F17173" s="209" t="s">
        <v>25357</v>
      </c>
      <c r="G17173" s="119" t="s">
        <v>38121</v>
      </c>
      <c r="H17173" s="121" t="s">
        <v>76</v>
      </c>
      <c r="I17173" s="121" t="s">
        <v>30</v>
      </c>
      <c r="J17173" s="121" t="s">
        <v>435</v>
      </c>
      <c r="K17173" s="121" t="s">
        <v>65</v>
      </c>
      <c r="L17173" s="157" t="s">
        <v>32</v>
      </c>
      <c r="M17173" s="120" t="s">
        <v>33</v>
      </c>
      <c r="N17173" s="131">
        <v>44650</v>
      </c>
      <c r="O17173" s="131">
        <v>44650</v>
      </c>
      <c r="S17173" s="120" t="s">
        <v>92</v>
      </c>
    </row>
    <row r="17174" spans="1:19" ht="27.6">
      <c r="A17174" s="116">
        <v>17174</v>
      </c>
      <c r="B17174" s="129">
        <v>44649</v>
      </c>
      <c r="D17174" s="120" t="s">
        <v>25</v>
      </c>
      <c r="E17174" s="120" t="s">
        <v>38122</v>
      </c>
      <c r="F17174" s="209" t="s">
        <v>38123</v>
      </c>
      <c r="G17174" s="119" t="s">
        <v>38124</v>
      </c>
      <c r="H17174" s="121" t="s">
        <v>53</v>
      </c>
      <c r="I17174" s="121" t="s">
        <v>30</v>
      </c>
      <c r="J17174" s="121" t="s">
        <v>87</v>
      </c>
      <c r="K17174" s="121" t="s">
        <v>65</v>
      </c>
      <c r="L17174" s="157" t="s">
        <v>32</v>
      </c>
      <c r="M17174" s="120" t="s">
        <v>78</v>
      </c>
    </row>
    <row r="17175" spans="1:19">
      <c r="A17175" s="116">
        <v>17175</v>
      </c>
      <c r="B17175" s="129">
        <v>44649</v>
      </c>
      <c r="D17175" s="120" t="s">
        <v>25</v>
      </c>
      <c r="E17175" s="120" t="s">
        <v>38125</v>
      </c>
      <c r="F17175" s="209" t="s">
        <v>37027</v>
      </c>
      <c r="G17175" s="119" t="s">
        <v>19232</v>
      </c>
      <c r="H17175" s="121" t="s">
        <v>76</v>
      </c>
      <c r="I17175" s="121" t="s">
        <v>30</v>
      </c>
      <c r="J17175" s="121" t="s">
        <v>87</v>
      </c>
      <c r="K17175" s="121" t="s">
        <v>65</v>
      </c>
      <c r="L17175" s="157" t="s">
        <v>32</v>
      </c>
      <c r="M17175" s="120" t="s">
        <v>78</v>
      </c>
    </row>
    <row r="17176" spans="1:19">
      <c r="A17176" s="116">
        <v>17176</v>
      </c>
      <c r="B17176" s="129">
        <v>44649</v>
      </c>
      <c r="D17176" s="120" t="s">
        <v>25</v>
      </c>
      <c r="E17176" s="120" t="s">
        <v>38126</v>
      </c>
      <c r="F17176" s="209" t="s">
        <v>1835</v>
      </c>
      <c r="G17176" s="119" t="s">
        <v>5337</v>
      </c>
      <c r="H17176" s="121" t="s">
        <v>1173</v>
      </c>
      <c r="I17176" s="121" t="s">
        <v>30</v>
      </c>
      <c r="J17176" s="121" t="s">
        <v>87</v>
      </c>
      <c r="K17176" s="121" t="s">
        <v>65</v>
      </c>
      <c r="L17176" s="157" t="s">
        <v>32</v>
      </c>
      <c r="M17176" s="120" t="s">
        <v>33</v>
      </c>
      <c r="N17176" s="131">
        <v>44650</v>
      </c>
      <c r="O17176" s="131">
        <v>44650</v>
      </c>
    </row>
    <row r="17177" spans="1:19">
      <c r="A17177" s="116">
        <v>17177</v>
      </c>
      <c r="B17177" s="129">
        <v>44649</v>
      </c>
      <c r="D17177" s="120" t="s">
        <v>25</v>
      </c>
      <c r="E17177" s="120" t="s">
        <v>38127</v>
      </c>
      <c r="F17177" s="209" t="s">
        <v>38128</v>
      </c>
      <c r="G17177" s="119" t="s">
        <v>19232</v>
      </c>
      <c r="H17177" s="121" t="s">
        <v>76</v>
      </c>
      <c r="I17177" s="121" t="s">
        <v>30</v>
      </c>
      <c r="J17177" s="121" t="s">
        <v>77</v>
      </c>
      <c r="K17177" s="121" t="s">
        <v>65</v>
      </c>
      <c r="L17177" s="157" t="s">
        <v>32</v>
      </c>
      <c r="M17177" s="120" t="s">
        <v>78</v>
      </c>
    </row>
    <row r="17178" spans="1:19">
      <c r="A17178" s="116">
        <v>17178</v>
      </c>
      <c r="B17178" s="129">
        <v>44649</v>
      </c>
      <c r="D17178" s="120" t="s">
        <v>25</v>
      </c>
      <c r="E17178" s="120" t="s">
        <v>38129</v>
      </c>
      <c r="F17178" s="209" t="s">
        <v>36081</v>
      </c>
      <c r="G17178" s="119" t="s">
        <v>20076</v>
      </c>
      <c r="H17178" s="121" t="s">
        <v>76</v>
      </c>
      <c r="I17178" s="121" t="s">
        <v>30</v>
      </c>
      <c r="J17178" s="121" t="s">
        <v>19954</v>
      </c>
      <c r="K17178" s="121" t="s">
        <v>65</v>
      </c>
      <c r="L17178" s="157" t="s">
        <v>32</v>
      </c>
      <c r="M17178" s="120" t="s">
        <v>33</v>
      </c>
      <c r="N17178" s="131">
        <v>44650</v>
      </c>
      <c r="O17178" s="131">
        <v>44650</v>
      </c>
    </row>
    <row r="17179" spans="1:19">
      <c r="A17179" s="116">
        <v>17179</v>
      </c>
      <c r="B17179" s="129">
        <v>44649</v>
      </c>
      <c r="D17179" s="120" t="s">
        <v>25</v>
      </c>
      <c r="E17179" s="120" t="s">
        <v>38130</v>
      </c>
      <c r="F17179" s="209" t="s">
        <v>38131</v>
      </c>
      <c r="G17179" s="119" t="s">
        <v>38132</v>
      </c>
      <c r="H17179" s="121" t="s">
        <v>41</v>
      </c>
      <c r="I17179" s="121" t="s">
        <v>63</v>
      </c>
      <c r="J17179" s="121" t="s">
        <v>328</v>
      </c>
      <c r="K17179" s="121" t="s">
        <v>65</v>
      </c>
      <c r="L17179" s="157" t="s">
        <v>32</v>
      </c>
      <c r="M17179" s="120" t="s">
        <v>33</v>
      </c>
      <c r="N17179" s="131">
        <v>44650</v>
      </c>
      <c r="O17179" s="131">
        <v>44650</v>
      </c>
    </row>
    <row r="17180" spans="1:19" ht="27.6">
      <c r="A17180" s="116">
        <v>17180</v>
      </c>
      <c r="B17180" s="129">
        <v>44649</v>
      </c>
      <c r="D17180" s="120" t="s">
        <v>25</v>
      </c>
      <c r="E17180" s="120" t="s">
        <v>38133</v>
      </c>
      <c r="F17180" s="209" t="s">
        <v>38134</v>
      </c>
      <c r="G17180" s="119" t="s">
        <v>9944</v>
      </c>
      <c r="H17180" s="121" t="s">
        <v>177</v>
      </c>
      <c r="I17180" s="121" t="s">
        <v>30</v>
      </c>
      <c r="J17180" s="121" t="s">
        <v>77</v>
      </c>
      <c r="K17180" s="121" t="s">
        <v>65</v>
      </c>
      <c r="L17180" s="157" t="s">
        <v>32</v>
      </c>
      <c r="M17180" s="120" t="s">
        <v>78</v>
      </c>
    </row>
    <row r="17181" spans="1:19" ht="27.6">
      <c r="A17181" s="116">
        <v>17181</v>
      </c>
      <c r="B17181" s="129">
        <v>44649</v>
      </c>
      <c r="D17181" s="120" t="s">
        <v>25</v>
      </c>
      <c r="E17181" s="120" t="s">
        <v>38135</v>
      </c>
      <c r="F17181" s="209" t="s">
        <v>38136</v>
      </c>
      <c r="G17181" s="119" t="s">
        <v>8629</v>
      </c>
      <c r="H17181" s="121" t="s">
        <v>177</v>
      </c>
      <c r="I17181" s="121" t="s">
        <v>30</v>
      </c>
      <c r="J17181" s="121" t="s">
        <v>87</v>
      </c>
      <c r="K17181" s="121" t="s">
        <v>65</v>
      </c>
      <c r="L17181" s="157" t="s">
        <v>32</v>
      </c>
      <c r="M17181" s="120" t="s">
        <v>78</v>
      </c>
    </row>
    <row r="17182" spans="1:19">
      <c r="A17182" s="116">
        <v>17182</v>
      </c>
      <c r="B17182" s="129">
        <v>44649</v>
      </c>
      <c r="D17182" s="120" t="s">
        <v>25</v>
      </c>
      <c r="E17182" s="120" t="s">
        <v>38137</v>
      </c>
      <c r="F17182" s="209" t="s">
        <v>27681</v>
      </c>
      <c r="G17182" s="119" t="s">
        <v>27682</v>
      </c>
      <c r="H17182" s="121" t="s">
        <v>192</v>
      </c>
      <c r="I17182" s="121" t="s">
        <v>30</v>
      </c>
      <c r="J17182" s="121" t="s">
        <v>1540</v>
      </c>
      <c r="K17182" s="121" t="s">
        <v>65</v>
      </c>
      <c r="L17182" s="157" t="s">
        <v>32</v>
      </c>
      <c r="M17182" s="120" t="s">
        <v>78</v>
      </c>
    </row>
    <row r="17183" spans="1:19">
      <c r="A17183" s="116">
        <v>17183</v>
      </c>
      <c r="B17183" s="129">
        <v>44649</v>
      </c>
      <c r="D17183" s="120" t="s">
        <v>25</v>
      </c>
      <c r="E17183" s="120" t="s">
        <v>38138</v>
      </c>
      <c r="F17183" s="209" t="s">
        <v>30852</v>
      </c>
      <c r="G17183" s="119" t="s">
        <v>30640</v>
      </c>
      <c r="H17183" s="121" t="s">
        <v>1173</v>
      </c>
      <c r="I17183" s="121" t="s">
        <v>42</v>
      </c>
      <c r="J17183" s="121" t="s">
        <v>82</v>
      </c>
      <c r="K17183" s="121" t="s">
        <v>65</v>
      </c>
      <c r="L17183" s="157" t="s">
        <v>32</v>
      </c>
      <c r="M17183" s="120" t="s">
        <v>78</v>
      </c>
    </row>
    <row r="17184" spans="1:19" ht="27.6">
      <c r="A17184" s="116">
        <v>17184</v>
      </c>
      <c r="B17184" s="129">
        <v>44649</v>
      </c>
      <c r="D17184" s="120" t="s">
        <v>25</v>
      </c>
      <c r="E17184" s="120" t="s">
        <v>38139</v>
      </c>
      <c r="F17184" s="209" t="s">
        <v>38140</v>
      </c>
      <c r="G17184" s="119" t="s">
        <v>25238</v>
      </c>
      <c r="H17184" s="121" t="s">
        <v>1173</v>
      </c>
      <c r="I17184" s="121" t="s">
        <v>30</v>
      </c>
      <c r="J17184" s="121" t="s">
        <v>7091</v>
      </c>
      <c r="K17184" s="121" t="s">
        <v>65</v>
      </c>
      <c r="L17184" s="157" t="s">
        <v>32</v>
      </c>
      <c r="M17184" s="120" t="s">
        <v>33</v>
      </c>
      <c r="N17184" s="131">
        <v>44656</v>
      </c>
      <c r="O17184" s="131">
        <v>44656</v>
      </c>
    </row>
    <row r="17185" spans="1:15">
      <c r="A17185" s="116">
        <v>17185</v>
      </c>
      <c r="B17185" s="129">
        <v>44649</v>
      </c>
      <c r="D17185" s="120" t="s">
        <v>25</v>
      </c>
      <c r="E17185" s="120" t="s">
        <v>38141</v>
      </c>
      <c r="F17185" s="209" t="s">
        <v>37047</v>
      </c>
      <c r="G17185" s="119" t="s">
        <v>38142</v>
      </c>
      <c r="H17185" s="121" t="s">
        <v>41</v>
      </c>
      <c r="I17185" s="121" t="s">
        <v>63</v>
      </c>
      <c r="J17185" s="121" t="s">
        <v>8096</v>
      </c>
      <c r="K17185" s="121" t="s">
        <v>65</v>
      </c>
      <c r="L17185" s="157" t="s">
        <v>32</v>
      </c>
      <c r="M17185" s="120" t="s">
        <v>33</v>
      </c>
      <c r="N17185" s="131">
        <v>44650</v>
      </c>
      <c r="O17185" s="131">
        <v>44650</v>
      </c>
    </row>
    <row r="17186" spans="1:15">
      <c r="A17186" s="116">
        <v>17186</v>
      </c>
      <c r="B17186" s="129">
        <v>44649</v>
      </c>
      <c r="D17186" s="120" t="s">
        <v>25</v>
      </c>
      <c r="E17186" s="120" t="s">
        <v>38143</v>
      </c>
      <c r="F17186" s="209" t="s">
        <v>22562</v>
      </c>
      <c r="G17186" s="119" t="s">
        <v>7181</v>
      </c>
      <c r="H17186" s="121" t="s">
        <v>41</v>
      </c>
      <c r="I17186" s="121" t="s">
        <v>30</v>
      </c>
      <c r="J17186" s="121" t="s">
        <v>7131</v>
      </c>
      <c r="K17186" s="121" t="s">
        <v>65</v>
      </c>
      <c r="L17186" s="157" t="s">
        <v>32</v>
      </c>
      <c r="M17186" s="120" t="s">
        <v>78</v>
      </c>
    </row>
    <row r="17187" spans="1:15" ht="27.6">
      <c r="A17187" s="116">
        <v>17187</v>
      </c>
      <c r="B17187" s="129">
        <v>44649</v>
      </c>
      <c r="D17187" s="120" t="s">
        <v>25</v>
      </c>
      <c r="E17187" s="120" t="s">
        <v>38144</v>
      </c>
      <c r="F17187" s="209" t="s">
        <v>38145</v>
      </c>
      <c r="G17187" s="119" t="s">
        <v>38146</v>
      </c>
      <c r="H17187" s="121" t="s">
        <v>29</v>
      </c>
      <c r="I17187" s="121" t="s">
        <v>30</v>
      </c>
      <c r="J17187" s="121" t="s">
        <v>1544</v>
      </c>
      <c r="K17187" s="121" t="s">
        <v>65</v>
      </c>
      <c r="L17187" s="157" t="s">
        <v>32</v>
      </c>
      <c r="M17187" s="120" t="s">
        <v>33</v>
      </c>
      <c r="N17187" s="131">
        <v>44650</v>
      </c>
      <c r="O17187" s="131">
        <v>44650</v>
      </c>
    </row>
    <row r="17188" spans="1:15">
      <c r="A17188" s="116">
        <v>17188</v>
      </c>
      <c r="B17188" s="129">
        <v>44649</v>
      </c>
      <c r="D17188" s="120" t="s">
        <v>25</v>
      </c>
      <c r="E17188" s="120" t="s">
        <v>38147</v>
      </c>
      <c r="F17188" s="209" t="s">
        <v>38148</v>
      </c>
      <c r="G17188" s="119" t="s">
        <v>528</v>
      </c>
      <c r="H17188" s="121" t="s">
        <v>53</v>
      </c>
      <c r="I17188" s="121" t="s">
        <v>30</v>
      </c>
      <c r="J17188" s="121" t="s">
        <v>87</v>
      </c>
      <c r="K17188" s="121" t="s">
        <v>65</v>
      </c>
      <c r="L17188" s="157" t="s">
        <v>32</v>
      </c>
      <c r="M17188" s="120" t="s">
        <v>78</v>
      </c>
    </row>
    <row r="17189" spans="1:15">
      <c r="A17189" s="116">
        <v>17189</v>
      </c>
      <c r="B17189" s="129">
        <v>44649</v>
      </c>
      <c r="D17189" s="120" t="s">
        <v>25</v>
      </c>
      <c r="E17189" s="120" t="s">
        <v>38149</v>
      </c>
      <c r="F17189" s="209" t="s">
        <v>38150</v>
      </c>
      <c r="G17189" s="119" t="s">
        <v>2794</v>
      </c>
      <c r="H17189" s="121" t="s">
        <v>76</v>
      </c>
      <c r="I17189" s="121" t="s">
        <v>30</v>
      </c>
      <c r="J17189" s="121" t="s">
        <v>6396</v>
      </c>
      <c r="K17189" s="121" t="s">
        <v>65</v>
      </c>
      <c r="L17189" s="157" t="s">
        <v>32</v>
      </c>
      <c r="M17189" s="120" t="s">
        <v>33</v>
      </c>
      <c r="N17189" s="131">
        <v>44650</v>
      </c>
      <c r="O17189" s="131">
        <v>44650</v>
      </c>
    </row>
    <row r="17190" spans="1:15">
      <c r="A17190" s="116">
        <v>17190</v>
      </c>
      <c r="B17190" s="129">
        <v>44649</v>
      </c>
      <c r="D17190" s="120" t="s">
        <v>25</v>
      </c>
      <c r="E17190" s="120" t="s">
        <v>38151</v>
      </c>
      <c r="F17190" s="209" t="s">
        <v>7636</v>
      </c>
      <c r="G17190" s="119" t="s">
        <v>9723</v>
      </c>
      <c r="H17190" s="121" t="s">
        <v>140</v>
      </c>
      <c r="I17190" s="121" t="s">
        <v>30</v>
      </c>
      <c r="J17190" s="121" t="s">
        <v>87</v>
      </c>
      <c r="K17190" s="121" t="s">
        <v>65</v>
      </c>
      <c r="L17190" s="157" t="s">
        <v>32</v>
      </c>
      <c r="M17190" s="120" t="s">
        <v>78</v>
      </c>
    </row>
    <row r="17191" spans="1:15">
      <c r="A17191" s="116">
        <v>17191</v>
      </c>
      <c r="B17191" s="129">
        <v>44649</v>
      </c>
      <c r="D17191" s="120" t="s">
        <v>25</v>
      </c>
      <c r="E17191" s="120" t="s">
        <v>38152</v>
      </c>
      <c r="F17191" s="209" t="s">
        <v>38153</v>
      </c>
      <c r="G17191" s="119" t="s">
        <v>38154</v>
      </c>
      <c r="H17191" s="121" t="s">
        <v>53</v>
      </c>
      <c r="I17191" s="121" t="s">
        <v>30</v>
      </c>
      <c r="J17191" s="121" t="s">
        <v>7216</v>
      </c>
      <c r="K17191" s="121" t="s">
        <v>65</v>
      </c>
      <c r="L17191" s="157" t="s">
        <v>32</v>
      </c>
      <c r="M17191" s="120" t="s">
        <v>78</v>
      </c>
    </row>
    <row r="17192" spans="1:15">
      <c r="A17192" s="116">
        <v>17192</v>
      </c>
      <c r="B17192" s="129">
        <v>44649</v>
      </c>
      <c r="D17192" s="120" t="s">
        <v>25</v>
      </c>
      <c r="E17192" s="120" t="s">
        <v>38155</v>
      </c>
      <c r="F17192" s="209" t="s">
        <v>38156</v>
      </c>
      <c r="G17192" s="119" t="s">
        <v>12850</v>
      </c>
      <c r="H17192" s="121" t="s">
        <v>177</v>
      </c>
      <c r="I17192" s="121" t="s">
        <v>30</v>
      </c>
      <c r="J17192" s="121" t="s">
        <v>87</v>
      </c>
      <c r="K17192" s="121" t="s">
        <v>65</v>
      </c>
      <c r="L17192" s="157" t="s">
        <v>32</v>
      </c>
      <c r="M17192" s="120" t="s">
        <v>78</v>
      </c>
    </row>
    <row r="17193" spans="1:15" ht="27.6">
      <c r="A17193" s="116">
        <v>17193</v>
      </c>
      <c r="B17193" s="129">
        <v>44649</v>
      </c>
      <c r="D17193" s="120" t="s">
        <v>25</v>
      </c>
      <c r="E17193" s="120" t="s">
        <v>38157</v>
      </c>
      <c r="F17193" s="209" t="s">
        <v>38158</v>
      </c>
      <c r="G17193" s="119" t="s">
        <v>1033</v>
      </c>
      <c r="H17193" s="121" t="s">
        <v>1173</v>
      </c>
      <c r="I17193" s="121" t="s">
        <v>30</v>
      </c>
      <c r="J17193" s="121" t="s">
        <v>87</v>
      </c>
      <c r="K17193" s="121" t="s">
        <v>65</v>
      </c>
      <c r="L17193" s="157" t="s">
        <v>32</v>
      </c>
      <c r="M17193" s="120" t="s">
        <v>78</v>
      </c>
    </row>
    <row r="17194" spans="1:15">
      <c r="A17194" s="116">
        <v>17194</v>
      </c>
      <c r="B17194" s="129">
        <v>44649</v>
      </c>
      <c r="D17194" s="120" t="s">
        <v>25</v>
      </c>
      <c r="E17194" s="120" t="s">
        <v>38159</v>
      </c>
      <c r="F17194" s="209" t="s">
        <v>21399</v>
      </c>
      <c r="G17194" s="119" t="s">
        <v>38160</v>
      </c>
      <c r="H17194" s="121" t="s">
        <v>192</v>
      </c>
      <c r="I17194" s="121" t="s">
        <v>30</v>
      </c>
      <c r="J17194" s="121" t="s">
        <v>87</v>
      </c>
      <c r="K17194" s="121" t="s">
        <v>65</v>
      </c>
      <c r="L17194" s="157" t="s">
        <v>32</v>
      </c>
      <c r="M17194" s="120" t="s">
        <v>78</v>
      </c>
    </row>
    <row r="17195" spans="1:15" ht="27.6">
      <c r="A17195" s="116">
        <v>17195</v>
      </c>
      <c r="B17195" s="129">
        <v>44649</v>
      </c>
      <c r="D17195" s="120" t="s">
        <v>25</v>
      </c>
      <c r="E17195" s="120" t="s">
        <v>38161</v>
      </c>
      <c r="F17195" s="209" t="s">
        <v>38162</v>
      </c>
      <c r="G17195" s="119" t="s">
        <v>38163</v>
      </c>
      <c r="H17195" s="121" t="s">
        <v>29</v>
      </c>
      <c r="I17195" s="121" t="s">
        <v>30</v>
      </c>
      <c r="J17195" s="121" t="s">
        <v>77</v>
      </c>
      <c r="K17195" s="121" t="s">
        <v>65</v>
      </c>
      <c r="L17195" s="157" t="s">
        <v>32</v>
      </c>
      <c r="M17195" s="120" t="s">
        <v>78</v>
      </c>
    </row>
    <row r="17196" spans="1:15">
      <c r="A17196" s="116">
        <v>17196</v>
      </c>
      <c r="B17196" s="129">
        <v>44649</v>
      </c>
      <c r="D17196" s="120" t="s">
        <v>25</v>
      </c>
      <c r="E17196" s="120" t="s">
        <v>38164</v>
      </c>
      <c r="F17196" s="209" t="s">
        <v>6018</v>
      </c>
      <c r="G17196" s="119" t="s">
        <v>38165</v>
      </c>
      <c r="H17196" s="121" t="s">
        <v>1173</v>
      </c>
      <c r="I17196" s="121" t="s">
        <v>30</v>
      </c>
      <c r="J17196" s="121" t="s">
        <v>87</v>
      </c>
      <c r="K17196" s="121" t="s">
        <v>65</v>
      </c>
      <c r="L17196" s="157" t="s">
        <v>32</v>
      </c>
      <c r="M17196" s="120" t="s">
        <v>78</v>
      </c>
    </row>
    <row r="17197" spans="1:15">
      <c r="A17197" s="116">
        <v>17197</v>
      </c>
      <c r="B17197" s="129">
        <v>44649</v>
      </c>
      <c r="D17197" s="120" t="s">
        <v>25</v>
      </c>
      <c r="K17197" s="121" t="s">
        <v>65</v>
      </c>
      <c r="L17197" s="157" t="s">
        <v>32</v>
      </c>
      <c r="M17197" s="120" t="s">
        <v>78</v>
      </c>
    </row>
    <row r="17198" spans="1:15">
      <c r="A17198" s="116">
        <v>17198</v>
      </c>
      <c r="B17198" s="129">
        <v>44650</v>
      </c>
      <c r="D17198" s="120" t="s">
        <v>580</v>
      </c>
      <c r="E17198" s="120" t="s">
        <v>38166</v>
      </c>
      <c r="F17198" s="209" t="s">
        <v>38167</v>
      </c>
      <c r="G17198" s="119" t="s">
        <v>8392</v>
      </c>
      <c r="H17198" s="121" t="s">
        <v>140</v>
      </c>
      <c r="I17198" s="121" t="s">
        <v>30</v>
      </c>
      <c r="J17198" s="121" t="s">
        <v>31</v>
      </c>
      <c r="K17198" s="121" t="s">
        <v>65</v>
      </c>
      <c r="L17198" s="157" t="s">
        <v>32</v>
      </c>
      <c r="M17198" s="120" t="s">
        <v>78</v>
      </c>
    </row>
    <row r="17199" spans="1:15">
      <c r="A17199" s="116">
        <v>17199</v>
      </c>
      <c r="B17199" s="129">
        <v>44650</v>
      </c>
      <c r="D17199" s="120" t="s">
        <v>580</v>
      </c>
      <c r="E17199" s="120" t="s">
        <v>38168</v>
      </c>
      <c r="F17199" s="209" t="s">
        <v>38169</v>
      </c>
      <c r="G17199" s="119" t="s">
        <v>17843</v>
      </c>
      <c r="H17199" s="121" t="s">
        <v>140</v>
      </c>
      <c r="I17199" s="121" t="s">
        <v>30</v>
      </c>
      <c r="J17199" s="121" t="s">
        <v>5018</v>
      </c>
      <c r="K17199" s="121" t="s">
        <v>584</v>
      </c>
      <c r="L17199" s="157" t="s">
        <v>32</v>
      </c>
      <c r="M17199" s="120" t="s">
        <v>78</v>
      </c>
    </row>
    <row r="17200" spans="1:15">
      <c r="A17200" s="116">
        <v>17200</v>
      </c>
      <c r="B17200" s="129">
        <v>44650</v>
      </c>
      <c r="D17200" s="120" t="s">
        <v>580</v>
      </c>
      <c r="E17200" s="120" t="s">
        <v>38170</v>
      </c>
      <c r="F17200" s="209" t="s">
        <v>38171</v>
      </c>
      <c r="G17200" s="119" t="s">
        <v>6587</v>
      </c>
      <c r="H17200" s="121" t="s">
        <v>97</v>
      </c>
      <c r="I17200" s="121" t="s">
        <v>42</v>
      </c>
      <c r="J17200" s="121" t="s">
        <v>82</v>
      </c>
      <c r="K17200" s="121" t="s">
        <v>65</v>
      </c>
      <c r="L17200" s="157" t="s">
        <v>32</v>
      </c>
      <c r="M17200" s="120" t="s">
        <v>33</v>
      </c>
      <c r="N17200" s="131">
        <v>44651</v>
      </c>
    </row>
    <row r="17201" spans="1:14">
      <c r="A17201" s="116">
        <v>17201</v>
      </c>
      <c r="B17201" s="129">
        <v>44650</v>
      </c>
      <c r="D17201" s="120" t="s">
        <v>580</v>
      </c>
      <c r="E17201" s="120" t="s">
        <v>38172</v>
      </c>
      <c r="F17201" s="209" t="s">
        <v>18730</v>
      </c>
      <c r="G17201" s="119" t="s">
        <v>23612</v>
      </c>
      <c r="H17201" s="121" t="s">
        <v>140</v>
      </c>
      <c r="I17201" s="121" t="s">
        <v>30</v>
      </c>
      <c r="J17201" s="121" t="s">
        <v>77</v>
      </c>
      <c r="K17201" s="121" t="s">
        <v>65</v>
      </c>
      <c r="L17201" s="157" t="s">
        <v>32</v>
      </c>
      <c r="M17201" s="120" t="s">
        <v>78</v>
      </c>
    </row>
    <row r="17202" spans="1:14">
      <c r="A17202" s="116">
        <v>17202</v>
      </c>
      <c r="B17202" s="129">
        <v>44650</v>
      </c>
      <c r="D17202" s="120" t="s">
        <v>580</v>
      </c>
      <c r="E17202" s="120" t="s">
        <v>38173</v>
      </c>
      <c r="F17202" s="209" t="s">
        <v>579</v>
      </c>
      <c r="G17202" s="119" t="s">
        <v>23612</v>
      </c>
      <c r="H17202" s="121" t="s">
        <v>140</v>
      </c>
      <c r="I17202" s="121" t="s">
        <v>30</v>
      </c>
      <c r="J17202" s="121" t="s">
        <v>31</v>
      </c>
      <c r="K17202" s="121" t="s">
        <v>584</v>
      </c>
      <c r="L17202" s="157" t="s">
        <v>32</v>
      </c>
      <c r="M17202" s="120" t="s">
        <v>33</v>
      </c>
      <c r="N17202" s="131">
        <v>44650</v>
      </c>
    </row>
    <row r="17203" spans="1:14">
      <c r="A17203" s="116">
        <v>17203</v>
      </c>
      <c r="B17203" s="129">
        <v>44650</v>
      </c>
      <c r="D17203" s="120" t="s">
        <v>580</v>
      </c>
      <c r="E17203" s="120" t="s">
        <v>38174</v>
      </c>
      <c r="F17203" s="209" t="s">
        <v>38175</v>
      </c>
      <c r="G17203" s="119" t="s">
        <v>36204</v>
      </c>
      <c r="H17203" s="121" t="s">
        <v>1173</v>
      </c>
      <c r="I17203" s="121" t="s">
        <v>30</v>
      </c>
      <c r="J17203" s="121" t="s">
        <v>77</v>
      </c>
      <c r="K17203" s="121" t="s">
        <v>584</v>
      </c>
      <c r="L17203" s="157" t="s">
        <v>32</v>
      </c>
      <c r="M17203" s="120" t="s">
        <v>78</v>
      </c>
    </row>
    <row r="17204" spans="1:14">
      <c r="A17204" s="116">
        <v>17204</v>
      </c>
      <c r="B17204" s="129">
        <v>44650</v>
      </c>
      <c r="D17204" s="120" t="s">
        <v>580</v>
      </c>
      <c r="E17204" s="120" t="s">
        <v>38176</v>
      </c>
      <c r="F17204" s="209" t="s">
        <v>38177</v>
      </c>
      <c r="G17204" s="119" t="s">
        <v>31884</v>
      </c>
      <c r="H17204" s="121" t="s">
        <v>140</v>
      </c>
      <c r="I17204" s="121" t="s">
        <v>30</v>
      </c>
      <c r="J17204" s="121" t="s">
        <v>77</v>
      </c>
      <c r="K17204" s="121" t="s">
        <v>584</v>
      </c>
      <c r="L17204" s="157" t="s">
        <v>32</v>
      </c>
      <c r="M17204" s="120" t="s">
        <v>78</v>
      </c>
    </row>
    <row r="17205" spans="1:14">
      <c r="A17205" s="116">
        <v>17205</v>
      </c>
      <c r="B17205" s="129">
        <v>44650</v>
      </c>
      <c r="D17205" s="120" t="s">
        <v>580</v>
      </c>
      <c r="E17205" s="120" t="s">
        <v>38178</v>
      </c>
      <c r="F17205" s="209" t="s">
        <v>579</v>
      </c>
      <c r="G17205" s="119" t="s">
        <v>38179</v>
      </c>
      <c r="H17205" s="121" t="s">
        <v>140</v>
      </c>
      <c r="I17205" s="121" t="s">
        <v>30</v>
      </c>
      <c r="J17205" s="121" t="s">
        <v>31</v>
      </c>
      <c r="K17205" s="121" t="s">
        <v>584</v>
      </c>
      <c r="L17205" s="157" t="s">
        <v>32</v>
      </c>
      <c r="M17205" s="120" t="s">
        <v>33</v>
      </c>
      <c r="N17205" s="131">
        <v>44650</v>
      </c>
    </row>
    <row r="17206" spans="1:14">
      <c r="A17206" s="116">
        <v>17206</v>
      </c>
      <c r="B17206" s="129">
        <v>44650</v>
      </c>
      <c r="D17206" s="120" t="s">
        <v>580</v>
      </c>
      <c r="E17206" s="120" t="s">
        <v>38180</v>
      </c>
      <c r="F17206" s="209" t="s">
        <v>38181</v>
      </c>
      <c r="G17206" s="119" t="s">
        <v>29503</v>
      </c>
      <c r="H17206" s="121" t="s">
        <v>1173</v>
      </c>
      <c r="I17206" s="121" t="s">
        <v>30</v>
      </c>
      <c r="J17206" s="121" t="s">
        <v>77</v>
      </c>
      <c r="K17206" s="121" t="s">
        <v>65</v>
      </c>
      <c r="L17206" s="157" t="s">
        <v>32</v>
      </c>
      <c r="M17206" s="120" t="s">
        <v>78</v>
      </c>
    </row>
    <row r="17207" spans="1:14">
      <c r="A17207" s="116">
        <v>17207</v>
      </c>
      <c r="B17207" s="129">
        <v>44650</v>
      </c>
      <c r="D17207" s="120" t="s">
        <v>580</v>
      </c>
      <c r="E17207" s="120" t="s">
        <v>38182</v>
      </c>
      <c r="F17207" s="209" t="s">
        <v>15081</v>
      </c>
      <c r="G17207" s="119" t="s">
        <v>38183</v>
      </c>
      <c r="H17207" s="121" t="s">
        <v>140</v>
      </c>
      <c r="I17207" s="121" t="s">
        <v>30</v>
      </c>
      <c r="J17207" s="121" t="s">
        <v>7280</v>
      </c>
      <c r="K17207" s="121" t="s">
        <v>584</v>
      </c>
      <c r="L17207" s="157" t="s">
        <v>32</v>
      </c>
      <c r="M17207" s="120" t="s">
        <v>78</v>
      </c>
    </row>
    <row r="17208" spans="1:14">
      <c r="A17208" s="116">
        <v>17208</v>
      </c>
      <c r="B17208" s="129">
        <v>44650</v>
      </c>
      <c r="D17208" s="120" t="s">
        <v>580</v>
      </c>
      <c r="E17208" s="120" t="s">
        <v>38184</v>
      </c>
      <c r="F17208" s="209" t="s">
        <v>38185</v>
      </c>
      <c r="G17208" s="119" t="s">
        <v>11297</v>
      </c>
      <c r="H17208" s="121" t="s">
        <v>140</v>
      </c>
      <c r="I17208" s="121" t="s">
        <v>30</v>
      </c>
      <c r="J17208" s="121" t="s">
        <v>5018</v>
      </c>
      <c r="K17208" s="121" t="s">
        <v>65</v>
      </c>
      <c r="L17208" s="157" t="s">
        <v>32</v>
      </c>
      <c r="M17208" s="120" t="s">
        <v>33</v>
      </c>
      <c r="N17208" s="131">
        <v>44651</v>
      </c>
    </row>
    <row r="17209" spans="1:14">
      <c r="A17209" s="116">
        <v>17209</v>
      </c>
      <c r="B17209" s="129">
        <v>44650</v>
      </c>
      <c r="D17209" s="120" t="s">
        <v>580</v>
      </c>
      <c r="E17209" s="120" t="s">
        <v>38186</v>
      </c>
      <c r="F17209" s="209" t="s">
        <v>38187</v>
      </c>
      <c r="G17209" s="119" t="s">
        <v>38188</v>
      </c>
      <c r="H17209" s="121" t="s">
        <v>140</v>
      </c>
      <c r="I17209" s="121" t="s">
        <v>30</v>
      </c>
      <c r="J17209" s="121" t="s">
        <v>7216</v>
      </c>
      <c r="K17209" s="121" t="s">
        <v>65</v>
      </c>
      <c r="L17209" s="157" t="s">
        <v>32</v>
      </c>
      <c r="M17209" s="120" t="s">
        <v>33</v>
      </c>
      <c r="N17209" s="131">
        <v>44651</v>
      </c>
    </row>
    <row r="17210" spans="1:14">
      <c r="A17210" s="116">
        <v>17210</v>
      </c>
      <c r="B17210" s="129">
        <v>44650</v>
      </c>
      <c r="D17210" s="120" t="s">
        <v>580</v>
      </c>
      <c r="E17210" s="222" t="s">
        <v>38189</v>
      </c>
      <c r="F17210" s="209" t="s">
        <v>38190</v>
      </c>
      <c r="G17210" s="119" t="s">
        <v>38191</v>
      </c>
      <c r="H17210" s="121" t="s">
        <v>101</v>
      </c>
      <c r="I17210" s="121" t="s">
        <v>30</v>
      </c>
      <c r="J17210" s="121" t="s">
        <v>77</v>
      </c>
      <c r="K17210" s="121" t="s">
        <v>65</v>
      </c>
      <c r="L17210" s="157" t="s">
        <v>32</v>
      </c>
      <c r="M17210" s="120" t="s">
        <v>78</v>
      </c>
    </row>
    <row r="17211" spans="1:14">
      <c r="A17211" s="116">
        <v>17211</v>
      </c>
      <c r="B17211" s="129">
        <v>44650</v>
      </c>
      <c r="D17211" s="120" t="s">
        <v>580</v>
      </c>
      <c r="E17211" s="120" t="s">
        <v>38192</v>
      </c>
      <c r="F17211" s="209" t="s">
        <v>2977</v>
      </c>
      <c r="G17211" s="119" t="s">
        <v>38193</v>
      </c>
      <c r="H17211" s="121" t="s">
        <v>140</v>
      </c>
      <c r="I17211" s="121" t="s">
        <v>30</v>
      </c>
      <c r="J17211" s="121" t="s">
        <v>5018</v>
      </c>
      <c r="K17211" s="121" t="s">
        <v>65</v>
      </c>
      <c r="L17211" s="157" t="s">
        <v>32</v>
      </c>
      <c r="M17211" s="120" t="s">
        <v>78</v>
      </c>
    </row>
    <row r="17212" spans="1:14">
      <c r="A17212" s="116">
        <v>17212</v>
      </c>
      <c r="B17212" s="129">
        <v>44650</v>
      </c>
      <c r="D17212" s="120" t="s">
        <v>580</v>
      </c>
      <c r="E17212" s="120" t="s">
        <v>38194</v>
      </c>
      <c r="F17212" s="209" t="s">
        <v>38195</v>
      </c>
      <c r="G17212" s="119" t="s">
        <v>38196</v>
      </c>
      <c r="H17212" s="121" t="s">
        <v>140</v>
      </c>
      <c r="I17212" s="121" t="s">
        <v>30</v>
      </c>
      <c r="J17212" s="121" t="s">
        <v>31</v>
      </c>
      <c r="K17212" s="121" t="s">
        <v>65</v>
      </c>
      <c r="L17212" s="157" t="s">
        <v>32</v>
      </c>
      <c r="M17212" s="120" t="s">
        <v>78</v>
      </c>
    </row>
    <row r="17213" spans="1:14">
      <c r="A17213" s="116">
        <v>17213</v>
      </c>
      <c r="B17213" s="129">
        <v>44650</v>
      </c>
      <c r="D17213" s="120" t="s">
        <v>580</v>
      </c>
      <c r="E17213" s="120" t="s">
        <v>38197</v>
      </c>
      <c r="F17213" s="209" t="s">
        <v>579</v>
      </c>
      <c r="G17213" s="119" t="s">
        <v>12618</v>
      </c>
      <c r="H17213" s="121" t="s">
        <v>192</v>
      </c>
      <c r="I17213" s="121" t="s">
        <v>30</v>
      </c>
      <c r="J17213" s="121" t="s">
        <v>7958</v>
      </c>
      <c r="K17213" s="121" t="s">
        <v>65</v>
      </c>
      <c r="L17213" s="157" t="s">
        <v>32</v>
      </c>
      <c r="M17213" s="120" t="s">
        <v>78</v>
      </c>
    </row>
    <row r="17214" spans="1:14">
      <c r="A17214" s="116">
        <v>17214</v>
      </c>
      <c r="B17214" s="129">
        <v>44650</v>
      </c>
      <c r="D17214" s="120" t="s">
        <v>580</v>
      </c>
      <c r="E17214" s="120" t="s">
        <v>38198</v>
      </c>
      <c r="F17214" s="209" t="s">
        <v>579</v>
      </c>
      <c r="G17214" s="119" t="s">
        <v>30640</v>
      </c>
      <c r="H17214" s="121" t="s">
        <v>71</v>
      </c>
      <c r="I17214" s="121" t="s">
        <v>30</v>
      </c>
      <c r="J17214" s="121" t="s">
        <v>7142</v>
      </c>
      <c r="K17214" s="121" t="s">
        <v>65</v>
      </c>
      <c r="L17214" s="157" t="s">
        <v>32</v>
      </c>
      <c r="M17214" s="120" t="s">
        <v>33</v>
      </c>
      <c r="N17214" s="131">
        <v>44651</v>
      </c>
    </row>
    <row r="17215" spans="1:14">
      <c r="A17215" s="116">
        <v>17215</v>
      </c>
      <c r="B17215" s="129">
        <v>44650</v>
      </c>
      <c r="D17215" s="120" t="s">
        <v>580</v>
      </c>
      <c r="E17215" s="120" t="s">
        <v>38199</v>
      </c>
      <c r="F17215" s="209" t="s">
        <v>38200</v>
      </c>
      <c r="G17215" s="119" t="s">
        <v>38201</v>
      </c>
      <c r="H17215" s="121" t="s">
        <v>97</v>
      </c>
      <c r="I17215" s="121" t="s">
        <v>30</v>
      </c>
      <c r="J17215" s="121" t="s">
        <v>7142</v>
      </c>
      <c r="K17215" s="121" t="s">
        <v>65</v>
      </c>
      <c r="L17215" s="157" t="s">
        <v>32</v>
      </c>
      <c r="M17215" s="120" t="s">
        <v>33</v>
      </c>
      <c r="N17215" s="131">
        <v>44651</v>
      </c>
    </row>
    <row r="17216" spans="1:14">
      <c r="A17216" s="116">
        <v>17216</v>
      </c>
      <c r="B17216" s="129">
        <v>44650</v>
      </c>
      <c r="D17216" s="120" t="s">
        <v>580</v>
      </c>
      <c r="E17216" s="120" t="s">
        <v>38202</v>
      </c>
      <c r="F17216" s="209" t="s">
        <v>547</v>
      </c>
      <c r="G17216" s="119" t="s">
        <v>34195</v>
      </c>
      <c r="H17216" s="121" t="s">
        <v>48</v>
      </c>
      <c r="I17216" s="121" t="s">
        <v>30</v>
      </c>
      <c r="J17216" s="121" t="s">
        <v>31</v>
      </c>
      <c r="K17216" s="121" t="s">
        <v>584</v>
      </c>
      <c r="L17216" s="157" t="s">
        <v>32</v>
      </c>
      <c r="M17216" s="120" t="s">
        <v>78</v>
      </c>
    </row>
    <row r="17217" spans="1:14">
      <c r="A17217" s="116">
        <v>17217</v>
      </c>
      <c r="B17217" s="129">
        <v>44650</v>
      </c>
      <c r="D17217" s="120" t="s">
        <v>580</v>
      </c>
      <c r="E17217" s="120" t="s">
        <v>38203</v>
      </c>
      <c r="F17217" s="209" t="s">
        <v>3655</v>
      </c>
      <c r="G17217" s="119" t="s">
        <v>38204</v>
      </c>
      <c r="H17217" s="121" t="s">
        <v>140</v>
      </c>
      <c r="I17217" s="121" t="s">
        <v>42</v>
      </c>
      <c r="J17217" s="121" t="s">
        <v>72</v>
      </c>
      <c r="K17217" s="121" t="s">
        <v>65</v>
      </c>
      <c r="L17217" s="157" t="s">
        <v>32</v>
      </c>
      <c r="M17217" s="120" t="s">
        <v>78</v>
      </c>
    </row>
    <row r="17218" spans="1:14">
      <c r="A17218" s="116">
        <v>17218</v>
      </c>
      <c r="B17218" s="129">
        <v>44650</v>
      </c>
      <c r="D17218" s="120" t="s">
        <v>580</v>
      </c>
      <c r="E17218" s="120" t="s">
        <v>38205</v>
      </c>
      <c r="F17218" s="209" t="s">
        <v>11444</v>
      </c>
      <c r="G17218" s="119" t="s">
        <v>20927</v>
      </c>
      <c r="H17218" s="121" t="s">
        <v>140</v>
      </c>
      <c r="I17218" s="121" t="s">
        <v>30</v>
      </c>
      <c r="J17218" s="121" t="s">
        <v>7216</v>
      </c>
      <c r="K17218" s="121" t="s">
        <v>65</v>
      </c>
      <c r="L17218" s="157" t="s">
        <v>32</v>
      </c>
      <c r="M17218" s="120" t="s">
        <v>78</v>
      </c>
    </row>
    <row r="17219" spans="1:14">
      <c r="A17219" s="116">
        <v>17219</v>
      </c>
      <c r="B17219" s="129">
        <v>44650</v>
      </c>
      <c r="D17219" s="120" t="s">
        <v>580</v>
      </c>
      <c r="E17219" s="120" t="s">
        <v>38206</v>
      </c>
      <c r="F17219" s="209" t="s">
        <v>1259</v>
      </c>
      <c r="G17219" s="119" t="s">
        <v>38207</v>
      </c>
      <c r="H17219" s="121" t="s">
        <v>140</v>
      </c>
      <c r="I17219" s="121" t="s">
        <v>30</v>
      </c>
      <c r="J17219" s="121" t="s">
        <v>77</v>
      </c>
      <c r="K17219" s="121" t="s">
        <v>65</v>
      </c>
      <c r="L17219" s="157" t="s">
        <v>32</v>
      </c>
      <c r="M17219" s="120" t="s">
        <v>33</v>
      </c>
      <c r="N17219" s="131">
        <v>44651</v>
      </c>
    </row>
    <row r="17220" spans="1:14">
      <c r="A17220" s="116">
        <v>17220</v>
      </c>
      <c r="B17220" s="129">
        <v>44650</v>
      </c>
      <c r="D17220" s="120" t="s">
        <v>580</v>
      </c>
      <c r="E17220" s="120" t="s">
        <v>38208</v>
      </c>
      <c r="F17220" s="209" t="s">
        <v>579</v>
      </c>
      <c r="G17220" s="119" t="s">
        <v>33624</v>
      </c>
      <c r="H17220" s="121" t="s">
        <v>177</v>
      </c>
      <c r="I17220" s="121" t="s">
        <v>30</v>
      </c>
      <c r="J17220" s="121" t="s">
        <v>87</v>
      </c>
      <c r="K17220" s="121" t="s">
        <v>65</v>
      </c>
      <c r="L17220" s="157" t="s">
        <v>32</v>
      </c>
      <c r="M17220" s="120" t="s">
        <v>78</v>
      </c>
    </row>
    <row r="17221" spans="1:14" ht="19.5" customHeight="1">
      <c r="A17221" s="116">
        <v>17221</v>
      </c>
      <c r="B17221" s="129">
        <v>44649</v>
      </c>
      <c r="D17221" s="120" t="s">
        <v>37</v>
      </c>
      <c r="E17221" s="229" t="s">
        <v>38209</v>
      </c>
      <c r="F17221" s="209" t="s">
        <v>38210</v>
      </c>
      <c r="G17221" s="119" t="s">
        <v>1033</v>
      </c>
      <c r="H17221" s="121" t="s">
        <v>29</v>
      </c>
      <c r="I17221" s="121" t="s">
        <v>63</v>
      </c>
      <c r="J17221" s="121" t="s">
        <v>328</v>
      </c>
      <c r="K17221" s="121" t="s">
        <v>65</v>
      </c>
      <c r="L17221" s="157" t="s">
        <v>32</v>
      </c>
      <c r="M17221" s="120" t="s">
        <v>78</v>
      </c>
    </row>
    <row r="17222" spans="1:14" ht="27.6">
      <c r="A17222" s="116">
        <v>17222</v>
      </c>
      <c r="B17222" s="129">
        <v>44650</v>
      </c>
      <c r="D17222" s="120" t="s">
        <v>37</v>
      </c>
      <c r="E17222" s="222" t="s">
        <v>38211</v>
      </c>
      <c r="F17222" s="209" t="s">
        <v>38212</v>
      </c>
      <c r="G17222" s="119" t="s">
        <v>1033</v>
      </c>
      <c r="H17222" s="121" t="s">
        <v>29</v>
      </c>
      <c r="I17222" s="121" t="s">
        <v>30</v>
      </c>
      <c r="J17222" s="121" t="s">
        <v>5024</v>
      </c>
      <c r="K17222" s="121" t="s">
        <v>65</v>
      </c>
      <c r="L17222" s="157" t="s">
        <v>32</v>
      </c>
      <c r="M17222" s="120" t="s">
        <v>78</v>
      </c>
    </row>
    <row r="17223" spans="1:14" ht="16.5" customHeight="1">
      <c r="A17223" s="116">
        <v>17223</v>
      </c>
      <c r="B17223" s="129">
        <v>44650</v>
      </c>
      <c r="D17223" s="120" t="s">
        <v>37</v>
      </c>
      <c r="E17223" s="222" t="s">
        <v>38213</v>
      </c>
      <c r="F17223" s="209" t="s">
        <v>38214</v>
      </c>
      <c r="G17223" s="119" t="s">
        <v>3979</v>
      </c>
      <c r="H17223" s="121" t="s">
        <v>29</v>
      </c>
      <c r="I17223" s="121" t="s">
        <v>30</v>
      </c>
      <c r="J17223" s="121" t="s">
        <v>7087</v>
      </c>
      <c r="K17223" s="121" t="s">
        <v>65</v>
      </c>
      <c r="L17223" s="157" t="s">
        <v>32</v>
      </c>
      <c r="M17223" s="120" t="s">
        <v>78</v>
      </c>
    </row>
    <row r="17224" spans="1:14" ht="19.5" customHeight="1">
      <c r="A17224" s="116">
        <v>17224</v>
      </c>
      <c r="B17224" s="129">
        <v>44650</v>
      </c>
      <c r="D17224" s="120" t="s">
        <v>37</v>
      </c>
      <c r="E17224" s="222" t="s">
        <v>38215</v>
      </c>
      <c r="F17224" s="209" t="s">
        <v>38216</v>
      </c>
      <c r="G17224" s="119" t="s">
        <v>3979</v>
      </c>
      <c r="H17224" s="121" t="s">
        <v>29</v>
      </c>
      <c r="I17224" s="121" t="s">
        <v>63</v>
      </c>
      <c r="J17224" s="121" t="s">
        <v>328</v>
      </c>
      <c r="K17224" s="121" t="s">
        <v>65</v>
      </c>
      <c r="L17224" s="157" t="s">
        <v>32</v>
      </c>
      <c r="M17224" s="120" t="s">
        <v>78</v>
      </c>
    </row>
    <row r="17225" spans="1:14" ht="16.5" customHeight="1">
      <c r="A17225" s="116">
        <v>17225</v>
      </c>
      <c r="B17225" s="129">
        <v>44650</v>
      </c>
      <c r="D17225" s="120" t="s">
        <v>37</v>
      </c>
      <c r="E17225" s="222" t="s">
        <v>38217</v>
      </c>
      <c r="F17225" s="209" t="s">
        <v>38218</v>
      </c>
      <c r="G17225" s="231" t="s">
        <v>38219</v>
      </c>
      <c r="H17225" s="121" t="s">
        <v>461</v>
      </c>
      <c r="I17225" s="121" t="s">
        <v>30</v>
      </c>
      <c r="J17225" s="121" t="s">
        <v>87</v>
      </c>
      <c r="K17225" s="121" t="s">
        <v>65</v>
      </c>
      <c r="L17225" s="157" t="s">
        <v>32</v>
      </c>
      <c r="M17225" s="120" t="s">
        <v>78</v>
      </c>
    </row>
    <row r="17226" spans="1:14" ht="27.6">
      <c r="A17226" s="116">
        <v>17226</v>
      </c>
      <c r="B17226" s="129">
        <v>44650</v>
      </c>
      <c r="D17226" s="120" t="s">
        <v>34132</v>
      </c>
      <c r="E17226" s="120" t="s">
        <v>38220</v>
      </c>
      <c r="F17226" s="209" t="s">
        <v>38221</v>
      </c>
      <c r="G17226" s="119" t="s">
        <v>38222</v>
      </c>
      <c r="H17226" s="121" t="s">
        <v>53</v>
      </c>
      <c r="I17226" s="121" t="s">
        <v>30</v>
      </c>
      <c r="J17226" s="121" t="s">
        <v>5024</v>
      </c>
      <c r="K17226" s="121" t="s">
        <v>65</v>
      </c>
      <c r="L17226" s="157" t="s">
        <v>32</v>
      </c>
      <c r="M17226" s="120" t="s">
        <v>78</v>
      </c>
    </row>
    <row r="17227" spans="1:14">
      <c r="A17227" s="116">
        <v>17227</v>
      </c>
      <c r="B17227" s="129">
        <v>44650</v>
      </c>
      <c r="D17227" s="120" t="s">
        <v>34132</v>
      </c>
      <c r="E17227" s="120" t="s">
        <v>38223</v>
      </c>
      <c r="F17227" s="209" t="s">
        <v>9221</v>
      </c>
      <c r="G17227" s="119" t="s">
        <v>8565</v>
      </c>
      <c r="H17227" s="121" t="s">
        <v>344</v>
      </c>
      <c r="I17227" s="121" t="s">
        <v>30</v>
      </c>
      <c r="J17227" s="121" t="s">
        <v>77</v>
      </c>
      <c r="K17227" s="121" t="s">
        <v>65</v>
      </c>
      <c r="L17227" s="157" t="s">
        <v>32</v>
      </c>
      <c r="M17227" s="120" t="s">
        <v>33</v>
      </c>
    </row>
    <row r="17228" spans="1:14">
      <c r="A17228" s="116">
        <v>17228</v>
      </c>
      <c r="B17228" s="129">
        <v>44650</v>
      </c>
      <c r="D17228" s="120" t="s">
        <v>34132</v>
      </c>
      <c r="E17228" s="120" t="s">
        <v>38224</v>
      </c>
      <c r="F17228" s="209" t="s">
        <v>35728</v>
      </c>
      <c r="G17228" s="119" t="s">
        <v>38225</v>
      </c>
      <c r="H17228" s="121" t="s">
        <v>76</v>
      </c>
      <c r="I17228" s="121" t="s">
        <v>30</v>
      </c>
      <c r="J17228" s="121" t="s">
        <v>7091</v>
      </c>
      <c r="K17228" s="121" t="s">
        <v>65</v>
      </c>
      <c r="L17228" s="157" t="s">
        <v>32</v>
      </c>
      <c r="M17228" s="120" t="s">
        <v>78</v>
      </c>
    </row>
    <row r="17229" spans="1:14" ht="27.6">
      <c r="A17229" s="116">
        <v>17229</v>
      </c>
      <c r="B17229" s="129">
        <v>44650</v>
      </c>
      <c r="D17229" s="120" t="s">
        <v>252</v>
      </c>
      <c r="E17229" s="120" t="s">
        <v>38226</v>
      </c>
      <c r="F17229" s="209" t="s">
        <v>38227</v>
      </c>
      <c r="G17229" s="119" t="s">
        <v>1447</v>
      </c>
      <c r="H17229" s="121" t="s">
        <v>76</v>
      </c>
      <c r="I17229" s="121" t="s">
        <v>42</v>
      </c>
      <c r="J17229" s="121" t="s">
        <v>72</v>
      </c>
      <c r="K17229" s="121" t="s">
        <v>65</v>
      </c>
      <c r="L17229" s="157" t="s">
        <v>32</v>
      </c>
      <c r="M17229" s="120" t="s">
        <v>78</v>
      </c>
    </row>
    <row r="17230" spans="1:14">
      <c r="A17230" s="116">
        <v>17230</v>
      </c>
      <c r="B17230" s="129">
        <v>44650</v>
      </c>
      <c r="D17230" s="120" t="s">
        <v>252</v>
      </c>
      <c r="E17230" s="120" t="s">
        <v>38228</v>
      </c>
      <c r="F17230" s="209" t="s">
        <v>38229</v>
      </c>
      <c r="G17230" s="119" t="s">
        <v>38230</v>
      </c>
      <c r="H17230" s="121" t="s">
        <v>53</v>
      </c>
      <c r="I17230" s="121" t="s">
        <v>42</v>
      </c>
      <c r="J17230" s="121" t="s">
        <v>319</v>
      </c>
      <c r="K17230" s="121" t="s">
        <v>65</v>
      </c>
      <c r="L17230" s="157" t="s">
        <v>32</v>
      </c>
      <c r="M17230" s="120" t="s">
        <v>78</v>
      </c>
    </row>
    <row r="17231" spans="1:14" ht="20.25" customHeight="1">
      <c r="A17231" s="116">
        <v>17231</v>
      </c>
      <c r="B17231" s="129">
        <v>44650</v>
      </c>
      <c r="D17231" s="120" t="s">
        <v>252</v>
      </c>
      <c r="E17231" t="s">
        <v>38231</v>
      </c>
      <c r="F17231" s="209" t="s">
        <v>38232</v>
      </c>
      <c r="G17231" s="119" t="s">
        <v>1089</v>
      </c>
      <c r="H17231" s="121" t="s">
        <v>140</v>
      </c>
      <c r="I17231" s="121" t="s">
        <v>30</v>
      </c>
      <c r="J17231" s="121" t="s">
        <v>77</v>
      </c>
      <c r="K17231" s="121" t="s">
        <v>65</v>
      </c>
      <c r="L17231" s="157" t="s">
        <v>32</v>
      </c>
      <c r="M17231" s="120" t="s">
        <v>78</v>
      </c>
    </row>
    <row r="17232" spans="1:14" ht="27.6">
      <c r="A17232" s="116">
        <v>17232</v>
      </c>
      <c r="B17232" s="129">
        <v>44650</v>
      </c>
      <c r="D17232" s="120" t="s">
        <v>252</v>
      </c>
      <c r="E17232" s="120" t="s">
        <v>38233</v>
      </c>
      <c r="F17232" s="209" t="s">
        <v>38234</v>
      </c>
      <c r="G17232" s="119" t="s">
        <v>11437</v>
      </c>
      <c r="H17232" s="121" t="s">
        <v>140</v>
      </c>
      <c r="I17232" s="121" t="s">
        <v>30</v>
      </c>
      <c r="J17232" s="121" t="s">
        <v>7280</v>
      </c>
      <c r="K17232" s="121" t="s">
        <v>65</v>
      </c>
      <c r="L17232" s="157" t="s">
        <v>32</v>
      </c>
      <c r="M17232" s="120" t="s">
        <v>33</v>
      </c>
      <c r="N17232" s="131">
        <v>44651</v>
      </c>
    </row>
    <row r="17233" spans="1:14">
      <c r="A17233" s="116">
        <v>17233</v>
      </c>
      <c r="B17233" s="129">
        <v>44650</v>
      </c>
      <c r="D17233" s="120" t="s">
        <v>252</v>
      </c>
      <c r="E17233" s="120" t="s">
        <v>38235</v>
      </c>
      <c r="F17233" s="209" t="s">
        <v>38236</v>
      </c>
      <c r="G17233" s="119" t="s">
        <v>14667</v>
      </c>
      <c r="H17233" s="121" t="s">
        <v>53</v>
      </c>
      <c r="I17233" s="121" t="s">
        <v>30</v>
      </c>
      <c r="J17233" s="121" t="s">
        <v>77</v>
      </c>
      <c r="K17233" s="121" t="s">
        <v>65</v>
      </c>
      <c r="L17233" s="157" t="s">
        <v>32</v>
      </c>
      <c r="M17233" s="120" t="s">
        <v>78</v>
      </c>
    </row>
    <row r="17234" spans="1:14">
      <c r="A17234" s="116">
        <v>17234</v>
      </c>
      <c r="B17234" s="129">
        <v>44650</v>
      </c>
      <c r="D17234" s="120" t="s">
        <v>252</v>
      </c>
      <c r="E17234" s="120" t="s">
        <v>38237</v>
      </c>
      <c r="F17234" s="209" t="s">
        <v>38238</v>
      </c>
      <c r="G17234" s="119" t="s">
        <v>38239</v>
      </c>
      <c r="H17234" s="121" t="s">
        <v>71</v>
      </c>
      <c r="I17234" s="121" t="s">
        <v>42</v>
      </c>
      <c r="J17234" s="121" t="s">
        <v>549</v>
      </c>
      <c r="K17234" s="121" t="s">
        <v>65</v>
      </c>
      <c r="L17234" s="157" t="s">
        <v>32</v>
      </c>
      <c r="M17234" s="120" t="s">
        <v>33</v>
      </c>
      <c r="N17234" s="131">
        <v>44656</v>
      </c>
    </row>
    <row r="17235" spans="1:14" ht="27.6">
      <c r="A17235" s="116">
        <v>17235</v>
      </c>
      <c r="B17235" s="129">
        <v>44650</v>
      </c>
      <c r="D17235" s="120" t="s">
        <v>252</v>
      </c>
      <c r="E17235" s="120" t="s">
        <v>38240</v>
      </c>
      <c r="F17235" s="209" t="s">
        <v>38241</v>
      </c>
      <c r="G17235" s="119" t="s">
        <v>38242</v>
      </c>
      <c r="H17235" s="121" t="s">
        <v>140</v>
      </c>
      <c r="I17235" s="121" t="s">
        <v>30</v>
      </c>
      <c r="J17235" s="121" t="s">
        <v>1544</v>
      </c>
      <c r="K17235" s="121" t="s">
        <v>65</v>
      </c>
      <c r="L17235" s="157" t="s">
        <v>32</v>
      </c>
      <c r="M17235" s="120" t="s">
        <v>78</v>
      </c>
    </row>
    <row r="17236" spans="1:14">
      <c r="A17236" s="116">
        <v>17236</v>
      </c>
      <c r="B17236" s="129">
        <v>44650</v>
      </c>
      <c r="D17236" s="120" t="s">
        <v>252</v>
      </c>
      <c r="E17236" s="120" t="s">
        <v>38243</v>
      </c>
      <c r="F17236" s="209" t="s">
        <v>25357</v>
      </c>
      <c r="G17236" s="119" t="s">
        <v>2623</v>
      </c>
      <c r="H17236" s="121" t="s">
        <v>76</v>
      </c>
      <c r="I17236" s="121" t="s">
        <v>30</v>
      </c>
      <c r="J17236" s="121" t="s">
        <v>77</v>
      </c>
      <c r="K17236" s="121" t="s">
        <v>65</v>
      </c>
      <c r="L17236" s="157" t="s">
        <v>32</v>
      </c>
      <c r="M17236" s="120" t="s">
        <v>33</v>
      </c>
      <c r="N17236" s="131">
        <v>44651</v>
      </c>
    </row>
    <row r="17237" spans="1:14" ht="27.6">
      <c r="A17237" s="116">
        <v>17237</v>
      </c>
      <c r="B17237" s="129">
        <v>44650</v>
      </c>
      <c r="D17237" s="120" t="s">
        <v>37</v>
      </c>
      <c r="E17237" s="222" t="s">
        <v>38244</v>
      </c>
      <c r="F17237" s="209" t="s">
        <v>38245</v>
      </c>
      <c r="G17237" s="119" t="s">
        <v>38246</v>
      </c>
      <c r="H17237" s="121" t="s">
        <v>29</v>
      </c>
      <c r="I17237" s="121" t="s">
        <v>42</v>
      </c>
      <c r="J17237" s="121" t="s">
        <v>82</v>
      </c>
      <c r="K17237" s="121" t="s">
        <v>65</v>
      </c>
      <c r="L17237" s="157" t="s">
        <v>32</v>
      </c>
      <c r="M17237" s="120" t="s">
        <v>33</v>
      </c>
      <c r="N17237" s="131">
        <v>44651</v>
      </c>
    </row>
    <row r="17238" spans="1:14" ht="27.6">
      <c r="A17238" s="116">
        <v>17238</v>
      </c>
      <c r="B17238" s="129">
        <v>44650</v>
      </c>
      <c r="D17238" s="120" t="s">
        <v>37</v>
      </c>
      <c r="E17238" s="222" t="s">
        <v>38247</v>
      </c>
      <c r="F17238" s="209" t="s">
        <v>38248</v>
      </c>
      <c r="G17238" s="108" t="s">
        <v>38249</v>
      </c>
      <c r="H17238" s="121" t="s">
        <v>53</v>
      </c>
      <c r="I17238" s="121" t="s">
        <v>42</v>
      </c>
      <c r="J17238" s="121" t="s">
        <v>82</v>
      </c>
      <c r="L17238" s="157" t="s">
        <v>32</v>
      </c>
    </row>
    <row r="17239" spans="1:14" ht="27.6">
      <c r="A17239" s="116">
        <v>17239</v>
      </c>
      <c r="B17239" s="129">
        <v>44650</v>
      </c>
      <c r="D17239" s="120" t="s">
        <v>37</v>
      </c>
      <c r="E17239" s="222" t="s">
        <v>38250</v>
      </c>
      <c r="F17239" s="209" t="s">
        <v>38251</v>
      </c>
      <c r="G17239" s="119" t="s">
        <v>25040</v>
      </c>
      <c r="H17239" s="121" t="s">
        <v>41</v>
      </c>
      <c r="I17239" s="121" t="s">
        <v>42</v>
      </c>
      <c r="J17239" s="121" t="s">
        <v>82</v>
      </c>
      <c r="K17239" s="121" t="s">
        <v>65</v>
      </c>
      <c r="L17239" s="157" t="s">
        <v>32</v>
      </c>
    </row>
    <row r="17240" spans="1:14" ht="27.6">
      <c r="A17240" s="116">
        <v>17240</v>
      </c>
      <c r="B17240" s="129">
        <v>44650</v>
      </c>
      <c r="D17240" s="120" t="s">
        <v>37</v>
      </c>
      <c r="E17240" s="222" t="s">
        <v>38252</v>
      </c>
      <c r="F17240" s="209" t="s">
        <v>38253</v>
      </c>
      <c r="G17240" s="119" t="s">
        <v>2394</v>
      </c>
      <c r="H17240" s="121" t="s">
        <v>29</v>
      </c>
      <c r="I17240" s="121" t="s">
        <v>30</v>
      </c>
      <c r="K17240" s="121" t="s">
        <v>65</v>
      </c>
      <c r="L17240" s="157" t="s">
        <v>32</v>
      </c>
    </row>
    <row r="17241" spans="1:14" ht="41.4">
      <c r="A17241" s="116">
        <v>17241</v>
      </c>
      <c r="B17241" s="129">
        <v>44650</v>
      </c>
      <c r="D17241" s="120" t="s">
        <v>37</v>
      </c>
      <c r="E17241" s="222" t="s">
        <v>38254</v>
      </c>
      <c r="F17241" s="209" t="s">
        <v>38255</v>
      </c>
      <c r="G17241" s="108" t="s">
        <v>38249</v>
      </c>
      <c r="H17241" s="121" t="s">
        <v>53</v>
      </c>
      <c r="I17241" s="121" t="s">
        <v>42</v>
      </c>
      <c r="J17241" s="121" t="s">
        <v>82</v>
      </c>
      <c r="K17241" s="121" t="s">
        <v>65</v>
      </c>
      <c r="L17241" s="157" t="s">
        <v>32</v>
      </c>
    </row>
    <row r="17242" spans="1:14" ht="27.6">
      <c r="A17242" s="116">
        <v>17242</v>
      </c>
      <c r="B17242" s="129">
        <v>44650</v>
      </c>
      <c r="D17242" s="120" t="s">
        <v>37</v>
      </c>
      <c r="E17242" s="222" t="s">
        <v>38256</v>
      </c>
      <c r="F17242" s="209" t="s">
        <v>38257</v>
      </c>
      <c r="G17242" s="119" t="s">
        <v>38258</v>
      </c>
      <c r="H17242" s="121" t="s">
        <v>53</v>
      </c>
      <c r="I17242" s="121" t="s">
        <v>42</v>
      </c>
      <c r="J17242" s="121" t="s">
        <v>82</v>
      </c>
      <c r="K17242" s="121" t="s">
        <v>65</v>
      </c>
      <c r="L17242" s="157" t="s">
        <v>32</v>
      </c>
    </row>
    <row r="17243" spans="1:14" ht="27.6">
      <c r="A17243" s="116">
        <v>17243</v>
      </c>
      <c r="B17243" s="129">
        <v>44650</v>
      </c>
      <c r="D17243" s="120" t="s">
        <v>37</v>
      </c>
      <c r="E17243" s="222" t="s">
        <v>38259</v>
      </c>
      <c r="F17243" s="209" t="s">
        <v>38260</v>
      </c>
      <c r="G17243" s="119" t="s">
        <v>38258</v>
      </c>
      <c r="H17243" s="121" t="s">
        <v>53</v>
      </c>
      <c r="I17243" s="121" t="s">
        <v>42</v>
      </c>
      <c r="J17243" s="121" t="s">
        <v>82</v>
      </c>
      <c r="K17243" s="121" t="s">
        <v>65</v>
      </c>
      <c r="L17243" s="157" t="s">
        <v>32</v>
      </c>
    </row>
    <row r="17244" spans="1:14">
      <c r="A17244" s="116">
        <v>17244</v>
      </c>
      <c r="B17244" s="129">
        <v>44650</v>
      </c>
      <c r="D17244" s="120" t="s">
        <v>252</v>
      </c>
      <c r="E17244" s="120" t="s">
        <v>38261</v>
      </c>
      <c r="F17244" s="209" t="s">
        <v>38262</v>
      </c>
      <c r="G17244" s="119" t="s">
        <v>12832</v>
      </c>
      <c r="H17244" s="121" t="s">
        <v>53</v>
      </c>
      <c r="I17244" s="121" t="s">
        <v>30</v>
      </c>
      <c r="J17244" s="121" t="s">
        <v>3749</v>
      </c>
      <c r="K17244" s="121" t="s">
        <v>65</v>
      </c>
      <c r="L17244" s="157" t="s">
        <v>32</v>
      </c>
      <c r="M17244" s="120" t="s">
        <v>78</v>
      </c>
    </row>
    <row r="17245" spans="1:14">
      <c r="A17245" s="116">
        <v>17245</v>
      </c>
      <c r="B17245" s="129">
        <v>44650</v>
      </c>
      <c r="D17245" s="120" t="s">
        <v>252</v>
      </c>
      <c r="E17245" s="120" t="s">
        <v>38263</v>
      </c>
      <c r="F17245" s="209" t="s">
        <v>9097</v>
      </c>
      <c r="G17245" s="119" t="s">
        <v>12259</v>
      </c>
      <c r="H17245" s="121" t="s">
        <v>76</v>
      </c>
      <c r="I17245" s="121" t="s">
        <v>30</v>
      </c>
      <c r="J17245" s="121" t="s">
        <v>77</v>
      </c>
      <c r="K17245" s="121" t="s">
        <v>65</v>
      </c>
      <c r="L17245" s="157" t="s">
        <v>32</v>
      </c>
      <c r="M17245" s="120" t="s">
        <v>33</v>
      </c>
      <c r="N17245" s="131">
        <v>44656</v>
      </c>
    </row>
    <row r="17246" spans="1:14">
      <c r="A17246" s="116">
        <v>17246</v>
      </c>
      <c r="B17246" s="129">
        <v>44650</v>
      </c>
      <c r="D17246" s="120" t="s">
        <v>252</v>
      </c>
      <c r="E17246" s="120" t="s">
        <v>38264</v>
      </c>
      <c r="F17246" s="209" t="s">
        <v>38265</v>
      </c>
      <c r="G17246" s="119" t="s">
        <v>23488</v>
      </c>
      <c r="H17246" s="121" t="s">
        <v>29</v>
      </c>
      <c r="I17246" s="121" t="s">
        <v>30</v>
      </c>
      <c r="J17246" s="121" t="s">
        <v>8925</v>
      </c>
      <c r="K17246" s="121" t="s">
        <v>65</v>
      </c>
      <c r="L17246" s="157" t="s">
        <v>32</v>
      </c>
      <c r="M17246" s="120" t="s">
        <v>78</v>
      </c>
    </row>
    <row r="17247" spans="1:14">
      <c r="A17247" s="116">
        <v>17247</v>
      </c>
      <c r="B17247" s="129">
        <v>44650</v>
      </c>
      <c r="D17247" s="120" t="s">
        <v>252</v>
      </c>
      <c r="E17247" s="120" t="s">
        <v>38266</v>
      </c>
      <c r="F17247" s="209" t="s">
        <v>38267</v>
      </c>
      <c r="G17247" s="119" t="s">
        <v>38268</v>
      </c>
      <c r="H17247" s="121" t="s">
        <v>53</v>
      </c>
      <c r="I17247" s="121" t="s">
        <v>42</v>
      </c>
      <c r="J17247" s="121" t="s">
        <v>549</v>
      </c>
      <c r="K17247" s="121" t="s">
        <v>65</v>
      </c>
      <c r="L17247" s="157" t="s">
        <v>32</v>
      </c>
      <c r="M17247" s="120" t="s">
        <v>78</v>
      </c>
    </row>
    <row r="17248" spans="1:14">
      <c r="A17248" s="116">
        <v>17248</v>
      </c>
      <c r="B17248" s="129">
        <v>44650</v>
      </c>
      <c r="D17248" s="120" t="s">
        <v>252</v>
      </c>
      <c r="E17248" s="120" t="s">
        <v>38269</v>
      </c>
      <c r="F17248" s="209" t="s">
        <v>38270</v>
      </c>
      <c r="G17248" s="119" t="s">
        <v>38271</v>
      </c>
      <c r="H17248" s="121" t="s">
        <v>53</v>
      </c>
      <c r="I17248" s="121" t="s">
        <v>30</v>
      </c>
      <c r="J17248" s="121" t="s">
        <v>25164</v>
      </c>
      <c r="K17248" s="121" t="s">
        <v>65</v>
      </c>
      <c r="L17248" s="157" t="s">
        <v>32</v>
      </c>
      <c r="M17248" s="120" t="s">
        <v>78</v>
      </c>
    </row>
    <row r="17249" spans="1:15">
      <c r="A17249" s="116">
        <v>17249</v>
      </c>
      <c r="B17249" s="129">
        <v>44650</v>
      </c>
      <c r="D17249" s="120" t="s">
        <v>25</v>
      </c>
      <c r="E17249" s="120" t="s">
        <v>38272</v>
      </c>
      <c r="F17249" s="209" t="s">
        <v>38273</v>
      </c>
      <c r="G17249" s="119" t="s">
        <v>4968</v>
      </c>
      <c r="H17249" s="121" t="s">
        <v>53</v>
      </c>
      <c r="I17249" s="121" t="s">
        <v>63</v>
      </c>
      <c r="J17249" s="121" t="s">
        <v>8096</v>
      </c>
      <c r="K17249" s="121" t="s">
        <v>65</v>
      </c>
      <c r="L17249" s="157" t="s">
        <v>32</v>
      </c>
      <c r="M17249" s="120" t="s">
        <v>33</v>
      </c>
      <c r="N17249" s="131">
        <v>44650</v>
      </c>
      <c r="O17249" s="131">
        <v>44650</v>
      </c>
    </row>
    <row r="17250" spans="1:15" ht="27.6">
      <c r="A17250" s="116">
        <v>17250</v>
      </c>
      <c r="B17250" s="129">
        <v>44650</v>
      </c>
      <c r="D17250" s="120" t="s">
        <v>37</v>
      </c>
      <c r="E17250" s="222" t="s">
        <v>38274</v>
      </c>
      <c r="F17250" s="209" t="s">
        <v>38275</v>
      </c>
      <c r="G17250" s="119" t="s">
        <v>1123</v>
      </c>
      <c r="H17250" s="121" t="s">
        <v>29</v>
      </c>
      <c r="I17250" s="121" t="s">
        <v>42</v>
      </c>
      <c r="J17250" s="121" t="s">
        <v>82</v>
      </c>
      <c r="K17250" s="121" t="s">
        <v>65</v>
      </c>
      <c r="L17250" s="157" t="s">
        <v>32</v>
      </c>
      <c r="M17250" s="120" t="s">
        <v>33</v>
      </c>
      <c r="N17250" s="131">
        <v>44650</v>
      </c>
    </row>
    <row r="17251" spans="1:15" ht="27.6">
      <c r="A17251" s="116">
        <v>17251</v>
      </c>
      <c r="B17251" s="129">
        <v>44650</v>
      </c>
      <c r="D17251" s="120" t="s">
        <v>37</v>
      </c>
      <c r="E17251" s="222" t="s">
        <v>38276</v>
      </c>
      <c r="F17251" s="209" t="s">
        <v>38277</v>
      </c>
      <c r="G17251" s="119" t="s">
        <v>1123</v>
      </c>
      <c r="H17251" s="121" t="s">
        <v>29</v>
      </c>
      <c r="I17251" s="121" t="s">
        <v>42</v>
      </c>
      <c r="J17251" s="121" t="s">
        <v>82</v>
      </c>
      <c r="K17251" s="121" t="s">
        <v>65</v>
      </c>
      <c r="L17251" s="157" t="s">
        <v>32</v>
      </c>
    </row>
    <row r="17252" spans="1:15" ht="41.4">
      <c r="A17252" s="116">
        <v>17252</v>
      </c>
      <c r="B17252" s="129">
        <v>44650</v>
      </c>
      <c r="D17252" s="120" t="s">
        <v>37</v>
      </c>
      <c r="E17252" s="222" t="s">
        <v>38278</v>
      </c>
      <c r="F17252" s="209" t="s">
        <v>38279</v>
      </c>
      <c r="G17252" s="119" t="s">
        <v>1123</v>
      </c>
      <c r="H17252" s="121" t="s">
        <v>29</v>
      </c>
      <c r="I17252" s="121" t="s">
        <v>42</v>
      </c>
      <c r="J17252" s="121" t="s">
        <v>82</v>
      </c>
      <c r="K17252" s="121" t="s">
        <v>65</v>
      </c>
      <c r="L17252" s="157" t="s">
        <v>32</v>
      </c>
    </row>
    <row r="17253" spans="1:15" ht="27.6">
      <c r="A17253" s="116">
        <v>17253</v>
      </c>
      <c r="B17253" s="129">
        <v>44650</v>
      </c>
      <c r="D17253" s="120" t="s">
        <v>37</v>
      </c>
      <c r="E17253" s="222" t="s">
        <v>38280</v>
      </c>
      <c r="F17253" s="209" t="s">
        <v>38281</v>
      </c>
      <c r="G17253" s="119" t="s">
        <v>3291</v>
      </c>
      <c r="H17253" s="121" t="s">
        <v>29</v>
      </c>
      <c r="I17253" s="121" t="s">
        <v>42</v>
      </c>
      <c r="J17253" s="121" t="s">
        <v>82</v>
      </c>
      <c r="K17253" s="121" t="s">
        <v>65</v>
      </c>
      <c r="L17253" s="157" t="s">
        <v>32</v>
      </c>
    </row>
    <row r="17254" spans="1:15" ht="27.6">
      <c r="A17254" s="116">
        <v>17254</v>
      </c>
      <c r="B17254" s="129">
        <v>44650</v>
      </c>
      <c r="D17254" s="120" t="s">
        <v>37</v>
      </c>
      <c r="E17254" s="222" t="s">
        <v>38282</v>
      </c>
      <c r="F17254" s="209" t="s">
        <v>38283</v>
      </c>
      <c r="G17254" s="231" t="s">
        <v>3271</v>
      </c>
      <c r="H17254" s="121" t="s">
        <v>29</v>
      </c>
      <c r="I17254" s="121" t="s">
        <v>30</v>
      </c>
      <c r="J17254" s="121" t="s">
        <v>5024</v>
      </c>
      <c r="K17254" s="121" t="s">
        <v>65</v>
      </c>
      <c r="L17254" s="157" t="s">
        <v>32</v>
      </c>
    </row>
    <row r="17255" spans="1:15" ht="27.6">
      <c r="A17255" s="116">
        <v>17255</v>
      </c>
      <c r="B17255" s="129">
        <v>44650</v>
      </c>
      <c r="D17255" s="120" t="s">
        <v>37</v>
      </c>
      <c r="E17255" s="222" t="s">
        <v>38284</v>
      </c>
      <c r="F17255" s="209" t="s">
        <v>38285</v>
      </c>
      <c r="G17255" s="119" t="s">
        <v>38286</v>
      </c>
      <c r="H17255" s="121" t="s">
        <v>97</v>
      </c>
      <c r="I17255" s="121" t="s">
        <v>30</v>
      </c>
      <c r="J17255" s="121" t="s">
        <v>5024</v>
      </c>
      <c r="K17255" s="121" t="s">
        <v>65</v>
      </c>
      <c r="L17255" s="157" t="s">
        <v>32</v>
      </c>
    </row>
    <row r="17256" spans="1:15" ht="27.6">
      <c r="A17256" s="116">
        <v>17256</v>
      </c>
      <c r="B17256" s="129">
        <v>44650</v>
      </c>
      <c r="D17256" s="120" t="s">
        <v>37</v>
      </c>
      <c r="E17256" s="222" t="s">
        <v>38287</v>
      </c>
      <c r="F17256" s="209" t="s">
        <v>38288</v>
      </c>
      <c r="G17256" s="119" t="s">
        <v>38289</v>
      </c>
      <c r="H17256" s="121" t="s">
        <v>140</v>
      </c>
      <c r="I17256" s="121" t="s">
        <v>30</v>
      </c>
      <c r="J17256" s="121" t="s">
        <v>529</v>
      </c>
      <c r="K17256" s="121" t="s">
        <v>65</v>
      </c>
      <c r="L17256" s="157" t="s">
        <v>32</v>
      </c>
      <c r="M17256" s="120" t="s">
        <v>33</v>
      </c>
      <c r="N17256" s="131">
        <v>44651</v>
      </c>
    </row>
    <row r="17257" spans="1:15" ht="27.6">
      <c r="A17257" s="116">
        <v>17257</v>
      </c>
      <c r="B17257" s="129">
        <v>44650</v>
      </c>
      <c r="D17257" s="120" t="s">
        <v>37</v>
      </c>
      <c r="E17257" s="222" t="s">
        <v>38290</v>
      </c>
      <c r="F17257" s="209" t="s">
        <v>1791</v>
      </c>
      <c r="G17257" s="108" t="s">
        <v>38291</v>
      </c>
      <c r="H17257" s="121" t="s">
        <v>27385</v>
      </c>
      <c r="I17257" s="121" t="s">
        <v>30</v>
      </c>
      <c r="J17257" s="121" t="s">
        <v>38292</v>
      </c>
      <c r="K17257" s="121" t="s">
        <v>65</v>
      </c>
      <c r="L17257" s="157" t="s">
        <v>32</v>
      </c>
      <c r="M17257" s="120" t="s">
        <v>78</v>
      </c>
    </row>
    <row r="17258" spans="1:15" ht="27.6">
      <c r="A17258" s="116">
        <v>17258</v>
      </c>
      <c r="B17258" s="129">
        <v>44650</v>
      </c>
      <c r="D17258" s="120" t="s">
        <v>37</v>
      </c>
      <c r="E17258" s="222" t="s">
        <v>38293</v>
      </c>
      <c r="F17258" s="209" t="s">
        <v>38294</v>
      </c>
      <c r="G17258" s="108" t="s">
        <v>38295</v>
      </c>
      <c r="H17258" s="121" t="s">
        <v>86</v>
      </c>
      <c r="I17258" s="121" t="s">
        <v>30</v>
      </c>
      <c r="J17258" s="121" t="s">
        <v>77</v>
      </c>
      <c r="K17258" s="121" t="s">
        <v>65</v>
      </c>
      <c r="L17258" s="157" t="s">
        <v>32</v>
      </c>
      <c r="M17258" s="120" t="s">
        <v>78</v>
      </c>
    </row>
    <row r="17259" spans="1:15">
      <c r="A17259" s="116">
        <v>17259</v>
      </c>
      <c r="B17259" s="129">
        <v>44650</v>
      </c>
      <c r="D17259" s="120" t="s">
        <v>37</v>
      </c>
      <c r="E17259" s="222" t="s">
        <v>38296</v>
      </c>
      <c r="F17259" s="209" t="s">
        <v>8168</v>
      </c>
      <c r="G17259" s="119" t="s">
        <v>38297</v>
      </c>
      <c r="H17259" s="121" t="s">
        <v>53</v>
      </c>
      <c r="I17259" s="121" t="s">
        <v>30</v>
      </c>
      <c r="J17259" s="121" t="s">
        <v>7142</v>
      </c>
      <c r="K17259" s="121" t="s">
        <v>65</v>
      </c>
      <c r="L17259" s="157" t="s">
        <v>32</v>
      </c>
      <c r="M17259" s="120" t="s">
        <v>78</v>
      </c>
    </row>
    <row r="17260" spans="1:15" ht="27.6">
      <c r="A17260" s="116">
        <v>17260</v>
      </c>
      <c r="D17260" s="120" t="s">
        <v>37</v>
      </c>
      <c r="E17260" s="222" t="s">
        <v>38298</v>
      </c>
      <c r="F17260" s="209" t="s">
        <v>38299</v>
      </c>
      <c r="G17260" s="119" t="s">
        <v>38300</v>
      </c>
      <c r="H17260" s="121" t="s">
        <v>140</v>
      </c>
      <c r="I17260" s="121" t="s">
        <v>30</v>
      </c>
      <c r="J17260" s="121" t="s">
        <v>5135</v>
      </c>
      <c r="K17260" s="121" t="s">
        <v>65</v>
      </c>
      <c r="L17260" s="157" t="s">
        <v>32</v>
      </c>
      <c r="M17260" s="120" t="s">
        <v>78</v>
      </c>
    </row>
    <row r="17261" spans="1:15">
      <c r="A17261" s="116">
        <v>17261</v>
      </c>
      <c r="B17261" s="129">
        <v>44650</v>
      </c>
      <c r="D17261" s="120" t="s">
        <v>34132</v>
      </c>
      <c r="E17261" s="120" t="s">
        <v>38301</v>
      </c>
      <c r="F17261" s="209" t="s">
        <v>38302</v>
      </c>
      <c r="G17261" s="119" t="s">
        <v>4989</v>
      </c>
      <c r="H17261" s="121" t="s">
        <v>53</v>
      </c>
      <c r="I17261" s="121" t="s">
        <v>42</v>
      </c>
      <c r="J17261" s="121" t="s">
        <v>38303</v>
      </c>
      <c r="K17261" s="121" t="s">
        <v>65</v>
      </c>
      <c r="L17261" s="157" t="s">
        <v>32</v>
      </c>
      <c r="M17261" s="120" t="s">
        <v>33</v>
      </c>
    </row>
    <row r="17262" spans="1:15">
      <c r="A17262" s="116">
        <v>17262</v>
      </c>
      <c r="B17262" s="129">
        <v>44650</v>
      </c>
      <c r="D17262" s="120" t="s">
        <v>34132</v>
      </c>
      <c r="E17262" s="120" t="s">
        <v>38304</v>
      </c>
      <c r="F17262" s="209" t="s">
        <v>38305</v>
      </c>
      <c r="G17262" s="119" t="s">
        <v>38306</v>
      </c>
      <c r="H17262" s="121" t="s">
        <v>76</v>
      </c>
      <c r="I17262" s="121" t="s">
        <v>30</v>
      </c>
      <c r="J17262" s="121" t="s">
        <v>7726</v>
      </c>
      <c r="K17262" s="121" t="s">
        <v>65</v>
      </c>
      <c r="L17262" s="157" t="s">
        <v>32</v>
      </c>
      <c r="M17262" s="120" t="s">
        <v>78</v>
      </c>
    </row>
    <row r="17263" spans="1:15">
      <c r="A17263" s="116">
        <v>17263</v>
      </c>
      <c r="B17263" s="129">
        <v>44650</v>
      </c>
      <c r="D17263" s="120" t="s">
        <v>34132</v>
      </c>
      <c r="E17263" s="120" t="s">
        <v>38307</v>
      </c>
      <c r="F17263" s="209" t="s">
        <v>38308</v>
      </c>
      <c r="G17263" s="119" t="s">
        <v>38309</v>
      </c>
      <c r="H17263" s="121" t="s">
        <v>29</v>
      </c>
      <c r="I17263" s="121" t="s">
        <v>30</v>
      </c>
      <c r="J17263" s="121" t="s">
        <v>7271</v>
      </c>
      <c r="K17263" s="121" t="s">
        <v>65</v>
      </c>
      <c r="L17263" s="157" t="s">
        <v>32</v>
      </c>
      <c r="M17263" s="120" t="s">
        <v>33</v>
      </c>
    </row>
    <row r="17264" spans="1:15">
      <c r="A17264" s="116">
        <v>17264</v>
      </c>
      <c r="B17264" s="129">
        <v>44650</v>
      </c>
      <c r="D17264" s="120" t="s">
        <v>34132</v>
      </c>
      <c r="E17264" s="120" t="s">
        <v>38310</v>
      </c>
      <c r="F17264" s="209" t="s">
        <v>38311</v>
      </c>
      <c r="G17264" s="119" t="s">
        <v>8374</v>
      </c>
      <c r="H17264" s="121" t="s">
        <v>344</v>
      </c>
      <c r="I17264" s="121" t="s">
        <v>30</v>
      </c>
      <c r="J17264" s="121" t="s">
        <v>34147</v>
      </c>
      <c r="K17264" s="121" t="s">
        <v>65</v>
      </c>
      <c r="L17264" s="157" t="s">
        <v>32</v>
      </c>
      <c r="M17264" s="120" t="s">
        <v>33</v>
      </c>
    </row>
    <row r="17265" spans="1:14">
      <c r="A17265" s="116">
        <v>17265</v>
      </c>
      <c r="B17265" s="129">
        <v>44650</v>
      </c>
      <c r="D17265" s="120" t="s">
        <v>34132</v>
      </c>
      <c r="E17265" s="120" t="s">
        <v>38312</v>
      </c>
      <c r="F17265" s="120" t="s">
        <v>38313</v>
      </c>
      <c r="G17265" s="119" t="s">
        <v>38314</v>
      </c>
      <c r="H17265" s="121" t="s">
        <v>177</v>
      </c>
      <c r="I17265" s="121" t="s">
        <v>63</v>
      </c>
      <c r="J17265" s="121" t="s">
        <v>15655</v>
      </c>
      <c r="K17265" s="121" t="s">
        <v>65</v>
      </c>
      <c r="L17265" s="157" t="s">
        <v>32</v>
      </c>
      <c r="M17265" s="120" t="s">
        <v>78</v>
      </c>
    </row>
    <row r="17266" spans="1:14">
      <c r="A17266" s="116">
        <v>17266</v>
      </c>
      <c r="B17266" s="129">
        <v>44651</v>
      </c>
      <c r="D17266" s="120" t="s">
        <v>34179</v>
      </c>
      <c r="E17266" s="120" t="s">
        <v>38315</v>
      </c>
      <c r="F17266" s="120" t="s">
        <v>38316</v>
      </c>
      <c r="G17266" s="119" t="s">
        <v>2897</v>
      </c>
      <c r="H17266" s="121" t="s">
        <v>53</v>
      </c>
      <c r="I17266" s="121" t="s">
        <v>42</v>
      </c>
      <c r="J17266" s="121" t="s">
        <v>43</v>
      </c>
      <c r="K17266" s="121" t="s">
        <v>65</v>
      </c>
      <c r="L17266" s="157" t="s">
        <v>32</v>
      </c>
      <c r="M17266" s="120" t="s">
        <v>78</v>
      </c>
    </row>
    <row r="17267" spans="1:14">
      <c r="A17267" s="116">
        <v>17267</v>
      </c>
      <c r="B17267" s="129">
        <v>44651</v>
      </c>
      <c r="D17267" s="120" t="s">
        <v>34179</v>
      </c>
      <c r="E17267" s="120" t="s">
        <v>38317</v>
      </c>
      <c r="F17267" s="120" t="s">
        <v>38318</v>
      </c>
      <c r="G17267" s="119" t="s">
        <v>847</v>
      </c>
      <c r="H17267" s="121" t="s">
        <v>1173</v>
      </c>
      <c r="I17267" s="121" t="s">
        <v>42</v>
      </c>
      <c r="J17267" s="121" t="s">
        <v>25286</v>
      </c>
      <c r="K17267" s="121" t="s">
        <v>65</v>
      </c>
      <c r="L17267" s="157" t="s">
        <v>32</v>
      </c>
      <c r="M17267" s="120" t="s">
        <v>78</v>
      </c>
    </row>
    <row r="17268" spans="1:14">
      <c r="A17268" s="116">
        <v>17268</v>
      </c>
      <c r="B17268" s="129">
        <v>44652</v>
      </c>
      <c r="D17268" s="120" t="s">
        <v>25</v>
      </c>
      <c r="E17268" s="120" t="s">
        <v>38319</v>
      </c>
      <c r="F17268" s="120" t="s">
        <v>38320</v>
      </c>
      <c r="G17268" s="119" t="s">
        <v>533</v>
      </c>
      <c r="H17268" s="121" t="s">
        <v>53</v>
      </c>
      <c r="I17268" s="121" t="s">
        <v>42</v>
      </c>
      <c r="J17268" s="121" t="s">
        <v>14801</v>
      </c>
      <c r="K17268" s="121" t="s">
        <v>65</v>
      </c>
      <c r="L17268" s="157" t="s">
        <v>32</v>
      </c>
      <c r="M17268" s="120" t="s">
        <v>78</v>
      </c>
    </row>
    <row r="17269" spans="1:14">
      <c r="A17269" s="116">
        <v>17269</v>
      </c>
      <c r="B17269" s="129">
        <v>44652</v>
      </c>
      <c r="D17269" s="120" t="s">
        <v>252</v>
      </c>
      <c r="E17269" s="120" t="s">
        <v>38321</v>
      </c>
      <c r="F17269" s="120" t="s">
        <v>29942</v>
      </c>
      <c r="G17269" s="119" t="s">
        <v>15087</v>
      </c>
      <c r="H17269" s="121" t="s">
        <v>29</v>
      </c>
      <c r="I17269" s="121" t="s">
        <v>42</v>
      </c>
      <c r="J17269" s="121" t="s">
        <v>82</v>
      </c>
      <c r="K17269" s="121" t="s">
        <v>65</v>
      </c>
      <c r="L17269" s="157" t="s">
        <v>32</v>
      </c>
      <c r="M17269" s="120" t="s">
        <v>78</v>
      </c>
    </row>
    <row r="17270" spans="1:14" ht="27.6">
      <c r="A17270" s="116">
        <v>17270</v>
      </c>
      <c r="B17270" s="129">
        <v>44652</v>
      </c>
      <c r="D17270" s="120" t="s">
        <v>252</v>
      </c>
      <c r="E17270" s="120" t="s">
        <v>38322</v>
      </c>
      <c r="F17270" s="209" t="s">
        <v>38323</v>
      </c>
      <c r="G17270" s="119" t="s">
        <v>541</v>
      </c>
      <c r="H17270" s="121" t="s">
        <v>160</v>
      </c>
      <c r="I17270" s="121" t="s">
        <v>42</v>
      </c>
      <c r="J17270" s="121" t="s">
        <v>72</v>
      </c>
      <c r="K17270" s="121" t="s">
        <v>65</v>
      </c>
      <c r="L17270" s="157" t="s">
        <v>32</v>
      </c>
      <c r="M17270" s="120" t="s">
        <v>78</v>
      </c>
    </row>
    <row r="17271" spans="1:14">
      <c r="A17271" s="116">
        <v>17271</v>
      </c>
      <c r="B17271" s="129">
        <v>44652</v>
      </c>
      <c r="D17271" s="120" t="s">
        <v>252</v>
      </c>
      <c r="E17271" s="120" t="s">
        <v>38324</v>
      </c>
      <c r="F17271" s="209" t="s">
        <v>38325</v>
      </c>
      <c r="G17271" s="119" t="s">
        <v>38326</v>
      </c>
      <c r="H17271" s="121" t="s">
        <v>86</v>
      </c>
      <c r="I17271" s="121" t="s">
        <v>42</v>
      </c>
      <c r="J17271" s="121" t="s">
        <v>72</v>
      </c>
      <c r="K17271" s="121" t="s">
        <v>65</v>
      </c>
      <c r="L17271" s="157" t="s">
        <v>32</v>
      </c>
      <c r="M17271" s="120" t="s">
        <v>78</v>
      </c>
    </row>
    <row r="17272" spans="1:14">
      <c r="A17272" s="116">
        <v>17272</v>
      </c>
      <c r="B17272" s="129">
        <v>44652</v>
      </c>
      <c r="D17272" s="120" t="s">
        <v>252</v>
      </c>
      <c r="E17272" s="120" t="s">
        <v>38327</v>
      </c>
      <c r="F17272" s="209" t="s">
        <v>38328</v>
      </c>
      <c r="G17272" s="119" t="s">
        <v>7565</v>
      </c>
      <c r="H17272" s="121" t="s">
        <v>29</v>
      </c>
      <c r="I17272" s="121" t="s">
        <v>30</v>
      </c>
      <c r="J17272" s="121" t="s">
        <v>7142</v>
      </c>
      <c r="K17272" s="121" t="s">
        <v>65</v>
      </c>
      <c r="L17272" s="157" t="s">
        <v>32</v>
      </c>
      <c r="M17272" s="120" t="s">
        <v>78</v>
      </c>
    </row>
    <row r="17273" spans="1:14">
      <c r="A17273" s="116">
        <v>17273</v>
      </c>
      <c r="B17273" s="129">
        <v>44652</v>
      </c>
      <c r="D17273" s="120" t="s">
        <v>252</v>
      </c>
      <c r="E17273" s="120" t="s">
        <v>38329</v>
      </c>
      <c r="F17273" s="209" t="s">
        <v>38330</v>
      </c>
      <c r="G17273" s="119" t="s">
        <v>528</v>
      </c>
      <c r="H17273" s="121" t="s">
        <v>53</v>
      </c>
      <c r="I17273" s="121" t="s">
        <v>30</v>
      </c>
      <c r="J17273" s="121" t="s">
        <v>87</v>
      </c>
      <c r="K17273" s="121" t="s">
        <v>65</v>
      </c>
      <c r="L17273" s="157" t="s">
        <v>32</v>
      </c>
      <c r="M17273" s="120" t="s">
        <v>78</v>
      </c>
    </row>
    <row r="17274" spans="1:14" ht="27.6">
      <c r="A17274" s="116">
        <v>17274</v>
      </c>
      <c r="B17274" s="129">
        <v>44652</v>
      </c>
      <c r="D17274" s="120" t="s">
        <v>252</v>
      </c>
      <c r="E17274" s="120" t="s">
        <v>38331</v>
      </c>
      <c r="F17274" s="209" t="s">
        <v>38332</v>
      </c>
      <c r="G17274" s="119" t="s">
        <v>38333</v>
      </c>
      <c r="H17274" s="121" t="s">
        <v>1173</v>
      </c>
      <c r="I17274" s="121" t="s">
        <v>30</v>
      </c>
      <c r="J17274" s="121" t="s">
        <v>1544</v>
      </c>
      <c r="K17274" s="121" t="s">
        <v>65</v>
      </c>
      <c r="L17274" s="157" t="s">
        <v>32</v>
      </c>
      <c r="M17274" s="120" t="s">
        <v>33</v>
      </c>
      <c r="N17274" s="131">
        <v>44656</v>
      </c>
    </row>
    <row r="17275" spans="1:14">
      <c r="A17275" s="116">
        <v>17275</v>
      </c>
      <c r="B17275" s="129">
        <v>44652</v>
      </c>
      <c r="D17275" s="120" t="s">
        <v>580</v>
      </c>
      <c r="E17275" s="120" t="s">
        <v>38334</v>
      </c>
      <c r="F17275" s="209" t="s">
        <v>3655</v>
      </c>
      <c r="G17275" s="119" t="s">
        <v>38335</v>
      </c>
      <c r="H17275" s="121" t="s">
        <v>140</v>
      </c>
      <c r="I17275" s="121" t="s">
        <v>30</v>
      </c>
      <c r="J17275" s="121" t="s">
        <v>87</v>
      </c>
      <c r="K17275" s="121" t="s">
        <v>65</v>
      </c>
      <c r="L17275" s="157" t="s">
        <v>32</v>
      </c>
      <c r="M17275" s="120" t="s">
        <v>78</v>
      </c>
    </row>
    <row r="17276" spans="1:14">
      <c r="A17276" s="116">
        <v>17276</v>
      </c>
      <c r="B17276" s="129">
        <v>44652</v>
      </c>
      <c r="D17276" s="120" t="s">
        <v>580</v>
      </c>
      <c r="E17276" s="120" t="s">
        <v>38336</v>
      </c>
      <c r="F17276" s="209" t="s">
        <v>38337</v>
      </c>
      <c r="G17276" s="119" t="s">
        <v>38338</v>
      </c>
      <c r="H17276" s="121" t="s">
        <v>140</v>
      </c>
      <c r="I17276" s="121" t="s">
        <v>30</v>
      </c>
      <c r="J17276" s="121" t="s">
        <v>529</v>
      </c>
      <c r="K17276" s="121" t="s">
        <v>65</v>
      </c>
      <c r="L17276" s="157" t="s">
        <v>32</v>
      </c>
      <c r="M17276" s="120" t="s">
        <v>78</v>
      </c>
    </row>
    <row r="17277" spans="1:14">
      <c r="A17277" s="116">
        <v>17277</v>
      </c>
      <c r="B17277" s="129">
        <v>44652</v>
      </c>
      <c r="D17277" s="120" t="s">
        <v>580</v>
      </c>
      <c r="E17277" s="120" t="s">
        <v>38339</v>
      </c>
      <c r="F17277" s="209" t="s">
        <v>38340</v>
      </c>
      <c r="G17277" s="119" t="s">
        <v>38341</v>
      </c>
      <c r="H17277" s="121" t="s">
        <v>41</v>
      </c>
      <c r="I17277" s="121" t="s">
        <v>30</v>
      </c>
      <c r="J17277" s="121" t="s">
        <v>87</v>
      </c>
      <c r="K17277" s="121" t="s">
        <v>65</v>
      </c>
      <c r="L17277" s="157" t="s">
        <v>32</v>
      </c>
      <c r="M17277" s="120" t="s">
        <v>33</v>
      </c>
      <c r="N17277" s="131">
        <v>44656</v>
      </c>
    </row>
    <row r="17278" spans="1:14">
      <c r="A17278" s="116">
        <v>17278</v>
      </c>
      <c r="B17278" s="129">
        <v>44652</v>
      </c>
      <c r="D17278" s="120" t="s">
        <v>580</v>
      </c>
      <c r="E17278" s="120" t="s">
        <v>38342</v>
      </c>
      <c r="F17278" s="209" t="s">
        <v>3468</v>
      </c>
      <c r="G17278" s="119" t="s">
        <v>20343</v>
      </c>
      <c r="H17278" s="121" t="s">
        <v>48</v>
      </c>
      <c r="I17278" s="121" t="s">
        <v>30</v>
      </c>
      <c r="J17278" s="121" t="s">
        <v>7142</v>
      </c>
      <c r="K17278" s="121" t="s">
        <v>65</v>
      </c>
      <c r="L17278" s="157" t="s">
        <v>32</v>
      </c>
      <c r="M17278" s="120" t="s">
        <v>33</v>
      </c>
      <c r="N17278" s="131">
        <v>44656</v>
      </c>
    </row>
    <row r="17279" spans="1:14">
      <c r="A17279" s="116">
        <v>17279</v>
      </c>
      <c r="B17279" s="129">
        <v>44652</v>
      </c>
      <c r="D17279" s="120" t="s">
        <v>580</v>
      </c>
      <c r="E17279" s="120" t="s">
        <v>38343</v>
      </c>
      <c r="F17279" s="209" t="s">
        <v>21007</v>
      </c>
      <c r="G17279" s="119" t="s">
        <v>38344</v>
      </c>
      <c r="H17279" s="121" t="s">
        <v>192</v>
      </c>
      <c r="I17279" s="121" t="s">
        <v>30</v>
      </c>
      <c r="J17279" s="121" t="s">
        <v>7131</v>
      </c>
      <c r="K17279" s="121" t="s">
        <v>65</v>
      </c>
      <c r="L17279" s="157" t="s">
        <v>32</v>
      </c>
      <c r="M17279" s="120" t="s">
        <v>78</v>
      </c>
    </row>
    <row r="17280" spans="1:14" ht="27.6">
      <c r="A17280" s="116">
        <v>17280</v>
      </c>
      <c r="B17280" s="129">
        <v>44652</v>
      </c>
      <c r="D17280" s="120" t="s">
        <v>580</v>
      </c>
      <c r="E17280" s="120" t="s">
        <v>38345</v>
      </c>
      <c r="F17280" s="209" t="s">
        <v>38346</v>
      </c>
      <c r="G17280" s="119" t="s">
        <v>38347</v>
      </c>
      <c r="H17280" s="121" t="s">
        <v>192</v>
      </c>
      <c r="I17280" s="121" t="s">
        <v>30</v>
      </c>
      <c r="J17280" s="121" t="s">
        <v>77</v>
      </c>
      <c r="K17280" s="121" t="s">
        <v>65</v>
      </c>
      <c r="L17280" s="157" t="s">
        <v>32</v>
      </c>
      <c r="M17280" s="120" t="s">
        <v>78</v>
      </c>
    </row>
    <row r="17281" spans="1:15">
      <c r="A17281" s="116">
        <v>17281</v>
      </c>
      <c r="B17281" s="129">
        <v>44652</v>
      </c>
      <c r="D17281" s="120" t="s">
        <v>580</v>
      </c>
      <c r="E17281" s="120" t="s">
        <v>38348</v>
      </c>
      <c r="F17281" s="209" t="s">
        <v>38349</v>
      </c>
      <c r="G17281" s="119" t="s">
        <v>38350</v>
      </c>
      <c r="H17281" s="121" t="s">
        <v>101</v>
      </c>
      <c r="I17281" s="121" t="s">
        <v>30</v>
      </c>
      <c r="J17281" s="121" t="s">
        <v>1544</v>
      </c>
      <c r="K17281" s="121" t="s">
        <v>65</v>
      </c>
      <c r="L17281" s="157" t="s">
        <v>32</v>
      </c>
      <c r="M17281" s="120" t="s">
        <v>33</v>
      </c>
      <c r="N17281" s="131">
        <v>44655</v>
      </c>
    </row>
    <row r="17282" spans="1:15">
      <c r="A17282" s="116">
        <v>17282</v>
      </c>
      <c r="B17282" s="129">
        <v>44652</v>
      </c>
      <c r="D17282" s="120" t="s">
        <v>580</v>
      </c>
      <c r="E17282" s="120" t="s">
        <v>38351</v>
      </c>
      <c r="F17282" s="209" t="s">
        <v>23796</v>
      </c>
      <c r="G17282" s="119" t="s">
        <v>6210</v>
      </c>
      <c r="H17282" s="121" t="s">
        <v>86</v>
      </c>
      <c r="I17282" s="121" t="s">
        <v>42</v>
      </c>
      <c r="J17282" s="121" t="s">
        <v>82</v>
      </c>
      <c r="K17282" s="121" t="s">
        <v>65</v>
      </c>
      <c r="L17282" s="157" t="s">
        <v>32</v>
      </c>
      <c r="M17282" s="120" t="s">
        <v>33</v>
      </c>
      <c r="N17282" s="131">
        <v>44655</v>
      </c>
    </row>
    <row r="17283" spans="1:15">
      <c r="A17283" s="116">
        <v>17283</v>
      </c>
      <c r="B17283" s="129">
        <v>44652</v>
      </c>
      <c r="D17283" s="120" t="s">
        <v>580</v>
      </c>
      <c r="E17283" s="120" t="s">
        <v>38352</v>
      </c>
      <c r="F17283" s="209" t="s">
        <v>7366</v>
      </c>
      <c r="G17283" s="119" t="s">
        <v>38353</v>
      </c>
      <c r="H17283" s="121" t="s">
        <v>41</v>
      </c>
      <c r="I17283" s="121" t="s">
        <v>30</v>
      </c>
      <c r="J17283" s="121" t="s">
        <v>7280</v>
      </c>
      <c r="K17283" s="121" t="s">
        <v>584</v>
      </c>
      <c r="L17283" s="157" t="s">
        <v>32</v>
      </c>
      <c r="M17283" s="120" t="s">
        <v>78</v>
      </c>
    </row>
    <row r="17284" spans="1:15" ht="27.6">
      <c r="A17284" s="116">
        <v>17284</v>
      </c>
      <c r="B17284" s="129">
        <v>44652</v>
      </c>
      <c r="D17284" s="120" t="s">
        <v>580</v>
      </c>
      <c r="E17284" s="120" t="s">
        <v>38354</v>
      </c>
      <c r="F17284" s="209" t="s">
        <v>38355</v>
      </c>
      <c r="G17284" s="119" t="s">
        <v>27420</v>
      </c>
      <c r="H17284" s="121" t="s">
        <v>53</v>
      </c>
      <c r="I17284" s="121" t="s">
        <v>30</v>
      </c>
      <c r="J17284" s="121" t="s">
        <v>87</v>
      </c>
      <c r="K17284" s="121" t="s">
        <v>584</v>
      </c>
      <c r="L17284" s="157" t="s">
        <v>32</v>
      </c>
      <c r="M17284" s="120" t="s">
        <v>78</v>
      </c>
    </row>
    <row r="17285" spans="1:15">
      <c r="A17285" s="116">
        <v>17285</v>
      </c>
      <c r="B17285" s="129">
        <v>44652</v>
      </c>
      <c r="D17285" s="120" t="s">
        <v>580</v>
      </c>
      <c r="E17285" s="120" t="s">
        <v>38356</v>
      </c>
      <c r="F17285" s="209" t="s">
        <v>5245</v>
      </c>
      <c r="G17285" s="119" t="s">
        <v>38357</v>
      </c>
      <c r="H17285" s="121" t="s">
        <v>76</v>
      </c>
      <c r="I17285" s="121" t="s">
        <v>42</v>
      </c>
      <c r="J17285" s="121" t="s">
        <v>72</v>
      </c>
      <c r="K17285" s="121" t="s">
        <v>584</v>
      </c>
      <c r="L17285" s="157" t="s">
        <v>32</v>
      </c>
      <c r="M17285" s="120" t="s">
        <v>33</v>
      </c>
      <c r="N17285" s="131">
        <v>44652</v>
      </c>
    </row>
    <row r="17286" spans="1:15">
      <c r="A17286" s="116">
        <v>17286</v>
      </c>
      <c r="B17286" s="129">
        <v>44652</v>
      </c>
      <c r="D17286" s="120" t="s">
        <v>580</v>
      </c>
      <c r="E17286" s="120" t="s">
        <v>38358</v>
      </c>
      <c r="F17286" s="209" t="s">
        <v>38359</v>
      </c>
      <c r="G17286" s="119" t="s">
        <v>31703</v>
      </c>
      <c r="H17286" s="121" t="s">
        <v>177</v>
      </c>
      <c r="I17286" s="121" t="s">
        <v>30</v>
      </c>
      <c r="J17286" s="121" t="s">
        <v>529</v>
      </c>
      <c r="K17286" s="121" t="s">
        <v>65</v>
      </c>
      <c r="L17286" s="157" t="s">
        <v>32</v>
      </c>
      <c r="M17286" s="120" t="s">
        <v>33</v>
      </c>
      <c r="N17286" s="131">
        <v>44656</v>
      </c>
    </row>
    <row r="17287" spans="1:15">
      <c r="A17287" s="116">
        <v>17287</v>
      </c>
      <c r="B17287" s="129">
        <v>44652</v>
      </c>
      <c r="D17287" s="120" t="s">
        <v>580</v>
      </c>
      <c r="E17287" s="120" t="s">
        <v>38360</v>
      </c>
      <c r="F17287" s="209" t="s">
        <v>38361</v>
      </c>
      <c r="G17287" s="119" t="s">
        <v>38362</v>
      </c>
      <c r="H17287" s="121" t="s">
        <v>41</v>
      </c>
      <c r="I17287" s="121" t="s">
        <v>42</v>
      </c>
      <c r="J17287" s="121" t="s">
        <v>43</v>
      </c>
      <c r="K17287" s="121" t="s">
        <v>65</v>
      </c>
      <c r="L17287" s="157" t="s">
        <v>32</v>
      </c>
      <c r="M17287" s="120" t="s">
        <v>33</v>
      </c>
      <c r="N17287" s="131">
        <v>44656</v>
      </c>
    </row>
    <row r="17288" spans="1:15">
      <c r="A17288" s="116">
        <v>17288</v>
      </c>
      <c r="B17288" s="129">
        <v>44652</v>
      </c>
      <c r="D17288" s="120" t="s">
        <v>25</v>
      </c>
      <c r="E17288" s="120" t="s">
        <v>38363</v>
      </c>
      <c r="F17288" s="209" t="s">
        <v>38364</v>
      </c>
      <c r="G17288" s="119" t="s">
        <v>214</v>
      </c>
      <c r="H17288" s="121" t="s">
        <v>53</v>
      </c>
      <c r="I17288" s="121" t="s">
        <v>63</v>
      </c>
      <c r="J17288" s="121" t="s">
        <v>524</v>
      </c>
      <c r="K17288" s="121" t="s">
        <v>584</v>
      </c>
      <c r="L17288" s="157" t="s">
        <v>32</v>
      </c>
      <c r="M17288" s="120" t="s">
        <v>78</v>
      </c>
    </row>
    <row r="17289" spans="1:15" ht="27.6">
      <c r="A17289" s="116">
        <v>17289</v>
      </c>
      <c r="B17289" s="129">
        <v>44655</v>
      </c>
      <c r="D17289" s="120" t="s">
        <v>25</v>
      </c>
      <c r="E17289" s="120" t="s">
        <v>38365</v>
      </c>
      <c r="F17289" s="209" t="s">
        <v>38366</v>
      </c>
      <c r="G17289" s="119" t="s">
        <v>3105</v>
      </c>
      <c r="H17289" s="121" t="s">
        <v>192</v>
      </c>
      <c r="I17289" s="121" t="s">
        <v>30</v>
      </c>
      <c r="J17289" s="121" t="s">
        <v>87</v>
      </c>
      <c r="K17289" s="121" t="s">
        <v>65</v>
      </c>
      <c r="L17289" s="157" t="s">
        <v>32</v>
      </c>
      <c r="M17289" s="120" t="s">
        <v>78</v>
      </c>
    </row>
    <row r="17290" spans="1:15" ht="27.6">
      <c r="A17290" s="116">
        <v>17290</v>
      </c>
      <c r="B17290" s="129">
        <v>44655</v>
      </c>
      <c r="D17290" s="120" t="s">
        <v>25</v>
      </c>
      <c r="E17290" s="120" t="s">
        <v>38367</v>
      </c>
      <c r="F17290" s="209" t="s">
        <v>38368</v>
      </c>
      <c r="G17290" s="119" t="s">
        <v>8079</v>
      </c>
      <c r="H17290" s="121" t="s">
        <v>29</v>
      </c>
      <c r="I17290" s="121" t="s">
        <v>30</v>
      </c>
      <c r="J17290" s="121" t="s">
        <v>87</v>
      </c>
      <c r="K17290" s="121" t="s">
        <v>65</v>
      </c>
      <c r="L17290" s="157" t="s">
        <v>32</v>
      </c>
      <c r="M17290" s="120" t="s">
        <v>78</v>
      </c>
    </row>
    <row r="17291" spans="1:15" ht="27.6">
      <c r="A17291" s="116">
        <v>17291</v>
      </c>
      <c r="B17291" s="129">
        <v>44655</v>
      </c>
      <c r="D17291" s="120" t="s">
        <v>25</v>
      </c>
      <c r="E17291" s="120" t="s">
        <v>38369</v>
      </c>
      <c r="F17291" s="209" t="s">
        <v>38370</v>
      </c>
      <c r="G17291" s="119" t="s">
        <v>709</v>
      </c>
      <c r="H17291" s="121" t="s">
        <v>53</v>
      </c>
      <c r="I17291" s="121" t="s">
        <v>30</v>
      </c>
      <c r="J17291" s="121" t="s">
        <v>77</v>
      </c>
      <c r="K17291" s="121" t="s">
        <v>65</v>
      </c>
      <c r="L17291" s="157" t="s">
        <v>32</v>
      </c>
      <c r="M17291" s="120" t="s">
        <v>33</v>
      </c>
      <c r="N17291" s="131">
        <v>44656</v>
      </c>
      <c r="O17291" s="131">
        <v>44656</v>
      </c>
    </row>
    <row r="17292" spans="1:15" ht="27.6">
      <c r="A17292" s="116">
        <v>17292</v>
      </c>
      <c r="B17292" s="129">
        <v>44655</v>
      </c>
      <c r="D17292" s="120" t="s">
        <v>25</v>
      </c>
      <c r="E17292" s="120" t="s">
        <v>38371</v>
      </c>
      <c r="F17292" s="209" t="s">
        <v>38372</v>
      </c>
      <c r="G17292" s="119" t="s">
        <v>4789</v>
      </c>
      <c r="H17292" s="121" t="s">
        <v>192</v>
      </c>
      <c r="I17292" s="121" t="s">
        <v>30</v>
      </c>
      <c r="J17292" s="121" t="s">
        <v>5018</v>
      </c>
      <c r="K17292" s="121" t="s">
        <v>65</v>
      </c>
      <c r="L17292" s="157" t="s">
        <v>32</v>
      </c>
      <c r="M17292" s="120" t="s">
        <v>78</v>
      </c>
    </row>
    <row r="17293" spans="1:15">
      <c r="A17293" s="116">
        <v>17293</v>
      </c>
      <c r="B17293" s="129">
        <v>44655</v>
      </c>
      <c r="D17293" s="120" t="s">
        <v>25</v>
      </c>
      <c r="E17293" s="120" t="s">
        <v>38373</v>
      </c>
      <c r="F17293" s="209" t="s">
        <v>38374</v>
      </c>
      <c r="G17293" s="119" t="s">
        <v>38375</v>
      </c>
      <c r="H17293" s="121" t="s">
        <v>29</v>
      </c>
      <c r="I17293" s="121" t="s">
        <v>30</v>
      </c>
      <c r="J17293" s="121" t="s">
        <v>87</v>
      </c>
      <c r="K17293" s="121" t="s">
        <v>65</v>
      </c>
      <c r="L17293" s="157" t="s">
        <v>32</v>
      </c>
      <c r="M17293" s="120" t="s">
        <v>78</v>
      </c>
    </row>
    <row r="17294" spans="1:15" ht="27.6">
      <c r="A17294" s="116">
        <v>17294</v>
      </c>
      <c r="B17294" s="129">
        <v>44655</v>
      </c>
      <c r="D17294" s="120" t="s">
        <v>25</v>
      </c>
      <c r="E17294" s="120" t="s">
        <v>38376</v>
      </c>
      <c r="F17294" s="209" t="s">
        <v>38377</v>
      </c>
      <c r="G17294" s="119" t="s">
        <v>8418</v>
      </c>
      <c r="H17294" s="121" t="s">
        <v>53</v>
      </c>
      <c r="I17294" s="121" t="s">
        <v>30</v>
      </c>
      <c r="J17294" s="121" t="s">
        <v>87</v>
      </c>
      <c r="K17294" s="121" t="s">
        <v>65</v>
      </c>
      <c r="L17294" s="157" t="s">
        <v>32</v>
      </c>
      <c r="M17294" s="120" t="s">
        <v>78</v>
      </c>
    </row>
    <row r="17295" spans="1:15" ht="27.6">
      <c r="A17295" s="116">
        <v>17295</v>
      </c>
      <c r="B17295" s="129">
        <v>44655</v>
      </c>
      <c r="D17295" s="120" t="s">
        <v>25</v>
      </c>
      <c r="E17295" s="120" t="s">
        <v>38378</v>
      </c>
      <c r="F17295" s="209" t="s">
        <v>38379</v>
      </c>
      <c r="G17295" s="119" t="s">
        <v>38380</v>
      </c>
      <c r="H17295" s="121" t="s">
        <v>140</v>
      </c>
      <c r="I17295" s="121" t="s">
        <v>30</v>
      </c>
      <c r="J17295" s="121" t="s">
        <v>87</v>
      </c>
      <c r="K17295" s="121" t="s">
        <v>65</v>
      </c>
      <c r="L17295" s="157" t="s">
        <v>32</v>
      </c>
      <c r="M17295" s="120" t="s">
        <v>78</v>
      </c>
    </row>
    <row r="17296" spans="1:15" ht="14.4">
      <c r="A17296" s="116">
        <v>17296</v>
      </c>
      <c r="B17296" s="129">
        <v>44655</v>
      </c>
      <c r="D17296" s="120" t="s">
        <v>25</v>
      </c>
      <c r="E17296" s="120" t="s">
        <v>38381</v>
      </c>
      <c r="F17296" t="s">
        <v>38382</v>
      </c>
      <c r="G17296" s="119" t="s">
        <v>38383</v>
      </c>
      <c r="H17296" s="121" t="s">
        <v>1173</v>
      </c>
      <c r="I17296" s="121" t="s">
        <v>30</v>
      </c>
      <c r="J17296" s="121" t="s">
        <v>87</v>
      </c>
      <c r="K17296" s="121" t="s">
        <v>65</v>
      </c>
      <c r="L17296" s="157" t="s">
        <v>32</v>
      </c>
      <c r="M17296" s="120" t="s">
        <v>78</v>
      </c>
    </row>
    <row r="17297" spans="1:13">
      <c r="A17297" s="116">
        <v>17297</v>
      </c>
      <c r="B17297" s="129">
        <v>44652</v>
      </c>
      <c r="D17297" s="120" t="s">
        <v>34132</v>
      </c>
      <c r="E17297" s="120" t="s">
        <v>38384</v>
      </c>
      <c r="F17297" s="209" t="s">
        <v>38385</v>
      </c>
      <c r="G17297" s="119" t="s">
        <v>477</v>
      </c>
      <c r="H17297" s="121" t="s">
        <v>86</v>
      </c>
      <c r="I17297" s="121" t="s">
        <v>42</v>
      </c>
      <c r="J17297" s="121" t="s">
        <v>38386</v>
      </c>
      <c r="K17297" s="121" t="s">
        <v>65</v>
      </c>
      <c r="L17297" s="157" t="s">
        <v>32</v>
      </c>
      <c r="M17297" s="120" t="s">
        <v>78</v>
      </c>
    </row>
    <row r="17298" spans="1:13">
      <c r="A17298" s="116">
        <v>17298</v>
      </c>
      <c r="B17298" s="129">
        <v>44652</v>
      </c>
      <c r="D17298" s="120" t="s">
        <v>34132</v>
      </c>
      <c r="E17298" s="120" t="s">
        <v>38387</v>
      </c>
      <c r="F17298" s="209" t="s">
        <v>21627</v>
      </c>
      <c r="G17298" s="119" t="s">
        <v>16443</v>
      </c>
      <c r="H17298" s="121" t="s">
        <v>192</v>
      </c>
      <c r="I17298" s="121" t="s">
        <v>30</v>
      </c>
      <c r="J17298" s="121" t="s">
        <v>77</v>
      </c>
      <c r="K17298" s="121" t="s">
        <v>65</v>
      </c>
      <c r="L17298" s="157" t="s">
        <v>32</v>
      </c>
      <c r="M17298" s="120" t="s">
        <v>33</v>
      </c>
    </row>
    <row r="17299" spans="1:13">
      <c r="A17299" s="116">
        <v>17299</v>
      </c>
      <c r="B17299" s="129">
        <v>44652</v>
      </c>
      <c r="D17299" s="120" t="s">
        <v>34132</v>
      </c>
      <c r="E17299" s="120" t="s">
        <v>38388</v>
      </c>
      <c r="F17299" s="209" t="s">
        <v>38389</v>
      </c>
      <c r="G17299" s="119" t="s">
        <v>38390</v>
      </c>
      <c r="H17299" s="121" t="s">
        <v>76</v>
      </c>
      <c r="I17299" s="121" t="s">
        <v>30</v>
      </c>
      <c r="J17299" s="121" t="s">
        <v>8287</v>
      </c>
      <c r="K17299" s="121" t="s">
        <v>65</v>
      </c>
      <c r="L17299" s="157" t="s">
        <v>32</v>
      </c>
      <c r="M17299" s="120" t="s">
        <v>78</v>
      </c>
    </row>
    <row r="17300" spans="1:13">
      <c r="A17300" s="116">
        <v>17300</v>
      </c>
      <c r="B17300" s="129">
        <v>44652</v>
      </c>
      <c r="D17300" s="120" t="s">
        <v>34132</v>
      </c>
      <c r="E17300" s="120" t="s">
        <v>38391</v>
      </c>
      <c r="F17300" s="209" t="s">
        <v>8450</v>
      </c>
      <c r="G17300" s="119" t="s">
        <v>38392</v>
      </c>
      <c r="H17300" s="121" t="s">
        <v>53</v>
      </c>
      <c r="I17300" s="121" t="s">
        <v>30</v>
      </c>
      <c r="J17300" s="121" t="s">
        <v>34147</v>
      </c>
      <c r="K17300" s="121" t="s">
        <v>65</v>
      </c>
      <c r="L17300" s="157" t="s">
        <v>32</v>
      </c>
      <c r="M17300" s="120" t="s">
        <v>78</v>
      </c>
    </row>
    <row r="17301" spans="1:13">
      <c r="A17301" s="116">
        <v>17301</v>
      </c>
      <c r="B17301" s="129">
        <v>44652</v>
      </c>
      <c r="D17301" s="120" t="s">
        <v>34132</v>
      </c>
      <c r="E17301" s="120" t="s">
        <v>38393</v>
      </c>
      <c r="F17301" s="209" t="s">
        <v>38394</v>
      </c>
      <c r="G17301" s="119" t="s">
        <v>17409</v>
      </c>
      <c r="H17301" s="121" t="s">
        <v>140</v>
      </c>
      <c r="I17301" s="121" t="s">
        <v>30</v>
      </c>
      <c r="J17301" s="121" t="s">
        <v>529</v>
      </c>
      <c r="K17301" s="121" t="s">
        <v>65</v>
      </c>
      <c r="L17301" s="157" t="s">
        <v>32</v>
      </c>
      <c r="M17301" s="120" t="s">
        <v>33</v>
      </c>
    </row>
    <row r="17302" spans="1:13">
      <c r="A17302" s="116">
        <v>17302</v>
      </c>
      <c r="B17302" s="129">
        <v>44652</v>
      </c>
      <c r="D17302" s="120" t="s">
        <v>34132</v>
      </c>
      <c r="E17302" s="120" t="s">
        <v>38395</v>
      </c>
      <c r="F17302" s="209" t="s">
        <v>9960</v>
      </c>
      <c r="G17302" s="119" t="s">
        <v>38396</v>
      </c>
      <c r="H17302" s="121" t="s">
        <v>140</v>
      </c>
      <c r="I17302" s="121" t="s">
        <v>30</v>
      </c>
      <c r="J17302" s="121" t="s">
        <v>5018</v>
      </c>
      <c r="K17302" s="121" t="s">
        <v>65</v>
      </c>
      <c r="L17302" s="157" t="s">
        <v>32</v>
      </c>
      <c r="M17302" s="120" t="s">
        <v>78</v>
      </c>
    </row>
    <row r="17303" spans="1:13" ht="27.6">
      <c r="A17303" s="116">
        <v>17303</v>
      </c>
      <c r="B17303" s="129">
        <v>44652</v>
      </c>
      <c r="D17303" s="120" t="s">
        <v>34132</v>
      </c>
      <c r="E17303" s="120" t="s">
        <v>38397</v>
      </c>
      <c r="F17303" s="209" t="s">
        <v>38398</v>
      </c>
      <c r="G17303" s="119" t="s">
        <v>38399</v>
      </c>
      <c r="H17303" s="121" t="s">
        <v>76</v>
      </c>
      <c r="I17303" s="121" t="s">
        <v>30</v>
      </c>
      <c r="J17303" s="121" t="s">
        <v>1544</v>
      </c>
      <c r="K17303" s="121" t="s">
        <v>65</v>
      </c>
      <c r="L17303" s="157" t="s">
        <v>32</v>
      </c>
      <c r="M17303" s="120" t="s">
        <v>33</v>
      </c>
    </row>
    <row r="17304" spans="1:13">
      <c r="A17304" s="116">
        <v>17304</v>
      </c>
      <c r="B17304" s="129">
        <v>44652</v>
      </c>
      <c r="D17304" s="120" t="s">
        <v>34132</v>
      </c>
      <c r="E17304" s="120" t="s">
        <v>38400</v>
      </c>
      <c r="F17304" s="209" t="s">
        <v>38401</v>
      </c>
      <c r="G17304" s="119" t="s">
        <v>9028</v>
      </c>
      <c r="H17304" s="121" t="s">
        <v>97</v>
      </c>
      <c r="I17304" s="121" t="s">
        <v>30</v>
      </c>
      <c r="J17304" s="121" t="s">
        <v>34147</v>
      </c>
      <c r="K17304" s="121" t="s">
        <v>65</v>
      </c>
      <c r="L17304" s="157" t="s">
        <v>32</v>
      </c>
      <c r="M17304" s="120" t="s">
        <v>78</v>
      </c>
    </row>
    <row r="17305" spans="1:13">
      <c r="A17305" s="116">
        <v>17305</v>
      </c>
      <c r="B17305" s="129">
        <v>44652</v>
      </c>
      <c r="D17305" s="120" t="s">
        <v>34132</v>
      </c>
      <c r="E17305" s="120" t="s">
        <v>38402</v>
      </c>
      <c r="F17305" s="209" t="s">
        <v>7636</v>
      </c>
      <c r="G17305" s="119" t="s">
        <v>28245</v>
      </c>
      <c r="H17305" s="121" t="s">
        <v>76</v>
      </c>
      <c r="I17305" s="121" t="s">
        <v>30</v>
      </c>
      <c r="J17305" s="121" t="s">
        <v>8287</v>
      </c>
      <c r="K17305" s="121" t="s">
        <v>65</v>
      </c>
      <c r="L17305" s="157" t="s">
        <v>32</v>
      </c>
      <c r="M17305" s="120" t="s">
        <v>78</v>
      </c>
    </row>
    <row r="17306" spans="1:13">
      <c r="A17306" s="116">
        <v>17306</v>
      </c>
      <c r="B17306" s="129">
        <v>44655</v>
      </c>
      <c r="D17306" s="120" t="s">
        <v>25</v>
      </c>
      <c r="E17306" s="120" t="s">
        <v>38403</v>
      </c>
      <c r="F17306" s="209" t="s">
        <v>38404</v>
      </c>
      <c r="G17306" s="119" t="s">
        <v>38405</v>
      </c>
      <c r="H17306" s="121" t="s">
        <v>29</v>
      </c>
      <c r="I17306" s="121" t="s">
        <v>30</v>
      </c>
      <c r="J17306" s="121" t="s">
        <v>87</v>
      </c>
      <c r="K17306" s="121" t="s">
        <v>65</v>
      </c>
      <c r="L17306" s="157" t="s">
        <v>32</v>
      </c>
      <c r="M17306" s="120" t="s">
        <v>78</v>
      </c>
    </row>
    <row r="17307" spans="1:13">
      <c r="A17307" s="116">
        <v>17307</v>
      </c>
      <c r="B17307" s="129">
        <v>44655</v>
      </c>
      <c r="D17307" s="120" t="s">
        <v>25</v>
      </c>
      <c r="E17307" s="120" t="s">
        <v>38406</v>
      </c>
      <c r="F17307" s="209" t="s">
        <v>158</v>
      </c>
      <c r="G17307" s="119" t="s">
        <v>4688</v>
      </c>
      <c r="H17307" s="121" t="s">
        <v>192</v>
      </c>
      <c r="I17307" s="121" t="s">
        <v>42</v>
      </c>
      <c r="J17307" s="121" t="s">
        <v>72</v>
      </c>
      <c r="K17307" s="121" t="s">
        <v>65</v>
      </c>
      <c r="L17307" s="157" t="s">
        <v>32</v>
      </c>
      <c r="M17307" s="120" t="s">
        <v>78</v>
      </c>
    </row>
    <row r="17308" spans="1:13">
      <c r="A17308" s="116">
        <v>17308</v>
      </c>
      <c r="B17308" s="129">
        <v>44655</v>
      </c>
      <c r="D17308" s="120" t="s">
        <v>25</v>
      </c>
      <c r="E17308" s="120" t="s">
        <v>38407</v>
      </c>
      <c r="F17308" s="209" t="s">
        <v>24650</v>
      </c>
      <c r="G17308" s="119" t="s">
        <v>38408</v>
      </c>
      <c r="H17308" s="121" t="s">
        <v>29</v>
      </c>
      <c r="I17308" s="121" t="s">
        <v>30</v>
      </c>
      <c r="J17308" s="121" t="s">
        <v>87</v>
      </c>
      <c r="K17308" s="121" t="s">
        <v>65</v>
      </c>
      <c r="L17308" s="157" t="s">
        <v>32</v>
      </c>
      <c r="M17308" s="120" t="s">
        <v>78</v>
      </c>
    </row>
    <row r="17309" spans="1:13" ht="27.6">
      <c r="A17309" s="116">
        <v>17309</v>
      </c>
      <c r="B17309" s="129">
        <v>44655</v>
      </c>
      <c r="D17309" s="120" t="s">
        <v>25</v>
      </c>
      <c r="E17309" s="120" t="s">
        <v>38409</v>
      </c>
      <c r="F17309" s="209" t="s">
        <v>38410</v>
      </c>
      <c r="G17309" s="119" t="s">
        <v>22070</v>
      </c>
      <c r="H17309" s="121" t="s">
        <v>101</v>
      </c>
      <c r="I17309" s="121" t="s">
        <v>30</v>
      </c>
      <c r="J17309" s="121" t="s">
        <v>87</v>
      </c>
      <c r="K17309" s="121" t="s">
        <v>65</v>
      </c>
      <c r="L17309" s="157" t="s">
        <v>32</v>
      </c>
      <c r="M17309" s="120" t="s">
        <v>78</v>
      </c>
    </row>
    <row r="17310" spans="1:13" ht="27.6">
      <c r="A17310" s="116">
        <v>17310</v>
      </c>
      <c r="B17310" s="129">
        <v>44655</v>
      </c>
      <c r="D17310" s="120" t="s">
        <v>25</v>
      </c>
      <c r="E17310" s="120" t="s">
        <v>38411</v>
      </c>
      <c r="F17310" s="209" t="s">
        <v>38412</v>
      </c>
      <c r="G17310" s="119" t="s">
        <v>38413</v>
      </c>
      <c r="H17310" s="121" t="s">
        <v>53</v>
      </c>
      <c r="I17310" s="121" t="s">
        <v>30</v>
      </c>
      <c r="J17310" s="121" t="s">
        <v>87</v>
      </c>
      <c r="K17310" s="121" t="s">
        <v>65</v>
      </c>
      <c r="L17310" s="157" t="s">
        <v>32</v>
      </c>
      <c r="M17310" s="120" t="s">
        <v>78</v>
      </c>
    </row>
    <row r="17311" spans="1:13">
      <c r="A17311" s="116">
        <v>17311</v>
      </c>
      <c r="B17311" s="129">
        <v>44655</v>
      </c>
      <c r="D17311" s="120" t="s">
        <v>25</v>
      </c>
      <c r="E17311" s="120" t="s">
        <v>38414</v>
      </c>
      <c r="F17311" s="209" t="s">
        <v>10392</v>
      </c>
      <c r="G17311" s="119" t="s">
        <v>38415</v>
      </c>
      <c r="H17311" s="121" t="s">
        <v>41</v>
      </c>
      <c r="I17311" s="121" t="s">
        <v>30</v>
      </c>
      <c r="J17311" s="121" t="s">
        <v>87</v>
      </c>
      <c r="K17311" s="121" t="s">
        <v>65</v>
      </c>
      <c r="L17311" s="157" t="s">
        <v>32</v>
      </c>
      <c r="M17311" s="120" t="s">
        <v>78</v>
      </c>
    </row>
    <row r="17312" spans="1:13">
      <c r="A17312" s="116">
        <v>17312</v>
      </c>
      <c r="B17312" s="129">
        <v>44655</v>
      </c>
      <c r="D17312" s="120" t="s">
        <v>25</v>
      </c>
      <c r="E17312" s="120" t="s">
        <v>38416</v>
      </c>
      <c r="F17312" s="209" t="s">
        <v>38417</v>
      </c>
      <c r="G17312" s="119" t="s">
        <v>805</v>
      </c>
      <c r="H17312" s="121" t="s">
        <v>76</v>
      </c>
      <c r="I17312" s="121" t="s">
        <v>63</v>
      </c>
      <c r="J17312" s="121" t="s">
        <v>328</v>
      </c>
      <c r="K17312" s="121" t="s">
        <v>65</v>
      </c>
      <c r="L17312" s="157" t="s">
        <v>32</v>
      </c>
      <c r="M17312" s="120" t="s">
        <v>33</v>
      </c>
    </row>
    <row r="17313" spans="1:15" ht="27.6">
      <c r="A17313" s="116">
        <v>17313</v>
      </c>
      <c r="B17313" s="129">
        <v>44655</v>
      </c>
      <c r="D17313" s="120" t="s">
        <v>25</v>
      </c>
      <c r="E17313" s="120" t="s">
        <v>38418</v>
      </c>
      <c r="F17313" s="209" t="s">
        <v>38419</v>
      </c>
      <c r="G17313" s="119" t="s">
        <v>38420</v>
      </c>
      <c r="H17313" s="121" t="s">
        <v>41</v>
      </c>
      <c r="I17313" s="121" t="s">
        <v>30</v>
      </c>
      <c r="J17313" s="121" t="s">
        <v>77</v>
      </c>
      <c r="K17313" s="121" t="s">
        <v>65</v>
      </c>
      <c r="L17313" s="157" t="s">
        <v>32</v>
      </c>
      <c r="M17313" s="120" t="s">
        <v>78</v>
      </c>
    </row>
    <row r="17314" spans="1:15">
      <c r="A17314" s="116">
        <v>17314</v>
      </c>
      <c r="B17314" s="129">
        <v>44655</v>
      </c>
      <c r="D17314" s="120" t="s">
        <v>25</v>
      </c>
      <c r="E17314" s="120" t="s">
        <v>38421</v>
      </c>
      <c r="F17314" s="209" t="s">
        <v>38422</v>
      </c>
      <c r="G17314" s="119" t="s">
        <v>38423</v>
      </c>
      <c r="H17314" s="121" t="s">
        <v>41</v>
      </c>
      <c r="I17314" s="121" t="s">
        <v>30</v>
      </c>
      <c r="J17314" s="121" t="s">
        <v>7142</v>
      </c>
      <c r="K17314" s="121" t="s">
        <v>65</v>
      </c>
      <c r="L17314" s="157" t="s">
        <v>32</v>
      </c>
      <c r="M17314" s="120" t="s">
        <v>78</v>
      </c>
    </row>
    <row r="17315" spans="1:15">
      <c r="A17315" s="116">
        <v>17315</v>
      </c>
      <c r="B17315" s="129">
        <v>44655</v>
      </c>
      <c r="D17315" s="120" t="s">
        <v>25</v>
      </c>
      <c r="E17315" s="120" t="s">
        <v>38424</v>
      </c>
      <c r="F17315" s="209" t="s">
        <v>37053</v>
      </c>
      <c r="G17315" s="119" t="s">
        <v>33961</v>
      </c>
      <c r="H17315" s="121" t="s">
        <v>41</v>
      </c>
      <c r="I17315" s="121" t="s">
        <v>30</v>
      </c>
      <c r="J17315" s="121" t="s">
        <v>77</v>
      </c>
      <c r="K17315" s="121" t="s">
        <v>65</v>
      </c>
      <c r="L17315" s="157" t="s">
        <v>32</v>
      </c>
      <c r="M17315" s="120" t="s">
        <v>78</v>
      </c>
    </row>
    <row r="17316" spans="1:15">
      <c r="A17316" s="116">
        <v>17316</v>
      </c>
      <c r="B17316" s="129">
        <v>44655</v>
      </c>
      <c r="D17316" s="120" t="s">
        <v>25</v>
      </c>
      <c r="E17316" s="120" t="s">
        <v>38425</v>
      </c>
      <c r="F17316" s="209" t="s">
        <v>37047</v>
      </c>
      <c r="G17316" s="119" t="s">
        <v>1447</v>
      </c>
      <c r="H17316" s="121" t="s">
        <v>41</v>
      </c>
      <c r="I17316" s="121" t="s">
        <v>30</v>
      </c>
      <c r="J17316" s="121" t="s">
        <v>8033</v>
      </c>
      <c r="K17316" s="121" t="s">
        <v>65</v>
      </c>
      <c r="L17316" s="157" t="s">
        <v>32</v>
      </c>
      <c r="M17316" s="120" t="s">
        <v>33</v>
      </c>
      <c r="N17316" s="131">
        <v>44656</v>
      </c>
      <c r="O17316" s="131">
        <v>44656</v>
      </c>
    </row>
    <row r="17317" spans="1:15" ht="27.6">
      <c r="A17317" s="116">
        <v>17317</v>
      </c>
      <c r="B17317" s="129">
        <v>44655</v>
      </c>
      <c r="D17317" s="120" t="s">
        <v>25</v>
      </c>
      <c r="E17317" s="120" t="s">
        <v>38426</v>
      </c>
      <c r="F17317" s="209" t="s">
        <v>38427</v>
      </c>
      <c r="G17317" s="119" t="s">
        <v>38428</v>
      </c>
      <c r="H17317" s="121" t="s">
        <v>48</v>
      </c>
      <c r="I17317" s="121" t="s">
        <v>30</v>
      </c>
      <c r="J17317" s="121" t="s">
        <v>5018</v>
      </c>
      <c r="K17317" s="121" t="s">
        <v>65</v>
      </c>
      <c r="L17317" s="157" t="s">
        <v>32</v>
      </c>
      <c r="M17317" s="120" t="s">
        <v>33</v>
      </c>
      <c r="N17317" s="131">
        <v>44656</v>
      </c>
      <c r="O17317" s="131">
        <v>44656</v>
      </c>
    </row>
    <row r="17318" spans="1:15" ht="27.6">
      <c r="A17318" s="116">
        <v>17318</v>
      </c>
      <c r="B17318" s="129">
        <v>44655</v>
      </c>
      <c r="D17318" s="120" t="s">
        <v>37</v>
      </c>
      <c r="E17318" s="222" t="s">
        <v>38429</v>
      </c>
      <c r="F17318" s="209" t="s">
        <v>38430</v>
      </c>
      <c r="G17318" s="119" t="s">
        <v>6841</v>
      </c>
      <c r="H17318" s="121" t="s">
        <v>41</v>
      </c>
      <c r="I17318" s="121" t="s">
        <v>42</v>
      </c>
      <c r="J17318" s="121" t="s">
        <v>91</v>
      </c>
      <c r="K17318" s="121" t="s">
        <v>65</v>
      </c>
      <c r="L17318" s="157" t="s">
        <v>32</v>
      </c>
      <c r="M17318" s="120" t="s">
        <v>78</v>
      </c>
    </row>
    <row r="17319" spans="1:15">
      <c r="A17319" s="116">
        <v>17319</v>
      </c>
      <c r="B17319" s="129">
        <v>44655</v>
      </c>
      <c r="D17319" s="120" t="s">
        <v>37</v>
      </c>
      <c r="E17319" s="120" t="s">
        <v>38431</v>
      </c>
      <c r="F17319" s="209" t="s">
        <v>38432</v>
      </c>
      <c r="G17319" s="119" t="s">
        <v>26857</v>
      </c>
      <c r="H17319" s="121" t="s">
        <v>41</v>
      </c>
      <c r="I17319" s="121" t="s">
        <v>42</v>
      </c>
      <c r="J17319" s="121" t="s">
        <v>38303</v>
      </c>
      <c r="K17319" s="121" t="s">
        <v>65</v>
      </c>
      <c r="L17319" s="157" t="s">
        <v>32</v>
      </c>
      <c r="M17319" s="120" t="s">
        <v>78</v>
      </c>
    </row>
    <row r="17320" spans="1:15">
      <c r="A17320" s="116">
        <v>17320</v>
      </c>
      <c r="B17320" s="129">
        <v>44655</v>
      </c>
      <c r="D17320" s="120" t="s">
        <v>25</v>
      </c>
      <c r="E17320" s="120" t="s">
        <v>38433</v>
      </c>
      <c r="F17320" s="209" t="s">
        <v>23627</v>
      </c>
      <c r="G17320" s="119" t="s">
        <v>38434</v>
      </c>
      <c r="H17320" s="121" t="s">
        <v>41</v>
      </c>
      <c r="I17320" s="121" t="s">
        <v>30</v>
      </c>
      <c r="J17320" s="121" t="s">
        <v>5018</v>
      </c>
      <c r="K17320" s="121" t="s">
        <v>65</v>
      </c>
      <c r="L17320" s="157" t="s">
        <v>32</v>
      </c>
      <c r="M17320" s="120" t="s">
        <v>33</v>
      </c>
      <c r="N17320" s="131">
        <v>44657</v>
      </c>
      <c r="O17320" s="131">
        <v>44657</v>
      </c>
    </row>
    <row r="17321" spans="1:15" ht="27.6">
      <c r="A17321" s="116">
        <v>17321</v>
      </c>
      <c r="B17321" s="129">
        <v>44655</v>
      </c>
      <c r="D17321" s="120" t="s">
        <v>25</v>
      </c>
      <c r="E17321" s="120" t="s">
        <v>38435</v>
      </c>
      <c r="F17321" s="209" t="s">
        <v>38436</v>
      </c>
      <c r="G17321" s="119" t="s">
        <v>38437</v>
      </c>
      <c r="H17321" s="121" t="s">
        <v>41</v>
      </c>
      <c r="I17321" s="121" t="s">
        <v>30</v>
      </c>
      <c r="J17321" s="121" t="s">
        <v>87</v>
      </c>
      <c r="K17321" s="121" t="s">
        <v>65</v>
      </c>
      <c r="L17321" s="157" t="s">
        <v>32</v>
      </c>
      <c r="M17321" s="120" t="s">
        <v>33</v>
      </c>
      <c r="N17321" s="131">
        <v>44656</v>
      </c>
      <c r="O17321" s="131">
        <v>44656</v>
      </c>
    </row>
    <row r="17322" spans="1:15">
      <c r="A17322" s="116">
        <v>17322</v>
      </c>
      <c r="B17322" s="129">
        <v>44655</v>
      </c>
      <c r="D17322" s="120" t="s">
        <v>25</v>
      </c>
      <c r="E17322" s="120" t="s">
        <v>38438</v>
      </c>
      <c r="F17322" s="209" t="s">
        <v>37027</v>
      </c>
      <c r="G17322" s="119" t="s">
        <v>2623</v>
      </c>
      <c r="H17322" s="121" t="s">
        <v>41</v>
      </c>
      <c r="I17322" s="121" t="s">
        <v>30</v>
      </c>
      <c r="J17322" s="121" t="s">
        <v>87</v>
      </c>
      <c r="K17322" s="121" t="s">
        <v>65</v>
      </c>
      <c r="L17322" s="157" t="s">
        <v>32</v>
      </c>
      <c r="M17322" s="120" t="s">
        <v>78</v>
      </c>
    </row>
    <row r="17323" spans="1:15">
      <c r="A17323" s="116">
        <v>17323</v>
      </c>
      <c r="B17323" s="129">
        <v>44655</v>
      </c>
      <c r="D17323" s="120" t="s">
        <v>580</v>
      </c>
      <c r="E17323" s="120" t="s">
        <v>38439</v>
      </c>
      <c r="F17323" s="209" t="s">
        <v>38440</v>
      </c>
      <c r="G17323" s="119" t="s">
        <v>38441</v>
      </c>
      <c r="H17323" s="121" t="s">
        <v>192</v>
      </c>
      <c r="I17323" s="121" t="s">
        <v>30</v>
      </c>
      <c r="J17323" s="121" t="s">
        <v>87</v>
      </c>
      <c r="K17323" s="121" t="s">
        <v>65</v>
      </c>
      <c r="L17323" s="157" t="s">
        <v>32</v>
      </c>
      <c r="M17323" s="120" t="s">
        <v>78</v>
      </c>
    </row>
    <row r="17324" spans="1:15">
      <c r="A17324" s="116">
        <v>17324</v>
      </c>
      <c r="B17324" s="129">
        <v>44655</v>
      </c>
      <c r="D17324" s="120" t="s">
        <v>580</v>
      </c>
      <c r="E17324" s="120" t="s">
        <v>38442</v>
      </c>
      <c r="F17324" s="209" t="s">
        <v>12700</v>
      </c>
      <c r="G17324" s="119" t="s">
        <v>38443</v>
      </c>
      <c r="H17324" s="121" t="s">
        <v>461</v>
      </c>
      <c r="I17324" s="121" t="s">
        <v>30</v>
      </c>
      <c r="J17324" s="121" t="s">
        <v>38444</v>
      </c>
      <c r="K17324" s="121" t="s">
        <v>65</v>
      </c>
      <c r="L17324" s="157" t="s">
        <v>32</v>
      </c>
      <c r="M17324" s="120" t="s">
        <v>33</v>
      </c>
      <c r="N17324" s="131">
        <v>44656</v>
      </c>
    </row>
    <row r="17325" spans="1:15">
      <c r="A17325" s="116">
        <v>17325</v>
      </c>
      <c r="B17325" s="129">
        <v>44655</v>
      </c>
      <c r="D17325" s="120" t="s">
        <v>580</v>
      </c>
      <c r="E17325" s="120" t="s">
        <v>38445</v>
      </c>
      <c r="F17325" s="209" t="s">
        <v>7817</v>
      </c>
      <c r="G17325" s="119" t="s">
        <v>38446</v>
      </c>
      <c r="H17325" s="121" t="s">
        <v>140</v>
      </c>
      <c r="I17325" s="121" t="s">
        <v>30</v>
      </c>
      <c r="J17325" s="121" t="s">
        <v>7123</v>
      </c>
      <c r="K17325" s="121" t="s">
        <v>65</v>
      </c>
      <c r="L17325" s="157" t="s">
        <v>32</v>
      </c>
      <c r="M17325" s="120" t="s">
        <v>78</v>
      </c>
    </row>
    <row r="17326" spans="1:15">
      <c r="A17326" s="116">
        <v>17326</v>
      </c>
      <c r="B17326" s="129">
        <v>44655</v>
      </c>
      <c r="D17326" s="120" t="s">
        <v>580</v>
      </c>
      <c r="E17326" s="120" t="s">
        <v>38447</v>
      </c>
      <c r="F17326" s="209" t="s">
        <v>38448</v>
      </c>
      <c r="G17326" s="119" t="s">
        <v>38449</v>
      </c>
      <c r="H17326" s="121" t="s">
        <v>192</v>
      </c>
      <c r="I17326" s="121" t="s">
        <v>30</v>
      </c>
      <c r="J17326" s="121" t="s">
        <v>7087</v>
      </c>
      <c r="K17326" s="121" t="s">
        <v>65</v>
      </c>
      <c r="L17326" s="157" t="s">
        <v>32</v>
      </c>
      <c r="M17326" s="120" t="s">
        <v>78</v>
      </c>
    </row>
    <row r="17327" spans="1:15">
      <c r="A17327" s="116">
        <v>17327</v>
      </c>
      <c r="B17327" s="129">
        <v>44655</v>
      </c>
      <c r="D17327" s="120" t="s">
        <v>580</v>
      </c>
      <c r="E17327" s="120" t="s">
        <v>38450</v>
      </c>
      <c r="F17327" s="209" t="s">
        <v>38451</v>
      </c>
      <c r="G17327" s="119" t="s">
        <v>34195</v>
      </c>
      <c r="H17327" s="121" t="s">
        <v>48</v>
      </c>
      <c r="I17327" s="121" t="s">
        <v>30</v>
      </c>
      <c r="J17327" s="121" t="s">
        <v>7216</v>
      </c>
      <c r="K17327" s="121" t="s">
        <v>584</v>
      </c>
      <c r="L17327" s="157" t="s">
        <v>32</v>
      </c>
      <c r="M17327" s="120" t="s">
        <v>78</v>
      </c>
    </row>
    <row r="17328" spans="1:15">
      <c r="A17328" s="116">
        <v>17328</v>
      </c>
      <c r="B17328" s="129">
        <v>44655</v>
      </c>
      <c r="D17328" s="120" t="s">
        <v>580</v>
      </c>
      <c r="E17328" s="120" t="s">
        <v>38452</v>
      </c>
      <c r="F17328" s="209" t="s">
        <v>38453</v>
      </c>
      <c r="G17328" s="119" t="s">
        <v>38454</v>
      </c>
      <c r="H17328" s="121" t="s">
        <v>76</v>
      </c>
      <c r="I17328" s="121" t="s">
        <v>42</v>
      </c>
      <c r="J17328" s="121" t="s">
        <v>72</v>
      </c>
      <c r="K17328" s="121" t="s">
        <v>65</v>
      </c>
      <c r="L17328" s="157" t="s">
        <v>32</v>
      </c>
      <c r="M17328" s="120" t="s">
        <v>78</v>
      </c>
    </row>
    <row r="17329" spans="1:14">
      <c r="A17329" s="116">
        <v>17329</v>
      </c>
      <c r="B17329" s="129">
        <v>44655</v>
      </c>
      <c r="D17329" s="120" t="s">
        <v>580</v>
      </c>
      <c r="E17329" s="120" t="s">
        <v>38455</v>
      </c>
      <c r="F17329" s="209" t="s">
        <v>579</v>
      </c>
      <c r="G17329" s="119" t="s">
        <v>2623</v>
      </c>
      <c r="H17329" s="121" t="s">
        <v>76</v>
      </c>
      <c r="I17329" s="121" t="s">
        <v>30</v>
      </c>
      <c r="J17329" s="121" t="s">
        <v>38456</v>
      </c>
      <c r="K17329" s="121" t="s">
        <v>65</v>
      </c>
      <c r="L17329" s="157" t="s">
        <v>32</v>
      </c>
      <c r="M17329" s="120" t="s">
        <v>78</v>
      </c>
    </row>
    <row r="17330" spans="1:14" ht="27.6">
      <c r="A17330" s="116">
        <v>17330</v>
      </c>
      <c r="B17330" s="129">
        <v>44655</v>
      </c>
      <c r="D17330" s="120" t="s">
        <v>580</v>
      </c>
      <c r="E17330" s="120" t="s">
        <v>38457</v>
      </c>
      <c r="F17330" s="209" t="s">
        <v>38458</v>
      </c>
      <c r="G17330" s="119" t="s">
        <v>38459</v>
      </c>
      <c r="H17330" s="121" t="s">
        <v>192</v>
      </c>
      <c r="I17330" s="121" t="s">
        <v>30</v>
      </c>
      <c r="J17330" s="121" t="s">
        <v>31</v>
      </c>
      <c r="K17330" s="121" t="s">
        <v>65</v>
      </c>
      <c r="L17330" s="157" t="s">
        <v>32</v>
      </c>
      <c r="M17330" s="120" t="s">
        <v>78</v>
      </c>
    </row>
    <row r="17331" spans="1:14">
      <c r="A17331" s="116">
        <v>17331</v>
      </c>
      <c r="B17331" s="129">
        <v>44655</v>
      </c>
      <c r="D17331" s="120" t="s">
        <v>580</v>
      </c>
      <c r="E17331" s="120" t="s">
        <v>38460</v>
      </c>
      <c r="F17331" s="209" t="s">
        <v>31083</v>
      </c>
      <c r="G17331" s="230" t="s">
        <v>9415</v>
      </c>
      <c r="H17331" s="121" t="s">
        <v>29</v>
      </c>
      <c r="I17331" s="121" t="s">
        <v>30</v>
      </c>
      <c r="J17331" s="121" t="s">
        <v>38461</v>
      </c>
      <c r="K17331" s="121" t="s">
        <v>65</v>
      </c>
      <c r="L17331" s="157" t="s">
        <v>32</v>
      </c>
      <c r="M17331" s="120" t="s">
        <v>78</v>
      </c>
    </row>
    <row r="17332" spans="1:14">
      <c r="A17332" s="116">
        <v>17332</v>
      </c>
      <c r="B17332" s="129">
        <v>44655</v>
      </c>
      <c r="D17332" s="120" t="s">
        <v>580</v>
      </c>
      <c r="E17332" s="120" t="s">
        <v>38462</v>
      </c>
      <c r="F17332" s="209" t="s">
        <v>38463</v>
      </c>
      <c r="G17332" s="119" t="s">
        <v>38464</v>
      </c>
      <c r="H17332" s="121" t="s">
        <v>177</v>
      </c>
      <c r="I17332" s="121" t="s">
        <v>30</v>
      </c>
      <c r="J17332" s="121" t="s">
        <v>7142</v>
      </c>
      <c r="K17332" s="121" t="s">
        <v>65</v>
      </c>
      <c r="L17332" s="157" t="s">
        <v>32</v>
      </c>
      <c r="M17332" s="120" t="s">
        <v>78</v>
      </c>
    </row>
    <row r="17333" spans="1:14">
      <c r="A17333" s="116">
        <v>17333</v>
      </c>
      <c r="B17333" s="129">
        <v>44655</v>
      </c>
      <c r="D17333" s="120" t="s">
        <v>580</v>
      </c>
      <c r="E17333" s="120" t="s">
        <v>38465</v>
      </c>
      <c r="F17333" s="209" t="s">
        <v>3557</v>
      </c>
      <c r="G17333" s="119" t="s">
        <v>28507</v>
      </c>
      <c r="H17333" s="121" t="s">
        <v>1173</v>
      </c>
      <c r="I17333" s="121" t="s">
        <v>30</v>
      </c>
      <c r="J17333" s="121" t="s">
        <v>7216</v>
      </c>
      <c r="K17333" s="121" t="s">
        <v>65</v>
      </c>
      <c r="L17333" s="157" t="s">
        <v>32</v>
      </c>
      <c r="M17333" s="120" t="s">
        <v>33</v>
      </c>
      <c r="N17333" s="131">
        <v>44662</v>
      </c>
    </row>
    <row r="17334" spans="1:14">
      <c r="A17334" s="116">
        <v>17334</v>
      </c>
      <c r="B17334" s="129">
        <v>44655</v>
      </c>
      <c r="D17334" s="120" t="s">
        <v>580</v>
      </c>
      <c r="E17334" s="120" t="s">
        <v>38466</v>
      </c>
      <c r="F17334" s="209" t="s">
        <v>579</v>
      </c>
      <c r="G17334" s="119" t="s">
        <v>6150</v>
      </c>
      <c r="H17334" s="121" t="s">
        <v>1173</v>
      </c>
      <c r="I17334" s="121" t="s">
        <v>42</v>
      </c>
      <c r="J17334" s="121" t="s">
        <v>72</v>
      </c>
      <c r="K17334" s="121" t="s">
        <v>584</v>
      </c>
      <c r="L17334" s="157" t="s">
        <v>32</v>
      </c>
      <c r="M17334" s="120" t="s">
        <v>33</v>
      </c>
      <c r="N17334" s="131">
        <v>44657</v>
      </c>
    </row>
    <row r="17335" spans="1:14">
      <c r="A17335" s="116">
        <v>17335</v>
      </c>
      <c r="B17335" s="129">
        <v>44655</v>
      </c>
      <c r="D17335" s="120" t="s">
        <v>580</v>
      </c>
      <c r="E17335" s="120" t="s">
        <v>38467</v>
      </c>
      <c r="F17335" s="209" t="s">
        <v>38468</v>
      </c>
      <c r="G17335" s="119" t="s">
        <v>38469</v>
      </c>
      <c r="H17335" s="121" t="s">
        <v>101</v>
      </c>
      <c r="I17335" s="121" t="s">
        <v>30</v>
      </c>
      <c r="J17335" s="121" t="s">
        <v>31</v>
      </c>
      <c r="K17335" s="121" t="s">
        <v>584</v>
      </c>
      <c r="L17335" s="157" t="s">
        <v>32</v>
      </c>
      <c r="M17335" s="120" t="s">
        <v>78</v>
      </c>
    </row>
    <row r="17336" spans="1:14">
      <c r="A17336" s="116">
        <v>17336</v>
      </c>
      <c r="B17336" s="129">
        <v>44655</v>
      </c>
      <c r="D17336" s="120" t="s">
        <v>580</v>
      </c>
      <c r="E17336" s="120" t="s">
        <v>38470</v>
      </c>
      <c r="F17336" s="209" t="s">
        <v>35029</v>
      </c>
      <c r="G17336" s="119" t="s">
        <v>38471</v>
      </c>
      <c r="H17336" s="121" t="s">
        <v>71</v>
      </c>
      <c r="I17336" s="121" t="s">
        <v>30</v>
      </c>
      <c r="J17336" s="121" t="s">
        <v>77</v>
      </c>
      <c r="K17336" s="121" t="s">
        <v>65</v>
      </c>
      <c r="L17336" s="157" t="s">
        <v>32</v>
      </c>
      <c r="M17336" s="120" t="s">
        <v>78</v>
      </c>
    </row>
    <row r="17337" spans="1:14">
      <c r="A17337" s="116">
        <v>17337</v>
      </c>
      <c r="B17337" s="129">
        <v>44655</v>
      </c>
      <c r="D17337" s="120" t="s">
        <v>580</v>
      </c>
      <c r="E17337" s="120" t="s">
        <v>38472</v>
      </c>
      <c r="F17337" s="209" t="s">
        <v>34851</v>
      </c>
      <c r="G17337" s="119" t="s">
        <v>25530</v>
      </c>
      <c r="H17337" s="121" t="s">
        <v>177</v>
      </c>
      <c r="I17337" s="121" t="s">
        <v>30</v>
      </c>
      <c r="J17337" s="121" t="s">
        <v>77</v>
      </c>
      <c r="K17337" s="121" t="s">
        <v>65</v>
      </c>
      <c r="L17337" s="157" t="s">
        <v>32</v>
      </c>
      <c r="M17337" s="120" t="s">
        <v>78</v>
      </c>
    </row>
    <row r="17338" spans="1:14">
      <c r="A17338" s="116">
        <v>17338</v>
      </c>
      <c r="B17338" s="129">
        <v>44655</v>
      </c>
      <c r="D17338" s="120" t="s">
        <v>580</v>
      </c>
      <c r="E17338" s="120" t="s">
        <v>38473</v>
      </c>
      <c r="F17338" s="209" t="s">
        <v>38474</v>
      </c>
      <c r="G17338" s="119" t="s">
        <v>38475</v>
      </c>
      <c r="H17338" s="121" t="s">
        <v>29</v>
      </c>
      <c r="I17338" s="121" t="s">
        <v>30</v>
      </c>
      <c r="J17338" s="121" t="s">
        <v>77</v>
      </c>
      <c r="K17338" s="121" t="s">
        <v>65</v>
      </c>
      <c r="L17338" s="157" t="s">
        <v>32</v>
      </c>
      <c r="M17338" s="120" t="s">
        <v>33</v>
      </c>
      <c r="N17338" s="131">
        <v>44656</v>
      </c>
    </row>
    <row r="17339" spans="1:14">
      <c r="A17339" s="116">
        <v>17339</v>
      </c>
      <c r="B17339" s="129">
        <v>44655</v>
      </c>
      <c r="D17339" s="120" t="s">
        <v>580</v>
      </c>
      <c r="E17339" s="120" t="s">
        <v>38476</v>
      </c>
      <c r="F17339" s="209" t="s">
        <v>38477</v>
      </c>
      <c r="G17339" s="119" t="s">
        <v>38478</v>
      </c>
      <c r="H17339" s="121" t="s">
        <v>29</v>
      </c>
      <c r="I17339" s="121" t="s">
        <v>30</v>
      </c>
      <c r="J17339" s="121" t="s">
        <v>5018</v>
      </c>
      <c r="K17339" s="121" t="s">
        <v>65</v>
      </c>
      <c r="L17339" s="157" t="s">
        <v>32</v>
      </c>
      <c r="M17339" s="120" t="s">
        <v>33</v>
      </c>
      <c r="N17339" s="131">
        <v>44656</v>
      </c>
    </row>
    <row r="17340" spans="1:14">
      <c r="A17340" s="116">
        <v>17340</v>
      </c>
      <c r="B17340" s="129">
        <v>44655</v>
      </c>
      <c r="D17340" s="120" t="s">
        <v>580</v>
      </c>
      <c r="E17340" s="120" t="s">
        <v>38479</v>
      </c>
      <c r="F17340" s="209" t="s">
        <v>6884</v>
      </c>
      <c r="G17340" s="119" t="s">
        <v>38480</v>
      </c>
      <c r="H17340" s="121" t="s">
        <v>160</v>
      </c>
      <c r="I17340" s="121" t="s">
        <v>196</v>
      </c>
      <c r="J17340" s="121" t="s">
        <v>25158</v>
      </c>
      <c r="K17340" s="121" t="s">
        <v>65</v>
      </c>
      <c r="L17340" s="157" t="s">
        <v>32</v>
      </c>
      <c r="M17340" s="120" t="s">
        <v>78</v>
      </c>
    </row>
    <row r="17341" spans="1:14">
      <c r="A17341" s="116">
        <v>17341</v>
      </c>
      <c r="B17341" s="129">
        <v>44655</v>
      </c>
      <c r="D17341" s="120" t="s">
        <v>580</v>
      </c>
      <c r="E17341" s="120" t="s">
        <v>38481</v>
      </c>
      <c r="F17341" s="209" t="s">
        <v>38482</v>
      </c>
      <c r="G17341" s="119" t="s">
        <v>23269</v>
      </c>
      <c r="H17341" s="121" t="s">
        <v>344</v>
      </c>
      <c r="I17341" s="121" t="s">
        <v>30</v>
      </c>
      <c r="J17341" s="121" t="s">
        <v>7280</v>
      </c>
      <c r="K17341" s="121" t="s">
        <v>65</v>
      </c>
      <c r="L17341" s="157" t="s">
        <v>32</v>
      </c>
      <c r="M17341" s="120" t="s">
        <v>78</v>
      </c>
    </row>
    <row r="17342" spans="1:14">
      <c r="A17342" s="116">
        <v>17342</v>
      </c>
      <c r="B17342" s="129">
        <v>44655</v>
      </c>
      <c r="D17342" s="120" t="s">
        <v>580</v>
      </c>
      <c r="E17342" s="120" t="s">
        <v>38483</v>
      </c>
      <c r="F17342" s="209" t="s">
        <v>547</v>
      </c>
      <c r="G17342" s="119" t="s">
        <v>38484</v>
      </c>
      <c r="H17342" s="121" t="s">
        <v>1173</v>
      </c>
      <c r="I17342" s="121" t="s">
        <v>30</v>
      </c>
      <c r="J17342" s="121" t="s">
        <v>87</v>
      </c>
      <c r="K17342" s="121" t="s">
        <v>584</v>
      </c>
      <c r="L17342" s="157" t="s">
        <v>32</v>
      </c>
      <c r="M17342" s="120" t="s">
        <v>78</v>
      </c>
    </row>
    <row r="17343" spans="1:14">
      <c r="A17343" s="116">
        <v>17343</v>
      </c>
      <c r="B17343" s="129">
        <v>44655</v>
      </c>
      <c r="D17343" s="120" t="s">
        <v>580</v>
      </c>
      <c r="E17343" s="120" t="s">
        <v>38485</v>
      </c>
      <c r="F17343" s="209" t="s">
        <v>1259</v>
      </c>
      <c r="G17343" s="119" t="s">
        <v>38486</v>
      </c>
      <c r="H17343" s="121" t="s">
        <v>140</v>
      </c>
      <c r="I17343" s="121" t="s">
        <v>42</v>
      </c>
      <c r="J17343" s="121" t="s">
        <v>82</v>
      </c>
      <c r="K17343" s="121" t="s">
        <v>584</v>
      </c>
      <c r="L17343" s="157" t="s">
        <v>32</v>
      </c>
      <c r="M17343" s="120" t="s">
        <v>78</v>
      </c>
    </row>
    <row r="17344" spans="1:14">
      <c r="A17344" s="116">
        <v>17344</v>
      </c>
      <c r="B17344" s="129">
        <v>44655</v>
      </c>
      <c r="D17344" s="120" t="s">
        <v>580</v>
      </c>
      <c r="E17344" s="120" t="s">
        <v>38487</v>
      </c>
      <c r="F17344" s="209" t="s">
        <v>11444</v>
      </c>
      <c r="G17344" s="119" t="s">
        <v>38488</v>
      </c>
      <c r="H17344" s="121" t="s">
        <v>118</v>
      </c>
      <c r="I17344" s="121" t="s">
        <v>30</v>
      </c>
      <c r="J17344" s="121" t="s">
        <v>77</v>
      </c>
      <c r="K17344" s="121" t="s">
        <v>65</v>
      </c>
      <c r="L17344" s="157" t="s">
        <v>32</v>
      </c>
      <c r="M17344" s="120" t="s">
        <v>78</v>
      </c>
    </row>
    <row r="17345" spans="1:14">
      <c r="A17345" s="116">
        <v>17345</v>
      </c>
      <c r="B17345" s="129">
        <v>44655</v>
      </c>
      <c r="D17345" s="120" t="s">
        <v>580</v>
      </c>
      <c r="E17345" s="120" t="s">
        <v>38489</v>
      </c>
      <c r="F17345" s="209" t="s">
        <v>38490</v>
      </c>
      <c r="G17345" s="119" t="s">
        <v>38491</v>
      </c>
      <c r="H17345" s="121" t="s">
        <v>192</v>
      </c>
      <c r="I17345" s="121" t="s">
        <v>30</v>
      </c>
      <c r="J17345" s="121" t="s">
        <v>77</v>
      </c>
      <c r="K17345" s="121" t="s">
        <v>65</v>
      </c>
      <c r="L17345" s="157" t="s">
        <v>32</v>
      </c>
      <c r="M17345" s="120" t="s">
        <v>78</v>
      </c>
    </row>
    <row r="17346" spans="1:14">
      <c r="A17346" s="116">
        <v>17346</v>
      </c>
      <c r="B17346" s="129">
        <v>44655</v>
      </c>
      <c r="D17346" s="120" t="s">
        <v>580</v>
      </c>
      <c r="E17346" s="120" t="s">
        <v>38492</v>
      </c>
      <c r="F17346" s="209" t="s">
        <v>579</v>
      </c>
      <c r="G17346" s="119" t="s">
        <v>11812</v>
      </c>
      <c r="H17346" s="121" t="s">
        <v>192</v>
      </c>
      <c r="I17346" s="121" t="s">
        <v>30</v>
      </c>
      <c r="J17346" s="121" t="s">
        <v>7216</v>
      </c>
      <c r="K17346" s="121" t="s">
        <v>65</v>
      </c>
      <c r="L17346" s="157" t="s">
        <v>32</v>
      </c>
      <c r="M17346" s="120" t="s">
        <v>78</v>
      </c>
    </row>
    <row r="17347" spans="1:14">
      <c r="A17347" s="116">
        <v>17347</v>
      </c>
      <c r="B17347" s="129">
        <v>44655</v>
      </c>
      <c r="D17347" s="120" t="s">
        <v>580</v>
      </c>
      <c r="E17347" s="120" t="s">
        <v>38493</v>
      </c>
      <c r="F17347" s="209" t="s">
        <v>579</v>
      </c>
      <c r="G17347" s="119" t="s">
        <v>38494</v>
      </c>
      <c r="H17347" s="121" t="s">
        <v>177</v>
      </c>
      <c r="I17347" s="121" t="s">
        <v>30</v>
      </c>
      <c r="J17347" s="121" t="s">
        <v>87</v>
      </c>
      <c r="K17347" s="121" t="s">
        <v>65</v>
      </c>
      <c r="L17347" s="157" t="s">
        <v>32</v>
      </c>
      <c r="M17347" s="120" t="s">
        <v>78</v>
      </c>
    </row>
    <row r="17348" spans="1:14">
      <c r="A17348" s="116">
        <v>17348</v>
      </c>
      <c r="B17348" s="129">
        <v>44655</v>
      </c>
      <c r="D17348" s="120" t="s">
        <v>580</v>
      </c>
      <c r="E17348" s="120" t="s">
        <v>38495</v>
      </c>
      <c r="F17348" s="209" t="s">
        <v>1259</v>
      </c>
      <c r="G17348" s="119" t="s">
        <v>12175</v>
      </c>
      <c r="H17348" s="121" t="s">
        <v>48</v>
      </c>
      <c r="I17348" s="121" t="s">
        <v>30</v>
      </c>
      <c r="J17348" s="121" t="s">
        <v>1540</v>
      </c>
      <c r="K17348" s="121" t="s">
        <v>584</v>
      </c>
      <c r="L17348" s="157" t="s">
        <v>32</v>
      </c>
      <c r="M17348" s="120" t="s">
        <v>78</v>
      </c>
    </row>
    <row r="17349" spans="1:14">
      <c r="A17349" s="116">
        <v>17349</v>
      </c>
      <c r="B17349" s="129">
        <v>44655</v>
      </c>
      <c r="D17349" s="120" t="s">
        <v>580</v>
      </c>
      <c r="E17349" s="120" t="s">
        <v>38496</v>
      </c>
      <c r="F17349" s="209" t="s">
        <v>579</v>
      </c>
      <c r="G17349" s="119" t="s">
        <v>36244</v>
      </c>
      <c r="H17349" s="121" t="s">
        <v>29</v>
      </c>
      <c r="I17349" s="121" t="s">
        <v>30</v>
      </c>
      <c r="J17349" s="121" t="s">
        <v>31</v>
      </c>
      <c r="K17349" s="121" t="s">
        <v>584</v>
      </c>
    </row>
    <row r="17350" spans="1:14" ht="27.6">
      <c r="A17350" s="116">
        <v>17350</v>
      </c>
      <c r="B17350" s="129">
        <v>44655</v>
      </c>
      <c r="D17350" s="120" t="s">
        <v>580</v>
      </c>
      <c r="E17350" s="120" t="s">
        <v>38497</v>
      </c>
      <c r="F17350" s="209" t="s">
        <v>38498</v>
      </c>
      <c r="G17350" s="119" t="s">
        <v>38499</v>
      </c>
      <c r="H17350" s="121" t="s">
        <v>53</v>
      </c>
      <c r="I17350" s="121" t="s">
        <v>30</v>
      </c>
      <c r="J17350" s="121" t="s">
        <v>31</v>
      </c>
      <c r="K17350" s="121" t="s">
        <v>65</v>
      </c>
      <c r="M17350" s="120" t="s">
        <v>33</v>
      </c>
      <c r="N17350" s="131">
        <v>44662</v>
      </c>
    </row>
    <row r="17351" spans="1:14">
      <c r="A17351" s="116">
        <v>17351</v>
      </c>
      <c r="B17351" s="129">
        <v>44655</v>
      </c>
      <c r="D17351" s="120" t="s">
        <v>580</v>
      </c>
      <c r="E17351" s="120" t="s">
        <v>38500</v>
      </c>
      <c r="F17351" s="209" t="s">
        <v>22288</v>
      </c>
      <c r="G17351" s="119" t="s">
        <v>38501</v>
      </c>
      <c r="H17351" s="121" t="s">
        <v>53</v>
      </c>
      <c r="I17351" s="121" t="s">
        <v>30</v>
      </c>
      <c r="J17351" s="121" t="s">
        <v>87</v>
      </c>
      <c r="K17351" s="121" t="s">
        <v>65</v>
      </c>
      <c r="L17351" s="157" t="s">
        <v>32</v>
      </c>
      <c r="M17351" s="120" t="s">
        <v>78</v>
      </c>
    </row>
    <row r="17352" spans="1:14" ht="27.6">
      <c r="A17352" s="116">
        <v>17352</v>
      </c>
      <c r="B17352" s="129">
        <v>44655</v>
      </c>
      <c r="D17352" s="120" t="s">
        <v>37</v>
      </c>
      <c r="E17352" s="222" t="s">
        <v>38502</v>
      </c>
      <c r="F17352" s="209" t="s">
        <v>38299</v>
      </c>
      <c r="G17352" s="119" t="s">
        <v>2897</v>
      </c>
      <c r="H17352" s="121" t="s">
        <v>53</v>
      </c>
      <c r="I17352" s="121" t="s">
        <v>30</v>
      </c>
      <c r="J17352" s="121" t="s">
        <v>435</v>
      </c>
      <c r="K17352" s="121" t="s">
        <v>65</v>
      </c>
      <c r="L17352" s="157" t="s">
        <v>32</v>
      </c>
      <c r="M17352" s="120" t="s">
        <v>78</v>
      </c>
    </row>
    <row r="17353" spans="1:14" ht="27.6">
      <c r="A17353" s="116">
        <v>17353</v>
      </c>
      <c r="B17353" s="129">
        <v>44655</v>
      </c>
      <c r="D17353" s="120" t="s">
        <v>37</v>
      </c>
      <c r="E17353" s="222" t="s">
        <v>38503</v>
      </c>
      <c r="F17353" s="209" t="s">
        <v>38504</v>
      </c>
      <c r="G17353" s="119" t="s">
        <v>2897</v>
      </c>
      <c r="H17353" s="121" t="s">
        <v>53</v>
      </c>
      <c r="I17353" s="121" t="s">
        <v>196</v>
      </c>
      <c r="J17353" s="121" t="s">
        <v>196</v>
      </c>
      <c r="K17353" s="121" t="s">
        <v>65</v>
      </c>
      <c r="L17353" s="157" t="s">
        <v>32</v>
      </c>
      <c r="M17353" s="120" t="s">
        <v>78</v>
      </c>
    </row>
    <row r="17354" spans="1:14" ht="27.6">
      <c r="A17354" s="116">
        <v>17354</v>
      </c>
      <c r="B17354" s="129">
        <v>44655</v>
      </c>
      <c r="D17354" s="120" t="s">
        <v>37</v>
      </c>
      <c r="E17354" s="222" t="s">
        <v>38505</v>
      </c>
      <c r="F17354" s="209" t="s">
        <v>18477</v>
      </c>
      <c r="G17354" s="119" t="s">
        <v>2897</v>
      </c>
      <c r="H17354" s="121" t="s">
        <v>53</v>
      </c>
      <c r="I17354" s="121" t="s">
        <v>30</v>
      </c>
      <c r="J17354" s="121" t="s">
        <v>5135</v>
      </c>
      <c r="K17354" s="121" t="s">
        <v>65</v>
      </c>
      <c r="L17354" s="157" t="s">
        <v>32</v>
      </c>
      <c r="M17354" s="120" t="s">
        <v>78</v>
      </c>
    </row>
    <row r="17355" spans="1:14" ht="27.6">
      <c r="A17355" s="116">
        <v>17355</v>
      </c>
      <c r="B17355" s="129">
        <v>44655</v>
      </c>
      <c r="D17355" s="120" t="s">
        <v>37</v>
      </c>
      <c r="E17355" s="222" t="s">
        <v>38506</v>
      </c>
      <c r="F17355" s="116" t="s">
        <v>469</v>
      </c>
      <c r="G17355" s="119" t="s">
        <v>2897</v>
      </c>
      <c r="H17355" s="121" t="s">
        <v>53</v>
      </c>
      <c r="I17355" s="121" t="s">
        <v>30</v>
      </c>
      <c r="J17355" s="121" t="s">
        <v>87</v>
      </c>
      <c r="K17355" s="121" t="s">
        <v>65</v>
      </c>
      <c r="L17355" s="157" t="s">
        <v>32</v>
      </c>
      <c r="M17355" s="120" t="s">
        <v>78</v>
      </c>
    </row>
    <row r="17356" spans="1:14" ht="27.6">
      <c r="A17356" s="116">
        <v>17356</v>
      </c>
      <c r="B17356" s="129">
        <v>44655</v>
      </c>
      <c r="D17356" s="120" t="s">
        <v>37</v>
      </c>
      <c r="E17356" s="209" t="s">
        <v>38507</v>
      </c>
      <c r="F17356" s="209" t="s">
        <v>3557</v>
      </c>
      <c r="G17356" s="119" t="s">
        <v>2897</v>
      </c>
      <c r="H17356" s="121" t="s">
        <v>53</v>
      </c>
      <c r="I17356" s="121" t="s">
        <v>30</v>
      </c>
      <c r="J17356" s="121" t="s">
        <v>87</v>
      </c>
      <c r="K17356" s="121" t="s">
        <v>65</v>
      </c>
      <c r="L17356" s="157" t="s">
        <v>32</v>
      </c>
      <c r="M17356" s="120" t="s">
        <v>78</v>
      </c>
    </row>
    <row r="17357" spans="1:14" ht="27.6">
      <c r="A17357" s="116">
        <v>17357</v>
      </c>
      <c r="B17357" s="129">
        <v>44655</v>
      </c>
      <c r="D17357" s="120" t="s">
        <v>37</v>
      </c>
      <c r="E17357" s="222" t="s">
        <v>38508</v>
      </c>
      <c r="F17357" s="209" t="s">
        <v>38509</v>
      </c>
      <c r="G17357" s="119" t="s">
        <v>2897</v>
      </c>
      <c r="H17357" s="121" t="s">
        <v>53</v>
      </c>
      <c r="I17357" s="121" t="s">
        <v>42</v>
      </c>
      <c r="J17357" s="121" t="s">
        <v>43</v>
      </c>
      <c r="K17357" s="121" t="s">
        <v>65</v>
      </c>
      <c r="L17357" s="157" t="s">
        <v>32</v>
      </c>
    </row>
    <row r="17358" spans="1:14" ht="27.6">
      <c r="A17358" s="116">
        <v>17358</v>
      </c>
      <c r="B17358" s="129">
        <v>44655</v>
      </c>
      <c r="D17358" s="120" t="s">
        <v>37</v>
      </c>
      <c r="E17358" s="222" t="s">
        <v>38510</v>
      </c>
      <c r="F17358" s="209" t="s">
        <v>38511</v>
      </c>
      <c r="G17358" s="119" t="s">
        <v>2897</v>
      </c>
      <c r="H17358" s="121" t="s">
        <v>53</v>
      </c>
      <c r="I17358" s="121" t="s">
        <v>42</v>
      </c>
      <c r="J17358" s="121" t="s">
        <v>38303</v>
      </c>
      <c r="K17358" s="121" t="s">
        <v>65</v>
      </c>
      <c r="L17358" s="157" t="s">
        <v>32</v>
      </c>
    </row>
    <row r="17359" spans="1:14" ht="27.6">
      <c r="A17359" s="116">
        <v>17359</v>
      </c>
      <c r="B17359" s="129">
        <v>44655</v>
      </c>
      <c r="D17359" s="120" t="s">
        <v>37</v>
      </c>
      <c r="E17359" s="222" t="s">
        <v>38512</v>
      </c>
      <c r="F17359" s="209" t="s">
        <v>38513</v>
      </c>
      <c r="G17359" s="108" t="s">
        <v>38514</v>
      </c>
      <c r="H17359" s="121" t="s">
        <v>1173</v>
      </c>
      <c r="I17359" s="121" t="s">
        <v>42</v>
      </c>
      <c r="J17359" s="121" t="s">
        <v>38303</v>
      </c>
      <c r="K17359" s="121" t="s">
        <v>65</v>
      </c>
      <c r="L17359" s="157" t="s">
        <v>32</v>
      </c>
    </row>
    <row r="17360" spans="1:14" ht="27.6">
      <c r="A17360" s="116">
        <v>17360</v>
      </c>
      <c r="B17360" s="129">
        <v>44655</v>
      </c>
      <c r="D17360" s="120" t="s">
        <v>37</v>
      </c>
      <c r="E17360" s="222" t="s">
        <v>38515</v>
      </c>
      <c r="F17360" s="209" t="s">
        <v>480</v>
      </c>
      <c r="G17360" s="119" t="s">
        <v>35411</v>
      </c>
      <c r="H17360" s="121" t="s">
        <v>1173</v>
      </c>
      <c r="I17360" s="121" t="s">
        <v>30</v>
      </c>
      <c r="J17360" s="121" t="s">
        <v>12087</v>
      </c>
      <c r="K17360" s="121" t="s">
        <v>65</v>
      </c>
      <c r="L17360" s="157" t="s">
        <v>32</v>
      </c>
    </row>
    <row r="17361" spans="1:15" ht="27.6">
      <c r="A17361" s="116">
        <v>17361</v>
      </c>
      <c r="B17361" s="129">
        <v>44655</v>
      </c>
      <c r="D17361" s="120" t="s">
        <v>37</v>
      </c>
      <c r="E17361" s="222" t="s">
        <v>38516</v>
      </c>
      <c r="F17361" s="209" t="s">
        <v>32628</v>
      </c>
      <c r="G17361" s="119" t="s">
        <v>35411</v>
      </c>
      <c r="H17361" s="121" t="s">
        <v>1173</v>
      </c>
      <c r="I17361" s="121" t="s">
        <v>30</v>
      </c>
      <c r="J17361" s="121" t="s">
        <v>12087</v>
      </c>
      <c r="K17361" s="121" t="s">
        <v>65</v>
      </c>
      <c r="L17361" s="157" t="s">
        <v>32</v>
      </c>
    </row>
    <row r="17362" spans="1:15" ht="27.6">
      <c r="A17362" s="116">
        <v>17362</v>
      </c>
      <c r="B17362" s="129">
        <v>44655</v>
      </c>
      <c r="C17362" s="120" t="s">
        <v>37</v>
      </c>
      <c r="D17362" s="120" t="s">
        <v>37</v>
      </c>
      <c r="E17362" s="222" t="s">
        <v>38517</v>
      </c>
      <c r="F17362" s="209" t="s">
        <v>38518</v>
      </c>
      <c r="G17362" s="119" t="s">
        <v>35411</v>
      </c>
      <c r="H17362" s="121" t="s">
        <v>1173</v>
      </c>
      <c r="I17362" s="121" t="s">
        <v>30</v>
      </c>
      <c r="K17362" s="121" t="s">
        <v>65</v>
      </c>
      <c r="L17362" s="157" t="s">
        <v>32</v>
      </c>
    </row>
    <row r="17363" spans="1:15" ht="27.6">
      <c r="A17363" s="116">
        <v>17363</v>
      </c>
      <c r="E17363" s="222" t="s">
        <v>38519</v>
      </c>
      <c r="F17363" s="209" t="s">
        <v>38520</v>
      </c>
      <c r="G17363" s="119" t="s">
        <v>38521</v>
      </c>
      <c r="H17363" s="121" t="s">
        <v>1173</v>
      </c>
      <c r="I17363" s="121" t="s">
        <v>30</v>
      </c>
      <c r="J17363" s="121" t="s">
        <v>5024</v>
      </c>
      <c r="K17363" s="121" t="s">
        <v>65</v>
      </c>
      <c r="L17363" s="157" t="s">
        <v>32</v>
      </c>
    </row>
    <row r="17364" spans="1:15">
      <c r="A17364" s="116">
        <v>17364</v>
      </c>
      <c r="B17364" s="129">
        <v>44655</v>
      </c>
      <c r="D17364" s="120" t="s">
        <v>25</v>
      </c>
      <c r="E17364" s="120" t="s">
        <v>38522</v>
      </c>
      <c r="F17364" s="209" t="s">
        <v>38523</v>
      </c>
      <c r="G17364" s="119" t="s">
        <v>38524</v>
      </c>
      <c r="H17364" s="121" t="s">
        <v>76</v>
      </c>
      <c r="I17364" s="121" t="s">
        <v>30</v>
      </c>
      <c r="J17364" s="121" t="s">
        <v>9480</v>
      </c>
      <c r="K17364" s="121" t="s">
        <v>65</v>
      </c>
      <c r="L17364" s="157" t="s">
        <v>32</v>
      </c>
      <c r="M17364" s="120" t="s">
        <v>33</v>
      </c>
      <c r="N17364" s="131">
        <v>44656</v>
      </c>
      <c r="O17364" s="131">
        <v>44656</v>
      </c>
    </row>
    <row r="17365" spans="1:15">
      <c r="A17365" s="116">
        <v>17365</v>
      </c>
      <c r="B17365" s="129">
        <v>44655</v>
      </c>
      <c r="D17365" s="120" t="s">
        <v>25</v>
      </c>
      <c r="E17365" s="120" t="s">
        <v>38525</v>
      </c>
      <c r="F17365" s="209" t="s">
        <v>36091</v>
      </c>
      <c r="G17365" s="119" t="s">
        <v>38526</v>
      </c>
      <c r="H17365" s="121" t="s">
        <v>41</v>
      </c>
      <c r="I17365" s="121" t="s">
        <v>30</v>
      </c>
      <c r="J17365" s="121" t="s">
        <v>1540</v>
      </c>
      <c r="K17365" s="121" t="s">
        <v>65</v>
      </c>
      <c r="L17365" s="157" t="s">
        <v>32</v>
      </c>
      <c r="M17365" s="120" t="s">
        <v>78</v>
      </c>
    </row>
    <row r="17366" spans="1:15" ht="27.6">
      <c r="A17366" s="116">
        <v>17366</v>
      </c>
      <c r="B17366" s="129">
        <v>44655</v>
      </c>
      <c r="D17366" s="120" t="s">
        <v>25</v>
      </c>
      <c r="E17366" s="120" t="s">
        <v>38527</v>
      </c>
      <c r="F17366" s="209" t="s">
        <v>38528</v>
      </c>
      <c r="G17366" s="119" t="s">
        <v>38529</v>
      </c>
      <c r="H17366" s="121" t="s">
        <v>41</v>
      </c>
      <c r="I17366" s="121" t="s">
        <v>42</v>
      </c>
      <c r="J17366" s="121" t="s">
        <v>319</v>
      </c>
      <c r="K17366" s="121" t="s">
        <v>65</v>
      </c>
      <c r="L17366" s="157" t="s">
        <v>32</v>
      </c>
      <c r="M17366" s="120" t="s">
        <v>33</v>
      </c>
      <c r="N17366" s="131">
        <v>44656</v>
      </c>
      <c r="O17366" s="131">
        <v>44656</v>
      </c>
    </row>
    <row r="17367" spans="1:15">
      <c r="A17367" s="116">
        <v>17367</v>
      </c>
      <c r="B17367" s="129">
        <v>44655</v>
      </c>
      <c r="D17367" s="120" t="s">
        <v>25</v>
      </c>
      <c r="E17367" s="120" t="s">
        <v>38530</v>
      </c>
      <c r="F17367" s="209" t="s">
        <v>38531</v>
      </c>
      <c r="G17367" s="119" t="s">
        <v>38532</v>
      </c>
      <c r="H17367" s="121" t="s">
        <v>41</v>
      </c>
      <c r="I17367" s="121" t="s">
        <v>30</v>
      </c>
      <c r="J17367" s="121" t="s">
        <v>31</v>
      </c>
      <c r="K17367" s="121" t="s">
        <v>65</v>
      </c>
      <c r="L17367" s="157" t="s">
        <v>32</v>
      </c>
      <c r="M17367" s="120" t="s">
        <v>78</v>
      </c>
    </row>
    <row r="17368" spans="1:15">
      <c r="A17368" s="116">
        <v>17368</v>
      </c>
      <c r="B17368" s="129">
        <v>44655</v>
      </c>
      <c r="D17368" s="120" t="s">
        <v>25</v>
      </c>
      <c r="E17368" s="120" t="s">
        <v>38533</v>
      </c>
      <c r="F17368" s="209" t="s">
        <v>7909</v>
      </c>
      <c r="G17368" s="119" t="s">
        <v>38534</v>
      </c>
      <c r="H17368" s="121" t="s">
        <v>97</v>
      </c>
      <c r="I17368" s="121" t="s">
        <v>30</v>
      </c>
      <c r="J17368" s="121" t="s">
        <v>435</v>
      </c>
      <c r="K17368" s="121" t="s">
        <v>65</v>
      </c>
      <c r="L17368" s="157" t="s">
        <v>32</v>
      </c>
      <c r="M17368" s="120" t="s">
        <v>78</v>
      </c>
    </row>
    <row r="17369" spans="1:15" ht="27.6">
      <c r="A17369" s="116">
        <v>17369</v>
      </c>
      <c r="B17369" s="129">
        <v>44655</v>
      </c>
      <c r="D17369" s="120" t="s">
        <v>25</v>
      </c>
      <c r="E17369" s="120" t="s">
        <v>38535</v>
      </c>
      <c r="F17369" s="209" t="s">
        <v>38536</v>
      </c>
      <c r="G17369" s="119" t="s">
        <v>26857</v>
      </c>
      <c r="H17369" s="121" t="s">
        <v>41</v>
      </c>
      <c r="I17369" s="121" t="s">
        <v>30</v>
      </c>
      <c r="J17369" s="121" t="s">
        <v>7131</v>
      </c>
      <c r="K17369" s="121" t="s">
        <v>65</v>
      </c>
      <c r="L17369" s="157" t="s">
        <v>32</v>
      </c>
      <c r="M17369" s="120" t="s">
        <v>78</v>
      </c>
    </row>
    <row r="17370" spans="1:15">
      <c r="A17370" s="116">
        <v>17370</v>
      </c>
      <c r="B17370" s="129">
        <v>44655</v>
      </c>
      <c r="D17370" s="120" t="s">
        <v>25</v>
      </c>
      <c r="E17370" s="120" t="s">
        <v>38537</v>
      </c>
      <c r="F17370" s="209" t="s">
        <v>38523</v>
      </c>
      <c r="G17370" s="119" t="s">
        <v>38538</v>
      </c>
      <c r="H17370" s="121" t="s">
        <v>41</v>
      </c>
      <c r="I17370" s="121" t="s">
        <v>30</v>
      </c>
      <c r="J17370" s="121" t="s">
        <v>435</v>
      </c>
      <c r="K17370" s="121" t="s">
        <v>65</v>
      </c>
      <c r="L17370" s="157" t="s">
        <v>32</v>
      </c>
      <c r="M17370" s="120" t="s">
        <v>33</v>
      </c>
      <c r="N17370" s="131">
        <v>44656</v>
      </c>
      <c r="O17370" s="131">
        <v>44656</v>
      </c>
    </row>
    <row r="17371" spans="1:15">
      <c r="A17371" s="116">
        <v>17371</v>
      </c>
      <c r="B17371" s="129">
        <v>44655</v>
      </c>
      <c r="D17371" s="120" t="s">
        <v>25</v>
      </c>
      <c r="E17371" s="120" t="s">
        <v>38539</v>
      </c>
      <c r="F17371" s="209" t="s">
        <v>38540</v>
      </c>
      <c r="G17371" s="119" t="s">
        <v>38541</v>
      </c>
      <c r="H17371" s="121" t="s">
        <v>41</v>
      </c>
      <c r="I17371" s="121" t="s">
        <v>30</v>
      </c>
      <c r="J17371" s="121" t="s">
        <v>7091</v>
      </c>
      <c r="K17371" s="121" t="s">
        <v>65</v>
      </c>
      <c r="L17371" s="157" t="s">
        <v>32</v>
      </c>
      <c r="M17371" s="120" t="s">
        <v>78</v>
      </c>
    </row>
    <row r="17372" spans="1:15">
      <c r="A17372" s="116">
        <v>17372</v>
      </c>
      <c r="B17372" s="129">
        <v>44655</v>
      </c>
      <c r="D17372" s="120" t="s">
        <v>25</v>
      </c>
      <c r="E17372" s="120" t="s">
        <v>38542</v>
      </c>
      <c r="F17372" s="209" t="s">
        <v>37027</v>
      </c>
      <c r="G17372" s="119" t="s">
        <v>2623</v>
      </c>
      <c r="H17372" s="121" t="s">
        <v>41</v>
      </c>
      <c r="I17372" s="121" t="s">
        <v>30</v>
      </c>
      <c r="J17372" s="121" t="s">
        <v>87</v>
      </c>
      <c r="K17372" s="121" t="s">
        <v>65</v>
      </c>
      <c r="L17372" s="157" t="s">
        <v>32</v>
      </c>
      <c r="M17372" s="120" t="s">
        <v>78</v>
      </c>
    </row>
    <row r="17373" spans="1:15">
      <c r="A17373" s="116">
        <v>17373</v>
      </c>
      <c r="B17373" s="129">
        <v>44655</v>
      </c>
      <c r="D17373" s="120" t="s">
        <v>25</v>
      </c>
      <c r="E17373" s="120" t="s">
        <v>38543</v>
      </c>
      <c r="F17373" s="209" t="s">
        <v>5556</v>
      </c>
      <c r="G17373" s="119" t="s">
        <v>4142</v>
      </c>
      <c r="H17373" s="121" t="s">
        <v>41</v>
      </c>
      <c r="I17373" s="121" t="s">
        <v>30</v>
      </c>
      <c r="J17373" s="121" t="s">
        <v>435</v>
      </c>
      <c r="K17373" s="121" t="s">
        <v>65</v>
      </c>
      <c r="L17373" s="157" t="s">
        <v>32</v>
      </c>
      <c r="M17373" s="120" t="s">
        <v>33</v>
      </c>
      <c r="N17373" s="131">
        <v>44656</v>
      </c>
      <c r="O17373" s="131">
        <v>44656</v>
      </c>
    </row>
    <row r="17374" spans="1:15">
      <c r="A17374" s="116">
        <v>17374</v>
      </c>
      <c r="B17374" s="129">
        <v>44655</v>
      </c>
      <c r="D17374" s="120" t="s">
        <v>25</v>
      </c>
      <c r="E17374" s="120" t="s">
        <v>38544</v>
      </c>
      <c r="F17374" s="209" t="s">
        <v>38545</v>
      </c>
      <c r="G17374" s="119" t="s">
        <v>371</v>
      </c>
      <c r="H17374" s="121" t="s">
        <v>53</v>
      </c>
      <c r="I17374" s="121" t="s">
        <v>30</v>
      </c>
      <c r="J17374" s="121" t="s">
        <v>435</v>
      </c>
      <c r="K17374" s="121" t="s">
        <v>65</v>
      </c>
      <c r="L17374" s="157" t="s">
        <v>32</v>
      </c>
      <c r="M17374" s="120" t="s">
        <v>78</v>
      </c>
    </row>
    <row r="17375" spans="1:15" ht="27.6">
      <c r="A17375" s="116">
        <v>17375</v>
      </c>
      <c r="B17375" s="129">
        <v>44655</v>
      </c>
      <c r="D17375" s="120" t="s">
        <v>25</v>
      </c>
      <c r="E17375" s="120" t="s">
        <v>38546</v>
      </c>
      <c r="F17375" s="209" t="s">
        <v>38547</v>
      </c>
      <c r="G17375" s="119" t="s">
        <v>1033</v>
      </c>
      <c r="H17375" s="121" t="s">
        <v>1173</v>
      </c>
      <c r="I17375" s="121" t="s">
        <v>30</v>
      </c>
      <c r="J17375" s="121" t="s">
        <v>87</v>
      </c>
      <c r="K17375" s="121" t="s">
        <v>65</v>
      </c>
      <c r="L17375" s="157" t="s">
        <v>32</v>
      </c>
      <c r="M17375" s="120" t="s">
        <v>78</v>
      </c>
    </row>
    <row r="17376" spans="1:15" ht="27.6">
      <c r="A17376" s="116">
        <v>17376</v>
      </c>
      <c r="B17376" s="129">
        <v>44655</v>
      </c>
      <c r="D17376" s="120" t="s">
        <v>25</v>
      </c>
      <c r="E17376" s="120" t="s">
        <v>38548</v>
      </c>
      <c r="F17376" s="209" t="s">
        <v>38549</v>
      </c>
      <c r="G17376" s="119" t="s">
        <v>5010</v>
      </c>
      <c r="H17376" s="121" t="s">
        <v>29</v>
      </c>
      <c r="I17376" s="121" t="s">
        <v>30</v>
      </c>
      <c r="J17376" s="121" t="s">
        <v>87</v>
      </c>
      <c r="K17376" s="121" t="s">
        <v>65</v>
      </c>
      <c r="L17376" s="157" t="s">
        <v>32</v>
      </c>
      <c r="M17376" s="120" t="s">
        <v>33</v>
      </c>
    </row>
    <row r="17377" spans="1:19">
      <c r="A17377" s="116">
        <v>17377</v>
      </c>
      <c r="B17377" s="129">
        <v>44655</v>
      </c>
      <c r="D17377" s="120" t="s">
        <v>25</v>
      </c>
      <c r="E17377" s="120" t="s">
        <v>38550</v>
      </c>
      <c r="F17377" s="209" t="s">
        <v>38551</v>
      </c>
      <c r="G17377" s="119" t="s">
        <v>26857</v>
      </c>
      <c r="H17377" s="121" t="s">
        <v>41</v>
      </c>
      <c r="I17377" s="121" t="s">
        <v>63</v>
      </c>
      <c r="J17377" s="121" t="s">
        <v>323</v>
      </c>
      <c r="K17377" s="121" t="s">
        <v>65</v>
      </c>
      <c r="L17377" s="157" t="s">
        <v>32</v>
      </c>
      <c r="M17377" s="120" t="s">
        <v>33</v>
      </c>
      <c r="N17377" s="131">
        <v>44656</v>
      </c>
      <c r="O17377" s="131">
        <v>44656</v>
      </c>
    </row>
    <row r="17378" spans="1:19">
      <c r="A17378" s="116">
        <v>17378</v>
      </c>
      <c r="B17378" s="129">
        <v>44655</v>
      </c>
      <c r="D17378" s="120" t="s">
        <v>25</v>
      </c>
      <c r="E17378" s="120" t="s">
        <v>38552</v>
      </c>
      <c r="F17378" s="209" t="s">
        <v>12648</v>
      </c>
      <c r="G17378" s="119" t="s">
        <v>2623</v>
      </c>
      <c r="H17378" s="121" t="s">
        <v>41</v>
      </c>
      <c r="I17378" s="121" t="s">
        <v>30</v>
      </c>
      <c r="J17378" s="121" t="s">
        <v>77</v>
      </c>
      <c r="K17378" s="121" t="s">
        <v>65</v>
      </c>
      <c r="L17378" s="157" t="s">
        <v>32</v>
      </c>
      <c r="M17378" s="120" t="s">
        <v>78</v>
      </c>
    </row>
    <row r="17379" spans="1:19">
      <c r="A17379" s="116">
        <v>17379</v>
      </c>
      <c r="B17379" s="129">
        <v>44655</v>
      </c>
      <c r="D17379" s="120" t="s">
        <v>25</v>
      </c>
      <c r="E17379" s="120" t="s">
        <v>38553</v>
      </c>
      <c r="F17379" s="209" t="s">
        <v>38523</v>
      </c>
      <c r="G17379" s="119" t="s">
        <v>4142</v>
      </c>
      <c r="H17379" s="121" t="s">
        <v>41</v>
      </c>
      <c r="I17379" s="121" t="s">
        <v>30</v>
      </c>
      <c r="J17379" s="121" t="s">
        <v>435</v>
      </c>
      <c r="K17379" s="121" t="s">
        <v>65</v>
      </c>
      <c r="L17379" s="157" t="s">
        <v>32</v>
      </c>
      <c r="M17379" s="120" t="s">
        <v>33</v>
      </c>
      <c r="N17379" s="131">
        <v>44657</v>
      </c>
      <c r="O17379" s="131">
        <v>44657</v>
      </c>
    </row>
    <row r="17380" spans="1:19">
      <c r="A17380" s="116">
        <v>17380</v>
      </c>
      <c r="B17380" s="129">
        <v>44655</v>
      </c>
      <c r="D17380" s="120" t="s">
        <v>25</v>
      </c>
      <c r="E17380" s="120" t="s">
        <v>38554</v>
      </c>
      <c r="F17380" s="209" t="s">
        <v>10655</v>
      </c>
      <c r="G17380" s="119" t="s">
        <v>2623</v>
      </c>
      <c r="H17380" s="121" t="s">
        <v>41</v>
      </c>
      <c r="I17380" s="121" t="s">
        <v>30</v>
      </c>
      <c r="J17380" s="121" t="s">
        <v>87</v>
      </c>
      <c r="K17380" s="121" t="s">
        <v>65</v>
      </c>
      <c r="L17380" s="157" t="s">
        <v>32</v>
      </c>
      <c r="M17380" s="120" t="s">
        <v>78</v>
      </c>
    </row>
    <row r="17381" spans="1:19">
      <c r="A17381" s="116">
        <v>17381</v>
      </c>
      <c r="B17381" s="129">
        <v>44655</v>
      </c>
      <c r="D17381" s="120" t="s">
        <v>25</v>
      </c>
      <c r="E17381" s="120" t="s">
        <v>38555</v>
      </c>
      <c r="F17381" s="209" t="s">
        <v>38556</v>
      </c>
      <c r="G17381" s="119" t="s">
        <v>38557</v>
      </c>
      <c r="H17381" s="121" t="s">
        <v>53</v>
      </c>
      <c r="I17381" s="121" t="s">
        <v>42</v>
      </c>
      <c r="J17381" s="121" t="s">
        <v>43</v>
      </c>
      <c r="K17381" s="121" t="s">
        <v>65</v>
      </c>
      <c r="L17381" s="157" t="s">
        <v>32</v>
      </c>
      <c r="M17381" s="120" t="s">
        <v>33</v>
      </c>
      <c r="N17381" s="131">
        <v>44656</v>
      </c>
      <c r="O17381" s="131">
        <v>44656</v>
      </c>
    </row>
    <row r="17382" spans="1:19">
      <c r="A17382" s="116">
        <v>17382</v>
      </c>
      <c r="B17382" s="129">
        <v>44655</v>
      </c>
      <c r="D17382" s="120" t="s">
        <v>25</v>
      </c>
      <c r="E17382" s="120" t="s">
        <v>38558</v>
      </c>
      <c r="F17382" s="209" t="s">
        <v>28646</v>
      </c>
      <c r="G17382" s="119" t="s">
        <v>38559</v>
      </c>
      <c r="H17382" s="121" t="s">
        <v>76</v>
      </c>
      <c r="I17382" s="121" t="s">
        <v>30</v>
      </c>
      <c r="J17382" s="121" t="s">
        <v>87</v>
      </c>
      <c r="K17382" s="121" t="s">
        <v>65</v>
      </c>
      <c r="L17382" s="157" t="s">
        <v>32</v>
      </c>
      <c r="M17382" s="120" t="s">
        <v>78</v>
      </c>
    </row>
    <row r="17383" spans="1:19">
      <c r="A17383" s="116">
        <v>17383</v>
      </c>
      <c r="B17383" s="129">
        <v>44655</v>
      </c>
      <c r="D17383" s="120" t="s">
        <v>25</v>
      </c>
      <c r="E17383" s="120" t="s">
        <v>38560</v>
      </c>
      <c r="F17383" s="209" t="s">
        <v>38561</v>
      </c>
      <c r="G17383" s="119" t="s">
        <v>26618</v>
      </c>
      <c r="H17383" s="121" t="s">
        <v>41</v>
      </c>
      <c r="I17383" s="121" t="s">
        <v>30</v>
      </c>
      <c r="J17383" s="121" t="s">
        <v>87</v>
      </c>
      <c r="K17383" s="121" t="s">
        <v>65</v>
      </c>
      <c r="L17383" s="157" t="s">
        <v>32</v>
      </c>
      <c r="M17383" s="120" t="s">
        <v>33</v>
      </c>
      <c r="N17383" s="131">
        <v>44656</v>
      </c>
      <c r="O17383" s="131">
        <v>44656</v>
      </c>
    </row>
    <row r="17384" spans="1:19">
      <c r="A17384" s="116">
        <v>17384</v>
      </c>
      <c r="B17384" s="129">
        <v>44655</v>
      </c>
      <c r="D17384" s="120" t="s">
        <v>25</v>
      </c>
      <c r="E17384" s="120" t="s">
        <v>38562</v>
      </c>
      <c r="F17384" s="209" t="s">
        <v>38563</v>
      </c>
      <c r="G17384" s="119" t="s">
        <v>1447</v>
      </c>
      <c r="H17384" s="121" t="s">
        <v>41</v>
      </c>
      <c r="I17384" s="121" t="s">
        <v>30</v>
      </c>
      <c r="J17384" s="121" t="s">
        <v>435</v>
      </c>
      <c r="K17384" s="121" t="s">
        <v>65</v>
      </c>
      <c r="L17384" s="157" t="s">
        <v>32</v>
      </c>
      <c r="M17384" s="120" t="s">
        <v>33</v>
      </c>
      <c r="N17384" s="131">
        <v>44656</v>
      </c>
      <c r="O17384" s="131">
        <v>44656</v>
      </c>
    </row>
    <row r="17385" spans="1:19">
      <c r="A17385" s="116">
        <v>17385</v>
      </c>
      <c r="B17385" s="129">
        <v>44655</v>
      </c>
      <c r="D17385" s="120" t="s">
        <v>25</v>
      </c>
      <c r="E17385" s="120" t="s">
        <v>38564</v>
      </c>
      <c r="F17385" s="209" t="s">
        <v>12036</v>
      </c>
      <c r="G17385" s="119" t="s">
        <v>38565</v>
      </c>
      <c r="H17385" s="121" t="s">
        <v>41</v>
      </c>
      <c r="I17385" s="121" t="s">
        <v>42</v>
      </c>
      <c r="J17385" s="121" t="s">
        <v>43</v>
      </c>
      <c r="K17385" s="121" t="s">
        <v>65</v>
      </c>
      <c r="L17385" s="157" t="s">
        <v>32</v>
      </c>
      <c r="M17385" s="120" t="s">
        <v>33</v>
      </c>
      <c r="N17385" s="131">
        <v>44656</v>
      </c>
      <c r="O17385" s="131">
        <v>44656</v>
      </c>
      <c r="S17385" s="120" t="s">
        <v>34</v>
      </c>
    </row>
    <row r="17386" spans="1:19" ht="27.6">
      <c r="A17386" s="116">
        <v>17386</v>
      </c>
      <c r="B17386" s="129">
        <v>44655</v>
      </c>
      <c r="D17386" s="120" t="s">
        <v>25</v>
      </c>
      <c r="E17386" s="120" t="s">
        <v>38566</v>
      </c>
      <c r="F17386" s="209" t="s">
        <v>38567</v>
      </c>
      <c r="G17386" s="119" t="s">
        <v>38568</v>
      </c>
      <c r="H17386" s="121" t="s">
        <v>41</v>
      </c>
      <c r="I17386" s="121" t="s">
        <v>30</v>
      </c>
      <c r="J17386" s="121" t="s">
        <v>8467</v>
      </c>
      <c r="K17386" s="121" t="s">
        <v>65</v>
      </c>
      <c r="L17386" s="157" t="s">
        <v>32</v>
      </c>
      <c r="M17386" s="120" t="s">
        <v>33</v>
      </c>
      <c r="N17386" s="131">
        <v>44656</v>
      </c>
      <c r="O17386" s="131">
        <v>44656</v>
      </c>
    </row>
    <row r="17387" spans="1:19">
      <c r="A17387" s="116">
        <v>17387</v>
      </c>
      <c r="B17387" s="129">
        <v>44655</v>
      </c>
      <c r="D17387" s="120" t="s">
        <v>25</v>
      </c>
      <c r="E17387" s="116" t="s">
        <v>38569</v>
      </c>
      <c r="F17387" s="120" t="s">
        <v>36709</v>
      </c>
      <c r="G17387" s="119" t="s">
        <v>25582</v>
      </c>
      <c r="H17387" s="121" t="s">
        <v>1173</v>
      </c>
      <c r="I17387" s="121" t="s">
        <v>63</v>
      </c>
      <c r="J17387" s="121" t="s">
        <v>328</v>
      </c>
      <c r="K17387" s="121" t="s">
        <v>65</v>
      </c>
      <c r="L17387" s="157" t="s">
        <v>32</v>
      </c>
      <c r="M17387" s="120" t="s">
        <v>78</v>
      </c>
    </row>
    <row r="17388" spans="1:19">
      <c r="A17388" s="116">
        <v>17388</v>
      </c>
      <c r="B17388" s="129">
        <v>44655</v>
      </c>
      <c r="D17388" s="120" t="s">
        <v>25</v>
      </c>
      <c r="E17388" s="120" t="s">
        <v>38570</v>
      </c>
      <c r="F17388" s="209" t="s">
        <v>24135</v>
      </c>
      <c r="G17388" s="119" t="s">
        <v>38571</v>
      </c>
      <c r="H17388" s="121" t="s">
        <v>41</v>
      </c>
      <c r="I17388" s="121" t="s">
        <v>30</v>
      </c>
      <c r="J17388" s="121" t="s">
        <v>5018</v>
      </c>
      <c r="K17388" s="121" t="s">
        <v>65</v>
      </c>
      <c r="L17388" s="157" t="s">
        <v>32</v>
      </c>
      <c r="M17388" s="120" t="s">
        <v>78</v>
      </c>
    </row>
    <row r="17389" spans="1:19">
      <c r="A17389" s="116">
        <v>17389</v>
      </c>
      <c r="B17389" s="129">
        <v>44655</v>
      </c>
      <c r="D17389" s="120" t="s">
        <v>25</v>
      </c>
      <c r="E17389" s="120" t="s">
        <v>38572</v>
      </c>
      <c r="F17389" s="209" t="s">
        <v>38573</v>
      </c>
      <c r="G17389" s="119" t="s">
        <v>1537</v>
      </c>
      <c r="H17389" s="121" t="s">
        <v>1173</v>
      </c>
      <c r="I17389" s="121" t="s">
        <v>30</v>
      </c>
      <c r="J17389" s="121" t="s">
        <v>7142</v>
      </c>
      <c r="K17389" s="121" t="s">
        <v>65</v>
      </c>
      <c r="L17389" s="157" t="s">
        <v>32</v>
      </c>
      <c r="M17389" s="120" t="s">
        <v>78</v>
      </c>
    </row>
    <row r="17390" spans="1:19" ht="18" customHeight="1">
      <c r="A17390" s="116">
        <v>17390</v>
      </c>
      <c r="B17390" s="129">
        <v>44655</v>
      </c>
      <c r="D17390" s="120" t="s">
        <v>34132</v>
      </c>
      <c r="E17390" s="222" t="s">
        <v>38574</v>
      </c>
      <c r="F17390" s="209" t="s">
        <v>25039</v>
      </c>
      <c r="G17390" s="119" t="s">
        <v>16169</v>
      </c>
      <c r="H17390" s="121" t="s">
        <v>41</v>
      </c>
      <c r="I17390" s="121" t="s">
        <v>42</v>
      </c>
      <c r="J17390" s="121" t="s">
        <v>246</v>
      </c>
      <c r="K17390" s="121" t="s">
        <v>65</v>
      </c>
      <c r="L17390" s="157" t="s">
        <v>32</v>
      </c>
      <c r="M17390" s="120" t="s">
        <v>78</v>
      </c>
    </row>
    <row r="17391" spans="1:19">
      <c r="A17391" s="116">
        <v>17391</v>
      </c>
      <c r="B17391" s="129">
        <v>44655</v>
      </c>
      <c r="D17391" s="120" t="s">
        <v>34132</v>
      </c>
      <c r="E17391" s="120" t="s">
        <v>38575</v>
      </c>
      <c r="F17391" s="209" t="s">
        <v>5062</v>
      </c>
      <c r="G17391" s="119" t="s">
        <v>34298</v>
      </c>
      <c r="H17391" s="121" t="s">
        <v>97</v>
      </c>
      <c r="I17391" s="121" t="s">
        <v>30</v>
      </c>
      <c r="J17391" s="121" t="s">
        <v>7726</v>
      </c>
      <c r="K17391" s="121" t="s">
        <v>65</v>
      </c>
      <c r="L17391" s="157" t="s">
        <v>32</v>
      </c>
      <c r="M17391" s="120" t="s">
        <v>78</v>
      </c>
    </row>
    <row r="17392" spans="1:19">
      <c r="A17392" s="116">
        <v>17392</v>
      </c>
      <c r="B17392" s="129">
        <v>44655</v>
      </c>
      <c r="D17392" s="120" t="s">
        <v>34132</v>
      </c>
      <c r="E17392" s="120" t="s">
        <v>38576</v>
      </c>
      <c r="F17392" s="209" t="s">
        <v>35058</v>
      </c>
      <c r="G17392" s="119" t="s">
        <v>38577</v>
      </c>
      <c r="H17392" s="121" t="s">
        <v>48</v>
      </c>
      <c r="I17392" s="121" t="s">
        <v>63</v>
      </c>
      <c r="J17392" s="121" t="s">
        <v>328</v>
      </c>
      <c r="K17392" s="121" t="s">
        <v>65</v>
      </c>
      <c r="L17392" s="157" t="s">
        <v>32</v>
      </c>
      <c r="M17392" s="120" t="s">
        <v>33</v>
      </c>
    </row>
    <row r="17393" spans="1:15" ht="27.6">
      <c r="A17393" s="116">
        <v>17393</v>
      </c>
      <c r="B17393" s="129">
        <v>44655</v>
      </c>
      <c r="D17393" s="120" t="s">
        <v>34132</v>
      </c>
      <c r="E17393" s="120" t="s">
        <v>38578</v>
      </c>
      <c r="F17393" s="209" t="s">
        <v>38579</v>
      </c>
      <c r="G17393" s="119" t="s">
        <v>4774</v>
      </c>
      <c r="H17393" s="121" t="s">
        <v>86</v>
      </c>
      <c r="I17393" s="121" t="s">
        <v>196</v>
      </c>
      <c r="J17393" s="121" t="s">
        <v>196</v>
      </c>
      <c r="K17393" s="121" t="s">
        <v>65</v>
      </c>
      <c r="L17393" s="157" t="s">
        <v>32</v>
      </c>
      <c r="M17393" s="120" t="s">
        <v>78</v>
      </c>
    </row>
    <row r="17394" spans="1:15" ht="27.6">
      <c r="A17394" s="116">
        <v>17394</v>
      </c>
      <c r="B17394" s="129">
        <v>44655</v>
      </c>
      <c r="D17394" s="120" t="s">
        <v>34132</v>
      </c>
      <c r="E17394" s="120" t="s">
        <v>38580</v>
      </c>
      <c r="F17394" s="209" t="s">
        <v>38581</v>
      </c>
      <c r="G17394" s="119" t="s">
        <v>38582</v>
      </c>
      <c r="H17394" s="121" t="s">
        <v>140</v>
      </c>
      <c r="I17394" s="121" t="s">
        <v>30</v>
      </c>
      <c r="J17394" s="121" t="s">
        <v>8096</v>
      </c>
      <c r="K17394" s="121" t="s">
        <v>65</v>
      </c>
      <c r="L17394" s="157" t="s">
        <v>32</v>
      </c>
      <c r="M17394" s="120" t="s">
        <v>33</v>
      </c>
    </row>
    <row r="17395" spans="1:15" ht="27.6">
      <c r="A17395" s="116">
        <v>17395</v>
      </c>
      <c r="B17395" s="129">
        <v>44655</v>
      </c>
      <c r="D17395" s="120" t="s">
        <v>34132</v>
      </c>
      <c r="E17395" s="120" t="s">
        <v>38583</v>
      </c>
      <c r="F17395" s="209" t="s">
        <v>38584</v>
      </c>
      <c r="G17395" s="119" t="s">
        <v>38585</v>
      </c>
      <c r="H17395" s="121" t="s">
        <v>53</v>
      </c>
      <c r="I17395" s="121" t="s">
        <v>30</v>
      </c>
      <c r="J17395" s="121" t="s">
        <v>7142</v>
      </c>
      <c r="K17395" s="121" t="s">
        <v>65</v>
      </c>
      <c r="L17395" s="157" t="s">
        <v>32</v>
      </c>
      <c r="M17395" s="120" t="s">
        <v>78</v>
      </c>
    </row>
    <row r="17396" spans="1:15">
      <c r="A17396" s="116">
        <v>17396</v>
      </c>
      <c r="B17396" s="129">
        <v>44655</v>
      </c>
      <c r="D17396" s="120" t="s">
        <v>34132</v>
      </c>
      <c r="E17396" s="120" t="s">
        <v>38586</v>
      </c>
      <c r="F17396" s="209" t="s">
        <v>20892</v>
      </c>
      <c r="G17396" s="119" t="s">
        <v>38587</v>
      </c>
      <c r="H17396" s="121" t="s">
        <v>1173</v>
      </c>
      <c r="I17396" s="121" t="s">
        <v>30</v>
      </c>
      <c r="J17396" s="121" t="s">
        <v>34147</v>
      </c>
      <c r="K17396" s="121" t="s">
        <v>65</v>
      </c>
      <c r="L17396" s="157" t="s">
        <v>32</v>
      </c>
      <c r="M17396" s="120" t="s">
        <v>78</v>
      </c>
    </row>
    <row r="17397" spans="1:15">
      <c r="A17397" s="116">
        <v>17397</v>
      </c>
      <c r="B17397" s="129">
        <v>44655</v>
      </c>
      <c r="D17397" s="120" t="s">
        <v>34132</v>
      </c>
      <c r="E17397" s="120" t="s">
        <v>38588</v>
      </c>
      <c r="F17397" s="209" t="s">
        <v>5062</v>
      </c>
      <c r="G17397" s="119" t="s">
        <v>2897</v>
      </c>
      <c r="H17397" s="121" t="s">
        <v>53</v>
      </c>
      <c r="I17397" s="121" t="s">
        <v>42</v>
      </c>
      <c r="J17397" s="121" t="s">
        <v>43</v>
      </c>
      <c r="K17397" s="121" t="s">
        <v>65</v>
      </c>
      <c r="L17397" s="157" t="s">
        <v>32</v>
      </c>
      <c r="M17397" s="120" t="s">
        <v>78</v>
      </c>
    </row>
    <row r="17398" spans="1:15" ht="27.6">
      <c r="A17398" s="116">
        <v>17398</v>
      </c>
      <c r="B17398" s="129">
        <v>44655</v>
      </c>
      <c r="D17398" s="120" t="s">
        <v>34132</v>
      </c>
      <c r="E17398" s="120" t="s">
        <v>38589</v>
      </c>
      <c r="F17398" s="209" t="s">
        <v>38590</v>
      </c>
      <c r="G17398" s="119" t="s">
        <v>17441</v>
      </c>
      <c r="H17398" s="116" t="s">
        <v>53</v>
      </c>
      <c r="I17398" s="121" t="s">
        <v>30</v>
      </c>
      <c r="J17398" s="121" t="s">
        <v>7375</v>
      </c>
      <c r="K17398" s="121" t="s">
        <v>65</v>
      </c>
      <c r="L17398" s="157" t="s">
        <v>32</v>
      </c>
      <c r="M17398" s="120" t="s">
        <v>78</v>
      </c>
    </row>
    <row r="17399" spans="1:15" ht="27.6">
      <c r="A17399" s="116">
        <v>17399</v>
      </c>
      <c r="B17399" s="129">
        <v>44655</v>
      </c>
      <c r="D17399" s="120" t="s">
        <v>34132</v>
      </c>
      <c r="E17399" s="120" t="s">
        <v>38591</v>
      </c>
      <c r="F17399" s="209" t="s">
        <v>28220</v>
      </c>
      <c r="G17399" s="119" t="s">
        <v>38592</v>
      </c>
      <c r="H17399" s="121" t="s">
        <v>97</v>
      </c>
      <c r="I17399" s="121" t="s">
        <v>30</v>
      </c>
      <c r="J17399" s="121" t="s">
        <v>31</v>
      </c>
      <c r="K17399" s="121" t="s">
        <v>65</v>
      </c>
      <c r="L17399" s="157" t="s">
        <v>32</v>
      </c>
      <c r="M17399" s="120" t="s">
        <v>78</v>
      </c>
    </row>
    <row r="17400" spans="1:15">
      <c r="A17400" s="116">
        <v>17400</v>
      </c>
      <c r="B17400" s="129">
        <v>44655</v>
      </c>
      <c r="D17400" s="120" t="s">
        <v>34132</v>
      </c>
      <c r="E17400" s="120" t="s">
        <v>38593</v>
      </c>
      <c r="F17400" s="209" t="s">
        <v>7636</v>
      </c>
      <c r="G17400" s="119" t="s">
        <v>38594</v>
      </c>
      <c r="H17400" s="121" t="s">
        <v>97</v>
      </c>
      <c r="I17400" s="121" t="s">
        <v>30</v>
      </c>
      <c r="J17400" s="121" t="s">
        <v>7216</v>
      </c>
      <c r="K17400" s="121" t="s">
        <v>65</v>
      </c>
      <c r="L17400" s="157" t="s">
        <v>32</v>
      </c>
      <c r="M17400" s="120" t="s">
        <v>78</v>
      </c>
    </row>
    <row r="17401" spans="1:15" ht="27.6">
      <c r="A17401" s="116">
        <v>17401</v>
      </c>
      <c r="B17401" s="129">
        <v>44655</v>
      </c>
      <c r="D17401" s="120" t="s">
        <v>34132</v>
      </c>
      <c r="E17401" s="120" t="s">
        <v>38595</v>
      </c>
      <c r="F17401" s="209" t="s">
        <v>38596</v>
      </c>
      <c r="G17401" s="119" t="s">
        <v>8761</v>
      </c>
      <c r="H17401" s="121" t="s">
        <v>29</v>
      </c>
      <c r="I17401" s="121" t="s">
        <v>30</v>
      </c>
      <c r="J17401" s="121" t="s">
        <v>34147</v>
      </c>
      <c r="K17401" s="121" t="s">
        <v>65</v>
      </c>
      <c r="L17401" s="157" t="s">
        <v>32</v>
      </c>
      <c r="M17401" s="120" t="s">
        <v>78</v>
      </c>
    </row>
    <row r="17402" spans="1:15">
      <c r="A17402" s="116">
        <v>17402</v>
      </c>
      <c r="B17402" s="129">
        <v>44655</v>
      </c>
      <c r="D17402" s="120" t="s">
        <v>25</v>
      </c>
      <c r="E17402" s="120" t="s">
        <v>38597</v>
      </c>
      <c r="F17402" s="209" t="s">
        <v>38598</v>
      </c>
      <c r="G17402" s="119" t="s">
        <v>38599</v>
      </c>
      <c r="H17402" s="121" t="s">
        <v>41</v>
      </c>
      <c r="I17402" s="121" t="s">
        <v>30</v>
      </c>
      <c r="J17402" s="121" t="s">
        <v>7216</v>
      </c>
      <c r="K17402" s="121" t="s">
        <v>65</v>
      </c>
      <c r="L17402" s="157" t="s">
        <v>32</v>
      </c>
      <c r="M17402" s="120" t="s">
        <v>78</v>
      </c>
    </row>
    <row r="17403" spans="1:15">
      <c r="A17403" s="116">
        <v>17403</v>
      </c>
      <c r="B17403" s="129">
        <v>44655</v>
      </c>
      <c r="D17403" s="120" t="s">
        <v>25</v>
      </c>
      <c r="E17403" s="120" t="s">
        <v>38600</v>
      </c>
      <c r="F17403" s="209" t="s">
        <v>38601</v>
      </c>
      <c r="G17403" s="119" t="s">
        <v>38602</v>
      </c>
      <c r="H17403" s="121" t="s">
        <v>41</v>
      </c>
      <c r="I17403" s="121" t="s">
        <v>30</v>
      </c>
      <c r="J17403" s="121" t="s">
        <v>87</v>
      </c>
      <c r="K17403" s="121" t="s">
        <v>65</v>
      </c>
      <c r="L17403" s="157" t="s">
        <v>32</v>
      </c>
      <c r="M17403" s="120" t="s">
        <v>33</v>
      </c>
      <c r="N17403" s="131">
        <v>44657</v>
      </c>
      <c r="O17403" s="131">
        <v>44657</v>
      </c>
    </row>
    <row r="17404" spans="1:15" ht="27.6">
      <c r="A17404" s="116">
        <v>17404</v>
      </c>
      <c r="B17404" s="129">
        <v>44656</v>
      </c>
      <c r="D17404" s="120" t="s">
        <v>25</v>
      </c>
      <c r="E17404" s="120" t="s">
        <v>38603</v>
      </c>
      <c r="F17404" s="209" t="s">
        <v>38604</v>
      </c>
      <c r="G17404" s="119" t="s">
        <v>1033</v>
      </c>
      <c r="H17404" s="121" t="s">
        <v>97</v>
      </c>
      <c r="I17404" s="121" t="s">
        <v>42</v>
      </c>
      <c r="J17404" s="121" t="s">
        <v>199</v>
      </c>
      <c r="K17404" s="121" t="s">
        <v>65</v>
      </c>
      <c r="M17404" s="120" t="s">
        <v>33</v>
      </c>
      <c r="N17404" s="131">
        <v>44656</v>
      </c>
      <c r="O17404" s="131">
        <v>44656</v>
      </c>
    </row>
    <row r="17405" spans="1:15" ht="27.6">
      <c r="A17405" s="116">
        <v>17405</v>
      </c>
      <c r="B17405" s="129">
        <v>44656</v>
      </c>
      <c r="D17405" s="120" t="s">
        <v>25</v>
      </c>
      <c r="E17405" s="120" t="s">
        <v>38605</v>
      </c>
      <c r="F17405" s="209" t="s">
        <v>38606</v>
      </c>
      <c r="G17405" s="119" t="s">
        <v>38607</v>
      </c>
      <c r="H17405" s="121" t="s">
        <v>97</v>
      </c>
      <c r="I17405" s="121" t="s">
        <v>30</v>
      </c>
      <c r="J17405" s="121" t="s">
        <v>87</v>
      </c>
      <c r="K17405" s="121" t="s">
        <v>65</v>
      </c>
      <c r="M17405" s="120" t="s">
        <v>78</v>
      </c>
    </row>
    <row r="17406" spans="1:15">
      <c r="A17406" s="116">
        <v>17406</v>
      </c>
      <c r="B17406" s="129">
        <v>44656</v>
      </c>
      <c r="D17406" s="120" t="s">
        <v>25</v>
      </c>
      <c r="E17406" s="120" t="s">
        <v>38608</v>
      </c>
      <c r="F17406" s="209" t="s">
        <v>29373</v>
      </c>
      <c r="G17406" s="119" t="s">
        <v>7940</v>
      </c>
      <c r="H17406" s="121" t="s">
        <v>1173</v>
      </c>
      <c r="I17406" s="121" t="s">
        <v>30</v>
      </c>
      <c r="J17406" s="121" t="s">
        <v>87</v>
      </c>
      <c r="K17406" s="121" t="s">
        <v>65</v>
      </c>
      <c r="M17406" s="120" t="s">
        <v>78</v>
      </c>
    </row>
    <row r="17407" spans="1:15">
      <c r="A17407" s="116">
        <v>17407</v>
      </c>
      <c r="B17407" s="129">
        <v>44656</v>
      </c>
      <c r="D17407" s="120" t="s">
        <v>25</v>
      </c>
      <c r="E17407" s="120" t="s">
        <v>38609</v>
      </c>
      <c r="F17407" s="209" t="s">
        <v>12648</v>
      </c>
      <c r="G17407" s="119" t="s">
        <v>2623</v>
      </c>
      <c r="H17407" s="121" t="s">
        <v>41</v>
      </c>
      <c r="I17407" s="121" t="s">
        <v>30</v>
      </c>
      <c r="J17407" s="121" t="s">
        <v>87</v>
      </c>
      <c r="K17407" s="121" t="s">
        <v>65</v>
      </c>
      <c r="M17407" s="120" t="s">
        <v>33</v>
      </c>
      <c r="N17407" s="131">
        <v>44657</v>
      </c>
      <c r="O17407" s="131">
        <v>44657</v>
      </c>
    </row>
    <row r="17408" spans="1:15" ht="27.6">
      <c r="A17408" s="116">
        <v>17408</v>
      </c>
      <c r="B17408" s="129">
        <v>44656</v>
      </c>
      <c r="D17408" s="120" t="s">
        <v>25</v>
      </c>
      <c r="E17408" s="120" t="s">
        <v>38610</v>
      </c>
      <c r="F17408" s="209" t="s">
        <v>38611</v>
      </c>
      <c r="G17408" s="119" t="s">
        <v>20151</v>
      </c>
      <c r="H17408" s="121" t="s">
        <v>140</v>
      </c>
      <c r="I17408" s="121" t="s">
        <v>30</v>
      </c>
      <c r="J17408" s="121" t="s">
        <v>7620</v>
      </c>
      <c r="K17408" s="121" t="s">
        <v>65</v>
      </c>
      <c r="M17408" s="120" t="s">
        <v>33</v>
      </c>
      <c r="N17408" s="131">
        <v>44656</v>
      </c>
      <c r="O17408" s="131">
        <v>44656</v>
      </c>
    </row>
    <row r="17409" spans="1:15">
      <c r="A17409" s="116">
        <v>17409</v>
      </c>
      <c r="B17409" s="129">
        <v>44656</v>
      </c>
      <c r="D17409" s="120" t="s">
        <v>25</v>
      </c>
      <c r="E17409" s="120" t="s">
        <v>38612</v>
      </c>
      <c r="F17409" s="209" t="s">
        <v>12156</v>
      </c>
      <c r="G17409" s="119" t="s">
        <v>12259</v>
      </c>
      <c r="H17409" s="121" t="s">
        <v>41</v>
      </c>
      <c r="I17409" s="121" t="s">
        <v>30</v>
      </c>
      <c r="J17409" s="121" t="s">
        <v>87</v>
      </c>
      <c r="K17409" s="121" t="s">
        <v>65</v>
      </c>
      <c r="M17409" s="120" t="s">
        <v>78</v>
      </c>
    </row>
    <row r="17410" spans="1:15">
      <c r="A17410" s="116">
        <v>17410</v>
      </c>
      <c r="B17410" s="129">
        <v>44656</v>
      </c>
      <c r="D17410" s="120" t="s">
        <v>25</v>
      </c>
      <c r="E17410" s="120" t="s">
        <v>38613</v>
      </c>
      <c r="F17410" s="209" t="s">
        <v>38614</v>
      </c>
      <c r="G17410" s="119" t="s">
        <v>805</v>
      </c>
      <c r="H17410" s="121" t="s">
        <v>76</v>
      </c>
      <c r="I17410" s="121" t="s">
        <v>63</v>
      </c>
      <c r="J17410" s="121" t="s">
        <v>328</v>
      </c>
      <c r="K17410" s="121" t="s">
        <v>584</v>
      </c>
      <c r="M17410" s="120" t="s">
        <v>33</v>
      </c>
      <c r="N17410" s="131">
        <v>44656</v>
      </c>
      <c r="O17410" s="131">
        <v>44656</v>
      </c>
    </row>
    <row r="17411" spans="1:15">
      <c r="A17411" s="116">
        <v>17411</v>
      </c>
      <c r="B17411" s="129">
        <v>44656</v>
      </c>
      <c r="D17411" s="120" t="s">
        <v>25</v>
      </c>
      <c r="E17411" s="120" t="s">
        <v>38615</v>
      </c>
      <c r="F17411" s="209" t="s">
        <v>38616</v>
      </c>
      <c r="G17411" s="119" t="s">
        <v>38526</v>
      </c>
      <c r="H17411" s="121" t="s">
        <v>41</v>
      </c>
      <c r="I17411" s="121" t="s">
        <v>30</v>
      </c>
      <c r="J17411" s="121" t="s">
        <v>5018</v>
      </c>
      <c r="K17411" s="121" t="s">
        <v>65</v>
      </c>
      <c r="M17411" s="120" t="s">
        <v>33</v>
      </c>
      <c r="N17411" s="131">
        <v>44657</v>
      </c>
      <c r="O17411" s="131">
        <v>44657</v>
      </c>
    </row>
    <row r="17412" spans="1:15">
      <c r="A17412" s="116">
        <v>17412</v>
      </c>
      <c r="B17412" s="129">
        <v>44656</v>
      </c>
      <c r="D17412" s="120" t="s">
        <v>25</v>
      </c>
      <c r="E17412" s="120" t="s">
        <v>38617</v>
      </c>
      <c r="F17412" s="209" t="s">
        <v>38618</v>
      </c>
      <c r="G17412" s="119" t="s">
        <v>38619</v>
      </c>
      <c r="H17412" s="121" t="s">
        <v>41</v>
      </c>
      <c r="I17412" s="121" t="s">
        <v>30</v>
      </c>
      <c r="J17412" s="121" t="s">
        <v>435</v>
      </c>
      <c r="K17412" s="121" t="s">
        <v>65</v>
      </c>
      <c r="M17412" s="120" t="s">
        <v>78</v>
      </c>
    </row>
    <row r="17413" spans="1:15">
      <c r="A17413" s="116">
        <v>17413</v>
      </c>
      <c r="B17413" s="129">
        <v>44656</v>
      </c>
      <c r="D17413" s="120" t="s">
        <v>25</v>
      </c>
      <c r="E17413" s="120" t="s">
        <v>38620</v>
      </c>
      <c r="F17413" s="209" t="s">
        <v>37012</v>
      </c>
      <c r="G17413" s="119" t="s">
        <v>22896</v>
      </c>
      <c r="H17413" s="121" t="s">
        <v>1173</v>
      </c>
      <c r="I17413" s="121" t="s">
        <v>30</v>
      </c>
      <c r="J17413" s="121" t="s">
        <v>87</v>
      </c>
      <c r="K17413" s="121" t="s">
        <v>65</v>
      </c>
      <c r="M17413" s="120" t="s">
        <v>33</v>
      </c>
      <c r="N17413" s="131">
        <v>44658</v>
      </c>
      <c r="O17413" s="131">
        <v>44658</v>
      </c>
    </row>
    <row r="17414" spans="1:15">
      <c r="A17414" s="116">
        <v>17414</v>
      </c>
      <c r="B17414" s="129">
        <v>44656</v>
      </c>
      <c r="D17414" s="120" t="s">
        <v>25</v>
      </c>
      <c r="E17414" s="120" t="s">
        <v>38621</v>
      </c>
      <c r="F17414" s="209" t="s">
        <v>38622</v>
      </c>
      <c r="G17414" s="119" t="s">
        <v>26591</v>
      </c>
      <c r="H17414" s="121" t="s">
        <v>41</v>
      </c>
      <c r="I17414" s="121" t="s">
        <v>30</v>
      </c>
      <c r="J17414" s="121" t="s">
        <v>87</v>
      </c>
      <c r="K17414" s="121" t="s">
        <v>65</v>
      </c>
      <c r="M17414" s="120" t="s">
        <v>78</v>
      </c>
    </row>
    <row r="17415" spans="1:15">
      <c r="A17415" s="116">
        <v>17415</v>
      </c>
      <c r="B17415" s="129">
        <v>44656</v>
      </c>
      <c r="D17415" s="120" t="s">
        <v>25</v>
      </c>
    </row>
    <row r="17416" spans="1:15" ht="27.6">
      <c r="A17416" s="116">
        <v>17416</v>
      </c>
      <c r="B17416" s="129">
        <v>44656</v>
      </c>
      <c r="D17416" s="120" t="s">
        <v>580</v>
      </c>
      <c r="E17416" s="120" t="s">
        <v>38623</v>
      </c>
      <c r="F17416" s="209" t="s">
        <v>38624</v>
      </c>
      <c r="G17416" s="119" t="s">
        <v>38625</v>
      </c>
      <c r="H17416" s="121" t="s">
        <v>71</v>
      </c>
      <c r="I17416" s="121" t="s">
        <v>30</v>
      </c>
      <c r="J17416" s="121" t="s">
        <v>77</v>
      </c>
      <c r="K17416" s="121" t="s">
        <v>65</v>
      </c>
      <c r="L17416" s="157" t="s">
        <v>32</v>
      </c>
      <c r="M17416" s="120" t="s">
        <v>78</v>
      </c>
    </row>
    <row r="17417" spans="1:15">
      <c r="A17417" s="116">
        <v>17417</v>
      </c>
      <c r="B17417" s="129">
        <v>44656</v>
      </c>
      <c r="D17417" s="120" t="s">
        <v>580</v>
      </c>
      <c r="E17417" s="120" t="s">
        <v>38626</v>
      </c>
      <c r="F17417" s="209" t="s">
        <v>579</v>
      </c>
      <c r="G17417" s="119" t="s">
        <v>37818</v>
      </c>
      <c r="H17417" s="121" t="s">
        <v>1173</v>
      </c>
      <c r="I17417" s="121" t="s">
        <v>30</v>
      </c>
      <c r="J17417" s="121" t="s">
        <v>1544</v>
      </c>
      <c r="K17417" s="121" t="s">
        <v>65</v>
      </c>
      <c r="L17417" s="157" t="s">
        <v>32</v>
      </c>
      <c r="M17417" s="120" t="s">
        <v>78</v>
      </c>
    </row>
    <row r="17418" spans="1:15">
      <c r="A17418" s="116">
        <v>17418</v>
      </c>
      <c r="B17418" s="129">
        <v>44656</v>
      </c>
      <c r="D17418" s="120" t="s">
        <v>580</v>
      </c>
      <c r="E17418" s="120" t="s">
        <v>38627</v>
      </c>
      <c r="F17418" s="209" t="s">
        <v>38628</v>
      </c>
      <c r="G17418" s="119" t="s">
        <v>18413</v>
      </c>
      <c r="H17418" s="121" t="s">
        <v>29</v>
      </c>
      <c r="I17418" s="121" t="s">
        <v>30</v>
      </c>
      <c r="J17418" s="121" t="s">
        <v>10497</v>
      </c>
      <c r="K17418" s="121" t="s">
        <v>65</v>
      </c>
      <c r="L17418" s="157" t="s">
        <v>32</v>
      </c>
      <c r="M17418" s="120" t="s">
        <v>78</v>
      </c>
    </row>
    <row r="17419" spans="1:15">
      <c r="A17419" s="116">
        <v>17419</v>
      </c>
      <c r="B17419" s="129">
        <v>44656</v>
      </c>
      <c r="D17419" s="120" t="s">
        <v>580</v>
      </c>
      <c r="E17419" s="120" t="s">
        <v>38629</v>
      </c>
      <c r="F17419" s="209" t="s">
        <v>38630</v>
      </c>
      <c r="G17419" s="119" t="s">
        <v>4703</v>
      </c>
      <c r="H17419" s="121" t="s">
        <v>177</v>
      </c>
      <c r="I17419" s="121" t="s">
        <v>30</v>
      </c>
      <c r="J17419" s="121" t="s">
        <v>77</v>
      </c>
      <c r="K17419" s="121" t="s">
        <v>65</v>
      </c>
      <c r="L17419" s="157" t="s">
        <v>32</v>
      </c>
      <c r="M17419" s="120" t="s">
        <v>78</v>
      </c>
    </row>
    <row r="17420" spans="1:15">
      <c r="A17420" s="116">
        <v>17420</v>
      </c>
      <c r="B17420" s="129">
        <v>44656</v>
      </c>
      <c r="D17420" s="120" t="s">
        <v>580</v>
      </c>
      <c r="E17420" s="120" t="s">
        <v>38631</v>
      </c>
      <c r="F17420" s="209" t="s">
        <v>38632</v>
      </c>
      <c r="G17420" s="119" t="s">
        <v>38633</v>
      </c>
      <c r="H17420" s="121" t="s">
        <v>140</v>
      </c>
      <c r="I17420" s="121" t="s">
        <v>30</v>
      </c>
      <c r="J17420" s="121" t="s">
        <v>7216</v>
      </c>
      <c r="K17420" s="121" t="s">
        <v>65</v>
      </c>
      <c r="L17420" s="157" t="s">
        <v>32</v>
      </c>
      <c r="M17420" s="120" t="s">
        <v>78</v>
      </c>
    </row>
    <row r="17421" spans="1:15" ht="27.6">
      <c r="A17421" s="116">
        <v>17421</v>
      </c>
      <c r="B17421" s="129">
        <v>44656</v>
      </c>
      <c r="D17421" s="120" t="s">
        <v>580</v>
      </c>
      <c r="E17421" s="120" t="s">
        <v>38634</v>
      </c>
      <c r="F17421" s="209" t="s">
        <v>38635</v>
      </c>
      <c r="G17421" s="119" t="s">
        <v>38636</v>
      </c>
      <c r="H17421" s="121" t="s">
        <v>160</v>
      </c>
      <c r="I17421" s="121" t="s">
        <v>30</v>
      </c>
      <c r="J17421" s="121" t="s">
        <v>31</v>
      </c>
      <c r="K17421" s="121" t="s">
        <v>65</v>
      </c>
      <c r="L17421" s="157" t="s">
        <v>32</v>
      </c>
      <c r="M17421" s="120" t="s">
        <v>78</v>
      </c>
    </row>
    <row r="17422" spans="1:15">
      <c r="A17422" s="116">
        <v>17422</v>
      </c>
      <c r="B17422" s="129">
        <v>44656</v>
      </c>
      <c r="D17422" s="120" t="s">
        <v>580</v>
      </c>
      <c r="E17422" s="120" t="s">
        <v>38637</v>
      </c>
      <c r="F17422" s="209" t="s">
        <v>579</v>
      </c>
      <c r="G17422" s="119" t="s">
        <v>38638</v>
      </c>
      <c r="H17422" s="121" t="s">
        <v>140</v>
      </c>
      <c r="I17422" s="121" t="s">
        <v>30</v>
      </c>
      <c r="J17422" s="121" t="s">
        <v>87</v>
      </c>
      <c r="K17422" s="121" t="s">
        <v>65</v>
      </c>
      <c r="L17422" s="157" t="s">
        <v>32</v>
      </c>
      <c r="M17422" s="120" t="s">
        <v>78</v>
      </c>
    </row>
    <row r="17423" spans="1:15">
      <c r="A17423" s="116">
        <v>17423</v>
      </c>
      <c r="B17423" s="129">
        <v>44656</v>
      </c>
      <c r="D17423" s="120" t="s">
        <v>580</v>
      </c>
      <c r="E17423" s="120" t="s">
        <v>38639</v>
      </c>
      <c r="F17423" s="209" t="s">
        <v>11633</v>
      </c>
      <c r="G17423" s="119" t="s">
        <v>38640</v>
      </c>
      <c r="H17423" s="121" t="s">
        <v>76</v>
      </c>
      <c r="I17423" s="121" t="s">
        <v>30</v>
      </c>
      <c r="J17423" s="121" t="s">
        <v>77</v>
      </c>
      <c r="K17423" s="121" t="s">
        <v>65</v>
      </c>
      <c r="L17423" s="157" t="s">
        <v>32</v>
      </c>
      <c r="M17423" s="120" t="s">
        <v>78</v>
      </c>
    </row>
    <row r="17424" spans="1:15">
      <c r="A17424" s="116">
        <v>17424</v>
      </c>
      <c r="B17424" s="129">
        <v>44656</v>
      </c>
      <c r="D17424" s="120" t="s">
        <v>580</v>
      </c>
      <c r="E17424" s="120" t="s">
        <v>38641</v>
      </c>
      <c r="F17424" s="209" t="s">
        <v>579</v>
      </c>
      <c r="G17424" s="119" t="s">
        <v>27571</v>
      </c>
      <c r="H17424" s="121" t="s">
        <v>101</v>
      </c>
      <c r="I17424" s="121" t="s">
        <v>30</v>
      </c>
      <c r="J17424" s="121" t="s">
        <v>7131</v>
      </c>
      <c r="K17424" s="121" t="s">
        <v>65</v>
      </c>
      <c r="L17424" s="157" t="s">
        <v>32</v>
      </c>
      <c r="M17424" s="120" t="s">
        <v>78</v>
      </c>
    </row>
    <row r="17425" spans="1:19">
      <c r="A17425" s="116">
        <v>17425</v>
      </c>
      <c r="B17425" s="129">
        <v>44656</v>
      </c>
      <c r="D17425" s="120" t="s">
        <v>580</v>
      </c>
      <c r="E17425" s="120" t="s">
        <v>38642</v>
      </c>
      <c r="F17425" s="209" t="s">
        <v>37676</v>
      </c>
      <c r="G17425" s="119" t="s">
        <v>35946</v>
      </c>
      <c r="H17425" s="121" t="s">
        <v>71</v>
      </c>
      <c r="I17425" s="121" t="s">
        <v>30</v>
      </c>
      <c r="J17425" s="121" t="s">
        <v>77</v>
      </c>
      <c r="K17425" s="121" t="s">
        <v>65</v>
      </c>
      <c r="L17425" s="157" t="s">
        <v>32</v>
      </c>
      <c r="M17425" s="120" t="s">
        <v>78</v>
      </c>
    </row>
    <row r="17426" spans="1:19">
      <c r="A17426" s="116">
        <v>17426</v>
      </c>
      <c r="B17426" s="129">
        <v>44656</v>
      </c>
      <c r="D17426" s="120" t="s">
        <v>580</v>
      </c>
      <c r="E17426" s="120" t="s">
        <v>38643</v>
      </c>
      <c r="F17426" s="209" t="s">
        <v>547</v>
      </c>
      <c r="G17426" s="119" t="s">
        <v>18413</v>
      </c>
      <c r="H17426" s="121" t="s">
        <v>29</v>
      </c>
      <c r="I17426" s="121" t="s">
        <v>30</v>
      </c>
      <c r="J17426" s="121" t="s">
        <v>10497</v>
      </c>
      <c r="K17426" s="121" t="s">
        <v>65</v>
      </c>
      <c r="L17426" s="157" t="s">
        <v>32</v>
      </c>
      <c r="M17426" s="120" t="s">
        <v>33</v>
      </c>
      <c r="N17426" s="131">
        <v>44662</v>
      </c>
    </row>
    <row r="17427" spans="1:19">
      <c r="A17427" s="116">
        <v>17427</v>
      </c>
      <c r="B17427" s="129">
        <v>44656</v>
      </c>
      <c r="D17427" s="120" t="s">
        <v>580</v>
      </c>
      <c r="E17427" s="120" t="s">
        <v>38644</v>
      </c>
      <c r="F17427" s="209" t="s">
        <v>38645</v>
      </c>
      <c r="G17427" s="119" t="s">
        <v>38646</v>
      </c>
      <c r="H17427" s="121" t="s">
        <v>48</v>
      </c>
      <c r="I17427" s="121" t="s">
        <v>30</v>
      </c>
      <c r="J17427" s="121" t="s">
        <v>7142</v>
      </c>
      <c r="K17427" s="121" t="s">
        <v>65</v>
      </c>
      <c r="L17427" s="157" t="s">
        <v>32</v>
      </c>
      <c r="M17427" s="120" t="s">
        <v>78</v>
      </c>
    </row>
    <row r="17428" spans="1:19">
      <c r="A17428" s="116">
        <v>17428</v>
      </c>
      <c r="B17428" s="129">
        <v>44656</v>
      </c>
      <c r="D17428" s="120" t="s">
        <v>580</v>
      </c>
      <c r="E17428" s="120" t="s">
        <v>38647</v>
      </c>
      <c r="F17428" s="209" t="s">
        <v>38648</v>
      </c>
      <c r="G17428" s="119" t="s">
        <v>33624</v>
      </c>
      <c r="H17428" s="121" t="s">
        <v>177</v>
      </c>
      <c r="I17428" s="121" t="s">
        <v>30</v>
      </c>
      <c r="J17428" s="121" t="s">
        <v>77</v>
      </c>
      <c r="K17428" s="121" t="s">
        <v>65</v>
      </c>
      <c r="L17428" s="157" t="s">
        <v>32</v>
      </c>
      <c r="M17428" s="120" t="s">
        <v>78</v>
      </c>
    </row>
    <row r="17429" spans="1:19">
      <c r="A17429" s="116">
        <v>17429</v>
      </c>
      <c r="B17429" s="129">
        <v>44656</v>
      </c>
      <c r="D17429" s="120" t="s">
        <v>580</v>
      </c>
      <c r="E17429" s="120" t="s">
        <v>38649</v>
      </c>
      <c r="F17429" s="209" t="s">
        <v>579</v>
      </c>
      <c r="G17429" s="119" t="s">
        <v>34478</v>
      </c>
      <c r="H17429" s="121" t="s">
        <v>118</v>
      </c>
      <c r="I17429" s="121" t="s">
        <v>30</v>
      </c>
      <c r="J17429" s="121" t="s">
        <v>7142</v>
      </c>
      <c r="K17429" s="121" t="s">
        <v>584</v>
      </c>
      <c r="L17429" s="157" t="s">
        <v>32</v>
      </c>
      <c r="M17429" s="120" t="s">
        <v>78</v>
      </c>
    </row>
    <row r="17430" spans="1:19" ht="27.6">
      <c r="A17430" s="116">
        <v>17430</v>
      </c>
      <c r="B17430" s="129">
        <v>44656</v>
      </c>
      <c r="D17430" s="120" t="s">
        <v>580</v>
      </c>
      <c r="E17430" s="120" t="s">
        <v>38650</v>
      </c>
      <c r="F17430" s="209" t="s">
        <v>38651</v>
      </c>
      <c r="G17430" s="119" t="s">
        <v>6587</v>
      </c>
      <c r="H17430" s="121" t="s">
        <v>97</v>
      </c>
      <c r="I17430" s="121" t="s">
        <v>42</v>
      </c>
      <c r="J17430" s="121" t="s">
        <v>72</v>
      </c>
      <c r="K17430" s="121" t="s">
        <v>65</v>
      </c>
      <c r="L17430" s="157" t="s">
        <v>32</v>
      </c>
      <c r="M17430" s="120" t="s">
        <v>33</v>
      </c>
      <c r="N17430" s="131">
        <v>44662</v>
      </c>
    </row>
    <row r="17431" spans="1:19">
      <c r="A17431" s="116">
        <v>17431</v>
      </c>
      <c r="B17431" s="129">
        <v>44656</v>
      </c>
      <c r="D17431" s="120" t="s">
        <v>580</v>
      </c>
      <c r="E17431" s="120" t="s">
        <v>38652</v>
      </c>
      <c r="F17431" s="209" t="s">
        <v>38653</v>
      </c>
      <c r="G17431" s="119" t="s">
        <v>12618</v>
      </c>
      <c r="H17431" s="121" t="s">
        <v>192</v>
      </c>
      <c r="I17431" s="121" t="s">
        <v>30</v>
      </c>
      <c r="J17431" s="121" t="s">
        <v>31</v>
      </c>
      <c r="K17431" s="121" t="s">
        <v>65</v>
      </c>
      <c r="L17431" s="157" t="s">
        <v>32</v>
      </c>
      <c r="M17431" s="120" t="s">
        <v>78</v>
      </c>
    </row>
    <row r="17432" spans="1:19">
      <c r="A17432" s="116">
        <v>17432</v>
      </c>
      <c r="B17432" s="129">
        <v>44656</v>
      </c>
      <c r="D17432" s="120" t="s">
        <v>580</v>
      </c>
      <c r="E17432" s="120" t="s">
        <v>38654</v>
      </c>
      <c r="F17432" s="209" t="s">
        <v>469</v>
      </c>
      <c r="G17432" s="119" t="s">
        <v>38655</v>
      </c>
      <c r="H17432" s="121" t="s">
        <v>29</v>
      </c>
      <c r="I17432" s="121" t="s">
        <v>30</v>
      </c>
      <c r="J17432" s="121" t="s">
        <v>7234</v>
      </c>
      <c r="K17432" s="121" t="s">
        <v>65</v>
      </c>
      <c r="L17432" s="157" t="s">
        <v>32</v>
      </c>
      <c r="M17432" s="120" t="s">
        <v>78</v>
      </c>
    </row>
    <row r="17433" spans="1:19">
      <c r="A17433" s="116">
        <v>17433</v>
      </c>
      <c r="B17433" s="129">
        <v>44656</v>
      </c>
      <c r="D17433" s="120" t="s">
        <v>580</v>
      </c>
      <c r="E17433" s="120" t="s">
        <v>38656</v>
      </c>
      <c r="F17433" s="209" t="s">
        <v>18070</v>
      </c>
      <c r="G17433" s="119" t="s">
        <v>38657</v>
      </c>
      <c r="H17433" s="121" t="s">
        <v>29</v>
      </c>
      <c r="I17433" s="121" t="s">
        <v>30</v>
      </c>
      <c r="J17433" s="121" t="s">
        <v>3886</v>
      </c>
      <c r="K17433" s="121" t="s">
        <v>65</v>
      </c>
      <c r="L17433" s="157" t="s">
        <v>32</v>
      </c>
      <c r="M17433" s="120" t="s">
        <v>78</v>
      </c>
    </row>
    <row r="17434" spans="1:19">
      <c r="A17434" s="116">
        <v>17434</v>
      </c>
      <c r="B17434" s="129">
        <v>44656</v>
      </c>
      <c r="D17434" s="120" t="s">
        <v>580</v>
      </c>
      <c r="E17434" s="120" t="s">
        <v>38658</v>
      </c>
      <c r="F17434" s="209" t="s">
        <v>579</v>
      </c>
      <c r="G17434" s="119" t="s">
        <v>38659</v>
      </c>
      <c r="H17434" s="121" t="s">
        <v>160</v>
      </c>
      <c r="I17434" s="121" t="s">
        <v>42</v>
      </c>
      <c r="J17434" s="121" t="s">
        <v>43</v>
      </c>
      <c r="K17434" s="121" t="s">
        <v>65</v>
      </c>
      <c r="L17434" s="157" t="s">
        <v>32</v>
      </c>
      <c r="M17434" s="120" t="s">
        <v>33</v>
      </c>
      <c r="N17434" s="131">
        <v>44657</v>
      </c>
      <c r="S17434" s="120" t="s">
        <v>92</v>
      </c>
    </row>
    <row r="17435" spans="1:19">
      <c r="A17435" s="116">
        <v>17435</v>
      </c>
      <c r="B17435" s="129">
        <v>44656</v>
      </c>
      <c r="D17435" s="120" t="s">
        <v>580</v>
      </c>
      <c r="E17435" s="120" t="s">
        <v>38660</v>
      </c>
      <c r="F17435" s="209" t="s">
        <v>579</v>
      </c>
      <c r="G17435" s="119" t="s">
        <v>27598</v>
      </c>
      <c r="H17435" s="121" t="s">
        <v>71</v>
      </c>
      <c r="I17435" s="121" t="s">
        <v>30</v>
      </c>
      <c r="J17435" s="121" t="s">
        <v>7142</v>
      </c>
      <c r="K17435" s="121" t="s">
        <v>584</v>
      </c>
      <c r="L17435" s="157" t="s">
        <v>32</v>
      </c>
      <c r="M17435" s="120" t="s">
        <v>78</v>
      </c>
    </row>
    <row r="17436" spans="1:19">
      <c r="A17436" s="116">
        <v>17436</v>
      </c>
      <c r="B17436" s="129">
        <v>44656</v>
      </c>
      <c r="D17436" s="120" t="s">
        <v>580</v>
      </c>
      <c r="E17436" s="120" t="s">
        <v>38661</v>
      </c>
      <c r="F17436" s="209" t="s">
        <v>19139</v>
      </c>
      <c r="G17436" s="119" t="s">
        <v>38662</v>
      </c>
      <c r="H17436" s="121" t="s">
        <v>140</v>
      </c>
      <c r="I17436" s="121" t="s">
        <v>30</v>
      </c>
      <c r="J17436" s="121" t="s">
        <v>1540</v>
      </c>
      <c r="K17436" s="121" t="s">
        <v>65</v>
      </c>
      <c r="L17436" s="157" t="s">
        <v>32</v>
      </c>
      <c r="M17436" s="120" t="s">
        <v>33</v>
      </c>
      <c r="N17436" s="131">
        <v>44657</v>
      </c>
    </row>
    <row r="17437" spans="1:19">
      <c r="A17437" s="116">
        <v>17437</v>
      </c>
      <c r="B17437" s="129">
        <v>44656</v>
      </c>
      <c r="D17437" s="120" t="s">
        <v>580</v>
      </c>
      <c r="E17437" s="120" t="s">
        <v>38663</v>
      </c>
      <c r="F17437" s="209" t="s">
        <v>38664</v>
      </c>
      <c r="G17437" s="119" t="s">
        <v>38665</v>
      </c>
      <c r="H17437" s="121" t="s">
        <v>101</v>
      </c>
      <c r="I17437" s="121" t="s">
        <v>42</v>
      </c>
      <c r="J17437" s="121" t="s">
        <v>38666</v>
      </c>
      <c r="K17437" s="121" t="s">
        <v>65</v>
      </c>
      <c r="L17437" s="157" t="s">
        <v>32</v>
      </c>
      <c r="M17437" s="120" t="s">
        <v>33</v>
      </c>
      <c r="N17437" s="131">
        <v>44657</v>
      </c>
    </row>
    <row r="17438" spans="1:19">
      <c r="A17438" s="116">
        <v>17438</v>
      </c>
      <c r="B17438" s="129">
        <v>44656</v>
      </c>
      <c r="D17438" s="120" t="s">
        <v>580</v>
      </c>
      <c r="E17438" s="120" t="s">
        <v>38667</v>
      </c>
      <c r="F17438" s="209" t="s">
        <v>579</v>
      </c>
      <c r="G17438" s="119" t="s">
        <v>36504</v>
      </c>
      <c r="H17438" s="121" t="s">
        <v>53</v>
      </c>
      <c r="I17438" s="121" t="s">
        <v>30</v>
      </c>
      <c r="J17438" s="121" t="s">
        <v>7091</v>
      </c>
      <c r="K17438" s="121" t="s">
        <v>584</v>
      </c>
      <c r="L17438" s="157" t="s">
        <v>32</v>
      </c>
      <c r="M17438" s="120" t="s">
        <v>78</v>
      </c>
    </row>
    <row r="17439" spans="1:19">
      <c r="A17439" s="116">
        <v>17439</v>
      </c>
      <c r="B17439" s="129">
        <v>44656</v>
      </c>
      <c r="D17439" s="120" t="s">
        <v>580</v>
      </c>
      <c r="E17439" s="120" t="s">
        <v>38668</v>
      </c>
      <c r="F17439" s="209" t="s">
        <v>38669</v>
      </c>
      <c r="G17439" s="119" t="s">
        <v>34606</v>
      </c>
      <c r="H17439" s="121" t="s">
        <v>160</v>
      </c>
      <c r="I17439" s="121" t="s">
        <v>42</v>
      </c>
      <c r="J17439" s="121" t="s">
        <v>72</v>
      </c>
      <c r="K17439" s="121" t="s">
        <v>65</v>
      </c>
      <c r="L17439" s="157" t="s">
        <v>32</v>
      </c>
      <c r="M17439" s="120" t="s">
        <v>78</v>
      </c>
    </row>
    <row r="17440" spans="1:19">
      <c r="A17440" s="116">
        <v>17440</v>
      </c>
      <c r="B17440" s="129">
        <v>44656</v>
      </c>
      <c r="D17440" s="120" t="s">
        <v>580</v>
      </c>
      <c r="E17440" s="120" t="s">
        <v>38670</v>
      </c>
      <c r="F17440" s="209" t="s">
        <v>579</v>
      </c>
      <c r="G17440" s="119" t="s">
        <v>38671</v>
      </c>
      <c r="H17440" s="121" t="s">
        <v>118</v>
      </c>
      <c r="I17440" s="121" t="s">
        <v>30</v>
      </c>
      <c r="J17440" s="121" t="s">
        <v>87</v>
      </c>
      <c r="K17440" s="121" t="s">
        <v>584</v>
      </c>
      <c r="L17440" s="157" t="s">
        <v>32</v>
      </c>
      <c r="M17440" s="120" t="s">
        <v>78</v>
      </c>
    </row>
    <row r="17441" spans="1:14" ht="27.6">
      <c r="A17441" s="116">
        <v>17441</v>
      </c>
      <c r="B17441" s="129">
        <v>44686</v>
      </c>
      <c r="D17441" s="120" t="s">
        <v>580</v>
      </c>
      <c r="E17441" s="120" t="s">
        <v>38672</v>
      </c>
      <c r="F17441" s="209" t="s">
        <v>38673</v>
      </c>
      <c r="G17441" s="119" t="s">
        <v>38674</v>
      </c>
      <c r="H17441" s="121" t="s">
        <v>41</v>
      </c>
      <c r="I17441" s="121" t="s">
        <v>42</v>
      </c>
      <c r="J17441" s="121" t="s">
        <v>82</v>
      </c>
      <c r="K17441" s="121" t="s">
        <v>65</v>
      </c>
      <c r="L17441" s="157" t="s">
        <v>32</v>
      </c>
      <c r="M17441" s="120" t="s">
        <v>78</v>
      </c>
    </row>
    <row r="17442" spans="1:14">
      <c r="A17442" s="116">
        <v>17442</v>
      </c>
      <c r="B17442" s="129">
        <v>44656</v>
      </c>
      <c r="D17442" s="120" t="s">
        <v>580</v>
      </c>
      <c r="E17442" s="120" t="s">
        <v>38675</v>
      </c>
      <c r="F17442" s="209" t="s">
        <v>579</v>
      </c>
      <c r="G17442" s="119" t="s">
        <v>34465</v>
      </c>
      <c r="H17442" s="121" t="s">
        <v>101</v>
      </c>
      <c r="I17442" s="121" t="s">
        <v>30</v>
      </c>
      <c r="J17442" s="121" t="s">
        <v>7131</v>
      </c>
      <c r="K17442" s="121" t="s">
        <v>584</v>
      </c>
      <c r="L17442" s="157" t="s">
        <v>32</v>
      </c>
      <c r="M17442" s="120" t="s">
        <v>33</v>
      </c>
      <c r="N17442" s="131">
        <v>44656</v>
      </c>
    </row>
    <row r="17443" spans="1:14" ht="27.6">
      <c r="A17443" s="116">
        <v>17443</v>
      </c>
      <c r="B17443" s="129">
        <v>44657</v>
      </c>
      <c r="D17443" s="120" t="s">
        <v>580</v>
      </c>
      <c r="E17443" s="120" t="s">
        <v>38676</v>
      </c>
      <c r="F17443" s="209" t="s">
        <v>38677</v>
      </c>
      <c r="G17443" s="119" t="s">
        <v>27535</v>
      </c>
      <c r="H17443" s="121" t="s">
        <v>344</v>
      </c>
      <c r="I17443" s="121" t="s">
        <v>30</v>
      </c>
      <c r="J17443" s="121" t="s">
        <v>38678</v>
      </c>
      <c r="K17443" s="121" t="s">
        <v>65</v>
      </c>
      <c r="L17443" s="157" t="s">
        <v>32</v>
      </c>
      <c r="M17443" s="120" t="s">
        <v>78</v>
      </c>
    </row>
    <row r="17444" spans="1:14" ht="27.6">
      <c r="A17444" s="116">
        <v>17444</v>
      </c>
      <c r="B17444" s="129">
        <v>44657</v>
      </c>
      <c r="D17444" s="120" t="s">
        <v>580</v>
      </c>
      <c r="E17444" s="120" t="s">
        <v>38679</v>
      </c>
      <c r="F17444" s="209" t="s">
        <v>38680</v>
      </c>
      <c r="G17444" s="119" t="s">
        <v>12528</v>
      </c>
      <c r="H17444" s="121" t="s">
        <v>140</v>
      </c>
      <c r="I17444" s="121" t="s">
        <v>30</v>
      </c>
      <c r="J17444" s="121" t="s">
        <v>87</v>
      </c>
      <c r="K17444" s="121" t="s">
        <v>65</v>
      </c>
    </row>
    <row r="17445" spans="1:14" ht="27.6">
      <c r="A17445" s="116">
        <v>17445</v>
      </c>
      <c r="B17445" s="129">
        <v>44657</v>
      </c>
      <c r="D17445" s="120" t="s">
        <v>580</v>
      </c>
      <c r="E17445" s="120" t="s">
        <v>38681</v>
      </c>
      <c r="F17445" s="209" t="s">
        <v>38682</v>
      </c>
      <c r="G17445" s="119" t="s">
        <v>30954</v>
      </c>
      <c r="H17445" s="121" t="s">
        <v>177</v>
      </c>
      <c r="I17445" s="121" t="s">
        <v>30</v>
      </c>
      <c r="J17445" s="121" t="s">
        <v>87</v>
      </c>
      <c r="K17445" s="121" t="s">
        <v>65</v>
      </c>
      <c r="L17445" s="157" t="s">
        <v>32</v>
      </c>
      <c r="M17445" s="120" t="s">
        <v>78</v>
      </c>
    </row>
    <row r="17446" spans="1:14">
      <c r="A17446" s="116">
        <v>17446</v>
      </c>
      <c r="B17446" s="129">
        <v>44657</v>
      </c>
      <c r="D17446" s="120" t="s">
        <v>580</v>
      </c>
      <c r="E17446" s="120" t="s">
        <v>38683</v>
      </c>
      <c r="F17446" s="209" t="s">
        <v>38684</v>
      </c>
      <c r="G17446" s="119" t="s">
        <v>38685</v>
      </c>
      <c r="H17446" s="121" t="s">
        <v>140</v>
      </c>
      <c r="I17446" s="121" t="s">
        <v>30</v>
      </c>
      <c r="J17446" s="121" t="s">
        <v>77</v>
      </c>
      <c r="K17446" s="121" t="s">
        <v>65</v>
      </c>
      <c r="L17446" s="157" t="s">
        <v>32</v>
      </c>
      <c r="M17446" s="120" t="s">
        <v>78</v>
      </c>
    </row>
    <row r="17447" spans="1:14" ht="27.6">
      <c r="A17447" s="116">
        <v>17447</v>
      </c>
      <c r="B17447" s="129">
        <v>44656</v>
      </c>
      <c r="D17447" s="120" t="s">
        <v>252</v>
      </c>
      <c r="E17447" s="120" t="s">
        <v>38686</v>
      </c>
      <c r="F17447" s="209" t="s">
        <v>38687</v>
      </c>
      <c r="G17447" s="119" t="s">
        <v>2008</v>
      </c>
      <c r="H17447" s="121" t="s">
        <v>97</v>
      </c>
      <c r="I17447" s="121" t="s">
        <v>30</v>
      </c>
      <c r="J17447" s="121" t="s">
        <v>31</v>
      </c>
      <c r="K17447" s="121" t="s">
        <v>65</v>
      </c>
      <c r="L17447" s="157" t="s">
        <v>32</v>
      </c>
      <c r="M17447" s="120" t="s">
        <v>78</v>
      </c>
    </row>
    <row r="17448" spans="1:14">
      <c r="A17448" s="116">
        <v>17448</v>
      </c>
      <c r="B17448" s="129">
        <v>44656</v>
      </c>
      <c r="D17448" s="120" t="s">
        <v>252</v>
      </c>
      <c r="E17448" s="120" t="s">
        <v>38688</v>
      </c>
      <c r="F17448" s="209" t="s">
        <v>38689</v>
      </c>
      <c r="G17448" s="119" t="s">
        <v>25699</v>
      </c>
      <c r="H17448" s="121" t="s">
        <v>53</v>
      </c>
      <c r="I17448" s="121" t="s">
        <v>42</v>
      </c>
      <c r="J17448" s="121" t="s">
        <v>91</v>
      </c>
      <c r="K17448" s="121" t="s">
        <v>65</v>
      </c>
      <c r="L17448" s="157" t="s">
        <v>32</v>
      </c>
      <c r="M17448" s="120" t="s">
        <v>78</v>
      </c>
    </row>
    <row r="17449" spans="1:14">
      <c r="A17449" s="116">
        <v>17449</v>
      </c>
      <c r="B17449" s="129">
        <v>44656</v>
      </c>
      <c r="D17449" s="120" t="s">
        <v>252</v>
      </c>
      <c r="E17449" s="120" t="s">
        <v>38690</v>
      </c>
      <c r="F17449" s="209" t="s">
        <v>38691</v>
      </c>
      <c r="G17449" s="119" t="s">
        <v>38692</v>
      </c>
      <c r="H17449" s="121" t="s">
        <v>101</v>
      </c>
      <c r="I17449" s="121" t="s">
        <v>30</v>
      </c>
      <c r="J17449" s="121" t="s">
        <v>87</v>
      </c>
      <c r="K17449" s="121" t="s">
        <v>65</v>
      </c>
      <c r="L17449" s="157" t="s">
        <v>32</v>
      </c>
      <c r="M17449" s="120" t="s">
        <v>78</v>
      </c>
    </row>
    <row r="17450" spans="1:14">
      <c r="A17450" s="116">
        <v>17450</v>
      </c>
      <c r="B17450" s="129">
        <v>44656</v>
      </c>
      <c r="D17450" s="120" t="s">
        <v>252</v>
      </c>
      <c r="E17450" s="120" t="s">
        <v>38693</v>
      </c>
      <c r="F17450" s="209" t="s">
        <v>38694</v>
      </c>
      <c r="G17450" s="119" t="s">
        <v>38695</v>
      </c>
      <c r="H17450" s="121" t="s">
        <v>140</v>
      </c>
      <c r="I17450" s="121" t="s">
        <v>42</v>
      </c>
      <c r="J17450" s="121" t="s">
        <v>549</v>
      </c>
      <c r="K17450" s="121" t="s">
        <v>65</v>
      </c>
      <c r="L17450" s="157" t="s">
        <v>32</v>
      </c>
      <c r="M17450" s="120" t="s">
        <v>78</v>
      </c>
    </row>
    <row r="17451" spans="1:14">
      <c r="A17451" s="116">
        <v>17451</v>
      </c>
      <c r="B17451" s="129">
        <v>44656</v>
      </c>
      <c r="D17451" s="120" t="s">
        <v>252</v>
      </c>
      <c r="E17451" s="120" t="s">
        <v>38696</v>
      </c>
      <c r="F17451" s="209" t="s">
        <v>38697</v>
      </c>
      <c r="G17451" s="119" t="s">
        <v>5507</v>
      </c>
      <c r="H17451" s="121" t="s">
        <v>86</v>
      </c>
      <c r="I17451" s="121" t="s">
        <v>30</v>
      </c>
      <c r="J17451" s="121" t="s">
        <v>38698</v>
      </c>
      <c r="K17451" s="121" t="s">
        <v>65</v>
      </c>
      <c r="L17451" s="157" t="s">
        <v>32</v>
      </c>
      <c r="M17451" s="120" t="s">
        <v>78</v>
      </c>
    </row>
    <row r="17452" spans="1:14">
      <c r="A17452" s="116">
        <v>17452</v>
      </c>
      <c r="B17452" s="129">
        <v>44656</v>
      </c>
      <c r="D17452" s="120" t="s">
        <v>252</v>
      </c>
      <c r="E17452" s="120" t="s">
        <v>38699</v>
      </c>
      <c r="F17452" s="209" t="s">
        <v>38700</v>
      </c>
      <c r="G17452" s="119" t="s">
        <v>9981</v>
      </c>
      <c r="H17452" s="121" t="s">
        <v>140</v>
      </c>
      <c r="I17452" s="121" t="s">
        <v>30</v>
      </c>
      <c r="J17452" s="121" t="s">
        <v>87</v>
      </c>
      <c r="K17452" s="121" t="s">
        <v>65</v>
      </c>
      <c r="L17452" s="157" t="s">
        <v>32</v>
      </c>
      <c r="M17452" s="120" t="s">
        <v>78</v>
      </c>
    </row>
    <row r="17453" spans="1:14">
      <c r="A17453" s="116">
        <v>17453</v>
      </c>
      <c r="B17453" s="129">
        <v>44656</v>
      </c>
      <c r="D17453" s="120" t="s">
        <v>252</v>
      </c>
      <c r="E17453" s="120" t="s">
        <v>38701</v>
      </c>
      <c r="F17453" s="209" t="s">
        <v>38702</v>
      </c>
      <c r="G17453" s="119" t="s">
        <v>1129</v>
      </c>
      <c r="H17453" s="121" t="s">
        <v>53</v>
      </c>
      <c r="I17453" s="121" t="s">
        <v>42</v>
      </c>
      <c r="J17453" s="121" t="s">
        <v>43</v>
      </c>
      <c r="K17453" s="121" t="s">
        <v>65</v>
      </c>
      <c r="L17453" s="157" t="s">
        <v>32</v>
      </c>
      <c r="M17453" s="120" t="s">
        <v>78</v>
      </c>
    </row>
    <row r="17454" spans="1:14" ht="27.6">
      <c r="A17454" s="116">
        <v>17454</v>
      </c>
      <c r="B17454" s="129">
        <v>44656</v>
      </c>
      <c r="D17454" s="120" t="s">
        <v>252</v>
      </c>
      <c r="E17454" s="120" t="s">
        <v>38703</v>
      </c>
      <c r="F17454" s="209" t="s">
        <v>38704</v>
      </c>
      <c r="G17454" s="119" t="s">
        <v>610</v>
      </c>
      <c r="H17454" s="121" t="s">
        <v>76</v>
      </c>
      <c r="I17454" s="121" t="s">
        <v>30</v>
      </c>
      <c r="J17454" s="121" t="s">
        <v>87</v>
      </c>
      <c r="K17454" s="121" t="s">
        <v>65</v>
      </c>
      <c r="L17454" s="157" t="s">
        <v>32</v>
      </c>
      <c r="M17454" s="120" t="s">
        <v>78</v>
      </c>
    </row>
    <row r="17455" spans="1:14" ht="27.6">
      <c r="A17455" s="116">
        <v>17455</v>
      </c>
      <c r="B17455" s="129">
        <v>44656</v>
      </c>
      <c r="D17455" s="120" t="s">
        <v>252</v>
      </c>
      <c r="E17455" s="120" t="s">
        <v>38705</v>
      </c>
      <c r="F17455" s="209" t="s">
        <v>38706</v>
      </c>
      <c r="G17455" s="119" t="s">
        <v>20151</v>
      </c>
      <c r="H17455" s="121" t="s">
        <v>140</v>
      </c>
      <c r="I17455" s="121" t="s">
        <v>30</v>
      </c>
      <c r="J17455" s="121" t="s">
        <v>7087</v>
      </c>
      <c r="K17455" s="121" t="s">
        <v>65</v>
      </c>
      <c r="L17455" s="157" t="s">
        <v>32</v>
      </c>
      <c r="M17455" s="120" t="s">
        <v>78</v>
      </c>
    </row>
    <row r="17456" spans="1:14">
      <c r="A17456" s="116">
        <v>17456</v>
      </c>
      <c r="B17456" s="129">
        <v>44656</v>
      </c>
      <c r="D17456" s="120" t="s">
        <v>252</v>
      </c>
      <c r="E17456" s="120" t="s">
        <v>38707</v>
      </c>
      <c r="F17456" s="209" t="s">
        <v>38708</v>
      </c>
      <c r="G17456" s="119" t="s">
        <v>32281</v>
      </c>
      <c r="H17456" s="121" t="s">
        <v>53</v>
      </c>
      <c r="I17456" s="121" t="s">
        <v>30</v>
      </c>
      <c r="J17456" s="121" t="s">
        <v>1540</v>
      </c>
      <c r="K17456" s="121" t="s">
        <v>65</v>
      </c>
      <c r="L17456" s="157" t="s">
        <v>32</v>
      </c>
      <c r="M17456" s="120" t="s">
        <v>78</v>
      </c>
    </row>
    <row r="17457" spans="1:14">
      <c r="A17457" s="116">
        <v>17457</v>
      </c>
      <c r="B17457" s="129">
        <v>44656</v>
      </c>
      <c r="D17457" s="120" t="s">
        <v>252</v>
      </c>
      <c r="E17457" s="120" t="s">
        <v>38709</v>
      </c>
      <c r="F17457" s="209" t="s">
        <v>38710</v>
      </c>
      <c r="G17457" s="119" t="s">
        <v>1516</v>
      </c>
      <c r="H17457" s="121" t="s">
        <v>53</v>
      </c>
      <c r="I17457" s="121" t="s">
        <v>30</v>
      </c>
      <c r="J17457" s="121" t="s">
        <v>3886</v>
      </c>
      <c r="K17457" s="121" t="s">
        <v>65</v>
      </c>
      <c r="L17457" s="157" t="s">
        <v>32</v>
      </c>
      <c r="M17457" s="120" t="s">
        <v>78</v>
      </c>
    </row>
    <row r="17458" spans="1:14">
      <c r="A17458" s="116">
        <v>17458</v>
      </c>
      <c r="B17458" s="129">
        <v>44656</v>
      </c>
      <c r="D17458" s="120" t="s">
        <v>252</v>
      </c>
      <c r="E17458" s="120" t="s">
        <v>38711</v>
      </c>
      <c r="F17458" s="209" t="s">
        <v>38712</v>
      </c>
      <c r="G17458" s="119" t="s">
        <v>1662</v>
      </c>
      <c r="H17458" s="121" t="s">
        <v>76</v>
      </c>
      <c r="I17458" s="121" t="s">
        <v>30</v>
      </c>
      <c r="J17458" s="121" t="s">
        <v>7142</v>
      </c>
      <c r="K17458" s="121" t="s">
        <v>65</v>
      </c>
      <c r="L17458" s="157" t="s">
        <v>32</v>
      </c>
      <c r="M17458" s="120" t="s">
        <v>78</v>
      </c>
    </row>
    <row r="17459" spans="1:14" ht="27.6">
      <c r="A17459" s="116">
        <v>17459</v>
      </c>
      <c r="B17459" s="129">
        <v>44656</v>
      </c>
      <c r="D17459" s="120" t="s">
        <v>252</v>
      </c>
      <c r="E17459" t="s">
        <v>38713</v>
      </c>
      <c r="F17459" s="209" t="s">
        <v>38714</v>
      </c>
      <c r="G17459" s="119" t="s">
        <v>1327</v>
      </c>
      <c r="H17459" s="121" t="s">
        <v>140</v>
      </c>
      <c r="I17459" s="121" t="s">
        <v>30</v>
      </c>
      <c r="J17459" s="121" t="s">
        <v>6396</v>
      </c>
      <c r="K17459" s="121" t="s">
        <v>65</v>
      </c>
      <c r="L17459" s="157" t="s">
        <v>32</v>
      </c>
      <c r="M17459" s="120" t="s">
        <v>78</v>
      </c>
    </row>
    <row r="17460" spans="1:14" ht="27.6">
      <c r="A17460" s="116">
        <v>17460</v>
      </c>
      <c r="B17460" s="129">
        <v>44656</v>
      </c>
      <c r="D17460" s="120" t="s">
        <v>252</v>
      </c>
      <c r="E17460" s="120" t="s">
        <v>38715</v>
      </c>
      <c r="F17460" s="209" t="s">
        <v>38716</v>
      </c>
      <c r="G17460" s="119" t="s">
        <v>3086</v>
      </c>
      <c r="H17460" s="121" t="s">
        <v>53</v>
      </c>
      <c r="I17460" s="121" t="s">
        <v>63</v>
      </c>
      <c r="J17460" s="121" t="s">
        <v>64</v>
      </c>
      <c r="K17460" s="121" t="s">
        <v>65</v>
      </c>
      <c r="L17460" s="157" t="s">
        <v>32</v>
      </c>
      <c r="M17460" s="120" t="s">
        <v>78</v>
      </c>
    </row>
    <row r="17461" spans="1:14">
      <c r="A17461" s="116">
        <v>17461</v>
      </c>
      <c r="B17461" s="129">
        <v>44656</v>
      </c>
      <c r="D17461" s="120" t="s">
        <v>252</v>
      </c>
      <c r="E17461" s="120" t="s">
        <v>38717</v>
      </c>
      <c r="F17461" s="209" t="s">
        <v>579</v>
      </c>
      <c r="G17461" s="119" t="s">
        <v>38718</v>
      </c>
      <c r="H17461" s="121" t="s">
        <v>160</v>
      </c>
      <c r="I17461" s="121" t="s">
        <v>42</v>
      </c>
      <c r="J17461" s="121" t="s">
        <v>82</v>
      </c>
      <c r="K17461" s="121" t="s">
        <v>65</v>
      </c>
      <c r="L17461" s="157" t="s">
        <v>32</v>
      </c>
      <c r="M17461" s="120" t="s">
        <v>78</v>
      </c>
    </row>
    <row r="17462" spans="1:14">
      <c r="A17462" s="116">
        <v>17462</v>
      </c>
      <c r="B17462" s="129">
        <v>44656</v>
      </c>
      <c r="D17462" s="120" t="s">
        <v>252</v>
      </c>
      <c r="E17462" s="120" t="s">
        <v>38719</v>
      </c>
      <c r="F17462" s="209" t="s">
        <v>473</v>
      </c>
      <c r="G17462" s="119" t="s">
        <v>38720</v>
      </c>
      <c r="H17462" s="121" t="s">
        <v>1173</v>
      </c>
      <c r="I17462" s="121" t="s">
        <v>30</v>
      </c>
      <c r="J17462" s="121" t="s">
        <v>38721</v>
      </c>
      <c r="K17462" s="121" t="s">
        <v>65</v>
      </c>
      <c r="L17462" s="157" t="s">
        <v>32</v>
      </c>
      <c r="M17462" s="120" t="s">
        <v>78</v>
      </c>
    </row>
    <row r="17463" spans="1:14">
      <c r="A17463" s="116">
        <v>17463</v>
      </c>
      <c r="B17463" s="129">
        <v>44656</v>
      </c>
      <c r="D17463" s="120" t="s">
        <v>252</v>
      </c>
      <c r="E17463" s="120" t="s">
        <v>38722</v>
      </c>
      <c r="F17463" s="209" t="s">
        <v>1582</v>
      </c>
      <c r="G17463" s="119" t="s">
        <v>1421</v>
      </c>
      <c r="H17463" s="121" t="s">
        <v>53</v>
      </c>
      <c r="I17463" s="121" t="s">
        <v>30</v>
      </c>
      <c r="J17463" s="121" t="s">
        <v>1540</v>
      </c>
      <c r="K17463" s="121" t="s">
        <v>65</v>
      </c>
      <c r="L17463" s="157" t="s">
        <v>32</v>
      </c>
      <c r="M17463" s="120" t="s">
        <v>78</v>
      </c>
    </row>
    <row r="17464" spans="1:14">
      <c r="A17464" s="116">
        <v>17464</v>
      </c>
      <c r="B17464" s="129">
        <v>44656</v>
      </c>
      <c r="D17464" s="120" t="s">
        <v>252</v>
      </c>
      <c r="E17464" s="120" t="s">
        <v>38723</v>
      </c>
      <c r="F17464" s="209" t="s">
        <v>33398</v>
      </c>
      <c r="G17464" s="119" t="s">
        <v>38724</v>
      </c>
      <c r="H17464" s="121" t="s">
        <v>344</v>
      </c>
      <c r="I17464" s="121" t="s">
        <v>63</v>
      </c>
      <c r="J17464" s="121" t="s">
        <v>6483</v>
      </c>
      <c r="K17464" s="121" t="s">
        <v>65</v>
      </c>
      <c r="L17464" s="157" t="s">
        <v>32</v>
      </c>
      <c r="M17464" s="120" t="s">
        <v>78</v>
      </c>
    </row>
    <row r="17465" spans="1:14">
      <c r="A17465" s="116">
        <v>17465</v>
      </c>
      <c r="B17465" s="129">
        <v>44656</v>
      </c>
      <c r="D17465" s="120" t="s">
        <v>252</v>
      </c>
      <c r="E17465" s="120" t="s">
        <v>38725</v>
      </c>
      <c r="F17465" s="209" t="s">
        <v>38726</v>
      </c>
      <c r="G17465" s="119" t="s">
        <v>38727</v>
      </c>
      <c r="H17465" s="121" t="s">
        <v>29</v>
      </c>
      <c r="I17465" s="121" t="s">
        <v>30</v>
      </c>
      <c r="J17465" s="121" t="s">
        <v>31</v>
      </c>
      <c r="K17465" s="121" t="s">
        <v>65</v>
      </c>
      <c r="L17465" s="157" t="s">
        <v>32</v>
      </c>
      <c r="M17465" s="120" t="s">
        <v>78</v>
      </c>
    </row>
    <row r="17466" spans="1:14">
      <c r="A17466" s="116">
        <v>17466</v>
      </c>
      <c r="B17466" s="129">
        <v>44656</v>
      </c>
      <c r="D17466" s="120" t="s">
        <v>252</v>
      </c>
      <c r="E17466" s="120" t="s">
        <v>38728</v>
      </c>
      <c r="F17466" s="209" t="s">
        <v>38729</v>
      </c>
      <c r="G17466" s="119" t="s">
        <v>38730</v>
      </c>
      <c r="H17466" s="121" t="s">
        <v>192</v>
      </c>
      <c r="I17466" s="121" t="s">
        <v>30</v>
      </c>
      <c r="J17466" s="121" t="s">
        <v>87</v>
      </c>
      <c r="K17466" s="121" t="s">
        <v>65</v>
      </c>
      <c r="L17466" s="157" t="s">
        <v>32</v>
      </c>
      <c r="M17466" s="120" t="s">
        <v>78</v>
      </c>
    </row>
    <row r="17467" spans="1:14">
      <c r="A17467" s="116">
        <v>17467</v>
      </c>
      <c r="B17467" s="129">
        <v>44656</v>
      </c>
      <c r="D17467" s="120" t="s">
        <v>252</v>
      </c>
      <c r="E17467" s="120" t="s">
        <v>38731</v>
      </c>
      <c r="F17467" s="209" t="s">
        <v>38732</v>
      </c>
      <c r="G17467" s="119" t="s">
        <v>38733</v>
      </c>
      <c r="H17467" s="121" t="s">
        <v>41</v>
      </c>
      <c r="I17467" s="121" t="s">
        <v>30</v>
      </c>
      <c r="J17467" s="121" t="s">
        <v>6396</v>
      </c>
      <c r="K17467" s="121" t="s">
        <v>65</v>
      </c>
      <c r="L17467" s="157" t="s">
        <v>32</v>
      </c>
      <c r="M17467" s="120" t="s">
        <v>78</v>
      </c>
    </row>
    <row r="17468" spans="1:14">
      <c r="A17468" s="116">
        <v>17468</v>
      </c>
      <c r="B17468" s="129">
        <v>44656</v>
      </c>
      <c r="D17468" s="120" t="s">
        <v>252</v>
      </c>
      <c r="E17468" s="120" t="s">
        <v>38734</v>
      </c>
      <c r="F17468" s="209" t="s">
        <v>38735</v>
      </c>
      <c r="G17468" s="119" t="s">
        <v>38736</v>
      </c>
      <c r="H17468" s="121" t="s">
        <v>29</v>
      </c>
      <c r="I17468" s="121" t="s">
        <v>2361</v>
      </c>
      <c r="J17468" s="121" t="s">
        <v>6800</v>
      </c>
      <c r="K17468" s="121" t="s">
        <v>65</v>
      </c>
      <c r="L17468" s="157" t="s">
        <v>32</v>
      </c>
      <c r="M17468" s="120" t="s">
        <v>78</v>
      </c>
    </row>
    <row r="17469" spans="1:14">
      <c r="A17469" s="116">
        <v>17469</v>
      </c>
      <c r="B17469" s="129">
        <v>44656</v>
      </c>
      <c r="D17469" s="120" t="s">
        <v>252</v>
      </c>
      <c r="E17469" s="120" t="s">
        <v>38737</v>
      </c>
      <c r="F17469" s="209" t="s">
        <v>38738</v>
      </c>
      <c r="G17469" s="119" t="s">
        <v>8079</v>
      </c>
      <c r="H17469" s="121" t="s">
        <v>29</v>
      </c>
      <c r="I17469" s="121" t="s">
        <v>30</v>
      </c>
      <c r="J17469" s="121" t="s">
        <v>9853</v>
      </c>
      <c r="K17469" s="121" t="s">
        <v>65</v>
      </c>
      <c r="L17469" s="157" t="s">
        <v>32</v>
      </c>
      <c r="M17469" s="120" t="s">
        <v>78</v>
      </c>
    </row>
    <row r="17470" spans="1:14">
      <c r="A17470" s="116">
        <v>17470</v>
      </c>
      <c r="B17470" s="129">
        <v>44656</v>
      </c>
      <c r="D17470" s="120" t="s">
        <v>252</v>
      </c>
      <c r="E17470" s="120" t="s">
        <v>38739</v>
      </c>
      <c r="F17470" s="209" t="s">
        <v>38740</v>
      </c>
      <c r="G17470" s="119" t="s">
        <v>19694</v>
      </c>
      <c r="H17470" s="121" t="s">
        <v>53</v>
      </c>
      <c r="I17470" s="121" t="s">
        <v>63</v>
      </c>
      <c r="J17470" s="121" t="s">
        <v>2145</v>
      </c>
      <c r="K17470" s="121" t="s">
        <v>65</v>
      </c>
      <c r="L17470" s="157" t="s">
        <v>32</v>
      </c>
      <c r="M17470" s="120" t="s">
        <v>33</v>
      </c>
      <c r="N17470" s="131">
        <v>44657</v>
      </c>
    </row>
    <row r="17471" spans="1:14">
      <c r="A17471" s="116">
        <v>17471</v>
      </c>
      <c r="B17471" s="129">
        <v>44656</v>
      </c>
      <c r="D17471" s="120" t="s">
        <v>252</v>
      </c>
      <c r="E17471" s="120" t="s">
        <v>38741</v>
      </c>
      <c r="F17471" s="209" t="s">
        <v>38742</v>
      </c>
      <c r="G17471" s="119" t="s">
        <v>85</v>
      </c>
      <c r="H17471" s="121" t="s">
        <v>86</v>
      </c>
      <c r="I17471" s="121" t="s">
        <v>30</v>
      </c>
      <c r="J17471" s="121" t="s">
        <v>87</v>
      </c>
      <c r="K17471" s="121" t="s">
        <v>65</v>
      </c>
      <c r="L17471" s="157" t="s">
        <v>32</v>
      </c>
      <c r="M17471" s="120" t="s">
        <v>78</v>
      </c>
    </row>
    <row r="17472" spans="1:14" ht="27.6">
      <c r="A17472" s="116">
        <v>17472</v>
      </c>
      <c r="B17472" s="129">
        <v>44657</v>
      </c>
      <c r="D17472" s="120" t="s">
        <v>25</v>
      </c>
      <c r="E17472" s="120" t="s">
        <v>38743</v>
      </c>
      <c r="F17472" s="209" t="s">
        <v>38744</v>
      </c>
      <c r="G17472" s="119" t="s">
        <v>2721</v>
      </c>
      <c r="H17472" s="121" t="s">
        <v>41</v>
      </c>
      <c r="I17472" s="121" t="s">
        <v>30</v>
      </c>
      <c r="J17472" s="121" t="s">
        <v>87</v>
      </c>
      <c r="K17472" s="121" t="s">
        <v>65</v>
      </c>
      <c r="M17472" s="120" t="s">
        <v>78</v>
      </c>
    </row>
    <row r="17473" spans="1:19">
      <c r="A17473" s="116">
        <v>17473</v>
      </c>
      <c r="B17473" s="129">
        <v>44657</v>
      </c>
      <c r="D17473" s="120" t="s">
        <v>25</v>
      </c>
      <c r="E17473" s="120" t="s">
        <v>38745</v>
      </c>
      <c r="F17473" s="209" t="s">
        <v>38746</v>
      </c>
      <c r="G17473" s="119" t="s">
        <v>15781</v>
      </c>
      <c r="H17473" s="121" t="s">
        <v>41</v>
      </c>
      <c r="I17473" s="121" t="s">
        <v>30</v>
      </c>
      <c r="J17473" s="121" t="s">
        <v>7271</v>
      </c>
      <c r="K17473" s="121" t="s">
        <v>65</v>
      </c>
      <c r="M17473" s="120" t="s">
        <v>78</v>
      </c>
    </row>
    <row r="17474" spans="1:19" ht="27.6">
      <c r="A17474" s="116">
        <v>17474</v>
      </c>
      <c r="B17474" s="129">
        <v>44657</v>
      </c>
      <c r="D17474" s="120" t="s">
        <v>25</v>
      </c>
      <c r="E17474" s="120" t="s">
        <v>38747</v>
      </c>
      <c r="F17474" s="209" t="s">
        <v>38748</v>
      </c>
      <c r="G17474" s="119" t="s">
        <v>15394</v>
      </c>
      <c r="H17474" s="121" t="s">
        <v>41</v>
      </c>
      <c r="I17474" s="121" t="s">
        <v>30</v>
      </c>
      <c r="J17474" s="121" t="s">
        <v>87</v>
      </c>
      <c r="K17474" s="121" t="s">
        <v>65</v>
      </c>
      <c r="M17474" s="120" t="s">
        <v>33</v>
      </c>
      <c r="N17474" s="131">
        <v>44658</v>
      </c>
      <c r="O17474" s="131">
        <v>44658</v>
      </c>
      <c r="S17474" s="120" t="s">
        <v>92</v>
      </c>
    </row>
    <row r="17475" spans="1:19">
      <c r="A17475" s="116">
        <v>17475</v>
      </c>
      <c r="B17475" s="129">
        <v>44657</v>
      </c>
      <c r="D17475" s="120" t="s">
        <v>25</v>
      </c>
      <c r="E17475" s="120" t="s">
        <v>38749</v>
      </c>
      <c r="F17475" s="209" t="s">
        <v>38750</v>
      </c>
      <c r="G17475" s="119" t="s">
        <v>38751</v>
      </c>
      <c r="H17475" s="121" t="s">
        <v>41</v>
      </c>
      <c r="I17475" s="121" t="s">
        <v>42</v>
      </c>
      <c r="J17475" s="121" t="s">
        <v>2791</v>
      </c>
      <c r="K17475" s="121" t="s">
        <v>65</v>
      </c>
      <c r="M17475" s="120" t="s">
        <v>33</v>
      </c>
      <c r="N17475" s="131">
        <v>44658</v>
      </c>
      <c r="O17475" s="131">
        <v>44658</v>
      </c>
    </row>
    <row r="17476" spans="1:19">
      <c r="A17476" s="116">
        <v>17476</v>
      </c>
      <c r="B17476" s="129">
        <v>44657</v>
      </c>
      <c r="D17476" s="120" t="s">
        <v>25</v>
      </c>
      <c r="E17476" s="120" t="s">
        <v>38752</v>
      </c>
      <c r="F17476" s="209" t="s">
        <v>38753</v>
      </c>
      <c r="G17476" s="119" t="s">
        <v>38754</v>
      </c>
      <c r="H17476" s="121" t="s">
        <v>41</v>
      </c>
      <c r="I17476" s="121" t="s">
        <v>30</v>
      </c>
      <c r="J17476" s="121" t="s">
        <v>87</v>
      </c>
      <c r="K17476" s="121" t="s">
        <v>65</v>
      </c>
      <c r="M17476" s="120" t="s">
        <v>78</v>
      </c>
    </row>
    <row r="17477" spans="1:19">
      <c r="A17477" s="116">
        <v>17477</v>
      </c>
      <c r="B17477" s="129">
        <v>44656</v>
      </c>
      <c r="D17477" s="120" t="s">
        <v>25</v>
      </c>
      <c r="E17477" s="120" t="s">
        <v>38755</v>
      </c>
      <c r="F17477" s="209" t="s">
        <v>38756</v>
      </c>
      <c r="G17477" s="119" t="s">
        <v>38757</v>
      </c>
      <c r="H17477" s="121" t="s">
        <v>48</v>
      </c>
      <c r="I17477" s="121" t="s">
        <v>42</v>
      </c>
      <c r="J17477" s="121" t="s">
        <v>72</v>
      </c>
      <c r="K17477" s="121" t="s">
        <v>65</v>
      </c>
      <c r="M17477" s="120" t="s">
        <v>33</v>
      </c>
    </row>
    <row r="17478" spans="1:19">
      <c r="A17478" s="116">
        <v>17478</v>
      </c>
      <c r="B17478" s="129">
        <v>44657</v>
      </c>
      <c r="D17478" s="120" t="s">
        <v>25</v>
      </c>
      <c r="E17478" s="120" t="s">
        <v>38758</v>
      </c>
      <c r="F17478" s="209" t="s">
        <v>38759</v>
      </c>
      <c r="G17478" s="119" t="s">
        <v>4748</v>
      </c>
      <c r="H17478" s="121" t="s">
        <v>41</v>
      </c>
      <c r="I17478" s="121" t="s">
        <v>42</v>
      </c>
      <c r="J17478" s="121" t="s">
        <v>319</v>
      </c>
      <c r="K17478" s="121" t="s">
        <v>584</v>
      </c>
      <c r="M17478" s="120" t="s">
        <v>78</v>
      </c>
    </row>
    <row r="17479" spans="1:19">
      <c r="A17479" s="116">
        <v>17479</v>
      </c>
      <c r="B17479" s="129">
        <v>44657</v>
      </c>
      <c r="D17479" s="120" t="s">
        <v>25</v>
      </c>
      <c r="E17479" s="120" t="s">
        <v>38760</v>
      </c>
      <c r="F17479" s="209" t="s">
        <v>38761</v>
      </c>
      <c r="G17479" s="119" t="s">
        <v>28215</v>
      </c>
      <c r="H17479" s="121" t="s">
        <v>41</v>
      </c>
      <c r="I17479" s="121" t="s">
        <v>30</v>
      </c>
      <c r="J17479" s="121" t="s">
        <v>7624</v>
      </c>
      <c r="K17479" s="121" t="s">
        <v>65</v>
      </c>
      <c r="M17479" s="120" t="s">
        <v>78</v>
      </c>
    </row>
    <row r="17480" spans="1:19" ht="27.6">
      <c r="A17480" s="116">
        <v>17480</v>
      </c>
      <c r="B17480" s="129">
        <v>44657</v>
      </c>
      <c r="D17480" s="120" t="s">
        <v>25</v>
      </c>
      <c r="E17480" s="120" t="s">
        <v>38762</v>
      </c>
      <c r="F17480" s="209" t="s">
        <v>38763</v>
      </c>
      <c r="G17480" s="119" t="s">
        <v>38695</v>
      </c>
      <c r="H17480" s="121" t="s">
        <v>140</v>
      </c>
      <c r="I17480" s="121" t="s">
        <v>42</v>
      </c>
      <c r="J17480" s="121" t="s">
        <v>2268</v>
      </c>
      <c r="K17480" s="121" t="s">
        <v>65</v>
      </c>
      <c r="M17480" s="120" t="s">
        <v>78</v>
      </c>
    </row>
    <row r="17481" spans="1:19" ht="27.6">
      <c r="A17481" s="116">
        <v>17481</v>
      </c>
      <c r="B17481" s="129">
        <v>44657</v>
      </c>
      <c r="D17481" s="120" t="s">
        <v>25</v>
      </c>
      <c r="E17481" s="120" t="s">
        <v>38764</v>
      </c>
      <c r="F17481" s="209" t="s">
        <v>38765</v>
      </c>
      <c r="G17481" s="119" t="s">
        <v>38766</v>
      </c>
      <c r="H17481" s="121" t="s">
        <v>140</v>
      </c>
      <c r="I17481" s="121" t="s">
        <v>30</v>
      </c>
      <c r="J17481" s="121" t="s">
        <v>7142</v>
      </c>
      <c r="K17481" s="121" t="s">
        <v>65</v>
      </c>
      <c r="M17481" s="120" t="s">
        <v>78</v>
      </c>
    </row>
    <row r="17482" spans="1:19">
      <c r="A17482" s="116">
        <v>17482</v>
      </c>
      <c r="B17482" s="129">
        <v>44657</v>
      </c>
      <c r="D17482" s="120" t="s">
        <v>25</v>
      </c>
      <c r="E17482" s="120" t="s">
        <v>38767</v>
      </c>
      <c r="F17482" s="209" t="s">
        <v>38768</v>
      </c>
      <c r="G17482" s="119" t="s">
        <v>38769</v>
      </c>
      <c r="H17482" s="121" t="s">
        <v>177</v>
      </c>
      <c r="I17482" s="121" t="s">
        <v>42</v>
      </c>
      <c r="J17482" s="121" t="s">
        <v>72</v>
      </c>
      <c r="K17482" s="121" t="s">
        <v>65</v>
      </c>
      <c r="M17482" s="120" t="s">
        <v>78</v>
      </c>
    </row>
    <row r="17483" spans="1:19">
      <c r="A17483" s="116">
        <v>17483</v>
      </c>
      <c r="B17483" s="129">
        <v>44657</v>
      </c>
      <c r="D17483" s="120" t="s">
        <v>25</v>
      </c>
      <c r="E17483" s="120" t="s">
        <v>38770</v>
      </c>
      <c r="F17483" s="209" t="s">
        <v>38771</v>
      </c>
      <c r="G17483" s="119" t="s">
        <v>38772</v>
      </c>
      <c r="H17483" s="121" t="s">
        <v>76</v>
      </c>
      <c r="I17483" s="121" t="s">
        <v>63</v>
      </c>
      <c r="J17483" s="121" t="s">
        <v>38773</v>
      </c>
      <c r="K17483" s="121" t="s">
        <v>65</v>
      </c>
      <c r="M17483" s="120" t="s">
        <v>33</v>
      </c>
    </row>
    <row r="17484" spans="1:19" ht="27.6">
      <c r="A17484" s="116">
        <v>17484</v>
      </c>
      <c r="B17484" s="129">
        <v>44657</v>
      </c>
      <c r="D17484" s="120" t="s">
        <v>580</v>
      </c>
      <c r="E17484" s="120" t="s">
        <v>38774</v>
      </c>
      <c r="F17484" s="209" t="s">
        <v>38775</v>
      </c>
      <c r="G17484" s="119" t="s">
        <v>38776</v>
      </c>
      <c r="H17484" s="121" t="s">
        <v>140</v>
      </c>
      <c r="I17484" s="121" t="s">
        <v>30</v>
      </c>
      <c r="J17484" s="121" t="s">
        <v>87</v>
      </c>
      <c r="K17484" s="121" t="s">
        <v>65</v>
      </c>
      <c r="L17484" s="157" t="s">
        <v>32</v>
      </c>
      <c r="M17484" s="120" t="s">
        <v>33</v>
      </c>
      <c r="N17484" s="131">
        <v>44662</v>
      </c>
    </row>
    <row r="17485" spans="1:19" ht="27.6">
      <c r="A17485" s="116">
        <v>17485</v>
      </c>
      <c r="B17485" s="129">
        <v>44657</v>
      </c>
      <c r="D17485" s="120" t="s">
        <v>580</v>
      </c>
      <c r="E17485" s="120" t="s">
        <v>38777</v>
      </c>
      <c r="F17485" s="209" t="s">
        <v>38778</v>
      </c>
      <c r="G17485" s="119" t="s">
        <v>38201</v>
      </c>
      <c r="H17485" s="121" t="s">
        <v>97</v>
      </c>
      <c r="I17485" s="121" t="s">
        <v>30</v>
      </c>
      <c r="J17485" s="121" t="s">
        <v>7271</v>
      </c>
      <c r="K17485" s="121" t="s">
        <v>65</v>
      </c>
      <c r="L17485" s="157" t="s">
        <v>32</v>
      </c>
      <c r="M17485" s="120" t="s">
        <v>33</v>
      </c>
      <c r="N17485" s="131">
        <v>44662</v>
      </c>
    </row>
    <row r="17486" spans="1:19" ht="27.6">
      <c r="A17486" s="116">
        <v>17486</v>
      </c>
      <c r="B17486" s="129">
        <v>44657</v>
      </c>
      <c r="D17486" s="120" t="s">
        <v>580</v>
      </c>
      <c r="E17486" s="120" t="s">
        <v>38779</v>
      </c>
      <c r="F17486" s="209" t="s">
        <v>38780</v>
      </c>
      <c r="G17486" s="119" t="s">
        <v>27817</v>
      </c>
      <c r="H17486" s="121" t="s">
        <v>177</v>
      </c>
      <c r="I17486" s="121" t="s">
        <v>30</v>
      </c>
      <c r="J17486" s="121" t="s">
        <v>77</v>
      </c>
      <c r="K17486" s="121" t="s">
        <v>65</v>
      </c>
      <c r="L17486" s="157" t="s">
        <v>32</v>
      </c>
      <c r="M17486" s="120" t="s">
        <v>78</v>
      </c>
    </row>
    <row r="17487" spans="1:19">
      <c r="A17487" s="116">
        <v>17487</v>
      </c>
      <c r="B17487" s="129">
        <v>44657</v>
      </c>
      <c r="D17487" s="120" t="s">
        <v>580</v>
      </c>
      <c r="E17487" s="120" t="s">
        <v>38781</v>
      </c>
      <c r="F17487" s="209" t="s">
        <v>13203</v>
      </c>
      <c r="G17487" s="119" t="s">
        <v>24000</v>
      </c>
      <c r="H17487" s="121" t="s">
        <v>192</v>
      </c>
      <c r="I17487" s="121" t="s">
        <v>30</v>
      </c>
      <c r="J17487" s="121" t="s">
        <v>485</v>
      </c>
      <c r="K17487" s="121" t="s">
        <v>65</v>
      </c>
      <c r="L17487" s="157" t="s">
        <v>32</v>
      </c>
      <c r="M17487" s="120" t="s">
        <v>33</v>
      </c>
      <c r="N17487" s="131">
        <v>44662</v>
      </c>
    </row>
    <row r="17488" spans="1:19">
      <c r="A17488" s="116">
        <v>17488</v>
      </c>
      <c r="B17488" s="129">
        <v>44657</v>
      </c>
      <c r="D17488" s="120" t="s">
        <v>580</v>
      </c>
      <c r="E17488" s="120" t="s">
        <v>38782</v>
      </c>
      <c r="F17488" s="209" t="s">
        <v>579</v>
      </c>
      <c r="G17488" s="119" t="s">
        <v>31068</v>
      </c>
      <c r="H17488" s="121" t="s">
        <v>29</v>
      </c>
      <c r="I17488" s="121" t="s">
        <v>30</v>
      </c>
      <c r="J17488" s="121" t="s">
        <v>7087</v>
      </c>
      <c r="K17488" s="121" t="s">
        <v>65</v>
      </c>
      <c r="L17488" s="157" t="s">
        <v>32</v>
      </c>
      <c r="M17488" s="120" t="s">
        <v>78</v>
      </c>
    </row>
    <row r="17489" spans="1:14">
      <c r="A17489" s="116">
        <v>17489</v>
      </c>
      <c r="B17489" s="129">
        <v>44657</v>
      </c>
      <c r="D17489" s="120" t="s">
        <v>580</v>
      </c>
      <c r="E17489" s="120" t="s">
        <v>38783</v>
      </c>
      <c r="F17489" s="209" t="s">
        <v>1259</v>
      </c>
      <c r="G17489" s="119" t="s">
        <v>38784</v>
      </c>
      <c r="H17489" s="121" t="s">
        <v>192</v>
      </c>
      <c r="I17489" s="121" t="s">
        <v>30</v>
      </c>
      <c r="J17489" s="121" t="s">
        <v>7216</v>
      </c>
      <c r="K17489" s="121" t="s">
        <v>65</v>
      </c>
      <c r="L17489" s="157" t="s">
        <v>32</v>
      </c>
      <c r="M17489" s="120" t="s">
        <v>33</v>
      </c>
      <c r="N17489" s="131">
        <v>44662</v>
      </c>
    </row>
    <row r="17490" spans="1:14">
      <c r="A17490" s="116">
        <v>17490</v>
      </c>
      <c r="B17490" s="129">
        <v>44657</v>
      </c>
      <c r="D17490" s="120" t="s">
        <v>580</v>
      </c>
      <c r="E17490" s="120" t="s">
        <v>38785</v>
      </c>
      <c r="F17490" s="209" t="s">
        <v>38786</v>
      </c>
      <c r="G17490" s="119" t="s">
        <v>38787</v>
      </c>
      <c r="H17490" s="121" t="s">
        <v>140</v>
      </c>
      <c r="I17490" s="121" t="s">
        <v>30</v>
      </c>
      <c r="J17490" s="121" t="s">
        <v>1540</v>
      </c>
      <c r="K17490" s="121" t="s">
        <v>584</v>
      </c>
      <c r="L17490" s="157" t="s">
        <v>32</v>
      </c>
      <c r="M17490" s="120" t="s">
        <v>33</v>
      </c>
      <c r="N17490" s="131">
        <v>44657</v>
      </c>
    </row>
    <row r="17491" spans="1:14" ht="27.6">
      <c r="A17491" s="116">
        <v>17491</v>
      </c>
      <c r="B17491" s="129">
        <v>44657</v>
      </c>
      <c r="D17491" s="120" t="s">
        <v>580</v>
      </c>
      <c r="E17491" s="120" t="s">
        <v>38788</v>
      </c>
      <c r="F17491" s="209" t="s">
        <v>38789</v>
      </c>
      <c r="G17491" s="119" t="s">
        <v>38790</v>
      </c>
      <c r="H17491" s="121" t="s">
        <v>48</v>
      </c>
      <c r="I17491" s="121" t="s">
        <v>30</v>
      </c>
      <c r="J17491" s="121" t="s">
        <v>529</v>
      </c>
      <c r="K17491" s="121" t="s">
        <v>65</v>
      </c>
      <c r="L17491" s="157" t="s">
        <v>32</v>
      </c>
      <c r="M17491" s="120" t="s">
        <v>33</v>
      </c>
      <c r="N17491" s="131">
        <v>44662</v>
      </c>
    </row>
    <row r="17492" spans="1:14">
      <c r="A17492" s="116">
        <v>17492</v>
      </c>
      <c r="B17492" s="129">
        <v>44657</v>
      </c>
      <c r="D17492" s="120" t="s">
        <v>580</v>
      </c>
      <c r="E17492" s="120" t="s">
        <v>38791</v>
      </c>
      <c r="F17492" s="209" t="s">
        <v>38792</v>
      </c>
      <c r="G17492" s="119" t="s">
        <v>38793</v>
      </c>
      <c r="H17492" s="121" t="s">
        <v>140</v>
      </c>
      <c r="I17492" s="121" t="s">
        <v>30</v>
      </c>
      <c r="J17492" s="121" t="s">
        <v>87</v>
      </c>
      <c r="K17492" s="121" t="s">
        <v>584</v>
      </c>
      <c r="L17492" s="157" t="s">
        <v>32</v>
      </c>
      <c r="M17492" s="120" t="s">
        <v>78</v>
      </c>
    </row>
    <row r="17493" spans="1:14">
      <c r="A17493" s="116">
        <v>17493</v>
      </c>
      <c r="B17493" s="129">
        <v>44657</v>
      </c>
      <c r="D17493" s="120" t="s">
        <v>580</v>
      </c>
      <c r="E17493" s="120" t="s">
        <v>38794</v>
      </c>
      <c r="F17493" s="209" t="s">
        <v>1259</v>
      </c>
      <c r="G17493" s="119" t="s">
        <v>15658</v>
      </c>
      <c r="H17493" s="121" t="s">
        <v>29</v>
      </c>
      <c r="I17493" s="121" t="s">
        <v>30</v>
      </c>
      <c r="J17493" s="121" t="s">
        <v>7280</v>
      </c>
      <c r="K17493" s="121" t="s">
        <v>584</v>
      </c>
      <c r="L17493" s="157" t="s">
        <v>32</v>
      </c>
      <c r="M17493" s="120" t="s">
        <v>78</v>
      </c>
    </row>
    <row r="17494" spans="1:14">
      <c r="A17494" s="116">
        <v>17494</v>
      </c>
      <c r="B17494" s="129">
        <v>44657</v>
      </c>
      <c r="D17494" s="120" t="s">
        <v>580</v>
      </c>
      <c r="E17494" s="120" t="s">
        <v>38795</v>
      </c>
      <c r="F17494" s="209" t="s">
        <v>38796</v>
      </c>
      <c r="G17494" s="119" t="s">
        <v>27524</v>
      </c>
      <c r="H17494" s="121" t="s">
        <v>71</v>
      </c>
      <c r="I17494" s="121" t="s">
        <v>30</v>
      </c>
      <c r="J17494" s="121" t="s">
        <v>77</v>
      </c>
      <c r="K17494" s="121" t="s">
        <v>65</v>
      </c>
      <c r="L17494" s="157" t="s">
        <v>32</v>
      </c>
      <c r="M17494" s="120" t="s">
        <v>78</v>
      </c>
    </row>
    <row r="17495" spans="1:14">
      <c r="A17495" s="116">
        <v>17495</v>
      </c>
      <c r="B17495" s="129">
        <v>44657</v>
      </c>
      <c r="D17495" s="120" t="s">
        <v>580</v>
      </c>
      <c r="E17495" s="222" t="s">
        <v>38797</v>
      </c>
      <c r="F17495" s="209" t="s">
        <v>11444</v>
      </c>
      <c r="G17495" s="119" t="s">
        <v>38798</v>
      </c>
      <c r="H17495" s="121" t="s">
        <v>140</v>
      </c>
      <c r="I17495" s="121" t="s">
        <v>30</v>
      </c>
      <c r="J17495" s="121" t="s">
        <v>7135</v>
      </c>
      <c r="K17495" s="121" t="s">
        <v>65</v>
      </c>
      <c r="L17495" s="157" t="s">
        <v>32</v>
      </c>
      <c r="M17495" s="120" t="s">
        <v>33</v>
      </c>
      <c r="N17495" s="131">
        <v>44662</v>
      </c>
    </row>
    <row r="17496" spans="1:14">
      <c r="A17496" s="116">
        <v>17496</v>
      </c>
      <c r="B17496" s="129">
        <v>44657</v>
      </c>
      <c r="D17496" s="120" t="s">
        <v>580</v>
      </c>
      <c r="E17496" s="120" t="s">
        <v>38799</v>
      </c>
      <c r="F17496" s="209" t="s">
        <v>579</v>
      </c>
      <c r="G17496" s="119" t="s">
        <v>38800</v>
      </c>
      <c r="H17496" s="121" t="s">
        <v>1173</v>
      </c>
      <c r="I17496" s="121" t="s">
        <v>42</v>
      </c>
      <c r="J17496" s="121" t="s">
        <v>43</v>
      </c>
      <c r="K17496" s="121" t="s">
        <v>584</v>
      </c>
      <c r="L17496" s="157" t="s">
        <v>32</v>
      </c>
      <c r="M17496" s="120" t="s">
        <v>78</v>
      </c>
    </row>
    <row r="17497" spans="1:14" ht="27.6">
      <c r="A17497" s="116">
        <v>17497</v>
      </c>
      <c r="B17497" s="129">
        <v>44657</v>
      </c>
      <c r="D17497" s="120" t="s">
        <v>580</v>
      </c>
      <c r="E17497" s="120" t="s">
        <v>38801</v>
      </c>
      <c r="F17497" s="209" t="s">
        <v>38802</v>
      </c>
      <c r="G17497" s="119" t="s">
        <v>38803</v>
      </c>
      <c r="H17497" s="121" t="s">
        <v>344</v>
      </c>
      <c r="I17497" s="121" t="s">
        <v>30</v>
      </c>
      <c r="J17497" s="121" t="s">
        <v>38804</v>
      </c>
      <c r="K17497" s="121" t="s">
        <v>65</v>
      </c>
      <c r="L17497" s="157" t="s">
        <v>32</v>
      </c>
      <c r="M17497" s="120" t="s">
        <v>78</v>
      </c>
    </row>
    <row r="17498" spans="1:14">
      <c r="A17498" s="116">
        <v>17498</v>
      </c>
      <c r="B17498" s="129">
        <v>44657</v>
      </c>
      <c r="D17498" s="120" t="s">
        <v>580</v>
      </c>
      <c r="E17498" s="120" t="s">
        <v>38805</v>
      </c>
      <c r="F17498" s="209" t="s">
        <v>579</v>
      </c>
      <c r="G17498" s="119" t="s">
        <v>37808</v>
      </c>
      <c r="H17498" s="121" t="s">
        <v>140</v>
      </c>
      <c r="I17498" s="121" t="s">
        <v>30</v>
      </c>
      <c r="J17498" s="121" t="s">
        <v>7087</v>
      </c>
      <c r="K17498" s="121" t="s">
        <v>584</v>
      </c>
      <c r="L17498" s="157" t="s">
        <v>32</v>
      </c>
      <c r="M17498" s="120" t="s">
        <v>78</v>
      </c>
    </row>
    <row r="17499" spans="1:14">
      <c r="A17499" s="116">
        <v>17499</v>
      </c>
      <c r="B17499" s="129">
        <v>44658</v>
      </c>
      <c r="D17499" s="120" t="s">
        <v>25</v>
      </c>
      <c r="E17499" s="120" t="s">
        <v>38806</v>
      </c>
      <c r="F17499" s="209" t="s">
        <v>24085</v>
      </c>
      <c r="G17499" s="119" t="s">
        <v>250</v>
      </c>
      <c r="H17499" s="121" t="s">
        <v>41</v>
      </c>
      <c r="I17499" s="121" t="s">
        <v>30</v>
      </c>
      <c r="J17499" s="121" t="s">
        <v>417</v>
      </c>
      <c r="K17499" s="121" t="s">
        <v>65</v>
      </c>
      <c r="L17499" s="157" t="s">
        <v>32</v>
      </c>
      <c r="M17499" s="120" t="s">
        <v>33</v>
      </c>
    </row>
    <row r="17500" spans="1:14" ht="27.6">
      <c r="A17500" s="116">
        <v>17500</v>
      </c>
      <c r="B17500" s="129">
        <v>44658</v>
      </c>
      <c r="D17500" s="120" t="s">
        <v>25</v>
      </c>
      <c r="E17500" s="120" t="s">
        <v>38807</v>
      </c>
      <c r="F17500" s="209" t="s">
        <v>38808</v>
      </c>
      <c r="G17500" s="119" t="s">
        <v>38809</v>
      </c>
      <c r="H17500" s="121" t="s">
        <v>41</v>
      </c>
      <c r="I17500" s="121" t="s">
        <v>30</v>
      </c>
      <c r="J17500" s="121" t="s">
        <v>31</v>
      </c>
      <c r="K17500" s="121" t="s">
        <v>65</v>
      </c>
      <c r="L17500" s="157" t="s">
        <v>32</v>
      </c>
      <c r="M17500" s="120" t="s">
        <v>78</v>
      </c>
    </row>
    <row r="17501" spans="1:14" ht="27.6">
      <c r="A17501" s="116">
        <v>17501</v>
      </c>
      <c r="B17501" s="129">
        <v>44658</v>
      </c>
      <c r="D17501" s="120" t="s">
        <v>25</v>
      </c>
      <c r="E17501" s="120" t="s">
        <v>38810</v>
      </c>
      <c r="F17501" s="209" t="s">
        <v>38811</v>
      </c>
      <c r="G17501" s="119" t="s">
        <v>29374</v>
      </c>
      <c r="H17501" s="121" t="s">
        <v>1173</v>
      </c>
      <c r="I17501" s="121" t="s">
        <v>30</v>
      </c>
      <c r="J17501" s="121" t="s">
        <v>87</v>
      </c>
      <c r="K17501" s="121" t="s">
        <v>65</v>
      </c>
      <c r="L17501" s="157" t="s">
        <v>32</v>
      </c>
      <c r="M17501" s="120" t="s">
        <v>78</v>
      </c>
    </row>
    <row r="17502" spans="1:14">
      <c r="A17502" s="116">
        <v>17502</v>
      </c>
      <c r="B17502" s="129">
        <v>44658</v>
      </c>
      <c r="D17502" s="120" t="s">
        <v>25</v>
      </c>
      <c r="E17502" s="120" t="s">
        <v>38812</v>
      </c>
      <c r="F17502" s="209" t="s">
        <v>10655</v>
      </c>
      <c r="G17502" s="119" t="s">
        <v>2623</v>
      </c>
      <c r="H17502" s="121" t="s">
        <v>41</v>
      </c>
      <c r="I17502" s="121" t="s">
        <v>30</v>
      </c>
      <c r="J17502" s="121" t="s">
        <v>87</v>
      </c>
      <c r="K17502" s="121" t="s">
        <v>65</v>
      </c>
      <c r="L17502" s="157" t="s">
        <v>32</v>
      </c>
      <c r="M17502" s="120" t="s">
        <v>78</v>
      </c>
    </row>
    <row r="17503" spans="1:14">
      <c r="A17503" s="116">
        <v>17503</v>
      </c>
      <c r="B17503" s="129">
        <v>44658</v>
      </c>
      <c r="D17503" s="120" t="s">
        <v>25</v>
      </c>
      <c r="E17503" s="120" t="s">
        <v>38813</v>
      </c>
      <c r="F17503" s="209" t="s">
        <v>28824</v>
      </c>
      <c r="G17503" s="119" t="s">
        <v>1033</v>
      </c>
      <c r="H17503" s="121" t="s">
        <v>1173</v>
      </c>
      <c r="I17503" s="121" t="s">
        <v>30</v>
      </c>
      <c r="J17503" s="121" t="s">
        <v>87</v>
      </c>
      <c r="K17503" s="121" t="s">
        <v>65</v>
      </c>
      <c r="L17503" s="157" t="s">
        <v>32</v>
      </c>
      <c r="M17503" s="120" t="s">
        <v>78</v>
      </c>
    </row>
    <row r="17504" spans="1:14">
      <c r="A17504" s="116">
        <v>17504</v>
      </c>
      <c r="B17504" s="129">
        <v>44658</v>
      </c>
      <c r="D17504" s="120" t="s">
        <v>25</v>
      </c>
      <c r="E17504" s="120" t="s">
        <v>38814</v>
      </c>
      <c r="F17504" s="209" t="s">
        <v>38815</v>
      </c>
      <c r="G17504" s="119" t="s">
        <v>22896</v>
      </c>
      <c r="H17504" s="121" t="s">
        <v>1173</v>
      </c>
      <c r="I17504" s="121" t="s">
        <v>30</v>
      </c>
      <c r="J17504" s="121" t="s">
        <v>38816</v>
      </c>
      <c r="K17504" s="121" t="s">
        <v>65</v>
      </c>
      <c r="L17504" s="157" t="s">
        <v>32</v>
      </c>
      <c r="M17504" s="120" t="s">
        <v>78</v>
      </c>
    </row>
    <row r="17505" spans="1:13">
      <c r="A17505" s="116">
        <v>17505</v>
      </c>
      <c r="B17505" s="129">
        <v>44658</v>
      </c>
      <c r="D17505" s="120" t="s">
        <v>25</v>
      </c>
      <c r="E17505" s="120" t="s">
        <v>38817</v>
      </c>
      <c r="F17505" s="209" t="s">
        <v>10655</v>
      </c>
      <c r="G17505" s="119" t="s">
        <v>25358</v>
      </c>
      <c r="H17505" s="121" t="s">
        <v>41</v>
      </c>
      <c r="I17505" s="121" t="s">
        <v>30</v>
      </c>
      <c r="J17505" s="121" t="s">
        <v>5018</v>
      </c>
      <c r="K17505" s="121" t="s">
        <v>65</v>
      </c>
      <c r="L17505" s="157" t="s">
        <v>32</v>
      </c>
      <c r="M17505" s="120" t="s">
        <v>78</v>
      </c>
    </row>
    <row r="17506" spans="1:13">
      <c r="A17506" s="116">
        <v>17506</v>
      </c>
      <c r="B17506" s="129">
        <v>44658</v>
      </c>
      <c r="D17506" s="120" t="s">
        <v>25</v>
      </c>
      <c r="E17506" s="120" t="s">
        <v>38818</v>
      </c>
      <c r="F17506" s="209" t="s">
        <v>38819</v>
      </c>
      <c r="G17506" s="119" t="s">
        <v>1129</v>
      </c>
      <c r="H17506" s="121" t="s">
        <v>29</v>
      </c>
      <c r="I17506" s="121" t="s">
        <v>42</v>
      </c>
      <c r="J17506" s="121" t="s">
        <v>91</v>
      </c>
      <c r="K17506" s="121" t="s">
        <v>65</v>
      </c>
      <c r="L17506" s="157" t="s">
        <v>32</v>
      </c>
      <c r="M17506" s="120" t="s">
        <v>78</v>
      </c>
    </row>
    <row r="17507" spans="1:13">
      <c r="A17507" s="116">
        <v>17507</v>
      </c>
      <c r="B17507" s="129">
        <v>44658</v>
      </c>
      <c r="D17507" s="120" t="s">
        <v>25</v>
      </c>
      <c r="E17507" s="120" t="s">
        <v>38820</v>
      </c>
      <c r="F17507" s="209" t="s">
        <v>29373</v>
      </c>
      <c r="G17507" s="119" t="s">
        <v>7940</v>
      </c>
      <c r="H17507" s="121" t="s">
        <v>1173</v>
      </c>
      <c r="I17507" s="121" t="s">
        <v>30</v>
      </c>
      <c r="J17507" s="121" t="s">
        <v>435</v>
      </c>
      <c r="K17507" s="121" t="s">
        <v>65</v>
      </c>
      <c r="L17507" s="157" t="s">
        <v>32</v>
      </c>
      <c r="M17507" s="120" t="s">
        <v>33</v>
      </c>
    </row>
    <row r="17508" spans="1:13" ht="27.6">
      <c r="A17508" s="116">
        <v>17508</v>
      </c>
      <c r="B17508" s="129">
        <v>44658</v>
      </c>
      <c r="D17508" s="120" t="s">
        <v>25</v>
      </c>
      <c r="E17508" s="120" t="s">
        <v>38821</v>
      </c>
      <c r="F17508" s="209" t="s">
        <v>38822</v>
      </c>
      <c r="G17508" s="119" t="s">
        <v>2794</v>
      </c>
      <c r="H17508" s="121" t="s">
        <v>76</v>
      </c>
      <c r="I17508" s="121" t="s">
        <v>30</v>
      </c>
      <c r="J17508" s="121" t="s">
        <v>87</v>
      </c>
      <c r="K17508" s="121" t="s">
        <v>65</v>
      </c>
      <c r="L17508" s="157" t="s">
        <v>32</v>
      </c>
      <c r="M17508" s="120" t="s">
        <v>78</v>
      </c>
    </row>
    <row r="17509" spans="1:13">
      <c r="A17509" s="116">
        <v>17509</v>
      </c>
      <c r="B17509" s="129">
        <v>44658</v>
      </c>
      <c r="D17509" s="120" t="s">
        <v>25</v>
      </c>
      <c r="E17509" s="120" t="s">
        <v>38823</v>
      </c>
      <c r="F17509" s="209" t="s">
        <v>38824</v>
      </c>
      <c r="G17509" s="119" t="s">
        <v>4142</v>
      </c>
      <c r="H17509" s="121" t="s">
        <v>76</v>
      </c>
      <c r="I17509" s="121" t="s">
        <v>30</v>
      </c>
      <c r="J17509" s="121" t="s">
        <v>7726</v>
      </c>
      <c r="K17509" s="121" t="s">
        <v>65</v>
      </c>
      <c r="L17509" s="157" t="s">
        <v>32</v>
      </c>
      <c r="M17509" s="120" t="s">
        <v>78</v>
      </c>
    </row>
    <row r="17510" spans="1:13">
      <c r="A17510" s="116">
        <v>17510</v>
      </c>
      <c r="B17510" s="129">
        <v>44658</v>
      </c>
      <c r="D17510" s="120" t="s">
        <v>25</v>
      </c>
      <c r="E17510" s="120" t="s">
        <v>38825</v>
      </c>
      <c r="F17510" s="209" t="s">
        <v>26955</v>
      </c>
      <c r="G17510" s="119" t="s">
        <v>7714</v>
      </c>
      <c r="H17510" s="121" t="s">
        <v>41</v>
      </c>
      <c r="I17510" s="121" t="s">
        <v>30</v>
      </c>
      <c r="J17510" s="121" t="s">
        <v>7216</v>
      </c>
      <c r="K17510" s="121" t="s">
        <v>65</v>
      </c>
      <c r="L17510" s="157" t="s">
        <v>32</v>
      </c>
      <c r="M17510" s="120" t="s">
        <v>78</v>
      </c>
    </row>
    <row r="17511" spans="1:13" ht="27.6">
      <c r="A17511" s="116">
        <v>17511</v>
      </c>
      <c r="B17511" s="129">
        <v>44658</v>
      </c>
      <c r="D17511" s="120" t="s">
        <v>25</v>
      </c>
      <c r="E17511" s="120" t="s">
        <v>38826</v>
      </c>
      <c r="F17511" s="209" t="s">
        <v>38827</v>
      </c>
      <c r="G17511" s="119" t="s">
        <v>38828</v>
      </c>
      <c r="H17511" s="121" t="s">
        <v>41</v>
      </c>
      <c r="I17511" s="121" t="s">
        <v>30</v>
      </c>
      <c r="J17511" s="121" t="s">
        <v>7142</v>
      </c>
      <c r="K17511" s="121" t="s">
        <v>584</v>
      </c>
      <c r="L17511" s="157" t="s">
        <v>32</v>
      </c>
      <c r="M17511" s="120" t="s">
        <v>78</v>
      </c>
    </row>
    <row r="17512" spans="1:13" ht="27.6">
      <c r="A17512" s="116">
        <v>17512</v>
      </c>
      <c r="B17512" s="129" t="s">
        <v>13976</v>
      </c>
      <c r="D17512" s="120" t="s">
        <v>25</v>
      </c>
      <c r="E17512" s="120" t="s">
        <v>38829</v>
      </c>
      <c r="F17512" s="209" t="s">
        <v>38830</v>
      </c>
      <c r="G17512" s="119" t="s">
        <v>38831</v>
      </c>
      <c r="H17512" s="121" t="s">
        <v>41</v>
      </c>
      <c r="I17512" s="121" t="s">
        <v>30</v>
      </c>
      <c r="J17512" s="121" t="s">
        <v>5018</v>
      </c>
      <c r="K17512" s="121" t="s">
        <v>65</v>
      </c>
      <c r="L17512" s="157" t="s">
        <v>32</v>
      </c>
      <c r="M17512" s="120" t="s">
        <v>78</v>
      </c>
    </row>
    <row r="17513" spans="1:13">
      <c r="A17513" s="116">
        <v>17513</v>
      </c>
      <c r="B17513" s="129" t="s">
        <v>13976</v>
      </c>
      <c r="D17513" s="120" t="s">
        <v>25</v>
      </c>
      <c r="E17513" s="120" t="s">
        <v>38832</v>
      </c>
      <c r="F17513" s="209" t="s">
        <v>38833</v>
      </c>
      <c r="G17513" s="119" t="s">
        <v>6643</v>
      </c>
      <c r="H17513" s="121" t="s">
        <v>97</v>
      </c>
      <c r="I17513" s="121" t="s">
        <v>63</v>
      </c>
      <c r="J17513" s="121" t="s">
        <v>64</v>
      </c>
      <c r="K17513" s="121" t="s">
        <v>65</v>
      </c>
      <c r="L17513" s="157" t="s">
        <v>32</v>
      </c>
      <c r="M17513" s="120" t="s">
        <v>78</v>
      </c>
    </row>
    <row r="17514" spans="1:13" ht="27.6">
      <c r="A17514" s="116">
        <v>17514</v>
      </c>
      <c r="B17514" s="129">
        <v>44658</v>
      </c>
      <c r="D17514" s="120" t="s">
        <v>25</v>
      </c>
      <c r="E17514" s="120" t="s">
        <v>38834</v>
      </c>
      <c r="F17514" s="209" t="s">
        <v>38835</v>
      </c>
      <c r="G17514" s="119" t="s">
        <v>38836</v>
      </c>
      <c r="H17514" s="121" t="s">
        <v>41</v>
      </c>
      <c r="I17514" s="121" t="s">
        <v>42</v>
      </c>
      <c r="J17514" s="121" t="s">
        <v>43</v>
      </c>
      <c r="K17514" s="121" t="s">
        <v>584</v>
      </c>
      <c r="L17514" s="157" t="s">
        <v>32</v>
      </c>
      <c r="M17514" s="120" t="s">
        <v>78</v>
      </c>
    </row>
    <row r="17515" spans="1:13" ht="27.6">
      <c r="A17515" s="116">
        <v>17515</v>
      </c>
      <c r="B17515" s="129" t="s">
        <v>13976</v>
      </c>
      <c r="D17515" s="120" t="s">
        <v>25</v>
      </c>
      <c r="E17515" s="120" t="s">
        <v>38837</v>
      </c>
      <c r="F17515" s="209" t="s">
        <v>38838</v>
      </c>
      <c r="G17515" s="119" t="s">
        <v>38839</v>
      </c>
      <c r="H17515" s="121" t="s">
        <v>53</v>
      </c>
      <c r="I17515" s="121" t="s">
        <v>63</v>
      </c>
      <c r="J17515" s="121" t="s">
        <v>328</v>
      </c>
      <c r="K17515" s="121" t="s">
        <v>65</v>
      </c>
      <c r="L17515" s="157" t="s">
        <v>32</v>
      </c>
      <c r="M17515" s="120" t="s">
        <v>78</v>
      </c>
    </row>
    <row r="17516" spans="1:13">
      <c r="A17516" s="116">
        <v>17516</v>
      </c>
      <c r="B17516" s="129" t="s">
        <v>38840</v>
      </c>
      <c r="D17516" s="120" t="s">
        <v>25</v>
      </c>
      <c r="E17516" s="120" t="s">
        <v>38841</v>
      </c>
      <c r="F17516" s="209" t="s">
        <v>38842</v>
      </c>
      <c r="G17516" s="119" t="s">
        <v>13846</v>
      </c>
      <c r="H17516" s="121" t="s">
        <v>41</v>
      </c>
      <c r="I17516" s="121" t="s">
        <v>30</v>
      </c>
      <c r="J17516" s="121" t="s">
        <v>8096</v>
      </c>
      <c r="K17516" s="121" t="s">
        <v>65</v>
      </c>
      <c r="L17516" s="157" t="s">
        <v>32</v>
      </c>
      <c r="M17516" s="120" t="s">
        <v>78</v>
      </c>
    </row>
    <row r="17517" spans="1:13" ht="27.6">
      <c r="A17517" s="116">
        <v>17517</v>
      </c>
      <c r="B17517" s="129">
        <v>44658</v>
      </c>
      <c r="D17517" s="120" t="s">
        <v>25</v>
      </c>
      <c r="E17517" s="120" t="s">
        <v>38843</v>
      </c>
      <c r="F17517" s="209" t="s">
        <v>38844</v>
      </c>
      <c r="G17517" s="119" t="s">
        <v>38845</v>
      </c>
      <c r="H17517" s="121" t="s">
        <v>177</v>
      </c>
      <c r="I17517" s="121" t="s">
        <v>63</v>
      </c>
      <c r="J17517" s="121" t="s">
        <v>524</v>
      </c>
      <c r="K17517" s="121" t="s">
        <v>584</v>
      </c>
      <c r="L17517" s="157" t="s">
        <v>32</v>
      </c>
      <c r="M17517" s="120" t="s">
        <v>33</v>
      </c>
    </row>
    <row r="17518" spans="1:13" ht="27.6">
      <c r="A17518" s="116">
        <v>17518</v>
      </c>
      <c r="B17518" s="129" t="s">
        <v>38840</v>
      </c>
      <c r="D17518" s="120" t="s">
        <v>25</v>
      </c>
      <c r="E17518" s="120" t="s">
        <v>38846</v>
      </c>
      <c r="F17518" s="209" t="s">
        <v>38847</v>
      </c>
      <c r="G17518" s="119" t="s">
        <v>2843</v>
      </c>
      <c r="H17518" s="121" t="s">
        <v>97</v>
      </c>
      <c r="I17518" s="121" t="s">
        <v>30</v>
      </c>
      <c r="J17518" s="121" t="s">
        <v>31</v>
      </c>
      <c r="K17518" s="121" t="s">
        <v>65</v>
      </c>
      <c r="L17518" s="157" t="s">
        <v>32</v>
      </c>
      <c r="M17518" s="120" t="s">
        <v>78</v>
      </c>
    </row>
    <row r="17519" spans="1:13">
      <c r="A17519" s="116">
        <v>17519</v>
      </c>
      <c r="B17519" s="129" t="s">
        <v>38840</v>
      </c>
      <c r="D17519" s="120" t="s">
        <v>25</v>
      </c>
      <c r="E17519" s="120" t="s">
        <v>38848</v>
      </c>
      <c r="F17519" s="209" t="s">
        <v>38849</v>
      </c>
      <c r="G17519" s="119" t="s">
        <v>38850</v>
      </c>
      <c r="H17519" s="121" t="s">
        <v>101</v>
      </c>
      <c r="I17519" s="121" t="s">
        <v>42</v>
      </c>
      <c r="J17519" s="121" t="s">
        <v>246</v>
      </c>
      <c r="K17519" s="121" t="s">
        <v>65</v>
      </c>
      <c r="L17519" s="157" t="s">
        <v>32</v>
      </c>
      <c r="M17519" s="120" t="s">
        <v>78</v>
      </c>
    </row>
    <row r="17520" spans="1:13" ht="27.6">
      <c r="A17520" s="116">
        <v>17520</v>
      </c>
      <c r="B17520" s="129" t="s">
        <v>38840</v>
      </c>
      <c r="D17520" s="120" t="s">
        <v>25</v>
      </c>
      <c r="E17520" s="120" t="s">
        <v>38851</v>
      </c>
      <c r="F17520" s="209" t="s">
        <v>38852</v>
      </c>
      <c r="G17520" s="119" t="s">
        <v>16217</v>
      </c>
      <c r="H17520" s="121" t="s">
        <v>41</v>
      </c>
      <c r="I17520" s="121" t="s">
        <v>30</v>
      </c>
      <c r="J17520" s="121" t="s">
        <v>38853</v>
      </c>
      <c r="K17520" s="121" t="s">
        <v>65</v>
      </c>
      <c r="L17520" s="157" t="s">
        <v>32</v>
      </c>
      <c r="M17520" s="120" t="s">
        <v>78</v>
      </c>
    </row>
    <row r="17521" spans="1:14" ht="41.4">
      <c r="A17521" s="116">
        <v>17521</v>
      </c>
      <c r="B17521" s="129" t="s">
        <v>38840</v>
      </c>
      <c r="D17521" s="120" t="s">
        <v>25</v>
      </c>
      <c r="E17521" s="120" t="s">
        <v>38854</v>
      </c>
      <c r="F17521" s="209" t="s">
        <v>38855</v>
      </c>
      <c r="G17521" s="119" t="s">
        <v>371</v>
      </c>
      <c r="H17521" s="121" t="s">
        <v>53</v>
      </c>
      <c r="I17521" s="121" t="s">
        <v>42</v>
      </c>
      <c r="J17521" s="121" t="s">
        <v>2268</v>
      </c>
      <c r="K17521" s="121" t="s">
        <v>65</v>
      </c>
      <c r="L17521" s="157" t="s">
        <v>32</v>
      </c>
      <c r="M17521" s="120" t="s">
        <v>78</v>
      </c>
    </row>
    <row r="17522" spans="1:14">
      <c r="A17522" s="116">
        <v>17522</v>
      </c>
      <c r="B17522" s="129" t="s">
        <v>38840</v>
      </c>
      <c r="D17522" s="120" t="s">
        <v>25</v>
      </c>
      <c r="E17522" s="120" t="s">
        <v>38856</v>
      </c>
      <c r="F17522" s="209" t="s">
        <v>38857</v>
      </c>
      <c r="G17522" s="119" t="s">
        <v>38858</v>
      </c>
      <c r="H17522" s="121" t="s">
        <v>1173</v>
      </c>
      <c r="I17522" s="121" t="s">
        <v>30</v>
      </c>
      <c r="J17522" s="121" t="s">
        <v>7131</v>
      </c>
      <c r="K17522" s="121" t="s">
        <v>65</v>
      </c>
      <c r="L17522" s="157" t="s">
        <v>32</v>
      </c>
      <c r="M17522" s="120" t="s">
        <v>78</v>
      </c>
    </row>
    <row r="17523" spans="1:14">
      <c r="A17523" s="116">
        <v>17523</v>
      </c>
      <c r="B17523" s="129" t="s">
        <v>38840</v>
      </c>
      <c r="D17523" s="120" t="s">
        <v>25</v>
      </c>
      <c r="E17523" s="120" t="s">
        <v>38859</v>
      </c>
      <c r="F17523" s="209" t="s">
        <v>38860</v>
      </c>
      <c r="G17523" s="119" t="s">
        <v>27353</v>
      </c>
      <c r="H17523" s="121" t="s">
        <v>76</v>
      </c>
      <c r="I17523" s="121" t="s">
        <v>30</v>
      </c>
      <c r="J17523" s="121" t="s">
        <v>5018</v>
      </c>
      <c r="K17523" s="121" t="s">
        <v>65</v>
      </c>
      <c r="L17523" s="157" t="s">
        <v>32</v>
      </c>
      <c r="M17523" s="120" t="s">
        <v>78</v>
      </c>
    </row>
    <row r="17524" spans="1:14" ht="27.6">
      <c r="A17524" s="116">
        <v>17524</v>
      </c>
      <c r="B17524" s="129" t="s">
        <v>38840</v>
      </c>
      <c r="D17524" s="120" t="s">
        <v>25</v>
      </c>
      <c r="E17524" s="120" t="s">
        <v>38861</v>
      </c>
      <c r="F17524" s="209" t="s">
        <v>38862</v>
      </c>
      <c r="G17524" s="119" t="s">
        <v>38863</v>
      </c>
      <c r="H17524" s="121" t="s">
        <v>97</v>
      </c>
      <c r="I17524" s="121" t="s">
        <v>42</v>
      </c>
      <c r="J17524" s="121" t="s">
        <v>199</v>
      </c>
      <c r="K17524" s="121" t="s">
        <v>65</v>
      </c>
      <c r="L17524" s="157" t="s">
        <v>32</v>
      </c>
      <c r="M17524" s="120" t="s">
        <v>78</v>
      </c>
    </row>
    <row r="17525" spans="1:14">
      <c r="A17525" s="116">
        <v>17525</v>
      </c>
      <c r="B17525" s="129" t="s">
        <v>38840</v>
      </c>
      <c r="D17525" s="120" t="s">
        <v>25</v>
      </c>
      <c r="E17525" s="120" t="s">
        <v>38864</v>
      </c>
      <c r="F17525" s="209" t="s">
        <v>38865</v>
      </c>
      <c r="G17525" s="119" t="s">
        <v>38866</v>
      </c>
      <c r="H17525" s="121" t="s">
        <v>53</v>
      </c>
      <c r="I17525" s="121" t="s">
        <v>63</v>
      </c>
      <c r="J17525" s="121" t="s">
        <v>328</v>
      </c>
      <c r="K17525" s="121" t="s">
        <v>65</v>
      </c>
      <c r="L17525" s="157" t="s">
        <v>32</v>
      </c>
      <c r="M17525" s="120" t="s">
        <v>78</v>
      </c>
    </row>
    <row r="17526" spans="1:14">
      <c r="A17526" s="116">
        <v>17526</v>
      </c>
      <c r="B17526" s="129" t="s">
        <v>38840</v>
      </c>
      <c r="D17526" s="120" t="s">
        <v>25</v>
      </c>
      <c r="E17526" s="120" t="s">
        <v>38867</v>
      </c>
      <c r="F17526" s="209" t="s">
        <v>38868</v>
      </c>
      <c r="G17526" s="119" t="s">
        <v>28846</v>
      </c>
      <c r="H17526" s="121" t="s">
        <v>41</v>
      </c>
      <c r="I17526" s="121" t="s">
        <v>30</v>
      </c>
      <c r="J17526" s="121" t="s">
        <v>7142</v>
      </c>
      <c r="K17526" s="121" t="s">
        <v>65</v>
      </c>
      <c r="L17526" s="157" t="s">
        <v>32</v>
      </c>
      <c r="M17526" s="120" t="s">
        <v>78</v>
      </c>
    </row>
    <row r="17527" spans="1:14" ht="27.6">
      <c r="A17527" s="116">
        <v>17527</v>
      </c>
      <c r="B17527" s="129" t="s">
        <v>38840</v>
      </c>
      <c r="D17527" s="120" t="s">
        <v>25</v>
      </c>
      <c r="E17527" s="120" t="s">
        <v>38869</v>
      </c>
      <c r="F17527" s="209" t="s">
        <v>38870</v>
      </c>
      <c r="G17527" s="119" t="s">
        <v>38871</v>
      </c>
      <c r="H17527" s="121" t="s">
        <v>97</v>
      </c>
      <c r="I17527" s="121" t="s">
        <v>30</v>
      </c>
      <c r="J17527" s="121" t="s">
        <v>3749</v>
      </c>
      <c r="K17527" s="121" t="s">
        <v>65</v>
      </c>
      <c r="L17527" s="157" t="s">
        <v>32</v>
      </c>
      <c r="M17527" s="120" t="s">
        <v>78</v>
      </c>
    </row>
    <row r="17528" spans="1:14" ht="27.6">
      <c r="A17528" s="116">
        <v>17528</v>
      </c>
      <c r="B17528" s="129" t="s">
        <v>38840</v>
      </c>
      <c r="D17528" s="120" t="s">
        <v>25</v>
      </c>
      <c r="E17528" s="120" t="s">
        <v>38872</v>
      </c>
      <c r="F17528" s="209" t="s">
        <v>38873</v>
      </c>
      <c r="G17528" s="119" t="s">
        <v>1924</v>
      </c>
      <c r="H17528" s="121" t="s">
        <v>192</v>
      </c>
      <c r="I17528" s="121" t="s">
        <v>63</v>
      </c>
      <c r="J17528" s="121" t="s">
        <v>38874</v>
      </c>
      <c r="K17528" s="121" t="s">
        <v>65</v>
      </c>
      <c r="L17528" s="157" t="s">
        <v>32</v>
      </c>
      <c r="M17528" s="120" t="s">
        <v>78</v>
      </c>
    </row>
    <row r="17529" spans="1:14" ht="27.6">
      <c r="A17529" s="116">
        <v>17529</v>
      </c>
      <c r="B17529" s="129" t="s">
        <v>38840</v>
      </c>
      <c r="D17529" s="120" t="s">
        <v>25</v>
      </c>
      <c r="E17529" s="120" t="s">
        <v>38875</v>
      </c>
      <c r="F17529" s="209" t="s">
        <v>38876</v>
      </c>
      <c r="G17529" s="119" t="s">
        <v>38877</v>
      </c>
      <c r="H17529" s="121" t="s">
        <v>41</v>
      </c>
      <c r="I17529" s="121" t="s">
        <v>30</v>
      </c>
      <c r="J17529" s="121" t="s">
        <v>8033</v>
      </c>
      <c r="K17529" s="121" t="s">
        <v>65</v>
      </c>
      <c r="L17529" s="157" t="s">
        <v>32</v>
      </c>
      <c r="M17529" s="120" t="s">
        <v>78</v>
      </c>
    </row>
    <row r="17530" spans="1:14" ht="27.6">
      <c r="A17530" s="116">
        <v>17530</v>
      </c>
      <c r="B17530" s="129" t="s">
        <v>38840</v>
      </c>
      <c r="D17530" s="120" t="s">
        <v>25</v>
      </c>
      <c r="E17530" s="120" t="s">
        <v>38878</v>
      </c>
      <c r="F17530" s="209" t="s">
        <v>38879</v>
      </c>
      <c r="G17530" s="119" t="s">
        <v>7807</v>
      </c>
      <c r="H17530" s="121" t="s">
        <v>97</v>
      </c>
      <c r="I17530" s="121" t="s">
        <v>63</v>
      </c>
      <c r="J17530" s="121" t="s">
        <v>328</v>
      </c>
      <c r="K17530" s="121" t="s">
        <v>65</v>
      </c>
      <c r="L17530" s="157" t="s">
        <v>32</v>
      </c>
      <c r="M17530" s="120" t="s">
        <v>78</v>
      </c>
    </row>
    <row r="17531" spans="1:14" ht="27.6">
      <c r="A17531" s="116">
        <v>17531</v>
      </c>
      <c r="B17531" s="129" t="s">
        <v>38840</v>
      </c>
      <c r="D17531" s="120" t="s">
        <v>25</v>
      </c>
      <c r="E17531" s="120" t="s">
        <v>38880</v>
      </c>
      <c r="F17531" s="209" t="s">
        <v>38881</v>
      </c>
      <c r="G17531" s="119" t="s">
        <v>36491</v>
      </c>
      <c r="H17531" s="121" t="s">
        <v>140</v>
      </c>
      <c r="I17531" s="121" t="s">
        <v>30</v>
      </c>
      <c r="J17531" s="121" t="s">
        <v>87</v>
      </c>
      <c r="K17531" s="121" t="s">
        <v>65</v>
      </c>
      <c r="L17531" s="157" t="s">
        <v>32</v>
      </c>
      <c r="M17531" s="120" t="s">
        <v>78</v>
      </c>
    </row>
    <row r="17532" spans="1:14">
      <c r="A17532" s="116">
        <v>17532</v>
      </c>
      <c r="B17532" s="129" t="s">
        <v>38840</v>
      </c>
      <c r="D17532" s="120" t="s">
        <v>25</v>
      </c>
      <c r="E17532" s="120" t="s">
        <v>38882</v>
      </c>
      <c r="F17532" s="209" t="s">
        <v>38883</v>
      </c>
      <c r="G17532" s="119" t="s">
        <v>38884</v>
      </c>
      <c r="H17532" s="121" t="s">
        <v>53</v>
      </c>
      <c r="I17532" s="121" t="s">
        <v>63</v>
      </c>
      <c r="J17532" s="121" t="s">
        <v>38885</v>
      </c>
      <c r="K17532" s="121" t="s">
        <v>65</v>
      </c>
      <c r="L17532" s="157" t="s">
        <v>32</v>
      </c>
      <c r="M17532" s="120" t="s">
        <v>78</v>
      </c>
    </row>
    <row r="17533" spans="1:14">
      <c r="A17533" s="116">
        <v>17533</v>
      </c>
      <c r="B17533" s="129" t="s">
        <v>38840</v>
      </c>
      <c r="D17533" s="120" t="s">
        <v>25</v>
      </c>
      <c r="E17533" s="120" t="s">
        <v>38886</v>
      </c>
      <c r="F17533" s="209" t="s">
        <v>38887</v>
      </c>
      <c r="G17533" s="119" t="s">
        <v>38888</v>
      </c>
      <c r="H17533" s="121" t="s">
        <v>177</v>
      </c>
      <c r="I17533" s="121" t="s">
        <v>30</v>
      </c>
      <c r="J17533" s="121" t="s">
        <v>87</v>
      </c>
      <c r="K17533" s="121" t="s">
        <v>65</v>
      </c>
      <c r="L17533" s="157" t="s">
        <v>32</v>
      </c>
      <c r="M17533" s="120" t="s">
        <v>78</v>
      </c>
    </row>
    <row r="17534" spans="1:14">
      <c r="A17534" s="116">
        <v>17534</v>
      </c>
      <c r="B17534" s="129">
        <v>44662</v>
      </c>
      <c r="C17534" s="129" t="s">
        <v>36867</v>
      </c>
      <c r="D17534" s="242" t="s">
        <v>34179</v>
      </c>
      <c r="E17534" s="242" t="s">
        <v>38889</v>
      </c>
      <c r="F17534" s="242" t="s">
        <v>38890</v>
      </c>
      <c r="G17534" s="242" t="s">
        <v>38891</v>
      </c>
      <c r="H17534" s="242" t="s">
        <v>29</v>
      </c>
      <c r="I17534" s="121" t="s">
        <v>63</v>
      </c>
      <c r="J17534" s="242" t="s">
        <v>18846</v>
      </c>
      <c r="K17534" s="121" t="s">
        <v>65</v>
      </c>
      <c r="L17534" s="157" t="s">
        <v>32</v>
      </c>
      <c r="M17534" s="120" t="s">
        <v>78</v>
      </c>
    </row>
    <row r="17535" spans="1:14">
      <c r="A17535" s="116">
        <v>17535</v>
      </c>
      <c r="B17535" s="129">
        <v>44662</v>
      </c>
      <c r="D17535" s="120" t="s">
        <v>34179</v>
      </c>
      <c r="E17535" s="242" t="s">
        <v>38892</v>
      </c>
      <c r="F17535" s="242" t="s">
        <v>38893</v>
      </c>
      <c r="G17535" s="242" t="s">
        <v>38894</v>
      </c>
      <c r="H17535" s="242" t="s">
        <v>53</v>
      </c>
      <c r="I17535" s="121" t="s">
        <v>30</v>
      </c>
      <c r="J17535" s="242" t="s">
        <v>8033</v>
      </c>
      <c r="K17535" s="121" t="s">
        <v>65</v>
      </c>
      <c r="L17535" s="157" t="s">
        <v>32</v>
      </c>
      <c r="M17535" s="120" t="s">
        <v>78</v>
      </c>
    </row>
    <row r="17536" spans="1:14">
      <c r="A17536" s="116">
        <v>17536</v>
      </c>
      <c r="B17536" s="129">
        <v>44662</v>
      </c>
      <c r="D17536" s="120" t="s">
        <v>34179</v>
      </c>
      <c r="E17536" s="242" t="s">
        <v>38895</v>
      </c>
      <c r="F17536" s="242" t="s">
        <v>38896</v>
      </c>
      <c r="G17536" s="242" t="s">
        <v>38897</v>
      </c>
      <c r="H17536" s="242" t="s">
        <v>27385</v>
      </c>
      <c r="I17536" s="121" t="s">
        <v>30</v>
      </c>
      <c r="J17536" s="242" t="s">
        <v>38898</v>
      </c>
      <c r="K17536" s="121" t="s">
        <v>65</v>
      </c>
      <c r="L17536" s="157" t="s">
        <v>32</v>
      </c>
      <c r="M17536" s="120" t="s">
        <v>78</v>
      </c>
      <c r="N17536" s="242"/>
    </row>
    <row r="17537" spans="1:13">
      <c r="A17537" s="116">
        <v>17537</v>
      </c>
      <c r="B17537" s="129">
        <v>44662</v>
      </c>
      <c r="D17537" s="120" t="s">
        <v>34179</v>
      </c>
      <c r="E17537" s="242" t="s">
        <v>38899</v>
      </c>
      <c r="F17537" s="242" t="s">
        <v>3</v>
      </c>
      <c r="G17537" s="242" t="s">
        <v>38900</v>
      </c>
      <c r="H17537" s="242" t="s">
        <v>97</v>
      </c>
      <c r="I17537" s="121" t="s">
        <v>42</v>
      </c>
      <c r="J17537" s="242" t="s">
        <v>199</v>
      </c>
      <c r="K17537" s="121" t="s">
        <v>65</v>
      </c>
      <c r="L17537" s="157" t="s">
        <v>32</v>
      </c>
      <c r="M17537" s="120" t="s">
        <v>78</v>
      </c>
    </row>
    <row r="17538" spans="1:13">
      <c r="A17538" s="116">
        <v>17538</v>
      </c>
      <c r="B17538" s="129">
        <v>44662</v>
      </c>
      <c r="D17538" s="120" t="s">
        <v>34179</v>
      </c>
      <c r="E17538" s="242" t="s">
        <v>38901</v>
      </c>
      <c r="F17538" s="242" t="s">
        <v>38902</v>
      </c>
      <c r="G17538" s="242" t="s">
        <v>38903</v>
      </c>
      <c r="H17538" s="242" t="s">
        <v>1173</v>
      </c>
      <c r="I17538" s="121" t="s">
        <v>30</v>
      </c>
      <c r="J17538" s="242" t="s">
        <v>38904</v>
      </c>
      <c r="K17538" s="121" t="s">
        <v>65</v>
      </c>
      <c r="L17538" s="157" t="s">
        <v>32</v>
      </c>
      <c r="M17538" s="120" t="s">
        <v>78</v>
      </c>
    </row>
    <row r="17539" spans="1:13">
      <c r="A17539" s="116">
        <v>17539</v>
      </c>
      <c r="B17539" s="129">
        <v>44662</v>
      </c>
      <c r="D17539" s="120" t="s">
        <v>34179</v>
      </c>
      <c r="E17539" s="242" t="s">
        <v>38905</v>
      </c>
      <c r="F17539" s="242" t="s">
        <v>38906</v>
      </c>
      <c r="G17539" s="242" t="s">
        <v>22678</v>
      </c>
      <c r="H17539" s="242" t="s">
        <v>192</v>
      </c>
      <c r="I17539" s="121" t="s">
        <v>30</v>
      </c>
      <c r="J17539" s="242" t="s">
        <v>77</v>
      </c>
      <c r="K17539" s="121" t="s">
        <v>65</v>
      </c>
      <c r="L17539" s="157" t="s">
        <v>32</v>
      </c>
      <c r="M17539" s="120" t="s">
        <v>78</v>
      </c>
    </row>
    <row r="17540" spans="1:13">
      <c r="A17540" s="116">
        <v>17540</v>
      </c>
      <c r="B17540" s="129">
        <v>44662</v>
      </c>
      <c r="D17540" s="120" t="s">
        <v>34179</v>
      </c>
      <c r="E17540" s="242" t="s">
        <v>38907</v>
      </c>
      <c r="F17540" s="242" t="s">
        <v>38908</v>
      </c>
      <c r="G17540" s="242" t="s">
        <v>17627</v>
      </c>
      <c r="H17540" s="242" t="s">
        <v>140</v>
      </c>
      <c r="I17540" s="121" t="s">
        <v>30</v>
      </c>
      <c r="J17540" s="242" t="s">
        <v>7216</v>
      </c>
      <c r="K17540" s="121" t="s">
        <v>65</v>
      </c>
      <c r="L17540" s="157" t="s">
        <v>32</v>
      </c>
      <c r="M17540" s="120" t="s">
        <v>78</v>
      </c>
    </row>
    <row r="17541" spans="1:13">
      <c r="A17541" s="116">
        <v>17541</v>
      </c>
      <c r="B17541" s="129">
        <v>44662</v>
      </c>
      <c r="D17541" s="120" t="s">
        <v>34179</v>
      </c>
      <c r="E17541" s="242" t="s">
        <v>38909</v>
      </c>
      <c r="F17541" s="242" t="s">
        <v>38910</v>
      </c>
      <c r="G17541" s="242" t="s">
        <v>19154</v>
      </c>
      <c r="H17541" s="242" t="s">
        <v>53</v>
      </c>
      <c r="I17541" s="121" t="s">
        <v>30</v>
      </c>
      <c r="J17541" s="242" t="s">
        <v>38911</v>
      </c>
      <c r="K17541" s="121" t="s">
        <v>65</v>
      </c>
      <c r="L17541" s="157" t="s">
        <v>32</v>
      </c>
      <c r="M17541" s="120" t="s">
        <v>78</v>
      </c>
    </row>
    <row r="17542" spans="1:13">
      <c r="A17542" s="116">
        <v>17542</v>
      </c>
      <c r="B17542" s="129">
        <v>44662</v>
      </c>
      <c r="D17542" s="120" t="s">
        <v>34179</v>
      </c>
      <c r="E17542" s="242" t="s">
        <v>38912</v>
      </c>
      <c r="F17542" s="242" t="s">
        <v>1311</v>
      </c>
      <c r="G17542" s="242" t="s">
        <v>11297</v>
      </c>
      <c r="H17542" s="242" t="s">
        <v>140</v>
      </c>
      <c r="I17542" s="121" t="s">
        <v>30</v>
      </c>
      <c r="J17542" s="242" t="s">
        <v>38913</v>
      </c>
      <c r="K17542" s="121" t="s">
        <v>65</v>
      </c>
      <c r="L17542" s="157" t="s">
        <v>32</v>
      </c>
      <c r="M17542" s="120" t="s">
        <v>78</v>
      </c>
    </row>
    <row r="17543" spans="1:13">
      <c r="A17543" s="116">
        <v>17543</v>
      </c>
      <c r="B17543" s="129">
        <v>44662</v>
      </c>
      <c r="D17543" s="120" t="s">
        <v>34179</v>
      </c>
      <c r="E17543" s="242" t="s">
        <v>38914</v>
      </c>
      <c r="F17543" s="242" t="s">
        <v>38915</v>
      </c>
      <c r="G17543" s="242" t="s">
        <v>38916</v>
      </c>
      <c r="H17543" s="242" t="s">
        <v>76</v>
      </c>
      <c r="I17543" s="121" t="s">
        <v>30</v>
      </c>
      <c r="J17543" s="242" t="s">
        <v>38917</v>
      </c>
      <c r="K17543" s="121" t="s">
        <v>65</v>
      </c>
      <c r="L17543" s="157" t="s">
        <v>32</v>
      </c>
      <c r="M17543" s="120" t="s">
        <v>78</v>
      </c>
    </row>
    <row r="17544" spans="1:13">
      <c r="A17544" s="116">
        <v>17544</v>
      </c>
      <c r="B17544" s="129">
        <v>44662</v>
      </c>
      <c r="D17544" s="120" t="s">
        <v>34179</v>
      </c>
      <c r="E17544" s="242" t="s">
        <v>38918</v>
      </c>
      <c r="F17544" s="242" t="s">
        <v>38919</v>
      </c>
      <c r="G17544" s="242" t="s">
        <v>38920</v>
      </c>
      <c r="H17544" s="242" t="s">
        <v>53</v>
      </c>
      <c r="I17544" s="121" t="s">
        <v>30</v>
      </c>
      <c r="J17544" s="242" t="s">
        <v>87</v>
      </c>
      <c r="K17544" s="121" t="s">
        <v>65</v>
      </c>
      <c r="L17544" s="157" t="s">
        <v>32</v>
      </c>
      <c r="M17544" s="120" t="s">
        <v>78</v>
      </c>
    </row>
    <row r="17545" spans="1:13">
      <c r="A17545" s="116">
        <v>17545</v>
      </c>
      <c r="B17545" s="129">
        <v>44662</v>
      </c>
      <c r="D17545" s="120" t="s">
        <v>34179</v>
      </c>
      <c r="E17545" s="242" t="s">
        <v>38921</v>
      </c>
      <c r="F17545" s="242" t="s">
        <v>38922</v>
      </c>
      <c r="G17545" s="242" t="s">
        <v>9955</v>
      </c>
      <c r="H17545" s="242" t="s">
        <v>97</v>
      </c>
      <c r="I17545" s="121" t="s">
        <v>30</v>
      </c>
      <c r="J17545" s="242" t="s">
        <v>38923</v>
      </c>
      <c r="K17545" s="121" t="s">
        <v>65</v>
      </c>
      <c r="L17545" s="157" t="s">
        <v>32</v>
      </c>
      <c r="M17545" s="120" t="s">
        <v>78</v>
      </c>
    </row>
    <row r="17546" spans="1:13">
      <c r="A17546" s="116">
        <v>17546</v>
      </c>
      <c r="B17546" s="129">
        <v>44662</v>
      </c>
      <c r="D17546" s="120" t="s">
        <v>34179</v>
      </c>
      <c r="E17546" s="242" t="s">
        <v>38924</v>
      </c>
      <c r="F17546" s="242" t="s">
        <v>6730</v>
      </c>
      <c r="G17546" s="242" t="s">
        <v>38925</v>
      </c>
      <c r="H17546" s="242" t="s">
        <v>1173</v>
      </c>
      <c r="I17546" s="121" t="s">
        <v>30</v>
      </c>
      <c r="J17546" s="242" t="s">
        <v>77</v>
      </c>
      <c r="K17546" s="121" t="s">
        <v>65</v>
      </c>
      <c r="L17546" s="157" t="s">
        <v>32</v>
      </c>
      <c r="M17546" s="120" t="s">
        <v>78</v>
      </c>
    </row>
    <row r="17547" spans="1:13">
      <c r="A17547" s="116">
        <v>17547</v>
      </c>
      <c r="B17547" s="129">
        <v>44662</v>
      </c>
      <c r="D17547" s="120" t="s">
        <v>34179</v>
      </c>
      <c r="E17547" s="242" t="s">
        <v>38926</v>
      </c>
      <c r="F17547" s="242" t="s">
        <v>20742</v>
      </c>
      <c r="G17547" s="242" t="s">
        <v>38927</v>
      </c>
      <c r="H17547" s="242" t="s">
        <v>97</v>
      </c>
      <c r="I17547" s="121" t="s">
        <v>30</v>
      </c>
      <c r="J17547" s="242" t="s">
        <v>87</v>
      </c>
      <c r="K17547" s="121" t="s">
        <v>65</v>
      </c>
      <c r="L17547" s="157" t="s">
        <v>32</v>
      </c>
      <c r="M17547" s="120" t="s">
        <v>78</v>
      </c>
    </row>
    <row r="17548" spans="1:13">
      <c r="A17548" s="116">
        <v>17548</v>
      </c>
      <c r="B17548" s="129">
        <v>44662</v>
      </c>
      <c r="D17548" s="120" t="s">
        <v>34179</v>
      </c>
      <c r="E17548" s="242" t="s">
        <v>38928</v>
      </c>
      <c r="F17548" s="242" t="s">
        <v>38929</v>
      </c>
      <c r="G17548" s="242" t="s">
        <v>8888</v>
      </c>
      <c r="H17548" s="242" t="s">
        <v>1173</v>
      </c>
      <c r="I17548" s="121" t="s">
        <v>30</v>
      </c>
      <c r="J17548" s="242" t="s">
        <v>838</v>
      </c>
      <c r="K17548" s="121" t="s">
        <v>65</v>
      </c>
      <c r="L17548" s="157" t="s">
        <v>32</v>
      </c>
      <c r="M17548" s="120" t="s">
        <v>78</v>
      </c>
    </row>
    <row r="17549" spans="1:13">
      <c r="A17549" s="116">
        <v>17549</v>
      </c>
      <c r="B17549" s="129">
        <v>44662</v>
      </c>
      <c r="D17549" s="120" t="s">
        <v>34179</v>
      </c>
      <c r="E17549" s="242" t="s">
        <v>38930</v>
      </c>
      <c r="F17549" s="242" t="s">
        <v>38931</v>
      </c>
      <c r="G17549" s="242" t="s">
        <v>17426</v>
      </c>
      <c r="H17549" s="242" t="s">
        <v>140</v>
      </c>
      <c r="I17549" s="121" t="s">
        <v>30</v>
      </c>
      <c r="J17549" s="242" t="s">
        <v>5135</v>
      </c>
      <c r="K17549" s="121" t="s">
        <v>65</v>
      </c>
      <c r="L17549" s="157" t="s">
        <v>32</v>
      </c>
      <c r="M17549" s="120" t="s">
        <v>78</v>
      </c>
    </row>
    <row r="17550" spans="1:13">
      <c r="A17550" s="116">
        <v>17550</v>
      </c>
      <c r="B17550" s="129">
        <v>44662</v>
      </c>
      <c r="D17550" s="120" t="s">
        <v>34179</v>
      </c>
      <c r="E17550" s="242" t="s">
        <v>38932</v>
      </c>
      <c r="F17550" s="242" t="s">
        <v>38933</v>
      </c>
      <c r="G17550" s="242" t="s">
        <v>38934</v>
      </c>
      <c r="H17550" s="242" t="s">
        <v>1173</v>
      </c>
      <c r="I17550" s="121" t="s">
        <v>30</v>
      </c>
      <c r="J17550" s="242" t="s">
        <v>38935</v>
      </c>
      <c r="K17550" s="121" t="s">
        <v>65</v>
      </c>
      <c r="L17550" s="157" t="s">
        <v>32</v>
      </c>
      <c r="M17550" s="120" t="s">
        <v>78</v>
      </c>
    </row>
    <row r="17551" spans="1:13">
      <c r="A17551" s="116">
        <v>17551</v>
      </c>
      <c r="B17551" s="129">
        <v>44662</v>
      </c>
      <c r="D17551" s="120" t="s">
        <v>34179</v>
      </c>
      <c r="E17551" s="242" t="s">
        <v>38936</v>
      </c>
      <c r="F17551" s="242" t="s">
        <v>38937</v>
      </c>
      <c r="G17551" s="242" t="s">
        <v>7807</v>
      </c>
      <c r="H17551" s="242" t="s">
        <v>97</v>
      </c>
      <c r="I17551" s="121" t="s">
        <v>30</v>
      </c>
      <c r="J17551" s="242" t="s">
        <v>77</v>
      </c>
      <c r="K17551" s="121" t="s">
        <v>65</v>
      </c>
      <c r="L17551" s="157" t="s">
        <v>32</v>
      </c>
      <c r="M17551" s="120" t="s">
        <v>78</v>
      </c>
    </row>
    <row r="17552" spans="1:13">
      <c r="A17552" s="116">
        <v>17552</v>
      </c>
      <c r="B17552" s="129">
        <v>44662</v>
      </c>
      <c r="D17552" s="120" t="s">
        <v>34179</v>
      </c>
      <c r="E17552" s="242" t="s">
        <v>38938</v>
      </c>
      <c r="F17552" s="242" t="s">
        <v>38939</v>
      </c>
      <c r="G17552" s="242" t="s">
        <v>38940</v>
      </c>
      <c r="H17552" s="242" t="s">
        <v>192</v>
      </c>
      <c r="I17552" s="121" t="s">
        <v>30</v>
      </c>
      <c r="J17552" s="242" t="s">
        <v>529</v>
      </c>
      <c r="K17552" s="121" t="s">
        <v>65</v>
      </c>
      <c r="L17552" s="157" t="s">
        <v>32</v>
      </c>
      <c r="M17552" s="120" t="s">
        <v>78</v>
      </c>
    </row>
    <row r="17553" spans="1:13">
      <c r="A17553" s="116">
        <v>17553</v>
      </c>
      <c r="B17553" s="129">
        <v>44662</v>
      </c>
      <c r="D17553" s="120" t="s">
        <v>34179</v>
      </c>
      <c r="E17553" s="242" t="s">
        <v>38941</v>
      </c>
      <c r="F17553" s="242" t="s">
        <v>38942</v>
      </c>
      <c r="G17553" s="242" t="s">
        <v>6643</v>
      </c>
      <c r="H17553" s="242" t="s">
        <v>97</v>
      </c>
      <c r="I17553" s="121" t="s">
        <v>30</v>
      </c>
      <c r="J17553" s="242" t="s">
        <v>77</v>
      </c>
      <c r="K17553" s="121" t="s">
        <v>65</v>
      </c>
      <c r="L17553" s="157" t="s">
        <v>32</v>
      </c>
      <c r="M17553" s="120" t="s">
        <v>78</v>
      </c>
    </row>
    <row r="17554" spans="1:13">
      <c r="A17554" s="116">
        <v>17554</v>
      </c>
      <c r="B17554" s="129">
        <v>44662</v>
      </c>
      <c r="D17554" s="120" t="s">
        <v>34179</v>
      </c>
      <c r="E17554" s="242" t="s">
        <v>38943</v>
      </c>
      <c r="F17554" s="242" t="s">
        <v>16639</v>
      </c>
      <c r="G17554" s="242" t="s">
        <v>7807</v>
      </c>
      <c r="H17554" s="242" t="s">
        <v>97</v>
      </c>
      <c r="I17554" s="121" t="s">
        <v>30</v>
      </c>
      <c r="J17554" s="242" t="s">
        <v>38944</v>
      </c>
      <c r="K17554" s="121" t="s">
        <v>65</v>
      </c>
      <c r="L17554" s="157" t="s">
        <v>32</v>
      </c>
      <c r="M17554" s="120" t="s">
        <v>78</v>
      </c>
    </row>
    <row r="17555" spans="1:13">
      <c r="A17555" s="116">
        <v>17555</v>
      </c>
      <c r="B17555" s="129">
        <v>44662</v>
      </c>
      <c r="D17555" s="120" t="s">
        <v>34179</v>
      </c>
      <c r="E17555" s="242" t="s">
        <v>38945</v>
      </c>
      <c r="F17555" s="242" t="s">
        <v>38946</v>
      </c>
      <c r="G17555" s="242" t="s">
        <v>38947</v>
      </c>
      <c r="H17555" s="242" t="s">
        <v>140</v>
      </c>
      <c r="I17555" s="121" t="s">
        <v>30</v>
      </c>
      <c r="J17555" s="242" t="s">
        <v>38948</v>
      </c>
      <c r="K17555" s="121" t="s">
        <v>65</v>
      </c>
      <c r="L17555" s="157" t="s">
        <v>32</v>
      </c>
      <c r="M17555" s="120" t="s">
        <v>78</v>
      </c>
    </row>
    <row r="17556" spans="1:13">
      <c r="A17556" s="116">
        <v>17556</v>
      </c>
      <c r="B17556" s="129">
        <v>44662</v>
      </c>
      <c r="D17556" s="120" t="s">
        <v>34179</v>
      </c>
      <c r="E17556" s="242" t="s">
        <v>38949</v>
      </c>
      <c r="F17556" s="242" t="s">
        <v>3179</v>
      </c>
      <c r="G17556" s="242" t="s">
        <v>9130</v>
      </c>
      <c r="H17556" s="242" t="s">
        <v>192</v>
      </c>
      <c r="I17556" s="121" t="s">
        <v>30</v>
      </c>
      <c r="J17556" s="242" t="s">
        <v>87</v>
      </c>
      <c r="K17556" s="121" t="s">
        <v>65</v>
      </c>
      <c r="L17556" s="157" t="s">
        <v>32</v>
      </c>
      <c r="M17556" s="120" t="s">
        <v>78</v>
      </c>
    </row>
    <row r="17557" spans="1:13">
      <c r="A17557" s="116">
        <v>17557</v>
      </c>
      <c r="B17557" s="129">
        <v>44662</v>
      </c>
      <c r="D17557" s="120" t="s">
        <v>34179</v>
      </c>
      <c r="E17557" s="242" t="s">
        <v>38950</v>
      </c>
      <c r="F17557" s="242" t="s">
        <v>38951</v>
      </c>
      <c r="G17557" s="242" t="s">
        <v>13204</v>
      </c>
      <c r="H17557" s="242" t="s">
        <v>140</v>
      </c>
      <c r="I17557" s="121" t="s">
        <v>30</v>
      </c>
      <c r="J17557" s="242" t="s">
        <v>38952</v>
      </c>
      <c r="K17557" s="121" t="s">
        <v>65</v>
      </c>
      <c r="L17557" s="157" t="s">
        <v>32</v>
      </c>
      <c r="M17557" s="120" t="s">
        <v>78</v>
      </c>
    </row>
    <row r="17558" spans="1:13">
      <c r="A17558" s="116">
        <v>17558</v>
      </c>
      <c r="B17558" s="129">
        <v>44662</v>
      </c>
      <c r="D17558" s="120" t="s">
        <v>34179</v>
      </c>
      <c r="E17558" s="242" t="s">
        <v>38953</v>
      </c>
      <c r="F17558" s="242" t="s">
        <v>38954</v>
      </c>
      <c r="G17558" s="242" t="s">
        <v>38955</v>
      </c>
      <c r="H17558" s="242" t="s">
        <v>97</v>
      </c>
      <c r="I17558" s="121" t="s">
        <v>30</v>
      </c>
      <c r="J17558" s="242" t="s">
        <v>77</v>
      </c>
      <c r="K17558" s="121" t="s">
        <v>65</v>
      </c>
      <c r="L17558" s="157" t="s">
        <v>32</v>
      </c>
      <c r="M17558" s="120" t="s">
        <v>78</v>
      </c>
    </row>
    <row r="17559" spans="1:13" ht="41.4">
      <c r="A17559" s="116">
        <v>17559</v>
      </c>
      <c r="B17559" s="129" t="s">
        <v>38840</v>
      </c>
      <c r="C17559" s="118" t="e">
        <f>IF(B17559&lt;&gt;0,MONTH(B17559),0)</f>
        <v>#VALUE!</v>
      </c>
      <c r="D17559" s="120" t="s">
        <v>25</v>
      </c>
      <c r="E17559" s="120" t="s">
        <v>38956</v>
      </c>
      <c r="F17559" s="209" t="s">
        <v>38957</v>
      </c>
      <c r="G17559" s="119" t="s">
        <v>9846</v>
      </c>
      <c r="H17559" s="121" t="s">
        <v>344</v>
      </c>
      <c r="I17559" s="119" t="s">
        <v>30</v>
      </c>
      <c r="J17559" s="242" t="s">
        <v>485</v>
      </c>
      <c r="K17559" s="120" t="s">
        <v>65</v>
      </c>
      <c r="L17559" s="131" t="s">
        <v>32</v>
      </c>
      <c r="M17559" s="120" t="s">
        <v>78</v>
      </c>
    </row>
    <row r="17560" spans="1:13" ht="27.6">
      <c r="A17560" s="116">
        <v>17560</v>
      </c>
      <c r="B17560" s="129" t="s">
        <v>38840</v>
      </c>
      <c r="D17560" s="120" t="s">
        <v>25</v>
      </c>
      <c r="E17560" s="120" t="s">
        <v>38958</v>
      </c>
      <c r="F17560" s="209" t="s">
        <v>38959</v>
      </c>
      <c r="G17560" s="119" t="s">
        <v>8001</v>
      </c>
      <c r="H17560" s="121" t="s">
        <v>140</v>
      </c>
      <c r="I17560" s="121" t="s">
        <v>30</v>
      </c>
      <c r="J17560" s="121" t="s">
        <v>7280</v>
      </c>
      <c r="K17560" s="121" t="s">
        <v>65</v>
      </c>
      <c r="L17560" s="157" t="s">
        <v>32</v>
      </c>
      <c r="M17560" s="120" t="s">
        <v>78</v>
      </c>
    </row>
    <row r="17561" spans="1:13" ht="27.6">
      <c r="A17561" s="116">
        <v>17561</v>
      </c>
      <c r="B17561" s="129" t="s">
        <v>38840</v>
      </c>
      <c r="D17561" s="120" t="s">
        <v>25</v>
      </c>
      <c r="E17561" s="120" t="s">
        <v>38960</v>
      </c>
      <c r="F17561" s="209" t="s">
        <v>38961</v>
      </c>
      <c r="G17561" s="119" t="s">
        <v>29374</v>
      </c>
      <c r="H17561" s="121" t="s">
        <v>1173</v>
      </c>
      <c r="I17561" s="121" t="s">
        <v>30</v>
      </c>
      <c r="J17561" s="121" t="s">
        <v>87</v>
      </c>
      <c r="K17561" s="121" t="s">
        <v>65</v>
      </c>
      <c r="L17561" s="131" t="s">
        <v>32</v>
      </c>
      <c r="M17561" s="120" t="s">
        <v>78</v>
      </c>
    </row>
    <row r="17562" spans="1:13" ht="27.6">
      <c r="A17562" s="116">
        <v>17562</v>
      </c>
      <c r="B17562" s="129" t="s">
        <v>38840</v>
      </c>
      <c r="D17562" s="120" t="s">
        <v>25</v>
      </c>
      <c r="E17562" s="120" t="s">
        <v>38962</v>
      </c>
      <c r="F17562" s="209" t="s">
        <v>38963</v>
      </c>
      <c r="G17562" s="119" t="s">
        <v>38964</v>
      </c>
      <c r="H17562" s="121" t="s">
        <v>177</v>
      </c>
      <c r="I17562" s="121" t="s">
        <v>30</v>
      </c>
      <c r="J17562" s="121" t="s">
        <v>38965</v>
      </c>
      <c r="K17562" s="121" t="s">
        <v>65</v>
      </c>
      <c r="L17562" s="157" t="s">
        <v>32</v>
      </c>
      <c r="M17562" s="120" t="s">
        <v>78</v>
      </c>
    </row>
    <row r="17563" spans="1:13" ht="27.6">
      <c r="A17563" s="116">
        <v>17563</v>
      </c>
      <c r="B17563" s="129" t="s">
        <v>38840</v>
      </c>
      <c r="D17563" s="120" t="s">
        <v>25</v>
      </c>
      <c r="E17563" s="120" t="s">
        <v>38966</v>
      </c>
      <c r="F17563" s="209" t="s">
        <v>38967</v>
      </c>
      <c r="G17563" s="119" t="s">
        <v>18413</v>
      </c>
      <c r="H17563" s="121" t="s">
        <v>29</v>
      </c>
      <c r="I17563" s="121" t="s">
        <v>30</v>
      </c>
      <c r="J17563" s="121" t="s">
        <v>87</v>
      </c>
      <c r="K17563" s="121" t="s">
        <v>65</v>
      </c>
      <c r="L17563" s="131" t="s">
        <v>32</v>
      </c>
      <c r="M17563" s="120" t="s">
        <v>78</v>
      </c>
    </row>
    <row r="17564" spans="1:13" ht="27.6">
      <c r="A17564" s="116">
        <v>17564</v>
      </c>
      <c r="B17564" s="129" t="s">
        <v>38840</v>
      </c>
      <c r="D17564" s="120" t="s">
        <v>25</v>
      </c>
      <c r="E17564" s="120" t="s">
        <v>38968</v>
      </c>
      <c r="F17564" s="209" t="s">
        <v>38969</v>
      </c>
      <c r="G17564" s="119" t="s">
        <v>38970</v>
      </c>
      <c r="H17564" s="121" t="s">
        <v>140</v>
      </c>
      <c r="I17564" s="121" t="s">
        <v>30</v>
      </c>
      <c r="J17564" s="121" t="s">
        <v>7216</v>
      </c>
      <c r="K17564" s="121" t="s">
        <v>65</v>
      </c>
      <c r="L17564" s="157" t="s">
        <v>32</v>
      </c>
      <c r="M17564" s="120" t="s">
        <v>78</v>
      </c>
    </row>
    <row r="17565" spans="1:13" ht="27.6">
      <c r="A17565" s="116">
        <v>17565</v>
      </c>
      <c r="B17565" s="129" t="s">
        <v>38840</v>
      </c>
      <c r="D17565" s="120" t="s">
        <v>25</v>
      </c>
      <c r="E17565" s="120" t="s">
        <v>38971</v>
      </c>
      <c r="F17565" s="209" t="s">
        <v>38972</v>
      </c>
      <c r="G17565" s="119" t="s">
        <v>38973</v>
      </c>
      <c r="H17565" s="121" t="s">
        <v>177</v>
      </c>
      <c r="I17565" s="121" t="s">
        <v>196</v>
      </c>
      <c r="J17565" s="121" t="s">
        <v>196</v>
      </c>
      <c r="K17565" s="121" t="s">
        <v>65</v>
      </c>
      <c r="L17565" s="131" t="s">
        <v>32</v>
      </c>
      <c r="M17565" s="120" t="s">
        <v>78</v>
      </c>
    </row>
    <row r="17566" spans="1:13" ht="27.6">
      <c r="A17566" s="116">
        <v>17566</v>
      </c>
      <c r="B17566" s="129" t="s">
        <v>38840</v>
      </c>
      <c r="D17566" s="120" t="s">
        <v>25</v>
      </c>
      <c r="E17566" s="120" t="s">
        <v>38974</v>
      </c>
      <c r="F17566" s="209" t="s">
        <v>38975</v>
      </c>
      <c r="G17566" s="119" t="s">
        <v>371</v>
      </c>
      <c r="H17566" s="121" t="s">
        <v>53</v>
      </c>
      <c r="I17566" s="121" t="s">
        <v>30</v>
      </c>
      <c r="J17566" s="121" t="s">
        <v>435</v>
      </c>
      <c r="K17566" s="121" t="s">
        <v>65</v>
      </c>
      <c r="L17566" s="157" t="s">
        <v>32</v>
      </c>
      <c r="M17566" s="120" t="s">
        <v>78</v>
      </c>
    </row>
    <row r="17567" spans="1:13" ht="41.4">
      <c r="A17567" s="116">
        <v>17567</v>
      </c>
      <c r="B17567" s="129" t="s">
        <v>38840</v>
      </c>
      <c r="D17567" s="120" t="s">
        <v>25</v>
      </c>
      <c r="E17567" s="120" t="s">
        <v>38976</v>
      </c>
      <c r="F17567" s="209" t="s">
        <v>38977</v>
      </c>
      <c r="G17567" s="119" t="s">
        <v>38978</v>
      </c>
      <c r="H17567" s="121" t="s">
        <v>177</v>
      </c>
      <c r="I17567" s="121" t="s">
        <v>63</v>
      </c>
      <c r="J17567" s="121" t="s">
        <v>323</v>
      </c>
      <c r="K17567" s="121" t="s">
        <v>65</v>
      </c>
      <c r="L17567" s="131" t="s">
        <v>32</v>
      </c>
      <c r="M17567" s="120" t="s">
        <v>78</v>
      </c>
    </row>
    <row r="17568" spans="1:13" ht="27.6">
      <c r="A17568" s="116">
        <v>17568</v>
      </c>
      <c r="B17568" s="129" t="s">
        <v>38840</v>
      </c>
      <c r="D17568" s="120" t="s">
        <v>25</v>
      </c>
      <c r="E17568" s="120" t="s">
        <v>38979</v>
      </c>
      <c r="F17568" s="209" t="s">
        <v>38980</v>
      </c>
      <c r="G17568" s="119" t="s">
        <v>38981</v>
      </c>
      <c r="H17568" s="121" t="s">
        <v>177</v>
      </c>
      <c r="I17568" s="121" t="s">
        <v>30</v>
      </c>
      <c r="J17568" s="121" t="s">
        <v>319</v>
      </c>
      <c r="K17568" s="121" t="s">
        <v>65</v>
      </c>
      <c r="L17568" s="157" t="s">
        <v>32</v>
      </c>
      <c r="M17568" s="120" t="s">
        <v>78</v>
      </c>
    </row>
    <row r="17569" spans="1:13" ht="27.6">
      <c r="A17569" s="116">
        <v>17569</v>
      </c>
      <c r="B17569" s="129" t="s">
        <v>38840</v>
      </c>
      <c r="D17569" s="120" t="s">
        <v>25</v>
      </c>
      <c r="E17569" s="120" t="s">
        <v>38982</v>
      </c>
      <c r="F17569" s="209" t="s">
        <v>38983</v>
      </c>
      <c r="G17569" s="119" t="s">
        <v>38984</v>
      </c>
      <c r="H17569" s="121" t="s">
        <v>97</v>
      </c>
      <c r="I17569" s="121" t="s">
        <v>30</v>
      </c>
      <c r="J17569" s="121" t="s">
        <v>485</v>
      </c>
      <c r="K17569" s="121" t="s">
        <v>65</v>
      </c>
      <c r="L17569" s="131" t="s">
        <v>32</v>
      </c>
      <c r="M17569" s="120" t="s">
        <v>78</v>
      </c>
    </row>
    <row r="17570" spans="1:13" ht="27.6">
      <c r="A17570" s="116">
        <v>17570</v>
      </c>
      <c r="B17570" s="129" t="s">
        <v>38840</v>
      </c>
      <c r="D17570" s="120" t="s">
        <v>25</v>
      </c>
      <c r="E17570" s="120" t="s">
        <v>38985</v>
      </c>
      <c r="F17570" s="209" t="s">
        <v>38986</v>
      </c>
      <c r="G17570" s="119" t="s">
        <v>38987</v>
      </c>
      <c r="H17570" s="121" t="s">
        <v>1173</v>
      </c>
      <c r="I17570" s="121" t="s">
        <v>30</v>
      </c>
      <c r="J17570" s="121" t="s">
        <v>77</v>
      </c>
      <c r="K17570" s="121" t="s">
        <v>65</v>
      </c>
      <c r="L17570" s="157" t="s">
        <v>32</v>
      </c>
      <c r="M17570" s="120" t="s">
        <v>78</v>
      </c>
    </row>
    <row r="17571" spans="1:13" ht="27.6">
      <c r="A17571" s="116">
        <v>17571</v>
      </c>
      <c r="B17571" s="129" t="s">
        <v>38840</v>
      </c>
      <c r="D17571" s="120" t="s">
        <v>25</v>
      </c>
      <c r="E17571" s="120" t="s">
        <v>38988</v>
      </c>
      <c r="F17571" s="209" t="s">
        <v>38989</v>
      </c>
      <c r="G17571" s="119" t="s">
        <v>27889</v>
      </c>
      <c r="H17571" s="121" t="s">
        <v>41</v>
      </c>
      <c r="I17571" s="121" t="s">
        <v>30</v>
      </c>
      <c r="J17571" s="121" t="s">
        <v>7726</v>
      </c>
      <c r="K17571" s="121" t="s">
        <v>65</v>
      </c>
      <c r="L17571" s="131" t="s">
        <v>32</v>
      </c>
      <c r="M17571" s="120" t="s">
        <v>78</v>
      </c>
    </row>
    <row r="17572" spans="1:13" ht="27.6">
      <c r="A17572" s="116">
        <v>17572</v>
      </c>
      <c r="B17572" s="129" t="s">
        <v>38840</v>
      </c>
      <c r="D17572" s="120" t="s">
        <v>25</v>
      </c>
      <c r="E17572" s="120" t="s">
        <v>38990</v>
      </c>
      <c r="F17572" s="209" t="s">
        <v>38991</v>
      </c>
      <c r="G17572" s="119" t="s">
        <v>38992</v>
      </c>
      <c r="H17572" s="121" t="s">
        <v>177</v>
      </c>
      <c r="I17572" s="121" t="s">
        <v>30</v>
      </c>
      <c r="J17572" s="121" t="s">
        <v>77</v>
      </c>
      <c r="K17572" s="121" t="s">
        <v>65</v>
      </c>
      <c r="L17572" s="157" t="s">
        <v>32</v>
      </c>
      <c r="M17572" s="120" t="s">
        <v>78</v>
      </c>
    </row>
    <row r="17573" spans="1:13">
      <c r="A17573" s="116">
        <v>17573</v>
      </c>
      <c r="B17573" s="129" t="s">
        <v>38840</v>
      </c>
      <c r="D17573" s="120" t="s">
        <v>25</v>
      </c>
      <c r="E17573" s="120" t="s">
        <v>38993</v>
      </c>
      <c r="F17573" s="209" t="s">
        <v>38994</v>
      </c>
      <c r="G17573" s="119" t="s">
        <v>19694</v>
      </c>
      <c r="H17573" s="121" t="s">
        <v>53</v>
      </c>
      <c r="I17573" s="121" t="s">
        <v>42</v>
      </c>
      <c r="J17573" s="121" t="s">
        <v>91</v>
      </c>
      <c r="K17573" s="121" t="s">
        <v>65</v>
      </c>
      <c r="L17573" s="131" t="s">
        <v>32</v>
      </c>
      <c r="M17573" s="120" t="s">
        <v>78</v>
      </c>
    </row>
    <row r="17574" spans="1:13" ht="27.6">
      <c r="A17574" s="116">
        <v>17574</v>
      </c>
      <c r="B17574" s="129" t="s">
        <v>38840</v>
      </c>
      <c r="D17574" s="120" t="s">
        <v>25</v>
      </c>
      <c r="E17574" s="120" t="s">
        <v>38995</v>
      </c>
      <c r="F17574" s="209" t="s">
        <v>38996</v>
      </c>
      <c r="G17574" s="119" t="s">
        <v>9269</v>
      </c>
      <c r="H17574" s="121" t="s">
        <v>53</v>
      </c>
      <c r="I17574" s="121" t="s">
        <v>42</v>
      </c>
      <c r="J17574" s="121" t="s">
        <v>72</v>
      </c>
      <c r="K17574" s="121" t="s">
        <v>65</v>
      </c>
      <c r="L17574" s="157" t="s">
        <v>32</v>
      </c>
      <c r="M17574" s="120" t="s">
        <v>78</v>
      </c>
    </row>
    <row r="17575" spans="1:13">
      <c r="A17575" s="116">
        <v>17575</v>
      </c>
      <c r="B17575" s="129" t="s">
        <v>13976</v>
      </c>
      <c r="D17575" s="120" t="s">
        <v>25</v>
      </c>
      <c r="E17575" s="120" t="s">
        <v>38997</v>
      </c>
      <c r="F17575" s="209" t="s">
        <v>38998</v>
      </c>
      <c r="G17575" s="119" t="s">
        <v>1033</v>
      </c>
      <c r="H17575" s="121" t="s">
        <v>1173</v>
      </c>
      <c r="I17575" s="121" t="s">
        <v>30</v>
      </c>
      <c r="J17575" s="121" t="s">
        <v>435</v>
      </c>
      <c r="K17575" s="121" t="s">
        <v>65</v>
      </c>
      <c r="L17575" s="131" t="s">
        <v>32</v>
      </c>
      <c r="M17575" s="120" t="s">
        <v>78</v>
      </c>
    </row>
    <row r="17576" spans="1:13" ht="27.6">
      <c r="A17576" s="116">
        <v>17576</v>
      </c>
      <c r="B17576" s="129">
        <v>44659</v>
      </c>
      <c r="D17576" s="120" t="s">
        <v>25</v>
      </c>
      <c r="E17576" s="120" t="s">
        <v>38999</v>
      </c>
      <c r="F17576" s="209" t="s">
        <v>39000</v>
      </c>
      <c r="G17576" s="119" t="s">
        <v>6934</v>
      </c>
      <c r="H17576" s="121" t="s">
        <v>29</v>
      </c>
      <c r="I17576" s="121" t="s">
        <v>42</v>
      </c>
      <c r="J17576" s="121" t="s">
        <v>91</v>
      </c>
      <c r="K17576" s="121" t="s">
        <v>584</v>
      </c>
      <c r="L17576" s="157" t="s">
        <v>32</v>
      </c>
      <c r="M17576" s="120" t="s">
        <v>78</v>
      </c>
    </row>
    <row r="17577" spans="1:13">
      <c r="A17577" s="116">
        <v>17577</v>
      </c>
      <c r="B17577" s="129" t="s">
        <v>13976</v>
      </c>
      <c r="D17577" s="120" t="s">
        <v>25</v>
      </c>
      <c r="E17577" s="120" t="s">
        <v>39001</v>
      </c>
      <c r="F17577" s="209" t="s">
        <v>26800</v>
      </c>
      <c r="G17577" s="119" t="s">
        <v>39002</v>
      </c>
      <c r="H17577" s="121" t="s">
        <v>41</v>
      </c>
      <c r="I17577" s="121" t="s">
        <v>42</v>
      </c>
      <c r="J17577" s="121" t="s">
        <v>72</v>
      </c>
      <c r="K17577" s="121" t="s">
        <v>65</v>
      </c>
      <c r="L17577" s="131" t="s">
        <v>32</v>
      </c>
      <c r="M17577" s="120" t="s">
        <v>78</v>
      </c>
    </row>
    <row r="17578" spans="1:13">
      <c r="A17578" s="116">
        <v>17578</v>
      </c>
      <c r="B17578" s="129" t="s">
        <v>13976</v>
      </c>
      <c r="D17578" s="120" t="s">
        <v>25</v>
      </c>
      <c r="E17578" s="120" t="s">
        <v>39003</v>
      </c>
      <c r="F17578" s="209" t="s">
        <v>2352</v>
      </c>
      <c r="G17578" s="119" t="s">
        <v>39004</v>
      </c>
      <c r="H17578" s="121" t="s">
        <v>97</v>
      </c>
      <c r="I17578" s="121" t="s">
        <v>42</v>
      </c>
      <c r="J17578" s="121" t="s">
        <v>72</v>
      </c>
      <c r="K17578" s="121" t="s">
        <v>65</v>
      </c>
      <c r="L17578" s="157" t="s">
        <v>32</v>
      </c>
      <c r="M17578" s="120" t="s">
        <v>78</v>
      </c>
    </row>
    <row r="17579" spans="1:13">
      <c r="A17579" s="116">
        <v>17579</v>
      </c>
      <c r="D17579" s="120" t="s">
        <v>25</v>
      </c>
      <c r="E17579" s="120" t="s">
        <v>39005</v>
      </c>
      <c r="F17579" s="209" t="s">
        <v>18250</v>
      </c>
      <c r="G17579" s="119" t="s">
        <v>39006</v>
      </c>
      <c r="H17579" s="121" t="s">
        <v>1173</v>
      </c>
      <c r="I17579" s="121" t="s">
        <v>42</v>
      </c>
      <c r="J17579" s="121" t="s">
        <v>72</v>
      </c>
      <c r="K17579" s="121" t="s">
        <v>65</v>
      </c>
      <c r="L17579" s="131" t="s">
        <v>32</v>
      </c>
      <c r="M17579" s="120" t="s">
        <v>78</v>
      </c>
    </row>
    <row r="17580" spans="1:13">
      <c r="A17580" s="116">
        <v>17580</v>
      </c>
      <c r="D17580" s="120" t="s">
        <v>25</v>
      </c>
      <c r="L17580" s="157" t="s">
        <v>32</v>
      </c>
      <c r="M17580" s="120" t="s">
        <v>78</v>
      </c>
    </row>
    <row r="17581" spans="1:13">
      <c r="A17581" s="116">
        <v>17581</v>
      </c>
      <c r="B17581" s="129">
        <v>44659</v>
      </c>
      <c r="D17581" s="120" t="s">
        <v>252</v>
      </c>
      <c r="E17581" s="120" t="s">
        <v>39007</v>
      </c>
      <c r="F17581" s="209" t="s">
        <v>39008</v>
      </c>
      <c r="G17581" s="119" t="s">
        <v>762</v>
      </c>
      <c r="H17581" s="121" t="s">
        <v>29</v>
      </c>
      <c r="I17581" s="121" t="s">
        <v>42</v>
      </c>
      <c r="J17581" s="121" t="s">
        <v>72</v>
      </c>
      <c r="K17581" s="121" t="s">
        <v>20909</v>
      </c>
      <c r="L17581" s="131" t="s">
        <v>32</v>
      </c>
      <c r="M17581" s="120" t="s">
        <v>78</v>
      </c>
    </row>
    <row r="17582" spans="1:13">
      <c r="A17582" s="116">
        <v>17582</v>
      </c>
      <c r="B17582" s="129">
        <v>44659</v>
      </c>
      <c r="D17582" s="120" t="s">
        <v>252</v>
      </c>
      <c r="E17582" s="120" t="s">
        <v>39009</v>
      </c>
      <c r="F17582" s="209" t="s">
        <v>39010</v>
      </c>
      <c r="G17582" s="119" t="s">
        <v>24513</v>
      </c>
      <c r="H17582" s="121" t="s">
        <v>76</v>
      </c>
      <c r="I17582" s="121" t="s">
        <v>42</v>
      </c>
      <c r="J17582" s="121" t="s">
        <v>1720</v>
      </c>
      <c r="K17582" s="121" t="s">
        <v>584</v>
      </c>
      <c r="L17582" s="157" t="s">
        <v>32</v>
      </c>
      <c r="M17582" s="120" t="s">
        <v>78</v>
      </c>
    </row>
    <row r="17583" spans="1:13" ht="27.6">
      <c r="A17583" s="116">
        <v>17583</v>
      </c>
      <c r="B17583" s="129">
        <v>44659</v>
      </c>
      <c r="D17583" s="120" t="s">
        <v>252</v>
      </c>
      <c r="E17583" s="120" t="s">
        <v>39011</v>
      </c>
      <c r="F17583" s="209" t="s">
        <v>39012</v>
      </c>
      <c r="G17583" s="119" t="s">
        <v>284</v>
      </c>
      <c r="H17583" s="121" t="s">
        <v>53</v>
      </c>
      <c r="I17583" s="121" t="s">
        <v>30</v>
      </c>
      <c r="J17583" s="121" t="s">
        <v>435</v>
      </c>
      <c r="K17583" s="121" t="s">
        <v>584</v>
      </c>
      <c r="L17583" s="131" t="s">
        <v>32</v>
      </c>
      <c r="M17583" s="120" t="s">
        <v>78</v>
      </c>
    </row>
    <row r="17584" spans="1:13">
      <c r="A17584" s="116">
        <v>17584</v>
      </c>
      <c r="B17584" s="129">
        <v>44659</v>
      </c>
      <c r="D17584" s="120" t="s">
        <v>252</v>
      </c>
      <c r="E17584" s="120" t="s">
        <v>39013</v>
      </c>
      <c r="F17584" s="209" t="s">
        <v>39014</v>
      </c>
      <c r="G17584" s="119" t="s">
        <v>39015</v>
      </c>
      <c r="H17584" s="121" t="s">
        <v>192</v>
      </c>
      <c r="I17584" s="121" t="s">
        <v>30</v>
      </c>
      <c r="J17584" s="121" t="s">
        <v>9857</v>
      </c>
      <c r="K17584" s="121" t="s">
        <v>584</v>
      </c>
      <c r="L17584" s="157" t="s">
        <v>32</v>
      </c>
      <c r="M17584" s="120" t="s">
        <v>78</v>
      </c>
    </row>
    <row r="17585" spans="1:13">
      <c r="A17585" s="116">
        <v>17585</v>
      </c>
      <c r="B17585" s="129">
        <v>44659</v>
      </c>
      <c r="D17585" s="120" t="s">
        <v>252</v>
      </c>
      <c r="E17585" s="120" t="s">
        <v>39016</v>
      </c>
      <c r="F17585" s="209" t="s">
        <v>10253</v>
      </c>
      <c r="G17585" s="119" t="s">
        <v>39017</v>
      </c>
      <c r="H17585" s="121" t="s">
        <v>53</v>
      </c>
      <c r="I17585" s="121" t="s">
        <v>30</v>
      </c>
      <c r="J17585" s="121" t="s">
        <v>435</v>
      </c>
      <c r="K17585" s="121" t="s">
        <v>584</v>
      </c>
      <c r="L17585" s="131" t="s">
        <v>32</v>
      </c>
      <c r="M17585" s="120" t="s">
        <v>78</v>
      </c>
    </row>
    <row r="17586" spans="1:13" ht="27.6">
      <c r="A17586" s="116">
        <v>17586</v>
      </c>
      <c r="B17586" s="129">
        <v>44659</v>
      </c>
      <c r="D17586" s="120" t="s">
        <v>252</v>
      </c>
      <c r="E17586" s="120" t="s">
        <v>39018</v>
      </c>
      <c r="F17586" s="209" t="s">
        <v>39019</v>
      </c>
      <c r="G17586" s="119" t="s">
        <v>39020</v>
      </c>
      <c r="H17586" s="121" t="s">
        <v>53</v>
      </c>
      <c r="I17586" s="121" t="s">
        <v>30</v>
      </c>
      <c r="J17586" s="121" t="s">
        <v>435</v>
      </c>
      <c r="K17586" s="121" t="s">
        <v>584</v>
      </c>
      <c r="L17586" s="157" t="s">
        <v>32</v>
      </c>
      <c r="M17586" s="120" t="s">
        <v>78</v>
      </c>
    </row>
    <row r="17587" spans="1:13">
      <c r="A17587" s="116">
        <v>17587</v>
      </c>
      <c r="B17587" s="129">
        <v>44659</v>
      </c>
      <c r="D17587" s="120" t="s">
        <v>252</v>
      </c>
      <c r="E17587" s="120" t="s">
        <v>39021</v>
      </c>
      <c r="F17587" s="209" t="s">
        <v>5296</v>
      </c>
      <c r="G17587" s="119" t="s">
        <v>39022</v>
      </c>
      <c r="H17587" s="121" t="s">
        <v>140</v>
      </c>
      <c r="I17587" s="121" t="s">
        <v>63</v>
      </c>
      <c r="J17587" s="121" t="s">
        <v>108</v>
      </c>
      <c r="K17587" s="121" t="s">
        <v>584</v>
      </c>
      <c r="L17587" s="131" t="s">
        <v>32</v>
      </c>
      <c r="M17587" s="120" t="s">
        <v>78</v>
      </c>
    </row>
    <row r="17588" spans="1:13">
      <c r="A17588" s="116">
        <v>17588</v>
      </c>
      <c r="B17588" s="129">
        <v>44659</v>
      </c>
      <c r="D17588" s="120" t="s">
        <v>252</v>
      </c>
      <c r="E17588" s="120" t="s">
        <v>39023</v>
      </c>
      <c r="F17588" s="209" t="s">
        <v>473</v>
      </c>
      <c r="G17588" s="119" t="s">
        <v>39024</v>
      </c>
      <c r="H17588" s="121" t="s">
        <v>140</v>
      </c>
      <c r="I17588" s="121" t="s">
        <v>30</v>
      </c>
      <c r="J17588" s="121" t="s">
        <v>5018</v>
      </c>
      <c r="K17588" s="121" t="s">
        <v>584</v>
      </c>
      <c r="L17588" s="157" t="s">
        <v>32</v>
      </c>
      <c r="M17588" s="120" t="s">
        <v>78</v>
      </c>
    </row>
    <row r="17589" spans="1:13">
      <c r="A17589" s="116">
        <v>17589</v>
      </c>
      <c r="B17589" s="129">
        <v>44659</v>
      </c>
      <c r="D17589" s="120" t="s">
        <v>252</v>
      </c>
      <c r="E17589" s="120" t="s">
        <v>39025</v>
      </c>
      <c r="F17589" s="209" t="s">
        <v>39026</v>
      </c>
      <c r="G17589" s="119" t="s">
        <v>6493</v>
      </c>
      <c r="H17589" s="121" t="s">
        <v>1173</v>
      </c>
      <c r="I17589" s="121" t="s">
        <v>30</v>
      </c>
      <c r="J17589" s="121" t="s">
        <v>31</v>
      </c>
      <c r="K17589" s="121" t="s">
        <v>584</v>
      </c>
      <c r="L17589" s="131" t="s">
        <v>32</v>
      </c>
      <c r="M17589" s="120" t="s">
        <v>78</v>
      </c>
    </row>
    <row r="17590" spans="1:13">
      <c r="A17590" s="116">
        <v>17590</v>
      </c>
      <c r="B17590" s="129">
        <v>44659</v>
      </c>
      <c r="D17590" s="120" t="s">
        <v>252</v>
      </c>
      <c r="E17590" s="120" t="s">
        <v>39027</v>
      </c>
      <c r="F17590" s="209" t="s">
        <v>39028</v>
      </c>
      <c r="G17590" s="119" t="s">
        <v>492</v>
      </c>
      <c r="H17590" s="121" t="s">
        <v>76</v>
      </c>
      <c r="I17590" s="121" t="s">
        <v>30</v>
      </c>
      <c r="J17590" s="121" t="s">
        <v>435</v>
      </c>
      <c r="K17590" s="121" t="s">
        <v>584</v>
      </c>
      <c r="L17590" s="157" t="s">
        <v>32</v>
      </c>
      <c r="M17590" s="120" t="s">
        <v>78</v>
      </c>
    </row>
    <row r="17591" spans="1:13">
      <c r="A17591" s="116">
        <v>17591</v>
      </c>
      <c r="B17591" s="129" t="s">
        <v>39029</v>
      </c>
      <c r="D17591" s="120" t="s">
        <v>34179</v>
      </c>
      <c r="E17591" s="120" t="s">
        <v>39030</v>
      </c>
      <c r="F17591" s="120" t="s">
        <v>18546</v>
      </c>
      <c r="G17591" s="120" t="s">
        <v>39031</v>
      </c>
      <c r="H17591" s="121" t="s">
        <v>140</v>
      </c>
      <c r="I17591" s="121" t="s">
        <v>30</v>
      </c>
      <c r="J17591" s="121" t="s">
        <v>7234</v>
      </c>
      <c r="L17591" s="131" t="s">
        <v>32</v>
      </c>
      <c r="M17591" s="120" t="s">
        <v>78</v>
      </c>
    </row>
    <row r="17592" spans="1:13">
      <c r="A17592" s="116">
        <v>17592</v>
      </c>
      <c r="B17592" s="129" t="s">
        <v>39029</v>
      </c>
      <c r="D17592" s="120" t="s">
        <v>34179</v>
      </c>
      <c r="E17592" s="120" t="s">
        <v>39032</v>
      </c>
      <c r="F17592" s="120" t="s">
        <v>39033</v>
      </c>
      <c r="G17592" s="120" t="s">
        <v>14858</v>
      </c>
      <c r="H17592" s="121" t="s">
        <v>53</v>
      </c>
      <c r="I17592" s="121" t="s">
        <v>30</v>
      </c>
      <c r="J17592" s="121" t="s">
        <v>39034</v>
      </c>
      <c r="L17592" s="157" t="s">
        <v>32</v>
      </c>
      <c r="M17592" s="120" t="s">
        <v>78</v>
      </c>
    </row>
    <row r="17593" spans="1:13">
      <c r="A17593" s="116">
        <v>17593</v>
      </c>
      <c r="B17593" s="129" t="s">
        <v>39029</v>
      </c>
      <c r="D17593" s="120" t="s">
        <v>34179</v>
      </c>
      <c r="E17593" s="120" t="s">
        <v>39035</v>
      </c>
      <c r="F17593" s="120" t="s">
        <v>104</v>
      </c>
      <c r="G17593" s="120" t="s">
        <v>20599</v>
      </c>
      <c r="H17593" s="121" t="s">
        <v>192</v>
      </c>
      <c r="I17593" s="121" t="s">
        <v>30</v>
      </c>
      <c r="J17593" s="121" t="s">
        <v>39036</v>
      </c>
      <c r="L17593" s="131" t="s">
        <v>32</v>
      </c>
      <c r="M17593" s="120" t="s">
        <v>78</v>
      </c>
    </row>
    <row r="17594" spans="1:13">
      <c r="A17594" s="116">
        <v>17594</v>
      </c>
      <c r="B17594" s="129" t="s">
        <v>39029</v>
      </c>
      <c r="D17594" s="120" t="s">
        <v>34179</v>
      </c>
      <c r="E17594" s="120" t="s">
        <v>39037</v>
      </c>
      <c r="F17594" s="120" t="s">
        <v>39038</v>
      </c>
      <c r="G17594" s="120" t="s">
        <v>37567</v>
      </c>
      <c r="H17594" s="121" t="s">
        <v>97</v>
      </c>
      <c r="I17594" s="121" t="s">
        <v>30</v>
      </c>
      <c r="J17594" s="121" t="s">
        <v>39039</v>
      </c>
      <c r="L17594" s="243" t="s">
        <v>32</v>
      </c>
      <c r="M17594" s="120" t="s">
        <v>78</v>
      </c>
    </row>
    <row r="17595" spans="1:13">
      <c r="A17595" s="116">
        <v>17595</v>
      </c>
      <c r="B17595" s="129" t="s">
        <v>39029</v>
      </c>
      <c r="D17595" s="120" t="s">
        <v>34179</v>
      </c>
      <c r="E17595" s="120" t="s">
        <v>39040</v>
      </c>
      <c r="F17595" s="120" t="s">
        <v>39041</v>
      </c>
      <c r="G17595" s="120" t="s">
        <v>39042</v>
      </c>
      <c r="H17595" s="121" t="s">
        <v>140</v>
      </c>
      <c r="I17595" s="121" t="s">
        <v>30</v>
      </c>
      <c r="J17595" s="121" t="s">
        <v>39043</v>
      </c>
      <c r="L17595" s="243" t="s">
        <v>32</v>
      </c>
      <c r="M17595" s="120" t="s">
        <v>78</v>
      </c>
    </row>
    <row r="17596" spans="1:13">
      <c r="A17596" s="116">
        <v>17596</v>
      </c>
      <c r="B17596" s="129" t="s">
        <v>39029</v>
      </c>
      <c r="D17596" s="120" t="s">
        <v>34179</v>
      </c>
      <c r="E17596" s="120" t="s">
        <v>39044</v>
      </c>
      <c r="F17596" s="120" t="s">
        <v>39045</v>
      </c>
      <c r="G17596" s="120" t="s">
        <v>39046</v>
      </c>
      <c r="H17596" s="121" t="s">
        <v>97</v>
      </c>
      <c r="I17596" s="121" t="s">
        <v>30</v>
      </c>
      <c r="J17596" s="121" t="s">
        <v>39047</v>
      </c>
      <c r="L17596" s="243" t="s">
        <v>32</v>
      </c>
      <c r="M17596" s="120" t="s">
        <v>78</v>
      </c>
    </row>
    <row r="17597" spans="1:13">
      <c r="A17597" s="116">
        <v>17597</v>
      </c>
      <c r="B17597" s="129" t="s">
        <v>39029</v>
      </c>
      <c r="D17597" s="120" t="s">
        <v>34179</v>
      </c>
      <c r="E17597" s="120" t="s">
        <v>39048</v>
      </c>
      <c r="F17597" s="120" t="s">
        <v>39049</v>
      </c>
      <c r="G17597" s="120" t="s">
        <v>21770</v>
      </c>
      <c r="H17597" s="121" t="s">
        <v>140</v>
      </c>
      <c r="I17597" s="121" t="s">
        <v>30</v>
      </c>
      <c r="J17597" s="121" t="s">
        <v>39039</v>
      </c>
      <c r="L17597" s="243" t="s">
        <v>32</v>
      </c>
      <c r="M17597" s="120" t="s">
        <v>78</v>
      </c>
    </row>
    <row r="17598" spans="1:13">
      <c r="A17598" s="116">
        <v>17598</v>
      </c>
      <c r="B17598" s="129" t="s">
        <v>39029</v>
      </c>
      <c r="D17598" s="120" t="s">
        <v>34179</v>
      </c>
      <c r="E17598" s="120" t="s">
        <v>39050</v>
      </c>
      <c r="F17598" s="120" t="s">
        <v>39051</v>
      </c>
      <c r="G17598" s="120" t="s">
        <v>1537</v>
      </c>
      <c r="H17598" s="121" t="s">
        <v>1173</v>
      </c>
      <c r="I17598" s="121" t="s">
        <v>30</v>
      </c>
      <c r="J17598" s="121" t="s">
        <v>38904</v>
      </c>
      <c r="L17598" s="243" t="s">
        <v>32</v>
      </c>
      <c r="M17598" s="120" t="s">
        <v>78</v>
      </c>
    </row>
    <row r="17599" spans="1:13">
      <c r="A17599" s="116">
        <v>17599</v>
      </c>
      <c r="B17599" s="129" t="s">
        <v>39029</v>
      </c>
      <c r="D17599" s="120" t="s">
        <v>34179</v>
      </c>
      <c r="E17599" s="120" t="s">
        <v>39052</v>
      </c>
      <c r="F17599" s="120" t="s">
        <v>39053</v>
      </c>
      <c r="G17599" s="120" t="s">
        <v>11701</v>
      </c>
      <c r="H17599" s="121" t="s">
        <v>140</v>
      </c>
      <c r="I17599" s="121" t="s">
        <v>30</v>
      </c>
      <c r="J17599" s="121" t="s">
        <v>7280</v>
      </c>
      <c r="L17599" s="243" t="s">
        <v>32</v>
      </c>
      <c r="M17599" s="120" t="s">
        <v>78</v>
      </c>
    </row>
    <row r="17600" spans="1:13">
      <c r="A17600" s="116">
        <v>17600</v>
      </c>
      <c r="B17600" s="129" t="s">
        <v>39029</v>
      </c>
      <c r="D17600" s="120" t="s">
        <v>34179</v>
      </c>
      <c r="E17600" s="120" t="s">
        <v>39054</v>
      </c>
      <c r="F17600" s="120" t="s">
        <v>39055</v>
      </c>
      <c r="G17600" s="120" t="s">
        <v>39056</v>
      </c>
      <c r="H17600" s="121" t="s">
        <v>97</v>
      </c>
      <c r="I17600" s="121" t="s">
        <v>63</v>
      </c>
      <c r="J17600" s="121" t="s">
        <v>328</v>
      </c>
      <c r="L17600" s="243" t="s">
        <v>32</v>
      </c>
      <c r="M17600" s="120" t="s">
        <v>78</v>
      </c>
    </row>
    <row r="17601" spans="1:13">
      <c r="A17601" s="116">
        <v>17601</v>
      </c>
      <c r="B17601" s="129" t="s">
        <v>39029</v>
      </c>
      <c r="D17601" s="120" t="s">
        <v>34179</v>
      </c>
      <c r="E17601" s="120" t="s">
        <v>39057</v>
      </c>
      <c r="F17601" s="120" t="s">
        <v>39058</v>
      </c>
      <c r="G17601" s="120" t="s">
        <v>21424</v>
      </c>
      <c r="H17601" s="121" t="s">
        <v>97</v>
      </c>
      <c r="I17601" s="121" t="s">
        <v>30</v>
      </c>
      <c r="J17601" s="121" t="s">
        <v>38904</v>
      </c>
      <c r="L17601" s="243" t="s">
        <v>32</v>
      </c>
      <c r="M17601" s="120" t="s">
        <v>78</v>
      </c>
    </row>
    <row r="17602" spans="1:13">
      <c r="A17602" s="116">
        <v>17602</v>
      </c>
      <c r="B17602" s="129" t="s">
        <v>39029</v>
      </c>
      <c r="D17602" s="120" t="s">
        <v>34179</v>
      </c>
      <c r="E17602" s="120" t="s">
        <v>39059</v>
      </c>
      <c r="F17602" s="120" t="s">
        <v>39060</v>
      </c>
      <c r="G17602" s="120" t="s">
        <v>9723</v>
      </c>
      <c r="H17602" s="121" t="s">
        <v>140</v>
      </c>
      <c r="I17602" s="121" t="s">
        <v>30</v>
      </c>
      <c r="J17602" s="121" t="s">
        <v>39061</v>
      </c>
      <c r="L17602" s="243" t="s">
        <v>32</v>
      </c>
      <c r="M17602" s="120" t="s">
        <v>78</v>
      </c>
    </row>
    <row r="17603" spans="1:13">
      <c r="A17603" s="116">
        <v>17603</v>
      </c>
      <c r="B17603" s="129" t="s">
        <v>39029</v>
      </c>
      <c r="D17603" s="120" t="s">
        <v>34179</v>
      </c>
      <c r="E17603" s="120" t="s">
        <v>39062</v>
      </c>
      <c r="F17603" s="120" t="s">
        <v>39063</v>
      </c>
      <c r="G17603" s="120" t="s">
        <v>1126</v>
      </c>
      <c r="H17603" s="121" t="s">
        <v>29</v>
      </c>
      <c r="I17603" s="121" t="s">
        <v>42</v>
      </c>
      <c r="J17603" s="121" t="s">
        <v>246</v>
      </c>
      <c r="L17603" s="243" t="s">
        <v>32</v>
      </c>
      <c r="M17603" s="120" t="s">
        <v>78</v>
      </c>
    </row>
    <row r="17604" spans="1:13">
      <c r="A17604" s="116">
        <v>17604</v>
      </c>
      <c r="B17604" s="129" t="s">
        <v>39029</v>
      </c>
      <c r="D17604" s="120" t="s">
        <v>34179</v>
      </c>
      <c r="E17604" s="120" t="s">
        <v>39064</v>
      </c>
      <c r="F17604" s="120" t="s">
        <v>39065</v>
      </c>
      <c r="G17604" s="120" t="s">
        <v>39066</v>
      </c>
      <c r="H17604" s="121" t="s">
        <v>140</v>
      </c>
      <c r="I17604" s="121" t="s">
        <v>30</v>
      </c>
      <c r="J17604" s="121" t="s">
        <v>9623</v>
      </c>
      <c r="L17604" s="243" t="s">
        <v>32</v>
      </c>
      <c r="M17604" s="120" t="s">
        <v>78</v>
      </c>
    </row>
    <row r="17605" spans="1:13">
      <c r="A17605" s="116">
        <v>17605</v>
      </c>
      <c r="B17605" s="129" t="s">
        <v>39029</v>
      </c>
      <c r="D17605" s="120" t="s">
        <v>34179</v>
      </c>
      <c r="E17605" s="120" t="s">
        <v>39067</v>
      </c>
      <c r="F17605" s="120" t="s">
        <v>39068</v>
      </c>
      <c r="G17605" s="120" t="s">
        <v>21890</v>
      </c>
      <c r="H17605" s="121" t="s">
        <v>1173</v>
      </c>
      <c r="I17605" s="121" t="s">
        <v>63</v>
      </c>
      <c r="J17605" s="121" t="s">
        <v>9446</v>
      </c>
      <c r="L17605" s="243" t="s">
        <v>32</v>
      </c>
      <c r="M17605" s="120" t="s">
        <v>78</v>
      </c>
    </row>
    <row r="17606" spans="1:13">
      <c r="A17606" s="116">
        <v>17606</v>
      </c>
      <c r="B17606" s="129" t="s">
        <v>39029</v>
      </c>
      <c r="D17606" s="120" t="s">
        <v>34179</v>
      </c>
      <c r="E17606" s="120" t="s">
        <v>39069</v>
      </c>
      <c r="F17606" s="120" t="s">
        <v>39070</v>
      </c>
      <c r="G17606" s="120" t="s">
        <v>8001</v>
      </c>
      <c r="H17606" s="121" t="s">
        <v>140</v>
      </c>
      <c r="I17606" s="121" t="s">
        <v>30</v>
      </c>
      <c r="J17606" s="121" t="s">
        <v>39071</v>
      </c>
      <c r="L17606" s="243" t="s">
        <v>32</v>
      </c>
      <c r="M17606" s="120" t="s">
        <v>78</v>
      </c>
    </row>
    <row r="17607" spans="1:13">
      <c r="A17607" s="116">
        <v>17607</v>
      </c>
      <c r="B17607" s="129" t="s">
        <v>39029</v>
      </c>
      <c r="D17607" s="120" t="s">
        <v>34179</v>
      </c>
      <c r="E17607" s="120" t="s">
        <v>39072</v>
      </c>
      <c r="F17607" s="120" t="s">
        <v>33738</v>
      </c>
      <c r="G17607" s="120" t="s">
        <v>7807</v>
      </c>
      <c r="H17607" s="121" t="s">
        <v>97</v>
      </c>
      <c r="I17607" s="121" t="s">
        <v>30</v>
      </c>
      <c r="J17607" s="121" t="s">
        <v>77</v>
      </c>
      <c r="L17607" s="243" t="s">
        <v>32</v>
      </c>
      <c r="M17607" s="120" t="s">
        <v>78</v>
      </c>
    </row>
    <row r="17608" spans="1:13">
      <c r="A17608" s="116">
        <v>17608</v>
      </c>
      <c r="B17608" s="129" t="s">
        <v>39029</v>
      </c>
      <c r="D17608" s="120" t="s">
        <v>34179</v>
      </c>
      <c r="E17608" s="120" t="s">
        <v>39073</v>
      </c>
      <c r="F17608" s="120" t="s">
        <v>39074</v>
      </c>
      <c r="G17608" s="120" t="s">
        <v>25417</v>
      </c>
      <c r="H17608" s="121" t="s">
        <v>97</v>
      </c>
      <c r="I17608" s="121" t="s">
        <v>30</v>
      </c>
      <c r="J17608" s="121" t="s">
        <v>39061</v>
      </c>
      <c r="L17608" s="243" t="s">
        <v>32</v>
      </c>
      <c r="M17608" s="120" t="s">
        <v>78</v>
      </c>
    </row>
    <row r="17609" spans="1:13">
      <c r="A17609" s="116">
        <v>17609</v>
      </c>
      <c r="B17609" s="129" t="s">
        <v>39029</v>
      </c>
      <c r="D17609" s="120" t="s">
        <v>34179</v>
      </c>
      <c r="E17609" s="120" t="s">
        <v>39075</v>
      </c>
      <c r="F17609" s="120" t="s">
        <v>39076</v>
      </c>
      <c r="G17609" s="120" t="s">
        <v>2080</v>
      </c>
      <c r="H17609" s="121" t="s">
        <v>97</v>
      </c>
      <c r="I17609" s="121" t="s">
        <v>63</v>
      </c>
      <c r="J17609" s="121" t="s">
        <v>328</v>
      </c>
      <c r="L17609" s="243" t="s">
        <v>32</v>
      </c>
      <c r="M17609" s="120" t="s">
        <v>78</v>
      </c>
    </row>
    <row r="17610" spans="1:13">
      <c r="A17610" s="116">
        <v>17610</v>
      </c>
      <c r="B17610" s="129" t="s">
        <v>39029</v>
      </c>
      <c r="D17610" s="120" t="s">
        <v>34179</v>
      </c>
      <c r="E17610" s="120" t="s">
        <v>39077</v>
      </c>
      <c r="F17610" s="120" t="s">
        <v>39078</v>
      </c>
      <c r="G17610" s="120" t="s">
        <v>12901</v>
      </c>
      <c r="H17610" s="121" t="s">
        <v>97</v>
      </c>
      <c r="I17610" s="121" t="s">
        <v>42</v>
      </c>
      <c r="J17610" s="121" t="s">
        <v>39079</v>
      </c>
      <c r="L17610" s="243" t="s">
        <v>32</v>
      </c>
      <c r="M17610" s="120" t="s">
        <v>78</v>
      </c>
    </row>
    <row r="17611" spans="1:13">
      <c r="A17611" s="116">
        <v>17611</v>
      </c>
      <c r="B17611" s="129" t="s">
        <v>39029</v>
      </c>
      <c r="D17611" s="120" t="s">
        <v>34179</v>
      </c>
      <c r="E17611" s="120" t="s">
        <v>39080</v>
      </c>
      <c r="F17611" s="120" t="s">
        <v>39081</v>
      </c>
      <c r="G17611" s="120" t="s">
        <v>39082</v>
      </c>
      <c r="H17611" s="121" t="s">
        <v>1173</v>
      </c>
      <c r="I17611" s="121" t="s">
        <v>42</v>
      </c>
      <c r="J17611" s="121" t="s">
        <v>82</v>
      </c>
      <c r="L17611" s="243" t="s">
        <v>32</v>
      </c>
      <c r="M17611" s="120" t="s">
        <v>78</v>
      </c>
    </row>
    <row r="17612" spans="1:13">
      <c r="A17612" s="116">
        <v>17612</v>
      </c>
      <c r="B17612" s="129" t="s">
        <v>39029</v>
      </c>
      <c r="D17612" s="120" t="s">
        <v>34179</v>
      </c>
      <c r="E17612" s="120" t="s">
        <v>39083</v>
      </c>
      <c r="F17612" s="120" t="s">
        <v>14740</v>
      </c>
      <c r="G17612" s="120" t="s">
        <v>39084</v>
      </c>
      <c r="H17612" s="121" t="s">
        <v>461</v>
      </c>
      <c r="I17612" s="121" t="s">
        <v>63</v>
      </c>
      <c r="J17612" s="121" t="s">
        <v>323</v>
      </c>
      <c r="L17612" s="243" t="s">
        <v>32</v>
      </c>
      <c r="M17612" s="120" t="s">
        <v>78</v>
      </c>
    </row>
    <row r="17613" spans="1:13">
      <c r="A17613" s="116">
        <v>17613</v>
      </c>
      <c r="B17613" s="129" t="s">
        <v>39029</v>
      </c>
      <c r="D17613" s="120" t="s">
        <v>34179</v>
      </c>
      <c r="E17613" s="120" t="s">
        <v>39085</v>
      </c>
      <c r="F17613" s="120" t="s">
        <v>39086</v>
      </c>
      <c r="G17613" s="120" t="s">
        <v>1045</v>
      </c>
      <c r="H17613" s="121" t="s">
        <v>97</v>
      </c>
      <c r="I17613" s="121" t="s">
        <v>42</v>
      </c>
      <c r="J17613" s="121" t="s">
        <v>82</v>
      </c>
      <c r="L17613" s="243" t="s">
        <v>32</v>
      </c>
      <c r="M17613" s="120" t="s">
        <v>78</v>
      </c>
    </row>
    <row r="17614" spans="1:13">
      <c r="A17614" s="116">
        <v>17614</v>
      </c>
      <c r="B17614" s="129" t="s">
        <v>39029</v>
      </c>
      <c r="D17614" s="120" t="s">
        <v>34179</v>
      </c>
      <c r="E17614" s="120" t="s">
        <v>39087</v>
      </c>
      <c r="F17614" s="120" t="s">
        <v>39088</v>
      </c>
      <c r="G17614" s="120" t="s">
        <v>1045</v>
      </c>
      <c r="H17614" s="121" t="s">
        <v>97</v>
      </c>
      <c r="I17614" s="121" t="s">
        <v>42</v>
      </c>
      <c r="J17614" s="121" t="s">
        <v>39089</v>
      </c>
      <c r="L17614" s="243" t="s">
        <v>32</v>
      </c>
      <c r="M17614" s="120" t="s">
        <v>78</v>
      </c>
    </row>
    <row r="17615" spans="1:13">
      <c r="A17615" s="116">
        <v>17615</v>
      </c>
      <c r="B17615" s="129" t="s">
        <v>39029</v>
      </c>
      <c r="D17615" s="120" t="s">
        <v>34179</v>
      </c>
      <c r="E17615" s="120" t="s">
        <v>39090</v>
      </c>
      <c r="F17615" s="120" t="s">
        <v>10833</v>
      </c>
      <c r="G17615" s="120" t="s">
        <v>21371</v>
      </c>
      <c r="H17615" s="121" t="s">
        <v>344</v>
      </c>
      <c r="I17615" s="121" t="s">
        <v>42</v>
      </c>
      <c r="J17615" s="121" t="s">
        <v>72</v>
      </c>
      <c r="L17615" s="243" t="s">
        <v>32</v>
      </c>
      <c r="M17615" s="120" t="s">
        <v>78</v>
      </c>
    </row>
    <row r="17616" spans="1:13">
      <c r="A17616" s="116">
        <v>17616</v>
      </c>
      <c r="B17616" s="129" t="s">
        <v>39029</v>
      </c>
      <c r="D17616" s="120" t="s">
        <v>34179</v>
      </c>
      <c r="E17616" s="120" t="s">
        <v>39091</v>
      </c>
      <c r="F17616" s="120" t="s">
        <v>39092</v>
      </c>
      <c r="G17616" s="120" t="s">
        <v>181</v>
      </c>
      <c r="H17616" s="121" t="s">
        <v>140</v>
      </c>
      <c r="I17616" s="121" t="s">
        <v>63</v>
      </c>
      <c r="J17616" s="121" t="s">
        <v>64</v>
      </c>
      <c r="L17616" s="243" t="s">
        <v>32</v>
      </c>
      <c r="M17616" s="120" t="s">
        <v>78</v>
      </c>
    </row>
    <row r="17617" spans="1:13">
      <c r="A17617" s="116">
        <v>17617</v>
      </c>
      <c r="B17617" s="129" t="s">
        <v>39029</v>
      </c>
      <c r="D17617" s="120" t="s">
        <v>34179</v>
      </c>
      <c r="E17617" s="120" t="s">
        <v>39093</v>
      </c>
      <c r="F17617" s="120" t="s">
        <v>39094</v>
      </c>
      <c r="G17617" s="120" t="s">
        <v>39095</v>
      </c>
      <c r="H17617" s="121" t="s">
        <v>140</v>
      </c>
      <c r="I17617" s="121" t="s">
        <v>63</v>
      </c>
      <c r="J17617" s="121" t="s">
        <v>20398</v>
      </c>
      <c r="L17617" s="243" t="s">
        <v>32</v>
      </c>
      <c r="M17617" s="120" t="s">
        <v>78</v>
      </c>
    </row>
    <row r="17618" spans="1:13">
      <c r="A17618" s="116">
        <v>17618</v>
      </c>
      <c r="B17618" s="129" t="s">
        <v>39029</v>
      </c>
      <c r="D17618" s="120" t="s">
        <v>34179</v>
      </c>
      <c r="E17618" s="120" t="s">
        <v>39096</v>
      </c>
      <c r="F17618" s="120" t="s">
        <v>39097</v>
      </c>
      <c r="G17618" s="120" t="s">
        <v>26842</v>
      </c>
      <c r="H17618" s="121" t="s">
        <v>140</v>
      </c>
      <c r="I17618" s="121" t="s">
        <v>42</v>
      </c>
      <c r="J17618" s="121" t="s">
        <v>72</v>
      </c>
      <c r="L17618" s="243" t="s">
        <v>32</v>
      </c>
      <c r="M17618" s="120" t="s">
        <v>78</v>
      </c>
    </row>
    <row r="17619" spans="1:13">
      <c r="A17619" s="116">
        <v>17619</v>
      </c>
      <c r="B17619" s="129" t="s">
        <v>39029</v>
      </c>
      <c r="D17619" s="120" t="s">
        <v>34179</v>
      </c>
      <c r="E17619" s="120" t="s">
        <v>39098</v>
      </c>
      <c r="F17619" s="120" t="s">
        <v>39099</v>
      </c>
      <c r="G17619" s="120" t="s">
        <v>13684</v>
      </c>
      <c r="H17619" s="121" t="s">
        <v>53</v>
      </c>
      <c r="I17619" s="121" t="s">
        <v>30</v>
      </c>
      <c r="J17619" s="121" t="s">
        <v>14490</v>
      </c>
      <c r="L17619" s="243" t="s">
        <v>32</v>
      </c>
      <c r="M17619" s="120" t="s">
        <v>78</v>
      </c>
    </row>
    <row r="17620" spans="1:13" ht="27.6">
      <c r="A17620" s="116">
        <v>17620</v>
      </c>
      <c r="B17620" s="129">
        <v>44631</v>
      </c>
      <c r="D17620" s="120" t="s">
        <v>34132</v>
      </c>
      <c r="E17620" s="120" t="s">
        <v>39100</v>
      </c>
      <c r="F17620" s="209" t="s">
        <v>39101</v>
      </c>
      <c r="G17620" s="119" t="s">
        <v>39102</v>
      </c>
      <c r="H17620" s="121" t="s">
        <v>76</v>
      </c>
      <c r="I17620" s="121" t="s">
        <v>30</v>
      </c>
      <c r="J17620" s="121" t="s">
        <v>7131</v>
      </c>
      <c r="K17620" s="121" t="s">
        <v>65</v>
      </c>
      <c r="L17620" s="243" t="s">
        <v>32</v>
      </c>
      <c r="M17620" s="120" t="s">
        <v>78</v>
      </c>
    </row>
    <row r="17621" spans="1:13">
      <c r="A17621" s="116">
        <v>17621</v>
      </c>
      <c r="B17621" s="129">
        <v>44631</v>
      </c>
      <c r="D17621" s="120" t="s">
        <v>34132</v>
      </c>
      <c r="E17621" s="120" t="s">
        <v>39103</v>
      </c>
      <c r="F17621" s="209" t="s">
        <v>39104</v>
      </c>
      <c r="G17621" s="119" t="s">
        <v>39102</v>
      </c>
      <c r="H17621" s="121" t="s">
        <v>76</v>
      </c>
      <c r="I17621" s="121" t="s">
        <v>30</v>
      </c>
      <c r="J17621" s="121" t="s">
        <v>7216</v>
      </c>
      <c r="K17621" s="121" t="s">
        <v>65</v>
      </c>
      <c r="L17621" s="243" t="s">
        <v>32</v>
      </c>
      <c r="M17621" s="120" t="s">
        <v>78</v>
      </c>
    </row>
    <row r="17622" spans="1:13">
      <c r="A17622" s="116">
        <v>17622</v>
      </c>
      <c r="B17622" s="129">
        <v>44631</v>
      </c>
      <c r="D17622" s="120" t="s">
        <v>34132</v>
      </c>
      <c r="E17622" s="120" t="s">
        <v>39105</v>
      </c>
      <c r="F17622" s="209" t="s">
        <v>14978</v>
      </c>
      <c r="G17622" s="119" t="s">
        <v>39102</v>
      </c>
      <c r="H17622" s="121" t="s">
        <v>76</v>
      </c>
      <c r="I17622" s="121" t="s">
        <v>30</v>
      </c>
      <c r="J17622" s="121" t="s">
        <v>5024</v>
      </c>
      <c r="K17622" s="121" t="s">
        <v>65</v>
      </c>
      <c r="L17622" s="243" t="s">
        <v>32</v>
      </c>
      <c r="M17622" s="120" t="s">
        <v>78</v>
      </c>
    </row>
    <row r="17623" spans="1:13" ht="27.6">
      <c r="A17623" s="116">
        <v>17623</v>
      </c>
      <c r="B17623" s="129">
        <v>44631</v>
      </c>
      <c r="D17623" s="120" t="s">
        <v>34132</v>
      </c>
      <c r="E17623" s="120" t="s">
        <v>39106</v>
      </c>
      <c r="F17623" s="209" t="s">
        <v>39107</v>
      </c>
      <c r="G17623" s="119" t="s">
        <v>3814</v>
      </c>
      <c r="H17623" s="121" t="s">
        <v>76</v>
      </c>
      <c r="I17623" s="121" t="s">
        <v>30</v>
      </c>
      <c r="J17623" s="121" t="s">
        <v>77</v>
      </c>
      <c r="K17623" s="121" t="s">
        <v>65</v>
      </c>
      <c r="L17623" s="243" t="s">
        <v>32</v>
      </c>
      <c r="M17623" s="120" t="s">
        <v>78</v>
      </c>
    </row>
    <row r="17624" spans="1:13" ht="27.6">
      <c r="A17624" s="116">
        <v>17624</v>
      </c>
      <c r="B17624" s="129">
        <v>44631</v>
      </c>
      <c r="D17624" s="120" t="s">
        <v>34132</v>
      </c>
      <c r="E17624" s="120" t="s">
        <v>39108</v>
      </c>
      <c r="F17624" s="209" t="s">
        <v>39109</v>
      </c>
      <c r="G17624" s="119" t="s">
        <v>36400</v>
      </c>
      <c r="H17624" s="121" t="s">
        <v>86</v>
      </c>
      <c r="I17624" s="121" t="s">
        <v>30</v>
      </c>
      <c r="J17624" s="121" t="s">
        <v>34147</v>
      </c>
      <c r="K17624" s="121" t="s">
        <v>65</v>
      </c>
      <c r="L17624" s="243" t="s">
        <v>32</v>
      </c>
      <c r="M17624" s="120" t="s">
        <v>78</v>
      </c>
    </row>
    <row r="17625" spans="1:13" ht="27.6">
      <c r="A17625" s="116">
        <v>17625</v>
      </c>
      <c r="B17625" s="129">
        <v>44631</v>
      </c>
      <c r="D17625" s="120" t="s">
        <v>34132</v>
      </c>
      <c r="E17625" s="120" t="s">
        <v>39110</v>
      </c>
      <c r="F17625" s="209" t="s">
        <v>39111</v>
      </c>
      <c r="G17625" s="119" t="s">
        <v>18054</v>
      </c>
      <c r="H17625" s="121" t="s">
        <v>29</v>
      </c>
      <c r="I17625" s="121" t="s">
        <v>30</v>
      </c>
      <c r="J17625" s="121" t="s">
        <v>34147</v>
      </c>
      <c r="K17625" s="121" t="s">
        <v>65</v>
      </c>
      <c r="L17625" s="243" t="s">
        <v>32</v>
      </c>
      <c r="M17625" s="120" t="s">
        <v>78</v>
      </c>
    </row>
    <row r="17626" spans="1:13">
      <c r="A17626" s="116">
        <v>17626</v>
      </c>
      <c r="B17626" s="129">
        <v>44631</v>
      </c>
      <c r="D17626" s="120" t="s">
        <v>34132</v>
      </c>
      <c r="E17626" s="120" t="s">
        <v>39112</v>
      </c>
      <c r="F17626" s="209" t="s">
        <v>2896</v>
      </c>
      <c r="G17626" s="119" t="s">
        <v>34572</v>
      </c>
      <c r="H17626" s="121" t="s">
        <v>1173</v>
      </c>
      <c r="I17626" s="121" t="s">
        <v>30</v>
      </c>
      <c r="J17626" s="121" t="s">
        <v>7142</v>
      </c>
      <c r="K17626" s="121" t="s">
        <v>65</v>
      </c>
      <c r="L17626" s="243" t="s">
        <v>32</v>
      </c>
      <c r="M17626" s="120" t="s">
        <v>78</v>
      </c>
    </row>
    <row r="17627" spans="1:13">
      <c r="A17627" s="116">
        <v>17627</v>
      </c>
      <c r="B17627" s="129">
        <v>44631</v>
      </c>
      <c r="D17627" s="120" t="s">
        <v>34132</v>
      </c>
      <c r="E17627" s="120" t="s">
        <v>39113</v>
      </c>
      <c r="F17627" s="209" t="s">
        <v>39114</v>
      </c>
      <c r="G17627" s="119" t="s">
        <v>39115</v>
      </c>
      <c r="H17627" s="121" t="s">
        <v>76</v>
      </c>
      <c r="I17627" s="121" t="s">
        <v>42</v>
      </c>
      <c r="J17627" s="121" t="s">
        <v>91</v>
      </c>
      <c r="K17627" s="121" t="s">
        <v>65</v>
      </c>
      <c r="L17627" s="243" t="s">
        <v>32</v>
      </c>
      <c r="M17627" s="120" t="s">
        <v>78</v>
      </c>
    </row>
    <row r="17628" spans="1:13">
      <c r="A17628" s="116">
        <v>17628</v>
      </c>
      <c r="B17628" s="129">
        <v>44631</v>
      </c>
      <c r="D17628" s="120" t="s">
        <v>34132</v>
      </c>
      <c r="E17628" s="120" t="s">
        <v>39116</v>
      </c>
      <c r="F17628" s="209" t="s">
        <v>39117</v>
      </c>
      <c r="G17628" s="119" t="s">
        <v>14969</v>
      </c>
      <c r="H17628" s="121" t="s">
        <v>29</v>
      </c>
      <c r="I17628" s="121" t="s">
        <v>30</v>
      </c>
      <c r="J17628" s="121" t="s">
        <v>8925</v>
      </c>
      <c r="K17628" s="121" t="s">
        <v>65</v>
      </c>
      <c r="L17628" s="243" t="s">
        <v>32</v>
      </c>
      <c r="M17628" s="120" t="s">
        <v>78</v>
      </c>
    </row>
    <row r="17629" spans="1:13">
      <c r="A17629" s="116">
        <v>17629</v>
      </c>
      <c r="B17629" s="129">
        <v>44631</v>
      </c>
      <c r="D17629" s="120" t="s">
        <v>34132</v>
      </c>
      <c r="E17629" s="120" t="s">
        <v>39118</v>
      </c>
      <c r="F17629" s="209" t="s">
        <v>39119</v>
      </c>
      <c r="G17629" s="119" t="s">
        <v>39120</v>
      </c>
      <c r="H17629" s="121" t="s">
        <v>344</v>
      </c>
      <c r="I17629" s="121" t="s">
        <v>30</v>
      </c>
      <c r="J17629" s="121" t="s">
        <v>15551</v>
      </c>
      <c r="K17629" s="121" t="s">
        <v>65</v>
      </c>
      <c r="L17629" s="243" t="s">
        <v>32</v>
      </c>
      <c r="M17629" s="120" t="s">
        <v>78</v>
      </c>
    </row>
    <row r="17630" spans="1:13">
      <c r="A17630" s="116">
        <v>17630</v>
      </c>
      <c r="B17630" s="129">
        <v>44631</v>
      </c>
      <c r="D17630" s="120" t="s">
        <v>34132</v>
      </c>
      <c r="E17630" s="120" t="s">
        <v>39121</v>
      </c>
      <c r="F17630" s="209" t="s">
        <v>636</v>
      </c>
      <c r="G17630" s="119" t="s">
        <v>39122</v>
      </c>
      <c r="H17630" s="121" t="s">
        <v>140</v>
      </c>
      <c r="I17630" s="121" t="s">
        <v>30</v>
      </c>
      <c r="J17630" s="121" t="s">
        <v>12087</v>
      </c>
      <c r="K17630" s="121" t="s">
        <v>65</v>
      </c>
      <c r="L17630" s="243" t="s">
        <v>32</v>
      </c>
      <c r="M17630" s="120" t="s">
        <v>78</v>
      </c>
    </row>
    <row r="17631" spans="1:13" ht="27.6">
      <c r="A17631" s="116">
        <v>17631</v>
      </c>
      <c r="B17631" s="129">
        <v>44631</v>
      </c>
      <c r="D17631" s="120" t="s">
        <v>34132</v>
      </c>
      <c r="E17631" s="120" t="s">
        <v>39123</v>
      </c>
      <c r="F17631" s="209" t="s">
        <v>39124</v>
      </c>
      <c r="G17631" s="119" t="s">
        <v>25010</v>
      </c>
      <c r="H17631" s="121" t="s">
        <v>160</v>
      </c>
      <c r="I17631" s="121" t="s">
        <v>30</v>
      </c>
      <c r="J17631" s="121" t="s">
        <v>435</v>
      </c>
      <c r="K17631" s="121" t="s">
        <v>65</v>
      </c>
      <c r="L17631" s="243" t="s">
        <v>32</v>
      </c>
      <c r="M17631" s="120" t="s">
        <v>78</v>
      </c>
    </row>
    <row r="17632" spans="1:13" ht="27.6">
      <c r="A17632" s="116">
        <v>17632</v>
      </c>
      <c r="B17632" s="129">
        <v>44631</v>
      </c>
      <c r="D17632" s="120" t="s">
        <v>34132</v>
      </c>
      <c r="E17632" s="120" t="s">
        <v>39125</v>
      </c>
      <c r="F17632" s="209" t="s">
        <v>39126</v>
      </c>
      <c r="G17632" s="119" t="s">
        <v>39127</v>
      </c>
      <c r="H17632" s="121" t="s">
        <v>29</v>
      </c>
      <c r="I17632" s="121" t="s">
        <v>30</v>
      </c>
      <c r="J17632" s="121" t="s">
        <v>34147</v>
      </c>
      <c r="K17632" s="121" t="s">
        <v>65</v>
      </c>
      <c r="L17632" s="243" t="s">
        <v>32</v>
      </c>
      <c r="M17632" s="120" t="s">
        <v>78</v>
      </c>
    </row>
    <row r="17633" spans="1:13">
      <c r="A17633" s="116">
        <v>17633</v>
      </c>
      <c r="B17633" s="129">
        <v>44631</v>
      </c>
      <c r="D17633" s="120" t="s">
        <v>34132</v>
      </c>
      <c r="E17633" s="120" t="s">
        <v>39128</v>
      </c>
      <c r="F17633" s="209" t="s">
        <v>158</v>
      </c>
      <c r="G17633" s="119" t="s">
        <v>39129</v>
      </c>
      <c r="H17633" s="121" t="s">
        <v>101</v>
      </c>
      <c r="I17633" s="121" t="s">
        <v>30</v>
      </c>
      <c r="J17633" s="121" t="s">
        <v>7131</v>
      </c>
      <c r="K17633" s="121" t="s">
        <v>65</v>
      </c>
      <c r="L17633" s="243" t="s">
        <v>32</v>
      </c>
      <c r="M17633" s="120" t="s">
        <v>78</v>
      </c>
    </row>
    <row r="17634" spans="1:13">
      <c r="A17634" s="116">
        <v>17634</v>
      </c>
      <c r="B17634" s="129">
        <v>44662</v>
      </c>
      <c r="D17634" s="120" t="s">
        <v>252</v>
      </c>
      <c r="E17634" s="120" t="s">
        <v>39130</v>
      </c>
      <c r="F17634" s="209" t="s">
        <v>39131</v>
      </c>
      <c r="G17634" s="119" t="s">
        <v>2897</v>
      </c>
      <c r="H17634" s="121" t="s">
        <v>71</v>
      </c>
      <c r="I17634" s="121" t="s">
        <v>42</v>
      </c>
      <c r="J17634" s="121" t="s">
        <v>43</v>
      </c>
      <c r="K17634" s="121" t="s">
        <v>65</v>
      </c>
      <c r="L17634" s="243" t="s">
        <v>32</v>
      </c>
      <c r="M17634" s="120" t="s">
        <v>78</v>
      </c>
    </row>
    <row r="17635" spans="1:13" ht="27.6">
      <c r="A17635" s="116">
        <v>17635</v>
      </c>
      <c r="B17635" s="129">
        <v>44662</v>
      </c>
      <c r="D17635" s="120" t="s">
        <v>252</v>
      </c>
      <c r="E17635" s="120" t="s">
        <v>39132</v>
      </c>
      <c r="F17635" s="209" t="s">
        <v>39133</v>
      </c>
      <c r="G17635" s="119" t="s">
        <v>39134</v>
      </c>
      <c r="H17635" s="121" t="s">
        <v>29</v>
      </c>
      <c r="I17635" s="121" t="s">
        <v>30</v>
      </c>
      <c r="J17635" s="121" t="s">
        <v>77</v>
      </c>
      <c r="K17635" s="121" t="s">
        <v>65</v>
      </c>
      <c r="L17635" s="243" t="s">
        <v>32</v>
      </c>
      <c r="M17635" s="120" t="s">
        <v>78</v>
      </c>
    </row>
    <row r="17636" spans="1:13">
      <c r="A17636" s="116">
        <v>17636</v>
      </c>
      <c r="B17636" s="129">
        <v>44662</v>
      </c>
      <c r="D17636" s="120" t="s">
        <v>252</v>
      </c>
      <c r="E17636" s="120" t="s">
        <v>39135</v>
      </c>
      <c r="F17636" s="209" t="s">
        <v>1156</v>
      </c>
      <c r="G17636" s="119" t="s">
        <v>805</v>
      </c>
      <c r="H17636" s="121" t="s">
        <v>76</v>
      </c>
      <c r="I17636" s="121" t="s">
        <v>31729</v>
      </c>
      <c r="J17636" s="121" t="s">
        <v>91</v>
      </c>
      <c r="K17636" s="121" t="s">
        <v>65</v>
      </c>
      <c r="L17636" s="243" t="s">
        <v>32</v>
      </c>
      <c r="M17636" s="120" t="s">
        <v>78</v>
      </c>
    </row>
    <row r="17637" spans="1:13" ht="27.6">
      <c r="A17637" s="116">
        <v>17637</v>
      </c>
      <c r="B17637" s="129">
        <v>44662</v>
      </c>
      <c r="D17637" s="120" t="s">
        <v>252</v>
      </c>
      <c r="E17637" s="120" t="s">
        <v>39136</v>
      </c>
      <c r="F17637" s="209" t="s">
        <v>39137</v>
      </c>
      <c r="G17637" s="119" t="s">
        <v>6485</v>
      </c>
      <c r="H17637" s="121" t="s">
        <v>140</v>
      </c>
      <c r="I17637" s="121" t="s">
        <v>42</v>
      </c>
      <c r="J17637" s="121" t="s">
        <v>246</v>
      </c>
      <c r="K17637" s="121" t="s">
        <v>65</v>
      </c>
      <c r="L17637" s="243" t="s">
        <v>32</v>
      </c>
      <c r="M17637" s="120" t="s">
        <v>78</v>
      </c>
    </row>
    <row r="17638" spans="1:13">
      <c r="A17638" s="116">
        <v>17638</v>
      </c>
      <c r="B17638" s="129">
        <v>44662</v>
      </c>
      <c r="D17638" s="120" t="s">
        <v>252</v>
      </c>
      <c r="E17638" s="120" t="s">
        <v>39138</v>
      </c>
      <c r="F17638" s="209" t="s">
        <v>8175</v>
      </c>
      <c r="G17638" s="119" t="s">
        <v>1105</v>
      </c>
      <c r="H17638" s="121" t="s">
        <v>53</v>
      </c>
      <c r="I17638" s="121" t="s">
        <v>30</v>
      </c>
      <c r="J17638" s="121" t="s">
        <v>77</v>
      </c>
      <c r="K17638" s="121" t="s">
        <v>65</v>
      </c>
      <c r="L17638" s="243" t="s">
        <v>32</v>
      </c>
      <c r="M17638" s="120" t="s">
        <v>78</v>
      </c>
    </row>
    <row r="17639" spans="1:13" ht="27.6">
      <c r="A17639" s="116">
        <v>17639</v>
      </c>
      <c r="B17639" s="129">
        <v>44662</v>
      </c>
      <c r="D17639" s="120" t="s">
        <v>252</v>
      </c>
      <c r="E17639" s="120" t="s">
        <v>39139</v>
      </c>
      <c r="F17639" s="209" t="s">
        <v>39140</v>
      </c>
      <c r="G17639" s="119" t="s">
        <v>39141</v>
      </c>
      <c r="H17639" s="121" t="s">
        <v>86</v>
      </c>
      <c r="I17639" s="121" t="s">
        <v>30</v>
      </c>
      <c r="J17639" s="121" t="s">
        <v>7280</v>
      </c>
      <c r="K17639" s="121" t="s">
        <v>65</v>
      </c>
      <c r="L17639" s="243" t="s">
        <v>32</v>
      </c>
      <c r="M17639" s="120" t="s">
        <v>78</v>
      </c>
    </row>
    <row r="17640" spans="1:13" ht="27.6">
      <c r="B17640" s="129">
        <v>44662</v>
      </c>
      <c r="D17640" s="120" t="s">
        <v>252</v>
      </c>
      <c r="E17640" s="120" t="s">
        <v>39142</v>
      </c>
      <c r="F17640" s="209" t="s">
        <v>39143</v>
      </c>
      <c r="G17640" s="119" t="s">
        <v>3271</v>
      </c>
      <c r="H17640" s="121" t="s">
        <v>86</v>
      </c>
      <c r="I17640" s="121" t="s">
        <v>30</v>
      </c>
      <c r="J17640" s="121" t="s">
        <v>38698</v>
      </c>
      <c r="K17640" s="121" t="s">
        <v>65</v>
      </c>
      <c r="L17640" s="243" t="s">
        <v>32</v>
      </c>
      <c r="M17640" s="120" t="s">
        <v>78</v>
      </c>
    </row>
    <row r="17641" spans="1:13">
      <c r="B17641" s="129">
        <v>44662</v>
      </c>
      <c r="D17641" s="120" t="s">
        <v>252</v>
      </c>
      <c r="E17641" s="120" t="s">
        <v>39144</v>
      </c>
      <c r="F17641" s="209" t="s">
        <v>39145</v>
      </c>
      <c r="G17641" s="119" t="s">
        <v>3287</v>
      </c>
      <c r="H17641" s="121" t="s">
        <v>1173</v>
      </c>
      <c r="I17641" s="121" t="s">
        <v>42</v>
      </c>
      <c r="J17641" s="121" t="s">
        <v>43</v>
      </c>
      <c r="K17641" s="121" t="s">
        <v>65</v>
      </c>
      <c r="L17641" s="243" t="s">
        <v>32</v>
      </c>
      <c r="M17641" s="120" t="s">
        <v>78</v>
      </c>
    </row>
    <row r="17642" spans="1:13">
      <c r="B17642" s="129">
        <v>44662</v>
      </c>
      <c r="D17642" s="120" t="s">
        <v>252</v>
      </c>
      <c r="E17642" s="120" t="s">
        <v>39146</v>
      </c>
      <c r="F17642" s="209" t="s">
        <v>8120</v>
      </c>
      <c r="G17642" s="119" t="s">
        <v>39147</v>
      </c>
      <c r="H17642" s="121" t="s">
        <v>192</v>
      </c>
      <c r="I17642" s="121" t="s">
        <v>30</v>
      </c>
      <c r="J17642" s="121" t="s">
        <v>7091</v>
      </c>
      <c r="K17642" s="121" t="s">
        <v>65</v>
      </c>
      <c r="L17642" s="243" t="s">
        <v>32</v>
      </c>
      <c r="M17642" s="120" t="s">
        <v>78</v>
      </c>
    </row>
    <row r="17643" spans="1:13">
      <c r="B17643" s="129">
        <v>44662</v>
      </c>
      <c r="D17643" s="120" t="s">
        <v>252</v>
      </c>
      <c r="E17643" s="120" t="s">
        <v>39148</v>
      </c>
      <c r="F17643" s="209" t="s">
        <v>3175</v>
      </c>
      <c r="G17643" s="119" t="s">
        <v>39149</v>
      </c>
      <c r="H17643" s="121" t="s">
        <v>140</v>
      </c>
      <c r="I17643" s="121" t="s">
        <v>30</v>
      </c>
      <c r="J17643" s="121" t="s">
        <v>77</v>
      </c>
      <c r="K17643" s="121" t="s">
        <v>65</v>
      </c>
      <c r="L17643" s="243" t="s">
        <v>32</v>
      </c>
      <c r="M17643" s="120" t="s">
        <v>78</v>
      </c>
    </row>
    <row r="17644" spans="1:13">
      <c r="B17644" s="129">
        <v>44662</v>
      </c>
      <c r="D17644" s="120" t="s">
        <v>252</v>
      </c>
      <c r="E17644" s="120" t="s">
        <v>39150</v>
      </c>
      <c r="F17644" s="209" t="s">
        <v>1259</v>
      </c>
      <c r="G17644" s="119" t="s">
        <v>39151</v>
      </c>
      <c r="H17644" s="121" t="s">
        <v>101</v>
      </c>
      <c r="I17644" s="121" t="s">
        <v>42</v>
      </c>
      <c r="J17644" s="121" t="s">
        <v>82</v>
      </c>
      <c r="K17644" s="121" t="s">
        <v>65</v>
      </c>
      <c r="L17644" s="243" t="s">
        <v>32</v>
      </c>
      <c r="M17644" s="120" t="s">
        <v>78</v>
      </c>
    </row>
    <row r="17645" spans="1:13">
      <c r="B17645" s="129">
        <v>44662</v>
      </c>
      <c r="D17645" s="120" t="s">
        <v>252</v>
      </c>
      <c r="E17645" s="120" t="s">
        <v>39152</v>
      </c>
      <c r="F17645" s="209" t="s">
        <v>39153</v>
      </c>
      <c r="G17645" s="119" t="s">
        <v>39154</v>
      </c>
      <c r="H17645" s="121" t="s">
        <v>53</v>
      </c>
      <c r="I17645" s="121" t="s">
        <v>30</v>
      </c>
      <c r="J17645" s="121" t="s">
        <v>7271</v>
      </c>
      <c r="K17645" s="121" t="s">
        <v>65</v>
      </c>
      <c r="L17645" s="243" t="s">
        <v>32</v>
      </c>
      <c r="M17645" s="120" t="s">
        <v>78</v>
      </c>
    </row>
    <row r="17646" spans="1:13">
      <c r="B17646" s="129">
        <v>44662</v>
      </c>
      <c r="D17646" s="120" t="s">
        <v>252</v>
      </c>
      <c r="E17646" s="120" t="s">
        <v>39155</v>
      </c>
      <c r="F17646" s="209" t="s">
        <v>34851</v>
      </c>
      <c r="G17646" s="119" t="s">
        <v>27759</v>
      </c>
      <c r="H17646" s="121" t="s">
        <v>29</v>
      </c>
      <c r="I17646" s="121" t="s">
        <v>30</v>
      </c>
      <c r="J17646" s="121" t="s">
        <v>5018</v>
      </c>
      <c r="K17646" s="121" t="s">
        <v>65</v>
      </c>
      <c r="L17646" s="243" t="s">
        <v>32</v>
      </c>
      <c r="M17646" s="120" t="s">
        <v>78</v>
      </c>
    </row>
    <row r="17647" spans="1:13">
      <c r="B17647" s="129">
        <v>44662</v>
      </c>
      <c r="D17647" s="120" t="s">
        <v>252</v>
      </c>
      <c r="E17647" s="120" t="s">
        <v>39156</v>
      </c>
      <c r="F17647" s="209" t="s">
        <v>36218</v>
      </c>
      <c r="G17647" s="119" t="s">
        <v>16517</v>
      </c>
      <c r="H17647" s="121" t="s">
        <v>53</v>
      </c>
      <c r="I17647" s="121" t="s">
        <v>30</v>
      </c>
      <c r="J17647" s="121" t="s">
        <v>38698</v>
      </c>
      <c r="K17647" s="121" t="s">
        <v>65</v>
      </c>
      <c r="L17647" s="243" t="s">
        <v>32</v>
      </c>
      <c r="M17647" s="120" t="s">
        <v>78</v>
      </c>
    </row>
    <row r="17648" spans="1:13">
      <c r="B17648" s="129">
        <v>44662</v>
      </c>
      <c r="D17648" s="120" t="s">
        <v>252</v>
      </c>
      <c r="E17648" s="120" t="s">
        <v>39157</v>
      </c>
      <c r="F17648" s="209" t="s">
        <v>39158</v>
      </c>
      <c r="G17648" s="119" t="s">
        <v>39159</v>
      </c>
      <c r="H17648" s="121" t="s">
        <v>53</v>
      </c>
      <c r="I17648" s="121" t="s">
        <v>63</v>
      </c>
      <c r="J17648" s="121" t="s">
        <v>9446</v>
      </c>
      <c r="K17648" s="121" t="s">
        <v>65</v>
      </c>
      <c r="L17648" s="243" t="s">
        <v>32</v>
      </c>
      <c r="M17648" s="120" t="s">
        <v>78</v>
      </c>
    </row>
    <row r="17649" spans="2:13">
      <c r="B17649" s="129">
        <v>44662</v>
      </c>
      <c r="D17649" s="120" t="s">
        <v>252</v>
      </c>
      <c r="E17649" s="120" t="s">
        <v>39160</v>
      </c>
      <c r="F17649" s="209" t="s">
        <v>39161</v>
      </c>
      <c r="G17649" s="119" t="s">
        <v>25726</v>
      </c>
      <c r="H17649" s="121" t="s">
        <v>29</v>
      </c>
      <c r="I17649" s="121" t="s">
        <v>30</v>
      </c>
      <c r="J17649" s="121" t="s">
        <v>435</v>
      </c>
      <c r="K17649" s="121" t="s">
        <v>584</v>
      </c>
      <c r="L17649" s="243" t="s">
        <v>32</v>
      </c>
      <c r="M17649" s="120" t="s">
        <v>78</v>
      </c>
    </row>
    <row r="17650" spans="2:13">
      <c r="B17650" s="129">
        <v>44662</v>
      </c>
      <c r="D17650" s="120" t="s">
        <v>252</v>
      </c>
      <c r="E17650" s="120" t="s">
        <v>39162</v>
      </c>
      <c r="F17650" s="209" t="s">
        <v>39163</v>
      </c>
      <c r="G17650" s="119" t="s">
        <v>39164</v>
      </c>
      <c r="H17650" s="121" t="s">
        <v>41</v>
      </c>
      <c r="I17650" s="121" t="s">
        <v>30</v>
      </c>
      <c r="J17650" s="121" t="s">
        <v>7216</v>
      </c>
      <c r="K17650" s="121" t="s">
        <v>65</v>
      </c>
      <c r="L17650" s="243" t="s">
        <v>32</v>
      </c>
      <c r="M17650" s="120" t="s">
        <v>78</v>
      </c>
    </row>
    <row r="17651" spans="2:13">
      <c r="B17651" s="129">
        <v>44662</v>
      </c>
      <c r="D17651" s="120" t="s">
        <v>252</v>
      </c>
      <c r="E17651" s="120" t="s">
        <v>39165</v>
      </c>
      <c r="F17651" s="209" t="s">
        <v>37246</v>
      </c>
      <c r="G17651" s="119" t="s">
        <v>1105</v>
      </c>
      <c r="H17651" s="121" t="s">
        <v>53</v>
      </c>
      <c r="I17651" s="121" t="s">
        <v>30</v>
      </c>
      <c r="J17651" s="121" t="s">
        <v>7142</v>
      </c>
      <c r="K17651" s="121" t="s">
        <v>20909</v>
      </c>
      <c r="L17651" s="243" t="s">
        <v>32</v>
      </c>
      <c r="M17651" s="120" t="s">
        <v>78</v>
      </c>
    </row>
    <row r="17652" spans="2:13">
      <c r="B17652" s="129">
        <v>44662</v>
      </c>
      <c r="D17652" s="120" t="s">
        <v>252</v>
      </c>
      <c r="E17652" s="120" t="s">
        <v>39166</v>
      </c>
      <c r="F17652" s="209" t="s">
        <v>39167</v>
      </c>
      <c r="G17652" s="119" t="s">
        <v>12142</v>
      </c>
      <c r="H17652" s="121" t="s">
        <v>53</v>
      </c>
      <c r="I17652" s="121" t="s">
        <v>30</v>
      </c>
      <c r="J17652" s="121" t="s">
        <v>7142</v>
      </c>
      <c r="K17652" s="121" t="s">
        <v>65</v>
      </c>
      <c r="L17652" s="243" t="s">
        <v>32</v>
      </c>
      <c r="M17652" s="120" t="s">
        <v>78</v>
      </c>
    </row>
    <row r="17653" spans="2:13">
      <c r="B17653" s="129">
        <v>44662</v>
      </c>
      <c r="D17653" s="120" t="s">
        <v>252</v>
      </c>
      <c r="E17653" s="120" t="s">
        <v>39168</v>
      </c>
      <c r="F17653" s="209" t="s">
        <v>39169</v>
      </c>
      <c r="G17653" s="119" t="s">
        <v>23742</v>
      </c>
      <c r="H17653" s="121" t="s">
        <v>1173</v>
      </c>
      <c r="I17653" s="121" t="s">
        <v>30</v>
      </c>
      <c r="J17653" s="121" t="s">
        <v>838</v>
      </c>
      <c r="K17653" s="121" t="s">
        <v>584</v>
      </c>
      <c r="L17653" s="243" t="s">
        <v>32</v>
      </c>
      <c r="M17653" s="120" t="s">
        <v>78</v>
      </c>
    </row>
    <row r="17654" spans="2:13">
      <c r="B17654" s="129">
        <v>44662</v>
      </c>
      <c r="D17654" s="120" t="s">
        <v>252</v>
      </c>
      <c r="E17654" s="120" t="s">
        <v>39170</v>
      </c>
      <c r="F17654" s="209" t="s">
        <v>35029</v>
      </c>
      <c r="G17654" s="119" t="s">
        <v>39171</v>
      </c>
      <c r="H17654" s="121" t="s">
        <v>48</v>
      </c>
      <c r="I17654" s="121" t="s">
        <v>30</v>
      </c>
      <c r="J17654" s="121" t="s">
        <v>435</v>
      </c>
      <c r="K17654" s="121" t="s">
        <v>584</v>
      </c>
      <c r="L17654" s="243" t="s">
        <v>32</v>
      </c>
      <c r="M17654" s="120" t="s">
        <v>78</v>
      </c>
    </row>
    <row r="17655" spans="2:13">
      <c r="B17655" s="129">
        <v>44662</v>
      </c>
      <c r="D17655" s="120" t="s">
        <v>252</v>
      </c>
      <c r="E17655" s="120" t="s">
        <v>39172</v>
      </c>
      <c r="F17655" s="209" t="s">
        <v>579</v>
      </c>
      <c r="G17655" s="119" t="s">
        <v>36920</v>
      </c>
      <c r="H17655" s="121" t="s">
        <v>53</v>
      </c>
      <c r="I17655" s="121" t="s">
        <v>30</v>
      </c>
      <c r="J17655" s="121" t="s">
        <v>5018</v>
      </c>
      <c r="K17655" s="121" t="s">
        <v>584</v>
      </c>
      <c r="L17655" s="243" t="s">
        <v>32</v>
      </c>
      <c r="M17655" s="120" t="s">
        <v>78</v>
      </c>
    </row>
    <row r="17656" spans="2:13">
      <c r="B17656" s="129">
        <v>44662</v>
      </c>
      <c r="D17656" s="120" t="s">
        <v>252</v>
      </c>
      <c r="E17656" s="120" t="s">
        <v>39173</v>
      </c>
      <c r="F17656" s="209" t="s">
        <v>469</v>
      </c>
      <c r="G17656" s="119" t="s">
        <v>13166</v>
      </c>
      <c r="H17656" s="121" t="s">
        <v>29</v>
      </c>
      <c r="I17656" s="121" t="s">
        <v>30</v>
      </c>
      <c r="J17656" s="121" t="s">
        <v>435</v>
      </c>
      <c r="K17656" s="121" t="s">
        <v>584</v>
      </c>
      <c r="L17656" s="243" t="s">
        <v>32</v>
      </c>
      <c r="M17656" s="120" t="s">
        <v>78</v>
      </c>
    </row>
    <row r="17657" spans="2:13">
      <c r="B17657" s="129">
        <v>44662</v>
      </c>
      <c r="D17657" s="120" t="s">
        <v>252</v>
      </c>
      <c r="L17657" s="243" t="s">
        <v>32</v>
      </c>
      <c r="M17657" s="120" t="s">
        <v>78</v>
      </c>
    </row>
    <row r="17658" spans="2:13">
      <c r="B17658" s="129">
        <v>44662</v>
      </c>
      <c r="D17658" s="120" t="s">
        <v>252</v>
      </c>
    </row>
    <row r="1048475" ht="15" customHeight="1"/>
  </sheetData>
  <autoFilter ref="A1:AD17658" xr:uid="{00000000-0001-0000-0000-000000000000}"/>
  <sortState xmlns:xlrd2="http://schemas.microsoft.com/office/spreadsheetml/2017/richdata2" ref="A2:Y16849">
    <sortCondition ref="B2:B16849"/>
  </sortState>
  <phoneticPr fontId="4" type="noConversion"/>
  <conditionalFormatting sqref="E99370">
    <cfRule type="duplicateValues" dxfId="3415" priority="892"/>
  </conditionalFormatting>
  <conditionalFormatting sqref="E8808">
    <cfRule type="duplicateValues" dxfId="3414" priority="890"/>
  </conditionalFormatting>
  <conditionalFormatting sqref="E11414 E9584:E9607">
    <cfRule type="duplicateValues" dxfId="3413" priority="889"/>
  </conditionalFormatting>
  <conditionalFormatting sqref="E9803">
    <cfRule type="duplicateValues" dxfId="3412" priority="885"/>
  </conditionalFormatting>
  <conditionalFormatting sqref="E9803">
    <cfRule type="duplicateValues" dxfId="3411" priority="886"/>
  </conditionalFormatting>
  <conditionalFormatting sqref="E9840">
    <cfRule type="duplicateValues" dxfId="3410" priority="883"/>
  </conditionalFormatting>
  <conditionalFormatting sqref="E9840">
    <cfRule type="duplicateValues" dxfId="3409" priority="884"/>
  </conditionalFormatting>
  <conditionalFormatting sqref="E10430">
    <cfRule type="duplicateValues" dxfId="3408" priority="881"/>
  </conditionalFormatting>
  <conditionalFormatting sqref="E10430">
    <cfRule type="duplicateValues" dxfId="3407" priority="882"/>
  </conditionalFormatting>
  <conditionalFormatting sqref="E10763">
    <cfRule type="duplicateValues" dxfId="3406" priority="879"/>
  </conditionalFormatting>
  <conditionalFormatting sqref="E10763">
    <cfRule type="duplicateValues" dxfId="3405" priority="880"/>
  </conditionalFormatting>
  <conditionalFormatting sqref="E11125:E11132">
    <cfRule type="duplicateValues" dxfId="3404" priority="3901"/>
  </conditionalFormatting>
  <conditionalFormatting sqref="E11338">
    <cfRule type="duplicateValues" dxfId="3403" priority="875"/>
  </conditionalFormatting>
  <conditionalFormatting sqref="E11338">
    <cfRule type="duplicateValues" dxfId="3402" priority="876"/>
  </conditionalFormatting>
  <conditionalFormatting sqref="E11555:E11559">
    <cfRule type="duplicateValues" dxfId="3401" priority="873"/>
  </conditionalFormatting>
  <conditionalFormatting sqref="E11555:E11559">
    <cfRule type="duplicateValues" dxfId="3400" priority="874"/>
  </conditionalFormatting>
  <conditionalFormatting sqref="E11921">
    <cfRule type="duplicateValues" dxfId="3399" priority="869"/>
  </conditionalFormatting>
  <conditionalFormatting sqref="E11921">
    <cfRule type="duplicateValues" dxfId="3398" priority="870"/>
  </conditionalFormatting>
  <conditionalFormatting sqref="E11552:E11553">
    <cfRule type="duplicateValues" dxfId="3397" priority="867"/>
  </conditionalFormatting>
  <conditionalFormatting sqref="E11552:E11553">
    <cfRule type="duplicateValues" dxfId="3396" priority="868"/>
  </conditionalFormatting>
  <conditionalFormatting sqref="E12111:E12118">
    <cfRule type="duplicateValues" dxfId="3395" priority="865"/>
  </conditionalFormatting>
  <conditionalFormatting sqref="E12111:E12118">
    <cfRule type="duplicateValues" dxfId="3394" priority="866"/>
  </conditionalFormatting>
  <conditionalFormatting sqref="E12274">
    <cfRule type="duplicateValues" dxfId="3393" priority="859"/>
  </conditionalFormatting>
  <conditionalFormatting sqref="E12274">
    <cfRule type="duplicateValues" dxfId="3392" priority="860"/>
  </conditionalFormatting>
  <conditionalFormatting sqref="E12275">
    <cfRule type="duplicateValues" dxfId="3391" priority="857"/>
  </conditionalFormatting>
  <conditionalFormatting sqref="E12275">
    <cfRule type="duplicateValues" dxfId="3390" priority="858"/>
  </conditionalFormatting>
  <conditionalFormatting sqref="E12276">
    <cfRule type="duplicateValues" dxfId="3389" priority="855"/>
  </conditionalFormatting>
  <conditionalFormatting sqref="E12276">
    <cfRule type="duplicateValues" dxfId="3388" priority="856"/>
  </conditionalFormatting>
  <conditionalFormatting sqref="E12277">
    <cfRule type="duplicateValues" dxfId="3387" priority="853"/>
  </conditionalFormatting>
  <conditionalFormatting sqref="E12277">
    <cfRule type="duplicateValues" dxfId="3386" priority="854"/>
  </conditionalFormatting>
  <conditionalFormatting sqref="E12278">
    <cfRule type="duplicateValues" dxfId="3385" priority="851"/>
  </conditionalFormatting>
  <conditionalFormatting sqref="E12278">
    <cfRule type="duplicateValues" dxfId="3384" priority="852"/>
  </conditionalFormatting>
  <conditionalFormatting sqref="E12279">
    <cfRule type="duplicateValues" dxfId="3383" priority="849"/>
  </conditionalFormatting>
  <conditionalFormatting sqref="E12279">
    <cfRule type="duplicateValues" dxfId="3382" priority="850"/>
  </conditionalFormatting>
  <conditionalFormatting sqref="E12280">
    <cfRule type="duplicateValues" dxfId="3381" priority="847"/>
  </conditionalFormatting>
  <conditionalFormatting sqref="E12280">
    <cfRule type="duplicateValues" dxfId="3380" priority="848"/>
  </conditionalFormatting>
  <conditionalFormatting sqref="E12281">
    <cfRule type="duplicateValues" dxfId="3379" priority="845"/>
  </conditionalFormatting>
  <conditionalFormatting sqref="E12281">
    <cfRule type="duplicateValues" dxfId="3378" priority="846"/>
  </conditionalFormatting>
  <conditionalFormatting sqref="E12282">
    <cfRule type="duplicateValues" dxfId="3377" priority="841"/>
  </conditionalFormatting>
  <conditionalFormatting sqref="E12282">
    <cfRule type="duplicateValues" dxfId="3376" priority="842"/>
  </conditionalFormatting>
  <conditionalFormatting sqref="E12264">
    <cfRule type="duplicateValues" dxfId="3375" priority="839"/>
  </conditionalFormatting>
  <conditionalFormatting sqref="E12264">
    <cfRule type="duplicateValues" dxfId="3374" priority="840"/>
  </conditionalFormatting>
  <conditionalFormatting sqref="E12283">
    <cfRule type="duplicateValues" dxfId="3373" priority="838"/>
  </conditionalFormatting>
  <conditionalFormatting sqref="E12271:E12273">
    <cfRule type="duplicateValues" dxfId="3372" priority="4015"/>
  </conditionalFormatting>
  <conditionalFormatting sqref="E12469:E12491">
    <cfRule type="duplicateValues" dxfId="3371" priority="836"/>
  </conditionalFormatting>
  <conditionalFormatting sqref="E12469:E12491">
    <cfRule type="duplicateValues" dxfId="3370" priority="837"/>
  </conditionalFormatting>
  <conditionalFormatting sqref="E13029">
    <cfRule type="duplicateValues" dxfId="3369" priority="828"/>
  </conditionalFormatting>
  <conditionalFormatting sqref="E13029">
    <cfRule type="duplicateValues" dxfId="3368" priority="829"/>
  </conditionalFormatting>
  <conditionalFormatting sqref="E13167">
    <cfRule type="duplicateValues" dxfId="3367" priority="823"/>
  </conditionalFormatting>
  <conditionalFormatting sqref="E13167">
    <cfRule type="duplicateValues" dxfId="3366" priority="824"/>
  </conditionalFormatting>
  <conditionalFormatting sqref="E13211">
    <cfRule type="duplicateValues" dxfId="3365" priority="821"/>
  </conditionalFormatting>
  <conditionalFormatting sqref="E13211">
    <cfRule type="duplicateValues" dxfId="3364" priority="822"/>
  </conditionalFormatting>
  <conditionalFormatting sqref="E13284">
    <cfRule type="duplicateValues" dxfId="3363" priority="819"/>
  </conditionalFormatting>
  <conditionalFormatting sqref="E13284">
    <cfRule type="duplicateValues" dxfId="3362" priority="820"/>
  </conditionalFormatting>
  <conditionalFormatting sqref="E13388">
    <cfRule type="duplicateValues" dxfId="3361" priority="817"/>
  </conditionalFormatting>
  <conditionalFormatting sqref="E13388">
    <cfRule type="duplicateValues" dxfId="3360" priority="818"/>
  </conditionalFormatting>
  <conditionalFormatting sqref="E13497">
    <cfRule type="duplicateValues" dxfId="3359" priority="815"/>
  </conditionalFormatting>
  <conditionalFormatting sqref="E13497">
    <cfRule type="duplicateValues" dxfId="3358" priority="816"/>
  </conditionalFormatting>
  <conditionalFormatting sqref="E13502">
    <cfRule type="duplicateValues" dxfId="3357" priority="813"/>
  </conditionalFormatting>
  <conditionalFormatting sqref="E13502">
    <cfRule type="duplicateValues" dxfId="3356" priority="814"/>
  </conditionalFormatting>
  <conditionalFormatting sqref="E13621">
    <cfRule type="duplicateValues" dxfId="3355" priority="811"/>
  </conditionalFormatting>
  <conditionalFormatting sqref="E13621">
    <cfRule type="duplicateValues" dxfId="3354" priority="812"/>
  </conditionalFormatting>
  <conditionalFormatting sqref="E13652:E13656">
    <cfRule type="duplicateValues" dxfId="3353" priority="809"/>
  </conditionalFormatting>
  <conditionalFormatting sqref="E13652:E13656">
    <cfRule type="duplicateValues" dxfId="3352" priority="810"/>
  </conditionalFormatting>
  <conditionalFormatting sqref="E13804">
    <cfRule type="duplicateValues" dxfId="3351" priority="807"/>
  </conditionalFormatting>
  <conditionalFormatting sqref="E13804">
    <cfRule type="duplicateValues" dxfId="3350" priority="808"/>
  </conditionalFormatting>
  <conditionalFormatting sqref="E14137">
    <cfRule type="duplicateValues" dxfId="3349" priority="805"/>
  </conditionalFormatting>
  <conditionalFormatting sqref="E14137">
    <cfRule type="duplicateValues" dxfId="3348" priority="806"/>
  </conditionalFormatting>
  <conditionalFormatting sqref="E14151">
    <cfRule type="duplicateValues" dxfId="3347" priority="803"/>
  </conditionalFormatting>
  <conditionalFormatting sqref="E14151">
    <cfRule type="duplicateValues" dxfId="3346" priority="804"/>
  </conditionalFormatting>
  <conditionalFormatting sqref="E14272">
    <cfRule type="duplicateValues" dxfId="3345" priority="801"/>
  </conditionalFormatting>
  <conditionalFormatting sqref="E14272">
    <cfRule type="duplicateValues" dxfId="3344" priority="802"/>
  </conditionalFormatting>
  <conditionalFormatting sqref="E14326">
    <cfRule type="duplicateValues" dxfId="3343" priority="799"/>
  </conditionalFormatting>
  <conditionalFormatting sqref="E14326">
    <cfRule type="duplicateValues" dxfId="3342" priority="800"/>
  </conditionalFormatting>
  <conditionalFormatting sqref="E14765">
    <cfRule type="duplicateValues" dxfId="3341" priority="793"/>
  </conditionalFormatting>
  <conditionalFormatting sqref="E14765">
    <cfRule type="duplicateValues" dxfId="3340" priority="794"/>
  </conditionalFormatting>
  <conditionalFormatting sqref="E15086:E15097">
    <cfRule type="duplicateValues" dxfId="3339" priority="789"/>
  </conditionalFormatting>
  <conditionalFormatting sqref="E15086:E15097">
    <cfRule type="duplicateValues" dxfId="3338" priority="790"/>
  </conditionalFormatting>
  <conditionalFormatting sqref="E15308">
    <cfRule type="duplicateValues" dxfId="3337" priority="787"/>
  </conditionalFormatting>
  <conditionalFormatting sqref="E15308">
    <cfRule type="duplicateValues" dxfId="3336" priority="788"/>
  </conditionalFormatting>
  <conditionalFormatting sqref="E15342">
    <cfRule type="duplicateValues" dxfId="3335" priority="785"/>
  </conditionalFormatting>
  <conditionalFormatting sqref="E15342">
    <cfRule type="duplicateValues" dxfId="3334" priority="786"/>
  </conditionalFormatting>
  <conditionalFormatting sqref="E15350">
    <cfRule type="duplicateValues" dxfId="3333" priority="781"/>
  </conditionalFormatting>
  <conditionalFormatting sqref="E15350">
    <cfRule type="duplicateValues" dxfId="3332" priority="782"/>
  </conditionalFormatting>
  <conditionalFormatting sqref="E15464">
    <cfRule type="duplicateValues" dxfId="3331" priority="775"/>
  </conditionalFormatting>
  <conditionalFormatting sqref="E15464">
    <cfRule type="duplicateValues" dxfId="3330" priority="776"/>
  </conditionalFormatting>
  <conditionalFormatting sqref="E15466">
    <cfRule type="duplicateValues" dxfId="3329" priority="773"/>
  </conditionalFormatting>
  <conditionalFormatting sqref="E15466">
    <cfRule type="duplicateValues" dxfId="3328" priority="774"/>
  </conditionalFormatting>
  <conditionalFormatting sqref="E15469">
    <cfRule type="duplicateValues" dxfId="3327" priority="767"/>
  </conditionalFormatting>
  <conditionalFormatting sqref="E15469">
    <cfRule type="duplicateValues" dxfId="3326" priority="768"/>
  </conditionalFormatting>
  <conditionalFormatting sqref="E15473">
    <cfRule type="duplicateValues" dxfId="3325" priority="765"/>
  </conditionalFormatting>
  <conditionalFormatting sqref="E15473">
    <cfRule type="duplicateValues" dxfId="3324" priority="766"/>
  </conditionalFormatting>
  <conditionalFormatting sqref="E15474">
    <cfRule type="duplicateValues" dxfId="3323" priority="763"/>
  </conditionalFormatting>
  <conditionalFormatting sqref="E15474">
    <cfRule type="duplicateValues" dxfId="3322" priority="764"/>
  </conditionalFormatting>
  <conditionalFormatting sqref="E15723:E15724 E15726:E15737">
    <cfRule type="duplicateValues" dxfId="3321" priority="761"/>
  </conditionalFormatting>
  <conditionalFormatting sqref="E15723:E15724">
    <cfRule type="duplicateValues" dxfId="3320" priority="762"/>
  </conditionalFormatting>
  <conditionalFormatting sqref="E15738">
    <cfRule type="duplicateValues" dxfId="3319" priority="760"/>
  </conditionalFormatting>
  <conditionalFormatting sqref="E15741:E15748">
    <cfRule type="duplicateValues" dxfId="3318" priority="757"/>
  </conditionalFormatting>
  <conditionalFormatting sqref="E15741:E15748">
    <cfRule type="duplicateValues" dxfId="3317" priority="758"/>
  </conditionalFormatting>
  <conditionalFormatting sqref="E15749:E15761 E15739:E15740">
    <cfRule type="duplicateValues" dxfId="3316" priority="6771"/>
  </conditionalFormatting>
  <conditionalFormatting sqref="E15343">
    <cfRule type="duplicateValues" dxfId="3315" priority="6772"/>
  </conditionalFormatting>
  <conditionalFormatting sqref="E16431:E16448">
    <cfRule type="duplicateValues" dxfId="3314" priority="6916"/>
  </conditionalFormatting>
  <conditionalFormatting sqref="E16584">
    <cfRule type="duplicateValues" dxfId="3313" priority="726"/>
  </conditionalFormatting>
  <conditionalFormatting sqref="E16584">
    <cfRule type="duplicateValues" dxfId="3312" priority="727"/>
  </conditionalFormatting>
  <conditionalFormatting sqref="E16584">
    <cfRule type="duplicateValues" dxfId="3311" priority="725"/>
  </conditionalFormatting>
  <conditionalFormatting sqref="E16584">
    <cfRule type="duplicateValues" dxfId="3310" priority="723"/>
    <cfRule type="duplicateValues" dxfId="3309" priority="724"/>
  </conditionalFormatting>
  <conditionalFormatting sqref="E16583">
    <cfRule type="duplicateValues" dxfId="3308" priority="694"/>
  </conditionalFormatting>
  <conditionalFormatting sqref="E16583">
    <cfRule type="duplicateValues" dxfId="3307" priority="695"/>
  </conditionalFormatting>
  <conditionalFormatting sqref="E16583">
    <cfRule type="duplicateValues" dxfId="3306" priority="693"/>
  </conditionalFormatting>
  <conditionalFormatting sqref="E16583">
    <cfRule type="duplicateValues" dxfId="3305" priority="691"/>
    <cfRule type="duplicateValues" dxfId="3304" priority="692"/>
  </conditionalFormatting>
  <conditionalFormatting sqref="E16583">
    <cfRule type="duplicateValues" dxfId="3303" priority="687"/>
  </conditionalFormatting>
  <conditionalFormatting sqref="E16583">
    <cfRule type="duplicateValues" dxfId="3302" priority="688"/>
  </conditionalFormatting>
  <conditionalFormatting sqref="E16583">
    <cfRule type="duplicateValues" dxfId="3301" priority="686"/>
  </conditionalFormatting>
  <conditionalFormatting sqref="E16583">
    <cfRule type="duplicateValues" dxfId="3300" priority="684"/>
    <cfRule type="duplicateValues" dxfId="3299" priority="685"/>
  </conditionalFormatting>
  <conditionalFormatting sqref="E16584">
    <cfRule type="duplicateValues" dxfId="3298" priority="682"/>
  </conditionalFormatting>
  <conditionalFormatting sqref="E16584">
    <cfRule type="duplicateValues" dxfId="3297" priority="683"/>
  </conditionalFormatting>
  <conditionalFormatting sqref="E16584">
    <cfRule type="duplicateValues" dxfId="3296" priority="681"/>
  </conditionalFormatting>
  <conditionalFormatting sqref="E16584">
    <cfRule type="duplicateValues" dxfId="3295" priority="679"/>
    <cfRule type="duplicateValues" dxfId="3294" priority="680"/>
  </conditionalFormatting>
  <conditionalFormatting sqref="E14576">
    <cfRule type="duplicateValues" dxfId="3293" priority="663"/>
  </conditionalFormatting>
  <conditionalFormatting sqref="E14576">
    <cfRule type="duplicateValues" dxfId="3292" priority="664"/>
  </conditionalFormatting>
  <conditionalFormatting sqref="E14576">
    <cfRule type="duplicateValues" dxfId="3291" priority="662"/>
  </conditionalFormatting>
  <conditionalFormatting sqref="E14576">
    <cfRule type="duplicateValues" dxfId="3290" priority="660"/>
    <cfRule type="duplicateValues" dxfId="3289" priority="661"/>
  </conditionalFormatting>
  <conditionalFormatting sqref="E14576">
    <cfRule type="duplicateValues" dxfId="3288" priority="659"/>
  </conditionalFormatting>
  <conditionalFormatting sqref="E16695">
    <cfRule type="duplicateValues" dxfId="3287" priority="653"/>
  </conditionalFormatting>
  <conditionalFormatting sqref="E16695">
    <cfRule type="duplicateValues" dxfId="3286" priority="654"/>
  </conditionalFormatting>
  <conditionalFormatting sqref="E16695">
    <cfRule type="duplicateValues" dxfId="3285" priority="655"/>
  </conditionalFormatting>
  <conditionalFormatting sqref="E16695">
    <cfRule type="duplicateValues" dxfId="3284" priority="656"/>
  </conditionalFormatting>
  <conditionalFormatting sqref="E16695">
    <cfRule type="duplicateValues" dxfId="3283" priority="657"/>
    <cfRule type="duplicateValues" dxfId="3282" priority="658"/>
  </conditionalFormatting>
  <conditionalFormatting sqref="E16690">
    <cfRule type="duplicateValues" dxfId="3281" priority="647"/>
  </conditionalFormatting>
  <conditionalFormatting sqref="E16690">
    <cfRule type="duplicateValues" dxfId="3280" priority="648"/>
  </conditionalFormatting>
  <conditionalFormatting sqref="E16690">
    <cfRule type="duplicateValues" dxfId="3279" priority="649"/>
  </conditionalFormatting>
  <conditionalFormatting sqref="E16690">
    <cfRule type="duplicateValues" dxfId="3278" priority="650"/>
  </conditionalFormatting>
  <conditionalFormatting sqref="E16690">
    <cfRule type="duplicateValues" dxfId="3277" priority="651"/>
    <cfRule type="duplicateValues" dxfId="3276" priority="652"/>
  </conditionalFormatting>
  <conditionalFormatting sqref="E16696">
    <cfRule type="duplicateValues" dxfId="3275" priority="641"/>
  </conditionalFormatting>
  <conditionalFormatting sqref="E16696">
    <cfRule type="duplicateValues" dxfId="3274" priority="642"/>
  </conditionalFormatting>
  <conditionalFormatting sqref="E16696">
    <cfRule type="duplicateValues" dxfId="3273" priority="643"/>
  </conditionalFormatting>
  <conditionalFormatting sqref="E16696">
    <cfRule type="duplicateValues" dxfId="3272" priority="644"/>
  </conditionalFormatting>
  <conditionalFormatting sqref="E16696">
    <cfRule type="duplicateValues" dxfId="3271" priority="645"/>
    <cfRule type="duplicateValues" dxfId="3270" priority="646"/>
  </conditionalFormatting>
  <conditionalFormatting sqref="E16697">
    <cfRule type="duplicateValues" dxfId="3269" priority="621"/>
  </conditionalFormatting>
  <conditionalFormatting sqref="E16697">
    <cfRule type="duplicateValues" dxfId="3268" priority="622"/>
  </conditionalFormatting>
  <conditionalFormatting sqref="E16697">
    <cfRule type="duplicateValues" dxfId="3267" priority="623"/>
  </conditionalFormatting>
  <conditionalFormatting sqref="E16697">
    <cfRule type="duplicateValues" dxfId="3266" priority="624"/>
  </conditionalFormatting>
  <conditionalFormatting sqref="E16697">
    <cfRule type="duplicateValues" dxfId="3265" priority="625"/>
    <cfRule type="duplicateValues" dxfId="3264" priority="626"/>
  </conditionalFormatting>
  <conditionalFormatting sqref="E16697">
    <cfRule type="duplicateValues" dxfId="3263" priority="620"/>
  </conditionalFormatting>
  <conditionalFormatting sqref="E16698">
    <cfRule type="duplicateValues" dxfId="3262" priority="614"/>
  </conditionalFormatting>
  <conditionalFormatting sqref="E16698">
    <cfRule type="duplicateValues" dxfId="3261" priority="615"/>
  </conditionalFormatting>
  <conditionalFormatting sqref="E16698">
    <cfRule type="duplicateValues" dxfId="3260" priority="616"/>
  </conditionalFormatting>
  <conditionalFormatting sqref="E16698">
    <cfRule type="duplicateValues" dxfId="3259" priority="617"/>
  </conditionalFormatting>
  <conditionalFormatting sqref="E16698">
    <cfRule type="duplicateValues" dxfId="3258" priority="618"/>
    <cfRule type="duplicateValues" dxfId="3257" priority="619"/>
  </conditionalFormatting>
  <conditionalFormatting sqref="E16698">
    <cfRule type="duplicateValues" dxfId="3256" priority="613"/>
  </conditionalFormatting>
  <conditionalFormatting sqref="E16699">
    <cfRule type="duplicateValues" dxfId="3255" priority="607"/>
  </conditionalFormatting>
  <conditionalFormatting sqref="E16699">
    <cfRule type="duplicateValues" dxfId="3254" priority="608"/>
  </conditionalFormatting>
  <conditionalFormatting sqref="E16699">
    <cfRule type="duplicateValues" dxfId="3253" priority="609"/>
  </conditionalFormatting>
  <conditionalFormatting sqref="E16699">
    <cfRule type="duplicateValues" dxfId="3252" priority="610"/>
  </conditionalFormatting>
  <conditionalFormatting sqref="E16699">
    <cfRule type="duplicateValues" dxfId="3251" priority="611"/>
    <cfRule type="duplicateValues" dxfId="3250" priority="612"/>
  </conditionalFormatting>
  <conditionalFormatting sqref="E16699">
    <cfRule type="duplicateValues" dxfId="3249" priority="606"/>
  </conditionalFormatting>
  <conditionalFormatting sqref="E16700">
    <cfRule type="duplicateValues" dxfId="3248" priority="579"/>
  </conditionalFormatting>
  <conditionalFormatting sqref="E16700">
    <cfRule type="duplicateValues" dxfId="3247" priority="580"/>
  </conditionalFormatting>
  <conditionalFormatting sqref="E16700">
    <cfRule type="duplicateValues" dxfId="3246" priority="581"/>
  </conditionalFormatting>
  <conditionalFormatting sqref="E16700">
    <cfRule type="duplicateValues" dxfId="3245" priority="582"/>
  </conditionalFormatting>
  <conditionalFormatting sqref="E16700">
    <cfRule type="duplicateValues" dxfId="3244" priority="583"/>
    <cfRule type="duplicateValues" dxfId="3243" priority="584"/>
  </conditionalFormatting>
  <conditionalFormatting sqref="E16700">
    <cfRule type="duplicateValues" dxfId="3242" priority="578"/>
  </conditionalFormatting>
  <conditionalFormatting sqref="E16698">
    <cfRule type="duplicateValues" dxfId="3241" priority="571"/>
  </conditionalFormatting>
  <conditionalFormatting sqref="E16698">
    <cfRule type="duplicateValues" dxfId="3240" priority="572"/>
  </conditionalFormatting>
  <conditionalFormatting sqref="E16698">
    <cfRule type="duplicateValues" dxfId="3239" priority="573"/>
  </conditionalFormatting>
  <conditionalFormatting sqref="E16698">
    <cfRule type="duplicateValues" dxfId="3238" priority="574"/>
  </conditionalFormatting>
  <conditionalFormatting sqref="E16698">
    <cfRule type="duplicateValues" dxfId="3237" priority="575"/>
    <cfRule type="duplicateValues" dxfId="3236" priority="576"/>
  </conditionalFormatting>
  <conditionalFormatting sqref="E16698">
    <cfRule type="duplicateValues" dxfId="3235" priority="570"/>
  </conditionalFormatting>
  <conditionalFormatting sqref="E16699">
    <cfRule type="duplicateValues" dxfId="3234" priority="564"/>
  </conditionalFormatting>
  <conditionalFormatting sqref="E16699">
    <cfRule type="duplicateValues" dxfId="3233" priority="565"/>
  </conditionalFormatting>
  <conditionalFormatting sqref="E16699">
    <cfRule type="duplicateValues" dxfId="3232" priority="566"/>
  </conditionalFormatting>
  <conditionalFormatting sqref="E16699">
    <cfRule type="duplicateValues" dxfId="3231" priority="567"/>
  </conditionalFormatting>
  <conditionalFormatting sqref="E16699">
    <cfRule type="duplicateValues" dxfId="3230" priority="568"/>
    <cfRule type="duplicateValues" dxfId="3229" priority="569"/>
  </conditionalFormatting>
  <conditionalFormatting sqref="E16699">
    <cfRule type="duplicateValues" dxfId="3228" priority="563"/>
  </conditionalFormatting>
  <conditionalFormatting sqref="E12949:E12970">
    <cfRule type="duplicateValues" dxfId="3227" priority="7068"/>
  </conditionalFormatting>
  <conditionalFormatting sqref="E16749">
    <cfRule type="duplicateValues" dxfId="3226" priority="541"/>
  </conditionalFormatting>
  <conditionalFormatting sqref="E16749">
    <cfRule type="duplicateValues" dxfId="3225" priority="542"/>
  </conditionalFormatting>
  <conditionalFormatting sqref="E16749">
    <cfRule type="duplicateValues" dxfId="3224" priority="543"/>
  </conditionalFormatting>
  <conditionalFormatting sqref="E16749">
    <cfRule type="duplicateValues" dxfId="3223" priority="544"/>
  </conditionalFormatting>
  <conditionalFormatting sqref="E16749">
    <cfRule type="duplicateValues" dxfId="3222" priority="545"/>
    <cfRule type="duplicateValues" dxfId="3221" priority="546"/>
  </conditionalFormatting>
  <conditionalFormatting sqref="E16749">
    <cfRule type="duplicateValues" dxfId="3220" priority="540"/>
  </conditionalFormatting>
  <conditionalFormatting sqref="E16749">
    <cfRule type="duplicateValues" dxfId="3219" priority="539"/>
  </conditionalFormatting>
  <conditionalFormatting sqref="E16750">
    <cfRule type="duplicateValues" dxfId="3218" priority="532"/>
  </conditionalFormatting>
  <conditionalFormatting sqref="E16750">
    <cfRule type="duplicateValues" dxfId="3217" priority="533"/>
  </conditionalFormatting>
  <conditionalFormatting sqref="E16750">
    <cfRule type="duplicateValues" dxfId="3216" priority="534"/>
  </conditionalFormatting>
  <conditionalFormatting sqref="E16750">
    <cfRule type="duplicateValues" dxfId="3215" priority="535"/>
  </conditionalFormatting>
  <conditionalFormatting sqref="E16750">
    <cfRule type="duplicateValues" dxfId="3214" priority="536"/>
    <cfRule type="duplicateValues" dxfId="3213" priority="537"/>
  </conditionalFormatting>
  <conditionalFormatting sqref="E16750">
    <cfRule type="duplicateValues" dxfId="3212" priority="531"/>
  </conditionalFormatting>
  <conditionalFormatting sqref="E16750">
    <cfRule type="duplicateValues" dxfId="3211" priority="530"/>
  </conditionalFormatting>
  <conditionalFormatting sqref="E16750">
    <cfRule type="duplicateValues" dxfId="3210" priority="529"/>
  </conditionalFormatting>
  <conditionalFormatting sqref="E16751">
    <cfRule type="duplicateValues" dxfId="3209" priority="523"/>
  </conditionalFormatting>
  <conditionalFormatting sqref="E16751">
    <cfRule type="duplicateValues" dxfId="3208" priority="524"/>
  </conditionalFormatting>
  <conditionalFormatting sqref="E16751">
    <cfRule type="duplicateValues" dxfId="3207" priority="525"/>
  </conditionalFormatting>
  <conditionalFormatting sqref="E16751">
    <cfRule type="duplicateValues" dxfId="3206" priority="526"/>
  </conditionalFormatting>
  <conditionalFormatting sqref="E16751">
    <cfRule type="duplicateValues" dxfId="3205" priority="527"/>
    <cfRule type="duplicateValues" dxfId="3204" priority="528"/>
  </conditionalFormatting>
  <conditionalFormatting sqref="E16751">
    <cfRule type="duplicateValues" dxfId="3203" priority="522"/>
  </conditionalFormatting>
  <conditionalFormatting sqref="E16751">
    <cfRule type="duplicateValues" dxfId="3202" priority="521"/>
  </conditionalFormatting>
  <conditionalFormatting sqref="E16751">
    <cfRule type="duplicateValues" dxfId="3201" priority="520"/>
  </conditionalFormatting>
  <conditionalFormatting sqref="E16752">
    <cfRule type="duplicateValues" dxfId="3200" priority="514"/>
  </conditionalFormatting>
  <conditionalFormatting sqref="E16752">
    <cfRule type="duplicateValues" dxfId="3199" priority="515"/>
  </conditionalFormatting>
  <conditionalFormatting sqref="E16752">
    <cfRule type="duplicateValues" dxfId="3198" priority="516"/>
  </conditionalFormatting>
  <conditionalFormatting sqref="E16752">
    <cfRule type="duplicateValues" dxfId="3197" priority="517"/>
  </conditionalFormatting>
  <conditionalFormatting sqref="E16752">
    <cfRule type="duplicateValues" dxfId="3196" priority="518"/>
    <cfRule type="duplicateValues" dxfId="3195" priority="519"/>
  </conditionalFormatting>
  <conditionalFormatting sqref="E16752">
    <cfRule type="duplicateValues" dxfId="3194" priority="513"/>
  </conditionalFormatting>
  <conditionalFormatting sqref="E16752">
    <cfRule type="duplicateValues" dxfId="3193" priority="512"/>
  </conditionalFormatting>
  <conditionalFormatting sqref="E16752">
    <cfRule type="duplicateValues" dxfId="3192" priority="511"/>
  </conditionalFormatting>
  <conditionalFormatting sqref="E16753">
    <cfRule type="duplicateValues" dxfId="3191" priority="504"/>
  </conditionalFormatting>
  <conditionalFormatting sqref="E16753">
    <cfRule type="duplicateValues" dxfId="3190" priority="505"/>
  </conditionalFormatting>
  <conditionalFormatting sqref="E16753">
    <cfRule type="duplicateValues" dxfId="3189" priority="506"/>
  </conditionalFormatting>
  <conditionalFormatting sqref="E16753">
    <cfRule type="duplicateValues" dxfId="3188" priority="507"/>
  </conditionalFormatting>
  <conditionalFormatting sqref="E16753">
    <cfRule type="duplicateValues" dxfId="3187" priority="508"/>
    <cfRule type="duplicateValues" dxfId="3186" priority="509"/>
  </conditionalFormatting>
  <conditionalFormatting sqref="E16753">
    <cfRule type="duplicateValues" dxfId="3185" priority="503"/>
  </conditionalFormatting>
  <conditionalFormatting sqref="E16753">
    <cfRule type="duplicateValues" dxfId="3184" priority="502"/>
  </conditionalFormatting>
  <conditionalFormatting sqref="E16753">
    <cfRule type="duplicateValues" dxfId="3183" priority="501"/>
  </conditionalFormatting>
  <conditionalFormatting sqref="E16753">
    <cfRule type="duplicateValues" dxfId="3182" priority="500"/>
  </conditionalFormatting>
  <conditionalFormatting sqref="E16754">
    <cfRule type="duplicateValues" dxfId="3181" priority="494"/>
  </conditionalFormatting>
  <conditionalFormatting sqref="E16754">
    <cfRule type="duplicateValues" dxfId="3180" priority="495"/>
  </conditionalFormatting>
  <conditionalFormatting sqref="E16754">
    <cfRule type="duplicateValues" dxfId="3179" priority="496"/>
  </conditionalFormatting>
  <conditionalFormatting sqref="E16754">
    <cfRule type="duplicateValues" dxfId="3178" priority="497"/>
  </conditionalFormatting>
  <conditionalFormatting sqref="E16754">
    <cfRule type="duplicateValues" dxfId="3177" priority="498"/>
    <cfRule type="duplicateValues" dxfId="3176" priority="499"/>
  </conditionalFormatting>
  <conditionalFormatting sqref="E16754">
    <cfRule type="duplicateValues" dxfId="3175" priority="493"/>
  </conditionalFormatting>
  <conditionalFormatting sqref="E16754">
    <cfRule type="duplicateValues" dxfId="3174" priority="492"/>
  </conditionalFormatting>
  <conditionalFormatting sqref="E16754">
    <cfRule type="duplicateValues" dxfId="3173" priority="491"/>
  </conditionalFormatting>
  <conditionalFormatting sqref="E16754">
    <cfRule type="duplicateValues" dxfId="3172" priority="490"/>
  </conditionalFormatting>
  <conditionalFormatting sqref="E16769:E16783">
    <cfRule type="duplicateValues" dxfId="3171" priority="447"/>
  </conditionalFormatting>
  <conditionalFormatting sqref="E16765">
    <cfRule type="duplicateValues" dxfId="3170" priority="440"/>
  </conditionalFormatting>
  <conditionalFormatting sqref="E16765">
    <cfRule type="duplicateValues" dxfId="3169" priority="441"/>
  </conditionalFormatting>
  <conditionalFormatting sqref="E16765">
    <cfRule type="duplicateValues" dxfId="3168" priority="442"/>
  </conditionalFormatting>
  <conditionalFormatting sqref="E16765">
    <cfRule type="duplicateValues" dxfId="3167" priority="443"/>
  </conditionalFormatting>
  <conditionalFormatting sqref="E16765">
    <cfRule type="duplicateValues" dxfId="3166" priority="444"/>
    <cfRule type="duplicateValues" dxfId="3165" priority="445"/>
  </conditionalFormatting>
  <conditionalFormatting sqref="E16765">
    <cfRule type="duplicateValues" dxfId="3164" priority="439"/>
  </conditionalFormatting>
  <conditionalFormatting sqref="E16765">
    <cfRule type="duplicateValues" dxfId="3163" priority="438"/>
  </conditionalFormatting>
  <conditionalFormatting sqref="E16765">
    <cfRule type="duplicateValues" dxfId="3162" priority="437"/>
  </conditionalFormatting>
  <conditionalFormatting sqref="E16765">
    <cfRule type="duplicateValues" dxfId="3161" priority="436"/>
  </conditionalFormatting>
  <conditionalFormatting sqref="E16765">
    <cfRule type="duplicateValues" dxfId="3160" priority="435"/>
  </conditionalFormatting>
  <conditionalFormatting sqref="E16765">
    <cfRule type="duplicateValues" dxfId="3159" priority="434"/>
  </conditionalFormatting>
  <conditionalFormatting sqref="E16767">
    <cfRule type="duplicateValues" dxfId="3158" priority="414"/>
  </conditionalFormatting>
  <conditionalFormatting sqref="E16767">
    <cfRule type="duplicateValues" dxfId="3157" priority="415"/>
  </conditionalFormatting>
  <conditionalFormatting sqref="E16767">
    <cfRule type="duplicateValues" dxfId="3156" priority="416"/>
  </conditionalFormatting>
  <conditionalFormatting sqref="E16767">
    <cfRule type="duplicateValues" dxfId="3155" priority="417"/>
  </conditionalFormatting>
  <conditionalFormatting sqref="E16767">
    <cfRule type="duplicateValues" dxfId="3154" priority="418"/>
    <cfRule type="duplicateValues" dxfId="3153" priority="419"/>
  </conditionalFormatting>
  <conditionalFormatting sqref="E16767">
    <cfRule type="duplicateValues" dxfId="3152" priority="413"/>
  </conditionalFormatting>
  <conditionalFormatting sqref="E16767">
    <cfRule type="duplicateValues" dxfId="3151" priority="412"/>
  </conditionalFormatting>
  <conditionalFormatting sqref="E16767">
    <cfRule type="duplicateValues" dxfId="3150" priority="411"/>
  </conditionalFormatting>
  <conditionalFormatting sqref="E16767">
    <cfRule type="duplicateValues" dxfId="3149" priority="410"/>
  </conditionalFormatting>
  <conditionalFormatting sqref="E16767">
    <cfRule type="duplicateValues" dxfId="3148" priority="409"/>
  </conditionalFormatting>
  <conditionalFormatting sqref="E16767">
    <cfRule type="duplicateValues" dxfId="3147" priority="408"/>
  </conditionalFormatting>
  <conditionalFormatting sqref="E16767">
    <cfRule type="duplicateValues" dxfId="3146" priority="407"/>
  </conditionalFormatting>
  <conditionalFormatting sqref="E16784">
    <cfRule type="duplicateValues" dxfId="3145" priority="401"/>
  </conditionalFormatting>
  <conditionalFormatting sqref="E16784">
    <cfRule type="duplicateValues" dxfId="3144" priority="402"/>
  </conditionalFormatting>
  <conditionalFormatting sqref="E16784">
    <cfRule type="duplicateValues" dxfId="3143" priority="403"/>
  </conditionalFormatting>
  <conditionalFormatting sqref="E16784">
    <cfRule type="duplicateValues" dxfId="3142" priority="404"/>
  </conditionalFormatting>
  <conditionalFormatting sqref="E16784">
    <cfRule type="duplicateValues" dxfId="3141" priority="405"/>
    <cfRule type="duplicateValues" dxfId="3140" priority="406"/>
  </conditionalFormatting>
  <conditionalFormatting sqref="E16784">
    <cfRule type="duplicateValues" dxfId="3139" priority="400"/>
  </conditionalFormatting>
  <conditionalFormatting sqref="E16784">
    <cfRule type="duplicateValues" dxfId="3138" priority="399"/>
  </conditionalFormatting>
  <conditionalFormatting sqref="E16784">
    <cfRule type="duplicateValues" dxfId="3137" priority="398"/>
  </conditionalFormatting>
  <conditionalFormatting sqref="E16784">
    <cfRule type="duplicateValues" dxfId="3136" priority="397"/>
  </conditionalFormatting>
  <conditionalFormatting sqref="E16784">
    <cfRule type="duplicateValues" dxfId="3135" priority="396"/>
  </conditionalFormatting>
  <conditionalFormatting sqref="E16784">
    <cfRule type="duplicateValues" dxfId="3134" priority="395"/>
  </conditionalFormatting>
  <conditionalFormatting sqref="E16784">
    <cfRule type="duplicateValues" dxfId="3133" priority="394"/>
  </conditionalFormatting>
  <conditionalFormatting sqref="E16807">
    <cfRule type="duplicateValues" dxfId="3132" priority="391"/>
  </conditionalFormatting>
  <conditionalFormatting sqref="E16807">
    <cfRule type="duplicateValues" dxfId="3131" priority="390"/>
  </conditionalFormatting>
  <conditionalFormatting sqref="E16808">
    <cfRule type="duplicateValues" dxfId="3130" priority="389"/>
  </conditionalFormatting>
  <conditionalFormatting sqref="E16808">
    <cfRule type="duplicateValues" dxfId="3129" priority="388"/>
  </conditionalFormatting>
  <conditionalFormatting sqref="E16809">
    <cfRule type="duplicateValues" dxfId="3128" priority="383"/>
  </conditionalFormatting>
  <conditionalFormatting sqref="E16809">
    <cfRule type="duplicateValues" dxfId="3127" priority="382"/>
  </conditionalFormatting>
  <conditionalFormatting sqref="E16810">
    <cfRule type="duplicateValues" dxfId="3126" priority="381"/>
  </conditionalFormatting>
  <conditionalFormatting sqref="E16810">
    <cfRule type="duplicateValues" dxfId="3125" priority="380"/>
  </conditionalFormatting>
  <conditionalFormatting sqref="E16811">
    <cfRule type="duplicateValues" dxfId="3124" priority="379"/>
  </conditionalFormatting>
  <conditionalFormatting sqref="E16811">
    <cfRule type="duplicateValues" dxfId="3123" priority="378"/>
  </conditionalFormatting>
  <conditionalFormatting sqref="E16812">
    <cfRule type="duplicateValues" dxfId="3122" priority="377"/>
  </conditionalFormatting>
  <conditionalFormatting sqref="E16812">
    <cfRule type="duplicateValues" dxfId="3121" priority="376"/>
  </conditionalFormatting>
  <conditionalFormatting sqref="E16813">
    <cfRule type="duplicateValues" dxfId="3120" priority="375"/>
  </conditionalFormatting>
  <conditionalFormatting sqref="E16813">
    <cfRule type="duplicateValues" dxfId="3119" priority="374"/>
  </conditionalFormatting>
  <conditionalFormatting sqref="E16814">
    <cfRule type="duplicateValues" dxfId="3118" priority="373"/>
  </conditionalFormatting>
  <conditionalFormatting sqref="E16814">
    <cfRule type="duplicateValues" dxfId="3117" priority="372"/>
  </conditionalFormatting>
  <conditionalFormatting sqref="E16815">
    <cfRule type="duplicateValues" dxfId="3116" priority="371"/>
  </conditionalFormatting>
  <conditionalFormatting sqref="E16815">
    <cfRule type="duplicateValues" dxfId="3115" priority="370"/>
  </conditionalFormatting>
  <conditionalFormatting sqref="E17620:E1048576 E17357:E17386 E17388:E17533 E17268:E17355 E17222:E17266 E17189:E17220 E17063:E17090 E17092:E17109 E17024:E17044 E16901 E16824:E16896 E1:E14649 E17559:E17590 E16903:E16986 E17111:E17187 E14652:E16816">
    <cfRule type="duplicateValues" dxfId="3114" priority="367"/>
  </conditionalFormatting>
  <conditionalFormatting sqref="E16817">
    <cfRule type="duplicateValues" dxfId="3113" priority="366"/>
  </conditionalFormatting>
  <conditionalFormatting sqref="E16818">
    <cfRule type="duplicateValues" dxfId="3112" priority="363"/>
  </conditionalFormatting>
  <conditionalFormatting sqref="E16818">
    <cfRule type="duplicateValues" dxfId="3111" priority="362"/>
  </conditionalFormatting>
  <conditionalFormatting sqref="E16818">
    <cfRule type="duplicateValues" dxfId="3110" priority="361"/>
  </conditionalFormatting>
  <conditionalFormatting sqref="E17620:E1048576 E17357:E17386 E17388:E17533 E17268:E17355 E17222:E17266 E17189:E17220 E17063:E17090 E17092:E17109 E17024:E17044 E16901 E16824:E16896 E1:E14649 E17559:E17590 E16903:E16986 E17111:E17187 E14652:E16818">
    <cfRule type="duplicateValues" dxfId="3109" priority="360"/>
  </conditionalFormatting>
  <conditionalFormatting sqref="E17620:E1048576 E17357:E17386 E17388:E17533 E17268:E17355 E17222:E17266 E17189:E17220 E17063:E17090 E17092:E17109 E17024:E17044 E16901 E16824:E16896 E16769:E16783 E16755:E16764 E16701:E16748 E16691:E16694 E14577:E14649 E1:E14575 E17559:E17590 E16785:E16802 E16903:E16986 E17111:E17187 E14652:E16689">
    <cfRule type="duplicateValues" dxfId="3108" priority="7069"/>
  </conditionalFormatting>
  <conditionalFormatting sqref="E17620:E1048576 E17357:E17386 E17388:E17533 E17268:E17355 E17222:E17266 E17189:E17220 E17063:E17090 E17092:E17109 E17024:E17044 E16901 E16824:E16896 E16769:E16783 E16755:E16764 E16701:E16748 E16691:E16694 E16577:E16582 E16449:E16558 E15483:E15495 E15465 E15437:E15463 E15344:E15349 E15204:E15307 E15098:E15189 E14273:E14325 E14239:E14271 E14152:E14237 E14138:E14150 E13622:E13651 E13562:E13620 E13285:E13387 E13185:E13210 E12996:E13028 E12580:E12592 E12265:E12269 E12197:E12206 E12119:E12191 E11922:E12110 E11415:E11457 E11459:E11551 E11339:E11413 E10520:E10762 E9553:E9583 E8809:E9551 E1:E2684 E9748:E9802 E9804:E9839 E9841:E10097 E10210:E10324 E10326:E10429 E10118:E10197 E10199:E10208 E10431:E10518 E10764:E11124 E2686:E5467 E5469:E6239 E16357:E16430 E16003:E16355 E6241:E8807 E17559:E17590 E11133:E11237 E11554 E11560:E11804 E11806:E11920 E12208:E12263 E12284:E12468 E12492:E12578 E12594:E12948 E12971:E12994 E13030:E13164 E13212:E13240 E13242:E13283 E13498:E13501 E13503:E13560 E13389:E13496 E13657:E13803 E13805:E14136 E14327:E14575 E15309:E15341 E15351:E15434 E15467:E15468 E15470:E15472 E15475:E15481 E15498:E15674 E15782:E15989 E14766:E15085 E11239:E11337 E9608:E9746 E16585:E16689 E14577:E14649 E16785:E16802 E16903:E16986 E17111:E17187 E14652:E14764">
    <cfRule type="duplicateValues" dxfId="3107" priority="7077"/>
  </conditionalFormatting>
  <conditionalFormatting sqref="E17620:E1048576 E17357:E17386 E17388:E17533 E17268:E17355 E17222:E17266 E17189:E17220 E17063:E17090 E17092:E17109 E17024:E17044 E16901 E16824:E16896 E16769:E16783 E16755:E16764 E16701:E16748 E16691:E16694 E16577:E16582 E16449:E16558 E15483:E15495 E15465 E15437:E15463 E15344:E15349 E15204:E15307 E15098:E15189 E14273:E14325 E14239:E14271 E14152:E14237 E14138:E14150 E13622:E13651 E13562:E13620 E13285:E13387 E13185:E13210 E12996:E13028 E12580:E12592 E12265:E12269 E12197:E12206 E12119:E12191 E11922:E12110 E10520:E10762 E9748:E9802 E1:E2684 E9804:E9839 E9841:E10097 E10210:E10324 E10326:E10429 E10118:E10197 E10199:E10208 E10431:E10518 E10764:E11124 E2686:E5467 E5469:E6239 E16357:E16430 E16003:E16355 E11339:E11457 E11459:E11551 E11133:E11237 E11554 E11560:E11804 E11806:E11920 E12208:E12263 E12284:E12468 E12492:E12578 E12594:E12948 E12971:E12994 E13030:E13164 E13212:E13240 E13242:E13283 E13498:E13501 E13503:E13560 E13389:E13496 E13657:E13803 E13805:E14136 E14327:E14575 E15309:E15341 E15351:E15434 E15467:E15468 E15470:E15472 E15475:E15481 E15498:E15674 E15782:E15989 E14766:E15085 E11239:E11337 E6241:E9746 E17559:E17590 E16585:E16689 E14577:E14649 E16785:E16802 E16903:E16986 E17111:E17187 E14652:E14764">
    <cfRule type="duplicateValues" dxfId="3106" priority="7158"/>
  </conditionalFormatting>
  <conditionalFormatting sqref="E17620:E1048576 E17357:E17386 E17388:E17533 E17268:E17355 E17222:E17266 E17189:E17220 E17063:E17090 E17092:E17109 E17024:E17044 E16901 E16824:E16896 E16769:E16783 E16755:E16764 E16701:E16748 E16691:E16694 E16585:E16689 E1:E14575 E17559:E17590 E14577:E14649 E16785:E16802 E16903:E16986 E17111:E17187 E14652:E16582">
    <cfRule type="duplicateValues" dxfId="3105" priority="7235"/>
  </conditionalFormatting>
  <conditionalFormatting sqref="E17620:E1048576 E17357:E17386 E17388:E17533 E17268:E17355 E17222:E17266 E17189:E17220 E17063:E17090 E17092:E17109 E17024:E17044 E16901 E16824:E16896 E16769:E16783 E16755:E16764 E16701:E16748 E16691:E16694 E16585:E16689 E1:E14575 E17559:E17590 E14577:E14649 E16785:E16802 E16903:E16986 E17111:E17187 E14652:E16582">
    <cfRule type="duplicateValues" dxfId="3104" priority="7244"/>
    <cfRule type="duplicateValues" dxfId="3103" priority="7245"/>
  </conditionalFormatting>
  <conditionalFormatting sqref="E17620:E1048576 E17357:E17386 E17388:E17533 E17268:E17355 E17222:E17266 E17189:E17220 E17063:E17090 E17092:E17109 E17024:E17044 E16901 E16824:E16896 E16769:E16783 E16755:E16764 E16701:E16748 E1:E14649 E17559:E17590 E16785:E16802 E16903:E16986 E17111:E17187 E14652:E16696">
    <cfRule type="duplicateValues" dxfId="3102" priority="7262"/>
  </conditionalFormatting>
  <conditionalFormatting sqref="E17620:E1048576 E17357:E17386 E17388:E17533 E17268:E17355 E17222:E17266 E17189:E17220 E17063:E17090 E17092:E17109 E17024:E17044 E16901 E16824:E16896 E16769:E16783 E16755:E16764 E1:E14649 E17559:E17590 E16785:E16802 E16903:E16986 E17111:E17187 E14652:E16748">
    <cfRule type="duplicateValues" dxfId="3101" priority="7268"/>
  </conditionalFormatting>
  <conditionalFormatting sqref="E17620:E1048576 E17357:E17386 E17388:E17533 E17268:E17355 E17222:E17266 E17189:E17220 E17063:E17090 E17092:E17109 E17024:E17044 E16901 E16824:E16896 E16769:E16783 E16755:E16764 E1:E14649 E17559:E17590 E16785:E16802 E16903:E16986 E17111:E17187 E14652:E16749">
    <cfRule type="duplicateValues" dxfId="3100" priority="7273"/>
  </conditionalFormatting>
  <conditionalFormatting sqref="E17620:E1048576 E17357:E17386 E17388:E17533 E17268:E17355 E17222:E17266 E17189:E17220 E17063:E17090 E17092:E17109 E17024:E17044 E16901 E16824:E16896 E16769:E16783 E16755:E16764 E1:E14649 E17559:E17590 E16785:E16802 E16903:E16986 E17111:E17187 E14652:E16752">
    <cfRule type="duplicateValues" dxfId="3099" priority="7278"/>
  </conditionalFormatting>
  <conditionalFormatting sqref="E17620:E1048576 E17357:E17386 E17388:E17533 E17268:E17355 E17222:E17266 E17189:E17220 E17063:E17090 E17092:E17109 E17024:E17044 E16901 E16824:E16896 E16769:E16783 E1:E14649 E17559:E17590 E16785:E16802 E16903:E16986 E17111:E17187 E14652:E16764">
    <cfRule type="duplicateValues" dxfId="3098" priority="7283"/>
  </conditionalFormatting>
  <conditionalFormatting sqref="E17620:E1048576 E17357:E17386 E17388:E17533 E17268:E17355 E17222:E17266 E17189:E17220 E17063:E17090 E17092:E17109 E17024:E17044 E16901 E16824:E16896 E16769:E16783 E1:E14649 E17559:E17590 E16785:E16802 E16903:E16986 E17111:E17187 E14652:E16765">
    <cfRule type="duplicateValues" dxfId="3097" priority="7287"/>
  </conditionalFormatting>
  <conditionalFormatting sqref="E17620:E1048576 E17357:E17386 E17388:E17533 E17268:E17355 E17222:E17266 E17189:E17220 E17063:E17090 E17092:E17109 E17024:E17044 E16901 E16824:E16896 E1:E14649 E17559:E17590 E16903:E16986 E17111:E17187 E14652:E16806">
    <cfRule type="duplicateValues" dxfId="3096" priority="7291"/>
  </conditionalFormatting>
  <conditionalFormatting sqref="E17620:E1048576 E17560:E17590 E17357:E17386 E17388:E17533 E17268:E17355 E17222:E17266 E17189:E17220 E17063:E17090 E17092:E17109 E17024:E17044 E16901 E16824:E16896 E16903:E16986 E17111:E17187">
    <cfRule type="duplicateValues" dxfId="3095" priority="7293"/>
  </conditionalFormatting>
  <conditionalFormatting sqref="E16816">
    <cfRule type="duplicateValues" dxfId="3094" priority="7294"/>
  </conditionalFormatting>
  <conditionalFormatting sqref="E16819">
    <cfRule type="duplicateValues" dxfId="3093" priority="359"/>
  </conditionalFormatting>
  <conditionalFormatting sqref="E16819">
    <cfRule type="duplicateValues" dxfId="3092" priority="358"/>
  </conditionalFormatting>
  <conditionalFormatting sqref="E16819">
    <cfRule type="duplicateValues" dxfId="3091" priority="357"/>
  </conditionalFormatting>
  <conditionalFormatting sqref="E16819">
    <cfRule type="duplicateValues" dxfId="3090" priority="356"/>
  </conditionalFormatting>
  <conditionalFormatting sqref="E16820">
    <cfRule type="duplicateValues" dxfId="3089" priority="355"/>
  </conditionalFormatting>
  <conditionalFormatting sqref="E16820">
    <cfRule type="duplicateValues" dxfId="3088" priority="354"/>
  </conditionalFormatting>
  <conditionalFormatting sqref="E16820">
    <cfRule type="duplicateValues" dxfId="3087" priority="353"/>
  </conditionalFormatting>
  <conditionalFormatting sqref="E16820">
    <cfRule type="duplicateValues" dxfId="3086" priority="352"/>
  </conditionalFormatting>
  <conditionalFormatting sqref="E16821">
    <cfRule type="duplicateValues" dxfId="3085" priority="351"/>
  </conditionalFormatting>
  <conditionalFormatting sqref="E16821">
    <cfRule type="duplicateValues" dxfId="3084" priority="350"/>
  </conditionalFormatting>
  <conditionalFormatting sqref="E16821">
    <cfRule type="duplicateValues" dxfId="3083" priority="349"/>
  </conditionalFormatting>
  <conditionalFormatting sqref="E16821">
    <cfRule type="duplicateValues" dxfId="3082" priority="348"/>
  </conditionalFormatting>
  <conditionalFormatting sqref="E16822">
    <cfRule type="duplicateValues" dxfId="3081" priority="347"/>
  </conditionalFormatting>
  <conditionalFormatting sqref="E16822">
    <cfRule type="duplicateValues" dxfId="3080" priority="346"/>
  </conditionalFormatting>
  <conditionalFormatting sqref="E16822">
    <cfRule type="duplicateValues" dxfId="3079" priority="345"/>
  </conditionalFormatting>
  <conditionalFormatting sqref="E16822">
    <cfRule type="duplicateValues" dxfId="3078" priority="344"/>
  </conditionalFormatting>
  <conditionalFormatting sqref="E16823">
    <cfRule type="duplicateValues" dxfId="3077" priority="343"/>
  </conditionalFormatting>
  <conditionalFormatting sqref="E16823">
    <cfRule type="duplicateValues" dxfId="3076" priority="342"/>
  </conditionalFormatting>
  <conditionalFormatting sqref="E16823">
    <cfRule type="duplicateValues" dxfId="3075" priority="341"/>
  </conditionalFormatting>
  <conditionalFormatting sqref="E16823">
    <cfRule type="duplicateValues" dxfId="3074" priority="340"/>
  </conditionalFormatting>
  <conditionalFormatting sqref="E17620:E1048576 E17357:E17386 E17388:E17533 E17268:E17355 E17222:E17266 E17189:E17220 E17063:E17090 E17092:E17109 E17024:E17044 E16901 E1:E14649 E17559:E17590 E16903:E16986 E17111:E17187 E14652:E16896">
    <cfRule type="duplicateValues" dxfId="3073" priority="317"/>
  </conditionalFormatting>
  <conditionalFormatting sqref="E16897">
    <cfRule type="duplicateValues" dxfId="3072" priority="315"/>
  </conditionalFormatting>
  <conditionalFormatting sqref="E16898">
    <cfRule type="duplicateValues" dxfId="3071" priority="314"/>
  </conditionalFormatting>
  <conditionalFormatting sqref="E17620:E1048576 E17357:E17386 E17388:E17533 E17268:E17355 E17222:E17266 E17189:E17220 E17063:E17090 E17092:E17109 E17024:E17044 E16901 E1:E14649 E17559:E17590 E16903:E16986 E17111:E17187 E14652:E16899">
    <cfRule type="duplicateValues" dxfId="3070" priority="8106"/>
  </conditionalFormatting>
  <conditionalFormatting sqref="E17620:E1048576 E17357:E17386 E17388:E17533 E17268:E17355 E17222:E17266 E17189:E17220 E17063:E17090 E17092:E17109 E17024:E17044 E16901 E16899 E1:E14649 E17559:E17590 E16903:E16986 E17111:E17187 E14652:E16896">
    <cfRule type="duplicateValues" dxfId="3069" priority="8109"/>
  </conditionalFormatting>
  <conditionalFormatting sqref="E16900">
    <cfRule type="duplicateValues" dxfId="3068" priority="257"/>
  </conditionalFormatting>
  <conditionalFormatting sqref="E16900">
    <cfRule type="duplicateValues" dxfId="3067" priority="258"/>
  </conditionalFormatting>
  <conditionalFormatting sqref="E17620:E1048576 E17357:E17386 E17388:E17533 E17268:E17355 E17222:E17266 E17189:E17220 E17063:E17090 E17092:E17109 E17024:E17044 E16903:E16986 E1:E14649 E17559:E17590 E17111:E17187 E14652:E16901">
    <cfRule type="duplicateValues" dxfId="3066" priority="256"/>
  </conditionalFormatting>
  <conditionalFormatting sqref="E16902">
    <cfRule type="duplicateValues" dxfId="3065" priority="199"/>
  </conditionalFormatting>
  <conditionalFormatting sqref="E16902">
    <cfRule type="duplicateValues" dxfId="3064" priority="198"/>
  </conditionalFormatting>
  <conditionalFormatting sqref="E16902">
    <cfRule type="duplicateValues" dxfId="3063" priority="200"/>
  </conditionalFormatting>
  <conditionalFormatting sqref="E16902">
    <cfRule type="duplicateValues" dxfId="3062" priority="201"/>
  </conditionalFormatting>
  <conditionalFormatting sqref="E16902">
    <cfRule type="duplicateValues" dxfId="3061" priority="202"/>
  </conditionalFormatting>
  <conditionalFormatting sqref="E16902">
    <cfRule type="duplicateValues" dxfId="3060" priority="203"/>
  </conditionalFormatting>
  <conditionalFormatting sqref="E16902">
    <cfRule type="duplicateValues" dxfId="3059" priority="204"/>
    <cfRule type="duplicateValues" dxfId="3058" priority="205"/>
  </conditionalFormatting>
  <conditionalFormatting sqref="E16902">
    <cfRule type="duplicateValues" dxfId="3057" priority="206"/>
  </conditionalFormatting>
  <conditionalFormatting sqref="E16902">
    <cfRule type="duplicateValues" dxfId="3056" priority="207"/>
  </conditionalFormatting>
  <conditionalFormatting sqref="E16902">
    <cfRule type="duplicateValues" dxfId="3055" priority="208"/>
  </conditionalFormatting>
  <conditionalFormatting sqref="E16902">
    <cfRule type="duplicateValues" dxfId="3054" priority="209"/>
  </conditionalFormatting>
  <conditionalFormatting sqref="E16902">
    <cfRule type="duplicateValues" dxfId="3053" priority="210"/>
  </conditionalFormatting>
  <conditionalFormatting sqref="E16902">
    <cfRule type="duplicateValues" dxfId="3052" priority="211"/>
  </conditionalFormatting>
  <conditionalFormatting sqref="E16902">
    <cfRule type="duplicateValues" dxfId="3051" priority="212"/>
  </conditionalFormatting>
  <conditionalFormatting sqref="E16902">
    <cfRule type="duplicateValues" dxfId="3050" priority="213"/>
  </conditionalFormatting>
  <conditionalFormatting sqref="E16902">
    <cfRule type="duplicateValues" dxfId="3049" priority="197"/>
  </conditionalFormatting>
  <conditionalFormatting sqref="E16902">
    <cfRule type="duplicateValues" dxfId="3048" priority="214"/>
  </conditionalFormatting>
  <conditionalFormatting sqref="E16902">
    <cfRule type="duplicateValues" dxfId="3047" priority="215"/>
  </conditionalFormatting>
  <conditionalFormatting sqref="E16902">
    <cfRule type="duplicateValues" dxfId="3046" priority="196"/>
  </conditionalFormatting>
  <conditionalFormatting sqref="E17010:E17023">
    <cfRule type="duplicateValues" dxfId="3045" priority="179"/>
  </conditionalFormatting>
  <conditionalFormatting sqref="E17010:E17023">
    <cfRule type="duplicateValues" dxfId="3044" priority="178"/>
  </conditionalFormatting>
  <conditionalFormatting sqref="E17010:E17023">
    <cfRule type="duplicateValues" dxfId="3043" priority="180"/>
  </conditionalFormatting>
  <conditionalFormatting sqref="E17010:E17023">
    <cfRule type="duplicateValues" dxfId="3042" priority="181"/>
  </conditionalFormatting>
  <conditionalFormatting sqref="E17010:E17023">
    <cfRule type="duplicateValues" dxfId="3041" priority="182"/>
  </conditionalFormatting>
  <conditionalFormatting sqref="E17010:E17023">
    <cfRule type="duplicateValues" dxfId="3040" priority="183"/>
  </conditionalFormatting>
  <conditionalFormatting sqref="E17010:E17023">
    <cfRule type="duplicateValues" dxfId="3039" priority="184"/>
    <cfRule type="duplicateValues" dxfId="3038" priority="185"/>
  </conditionalFormatting>
  <conditionalFormatting sqref="E17010:E17023">
    <cfRule type="duplicateValues" dxfId="3037" priority="186"/>
  </conditionalFormatting>
  <conditionalFormatting sqref="E17010:E17023">
    <cfRule type="duplicateValues" dxfId="3036" priority="187"/>
  </conditionalFormatting>
  <conditionalFormatting sqref="E17010:E17023">
    <cfRule type="duplicateValues" dxfId="3035" priority="188"/>
  </conditionalFormatting>
  <conditionalFormatting sqref="E17010:E17023">
    <cfRule type="duplicateValues" dxfId="3034" priority="189"/>
  </conditionalFormatting>
  <conditionalFormatting sqref="E17010:E17023">
    <cfRule type="duplicateValues" dxfId="3033" priority="190"/>
  </conditionalFormatting>
  <conditionalFormatting sqref="E17010:E17023">
    <cfRule type="duplicateValues" dxfId="3032" priority="191"/>
  </conditionalFormatting>
  <conditionalFormatting sqref="E17010:E17023">
    <cfRule type="duplicateValues" dxfId="3031" priority="192"/>
  </conditionalFormatting>
  <conditionalFormatting sqref="E17010:E17023">
    <cfRule type="duplicateValues" dxfId="3030" priority="193"/>
  </conditionalFormatting>
  <conditionalFormatting sqref="E17010:E17023">
    <cfRule type="duplicateValues" dxfId="3029" priority="177"/>
  </conditionalFormatting>
  <conditionalFormatting sqref="E17010:E17023">
    <cfRule type="duplicateValues" dxfId="3028" priority="194"/>
  </conditionalFormatting>
  <conditionalFormatting sqref="E17010:E17023">
    <cfRule type="duplicateValues" dxfId="3027" priority="195"/>
  </conditionalFormatting>
  <conditionalFormatting sqref="E17010:E17023">
    <cfRule type="duplicateValues" dxfId="3026" priority="176"/>
  </conditionalFormatting>
  <conditionalFormatting sqref="E17620:E1048576 E17357:E17386 E17388:E17533 E17268:E17355 E17222:E17266 E17189:E17220 E17063:E17090 E17092:E17109 E1:E14649 E17559:E17590 E17111:E17187 E14652:E17044">
    <cfRule type="duplicateValues" dxfId="3025" priority="175"/>
  </conditionalFormatting>
  <conditionalFormatting sqref="E17620:E1048576 E17357:E17386 E17388:E17533 E17268:E17355 E17222:E17266 E17189:E17220 E17092:E17109 E1:E14649 E17559:E17590 E17111:E17187 E14652:E17090">
    <cfRule type="duplicateValues" dxfId="3024" priority="172"/>
  </conditionalFormatting>
  <conditionalFormatting sqref="E17045:E17062">
    <cfRule type="duplicateValues" dxfId="3023" priority="8404"/>
  </conditionalFormatting>
  <conditionalFormatting sqref="E17110">
    <cfRule type="duplicateValues" dxfId="3022" priority="155"/>
  </conditionalFormatting>
  <conditionalFormatting sqref="E17110">
    <cfRule type="duplicateValues" dxfId="3021" priority="154"/>
  </conditionalFormatting>
  <conditionalFormatting sqref="E17110">
    <cfRule type="duplicateValues" dxfId="3020" priority="156"/>
  </conditionalFormatting>
  <conditionalFormatting sqref="E17110">
    <cfRule type="duplicateValues" dxfId="3019" priority="157"/>
  </conditionalFormatting>
  <conditionalFormatting sqref="E17110">
    <cfRule type="duplicateValues" dxfId="3018" priority="158"/>
  </conditionalFormatting>
  <conditionalFormatting sqref="E17110">
    <cfRule type="duplicateValues" dxfId="3017" priority="159"/>
  </conditionalFormatting>
  <conditionalFormatting sqref="E17110">
    <cfRule type="duplicateValues" dxfId="3016" priority="160"/>
    <cfRule type="duplicateValues" dxfId="3015" priority="161"/>
  </conditionalFormatting>
  <conditionalFormatting sqref="E17110">
    <cfRule type="duplicateValues" dxfId="3014" priority="162"/>
  </conditionalFormatting>
  <conditionalFormatting sqref="E17110">
    <cfRule type="duplicateValues" dxfId="3013" priority="163"/>
  </conditionalFormatting>
  <conditionalFormatting sqref="E17110">
    <cfRule type="duplicateValues" dxfId="3012" priority="164"/>
  </conditionalFormatting>
  <conditionalFormatting sqref="E17110">
    <cfRule type="duplicateValues" dxfId="3011" priority="165"/>
  </conditionalFormatting>
  <conditionalFormatting sqref="E17110">
    <cfRule type="duplicateValues" dxfId="3010" priority="166"/>
  </conditionalFormatting>
  <conditionalFormatting sqref="E17110">
    <cfRule type="duplicateValues" dxfId="3009" priority="167"/>
  </conditionalFormatting>
  <conditionalFormatting sqref="E17110">
    <cfRule type="duplicateValues" dxfId="3008" priority="168"/>
  </conditionalFormatting>
  <conditionalFormatting sqref="E17110">
    <cfRule type="duplicateValues" dxfId="3007" priority="169"/>
  </conditionalFormatting>
  <conditionalFormatting sqref="E17110">
    <cfRule type="duplicateValues" dxfId="3006" priority="153"/>
  </conditionalFormatting>
  <conditionalFormatting sqref="E17110">
    <cfRule type="duplicateValues" dxfId="3005" priority="170"/>
  </conditionalFormatting>
  <conditionalFormatting sqref="E17110">
    <cfRule type="duplicateValues" dxfId="3004" priority="171"/>
  </conditionalFormatting>
  <conditionalFormatting sqref="E17110">
    <cfRule type="duplicateValues" dxfId="3003" priority="152"/>
  </conditionalFormatting>
  <conditionalFormatting sqref="E17110">
    <cfRule type="duplicateValues" dxfId="3002" priority="151"/>
  </conditionalFormatting>
  <conditionalFormatting sqref="E17110">
    <cfRule type="duplicateValues" dxfId="3001" priority="150"/>
  </conditionalFormatting>
  <conditionalFormatting sqref="E17620:E1048576 E17357:E17386 E17388:E17533 E17268:E17355 E17222:E17266 E17189:E17220 E17092:E17187 E1:E14649 E17559:E17590 E14652:E17090">
    <cfRule type="duplicateValues" dxfId="3000" priority="149"/>
  </conditionalFormatting>
  <conditionalFormatting sqref="E17620:E1048576 E17357:E17386 E17388:E17533 E17268:E17355 E1:E17266 E17559:E17590">
    <cfRule type="duplicateValues" dxfId="2999" priority="102"/>
  </conditionalFormatting>
  <conditionalFormatting sqref="E17267">
    <cfRule type="duplicateValues" dxfId="2998" priority="85"/>
  </conditionalFormatting>
  <conditionalFormatting sqref="E17267">
    <cfRule type="duplicateValues" dxfId="2997" priority="84"/>
  </conditionalFormatting>
  <conditionalFormatting sqref="E17267">
    <cfRule type="duplicateValues" dxfId="2996" priority="86"/>
  </conditionalFormatting>
  <conditionalFormatting sqref="E17267">
    <cfRule type="duplicateValues" dxfId="2995" priority="87"/>
  </conditionalFormatting>
  <conditionalFormatting sqref="E17267">
    <cfRule type="duplicateValues" dxfId="2994" priority="88"/>
  </conditionalFormatting>
  <conditionalFormatting sqref="E17267">
    <cfRule type="duplicateValues" dxfId="2993" priority="89"/>
  </conditionalFormatting>
  <conditionalFormatting sqref="E17267">
    <cfRule type="duplicateValues" dxfId="2992" priority="90"/>
    <cfRule type="duplicateValues" dxfId="2991" priority="91"/>
  </conditionalFormatting>
  <conditionalFormatting sqref="E17267">
    <cfRule type="duplicateValues" dxfId="2990" priority="92"/>
  </conditionalFormatting>
  <conditionalFormatting sqref="E17267">
    <cfRule type="duplicateValues" dxfId="2989" priority="93"/>
  </conditionalFormatting>
  <conditionalFormatting sqref="E17267">
    <cfRule type="duplicateValues" dxfId="2988" priority="94"/>
  </conditionalFormatting>
  <conditionalFormatting sqref="E17267">
    <cfRule type="duplicateValues" dxfId="2987" priority="95"/>
  </conditionalFormatting>
  <conditionalFormatting sqref="E17267">
    <cfRule type="duplicateValues" dxfId="2986" priority="96"/>
  </conditionalFormatting>
  <conditionalFormatting sqref="E17267">
    <cfRule type="duplicateValues" dxfId="2985" priority="97"/>
  </conditionalFormatting>
  <conditionalFormatting sqref="E17267">
    <cfRule type="duplicateValues" dxfId="2984" priority="98"/>
  </conditionalFormatting>
  <conditionalFormatting sqref="E17267">
    <cfRule type="duplicateValues" dxfId="2983" priority="99"/>
  </conditionalFormatting>
  <conditionalFormatting sqref="E17267">
    <cfRule type="duplicateValues" dxfId="2982" priority="83"/>
  </conditionalFormatting>
  <conditionalFormatting sqref="E17267">
    <cfRule type="duplicateValues" dxfId="2981" priority="100"/>
  </conditionalFormatting>
  <conditionalFormatting sqref="E17267">
    <cfRule type="duplicateValues" dxfId="2980" priority="101"/>
  </conditionalFormatting>
  <conditionalFormatting sqref="E17267">
    <cfRule type="duplicateValues" dxfId="2979" priority="82"/>
  </conditionalFormatting>
  <conditionalFormatting sqref="E17267">
    <cfRule type="duplicateValues" dxfId="2978" priority="81"/>
  </conditionalFormatting>
  <conditionalFormatting sqref="E17267">
    <cfRule type="duplicateValues" dxfId="2977" priority="80"/>
  </conditionalFormatting>
  <conditionalFormatting sqref="E17267">
    <cfRule type="duplicateValues" dxfId="2976" priority="79"/>
  </conditionalFormatting>
  <conditionalFormatting sqref="E17267">
    <cfRule type="duplicateValues" dxfId="2975" priority="78"/>
  </conditionalFormatting>
  <conditionalFormatting sqref="E17620:E1048576 E17357:E17386 E17388:E17533 E1:E17355 E17559:E17590">
    <cfRule type="duplicateValues" dxfId="2974" priority="5"/>
  </conditionalFormatting>
  <conditionalFormatting sqref="E17620:E1048576 E1:E17590">
    <cfRule type="duplicateValues" dxfId="2973" priority="4"/>
  </conditionalFormatting>
  <conditionalFormatting sqref="E1:E1048576">
    <cfRule type="duplicateValues" dxfId="2972" priority="2"/>
  </conditionalFormatting>
  <conditionalFormatting sqref="F17591:F17619">
    <cfRule type="duplicateValues" dxfId="2971" priority="11064"/>
  </conditionalFormatting>
  <dataValidations count="1">
    <dataValidation type="list" allowBlank="1" showInputMessage="1" showErrorMessage="1" sqref="N1224 N1211 N76:O76" xr:uid="{00000000-0002-0000-0000-000002000000}">
      <formula1>#REF!</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A9A1D880-34A1-4224-BA0C-1C0881DC0871}">
          <x14:formula1>
            <xm:f>'legend - Guideline'!$H$2:$H$3</xm:f>
          </x14:formula1>
          <xm:sqref>W3180:W3189 W3191:W3202 W3213:W3214 W3216:W3217 W3219:W3223 W2:W104 W13562:W13652 W13657:W13803 W13805:W14237 W3204:W3211 W121:W320 W7910:W8011 W12271:W13560 W2549:W2886 W2920:W3178 W7690:W7895 W14239:W15176 W15178:W1047908 W3225:W7688 W322:W2547 W8013:W10518 W10520:W12269</xm:sqref>
        </x14:dataValidation>
        <x14:dataValidation type="list" allowBlank="1" showInputMessage="1" showErrorMessage="1" xr:uid="{5DFA9969-8C29-44C7-8891-4855582C1DC8}">
          <x14:formula1>
            <xm:f>'legend - Guideline'!$G$2:$G$7</xm:f>
          </x14:formula1>
          <xm:sqref>V3180:V3189 V3191:V3202 V3213:V3214 V3216:V3217 V3219:V3223 V2:V104 V13562:V13652 V13657:V13803 V3204:V3211 V13805:V13945 V13947:V14237 V7910:V8011 V12271:V13560 V2549:V3178 V7690:V7895 V14239:V15176 V15178:V1047093 V3225:V7688 V121:V2547 V8013:V10518 V10520:V12269</xm:sqref>
        </x14:dataValidation>
        <x14:dataValidation type="list" allowBlank="1" showInputMessage="1" showErrorMessage="1" xr:uid="{711799CD-7E96-49C2-88BE-E996AD2B1CE8}">
          <x14:formula1>
            <xm:f>'legend - Guideline'!$F$2:$F$6</xm:f>
          </x14:formula1>
          <xm:sqref>J7967 I615 I2680 J2488:J2497 I670 I333:I335 I320:J320 I341 I337:I338 I367 I560:I561 I687:I688 I11764:I11767 J732:J740 I618:I619 J708:J709 J711 I710 J713:J714 I712 I747 I9022:J9022 I715 I750 J748:J749 I2549 J764 I762:I763 J767 J771:J773 J775 J11837 I417 I2692 I2685 I2552 I2676:I2677 J914:J918 J3171:J3173 J2698:J2699 J2728 I11298:I11308 J1072 J728:J729 I1620:I1621 I3148:I3151 J1272 J6470 J6835 J7357 J7424 J8079 J8989 J9053 J9067 J9890 J9978:J9979 J10605 J11064 J11295 J11608 J11706 J11823:J11827 I2967 I2492 I570 I1097:I1098 I372:I374 I400:I402 I404:I406 I477 I491 I515:I516 I544 I768:I770 I946 I1044 I1594 I1695:I1697 I2458 I2682 I2714:I2715 I2865:I2871 I2886:I2887 I2898 I3018:I3020 I3098:I3100 I3102 I3104:I3108 I3110:I3113 I3115:I3122 I11075:I11083 J959:J960 I818:I819 I1578 I6205:J6205 I6486:J6486 I7240:J7240 I11832:J11832 I696:I697 I194:I198 I234:I248 I11559:I11593 I352:I354 I408:I410 I419:I422 I445:I447 I470 I480:I481 I505:I508 I534 I547 I579:I581 I585 I600 I606 I633 I717:I718 I722:I725 I727:I728 I730:I732 I734 I772 I785 J924:J927 I831:I837 I841 I846 I860:I862 I867:I871 I878:I879 I881:I882 I887 I903:I905 I928:I929 I938:I939 I951:I953 I955 I964:I965 I973 I975:I976 I986:I987 I990 I1014 I1024:I1025 I1048 I1053 I1073:I1076 I1095 I1107:I1109 I1114:I1116 I1435 I1437 I1513 I1518:I1519 I1533 I1566 I1605 I1608 I1611 I1626 I1636 I1639 I1656:I1659 I1661:I1662 I1670:I1674 I1700 I1739 I1750:I1752 I1758:I1759 I1780:I1782 I1805 I1964 I2634:I2635 I2640 I2706 I6784:I6785 I11706:I11727 I10106 I10108:I10110 J863 I857 I1917:I1918 I921:I923 I891:I894 I854 I6787:I6792 J726 I704:I708 J3160:J3163 J850:J853 J1106:J1113 J3137:J3141 J3132:J3133 I3197:J3197 I3204:J3204 I3225:J3225 I3228:J3228 I3231:J3231 I2472 I1066:I1067 I3142:I3146 I3198:I3203 I3226:I3227 I3229:I3230 I6767:I6771 I6773:I6780 I6931:I6962 I6898:I6900 I6922:I6929 J838:J846 I11760:I11762 J1303 J1348 J936:J938 J3001:J3002 J667 I227:I230 I428:I435 I684:I685 I9739:I9741 J1360:J1363 J1155:J1161 I10841:I10930 I11647:I11686 I11287:I11296 I7231:I7239 I11691:I11704 I6907:I6920 I7572:I7573 I969 I7948 I6549:I6556 I7443:I7469 I7441 I7575:I7577 I8596:I8598 I1091 I7135:I7160 I9018 I9023 I9020 I8867:I8898 I6484:I6485 I9317:I9321 I9333:I9340 I7950:I7966 I8900:I8907 I9070:I9074 I9514:I9520 I8425:I8450 I9154:I9169 I9917:I9921 I9461:I9463 I9522:I9550 I9048:I9067 I9553:I9587 I9325:I9331 I9743:I9747 I7108:I7133 I9975:I9996 I10932 I11234:I11257 I11283:I11285 I11524:I11531 I11556:I11557 I10934:I10950 I11259:I11281 I10778:I10839 I11533:I11554 I10731:I10776 I9749:I9795 J942 I9937:I9952 J6506 I2724:I2725 I2577 J9015:J9017 J893 I6902:I6905 I1279:J1279 J716:J723 I1078:I1080 J3017 I3071:J3071 I3090:J3090 J3112:J3117 J3096:J3103 I10953:I11073 J855:J856 I11354:I11385 I1017:I1018 I663 I668 I677 I765:I766 I774 I776:I777 I827:I829 I907:I910 I941 I943:I944 I995:I996 I1003 I1010:I1011 I1020 I1022 I1059:I1061 I1087:I1088 I1103:I1105 J676 J700:J703 I11310:I11325 I957:I958 J911 J940 J945:J950 J814:J817 J1031:J1034 J1194 J1019 J1021 J1094:J1096 J1099:J1102 J1116:J1127 J1317:J1322 I11729:I11758 J1352:J1355 J836 J966:J967 J1012:J1016 I1276:J1276 J1084:J1086 I813 J1023:J1029 J1007:J1009 I1030 I666 I692:I693 I935 J664:J665 J689:J692 J900:J906 I3159:I3196 I9923:I9935 J980:J994 I1296:I1328 I3091:I3096 I1277:I1278 J3082 J3149 J3080 J3077:J3078 J3075 J3084:J3086 J3019:J3023 J1329:J1332 I1295:J1295 J1167:J1174 J1285 J1132:J1150 I1223:J1223 J1234 J464:J472 J678:J683 I919 I1006 I1034:I1036 J1005 J1062:J1065 J1291 J1299:J1301 J3013:J3015 I11688:I11689 J3008 J2678:J2679 J2689:J2691 J2550:J2551 J619:J620 I7968:I7971 J186:J187 J191:J192 J194:J195 I200:I206 I208:I223 J208 J211 J214 J219:J222 I252:I255 I250 J227:J228 J230 J234:J244 J246 I273:I278 I258:I271 J261:J265 J269 I823:I824 J288:J294 I281:I294 I306:I313 I330 J300 I302:J304 J306:J308 I298:J298 I324:I328 I316:J316 I343:I349 I356:I362 I364 J357:J358 I388 I376:I382 I385:I386 J373 J377 J380 I398 I390 I393 J400:J401 I412 J404 J406 J408:J409 I413:J415 J419:J420 J422 I424:J425 J429:J432 J434 I437:J437 I452 I439 I449:I450 J442 J445 I457 I454:I455 I463 I473 I499:I502 I556 I563 I587 I591 I595 I602 I621 I658:I659 I674:I675 I699 I741:I742 I752 I803 I849:I850 I864:I865 I874 I889 I898:I899 I912:I916 I998 I1071 I1083 I1093 I1224:I1233 I1235:I1246 I1248:I1255 I1257:I1261 I1280:I1294 I1332:I1359 I1364:I1365 I1367 I1384:I1385 I1391:I1392 I1398 I1405 I1415 I1439 I1443 I1450 I1454 I1460 I1466 I1469 I1472 I1480:I1484 I1486 I1493 I1506 I1509 I1529 I1535 I1539 I1570:I1571 I1598 I1602:I1603 I1630 I1642 I1649:I1654 I1664:I1668 I1683 I1687 I1691 I1716 I1719 I1722 I1731 I1742 I1754 I1763 I1851 I1855 I1874 I1925 I1985 I2003 I2007 I2041 I2052 I2066 I2192 I2278 I2280 I2340 I2346 I2382 I2384 I2402 I2430 I2476 I2487 I2498 I2601 I2624:I2625 I2642 I2645 I2658 I2688 I2697 I2700 I2703 I2708 I2717:I2718 I2727 I2729 I2735 I2739 I2766 I2796 I2817 I2835 I2857 I2860 I2873:I2884 I2889 I2896 I2912 I2917 I2928 I2941 I3072:I3089 J3178 J3156 J3154 J3151:J3152 J3145:J3147 J3119:J3125 J3105:J3110 J3060:J3062 J3004 J2996 J2942:J2993 J2929:J2940 J2918:J2927 J2897:J2911 J2890:J2895 J2887:J2888 J2885 J2881 J2872 J2866:J2867 J2861:J2864 J2858:J2859 J2836:J2856 J2797:J2816 J2767:J2795 J2740:J2765 J2736:J2738 J2730:J2734 J2726 J2719:J2723 J2716 J2709:J2714 J2704:J2707 J2701:J2702 J2693:J2696 J2686:J2687 J2649:J2657 J2646:J2647 J2643:J2644 J2635:J2641 J2626:J2633 J2578:J2600 J2483:J2486 J2431:J2432 J2403:J2429 J2385:J2401 J2383 J2347:J2381 J2341:J2345 J2279 J2053:J2065 J2042:J2051 J2004:J2006 J1986:J2002 J1918:J1924 J1852:J1854 J1759:J1762 J1755:J1757 J1753 J1743:J1751 J1732:J1741 J1723:J1730 J1720:J1721 J1717:J1718 J1692:J1694 J1688:J1690 J1684:J1686 J1674:J1682 J1672 J1669:J1670 J1662:J1663 J1660 J1658 J1655:J1656 J1643:J1648 J1631:J1641 J1622:J1629 J1599:J1602 J1572:J1597 J1540:J1569 J1536:J1538 J1530:J1534 J1510:J1528 J1507:J1508 J1494:J1505 J1487:J1492 J1485 J1482 J1473:J1479 J1470:J1471 J1467:J1468 J1461:J1465 J1455:J1459 J1451:J1453 J1444:J1449 J1440:J1442 J1406:J1414 J1399:J1404 J1393:J1397 J1386:J1390 J1368:J1383 J1366 J1346 J1338:J1344 J1334:J1335 J1310:J1314 J1305:J1308 J1274 J1265 J1262 J1256 J1254 J1246:J1247 J1244 J1192 J1180:J1183 J1176 J1165 J1089:J1092 J1077 J997 J1074:J1075 J1068:J1070 J962:J964 J971:J978 J929:J934 J920:J921 J890 J883:J888 J880:J881 J875:J878 J872:J873 J868:J869 J866 J858:J860 J848 J751 J743:J746 J694:J698 J660:J662 J825:J826 J603 J592:J594 J588:J590 J582:J586 J562 J557:J559 J509:J515 J507 J503:J505 J488:J498 J486 J482:J483 J474:J480 I10045:I10104 I297 I299:I300 I549:I551 I901 I1158 I315 I317 I526 I961 I979 I3125:I3140 I3022 I8016:I8060 J1130 I1127:I1154 I1032 I6782 J953:J957 J3175 J3166 I7853:I7875 I3158:J3158 J2998:J2999 J820:J823 J622:J657 I885 I3153:I3157 I6487:I6547 I12070:I12138 I9954:I9973 I11769:I11806 J2473:J2475 J2913:J2916 J3128:J3130 I12140:I12269 I12580:I12592 J804:J812 J564:J579 I6558:I6608 J2193:J2277 I6964:I6967 J2602:J2623 J1696:J1715 J1037:J1058 I441:I443 I13657:I13803 J1604:J1620 J616:J617 J685:J686 J1416:J1438 I8193:I8278 I6357:I6482 J1081:J1082 J669:J674 J2818:J2834 J830:J832 J999:J1002 I13805:I14237 J2681:J2684 I3205:I3224 I7162:I7201 J2067:J2191 I10416:I10431 I9429:I9459 I9260:I9282 I9998:I10020 I9878:I9915 I8280:I8423 I484:I487 I6611:I6765 J2553:J2576 I7203:I7229 J778:J802 I11808:I11831 J517:J555 J605:J614 I2:I192 I9473:I9512 I9376:I9427 I8105:I8191 I6969:I7106 I2442 I2433:I2438 I9863:I9876 I9284:I9292 I12271:I12468 I11327:I11352 J1764:J1850 I11595:I11645 I10022:I10043 I9025:I9037 I9797:I9857 I7302:I7439 I7974:I8014 I9109:I9150 I12492:I12578 I7877:I7946 I8910:I9016 I9859:I9861 I1160:I1222 I7241:I7300 I7471:I7570 I9342:I9374 I6795:I6896 J753:J761 J1856:J1873 I9076:I9107 J2443:J2471 I604 I9171:I9258 I11833:I11893 I11223:I11232 I11895:I12048 I12050:I12068 I1263:I1275 I9039:I9046 I10433:I10521 I9589:I9737 I6206:I6355 J2659:J2675 J2435:J2441 I13185:I13652 J596:J601 I12594:I13164 J2499:J2548 J3064:J3065 I3024:I3070 I5734:I6204 J2477:J2481 I2993:I3016 J895:J897 I11387:I11522 J1875:J1916 I8600:I8748 I15723:I17148 I7579:I7851 I10523:I10729 J2008:J2040 I8452:I8594 I10112:I10414 I14239:I15702 I9465:I9471 J2281:J2339 I8750:I8865 I9294:I9315 I17150:I1047908 I3232:I5732 J1926:J1984 I8062:I8103 I11085:I11221</xm:sqref>
        </x14:dataValidation>
        <x14:dataValidation type="list" allowBlank="1" showInputMessage="1" showErrorMessage="1" xr:uid="{0C65B75D-E369-49FC-B7DC-BF9D8855902B}">
          <x14:formula1>
            <xm:f>'legend - Guideline'!$D$2:$D$12</xm:f>
          </x14:formula1>
          <xm:sqref>Q7904 Q7900 Q2:Q104 Q13562:Q13652 Q13657:Q13803 Q13805:Q14237 Q6951:Q7176 Q7910:Q8011 Q7178:Q7688 Q12271:Q13560 Q7690:Q7895 Q14239:Q15189 Q15204:Q1047908 Q121:Q6949 Q8013:Q10518 Q10520:Q12269</xm:sqref>
        </x14:dataValidation>
        <x14:dataValidation type="list" allowBlank="1" showInputMessage="1" showErrorMessage="1" xr:uid="{5242E855-E34B-46D3-A3C6-39102EC15A13}">
          <x14:formula1>
            <xm:f>'legend - Guideline'!$E$2:$E$4</xm:f>
          </x14:formula1>
          <xm:sqref>N6476</xm:sqref>
        </x14:dataValidation>
        <x14:dataValidation type="list" allowBlank="1" showInputMessage="1" showErrorMessage="1" xr:uid="{47B04E40-BA0C-437F-A441-9AC926997FF5}">
          <x14:formula1>
            <xm:f>'legend - Guideline'!$A$2:$A$6</xm:f>
          </x14:formula1>
          <xm:sqref>S4875:S4919 S104 S3378:S3387 S4709 S1:S2 S5:S8 S10:S11 S13:S24 S26:S29 S31:S39 S42 S46:S48 S51:S52 S54:S59 S61:S62 S65 S67:S68 S70 S72:S74 S76 S79 S81 S84:S88 S90:S93 S95:S98 S100 S102 S121:S127 S129:S140 S142:S144 S147:S157 S176:S196 S199:S212 S214:S221 S236:S237 S240:S242 S246:S263 S266:S289 S291:S301 S305:S307 S309:S310 S312:S316 S318:S324 S331:S332 S335:S343 S349:S351 S353:S355 S359 S361 S363:S366 S368 S374:S377 S380:S384 S387 S389:S417 S431:S434 S1768:S1775 S1777:S1785 S1930:S1949 S1951:S1974 S1928 S2704:S2738 S2876:S2878 S2881:S2883 S2885 S3305:S3310 S3389:S3399 S3401:S3449 S3451:S3479 S3533:S3546 S3580:S3606 S4529:S4538 S4590:S4591 S4872:S4873 S7974:S7988 S3570:S3578 S3748:S3749 S5071:S5136 S5138:S5145 S1921:S1926 S224:S234 S4711:S4748 S328:S329 S13562:S13652 S13805:S14237 S1359:S1505 S3699:S3746 S4491:S4527 S2090:S2268 S770:S849 S159:S174 S4669:S4707 S13657:S13803 S1788:S1838 S15191 S3481:S3531 S3312:S3376 S7991:S8011 S419:S429 S4593:S4635 S7910:S7971 S4244:S4294 S5147:S5156 S4296:S4488 S4540:S4557 S4559:S4588 S1507:S1766 S436:S768 S12271:S13560 S2740:S2874 S2435:S2702 S3548:S3568 S2887:S3303 S851:S1357 S4921:S5068 S1840:S1919 S3754:S4242 S3608:S3697 S7690:S7895 S5158:S7688 S1987:S2088 S14239:S15189 S2270:S2433 S4750:S4870 S8174:S10518 S15204:S1047908 S4637:S4667 S1976:S1985 S8013:S8171 S10520:S12269</xm:sqref>
        </x14:dataValidation>
        <x14:dataValidation type="list" allowBlank="1" showInputMessage="1" showErrorMessage="1" xr:uid="{94FBF297-E6FD-47D1-976E-6C9AF646A717}">
          <x14:formula1>
            <xm:f>'legend - Guideline'!$E$2:$E$5</xm:f>
          </x14:formula1>
          <xm:sqref>M11561 M11567 M13562:M13652 M13657:M13803 M11569:M12269 M13242:M13560 M12271:M13240 M13805:M16830 N17536 M9171:M11147 M1:M2909 M2911:M9169 M16832:M1047908 M11149:M11554</xm:sqref>
        </x14:dataValidation>
        <x14:dataValidation type="list" allowBlank="1" showInputMessage="1" showErrorMessage="1" xr:uid="{F90255D1-E6E5-4755-B963-25E9C1B06785}">
          <x14:formula1>
            <xm:f>'legend - Guideline'!$C$2:$C$19</xm:f>
          </x14:formula1>
          <xm:sqref>I7967 G9710 I9017 I9019 I9021 I9024</xm:sqref>
        </x14:dataValidation>
        <x14:dataValidation type="list" allowBlank="1" showInputMessage="1" showErrorMessage="1" xr:uid="{51A1C92B-7230-4F18-AA6E-37406F54D1E6}">
          <x14:formula1>
            <xm:f>'legend - Guideline'!$I$2:$I$4</xm:f>
          </x14:formula1>
          <xm:sqref>K12580:K12592 K13657:K13803 K12273:K12578 K11564:K12006 K12008:K12271 K13185:K13652 K12594:K13164 K15723:K17269 K13805:K15702 K9171:K10097 K17273:K1047908 K2:K9169 K10123:K11554</xm:sqref>
        </x14:dataValidation>
        <x14:dataValidation type="list" allowBlank="1" showInputMessage="1" showErrorMessage="1" xr:uid="{98B8FC3C-4E7F-4E3C-998D-317DF46B4464}">
          <x14:formula1>
            <xm:f>'legend - Guideline'!$C$2:$C$20</xm:f>
          </x14:formula1>
          <xm:sqref>H1048099:H1048576 H13657:H14397 H15497:H15702 I16792 H15723:H16791 I17398 H16793:H17397 H14399:H15495 H17399:H1048048 H1:H13653</xm:sqref>
        </x14:dataValidation>
        <x14:dataValidation type="list" allowBlank="1" showInputMessage="1" showErrorMessage="1" xr:uid="{873865B1-60B0-48BA-82D8-2E216D8D5FC0}">
          <x14:formula1>
            <xm:f>'legend - Guideline'!$B$2:$B$4</xm:f>
          </x14:formula1>
          <xm:sqref>E7704</xm:sqref>
        </x14:dataValidation>
        <x14:dataValidation type="list" allowBlank="1" showInputMessage="1" showErrorMessage="1" xr:uid="{5C172478-9C0C-4D92-807F-8F5E71344C16}">
          <x14:formula1>
            <xm:f>'legend - Guideline'!$B$2:$B$7</xm:f>
          </x14:formula1>
          <xm:sqref>C17362 D17634:D1048576 D1:D17590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472C5-8C4D-437E-B1ED-26A83430E82E}">
  <dimension ref="A1:Z66"/>
  <sheetViews>
    <sheetView topLeftCell="A49" zoomScale="70" zoomScaleNormal="70" workbookViewId="0">
      <selection activeCell="H37" sqref="H37"/>
    </sheetView>
  </sheetViews>
  <sheetFormatPr defaultRowHeight="14.4"/>
  <cols>
    <col min="11" max="11" width="9.109375" bestFit="1" customWidth="1"/>
    <col min="21" max="21" width="9.6640625" bestFit="1" customWidth="1"/>
  </cols>
  <sheetData>
    <row r="1" spans="1:25">
      <c r="A1" s="105" t="s">
        <v>39174</v>
      </c>
      <c r="B1" s="90">
        <f ca="1">TODAY()</f>
        <v>44678</v>
      </c>
      <c r="C1" s="105" t="s">
        <v>39175</v>
      </c>
      <c r="D1" s="90">
        <f ca="1">B1-1</f>
        <v>44677</v>
      </c>
    </row>
    <row r="2" spans="1:25" s="103" customFormat="1">
      <c r="A2" s="103" t="s">
        <v>39176</v>
      </c>
    </row>
    <row r="3" spans="1:25">
      <c r="C3" t="s">
        <v>37</v>
      </c>
      <c r="D3" t="s">
        <v>252</v>
      </c>
      <c r="E3" t="s">
        <v>25</v>
      </c>
      <c r="F3" t="s">
        <v>580</v>
      </c>
      <c r="G3" t="s">
        <v>34179</v>
      </c>
      <c r="H3" t="s">
        <v>34132</v>
      </c>
      <c r="I3" t="s">
        <v>39177</v>
      </c>
      <c r="J3" t="s">
        <v>39178</v>
      </c>
      <c r="N3" t="s">
        <v>37</v>
      </c>
      <c r="O3" t="s">
        <v>252</v>
      </c>
      <c r="P3" t="s">
        <v>25</v>
      </c>
      <c r="Q3" t="s">
        <v>580</v>
      </c>
      <c r="R3" t="s">
        <v>34179</v>
      </c>
      <c r="S3" t="s">
        <v>34132</v>
      </c>
      <c r="T3" t="s">
        <v>39177</v>
      </c>
      <c r="U3" t="s">
        <v>39178</v>
      </c>
      <c r="W3" s="104" t="s">
        <v>39179</v>
      </c>
      <c r="X3" s="104" t="s">
        <v>39180</v>
      </c>
      <c r="Y3" s="104" t="s">
        <v>39181</v>
      </c>
    </row>
    <row r="4" spans="1:25">
      <c r="B4" s="101">
        <v>44197</v>
      </c>
      <c r="C4">
        <f>COUNTIFS('Leads DB'!$B:$B,CONCATENATE("&gt;=",$W4),'Leads DB'!$B:$B,CONCATENATE("&lt;=",$X4),'Leads DB'!$D:$D,'Prospection Dashboard'!C$3)</f>
        <v>0</v>
      </c>
      <c r="D4">
        <f>COUNTIFS('Leads DB'!$B:$B,CONCATENATE("&gt;=",$W4),'Leads DB'!$B:$B,CONCATENATE("&lt;=",$X4),'Leads DB'!$D:$D,'Prospection Dashboard'!D$3)</f>
        <v>17</v>
      </c>
      <c r="E4">
        <f>COUNTIFS('Leads DB'!$B:$B,CONCATENATE("&gt;=",$W4),'Leads DB'!$B:$B,CONCATENATE("&lt;=",$X4),'Leads DB'!$D:$D,'Prospection Dashboard'!E$3)</f>
        <v>47</v>
      </c>
      <c r="F4">
        <f>COUNTIFS('Leads DB'!$B:$B,CONCATENATE("&gt;=",$W4),'Leads DB'!$B:$B,CONCATENATE("&lt;=",$X4),'Leads DB'!$D:$D,'Prospection Dashboard'!F$3)</f>
        <v>0</v>
      </c>
      <c r="G4">
        <f>COUNTIFS('Leads DB'!$B:$B,CONCATENATE("&gt;=",$W4),'Leads DB'!$B:$B,CONCATENATE("&lt;=",$X4),'Leads DB'!$D:$D,'Prospection Dashboard'!G$3)</f>
        <v>0</v>
      </c>
      <c r="H4">
        <f>COUNTIFS('Leads DB'!$B:$B,CONCATENATE("&gt;=",$W4),'Leads DB'!$B:$B,CONCATENATE("&lt;=",$X4),'Leads DB'!$D:$D,'Prospection Dashboard'!H$3)</f>
        <v>0</v>
      </c>
      <c r="J4">
        <f>COUNTIFS('Leads DB'!B:B,CONCATENATE("&gt;=",W4),'Leads DB'!B:B,CONCATENATE("&lt;=",X4))</f>
        <v>64</v>
      </c>
      <c r="M4" s="101">
        <v>44197</v>
      </c>
      <c r="N4" s="107">
        <f t="shared" ref="N4:N16" si="0">C4</f>
        <v>0</v>
      </c>
      <c r="O4" s="107">
        <f t="shared" ref="O4:O16" si="1">D4</f>
        <v>17</v>
      </c>
      <c r="P4" s="107">
        <f t="shared" ref="P4:P16" si="2">E4</f>
        <v>47</v>
      </c>
      <c r="Q4" s="107"/>
      <c r="R4" s="107"/>
      <c r="S4" s="107"/>
      <c r="T4" s="107"/>
      <c r="U4" s="107">
        <f t="shared" ref="U4:U17" si="3">J4</f>
        <v>64</v>
      </c>
      <c r="W4" s="102">
        <f t="shared" ref="W4:W17" si="4">DATE(YEAR(B4),MONTH(B4),1)</f>
        <v>44197</v>
      </c>
      <c r="X4" s="102">
        <f t="shared" ref="X4:X17" si="5">DATE(YEAR(B4),MONTH(B4)+1,0)</f>
        <v>44227</v>
      </c>
      <c r="Y4">
        <f t="shared" ref="Y4:Y17" si="6">NETWORKDAYS(W4,X4)</f>
        <v>21</v>
      </c>
    </row>
    <row r="5" spans="1:25">
      <c r="B5" s="101">
        <v>44228</v>
      </c>
      <c r="C5">
        <f>COUNTIFS('Leads DB'!$B:$B,CONCATENATE("&gt;=",$W5),'Leads DB'!$B:$B,CONCATENATE("&lt;=",$X5),'Leads DB'!$D:$D,'Prospection Dashboard'!C$3)</f>
        <v>0</v>
      </c>
      <c r="D5">
        <f>COUNTIFS('Leads DB'!$B:$B,CONCATENATE("&gt;=",$W5),'Leads DB'!$B:$B,CONCATENATE("&lt;=",$X5),'Leads DB'!$D:$D,'Prospection Dashboard'!D$3)</f>
        <v>119</v>
      </c>
      <c r="E5">
        <f>COUNTIFS('Leads DB'!$B:$B,CONCATENATE("&gt;=",$W5),'Leads DB'!$B:$B,CONCATENATE("&lt;=",$X5),'Leads DB'!$D:$D,'Prospection Dashboard'!E$3)</f>
        <v>70</v>
      </c>
      <c r="F5">
        <f>COUNTIFS('Leads DB'!$B:$B,CONCATENATE("&gt;=",$W5),'Leads DB'!$B:$B,CONCATENATE("&lt;=",$X5),'Leads DB'!$D:$D,'Prospection Dashboard'!F$3)</f>
        <v>0</v>
      </c>
      <c r="G5">
        <f>COUNTIFS('Leads DB'!$B:$B,CONCATENATE("&gt;=",$W5),'Leads DB'!$B:$B,CONCATENATE("&lt;=",$X5),'Leads DB'!$D:$D,'Prospection Dashboard'!G$3)</f>
        <v>0</v>
      </c>
      <c r="H5">
        <f>COUNTIFS('Leads DB'!$B:$B,CONCATENATE("&gt;=",$W5),'Leads DB'!$B:$B,CONCATENATE("&lt;=",$X5),'Leads DB'!$D:$D,'Prospection Dashboard'!H$3)</f>
        <v>0</v>
      </c>
      <c r="J5">
        <f>COUNTIFS('Leads DB'!B:B,CONCATENATE("&gt;=",W5),'Leads DB'!B:B,CONCATENATE("&lt;=",X5))</f>
        <v>189</v>
      </c>
      <c r="M5" s="101">
        <v>44228</v>
      </c>
      <c r="N5" s="107">
        <f t="shared" si="0"/>
        <v>0</v>
      </c>
      <c r="O5" s="107">
        <f t="shared" si="1"/>
        <v>119</v>
      </c>
      <c r="P5" s="107">
        <f t="shared" si="2"/>
        <v>70</v>
      </c>
      <c r="Q5" s="107"/>
      <c r="R5" s="107"/>
      <c r="S5" s="107"/>
      <c r="T5" s="107"/>
      <c r="U5" s="107">
        <f t="shared" si="3"/>
        <v>189</v>
      </c>
      <c r="W5" s="102">
        <f t="shared" si="4"/>
        <v>44228</v>
      </c>
      <c r="X5" s="102">
        <f t="shared" si="5"/>
        <v>44255</v>
      </c>
      <c r="Y5">
        <f t="shared" si="6"/>
        <v>20</v>
      </c>
    </row>
    <row r="6" spans="1:25">
      <c r="B6" s="101">
        <v>44256</v>
      </c>
      <c r="C6">
        <f>COUNTIFS('Leads DB'!$B:$B,CONCATENATE("&gt;=",$W6),'Leads DB'!$B:$B,CONCATENATE("&lt;=",$X6),'Leads DB'!$D:$D,'Prospection Dashboard'!C$3)</f>
        <v>1</v>
      </c>
      <c r="D6">
        <f>COUNTIFS('Leads DB'!$B:$B,CONCATENATE("&gt;=",$W6),'Leads DB'!$B:$B,CONCATENATE("&lt;=",$X6),'Leads DB'!$D:$D,'Prospection Dashboard'!D$3)</f>
        <v>525</v>
      </c>
      <c r="E6">
        <f>COUNTIFS('Leads DB'!$B:$B,CONCATENATE("&gt;=",$W6),'Leads DB'!$B:$B,CONCATENATE("&lt;=",$X6),'Leads DB'!$D:$D,'Prospection Dashboard'!E$3)</f>
        <v>200</v>
      </c>
      <c r="F6">
        <f>COUNTIFS('Leads DB'!$B:$B,CONCATENATE("&gt;=",$W6),'Leads DB'!$B:$B,CONCATENATE("&lt;=",$X6),'Leads DB'!$D:$D,'Prospection Dashboard'!F$3)</f>
        <v>0</v>
      </c>
      <c r="G6">
        <f>COUNTIFS('Leads DB'!$B:$B,CONCATENATE("&gt;=",$W6),'Leads DB'!$B:$B,CONCATENATE("&lt;=",$X6),'Leads DB'!$D:$D,'Prospection Dashboard'!G$3)</f>
        <v>0</v>
      </c>
      <c r="H6">
        <f>COUNTIFS('Leads DB'!$B:$B,CONCATENATE("&gt;=",$W6),'Leads DB'!$B:$B,CONCATENATE("&lt;=",$X6),'Leads DB'!$D:$D,'Prospection Dashboard'!H$3)</f>
        <v>0</v>
      </c>
      <c r="J6">
        <f>COUNTIFS('Leads DB'!B:B,CONCATENATE("&gt;=",W6),'Leads DB'!B:B,CONCATENATE("&lt;=",X6))</f>
        <v>726</v>
      </c>
      <c r="M6" s="101">
        <v>44256</v>
      </c>
      <c r="N6" s="107">
        <f t="shared" si="0"/>
        <v>1</v>
      </c>
      <c r="O6" s="107">
        <f t="shared" si="1"/>
        <v>525</v>
      </c>
      <c r="P6" s="107">
        <f t="shared" si="2"/>
        <v>200</v>
      </c>
      <c r="Q6" s="107"/>
      <c r="R6" s="107"/>
      <c r="S6" s="107"/>
      <c r="T6" s="107"/>
      <c r="U6" s="107">
        <f t="shared" si="3"/>
        <v>726</v>
      </c>
      <c r="W6" s="102">
        <f t="shared" si="4"/>
        <v>44256</v>
      </c>
      <c r="X6" s="102">
        <f t="shared" si="5"/>
        <v>44286</v>
      </c>
      <c r="Y6">
        <f t="shared" si="6"/>
        <v>23</v>
      </c>
    </row>
    <row r="7" spans="1:25">
      <c r="B7" s="101">
        <v>44287</v>
      </c>
      <c r="C7">
        <f>COUNTIFS('Leads DB'!$B:$B,CONCATENATE("&gt;=",$W7),'Leads DB'!$B:$B,CONCATENATE("&lt;=",$X7),'Leads DB'!$D:$D,'Prospection Dashboard'!C$3)</f>
        <v>1</v>
      </c>
      <c r="D7">
        <f>COUNTIFS('Leads DB'!$B:$B,CONCATENATE("&gt;=",$W7),'Leads DB'!$B:$B,CONCATENATE("&lt;=",$X7),'Leads DB'!$D:$D,'Prospection Dashboard'!D$3)</f>
        <v>425</v>
      </c>
      <c r="E7">
        <f>COUNTIFS('Leads DB'!$B:$B,CONCATENATE("&gt;=",$W7),'Leads DB'!$B:$B,CONCATENATE("&lt;=",$X7),'Leads DB'!$D:$D,'Prospection Dashboard'!E$3)</f>
        <v>501</v>
      </c>
      <c r="F7">
        <f>COUNTIFS('Leads DB'!$B:$B,CONCATENATE("&gt;=",$W7),'Leads DB'!$B:$B,CONCATENATE("&lt;=",$X7),'Leads DB'!$D:$D,'Prospection Dashboard'!F$3)</f>
        <v>0</v>
      </c>
      <c r="G7">
        <f>COUNTIFS('Leads DB'!$B:$B,CONCATENATE("&gt;=",$W7),'Leads DB'!$B:$B,CONCATENATE("&lt;=",$X7),'Leads DB'!$D:$D,'Prospection Dashboard'!G$3)</f>
        <v>0</v>
      </c>
      <c r="H7">
        <f>COUNTIFS('Leads DB'!$B:$B,CONCATENATE("&gt;=",$W7),'Leads DB'!$B:$B,CONCATENATE("&lt;=",$X7),'Leads DB'!$D:$D,'Prospection Dashboard'!H$3)</f>
        <v>0</v>
      </c>
      <c r="J7">
        <f>COUNTIFS('Leads DB'!B:B,CONCATENATE("&gt;=",W7),'Leads DB'!B:B,CONCATENATE("&lt;=",X7))</f>
        <v>927</v>
      </c>
      <c r="M7" s="101">
        <v>44287</v>
      </c>
      <c r="N7" s="107">
        <f t="shared" si="0"/>
        <v>1</v>
      </c>
      <c r="O7" s="107">
        <f t="shared" si="1"/>
        <v>425</v>
      </c>
      <c r="P7" s="107">
        <f t="shared" si="2"/>
        <v>501</v>
      </c>
      <c r="Q7" s="107"/>
      <c r="R7" s="107"/>
      <c r="S7" s="107"/>
      <c r="T7" s="107"/>
      <c r="U7" s="107">
        <f t="shared" si="3"/>
        <v>927</v>
      </c>
      <c r="W7" s="102">
        <f t="shared" si="4"/>
        <v>44287</v>
      </c>
      <c r="X7" s="102">
        <f t="shared" si="5"/>
        <v>44316</v>
      </c>
      <c r="Y7">
        <f t="shared" si="6"/>
        <v>22</v>
      </c>
    </row>
    <row r="8" spans="1:25">
      <c r="B8" s="101">
        <v>44317</v>
      </c>
      <c r="C8">
        <f>COUNTIFS('Leads DB'!$B:$B,CONCATENATE("&gt;=",$W8),'Leads DB'!$B:$B,CONCATENATE("&lt;=",$X8),'Leads DB'!$D:$D,'Prospection Dashboard'!C$3)</f>
        <v>11</v>
      </c>
      <c r="D8">
        <f>COUNTIFS('Leads DB'!$B:$B,CONCATENATE("&gt;=",$W8),'Leads DB'!$B:$B,CONCATENATE("&lt;=",$X8),'Leads DB'!$D:$D,'Prospection Dashboard'!D$3)</f>
        <v>227</v>
      </c>
      <c r="E8">
        <f>COUNTIFS('Leads DB'!$B:$B,CONCATENATE("&gt;=",$W8),'Leads DB'!$B:$B,CONCATENATE("&lt;=",$X8),'Leads DB'!$D:$D,'Prospection Dashboard'!E$3)</f>
        <v>378</v>
      </c>
      <c r="F8">
        <f>COUNTIFS('Leads DB'!$B:$B,CONCATENATE("&gt;=",$W8),'Leads DB'!$B:$B,CONCATENATE("&lt;=",$X8),'Leads DB'!$D:$D,'Prospection Dashboard'!F$3)</f>
        <v>0</v>
      </c>
      <c r="G8">
        <f>COUNTIFS('Leads DB'!$B:$B,CONCATENATE("&gt;=",$W8),'Leads DB'!$B:$B,CONCATENATE("&lt;=",$X8),'Leads DB'!$D:$D,'Prospection Dashboard'!G$3)</f>
        <v>0</v>
      </c>
      <c r="H8">
        <f>COUNTIFS('Leads DB'!$B:$B,CONCATENATE("&gt;=",$W8),'Leads DB'!$B:$B,CONCATENATE("&lt;=",$X8),'Leads DB'!$D:$D,'Prospection Dashboard'!H$3)</f>
        <v>0</v>
      </c>
      <c r="J8">
        <f>COUNTIFS('Leads DB'!B:B,CONCATENATE("&gt;=",W8),'Leads DB'!B:B,CONCATENATE("&lt;=",X8))</f>
        <v>616</v>
      </c>
      <c r="M8" s="101">
        <v>44317</v>
      </c>
      <c r="N8" s="107">
        <f t="shared" si="0"/>
        <v>11</v>
      </c>
      <c r="O8" s="107">
        <f t="shared" si="1"/>
        <v>227</v>
      </c>
      <c r="P8" s="107">
        <f t="shared" si="2"/>
        <v>378</v>
      </c>
      <c r="Q8" s="107"/>
      <c r="R8" s="107"/>
      <c r="S8" s="107"/>
      <c r="T8" s="107"/>
      <c r="U8" s="107">
        <f t="shared" si="3"/>
        <v>616</v>
      </c>
      <c r="W8" s="102">
        <f t="shared" si="4"/>
        <v>44317</v>
      </c>
      <c r="X8" s="102">
        <f t="shared" si="5"/>
        <v>44347</v>
      </c>
      <c r="Y8">
        <f t="shared" si="6"/>
        <v>21</v>
      </c>
    </row>
    <row r="9" spans="1:25">
      <c r="B9" s="101">
        <v>44348</v>
      </c>
      <c r="C9">
        <f>COUNTIFS('Leads DB'!$B:$B,CONCATENATE("&gt;=",$W9),'Leads DB'!$B:$B,CONCATENATE("&lt;=",$X9),'Leads DB'!$D:$D,'Prospection Dashboard'!C$3)</f>
        <v>0</v>
      </c>
      <c r="D9">
        <f>COUNTIFS('Leads DB'!$B:$B,CONCATENATE("&gt;=",$W9),'Leads DB'!$B:$B,CONCATENATE("&lt;=",$X9),'Leads DB'!$D:$D,'Prospection Dashboard'!D$3)</f>
        <v>148</v>
      </c>
      <c r="E9">
        <f>COUNTIFS('Leads DB'!$B:$B,CONCATENATE("&gt;=",$W9),'Leads DB'!$B:$B,CONCATENATE("&lt;=",$X9),'Leads DB'!$D:$D,'Prospection Dashboard'!E$3)</f>
        <v>212</v>
      </c>
      <c r="F9">
        <f>COUNTIFS('Leads DB'!$B:$B,CONCATENATE("&gt;=",$W9),'Leads DB'!$B:$B,CONCATENATE("&lt;=",$X9),'Leads DB'!$D:$D,'Prospection Dashboard'!F$3)</f>
        <v>0</v>
      </c>
      <c r="G9">
        <f>COUNTIFS('Leads DB'!$B:$B,CONCATENATE("&gt;=",$W9),'Leads DB'!$B:$B,CONCATENATE("&lt;=",$X9),'Leads DB'!$D:$D,'Prospection Dashboard'!G$3)</f>
        <v>0</v>
      </c>
      <c r="H9">
        <f>COUNTIFS('Leads DB'!$B:$B,CONCATENATE("&gt;=",$W9),'Leads DB'!$B:$B,CONCATENATE("&lt;=",$X9),'Leads DB'!$D:$D,'Prospection Dashboard'!H$3)</f>
        <v>0</v>
      </c>
      <c r="J9">
        <f>COUNTIFS('Leads DB'!B:B,CONCATENATE("&gt;=",W9),'Leads DB'!B:B,CONCATENATE("&lt;=",X9))</f>
        <v>360</v>
      </c>
      <c r="M9" s="101">
        <v>44348</v>
      </c>
      <c r="N9" s="107">
        <f t="shared" si="0"/>
        <v>0</v>
      </c>
      <c r="O9" s="107">
        <f t="shared" si="1"/>
        <v>148</v>
      </c>
      <c r="P9" s="107">
        <f t="shared" si="2"/>
        <v>212</v>
      </c>
      <c r="Q9" s="107"/>
      <c r="R9" s="107"/>
      <c r="S9" s="107"/>
      <c r="T9" s="107"/>
      <c r="U9" s="107">
        <f t="shared" si="3"/>
        <v>360</v>
      </c>
      <c r="W9" s="102">
        <f t="shared" si="4"/>
        <v>44348</v>
      </c>
      <c r="X9" s="102">
        <f t="shared" si="5"/>
        <v>44377</v>
      </c>
      <c r="Y9">
        <f t="shared" si="6"/>
        <v>22</v>
      </c>
    </row>
    <row r="10" spans="1:25">
      <c r="B10" s="101">
        <v>44378</v>
      </c>
      <c r="C10">
        <f>COUNTIFS('Leads DB'!$B:$B,CONCATENATE("&gt;=",$W10),'Leads DB'!$B:$B,CONCATENATE("&lt;=",$X10),'Leads DB'!$D:$D,'Prospection Dashboard'!C$3)</f>
        <v>0</v>
      </c>
      <c r="D10">
        <f>COUNTIFS('Leads DB'!$B:$B,CONCATENATE("&gt;=",$W10),'Leads DB'!$B:$B,CONCATENATE("&lt;=",$X10),'Leads DB'!$D:$D,'Prospection Dashboard'!D$3)</f>
        <v>410</v>
      </c>
      <c r="E10">
        <f>COUNTIFS('Leads DB'!$B:$B,CONCATENATE("&gt;=",$W10),'Leads DB'!$B:$B,CONCATENATE("&lt;=",$X10),'Leads DB'!$D:$D,'Prospection Dashboard'!E$3)</f>
        <v>296</v>
      </c>
      <c r="F10">
        <f>COUNTIFS('Leads DB'!$B:$B,CONCATENATE("&gt;=",$W10),'Leads DB'!$B:$B,CONCATENATE("&lt;=",$X10),'Leads DB'!$D:$D,'Prospection Dashboard'!F$3)</f>
        <v>0</v>
      </c>
      <c r="G10">
        <f>COUNTIFS('Leads DB'!$B:$B,CONCATENATE("&gt;=",$W10),'Leads DB'!$B:$B,CONCATENATE("&lt;=",$X10),'Leads DB'!$D:$D,'Prospection Dashboard'!G$3)</f>
        <v>0</v>
      </c>
      <c r="H10">
        <f>COUNTIFS('Leads DB'!$B:$B,CONCATENATE("&gt;=",$W10),'Leads DB'!$B:$B,CONCATENATE("&lt;=",$X10),'Leads DB'!$D:$D,'Prospection Dashboard'!H$3)</f>
        <v>0</v>
      </c>
      <c r="J10">
        <f>COUNTIFS('Leads DB'!B:B,CONCATENATE("&gt;=",W10),'Leads DB'!B:B,CONCATENATE("&lt;=",X10))</f>
        <v>706</v>
      </c>
      <c r="M10" s="101">
        <v>44378</v>
      </c>
      <c r="N10" s="107">
        <f t="shared" si="0"/>
        <v>0</v>
      </c>
      <c r="O10" s="107">
        <f t="shared" si="1"/>
        <v>410</v>
      </c>
      <c r="P10" s="107">
        <f t="shared" si="2"/>
        <v>296</v>
      </c>
      <c r="Q10" s="107"/>
      <c r="R10" s="107"/>
      <c r="S10" s="107"/>
      <c r="T10" s="107"/>
      <c r="U10" s="107">
        <f t="shared" si="3"/>
        <v>706</v>
      </c>
      <c r="W10" s="102">
        <f t="shared" si="4"/>
        <v>44378</v>
      </c>
      <c r="X10" s="102">
        <f t="shared" si="5"/>
        <v>44408</v>
      </c>
      <c r="Y10">
        <f t="shared" si="6"/>
        <v>22</v>
      </c>
    </row>
    <row r="11" spans="1:25">
      <c r="B11" s="101">
        <v>44409</v>
      </c>
      <c r="C11">
        <f>COUNTIFS('Leads DB'!$B:$B,CONCATENATE("&gt;=",$W11),'Leads DB'!$B:$B,CONCATENATE("&lt;=",$X11),'Leads DB'!$D:$D,'Prospection Dashboard'!C$3)</f>
        <v>20</v>
      </c>
      <c r="D11">
        <f>COUNTIFS('Leads DB'!$B:$B,CONCATENATE("&gt;=",$W11),'Leads DB'!$B:$B,CONCATENATE("&lt;=",$X11),'Leads DB'!$D:$D,'Prospection Dashboard'!D$3)</f>
        <v>359</v>
      </c>
      <c r="E11">
        <f>COUNTIFS('Leads DB'!$B:$B,CONCATENATE("&gt;=",$W11),'Leads DB'!$B:$B,CONCATENATE("&lt;=",$X11),'Leads DB'!$D:$D,'Prospection Dashboard'!E$3)</f>
        <v>421</v>
      </c>
      <c r="F11">
        <f>COUNTIFS('Leads DB'!$B:$B,CONCATENATE("&gt;=",$W11),'Leads DB'!$B:$B,CONCATENATE("&lt;=",$X11),'Leads DB'!$D:$D,'Prospection Dashboard'!F$3)</f>
        <v>0</v>
      </c>
      <c r="G11">
        <f>COUNTIFS('Leads DB'!$B:$B,CONCATENATE("&gt;=",$W11),'Leads DB'!$B:$B,CONCATENATE("&lt;=",$X11),'Leads DB'!$D:$D,'Prospection Dashboard'!G$3)</f>
        <v>0</v>
      </c>
      <c r="H11">
        <f>COUNTIFS('Leads DB'!$B:$B,CONCATENATE("&gt;=",$W11),'Leads DB'!$B:$B,CONCATENATE("&lt;=",$X11),'Leads DB'!$D:$D,'Prospection Dashboard'!H$3)</f>
        <v>0</v>
      </c>
      <c r="J11">
        <f>COUNTIFS('Leads DB'!B:B,CONCATENATE("&gt;=",W11),'Leads DB'!B:B,CONCATENATE("&lt;=",X11))</f>
        <v>800</v>
      </c>
      <c r="M11" s="101">
        <v>44409</v>
      </c>
      <c r="N11" s="107">
        <f t="shared" si="0"/>
        <v>20</v>
      </c>
      <c r="O11" s="107">
        <f t="shared" si="1"/>
        <v>359</v>
      </c>
      <c r="P11" s="107">
        <f t="shared" si="2"/>
        <v>421</v>
      </c>
      <c r="Q11" s="107"/>
      <c r="R11" s="107"/>
      <c r="S11" s="107"/>
      <c r="T11" s="107"/>
      <c r="U11" s="107">
        <f t="shared" si="3"/>
        <v>800</v>
      </c>
      <c r="W11" s="102">
        <f t="shared" si="4"/>
        <v>44409</v>
      </c>
      <c r="X11" s="102">
        <f t="shared" si="5"/>
        <v>44439</v>
      </c>
      <c r="Y11">
        <f t="shared" si="6"/>
        <v>22</v>
      </c>
    </row>
    <row r="12" spans="1:25">
      <c r="B12" s="101">
        <v>44440</v>
      </c>
      <c r="C12">
        <f>COUNTIFS('Leads DB'!$B:$B,CONCATENATE("&gt;=",$W12),'Leads DB'!$B:$B,CONCATENATE("&lt;=",$X12),'Leads DB'!$D:$D,'Prospection Dashboard'!C$3)</f>
        <v>8</v>
      </c>
      <c r="D12">
        <f>COUNTIFS('Leads DB'!$B:$B,CONCATENATE("&gt;=",$W12),'Leads DB'!$B:$B,CONCATENATE("&lt;=",$X12),'Leads DB'!$D:$D,'Prospection Dashboard'!D$3)</f>
        <v>382</v>
      </c>
      <c r="E12">
        <f>COUNTIFS('Leads DB'!$B:$B,CONCATENATE("&gt;=",$W12),'Leads DB'!$B:$B,CONCATENATE("&lt;=",$X12),'Leads DB'!$D:$D,'Prospection Dashboard'!E$3)</f>
        <v>356</v>
      </c>
      <c r="F12">
        <f>COUNTIFS('Leads DB'!$B:$B,CONCATENATE("&gt;=",$W12),'Leads DB'!$B:$B,CONCATENATE("&lt;=",$X12),'Leads DB'!$D:$D,'Prospection Dashboard'!F$3)</f>
        <v>38</v>
      </c>
      <c r="G12">
        <f>COUNTIFS('Leads DB'!$B:$B,CONCATENATE("&gt;=",$W12),'Leads DB'!$B:$B,CONCATENATE("&lt;=",$X12),'Leads DB'!$D:$D,'Prospection Dashboard'!G$3)</f>
        <v>0</v>
      </c>
      <c r="H12">
        <f>COUNTIFS('Leads DB'!$B:$B,CONCATENATE("&gt;=",$W12),'Leads DB'!$B:$B,CONCATENATE("&lt;=",$X12),'Leads DB'!$D:$D,'Prospection Dashboard'!H$3)</f>
        <v>0</v>
      </c>
      <c r="J12">
        <f>COUNTIFS('Leads DB'!B:B,CONCATENATE("&gt;=",W12),'Leads DB'!B:B,CONCATENATE("&lt;=",X12))</f>
        <v>784</v>
      </c>
      <c r="M12" s="101">
        <v>44440</v>
      </c>
      <c r="N12" s="107">
        <f t="shared" si="0"/>
        <v>8</v>
      </c>
      <c r="O12" s="107">
        <f t="shared" si="1"/>
        <v>382</v>
      </c>
      <c r="P12" s="107">
        <f t="shared" si="2"/>
        <v>356</v>
      </c>
      <c r="Q12" s="107">
        <f t="shared" ref="Q12:Q17" si="7">F12</f>
        <v>38</v>
      </c>
      <c r="R12" s="107"/>
      <c r="S12" s="107"/>
      <c r="T12" s="107"/>
      <c r="U12" s="107">
        <f t="shared" si="3"/>
        <v>784</v>
      </c>
      <c r="W12" s="102">
        <f t="shared" si="4"/>
        <v>44440</v>
      </c>
      <c r="X12" s="102">
        <f t="shared" si="5"/>
        <v>44469</v>
      </c>
      <c r="Y12">
        <f t="shared" si="6"/>
        <v>22</v>
      </c>
    </row>
    <row r="13" spans="1:25">
      <c r="B13" s="101">
        <v>44470</v>
      </c>
      <c r="C13">
        <f>COUNTIFS('Leads DB'!$B:$B,CONCATENATE("&gt;=",$W13),'Leads DB'!$B:$B,CONCATENATE("&lt;=",$X13),'Leads DB'!$D:$D,'Prospection Dashboard'!C$3)</f>
        <v>37</v>
      </c>
      <c r="D13">
        <f>COUNTIFS('Leads DB'!$B:$B,CONCATENATE("&gt;=",$W13),'Leads DB'!$B:$B,CONCATENATE("&lt;=",$X13),'Leads DB'!$D:$D,'Prospection Dashboard'!D$3)</f>
        <v>412</v>
      </c>
      <c r="E13">
        <f>COUNTIFS('Leads DB'!$B:$B,CONCATENATE("&gt;=",$W13),'Leads DB'!$B:$B,CONCATENATE("&lt;=",$X13),'Leads DB'!$D:$D,'Prospection Dashboard'!E$3)</f>
        <v>134</v>
      </c>
      <c r="F13">
        <f>COUNTIFS('Leads DB'!$B:$B,CONCATENATE("&gt;=",$W13),'Leads DB'!$B:$B,CONCATENATE("&lt;=",$X13),'Leads DB'!$D:$D,'Prospection Dashboard'!F$3)</f>
        <v>247</v>
      </c>
      <c r="G13">
        <f>COUNTIFS('Leads DB'!$B:$B,CONCATENATE("&gt;=",$W13),'Leads DB'!$B:$B,CONCATENATE("&lt;=",$X13),'Leads DB'!$D:$D,'Prospection Dashboard'!G$3)</f>
        <v>0</v>
      </c>
      <c r="H13">
        <f>COUNTIFS('Leads DB'!$B:$B,CONCATENATE("&gt;=",$W13),'Leads DB'!$B:$B,CONCATENATE("&lt;=",$X13),'Leads DB'!$D:$D,'Prospection Dashboard'!H$3)</f>
        <v>0</v>
      </c>
      <c r="J13">
        <f>COUNTIFS('Leads DB'!B:B,CONCATENATE("&gt;=",W13),'Leads DB'!B:B,CONCATENATE("&lt;=",X13))</f>
        <v>830</v>
      </c>
      <c r="M13" s="101">
        <v>44470</v>
      </c>
      <c r="N13" s="107">
        <f t="shared" si="0"/>
        <v>37</v>
      </c>
      <c r="O13" s="107">
        <f t="shared" si="1"/>
        <v>412</v>
      </c>
      <c r="P13" s="107">
        <f t="shared" si="2"/>
        <v>134</v>
      </c>
      <c r="Q13" s="107">
        <f t="shared" si="7"/>
        <v>247</v>
      </c>
      <c r="R13" s="107"/>
      <c r="S13" s="107"/>
      <c r="T13" s="107"/>
      <c r="U13" s="107">
        <f t="shared" si="3"/>
        <v>830</v>
      </c>
      <c r="W13" s="102">
        <f t="shared" si="4"/>
        <v>44470</v>
      </c>
      <c r="X13" s="102">
        <f t="shared" si="5"/>
        <v>44500</v>
      </c>
      <c r="Y13">
        <f t="shared" si="6"/>
        <v>21</v>
      </c>
    </row>
    <row r="14" spans="1:25">
      <c r="B14" s="101">
        <v>44501</v>
      </c>
      <c r="C14">
        <f>COUNTIFS('Leads DB'!$B:$B,CONCATENATE("&gt;=",$W14),'Leads DB'!$B:$B,CONCATENATE("&lt;=",$X14),'Leads DB'!$D:$D,'Prospection Dashboard'!C$3)</f>
        <v>56</v>
      </c>
      <c r="D14">
        <f>COUNTIFS('Leads DB'!$B:$B,CONCATENATE("&gt;=",$W14),'Leads DB'!$B:$B,CONCATENATE("&lt;=",$X14),'Leads DB'!$D:$D,'Prospection Dashboard'!D$3)</f>
        <v>373</v>
      </c>
      <c r="E14">
        <f>COUNTIFS('Leads DB'!$B:$B,CONCATENATE("&gt;=",$W14),'Leads DB'!$B:$B,CONCATENATE("&lt;=",$X14),'Leads DB'!$D:$D,'Prospection Dashboard'!E$3)</f>
        <v>388</v>
      </c>
      <c r="F14">
        <f>COUNTIFS('Leads DB'!$B:$B,CONCATENATE("&gt;=",$W14),'Leads DB'!$B:$B,CONCATENATE("&lt;=",$X14),'Leads DB'!$D:$D,'Prospection Dashboard'!F$3)</f>
        <v>309</v>
      </c>
      <c r="G14">
        <f>COUNTIFS('Leads DB'!$B:$B,CONCATENATE("&gt;=",$W14),'Leads DB'!$B:$B,CONCATENATE("&lt;=",$X14),'Leads DB'!$D:$D,'Prospection Dashboard'!G$3)</f>
        <v>0</v>
      </c>
      <c r="H14">
        <f>COUNTIFS('Leads DB'!$B:$B,CONCATENATE("&gt;=",$W14),'Leads DB'!$B:$B,CONCATENATE("&lt;=",$X14),'Leads DB'!$D:$D,'Prospection Dashboard'!H$3)</f>
        <v>0</v>
      </c>
      <c r="J14">
        <f>COUNTIFS('Leads DB'!B:B,CONCATENATE("&gt;=",W14),'Leads DB'!B:B,CONCATENATE("&lt;=",X14))</f>
        <v>1126</v>
      </c>
      <c r="M14" s="101">
        <v>44501</v>
      </c>
      <c r="N14" s="107">
        <f t="shared" si="0"/>
        <v>56</v>
      </c>
      <c r="O14" s="107">
        <f t="shared" si="1"/>
        <v>373</v>
      </c>
      <c r="P14" s="107">
        <f t="shared" si="2"/>
        <v>388</v>
      </c>
      <c r="Q14" s="107">
        <f t="shared" si="7"/>
        <v>309</v>
      </c>
      <c r="R14" s="107"/>
      <c r="S14" s="107"/>
      <c r="T14" s="107"/>
      <c r="U14" s="107">
        <f t="shared" si="3"/>
        <v>1126</v>
      </c>
      <c r="W14" s="102">
        <f t="shared" si="4"/>
        <v>44501</v>
      </c>
      <c r="X14" s="102">
        <f t="shared" si="5"/>
        <v>44530</v>
      </c>
      <c r="Y14">
        <f t="shared" si="6"/>
        <v>22</v>
      </c>
    </row>
    <row r="15" spans="1:25">
      <c r="B15" s="101">
        <v>44531</v>
      </c>
      <c r="C15">
        <f>COUNTIFS('Leads DB'!$B:$B,CONCATENATE("&gt;=",$W15),'Leads DB'!$B:$B,CONCATENATE("&lt;=",$X15),'Leads DB'!$D:$D,'Prospection Dashboard'!C$3)</f>
        <v>6</v>
      </c>
      <c r="D15">
        <f>COUNTIFS('Leads DB'!$B:$B,CONCATENATE("&gt;=",$W15),'Leads DB'!$B:$B,CONCATENATE("&lt;=",$X15),'Leads DB'!$D:$D,'Prospection Dashboard'!D$3)</f>
        <v>337</v>
      </c>
      <c r="E15">
        <f>COUNTIFS('Leads DB'!$B:$B,CONCATENATE("&gt;=",$W15),'Leads DB'!$B:$B,CONCATENATE("&lt;=",$X15),'Leads DB'!$D:$D,'Prospection Dashboard'!E$3)</f>
        <v>270</v>
      </c>
      <c r="F15">
        <f>COUNTIFS('Leads DB'!$B:$B,CONCATENATE("&gt;=",$W15),'Leads DB'!$B:$B,CONCATENATE("&lt;=",$X15),'Leads DB'!$D:$D,'Prospection Dashboard'!F$3)</f>
        <v>244</v>
      </c>
      <c r="G15">
        <f>COUNTIFS('Leads DB'!$B:$B,CONCATENATE("&gt;=",$W15),'Leads DB'!$B:$B,CONCATENATE("&lt;=",$X15),'Leads DB'!$D:$D,'Prospection Dashboard'!G$3)</f>
        <v>0</v>
      </c>
      <c r="H15">
        <f>COUNTIFS('Leads DB'!$B:$B,CONCATENATE("&gt;=",$W15),'Leads DB'!$B:$B,CONCATENATE("&lt;=",$X15),'Leads DB'!$D:$D,'Prospection Dashboard'!H$3)</f>
        <v>0</v>
      </c>
      <c r="J15">
        <f>COUNTIFS('Leads DB'!B:B,CONCATENATE("&gt;=",W15),'Leads DB'!B:B,CONCATENATE("&lt;=",X15))</f>
        <v>857</v>
      </c>
      <c r="M15" s="101">
        <v>44531</v>
      </c>
      <c r="N15" s="107">
        <f t="shared" si="0"/>
        <v>6</v>
      </c>
      <c r="O15" s="107">
        <f t="shared" si="1"/>
        <v>337</v>
      </c>
      <c r="P15" s="107">
        <f t="shared" si="2"/>
        <v>270</v>
      </c>
      <c r="Q15" s="107">
        <f t="shared" si="7"/>
        <v>244</v>
      </c>
      <c r="R15" s="107"/>
      <c r="S15" s="107"/>
      <c r="T15" s="107"/>
      <c r="U15" s="107">
        <f t="shared" si="3"/>
        <v>857</v>
      </c>
      <c r="W15" s="102">
        <f t="shared" si="4"/>
        <v>44531</v>
      </c>
      <c r="X15" s="102">
        <f t="shared" si="5"/>
        <v>44561</v>
      </c>
      <c r="Y15">
        <f t="shared" si="6"/>
        <v>23</v>
      </c>
    </row>
    <row r="16" spans="1:25">
      <c r="B16" s="101">
        <v>44562</v>
      </c>
      <c r="C16">
        <f>COUNTIFS('Leads DB'!$B:$B,CONCATENATE("&gt;=",$W16),'Leads DB'!$B:$B,CONCATENATE("&lt;=",$X16),'Leads DB'!$D:$D,'Prospection Dashboard'!C$3)</f>
        <v>11</v>
      </c>
      <c r="D16">
        <f>COUNTIFS('Leads DB'!$B:$B,CONCATENATE("&gt;=",$W16),'Leads DB'!$B:$B,CONCATENATE("&lt;=",$X16),'Leads DB'!$D:$D,'Prospection Dashboard'!D$3)</f>
        <v>339</v>
      </c>
      <c r="E16">
        <f>COUNTIFS('Leads DB'!$B:$B,CONCATENATE("&gt;=",$W16),'Leads DB'!$B:$B,CONCATENATE("&lt;=",$X16),'Leads DB'!$D:$D,'Prospection Dashboard'!E$3)</f>
        <v>347</v>
      </c>
      <c r="F16">
        <f>COUNTIFS('Leads DB'!$B:$B,CONCATENATE("&gt;=",$W16),'Leads DB'!$B:$B,CONCATENATE("&lt;=",$X16),'Leads DB'!$D:$D,'Prospection Dashboard'!F$3)</f>
        <v>287</v>
      </c>
      <c r="G16">
        <f>COUNTIFS('Leads DB'!$B:$B,CONCATENATE("&gt;=",$W16),'Leads DB'!$B:$B,CONCATENATE("&lt;=",$X16),'Leads DB'!$D:$D,'Prospection Dashboard'!G$3)</f>
        <v>0</v>
      </c>
      <c r="H16">
        <f>COUNTIFS('Leads DB'!$B:$B,CONCATENATE("&gt;=",$W16),'Leads DB'!$B:$B,CONCATENATE("&lt;=",$X16),'Leads DB'!$D:$D,'Prospection Dashboard'!H$3)</f>
        <v>0</v>
      </c>
      <c r="J16">
        <f>COUNTIFS('Leads DB'!B:B,CONCATENATE("&gt;=",W16),'Leads DB'!B:B,CONCATENATE("&lt;=",X16))</f>
        <v>984</v>
      </c>
      <c r="M16" s="101">
        <v>44562</v>
      </c>
      <c r="N16" s="107">
        <f t="shared" si="0"/>
        <v>11</v>
      </c>
      <c r="O16" s="107">
        <f t="shared" si="1"/>
        <v>339</v>
      </c>
      <c r="P16" s="107">
        <f t="shared" si="2"/>
        <v>347</v>
      </c>
      <c r="Q16" s="107">
        <f t="shared" si="7"/>
        <v>287</v>
      </c>
      <c r="R16" s="107"/>
      <c r="S16" s="107"/>
      <c r="T16" s="107"/>
      <c r="U16" s="107">
        <f t="shared" si="3"/>
        <v>984</v>
      </c>
      <c r="W16" s="102">
        <f t="shared" si="4"/>
        <v>44562</v>
      </c>
      <c r="X16" s="102">
        <f t="shared" si="5"/>
        <v>44592</v>
      </c>
      <c r="Y16">
        <f t="shared" si="6"/>
        <v>21</v>
      </c>
    </row>
    <row r="17" spans="1:26">
      <c r="B17" s="101">
        <v>44593</v>
      </c>
      <c r="C17">
        <f>COUNTIFS('Leads DB'!$B:$B,CONCATENATE("&gt;=",$W17),'Leads DB'!$B:$B,CONCATENATE("&lt;=",$X17),'Leads DB'!$D:$D,'Prospection Dashboard'!C$3)</f>
        <v>23</v>
      </c>
      <c r="D17">
        <f>COUNTIFS('Leads DB'!$B:$B,CONCATENATE("&gt;=",$W17),'Leads DB'!$B:$B,CONCATENATE("&lt;=",$X17),'Leads DB'!$D:$D,'Prospection Dashboard'!D$3)</f>
        <v>293</v>
      </c>
      <c r="E17">
        <f>COUNTIFS('Leads DB'!$B:$B,CONCATENATE("&gt;=",$W17),'Leads DB'!$B:$B,CONCATENATE("&lt;=",$X17),'Leads DB'!$D:$D,'Prospection Dashboard'!E$3)</f>
        <v>310</v>
      </c>
      <c r="F17">
        <f>COUNTIFS('Leads DB'!$B:$B,CONCATENATE("&gt;=",$W17),'Leads DB'!$B:$B,CONCATENATE("&lt;=",$X17),'Leads DB'!$D:$D,'Prospection Dashboard'!F$3)</f>
        <v>280</v>
      </c>
      <c r="G17">
        <f>COUNTIFS('Leads DB'!$B:$B,CONCATENATE("&gt;=",$W17),'Leads DB'!$B:$B,CONCATENATE("&lt;=",$X17),'Leads DB'!$D:$D,'Prospection Dashboard'!G$3)</f>
        <v>99</v>
      </c>
      <c r="H17">
        <f>COUNTIFS('Leads DB'!$B:$B,CONCATENATE("&gt;=",$W17),'Leads DB'!$B:$B,CONCATENATE("&lt;=",$X17),'Leads DB'!$D:$D,'Prospection Dashboard'!H$3)</f>
        <v>161</v>
      </c>
      <c r="J17">
        <f>COUNTIFS('Leads DB'!B:B,CONCATENATE("&gt;=",W17),'Leads DB'!B:B,CONCATENATE("&lt;=",X17))</f>
        <v>1166</v>
      </c>
      <c r="K17" s="106"/>
      <c r="M17" s="101">
        <v>44593</v>
      </c>
      <c r="N17" s="107">
        <f t="shared" ref="N17" si="8">C17</f>
        <v>23</v>
      </c>
      <c r="O17" s="107">
        <f t="shared" ref="O17" si="9">D17</f>
        <v>293</v>
      </c>
      <c r="P17" s="107">
        <f t="shared" ref="P17" si="10">E17</f>
        <v>310</v>
      </c>
      <c r="Q17" s="107">
        <f t="shared" si="7"/>
        <v>280</v>
      </c>
      <c r="R17" s="107">
        <f>G17</f>
        <v>99</v>
      </c>
      <c r="S17" s="107">
        <f>H17</f>
        <v>161</v>
      </c>
      <c r="T17" s="107"/>
      <c r="U17" s="107">
        <f t="shared" si="3"/>
        <v>1166</v>
      </c>
      <c r="W17" s="102">
        <f t="shared" si="4"/>
        <v>44593</v>
      </c>
      <c r="X17" s="102">
        <f t="shared" si="5"/>
        <v>44620</v>
      </c>
      <c r="Y17">
        <f t="shared" si="6"/>
        <v>20</v>
      </c>
      <c r="Z17">
        <f ca="1">NETWORKDAYS(W17,D1)</f>
        <v>61</v>
      </c>
    </row>
    <row r="18" spans="1:26">
      <c r="B18" s="101">
        <v>44621</v>
      </c>
      <c r="C18">
        <f>COUNTIFS('Leads DB'!$B:$B,CONCATENATE("&gt;=",$W18),'Leads DB'!$B:$B,CONCATENATE("&lt;=",$X18),'Leads DB'!$D:$D,'Prospection Dashboard'!C$3)</f>
        <v>49</v>
      </c>
      <c r="D18">
        <f>COUNTIFS('Leads DB'!$B:$B,CONCATENATE("&gt;=",$W18),'Leads DB'!$B:$B,CONCATENATE("&lt;=",$X18),'Leads DB'!$D:$D,'Prospection Dashboard'!D$3)</f>
        <v>188</v>
      </c>
      <c r="E18">
        <f>COUNTIFS('Leads DB'!$B:$B,CONCATENATE("&gt;=",$W18),'Leads DB'!$B:$B,CONCATENATE("&lt;=",$X18),'Leads DB'!$D:$D,'Prospection Dashboard'!E$3)</f>
        <v>270</v>
      </c>
      <c r="F18">
        <f>COUNTIFS('Leads DB'!$B:$B,CONCATENATE("&gt;=",$W18),'Leads DB'!$B:$B,CONCATENATE("&lt;=",$X18),'Leads DB'!$D:$D,'Prospection Dashboard'!F$3)</f>
        <v>299</v>
      </c>
      <c r="G18">
        <f>COUNTIFS('Leads DB'!$B:$B,CONCATENATE("&gt;=",$W18),'Leads DB'!$B:$B,CONCATENATE("&lt;=",$X18),'Leads DB'!$D:$D,'Prospection Dashboard'!G$3)</f>
        <v>128</v>
      </c>
      <c r="H18">
        <f>COUNTIFS('Leads DB'!$B:$B,CONCATENATE("&gt;=",$W18),'Leads DB'!$B:$B,CONCATENATE("&lt;=",$X18),'Leads DB'!$D:$D,'Prospection Dashboard'!H$3)</f>
        <v>143</v>
      </c>
      <c r="J18">
        <f>COUNTIFS('Leads DB'!B:B,CONCATENATE("&gt;=",W18),'Leads DB'!B:B,CONCATENATE("&lt;=",X18))</f>
        <v>1077</v>
      </c>
      <c r="K18" s="106"/>
      <c r="M18" s="101">
        <v>44621</v>
      </c>
      <c r="N18" s="107">
        <f t="shared" ref="N18" si="11">C18</f>
        <v>49</v>
      </c>
      <c r="O18" s="107">
        <f t="shared" ref="O18" si="12">D18</f>
        <v>188</v>
      </c>
      <c r="P18" s="107">
        <f t="shared" ref="P18" si="13">E18</f>
        <v>270</v>
      </c>
      <c r="Q18" s="107">
        <f t="shared" ref="Q18" si="14">F18</f>
        <v>299</v>
      </c>
      <c r="R18" s="107">
        <f>G18</f>
        <v>128</v>
      </c>
      <c r="S18" s="107">
        <f>H18</f>
        <v>143</v>
      </c>
      <c r="T18" s="107"/>
      <c r="U18" s="107">
        <f t="shared" ref="U18" si="15">J18</f>
        <v>1077</v>
      </c>
      <c r="W18" s="102">
        <f t="shared" ref="W18" si="16">DATE(YEAR(B18),MONTH(B18),1)</f>
        <v>44621</v>
      </c>
      <c r="X18" s="102">
        <f t="shared" ref="X18" si="17">DATE(YEAR(B18),MONTH(B18)+1,0)</f>
        <v>44651</v>
      </c>
      <c r="Y18">
        <f t="shared" ref="Y18" si="18">NETWORKDAYS(W18,X18)</f>
        <v>23</v>
      </c>
      <c r="Z18">
        <f ca="1">NETWORKDAYS(W18,$D$1)</f>
        <v>41</v>
      </c>
    </row>
    <row r="19" spans="1:26">
      <c r="B19" s="101">
        <v>44652</v>
      </c>
      <c r="C19">
        <f ca="1">COUNTIFS('Leads DB'!$B:$B,CONCATENATE("&gt;=",$W19),'Leads DB'!$B:$B,CONCATENATE("&lt;=",$D$1),'Leads DB'!$D:$D,'Prospection Dashboard'!C$3)</f>
        <v>13</v>
      </c>
      <c r="D19">
        <f ca="1">COUNTIFS('Leads DB'!$B:$B,CONCATENATE("&gt;=",$W19),'Leads DB'!$B:$B,CONCATENATE("&lt;=",$D$1),'Leads DB'!$D:$D,'Prospection Dashboard'!D$3)</f>
        <v>66</v>
      </c>
      <c r="E19">
        <f ca="1">COUNTIFS('Leads DB'!$B:$B,CONCATENATE("&gt;=",$W19),'Leads DB'!$B:$B,CONCATENATE("&lt;=",$D$1),'Leads DB'!$D:$D,'Prospection Dashboard'!E$3)</f>
        <v>93</v>
      </c>
      <c r="F19">
        <f ca="1">COUNTIFS('Leads DB'!$B:$B,CONCATENATE("&gt;=",$W19),'Leads DB'!$B:$B,CONCATENATE("&lt;=",$D$1),'Leads DB'!$D:$D,'Prospection Dashboard'!F$3)</f>
        <v>87</v>
      </c>
      <c r="G19">
        <f ca="1">COUNTIFS('Leads DB'!$B:$B,CONCATENATE("&gt;=",$W19),'Leads DB'!$B:$B,CONCATENATE("&lt;=",$D$1),'Leads DB'!$D:$D,'Prospection Dashboard'!G$3)</f>
        <v>25</v>
      </c>
      <c r="H19">
        <f ca="1">COUNTIFS('Leads DB'!$B:$B,CONCATENATE("&gt;=",$W19),'Leads DB'!$B:$B,CONCATENATE("&lt;=",$D$1),'Leads DB'!$D:$D,'Prospection Dashboard'!H$3)</f>
        <v>21</v>
      </c>
      <c r="J19">
        <f ca="1">COUNTIFS('Leads DB'!B:B,CONCATENATE("&gt;=",W19),'Leads DB'!B:B,CONCATENATE("&lt;=",$D$1))</f>
        <v>305</v>
      </c>
      <c r="K19" s="106">
        <f ca="1">J19/Z19*Y19</f>
        <v>355.83333333333331</v>
      </c>
      <c r="M19" s="101">
        <v>44652</v>
      </c>
      <c r="N19" s="107">
        <f ca="1">C19*$Y$19/$Z$19</f>
        <v>15.166666666666666</v>
      </c>
      <c r="O19" s="107">
        <f t="shared" ref="O19:S19" ca="1" si="19">D19*$Y$19/$Z$19</f>
        <v>77</v>
      </c>
      <c r="P19" s="107">
        <f t="shared" ca="1" si="19"/>
        <v>108.5</v>
      </c>
      <c r="Q19" s="107">
        <f t="shared" ca="1" si="19"/>
        <v>101.5</v>
      </c>
      <c r="R19" s="107">
        <f t="shared" ca="1" si="19"/>
        <v>29.166666666666668</v>
      </c>
      <c r="S19" s="107">
        <f t="shared" ca="1" si="19"/>
        <v>24.5</v>
      </c>
      <c r="T19" s="107"/>
      <c r="U19" s="107">
        <f ca="1">J19*$Y$19/$Z$19</f>
        <v>355.83333333333331</v>
      </c>
      <c r="W19" s="102">
        <f t="shared" ref="W19" si="20">DATE(YEAR(B19),MONTH(B19),1)</f>
        <v>44652</v>
      </c>
      <c r="X19" s="102">
        <f t="shared" ref="X19" si="21">DATE(YEAR(B19),MONTH(B19)+1,0)</f>
        <v>44681</v>
      </c>
      <c r="Y19">
        <f t="shared" ref="Y19" si="22">NETWORKDAYS(W19,X19)</f>
        <v>21</v>
      </c>
      <c r="Z19">
        <f ca="1">NETWORKDAYS(W19,$D$1)</f>
        <v>18</v>
      </c>
    </row>
    <row r="20" spans="1:26">
      <c r="B20" s="101"/>
      <c r="K20" s="106"/>
      <c r="M20" s="101"/>
      <c r="N20" s="107"/>
      <c r="O20" s="107"/>
      <c r="P20" s="107"/>
      <c r="Q20" s="107"/>
      <c r="R20" s="107"/>
      <c r="S20" s="107"/>
      <c r="T20" s="107"/>
      <c r="U20" s="107"/>
      <c r="W20" s="102"/>
      <c r="X20" s="102"/>
    </row>
    <row r="21" spans="1:26">
      <c r="B21" s="101"/>
      <c r="K21" s="106"/>
      <c r="M21" s="101"/>
      <c r="N21" s="107"/>
      <c r="O21" s="107"/>
      <c r="P21" s="107"/>
      <c r="Q21" s="107"/>
      <c r="R21" s="107"/>
      <c r="S21" s="107"/>
      <c r="T21" s="107"/>
      <c r="U21" s="107"/>
      <c r="W21" s="102"/>
      <c r="X21" s="102"/>
    </row>
    <row r="23" spans="1:26" s="103" customFormat="1">
      <c r="A23" s="103" t="s">
        <v>39182</v>
      </c>
    </row>
    <row r="24" spans="1:26">
      <c r="C24" t="s">
        <v>37</v>
      </c>
      <c r="D24" t="s">
        <v>252</v>
      </c>
      <c r="E24" t="s">
        <v>25</v>
      </c>
      <c r="F24" t="s">
        <v>580</v>
      </c>
      <c r="G24" t="s">
        <v>34179</v>
      </c>
      <c r="H24" t="s">
        <v>34132</v>
      </c>
      <c r="I24" t="s">
        <v>39177</v>
      </c>
      <c r="J24" t="s">
        <v>39178</v>
      </c>
    </row>
    <row r="25" spans="1:26">
      <c r="B25" s="101">
        <v>44197</v>
      </c>
      <c r="C25">
        <f>COUNTIFS('Leads DB'!$B:$B,CONCATENATE("&gt;=",$W4),'Leads DB'!$B:$B,CONCATENATE("&lt;=",$X4),'Leads DB'!$D:$D,'Prospection Dashboard'!C$3,'Leads DB'!$M:$M,"Accepted")</f>
        <v>0</v>
      </c>
      <c r="D25">
        <f>COUNTIFS('Leads DB'!$B:$B,CONCATENATE("&gt;=",$W4),'Leads DB'!$B:$B,CONCATENATE("&lt;=",$X4),'Leads DB'!$D:$D,'Prospection Dashboard'!D$3,'Leads DB'!$M:$M,"Accepted")</f>
        <v>6</v>
      </c>
      <c r="E25">
        <f>COUNTIFS('Leads DB'!$B:$B,CONCATENATE("&gt;=",$W4),'Leads DB'!$B:$B,CONCATENATE("&lt;=",$X4),'Leads DB'!$D:$D,'Prospection Dashboard'!E$3,'Leads DB'!$M:$M,"Accepted")</f>
        <v>22</v>
      </c>
      <c r="F25">
        <f>COUNTIFS('Leads DB'!$B:$B,CONCATENATE("&gt;=",$W4),'Leads DB'!$B:$B,CONCATENATE("&lt;=",$X4),'Leads DB'!$D:$D,'Prospection Dashboard'!F$3,'Leads DB'!$M:$M,"Accepted")</f>
        <v>0</v>
      </c>
      <c r="G25">
        <f>COUNTIFS('Leads DB'!$B:$B,CONCATENATE("&gt;=",$W4),'Leads DB'!$B:$B,CONCATENATE("&lt;=",$X4),'Leads DB'!$D:$D,'Prospection Dashboard'!G$3,'Leads DB'!$M:$M,"Accepted")</f>
        <v>0</v>
      </c>
      <c r="H25">
        <f>COUNTIFS('Leads DB'!$B:$B,CONCATENATE("&gt;=",$W4),'Leads DB'!$B:$B,CONCATENATE("&lt;=",$X4),'Leads DB'!$D:$D,'Prospection Dashboard'!H$3,'Leads DB'!$M:$M,"Accepted")</f>
        <v>0</v>
      </c>
      <c r="J25">
        <f>COUNTIFS('Leads DB'!B:B,CONCATENATE("&gt;=",W4),'Leads DB'!B:B,CONCATENATE("&lt;=",X4),'Leads DB'!M:M,"Accepted")</f>
        <v>28</v>
      </c>
      <c r="K25" s="89"/>
    </row>
    <row r="26" spans="1:26">
      <c r="B26" s="101">
        <v>44228</v>
      </c>
      <c r="C26">
        <f>COUNTIFS('Leads DB'!$B:$B,CONCATENATE("&gt;=",$W5),'Leads DB'!$B:$B,CONCATENATE("&lt;=",$X5),'Leads DB'!$D:$D,'Prospection Dashboard'!C$3,'Leads DB'!$M:$M,"Accepted")</f>
        <v>0</v>
      </c>
      <c r="D26">
        <f>COUNTIFS('Leads DB'!$B:$B,CONCATENATE("&gt;=",$W5),'Leads DB'!$B:$B,CONCATENATE("&lt;=",$X5),'Leads DB'!$D:$D,'Prospection Dashboard'!D$3,'Leads DB'!$M:$M,"Accepted")</f>
        <v>30</v>
      </c>
      <c r="E26">
        <f>COUNTIFS('Leads DB'!$B:$B,CONCATENATE("&gt;=",$W5),'Leads DB'!$B:$B,CONCATENATE("&lt;=",$X5),'Leads DB'!$D:$D,'Prospection Dashboard'!E$3,'Leads DB'!$M:$M,"Accepted")</f>
        <v>32</v>
      </c>
      <c r="F26">
        <f>COUNTIFS('Leads DB'!$B:$B,CONCATENATE("&gt;=",$W5),'Leads DB'!$B:$B,CONCATENATE("&lt;=",$X5),'Leads DB'!$D:$D,'Prospection Dashboard'!F$3,'Leads DB'!$M:$M,"Accepted")</f>
        <v>0</v>
      </c>
      <c r="G26">
        <f>COUNTIFS('Leads DB'!$B:$B,CONCATENATE("&gt;=",$W5),'Leads DB'!$B:$B,CONCATENATE("&lt;=",$X5),'Leads DB'!$D:$D,'Prospection Dashboard'!G$3,'Leads DB'!$M:$M,"Accepted")</f>
        <v>0</v>
      </c>
      <c r="H26">
        <f>COUNTIFS('Leads DB'!$B:$B,CONCATENATE("&gt;=",$W5),'Leads DB'!$B:$B,CONCATENATE("&lt;=",$X5),'Leads DB'!$D:$D,'Prospection Dashboard'!H$3,'Leads DB'!$M:$M,"Accepted")</f>
        <v>0</v>
      </c>
      <c r="J26">
        <f>COUNTIFS('Leads DB'!B:B,CONCATENATE("&gt;=",W5),'Leads DB'!B:B,CONCATENATE("&lt;=",X5),'Leads DB'!M:M,"Accepted")</f>
        <v>62</v>
      </c>
      <c r="K26" s="89"/>
    </row>
    <row r="27" spans="1:26">
      <c r="B27" s="101">
        <v>44256</v>
      </c>
      <c r="C27">
        <f>COUNTIFS('Leads DB'!$B:$B,CONCATENATE("&gt;=",$W6),'Leads DB'!$B:$B,CONCATENATE("&lt;=",$X6),'Leads DB'!$D:$D,'Prospection Dashboard'!C$3,'Leads DB'!$M:$M,"Accepted")</f>
        <v>0</v>
      </c>
      <c r="D27">
        <f>COUNTIFS('Leads DB'!$B:$B,CONCATENATE("&gt;=",$W6),'Leads DB'!$B:$B,CONCATENATE("&lt;=",$X6),'Leads DB'!$D:$D,'Prospection Dashboard'!D$3,'Leads DB'!$M:$M,"Accepted")</f>
        <v>145</v>
      </c>
      <c r="E27">
        <f>COUNTIFS('Leads DB'!$B:$B,CONCATENATE("&gt;=",$W6),'Leads DB'!$B:$B,CONCATENATE("&lt;=",$X6),'Leads DB'!$D:$D,'Prospection Dashboard'!E$3,'Leads DB'!$M:$M,"Accepted")</f>
        <v>87</v>
      </c>
      <c r="F27">
        <f>COUNTIFS('Leads DB'!$B:$B,CONCATENATE("&gt;=",$W6),'Leads DB'!$B:$B,CONCATENATE("&lt;=",$X6),'Leads DB'!$D:$D,'Prospection Dashboard'!F$3,'Leads DB'!$M:$M,"Accepted")</f>
        <v>0</v>
      </c>
      <c r="G27">
        <f>COUNTIFS('Leads DB'!$B:$B,CONCATENATE("&gt;=",$W6),'Leads DB'!$B:$B,CONCATENATE("&lt;=",$X6),'Leads DB'!$D:$D,'Prospection Dashboard'!G$3,'Leads DB'!$M:$M,"Accepted")</f>
        <v>0</v>
      </c>
      <c r="H27">
        <f>COUNTIFS('Leads DB'!$B:$B,CONCATENATE("&gt;=",$W6),'Leads DB'!$B:$B,CONCATENATE("&lt;=",$X6),'Leads DB'!$D:$D,'Prospection Dashboard'!H$3,'Leads DB'!$M:$M,"Accepted")</f>
        <v>0</v>
      </c>
      <c r="J27">
        <f>COUNTIFS('Leads DB'!B:B,CONCATENATE("&gt;=",W6),'Leads DB'!B:B,CONCATENATE("&lt;=",X6),'Leads DB'!M:M,"Accepted")</f>
        <v>232</v>
      </c>
      <c r="K27" s="89"/>
    </row>
    <row r="28" spans="1:26">
      <c r="B28" s="101">
        <v>44287</v>
      </c>
      <c r="C28">
        <f>COUNTIFS('Leads DB'!$B:$B,CONCATENATE("&gt;=",$W7),'Leads DB'!$B:$B,CONCATENATE("&lt;=",$X7),'Leads DB'!$D:$D,'Prospection Dashboard'!C$3,'Leads DB'!$M:$M,"Accepted")</f>
        <v>0</v>
      </c>
      <c r="D28">
        <f>COUNTIFS('Leads DB'!$B:$B,CONCATENATE("&gt;=",$W7),'Leads DB'!$B:$B,CONCATENATE("&lt;=",$X7),'Leads DB'!$D:$D,'Prospection Dashboard'!D$3,'Leads DB'!$M:$M,"Accepted")</f>
        <v>145</v>
      </c>
      <c r="E28">
        <f>COUNTIFS('Leads DB'!$B:$B,CONCATENATE("&gt;=",$W7),'Leads DB'!$B:$B,CONCATENATE("&lt;=",$X7),'Leads DB'!$D:$D,'Prospection Dashboard'!E$3,'Leads DB'!$M:$M,"Accepted")</f>
        <v>152</v>
      </c>
      <c r="F28">
        <f>COUNTIFS('Leads DB'!$B:$B,CONCATENATE("&gt;=",$W7),'Leads DB'!$B:$B,CONCATENATE("&lt;=",$X7),'Leads DB'!$D:$D,'Prospection Dashboard'!F$3,'Leads DB'!$M:$M,"Accepted")</f>
        <v>0</v>
      </c>
      <c r="G28">
        <f>COUNTIFS('Leads DB'!$B:$B,CONCATENATE("&gt;=",$W7),'Leads DB'!$B:$B,CONCATENATE("&lt;=",$X7),'Leads DB'!$D:$D,'Prospection Dashboard'!G$3,'Leads DB'!$M:$M,"Accepted")</f>
        <v>0</v>
      </c>
      <c r="H28">
        <f>COUNTIFS('Leads DB'!$B:$B,CONCATENATE("&gt;=",$W7),'Leads DB'!$B:$B,CONCATENATE("&lt;=",$X7),'Leads DB'!$D:$D,'Prospection Dashboard'!H$3,'Leads DB'!$M:$M,"Accepted")</f>
        <v>0</v>
      </c>
      <c r="J28">
        <f>COUNTIFS('Leads DB'!B:B,CONCATENATE("&gt;=",W7),'Leads DB'!B:B,CONCATENATE("&lt;=",X7),'Leads DB'!M:M,"Accepted")</f>
        <v>297</v>
      </c>
      <c r="K28" s="89"/>
    </row>
    <row r="29" spans="1:26">
      <c r="B29" s="101">
        <v>44317</v>
      </c>
      <c r="C29">
        <f>COUNTIFS('Leads DB'!$B:$B,CONCATENATE("&gt;=",$W8),'Leads DB'!$B:$B,CONCATENATE("&lt;=",$X8),'Leads DB'!$D:$D,'Prospection Dashboard'!C$3,'Leads DB'!$M:$M,"Accepted")</f>
        <v>1</v>
      </c>
      <c r="D29">
        <f>COUNTIFS('Leads DB'!$B:$B,CONCATENATE("&gt;=",$W8),'Leads DB'!$B:$B,CONCATENATE("&lt;=",$X8),'Leads DB'!$D:$D,'Prospection Dashboard'!D$3,'Leads DB'!$M:$M,"Accepted")</f>
        <v>74</v>
      </c>
      <c r="E29">
        <f>COUNTIFS('Leads DB'!$B:$B,CONCATENATE("&gt;=",$W8),'Leads DB'!$B:$B,CONCATENATE("&lt;=",$X8),'Leads DB'!$D:$D,'Prospection Dashboard'!E$3,'Leads DB'!$M:$M,"Accepted")</f>
        <v>130</v>
      </c>
      <c r="F29">
        <f>COUNTIFS('Leads DB'!$B:$B,CONCATENATE("&gt;=",$W8),'Leads DB'!$B:$B,CONCATENATE("&lt;=",$X8),'Leads DB'!$D:$D,'Prospection Dashboard'!F$3,'Leads DB'!$M:$M,"Accepted")</f>
        <v>0</v>
      </c>
      <c r="G29">
        <f>COUNTIFS('Leads DB'!$B:$B,CONCATENATE("&gt;=",$W8),'Leads DB'!$B:$B,CONCATENATE("&lt;=",$X8),'Leads DB'!$D:$D,'Prospection Dashboard'!G$3,'Leads DB'!$M:$M,"Accepted")</f>
        <v>0</v>
      </c>
      <c r="H29">
        <f>COUNTIFS('Leads DB'!$B:$B,CONCATENATE("&gt;=",$W8),'Leads DB'!$B:$B,CONCATENATE("&lt;=",$X8),'Leads DB'!$D:$D,'Prospection Dashboard'!H$3,'Leads DB'!$M:$M,"Accepted")</f>
        <v>0</v>
      </c>
      <c r="J29">
        <f>COUNTIFS('Leads DB'!B:B,CONCATENATE("&gt;=",W8),'Leads DB'!B:B,CONCATENATE("&lt;=",X8),'Leads DB'!M:M,"Accepted")</f>
        <v>205</v>
      </c>
      <c r="K29" s="89"/>
    </row>
    <row r="30" spans="1:26">
      <c r="B30" s="101">
        <v>44348</v>
      </c>
      <c r="C30">
        <f>COUNTIFS('Leads DB'!$B:$B,CONCATENATE("&gt;=",$W9),'Leads DB'!$B:$B,CONCATENATE("&lt;=",$X9),'Leads DB'!$D:$D,'Prospection Dashboard'!C$3,'Leads DB'!$M:$M,"Accepted")</f>
        <v>0</v>
      </c>
      <c r="D30">
        <f>COUNTIFS('Leads DB'!$B:$B,CONCATENATE("&gt;=",$W9),'Leads DB'!$B:$B,CONCATENATE("&lt;=",$X9),'Leads DB'!$D:$D,'Prospection Dashboard'!D$3,'Leads DB'!$M:$M,"Accepted")</f>
        <v>29</v>
      </c>
      <c r="E30">
        <f>COUNTIFS('Leads DB'!$B:$B,CONCATENATE("&gt;=",$W9),'Leads DB'!$B:$B,CONCATENATE("&lt;=",$X9),'Leads DB'!$D:$D,'Prospection Dashboard'!E$3,'Leads DB'!$M:$M,"Accepted")</f>
        <v>70</v>
      </c>
      <c r="F30">
        <f>COUNTIFS('Leads DB'!$B:$B,CONCATENATE("&gt;=",$W9),'Leads DB'!$B:$B,CONCATENATE("&lt;=",$X9),'Leads DB'!$D:$D,'Prospection Dashboard'!F$3,'Leads DB'!$M:$M,"Accepted")</f>
        <v>0</v>
      </c>
      <c r="G30">
        <f>COUNTIFS('Leads DB'!$B:$B,CONCATENATE("&gt;=",$W9),'Leads DB'!$B:$B,CONCATENATE("&lt;=",$X9),'Leads DB'!$D:$D,'Prospection Dashboard'!G$3,'Leads DB'!$M:$M,"Accepted")</f>
        <v>0</v>
      </c>
      <c r="H30">
        <f>COUNTIFS('Leads DB'!$B:$B,CONCATENATE("&gt;=",$W9),'Leads DB'!$B:$B,CONCATENATE("&lt;=",$X9),'Leads DB'!$D:$D,'Prospection Dashboard'!H$3,'Leads DB'!$M:$M,"Accepted")</f>
        <v>0</v>
      </c>
      <c r="J30">
        <f>COUNTIFS('Leads DB'!B:B,CONCATENATE("&gt;=",W9),'Leads DB'!B:B,CONCATENATE("&lt;=",X9),'Leads DB'!M:M,"Accepted")</f>
        <v>99</v>
      </c>
      <c r="K30" s="89"/>
    </row>
    <row r="31" spans="1:26">
      <c r="B31" s="101">
        <v>44378</v>
      </c>
      <c r="C31">
        <f>COUNTIFS('Leads DB'!$B:$B,CONCATENATE("&gt;=",$W10),'Leads DB'!$B:$B,CONCATENATE("&lt;=",$X10),'Leads DB'!$D:$D,'Prospection Dashboard'!C$3,'Leads DB'!$M:$M,"Accepted")</f>
        <v>0</v>
      </c>
      <c r="D31">
        <f>COUNTIFS('Leads DB'!$B:$B,CONCATENATE("&gt;=",$W10),'Leads DB'!$B:$B,CONCATENATE("&lt;=",$X10),'Leads DB'!$D:$D,'Prospection Dashboard'!D$3,'Leads DB'!$M:$M,"Accepted")</f>
        <v>101</v>
      </c>
      <c r="E31">
        <f>COUNTIFS('Leads DB'!$B:$B,CONCATENATE("&gt;=",$W10),'Leads DB'!$B:$B,CONCATENATE("&lt;=",$X10),'Leads DB'!$D:$D,'Prospection Dashboard'!E$3,'Leads DB'!$M:$M,"Accepted")</f>
        <v>98</v>
      </c>
      <c r="F31">
        <f>COUNTIFS('Leads DB'!$B:$B,CONCATENATE("&gt;=",$W10),'Leads DB'!$B:$B,CONCATENATE("&lt;=",$X10),'Leads DB'!$D:$D,'Prospection Dashboard'!F$3,'Leads DB'!$M:$M,"Accepted")</f>
        <v>0</v>
      </c>
      <c r="G31">
        <f>COUNTIFS('Leads DB'!$B:$B,CONCATENATE("&gt;=",$W10),'Leads DB'!$B:$B,CONCATENATE("&lt;=",$X10),'Leads DB'!$D:$D,'Prospection Dashboard'!G$3,'Leads DB'!$M:$M,"Accepted")</f>
        <v>0</v>
      </c>
      <c r="H31">
        <f>COUNTIFS('Leads DB'!$B:$B,CONCATENATE("&gt;=",$W10),'Leads DB'!$B:$B,CONCATENATE("&lt;=",$X10),'Leads DB'!$D:$D,'Prospection Dashboard'!H$3,'Leads DB'!$M:$M,"Accepted")</f>
        <v>0</v>
      </c>
      <c r="J31">
        <f>COUNTIFS('Leads DB'!B:B,CONCATENATE("&gt;=",W10),'Leads DB'!B:B,CONCATENATE("&lt;=",X10),'Leads DB'!M:M,"Accepted")</f>
        <v>199</v>
      </c>
      <c r="K31" s="89"/>
    </row>
    <row r="32" spans="1:26">
      <c r="B32" s="101">
        <v>44409</v>
      </c>
      <c r="C32">
        <f>COUNTIFS('Leads DB'!$B:$B,CONCATENATE("&gt;=",$W11),'Leads DB'!$B:$B,CONCATENATE("&lt;=",$X11),'Leads DB'!$D:$D,'Prospection Dashboard'!C$3,'Leads DB'!$M:$M,"Accepted")</f>
        <v>9</v>
      </c>
      <c r="D32">
        <f>COUNTIFS('Leads DB'!$B:$B,CONCATENATE("&gt;=",$W11),'Leads DB'!$B:$B,CONCATENATE("&lt;=",$X11),'Leads DB'!$D:$D,'Prospection Dashboard'!D$3,'Leads DB'!$M:$M,"Accepted")</f>
        <v>101</v>
      </c>
      <c r="E32">
        <f>COUNTIFS('Leads DB'!$B:$B,CONCATENATE("&gt;=",$W11),'Leads DB'!$B:$B,CONCATENATE("&lt;=",$X11),'Leads DB'!$D:$D,'Prospection Dashboard'!E$3,'Leads DB'!$M:$M,"Accepted")</f>
        <v>145</v>
      </c>
      <c r="F32">
        <f>COUNTIFS('Leads DB'!$B:$B,CONCATENATE("&gt;=",$W11),'Leads DB'!$B:$B,CONCATENATE("&lt;=",$X11),'Leads DB'!$D:$D,'Prospection Dashboard'!F$3,'Leads DB'!$M:$M,"Accepted")</f>
        <v>0</v>
      </c>
      <c r="G32">
        <f>COUNTIFS('Leads DB'!$B:$B,CONCATENATE("&gt;=",$W11),'Leads DB'!$B:$B,CONCATENATE("&lt;=",$X11),'Leads DB'!$D:$D,'Prospection Dashboard'!G$3,'Leads DB'!$M:$M,"Accepted")</f>
        <v>0</v>
      </c>
      <c r="H32">
        <f>COUNTIFS('Leads DB'!$B:$B,CONCATENATE("&gt;=",$W11),'Leads DB'!$B:$B,CONCATENATE("&lt;=",$X11),'Leads DB'!$D:$D,'Prospection Dashboard'!H$3,'Leads DB'!$M:$M,"Accepted")</f>
        <v>0</v>
      </c>
      <c r="J32">
        <f>COUNTIFS('Leads DB'!B:B,CONCATENATE("&gt;=",W11),'Leads DB'!B:B,CONCATENATE("&lt;=",X11),'Leads DB'!M:M,"Accepted")</f>
        <v>255</v>
      </c>
      <c r="K32" s="89"/>
    </row>
    <row r="33" spans="1:11">
      <c r="B33" s="101">
        <v>44440</v>
      </c>
      <c r="C33">
        <f>COUNTIFS('Leads DB'!$B:$B,CONCATENATE("&gt;=",$W12),'Leads DB'!$B:$B,CONCATENATE("&lt;=",$X12),'Leads DB'!$D:$D,'Prospection Dashboard'!C$3,'Leads DB'!$M:$M,"Accepted")</f>
        <v>2</v>
      </c>
      <c r="D33">
        <f>COUNTIFS('Leads DB'!$B:$B,CONCATENATE("&gt;=",$W12),'Leads DB'!$B:$B,CONCATENATE("&lt;=",$X12),'Leads DB'!$D:$D,'Prospection Dashboard'!D$3,'Leads DB'!$M:$M,"Accepted")</f>
        <v>86</v>
      </c>
      <c r="E33">
        <f>COUNTIFS('Leads DB'!$B:$B,CONCATENATE("&gt;=",$W12),'Leads DB'!$B:$B,CONCATENATE("&lt;=",$X12),'Leads DB'!$D:$D,'Prospection Dashboard'!E$3,'Leads DB'!$M:$M,"Accepted")</f>
        <v>113</v>
      </c>
      <c r="F33">
        <f>COUNTIFS('Leads DB'!$B:$B,CONCATENATE("&gt;=",$W12),'Leads DB'!$B:$B,CONCATENATE("&lt;=",$X12),'Leads DB'!$D:$D,'Prospection Dashboard'!F$3,'Leads DB'!$M:$M,"Accepted")</f>
        <v>8</v>
      </c>
      <c r="G33">
        <f>COUNTIFS('Leads DB'!$B:$B,CONCATENATE("&gt;=",$W12),'Leads DB'!$B:$B,CONCATENATE("&lt;=",$X12),'Leads DB'!$D:$D,'Prospection Dashboard'!G$3,'Leads DB'!$M:$M,"Accepted")</f>
        <v>0</v>
      </c>
      <c r="H33">
        <f>COUNTIFS('Leads DB'!$B:$B,CONCATENATE("&gt;=",$W12),'Leads DB'!$B:$B,CONCATENATE("&lt;=",$X12),'Leads DB'!$D:$D,'Prospection Dashboard'!H$3,'Leads DB'!$M:$M,"Accepted")</f>
        <v>0</v>
      </c>
      <c r="J33">
        <f>COUNTIFS('Leads DB'!B:B,CONCATENATE("&gt;=",W12),'Leads DB'!B:B,CONCATENATE("&lt;=",X12),'Leads DB'!M:M,"Accepted")</f>
        <v>209</v>
      </c>
      <c r="K33" s="89"/>
    </row>
    <row r="34" spans="1:11">
      <c r="B34" s="101">
        <v>44470</v>
      </c>
      <c r="C34">
        <f>COUNTIFS('Leads DB'!$B:$B,CONCATENATE("&gt;=",$W13),'Leads DB'!$B:$B,CONCATENATE("&lt;=",$X13),'Leads DB'!$D:$D,'Prospection Dashboard'!C$3,'Leads DB'!$M:$M,"Accepted")</f>
        <v>11</v>
      </c>
      <c r="D34">
        <f>COUNTIFS('Leads DB'!$B:$B,CONCATENATE("&gt;=",$W13),'Leads DB'!$B:$B,CONCATENATE("&lt;=",$X13),'Leads DB'!$D:$D,'Prospection Dashboard'!D$3,'Leads DB'!$M:$M,"Accepted")</f>
        <v>104</v>
      </c>
      <c r="E34">
        <f>COUNTIFS('Leads DB'!$B:$B,CONCATENATE("&gt;=",$W13),'Leads DB'!$B:$B,CONCATENATE("&lt;=",$X13),'Leads DB'!$D:$D,'Prospection Dashboard'!E$3,'Leads DB'!$M:$M,"Accepted")</f>
        <v>57</v>
      </c>
      <c r="F34">
        <f>COUNTIFS('Leads DB'!$B:$B,CONCATENATE("&gt;=",$W13),'Leads DB'!$B:$B,CONCATENATE("&lt;=",$X13),'Leads DB'!$D:$D,'Prospection Dashboard'!F$3,'Leads DB'!$M:$M,"Accepted")</f>
        <v>48</v>
      </c>
      <c r="G34">
        <f>COUNTIFS('Leads DB'!$B:$B,CONCATENATE("&gt;=",$W13),'Leads DB'!$B:$B,CONCATENATE("&lt;=",$X13),'Leads DB'!$D:$D,'Prospection Dashboard'!G$3,'Leads DB'!$M:$M,"Accepted")</f>
        <v>0</v>
      </c>
      <c r="H34">
        <f>COUNTIFS('Leads DB'!$B:$B,CONCATENATE("&gt;=",$W13),'Leads DB'!$B:$B,CONCATENATE("&lt;=",$X13),'Leads DB'!$D:$D,'Prospection Dashboard'!H$3,'Leads DB'!$M:$M,"Accepted")</f>
        <v>0</v>
      </c>
      <c r="J34">
        <f>COUNTIFS('Leads DB'!B:B,CONCATENATE("&gt;=",W13),'Leads DB'!B:B,CONCATENATE("&lt;=",X13),'Leads DB'!M:M,"Accepted")</f>
        <v>220</v>
      </c>
      <c r="K34" s="89"/>
    </row>
    <row r="35" spans="1:11">
      <c r="B35" s="101">
        <v>44501</v>
      </c>
      <c r="C35">
        <f>COUNTIFS('Leads DB'!$B:$B,CONCATENATE("&gt;=",$W14),'Leads DB'!$B:$B,CONCATENATE("&lt;=",$X14),'Leads DB'!$D:$D,'Prospection Dashboard'!C$3,'Leads DB'!$M:$M,"Accepted")</f>
        <v>11</v>
      </c>
      <c r="D35">
        <f>COUNTIFS('Leads DB'!$B:$B,CONCATENATE("&gt;=",$W14),'Leads DB'!$B:$B,CONCATENATE("&lt;=",$X14),'Leads DB'!$D:$D,'Prospection Dashboard'!D$3,'Leads DB'!$M:$M,"Accepted")</f>
        <v>105</v>
      </c>
      <c r="E35">
        <f>COUNTIFS('Leads DB'!$B:$B,CONCATENATE("&gt;=",$W14),'Leads DB'!$B:$B,CONCATENATE("&lt;=",$X14),'Leads DB'!$D:$D,'Prospection Dashboard'!E$3,'Leads DB'!$M:$M,"Accepted")</f>
        <v>135</v>
      </c>
      <c r="F35">
        <f>COUNTIFS('Leads DB'!$B:$B,CONCATENATE("&gt;=",$W14),'Leads DB'!$B:$B,CONCATENATE("&lt;=",$X14),'Leads DB'!$D:$D,'Prospection Dashboard'!F$3,'Leads DB'!$M:$M,"Accepted")</f>
        <v>72</v>
      </c>
      <c r="G35">
        <f>COUNTIFS('Leads DB'!$B:$B,CONCATENATE("&gt;=",$W14),'Leads DB'!$B:$B,CONCATENATE("&lt;=",$X14),'Leads DB'!$D:$D,'Prospection Dashboard'!G$3,'Leads DB'!$M:$M,"Accepted")</f>
        <v>0</v>
      </c>
      <c r="H35">
        <f>COUNTIFS('Leads DB'!$B:$B,CONCATENATE("&gt;=",$W14),'Leads DB'!$B:$B,CONCATENATE("&lt;=",$X14),'Leads DB'!$D:$D,'Prospection Dashboard'!H$3,'Leads DB'!$M:$M,"Accepted")</f>
        <v>0</v>
      </c>
      <c r="J35">
        <f>COUNTIFS('Leads DB'!B:B,CONCATENATE("&gt;=",W14),'Leads DB'!B:B,CONCATENATE("&lt;=",X14),'Leads DB'!M:M,"Accepted")</f>
        <v>323</v>
      </c>
      <c r="K35" s="89"/>
    </row>
    <row r="36" spans="1:11">
      <c r="B36" s="101">
        <v>44531</v>
      </c>
      <c r="C36">
        <f>COUNTIFS('Leads DB'!$B:$B,CONCATENATE("&gt;=",$W15),'Leads DB'!$B:$B,CONCATENATE("&lt;=",$X15),'Leads DB'!$D:$D,'Prospection Dashboard'!C$3,'Leads DB'!$M:$M,"Accepted")</f>
        <v>0</v>
      </c>
      <c r="D36">
        <f>COUNTIFS('Leads DB'!$B:$B,CONCATENATE("&gt;=",$W15),'Leads DB'!$B:$B,CONCATENATE("&lt;=",$X15),'Leads DB'!$D:$D,'Prospection Dashboard'!D$3,'Leads DB'!$M:$M,"Accepted")</f>
        <v>92</v>
      </c>
      <c r="E36">
        <f>COUNTIFS('Leads DB'!$B:$B,CONCATENATE("&gt;=",$W15),'Leads DB'!$B:$B,CONCATENATE("&lt;=",$X15),'Leads DB'!$D:$D,'Prospection Dashboard'!E$3,'Leads DB'!$M:$M,"Accepted")</f>
        <v>95</v>
      </c>
      <c r="F36">
        <f>COUNTIFS('Leads DB'!$B:$B,CONCATENATE("&gt;=",$W15),'Leads DB'!$B:$B,CONCATENATE("&lt;=",$X15),'Leads DB'!$D:$D,'Prospection Dashboard'!F$3,'Leads DB'!$M:$M,"Accepted")</f>
        <v>55</v>
      </c>
      <c r="G36">
        <f>COUNTIFS('Leads DB'!$B:$B,CONCATENATE("&gt;=",$W15),'Leads DB'!$B:$B,CONCATENATE("&lt;=",$X15),'Leads DB'!$D:$D,'Prospection Dashboard'!G$3,'Leads DB'!$M:$M,"Accepted")</f>
        <v>0</v>
      </c>
      <c r="H36">
        <f>COUNTIFS('Leads DB'!$B:$B,CONCATENATE("&gt;=",$W15),'Leads DB'!$B:$B,CONCATENATE("&lt;=",$X15),'Leads DB'!$D:$D,'Prospection Dashboard'!H$3,'Leads DB'!$M:$M,"Accepted")</f>
        <v>0</v>
      </c>
      <c r="J36">
        <f>COUNTIFS('Leads DB'!B:B,CONCATENATE("&gt;=",W15),'Leads DB'!B:B,CONCATENATE("&lt;=",X15),'Leads DB'!M:M,"Accepted")</f>
        <v>242</v>
      </c>
      <c r="K36" s="89"/>
    </row>
    <row r="37" spans="1:11">
      <c r="B37" s="101">
        <v>44562</v>
      </c>
      <c r="C37">
        <f>COUNTIFS('Leads DB'!$B:$B,CONCATENATE("&gt;=",$W16),'Leads DB'!$B:$B,CONCATENATE("&lt;=",$X16),'Leads DB'!$D:$D,'Prospection Dashboard'!C$3,'Leads DB'!$M:$M,"Accepted")</f>
        <v>0</v>
      </c>
      <c r="D37">
        <f>COUNTIFS('Leads DB'!$B:$B,CONCATENATE("&gt;=",$W16),'Leads DB'!$B:$B,CONCATENATE("&lt;=",$X16),'Leads DB'!$D:$D,'Prospection Dashboard'!D$3,'Leads DB'!$M:$M,"Accepted")</f>
        <v>93</v>
      </c>
      <c r="E37">
        <f>COUNTIFS('Leads DB'!$B:$B,CONCATENATE("&gt;=",$W16),'Leads DB'!$B:$B,CONCATENATE("&lt;=",$X16),'Leads DB'!$D:$D,'Prospection Dashboard'!E$3,'Leads DB'!$M:$M,"Accepted")</f>
        <v>142</v>
      </c>
      <c r="F37">
        <f>COUNTIFS('Leads DB'!$B:$B,CONCATENATE("&gt;=",$W16),'Leads DB'!$B:$B,CONCATENATE("&lt;=",$X16),'Leads DB'!$D:$D,'Prospection Dashboard'!F$3,'Leads DB'!$M:$M,"Accepted")</f>
        <v>79</v>
      </c>
      <c r="G37">
        <f>COUNTIFS('Leads DB'!$B:$B,CONCATENATE("&gt;=",$W16),'Leads DB'!$B:$B,CONCATENATE("&lt;=",$X16),'Leads DB'!$D:$D,'Prospection Dashboard'!G$3,'Leads DB'!$M:$M,"Accepted")</f>
        <v>0</v>
      </c>
      <c r="H37">
        <f>COUNTIFS('Leads DB'!$B:$B,CONCATENATE("&gt;=",$W16),'Leads DB'!$B:$B,CONCATENATE("&lt;=",$X16),'Leads DB'!$D:$D,'Prospection Dashboard'!H$3,'Leads DB'!$M:$M,"Accepted")</f>
        <v>0</v>
      </c>
      <c r="J37">
        <f>COUNTIFS('Leads DB'!B:B,CONCATENATE("&gt;=",W16),'Leads DB'!B:B,CONCATENATE("&lt;=",X16),'Leads DB'!M:M,"Accepted")</f>
        <v>314</v>
      </c>
      <c r="K37" s="89"/>
    </row>
    <row r="38" spans="1:11">
      <c r="B38" s="101">
        <v>44593</v>
      </c>
      <c r="C38">
        <f>COUNTIFS('Leads DB'!$B:$B,CONCATENATE("&gt;=",$W17),'Leads DB'!$B:$B,CONCATENATE("&lt;=",$X17),'Leads DB'!$D:$D,'Prospection Dashboard'!C$3,'Leads DB'!$M:$M,"Accepted")</f>
        <v>5</v>
      </c>
      <c r="D38">
        <f>COUNTIFS('Leads DB'!$B:$B,CONCATENATE("&gt;=",$W17),'Leads DB'!$B:$B,CONCATENATE("&lt;=",$X17),'Leads DB'!$D:$D,'Prospection Dashboard'!D$3,'Leads DB'!$M:$M,"Accepted")</f>
        <v>67</v>
      </c>
      <c r="E38">
        <f>COUNTIFS('Leads DB'!$B:$B,CONCATENATE("&gt;=",$W17),'Leads DB'!$B:$B,CONCATENATE("&lt;=",$X17),'Leads DB'!$D:$D,'Prospection Dashboard'!E$3,'Leads DB'!$M:$M,"Accepted")</f>
        <v>105</v>
      </c>
      <c r="F38">
        <f>COUNTIFS('Leads DB'!$B:$B,CONCATENATE("&gt;=",$W17),'Leads DB'!$B:$B,CONCATENATE("&lt;=",$X17),'Leads DB'!$D:$D,'Prospection Dashboard'!F$3,'Leads DB'!$M:$M,"Accepted")</f>
        <v>82</v>
      </c>
      <c r="G38">
        <f>COUNTIFS('Leads DB'!$B:$B,CONCATENATE("&gt;=",$W17),'Leads DB'!$B:$B,CONCATENATE("&lt;=",$X17),'Leads DB'!$D:$D,'Prospection Dashboard'!G$3,'Leads DB'!$M:$M,"Accepted")</f>
        <v>34</v>
      </c>
      <c r="H38">
        <f>COUNTIFS('Leads DB'!$B:$B,CONCATENATE("&gt;=",$W17),'Leads DB'!$B:$B,CONCATENATE("&lt;=",$X17),'Leads DB'!$D:$D,'Prospection Dashboard'!H$3,'Leads DB'!$M:$M,"Accepted")</f>
        <v>49</v>
      </c>
      <c r="J38">
        <f>COUNTIFS('Leads DB'!B:B,CONCATENATE("&gt;=",W17),'Leads DB'!B:B,CONCATENATE("&lt;=",X17),'Leads DB'!M:M,"Accepted")</f>
        <v>342</v>
      </c>
      <c r="K38" s="106"/>
    </row>
    <row r="39" spans="1:11">
      <c r="B39" s="101">
        <v>44621</v>
      </c>
      <c r="C39">
        <f>COUNTIFS('Leads DB'!$B:$B,CONCATENATE("&gt;=",$W18),'Leads DB'!$B:$B,CONCATENATE("&lt;=",$X18),'Leads DB'!$D:$D,'Prospection Dashboard'!C$3,'Leads DB'!$M:$M,"Accepted")</f>
        <v>8</v>
      </c>
      <c r="D39">
        <f>COUNTIFS('Leads DB'!$B:$B,CONCATENATE("&gt;=",$W18),'Leads DB'!$B:$B,CONCATENATE("&lt;=",$X18),'Leads DB'!$D:$D,'Prospection Dashboard'!D$3,'Leads DB'!$M:$M,"Accepted")</f>
        <v>32</v>
      </c>
      <c r="E39">
        <f>COUNTIFS('Leads DB'!$B:$B,CONCATENATE("&gt;=",$W18),'Leads DB'!$B:$B,CONCATENATE("&lt;=",$X18),'Leads DB'!$D:$D,'Prospection Dashboard'!E$3,'Leads DB'!$M:$M,"Accepted")</f>
        <v>111</v>
      </c>
      <c r="F39">
        <f>COUNTIFS('Leads DB'!$B:$B,CONCATENATE("&gt;=",$W18),'Leads DB'!$B:$B,CONCATENATE("&lt;=",$X18),'Leads DB'!$D:$D,'Prospection Dashboard'!F$3,'Leads DB'!$M:$M,"Accepted")</f>
        <v>110</v>
      </c>
      <c r="G39">
        <f>COUNTIFS('Leads DB'!$B:$B,CONCATENATE("&gt;=",$W18),'Leads DB'!$B:$B,CONCATENATE("&lt;=",$X18),'Leads DB'!$D:$D,'Prospection Dashboard'!G$3,'Leads DB'!$M:$M,"Accepted")</f>
        <v>42</v>
      </c>
      <c r="H39">
        <f>COUNTIFS('Leads DB'!$B:$B,CONCATENATE("&gt;=",$W18),'Leads DB'!$B:$B,CONCATENATE("&lt;=",$X18),'Leads DB'!$D:$D,'Prospection Dashboard'!H$3,'Leads DB'!$M:$M,"Accepted")</f>
        <v>55</v>
      </c>
      <c r="J39">
        <f>COUNTIFS('Leads DB'!B:B,CONCATENATE("&gt;=",W18),'Leads DB'!B:B,CONCATENATE("&lt;=",X18),'Leads DB'!M:M,"Accepted")</f>
        <v>358</v>
      </c>
      <c r="K39" s="106"/>
    </row>
    <row r="40" spans="1:11">
      <c r="B40" s="101">
        <v>44652</v>
      </c>
      <c r="C40">
        <f ca="1">COUNTIFS('Leads DB'!$B:$B,CONCATENATE("&gt;=",$W19),'Leads DB'!$B:$B,CONCATENATE("&lt;=",$D$1),'Leads DB'!$D:$D,'Prospection Dashboard'!C$3,'Leads DB'!$M:$M,"Accepted")</f>
        <v>0</v>
      </c>
      <c r="D40">
        <f ca="1">COUNTIFS('Leads DB'!$B:$B,CONCATENATE("&gt;=",$W19),'Leads DB'!$B:$B,CONCATENATE("&lt;=",$D$1),'Leads DB'!$D:$D,'Prospection Dashboard'!D$3,'Leads DB'!$M:$M,"Accepted")</f>
        <v>2</v>
      </c>
      <c r="E40">
        <f ca="1">COUNTIFS('Leads DB'!$B:$B,CONCATENATE("&gt;=",$W19),'Leads DB'!$B:$B,CONCATENATE("&lt;=",$D$1),'Leads DB'!$D:$D,'Prospection Dashboard'!E$3,'Leads DB'!$M:$M,"Accepted")</f>
        <v>32</v>
      </c>
      <c r="F40">
        <f ca="1">COUNTIFS('Leads DB'!$B:$B,CONCATENATE("&gt;=",$W19),'Leads DB'!$B:$B,CONCATENATE("&lt;=",$D$1),'Leads DB'!$D:$D,'Prospection Dashboard'!F$3,'Leads DB'!$M:$M,"Accepted")</f>
        <v>26</v>
      </c>
      <c r="G40">
        <f ca="1">COUNTIFS('Leads DB'!$B:$B,CONCATENATE("&gt;=",$W19),'Leads DB'!$B:$B,CONCATENATE("&lt;=",$D$1),'Leads DB'!$D:$D,'Prospection Dashboard'!G$3,'Leads DB'!$M:$M,"Accepted")</f>
        <v>0</v>
      </c>
      <c r="H40">
        <f ca="1">COUNTIFS('Leads DB'!$B:$B,CONCATENATE("&gt;=",$W19),'Leads DB'!$B:$B,CONCATENATE("&lt;=",$D$1),'Leads DB'!$D:$D,'Prospection Dashboard'!H$3,'Leads DB'!$M:$M,"Accepted")</f>
        <v>5</v>
      </c>
      <c r="J40">
        <f ca="1">COUNTIFS('Leads DB'!B:B,CONCATENATE("&gt;=",W19),'Leads DB'!B:B,CONCATENATE("&lt;=",$D$1),'Leads DB'!M:M,"Accepted")</f>
        <v>65</v>
      </c>
      <c r="K40" s="106">
        <f ca="1">J40/Z19*Y19</f>
        <v>75.833333333333329</v>
      </c>
    </row>
    <row r="41" spans="1:11">
      <c r="B41" s="101"/>
      <c r="K41" s="106"/>
    </row>
    <row r="42" spans="1:11">
      <c r="B42" s="101"/>
      <c r="K42" s="106"/>
    </row>
    <row r="43" spans="1:11">
      <c r="B43" s="101"/>
      <c r="K43" s="106"/>
    </row>
    <row r="44" spans="1:11">
      <c r="B44" s="101"/>
      <c r="K44" s="106"/>
    </row>
    <row r="45" spans="1:11">
      <c r="B45" s="101"/>
      <c r="K45" s="106"/>
    </row>
    <row r="46" spans="1:11">
      <c r="B46" s="101"/>
      <c r="K46" s="106"/>
    </row>
    <row r="48" spans="1:11" s="103" customFormat="1">
      <c r="A48" s="103" t="s">
        <v>39183</v>
      </c>
    </row>
    <row r="50" spans="2:11">
      <c r="C50" t="s">
        <v>37</v>
      </c>
      <c r="D50" t="s">
        <v>252</v>
      </c>
      <c r="E50" t="s">
        <v>25</v>
      </c>
      <c r="F50" t="s">
        <v>580</v>
      </c>
      <c r="G50" t="s">
        <v>34179</v>
      </c>
      <c r="H50" t="s">
        <v>34132</v>
      </c>
      <c r="I50" t="s">
        <v>39177</v>
      </c>
      <c r="J50" t="s">
        <v>39178</v>
      </c>
    </row>
    <row r="51" spans="2:11">
      <c r="B51" s="101">
        <v>44197</v>
      </c>
      <c r="C51" s="89"/>
      <c r="D51" s="89">
        <f t="shared" ref="D51:E51" si="23">D25/D4</f>
        <v>0.35294117647058826</v>
      </c>
      <c r="E51" s="89">
        <f t="shared" si="23"/>
        <v>0.46808510638297873</v>
      </c>
      <c r="F51" s="89"/>
      <c r="G51" s="89"/>
      <c r="H51" s="89"/>
      <c r="J51" s="89">
        <f t="shared" ref="J51:J66" si="24">J25/J4</f>
        <v>0.4375</v>
      </c>
      <c r="K51" s="89"/>
    </row>
    <row r="52" spans="2:11">
      <c r="B52" s="101">
        <v>44228</v>
      </c>
      <c r="C52" s="89"/>
      <c r="D52" s="89">
        <f t="shared" ref="D52:E52" si="25">D26/D5</f>
        <v>0.25210084033613445</v>
      </c>
      <c r="E52" s="89">
        <f t="shared" si="25"/>
        <v>0.45714285714285713</v>
      </c>
      <c r="F52" s="89"/>
      <c r="G52" s="89"/>
      <c r="H52" s="89"/>
      <c r="J52" s="89">
        <f t="shared" si="24"/>
        <v>0.32804232804232802</v>
      </c>
      <c r="K52" s="89"/>
    </row>
    <row r="53" spans="2:11">
      <c r="B53" s="101">
        <v>44256</v>
      </c>
      <c r="C53" s="89">
        <f t="shared" ref="C53:E53" si="26">C27/C6</f>
        <v>0</v>
      </c>
      <c r="D53" s="89">
        <f t="shared" si="26"/>
        <v>0.27619047619047621</v>
      </c>
      <c r="E53" s="89">
        <f t="shared" si="26"/>
        <v>0.435</v>
      </c>
      <c r="F53" s="89"/>
      <c r="G53" s="89"/>
      <c r="H53" s="89"/>
      <c r="J53" s="89">
        <f t="shared" si="24"/>
        <v>0.31955922865013775</v>
      </c>
      <c r="K53" s="89"/>
    </row>
    <row r="54" spans="2:11">
      <c r="B54" s="101">
        <v>44287</v>
      </c>
      <c r="C54" s="89">
        <f t="shared" ref="C54:E54" si="27">C28/C7</f>
        <v>0</v>
      </c>
      <c r="D54" s="89">
        <f t="shared" si="27"/>
        <v>0.3411764705882353</v>
      </c>
      <c r="E54" s="89">
        <f t="shared" si="27"/>
        <v>0.30339321357285431</v>
      </c>
      <c r="F54" s="89"/>
      <c r="G54" s="89"/>
      <c r="H54" s="89"/>
      <c r="J54" s="89">
        <f t="shared" si="24"/>
        <v>0.32038834951456313</v>
      </c>
      <c r="K54" s="89"/>
    </row>
    <row r="55" spans="2:11">
      <c r="B55" s="101">
        <v>44317</v>
      </c>
      <c r="C55" s="89">
        <f t="shared" ref="C55:E55" si="28">C29/C8</f>
        <v>9.0909090909090912E-2</v>
      </c>
      <c r="D55" s="89">
        <f t="shared" si="28"/>
        <v>0.32599118942731276</v>
      </c>
      <c r="E55" s="89">
        <f t="shared" si="28"/>
        <v>0.3439153439153439</v>
      </c>
      <c r="F55" s="89"/>
      <c r="G55" s="89"/>
      <c r="H55" s="89"/>
      <c r="J55" s="89">
        <f t="shared" si="24"/>
        <v>0.33279220779220781</v>
      </c>
      <c r="K55" s="89"/>
    </row>
    <row r="56" spans="2:11">
      <c r="B56" s="101">
        <v>44348</v>
      </c>
      <c r="C56" s="89"/>
      <c r="D56" s="89">
        <f t="shared" ref="D56:E56" si="29">D30/D9</f>
        <v>0.19594594594594594</v>
      </c>
      <c r="E56" s="89">
        <f t="shared" si="29"/>
        <v>0.330188679245283</v>
      </c>
      <c r="F56" s="89"/>
      <c r="G56" s="89"/>
      <c r="H56" s="89"/>
      <c r="J56" s="89">
        <f t="shared" si="24"/>
        <v>0.27500000000000002</v>
      </c>
      <c r="K56" s="89"/>
    </row>
    <row r="57" spans="2:11">
      <c r="B57" s="101">
        <v>44378</v>
      </c>
      <c r="C57" s="89"/>
      <c r="D57" s="89">
        <f t="shared" ref="D57:E57" si="30">D31/D10</f>
        <v>0.24634146341463414</v>
      </c>
      <c r="E57" s="89">
        <f t="shared" si="30"/>
        <v>0.33108108108108109</v>
      </c>
      <c r="F57" s="89"/>
      <c r="G57" s="89"/>
      <c r="H57" s="89"/>
      <c r="J57" s="89">
        <f t="shared" si="24"/>
        <v>0.2818696883852691</v>
      </c>
      <c r="K57" s="89"/>
    </row>
    <row r="58" spans="2:11">
      <c r="B58" s="101">
        <v>44409</v>
      </c>
      <c r="C58" s="89">
        <f t="shared" ref="C58:E58" si="31">C32/C11</f>
        <v>0.45</v>
      </c>
      <c r="D58" s="89">
        <f t="shared" si="31"/>
        <v>0.28133704735376047</v>
      </c>
      <c r="E58" s="89">
        <f t="shared" si="31"/>
        <v>0.34441805225653205</v>
      </c>
      <c r="F58" s="89"/>
      <c r="G58" s="89"/>
      <c r="H58" s="89"/>
      <c r="J58" s="89">
        <f t="shared" si="24"/>
        <v>0.31874999999999998</v>
      </c>
      <c r="K58" s="89"/>
    </row>
    <row r="59" spans="2:11">
      <c r="B59" s="101">
        <v>44440</v>
      </c>
      <c r="C59" s="89">
        <f t="shared" ref="C59:F59" si="32">C33/C12</f>
        <v>0.25</v>
      </c>
      <c r="D59" s="89">
        <f t="shared" si="32"/>
        <v>0.22513089005235601</v>
      </c>
      <c r="E59" s="89">
        <f t="shared" si="32"/>
        <v>0.31741573033707865</v>
      </c>
      <c r="F59" s="89">
        <f t="shared" si="32"/>
        <v>0.21052631578947367</v>
      </c>
      <c r="G59" s="89"/>
      <c r="H59" s="89"/>
      <c r="J59" s="89">
        <f t="shared" si="24"/>
        <v>0.26658163265306123</v>
      </c>
      <c r="K59" s="89"/>
    </row>
    <row r="60" spans="2:11">
      <c r="B60" s="101">
        <v>44470</v>
      </c>
      <c r="C60" s="89">
        <f t="shared" ref="C60:F60" si="33">C34/C13</f>
        <v>0.29729729729729731</v>
      </c>
      <c r="D60" s="89">
        <f t="shared" si="33"/>
        <v>0.25242718446601942</v>
      </c>
      <c r="E60" s="89">
        <f t="shared" si="33"/>
        <v>0.42537313432835822</v>
      </c>
      <c r="F60" s="89">
        <f t="shared" si="33"/>
        <v>0.19433198380566802</v>
      </c>
      <c r="G60" s="89"/>
      <c r="H60" s="89"/>
      <c r="J60" s="89">
        <f t="shared" si="24"/>
        <v>0.26506024096385544</v>
      </c>
      <c r="K60" s="89"/>
    </row>
    <row r="61" spans="2:11">
      <c r="B61" s="101">
        <v>44501</v>
      </c>
      <c r="C61" s="89">
        <f t="shared" ref="C61:F61" si="34">C35/C14</f>
        <v>0.19642857142857142</v>
      </c>
      <c r="D61" s="89">
        <f t="shared" si="34"/>
        <v>0.28150134048257375</v>
      </c>
      <c r="E61" s="89">
        <f t="shared" si="34"/>
        <v>0.34793814432989689</v>
      </c>
      <c r="F61" s="89">
        <f t="shared" si="34"/>
        <v>0.23300970873786409</v>
      </c>
      <c r="G61" s="89"/>
      <c r="H61" s="89"/>
      <c r="J61" s="89">
        <f t="shared" si="24"/>
        <v>0.28685612788632325</v>
      </c>
      <c r="K61" s="89"/>
    </row>
    <row r="62" spans="2:11">
      <c r="B62" s="101">
        <v>44531</v>
      </c>
      <c r="C62" s="89">
        <f t="shared" ref="C62:F62" si="35">C36/C15</f>
        <v>0</v>
      </c>
      <c r="D62" s="89">
        <f t="shared" si="35"/>
        <v>0.27299703264094954</v>
      </c>
      <c r="E62" s="89">
        <f t="shared" si="35"/>
        <v>0.35185185185185186</v>
      </c>
      <c r="F62" s="89">
        <f t="shared" si="35"/>
        <v>0.22540983606557377</v>
      </c>
      <c r="G62" s="89"/>
      <c r="H62" s="89"/>
      <c r="J62" s="89">
        <f t="shared" si="24"/>
        <v>0.28238039673278881</v>
      </c>
      <c r="K62" s="89"/>
    </row>
    <row r="63" spans="2:11">
      <c r="B63" s="101">
        <v>44562</v>
      </c>
      <c r="C63" s="89">
        <f t="shared" ref="C63:F63" si="36">C37/C16</f>
        <v>0</v>
      </c>
      <c r="D63" s="89">
        <f t="shared" si="36"/>
        <v>0.27433628318584069</v>
      </c>
      <c r="E63" s="89">
        <f t="shared" si="36"/>
        <v>0.40922190201729108</v>
      </c>
      <c r="F63" s="89">
        <f t="shared" si="36"/>
        <v>0.27526132404181186</v>
      </c>
      <c r="G63" s="89"/>
      <c r="H63" s="89"/>
      <c r="J63" s="89">
        <f t="shared" si="24"/>
        <v>0.31910569105691056</v>
      </c>
      <c r="K63" s="89"/>
    </row>
    <row r="64" spans="2:11">
      <c r="B64" s="101">
        <v>44593</v>
      </c>
      <c r="C64" s="89">
        <f t="shared" ref="C64:F65" si="37">C38/C17</f>
        <v>0.21739130434782608</v>
      </c>
      <c r="D64" s="89">
        <f t="shared" si="37"/>
        <v>0.22866894197952217</v>
      </c>
      <c r="E64" s="89">
        <f t="shared" si="37"/>
        <v>0.33870967741935482</v>
      </c>
      <c r="F64" s="89">
        <f t="shared" si="37"/>
        <v>0.29285714285714287</v>
      </c>
      <c r="G64" s="89">
        <f t="shared" ref="G64:H66" si="38">G38/G17</f>
        <v>0.34343434343434343</v>
      </c>
      <c r="H64" s="89">
        <f t="shared" si="38"/>
        <v>0.30434782608695654</v>
      </c>
      <c r="J64" s="89">
        <f t="shared" si="24"/>
        <v>0.29331046312178388</v>
      </c>
      <c r="K64" s="89"/>
    </row>
    <row r="65" spans="2:10">
      <c r="B65" s="101">
        <v>44621</v>
      </c>
      <c r="C65" s="89">
        <f t="shared" si="37"/>
        <v>0.16326530612244897</v>
      </c>
      <c r="D65" s="89">
        <f t="shared" si="37"/>
        <v>0.1702127659574468</v>
      </c>
      <c r="E65" s="89">
        <f t="shared" si="37"/>
        <v>0.41111111111111109</v>
      </c>
      <c r="F65" s="89">
        <f t="shared" si="37"/>
        <v>0.36789297658862874</v>
      </c>
      <c r="G65" s="89">
        <f t="shared" si="38"/>
        <v>0.328125</v>
      </c>
      <c r="H65" s="89">
        <f t="shared" si="38"/>
        <v>0.38461538461538464</v>
      </c>
      <c r="J65" s="89">
        <f t="shared" si="24"/>
        <v>0.33240482822655526</v>
      </c>
    </row>
    <row r="66" spans="2:10">
      <c r="B66" s="101">
        <v>44652</v>
      </c>
      <c r="C66" s="89">
        <f ca="1">C40/C19</f>
        <v>0</v>
      </c>
      <c r="D66" s="89">
        <f ca="1">D40/D19</f>
        <v>3.0303030303030304E-2</v>
      </c>
      <c r="E66" s="89">
        <f ca="1">E40/E19</f>
        <v>0.34408602150537637</v>
      </c>
      <c r="F66" s="89">
        <f ca="1">F40/F19</f>
        <v>0.2988505747126437</v>
      </c>
      <c r="G66" s="89">
        <f t="shared" ca="1" si="38"/>
        <v>0</v>
      </c>
      <c r="H66" s="89">
        <f t="shared" ca="1" si="38"/>
        <v>0.23809523809523808</v>
      </c>
      <c r="J66" s="89">
        <f t="shared" ca="1" si="24"/>
        <v>0.21311475409836064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B2CC8-4D0B-4C0D-9AA2-6F9C2FCDA67F}">
  <dimension ref="A1:P97"/>
  <sheetViews>
    <sheetView workbookViewId="0">
      <selection activeCell="P13" sqref="P13:P18"/>
    </sheetView>
  </sheetViews>
  <sheetFormatPr defaultRowHeight="14.4"/>
  <cols>
    <col min="1" max="1" width="28.109375" style="92" bestFit="1" customWidth="1"/>
    <col min="2" max="2" width="18.44140625" style="92" customWidth="1"/>
    <col min="3" max="3" width="14.33203125" customWidth="1"/>
    <col min="4" max="4" width="11.5546875" bestFit="1" customWidth="1"/>
  </cols>
  <sheetData>
    <row r="1" spans="1:2">
      <c r="A1" s="244" t="s">
        <v>39184</v>
      </c>
      <c r="B1" s="244"/>
    </row>
    <row r="3" spans="1:2">
      <c r="A3" s="91" t="s">
        <v>8</v>
      </c>
      <c r="B3" s="91" t="s">
        <v>39185</v>
      </c>
    </row>
    <row r="4" spans="1:2">
      <c r="A4" s="92" t="s">
        <v>30</v>
      </c>
      <c r="B4" s="92">
        <v>6865</v>
      </c>
    </row>
    <row r="5" spans="1:2">
      <c r="A5" s="92" t="s">
        <v>39186</v>
      </c>
      <c r="B5" s="92">
        <v>2566</v>
      </c>
    </row>
    <row r="6" spans="1:2">
      <c r="A6" s="92" t="s">
        <v>42</v>
      </c>
      <c r="B6" s="92">
        <v>2300</v>
      </c>
    </row>
    <row r="7" spans="1:2">
      <c r="A7" s="92" t="s">
        <v>63</v>
      </c>
      <c r="B7" s="92">
        <v>530</v>
      </c>
    </row>
    <row r="8" spans="1:2">
      <c r="A8" s="92" t="s">
        <v>196</v>
      </c>
      <c r="B8" s="92">
        <v>200</v>
      </c>
    </row>
    <row r="9" spans="1:2">
      <c r="A9" s="92" t="s">
        <v>2361</v>
      </c>
      <c r="B9" s="92">
        <v>11</v>
      </c>
    </row>
    <row r="17" spans="1:16">
      <c r="P17" s="89"/>
    </row>
    <row r="18" spans="1:16">
      <c r="A18" s="91" t="s">
        <v>18</v>
      </c>
      <c r="B18" s="91" t="s">
        <v>39185</v>
      </c>
    </row>
    <row r="19" spans="1:16">
      <c r="A19" s="92" t="s">
        <v>92</v>
      </c>
      <c r="B19" s="92">
        <v>1001</v>
      </c>
    </row>
    <row r="20" spans="1:16">
      <c r="A20" s="92" t="s">
        <v>55</v>
      </c>
      <c r="B20" s="92">
        <v>621</v>
      </c>
    </row>
    <row r="21" spans="1:16">
      <c r="A21" s="92" t="s">
        <v>135</v>
      </c>
      <c r="B21" s="92">
        <v>332</v>
      </c>
    </row>
    <row r="22" spans="1:16">
      <c r="A22" s="92" t="s">
        <v>237</v>
      </c>
      <c r="B22" s="92">
        <v>214</v>
      </c>
    </row>
    <row r="23" spans="1:16">
      <c r="A23" s="92" t="s">
        <v>34</v>
      </c>
      <c r="B23" s="92">
        <v>204</v>
      </c>
    </row>
    <row r="24" spans="1:16">
      <c r="A24" s="92" t="s">
        <v>44</v>
      </c>
      <c r="B24" s="92">
        <v>161</v>
      </c>
    </row>
    <row r="25" spans="1:16">
      <c r="A25" s="94" t="s">
        <v>39178</v>
      </c>
      <c r="B25" s="94">
        <f>SUM(B19:B24)</f>
        <v>2533</v>
      </c>
    </row>
    <row r="26" spans="1:16">
      <c r="A26" s="93" t="s">
        <v>39187</v>
      </c>
      <c r="B26" s="95">
        <f>B23/B25</f>
        <v>8.0536912751677847E-2</v>
      </c>
    </row>
    <row r="30" spans="1:16">
      <c r="A30" s="91" t="s">
        <v>8</v>
      </c>
      <c r="B30" s="91" t="s">
        <v>34</v>
      </c>
    </row>
    <row r="31" spans="1:16">
      <c r="A31" s="92" t="s">
        <v>30</v>
      </c>
      <c r="B31" s="92">
        <v>98</v>
      </c>
    </row>
    <row r="32" spans="1:16">
      <c r="A32" s="92" t="s">
        <v>42</v>
      </c>
      <c r="B32" s="92">
        <v>53</v>
      </c>
    </row>
    <row r="33" spans="1:2">
      <c r="A33" s="92" t="s">
        <v>39186</v>
      </c>
      <c r="B33" s="92">
        <v>36</v>
      </c>
    </row>
    <row r="34" spans="1:2">
      <c r="A34" s="92" t="s">
        <v>63</v>
      </c>
      <c r="B34" s="92">
        <v>14</v>
      </c>
    </row>
    <row r="35" spans="1:2">
      <c r="A35" s="92" t="s">
        <v>196</v>
      </c>
      <c r="B35" s="92">
        <v>3</v>
      </c>
    </row>
    <row r="36" spans="1:2">
      <c r="A36" s="92" t="s">
        <v>2361</v>
      </c>
      <c r="B36" s="92">
        <v>0</v>
      </c>
    </row>
    <row r="42" spans="1:2">
      <c r="A42" s="91" t="s">
        <v>7</v>
      </c>
      <c r="B42" s="91" t="s">
        <v>34</v>
      </c>
    </row>
    <row r="43" spans="1:2">
      <c r="A43" s="92" t="s">
        <v>39188</v>
      </c>
      <c r="B43" s="92">
        <v>40</v>
      </c>
    </row>
    <row r="44" spans="1:2">
      <c r="A44" s="92" t="s">
        <v>5003</v>
      </c>
      <c r="B44" s="92">
        <v>31</v>
      </c>
    </row>
    <row r="45" spans="1:2">
      <c r="A45" s="92" t="s">
        <v>41</v>
      </c>
      <c r="B45" s="92">
        <v>27</v>
      </c>
    </row>
    <row r="46" spans="1:2">
      <c r="A46" s="92" t="s">
        <v>76</v>
      </c>
      <c r="B46" s="92">
        <v>14</v>
      </c>
    </row>
    <row r="47" spans="1:2">
      <c r="A47" s="92" t="s">
        <v>6799</v>
      </c>
      <c r="B47" s="92">
        <v>13</v>
      </c>
    </row>
    <row r="48" spans="1:2">
      <c r="A48" s="92" t="s">
        <v>29</v>
      </c>
      <c r="B48" s="92">
        <v>13</v>
      </c>
    </row>
    <row r="49" spans="1:2">
      <c r="A49" s="92" t="s">
        <v>48</v>
      </c>
      <c r="B49" s="92">
        <v>12</v>
      </c>
    </row>
    <row r="50" spans="1:2">
      <c r="A50" s="92" t="s">
        <v>97</v>
      </c>
      <c r="B50" s="92">
        <v>11</v>
      </c>
    </row>
    <row r="51" spans="1:2">
      <c r="A51" s="92" t="s">
        <v>53</v>
      </c>
      <c r="B51" s="92">
        <v>10</v>
      </c>
    </row>
    <row r="52" spans="1:2">
      <c r="A52" s="92" t="s">
        <v>140</v>
      </c>
      <c r="B52" s="92">
        <v>9</v>
      </c>
    </row>
    <row r="53" spans="1:2">
      <c r="A53" s="92" t="s">
        <v>101</v>
      </c>
      <c r="B53" s="92">
        <v>4</v>
      </c>
    </row>
    <row r="54" spans="1:2">
      <c r="A54" s="92" t="s">
        <v>86</v>
      </c>
      <c r="B54" s="92">
        <v>4</v>
      </c>
    </row>
    <row r="55" spans="1:2">
      <c r="A55" s="92" t="s">
        <v>71</v>
      </c>
      <c r="B55" s="92">
        <v>3</v>
      </c>
    </row>
    <row r="56" spans="1:2">
      <c r="A56" s="92" t="s">
        <v>177</v>
      </c>
      <c r="B56" s="92">
        <v>3</v>
      </c>
    </row>
    <row r="57" spans="1:2">
      <c r="A57" s="92" t="s">
        <v>256</v>
      </c>
      <c r="B57" s="92">
        <v>2</v>
      </c>
    </row>
    <row r="58" spans="1:2">
      <c r="A58" s="92" t="s">
        <v>1173</v>
      </c>
      <c r="B58" s="92">
        <v>2</v>
      </c>
    </row>
    <row r="59" spans="1:2">
      <c r="A59" s="92" t="s">
        <v>344</v>
      </c>
      <c r="B59" s="92">
        <v>2</v>
      </c>
    </row>
    <row r="60" spans="1:2">
      <c r="A60" s="92" t="s">
        <v>461</v>
      </c>
      <c r="B60" s="92">
        <v>2</v>
      </c>
    </row>
    <row r="61" spans="1:2">
      <c r="A61" s="92" t="s">
        <v>192</v>
      </c>
      <c r="B61" s="92">
        <v>1</v>
      </c>
    </row>
    <row r="62" spans="1:2">
      <c r="A62" s="92" t="s">
        <v>160</v>
      </c>
      <c r="B62" s="92">
        <v>1</v>
      </c>
    </row>
    <row r="69" spans="1:4">
      <c r="A69" s="91" t="s">
        <v>39189</v>
      </c>
      <c r="B69" s="91" t="s">
        <v>39190</v>
      </c>
      <c r="C69" s="91" t="s">
        <v>39191</v>
      </c>
      <c r="D69" s="91" t="s">
        <v>39192</v>
      </c>
    </row>
    <row r="70" spans="1:4">
      <c r="A70" s="92">
        <f>SUM(B70:D70)</f>
        <v>107</v>
      </c>
      <c r="B70" s="92">
        <v>55</v>
      </c>
      <c r="C70" s="92">
        <v>16</v>
      </c>
      <c r="D70" s="92">
        <v>36</v>
      </c>
    </row>
    <row r="71" spans="1:4">
      <c r="C71" s="92"/>
      <c r="D71" s="92"/>
    </row>
    <row r="72" spans="1:4">
      <c r="C72" s="91" t="s">
        <v>39191</v>
      </c>
      <c r="D72" s="92"/>
    </row>
    <row r="73" spans="1:4">
      <c r="C73" s="96" t="s">
        <v>39193</v>
      </c>
      <c r="D73" s="92"/>
    </row>
    <row r="74" spans="1:4">
      <c r="C74" s="96" t="s">
        <v>1170</v>
      </c>
      <c r="D74" s="92"/>
    </row>
    <row r="75" spans="1:4">
      <c r="C75" s="96" t="s">
        <v>39194</v>
      </c>
      <c r="D75" s="92"/>
    </row>
    <row r="76" spans="1:4">
      <c r="C76" s="96" t="s">
        <v>39195</v>
      </c>
      <c r="D76" s="92"/>
    </row>
    <row r="77" spans="1:4" ht="26.4">
      <c r="C77" s="96" t="s">
        <v>39196</v>
      </c>
      <c r="D77" s="92"/>
    </row>
    <row r="78" spans="1:4" ht="26.4">
      <c r="C78" s="96" t="s">
        <v>39197</v>
      </c>
      <c r="D78" s="92"/>
    </row>
    <row r="79" spans="1:4">
      <c r="C79" s="96" t="s">
        <v>39198</v>
      </c>
      <c r="D79" s="92"/>
    </row>
    <row r="80" spans="1:4">
      <c r="C80" s="96" t="s">
        <v>39199</v>
      </c>
      <c r="D80" s="92"/>
    </row>
    <row r="81" spans="1:4">
      <c r="C81" s="96" t="s">
        <v>39200</v>
      </c>
      <c r="D81" s="92"/>
    </row>
    <row r="82" spans="1:4">
      <c r="C82" s="96" t="s">
        <v>39201</v>
      </c>
      <c r="D82" s="92"/>
    </row>
    <row r="83" spans="1:4">
      <c r="C83" s="96" t="s">
        <v>19281</v>
      </c>
      <c r="D83" s="92"/>
    </row>
    <row r="84" spans="1:4">
      <c r="C84" s="96" t="s">
        <v>39202</v>
      </c>
      <c r="D84" s="92"/>
    </row>
    <row r="85" spans="1:4">
      <c r="C85" s="96" t="s">
        <v>834</v>
      </c>
      <c r="D85" s="92"/>
    </row>
    <row r="86" spans="1:4">
      <c r="C86" s="96" t="s">
        <v>12407</v>
      </c>
      <c r="D86" s="92"/>
    </row>
    <row r="87" spans="1:4">
      <c r="C87" s="96" t="s">
        <v>15307</v>
      </c>
      <c r="D87" s="92"/>
    </row>
    <row r="88" spans="1:4">
      <c r="C88" s="96" t="s">
        <v>39203</v>
      </c>
      <c r="D88" s="92"/>
    </row>
    <row r="92" spans="1:4">
      <c r="A92" s="91" t="s">
        <v>39204</v>
      </c>
      <c r="B92" s="91" t="s">
        <v>39205</v>
      </c>
    </row>
    <row r="93" spans="1:4">
      <c r="A93" s="97">
        <v>2019</v>
      </c>
      <c r="B93" s="98">
        <v>24985.599999999999</v>
      </c>
    </row>
    <row r="94" spans="1:4">
      <c r="A94" s="97">
        <v>2020</v>
      </c>
      <c r="B94" s="98">
        <v>252942.21</v>
      </c>
    </row>
    <row r="95" spans="1:4">
      <c r="A95" s="97">
        <v>2021</v>
      </c>
      <c r="B95" s="98">
        <v>37353.93</v>
      </c>
    </row>
    <row r="96" spans="1:4">
      <c r="A96" s="97" t="s">
        <v>39178</v>
      </c>
      <c r="B96" s="99">
        <v>315281.75</v>
      </c>
    </row>
    <row r="97" spans="1:2">
      <c r="A97" s="96"/>
      <c r="B97" s="96"/>
    </row>
  </sheetData>
  <autoFilter ref="A42:B42" xr:uid="{C40B2CC8-4D0B-4C0D-9AA2-6F9C2FCDA67F}">
    <sortState xmlns:xlrd2="http://schemas.microsoft.com/office/spreadsheetml/2017/richdata2" ref="A43:B62">
      <sortCondition descending="1" ref="B42"/>
    </sortState>
  </autoFilter>
  <mergeCells count="1">
    <mergeCell ref="A1:B1"/>
  </mergeCell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8"/>
  <dimension ref="A1:M20"/>
  <sheetViews>
    <sheetView showGridLines="0" workbookViewId="0">
      <selection activeCell="B4" sqref="B4"/>
    </sheetView>
  </sheetViews>
  <sheetFormatPr defaultColWidth="9.109375" defaultRowHeight="14.4"/>
  <cols>
    <col min="1" max="1" width="10" style="61" bestFit="1" customWidth="1"/>
    <col min="2" max="2" width="7" style="61" bestFit="1" customWidth="1"/>
    <col min="3" max="3" width="24.109375" style="61" bestFit="1" customWidth="1"/>
    <col min="4" max="4" width="21" style="61" bestFit="1" customWidth="1"/>
    <col min="5" max="5" width="20.33203125" style="61" bestFit="1" customWidth="1"/>
    <col min="6" max="6" width="9.88671875" style="61" bestFit="1" customWidth="1"/>
    <col min="7" max="7" width="17.33203125" style="61" bestFit="1" customWidth="1"/>
    <col min="8" max="8" width="12" style="61" bestFit="1" customWidth="1"/>
    <col min="9" max="9" width="19.6640625" style="61" bestFit="1" customWidth="1"/>
    <col min="10" max="10" width="9.109375" style="61"/>
    <col min="11" max="11" width="18.5546875" style="61" bestFit="1" customWidth="1"/>
    <col min="12" max="12" width="93.109375" style="61" bestFit="1" customWidth="1"/>
    <col min="13" max="13" width="22.6640625" style="61" bestFit="1" customWidth="1"/>
    <col min="14" max="16384" width="9.109375" style="61"/>
  </cols>
  <sheetData>
    <row r="1" spans="1:13">
      <c r="A1" s="67" t="s">
        <v>18</v>
      </c>
      <c r="B1" s="67" t="s">
        <v>3</v>
      </c>
      <c r="C1" s="67" t="s">
        <v>7</v>
      </c>
      <c r="D1" s="68" t="s">
        <v>39206</v>
      </c>
      <c r="E1" s="69" t="s">
        <v>39207</v>
      </c>
      <c r="F1" s="67" t="s">
        <v>8</v>
      </c>
      <c r="G1" s="67" t="s">
        <v>21</v>
      </c>
      <c r="H1" s="67" t="s">
        <v>22</v>
      </c>
      <c r="I1" s="67" t="s">
        <v>10</v>
      </c>
      <c r="K1" s="245" t="s">
        <v>39208</v>
      </c>
      <c r="L1" s="246"/>
      <c r="M1" s="247"/>
    </row>
    <row r="2" spans="1:13">
      <c r="A2" s="61" t="s">
        <v>237</v>
      </c>
      <c r="B2" s="61" t="s">
        <v>37</v>
      </c>
      <c r="C2" s="70" t="s">
        <v>76</v>
      </c>
      <c r="D2" s="70">
        <v>1</v>
      </c>
      <c r="E2" s="71" t="s">
        <v>33</v>
      </c>
      <c r="F2" s="61" t="s">
        <v>2361</v>
      </c>
      <c r="G2" s="61" t="s">
        <v>57</v>
      </c>
      <c r="H2" s="61" t="s">
        <v>58</v>
      </c>
      <c r="I2" s="61" t="s">
        <v>65</v>
      </c>
      <c r="K2" s="72" t="s">
        <v>39209</v>
      </c>
      <c r="L2" s="73" t="s">
        <v>39210</v>
      </c>
      <c r="M2" s="74" t="s">
        <v>39211</v>
      </c>
    </row>
    <row r="3" spans="1:13">
      <c r="A3" s="61" t="s">
        <v>34</v>
      </c>
      <c r="B3" s="61" t="s">
        <v>252</v>
      </c>
      <c r="C3" s="70" t="s">
        <v>41</v>
      </c>
      <c r="D3" s="70">
        <v>2</v>
      </c>
      <c r="E3" s="61" t="s">
        <v>78</v>
      </c>
      <c r="F3" s="61" t="s">
        <v>63</v>
      </c>
      <c r="G3" s="61" t="s">
        <v>67</v>
      </c>
      <c r="H3" s="61" t="s">
        <v>125</v>
      </c>
      <c r="I3" s="61" t="s">
        <v>3891</v>
      </c>
      <c r="K3" s="75" t="s">
        <v>1</v>
      </c>
      <c r="L3" s="76" t="s">
        <v>39212</v>
      </c>
      <c r="M3" s="77" t="s">
        <v>39213</v>
      </c>
    </row>
    <row r="4" spans="1:13" ht="28.8">
      <c r="A4" s="61" t="s">
        <v>92</v>
      </c>
      <c r="B4" s="61" t="s">
        <v>25</v>
      </c>
      <c r="C4" s="70" t="s">
        <v>461</v>
      </c>
      <c r="D4" s="70">
        <v>3</v>
      </c>
      <c r="E4" s="71" t="s">
        <v>184</v>
      </c>
      <c r="F4" s="61" t="s">
        <v>196</v>
      </c>
      <c r="G4" s="61" t="s">
        <v>39214</v>
      </c>
      <c r="I4" s="61" t="s">
        <v>584</v>
      </c>
      <c r="K4" s="78" t="s">
        <v>3</v>
      </c>
      <c r="L4" s="81" t="s">
        <v>39215</v>
      </c>
      <c r="M4" s="80" t="s">
        <v>39216</v>
      </c>
    </row>
    <row r="5" spans="1:13">
      <c r="A5" s="61" t="s">
        <v>135</v>
      </c>
      <c r="B5" s="61" t="s">
        <v>580</v>
      </c>
      <c r="C5" s="70" t="s">
        <v>48</v>
      </c>
      <c r="D5" s="70">
        <v>4</v>
      </c>
      <c r="E5" s="61" t="s">
        <v>466</v>
      </c>
      <c r="F5" s="61" t="s">
        <v>42</v>
      </c>
      <c r="G5" s="61" t="s">
        <v>110</v>
      </c>
      <c r="K5" s="78" t="s">
        <v>39217</v>
      </c>
      <c r="L5" s="81"/>
      <c r="M5" s="80" t="s">
        <v>39216</v>
      </c>
    </row>
    <row r="6" spans="1:13" ht="28.8">
      <c r="A6" s="61" t="s">
        <v>55</v>
      </c>
      <c r="B6" s="61" t="s">
        <v>34132</v>
      </c>
      <c r="C6" s="70" t="s">
        <v>29</v>
      </c>
      <c r="D6" s="70">
        <v>5</v>
      </c>
      <c r="F6" s="61" t="s">
        <v>30</v>
      </c>
      <c r="G6" s="61" t="s">
        <v>156</v>
      </c>
      <c r="K6" s="78" t="s">
        <v>8</v>
      </c>
      <c r="L6" s="81" t="s">
        <v>39218</v>
      </c>
      <c r="M6" s="80" t="s">
        <v>39216</v>
      </c>
    </row>
    <row r="7" spans="1:13">
      <c r="B7" s="61" t="s">
        <v>34179</v>
      </c>
      <c r="C7" s="70" t="s">
        <v>53</v>
      </c>
      <c r="D7" s="70">
        <v>6</v>
      </c>
      <c r="G7" s="61" t="s">
        <v>36</v>
      </c>
      <c r="K7" s="78" t="s">
        <v>9</v>
      </c>
      <c r="L7" s="79" t="s">
        <v>39219</v>
      </c>
      <c r="M7" s="80" t="s">
        <v>39216</v>
      </c>
    </row>
    <row r="8" spans="1:13">
      <c r="C8" s="70" t="s">
        <v>11315</v>
      </c>
      <c r="D8" s="70">
        <v>7</v>
      </c>
      <c r="K8" s="78" t="s">
        <v>12</v>
      </c>
      <c r="L8" s="79" t="s">
        <v>39220</v>
      </c>
      <c r="M8" s="80" t="s">
        <v>39216</v>
      </c>
    </row>
    <row r="9" spans="1:13">
      <c r="C9" s="70" t="s">
        <v>86</v>
      </c>
      <c r="D9" s="70">
        <v>8</v>
      </c>
      <c r="K9" s="78" t="s">
        <v>13</v>
      </c>
      <c r="L9" s="79" t="s">
        <v>39221</v>
      </c>
      <c r="M9" s="77" t="s">
        <v>39213</v>
      </c>
    </row>
    <row r="10" spans="1:13">
      <c r="C10" s="70" t="s">
        <v>344</v>
      </c>
      <c r="D10" s="70">
        <v>9</v>
      </c>
      <c r="K10" s="78" t="s">
        <v>14</v>
      </c>
      <c r="L10" s="79" t="s">
        <v>39221</v>
      </c>
      <c r="M10" s="77" t="s">
        <v>39213</v>
      </c>
    </row>
    <row r="11" spans="1:13">
      <c r="C11" s="70" t="s">
        <v>140</v>
      </c>
      <c r="D11" s="70">
        <v>10</v>
      </c>
      <c r="K11" s="78" t="s">
        <v>39222</v>
      </c>
      <c r="L11" s="79" t="s">
        <v>39221</v>
      </c>
      <c r="M11" s="77" t="s">
        <v>39213</v>
      </c>
    </row>
    <row r="12" spans="1:13" ht="28.8">
      <c r="C12" s="70" t="s">
        <v>97</v>
      </c>
      <c r="D12" s="70" t="s">
        <v>39223</v>
      </c>
      <c r="K12" s="82" t="s">
        <v>24</v>
      </c>
      <c r="L12" s="84" t="s">
        <v>39224</v>
      </c>
      <c r="M12" s="83" t="s">
        <v>39216</v>
      </c>
    </row>
    <row r="13" spans="1:13">
      <c r="C13" s="70" t="s">
        <v>71</v>
      </c>
      <c r="K13" s="248" t="s">
        <v>39225</v>
      </c>
      <c r="L13" s="248"/>
      <c r="M13" s="248"/>
    </row>
    <row r="14" spans="1:13">
      <c r="C14" s="70" t="s">
        <v>160</v>
      </c>
    </row>
    <row r="15" spans="1:13">
      <c r="C15" s="70" t="s">
        <v>101</v>
      </c>
    </row>
    <row r="16" spans="1:13">
      <c r="C16" s="70" t="s">
        <v>177</v>
      </c>
    </row>
    <row r="17" spans="3:12" ht="409.6">
      <c r="C17" s="70" t="s">
        <v>192</v>
      </c>
      <c r="K17" s="87" t="s">
        <v>39226</v>
      </c>
      <c r="L17" s="88" t="s">
        <v>39227</v>
      </c>
    </row>
    <row r="18" spans="3:12">
      <c r="C18" s="70" t="s">
        <v>118</v>
      </c>
    </row>
    <row r="19" spans="3:12">
      <c r="C19" s="61" t="s">
        <v>1173</v>
      </c>
    </row>
    <row r="20" spans="3:12">
      <c r="C20" s="61" t="s">
        <v>27385</v>
      </c>
    </row>
  </sheetData>
  <mergeCells count="2">
    <mergeCell ref="K1:M1"/>
    <mergeCell ref="K13:M1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FE06-5DE4-4506-AF8A-452DADB1D4E8}">
  <sheetPr codeName="Feuil5"/>
  <dimension ref="A2:M40"/>
  <sheetViews>
    <sheetView workbookViewId="0"/>
  </sheetViews>
  <sheetFormatPr defaultColWidth="8.88671875" defaultRowHeight="14.4"/>
  <cols>
    <col min="1" max="1" width="33.33203125" bestFit="1" customWidth="1"/>
    <col min="2" max="2" width="17.33203125" bestFit="1" customWidth="1"/>
    <col min="3" max="4" width="4.44140625" bestFit="1" customWidth="1"/>
    <col min="5" max="6" width="3.33203125" bestFit="1" customWidth="1"/>
    <col min="7" max="9" width="2.33203125" bestFit="1" customWidth="1"/>
    <col min="10" max="10" width="20.109375" bestFit="1" customWidth="1"/>
    <col min="11" max="11" width="9.5546875" bestFit="1" customWidth="1"/>
    <col min="12" max="12" width="7.44140625" bestFit="1" customWidth="1"/>
    <col min="13" max="13" width="11.6640625" bestFit="1" customWidth="1"/>
    <col min="14" max="14" width="14.109375" bestFit="1" customWidth="1"/>
    <col min="15" max="15" width="18.5546875" bestFit="1" customWidth="1"/>
    <col min="16" max="16" width="19.33203125" bestFit="1" customWidth="1"/>
    <col min="17" max="17" width="34.109375" bestFit="1" customWidth="1"/>
    <col min="18" max="18" width="18.6640625" bestFit="1" customWidth="1"/>
    <col min="19" max="19" width="21.6640625" bestFit="1" customWidth="1"/>
    <col min="20" max="20" width="16.6640625" bestFit="1" customWidth="1"/>
    <col min="21" max="21" width="15.88671875" bestFit="1" customWidth="1"/>
    <col min="22" max="22" width="16.33203125" bestFit="1" customWidth="1"/>
    <col min="23" max="23" width="27.33203125" bestFit="1" customWidth="1"/>
    <col min="24" max="24" width="7.5546875" bestFit="1" customWidth="1"/>
    <col min="25" max="25" width="19.109375" bestFit="1" customWidth="1"/>
    <col min="26" max="26" width="16.88671875" bestFit="1" customWidth="1"/>
    <col min="27" max="27" width="16.33203125" bestFit="1" customWidth="1"/>
    <col min="28" max="28" width="18.33203125" bestFit="1" customWidth="1"/>
    <col min="29" max="29" width="16.109375" bestFit="1" customWidth="1"/>
    <col min="30" max="30" width="14.44140625" bestFit="1" customWidth="1"/>
    <col min="31" max="31" width="16.33203125" bestFit="1" customWidth="1"/>
    <col min="32" max="32" width="18.33203125" bestFit="1" customWidth="1"/>
    <col min="33" max="33" width="16.109375" bestFit="1" customWidth="1"/>
    <col min="34" max="34" width="14.44140625" bestFit="1" customWidth="1"/>
    <col min="35" max="35" width="7.44140625" bestFit="1" customWidth="1"/>
    <col min="36" max="36" width="11.6640625" bestFit="1" customWidth="1"/>
    <col min="37" max="37" width="10.5546875" bestFit="1" customWidth="1"/>
    <col min="38" max="38" width="9.5546875" bestFit="1" customWidth="1"/>
    <col min="39" max="45" width="10.5546875" bestFit="1" customWidth="1"/>
    <col min="46" max="46" width="9.5546875" bestFit="1" customWidth="1"/>
    <col min="47" max="56" width="10.5546875" bestFit="1" customWidth="1"/>
    <col min="57" max="62" width="9.5546875" bestFit="1" customWidth="1"/>
    <col min="63" max="75" width="10.5546875" bestFit="1" customWidth="1"/>
    <col min="76" max="82" width="9.5546875" bestFit="1" customWidth="1"/>
    <col min="83" max="106" width="10.5546875" bestFit="1" customWidth="1"/>
    <col min="107" max="121" width="11.6640625" bestFit="1" customWidth="1"/>
    <col min="122" max="127" width="10.5546875" bestFit="1" customWidth="1"/>
    <col min="128" max="141" width="11.6640625" bestFit="1" customWidth="1"/>
    <col min="142" max="147" width="10.5546875" bestFit="1" customWidth="1"/>
    <col min="148" max="153" width="11.6640625" bestFit="1" customWidth="1"/>
    <col min="154" max="159" width="9.5546875" bestFit="1" customWidth="1"/>
    <col min="160" max="173" width="10.5546875" bestFit="1" customWidth="1"/>
    <col min="174" max="181" width="9.5546875" bestFit="1" customWidth="1"/>
    <col min="182" max="196" width="10.5546875" bestFit="1" customWidth="1"/>
    <col min="197" max="203" width="9.5546875" bestFit="1" customWidth="1"/>
    <col min="204" max="214" width="10.5546875" bestFit="1" customWidth="1"/>
    <col min="215" max="215" width="9.5546875" bestFit="1" customWidth="1"/>
    <col min="216" max="223" width="10.5546875" bestFit="1" customWidth="1"/>
    <col min="224" max="229" width="9.5546875" bestFit="1" customWidth="1"/>
    <col min="230" max="242" width="10.5546875" bestFit="1" customWidth="1"/>
    <col min="243" max="249" width="9.5546875" bestFit="1" customWidth="1"/>
    <col min="250" max="258" width="10.5546875" bestFit="1" customWidth="1"/>
    <col min="259" max="260" width="9.5546875" bestFit="1" customWidth="1"/>
    <col min="261" max="262" width="10.5546875" bestFit="1" customWidth="1"/>
    <col min="263" max="263" width="9.5546875" bestFit="1" customWidth="1"/>
    <col min="264" max="278" width="10.5546875" bestFit="1" customWidth="1"/>
    <col min="279" max="290" width="11.6640625" bestFit="1" customWidth="1"/>
    <col min="291" max="295" width="10.5546875" bestFit="1" customWidth="1"/>
    <col min="296" max="301" width="11.6640625" bestFit="1" customWidth="1"/>
    <col min="302" max="304" width="10.5546875" bestFit="1" customWidth="1"/>
    <col min="305" max="305" width="11.6640625" bestFit="1" customWidth="1"/>
    <col min="306" max="306" width="9.5546875" bestFit="1" customWidth="1"/>
    <col min="307" max="309" width="10.5546875" bestFit="1" customWidth="1"/>
    <col min="310" max="315" width="9.5546875" bestFit="1" customWidth="1"/>
    <col min="316" max="325" width="10.5546875" bestFit="1" customWidth="1"/>
    <col min="326" max="332" width="9.5546875" bestFit="1" customWidth="1"/>
    <col min="333" max="351" width="10.5546875" bestFit="1" customWidth="1"/>
    <col min="352" max="356" width="9.5546875" bestFit="1" customWidth="1"/>
    <col min="357" max="371" width="10.5546875" bestFit="1" customWidth="1"/>
    <col min="372" max="376" width="9.5546875" bestFit="1" customWidth="1"/>
    <col min="377" max="390" width="10.5546875" bestFit="1" customWidth="1"/>
    <col min="391" max="397" width="9.5546875" bestFit="1" customWidth="1"/>
    <col min="398" max="408" width="10.5546875" bestFit="1" customWidth="1"/>
    <col min="409" max="415" width="9.5546875" bestFit="1" customWidth="1"/>
    <col min="416" max="428" width="10.5546875" bestFit="1" customWidth="1"/>
    <col min="429" max="434" width="9.5546875" bestFit="1" customWidth="1"/>
    <col min="435" max="446" width="10.5546875" bestFit="1" customWidth="1"/>
    <col min="447" max="450" width="9.5546875" bestFit="1" customWidth="1"/>
    <col min="451" max="455" width="10.5546875" bestFit="1" customWidth="1"/>
    <col min="456" max="456" width="7.44140625" bestFit="1" customWidth="1"/>
    <col min="457" max="457" width="11.6640625" bestFit="1" customWidth="1"/>
    <col min="458" max="458" width="6.6640625" bestFit="1" customWidth="1"/>
    <col min="459" max="459" width="14.6640625" bestFit="1" customWidth="1"/>
    <col min="460" max="460" width="11.44140625" bestFit="1" customWidth="1"/>
    <col min="461" max="461" width="6.6640625" bestFit="1" customWidth="1"/>
    <col min="462" max="462" width="14.6640625" bestFit="1" customWidth="1"/>
    <col min="463" max="463" width="12.44140625" bestFit="1" customWidth="1"/>
    <col min="464" max="464" width="6.6640625" bestFit="1" customWidth="1"/>
    <col min="465" max="465" width="15.6640625" bestFit="1" customWidth="1"/>
    <col min="466" max="466" width="12.44140625" bestFit="1" customWidth="1"/>
    <col min="467" max="468" width="6.6640625" bestFit="1" customWidth="1"/>
    <col min="469" max="469" width="15.6640625" bestFit="1" customWidth="1"/>
    <col min="470" max="470" width="12.44140625" bestFit="1" customWidth="1"/>
    <col min="471" max="471" width="6.6640625" bestFit="1" customWidth="1"/>
    <col min="472" max="472" width="15.6640625" bestFit="1" customWidth="1"/>
    <col min="473" max="473" width="12.44140625" bestFit="1" customWidth="1"/>
    <col min="474" max="475" width="6.6640625" bestFit="1" customWidth="1"/>
    <col min="476" max="476" width="15.6640625" bestFit="1" customWidth="1"/>
    <col min="477" max="477" width="12.44140625" bestFit="1" customWidth="1"/>
    <col min="478" max="479" width="6.6640625" bestFit="1" customWidth="1"/>
    <col min="480" max="480" width="15.6640625" bestFit="1" customWidth="1"/>
    <col min="481" max="481" width="12.44140625" bestFit="1" customWidth="1"/>
    <col min="482" max="482" width="6.6640625" bestFit="1" customWidth="1"/>
    <col min="483" max="483" width="15.6640625" bestFit="1" customWidth="1"/>
    <col min="484" max="484" width="12.44140625" bestFit="1" customWidth="1"/>
    <col min="485" max="485" width="6.6640625" bestFit="1" customWidth="1"/>
    <col min="486" max="486" width="15.6640625" bestFit="1" customWidth="1"/>
    <col min="487" max="487" width="12.44140625" bestFit="1" customWidth="1"/>
    <col min="488" max="488" width="6.6640625" bestFit="1" customWidth="1"/>
    <col min="489" max="489" width="15.6640625" bestFit="1" customWidth="1"/>
    <col min="490" max="490" width="12.44140625" bestFit="1" customWidth="1"/>
    <col min="491" max="491" width="6.6640625" bestFit="1" customWidth="1"/>
    <col min="492" max="492" width="15.6640625" bestFit="1" customWidth="1"/>
    <col min="493" max="493" width="12.44140625" bestFit="1" customWidth="1"/>
    <col min="494" max="495" width="6.6640625" bestFit="1" customWidth="1"/>
    <col min="496" max="496" width="15.6640625" bestFit="1" customWidth="1"/>
    <col min="497" max="497" width="12.44140625" bestFit="1" customWidth="1"/>
    <col min="498" max="498" width="6.6640625" bestFit="1" customWidth="1"/>
    <col min="499" max="499" width="15.6640625" bestFit="1" customWidth="1"/>
    <col min="500" max="500" width="12.44140625" bestFit="1" customWidth="1"/>
    <col min="501" max="502" width="6.6640625" bestFit="1" customWidth="1"/>
    <col min="503" max="503" width="15.6640625" bestFit="1" customWidth="1"/>
    <col min="504" max="504" width="12.44140625" bestFit="1" customWidth="1"/>
    <col min="505" max="505" width="15.6640625" bestFit="1" customWidth="1"/>
    <col min="506" max="506" width="11.44140625" bestFit="1" customWidth="1"/>
    <col min="507" max="507" width="14.6640625" bestFit="1" customWidth="1"/>
    <col min="508" max="508" width="11.44140625" bestFit="1" customWidth="1"/>
    <col min="509" max="509" width="5.6640625" bestFit="1" customWidth="1"/>
    <col min="510" max="511" width="6.6640625" bestFit="1" customWidth="1"/>
    <col min="512" max="512" width="14.6640625" bestFit="1" customWidth="1"/>
    <col min="513" max="513" width="11.44140625" bestFit="1" customWidth="1"/>
    <col min="514" max="515" width="6.6640625" bestFit="1" customWidth="1"/>
    <col min="516" max="516" width="14.6640625" bestFit="1" customWidth="1"/>
    <col min="517" max="517" width="11.44140625" bestFit="1" customWidth="1"/>
    <col min="518" max="518" width="6.6640625" bestFit="1" customWidth="1"/>
    <col min="519" max="519" width="14.6640625" bestFit="1" customWidth="1"/>
    <col min="520" max="520" width="11.44140625" bestFit="1" customWidth="1"/>
    <col min="521" max="522" width="6.6640625" bestFit="1" customWidth="1"/>
    <col min="523" max="523" width="14.6640625" bestFit="1" customWidth="1"/>
    <col min="524" max="524" width="11.44140625" bestFit="1" customWidth="1"/>
    <col min="525" max="525" width="14.6640625" bestFit="1" customWidth="1"/>
    <col min="526" max="526" width="12.44140625" bestFit="1" customWidth="1"/>
    <col min="527" max="528" width="6.6640625" bestFit="1" customWidth="1"/>
    <col min="529" max="529" width="15.6640625" bestFit="1" customWidth="1"/>
    <col min="530" max="530" width="12.44140625" bestFit="1" customWidth="1"/>
    <col min="531" max="531" width="15.6640625" bestFit="1" customWidth="1"/>
    <col min="532" max="532" width="12.44140625" bestFit="1" customWidth="1"/>
    <col min="533" max="533" width="5.6640625" bestFit="1" customWidth="1"/>
    <col min="534" max="534" width="6.6640625" bestFit="1" customWidth="1"/>
    <col min="535" max="535" width="15.6640625" bestFit="1" customWidth="1"/>
    <col min="536" max="536" width="12.44140625" bestFit="1" customWidth="1"/>
    <col min="537" max="537" width="6.6640625" bestFit="1" customWidth="1"/>
    <col min="538" max="538" width="15.6640625" bestFit="1" customWidth="1"/>
    <col min="539" max="539" width="12.44140625" bestFit="1" customWidth="1"/>
    <col min="540" max="541" width="6.6640625" bestFit="1" customWidth="1"/>
    <col min="542" max="542" width="15.6640625" bestFit="1" customWidth="1"/>
    <col min="543" max="543" width="12.44140625" bestFit="1" customWidth="1"/>
    <col min="544" max="544" width="6.6640625" bestFit="1" customWidth="1"/>
    <col min="545" max="545" width="15.6640625" bestFit="1" customWidth="1"/>
    <col min="546" max="546" width="12.44140625" bestFit="1" customWidth="1"/>
    <col min="547" max="547" width="15.6640625" bestFit="1" customWidth="1"/>
    <col min="548" max="548" width="12.44140625" bestFit="1" customWidth="1"/>
    <col min="549" max="549" width="6.6640625" bestFit="1" customWidth="1"/>
    <col min="550" max="550" width="15.6640625" bestFit="1" customWidth="1"/>
    <col min="551" max="551" width="12.44140625" bestFit="1" customWidth="1"/>
    <col min="552" max="552" width="6.6640625" bestFit="1" customWidth="1"/>
    <col min="553" max="553" width="15.6640625" bestFit="1" customWidth="1"/>
    <col min="554" max="554" width="12.44140625" bestFit="1" customWidth="1"/>
    <col min="555" max="556" width="6.6640625" bestFit="1" customWidth="1"/>
    <col min="557" max="557" width="15.6640625" bestFit="1" customWidth="1"/>
    <col min="558" max="558" width="12.44140625" bestFit="1" customWidth="1"/>
    <col min="559" max="559" width="6.6640625" bestFit="1" customWidth="1"/>
    <col min="560" max="560" width="15.6640625" bestFit="1" customWidth="1"/>
    <col min="561" max="561" width="12.44140625" bestFit="1" customWidth="1"/>
    <col min="562" max="563" width="6.6640625" bestFit="1" customWidth="1"/>
    <col min="564" max="564" width="15.6640625" bestFit="1" customWidth="1"/>
    <col min="565" max="565" width="12.44140625" bestFit="1" customWidth="1"/>
    <col min="566" max="566" width="6.6640625" bestFit="1" customWidth="1"/>
    <col min="567" max="567" width="15.6640625" bestFit="1" customWidth="1"/>
    <col min="568" max="568" width="12.44140625" bestFit="1" customWidth="1"/>
    <col min="569" max="570" width="6.6640625" bestFit="1" customWidth="1"/>
    <col min="571" max="571" width="15.6640625" bestFit="1" customWidth="1"/>
    <col min="572" max="572" width="11.44140625" bestFit="1" customWidth="1"/>
    <col min="573" max="574" width="6.6640625" bestFit="1" customWidth="1"/>
    <col min="575" max="575" width="14.6640625" bestFit="1" customWidth="1"/>
    <col min="576" max="576" width="11.44140625" bestFit="1" customWidth="1"/>
    <col min="577" max="577" width="14.6640625" bestFit="1" customWidth="1"/>
    <col min="578" max="578" width="11.44140625" bestFit="1" customWidth="1"/>
    <col min="579" max="580" width="6.6640625" bestFit="1" customWidth="1"/>
    <col min="581" max="581" width="14.6640625" bestFit="1" customWidth="1"/>
    <col min="582" max="582" width="11.44140625" bestFit="1" customWidth="1"/>
    <col min="583" max="583" width="6.6640625" bestFit="1" customWidth="1"/>
    <col min="584" max="584" width="14.6640625" bestFit="1" customWidth="1"/>
    <col min="585" max="585" width="11.44140625" bestFit="1" customWidth="1"/>
    <col min="586" max="587" width="6.6640625" bestFit="1" customWidth="1"/>
    <col min="588" max="588" width="14.6640625" bestFit="1" customWidth="1"/>
    <col min="589" max="589" width="11.44140625" bestFit="1" customWidth="1"/>
    <col min="590" max="591" width="6.6640625" bestFit="1" customWidth="1"/>
    <col min="592" max="592" width="14.6640625" bestFit="1" customWidth="1"/>
    <col min="593" max="593" width="11.44140625" bestFit="1" customWidth="1"/>
    <col min="594" max="594" width="6.6640625" bestFit="1" customWidth="1"/>
    <col min="595" max="595" width="14.6640625" bestFit="1" customWidth="1"/>
    <col min="596" max="596" width="12.44140625" bestFit="1" customWidth="1"/>
    <col min="597" max="597" width="6.6640625" bestFit="1" customWidth="1"/>
    <col min="598" max="598" width="15.6640625" bestFit="1" customWidth="1"/>
    <col min="599" max="599" width="12.44140625" bestFit="1" customWidth="1"/>
    <col min="600" max="600" width="15.6640625" bestFit="1" customWidth="1"/>
    <col min="601" max="601" width="12.44140625" bestFit="1" customWidth="1"/>
    <col min="602" max="602" width="15.6640625" bestFit="1" customWidth="1"/>
    <col min="603" max="603" width="12.44140625" bestFit="1" customWidth="1"/>
    <col min="604" max="604" width="6.6640625" bestFit="1" customWidth="1"/>
    <col min="605" max="605" width="15.6640625" bestFit="1" customWidth="1"/>
    <col min="606" max="606" width="12.44140625" bestFit="1" customWidth="1"/>
    <col min="607" max="607" width="15.6640625" bestFit="1" customWidth="1"/>
    <col min="608" max="608" width="12.44140625" bestFit="1" customWidth="1"/>
    <col min="609" max="609" width="6.6640625" bestFit="1" customWidth="1"/>
    <col min="610" max="610" width="15.6640625" bestFit="1" customWidth="1"/>
    <col min="611" max="611" width="12.44140625" bestFit="1" customWidth="1"/>
    <col min="612" max="612" width="6.6640625" bestFit="1" customWidth="1"/>
    <col min="613" max="613" width="15.6640625" bestFit="1" customWidth="1"/>
    <col min="614" max="614" width="12.44140625" bestFit="1" customWidth="1"/>
    <col min="615" max="615" width="15.6640625" bestFit="1" customWidth="1"/>
    <col min="616" max="616" width="12.44140625" bestFit="1" customWidth="1"/>
    <col min="617" max="617" width="6.6640625" bestFit="1" customWidth="1"/>
    <col min="618" max="618" width="15.6640625" bestFit="1" customWidth="1"/>
    <col min="619" max="619" width="12.44140625" bestFit="1" customWidth="1"/>
    <col min="620" max="620" width="15.6640625" bestFit="1" customWidth="1"/>
    <col min="621" max="621" width="12.44140625" bestFit="1" customWidth="1"/>
    <col min="622" max="622" width="6.6640625" bestFit="1" customWidth="1"/>
    <col min="623" max="623" width="15.6640625" bestFit="1" customWidth="1"/>
    <col min="624" max="624" width="11.44140625" bestFit="1" customWidth="1"/>
    <col min="625" max="625" width="6.6640625" bestFit="1" customWidth="1"/>
    <col min="626" max="626" width="14.6640625" bestFit="1" customWidth="1"/>
    <col min="627" max="627" width="11.44140625" bestFit="1" customWidth="1"/>
    <col min="628" max="628" width="14.6640625" bestFit="1" customWidth="1"/>
    <col min="629" max="629" width="11.44140625" bestFit="1" customWidth="1"/>
    <col min="630" max="630" width="14.6640625" bestFit="1" customWidth="1"/>
    <col min="631" max="631" width="11.44140625" bestFit="1" customWidth="1"/>
    <col min="632" max="632" width="14.6640625" bestFit="1" customWidth="1"/>
    <col min="633" max="633" width="11.44140625" bestFit="1" customWidth="1"/>
    <col min="634" max="634" width="6.6640625" bestFit="1" customWidth="1"/>
    <col min="635" max="635" width="14.6640625" bestFit="1" customWidth="1"/>
    <col min="636" max="636" width="11.44140625" bestFit="1" customWidth="1"/>
    <col min="637" max="637" width="6.6640625" bestFit="1" customWidth="1"/>
    <col min="638" max="638" width="14.6640625" bestFit="1" customWidth="1"/>
    <col min="639" max="639" width="11.44140625" bestFit="1" customWidth="1"/>
    <col min="640" max="640" width="14.6640625" bestFit="1" customWidth="1"/>
    <col min="641" max="641" width="12.44140625" bestFit="1" customWidth="1"/>
    <col min="642" max="642" width="15.6640625" bestFit="1" customWidth="1"/>
    <col min="643" max="643" width="12.44140625" bestFit="1" customWidth="1"/>
    <col min="644" max="644" width="6.6640625" bestFit="1" customWidth="1"/>
    <col min="645" max="645" width="15.6640625" bestFit="1" customWidth="1"/>
    <col min="646" max="646" width="12.44140625" bestFit="1" customWidth="1"/>
    <col min="647" max="647" width="6.6640625" bestFit="1" customWidth="1"/>
    <col min="648" max="648" width="15.6640625" bestFit="1" customWidth="1"/>
    <col min="649" max="649" width="12.44140625" bestFit="1" customWidth="1"/>
    <col min="650" max="650" width="6.6640625" bestFit="1" customWidth="1"/>
    <col min="651" max="651" width="15.6640625" bestFit="1" customWidth="1"/>
    <col min="652" max="652" width="12.44140625" bestFit="1" customWidth="1"/>
    <col min="653" max="653" width="6.6640625" bestFit="1" customWidth="1"/>
    <col min="654" max="654" width="15.6640625" bestFit="1" customWidth="1"/>
    <col min="655" max="655" width="12.44140625" bestFit="1" customWidth="1"/>
    <col min="656" max="656" width="6.6640625" bestFit="1" customWidth="1"/>
    <col min="657" max="657" width="15.6640625" bestFit="1" customWidth="1"/>
    <col min="658" max="658" width="12.44140625" bestFit="1" customWidth="1"/>
    <col min="659" max="659" width="6.6640625" bestFit="1" customWidth="1"/>
    <col min="660" max="660" width="15.6640625" bestFit="1" customWidth="1"/>
    <col min="661" max="661" width="12.44140625" bestFit="1" customWidth="1"/>
    <col min="662" max="662" width="6.6640625" bestFit="1" customWidth="1"/>
    <col min="663" max="663" width="15.6640625" bestFit="1" customWidth="1"/>
    <col min="664" max="664" width="12.44140625" bestFit="1" customWidth="1"/>
    <col min="665" max="666" width="6.6640625" bestFit="1" customWidth="1"/>
    <col min="667" max="667" width="15.6640625" bestFit="1" customWidth="1"/>
    <col min="668" max="668" width="12.44140625" bestFit="1" customWidth="1"/>
    <col min="669" max="669" width="6.6640625" bestFit="1" customWidth="1"/>
    <col min="670" max="670" width="15.6640625" bestFit="1" customWidth="1"/>
    <col min="671" max="671" width="12.44140625" bestFit="1" customWidth="1"/>
    <col min="672" max="672" width="6.6640625" bestFit="1" customWidth="1"/>
    <col min="673" max="673" width="15.6640625" bestFit="1" customWidth="1"/>
    <col min="674" max="674" width="12.44140625" bestFit="1" customWidth="1"/>
    <col min="675" max="676" width="6.6640625" bestFit="1" customWidth="1"/>
    <col min="677" max="677" width="15.6640625" bestFit="1" customWidth="1"/>
    <col min="678" max="678" width="12.44140625" bestFit="1" customWidth="1"/>
    <col min="679" max="679" width="6.6640625" bestFit="1" customWidth="1"/>
    <col min="680" max="680" width="15.6640625" bestFit="1" customWidth="1"/>
    <col min="681" max="681" width="11.44140625" bestFit="1" customWidth="1"/>
    <col min="682" max="683" width="6.6640625" bestFit="1" customWidth="1"/>
    <col min="684" max="684" width="14.6640625" bestFit="1" customWidth="1"/>
    <col min="685" max="685" width="11.44140625" bestFit="1" customWidth="1"/>
    <col min="686" max="686" width="6.6640625" bestFit="1" customWidth="1"/>
    <col min="687" max="687" width="14.6640625" bestFit="1" customWidth="1"/>
    <col min="688" max="688" width="11.44140625" bestFit="1" customWidth="1"/>
    <col min="689" max="690" width="6.6640625" bestFit="1" customWidth="1"/>
    <col min="691" max="691" width="14.6640625" bestFit="1" customWidth="1"/>
    <col min="692" max="692" width="11.44140625" bestFit="1" customWidth="1"/>
    <col min="693" max="694" width="6.6640625" bestFit="1" customWidth="1"/>
    <col min="695" max="695" width="14.6640625" bestFit="1" customWidth="1"/>
    <col min="696" max="696" width="11.44140625" bestFit="1" customWidth="1"/>
    <col min="697" max="697" width="14.6640625" bestFit="1" customWidth="1"/>
    <col min="698" max="698" width="11.44140625" bestFit="1" customWidth="1"/>
    <col min="699" max="699" width="6.6640625" bestFit="1" customWidth="1"/>
    <col min="700" max="700" width="14.6640625" bestFit="1" customWidth="1"/>
    <col min="701" max="701" width="12.44140625" bestFit="1" customWidth="1"/>
    <col min="702" max="703" width="6.6640625" bestFit="1" customWidth="1"/>
    <col min="704" max="704" width="15.6640625" bestFit="1" customWidth="1"/>
    <col min="705" max="705" width="12.44140625" bestFit="1" customWidth="1"/>
    <col min="706" max="707" width="6.6640625" bestFit="1" customWidth="1"/>
    <col min="708" max="708" width="15.6640625" bestFit="1" customWidth="1"/>
    <col min="709" max="709" width="12.44140625" bestFit="1" customWidth="1"/>
    <col min="710" max="710" width="6.6640625" bestFit="1" customWidth="1"/>
    <col min="711" max="711" width="15.6640625" bestFit="1" customWidth="1"/>
    <col min="712" max="712" width="12.44140625" bestFit="1" customWidth="1"/>
    <col min="713" max="713" width="6.6640625" bestFit="1" customWidth="1"/>
    <col min="714" max="714" width="15.6640625" bestFit="1" customWidth="1"/>
    <col min="715" max="715" width="12.44140625" bestFit="1" customWidth="1"/>
    <col min="716" max="716" width="15.6640625" bestFit="1" customWidth="1"/>
    <col min="717" max="717" width="12.44140625" bestFit="1" customWidth="1"/>
    <col min="718" max="718" width="6.6640625" bestFit="1" customWidth="1"/>
    <col min="719" max="719" width="15.6640625" bestFit="1" customWidth="1"/>
    <col min="720" max="720" width="12.44140625" bestFit="1" customWidth="1"/>
    <col min="721" max="721" width="5.6640625" bestFit="1" customWidth="1"/>
    <col min="722" max="722" width="6.6640625" bestFit="1" customWidth="1"/>
    <col min="723" max="723" width="15.6640625" bestFit="1" customWidth="1"/>
    <col min="724" max="724" width="12.44140625" bestFit="1" customWidth="1"/>
    <col min="725" max="726" width="6.6640625" bestFit="1" customWidth="1"/>
    <col min="727" max="727" width="15.6640625" bestFit="1" customWidth="1"/>
    <col min="728" max="728" width="12.44140625" bestFit="1" customWidth="1"/>
    <col min="729" max="730" width="6.6640625" bestFit="1" customWidth="1"/>
    <col min="731" max="731" width="15.6640625" bestFit="1" customWidth="1"/>
    <col min="732" max="732" width="12.44140625" bestFit="1" customWidth="1"/>
    <col min="733" max="734" width="6.6640625" bestFit="1" customWidth="1"/>
    <col min="735" max="735" width="15.6640625" bestFit="1" customWidth="1"/>
    <col min="736" max="736" width="12.44140625" bestFit="1" customWidth="1"/>
    <col min="737" max="737" width="6.6640625" bestFit="1" customWidth="1"/>
    <col min="738" max="738" width="15.6640625" bestFit="1" customWidth="1"/>
    <col min="739" max="739" width="12.44140625" bestFit="1" customWidth="1"/>
    <col min="740" max="741" width="6.6640625" bestFit="1" customWidth="1"/>
    <col min="742" max="742" width="15.6640625" bestFit="1" customWidth="1"/>
    <col min="743" max="743" width="12.44140625" bestFit="1" customWidth="1"/>
    <col min="744" max="744" width="15.6640625" bestFit="1" customWidth="1"/>
    <col min="745" max="745" width="12.44140625" bestFit="1" customWidth="1"/>
    <col min="746" max="746" width="6.6640625" bestFit="1" customWidth="1"/>
    <col min="747" max="747" width="15.6640625" bestFit="1" customWidth="1"/>
    <col min="748" max="748" width="11.44140625" bestFit="1" customWidth="1"/>
    <col min="749" max="749" width="6.6640625" bestFit="1" customWidth="1"/>
    <col min="750" max="750" width="14.6640625" bestFit="1" customWidth="1"/>
    <col min="751" max="751" width="11.44140625" bestFit="1" customWidth="1"/>
    <col min="752" max="752" width="14.6640625" bestFit="1" customWidth="1"/>
    <col min="753" max="753" width="11.44140625" bestFit="1" customWidth="1"/>
    <col min="754" max="754" width="14.6640625" bestFit="1" customWidth="1"/>
    <col min="755" max="755" width="11.44140625" bestFit="1" customWidth="1"/>
    <col min="756" max="756" width="6.6640625" bestFit="1" customWidth="1"/>
    <col min="757" max="757" width="14.6640625" bestFit="1" customWidth="1"/>
    <col min="758" max="758" width="11.44140625" bestFit="1" customWidth="1"/>
    <col min="759" max="759" width="6.6640625" bestFit="1" customWidth="1"/>
    <col min="760" max="760" width="14.6640625" bestFit="1" customWidth="1"/>
    <col min="761" max="761" width="11.44140625" bestFit="1" customWidth="1"/>
    <col min="762" max="763" width="6.6640625" bestFit="1" customWidth="1"/>
    <col min="764" max="764" width="14.6640625" bestFit="1" customWidth="1"/>
    <col min="765" max="765" width="11.44140625" bestFit="1" customWidth="1"/>
    <col min="766" max="766" width="6.6640625" bestFit="1" customWidth="1"/>
    <col min="767" max="767" width="14.6640625" bestFit="1" customWidth="1"/>
    <col min="768" max="768" width="12.44140625" bestFit="1" customWidth="1"/>
    <col min="769" max="769" width="15.6640625" bestFit="1" customWidth="1"/>
    <col min="770" max="770" width="12.44140625" bestFit="1" customWidth="1"/>
    <col min="771" max="771" width="15.6640625" bestFit="1" customWidth="1"/>
    <col min="772" max="772" width="12.44140625" bestFit="1" customWidth="1"/>
    <col min="773" max="773" width="6.6640625" bestFit="1" customWidth="1"/>
    <col min="774" max="774" width="15.6640625" bestFit="1" customWidth="1"/>
    <col min="775" max="775" width="12.44140625" bestFit="1" customWidth="1"/>
    <col min="776" max="776" width="15.6640625" bestFit="1" customWidth="1"/>
    <col min="777" max="777" width="12.44140625" bestFit="1" customWidth="1"/>
    <col min="778" max="778" width="15.6640625" bestFit="1" customWidth="1"/>
    <col min="779" max="779" width="12.44140625" bestFit="1" customWidth="1"/>
    <col min="780" max="780" width="15.6640625" bestFit="1" customWidth="1"/>
    <col min="781" max="781" width="9.33203125" bestFit="1" customWidth="1"/>
    <col min="782" max="782" width="5.6640625" bestFit="1" customWidth="1"/>
    <col min="783" max="784" width="6.6640625" bestFit="1" customWidth="1"/>
    <col min="785" max="785" width="6.109375" bestFit="1" customWidth="1"/>
    <col min="786" max="786" width="7.44140625" bestFit="1" customWidth="1"/>
    <col min="787" max="787" width="12.44140625" bestFit="1" customWidth="1"/>
    <col min="788" max="788" width="11.6640625" bestFit="1" customWidth="1"/>
  </cols>
  <sheetData>
    <row r="2" spans="1:13">
      <c r="A2" s="85" t="s">
        <v>13</v>
      </c>
      <c r="B2" t="s">
        <v>39228</v>
      </c>
    </row>
    <row r="4" spans="1:13">
      <c r="A4" s="85" t="s">
        <v>39229</v>
      </c>
      <c r="B4" s="85" t="s">
        <v>39230</v>
      </c>
    </row>
    <row r="5" spans="1:13">
      <c r="A5" s="85" t="s">
        <v>39231</v>
      </c>
      <c r="B5">
        <v>1</v>
      </c>
      <c r="C5">
        <v>2</v>
      </c>
      <c r="D5">
        <v>3</v>
      </c>
      <c r="E5">
        <v>4</v>
      </c>
      <c r="F5">
        <v>5</v>
      </c>
      <c r="G5">
        <v>6</v>
      </c>
      <c r="H5">
        <v>7</v>
      </c>
      <c r="I5" t="s">
        <v>450</v>
      </c>
      <c r="J5" t="s">
        <v>7513</v>
      </c>
      <c r="K5" s="90">
        <v>1</v>
      </c>
      <c r="L5" t="s">
        <v>39232</v>
      </c>
      <c r="M5" t="s">
        <v>39233</v>
      </c>
    </row>
    <row r="6" spans="1:13">
      <c r="A6" s="86" t="s">
        <v>6799</v>
      </c>
      <c r="B6">
        <v>3</v>
      </c>
      <c r="C6">
        <v>6</v>
      </c>
      <c r="D6">
        <v>1</v>
      </c>
      <c r="F6">
        <v>1</v>
      </c>
      <c r="L6">
        <v>261</v>
      </c>
      <c r="M6">
        <v>272</v>
      </c>
    </row>
    <row r="7" spans="1:13">
      <c r="A7" s="86" t="s">
        <v>101</v>
      </c>
      <c r="B7">
        <v>1</v>
      </c>
      <c r="C7">
        <v>3</v>
      </c>
      <c r="E7">
        <v>8</v>
      </c>
      <c r="G7">
        <v>1</v>
      </c>
      <c r="L7">
        <v>127</v>
      </c>
      <c r="M7">
        <v>140</v>
      </c>
    </row>
    <row r="8" spans="1:13">
      <c r="A8" s="86" t="s">
        <v>6497</v>
      </c>
      <c r="L8">
        <v>1</v>
      </c>
      <c r="M8">
        <v>1</v>
      </c>
    </row>
    <row r="9" spans="1:13">
      <c r="A9" s="86" t="s">
        <v>53</v>
      </c>
      <c r="B9">
        <v>55</v>
      </c>
      <c r="C9">
        <v>43</v>
      </c>
      <c r="D9">
        <v>25</v>
      </c>
      <c r="E9">
        <v>9</v>
      </c>
      <c r="F9">
        <v>2</v>
      </c>
      <c r="G9">
        <v>1</v>
      </c>
      <c r="K9">
        <v>1</v>
      </c>
      <c r="L9">
        <v>1545</v>
      </c>
      <c r="M9">
        <v>1681</v>
      </c>
    </row>
    <row r="10" spans="1:13">
      <c r="A10" s="86" t="s">
        <v>71</v>
      </c>
      <c r="B10">
        <v>1</v>
      </c>
      <c r="C10">
        <v>2</v>
      </c>
      <c r="D10">
        <v>2</v>
      </c>
      <c r="E10">
        <v>2</v>
      </c>
      <c r="F10">
        <v>1</v>
      </c>
      <c r="L10">
        <v>91</v>
      </c>
      <c r="M10">
        <v>99</v>
      </c>
    </row>
    <row r="11" spans="1:13">
      <c r="A11" s="86" t="s">
        <v>177</v>
      </c>
      <c r="B11">
        <v>2</v>
      </c>
      <c r="C11">
        <v>2</v>
      </c>
      <c r="D11">
        <v>8</v>
      </c>
      <c r="F11">
        <v>1</v>
      </c>
      <c r="L11">
        <v>224</v>
      </c>
      <c r="M11">
        <v>237</v>
      </c>
    </row>
    <row r="12" spans="1:13">
      <c r="A12" s="86" t="s">
        <v>3345</v>
      </c>
      <c r="B12">
        <v>2</v>
      </c>
      <c r="C12">
        <v>2</v>
      </c>
      <c r="D12">
        <v>1</v>
      </c>
      <c r="L12">
        <v>34</v>
      </c>
      <c r="M12">
        <v>39</v>
      </c>
    </row>
    <row r="13" spans="1:13">
      <c r="A13" s="86" t="s">
        <v>140</v>
      </c>
      <c r="B13">
        <v>13</v>
      </c>
      <c r="C13">
        <v>4</v>
      </c>
      <c r="D13">
        <v>2</v>
      </c>
      <c r="E13">
        <v>5</v>
      </c>
      <c r="I13">
        <v>1</v>
      </c>
      <c r="L13">
        <v>499</v>
      </c>
      <c r="M13">
        <v>524</v>
      </c>
    </row>
    <row r="14" spans="1:13">
      <c r="A14" s="86" t="s">
        <v>11315</v>
      </c>
      <c r="L14">
        <v>22</v>
      </c>
      <c r="M14">
        <v>22</v>
      </c>
    </row>
    <row r="15" spans="1:13">
      <c r="A15" s="86" t="s">
        <v>5514</v>
      </c>
      <c r="L15">
        <v>1</v>
      </c>
      <c r="M15">
        <v>1</v>
      </c>
    </row>
    <row r="16" spans="1:13">
      <c r="A16" s="86" t="s">
        <v>192</v>
      </c>
      <c r="B16">
        <v>7</v>
      </c>
      <c r="C16">
        <v>3</v>
      </c>
      <c r="L16">
        <v>224</v>
      </c>
      <c r="M16">
        <v>234</v>
      </c>
    </row>
    <row r="17" spans="1:13">
      <c r="A17" s="86" t="s">
        <v>256</v>
      </c>
      <c r="B17">
        <v>3</v>
      </c>
      <c r="C17">
        <v>3</v>
      </c>
      <c r="D17">
        <v>3</v>
      </c>
      <c r="E17">
        <v>1</v>
      </c>
      <c r="L17">
        <v>44</v>
      </c>
      <c r="M17">
        <v>54</v>
      </c>
    </row>
    <row r="18" spans="1:13">
      <c r="A18" s="86" t="s">
        <v>1173</v>
      </c>
      <c r="B18">
        <v>1</v>
      </c>
      <c r="C18">
        <v>1</v>
      </c>
      <c r="L18">
        <v>227</v>
      </c>
      <c r="M18">
        <v>229</v>
      </c>
    </row>
    <row r="19" spans="1:13">
      <c r="A19" s="86" t="s">
        <v>5449</v>
      </c>
      <c r="L19">
        <v>2</v>
      </c>
      <c r="M19">
        <v>2</v>
      </c>
    </row>
    <row r="20" spans="1:13">
      <c r="A20" s="86" t="s">
        <v>19250</v>
      </c>
      <c r="L20">
        <v>2</v>
      </c>
      <c r="M20">
        <v>2</v>
      </c>
    </row>
    <row r="21" spans="1:13">
      <c r="A21" s="86" t="s">
        <v>5457</v>
      </c>
      <c r="E21">
        <v>1</v>
      </c>
      <c r="L21">
        <v>3</v>
      </c>
      <c r="M21">
        <v>4</v>
      </c>
    </row>
    <row r="22" spans="1:13">
      <c r="A22" s="86" t="s">
        <v>86</v>
      </c>
      <c r="B22">
        <v>6</v>
      </c>
      <c r="C22">
        <v>8</v>
      </c>
      <c r="D22">
        <v>12</v>
      </c>
      <c r="E22">
        <v>2</v>
      </c>
      <c r="F22">
        <v>1</v>
      </c>
      <c r="I22">
        <v>1</v>
      </c>
      <c r="L22">
        <v>275</v>
      </c>
      <c r="M22">
        <v>305</v>
      </c>
    </row>
    <row r="23" spans="1:13">
      <c r="A23" s="86" t="s">
        <v>118</v>
      </c>
      <c r="C23">
        <v>1</v>
      </c>
      <c r="L23">
        <v>26</v>
      </c>
      <c r="M23">
        <v>27</v>
      </c>
    </row>
    <row r="24" spans="1:13">
      <c r="A24" s="86" t="s">
        <v>29</v>
      </c>
      <c r="B24">
        <v>32</v>
      </c>
      <c r="C24">
        <v>18</v>
      </c>
      <c r="D24">
        <v>18</v>
      </c>
      <c r="E24">
        <v>6</v>
      </c>
      <c r="F24">
        <v>1</v>
      </c>
      <c r="G24">
        <v>1</v>
      </c>
      <c r="L24">
        <v>1414</v>
      </c>
      <c r="M24">
        <v>1490</v>
      </c>
    </row>
    <row r="25" spans="1:13">
      <c r="A25" s="86" t="s">
        <v>97</v>
      </c>
      <c r="B25">
        <v>26</v>
      </c>
      <c r="C25">
        <v>16</v>
      </c>
      <c r="D25">
        <v>12</v>
      </c>
      <c r="E25">
        <v>7</v>
      </c>
      <c r="I25">
        <v>1</v>
      </c>
      <c r="L25">
        <v>372</v>
      </c>
      <c r="M25">
        <v>434</v>
      </c>
    </row>
    <row r="26" spans="1:13">
      <c r="A26" s="86" t="s">
        <v>344</v>
      </c>
      <c r="B26">
        <v>4</v>
      </c>
      <c r="D26">
        <v>2</v>
      </c>
      <c r="E26">
        <v>1</v>
      </c>
      <c r="L26">
        <v>167</v>
      </c>
      <c r="M26">
        <v>174</v>
      </c>
    </row>
    <row r="27" spans="1:13">
      <c r="A27" s="86" t="s">
        <v>160</v>
      </c>
      <c r="B27">
        <v>5</v>
      </c>
      <c r="C27">
        <v>2</v>
      </c>
      <c r="E27">
        <v>2</v>
      </c>
      <c r="F27">
        <v>1</v>
      </c>
      <c r="L27">
        <v>82</v>
      </c>
      <c r="M27">
        <v>92</v>
      </c>
    </row>
    <row r="28" spans="1:13">
      <c r="A28" s="86" t="s">
        <v>5003</v>
      </c>
      <c r="E28">
        <v>1</v>
      </c>
      <c r="L28">
        <v>52</v>
      </c>
      <c r="M28">
        <v>53</v>
      </c>
    </row>
    <row r="29" spans="1:13">
      <c r="A29" s="86" t="s">
        <v>16570</v>
      </c>
      <c r="L29">
        <v>1</v>
      </c>
      <c r="M29">
        <v>1</v>
      </c>
    </row>
    <row r="30" spans="1:13">
      <c r="A30" s="86" t="s">
        <v>76</v>
      </c>
      <c r="B30">
        <v>10</v>
      </c>
      <c r="C30">
        <v>3</v>
      </c>
      <c r="D30">
        <v>1</v>
      </c>
      <c r="E30">
        <v>2</v>
      </c>
      <c r="F30">
        <v>1</v>
      </c>
      <c r="L30">
        <v>223</v>
      </c>
      <c r="M30">
        <v>240</v>
      </c>
    </row>
    <row r="31" spans="1:13">
      <c r="A31" s="86" t="s">
        <v>742</v>
      </c>
      <c r="B31">
        <v>3</v>
      </c>
      <c r="L31">
        <v>6</v>
      </c>
      <c r="M31">
        <v>9</v>
      </c>
    </row>
    <row r="32" spans="1:13">
      <c r="A32" s="86" t="s">
        <v>48</v>
      </c>
      <c r="B32">
        <v>10</v>
      </c>
      <c r="C32">
        <v>9</v>
      </c>
      <c r="D32">
        <v>4</v>
      </c>
      <c r="E32">
        <v>5</v>
      </c>
      <c r="L32">
        <v>156</v>
      </c>
      <c r="M32">
        <v>184</v>
      </c>
    </row>
    <row r="33" spans="1:13">
      <c r="A33" s="86" t="s">
        <v>461</v>
      </c>
      <c r="B33">
        <v>3</v>
      </c>
      <c r="D33">
        <v>1</v>
      </c>
      <c r="I33">
        <v>1</v>
      </c>
      <c r="L33">
        <v>4</v>
      </c>
      <c r="M33">
        <v>9</v>
      </c>
    </row>
    <row r="34" spans="1:13">
      <c r="A34" s="86" t="s">
        <v>41</v>
      </c>
      <c r="B34">
        <v>33</v>
      </c>
      <c r="C34">
        <v>44</v>
      </c>
      <c r="D34">
        <v>15</v>
      </c>
      <c r="E34">
        <v>23</v>
      </c>
      <c r="F34">
        <v>7</v>
      </c>
      <c r="G34">
        <v>2</v>
      </c>
      <c r="H34">
        <v>1</v>
      </c>
      <c r="L34">
        <v>726</v>
      </c>
      <c r="M34">
        <v>851</v>
      </c>
    </row>
    <row r="35" spans="1:13">
      <c r="A35" s="86" t="s">
        <v>8423</v>
      </c>
      <c r="C35">
        <v>1</v>
      </c>
      <c r="L35">
        <v>18</v>
      </c>
      <c r="M35">
        <v>19</v>
      </c>
    </row>
    <row r="36" spans="1:13">
      <c r="A36" s="86" t="s">
        <v>12818</v>
      </c>
      <c r="B36">
        <v>1</v>
      </c>
      <c r="L36">
        <v>2</v>
      </c>
      <c r="M36">
        <v>3</v>
      </c>
    </row>
    <row r="37" spans="1:13">
      <c r="A37" s="86" t="s">
        <v>39234</v>
      </c>
    </row>
    <row r="38" spans="1:13">
      <c r="A38" s="86" t="s">
        <v>6816</v>
      </c>
      <c r="B38">
        <v>1</v>
      </c>
      <c r="C38">
        <v>3</v>
      </c>
      <c r="D38">
        <v>1</v>
      </c>
      <c r="E38">
        <v>2</v>
      </c>
      <c r="F38">
        <v>2</v>
      </c>
      <c r="L38">
        <v>66</v>
      </c>
      <c r="M38">
        <v>75</v>
      </c>
    </row>
    <row r="39" spans="1:13">
      <c r="A39" s="86" t="s">
        <v>39232</v>
      </c>
      <c r="B39">
        <v>108</v>
      </c>
      <c r="C39">
        <v>116</v>
      </c>
      <c r="D39">
        <v>53</v>
      </c>
      <c r="E39">
        <v>6</v>
      </c>
      <c r="F39">
        <v>2</v>
      </c>
      <c r="L39">
        <v>1747</v>
      </c>
      <c r="M39">
        <v>2032</v>
      </c>
    </row>
    <row r="40" spans="1:13">
      <c r="A40" s="86" t="s">
        <v>39233</v>
      </c>
      <c r="B40">
        <v>330</v>
      </c>
      <c r="C40">
        <v>290</v>
      </c>
      <c r="D40">
        <v>161</v>
      </c>
      <c r="E40">
        <v>83</v>
      </c>
      <c r="F40">
        <v>20</v>
      </c>
      <c r="G40">
        <v>5</v>
      </c>
      <c r="H40">
        <v>1</v>
      </c>
      <c r="I40">
        <v>4</v>
      </c>
      <c r="K40">
        <v>1</v>
      </c>
      <c r="L40">
        <v>8644</v>
      </c>
      <c r="M40">
        <v>9539</v>
      </c>
    </row>
  </sheetData>
  <pageMargins left="0.7" right="0.7" top="0.75" bottom="0.75" header="0.3" footer="0.3"/>
  <pageSetup orientation="portrait" horizontalDpi="1200" verticalDpi="1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8FC70-2FBC-4F9D-B356-BABA03A08923}">
  <sheetPr codeName="Feuil3"/>
  <dimension ref="A1:XFC7133"/>
  <sheetViews>
    <sheetView topLeftCell="A473" workbookViewId="0">
      <selection activeCell="C592" sqref="C592"/>
    </sheetView>
  </sheetViews>
  <sheetFormatPr defaultColWidth="14" defaultRowHeight="14.4"/>
  <cols>
    <col min="1" max="1" width="7.44140625" style="61" bestFit="1" customWidth="1"/>
    <col min="2" max="2" width="50" style="61" customWidth="1"/>
    <col min="3" max="3" width="53.33203125" style="61" customWidth="1"/>
    <col min="4" max="4" width="59.6640625" style="61" customWidth="1"/>
    <col min="5" max="5" width="11.88671875" style="61" bestFit="1" customWidth="1"/>
    <col min="6" max="6" width="22.6640625" style="61" bestFit="1" customWidth="1"/>
    <col min="7" max="7" width="17.109375" style="61" bestFit="1" customWidth="1"/>
    <col min="8" max="8" width="22.44140625" style="61" bestFit="1" customWidth="1"/>
    <col min="9" max="9" width="27.109375" style="62" bestFit="1" customWidth="1"/>
    <col min="10" max="10" width="16.6640625" style="63" customWidth="1"/>
    <col min="11" max="11" width="16.33203125" style="14" customWidth="1"/>
    <col min="12" max="12" width="16.109375" style="14" customWidth="1"/>
    <col min="13" max="13" width="21.109375" style="10" bestFit="1" customWidth="1"/>
    <col min="14" max="14" width="31.5546875" style="14" bestFit="1" customWidth="1"/>
    <col min="15" max="15" width="239.88671875" style="65" bestFit="1" customWidth="1"/>
    <col min="16" max="25" width="8.88671875" customWidth="1"/>
  </cols>
  <sheetData>
    <row r="1" spans="1:25" s="6" customFormat="1" ht="15.6">
      <c r="A1" s="1" t="s">
        <v>39235</v>
      </c>
      <c r="B1" s="1" t="s">
        <v>39236</v>
      </c>
      <c r="C1" s="1" t="s">
        <v>5</v>
      </c>
      <c r="D1" s="1" t="s">
        <v>39237</v>
      </c>
      <c r="E1" s="1" t="s">
        <v>39238</v>
      </c>
      <c r="F1" s="1" t="s">
        <v>39239</v>
      </c>
      <c r="G1" s="2" t="s">
        <v>39240</v>
      </c>
      <c r="H1" s="1" t="s">
        <v>18</v>
      </c>
      <c r="I1" s="3" t="s">
        <v>39241</v>
      </c>
      <c r="J1" s="1" t="s">
        <v>39242</v>
      </c>
      <c r="K1" s="1" t="s">
        <v>39243</v>
      </c>
      <c r="L1" s="1" t="s">
        <v>39244</v>
      </c>
      <c r="M1" s="2" t="s">
        <v>19</v>
      </c>
      <c r="N1" s="1" t="s">
        <v>39245</v>
      </c>
      <c r="O1" s="4" t="s">
        <v>39210</v>
      </c>
      <c r="P1" s="5"/>
      <c r="Q1" s="5"/>
      <c r="R1" s="5"/>
      <c r="S1" s="5"/>
      <c r="T1" s="5"/>
      <c r="U1" s="5"/>
      <c r="V1" s="5"/>
      <c r="W1" s="5"/>
      <c r="X1" s="5"/>
      <c r="Y1" s="5"/>
    </row>
    <row r="2" spans="1:25">
      <c r="A2" s="7">
        <v>1</v>
      </c>
      <c r="B2" s="7" t="s">
        <v>8032</v>
      </c>
      <c r="C2" s="7" t="s">
        <v>469</v>
      </c>
      <c r="D2" s="7" t="s">
        <v>610</v>
      </c>
      <c r="E2" s="7" t="s">
        <v>8033</v>
      </c>
      <c r="F2" s="7" t="s">
        <v>7068</v>
      </c>
      <c r="G2" s="8">
        <v>43697</v>
      </c>
      <c r="H2" s="7" t="s">
        <v>55</v>
      </c>
      <c r="I2" s="9">
        <f>TODAY()-Tableau1[[#This Row],[Follow Up 3]]</f>
        <v>589</v>
      </c>
      <c r="J2" s="8">
        <v>43725</v>
      </c>
      <c r="K2" s="10">
        <v>43881</v>
      </c>
      <c r="L2" s="8">
        <v>43901</v>
      </c>
      <c r="M2" s="11"/>
      <c r="N2" s="12"/>
      <c r="O2" s="13"/>
    </row>
    <row r="3" spans="1:25">
      <c r="A3" s="7">
        <v>2</v>
      </c>
      <c r="B3" s="7" t="s">
        <v>8093</v>
      </c>
      <c r="C3" s="7" t="s">
        <v>39246</v>
      </c>
      <c r="D3" s="7" t="s">
        <v>39247</v>
      </c>
      <c r="E3" s="7" t="s">
        <v>8096</v>
      </c>
      <c r="F3" s="7" t="s">
        <v>7068</v>
      </c>
      <c r="G3" s="8">
        <v>43703</v>
      </c>
      <c r="H3" s="7" t="s">
        <v>237</v>
      </c>
      <c r="I3" s="9"/>
      <c r="J3" s="7"/>
      <c r="M3" s="10">
        <v>43727</v>
      </c>
      <c r="O3" s="15" t="s">
        <v>39248</v>
      </c>
      <c r="P3" s="16"/>
      <c r="Q3" s="16"/>
      <c r="R3" s="16"/>
      <c r="S3" s="16"/>
      <c r="T3" s="16"/>
      <c r="U3" s="16"/>
      <c r="V3" s="16"/>
      <c r="W3" s="16"/>
      <c r="X3" s="16"/>
      <c r="Y3" s="16"/>
    </row>
    <row r="4" spans="1:25">
      <c r="A4" s="7">
        <v>3</v>
      </c>
      <c r="B4" s="7" t="s">
        <v>8358</v>
      </c>
      <c r="C4" s="7" t="s">
        <v>39249</v>
      </c>
      <c r="D4" s="7" t="s">
        <v>4968</v>
      </c>
      <c r="E4" s="7" t="s">
        <v>16554</v>
      </c>
      <c r="F4" s="7" t="s">
        <v>7068</v>
      </c>
      <c r="G4" s="8">
        <v>43713</v>
      </c>
      <c r="H4" s="17" t="s">
        <v>92</v>
      </c>
      <c r="I4" s="9"/>
      <c r="J4" s="7"/>
      <c r="M4" s="11">
        <v>43747</v>
      </c>
      <c r="N4" s="12"/>
      <c r="O4" s="13"/>
      <c r="P4" s="16"/>
      <c r="Q4" s="16"/>
      <c r="R4" s="16"/>
      <c r="S4" s="16"/>
      <c r="T4" s="16"/>
      <c r="U4" s="16"/>
      <c r="V4" s="16"/>
      <c r="W4" s="16"/>
      <c r="X4" s="16"/>
      <c r="Y4" s="16"/>
    </row>
    <row r="5" spans="1:25">
      <c r="A5" s="7">
        <v>4</v>
      </c>
      <c r="B5" s="7" t="s">
        <v>8359</v>
      </c>
      <c r="C5" s="7" t="s">
        <v>8151</v>
      </c>
      <c r="D5" s="7" t="s">
        <v>8360</v>
      </c>
      <c r="E5" s="7" t="s">
        <v>16554</v>
      </c>
      <c r="F5" s="7" t="s">
        <v>7068</v>
      </c>
      <c r="G5" s="8">
        <v>43819</v>
      </c>
      <c r="H5" s="7" t="s">
        <v>55</v>
      </c>
      <c r="I5" s="9">
        <f>TODAY()-Tableau1[[#This Row],[Follow Up 3]]</f>
        <v>589</v>
      </c>
      <c r="J5" s="8">
        <v>43867</v>
      </c>
      <c r="K5" s="10">
        <v>43886</v>
      </c>
      <c r="L5" s="8">
        <v>43901</v>
      </c>
      <c r="O5" s="15"/>
      <c r="P5" s="16"/>
      <c r="Q5" s="16"/>
      <c r="R5" s="16"/>
      <c r="S5" s="16"/>
      <c r="T5" s="16"/>
      <c r="U5" s="16"/>
      <c r="V5" s="16"/>
      <c r="W5" s="16"/>
      <c r="X5" s="16"/>
      <c r="Y5" s="16"/>
    </row>
    <row r="6" spans="1:25">
      <c r="A6" s="7">
        <v>5</v>
      </c>
      <c r="B6" s="7" t="s">
        <v>39250</v>
      </c>
      <c r="C6" s="7" t="s">
        <v>39251</v>
      </c>
      <c r="D6" s="7" t="s">
        <v>371</v>
      </c>
      <c r="E6" s="7" t="s">
        <v>16554</v>
      </c>
      <c r="F6" s="7" t="s">
        <v>78</v>
      </c>
      <c r="G6" s="8"/>
      <c r="H6" s="9" t="s">
        <v>7548</v>
      </c>
      <c r="I6" s="9"/>
      <c r="J6" s="7"/>
      <c r="M6" s="11"/>
      <c r="N6" s="12"/>
      <c r="O6" s="13"/>
      <c r="P6" s="16"/>
      <c r="Q6" s="16"/>
      <c r="R6" s="16"/>
      <c r="S6" s="16"/>
      <c r="T6" s="16"/>
      <c r="U6" s="16"/>
      <c r="V6" s="16"/>
      <c r="W6" s="16"/>
      <c r="X6" s="16"/>
      <c r="Y6" s="16"/>
    </row>
    <row r="7" spans="1:25">
      <c r="A7" s="7">
        <v>6</v>
      </c>
      <c r="B7" s="7" t="s">
        <v>8363</v>
      </c>
      <c r="C7" s="7" t="s">
        <v>39252</v>
      </c>
      <c r="D7" s="7" t="s">
        <v>492</v>
      </c>
      <c r="E7" s="7" t="s">
        <v>8033</v>
      </c>
      <c r="F7" s="7" t="s">
        <v>7068</v>
      </c>
      <c r="G7" s="8">
        <v>43706</v>
      </c>
      <c r="H7" s="7" t="s">
        <v>237</v>
      </c>
      <c r="I7" s="9"/>
      <c r="J7" s="7"/>
      <c r="M7" s="10">
        <v>43708</v>
      </c>
      <c r="N7" s="18" t="s">
        <v>39253</v>
      </c>
      <c r="O7" s="15" t="s">
        <v>8365</v>
      </c>
      <c r="P7" s="16"/>
      <c r="Q7" s="16"/>
      <c r="R7" s="16"/>
      <c r="S7" s="16"/>
      <c r="T7" s="16"/>
      <c r="U7" s="16"/>
      <c r="V7" s="16"/>
      <c r="W7" s="16"/>
      <c r="X7" s="16"/>
      <c r="Y7" s="16"/>
    </row>
    <row r="8" spans="1:25">
      <c r="A8" s="7">
        <v>7</v>
      </c>
      <c r="B8" s="7" t="s">
        <v>8465</v>
      </c>
      <c r="C8" s="7" t="s">
        <v>228</v>
      </c>
      <c r="D8" s="7" t="s">
        <v>8466</v>
      </c>
      <c r="E8" s="7" t="s">
        <v>8467</v>
      </c>
      <c r="F8" s="7" t="s">
        <v>7068</v>
      </c>
      <c r="G8" s="8">
        <v>43711</v>
      </c>
      <c r="H8" s="7" t="s">
        <v>55</v>
      </c>
      <c r="I8" s="9">
        <f>TODAY()-Tableau1[[#This Row],[Follow Up 3]]</f>
        <v>589</v>
      </c>
      <c r="J8" s="8">
        <v>43787</v>
      </c>
      <c r="K8" s="10">
        <v>43881</v>
      </c>
      <c r="L8" s="8">
        <v>43901</v>
      </c>
      <c r="M8" s="11"/>
      <c r="N8" s="12"/>
      <c r="O8" s="13"/>
      <c r="P8" s="16"/>
      <c r="Q8" s="16"/>
      <c r="R8" s="16"/>
      <c r="S8" s="16"/>
      <c r="T8" s="16"/>
      <c r="U8" s="16"/>
      <c r="V8" s="16"/>
      <c r="W8" s="16"/>
      <c r="X8" s="16"/>
      <c r="Y8" s="16"/>
    </row>
    <row r="9" spans="1:25">
      <c r="A9" s="7">
        <v>8</v>
      </c>
      <c r="B9" s="7" t="s">
        <v>39254</v>
      </c>
      <c r="C9" s="7" t="s">
        <v>39255</v>
      </c>
      <c r="D9" s="7" t="s">
        <v>1985</v>
      </c>
      <c r="E9" s="7" t="s">
        <v>8096</v>
      </c>
      <c r="F9" s="7" t="s">
        <v>7068</v>
      </c>
      <c r="G9" s="8">
        <v>43711</v>
      </c>
      <c r="H9" s="7" t="s">
        <v>55</v>
      </c>
      <c r="I9" s="9">
        <f>TODAY()-Tableau1[[#This Row],[Follow Up 3]]</f>
        <v>589</v>
      </c>
      <c r="J9" s="8">
        <v>43787</v>
      </c>
      <c r="K9" s="10">
        <v>43881</v>
      </c>
      <c r="L9" s="8">
        <v>43901</v>
      </c>
      <c r="O9" s="15"/>
      <c r="P9" s="16"/>
      <c r="Q9" s="16"/>
      <c r="R9" s="16"/>
      <c r="S9" s="16"/>
      <c r="T9" s="16"/>
      <c r="U9" s="16"/>
      <c r="V9" s="16"/>
      <c r="W9" s="16"/>
      <c r="X9" s="16"/>
      <c r="Y9" s="16"/>
    </row>
    <row r="10" spans="1:25">
      <c r="A10" s="7">
        <v>9</v>
      </c>
      <c r="B10" s="7" t="s">
        <v>8478</v>
      </c>
      <c r="C10" s="7" t="s">
        <v>39256</v>
      </c>
      <c r="D10" s="7" t="s">
        <v>8479</v>
      </c>
      <c r="E10" s="7" t="s">
        <v>9072</v>
      </c>
      <c r="F10" s="7" t="s">
        <v>7068</v>
      </c>
      <c r="G10" s="8">
        <v>43822</v>
      </c>
      <c r="H10" s="7" t="s">
        <v>55</v>
      </c>
      <c r="I10" s="9">
        <f>TODAY()-Tableau1[[#This Row],[Follow Up 3]]</f>
        <v>589</v>
      </c>
      <c r="J10" s="8">
        <v>43822</v>
      </c>
      <c r="K10" s="10">
        <v>43881</v>
      </c>
      <c r="L10" s="8">
        <v>43901</v>
      </c>
      <c r="M10" s="11"/>
      <c r="N10" s="12"/>
      <c r="O10" s="13"/>
      <c r="P10" s="16"/>
      <c r="Q10" s="16"/>
      <c r="R10" s="16"/>
      <c r="S10" s="16"/>
      <c r="T10" s="16"/>
      <c r="U10" s="16"/>
      <c r="V10" s="16"/>
      <c r="W10" s="16"/>
      <c r="X10" s="16"/>
      <c r="Y10" s="16"/>
    </row>
    <row r="11" spans="1:25">
      <c r="A11" s="7">
        <v>10</v>
      </c>
      <c r="B11" s="7" t="s">
        <v>39257</v>
      </c>
      <c r="C11" s="7" t="s">
        <v>39258</v>
      </c>
      <c r="D11" s="7" t="s">
        <v>39259</v>
      </c>
      <c r="E11" s="7" t="s">
        <v>8096</v>
      </c>
      <c r="F11" s="7" t="s">
        <v>7068</v>
      </c>
      <c r="G11" s="8">
        <v>43734</v>
      </c>
      <c r="H11" s="7" t="s">
        <v>55</v>
      </c>
      <c r="I11" s="9">
        <f>TODAY()-Tableau1[[#This Row],[Follow Up 3]]</f>
        <v>589</v>
      </c>
      <c r="J11" s="8">
        <v>43787</v>
      </c>
      <c r="K11" s="10">
        <v>43881</v>
      </c>
      <c r="L11" s="8">
        <v>43901</v>
      </c>
      <c r="O11" s="15"/>
      <c r="P11" s="16"/>
      <c r="Q11" s="16"/>
      <c r="R11" s="16"/>
      <c r="S11" s="16"/>
      <c r="T11" s="16"/>
      <c r="U11" s="16"/>
      <c r="V11" s="16"/>
      <c r="W11" s="16"/>
      <c r="X11" s="16"/>
      <c r="Y11" s="16"/>
    </row>
    <row r="12" spans="1:25">
      <c r="A12" s="7">
        <v>11</v>
      </c>
      <c r="B12" s="7" t="s">
        <v>39260</v>
      </c>
      <c r="C12" s="7" t="s">
        <v>39261</v>
      </c>
      <c r="D12" s="7" t="s">
        <v>39262</v>
      </c>
      <c r="E12" s="7" t="s">
        <v>8096</v>
      </c>
      <c r="F12" s="7" t="s">
        <v>7068</v>
      </c>
      <c r="G12" s="8">
        <v>43712</v>
      </c>
      <c r="H12" s="7" t="s">
        <v>237</v>
      </c>
      <c r="I12" s="9"/>
      <c r="J12" s="7"/>
      <c r="M12" s="11" t="s">
        <v>39263</v>
      </c>
      <c r="N12" s="12"/>
      <c r="O12" s="13" t="s">
        <v>39264</v>
      </c>
      <c r="P12" s="16"/>
      <c r="Q12" s="16"/>
      <c r="R12" s="16"/>
      <c r="S12" s="16"/>
      <c r="T12" s="16"/>
      <c r="U12" s="16"/>
      <c r="V12" s="16"/>
      <c r="W12" s="16"/>
      <c r="X12" s="16"/>
      <c r="Y12" s="16"/>
    </row>
    <row r="13" spans="1:25">
      <c r="A13" s="7">
        <v>12</v>
      </c>
      <c r="B13" s="7" t="s">
        <v>8741</v>
      </c>
      <c r="C13" s="7" t="s">
        <v>39265</v>
      </c>
      <c r="D13" s="7" t="s">
        <v>8742</v>
      </c>
      <c r="E13" s="7" t="s">
        <v>8096</v>
      </c>
      <c r="F13" s="7" t="s">
        <v>78</v>
      </c>
      <c r="G13" s="8"/>
      <c r="H13" s="7"/>
      <c r="I13" s="9"/>
      <c r="J13" s="7"/>
      <c r="O13" s="15"/>
      <c r="P13" s="16"/>
      <c r="Q13" s="16"/>
      <c r="R13" s="16"/>
      <c r="S13" s="16"/>
      <c r="T13" s="16"/>
      <c r="U13" s="16"/>
      <c r="V13" s="16"/>
      <c r="W13" s="16"/>
      <c r="X13" s="16"/>
      <c r="Y13" s="16"/>
    </row>
    <row r="14" spans="1:25">
      <c r="A14" s="7">
        <v>13</v>
      </c>
      <c r="B14" s="7" t="s">
        <v>8802</v>
      </c>
      <c r="C14" s="7" t="s">
        <v>39266</v>
      </c>
      <c r="D14" s="7" t="s">
        <v>5033</v>
      </c>
      <c r="E14" s="7" t="s">
        <v>8033</v>
      </c>
      <c r="F14" s="7" t="s">
        <v>78</v>
      </c>
      <c r="G14" s="8"/>
      <c r="H14" s="7"/>
      <c r="I14" s="9"/>
      <c r="J14" s="7"/>
      <c r="M14" s="11"/>
      <c r="N14" s="12"/>
      <c r="O14" s="13"/>
      <c r="P14" s="16"/>
      <c r="Q14" s="16"/>
      <c r="R14" s="16"/>
      <c r="S14" s="16"/>
      <c r="T14" s="16"/>
      <c r="U14" s="16"/>
      <c r="V14" s="16"/>
      <c r="W14" s="16"/>
      <c r="X14" s="16"/>
      <c r="Y14" s="16"/>
    </row>
    <row r="15" spans="1:25">
      <c r="A15" s="7">
        <v>14</v>
      </c>
      <c r="B15" s="7" t="s">
        <v>8803</v>
      </c>
      <c r="C15" s="7" t="s">
        <v>39267</v>
      </c>
      <c r="D15" s="7" t="s">
        <v>39268</v>
      </c>
      <c r="E15" s="7" t="s">
        <v>8467</v>
      </c>
      <c r="F15" s="7" t="s">
        <v>7068</v>
      </c>
      <c r="G15" s="8">
        <v>43712</v>
      </c>
      <c r="H15" s="7" t="s">
        <v>135</v>
      </c>
      <c r="I15" s="9"/>
      <c r="J15" s="7"/>
      <c r="M15" s="10">
        <v>43745</v>
      </c>
      <c r="N15" s="18" t="s">
        <v>39269</v>
      </c>
      <c r="O15" s="15" t="s">
        <v>8806</v>
      </c>
      <c r="P15" s="16"/>
      <c r="Q15" s="16"/>
      <c r="R15" s="16"/>
      <c r="S15" s="16"/>
      <c r="T15" s="16"/>
      <c r="U15" s="16"/>
      <c r="V15" s="16"/>
      <c r="W15" s="16"/>
      <c r="X15" s="16"/>
      <c r="Y15" s="16"/>
    </row>
    <row r="16" spans="1:25">
      <c r="A16" s="7">
        <v>15</v>
      </c>
      <c r="B16" s="7" t="s">
        <v>8961</v>
      </c>
      <c r="C16" s="7" t="s">
        <v>39270</v>
      </c>
      <c r="D16" s="7" t="s">
        <v>8962</v>
      </c>
      <c r="E16" s="7" t="s">
        <v>8096</v>
      </c>
      <c r="F16" s="7" t="s">
        <v>7068</v>
      </c>
      <c r="G16" s="8">
        <v>43721</v>
      </c>
      <c r="H16" s="7" t="s">
        <v>92</v>
      </c>
      <c r="I16" s="9"/>
      <c r="J16" s="7"/>
      <c r="M16" s="11">
        <v>43745</v>
      </c>
      <c r="N16" s="12"/>
      <c r="O16" s="13" t="s">
        <v>8963</v>
      </c>
      <c r="P16" s="16"/>
      <c r="Q16" s="16"/>
      <c r="R16" s="16"/>
      <c r="S16" s="16"/>
      <c r="T16" s="16"/>
      <c r="U16" s="16"/>
      <c r="V16" s="16"/>
      <c r="W16" s="16"/>
      <c r="X16" s="16"/>
      <c r="Y16" s="16"/>
    </row>
    <row r="17" spans="1:25">
      <c r="A17" s="7">
        <v>16</v>
      </c>
      <c r="B17" s="7" t="s">
        <v>39271</v>
      </c>
      <c r="C17" s="7" t="s">
        <v>39272</v>
      </c>
      <c r="D17" s="7" t="s">
        <v>371</v>
      </c>
      <c r="E17" s="7" t="s">
        <v>16554</v>
      </c>
      <c r="F17" s="7" t="s">
        <v>7068</v>
      </c>
      <c r="G17" s="8">
        <v>43724</v>
      </c>
      <c r="H17" s="7" t="s">
        <v>237</v>
      </c>
      <c r="I17" s="9"/>
      <c r="J17" s="7"/>
      <c r="M17" s="10">
        <v>43724</v>
      </c>
      <c r="O17" s="15" t="s">
        <v>39273</v>
      </c>
      <c r="P17" s="16"/>
      <c r="Q17" s="16"/>
      <c r="R17" s="16"/>
      <c r="S17" s="16"/>
      <c r="T17" s="16"/>
      <c r="U17" s="16"/>
      <c r="V17" s="16"/>
      <c r="W17" s="16"/>
      <c r="X17" s="16"/>
      <c r="Y17" s="16"/>
    </row>
    <row r="18" spans="1:25">
      <c r="A18" s="7">
        <v>17</v>
      </c>
      <c r="B18" s="7" t="s">
        <v>9067</v>
      </c>
      <c r="C18" s="7" t="s">
        <v>9068</v>
      </c>
      <c r="D18" s="7" t="s">
        <v>9069</v>
      </c>
      <c r="E18" s="7" t="s">
        <v>9072</v>
      </c>
      <c r="F18" s="7" t="s">
        <v>7068</v>
      </c>
      <c r="G18" s="8">
        <v>43724</v>
      </c>
      <c r="H18" s="7" t="s">
        <v>135</v>
      </c>
      <c r="I18" s="9"/>
      <c r="J18" s="7"/>
      <c r="M18" s="11">
        <v>43724</v>
      </c>
      <c r="N18" s="12"/>
      <c r="O18" s="13" t="s">
        <v>9070</v>
      </c>
      <c r="P18" s="16"/>
      <c r="Q18" s="16"/>
      <c r="R18" s="16"/>
      <c r="S18" s="16"/>
      <c r="T18" s="16"/>
      <c r="U18" s="16"/>
      <c r="V18" s="16"/>
      <c r="W18" s="16"/>
      <c r="X18" s="16"/>
      <c r="Y18" s="16"/>
    </row>
    <row r="19" spans="1:25">
      <c r="A19" s="7">
        <v>18</v>
      </c>
      <c r="B19" s="7" t="s">
        <v>9071</v>
      </c>
      <c r="C19" s="7" t="s">
        <v>761</v>
      </c>
      <c r="D19" s="7" t="s">
        <v>1985</v>
      </c>
      <c r="E19" s="7" t="s">
        <v>9072</v>
      </c>
      <c r="F19" s="7" t="s">
        <v>7068</v>
      </c>
      <c r="G19" s="8">
        <v>43724</v>
      </c>
      <c r="H19" s="7" t="s">
        <v>55</v>
      </c>
      <c r="I19" s="9">
        <f>TODAY()-Tableau1[[#This Row],[Follow Up 2]]</f>
        <v>609</v>
      </c>
      <c r="J19" s="8">
        <v>43787</v>
      </c>
      <c r="K19" s="10">
        <v>43881</v>
      </c>
      <c r="O19" s="15"/>
      <c r="P19" s="16"/>
      <c r="Q19" s="16"/>
      <c r="R19" s="16"/>
      <c r="S19" s="16"/>
      <c r="T19" s="16"/>
      <c r="U19" s="16"/>
      <c r="V19" s="16"/>
      <c r="W19" s="16"/>
      <c r="X19" s="16"/>
      <c r="Y19" s="16"/>
    </row>
    <row r="20" spans="1:25">
      <c r="A20" s="7">
        <v>19</v>
      </c>
      <c r="B20" s="7" t="s">
        <v>9073</v>
      </c>
      <c r="C20" s="7" t="s">
        <v>402</v>
      </c>
      <c r="D20" s="7" t="s">
        <v>39274</v>
      </c>
      <c r="E20" s="7" t="s">
        <v>8096</v>
      </c>
      <c r="F20" s="7" t="s">
        <v>7068</v>
      </c>
      <c r="G20" s="8">
        <v>43724</v>
      </c>
      <c r="H20" s="7" t="s">
        <v>55</v>
      </c>
      <c r="I20" s="9">
        <f>TODAY()-Tableau1[[#This Row],[Follow Up 3]]</f>
        <v>589</v>
      </c>
      <c r="J20" s="8">
        <v>43770</v>
      </c>
      <c r="K20" s="10">
        <v>43881</v>
      </c>
      <c r="L20" s="8">
        <v>43901</v>
      </c>
      <c r="M20" s="11"/>
      <c r="N20" s="12"/>
      <c r="O20" s="13"/>
      <c r="P20" s="16"/>
      <c r="Q20" s="16"/>
      <c r="R20" s="16"/>
      <c r="S20" s="16"/>
      <c r="T20" s="16"/>
      <c r="U20" s="16"/>
      <c r="V20" s="16"/>
      <c r="W20" s="16"/>
      <c r="X20" s="16"/>
      <c r="Y20" s="16"/>
    </row>
    <row r="21" spans="1:25">
      <c r="A21" s="7">
        <v>20</v>
      </c>
      <c r="B21" s="7" t="s">
        <v>9079</v>
      </c>
      <c r="C21" s="7"/>
      <c r="D21" s="7" t="s">
        <v>746</v>
      </c>
      <c r="E21" s="7" t="s">
        <v>8096</v>
      </c>
      <c r="F21" s="7" t="s">
        <v>7068</v>
      </c>
      <c r="G21" s="8">
        <v>43724</v>
      </c>
      <c r="H21" s="7" t="s">
        <v>135</v>
      </c>
      <c r="I21" s="9"/>
      <c r="J21" s="7"/>
      <c r="M21" s="10">
        <v>43724</v>
      </c>
      <c r="O21" s="15" t="s">
        <v>39275</v>
      </c>
      <c r="P21" s="16"/>
      <c r="Q21" s="16"/>
      <c r="R21" s="16"/>
      <c r="S21" s="16"/>
      <c r="T21" s="16"/>
      <c r="U21" s="16"/>
      <c r="V21" s="16"/>
      <c r="W21" s="16"/>
      <c r="X21" s="16"/>
      <c r="Y21" s="16"/>
    </row>
    <row r="22" spans="1:25">
      <c r="A22" s="7">
        <v>21</v>
      </c>
      <c r="B22" s="7" t="s">
        <v>9082</v>
      </c>
      <c r="C22" s="7" t="s">
        <v>636</v>
      </c>
      <c r="D22" s="7" t="s">
        <v>2454</v>
      </c>
      <c r="E22" s="7" t="s">
        <v>8096</v>
      </c>
      <c r="F22" s="7" t="s">
        <v>7068</v>
      </c>
      <c r="G22" s="8">
        <v>43725</v>
      </c>
      <c r="H22" s="7" t="s">
        <v>237</v>
      </c>
      <c r="I22" s="9">
        <f>TODAY()-M22</f>
        <v>578</v>
      </c>
      <c r="J22" s="8">
        <v>43770</v>
      </c>
      <c r="K22" s="10">
        <v>43881</v>
      </c>
      <c r="L22" s="8">
        <v>43901</v>
      </c>
      <c r="M22" s="11">
        <v>43912</v>
      </c>
      <c r="N22" s="19" t="s">
        <v>39276</v>
      </c>
      <c r="O22" s="13" t="s">
        <v>39277</v>
      </c>
      <c r="P22" s="16"/>
      <c r="Q22" s="16"/>
      <c r="R22" s="16"/>
      <c r="S22" s="16"/>
      <c r="T22" s="16"/>
      <c r="U22" s="16"/>
      <c r="V22" s="16"/>
      <c r="W22" s="16"/>
      <c r="X22" s="16"/>
      <c r="Y22" s="16"/>
    </row>
    <row r="23" spans="1:25">
      <c r="A23" s="7">
        <v>22</v>
      </c>
      <c r="B23" s="7" t="s">
        <v>9083</v>
      </c>
      <c r="C23" s="7" t="s">
        <v>7519</v>
      </c>
      <c r="D23" s="7" t="s">
        <v>9084</v>
      </c>
      <c r="E23" s="7" t="s">
        <v>8096</v>
      </c>
      <c r="F23" s="7" t="s">
        <v>7068</v>
      </c>
      <c r="G23" s="8">
        <v>43725</v>
      </c>
      <c r="H23" s="7" t="s">
        <v>55</v>
      </c>
      <c r="I23" s="9">
        <f>TODAY()-Tableau1[[#This Row],[Follow Up 3]]</f>
        <v>589</v>
      </c>
      <c r="J23" s="8">
        <v>43752</v>
      </c>
      <c r="K23" s="10">
        <v>43881</v>
      </c>
      <c r="L23" s="8">
        <v>43901</v>
      </c>
      <c r="O23" s="15"/>
      <c r="P23" s="16"/>
      <c r="Q23" s="16"/>
      <c r="R23" s="16"/>
      <c r="S23" s="16"/>
      <c r="T23" s="16"/>
      <c r="U23" s="16"/>
      <c r="V23" s="16"/>
      <c r="W23" s="16"/>
      <c r="X23" s="16"/>
      <c r="Y23" s="16"/>
    </row>
    <row r="24" spans="1:25">
      <c r="A24" s="7">
        <v>23</v>
      </c>
      <c r="B24" s="7" t="s">
        <v>9087</v>
      </c>
      <c r="C24" s="7" t="s">
        <v>39278</v>
      </c>
      <c r="D24" s="7" t="s">
        <v>8022</v>
      </c>
      <c r="E24" s="7" t="s">
        <v>8096</v>
      </c>
      <c r="F24" s="7" t="s">
        <v>78</v>
      </c>
      <c r="G24" s="8"/>
      <c r="H24" s="7"/>
      <c r="I24" s="9"/>
      <c r="J24" s="7"/>
      <c r="M24" s="11"/>
      <c r="N24" s="12"/>
      <c r="O24" s="13"/>
      <c r="P24" s="16"/>
      <c r="Q24" s="16"/>
      <c r="R24" s="16"/>
      <c r="S24" s="16"/>
      <c r="T24" s="16"/>
      <c r="U24" s="16"/>
      <c r="V24" s="16"/>
      <c r="W24" s="16"/>
      <c r="X24" s="16"/>
      <c r="Y24" s="16"/>
    </row>
    <row r="25" spans="1:25">
      <c r="A25" s="7">
        <v>24</v>
      </c>
      <c r="B25" s="7" t="s">
        <v>39279</v>
      </c>
      <c r="C25" s="7" t="s">
        <v>39280</v>
      </c>
      <c r="D25" s="7" t="s">
        <v>548</v>
      </c>
      <c r="E25" s="7" t="s">
        <v>39281</v>
      </c>
      <c r="F25" s="7" t="s">
        <v>7068</v>
      </c>
      <c r="G25" s="8">
        <v>43725</v>
      </c>
      <c r="H25" s="7" t="s">
        <v>237</v>
      </c>
      <c r="I25" s="9"/>
      <c r="J25" s="8">
        <v>43770</v>
      </c>
      <c r="K25" s="10">
        <v>43881</v>
      </c>
      <c r="M25" s="10">
        <v>44006</v>
      </c>
      <c r="N25" s="18" t="s">
        <v>39282</v>
      </c>
      <c r="O25" s="15" t="s">
        <v>39283</v>
      </c>
      <c r="P25" s="16"/>
      <c r="Q25" s="16"/>
      <c r="R25" s="16"/>
      <c r="S25" s="16"/>
      <c r="T25" s="16"/>
      <c r="U25" s="16"/>
      <c r="V25" s="16"/>
      <c r="W25" s="16"/>
      <c r="X25" s="16"/>
      <c r="Y25" s="16"/>
    </row>
    <row r="26" spans="1:25">
      <c r="A26" s="7">
        <v>25</v>
      </c>
      <c r="B26" s="7" t="s">
        <v>9103</v>
      </c>
      <c r="C26" s="7" t="s">
        <v>39284</v>
      </c>
      <c r="D26" s="7" t="s">
        <v>36850</v>
      </c>
      <c r="E26" s="7" t="s">
        <v>8467</v>
      </c>
      <c r="F26" s="7" t="s">
        <v>78</v>
      </c>
      <c r="G26" s="8"/>
      <c r="H26" s="7"/>
      <c r="I26" s="9"/>
      <c r="J26" s="7"/>
      <c r="M26" s="11"/>
      <c r="N26" s="12"/>
      <c r="O26" s="13"/>
      <c r="P26" s="16"/>
      <c r="Q26" s="16"/>
      <c r="R26" s="16"/>
      <c r="S26" s="16"/>
      <c r="T26" s="16"/>
      <c r="U26" s="16"/>
      <c r="V26" s="16"/>
      <c r="W26" s="16"/>
      <c r="X26" s="16"/>
      <c r="Y26" s="16"/>
    </row>
    <row r="27" spans="1:25" ht="39.6" customHeight="1">
      <c r="A27" s="7">
        <v>26</v>
      </c>
      <c r="B27" s="7" t="s">
        <v>9151</v>
      </c>
      <c r="C27" s="7" t="s">
        <v>228</v>
      </c>
      <c r="D27" s="7" t="s">
        <v>677</v>
      </c>
      <c r="E27" s="7" t="s">
        <v>9072</v>
      </c>
      <c r="F27" s="7" t="s">
        <v>7068</v>
      </c>
      <c r="G27" s="8">
        <v>43728</v>
      </c>
      <c r="H27" s="9" t="s">
        <v>39285</v>
      </c>
      <c r="I27" s="9"/>
      <c r="J27" s="7"/>
      <c r="O27" s="15"/>
      <c r="P27" s="16"/>
      <c r="Q27" s="16"/>
      <c r="R27" s="16"/>
      <c r="S27" s="16"/>
      <c r="T27" s="16"/>
      <c r="U27" s="16"/>
      <c r="V27" s="16"/>
      <c r="W27" s="16"/>
      <c r="X27" s="16"/>
      <c r="Y27" s="16"/>
    </row>
    <row r="28" spans="1:25">
      <c r="A28" s="7">
        <v>27</v>
      </c>
      <c r="B28" s="7" t="s">
        <v>9175</v>
      </c>
      <c r="C28" s="7" t="s">
        <v>39286</v>
      </c>
      <c r="D28" s="7" t="s">
        <v>528</v>
      </c>
      <c r="E28" s="7" t="s">
        <v>8096</v>
      </c>
      <c r="F28" s="7" t="s">
        <v>7068</v>
      </c>
      <c r="G28" s="8">
        <v>43787</v>
      </c>
      <c r="H28" s="7" t="s">
        <v>55</v>
      </c>
      <c r="I28" s="9">
        <f>TODAY()-Tableau1[[#This Row],[Follow Up 3]]</f>
        <v>589</v>
      </c>
      <c r="J28" s="8">
        <v>43804</v>
      </c>
      <c r="K28" s="10">
        <v>43881</v>
      </c>
      <c r="L28" s="8">
        <v>43901</v>
      </c>
      <c r="M28" s="11"/>
      <c r="N28" s="12"/>
      <c r="O28" s="13"/>
      <c r="P28" s="16"/>
      <c r="Q28" s="16"/>
      <c r="R28" s="16"/>
      <c r="S28" s="16"/>
      <c r="T28" s="16"/>
      <c r="U28" s="16"/>
      <c r="V28" s="16"/>
      <c r="W28" s="16"/>
      <c r="X28" s="16"/>
      <c r="Y28" s="16"/>
    </row>
    <row r="29" spans="1:25">
      <c r="A29" s="7">
        <v>28</v>
      </c>
      <c r="B29" s="7" t="s">
        <v>9176</v>
      </c>
      <c r="C29" s="7" t="s">
        <v>39287</v>
      </c>
      <c r="D29" s="7" t="s">
        <v>528</v>
      </c>
      <c r="E29" s="7" t="s">
        <v>8033</v>
      </c>
      <c r="F29" s="7" t="s">
        <v>78</v>
      </c>
      <c r="G29" s="8"/>
      <c r="H29" s="7"/>
      <c r="I29" s="9"/>
      <c r="J29" s="7"/>
      <c r="O29" s="15"/>
      <c r="P29" s="16"/>
      <c r="Q29" s="16"/>
      <c r="R29" s="16"/>
      <c r="S29" s="16"/>
      <c r="T29" s="16"/>
      <c r="U29" s="16"/>
      <c r="V29" s="16"/>
      <c r="W29" s="16"/>
      <c r="X29" s="16"/>
      <c r="Y29" s="16"/>
    </row>
    <row r="30" spans="1:25">
      <c r="A30" s="7">
        <v>29</v>
      </c>
      <c r="B30" s="7" t="s">
        <v>39288</v>
      </c>
      <c r="C30" s="7" t="s">
        <v>39289</v>
      </c>
      <c r="D30" s="7" t="s">
        <v>371</v>
      </c>
      <c r="E30" s="7" t="s">
        <v>8033</v>
      </c>
      <c r="F30" s="7" t="s">
        <v>78</v>
      </c>
      <c r="G30" s="8"/>
      <c r="H30" s="7"/>
      <c r="I30" s="9"/>
      <c r="J30" s="7"/>
      <c r="M30" s="11"/>
      <c r="N30" s="12"/>
      <c r="O30" s="13"/>
      <c r="P30" s="16"/>
      <c r="Q30" s="16"/>
      <c r="R30" s="16"/>
      <c r="S30" s="16"/>
      <c r="T30" s="16"/>
      <c r="U30" s="16"/>
      <c r="V30" s="16"/>
      <c r="W30" s="16"/>
      <c r="X30" s="16"/>
      <c r="Y30" s="16"/>
    </row>
    <row r="31" spans="1:25" ht="28.8">
      <c r="A31" s="7">
        <v>30</v>
      </c>
      <c r="B31" s="7" t="s">
        <v>39290</v>
      </c>
      <c r="C31" s="7" t="s">
        <v>39291</v>
      </c>
      <c r="D31" s="7" t="s">
        <v>371</v>
      </c>
      <c r="E31" s="7" t="s">
        <v>8096</v>
      </c>
      <c r="F31" s="7" t="s">
        <v>7068</v>
      </c>
      <c r="G31" s="8">
        <v>43731</v>
      </c>
      <c r="H31" s="7" t="s">
        <v>237</v>
      </c>
      <c r="I31" s="9"/>
      <c r="J31" s="7"/>
      <c r="M31" s="10">
        <v>43788</v>
      </c>
      <c r="O31" s="15" t="s">
        <v>39292</v>
      </c>
      <c r="P31" s="16"/>
      <c r="Q31" s="16"/>
      <c r="R31" s="16"/>
      <c r="S31" s="16"/>
      <c r="T31" s="16"/>
      <c r="U31" s="16"/>
      <c r="V31" s="16"/>
      <c r="W31" s="16"/>
      <c r="X31" s="16"/>
      <c r="Y31" s="16"/>
    </row>
    <row r="32" spans="1:25">
      <c r="A32" s="7">
        <v>31</v>
      </c>
      <c r="B32" s="7" t="s">
        <v>39293</v>
      </c>
      <c r="C32" s="7" t="s">
        <v>39294</v>
      </c>
      <c r="D32" s="7" t="s">
        <v>371</v>
      </c>
      <c r="E32" s="7" t="s">
        <v>8096</v>
      </c>
      <c r="F32" s="7" t="s">
        <v>7068</v>
      </c>
      <c r="G32" s="8">
        <v>43788</v>
      </c>
      <c r="H32" s="7" t="s">
        <v>237</v>
      </c>
      <c r="I32" s="9"/>
      <c r="J32" s="7"/>
      <c r="M32" s="11">
        <v>43788</v>
      </c>
      <c r="N32" s="12"/>
      <c r="O32" s="13" t="s">
        <v>39295</v>
      </c>
      <c r="P32" s="16"/>
      <c r="Q32" s="16"/>
      <c r="R32" s="16"/>
      <c r="S32" s="16"/>
      <c r="T32" s="16"/>
      <c r="U32" s="16"/>
      <c r="V32" s="16"/>
      <c r="W32" s="16"/>
      <c r="X32" s="16"/>
      <c r="Y32" s="16"/>
    </row>
    <row r="33" spans="1:25">
      <c r="A33" s="7">
        <v>32</v>
      </c>
      <c r="B33" s="7" t="s">
        <v>9238</v>
      </c>
      <c r="C33" s="7" t="s">
        <v>158</v>
      </c>
      <c r="D33" s="7" t="s">
        <v>9240</v>
      </c>
      <c r="E33" s="7" t="s">
        <v>8096</v>
      </c>
      <c r="F33" s="7" t="s">
        <v>7068</v>
      </c>
      <c r="G33" s="8">
        <v>43733</v>
      </c>
      <c r="H33" s="7" t="s">
        <v>55</v>
      </c>
      <c r="I33" s="9">
        <f>TODAY()-Tableau1[[#This Row],[Follow Up 3]]</f>
        <v>589</v>
      </c>
      <c r="J33" s="8">
        <v>43787</v>
      </c>
      <c r="K33" s="10">
        <v>43881</v>
      </c>
      <c r="L33" s="8">
        <v>43901</v>
      </c>
      <c r="O33" s="15"/>
      <c r="P33" s="16"/>
      <c r="Q33" s="16"/>
      <c r="R33" s="16"/>
      <c r="S33" s="16"/>
      <c r="T33" s="16"/>
      <c r="U33" s="16"/>
      <c r="V33" s="16"/>
      <c r="W33" s="16"/>
      <c r="X33" s="16"/>
      <c r="Y33" s="16"/>
    </row>
    <row r="34" spans="1:25">
      <c r="A34" s="7">
        <v>33</v>
      </c>
      <c r="B34" s="7" t="s">
        <v>9241</v>
      </c>
      <c r="C34" s="7" t="s">
        <v>39296</v>
      </c>
      <c r="D34" s="7" t="s">
        <v>963</v>
      </c>
      <c r="E34" s="7" t="s">
        <v>8096</v>
      </c>
      <c r="F34" s="7" t="s">
        <v>78</v>
      </c>
      <c r="G34" s="8"/>
      <c r="H34" s="7"/>
      <c r="I34" s="9"/>
      <c r="J34" s="7"/>
      <c r="M34" s="11"/>
      <c r="N34" s="12"/>
      <c r="O34" s="13"/>
      <c r="P34" s="16"/>
      <c r="Q34" s="16"/>
      <c r="R34" s="16"/>
      <c r="S34" s="16"/>
      <c r="T34" s="16"/>
      <c r="U34" s="16"/>
      <c r="V34" s="16"/>
      <c r="W34" s="16"/>
      <c r="X34" s="16"/>
      <c r="Y34" s="16"/>
    </row>
    <row r="35" spans="1:25" ht="28.8">
      <c r="A35" s="7">
        <v>34</v>
      </c>
      <c r="B35" s="7" t="s">
        <v>9246</v>
      </c>
      <c r="C35" s="7" t="s">
        <v>39297</v>
      </c>
      <c r="D35" s="7" t="s">
        <v>603</v>
      </c>
      <c r="E35" s="7" t="s">
        <v>8033</v>
      </c>
      <c r="F35" s="7" t="s">
        <v>78</v>
      </c>
      <c r="G35" s="8"/>
      <c r="H35" s="7"/>
      <c r="I35" s="9"/>
      <c r="J35" s="7"/>
      <c r="O35" s="15"/>
      <c r="P35" s="16"/>
      <c r="Q35" s="16"/>
      <c r="R35" s="16"/>
      <c r="S35" s="16"/>
      <c r="T35" s="16"/>
      <c r="U35" s="16"/>
      <c r="V35" s="16"/>
      <c r="W35" s="16"/>
      <c r="X35" s="16"/>
      <c r="Y35" s="16"/>
    </row>
    <row r="36" spans="1:25" ht="28.8">
      <c r="A36" s="7">
        <v>35</v>
      </c>
      <c r="B36" s="7" t="s">
        <v>9250</v>
      </c>
      <c r="C36" s="7" t="s">
        <v>39298</v>
      </c>
      <c r="D36" s="7" t="s">
        <v>603</v>
      </c>
      <c r="E36" s="7" t="s">
        <v>8096</v>
      </c>
      <c r="F36" s="7" t="s">
        <v>7068</v>
      </c>
      <c r="G36" s="8">
        <v>43732</v>
      </c>
      <c r="H36" s="7" t="s">
        <v>55</v>
      </c>
      <c r="I36" s="9">
        <f>TODAY()-Tableau1[[#This Row],[Follow Up 3]]</f>
        <v>588</v>
      </c>
      <c r="J36" s="8">
        <v>43787</v>
      </c>
      <c r="K36" s="10">
        <v>43881</v>
      </c>
      <c r="L36" s="10">
        <v>43902</v>
      </c>
      <c r="M36" s="11"/>
      <c r="N36" s="12"/>
      <c r="O36" s="13"/>
      <c r="P36" s="16"/>
      <c r="Q36" s="16"/>
      <c r="R36" s="16"/>
      <c r="S36" s="16"/>
      <c r="T36" s="16"/>
      <c r="U36" s="16"/>
      <c r="V36" s="16"/>
      <c r="W36" s="16"/>
      <c r="X36" s="16"/>
      <c r="Y36" s="16"/>
    </row>
    <row r="37" spans="1:25">
      <c r="A37" s="7">
        <v>36</v>
      </c>
      <c r="B37" s="7" t="s">
        <v>9278</v>
      </c>
      <c r="C37" s="7" t="s">
        <v>39299</v>
      </c>
      <c r="D37" s="7" t="s">
        <v>2776</v>
      </c>
      <c r="E37" s="7" t="s">
        <v>8096</v>
      </c>
      <c r="F37" s="7" t="s">
        <v>7068</v>
      </c>
      <c r="G37" s="8">
        <v>43734</v>
      </c>
      <c r="H37" s="7" t="s">
        <v>55</v>
      </c>
      <c r="I37" s="9">
        <f>TODAY()-Tableau1[[#This Row],[Follow Up 3]]</f>
        <v>588</v>
      </c>
      <c r="J37" s="8">
        <v>43787</v>
      </c>
      <c r="K37" s="10">
        <v>43881</v>
      </c>
      <c r="L37" s="10">
        <v>43902</v>
      </c>
      <c r="O37" s="15"/>
      <c r="P37" s="16"/>
      <c r="Q37" s="16"/>
      <c r="R37" s="16"/>
      <c r="S37" s="16"/>
      <c r="T37" s="16"/>
      <c r="U37" s="16"/>
      <c r="V37" s="16"/>
      <c r="W37" s="16"/>
      <c r="X37" s="16"/>
      <c r="Y37" s="16"/>
    </row>
    <row r="38" spans="1:25">
      <c r="A38" s="7">
        <v>37</v>
      </c>
      <c r="B38" s="7" t="s">
        <v>9478</v>
      </c>
      <c r="C38" s="7" t="s">
        <v>676</v>
      </c>
      <c r="D38" s="7" t="s">
        <v>9479</v>
      </c>
      <c r="E38" s="7" t="s">
        <v>9480</v>
      </c>
      <c r="F38" s="7" t="s">
        <v>7068</v>
      </c>
      <c r="G38" s="8">
        <v>43742</v>
      </c>
      <c r="H38" s="7" t="s">
        <v>237</v>
      </c>
      <c r="I38" s="9"/>
      <c r="J38" s="7"/>
      <c r="M38" s="11">
        <v>43745</v>
      </c>
      <c r="N38" s="12"/>
      <c r="O38" s="13" t="s">
        <v>9481</v>
      </c>
      <c r="P38" s="16"/>
      <c r="Q38" s="16"/>
      <c r="R38" s="16"/>
      <c r="S38" s="16"/>
      <c r="T38" s="16"/>
      <c r="U38" s="16"/>
      <c r="V38" s="16"/>
      <c r="W38" s="16"/>
      <c r="X38" s="16"/>
      <c r="Y38" s="16"/>
    </row>
    <row r="39" spans="1:25">
      <c r="A39" s="7">
        <v>38</v>
      </c>
      <c r="B39" s="7" t="s">
        <v>9563</v>
      </c>
      <c r="C39" s="7" t="s">
        <v>1462</v>
      </c>
      <c r="D39" s="7" t="s">
        <v>9564</v>
      </c>
      <c r="E39" s="7" t="s">
        <v>8096</v>
      </c>
      <c r="F39" s="7" t="s">
        <v>78</v>
      </c>
      <c r="G39" s="8"/>
      <c r="H39" s="7"/>
      <c r="I39" s="9"/>
      <c r="J39" s="7"/>
      <c r="O39" s="15"/>
      <c r="P39" s="16"/>
      <c r="Q39" s="16"/>
      <c r="R39" s="16"/>
      <c r="S39" s="16"/>
      <c r="T39" s="16"/>
      <c r="U39" s="16"/>
      <c r="V39" s="16"/>
      <c r="W39" s="16"/>
      <c r="X39" s="16"/>
      <c r="Y39" s="16"/>
    </row>
    <row r="40" spans="1:25">
      <c r="A40" s="7">
        <v>39</v>
      </c>
      <c r="B40" s="7" t="s">
        <v>9624</v>
      </c>
      <c r="C40" s="7" t="s">
        <v>9625</v>
      </c>
      <c r="D40" s="7" t="s">
        <v>9626</v>
      </c>
      <c r="E40" s="7" t="s">
        <v>8467</v>
      </c>
      <c r="F40" s="7" t="s">
        <v>7068</v>
      </c>
      <c r="G40" s="8">
        <v>43748</v>
      </c>
      <c r="H40" s="7" t="s">
        <v>55</v>
      </c>
      <c r="I40" s="9">
        <f>TODAY()-Tableau1[[#This Row],[Follow Up 3]]</f>
        <v>588</v>
      </c>
      <c r="J40" s="8">
        <v>43787</v>
      </c>
      <c r="K40" s="10">
        <v>43881</v>
      </c>
      <c r="L40" s="10">
        <v>43902</v>
      </c>
      <c r="M40" s="11"/>
      <c r="N40" s="12"/>
      <c r="O40" s="13"/>
      <c r="P40" s="16"/>
      <c r="Q40" s="16"/>
      <c r="R40" s="16"/>
      <c r="S40" s="16"/>
      <c r="T40" s="16"/>
      <c r="U40" s="16"/>
      <c r="V40" s="16"/>
      <c r="W40" s="16"/>
      <c r="X40" s="16"/>
      <c r="Y40" s="16"/>
    </row>
    <row r="41" spans="1:25">
      <c r="A41" s="7">
        <v>40</v>
      </c>
      <c r="B41" s="7" t="s">
        <v>9732</v>
      </c>
      <c r="C41" s="7" t="s">
        <v>6783</v>
      </c>
      <c r="D41" s="7" t="s">
        <v>2794</v>
      </c>
      <c r="E41" s="7" t="s">
        <v>8033</v>
      </c>
      <c r="F41" s="7" t="s">
        <v>7068</v>
      </c>
      <c r="G41" s="8">
        <v>43789</v>
      </c>
      <c r="H41" s="7" t="s">
        <v>135</v>
      </c>
      <c r="I41" s="9">
        <f>TODAY()-Tableau1[[#This Row],[Follow Up 1]]</f>
        <v>604</v>
      </c>
      <c r="J41" s="8">
        <v>43886</v>
      </c>
      <c r="M41" s="10">
        <v>43789</v>
      </c>
      <c r="O41" s="15" t="s">
        <v>39300</v>
      </c>
    </row>
    <row r="42" spans="1:25">
      <c r="A42" s="7">
        <v>41</v>
      </c>
      <c r="B42" s="7" t="s">
        <v>39301</v>
      </c>
      <c r="C42" s="7" t="s">
        <v>39302</v>
      </c>
      <c r="D42" s="7" t="s">
        <v>875</v>
      </c>
      <c r="E42" s="7" t="s">
        <v>8033</v>
      </c>
      <c r="F42" s="7" t="s">
        <v>7068</v>
      </c>
      <c r="G42" s="8">
        <v>43753</v>
      </c>
      <c r="H42" s="7" t="s">
        <v>55</v>
      </c>
      <c r="I42" s="9">
        <f>TODAY()-Tableau1[[#This Row],[Follow Up 3]]</f>
        <v>588</v>
      </c>
      <c r="J42" s="8">
        <v>43787</v>
      </c>
      <c r="K42" s="10">
        <v>43881</v>
      </c>
      <c r="L42" s="10">
        <v>43902</v>
      </c>
      <c r="M42" s="11"/>
      <c r="N42" s="12"/>
      <c r="O42" s="13"/>
    </row>
    <row r="43" spans="1:25">
      <c r="A43" s="7">
        <v>42</v>
      </c>
      <c r="B43" s="7" t="s">
        <v>39303</v>
      </c>
      <c r="C43" s="7" t="s">
        <v>39304</v>
      </c>
      <c r="D43" s="7" t="s">
        <v>610</v>
      </c>
      <c r="E43" s="7" t="s">
        <v>8033</v>
      </c>
      <c r="F43" s="7" t="s">
        <v>7068</v>
      </c>
      <c r="G43" s="8">
        <v>43761</v>
      </c>
      <c r="H43" s="7" t="s">
        <v>55</v>
      </c>
      <c r="I43" s="9">
        <f>TODAY()-Tableau1[[#This Row],[Follow Up 3]]</f>
        <v>588</v>
      </c>
      <c r="J43" s="8">
        <v>43787</v>
      </c>
      <c r="K43" s="10">
        <v>43881</v>
      </c>
      <c r="L43" s="10">
        <v>43902</v>
      </c>
      <c r="O43" s="15"/>
    </row>
    <row r="44" spans="1:25">
      <c r="A44" s="7">
        <v>43</v>
      </c>
      <c r="B44" s="7" t="s">
        <v>39305</v>
      </c>
      <c r="C44" s="7" t="s">
        <v>39306</v>
      </c>
      <c r="D44" s="7" t="s">
        <v>610</v>
      </c>
      <c r="E44" s="7" t="s">
        <v>8033</v>
      </c>
      <c r="F44" s="7" t="s">
        <v>7068</v>
      </c>
      <c r="G44" s="8">
        <v>43753</v>
      </c>
      <c r="H44" s="7" t="s">
        <v>55</v>
      </c>
      <c r="I44" s="9">
        <f>TODAY()-Tableau1[[#This Row],[Follow Up 3]]</f>
        <v>588</v>
      </c>
      <c r="J44" s="8">
        <v>43787</v>
      </c>
      <c r="K44" s="10">
        <v>43886</v>
      </c>
      <c r="L44" s="10">
        <v>43902</v>
      </c>
      <c r="M44" s="11"/>
      <c r="N44" s="12"/>
      <c r="O44" s="13"/>
    </row>
    <row r="45" spans="1:25">
      <c r="A45" s="7">
        <v>44</v>
      </c>
      <c r="B45" s="7" t="s">
        <v>9734</v>
      </c>
      <c r="C45" s="7" t="s">
        <v>469</v>
      </c>
      <c r="D45" s="7" t="s">
        <v>409</v>
      </c>
      <c r="E45" s="7" t="s">
        <v>8033</v>
      </c>
      <c r="F45" s="7" t="s">
        <v>78</v>
      </c>
      <c r="G45" s="8"/>
      <c r="H45" s="7"/>
      <c r="I45" s="9"/>
      <c r="J45" s="7"/>
      <c r="O45" s="15"/>
    </row>
    <row r="46" spans="1:25" ht="43.2">
      <c r="A46" s="7">
        <v>45</v>
      </c>
      <c r="B46" s="7" t="s">
        <v>39307</v>
      </c>
      <c r="C46" s="7" t="s">
        <v>39308</v>
      </c>
      <c r="D46" s="7" t="s">
        <v>39309</v>
      </c>
      <c r="E46" s="7" t="s">
        <v>8033</v>
      </c>
      <c r="F46" s="7" t="s">
        <v>7068</v>
      </c>
      <c r="G46" s="8">
        <v>43753</v>
      </c>
      <c r="H46" s="7" t="s">
        <v>55</v>
      </c>
      <c r="I46" s="9">
        <f>TODAY()-Tableau1[[#This Row],[Follow Up 3]]</f>
        <v>588</v>
      </c>
      <c r="J46" s="8">
        <v>43787</v>
      </c>
      <c r="K46" s="10">
        <v>43881</v>
      </c>
      <c r="L46" s="10">
        <v>43902</v>
      </c>
      <c r="M46" s="11"/>
      <c r="N46" s="12"/>
      <c r="O46" s="13"/>
    </row>
    <row r="47" spans="1:25">
      <c r="A47" s="7">
        <v>46</v>
      </c>
      <c r="B47" s="7" t="s">
        <v>39310</v>
      </c>
      <c r="C47" s="7" t="s">
        <v>39311</v>
      </c>
      <c r="D47" s="7" t="s">
        <v>39312</v>
      </c>
      <c r="E47" s="7" t="s">
        <v>8033</v>
      </c>
      <c r="F47" s="7" t="s">
        <v>7068</v>
      </c>
      <c r="G47" s="8">
        <v>43753</v>
      </c>
      <c r="H47" s="7" t="s">
        <v>237</v>
      </c>
      <c r="I47" s="9"/>
      <c r="J47" s="8">
        <v>43787</v>
      </c>
      <c r="K47" s="10">
        <v>43881</v>
      </c>
      <c r="M47" s="10">
        <v>43885</v>
      </c>
      <c r="N47" s="18" t="s">
        <v>39313</v>
      </c>
      <c r="O47" s="15" t="s">
        <v>39314</v>
      </c>
    </row>
    <row r="48" spans="1:25">
      <c r="A48" s="7">
        <v>47</v>
      </c>
      <c r="B48" s="7" t="s">
        <v>39315</v>
      </c>
      <c r="C48" s="7" t="s">
        <v>39316</v>
      </c>
      <c r="D48" s="7" t="s">
        <v>3638</v>
      </c>
      <c r="E48" s="7" t="s">
        <v>8033</v>
      </c>
      <c r="F48" s="7" t="s">
        <v>7068</v>
      </c>
      <c r="G48" s="8">
        <v>43753</v>
      </c>
      <c r="H48" s="7" t="s">
        <v>135</v>
      </c>
      <c r="I48" s="9">
        <f>TODAY()-Tableau1[[#This Row],[Follow Up 2]]</f>
        <v>604</v>
      </c>
      <c r="J48" s="8">
        <v>43787</v>
      </c>
      <c r="K48" s="10">
        <v>43886</v>
      </c>
      <c r="M48" s="11">
        <v>43787</v>
      </c>
      <c r="N48" s="12"/>
      <c r="O48" s="13" t="s">
        <v>39317</v>
      </c>
    </row>
    <row r="49" spans="1:15">
      <c r="A49" s="7">
        <v>48</v>
      </c>
      <c r="B49" s="7" t="s">
        <v>39318</v>
      </c>
      <c r="C49" s="7" t="s">
        <v>39319</v>
      </c>
      <c r="D49" s="7" t="s">
        <v>963</v>
      </c>
      <c r="E49" s="7" t="s">
        <v>8033</v>
      </c>
      <c r="F49" s="7" t="s">
        <v>33</v>
      </c>
      <c r="G49" s="8">
        <v>43900</v>
      </c>
      <c r="H49" s="17" t="s">
        <v>92</v>
      </c>
      <c r="I49" s="9"/>
      <c r="J49" s="7"/>
      <c r="M49" s="10">
        <v>43900</v>
      </c>
      <c r="O49" s="15" t="s">
        <v>39320</v>
      </c>
    </row>
    <row r="50" spans="1:15">
      <c r="A50" s="7">
        <v>49</v>
      </c>
      <c r="B50" s="7" t="s">
        <v>39321</v>
      </c>
      <c r="C50" s="7" t="s">
        <v>228</v>
      </c>
      <c r="D50" s="7" t="s">
        <v>39322</v>
      </c>
      <c r="E50" s="7" t="s">
        <v>8033</v>
      </c>
      <c r="F50" s="7" t="s">
        <v>7068</v>
      </c>
      <c r="G50" s="8">
        <v>43753</v>
      </c>
      <c r="H50" s="17" t="s">
        <v>92</v>
      </c>
      <c r="I50" s="9"/>
      <c r="J50" s="8">
        <v>43787</v>
      </c>
      <c r="K50" s="10">
        <v>43881</v>
      </c>
      <c r="M50" s="11">
        <v>43885</v>
      </c>
      <c r="N50" s="12"/>
      <c r="O50" s="13" t="s">
        <v>39323</v>
      </c>
    </row>
    <row r="51" spans="1:15">
      <c r="A51" s="7">
        <v>50</v>
      </c>
      <c r="B51" s="7" t="s">
        <v>39324</v>
      </c>
      <c r="C51" s="7" t="s">
        <v>39325</v>
      </c>
      <c r="D51" s="7" t="s">
        <v>875</v>
      </c>
      <c r="E51" s="7" t="s">
        <v>8033</v>
      </c>
      <c r="F51" s="7" t="s">
        <v>7068</v>
      </c>
      <c r="G51" s="8">
        <v>43753</v>
      </c>
      <c r="H51" s="7" t="s">
        <v>55</v>
      </c>
      <c r="I51" s="9">
        <f>TODAY()-Tableau1[[#This Row],[Follow Up 3]]</f>
        <v>588</v>
      </c>
      <c r="J51" s="8">
        <v>43787</v>
      </c>
      <c r="K51" s="10">
        <v>43881</v>
      </c>
      <c r="L51" s="10">
        <v>43902</v>
      </c>
      <c r="O51" s="15"/>
    </row>
    <row r="52" spans="1:15">
      <c r="A52" s="7">
        <v>51</v>
      </c>
      <c r="B52" s="7" t="s">
        <v>9735</v>
      </c>
      <c r="C52" s="7" t="s">
        <v>39326</v>
      </c>
      <c r="D52" s="7" t="s">
        <v>528</v>
      </c>
      <c r="E52" s="7" t="s">
        <v>8033</v>
      </c>
      <c r="F52" s="7" t="s">
        <v>78</v>
      </c>
      <c r="G52" s="8"/>
      <c r="H52" s="7"/>
      <c r="I52" s="9"/>
      <c r="J52" s="7"/>
      <c r="M52" s="11"/>
      <c r="N52" s="12"/>
      <c r="O52" s="13"/>
    </row>
    <row r="53" spans="1:15">
      <c r="A53" s="7">
        <v>52</v>
      </c>
      <c r="B53" s="7" t="s">
        <v>39327</v>
      </c>
      <c r="C53" s="7" t="s">
        <v>39328</v>
      </c>
      <c r="D53" s="7" t="s">
        <v>545</v>
      </c>
      <c r="E53" s="7" t="s">
        <v>8033</v>
      </c>
      <c r="F53" s="7" t="s">
        <v>7068</v>
      </c>
      <c r="G53" s="8">
        <v>43753</v>
      </c>
      <c r="H53" s="17" t="s">
        <v>92</v>
      </c>
      <c r="I53" s="9">
        <f>TODAY()-Tableau1[[#This Row],[Message Date]]</f>
        <v>737</v>
      </c>
      <c r="J53" s="7"/>
      <c r="M53" s="10">
        <v>43787</v>
      </c>
      <c r="O53" s="15" t="s">
        <v>7118</v>
      </c>
    </row>
    <row r="54" spans="1:15">
      <c r="A54" s="7">
        <v>53</v>
      </c>
      <c r="B54" s="7" t="s">
        <v>9785</v>
      </c>
      <c r="C54" s="7" t="s">
        <v>39329</v>
      </c>
      <c r="D54" s="7" t="s">
        <v>9254</v>
      </c>
      <c r="E54" s="7" t="s">
        <v>8096</v>
      </c>
      <c r="F54" s="7" t="s">
        <v>7068</v>
      </c>
      <c r="G54" s="8">
        <v>43754</v>
      </c>
      <c r="H54" s="17" t="s">
        <v>92</v>
      </c>
      <c r="I54" s="9">
        <f>TODAY()-Tableau1[[#This Row],[Message Date]]</f>
        <v>736</v>
      </c>
      <c r="J54" s="7"/>
      <c r="M54" s="11">
        <v>43762</v>
      </c>
      <c r="N54" s="12"/>
      <c r="O54" s="13" t="s">
        <v>7118</v>
      </c>
    </row>
    <row r="55" spans="1:15" s="27" customFormat="1" ht="29.4" thickBot="1">
      <c r="A55" s="20">
        <v>54</v>
      </c>
      <c r="B55" s="20" t="s">
        <v>39330</v>
      </c>
      <c r="C55" s="20" t="s">
        <v>39331</v>
      </c>
      <c r="D55" s="20" t="s">
        <v>14160</v>
      </c>
      <c r="E55" s="20" t="s">
        <v>16554</v>
      </c>
      <c r="F55" s="20" t="s">
        <v>7068</v>
      </c>
      <c r="G55" s="21">
        <v>43787</v>
      </c>
      <c r="H55" s="20" t="s">
        <v>92</v>
      </c>
      <c r="I55" s="22">
        <f>TODAY()-M55</f>
        <v>604</v>
      </c>
      <c r="J55" s="23">
        <v>43804</v>
      </c>
      <c r="K55" s="24">
        <v>43881</v>
      </c>
      <c r="L55" s="25"/>
      <c r="M55" s="24">
        <v>43886</v>
      </c>
      <c r="N55" s="25"/>
      <c r="O55" s="26" t="s">
        <v>39332</v>
      </c>
    </row>
    <row r="56" spans="1:15">
      <c r="A56" s="7">
        <v>55</v>
      </c>
      <c r="B56" s="7" t="s">
        <v>39333</v>
      </c>
      <c r="C56" s="7" t="s">
        <v>133</v>
      </c>
      <c r="D56" s="7" t="s">
        <v>39334</v>
      </c>
      <c r="E56" s="7" t="s">
        <v>39335</v>
      </c>
      <c r="F56" s="7" t="s">
        <v>7068</v>
      </c>
      <c r="G56" s="8">
        <v>43788</v>
      </c>
      <c r="H56" s="7" t="s">
        <v>92</v>
      </c>
      <c r="I56" s="9"/>
      <c r="J56" s="7"/>
      <c r="M56" s="11">
        <v>43815</v>
      </c>
      <c r="N56" s="12"/>
      <c r="O56" s="13" t="s">
        <v>39336</v>
      </c>
    </row>
    <row r="57" spans="1:15">
      <c r="A57" s="7">
        <v>56</v>
      </c>
      <c r="B57" s="7" t="s">
        <v>39337</v>
      </c>
      <c r="C57" s="7" t="s">
        <v>39338</v>
      </c>
      <c r="D57" s="7" t="s">
        <v>8962</v>
      </c>
      <c r="E57" s="7" t="s">
        <v>8096</v>
      </c>
      <c r="F57" s="7" t="s">
        <v>7068</v>
      </c>
      <c r="G57" s="8">
        <v>43788</v>
      </c>
      <c r="H57" s="9" t="s">
        <v>7548</v>
      </c>
      <c r="I57" s="9"/>
      <c r="J57" s="7"/>
      <c r="O57" s="15"/>
    </row>
    <row r="58" spans="1:15">
      <c r="A58" s="7">
        <v>57</v>
      </c>
      <c r="B58" s="7" t="s">
        <v>39339</v>
      </c>
      <c r="C58" s="7" t="s">
        <v>39340</v>
      </c>
      <c r="D58" s="7" t="s">
        <v>39341</v>
      </c>
      <c r="E58" s="7" t="s">
        <v>8096</v>
      </c>
      <c r="F58" s="7" t="s">
        <v>7068</v>
      </c>
      <c r="G58" s="8">
        <v>43788</v>
      </c>
      <c r="H58" s="9" t="s">
        <v>39342</v>
      </c>
      <c r="I58" s="9"/>
      <c r="J58" s="8">
        <v>43804</v>
      </c>
      <c r="K58" s="10">
        <v>43881</v>
      </c>
      <c r="M58" s="11">
        <v>43885</v>
      </c>
      <c r="N58" s="12"/>
      <c r="O58" s="13" t="s">
        <v>39343</v>
      </c>
    </row>
    <row r="59" spans="1:15">
      <c r="A59" s="7">
        <v>58</v>
      </c>
      <c r="B59" s="7" t="s">
        <v>39344</v>
      </c>
      <c r="C59" s="7" t="s">
        <v>24917</v>
      </c>
      <c r="D59" s="7" t="s">
        <v>39345</v>
      </c>
      <c r="E59" s="7" t="s">
        <v>8096</v>
      </c>
      <c r="F59" s="7" t="s">
        <v>7068</v>
      </c>
      <c r="G59" s="8">
        <v>43788</v>
      </c>
      <c r="H59" s="7" t="s">
        <v>55</v>
      </c>
      <c r="I59" s="9">
        <f>TODAY()-Tableau1[[#This Row],[Follow Up 3]]</f>
        <v>588</v>
      </c>
      <c r="J59" s="8">
        <v>43804</v>
      </c>
      <c r="K59" s="10">
        <v>43881</v>
      </c>
      <c r="L59" s="10">
        <v>43902</v>
      </c>
      <c r="O59" s="15"/>
    </row>
    <row r="60" spans="1:15">
      <c r="A60" s="7">
        <v>59</v>
      </c>
      <c r="B60" s="7" t="s">
        <v>39346</v>
      </c>
      <c r="C60" s="7" t="s">
        <v>39347</v>
      </c>
      <c r="D60" s="7" t="s">
        <v>39348</v>
      </c>
      <c r="E60" s="7" t="s">
        <v>8096</v>
      </c>
      <c r="F60" s="7" t="s">
        <v>7068</v>
      </c>
      <c r="G60" s="8">
        <v>43788</v>
      </c>
      <c r="H60" s="17" t="s">
        <v>92</v>
      </c>
      <c r="I60" s="9"/>
      <c r="J60" s="7"/>
      <c r="M60" s="11"/>
      <c r="N60" s="12"/>
      <c r="O60" s="13" t="s">
        <v>39349</v>
      </c>
    </row>
    <row r="61" spans="1:15">
      <c r="A61" s="7">
        <v>60</v>
      </c>
      <c r="B61" s="7" t="s">
        <v>39350</v>
      </c>
      <c r="C61" s="7" t="s">
        <v>39351</v>
      </c>
      <c r="D61" s="7" t="s">
        <v>39352</v>
      </c>
      <c r="E61" s="7" t="s">
        <v>8096</v>
      </c>
      <c r="F61" s="7" t="s">
        <v>7068</v>
      </c>
      <c r="G61" s="8">
        <v>43789</v>
      </c>
      <c r="H61" s="7" t="s">
        <v>55</v>
      </c>
      <c r="I61" s="9">
        <f>TODAY()-Tableau1[[#This Row],[Follow Up 3]]</f>
        <v>588</v>
      </c>
      <c r="J61" s="8">
        <v>43804</v>
      </c>
      <c r="K61" s="10">
        <v>43881</v>
      </c>
      <c r="L61" s="10">
        <v>43902</v>
      </c>
      <c r="O61" s="15"/>
    </row>
    <row r="62" spans="1:15">
      <c r="A62" s="7">
        <v>61</v>
      </c>
      <c r="B62" s="7" t="s">
        <v>39353</v>
      </c>
      <c r="C62" s="7" t="s">
        <v>39354</v>
      </c>
      <c r="D62" s="7" t="s">
        <v>39355</v>
      </c>
      <c r="E62" s="7" t="s">
        <v>8096</v>
      </c>
      <c r="F62" s="7" t="s">
        <v>7068</v>
      </c>
      <c r="G62" s="8">
        <v>43788</v>
      </c>
      <c r="H62" s="7" t="s">
        <v>237</v>
      </c>
      <c r="I62" s="9"/>
      <c r="J62" s="8">
        <v>43804</v>
      </c>
      <c r="K62" s="10">
        <v>43881</v>
      </c>
      <c r="M62" s="11">
        <v>43805</v>
      </c>
      <c r="N62" s="12"/>
      <c r="O62" s="13" t="s">
        <v>39356</v>
      </c>
    </row>
    <row r="63" spans="1:15">
      <c r="A63" s="7">
        <v>62</v>
      </c>
      <c r="B63" s="7" t="s">
        <v>39357</v>
      </c>
      <c r="C63" s="7" t="s">
        <v>39358</v>
      </c>
      <c r="D63" s="7" t="s">
        <v>39359</v>
      </c>
      <c r="E63" s="7" t="s">
        <v>8096</v>
      </c>
      <c r="F63" s="7" t="s">
        <v>7068</v>
      </c>
      <c r="G63" s="8" t="s">
        <v>39263</v>
      </c>
      <c r="H63" s="7" t="s">
        <v>55</v>
      </c>
      <c r="I63" s="9">
        <f>TODAY()-Tableau1[[#This Row],[Follow Up 3]]</f>
        <v>588</v>
      </c>
      <c r="J63" s="8">
        <v>43804</v>
      </c>
      <c r="K63" s="10">
        <v>43881</v>
      </c>
      <c r="L63" s="10">
        <v>43902</v>
      </c>
      <c r="O63" s="15"/>
    </row>
    <row r="64" spans="1:15">
      <c r="A64" s="7">
        <v>63</v>
      </c>
      <c r="B64" s="7" t="s">
        <v>39360</v>
      </c>
      <c r="C64" s="7" t="s">
        <v>39361</v>
      </c>
      <c r="D64" s="7" t="s">
        <v>39362</v>
      </c>
      <c r="E64" s="7" t="s">
        <v>8096</v>
      </c>
      <c r="F64" s="7" t="s">
        <v>7068</v>
      </c>
      <c r="G64" s="8">
        <v>43788</v>
      </c>
      <c r="H64" s="7" t="s">
        <v>135</v>
      </c>
      <c r="I64" s="9"/>
      <c r="J64" s="7"/>
      <c r="M64" s="11">
        <v>43788</v>
      </c>
      <c r="N64" s="12"/>
      <c r="O64" s="13" t="s">
        <v>39363</v>
      </c>
    </row>
    <row r="65" spans="1:15">
      <c r="A65" s="7">
        <v>64</v>
      </c>
      <c r="B65" s="7" t="s">
        <v>39364</v>
      </c>
      <c r="C65" s="7" t="s">
        <v>39365</v>
      </c>
      <c r="D65" s="7" t="s">
        <v>39362</v>
      </c>
      <c r="E65" s="7" t="s">
        <v>8033</v>
      </c>
      <c r="F65" s="7" t="s">
        <v>7068</v>
      </c>
      <c r="G65" s="8">
        <v>43804</v>
      </c>
      <c r="H65" s="7" t="s">
        <v>92</v>
      </c>
      <c r="I65" s="9"/>
      <c r="J65" s="7"/>
      <c r="M65" s="10">
        <v>43805</v>
      </c>
      <c r="O65" s="15" t="s">
        <v>8087</v>
      </c>
    </row>
    <row r="66" spans="1:15">
      <c r="A66" s="7">
        <v>65</v>
      </c>
      <c r="B66" s="7" t="s">
        <v>39366</v>
      </c>
      <c r="C66" s="7" t="s">
        <v>39367</v>
      </c>
      <c r="D66" s="7" t="s">
        <v>39368</v>
      </c>
      <c r="E66" s="7" t="s">
        <v>8096</v>
      </c>
      <c r="F66" s="7" t="s">
        <v>7068</v>
      </c>
      <c r="G66" s="8">
        <v>43789</v>
      </c>
      <c r="H66" s="7" t="s">
        <v>55</v>
      </c>
      <c r="I66" s="9">
        <f>TODAY()-Tableau1[[#This Row],[Follow Up 3]]</f>
        <v>588</v>
      </c>
      <c r="J66" s="8">
        <v>43804</v>
      </c>
      <c r="K66" s="10">
        <v>43881</v>
      </c>
      <c r="L66" s="10">
        <v>43902</v>
      </c>
      <c r="M66" s="11"/>
      <c r="N66" s="12"/>
      <c r="O66" s="13"/>
    </row>
    <row r="67" spans="1:15">
      <c r="A67" s="7">
        <v>66</v>
      </c>
      <c r="B67" s="7" t="s">
        <v>39369</v>
      </c>
      <c r="C67" s="7" t="s">
        <v>3640</v>
      </c>
      <c r="D67" s="7" t="s">
        <v>39370</v>
      </c>
      <c r="E67" s="7" t="s">
        <v>8096</v>
      </c>
      <c r="F67" s="7" t="s">
        <v>7068</v>
      </c>
      <c r="G67" s="8">
        <v>43797</v>
      </c>
      <c r="H67" s="7" t="s">
        <v>55</v>
      </c>
      <c r="I67" s="9">
        <f>TODAY()-Tableau1[[#This Row],[Follow Up 3]]</f>
        <v>588</v>
      </c>
      <c r="J67" s="8">
        <v>43804</v>
      </c>
      <c r="K67" s="10">
        <v>43881</v>
      </c>
      <c r="L67" s="10">
        <v>43902</v>
      </c>
      <c r="O67" s="15"/>
    </row>
    <row r="68" spans="1:15">
      <c r="A68" s="7">
        <v>67</v>
      </c>
      <c r="B68" s="7" t="s">
        <v>39371</v>
      </c>
      <c r="C68" s="7" t="s">
        <v>39372</v>
      </c>
      <c r="D68" s="7" t="s">
        <v>39373</v>
      </c>
      <c r="E68" s="7" t="s">
        <v>8096</v>
      </c>
      <c r="F68" s="7" t="s">
        <v>7068</v>
      </c>
      <c r="G68" s="8">
        <v>43788</v>
      </c>
      <c r="H68" s="7" t="s">
        <v>55</v>
      </c>
      <c r="I68" s="9">
        <f>TODAY()-Tableau1[[#This Row],[Follow Up 3]]</f>
        <v>588</v>
      </c>
      <c r="J68" s="8">
        <v>43804</v>
      </c>
      <c r="K68" s="10">
        <v>43881</v>
      </c>
      <c r="L68" s="10">
        <v>43902</v>
      </c>
      <c r="M68" s="11"/>
      <c r="N68" s="12"/>
      <c r="O68" s="13"/>
    </row>
    <row r="69" spans="1:15">
      <c r="A69" s="7">
        <v>68</v>
      </c>
      <c r="B69" s="7" t="s">
        <v>39374</v>
      </c>
      <c r="C69" s="7" t="s">
        <v>39375</v>
      </c>
      <c r="D69" s="7" t="s">
        <v>21962</v>
      </c>
      <c r="E69" s="7" t="s">
        <v>8096</v>
      </c>
      <c r="F69" s="7" t="s">
        <v>7068</v>
      </c>
      <c r="G69" s="8">
        <v>43788</v>
      </c>
      <c r="H69" s="7" t="s">
        <v>135</v>
      </c>
      <c r="I69" s="9">
        <f>TODAY()-Tableau1[[#This Row],[Follow Up 3]]</f>
        <v>588</v>
      </c>
      <c r="J69" s="8">
        <v>43804</v>
      </c>
      <c r="K69" s="10">
        <v>43881</v>
      </c>
      <c r="L69" s="10">
        <v>43902</v>
      </c>
      <c r="O69" s="15"/>
    </row>
    <row r="70" spans="1:15">
      <c r="A70" s="7">
        <v>69</v>
      </c>
      <c r="B70" s="7" t="s">
        <v>39376</v>
      </c>
      <c r="C70" s="7" t="s">
        <v>39377</v>
      </c>
      <c r="D70" s="7" t="s">
        <v>3185</v>
      </c>
      <c r="E70" s="7" t="s">
        <v>9480</v>
      </c>
      <c r="F70" s="7" t="s">
        <v>7068</v>
      </c>
      <c r="G70" s="8">
        <v>43788</v>
      </c>
      <c r="H70" s="7" t="s">
        <v>135</v>
      </c>
      <c r="I70" s="9"/>
      <c r="J70" s="7"/>
      <c r="M70" s="11">
        <v>43790</v>
      </c>
      <c r="N70" s="12"/>
      <c r="O70" s="13" t="s">
        <v>39378</v>
      </c>
    </row>
    <row r="71" spans="1:15">
      <c r="A71" s="7">
        <v>70</v>
      </c>
      <c r="B71" s="7" t="s">
        <v>39379</v>
      </c>
      <c r="C71" s="7" t="s">
        <v>39380</v>
      </c>
      <c r="D71" s="7" t="s">
        <v>39381</v>
      </c>
      <c r="E71" s="7" t="s">
        <v>8467</v>
      </c>
      <c r="F71" s="7" t="s">
        <v>7068</v>
      </c>
      <c r="G71" s="8">
        <v>43788</v>
      </c>
      <c r="H71" s="7" t="s">
        <v>92</v>
      </c>
      <c r="I71" s="9"/>
      <c r="J71" s="7"/>
      <c r="M71" s="10">
        <v>43788</v>
      </c>
      <c r="O71" s="15" t="s">
        <v>39382</v>
      </c>
    </row>
    <row r="72" spans="1:15">
      <c r="A72" s="7">
        <v>71</v>
      </c>
      <c r="B72" s="7" t="s">
        <v>39383</v>
      </c>
      <c r="C72" s="7" t="s">
        <v>1462</v>
      </c>
      <c r="D72" s="7" t="s">
        <v>528</v>
      </c>
      <c r="E72" s="7" t="s">
        <v>19954</v>
      </c>
      <c r="F72" s="7" t="s">
        <v>78</v>
      </c>
      <c r="G72" s="8"/>
      <c r="H72" s="7"/>
      <c r="I72" s="9"/>
      <c r="J72" s="7"/>
      <c r="M72" s="11"/>
      <c r="N72" s="12"/>
      <c r="O72" s="13"/>
    </row>
    <row r="73" spans="1:15">
      <c r="A73" s="7">
        <v>72</v>
      </c>
      <c r="B73" s="7" t="s">
        <v>39384</v>
      </c>
      <c r="C73" s="7" t="s">
        <v>39385</v>
      </c>
      <c r="D73" s="7" t="s">
        <v>39386</v>
      </c>
      <c r="E73" s="7" t="s">
        <v>8096</v>
      </c>
      <c r="F73" s="7" t="s">
        <v>7068</v>
      </c>
      <c r="G73" s="8">
        <v>43788</v>
      </c>
      <c r="H73" s="7" t="s">
        <v>55</v>
      </c>
      <c r="I73" s="9">
        <f>TODAY()-Tableau1[[#This Row],[Follow Up 3]]</f>
        <v>588</v>
      </c>
      <c r="J73" s="8">
        <v>43804</v>
      </c>
      <c r="K73" s="10">
        <v>43881</v>
      </c>
      <c r="L73" s="10">
        <v>43902</v>
      </c>
      <c r="O73" s="15"/>
    </row>
    <row r="74" spans="1:15">
      <c r="A74" s="7">
        <v>73</v>
      </c>
      <c r="B74" s="7" t="s">
        <v>39387</v>
      </c>
      <c r="C74" s="7" t="s">
        <v>39385</v>
      </c>
      <c r="D74" s="7" t="s">
        <v>39388</v>
      </c>
      <c r="E74" s="7" t="s">
        <v>8096</v>
      </c>
      <c r="F74" s="7" t="s">
        <v>7068</v>
      </c>
      <c r="G74" s="8">
        <v>43839</v>
      </c>
      <c r="H74" s="7" t="s">
        <v>55</v>
      </c>
      <c r="I74" s="9">
        <f>TODAY()-Tableau1[[#This Row],[Follow Up 2]]</f>
        <v>594</v>
      </c>
      <c r="J74" s="8">
        <v>43881</v>
      </c>
      <c r="K74" s="10">
        <v>43896</v>
      </c>
      <c r="M74" s="11"/>
      <c r="N74" s="12"/>
      <c r="O74" s="13"/>
    </row>
    <row r="75" spans="1:15">
      <c r="A75" s="7">
        <v>74</v>
      </c>
      <c r="B75" s="7" t="s">
        <v>39389</v>
      </c>
      <c r="C75" s="7" t="s">
        <v>9912</v>
      </c>
      <c r="D75" s="7" t="s">
        <v>39262</v>
      </c>
      <c r="E75" s="7" t="s">
        <v>8096</v>
      </c>
      <c r="F75" s="7" t="s">
        <v>7068</v>
      </c>
      <c r="G75" s="8">
        <v>43788</v>
      </c>
      <c r="H75" s="7" t="s">
        <v>92</v>
      </c>
      <c r="I75" s="9"/>
      <c r="J75" s="7"/>
      <c r="M75" s="10">
        <v>43804</v>
      </c>
      <c r="O75" s="15" t="s">
        <v>7983</v>
      </c>
    </row>
    <row r="76" spans="1:15">
      <c r="A76" s="7">
        <v>75</v>
      </c>
      <c r="B76" s="7" t="s">
        <v>39390</v>
      </c>
      <c r="C76" s="7" t="s">
        <v>39391</v>
      </c>
      <c r="D76" s="7" t="s">
        <v>39392</v>
      </c>
      <c r="E76" s="7" t="s">
        <v>39281</v>
      </c>
      <c r="F76" s="7" t="s">
        <v>78</v>
      </c>
      <c r="G76" s="8"/>
      <c r="H76" s="7"/>
      <c r="I76" s="9"/>
      <c r="J76" s="7"/>
      <c r="M76" s="11"/>
      <c r="N76" s="12"/>
      <c r="O76" s="13"/>
    </row>
    <row r="77" spans="1:15">
      <c r="A77" s="7">
        <v>76</v>
      </c>
      <c r="B77" s="7" t="s">
        <v>39393</v>
      </c>
      <c r="C77" s="7"/>
      <c r="D77" s="7" t="s">
        <v>39394</v>
      </c>
      <c r="E77" s="7" t="s">
        <v>8096</v>
      </c>
      <c r="F77" s="7" t="s">
        <v>7068</v>
      </c>
      <c r="G77" s="8">
        <v>43789</v>
      </c>
      <c r="H77" s="7" t="s">
        <v>92</v>
      </c>
      <c r="I77" s="9"/>
      <c r="J77" s="7"/>
      <c r="M77" s="10">
        <v>43789</v>
      </c>
      <c r="O77" s="15" t="s">
        <v>39395</v>
      </c>
    </row>
    <row r="78" spans="1:15">
      <c r="A78" s="7">
        <v>77</v>
      </c>
      <c r="B78" s="7" t="s">
        <v>39396</v>
      </c>
      <c r="C78" s="7" t="s">
        <v>39397</v>
      </c>
      <c r="D78" s="7" t="s">
        <v>39398</v>
      </c>
      <c r="E78" s="7" t="s">
        <v>8096</v>
      </c>
      <c r="F78" s="7" t="s">
        <v>7068</v>
      </c>
      <c r="G78" s="8">
        <v>43789</v>
      </c>
      <c r="H78" s="7" t="s">
        <v>55</v>
      </c>
      <c r="I78" s="9">
        <f>TODAY()-Tableau1[[#This Row],[Follow Up 3]]</f>
        <v>588</v>
      </c>
      <c r="J78" s="8">
        <v>43804</v>
      </c>
      <c r="K78" s="10">
        <v>43881</v>
      </c>
      <c r="L78" s="10">
        <v>43902</v>
      </c>
      <c r="M78" s="11"/>
      <c r="N78" s="12"/>
      <c r="O78" s="13"/>
    </row>
    <row r="79" spans="1:15">
      <c r="A79" s="7">
        <v>78</v>
      </c>
      <c r="B79" s="7" t="s">
        <v>39399</v>
      </c>
      <c r="C79" s="7" t="s">
        <v>39400</v>
      </c>
      <c r="D79" s="7" t="s">
        <v>39401</v>
      </c>
      <c r="E79" s="7" t="s">
        <v>8096</v>
      </c>
      <c r="F79" s="7" t="s">
        <v>33</v>
      </c>
      <c r="G79" s="8">
        <v>43894</v>
      </c>
      <c r="H79" s="7" t="s">
        <v>55</v>
      </c>
      <c r="I79" s="9">
        <f>TODAY()-Tableau1[[#This Row],[Message Date]]</f>
        <v>596</v>
      </c>
      <c r="J79" s="7"/>
      <c r="O79" s="15"/>
    </row>
    <row r="80" spans="1:15">
      <c r="A80" s="7">
        <v>79</v>
      </c>
      <c r="B80" s="7" t="s">
        <v>39402</v>
      </c>
      <c r="C80" s="7" t="s">
        <v>39403</v>
      </c>
      <c r="D80" s="7" t="s">
        <v>794</v>
      </c>
      <c r="E80" s="7" t="s">
        <v>8096</v>
      </c>
      <c r="F80" s="7" t="s">
        <v>7068</v>
      </c>
      <c r="G80" s="8">
        <v>43788</v>
      </c>
      <c r="H80" s="7" t="s">
        <v>55</v>
      </c>
      <c r="I80" s="9">
        <f>TODAY()-Tableau1[[#This Row],[Follow Up 3]]</f>
        <v>588</v>
      </c>
      <c r="J80" s="8">
        <v>43804</v>
      </c>
      <c r="K80" s="10">
        <v>43881</v>
      </c>
      <c r="L80" s="10">
        <v>43902</v>
      </c>
      <c r="M80" s="11"/>
      <c r="N80" s="12"/>
      <c r="O80" s="13"/>
    </row>
    <row r="81" spans="1:15">
      <c r="A81" s="7">
        <v>80</v>
      </c>
      <c r="B81" s="7" t="s">
        <v>39404</v>
      </c>
      <c r="C81" s="7" t="s">
        <v>39405</v>
      </c>
      <c r="D81" s="7" t="s">
        <v>39406</v>
      </c>
      <c r="E81" s="7" t="s">
        <v>19954</v>
      </c>
      <c r="F81" s="7" t="s">
        <v>78</v>
      </c>
      <c r="G81" s="8"/>
      <c r="H81" s="7"/>
      <c r="I81" s="9"/>
      <c r="J81" s="7"/>
      <c r="O81" s="15"/>
    </row>
    <row r="82" spans="1:15">
      <c r="A82" s="7">
        <v>81</v>
      </c>
      <c r="B82" s="7" t="s">
        <v>39407</v>
      </c>
      <c r="C82" s="7" t="s">
        <v>39391</v>
      </c>
      <c r="D82" s="7" t="s">
        <v>39406</v>
      </c>
      <c r="E82" s="7" t="s">
        <v>12680</v>
      </c>
      <c r="F82" s="7" t="s">
        <v>78</v>
      </c>
      <c r="G82" s="8"/>
      <c r="H82" s="7"/>
      <c r="I82" s="9"/>
      <c r="J82" s="7"/>
      <c r="M82" s="11"/>
      <c r="N82" s="12"/>
      <c r="O82" s="13"/>
    </row>
    <row r="83" spans="1:15">
      <c r="A83" s="7">
        <v>82</v>
      </c>
      <c r="B83" s="7" t="s">
        <v>39408</v>
      </c>
      <c r="C83" s="7" t="s">
        <v>39409</v>
      </c>
      <c r="D83" s="7" t="s">
        <v>39410</v>
      </c>
      <c r="E83" s="7" t="s">
        <v>8096</v>
      </c>
      <c r="F83" s="7" t="s">
        <v>7068</v>
      </c>
      <c r="G83" s="8">
        <v>43788</v>
      </c>
      <c r="H83" s="7" t="s">
        <v>55</v>
      </c>
      <c r="I83" s="9">
        <f>TODAY()-Tableau1[[#This Row],[Follow Up 3]]</f>
        <v>588</v>
      </c>
      <c r="J83" s="8">
        <v>43836</v>
      </c>
      <c r="K83" s="10">
        <v>43881</v>
      </c>
      <c r="L83" s="10">
        <v>43902</v>
      </c>
      <c r="O83" s="15"/>
    </row>
    <row r="84" spans="1:15">
      <c r="A84" s="7">
        <v>83</v>
      </c>
      <c r="B84" s="7" t="s">
        <v>39411</v>
      </c>
      <c r="C84" s="7" t="s">
        <v>39412</v>
      </c>
      <c r="D84" s="7" t="s">
        <v>39413</v>
      </c>
      <c r="E84" s="7" t="s">
        <v>8096</v>
      </c>
      <c r="F84" s="7" t="s">
        <v>7068</v>
      </c>
      <c r="G84" s="8">
        <v>43836</v>
      </c>
      <c r="H84" s="7" t="s">
        <v>55</v>
      </c>
      <c r="I84" s="9">
        <f>TODAY()-Tableau1[[#This Row],[Follow Up 3]]</f>
        <v>588</v>
      </c>
      <c r="J84" s="8">
        <v>43867</v>
      </c>
      <c r="K84" s="10">
        <v>43881</v>
      </c>
      <c r="L84" s="10">
        <v>43902</v>
      </c>
      <c r="M84" s="11"/>
      <c r="N84" s="12"/>
      <c r="O84" s="13"/>
    </row>
    <row r="85" spans="1:15">
      <c r="A85" s="7">
        <v>84</v>
      </c>
      <c r="B85" s="7" t="s">
        <v>39414</v>
      </c>
      <c r="C85" s="7" t="s">
        <v>39415</v>
      </c>
      <c r="D85" s="7" t="s">
        <v>39416</v>
      </c>
      <c r="E85" s="7" t="s">
        <v>9072</v>
      </c>
      <c r="F85" s="7" t="s">
        <v>7068</v>
      </c>
      <c r="G85" s="8">
        <v>43788</v>
      </c>
      <c r="H85" s="7" t="s">
        <v>55</v>
      </c>
      <c r="I85" s="9">
        <f>TODAY()-Tableau1[[#This Row],[Follow Up 3]]</f>
        <v>588</v>
      </c>
      <c r="J85" s="8">
        <v>43836</v>
      </c>
      <c r="K85" s="10">
        <v>43881</v>
      </c>
      <c r="L85" s="10">
        <v>43902</v>
      </c>
      <c r="O85" s="15"/>
    </row>
    <row r="86" spans="1:15">
      <c r="A86" s="7">
        <v>85</v>
      </c>
      <c r="B86" s="7" t="s">
        <v>39417</v>
      </c>
      <c r="C86" s="7" t="s">
        <v>39418</v>
      </c>
      <c r="D86" s="7" t="s">
        <v>39419</v>
      </c>
      <c r="E86" s="7" t="s">
        <v>8096</v>
      </c>
      <c r="F86" s="7" t="s">
        <v>7068</v>
      </c>
      <c r="G86" s="8">
        <v>43788</v>
      </c>
      <c r="H86" s="7" t="s">
        <v>55</v>
      </c>
      <c r="I86" s="9">
        <f>TODAY()-Tableau1[[#This Row],[Follow Up 3]]</f>
        <v>588</v>
      </c>
      <c r="J86" s="8">
        <v>43836</v>
      </c>
      <c r="K86" s="10">
        <v>43881</v>
      </c>
      <c r="L86" s="10">
        <v>43902</v>
      </c>
      <c r="M86" s="11"/>
      <c r="N86" s="12"/>
      <c r="O86" s="13"/>
    </row>
    <row r="87" spans="1:15">
      <c r="A87" s="7">
        <v>86</v>
      </c>
      <c r="B87" s="7" t="s">
        <v>39420</v>
      </c>
      <c r="C87" s="7" t="s">
        <v>39421</v>
      </c>
      <c r="D87" s="7" t="s">
        <v>39422</v>
      </c>
      <c r="E87" s="7" t="s">
        <v>8096</v>
      </c>
      <c r="F87" s="7" t="s">
        <v>78</v>
      </c>
      <c r="G87" s="8"/>
      <c r="H87" s="7"/>
      <c r="I87" s="9"/>
      <c r="J87" s="7"/>
      <c r="O87" s="15"/>
    </row>
    <row r="88" spans="1:15">
      <c r="A88" s="7">
        <v>87</v>
      </c>
      <c r="B88" s="7" t="s">
        <v>39423</v>
      </c>
      <c r="C88" s="7" t="s">
        <v>39424</v>
      </c>
      <c r="D88" s="7" t="s">
        <v>39425</v>
      </c>
      <c r="E88" s="7" t="s">
        <v>8096</v>
      </c>
      <c r="F88" s="7" t="s">
        <v>7068</v>
      </c>
      <c r="G88" s="8">
        <v>43797</v>
      </c>
      <c r="H88" s="7" t="s">
        <v>55</v>
      </c>
      <c r="I88" s="9">
        <f>TODAY()-Tableau1[[#This Row],[Follow Up 3]]</f>
        <v>588</v>
      </c>
      <c r="J88" s="8">
        <v>43836</v>
      </c>
      <c r="K88" s="10">
        <v>43881</v>
      </c>
      <c r="L88" s="10">
        <v>43902</v>
      </c>
      <c r="M88" s="11"/>
      <c r="N88" s="12"/>
      <c r="O88" s="13"/>
    </row>
    <row r="89" spans="1:15">
      <c r="A89" s="7">
        <v>88</v>
      </c>
      <c r="B89" s="7" t="s">
        <v>39426</v>
      </c>
      <c r="C89" s="7" t="s">
        <v>39427</v>
      </c>
      <c r="D89" s="7" t="s">
        <v>39428</v>
      </c>
      <c r="E89" s="7" t="s">
        <v>8467</v>
      </c>
      <c r="F89" s="7" t="s">
        <v>7068</v>
      </c>
      <c r="G89" s="8">
        <v>43789</v>
      </c>
      <c r="H89" s="7" t="s">
        <v>92</v>
      </c>
      <c r="I89" s="9">
        <f>TODAY()-Tableau1[[#This Row],[Message Date]]</f>
        <v>701</v>
      </c>
      <c r="J89" s="7"/>
      <c r="M89" s="10">
        <v>43789</v>
      </c>
      <c r="O89" s="15" t="s">
        <v>39429</v>
      </c>
    </row>
    <row r="90" spans="1:15">
      <c r="A90" s="7">
        <v>89</v>
      </c>
      <c r="B90" s="7" t="s">
        <v>39430</v>
      </c>
      <c r="C90" s="7" t="s">
        <v>1462</v>
      </c>
      <c r="D90" s="7" t="s">
        <v>39431</v>
      </c>
      <c r="E90" s="7" t="s">
        <v>9480</v>
      </c>
      <c r="F90" s="7" t="s">
        <v>7068</v>
      </c>
      <c r="G90" s="8">
        <v>43822</v>
      </c>
      <c r="H90" s="7" t="s">
        <v>55</v>
      </c>
      <c r="I90" s="9">
        <f>TODAY()-Tableau1[[#This Row],[Follow Up 3]]</f>
        <v>588</v>
      </c>
      <c r="J90" s="8">
        <v>43867</v>
      </c>
      <c r="K90" s="10">
        <v>43881</v>
      </c>
      <c r="L90" s="10">
        <v>43902</v>
      </c>
      <c r="M90" s="11"/>
      <c r="N90" s="12"/>
      <c r="O90" s="13"/>
    </row>
    <row r="91" spans="1:15">
      <c r="A91" s="7">
        <v>90</v>
      </c>
      <c r="B91" s="7" t="s">
        <v>39432</v>
      </c>
      <c r="C91" s="7" t="s">
        <v>39433</v>
      </c>
      <c r="D91" s="7" t="s">
        <v>39434</v>
      </c>
      <c r="E91" s="7" t="s">
        <v>19954</v>
      </c>
      <c r="F91" s="7" t="s">
        <v>7068</v>
      </c>
      <c r="G91" s="8">
        <v>43788</v>
      </c>
      <c r="H91" s="7" t="s">
        <v>55</v>
      </c>
      <c r="I91" s="9">
        <f>TODAY()-Tableau1[[#This Row],[Follow Up 3]]</f>
        <v>588</v>
      </c>
      <c r="J91" s="8">
        <v>43867</v>
      </c>
      <c r="K91" s="10">
        <v>43881</v>
      </c>
      <c r="L91" s="10">
        <v>43902</v>
      </c>
      <c r="O91" s="15"/>
    </row>
    <row r="92" spans="1:15">
      <c r="A92" s="7">
        <v>91</v>
      </c>
      <c r="B92" s="7" t="s">
        <v>39435</v>
      </c>
      <c r="C92" s="7" t="s">
        <v>2223</v>
      </c>
      <c r="D92" s="7" t="s">
        <v>39436</v>
      </c>
      <c r="E92" s="7" t="s">
        <v>8096</v>
      </c>
      <c r="F92" s="7" t="s">
        <v>78</v>
      </c>
      <c r="G92" s="7"/>
      <c r="H92" s="7"/>
      <c r="I92" s="9"/>
      <c r="J92" s="7"/>
      <c r="M92" s="11"/>
      <c r="N92" s="12"/>
      <c r="O92" s="13"/>
    </row>
    <row r="93" spans="1:15">
      <c r="A93" s="7">
        <v>92</v>
      </c>
      <c r="B93" s="7" t="s">
        <v>39437</v>
      </c>
      <c r="C93" s="7" t="s">
        <v>39438</v>
      </c>
      <c r="D93" s="7" t="s">
        <v>39439</v>
      </c>
      <c r="E93" s="7" t="s">
        <v>8096</v>
      </c>
      <c r="F93" s="7" t="s">
        <v>7068</v>
      </c>
      <c r="G93" s="8">
        <v>43789</v>
      </c>
      <c r="H93" s="7" t="s">
        <v>237</v>
      </c>
      <c r="I93" s="9"/>
      <c r="J93" s="7"/>
      <c r="M93" s="10">
        <v>43789</v>
      </c>
      <c r="N93" s="18" t="s">
        <v>39440</v>
      </c>
      <c r="O93" s="15" t="s">
        <v>39441</v>
      </c>
    </row>
    <row r="94" spans="1:15">
      <c r="A94" s="7">
        <v>93</v>
      </c>
      <c r="B94" s="7" t="s">
        <v>39442</v>
      </c>
      <c r="C94" s="7" t="s">
        <v>39104</v>
      </c>
      <c r="D94" s="7" t="s">
        <v>31279</v>
      </c>
      <c r="E94" s="7" t="s">
        <v>8096</v>
      </c>
      <c r="F94" s="28" t="s">
        <v>184</v>
      </c>
      <c r="G94" s="7"/>
      <c r="H94" s="7"/>
      <c r="I94" s="9"/>
      <c r="J94" s="7"/>
      <c r="M94" s="11"/>
      <c r="N94" s="12"/>
      <c r="O94" s="13"/>
    </row>
    <row r="95" spans="1:15">
      <c r="A95" s="7">
        <v>94</v>
      </c>
      <c r="B95" s="7" t="s">
        <v>39443</v>
      </c>
      <c r="C95" s="7" t="s">
        <v>10664</v>
      </c>
      <c r="D95" s="7" t="s">
        <v>14313</v>
      </c>
      <c r="E95" s="7" t="s">
        <v>8096</v>
      </c>
      <c r="F95" s="7" t="s">
        <v>78</v>
      </c>
      <c r="G95" s="7"/>
      <c r="H95" s="7"/>
      <c r="I95" s="9"/>
      <c r="J95" s="7"/>
      <c r="O95" s="15"/>
    </row>
    <row r="96" spans="1:15">
      <c r="A96" s="7">
        <v>95</v>
      </c>
      <c r="B96" s="7" t="s">
        <v>39444</v>
      </c>
      <c r="C96" s="7" t="s">
        <v>39445</v>
      </c>
      <c r="D96" s="7" t="s">
        <v>39446</v>
      </c>
      <c r="E96" s="7" t="s">
        <v>8096</v>
      </c>
      <c r="F96" s="7" t="s">
        <v>7068</v>
      </c>
      <c r="G96" s="8">
        <v>43788</v>
      </c>
      <c r="H96" s="7" t="s">
        <v>55</v>
      </c>
      <c r="I96" s="9">
        <f>TODAY()-Tableau1[[#This Row],[Follow Up 3]]</f>
        <v>588</v>
      </c>
      <c r="J96" s="8">
        <v>43867</v>
      </c>
      <c r="K96" s="10">
        <v>43881</v>
      </c>
      <c r="L96" s="10">
        <v>43902</v>
      </c>
      <c r="M96" s="11"/>
      <c r="N96" s="12"/>
      <c r="O96" s="13"/>
    </row>
    <row r="97" spans="1:15">
      <c r="A97" s="7">
        <v>96</v>
      </c>
      <c r="B97" s="7" t="s">
        <v>39447</v>
      </c>
      <c r="C97" s="7" t="s">
        <v>39448</v>
      </c>
      <c r="D97" s="7" t="s">
        <v>39449</v>
      </c>
      <c r="E97" s="7" t="s">
        <v>8096</v>
      </c>
      <c r="F97" s="7" t="s">
        <v>7068</v>
      </c>
      <c r="G97" s="8">
        <v>43790</v>
      </c>
      <c r="H97" s="7" t="s">
        <v>55</v>
      </c>
      <c r="I97" s="9">
        <f>TODAY()-Tableau1[[#This Row],[Follow Up 3]]</f>
        <v>588</v>
      </c>
      <c r="J97" s="8">
        <v>43867</v>
      </c>
      <c r="K97" s="10">
        <v>43881</v>
      </c>
      <c r="L97" s="10">
        <v>43902</v>
      </c>
      <c r="O97" s="15"/>
    </row>
    <row r="98" spans="1:15">
      <c r="A98" s="7">
        <v>97</v>
      </c>
      <c r="B98" s="7" t="s">
        <v>39450</v>
      </c>
      <c r="C98" s="7" t="s">
        <v>3270</v>
      </c>
      <c r="D98" s="7" t="s">
        <v>39451</v>
      </c>
      <c r="E98" s="7" t="s">
        <v>8096</v>
      </c>
      <c r="F98" s="7" t="s">
        <v>7068</v>
      </c>
      <c r="G98" s="8">
        <v>43788</v>
      </c>
      <c r="H98" s="7" t="s">
        <v>55</v>
      </c>
      <c r="I98" s="9">
        <f>TODAY()-Tableau1[[#This Row],[Follow Up 3]]</f>
        <v>588</v>
      </c>
      <c r="J98" s="8">
        <v>43867</v>
      </c>
      <c r="K98" s="10">
        <v>43881</v>
      </c>
      <c r="L98" s="10">
        <v>43902</v>
      </c>
      <c r="M98" s="11"/>
      <c r="N98" s="12"/>
      <c r="O98" s="13"/>
    </row>
    <row r="99" spans="1:15">
      <c r="A99" s="7">
        <v>98</v>
      </c>
      <c r="B99" s="7" t="s">
        <v>39452</v>
      </c>
      <c r="C99" s="7" t="s">
        <v>3270</v>
      </c>
      <c r="D99" s="7" t="s">
        <v>39453</v>
      </c>
      <c r="E99" s="7" t="s">
        <v>8096</v>
      </c>
      <c r="F99" s="7" t="s">
        <v>78</v>
      </c>
      <c r="G99" s="7"/>
      <c r="H99" s="7"/>
      <c r="I99" s="9"/>
      <c r="J99" s="7"/>
      <c r="O99" s="15"/>
    </row>
    <row r="100" spans="1:15">
      <c r="A100" s="7">
        <v>99</v>
      </c>
      <c r="B100" s="7" t="s">
        <v>39454</v>
      </c>
      <c r="C100" s="7" t="s">
        <v>39455</v>
      </c>
      <c r="D100" s="7" t="s">
        <v>39456</v>
      </c>
      <c r="E100" s="7" t="s">
        <v>9480</v>
      </c>
      <c r="F100" s="7" t="s">
        <v>7068</v>
      </c>
      <c r="G100" s="8">
        <v>43788</v>
      </c>
      <c r="H100" s="7" t="s">
        <v>55</v>
      </c>
      <c r="I100" s="9">
        <f>TODAY()-Tableau1[[#This Row],[Follow Up 3]]</f>
        <v>588</v>
      </c>
      <c r="J100" s="8">
        <v>43836</v>
      </c>
      <c r="K100" s="10">
        <v>43881</v>
      </c>
      <c r="L100" s="10">
        <v>43902</v>
      </c>
      <c r="M100" s="11"/>
      <c r="N100" s="12"/>
      <c r="O100" s="13"/>
    </row>
    <row r="101" spans="1:15">
      <c r="A101" s="7">
        <v>100</v>
      </c>
      <c r="B101" s="7" t="s">
        <v>39457</v>
      </c>
      <c r="C101" s="7" t="s">
        <v>1462</v>
      </c>
      <c r="D101" s="7" t="s">
        <v>21455</v>
      </c>
      <c r="E101" s="7" t="s">
        <v>8096</v>
      </c>
      <c r="F101" s="7" t="s">
        <v>78</v>
      </c>
      <c r="G101" s="7"/>
      <c r="H101" s="7"/>
      <c r="I101" s="9"/>
      <c r="J101" s="7"/>
      <c r="O101" s="15"/>
    </row>
    <row r="102" spans="1:15">
      <c r="A102" s="7">
        <v>101</v>
      </c>
      <c r="B102" s="7" t="s">
        <v>39458</v>
      </c>
      <c r="C102" s="7" t="s">
        <v>1465</v>
      </c>
      <c r="D102" s="7" t="s">
        <v>39459</v>
      </c>
      <c r="E102" s="7" t="s">
        <v>8096</v>
      </c>
      <c r="F102" s="7" t="s">
        <v>78</v>
      </c>
      <c r="G102" s="7"/>
      <c r="H102" s="7"/>
      <c r="I102" s="9"/>
      <c r="J102" s="7"/>
      <c r="M102" s="11"/>
      <c r="N102" s="12"/>
      <c r="O102" s="13"/>
    </row>
    <row r="103" spans="1:15" ht="28.8">
      <c r="A103" s="7">
        <v>102</v>
      </c>
      <c r="B103" s="7" t="s">
        <v>39460</v>
      </c>
      <c r="C103" s="7" t="s">
        <v>39461</v>
      </c>
      <c r="D103" s="7" t="s">
        <v>27916</v>
      </c>
      <c r="E103" s="7" t="s">
        <v>8096</v>
      </c>
      <c r="F103" s="7" t="s">
        <v>7068</v>
      </c>
      <c r="G103" s="8">
        <v>43788</v>
      </c>
      <c r="H103" s="7" t="s">
        <v>55</v>
      </c>
      <c r="I103" s="9">
        <f>TODAY()-Tableau1[[#This Row],[Follow Up 3]]</f>
        <v>588</v>
      </c>
      <c r="J103" s="8">
        <v>43836</v>
      </c>
      <c r="K103" s="10">
        <v>43881</v>
      </c>
      <c r="L103" s="10">
        <v>43902</v>
      </c>
      <c r="O103" s="15"/>
    </row>
    <row r="104" spans="1:15">
      <c r="A104" s="7">
        <v>103</v>
      </c>
      <c r="B104" s="7" t="s">
        <v>39462</v>
      </c>
      <c r="C104" s="7" t="s">
        <v>39463</v>
      </c>
      <c r="D104" s="7" t="s">
        <v>21159</v>
      </c>
      <c r="E104" s="7" t="s">
        <v>8467</v>
      </c>
      <c r="F104" s="7" t="s">
        <v>78</v>
      </c>
      <c r="G104" s="7"/>
      <c r="H104" s="7"/>
      <c r="I104" s="9"/>
      <c r="J104" s="7"/>
      <c r="M104" s="11"/>
      <c r="N104" s="12"/>
      <c r="O104" s="13"/>
    </row>
    <row r="105" spans="1:15" s="27" customFormat="1" ht="15" thickBot="1">
      <c r="A105" s="20">
        <v>104</v>
      </c>
      <c r="B105" s="20" t="s">
        <v>39464</v>
      </c>
      <c r="C105" s="20" t="s">
        <v>39465</v>
      </c>
      <c r="D105" s="20" t="s">
        <v>39466</v>
      </c>
      <c r="E105" s="20" t="s">
        <v>8096</v>
      </c>
      <c r="F105" s="20" t="s">
        <v>78</v>
      </c>
      <c r="G105" s="20"/>
      <c r="H105" s="20"/>
      <c r="I105" s="22"/>
      <c r="J105" s="20"/>
      <c r="K105" s="25"/>
      <c r="L105" s="25"/>
      <c r="M105" s="24"/>
      <c r="N105" s="25"/>
      <c r="O105" s="29"/>
    </row>
    <row r="106" spans="1:15">
      <c r="A106" s="7">
        <v>105</v>
      </c>
      <c r="B106" s="7" t="s">
        <v>39467</v>
      </c>
      <c r="C106" s="7" t="s">
        <v>39468</v>
      </c>
      <c r="D106" s="30" t="s">
        <v>39469</v>
      </c>
      <c r="E106" s="7" t="s">
        <v>8096</v>
      </c>
      <c r="F106" s="7" t="s">
        <v>7068</v>
      </c>
      <c r="G106" s="8">
        <v>43796</v>
      </c>
      <c r="H106" s="17" t="s">
        <v>92</v>
      </c>
      <c r="I106" s="9"/>
      <c r="J106" s="7"/>
      <c r="M106" s="11">
        <v>43845</v>
      </c>
      <c r="N106" s="12"/>
      <c r="O106" s="13" t="s">
        <v>9952</v>
      </c>
    </row>
    <row r="107" spans="1:15">
      <c r="A107" s="7">
        <v>106</v>
      </c>
      <c r="B107" s="7" t="s">
        <v>39470</v>
      </c>
      <c r="C107" s="7" t="s">
        <v>579</v>
      </c>
      <c r="D107" s="30" t="s">
        <v>39471</v>
      </c>
      <c r="E107" s="7" t="s">
        <v>8096</v>
      </c>
      <c r="F107" s="7" t="s">
        <v>33</v>
      </c>
      <c r="G107" s="8">
        <v>43914</v>
      </c>
      <c r="H107" s="7" t="s">
        <v>55</v>
      </c>
      <c r="I107" s="9">
        <f>TODAY()-Tableau1[[#This Row],[Message Date]]</f>
        <v>576</v>
      </c>
      <c r="J107" s="7"/>
      <c r="O107" s="15"/>
    </row>
    <row r="108" spans="1:15">
      <c r="A108" s="7">
        <v>107</v>
      </c>
      <c r="B108" s="7" t="s">
        <v>39472</v>
      </c>
      <c r="C108" s="7" t="s">
        <v>473</v>
      </c>
      <c r="D108" s="30" t="s">
        <v>2619</v>
      </c>
      <c r="E108" s="7" t="s">
        <v>8096</v>
      </c>
      <c r="F108" s="7" t="s">
        <v>7068</v>
      </c>
      <c r="G108" s="8">
        <v>43840</v>
      </c>
      <c r="H108" s="7" t="s">
        <v>237</v>
      </c>
      <c r="I108" s="9"/>
      <c r="J108" s="7"/>
      <c r="M108" s="11">
        <v>43843</v>
      </c>
      <c r="N108" s="12"/>
      <c r="O108" s="13" t="s">
        <v>39473</v>
      </c>
    </row>
    <row r="109" spans="1:15">
      <c r="A109" s="7">
        <v>108</v>
      </c>
      <c r="B109" s="7" t="s">
        <v>39474</v>
      </c>
      <c r="C109" s="7" t="s">
        <v>175</v>
      </c>
      <c r="D109" s="30" t="s">
        <v>39475</v>
      </c>
      <c r="E109" s="7" t="s">
        <v>8096</v>
      </c>
      <c r="F109" s="7" t="s">
        <v>7068</v>
      </c>
      <c r="G109" s="8">
        <v>43796</v>
      </c>
      <c r="H109" s="7" t="s">
        <v>55</v>
      </c>
      <c r="I109" s="9">
        <f>TODAY()-Tableau1[[#This Row],[Follow Up 3]]</f>
        <v>588</v>
      </c>
      <c r="J109" s="8">
        <v>43840</v>
      </c>
      <c r="K109" s="10">
        <v>43881</v>
      </c>
      <c r="L109" s="10">
        <v>43902</v>
      </c>
      <c r="O109" s="15"/>
    </row>
    <row r="110" spans="1:15">
      <c r="A110" s="7">
        <v>109</v>
      </c>
      <c r="B110" s="7" t="s">
        <v>39476</v>
      </c>
      <c r="C110" s="7" t="s">
        <v>175</v>
      </c>
      <c r="D110" s="30" t="s">
        <v>39477</v>
      </c>
      <c r="E110" s="7" t="s">
        <v>8096</v>
      </c>
      <c r="F110" s="7" t="s">
        <v>7068</v>
      </c>
      <c r="G110" s="8">
        <v>43788</v>
      </c>
      <c r="H110" s="7" t="s">
        <v>92</v>
      </c>
      <c r="I110" s="9">
        <f>TODAY()-Tableau1[[#This Row],[Message Date]]</f>
        <v>702</v>
      </c>
      <c r="J110" s="7"/>
      <c r="M110" s="11">
        <v>43788</v>
      </c>
      <c r="N110" s="12"/>
      <c r="O110" s="13" t="s">
        <v>8087</v>
      </c>
    </row>
    <row r="111" spans="1:15">
      <c r="A111" s="7">
        <v>110</v>
      </c>
      <c r="B111" s="7" t="s">
        <v>39478</v>
      </c>
      <c r="C111" s="7" t="s">
        <v>1156</v>
      </c>
      <c r="D111" s="30" t="s">
        <v>39479</v>
      </c>
      <c r="E111" s="7" t="s">
        <v>8096</v>
      </c>
      <c r="F111" s="7" t="s">
        <v>78</v>
      </c>
      <c r="G111" s="8"/>
      <c r="H111" s="7"/>
      <c r="I111" s="9"/>
      <c r="J111" s="7"/>
      <c r="O111" s="15"/>
    </row>
    <row r="112" spans="1:15">
      <c r="A112" s="7">
        <v>111</v>
      </c>
      <c r="B112" s="7" t="s">
        <v>39480</v>
      </c>
      <c r="C112" s="7" t="s">
        <v>175</v>
      </c>
      <c r="D112" s="30" t="s">
        <v>39481</v>
      </c>
      <c r="E112" s="7" t="s">
        <v>8096</v>
      </c>
      <c r="F112" s="7" t="s">
        <v>7068</v>
      </c>
      <c r="G112" s="8">
        <v>43796</v>
      </c>
      <c r="H112" s="7" t="s">
        <v>55</v>
      </c>
      <c r="I112" s="9">
        <f>TODAY()-Tableau1[[#This Row],[Follow Up 3]]</f>
        <v>588</v>
      </c>
      <c r="J112" s="8">
        <v>43867</v>
      </c>
      <c r="K112" s="10">
        <v>43881</v>
      </c>
      <c r="L112" s="10">
        <v>43902</v>
      </c>
      <c r="M112" s="11"/>
      <c r="N112" s="12"/>
      <c r="O112" s="13"/>
    </row>
    <row r="113" spans="1:15">
      <c r="A113" s="7">
        <v>112</v>
      </c>
      <c r="B113" s="7" t="s">
        <v>39482</v>
      </c>
      <c r="C113" s="7" t="s">
        <v>558</v>
      </c>
      <c r="D113" s="30" t="s">
        <v>3299</v>
      </c>
      <c r="E113" s="7" t="s">
        <v>8096</v>
      </c>
      <c r="F113" s="7" t="s">
        <v>7068</v>
      </c>
      <c r="G113" s="8">
        <v>43802</v>
      </c>
      <c r="H113" s="7" t="s">
        <v>92</v>
      </c>
      <c r="I113" s="9"/>
      <c r="J113" s="7"/>
      <c r="M113" s="10">
        <v>43851</v>
      </c>
      <c r="O113" s="15" t="s">
        <v>7983</v>
      </c>
    </row>
    <row r="114" spans="1:15">
      <c r="A114" s="7">
        <v>113</v>
      </c>
      <c r="B114" s="7" t="s">
        <v>39483</v>
      </c>
      <c r="C114" s="7" t="s">
        <v>39484</v>
      </c>
      <c r="D114" s="30" t="s">
        <v>3299</v>
      </c>
      <c r="E114" s="7" t="s">
        <v>8096</v>
      </c>
      <c r="F114" s="7" t="s">
        <v>7068</v>
      </c>
      <c r="G114" s="8">
        <v>43796</v>
      </c>
      <c r="H114" s="7" t="s">
        <v>55</v>
      </c>
      <c r="I114" s="9">
        <f>TODAY()-Tableau1[[#This Row],[Follow Up 3]]</f>
        <v>588</v>
      </c>
      <c r="J114" s="8">
        <v>43867</v>
      </c>
      <c r="K114" s="10">
        <v>43881</v>
      </c>
      <c r="L114" s="10">
        <v>43902</v>
      </c>
      <c r="M114" s="11"/>
      <c r="N114" s="12"/>
      <c r="O114" s="13"/>
    </row>
    <row r="115" spans="1:15">
      <c r="A115" s="7">
        <v>114</v>
      </c>
      <c r="B115" s="7" t="s">
        <v>39485</v>
      </c>
      <c r="C115" s="7" t="s">
        <v>39486</v>
      </c>
      <c r="D115" s="30" t="s">
        <v>39487</v>
      </c>
      <c r="E115" s="7" t="s">
        <v>8096</v>
      </c>
      <c r="F115" s="7" t="s">
        <v>78</v>
      </c>
      <c r="G115" s="8"/>
      <c r="H115" s="7"/>
      <c r="I115" s="9"/>
      <c r="J115" s="7"/>
      <c r="O115" s="15"/>
    </row>
    <row r="116" spans="1:15">
      <c r="A116" s="7">
        <v>115</v>
      </c>
      <c r="B116" s="7" t="s">
        <v>39488</v>
      </c>
      <c r="C116" s="7" t="s">
        <v>7055</v>
      </c>
      <c r="D116" s="30" t="s">
        <v>172</v>
      </c>
      <c r="E116" s="7" t="s">
        <v>8096</v>
      </c>
      <c r="F116" s="7" t="s">
        <v>7068</v>
      </c>
      <c r="G116" s="8">
        <v>43799</v>
      </c>
      <c r="H116" s="7" t="s">
        <v>55</v>
      </c>
      <c r="I116" s="9">
        <f>TODAY()-Tableau1[[#This Row],[Follow Up 3]]</f>
        <v>588</v>
      </c>
      <c r="J116" s="8">
        <v>43840</v>
      </c>
      <c r="K116" s="10">
        <v>43881</v>
      </c>
      <c r="L116" s="10">
        <v>43902</v>
      </c>
      <c r="M116" s="11"/>
      <c r="N116" s="12"/>
      <c r="O116" s="13"/>
    </row>
    <row r="117" spans="1:15">
      <c r="A117" s="7">
        <v>116</v>
      </c>
      <c r="B117" s="7" t="s">
        <v>39489</v>
      </c>
      <c r="C117" s="7" t="s">
        <v>39490</v>
      </c>
      <c r="D117" s="30" t="s">
        <v>39491</v>
      </c>
      <c r="E117" s="7" t="s">
        <v>8096</v>
      </c>
      <c r="F117" s="7" t="s">
        <v>7068</v>
      </c>
      <c r="G117" s="8">
        <v>43796</v>
      </c>
      <c r="H117" s="7" t="s">
        <v>55</v>
      </c>
      <c r="I117" s="9">
        <f>TODAY()-Tableau1[[#This Row],[Follow Up 3]]</f>
        <v>588</v>
      </c>
      <c r="J117" s="8">
        <v>43840</v>
      </c>
      <c r="K117" s="10">
        <v>43881</v>
      </c>
      <c r="L117" s="10">
        <v>43902</v>
      </c>
      <c r="O117" s="15"/>
    </row>
    <row r="118" spans="1:15">
      <c r="A118" s="7">
        <v>117</v>
      </c>
      <c r="B118" s="7" t="s">
        <v>39492</v>
      </c>
      <c r="C118" s="7" t="s">
        <v>39493</v>
      </c>
      <c r="D118" s="30" t="s">
        <v>1161</v>
      </c>
      <c r="E118" s="7" t="s">
        <v>8096</v>
      </c>
      <c r="F118" s="7" t="s">
        <v>7068</v>
      </c>
      <c r="G118" s="8">
        <v>43798</v>
      </c>
      <c r="H118" s="7" t="s">
        <v>237</v>
      </c>
      <c r="I118" s="9"/>
      <c r="J118" s="7"/>
      <c r="M118" s="11">
        <v>43802</v>
      </c>
      <c r="N118" s="12"/>
      <c r="O118" s="13" t="s">
        <v>39494</v>
      </c>
    </row>
    <row r="119" spans="1:15">
      <c r="A119" s="7">
        <v>118</v>
      </c>
      <c r="B119" s="7" t="s">
        <v>39495</v>
      </c>
      <c r="C119" s="7" t="s">
        <v>39496</v>
      </c>
      <c r="D119" s="30" t="s">
        <v>39497</v>
      </c>
      <c r="E119" s="7" t="s">
        <v>8096</v>
      </c>
      <c r="F119" s="7" t="s">
        <v>78</v>
      </c>
      <c r="G119" s="8"/>
      <c r="H119" s="7"/>
      <c r="I119" s="9"/>
      <c r="J119" s="7"/>
      <c r="O119" s="15"/>
    </row>
    <row r="120" spans="1:15">
      <c r="A120" s="7">
        <v>119</v>
      </c>
      <c r="B120" s="7" t="s">
        <v>39498</v>
      </c>
      <c r="C120" s="7" t="s">
        <v>937</v>
      </c>
      <c r="D120" s="30" t="s">
        <v>39499</v>
      </c>
      <c r="E120" s="7" t="s">
        <v>8096</v>
      </c>
      <c r="F120" s="7" t="s">
        <v>7068</v>
      </c>
      <c r="G120" s="8">
        <v>43822</v>
      </c>
      <c r="H120" s="17" t="s">
        <v>92</v>
      </c>
      <c r="I120" s="9">
        <f>TODAY()-Tableau1[[#This Row],[Message Date]]</f>
        <v>668</v>
      </c>
      <c r="J120" s="7"/>
      <c r="M120" s="11">
        <v>43823</v>
      </c>
      <c r="N120" s="12"/>
      <c r="O120" s="13" t="s">
        <v>8087</v>
      </c>
    </row>
    <row r="121" spans="1:15">
      <c r="A121" s="7">
        <v>120</v>
      </c>
      <c r="B121" s="7" t="s">
        <v>39500</v>
      </c>
      <c r="C121" s="7" t="s">
        <v>39501</v>
      </c>
      <c r="D121" s="30" t="s">
        <v>39453</v>
      </c>
      <c r="E121" s="7" t="s">
        <v>8096</v>
      </c>
      <c r="F121" s="7" t="s">
        <v>7068</v>
      </c>
      <c r="G121" s="8">
        <v>43796</v>
      </c>
      <c r="H121" s="7" t="s">
        <v>135</v>
      </c>
      <c r="I121" s="9"/>
      <c r="J121" s="7"/>
      <c r="M121" s="10">
        <v>43847</v>
      </c>
      <c r="O121" s="15" t="s">
        <v>39502</v>
      </c>
    </row>
    <row r="122" spans="1:15">
      <c r="A122" s="7">
        <v>121</v>
      </c>
      <c r="B122" s="7" t="s">
        <v>39503</v>
      </c>
      <c r="C122" s="7" t="s">
        <v>39504</v>
      </c>
      <c r="D122" s="30" t="s">
        <v>39505</v>
      </c>
      <c r="E122" s="7" t="s">
        <v>8096</v>
      </c>
      <c r="F122" s="7" t="s">
        <v>33</v>
      </c>
      <c r="G122" s="8">
        <v>43912</v>
      </c>
      <c r="H122" s="7" t="s">
        <v>55</v>
      </c>
      <c r="I122" s="9">
        <f>TODAY()-Tableau1[[#This Row],[Message Date]]</f>
        <v>578</v>
      </c>
      <c r="J122" s="7"/>
      <c r="M122" s="11"/>
      <c r="N122" s="12"/>
      <c r="O122" s="13"/>
    </row>
    <row r="123" spans="1:15">
      <c r="A123" s="7">
        <v>122</v>
      </c>
      <c r="B123" s="7" t="s">
        <v>39506</v>
      </c>
      <c r="C123" s="7" t="s">
        <v>39507</v>
      </c>
      <c r="D123" s="30" t="s">
        <v>39508</v>
      </c>
      <c r="E123" s="7" t="s">
        <v>8096</v>
      </c>
      <c r="F123" s="7" t="s">
        <v>7068</v>
      </c>
      <c r="G123" s="8">
        <v>43798</v>
      </c>
      <c r="H123" s="7" t="s">
        <v>55</v>
      </c>
      <c r="I123" s="9">
        <f>TODAY()-Tableau1[[#This Row],[Follow Up 3]]</f>
        <v>588</v>
      </c>
      <c r="J123" s="8">
        <v>43840</v>
      </c>
      <c r="K123" s="10">
        <v>43881</v>
      </c>
      <c r="L123" s="10">
        <v>43902</v>
      </c>
      <c r="O123" s="15"/>
    </row>
    <row r="124" spans="1:15">
      <c r="A124" s="7">
        <v>123</v>
      </c>
      <c r="B124" s="7" t="s">
        <v>39509</v>
      </c>
      <c r="C124" s="7" t="s">
        <v>39510</v>
      </c>
      <c r="D124" s="30" t="s">
        <v>8962</v>
      </c>
      <c r="E124" s="7" t="s">
        <v>8096</v>
      </c>
      <c r="F124" s="7" t="s">
        <v>7068</v>
      </c>
      <c r="G124" s="8">
        <v>43796</v>
      </c>
      <c r="H124" s="7" t="s">
        <v>237</v>
      </c>
      <c r="I124" s="9"/>
      <c r="J124" s="7"/>
      <c r="M124" s="11">
        <v>43802</v>
      </c>
      <c r="N124" s="12"/>
      <c r="O124" s="13"/>
    </row>
    <row r="125" spans="1:15">
      <c r="A125" s="7">
        <v>124</v>
      </c>
      <c r="B125" s="7" t="s">
        <v>39511</v>
      </c>
      <c r="C125" s="7" t="s">
        <v>39512</v>
      </c>
      <c r="D125" s="30" t="s">
        <v>8962</v>
      </c>
      <c r="E125" s="7" t="s">
        <v>8096</v>
      </c>
      <c r="F125" s="7" t="s">
        <v>7068</v>
      </c>
      <c r="G125" s="8">
        <v>43802</v>
      </c>
      <c r="H125" s="7" t="s">
        <v>237</v>
      </c>
      <c r="I125" s="9"/>
      <c r="J125" s="7"/>
      <c r="M125" s="10">
        <v>43802</v>
      </c>
      <c r="O125" s="15"/>
    </row>
    <row r="126" spans="1:15">
      <c r="A126" s="7">
        <v>125</v>
      </c>
      <c r="B126" s="7" t="s">
        <v>39513</v>
      </c>
      <c r="C126" s="7" t="s">
        <v>39514</v>
      </c>
      <c r="D126" s="30" t="s">
        <v>8962</v>
      </c>
      <c r="E126" s="7" t="s">
        <v>8096</v>
      </c>
      <c r="F126" s="7" t="s">
        <v>7068</v>
      </c>
      <c r="G126" s="8">
        <v>43802</v>
      </c>
      <c r="H126" s="7" t="s">
        <v>237</v>
      </c>
      <c r="I126" s="9"/>
      <c r="J126" s="7"/>
      <c r="M126" s="11">
        <v>43802</v>
      </c>
      <c r="N126" s="12"/>
      <c r="O126" s="13" t="s">
        <v>39515</v>
      </c>
    </row>
    <row r="127" spans="1:15">
      <c r="A127" s="7">
        <v>126</v>
      </c>
      <c r="B127" s="7" t="s">
        <v>39516</v>
      </c>
      <c r="C127" s="7" t="s">
        <v>9987</v>
      </c>
      <c r="D127" s="30" t="s">
        <v>39517</v>
      </c>
      <c r="E127" s="7" t="s">
        <v>8096</v>
      </c>
      <c r="F127" s="7" t="s">
        <v>7068</v>
      </c>
      <c r="G127" s="8">
        <v>43822</v>
      </c>
      <c r="H127" s="7" t="s">
        <v>55</v>
      </c>
      <c r="I127" s="9">
        <f>TODAY()-Tableau1[[#This Row],[Follow Up 3]]</f>
        <v>588</v>
      </c>
      <c r="J127" s="8">
        <v>43840</v>
      </c>
      <c r="K127" s="10">
        <v>43881</v>
      </c>
      <c r="L127" s="10">
        <v>43902</v>
      </c>
      <c r="O127" s="15"/>
    </row>
    <row r="128" spans="1:15">
      <c r="A128" s="7">
        <v>127</v>
      </c>
      <c r="B128" s="7" t="s">
        <v>39518</v>
      </c>
      <c r="C128" s="7" t="s">
        <v>39519</v>
      </c>
      <c r="D128" s="30" t="s">
        <v>39520</v>
      </c>
      <c r="E128" s="7" t="s">
        <v>8096</v>
      </c>
      <c r="F128" s="7" t="s">
        <v>78</v>
      </c>
      <c r="G128" s="8"/>
      <c r="H128" s="7"/>
      <c r="I128" s="9"/>
      <c r="J128" s="7"/>
      <c r="M128" s="11"/>
      <c r="N128" s="12"/>
      <c r="O128" s="13"/>
    </row>
    <row r="129" spans="1:15" ht="28.8">
      <c r="A129" s="7">
        <v>128</v>
      </c>
      <c r="B129" s="7" t="s">
        <v>39521</v>
      </c>
      <c r="C129" s="7" t="s">
        <v>39522</v>
      </c>
      <c r="D129" s="30" t="s">
        <v>5477</v>
      </c>
      <c r="E129" s="7" t="s">
        <v>8096</v>
      </c>
      <c r="F129" s="7" t="s">
        <v>7068</v>
      </c>
      <c r="G129" s="8">
        <v>43796</v>
      </c>
      <c r="H129" s="7" t="s">
        <v>55</v>
      </c>
      <c r="I129" s="9">
        <f>TODAY()-Tableau1[[#This Row],[Follow Up 3]]</f>
        <v>588</v>
      </c>
      <c r="J129" s="8">
        <v>43840</v>
      </c>
      <c r="K129" s="10">
        <v>43881</v>
      </c>
      <c r="L129" s="10">
        <v>43902</v>
      </c>
      <c r="O129" s="15"/>
    </row>
    <row r="130" spans="1:15">
      <c r="A130" s="7">
        <v>129</v>
      </c>
      <c r="B130" s="7" t="s">
        <v>39523</v>
      </c>
      <c r="C130" s="7" t="s">
        <v>39524</v>
      </c>
      <c r="D130" s="30" t="s">
        <v>39525</v>
      </c>
      <c r="E130" s="7" t="s">
        <v>8096</v>
      </c>
      <c r="F130" s="7" t="s">
        <v>7068</v>
      </c>
      <c r="G130" s="8">
        <v>43798</v>
      </c>
      <c r="H130" s="17" t="s">
        <v>92</v>
      </c>
      <c r="I130" s="9">
        <f>TODAY()-Tableau1[[#This Row],[Message Date]]</f>
        <v>692</v>
      </c>
      <c r="J130" s="7"/>
      <c r="M130" s="11">
        <v>43798</v>
      </c>
      <c r="N130" s="12"/>
      <c r="O130" s="13" t="s">
        <v>39526</v>
      </c>
    </row>
    <row r="131" spans="1:15">
      <c r="A131" s="7">
        <v>130</v>
      </c>
      <c r="B131" s="7" t="s">
        <v>39527</v>
      </c>
      <c r="C131" s="7" t="s">
        <v>7366</v>
      </c>
      <c r="D131" s="30" t="s">
        <v>39525</v>
      </c>
      <c r="E131" s="7" t="s">
        <v>8096</v>
      </c>
      <c r="F131" s="7" t="s">
        <v>7068</v>
      </c>
      <c r="G131" s="8">
        <v>43796</v>
      </c>
      <c r="H131" s="7" t="s">
        <v>92</v>
      </c>
      <c r="I131" s="9">
        <f>TODAY()-Tableau1[[#This Row],[Message Date]]</f>
        <v>694</v>
      </c>
      <c r="J131" s="7"/>
      <c r="M131" s="10">
        <v>43796</v>
      </c>
      <c r="O131" s="15" t="s">
        <v>8087</v>
      </c>
    </row>
    <row r="132" spans="1:15">
      <c r="A132" s="7">
        <v>131</v>
      </c>
      <c r="B132" s="7" t="s">
        <v>39528</v>
      </c>
      <c r="C132" s="7" t="s">
        <v>39529</v>
      </c>
      <c r="D132" s="30" t="s">
        <v>19880</v>
      </c>
      <c r="E132" s="7" t="s">
        <v>8096</v>
      </c>
      <c r="F132" s="7" t="s">
        <v>7068</v>
      </c>
      <c r="G132" s="8">
        <v>43798</v>
      </c>
      <c r="H132" s="17" t="s">
        <v>92</v>
      </c>
      <c r="I132" s="9">
        <f>TODAY()-Tableau1[[#This Row],[Message Date]]</f>
        <v>692</v>
      </c>
      <c r="J132" s="7"/>
      <c r="M132" s="11">
        <v>43799</v>
      </c>
      <c r="N132" s="12"/>
      <c r="O132" s="13" t="s">
        <v>8087</v>
      </c>
    </row>
    <row r="133" spans="1:15">
      <c r="A133" s="7">
        <v>132</v>
      </c>
      <c r="B133" s="7" t="s">
        <v>39530</v>
      </c>
      <c r="C133" s="7" t="s">
        <v>558</v>
      </c>
      <c r="D133" s="7" t="s">
        <v>6516</v>
      </c>
      <c r="E133" s="7" t="s">
        <v>8096</v>
      </c>
      <c r="F133" s="7" t="s">
        <v>78</v>
      </c>
      <c r="G133" s="8"/>
      <c r="H133" s="7"/>
      <c r="I133" s="9"/>
      <c r="J133" s="7"/>
      <c r="O133" s="15"/>
    </row>
    <row r="134" spans="1:15">
      <c r="A134" s="7">
        <v>133</v>
      </c>
      <c r="B134" s="7" t="s">
        <v>39531</v>
      </c>
      <c r="C134" s="7" t="s">
        <v>39532</v>
      </c>
      <c r="D134" s="30" t="s">
        <v>39533</v>
      </c>
      <c r="E134" s="7" t="s">
        <v>8096</v>
      </c>
      <c r="F134" s="7" t="s">
        <v>7068</v>
      </c>
      <c r="G134" s="8">
        <v>43796</v>
      </c>
      <c r="H134" s="7" t="s">
        <v>55</v>
      </c>
      <c r="I134" s="9">
        <f>TODAY()-Tableau1[[#This Row],[Follow Up 3]]</f>
        <v>588</v>
      </c>
      <c r="J134" s="8">
        <v>43840</v>
      </c>
      <c r="K134" s="10">
        <v>43881</v>
      </c>
      <c r="L134" s="10">
        <v>43902</v>
      </c>
      <c r="M134" s="11"/>
      <c r="N134" s="12"/>
      <c r="O134" s="13"/>
    </row>
    <row r="135" spans="1:15">
      <c r="A135" s="7">
        <v>134</v>
      </c>
      <c r="B135" s="7" t="s">
        <v>39534</v>
      </c>
      <c r="C135" s="7" t="s">
        <v>39535</v>
      </c>
      <c r="D135" s="30" t="s">
        <v>39536</v>
      </c>
      <c r="E135" s="7" t="s">
        <v>8096</v>
      </c>
      <c r="F135" s="7" t="s">
        <v>7068</v>
      </c>
      <c r="G135" s="8">
        <v>43797</v>
      </c>
      <c r="H135" s="7" t="s">
        <v>55</v>
      </c>
      <c r="I135" s="9">
        <f>TODAY()-Tableau1[[#This Row],[Follow Up 3]]</f>
        <v>588</v>
      </c>
      <c r="J135" s="8">
        <v>43840</v>
      </c>
      <c r="K135" s="10">
        <v>43881</v>
      </c>
      <c r="L135" s="10">
        <v>43902</v>
      </c>
      <c r="O135" s="15"/>
    </row>
    <row r="136" spans="1:15">
      <c r="A136" s="7">
        <v>135</v>
      </c>
      <c r="B136" s="7" t="s">
        <v>39537</v>
      </c>
      <c r="C136" s="7" t="s">
        <v>39538</v>
      </c>
      <c r="D136" s="30" t="s">
        <v>39539</v>
      </c>
      <c r="E136" s="7" t="s">
        <v>8096</v>
      </c>
      <c r="F136" s="7" t="s">
        <v>7068</v>
      </c>
      <c r="G136" s="8">
        <v>43802</v>
      </c>
      <c r="H136" s="17" t="s">
        <v>92</v>
      </c>
      <c r="I136" s="9"/>
      <c r="J136" s="7"/>
      <c r="M136" s="11">
        <v>43840</v>
      </c>
      <c r="N136" s="12"/>
      <c r="O136" s="13" t="s">
        <v>39540</v>
      </c>
    </row>
    <row r="137" spans="1:15">
      <c r="A137" s="7">
        <v>136</v>
      </c>
      <c r="B137" s="7" t="s">
        <v>39541</v>
      </c>
      <c r="C137" s="7" t="s">
        <v>3270</v>
      </c>
      <c r="D137" s="30" t="s">
        <v>19035</v>
      </c>
      <c r="E137" s="7" t="s">
        <v>8096</v>
      </c>
      <c r="F137" s="7" t="s">
        <v>78</v>
      </c>
      <c r="G137" s="8"/>
      <c r="H137" s="7"/>
      <c r="I137" s="9"/>
      <c r="J137" s="7"/>
      <c r="O137" s="15"/>
    </row>
    <row r="138" spans="1:15">
      <c r="A138" s="7">
        <v>137</v>
      </c>
      <c r="B138" s="7" t="s">
        <v>39542</v>
      </c>
      <c r="C138" s="7" t="s">
        <v>39543</v>
      </c>
      <c r="D138" s="30" t="s">
        <v>528</v>
      </c>
      <c r="E138" s="7" t="s">
        <v>8096</v>
      </c>
      <c r="F138" s="7" t="s">
        <v>78</v>
      </c>
      <c r="G138" s="8"/>
      <c r="H138" s="7"/>
      <c r="I138" s="9"/>
      <c r="J138" s="7"/>
      <c r="M138" s="11"/>
      <c r="N138" s="12"/>
      <c r="O138" s="13"/>
    </row>
    <row r="139" spans="1:15">
      <c r="A139" s="7">
        <v>138</v>
      </c>
      <c r="B139" s="7" t="s">
        <v>39544</v>
      </c>
      <c r="C139" s="7" t="s">
        <v>3270</v>
      </c>
      <c r="D139" s="30" t="s">
        <v>1444</v>
      </c>
      <c r="E139" s="7" t="s">
        <v>8096</v>
      </c>
      <c r="F139" s="7" t="s">
        <v>78</v>
      </c>
      <c r="G139" s="8"/>
      <c r="H139" s="7"/>
      <c r="I139" s="9"/>
      <c r="J139" s="7"/>
      <c r="O139" s="15"/>
    </row>
    <row r="140" spans="1:15">
      <c r="A140" s="7">
        <v>139</v>
      </c>
      <c r="B140" s="7" t="s">
        <v>39545</v>
      </c>
      <c r="C140" s="7" t="s">
        <v>39546</v>
      </c>
      <c r="D140" s="7" t="s">
        <v>533</v>
      </c>
      <c r="E140" s="7" t="s">
        <v>8096</v>
      </c>
      <c r="F140" s="7" t="s">
        <v>78</v>
      </c>
      <c r="G140" s="8"/>
      <c r="H140" s="7"/>
      <c r="I140" s="9"/>
      <c r="J140" s="7"/>
      <c r="M140" s="11"/>
      <c r="N140" s="12"/>
      <c r="O140" s="13"/>
    </row>
    <row r="141" spans="1:15">
      <c r="A141" s="7">
        <v>140</v>
      </c>
      <c r="B141" s="7" t="s">
        <v>39547</v>
      </c>
      <c r="C141" s="7" t="s">
        <v>39548</v>
      </c>
      <c r="D141" s="7" t="s">
        <v>533</v>
      </c>
      <c r="E141" s="7" t="s">
        <v>8096</v>
      </c>
      <c r="F141" s="7" t="s">
        <v>7068</v>
      </c>
      <c r="G141" s="8">
        <v>43798</v>
      </c>
      <c r="H141" s="7" t="s">
        <v>55</v>
      </c>
      <c r="I141" s="9">
        <f>TODAY()-Tableau1[[#This Row],[Follow Up 3]]</f>
        <v>588</v>
      </c>
      <c r="J141" s="8">
        <v>43840</v>
      </c>
      <c r="K141" s="10">
        <v>43881</v>
      </c>
      <c r="L141" s="10">
        <v>43902</v>
      </c>
      <c r="O141" s="15"/>
    </row>
    <row r="142" spans="1:15" ht="28.8">
      <c r="A142" s="7">
        <v>141</v>
      </c>
      <c r="B142" s="7" t="s">
        <v>39549</v>
      </c>
      <c r="C142" s="7" t="s">
        <v>39550</v>
      </c>
      <c r="D142" s="30" t="s">
        <v>8629</v>
      </c>
      <c r="E142" s="7" t="s">
        <v>8096</v>
      </c>
      <c r="F142" s="7" t="s">
        <v>7068</v>
      </c>
      <c r="G142" s="8">
        <v>43796</v>
      </c>
      <c r="H142" s="7" t="s">
        <v>55</v>
      </c>
      <c r="I142" s="9">
        <f>TODAY()-Tableau1[[#This Row],[Follow Up 3]]</f>
        <v>588</v>
      </c>
      <c r="J142" s="8">
        <v>43840</v>
      </c>
      <c r="K142" s="10">
        <v>43881</v>
      </c>
      <c r="L142" s="10">
        <v>43902</v>
      </c>
      <c r="M142" s="11"/>
      <c r="N142" s="12"/>
      <c r="O142" s="13"/>
    </row>
    <row r="143" spans="1:15">
      <c r="A143" s="7">
        <v>142</v>
      </c>
      <c r="B143" s="7" t="s">
        <v>39551</v>
      </c>
      <c r="C143" s="7" t="s">
        <v>39552</v>
      </c>
      <c r="D143" s="30" t="s">
        <v>2454</v>
      </c>
      <c r="E143" s="7" t="s">
        <v>8096</v>
      </c>
      <c r="F143" s="7" t="s">
        <v>7068</v>
      </c>
      <c r="G143" s="8">
        <v>43798</v>
      </c>
      <c r="H143" s="7" t="s">
        <v>135</v>
      </c>
      <c r="I143" s="9">
        <f>TODAY()-Tableau1[[#This Row],[Follow Up 3]]</f>
        <v>588</v>
      </c>
      <c r="J143" s="8">
        <v>43840</v>
      </c>
      <c r="K143" s="10">
        <v>43881</v>
      </c>
      <c r="L143" s="10">
        <v>43902</v>
      </c>
      <c r="M143" s="10">
        <v>43902</v>
      </c>
      <c r="O143" s="15" t="s">
        <v>39553</v>
      </c>
    </row>
    <row r="144" spans="1:15" ht="28.8">
      <c r="A144" s="7">
        <v>143</v>
      </c>
      <c r="B144" s="7" t="s">
        <v>39554</v>
      </c>
      <c r="C144" s="7" t="s">
        <v>39555</v>
      </c>
      <c r="D144" s="30" t="s">
        <v>603</v>
      </c>
      <c r="E144" s="7" t="s">
        <v>8096</v>
      </c>
      <c r="F144" s="7" t="s">
        <v>78</v>
      </c>
      <c r="G144" s="8"/>
      <c r="H144" s="7"/>
      <c r="I144" s="9"/>
      <c r="J144" s="7"/>
      <c r="M144" s="11"/>
      <c r="N144" s="12"/>
      <c r="O144" s="13"/>
    </row>
    <row r="145" spans="1:15">
      <c r="A145" s="7">
        <v>144</v>
      </c>
      <c r="B145" s="7" t="s">
        <v>35116</v>
      </c>
      <c r="C145" s="7" t="s">
        <v>39556</v>
      </c>
      <c r="D145" s="30" t="s">
        <v>4956</v>
      </c>
      <c r="E145" s="7" t="s">
        <v>8096</v>
      </c>
      <c r="F145" s="7" t="s">
        <v>7068</v>
      </c>
      <c r="G145" s="8">
        <v>43797</v>
      </c>
      <c r="H145" s="7" t="s">
        <v>92</v>
      </c>
      <c r="I145" s="9">
        <f>TODAY()-Tableau1[[#This Row],[Message Date]]</f>
        <v>693</v>
      </c>
      <c r="J145" s="8"/>
      <c r="M145" s="10">
        <v>43798</v>
      </c>
      <c r="O145" s="15" t="s">
        <v>39557</v>
      </c>
    </row>
    <row r="146" spans="1:15">
      <c r="A146" s="7">
        <v>145</v>
      </c>
      <c r="B146" s="7" t="s">
        <v>39558</v>
      </c>
      <c r="C146" s="7" t="s">
        <v>39559</v>
      </c>
      <c r="D146" s="30" t="s">
        <v>214</v>
      </c>
      <c r="E146" s="7" t="s">
        <v>8096</v>
      </c>
      <c r="F146" s="7" t="s">
        <v>78</v>
      </c>
      <c r="G146" s="8"/>
      <c r="H146" s="7"/>
      <c r="I146" s="9"/>
      <c r="J146" s="7"/>
      <c r="M146" s="11"/>
      <c r="N146" s="12"/>
      <c r="O146" s="13"/>
    </row>
    <row r="147" spans="1:15">
      <c r="A147" s="7">
        <v>146</v>
      </c>
      <c r="B147" s="7" t="s">
        <v>39560</v>
      </c>
      <c r="C147" s="7" t="s">
        <v>39561</v>
      </c>
      <c r="D147" s="30" t="s">
        <v>15100</v>
      </c>
      <c r="E147" s="7" t="s">
        <v>8096</v>
      </c>
      <c r="F147" s="7" t="s">
        <v>7068</v>
      </c>
      <c r="G147" s="8">
        <v>43796</v>
      </c>
      <c r="H147" s="7" t="s">
        <v>55</v>
      </c>
      <c r="I147" s="9">
        <f>TODAY()-Tableau1[[#This Row],[Follow Up 3]]</f>
        <v>588</v>
      </c>
      <c r="J147" s="8">
        <v>43840</v>
      </c>
      <c r="K147" s="10">
        <v>43881</v>
      </c>
      <c r="L147" s="10">
        <v>43902</v>
      </c>
      <c r="O147" s="15"/>
    </row>
    <row r="148" spans="1:15" ht="28.8">
      <c r="A148" s="7">
        <v>147</v>
      </c>
      <c r="B148" s="7" t="s">
        <v>39562</v>
      </c>
      <c r="C148" s="7" t="s">
        <v>39563</v>
      </c>
      <c r="D148" s="30" t="s">
        <v>3740</v>
      </c>
      <c r="E148" s="7" t="s">
        <v>8096</v>
      </c>
      <c r="F148" s="7" t="s">
        <v>7068</v>
      </c>
      <c r="G148" s="8">
        <v>43797</v>
      </c>
      <c r="H148" s="9" t="s">
        <v>39564</v>
      </c>
      <c r="I148" s="9"/>
      <c r="J148" s="8">
        <v>43840</v>
      </c>
      <c r="M148" s="11"/>
      <c r="N148" s="12"/>
      <c r="O148" s="13"/>
    </row>
    <row r="149" spans="1:15">
      <c r="A149" s="7">
        <v>148</v>
      </c>
      <c r="B149" s="7" t="s">
        <v>39565</v>
      </c>
      <c r="C149" s="7" t="s">
        <v>39252</v>
      </c>
      <c r="D149" s="30" t="s">
        <v>3740</v>
      </c>
      <c r="E149" s="7" t="s">
        <v>8096</v>
      </c>
      <c r="F149" s="7" t="s">
        <v>7068</v>
      </c>
      <c r="G149" s="8">
        <v>43796</v>
      </c>
      <c r="H149" s="7" t="s">
        <v>237</v>
      </c>
      <c r="I149" s="9"/>
      <c r="J149" s="7"/>
      <c r="M149" s="10">
        <v>43796</v>
      </c>
      <c r="O149" s="15" t="s">
        <v>39566</v>
      </c>
    </row>
    <row r="150" spans="1:15">
      <c r="A150" s="7">
        <v>149</v>
      </c>
      <c r="B150" s="7" t="s">
        <v>39567</v>
      </c>
      <c r="C150" s="7" t="s">
        <v>39568</v>
      </c>
      <c r="D150" s="30" t="s">
        <v>10908</v>
      </c>
      <c r="E150" s="30" t="s">
        <v>12680</v>
      </c>
      <c r="F150" s="7" t="s">
        <v>7068</v>
      </c>
      <c r="G150" s="8">
        <v>43796</v>
      </c>
      <c r="H150" s="7" t="s">
        <v>55</v>
      </c>
      <c r="I150" s="9">
        <f>TODAY()-Tableau1[[#This Row],[Follow Up 3]]</f>
        <v>588</v>
      </c>
      <c r="J150" s="8">
        <v>43840</v>
      </c>
      <c r="K150" s="10">
        <v>43881</v>
      </c>
      <c r="L150" s="10">
        <v>43902</v>
      </c>
      <c r="M150" s="11"/>
      <c r="N150" s="12"/>
      <c r="O150" s="13"/>
    </row>
    <row r="151" spans="1:15">
      <c r="A151" s="7">
        <v>150</v>
      </c>
      <c r="B151" s="7" t="s">
        <v>39569</v>
      </c>
      <c r="C151" s="7" t="s">
        <v>39570</v>
      </c>
      <c r="D151" s="30" t="s">
        <v>4968</v>
      </c>
      <c r="E151" s="7" t="s">
        <v>8096</v>
      </c>
      <c r="F151" s="7" t="s">
        <v>78</v>
      </c>
      <c r="G151" s="8"/>
      <c r="H151" s="7"/>
      <c r="I151" s="9"/>
      <c r="J151" s="7"/>
      <c r="O151" s="15"/>
    </row>
    <row r="152" spans="1:15">
      <c r="A152" s="7">
        <v>151</v>
      </c>
      <c r="B152" s="7" t="s">
        <v>39571</v>
      </c>
      <c r="C152" s="7" t="s">
        <v>39572</v>
      </c>
      <c r="D152" s="7" t="s">
        <v>2109</v>
      </c>
      <c r="E152" s="7" t="s">
        <v>8096</v>
      </c>
      <c r="F152" s="7" t="s">
        <v>7068</v>
      </c>
      <c r="G152" s="8">
        <v>43885</v>
      </c>
      <c r="H152" s="7"/>
      <c r="I152" s="9">
        <f>TODAY()-Tableau1[[#This Row],[Message Date]]</f>
        <v>605</v>
      </c>
      <c r="J152" s="7"/>
      <c r="M152" s="11"/>
      <c r="N152" s="12"/>
      <c r="O152" s="13"/>
    </row>
    <row r="153" spans="1:15">
      <c r="A153" s="7">
        <v>152</v>
      </c>
      <c r="B153" s="7" t="s">
        <v>39573</v>
      </c>
      <c r="C153" s="7" t="s">
        <v>39574</v>
      </c>
      <c r="D153" s="30" t="s">
        <v>39575</v>
      </c>
      <c r="E153" s="30" t="s">
        <v>8467</v>
      </c>
      <c r="F153" s="7" t="s">
        <v>78</v>
      </c>
      <c r="G153" s="8"/>
      <c r="H153" s="7"/>
      <c r="I153" s="9"/>
      <c r="J153" s="7"/>
      <c r="O153" s="15"/>
    </row>
    <row r="154" spans="1:15" ht="28.8">
      <c r="A154" s="7">
        <v>153</v>
      </c>
      <c r="B154" s="7" t="s">
        <v>39576</v>
      </c>
      <c r="C154" s="7" t="s">
        <v>39577</v>
      </c>
      <c r="D154" s="30" t="s">
        <v>39578</v>
      </c>
      <c r="E154" s="30" t="s">
        <v>9480</v>
      </c>
      <c r="F154" s="7" t="s">
        <v>78</v>
      </c>
      <c r="G154" s="8"/>
      <c r="H154" s="7"/>
      <c r="I154" s="9"/>
      <c r="J154" s="7"/>
      <c r="M154" s="11"/>
      <c r="N154" s="12"/>
      <c r="O154" s="13"/>
    </row>
    <row r="155" spans="1:15">
      <c r="A155" s="7">
        <v>154</v>
      </c>
      <c r="B155" s="7" t="s">
        <v>39579</v>
      </c>
      <c r="C155" s="7" t="s">
        <v>39580</v>
      </c>
      <c r="D155" s="7" t="s">
        <v>39581</v>
      </c>
      <c r="E155" s="7" t="s">
        <v>8096</v>
      </c>
      <c r="F155" s="7" t="s">
        <v>7068</v>
      </c>
      <c r="G155" s="8">
        <v>43796</v>
      </c>
      <c r="H155" s="7" t="s">
        <v>92</v>
      </c>
      <c r="I155" s="9"/>
      <c r="J155" s="7"/>
      <c r="M155" s="10">
        <v>43850</v>
      </c>
      <c r="O155" s="15" t="s">
        <v>39582</v>
      </c>
    </row>
    <row r="156" spans="1:15">
      <c r="A156" s="7">
        <v>155</v>
      </c>
      <c r="B156" s="7" t="s">
        <v>39583</v>
      </c>
      <c r="C156" s="7" t="s">
        <v>39584</v>
      </c>
      <c r="D156" s="7" t="s">
        <v>39585</v>
      </c>
      <c r="E156" s="7" t="s">
        <v>8096</v>
      </c>
      <c r="F156" s="7" t="s">
        <v>7068</v>
      </c>
      <c r="G156" s="8">
        <v>43811</v>
      </c>
      <c r="H156" s="7" t="s">
        <v>55</v>
      </c>
      <c r="I156" s="9">
        <f>TODAY()-Tableau1[[#This Row],[Follow Up 3]]</f>
        <v>588</v>
      </c>
      <c r="J156" s="8">
        <v>43840</v>
      </c>
      <c r="K156" s="10">
        <v>43881</v>
      </c>
      <c r="L156" s="10">
        <v>43902</v>
      </c>
      <c r="M156" s="11"/>
      <c r="N156" s="12"/>
      <c r="O156" s="13"/>
    </row>
    <row r="157" spans="1:15">
      <c r="A157" s="7">
        <v>156</v>
      </c>
      <c r="B157" s="7" t="s">
        <v>39586</v>
      </c>
      <c r="C157" s="7" t="s">
        <v>39587</v>
      </c>
      <c r="D157" s="30" t="s">
        <v>39588</v>
      </c>
      <c r="E157" s="7" t="s">
        <v>8096</v>
      </c>
      <c r="F157" s="7" t="s">
        <v>7068</v>
      </c>
      <c r="G157" s="8">
        <v>43796</v>
      </c>
      <c r="H157" s="7" t="s">
        <v>135</v>
      </c>
      <c r="I157" s="9">
        <f>TODAY()-Tableau1[[#This Row],[Follow Up 1]]</f>
        <v>604</v>
      </c>
      <c r="J157" s="8">
        <v>43886</v>
      </c>
      <c r="M157" s="10">
        <v>43796</v>
      </c>
      <c r="O157" s="15" t="s">
        <v>39589</v>
      </c>
    </row>
    <row r="158" spans="1:15">
      <c r="A158" s="7">
        <v>157</v>
      </c>
      <c r="B158" s="7" t="s">
        <v>39590</v>
      </c>
      <c r="C158" s="7" t="s">
        <v>39591</v>
      </c>
      <c r="D158" s="30" t="s">
        <v>20912</v>
      </c>
      <c r="E158" s="30" t="s">
        <v>9480</v>
      </c>
      <c r="F158" s="7" t="s">
        <v>7068</v>
      </c>
      <c r="G158" s="8">
        <v>43796</v>
      </c>
      <c r="H158" s="7" t="s">
        <v>55</v>
      </c>
      <c r="I158" s="9">
        <f>TODAY()-Tableau1[[#This Row],[Follow Up 2]]</f>
        <v>609</v>
      </c>
      <c r="J158" s="8">
        <v>43840</v>
      </c>
      <c r="K158" s="10">
        <v>43881</v>
      </c>
      <c r="M158" s="11"/>
      <c r="N158" s="12"/>
      <c r="O158" s="13"/>
    </row>
    <row r="159" spans="1:15">
      <c r="A159" s="7">
        <v>158</v>
      </c>
      <c r="B159" s="7" t="s">
        <v>39592</v>
      </c>
      <c r="C159" s="7" t="s">
        <v>39593</v>
      </c>
      <c r="D159" s="30" t="s">
        <v>39594</v>
      </c>
      <c r="E159" s="30" t="s">
        <v>8467</v>
      </c>
      <c r="F159" s="7" t="s">
        <v>78</v>
      </c>
      <c r="G159" s="8"/>
      <c r="H159" s="7"/>
      <c r="I159" s="9"/>
      <c r="J159" s="7"/>
      <c r="O159" s="15"/>
    </row>
    <row r="160" spans="1:15">
      <c r="A160" s="7">
        <v>159</v>
      </c>
      <c r="B160" s="7" t="s">
        <v>39595</v>
      </c>
      <c r="C160" s="7" t="s">
        <v>39596</v>
      </c>
      <c r="D160" s="7" t="s">
        <v>39597</v>
      </c>
      <c r="E160" s="30" t="s">
        <v>9072</v>
      </c>
      <c r="F160" s="7" t="s">
        <v>33</v>
      </c>
      <c r="G160" s="8"/>
      <c r="H160" s="7"/>
      <c r="I160" s="9"/>
      <c r="J160" s="7"/>
      <c r="M160" s="11"/>
      <c r="N160" s="12"/>
      <c r="O160" s="13"/>
    </row>
    <row r="161" spans="1:15">
      <c r="A161" s="7">
        <v>160</v>
      </c>
      <c r="B161" s="7" t="s">
        <v>39598</v>
      </c>
      <c r="C161" s="7" t="s">
        <v>39599</v>
      </c>
      <c r="D161" s="30" t="s">
        <v>292</v>
      </c>
      <c r="E161" s="30" t="s">
        <v>9072</v>
      </c>
      <c r="F161" s="7" t="s">
        <v>7068</v>
      </c>
      <c r="G161" s="8">
        <v>43799</v>
      </c>
      <c r="H161" s="7" t="s">
        <v>55</v>
      </c>
      <c r="I161" s="9">
        <f>TODAY()-Tableau1[[#This Row],[Follow Up 2]]</f>
        <v>609</v>
      </c>
      <c r="J161" s="8">
        <v>43840</v>
      </c>
      <c r="K161" s="10">
        <v>43881</v>
      </c>
      <c r="O161" s="15"/>
    </row>
    <row r="162" spans="1:15">
      <c r="A162" s="7">
        <v>161</v>
      </c>
      <c r="B162" s="7" t="s">
        <v>39600</v>
      </c>
      <c r="C162" s="7" t="s">
        <v>558</v>
      </c>
      <c r="D162" s="30" t="s">
        <v>39601</v>
      </c>
      <c r="E162" s="30" t="s">
        <v>19954</v>
      </c>
      <c r="F162" s="7" t="s">
        <v>7068</v>
      </c>
      <c r="G162" s="8">
        <v>43796</v>
      </c>
      <c r="H162" s="7" t="s">
        <v>55</v>
      </c>
      <c r="I162" s="9">
        <f>TODAY()-Tableau1[[#This Row],[Follow Up 2]]</f>
        <v>609</v>
      </c>
      <c r="J162" s="8">
        <v>43840</v>
      </c>
      <c r="K162" s="10">
        <v>43881</v>
      </c>
      <c r="M162" s="11"/>
      <c r="N162" s="12"/>
      <c r="O162" s="13"/>
    </row>
    <row r="163" spans="1:15">
      <c r="A163" s="7">
        <v>162</v>
      </c>
      <c r="B163" s="7" t="s">
        <v>39602</v>
      </c>
      <c r="C163" s="7" t="s">
        <v>39603</v>
      </c>
      <c r="D163" s="30" t="s">
        <v>5002</v>
      </c>
      <c r="E163" s="30" t="s">
        <v>19954</v>
      </c>
      <c r="F163" s="7" t="s">
        <v>78</v>
      </c>
      <c r="G163" s="8"/>
      <c r="H163" s="7"/>
      <c r="I163" s="9"/>
      <c r="J163" s="7"/>
      <c r="O163" s="15"/>
    </row>
    <row r="164" spans="1:15">
      <c r="A164" s="7">
        <v>163</v>
      </c>
      <c r="B164" s="7" t="s">
        <v>39604</v>
      </c>
      <c r="C164" s="7" t="s">
        <v>39605</v>
      </c>
      <c r="D164" s="30" t="s">
        <v>39606</v>
      </c>
      <c r="E164" s="30" t="s">
        <v>19954</v>
      </c>
      <c r="F164" s="7" t="s">
        <v>7068</v>
      </c>
      <c r="G164" s="8">
        <v>43796</v>
      </c>
      <c r="H164" s="7" t="s">
        <v>55</v>
      </c>
      <c r="I164" s="9">
        <f>TODAY()-Tableau1[[#This Row],[Follow Up 3]]</f>
        <v>609</v>
      </c>
      <c r="J164" s="10">
        <v>43845</v>
      </c>
      <c r="K164" s="10">
        <v>43867</v>
      </c>
      <c r="L164" s="10">
        <v>43881</v>
      </c>
      <c r="M164" s="11"/>
      <c r="N164" s="12"/>
      <c r="O164" s="13"/>
    </row>
    <row r="165" spans="1:15">
      <c r="A165" s="7">
        <v>164</v>
      </c>
      <c r="B165" s="7" t="s">
        <v>39607</v>
      </c>
      <c r="C165" s="7" t="s">
        <v>39608</v>
      </c>
      <c r="D165" s="7" t="s">
        <v>39609</v>
      </c>
      <c r="E165" s="7" t="s">
        <v>8096</v>
      </c>
      <c r="F165" s="7" t="s">
        <v>7068</v>
      </c>
      <c r="G165" s="8">
        <v>43797</v>
      </c>
      <c r="H165" s="7" t="s">
        <v>55</v>
      </c>
      <c r="I165" s="9">
        <f>TODAY()-Tableau1[[#This Row],[Follow Up 2]]</f>
        <v>609</v>
      </c>
      <c r="J165" s="8">
        <v>43867</v>
      </c>
      <c r="K165" s="10">
        <v>43881</v>
      </c>
      <c r="O165" s="15"/>
    </row>
    <row r="166" spans="1:15" s="27" customFormat="1" ht="15" thickBot="1">
      <c r="A166" s="20">
        <v>165</v>
      </c>
      <c r="B166" s="20" t="s">
        <v>39610</v>
      </c>
      <c r="C166" s="20" t="s">
        <v>39611</v>
      </c>
      <c r="D166" s="20" t="s">
        <v>2753</v>
      </c>
      <c r="E166" s="20" t="s">
        <v>8096</v>
      </c>
      <c r="F166" s="20" t="s">
        <v>7068</v>
      </c>
      <c r="G166" s="23">
        <v>43800</v>
      </c>
      <c r="H166" s="20" t="s">
        <v>55</v>
      </c>
      <c r="I166" s="22">
        <f>TODAY()-Tableau1[[#This Row],[Follow Up 2]]</f>
        <v>609</v>
      </c>
      <c r="J166" s="23">
        <v>43867</v>
      </c>
      <c r="K166" s="24">
        <v>43881</v>
      </c>
      <c r="L166" s="25"/>
      <c r="M166" s="31"/>
      <c r="N166" s="32"/>
      <c r="O166" s="33"/>
    </row>
    <row r="167" spans="1:15">
      <c r="A167" s="7">
        <v>166</v>
      </c>
      <c r="B167" s="7" t="s">
        <v>39612</v>
      </c>
      <c r="C167" s="7" t="s">
        <v>39613</v>
      </c>
      <c r="D167" s="7" t="s">
        <v>39614</v>
      </c>
      <c r="E167" s="7" t="s">
        <v>39615</v>
      </c>
      <c r="F167" s="7" t="s">
        <v>7068</v>
      </c>
      <c r="G167" s="8">
        <v>43802</v>
      </c>
      <c r="H167" s="17" t="s">
        <v>92</v>
      </c>
      <c r="I167" s="9"/>
      <c r="J167" s="7"/>
      <c r="M167" s="10">
        <v>43867</v>
      </c>
      <c r="O167" s="15" t="s">
        <v>39616</v>
      </c>
    </row>
    <row r="168" spans="1:15">
      <c r="A168" s="7">
        <v>167</v>
      </c>
      <c r="B168" s="7" t="s">
        <v>39617</v>
      </c>
      <c r="C168" s="7" t="s">
        <v>469</v>
      </c>
      <c r="D168" s="7" t="s">
        <v>39618</v>
      </c>
      <c r="E168" s="7" t="s">
        <v>8096</v>
      </c>
      <c r="F168" s="7" t="s">
        <v>7068</v>
      </c>
      <c r="G168" s="8">
        <v>43802</v>
      </c>
      <c r="H168" s="28" t="s">
        <v>92</v>
      </c>
      <c r="I168" s="9">
        <f>TODAY()-Tableau1[[#This Row],[Message Date]]</f>
        <v>688</v>
      </c>
      <c r="J168" s="7"/>
      <c r="M168" s="11">
        <v>43802</v>
      </c>
      <c r="N168" s="12"/>
      <c r="O168" s="13" t="s">
        <v>39619</v>
      </c>
    </row>
    <row r="169" spans="1:15">
      <c r="A169" s="7">
        <v>168</v>
      </c>
      <c r="B169" s="7" t="s">
        <v>39620</v>
      </c>
      <c r="C169" s="7" t="s">
        <v>1462</v>
      </c>
      <c r="D169" s="30" t="s">
        <v>39621</v>
      </c>
      <c r="E169" s="30" t="s">
        <v>8096</v>
      </c>
      <c r="F169" s="7" t="s">
        <v>7068</v>
      </c>
      <c r="G169" s="8">
        <v>43802</v>
      </c>
      <c r="H169" s="7" t="s">
        <v>135</v>
      </c>
      <c r="I169" s="9">
        <f>TODAY()-Tableau1[[#This Row],[Follow Up 1]]</f>
        <v>609</v>
      </c>
      <c r="J169" s="8">
        <v>43881</v>
      </c>
      <c r="M169" s="10">
        <v>43803</v>
      </c>
      <c r="O169" s="15" t="s">
        <v>39622</v>
      </c>
    </row>
    <row r="170" spans="1:15">
      <c r="A170" s="7">
        <v>169</v>
      </c>
      <c r="B170" s="7" t="s">
        <v>39623</v>
      </c>
      <c r="C170" s="7" t="s">
        <v>39624</v>
      </c>
      <c r="D170" s="30" t="s">
        <v>709</v>
      </c>
      <c r="E170" s="30" t="s">
        <v>8096</v>
      </c>
      <c r="F170" s="7" t="s">
        <v>78</v>
      </c>
      <c r="G170" s="7"/>
      <c r="H170" s="7"/>
      <c r="I170" s="9"/>
      <c r="J170" s="7"/>
      <c r="M170" s="11"/>
      <c r="N170" s="12"/>
      <c r="O170" s="13"/>
    </row>
    <row r="171" spans="1:15">
      <c r="A171" s="7">
        <v>170</v>
      </c>
      <c r="B171" s="7" t="s">
        <v>39625</v>
      </c>
      <c r="C171" s="7" t="s">
        <v>39626</v>
      </c>
      <c r="D171" s="30" t="s">
        <v>4508</v>
      </c>
      <c r="E171" s="30" t="s">
        <v>8096</v>
      </c>
      <c r="F171" s="7" t="s">
        <v>7068</v>
      </c>
      <c r="G171" s="8">
        <v>43804</v>
      </c>
      <c r="H171" s="7" t="s">
        <v>55</v>
      </c>
      <c r="I171" s="9">
        <f>TODAY()-Tableau1[[#This Row],[Follow Up 2]]</f>
        <v>609</v>
      </c>
      <c r="J171" s="8">
        <v>43867</v>
      </c>
      <c r="K171" s="10">
        <v>43881</v>
      </c>
      <c r="O171" s="15"/>
    </row>
    <row r="172" spans="1:15">
      <c r="A172" s="7">
        <v>171</v>
      </c>
      <c r="B172" s="7" t="s">
        <v>39627</v>
      </c>
      <c r="C172" s="7" t="s">
        <v>39628</v>
      </c>
      <c r="D172" s="30" t="s">
        <v>2865</v>
      </c>
      <c r="E172" s="30" t="s">
        <v>8096</v>
      </c>
      <c r="F172" s="7" t="s">
        <v>7068</v>
      </c>
      <c r="G172" s="8">
        <v>43805</v>
      </c>
      <c r="H172" s="7" t="s">
        <v>55</v>
      </c>
      <c r="I172" s="9">
        <f>TODAY()-Tableau1[[#This Row],[Follow Up 2]]</f>
        <v>609</v>
      </c>
      <c r="J172" s="8">
        <v>43867</v>
      </c>
      <c r="K172" s="10">
        <v>43881</v>
      </c>
      <c r="M172" s="11"/>
      <c r="N172" s="12"/>
      <c r="O172" s="13"/>
    </row>
    <row r="173" spans="1:15">
      <c r="A173" s="7">
        <v>172</v>
      </c>
      <c r="B173" s="7" t="s">
        <v>39629</v>
      </c>
      <c r="C173" s="7" t="s">
        <v>28028</v>
      </c>
      <c r="D173" s="30" t="s">
        <v>2779</v>
      </c>
      <c r="E173" s="30" t="s">
        <v>8096</v>
      </c>
      <c r="F173" s="7" t="s">
        <v>7068</v>
      </c>
      <c r="G173" s="8">
        <v>43803</v>
      </c>
      <c r="H173" s="17" t="s">
        <v>92</v>
      </c>
      <c r="I173" s="9">
        <f>TODAY()-Tableau1[[#This Row],[Follow Up 2]]</f>
        <v>609</v>
      </c>
      <c r="J173" s="8">
        <v>43867</v>
      </c>
      <c r="K173" s="10">
        <v>43881</v>
      </c>
      <c r="M173" s="10">
        <v>43869</v>
      </c>
      <c r="O173" s="15" t="s">
        <v>39630</v>
      </c>
    </row>
    <row r="174" spans="1:15" ht="28.8">
      <c r="A174" s="7">
        <v>173</v>
      </c>
      <c r="B174" s="7" t="s">
        <v>39631</v>
      </c>
      <c r="C174" s="7" t="s">
        <v>39632</v>
      </c>
      <c r="D174" s="30" t="s">
        <v>3740</v>
      </c>
      <c r="E174" s="30" t="s">
        <v>9480</v>
      </c>
      <c r="F174" s="7" t="s">
        <v>7068</v>
      </c>
      <c r="G174" s="8">
        <v>43817</v>
      </c>
      <c r="H174" s="7" t="s">
        <v>55</v>
      </c>
      <c r="I174" s="9">
        <f>TODAY()-Tableau1[[#This Row],[Follow Up 2]]</f>
        <v>609</v>
      </c>
      <c r="J174" s="8">
        <v>43867</v>
      </c>
      <c r="K174" s="10">
        <v>43881</v>
      </c>
      <c r="M174" s="11"/>
      <c r="N174" s="12"/>
      <c r="O174" s="13"/>
    </row>
    <row r="175" spans="1:15">
      <c r="A175" s="7">
        <v>174</v>
      </c>
      <c r="B175" s="7" t="s">
        <v>39633</v>
      </c>
      <c r="C175" s="7" t="s">
        <v>13104</v>
      </c>
      <c r="D175" s="30" t="s">
        <v>2109</v>
      </c>
      <c r="E175" s="30" t="s">
        <v>19954</v>
      </c>
      <c r="F175" s="7" t="s">
        <v>7068</v>
      </c>
      <c r="G175" s="8">
        <v>43803</v>
      </c>
      <c r="H175" s="7" t="s">
        <v>55</v>
      </c>
      <c r="I175" s="9">
        <f>TODAY()-Tableau1[[#This Row],[Follow Up 2]]</f>
        <v>609</v>
      </c>
      <c r="J175" s="8">
        <v>43867</v>
      </c>
      <c r="K175" s="10">
        <v>43881</v>
      </c>
      <c r="O175" s="15"/>
    </row>
    <row r="176" spans="1:15">
      <c r="A176" s="7">
        <v>175</v>
      </c>
      <c r="B176" s="34" t="s">
        <v>39634</v>
      </c>
      <c r="C176" s="34" t="s">
        <v>13266</v>
      </c>
      <c r="D176" s="30" t="s">
        <v>2577</v>
      </c>
      <c r="E176" s="30" t="s">
        <v>19954</v>
      </c>
      <c r="F176" s="7" t="s">
        <v>7068</v>
      </c>
      <c r="G176" s="8">
        <v>43802</v>
      </c>
      <c r="H176" s="28" t="s">
        <v>92</v>
      </c>
      <c r="I176" s="9">
        <f>TODAY()-Tableau1[[#This Row],[Message Date]]</f>
        <v>688</v>
      </c>
      <c r="J176" s="7"/>
      <c r="M176" s="11">
        <v>43802</v>
      </c>
      <c r="N176" s="12"/>
      <c r="O176" s="13" t="s">
        <v>39635</v>
      </c>
    </row>
    <row r="177" spans="1:15" ht="28.8">
      <c r="A177" s="7">
        <v>176</v>
      </c>
      <c r="B177" s="7" t="s">
        <v>39636</v>
      </c>
      <c r="C177" s="7" t="s">
        <v>39637</v>
      </c>
      <c r="D177" s="30" t="s">
        <v>4956</v>
      </c>
      <c r="E177" s="30" t="s">
        <v>19954</v>
      </c>
      <c r="F177" s="7" t="s">
        <v>78</v>
      </c>
      <c r="G177" s="7"/>
      <c r="H177" s="7"/>
      <c r="I177" s="9"/>
      <c r="J177" s="7"/>
      <c r="O177" s="15"/>
    </row>
    <row r="178" spans="1:15">
      <c r="A178" s="7">
        <v>177</v>
      </c>
      <c r="B178" s="7" t="s">
        <v>39638</v>
      </c>
      <c r="C178" s="7" t="s">
        <v>39639</v>
      </c>
      <c r="D178" s="30" t="s">
        <v>18531</v>
      </c>
      <c r="E178" s="30" t="s">
        <v>8096</v>
      </c>
      <c r="F178" s="7" t="s">
        <v>7068</v>
      </c>
      <c r="G178" s="8">
        <v>43803</v>
      </c>
      <c r="H178" s="7" t="s">
        <v>55</v>
      </c>
      <c r="I178" s="9">
        <f>TODAY()-Tableau1[[#This Row],[Follow Up 2]]</f>
        <v>609</v>
      </c>
      <c r="J178" s="8">
        <v>43875</v>
      </c>
      <c r="K178" s="10">
        <v>43881</v>
      </c>
      <c r="M178" s="11"/>
      <c r="N178" s="12"/>
      <c r="O178" s="13"/>
    </row>
    <row r="179" spans="1:15">
      <c r="A179" s="7">
        <v>178</v>
      </c>
      <c r="B179" s="7" t="s">
        <v>39640</v>
      </c>
      <c r="C179" s="7" t="s">
        <v>29982</v>
      </c>
      <c r="D179" s="30" t="s">
        <v>9636</v>
      </c>
      <c r="E179" s="30" t="s">
        <v>8096</v>
      </c>
      <c r="F179" s="7" t="s">
        <v>7068</v>
      </c>
      <c r="G179" s="8">
        <v>43802</v>
      </c>
      <c r="H179" s="7" t="s">
        <v>55</v>
      </c>
      <c r="I179" s="9">
        <f>TODAY()-Tableau1[[#This Row],[Follow Up 2]]</f>
        <v>594</v>
      </c>
      <c r="J179" s="8">
        <v>43875</v>
      </c>
      <c r="K179" s="10">
        <v>43896</v>
      </c>
      <c r="O179" s="15"/>
    </row>
    <row r="180" spans="1:15">
      <c r="A180" s="7">
        <v>179</v>
      </c>
      <c r="B180" s="7" t="s">
        <v>39641</v>
      </c>
      <c r="C180" s="7" t="s">
        <v>39642</v>
      </c>
      <c r="D180" s="30" t="s">
        <v>39643</v>
      </c>
      <c r="E180" s="30" t="s">
        <v>8096</v>
      </c>
      <c r="F180" s="7" t="s">
        <v>7068</v>
      </c>
      <c r="G180" s="8">
        <v>43805</v>
      </c>
      <c r="H180" s="7" t="s">
        <v>135</v>
      </c>
      <c r="I180" s="9">
        <f>TODAY()-Tableau1[[#This Row],[Follow Up 1]]</f>
        <v>615</v>
      </c>
      <c r="J180" s="8">
        <v>43875</v>
      </c>
      <c r="M180" s="11">
        <v>43847</v>
      </c>
      <c r="N180" s="12"/>
      <c r="O180" s="13" t="s">
        <v>39644</v>
      </c>
    </row>
    <row r="181" spans="1:15">
      <c r="A181" s="7">
        <v>180</v>
      </c>
      <c r="B181" s="7" t="s">
        <v>39645</v>
      </c>
      <c r="C181" s="7" t="s">
        <v>661</v>
      </c>
      <c r="D181" s="30" t="s">
        <v>39646</v>
      </c>
      <c r="E181" s="30" t="s">
        <v>8096</v>
      </c>
      <c r="F181" s="7" t="s">
        <v>7068</v>
      </c>
      <c r="G181" s="8">
        <v>43802</v>
      </c>
      <c r="H181" s="7" t="s">
        <v>55</v>
      </c>
      <c r="I181" s="9">
        <f>TODAY()-Tableau1[[#This Row],[Follow Up 2]]</f>
        <v>594</v>
      </c>
      <c r="J181" s="8">
        <v>43875</v>
      </c>
      <c r="K181" s="10">
        <v>43896</v>
      </c>
      <c r="O181" s="15"/>
    </row>
    <row r="182" spans="1:15">
      <c r="A182" s="7">
        <v>181</v>
      </c>
      <c r="B182" s="7" t="s">
        <v>39647</v>
      </c>
      <c r="C182" s="7" t="s">
        <v>473</v>
      </c>
      <c r="D182" s="30" t="s">
        <v>39648</v>
      </c>
      <c r="E182" s="30" t="s">
        <v>8096</v>
      </c>
      <c r="F182" s="7" t="s">
        <v>7068</v>
      </c>
      <c r="G182" s="8">
        <v>43802</v>
      </c>
      <c r="H182" s="28" t="s">
        <v>92</v>
      </c>
      <c r="I182" s="9">
        <f>TODAY()-Tableau1[[#This Row],[Message Date]]</f>
        <v>688</v>
      </c>
      <c r="J182" s="7"/>
      <c r="M182" s="11">
        <v>43802</v>
      </c>
      <c r="N182" s="12"/>
      <c r="O182" s="13" t="s">
        <v>39649</v>
      </c>
    </row>
    <row r="183" spans="1:15">
      <c r="A183" s="7">
        <v>182</v>
      </c>
      <c r="B183" s="34" t="s">
        <v>39650</v>
      </c>
      <c r="C183" s="34" t="s">
        <v>39651</v>
      </c>
      <c r="D183" s="7" t="s">
        <v>39652</v>
      </c>
      <c r="E183" s="30" t="s">
        <v>8096</v>
      </c>
      <c r="F183" s="7" t="s">
        <v>7068</v>
      </c>
      <c r="G183" s="8">
        <v>43804</v>
      </c>
      <c r="H183" s="7" t="s">
        <v>55</v>
      </c>
      <c r="I183" s="9">
        <f>TODAY()-Tableau1[[#This Row],[Follow Up 2]]</f>
        <v>594</v>
      </c>
      <c r="J183" s="8">
        <v>43875</v>
      </c>
      <c r="K183" s="10">
        <v>43896</v>
      </c>
      <c r="O183" s="15"/>
    </row>
    <row r="184" spans="1:15">
      <c r="A184" s="7">
        <v>183</v>
      </c>
      <c r="B184" s="7" t="s">
        <v>39653</v>
      </c>
      <c r="C184" s="7" t="s">
        <v>39654</v>
      </c>
      <c r="D184" s="35" t="s">
        <v>31907</v>
      </c>
      <c r="E184" s="30" t="s">
        <v>8096</v>
      </c>
      <c r="F184" s="7" t="s">
        <v>7068</v>
      </c>
      <c r="G184" s="8">
        <v>43803</v>
      </c>
      <c r="H184" s="7" t="s">
        <v>55</v>
      </c>
      <c r="I184" s="9">
        <f>TODAY()-Tableau1[[#This Row],[Follow Up 2]]</f>
        <v>594</v>
      </c>
      <c r="J184" s="8">
        <v>43875</v>
      </c>
      <c r="K184" s="10">
        <v>43896</v>
      </c>
      <c r="M184" s="11"/>
      <c r="N184" s="12"/>
      <c r="O184" s="13"/>
    </row>
    <row r="185" spans="1:15">
      <c r="A185" s="7">
        <v>184</v>
      </c>
      <c r="B185" s="7" t="s">
        <v>39655</v>
      </c>
      <c r="C185" s="7" t="s">
        <v>10260</v>
      </c>
      <c r="D185" s="35" t="s">
        <v>31907</v>
      </c>
      <c r="E185" s="30" t="s">
        <v>8096</v>
      </c>
      <c r="F185" s="7" t="s">
        <v>33</v>
      </c>
      <c r="G185" s="8">
        <v>43907</v>
      </c>
      <c r="H185" s="7" t="s">
        <v>55</v>
      </c>
      <c r="I185" s="9">
        <f>TODAY()-Tableau1[[#This Row],[Message Date]]</f>
        <v>583</v>
      </c>
      <c r="J185" s="7"/>
      <c r="O185" s="15"/>
    </row>
    <row r="186" spans="1:15">
      <c r="A186" s="7">
        <v>185</v>
      </c>
      <c r="B186" s="7" t="s">
        <v>39656</v>
      </c>
      <c r="C186" s="7" t="s">
        <v>39657</v>
      </c>
      <c r="D186" s="30" t="s">
        <v>3638</v>
      </c>
      <c r="E186" s="30" t="s">
        <v>8096</v>
      </c>
      <c r="F186" s="7" t="s">
        <v>78</v>
      </c>
      <c r="G186" s="7"/>
      <c r="H186" s="7"/>
      <c r="I186" s="9"/>
      <c r="J186" s="7"/>
      <c r="M186" s="11"/>
      <c r="N186" s="12"/>
      <c r="O186" s="13"/>
    </row>
    <row r="187" spans="1:15" ht="28.8">
      <c r="A187" s="7">
        <v>186</v>
      </c>
      <c r="B187" s="7" t="s">
        <v>39658</v>
      </c>
      <c r="C187" s="7" t="s">
        <v>39659</v>
      </c>
      <c r="D187" s="30" t="s">
        <v>3638</v>
      </c>
      <c r="E187" s="30" t="s">
        <v>8096</v>
      </c>
      <c r="F187" s="7" t="s">
        <v>7068</v>
      </c>
      <c r="G187" s="8">
        <v>43802</v>
      </c>
      <c r="H187" s="17" t="s">
        <v>92</v>
      </c>
      <c r="I187" s="9"/>
      <c r="J187" s="7"/>
      <c r="M187" s="10">
        <v>43875</v>
      </c>
      <c r="O187" s="15" t="s">
        <v>8087</v>
      </c>
    </row>
    <row r="188" spans="1:15">
      <c r="A188" s="7">
        <v>187</v>
      </c>
      <c r="B188" s="7" t="s">
        <v>39660</v>
      </c>
      <c r="C188" s="7" t="s">
        <v>39661</v>
      </c>
      <c r="D188" s="30" t="s">
        <v>39662</v>
      </c>
      <c r="E188" s="30" t="s">
        <v>8096</v>
      </c>
      <c r="F188" s="7" t="s">
        <v>7068</v>
      </c>
      <c r="G188" s="8">
        <v>43803</v>
      </c>
      <c r="H188" s="7" t="s">
        <v>135</v>
      </c>
      <c r="I188" s="9"/>
      <c r="J188" s="8">
        <v>43875</v>
      </c>
      <c r="K188" s="10">
        <v>43899</v>
      </c>
      <c r="M188" s="11">
        <v>43875</v>
      </c>
      <c r="N188" s="12"/>
      <c r="O188" s="36" t="s">
        <v>44</v>
      </c>
    </row>
    <row r="189" spans="1:15">
      <c r="A189" s="7">
        <v>188</v>
      </c>
      <c r="B189" s="7" t="s">
        <v>39663</v>
      </c>
      <c r="C189" s="7" t="s">
        <v>39664</v>
      </c>
      <c r="D189" s="30" t="s">
        <v>746</v>
      </c>
      <c r="E189" s="30" t="s">
        <v>8096</v>
      </c>
      <c r="F189" s="7" t="s">
        <v>7068</v>
      </c>
      <c r="G189" s="8">
        <v>43802</v>
      </c>
      <c r="H189" s="7" t="s">
        <v>55</v>
      </c>
      <c r="I189" s="9">
        <f>TODAY()-Tableau1[[#This Row],[Follow Up 2]]</f>
        <v>594</v>
      </c>
      <c r="J189" s="8">
        <v>43875</v>
      </c>
      <c r="K189" s="10">
        <v>43896</v>
      </c>
      <c r="O189" s="15"/>
    </row>
    <row r="190" spans="1:15" ht="28.8">
      <c r="A190" s="7">
        <v>189</v>
      </c>
      <c r="B190" s="7" t="s">
        <v>39665</v>
      </c>
      <c r="C190" s="7" t="s">
        <v>39666</v>
      </c>
      <c r="D190" s="30" t="s">
        <v>2843</v>
      </c>
      <c r="E190" s="30" t="s">
        <v>8096</v>
      </c>
      <c r="F190" s="7" t="s">
        <v>7068</v>
      </c>
      <c r="G190" s="8">
        <v>43805</v>
      </c>
      <c r="H190" s="28" t="s">
        <v>92</v>
      </c>
      <c r="I190" s="9">
        <f>TODAY()-M190</f>
        <v>597</v>
      </c>
      <c r="J190" s="8">
        <v>43875</v>
      </c>
      <c r="M190" s="11">
        <v>43893</v>
      </c>
      <c r="N190" s="12"/>
      <c r="O190" s="13" t="s">
        <v>39667</v>
      </c>
    </row>
    <row r="191" spans="1:15">
      <c r="A191" s="7">
        <v>190</v>
      </c>
      <c r="B191" s="7" t="s">
        <v>39668</v>
      </c>
      <c r="C191" s="7"/>
      <c r="D191" s="30" t="s">
        <v>2843</v>
      </c>
      <c r="E191" s="30" t="s">
        <v>8096</v>
      </c>
      <c r="F191" s="7" t="s">
        <v>7068</v>
      </c>
      <c r="G191" s="8">
        <v>43810</v>
      </c>
      <c r="H191" s="17" t="s">
        <v>92</v>
      </c>
      <c r="I191" s="9">
        <f>TODAY()-Tableau1[[#This Row],[Message Date]]</f>
        <v>680</v>
      </c>
      <c r="J191" s="7"/>
      <c r="M191" s="10">
        <v>43815</v>
      </c>
      <c r="O191" s="15" t="s">
        <v>39669</v>
      </c>
    </row>
    <row r="192" spans="1:15">
      <c r="A192" s="7">
        <v>191</v>
      </c>
      <c r="B192" s="7" t="s">
        <v>39670</v>
      </c>
      <c r="C192" s="7" t="s">
        <v>19441</v>
      </c>
      <c r="D192" s="30" t="s">
        <v>3299</v>
      </c>
      <c r="E192" s="30" t="s">
        <v>8096</v>
      </c>
      <c r="F192" s="7" t="s">
        <v>7068</v>
      </c>
      <c r="G192" s="8">
        <v>43802</v>
      </c>
      <c r="H192" s="7" t="s">
        <v>237</v>
      </c>
      <c r="I192" s="9"/>
      <c r="J192" s="8">
        <v>43875</v>
      </c>
      <c r="M192" s="11">
        <v>43878</v>
      </c>
      <c r="N192" s="12"/>
      <c r="O192" s="13" t="s">
        <v>39671</v>
      </c>
    </row>
    <row r="193" spans="1:15">
      <c r="A193" s="7">
        <v>192</v>
      </c>
      <c r="B193" s="34" t="s">
        <v>39672</v>
      </c>
      <c r="C193" s="34" t="s">
        <v>39673</v>
      </c>
      <c r="D193" s="30" t="s">
        <v>3299</v>
      </c>
      <c r="E193" s="30" t="s">
        <v>8096</v>
      </c>
      <c r="F193" s="7" t="s">
        <v>7068</v>
      </c>
      <c r="G193" s="8">
        <v>43802</v>
      </c>
      <c r="H193" s="7" t="s">
        <v>92</v>
      </c>
      <c r="I193" s="9">
        <f>TODAY()-Tableau1[[#This Row],[Message Date]]</f>
        <v>688</v>
      </c>
      <c r="J193" s="7"/>
      <c r="M193" s="10">
        <v>43803</v>
      </c>
      <c r="O193" s="15" t="s">
        <v>39674</v>
      </c>
    </row>
    <row r="194" spans="1:15">
      <c r="A194" s="7">
        <v>193</v>
      </c>
      <c r="B194" s="7" t="s">
        <v>39675</v>
      </c>
      <c r="C194" s="7" t="s">
        <v>39676</v>
      </c>
      <c r="D194" s="30" t="s">
        <v>528</v>
      </c>
      <c r="E194" s="30" t="s">
        <v>8096</v>
      </c>
      <c r="F194" s="7" t="s">
        <v>78</v>
      </c>
      <c r="G194" s="7"/>
      <c r="H194" s="7"/>
      <c r="I194" s="9"/>
      <c r="J194" s="7"/>
      <c r="M194" s="11"/>
      <c r="N194" s="12"/>
      <c r="O194" s="13"/>
    </row>
    <row r="195" spans="1:15">
      <c r="A195" s="7">
        <v>194</v>
      </c>
      <c r="B195" s="7" t="s">
        <v>24934</v>
      </c>
      <c r="C195" s="7" t="s">
        <v>39677</v>
      </c>
      <c r="D195" s="30" t="s">
        <v>528</v>
      </c>
      <c r="E195" s="30" t="s">
        <v>8096</v>
      </c>
      <c r="F195" s="7" t="s">
        <v>78</v>
      </c>
      <c r="G195" s="7"/>
      <c r="H195" s="7"/>
      <c r="I195" s="9"/>
      <c r="J195" s="7"/>
      <c r="O195" s="15"/>
    </row>
    <row r="196" spans="1:15">
      <c r="A196" s="7">
        <v>195</v>
      </c>
      <c r="B196" s="7" t="s">
        <v>39678</v>
      </c>
      <c r="C196" s="7" t="s">
        <v>39679</v>
      </c>
      <c r="D196" s="30" t="s">
        <v>4270</v>
      </c>
      <c r="E196" s="30" t="s">
        <v>8096</v>
      </c>
      <c r="F196" s="7" t="s">
        <v>78</v>
      </c>
      <c r="G196" s="7"/>
      <c r="H196" s="7"/>
      <c r="I196" s="9"/>
      <c r="J196" s="7"/>
      <c r="M196" s="11"/>
      <c r="N196" s="12"/>
      <c r="O196" s="13"/>
    </row>
    <row r="197" spans="1:15">
      <c r="A197" s="7">
        <v>196</v>
      </c>
      <c r="B197" s="7" t="s">
        <v>39680</v>
      </c>
      <c r="C197" s="7" t="s">
        <v>39681</v>
      </c>
      <c r="D197" s="30" t="s">
        <v>39682</v>
      </c>
      <c r="E197" s="30" t="s">
        <v>8096</v>
      </c>
      <c r="F197" s="7" t="s">
        <v>7068</v>
      </c>
      <c r="G197" s="8">
        <v>43802</v>
      </c>
      <c r="H197" s="17" t="s">
        <v>92</v>
      </c>
      <c r="I197" s="9"/>
      <c r="J197" s="7"/>
      <c r="M197" s="10">
        <v>43875</v>
      </c>
      <c r="O197" s="15" t="s">
        <v>39683</v>
      </c>
    </row>
    <row r="198" spans="1:15">
      <c r="A198" s="7">
        <v>197</v>
      </c>
      <c r="B198" s="7" t="s">
        <v>39684</v>
      </c>
      <c r="C198" s="7" t="s">
        <v>39685</v>
      </c>
      <c r="D198" s="30" t="s">
        <v>165</v>
      </c>
      <c r="E198" s="30" t="s">
        <v>8096</v>
      </c>
      <c r="F198" s="7" t="s">
        <v>7068</v>
      </c>
      <c r="G198" s="8">
        <v>43808</v>
      </c>
      <c r="H198" s="28" t="s">
        <v>92</v>
      </c>
      <c r="I198" s="9">
        <f>TODAY()-Tableau1[[#This Row],[Message Date]]</f>
        <v>682</v>
      </c>
      <c r="J198" s="7"/>
      <c r="M198" s="11">
        <v>43808</v>
      </c>
      <c r="N198" s="12"/>
      <c r="O198" s="13" t="s">
        <v>9952</v>
      </c>
    </row>
    <row r="199" spans="1:15" ht="28.8">
      <c r="A199" s="7">
        <v>198</v>
      </c>
      <c r="B199" s="7" t="s">
        <v>39686</v>
      </c>
      <c r="C199" s="7" t="s">
        <v>39687</v>
      </c>
      <c r="D199" s="30" t="s">
        <v>9254</v>
      </c>
      <c r="E199" s="30" t="s">
        <v>8096</v>
      </c>
      <c r="F199" s="7" t="s">
        <v>78</v>
      </c>
      <c r="G199" s="7"/>
      <c r="H199" s="7"/>
      <c r="I199" s="9"/>
      <c r="J199" s="7"/>
      <c r="O199" s="15"/>
    </row>
    <row r="200" spans="1:15">
      <c r="A200" s="7">
        <v>199</v>
      </c>
      <c r="B200" s="7" t="s">
        <v>39688</v>
      </c>
      <c r="C200" s="7" t="s">
        <v>39689</v>
      </c>
      <c r="D200" s="30" t="s">
        <v>1100</v>
      </c>
      <c r="E200" s="30" t="s">
        <v>8096</v>
      </c>
      <c r="F200" s="7" t="s">
        <v>7068</v>
      </c>
      <c r="G200" s="8">
        <v>43804</v>
      </c>
      <c r="H200" s="7" t="s">
        <v>237</v>
      </c>
      <c r="I200" s="9">
        <f>TODAY()-M200</f>
        <v>597</v>
      </c>
      <c r="J200" s="8">
        <v>43875</v>
      </c>
      <c r="K200" s="10">
        <v>43886</v>
      </c>
      <c r="M200" s="11">
        <v>43893</v>
      </c>
      <c r="N200" s="12"/>
      <c r="O200" s="13" t="s">
        <v>39690</v>
      </c>
    </row>
    <row r="201" spans="1:15">
      <c r="A201" s="7">
        <v>200</v>
      </c>
      <c r="B201" s="7" t="s">
        <v>39691</v>
      </c>
      <c r="C201" s="7" t="s">
        <v>39692</v>
      </c>
      <c r="D201" s="30" t="s">
        <v>1100</v>
      </c>
      <c r="E201" s="30" t="s">
        <v>8096</v>
      </c>
      <c r="F201" s="7" t="s">
        <v>78</v>
      </c>
      <c r="G201" s="7"/>
      <c r="H201" s="7"/>
      <c r="I201" s="9"/>
      <c r="J201" s="7"/>
      <c r="O201" s="15"/>
    </row>
    <row r="202" spans="1:15" ht="28.8">
      <c r="A202" s="7">
        <v>201</v>
      </c>
      <c r="B202" s="7" t="s">
        <v>39693</v>
      </c>
      <c r="C202" s="7" t="s">
        <v>39694</v>
      </c>
      <c r="D202" s="30" t="s">
        <v>39695</v>
      </c>
      <c r="E202" s="30" t="s">
        <v>8096</v>
      </c>
      <c r="F202" s="7" t="s">
        <v>7068</v>
      </c>
      <c r="G202" s="8">
        <v>43802</v>
      </c>
      <c r="H202" s="7" t="s">
        <v>55</v>
      </c>
      <c r="I202" s="9">
        <f>TODAY()-Tableau1[[#This Row],[Follow Up 2]]</f>
        <v>594</v>
      </c>
      <c r="J202" s="8">
        <v>43875</v>
      </c>
      <c r="K202" s="10">
        <v>43896</v>
      </c>
      <c r="M202" s="11"/>
      <c r="N202" s="12"/>
      <c r="O202" s="13"/>
    </row>
    <row r="203" spans="1:15">
      <c r="A203" s="7">
        <v>202</v>
      </c>
      <c r="B203" s="7" t="s">
        <v>39696</v>
      </c>
      <c r="C203" s="7" t="s">
        <v>39697</v>
      </c>
      <c r="D203" s="30" t="s">
        <v>3306</v>
      </c>
      <c r="E203" s="30" t="s">
        <v>8096</v>
      </c>
      <c r="F203" s="7" t="s">
        <v>7068</v>
      </c>
      <c r="G203" s="8">
        <v>43878</v>
      </c>
      <c r="H203" s="7" t="s">
        <v>135</v>
      </c>
      <c r="I203" s="9">
        <f>TODAY()-Tableau1[[#This Row],[Message Date]]</f>
        <v>612</v>
      </c>
      <c r="J203" s="7"/>
      <c r="M203" s="10">
        <v>43881</v>
      </c>
      <c r="O203" s="15" t="s">
        <v>39698</v>
      </c>
    </row>
    <row r="204" spans="1:15">
      <c r="A204" s="7">
        <v>203</v>
      </c>
      <c r="B204" s="7" t="s">
        <v>39699</v>
      </c>
      <c r="C204" s="7" t="s">
        <v>39700</v>
      </c>
      <c r="D204" s="30" t="s">
        <v>3306</v>
      </c>
      <c r="E204" s="30" t="s">
        <v>8096</v>
      </c>
      <c r="F204" s="7" t="s">
        <v>7068</v>
      </c>
      <c r="G204" s="8">
        <v>43803</v>
      </c>
      <c r="H204" s="7" t="s">
        <v>237</v>
      </c>
      <c r="I204" s="9"/>
      <c r="J204" s="7"/>
      <c r="M204" s="11">
        <v>43859</v>
      </c>
      <c r="N204" s="12"/>
      <c r="O204" s="13" t="s">
        <v>39701</v>
      </c>
    </row>
    <row r="205" spans="1:15">
      <c r="A205" s="7">
        <v>204</v>
      </c>
      <c r="B205" s="7" t="s">
        <v>39702</v>
      </c>
      <c r="C205" s="7" t="s">
        <v>39703</v>
      </c>
      <c r="D205" s="30" t="s">
        <v>409</v>
      </c>
      <c r="E205" s="30" t="s">
        <v>8033</v>
      </c>
      <c r="F205" s="7" t="s">
        <v>7068</v>
      </c>
      <c r="G205" s="8">
        <v>43802</v>
      </c>
      <c r="H205" s="7" t="s">
        <v>55</v>
      </c>
      <c r="I205" s="9">
        <f>TODAY()-Tableau1[[#This Row],[Follow Up 2]]</f>
        <v>594</v>
      </c>
      <c r="J205" s="8">
        <v>43875</v>
      </c>
      <c r="K205" s="10">
        <v>43896</v>
      </c>
      <c r="O205" s="15"/>
    </row>
    <row r="206" spans="1:15">
      <c r="A206" s="7">
        <v>205</v>
      </c>
      <c r="B206" s="7" t="s">
        <v>39704</v>
      </c>
      <c r="C206" s="7" t="s">
        <v>39705</v>
      </c>
      <c r="D206" s="30" t="s">
        <v>3306</v>
      </c>
      <c r="E206" s="30" t="s">
        <v>8033</v>
      </c>
      <c r="F206" s="7" t="s">
        <v>7068</v>
      </c>
      <c r="G206" s="8">
        <v>43802</v>
      </c>
      <c r="H206" s="7" t="s">
        <v>55</v>
      </c>
      <c r="I206" s="9">
        <f>TODAY()-Tableau1[[#This Row],[Follow Up 2]]</f>
        <v>594</v>
      </c>
      <c r="J206" s="8">
        <v>43875</v>
      </c>
      <c r="K206" s="10">
        <v>43896</v>
      </c>
      <c r="M206" s="11"/>
      <c r="N206" s="12"/>
      <c r="O206" s="13"/>
    </row>
    <row r="207" spans="1:15">
      <c r="A207" s="7">
        <v>206</v>
      </c>
      <c r="B207" s="7" t="s">
        <v>39706</v>
      </c>
      <c r="C207" s="7" t="s">
        <v>937</v>
      </c>
      <c r="D207" s="30" t="s">
        <v>181</v>
      </c>
      <c r="E207" s="30" t="s">
        <v>8033</v>
      </c>
      <c r="F207" s="7" t="s">
        <v>78</v>
      </c>
      <c r="G207" s="7"/>
      <c r="H207" s="7"/>
      <c r="I207" s="9"/>
      <c r="J207" s="7"/>
      <c r="O207" s="15"/>
    </row>
    <row r="208" spans="1:15">
      <c r="A208" s="7">
        <v>207</v>
      </c>
      <c r="B208" s="7" t="s">
        <v>39707</v>
      </c>
      <c r="C208" s="7" t="s">
        <v>39708</v>
      </c>
      <c r="D208" s="30" t="s">
        <v>181</v>
      </c>
      <c r="E208" s="30" t="s">
        <v>8033</v>
      </c>
      <c r="F208" s="7" t="s">
        <v>78</v>
      </c>
      <c r="G208" s="7"/>
      <c r="H208" s="7"/>
      <c r="I208" s="9"/>
      <c r="J208" s="7"/>
      <c r="M208" s="11"/>
      <c r="N208" s="12"/>
      <c r="O208" s="13"/>
    </row>
    <row r="209" spans="1:15">
      <c r="A209" s="7">
        <v>208</v>
      </c>
      <c r="B209" s="7" t="s">
        <v>39709</v>
      </c>
      <c r="C209" s="7" t="s">
        <v>25039</v>
      </c>
      <c r="D209" s="30" t="s">
        <v>1985</v>
      </c>
      <c r="E209" s="30" t="s">
        <v>8033</v>
      </c>
      <c r="F209" s="7" t="s">
        <v>7068</v>
      </c>
      <c r="G209" s="8">
        <v>43802</v>
      </c>
      <c r="H209" s="7" t="s">
        <v>55</v>
      </c>
      <c r="I209" s="9">
        <f>TODAY()-Tableau1[[#This Row],[Follow Up 2]]</f>
        <v>601</v>
      </c>
      <c r="J209" s="8">
        <v>43875</v>
      </c>
      <c r="K209" s="10">
        <v>43889</v>
      </c>
      <c r="O209" s="15"/>
    </row>
    <row r="210" spans="1:15">
      <c r="A210" s="7">
        <v>209</v>
      </c>
      <c r="B210" s="7" t="s">
        <v>39710</v>
      </c>
      <c r="C210" s="7" t="s">
        <v>39711</v>
      </c>
      <c r="D210" s="30" t="s">
        <v>5002</v>
      </c>
      <c r="E210" s="30" t="s">
        <v>8033</v>
      </c>
      <c r="F210" s="7" t="s">
        <v>7068</v>
      </c>
      <c r="G210" s="8">
        <v>43836</v>
      </c>
      <c r="H210" s="37" t="s">
        <v>92</v>
      </c>
      <c r="I210" s="9">
        <f>TODAY()-Tableau1[[#This Row],[Message Date]]</f>
        <v>654</v>
      </c>
      <c r="J210" s="7"/>
      <c r="M210" s="11"/>
      <c r="N210" s="12"/>
      <c r="O210" s="13" t="s">
        <v>39712</v>
      </c>
    </row>
    <row r="211" spans="1:15">
      <c r="A211" s="7">
        <v>210</v>
      </c>
      <c r="B211" s="7" t="s">
        <v>9733</v>
      </c>
      <c r="C211" s="7" t="s">
        <v>39713</v>
      </c>
      <c r="D211" s="7" t="s">
        <v>1985</v>
      </c>
      <c r="E211" s="7" t="s">
        <v>8033</v>
      </c>
      <c r="F211" s="7" t="s">
        <v>78</v>
      </c>
      <c r="G211" s="8"/>
      <c r="H211" s="7"/>
      <c r="I211" s="9"/>
      <c r="J211" s="7"/>
      <c r="O211" s="15"/>
    </row>
    <row r="212" spans="1:15">
      <c r="A212" s="7">
        <v>211</v>
      </c>
      <c r="B212" s="7" t="s">
        <v>39714</v>
      </c>
      <c r="C212" s="7" t="s">
        <v>6884</v>
      </c>
      <c r="D212" s="30" t="s">
        <v>1985</v>
      </c>
      <c r="E212" s="30" t="s">
        <v>8033</v>
      </c>
      <c r="F212" s="7" t="s">
        <v>7068</v>
      </c>
      <c r="G212" s="8">
        <v>43803</v>
      </c>
      <c r="H212" s="7" t="s">
        <v>55</v>
      </c>
      <c r="I212" s="9">
        <f>TODAY()-Tableau1[[#This Row],[Follow Up 2]]</f>
        <v>594</v>
      </c>
      <c r="J212" s="8">
        <v>43875</v>
      </c>
      <c r="K212" s="10">
        <v>43896</v>
      </c>
      <c r="M212" s="11"/>
      <c r="N212" s="12"/>
      <c r="O212" s="13"/>
    </row>
    <row r="213" spans="1:15">
      <c r="A213" s="7">
        <v>212</v>
      </c>
      <c r="B213" s="7" t="s">
        <v>39715</v>
      </c>
      <c r="C213" s="7" t="s">
        <v>39716</v>
      </c>
      <c r="D213" s="30" t="s">
        <v>35472</v>
      </c>
      <c r="E213" s="30" t="s">
        <v>8096</v>
      </c>
      <c r="F213" s="7" t="s">
        <v>7068</v>
      </c>
      <c r="G213" s="8">
        <v>43802</v>
      </c>
      <c r="H213" s="7" t="s">
        <v>55</v>
      </c>
      <c r="I213" s="9">
        <f>TODAY()-Tableau1[[#This Row],[Follow Up 2]]</f>
        <v>594</v>
      </c>
      <c r="J213" s="8">
        <v>43875</v>
      </c>
      <c r="K213" s="10">
        <v>43896</v>
      </c>
      <c r="O213" s="15"/>
    </row>
    <row r="214" spans="1:15">
      <c r="A214" s="7">
        <v>213</v>
      </c>
      <c r="B214" s="7" t="s">
        <v>39717</v>
      </c>
      <c r="C214" s="7" t="s">
        <v>39718</v>
      </c>
      <c r="D214" s="30" t="s">
        <v>603</v>
      </c>
      <c r="E214" s="30" t="s">
        <v>19954</v>
      </c>
      <c r="F214" s="7" t="s">
        <v>7068</v>
      </c>
      <c r="G214" s="8">
        <v>43802</v>
      </c>
      <c r="H214" s="7" t="s">
        <v>135</v>
      </c>
      <c r="I214" s="9">
        <f>TODAY()-Tableau1[[#This Row],[Follow Up 1]]</f>
        <v>615</v>
      </c>
      <c r="J214" s="8">
        <v>43875</v>
      </c>
      <c r="M214" s="11">
        <v>43803</v>
      </c>
      <c r="N214" s="12"/>
      <c r="O214" s="13" t="s">
        <v>39719</v>
      </c>
    </row>
    <row r="215" spans="1:15" s="45" customFormat="1">
      <c r="A215" s="38">
        <v>214</v>
      </c>
      <c r="B215" s="38" t="s">
        <v>39720</v>
      </c>
      <c r="C215" s="38" t="s">
        <v>39721</v>
      </c>
      <c r="D215" s="39" t="s">
        <v>39722</v>
      </c>
      <c r="E215" s="39" t="s">
        <v>8033</v>
      </c>
      <c r="F215" s="38" t="s">
        <v>7068</v>
      </c>
      <c r="G215" s="40">
        <v>43803</v>
      </c>
      <c r="H215" s="38" t="s">
        <v>237</v>
      </c>
      <c r="I215" s="41">
        <f>TODAY()-Tableau1[[#This Row],[Follow Up 1]]</f>
        <v>605</v>
      </c>
      <c r="J215" s="40">
        <v>43885</v>
      </c>
      <c r="K215" s="42"/>
      <c r="L215" s="42"/>
      <c r="M215" s="43">
        <v>43804</v>
      </c>
      <c r="N215" s="42"/>
      <c r="O215" s="44" t="s">
        <v>39723</v>
      </c>
    </row>
    <row r="216" spans="1:15">
      <c r="A216" s="7">
        <v>215</v>
      </c>
      <c r="B216" s="7" t="s">
        <v>39724</v>
      </c>
      <c r="C216" s="7" t="s">
        <v>39725</v>
      </c>
      <c r="D216" s="30" t="s">
        <v>39726</v>
      </c>
      <c r="E216" s="30" t="s">
        <v>9072</v>
      </c>
      <c r="F216" s="7" t="s">
        <v>78</v>
      </c>
      <c r="G216" s="7"/>
      <c r="H216" s="7"/>
      <c r="I216" s="9"/>
      <c r="J216" s="7"/>
      <c r="M216" s="11"/>
      <c r="N216" s="12"/>
      <c r="O216" s="13"/>
    </row>
    <row r="217" spans="1:15">
      <c r="A217" s="7">
        <v>216</v>
      </c>
      <c r="B217" s="7" t="s">
        <v>39727</v>
      </c>
      <c r="C217" s="7" t="s">
        <v>39728</v>
      </c>
      <c r="D217" s="30" t="s">
        <v>14316</v>
      </c>
      <c r="E217" s="30" t="s">
        <v>8033</v>
      </c>
      <c r="F217" s="7" t="s">
        <v>7068</v>
      </c>
      <c r="G217" s="8">
        <v>43802</v>
      </c>
      <c r="H217" s="7" t="s">
        <v>92</v>
      </c>
      <c r="I217" s="9">
        <f>TODAY()-M217</f>
        <v>615</v>
      </c>
      <c r="J217" s="8">
        <v>43875</v>
      </c>
      <c r="M217" s="10">
        <v>43875</v>
      </c>
      <c r="O217" s="15" t="s">
        <v>8087</v>
      </c>
    </row>
    <row r="218" spans="1:15">
      <c r="A218" s="7">
        <v>217</v>
      </c>
      <c r="B218" s="7" t="s">
        <v>21063</v>
      </c>
      <c r="C218" s="7" t="s">
        <v>39729</v>
      </c>
      <c r="D218" s="30" t="s">
        <v>4956</v>
      </c>
      <c r="E218" s="30" t="s">
        <v>8033</v>
      </c>
      <c r="F218" s="7" t="s">
        <v>7068</v>
      </c>
      <c r="G218" s="8">
        <v>43802</v>
      </c>
      <c r="H218" s="7" t="s">
        <v>55</v>
      </c>
      <c r="I218" s="9">
        <f>TODAY()-Tableau1[[#This Row],[Follow Up 1]]</f>
        <v>615</v>
      </c>
      <c r="J218" s="8">
        <v>43875</v>
      </c>
      <c r="M218" s="11"/>
      <c r="N218" s="12"/>
      <c r="O218" s="13"/>
    </row>
    <row r="219" spans="1:15">
      <c r="A219" s="7">
        <v>218</v>
      </c>
      <c r="B219" s="7" t="s">
        <v>39730</v>
      </c>
      <c r="C219" s="7" t="s">
        <v>39731</v>
      </c>
      <c r="D219" s="30" t="s">
        <v>39732</v>
      </c>
      <c r="E219" s="30" t="s">
        <v>8033</v>
      </c>
      <c r="F219" s="7" t="s">
        <v>7068</v>
      </c>
      <c r="G219" s="8">
        <v>43803</v>
      </c>
      <c r="H219" s="7" t="s">
        <v>55</v>
      </c>
      <c r="I219" s="9">
        <f>TODAY()-Tableau1[[#This Row],[Follow Up 1]]</f>
        <v>615</v>
      </c>
      <c r="J219" s="8">
        <v>43875</v>
      </c>
      <c r="O219" s="15"/>
    </row>
    <row r="220" spans="1:15">
      <c r="A220" s="7">
        <v>219</v>
      </c>
      <c r="B220" s="7" t="s">
        <v>39733</v>
      </c>
      <c r="C220" s="7" t="s">
        <v>39734</v>
      </c>
      <c r="D220" s="30" t="s">
        <v>1626</v>
      </c>
      <c r="E220" s="30" t="s">
        <v>8096</v>
      </c>
      <c r="F220" s="7" t="s">
        <v>78</v>
      </c>
      <c r="G220" s="7"/>
      <c r="H220" s="7"/>
      <c r="I220" s="9"/>
      <c r="J220" s="7"/>
      <c r="M220" s="11"/>
      <c r="N220" s="12"/>
      <c r="O220" s="13"/>
    </row>
    <row r="221" spans="1:15">
      <c r="A221" s="7">
        <v>220</v>
      </c>
      <c r="B221" s="7" t="s">
        <v>39735</v>
      </c>
      <c r="C221" s="7" t="s">
        <v>866</v>
      </c>
      <c r="D221" s="7" t="s">
        <v>10908</v>
      </c>
      <c r="E221" s="14" t="s">
        <v>39736</v>
      </c>
      <c r="F221" s="7" t="s">
        <v>78</v>
      </c>
      <c r="G221" s="7"/>
      <c r="H221" s="7"/>
      <c r="I221" s="9"/>
      <c r="J221" s="7"/>
      <c r="O221" s="15"/>
    </row>
    <row r="222" spans="1:15" ht="28.8">
      <c r="A222" s="7">
        <v>221</v>
      </c>
      <c r="B222" s="7" t="s">
        <v>39737</v>
      </c>
      <c r="C222" s="7" t="s">
        <v>39738</v>
      </c>
      <c r="D222" s="7" t="s">
        <v>3638</v>
      </c>
      <c r="E222" s="7" t="s">
        <v>8096</v>
      </c>
      <c r="F222" s="7" t="s">
        <v>7068</v>
      </c>
      <c r="G222" s="8">
        <v>43802</v>
      </c>
      <c r="H222" s="7" t="s">
        <v>55</v>
      </c>
      <c r="I222" s="9">
        <f>TODAY()-Tableau1[[#This Row],[Follow Up 1]]</f>
        <v>615</v>
      </c>
      <c r="J222" s="8">
        <v>43875</v>
      </c>
      <c r="M222" s="11"/>
      <c r="N222" s="12"/>
      <c r="O222" s="13"/>
    </row>
    <row r="223" spans="1:15">
      <c r="A223" s="7">
        <v>222</v>
      </c>
      <c r="B223" s="7" t="s">
        <v>39739</v>
      </c>
      <c r="C223" s="7" t="s">
        <v>39740</v>
      </c>
      <c r="D223" s="14" t="s">
        <v>39741</v>
      </c>
      <c r="E223" s="7" t="s">
        <v>8096</v>
      </c>
      <c r="F223" s="7" t="s">
        <v>7068</v>
      </c>
      <c r="G223" s="8">
        <v>43804</v>
      </c>
      <c r="H223" s="7" t="s">
        <v>55</v>
      </c>
      <c r="I223" s="9">
        <f>TODAY()-Tableau1[[#This Row],[Follow Up 2]]</f>
        <v>604</v>
      </c>
      <c r="J223" s="8">
        <v>43850</v>
      </c>
      <c r="K223" s="10">
        <v>43886</v>
      </c>
      <c r="O223" s="15"/>
    </row>
    <row r="224" spans="1:15">
      <c r="A224" s="7">
        <v>223</v>
      </c>
      <c r="B224" s="7" t="s">
        <v>39742</v>
      </c>
      <c r="C224" s="7" t="s">
        <v>39421</v>
      </c>
      <c r="D224" s="7" t="s">
        <v>39743</v>
      </c>
      <c r="E224" s="7" t="s">
        <v>39744</v>
      </c>
      <c r="F224" s="7" t="s">
        <v>7068</v>
      </c>
      <c r="G224" s="8">
        <v>43815</v>
      </c>
      <c r="H224" s="7" t="s">
        <v>55</v>
      </c>
      <c r="I224" s="9">
        <f>TODAY()-Tableau1[[#This Row],[Follow Up 2]]</f>
        <v>604</v>
      </c>
      <c r="J224" s="8">
        <v>43875</v>
      </c>
      <c r="K224" s="10">
        <v>43886</v>
      </c>
      <c r="M224" s="11"/>
      <c r="N224" s="12"/>
      <c r="O224" s="13"/>
    </row>
    <row r="225" spans="1:15">
      <c r="A225" s="7">
        <v>224</v>
      </c>
      <c r="B225" s="7" t="s">
        <v>39745</v>
      </c>
      <c r="C225" s="7" t="s">
        <v>783</v>
      </c>
      <c r="D225" s="7" t="s">
        <v>39268</v>
      </c>
      <c r="E225" s="7" t="s">
        <v>8467</v>
      </c>
      <c r="F225" s="7" t="s">
        <v>7068</v>
      </c>
      <c r="G225" s="8">
        <v>43836</v>
      </c>
      <c r="H225" s="7" t="s">
        <v>55</v>
      </c>
      <c r="I225" s="9">
        <f>TODAY()-Tableau1[[#This Row],[Follow Up 1]]</f>
        <v>615</v>
      </c>
      <c r="J225" s="8">
        <v>43875</v>
      </c>
      <c r="O225" s="15"/>
    </row>
    <row r="226" spans="1:15">
      <c r="A226" s="7">
        <v>225</v>
      </c>
      <c r="B226" s="7" t="s">
        <v>39746</v>
      </c>
      <c r="C226" s="7" t="s">
        <v>39747</v>
      </c>
      <c r="D226" s="7" t="s">
        <v>39748</v>
      </c>
      <c r="E226" s="7" t="s">
        <v>9072</v>
      </c>
      <c r="F226" s="7" t="s">
        <v>78</v>
      </c>
      <c r="G226" s="7"/>
      <c r="H226" s="7"/>
      <c r="I226" s="9"/>
      <c r="J226" s="7"/>
      <c r="M226" s="11"/>
      <c r="N226" s="12"/>
      <c r="O226" s="13"/>
    </row>
    <row r="227" spans="1:15" s="27" customFormat="1" ht="15" thickBot="1">
      <c r="A227" s="20">
        <v>226</v>
      </c>
      <c r="B227" s="20" t="s">
        <v>39749</v>
      </c>
      <c r="C227" s="20" t="s">
        <v>10260</v>
      </c>
      <c r="D227" s="20" t="s">
        <v>39748</v>
      </c>
      <c r="E227" s="20" t="s">
        <v>9072</v>
      </c>
      <c r="F227" s="20" t="s">
        <v>7068</v>
      </c>
      <c r="G227" s="23">
        <v>43803</v>
      </c>
      <c r="H227" s="20" t="s">
        <v>55</v>
      </c>
      <c r="I227" s="22">
        <f>TODAY()-Tableau1[[#This Row],[Follow Up 1]]</f>
        <v>615</v>
      </c>
      <c r="J227" s="23">
        <v>43875</v>
      </c>
      <c r="K227" s="25"/>
      <c r="L227" s="25"/>
      <c r="M227" s="24"/>
      <c r="N227" s="25"/>
      <c r="O227" s="29"/>
    </row>
    <row r="228" spans="1:15">
      <c r="A228" s="7">
        <v>227</v>
      </c>
      <c r="B228" s="7" t="s">
        <v>39750</v>
      </c>
      <c r="C228" s="7" t="s">
        <v>39751</v>
      </c>
      <c r="D228" s="30" t="s">
        <v>39479</v>
      </c>
      <c r="E228" s="7" t="s">
        <v>8096</v>
      </c>
      <c r="F228" s="7" t="s">
        <v>78</v>
      </c>
      <c r="G228" s="7"/>
      <c r="H228" s="7"/>
      <c r="I228" s="9"/>
      <c r="J228" s="7"/>
      <c r="M228" s="11"/>
      <c r="N228" s="12"/>
      <c r="O228" s="13"/>
    </row>
    <row r="229" spans="1:15">
      <c r="A229" s="7">
        <v>228</v>
      </c>
      <c r="B229" s="7" t="s">
        <v>39752</v>
      </c>
      <c r="C229" s="7" t="s">
        <v>39753</v>
      </c>
      <c r="D229" s="30" t="s">
        <v>2825</v>
      </c>
      <c r="E229" s="7" t="s">
        <v>8033</v>
      </c>
      <c r="F229" s="7" t="s">
        <v>7068</v>
      </c>
      <c r="G229" s="8">
        <v>43810</v>
      </c>
      <c r="H229" s="17" t="s">
        <v>92</v>
      </c>
      <c r="I229" s="9"/>
      <c r="J229" s="7"/>
      <c r="M229" s="10">
        <v>43875</v>
      </c>
      <c r="O229" s="15" t="s">
        <v>8087</v>
      </c>
    </row>
    <row r="230" spans="1:15">
      <c r="A230" s="7">
        <v>229</v>
      </c>
      <c r="B230" s="7" t="s">
        <v>39754</v>
      </c>
      <c r="C230" s="7" t="s">
        <v>39755</v>
      </c>
      <c r="D230" s="30" t="s">
        <v>5456</v>
      </c>
      <c r="E230" s="7" t="s">
        <v>19954</v>
      </c>
      <c r="F230" s="7" t="s">
        <v>7068</v>
      </c>
      <c r="G230" s="8">
        <v>43809</v>
      </c>
      <c r="H230" s="28" t="s">
        <v>92</v>
      </c>
      <c r="I230" s="9">
        <f>TODAY()-Tableau1[[#This Row],[Message Date]]</f>
        <v>681</v>
      </c>
      <c r="J230" s="7"/>
      <c r="M230" s="11">
        <v>43809</v>
      </c>
      <c r="N230" s="12"/>
      <c r="O230" s="13" t="s">
        <v>39756</v>
      </c>
    </row>
    <row r="231" spans="1:15" ht="28.8">
      <c r="A231" s="7">
        <v>230</v>
      </c>
      <c r="B231" s="7" t="s">
        <v>39757</v>
      </c>
      <c r="C231" s="7" t="s">
        <v>39758</v>
      </c>
      <c r="D231" s="30" t="s">
        <v>6977</v>
      </c>
      <c r="E231" s="7" t="s">
        <v>8467</v>
      </c>
      <c r="F231" s="7" t="s">
        <v>7068</v>
      </c>
      <c r="G231" s="8">
        <v>43810</v>
      </c>
      <c r="H231" s="7" t="s">
        <v>237</v>
      </c>
      <c r="I231" s="9">
        <f>TODAY()-Tableau1[[#This Row],[Follow Up 1]]</f>
        <v>615</v>
      </c>
      <c r="J231" s="8">
        <v>43875</v>
      </c>
      <c r="M231" s="10">
        <v>44176</v>
      </c>
      <c r="O231" s="15" t="s">
        <v>39759</v>
      </c>
    </row>
    <row r="232" spans="1:15">
      <c r="A232" s="7">
        <v>231</v>
      </c>
      <c r="B232" s="7" t="s">
        <v>39760</v>
      </c>
      <c r="C232" s="7" t="s">
        <v>39761</v>
      </c>
      <c r="D232" s="30" t="s">
        <v>39762</v>
      </c>
      <c r="E232" s="7" t="s">
        <v>9480</v>
      </c>
      <c r="F232" s="7" t="s">
        <v>7068</v>
      </c>
      <c r="G232" s="8">
        <v>43859</v>
      </c>
      <c r="H232" s="28" t="s">
        <v>92</v>
      </c>
      <c r="I232" s="9">
        <f>TODAY()-Tableau1[[#This Row],[Message Date]]</f>
        <v>631</v>
      </c>
      <c r="J232" s="7"/>
      <c r="M232" s="11">
        <v>43859</v>
      </c>
      <c r="N232" s="12"/>
      <c r="O232" s="13" t="s">
        <v>39763</v>
      </c>
    </row>
    <row r="233" spans="1:15">
      <c r="A233" s="7">
        <v>232</v>
      </c>
      <c r="B233" s="7" t="s">
        <v>39764</v>
      </c>
      <c r="C233" s="7" t="s">
        <v>1462</v>
      </c>
      <c r="D233" s="30" t="s">
        <v>39765</v>
      </c>
      <c r="E233" s="7" t="s">
        <v>9480</v>
      </c>
      <c r="F233" s="7" t="s">
        <v>78</v>
      </c>
      <c r="G233" s="7"/>
      <c r="H233" s="7"/>
      <c r="I233" s="9"/>
      <c r="J233" s="7"/>
      <c r="O233" s="15"/>
    </row>
    <row r="234" spans="1:15">
      <c r="A234" s="7">
        <v>233</v>
      </c>
      <c r="B234" s="7" t="s">
        <v>39766</v>
      </c>
      <c r="C234" s="7" t="s">
        <v>39767</v>
      </c>
      <c r="D234" s="30" t="s">
        <v>39768</v>
      </c>
      <c r="E234" s="7" t="s">
        <v>8096</v>
      </c>
      <c r="F234" s="7" t="s">
        <v>7068</v>
      </c>
      <c r="G234" s="8">
        <v>43810</v>
      </c>
      <c r="H234" s="7" t="s">
        <v>55</v>
      </c>
      <c r="I234" s="9">
        <f>TODAY()-Tableau1[[#This Row],[Follow Up 1]]</f>
        <v>615</v>
      </c>
      <c r="J234" s="8">
        <v>43875</v>
      </c>
      <c r="M234" s="11"/>
      <c r="N234" s="12"/>
      <c r="O234" s="13"/>
    </row>
    <row r="235" spans="1:15">
      <c r="A235" s="7">
        <v>234</v>
      </c>
      <c r="B235" s="7" t="s">
        <v>39769</v>
      </c>
      <c r="C235" s="7" t="s">
        <v>399</v>
      </c>
      <c r="D235" s="30" t="s">
        <v>39770</v>
      </c>
      <c r="E235" s="7" t="s">
        <v>8096</v>
      </c>
      <c r="F235" s="7" t="s">
        <v>7068</v>
      </c>
      <c r="G235" s="8">
        <v>43809</v>
      </c>
      <c r="H235" s="7" t="s">
        <v>55</v>
      </c>
      <c r="I235" s="9">
        <f>TODAY()-Tableau1[[#This Row],[Follow Up 1]]</f>
        <v>615</v>
      </c>
      <c r="J235" s="8">
        <v>43875</v>
      </c>
      <c r="O235" s="15"/>
    </row>
    <row r="236" spans="1:15">
      <c r="A236" s="7">
        <v>235</v>
      </c>
      <c r="B236" s="7" t="s">
        <v>39771</v>
      </c>
      <c r="C236" s="7" t="s">
        <v>937</v>
      </c>
      <c r="D236" s="30" t="s">
        <v>39772</v>
      </c>
      <c r="E236" s="7" t="s">
        <v>8096</v>
      </c>
      <c r="F236" s="7" t="s">
        <v>78</v>
      </c>
      <c r="G236" s="7"/>
      <c r="H236" s="7"/>
      <c r="I236" s="9"/>
      <c r="J236" s="7"/>
      <c r="M236" s="11"/>
      <c r="N236" s="12"/>
      <c r="O236" s="13"/>
    </row>
    <row r="237" spans="1:15">
      <c r="A237" s="7">
        <v>236</v>
      </c>
      <c r="B237" s="7" t="s">
        <v>39773</v>
      </c>
      <c r="C237" s="7" t="s">
        <v>175</v>
      </c>
      <c r="D237" s="30" t="s">
        <v>39774</v>
      </c>
      <c r="E237" s="7" t="s">
        <v>8096</v>
      </c>
      <c r="F237" s="7" t="s">
        <v>7068</v>
      </c>
      <c r="G237" s="8">
        <v>43809</v>
      </c>
      <c r="H237" s="7" t="s">
        <v>55</v>
      </c>
      <c r="I237" s="9">
        <f>TODAY()-Tableau1[[#This Row],[Follow Up 1]]</f>
        <v>615</v>
      </c>
      <c r="J237" s="8">
        <v>43875</v>
      </c>
      <c r="O237" s="15"/>
    </row>
    <row r="238" spans="1:15">
      <c r="A238" s="7">
        <v>237</v>
      </c>
      <c r="B238" s="7" t="s">
        <v>39775</v>
      </c>
      <c r="C238" s="7" t="s">
        <v>16171</v>
      </c>
      <c r="D238" s="30" t="s">
        <v>39776</v>
      </c>
      <c r="E238" s="7" t="s">
        <v>19954</v>
      </c>
      <c r="F238" s="7" t="s">
        <v>7068</v>
      </c>
      <c r="G238" s="8">
        <v>43809</v>
      </c>
      <c r="H238" s="28" t="s">
        <v>92</v>
      </c>
      <c r="I238" s="9">
        <f>TODAY()-Tableau1[[#This Row],[Message Date]]</f>
        <v>681</v>
      </c>
      <c r="J238" s="7"/>
      <c r="M238" s="11">
        <v>44175</v>
      </c>
      <c r="N238" s="12"/>
      <c r="O238" s="13" t="s">
        <v>39777</v>
      </c>
    </row>
    <row r="239" spans="1:15">
      <c r="A239" s="7">
        <v>238</v>
      </c>
      <c r="B239" s="7" t="s">
        <v>39778</v>
      </c>
      <c r="C239" s="7" t="s">
        <v>1156</v>
      </c>
      <c r="D239" s="30" t="s">
        <v>39779</v>
      </c>
      <c r="E239" s="7" t="s">
        <v>19954</v>
      </c>
      <c r="F239" s="7" t="s">
        <v>7068</v>
      </c>
      <c r="G239" s="8">
        <v>43815</v>
      </c>
      <c r="H239" s="7" t="s">
        <v>55</v>
      </c>
      <c r="I239" s="9">
        <f>TODAY()-Tableau1[[#This Row],[Follow Up 1]]</f>
        <v>615</v>
      </c>
      <c r="J239" s="8">
        <v>43875</v>
      </c>
      <c r="O239" s="15"/>
    </row>
    <row r="240" spans="1:15">
      <c r="A240" s="7">
        <v>239</v>
      </c>
      <c r="B240" s="7" t="s">
        <v>39780</v>
      </c>
      <c r="C240" s="7" t="s">
        <v>39781</v>
      </c>
      <c r="D240" s="30" t="s">
        <v>39782</v>
      </c>
      <c r="E240" s="7" t="s">
        <v>19954</v>
      </c>
      <c r="F240" s="7" t="s">
        <v>7068</v>
      </c>
      <c r="G240" s="8">
        <v>43875</v>
      </c>
      <c r="H240" s="7" t="s">
        <v>55</v>
      </c>
      <c r="I240" s="9">
        <f>TODAY()-Tableau1[[#This Row],[Message Date]]</f>
        <v>615</v>
      </c>
      <c r="J240" s="7"/>
      <c r="M240" s="11"/>
      <c r="N240" s="12"/>
      <c r="O240" s="13"/>
    </row>
    <row r="241" spans="1:15">
      <c r="A241" s="7">
        <v>240</v>
      </c>
      <c r="B241" s="7" t="s">
        <v>39783</v>
      </c>
      <c r="C241" s="7" t="s">
        <v>39784</v>
      </c>
      <c r="D241" s="30" t="s">
        <v>39785</v>
      </c>
      <c r="E241" s="7" t="s">
        <v>19954</v>
      </c>
      <c r="F241" s="7" t="s">
        <v>7068</v>
      </c>
      <c r="G241" s="8">
        <v>43809</v>
      </c>
      <c r="H241" s="7" t="s">
        <v>55</v>
      </c>
      <c r="I241" s="9">
        <f>TODAY()-Tableau1[[#This Row],[Follow Up 1]]</f>
        <v>615</v>
      </c>
      <c r="J241" s="8">
        <v>43875</v>
      </c>
      <c r="O241" s="15"/>
    </row>
    <row r="242" spans="1:15" ht="28.8">
      <c r="A242" s="7">
        <v>241</v>
      </c>
      <c r="B242" s="7" t="s">
        <v>39786</v>
      </c>
      <c r="C242" s="7" t="s">
        <v>39787</v>
      </c>
      <c r="D242" s="30" t="s">
        <v>6485</v>
      </c>
      <c r="E242" s="7" t="s">
        <v>19954</v>
      </c>
      <c r="F242" s="7" t="s">
        <v>7068</v>
      </c>
      <c r="G242" s="8">
        <v>43809</v>
      </c>
      <c r="H242" s="28" t="s">
        <v>92</v>
      </c>
      <c r="I242" s="9"/>
      <c r="J242" s="7"/>
      <c r="M242" s="11">
        <v>43875</v>
      </c>
      <c r="N242" s="12"/>
      <c r="O242" s="13" t="s">
        <v>39788</v>
      </c>
    </row>
    <row r="243" spans="1:15">
      <c r="A243" s="7">
        <v>242</v>
      </c>
      <c r="B243" s="7" t="s">
        <v>39789</v>
      </c>
      <c r="C243" s="7" t="s">
        <v>34890</v>
      </c>
      <c r="D243" s="30" t="s">
        <v>39790</v>
      </c>
      <c r="E243" s="7" t="s">
        <v>19954</v>
      </c>
      <c r="F243" s="7" t="s">
        <v>7068</v>
      </c>
      <c r="G243" s="8">
        <v>43810</v>
      </c>
      <c r="H243" s="7" t="s">
        <v>55</v>
      </c>
      <c r="I243" s="9">
        <f>TODAY()-Tableau1[[#This Row],[Follow Up 1]]</f>
        <v>615</v>
      </c>
      <c r="J243" s="8">
        <v>43875</v>
      </c>
      <c r="O243" s="15"/>
    </row>
    <row r="244" spans="1:15">
      <c r="A244" s="7">
        <v>243</v>
      </c>
      <c r="B244" s="7" t="s">
        <v>39791</v>
      </c>
      <c r="C244" s="7" t="s">
        <v>39792</v>
      </c>
      <c r="D244" s="30" t="s">
        <v>548</v>
      </c>
      <c r="E244" s="7" t="s">
        <v>19954</v>
      </c>
      <c r="F244" s="7" t="s">
        <v>7068</v>
      </c>
      <c r="G244" s="8">
        <v>43845</v>
      </c>
      <c r="H244" s="28" t="s">
        <v>92</v>
      </c>
      <c r="I244" s="9"/>
      <c r="J244" s="7"/>
      <c r="M244" s="11">
        <v>43878</v>
      </c>
      <c r="N244" s="12"/>
      <c r="O244" s="13" t="s">
        <v>8087</v>
      </c>
    </row>
    <row r="245" spans="1:15">
      <c r="A245" s="7">
        <v>244</v>
      </c>
      <c r="B245" s="7" t="s">
        <v>39793</v>
      </c>
      <c r="C245" s="7" t="s">
        <v>39792</v>
      </c>
      <c r="D245" s="30" t="s">
        <v>39794</v>
      </c>
      <c r="E245" s="7" t="s">
        <v>19954</v>
      </c>
      <c r="F245" s="7" t="s">
        <v>78</v>
      </c>
      <c r="G245" s="7"/>
      <c r="H245" s="7"/>
      <c r="I245" s="9"/>
      <c r="J245" s="7"/>
      <c r="O245" s="15"/>
    </row>
    <row r="246" spans="1:15">
      <c r="A246" s="7">
        <v>245</v>
      </c>
      <c r="B246" s="7" t="s">
        <v>39795</v>
      </c>
      <c r="C246" s="7" t="s">
        <v>39796</v>
      </c>
      <c r="D246" s="30" t="s">
        <v>3299</v>
      </c>
      <c r="E246" s="7" t="s">
        <v>19954</v>
      </c>
      <c r="F246" s="7" t="s">
        <v>7068</v>
      </c>
      <c r="G246" s="8">
        <v>43809</v>
      </c>
      <c r="H246" s="7" t="s">
        <v>55</v>
      </c>
      <c r="I246" s="9">
        <f>TODAY()-Tableau1[[#This Row],[Follow Up 1]]</f>
        <v>615</v>
      </c>
      <c r="J246" s="8">
        <v>43875</v>
      </c>
      <c r="M246" s="11"/>
      <c r="N246" s="12"/>
      <c r="O246" s="13"/>
    </row>
    <row r="247" spans="1:15">
      <c r="A247" s="7">
        <v>246</v>
      </c>
      <c r="B247" s="7" t="s">
        <v>39797</v>
      </c>
      <c r="C247" s="7" t="s">
        <v>39798</v>
      </c>
      <c r="D247" s="30" t="s">
        <v>39799</v>
      </c>
      <c r="E247" s="7" t="s">
        <v>19954</v>
      </c>
      <c r="F247" s="7" t="s">
        <v>7068</v>
      </c>
      <c r="G247" s="8">
        <v>43809</v>
      </c>
      <c r="H247" s="7" t="s">
        <v>55</v>
      </c>
      <c r="I247" s="9">
        <f>TODAY()-Tableau1[[#This Row],[Follow Up 1]]</f>
        <v>615</v>
      </c>
      <c r="J247" s="8">
        <v>43875</v>
      </c>
      <c r="O247" s="15"/>
    </row>
    <row r="248" spans="1:15">
      <c r="A248" s="7">
        <v>247</v>
      </c>
      <c r="B248" s="7" t="s">
        <v>39800</v>
      </c>
      <c r="C248" s="7" t="s">
        <v>3175</v>
      </c>
      <c r="D248" s="30" t="s">
        <v>39801</v>
      </c>
      <c r="E248" s="7" t="s">
        <v>19954</v>
      </c>
      <c r="F248" s="7" t="s">
        <v>7068</v>
      </c>
      <c r="G248" s="8">
        <v>43809</v>
      </c>
      <c r="H248" s="7" t="s">
        <v>55</v>
      </c>
      <c r="I248" s="9">
        <f>TODAY()-Tableau1[[#This Row],[Follow Up 1]]</f>
        <v>615</v>
      </c>
      <c r="J248" s="8">
        <v>43875</v>
      </c>
      <c r="M248" s="11"/>
      <c r="N248" s="12"/>
      <c r="O248" s="13"/>
    </row>
    <row r="249" spans="1:15">
      <c r="A249" s="7">
        <v>248</v>
      </c>
      <c r="B249" s="7" t="s">
        <v>39802</v>
      </c>
      <c r="C249" s="7" t="s">
        <v>1023</v>
      </c>
      <c r="D249" s="30" t="s">
        <v>39803</v>
      </c>
      <c r="E249" s="7" t="s">
        <v>19954</v>
      </c>
      <c r="F249" s="7" t="s">
        <v>78</v>
      </c>
      <c r="G249" s="7"/>
      <c r="H249" s="7"/>
      <c r="I249" s="9"/>
      <c r="J249" s="7"/>
      <c r="O249" s="15"/>
    </row>
    <row r="250" spans="1:15">
      <c r="A250" s="7">
        <v>249</v>
      </c>
      <c r="B250" s="7" t="s">
        <v>39804</v>
      </c>
      <c r="C250" s="7" t="s">
        <v>39805</v>
      </c>
      <c r="D250" s="30" t="s">
        <v>39806</v>
      </c>
      <c r="E250" s="7" t="s">
        <v>19954</v>
      </c>
      <c r="F250" s="7" t="s">
        <v>7068</v>
      </c>
      <c r="G250" s="8">
        <v>43810</v>
      </c>
      <c r="H250" s="7" t="s">
        <v>55</v>
      </c>
      <c r="I250" s="9">
        <f>TODAY()-Tableau1[[#This Row],[Follow Up 1]]</f>
        <v>615</v>
      </c>
      <c r="J250" s="8">
        <v>43875</v>
      </c>
      <c r="M250" s="11"/>
      <c r="N250" s="12"/>
      <c r="O250" s="13"/>
    </row>
    <row r="251" spans="1:15">
      <c r="A251" s="7">
        <v>250</v>
      </c>
      <c r="B251" s="7" t="s">
        <v>39807</v>
      </c>
      <c r="C251" s="7" t="s">
        <v>39808</v>
      </c>
      <c r="D251" s="30" t="s">
        <v>36850</v>
      </c>
      <c r="E251" s="7" t="s">
        <v>8033</v>
      </c>
      <c r="F251" s="7" t="s">
        <v>78</v>
      </c>
      <c r="G251" s="7"/>
      <c r="H251" s="7"/>
      <c r="I251" s="9"/>
      <c r="J251" s="7"/>
      <c r="O251" s="15"/>
    </row>
    <row r="252" spans="1:15">
      <c r="A252" s="7">
        <v>251</v>
      </c>
      <c r="B252" s="7" t="s">
        <v>39809</v>
      </c>
      <c r="C252" s="7" t="s">
        <v>39810</v>
      </c>
      <c r="D252" s="30" t="s">
        <v>1985</v>
      </c>
      <c r="E252" s="7" t="s">
        <v>19954</v>
      </c>
      <c r="F252" s="7" t="s">
        <v>7068</v>
      </c>
      <c r="G252" s="8">
        <v>43810</v>
      </c>
      <c r="H252" s="7" t="s">
        <v>55</v>
      </c>
      <c r="I252" s="9">
        <f>TODAY()-Tableau1[[#This Row],[Follow Up 2]]</f>
        <v>601</v>
      </c>
      <c r="J252" s="8">
        <v>43875</v>
      </c>
      <c r="K252" s="10">
        <v>43889</v>
      </c>
      <c r="M252" s="11"/>
      <c r="N252" s="12"/>
      <c r="O252" s="13"/>
    </row>
    <row r="253" spans="1:15">
      <c r="A253" s="7">
        <v>252</v>
      </c>
      <c r="B253" s="7" t="s">
        <v>39811</v>
      </c>
      <c r="C253" s="7" t="s">
        <v>39812</v>
      </c>
      <c r="D253" s="30" t="s">
        <v>1985</v>
      </c>
      <c r="E253" s="7" t="s">
        <v>8033</v>
      </c>
      <c r="F253" s="7" t="s">
        <v>7068</v>
      </c>
      <c r="G253" s="8">
        <v>43818</v>
      </c>
      <c r="H253" s="7" t="s">
        <v>55</v>
      </c>
      <c r="I253" s="9">
        <f>TODAY()-Tableau1[[#This Row],[Follow Up 1]]</f>
        <v>615</v>
      </c>
      <c r="J253" s="8">
        <v>43875</v>
      </c>
      <c r="O253" s="15"/>
    </row>
    <row r="254" spans="1:15">
      <c r="A254" s="7">
        <v>253</v>
      </c>
      <c r="B254" s="7" t="s">
        <v>39813</v>
      </c>
      <c r="C254" s="7" t="s">
        <v>39814</v>
      </c>
      <c r="D254" s="30" t="s">
        <v>39815</v>
      </c>
      <c r="E254" s="7" t="s">
        <v>9480</v>
      </c>
      <c r="F254" s="7" t="s">
        <v>7068</v>
      </c>
      <c r="G254" s="8">
        <v>43809</v>
      </c>
      <c r="H254" s="28" t="s">
        <v>92</v>
      </c>
      <c r="I254" s="9">
        <f>TODAY()-Tableau1[[#This Row],[Follow Up 1]]</f>
        <v>601</v>
      </c>
      <c r="J254" s="8">
        <v>43889</v>
      </c>
      <c r="M254" s="11">
        <v>43809</v>
      </c>
      <c r="N254" s="12"/>
      <c r="O254" s="13" t="s">
        <v>39816</v>
      </c>
    </row>
    <row r="255" spans="1:15">
      <c r="A255" s="7">
        <v>254</v>
      </c>
      <c r="B255" s="7" t="s">
        <v>39817</v>
      </c>
      <c r="C255" s="7" t="s">
        <v>39818</v>
      </c>
      <c r="D255" s="30" t="s">
        <v>39819</v>
      </c>
      <c r="E255" s="7" t="s">
        <v>8033</v>
      </c>
      <c r="F255" s="7" t="s">
        <v>33</v>
      </c>
      <c r="G255" s="8">
        <v>43908</v>
      </c>
      <c r="H255" s="7" t="s">
        <v>55</v>
      </c>
      <c r="I255" s="9">
        <f>TODAY()-Tableau1[[#This Row],[Message Date]]</f>
        <v>582</v>
      </c>
      <c r="J255" s="7"/>
      <c r="O255" s="15"/>
    </row>
    <row r="256" spans="1:15">
      <c r="A256" s="7">
        <v>255</v>
      </c>
      <c r="B256" s="7" t="s">
        <v>39820</v>
      </c>
      <c r="C256" s="7" t="s">
        <v>544</v>
      </c>
      <c r="D256" s="30" t="s">
        <v>39821</v>
      </c>
      <c r="E256" s="7" t="s">
        <v>19954</v>
      </c>
      <c r="F256" s="7" t="s">
        <v>78</v>
      </c>
      <c r="G256" s="7"/>
      <c r="H256" s="7"/>
      <c r="I256" s="9"/>
      <c r="J256" s="7"/>
      <c r="M256" s="11"/>
      <c r="N256" s="12"/>
      <c r="O256" s="13"/>
    </row>
    <row r="257" spans="1:15">
      <c r="A257" s="7">
        <v>256</v>
      </c>
      <c r="B257" s="7" t="s">
        <v>39822</v>
      </c>
      <c r="C257" s="7" t="s">
        <v>39823</v>
      </c>
      <c r="D257" s="30" t="s">
        <v>963</v>
      </c>
      <c r="E257" s="7" t="s">
        <v>8033</v>
      </c>
      <c r="F257" s="7" t="s">
        <v>78</v>
      </c>
      <c r="G257" s="7"/>
      <c r="H257" s="7"/>
      <c r="I257" s="9"/>
      <c r="J257" s="7"/>
      <c r="O257" s="15"/>
    </row>
    <row r="258" spans="1:15">
      <c r="A258" s="7">
        <v>257</v>
      </c>
      <c r="B258" s="7" t="s">
        <v>39824</v>
      </c>
      <c r="C258" s="7" t="s">
        <v>39825</v>
      </c>
      <c r="D258" s="30" t="s">
        <v>214</v>
      </c>
      <c r="E258" s="7" t="s">
        <v>8096</v>
      </c>
      <c r="F258" s="7" t="s">
        <v>7068</v>
      </c>
      <c r="G258" s="8">
        <v>43819</v>
      </c>
      <c r="H258" s="7" t="s">
        <v>55</v>
      </c>
      <c r="I258" s="9">
        <f>TODAY()-Tableau1[[#This Row],[Follow Up 1]]</f>
        <v>615</v>
      </c>
      <c r="J258" s="8">
        <v>43875</v>
      </c>
      <c r="M258" s="11"/>
      <c r="N258" s="12"/>
      <c r="O258" s="13"/>
    </row>
    <row r="259" spans="1:15">
      <c r="A259" s="7">
        <v>258</v>
      </c>
      <c r="B259" s="7" t="s">
        <v>39826</v>
      </c>
      <c r="C259" s="7" t="s">
        <v>39700</v>
      </c>
      <c r="D259" s="30" t="s">
        <v>39827</v>
      </c>
      <c r="E259" s="7" t="s">
        <v>8033</v>
      </c>
      <c r="F259" s="7" t="s">
        <v>7068</v>
      </c>
      <c r="G259" s="8">
        <v>43810</v>
      </c>
      <c r="H259" s="7" t="s">
        <v>55</v>
      </c>
      <c r="I259" s="9">
        <f>TODAY()-Tableau1[[#This Row],[Follow Up 1]]</f>
        <v>615</v>
      </c>
      <c r="J259" s="8">
        <v>43875</v>
      </c>
      <c r="O259" s="15"/>
    </row>
    <row r="260" spans="1:15" ht="28.8">
      <c r="A260" s="7">
        <v>259</v>
      </c>
      <c r="B260" s="7" t="s">
        <v>39828</v>
      </c>
      <c r="C260" s="7" t="s">
        <v>39829</v>
      </c>
      <c r="D260" s="30" t="s">
        <v>18773</v>
      </c>
      <c r="E260" s="7" t="s">
        <v>8096</v>
      </c>
      <c r="F260" s="7" t="s">
        <v>7068</v>
      </c>
      <c r="G260" s="8">
        <v>43809</v>
      </c>
      <c r="H260" s="28" t="s">
        <v>92</v>
      </c>
      <c r="I260" s="9"/>
      <c r="J260" s="7"/>
      <c r="M260" s="11">
        <v>43845</v>
      </c>
      <c r="N260" s="12"/>
      <c r="O260" s="13" t="s">
        <v>7983</v>
      </c>
    </row>
    <row r="261" spans="1:15">
      <c r="A261" s="7">
        <v>260</v>
      </c>
      <c r="B261" s="7" t="s">
        <v>39830</v>
      </c>
      <c r="C261" s="7" t="s">
        <v>2932</v>
      </c>
      <c r="D261" s="30" t="s">
        <v>18773</v>
      </c>
      <c r="E261" s="7" t="s">
        <v>8096</v>
      </c>
      <c r="F261" s="7" t="s">
        <v>7068</v>
      </c>
      <c r="G261" s="8">
        <v>43809</v>
      </c>
      <c r="H261" s="7" t="s">
        <v>135</v>
      </c>
      <c r="I261" s="9">
        <f>TODAY()-Tableau1[[#This Row],[Follow Up 1]]</f>
        <v>615</v>
      </c>
      <c r="J261" s="8">
        <v>43875</v>
      </c>
      <c r="M261" s="10">
        <v>43809</v>
      </c>
      <c r="O261" s="15" t="s">
        <v>39831</v>
      </c>
    </row>
    <row r="262" spans="1:15">
      <c r="A262" s="7">
        <v>261</v>
      </c>
      <c r="B262" s="7" t="s">
        <v>39832</v>
      </c>
      <c r="C262" s="7" t="s">
        <v>39833</v>
      </c>
      <c r="D262" s="30" t="s">
        <v>39774</v>
      </c>
      <c r="E262" s="7" t="s">
        <v>8096</v>
      </c>
      <c r="F262" s="7" t="s">
        <v>7068</v>
      </c>
      <c r="G262" s="8">
        <v>43809</v>
      </c>
      <c r="H262" s="7" t="s">
        <v>135</v>
      </c>
      <c r="I262" s="9"/>
      <c r="J262" s="7"/>
      <c r="M262" s="11">
        <v>43879</v>
      </c>
      <c r="N262" s="12"/>
      <c r="O262" s="13" t="s">
        <v>39834</v>
      </c>
    </row>
    <row r="263" spans="1:15">
      <c r="A263" s="7">
        <v>262</v>
      </c>
      <c r="B263" s="7" t="s">
        <v>39835</v>
      </c>
      <c r="C263" s="7" t="s">
        <v>39836</v>
      </c>
      <c r="D263" s="30" t="s">
        <v>39837</v>
      </c>
      <c r="E263" s="7" t="s">
        <v>8096</v>
      </c>
      <c r="F263" s="7" t="s">
        <v>7068</v>
      </c>
      <c r="G263" s="8">
        <v>43809</v>
      </c>
      <c r="H263" s="7" t="s">
        <v>55</v>
      </c>
      <c r="I263" s="9">
        <f>TODAY()-Tableau1[[#This Row],[Follow Up 1]]</f>
        <v>615</v>
      </c>
      <c r="J263" s="8">
        <v>43875</v>
      </c>
      <c r="O263" s="15"/>
    </row>
    <row r="264" spans="1:15">
      <c r="A264" s="7">
        <v>263</v>
      </c>
      <c r="B264" s="7" t="s">
        <v>39838</v>
      </c>
      <c r="C264" s="7" t="s">
        <v>39839</v>
      </c>
      <c r="D264" s="30" t="s">
        <v>39840</v>
      </c>
      <c r="E264" s="7" t="s">
        <v>8096</v>
      </c>
      <c r="F264" s="7" t="s">
        <v>7068</v>
      </c>
      <c r="G264" s="8">
        <v>43810</v>
      </c>
      <c r="H264" s="7" t="s">
        <v>135</v>
      </c>
      <c r="I264" s="9">
        <f>TODAY()-Tableau1[[#This Row],[Follow Up 1]]</f>
        <v>615</v>
      </c>
      <c r="J264" s="8">
        <v>43875</v>
      </c>
      <c r="M264" s="11">
        <v>43875</v>
      </c>
      <c r="N264" s="12"/>
      <c r="O264" s="13" t="s">
        <v>39841</v>
      </c>
    </row>
    <row r="265" spans="1:15">
      <c r="A265" s="7">
        <v>264</v>
      </c>
      <c r="B265" s="7" t="s">
        <v>39842</v>
      </c>
      <c r="C265" s="7" t="s">
        <v>761</v>
      </c>
      <c r="D265" s="30" t="s">
        <v>39370</v>
      </c>
      <c r="E265" s="7" t="s">
        <v>8096</v>
      </c>
      <c r="F265" s="7" t="s">
        <v>7068</v>
      </c>
      <c r="G265" s="8">
        <v>43810</v>
      </c>
      <c r="H265" s="17" t="s">
        <v>92</v>
      </c>
      <c r="I265" s="9">
        <f>TODAY()-Tableau1[[#This Row],[Message Date]]</f>
        <v>680</v>
      </c>
      <c r="J265" s="7"/>
      <c r="M265" s="10">
        <v>43810</v>
      </c>
      <c r="O265" s="15" t="s">
        <v>39843</v>
      </c>
    </row>
    <row r="266" spans="1:15">
      <c r="A266" s="7">
        <v>265</v>
      </c>
      <c r="B266" s="7" t="s">
        <v>39844</v>
      </c>
      <c r="C266" s="7" t="s">
        <v>6018</v>
      </c>
      <c r="D266" s="30" t="s">
        <v>39845</v>
      </c>
      <c r="E266" s="7" t="s">
        <v>8096</v>
      </c>
      <c r="F266" s="7" t="s">
        <v>7068</v>
      </c>
      <c r="G266" s="8">
        <v>43809</v>
      </c>
      <c r="H266" s="7" t="s">
        <v>55</v>
      </c>
      <c r="I266" s="9">
        <f>TODAY()-Tableau1[[#This Row],[Follow Up 1]]</f>
        <v>615</v>
      </c>
      <c r="J266" s="8">
        <v>43875</v>
      </c>
      <c r="M266" s="11"/>
      <c r="N266" s="12"/>
      <c r="O266" s="13"/>
    </row>
    <row r="267" spans="1:15">
      <c r="A267" s="7">
        <v>266</v>
      </c>
      <c r="B267" s="7" t="s">
        <v>39846</v>
      </c>
      <c r="C267" s="7" t="s">
        <v>39847</v>
      </c>
      <c r="D267" s="30" t="s">
        <v>85</v>
      </c>
      <c r="E267" s="7" t="s">
        <v>8096</v>
      </c>
      <c r="F267" s="7" t="s">
        <v>7068</v>
      </c>
      <c r="G267" s="8">
        <v>43809</v>
      </c>
      <c r="H267" s="7" t="s">
        <v>55</v>
      </c>
      <c r="I267" s="9">
        <f>TODAY()-Tableau1[[#This Row],[Follow Up 1]]</f>
        <v>615</v>
      </c>
      <c r="J267" s="8">
        <v>43875</v>
      </c>
      <c r="O267" s="15"/>
    </row>
    <row r="268" spans="1:15">
      <c r="A268" s="7">
        <v>267</v>
      </c>
      <c r="B268" s="7" t="s">
        <v>39848</v>
      </c>
      <c r="C268" s="7" t="s">
        <v>1462</v>
      </c>
      <c r="D268" s="30" t="s">
        <v>4627</v>
      </c>
      <c r="E268" s="7" t="s">
        <v>8033</v>
      </c>
      <c r="F268" s="7" t="s">
        <v>78</v>
      </c>
      <c r="G268" s="7"/>
      <c r="H268" s="7"/>
      <c r="I268" s="9"/>
      <c r="J268" s="7"/>
      <c r="M268" s="11"/>
      <c r="N268" s="12"/>
      <c r="O268" s="13"/>
    </row>
    <row r="269" spans="1:15">
      <c r="A269" s="7">
        <v>268</v>
      </c>
      <c r="B269" s="7" t="s">
        <v>39849</v>
      </c>
      <c r="C269" s="7" t="s">
        <v>39850</v>
      </c>
      <c r="D269" s="30" t="s">
        <v>746</v>
      </c>
      <c r="E269" s="7" t="s">
        <v>9480</v>
      </c>
      <c r="F269" s="7" t="s">
        <v>7068</v>
      </c>
      <c r="G269" s="8">
        <v>43836</v>
      </c>
      <c r="H269" s="17" t="s">
        <v>92</v>
      </c>
      <c r="I269" s="9">
        <f>TODAY()-Tableau1[[#This Row],[Message Date]]</f>
        <v>654</v>
      </c>
      <c r="J269" s="7"/>
      <c r="M269" s="10">
        <v>43864</v>
      </c>
      <c r="O269" s="15" t="s">
        <v>8087</v>
      </c>
    </row>
    <row r="270" spans="1:15">
      <c r="A270" s="7">
        <v>269</v>
      </c>
      <c r="B270" s="7" t="s">
        <v>39851</v>
      </c>
      <c r="C270" s="7" t="s">
        <v>39852</v>
      </c>
      <c r="D270" s="30" t="s">
        <v>3638</v>
      </c>
      <c r="E270" s="7" t="s">
        <v>8033</v>
      </c>
      <c r="F270" s="7" t="s">
        <v>7068</v>
      </c>
      <c r="G270" s="8">
        <v>43810</v>
      </c>
      <c r="H270" s="28" t="s">
        <v>92</v>
      </c>
      <c r="I270" s="9">
        <f>TODAY()-Tableau1[[#This Row],[Message Date]]</f>
        <v>680</v>
      </c>
      <c r="J270" s="7"/>
      <c r="M270" s="11">
        <v>43810</v>
      </c>
      <c r="N270" s="12"/>
      <c r="O270" s="13" t="s">
        <v>7983</v>
      </c>
    </row>
    <row r="271" spans="1:15">
      <c r="A271" s="7">
        <v>270</v>
      </c>
      <c r="B271" s="7" t="s">
        <v>39853</v>
      </c>
      <c r="C271" s="7" t="s">
        <v>39854</v>
      </c>
      <c r="D271" s="30" t="s">
        <v>6977</v>
      </c>
      <c r="E271" s="7" t="s">
        <v>8033</v>
      </c>
      <c r="F271" s="7" t="s">
        <v>7068</v>
      </c>
      <c r="G271" s="8">
        <v>43809</v>
      </c>
      <c r="H271" s="7" t="s">
        <v>135</v>
      </c>
      <c r="I271" s="9">
        <f>TODAY()-Tableau1[[#This Row],[Follow Up 1]]</f>
        <v>615</v>
      </c>
      <c r="J271" s="8">
        <v>43875</v>
      </c>
      <c r="M271" s="10">
        <v>43809</v>
      </c>
      <c r="O271" s="15" t="s">
        <v>39855</v>
      </c>
    </row>
    <row r="272" spans="1:15">
      <c r="A272" s="7">
        <v>271</v>
      </c>
      <c r="B272" s="7" t="s">
        <v>39856</v>
      </c>
      <c r="C272" s="7" t="s">
        <v>39857</v>
      </c>
      <c r="D272" s="30" t="s">
        <v>875</v>
      </c>
      <c r="E272" s="7" t="s">
        <v>19954</v>
      </c>
      <c r="F272" s="7" t="s">
        <v>78</v>
      </c>
      <c r="G272" s="7"/>
      <c r="H272" s="7"/>
      <c r="I272" s="9"/>
      <c r="J272" s="7"/>
      <c r="M272" s="11"/>
      <c r="N272" s="12"/>
      <c r="O272" s="13"/>
    </row>
    <row r="273" spans="1:15">
      <c r="A273" s="7">
        <v>272</v>
      </c>
      <c r="B273" s="7" t="s">
        <v>39858</v>
      </c>
      <c r="C273" s="7" t="s">
        <v>39859</v>
      </c>
      <c r="D273" s="30" t="s">
        <v>746</v>
      </c>
      <c r="E273" s="7" t="s">
        <v>8096</v>
      </c>
      <c r="F273" s="7" t="s">
        <v>7068</v>
      </c>
      <c r="G273" s="8">
        <v>43811</v>
      </c>
      <c r="H273" s="7" t="s">
        <v>55</v>
      </c>
      <c r="I273" s="9">
        <f>TODAY()-Tableau1[[#This Row],[Follow Up 1]]</f>
        <v>615</v>
      </c>
      <c r="J273" s="8">
        <v>43875</v>
      </c>
      <c r="O273" s="15"/>
    </row>
    <row r="274" spans="1:15">
      <c r="A274" s="7">
        <v>273</v>
      </c>
      <c r="B274" s="7" t="s">
        <v>39860</v>
      </c>
      <c r="C274" s="7" t="s">
        <v>6018</v>
      </c>
      <c r="D274" s="7" t="s">
        <v>39861</v>
      </c>
      <c r="E274" s="7" t="s">
        <v>8033</v>
      </c>
      <c r="F274" s="7" t="s">
        <v>7068</v>
      </c>
      <c r="G274" s="8">
        <v>43839</v>
      </c>
      <c r="H274" s="28" t="s">
        <v>92</v>
      </c>
      <c r="I274" s="9">
        <f>TODAY()-Tableau1[[#This Row],[Message Date]]</f>
        <v>651</v>
      </c>
      <c r="J274" s="7"/>
      <c r="M274" s="11">
        <v>43839</v>
      </c>
      <c r="N274" s="12"/>
      <c r="O274" s="13" t="s">
        <v>39862</v>
      </c>
    </row>
    <row r="275" spans="1:15">
      <c r="A275" s="7">
        <v>274</v>
      </c>
      <c r="B275" s="7" t="s">
        <v>39863</v>
      </c>
      <c r="C275" s="7" t="s">
        <v>39864</v>
      </c>
      <c r="D275" s="30" t="s">
        <v>39865</v>
      </c>
      <c r="E275" s="7" t="s">
        <v>8033</v>
      </c>
      <c r="F275" s="7" t="s">
        <v>7068</v>
      </c>
      <c r="G275" s="8">
        <v>43809</v>
      </c>
      <c r="H275" s="7" t="s">
        <v>135</v>
      </c>
      <c r="I275" s="9"/>
      <c r="J275" s="7"/>
      <c r="M275" s="10">
        <v>43879</v>
      </c>
      <c r="O275" s="15" t="s">
        <v>39866</v>
      </c>
    </row>
    <row r="276" spans="1:15">
      <c r="A276" s="7">
        <v>275</v>
      </c>
      <c r="B276" s="7" t="s">
        <v>34633</v>
      </c>
      <c r="C276" s="7" t="s">
        <v>39867</v>
      </c>
      <c r="D276" s="30" t="s">
        <v>2865</v>
      </c>
      <c r="E276" s="7" t="s">
        <v>9480</v>
      </c>
      <c r="F276" s="7" t="s">
        <v>78</v>
      </c>
      <c r="G276" s="7"/>
      <c r="H276" s="7"/>
      <c r="I276" s="9"/>
      <c r="J276" s="7"/>
      <c r="M276" s="11"/>
      <c r="N276" s="12"/>
      <c r="O276" s="13"/>
    </row>
    <row r="277" spans="1:15">
      <c r="A277" s="7">
        <v>276</v>
      </c>
      <c r="B277" s="7" t="s">
        <v>39868</v>
      </c>
      <c r="C277" s="7" t="s">
        <v>39869</v>
      </c>
      <c r="D277" s="30" t="s">
        <v>2865</v>
      </c>
      <c r="E277" s="7" t="s">
        <v>8033</v>
      </c>
      <c r="F277" s="7" t="s">
        <v>78</v>
      </c>
      <c r="G277" s="7"/>
      <c r="H277" s="7"/>
      <c r="I277" s="9"/>
      <c r="J277" s="7"/>
      <c r="O277" s="15"/>
    </row>
    <row r="278" spans="1:15">
      <c r="A278" s="7">
        <v>277</v>
      </c>
      <c r="B278" s="7" t="s">
        <v>39870</v>
      </c>
      <c r="C278" s="7" t="s">
        <v>39871</v>
      </c>
      <c r="D278" s="30" t="s">
        <v>11999</v>
      </c>
      <c r="E278" s="7" t="s">
        <v>9480</v>
      </c>
      <c r="F278" s="7" t="s">
        <v>7068</v>
      </c>
      <c r="G278" s="8">
        <v>43810</v>
      </c>
      <c r="H278" s="28" t="s">
        <v>92</v>
      </c>
      <c r="I278" s="9">
        <f>TODAY()-Tableau1[[#This Row],[Message Date]]</f>
        <v>680</v>
      </c>
      <c r="J278" s="7"/>
      <c r="M278" s="11">
        <v>43810</v>
      </c>
      <c r="N278" s="12"/>
      <c r="O278" s="13" t="s">
        <v>39872</v>
      </c>
    </row>
    <row r="279" spans="1:15">
      <c r="A279" s="7">
        <v>278</v>
      </c>
      <c r="B279" s="7" t="s">
        <v>39873</v>
      </c>
      <c r="C279" s="7" t="s">
        <v>25117</v>
      </c>
      <c r="D279" s="30" t="s">
        <v>7565</v>
      </c>
      <c r="E279" s="7" t="s">
        <v>8033</v>
      </c>
      <c r="F279" s="7" t="s">
        <v>78</v>
      </c>
      <c r="G279" s="7"/>
      <c r="H279" s="7"/>
      <c r="I279" s="9"/>
      <c r="J279" s="7"/>
      <c r="O279" s="15"/>
    </row>
    <row r="280" spans="1:15">
      <c r="A280" s="7">
        <v>279</v>
      </c>
      <c r="B280" s="7" t="s">
        <v>39874</v>
      </c>
      <c r="C280" s="7" t="s">
        <v>558</v>
      </c>
      <c r="D280" s="30" t="s">
        <v>2997</v>
      </c>
      <c r="E280" s="7" t="s">
        <v>9480</v>
      </c>
      <c r="F280" s="7" t="s">
        <v>7068</v>
      </c>
      <c r="G280" s="8">
        <v>43809</v>
      </c>
      <c r="H280" s="28" t="s">
        <v>92</v>
      </c>
      <c r="I280" s="9">
        <f>TODAY()-Tableau1[[#This Row],[Message Date]]</f>
        <v>681</v>
      </c>
      <c r="J280" s="7"/>
      <c r="M280" s="11">
        <v>43810</v>
      </c>
      <c r="N280" s="12"/>
      <c r="O280" s="13" t="s">
        <v>39875</v>
      </c>
    </row>
    <row r="281" spans="1:15">
      <c r="A281" s="7">
        <v>280</v>
      </c>
      <c r="B281" s="7" t="s">
        <v>39876</v>
      </c>
      <c r="C281" s="7" t="s">
        <v>39877</v>
      </c>
      <c r="D281" s="30" t="s">
        <v>39453</v>
      </c>
      <c r="E281" s="7" t="s">
        <v>8096</v>
      </c>
      <c r="F281" s="7" t="s">
        <v>7068</v>
      </c>
      <c r="G281" s="8">
        <v>43810</v>
      </c>
      <c r="H281" s="7" t="s">
        <v>55</v>
      </c>
      <c r="I281" s="9">
        <f>TODAY()-Tableau1[[#This Row],[Follow Up 1]]</f>
        <v>615</v>
      </c>
      <c r="J281" s="8">
        <v>43875</v>
      </c>
      <c r="O281" s="15"/>
    </row>
    <row r="282" spans="1:15">
      <c r="A282" s="7">
        <v>281</v>
      </c>
      <c r="B282" s="7" t="s">
        <v>39878</v>
      </c>
      <c r="C282" s="7" t="s">
        <v>39879</v>
      </c>
      <c r="D282" s="30" t="s">
        <v>39453</v>
      </c>
      <c r="E282" s="7" t="s">
        <v>8096</v>
      </c>
      <c r="F282" s="7" t="s">
        <v>7068</v>
      </c>
      <c r="G282" s="8">
        <v>43867</v>
      </c>
      <c r="H282" s="7" t="s">
        <v>55</v>
      </c>
      <c r="I282" s="9">
        <f>TODAY()-Tableau1[[#This Row],[Follow Up 1]]</f>
        <v>604</v>
      </c>
      <c r="J282" s="10">
        <v>43886</v>
      </c>
      <c r="K282" s="7"/>
      <c r="M282" s="11"/>
      <c r="N282" s="12"/>
      <c r="O282" s="13"/>
    </row>
    <row r="283" spans="1:15">
      <c r="A283" s="7">
        <v>282</v>
      </c>
      <c r="B283" s="7" t="s">
        <v>39880</v>
      </c>
      <c r="C283" s="7" t="s">
        <v>39881</v>
      </c>
      <c r="D283" s="30" t="s">
        <v>39882</v>
      </c>
      <c r="E283" s="7" t="s">
        <v>9480</v>
      </c>
      <c r="F283" s="7" t="s">
        <v>7068</v>
      </c>
      <c r="G283" s="8">
        <v>43809</v>
      </c>
      <c r="H283" s="7" t="s">
        <v>55</v>
      </c>
      <c r="I283" s="9">
        <f>TODAY()-Tableau1[[#This Row],[Follow Up 1]]</f>
        <v>615</v>
      </c>
      <c r="J283" s="8">
        <v>43875</v>
      </c>
      <c r="O283" s="15"/>
    </row>
    <row r="284" spans="1:15">
      <c r="A284" s="7">
        <v>283</v>
      </c>
      <c r="B284" s="7" t="s">
        <v>39883</v>
      </c>
      <c r="C284" s="7" t="s">
        <v>39884</v>
      </c>
      <c r="D284" s="30" t="s">
        <v>39885</v>
      </c>
      <c r="E284" s="7" t="s">
        <v>8096</v>
      </c>
      <c r="F284" s="7" t="s">
        <v>7068</v>
      </c>
      <c r="G284" s="8">
        <v>43810</v>
      </c>
      <c r="H284" s="7" t="s">
        <v>55</v>
      </c>
      <c r="I284" s="9">
        <f>TODAY()-Tableau1[[#This Row],[Follow Up 1]]</f>
        <v>615</v>
      </c>
      <c r="J284" s="8">
        <v>43875</v>
      </c>
      <c r="M284" s="11"/>
      <c r="N284" s="12"/>
      <c r="O284" s="13"/>
    </row>
    <row r="285" spans="1:15">
      <c r="A285" s="7">
        <v>284</v>
      </c>
      <c r="B285" s="7" t="s">
        <v>39886</v>
      </c>
      <c r="C285" s="7" t="s">
        <v>1462</v>
      </c>
      <c r="D285" s="30" t="s">
        <v>39887</v>
      </c>
      <c r="E285" s="7" t="s">
        <v>8096</v>
      </c>
      <c r="F285" s="7" t="s">
        <v>78</v>
      </c>
      <c r="G285" s="7"/>
      <c r="H285" s="7"/>
      <c r="I285" s="9"/>
      <c r="J285" s="7"/>
      <c r="O285" s="15"/>
    </row>
    <row r="286" spans="1:15">
      <c r="A286" s="7">
        <v>285</v>
      </c>
      <c r="B286" s="7" t="s">
        <v>39888</v>
      </c>
      <c r="C286" s="7" t="s">
        <v>2223</v>
      </c>
      <c r="D286" s="30" t="s">
        <v>39614</v>
      </c>
      <c r="E286" s="7" t="s">
        <v>9480</v>
      </c>
      <c r="F286" s="7" t="s">
        <v>78</v>
      </c>
      <c r="G286" s="7"/>
      <c r="H286" s="7"/>
      <c r="I286" s="9"/>
      <c r="J286" s="7"/>
      <c r="M286" s="11"/>
      <c r="N286" s="12"/>
      <c r="O286" s="13"/>
    </row>
    <row r="287" spans="1:15" s="27" customFormat="1" ht="15" thickBot="1">
      <c r="A287" s="20">
        <v>286</v>
      </c>
      <c r="B287" s="20" t="s">
        <v>39889</v>
      </c>
      <c r="C287" s="20" t="s">
        <v>351</v>
      </c>
      <c r="D287" s="20" t="s">
        <v>39890</v>
      </c>
      <c r="E287" s="20" t="s">
        <v>8096</v>
      </c>
      <c r="F287" s="20" t="s">
        <v>7068</v>
      </c>
      <c r="G287" s="23">
        <v>43810</v>
      </c>
      <c r="H287" s="46" t="s">
        <v>92</v>
      </c>
      <c r="I287" s="22">
        <f>TODAY()-Tableau1[[#This Row],[Message Date]]</f>
        <v>680</v>
      </c>
      <c r="J287" s="20"/>
      <c r="K287" s="25"/>
      <c r="L287" s="25"/>
      <c r="M287" s="24"/>
      <c r="N287" s="25"/>
      <c r="O287" s="29"/>
    </row>
    <row r="288" spans="1:15">
      <c r="A288" s="7">
        <v>287</v>
      </c>
      <c r="B288" s="7" t="s">
        <v>39891</v>
      </c>
      <c r="C288" s="7" t="s">
        <v>19516</v>
      </c>
      <c r="D288" s="7" t="s">
        <v>7742</v>
      </c>
      <c r="E288" s="7" t="s">
        <v>8096</v>
      </c>
      <c r="F288" s="7" t="s">
        <v>7068</v>
      </c>
      <c r="G288" s="8">
        <v>43838</v>
      </c>
      <c r="H288" s="7" t="s">
        <v>135</v>
      </c>
      <c r="I288" s="9"/>
      <c r="J288" s="7"/>
      <c r="M288" s="11">
        <v>43878</v>
      </c>
      <c r="N288" s="12"/>
      <c r="O288" s="13" t="s">
        <v>39892</v>
      </c>
    </row>
    <row r="289" spans="1:15">
      <c r="A289" s="7">
        <v>288</v>
      </c>
      <c r="B289" s="7" t="s">
        <v>39893</v>
      </c>
      <c r="C289" s="7" t="s">
        <v>39894</v>
      </c>
      <c r="D289" s="7" t="s">
        <v>39895</v>
      </c>
      <c r="E289" s="7" t="s">
        <v>8096</v>
      </c>
      <c r="F289" s="7" t="s">
        <v>7068</v>
      </c>
      <c r="G289" s="8">
        <v>43838</v>
      </c>
      <c r="H289" s="7" t="s">
        <v>39342</v>
      </c>
      <c r="I289" s="9">
        <f>TODAY()-Tableau1[[#This Row],[Message Date]]</f>
        <v>652</v>
      </c>
      <c r="J289" s="7"/>
      <c r="O289" s="15" t="s">
        <v>39896</v>
      </c>
    </row>
    <row r="290" spans="1:15" ht="28.8">
      <c r="A290" s="7">
        <v>289</v>
      </c>
      <c r="B290" s="7" t="s">
        <v>39897</v>
      </c>
      <c r="C290" s="7" t="s">
        <v>39898</v>
      </c>
      <c r="D290" s="7" t="s">
        <v>39899</v>
      </c>
      <c r="E290" s="7" t="s">
        <v>8096</v>
      </c>
      <c r="F290" s="7" t="s">
        <v>7068</v>
      </c>
      <c r="G290" s="8">
        <v>43838</v>
      </c>
      <c r="H290" s="7" t="s">
        <v>55</v>
      </c>
      <c r="I290" s="9">
        <f>TODAY()-Tableau1[[#This Row],[Follow Up 1]]</f>
        <v>613</v>
      </c>
      <c r="J290" s="8">
        <v>43877</v>
      </c>
      <c r="M290" s="11"/>
      <c r="N290" s="12"/>
      <c r="O290" s="13"/>
    </row>
    <row r="291" spans="1:15">
      <c r="A291" s="7">
        <v>290</v>
      </c>
      <c r="B291" s="7" t="s">
        <v>39900</v>
      </c>
      <c r="C291" s="7" t="s">
        <v>39901</v>
      </c>
      <c r="D291" s="7" t="s">
        <v>39902</v>
      </c>
      <c r="E291" s="7" t="s">
        <v>9480</v>
      </c>
      <c r="F291" s="7" t="s">
        <v>7068</v>
      </c>
      <c r="G291" s="8">
        <v>43838</v>
      </c>
      <c r="H291" s="7" t="s">
        <v>55</v>
      </c>
      <c r="I291" s="9">
        <f>TODAY()-Tableau1[[#This Row],[Follow Up 1]]</f>
        <v>613</v>
      </c>
      <c r="J291" s="8">
        <v>43877</v>
      </c>
      <c r="O291" s="15"/>
    </row>
    <row r="292" spans="1:15">
      <c r="A292" s="7">
        <v>291</v>
      </c>
      <c r="B292" s="7" t="s">
        <v>39903</v>
      </c>
      <c r="C292" s="7" t="s">
        <v>39904</v>
      </c>
      <c r="D292" s="7" t="s">
        <v>4184</v>
      </c>
      <c r="E292" s="7" t="s">
        <v>8096</v>
      </c>
      <c r="F292" s="7" t="s">
        <v>7068</v>
      </c>
      <c r="G292" s="8">
        <v>43839</v>
      </c>
      <c r="H292" s="7" t="s">
        <v>55</v>
      </c>
      <c r="I292" s="9">
        <f>TODAY()-Tableau1[[#This Row],[Follow Up 1]]</f>
        <v>613</v>
      </c>
      <c r="J292" s="8">
        <v>43877</v>
      </c>
      <c r="M292" s="11"/>
      <c r="N292" s="12"/>
      <c r="O292" s="13"/>
    </row>
    <row r="293" spans="1:15" ht="28.8">
      <c r="A293" s="7">
        <v>292</v>
      </c>
      <c r="B293" s="7" t="s">
        <v>39905</v>
      </c>
      <c r="C293" s="7" t="s">
        <v>39906</v>
      </c>
      <c r="D293" s="7" t="s">
        <v>39359</v>
      </c>
      <c r="E293" s="7" t="s">
        <v>8096</v>
      </c>
      <c r="F293" s="7" t="s">
        <v>7068</v>
      </c>
      <c r="G293" s="8">
        <v>43839</v>
      </c>
      <c r="H293" s="7" t="s">
        <v>55</v>
      </c>
      <c r="I293" s="9">
        <f>TODAY()-Tableau1[[#This Row],[Follow Up 1]]</f>
        <v>613</v>
      </c>
      <c r="J293" s="8">
        <v>43877</v>
      </c>
      <c r="O293" s="15"/>
    </row>
    <row r="294" spans="1:15" ht="28.8">
      <c r="A294" s="7">
        <v>293</v>
      </c>
      <c r="B294" s="14" t="s">
        <v>39907</v>
      </c>
      <c r="C294" s="14" t="s">
        <v>39385</v>
      </c>
      <c r="D294" s="7" t="s">
        <v>39908</v>
      </c>
      <c r="E294" s="7" t="s">
        <v>8096</v>
      </c>
      <c r="F294" s="7" t="s">
        <v>7068</v>
      </c>
      <c r="G294" s="8">
        <v>43839</v>
      </c>
      <c r="H294" s="7" t="s">
        <v>237</v>
      </c>
      <c r="I294" s="9"/>
      <c r="J294" s="7"/>
      <c r="M294" s="11">
        <v>43839</v>
      </c>
      <c r="N294" s="19" t="s">
        <v>39909</v>
      </c>
      <c r="O294" s="13" t="s">
        <v>39910</v>
      </c>
    </row>
    <row r="295" spans="1:15">
      <c r="A295" s="7">
        <v>294</v>
      </c>
      <c r="B295" s="7" t="s">
        <v>39911</v>
      </c>
      <c r="C295" s="7" t="s">
        <v>39912</v>
      </c>
      <c r="D295" s="7" t="s">
        <v>39908</v>
      </c>
      <c r="E295" s="7" t="s">
        <v>8096</v>
      </c>
      <c r="F295" s="7" t="s">
        <v>7068</v>
      </c>
      <c r="G295" s="8">
        <v>43869</v>
      </c>
      <c r="H295" s="7" t="s">
        <v>55</v>
      </c>
      <c r="I295" s="9">
        <f>TODAY()-Tableau1[[#This Row],[Follow Up 1]]</f>
        <v>605</v>
      </c>
      <c r="J295" s="8">
        <v>43885</v>
      </c>
      <c r="O295" s="15"/>
    </row>
    <row r="296" spans="1:15">
      <c r="A296" s="7">
        <v>295</v>
      </c>
      <c r="B296" s="14" t="s">
        <v>39913</v>
      </c>
      <c r="C296" s="14" t="s">
        <v>39385</v>
      </c>
      <c r="D296" s="30" t="s">
        <v>39914</v>
      </c>
      <c r="E296" s="7" t="s">
        <v>8096</v>
      </c>
      <c r="F296" s="7" t="s">
        <v>78</v>
      </c>
      <c r="G296" s="7"/>
      <c r="H296" s="7"/>
      <c r="I296" s="9"/>
      <c r="J296" s="7"/>
      <c r="M296" s="11"/>
      <c r="N296" s="12"/>
      <c r="O296" s="13"/>
    </row>
    <row r="297" spans="1:15">
      <c r="A297" s="7">
        <v>296</v>
      </c>
      <c r="B297" s="14" t="s">
        <v>39915</v>
      </c>
      <c r="C297" s="14"/>
      <c r="D297" s="30" t="s">
        <v>39916</v>
      </c>
      <c r="E297" s="7" t="s">
        <v>8096</v>
      </c>
      <c r="F297" s="7" t="s">
        <v>78</v>
      </c>
      <c r="G297" s="7"/>
      <c r="H297" s="7"/>
      <c r="I297" s="9"/>
      <c r="J297" s="7"/>
      <c r="O297" s="15"/>
    </row>
    <row r="298" spans="1:15">
      <c r="A298" s="7">
        <v>297</v>
      </c>
      <c r="B298" s="14" t="s">
        <v>39917</v>
      </c>
      <c r="C298" s="14"/>
      <c r="D298" s="30" t="s">
        <v>39918</v>
      </c>
      <c r="E298" s="7" t="s">
        <v>8096</v>
      </c>
      <c r="F298" s="7" t="s">
        <v>78</v>
      </c>
      <c r="G298" s="7"/>
      <c r="H298" s="7"/>
      <c r="I298" s="9"/>
      <c r="J298" s="7"/>
      <c r="M298" s="11"/>
      <c r="N298" s="12"/>
      <c r="O298" s="13"/>
    </row>
    <row r="299" spans="1:15">
      <c r="A299" s="7">
        <v>298</v>
      </c>
      <c r="B299" s="14" t="s">
        <v>39919</v>
      </c>
      <c r="C299" s="14"/>
      <c r="D299" s="30" t="s">
        <v>39920</v>
      </c>
      <c r="E299" s="7" t="s">
        <v>8096</v>
      </c>
      <c r="F299" s="7" t="s">
        <v>7068</v>
      </c>
      <c r="G299" s="8">
        <v>43839</v>
      </c>
      <c r="H299" s="7" t="s">
        <v>55</v>
      </c>
      <c r="I299" s="9">
        <f>TODAY()-Tableau1[[#This Row],[Follow Up 1]]</f>
        <v>613</v>
      </c>
      <c r="J299" s="8">
        <v>43877</v>
      </c>
      <c r="O299" s="15"/>
    </row>
    <row r="300" spans="1:15">
      <c r="A300" s="7">
        <v>299</v>
      </c>
      <c r="B300" s="14" t="s">
        <v>39921</v>
      </c>
      <c r="C300" s="14"/>
      <c r="D300" s="30" t="s">
        <v>39922</v>
      </c>
      <c r="E300" s="7" t="s">
        <v>8096</v>
      </c>
      <c r="F300" s="7" t="s">
        <v>7068</v>
      </c>
      <c r="G300" s="8">
        <v>43839</v>
      </c>
      <c r="H300" s="7" t="s">
        <v>55</v>
      </c>
      <c r="I300" s="9">
        <f>TODAY()-Tableau1[[#This Row],[Follow Up 1]]</f>
        <v>613</v>
      </c>
      <c r="J300" s="8">
        <v>43877</v>
      </c>
      <c r="M300" s="11"/>
      <c r="N300" s="12"/>
      <c r="O300" s="13"/>
    </row>
    <row r="301" spans="1:15">
      <c r="A301" s="7">
        <v>300</v>
      </c>
      <c r="B301" s="14" t="s">
        <v>39923</v>
      </c>
      <c r="C301" s="14"/>
      <c r="D301" s="30" t="s">
        <v>19880</v>
      </c>
      <c r="E301" s="7" t="s">
        <v>8467</v>
      </c>
      <c r="F301" s="7" t="s">
        <v>78</v>
      </c>
      <c r="G301" s="7"/>
      <c r="H301" s="7"/>
      <c r="I301" s="9"/>
      <c r="J301" s="7"/>
      <c r="O301" s="15"/>
    </row>
    <row r="302" spans="1:15">
      <c r="A302" s="7">
        <v>301</v>
      </c>
      <c r="B302" s="14" t="s">
        <v>39924</v>
      </c>
      <c r="C302" s="14" t="s">
        <v>39925</v>
      </c>
      <c r="D302" s="30" t="s">
        <v>25585</v>
      </c>
      <c r="E302" s="7" t="s">
        <v>8096</v>
      </c>
      <c r="F302" s="7" t="s">
        <v>7068</v>
      </c>
      <c r="G302" s="8">
        <v>43845</v>
      </c>
      <c r="H302" s="7" t="s">
        <v>55</v>
      </c>
      <c r="I302" s="9">
        <f>TODAY()-Tableau1[[#This Row],[Follow Up 1]]</f>
        <v>609</v>
      </c>
      <c r="J302" s="8">
        <v>43881</v>
      </c>
      <c r="M302" s="11"/>
      <c r="N302" s="12"/>
      <c r="O302" s="13"/>
    </row>
    <row r="303" spans="1:15">
      <c r="A303" s="7">
        <v>302</v>
      </c>
      <c r="B303" s="14" t="s">
        <v>39926</v>
      </c>
      <c r="C303" s="14"/>
      <c r="D303" s="30" t="s">
        <v>39927</v>
      </c>
      <c r="E303" s="7" t="s">
        <v>8096</v>
      </c>
      <c r="F303" s="7" t="s">
        <v>7068</v>
      </c>
      <c r="G303" s="8">
        <v>43840</v>
      </c>
      <c r="H303" s="7" t="s">
        <v>55</v>
      </c>
      <c r="I303" s="9">
        <f>TODAY()-Tableau1[[#This Row],[Follow Up 1]]</f>
        <v>613</v>
      </c>
      <c r="J303" s="8">
        <v>43877</v>
      </c>
      <c r="O303" s="15"/>
    </row>
    <row r="304" spans="1:15">
      <c r="A304" s="7">
        <v>303</v>
      </c>
      <c r="B304" s="14" t="s">
        <v>36064</v>
      </c>
      <c r="C304" s="14"/>
      <c r="D304" s="30" t="s">
        <v>39928</v>
      </c>
      <c r="E304" s="7" t="s">
        <v>8096</v>
      </c>
      <c r="F304" s="7" t="s">
        <v>78</v>
      </c>
      <c r="G304" s="7"/>
      <c r="H304" s="7"/>
      <c r="I304" s="9"/>
      <c r="J304" s="7"/>
      <c r="M304" s="11"/>
      <c r="N304" s="12"/>
      <c r="O304" s="13"/>
    </row>
    <row r="305" spans="1:15">
      <c r="A305" s="7">
        <v>304</v>
      </c>
      <c r="B305" s="14" t="s">
        <v>39929</v>
      </c>
      <c r="C305" s="14"/>
      <c r="D305" s="30" t="s">
        <v>29433</v>
      </c>
      <c r="E305" s="7" t="s">
        <v>8096</v>
      </c>
      <c r="F305" s="7" t="s">
        <v>7068</v>
      </c>
      <c r="G305" s="8">
        <v>43839</v>
      </c>
      <c r="H305" s="7" t="s">
        <v>7548</v>
      </c>
      <c r="I305" s="9"/>
      <c r="J305" s="7"/>
      <c r="O305" s="15"/>
    </row>
    <row r="306" spans="1:15">
      <c r="A306" s="7">
        <v>305</v>
      </c>
      <c r="B306" s="14" t="s">
        <v>39930</v>
      </c>
      <c r="C306" s="14"/>
      <c r="D306" s="30" t="s">
        <v>39348</v>
      </c>
      <c r="E306" s="7" t="s">
        <v>8096</v>
      </c>
      <c r="F306" s="7" t="s">
        <v>7068</v>
      </c>
      <c r="G306" s="8">
        <v>43845</v>
      </c>
      <c r="H306" s="7" t="s">
        <v>55</v>
      </c>
      <c r="I306" s="9">
        <f>TODAY()-Tableau1[[#This Row],[Follow Up 1]]</f>
        <v>613</v>
      </c>
      <c r="J306" s="8">
        <v>43877</v>
      </c>
      <c r="M306" s="11"/>
      <c r="N306" s="12"/>
      <c r="O306" s="13"/>
    </row>
    <row r="307" spans="1:15">
      <c r="A307" s="7">
        <v>306</v>
      </c>
      <c r="B307" s="14" t="s">
        <v>39931</v>
      </c>
      <c r="C307" s="14"/>
      <c r="D307" s="30" t="s">
        <v>39932</v>
      </c>
      <c r="E307" s="7" t="s">
        <v>8033</v>
      </c>
      <c r="F307" s="7" t="s">
        <v>7068</v>
      </c>
      <c r="G307" s="8">
        <v>43840</v>
      </c>
      <c r="H307" s="7" t="s">
        <v>55</v>
      </c>
      <c r="I307" s="9">
        <f>TODAY()-Tableau1[[#This Row],[Follow Up 1]]</f>
        <v>613</v>
      </c>
      <c r="J307" s="8">
        <v>43877</v>
      </c>
      <c r="O307" s="15"/>
    </row>
    <row r="308" spans="1:15">
      <c r="A308" s="7">
        <v>307</v>
      </c>
      <c r="B308" s="14" t="s">
        <v>39933</v>
      </c>
      <c r="C308" s="14"/>
      <c r="D308" s="30" t="s">
        <v>39934</v>
      </c>
      <c r="E308" s="7" t="s">
        <v>8096</v>
      </c>
      <c r="F308" s="7" t="s">
        <v>78</v>
      </c>
      <c r="G308" s="7"/>
      <c r="H308" s="7"/>
      <c r="I308" s="9"/>
      <c r="J308" s="7"/>
      <c r="M308" s="11"/>
      <c r="N308" s="12"/>
      <c r="O308" s="13"/>
    </row>
    <row r="309" spans="1:15">
      <c r="A309" s="7">
        <v>308</v>
      </c>
      <c r="B309" s="14" t="s">
        <v>39935</v>
      </c>
      <c r="C309" s="14"/>
      <c r="D309" s="30" t="s">
        <v>8795</v>
      </c>
      <c r="E309" s="7" t="s">
        <v>9480</v>
      </c>
      <c r="F309" s="7" t="s">
        <v>7068</v>
      </c>
      <c r="G309" s="8">
        <v>43839</v>
      </c>
      <c r="H309" s="17" t="s">
        <v>92</v>
      </c>
      <c r="I309" s="9">
        <f>TODAY()-Tableau1[[#This Row],[Message Date]]</f>
        <v>651</v>
      </c>
      <c r="J309" s="7"/>
      <c r="M309" s="10">
        <v>43839</v>
      </c>
      <c r="O309" s="15" t="s">
        <v>39936</v>
      </c>
    </row>
    <row r="310" spans="1:15">
      <c r="A310" s="7">
        <v>309</v>
      </c>
      <c r="B310" s="14" t="s">
        <v>39937</v>
      </c>
      <c r="C310" s="14"/>
      <c r="D310" s="30" t="s">
        <v>1513</v>
      </c>
      <c r="E310" s="7" t="s">
        <v>9480</v>
      </c>
      <c r="F310" s="7" t="s">
        <v>7068</v>
      </c>
      <c r="G310" s="8">
        <v>43843</v>
      </c>
      <c r="H310" s="7" t="s">
        <v>55</v>
      </c>
      <c r="I310" s="9">
        <f>TODAY()-Tableau1[[#This Row],[Follow Up 1]]</f>
        <v>613</v>
      </c>
      <c r="J310" s="8">
        <v>43877</v>
      </c>
      <c r="M310" s="11"/>
      <c r="N310" s="12"/>
      <c r="O310" s="13"/>
    </row>
    <row r="311" spans="1:15">
      <c r="A311" s="7">
        <v>310</v>
      </c>
      <c r="B311" s="14" t="s">
        <v>39938</v>
      </c>
      <c r="C311" s="14"/>
      <c r="D311" s="30" t="s">
        <v>897</v>
      </c>
      <c r="E311" s="7" t="s">
        <v>9072</v>
      </c>
      <c r="F311" s="7" t="s">
        <v>7068</v>
      </c>
      <c r="G311" s="8">
        <v>43840</v>
      </c>
      <c r="H311" s="17" t="s">
        <v>92</v>
      </c>
      <c r="I311" s="9">
        <f>TODAY()-Tableau1[[#This Row],[Message Date]]</f>
        <v>650</v>
      </c>
      <c r="J311" s="7"/>
      <c r="M311" s="10">
        <v>43840</v>
      </c>
      <c r="O311" s="15" t="s">
        <v>39939</v>
      </c>
    </row>
    <row r="312" spans="1:15">
      <c r="A312" s="7">
        <v>311</v>
      </c>
      <c r="B312" s="14" t="s">
        <v>39940</v>
      </c>
      <c r="C312" s="14"/>
      <c r="D312" s="30" t="s">
        <v>1051</v>
      </c>
      <c r="E312" s="7" t="s">
        <v>8033</v>
      </c>
      <c r="F312" s="7" t="s">
        <v>78</v>
      </c>
      <c r="G312" s="7"/>
      <c r="H312" s="7"/>
      <c r="I312" s="9"/>
      <c r="J312" s="7"/>
      <c r="M312" s="11"/>
      <c r="N312" s="12"/>
      <c r="O312" s="13"/>
    </row>
    <row r="313" spans="1:15">
      <c r="A313" s="7">
        <v>312</v>
      </c>
      <c r="B313" s="14" t="s">
        <v>39941</v>
      </c>
      <c r="C313" s="14"/>
      <c r="D313" s="30" t="s">
        <v>13091</v>
      </c>
      <c r="E313" s="7" t="s">
        <v>9480</v>
      </c>
      <c r="F313" s="7" t="s">
        <v>7068</v>
      </c>
      <c r="G313" s="8">
        <v>43843</v>
      </c>
      <c r="H313" s="7" t="s">
        <v>135</v>
      </c>
      <c r="I313" s="9"/>
      <c r="J313" s="7"/>
      <c r="M313" s="10">
        <v>43879</v>
      </c>
      <c r="O313" s="15" t="s">
        <v>39942</v>
      </c>
    </row>
    <row r="314" spans="1:15">
      <c r="A314" s="7">
        <v>313</v>
      </c>
      <c r="B314" s="14" t="s">
        <v>39943</v>
      </c>
      <c r="C314" s="14"/>
      <c r="D314" s="30" t="s">
        <v>20912</v>
      </c>
      <c r="E314" s="7" t="s">
        <v>9480</v>
      </c>
      <c r="F314" s="7" t="s">
        <v>7068</v>
      </c>
      <c r="G314" s="8">
        <v>43839</v>
      </c>
      <c r="H314" s="7" t="s">
        <v>55</v>
      </c>
      <c r="I314" s="9">
        <f>TODAY()-Tableau1[[#This Row],[Follow Up 1]]</f>
        <v>613</v>
      </c>
      <c r="J314" s="8">
        <v>43877</v>
      </c>
      <c r="M314" s="11"/>
      <c r="N314" s="12"/>
      <c r="O314" s="13"/>
    </row>
    <row r="315" spans="1:15">
      <c r="A315" s="7">
        <v>314</v>
      </c>
      <c r="B315" s="14" t="s">
        <v>39944</v>
      </c>
      <c r="C315" s="14"/>
      <c r="D315" s="30" t="s">
        <v>9723</v>
      </c>
      <c r="E315" s="7" t="s">
        <v>9480</v>
      </c>
      <c r="F315" s="7" t="s">
        <v>7068</v>
      </c>
      <c r="G315" s="8">
        <v>43840</v>
      </c>
      <c r="H315" s="7" t="s">
        <v>55</v>
      </c>
      <c r="I315" s="9">
        <f>TODAY()-Tableau1[[#This Row],[Follow Up 1]]</f>
        <v>613</v>
      </c>
      <c r="J315" s="8">
        <v>43877</v>
      </c>
      <c r="O315" s="15"/>
    </row>
    <row r="316" spans="1:15">
      <c r="A316" s="7">
        <v>315</v>
      </c>
      <c r="B316" s="14" t="s">
        <v>39945</v>
      </c>
      <c r="C316" s="14"/>
      <c r="D316" s="30" t="s">
        <v>39946</v>
      </c>
      <c r="E316" s="7" t="s">
        <v>9480</v>
      </c>
      <c r="F316" s="7" t="s">
        <v>7068</v>
      </c>
      <c r="G316" s="8">
        <v>43839</v>
      </c>
      <c r="H316" s="7" t="s">
        <v>55</v>
      </c>
      <c r="I316" s="9">
        <f>TODAY()-Tableau1[[#This Row],[Follow Up 1]]</f>
        <v>613</v>
      </c>
      <c r="J316" s="8">
        <v>43877</v>
      </c>
      <c r="M316" s="11"/>
      <c r="N316" s="12"/>
      <c r="O316" s="13"/>
    </row>
    <row r="317" spans="1:15">
      <c r="A317" s="7">
        <v>316</v>
      </c>
      <c r="B317" s="14" t="s">
        <v>39947</v>
      </c>
      <c r="C317" s="14"/>
      <c r="D317" s="30" t="s">
        <v>39948</v>
      </c>
      <c r="E317" s="7" t="s">
        <v>8096</v>
      </c>
      <c r="F317" s="7" t="s">
        <v>7068</v>
      </c>
      <c r="G317" s="8">
        <v>43839</v>
      </c>
      <c r="H317" s="7" t="s">
        <v>55</v>
      </c>
      <c r="I317" s="9">
        <f>TODAY()-Tableau1[[#This Row],[Follow Up 1]]</f>
        <v>613</v>
      </c>
      <c r="J317" s="8">
        <v>43877</v>
      </c>
      <c r="O317" s="15"/>
    </row>
    <row r="318" spans="1:15">
      <c r="A318" s="7">
        <v>317</v>
      </c>
      <c r="B318" s="14" t="s">
        <v>39949</v>
      </c>
      <c r="C318" s="14"/>
      <c r="D318" s="30" t="s">
        <v>2923</v>
      </c>
      <c r="E318" s="7" t="s">
        <v>8096</v>
      </c>
      <c r="F318" s="7" t="s">
        <v>7068</v>
      </c>
      <c r="G318" s="8">
        <v>43843</v>
      </c>
      <c r="H318" s="7" t="s">
        <v>55</v>
      </c>
      <c r="I318" s="9">
        <f>TODAY()-Tableau1[[#This Row],[Follow Up 1]]</f>
        <v>613</v>
      </c>
      <c r="J318" s="8">
        <v>43877</v>
      </c>
      <c r="M318" s="11"/>
      <c r="N318" s="12"/>
      <c r="O318" s="13"/>
    </row>
    <row r="319" spans="1:15">
      <c r="A319" s="7">
        <v>318</v>
      </c>
      <c r="B319" s="7" t="s">
        <v>39950</v>
      </c>
      <c r="C319" s="7"/>
      <c r="D319" s="7" t="s">
        <v>39951</v>
      </c>
      <c r="E319" s="7" t="s">
        <v>19954</v>
      </c>
      <c r="F319" s="7" t="s">
        <v>7068</v>
      </c>
      <c r="G319" s="8">
        <v>43845</v>
      </c>
      <c r="H319" s="7" t="s">
        <v>55</v>
      </c>
      <c r="I319" s="9">
        <f>TODAY()-Tableau1[[#This Row],[Follow Up 1]]</f>
        <v>613</v>
      </c>
      <c r="J319" s="8">
        <v>43877</v>
      </c>
      <c r="O319" s="15"/>
    </row>
    <row r="320" spans="1:15">
      <c r="A320" s="7">
        <v>319</v>
      </c>
      <c r="B320" s="7" t="s">
        <v>39952</v>
      </c>
      <c r="C320" s="7" t="s">
        <v>5616</v>
      </c>
      <c r="D320" s="7" t="s">
        <v>39953</v>
      </c>
      <c r="E320" s="7" t="s">
        <v>9072</v>
      </c>
      <c r="F320" s="7" t="s">
        <v>7068</v>
      </c>
      <c r="G320" s="8">
        <v>43839</v>
      </c>
      <c r="H320" s="7" t="s">
        <v>237</v>
      </c>
      <c r="I320" s="9"/>
      <c r="J320" s="7"/>
      <c r="M320" s="11">
        <v>43839</v>
      </c>
      <c r="N320" s="12"/>
      <c r="O320" s="13" t="s">
        <v>39954</v>
      </c>
    </row>
    <row r="321" spans="1:15">
      <c r="A321" s="7">
        <v>320</v>
      </c>
      <c r="B321" s="7" t="s">
        <v>39955</v>
      </c>
      <c r="C321" s="7"/>
      <c r="D321" s="7" t="s">
        <v>30748</v>
      </c>
      <c r="E321" s="7" t="s">
        <v>8096</v>
      </c>
      <c r="F321" s="7" t="s">
        <v>7068</v>
      </c>
      <c r="G321" s="8">
        <v>43843</v>
      </c>
      <c r="H321" s="7" t="s">
        <v>55</v>
      </c>
      <c r="I321" s="9">
        <f>TODAY()-Tableau1[[#This Row],[Follow Up 1]]</f>
        <v>613</v>
      </c>
      <c r="J321" s="8">
        <v>43877</v>
      </c>
      <c r="O321" s="15"/>
    </row>
    <row r="322" spans="1:15">
      <c r="A322" s="7">
        <v>321</v>
      </c>
      <c r="B322" s="7" t="s">
        <v>39956</v>
      </c>
      <c r="C322" s="7"/>
      <c r="D322" s="7" t="s">
        <v>39953</v>
      </c>
      <c r="E322" s="7" t="s">
        <v>9072</v>
      </c>
      <c r="F322" s="7" t="s">
        <v>7068</v>
      </c>
      <c r="G322" s="8">
        <v>43853</v>
      </c>
      <c r="H322" s="28" t="s">
        <v>92</v>
      </c>
      <c r="I322" s="9">
        <f>TODAY()-Tableau1[[#This Row],[Message Date]]</f>
        <v>637</v>
      </c>
      <c r="J322" s="7"/>
      <c r="M322" s="11">
        <v>43853</v>
      </c>
      <c r="N322" s="12"/>
      <c r="O322" s="13" t="s">
        <v>39957</v>
      </c>
    </row>
    <row r="323" spans="1:15">
      <c r="A323" s="7">
        <v>322</v>
      </c>
      <c r="B323" s="7" t="s">
        <v>39958</v>
      </c>
      <c r="C323" s="7"/>
      <c r="D323" s="7" t="s">
        <v>3105</v>
      </c>
      <c r="E323" s="7" t="s">
        <v>9072</v>
      </c>
      <c r="F323" s="7" t="s">
        <v>7068</v>
      </c>
      <c r="G323" s="8">
        <v>43839</v>
      </c>
      <c r="H323" s="7" t="s">
        <v>55</v>
      </c>
      <c r="I323" s="9">
        <f>TODAY()-Tableau1[[#This Row],[Follow Up 1]]</f>
        <v>613</v>
      </c>
      <c r="J323" s="8">
        <v>43877</v>
      </c>
      <c r="O323" s="15"/>
    </row>
    <row r="324" spans="1:15">
      <c r="A324" s="7">
        <v>323</v>
      </c>
      <c r="B324" s="7" t="s">
        <v>39959</v>
      </c>
      <c r="C324" s="7"/>
      <c r="D324" s="7" t="s">
        <v>39960</v>
      </c>
      <c r="E324" s="7" t="s">
        <v>9072</v>
      </c>
      <c r="F324" s="7" t="s">
        <v>78</v>
      </c>
      <c r="G324" s="7"/>
      <c r="H324" s="7"/>
      <c r="I324" s="9"/>
      <c r="J324" s="7"/>
      <c r="M324" s="11"/>
      <c r="N324" s="12"/>
      <c r="O324" s="13"/>
    </row>
    <row r="325" spans="1:15">
      <c r="A325" s="7">
        <v>324</v>
      </c>
      <c r="B325" s="7" t="s">
        <v>39961</v>
      </c>
      <c r="C325" s="7"/>
      <c r="D325" s="7" t="s">
        <v>3086</v>
      </c>
      <c r="E325" s="7" t="s">
        <v>19954</v>
      </c>
      <c r="F325" s="7" t="s">
        <v>78</v>
      </c>
      <c r="G325" s="7"/>
      <c r="H325" s="7"/>
      <c r="I325" s="9"/>
      <c r="J325" s="7"/>
      <c r="O325" s="15"/>
    </row>
    <row r="326" spans="1:15">
      <c r="A326" s="7">
        <v>325</v>
      </c>
      <c r="B326" s="7" t="s">
        <v>39962</v>
      </c>
      <c r="C326" s="7"/>
      <c r="D326" s="7" t="s">
        <v>39948</v>
      </c>
      <c r="E326" s="7" t="s">
        <v>8096</v>
      </c>
      <c r="F326" s="7" t="s">
        <v>7068</v>
      </c>
      <c r="G326" s="8">
        <v>43840</v>
      </c>
      <c r="H326" s="7" t="s">
        <v>55</v>
      </c>
      <c r="I326" s="9">
        <f>TODAY()-Tableau1[[#This Row],[Follow Up 1]]</f>
        <v>613</v>
      </c>
      <c r="J326" s="8">
        <v>43877</v>
      </c>
      <c r="M326" s="11"/>
      <c r="N326" s="12"/>
      <c r="O326" s="13"/>
    </row>
    <row r="327" spans="1:15">
      <c r="A327" s="7">
        <v>326</v>
      </c>
      <c r="B327" s="7" t="s">
        <v>39963</v>
      </c>
      <c r="C327" s="7"/>
      <c r="D327" s="7" t="s">
        <v>39964</v>
      </c>
      <c r="E327" s="7" t="s">
        <v>8096</v>
      </c>
      <c r="F327" s="7" t="s">
        <v>78</v>
      </c>
      <c r="G327" s="7"/>
      <c r="H327" s="7"/>
      <c r="I327" s="9"/>
      <c r="J327" s="7"/>
      <c r="O327" s="15"/>
    </row>
    <row r="328" spans="1:15">
      <c r="A328" s="7">
        <v>327</v>
      </c>
      <c r="B328" s="7" t="s">
        <v>39965</v>
      </c>
      <c r="C328" s="7"/>
      <c r="D328" s="7" t="s">
        <v>355</v>
      </c>
      <c r="E328" s="7" t="s">
        <v>19954</v>
      </c>
      <c r="F328" s="7" t="s">
        <v>7068</v>
      </c>
      <c r="G328" s="8">
        <v>43840</v>
      </c>
      <c r="H328" s="28" t="s">
        <v>92</v>
      </c>
      <c r="I328" s="9">
        <f>TODAY()-Tableau1[[#This Row],[Message Date]]</f>
        <v>650</v>
      </c>
      <c r="J328" s="7"/>
      <c r="M328" s="11">
        <v>43840</v>
      </c>
      <c r="N328" s="12"/>
      <c r="O328" s="13" t="s">
        <v>39936</v>
      </c>
    </row>
    <row r="329" spans="1:15">
      <c r="A329" s="7">
        <v>328</v>
      </c>
      <c r="B329" s="7" t="s">
        <v>39966</v>
      </c>
      <c r="C329" s="7"/>
      <c r="D329" s="7" t="s">
        <v>39508</v>
      </c>
      <c r="E329" s="7" t="s">
        <v>8096</v>
      </c>
      <c r="F329" s="7" t="s">
        <v>7068</v>
      </c>
      <c r="G329" s="8">
        <v>43839</v>
      </c>
      <c r="H329" s="7" t="s">
        <v>55</v>
      </c>
      <c r="I329" s="9">
        <f>TODAY()-Tableau1[[#This Row],[Follow Up 1]]</f>
        <v>613</v>
      </c>
      <c r="J329" s="8">
        <v>43877</v>
      </c>
      <c r="O329" s="15"/>
    </row>
    <row r="330" spans="1:15">
      <c r="A330" s="7">
        <v>329</v>
      </c>
      <c r="B330" s="7" t="s">
        <v>39967</v>
      </c>
      <c r="C330" s="7"/>
      <c r="D330" s="7" t="s">
        <v>39968</v>
      </c>
      <c r="E330" s="7" t="s">
        <v>8096</v>
      </c>
      <c r="F330" s="7" t="s">
        <v>78</v>
      </c>
      <c r="G330" s="7"/>
      <c r="H330" s="7"/>
      <c r="I330" s="9"/>
      <c r="J330" s="7"/>
      <c r="M330" s="11"/>
      <c r="N330" s="12"/>
      <c r="O330" s="13"/>
    </row>
    <row r="331" spans="1:15">
      <c r="A331" s="7">
        <v>330</v>
      </c>
      <c r="B331" s="7" t="s">
        <v>39969</v>
      </c>
      <c r="C331" s="7"/>
      <c r="D331" s="7" t="s">
        <v>39970</v>
      </c>
      <c r="E331" s="7" t="s">
        <v>8096</v>
      </c>
      <c r="F331" s="7" t="s">
        <v>7068</v>
      </c>
      <c r="G331" s="8">
        <v>43839</v>
      </c>
      <c r="H331" s="7" t="s">
        <v>55</v>
      </c>
      <c r="I331" s="9">
        <f>TODAY()-Tableau1[[#This Row],[Follow Up 1]]</f>
        <v>613</v>
      </c>
      <c r="J331" s="8">
        <v>43877</v>
      </c>
      <c r="O331" s="15"/>
    </row>
    <row r="332" spans="1:15">
      <c r="A332" s="7">
        <v>331</v>
      </c>
      <c r="B332" s="7" t="s">
        <v>39971</v>
      </c>
      <c r="C332" s="7"/>
      <c r="D332" s="7" t="s">
        <v>39972</v>
      </c>
      <c r="E332" s="7" t="s">
        <v>8096</v>
      </c>
      <c r="F332" s="7" t="s">
        <v>7068</v>
      </c>
      <c r="G332" s="8">
        <v>43839</v>
      </c>
      <c r="H332" s="7" t="s">
        <v>135</v>
      </c>
      <c r="I332" s="9">
        <f>TODAY()-M332</f>
        <v>596</v>
      </c>
      <c r="J332" s="8">
        <v>43877</v>
      </c>
      <c r="K332" s="10">
        <v>43893</v>
      </c>
      <c r="M332" s="11">
        <v>43894</v>
      </c>
      <c r="N332" s="19" t="s">
        <v>39973</v>
      </c>
      <c r="O332" s="13" t="s">
        <v>39974</v>
      </c>
    </row>
    <row r="333" spans="1:15">
      <c r="A333" s="7">
        <v>332</v>
      </c>
      <c r="B333" s="7" t="s">
        <v>39975</v>
      </c>
      <c r="C333" s="7"/>
      <c r="D333" s="7" t="s">
        <v>39976</v>
      </c>
      <c r="E333" s="7" t="s">
        <v>8096</v>
      </c>
      <c r="F333" s="7" t="s">
        <v>7068</v>
      </c>
      <c r="G333" s="8">
        <v>43839</v>
      </c>
      <c r="H333" s="17" t="s">
        <v>92</v>
      </c>
      <c r="I333" s="9">
        <f>TODAY()-Tableau1[[#This Row],[Message Date]]</f>
        <v>651</v>
      </c>
      <c r="J333" s="7"/>
      <c r="M333" s="10">
        <v>43845</v>
      </c>
      <c r="O333" s="15" t="s">
        <v>39977</v>
      </c>
    </row>
    <row r="334" spans="1:15">
      <c r="A334" s="7">
        <v>333</v>
      </c>
      <c r="B334" s="7" t="s">
        <v>39978</v>
      </c>
      <c r="C334" s="7"/>
      <c r="D334" s="7" t="s">
        <v>39979</v>
      </c>
      <c r="E334" s="7" t="s">
        <v>8096</v>
      </c>
      <c r="F334" s="7" t="s">
        <v>78</v>
      </c>
      <c r="G334" s="7"/>
      <c r="H334" s="7"/>
      <c r="I334" s="9"/>
      <c r="J334" s="7"/>
      <c r="M334" s="11"/>
      <c r="N334" s="12"/>
      <c r="O334" s="13"/>
    </row>
    <row r="335" spans="1:15">
      <c r="A335" s="7">
        <v>334</v>
      </c>
      <c r="B335" s="7" t="s">
        <v>39980</v>
      </c>
      <c r="C335" s="7"/>
      <c r="D335" s="7" t="s">
        <v>39981</v>
      </c>
      <c r="E335" s="7" t="s">
        <v>8096</v>
      </c>
      <c r="F335" s="7" t="s">
        <v>7068</v>
      </c>
      <c r="G335" s="8">
        <v>43840</v>
      </c>
      <c r="H335" s="7" t="s">
        <v>55</v>
      </c>
      <c r="I335" s="9">
        <f>TODAY()-Tableau1[[#This Row],[Follow Up 1]]</f>
        <v>613</v>
      </c>
      <c r="J335" s="8">
        <v>43877</v>
      </c>
      <c r="O335" s="15"/>
    </row>
    <row r="336" spans="1:15">
      <c r="A336" s="7">
        <v>335</v>
      </c>
      <c r="B336" s="7" t="s">
        <v>39982</v>
      </c>
      <c r="C336" s="7"/>
      <c r="D336" s="7" t="s">
        <v>39983</v>
      </c>
      <c r="E336" s="7" t="s">
        <v>8096</v>
      </c>
      <c r="F336" s="7" t="s">
        <v>7068</v>
      </c>
      <c r="G336" s="8">
        <v>43840</v>
      </c>
      <c r="H336" s="7" t="s">
        <v>135</v>
      </c>
      <c r="I336" s="9"/>
      <c r="J336" s="7"/>
      <c r="M336" s="11">
        <v>43879</v>
      </c>
      <c r="N336" s="12"/>
      <c r="O336" s="13" t="s">
        <v>39984</v>
      </c>
    </row>
    <row r="337" spans="1:15">
      <c r="A337" s="7">
        <v>336</v>
      </c>
      <c r="B337" s="7" t="s">
        <v>39985</v>
      </c>
      <c r="C337" s="7"/>
      <c r="D337" s="7" t="s">
        <v>39986</v>
      </c>
      <c r="E337" s="7" t="s">
        <v>8096</v>
      </c>
      <c r="F337" s="7" t="s">
        <v>7068</v>
      </c>
      <c r="G337" s="8">
        <v>43840</v>
      </c>
      <c r="H337" s="7" t="s">
        <v>55</v>
      </c>
      <c r="I337" s="9">
        <f>TODAY()-Tableau1[[#This Row],[Follow Up 1]]</f>
        <v>613</v>
      </c>
      <c r="J337" s="8">
        <v>43877</v>
      </c>
      <c r="O337" s="15"/>
    </row>
    <row r="338" spans="1:15">
      <c r="A338" s="7">
        <v>337</v>
      </c>
      <c r="B338" s="7" t="s">
        <v>39987</v>
      </c>
      <c r="C338" s="7"/>
      <c r="D338" s="7" t="s">
        <v>39988</v>
      </c>
      <c r="E338" s="7" t="s">
        <v>8096</v>
      </c>
      <c r="F338" s="7" t="s">
        <v>78</v>
      </c>
      <c r="G338" s="7"/>
      <c r="H338" s="7"/>
      <c r="I338" s="9"/>
      <c r="J338" s="7"/>
      <c r="M338" s="11"/>
      <c r="N338" s="12"/>
      <c r="O338" s="13"/>
    </row>
    <row r="339" spans="1:15">
      <c r="A339" s="7">
        <v>338</v>
      </c>
      <c r="B339" s="7" t="s">
        <v>39989</v>
      </c>
      <c r="C339" s="7"/>
      <c r="D339" s="7" t="s">
        <v>39990</v>
      </c>
      <c r="E339" s="7" t="s">
        <v>8096</v>
      </c>
      <c r="F339" s="7" t="s">
        <v>7068</v>
      </c>
      <c r="G339" s="8">
        <v>43839</v>
      </c>
      <c r="H339" s="7" t="s">
        <v>55</v>
      </c>
      <c r="I339" s="9">
        <f>TODAY()-Tableau1[[#This Row],[Follow Up 1]]</f>
        <v>613</v>
      </c>
      <c r="J339" s="8">
        <v>43877</v>
      </c>
      <c r="O339" s="15" t="s">
        <v>11623</v>
      </c>
    </row>
    <row r="340" spans="1:15">
      <c r="A340" s="7">
        <v>339</v>
      </c>
      <c r="B340" s="7" t="s">
        <v>39991</v>
      </c>
      <c r="C340" s="7"/>
      <c r="D340" s="7" t="s">
        <v>36609</v>
      </c>
      <c r="E340" s="7" t="s">
        <v>8096</v>
      </c>
      <c r="F340" s="7" t="s">
        <v>7068</v>
      </c>
      <c r="G340" s="8">
        <v>43840</v>
      </c>
      <c r="H340" s="7" t="s">
        <v>55</v>
      </c>
      <c r="I340" s="9">
        <f>TODAY()-Tableau1[[#This Row],[Follow Up 1]]</f>
        <v>613</v>
      </c>
      <c r="J340" s="8">
        <v>43877</v>
      </c>
      <c r="M340" s="11"/>
      <c r="N340" s="12"/>
      <c r="O340" s="13"/>
    </row>
    <row r="341" spans="1:15">
      <c r="A341" s="7">
        <v>340</v>
      </c>
      <c r="B341" s="7" t="s">
        <v>39992</v>
      </c>
      <c r="C341" s="7"/>
      <c r="D341" s="7" t="s">
        <v>39993</v>
      </c>
      <c r="E341" s="7" t="s">
        <v>8096</v>
      </c>
      <c r="F341" s="7" t="s">
        <v>7068</v>
      </c>
      <c r="G341" s="8">
        <v>43840</v>
      </c>
      <c r="H341" s="7" t="s">
        <v>55</v>
      </c>
      <c r="I341" s="9">
        <f>TODAY()-Tableau1[[#This Row],[Follow Up 1]]</f>
        <v>613</v>
      </c>
      <c r="J341" s="8">
        <v>43877</v>
      </c>
      <c r="O341" s="15"/>
    </row>
    <row r="342" spans="1:15">
      <c r="A342" s="7">
        <v>341</v>
      </c>
      <c r="B342" s="7" t="s">
        <v>39994</v>
      </c>
      <c r="C342" s="7"/>
      <c r="D342" s="7" t="s">
        <v>39995</v>
      </c>
      <c r="E342" s="7" t="s">
        <v>8096</v>
      </c>
      <c r="F342" s="7" t="s">
        <v>7068</v>
      </c>
      <c r="G342" s="8">
        <v>43840</v>
      </c>
      <c r="H342" s="7" t="s">
        <v>55</v>
      </c>
      <c r="I342" s="9">
        <f>TODAY()-Tableau1[[#This Row],[Follow Up 1]]</f>
        <v>613</v>
      </c>
      <c r="J342" s="8">
        <v>43877</v>
      </c>
      <c r="M342" s="11"/>
      <c r="N342" s="12"/>
      <c r="O342" s="13"/>
    </row>
    <row r="343" spans="1:15" s="27" customFormat="1" ht="15" thickBot="1">
      <c r="A343" s="20">
        <v>342</v>
      </c>
      <c r="B343" s="20" t="s">
        <v>39996</v>
      </c>
      <c r="C343" s="20"/>
      <c r="D343" s="20" t="s">
        <v>39997</v>
      </c>
      <c r="E343" s="20" t="s">
        <v>8096</v>
      </c>
      <c r="F343" s="20" t="s">
        <v>7068</v>
      </c>
      <c r="G343" s="23">
        <v>43840</v>
      </c>
      <c r="H343" s="20" t="s">
        <v>55</v>
      </c>
      <c r="I343" s="22">
        <f>TODAY()-Tableau1[[#This Row],[Follow Up 1]]</f>
        <v>613</v>
      </c>
      <c r="J343" s="23">
        <v>43877</v>
      </c>
      <c r="K343" s="25"/>
      <c r="L343" s="25"/>
      <c r="M343" s="24"/>
      <c r="N343" s="25"/>
      <c r="O343" s="29"/>
    </row>
    <row r="344" spans="1:15">
      <c r="A344" s="7">
        <v>343</v>
      </c>
      <c r="B344" s="7" t="s">
        <v>39998</v>
      </c>
      <c r="C344" s="7"/>
      <c r="D344" s="7" t="s">
        <v>39995</v>
      </c>
      <c r="E344" s="7" t="s">
        <v>8096</v>
      </c>
      <c r="F344" s="7" t="s">
        <v>7068</v>
      </c>
      <c r="G344" s="8">
        <v>43843</v>
      </c>
      <c r="H344" s="7" t="s">
        <v>92</v>
      </c>
      <c r="I344" s="9">
        <f>TODAY()-Tableau1[[#This Row],[Message Date]]</f>
        <v>647</v>
      </c>
      <c r="J344" s="7"/>
      <c r="M344" s="11">
        <v>43843</v>
      </c>
      <c r="N344" s="12"/>
      <c r="O344" s="13" t="s">
        <v>39999</v>
      </c>
    </row>
    <row r="345" spans="1:15">
      <c r="A345" s="7">
        <v>344</v>
      </c>
      <c r="B345" s="47" t="s">
        <v>40000</v>
      </c>
      <c r="C345" s="47"/>
      <c r="D345" s="7" t="s">
        <v>39606</v>
      </c>
      <c r="E345" s="7" t="s">
        <v>19954</v>
      </c>
      <c r="F345" s="7" t="s">
        <v>7068</v>
      </c>
      <c r="G345" s="8">
        <v>43847</v>
      </c>
      <c r="H345" s="7" t="s">
        <v>135</v>
      </c>
      <c r="I345" s="9"/>
      <c r="J345" s="7"/>
      <c r="M345" s="10">
        <v>43879</v>
      </c>
      <c r="O345" s="15" t="s">
        <v>40001</v>
      </c>
    </row>
    <row r="346" spans="1:15">
      <c r="A346" s="7">
        <v>345</v>
      </c>
      <c r="B346" s="47" t="s">
        <v>40002</v>
      </c>
      <c r="C346" s="47"/>
      <c r="D346" s="30" t="s">
        <v>229</v>
      </c>
      <c r="E346" s="7" t="s">
        <v>8096</v>
      </c>
      <c r="F346" s="7" t="s">
        <v>78</v>
      </c>
      <c r="G346" s="7"/>
      <c r="H346" s="7"/>
      <c r="I346" s="9"/>
      <c r="J346" s="7"/>
      <c r="M346" s="11"/>
      <c r="N346" s="12"/>
      <c r="O346" s="13"/>
    </row>
    <row r="347" spans="1:15">
      <c r="A347" s="7">
        <v>346</v>
      </c>
      <c r="B347" s="47" t="s">
        <v>40003</v>
      </c>
      <c r="C347" s="47"/>
      <c r="D347" s="30" t="s">
        <v>39453</v>
      </c>
      <c r="E347" s="7" t="s">
        <v>19954</v>
      </c>
      <c r="F347" s="7" t="s">
        <v>78</v>
      </c>
      <c r="G347" s="7"/>
      <c r="H347" s="7"/>
      <c r="I347" s="9"/>
      <c r="J347" s="7"/>
      <c r="O347" s="15"/>
    </row>
    <row r="348" spans="1:15">
      <c r="A348" s="7">
        <v>347</v>
      </c>
      <c r="B348" s="47" t="s">
        <v>40004</v>
      </c>
      <c r="C348" s="47"/>
      <c r="D348" s="30" t="s">
        <v>3299</v>
      </c>
      <c r="E348" s="7" t="s">
        <v>19954</v>
      </c>
      <c r="F348" s="7" t="s">
        <v>7068</v>
      </c>
      <c r="G348" s="8">
        <v>43845</v>
      </c>
      <c r="H348" s="7" t="s">
        <v>55</v>
      </c>
      <c r="I348" s="9">
        <f>TODAY()-Tableau1[[#This Row],[Follow Up 1]]</f>
        <v>613</v>
      </c>
      <c r="J348" s="8">
        <v>43877</v>
      </c>
      <c r="M348" s="11"/>
      <c r="N348" s="12"/>
      <c r="O348" s="13"/>
    </row>
    <row r="349" spans="1:15">
      <c r="A349" s="7">
        <v>348</v>
      </c>
      <c r="B349" s="47" t="s">
        <v>40005</v>
      </c>
      <c r="C349" s="47"/>
      <c r="D349" s="30" t="s">
        <v>1629</v>
      </c>
      <c r="E349" s="7" t="s">
        <v>8096</v>
      </c>
      <c r="F349" s="7" t="s">
        <v>7068</v>
      </c>
      <c r="G349" s="8">
        <v>43847</v>
      </c>
      <c r="H349" s="7" t="s">
        <v>55</v>
      </c>
      <c r="I349" s="9">
        <f>TODAY()-Tableau1[[#This Row],[Follow Up 1]]</f>
        <v>613</v>
      </c>
      <c r="J349" s="8">
        <v>43877</v>
      </c>
      <c r="O349" s="15"/>
    </row>
    <row r="350" spans="1:15">
      <c r="A350" s="7">
        <v>349</v>
      </c>
      <c r="B350" s="47" t="s">
        <v>40006</v>
      </c>
      <c r="C350" s="47"/>
      <c r="D350" s="30" t="s">
        <v>40007</v>
      </c>
      <c r="E350" s="7" t="s">
        <v>19954</v>
      </c>
      <c r="F350" s="7" t="s">
        <v>7068</v>
      </c>
      <c r="G350" s="8">
        <v>43850</v>
      </c>
      <c r="H350" s="7" t="s">
        <v>55</v>
      </c>
      <c r="I350" s="9">
        <f>TODAY()-Tableau1[[#This Row],[Follow Up 1]]</f>
        <v>613</v>
      </c>
      <c r="J350" s="8">
        <v>43877</v>
      </c>
      <c r="M350" s="11"/>
      <c r="N350" s="12"/>
      <c r="O350" s="13"/>
    </row>
    <row r="351" spans="1:15">
      <c r="A351" s="7">
        <v>350</v>
      </c>
      <c r="B351" s="47" t="s">
        <v>31430</v>
      </c>
      <c r="C351" s="47"/>
      <c r="D351" s="30" t="s">
        <v>40008</v>
      </c>
      <c r="E351" s="7" t="s">
        <v>8096</v>
      </c>
      <c r="F351" s="7" t="s">
        <v>78</v>
      </c>
      <c r="G351" s="7"/>
      <c r="H351" s="7"/>
      <c r="I351" s="9"/>
      <c r="J351" s="7"/>
      <c r="O351" s="15"/>
    </row>
    <row r="352" spans="1:15">
      <c r="A352" s="7">
        <v>351</v>
      </c>
      <c r="B352" s="47" t="s">
        <v>40009</v>
      </c>
      <c r="C352" s="47"/>
      <c r="D352" s="30" t="s">
        <v>40010</v>
      </c>
      <c r="E352" s="7" t="s">
        <v>19954</v>
      </c>
      <c r="F352" s="7" t="s">
        <v>78</v>
      </c>
      <c r="G352" s="7"/>
      <c r="H352" s="7"/>
      <c r="I352" s="9"/>
      <c r="J352" s="7"/>
      <c r="M352" s="11"/>
      <c r="N352" s="12"/>
      <c r="O352" s="13"/>
    </row>
    <row r="353" spans="1:15">
      <c r="A353" s="7">
        <v>352</v>
      </c>
      <c r="B353" s="47" t="s">
        <v>40011</v>
      </c>
      <c r="C353" s="47"/>
      <c r="D353" s="30" t="s">
        <v>40012</v>
      </c>
      <c r="E353" s="7" t="s">
        <v>8096</v>
      </c>
      <c r="F353" s="7" t="s">
        <v>7068</v>
      </c>
      <c r="G353" s="8">
        <v>43845</v>
      </c>
      <c r="H353" s="7" t="s">
        <v>55</v>
      </c>
      <c r="I353" s="9">
        <f>TODAY()-Tableau1[[#This Row],[Follow Up 1]]</f>
        <v>613</v>
      </c>
      <c r="J353" s="8">
        <v>43877</v>
      </c>
      <c r="O353" s="15"/>
    </row>
    <row r="354" spans="1:15">
      <c r="A354" s="7">
        <v>353</v>
      </c>
      <c r="B354" s="47" t="s">
        <v>40013</v>
      </c>
      <c r="C354" s="47"/>
      <c r="D354" s="30" t="s">
        <v>40014</v>
      </c>
      <c r="E354" s="7" t="s">
        <v>8096</v>
      </c>
      <c r="F354" s="7" t="s">
        <v>78</v>
      </c>
      <c r="G354" s="7"/>
      <c r="H354" s="7"/>
      <c r="I354" s="9"/>
      <c r="J354" s="7"/>
      <c r="M354" s="11"/>
      <c r="N354" s="12"/>
      <c r="O354" s="13"/>
    </row>
    <row r="355" spans="1:15">
      <c r="A355" s="7">
        <v>354</v>
      </c>
      <c r="B355" s="47" t="s">
        <v>40015</v>
      </c>
      <c r="C355" s="47"/>
      <c r="D355" s="30" t="s">
        <v>3411</v>
      </c>
      <c r="E355" s="7" t="s">
        <v>8096</v>
      </c>
      <c r="F355" s="7" t="s">
        <v>7068</v>
      </c>
      <c r="G355" s="8">
        <v>43847</v>
      </c>
      <c r="H355" s="7" t="s">
        <v>55</v>
      </c>
      <c r="I355" s="9">
        <f>TODAY()-Tableau1[[#This Row],[Follow Up 1]]</f>
        <v>613</v>
      </c>
      <c r="J355" s="8">
        <v>43877</v>
      </c>
      <c r="O355" s="15"/>
    </row>
    <row r="356" spans="1:15">
      <c r="A356" s="7">
        <v>355</v>
      </c>
      <c r="B356" s="47" t="s">
        <v>40016</v>
      </c>
      <c r="C356" s="47" t="s">
        <v>40017</v>
      </c>
      <c r="D356" s="30" t="s">
        <v>6766</v>
      </c>
      <c r="E356" s="7" t="s">
        <v>8033</v>
      </c>
      <c r="F356" s="7" t="s">
        <v>7068</v>
      </c>
      <c r="G356" s="8">
        <v>43843</v>
      </c>
      <c r="H356" s="7" t="s">
        <v>135</v>
      </c>
      <c r="I356" s="9"/>
      <c r="J356" s="7"/>
      <c r="M356" s="11">
        <v>43843</v>
      </c>
      <c r="N356" s="12"/>
      <c r="O356" s="13" t="s">
        <v>40018</v>
      </c>
    </row>
    <row r="357" spans="1:15">
      <c r="A357" s="7">
        <v>356</v>
      </c>
      <c r="B357" s="47" t="s">
        <v>40019</v>
      </c>
      <c r="C357" s="47"/>
      <c r="D357" s="30" t="s">
        <v>40020</v>
      </c>
      <c r="E357" s="7" t="s">
        <v>8033</v>
      </c>
      <c r="F357" s="7" t="s">
        <v>7068</v>
      </c>
      <c r="G357" s="8">
        <v>43845</v>
      </c>
      <c r="H357" s="7" t="s">
        <v>55</v>
      </c>
      <c r="I357" s="9">
        <f>TODAY()-Tableau1[[#This Row],[Follow Up 1]]</f>
        <v>604</v>
      </c>
      <c r="J357" s="8">
        <v>43886</v>
      </c>
      <c r="O357" s="15"/>
    </row>
    <row r="358" spans="1:15">
      <c r="A358" s="7">
        <v>357</v>
      </c>
      <c r="B358" s="47" t="s">
        <v>40021</v>
      </c>
      <c r="C358" s="47"/>
      <c r="D358" s="30" t="s">
        <v>40022</v>
      </c>
      <c r="E358" s="7" t="s">
        <v>9480</v>
      </c>
      <c r="F358" s="7" t="s">
        <v>7068</v>
      </c>
      <c r="G358" s="8">
        <v>43845</v>
      </c>
      <c r="H358" s="28" t="s">
        <v>92</v>
      </c>
      <c r="I358" s="9"/>
      <c r="J358" s="7"/>
      <c r="M358" s="11">
        <v>43846</v>
      </c>
      <c r="N358" s="12"/>
      <c r="O358" s="13" t="s">
        <v>8087</v>
      </c>
    </row>
    <row r="359" spans="1:15">
      <c r="A359" s="7">
        <v>358</v>
      </c>
      <c r="B359" s="47" t="s">
        <v>40023</v>
      </c>
      <c r="C359" s="47"/>
      <c r="D359" s="30" t="s">
        <v>40022</v>
      </c>
      <c r="E359" s="7" t="s">
        <v>8467</v>
      </c>
      <c r="F359" s="7" t="s">
        <v>78</v>
      </c>
      <c r="G359" s="7"/>
      <c r="H359" s="7"/>
      <c r="I359" s="9"/>
      <c r="J359" s="7"/>
      <c r="O359" s="15"/>
    </row>
    <row r="360" spans="1:15">
      <c r="A360" s="7">
        <v>359</v>
      </c>
      <c r="B360" s="47" t="s">
        <v>40024</v>
      </c>
      <c r="C360" s="47"/>
      <c r="D360" s="30" t="s">
        <v>2820</v>
      </c>
      <c r="E360" s="7" t="s">
        <v>8096</v>
      </c>
      <c r="F360" s="7" t="s">
        <v>7068</v>
      </c>
      <c r="G360" s="8">
        <v>43850</v>
      </c>
      <c r="H360" s="7" t="s">
        <v>55</v>
      </c>
      <c r="I360" s="9">
        <f>TODAY()-Tableau1[[#This Row],[Follow Up 1]]</f>
        <v>613</v>
      </c>
      <c r="J360" s="8">
        <v>43877</v>
      </c>
      <c r="M360" s="11"/>
      <c r="N360" s="12"/>
      <c r="O360" s="13"/>
    </row>
    <row r="361" spans="1:15">
      <c r="A361" s="7">
        <v>360</v>
      </c>
      <c r="B361" s="47" t="s">
        <v>40025</v>
      </c>
      <c r="C361" s="47"/>
      <c r="D361" s="30" t="s">
        <v>5033</v>
      </c>
      <c r="E361" s="7" t="s">
        <v>8096</v>
      </c>
      <c r="F361" s="7" t="s">
        <v>7068</v>
      </c>
      <c r="G361" s="8">
        <v>43843</v>
      </c>
      <c r="H361" s="7" t="s">
        <v>55</v>
      </c>
      <c r="I361" s="9">
        <f>TODAY()-Tableau1[[#This Row],[Follow Up 1]]</f>
        <v>613</v>
      </c>
      <c r="J361" s="8">
        <v>43877</v>
      </c>
      <c r="O361" s="15"/>
    </row>
    <row r="362" spans="1:15">
      <c r="A362" s="7">
        <v>361</v>
      </c>
      <c r="B362" s="48" t="s">
        <v>40026</v>
      </c>
      <c r="C362" s="48"/>
      <c r="D362" s="30" t="s">
        <v>40027</v>
      </c>
      <c r="E362" s="7" t="s">
        <v>8096</v>
      </c>
      <c r="F362" s="7" t="s">
        <v>7068</v>
      </c>
      <c r="G362" s="8">
        <v>43845</v>
      </c>
      <c r="H362" s="7" t="s">
        <v>55</v>
      </c>
      <c r="I362" s="9">
        <f>TODAY()-Tableau1[[#This Row],[Follow Up 1]]</f>
        <v>613</v>
      </c>
      <c r="J362" s="8">
        <v>43877</v>
      </c>
      <c r="M362" s="11"/>
      <c r="N362" s="12"/>
      <c r="O362" s="13"/>
    </row>
    <row r="363" spans="1:15">
      <c r="A363" s="7">
        <v>362</v>
      </c>
      <c r="B363" s="48" t="s">
        <v>40028</v>
      </c>
      <c r="C363" s="48"/>
      <c r="D363" s="30" t="s">
        <v>11314</v>
      </c>
      <c r="E363" s="7" t="s">
        <v>8096</v>
      </c>
      <c r="F363" s="7" t="s">
        <v>7068</v>
      </c>
      <c r="G363" s="8">
        <v>43843</v>
      </c>
      <c r="H363" s="7" t="s">
        <v>55</v>
      </c>
      <c r="I363" s="9">
        <f>TODAY()-Tableau1[[#This Row],[Follow Up 1]]</f>
        <v>613</v>
      </c>
      <c r="J363" s="8">
        <v>43877</v>
      </c>
      <c r="O363" s="15"/>
    </row>
    <row r="364" spans="1:15">
      <c r="A364" s="7">
        <v>363</v>
      </c>
      <c r="B364" s="48" t="s">
        <v>40029</v>
      </c>
      <c r="C364" s="48"/>
      <c r="D364" s="30" t="s">
        <v>40030</v>
      </c>
      <c r="E364" s="7" t="s">
        <v>8096</v>
      </c>
      <c r="F364" s="7" t="s">
        <v>78</v>
      </c>
      <c r="G364" s="7"/>
      <c r="H364" s="7"/>
      <c r="I364" s="9"/>
      <c r="J364" s="7"/>
      <c r="M364" s="11"/>
      <c r="N364" s="12"/>
      <c r="O364" s="13"/>
    </row>
    <row r="365" spans="1:15">
      <c r="A365" s="7">
        <v>364</v>
      </c>
      <c r="B365" s="7" t="s">
        <v>24369</v>
      </c>
      <c r="C365" s="7"/>
      <c r="D365" s="7" t="s">
        <v>18948</v>
      </c>
      <c r="E365" s="7" t="s">
        <v>8096</v>
      </c>
      <c r="F365" s="7" t="s">
        <v>7068</v>
      </c>
      <c r="G365" s="8">
        <v>43847</v>
      </c>
      <c r="H365" s="7" t="s">
        <v>55</v>
      </c>
      <c r="I365" s="9">
        <f>TODAY()-Tableau1[[#This Row],[Follow Up 1]]</f>
        <v>613</v>
      </c>
      <c r="J365" s="8">
        <v>43877</v>
      </c>
      <c r="O365" s="15"/>
    </row>
    <row r="366" spans="1:15">
      <c r="A366" s="7">
        <v>365</v>
      </c>
      <c r="B366" s="7" t="s">
        <v>40031</v>
      </c>
      <c r="C366" s="7"/>
      <c r="D366" s="7" t="s">
        <v>40032</v>
      </c>
      <c r="E366" s="7" t="s">
        <v>8096</v>
      </c>
      <c r="F366" s="7" t="s">
        <v>7068</v>
      </c>
      <c r="G366" s="8">
        <v>43845</v>
      </c>
      <c r="H366" s="7" t="s">
        <v>55</v>
      </c>
      <c r="I366" s="9">
        <f>TODAY()-Tableau1[[#This Row],[Follow Up 1]]</f>
        <v>613</v>
      </c>
      <c r="J366" s="8">
        <v>43877</v>
      </c>
      <c r="M366" s="11"/>
      <c r="N366" s="12"/>
      <c r="O366" s="13"/>
    </row>
    <row r="367" spans="1:15">
      <c r="A367" s="7">
        <v>366</v>
      </c>
      <c r="B367" s="7" t="s">
        <v>40033</v>
      </c>
      <c r="C367" s="7"/>
      <c r="D367" s="7" t="s">
        <v>40034</v>
      </c>
      <c r="E367" s="7" t="s">
        <v>8096</v>
      </c>
      <c r="F367" s="7" t="s">
        <v>7068</v>
      </c>
      <c r="G367" s="8">
        <v>43845</v>
      </c>
      <c r="H367" s="7" t="s">
        <v>55</v>
      </c>
      <c r="I367" s="9">
        <f>TODAY()-Tableau1[[#This Row],[Follow Up 1]]</f>
        <v>613</v>
      </c>
      <c r="J367" s="8">
        <v>43877</v>
      </c>
      <c r="O367" s="15"/>
    </row>
    <row r="368" spans="1:15">
      <c r="A368" s="7">
        <v>367</v>
      </c>
      <c r="B368" s="7" t="s">
        <v>40035</v>
      </c>
      <c r="C368" s="7"/>
      <c r="D368" s="7" t="s">
        <v>4252</v>
      </c>
      <c r="E368" s="7" t="s">
        <v>8096</v>
      </c>
      <c r="F368" s="7" t="s">
        <v>78</v>
      </c>
      <c r="G368" s="7"/>
      <c r="H368" s="7"/>
      <c r="I368" s="9"/>
      <c r="J368" s="7"/>
      <c r="M368" s="11"/>
      <c r="N368" s="12"/>
      <c r="O368" s="13"/>
    </row>
    <row r="369" spans="1:15">
      <c r="A369" s="7">
        <v>368</v>
      </c>
      <c r="B369" s="7" t="s">
        <v>40036</v>
      </c>
      <c r="C369" s="7"/>
      <c r="D369" s="7" t="s">
        <v>6516</v>
      </c>
      <c r="E369" s="7" t="s">
        <v>8096</v>
      </c>
      <c r="F369" s="7" t="s">
        <v>7068</v>
      </c>
      <c r="G369" s="8">
        <v>43845</v>
      </c>
      <c r="H369" s="7" t="s">
        <v>55</v>
      </c>
      <c r="I369" s="9">
        <f>TODAY()-Tableau1[[#This Row],[Follow Up 1]]</f>
        <v>613</v>
      </c>
      <c r="J369" s="8">
        <v>43877</v>
      </c>
      <c r="O369" s="15"/>
    </row>
    <row r="370" spans="1:15">
      <c r="A370" s="7">
        <v>369</v>
      </c>
      <c r="B370" s="7" t="s">
        <v>40037</v>
      </c>
      <c r="C370" s="7"/>
      <c r="D370" s="7" t="s">
        <v>40038</v>
      </c>
      <c r="E370" s="7" t="s">
        <v>8096</v>
      </c>
      <c r="F370" s="7" t="s">
        <v>7068</v>
      </c>
      <c r="G370" s="8">
        <v>43845</v>
      </c>
      <c r="H370" s="28" t="s">
        <v>92</v>
      </c>
      <c r="I370" s="9">
        <f>TODAY()-Tableau1[[#This Row],[Message Date]]</f>
        <v>645</v>
      </c>
      <c r="J370" s="7"/>
      <c r="M370" s="11">
        <v>43845</v>
      </c>
      <c r="N370" s="12"/>
      <c r="O370" s="13" t="s">
        <v>821</v>
      </c>
    </row>
    <row r="371" spans="1:15">
      <c r="A371" s="7">
        <v>370</v>
      </c>
      <c r="B371" s="7" t="s">
        <v>40039</v>
      </c>
      <c r="C371" s="7"/>
      <c r="D371" s="7" t="s">
        <v>40040</v>
      </c>
      <c r="E371" s="7" t="s">
        <v>8096</v>
      </c>
      <c r="F371" s="7" t="s">
        <v>7068</v>
      </c>
      <c r="G371" s="8">
        <v>43847</v>
      </c>
      <c r="H371" s="7" t="s">
        <v>55</v>
      </c>
      <c r="I371" s="9">
        <f>TODAY()-Tableau1[[#This Row],[Follow Up 1]]</f>
        <v>613</v>
      </c>
      <c r="J371" s="8">
        <v>43877</v>
      </c>
      <c r="O371" s="15"/>
    </row>
    <row r="372" spans="1:15">
      <c r="A372" s="7">
        <v>371</v>
      </c>
      <c r="B372" s="7" t="s">
        <v>40041</v>
      </c>
      <c r="C372" s="7"/>
      <c r="D372" s="7" t="s">
        <v>4321</v>
      </c>
      <c r="E372" s="7" t="s">
        <v>8096</v>
      </c>
      <c r="F372" s="7" t="s">
        <v>7068</v>
      </c>
      <c r="G372" s="8">
        <v>43845</v>
      </c>
      <c r="H372" s="7" t="s">
        <v>55</v>
      </c>
      <c r="I372" s="9">
        <f>TODAY()-Tableau1[[#This Row],[Follow Up 1]]</f>
        <v>613</v>
      </c>
      <c r="J372" s="8">
        <v>43877</v>
      </c>
      <c r="M372" s="11"/>
      <c r="N372" s="12"/>
      <c r="O372" s="13"/>
    </row>
    <row r="373" spans="1:15">
      <c r="A373" s="7">
        <v>372</v>
      </c>
      <c r="B373" s="7" t="s">
        <v>40042</v>
      </c>
      <c r="C373" s="7"/>
      <c r="D373" s="7" t="s">
        <v>11332</v>
      </c>
      <c r="E373" s="7" t="s">
        <v>9480</v>
      </c>
      <c r="F373" s="7" t="s">
        <v>7068</v>
      </c>
      <c r="G373" s="8">
        <v>43845</v>
      </c>
      <c r="H373" s="17" t="s">
        <v>92</v>
      </c>
      <c r="I373" s="9"/>
      <c r="J373" s="7"/>
      <c r="M373" s="10">
        <v>43878</v>
      </c>
      <c r="O373" s="15" t="s">
        <v>40043</v>
      </c>
    </row>
    <row r="374" spans="1:15">
      <c r="A374" s="7">
        <v>373</v>
      </c>
      <c r="B374" s="7" t="s">
        <v>40044</v>
      </c>
      <c r="C374" s="7"/>
      <c r="D374" s="7" t="s">
        <v>9516</v>
      </c>
      <c r="E374" s="7" t="s">
        <v>9480</v>
      </c>
      <c r="F374" s="7" t="s">
        <v>78</v>
      </c>
      <c r="G374" s="7"/>
      <c r="H374" s="7"/>
      <c r="I374" s="9"/>
      <c r="J374" s="7"/>
      <c r="M374" s="11"/>
      <c r="N374" s="12"/>
      <c r="O374" s="13"/>
    </row>
    <row r="375" spans="1:15">
      <c r="A375" s="7">
        <v>374</v>
      </c>
      <c r="B375" s="7" t="s">
        <v>40045</v>
      </c>
      <c r="C375" s="7"/>
      <c r="D375" s="7" t="s">
        <v>40046</v>
      </c>
      <c r="E375" s="7" t="s">
        <v>8096</v>
      </c>
      <c r="F375" s="7" t="s">
        <v>78</v>
      </c>
      <c r="G375" s="7"/>
      <c r="H375" s="7"/>
      <c r="I375" s="9"/>
      <c r="J375" s="7"/>
      <c r="O375" s="15"/>
    </row>
    <row r="376" spans="1:15">
      <c r="A376" s="7">
        <v>375</v>
      </c>
      <c r="B376" s="7" t="s">
        <v>40047</v>
      </c>
      <c r="C376" s="7"/>
      <c r="D376" s="7" t="s">
        <v>40048</v>
      </c>
      <c r="E376" s="7" t="s">
        <v>8096</v>
      </c>
      <c r="F376" s="7" t="s">
        <v>7068</v>
      </c>
      <c r="G376" s="8">
        <v>43853</v>
      </c>
      <c r="H376" s="7" t="s">
        <v>55</v>
      </c>
      <c r="I376" s="9">
        <f>TODAY()-Tableau1[[#This Row],[Follow Up 1]]</f>
        <v>613</v>
      </c>
      <c r="J376" s="8">
        <v>43877</v>
      </c>
      <c r="M376" s="11"/>
      <c r="N376" s="12"/>
      <c r="O376" s="13"/>
    </row>
    <row r="377" spans="1:15">
      <c r="A377" s="7">
        <v>376</v>
      </c>
      <c r="B377" s="7" t="s">
        <v>40049</v>
      </c>
      <c r="C377" s="7"/>
      <c r="D377" s="7" t="s">
        <v>10526</v>
      </c>
      <c r="E377" s="7" t="s">
        <v>8096</v>
      </c>
      <c r="F377" s="7" t="s">
        <v>7068</v>
      </c>
      <c r="G377" s="8">
        <v>43845</v>
      </c>
      <c r="H377" s="7" t="s">
        <v>55</v>
      </c>
      <c r="I377" s="9">
        <f>TODAY()-Tableau1[[#This Row],[Follow Up 1]]</f>
        <v>613</v>
      </c>
      <c r="J377" s="8">
        <v>43877</v>
      </c>
      <c r="O377" s="15"/>
    </row>
    <row r="378" spans="1:15" ht="28.8">
      <c r="A378" s="7">
        <v>377</v>
      </c>
      <c r="B378" s="7" t="s">
        <v>40050</v>
      </c>
      <c r="C378" s="7" t="s">
        <v>40051</v>
      </c>
      <c r="D378" s="7" t="s">
        <v>1626</v>
      </c>
      <c r="E378" s="7" t="s">
        <v>8096</v>
      </c>
      <c r="F378" s="7" t="s">
        <v>7068</v>
      </c>
      <c r="G378" s="8">
        <v>43864</v>
      </c>
      <c r="H378" s="7" t="s">
        <v>55</v>
      </c>
      <c r="I378" s="9">
        <f>TODAY()-Tableau1[[#This Row],[Follow Up 1]]</f>
        <v>609</v>
      </c>
      <c r="J378" s="8">
        <v>43881</v>
      </c>
      <c r="M378" s="11"/>
      <c r="N378" s="12"/>
      <c r="O378" s="13"/>
    </row>
    <row r="379" spans="1:15">
      <c r="A379" s="7">
        <v>378</v>
      </c>
      <c r="B379" s="7" t="s">
        <v>40052</v>
      </c>
      <c r="C379" s="7"/>
      <c r="D379" s="7" t="s">
        <v>40053</v>
      </c>
      <c r="E379" s="7" t="s">
        <v>8096</v>
      </c>
      <c r="F379" s="7" t="s">
        <v>78</v>
      </c>
      <c r="G379" s="7"/>
      <c r="H379" s="7"/>
      <c r="I379" s="9"/>
      <c r="J379" s="7"/>
      <c r="O379" s="15"/>
    </row>
    <row r="380" spans="1:15">
      <c r="A380" s="7">
        <v>379</v>
      </c>
      <c r="B380" s="7" t="s">
        <v>40054</v>
      </c>
      <c r="C380" s="7"/>
      <c r="D380" s="7" t="s">
        <v>5253</v>
      </c>
      <c r="E380" s="7" t="s">
        <v>8096</v>
      </c>
      <c r="F380" s="7" t="s">
        <v>78</v>
      </c>
      <c r="G380" s="7"/>
      <c r="H380" s="7"/>
      <c r="I380" s="9"/>
      <c r="J380" s="7"/>
      <c r="M380" s="11"/>
      <c r="N380" s="12"/>
      <c r="O380" s="13"/>
    </row>
    <row r="381" spans="1:15">
      <c r="A381" s="7">
        <v>380</v>
      </c>
      <c r="B381" s="7" t="s">
        <v>40055</v>
      </c>
      <c r="C381" s="7"/>
      <c r="D381" s="7" t="s">
        <v>40056</v>
      </c>
      <c r="E381" s="7" t="s">
        <v>8096</v>
      </c>
      <c r="F381" s="7" t="s">
        <v>78</v>
      </c>
      <c r="G381" s="7"/>
      <c r="H381" s="7"/>
      <c r="I381" s="9"/>
      <c r="J381" s="7"/>
      <c r="O381" s="15"/>
    </row>
    <row r="382" spans="1:15">
      <c r="A382" s="7">
        <v>381</v>
      </c>
      <c r="B382" s="7" t="s">
        <v>40057</v>
      </c>
      <c r="C382" s="7"/>
      <c r="D382" s="7" t="s">
        <v>963</v>
      </c>
      <c r="E382" s="7" t="s">
        <v>8096</v>
      </c>
      <c r="F382" s="7" t="s">
        <v>7068</v>
      </c>
      <c r="G382" s="8">
        <v>43845</v>
      </c>
      <c r="H382" s="28" t="s">
        <v>92</v>
      </c>
      <c r="I382" s="9"/>
      <c r="J382" s="7"/>
      <c r="M382" s="11">
        <v>43879</v>
      </c>
      <c r="N382" s="12"/>
      <c r="O382" s="13" t="s">
        <v>40058</v>
      </c>
    </row>
    <row r="383" spans="1:15">
      <c r="A383" s="7">
        <v>382</v>
      </c>
      <c r="B383" s="7" t="s">
        <v>40059</v>
      </c>
      <c r="C383" s="7"/>
      <c r="D383" s="7" t="s">
        <v>40060</v>
      </c>
      <c r="E383" s="7" t="s">
        <v>8096</v>
      </c>
      <c r="F383" s="7" t="s">
        <v>7068</v>
      </c>
      <c r="G383" s="8">
        <v>43845</v>
      </c>
      <c r="H383" s="7" t="s">
        <v>55</v>
      </c>
      <c r="I383" s="9">
        <f>TODAY()-Tableau1[[#This Row],[Follow Up 1]]</f>
        <v>613</v>
      </c>
      <c r="J383" s="8">
        <v>43877</v>
      </c>
      <c r="M383" s="10">
        <v>43845</v>
      </c>
      <c r="O383" s="15" t="s">
        <v>39936</v>
      </c>
    </row>
    <row r="384" spans="1:15">
      <c r="A384" s="7">
        <v>383</v>
      </c>
      <c r="B384" s="7" t="s">
        <v>40061</v>
      </c>
      <c r="C384" s="7"/>
      <c r="D384" s="7" t="s">
        <v>35300</v>
      </c>
      <c r="E384" s="7" t="s">
        <v>8096</v>
      </c>
      <c r="F384" s="7" t="s">
        <v>78</v>
      </c>
      <c r="G384" s="7"/>
      <c r="H384" s="7"/>
      <c r="I384" s="9"/>
      <c r="J384" s="7"/>
      <c r="M384" s="11"/>
      <c r="N384" s="12"/>
      <c r="O384" s="13"/>
    </row>
    <row r="385" spans="1:15">
      <c r="A385" s="7">
        <v>384</v>
      </c>
      <c r="B385" s="7" t="s">
        <v>40062</v>
      </c>
      <c r="C385" s="7"/>
      <c r="D385" s="7" t="s">
        <v>6810</v>
      </c>
      <c r="E385" s="7" t="s">
        <v>8096</v>
      </c>
      <c r="F385" s="7" t="s">
        <v>7068</v>
      </c>
      <c r="G385" s="8">
        <v>43845</v>
      </c>
      <c r="H385" s="7" t="s">
        <v>55</v>
      </c>
      <c r="I385" s="9">
        <f>TODAY()-Tableau1[[#This Row],[Follow Up 1]]</f>
        <v>613</v>
      </c>
      <c r="J385" s="8">
        <v>43877</v>
      </c>
      <c r="O385" s="15"/>
    </row>
    <row r="386" spans="1:15">
      <c r="A386" s="7">
        <v>385</v>
      </c>
      <c r="B386" s="7" t="s">
        <v>40063</v>
      </c>
      <c r="C386" s="7"/>
      <c r="D386" s="7" t="s">
        <v>35615</v>
      </c>
      <c r="E386" s="7" t="s">
        <v>8096</v>
      </c>
      <c r="F386" s="7" t="s">
        <v>78</v>
      </c>
      <c r="G386" s="7"/>
      <c r="H386" s="7"/>
      <c r="I386" s="9"/>
      <c r="J386" s="7"/>
      <c r="M386" s="11"/>
      <c r="N386" s="12"/>
      <c r="O386" s="13"/>
    </row>
    <row r="387" spans="1:15">
      <c r="A387" s="7">
        <v>386</v>
      </c>
      <c r="B387" s="7" t="s">
        <v>40064</v>
      </c>
      <c r="C387" s="7"/>
      <c r="D387" s="7" t="s">
        <v>19399</v>
      </c>
      <c r="E387" s="7" t="s">
        <v>8096</v>
      </c>
      <c r="F387" s="7" t="s">
        <v>7068</v>
      </c>
      <c r="G387" s="8">
        <v>43845</v>
      </c>
      <c r="H387" s="7" t="s">
        <v>55</v>
      </c>
      <c r="I387" s="9">
        <f>TODAY()-Tableau1[[#This Row],[Follow Up 1]]</f>
        <v>613</v>
      </c>
      <c r="J387" s="8">
        <v>43877</v>
      </c>
      <c r="O387" s="15"/>
    </row>
    <row r="388" spans="1:15">
      <c r="A388" s="7">
        <v>387</v>
      </c>
      <c r="B388" s="7" t="s">
        <v>40065</v>
      </c>
      <c r="C388" s="7"/>
      <c r="D388" s="7" t="s">
        <v>40066</v>
      </c>
      <c r="E388" s="7" t="s">
        <v>8096</v>
      </c>
      <c r="F388" s="7" t="s">
        <v>78</v>
      </c>
      <c r="G388" s="7"/>
      <c r="H388" s="7"/>
      <c r="I388" s="9"/>
      <c r="J388" s="7"/>
      <c r="M388" s="11"/>
      <c r="N388" s="12"/>
      <c r="O388" s="13"/>
    </row>
    <row r="389" spans="1:15">
      <c r="A389" s="7">
        <v>388</v>
      </c>
      <c r="B389" s="7" t="s">
        <v>40067</v>
      </c>
      <c r="C389" s="7"/>
      <c r="D389" s="7" t="s">
        <v>40068</v>
      </c>
      <c r="E389" s="7" t="s">
        <v>8096</v>
      </c>
      <c r="F389" s="7" t="s">
        <v>7068</v>
      </c>
      <c r="G389" s="8">
        <v>43845</v>
      </c>
      <c r="H389" s="7" t="s">
        <v>55</v>
      </c>
      <c r="I389" s="9">
        <f>TODAY()-Tableau1[[#This Row],[Follow Up 1]]</f>
        <v>613</v>
      </c>
      <c r="J389" s="8">
        <v>43877</v>
      </c>
      <c r="O389" s="15"/>
    </row>
    <row r="390" spans="1:15">
      <c r="A390" s="7">
        <v>389</v>
      </c>
      <c r="B390" s="7" t="s">
        <v>40069</v>
      </c>
      <c r="C390" s="7"/>
      <c r="D390" s="7" t="s">
        <v>40070</v>
      </c>
      <c r="E390" s="7" t="s">
        <v>8096</v>
      </c>
      <c r="F390" s="7" t="s">
        <v>7068</v>
      </c>
      <c r="G390" s="8">
        <v>43861</v>
      </c>
      <c r="H390" s="7" t="s">
        <v>55</v>
      </c>
      <c r="I390" s="9">
        <f>TODAY()-Tableau1[[#This Row],[Follow Up 1]]</f>
        <v>613</v>
      </c>
      <c r="J390" s="8">
        <v>43877</v>
      </c>
      <c r="M390" s="11"/>
      <c r="N390" s="12"/>
      <c r="O390" s="13"/>
    </row>
    <row r="391" spans="1:15">
      <c r="A391" s="7">
        <v>390</v>
      </c>
      <c r="B391" s="7" t="s">
        <v>40071</v>
      </c>
      <c r="C391" s="7"/>
      <c r="D391" s="7" t="s">
        <v>39398</v>
      </c>
      <c r="E391" s="7" t="s">
        <v>8096</v>
      </c>
      <c r="F391" s="7" t="s">
        <v>78</v>
      </c>
      <c r="G391" s="7"/>
      <c r="H391" s="7"/>
      <c r="I391" s="9"/>
      <c r="J391" s="7"/>
      <c r="O391" s="15"/>
    </row>
    <row r="392" spans="1:15">
      <c r="A392" s="7">
        <v>391</v>
      </c>
      <c r="B392" s="7" t="s">
        <v>40072</v>
      </c>
      <c r="C392" s="7"/>
      <c r="D392" s="7" t="s">
        <v>40073</v>
      </c>
      <c r="E392" s="7" t="s">
        <v>8096</v>
      </c>
      <c r="F392" s="7" t="s">
        <v>78</v>
      </c>
      <c r="G392" s="7"/>
      <c r="H392" s="7"/>
      <c r="I392" s="9"/>
      <c r="J392" s="7"/>
      <c r="M392" s="11"/>
      <c r="N392" s="12"/>
      <c r="O392" s="13"/>
    </row>
    <row r="393" spans="1:15">
      <c r="A393" s="7">
        <v>392</v>
      </c>
      <c r="B393" s="7" t="s">
        <v>40074</v>
      </c>
      <c r="C393" s="7"/>
      <c r="D393" s="7" t="s">
        <v>9723</v>
      </c>
      <c r="E393" s="7" t="s">
        <v>8096</v>
      </c>
      <c r="F393" s="7" t="s">
        <v>78</v>
      </c>
      <c r="G393" s="7"/>
      <c r="H393" s="7"/>
      <c r="I393" s="9"/>
      <c r="J393" s="7"/>
      <c r="O393" s="15"/>
    </row>
    <row r="394" spans="1:15" s="27" customFormat="1" ht="15" thickBot="1">
      <c r="A394" s="20">
        <v>393</v>
      </c>
      <c r="B394" s="20" t="s">
        <v>40075</v>
      </c>
      <c r="C394" s="20"/>
      <c r="D394" s="20" t="s">
        <v>40076</v>
      </c>
      <c r="E394" s="20" t="s">
        <v>8096</v>
      </c>
      <c r="F394" s="20" t="s">
        <v>7068</v>
      </c>
      <c r="G394" s="23">
        <v>43850</v>
      </c>
      <c r="H394" s="49" t="s">
        <v>92</v>
      </c>
      <c r="I394" s="22">
        <f>TODAY()-Tableau1[[#This Row],[Message Date]]</f>
        <v>640</v>
      </c>
      <c r="J394" s="20"/>
      <c r="K394" s="25"/>
      <c r="L394" s="25"/>
      <c r="M394" s="31">
        <v>43850</v>
      </c>
      <c r="N394" s="32"/>
      <c r="O394" s="33" t="s">
        <v>8087</v>
      </c>
    </row>
    <row r="395" spans="1:15">
      <c r="A395" s="7">
        <v>394</v>
      </c>
      <c r="B395" s="7" t="s">
        <v>40077</v>
      </c>
      <c r="C395" s="7"/>
      <c r="D395" s="7" t="s">
        <v>40078</v>
      </c>
      <c r="E395" s="7" t="s">
        <v>8033</v>
      </c>
      <c r="F395" s="7" t="s">
        <v>78</v>
      </c>
      <c r="G395" s="7"/>
      <c r="H395" s="7"/>
      <c r="I395" s="9"/>
      <c r="J395" s="7"/>
      <c r="O395" s="15"/>
    </row>
    <row r="396" spans="1:15">
      <c r="A396" s="7">
        <v>395</v>
      </c>
      <c r="B396" s="7" t="s">
        <v>40079</v>
      </c>
      <c r="C396" s="7"/>
      <c r="D396" s="7" t="s">
        <v>40080</v>
      </c>
      <c r="E396" s="7" t="s">
        <v>8096</v>
      </c>
      <c r="F396" s="7" t="s">
        <v>7068</v>
      </c>
      <c r="G396" s="8">
        <v>43850</v>
      </c>
      <c r="H396" s="7" t="s">
        <v>55</v>
      </c>
      <c r="I396" s="9">
        <f>TODAY()-Tableau1[[#This Row],[Follow Up 1]]</f>
        <v>613</v>
      </c>
      <c r="J396" s="8">
        <v>43877</v>
      </c>
      <c r="M396" s="11"/>
      <c r="N396" s="12"/>
      <c r="O396" s="13"/>
    </row>
    <row r="397" spans="1:15">
      <c r="A397" s="7">
        <v>396</v>
      </c>
      <c r="B397" s="7" t="s">
        <v>40081</v>
      </c>
      <c r="C397" s="7"/>
      <c r="D397" s="7" t="s">
        <v>40082</v>
      </c>
      <c r="E397" s="7" t="s">
        <v>8096</v>
      </c>
      <c r="F397" s="7" t="s">
        <v>7068</v>
      </c>
      <c r="G397" s="8">
        <v>43850</v>
      </c>
      <c r="H397" s="7" t="s">
        <v>55</v>
      </c>
      <c r="I397" s="9">
        <f>TODAY()-Tableau1[[#This Row],[Follow Up 1]]</f>
        <v>613</v>
      </c>
      <c r="J397" s="8">
        <v>43877</v>
      </c>
      <c r="O397" s="15"/>
    </row>
    <row r="398" spans="1:15">
      <c r="A398" s="7">
        <v>397</v>
      </c>
      <c r="B398" s="7" t="s">
        <v>40083</v>
      </c>
      <c r="C398" s="7"/>
      <c r="D398" s="7" t="s">
        <v>9240</v>
      </c>
      <c r="E398" s="7" t="s">
        <v>8096</v>
      </c>
      <c r="F398" s="7" t="s">
        <v>78</v>
      </c>
      <c r="G398" s="7"/>
      <c r="H398" s="7"/>
      <c r="I398" s="9"/>
      <c r="J398" s="7"/>
      <c r="M398" s="11"/>
      <c r="N398" s="12"/>
      <c r="O398" s="13"/>
    </row>
    <row r="399" spans="1:15">
      <c r="A399" s="7">
        <v>398</v>
      </c>
      <c r="B399" s="7" t="s">
        <v>40084</v>
      </c>
      <c r="C399" s="7"/>
      <c r="D399" s="7" t="s">
        <v>15100</v>
      </c>
      <c r="E399" s="7" t="s">
        <v>8096</v>
      </c>
      <c r="F399" s="7" t="s">
        <v>7068</v>
      </c>
      <c r="G399" s="8">
        <v>43860</v>
      </c>
      <c r="H399" s="7" t="s">
        <v>55</v>
      </c>
      <c r="I399" s="9">
        <f>TODAY()-Tableau1[[#This Row],[Follow Up 1]]</f>
        <v>613</v>
      </c>
      <c r="J399" s="8">
        <v>43877</v>
      </c>
      <c r="O399" s="15"/>
    </row>
    <row r="400" spans="1:15">
      <c r="A400" s="7">
        <v>399</v>
      </c>
      <c r="B400" s="7" t="s">
        <v>40085</v>
      </c>
      <c r="C400" s="7"/>
      <c r="D400" s="7" t="s">
        <v>26265</v>
      </c>
      <c r="E400" s="7" t="s">
        <v>8096</v>
      </c>
      <c r="F400" s="7" t="s">
        <v>78</v>
      </c>
      <c r="G400" s="7"/>
      <c r="H400" s="7"/>
      <c r="I400" s="9"/>
      <c r="J400" s="7"/>
      <c r="M400" s="11"/>
      <c r="N400" s="12"/>
      <c r="O400" s="13"/>
    </row>
    <row r="401" spans="1:15">
      <c r="A401" s="7">
        <v>400</v>
      </c>
      <c r="B401" s="7" t="s">
        <v>40086</v>
      </c>
      <c r="C401" s="7"/>
      <c r="D401" s="7" t="s">
        <v>1444</v>
      </c>
      <c r="E401" s="7" t="s">
        <v>8096</v>
      </c>
      <c r="F401" s="7" t="s">
        <v>7068</v>
      </c>
      <c r="G401" s="8">
        <v>43853</v>
      </c>
      <c r="H401" s="7" t="s">
        <v>55</v>
      </c>
      <c r="I401" s="9">
        <f>TODAY()-Tableau1[[#This Row],[Follow Up 1]]</f>
        <v>613</v>
      </c>
      <c r="J401" s="8">
        <v>43877</v>
      </c>
      <c r="O401" s="15"/>
    </row>
    <row r="402" spans="1:15">
      <c r="A402" s="7">
        <v>401</v>
      </c>
      <c r="B402" s="7" t="s">
        <v>40087</v>
      </c>
      <c r="C402" s="7"/>
      <c r="D402" s="7" t="s">
        <v>40088</v>
      </c>
      <c r="E402" s="7" t="s">
        <v>8096</v>
      </c>
      <c r="F402" s="7" t="s">
        <v>7068</v>
      </c>
      <c r="G402" s="8">
        <v>43854</v>
      </c>
      <c r="H402" s="7" t="s">
        <v>55</v>
      </c>
      <c r="I402" s="9">
        <f>TODAY()-Tableau1[[#This Row],[Follow Up 1]]</f>
        <v>613</v>
      </c>
      <c r="J402" s="8">
        <v>43877</v>
      </c>
      <c r="M402" s="11"/>
      <c r="N402" s="12"/>
      <c r="O402" s="13"/>
    </row>
    <row r="403" spans="1:15">
      <c r="A403" s="7">
        <v>402</v>
      </c>
      <c r="B403" s="7" t="s">
        <v>40089</v>
      </c>
      <c r="C403" s="7" t="s">
        <v>40090</v>
      </c>
      <c r="D403" s="7" t="s">
        <v>40091</v>
      </c>
      <c r="E403" s="7" t="s">
        <v>8096</v>
      </c>
      <c r="F403" s="7" t="s">
        <v>33</v>
      </c>
      <c r="G403" s="8">
        <v>44011</v>
      </c>
      <c r="H403" s="7" t="s">
        <v>55</v>
      </c>
      <c r="I403" s="9">
        <f>TODAY()-Tableau1[[#This Row],[Message Date]]</f>
        <v>479</v>
      </c>
      <c r="J403" s="7"/>
      <c r="O403" s="15"/>
    </row>
    <row r="404" spans="1:15">
      <c r="A404" s="7">
        <v>403</v>
      </c>
      <c r="B404" s="7" t="s">
        <v>40092</v>
      </c>
      <c r="C404" s="7"/>
      <c r="D404" s="7" t="s">
        <v>2776</v>
      </c>
      <c r="E404" s="7" t="s">
        <v>8096</v>
      </c>
      <c r="F404" s="7" t="s">
        <v>7068</v>
      </c>
      <c r="G404" s="8">
        <v>43850</v>
      </c>
      <c r="H404" s="7" t="s">
        <v>55</v>
      </c>
      <c r="I404" s="9">
        <f>TODAY()-Tableau1[[#This Row],[Follow Up 1]]</f>
        <v>613</v>
      </c>
      <c r="J404" s="8">
        <v>43877</v>
      </c>
      <c r="M404" s="11"/>
      <c r="N404" s="12"/>
      <c r="O404" s="13"/>
    </row>
    <row r="405" spans="1:15">
      <c r="A405" s="7">
        <v>404</v>
      </c>
      <c r="B405" s="7" t="s">
        <v>40093</v>
      </c>
      <c r="C405" s="7"/>
      <c r="D405" s="7" t="s">
        <v>533</v>
      </c>
      <c r="E405" s="7" t="s">
        <v>8096</v>
      </c>
      <c r="F405" s="7" t="s">
        <v>78</v>
      </c>
      <c r="G405" s="7"/>
      <c r="H405" s="7"/>
      <c r="I405" s="9"/>
      <c r="J405" s="7"/>
      <c r="O405" s="15"/>
    </row>
    <row r="406" spans="1:15">
      <c r="A406" s="7">
        <v>405</v>
      </c>
      <c r="B406" s="7" t="s">
        <v>40094</v>
      </c>
      <c r="C406" s="7"/>
      <c r="D406" s="7" t="s">
        <v>40093</v>
      </c>
      <c r="E406" s="7" t="s">
        <v>8096</v>
      </c>
      <c r="F406" s="7" t="s">
        <v>7068</v>
      </c>
      <c r="G406" s="8">
        <v>43851</v>
      </c>
      <c r="H406" s="7" t="s">
        <v>55</v>
      </c>
      <c r="I406" s="9">
        <f>TODAY()-Tableau1[[#This Row],[Follow Up 1]]</f>
        <v>613</v>
      </c>
      <c r="J406" s="8">
        <v>43877</v>
      </c>
      <c r="M406" s="11"/>
      <c r="N406" s="12"/>
      <c r="O406" s="13"/>
    </row>
    <row r="407" spans="1:15">
      <c r="A407" s="7">
        <v>406</v>
      </c>
      <c r="B407" s="7" t="s">
        <v>40095</v>
      </c>
      <c r="C407" s="7"/>
      <c r="D407" s="7" t="s">
        <v>1077</v>
      </c>
      <c r="E407" s="7" t="s">
        <v>8096</v>
      </c>
      <c r="F407" s="7" t="s">
        <v>7068</v>
      </c>
      <c r="G407" s="8">
        <v>43850</v>
      </c>
      <c r="H407" s="7" t="s">
        <v>55</v>
      </c>
      <c r="I407" s="9">
        <f>TODAY()-Tableau1[[#This Row],[Follow Up 1]]</f>
        <v>613</v>
      </c>
      <c r="J407" s="8">
        <v>43877</v>
      </c>
      <c r="O407" s="15"/>
    </row>
    <row r="408" spans="1:15">
      <c r="A408" s="7">
        <v>407</v>
      </c>
      <c r="B408" s="7" t="s">
        <v>40096</v>
      </c>
      <c r="C408" s="7"/>
      <c r="D408" s="7" t="s">
        <v>40097</v>
      </c>
      <c r="E408" s="7" t="s">
        <v>8096</v>
      </c>
      <c r="F408" s="7" t="s">
        <v>7068</v>
      </c>
      <c r="G408" s="8">
        <v>43850</v>
      </c>
      <c r="H408" s="7" t="s">
        <v>55</v>
      </c>
      <c r="I408" s="9">
        <f>TODAY()-Tableau1[[#This Row],[Follow Up 1]]</f>
        <v>613</v>
      </c>
      <c r="J408" s="8">
        <v>43877</v>
      </c>
      <c r="M408" s="11"/>
      <c r="N408" s="12"/>
      <c r="O408" s="13"/>
    </row>
    <row r="409" spans="1:15">
      <c r="A409" s="7">
        <v>408</v>
      </c>
      <c r="B409" s="7" t="s">
        <v>40098</v>
      </c>
      <c r="C409" s="7"/>
      <c r="D409" s="7" t="s">
        <v>30064</v>
      </c>
      <c r="E409" s="7" t="s">
        <v>8096</v>
      </c>
      <c r="F409" s="7" t="s">
        <v>78</v>
      </c>
      <c r="G409" s="7"/>
      <c r="H409" s="7"/>
      <c r="I409" s="9"/>
      <c r="J409" s="7"/>
      <c r="O409" s="15"/>
    </row>
    <row r="410" spans="1:15">
      <c r="A410" s="7">
        <v>409</v>
      </c>
      <c r="B410" s="7" t="s">
        <v>40099</v>
      </c>
      <c r="C410" s="7"/>
      <c r="D410" s="7" t="s">
        <v>40100</v>
      </c>
      <c r="E410" s="7" t="s">
        <v>8096</v>
      </c>
      <c r="F410" s="7" t="s">
        <v>78</v>
      </c>
      <c r="G410" s="7"/>
      <c r="H410" s="7"/>
      <c r="I410" s="9"/>
      <c r="J410" s="7"/>
      <c r="M410" s="11"/>
      <c r="N410" s="12"/>
      <c r="O410" s="13"/>
    </row>
    <row r="411" spans="1:15">
      <c r="A411" s="7">
        <v>410</v>
      </c>
      <c r="B411" s="7" t="s">
        <v>40101</v>
      </c>
      <c r="C411" s="7"/>
      <c r="D411" s="7" t="s">
        <v>1814</v>
      </c>
      <c r="E411" s="7" t="s">
        <v>8096</v>
      </c>
      <c r="F411" s="7" t="s">
        <v>78</v>
      </c>
      <c r="G411" s="7"/>
      <c r="H411" s="7"/>
      <c r="I411" s="9"/>
      <c r="J411" s="7"/>
      <c r="O411" s="15"/>
    </row>
    <row r="412" spans="1:15">
      <c r="A412" s="7">
        <v>411</v>
      </c>
      <c r="B412" s="7" t="s">
        <v>40102</v>
      </c>
      <c r="C412" s="7"/>
      <c r="D412" s="7" t="s">
        <v>40103</v>
      </c>
      <c r="E412" s="7" t="s">
        <v>8096</v>
      </c>
      <c r="F412" s="7" t="s">
        <v>7068</v>
      </c>
      <c r="G412" s="8">
        <v>43851</v>
      </c>
      <c r="H412" s="7" t="s">
        <v>55</v>
      </c>
      <c r="I412" s="9">
        <f>TODAY()-Tableau1[[#This Row],[Follow Up 1]]</f>
        <v>613</v>
      </c>
      <c r="J412" s="8">
        <v>43877</v>
      </c>
      <c r="M412" s="11"/>
      <c r="N412" s="12"/>
      <c r="O412" s="13"/>
    </row>
    <row r="413" spans="1:15">
      <c r="A413" s="7">
        <v>412</v>
      </c>
      <c r="B413" s="7" t="s">
        <v>40104</v>
      </c>
      <c r="C413" s="7"/>
      <c r="D413" s="7" t="s">
        <v>40105</v>
      </c>
      <c r="E413" s="7" t="s">
        <v>8096</v>
      </c>
      <c r="F413" s="7" t="s">
        <v>7068</v>
      </c>
      <c r="G413" s="8">
        <v>43850</v>
      </c>
      <c r="H413" s="7" t="s">
        <v>55</v>
      </c>
      <c r="I413" s="9">
        <f>TODAY()-Tableau1[[#This Row],[Follow Up 1]]</f>
        <v>613</v>
      </c>
      <c r="J413" s="8">
        <v>43877</v>
      </c>
      <c r="O413" s="15"/>
    </row>
    <row r="414" spans="1:15">
      <c r="A414" s="7">
        <v>413</v>
      </c>
      <c r="B414" s="7" t="s">
        <v>40106</v>
      </c>
      <c r="C414" s="7"/>
      <c r="D414" s="7" t="s">
        <v>40107</v>
      </c>
      <c r="E414" s="7" t="s">
        <v>8096</v>
      </c>
      <c r="F414" s="7" t="s">
        <v>7068</v>
      </c>
      <c r="G414" s="8">
        <v>43850</v>
      </c>
      <c r="H414" s="28" t="s">
        <v>92</v>
      </c>
      <c r="I414" s="9">
        <f>TODAY()-Tableau1[[#This Row],[Message Date]]</f>
        <v>640</v>
      </c>
      <c r="J414" s="7"/>
      <c r="M414" s="11">
        <v>43851</v>
      </c>
      <c r="N414" s="12"/>
      <c r="O414" s="13" t="s">
        <v>8087</v>
      </c>
    </row>
    <row r="415" spans="1:15">
      <c r="A415" s="7">
        <v>414</v>
      </c>
      <c r="B415" s="7" t="s">
        <v>40108</v>
      </c>
      <c r="C415" s="7"/>
      <c r="D415" s="7" t="s">
        <v>40109</v>
      </c>
      <c r="E415" s="7" t="s">
        <v>8096</v>
      </c>
      <c r="F415" s="7" t="s">
        <v>7068</v>
      </c>
      <c r="G415" s="8">
        <v>43850</v>
      </c>
      <c r="H415" s="7" t="s">
        <v>55</v>
      </c>
      <c r="I415" s="9">
        <f>TODAY()-Tableau1[[#This Row],[Follow Up 1]]</f>
        <v>613</v>
      </c>
      <c r="J415" s="8">
        <v>43877</v>
      </c>
      <c r="O415" s="15"/>
    </row>
    <row r="416" spans="1:15">
      <c r="A416" s="7">
        <v>415</v>
      </c>
      <c r="B416" s="7" t="s">
        <v>40110</v>
      </c>
      <c r="C416" s="7"/>
      <c r="D416" s="7" t="s">
        <v>40111</v>
      </c>
      <c r="E416" s="7" t="s">
        <v>8096</v>
      </c>
      <c r="F416" s="7" t="s">
        <v>7068</v>
      </c>
      <c r="G416" s="8">
        <v>43853</v>
      </c>
      <c r="H416" s="7" t="s">
        <v>55</v>
      </c>
      <c r="I416" s="9">
        <f>TODAY()-Tableau1[[#This Row],[Follow Up 1]]</f>
        <v>613</v>
      </c>
      <c r="J416" s="8">
        <v>43877</v>
      </c>
      <c r="M416" s="11"/>
      <c r="N416" s="12"/>
      <c r="O416" s="13"/>
    </row>
    <row r="417" spans="1:15">
      <c r="A417" s="7">
        <v>416</v>
      </c>
      <c r="B417" s="7" t="s">
        <v>40112</v>
      </c>
      <c r="C417" s="7"/>
      <c r="D417" s="7" t="s">
        <v>22951</v>
      </c>
      <c r="E417" s="7" t="s">
        <v>8096</v>
      </c>
      <c r="F417" s="7" t="s">
        <v>78</v>
      </c>
      <c r="G417" s="7"/>
      <c r="H417" s="7"/>
      <c r="I417" s="9"/>
      <c r="J417" s="7"/>
      <c r="O417" s="15"/>
    </row>
    <row r="418" spans="1:15">
      <c r="A418" s="7">
        <v>417</v>
      </c>
      <c r="B418" s="7" t="s">
        <v>40113</v>
      </c>
      <c r="C418" s="7"/>
      <c r="D418" s="7" t="s">
        <v>14419</v>
      </c>
      <c r="E418" s="7" t="s">
        <v>8096</v>
      </c>
      <c r="F418" s="7" t="s">
        <v>78</v>
      </c>
      <c r="G418" s="7"/>
      <c r="H418" s="7"/>
      <c r="I418" s="9"/>
      <c r="J418" s="7"/>
      <c r="M418" s="11"/>
      <c r="N418" s="12"/>
      <c r="O418" s="13"/>
    </row>
    <row r="419" spans="1:15">
      <c r="A419" s="7">
        <v>418</v>
      </c>
      <c r="B419" s="7" t="s">
        <v>40114</v>
      </c>
      <c r="C419" s="7"/>
      <c r="D419" s="7" t="s">
        <v>24072</v>
      </c>
      <c r="E419" s="7" t="s">
        <v>8033</v>
      </c>
      <c r="F419" s="7" t="s">
        <v>78</v>
      </c>
      <c r="G419" s="7"/>
      <c r="H419" s="7"/>
      <c r="I419" s="9"/>
      <c r="J419" s="7"/>
      <c r="O419" s="15"/>
    </row>
    <row r="420" spans="1:15">
      <c r="A420" s="7">
        <v>419</v>
      </c>
      <c r="B420" s="7" t="s">
        <v>40115</v>
      </c>
      <c r="C420" s="7"/>
      <c r="D420" s="7" t="s">
        <v>6508</v>
      </c>
      <c r="E420" s="7" t="s">
        <v>9480</v>
      </c>
      <c r="F420" s="7" t="s">
        <v>78</v>
      </c>
      <c r="G420" s="7"/>
      <c r="H420" s="7"/>
      <c r="I420" s="9"/>
      <c r="J420" s="7"/>
      <c r="M420" s="11"/>
      <c r="N420" s="12"/>
      <c r="O420" s="13"/>
    </row>
    <row r="421" spans="1:15">
      <c r="A421" s="7">
        <v>420</v>
      </c>
      <c r="B421" s="7" t="s">
        <v>40116</v>
      </c>
      <c r="C421" s="7"/>
      <c r="D421" s="7" t="s">
        <v>6508</v>
      </c>
      <c r="E421" s="7" t="s">
        <v>8033</v>
      </c>
      <c r="F421" s="7" t="s">
        <v>7068</v>
      </c>
      <c r="G421" s="8">
        <v>43853</v>
      </c>
      <c r="H421" s="7" t="s">
        <v>55</v>
      </c>
      <c r="I421" s="9">
        <f>TODAY()-Tableau1[[#This Row],[Follow Up 1]]</f>
        <v>613</v>
      </c>
      <c r="J421" s="8">
        <v>43877</v>
      </c>
      <c r="O421" s="15"/>
    </row>
    <row r="422" spans="1:15">
      <c r="A422" s="7">
        <v>421</v>
      </c>
      <c r="B422" s="7" t="s">
        <v>40117</v>
      </c>
      <c r="C422" s="7"/>
      <c r="D422" s="7" t="s">
        <v>3568</v>
      </c>
      <c r="E422" s="7" t="s">
        <v>8033</v>
      </c>
      <c r="F422" s="7" t="s">
        <v>78</v>
      </c>
      <c r="G422" s="7"/>
      <c r="H422" s="7"/>
      <c r="I422" s="9"/>
      <c r="J422" s="7"/>
      <c r="M422" s="11"/>
      <c r="N422" s="12"/>
      <c r="O422" s="13"/>
    </row>
    <row r="423" spans="1:15">
      <c r="A423" s="7">
        <v>422</v>
      </c>
      <c r="B423" s="7" t="s">
        <v>40118</v>
      </c>
      <c r="C423" s="7"/>
      <c r="D423" s="7" t="s">
        <v>40119</v>
      </c>
      <c r="E423" s="7" t="s">
        <v>8033</v>
      </c>
      <c r="F423" s="7" t="s">
        <v>78</v>
      </c>
      <c r="G423" s="7"/>
      <c r="H423" s="7"/>
      <c r="I423" s="9"/>
      <c r="J423" s="7"/>
      <c r="O423" s="15"/>
    </row>
    <row r="424" spans="1:15">
      <c r="A424" s="7">
        <v>423</v>
      </c>
      <c r="B424" s="7" t="s">
        <v>40120</v>
      </c>
      <c r="C424" s="7"/>
      <c r="D424" s="7" t="s">
        <v>40121</v>
      </c>
      <c r="E424" s="7" t="s">
        <v>8033</v>
      </c>
      <c r="F424" s="7" t="s">
        <v>78</v>
      </c>
      <c r="G424" s="7"/>
      <c r="H424" s="7"/>
      <c r="I424" s="9"/>
      <c r="J424" s="7"/>
      <c r="M424" s="11"/>
      <c r="N424" s="12"/>
      <c r="O424" s="13"/>
    </row>
    <row r="425" spans="1:15">
      <c r="A425" s="7">
        <v>424</v>
      </c>
      <c r="B425" s="7" t="s">
        <v>40122</v>
      </c>
      <c r="C425" s="7"/>
      <c r="D425" s="7" t="s">
        <v>14316</v>
      </c>
      <c r="E425" s="7" t="s">
        <v>8033</v>
      </c>
      <c r="F425" s="7" t="s">
        <v>78</v>
      </c>
      <c r="G425" s="7"/>
      <c r="H425" s="7"/>
      <c r="I425" s="9"/>
      <c r="J425" s="7"/>
      <c r="O425" s="15"/>
    </row>
    <row r="426" spans="1:15">
      <c r="A426" s="7">
        <v>425</v>
      </c>
      <c r="B426" s="7" t="s">
        <v>40123</v>
      </c>
      <c r="C426" s="7"/>
      <c r="D426" s="7" t="s">
        <v>14316</v>
      </c>
      <c r="E426" s="7" t="s">
        <v>8096</v>
      </c>
      <c r="F426" s="7" t="s">
        <v>78</v>
      </c>
      <c r="G426" s="7"/>
      <c r="H426" s="7"/>
      <c r="I426" s="9"/>
      <c r="J426" s="7"/>
      <c r="M426" s="11"/>
      <c r="N426" s="12"/>
      <c r="O426" s="13"/>
    </row>
    <row r="427" spans="1:15">
      <c r="A427" s="7">
        <v>426</v>
      </c>
      <c r="B427" s="7" t="s">
        <v>40124</v>
      </c>
      <c r="C427" s="7"/>
      <c r="D427" s="7" t="s">
        <v>5381</v>
      </c>
      <c r="E427" s="7" t="s">
        <v>8096</v>
      </c>
      <c r="F427" s="7" t="s">
        <v>7068</v>
      </c>
      <c r="G427" s="8">
        <v>43850</v>
      </c>
      <c r="H427" s="7" t="s">
        <v>55</v>
      </c>
      <c r="I427" s="9">
        <f>TODAY()-Tableau1[[#This Row],[Follow Up 1]]</f>
        <v>613</v>
      </c>
      <c r="J427" s="8">
        <v>43877</v>
      </c>
      <c r="O427" s="15"/>
    </row>
    <row r="428" spans="1:15">
      <c r="A428" s="7">
        <v>427</v>
      </c>
      <c r="B428" s="7" t="s">
        <v>40125</v>
      </c>
      <c r="C428" s="7"/>
      <c r="D428" s="7" t="s">
        <v>2610</v>
      </c>
      <c r="E428" s="7" t="s">
        <v>19954</v>
      </c>
      <c r="F428" s="7" t="s">
        <v>78</v>
      </c>
      <c r="G428" s="7"/>
      <c r="H428" s="7"/>
      <c r="I428" s="9"/>
      <c r="J428" s="7"/>
      <c r="M428" s="11"/>
      <c r="N428" s="12"/>
      <c r="O428" s="13"/>
    </row>
    <row r="429" spans="1:15">
      <c r="A429" s="7">
        <v>428</v>
      </c>
      <c r="B429" s="7" t="s">
        <v>40126</v>
      </c>
      <c r="C429" s="7"/>
      <c r="D429" s="7" t="s">
        <v>40127</v>
      </c>
      <c r="E429" s="7" t="s">
        <v>8096</v>
      </c>
      <c r="F429" s="7" t="s">
        <v>7068</v>
      </c>
      <c r="G429" s="8">
        <v>43851</v>
      </c>
      <c r="H429" s="7" t="s">
        <v>55</v>
      </c>
      <c r="I429" s="9">
        <f>TODAY()-Tableau1[[#This Row],[Follow Up 1]]</f>
        <v>613</v>
      </c>
      <c r="J429" s="8">
        <v>43877</v>
      </c>
      <c r="O429" s="15"/>
    </row>
    <row r="430" spans="1:15">
      <c r="A430" s="7">
        <v>429</v>
      </c>
      <c r="B430" s="7" t="s">
        <v>40128</v>
      </c>
      <c r="C430" s="7"/>
      <c r="D430" s="7" t="s">
        <v>40129</v>
      </c>
      <c r="E430" s="7" t="s">
        <v>8096</v>
      </c>
      <c r="F430" s="7" t="s">
        <v>78</v>
      </c>
      <c r="G430" s="7"/>
      <c r="H430" s="7"/>
      <c r="I430" s="9"/>
      <c r="J430" s="7"/>
      <c r="M430" s="11"/>
      <c r="N430" s="12"/>
      <c r="O430" s="13"/>
    </row>
    <row r="431" spans="1:15">
      <c r="A431" s="7">
        <v>430</v>
      </c>
      <c r="B431" s="7" t="s">
        <v>40130</v>
      </c>
      <c r="C431" s="7"/>
      <c r="D431" s="7" t="s">
        <v>40131</v>
      </c>
      <c r="E431" s="7" t="s">
        <v>8096</v>
      </c>
      <c r="F431" s="7" t="s">
        <v>7068</v>
      </c>
      <c r="G431" s="8">
        <v>43853</v>
      </c>
      <c r="H431" s="7" t="s">
        <v>55</v>
      </c>
      <c r="I431" s="9">
        <f>TODAY()-Tableau1[[#This Row],[Follow Up 1]]</f>
        <v>613</v>
      </c>
      <c r="J431" s="8">
        <v>43877</v>
      </c>
      <c r="O431" s="15"/>
    </row>
    <row r="432" spans="1:15">
      <c r="A432" s="7">
        <v>431</v>
      </c>
      <c r="B432" s="7" t="s">
        <v>40132</v>
      </c>
      <c r="C432" s="7"/>
      <c r="D432" s="7" t="s">
        <v>40133</v>
      </c>
      <c r="E432" s="7" t="s">
        <v>8096</v>
      </c>
      <c r="F432" s="7" t="s">
        <v>78</v>
      </c>
      <c r="G432" s="7"/>
      <c r="H432" s="7"/>
      <c r="I432" s="9"/>
      <c r="J432" s="7"/>
      <c r="M432" s="11"/>
      <c r="N432" s="12"/>
      <c r="O432" s="13"/>
    </row>
    <row r="433" spans="1:15">
      <c r="A433" s="7">
        <v>432</v>
      </c>
      <c r="B433" s="7" t="s">
        <v>40134</v>
      </c>
      <c r="C433" s="7"/>
      <c r="D433" s="7" t="s">
        <v>40135</v>
      </c>
      <c r="E433" s="7" t="s">
        <v>8096</v>
      </c>
      <c r="F433" s="7" t="s">
        <v>7068</v>
      </c>
      <c r="G433" s="8">
        <v>43857</v>
      </c>
      <c r="H433" s="7" t="s">
        <v>55</v>
      </c>
      <c r="I433" s="9">
        <f>TODAY()-Tableau1[[#This Row],[Follow Up 1]]</f>
        <v>613</v>
      </c>
      <c r="J433" s="8">
        <v>43877</v>
      </c>
      <c r="O433" s="15"/>
    </row>
    <row r="434" spans="1:15">
      <c r="A434" s="7">
        <v>433</v>
      </c>
      <c r="B434" s="7" t="s">
        <v>40136</v>
      </c>
      <c r="C434" s="7"/>
      <c r="D434" s="7" t="s">
        <v>18531</v>
      </c>
      <c r="E434" s="7" t="s">
        <v>8096</v>
      </c>
      <c r="F434" s="7" t="s">
        <v>7068</v>
      </c>
      <c r="G434" s="8">
        <v>43851</v>
      </c>
      <c r="H434" s="7" t="s">
        <v>135</v>
      </c>
      <c r="I434" s="9"/>
      <c r="J434" s="7"/>
      <c r="M434" s="11">
        <v>43851</v>
      </c>
      <c r="N434" s="12"/>
      <c r="O434" s="13" t="s">
        <v>40137</v>
      </c>
    </row>
    <row r="435" spans="1:15">
      <c r="A435" s="7">
        <v>434</v>
      </c>
      <c r="B435" s="7" t="s">
        <v>40138</v>
      </c>
      <c r="C435" s="7"/>
      <c r="D435" s="7" t="s">
        <v>40046</v>
      </c>
      <c r="E435" s="7" t="s">
        <v>8096</v>
      </c>
      <c r="F435" s="7" t="s">
        <v>7068</v>
      </c>
      <c r="G435" s="8">
        <v>43851</v>
      </c>
      <c r="H435" s="7" t="s">
        <v>55</v>
      </c>
      <c r="I435" s="9">
        <f>TODAY()-Tableau1[[#This Row],[Follow Up 1]]</f>
        <v>613</v>
      </c>
      <c r="J435" s="8">
        <v>43877</v>
      </c>
      <c r="O435" s="15"/>
    </row>
    <row r="436" spans="1:15">
      <c r="A436" s="7">
        <v>435</v>
      </c>
      <c r="B436" s="7" t="s">
        <v>40139</v>
      </c>
      <c r="C436" s="7"/>
      <c r="D436" s="7" t="s">
        <v>40022</v>
      </c>
      <c r="E436" s="7" t="s">
        <v>9480</v>
      </c>
      <c r="F436" s="7" t="s">
        <v>78</v>
      </c>
      <c r="G436" s="7"/>
      <c r="H436" s="7"/>
      <c r="I436" s="9"/>
      <c r="J436" s="7"/>
      <c r="M436" s="11"/>
      <c r="N436" s="12"/>
      <c r="O436" s="13"/>
    </row>
    <row r="437" spans="1:15">
      <c r="A437" s="7">
        <v>436</v>
      </c>
      <c r="B437" s="7" t="s">
        <v>40140</v>
      </c>
      <c r="C437" s="7"/>
      <c r="D437" s="7" t="s">
        <v>18531</v>
      </c>
      <c r="E437" s="7" t="s">
        <v>8096</v>
      </c>
      <c r="F437" s="7" t="s">
        <v>7068</v>
      </c>
      <c r="G437" s="8">
        <v>43851</v>
      </c>
      <c r="H437" s="17" t="s">
        <v>92</v>
      </c>
      <c r="I437" s="9"/>
      <c r="J437" s="7"/>
      <c r="M437" s="10">
        <v>43878</v>
      </c>
      <c r="O437" s="15" t="s">
        <v>8087</v>
      </c>
    </row>
    <row r="438" spans="1:15">
      <c r="A438" s="7">
        <v>437</v>
      </c>
      <c r="B438" s="7" t="s">
        <v>40141</v>
      </c>
      <c r="C438" s="7"/>
      <c r="D438" s="7" t="s">
        <v>40142</v>
      </c>
      <c r="E438" s="7" t="s">
        <v>8096</v>
      </c>
      <c r="F438" s="7" t="s">
        <v>7068</v>
      </c>
      <c r="G438" s="8">
        <v>43851</v>
      </c>
      <c r="H438" s="7" t="s">
        <v>55</v>
      </c>
      <c r="I438" s="9">
        <f>TODAY()-Tableau1[[#This Row],[Follow Up 1]]</f>
        <v>613</v>
      </c>
      <c r="J438" s="8">
        <v>43877</v>
      </c>
      <c r="M438" s="11"/>
      <c r="N438" s="12"/>
      <c r="O438" s="13"/>
    </row>
    <row r="439" spans="1:15">
      <c r="A439" s="7">
        <v>438</v>
      </c>
      <c r="B439" s="7" t="s">
        <v>40143</v>
      </c>
      <c r="C439" s="7"/>
      <c r="D439" s="7" t="s">
        <v>40144</v>
      </c>
      <c r="E439" s="7" t="s">
        <v>8096</v>
      </c>
      <c r="F439" s="7" t="s">
        <v>7068</v>
      </c>
      <c r="G439" s="8">
        <v>43854</v>
      </c>
      <c r="H439" s="7" t="s">
        <v>55</v>
      </c>
      <c r="I439" s="9">
        <f>TODAY()-Tableau1[[#This Row],[Follow Up 1]]</f>
        <v>613</v>
      </c>
      <c r="J439" s="8">
        <v>43877</v>
      </c>
      <c r="O439" s="15"/>
    </row>
    <row r="440" spans="1:15">
      <c r="A440" s="7">
        <v>439</v>
      </c>
      <c r="B440" s="7" t="s">
        <v>40145</v>
      </c>
      <c r="C440" s="7"/>
      <c r="D440" s="7" t="s">
        <v>29967</v>
      </c>
      <c r="E440" s="7" t="s">
        <v>8096</v>
      </c>
      <c r="F440" s="7" t="s">
        <v>7068</v>
      </c>
      <c r="G440" s="8">
        <v>43851</v>
      </c>
      <c r="H440" s="7" t="s">
        <v>55</v>
      </c>
      <c r="I440" s="9">
        <f>TODAY()-Tableau1[[#This Row],[Follow Up 1]]</f>
        <v>613</v>
      </c>
      <c r="J440" s="8">
        <v>43877</v>
      </c>
      <c r="M440" s="11"/>
      <c r="N440" s="12"/>
      <c r="O440" s="13"/>
    </row>
    <row r="441" spans="1:15">
      <c r="A441" s="7">
        <v>440</v>
      </c>
      <c r="B441" s="7" t="s">
        <v>40146</v>
      </c>
      <c r="C441" s="7"/>
      <c r="D441" s="7" t="s">
        <v>40147</v>
      </c>
      <c r="E441" s="7" t="s">
        <v>40148</v>
      </c>
      <c r="F441" s="7" t="s">
        <v>78</v>
      </c>
      <c r="G441" s="7"/>
      <c r="H441" s="7"/>
      <c r="I441" s="9"/>
      <c r="J441" s="7"/>
      <c r="O441" s="15"/>
    </row>
    <row r="442" spans="1:15">
      <c r="A442" s="7">
        <v>441</v>
      </c>
      <c r="B442" s="7" t="s">
        <v>40149</v>
      </c>
      <c r="C442" s="7"/>
      <c r="D442" s="7" t="s">
        <v>229</v>
      </c>
      <c r="E442" s="7" t="s">
        <v>8096</v>
      </c>
      <c r="F442" s="7" t="s">
        <v>7068</v>
      </c>
      <c r="G442" s="8">
        <v>43853</v>
      </c>
      <c r="H442" s="7" t="s">
        <v>55</v>
      </c>
      <c r="I442" s="9">
        <f>TODAY()-Tableau1[[#This Row],[Follow Up 1]]</f>
        <v>613</v>
      </c>
      <c r="J442" s="8">
        <v>43877</v>
      </c>
      <c r="M442" s="11"/>
      <c r="N442" s="12"/>
      <c r="O442" s="13"/>
    </row>
    <row r="443" spans="1:15">
      <c r="A443" s="7">
        <v>442</v>
      </c>
      <c r="B443" s="7" t="s">
        <v>40150</v>
      </c>
      <c r="C443" s="7"/>
      <c r="D443" s="7" t="s">
        <v>229</v>
      </c>
      <c r="E443" s="7" t="s">
        <v>8033</v>
      </c>
      <c r="F443" s="7" t="s">
        <v>7068</v>
      </c>
      <c r="G443" s="8">
        <v>43851</v>
      </c>
      <c r="H443" s="17" t="s">
        <v>92</v>
      </c>
      <c r="I443" s="9">
        <f>TODAY()-Tableau1[[#This Row],[Message Date]]</f>
        <v>639</v>
      </c>
      <c r="J443" s="7"/>
      <c r="M443" s="10">
        <v>43851</v>
      </c>
      <c r="O443" s="15"/>
    </row>
    <row r="444" spans="1:15">
      <c r="A444" s="7">
        <v>443</v>
      </c>
      <c r="B444" s="7" t="s">
        <v>40151</v>
      </c>
      <c r="C444" s="7"/>
      <c r="D444" s="7" t="s">
        <v>2997</v>
      </c>
      <c r="E444" s="7" t="s">
        <v>8033</v>
      </c>
      <c r="F444" s="7" t="s">
        <v>7068</v>
      </c>
      <c r="G444" s="8">
        <v>43852</v>
      </c>
      <c r="H444" s="7" t="s">
        <v>135</v>
      </c>
      <c r="I444" s="9"/>
      <c r="J444" s="7"/>
      <c r="M444" s="11">
        <v>43852</v>
      </c>
      <c r="N444" s="12"/>
      <c r="O444" s="13" t="s">
        <v>40152</v>
      </c>
    </row>
    <row r="445" spans="1:15">
      <c r="A445" s="7">
        <v>444</v>
      </c>
      <c r="B445" s="7" t="s">
        <v>40153</v>
      </c>
      <c r="C445" s="7"/>
      <c r="D445" s="7" t="s">
        <v>21455</v>
      </c>
      <c r="E445" s="7" t="s">
        <v>8033</v>
      </c>
      <c r="F445" s="7" t="s">
        <v>78</v>
      </c>
      <c r="G445" s="7"/>
      <c r="H445" s="7"/>
      <c r="I445" s="9"/>
      <c r="J445" s="7"/>
      <c r="O445" s="15"/>
    </row>
    <row r="446" spans="1:15">
      <c r="A446" s="7">
        <v>445</v>
      </c>
      <c r="B446" s="7" t="s">
        <v>40154</v>
      </c>
      <c r="C446" s="7"/>
      <c r="D446" s="7" t="s">
        <v>9723</v>
      </c>
      <c r="E446" s="7" t="s">
        <v>8033</v>
      </c>
      <c r="F446" s="7" t="s">
        <v>78</v>
      </c>
      <c r="G446" s="7"/>
      <c r="H446" s="7"/>
      <c r="I446" s="9"/>
      <c r="J446" s="7"/>
      <c r="M446" s="11"/>
      <c r="N446" s="12"/>
      <c r="O446" s="13"/>
    </row>
    <row r="447" spans="1:15">
      <c r="A447" s="7">
        <v>446</v>
      </c>
      <c r="B447" s="7" t="s">
        <v>40155</v>
      </c>
      <c r="C447" s="7"/>
      <c r="D447" s="7" t="s">
        <v>40156</v>
      </c>
      <c r="E447" s="7" t="s">
        <v>8033</v>
      </c>
      <c r="F447" s="7" t="s">
        <v>7068</v>
      </c>
      <c r="G447" s="8">
        <v>43861</v>
      </c>
      <c r="H447" s="7" t="s">
        <v>135</v>
      </c>
      <c r="I447" s="9"/>
      <c r="J447" s="7"/>
      <c r="M447" s="10">
        <v>43861</v>
      </c>
      <c r="O447" s="15" t="s">
        <v>40157</v>
      </c>
    </row>
    <row r="448" spans="1:15">
      <c r="A448" s="7">
        <v>447</v>
      </c>
      <c r="B448" s="7" t="s">
        <v>40158</v>
      </c>
      <c r="C448" s="7"/>
      <c r="D448" s="7" t="s">
        <v>40159</v>
      </c>
      <c r="E448" s="7" t="s">
        <v>8096</v>
      </c>
      <c r="F448" s="7" t="s">
        <v>7068</v>
      </c>
      <c r="G448" s="7"/>
      <c r="H448" s="7" t="s">
        <v>40160</v>
      </c>
      <c r="I448" s="9"/>
      <c r="J448" s="7"/>
      <c r="M448" s="11"/>
      <c r="N448" s="12"/>
      <c r="O448" s="13"/>
    </row>
    <row r="449" spans="1:15">
      <c r="A449" s="7">
        <v>448</v>
      </c>
      <c r="B449" s="7" t="s">
        <v>40161</v>
      </c>
      <c r="C449" s="7"/>
      <c r="D449" s="7" t="s">
        <v>3185</v>
      </c>
      <c r="E449" s="7"/>
      <c r="F449" s="7" t="s">
        <v>78</v>
      </c>
      <c r="G449" s="7"/>
      <c r="H449" s="7"/>
      <c r="I449" s="9"/>
      <c r="J449" s="7"/>
      <c r="O449" s="15"/>
    </row>
    <row r="450" spans="1:15">
      <c r="A450" s="7">
        <v>449</v>
      </c>
      <c r="B450" s="7" t="s">
        <v>40162</v>
      </c>
      <c r="C450" s="7"/>
      <c r="D450" s="7" t="s">
        <v>692</v>
      </c>
      <c r="E450" s="7" t="s">
        <v>9072</v>
      </c>
      <c r="F450" s="7" t="s">
        <v>7068</v>
      </c>
      <c r="G450" s="8">
        <v>43852</v>
      </c>
      <c r="H450" s="7" t="s">
        <v>55</v>
      </c>
      <c r="I450" s="9">
        <f>TODAY()-Tableau1[[#This Row],[Follow Up 1]]</f>
        <v>613</v>
      </c>
      <c r="J450" s="8">
        <v>43877</v>
      </c>
      <c r="M450" s="11"/>
      <c r="N450" s="12"/>
      <c r="O450" s="13"/>
    </row>
    <row r="451" spans="1:15">
      <c r="A451" s="7">
        <v>450</v>
      </c>
      <c r="B451" s="7" t="s">
        <v>40163</v>
      </c>
      <c r="C451" s="7"/>
      <c r="D451" s="7" t="s">
        <v>692</v>
      </c>
      <c r="E451" s="7" t="s">
        <v>9072</v>
      </c>
      <c r="F451" s="7" t="s">
        <v>33</v>
      </c>
      <c r="G451" s="8">
        <v>43908</v>
      </c>
      <c r="H451" s="7" t="s">
        <v>55</v>
      </c>
      <c r="I451" s="9">
        <f>TODAY()-Tableau1[[#This Row],[Message Date]]</f>
        <v>582</v>
      </c>
      <c r="J451" s="7"/>
      <c r="O451" s="15"/>
    </row>
    <row r="452" spans="1:15">
      <c r="A452" s="7">
        <v>451</v>
      </c>
      <c r="B452" s="7" t="s">
        <v>40164</v>
      </c>
      <c r="C452" s="7"/>
      <c r="D452" s="7" t="s">
        <v>40165</v>
      </c>
      <c r="E452" s="7" t="s">
        <v>8033</v>
      </c>
      <c r="F452" s="7" t="s">
        <v>7068</v>
      </c>
      <c r="G452" s="8">
        <v>43851</v>
      </c>
      <c r="H452" s="28" t="s">
        <v>92</v>
      </c>
      <c r="I452" s="9"/>
      <c r="J452" s="7"/>
      <c r="M452" s="11">
        <v>43878</v>
      </c>
      <c r="N452" s="12"/>
      <c r="O452" s="13" t="s">
        <v>7983</v>
      </c>
    </row>
    <row r="453" spans="1:15">
      <c r="A453" s="7">
        <v>452</v>
      </c>
      <c r="B453" s="7" t="s">
        <v>40166</v>
      </c>
      <c r="C453" s="7"/>
      <c r="D453" s="7" t="s">
        <v>22374</v>
      </c>
      <c r="E453" s="7" t="s">
        <v>8033</v>
      </c>
      <c r="F453" s="7" t="s">
        <v>7068</v>
      </c>
      <c r="G453" s="8">
        <v>43851</v>
      </c>
      <c r="H453" s="7" t="s">
        <v>55</v>
      </c>
      <c r="I453" s="9">
        <f>TODAY()-Tableau1[[#This Row],[Follow Up 1]]</f>
        <v>613</v>
      </c>
      <c r="J453" s="8">
        <v>43877</v>
      </c>
      <c r="O453" s="15"/>
    </row>
    <row r="454" spans="1:15">
      <c r="A454" s="7">
        <v>453</v>
      </c>
      <c r="B454" s="7" t="s">
        <v>40167</v>
      </c>
      <c r="C454" s="7"/>
      <c r="D454" s="7" t="s">
        <v>11746</v>
      </c>
      <c r="E454" s="7" t="s">
        <v>9480</v>
      </c>
      <c r="F454" s="7" t="s">
        <v>7068</v>
      </c>
      <c r="G454" s="8">
        <v>43852</v>
      </c>
      <c r="H454" s="28" t="s">
        <v>92</v>
      </c>
      <c r="I454" s="9">
        <f>TODAY()-Tableau1[[#This Row],[Message Date]]</f>
        <v>638</v>
      </c>
      <c r="J454" s="7"/>
      <c r="M454" s="11">
        <v>43853</v>
      </c>
      <c r="N454" s="12"/>
      <c r="O454" s="13" t="s">
        <v>7983</v>
      </c>
    </row>
    <row r="455" spans="1:15">
      <c r="A455" s="7">
        <v>454</v>
      </c>
      <c r="B455" s="7" t="s">
        <v>40168</v>
      </c>
      <c r="C455" s="7"/>
      <c r="D455" s="7" t="s">
        <v>40169</v>
      </c>
      <c r="E455" s="7" t="s">
        <v>8033</v>
      </c>
      <c r="F455" s="7" t="s">
        <v>7068</v>
      </c>
      <c r="G455" s="8">
        <v>43851</v>
      </c>
      <c r="H455" s="7" t="s">
        <v>135</v>
      </c>
      <c r="I455" s="9"/>
      <c r="J455" s="7"/>
      <c r="M455" s="10">
        <v>43878</v>
      </c>
      <c r="O455" s="15" t="s">
        <v>40170</v>
      </c>
    </row>
    <row r="456" spans="1:15">
      <c r="A456" s="7">
        <v>455</v>
      </c>
      <c r="B456" s="7" t="s">
        <v>40171</v>
      </c>
      <c r="C456" s="7"/>
      <c r="D456" s="7" t="s">
        <v>96</v>
      </c>
      <c r="E456" s="7" t="s">
        <v>9480</v>
      </c>
      <c r="F456" s="7" t="s">
        <v>78</v>
      </c>
      <c r="G456" s="8"/>
      <c r="H456" s="7"/>
      <c r="I456" s="9"/>
      <c r="J456" s="7"/>
      <c r="M456" s="11"/>
      <c r="N456" s="12"/>
      <c r="O456" s="13"/>
    </row>
    <row r="457" spans="1:15">
      <c r="A457" s="7">
        <v>456</v>
      </c>
      <c r="B457" s="7" t="s">
        <v>40172</v>
      </c>
      <c r="C457" s="7"/>
      <c r="D457" s="7" t="s">
        <v>96</v>
      </c>
      <c r="E457" s="7" t="s">
        <v>8096</v>
      </c>
      <c r="F457" s="7" t="s">
        <v>7068</v>
      </c>
      <c r="G457" s="8">
        <v>43851</v>
      </c>
      <c r="H457" s="7" t="s">
        <v>55</v>
      </c>
      <c r="I457" s="9">
        <f>TODAY()-Tableau1[[#This Row],[Follow Up 1]]</f>
        <v>613</v>
      </c>
      <c r="J457" s="8">
        <v>43877</v>
      </c>
      <c r="O457" s="15"/>
    </row>
    <row r="458" spans="1:15">
      <c r="A458" s="7">
        <v>457</v>
      </c>
      <c r="B458" s="7" t="s">
        <v>40173</v>
      </c>
      <c r="C458" s="7"/>
      <c r="D458" s="7" t="s">
        <v>172</v>
      </c>
      <c r="E458" s="7" t="s">
        <v>8096</v>
      </c>
      <c r="F458" s="7" t="s">
        <v>7068</v>
      </c>
      <c r="G458" s="8">
        <v>43852</v>
      </c>
      <c r="H458" s="7" t="s">
        <v>55</v>
      </c>
      <c r="I458" s="9">
        <f>TODAY()-Tableau1[[#This Row],[Follow Up 1]]</f>
        <v>613</v>
      </c>
      <c r="J458" s="8">
        <v>43877</v>
      </c>
      <c r="M458" s="11"/>
      <c r="N458" s="12"/>
      <c r="O458" s="13"/>
    </row>
    <row r="459" spans="1:15">
      <c r="A459" s="7">
        <v>458</v>
      </c>
      <c r="B459" s="7" t="s">
        <v>40174</v>
      </c>
      <c r="C459" s="7"/>
      <c r="D459" s="7" t="s">
        <v>96</v>
      </c>
      <c r="E459" s="7" t="s">
        <v>19954</v>
      </c>
      <c r="F459" s="7" t="s">
        <v>78</v>
      </c>
      <c r="G459" s="7"/>
      <c r="H459" s="7"/>
      <c r="I459" s="9"/>
      <c r="J459" s="7"/>
      <c r="O459" s="15"/>
    </row>
    <row r="460" spans="1:15">
      <c r="A460" s="7">
        <v>459</v>
      </c>
      <c r="B460" s="7" t="s">
        <v>40175</v>
      </c>
      <c r="C460" s="7"/>
      <c r="D460" s="7" t="s">
        <v>40014</v>
      </c>
      <c r="E460" s="7" t="s">
        <v>8096</v>
      </c>
      <c r="F460" s="7" t="s">
        <v>78</v>
      </c>
      <c r="G460" s="7"/>
      <c r="H460" s="7"/>
      <c r="I460" s="9"/>
      <c r="J460" s="7"/>
      <c r="M460" s="11"/>
      <c r="N460" s="12"/>
      <c r="O460" s="13"/>
    </row>
    <row r="461" spans="1:15">
      <c r="A461" s="7">
        <v>460</v>
      </c>
      <c r="B461" s="7" t="s">
        <v>40176</v>
      </c>
      <c r="C461" s="7"/>
      <c r="D461" s="7" t="s">
        <v>1077</v>
      </c>
      <c r="E461" s="7" t="s">
        <v>8096</v>
      </c>
      <c r="F461" s="7" t="s">
        <v>7068</v>
      </c>
      <c r="G461" s="8">
        <v>43875</v>
      </c>
      <c r="H461" s="17" t="s">
        <v>92</v>
      </c>
      <c r="I461" s="9">
        <f>TODAY()-Tableau1[[#This Row],[Message Date]]</f>
        <v>615</v>
      </c>
      <c r="J461" s="7"/>
      <c r="M461" s="10">
        <v>43875</v>
      </c>
      <c r="O461" s="15" t="s">
        <v>8087</v>
      </c>
    </row>
    <row r="462" spans="1:15">
      <c r="A462" s="7">
        <v>461</v>
      </c>
      <c r="B462" s="7" t="s">
        <v>40177</v>
      </c>
      <c r="C462" s="7"/>
      <c r="D462" s="7" t="s">
        <v>1077</v>
      </c>
      <c r="E462" s="7" t="s">
        <v>19954</v>
      </c>
      <c r="F462" s="7" t="s">
        <v>78</v>
      </c>
      <c r="G462" s="7"/>
      <c r="H462" s="7"/>
      <c r="I462" s="9"/>
      <c r="J462" s="7"/>
      <c r="M462" s="11"/>
      <c r="N462" s="12"/>
      <c r="O462" s="13"/>
    </row>
    <row r="463" spans="1:15">
      <c r="A463" s="7">
        <v>462</v>
      </c>
      <c r="B463" s="7" t="s">
        <v>40178</v>
      </c>
      <c r="C463" s="7"/>
      <c r="D463" s="7" t="s">
        <v>1444</v>
      </c>
      <c r="E463" s="7" t="s">
        <v>8096</v>
      </c>
      <c r="F463" s="7" t="s">
        <v>7068</v>
      </c>
      <c r="G463" s="8">
        <v>43887</v>
      </c>
      <c r="H463" s="7" t="s">
        <v>55</v>
      </c>
      <c r="I463" s="9">
        <f>TODAY()-Tableau1[[#This Row],[Message Date]]</f>
        <v>603</v>
      </c>
      <c r="J463" s="7"/>
      <c r="O463" s="15"/>
    </row>
    <row r="464" spans="1:15">
      <c r="A464" s="7">
        <v>463</v>
      </c>
      <c r="B464" s="7" t="s">
        <v>40179</v>
      </c>
      <c r="C464" s="7"/>
      <c r="D464" s="7" t="s">
        <v>4956</v>
      </c>
      <c r="E464" s="7" t="s">
        <v>8033</v>
      </c>
      <c r="F464" s="7" t="s">
        <v>78</v>
      </c>
      <c r="G464" s="7"/>
      <c r="H464" s="7"/>
      <c r="I464" s="9"/>
      <c r="J464" s="7"/>
      <c r="M464" s="11"/>
      <c r="N464" s="12"/>
      <c r="O464" s="13"/>
    </row>
    <row r="465" spans="1:15">
      <c r="A465" s="7">
        <v>464</v>
      </c>
      <c r="B465" s="7" t="s">
        <v>40180</v>
      </c>
      <c r="C465" s="7"/>
      <c r="D465" s="7" t="s">
        <v>528</v>
      </c>
      <c r="E465" s="7" t="s">
        <v>8033</v>
      </c>
      <c r="F465" s="7" t="s">
        <v>7068</v>
      </c>
      <c r="G465" s="8">
        <v>43851</v>
      </c>
      <c r="H465" s="7" t="s">
        <v>55</v>
      </c>
      <c r="I465" s="9">
        <f>TODAY()-Tableau1[[#This Row],[Follow Up 1]]</f>
        <v>613</v>
      </c>
      <c r="J465" s="8">
        <v>43877</v>
      </c>
      <c r="O465" s="15"/>
    </row>
    <row r="466" spans="1:15">
      <c r="A466" s="7">
        <v>465</v>
      </c>
      <c r="B466" s="7" t="s">
        <v>40181</v>
      </c>
      <c r="C466" s="7"/>
      <c r="D466" s="7" t="s">
        <v>1560</v>
      </c>
      <c r="E466" s="7" t="s">
        <v>8033</v>
      </c>
      <c r="F466" s="7" t="s">
        <v>78</v>
      </c>
      <c r="G466" s="7"/>
      <c r="H466" s="7"/>
      <c r="I466" s="9"/>
      <c r="J466" s="7"/>
      <c r="M466" s="11"/>
      <c r="N466" s="12"/>
      <c r="O466" s="13"/>
    </row>
    <row r="467" spans="1:15">
      <c r="A467" s="7">
        <v>466</v>
      </c>
      <c r="B467" s="7" t="s">
        <v>40182</v>
      </c>
      <c r="C467" s="7"/>
      <c r="D467" s="7" t="s">
        <v>1560</v>
      </c>
      <c r="E467" s="7" t="s">
        <v>19954</v>
      </c>
      <c r="F467" s="7" t="s">
        <v>7068</v>
      </c>
      <c r="G467" s="8">
        <v>43852</v>
      </c>
      <c r="H467" s="17" t="s">
        <v>92</v>
      </c>
      <c r="I467" s="9">
        <f>TODAY()-Tableau1[[#This Row],[Message Date]]</f>
        <v>638</v>
      </c>
      <c r="J467" s="7"/>
      <c r="M467" s="10">
        <v>43853</v>
      </c>
      <c r="O467" s="15" t="s">
        <v>8087</v>
      </c>
    </row>
    <row r="468" spans="1:15" s="53" customFormat="1">
      <c r="A468" s="7">
        <v>467</v>
      </c>
      <c r="B468" s="50" t="s">
        <v>40183</v>
      </c>
      <c r="C468" s="50"/>
      <c r="D468" s="50" t="s">
        <v>1167</v>
      </c>
      <c r="E468" s="50" t="s">
        <v>8033</v>
      </c>
      <c r="F468" s="50" t="s">
        <v>78</v>
      </c>
      <c r="G468" s="50"/>
      <c r="H468" s="50"/>
      <c r="I468" s="51"/>
      <c r="J468" s="50"/>
      <c r="K468" s="52"/>
      <c r="L468" s="52"/>
      <c r="M468" s="11"/>
      <c r="N468" s="12"/>
      <c r="O468" s="13"/>
    </row>
    <row r="469" spans="1:15">
      <c r="A469" s="7">
        <v>468</v>
      </c>
      <c r="B469" s="7" t="s">
        <v>40184</v>
      </c>
      <c r="C469" s="7"/>
      <c r="D469" s="7" t="s">
        <v>2820</v>
      </c>
      <c r="E469" s="7" t="s">
        <v>8096</v>
      </c>
      <c r="F469" s="7" t="s">
        <v>78</v>
      </c>
      <c r="G469" s="7"/>
      <c r="H469" s="7"/>
      <c r="I469" s="9"/>
      <c r="J469" s="7"/>
      <c r="O469" s="15"/>
    </row>
    <row r="470" spans="1:15" s="45" customFormat="1">
      <c r="A470" s="38">
        <v>469</v>
      </c>
      <c r="B470" s="38" t="s">
        <v>40185</v>
      </c>
      <c r="C470" s="38" t="s">
        <v>40186</v>
      </c>
      <c r="D470" s="38" t="s">
        <v>3185</v>
      </c>
      <c r="E470" s="38" t="s">
        <v>9480</v>
      </c>
      <c r="F470" s="38" t="s">
        <v>7068</v>
      </c>
      <c r="G470" s="40">
        <v>43851</v>
      </c>
      <c r="H470" s="38" t="s">
        <v>237</v>
      </c>
      <c r="I470" s="41">
        <f>TODAY()-Tableau1[[#This Row],[Follow Up 1]]</f>
        <v>613</v>
      </c>
      <c r="J470" s="40">
        <v>43877</v>
      </c>
      <c r="K470" s="42"/>
      <c r="L470" s="42"/>
      <c r="M470" s="54">
        <v>43880</v>
      </c>
      <c r="N470" s="55"/>
      <c r="O470" s="56" t="s">
        <v>40187</v>
      </c>
    </row>
    <row r="471" spans="1:15">
      <c r="A471" s="7">
        <v>470</v>
      </c>
      <c r="B471" s="7" t="s">
        <v>40188</v>
      </c>
      <c r="C471" s="7"/>
      <c r="D471" s="7" t="s">
        <v>4956</v>
      </c>
      <c r="E471" s="7" t="s">
        <v>8096</v>
      </c>
      <c r="F471" s="7" t="s">
        <v>78</v>
      </c>
      <c r="G471" s="7"/>
      <c r="H471" s="7"/>
      <c r="I471" s="9"/>
      <c r="J471" s="7"/>
      <c r="O471" s="15"/>
    </row>
    <row r="472" spans="1:15">
      <c r="A472" s="7">
        <v>471</v>
      </c>
      <c r="B472" s="7" t="s">
        <v>40189</v>
      </c>
      <c r="C472" s="7"/>
      <c r="D472" s="7" t="s">
        <v>603</v>
      </c>
      <c r="E472" s="7" t="s">
        <v>19954</v>
      </c>
      <c r="F472" s="7" t="s">
        <v>7068</v>
      </c>
      <c r="G472" s="8">
        <v>43851</v>
      </c>
      <c r="H472" s="7" t="s">
        <v>135</v>
      </c>
      <c r="I472" s="9"/>
      <c r="J472" s="7"/>
      <c r="M472" s="11">
        <v>43878</v>
      </c>
      <c r="N472" s="12"/>
      <c r="O472" s="13" t="s">
        <v>40190</v>
      </c>
    </row>
    <row r="473" spans="1:15">
      <c r="A473" s="7">
        <v>472</v>
      </c>
      <c r="B473" s="7" t="s">
        <v>40191</v>
      </c>
      <c r="C473" s="7"/>
      <c r="D473" s="7" t="s">
        <v>603</v>
      </c>
      <c r="E473" s="7" t="s">
        <v>8096</v>
      </c>
      <c r="F473" s="7" t="s">
        <v>78</v>
      </c>
      <c r="G473" s="7"/>
      <c r="H473" s="7"/>
      <c r="I473" s="9"/>
      <c r="J473" s="7"/>
      <c r="O473" s="15"/>
    </row>
    <row r="474" spans="1:15">
      <c r="A474" s="7">
        <v>473</v>
      </c>
      <c r="B474" s="7" t="s">
        <v>40192</v>
      </c>
      <c r="C474" s="7"/>
      <c r="D474" s="7" t="s">
        <v>603</v>
      </c>
      <c r="E474" s="7" t="s">
        <v>8096</v>
      </c>
      <c r="F474" s="7" t="s">
        <v>7068</v>
      </c>
      <c r="G474" s="8">
        <v>43858</v>
      </c>
      <c r="H474" s="7" t="s">
        <v>55</v>
      </c>
      <c r="I474" s="9">
        <f>TODAY()-Tableau1[[#This Row],[Follow Up 1]]</f>
        <v>613</v>
      </c>
      <c r="J474" s="8">
        <v>43877</v>
      </c>
      <c r="M474" s="11"/>
      <c r="N474" s="12"/>
      <c r="O474" s="13"/>
    </row>
    <row r="475" spans="1:15">
      <c r="A475" s="7">
        <v>474</v>
      </c>
      <c r="B475" s="7" t="s">
        <v>40193</v>
      </c>
      <c r="C475" s="7"/>
      <c r="D475" s="7" t="s">
        <v>603</v>
      </c>
      <c r="E475" s="7" t="s">
        <v>8096</v>
      </c>
      <c r="F475" s="7" t="s">
        <v>7068</v>
      </c>
      <c r="G475" s="8">
        <v>43852</v>
      </c>
      <c r="H475" s="7" t="s">
        <v>55</v>
      </c>
      <c r="I475" s="9">
        <f>TODAY()-Tableau1[[#This Row],[Follow Up 1]]</f>
        <v>613</v>
      </c>
      <c r="J475" s="8">
        <v>43877</v>
      </c>
      <c r="O475" s="15"/>
    </row>
    <row r="476" spans="1:15" s="45" customFormat="1">
      <c r="A476" s="38">
        <v>475</v>
      </c>
      <c r="B476" s="38" t="s">
        <v>40194</v>
      </c>
      <c r="C476" s="38" t="s">
        <v>40195</v>
      </c>
      <c r="D476" s="38" t="s">
        <v>40196</v>
      </c>
      <c r="E476" s="38" t="s">
        <v>19954</v>
      </c>
      <c r="F476" s="38" t="s">
        <v>7068</v>
      </c>
      <c r="G476" s="40">
        <v>43851</v>
      </c>
      <c r="H476" s="38" t="s">
        <v>237</v>
      </c>
      <c r="I476" s="41">
        <f>TODAY()-Tableau1[[#This Row],[Follow Up 1]]</f>
        <v>613</v>
      </c>
      <c r="J476" s="40">
        <v>43877</v>
      </c>
      <c r="K476" s="42"/>
      <c r="L476" s="42"/>
      <c r="M476" s="54">
        <v>43878</v>
      </c>
      <c r="N476" s="55"/>
      <c r="O476" s="56" t="s">
        <v>40197</v>
      </c>
    </row>
    <row r="477" spans="1:15">
      <c r="A477" s="7">
        <v>476</v>
      </c>
      <c r="B477" s="7" t="s">
        <v>40198</v>
      </c>
      <c r="C477" s="7"/>
      <c r="D477" s="7" t="s">
        <v>40022</v>
      </c>
      <c r="E477" s="7" t="s">
        <v>9480</v>
      </c>
      <c r="F477" s="7" t="s">
        <v>78</v>
      </c>
      <c r="G477" s="7"/>
      <c r="H477" s="7"/>
      <c r="I477" s="9"/>
      <c r="J477" s="7"/>
      <c r="O477" s="15"/>
    </row>
    <row r="478" spans="1:15">
      <c r="A478" s="7">
        <v>477</v>
      </c>
      <c r="B478" s="7" t="s">
        <v>40199</v>
      </c>
      <c r="C478" s="7"/>
      <c r="D478" s="7" t="s">
        <v>40022</v>
      </c>
      <c r="E478" s="7" t="s">
        <v>9480</v>
      </c>
      <c r="F478" s="7" t="s">
        <v>78</v>
      </c>
      <c r="G478" s="7"/>
      <c r="H478" s="7"/>
      <c r="I478" s="9"/>
      <c r="J478" s="7"/>
      <c r="M478" s="11"/>
      <c r="N478" s="12"/>
      <c r="O478" s="13"/>
    </row>
    <row r="479" spans="1:15">
      <c r="A479" s="7">
        <v>478</v>
      </c>
      <c r="B479" s="7" t="s">
        <v>40200</v>
      </c>
      <c r="C479" s="7"/>
      <c r="D479" s="7" t="s">
        <v>3304</v>
      </c>
      <c r="E479" s="7" t="s">
        <v>8096</v>
      </c>
      <c r="F479" s="7" t="s">
        <v>7068</v>
      </c>
      <c r="G479" s="8">
        <v>43852</v>
      </c>
      <c r="H479" s="7" t="s">
        <v>92</v>
      </c>
      <c r="I479" s="9"/>
      <c r="J479" s="7"/>
      <c r="M479" s="10">
        <v>43879</v>
      </c>
      <c r="O479" s="15" t="s">
        <v>40201</v>
      </c>
    </row>
    <row r="480" spans="1:15">
      <c r="A480" s="7">
        <v>479</v>
      </c>
      <c r="B480" s="7" t="s">
        <v>40202</v>
      </c>
      <c r="C480" s="7"/>
      <c r="D480" s="7" t="s">
        <v>3304</v>
      </c>
      <c r="E480" s="7" t="s">
        <v>8096</v>
      </c>
      <c r="F480" s="7" t="s">
        <v>7068</v>
      </c>
      <c r="G480" s="8">
        <v>43858</v>
      </c>
      <c r="H480" s="7" t="s">
        <v>55</v>
      </c>
      <c r="I480" s="9">
        <f>TODAY()-Tableau1[[#This Row],[Follow Up 1]]</f>
        <v>613</v>
      </c>
      <c r="J480" s="8">
        <v>43877</v>
      </c>
      <c r="M480" s="11"/>
      <c r="N480" s="12"/>
      <c r="O480" s="13"/>
    </row>
    <row r="481" spans="1:15" ht="28.8">
      <c r="A481" s="7">
        <v>480</v>
      </c>
      <c r="B481" s="7" t="s">
        <v>40203</v>
      </c>
      <c r="C481" s="7" t="s">
        <v>40204</v>
      </c>
      <c r="D481" s="7" t="s">
        <v>3304</v>
      </c>
      <c r="E481" s="7" t="s">
        <v>8096</v>
      </c>
      <c r="F481" s="7" t="s">
        <v>7068</v>
      </c>
      <c r="G481" s="8">
        <v>43851</v>
      </c>
      <c r="H481" s="7" t="s">
        <v>237</v>
      </c>
      <c r="I481" s="9"/>
      <c r="J481" s="7"/>
      <c r="M481" s="10">
        <v>43851</v>
      </c>
      <c r="O481" s="15" t="s">
        <v>40205</v>
      </c>
    </row>
    <row r="482" spans="1:15">
      <c r="A482" s="7">
        <v>481</v>
      </c>
      <c r="B482" s="7" t="s">
        <v>40206</v>
      </c>
      <c r="C482" s="7" t="s">
        <v>40207</v>
      </c>
      <c r="D482" s="7" t="s">
        <v>3304</v>
      </c>
      <c r="E482" s="7" t="s">
        <v>9480</v>
      </c>
      <c r="F482" s="7" t="s">
        <v>7068</v>
      </c>
      <c r="G482" s="8">
        <v>43852</v>
      </c>
      <c r="H482" s="7" t="s">
        <v>55</v>
      </c>
      <c r="I482" s="9">
        <f>TODAY()-Tableau1[[#This Row],[Follow Up 1]]</f>
        <v>613</v>
      </c>
      <c r="J482" s="8">
        <v>43877</v>
      </c>
      <c r="M482" s="11"/>
      <c r="N482" s="12"/>
      <c r="O482" s="13"/>
    </row>
    <row r="483" spans="1:15">
      <c r="A483" s="7">
        <v>482</v>
      </c>
      <c r="B483" s="7" t="s">
        <v>40208</v>
      </c>
      <c r="C483" s="7" t="s">
        <v>40209</v>
      </c>
      <c r="D483" s="7" t="s">
        <v>4959</v>
      </c>
      <c r="E483" s="7" t="s">
        <v>8033</v>
      </c>
      <c r="F483" s="7" t="s">
        <v>78</v>
      </c>
      <c r="G483" s="7"/>
      <c r="H483" s="7"/>
      <c r="I483" s="9"/>
      <c r="J483" s="7"/>
      <c r="O483" s="15"/>
    </row>
    <row r="484" spans="1:15">
      <c r="A484" s="7">
        <v>483</v>
      </c>
      <c r="B484" s="7" t="s">
        <v>40210</v>
      </c>
      <c r="C484" s="7" t="s">
        <v>40211</v>
      </c>
      <c r="D484" s="7" t="s">
        <v>85</v>
      </c>
      <c r="E484" s="7" t="s">
        <v>8096</v>
      </c>
      <c r="F484" s="7" t="s">
        <v>7068</v>
      </c>
      <c r="G484" s="8">
        <v>43852</v>
      </c>
      <c r="H484" s="7" t="s">
        <v>237</v>
      </c>
      <c r="I484" s="9"/>
      <c r="J484" s="7"/>
      <c r="M484" s="11">
        <v>43853</v>
      </c>
      <c r="N484" s="19" t="s">
        <v>40212</v>
      </c>
      <c r="O484" s="13" t="s">
        <v>40213</v>
      </c>
    </row>
    <row r="485" spans="1:15">
      <c r="A485" s="7">
        <v>484</v>
      </c>
      <c r="B485" s="7" t="s">
        <v>40214</v>
      </c>
      <c r="C485" s="7"/>
      <c r="D485" s="7" t="s">
        <v>9240</v>
      </c>
      <c r="E485" s="7" t="s">
        <v>8096</v>
      </c>
      <c r="F485" s="7" t="s">
        <v>78</v>
      </c>
      <c r="G485" s="7"/>
      <c r="H485" s="7"/>
      <c r="I485" s="9"/>
      <c r="J485" s="7"/>
      <c r="O485" s="15"/>
    </row>
    <row r="486" spans="1:15">
      <c r="A486" s="7">
        <v>485</v>
      </c>
      <c r="B486" s="7" t="s">
        <v>40215</v>
      </c>
      <c r="C486" s="7"/>
      <c r="D486" s="7" t="s">
        <v>8244</v>
      </c>
      <c r="E486" s="7" t="s">
        <v>8096</v>
      </c>
      <c r="F486" s="7" t="s">
        <v>7068</v>
      </c>
      <c r="G486" s="8">
        <v>43871</v>
      </c>
      <c r="H486" s="7"/>
      <c r="I486" s="9">
        <f>TODAY()-Tableau1[[#This Row],[Message Date]]</f>
        <v>619</v>
      </c>
      <c r="J486" s="7"/>
      <c r="M486" s="11"/>
      <c r="N486" s="12"/>
      <c r="O486" s="13"/>
    </row>
    <row r="487" spans="1:15">
      <c r="A487" s="7">
        <v>486</v>
      </c>
      <c r="B487" s="7" t="s">
        <v>40216</v>
      </c>
      <c r="C487" s="7"/>
      <c r="D487" s="7" t="s">
        <v>746</v>
      </c>
      <c r="E487" s="7" t="s">
        <v>8096</v>
      </c>
      <c r="F487" s="7" t="s">
        <v>7068</v>
      </c>
      <c r="G487" s="8">
        <v>43853</v>
      </c>
      <c r="H487" s="17" t="s">
        <v>92</v>
      </c>
      <c r="I487" s="9"/>
      <c r="J487" s="7"/>
      <c r="M487" s="10">
        <v>43878</v>
      </c>
      <c r="O487" s="15" t="s">
        <v>40217</v>
      </c>
    </row>
    <row r="488" spans="1:15">
      <c r="A488" s="7">
        <v>487</v>
      </c>
      <c r="B488" s="7" t="s">
        <v>40218</v>
      </c>
      <c r="C488" s="7" t="s">
        <v>40219</v>
      </c>
      <c r="D488" s="7" t="s">
        <v>1626</v>
      </c>
      <c r="E488" s="7" t="s">
        <v>8096</v>
      </c>
      <c r="F488" s="7" t="s">
        <v>7068</v>
      </c>
      <c r="G488" s="8">
        <v>43852</v>
      </c>
      <c r="H488" s="7" t="s">
        <v>237</v>
      </c>
      <c r="I488" s="9"/>
      <c r="J488" s="7"/>
      <c r="M488" s="11">
        <v>43853</v>
      </c>
      <c r="N488" s="19" t="s">
        <v>40220</v>
      </c>
      <c r="O488" s="13" t="s">
        <v>40221</v>
      </c>
    </row>
    <row r="489" spans="1:15">
      <c r="A489" s="7">
        <v>488</v>
      </c>
      <c r="B489" s="7" t="s">
        <v>40222</v>
      </c>
      <c r="C489" s="7"/>
      <c r="D489" s="7" t="s">
        <v>1626</v>
      </c>
      <c r="E489" s="7" t="s">
        <v>19954</v>
      </c>
      <c r="F489" s="7" t="s">
        <v>7068</v>
      </c>
      <c r="G489" s="8">
        <v>43852</v>
      </c>
      <c r="H489" s="17" t="s">
        <v>92</v>
      </c>
      <c r="I489" s="9">
        <f>TODAY()-Tableau1[[#This Row],[Message Date]]</f>
        <v>638</v>
      </c>
      <c r="J489" s="7"/>
      <c r="M489" s="10">
        <v>43852</v>
      </c>
      <c r="O489" s="15" t="s">
        <v>8087</v>
      </c>
    </row>
    <row r="490" spans="1:15">
      <c r="A490" s="7">
        <v>489</v>
      </c>
      <c r="B490" s="7" t="s">
        <v>40223</v>
      </c>
      <c r="C490" s="7"/>
      <c r="D490" s="7" t="s">
        <v>181</v>
      </c>
      <c r="E490" s="7" t="s">
        <v>8096</v>
      </c>
      <c r="F490" s="7" t="s">
        <v>7068</v>
      </c>
      <c r="G490" s="8">
        <v>43854</v>
      </c>
      <c r="H490" s="28" t="s">
        <v>92</v>
      </c>
      <c r="I490" s="9">
        <f>TODAY()-Tableau1[[#This Row],[Message Date]]</f>
        <v>636</v>
      </c>
      <c r="J490" s="8"/>
      <c r="M490" s="11">
        <v>43857</v>
      </c>
      <c r="N490" s="12"/>
      <c r="O490" s="13" t="s">
        <v>8087</v>
      </c>
    </row>
    <row r="491" spans="1:15">
      <c r="A491" s="7">
        <v>490</v>
      </c>
      <c r="B491" s="7" t="s">
        <v>40224</v>
      </c>
      <c r="C491" s="7"/>
      <c r="D491" s="7" t="s">
        <v>181</v>
      </c>
      <c r="E491" s="7" t="s">
        <v>9480</v>
      </c>
      <c r="F491" s="7" t="s">
        <v>7068</v>
      </c>
      <c r="G491" s="8">
        <v>43853</v>
      </c>
      <c r="H491" s="7" t="s">
        <v>55</v>
      </c>
      <c r="I491" s="9">
        <f>TODAY()-Tableau1[[#This Row],[Follow Up 1]]</f>
        <v>613</v>
      </c>
      <c r="J491" s="8">
        <v>43877</v>
      </c>
      <c r="O491" s="15"/>
    </row>
    <row r="492" spans="1:15">
      <c r="A492" s="7">
        <v>491</v>
      </c>
      <c r="B492" s="7" t="s">
        <v>40225</v>
      </c>
      <c r="C492" s="7"/>
      <c r="D492" s="7" t="s">
        <v>35472</v>
      </c>
      <c r="E492" s="7" t="s">
        <v>8096</v>
      </c>
      <c r="F492" s="7" t="s">
        <v>7068</v>
      </c>
      <c r="G492" s="8">
        <v>43853</v>
      </c>
      <c r="H492" s="7" t="s">
        <v>55</v>
      </c>
      <c r="I492" s="9">
        <f>TODAY()-Tableau1[[#This Row],[Follow Up 1]]</f>
        <v>613</v>
      </c>
      <c r="J492" s="8">
        <v>43877</v>
      </c>
      <c r="M492" s="11"/>
      <c r="N492" s="12"/>
      <c r="O492" s="13"/>
    </row>
    <row r="493" spans="1:15">
      <c r="A493" s="7">
        <v>492</v>
      </c>
      <c r="B493" s="7" t="s">
        <v>40226</v>
      </c>
      <c r="C493" s="7"/>
      <c r="D493" s="7" t="s">
        <v>35472</v>
      </c>
      <c r="E493" s="7" t="s">
        <v>8096</v>
      </c>
      <c r="F493" s="7" t="s">
        <v>7068</v>
      </c>
      <c r="G493" s="8">
        <v>43853</v>
      </c>
      <c r="H493" s="17" t="s">
        <v>92</v>
      </c>
      <c r="I493" s="9">
        <f>TODAY()-Tableau1[[#This Row],[Message Date]]</f>
        <v>637</v>
      </c>
      <c r="J493" s="7"/>
      <c r="M493" s="10">
        <v>43853</v>
      </c>
      <c r="O493" s="15" t="s">
        <v>40227</v>
      </c>
    </row>
    <row r="494" spans="1:15">
      <c r="A494" s="7">
        <v>493</v>
      </c>
      <c r="B494" s="7" t="s">
        <v>40228</v>
      </c>
      <c r="C494" s="7"/>
      <c r="D494" s="7" t="s">
        <v>40229</v>
      </c>
      <c r="E494" s="7" t="s">
        <v>8096</v>
      </c>
      <c r="F494" s="7" t="s">
        <v>7068</v>
      </c>
      <c r="G494" s="8">
        <v>43852</v>
      </c>
      <c r="H494" s="7" t="s">
        <v>55</v>
      </c>
      <c r="I494" s="9">
        <f>TODAY()-Tableau1[[#This Row],[Follow Up 1]]</f>
        <v>613</v>
      </c>
      <c r="J494" s="8">
        <v>43877</v>
      </c>
      <c r="M494" s="11"/>
      <c r="N494" s="12"/>
      <c r="O494" s="13"/>
    </row>
    <row r="495" spans="1:15">
      <c r="A495" s="7">
        <v>494</v>
      </c>
      <c r="B495" s="7" t="s">
        <v>40230</v>
      </c>
      <c r="C495" s="7" t="s">
        <v>40231</v>
      </c>
      <c r="D495" s="7" t="s">
        <v>40232</v>
      </c>
      <c r="E495" s="7" t="s">
        <v>8096</v>
      </c>
      <c r="F495" s="7" t="s">
        <v>7068</v>
      </c>
      <c r="G495" s="8">
        <v>43852</v>
      </c>
      <c r="H495" s="7" t="s">
        <v>135</v>
      </c>
      <c r="I495" s="9">
        <f>TODAY()-M495</f>
        <v>603</v>
      </c>
      <c r="J495" s="8">
        <v>43877</v>
      </c>
      <c r="M495" s="10">
        <v>43887</v>
      </c>
      <c r="O495" s="15" t="s">
        <v>40233</v>
      </c>
    </row>
    <row r="496" spans="1:15">
      <c r="A496" s="7">
        <v>495</v>
      </c>
      <c r="B496" s="7" t="s">
        <v>40234</v>
      </c>
      <c r="C496" s="7" t="s">
        <v>40235</v>
      </c>
      <c r="D496" s="7" t="s">
        <v>40236</v>
      </c>
      <c r="E496" s="7" t="s">
        <v>8096</v>
      </c>
      <c r="F496" s="7" t="s">
        <v>7068</v>
      </c>
      <c r="G496" s="8">
        <v>43852</v>
      </c>
      <c r="H496" s="7" t="s">
        <v>237</v>
      </c>
      <c r="I496" s="9"/>
      <c r="J496" s="7"/>
      <c r="M496" s="11">
        <v>43852</v>
      </c>
      <c r="N496" s="12"/>
      <c r="O496" s="13" t="s">
        <v>40237</v>
      </c>
    </row>
    <row r="497" spans="1:15" s="27" customFormat="1" ht="15" thickBot="1">
      <c r="A497" s="20">
        <v>496</v>
      </c>
      <c r="B497" s="20" t="s">
        <v>40238</v>
      </c>
      <c r="C497" s="20" t="s">
        <v>40239</v>
      </c>
      <c r="D497" s="20" t="s">
        <v>40132</v>
      </c>
      <c r="E497" s="20" t="s">
        <v>8096</v>
      </c>
      <c r="F497" s="20" t="s">
        <v>7068</v>
      </c>
      <c r="G497" s="23">
        <v>43852</v>
      </c>
      <c r="H497" s="20" t="s">
        <v>40240</v>
      </c>
      <c r="I497" s="22">
        <f>TODAY()-Tableau1[[#This Row],[Message Date]]</f>
        <v>638</v>
      </c>
      <c r="J497" s="20"/>
      <c r="K497" s="25"/>
      <c r="L497" s="25"/>
      <c r="M497" s="24"/>
      <c r="N497" s="25"/>
      <c r="O497" s="29"/>
    </row>
    <row r="498" spans="1:15" ht="28.8">
      <c r="A498" s="7">
        <v>497</v>
      </c>
      <c r="B498" s="7" t="s">
        <v>40241</v>
      </c>
      <c r="C498" s="7" t="s">
        <v>40242</v>
      </c>
      <c r="D498" s="7" t="s">
        <v>40243</v>
      </c>
      <c r="E498" s="7" t="s">
        <v>8096</v>
      </c>
      <c r="F498" s="7" t="s">
        <v>7068</v>
      </c>
      <c r="G498" s="8">
        <v>43857</v>
      </c>
      <c r="H498" s="57" t="s">
        <v>40244</v>
      </c>
      <c r="I498" s="9">
        <f>TODAY()-Tableau1[[#This Row],[Message Date]]</f>
        <v>633</v>
      </c>
      <c r="J498" s="7"/>
      <c r="M498" s="11">
        <v>43857</v>
      </c>
      <c r="N498" s="12"/>
      <c r="O498" s="13" t="s">
        <v>40245</v>
      </c>
    </row>
    <row r="499" spans="1:15">
      <c r="A499" s="7">
        <v>498</v>
      </c>
      <c r="B499" s="7" t="s">
        <v>40246</v>
      </c>
      <c r="C499" s="7" t="s">
        <v>40247</v>
      </c>
      <c r="D499" s="7" t="s">
        <v>381</v>
      </c>
      <c r="E499" s="7" t="s">
        <v>8033</v>
      </c>
      <c r="F499" s="7" t="s">
        <v>78</v>
      </c>
      <c r="G499" s="7"/>
      <c r="H499" s="7"/>
      <c r="I499" s="9"/>
      <c r="J499" s="7"/>
      <c r="O499" s="15"/>
    </row>
    <row r="500" spans="1:15">
      <c r="A500" s="7">
        <v>499</v>
      </c>
      <c r="B500" s="7" t="s">
        <v>40248</v>
      </c>
      <c r="C500" s="7" t="s">
        <v>40249</v>
      </c>
      <c r="D500" s="7" t="s">
        <v>381</v>
      </c>
      <c r="E500" s="7" t="s">
        <v>19954</v>
      </c>
      <c r="F500" s="7" t="s">
        <v>7068</v>
      </c>
      <c r="G500" s="8">
        <v>43867</v>
      </c>
      <c r="H500" s="7" t="s">
        <v>55</v>
      </c>
      <c r="I500" s="9">
        <f>TODAY()-Tableau1[[#This Row],[Follow Up 1]]</f>
        <v>604</v>
      </c>
      <c r="J500" s="8">
        <v>43886</v>
      </c>
      <c r="M500" s="11"/>
      <c r="N500" s="12"/>
      <c r="O500" s="13"/>
    </row>
    <row r="501" spans="1:15">
      <c r="A501" s="7">
        <v>500</v>
      </c>
      <c r="B501" s="7" t="s">
        <v>40250</v>
      </c>
      <c r="C501" s="7" t="s">
        <v>6884</v>
      </c>
      <c r="D501" s="7" t="s">
        <v>381</v>
      </c>
      <c r="E501" s="7" t="s">
        <v>9072</v>
      </c>
      <c r="F501" s="7" t="s">
        <v>78</v>
      </c>
      <c r="G501" s="7"/>
      <c r="H501" s="7"/>
      <c r="I501" s="9"/>
      <c r="J501" s="7"/>
      <c r="O501" s="15"/>
    </row>
    <row r="502" spans="1:15">
      <c r="A502" s="7">
        <v>501</v>
      </c>
      <c r="B502" s="7" t="s">
        <v>40251</v>
      </c>
      <c r="C502" s="7" t="s">
        <v>33024</v>
      </c>
      <c r="D502" s="7" t="s">
        <v>3306</v>
      </c>
      <c r="E502" s="7" t="s">
        <v>8033</v>
      </c>
      <c r="F502" s="7" t="s">
        <v>78</v>
      </c>
      <c r="G502" s="7"/>
      <c r="H502" s="7"/>
      <c r="I502" s="9"/>
      <c r="J502" s="7"/>
      <c r="M502" s="11"/>
      <c r="N502" s="12"/>
      <c r="O502" s="13"/>
    </row>
    <row r="503" spans="1:15">
      <c r="A503" s="7">
        <v>502</v>
      </c>
      <c r="B503" s="7" t="s">
        <v>40252</v>
      </c>
      <c r="C503" s="7" t="s">
        <v>40253</v>
      </c>
      <c r="D503" s="7" t="s">
        <v>3306</v>
      </c>
      <c r="E503" s="7" t="s">
        <v>9480</v>
      </c>
      <c r="F503" s="7" t="s">
        <v>7068</v>
      </c>
      <c r="G503" s="8">
        <v>43857</v>
      </c>
      <c r="H503" s="7" t="s">
        <v>55</v>
      </c>
      <c r="I503" s="9">
        <f>TODAY()-Tableau1[[#This Row],[Follow Up 1]]</f>
        <v>613</v>
      </c>
      <c r="J503" s="8">
        <v>43877</v>
      </c>
      <c r="O503" s="15"/>
    </row>
    <row r="504" spans="1:15">
      <c r="A504" s="7">
        <v>503</v>
      </c>
      <c r="B504" s="7" t="s">
        <v>40254</v>
      </c>
      <c r="C504" s="7" t="s">
        <v>6562</v>
      </c>
      <c r="D504" s="7" t="s">
        <v>3306</v>
      </c>
      <c r="E504" s="7" t="s">
        <v>8467</v>
      </c>
      <c r="F504" s="7" t="s">
        <v>7068</v>
      </c>
      <c r="G504" s="8">
        <v>43858</v>
      </c>
      <c r="H504" s="7" t="s">
        <v>55</v>
      </c>
      <c r="I504" s="9">
        <f>TODAY()-Tableau1[[#This Row],[Follow Up 1]]</f>
        <v>613</v>
      </c>
      <c r="J504" s="8">
        <v>43877</v>
      </c>
      <c r="M504" s="11"/>
      <c r="N504" s="12"/>
      <c r="O504" s="13"/>
    </row>
    <row r="505" spans="1:15">
      <c r="A505" s="7">
        <v>504</v>
      </c>
      <c r="B505" s="7" t="s">
        <v>40255</v>
      </c>
      <c r="C505" s="7" t="s">
        <v>40256</v>
      </c>
      <c r="D505" s="7" t="s">
        <v>3306</v>
      </c>
      <c r="E505" s="7" t="s">
        <v>8096</v>
      </c>
      <c r="F505" s="7" t="s">
        <v>78</v>
      </c>
      <c r="G505" s="7"/>
      <c r="H505" s="7"/>
      <c r="I505" s="9"/>
      <c r="J505" s="7"/>
      <c r="O505" s="15"/>
    </row>
    <row r="506" spans="1:15">
      <c r="A506" s="7">
        <v>505</v>
      </c>
      <c r="B506" s="7" t="s">
        <v>40257</v>
      </c>
      <c r="C506" s="7" t="s">
        <v>547</v>
      </c>
      <c r="D506" s="7" t="s">
        <v>40258</v>
      </c>
      <c r="E506" s="7" t="s">
        <v>8033</v>
      </c>
      <c r="F506" s="7" t="s">
        <v>78</v>
      </c>
      <c r="G506" s="7"/>
      <c r="H506" s="7"/>
      <c r="I506" s="9"/>
      <c r="J506" s="7"/>
      <c r="M506" s="11"/>
      <c r="N506" s="12"/>
      <c r="O506" s="13"/>
    </row>
    <row r="507" spans="1:15">
      <c r="A507" s="7">
        <v>506</v>
      </c>
      <c r="B507" s="7" t="s">
        <v>40259</v>
      </c>
      <c r="C507" s="7" t="s">
        <v>40260</v>
      </c>
      <c r="D507" s="7" t="s">
        <v>40258</v>
      </c>
      <c r="E507" s="7" t="s">
        <v>8033</v>
      </c>
      <c r="F507" s="7" t="s">
        <v>7068</v>
      </c>
      <c r="G507" s="8">
        <v>43859</v>
      </c>
      <c r="H507" s="7" t="s">
        <v>55</v>
      </c>
      <c r="I507" s="9">
        <f>TODAY()-Tableau1[[#This Row],[Follow Up 1]]</f>
        <v>613</v>
      </c>
      <c r="J507" s="8">
        <v>43877</v>
      </c>
      <c r="O507" s="15"/>
    </row>
    <row r="508" spans="1:15">
      <c r="A508" s="7">
        <v>507</v>
      </c>
      <c r="B508" s="7" t="s">
        <v>40261</v>
      </c>
      <c r="C508" s="7" t="s">
        <v>40262</v>
      </c>
      <c r="D508" s="7" t="s">
        <v>509</v>
      </c>
      <c r="E508" s="7" t="s">
        <v>8033</v>
      </c>
      <c r="F508" s="7" t="s">
        <v>7068</v>
      </c>
      <c r="G508" s="8">
        <v>43857</v>
      </c>
      <c r="H508" s="28" t="s">
        <v>92</v>
      </c>
      <c r="I508" s="9">
        <f>TODAY()-Tableau1[[#This Row],[Message Date]]</f>
        <v>633</v>
      </c>
      <c r="J508" s="7"/>
      <c r="M508" s="11">
        <v>43857</v>
      </c>
      <c r="N508" s="12"/>
      <c r="O508" s="13" t="s">
        <v>8087</v>
      </c>
    </row>
    <row r="509" spans="1:15" s="45" customFormat="1">
      <c r="A509" s="38">
        <v>508</v>
      </c>
      <c r="B509" s="38" t="s">
        <v>40263</v>
      </c>
      <c r="C509" s="38" t="s">
        <v>40264</v>
      </c>
      <c r="D509" s="38" t="s">
        <v>509</v>
      </c>
      <c r="E509" s="38" t="s">
        <v>19954</v>
      </c>
      <c r="F509" s="38" t="s">
        <v>7068</v>
      </c>
      <c r="G509" s="40">
        <v>43857</v>
      </c>
      <c r="H509" s="38" t="s">
        <v>237</v>
      </c>
      <c r="I509" s="41"/>
      <c r="J509" s="38"/>
      <c r="K509" s="42"/>
      <c r="L509" s="42"/>
      <c r="M509" s="43">
        <v>43857</v>
      </c>
      <c r="N509" s="42"/>
      <c r="O509" s="44" t="s">
        <v>40265</v>
      </c>
    </row>
    <row r="510" spans="1:15">
      <c r="A510" s="7">
        <v>509</v>
      </c>
      <c r="B510" s="7" t="s">
        <v>40266</v>
      </c>
      <c r="C510" s="7" t="s">
        <v>38792</v>
      </c>
      <c r="D510" s="7" t="s">
        <v>4184</v>
      </c>
      <c r="E510" s="7" t="s">
        <v>9480</v>
      </c>
      <c r="F510" s="7" t="s">
        <v>7068</v>
      </c>
      <c r="G510" s="8">
        <v>43857</v>
      </c>
      <c r="H510" s="28" t="s">
        <v>92</v>
      </c>
      <c r="I510" s="9"/>
      <c r="J510" s="7"/>
      <c r="M510" s="11">
        <v>43878</v>
      </c>
      <c r="N510" s="12"/>
      <c r="O510" s="13" t="s">
        <v>40267</v>
      </c>
    </row>
    <row r="511" spans="1:15">
      <c r="A511" s="7">
        <v>510</v>
      </c>
      <c r="B511" s="7" t="s">
        <v>40268</v>
      </c>
      <c r="C511" s="7" t="s">
        <v>40269</v>
      </c>
      <c r="D511" s="7" t="s">
        <v>40270</v>
      </c>
      <c r="E511" s="7" t="s">
        <v>9480</v>
      </c>
      <c r="F511" s="7" t="s">
        <v>7068</v>
      </c>
      <c r="G511" s="8">
        <v>43857</v>
      </c>
      <c r="H511" s="7" t="s">
        <v>55</v>
      </c>
      <c r="I511" s="9">
        <f>TODAY()-Tableau1[[#This Row],[Follow Up 1]]</f>
        <v>613</v>
      </c>
      <c r="J511" s="8">
        <v>43877</v>
      </c>
      <c r="O511" s="15"/>
    </row>
    <row r="512" spans="1:15">
      <c r="A512" s="7">
        <v>511</v>
      </c>
      <c r="B512" s="7" t="s">
        <v>40271</v>
      </c>
      <c r="C512" s="7" t="s">
        <v>40272</v>
      </c>
      <c r="D512" s="7" t="s">
        <v>40273</v>
      </c>
      <c r="E512" s="7" t="s">
        <v>9480</v>
      </c>
      <c r="F512" s="7" t="s">
        <v>7068</v>
      </c>
      <c r="G512" s="8">
        <v>43857</v>
      </c>
      <c r="H512" s="7" t="s">
        <v>55</v>
      </c>
      <c r="I512" s="9">
        <f>TODAY()-Tableau1[[#This Row],[Follow Up 1]]</f>
        <v>613</v>
      </c>
      <c r="J512" s="8">
        <v>43877</v>
      </c>
      <c r="M512" s="11"/>
      <c r="N512" s="12"/>
      <c r="O512" s="13"/>
    </row>
    <row r="513" spans="1:15">
      <c r="A513" s="7">
        <v>512</v>
      </c>
      <c r="B513" s="7" t="s">
        <v>40274</v>
      </c>
      <c r="C513" s="7" t="s">
        <v>15905</v>
      </c>
      <c r="D513" s="7" t="s">
        <v>40275</v>
      </c>
      <c r="E513" s="7" t="s">
        <v>9480</v>
      </c>
      <c r="F513" s="7" t="s">
        <v>7068</v>
      </c>
      <c r="G513" s="8">
        <v>43857</v>
      </c>
      <c r="H513" s="17" t="s">
        <v>92</v>
      </c>
      <c r="I513" s="9">
        <f>TODAY()-Tableau1[[#This Row],[Message Date]]</f>
        <v>633</v>
      </c>
      <c r="J513" s="7"/>
      <c r="M513" s="10">
        <v>43857</v>
      </c>
      <c r="O513" s="15" t="s">
        <v>40276</v>
      </c>
    </row>
    <row r="514" spans="1:15">
      <c r="A514" s="7">
        <v>513</v>
      </c>
      <c r="B514" s="7" t="s">
        <v>40277</v>
      </c>
      <c r="C514" s="7" t="s">
        <v>40278</v>
      </c>
      <c r="D514" s="7" t="s">
        <v>40279</v>
      </c>
      <c r="E514" s="7" t="s">
        <v>9480</v>
      </c>
      <c r="F514" s="7" t="s">
        <v>7068</v>
      </c>
      <c r="G514" s="8">
        <v>43857</v>
      </c>
      <c r="H514" s="7" t="s">
        <v>55</v>
      </c>
      <c r="I514" s="9">
        <f>TODAY()-Tableau1[[#This Row],[Follow Up 1]]</f>
        <v>613</v>
      </c>
      <c r="J514" s="8">
        <v>43877</v>
      </c>
      <c r="M514" s="11"/>
      <c r="N514" s="12"/>
      <c r="O514" s="13"/>
    </row>
    <row r="515" spans="1:15">
      <c r="A515" s="7">
        <v>514</v>
      </c>
      <c r="B515" s="7" t="s">
        <v>40280</v>
      </c>
      <c r="C515" s="7" t="s">
        <v>40281</v>
      </c>
      <c r="D515" s="7" t="s">
        <v>4184</v>
      </c>
      <c r="E515" s="7" t="s">
        <v>8467</v>
      </c>
      <c r="F515" s="7" t="s">
        <v>7068</v>
      </c>
      <c r="G515" s="8">
        <v>43857</v>
      </c>
      <c r="H515" s="17" t="s">
        <v>92</v>
      </c>
      <c r="I515" s="9">
        <f>TODAY()-Tableau1[[#This Row],[Message Date]]</f>
        <v>633</v>
      </c>
      <c r="J515" s="7"/>
      <c r="M515" s="10">
        <v>43857</v>
      </c>
      <c r="O515" s="15" t="s">
        <v>8087</v>
      </c>
    </row>
    <row r="516" spans="1:15">
      <c r="A516" s="7">
        <v>515</v>
      </c>
      <c r="B516" s="7" t="s">
        <v>40282</v>
      </c>
      <c r="C516" s="7" t="s">
        <v>40283</v>
      </c>
      <c r="D516" s="7" t="s">
        <v>39416</v>
      </c>
      <c r="E516" s="7" t="s">
        <v>8467</v>
      </c>
      <c r="F516" s="7" t="s">
        <v>7068</v>
      </c>
      <c r="G516" s="8">
        <v>43857</v>
      </c>
      <c r="H516" s="7" t="s">
        <v>135</v>
      </c>
      <c r="I516" s="9"/>
      <c r="J516" s="7"/>
      <c r="M516" s="11">
        <v>43878</v>
      </c>
      <c r="N516" s="12"/>
      <c r="O516" s="13" t="s">
        <v>40284</v>
      </c>
    </row>
    <row r="517" spans="1:15">
      <c r="A517" s="7">
        <v>516</v>
      </c>
      <c r="B517" s="7" t="s">
        <v>40285</v>
      </c>
      <c r="C517" s="7" t="s">
        <v>40286</v>
      </c>
      <c r="D517" s="7" t="s">
        <v>40287</v>
      </c>
      <c r="E517" s="7" t="s">
        <v>8467</v>
      </c>
      <c r="F517" s="7" t="s">
        <v>7068</v>
      </c>
      <c r="G517" s="8">
        <v>43857</v>
      </c>
      <c r="H517" s="7" t="s">
        <v>55</v>
      </c>
      <c r="I517" s="9">
        <f>TODAY()-Tableau1[[#This Row],[Follow Up 1]]</f>
        <v>613</v>
      </c>
      <c r="J517" s="8">
        <v>43877</v>
      </c>
      <c r="O517" s="15"/>
    </row>
    <row r="518" spans="1:15">
      <c r="A518" s="7">
        <v>517</v>
      </c>
      <c r="B518" s="7" t="s">
        <v>40288</v>
      </c>
      <c r="C518" s="7" t="s">
        <v>40289</v>
      </c>
      <c r="D518" s="7" t="s">
        <v>40290</v>
      </c>
      <c r="E518" s="7" t="s">
        <v>8467</v>
      </c>
      <c r="F518" s="7" t="s">
        <v>78</v>
      </c>
      <c r="G518" s="7"/>
      <c r="H518" s="7"/>
      <c r="I518" s="9"/>
      <c r="J518" s="7"/>
      <c r="M518" s="11"/>
      <c r="N518" s="12"/>
      <c r="O518" s="13"/>
    </row>
    <row r="519" spans="1:15">
      <c r="A519" s="7">
        <v>518</v>
      </c>
      <c r="B519" s="7" t="s">
        <v>40291</v>
      </c>
      <c r="C519" s="7" t="s">
        <v>40292</v>
      </c>
      <c r="D519" s="7" t="s">
        <v>40293</v>
      </c>
      <c r="E519" s="7" t="s">
        <v>9480</v>
      </c>
      <c r="F519" s="7" t="s">
        <v>7068</v>
      </c>
      <c r="G519" s="8">
        <v>43857</v>
      </c>
      <c r="H519" s="7" t="s">
        <v>92</v>
      </c>
      <c r="I519" s="9">
        <f>TODAY()-M519</f>
        <v>594</v>
      </c>
      <c r="J519" s="8">
        <v>43877</v>
      </c>
      <c r="M519" s="10">
        <v>43896</v>
      </c>
      <c r="O519" s="15" t="s">
        <v>40294</v>
      </c>
    </row>
    <row r="520" spans="1:15" ht="28.8">
      <c r="A520" s="7">
        <v>519</v>
      </c>
      <c r="B520" s="7" t="s">
        <v>40295</v>
      </c>
      <c r="C520" s="7" t="s">
        <v>40296</v>
      </c>
      <c r="D520" s="7" t="s">
        <v>40297</v>
      </c>
      <c r="E520" s="7" t="s">
        <v>9480</v>
      </c>
      <c r="F520" s="7" t="s">
        <v>33</v>
      </c>
      <c r="G520" s="8">
        <v>43908</v>
      </c>
      <c r="H520" s="7" t="s">
        <v>55</v>
      </c>
      <c r="I520" s="9">
        <f>TODAY()-Tableau1[[#This Row],[Message Date]]</f>
        <v>582</v>
      </c>
      <c r="J520" s="7"/>
      <c r="M520" s="11"/>
      <c r="N520" s="12"/>
      <c r="O520" s="13"/>
    </row>
    <row r="521" spans="1:15">
      <c r="A521" s="7">
        <v>520</v>
      </c>
      <c r="B521" s="7" t="s">
        <v>40298</v>
      </c>
      <c r="C521" s="7" t="s">
        <v>40299</v>
      </c>
      <c r="D521" s="7" t="s">
        <v>40300</v>
      </c>
      <c r="E521" s="7" t="s">
        <v>8467</v>
      </c>
      <c r="F521" s="7" t="s">
        <v>78</v>
      </c>
      <c r="G521" s="7"/>
      <c r="H521" s="7"/>
      <c r="I521" s="9"/>
      <c r="J521" s="7"/>
      <c r="O521" s="15"/>
    </row>
    <row r="522" spans="1:15" ht="28.8">
      <c r="A522" s="7">
        <v>521</v>
      </c>
      <c r="B522" s="7" t="s">
        <v>40301</v>
      </c>
      <c r="C522" s="7" t="s">
        <v>40302</v>
      </c>
      <c r="D522" s="7" t="s">
        <v>40300</v>
      </c>
      <c r="E522" s="7" t="s">
        <v>8467</v>
      </c>
      <c r="F522" s="7" t="s">
        <v>7068</v>
      </c>
      <c r="G522" s="8">
        <v>43857</v>
      </c>
      <c r="H522" s="7" t="s">
        <v>135</v>
      </c>
      <c r="I522" s="9">
        <f>TODAY()-Tableau1[[#This Row],[Follow Up 1]]</f>
        <v>609</v>
      </c>
      <c r="J522" s="8">
        <v>43881</v>
      </c>
      <c r="M522" s="11">
        <v>43860</v>
      </c>
      <c r="N522" s="12"/>
      <c r="O522" s="13" t="s">
        <v>40303</v>
      </c>
    </row>
    <row r="523" spans="1:15">
      <c r="A523" s="7">
        <v>522</v>
      </c>
      <c r="B523" s="7" t="s">
        <v>40304</v>
      </c>
      <c r="C523" s="7" t="s">
        <v>40305</v>
      </c>
      <c r="D523" s="7" t="s">
        <v>40306</v>
      </c>
      <c r="E523" s="7" t="s">
        <v>8033</v>
      </c>
      <c r="F523" s="7" t="s">
        <v>7068</v>
      </c>
      <c r="G523" s="8">
        <v>43861</v>
      </c>
      <c r="H523" s="17" t="s">
        <v>39342</v>
      </c>
      <c r="I523" s="9"/>
      <c r="J523" s="7"/>
      <c r="M523" s="10">
        <v>43878</v>
      </c>
      <c r="O523" s="15" t="s">
        <v>40307</v>
      </c>
    </row>
    <row r="524" spans="1:15" ht="28.8">
      <c r="A524" s="7">
        <v>523</v>
      </c>
      <c r="B524" s="7" t="s">
        <v>40308</v>
      </c>
      <c r="C524" s="7" t="s">
        <v>40309</v>
      </c>
      <c r="D524" s="7" t="s">
        <v>4184</v>
      </c>
      <c r="E524" s="7" t="s">
        <v>8096</v>
      </c>
      <c r="F524" s="7" t="s">
        <v>7068</v>
      </c>
      <c r="G524" s="8">
        <v>43857</v>
      </c>
      <c r="H524" s="28" t="s">
        <v>92</v>
      </c>
      <c r="I524" s="9">
        <f>TODAY()-Tableau1[[#This Row],[Message Date]]</f>
        <v>633</v>
      </c>
      <c r="J524" s="7"/>
      <c r="M524" s="11">
        <v>43864</v>
      </c>
      <c r="N524" s="12"/>
      <c r="O524" s="13" t="s">
        <v>40310</v>
      </c>
    </row>
    <row r="525" spans="1:15">
      <c r="A525" s="7">
        <v>524</v>
      </c>
      <c r="B525" s="7" t="s">
        <v>40311</v>
      </c>
      <c r="C525" s="7" t="s">
        <v>40312</v>
      </c>
      <c r="D525" s="7" t="s">
        <v>4184</v>
      </c>
      <c r="E525" s="7" t="s">
        <v>8096</v>
      </c>
      <c r="F525" s="7" t="s">
        <v>7068</v>
      </c>
      <c r="G525" s="8">
        <v>43866</v>
      </c>
      <c r="H525" s="7" t="s">
        <v>92</v>
      </c>
      <c r="I525" s="9"/>
      <c r="J525" s="8">
        <v>43881</v>
      </c>
      <c r="M525" s="10">
        <v>43882</v>
      </c>
      <c r="O525" s="15" t="s">
        <v>8087</v>
      </c>
    </row>
    <row r="526" spans="1:15">
      <c r="A526" s="7">
        <v>525</v>
      </c>
      <c r="B526" s="7" t="s">
        <v>40313</v>
      </c>
      <c r="C526" s="7" t="s">
        <v>40314</v>
      </c>
      <c r="D526" s="7" t="s">
        <v>40315</v>
      </c>
      <c r="E526" s="7" t="s">
        <v>8033</v>
      </c>
      <c r="F526" s="7" t="s">
        <v>7068</v>
      </c>
      <c r="G526" s="8">
        <v>43857</v>
      </c>
      <c r="H526" s="7" t="s">
        <v>55</v>
      </c>
      <c r="I526" s="9">
        <f>TODAY()-Tableau1[[#This Row],[Follow Up 1]]</f>
        <v>613</v>
      </c>
      <c r="J526" s="8">
        <v>43877</v>
      </c>
      <c r="M526" s="11"/>
      <c r="N526" s="12"/>
      <c r="O526" s="13"/>
    </row>
    <row r="527" spans="1:15">
      <c r="A527" s="7">
        <v>526</v>
      </c>
      <c r="B527" s="7" t="s">
        <v>40316</v>
      </c>
      <c r="C527" s="7" t="s">
        <v>31015</v>
      </c>
      <c r="D527" s="7" t="s">
        <v>40317</v>
      </c>
      <c r="E527" s="7" t="s">
        <v>8033</v>
      </c>
      <c r="F527" s="7" t="s">
        <v>7068</v>
      </c>
      <c r="G527" s="8">
        <v>43865</v>
      </c>
      <c r="H527" s="7" t="s">
        <v>55</v>
      </c>
      <c r="I527" s="9">
        <f>TODAY()-Tableau1[[#This Row],[Follow Up 1]]</f>
        <v>609</v>
      </c>
      <c r="J527" s="8">
        <v>43881</v>
      </c>
      <c r="O527" s="15"/>
    </row>
    <row r="528" spans="1:15">
      <c r="A528" s="7">
        <v>527</v>
      </c>
      <c r="B528" s="7" t="s">
        <v>40318</v>
      </c>
      <c r="C528" s="7" t="s">
        <v>40319</v>
      </c>
      <c r="D528" s="7" t="s">
        <v>40320</v>
      </c>
      <c r="E528" s="7" t="s">
        <v>8096</v>
      </c>
      <c r="F528" s="7" t="s">
        <v>7068</v>
      </c>
      <c r="G528" s="8">
        <v>43859</v>
      </c>
      <c r="H528" s="7" t="s">
        <v>55</v>
      </c>
      <c r="I528" s="9">
        <f>TODAY()-Tableau1[[#This Row],[Follow Up 1]]</f>
        <v>613</v>
      </c>
      <c r="J528" s="8">
        <v>43877</v>
      </c>
      <c r="M528" s="11"/>
      <c r="N528" s="12"/>
      <c r="O528" s="13"/>
    </row>
    <row r="529" spans="1:15">
      <c r="A529" s="7">
        <v>528</v>
      </c>
      <c r="B529" s="7" t="s">
        <v>40321</v>
      </c>
      <c r="C529" s="7" t="s">
        <v>40322</v>
      </c>
      <c r="D529" s="7" t="s">
        <v>12729</v>
      </c>
      <c r="E529" s="7" t="s">
        <v>8033</v>
      </c>
      <c r="F529" s="7" t="s">
        <v>78</v>
      </c>
      <c r="G529" s="7"/>
      <c r="H529" s="7"/>
      <c r="I529" s="9"/>
      <c r="J529" s="7"/>
      <c r="O529" s="15"/>
    </row>
    <row r="530" spans="1:15">
      <c r="A530" s="7">
        <v>529</v>
      </c>
      <c r="B530" s="7" t="s">
        <v>40323</v>
      </c>
      <c r="C530" s="7" t="s">
        <v>40324</v>
      </c>
      <c r="D530" s="7" t="s">
        <v>40325</v>
      </c>
      <c r="E530" s="7" t="s">
        <v>8096</v>
      </c>
      <c r="F530" s="7" t="s">
        <v>33</v>
      </c>
      <c r="G530" s="8">
        <v>43970</v>
      </c>
      <c r="H530" s="7" t="s">
        <v>55</v>
      </c>
      <c r="I530" s="9">
        <f>TODAY()-Tableau1[[#This Row],[Message Date]]</f>
        <v>520</v>
      </c>
      <c r="J530" s="7"/>
      <c r="M530" s="11"/>
      <c r="N530" s="12"/>
      <c r="O530" s="13"/>
    </row>
    <row r="531" spans="1:15">
      <c r="A531" s="7">
        <v>530</v>
      </c>
      <c r="B531" s="7" t="s">
        <v>40326</v>
      </c>
      <c r="C531" s="7" t="s">
        <v>40327</v>
      </c>
      <c r="D531" s="7" t="s">
        <v>6508</v>
      </c>
      <c r="E531" s="7" t="s">
        <v>8096</v>
      </c>
      <c r="F531" s="7" t="s">
        <v>78</v>
      </c>
      <c r="G531" s="7"/>
      <c r="H531" s="7"/>
      <c r="I531" s="9"/>
      <c r="J531" s="7"/>
      <c r="O531" s="15"/>
    </row>
    <row r="532" spans="1:15">
      <c r="A532" s="7">
        <v>531</v>
      </c>
      <c r="B532" s="7" t="s">
        <v>40328</v>
      </c>
      <c r="C532" s="7" t="s">
        <v>40329</v>
      </c>
      <c r="D532" s="7" t="s">
        <v>4956</v>
      </c>
      <c r="E532" s="7" t="s">
        <v>8096</v>
      </c>
      <c r="F532" s="7" t="s">
        <v>78</v>
      </c>
      <c r="G532" s="7"/>
      <c r="H532" s="7"/>
      <c r="I532" s="9"/>
      <c r="J532" s="7"/>
      <c r="M532" s="11"/>
      <c r="N532" s="12"/>
      <c r="O532" s="13"/>
    </row>
    <row r="533" spans="1:15">
      <c r="A533" s="7">
        <v>532</v>
      </c>
      <c r="B533" s="7" t="s">
        <v>40330</v>
      </c>
      <c r="C533" s="7" t="s">
        <v>40331</v>
      </c>
      <c r="D533" s="7" t="s">
        <v>2776</v>
      </c>
      <c r="E533" s="7" t="s">
        <v>8096</v>
      </c>
      <c r="F533" s="7" t="s">
        <v>7068</v>
      </c>
      <c r="G533" s="8">
        <v>43857</v>
      </c>
      <c r="H533" s="7" t="s">
        <v>55</v>
      </c>
      <c r="I533" s="9">
        <f>TODAY()-Tableau1[[#This Row],[Follow Up 1]]</f>
        <v>612</v>
      </c>
      <c r="J533" s="8">
        <v>43878</v>
      </c>
      <c r="O533" s="15"/>
    </row>
    <row r="534" spans="1:15">
      <c r="A534" s="7">
        <v>533</v>
      </c>
      <c r="B534" s="7" t="s">
        <v>40332</v>
      </c>
      <c r="C534" s="7" t="s">
        <v>40333</v>
      </c>
      <c r="D534" s="7" t="s">
        <v>40334</v>
      </c>
      <c r="E534" s="7" t="s">
        <v>8096</v>
      </c>
      <c r="F534" s="7" t="s">
        <v>7068</v>
      </c>
      <c r="G534" s="8">
        <v>43860</v>
      </c>
      <c r="H534" s="7" t="s">
        <v>55</v>
      </c>
      <c r="I534" s="9">
        <f>TODAY()-Tableau1[[#This Row],[Follow Up 1]]</f>
        <v>612</v>
      </c>
      <c r="J534" s="8">
        <v>43878</v>
      </c>
      <c r="M534" s="11"/>
      <c r="N534" s="12"/>
      <c r="O534" s="13"/>
    </row>
    <row r="535" spans="1:15">
      <c r="A535" s="7">
        <v>534</v>
      </c>
      <c r="B535" s="7" t="s">
        <v>40335</v>
      </c>
      <c r="C535" s="7" t="s">
        <v>40336</v>
      </c>
      <c r="D535" s="7" t="s">
        <v>40337</v>
      </c>
      <c r="E535" s="7" t="s">
        <v>8096</v>
      </c>
      <c r="F535" s="7" t="s">
        <v>78</v>
      </c>
      <c r="G535" s="7"/>
      <c r="H535" s="7"/>
      <c r="I535" s="9"/>
      <c r="J535" s="7"/>
      <c r="O535" s="15"/>
    </row>
    <row r="536" spans="1:15">
      <c r="A536" s="7">
        <v>535</v>
      </c>
      <c r="B536" s="7" t="s">
        <v>40338</v>
      </c>
      <c r="C536" s="7" t="s">
        <v>40339</v>
      </c>
      <c r="D536" s="7" t="s">
        <v>39416</v>
      </c>
      <c r="E536" s="7" t="s">
        <v>8467</v>
      </c>
      <c r="F536" s="7" t="s">
        <v>7068</v>
      </c>
      <c r="G536" s="8">
        <v>43857</v>
      </c>
      <c r="H536" s="7" t="s">
        <v>135</v>
      </c>
      <c r="I536" s="9">
        <f>TODAY()-Tableau1[[#This Row],[Follow Up 1]]</f>
        <v>607</v>
      </c>
      <c r="J536" s="8">
        <v>43883</v>
      </c>
      <c r="M536" s="11"/>
      <c r="N536" s="12"/>
      <c r="O536" s="13"/>
    </row>
    <row r="537" spans="1:15" ht="28.8">
      <c r="A537" s="7">
        <v>536</v>
      </c>
      <c r="B537" s="7" t="s">
        <v>40340</v>
      </c>
      <c r="C537" s="7" t="s">
        <v>40341</v>
      </c>
      <c r="D537" s="7" t="s">
        <v>22951</v>
      </c>
      <c r="E537" s="7" t="s">
        <v>9480</v>
      </c>
      <c r="F537" s="7" t="s">
        <v>78</v>
      </c>
      <c r="G537" s="7"/>
      <c r="H537" s="7"/>
      <c r="I537" s="9"/>
      <c r="J537" s="7"/>
      <c r="O537" s="15"/>
    </row>
    <row r="538" spans="1:15">
      <c r="A538" s="7">
        <v>537</v>
      </c>
      <c r="B538" s="7" t="s">
        <v>40342</v>
      </c>
      <c r="C538" s="7" t="s">
        <v>40343</v>
      </c>
      <c r="D538" s="7" t="s">
        <v>2200</v>
      </c>
      <c r="E538" s="7" t="s">
        <v>9480</v>
      </c>
      <c r="F538" s="7" t="s">
        <v>7068</v>
      </c>
      <c r="G538" s="8">
        <v>43873</v>
      </c>
      <c r="H538" s="7" t="s">
        <v>55</v>
      </c>
      <c r="I538" s="9">
        <f>TODAY()-Tableau1[[#This Row],[Follow Up 1]]</f>
        <v>603</v>
      </c>
      <c r="J538" s="8">
        <v>43887</v>
      </c>
      <c r="M538" s="11"/>
      <c r="N538" s="12"/>
      <c r="O538" s="13"/>
    </row>
    <row r="539" spans="1:15">
      <c r="A539" s="7">
        <v>538</v>
      </c>
      <c r="B539" s="7" t="s">
        <v>40344</v>
      </c>
      <c r="C539" s="7" t="s">
        <v>39385</v>
      </c>
      <c r="D539" s="7" t="s">
        <v>8434</v>
      </c>
      <c r="E539" s="7" t="s">
        <v>8096</v>
      </c>
      <c r="F539" s="7" t="s">
        <v>7068</v>
      </c>
      <c r="G539" s="8">
        <v>43861</v>
      </c>
      <c r="H539" s="7" t="s">
        <v>55</v>
      </c>
      <c r="I539" s="9">
        <f>TODAY()-Tableau1[[#This Row],[Follow Up 1]]</f>
        <v>613</v>
      </c>
      <c r="J539" s="8">
        <v>43877</v>
      </c>
      <c r="O539" s="15"/>
    </row>
    <row r="540" spans="1:15">
      <c r="A540" s="7">
        <v>539</v>
      </c>
      <c r="B540" s="7" t="s">
        <v>40345</v>
      </c>
      <c r="C540" s="7" t="s">
        <v>3270</v>
      </c>
      <c r="D540" s="7" t="s">
        <v>10523</v>
      </c>
      <c r="E540" s="7" t="s">
        <v>8096</v>
      </c>
      <c r="F540" s="7" t="s">
        <v>78</v>
      </c>
      <c r="G540" s="7"/>
      <c r="H540" s="7"/>
      <c r="I540" s="9"/>
      <c r="J540" s="7"/>
      <c r="M540" s="11"/>
      <c r="N540" s="12"/>
      <c r="O540" s="13"/>
    </row>
    <row r="541" spans="1:15">
      <c r="A541" s="7">
        <v>540</v>
      </c>
      <c r="B541" s="7" t="s">
        <v>40346</v>
      </c>
      <c r="C541" s="7" t="s">
        <v>40347</v>
      </c>
      <c r="D541" s="7" t="s">
        <v>214</v>
      </c>
      <c r="E541" s="7" t="s">
        <v>9480</v>
      </c>
      <c r="F541" s="7" t="s">
        <v>78</v>
      </c>
      <c r="G541" s="7"/>
      <c r="H541" s="7"/>
      <c r="I541" s="9"/>
      <c r="J541" s="7"/>
      <c r="O541" s="15"/>
    </row>
    <row r="542" spans="1:15">
      <c r="A542" s="7">
        <v>541</v>
      </c>
      <c r="B542" s="7" t="s">
        <v>40348</v>
      </c>
      <c r="C542" s="7" t="s">
        <v>3270</v>
      </c>
      <c r="D542" s="7" t="s">
        <v>40349</v>
      </c>
      <c r="E542" s="7" t="s">
        <v>8096</v>
      </c>
      <c r="F542" s="7" t="s">
        <v>78</v>
      </c>
      <c r="G542" s="7"/>
      <c r="H542" s="7"/>
      <c r="I542" s="9"/>
      <c r="J542" s="7"/>
      <c r="M542" s="11"/>
      <c r="N542" s="12"/>
      <c r="O542" s="13"/>
    </row>
    <row r="543" spans="1:15" ht="28.8">
      <c r="A543" s="7">
        <v>542</v>
      </c>
      <c r="B543" s="7" t="s">
        <v>40350</v>
      </c>
      <c r="C543" s="7" t="s">
        <v>40351</v>
      </c>
      <c r="D543" s="7" t="s">
        <v>40349</v>
      </c>
      <c r="E543" s="7" t="s">
        <v>8096</v>
      </c>
      <c r="F543" s="7" t="s">
        <v>78</v>
      </c>
      <c r="G543" s="7"/>
      <c r="H543" s="7"/>
      <c r="I543" s="9"/>
      <c r="J543" s="7"/>
      <c r="O543" s="15"/>
    </row>
    <row r="544" spans="1:15">
      <c r="A544" s="7">
        <v>543</v>
      </c>
      <c r="B544" s="7" t="s">
        <v>40352</v>
      </c>
      <c r="C544" s="7" t="s">
        <v>40353</v>
      </c>
      <c r="D544" s="7" t="s">
        <v>29433</v>
      </c>
      <c r="E544" s="7" t="s">
        <v>8096</v>
      </c>
      <c r="F544" s="7" t="s">
        <v>7068</v>
      </c>
      <c r="G544" s="8">
        <v>43858</v>
      </c>
      <c r="H544" s="7" t="s">
        <v>237</v>
      </c>
      <c r="I544" s="9"/>
      <c r="J544" s="7"/>
      <c r="M544" s="11">
        <v>43858</v>
      </c>
      <c r="N544" s="19" t="s">
        <v>40354</v>
      </c>
      <c r="O544" s="13" t="s">
        <v>40355</v>
      </c>
    </row>
    <row r="545" spans="1:15">
      <c r="A545" s="7">
        <v>544</v>
      </c>
      <c r="B545" s="7" t="s">
        <v>40356</v>
      </c>
      <c r="C545" s="7" t="s">
        <v>40357</v>
      </c>
      <c r="D545" s="7" t="s">
        <v>40358</v>
      </c>
      <c r="E545" s="7" t="s">
        <v>8467</v>
      </c>
      <c r="F545" s="7" t="s">
        <v>78</v>
      </c>
      <c r="G545" s="7"/>
      <c r="H545" s="7"/>
      <c r="I545" s="9"/>
      <c r="J545" s="7"/>
      <c r="O545" s="15"/>
    </row>
    <row r="546" spans="1:15">
      <c r="A546" s="7">
        <v>545</v>
      </c>
      <c r="B546" s="7" t="s">
        <v>40359</v>
      </c>
      <c r="C546" s="7" t="s">
        <v>40360</v>
      </c>
      <c r="D546" s="7" t="s">
        <v>40361</v>
      </c>
      <c r="E546" s="7" t="s">
        <v>8467</v>
      </c>
      <c r="F546" s="7" t="s">
        <v>7068</v>
      </c>
      <c r="G546" s="8">
        <v>43859</v>
      </c>
      <c r="H546" s="17" t="s">
        <v>92</v>
      </c>
      <c r="I546" s="9"/>
      <c r="J546" s="7"/>
      <c r="M546" s="11">
        <v>43878</v>
      </c>
      <c r="N546" s="12"/>
      <c r="O546" s="13" t="s">
        <v>40362</v>
      </c>
    </row>
    <row r="547" spans="1:15">
      <c r="A547" s="7">
        <v>546</v>
      </c>
      <c r="B547" s="7" t="s">
        <v>40363</v>
      </c>
      <c r="C547" s="7" t="s">
        <v>40364</v>
      </c>
      <c r="D547" s="7" t="s">
        <v>9254</v>
      </c>
      <c r="E547" s="7" t="s">
        <v>8033</v>
      </c>
      <c r="F547" s="7" t="s">
        <v>78</v>
      </c>
      <c r="G547" s="7"/>
      <c r="H547" s="7"/>
      <c r="I547" s="9"/>
      <c r="J547" s="7"/>
      <c r="O547" s="15"/>
    </row>
    <row r="548" spans="1:15">
      <c r="A548" s="7">
        <v>547</v>
      </c>
      <c r="B548" s="7" t="s">
        <v>40365</v>
      </c>
      <c r="C548" s="7" t="s">
        <v>473</v>
      </c>
      <c r="D548" s="7" t="s">
        <v>40366</v>
      </c>
      <c r="E548" s="7" t="s">
        <v>8467</v>
      </c>
      <c r="F548" s="7" t="s">
        <v>78</v>
      </c>
      <c r="G548" s="7"/>
      <c r="H548" s="7"/>
      <c r="I548" s="9"/>
      <c r="J548" s="7"/>
      <c r="M548" s="11"/>
      <c r="N548" s="12"/>
      <c r="O548" s="13"/>
    </row>
    <row r="549" spans="1:15">
      <c r="A549" s="7">
        <v>548</v>
      </c>
      <c r="B549" s="7" t="s">
        <v>40367</v>
      </c>
      <c r="C549" s="7" t="s">
        <v>40368</v>
      </c>
      <c r="D549" s="7" t="s">
        <v>40369</v>
      </c>
      <c r="E549" s="7" t="s">
        <v>8467</v>
      </c>
      <c r="F549" s="7" t="s">
        <v>7068</v>
      </c>
      <c r="G549" s="8">
        <v>43858</v>
      </c>
      <c r="H549" s="7" t="s">
        <v>55</v>
      </c>
      <c r="I549" s="9">
        <f>TODAY()-Tableau1[[#This Row],[Follow Up 1]]</f>
        <v>613</v>
      </c>
      <c r="J549" s="8">
        <v>43877</v>
      </c>
      <c r="O549" s="15"/>
    </row>
    <row r="550" spans="1:15">
      <c r="A550" s="7">
        <v>549</v>
      </c>
      <c r="B550" s="7" t="s">
        <v>40370</v>
      </c>
      <c r="C550" s="7" t="s">
        <v>40371</v>
      </c>
      <c r="D550" s="7" t="s">
        <v>40369</v>
      </c>
      <c r="E550" s="7" t="s">
        <v>8467</v>
      </c>
      <c r="F550" s="7" t="s">
        <v>78</v>
      </c>
      <c r="G550" s="7"/>
      <c r="H550" s="7"/>
      <c r="I550" s="9"/>
      <c r="J550" s="7"/>
      <c r="M550" s="11"/>
      <c r="N550" s="12"/>
      <c r="O550" s="13"/>
    </row>
    <row r="551" spans="1:15">
      <c r="A551" s="7">
        <v>550</v>
      </c>
      <c r="B551" s="7" t="s">
        <v>40372</v>
      </c>
      <c r="C551" s="7" t="s">
        <v>40373</v>
      </c>
      <c r="D551" s="7" t="s">
        <v>40369</v>
      </c>
      <c r="E551" s="7" t="s">
        <v>9072</v>
      </c>
      <c r="F551" s="7" t="s">
        <v>7068</v>
      </c>
      <c r="G551" s="8">
        <v>43858</v>
      </c>
      <c r="H551" s="7" t="s">
        <v>237</v>
      </c>
      <c r="I551" s="9"/>
      <c r="J551" s="7"/>
      <c r="M551" s="10">
        <v>43858</v>
      </c>
      <c r="N551" s="58" t="s">
        <v>40374</v>
      </c>
      <c r="O551" s="15" t="s">
        <v>40375</v>
      </c>
    </row>
    <row r="552" spans="1:15">
      <c r="A552" s="7">
        <v>551</v>
      </c>
      <c r="B552" s="7" t="s">
        <v>40376</v>
      </c>
      <c r="C552" s="7" t="s">
        <v>40377</v>
      </c>
      <c r="D552" s="7" t="s">
        <v>40378</v>
      </c>
      <c r="E552" s="7" t="s">
        <v>8033</v>
      </c>
      <c r="F552" s="7" t="s">
        <v>7068</v>
      </c>
      <c r="G552" s="8">
        <v>43858</v>
      </c>
      <c r="H552" s="7" t="s">
        <v>55</v>
      </c>
      <c r="I552" s="9">
        <f>TODAY()-Tableau1[[#This Row],[Follow Up 1]]</f>
        <v>613</v>
      </c>
      <c r="J552" s="8">
        <v>43877</v>
      </c>
      <c r="M552" s="11"/>
      <c r="N552" s="12"/>
      <c r="O552" s="13"/>
    </row>
    <row r="553" spans="1:15">
      <c r="A553" s="7">
        <v>552</v>
      </c>
      <c r="B553" s="7" t="s">
        <v>40379</v>
      </c>
      <c r="C553" s="7" t="s">
        <v>40380</v>
      </c>
      <c r="D553" s="7" t="s">
        <v>40378</v>
      </c>
      <c r="E553" s="7" t="s">
        <v>8033</v>
      </c>
      <c r="F553" s="7" t="s">
        <v>7068</v>
      </c>
      <c r="G553" s="8">
        <v>43858</v>
      </c>
      <c r="H553" s="7" t="s">
        <v>55</v>
      </c>
      <c r="I553" s="9">
        <f>TODAY()-Tableau1[[#This Row],[Follow Up 1]]</f>
        <v>613</v>
      </c>
      <c r="J553" s="8">
        <v>43877</v>
      </c>
      <c r="O553" s="15"/>
    </row>
    <row r="554" spans="1:15">
      <c r="A554" s="7">
        <v>553</v>
      </c>
      <c r="B554" s="7" t="s">
        <v>40381</v>
      </c>
      <c r="C554" s="7" t="s">
        <v>40382</v>
      </c>
      <c r="D554" s="7" t="s">
        <v>39471</v>
      </c>
      <c r="E554" s="7" t="s">
        <v>8096</v>
      </c>
      <c r="F554" s="7" t="s">
        <v>7068</v>
      </c>
      <c r="G554" s="8">
        <v>43858</v>
      </c>
      <c r="H554" s="7" t="s">
        <v>135</v>
      </c>
      <c r="I554" s="9">
        <f>TODAY()-Tableau1[[#This Row],[Follow Up 1]]</f>
        <v>609</v>
      </c>
      <c r="J554" s="8">
        <v>43881</v>
      </c>
      <c r="M554" s="11">
        <v>43860</v>
      </c>
      <c r="N554" s="12"/>
      <c r="O554" s="13"/>
    </row>
    <row r="555" spans="1:15">
      <c r="A555" s="7">
        <v>554</v>
      </c>
      <c r="B555" s="7" t="s">
        <v>40383</v>
      </c>
      <c r="C555" s="7" t="s">
        <v>40384</v>
      </c>
      <c r="D555" s="7" t="s">
        <v>29563</v>
      </c>
      <c r="E555" s="7" t="s">
        <v>8096</v>
      </c>
      <c r="F555" s="7" t="s">
        <v>78</v>
      </c>
      <c r="G555" s="7"/>
      <c r="H555" s="7"/>
      <c r="I555" s="9"/>
      <c r="J555" s="7"/>
      <c r="O555" s="15"/>
    </row>
    <row r="556" spans="1:15" ht="28.8">
      <c r="A556" s="7">
        <v>555</v>
      </c>
      <c r="B556" s="7" t="s">
        <v>40385</v>
      </c>
      <c r="C556" s="7" t="s">
        <v>40386</v>
      </c>
      <c r="D556" s="7" t="s">
        <v>29563</v>
      </c>
      <c r="E556" s="7" t="s">
        <v>8096</v>
      </c>
      <c r="F556" s="7" t="s">
        <v>7068</v>
      </c>
      <c r="G556" s="8">
        <v>43858</v>
      </c>
      <c r="H556" s="7" t="s">
        <v>55</v>
      </c>
      <c r="I556" s="9">
        <f>TODAY()-Tableau1[[#This Row],[Follow Up 1]]</f>
        <v>613</v>
      </c>
      <c r="J556" s="8">
        <v>43877</v>
      </c>
      <c r="M556" s="11"/>
      <c r="N556" s="12"/>
      <c r="O556" s="13"/>
    </row>
    <row r="557" spans="1:15" ht="28.8">
      <c r="A557" s="7">
        <v>556</v>
      </c>
      <c r="B557" s="7" t="s">
        <v>40387</v>
      </c>
      <c r="C557" s="7" t="s">
        <v>40388</v>
      </c>
      <c r="D557" s="7" t="s">
        <v>29563</v>
      </c>
      <c r="E557" s="7" t="s">
        <v>8033</v>
      </c>
      <c r="F557" s="7" t="s">
        <v>7068</v>
      </c>
      <c r="G557" s="8">
        <v>43867</v>
      </c>
      <c r="H557" s="7" t="s">
        <v>55</v>
      </c>
      <c r="I557" s="9">
        <f>TODAY()-Tableau1[[#This Row],[Follow Up 1]]</f>
        <v>604</v>
      </c>
      <c r="J557" s="8">
        <v>43886</v>
      </c>
      <c r="O557" s="15"/>
    </row>
    <row r="558" spans="1:15" ht="28.8">
      <c r="A558" s="7">
        <v>557</v>
      </c>
      <c r="B558" s="7" t="s">
        <v>40389</v>
      </c>
      <c r="C558" s="7" t="s">
        <v>40390</v>
      </c>
      <c r="D558" s="7" t="s">
        <v>40300</v>
      </c>
      <c r="E558" s="7" t="s">
        <v>8467</v>
      </c>
      <c r="F558" s="7" t="s">
        <v>78</v>
      </c>
      <c r="G558" s="7"/>
      <c r="H558" s="7"/>
      <c r="I558" s="9"/>
      <c r="J558" s="7"/>
      <c r="M558" s="11"/>
      <c r="N558" s="12"/>
      <c r="O558" s="13"/>
    </row>
    <row r="559" spans="1:15">
      <c r="A559" s="7">
        <v>558</v>
      </c>
      <c r="B559" s="7" t="s">
        <v>40391</v>
      </c>
      <c r="C559" s="7" t="s">
        <v>40392</v>
      </c>
      <c r="D559" s="7" t="s">
        <v>16480</v>
      </c>
      <c r="E559" s="7" t="s">
        <v>8033</v>
      </c>
      <c r="F559" s="7" t="s">
        <v>78</v>
      </c>
      <c r="G559" s="7"/>
      <c r="H559" s="7"/>
      <c r="I559" s="9"/>
      <c r="J559" s="7"/>
      <c r="O559" s="15"/>
    </row>
    <row r="560" spans="1:15">
      <c r="A560" s="7">
        <v>559</v>
      </c>
      <c r="B560" s="7" t="s">
        <v>40393</v>
      </c>
      <c r="C560" s="7" t="s">
        <v>1092</v>
      </c>
      <c r="D560" s="7" t="s">
        <v>11430</v>
      </c>
      <c r="E560" s="7" t="s">
        <v>9480</v>
      </c>
      <c r="F560" s="7" t="s">
        <v>33</v>
      </c>
      <c r="G560" s="8">
        <v>43970</v>
      </c>
      <c r="H560" s="7" t="s">
        <v>55</v>
      </c>
      <c r="I560" s="9">
        <f>TODAY()-Tableau1[[#This Row],[Message Date]]</f>
        <v>520</v>
      </c>
      <c r="J560" s="7"/>
      <c r="M560" s="11"/>
      <c r="N560" s="12"/>
      <c r="O560" s="13"/>
    </row>
    <row r="561" spans="1:15">
      <c r="A561" s="7">
        <v>560</v>
      </c>
      <c r="B561" s="7" t="s">
        <v>40394</v>
      </c>
      <c r="C561" s="7" t="s">
        <v>40395</v>
      </c>
      <c r="D561" s="7" t="s">
        <v>38839</v>
      </c>
      <c r="E561" s="7" t="s">
        <v>8033</v>
      </c>
      <c r="F561" s="7" t="s">
        <v>7068</v>
      </c>
      <c r="G561" s="8">
        <v>43859</v>
      </c>
      <c r="H561" s="7" t="s">
        <v>135</v>
      </c>
      <c r="I561" s="9">
        <f>TODAY()-Tableau1[[#This Row],[Follow Up 1]]</f>
        <v>609</v>
      </c>
      <c r="J561" s="8">
        <v>43881</v>
      </c>
      <c r="M561" s="10">
        <v>43859</v>
      </c>
      <c r="O561" s="15" t="s">
        <v>40396</v>
      </c>
    </row>
    <row r="562" spans="1:15">
      <c r="A562" s="7">
        <v>561</v>
      </c>
      <c r="B562" s="7" t="s">
        <v>40397</v>
      </c>
      <c r="C562" s="7" t="s">
        <v>40398</v>
      </c>
      <c r="D562" s="7" t="s">
        <v>2776</v>
      </c>
      <c r="E562" s="7" t="s">
        <v>8033</v>
      </c>
      <c r="F562" s="7" t="s">
        <v>7068</v>
      </c>
      <c r="G562" s="8">
        <v>43859</v>
      </c>
      <c r="H562" s="28" t="s">
        <v>92</v>
      </c>
      <c r="I562" s="9">
        <f>TODAY()-Tableau1[[#This Row],[Message Date]]</f>
        <v>631</v>
      </c>
      <c r="J562" s="7"/>
      <c r="M562" s="11">
        <v>43859</v>
      </c>
      <c r="N562" s="12"/>
      <c r="O562" s="13" t="s">
        <v>40399</v>
      </c>
    </row>
    <row r="563" spans="1:15">
      <c r="A563" s="7">
        <v>562</v>
      </c>
      <c r="B563" s="7" t="s">
        <v>40400</v>
      </c>
      <c r="C563" s="7" t="s">
        <v>6562</v>
      </c>
      <c r="D563" s="7" t="s">
        <v>2776</v>
      </c>
      <c r="E563" s="7" t="s">
        <v>8033</v>
      </c>
      <c r="F563" s="7" t="s">
        <v>7068</v>
      </c>
      <c r="G563" s="8">
        <v>43864</v>
      </c>
      <c r="H563" s="7" t="s">
        <v>92</v>
      </c>
      <c r="I563" s="9">
        <f>TODAY()-Tableau1[[#This Row],[Follow Up 1]]</f>
        <v>609</v>
      </c>
      <c r="J563" s="8">
        <v>43881</v>
      </c>
      <c r="M563" s="10">
        <v>43881</v>
      </c>
      <c r="O563" s="15" t="s">
        <v>40401</v>
      </c>
    </row>
    <row r="564" spans="1:15">
      <c r="A564" s="7">
        <v>563</v>
      </c>
      <c r="B564" s="7" t="s">
        <v>40402</v>
      </c>
      <c r="C564" s="7" t="s">
        <v>40403</v>
      </c>
      <c r="D564" s="7" t="s">
        <v>3304</v>
      </c>
      <c r="E564" s="7" t="s">
        <v>8033</v>
      </c>
      <c r="F564" s="7" t="s">
        <v>7068</v>
      </c>
      <c r="G564" s="8">
        <v>43859</v>
      </c>
      <c r="H564" s="7" t="s">
        <v>55</v>
      </c>
      <c r="I564" s="9">
        <f>TODAY()-Tableau1[[#This Row],[Follow Up 2]]</f>
        <v>604</v>
      </c>
      <c r="J564" s="8">
        <v>43878</v>
      </c>
      <c r="K564" s="10">
        <v>43886</v>
      </c>
      <c r="M564" s="11"/>
      <c r="N564" s="12"/>
      <c r="O564" s="13"/>
    </row>
    <row r="565" spans="1:15">
      <c r="A565" s="7">
        <v>564</v>
      </c>
      <c r="B565" s="7" t="s">
        <v>40404</v>
      </c>
      <c r="C565" s="7" t="s">
        <v>40405</v>
      </c>
      <c r="D565" s="7" t="s">
        <v>40406</v>
      </c>
      <c r="E565" s="7" t="s">
        <v>8033</v>
      </c>
      <c r="F565" s="7" t="s">
        <v>7068</v>
      </c>
      <c r="G565" s="8">
        <v>43859</v>
      </c>
      <c r="H565" s="17" t="s">
        <v>92</v>
      </c>
      <c r="I565" s="9"/>
      <c r="J565" s="7"/>
      <c r="M565" s="10">
        <v>43878</v>
      </c>
      <c r="O565" s="15" t="s">
        <v>40407</v>
      </c>
    </row>
    <row r="566" spans="1:15">
      <c r="A566" s="7">
        <v>565</v>
      </c>
      <c r="B566" s="7" t="s">
        <v>40408</v>
      </c>
      <c r="C566" s="7" t="s">
        <v>40409</v>
      </c>
      <c r="D566" s="7" t="s">
        <v>25110</v>
      </c>
      <c r="E566" s="7" t="s">
        <v>8033</v>
      </c>
      <c r="F566" s="7" t="s">
        <v>7068</v>
      </c>
      <c r="G566" s="8">
        <v>43860</v>
      </c>
      <c r="H566" s="7" t="s">
        <v>55</v>
      </c>
      <c r="I566" s="9">
        <f>TODAY()-Tableau1[[#This Row],[Follow Up 1]]</f>
        <v>612</v>
      </c>
      <c r="J566" s="8">
        <v>43878</v>
      </c>
      <c r="M566" s="11"/>
      <c r="N566" s="12"/>
      <c r="O566" s="13"/>
    </row>
    <row r="567" spans="1:15">
      <c r="A567" s="7">
        <v>566</v>
      </c>
      <c r="B567" s="7" t="s">
        <v>40410</v>
      </c>
      <c r="C567" s="7" t="s">
        <v>2223</v>
      </c>
      <c r="D567" s="7" t="s">
        <v>19681</v>
      </c>
      <c r="E567" s="7" t="s">
        <v>8096</v>
      </c>
      <c r="F567" s="7" t="s">
        <v>7068</v>
      </c>
      <c r="G567" s="8">
        <v>43859</v>
      </c>
      <c r="H567" s="7" t="s">
        <v>55</v>
      </c>
      <c r="I567" s="9">
        <f>TODAY()-Tableau1[[#This Row],[Follow Up 1]]</f>
        <v>612</v>
      </c>
      <c r="J567" s="8">
        <v>43878</v>
      </c>
      <c r="O567" s="15"/>
    </row>
    <row r="568" spans="1:15">
      <c r="A568" s="7">
        <v>567</v>
      </c>
      <c r="B568" s="7" t="s">
        <v>40411</v>
      </c>
      <c r="C568" s="7" t="s">
        <v>40412</v>
      </c>
      <c r="D568" s="7" t="s">
        <v>10818</v>
      </c>
      <c r="E568" s="7" t="s">
        <v>8096</v>
      </c>
      <c r="F568" s="7" t="s">
        <v>7068</v>
      </c>
      <c r="G568" s="8">
        <v>43859</v>
      </c>
      <c r="H568" s="7" t="s">
        <v>92</v>
      </c>
      <c r="I568" s="9">
        <f>TODAY()-Tableau1[[#This Row],[Message Date]]</f>
        <v>631</v>
      </c>
      <c r="J568" s="7"/>
      <c r="M568" s="11">
        <v>43860</v>
      </c>
      <c r="N568" s="12"/>
      <c r="O568" s="13" t="s">
        <v>40413</v>
      </c>
    </row>
    <row r="569" spans="1:15">
      <c r="A569" s="7">
        <v>568</v>
      </c>
      <c r="B569" s="7" t="s">
        <v>40414</v>
      </c>
      <c r="C569" s="7" t="s">
        <v>40415</v>
      </c>
      <c r="D569" s="7" t="s">
        <v>4746</v>
      </c>
      <c r="E569" s="7" t="s">
        <v>8096</v>
      </c>
      <c r="F569" s="7" t="s">
        <v>78</v>
      </c>
      <c r="G569" s="7"/>
      <c r="H569" s="7"/>
      <c r="I569" s="9"/>
      <c r="J569" s="7"/>
      <c r="O569" s="15"/>
    </row>
    <row r="570" spans="1:15">
      <c r="A570" s="7">
        <v>569</v>
      </c>
      <c r="B570" s="7" t="s">
        <v>40416</v>
      </c>
      <c r="C570" s="7" t="s">
        <v>39385</v>
      </c>
      <c r="D570" s="7" t="s">
        <v>6648</v>
      </c>
      <c r="E570" s="7" t="s">
        <v>8096</v>
      </c>
      <c r="F570" s="7" t="s">
        <v>78</v>
      </c>
      <c r="G570" s="7"/>
      <c r="H570" s="7"/>
      <c r="I570" s="9"/>
      <c r="J570" s="7"/>
      <c r="M570" s="11"/>
      <c r="N570" s="12"/>
      <c r="O570" s="13"/>
    </row>
    <row r="571" spans="1:15">
      <c r="A571" s="7">
        <v>570</v>
      </c>
      <c r="B571" s="7" t="s">
        <v>40417</v>
      </c>
      <c r="C571" s="7" t="s">
        <v>13862</v>
      </c>
      <c r="D571" s="7" t="s">
        <v>6583</v>
      </c>
      <c r="E571" s="7" t="s">
        <v>8033</v>
      </c>
      <c r="F571" s="7" t="s">
        <v>78</v>
      </c>
      <c r="G571" s="7"/>
      <c r="H571" s="7"/>
      <c r="I571" s="9"/>
      <c r="J571" s="7"/>
      <c r="O571" s="15"/>
    </row>
    <row r="572" spans="1:15">
      <c r="A572" s="7">
        <v>571</v>
      </c>
      <c r="B572" s="7" t="s">
        <v>40418</v>
      </c>
      <c r="C572" s="7" t="s">
        <v>40419</v>
      </c>
      <c r="D572" s="7" t="s">
        <v>6583</v>
      </c>
      <c r="E572" s="7" t="s">
        <v>8096</v>
      </c>
      <c r="F572" s="7" t="s">
        <v>78</v>
      </c>
      <c r="G572" s="7"/>
      <c r="H572" s="7"/>
      <c r="I572" s="9"/>
      <c r="J572" s="7"/>
      <c r="M572" s="11"/>
      <c r="N572" s="12"/>
      <c r="O572" s="13"/>
    </row>
    <row r="573" spans="1:15">
      <c r="A573" s="7">
        <v>572</v>
      </c>
      <c r="B573" s="7" t="s">
        <v>40420</v>
      </c>
      <c r="C573" s="7" t="s">
        <v>40421</v>
      </c>
      <c r="D573" s="7" t="s">
        <v>1560</v>
      </c>
      <c r="E573" s="7" t="s">
        <v>19954</v>
      </c>
      <c r="F573" s="7" t="s">
        <v>78</v>
      </c>
      <c r="G573" s="7"/>
      <c r="H573" s="7"/>
      <c r="I573" s="9"/>
      <c r="J573" s="7"/>
      <c r="O573" s="15"/>
    </row>
    <row r="574" spans="1:15">
      <c r="A574" s="7">
        <v>573</v>
      </c>
      <c r="B574" s="7" t="s">
        <v>40422</v>
      </c>
      <c r="C574" s="7" t="s">
        <v>3270</v>
      </c>
      <c r="D574" s="7" t="s">
        <v>12139</v>
      </c>
      <c r="E574" s="7" t="s">
        <v>8096</v>
      </c>
      <c r="F574" s="7" t="s">
        <v>78</v>
      </c>
      <c r="G574" s="7"/>
      <c r="H574" s="7"/>
      <c r="I574" s="9"/>
      <c r="J574" s="7"/>
      <c r="M574" s="11"/>
      <c r="N574" s="12"/>
      <c r="O574" s="13"/>
    </row>
    <row r="575" spans="1:15">
      <c r="A575" s="7">
        <v>574</v>
      </c>
      <c r="B575" s="7" t="s">
        <v>40423</v>
      </c>
      <c r="C575" s="7" t="s">
        <v>40424</v>
      </c>
      <c r="D575" s="7" t="s">
        <v>8981</v>
      </c>
      <c r="E575" s="7" t="s">
        <v>8033</v>
      </c>
      <c r="F575" s="7" t="s">
        <v>7068</v>
      </c>
      <c r="G575" s="8">
        <v>43885</v>
      </c>
      <c r="H575" s="7" t="s">
        <v>55</v>
      </c>
      <c r="I575" s="9">
        <f>TODAY()-Tableau1[[#This Row],[Message Date]]</f>
        <v>605</v>
      </c>
      <c r="J575" s="7"/>
      <c r="O575" s="15"/>
    </row>
    <row r="576" spans="1:15">
      <c r="A576" s="7">
        <v>575</v>
      </c>
      <c r="B576" s="7" t="s">
        <v>40425</v>
      </c>
      <c r="C576" s="7" t="s">
        <v>40426</v>
      </c>
      <c r="D576" s="7" t="s">
        <v>9254</v>
      </c>
      <c r="E576" s="7" t="s">
        <v>8033</v>
      </c>
      <c r="F576" s="7" t="s">
        <v>7068</v>
      </c>
      <c r="G576" s="8">
        <v>43858</v>
      </c>
      <c r="H576" s="7" t="s">
        <v>237</v>
      </c>
      <c r="I576" s="9"/>
      <c r="J576" s="7"/>
      <c r="M576" s="11">
        <v>43858</v>
      </c>
      <c r="N576" s="19" t="s">
        <v>40427</v>
      </c>
      <c r="O576" s="13" t="s">
        <v>40428</v>
      </c>
    </row>
    <row r="577" spans="1:15">
      <c r="A577" s="7">
        <v>576</v>
      </c>
      <c r="B577" s="7" t="s">
        <v>40429</v>
      </c>
      <c r="C577" s="7" t="s">
        <v>40430</v>
      </c>
      <c r="D577" s="7" t="s">
        <v>5033</v>
      </c>
      <c r="E577" s="7" t="s">
        <v>8033</v>
      </c>
      <c r="F577" s="7" t="s">
        <v>7068</v>
      </c>
      <c r="G577" s="8">
        <v>43894</v>
      </c>
      <c r="H577" s="7" t="s">
        <v>55</v>
      </c>
      <c r="I577" s="9">
        <f>TODAY()-Tableau1[[#This Row],[Message Date]]</f>
        <v>596</v>
      </c>
      <c r="J577" s="7"/>
      <c r="O577" s="15"/>
    </row>
    <row r="578" spans="1:15">
      <c r="A578" s="7">
        <v>577</v>
      </c>
      <c r="B578" s="7" t="s">
        <v>40431</v>
      </c>
      <c r="C578" s="7" t="s">
        <v>40432</v>
      </c>
      <c r="D578" s="7" t="s">
        <v>709</v>
      </c>
      <c r="E578" s="7" t="s">
        <v>8033</v>
      </c>
      <c r="F578" s="7" t="s">
        <v>78</v>
      </c>
      <c r="G578" s="7"/>
      <c r="H578" s="7"/>
      <c r="I578" s="9"/>
      <c r="J578" s="7"/>
      <c r="M578" s="11"/>
      <c r="N578" s="12"/>
      <c r="O578" s="13"/>
    </row>
    <row r="579" spans="1:15">
      <c r="A579" s="7">
        <v>578</v>
      </c>
      <c r="B579" s="7" t="s">
        <v>40433</v>
      </c>
      <c r="C579" s="7" t="s">
        <v>40434</v>
      </c>
      <c r="D579" s="7" t="s">
        <v>5033</v>
      </c>
      <c r="E579" s="7" t="s">
        <v>8033</v>
      </c>
      <c r="F579" s="7" t="s">
        <v>7068</v>
      </c>
      <c r="G579" s="8">
        <v>43866</v>
      </c>
      <c r="H579" s="7" t="s">
        <v>55</v>
      </c>
      <c r="I579" s="9">
        <f>TODAY()-Tableau1[[#This Row],[Follow Up 1]]</f>
        <v>609</v>
      </c>
      <c r="J579" s="8">
        <v>43881</v>
      </c>
      <c r="O579" s="15"/>
    </row>
    <row r="580" spans="1:15">
      <c r="A580" s="7">
        <v>579</v>
      </c>
      <c r="B580" s="7" t="s">
        <v>40435</v>
      </c>
      <c r="C580" s="7" t="s">
        <v>2276</v>
      </c>
      <c r="D580" s="7" t="s">
        <v>40436</v>
      </c>
      <c r="E580" s="7" t="s">
        <v>8033</v>
      </c>
      <c r="F580" s="7" t="s">
        <v>7068</v>
      </c>
      <c r="G580" s="8">
        <v>43859</v>
      </c>
      <c r="H580" s="28" t="s">
        <v>92</v>
      </c>
      <c r="I580" s="9">
        <f>TODAY()-Tableau1[[#This Row],[Message Date]]</f>
        <v>631</v>
      </c>
      <c r="J580" s="7"/>
      <c r="M580" s="11">
        <v>43872</v>
      </c>
      <c r="N580" s="12"/>
      <c r="O580" s="13" t="s">
        <v>40437</v>
      </c>
    </row>
    <row r="581" spans="1:15">
      <c r="A581" s="7">
        <v>580</v>
      </c>
      <c r="B581" s="7" t="s">
        <v>40438</v>
      </c>
      <c r="C581" s="7" t="s">
        <v>40439</v>
      </c>
      <c r="D581" s="7" t="s">
        <v>292</v>
      </c>
      <c r="E581" s="7" t="s">
        <v>8033</v>
      </c>
      <c r="F581" s="7" t="s">
        <v>78</v>
      </c>
      <c r="G581" s="8"/>
      <c r="H581" s="7"/>
      <c r="I581" s="9"/>
      <c r="J581" s="7"/>
      <c r="O581" s="15"/>
    </row>
    <row r="582" spans="1:15">
      <c r="A582" s="7">
        <v>581</v>
      </c>
      <c r="B582" s="7" t="s">
        <v>40440</v>
      </c>
      <c r="C582" s="7" t="s">
        <v>39347</v>
      </c>
      <c r="D582" s="7" t="s">
        <v>292</v>
      </c>
      <c r="E582" s="7" t="s">
        <v>8033</v>
      </c>
      <c r="F582" s="7" t="s">
        <v>7068</v>
      </c>
      <c r="G582" s="8">
        <v>43859</v>
      </c>
      <c r="H582" s="28" t="s">
        <v>92</v>
      </c>
      <c r="I582" s="9">
        <f>TODAY()-Tableau1[[#This Row],[Follow Up 1]]</f>
        <v>610</v>
      </c>
      <c r="J582" s="8">
        <v>43880</v>
      </c>
      <c r="M582" s="11">
        <v>43879</v>
      </c>
      <c r="N582" s="12"/>
      <c r="O582" s="13" t="s">
        <v>40441</v>
      </c>
    </row>
    <row r="583" spans="1:15">
      <c r="A583" s="7">
        <v>582</v>
      </c>
      <c r="B583" s="7" t="s">
        <v>40442</v>
      </c>
      <c r="C583" s="7" t="s">
        <v>40443</v>
      </c>
      <c r="D583" s="7" t="s">
        <v>292</v>
      </c>
      <c r="E583" s="7" t="s">
        <v>9480</v>
      </c>
      <c r="F583" s="7" t="s">
        <v>78</v>
      </c>
      <c r="G583" s="7"/>
      <c r="H583" s="7"/>
      <c r="I583" s="9"/>
      <c r="J583" s="7"/>
      <c r="O583" s="15"/>
    </row>
    <row r="584" spans="1:15">
      <c r="A584" s="7">
        <v>583</v>
      </c>
      <c r="B584" s="7" t="s">
        <v>40444</v>
      </c>
      <c r="C584" s="7" t="s">
        <v>7055</v>
      </c>
      <c r="D584" s="7" t="s">
        <v>3740</v>
      </c>
      <c r="E584" s="7" t="s">
        <v>9072</v>
      </c>
      <c r="F584" s="7" t="s">
        <v>7068</v>
      </c>
      <c r="G584" s="8">
        <v>43970</v>
      </c>
      <c r="H584" s="7" t="s">
        <v>55</v>
      </c>
      <c r="I584" s="9">
        <f>TODAY()-Tableau1[[#This Row],[Message Date]]</f>
        <v>520</v>
      </c>
      <c r="J584" s="7"/>
      <c r="M584" s="11"/>
      <c r="N584" s="12"/>
      <c r="O584" s="13"/>
    </row>
    <row r="585" spans="1:15">
      <c r="A585" s="7">
        <v>584</v>
      </c>
      <c r="B585" s="7" t="s">
        <v>40445</v>
      </c>
      <c r="C585" s="7" t="s">
        <v>40446</v>
      </c>
      <c r="D585" s="7" t="s">
        <v>15154</v>
      </c>
      <c r="E585" s="7" t="s">
        <v>8096</v>
      </c>
      <c r="F585" s="7" t="s">
        <v>78</v>
      </c>
      <c r="G585" s="7"/>
      <c r="H585" s="7"/>
      <c r="I585" s="9"/>
      <c r="J585" s="7"/>
      <c r="O585" s="15"/>
    </row>
    <row r="586" spans="1:15">
      <c r="A586" s="7">
        <v>585</v>
      </c>
      <c r="B586" s="7" t="s">
        <v>40447</v>
      </c>
      <c r="C586" s="7" t="s">
        <v>40448</v>
      </c>
      <c r="D586" s="7" t="s">
        <v>2200</v>
      </c>
      <c r="E586" s="7" t="s">
        <v>8096</v>
      </c>
      <c r="F586" s="7" t="s">
        <v>7068</v>
      </c>
      <c r="G586" s="8">
        <v>43858</v>
      </c>
      <c r="H586" s="28" t="s">
        <v>92</v>
      </c>
      <c r="I586" s="9"/>
      <c r="J586" s="7"/>
      <c r="M586" s="11">
        <v>43858</v>
      </c>
      <c r="N586" s="12"/>
      <c r="O586" s="13" t="s">
        <v>40449</v>
      </c>
    </row>
    <row r="587" spans="1:15">
      <c r="A587" s="7">
        <v>586</v>
      </c>
      <c r="B587" s="7" t="s">
        <v>40450</v>
      </c>
      <c r="C587" s="7" t="s">
        <v>3270</v>
      </c>
      <c r="D587" s="7" t="s">
        <v>10523</v>
      </c>
      <c r="E587" s="7" t="s">
        <v>8096</v>
      </c>
      <c r="F587" s="7" t="s">
        <v>7068</v>
      </c>
      <c r="G587" s="8">
        <v>43859</v>
      </c>
      <c r="H587" s="7" t="s">
        <v>55</v>
      </c>
      <c r="I587" s="9">
        <f>TODAY()-Tableau1[[#This Row],[Follow Up 1]]</f>
        <v>612</v>
      </c>
      <c r="J587" s="8">
        <v>43878</v>
      </c>
      <c r="O587" s="15"/>
    </row>
    <row r="588" spans="1:15">
      <c r="A588" s="7">
        <v>587</v>
      </c>
      <c r="B588" s="7" t="s">
        <v>40451</v>
      </c>
      <c r="C588" s="7" t="s">
        <v>1462</v>
      </c>
      <c r="D588" s="7" t="s">
        <v>15154</v>
      </c>
      <c r="E588" s="7" t="s">
        <v>8096</v>
      </c>
      <c r="F588" s="7" t="s">
        <v>7068</v>
      </c>
      <c r="G588" s="8">
        <v>43970</v>
      </c>
      <c r="H588" s="7" t="s">
        <v>55</v>
      </c>
      <c r="I588" s="9">
        <f>TODAY()-Tableau1[[#This Row],[Message Date]]</f>
        <v>520</v>
      </c>
      <c r="J588" s="7"/>
      <c r="M588" s="11"/>
      <c r="N588" s="12"/>
      <c r="O588" s="13"/>
    </row>
    <row r="589" spans="1:15">
      <c r="A589" s="7">
        <v>588</v>
      </c>
      <c r="B589" s="7" t="s">
        <v>40452</v>
      </c>
      <c r="C589" s="7" t="s">
        <v>40453</v>
      </c>
      <c r="D589" s="7" t="s">
        <v>548</v>
      </c>
      <c r="E589" s="7" t="s">
        <v>8467</v>
      </c>
      <c r="F589" s="7" t="s">
        <v>78</v>
      </c>
      <c r="G589" s="7"/>
      <c r="H589" s="7"/>
      <c r="I589" s="9"/>
      <c r="J589" s="7"/>
      <c r="O589" s="15"/>
    </row>
    <row r="590" spans="1:15" ht="28.8">
      <c r="A590" s="7">
        <v>589</v>
      </c>
      <c r="B590" s="7" t="s">
        <v>40454</v>
      </c>
      <c r="C590" s="7" t="s">
        <v>40455</v>
      </c>
      <c r="D590" s="7" t="s">
        <v>40456</v>
      </c>
      <c r="E590" s="7" t="s">
        <v>8467</v>
      </c>
      <c r="F590" s="7" t="s">
        <v>7068</v>
      </c>
      <c r="G590" s="8">
        <v>43859</v>
      </c>
      <c r="H590" s="7" t="s">
        <v>135</v>
      </c>
      <c r="I590" s="9">
        <f>TODAY()-Tableau1[[#This Row],[Follow Up 1]]</f>
        <v>609</v>
      </c>
      <c r="J590" s="8">
        <v>43881</v>
      </c>
      <c r="M590" s="11">
        <v>43859</v>
      </c>
      <c r="N590" s="12"/>
      <c r="O590" s="13" t="s">
        <v>40457</v>
      </c>
    </row>
    <row r="591" spans="1:15">
      <c r="A591" s="7">
        <v>590</v>
      </c>
      <c r="B591" s="7" t="s">
        <v>40458</v>
      </c>
      <c r="C591" s="7" t="s">
        <v>8175</v>
      </c>
      <c r="D591" s="7" t="s">
        <v>548</v>
      </c>
      <c r="E591" s="7" t="s">
        <v>8096</v>
      </c>
      <c r="F591" s="7" t="s">
        <v>7068</v>
      </c>
      <c r="G591" s="8">
        <v>43859</v>
      </c>
      <c r="H591" s="17" t="s">
        <v>92</v>
      </c>
      <c r="I591" s="9">
        <f>TODAY()-Tableau1[[#This Row],[Message Date]]</f>
        <v>631</v>
      </c>
      <c r="J591" s="7"/>
      <c r="M591" s="10">
        <v>43860</v>
      </c>
      <c r="O591" s="15" t="s">
        <v>40459</v>
      </c>
    </row>
    <row r="592" spans="1:15">
      <c r="A592" s="7">
        <v>591</v>
      </c>
      <c r="B592" s="7" t="s">
        <v>40460</v>
      </c>
      <c r="C592" s="7" t="s">
        <v>40461</v>
      </c>
      <c r="D592" s="7" t="s">
        <v>229</v>
      </c>
      <c r="E592" s="7" t="s">
        <v>19954</v>
      </c>
      <c r="F592" s="7" t="s">
        <v>7068</v>
      </c>
      <c r="G592" s="8">
        <v>43860</v>
      </c>
      <c r="H592" s="7" t="s">
        <v>55</v>
      </c>
      <c r="I592" s="9">
        <f>TODAY()-Tableau1[[#This Row],[Follow Up 1]]</f>
        <v>612</v>
      </c>
      <c r="J592" s="8">
        <v>43878</v>
      </c>
      <c r="M592" s="11"/>
      <c r="N592" s="12"/>
      <c r="O592" s="13"/>
    </row>
    <row r="593" spans="1:16383" ht="28.8">
      <c r="A593" s="7">
        <v>592</v>
      </c>
      <c r="B593" s="7" t="s">
        <v>40462</v>
      </c>
      <c r="C593" s="7" t="s">
        <v>40463</v>
      </c>
      <c r="D593" s="7" t="s">
        <v>40464</v>
      </c>
      <c r="E593" s="7" t="s">
        <v>8467</v>
      </c>
      <c r="F593" s="7" t="s">
        <v>7068</v>
      </c>
      <c r="G593" s="8">
        <v>43859</v>
      </c>
      <c r="H593" s="17" t="s">
        <v>92</v>
      </c>
      <c r="I593" s="9">
        <f>TODAY()-Tableau1[[#This Row],[Message Date]]</f>
        <v>631</v>
      </c>
      <c r="J593" s="7"/>
      <c r="M593" s="10">
        <v>43860</v>
      </c>
      <c r="O593" s="15"/>
    </row>
    <row r="594" spans="1:16383">
      <c r="A594" s="7">
        <v>593</v>
      </c>
      <c r="B594" s="7" t="s">
        <v>40465</v>
      </c>
      <c r="C594" s="7" t="s">
        <v>1462</v>
      </c>
      <c r="D594" s="7" t="s">
        <v>1129</v>
      </c>
      <c r="E594" s="7" t="s">
        <v>9072</v>
      </c>
      <c r="F594" s="7" t="s">
        <v>78</v>
      </c>
      <c r="G594" s="7"/>
      <c r="H594" s="7"/>
      <c r="I594" s="9"/>
      <c r="J594" s="7"/>
      <c r="M594" s="11"/>
      <c r="N594" s="12"/>
      <c r="O594" s="13"/>
    </row>
    <row r="595" spans="1:16383">
      <c r="A595" s="7">
        <v>594</v>
      </c>
      <c r="B595" s="7" t="s">
        <v>40466</v>
      </c>
      <c r="C595" s="7" t="s">
        <v>40467</v>
      </c>
      <c r="D595" s="7" t="s">
        <v>1129</v>
      </c>
      <c r="E595" s="7" t="s">
        <v>8467</v>
      </c>
      <c r="F595" s="7" t="s">
        <v>78</v>
      </c>
      <c r="G595" s="7"/>
      <c r="H595" s="7"/>
      <c r="I595" s="9"/>
      <c r="J595" s="7"/>
      <c r="O595" s="15"/>
    </row>
    <row r="596" spans="1:16383">
      <c r="A596" s="7">
        <v>595</v>
      </c>
      <c r="B596" s="7" t="s">
        <v>40468</v>
      </c>
      <c r="C596" s="7" t="s">
        <v>40469</v>
      </c>
      <c r="D596" s="7" t="s">
        <v>40470</v>
      </c>
      <c r="E596" s="7" t="s">
        <v>8096</v>
      </c>
      <c r="F596" s="7" t="s">
        <v>7068</v>
      </c>
      <c r="G596" s="8">
        <v>43859</v>
      </c>
      <c r="H596" s="17" t="s">
        <v>92</v>
      </c>
      <c r="I596" s="9">
        <f>TODAY()-Tableau1[[#This Row],[Message Date]]</f>
        <v>631</v>
      </c>
      <c r="J596" s="7"/>
      <c r="M596" s="11">
        <v>43860</v>
      </c>
      <c r="N596" s="12"/>
      <c r="O596" s="13" t="s">
        <v>40471</v>
      </c>
    </row>
    <row r="597" spans="1:16383">
      <c r="A597" s="7">
        <v>596</v>
      </c>
      <c r="B597" s="7" t="s">
        <v>40472</v>
      </c>
      <c r="C597" s="7" t="s">
        <v>40473</v>
      </c>
      <c r="D597" s="7" t="s">
        <v>40470</v>
      </c>
      <c r="E597" s="7" t="s">
        <v>8096</v>
      </c>
      <c r="F597" s="7" t="s">
        <v>78</v>
      </c>
      <c r="G597" s="7"/>
      <c r="H597" s="7"/>
      <c r="I597" s="9"/>
      <c r="J597" s="7"/>
      <c r="O597" s="15"/>
    </row>
    <row r="598" spans="1:16383">
      <c r="A598" s="7">
        <v>597</v>
      </c>
      <c r="B598" s="7" t="s">
        <v>40474</v>
      </c>
      <c r="C598" s="7" t="s">
        <v>40475</v>
      </c>
      <c r="D598" s="7" t="s">
        <v>9846</v>
      </c>
      <c r="E598" s="7" t="s">
        <v>8033</v>
      </c>
      <c r="F598" s="7" t="s">
        <v>7068</v>
      </c>
      <c r="G598" s="8">
        <v>43859</v>
      </c>
      <c r="H598" s="17" t="s">
        <v>92</v>
      </c>
      <c r="I598" s="9"/>
      <c r="J598" s="7"/>
      <c r="M598" s="11">
        <v>43879</v>
      </c>
      <c r="N598" s="12"/>
      <c r="O598" s="13" t="s">
        <v>8087</v>
      </c>
    </row>
    <row r="599" spans="1:16383" s="27" customFormat="1" ht="15" thickBot="1">
      <c r="A599" s="20">
        <v>598</v>
      </c>
      <c r="B599" s="20" t="s">
        <v>40476</v>
      </c>
      <c r="C599" s="20" t="s">
        <v>40477</v>
      </c>
      <c r="D599" s="20" t="s">
        <v>40478</v>
      </c>
      <c r="E599" s="20" t="s">
        <v>8033</v>
      </c>
      <c r="F599" s="20" t="s">
        <v>78</v>
      </c>
      <c r="G599" s="23"/>
      <c r="H599" s="20"/>
      <c r="I599" s="22"/>
      <c r="J599" s="20"/>
      <c r="K599" s="25"/>
      <c r="L599" s="25"/>
      <c r="M599" s="24"/>
      <c r="N599" s="25"/>
      <c r="O599" s="29"/>
    </row>
    <row r="600" spans="1:16383">
      <c r="A600" s="7">
        <v>599</v>
      </c>
      <c r="B600" s="47" t="s">
        <v>40479</v>
      </c>
      <c r="C600" s="47" t="s">
        <v>40480</v>
      </c>
      <c r="D600" s="30" t="s">
        <v>875</v>
      </c>
      <c r="E600" s="7" t="s">
        <v>40481</v>
      </c>
      <c r="F600" s="7" t="s">
        <v>7068</v>
      </c>
      <c r="G600" s="8">
        <v>43747</v>
      </c>
      <c r="H600" s="17" t="s">
        <v>92</v>
      </c>
      <c r="I600" s="9"/>
      <c r="J600" s="59"/>
      <c r="M600" s="11">
        <v>43866</v>
      </c>
      <c r="N600" s="12"/>
      <c r="O600" s="13" t="s">
        <v>40482</v>
      </c>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c r="DE600" s="60"/>
      <c r="DF600" s="60"/>
      <c r="DG600" s="60"/>
      <c r="DH600" s="60"/>
      <c r="DI600" s="60"/>
      <c r="DJ600" s="60"/>
      <c r="DK600" s="60"/>
      <c r="DL600" s="60"/>
      <c r="DM600" s="60"/>
      <c r="DN600" s="60"/>
      <c r="DO600" s="60"/>
      <c r="DP600" s="60"/>
      <c r="DQ600" s="60"/>
      <c r="DR600" s="60"/>
      <c r="DS600" s="60"/>
      <c r="DT600" s="60"/>
      <c r="DU600" s="60"/>
      <c r="DV600" s="60"/>
      <c r="DW600" s="60"/>
      <c r="DX600" s="60"/>
      <c r="DY600" s="60"/>
      <c r="DZ600" s="60"/>
      <c r="EA600" s="60"/>
      <c r="EB600" s="60"/>
      <c r="EC600" s="60"/>
      <c r="ED600" s="60"/>
      <c r="EE600" s="60"/>
      <c r="EF600" s="60"/>
      <c r="EG600" s="60"/>
      <c r="EH600" s="60"/>
      <c r="EI600" s="60"/>
      <c r="EJ600" s="60"/>
      <c r="EK600" s="60"/>
      <c r="EL600" s="60"/>
      <c r="EM600" s="60"/>
      <c r="EN600" s="60"/>
      <c r="EO600" s="60"/>
      <c r="EP600" s="60"/>
      <c r="EQ600" s="60"/>
      <c r="ER600" s="60"/>
      <c r="ES600" s="60"/>
      <c r="ET600" s="60"/>
      <c r="EU600" s="60"/>
      <c r="EV600" s="60"/>
      <c r="EW600" s="60"/>
      <c r="EX600" s="60"/>
      <c r="EY600" s="60"/>
      <c r="EZ600" s="60"/>
      <c r="FA600" s="60"/>
      <c r="FB600" s="60"/>
      <c r="FC600" s="60"/>
      <c r="FD600" s="60"/>
      <c r="FE600" s="60"/>
      <c r="FF600" s="60"/>
      <c r="FG600" s="60"/>
      <c r="FH600" s="60"/>
      <c r="FI600" s="60"/>
      <c r="FJ600" s="60"/>
      <c r="FK600" s="60"/>
      <c r="FL600" s="60"/>
      <c r="FM600" s="60"/>
      <c r="FN600" s="60"/>
      <c r="FO600" s="60"/>
      <c r="FP600" s="60"/>
      <c r="FQ600" s="60"/>
      <c r="FR600" s="60"/>
      <c r="FS600" s="60"/>
      <c r="FT600" s="60"/>
      <c r="FU600" s="60"/>
      <c r="FV600" s="60"/>
      <c r="FW600" s="60"/>
      <c r="FX600" s="60"/>
      <c r="FY600" s="60"/>
      <c r="FZ600" s="60"/>
      <c r="GA600" s="60"/>
      <c r="GB600" s="60"/>
      <c r="GC600" s="60"/>
      <c r="GD600" s="60"/>
      <c r="GE600" s="60"/>
      <c r="GF600" s="60"/>
      <c r="GG600" s="60"/>
      <c r="GH600" s="60"/>
      <c r="GI600" s="60"/>
      <c r="GJ600" s="60"/>
      <c r="GK600" s="60"/>
      <c r="GL600" s="60"/>
      <c r="GM600" s="60"/>
      <c r="GN600" s="60"/>
      <c r="GO600" s="60"/>
      <c r="GP600" s="60"/>
      <c r="GQ600" s="60"/>
      <c r="GR600" s="60"/>
      <c r="GS600" s="60"/>
      <c r="GT600" s="60"/>
      <c r="GU600" s="60"/>
      <c r="GV600" s="60"/>
      <c r="GW600" s="60"/>
      <c r="GX600" s="60"/>
      <c r="GY600" s="60"/>
      <c r="GZ600" s="60"/>
      <c r="HA600" s="60"/>
      <c r="HB600" s="60"/>
      <c r="HC600" s="60"/>
      <c r="HD600" s="60"/>
      <c r="HE600" s="60"/>
      <c r="HF600" s="60"/>
      <c r="HG600" s="60"/>
      <c r="HH600" s="60"/>
      <c r="HI600" s="60"/>
      <c r="HJ600" s="60"/>
      <c r="HK600" s="60"/>
      <c r="HL600" s="60"/>
      <c r="HM600" s="60"/>
      <c r="HN600" s="60"/>
      <c r="HO600" s="60"/>
      <c r="HP600" s="60"/>
      <c r="HQ600" s="60"/>
      <c r="HR600" s="60"/>
      <c r="HS600" s="60"/>
      <c r="HT600" s="60"/>
      <c r="HU600" s="60"/>
      <c r="HV600" s="60"/>
      <c r="HW600" s="60"/>
      <c r="HX600" s="60"/>
      <c r="HY600" s="60"/>
      <c r="HZ600" s="60"/>
      <c r="IA600" s="60"/>
      <c r="IB600" s="60"/>
      <c r="IC600" s="60"/>
      <c r="ID600" s="60"/>
      <c r="IE600" s="60"/>
      <c r="IF600" s="60"/>
      <c r="IG600" s="60"/>
      <c r="IH600" s="60"/>
      <c r="II600" s="60"/>
      <c r="IJ600" s="60"/>
      <c r="IK600" s="60"/>
      <c r="IL600" s="60"/>
      <c r="IM600" s="60"/>
      <c r="IN600" s="60"/>
      <c r="IO600" s="60"/>
      <c r="IP600" s="60"/>
      <c r="IQ600" s="60"/>
      <c r="IR600" s="60"/>
      <c r="IS600" s="60"/>
      <c r="IT600" s="60"/>
      <c r="IU600" s="60"/>
      <c r="IV600" s="60"/>
      <c r="IW600" s="60"/>
      <c r="IX600" s="60"/>
      <c r="IY600" s="60"/>
      <c r="IZ600" s="60"/>
      <c r="JA600" s="60"/>
      <c r="JB600" s="60"/>
      <c r="JC600" s="60"/>
      <c r="JD600" s="60"/>
      <c r="JE600" s="60"/>
      <c r="JF600" s="60"/>
      <c r="JG600" s="60"/>
      <c r="JH600" s="60"/>
      <c r="JI600" s="60"/>
      <c r="JJ600" s="60"/>
      <c r="JK600" s="60"/>
      <c r="JL600" s="60"/>
      <c r="JM600" s="60"/>
      <c r="JN600" s="60"/>
      <c r="JO600" s="60"/>
      <c r="JP600" s="60"/>
      <c r="JQ600" s="60"/>
      <c r="JR600" s="60"/>
      <c r="JS600" s="60"/>
      <c r="JT600" s="60"/>
      <c r="JU600" s="60"/>
      <c r="JV600" s="60"/>
      <c r="JW600" s="60"/>
      <c r="JX600" s="60"/>
      <c r="JY600" s="60"/>
      <c r="JZ600" s="60"/>
      <c r="KA600" s="60"/>
      <c r="KB600" s="60"/>
      <c r="KC600" s="60"/>
      <c r="KD600" s="60"/>
      <c r="KE600" s="60"/>
      <c r="KF600" s="60"/>
      <c r="KG600" s="60"/>
      <c r="KH600" s="60"/>
      <c r="KI600" s="60"/>
      <c r="KJ600" s="60"/>
      <c r="KK600" s="60"/>
      <c r="KL600" s="60"/>
      <c r="KM600" s="60"/>
      <c r="KN600" s="60"/>
      <c r="KO600" s="60"/>
      <c r="KP600" s="60"/>
      <c r="KQ600" s="60"/>
      <c r="KR600" s="60"/>
      <c r="KS600" s="60"/>
      <c r="KT600" s="60"/>
      <c r="KU600" s="60"/>
      <c r="KV600" s="60"/>
      <c r="KW600" s="60"/>
      <c r="KX600" s="60"/>
      <c r="KY600" s="60"/>
      <c r="KZ600" s="60"/>
      <c r="LA600" s="60"/>
      <c r="LB600" s="60"/>
      <c r="LC600" s="60"/>
      <c r="LD600" s="60"/>
      <c r="LE600" s="60"/>
      <c r="LF600" s="60"/>
      <c r="LG600" s="60"/>
      <c r="LH600" s="60"/>
      <c r="LI600" s="60"/>
      <c r="LJ600" s="60"/>
      <c r="LK600" s="60"/>
      <c r="LL600" s="60"/>
      <c r="LM600" s="60"/>
      <c r="LN600" s="60"/>
      <c r="LO600" s="60"/>
      <c r="LP600" s="60"/>
      <c r="LQ600" s="60"/>
      <c r="LR600" s="60"/>
      <c r="LS600" s="60"/>
      <c r="LT600" s="60"/>
      <c r="LU600" s="60"/>
      <c r="LV600" s="60"/>
      <c r="LW600" s="60"/>
      <c r="LX600" s="60"/>
      <c r="LY600" s="60"/>
      <c r="LZ600" s="60"/>
      <c r="MA600" s="60"/>
      <c r="MB600" s="60"/>
      <c r="MC600" s="60"/>
      <c r="MD600" s="60"/>
      <c r="ME600" s="60"/>
      <c r="MF600" s="60"/>
      <c r="MG600" s="60"/>
      <c r="MH600" s="60"/>
      <c r="MI600" s="60"/>
      <c r="MJ600" s="60"/>
      <c r="MK600" s="60"/>
      <c r="ML600" s="60"/>
      <c r="MM600" s="60"/>
      <c r="MN600" s="60"/>
      <c r="MO600" s="60"/>
      <c r="MP600" s="60"/>
      <c r="MQ600" s="60"/>
      <c r="MR600" s="60"/>
      <c r="MS600" s="60"/>
      <c r="MT600" s="60"/>
      <c r="MU600" s="60"/>
      <c r="MV600" s="60"/>
      <c r="MW600" s="60"/>
      <c r="MX600" s="60"/>
      <c r="MY600" s="60"/>
      <c r="MZ600" s="60"/>
      <c r="NA600" s="60"/>
      <c r="NB600" s="60"/>
      <c r="NC600" s="60"/>
      <c r="ND600" s="60"/>
      <c r="NE600" s="60"/>
      <c r="NF600" s="60"/>
      <c r="NG600" s="60"/>
      <c r="NH600" s="60"/>
      <c r="NI600" s="60"/>
      <c r="NJ600" s="60"/>
      <c r="NK600" s="60"/>
      <c r="NL600" s="60"/>
      <c r="NM600" s="60"/>
      <c r="NN600" s="60"/>
      <c r="NO600" s="60"/>
      <c r="NP600" s="60"/>
      <c r="NQ600" s="60"/>
      <c r="NR600" s="60"/>
      <c r="NS600" s="60"/>
      <c r="NT600" s="60"/>
      <c r="NU600" s="60"/>
      <c r="NV600" s="60"/>
      <c r="NW600" s="60"/>
      <c r="NX600" s="60"/>
      <c r="NY600" s="60"/>
      <c r="NZ600" s="60"/>
      <c r="OA600" s="60"/>
      <c r="OB600" s="60"/>
      <c r="OC600" s="60"/>
      <c r="OD600" s="60"/>
      <c r="OE600" s="60"/>
      <c r="OF600" s="60"/>
      <c r="OG600" s="60"/>
      <c r="OH600" s="60"/>
      <c r="OI600" s="60"/>
      <c r="OJ600" s="60"/>
      <c r="OK600" s="60"/>
      <c r="OL600" s="60"/>
      <c r="OM600" s="60"/>
      <c r="ON600" s="60"/>
      <c r="OO600" s="60"/>
      <c r="OP600" s="60"/>
      <c r="OQ600" s="60"/>
      <c r="OR600" s="60"/>
      <c r="OS600" s="60"/>
      <c r="OT600" s="60"/>
      <c r="OU600" s="60"/>
      <c r="OV600" s="60"/>
      <c r="OW600" s="60"/>
      <c r="OX600" s="60"/>
      <c r="OY600" s="60"/>
      <c r="OZ600" s="60"/>
      <c r="PA600" s="60"/>
      <c r="PB600" s="60"/>
      <c r="PC600" s="60"/>
      <c r="PD600" s="60"/>
      <c r="PE600" s="60"/>
      <c r="PF600" s="60"/>
      <c r="PG600" s="60"/>
      <c r="PH600" s="60"/>
      <c r="PI600" s="60"/>
      <c r="PJ600" s="60"/>
      <c r="PK600" s="60"/>
      <c r="PL600" s="60"/>
      <c r="PM600" s="60"/>
      <c r="PN600" s="60"/>
      <c r="PO600" s="60"/>
      <c r="PP600" s="60"/>
      <c r="PQ600" s="60"/>
      <c r="PR600" s="60"/>
      <c r="PS600" s="60"/>
      <c r="PT600" s="60"/>
      <c r="PU600" s="60"/>
      <c r="PV600" s="60"/>
      <c r="PW600" s="60"/>
      <c r="PX600" s="60"/>
      <c r="PY600" s="60"/>
      <c r="PZ600" s="60"/>
      <c r="QA600" s="60"/>
      <c r="QB600" s="60"/>
      <c r="QC600" s="60"/>
      <c r="QD600" s="60"/>
      <c r="QE600" s="60"/>
      <c r="QF600" s="60"/>
      <c r="QG600" s="60"/>
      <c r="QH600" s="60"/>
      <c r="QI600" s="60"/>
      <c r="QJ600" s="60"/>
      <c r="QK600" s="60"/>
      <c r="QL600" s="60"/>
      <c r="QM600" s="60"/>
      <c r="QN600" s="60"/>
      <c r="QO600" s="60"/>
      <c r="QP600" s="60"/>
      <c r="QQ600" s="60"/>
      <c r="QR600" s="60"/>
      <c r="QS600" s="60"/>
      <c r="QT600" s="60"/>
      <c r="QU600" s="60"/>
      <c r="QV600" s="60"/>
      <c r="QW600" s="60"/>
      <c r="QX600" s="60"/>
      <c r="QY600" s="60"/>
      <c r="QZ600" s="60"/>
      <c r="RA600" s="60"/>
      <c r="RB600" s="60"/>
      <c r="RC600" s="60"/>
      <c r="RD600" s="60"/>
      <c r="RE600" s="60"/>
      <c r="RF600" s="60"/>
      <c r="RG600" s="60"/>
      <c r="RH600" s="60"/>
      <c r="RI600" s="60"/>
      <c r="RJ600" s="60"/>
      <c r="RK600" s="60"/>
      <c r="RL600" s="60"/>
      <c r="RM600" s="60"/>
      <c r="RN600" s="60"/>
      <c r="RO600" s="60"/>
      <c r="RP600" s="60"/>
      <c r="RQ600" s="60"/>
      <c r="RR600" s="60"/>
      <c r="RS600" s="60"/>
      <c r="RT600" s="60"/>
      <c r="RU600" s="60"/>
      <c r="RV600" s="60"/>
      <c r="RW600" s="60"/>
      <c r="RX600" s="60"/>
      <c r="RY600" s="60"/>
      <c r="RZ600" s="60"/>
      <c r="SA600" s="60"/>
      <c r="SB600" s="60"/>
      <c r="SC600" s="60"/>
      <c r="SD600" s="60"/>
      <c r="SE600" s="60"/>
      <c r="SF600" s="60"/>
      <c r="SG600" s="60"/>
      <c r="SH600" s="60"/>
      <c r="SI600" s="60"/>
      <c r="SJ600" s="60"/>
      <c r="SK600" s="60"/>
      <c r="SL600" s="60"/>
      <c r="SM600" s="60"/>
      <c r="SN600" s="60"/>
      <c r="SO600" s="60"/>
      <c r="SP600" s="60"/>
      <c r="SQ600" s="60"/>
      <c r="SR600" s="60"/>
      <c r="SS600" s="60"/>
      <c r="ST600" s="60"/>
      <c r="SU600" s="60"/>
      <c r="SV600" s="60"/>
      <c r="SW600" s="60"/>
      <c r="SX600" s="60"/>
      <c r="SY600" s="60"/>
      <c r="SZ600" s="60"/>
      <c r="TA600" s="60"/>
      <c r="TB600" s="60"/>
      <c r="TC600" s="60"/>
      <c r="TD600" s="60"/>
      <c r="TE600" s="60"/>
      <c r="TF600" s="60"/>
      <c r="TG600" s="60"/>
      <c r="TH600" s="60"/>
      <c r="TI600" s="60"/>
      <c r="TJ600" s="60"/>
      <c r="TK600" s="60"/>
      <c r="TL600" s="60"/>
      <c r="TM600" s="60"/>
      <c r="TN600" s="60"/>
      <c r="TO600" s="60"/>
      <c r="TP600" s="60"/>
      <c r="TQ600" s="60"/>
      <c r="TR600" s="60"/>
      <c r="TS600" s="60"/>
      <c r="TT600" s="60"/>
      <c r="TU600" s="60"/>
      <c r="TV600" s="60"/>
      <c r="TW600" s="60"/>
      <c r="TX600" s="60"/>
      <c r="TY600" s="60"/>
      <c r="TZ600" s="60"/>
      <c r="UA600" s="60"/>
      <c r="UB600" s="60"/>
      <c r="UC600" s="60"/>
      <c r="UD600" s="60"/>
      <c r="UE600" s="60"/>
      <c r="UF600" s="60"/>
      <c r="UG600" s="60"/>
      <c r="UH600" s="60"/>
      <c r="UI600" s="60"/>
      <c r="UJ600" s="60"/>
      <c r="UK600" s="60"/>
      <c r="UL600" s="60"/>
      <c r="UM600" s="60"/>
      <c r="UN600" s="60"/>
      <c r="UO600" s="60"/>
      <c r="UP600" s="60"/>
      <c r="UQ600" s="60"/>
      <c r="UR600" s="60"/>
      <c r="US600" s="60"/>
      <c r="UT600" s="60"/>
      <c r="UU600" s="60"/>
      <c r="UV600" s="60"/>
      <c r="UW600" s="60"/>
      <c r="UX600" s="60"/>
      <c r="UY600" s="60"/>
      <c r="UZ600" s="60"/>
      <c r="VA600" s="60"/>
      <c r="VB600" s="60"/>
      <c r="VC600" s="60"/>
      <c r="VD600" s="60"/>
      <c r="VE600" s="60"/>
      <c r="VF600" s="60"/>
      <c r="VG600" s="60"/>
      <c r="VH600" s="60"/>
      <c r="VI600" s="60"/>
      <c r="VJ600" s="60"/>
      <c r="VK600" s="60"/>
      <c r="VL600" s="60"/>
      <c r="VM600" s="60"/>
      <c r="VN600" s="60"/>
      <c r="VO600" s="60"/>
      <c r="VP600" s="60"/>
      <c r="VQ600" s="60"/>
      <c r="VR600" s="60"/>
      <c r="VS600" s="60"/>
      <c r="VT600" s="60"/>
      <c r="VU600" s="60"/>
      <c r="VV600" s="60"/>
      <c r="VW600" s="60"/>
      <c r="VX600" s="60"/>
      <c r="VY600" s="60"/>
      <c r="VZ600" s="60"/>
      <c r="WA600" s="60"/>
      <c r="WB600" s="60"/>
      <c r="WC600" s="60"/>
      <c r="WD600" s="60"/>
      <c r="WE600" s="60"/>
      <c r="WF600" s="60"/>
      <c r="WG600" s="60"/>
      <c r="WH600" s="60"/>
      <c r="WI600" s="60"/>
      <c r="WJ600" s="60"/>
      <c r="WK600" s="60"/>
      <c r="WL600" s="60"/>
      <c r="WM600" s="60"/>
      <c r="WN600" s="60"/>
      <c r="WO600" s="60"/>
      <c r="WP600" s="60"/>
      <c r="WQ600" s="60"/>
      <c r="WR600" s="60"/>
      <c r="WS600" s="60"/>
      <c r="WT600" s="60"/>
      <c r="WU600" s="60"/>
      <c r="WV600" s="60"/>
      <c r="WW600" s="60"/>
      <c r="WX600" s="60"/>
      <c r="WY600" s="60"/>
      <c r="WZ600" s="60"/>
      <c r="XA600" s="60"/>
      <c r="XB600" s="60"/>
      <c r="XC600" s="60"/>
      <c r="XD600" s="60"/>
      <c r="XE600" s="60"/>
      <c r="XF600" s="60"/>
      <c r="XG600" s="60"/>
      <c r="XH600" s="60"/>
      <c r="XI600" s="60"/>
      <c r="XJ600" s="60"/>
      <c r="XK600" s="60"/>
      <c r="XL600" s="60"/>
      <c r="XM600" s="60"/>
      <c r="XN600" s="60"/>
      <c r="XO600" s="60"/>
      <c r="XP600" s="60"/>
      <c r="XQ600" s="60"/>
      <c r="XR600" s="60"/>
      <c r="XS600" s="60"/>
      <c r="XT600" s="60"/>
      <c r="XU600" s="60"/>
      <c r="XV600" s="60"/>
      <c r="XW600" s="60"/>
      <c r="XX600" s="60"/>
      <c r="XY600" s="60"/>
      <c r="XZ600" s="60"/>
      <c r="YA600" s="60"/>
      <c r="YB600" s="60"/>
      <c r="YC600" s="60"/>
      <c r="YD600" s="60"/>
      <c r="YE600" s="60"/>
      <c r="YF600" s="60"/>
      <c r="YG600" s="60"/>
      <c r="YH600" s="60"/>
      <c r="YI600" s="60"/>
      <c r="YJ600" s="60"/>
      <c r="YK600" s="60"/>
      <c r="YL600" s="60"/>
      <c r="YM600" s="60"/>
      <c r="YN600" s="60"/>
      <c r="YO600" s="60"/>
      <c r="YP600" s="60"/>
      <c r="YQ600" s="60"/>
      <c r="YR600" s="60"/>
      <c r="YS600" s="60"/>
      <c r="YT600" s="60"/>
      <c r="YU600" s="60"/>
      <c r="YV600" s="60"/>
      <c r="YW600" s="60"/>
      <c r="YX600" s="60"/>
      <c r="YY600" s="60"/>
      <c r="YZ600" s="60"/>
      <c r="ZA600" s="60"/>
      <c r="ZB600" s="60"/>
      <c r="ZC600" s="60"/>
      <c r="ZD600" s="60"/>
      <c r="ZE600" s="60"/>
      <c r="ZF600" s="60"/>
      <c r="ZG600" s="60"/>
      <c r="ZH600" s="60"/>
      <c r="ZI600" s="60"/>
      <c r="ZJ600" s="60"/>
      <c r="ZK600" s="60"/>
      <c r="ZL600" s="60"/>
      <c r="ZM600" s="60"/>
      <c r="ZN600" s="60"/>
      <c r="ZO600" s="60"/>
      <c r="ZP600" s="60"/>
      <c r="ZQ600" s="60"/>
      <c r="ZR600" s="60"/>
      <c r="ZS600" s="60"/>
      <c r="ZT600" s="60"/>
      <c r="ZU600" s="60"/>
      <c r="ZV600" s="60"/>
      <c r="ZW600" s="60"/>
      <c r="ZX600" s="60"/>
      <c r="ZY600" s="60"/>
      <c r="ZZ600" s="60"/>
      <c r="AAA600" s="60"/>
      <c r="AAB600" s="60"/>
      <c r="AAC600" s="60"/>
      <c r="AAD600" s="60"/>
      <c r="AAE600" s="60"/>
      <c r="AAF600" s="60"/>
      <c r="AAG600" s="60"/>
      <c r="AAH600" s="60"/>
      <c r="AAI600" s="60"/>
      <c r="AAJ600" s="60"/>
      <c r="AAK600" s="60"/>
      <c r="AAL600" s="60"/>
      <c r="AAM600" s="60"/>
      <c r="AAN600" s="60"/>
      <c r="AAO600" s="60"/>
      <c r="AAP600" s="60"/>
      <c r="AAQ600" s="60"/>
      <c r="AAR600" s="60"/>
      <c r="AAS600" s="60"/>
      <c r="AAT600" s="60"/>
      <c r="AAU600" s="60"/>
      <c r="AAV600" s="60"/>
      <c r="AAW600" s="60"/>
      <c r="AAX600" s="60"/>
      <c r="AAY600" s="60"/>
      <c r="AAZ600" s="60"/>
      <c r="ABA600" s="60"/>
      <c r="ABB600" s="60"/>
      <c r="ABC600" s="60"/>
      <c r="ABD600" s="60"/>
      <c r="ABE600" s="60"/>
      <c r="ABF600" s="60"/>
      <c r="ABG600" s="60"/>
      <c r="ABH600" s="60"/>
      <c r="ABI600" s="60"/>
      <c r="ABJ600" s="60"/>
      <c r="ABK600" s="60"/>
      <c r="ABL600" s="60"/>
      <c r="ABM600" s="60"/>
      <c r="ABN600" s="60"/>
      <c r="ABO600" s="60"/>
      <c r="ABP600" s="60"/>
      <c r="ABQ600" s="60"/>
      <c r="ABR600" s="60"/>
      <c r="ABS600" s="60"/>
      <c r="ABT600" s="60"/>
      <c r="ABU600" s="60"/>
      <c r="ABV600" s="60"/>
      <c r="ABW600" s="60"/>
      <c r="ABX600" s="60"/>
      <c r="ABY600" s="60"/>
      <c r="ABZ600" s="60"/>
      <c r="ACA600" s="60"/>
      <c r="ACB600" s="60"/>
      <c r="ACC600" s="60"/>
      <c r="ACD600" s="60"/>
      <c r="ACE600" s="60"/>
      <c r="ACF600" s="60"/>
      <c r="ACG600" s="60"/>
      <c r="ACH600" s="60"/>
      <c r="ACI600" s="60"/>
      <c r="ACJ600" s="60"/>
      <c r="ACK600" s="60"/>
      <c r="ACL600" s="60"/>
      <c r="ACM600" s="60"/>
      <c r="ACN600" s="60"/>
      <c r="ACO600" s="60"/>
      <c r="ACP600" s="60"/>
      <c r="ACQ600" s="60"/>
      <c r="ACR600" s="60"/>
      <c r="ACS600" s="60"/>
      <c r="ACT600" s="60"/>
      <c r="ACU600" s="60"/>
      <c r="ACV600" s="60"/>
      <c r="ACW600" s="60"/>
      <c r="ACX600" s="60"/>
      <c r="ACY600" s="60"/>
      <c r="ACZ600" s="60"/>
      <c r="ADA600" s="60"/>
      <c r="ADB600" s="60"/>
      <c r="ADC600" s="60"/>
      <c r="ADD600" s="60"/>
      <c r="ADE600" s="60"/>
      <c r="ADF600" s="60"/>
      <c r="ADG600" s="60"/>
      <c r="ADH600" s="60"/>
      <c r="ADI600" s="60"/>
      <c r="ADJ600" s="60"/>
      <c r="ADK600" s="60"/>
      <c r="ADL600" s="60"/>
      <c r="ADM600" s="60"/>
      <c r="ADN600" s="60"/>
      <c r="ADO600" s="60"/>
      <c r="ADP600" s="60"/>
      <c r="ADQ600" s="60"/>
      <c r="ADR600" s="60"/>
      <c r="ADS600" s="60"/>
      <c r="ADT600" s="60"/>
      <c r="ADU600" s="60"/>
      <c r="ADV600" s="60"/>
      <c r="ADW600" s="60"/>
      <c r="ADX600" s="60"/>
      <c r="ADY600" s="60"/>
      <c r="ADZ600" s="60"/>
      <c r="AEA600" s="60"/>
      <c r="AEB600" s="60"/>
      <c r="AEC600" s="60"/>
      <c r="AED600" s="60"/>
      <c r="AEE600" s="60"/>
      <c r="AEF600" s="60"/>
      <c r="AEG600" s="60"/>
      <c r="AEH600" s="60"/>
      <c r="AEI600" s="60"/>
      <c r="AEJ600" s="60"/>
      <c r="AEK600" s="60"/>
      <c r="AEL600" s="60"/>
      <c r="AEM600" s="60"/>
      <c r="AEN600" s="60"/>
      <c r="AEO600" s="60"/>
      <c r="AEP600" s="60"/>
      <c r="AEQ600" s="60"/>
      <c r="AER600" s="60"/>
      <c r="AES600" s="60"/>
      <c r="AET600" s="60"/>
      <c r="AEU600" s="60"/>
      <c r="AEV600" s="60"/>
      <c r="AEW600" s="60"/>
      <c r="AEX600" s="60"/>
      <c r="AEY600" s="60"/>
      <c r="AEZ600" s="60"/>
      <c r="AFA600" s="60"/>
      <c r="AFB600" s="60"/>
      <c r="AFC600" s="60"/>
      <c r="AFD600" s="60"/>
      <c r="AFE600" s="60"/>
      <c r="AFF600" s="60"/>
      <c r="AFG600" s="60"/>
      <c r="AFH600" s="60"/>
      <c r="AFI600" s="60"/>
      <c r="AFJ600" s="60"/>
      <c r="AFK600" s="60"/>
      <c r="AFL600" s="60"/>
      <c r="AFM600" s="60"/>
      <c r="AFN600" s="60"/>
      <c r="AFO600" s="60"/>
      <c r="AFP600" s="60"/>
      <c r="AFQ600" s="60"/>
      <c r="AFR600" s="60"/>
      <c r="AFS600" s="60"/>
      <c r="AFT600" s="60"/>
      <c r="AFU600" s="60"/>
      <c r="AFV600" s="60"/>
      <c r="AFW600" s="60"/>
      <c r="AFX600" s="60"/>
      <c r="AFY600" s="60"/>
      <c r="AFZ600" s="60"/>
      <c r="AGA600" s="60"/>
      <c r="AGB600" s="60"/>
      <c r="AGC600" s="60"/>
      <c r="AGD600" s="60"/>
      <c r="AGE600" s="60"/>
      <c r="AGF600" s="60"/>
      <c r="AGG600" s="60"/>
      <c r="AGH600" s="60"/>
      <c r="AGI600" s="60"/>
      <c r="AGJ600" s="60"/>
      <c r="AGK600" s="60"/>
      <c r="AGL600" s="60"/>
      <c r="AGM600" s="60"/>
      <c r="AGN600" s="60"/>
      <c r="AGO600" s="60"/>
      <c r="AGP600" s="60"/>
      <c r="AGQ600" s="60"/>
      <c r="AGR600" s="60"/>
      <c r="AGS600" s="60"/>
      <c r="AGT600" s="60"/>
      <c r="AGU600" s="60"/>
      <c r="AGV600" s="60"/>
      <c r="AGW600" s="60"/>
      <c r="AGX600" s="60"/>
      <c r="AGY600" s="60"/>
      <c r="AGZ600" s="60"/>
      <c r="AHA600" s="60"/>
      <c r="AHB600" s="60"/>
      <c r="AHC600" s="60"/>
      <c r="AHD600" s="60"/>
      <c r="AHE600" s="60"/>
      <c r="AHF600" s="60"/>
      <c r="AHG600" s="60"/>
      <c r="AHH600" s="60"/>
      <c r="AHI600" s="60"/>
      <c r="AHJ600" s="60"/>
      <c r="AHK600" s="60"/>
      <c r="AHL600" s="60"/>
      <c r="AHM600" s="60"/>
      <c r="AHN600" s="60"/>
      <c r="AHO600" s="60"/>
      <c r="AHP600" s="60"/>
      <c r="AHQ600" s="60"/>
      <c r="AHR600" s="60"/>
      <c r="AHS600" s="60"/>
      <c r="AHT600" s="60"/>
      <c r="AHU600" s="60"/>
      <c r="AHV600" s="60"/>
      <c r="AHW600" s="60"/>
      <c r="AHX600" s="60"/>
      <c r="AHY600" s="60"/>
      <c r="AHZ600" s="60"/>
      <c r="AIA600" s="60"/>
      <c r="AIB600" s="60"/>
      <c r="AIC600" s="60"/>
      <c r="AID600" s="60"/>
      <c r="AIE600" s="60"/>
      <c r="AIF600" s="60"/>
      <c r="AIG600" s="60"/>
      <c r="AIH600" s="60"/>
      <c r="AII600" s="60"/>
      <c r="AIJ600" s="60"/>
      <c r="AIK600" s="60"/>
      <c r="AIL600" s="60"/>
      <c r="AIM600" s="60"/>
      <c r="AIN600" s="60"/>
      <c r="AIO600" s="60"/>
      <c r="AIP600" s="60"/>
      <c r="AIQ600" s="60"/>
      <c r="AIR600" s="60"/>
      <c r="AIS600" s="60"/>
      <c r="AIT600" s="60"/>
      <c r="AIU600" s="60"/>
      <c r="AIV600" s="60"/>
      <c r="AIW600" s="60"/>
      <c r="AIX600" s="60"/>
      <c r="AIY600" s="60"/>
      <c r="AIZ600" s="60"/>
      <c r="AJA600" s="60"/>
      <c r="AJB600" s="60"/>
      <c r="AJC600" s="60"/>
      <c r="AJD600" s="60"/>
      <c r="AJE600" s="60"/>
      <c r="AJF600" s="60"/>
      <c r="AJG600" s="60"/>
      <c r="AJH600" s="60"/>
      <c r="AJI600" s="60"/>
      <c r="AJJ600" s="60"/>
      <c r="AJK600" s="60"/>
      <c r="AJL600" s="60"/>
      <c r="AJM600" s="60"/>
      <c r="AJN600" s="60"/>
      <c r="AJO600" s="60"/>
      <c r="AJP600" s="60"/>
      <c r="AJQ600" s="60"/>
      <c r="AJR600" s="60"/>
      <c r="AJS600" s="60"/>
      <c r="AJT600" s="60"/>
      <c r="AJU600" s="60"/>
      <c r="AJV600" s="60"/>
      <c r="AJW600" s="60"/>
      <c r="AJX600" s="60"/>
      <c r="AJY600" s="60"/>
      <c r="AJZ600" s="60"/>
      <c r="AKA600" s="60"/>
      <c r="AKB600" s="60"/>
      <c r="AKC600" s="60"/>
      <c r="AKD600" s="60"/>
      <c r="AKE600" s="60"/>
      <c r="AKF600" s="60"/>
      <c r="AKG600" s="60"/>
      <c r="AKH600" s="60"/>
      <c r="AKI600" s="60"/>
      <c r="AKJ600" s="60"/>
      <c r="AKK600" s="60"/>
      <c r="AKL600" s="60"/>
      <c r="AKM600" s="60"/>
      <c r="AKN600" s="60"/>
      <c r="AKO600" s="60"/>
      <c r="AKP600" s="60"/>
      <c r="AKQ600" s="60"/>
      <c r="AKR600" s="60"/>
      <c r="AKS600" s="60"/>
      <c r="AKT600" s="60"/>
      <c r="AKU600" s="60"/>
      <c r="AKV600" s="60"/>
      <c r="AKW600" s="60"/>
      <c r="AKX600" s="60"/>
      <c r="AKY600" s="60"/>
      <c r="AKZ600" s="60"/>
      <c r="ALA600" s="60"/>
      <c r="ALB600" s="60"/>
      <c r="ALC600" s="60"/>
      <c r="ALD600" s="60"/>
      <c r="ALE600" s="60"/>
      <c r="ALF600" s="60"/>
      <c r="ALG600" s="60"/>
      <c r="ALH600" s="60"/>
      <c r="ALI600" s="60"/>
      <c r="ALJ600" s="60"/>
      <c r="ALK600" s="60"/>
      <c r="ALL600" s="60"/>
      <c r="ALM600" s="60"/>
      <c r="ALN600" s="60"/>
      <c r="ALO600" s="60"/>
      <c r="ALP600" s="60"/>
      <c r="ALQ600" s="60"/>
      <c r="ALR600" s="60"/>
      <c r="ALS600" s="60"/>
      <c r="ALT600" s="60"/>
      <c r="ALU600" s="60"/>
      <c r="ALV600" s="60"/>
      <c r="ALW600" s="60"/>
      <c r="ALX600" s="60"/>
      <c r="ALY600" s="60"/>
      <c r="ALZ600" s="60"/>
      <c r="AMA600" s="60"/>
      <c r="AMB600" s="60"/>
      <c r="AMC600" s="60"/>
      <c r="AMD600" s="60"/>
      <c r="AME600" s="60"/>
      <c r="AMF600" s="60"/>
      <c r="AMG600" s="60"/>
      <c r="AMH600" s="60"/>
      <c r="AMI600" s="60"/>
      <c r="AMJ600" s="60"/>
      <c r="AMK600" s="60"/>
      <c r="AML600" s="60"/>
      <c r="AMM600" s="60"/>
      <c r="AMN600" s="60"/>
      <c r="AMO600" s="60"/>
      <c r="AMP600" s="60"/>
      <c r="AMQ600" s="60"/>
      <c r="AMR600" s="60"/>
      <c r="AMS600" s="60"/>
      <c r="AMT600" s="60"/>
      <c r="AMU600" s="60"/>
      <c r="AMV600" s="60"/>
      <c r="AMW600" s="60"/>
      <c r="AMX600" s="60"/>
      <c r="AMY600" s="60"/>
      <c r="AMZ600" s="60"/>
      <c r="ANA600" s="60"/>
      <c r="ANB600" s="60"/>
      <c r="ANC600" s="60"/>
      <c r="AND600" s="60"/>
      <c r="ANE600" s="60"/>
      <c r="ANF600" s="60"/>
      <c r="ANG600" s="60"/>
      <c r="ANH600" s="60"/>
      <c r="ANI600" s="60"/>
      <c r="ANJ600" s="60"/>
      <c r="ANK600" s="60"/>
      <c r="ANL600" s="60"/>
      <c r="ANM600" s="60"/>
      <c r="ANN600" s="60"/>
      <c r="ANO600" s="60"/>
      <c r="ANP600" s="60"/>
      <c r="ANQ600" s="60"/>
      <c r="ANR600" s="60"/>
      <c r="ANS600" s="60"/>
      <c r="ANT600" s="60"/>
      <c r="ANU600" s="60"/>
      <c r="ANV600" s="60"/>
      <c r="ANW600" s="60"/>
      <c r="ANX600" s="60"/>
      <c r="ANY600" s="60"/>
      <c r="ANZ600" s="60"/>
      <c r="AOA600" s="60"/>
      <c r="AOB600" s="60"/>
      <c r="AOC600" s="60"/>
      <c r="AOD600" s="60"/>
      <c r="AOE600" s="60"/>
      <c r="AOF600" s="60"/>
      <c r="AOG600" s="60"/>
      <c r="AOH600" s="60"/>
      <c r="AOI600" s="60"/>
      <c r="AOJ600" s="60"/>
      <c r="AOK600" s="60"/>
      <c r="AOL600" s="60"/>
      <c r="AOM600" s="60"/>
      <c r="AON600" s="60"/>
      <c r="AOO600" s="60"/>
      <c r="AOP600" s="60"/>
      <c r="AOQ600" s="60"/>
      <c r="AOR600" s="60"/>
      <c r="AOS600" s="60"/>
      <c r="AOT600" s="60"/>
      <c r="AOU600" s="60"/>
      <c r="AOV600" s="60"/>
      <c r="AOW600" s="60"/>
      <c r="AOX600" s="60"/>
      <c r="AOY600" s="60"/>
      <c r="AOZ600" s="60"/>
      <c r="APA600" s="60"/>
      <c r="APB600" s="60"/>
      <c r="APC600" s="60"/>
      <c r="APD600" s="60"/>
      <c r="APE600" s="60"/>
      <c r="APF600" s="60"/>
      <c r="APG600" s="60"/>
      <c r="APH600" s="60"/>
      <c r="API600" s="60"/>
      <c r="APJ600" s="60"/>
      <c r="APK600" s="60"/>
      <c r="APL600" s="60"/>
      <c r="APM600" s="60"/>
      <c r="APN600" s="60"/>
      <c r="APO600" s="60"/>
      <c r="APP600" s="60"/>
      <c r="APQ600" s="60"/>
      <c r="APR600" s="60"/>
      <c r="APS600" s="60"/>
      <c r="APT600" s="60"/>
      <c r="APU600" s="60"/>
      <c r="APV600" s="60"/>
      <c r="APW600" s="60"/>
      <c r="APX600" s="60"/>
      <c r="APY600" s="60"/>
      <c r="APZ600" s="60"/>
      <c r="AQA600" s="60"/>
      <c r="AQB600" s="60"/>
      <c r="AQC600" s="60"/>
      <c r="AQD600" s="60"/>
      <c r="AQE600" s="60"/>
      <c r="AQF600" s="60"/>
      <c r="AQG600" s="60"/>
      <c r="AQH600" s="60"/>
      <c r="AQI600" s="60"/>
      <c r="AQJ600" s="60"/>
      <c r="AQK600" s="60"/>
      <c r="AQL600" s="60"/>
      <c r="AQM600" s="60"/>
      <c r="AQN600" s="60"/>
      <c r="AQO600" s="60"/>
      <c r="AQP600" s="60"/>
      <c r="AQQ600" s="60"/>
      <c r="AQR600" s="60"/>
      <c r="AQS600" s="60"/>
      <c r="AQT600" s="60"/>
      <c r="AQU600" s="60"/>
      <c r="AQV600" s="60"/>
      <c r="AQW600" s="60"/>
      <c r="AQX600" s="60"/>
      <c r="AQY600" s="60"/>
      <c r="AQZ600" s="60"/>
      <c r="ARA600" s="60"/>
      <c r="ARB600" s="60"/>
      <c r="ARC600" s="60"/>
      <c r="ARD600" s="60"/>
      <c r="ARE600" s="60"/>
      <c r="ARF600" s="60"/>
      <c r="ARG600" s="60"/>
      <c r="ARH600" s="60"/>
      <c r="ARI600" s="60"/>
      <c r="ARJ600" s="60"/>
      <c r="ARK600" s="60"/>
      <c r="ARL600" s="60"/>
      <c r="ARM600" s="60"/>
      <c r="ARN600" s="60"/>
      <c r="ARO600" s="60"/>
      <c r="ARP600" s="60"/>
      <c r="ARQ600" s="60"/>
      <c r="ARR600" s="60"/>
      <c r="ARS600" s="60"/>
      <c r="ART600" s="60"/>
      <c r="ARU600" s="60"/>
      <c r="ARV600" s="60"/>
      <c r="ARW600" s="60"/>
      <c r="ARX600" s="60"/>
      <c r="ARY600" s="60"/>
      <c r="ARZ600" s="60"/>
      <c r="ASA600" s="60"/>
      <c r="ASB600" s="60"/>
      <c r="ASC600" s="60"/>
      <c r="ASD600" s="60"/>
      <c r="ASE600" s="60"/>
      <c r="ASF600" s="60"/>
      <c r="ASG600" s="60"/>
      <c r="ASH600" s="60"/>
      <c r="ASI600" s="60"/>
      <c r="ASJ600" s="60"/>
      <c r="ASK600" s="60"/>
      <c r="ASL600" s="60"/>
      <c r="ASM600" s="60"/>
      <c r="ASN600" s="60"/>
      <c r="ASO600" s="60"/>
      <c r="ASP600" s="60"/>
      <c r="ASQ600" s="60"/>
      <c r="ASR600" s="60"/>
      <c r="ASS600" s="60"/>
      <c r="AST600" s="60"/>
      <c r="ASU600" s="60"/>
      <c r="ASV600" s="60"/>
      <c r="ASW600" s="60"/>
      <c r="ASX600" s="60"/>
      <c r="ASY600" s="60"/>
      <c r="ASZ600" s="60"/>
      <c r="ATA600" s="60"/>
      <c r="ATB600" s="60"/>
      <c r="ATC600" s="60"/>
      <c r="ATD600" s="60"/>
      <c r="ATE600" s="60"/>
      <c r="ATF600" s="60"/>
      <c r="ATG600" s="60"/>
      <c r="ATH600" s="60"/>
      <c r="ATI600" s="60"/>
      <c r="ATJ600" s="60"/>
      <c r="ATK600" s="60"/>
      <c r="ATL600" s="60"/>
      <c r="ATM600" s="60"/>
      <c r="ATN600" s="60"/>
      <c r="ATO600" s="60"/>
      <c r="ATP600" s="60"/>
      <c r="ATQ600" s="60"/>
      <c r="ATR600" s="60"/>
      <c r="ATS600" s="60"/>
      <c r="ATT600" s="60"/>
      <c r="ATU600" s="60"/>
      <c r="ATV600" s="60"/>
      <c r="ATW600" s="60"/>
      <c r="ATX600" s="60"/>
      <c r="ATY600" s="60"/>
      <c r="ATZ600" s="60"/>
      <c r="AUA600" s="60"/>
      <c r="AUB600" s="60"/>
      <c r="AUC600" s="60"/>
      <c r="AUD600" s="60"/>
      <c r="AUE600" s="60"/>
      <c r="AUF600" s="60"/>
      <c r="AUG600" s="60"/>
      <c r="AUH600" s="60"/>
      <c r="AUI600" s="60"/>
      <c r="AUJ600" s="60"/>
      <c r="AUK600" s="60"/>
      <c r="AUL600" s="60"/>
      <c r="AUM600" s="60"/>
      <c r="AUN600" s="60"/>
      <c r="AUO600" s="60"/>
      <c r="AUP600" s="60"/>
      <c r="AUQ600" s="60"/>
      <c r="AUR600" s="60"/>
      <c r="AUS600" s="60"/>
      <c r="AUT600" s="60"/>
      <c r="AUU600" s="60"/>
      <c r="AUV600" s="60"/>
      <c r="AUW600" s="60"/>
      <c r="AUX600" s="60"/>
      <c r="AUY600" s="60"/>
      <c r="AUZ600" s="60"/>
      <c r="AVA600" s="60"/>
      <c r="AVB600" s="60"/>
      <c r="AVC600" s="60"/>
      <c r="AVD600" s="60"/>
      <c r="AVE600" s="60"/>
      <c r="AVF600" s="60"/>
      <c r="AVG600" s="60"/>
      <c r="AVH600" s="60"/>
      <c r="AVI600" s="60"/>
      <c r="AVJ600" s="60"/>
      <c r="AVK600" s="60"/>
      <c r="AVL600" s="60"/>
      <c r="AVM600" s="60"/>
      <c r="AVN600" s="60"/>
      <c r="AVO600" s="60"/>
      <c r="AVP600" s="60"/>
      <c r="AVQ600" s="60"/>
      <c r="AVR600" s="60"/>
      <c r="AVS600" s="60"/>
      <c r="AVT600" s="60"/>
      <c r="AVU600" s="60"/>
      <c r="AVV600" s="60"/>
      <c r="AVW600" s="60"/>
      <c r="AVX600" s="60"/>
      <c r="AVY600" s="60"/>
      <c r="AVZ600" s="60"/>
      <c r="AWA600" s="60"/>
      <c r="AWB600" s="60"/>
      <c r="AWC600" s="60"/>
      <c r="AWD600" s="60"/>
      <c r="AWE600" s="60"/>
      <c r="AWF600" s="60"/>
      <c r="AWG600" s="60"/>
      <c r="AWH600" s="60"/>
      <c r="AWI600" s="60"/>
      <c r="AWJ600" s="60"/>
      <c r="AWK600" s="60"/>
      <c r="AWL600" s="60"/>
      <c r="AWM600" s="60"/>
      <c r="AWN600" s="60"/>
      <c r="AWO600" s="60"/>
      <c r="AWP600" s="60"/>
      <c r="AWQ600" s="60"/>
      <c r="AWR600" s="60"/>
      <c r="AWS600" s="60"/>
      <c r="AWT600" s="60"/>
      <c r="AWU600" s="60"/>
      <c r="AWV600" s="60"/>
      <c r="AWW600" s="60"/>
      <c r="AWX600" s="60"/>
      <c r="AWY600" s="60"/>
      <c r="AWZ600" s="60"/>
      <c r="AXA600" s="60"/>
      <c r="AXB600" s="60"/>
      <c r="AXC600" s="60"/>
      <c r="AXD600" s="60"/>
      <c r="AXE600" s="60"/>
      <c r="AXF600" s="60"/>
      <c r="AXG600" s="60"/>
      <c r="AXH600" s="60"/>
      <c r="AXI600" s="60"/>
      <c r="AXJ600" s="60"/>
      <c r="AXK600" s="60"/>
      <c r="AXL600" s="60"/>
      <c r="AXM600" s="60"/>
      <c r="AXN600" s="60"/>
      <c r="AXO600" s="60"/>
      <c r="AXP600" s="60"/>
      <c r="AXQ600" s="60"/>
      <c r="AXR600" s="60"/>
      <c r="AXS600" s="60"/>
      <c r="AXT600" s="60"/>
      <c r="AXU600" s="60"/>
      <c r="AXV600" s="60"/>
      <c r="AXW600" s="60"/>
      <c r="AXX600" s="60"/>
      <c r="AXY600" s="60"/>
      <c r="AXZ600" s="60"/>
      <c r="AYA600" s="60"/>
      <c r="AYB600" s="60"/>
      <c r="AYC600" s="60"/>
      <c r="AYD600" s="60"/>
      <c r="AYE600" s="60"/>
      <c r="AYF600" s="60"/>
      <c r="AYG600" s="60"/>
      <c r="AYH600" s="60"/>
      <c r="AYI600" s="60"/>
      <c r="AYJ600" s="60"/>
      <c r="AYK600" s="60"/>
      <c r="AYL600" s="60"/>
      <c r="AYM600" s="60"/>
      <c r="AYN600" s="60"/>
      <c r="AYO600" s="60"/>
      <c r="AYP600" s="60"/>
      <c r="AYQ600" s="60"/>
      <c r="AYR600" s="60"/>
      <c r="AYS600" s="60"/>
      <c r="AYT600" s="60"/>
      <c r="AYU600" s="60"/>
      <c r="AYV600" s="60"/>
      <c r="AYW600" s="60"/>
      <c r="AYX600" s="60"/>
      <c r="AYY600" s="60"/>
      <c r="AYZ600" s="60"/>
      <c r="AZA600" s="60"/>
      <c r="AZB600" s="60"/>
      <c r="AZC600" s="60"/>
      <c r="AZD600" s="60"/>
      <c r="AZE600" s="60"/>
      <c r="AZF600" s="60"/>
      <c r="AZG600" s="60"/>
      <c r="AZH600" s="60"/>
      <c r="AZI600" s="60"/>
      <c r="AZJ600" s="60"/>
      <c r="AZK600" s="60"/>
      <c r="AZL600" s="60"/>
      <c r="AZM600" s="60"/>
      <c r="AZN600" s="60"/>
      <c r="AZO600" s="60"/>
      <c r="AZP600" s="60"/>
      <c r="AZQ600" s="60"/>
      <c r="AZR600" s="60"/>
      <c r="AZS600" s="60"/>
      <c r="AZT600" s="60"/>
      <c r="AZU600" s="60"/>
      <c r="AZV600" s="60"/>
      <c r="AZW600" s="60"/>
      <c r="AZX600" s="60"/>
      <c r="AZY600" s="60"/>
      <c r="AZZ600" s="60"/>
      <c r="BAA600" s="60"/>
      <c r="BAB600" s="60"/>
      <c r="BAC600" s="60"/>
      <c r="BAD600" s="60"/>
      <c r="BAE600" s="60"/>
      <c r="BAF600" s="60"/>
      <c r="BAG600" s="60"/>
      <c r="BAH600" s="60"/>
      <c r="BAI600" s="60"/>
      <c r="BAJ600" s="60"/>
      <c r="BAK600" s="60"/>
      <c r="BAL600" s="60"/>
      <c r="BAM600" s="60"/>
      <c r="BAN600" s="60"/>
      <c r="BAO600" s="60"/>
      <c r="BAP600" s="60"/>
      <c r="BAQ600" s="60"/>
      <c r="BAR600" s="60"/>
      <c r="BAS600" s="60"/>
      <c r="BAT600" s="60"/>
      <c r="BAU600" s="60"/>
      <c r="BAV600" s="60"/>
      <c r="BAW600" s="60"/>
      <c r="BAX600" s="60"/>
      <c r="BAY600" s="60"/>
      <c r="BAZ600" s="60"/>
      <c r="BBA600" s="60"/>
      <c r="BBB600" s="60"/>
      <c r="BBC600" s="60"/>
      <c r="BBD600" s="60"/>
      <c r="BBE600" s="60"/>
      <c r="BBF600" s="60"/>
      <c r="BBG600" s="60"/>
      <c r="BBH600" s="60"/>
      <c r="BBI600" s="60"/>
      <c r="BBJ600" s="60"/>
      <c r="BBK600" s="60"/>
      <c r="BBL600" s="60"/>
      <c r="BBM600" s="60"/>
      <c r="BBN600" s="60"/>
      <c r="BBO600" s="60"/>
      <c r="BBP600" s="60"/>
      <c r="BBQ600" s="60"/>
      <c r="BBR600" s="60"/>
      <c r="BBS600" s="60"/>
      <c r="BBT600" s="60"/>
      <c r="BBU600" s="60"/>
      <c r="BBV600" s="60"/>
      <c r="BBW600" s="60"/>
      <c r="BBX600" s="60"/>
      <c r="BBY600" s="60"/>
      <c r="BBZ600" s="60"/>
      <c r="BCA600" s="60"/>
      <c r="BCB600" s="60"/>
      <c r="BCC600" s="60"/>
      <c r="BCD600" s="60"/>
      <c r="BCE600" s="60"/>
      <c r="BCF600" s="60"/>
      <c r="BCG600" s="60"/>
      <c r="BCH600" s="60"/>
      <c r="BCI600" s="60"/>
      <c r="BCJ600" s="60"/>
      <c r="BCK600" s="60"/>
      <c r="BCL600" s="60"/>
      <c r="BCM600" s="60"/>
      <c r="BCN600" s="60"/>
      <c r="BCO600" s="60"/>
      <c r="BCP600" s="60"/>
      <c r="BCQ600" s="60"/>
      <c r="BCR600" s="60"/>
      <c r="BCS600" s="60"/>
      <c r="BCT600" s="60"/>
      <c r="BCU600" s="60"/>
      <c r="BCV600" s="60"/>
      <c r="BCW600" s="60"/>
      <c r="BCX600" s="60"/>
      <c r="BCY600" s="60"/>
      <c r="BCZ600" s="60"/>
      <c r="BDA600" s="60"/>
      <c r="BDB600" s="60"/>
      <c r="BDC600" s="60"/>
      <c r="BDD600" s="60"/>
      <c r="BDE600" s="60"/>
      <c r="BDF600" s="60"/>
      <c r="BDG600" s="60"/>
      <c r="BDH600" s="60"/>
      <c r="BDI600" s="60"/>
      <c r="BDJ600" s="60"/>
      <c r="BDK600" s="60"/>
      <c r="BDL600" s="60"/>
      <c r="BDM600" s="60"/>
      <c r="BDN600" s="60"/>
      <c r="BDO600" s="60"/>
      <c r="BDP600" s="60"/>
      <c r="BDQ600" s="60"/>
      <c r="BDR600" s="60"/>
      <c r="BDS600" s="60"/>
      <c r="BDT600" s="60"/>
      <c r="BDU600" s="60"/>
      <c r="BDV600" s="60"/>
      <c r="BDW600" s="60"/>
      <c r="BDX600" s="60"/>
      <c r="BDY600" s="60"/>
      <c r="BDZ600" s="60"/>
      <c r="BEA600" s="60"/>
      <c r="BEB600" s="60"/>
      <c r="BEC600" s="60"/>
      <c r="BED600" s="60"/>
      <c r="BEE600" s="60"/>
      <c r="BEF600" s="60"/>
      <c r="BEG600" s="60"/>
      <c r="BEH600" s="60"/>
      <c r="BEI600" s="60"/>
      <c r="BEJ600" s="60"/>
      <c r="BEK600" s="60"/>
      <c r="BEL600" s="60"/>
      <c r="BEM600" s="60"/>
      <c r="BEN600" s="60"/>
      <c r="BEO600" s="60"/>
      <c r="BEP600" s="60"/>
      <c r="BEQ600" s="60"/>
      <c r="BER600" s="60"/>
      <c r="BES600" s="60"/>
      <c r="BET600" s="60"/>
      <c r="BEU600" s="60"/>
      <c r="BEV600" s="60"/>
      <c r="BEW600" s="60"/>
      <c r="BEX600" s="60"/>
      <c r="BEY600" s="60"/>
      <c r="BEZ600" s="60"/>
      <c r="BFA600" s="60"/>
      <c r="BFB600" s="60"/>
      <c r="BFC600" s="60"/>
      <c r="BFD600" s="60"/>
      <c r="BFE600" s="60"/>
      <c r="BFF600" s="60"/>
      <c r="BFG600" s="60"/>
      <c r="BFH600" s="60"/>
      <c r="BFI600" s="60"/>
      <c r="BFJ600" s="60"/>
      <c r="BFK600" s="60"/>
      <c r="BFL600" s="60"/>
      <c r="BFM600" s="60"/>
      <c r="BFN600" s="60"/>
      <c r="BFO600" s="60"/>
      <c r="BFP600" s="60"/>
      <c r="BFQ600" s="60"/>
      <c r="BFR600" s="60"/>
      <c r="BFS600" s="60"/>
      <c r="BFT600" s="60"/>
      <c r="BFU600" s="60"/>
      <c r="BFV600" s="60"/>
      <c r="BFW600" s="60"/>
      <c r="BFX600" s="60"/>
      <c r="BFY600" s="60"/>
      <c r="BFZ600" s="60"/>
      <c r="BGA600" s="60"/>
      <c r="BGB600" s="60"/>
      <c r="BGC600" s="60"/>
      <c r="BGD600" s="60"/>
      <c r="BGE600" s="60"/>
      <c r="BGF600" s="60"/>
      <c r="BGG600" s="60"/>
      <c r="BGH600" s="60"/>
      <c r="BGI600" s="60"/>
      <c r="BGJ600" s="60"/>
      <c r="BGK600" s="60"/>
      <c r="BGL600" s="60"/>
      <c r="BGM600" s="60"/>
      <c r="BGN600" s="60"/>
      <c r="BGO600" s="60"/>
      <c r="BGP600" s="60"/>
      <c r="BGQ600" s="60"/>
      <c r="BGR600" s="60"/>
      <c r="BGS600" s="60"/>
      <c r="BGT600" s="60"/>
      <c r="BGU600" s="60"/>
      <c r="BGV600" s="60"/>
      <c r="BGW600" s="60"/>
      <c r="BGX600" s="60"/>
      <c r="BGY600" s="60"/>
      <c r="BGZ600" s="60"/>
      <c r="BHA600" s="60"/>
      <c r="BHB600" s="60"/>
      <c r="BHC600" s="60"/>
      <c r="BHD600" s="60"/>
      <c r="BHE600" s="60"/>
      <c r="BHF600" s="60"/>
      <c r="BHG600" s="60"/>
      <c r="BHH600" s="60"/>
      <c r="BHI600" s="60"/>
      <c r="BHJ600" s="60"/>
      <c r="BHK600" s="60"/>
      <c r="BHL600" s="60"/>
      <c r="BHM600" s="60"/>
      <c r="BHN600" s="60"/>
      <c r="BHO600" s="60"/>
      <c r="BHP600" s="60"/>
      <c r="BHQ600" s="60"/>
      <c r="BHR600" s="60"/>
      <c r="BHS600" s="60"/>
      <c r="BHT600" s="60"/>
      <c r="BHU600" s="60"/>
      <c r="BHV600" s="60"/>
      <c r="BHW600" s="60"/>
      <c r="BHX600" s="60"/>
      <c r="BHY600" s="60"/>
      <c r="BHZ600" s="60"/>
      <c r="BIA600" s="60"/>
      <c r="BIB600" s="60"/>
      <c r="BIC600" s="60"/>
      <c r="BID600" s="60"/>
      <c r="BIE600" s="60"/>
      <c r="BIF600" s="60"/>
      <c r="BIG600" s="60"/>
      <c r="BIH600" s="60"/>
      <c r="BII600" s="60"/>
      <c r="BIJ600" s="60"/>
      <c r="BIK600" s="60"/>
      <c r="BIL600" s="60"/>
      <c r="BIM600" s="60"/>
      <c r="BIN600" s="60"/>
      <c r="BIO600" s="60"/>
      <c r="BIP600" s="60"/>
      <c r="BIQ600" s="60"/>
      <c r="BIR600" s="60"/>
      <c r="BIS600" s="60"/>
      <c r="BIT600" s="60"/>
      <c r="BIU600" s="60"/>
      <c r="BIV600" s="60"/>
      <c r="BIW600" s="60"/>
      <c r="BIX600" s="60"/>
      <c r="BIY600" s="60"/>
      <c r="BIZ600" s="60"/>
      <c r="BJA600" s="60"/>
      <c r="BJB600" s="60"/>
      <c r="BJC600" s="60"/>
      <c r="BJD600" s="60"/>
      <c r="BJE600" s="60"/>
      <c r="BJF600" s="60"/>
      <c r="BJG600" s="60"/>
      <c r="BJH600" s="60"/>
      <c r="BJI600" s="60"/>
      <c r="BJJ600" s="60"/>
      <c r="BJK600" s="60"/>
      <c r="BJL600" s="60"/>
      <c r="BJM600" s="60"/>
      <c r="BJN600" s="60"/>
      <c r="BJO600" s="60"/>
      <c r="BJP600" s="60"/>
      <c r="BJQ600" s="60"/>
      <c r="BJR600" s="60"/>
      <c r="BJS600" s="60"/>
      <c r="BJT600" s="60"/>
      <c r="BJU600" s="60"/>
      <c r="BJV600" s="60"/>
      <c r="BJW600" s="60"/>
      <c r="BJX600" s="60"/>
      <c r="BJY600" s="60"/>
      <c r="BJZ600" s="60"/>
      <c r="BKA600" s="60"/>
      <c r="BKB600" s="60"/>
      <c r="BKC600" s="60"/>
      <c r="BKD600" s="60"/>
      <c r="BKE600" s="60"/>
      <c r="BKF600" s="60"/>
      <c r="BKG600" s="60"/>
      <c r="BKH600" s="60"/>
      <c r="BKI600" s="60"/>
      <c r="BKJ600" s="60"/>
      <c r="BKK600" s="60"/>
      <c r="BKL600" s="60"/>
      <c r="BKM600" s="60"/>
      <c r="BKN600" s="60"/>
      <c r="BKO600" s="60"/>
      <c r="BKP600" s="60"/>
      <c r="BKQ600" s="60"/>
      <c r="BKR600" s="60"/>
      <c r="BKS600" s="60"/>
      <c r="BKT600" s="60"/>
      <c r="BKU600" s="60"/>
      <c r="BKV600" s="60"/>
      <c r="BKW600" s="60"/>
      <c r="BKX600" s="60"/>
      <c r="BKY600" s="60"/>
      <c r="BKZ600" s="60"/>
      <c r="BLA600" s="60"/>
      <c r="BLB600" s="60"/>
      <c r="BLC600" s="60"/>
      <c r="BLD600" s="60"/>
      <c r="BLE600" s="60"/>
      <c r="BLF600" s="60"/>
      <c r="BLG600" s="60"/>
      <c r="BLH600" s="60"/>
      <c r="BLI600" s="60"/>
      <c r="BLJ600" s="60"/>
      <c r="BLK600" s="60"/>
      <c r="BLL600" s="60"/>
      <c r="BLM600" s="60"/>
      <c r="BLN600" s="60"/>
      <c r="BLO600" s="60"/>
      <c r="BLP600" s="60"/>
      <c r="BLQ600" s="60"/>
      <c r="BLR600" s="60"/>
      <c r="BLS600" s="60"/>
      <c r="BLT600" s="60"/>
      <c r="BLU600" s="60"/>
      <c r="BLV600" s="60"/>
      <c r="BLW600" s="60"/>
      <c r="BLX600" s="60"/>
      <c r="BLY600" s="60"/>
      <c r="BLZ600" s="60"/>
      <c r="BMA600" s="60"/>
      <c r="BMB600" s="60"/>
      <c r="BMC600" s="60"/>
      <c r="BMD600" s="60"/>
      <c r="BME600" s="60"/>
      <c r="BMF600" s="60"/>
      <c r="BMG600" s="60"/>
      <c r="BMH600" s="60"/>
      <c r="BMI600" s="60"/>
      <c r="BMJ600" s="60"/>
      <c r="BMK600" s="60"/>
      <c r="BML600" s="60"/>
      <c r="BMM600" s="60"/>
      <c r="BMN600" s="60"/>
      <c r="BMO600" s="60"/>
      <c r="BMP600" s="60"/>
      <c r="BMQ600" s="60"/>
      <c r="BMR600" s="60"/>
      <c r="BMS600" s="60"/>
      <c r="BMT600" s="60"/>
      <c r="BMU600" s="60"/>
      <c r="BMV600" s="60"/>
      <c r="BMW600" s="60"/>
      <c r="BMX600" s="60"/>
      <c r="BMY600" s="60"/>
      <c r="BMZ600" s="60"/>
      <c r="BNA600" s="60"/>
      <c r="BNB600" s="60"/>
      <c r="BNC600" s="60"/>
      <c r="BND600" s="60"/>
      <c r="BNE600" s="60"/>
      <c r="BNF600" s="60"/>
      <c r="BNG600" s="60"/>
      <c r="BNH600" s="60"/>
      <c r="BNI600" s="60"/>
      <c r="BNJ600" s="60"/>
      <c r="BNK600" s="60"/>
      <c r="BNL600" s="60"/>
      <c r="BNM600" s="60"/>
      <c r="BNN600" s="60"/>
      <c r="BNO600" s="60"/>
      <c r="BNP600" s="60"/>
      <c r="BNQ600" s="60"/>
      <c r="BNR600" s="60"/>
      <c r="BNS600" s="60"/>
      <c r="BNT600" s="60"/>
      <c r="BNU600" s="60"/>
      <c r="BNV600" s="60"/>
      <c r="BNW600" s="60"/>
      <c r="BNX600" s="60"/>
      <c r="BNY600" s="60"/>
      <c r="BNZ600" s="60"/>
      <c r="BOA600" s="60"/>
      <c r="BOB600" s="60"/>
      <c r="BOC600" s="60"/>
      <c r="BOD600" s="60"/>
      <c r="BOE600" s="60"/>
      <c r="BOF600" s="60"/>
      <c r="BOG600" s="60"/>
      <c r="BOH600" s="60"/>
      <c r="BOI600" s="60"/>
      <c r="BOJ600" s="60"/>
      <c r="BOK600" s="60"/>
      <c r="BOL600" s="60"/>
      <c r="BOM600" s="60"/>
      <c r="BON600" s="60"/>
      <c r="BOO600" s="60"/>
      <c r="BOP600" s="60"/>
      <c r="BOQ600" s="60"/>
      <c r="BOR600" s="60"/>
      <c r="BOS600" s="60"/>
      <c r="BOT600" s="60"/>
      <c r="BOU600" s="60"/>
      <c r="BOV600" s="60"/>
      <c r="BOW600" s="60"/>
      <c r="BOX600" s="60"/>
      <c r="BOY600" s="60"/>
      <c r="BOZ600" s="60"/>
      <c r="BPA600" s="60"/>
      <c r="BPB600" s="60"/>
      <c r="BPC600" s="60"/>
      <c r="BPD600" s="60"/>
      <c r="BPE600" s="60"/>
      <c r="BPF600" s="60"/>
      <c r="BPG600" s="60"/>
      <c r="BPH600" s="60"/>
      <c r="BPI600" s="60"/>
      <c r="BPJ600" s="60"/>
      <c r="BPK600" s="60"/>
      <c r="BPL600" s="60"/>
      <c r="BPM600" s="60"/>
      <c r="BPN600" s="60"/>
      <c r="BPO600" s="60"/>
      <c r="BPP600" s="60"/>
      <c r="BPQ600" s="60"/>
      <c r="BPR600" s="60"/>
      <c r="BPS600" s="60"/>
      <c r="BPT600" s="60"/>
      <c r="BPU600" s="60"/>
      <c r="BPV600" s="60"/>
      <c r="BPW600" s="60"/>
      <c r="BPX600" s="60"/>
      <c r="BPY600" s="60"/>
      <c r="BPZ600" s="60"/>
      <c r="BQA600" s="60"/>
      <c r="BQB600" s="60"/>
      <c r="BQC600" s="60"/>
      <c r="BQD600" s="60"/>
      <c r="BQE600" s="60"/>
      <c r="BQF600" s="60"/>
      <c r="BQG600" s="60"/>
      <c r="BQH600" s="60"/>
      <c r="BQI600" s="60"/>
      <c r="BQJ600" s="60"/>
      <c r="BQK600" s="60"/>
      <c r="BQL600" s="60"/>
      <c r="BQM600" s="60"/>
      <c r="BQN600" s="60"/>
      <c r="BQO600" s="60"/>
      <c r="BQP600" s="60"/>
      <c r="BQQ600" s="60"/>
      <c r="BQR600" s="60"/>
      <c r="BQS600" s="60"/>
      <c r="BQT600" s="60"/>
      <c r="BQU600" s="60"/>
      <c r="BQV600" s="60"/>
      <c r="BQW600" s="60"/>
      <c r="BQX600" s="60"/>
      <c r="BQY600" s="60"/>
      <c r="BQZ600" s="60"/>
      <c r="BRA600" s="60"/>
      <c r="BRB600" s="60"/>
      <c r="BRC600" s="60"/>
      <c r="BRD600" s="60"/>
      <c r="BRE600" s="60"/>
      <c r="BRF600" s="60"/>
      <c r="BRG600" s="60"/>
      <c r="BRH600" s="60"/>
      <c r="BRI600" s="60"/>
      <c r="BRJ600" s="60"/>
      <c r="BRK600" s="60"/>
      <c r="BRL600" s="60"/>
      <c r="BRM600" s="60"/>
      <c r="BRN600" s="60"/>
      <c r="BRO600" s="60"/>
      <c r="BRP600" s="60"/>
      <c r="BRQ600" s="60"/>
      <c r="BRR600" s="60"/>
      <c r="BRS600" s="60"/>
      <c r="BRT600" s="60"/>
      <c r="BRU600" s="60"/>
      <c r="BRV600" s="60"/>
      <c r="BRW600" s="60"/>
      <c r="BRX600" s="60"/>
      <c r="BRY600" s="60"/>
      <c r="BRZ600" s="60"/>
      <c r="BSA600" s="60"/>
      <c r="BSB600" s="60"/>
      <c r="BSC600" s="60"/>
      <c r="BSD600" s="60"/>
      <c r="BSE600" s="60"/>
      <c r="BSF600" s="60"/>
      <c r="BSG600" s="60"/>
      <c r="BSH600" s="60"/>
      <c r="BSI600" s="60"/>
      <c r="BSJ600" s="60"/>
      <c r="BSK600" s="60"/>
      <c r="BSL600" s="60"/>
      <c r="BSM600" s="60"/>
      <c r="BSN600" s="60"/>
      <c r="BSO600" s="60"/>
      <c r="BSP600" s="60"/>
      <c r="BSQ600" s="60"/>
      <c r="BSR600" s="60"/>
      <c r="BSS600" s="60"/>
      <c r="BST600" s="60"/>
      <c r="BSU600" s="60"/>
      <c r="BSV600" s="60"/>
      <c r="BSW600" s="60"/>
      <c r="BSX600" s="60"/>
      <c r="BSY600" s="60"/>
      <c r="BSZ600" s="60"/>
      <c r="BTA600" s="60"/>
      <c r="BTB600" s="60"/>
      <c r="BTC600" s="60"/>
      <c r="BTD600" s="60"/>
      <c r="BTE600" s="60"/>
      <c r="BTF600" s="60"/>
      <c r="BTG600" s="60"/>
      <c r="BTH600" s="60"/>
      <c r="BTI600" s="60"/>
      <c r="BTJ600" s="60"/>
      <c r="BTK600" s="60"/>
      <c r="BTL600" s="60"/>
      <c r="BTM600" s="60"/>
      <c r="BTN600" s="60"/>
      <c r="BTO600" s="60"/>
      <c r="BTP600" s="60"/>
      <c r="BTQ600" s="60"/>
      <c r="BTR600" s="60"/>
      <c r="BTS600" s="60"/>
      <c r="BTT600" s="60"/>
      <c r="BTU600" s="60"/>
      <c r="BTV600" s="60"/>
      <c r="BTW600" s="60"/>
      <c r="BTX600" s="60"/>
      <c r="BTY600" s="60"/>
      <c r="BTZ600" s="60"/>
      <c r="BUA600" s="60"/>
      <c r="BUB600" s="60"/>
      <c r="BUC600" s="60"/>
      <c r="BUD600" s="60"/>
      <c r="BUE600" s="60"/>
      <c r="BUF600" s="60"/>
      <c r="BUG600" s="60"/>
      <c r="BUH600" s="60"/>
      <c r="BUI600" s="60"/>
      <c r="BUJ600" s="60"/>
      <c r="BUK600" s="60"/>
      <c r="BUL600" s="60"/>
      <c r="BUM600" s="60"/>
      <c r="BUN600" s="60"/>
      <c r="BUO600" s="60"/>
      <c r="BUP600" s="60"/>
      <c r="BUQ600" s="60"/>
      <c r="BUR600" s="60"/>
      <c r="BUS600" s="60"/>
      <c r="BUT600" s="60"/>
      <c r="BUU600" s="60"/>
      <c r="BUV600" s="60"/>
      <c r="BUW600" s="60"/>
      <c r="BUX600" s="60"/>
      <c r="BUY600" s="60"/>
      <c r="BUZ600" s="60"/>
      <c r="BVA600" s="60"/>
      <c r="BVB600" s="60"/>
      <c r="BVC600" s="60"/>
      <c r="BVD600" s="60"/>
      <c r="BVE600" s="60"/>
      <c r="BVF600" s="60"/>
      <c r="BVG600" s="60"/>
      <c r="BVH600" s="60"/>
      <c r="BVI600" s="60"/>
      <c r="BVJ600" s="60"/>
      <c r="BVK600" s="60"/>
      <c r="BVL600" s="60"/>
      <c r="BVM600" s="60"/>
      <c r="BVN600" s="60"/>
      <c r="BVO600" s="60"/>
      <c r="BVP600" s="60"/>
      <c r="BVQ600" s="60"/>
      <c r="BVR600" s="60"/>
      <c r="BVS600" s="60"/>
      <c r="BVT600" s="60"/>
      <c r="BVU600" s="60"/>
      <c r="BVV600" s="60"/>
      <c r="BVW600" s="60"/>
      <c r="BVX600" s="60"/>
      <c r="BVY600" s="60"/>
      <c r="BVZ600" s="60"/>
      <c r="BWA600" s="60"/>
      <c r="BWB600" s="60"/>
      <c r="BWC600" s="60"/>
      <c r="BWD600" s="60"/>
      <c r="BWE600" s="60"/>
      <c r="BWF600" s="60"/>
      <c r="BWG600" s="60"/>
      <c r="BWH600" s="60"/>
      <c r="BWI600" s="60"/>
      <c r="BWJ600" s="60"/>
      <c r="BWK600" s="60"/>
      <c r="BWL600" s="60"/>
      <c r="BWM600" s="60"/>
      <c r="BWN600" s="60"/>
      <c r="BWO600" s="60"/>
      <c r="BWP600" s="60"/>
      <c r="BWQ600" s="60"/>
      <c r="BWR600" s="60"/>
      <c r="BWS600" s="60"/>
      <c r="BWT600" s="60"/>
      <c r="BWU600" s="60"/>
      <c r="BWV600" s="60"/>
      <c r="BWW600" s="60"/>
      <c r="BWX600" s="60"/>
      <c r="BWY600" s="60"/>
      <c r="BWZ600" s="60"/>
      <c r="BXA600" s="60"/>
      <c r="BXB600" s="60"/>
      <c r="BXC600" s="60"/>
      <c r="BXD600" s="60"/>
      <c r="BXE600" s="60"/>
      <c r="BXF600" s="60"/>
      <c r="BXG600" s="60"/>
      <c r="BXH600" s="60"/>
      <c r="BXI600" s="60"/>
      <c r="BXJ600" s="60"/>
      <c r="BXK600" s="60"/>
      <c r="BXL600" s="60"/>
      <c r="BXM600" s="60"/>
      <c r="BXN600" s="60"/>
      <c r="BXO600" s="60"/>
      <c r="BXP600" s="60"/>
      <c r="BXQ600" s="60"/>
      <c r="BXR600" s="60"/>
      <c r="BXS600" s="60"/>
      <c r="BXT600" s="60"/>
      <c r="BXU600" s="60"/>
      <c r="BXV600" s="60"/>
      <c r="BXW600" s="60"/>
      <c r="BXX600" s="60"/>
      <c r="BXY600" s="60"/>
      <c r="BXZ600" s="60"/>
      <c r="BYA600" s="60"/>
      <c r="BYB600" s="60"/>
      <c r="BYC600" s="60"/>
      <c r="BYD600" s="60"/>
      <c r="BYE600" s="60"/>
      <c r="BYF600" s="60"/>
      <c r="BYG600" s="60"/>
      <c r="BYH600" s="60"/>
      <c r="BYI600" s="60"/>
      <c r="BYJ600" s="60"/>
      <c r="BYK600" s="60"/>
      <c r="BYL600" s="60"/>
      <c r="BYM600" s="60"/>
      <c r="BYN600" s="60"/>
      <c r="BYO600" s="60"/>
      <c r="BYP600" s="60"/>
      <c r="BYQ600" s="60"/>
      <c r="BYR600" s="60"/>
      <c r="BYS600" s="60"/>
      <c r="BYT600" s="60"/>
      <c r="BYU600" s="60"/>
      <c r="BYV600" s="60"/>
      <c r="BYW600" s="60"/>
      <c r="BYX600" s="60"/>
      <c r="BYY600" s="60"/>
      <c r="BYZ600" s="60"/>
      <c r="BZA600" s="60"/>
      <c r="BZB600" s="60"/>
      <c r="BZC600" s="60"/>
      <c r="BZD600" s="60"/>
      <c r="BZE600" s="60"/>
      <c r="BZF600" s="60"/>
      <c r="BZG600" s="60"/>
      <c r="BZH600" s="60"/>
      <c r="BZI600" s="60"/>
      <c r="BZJ600" s="60"/>
      <c r="BZK600" s="60"/>
      <c r="BZL600" s="60"/>
      <c r="BZM600" s="60"/>
      <c r="BZN600" s="60"/>
      <c r="BZO600" s="60"/>
      <c r="BZP600" s="60"/>
      <c r="BZQ600" s="60"/>
      <c r="BZR600" s="60"/>
      <c r="BZS600" s="60"/>
      <c r="BZT600" s="60"/>
      <c r="BZU600" s="60"/>
      <c r="BZV600" s="60"/>
      <c r="BZW600" s="60"/>
      <c r="BZX600" s="60"/>
      <c r="BZY600" s="60"/>
      <c r="BZZ600" s="60"/>
      <c r="CAA600" s="60"/>
      <c r="CAB600" s="60"/>
      <c r="CAC600" s="60"/>
      <c r="CAD600" s="60"/>
      <c r="CAE600" s="60"/>
      <c r="CAF600" s="60"/>
      <c r="CAG600" s="60"/>
      <c r="CAH600" s="60"/>
      <c r="CAI600" s="60"/>
      <c r="CAJ600" s="60"/>
      <c r="CAK600" s="60"/>
      <c r="CAL600" s="60"/>
      <c r="CAM600" s="60"/>
      <c r="CAN600" s="60"/>
      <c r="CAO600" s="60"/>
      <c r="CAP600" s="60"/>
      <c r="CAQ600" s="60"/>
      <c r="CAR600" s="60"/>
      <c r="CAS600" s="60"/>
      <c r="CAT600" s="60"/>
      <c r="CAU600" s="60"/>
      <c r="CAV600" s="60"/>
      <c r="CAW600" s="60"/>
      <c r="CAX600" s="60"/>
      <c r="CAY600" s="60"/>
      <c r="CAZ600" s="60"/>
      <c r="CBA600" s="60"/>
      <c r="CBB600" s="60"/>
      <c r="CBC600" s="60"/>
      <c r="CBD600" s="60"/>
      <c r="CBE600" s="60"/>
      <c r="CBF600" s="60"/>
      <c r="CBG600" s="60"/>
      <c r="CBH600" s="60"/>
      <c r="CBI600" s="60"/>
      <c r="CBJ600" s="60"/>
      <c r="CBK600" s="60"/>
      <c r="CBL600" s="60"/>
      <c r="CBM600" s="60"/>
      <c r="CBN600" s="60"/>
      <c r="CBO600" s="60"/>
      <c r="CBP600" s="60"/>
      <c r="CBQ600" s="60"/>
      <c r="CBR600" s="60"/>
      <c r="CBS600" s="60"/>
      <c r="CBT600" s="60"/>
      <c r="CBU600" s="60"/>
      <c r="CBV600" s="60"/>
      <c r="CBW600" s="60"/>
      <c r="CBX600" s="60"/>
      <c r="CBY600" s="60"/>
      <c r="CBZ600" s="60"/>
      <c r="CCA600" s="60"/>
      <c r="CCB600" s="60"/>
      <c r="CCC600" s="60"/>
      <c r="CCD600" s="60"/>
      <c r="CCE600" s="60"/>
      <c r="CCF600" s="60"/>
      <c r="CCG600" s="60"/>
      <c r="CCH600" s="60"/>
      <c r="CCI600" s="60"/>
      <c r="CCJ600" s="60"/>
      <c r="CCK600" s="60"/>
      <c r="CCL600" s="60"/>
      <c r="CCM600" s="60"/>
      <c r="CCN600" s="60"/>
      <c r="CCO600" s="60"/>
      <c r="CCP600" s="60"/>
      <c r="CCQ600" s="60"/>
      <c r="CCR600" s="60"/>
      <c r="CCS600" s="60"/>
      <c r="CCT600" s="60"/>
      <c r="CCU600" s="60"/>
      <c r="CCV600" s="60"/>
      <c r="CCW600" s="60"/>
      <c r="CCX600" s="60"/>
      <c r="CCY600" s="60"/>
      <c r="CCZ600" s="60"/>
      <c r="CDA600" s="60"/>
      <c r="CDB600" s="60"/>
      <c r="CDC600" s="60"/>
      <c r="CDD600" s="60"/>
      <c r="CDE600" s="60"/>
      <c r="CDF600" s="60"/>
      <c r="CDG600" s="60"/>
      <c r="CDH600" s="60"/>
      <c r="CDI600" s="60"/>
      <c r="CDJ600" s="60"/>
      <c r="CDK600" s="60"/>
      <c r="CDL600" s="60"/>
      <c r="CDM600" s="60"/>
      <c r="CDN600" s="60"/>
      <c r="CDO600" s="60"/>
      <c r="CDP600" s="60"/>
      <c r="CDQ600" s="60"/>
      <c r="CDR600" s="60"/>
      <c r="CDS600" s="60"/>
      <c r="CDT600" s="60"/>
      <c r="CDU600" s="60"/>
      <c r="CDV600" s="60"/>
      <c r="CDW600" s="60"/>
      <c r="CDX600" s="60"/>
      <c r="CDY600" s="60"/>
      <c r="CDZ600" s="60"/>
      <c r="CEA600" s="60"/>
      <c r="CEB600" s="60"/>
      <c r="CEC600" s="60"/>
      <c r="CED600" s="60"/>
      <c r="CEE600" s="60"/>
      <c r="CEF600" s="60"/>
      <c r="CEG600" s="60"/>
      <c r="CEH600" s="60"/>
      <c r="CEI600" s="60"/>
      <c r="CEJ600" s="60"/>
      <c r="CEK600" s="60"/>
      <c r="CEL600" s="60"/>
      <c r="CEM600" s="60"/>
      <c r="CEN600" s="60"/>
      <c r="CEO600" s="60"/>
      <c r="CEP600" s="60"/>
      <c r="CEQ600" s="60"/>
      <c r="CER600" s="60"/>
      <c r="CES600" s="60"/>
      <c r="CET600" s="60"/>
      <c r="CEU600" s="60"/>
      <c r="CEV600" s="60"/>
      <c r="CEW600" s="60"/>
      <c r="CEX600" s="60"/>
      <c r="CEY600" s="60"/>
      <c r="CEZ600" s="60"/>
      <c r="CFA600" s="60"/>
      <c r="CFB600" s="60"/>
      <c r="CFC600" s="60"/>
      <c r="CFD600" s="60"/>
      <c r="CFE600" s="60"/>
      <c r="CFF600" s="60"/>
      <c r="CFG600" s="60"/>
      <c r="CFH600" s="60"/>
      <c r="CFI600" s="60"/>
      <c r="CFJ600" s="60"/>
      <c r="CFK600" s="60"/>
      <c r="CFL600" s="60"/>
      <c r="CFM600" s="60"/>
      <c r="CFN600" s="60"/>
      <c r="CFO600" s="60"/>
      <c r="CFP600" s="60"/>
      <c r="CFQ600" s="60"/>
      <c r="CFR600" s="60"/>
      <c r="CFS600" s="60"/>
      <c r="CFT600" s="60"/>
      <c r="CFU600" s="60"/>
      <c r="CFV600" s="60"/>
      <c r="CFW600" s="60"/>
      <c r="CFX600" s="60"/>
      <c r="CFY600" s="60"/>
      <c r="CFZ600" s="60"/>
      <c r="CGA600" s="60"/>
      <c r="CGB600" s="60"/>
      <c r="CGC600" s="60"/>
      <c r="CGD600" s="60"/>
      <c r="CGE600" s="60"/>
      <c r="CGF600" s="60"/>
      <c r="CGG600" s="60"/>
      <c r="CGH600" s="60"/>
      <c r="CGI600" s="60"/>
      <c r="CGJ600" s="60"/>
      <c r="CGK600" s="60"/>
      <c r="CGL600" s="60"/>
      <c r="CGM600" s="60"/>
      <c r="CGN600" s="60"/>
      <c r="CGO600" s="60"/>
      <c r="CGP600" s="60"/>
      <c r="CGQ600" s="60"/>
      <c r="CGR600" s="60"/>
      <c r="CGS600" s="60"/>
      <c r="CGT600" s="60"/>
      <c r="CGU600" s="60"/>
      <c r="CGV600" s="60"/>
      <c r="CGW600" s="60"/>
      <c r="CGX600" s="60"/>
      <c r="CGY600" s="60"/>
      <c r="CGZ600" s="60"/>
      <c r="CHA600" s="60"/>
      <c r="CHB600" s="60"/>
      <c r="CHC600" s="60"/>
      <c r="CHD600" s="60"/>
      <c r="CHE600" s="60"/>
      <c r="CHF600" s="60"/>
      <c r="CHG600" s="60"/>
      <c r="CHH600" s="60"/>
      <c r="CHI600" s="60"/>
      <c r="CHJ600" s="60"/>
      <c r="CHK600" s="60"/>
      <c r="CHL600" s="60"/>
      <c r="CHM600" s="60"/>
      <c r="CHN600" s="60"/>
      <c r="CHO600" s="60"/>
      <c r="CHP600" s="60"/>
      <c r="CHQ600" s="60"/>
      <c r="CHR600" s="60"/>
      <c r="CHS600" s="60"/>
      <c r="CHT600" s="60"/>
      <c r="CHU600" s="60"/>
      <c r="CHV600" s="60"/>
      <c r="CHW600" s="60"/>
      <c r="CHX600" s="60"/>
      <c r="CHY600" s="60"/>
      <c r="CHZ600" s="60"/>
      <c r="CIA600" s="60"/>
      <c r="CIB600" s="60"/>
      <c r="CIC600" s="60"/>
      <c r="CID600" s="60"/>
      <c r="CIE600" s="60"/>
      <c r="CIF600" s="60"/>
      <c r="CIG600" s="60"/>
      <c r="CIH600" s="60"/>
      <c r="CII600" s="60"/>
      <c r="CIJ600" s="60"/>
      <c r="CIK600" s="60"/>
      <c r="CIL600" s="60"/>
      <c r="CIM600" s="60"/>
      <c r="CIN600" s="60"/>
      <c r="CIO600" s="60"/>
      <c r="CIP600" s="60"/>
      <c r="CIQ600" s="60"/>
      <c r="CIR600" s="60"/>
      <c r="CIS600" s="60"/>
      <c r="CIT600" s="60"/>
      <c r="CIU600" s="60"/>
      <c r="CIV600" s="60"/>
      <c r="CIW600" s="60"/>
      <c r="CIX600" s="60"/>
      <c r="CIY600" s="60"/>
      <c r="CIZ600" s="60"/>
      <c r="CJA600" s="60"/>
      <c r="CJB600" s="60"/>
      <c r="CJC600" s="60"/>
      <c r="CJD600" s="60"/>
      <c r="CJE600" s="60"/>
      <c r="CJF600" s="60"/>
      <c r="CJG600" s="60"/>
      <c r="CJH600" s="60"/>
      <c r="CJI600" s="60"/>
      <c r="CJJ600" s="60"/>
      <c r="CJK600" s="60"/>
      <c r="CJL600" s="60"/>
      <c r="CJM600" s="60"/>
      <c r="CJN600" s="60"/>
      <c r="CJO600" s="60"/>
      <c r="CJP600" s="60"/>
      <c r="CJQ600" s="60"/>
      <c r="CJR600" s="60"/>
      <c r="CJS600" s="60"/>
      <c r="CJT600" s="60"/>
      <c r="CJU600" s="60"/>
      <c r="CJV600" s="60"/>
      <c r="CJW600" s="60"/>
      <c r="CJX600" s="60"/>
      <c r="CJY600" s="60"/>
      <c r="CJZ600" s="60"/>
      <c r="CKA600" s="60"/>
      <c r="CKB600" s="60"/>
      <c r="CKC600" s="60"/>
      <c r="CKD600" s="60"/>
      <c r="CKE600" s="60"/>
      <c r="CKF600" s="60"/>
      <c r="CKG600" s="60"/>
      <c r="CKH600" s="60"/>
      <c r="CKI600" s="60"/>
      <c r="CKJ600" s="60"/>
      <c r="CKK600" s="60"/>
      <c r="CKL600" s="60"/>
      <c r="CKM600" s="60"/>
      <c r="CKN600" s="60"/>
      <c r="CKO600" s="60"/>
      <c r="CKP600" s="60"/>
      <c r="CKQ600" s="60"/>
      <c r="CKR600" s="60"/>
      <c r="CKS600" s="60"/>
      <c r="CKT600" s="60"/>
      <c r="CKU600" s="60"/>
      <c r="CKV600" s="60"/>
      <c r="CKW600" s="60"/>
      <c r="CKX600" s="60"/>
      <c r="CKY600" s="60"/>
      <c r="CKZ600" s="60"/>
      <c r="CLA600" s="60"/>
      <c r="CLB600" s="60"/>
      <c r="CLC600" s="60"/>
      <c r="CLD600" s="60"/>
      <c r="CLE600" s="60"/>
      <c r="CLF600" s="60"/>
      <c r="CLG600" s="60"/>
      <c r="CLH600" s="60"/>
      <c r="CLI600" s="60"/>
      <c r="CLJ600" s="60"/>
      <c r="CLK600" s="60"/>
      <c r="CLL600" s="60"/>
      <c r="CLM600" s="60"/>
      <c r="CLN600" s="60"/>
      <c r="CLO600" s="60"/>
      <c r="CLP600" s="60"/>
      <c r="CLQ600" s="60"/>
      <c r="CLR600" s="60"/>
      <c r="CLS600" s="60"/>
      <c r="CLT600" s="60"/>
      <c r="CLU600" s="60"/>
      <c r="CLV600" s="60"/>
      <c r="CLW600" s="60"/>
      <c r="CLX600" s="60"/>
      <c r="CLY600" s="60"/>
      <c r="CLZ600" s="60"/>
      <c r="CMA600" s="60"/>
      <c r="CMB600" s="60"/>
      <c r="CMC600" s="60"/>
      <c r="CMD600" s="60"/>
      <c r="CME600" s="60"/>
      <c r="CMF600" s="60"/>
      <c r="CMG600" s="60"/>
      <c r="CMH600" s="60"/>
      <c r="CMI600" s="60"/>
      <c r="CMJ600" s="60"/>
      <c r="CMK600" s="60"/>
      <c r="CML600" s="60"/>
      <c r="CMM600" s="60"/>
      <c r="CMN600" s="60"/>
      <c r="CMO600" s="60"/>
      <c r="CMP600" s="60"/>
      <c r="CMQ600" s="60"/>
      <c r="CMR600" s="60"/>
      <c r="CMS600" s="60"/>
      <c r="CMT600" s="60"/>
      <c r="CMU600" s="60"/>
      <c r="CMV600" s="60"/>
      <c r="CMW600" s="60"/>
      <c r="CMX600" s="60"/>
      <c r="CMY600" s="60"/>
      <c r="CMZ600" s="60"/>
      <c r="CNA600" s="60"/>
      <c r="CNB600" s="60"/>
      <c r="CNC600" s="60"/>
      <c r="CND600" s="60"/>
      <c r="CNE600" s="60"/>
      <c r="CNF600" s="60"/>
      <c r="CNG600" s="60"/>
      <c r="CNH600" s="60"/>
      <c r="CNI600" s="60"/>
      <c r="CNJ600" s="60"/>
      <c r="CNK600" s="60"/>
      <c r="CNL600" s="60"/>
      <c r="CNM600" s="60"/>
      <c r="CNN600" s="60"/>
      <c r="CNO600" s="60"/>
      <c r="CNP600" s="60"/>
      <c r="CNQ600" s="60"/>
      <c r="CNR600" s="60"/>
      <c r="CNS600" s="60"/>
      <c r="CNT600" s="60"/>
      <c r="CNU600" s="60"/>
      <c r="CNV600" s="60"/>
      <c r="CNW600" s="60"/>
      <c r="CNX600" s="60"/>
      <c r="CNY600" s="60"/>
      <c r="CNZ600" s="60"/>
      <c r="COA600" s="60"/>
      <c r="COB600" s="60"/>
      <c r="COC600" s="60"/>
      <c r="COD600" s="60"/>
      <c r="COE600" s="60"/>
      <c r="COF600" s="60"/>
      <c r="COG600" s="60"/>
      <c r="COH600" s="60"/>
      <c r="COI600" s="60"/>
      <c r="COJ600" s="60"/>
      <c r="COK600" s="60"/>
      <c r="COL600" s="60"/>
      <c r="COM600" s="60"/>
      <c r="CON600" s="60"/>
      <c r="COO600" s="60"/>
      <c r="COP600" s="60"/>
      <c r="COQ600" s="60"/>
      <c r="COR600" s="60"/>
      <c r="COS600" s="60"/>
      <c r="COT600" s="60"/>
      <c r="COU600" s="60"/>
      <c r="COV600" s="60"/>
      <c r="COW600" s="60"/>
      <c r="COX600" s="60"/>
      <c r="COY600" s="60"/>
      <c r="COZ600" s="60"/>
      <c r="CPA600" s="60"/>
      <c r="CPB600" s="60"/>
      <c r="CPC600" s="60"/>
      <c r="CPD600" s="60"/>
      <c r="CPE600" s="60"/>
      <c r="CPF600" s="60"/>
      <c r="CPG600" s="60"/>
      <c r="CPH600" s="60"/>
      <c r="CPI600" s="60"/>
      <c r="CPJ600" s="60"/>
      <c r="CPK600" s="60"/>
      <c r="CPL600" s="60"/>
      <c r="CPM600" s="60"/>
      <c r="CPN600" s="60"/>
      <c r="CPO600" s="60"/>
      <c r="CPP600" s="60"/>
      <c r="CPQ600" s="60"/>
      <c r="CPR600" s="60"/>
      <c r="CPS600" s="60"/>
      <c r="CPT600" s="60"/>
      <c r="CPU600" s="60"/>
      <c r="CPV600" s="60"/>
      <c r="CPW600" s="60"/>
      <c r="CPX600" s="60"/>
      <c r="CPY600" s="60"/>
      <c r="CPZ600" s="60"/>
      <c r="CQA600" s="60"/>
      <c r="CQB600" s="60"/>
      <c r="CQC600" s="60"/>
      <c r="CQD600" s="60"/>
      <c r="CQE600" s="60"/>
      <c r="CQF600" s="60"/>
      <c r="CQG600" s="60"/>
      <c r="CQH600" s="60"/>
      <c r="CQI600" s="60"/>
      <c r="CQJ600" s="60"/>
      <c r="CQK600" s="60"/>
      <c r="CQL600" s="60"/>
      <c r="CQM600" s="60"/>
      <c r="CQN600" s="60"/>
      <c r="CQO600" s="60"/>
      <c r="CQP600" s="60"/>
      <c r="CQQ600" s="60"/>
      <c r="CQR600" s="60"/>
      <c r="CQS600" s="60"/>
      <c r="CQT600" s="60"/>
      <c r="CQU600" s="60"/>
      <c r="CQV600" s="60"/>
      <c r="CQW600" s="60"/>
      <c r="CQX600" s="60"/>
      <c r="CQY600" s="60"/>
      <c r="CQZ600" s="60"/>
      <c r="CRA600" s="60"/>
      <c r="CRB600" s="60"/>
      <c r="CRC600" s="60"/>
      <c r="CRD600" s="60"/>
      <c r="CRE600" s="60"/>
      <c r="CRF600" s="60"/>
      <c r="CRG600" s="60"/>
      <c r="CRH600" s="60"/>
      <c r="CRI600" s="60"/>
      <c r="CRJ600" s="60"/>
      <c r="CRK600" s="60"/>
      <c r="CRL600" s="60"/>
      <c r="CRM600" s="60"/>
      <c r="CRN600" s="60"/>
      <c r="CRO600" s="60"/>
      <c r="CRP600" s="60"/>
      <c r="CRQ600" s="60"/>
      <c r="CRR600" s="60"/>
      <c r="CRS600" s="60"/>
      <c r="CRT600" s="60"/>
      <c r="CRU600" s="60"/>
      <c r="CRV600" s="60"/>
      <c r="CRW600" s="60"/>
      <c r="CRX600" s="60"/>
      <c r="CRY600" s="60"/>
      <c r="CRZ600" s="60"/>
      <c r="CSA600" s="60"/>
      <c r="CSB600" s="60"/>
      <c r="CSC600" s="60"/>
      <c r="CSD600" s="60"/>
      <c r="CSE600" s="60"/>
      <c r="CSF600" s="60"/>
      <c r="CSG600" s="60"/>
      <c r="CSH600" s="60"/>
      <c r="CSI600" s="60"/>
      <c r="CSJ600" s="60"/>
      <c r="CSK600" s="60"/>
      <c r="CSL600" s="60"/>
      <c r="CSM600" s="60"/>
      <c r="CSN600" s="60"/>
      <c r="CSO600" s="60"/>
      <c r="CSP600" s="60"/>
      <c r="CSQ600" s="60"/>
      <c r="CSR600" s="60"/>
      <c r="CSS600" s="60"/>
      <c r="CST600" s="60"/>
      <c r="CSU600" s="60"/>
      <c r="CSV600" s="60"/>
      <c r="CSW600" s="60"/>
      <c r="CSX600" s="60"/>
      <c r="CSY600" s="60"/>
      <c r="CSZ600" s="60"/>
      <c r="CTA600" s="60"/>
      <c r="CTB600" s="60"/>
      <c r="CTC600" s="60"/>
      <c r="CTD600" s="60"/>
      <c r="CTE600" s="60"/>
      <c r="CTF600" s="60"/>
      <c r="CTG600" s="60"/>
      <c r="CTH600" s="60"/>
      <c r="CTI600" s="60"/>
      <c r="CTJ600" s="60"/>
      <c r="CTK600" s="60"/>
      <c r="CTL600" s="60"/>
      <c r="CTM600" s="60"/>
      <c r="CTN600" s="60"/>
      <c r="CTO600" s="60"/>
      <c r="CTP600" s="60"/>
      <c r="CTQ600" s="60"/>
      <c r="CTR600" s="60"/>
      <c r="CTS600" s="60"/>
      <c r="CTT600" s="60"/>
      <c r="CTU600" s="60"/>
      <c r="CTV600" s="60"/>
      <c r="CTW600" s="60"/>
      <c r="CTX600" s="60"/>
      <c r="CTY600" s="60"/>
      <c r="CTZ600" s="60"/>
      <c r="CUA600" s="60"/>
      <c r="CUB600" s="60"/>
      <c r="CUC600" s="60"/>
      <c r="CUD600" s="60"/>
      <c r="CUE600" s="60"/>
      <c r="CUF600" s="60"/>
      <c r="CUG600" s="60"/>
      <c r="CUH600" s="60"/>
      <c r="CUI600" s="60"/>
      <c r="CUJ600" s="60"/>
      <c r="CUK600" s="60"/>
      <c r="CUL600" s="60"/>
      <c r="CUM600" s="60"/>
      <c r="CUN600" s="60"/>
      <c r="CUO600" s="60"/>
      <c r="CUP600" s="60"/>
      <c r="CUQ600" s="60"/>
      <c r="CUR600" s="60"/>
      <c r="CUS600" s="60"/>
      <c r="CUT600" s="60"/>
      <c r="CUU600" s="60"/>
      <c r="CUV600" s="60"/>
      <c r="CUW600" s="60"/>
      <c r="CUX600" s="60"/>
      <c r="CUY600" s="60"/>
      <c r="CUZ600" s="60"/>
      <c r="CVA600" s="60"/>
      <c r="CVB600" s="60"/>
      <c r="CVC600" s="60"/>
      <c r="CVD600" s="60"/>
      <c r="CVE600" s="60"/>
      <c r="CVF600" s="60"/>
      <c r="CVG600" s="60"/>
      <c r="CVH600" s="60"/>
      <c r="CVI600" s="60"/>
      <c r="CVJ600" s="60"/>
      <c r="CVK600" s="60"/>
      <c r="CVL600" s="60"/>
      <c r="CVM600" s="60"/>
      <c r="CVN600" s="60"/>
      <c r="CVO600" s="60"/>
      <c r="CVP600" s="60"/>
      <c r="CVQ600" s="60"/>
      <c r="CVR600" s="60"/>
      <c r="CVS600" s="60"/>
      <c r="CVT600" s="60"/>
      <c r="CVU600" s="60"/>
      <c r="CVV600" s="60"/>
      <c r="CVW600" s="60"/>
      <c r="CVX600" s="60"/>
      <c r="CVY600" s="60"/>
      <c r="CVZ600" s="60"/>
      <c r="CWA600" s="60"/>
      <c r="CWB600" s="60"/>
      <c r="CWC600" s="60"/>
      <c r="CWD600" s="60"/>
      <c r="CWE600" s="60"/>
      <c r="CWF600" s="60"/>
      <c r="CWG600" s="60"/>
      <c r="CWH600" s="60"/>
      <c r="CWI600" s="60"/>
      <c r="CWJ600" s="60"/>
      <c r="CWK600" s="60"/>
      <c r="CWL600" s="60"/>
      <c r="CWM600" s="60"/>
      <c r="CWN600" s="60"/>
      <c r="CWO600" s="60"/>
      <c r="CWP600" s="60"/>
      <c r="CWQ600" s="60"/>
      <c r="CWR600" s="60"/>
      <c r="CWS600" s="60"/>
      <c r="CWT600" s="60"/>
      <c r="CWU600" s="60"/>
      <c r="CWV600" s="60"/>
      <c r="CWW600" s="60"/>
      <c r="CWX600" s="60"/>
      <c r="CWY600" s="60"/>
      <c r="CWZ600" s="60"/>
      <c r="CXA600" s="60"/>
      <c r="CXB600" s="60"/>
      <c r="CXC600" s="60"/>
      <c r="CXD600" s="60"/>
      <c r="CXE600" s="60"/>
      <c r="CXF600" s="60"/>
      <c r="CXG600" s="60"/>
      <c r="CXH600" s="60"/>
      <c r="CXI600" s="60"/>
      <c r="CXJ600" s="60"/>
      <c r="CXK600" s="60"/>
      <c r="CXL600" s="60"/>
      <c r="CXM600" s="60"/>
      <c r="CXN600" s="60"/>
      <c r="CXO600" s="60"/>
      <c r="CXP600" s="60"/>
      <c r="CXQ600" s="60"/>
      <c r="CXR600" s="60"/>
      <c r="CXS600" s="60"/>
      <c r="CXT600" s="60"/>
      <c r="CXU600" s="60"/>
      <c r="CXV600" s="60"/>
      <c r="CXW600" s="60"/>
      <c r="CXX600" s="60"/>
      <c r="CXY600" s="60"/>
      <c r="CXZ600" s="60"/>
      <c r="CYA600" s="60"/>
      <c r="CYB600" s="60"/>
      <c r="CYC600" s="60"/>
      <c r="CYD600" s="60"/>
      <c r="CYE600" s="60"/>
      <c r="CYF600" s="60"/>
      <c r="CYG600" s="60"/>
      <c r="CYH600" s="60"/>
      <c r="CYI600" s="60"/>
      <c r="CYJ600" s="60"/>
      <c r="CYK600" s="60"/>
      <c r="CYL600" s="60"/>
      <c r="CYM600" s="60"/>
      <c r="CYN600" s="60"/>
      <c r="CYO600" s="60"/>
      <c r="CYP600" s="60"/>
      <c r="CYQ600" s="60"/>
      <c r="CYR600" s="60"/>
      <c r="CYS600" s="60"/>
      <c r="CYT600" s="60"/>
      <c r="CYU600" s="60"/>
      <c r="CYV600" s="60"/>
      <c r="CYW600" s="60"/>
      <c r="CYX600" s="60"/>
      <c r="CYY600" s="60"/>
      <c r="CYZ600" s="60"/>
      <c r="CZA600" s="60"/>
      <c r="CZB600" s="60"/>
      <c r="CZC600" s="60"/>
      <c r="CZD600" s="60"/>
      <c r="CZE600" s="60"/>
      <c r="CZF600" s="60"/>
      <c r="CZG600" s="60"/>
      <c r="CZH600" s="60"/>
      <c r="CZI600" s="60"/>
      <c r="CZJ600" s="60"/>
      <c r="CZK600" s="60"/>
      <c r="CZL600" s="60"/>
      <c r="CZM600" s="60"/>
      <c r="CZN600" s="60"/>
      <c r="CZO600" s="60"/>
      <c r="CZP600" s="60"/>
      <c r="CZQ600" s="60"/>
      <c r="CZR600" s="60"/>
      <c r="CZS600" s="60"/>
      <c r="CZT600" s="60"/>
      <c r="CZU600" s="60"/>
      <c r="CZV600" s="60"/>
      <c r="CZW600" s="60"/>
      <c r="CZX600" s="60"/>
      <c r="CZY600" s="60"/>
      <c r="CZZ600" s="60"/>
      <c r="DAA600" s="60"/>
      <c r="DAB600" s="60"/>
      <c r="DAC600" s="60"/>
      <c r="DAD600" s="60"/>
      <c r="DAE600" s="60"/>
      <c r="DAF600" s="60"/>
      <c r="DAG600" s="60"/>
      <c r="DAH600" s="60"/>
      <c r="DAI600" s="60"/>
      <c r="DAJ600" s="60"/>
      <c r="DAK600" s="60"/>
      <c r="DAL600" s="60"/>
      <c r="DAM600" s="60"/>
      <c r="DAN600" s="60"/>
      <c r="DAO600" s="60"/>
      <c r="DAP600" s="60"/>
      <c r="DAQ600" s="60"/>
      <c r="DAR600" s="60"/>
      <c r="DAS600" s="60"/>
      <c r="DAT600" s="60"/>
      <c r="DAU600" s="60"/>
      <c r="DAV600" s="60"/>
      <c r="DAW600" s="60"/>
      <c r="DAX600" s="60"/>
      <c r="DAY600" s="60"/>
      <c r="DAZ600" s="60"/>
      <c r="DBA600" s="60"/>
      <c r="DBB600" s="60"/>
      <c r="DBC600" s="60"/>
      <c r="DBD600" s="60"/>
      <c r="DBE600" s="60"/>
      <c r="DBF600" s="60"/>
      <c r="DBG600" s="60"/>
      <c r="DBH600" s="60"/>
      <c r="DBI600" s="60"/>
      <c r="DBJ600" s="60"/>
      <c r="DBK600" s="60"/>
      <c r="DBL600" s="60"/>
      <c r="DBM600" s="60"/>
      <c r="DBN600" s="60"/>
      <c r="DBO600" s="60"/>
      <c r="DBP600" s="60"/>
      <c r="DBQ600" s="60"/>
      <c r="DBR600" s="60"/>
      <c r="DBS600" s="60"/>
      <c r="DBT600" s="60"/>
      <c r="DBU600" s="60"/>
      <c r="DBV600" s="60"/>
      <c r="DBW600" s="60"/>
      <c r="DBX600" s="60"/>
      <c r="DBY600" s="60"/>
      <c r="DBZ600" s="60"/>
      <c r="DCA600" s="60"/>
      <c r="DCB600" s="60"/>
      <c r="DCC600" s="60"/>
      <c r="DCD600" s="60"/>
      <c r="DCE600" s="60"/>
      <c r="DCF600" s="60"/>
      <c r="DCG600" s="60"/>
      <c r="DCH600" s="60"/>
      <c r="DCI600" s="60"/>
      <c r="DCJ600" s="60"/>
      <c r="DCK600" s="60"/>
      <c r="DCL600" s="60"/>
      <c r="DCM600" s="60"/>
      <c r="DCN600" s="60"/>
      <c r="DCO600" s="60"/>
      <c r="DCP600" s="60"/>
      <c r="DCQ600" s="60"/>
      <c r="DCR600" s="60"/>
      <c r="DCS600" s="60"/>
      <c r="DCT600" s="60"/>
      <c r="DCU600" s="60"/>
      <c r="DCV600" s="60"/>
      <c r="DCW600" s="60"/>
      <c r="DCX600" s="60"/>
      <c r="DCY600" s="60"/>
      <c r="DCZ600" s="60"/>
      <c r="DDA600" s="60"/>
      <c r="DDB600" s="60"/>
      <c r="DDC600" s="60"/>
      <c r="DDD600" s="60"/>
      <c r="DDE600" s="60"/>
      <c r="DDF600" s="60"/>
      <c r="DDG600" s="60"/>
      <c r="DDH600" s="60"/>
      <c r="DDI600" s="60"/>
      <c r="DDJ600" s="60"/>
      <c r="DDK600" s="60"/>
      <c r="DDL600" s="60"/>
      <c r="DDM600" s="60"/>
      <c r="DDN600" s="60"/>
      <c r="DDO600" s="60"/>
      <c r="DDP600" s="60"/>
      <c r="DDQ600" s="60"/>
      <c r="DDR600" s="60"/>
      <c r="DDS600" s="60"/>
      <c r="DDT600" s="60"/>
      <c r="DDU600" s="60"/>
      <c r="DDV600" s="60"/>
      <c r="DDW600" s="60"/>
      <c r="DDX600" s="60"/>
      <c r="DDY600" s="60"/>
      <c r="DDZ600" s="60"/>
      <c r="DEA600" s="60"/>
      <c r="DEB600" s="60"/>
      <c r="DEC600" s="60"/>
      <c r="DED600" s="60"/>
      <c r="DEE600" s="60"/>
      <c r="DEF600" s="60"/>
      <c r="DEG600" s="60"/>
      <c r="DEH600" s="60"/>
      <c r="DEI600" s="60"/>
      <c r="DEJ600" s="60"/>
      <c r="DEK600" s="60"/>
      <c r="DEL600" s="60"/>
      <c r="DEM600" s="60"/>
      <c r="DEN600" s="60"/>
      <c r="DEO600" s="60"/>
      <c r="DEP600" s="60"/>
      <c r="DEQ600" s="60"/>
      <c r="DER600" s="60"/>
      <c r="DES600" s="60"/>
      <c r="DET600" s="60"/>
      <c r="DEU600" s="60"/>
      <c r="DEV600" s="60"/>
      <c r="DEW600" s="60"/>
      <c r="DEX600" s="60"/>
      <c r="DEY600" s="60"/>
      <c r="DEZ600" s="60"/>
      <c r="DFA600" s="60"/>
      <c r="DFB600" s="60"/>
      <c r="DFC600" s="60"/>
      <c r="DFD600" s="60"/>
      <c r="DFE600" s="60"/>
      <c r="DFF600" s="60"/>
      <c r="DFG600" s="60"/>
      <c r="DFH600" s="60"/>
      <c r="DFI600" s="60"/>
      <c r="DFJ600" s="60"/>
      <c r="DFK600" s="60"/>
      <c r="DFL600" s="60"/>
      <c r="DFM600" s="60"/>
      <c r="DFN600" s="60"/>
      <c r="DFO600" s="60"/>
      <c r="DFP600" s="60"/>
      <c r="DFQ600" s="60"/>
      <c r="DFR600" s="60"/>
      <c r="DFS600" s="60"/>
      <c r="DFT600" s="60"/>
      <c r="DFU600" s="60"/>
      <c r="DFV600" s="60"/>
      <c r="DFW600" s="60"/>
      <c r="DFX600" s="60"/>
      <c r="DFY600" s="60"/>
      <c r="DFZ600" s="60"/>
      <c r="DGA600" s="60"/>
      <c r="DGB600" s="60"/>
      <c r="DGC600" s="60"/>
      <c r="DGD600" s="60"/>
      <c r="DGE600" s="60"/>
      <c r="DGF600" s="60"/>
      <c r="DGG600" s="60"/>
      <c r="DGH600" s="60"/>
      <c r="DGI600" s="60"/>
      <c r="DGJ600" s="60"/>
      <c r="DGK600" s="60"/>
      <c r="DGL600" s="60"/>
      <c r="DGM600" s="60"/>
      <c r="DGN600" s="60"/>
      <c r="DGO600" s="60"/>
      <c r="DGP600" s="60"/>
      <c r="DGQ600" s="60"/>
      <c r="DGR600" s="60"/>
      <c r="DGS600" s="60"/>
      <c r="DGT600" s="60"/>
      <c r="DGU600" s="60"/>
      <c r="DGV600" s="60"/>
      <c r="DGW600" s="60"/>
      <c r="DGX600" s="60"/>
      <c r="DGY600" s="60"/>
      <c r="DGZ600" s="60"/>
      <c r="DHA600" s="60"/>
      <c r="DHB600" s="60"/>
      <c r="DHC600" s="60"/>
      <c r="DHD600" s="60"/>
      <c r="DHE600" s="60"/>
      <c r="DHF600" s="60"/>
      <c r="DHG600" s="60"/>
      <c r="DHH600" s="60"/>
      <c r="DHI600" s="60"/>
      <c r="DHJ600" s="60"/>
      <c r="DHK600" s="60"/>
      <c r="DHL600" s="60"/>
      <c r="DHM600" s="60"/>
      <c r="DHN600" s="60"/>
      <c r="DHO600" s="60"/>
      <c r="DHP600" s="60"/>
      <c r="DHQ600" s="60"/>
      <c r="DHR600" s="60"/>
      <c r="DHS600" s="60"/>
      <c r="DHT600" s="60"/>
      <c r="DHU600" s="60"/>
      <c r="DHV600" s="60"/>
      <c r="DHW600" s="60"/>
      <c r="DHX600" s="60"/>
      <c r="DHY600" s="60"/>
      <c r="DHZ600" s="60"/>
      <c r="DIA600" s="60"/>
      <c r="DIB600" s="60"/>
      <c r="DIC600" s="60"/>
      <c r="DID600" s="60"/>
      <c r="DIE600" s="60"/>
      <c r="DIF600" s="60"/>
      <c r="DIG600" s="60"/>
      <c r="DIH600" s="60"/>
      <c r="DII600" s="60"/>
      <c r="DIJ600" s="60"/>
      <c r="DIK600" s="60"/>
      <c r="DIL600" s="60"/>
      <c r="DIM600" s="60"/>
      <c r="DIN600" s="60"/>
      <c r="DIO600" s="60"/>
      <c r="DIP600" s="60"/>
      <c r="DIQ600" s="60"/>
      <c r="DIR600" s="60"/>
      <c r="DIS600" s="60"/>
      <c r="DIT600" s="60"/>
      <c r="DIU600" s="60"/>
      <c r="DIV600" s="60"/>
      <c r="DIW600" s="60"/>
      <c r="DIX600" s="60"/>
      <c r="DIY600" s="60"/>
      <c r="DIZ600" s="60"/>
      <c r="DJA600" s="60"/>
      <c r="DJB600" s="60"/>
      <c r="DJC600" s="60"/>
      <c r="DJD600" s="60"/>
      <c r="DJE600" s="60"/>
      <c r="DJF600" s="60"/>
      <c r="DJG600" s="60"/>
      <c r="DJH600" s="60"/>
      <c r="DJI600" s="60"/>
      <c r="DJJ600" s="60"/>
      <c r="DJK600" s="60"/>
      <c r="DJL600" s="60"/>
      <c r="DJM600" s="60"/>
      <c r="DJN600" s="60"/>
      <c r="DJO600" s="60"/>
      <c r="DJP600" s="60"/>
      <c r="DJQ600" s="60"/>
      <c r="DJR600" s="60"/>
      <c r="DJS600" s="60"/>
      <c r="DJT600" s="60"/>
      <c r="DJU600" s="60"/>
      <c r="DJV600" s="60"/>
      <c r="DJW600" s="60"/>
      <c r="DJX600" s="60"/>
      <c r="DJY600" s="60"/>
      <c r="DJZ600" s="60"/>
      <c r="DKA600" s="60"/>
      <c r="DKB600" s="60"/>
      <c r="DKC600" s="60"/>
      <c r="DKD600" s="60"/>
      <c r="DKE600" s="60"/>
      <c r="DKF600" s="60"/>
      <c r="DKG600" s="60"/>
      <c r="DKH600" s="60"/>
      <c r="DKI600" s="60"/>
      <c r="DKJ600" s="60"/>
      <c r="DKK600" s="60"/>
      <c r="DKL600" s="60"/>
      <c r="DKM600" s="60"/>
      <c r="DKN600" s="60"/>
      <c r="DKO600" s="60"/>
      <c r="DKP600" s="60"/>
      <c r="DKQ600" s="60"/>
      <c r="DKR600" s="60"/>
      <c r="DKS600" s="60"/>
      <c r="DKT600" s="60"/>
      <c r="DKU600" s="60"/>
      <c r="DKV600" s="60"/>
      <c r="DKW600" s="60"/>
      <c r="DKX600" s="60"/>
      <c r="DKY600" s="60"/>
      <c r="DKZ600" s="60"/>
      <c r="DLA600" s="60"/>
      <c r="DLB600" s="60"/>
      <c r="DLC600" s="60"/>
      <c r="DLD600" s="60"/>
      <c r="DLE600" s="60"/>
      <c r="DLF600" s="60"/>
      <c r="DLG600" s="60"/>
      <c r="DLH600" s="60"/>
      <c r="DLI600" s="60"/>
      <c r="DLJ600" s="60"/>
      <c r="DLK600" s="60"/>
      <c r="DLL600" s="60"/>
      <c r="DLM600" s="60"/>
      <c r="DLN600" s="60"/>
      <c r="DLO600" s="60"/>
      <c r="DLP600" s="60"/>
      <c r="DLQ600" s="60"/>
      <c r="DLR600" s="60"/>
      <c r="DLS600" s="60"/>
      <c r="DLT600" s="60"/>
      <c r="DLU600" s="60"/>
      <c r="DLV600" s="60"/>
      <c r="DLW600" s="60"/>
      <c r="DLX600" s="60"/>
      <c r="DLY600" s="60"/>
      <c r="DLZ600" s="60"/>
      <c r="DMA600" s="60"/>
      <c r="DMB600" s="60"/>
      <c r="DMC600" s="60"/>
      <c r="DMD600" s="60"/>
      <c r="DME600" s="60"/>
      <c r="DMF600" s="60"/>
      <c r="DMG600" s="60"/>
      <c r="DMH600" s="60"/>
      <c r="DMI600" s="60"/>
      <c r="DMJ600" s="60"/>
      <c r="DMK600" s="60"/>
      <c r="DML600" s="60"/>
      <c r="DMM600" s="60"/>
      <c r="DMN600" s="60"/>
      <c r="DMO600" s="60"/>
      <c r="DMP600" s="60"/>
      <c r="DMQ600" s="60"/>
      <c r="DMR600" s="60"/>
      <c r="DMS600" s="60"/>
      <c r="DMT600" s="60"/>
      <c r="DMU600" s="60"/>
      <c r="DMV600" s="60"/>
      <c r="DMW600" s="60"/>
      <c r="DMX600" s="60"/>
      <c r="DMY600" s="60"/>
      <c r="DMZ600" s="60"/>
      <c r="DNA600" s="60"/>
      <c r="DNB600" s="60"/>
      <c r="DNC600" s="60"/>
      <c r="DND600" s="60"/>
      <c r="DNE600" s="60"/>
      <c r="DNF600" s="60"/>
      <c r="DNG600" s="60"/>
      <c r="DNH600" s="60"/>
      <c r="DNI600" s="60"/>
      <c r="DNJ600" s="60"/>
      <c r="DNK600" s="60"/>
      <c r="DNL600" s="60"/>
      <c r="DNM600" s="60"/>
      <c r="DNN600" s="60"/>
      <c r="DNO600" s="60"/>
      <c r="DNP600" s="60"/>
      <c r="DNQ600" s="60"/>
      <c r="DNR600" s="60"/>
      <c r="DNS600" s="60"/>
      <c r="DNT600" s="60"/>
      <c r="DNU600" s="60"/>
      <c r="DNV600" s="60"/>
      <c r="DNW600" s="60"/>
      <c r="DNX600" s="60"/>
      <c r="DNY600" s="60"/>
      <c r="DNZ600" s="60"/>
      <c r="DOA600" s="60"/>
      <c r="DOB600" s="60"/>
      <c r="DOC600" s="60"/>
      <c r="DOD600" s="60"/>
      <c r="DOE600" s="60"/>
      <c r="DOF600" s="60"/>
      <c r="DOG600" s="60"/>
      <c r="DOH600" s="60"/>
      <c r="DOI600" s="60"/>
      <c r="DOJ600" s="60"/>
      <c r="DOK600" s="60"/>
      <c r="DOL600" s="60"/>
      <c r="DOM600" s="60"/>
      <c r="DON600" s="60"/>
      <c r="DOO600" s="60"/>
      <c r="DOP600" s="60"/>
      <c r="DOQ600" s="60"/>
      <c r="DOR600" s="60"/>
      <c r="DOS600" s="60"/>
      <c r="DOT600" s="60"/>
      <c r="DOU600" s="60"/>
      <c r="DOV600" s="60"/>
      <c r="DOW600" s="60"/>
      <c r="DOX600" s="60"/>
      <c r="DOY600" s="60"/>
      <c r="DOZ600" s="60"/>
      <c r="DPA600" s="60"/>
      <c r="DPB600" s="60"/>
      <c r="DPC600" s="60"/>
      <c r="DPD600" s="60"/>
      <c r="DPE600" s="60"/>
      <c r="DPF600" s="60"/>
      <c r="DPG600" s="60"/>
      <c r="DPH600" s="60"/>
      <c r="DPI600" s="60"/>
      <c r="DPJ600" s="60"/>
      <c r="DPK600" s="60"/>
      <c r="DPL600" s="60"/>
      <c r="DPM600" s="60"/>
      <c r="DPN600" s="60"/>
      <c r="DPO600" s="60"/>
      <c r="DPP600" s="60"/>
      <c r="DPQ600" s="60"/>
      <c r="DPR600" s="60"/>
      <c r="DPS600" s="60"/>
      <c r="DPT600" s="60"/>
      <c r="DPU600" s="60"/>
      <c r="DPV600" s="60"/>
      <c r="DPW600" s="60"/>
      <c r="DPX600" s="60"/>
      <c r="DPY600" s="60"/>
      <c r="DPZ600" s="60"/>
      <c r="DQA600" s="60"/>
      <c r="DQB600" s="60"/>
      <c r="DQC600" s="60"/>
      <c r="DQD600" s="60"/>
      <c r="DQE600" s="60"/>
      <c r="DQF600" s="60"/>
      <c r="DQG600" s="60"/>
      <c r="DQH600" s="60"/>
      <c r="DQI600" s="60"/>
      <c r="DQJ600" s="60"/>
      <c r="DQK600" s="60"/>
      <c r="DQL600" s="60"/>
      <c r="DQM600" s="60"/>
      <c r="DQN600" s="60"/>
      <c r="DQO600" s="60"/>
      <c r="DQP600" s="60"/>
      <c r="DQQ600" s="60"/>
      <c r="DQR600" s="60"/>
      <c r="DQS600" s="60"/>
      <c r="DQT600" s="60"/>
      <c r="DQU600" s="60"/>
      <c r="DQV600" s="60"/>
      <c r="DQW600" s="60"/>
      <c r="DQX600" s="60"/>
      <c r="DQY600" s="60"/>
      <c r="DQZ600" s="60"/>
      <c r="DRA600" s="60"/>
      <c r="DRB600" s="60"/>
      <c r="DRC600" s="60"/>
      <c r="DRD600" s="60"/>
      <c r="DRE600" s="60"/>
      <c r="DRF600" s="60"/>
      <c r="DRG600" s="60"/>
      <c r="DRH600" s="60"/>
      <c r="DRI600" s="60"/>
      <c r="DRJ600" s="60"/>
      <c r="DRK600" s="60"/>
      <c r="DRL600" s="60"/>
      <c r="DRM600" s="60"/>
      <c r="DRN600" s="60"/>
      <c r="DRO600" s="60"/>
      <c r="DRP600" s="60"/>
      <c r="DRQ600" s="60"/>
      <c r="DRR600" s="60"/>
      <c r="DRS600" s="60"/>
      <c r="DRT600" s="60"/>
      <c r="DRU600" s="60"/>
      <c r="DRV600" s="60"/>
      <c r="DRW600" s="60"/>
      <c r="DRX600" s="60"/>
      <c r="DRY600" s="60"/>
      <c r="DRZ600" s="60"/>
      <c r="DSA600" s="60"/>
      <c r="DSB600" s="60"/>
      <c r="DSC600" s="60"/>
      <c r="DSD600" s="60"/>
      <c r="DSE600" s="60"/>
      <c r="DSF600" s="60"/>
      <c r="DSG600" s="60"/>
      <c r="DSH600" s="60"/>
      <c r="DSI600" s="60"/>
      <c r="DSJ600" s="60"/>
      <c r="DSK600" s="60"/>
      <c r="DSL600" s="60"/>
      <c r="DSM600" s="60"/>
      <c r="DSN600" s="60"/>
      <c r="DSO600" s="60"/>
      <c r="DSP600" s="60"/>
      <c r="DSQ600" s="60"/>
      <c r="DSR600" s="60"/>
      <c r="DSS600" s="60"/>
      <c r="DST600" s="60"/>
      <c r="DSU600" s="60"/>
      <c r="DSV600" s="60"/>
      <c r="DSW600" s="60"/>
      <c r="DSX600" s="60"/>
      <c r="DSY600" s="60"/>
      <c r="DSZ600" s="60"/>
      <c r="DTA600" s="60"/>
      <c r="DTB600" s="60"/>
      <c r="DTC600" s="60"/>
      <c r="DTD600" s="60"/>
      <c r="DTE600" s="60"/>
      <c r="DTF600" s="60"/>
      <c r="DTG600" s="60"/>
      <c r="DTH600" s="60"/>
      <c r="DTI600" s="60"/>
      <c r="DTJ600" s="60"/>
      <c r="DTK600" s="60"/>
      <c r="DTL600" s="60"/>
      <c r="DTM600" s="60"/>
      <c r="DTN600" s="60"/>
      <c r="DTO600" s="60"/>
      <c r="DTP600" s="60"/>
      <c r="DTQ600" s="60"/>
      <c r="DTR600" s="60"/>
      <c r="DTS600" s="60"/>
      <c r="DTT600" s="60"/>
      <c r="DTU600" s="60"/>
      <c r="DTV600" s="60"/>
      <c r="DTW600" s="60"/>
      <c r="DTX600" s="60"/>
      <c r="DTY600" s="60"/>
      <c r="DTZ600" s="60"/>
      <c r="DUA600" s="60"/>
      <c r="DUB600" s="60"/>
      <c r="DUC600" s="60"/>
      <c r="DUD600" s="60"/>
      <c r="DUE600" s="60"/>
      <c r="DUF600" s="60"/>
      <c r="DUG600" s="60"/>
      <c r="DUH600" s="60"/>
      <c r="DUI600" s="60"/>
      <c r="DUJ600" s="60"/>
      <c r="DUK600" s="60"/>
      <c r="DUL600" s="60"/>
      <c r="DUM600" s="60"/>
      <c r="DUN600" s="60"/>
      <c r="DUO600" s="60"/>
      <c r="DUP600" s="60"/>
      <c r="DUQ600" s="60"/>
      <c r="DUR600" s="60"/>
      <c r="DUS600" s="60"/>
      <c r="DUT600" s="60"/>
      <c r="DUU600" s="60"/>
      <c r="DUV600" s="60"/>
      <c r="DUW600" s="60"/>
      <c r="DUX600" s="60"/>
      <c r="DUY600" s="60"/>
      <c r="DUZ600" s="60"/>
      <c r="DVA600" s="60"/>
      <c r="DVB600" s="60"/>
      <c r="DVC600" s="60"/>
      <c r="DVD600" s="60"/>
      <c r="DVE600" s="60"/>
      <c r="DVF600" s="60"/>
      <c r="DVG600" s="60"/>
      <c r="DVH600" s="60"/>
      <c r="DVI600" s="60"/>
      <c r="DVJ600" s="60"/>
      <c r="DVK600" s="60"/>
      <c r="DVL600" s="60"/>
      <c r="DVM600" s="60"/>
      <c r="DVN600" s="60"/>
      <c r="DVO600" s="60"/>
      <c r="DVP600" s="60"/>
      <c r="DVQ600" s="60"/>
      <c r="DVR600" s="60"/>
      <c r="DVS600" s="60"/>
      <c r="DVT600" s="60"/>
      <c r="DVU600" s="60"/>
      <c r="DVV600" s="60"/>
      <c r="DVW600" s="60"/>
      <c r="DVX600" s="60"/>
      <c r="DVY600" s="60"/>
      <c r="DVZ600" s="60"/>
      <c r="DWA600" s="60"/>
      <c r="DWB600" s="60"/>
      <c r="DWC600" s="60"/>
      <c r="DWD600" s="60"/>
      <c r="DWE600" s="60"/>
      <c r="DWF600" s="60"/>
      <c r="DWG600" s="60"/>
      <c r="DWH600" s="60"/>
      <c r="DWI600" s="60"/>
      <c r="DWJ600" s="60"/>
      <c r="DWK600" s="60"/>
      <c r="DWL600" s="60"/>
      <c r="DWM600" s="60"/>
      <c r="DWN600" s="60"/>
      <c r="DWO600" s="60"/>
      <c r="DWP600" s="60"/>
      <c r="DWQ600" s="60"/>
      <c r="DWR600" s="60"/>
      <c r="DWS600" s="60"/>
      <c r="DWT600" s="60"/>
      <c r="DWU600" s="60"/>
      <c r="DWV600" s="60"/>
      <c r="DWW600" s="60"/>
      <c r="DWX600" s="60"/>
      <c r="DWY600" s="60"/>
      <c r="DWZ600" s="60"/>
      <c r="DXA600" s="60"/>
      <c r="DXB600" s="60"/>
      <c r="DXC600" s="60"/>
      <c r="DXD600" s="60"/>
      <c r="DXE600" s="60"/>
      <c r="DXF600" s="60"/>
      <c r="DXG600" s="60"/>
      <c r="DXH600" s="60"/>
      <c r="DXI600" s="60"/>
      <c r="DXJ600" s="60"/>
      <c r="DXK600" s="60"/>
      <c r="DXL600" s="60"/>
      <c r="DXM600" s="60"/>
      <c r="DXN600" s="60"/>
      <c r="DXO600" s="60"/>
      <c r="DXP600" s="60"/>
      <c r="DXQ600" s="60"/>
      <c r="DXR600" s="60"/>
      <c r="DXS600" s="60"/>
      <c r="DXT600" s="60"/>
      <c r="DXU600" s="60"/>
      <c r="DXV600" s="60"/>
      <c r="DXW600" s="60"/>
      <c r="DXX600" s="60"/>
      <c r="DXY600" s="60"/>
      <c r="DXZ600" s="60"/>
      <c r="DYA600" s="60"/>
      <c r="DYB600" s="60"/>
      <c r="DYC600" s="60"/>
      <c r="DYD600" s="60"/>
      <c r="DYE600" s="60"/>
      <c r="DYF600" s="60"/>
      <c r="DYG600" s="60"/>
      <c r="DYH600" s="60"/>
      <c r="DYI600" s="60"/>
      <c r="DYJ600" s="60"/>
      <c r="DYK600" s="60"/>
      <c r="DYL600" s="60"/>
      <c r="DYM600" s="60"/>
      <c r="DYN600" s="60"/>
      <c r="DYO600" s="60"/>
      <c r="DYP600" s="60"/>
      <c r="DYQ600" s="60"/>
      <c r="DYR600" s="60"/>
      <c r="DYS600" s="60"/>
      <c r="DYT600" s="60"/>
      <c r="DYU600" s="60"/>
      <c r="DYV600" s="60"/>
      <c r="DYW600" s="60"/>
      <c r="DYX600" s="60"/>
      <c r="DYY600" s="60"/>
      <c r="DYZ600" s="60"/>
      <c r="DZA600" s="60"/>
      <c r="DZB600" s="60"/>
      <c r="DZC600" s="60"/>
      <c r="DZD600" s="60"/>
      <c r="DZE600" s="60"/>
      <c r="DZF600" s="60"/>
      <c r="DZG600" s="60"/>
      <c r="DZH600" s="60"/>
      <c r="DZI600" s="60"/>
      <c r="DZJ600" s="60"/>
      <c r="DZK600" s="60"/>
      <c r="DZL600" s="60"/>
      <c r="DZM600" s="60"/>
      <c r="DZN600" s="60"/>
      <c r="DZO600" s="60"/>
      <c r="DZP600" s="60"/>
      <c r="DZQ600" s="60"/>
      <c r="DZR600" s="60"/>
      <c r="DZS600" s="60"/>
      <c r="DZT600" s="60"/>
      <c r="DZU600" s="60"/>
      <c r="DZV600" s="60"/>
      <c r="DZW600" s="60"/>
      <c r="DZX600" s="60"/>
      <c r="DZY600" s="60"/>
      <c r="DZZ600" s="60"/>
      <c r="EAA600" s="60"/>
      <c r="EAB600" s="60"/>
      <c r="EAC600" s="60"/>
      <c r="EAD600" s="60"/>
      <c r="EAE600" s="60"/>
      <c r="EAF600" s="60"/>
      <c r="EAG600" s="60"/>
      <c r="EAH600" s="60"/>
      <c r="EAI600" s="60"/>
      <c r="EAJ600" s="60"/>
      <c r="EAK600" s="60"/>
      <c r="EAL600" s="60"/>
      <c r="EAM600" s="60"/>
      <c r="EAN600" s="60"/>
      <c r="EAO600" s="60"/>
      <c r="EAP600" s="60"/>
      <c r="EAQ600" s="60"/>
      <c r="EAR600" s="60"/>
      <c r="EAS600" s="60"/>
      <c r="EAT600" s="60"/>
      <c r="EAU600" s="60"/>
      <c r="EAV600" s="60"/>
      <c r="EAW600" s="60"/>
      <c r="EAX600" s="60"/>
      <c r="EAY600" s="60"/>
      <c r="EAZ600" s="60"/>
      <c r="EBA600" s="60"/>
      <c r="EBB600" s="60"/>
      <c r="EBC600" s="60"/>
      <c r="EBD600" s="60"/>
      <c r="EBE600" s="60"/>
      <c r="EBF600" s="60"/>
      <c r="EBG600" s="60"/>
      <c r="EBH600" s="60"/>
      <c r="EBI600" s="60"/>
      <c r="EBJ600" s="60"/>
      <c r="EBK600" s="60"/>
      <c r="EBL600" s="60"/>
      <c r="EBM600" s="60"/>
      <c r="EBN600" s="60"/>
      <c r="EBO600" s="60"/>
      <c r="EBP600" s="60"/>
      <c r="EBQ600" s="60"/>
      <c r="EBR600" s="60"/>
      <c r="EBS600" s="60"/>
      <c r="EBT600" s="60"/>
      <c r="EBU600" s="60"/>
      <c r="EBV600" s="60"/>
      <c r="EBW600" s="60"/>
      <c r="EBX600" s="60"/>
      <c r="EBY600" s="60"/>
      <c r="EBZ600" s="60"/>
      <c r="ECA600" s="60"/>
      <c r="ECB600" s="60"/>
      <c r="ECC600" s="60"/>
      <c r="ECD600" s="60"/>
      <c r="ECE600" s="60"/>
      <c r="ECF600" s="60"/>
      <c r="ECG600" s="60"/>
      <c r="ECH600" s="60"/>
      <c r="ECI600" s="60"/>
      <c r="ECJ600" s="60"/>
      <c r="ECK600" s="60"/>
      <c r="ECL600" s="60"/>
      <c r="ECM600" s="60"/>
      <c r="ECN600" s="60"/>
      <c r="ECO600" s="60"/>
      <c r="ECP600" s="60"/>
      <c r="ECQ600" s="60"/>
      <c r="ECR600" s="60"/>
      <c r="ECS600" s="60"/>
      <c r="ECT600" s="60"/>
      <c r="ECU600" s="60"/>
      <c r="ECV600" s="60"/>
      <c r="ECW600" s="60"/>
      <c r="ECX600" s="60"/>
      <c r="ECY600" s="60"/>
      <c r="ECZ600" s="60"/>
      <c r="EDA600" s="60"/>
      <c r="EDB600" s="60"/>
      <c r="EDC600" s="60"/>
      <c r="EDD600" s="60"/>
      <c r="EDE600" s="60"/>
      <c r="EDF600" s="60"/>
      <c r="EDG600" s="60"/>
      <c r="EDH600" s="60"/>
      <c r="EDI600" s="60"/>
      <c r="EDJ600" s="60"/>
      <c r="EDK600" s="60"/>
      <c r="EDL600" s="60"/>
      <c r="EDM600" s="60"/>
      <c r="EDN600" s="60"/>
      <c r="EDO600" s="60"/>
      <c r="EDP600" s="60"/>
      <c r="EDQ600" s="60"/>
      <c r="EDR600" s="60"/>
      <c r="EDS600" s="60"/>
      <c r="EDT600" s="60"/>
      <c r="EDU600" s="60"/>
      <c r="EDV600" s="60"/>
      <c r="EDW600" s="60"/>
      <c r="EDX600" s="60"/>
      <c r="EDY600" s="60"/>
      <c r="EDZ600" s="60"/>
      <c r="EEA600" s="60"/>
      <c r="EEB600" s="60"/>
      <c r="EEC600" s="60"/>
      <c r="EED600" s="60"/>
      <c r="EEE600" s="60"/>
      <c r="EEF600" s="60"/>
      <c r="EEG600" s="60"/>
      <c r="EEH600" s="60"/>
      <c r="EEI600" s="60"/>
      <c r="EEJ600" s="60"/>
      <c r="EEK600" s="60"/>
      <c r="EEL600" s="60"/>
      <c r="EEM600" s="60"/>
      <c r="EEN600" s="60"/>
      <c r="EEO600" s="60"/>
      <c r="EEP600" s="60"/>
      <c r="EEQ600" s="60"/>
      <c r="EER600" s="60"/>
      <c r="EES600" s="60"/>
      <c r="EET600" s="60"/>
      <c r="EEU600" s="60"/>
      <c r="EEV600" s="60"/>
      <c r="EEW600" s="60"/>
      <c r="EEX600" s="60"/>
      <c r="EEY600" s="60"/>
      <c r="EEZ600" s="60"/>
      <c r="EFA600" s="60"/>
      <c r="EFB600" s="60"/>
      <c r="EFC600" s="60"/>
      <c r="EFD600" s="60"/>
      <c r="EFE600" s="60"/>
      <c r="EFF600" s="60"/>
      <c r="EFG600" s="60"/>
      <c r="EFH600" s="60"/>
      <c r="EFI600" s="60"/>
      <c r="EFJ600" s="60"/>
      <c r="EFK600" s="60"/>
      <c r="EFL600" s="60"/>
      <c r="EFM600" s="60"/>
      <c r="EFN600" s="60"/>
      <c r="EFO600" s="60"/>
      <c r="EFP600" s="60"/>
      <c r="EFQ600" s="60"/>
      <c r="EFR600" s="60"/>
      <c r="EFS600" s="60"/>
      <c r="EFT600" s="60"/>
      <c r="EFU600" s="60"/>
      <c r="EFV600" s="60"/>
      <c r="EFW600" s="60"/>
      <c r="EFX600" s="60"/>
      <c r="EFY600" s="60"/>
      <c r="EFZ600" s="60"/>
      <c r="EGA600" s="60"/>
      <c r="EGB600" s="60"/>
      <c r="EGC600" s="60"/>
      <c r="EGD600" s="60"/>
      <c r="EGE600" s="60"/>
      <c r="EGF600" s="60"/>
      <c r="EGG600" s="60"/>
      <c r="EGH600" s="60"/>
      <c r="EGI600" s="60"/>
      <c r="EGJ600" s="60"/>
      <c r="EGK600" s="60"/>
      <c r="EGL600" s="60"/>
      <c r="EGM600" s="60"/>
      <c r="EGN600" s="60"/>
      <c r="EGO600" s="60"/>
      <c r="EGP600" s="60"/>
      <c r="EGQ600" s="60"/>
      <c r="EGR600" s="60"/>
      <c r="EGS600" s="60"/>
      <c r="EGT600" s="60"/>
      <c r="EGU600" s="60"/>
      <c r="EGV600" s="60"/>
      <c r="EGW600" s="60"/>
      <c r="EGX600" s="60"/>
      <c r="EGY600" s="60"/>
      <c r="EGZ600" s="60"/>
      <c r="EHA600" s="60"/>
      <c r="EHB600" s="60"/>
      <c r="EHC600" s="60"/>
      <c r="EHD600" s="60"/>
      <c r="EHE600" s="60"/>
      <c r="EHF600" s="60"/>
      <c r="EHG600" s="60"/>
      <c r="EHH600" s="60"/>
      <c r="EHI600" s="60"/>
      <c r="EHJ600" s="60"/>
      <c r="EHK600" s="60"/>
      <c r="EHL600" s="60"/>
      <c r="EHM600" s="60"/>
      <c r="EHN600" s="60"/>
      <c r="EHO600" s="60"/>
      <c r="EHP600" s="60"/>
      <c r="EHQ600" s="60"/>
      <c r="EHR600" s="60"/>
      <c r="EHS600" s="60"/>
      <c r="EHT600" s="60"/>
      <c r="EHU600" s="60"/>
      <c r="EHV600" s="60"/>
      <c r="EHW600" s="60"/>
      <c r="EHX600" s="60"/>
      <c r="EHY600" s="60"/>
      <c r="EHZ600" s="60"/>
      <c r="EIA600" s="60"/>
      <c r="EIB600" s="60"/>
      <c r="EIC600" s="60"/>
      <c r="EID600" s="60"/>
      <c r="EIE600" s="60"/>
      <c r="EIF600" s="60"/>
      <c r="EIG600" s="60"/>
      <c r="EIH600" s="60"/>
      <c r="EII600" s="60"/>
      <c r="EIJ600" s="60"/>
      <c r="EIK600" s="60"/>
      <c r="EIL600" s="60"/>
      <c r="EIM600" s="60"/>
      <c r="EIN600" s="60"/>
      <c r="EIO600" s="60"/>
      <c r="EIP600" s="60"/>
      <c r="EIQ600" s="60"/>
      <c r="EIR600" s="60"/>
      <c r="EIS600" s="60"/>
      <c r="EIT600" s="60"/>
      <c r="EIU600" s="60"/>
      <c r="EIV600" s="60"/>
      <c r="EIW600" s="60"/>
      <c r="EIX600" s="60"/>
      <c r="EIY600" s="60"/>
      <c r="EIZ600" s="60"/>
      <c r="EJA600" s="60"/>
      <c r="EJB600" s="60"/>
      <c r="EJC600" s="60"/>
      <c r="EJD600" s="60"/>
      <c r="EJE600" s="60"/>
      <c r="EJF600" s="60"/>
      <c r="EJG600" s="60"/>
      <c r="EJH600" s="60"/>
      <c r="EJI600" s="60"/>
      <c r="EJJ600" s="60"/>
      <c r="EJK600" s="60"/>
      <c r="EJL600" s="60"/>
      <c r="EJM600" s="60"/>
      <c r="EJN600" s="60"/>
      <c r="EJO600" s="60"/>
      <c r="EJP600" s="60"/>
      <c r="EJQ600" s="60"/>
      <c r="EJR600" s="60"/>
      <c r="EJS600" s="60"/>
      <c r="EJT600" s="60"/>
      <c r="EJU600" s="60"/>
      <c r="EJV600" s="60"/>
      <c r="EJW600" s="60"/>
      <c r="EJX600" s="60"/>
      <c r="EJY600" s="60"/>
      <c r="EJZ600" s="60"/>
      <c r="EKA600" s="60"/>
      <c r="EKB600" s="60"/>
      <c r="EKC600" s="60"/>
      <c r="EKD600" s="60"/>
      <c r="EKE600" s="60"/>
      <c r="EKF600" s="60"/>
      <c r="EKG600" s="60"/>
      <c r="EKH600" s="60"/>
      <c r="EKI600" s="60"/>
      <c r="EKJ600" s="60"/>
      <c r="EKK600" s="60"/>
      <c r="EKL600" s="60"/>
      <c r="EKM600" s="60"/>
      <c r="EKN600" s="60"/>
      <c r="EKO600" s="60"/>
      <c r="EKP600" s="60"/>
      <c r="EKQ600" s="60"/>
      <c r="EKR600" s="60"/>
      <c r="EKS600" s="60"/>
      <c r="EKT600" s="60"/>
      <c r="EKU600" s="60"/>
      <c r="EKV600" s="60"/>
      <c r="EKW600" s="60"/>
      <c r="EKX600" s="60"/>
      <c r="EKY600" s="60"/>
      <c r="EKZ600" s="60"/>
      <c r="ELA600" s="60"/>
      <c r="ELB600" s="60"/>
      <c r="ELC600" s="60"/>
      <c r="ELD600" s="60"/>
      <c r="ELE600" s="60"/>
      <c r="ELF600" s="60"/>
      <c r="ELG600" s="60"/>
      <c r="ELH600" s="60"/>
      <c r="ELI600" s="60"/>
      <c r="ELJ600" s="60"/>
      <c r="ELK600" s="60"/>
      <c r="ELL600" s="60"/>
      <c r="ELM600" s="60"/>
      <c r="ELN600" s="60"/>
      <c r="ELO600" s="60"/>
      <c r="ELP600" s="60"/>
      <c r="ELQ600" s="60"/>
      <c r="ELR600" s="60"/>
      <c r="ELS600" s="60"/>
      <c r="ELT600" s="60"/>
      <c r="ELU600" s="60"/>
      <c r="ELV600" s="60"/>
      <c r="ELW600" s="60"/>
      <c r="ELX600" s="60"/>
      <c r="ELY600" s="60"/>
      <c r="ELZ600" s="60"/>
      <c r="EMA600" s="60"/>
      <c r="EMB600" s="60"/>
      <c r="EMC600" s="60"/>
      <c r="EMD600" s="60"/>
      <c r="EME600" s="60"/>
      <c r="EMF600" s="60"/>
      <c r="EMG600" s="60"/>
      <c r="EMH600" s="60"/>
      <c r="EMI600" s="60"/>
      <c r="EMJ600" s="60"/>
      <c r="EMK600" s="60"/>
      <c r="EML600" s="60"/>
      <c r="EMM600" s="60"/>
      <c r="EMN600" s="60"/>
      <c r="EMO600" s="60"/>
      <c r="EMP600" s="60"/>
      <c r="EMQ600" s="60"/>
      <c r="EMR600" s="60"/>
      <c r="EMS600" s="60"/>
      <c r="EMT600" s="60"/>
      <c r="EMU600" s="60"/>
      <c r="EMV600" s="60"/>
      <c r="EMW600" s="60"/>
      <c r="EMX600" s="60"/>
      <c r="EMY600" s="60"/>
      <c r="EMZ600" s="60"/>
      <c r="ENA600" s="60"/>
      <c r="ENB600" s="60"/>
      <c r="ENC600" s="60"/>
      <c r="END600" s="60"/>
      <c r="ENE600" s="60"/>
      <c r="ENF600" s="60"/>
      <c r="ENG600" s="60"/>
      <c r="ENH600" s="60"/>
      <c r="ENI600" s="60"/>
      <c r="ENJ600" s="60"/>
      <c r="ENK600" s="60"/>
      <c r="ENL600" s="60"/>
      <c r="ENM600" s="60"/>
      <c r="ENN600" s="60"/>
      <c r="ENO600" s="60"/>
      <c r="ENP600" s="60"/>
      <c r="ENQ600" s="60"/>
      <c r="ENR600" s="60"/>
      <c r="ENS600" s="60"/>
      <c r="ENT600" s="60"/>
      <c r="ENU600" s="60"/>
      <c r="ENV600" s="60"/>
      <c r="ENW600" s="60"/>
      <c r="ENX600" s="60"/>
      <c r="ENY600" s="60"/>
      <c r="ENZ600" s="60"/>
      <c r="EOA600" s="60"/>
      <c r="EOB600" s="60"/>
      <c r="EOC600" s="60"/>
      <c r="EOD600" s="60"/>
      <c r="EOE600" s="60"/>
      <c r="EOF600" s="60"/>
      <c r="EOG600" s="60"/>
      <c r="EOH600" s="60"/>
      <c r="EOI600" s="60"/>
      <c r="EOJ600" s="60"/>
      <c r="EOK600" s="60"/>
      <c r="EOL600" s="60"/>
      <c r="EOM600" s="60"/>
      <c r="EON600" s="60"/>
      <c r="EOO600" s="60"/>
      <c r="EOP600" s="60"/>
      <c r="EOQ600" s="60"/>
      <c r="EOR600" s="60"/>
      <c r="EOS600" s="60"/>
      <c r="EOT600" s="60"/>
      <c r="EOU600" s="60"/>
      <c r="EOV600" s="60"/>
      <c r="EOW600" s="60"/>
      <c r="EOX600" s="60"/>
      <c r="EOY600" s="60"/>
      <c r="EOZ600" s="60"/>
      <c r="EPA600" s="60"/>
      <c r="EPB600" s="60"/>
      <c r="EPC600" s="60"/>
      <c r="EPD600" s="60"/>
      <c r="EPE600" s="60"/>
      <c r="EPF600" s="60"/>
      <c r="EPG600" s="60"/>
      <c r="EPH600" s="60"/>
      <c r="EPI600" s="60"/>
      <c r="EPJ600" s="60"/>
      <c r="EPK600" s="60"/>
      <c r="EPL600" s="60"/>
      <c r="EPM600" s="60"/>
      <c r="EPN600" s="60"/>
      <c r="EPO600" s="60"/>
      <c r="EPP600" s="60"/>
      <c r="EPQ600" s="60"/>
      <c r="EPR600" s="60"/>
      <c r="EPS600" s="60"/>
      <c r="EPT600" s="60"/>
      <c r="EPU600" s="60"/>
      <c r="EPV600" s="60"/>
      <c r="EPW600" s="60"/>
      <c r="EPX600" s="60"/>
      <c r="EPY600" s="60"/>
      <c r="EPZ600" s="60"/>
      <c r="EQA600" s="60"/>
      <c r="EQB600" s="60"/>
      <c r="EQC600" s="60"/>
      <c r="EQD600" s="60"/>
      <c r="EQE600" s="60"/>
      <c r="EQF600" s="60"/>
      <c r="EQG600" s="60"/>
      <c r="EQH600" s="60"/>
      <c r="EQI600" s="60"/>
      <c r="EQJ600" s="60"/>
      <c r="EQK600" s="60"/>
      <c r="EQL600" s="60"/>
      <c r="EQM600" s="60"/>
      <c r="EQN600" s="60"/>
      <c r="EQO600" s="60"/>
      <c r="EQP600" s="60"/>
      <c r="EQQ600" s="60"/>
      <c r="EQR600" s="60"/>
      <c r="EQS600" s="60"/>
      <c r="EQT600" s="60"/>
      <c r="EQU600" s="60"/>
      <c r="EQV600" s="60"/>
      <c r="EQW600" s="60"/>
      <c r="EQX600" s="60"/>
      <c r="EQY600" s="60"/>
      <c r="EQZ600" s="60"/>
      <c r="ERA600" s="60"/>
      <c r="ERB600" s="60"/>
      <c r="ERC600" s="60"/>
      <c r="ERD600" s="60"/>
      <c r="ERE600" s="60"/>
      <c r="ERF600" s="60"/>
      <c r="ERG600" s="60"/>
      <c r="ERH600" s="60"/>
      <c r="ERI600" s="60"/>
      <c r="ERJ600" s="60"/>
      <c r="ERK600" s="60"/>
      <c r="ERL600" s="60"/>
      <c r="ERM600" s="60"/>
      <c r="ERN600" s="60"/>
      <c r="ERO600" s="60"/>
      <c r="ERP600" s="60"/>
      <c r="ERQ600" s="60"/>
      <c r="ERR600" s="60"/>
      <c r="ERS600" s="60"/>
      <c r="ERT600" s="60"/>
      <c r="ERU600" s="60"/>
      <c r="ERV600" s="60"/>
      <c r="ERW600" s="60"/>
      <c r="ERX600" s="60"/>
      <c r="ERY600" s="60"/>
      <c r="ERZ600" s="60"/>
      <c r="ESA600" s="60"/>
      <c r="ESB600" s="60"/>
      <c r="ESC600" s="60"/>
      <c r="ESD600" s="60"/>
      <c r="ESE600" s="60"/>
      <c r="ESF600" s="60"/>
      <c r="ESG600" s="60"/>
      <c r="ESH600" s="60"/>
      <c r="ESI600" s="60"/>
      <c r="ESJ600" s="60"/>
      <c r="ESK600" s="60"/>
      <c r="ESL600" s="60"/>
      <c r="ESM600" s="60"/>
      <c r="ESN600" s="60"/>
      <c r="ESO600" s="60"/>
      <c r="ESP600" s="60"/>
      <c r="ESQ600" s="60"/>
      <c r="ESR600" s="60"/>
      <c r="ESS600" s="60"/>
      <c r="EST600" s="60"/>
      <c r="ESU600" s="60"/>
      <c r="ESV600" s="60"/>
      <c r="ESW600" s="60"/>
      <c r="ESX600" s="60"/>
      <c r="ESY600" s="60"/>
      <c r="ESZ600" s="60"/>
      <c r="ETA600" s="60"/>
      <c r="ETB600" s="60"/>
      <c r="ETC600" s="60"/>
      <c r="ETD600" s="60"/>
      <c r="ETE600" s="60"/>
      <c r="ETF600" s="60"/>
      <c r="ETG600" s="60"/>
      <c r="ETH600" s="60"/>
      <c r="ETI600" s="60"/>
      <c r="ETJ600" s="60"/>
      <c r="ETK600" s="60"/>
      <c r="ETL600" s="60"/>
      <c r="ETM600" s="60"/>
      <c r="ETN600" s="60"/>
      <c r="ETO600" s="60"/>
      <c r="ETP600" s="60"/>
      <c r="ETQ600" s="60"/>
      <c r="ETR600" s="60"/>
      <c r="ETS600" s="60"/>
      <c r="ETT600" s="60"/>
      <c r="ETU600" s="60"/>
      <c r="ETV600" s="60"/>
      <c r="ETW600" s="60"/>
      <c r="ETX600" s="60"/>
      <c r="ETY600" s="60"/>
      <c r="ETZ600" s="60"/>
      <c r="EUA600" s="60"/>
      <c r="EUB600" s="60"/>
      <c r="EUC600" s="60"/>
      <c r="EUD600" s="60"/>
      <c r="EUE600" s="60"/>
      <c r="EUF600" s="60"/>
      <c r="EUG600" s="60"/>
      <c r="EUH600" s="60"/>
      <c r="EUI600" s="60"/>
      <c r="EUJ600" s="60"/>
      <c r="EUK600" s="60"/>
      <c r="EUL600" s="60"/>
      <c r="EUM600" s="60"/>
      <c r="EUN600" s="60"/>
      <c r="EUO600" s="60"/>
      <c r="EUP600" s="60"/>
      <c r="EUQ600" s="60"/>
      <c r="EUR600" s="60"/>
      <c r="EUS600" s="60"/>
      <c r="EUT600" s="60"/>
      <c r="EUU600" s="60"/>
      <c r="EUV600" s="60"/>
      <c r="EUW600" s="60"/>
      <c r="EUX600" s="60"/>
      <c r="EUY600" s="60"/>
      <c r="EUZ600" s="60"/>
      <c r="EVA600" s="60"/>
      <c r="EVB600" s="60"/>
      <c r="EVC600" s="60"/>
      <c r="EVD600" s="60"/>
      <c r="EVE600" s="60"/>
      <c r="EVF600" s="60"/>
      <c r="EVG600" s="60"/>
      <c r="EVH600" s="60"/>
      <c r="EVI600" s="60"/>
      <c r="EVJ600" s="60"/>
      <c r="EVK600" s="60"/>
      <c r="EVL600" s="60"/>
      <c r="EVM600" s="60"/>
      <c r="EVN600" s="60"/>
      <c r="EVO600" s="60"/>
      <c r="EVP600" s="60"/>
      <c r="EVQ600" s="60"/>
      <c r="EVR600" s="60"/>
      <c r="EVS600" s="60"/>
      <c r="EVT600" s="60"/>
      <c r="EVU600" s="60"/>
      <c r="EVV600" s="60"/>
      <c r="EVW600" s="60"/>
      <c r="EVX600" s="60"/>
      <c r="EVY600" s="60"/>
      <c r="EVZ600" s="60"/>
      <c r="EWA600" s="60"/>
      <c r="EWB600" s="60"/>
      <c r="EWC600" s="60"/>
      <c r="EWD600" s="60"/>
      <c r="EWE600" s="60"/>
      <c r="EWF600" s="60"/>
      <c r="EWG600" s="60"/>
      <c r="EWH600" s="60"/>
      <c r="EWI600" s="60"/>
      <c r="EWJ600" s="60"/>
      <c r="EWK600" s="60"/>
      <c r="EWL600" s="60"/>
      <c r="EWM600" s="60"/>
      <c r="EWN600" s="60"/>
      <c r="EWO600" s="60"/>
      <c r="EWP600" s="60"/>
      <c r="EWQ600" s="60"/>
      <c r="EWR600" s="60"/>
      <c r="EWS600" s="60"/>
      <c r="EWT600" s="60"/>
      <c r="EWU600" s="60"/>
      <c r="EWV600" s="60"/>
      <c r="EWW600" s="60"/>
      <c r="EWX600" s="60"/>
      <c r="EWY600" s="60"/>
      <c r="EWZ600" s="60"/>
      <c r="EXA600" s="60"/>
      <c r="EXB600" s="60"/>
      <c r="EXC600" s="60"/>
      <c r="EXD600" s="60"/>
      <c r="EXE600" s="60"/>
      <c r="EXF600" s="60"/>
      <c r="EXG600" s="60"/>
      <c r="EXH600" s="60"/>
      <c r="EXI600" s="60"/>
      <c r="EXJ600" s="60"/>
      <c r="EXK600" s="60"/>
      <c r="EXL600" s="60"/>
      <c r="EXM600" s="60"/>
      <c r="EXN600" s="60"/>
      <c r="EXO600" s="60"/>
      <c r="EXP600" s="60"/>
      <c r="EXQ600" s="60"/>
      <c r="EXR600" s="60"/>
      <c r="EXS600" s="60"/>
      <c r="EXT600" s="60"/>
      <c r="EXU600" s="60"/>
      <c r="EXV600" s="60"/>
      <c r="EXW600" s="60"/>
      <c r="EXX600" s="60"/>
      <c r="EXY600" s="60"/>
      <c r="EXZ600" s="60"/>
      <c r="EYA600" s="60"/>
      <c r="EYB600" s="60"/>
      <c r="EYC600" s="60"/>
      <c r="EYD600" s="60"/>
      <c r="EYE600" s="60"/>
      <c r="EYF600" s="60"/>
      <c r="EYG600" s="60"/>
      <c r="EYH600" s="60"/>
      <c r="EYI600" s="60"/>
      <c r="EYJ600" s="60"/>
      <c r="EYK600" s="60"/>
      <c r="EYL600" s="60"/>
      <c r="EYM600" s="60"/>
      <c r="EYN600" s="60"/>
      <c r="EYO600" s="60"/>
      <c r="EYP600" s="60"/>
      <c r="EYQ600" s="60"/>
      <c r="EYR600" s="60"/>
      <c r="EYS600" s="60"/>
      <c r="EYT600" s="60"/>
      <c r="EYU600" s="60"/>
      <c r="EYV600" s="60"/>
      <c r="EYW600" s="60"/>
      <c r="EYX600" s="60"/>
      <c r="EYY600" s="60"/>
      <c r="EYZ600" s="60"/>
      <c r="EZA600" s="60"/>
      <c r="EZB600" s="60"/>
      <c r="EZC600" s="60"/>
      <c r="EZD600" s="60"/>
      <c r="EZE600" s="60"/>
      <c r="EZF600" s="60"/>
      <c r="EZG600" s="60"/>
      <c r="EZH600" s="60"/>
      <c r="EZI600" s="60"/>
      <c r="EZJ600" s="60"/>
      <c r="EZK600" s="60"/>
      <c r="EZL600" s="60"/>
      <c r="EZM600" s="60"/>
      <c r="EZN600" s="60"/>
      <c r="EZO600" s="60"/>
      <c r="EZP600" s="60"/>
      <c r="EZQ600" s="60"/>
      <c r="EZR600" s="60"/>
      <c r="EZS600" s="60"/>
      <c r="EZT600" s="60"/>
      <c r="EZU600" s="60"/>
      <c r="EZV600" s="60"/>
      <c r="EZW600" s="60"/>
      <c r="EZX600" s="60"/>
      <c r="EZY600" s="60"/>
      <c r="EZZ600" s="60"/>
      <c r="FAA600" s="60"/>
      <c r="FAB600" s="60"/>
      <c r="FAC600" s="60"/>
      <c r="FAD600" s="60"/>
      <c r="FAE600" s="60"/>
      <c r="FAF600" s="60"/>
      <c r="FAG600" s="60"/>
      <c r="FAH600" s="60"/>
      <c r="FAI600" s="60"/>
      <c r="FAJ600" s="60"/>
      <c r="FAK600" s="60"/>
      <c r="FAL600" s="60"/>
      <c r="FAM600" s="60"/>
      <c r="FAN600" s="60"/>
      <c r="FAO600" s="60"/>
      <c r="FAP600" s="60"/>
      <c r="FAQ600" s="60"/>
      <c r="FAR600" s="60"/>
      <c r="FAS600" s="60"/>
      <c r="FAT600" s="60"/>
      <c r="FAU600" s="60"/>
      <c r="FAV600" s="60"/>
      <c r="FAW600" s="60"/>
      <c r="FAX600" s="60"/>
      <c r="FAY600" s="60"/>
      <c r="FAZ600" s="60"/>
      <c r="FBA600" s="60"/>
      <c r="FBB600" s="60"/>
      <c r="FBC600" s="60"/>
      <c r="FBD600" s="60"/>
      <c r="FBE600" s="60"/>
      <c r="FBF600" s="60"/>
      <c r="FBG600" s="60"/>
      <c r="FBH600" s="60"/>
      <c r="FBI600" s="60"/>
      <c r="FBJ600" s="60"/>
      <c r="FBK600" s="60"/>
      <c r="FBL600" s="60"/>
      <c r="FBM600" s="60"/>
      <c r="FBN600" s="60"/>
      <c r="FBO600" s="60"/>
      <c r="FBP600" s="60"/>
      <c r="FBQ600" s="60"/>
      <c r="FBR600" s="60"/>
      <c r="FBS600" s="60"/>
      <c r="FBT600" s="60"/>
      <c r="FBU600" s="60"/>
      <c r="FBV600" s="60"/>
      <c r="FBW600" s="60"/>
      <c r="FBX600" s="60"/>
      <c r="FBY600" s="60"/>
      <c r="FBZ600" s="60"/>
      <c r="FCA600" s="60"/>
      <c r="FCB600" s="60"/>
      <c r="FCC600" s="60"/>
      <c r="FCD600" s="60"/>
      <c r="FCE600" s="60"/>
      <c r="FCF600" s="60"/>
      <c r="FCG600" s="60"/>
      <c r="FCH600" s="60"/>
      <c r="FCI600" s="60"/>
      <c r="FCJ600" s="60"/>
      <c r="FCK600" s="60"/>
      <c r="FCL600" s="60"/>
      <c r="FCM600" s="60"/>
      <c r="FCN600" s="60"/>
      <c r="FCO600" s="60"/>
      <c r="FCP600" s="60"/>
      <c r="FCQ600" s="60"/>
      <c r="FCR600" s="60"/>
      <c r="FCS600" s="60"/>
      <c r="FCT600" s="60"/>
      <c r="FCU600" s="60"/>
      <c r="FCV600" s="60"/>
      <c r="FCW600" s="60"/>
      <c r="FCX600" s="60"/>
      <c r="FCY600" s="60"/>
      <c r="FCZ600" s="60"/>
      <c r="FDA600" s="60"/>
      <c r="FDB600" s="60"/>
      <c r="FDC600" s="60"/>
      <c r="FDD600" s="60"/>
      <c r="FDE600" s="60"/>
      <c r="FDF600" s="60"/>
      <c r="FDG600" s="60"/>
      <c r="FDH600" s="60"/>
      <c r="FDI600" s="60"/>
      <c r="FDJ600" s="60"/>
      <c r="FDK600" s="60"/>
      <c r="FDL600" s="60"/>
      <c r="FDM600" s="60"/>
      <c r="FDN600" s="60"/>
      <c r="FDO600" s="60"/>
      <c r="FDP600" s="60"/>
      <c r="FDQ600" s="60"/>
      <c r="FDR600" s="60"/>
      <c r="FDS600" s="60"/>
      <c r="FDT600" s="60"/>
      <c r="FDU600" s="60"/>
      <c r="FDV600" s="60"/>
      <c r="FDW600" s="60"/>
      <c r="FDX600" s="60"/>
      <c r="FDY600" s="60"/>
      <c r="FDZ600" s="60"/>
      <c r="FEA600" s="60"/>
      <c r="FEB600" s="60"/>
      <c r="FEC600" s="60"/>
      <c r="FED600" s="60"/>
      <c r="FEE600" s="60"/>
      <c r="FEF600" s="60"/>
      <c r="FEG600" s="60"/>
      <c r="FEH600" s="60"/>
      <c r="FEI600" s="60"/>
      <c r="FEJ600" s="60"/>
      <c r="FEK600" s="60"/>
      <c r="FEL600" s="60"/>
      <c r="FEM600" s="60"/>
      <c r="FEN600" s="60"/>
      <c r="FEO600" s="60"/>
      <c r="FEP600" s="60"/>
      <c r="FEQ600" s="60"/>
      <c r="FER600" s="60"/>
      <c r="FES600" s="60"/>
      <c r="FET600" s="60"/>
      <c r="FEU600" s="60"/>
      <c r="FEV600" s="60"/>
      <c r="FEW600" s="60"/>
      <c r="FEX600" s="60"/>
      <c r="FEY600" s="60"/>
      <c r="FEZ600" s="60"/>
      <c r="FFA600" s="60"/>
      <c r="FFB600" s="60"/>
      <c r="FFC600" s="60"/>
      <c r="FFD600" s="60"/>
      <c r="FFE600" s="60"/>
      <c r="FFF600" s="60"/>
      <c r="FFG600" s="60"/>
      <c r="FFH600" s="60"/>
      <c r="FFI600" s="60"/>
      <c r="FFJ600" s="60"/>
      <c r="FFK600" s="60"/>
      <c r="FFL600" s="60"/>
      <c r="FFM600" s="60"/>
      <c r="FFN600" s="60"/>
      <c r="FFO600" s="60"/>
      <c r="FFP600" s="60"/>
      <c r="FFQ600" s="60"/>
      <c r="FFR600" s="60"/>
      <c r="FFS600" s="60"/>
      <c r="FFT600" s="60"/>
      <c r="FFU600" s="60"/>
      <c r="FFV600" s="60"/>
      <c r="FFW600" s="60"/>
      <c r="FFX600" s="60"/>
      <c r="FFY600" s="60"/>
      <c r="FFZ600" s="60"/>
      <c r="FGA600" s="60"/>
      <c r="FGB600" s="60"/>
      <c r="FGC600" s="60"/>
      <c r="FGD600" s="60"/>
      <c r="FGE600" s="60"/>
      <c r="FGF600" s="60"/>
      <c r="FGG600" s="60"/>
      <c r="FGH600" s="60"/>
      <c r="FGI600" s="60"/>
      <c r="FGJ600" s="60"/>
      <c r="FGK600" s="60"/>
      <c r="FGL600" s="60"/>
      <c r="FGM600" s="60"/>
      <c r="FGN600" s="60"/>
      <c r="FGO600" s="60"/>
      <c r="FGP600" s="60"/>
      <c r="FGQ600" s="60"/>
      <c r="FGR600" s="60"/>
      <c r="FGS600" s="60"/>
      <c r="FGT600" s="60"/>
      <c r="FGU600" s="60"/>
      <c r="FGV600" s="60"/>
      <c r="FGW600" s="60"/>
      <c r="FGX600" s="60"/>
      <c r="FGY600" s="60"/>
      <c r="FGZ600" s="60"/>
      <c r="FHA600" s="60"/>
      <c r="FHB600" s="60"/>
      <c r="FHC600" s="60"/>
      <c r="FHD600" s="60"/>
      <c r="FHE600" s="60"/>
      <c r="FHF600" s="60"/>
      <c r="FHG600" s="60"/>
      <c r="FHH600" s="60"/>
      <c r="FHI600" s="60"/>
      <c r="FHJ600" s="60"/>
      <c r="FHK600" s="60"/>
      <c r="FHL600" s="60"/>
      <c r="FHM600" s="60"/>
      <c r="FHN600" s="60"/>
      <c r="FHO600" s="60"/>
      <c r="FHP600" s="60"/>
      <c r="FHQ600" s="60"/>
      <c r="FHR600" s="60"/>
      <c r="FHS600" s="60"/>
      <c r="FHT600" s="60"/>
      <c r="FHU600" s="60"/>
      <c r="FHV600" s="60"/>
      <c r="FHW600" s="60"/>
      <c r="FHX600" s="60"/>
      <c r="FHY600" s="60"/>
      <c r="FHZ600" s="60"/>
      <c r="FIA600" s="60"/>
      <c r="FIB600" s="60"/>
      <c r="FIC600" s="60"/>
      <c r="FID600" s="60"/>
      <c r="FIE600" s="60"/>
      <c r="FIF600" s="60"/>
      <c r="FIG600" s="60"/>
      <c r="FIH600" s="60"/>
      <c r="FII600" s="60"/>
      <c r="FIJ600" s="60"/>
      <c r="FIK600" s="60"/>
      <c r="FIL600" s="60"/>
      <c r="FIM600" s="60"/>
      <c r="FIN600" s="60"/>
      <c r="FIO600" s="60"/>
      <c r="FIP600" s="60"/>
      <c r="FIQ600" s="60"/>
      <c r="FIR600" s="60"/>
      <c r="FIS600" s="60"/>
      <c r="FIT600" s="60"/>
      <c r="FIU600" s="60"/>
      <c r="FIV600" s="60"/>
      <c r="FIW600" s="60"/>
      <c r="FIX600" s="60"/>
      <c r="FIY600" s="60"/>
      <c r="FIZ600" s="60"/>
      <c r="FJA600" s="60"/>
      <c r="FJB600" s="60"/>
      <c r="FJC600" s="60"/>
      <c r="FJD600" s="60"/>
      <c r="FJE600" s="60"/>
      <c r="FJF600" s="60"/>
      <c r="FJG600" s="60"/>
      <c r="FJH600" s="60"/>
      <c r="FJI600" s="60"/>
      <c r="FJJ600" s="60"/>
      <c r="FJK600" s="60"/>
      <c r="FJL600" s="60"/>
      <c r="FJM600" s="60"/>
      <c r="FJN600" s="60"/>
      <c r="FJO600" s="60"/>
      <c r="FJP600" s="60"/>
      <c r="FJQ600" s="60"/>
      <c r="FJR600" s="60"/>
      <c r="FJS600" s="60"/>
      <c r="FJT600" s="60"/>
      <c r="FJU600" s="60"/>
      <c r="FJV600" s="60"/>
      <c r="FJW600" s="60"/>
      <c r="FJX600" s="60"/>
      <c r="FJY600" s="60"/>
      <c r="FJZ600" s="60"/>
      <c r="FKA600" s="60"/>
      <c r="FKB600" s="60"/>
      <c r="FKC600" s="60"/>
      <c r="FKD600" s="60"/>
      <c r="FKE600" s="60"/>
      <c r="FKF600" s="60"/>
      <c r="FKG600" s="60"/>
      <c r="FKH600" s="60"/>
      <c r="FKI600" s="60"/>
      <c r="FKJ600" s="60"/>
      <c r="FKK600" s="60"/>
      <c r="FKL600" s="60"/>
      <c r="FKM600" s="60"/>
      <c r="FKN600" s="60"/>
      <c r="FKO600" s="60"/>
      <c r="FKP600" s="60"/>
      <c r="FKQ600" s="60"/>
      <c r="FKR600" s="60"/>
      <c r="FKS600" s="60"/>
      <c r="FKT600" s="60"/>
      <c r="FKU600" s="60"/>
      <c r="FKV600" s="60"/>
      <c r="FKW600" s="60"/>
      <c r="FKX600" s="60"/>
      <c r="FKY600" s="60"/>
      <c r="FKZ600" s="60"/>
      <c r="FLA600" s="60"/>
      <c r="FLB600" s="60"/>
      <c r="FLC600" s="60"/>
      <c r="FLD600" s="60"/>
      <c r="FLE600" s="60"/>
      <c r="FLF600" s="60"/>
      <c r="FLG600" s="60"/>
      <c r="FLH600" s="60"/>
      <c r="FLI600" s="60"/>
      <c r="FLJ600" s="60"/>
      <c r="FLK600" s="60"/>
      <c r="FLL600" s="60"/>
      <c r="FLM600" s="60"/>
      <c r="FLN600" s="60"/>
      <c r="FLO600" s="60"/>
      <c r="FLP600" s="60"/>
      <c r="FLQ600" s="60"/>
      <c r="FLR600" s="60"/>
      <c r="FLS600" s="60"/>
      <c r="FLT600" s="60"/>
      <c r="FLU600" s="60"/>
      <c r="FLV600" s="60"/>
      <c r="FLW600" s="60"/>
      <c r="FLX600" s="60"/>
      <c r="FLY600" s="60"/>
      <c r="FLZ600" s="60"/>
      <c r="FMA600" s="60"/>
      <c r="FMB600" s="60"/>
      <c r="FMC600" s="60"/>
      <c r="FMD600" s="60"/>
      <c r="FME600" s="60"/>
      <c r="FMF600" s="60"/>
      <c r="FMG600" s="60"/>
      <c r="FMH600" s="60"/>
      <c r="FMI600" s="60"/>
      <c r="FMJ600" s="60"/>
      <c r="FMK600" s="60"/>
      <c r="FML600" s="60"/>
      <c r="FMM600" s="60"/>
      <c r="FMN600" s="60"/>
      <c r="FMO600" s="60"/>
      <c r="FMP600" s="60"/>
      <c r="FMQ600" s="60"/>
      <c r="FMR600" s="60"/>
      <c r="FMS600" s="60"/>
      <c r="FMT600" s="60"/>
      <c r="FMU600" s="60"/>
      <c r="FMV600" s="60"/>
      <c r="FMW600" s="60"/>
      <c r="FMX600" s="60"/>
      <c r="FMY600" s="60"/>
      <c r="FMZ600" s="60"/>
      <c r="FNA600" s="60"/>
      <c r="FNB600" s="60"/>
      <c r="FNC600" s="60"/>
      <c r="FND600" s="60"/>
      <c r="FNE600" s="60"/>
      <c r="FNF600" s="60"/>
      <c r="FNG600" s="60"/>
      <c r="FNH600" s="60"/>
      <c r="FNI600" s="60"/>
      <c r="FNJ600" s="60"/>
      <c r="FNK600" s="60"/>
      <c r="FNL600" s="60"/>
      <c r="FNM600" s="60"/>
      <c r="FNN600" s="60"/>
      <c r="FNO600" s="60"/>
      <c r="FNP600" s="60"/>
      <c r="FNQ600" s="60"/>
      <c r="FNR600" s="60"/>
      <c r="FNS600" s="60"/>
      <c r="FNT600" s="60"/>
      <c r="FNU600" s="60"/>
      <c r="FNV600" s="60"/>
      <c r="FNW600" s="60"/>
      <c r="FNX600" s="60"/>
      <c r="FNY600" s="60"/>
      <c r="FNZ600" s="60"/>
      <c r="FOA600" s="60"/>
      <c r="FOB600" s="60"/>
      <c r="FOC600" s="60"/>
      <c r="FOD600" s="60"/>
      <c r="FOE600" s="60"/>
      <c r="FOF600" s="60"/>
      <c r="FOG600" s="60"/>
      <c r="FOH600" s="60"/>
      <c r="FOI600" s="60"/>
      <c r="FOJ600" s="60"/>
      <c r="FOK600" s="60"/>
      <c r="FOL600" s="60"/>
      <c r="FOM600" s="60"/>
      <c r="FON600" s="60"/>
      <c r="FOO600" s="60"/>
      <c r="FOP600" s="60"/>
      <c r="FOQ600" s="60"/>
      <c r="FOR600" s="60"/>
      <c r="FOS600" s="60"/>
      <c r="FOT600" s="60"/>
      <c r="FOU600" s="60"/>
      <c r="FOV600" s="60"/>
      <c r="FOW600" s="60"/>
      <c r="FOX600" s="60"/>
      <c r="FOY600" s="60"/>
      <c r="FOZ600" s="60"/>
      <c r="FPA600" s="60"/>
      <c r="FPB600" s="60"/>
      <c r="FPC600" s="60"/>
      <c r="FPD600" s="60"/>
      <c r="FPE600" s="60"/>
      <c r="FPF600" s="60"/>
      <c r="FPG600" s="60"/>
      <c r="FPH600" s="60"/>
      <c r="FPI600" s="60"/>
      <c r="FPJ600" s="60"/>
      <c r="FPK600" s="60"/>
      <c r="FPL600" s="60"/>
      <c r="FPM600" s="60"/>
      <c r="FPN600" s="60"/>
      <c r="FPO600" s="60"/>
      <c r="FPP600" s="60"/>
      <c r="FPQ600" s="60"/>
      <c r="FPR600" s="60"/>
      <c r="FPS600" s="60"/>
      <c r="FPT600" s="60"/>
      <c r="FPU600" s="60"/>
      <c r="FPV600" s="60"/>
      <c r="FPW600" s="60"/>
      <c r="FPX600" s="60"/>
      <c r="FPY600" s="60"/>
      <c r="FPZ600" s="60"/>
      <c r="FQA600" s="60"/>
      <c r="FQB600" s="60"/>
      <c r="FQC600" s="60"/>
      <c r="FQD600" s="60"/>
      <c r="FQE600" s="60"/>
      <c r="FQF600" s="60"/>
      <c r="FQG600" s="60"/>
      <c r="FQH600" s="60"/>
      <c r="FQI600" s="60"/>
      <c r="FQJ600" s="60"/>
      <c r="FQK600" s="60"/>
      <c r="FQL600" s="60"/>
      <c r="FQM600" s="60"/>
      <c r="FQN600" s="60"/>
      <c r="FQO600" s="60"/>
      <c r="FQP600" s="60"/>
      <c r="FQQ600" s="60"/>
      <c r="FQR600" s="60"/>
      <c r="FQS600" s="60"/>
      <c r="FQT600" s="60"/>
      <c r="FQU600" s="60"/>
      <c r="FQV600" s="60"/>
      <c r="FQW600" s="60"/>
      <c r="FQX600" s="60"/>
      <c r="FQY600" s="60"/>
      <c r="FQZ600" s="60"/>
      <c r="FRA600" s="60"/>
      <c r="FRB600" s="60"/>
      <c r="FRC600" s="60"/>
      <c r="FRD600" s="60"/>
      <c r="FRE600" s="60"/>
      <c r="FRF600" s="60"/>
      <c r="FRG600" s="60"/>
      <c r="FRH600" s="60"/>
      <c r="FRI600" s="60"/>
      <c r="FRJ600" s="60"/>
      <c r="FRK600" s="60"/>
      <c r="FRL600" s="60"/>
      <c r="FRM600" s="60"/>
      <c r="FRN600" s="60"/>
      <c r="FRO600" s="60"/>
      <c r="FRP600" s="60"/>
      <c r="FRQ600" s="60"/>
      <c r="FRR600" s="60"/>
      <c r="FRS600" s="60"/>
      <c r="FRT600" s="60"/>
      <c r="FRU600" s="60"/>
      <c r="FRV600" s="60"/>
      <c r="FRW600" s="60"/>
      <c r="FRX600" s="60"/>
      <c r="FRY600" s="60"/>
      <c r="FRZ600" s="60"/>
      <c r="FSA600" s="60"/>
      <c r="FSB600" s="60"/>
      <c r="FSC600" s="60"/>
      <c r="FSD600" s="60"/>
      <c r="FSE600" s="60"/>
      <c r="FSF600" s="60"/>
      <c r="FSG600" s="60"/>
      <c r="FSH600" s="60"/>
      <c r="FSI600" s="60"/>
      <c r="FSJ600" s="60"/>
      <c r="FSK600" s="60"/>
      <c r="FSL600" s="60"/>
      <c r="FSM600" s="60"/>
      <c r="FSN600" s="60"/>
      <c r="FSO600" s="60"/>
      <c r="FSP600" s="60"/>
      <c r="FSQ600" s="60"/>
      <c r="FSR600" s="60"/>
      <c r="FSS600" s="60"/>
      <c r="FST600" s="60"/>
      <c r="FSU600" s="60"/>
      <c r="FSV600" s="60"/>
      <c r="FSW600" s="60"/>
      <c r="FSX600" s="60"/>
      <c r="FSY600" s="60"/>
      <c r="FSZ600" s="60"/>
      <c r="FTA600" s="60"/>
      <c r="FTB600" s="60"/>
      <c r="FTC600" s="60"/>
      <c r="FTD600" s="60"/>
      <c r="FTE600" s="60"/>
      <c r="FTF600" s="60"/>
      <c r="FTG600" s="60"/>
      <c r="FTH600" s="60"/>
      <c r="FTI600" s="60"/>
      <c r="FTJ600" s="60"/>
      <c r="FTK600" s="60"/>
      <c r="FTL600" s="60"/>
      <c r="FTM600" s="60"/>
      <c r="FTN600" s="60"/>
      <c r="FTO600" s="60"/>
      <c r="FTP600" s="60"/>
      <c r="FTQ600" s="60"/>
      <c r="FTR600" s="60"/>
      <c r="FTS600" s="60"/>
      <c r="FTT600" s="60"/>
      <c r="FTU600" s="60"/>
      <c r="FTV600" s="60"/>
      <c r="FTW600" s="60"/>
      <c r="FTX600" s="60"/>
      <c r="FTY600" s="60"/>
      <c r="FTZ600" s="60"/>
      <c r="FUA600" s="60"/>
      <c r="FUB600" s="60"/>
      <c r="FUC600" s="60"/>
      <c r="FUD600" s="60"/>
      <c r="FUE600" s="60"/>
      <c r="FUF600" s="60"/>
      <c r="FUG600" s="60"/>
      <c r="FUH600" s="60"/>
      <c r="FUI600" s="60"/>
      <c r="FUJ600" s="60"/>
      <c r="FUK600" s="60"/>
      <c r="FUL600" s="60"/>
      <c r="FUM600" s="60"/>
      <c r="FUN600" s="60"/>
      <c r="FUO600" s="60"/>
      <c r="FUP600" s="60"/>
      <c r="FUQ600" s="60"/>
      <c r="FUR600" s="60"/>
      <c r="FUS600" s="60"/>
      <c r="FUT600" s="60"/>
      <c r="FUU600" s="60"/>
      <c r="FUV600" s="60"/>
      <c r="FUW600" s="60"/>
      <c r="FUX600" s="60"/>
      <c r="FUY600" s="60"/>
      <c r="FUZ600" s="60"/>
      <c r="FVA600" s="60"/>
      <c r="FVB600" s="60"/>
      <c r="FVC600" s="60"/>
      <c r="FVD600" s="60"/>
      <c r="FVE600" s="60"/>
      <c r="FVF600" s="60"/>
      <c r="FVG600" s="60"/>
      <c r="FVH600" s="60"/>
      <c r="FVI600" s="60"/>
      <c r="FVJ600" s="60"/>
      <c r="FVK600" s="60"/>
      <c r="FVL600" s="60"/>
      <c r="FVM600" s="60"/>
      <c r="FVN600" s="60"/>
      <c r="FVO600" s="60"/>
      <c r="FVP600" s="60"/>
      <c r="FVQ600" s="60"/>
      <c r="FVR600" s="60"/>
      <c r="FVS600" s="60"/>
      <c r="FVT600" s="60"/>
      <c r="FVU600" s="60"/>
      <c r="FVV600" s="60"/>
      <c r="FVW600" s="60"/>
      <c r="FVX600" s="60"/>
      <c r="FVY600" s="60"/>
      <c r="FVZ600" s="60"/>
      <c r="FWA600" s="60"/>
      <c r="FWB600" s="60"/>
      <c r="FWC600" s="60"/>
      <c r="FWD600" s="60"/>
      <c r="FWE600" s="60"/>
      <c r="FWF600" s="60"/>
      <c r="FWG600" s="60"/>
      <c r="FWH600" s="60"/>
      <c r="FWI600" s="60"/>
      <c r="FWJ600" s="60"/>
      <c r="FWK600" s="60"/>
      <c r="FWL600" s="60"/>
      <c r="FWM600" s="60"/>
      <c r="FWN600" s="60"/>
      <c r="FWO600" s="60"/>
      <c r="FWP600" s="60"/>
      <c r="FWQ600" s="60"/>
      <c r="FWR600" s="60"/>
      <c r="FWS600" s="60"/>
      <c r="FWT600" s="60"/>
      <c r="FWU600" s="60"/>
      <c r="FWV600" s="60"/>
      <c r="FWW600" s="60"/>
      <c r="FWX600" s="60"/>
      <c r="FWY600" s="60"/>
      <c r="FWZ600" s="60"/>
      <c r="FXA600" s="60"/>
      <c r="FXB600" s="60"/>
      <c r="FXC600" s="60"/>
      <c r="FXD600" s="60"/>
      <c r="FXE600" s="60"/>
      <c r="FXF600" s="60"/>
      <c r="FXG600" s="60"/>
      <c r="FXH600" s="60"/>
      <c r="FXI600" s="60"/>
      <c r="FXJ600" s="60"/>
      <c r="FXK600" s="60"/>
      <c r="FXL600" s="60"/>
      <c r="FXM600" s="60"/>
      <c r="FXN600" s="60"/>
      <c r="FXO600" s="60"/>
      <c r="FXP600" s="60"/>
      <c r="FXQ600" s="60"/>
      <c r="FXR600" s="60"/>
      <c r="FXS600" s="60"/>
      <c r="FXT600" s="60"/>
      <c r="FXU600" s="60"/>
      <c r="FXV600" s="60"/>
      <c r="FXW600" s="60"/>
      <c r="FXX600" s="60"/>
      <c r="FXY600" s="60"/>
      <c r="FXZ600" s="60"/>
      <c r="FYA600" s="60"/>
      <c r="FYB600" s="60"/>
      <c r="FYC600" s="60"/>
      <c r="FYD600" s="60"/>
      <c r="FYE600" s="60"/>
      <c r="FYF600" s="60"/>
      <c r="FYG600" s="60"/>
      <c r="FYH600" s="60"/>
      <c r="FYI600" s="60"/>
      <c r="FYJ600" s="60"/>
      <c r="FYK600" s="60"/>
      <c r="FYL600" s="60"/>
      <c r="FYM600" s="60"/>
      <c r="FYN600" s="60"/>
      <c r="FYO600" s="60"/>
      <c r="FYP600" s="60"/>
      <c r="FYQ600" s="60"/>
      <c r="FYR600" s="60"/>
      <c r="FYS600" s="60"/>
      <c r="FYT600" s="60"/>
      <c r="FYU600" s="60"/>
      <c r="FYV600" s="60"/>
      <c r="FYW600" s="60"/>
      <c r="FYX600" s="60"/>
      <c r="FYY600" s="60"/>
      <c r="FYZ600" s="60"/>
      <c r="FZA600" s="60"/>
      <c r="FZB600" s="60"/>
      <c r="FZC600" s="60"/>
      <c r="FZD600" s="60"/>
      <c r="FZE600" s="60"/>
      <c r="FZF600" s="60"/>
      <c r="FZG600" s="60"/>
      <c r="FZH600" s="60"/>
      <c r="FZI600" s="60"/>
      <c r="FZJ600" s="60"/>
      <c r="FZK600" s="60"/>
      <c r="FZL600" s="60"/>
      <c r="FZM600" s="60"/>
      <c r="FZN600" s="60"/>
      <c r="FZO600" s="60"/>
      <c r="FZP600" s="60"/>
      <c r="FZQ600" s="60"/>
      <c r="FZR600" s="60"/>
      <c r="FZS600" s="60"/>
      <c r="FZT600" s="60"/>
      <c r="FZU600" s="60"/>
      <c r="FZV600" s="60"/>
      <c r="FZW600" s="60"/>
      <c r="FZX600" s="60"/>
      <c r="FZY600" s="60"/>
      <c r="FZZ600" s="60"/>
      <c r="GAA600" s="60"/>
      <c r="GAB600" s="60"/>
      <c r="GAC600" s="60"/>
      <c r="GAD600" s="60"/>
      <c r="GAE600" s="60"/>
      <c r="GAF600" s="60"/>
      <c r="GAG600" s="60"/>
      <c r="GAH600" s="60"/>
      <c r="GAI600" s="60"/>
      <c r="GAJ600" s="60"/>
      <c r="GAK600" s="60"/>
      <c r="GAL600" s="60"/>
      <c r="GAM600" s="60"/>
      <c r="GAN600" s="60"/>
      <c r="GAO600" s="60"/>
      <c r="GAP600" s="60"/>
      <c r="GAQ600" s="60"/>
      <c r="GAR600" s="60"/>
      <c r="GAS600" s="60"/>
      <c r="GAT600" s="60"/>
      <c r="GAU600" s="60"/>
      <c r="GAV600" s="60"/>
      <c r="GAW600" s="60"/>
      <c r="GAX600" s="60"/>
      <c r="GAY600" s="60"/>
      <c r="GAZ600" s="60"/>
      <c r="GBA600" s="60"/>
      <c r="GBB600" s="60"/>
      <c r="GBC600" s="60"/>
      <c r="GBD600" s="60"/>
      <c r="GBE600" s="60"/>
      <c r="GBF600" s="60"/>
      <c r="GBG600" s="60"/>
      <c r="GBH600" s="60"/>
      <c r="GBI600" s="60"/>
      <c r="GBJ600" s="60"/>
      <c r="GBK600" s="60"/>
      <c r="GBL600" s="60"/>
      <c r="GBM600" s="60"/>
      <c r="GBN600" s="60"/>
      <c r="GBO600" s="60"/>
      <c r="GBP600" s="60"/>
      <c r="GBQ600" s="60"/>
      <c r="GBR600" s="60"/>
      <c r="GBS600" s="60"/>
      <c r="GBT600" s="60"/>
      <c r="GBU600" s="60"/>
      <c r="GBV600" s="60"/>
      <c r="GBW600" s="60"/>
      <c r="GBX600" s="60"/>
      <c r="GBY600" s="60"/>
      <c r="GBZ600" s="60"/>
      <c r="GCA600" s="60"/>
      <c r="GCB600" s="60"/>
      <c r="GCC600" s="60"/>
      <c r="GCD600" s="60"/>
      <c r="GCE600" s="60"/>
      <c r="GCF600" s="60"/>
      <c r="GCG600" s="60"/>
      <c r="GCH600" s="60"/>
      <c r="GCI600" s="60"/>
      <c r="GCJ600" s="60"/>
      <c r="GCK600" s="60"/>
      <c r="GCL600" s="60"/>
      <c r="GCM600" s="60"/>
      <c r="GCN600" s="60"/>
      <c r="GCO600" s="60"/>
      <c r="GCP600" s="60"/>
      <c r="GCQ600" s="60"/>
      <c r="GCR600" s="60"/>
      <c r="GCS600" s="60"/>
      <c r="GCT600" s="60"/>
      <c r="GCU600" s="60"/>
      <c r="GCV600" s="60"/>
      <c r="GCW600" s="60"/>
      <c r="GCX600" s="60"/>
      <c r="GCY600" s="60"/>
      <c r="GCZ600" s="60"/>
      <c r="GDA600" s="60"/>
      <c r="GDB600" s="60"/>
      <c r="GDC600" s="60"/>
      <c r="GDD600" s="60"/>
      <c r="GDE600" s="60"/>
      <c r="GDF600" s="60"/>
      <c r="GDG600" s="60"/>
      <c r="GDH600" s="60"/>
      <c r="GDI600" s="60"/>
      <c r="GDJ600" s="60"/>
      <c r="GDK600" s="60"/>
      <c r="GDL600" s="60"/>
      <c r="GDM600" s="60"/>
      <c r="GDN600" s="60"/>
      <c r="GDO600" s="60"/>
      <c r="GDP600" s="60"/>
      <c r="GDQ600" s="60"/>
      <c r="GDR600" s="60"/>
      <c r="GDS600" s="60"/>
      <c r="GDT600" s="60"/>
      <c r="GDU600" s="60"/>
      <c r="GDV600" s="60"/>
      <c r="GDW600" s="60"/>
      <c r="GDX600" s="60"/>
      <c r="GDY600" s="60"/>
      <c r="GDZ600" s="60"/>
      <c r="GEA600" s="60"/>
      <c r="GEB600" s="60"/>
      <c r="GEC600" s="60"/>
      <c r="GED600" s="60"/>
      <c r="GEE600" s="60"/>
      <c r="GEF600" s="60"/>
      <c r="GEG600" s="60"/>
      <c r="GEH600" s="60"/>
      <c r="GEI600" s="60"/>
      <c r="GEJ600" s="60"/>
      <c r="GEK600" s="60"/>
      <c r="GEL600" s="60"/>
      <c r="GEM600" s="60"/>
      <c r="GEN600" s="60"/>
      <c r="GEO600" s="60"/>
      <c r="GEP600" s="60"/>
      <c r="GEQ600" s="60"/>
      <c r="GER600" s="60"/>
      <c r="GES600" s="60"/>
      <c r="GET600" s="60"/>
      <c r="GEU600" s="60"/>
      <c r="GEV600" s="60"/>
      <c r="GEW600" s="60"/>
      <c r="GEX600" s="60"/>
      <c r="GEY600" s="60"/>
      <c r="GEZ600" s="60"/>
      <c r="GFA600" s="60"/>
      <c r="GFB600" s="60"/>
      <c r="GFC600" s="60"/>
      <c r="GFD600" s="60"/>
      <c r="GFE600" s="60"/>
      <c r="GFF600" s="60"/>
      <c r="GFG600" s="60"/>
      <c r="GFH600" s="60"/>
      <c r="GFI600" s="60"/>
      <c r="GFJ600" s="60"/>
      <c r="GFK600" s="60"/>
      <c r="GFL600" s="60"/>
      <c r="GFM600" s="60"/>
      <c r="GFN600" s="60"/>
      <c r="GFO600" s="60"/>
      <c r="GFP600" s="60"/>
      <c r="GFQ600" s="60"/>
      <c r="GFR600" s="60"/>
      <c r="GFS600" s="60"/>
      <c r="GFT600" s="60"/>
      <c r="GFU600" s="60"/>
      <c r="GFV600" s="60"/>
      <c r="GFW600" s="60"/>
      <c r="GFX600" s="60"/>
      <c r="GFY600" s="60"/>
      <c r="GFZ600" s="60"/>
      <c r="GGA600" s="60"/>
      <c r="GGB600" s="60"/>
      <c r="GGC600" s="60"/>
      <c r="GGD600" s="60"/>
      <c r="GGE600" s="60"/>
      <c r="GGF600" s="60"/>
      <c r="GGG600" s="60"/>
      <c r="GGH600" s="60"/>
      <c r="GGI600" s="60"/>
      <c r="GGJ600" s="60"/>
      <c r="GGK600" s="60"/>
      <c r="GGL600" s="60"/>
      <c r="GGM600" s="60"/>
      <c r="GGN600" s="60"/>
      <c r="GGO600" s="60"/>
      <c r="GGP600" s="60"/>
      <c r="GGQ600" s="60"/>
      <c r="GGR600" s="60"/>
      <c r="GGS600" s="60"/>
      <c r="GGT600" s="60"/>
      <c r="GGU600" s="60"/>
      <c r="GGV600" s="60"/>
      <c r="GGW600" s="60"/>
      <c r="GGX600" s="60"/>
      <c r="GGY600" s="60"/>
      <c r="GGZ600" s="60"/>
      <c r="GHA600" s="60"/>
      <c r="GHB600" s="60"/>
      <c r="GHC600" s="60"/>
      <c r="GHD600" s="60"/>
      <c r="GHE600" s="60"/>
      <c r="GHF600" s="60"/>
      <c r="GHG600" s="60"/>
      <c r="GHH600" s="60"/>
      <c r="GHI600" s="60"/>
      <c r="GHJ600" s="60"/>
      <c r="GHK600" s="60"/>
      <c r="GHL600" s="60"/>
      <c r="GHM600" s="60"/>
      <c r="GHN600" s="60"/>
      <c r="GHO600" s="60"/>
      <c r="GHP600" s="60"/>
      <c r="GHQ600" s="60"/>
      <c r="GHR600" s="60"/>
      <c r="GHS600" s="60"/>
      <c r="GHT600" s="60"/>
      <c r="GHU600" s="60"/>
      <c r="GHV600" s="60"/>
      <c r="GHW600" s="60"/>
      <c r="GHX600" s="60"/>
      <c r="GHY600" s="60"/>
      <c r="GHZ600" s="60"/>
      <c r="GIA600" s="60"/>
      <c r="GIB600" s="60"/>
      <c r="GIC600" s="60"/>
      <c r="GID600" s="60"/>
      <c r="GIE600" s="60"/>
      <c r="GIF600" s="60"/>
      <c r="GIG600" s="60"/>
      <c r="GIH600" s="60"/>
      <c r="GII600" s="60"/>
      <c r="GIJ600" s="60"/>
      <c r="GIK600" s="60"/>
      <c r="GIL600" s="60"/>
      <c r="GIM600" s="60"/>
      <c r="GIN600" s="60"/>
      <c r="GIO600" s="60"/>
      <c r="GIP600" s="60"/>
      <c r="GIQ600" s="60"/>
      <c r="GIR600" s="60"/>
      <c r="GIS600" s="60"/>
      <c r="GIT600" s="60"/>
      <c r="GIU600" s="60"/>
      <c r="GIV600" s="60"/>
      <c r="GIW600" s="60"/>
      <c r="GIX600" s="60"/>
      <c r="GIY600" s="60"/>
      <c r="GIZ600" s="60"/>
      <c r="GJA600" s="60"/>
      <c r="GJB600" s="60"/>
      <c r="GJC600" s="60"/>
      <c r="GJD600" s="60"/>
      <c r="GJE600" s="60"/>
      <c r="GJF600" s="60"/>
      <c r="GJG600" s="60"/>
      <c r="GJH600" s="60"/>
      <c r="GJI600" s="60"/>
      <c r="GJJ600" s="60"/>
      <c r="GJK600" s="60"/>
      <c r="GJL600" s="60"/>
      <c r="GJM600" s="60"/>
      <c r="GJN600" s="60"/>
      <c r="GJO600" s="60"/>
      <c r="GJP600" s="60"/>
      <c r="GJQ600" s="60"/>
      <c r="GJR600" s="60"/>
      <c r="GJS600" s="60"/>
      <c r="GJT600" s="60"/>
      <c r="GJU600" s="60"/>
      <c r="GJV600" s="60"/>
      <c r="GJW600" s="60"/>
      <c r="GJX600" s="60"/>
      <c r="GJY600" s="60"/>
      <c r="GJZ600" s="60"/>
      <c r="GKA600" s="60"/>
      <c r="GKB600" s="60"/>
      <c r="GKC600" s="60"/>
      <c r="GKD600" s="60"/>
      <c r="GKE600" s="60"/>
      <c r="GKF600" s="60"/>
      <c r="GKG600" s="60"/>
      <c r="GKH600" s="60"/>
      <c r="GKI600" s="60"/>
      <c r="GKJ600" s="60"/>
      <c r="GKK600" s="60"/>
      <c r="GKL600" s="60"/>
      <c r="GKM600" s="60"/>
      <c r="GKN600" s="60"/>
      <c r="GKO600" s="60"/>
      <c r="GKP600" s="60"/>
      <c r="GKQ600" s="60"/>
      <c r="GKR600" s="60"/>
      <c r="GKS600" s="60"/>
      <c r="GKT600" s="60"/>
      <c r="GKU600" s="60"/>
      <c r="GKV600" s="60"/>
      <c r="GKW600" s="60"/>
      <c r="GKX600" s="60"/>
      <c r="GKY600" s="60"/>
      <c r="GKZ600" s="60"/>
      <c r="GLA600" s="60"/>
      <c r="GLB600" s="60"/>
      <c r="GLC600" s="60"/>
      <c r="GLD600" s="60"/>
      <c r="GLE600" s="60"/>
      <c r="GLF600" s="60"/>
      <c r="GLG600" s="60"/>
      <c r="GLH600" s="60"/>
      <c r="GLI600" s="60"/>
      <c r="GLJ600" s="60"/>
      <c r="GLK600" s="60"/>
      <c r="GLL600" s="60"/>
      <c r="GLM600" s="60"/>
      <c r="GLN600" s="60"/>
      <c r="GLO600" s="60"/>
      <c r="GLP600" s="60"/>
      <c r="GLQ600" s="60"/>
      <c r="GLR600" s="60"/>
      <c r="GLS600" s="60"/>
      <c r="GLT600" s="60"/>
      <c r="GLU600" s="60"/>
      <c r="GLV600" s="60"/>
      <c r="GLW600" s="60"/>
      <c r="GLX600" s="60"/>
      <c r="GLY600" s="60"/>
      <c r="GLZ600" s="60"/>
      <c r="GMA600" s="60"/>
      <c r="GMB600" s="60"/>
      <c r="GMC600" s="60"/>
      <c r="GMD600" s="60"/>
      <c r="GME600" s="60"/>
      <c r="GMF600" s="60"/>
      <c r="GMG600" s="60"/>
      <c r="GMH600" s="60"/>
      <c r="GMI600" s="60"/>
      <c r="GMJ600" s="60"/>
      <c r="GMK600" s="60"/>
      <c r="GML600" s="60"/>
      <c r="GMM600" s="60"/>
      <c r="GMN600" s="60"/>
      <c r="GMO600" s="60"/>
      <c r="GMP600" s="60"/>
      <c r="GMQ600" s="60"/>
      <c r="GMR600" s="60"/>
      <c r="GMS600" s="60"/>
      <c r="GMT600" s="60"/>
      <c r="GMU600" s="60"/>
      <c r="GMV600" s="60"/>
      <c r="GMW600" s="60"/>
      <c r="GMX600" s="60"/>
      <c r="GMY600" s="60"/>
      <c r="GMZ600" s="60"/>
      <c r="GNA600" s="60"/>
      <c r="GNB600" s="60"/>
      <c r="GNC600" s="60"/>
      <c r="GND600" s="60"/>
      <c r="GNE600" s="60"/>
      <c r="GNF600" s="60"/>
      <c r="GNG600" s="60"/>
      <c r="GNH600" s="60"/>
      <c r="GNI600" s="60"/>
      <c r="GNJ600" s="60"/>
      <c r="GNK600" s="60"/>
      <c r="GNL600" s="60"/>
      <c r="GNM600" s="60"/>
      <c r="GNN600" s="60"/>
      <c r="GNO600" s="60"/>
      <c r="GNP600" s="60"/>
      <c r="GNQ600" s="60"/>
      <c r="GNR600" s="60"/>
      <c r="GNS600" s="60"/>
      <c r="GNT600" s="60"/>
      <c r="GNU600" s="60"/>
      <c r="GNV600" s="60"/>
      <c r="GNW600" s="60"/>
      <c r="GNX600" s="60"/>
      <c r="GNY600" s="60"/>
      <c r="GNZ600" s="60"/>
      <c r="GOA600" s="60"/>
      <c r="GOB600" s="60"/>
      <c r="GOC600" s="60"/>
      <c r="GOD600" s="60"/>
      <c r="GOE600" s="60"/>
      <c r="GOF600" s="60"/>
      <c r="GOG600" s="60"/>
      <c r="GOH600" s="60"/>
      <c r="GOI600" s="60"/>
      <c r="GOJ600" s="60"/>
      <c r="GOK600" s="60"/>
      <c r="GOL600" s="60"/>
      <c r="GOM600" s="60"/>
      <c r="GON600" s="60"/>
      <c r="GOO600" s="60"/>
      <c r="GOP600" s="60"/>
      <c r="GOQ600" s="60"/>
      <c r="GOR600" s="60"/>
      <c r="GOS600" s="60"/>
      <c r="GOT600" s="60"/>
      <c r="GOU600" s="60"/>
      <c r="GOV600" s="60"/>
      <c r="GOW600" s="60"/>
      <c r="GOX600" s="60"/>
      <c r="GOY600" s="60"/>
      <c r="GOZ600" s="60"/>
      <c r="GPA600" s="60"/>
      <c r="GPB600" s="60"/>
      <c r="GPC600" s="60"/>
      <c r="GPD600" s="60"/>
      <c r="GPE600" s="60"/>
      <c r="GPF600" s="60"/>
      <c r="GPG600" s="60"/>
      <c r="GPH600" s="60"/>
      <c r="GPI600" s="60"/>
      <c r="GPJ600" s="60"/>
      <c r="GPK600" s="60"/>
      <c r="GPL600" s="60"/>
      <c r="GPM600" s="60"/>
      <c r="GPN600" s="60"/>
      <c r="GPO600" s="60"/>
      <c r="GPP600" s="60"/>
      <c r="GPQ600" s="60"/>
      <c r="GPR600" s="60"/>
      <c r="GPS600" s="60"/>
      <c r="GPT600" s="60"/>
      <c r="GPU600" s="60"/>
      <c r="GPV600" s="60"/>
      <c r="GPW600" s="60"/>
      <c r="GPX600" s="60"/>
      <c r="GPY600" s="60"/>
      <c r="GPZ600" s="60"/>
      <c r="GQA600" s="60"/>
      <c r="GQB600" s="60"/>
      <c r="GQC600" s="60"/>
      <c r="GQD600" s="60"/>
      <c r="GQE600" s="60"/>
      <c r="GQF600" s="60"/>
      <c r="GQG600" s="60"/>
      <c r="GQH600" s="60"/>
      <c r="GQI600" s="60"/>
      <c r="GQJ600" s="60"/>
      <c r="GQK600" s="60"/>
      <c r="GQL600" s="60"/>
      <c r="GQM600" s="60"/>
      <c r="GQN600" s="60"/>
      <c r="GQO600" s="60"/>
      <c r="GQP600" s="60"/>
      <c r="GQQ600" s="60"/>
      <c r="GQR600" s="60"/>
      <c r="GQS600" s="60"/>
      <c r="GQT600" s="60"/>
      <c r="GQU600" s="60"/>
      <c r="GQV600" s="60"/>
      <c r="GQW600" s="60"/>
      <c r="GQX600" s="60"/>
      <c r="GQY600" s="60"/>
      <c r="GQZ600" s="60"/>
      <c r="GRA600" s="60"/>
      <c r="GRB600" s="60"/>
      <c r="GRC600" s="60"/>
      <c r="GRD600" s="60"/>
      <c r="GRE600" s="60"/>
      <c r="GRF600" s="60"/>
      <c r="GRG600" s="60"/>
      <c r="GRH600" s="60"/>
      <c r="GRI600" s="60"/>
      <c r="GRJ600" s="60"/>
      <c r="GRK600" s="60"/>
      <c r="GRL600" s="60"/>
      <c r="GRM600" s="60"/>
      <c r="GRN600" s="60"/>
      <c r="GRO600" s="60"/>
      <c r="GRP600" s="60"/>
      <c r="GRQ600" s="60"/>
      <c r="GRR600" s="60"/>
      <c r="GRS600" s="60"/>
      <c r="GRT600" s="60"/>
      <c r="GRU600" s="60"/>
      <c r="GRV600" s="60"/>
      <c r="GRW600" s="60"/>
      <c r="GRX600" s="60"/>
      <c r="GRY600" s="60"/>
      <c r="GRZ600" s="60"/>
      <c r="GSA600" s="60"/>
      <c r="GSB600" s="60"/>
      <c r="GSC600" s="60"/>
      <c r="GSD600" s="60"/>
      <c r="GSE600" s="60"/>
      <c r="GSF600" s="60"/>
      <c r="GSG600" s="60"/>
      <c r="GSH600" s="60"/>
      <c r="GSI600" s="60"/>
      <c r="GSJ600" s="60"/>
      <c r="GSK600" s="60"/>
      <c r="GSL600" s="60"/>
      <c r="GSM600" s="60"/>
      <c r="GSN600" s="60"/>
      <c r="GSO600" s="60"/>
      <c r="GSP600" s="60"/>
      <c r="GSQ600" s="60"/>
      <c r="GSR600" s="60"/>
      <c r="GSS600" s="60"/>
      <c r="GST600" s="60"/>
      <c r="GSU600" s="60"/>
      <c r="GSV600" s="60"/>
      <c r="GSW600" s="60"/>
      <c r="GSX600" s="60"/>
      <c r="GSY600" s="60"/>
      <c r="GSZ600" s="60"/>
      <c r="GTA600" s="60"/>
      <c r="GTB600" s="60"/>
      <c r="GTC600" s="60"/>
      <c r="GTD600" s="60"/>
      <c r="GTE600" s="60"/>
      <c r="GTF600" s="60"/>
      <c r="GTG600" s="60"/>
      <c r="GTH600" s="60"/>
      <c r="GTI600" s="60"/>
      <c r="GTJ600" s="60"/>
      <c r="GTK600" s="60"/>
      <c r="GTL600" s="60"/>
      <c r="GTM600" s="60"/>
      <c r="GTN600" s="60"/>
      <c r="GTO600" s="60"/>
      <c r="GTP600" s="60"/>
      <c r="GTQ600" s="60"/>
      <c r="GTR600" s="60"/>
      <c r="GTS600" s="60"/>
      <c r="GTT600" s="60"/>
      <c r="GTU600" s="60"/>
      <c r="GTV600" s="60"/>
      <c r="GTW600" s="60"/>
      <c r="GTX600" s="60"/>
      <c r="GTY600" s="60"/>
      <c r="GTZ600" s="60"/>
      <c r="GUA600" s="60"/>
      <c r="GUB600" s="60"/>
      <c r="GUC600" s="60"/>
      <c r="GUD600" s="60"/>
      <c r="GUE600" s="60"/>
      <c r="GUF600" s="60"/>
      <c r="GUG600" s="60"/>
      <c r="GUH600" s="60"/>
      <c r="GUI600" s="60"/>
      <c r="GUJ600" s="60"/>
      <c r="GUK600" s="60"/>
      <c r="GUL600" s="60"/>
      <c r="GUM600" s="60"/>
      <c r="GUN600" s="60"/>
      <c r="GUO600" s="60"/>
      <c r="GUP600" s="60"/>
      <c r="GUQ600" s="60"/>
      <c r="GUR600" s="60"/>
      <c r="GUS600" s="60"/>
      <c r="GUT600" s="60"/>
      <c r="GUU600" s="60"/>
      <c r="GUV600" s="60"/>
      <c r="GUW600" s="60"/>
      <c r="GUX600" s="60"/>
      <c r="GUY600" s="60"/>
      <c r="GUZ600" s="60"/>
      <c r="GVA600" s="60"/>
      <c r="GVB600" s="60"/>
      <c r="GVC600" s="60"/>
      <c r="GVD600" s="60"/>
      <c r="GVE600" s="60"/>
      <c r="GVF600" s="60"/>
      <c r="GVG600" s="60"/>
      <c r="GVH600" s="60"/>
      <c r="GVI600" s="60"/>
      <c r="GVJ600" s="60"/>
      <c r="GVK600" s="60"/>
      <c r="GVL600" s="60"/>
      <c r="GVM600" s="60"/>
      <c r="GVN600" s="60"/>
      <c r="GVO600" s="60"/>
      <c r="GVP600" s="60"/>
      <c r="GVQ600" s="60"/>
      <c r="GVR600" s="60"/>
      <c r="GVS600" s="60"/>
      <c r="GVT600" s="60"/>
      <c r="GVU600" s="60"/>
      <c r="GVV600" s="60"/>
      <c r="GVW600" s="60"/>
      <c r="GVX600" s="60"/>
      <c r="GVY600" s="60"/>
      <c r="GVZ600" s="60"/>
      <c r="GWA600" s="60"/>
      <c r="GWB600" s="60"/>
      <c r="GWC600" s="60"/>
      <c r="GWD600" s="60"/>
      <c r="GWE600" s="60"/>
      <c r="GWF600" s="60"/>
      <c r="GWG600" s="60"/>
      <c r="GWH600" s="60"/>
      <c r="GWI600" s="60"/>
      <c r="GWJ600" s="60"/>
      <c r="GWK600" s="60"/>
      <c r="GWL600" s="60"/>
      <c r="GWM600" s="60"/>
      <c r="GWN600" s="60"/>
      <c r="GWO600" s="60"/>
      <c r="GWP600" s="60"/>
      <c r="GWQ600" s="60"/>
      <c r="GWR600" s="60"/>
      <c r="GWS600" s="60"/>
      <c r="GWT600" s="60"/>
      <c r="GWU600" s="60"/>
      <c r="GWV600" s="60"/>
      <c r="GWW600" s="60"/>
      <c r="GWX600" s="60"/>
      <c r="GWY600" s="60"/>
      <c r="GWZ600" s="60"/>
      <c r="GXA600" s="60"/>
      <c r="GXB600" s="60"/>
      <c r="GXC600" s="60"/>
      <c r="GXD600" s="60"/>
      <c r="GXE600" s="60"/>
      <c r="GXF600" s="60"/>
      <c r="GXG600" s="60"/>
      <c r="GXH600" s="60"/>
      <c r="GXI600" s="60"/>
      <c r="GXJ600" s="60"/>
      <c r="GXK600" s="60"/>
      <c r="GXL600" s="60"/>
      <c r="GXM600" s="60"/>
      <c r="GXN600" s="60"/>
      <c r="GXO600" s="60"/>
      <c r="GXP600" s="60"/>
      <c r="GXQ600" s="60"/>
      <c r="GXR600" s="60"/>
      <c r="GXS600" s="60"/>
      <c r="GXT600" s="60"/>
      <c r="GXU600" s="60"/>
      <c r="GXV600" s="60"/>
      <c r="GXW600" s="60"/>
      <c r="GXX600" s="60"/>
      <c r="GXY600" s="60"/>
      <c r="GXZ600" s="60"/>
      <c r="GYA600" s="60"/>
      <c r="GYB600" s="60"/>
      <c r="GYC600" s="60"/>
      <c r="GYD600" s="60"/>
      <c r="GYE600" s="60"/>
      <c r="GYF600" s="60"/>
      <c r="GYG600" s="60"/>
      <c r="GYH600" s="60"/>
      <c r="GYI600" s="60"/>
      <c r="GYJ600" s="60"/>
      <c r="GYK600" s="60"/>
      <c r="GYL600" s="60"/>
      <c r="GYM600" s="60"/>
      <c r="GYN600" s="60"/>
      <c r="GYO600" s="60"/>
      <c r="GYP600" s="60"/>
      <c r="GYQ600" s="60"/>
      <c r="GYR600" s="60"/>
      <c r="GYS600" s="60"/>
      <c r="GYT600" s="60"/>
      <c r="GYU600" s="60"/>
      <c r="GYV600" s="60"/>
      <c r="GYW600" s="60"/>
      <c r="GYX600" s="60"/>
      <c r="GYY600" s="60"/>
      <c r="GYZ600" s="60"/>
      <c r="GZA600" s="60"/>
      <c r="GZB600" s="60"/>
      <c r="GZC600" s="60"/>
      <c r="GZD600" s="60"/>
      <c r="GZE600" s="60"/>
      <c r="GZF600" s="60"/>
      <c r="GZG600" s="60"/>
      <c r="GZH600" s="60"/>
      <c r="GZI600" s="60"/>
      <c r="GZJ600" s="60"/>
      <c r="GZK600" s="60"/>
      <c r="GZL600" s="60"/>
      <c r="GZM600" s="60"/>
      <c r="GZN600" s="60"/>
      <c r="GZO600" s="60"/>
      <c r="GZP600" s="60"/>
      <c r="GZQ600" s="60"/>
      <c r="GZR600" s="60"/>
      <c r="GZS600" s="60"/>
      <c r="GZT600" s="60"/>
      <c r="GZU600" s="60"/>
      <c r="GZV600" s="60"/>
      <c r="GZW600" s="60"/>
      <c r="GZX600" s="60"/>
      <c r="GZY600" s="60"/>
      <c r="GZZ600" s="60"/>
      <c r="HAA600" s="60"/>
      <c r="HAB600" s="60"/>
      <c r="HAC600" s="60"/>
      <c r="HAD600" s="60"/>
      <c r="HAE600" s="60"/>
      <c r="HAF600" s="60"/>
      <c r="HAG600" s="60"/>
      <c r="HAH600" s="60"/>
      <c r="HAI600" s="60"/>
      <c r="HAJ600" s="60"/>
      <c r="HAK600" s="60"/>
      <c r="HAL600" s="60"/>
      <c r="HAM600" s="60"/>
      <c r="HAN600" s="60"/>
      <c r="HAO600" s="60"/>
      <c r="HAP600" s="60"/>
      <c r="HAQ600" s="60"/>
      <c r="HAR600" s="60"/>
      <c r="HAS600" s="60"/>
      <c r="HAT600" s="60"/>
      <c r="HAU600" s="60"/>
      <c r="HAV600" s="60"/>
      <c r="HAW600" s="60"/>
      <c r="HAX600" s="60"/>
      <c r="HAY600" s="60"/>
      <c r="HAZ600" s="60"/>
      <c r="HBA600" s="60"/>
      <c r="HBB600" s="60"/>
      <c r="HBC600" s="60"/>
      <c r="HBD600" s="60"/>
      <c r="HBE600" s="60"/>
      <c r="HBF600" s="60"/>
      <c r="HBG600" s="60"/>
      <c r="HBH600" s="60"/>
      <c r="HBI600" s="60"/>
      <c r="HBJ600" s="60"/>
      <c r="HBK600" s="60"/>
      <c r="HBL600" s="60"/>
      <c r="HBM600" s="60"/>
      <c r="HBN600" s="60"/>
      <c r="HBO600" s="60"/>
      <c r="HBP600" s="60"/>
      <c r="HBQ600" s="60"/>
      <c r="HBR600" s="60"/>
      <c r="HBS600" s="60"/>
      <c r="HBT600" s="60"/>
      <c r="HBU600" s="60"/>
      <c r="HBV600" s="60"/>
      <c r="HBW600" s="60"/>
      <c r="HBX600" s="60"/>
      <c r="HBY600" s="60"/>
      <c r="HBZ600" s="60"/>
      <c r="HCA600" s="60"/>
      <c r="HCB600" s="60"/>
      <c r="HCC600" s="60"/>
      <c r="HCD600" s="60"/>
      <c r="HCE600" s="60"/>
      <c r="HCF600" s="60"/>
      <c r="HCG600" s="60"/>
      <c r="HCH600" s="60"/>
      <c r="HCI600" s="60"/>
      <c r="HCJ600" s="60"/>
      <c r="HCK600" s="60"/>
      <c r="HCL600" s="60"/>
      <c r="HCM600" s="60"/>
      <c r="HCN600" s="60"/>
      <c r="HCO600" s="60"/>
      <c r="HCP600" s="60"/>
      <c r="HCQ600" s="60"/>
      <c r="HCR600" s="60"/>
      <c r="HCS600" s="60"/>
      <c r="HCT600" s="60"/>
      <c r="HCU600" s="60"/>
      <c r="HCV600" s="60"/>
      <c r="HCW600" s="60"/>
      <c r="HCX600" s="60"/>
      <c r="HCY600" s="60"/>
      <c r="HCZ600" s="60"/>
      <c r="HDA600" s="60"/>
      <c r="HDB600" s="60"/>
      <c r="HDC600" s="60"/>
      <c r="HDD600" s="60"/>
      <c r="HDE600" s="60"/>
      <c r="HDF600" s="60"/>
      <c r="HDG600" s="60"/>
      <c r="HDH600" s="60"/>
      <c r="HDI600" s="60"/>
      <c r="HDJ600" s="60"/>
      <c r="HDK600" s="60"/>
      <c r="HDL600" s="60"/>
      <c r="HDM600" s="60"/>
      <c r="HDN600" s="60"/>
      <c r="HDO600" s="60"/>
      <c r="HDP600" s="60"/>
      <c r="HDQ600" s="60"/>
      <c r="HDR600" s="60"/>
      <c r="HDS600" s="60"/>
      <c r="HDT600" s="60"/>
      <c r="HDU600" s="60"/>
      <c r="HDV600" s="60"/>
      <c r="HDW600" s="60"/>
      <c r="HDX600" s="60"/>
      <c r="HDY600" s="60"/>
      <c r="HDZ600" s="60"/>
      <c r="HEA600" s="60"/>
      <c r="HEB600" s="60"/>
      <c r="HEC600" s="60"/>
      <c r="HED600" s="60"/>
      <c r="HEE600" s="60"/>
      <c r="HEF600" s="60"/>
      <c r="HEG600" s="60"/>
      <c r="HEH600" s="60"/>
      <c r="HEI600" s="60"/>
      <c r="HEJ600" s="60"/>
      <c r="HEK600" s="60"/>
      <c r="HEL600" s="60"/>
      <c r="HEM600" s="60"/>
      <c r="HEN600" s="60"/>
      <c r="HEO600" s="60"/>
      <c r="HEP600" s="60"/>
      <c r="HEQ600" s="60"/>
      <c r="HER600" s="60"/>
      <c r="HES600" s="60"/>
      <c r="HET600" s="60"/>
      <c r="HEU600" s="60"/>
      <c r="HEV600" s="60"/>
      <c r="HEW600" s="60"/>
      <c r="HEX600" s="60"/>
      <c r="HEY600" s="60"/>
      <c r="HEZ600" s="60"/>
      <c r="HFA600" s="60"/>
      <c r="HFB600" s="60"/>
      <c r="HFC600" s="60"/>
      <c r="HFD600" s="60"/>
      <c r="HFE600" s="60"/>
      <c r="HFF600" s="60"/>
      <c r="HFG600" s="60"/>
      <c r="HFH600" s="60"/>
      <c r="HFI600" s="60"/>
      <c r="HFJ600" s="60"/>
      <c r="HFK600" s="60"/>
      <c r="HFL600" s="60"/>
      <c r="HFM600" s="60"/>
      <c r="HFN600" s="60"/>
      <c r="HFO600" s="60"/>
      <c r="HFP600" s="60"/>
      <c r="HFQ600" s="60"/>
      <c r="HFR600" s="60"/>
      <c r="HFS600" s="60"/>
      <c r="HFT600" s="60"/>
      <c r="HFU600" s="60"/>
      <c r="HFV600" s="60"/>
      <c r="HFW600" s="60"/>
      <c r="HFX600" s="60"/>
      <c r="HFY600" s="60"/>
      <c r="HFZ600" s="60"/>
      <c r="HGA600" s="60"/>
      <c r="HGB600" s="60"/>
      <c r="HGC600" s="60"/>
      <c r="HGD600" s="60"/>
      <c r="HGE600" s="60"/>
      <c r="HGF600" s="60"/>
      <c r="HGG600" s="60"/>
      <c r="HGH600" s="60"/>
      <c r="HGI600" s="60"/>
      <c r="HGJ600" s="60"/>
      <c r="HGK600" s="60"/>
      <c r="HGL600" s="60"/>
      <c r="HGM600" s="60"/>
      <c r="HGN600" s="60"/>
      <c r="HGO600" s="60"/>
      <c r="HGP600" s="60"/>
      <c r="HGQ600" s="60"/>
      <c r="HGR600" s="60"/>
      <c r="HGS600" s="60"/>
      <c r="HGT600" s="60"/>
      <c r="HGU600" s="60"/>
      <c r="HGV600" s="60"/>
      <c r="HGW600" s="60"/>
      <c r="HGX600" s="60"/>
      <c r="HGY600" s="60"/>
      <c r="HGZ600" s="60"/>
      <c r="HHA600" s="60"/>
      <c r="HHB600" s="60"/>
      <c r="HHC600" s="60"/>
      <c r="HHD600" s="60"/>
      <c r="HHE600" s="60"/>
      <c r="HHF600" s="60"/>
      <c r="HHG600" s="60"/>
      <c r="HHH600" s="60"/>
      <c r="HHI600" s="60"/>
      <c r="HHJ600" s="60"/>
      <c r="HHK600" s="60"/>
      <c r="HHL600" s="60"/>
      <c r="HHM600" s="60"/>
      <c r="HHN600" s="60"/>
      <c r="HHO600" s="60"/>
      <c r="HHP600" s="60"/>
      <c r="HHQ600" s="60"/>
      <c r="HHR600" s="60"/>
      <c r="HHS600" s="60"/>
      <c r="HHT600" s="60"/>
      <c r="HHU600" s="60"/>
      <c r="HHV600" s="60"/>
      <c r="HHW600" s="60"/>
      <c r="HHX600" s="60"/>
      <c r="HHY600" s="60"/>
      <c r="HHZ600" s="60"/>
      <c r="HIA600" s="60"/>
      <c r="HIB600" s="60"/>
      <c r="HIC600" s="60"/>
      <c r="HID600" s="60"/>
      <c r="HIE600" s="60"/>
      <c r="HIF600" s="60"/>
      <c r="HIG600" s="60"/>
      <c r="HIH600" s="60"/>
      <c r="HII600" s="60"/>
      <c r="HIJ600" s="60"/>
      <c r="HIK600" s="60"/>
      <c r="HIL600" s="60"/>
      <c r="HIM600" s="60"/>
      <c r="HIN600" s="60"/>
      <c r="HIO600" s="60"/>
      <c r="HIP600" s="60"/>
      <c r="HIQ600" s="60"/>
      <c r="HIR600" s="60"/>
      <c r="HIS600" s="60"/>
      <c r="HIT600" s="60"/>
      <c r="HIU600" s="60"/>
      <c r="HIV600" s="60"/>
      <c r="HIW600" s="60"/>
      <c r="HIX600" s="60"/>
      <c r="HIY600" s="60"/>
      <c r="HIZ600" s="60"/>
      <c r="HJA600" s="60"/>
      <c r="HJB600" s="60"/>
      <c r="HJC600" s="60"/>
      <c r="HJD600" s="60"/>
      <c r="HJE600" s="60"/>
      <c r="HJF600" s="60"/>
      <c r="HJG600" s="60"/>
      <c r="HJH600" s="60"/>
      <c r="HJI600" s="60"/>
      <c r="HJJ600" s="60"/>
      <c r="HJK600" s="60"/>
      <c r="HJL600" s="60"/>
      <c r="HJM600" s="60"/>
      <c r="HJN600" s="60"/>
      <c r="HJO600" s="60"/>
      <c r="HJP600" s="60"/>
      <c r="HJQ600" s="60"/>
      <c r="HJR600" s="60"/>
      <c r="HJS600" s="60"/>
      <c r="HJT600" s="60"/>
      <c r="HJU600" s="60"/>
      <c r="HJV600" s="60"/>
      <c r="HJW600" s="60"/>
      <c r="HJX600" s="60"/>
      <c r="HJY600" s="60"/>
      <c r="HJZ600" s="60"/>
      <c r="HKA600" s="60"/>
      <c r="HKB600" s="60"/>
      <c r="HKC600" s="60"/>
      <c r="HKD600" s="60"/>
      <c r="HKE600" s="60"/>
      <c r="HKF600" s="60"/>
      <c r="HKG600" s="60"/>
      <c r="HKH600" s="60"/>
      <c r="HKI600" s="60"/>
      <c r="HKJ600" s="60"/>
      <c r="HKK600" s="60"/>
      <c r="HKL600" s="60"/>
      <c r="HKM600" s="60"/>
      <c r="HKN600" s="60"/>
      <c r="HKO600" s="60"/>
      <c r="HKP600" s="60"/>
      <c r="HKQ600" s="60"/>
      <c r="HKR600" s="60"/>
      <c r="HKS600" s="60"/>
      <c r="HKT600" s="60"/>
      <c r="HKU600" s="60"/>
      <c r="HKV600" s="60"/>
      <c r="HKW600" s="60"/>
      <c r="HKX600" s="60"/>
      <c r="HKY600" s="60"/>
      <c r="HKZ600" s="60"/>
      <c r="HLA600" s="60"/>
      <c r="HLB600" s="60"/>
      <c r="HLC600" s="60"/>
      <c r="HLD600" s="60"/>
      <c r="HLE600" s="60"/>
      <c r="HLF600" s="60"/>
      <c r="HLG600" s="60"/>
      <c r="HLH600" s="60"/>
      <c r="HLI600" s="60"/>
      <c r="HLJ600" s="60"/>
      <c r="HLK600" s="60"/>
      <c r="HLL600" s="60"/>
      <c r="HLM600" s="60"/>
      <c r="HLN600" s="60"/>
      <c r="HLO600" s="60"/>
      <c r="HLP600" s="60"/>
      <c r="HLQ600" s="60"/>
      <c r="HLR600" s="60"/>
      <c r="HLS600" s="60"/>
      <c r="HLT600" s="60"/>
      <c r="HLU600" s="60"/>
      <c r="HLV600" s="60"/>
      <c r="HLW600" s="60"/>
      <c r="HLX600" s="60"/>
      <c r="HLY600" s="60"/>
      <c r="HLZ600" s="60"/>
      <c r="HMA600" s="60"/>
      <c r="HMB600" s="60"/>
      <c r="HMC600" s="60"/>
      <c r="HMD600" s="60"/>
      <c r="HME600" s="60"/>
      <c r="HMF600" s="60"/>
      <c r="HMG600" s="60"/>
      <c r="HMH600" s="60"/>
      <c r="HMI600" s="60"/>
      <c r="HMJ600" s="60"/>
      <c r="HMK600" s="60"/>
      <c r="HML600" s="60"/>
      <c r="HMM600" s="60"/>
      <c r="HMN600" s="60"/>
      <c r="HMO600" s="60"/>
      <c r="HMP600" s="60"/>
      <c r="HMQ600" s="60"/>
      <c r="HMR600" s="60"/>
      <c r="HMS600" s="60"/>
      <c r="HMT600" s="60"/>
      <c r="HMU600" s="60"/>
      <c r="HMV600" s="60"/>
      <c r="HMW600" s="60"/>
      <c r="HMX600" s="60"/>
      <c r="HMY600" s="60"/>
      <c r="HMZ600" s="60"/>
      <c r="HNA600" s="60"/>
      <c r="HNB600" s="60"/>
      <c r="HNC600" s="60"/>
      <c r="HND600" s="60"/>
      <c r="HNE600" s="60"/>
      <c r="HNF600" s="60"/>
      <c r="HNG600" s="60"/>
      <c r="HNH600" s="60"/>
      <c r="HNI600" s="60"/>
      <c r="HNJ600" s="60"/>
      <c r="HNK600" s="60"/>
      <c r="HNL600" s="60"/>
      <c r="HNM600" s="60"/>
      <c r="HNN600" s="60"/>
      <c r="HNO600" s="60"/>
      <c r="HNP600" s="60"/>
      <c r="HNQ600" s="60"/>
      <c r="HNR600" s="60"/>
      <c r="HNS600" s="60"/>
      <c r="HNT600" s="60"/>
      <c r="HNU600" s="60"/>
      <c r="HNV600" s="60"/>
      <c r="HNW600" s="60"/>
      <c r="HNX600" s="60"/>
      <c r="HNY600" s="60"/>
      <c r="HNZ600" s="60"/>
      <c r="HOA600" s="60"/>
      <c r="HOB600" s="60"/>
      <c r="HOC600" s="60"/>
      <c r="HOD600" s="60"/>
      <c r="HOE600" s="60"/>
      <c r="HOF600" s="60"/>
      <c r="HOG600" s="60"/>
      <c r="HOH600" s="60"/>
      <c r="HOI600" s="60"/>
      <c r="HOJ600" s="60"/>
      <c r="HOK600" s="60"/>
      <c r="HOL600" s="60"/>
      <c r="HOM600" s="60"/>
      <c r="HON600" s="60"/>
      <c r="HOO600" s="60"/>
      <c r="HOP600" s="60"/>
      <c r="HOQ600" s="60"/>
      <c r="HOR600" s="60"/>
      <c r="HOS600" s="60"/>
      <c r="HOT600" s="60"/>
      <c r="HOU600" s="60"/>
      <c r="HOV600" s="60"/>
      <c r="HOW600" s="60"/>
      <c r="HOX600" s="60"/>
      <c r="HOY600" s="60"/>
      <c r="HOZ600" s="60"/>
      <c r="HPA600" s="60"/>
      <c r="HPB600" s="60"/>
      <c r="HPC600" s="60"/>
      <c r="HPD600" s="60"/>
      <c r="HPE600" s="60"/>
      <c r="HPF600" s="60"/>
      <c r="HPG600" s="60"/>
      <c r="HPH600" s="60"/>
      <c r="HPI600" s="60"/>
      <c r="HPJ600" s="60"/>
      <c r="HPK600" s="60"/>
      <c r="HPL600" s="60"/>
      <c r="HPM600" s="60"/>
      <c r="HPN600" s="60"/>
      <c r="HPO600" s="60"/>
      <c r="HPP600" s="60"/>
      <c r="HPQ600" s="60"/>
      <c r="HPR600" s="60"/>
      <c r="HPS600" s="60"/>
      <c r="HPT600" s="60"/>
      <c r="HPU600" s="60"/>
      <c r="HPV600" s="60"/>
      <c r="HPW600" s="60"/>
      <c r="HPX600" s="60"/>
      <c r="HPY600" s="60"/>
      <c r="HPZ600" s="60"/>
      <c r="HQA600" s="60"/>
      <c r="HQB600" s="60"/>
      <c r="HQC600" s="60"/>
      <c r="HQD600" s="60"/>
      <c r="HQE600" s="60"/>
      <c r="HQF600" s="60"/>
      <c r="HQG600" s="60"/>
      <c r="HQH600" s="60"/>
      <c r="HQI600" s="60"/>
      <c r="HQJ600" s="60"/>
      <c r="HQK600" s="60"/>
      <c r="HQL600" s="60"/>
      <c r="HQM600" s="60"/>
      <c r="HQN600" s="60"/>
      <c r="HQO600" s="60"/>
      <c r="HQP600" s="60"/>
      <c r="HQQ600" s="60"/>
      <c r="HQR600" s="60"/>
      <c r="HQS600" s="60"/>
      <c r="HQT600" s="60"/>
      <c r="HQU600" s="60"/>
      <c r="HQV600" s="60"/>
      <c r="HQW600" s="60"/>
      <c r="HQX600" s="60"/>
      <c r="HQY600" s="60"/>
      <c r="HQZ600" s="60"/>
      <c r="HRA600" s="60"/>
      <c r="HRB600" s="60"/>
      <c r="HRC600" s="60"/>
      <c r="HRD600" s="60"/>
      <c r="HRE600" s="60"/>
      <c r="HRF600" s="60"/>
      <c r="HRG600" s="60"/>
      <c r="HRH600" s="60"/>
      <c r="HRI600" s="60"/>
      <c r="HRJ600" s="60"/>
      <c r="HRK600" s="60"/>
      <c r="HRL600" s="60"/>
      <c r="HRM600" s="60"/>
      <c r="HRN600" s="60"/>
      <c r="HRO600" s="60"/>
      <c r="HRP600" s="60"/>
      <c r="HRQ600" s="60"/>
      <c r="HRR600" s="60"/>
      <c r="HRS600" s="60"/>
      <c r="HRT600" s="60"/>
      <c r="HRU600" s="60"/>
      <c r="HRV600" s="60"/>
      <c r="HRW600" s="60"/>
      <c r="HRX600" s="60"/>
      <c r="HRY600" s="60"/>
      <c r="HRZ600" s="60"/>
      <c r="HSA600" s="60"/>
      <c r="HSB600" s="60"/>
      <c r="HSC600" s="60"/>
      <c r="HSD600" s="60"/>
      <c r="HSE600" s="60"/>
      <c r="HSF600" s="60"/>
      <c r="HSG600" s="60"/>
      <c r="HSH600" s="60"/>
      <c r="HSI600" s="60"/>
      <c r="HSJ600" s="60"/>
      <c r="HSK600" s="60"/>
      <c r="HSL600" s="60"/>
      <c r="HSM600" s="60"/>
      <c r="HSN600" s="60"/>
      <c r="HSO600" s="60"/>
      <c r="HSP600" s="60"/>
      <c r="HSQ600" s="60"/>
      <c r="HSR600" s="60"/>
      <c r="HSS600" s="60"/>
      <c r="HST600" s="60"/>
      <c r="HSU600" s="60"/>
      <c r="HSV600" s="60"/>
      <c r="HSW600" s="60"/>
      <c r="HSX600" s="60"/>
      <c r="HSY600" s="60"/>
      <c r="HSZ600" s="60"/>
      <c r="HTA600" s="60"/>
      <c r="HTB600" s="60"/>
      <c r="HTC600" s="60"/>
      <c r="HTD600" s="60"/>
      <c r="HTE600" s="60"/>
      <c r="HTF600" s="60"/>
      <c r="HTG600" s="60"/>
      <c r="HTH600" s="60"/>
      <c r="HTI600" s="60"/>
      <c r="HTJ600" s="60"/>
      <c r="HTK600" s="60"/>
      <c r="HTL600" s="60"/>
      <c r="HTM600" s="60"/>
      <c r="HTN600" s="60"/>
      <c r="HTO600" s="60"/>
      <c r="HTP600" s="60"/>
      <c r="HTQ600" s="60"/>
      <c r="HTR600" s="60"/>
      <c r="HTS600" s="60"/>
      <c r="HTT600" s="60"/>
      <c r="HTU600" s="60"/>
      <c r="HTV600" s="60"/>
      <c r="HTW600" s="60"/>
      <c r="HTX600" s="60"/>
      <c r="HTY600" s="60"/>
      <c r="HTZ600" s="60"/>
      <c r="HUA600" s="60"/>
      <c r="HUB600" s="60"/>
      <c r="HUC600" s="60"/>
      <c r="HUD600" s="60"/>
      <c r="HUE600" s="60"/>
      <c r="HUF600" s="60"/>
      <c r="HUG600" s="60"/>
      <c r="HUH600" s="60"/>
      <c r="HUI600" s="60"/>
      <c r="HUJ600" s="60"/>
      <c r="HUK600" s="60"/>
      <c r="HUL600" s="60"/>
      <c r="HUM600" s="60"/>
      <c r="HUN600" s="60"/>
      <c r="HUO600" s="60"/>
      <c r="HUP600" s="60"/>
      <c r="HUQ600" s="60"/>
      <c r="HUR600" s="60"/>
      <c r="HUS600" s="60"/>
      <c r="HUT600" s="60"/>
      <c r="HUU600" s="60"/>
      <c r="HUV600" s="60"/>
      <c r="HUW600" s="60"/>
      <c r="HUX600" s="60"/>
      <c r="HUY600" s="60"/>
      <c r="HUZ600" s="60"/>
      <c r="HVA600" s="60"/>
      <c r="HVB600" s="60"/>
      <c r="HVC600" s="60"/>
      <c r="HVD600" s="60"/>
      <c r="HVE600" s="60"/>
      <c r="HVF600" s="60"/>
      <c r="HVG600" s="60"/>
      <c r="HVH600" s="60"/>
      <c r="HVI600" s="60"/>
      <c r="HVJ600" s="60"/>
      <c r="HVK600" s="60"/>
      <c r="HVL600" s="60"/>
      <c r="HVM600" s="60"/>
      <c r="HVN600" s="60"/>
      <c r="HVO600" s="60"/>
      <c r="HVP600" s="60"/>
      <c r="HVQ600" s="60"/>
      <c r="HVR600" s="60"/>
      <c r="HVS600" s="60"/>
      <c r="HVT600" s="60"/>
      <c r="HVU600" s="60"/>
      <c r="HVV600" s="60"/>
      <c r="HVW600" s="60"/>
      <c r="HVX600" s="60"/>
      <c r="HVY600" s="60"/>
      <c r="HVZ600" s="60"/>
      <c r="HWA600" s="60"/>
      <c r="HWB600" s="60"/>
      <c r="HWC600" s="60"/>
      <c r="HWD600" s="60"/>
      <c r="HWE600" s="60"/>
      <c r="HWF600" s="60"/>
      <c r="HWG600" s="60"/>
      <c r="HWH600" s="60"/>
      <c r="HWI600" s="60"/>
      <c r="HWJ600" s="60"/>
      <c r="HWK600" s="60"/>
      <c r="HWL600" s="60"/>
      <c r="HWM600" s="60"/>
      <c r="HWN600" s="60"/>
      <c r="HWO600" s="60"/>
      <c r="HWP600" s="60"/>
      <c r="HWQ600" s="60"/>
      <c r="HWR600" s="60"/>
      <c r="HWS600" s="60"/>
      <c r="HWT600" s="60"/>
      <c r="HWU600" s="60"/>
      <c r="HWV600" s="60"/>
      <c r="HWW600" s="60"/>
      <c r="HWX600" s="60"/>
      <c r="HWY600" s="60"/>
      <c r="HWZ600" s="60"/>
      <c r="HXA600" s="60"/>
      <c r="HXB600" s="60"/>
      <c r="HXC600" s="60"/>
      <c r="HXD600" s="60"/>
      <c r="HXE600" s="60"/>
      <c r="HXF600" s="60"/>
      <c r="HXG600" s="60"/>
      <c r="HXH600" s="60"/>
      <c r="HXI600" s="60"/>
      <c r="HXJ600" s="60"/>
      <c r="HXK600" s="60"/>
      <c r="HXL600" s="60"/>
      <c r="HXM600" s="60"/>
      <c r="HXN600" s="60"/>
      <c r="HXO600" s="60"/>
      <c r="HXP600" s="60"/>
      <c r="HXQ600" s="60"/>
      <c r="HXR600" s="60"/>
      <c r="HXS600" s="60"/>
      <c r="HXT600" s="60"/>
      <c r="HXU600" s="60"/>
      <c r="HXV600" s="60"/>
      <c r="HXW600" s="60"/>
      <c r="HXX600" s="60"/>
      <c r="HXY600" s="60"/>
      <c r="HXZ600" s="60"/>
      <c r="HYA600" s="60"/>
      <c r="HYB600" s="60"/>
      <c r="HYC600" s="60"/>
      <c r="HYD600" s="60"/>
      <c r="HYE600" s="60"/>
      <c r="HYF600" s="60"/>
      <c r="HYG600" s="60"/>
      <c r="HYH600" s="60"/>
      <c r="HYI600" s="60"/>
      <c r="HYJ600" s="60"/>
      <c r="HYK600" s="60"/>
      <c r="HYL600" s="60"/>
      <c r="HYM600" s="60"/>
      <c r="HYN600" s="60"/>
      <c r="HYO600" s="60"/>
      <c r="HYP600" s="60"/>
      <c r="HYQ600" s="60"/>
      <c r="HYR600" s="60"/>
      <c r="HYS600" s="60"/>
      <c r="HYT600" s="60"/>
      <c r="HYU600" s="60"/>
      <c r="HYV600" s="60"/>
      <c r="HYW600" s="60"/>
      <c r="HYX600" s="60"/>
      <c r="HYY600" s="60"/>
      <c r="HYZ600" s="60"/>
      <c r="HZA600" s="60"/>
      <c r="HZB600" s="60"/>
      <c r="HZC600" s="60"/>
      <c r="HZD600" s="60"/>
      <c r="HZE600" s="60"/>
      <c r="HZF600" s="60"/>
      <c r="HZG600" s="60"/>
      <c r="HZH600" s="60"/>
      <c r="HZI600" s="60"/>
      <c r="HZJ600" s="60"/>
      <c r="HZK600" s="60"/>
      <c r="HZL600" s="60"/>
      <c r="HZM600" s="60"/>
      <c r="HZN600" s="60"/>
      <c r="HZO600" s="60"/>
      <c r="HZP600" s="60"/>
      <c r="HZQ600" s="60"/>
      <c r="HZR600" s="60"/>
      <c r="HZS600" s="60"/>
      <c r="HZT600" s="60"/>
      <c r="HZU600" s="60"/>
      <c r="HZV600" s="60"/>
      <c r="HZW600" s="60"/>
      <c r="HZX600" s="60"/>
      <c r="HZY600" s="60"/>
      <c r="HZZ600" s="60"/>
      <c r="IAA600" s="60"/>
      <c r="IAB600" s="60"/>
      <c r="IAC600" s="60"/>
      <c r="IAD600" s="60"/>
      <c r="IAE600" s="60"/>
      <c r="IAF600" s="60"/>
      <c r="IAG600" s="60"/>
      <c r="IAH600" s="60"/>
      <c r="IAI600" s="60"/>
      <c r="IAJ600" s="60"/>
      <c r="IAK600" s="60"/>
      <c r="IAL600" s="60"/>
      <c r="IAM600" s="60"/>
      <c r="IAN600" s="60"/>
      <c r="IAO600" s="60"/>
      <c r="IAP600" s="60"/>
      <c r="IAQ600" s="60"/>
      <c r="IAR600" s="60"/>
      <c r="IAS600" s="60"/>
      <c r="IAT600" s="60"/>
      <c r="IAU600" s="60"/>
      <c r="IAV600" s="60"/>
      <c r="IAW600" s="60"/>
      <c r="IAX600" s="60"/>
      <c r="IAY600" s="60"/>
      <c r="IAZ600" s="60"/>
      <c r="IBA600" s="60"/>
      <c r="IBB600" s="60"/>
      <c r="IBC600" s="60"/>
      <c r="IBD600" s="60"/>
      <c r="IBE600" s="60"/>
      <c r="IBF600" s="60"/>
      <c r="IBG600" s="60"/>
      <c r="IBH600" s="60"/>
      <c r="IBI600" s="60"/>
      <c r="IBJ600" s="60"/>
      <c r="IBK600" s="60"/>
      <c r="IBL600" s="60"/>
      <c r="IBM600" s="60"/>
      <c r="IBN600" s="60"/>
      <c r="IBO600" s="60"/>
      <c r="IBP600" s="60"/>
      <c r="IBQ600" s="60"/>
      <c r="IBR600" s="60"/>
      <c r="IBS600" s="60"/>
      <c r="IBT600" s="60"/>
      <c r="IBU600" s="60"/>
      <c r="IBV600" s="60"/>
      <c r="IBW600" s="60"/>
      <c r="IBX600" s="60"/>
      <c r="IBY600" s="60"/>
      <c r="IBZ600" s="60"/>
      <c r="ICA600" s="60"/>
      <c r="ICB600" s="60"/>
      <c r="ICC600" s="60"/>
      <c r="ICD600" s="60"/>
      <c r="ICE600" s="60"/>
      <c r="ICF600" s="60"/>
      <c r="ICG600" s="60"/>
      <c r="ICH600" s="60"/>
      <c r="ICI600" s="60"/>
      <c r="ICJ600" s="60"/>
      <c r="ICK600" s="60"/>
      <c r="ICL600" s="60"/>
      <c r="ICM600" s="60"/>
      <c r="ICN600" s="60"/>
      <c r="ICO600" s="60"/>
      <c r="ICP600" s="60"/>
      <c r="ICQ600" s="60"/>
      <c r="ICR600" s="60"/>
      <c r="ICS600" s="60"/>
      <c r="ICT600" s="60"/>
      <c r="ICU600" s="60"/>
      <c r="ICV600" s="60"/>
      <c r="ICW600" s="60"/>
      <c r="ICX600" s="60"/>
      <c r="ICY600" s="60"/>
      <c r="ICZ600" s="60"/>
      <c r="IDA600" s="60"/>
      <c r="IDB600" s="60"/>
      <c r="IDC600" s="60"/>
      <c r="IDD600" s="60"/>
      <c r="IDE600" s="60"/>
      <c r="IDF600" s="60"/>
      <c r="IDG600" s="60"/>
      <c r="IDH600" s="60"/>
      <c r="IDI600" s="60"/>
      <c r="IDJ600" s="60"/>
      <c r="IDK600" s="60"/>
      <c r="IDL600" s="60"/>
      <c r="IDM600" s="60"/>
      <c r="IDN600" s="60"/>
      <c r="IDO600" s="60"/>
      <c r="IDP600" s="60"/>
      <c r="IDQ600" s="60"/>
      <c r="IDR600" s="60"/>
      <c r="IDS600" s="60"/>
      <c r="IDT600" s="60"/>
      <c r="IDU600" s="60"/>
      <c r="IDV600" s="60"/>
      <c r="IDW600" s="60"/>
      <c r="IDX600" s="60"/>
      <c r="IDY600" s="60"/>
      <c r="IDZ600" s="60"/>
      <c r="IEA600" s="60"/>
      <c r="IEB600" s="60"/>
      <c r="IEC600" s="60"/>
      <c r="IED600" s="60"/>
      <c r="IEE600" s="60"/>
      <c r="IEF600" s="60"/>
      <c r="IEG600" s="60"/>
      <c r="IEH600" s="60"/>
      <c r="IEI600" s="60"/>
      <c r="IEJ600" s="60"/>
      <c r="IEK600" s="60"/>
      <c r="IEL600" s="60"/>
      <c r="IEM600" s="60"/>
      <c r="IEN600" s="60"/>
      <c r="IEO600" s="60"/>
      <c r="IEP600" s="60"/>
      <c r="IEQ600" s="60"/>
      <c r="IER600" s="60"/>
      <c r="IES600" s="60"/>
      <c r="IET600" s="60"/>
      <c r="IEU600" s="60"/>
      <c r="IEV600" s="60"/>
      <c r="IEW600" s="60"/>
      <c r="IEX600" s="60"/>
      <c r="IEY600" s="60"/>
      <c r="IEZ600" s="60"/>
      <c r="IFA600" s="60"/>
      <c r="IFB600" s="60"/>
      <c r="IFC600" s="60"/>
      <c r="IFD600" s="60"/>
      <c r="IFE600" s="60"/>
      <c r="IFF600" s="60"/>
      <c r="IFG600" s="60"/>
      <c r="IFH600" s="60"/>
      <c r="IFI600" s="60"/>
      <c r="IFJ600" s="60"/>
      <c r="IFK600" s="60"/>
      <c r="IFL600" s="60"/>
      <c r="IFM600" s="60"/>
      <c r="IFN600" s="60"/>
      <c r="IFO600" s="60"/>
      <c r="IFP600" s="60"/>
      <c r="IFQ600" s="60"/>
      <c r="IFR600" s="60"/>
      <c r="IFS600" s="60"/>
      <c r="IFT600" s="60"/>
      <c r="IFU600" s="60"/>
      <c r="IFV600" s="60"/>
      <c r="IFW600" s="60"/>
      <c r="IFX600" s="60"/>
      <c r="IFY600" s="60"/>
      <c r="IFZ600" s="60"/>
      <c r="IGA600" s="60"/>
      <c r="IGB600" s="60"/>
      <c r="IGC600" s="60"/>
      <c r="IGD600" s="60"/>
      <c r="IGE600" s="60"/>
      <c r="IGF600" s="60"/>
      <c r="IGG600" s="60"/>
      <c r="IGH600" s="60"/>
      <c r="IGI600" s="60"/>
      <c r="IGJ600" s="60"/>
      <c r="IGK600" s="60"/>
      <c r="IGL600" s="60"/>
      <c r="IGM600" s="60"/>
      <c r="IGN600" s="60"/>
      <c r="IGO600" s="60"/>
      <c r="IGP600" s="60"/>
      <c r="IGQ600" s="60"/>
      <c r="IGR600" s="60"/>
      <c r="IGS600" s="60"/>
      <c r="IGT600" s="60"/>
      <c r="IGU600" s="60"/>
      <c r="IGV600" s="60"/>
      <c r="IGW600" s="60"/>
      <c r="IGX600" s="60"/>
      <c r="IGY600" s="60"/>
      <c r="IGZ600" s="60"/>
      <c r="IHA600" s="60"/>
      <c r="IHB600" s="60"/>
      <c r="IHC600" s="60"/>
      <c r="IHD600" s="60"/>
      <c r="IHE600" s="60"/>
      <c r="IHF600" s="60"/>
      <c r="IHG600" s="60"/>
      <c r="IHH600" s="60"/>
      <c r="IHI600" s="60"/>
      <c r="IHJ600" s="60"/>
      <c r="IHK600" s="60"/>
      <c r="IHL600" s="60"/>
      <c r="IHM600" s="60"/>
      <c r="IHN600" s="60"/>
      <c r="IHO600" s="60"/>
      <c r="IHP600" s="60"/>
      <c r="IHQ600" s="60"/>
      <c r="IHR600" s="60"/>
      <c r="IHS600" s="60"/>
      <c r="IHT600" s="60"/>
      <c r="IHU600" s="60"/>
      <c r="IHV600" s="60"/>
      <c r="IHW600" s="60"/>
      <c r="IHX600" s="60"/>
      <c r="IHY600" s="60"/>
      <c r="IHZ600" s="60"/>
      <c r="IIA600" s="60"/>
      <c r="IIB600" s="60"/>
      <c r="IIC600" s="60"/>
      <c r="IID600" s="60"/>
      <c r="IIE600" s="60"/>
      <c r="IIF600" s="60"/>
      <c r="IIG600" s="60"/>
      <c r="IIH600" s="60"/>
      <c r="III600" s="60"/>
      <c r="IIJ600" s="60"/>
      <c r="IIK600" s="60"/>
      <c r="IIL600" s="60"/>
      <c r="IIM600" s="60"/>
      <c r="IIN600" s="60"/>
      <c r="IIO600" s="60"/>
      <c r="IIP600" s="60"/>
      <c r="IIQ600" s="60"/>
      <c r="IIR600" s="60"/>
      <c r="IIS600" s="60"/>
      <c r="IIT600" s="60"/>
      <c r="IIU600" s="60"/>
      <c r="IIV600" s="60"/>
      <c r="IIW600" s="60"/>
      <c r="IIX600" s="60"/>
      <c r="IIY600" s="60"/>
      <c r="IIZ600" s="60"/>
      <c r="IJA600" s="60"/>
      <c r="IJB600" s="60"/>
      <c r="IJC600" s="60"/>
      <c r="IJD600" s="60"/>
      <c r="IJE600" s="60"/>
      <c r="IJF600" s="60"/>
      <c r="IJG600" s="60"/>
      <c r="IJH600" s="60"/>
      <c r="IJI600" s="60"/>
      <c r="IJJ600" s="60"/>
      <c r="IJK600" s="60"/>
      <c r="IJL600" s="60"/>
      <c r="IJM600" s="60"/>
      <c r="IJN600" s="60"/>
      <c r="IJO600" s="60"/>
      <c r="IJP600" s="60"/>
      <c r="IJQ600" s="60"/>
      <c r="IJR600" s="60"/>
      <c r="IJS600" s="60"/>
      <c r="IJT600" s="60"/>
      <c r="IJU600" s="60"/>
      <c r="IJV600" s="60"/>
      <c r="IJW600" s="60"/>
      <c r="IJX600" s="60"/>
      <c r="IJY600" s="60"/>
      <c r="IJZ600" s="60"/>
      <c r="IKA600" s="60"/>
      <c r="IKB600" s="60"/>
      <c r="IKC600" s="60"/>
      <c r="IKD600" s="60"/>
      <c r="IKE600" s="60"/>
      <c r="IKF600" s="60"/>
      <c r="IKG600" s="60"/>
      <c r="IKH600" s="60"/>
      <c r="IKI600" s="60"/>
      <c r="IKJ600" s="60"/>
      <c r="IKK600" s="60"/>
      <c r="IKL600" s="60"/>
      <c r="IKM600" s="60"/>
      <c r="IKN600" s="60"/>
      <c r="IKO600" s="60"/>
      <c r="IKP600" s="60"/>
      <c r="IKQ600" s="60"/>
      <c r="IKR600" s="60"/>
      <c r="IKS600" s="60"/>
      <c r="IKT600" s="60"/>
      <c r="IKU600" s="60"/>
      <c r="IKV600" s="60"/>
      <c r="IKW600" s="60"/>
      <c r="IKX600" s="60"/>
      <c r="IKY600" s="60"/>
      <c r="IKZ600" s="60"/>
      <c r="ILA600" s="60"/>
      <c r="ILB600" s="60"/>
      <c r="ILC600" s="60"/>
      <c r="ILD600" s="60"/>
      <c r="ILE600" s="60"/>
      <c r="ILF600" s="60"/>
      <c r="ILG600" s="60"/>
      <c r="ILH600" s="60"/>
      <c r="ILI600" s="60"/>
      <c r="ILJ600" s="60"/>
      <c r="ILK600" s="60"/>
      <c r="ILL600" s="60"/>
      <c r="ILM600" s="60"/>
      <c r="ILN600" s="60"/>
      <c r="ILO600" s="60"/>
      <c r="ILP600" s="60"/>
      <c r="ILQ600" s="60"/>
      <c r="ILR600" s="60"/>
      <c r="ILS600" s="60"/>
      <c r="ILT600" s="60"/>
      <c r="ILU600" s="60"/>
      <c r="ILV600" s="60"/>
      <c r="ILW600" s="60"/>
      <c r="ILX600" s="60"/>
      <c r="ILY600" s="60"/>
      <c r="ILZ600" s="60"/>
      <c r="IMA600" s="60"/>
      <c r="IMB600" s="60"/>
      <c r="IMC600" s="60"/>
      <c r="IMD600" s="60"/>
      <c r="IME600" s="60"/>
      <c r="IMF600" s="60"/>
      <c r="IMG600" s="60"/>
      <c r="IMH600" s="60"/>
      <c r="IMI600" s="60"/>
      <c r="IMJ600" s="60"/>
      <c r="IMK600" s="60"/>
      <c r="IML600" s="60"/>
      <c r="IMM600" s="60"/>
      <c r="IMN600" s="60"/>
      <c r="IMO600" s="60"/>
      <c r="IMP600" s="60"/>
      <c r="IMQ600" s="60"/>
      <c r="IMR600" s="60"/>
      <c r="IMS600" s="60"/>
      <c r="IMT600" s="60"/>
      <c r="IMU600" s="60"/>
      <c r="IMV600" s="60"/>
      <c r="IMW600" s="60"/>
      <c r="IMX600" s="60"/>
      <c r="IMY600" s="60"/>
      <c r="IMZ600" s="60"/>
      <c r="INA600" s="60"/>
      <c r="INB600" s="60"/>
      <c r="INC600" s="60"/>
      <c r="IND600" s="60"/>
      <c r="INE600" s="60"/>
      <c r="INF600" s="60"/>
      <c r="ING600" s="60"/>
      <c r="INH600" s="60"/>
      <c r="INI600" s="60"/>
      <c r="INJ600" s="60"/>
      <c r="INK600" s="60"/>
      <c r="INL600" s="60"/>
      <c r="INM600" s="60"/>
      <c r="INN600" s="60"/>
      <c r="INO600" s="60"/>
      <c r="INP600" s="60"/>
      <c r="INQ600" s="60"/>
      <c r="INR600" s="60"/>
      <c r="INS600" s="60"/>
      <c r="INT600" s="60"/>
      <c r="INU600" s="60"/>
      <c r="INV600" s="60"/>
      <c r="INW600" s="60"/>
      <c r="INX600" s="60"/>
      <c r="INY600" s="60"/>
      <c r="INZ600" s="60"/>
      <c r="IOA600" s="60"/>
      <c r="IOB600" s="60"/>
      <c r="IOC600" s="60"/>
      <c r="IOD600" s="60"/>
      <c r="IOE600" s="60"/>
      <c r="IOF600" s="60"/>
      <c r="IOG600" s="60"/>
      <c r="IOH600" s="60"/>
      <c r="IOI600" s="60"/>
      <c r="IOJ600" s="60"/>
      <c r="IOK600" s="60"/>
      <c r="IOL600" s="60"/>
      <c r="IOM600" s="60"/>
      <c r="ION600" s="60"/>
      <c r="IOO600" s="60"/>
      <c r="IOP600" s="60"/>
      <c r="IOQ600" s="60"/>
      <c r="IOR600" s="60"/>
      <c r="IOS600" s="60"/>
      <c r="IOT600" s="60"/>
      <c r="IOU600" s="60"/>
      <c r="IOV600" s="60"/>
      <c r="IOW600" s="60"/>
      <c r="IOX600" s="60"/>
      <c r="IOY600" s="60"/>
      <c r="IOZ600" s="60"/>
      <c r="IPA600" s="60"/>
      <c r="IPB600" s="60"/>
      <c r="IPC600" s="60"/>
      <c r="IPD600" s="60"/>
      <c r="IPE600" s="60"/>
      <c r="IPF600" s="60"/>
      <c r="IPG600" s="60"/>
      <c r="IPH600" s="60"/>
      <c r="IPI600" s="60"/>
      <c r="IPJ600" s="60"/>
      <c r="IPK600" s="60"/>
      <c r="IPL600" s="60"/>
      <c r="IPM600" s="60"/>
      <c r="IPN600" s="60"/>
      <c r="IPO600" s="60"/>
      <c r="IPP600" s="60"/>
      <c r="IPQ600" s="60"/>
      <c r="IPR600" s="60"/>
      <c r="IPS600" s="60"/>
      <c r="IPT600" s="60"/>
      <c r="IPU600" s="60"/>
      <c r="IPV600" s="60"/>
      <c r="IPW600" s="60"/>
      <c r="IPX600" s="60"/>
      <c r="IPY600" s="60"/>
      <c r="IPZ600" s="60"/>
      <c r="IQA600" s="60"/>
      <c r="IQB600" s="60"/>
      <c r="IQC600" s="60"/>
      <c r="IQD600" s="60"/>
      <c r="IQE600" s="60"/>
      <c r="IQF600" s="60"/>
      <c r="IQG600" s="60"/>
      <c r="IQH600" s="60"/>
      <c r="IQI600" s="60"/>
      <c r="IQJ600" s="60"/>
      <c r="IQK600" s="60"/>
      <c r="IQL600" s="60"/>
      <c r="IQM600" s="60"/>
      <c r="IQN600" s="60"/>
      <c r="IQO600" s="60"/>
      <c r="IQP600" s="60"/>
      <c r="IQQ600" s="60"/>
      <c r="IQR600" s="60"/>
      <c r="IQS600" s="60"/>
      <c r="IQT600" s="60"/>
      <c r="IQU600" s="60"/>
      <c r="IQV600" s="60"/>
      <c r="IQW600" s="60"/>
      <c r="IQX600" s="60"/>
      <c r="IQY600" s="60"/>
      <c r="IQZ600" s="60"/>
      <c r="IRA600" s="60"/>
      <c r="IRB600" s="60"/>
      <c r="IRC600" s="60"/>
      <c r="IRD600" s="60"/>
      <c r="IRE600" s="60"/>
      <c r="IRF600" s="60"/>
      <c r="IRG600" s="60"/>
      <c r="IRH600" s="60"/>
      <c r="IRI600" s="60"/>
      <c r="IRJ600" s="60"/>
      <c r="IRK600" s="60"/>
      <c r="IRL600" s="60"/>
      <c r="IRM600" s="60"/>
      <c r="IRN600" s="60"/>
      <c r="IRO600" s="60"/>
      <c r="IRP600" s="60"/>
      <c r="IRQ600" s="60"/>
      <c r="IRR600" s="60"/>
      <c r="IRS600" s="60"/>
      <c r="IRT600" s="60"/>
      <c r="IRU600" s="60"/>
      <c r="IRV600" s="60"/>
      <c r="IRW600" s="60"/>
      <c r="IRX600" s="60"/>
      <c r="IRY600" s="60"/>
      <c r="IRZ600" s="60"/>
      <c r="ISA600" s="60"/>
      <c r="ISB600" s="60"/>
      <c r="ISC600" s="60"/>
      <c r="ISD600" s="60"/>
      <c r="ISE600" s="60"/>
      <c r="ISF600" s="60"/>
      <c r="ISG600" s="60"/>
      <c r="ISH600" s="60"/>
      <c r="ISI600" s="60"/>
      <c r="ISJ600" s="60"/>
      <c r="ISK600" s="60"/>
      <c r="ISL600" s="60"/>
      <c r="ISM600" s="60"/>
      <c r="ISN600" s="60"/>
      <c r="ISO600" s="60"/>
      <c r="ISP600" s="60"/>
      <c r="ISQ600" s="60"/>
      <c r="ISR600" s="60"/>
      <c r="ISS600" s="60"/>
      <c r="IST600" s="60"/>
      <c r="ISU600" s="60"/>
      <c r="ISV600" s="60"/>
      <c r="ISW600" s="60"/>
      <c r="ISX600" s="60"/>
      <c r="ISY600" s="60"/>
      <c r="ISZ600" s="60"/>
      <c r="ITA600" s="60"/>
      <c r="ITB600" s="60"/>
      <c r="ITC600" s="60"/>
      <c r="ITD600" s="60"/>
      <c r="ITE600" s="60"/>
      <c r="ITF600" s="60"/>
      <c r="ITG600" s="60"/>
      <c r="ITH600" s="60"/>
      <c r="ITI600" s="60"/>
      <c r="ITJ600" s="60"/>
      <c r="ITK600" s="60"/>
      <c r="ITL600" s="60"/>
      <c r="ITM600" s="60"/>
      <c r="ITN600" s="60"/>
      <c r="ITO600" s="60"/>
      <c r="ITP600" s="60"/>
      <c r="ITQ600" s="60"/>
      <c r="ITR600" s="60"/>
      <c r="ITS600" s="60"/>
      <c r="ITT600" s="60"/>
      <c r="ITU600" s="60"/>
      <c r="ITV600" s="60"/>
      <c r="ITW600" s="60"/>
      <c r="ITX600" s="60"/>
      <c r="ITY600" s="60"/>
      <c r="ITZ600" s="60"/>
      <c r="IUA600" s="60"/>
      <c r="IUB600" s="60"/>
      <c r="IUC600" s="60"/>
      <c r="IUD600" s="60"/>
      <c r="IUE600" s="60"/>
      <c r="IUF600" s="60"/>
      <c r="IUG600" s="60"/>
      <c r="IUH600" s="60"/>
      <c r="IUI600" s="60"/>
      <c r="IUJ600" s="60"/>
      <c r="IUK600" s="60"/>
      <c r="IUL600" s="60"/>
      <c r="IUM600" s="60"/>
      <c r="IUN600" s="60"/>
      <c r="IUO600" s="60"/>
      <c r="IUP600" s="60"/>
      <c r="IUQ600" s="60"/>
      <c r="IUR600" s="60"/>
      <c r="IUS600" s="60"/>
      <c r="IUT600" s="60"/>
      <c r="IUU600" s="60"/>
      <c r="IUV600" s="60"/>
      <c r="IUW600" s="60"/>
      <c r="IUX600" s="60"/>
      <c r="IUY600" s="60"/>
      <c r="IUZ600" s="60"/>
      <c r="IVA600" s="60"/>
      <c r="IVB600" s="60"/>
      <c r="IVC600" s="60"/>
      <c r="IVD600" s="60"/>
      <c r="IVE600" s="60"/>
      <c r="IVF600" s="60"/>
      <c r="IVG600" s="60"/>
      <c r="IVH600" s="60"/>
      <c r="IVI600" s="60"/>
      <c r="IVJ600" s="60"/>
      <c r="IVK600" s="60"/>
      <c r="IVL600" s="60"/>
      <c r="IVM600" s="60"/>
      <c r="IVN600" s="60"/>
      <c r="IVO600" s="60"/>
      <c r="IVP600" s="60"/>
      <c r="IVQ600" s="60"/>
      <c r="IVR600" s="60"/>
      <c r="IVS600" s="60"/>
      <c r="IVT600" s="60"/>
      <c r="IVU600" s="60"/>
      <c r="IVV600" s="60"/>
      <c r="IVW600" s="60"/>
      <c r="IVX600" s="60"/>
      <c r="IVY600" s="60"/>
      <c r="IVZ600" s="60"/>
      <c r="IWA600" s="60"/>
      <c r="IWB600" s="60"/>
      <c r="IWC600" s="60"/>
      <c r="IWD600" s="60"/>
      <c r="IWE600" s="60"/>
      <c r="IWF600" s="60"/>
      <c r="IWG600" s="60"/>
      <c r="IWH600" s="60"/>
      <c r="IWI600" s="60"/>
      <c r="IWJ600" s="60"/>
      <c r="IWK600" s="60"/>
      <c r="IWL600" s="60"/>
      <c r="IWM600" s="60"/>
      <c r="IWN600" s="60"/>
      <c r="IWO600" s="60"/>
      <c r="IWP600" s="60"/>
      <c r="IWQ600" s="60"/>
      <c r="IWR600" s="60"/>
      <c r="IWS600" s="60"/>
      <c r="IWT600" s="60"/>
      <c r="IWU600" s="60"/>
      <c r="IWV600" s="60"/>
      <c r="IWW600" s="60"/>
      <c r="IWX600" s="60"/>
      <c r="IWY600" s="60"/>
      <c r="IWZ600" s="60"/>
      <c r="IXA600" s="60"/>
      <c r="IXB600" s="60"/>
      <c r="IXC600" s="60"/>
      <c r="IXD600" s="60"/>
      <c r="IXE600" s="60"/>
      <c r="IXF600" s="60"/>
      <c r="IXG600" s="60"/>
      <c r="IXH600" s="60"/>
      <c r="IXI600" s="60"/>
      <c r="IXJ600" s="60"/>
      <c r="IXK600" s="60"/>
      <c r="IXL600" s="60"/>
      <c r="IXM600" s="60"/>
      <c r="IXN600" s="60"/>
      <c r="IXO600" s="60"/>
      <c r="IXP600" s="60"/>
      <c r="IXQ600" s="60"/>
      <c r="IXR600" s="60"/>
      <c r="IXS600" s="60"/>
      <c r="IXT600" s="60"/>
      <c r="IXU600" s="60"/>
      <c r="IXV600" s="60"/>
      <c r="IXW600" s="60"/>
      <c r="IXX600" s="60"/>
      <c r="IXY600" s="60"/>
      <c r="IXZ600" s="60"/>
      <c r="IYA600" s="60"/>
      <c r="IYB600" s="60"/>
      <c r="IYC600" s="60"/>
      <c r="IYD600" s="60"/>
      <c r="IYE600" s="60"/>
      <c r="IYF600" s="60"/>
      <c r="IYG600" s="60"/>
      <c r="IYH600" s="60"/>
      <c r="IYI600" s="60"/>
      <c r="IYJ600" s="60"/>
      <c r="IYK600" s="60"/>
      <c r="IYL600" s="60"/>
      <c r="IYM600" s="60"/>
      <c r="IYN600" s="60"/>
      <c r="IYO600" s="60"/>
      <c r="IYP600" s="60"/>
      <c r="IYQ600" s="60"/>
      <c r="IYR600" s="60"/>
      <c r="IYS600" s="60"/>
      <c r="IYT600" s="60"/>
      <c r="IYU600" s="60"/>
      <c r="IYV600" s="60"/>
      <c r="IYW600" s="60"/>
      <c r="IYX600" s="60"/>
      <c r="IYY600" s="60"/>
      <c r="IYZ600" s="60"/>
      <c r="IZA600" s="60"/>
      <c r="IZB600" s="60"/>
      <c r="IZC600" s="60"/>
      <c r="IZD600" s="60"/>
      <c r="IZE600" s="60"/>
      <c r="IZF600" s="60"/>
      <c r="IZG600" s="60"/>
      <c r="IZH600" s="60"/>
      <c r="IZI600" s="60"/>
      <c r="IZJ600" s="60"/>
      <c r="IZK600" s="60"/>
      <c r="IZL600" s="60"/>
      <c r="IZM600" s="60"/>
      <c r="IZN600" s="60"/>
      <c r="IZO600" s="60"/>
      <c r="IZP600" s="60"/>
      <c r="IZQ600" s="60"/>
      <c r="IZR600" s="60"/>
      <c r="IZS600" s="60"/>
      <c r="IZT600" s="60"/>
      <c r="IZU600" s="60"/>
      <c r="IZV600" s="60"/>
      <c r="IZW600" s="60"/>
      <c r="IZX600" s="60"/>
      <c r="IZY600" s="60"/>
      <c r="IZZ600" s="60"/>
      <c r="JAA600" s="60"/>
      <c r="JAB600" s="60"/>
      <c r="JAC600" s="60"/>
      <c r="JAD600" s="60"/>
      <c r="JAE600" s="60"/>
      <c r="JAF600" s="60"/>
      <c r="JAG600" s="60"/>
      <c r="JAH600" s="60"/>
      <c r="JAI600" s="60"/>
      <c r="JAJ600" s="60"/>
      <c r="JAK600" s="60"/>
      <c r="JAL600" s="60"/>
      <c r="JAM600" s="60"/>
      <c r="JAN600" s="60"/>
      <c r="JAO600" s="60"/>
      <c r="JAP600" s="60"/>
      <c r="JAQ600" s="60"/>
      <c r="JAR600" s="60"/>
      <c r="JAS600" s="60"/>
      <c r="JAT600" s="60"/>
      <c r="JAU600" s="60"/>
      <c r="JAV600" s="60"/>
      <c r="JAW600" s="60"/>
      <c r="JAX600" s="60"/>
      <c r="JAY600" s="60"/>
      <c r="JAZ600" s="60"/>
      <c r="JBA600" s="60"/>
      <c r="JBB600" s="60"/>
      <c r="JBC600" s="60"/>
      <c r="JBD600" s="60"/>
      <c r="JBE600" s="60"/>
      <c r="JBF600" s="60"/>
      <c r="JBG600" s="60"/>
      <c r="JBH600" s="60"/>
      <c r="JBI600" s="60"/>
      <c r="JBJ600" s="60"/>
      <c r="JBK600" s="60"/>
      <c r="JBL600" s="60"/>
      <c r="JBM600" s="60"/>
      <c r="JBN600" s="60"/>
      <c r="JBO600" s="60"/>
      <c r="JBP600" s="60"/>
      <c r="JBQ600" s="60"/>
      <c r="JBR600" s="60"/>
      <c r="JBS600" s="60"/>
      <c r="JBT600" s="60"/>
      <c r="JBU600" s="60"/>
      <c r="JBV600" s="60"/>
      <c r="JBW600" s="60"/>
      <c r="JBX600" s="60"/>
      <c r="JBY600" s="60"/>
      <c r="JBZ600" s="60"/>
      <c r="JCA600" s="60"/>
      <c r="JCB600" s="60"/>
      <c r="JCC600" s="60"/>
      <c r="JCD600" s="60"/>
      <c r="JCE600" s="60"/>
      <c r="JCF600" s="60"/>
      <c r="JCG600" s="60"/>
      <c r="JCH600" s="60"/>
      <c r="JCI600" s="60"/>
      <c r="JCJ600" s="60"/>
      <c r="JCK600" s="60"/>
      <c r="JCL600" s="60"/>
      <c r="JCM600" s="60"/>
      <c r="JCN600" s="60"/>
      <c r="JCO600" s="60"/>
      <c r="JCP600" s="60"/>
      <c r="JCQ600" s="60"/>
      <c r="JCR600" s="60"/>
      <c r="JCS600" s="60"/>
      <c r="JCT600" s="60"/>
      <c r="JCU600" s="60"/>
      <c r="JCV600" s="60"/>
      <c r="JCW600" s="60"/>
      <c r="JCX600" s="60"/>
      <c r="JCY600" s="60"/>
      <c r="JCZ600" s="60"/>
      <c r="JDA600" s="60"/>
      <c r="JDB600" s="60"/>
      <c r="JDC600" s="60"/>
      <c r="JDD600" s="60"/>
      <c r="JDE600" s="60"/>
      <c r="JDF600" s="60"/>
      <c r="JDG600" s="60"/>
      <c r="JDH600" s="60"/>
      <c r="JDI600" s="60"/>
      <c r="JDJ600" s="60"/>
      <c r="JDK600" s="60"/>
      <c r="JDL600" s="60"/>
      <c r="JDM600" s="60"/>
      <c r="JDN600" s="60"/>
      <c r="JDO600" s="60"/>
      <c r="JDP600" s="60"/>
      <c r="JDQ600" s="60"/>
      <c r="JDR600" s="60"/>
      <c r="JDS600" s="60"/>
      <c r="JDT600" s="60"/>
      <c r="JDU600" s="60"/>
      <c r="JDV600" s="60"/>
      <c r="JDW600" s="60"/>
      <c r="JDX600" s="60"/>
      <c r="JDY600" s="60"/>
      <c r="JDZ600" s="60"/>
      <c r="JEA600" s="60"/>
      <c r="JEB600" s="60"/>
      <c r="JEC600" s="60"/>
      <c r="JED600" s="60"/>
      <c r="JEE600" s="60"/>
      <c r="JEF600" s="60"/>
      <c r="JEG600" s="60"/>
      <c r="JEH600" s="60"/>
      <c r="JEI600" s="60"/>
      <c r="JEJ600" s="60"/>
      <c r="JEK600" s="60"/>
      <c r="JEL600" s="60"/>
      <c r="JEM600" s="60"/>
      <c r="JEN600" s="60"/>
      <c r="JEO600" s="60"/>
      <c r="JEP600" s="60"/>
      <c r="JEQ600" s="60"/>
      <c r="JER600" s="60"/>
      <c r="JES600" s="60"/>
      <c r="JET600" s="60"/>
      <c r="JEU600" s="60"/>
      <c r="JEV600" s="60"/>
      <c r="JEW600" s="60"/>
      <c r="JEX600" s="60"/>
      <c r="JEY600" s="60"/>
      <c r="JEZ600" s="60"/>
      <c r="JFA600" s="60"/>
      <c r="JFB600" s="60"/>
      <c r="JFC600" s="60"/>
      <c r="JFD600" s="60"/>
      <c r="JFE600" s="60"/>
      <c r="JFF600" s="60"/>
      <c r="JFG600" s="60"/>
      <c r="JFH600" s="60"/>
      <c r="JFI600" s="60"/>
      <c r="JFJ600" s="60"/>
      <c r="JFK600" s="60"/>
      <c r="JFL600" s="60"/>
      <c r="JFM600" s="60"/>
      <c r="JFN600" s="60"/>
      <c r="JFO600" s="60"/>
      <c r="JFP600" s="60"/>
      <c r="JFQ600" s="60"/>
      <c r="JFR600" s="60"/>
      <c r="JFS600" s="60"/>
      <c r="JFT600" s="60"/>
      <c r="JFU600" s="60"/>
      <c r="JFV600" s="60"/>
      <c r="JFW600" s="60"/>
      <c r="JFX600" s="60"/>
      <c r="JFY600" s="60"/>
      <c r="JFZ600" s="60"/>
      <c r="JGA600" s="60"/>
      <c r="JGB600" s="60"/>
      <c r="JGC600" s="60"/>
      <c r="JGD600" s="60"/>
      <c r="JGE600" s="60"/>
      <c r="JGF600" s="60"/>
      <c r="JGG600" s="60"/>
      <c r="JGH600" s="60"/>
      <c r="JGI600" s="60"/>
      <c r="JGJ600" s="60"/>
      <c r="JGK600" s="60"/>
      <c r="JGL600" s="60"/>
      <c r="JGM600" s="60"/>
      <c r="JGN600" s="60"/>
      <c r="JGO600" s="60"/>
      <c r="JGP600" s="60"/>
      <c r="JGQ600" s="60"/>
      <c r="JGR600" s="60"/>
      <c r="JGS600" s="60"/>
      <c r="JGT600" s="60"/>
      <c r="JGU600" s="60"/>
      <c r="JGV600" s="60"/>
      <c r="JGW600" s="60"/>
      <c r="JGX600" s="60"/>
      <c r="JGY600" s="60"/>
      <c r="JGZ600" s="60"/>
      <c r="JHA600" s="60"/>
      <c r="JHB600" s="60"/>
      <c r="JHC600" s="60"/>
      <c r="JHD600" s="60"/>
      <c r="JHE600" s="60"/>
      <c r="JHF600" s="60"/>
      <c r="JHG600" s="60"/>
      <c r="JHH600" s="60"/>
      <c r="JHI600" s="60"/>
      <c r="JHJ600" s="60"/>
      <c r="JHK600" s="60"/>
      <c r="JHL600" s="60"/>
      <c r="JHM600" s="60"/>
      <c r="JHN600" s="60"/>
      <c r="JHO600" s="60"/>
      <c r="JHP600" s="60"/>
      <c r="JHQ600" s="60"/>
      <c r="JHR600" s="60"/>
      <c r="JHS600" s="60"/>
      <c r="JHT600" s="60"/>
      <c r="JHU600" s="60"/>
      <c r="JHV600" s="60"/>
      <c r="JHW600" s="60"/>
      <c r="JHX600" s="60"/>
      <c r="JHY600" s="60"/>
      <c r="JHZ600" s="60"/>
      <c r="JIA600" s="60"/>
      <c r="JIB600" s="60"/>
      <c r="JIC600" s="60"/>
      <c r="JID600" s="60"/>
      <c r="JIE600" s="60"/>
      <c r="JIF600" s="60"/>
      <c r="JIG600" s="60"/>
      <c r="JIH600" s="60"/>
      <c r="JII600" s="60"/>
      <c r="JIJ600" s="60"/>
      <c r="JIK600" s="60"/>
      <c r="JIL600" s="60"/>
      <c r="JIM600" s="60"/>
      <c r="JIN600" s="60"/>
      <c r="JIO600" s="60"/>
      <c r="JIP600" s="60"/>
      <c r="JIQ600" s="60"/>
      <c r="JIR600" s="60"/>
      <c r="JIS600" s="60"/>
      <c r="JIT600" s="60"/>
      <c r="JIU600" s="60"/>
      <c r="JIV600" s="60"/>
      <c r="JIW600" s="60"/>
      <c r="JIX600" s="60"/>
      <c r="JIY600" s="60"/>
      <c r="JIZ600" s="60"/>
      <c r="JJA600" s="60"/>
      <c r="JJB600" s="60"/>
      <c r="JJC600" s="60"/>
      <c r="JJD600" s="60"/>
      <c r="JJE600" s="60"/>
      <c r="JJF600" s="60"/>
      <c r="JJG600" s="60"/>
      <c r="JJH600" s="60"/>
      <c r="JJI600" s="60"/>
      <c r="JJJ600" s="60"/>
      <c r="JJK600" s="60"/>
      <c r="JJL600" s="60"/>
      <c r="JJM600" s="60"/>
      <c r="JJN600" s="60"/>
      <c r="JJO600" s="60"/>
      <c r="JJP600" s="60"/>
      <c r="JJQ600" s="60"/>
      <c r="JJR600" s="60"/>
      <c r="JJS600" s="60"/>
      <c r="JJT600" s="60"/>
      <c r="JJU600" s="60"/>
      <c r="JJV600" s="60"/>
      <c r="JJW600" s="60"/>
      <c r="JJX600" s="60"/>
      <c r="JJY600" s="60"/>
      <c r="JJZ600" s="60"/>
      <c r="JKA600" s="60"/>
      <c r="JKB600" s="60"/>
      <c r="JKC600" s="60"/>
      <c r="JKD600" s="60"/>
      <c r="JKE600" s="60"/>
      <c r="JKF600" s="60"/>
      <c r="JKG600" s="60"/>
      <c r="JKH600" s="60"/>
      <c r="JKI600" s="60"/>
      <c r="JKJ600" s="60"/>
      <c r="JKK600" s="60"/>
      <c r="JKL600" s="60"/>
      <c r="JKM600" s="60"/>
      <c r="JKN600" s="60"/>
      <c r="JKO600" s="60"/>
      <c r="JKP600" s="60"/>
      <c r="JKQ600" s="60"/>
      <c r="JKR600" s="60"/>
      <c r="JKS600" s="60"/>
      <c r="JKT600" s="60"/>
      <c r="JKU600" s="60"/>
      <c r="JKV600" s="60"/>
      <c r="JKW600" s="60"/>
      <c r="JKX600" s="60"/>
      <c r="JKY600" s="60"/>
      <c r="JKZ600" s="60"/>
      <c r="JLA600" s="60"/>
      <c r="JLB600" s="60"/>
      <c r="JLC600" s="60"/>
      <c r="JLD600" s="60"/>
      <c r="JLE600" s="60"/>
      <c r="JLF600" s="60"/>
      <c r="JLG600" s="60"/>
      <c r="JLH600" s="60"/>
      <c r="JLI600" s="60"/>
      <c r="JLJ600" s="60"/>
      <c r="JLK600" s="60"/>
      <c r="JLL600" s="60"/>
      <c r="JLM600" s="60"/>
      <c r="JLN600" s="60"/>
      <c r="JLO600" s="60"/>
      <c r="JLP600" s="60"/>
      <c r="JLQ600" s="60"/>
      <c r="JLR600" s="60"/>
      <c r="JLS600" s="60"/>
      <c r="JLT600" s="60"/>
      <c r="JLU600" s="60"/>
      <c r="JLV600" s="60"/>
      <c r="JLW600" s="60"/>
      <c r="JLX600" s="60"/>
      <c r="JLY600" s="60"/>
      <c r="JLZ600" s="60"/>
      <c r="JMA600" s="60"/>
      <c r="JMB600" s="60"/>
      <c r="JMC600" s="60"/>
      <c r="JMD600" s="60"/>
      <c r="JME600" s="60"/>
      <c r="JMF600" s="60"/>
      <c r="JMG600" s="60"/>
      <c r="JMH600" s="60"/>
      <c r="JMI600" s="60"/>
      <c r="JMJ600" s="60"/>
      <c r="JMK600" s="60"/>
      <c r="JML600" s="60"/>
      <c r="JMM600" s="60"/>
      <c r="JMN600" s="60"/>
      <c r="JMO600" s="60"/>
      <c r="JMP600" s="60"/>
      <c r="JMQ600" s="60"/>
      <c r="JMR600" s="60"/>
      <c r="JMS600" s="60"/>
      <c r="JMT600" s="60"/>
      <c r="JMU600" s="60"/>
      <c r="JMV600" s="60"/>
      <c r="JMW600" s="60"/>
      <c r="JMX600" s="60"/>
      <c r="JMY600" s="60"/>
      <c r="JMZ600" s="60"/>
      <c r="JNA600" s="60"/>
      <c r="JNB600" s="60"/>
      <c r="JNC600" s="60"/>
      <c r="JND600" s="60"/>
      <c r="JNE600" s="60"/>
      <c r="JNF600" s="60"/>
      <c r="JNG600" s="60"/>
      <c r="JNH600" s="60"/>
      <c r="JNI600" s="60"/>
      <c r="JNJ600" s="60"/>
      <c r="JNK600" s="60"/>
      <c r="JNL600" s="60"/>
      <c r="JNM600" s="60"/>
      <c r="JNN600" s="60"/>
      <c r="JNO600" s="60"/>
      <c r="JNP600" s="60"/>
      <c r="JNQ600" s="60"/>
      <c r="JNR600" s="60"/>
      <c r="JNS600" s="60"/>
      <c r="JNT600" s="60"/>
      <c r="JNU600" s="60"/>
      <c r="JNV600" s="60"/>
      <c r="JNW600" s="60"/>
      <c r="JNX600" s="60"/>
      <c r="JNY600" s="60"/>
      <c r="JNZ600" s="60"/>
      <c r="JOA600" s="60"/>
      <c r="JOB600" s="60"/>
      <c r="JOC600" s="60"/>
      <c r="JOD600" s="60"/>
      <c r="JOE600" s="60"/>
      <c r="JOF600" s="60"/>
      <c r="JOG600" s="60"/>
      <c r="JOH600" s="60"/>
      <c r="JOI600" s="60"/>
      <c r="JOJ600" s="60"/>
      <c r="JOK600" s="60"/>
      <c r="JOL600" s="60"/>
      <c r="JOM600" s="60"/>
      <c r="JON600" s="60"/>
      <c r="JOO600" s="60"/>
      <c r="JOP600" s="60"/>
      <c r="JOQ600" s="60"/>
      <c r="JOR600" s="60"/>
      <c r="JOS600" s="60"/>
      <c r="JOT600" s="60"/>
      <c r="JOU600" s="60"/>
      <c r="JOV600" s="60"/>
      <c r="JOW600" s="60"/>
      <c r="JOX600" s="60"/>
      <c r="JOY600" s="60"/>
      <c r="JOZ600" s="60"/>
      <c r="JPA600" s="60"/>
      <c r="JPB600" s="60"/>
      <c r="JPC600" s="60"/>
      <c r="JPD600" s="60"/>
      <c r="JPE600" s="60"/>
      <c r="JPF600" s="60"/>
      <c r="JPG600" s="60"/>
      <c r="JPH600" s="60"/>
      <c r="JPI600" s="60"/>
      <c r="JPJ600" s="60"/>
      <c r="JPK600" s="60"/>
      <c r="JPL600" s="60"/>
      <c r="JPM600" s="60"/>
      <c r="JPN600" s="60"/>
      <c r="JPO600" s="60"/>
      <c r="JPP600" s="60"/>
      <c r="JPQ600" s="60"/>
      <c r="JPR600" s="60"/>
      <c r="JPS600" s="60"/>
      <c r="JPT600" s="60"/>
      <c r="JPU600" s="60"/>
      <c r="JPV600" s="60"/>
      <c r="JPW600" s="60"/>
      <c r="JPX600" s="60"/>
      <c r="JPY600" s="60"/>
      <c r="JPZ600" s="60"/>
      <c r="JQA600" s="60"/>
      <c r="JQB600" s="60"/>
      <c r="JQC600" s="60"/>
      <c r="JQD600" s="60"/>
      <c r="JQE600" s="60"/>
      <c r="JQF600" s="60"/>
      <c r="JQG600" s="60"/>
      <c r="JQH600" s="60"/>
      <c r="JQI600" s="60"/>
      <c r="JQJ600" s="60"/>
      <c r="JQK600" s="60"/>
      <c r="JQL600" s="60"/>
      <c r="JQM600" s="60"/>
      <c r="JQN600" s="60"/>
      <c r="JQO600" s="60"/>
      <c r="JQP600" s="60"/>
      <c r="JQQ600" s="60"/>
      <c r="JQR600" s="60"/>
      <c r="JQS600" s="60"/>
      <c r="JQT600" s="60"/>
      <c r="JQU600" s="60"/>
      <c r="JQV600" s="60"/>
      <c r="JQW600" s="60"/>
      <c r="JQX600" s="60"/>
      <c r="JQY600" s="60"/>
      <c r="JQZ600" s="60"/>
      <c r="JRA600" s="60"/>
      <c r="JRB600" s="60"/>
      <c r="JRC600" s="60"/>
      <c r="JRD600" s="60"/>
      <c r="JRE600" s="60"/>
      <c r="JRF600" s="60"/>
      <c r="JRG600" s="60"/>
      <c r="JRH600" s="60"/>
      <c r="JRI600" s="60"/>
      <c r="JRJ600" s="60"/>
      <c r="JRK600" s="60"/>
      <c r="JRL600" s="60"/>
      <c r="JRM600" s="60"/>
      <c r="JRN600" s="60"/>
      <c r="JRO600" s="60"/>
      <c r="JRP600" s="60"/>
      <c r="JRQ600" s="60"/>
      <c r="JRR600" s="60"/>
      <c r="JRS600" s="60"/>
      <c r="JRT600" s="60"/>
      <c r="JRU600" s="60"/>
      <c r="JRV600" s="60"/>
      <c r="JRW600" s="60"/>
      <c r="JRX600" s="60"/>
      <c r="JRY600" s="60"/>
      <c r="JRZ600" s="60"/>
      <c r="JSA600" s="60"/>
      <c r="JSB600" s="60"/>
      <c r="JSC600" s="60"/>
      <c r="JSD600" s="60"/>
      <c r="JSE600" s="60"/>
      <c r="JSF600" s="60"/>
      <c r="JSG600" s="60"/>
      <c r="JSH600" s="60"/>
      <c r="JSI600" s="60"/>
      <c r="JSJ600" s="60"/>
      <c r="JSK600" s="60"/>
      <c r="JSL600" s="60"/>
      <c r="JSM600" s="60"/>
      <c r="JSN600" s="60"/>
      <c r="JSO600" s="60"/>
      <c r="JSP600" s="60"/>
      <c r="JSQ600" s="60"/>
      <c r="JSR600" s="60"/>
      <c r="JSS600" s="60"/>
      <c r="JST600" s="60"/>
      <c r="JSU600" s="60"/>
      <c r="JSV600" s="60"/>
      <c r="JSW600" s="60"/>
      <c r="JSX600" s="60"/>
      <c r="JSY600" s="60"/>
      <c r="JSZ600" s="60"/>
      <c r="JTA600" s="60"/>
      <c r="JTB600" s="60"/>
      <c r="JTC600" s="60"/>
      <c r="JTD600" s="60"/>
      <c r="JTE600" s="60"/>
      <c r="JTF600" s="60"/>
      <c r="JTG600" s="60"/>
      <c r="JTH600" s="60"/>
      <c r="JTI600" s="60"/>
      <c r="JTJ600" s="60"/>
      <c r="JTK600" s="60"/>
      <c r="JTL600" s="60"/>
      <c r="JTM600" s="60"/>
      <c r="JTN600" s="60"/>
      <c r="JTO600" s="60"/>
      <c r="JTP600" s="60"/>
      <c r="JTQ600" s="60"/>
      <c r="JTR600" s="60"/>
      <c r="JTS600" s="60"/>
      <c r="JTT600" s="60"/>
      <c r="JTU600" s="60"/>
      <c r="JTV600" s="60"/>
      <c r="JTW600" s="60"/>
      <c r="JTX600" s="60"/>
      <c r="JTY600" s="60"/>
      <c r="JTZ600" s="60"/>
      <c r="JUA600" s="60"/>
      <c r="JUB600" s="60"/>
      <c r="JUC600" s="60"/>
      <c r="JUD600" s="60"/>
      <c r="JUE600" s="60"/>
      <c r="JUF600" s="60"/>
      <c r="JUG600" s="60"/>
      <c r="JUH600" s="60"/>
      <c r="JUI600" s="60"/>
      <c r="JUJ600" s="60"/>
      <c r="JUK600" s="60"/>
      <c r="JUL600" s="60"/>
      <c r="JUM600" s="60"/>
      <c r="JUN600" s="60"/>
      <c r="JUO600" s="60"/>
      <c r="JUP600" s="60"/>
      <c r="JUQ600" s="60"/>
      <c r="JUR600" s="60"/>
      <c r="JUS600" s="60"/>
      <c r="JUT600" s="60"/>
      <c r="JUU600" s="60"/>
      <c r="JUV600" s="60"/>
      <c r="JUW600" s="60"/>
      <c r="JUX600" s="60"/>
      <c r="JUY600" s="60"/>
      <c r="JUZ600" s="60"/>
      <c r="JVA600" s="60"/>
      <c r="JVB600" s="60"/>
      <c r="JVC600" s="60"/>
      <c r="JVD600" s="60"/>
      <c r="JVE600" s="60"/>
      <c r="JVF600" s="60"/>
      <c r="JVG600" s="60"/>
      <c r="JVH600" s="60"/>
      <c r="JVI600" s="60"/>
      <c r="JVJ600" s="60"/>
      <c r="JVK600" s="60"/>
      <c r="JVL600" s="60"/>
      <c r="JVM600" s="60"/>
      <c r="JVN600" s="60"/>
      <c r="JVO600" s="60"/>
      <c r="JVP600" s="60"/>
      <c r="JVQ600" s="60"/>
      <c r="JVR600" s="60"/>
      <c r="JVS600" s="60"/>
      <c r="JVT600" s="60"/>
      <c r="JVU600" s="60"/>
      <c r="JVV600" s="60"/>
      <c r="JVW600" s="60"/>
      <c r="JVX600" s="60"/>
      <c r="JVY600" s="60"/>
      <c r="JVZ600" s="60"/>
      <c r="JWA600" s="60"/>
      <c r="JWB600" s="60"/>
      <c r="JWC600" s="60"/>
      <c r="JWD600" s="60"/>
      <c r="JWE600" s="60"/>
      <c r="JWF600" s="60"/>
      <c r="JWG600" s="60"/>
      <c r="JWH600" s="60"/>
      <c r="JWI600" s="60"/>
      <c r="JWJ600" s="60"/>
      <c r="JWK600" s="60"/>
      <c r="JWL600" s="60"/>
      <c r="JWM600" s="60"/>
      <c r="JWN600" s="60"/>
      <c r="JWO600" s="60"/>
      <c r="JWP600" s="60"/>
      <c r="JWQ600" s="60"/>
      <c r="JWR600" s="60"/>
      <c r="JWS600" s="60"/>
      <c r="JWT600" s="60"/>
      <c r="JWU600" s="60"/>
      <c r="JWV600" s="60"/>
      <c r="JWW600" s="60"/>
      <c r="JWX600" s="60"/>
      <c r="JWY600" s="60"/>
      <c r="JWZ600" s="60"/>
      <c r="JXA600" s="60"/>
      <c r="JXB600" s="60"/>
      <c r="JXC600" s="60"/>
      <c r="JXD600" s="60"/>
      <c r="JXE600" s="60"/>
      <c r="JXF600" s="60"/>
      <c r="JXG600" s="60"/>
      <c r="JXH600" s="60"/>
      <c r="JXI600" s="60"/>
      <c r="JXJ600" s="60"/>
      <c r="JXK600" s="60"/>
      <c r="JXL600" s="60"/>
      <c r="JXM600" s="60"/>
      <c r="JXN600" s="60"/>
      <c r="JXO600" s="60"/>
      <c r="JXP600" s="60"/>
      <c r="JXQ600" s="60"/>
      <c r="JXR600" s="60"/>
      <c r="JXS600" s="60"/>
      <c r="JXT600" s="60"/>
      <c r="JXU600" s="60"/>
      <c r="JXV600" s="60"/>
      <c r="JXW600" s="60"/>
      <c r="JXX600" s="60"/>
      <c r="JXY600" s="60"/>
      <c r="JXZ600" s="60"/>
      <c r="JYA600" s="60"/>
      <c r="JYB600" s="60"/>
      <c r="JYC600" s="60"/>
      <c r="JYD600" s="60"/>
      <c r="JYE600" s="60"/>
      <c r="JYF600" s="60"/>
      <c r="JYG600" s="60"/>
      <c r="JYH600" s="60"/>
      <c r="JYI600" s="60"/>
      <c r="JYJ600" s="60"/>
      <c r="JYK600" s="60"/>
      <c r="JYL600" s="60"/>
      <c r="JYM600" s="60"/>
      <c r="JYN600" s="60"/>
      <c r="JYO600" s="60"/>
      <c r="JYP600" s="60"/>
      <c r="JYQ600" s="60"/>
      <c r="JYR600" s="60"/>
      <c r="JYS600" s="60"/>
      <c r="JYT600" s="60"/>
      <c r="JYU600" s="60"/>
      <c r="JYV600" s="60"/>
      <c r="JYW600" s="60"/>
      <c r="JYX600" s="60"/>
      <c r="JYY600" s="60"/>
      <c r="JYZ600" s="60"/>
      <c r="JZA600" s="60"/>
      <c r="JZB600" s="60"/>
      <c r="JZC600" s="60"/>
      <c r="JZD600" s="60"/>
      <c r="JZE600" s="60"/>
      <c r="JZF600" s="60"/>
      <c r="JZG600" s="60"/>
      <c r="JZH600" s="60"/>
      <c r="JZI600" s="60"/>
      <c r="JZJ600" s="60"/>
      <c r="JZK600" s="60"/>
      <c r="JZL600" s="60"/>
      <c r="JZM600" s="60"/>
      <c r="JZN600" s="60"/>
      <c r="JZO600" s="60"/>
      <c r="JZP600" s="60"/>
      <c r="JZQ600" s="60"/>
      <c r="JZR600" s="60"/>
      <c r="JZS600" s="60"/>
      <c r="JZT600" s="60"/>
      <c r="JZU600" s="60"/>
      <c r="JZV600" s="60"/>
      <c r="JZW600" s="60"/>
      <c r="JZX600" s="60"/>
      <c r="JZY600" s="60"/>
      <c r="JZZ600" s="60"/>
      <c r="KAA600" s="60"/>
      <c r="KAB600" s="60"/>
      <c r="KAC600" s="60"/>
      <c r="KAD600" s="60"/>
      <c r="KAE600" s="60"/>
      <c r="KAF600" s="60"/>
      <c r="KAG600" s="60"/>
      <c r="KAH600" s="60"/>
      <c r="KAI600" s="60"/>
      <c r="KAJ600" s="60"/>
      <c r="KAK600" s="60"/>
      <c r="KAL600" s="60"/>
      <c r="KAM600" s="60"/>
      <c r="KAN600" s="60"/>
      <c r="KAO600" s="60"/>
      <c r="KAP600" s="60"/>
      <c r="KAQ600" s="60"/>
      <c r="KAR600" s="60"/>
      <c r="KAS600" s="60"/>
      <c r="KAT600" s="60"/>
      <c r="KAU600" s="60"/>
      <c r="KAV600" s="60"/>
      <c r="KAW600" s="60"/>
      <c r="KAX600" s="60"/>
      <c r="KAY600" s="60"/>
      <c r="KAZ600" s="60"/>
      <c r="KBA600" s="60"/>
      <c r="KBB600" s="60"/>
      <c r="KBC600" s="60"/>
      <c r="KBD600" s="60"/>
      <c r="KBE600" s="60"/>
      <c r="KBF600" s="60"/>
      <c r="KBG600" s="60"/>
      <c r="KBH600" s="60"/>
      <c r="KBI600" s="60"/>
      <c r="KBJ600" s="60"/>
      <c r="KBK600" s="60"/>
      <c r="KBL600" s="60"/>
      <c r="KBM600" s="60"/>
      <c r="KBN600" s="60"/>
      <c r="KBO600" s="60"/>
      <c r="KBP600" s="60"/>
      <c r="KBQ600" s="60"/>
      <c r="KBR600" s="60"/>
      <c r="KBS600" s="60"/>
      <c r="KBT600" s="60"/>
      <c r="KBU600" s="60"/>
      <c r="KBV600" s="60"/>
      <c r="KBW600" s="60"/>
      <c r="KBX600" s="60"/>
      <c r="KBY600" s="60"/>
      <c r="KBZ600" s="60"/>
      <c r="KCA600" s="60"/>
      <c r="KCB600" s="60"/>
      <c r="KCC600" s="60"/>
      <c r="KCD600" s="60"/>
      <c r="KCE600" s="60"/>
      <c r="KCF600" s="60"/>
      <c r="KCG600" s="60"/>
      <c r="KCH600" s="60"/>
      <c r="KCI600" s="60"/>
      <c r="KCJ600" s="60"/>
      <c r="KCK600" s="60"/>
      <c r="KCL600" s="60"/>
      <c r="KCM600" s="60"/>
      <c r="KCN600" s="60"/>
      <c r="KCO600" s="60"/>
      <c r="KCP600" s="60"/>
      <c r="KCQ600" s="60"/>
      <c r="KCR600" s="60"/>
      <c r="KCS600" s="60"/>
      <c r="KCT600" s="60"/>
      <c r="KCU600" s="60"/>
      <c r="KCV600" s="60"/>
      <c r="KCW600" s="60"/>
      <c r="KCX600" s="60"/>
      <c r="KCY600" s="60"/>
      <c r="KCZ600" s="60"/>
      <c r="KDA600" s="60"/>
      <c r="KDB600" s="60"/>
      <c r="KDC600" s="60"/>
      <c r="KDD600" s="60"/>
      <c r="KDE600" s="60"/>
      <c r="KDF600" s="60"/>
      <c r="KDG600" s="60"/>
      <c r="KDH600" s="60"/>
      <c r="KDI600" s="60"/>
      <c r="KDJ600" s="60"/>
      <c r="KDK600" s="60"/>
      <c r="KDL600" s="60"/>
      <c r="KDM600" s="60"/>
      <c r="KDN600" s="60"/>
      <c r="KDO600" s="60"/>
      <c r="KDP600" s="60"/>
      <c r="KDQ600" s="60"/>
      <c r="KDR600" s="60"/>
      <c r="KDS600" s="60"/>
      <c r="KDT600" s="60"/>
      <c r="KDU600" s="60"/>
      <c r="KDV600" s="60"/>
      <c r="KDW600" s="60"/>
      <c r="KDX600" s="60"/>
      <c r="KDY600" s="60"/>
      <c r="KDZ600" s="60"/>
      <c r="KEA600" s="60"/>
      <c r="KEB600" s="60"/>
      <c r="KEC600" s="60"/>
      <c r="KED600" s="60"/>
      <c r="KEE600" s="60"/>
      <c r="KEF600" s="60"/>
      <c r="KEG600" s="60"/>
      <c r="KEH600" s="60"/>
      <c r="KEI600" s="60"/>
      <c r="KEJ600" s="60"/>
      <c r="KEK600" s="60"/>
      <c r="KEL600" s="60"/>
      <c r="KEM600" s="60"/>
      <c r="KEN600" s="60"/>
      <c r="KEO600" s="60"/>
      <c r="KEP600" s="60"/>
      <c r="KEQ600" s="60"/>
      <c r="KER600" s="60"/>
      <c r="KES600" s="60"/>
      <c r="KET600" s="60"/>
      <c r="KEU600" s="60"/>
      <c r="KEV600" s="60"/>
      <c r="KEW600" s="60"/>
      <c r="KEX600" s="60"/>
      <c r="KEY600" s="60"/>
      <c r="KEZ600" s="60"/>
      <c r="KFA600" s="60"/>
      <c r="KFB600" s="60"/>
      <c r="KFC600" s="60"/>
      <c r="KFD600" s="60"/>
      <c r="KFE600" s="60"/>
      <c r="KFF600" s="60"/>
      <c r="KFG600" s="60"/>
      <c r="KFH600" s="60"/>
      <c r="KFI600" s="60"/>
      <c r="KFJ600" s="60"/>
      <c r="KFK600" s="60"/>
      <c r="KFL600" s="60"/>
      <c r="KFM600" s="60"/>
      <c r="KFN600" s="60"/>
      <c r="KFO600" s="60"/>
      <c r="KFP600" s="60"/>
      <c r="KFQ600" s="60"/>
      <c r="KFR600" s="60"/>
      <c r="KFS600" s="60"/>
      <c r="KFT600" s="60"/>
      <c r="KFU600" s="60"/>
      <c r="KFV600" s="60"/>
      <c r="KFW600" s="60"/>
      <c r="KFX600" s="60"/>
      <c r="KFY600" s="60"/>
      <c r="KFZ600" s="60"/>
      <c r="KGA600" s="60"/>
      <c r="KGB600" s="60"/>
      <c r="KGC600" s="60"/>
      <c r="KGD600" s="60"/>
      <c r="KGE600" s="60"/>
      <c r="KGF600" s="60"/>
      <c r="KGG600" s="60"/>
      <c r="KGH600" s="60"/>
      <c r="KGI600" s="60"/>
      <c r="KGJ600" s="60"/>
      <c r="KGK600" s="60"/>
      <c r="KGL600" s="60"/>
      <c r="KGM600" s="60"/>
      <c r="KGN600" s="60"/>
      <c r="KGO600" s="60"/>
      <c r="KGP600" s="60"/>
      <c r="KGQ600" s="60"/>
      <c r="KGR600" s="60"/>
      <c r="KGS600" s="60"/>
      <c r="KGT600" s="60"/>
      <c r="KGU600" s="60"/>
      <c r="KGV600" s="60"/>
      <c r="KGW600" s="60"/>
      <c r="KGX600" s="60"/>
      <c r="KGY600" s="60"/>
      <c r="KGZ600" s="60"/>
      <c r="KHA600" s="60"/>
      <c r="KHB600" s="60"/>
      <c r="KHC600" s="60"/>
      <c r="KHD600" s="60"/>
      <c r="KHE600" s="60"/>
      <c r="KHF600" s="60"/>
      <c r="KHG600" s="60"/>
      <c r="KHH600" s="60"/>
      <c r="KHI600" s="60"/>
      <c r="KHJ600" s="60"/>
      <c r="KHK600" s="60"/>
      <c r="KHL600" s="60"/>
      <c r="KHM600" s="60"/>
      <c r="KHN600" s="60"/>
      <c r="KHO600" s="60"/>
      <c r="KHP600" s="60"/>
      <c r="KHQ600" s="60"/>
      <c r="KHR600" s="60"/>
      <c r="KHS600" s="60"/>
      <c r="KHT600" s="60"/>
      <c r="KHU600" s="60"/>
      <c r="KHV600" s="60"/>
      <c r="KHW600" s="60"/>
      <c r="KHX600" s="60"/>
      <c r="KHY600" s="60"/>
      <c r="KHZ600" s="60"/>
      <c r="KIA600" s="60"/>
      <c r="KIB600" s="60"/>
      <c r="KIC600" s="60"/>
      <c r="KID600" s="60"/>
      <c r="KIE600" s="60"/>
      <c r="KIF600" s="60"/>
      <c r="KIG600" s="60"/>
      <c r="KIH600" s="60"/>
      <c r="KII600" s="60"/>
      <c r="KIJ600" s="60"/>
      <c r="KIK600" s="60"/>
      <c r="KIL600" s="60"/>
      <c r="KIM600" s="60"/>
      <c r="KIN600" s="60"/>
      <c r="KIO600" s="60"/>
      <c r="KIP600" s="60"/>
      <c r="KIQ600" s="60"/>
      <c r="KIR600" s="60"/>
      <c r="KIS600" s="60"/>
      <c r="KIT600" s="60"/>
      <c r="KIU600" s="60"/>
      <c r="KIV600" s="60"/>
      <c r="KIW600" s="60"/>
      <c r="KIX600" s="60"/>
      <c r="KIY600" s="60"/>
      <c r="KIZ600" s="60"/>
      <c r="KJA600" s="60"/>
      <c r="KJB600" s="60"/>
      <c r="KJC600" s="60"/>
      <c r="KJD600" s="60"/>
      <c r="KJE600" s="60"/>
      <c r="KJF600" s="60"/>
      <c r="KJG600" s="60"/>
      <c r="KJH600" s="60"/>
      <c r="KJI600" s="60"/>
      <c r="KJJ600" s="60"/>
      <c r="KJK600" s="60"/>
      <c r="KJL600" s="60"/>
      <c r="KJM600" s="60"/>
      <c r="KJN600" s="60"/>
      <c r="KJO600" s="60"/>
      <c r="KJP600" s="60"/>
      <c r="KJQ600" s="60"/>
      <c r="KJR600" s="60"/>
      <c r="KJS600" s="60"/>
      <c r="KJT600" s="60"/>
      <c r="KJU600" s="60"/>
      <c r="KJV600" s="60"/>
      <c r="KJW600" s="60"/>
      <c r="KJX600" s="60"/>
      <c r="KJY600" s="60"/>
      <c r="KJZ600" s="60"/>
      <c r="KKA600" s="60"/>
      <c r="KKB600" s="60"/>
      <c r="KKC600" s="60"/>
      <c r="KKD600" s="60"/>
      <c r="KKE600" s="60"/>
      <c r="KKF600" s="60"/>
      <c r="KKG600" s="60"/>
      <c r="KKH600" s="60"/>
      <c r="KKI600" s="60"/>
      <c r="KKJ600" s="60"/>
      <c r="KKK600" s="60"/>
      <c r="KKL600" s="60"/>
      <c r="KKM600" s="60"/>
      <c r="KKN600" s="60"/>
      <c r="KKO600" s="60"/>
      <c r="KKP600" s="60"/>
      <c r="KKQ600" s="60"/>
      <c r="KKR600" s="60"/>
      <c r="KKS600" s="60"/>
      <c r="KKT600" s="60"/>
      <c r="KKU600" s="60"/>
      <c r="KKV600" s="60"/>
      <c r="KKW600" s="60"/>
      <c r="KKX600" s="60"/>
      <c r="KKY600" s="60"/>
      <c r="KKZ600" s="60"/>
      <c r="KLA600" s="60"/>
      <c r="KLB600" s="60"/>
      <c r="KLC600" s="60"/>
      <c r="KLD600" s="60"/>
      <c r="KLE600" s="60"/>
      <c r="KLF600" s="60"/>
      <c r="KLG600" s="60"/>
      <c r="KLH600" s="60"/>
      <c r="KLI600" s="60"/>
      <c r="KLJ600" s="60"/>
      <c r="KLK600" s="60"/>
      <c r="KLL600" s="60"/>
      <c r="KLM600" s="60"/>
      <c r="KLN600" s="60"/>
      <c r="KLO600" s="60"/>
      <c r="KLP600" s="60"/>
      <c r="KLQ600" s="60"/>
      <c r="KLR600" s="60"/>
      <c r="KLS600" s="60"/>
      <c r="KLT600" s="60"/>
      <c r="KLU600" s="60"/>
      <c r="KLV600" s="60"/>
      <c r="KLW600" s="60"/>
      <c r="KLX600" s="60"/>
      <c r="KLY600" s="60"/>
      <c r="KLZ600" s="60"/>
      <c r="KMA600" s="60"/>
      <c r="KMB600" s="60"/>
      <c r="KMC600" s="60"/>
      <c r="KMD600" s="60"/>
      <c r="KME600" s="60"/>
      <c r="KMF600" s="60"/>
      <c r="KMG600" s="60"/>
      <c r="KMH600" s="60"/>
      <c r="KMI600" s="60"/>
      <c r="KMJ600" s="60"/>
      <c r="KMK600" s="60"/>
      <c r="KML600" s="60"/>
      <c r="KMM600" s="60"/>
      <c r="KMN600" s="60"/>
      <c r="KMO600" s="60"/>
      <c r="KMP600" s="60"/>
      <c r="KMQ600" s="60"/>
      <c r="KMR600" s="60"/>
      <c r="KMS600" s="60"/>
      <c r="KMT600" s="60"/>
      <c r="KMU600" s="60"/>
      <c r="KMV600" s="60"/>
      <c r="KMW600" s="60"/>
      <c r="KMX600" s="60"/>
      <c r="KMY600" s="60"/>
      <c r="KMZ600" s="60"/>
      <c r="KNA600" s="60"/>
      <c r="KNB600" s="60"/>
      <c r="KNC600" s="60"/>
      <c r="KND600" s="60"/>
      <c r="KNE600" s="60"/>
      <c r="KNF600" s="60"/>
      <c r="KNG600" s="60"/>
      <c r="KNH600" s="60"/>
      <c r="KNI600" s="60"/>
      <c r="KNJ600" s="60"/>
      <c r="KNK600" s="60"/>
      <c r="KNL600" s="60"/>
      <c r="KNM600" s="60"/>
      <c r="KNN600" s="60"/>
      <c r="KNO600" s="60"/>
      <c r="KNP600" s="60"/>
      <c r="KNQ600" s="60"/>
      <c r="KNR600" s="60"/>
      <c r="KNS600" s="60"/>
      <c r="KNT600" s="60"/>
      <c r="KNU600" s="60"/>
      <c r="KNV600" s="60"/>
      <c r="KNW600" s="60"/>
      <c r="KNX600" s="60"/>
      <c r="KNY600" s="60"/>
      <c r="KNZ600" s="60"/>
      <c r="KOA600" s="60"/>
      <c r="KOB600" s="60"/>
      <c r="KOC600" s="60"/>
      <c r="KOD600" s="60"/>
      <c r="KOE600" s="60"/>
      <c r="KOF600" s="60"/>
      <c r="KOG600" s="60"/>
      <c r="KOH600" s="60"/>
      <c r="KOI600" s="60"/>
      <c r="KOJ600" s="60"/>
      <c r="KOK600" s="60"/>
      <c r="KOL600" s="60"/>
      <c r="KOM600" s="60"/>
      <c r="KON600" s="60"/>
      <c r="KOO600" s="60"/>
      <c r="KOP600" s="60"/>
      <c r="KOQ600" s="60"/>
      <c r="KOR600" s="60"/>
      <c r="KOS600" s="60"/>
      <c r="KOT600" s="60"/>
      <c r="KOU600" s="60"/>
      <c r="KOV600" s="60"/>
      <c r="KOW600" s="60"/>
      <c r="KOX600" s="60"/>
      <c r="KOY600" s="60"/>
      <c r="KOZ600" s="60"/>
      <c r="KPA600" s="60"/>
      <c r="KPB600" s="60"/>
      <c r="KPC600" s="60"/>
      <c r="KPD600" s="60"/>
      <c r="KPE600" s="60"/>
      <c r="KPF600" s="60"/>
      <c r="KPG600" s="60"/>
      <c r="KPH600" s="60"/>
      <c r="KPI600" s="60"/>
      <c r="KPJ600" s="60"/>
      <c r="KPK600" s="60"/>
      <c r="KPL600" s="60"/>
      <c r="KPM600" s="60"/>
      <c r="KPN600" s="60"/>
      <c r="KPO600" s="60"/>
      <c r="KPP600" s="60"/>
      <c r="KPQ600" s="60"/>
      <c r="KPR600" s="60"/>
      <c r="KPS600" s="60"/>
      <c r="KPT600" s="60"/>
      <c r="KPU600" s="60"/>
      <c r="KPV600" s="60"/>
      <c r="KPW600" s="60"/>
      <c r="KPX600" s="60"/>
      <c r="KPY600" s="60"/>
      <c r="KPZ600" s="60"/>
      <c r="KQA600" s="60"/>
      <c r="KQB600" s="60"/>
      <c r="KQC600" s="60"/>
      <c r="KQD600" s="60"/>
      <c r="KQE600" s="60"/>
      <c r="KQF600" s="60"/>
      <c r="KQG600" s="60"/>
      <c r="KQH600" s="60"/>
      <c r="KQI600" s="60"/>
      <c r="KQJ600" s="60"/>
      <c r="KQK600" s="60"/>
      <c r="KQL600" s="60"/>
      <c r="KQM600" s="60"/>
      <c r="KQN600" s="60"/>
      <c r="KQO600" s="60"/>
      <c r="KQP600" s="60"/>
      <c r="KQQ600" s="60"/>
      <c r="KQR600" s="60"/>
      <c r="KQS600" s="60"/>
      <c r="KQT600" s="60"/>
      <c r="KQU600" s="60"/>
      <c r="KQV600" s="60"/>
      <c r="KQW600" s="60"/>
      <c r="KQX600" s="60"/>
      <c r="KQY600" s="60"/>
      <c r="KQZ600" s="60"/>
      <c r="KRA600" s="60"/>
      <c r="KRB600" s="60"/>
      <c r="KRC600" s="60"/>
      <c r="KRD600" s="60"/>
      <c r="KRE600" s="60"/>
      <c r="KRF600" s="60"/>
      <c r="KRG600" s="60"/>
      <c r="KRH600" s="60"/>
      <c r="KRI600" s="60"/>
      <c r="KRJ600" s="60"/>
      <c r="KRK600" s="60"/>
      <c r="KRL600" s="60"/>
      <c r="KRM600" s="60"/>
      <c r="KRN600" s="60"/>
      <c r="KRO600" s="60"/>
      <c r="KRP600" s="60"/>
      <c r="KRQ600" s="60"/>
      <c r="KRR600" s="60"/>
      <c r="KRS600" s="60"/>
      <c r="KRT600" s="60"/>
      <c r="KRU600" s="60"/>
      <c r="KRV600" s="60"/>
      <c r="KRW600" s="60"/>
      <c r="KRX600" s="60"/>
      <c r="KRY600" s="60"/>
      <c r="KRZ600" s="60"/>
      <c r="KSA600" s="60"/>
      <c r="KSB600" s="60"/>
      <c r="KSC600" s="60"/>
      <c r="KSD600" s="60"/>
      <c r="KSE600" s="60"/>
      <c r="KSF600" s="60"/>
      <c r="KSG600" s="60"/>
      <c r="KSH600" s="60"/>
      <c r="KSI600" s="60"/>
      <c r="KSJ600" s="60"/>
      <c r="KSK600" s="60"/>
      <c r="KSL600" s="60"/>
      <c r="KSM600" s="60"/>
      <c r="KSN600" s="60"/>
      <c r="KSO600" s="60"/>
      <c r="KSP600" s="60"/>
      <c r="KSQ600" s="60"/>
      <c r="KSR600" s="60"/>
      <c r="KSS600" s="60"/>
      <c r="KST600" s="60"/>
      <c r="KSU600" s="60"/>
      <c r="KSV600" s="60"/>
      <c r="KSW600" s="60"/>
      <c r="KSX600" s="60"/>
      <c r="KSY600" s="60"/>
      <c r="KSZ600" s="60"/>
      <c r="KTA600" s="60"/>
      <c r="KTB600" s="60"/>
      <c r="KTC600" s="60"/>
      <c r="KTD600" s="60"/>
      <c r="KTE600" s="60"/>
      <c r="KTF600" s="60"/>
      <c r="KTG600" s="60"/>
      <c r="KTH600" s="60"/>
      <c r="KTI600" s="60"/>
      <c r="KTJ600" s="60"/>
      <c r="KTK600" s="60"/>
      <c r="KTL600" s="60"/>
      <c r="KTM600" s="60"/>
      <c r="KTN600" s="60"/>
      <c r="KTO600" s="60"/>
      <c r="KTP600" s="60"/>
      <c r="KTQ600" s="60"/>
      <c r="KTR600" s="60"/>
      <c r="KTS600" s="60"/>
      <c r="KTT600" s="60"/>
      <c r="KTU600" s="60"/>
      <c r="KTV600" s="60"/>
      <c r="KTW600" s="60"/>
      <c r="KTX600" s="60"/>
      <c r="KTY600" s="60"/>
      <c r="KTZ600" s="60"/>
      <c r="KUA600" s="60"/>
      <c r="KUB600" s="60"/>
      <c r="KUC600" s="60"/>
      <c r="KUD600" s="60"/>
      <c r="KUE600" s="60"/>
      <c r="KUF600" s="60"/>
      <c r="KUG600" s="60"/>
      <c r="KUH600" s="60"/>
      <c r="KUI600" s="60"/>
      <c r="KUJ600" s="60"/>
      <c r="KUK600" s="60"/>
      <c r="KUL600" s="60"/>
      <c r="KUM600" s="60"/>
      <c r="KUN600" s="60"/>
      <c r="KUO600" s="60"/>
      <c r="KUP600" s="60"/>
      <c r="KUQ600" s="60"/>
      <c r="KUR600" s="60"/>
      <c r="KUS600" s="60"/>
      <c r="KUT600" s="60"/>
      <c r="KUU600" s="60"/>
      <c r="KUV600" s="60"/>
      <c r="KUW600" s="60"/>
      <c r="KUX600" s="60"/>
      <c r="KUY600" s="60"/>
      <c r="KUZ600" s="60"/>
      <c r="KVA600" s="60"/>
      <c r="KVB600" s="60"/>
      <c r="KVC600" s="60"/>
      <c r="KVD600" s="60"/>
      <c r="KVE600" s="60"/>
      <c r="KVF600" s="60"/>
      <c r="KVG600" s="60"/>
      <c r="KVH600" s="60"/>
      <c r="KVI600" s="60"/>
      <c r="KVJ600" s="60"/>
      <c r="KVK600" s="60"/>
      <c r="KVL600" s="60"/>
      <c r="KVM600" s="60"/>
      <c r="KVN600" s="60"/>
      <c r="KVO600" s="60"/>
      <c r="KVP600" s="60"/>
      <c r="KVQ600" s="60"/>
      <c r="KVR600" s="60"/>
      <c r="KVS600" s="60"/>
      <c r="KVT600" s="60"/>
      <c r="KVU600" s="60"/>
      <c r="KVV600" s="60"/>
      <c r="KVW600" s="60"/>
      <c r="KVX600" s="60"/>
      <c r="KVY600" s="60"/>
      <c r="KVZ600" s="60"/>
      <c r="KWA600" s="60"/>
      <c r="KWB600" s="60"/>
      <c r="KWC600" s="60"/>
      <c r="KWD600" s="60"/>
      <c r="KWE600" s="60"/>
      <c r="KWF600" s="60"/>
      <c r="KWG600" s="60"/>
      <c r="KWH600" s="60"/>
      <c r="KWI600" s="60"/>
      <c r="KWJ600" s="60"/>
      <c r="KWK600" s="60"/>
      <c r="KWL600" s="60"/>
      <c r="KWM600" s="60"/>
      <c r="KWN600" s="60"/>
      <c r="KWO600" s="60"/>
      <c r="KWP600" s="60"/>
      <c r="KWQ600" s="60"/>
      <c r="KWR600" s="60"/>
      <c r="KWS600" s="60"/>
      <c r="KWT600" s="60"/>
      <c r="KWU600" s="60"/>
      <c r="KWV600" s="60"/>
      <c r="KWW600" s="60"/>
      <c r="KWX600" s="60"/>
      <c r="KWY600" s="60"/>
      <c r="KWZ600" s="60"/>
      <c r="KXA600" s="60"/>
      <c r="KXB600" s="60"/>
      <c r="KXC600" s="60"/>
      <c r="KXD600" s="60"/>
      <c r="KXE600" s="60"/>
      <c r="KXF600" s="60"/>
      <c r="KXG600" s="60"/>
      <c r="KXH600" s="60"/>
      <c r="KXI600" s="60"/>
      <c r="KXJ600" s="60"/>
      <c r="KXK600" s="60"/>
      <c r="KXL600" s="60"/>
      <c r="KXM600" s="60"/>
      <c r="KXN600" s="60"/>
      <c r="KXO600" s="60"/>
      <c r="KXP600" s="60"/>
      <c r="KXQ600" s="60"/>
      <c r="KXR600" s="60"/>
      <c r="KXS600" s="60"/>
      <c r="KXT600" s="60"/>
      <c r="KXU600" s="60"/>
      <c r="KXV600" s="60"/>
      <c r="KXW600" s="60"/>
      <c r="KXX600" s="60"/>
      <c r="KXY600" s="60"/>
      <c r="KXZ600" s="60"/>
      <c r="KYA600" s="60"/>
      <c r="KYB600" s="60"/>
      <c r="KYC600" s="60"/>
      <c r="KYD600" s="60"/>
      <c r="KYE600" s="60"/>
      <c r="KYF600" s="60"/>
      <c r="KYG600" s="60"/>
      <c r="KYH600" s="60"/>
      <c r="KYI600" s="60"/>
      <c r="KYJ600" s="60"/>
      <c r="KYK600" s="60"/>
      <c r="KYL600" s="60"/>
      <c r="KYM600" s="60"/>
      <c r="KYN600" s="60"/>
      <c r="KYO600" s="60"/>
      <c r="KYP600" s="60"/>
      <c r="KYQ600" s="60"/>
      <c r="KYR600" s="60"/>
      <c r="KYS600" s="60"/>
      <c r="KYT600" s="60"/>
      <c r="KYU600" s="60"/>
      <c r="KYV600" s="60"/>
      <c r="KYW600" s="60"/>
      <c r="KYX600" s="60"/>
      <c r="KYY600" s="60"/>
      <c r="KYZ600" s="60"/>
      <c r="KZA600" s="60"/>
      <c r="KZB600" s="60"/>
      <c r="KZC600" s="60"/>
      <c r="KZD600" s="60"/>
      <c r="KZE600" s="60"/>
      <c r="KZF600" s="60"/>
      <c r="KZG600" s="60"/>
      <c r="KZH600" s="60"/>
      <c r="KZI600" s="60"/>
      <c r="KZJ600" s="60"/>
      <c r="KZK600" s="60"/>
      <c r="KZL600" s="60"/>
      <c r="KZM600" s="60"/>
      <c r="KZN600" s="60"/>
      <c r="KZO600" s="60"/>
      <c r="KZP600" s="60"/>
      <c r="KZQ600" s="60"/>
      <c r="KZR600" s="60"/>
      <c r="KZS600" s="60"/>
      <c r="KZT600" s="60"/>
      <c r="KZU600" s="60"/>
      <c r="KZV600" s="60"/>
      <c r="KZW600" s="60"/>
      <c r="KZX600" s="60"/>
      <c r="KZY600" s="60"/>
      <c r="KZZ600" s="60"/>
      <c r="LAA600" s="60"/>
      <c r="LAB600" s="60"/>
      <c r="LAC600" s="60"/>
      <c r="LAD600" s="60"/>
      <c r="LAE600" s="60"/>
      <c r="LAF600" s="60"/>
      <c r="LAG600" s="60"/>
      <c r="LAH600" s="60"/>
      <c r="LAI600" s="60"/>
      <c r="LAJ600" s="60"/>
      <c r="LAK600" s="60"/>
      <c r="LAL600" s="60"/>
      <c r="LAM600" s="60"/>
      <c r="LAN600" s="60"/>
      <c r="LAO600" s="60"/>
      <c r="LAP600" s="60"/>
      <c r="LAQ600" s="60"/>
      <c r="LAR600" s="60"/>
      <c r="LAS600" s="60"/>
      <c r="LAT600" s="60"/>
      <c r="LAU600" s="60"/>
      <c r="LAV600" s="60"/>
      <c r="LAW600" s="60"/>
      <c r="LAX600" s="60"/>
      <c r="LAY600" s="60"/>
      <c r="LAZ600" s="60"/>
      <c r="LBA600" s="60"/>
      <c r="LBB600" s="60"/>
      <c r="LBC600" s="60"/>
      <c r="LBD600" s="60"/>
      <c r="LBE600" s="60"/>
      <c r="LBF600" s="60"/>
      <c r="LBG600" s="60"/>
      <c r="LBH600" s="60"/>
      <c r="LBI600" s="60"/>
      <c r="LBJ600" s="60"/>
      <c r="LBK600" s="60"/>
      <c r="LBL600" s="60"/>
      <c r="LBM600" s="60"/>
      <c r="LBN600" s="60"/>
      <c r="LBO600" s="60"/>
      <c r="LBP600" s="60"/>
      <c r="LBQ600" s="60"/>
      <c r="LBR600" s="60"/>
      <c r="LBS600" s="60"/>
      <c r="LBT600" s="60"/>
      <c r="LBU600" s="60"/>
      <c r="LBV600" s="60"/>
      <c r="LBW600" s="60"/>
      <c r="LBX600" s="60"/>
      <c r="LBY600" s="60"/>
      <c r="LBZ600" s="60"/>
      <c r="LCA600" s="60"/>
      <c r="LCB600" s="60"/>
      <c r="LCC600" s="60"/>
      <c r="LCD600" s="60"/>
      <c r="LCE600" s="60"/>
      <c r="LCF600" s="60"/>
      <c r="LCG600" s="60"/>
      <c r="LCH600" s="60"/>
      <c r="LCI600" s="60"/>
      <c r="LCJ600" s="60"/>
      <c r="LCK600" s="60"/>
      <c r="LCL600" s="60"/>
      <c r="LCM600" s="60"/>
      <c r="LCN600" s="60"/>
      <c r="LCO600" s="60"/>
      <c r="LCP600" s="60"/>
      <c r="LCQ600" s="60"/>
      <c r="LCR600" s="60"/>
      <c r="LCS600" s="60"/>
      <c r="LCT600" s="60"/>
      <c r="LCU600" s="60"/>
      <c r="LCV600" s="60"/>
      <c r="LCW600" s="60"/>
      <c r="LCX600" s="60"/>
      <c r="LCY600" s="60"/>
      <c r="LCZ600" s="60"/>
      <c r="LDA600" s="60"/>
      <c r="LDB600" s="60"/>
      <c r="LDC600" s="60"/>
      <c r="LDD600" s="60"/>
      <c r="LDE600" s="60"/>
      <c r="LDF600" s="60"/>
      <c r="LDG600" s="60"/>
      <c r="LDH600" s="60"/>
      <c r="LDI600" s="60"/>
      <c r="LDJ600" s="60"/>
      <c r="LDK600" s="60"/>
      <c r="LDL600" s="60"/>
      <c r="LDM600" s="60"/>
      <c r="LDN600" s="60"/>
      <c r="LDO600" s="60"/>
      <c r="LDP600" s="60"/>
      <c r="LDQ600" s="60"/>
      <c r="LDR600" s="60"/>
      <c r="LDS600" s="60"/>
      <c r="LDT600" s="60"/>
      <c r="LDU600" s="60"/>
      <c r="LDV600" s="60"/>
      <c r="LDW600" s="60"/>
      <c r="LDX600" s="60"/>
      <c r="LDY600" s="60"/>
      <c r="LDZ600" s="60"/>
      <c r="LEA600" s="60"/>
      <c r="LEB600" s="60"/>
      <c r="LEC600" s="60"/>
      <c r="LED600" s="60"/>
      <c r="LEE600" s="60"/>
      <c r="LEF600" s="60"/>
      <c r="LEG600" s="60"/>
      <c r="LEH600" s="60"/>
      <c r="LEI600" s="60"/>
      <c r="LEJ600" s="60"/>
      <c r="LEK600" s="60"/>
      <c r="LEL600" s="60"/>
      <c r="LEM600" s="60"/>
      <c r="LEN600" s="60"/>
      <c r="LEO600" s="60"/>
      <c r="LEP600" s="60"/>
      <c r="LEQ600" s="60"/>
      <c r="LER600" s="60"/>
      <c r="LES600" s="60"/>
      <c r="LET600" s="60"/>
      <c r="LEU600" s="60"/>
      <c r="LEV600" s="60"/>
      <c r="LEW600" s="60"/>
      <c r="LEX600" s="60"/>
      <c r="LEY600" s="60"/>
      <c r="LEZ600" s="60"/>
      <c r="LFA600" s="60"/>
      <c r="LFB600" s="60"/>
      <c r="LFC600" s="60"/>
      <c r="LFD600" s="60"/>
      <c r="LFE600" s="60"/>
      <c r="LFF600" s="60"/>
      <c r="LFG600" s="60"/>
      <c r="LFH600" s="60"/>
      <c r="LFI600" s="60"/>
      <c r="LFJ600" s="60"/>
      <c r="LFK600" s="60"/>
      <c r="LFL600" s="60"/>
      <c r="LFM600" s="60"/>
      <c r="LFN600" s="60"/>
      <c r="LFO600" s="60"/>
      <c r="LFP600" s="60"/>
      <c r="LFQ600" s="60"/>
      <c r="LFR600" s="60"/>
      <c r="LFS600" s="60"/>
      <c r="LFT600" s="60"/>
      <c r="LFU600" s="60"/>
      <c r="LFV600" s="60"/>
      <c r="LFW600" s="60"/>
      <c r="LFX600" s="60"/>
      <c r="LFY600" s="60"/>
      <c r="LFZ600" s="60"/>
      <c r="LGA600" s="60"/>
      <c r="LGB600" s="60"/>
      <c r="LGC600" s="60"/>
      <c r="LGD600" s="60"/>
      <c r="LGE600" s="60"/>
      <c r="LGF600" s="60"/>
      <c r="LGG600" s="60"/>
      <c r="LGH600" s="60"/>
      <c r="LGI600" s="60"/>
      <c r="LGJ600" s="60"/>
      <c r="LGK600" s="60"/>
      <c r="LGL600" s="60"/>
      <c r="LGM600" s="60"/>
      <c r="LGN600" s="60"/>
      <c r="LGO600" s="60"/>
      <c r="LGP600" s="60"/>
      <c r="LGQ600" s="60"/>
      <c r="LGR600" s="60"/>
      <c r="LGS600" s="60"/>
      <c r="LGT600" s="60"/>
      <c r="LGU600" s="60"/>
      <c r="LGV600" s="60"/>
      <c r="LGW600" s="60"/>
      <c r="LGX600" s="60"/>
      <c r="LGY600" s="60"/>
      <c r="LGZ600" s="60"/>
      <c r="LHA600" s="60"/>
      <c r="LHB600" s="60"/>
      <c r="LHC600" s="60"/>
      <c r="LHD600" s="60"/>
      <c r="LHE600" s="60"/>
      <c r="LHF600" s="60"/>
      <c r="LHG600" s="60"/>
      <c r="LHH600" s="60"/>
      <c r="LHI600" s="60"/>
      <c r="LHJ600" s="60"/>
      <c r="LHK600" s="60"/>
      <c r="LHL600" s="60"/>
      <c r="LHM600" s="60"/>
      <c r="LHN600" s="60"/>
      <c r="LHO600" s="60"/>
      <c r="LHP600" s="60"/>
      <c r="LHQ600" s="60"/>
      <c r="LHR600" s="60"/>
      <c r="LHS600" s="60"/>
      <c r="LHT600" s="60"/>
      <c r="LHU600" s="60"/>
      <c r="LHV600" s="60"/>
      <c r="LHW600" s="60"/>
      <c r="LHX600" s="60"/>
      <c r="LHY600" s="60"/>
      <c r="LHZ600" s="60"/>
      <c r="LIA600" s="60"/>
      <c r="LIB600" s="60"/>
      <c r="LIC600" s="60"/>
      <c r="LID600" s="60"/>
      <c r="LIE600" s="60"/>
      <c r="LIF600" s="60"/>
      <c r="LIG600" s="60"/>
      <c r="LIH600" s="60"/>
      <c r="LII600" s="60"/>
      <c r="LIJ600" s="60"/>
      <c r="LIK600" s="60"/>
      <c r="LIL600" s="60"/>
      <c r="LIM600" s="60"/>
      <c r="LIN600" s="60"/>
      <c r="LIO600" s="60"/>
      <c r="LIP600" s="60"/>
      <c r="LIQ600" s="60"/>
      <c r="LIR600" s="60"/>
      <c r="LIS600" s="60"/>
      <c r="LIT600" s="60"/>
      <c r="LIU600" s="60"/>
      <c r="LIV600" s="60"/>
      <c r="LIW600" s="60"/>
      <c r="LIX600" s="60"/>
      <c r="LIY600" s="60"/>
      <c r="LIZ600" s="60"/>
      <c r="LJA600" s="60"/>
      <c r="LJB600" s="60"/>
      <c r="LJC600" s="60"/>
      <c r="LJD600" s="60"/>
      <c r="LJE600" s="60"/>
      <c r="LJF600" s="60"/>
      <c r="LJG600" s="60"/>
      <c r="LJH600" s="60"/>
      <c r="LJI600" s="60"/>
      <c r="LJJ600" s="60"/>
      <c r="LJK600" s="60"/>
      <c r="LJL600" s="60"/>
      <c r="LJM600" s="60"/>
      <c r="LJN600" s="60"/>
      <c r="LJO600" s="60"/>
      <c r="LJP600" s="60"/>
      <c r="LJQ600" s="60"/>
      <c r="LJR600" s="60"/>
      <c r="LJS600" s="60"/>
      <c r="LJT600" s="60"/>
      <c r="LJU600" s="60"/>
      <c r="LJV600" s="60"/>
      <c r="LJW600" s="60"/>
      <c r="LJX600" s="60"/>
      <c r="LJY600" s="60"/>
      <c r="LJZ600" s="60"/>
      <c r="LKA600" s="60"/>
      <c r="LKB600" s="60"/>
      <c r="LKC600" s="60"/>
      <c r="LKD600" s="60"/>
      <c r="LKE600" s="60"/>
      <c r="LKF600" s="60"/>
      <c r="LKG600" s="60"/>
      <c r="LKH600" s="60"/>
      <c r="LKI600" s="60"/>
      <c r="LKJ600" s="60"/>
      <c r="LKK600" s="60"/>
      <c r="LKL600" s="60"/>
      <c r="LKM600" s="60"/>
      <c r="LKN600" s="60"/>
      <c r="LKO600" s="60"/>
      <c r="LKP600" s="60"/>
      <c r="LKQ600" s="60"/>
      <c r="LKR600" s="60"/>
      <c r="LKS600" s="60"/>
      <c r="LKT600" s="60"/>
      <c r="LKU600" s="60"/>
      <c r="LKV600" s="60"/>
      <c r="LKW600" s="60"/>
      <c r="LKX600" s="60"/>
      <c r="LKY600" s="60"/>
      <c r="LKZ600" s="60"/>
      <c r="LLA600" s="60"/>
      <c r="LLB600" s="60"/>
      <c r="LLC600" s="60"/>
      <c r="LLD600" s="60"/>
      <c r="LLE600" s="60"/>
      <c r="LLF600" s="60"/>
      <c r="LLG600" s="60"/>
      <c r="LLH600" s="60"/>
      <c r="LLI600" s="60"/>
      <c r="LLJ600" s="60"/>
      <c r="LLK600" s="60"/>
      <c r="LLL600" s="60"/>
      <c r="LLM600" s="60"/>
      <c r="LLN600" s="60"/>
      <c r="LLO600" s="60"/>
      <c r="LLP600" s="60"/>
      <c r="LLQ600" s="60"/>
      <c r="LLR600" s="60"/>
      <c r="LLS600" s="60"/>
      <c r="LLT600" s="60"/>
      <c r="LLU600" s="60"/>
      <c r="LLV600" s="60"/>
      <c r="LLW600" s="60"/>
      <c r="LLX600" s="60"/>
      <c r="LLY600" s="60"/>
      <c r="LLZ600" s="60"/>
      <c r="LMA600" s="60"/>
      <c r="LMB600" s="60"/>
      <c r="LMC600" s="60"/>
      <c r="LMD600" s="60"/>
      <c r="LME600" s="60"/>
      <c r="LMF600" s="60"/>
      <c r="LMG600" s="60"/>
      <c r="LMH600" s="60"/>
      <c r="LMI600" s="60"/>
      <c r="LMJ600" s="60"/>
      <c r="LMK600" s="60"/>
      <c r="LML600" s="60"/>
      <c r="LMM600" s="60"/>
      <c r="LMN600" s="60"/>
      <c r="LMO600" s="60"/>
      <c r="LMP600" s="60"/>
      <c r="LMQ600" s="60"/>
      <c r="LMR600" s="60"/>
      <c r="LMS600" s="60"/>
      <c r="LMT600" s="60"/>
      <c r="LMU600" s="60"/>
      <c r="LMV600" s="60"/>
      <c r="LMW600" s="60"/>
      <c r="LMX600" s="60"/>
      <c r="LMY600" s="60"/>
      <c r="LMZ600" s="60"/>
      <c r="LNA600" s="60"/>
      <c r="LNB600" s="60"/>
      <c r="LNC600" s="60"/>
      <c r="LND600" s="60"/>
      <c r="LNE600" s="60"/>
      <c r="LNF600" s="60"/>
      <c r="LNG600" s="60"/>
      <c r="LNH600" s="60"/>
      <c r="LNI600" s="60"/>
      <c r="LNJ600" s="60"/>
      <c r="LNK600" s="60"/>
      <c r="LNL600" s="60"/>
      <c r="LNM600" s="60"/>
      <c r="LNN600" s="60"/>
      <c r="LNO600" s="60"/>
      <c r="LNP600" s="60"/>
      <c r="LNQ600" s="60"/>
      <c r="LNR600" s="60"/>
      <c r="LNS600" s="60"/>
      <c r="LNT600" s="60"/>
      <c r="LNU600" s="60"/>
      <c r="LNV600" s="60"/>
      <c r="LNW600" s="60"/>
      <c r="LNX600" s="60"/>
      <c r="LNY600" s="60"/>
      <c r="LNZ600" s="60"/>
      <c r="LOA600" s="60"/>
      <c r="LOB600" s="60"/>
      <c r="LOC600" s="60"/>
      <c r="LOD600" s="60"/>
      <c r="LOE600" s="60"/>
      <c r="LOF600" s="60"/>
      <c r="LOG600" s="60"/>
      <c r="LOH600" s="60"/>
      <c r="LOI600" s="60"/>
      <c r="LOJ600" s="60"/>
      <c r="LOK600" s="60"/>
      <c r="LOL600" s="60"/>
      <c r="LOM600" s="60"/>
      <c r="LON600" s="60"/>
      <c r="LOO600" s="60"/>
      <c r="LOP600" s="60"/>
      <c r="LOQ600" s="60"/>
      <c r="LOR600" s="60"/>
      <c r="LOS600" s="60"/>
      <c r="LOT600" s="60"/>
      <c r="LOU600" s="60"/>
      <c r="LOV600" s="60"/>
      <c r="LOW600" s="60"/>
      <c r="LOX600" s="60"/>
      <c r="LOY600" s="60"/>
      <c r="LOZ600" s="60"/>
      <c r="LPA600" s="60"/>
      <c r="LPB600" s="60"/>
      <c r="LPC600" s="60"/>
      <c r="LPD600" s="60"/>
      <c r="LPE600" s="60"/>
      <c r="LPF600" s="60"/>
      <c r="LPG600" s="60"/>
      <c r="LPH600" s="60"/>
      <c r="LPI600" s="60"/>
      <c r="LPJ600" s="60"/>
      <c r="LPK600" s="60"/>
      <c r="LPL600" s="60"/>
      <c r="LPM600" s="60"/>
      <c r="LPN600" s="60"/>
      <c r="LPO600" s="60"/>
      <c r="LPP600" s="60"/>
      <c r="LPQ600" s="60"/>
      <c r="LPR600" s="60"/>
      <c r="LPS600" s="60"/>
      <c r="LPT600" s="60"/>
      <c r="LPU600" s="60"/>
      <c r="LPV600" s="60"/>
      <c r="LPW600" s="60"/>
      <c r="LPX600" s="60"/>
      <c r="LPY600" s="60"/>
      <c r="LPZ600" s="60"/>
      <c r="LQA600" s="60"/>
      <c r="LQB600" s="60"/>
      <c r="LQC600" s="60"/>
      <c r="LQD600" s="60"/>
      <c r="LQE600" s="60"/>
      <c r="LQF600" s="60"/>
      <c r="LQG600" s="60"/>
      <c r="LQH600" s="60"/>
      <c r="LQI600" s="60"/>
      <c r="LQJ600" s="60"/>
      <c r="LQK600" s="60"/>
      <c r="LQL600" s="60"/>
      <c r="LQM600" s="60"/>
      <c r="LQN600" s="60"/>
      <c r="LQO600" s="60"/>
      <c r="LQP600" s="60"/>
      <c r="LQQ600" s="60"/>
      <c r="LQR600" s="60"/>
      <c r="LQS600" s="60"/>
      <c r="LQT600" s="60"/>
      <c r="LQU600" s="60"/>
      <c r="LQV600" s="60"/>
      <c r="LQW600" s="60"/>
      <c r="LQX600" s="60"/>
      <c r="LQY600" s="60"/>
      <c r="LQZ600" s="60"/>
      <c r="LRA600" s="60"/>
      <c r="LRB600" s="60"/>
      <c r="LRC600" s="60"/>
      <c r="LRD600" s="60"/>
      <c r="LRE600" s="60"/>
      <c r="LRF600" s="60"/>
      <c r="LRG600" s="60"/>
      <c r="LRH600" s="60"/>
      <c r="LRI600" s="60"/>
      <c r="LRJ600" s="60"/>
      <c r="LRK600" s="60"/>
      <c r="LRL600" s="60"/>
      <c r="LRM600" s="60"/>
      <c r="LRN600" s="60"/>
      <c r="LRO600" s="60"/>
      <c r="LRP600" s="60"/>
      <c r="LRQ600" s="60"/>
      <c r="LRR600" s="60"/>
      <c r="LRS600" s="60"/>
      <c r="LRT600" s="60"/>
      <c r="LRU600" s="60"/>
      <c r="LRV600" s="60"/>
      <c r="LRW600" s="60"/>
      <c r="LRX600" s="60"/>
      <c r="LRY600" s="60"/>
      <c r="LRZ600" s="60"/>
      <c r="LSA600" s="60"/>
      <c r="LSB600" s="60"/>
      <c r="LSC600" s="60"/>
      <c r="LSD600" s="60"/>
      <c r="LSE600" s="60"/>
      <c r="LSF600" s="60"/>
      <c r="LSG600" s="60"/>
      <c r="LSH600" s="60"/>
      <c r="LSI600" s="60"/>
      <c r="LSJ600" s="60"/>
      <c r="LSK600" s="60"/>
      <c r="LSL600" s="60"/>
      <c r="LSM600" s="60"/>
      <c r="LSN600" s="60"/>
      <c r="LSO600" s="60"/>
      <c r="LSP600" s="60"/>
      <c r="LSQ600" s="60"/>
      <c r="LSR600" s="60"/>
      <c r="LSS600" s="60"/>
      <c r="LST600" s="60"/>
      <c r="LSU600" s="60"/>
      <c r="LSV600" s="60"/>
      <c r="LSW600" s="60"/>
      <c r="LSX600" s="60"/>
      <c r="LSY600" s="60"/>
      <c r="LSZ600" s="60"/>
      <c r="LTA600" s="60"/>
      <c r="LTB600" s="60"/>
      <c r="LTC600" s="60"/>
      <c r="LTD600" s="60"/>
      <c r="LTE600" s="60"/>
      <c r="LTF600" s="60"/>
      <c r="LTG600" s="60"/>
      <c r="LTH600" s="60"/>
      <c r="LTI600" s="60"/>
      <c r="LTJ600" s="60"/>
      <c r="LTK600" s="60"/>
      <c r="LTL600" s="60"/>
      <c r="LTM600" s="60"/>
      <c r="LTN600" s="60"/>
      <c r="LTO600" s="60"/>
      <c r="LTP600" s="60"/>
      <c r="LTQ600" s="60"/>
      <c r="LTR600" s="60"/>
      <c r="LTS600" s="60"/>
      <c r="LTT600" s="60"/>
      <c r="LTU600" s="60"/>
      <c r="LTV600" s="60"/>
      <c r="LTW600" s="60"/>
      <c r="LTX600" s="60"/>
      <c r="LTY600" s="60"/>
      <c r="LTZ600" s="60"/>
      <c r="LUA600" s="60"/>
      <c r="LUB600" s="60"/>
      <c r="LUC600" s="60"/>
      <c r="LUD600" s="60"/>
      <c r="LUE600" s="60"/>
      <c r="LUF600" s="60"/>
      <c r="LUG600" s="60"/>
      <c r="LUH600" s="60"/>
      <c r="LUI600" s="60"/>
      <c r="LUJ600" s="60"/>
      <c r="LUK600" s="60"/>
      <c r="LUL600" s="60"/>
      <c r="LUM600" s="60"/>
      <c r="LUN600" s="60"/>
      <c r="LUO600" s="60"/>
      <c r="LUP600" s="60"/>
      <c r="LUQ600" s="60"/>
      <c r="LUR600" s="60"/>
      <c r="LUS600" s="60"/>
      <c r="LUT600" s="60"/>
      <c r="LUU600" s="60"/>
      <c r="LUV600" s="60"/>
      <c r="LUW600" s="60"/>
      <c r="LUX600" s="60"/>
      <c r="LUY600" s="60"/>
      <c r="LUZ600" s="60"/>
      <c r="LVA600" s="60"/>
      <c r="LVB600" s="60"/>
      <c r="LVC600" s="60"/>
      <c r="LVD600" s="60"/>
      <c r="LVE600" s="60"/>
      <c r="LVF600" s="60"/>
      <c r="LVG600" s="60"/>
      <c r="LVH600" s="60"/>
      <c r="LVI600" s="60"/>
      <c r="LVJ600" s="60"/>
      <c r="LVK600" s="60"/>
      <c r="LVL600" s="60"/>
      <c r="LVM600" s="60"/>
      <c r="LVN600" s="60"/>
      <c r="LVO600" s="60"/>
      <c r="LVP600" s="60"/>
      <c r="LVQ600" s="60"/>
      <c r="LVR600" s="60"/>
      <c r="LVS600" s="60"/>
      <c r="LVT600" s="60"/>
      <c r="LVU600" s="60"/>
      <c r="LVV600" s="60"/>
      <c r="LVW600" s="60"/>
      <c r="LVX600" s="60"/>
      <c r="LVY600" s="60"/>
      <c r="LVZ600" s="60"/>
      <c r="LWA600" s="60"/>
      <c r="LWB600" s="60"/>
      <c r="LWC600" s="60"/>
      <c r="LWD600" s="60"/>
      <c r="LWE600" s="60"/>
      <c r="LWF600" s="60"/>
      <c r="LWG600" s="60"/>
      <c r="LWH600" s="60"/>
      <c r="LWI600" s="60"/>
      <c r="LWJ600" s="60"/>
      <c r="LWK600" s="60"/>
      <c r="LWL600" s="60"/>
      <c r="LWM600" s="60"/>
      <c r="LWN600" s="60"/>
      <c r="LWO600" s="60"/>
      <c r="LWP600" s="60"/>
      <c r="LWQ600" s="60"/>
      <c r="LWR600" s="60"/>
      <c r="LWS600" s="60"/>
      <c r="LWT600" s="60"/>
      <c r="LWU600" s="60"/>
      <c r="LWV600" s="60"/>
      <c r="LWW600" s="60"/>
      <c r="LWX600" s="60"/>
      <c r="LWY600" s="60"/>
      <c r="LWZ600" s="60"/>
      <c r="LXA600" s="60"/>
      <c r="LXB600" s="60"/>
      <c r="LXC600" s="60"/>
      <c r="LXD600" s="60"/>
      <c r="LXE600" s="60"/>
      <c r="LXF600" s="60"/>
      <c r="LXG600" s="60"/>
      <c r="LXH600" s="60"/>
      <c r="LXI600" s="60"/>
      <c r="LXJ600" s="60"/>
      <c r="LXK600" s="60"/>
      <c r="LXL600" s="60"/>
      <c r="LXM600" s="60"/>
      <c r="LXN600" s="60"/>
      <c r="LXO600" s="60"/>
      <c r="LXP600" s="60"/>
      <c r="LXQ600" s="60"/>
      <c r="LXR600" s="60"/>
      <c r="LXS600" s="60"/>
      <c r="LXT600" s="60"/>
      <c r="LXU600" s="60"/>
      <c r="LXV600" s="60"/>
      <c r="LXW600" s="60"/>
      <c r="LXX600" s="60"/>
      <c r="LXY600" s="60"/>
      <c r="LXZ600" s="60"/>
      <c r="LYA600" s="60"/>
      <c r="LYB600" s="60"/>
      <c r="LYC600" s="60"/>
      <c r="LYD600" s="60"/>
      <c r="LYE600" s="60"/>
      <c r="LYF600" s="60"/>
      <c r="LYG600" s="60"/>
      <c r="LYH600" s="60"/>
      <c r="LYI600" s="60"/>
      <c r="LYJ600" s="60"/>
      <c r="LYK600" s="60"/>
      <c r="LYL600" s="60"/>
      <c r="LYM600" s="60"/>
      <c r="LYN600" s="60"/>
      <c r="LYO600" s="60"/>
      <c r="LYP600" s="60"/>
      <c r="LYQ600" s="60"/>
      <c r="LYR600" s="60"/>
      <c r="LYS600" s="60"/>
      <c r="LYT600" s="60"/>
      <c r="LYU600" s="60"/>
      <c r="LYV600" s="60"/>
      <c r="LYW600" s="60"/>
      <c r="LYX600" s="60"/>
      <c r="LYY600" s="60"/>
      <c r="LYZ600" s="60"/>
      <c r="LZA600" s="60"/>
      <c r="LZB600" s="60"/>
      <c r="LZC600" s="60"/>
      <c r="LZD600" s="60"/>
      <c r="LZE600" s="60"/>
      <c r="LZF600" s="60"/>
      <c r="LZG600" s="60"/>
      <c r="LZH600" s="60"/>
      <c r="LZI600" s="60"/>
      <c r="LZJ600" s="60"/>
      <c r="LZK600" s="60"/>
      <c r="LZL600" s="60"/>
      <c r="LZM600" s="60"/>
      <c r="LZN600" s="60"/>
      <c r="LZO600" s="60"/>
      <c r="LZP600" s="60"/>
      <c r="LZQ600" s="60"/>
      <c r="LZR600" s="60"/>
      <c r="LZS600" s="60"/>
      <c r="LZT600" s="60"/>
      <c r="LZU600" s="60"/>
      <c r="LZV600" s="60"/>
      <c r="LZW600" s="60"/>
      <c r="LZX600" s="60"/>
      <c r="LZY600" s="60"/>
      <c r="LZZ600" s="60"/>
      <c r="MAA600" s="60"/>
      <c r="MAB600" s="60"/>
      <c r="MAC600" s="60"/>
      <c r="MAD600" s="60"/>
      <c r="MAE600" s="60"/>
      <c r="MAF600" s="60"/>
      <c r="MAG600" s="60"/>
      <c r="MAH600" s="60"/>
      <c r="MAI600" s="60"/>
      <c r="MAJ600" s="60"/>
      <c r="MAK600" s="60"/>
      <c r="MAL600" s="60"/>
      <c r="MAM600" s="60"/>
      <c r="MAN600" s="60"/>
      <c r="MAO600" s="60"/>
      <c r="MAP600" s="60"/>
      <c r="MAQ600" s="60"/>
      <c r="MAR600" s="60"/>
      <c r="MAS600" s="60"/>
      <c r="MAT600" s="60"/>
      <c r="MAU600" s="60"/>
      <c r="MAV600" s="60"/>
      <c r="MAW600" s="60"/>
      <c r="MAX600" s="60"/>
      <c r="MAY600" s="60"/>
      <c r="MAZ600" s="60"/>
      <c r="MBA600" s="60"/>
      <c r="MBB600" s="60"/>
      <c r="MBC600" s="60"/>
      <c r="MBD600" s="60"/>
      <c r="MBE600" s="60"/>
      <c r="MBF600" s="60"/>
      <c r="MBG600" s="60"/>
      <c r="MBH600" s="60"/>
      <c r="MBI600" s="60"/>
      <c r="MBJ600" s="60"/>
      <c r="MBK600" s="60"/>
      <c r="MBL600" s="60"/>
      <c r="MBM600" s="60"/>
      <c r="MBN600" s="60"/>
      <c r="MBO600" s="60"/>
      <c r="MBP600" s="60"/>
      <c r="MBQ600" s="60"/>
      <c r="MBR600" s="60"/>
      <c r="MBS600" s="60"/>
      <c r="MBT600" s="60"/>
      <c r="MBU600" s="60"/>
      <c r="MBV600" s="60"/>
      <c r="MBW600" s="60"/>
      <c r="MBX600" s="60"/>
      <c r="MBY600" s="60"/>
      <c r="MBZ600" s="60"/>
      <c r="MCA600" s="60"/>
      <c r="MCB600" s="60"/>
      <c r="MCC600" s="60"/>
      <c r="MCD600" s="60"/>
      <c r="MCE600" s="60"/>
      <c r="MCF600" s="60"/>
      <c r="MCG600" s="60"/>
      <c r="MCH600" s="60"/>
      <c r="MCI600" s="60"/>
      <c r="MCJ600" s="60"/>
      <c r="MCK600" s="60"/>
      <c r="MCL600" s="60"/>
      <c r="MCM600" s="60"/>
      <c r="MCN600" s="60"/>
      <c r="MCO600" s="60"/>
      <c r="MCP600" s="60"/>
      <c r="MCQ600" s="60"/>
      <c r="MCR600" s="60"/>
      <c r="MCS600" s="60"/>
      <c r="MCT600" s="60"/>
      <c r="MCU600" s="60"/>
      <c r="MCV600" s="60"/>
      <c r="MCW600" s="60"/>
      <c r="MCX600" s="60"/>
      <c r="MCY600" s="60"/>
      <c r="MCZ600" s="60"/>
      <c r="MDA600" s="60"/>
      <c r="MDB600" s="60"/>
      <c r="MDC600" s="60"/>
      <c r="MDD600" s="60"/>
      <c r="MDE600" s="60"/>
      <c r="MDF600" s="60"/>
      <c r="MDG600" s="60"/>
      <c r="MDH600" s="60"/>
      <c r="MDI600" s="60"/>
      <c r="MDJ600" s="60"/>
      <c r="MDK600" s="60"/>
      <c r="MDL600" s="60"/>
      <c r="MDM600" s="60"/>
      <c r="MDN600" s="60"/>
      <c r="MDO600" s="60"/>
      <c r="MDP600" s="60"/>
      <c r="MDQ600" s="60"/>
      <c r="MDR600" s="60"/>
      <c r="MDS600" s="60"/>
      <c r="MDT600" s="60"/>
      <c r="MDU600" s="60"/>
      <c r="MDV600" s="60"/>
      <c r="MDW600" s="60"/>
      <c r="MDX600" s="60"/>
      <c r="MDY600" s="60"/>
      <c r="MDZ600" s="60"/>
      <c r="MEA600" s="60"/>
      <c r="MEB600" s="60"/>
      <c r="MEC600" s="60"/>
      <c r="MED600" s="60"/>
      <c r="MEE600" s="60"/>
      <c r="MEF600" s="60"/>
      <c r="MEG600" s="60"/>
      <c r="MEH600" s="60"/>
      <c r="MEI600" s="60"/>
      <c r="MEJ600" s="60"/>
      <c r="MEK600" s="60"/>
      <c r="MEL600" s="60"/>
      <c r="MEM600" s="60"/>
      <c r="MEN600" s="60"/>
      <c r="MEO600" s="60"/>
      <c r="MEP600" s="60"/>
      <c r="MEQ600" s="60"/>
      <c r="MER600" s="60"/>
      <c r="MES600" s="60"/>
      <c r="MET600" s="60"/>
      <c r="MEU600" s="60"/>
      <c r="MEV600" s="60"/>
      <c r="MEW600" s="60"/>
      <c r="MEX600" s="60"/>
      <c r="MEY600" s="60"/>
      <c r="MEZ600" s="60"/>
      <c r="MFA600" s="60"/>
      <c r="MFB600" s="60"/>
      <c r="MFC600" s="60"/>
      <c r="MFD600" s="60"/>
      <c r="MFE600" s="60"/>
      <c r="MFF600" s="60"/>
      <c r="MFG600" s="60"/>
      <c r="MFH600" s="60"/>
      <c r="MFI600" s="60"/>
      <c r="MFJ600" s="60"/>
      <c r="MFK600" s="60"/>
      <c r="MFL600" s="60"/>
      <c r="MFM600" s="60"/>
      <c r="MFN600" s="60"/>
      <c r="MFO600" s="60"/>
      <c r="MFP600" s="60"/>
      <c r="MFQ600" s="60"/>
      <c r="MFR600" s="60"/>
      <c r="MFS600" s="60"/>
      <c r="MFT600" s="60"/>
      <c r="MFU600" s="60"/>
      <c r="MFV600" s="60"/>
      <c r="MFW600" s="60"/>
      <c r="MFX600" s="60"/>
      <c r="MFY600" s="60"/>
      <c r="MFZ600" s="60"/>
      <c r="MGA600" s="60"/>
      <c r="MGB600" s="60"/>
      <c r="MGC600" s="60"/>
      <c r="MGD600" s="60"/>
      <c r="MGE600" s="60"/>
      <c r="MGF600" s="60"/>
      <c r="MGG600" s="60"/>
      <c r="MGH600" s="60"/>
      <c r="MGI600" s="60"/>
      <c r="MGJ600" s="60"/>
      <c r="MGK600" s="60"/>
      <c r="MGL600" s="60"/>
      <c r="MGM600" s="60"/>
      <c r="MGN600" s="60"/>
      <c r="MGO600" s="60"/>
      <c r="MGP600" s="60"/>
      <c r="MGQ600" s="60"/>
      <c r="MGR600" s="60"/>
      <c r="MGS600" s="60"/>
      <c r="MGT600" s="60"/>
      <c r="MGU600" s="60"/>
      <c r="MGV600" s="60"/>
      <c r="MGW600" s="60"/>
      <c r="MGX600" s="60"/>
      <c r="MGY600" s="60"/>
      <c r="MGZ600" s="60"/>
      <c r="MHA600" s="60"/>
      <c r="MHB600" s="60"/>
      <c r="MHC600" s="60"/>
      <c r="MHD600" s="60"/>
      <c r="MHE600" s="60"/>
      <c r="MHF600" s="60"/>
      <c r="MHG600" s="60"/>
      <c r="MHH600" s="60"/>
      <c r="MHI600" s="60"/>
      <c r="MHJ600" s="60"/>
      <c r="MHK600" s="60"/>
      <c r="MHL600" s="60"/>
      <c r="MHM600" s="60"/>
      <c r="MHN600" s="60"/>
      <c r="MHO600" s="60"/>
      <c r="MHP600" s="60"/>
      <c r="MHQ600" s="60"/>
      <c r="MHR600" s="60"/>
      <c r="MHS600" s="60"/>
      <c r="MHT600" s="60"/>
      <c r="MHU600" s="60"/>
      <c r="MHV600" s="60"/>
      <c r="MHW600" s="60"/>
      <c r="MHX600" s="60"/>
      <c r="MHY600" s="60"/>
      <c r="MHZ600" s="60"/>
      <c r="MIA600" s="60"/>
      <c r="MIB600" s="60"/>
      <c r="MIC600" s="60"/>
      <c r="MID600" s="60"/>
      <c r="MIE600" s="60"/>
      <c r="MIF600" s="60"/>
      <c r="MIG600" s="60"/>
      <c r="MIH600" s="60"/>
      <c r="MII600" s="60"/>
      <c r="MIJ600" s="60"/>
      <c r="MIK600" s="60"/>
      <c r="MIL600" s="60"/>
      <c r="MIM600" s="60"/>
      <c r="MIN600" s="60"/>
      <c r="MIO600" s="60"/>
      <c r="MIP600" s="60"/>
      <c r="MIQ600" s="60"/>
      <c r="MIR600" s="60"/>
      <c r="MIS600" s="60"/>
      <c r="MIT600" s="60"/>
      <c r="MIU600" s="60"/>
      <c r="MIV600" s="60"/>
      <c r="MIW600" s="60"/>
      <c r="MIX600" s="60"/>
      <c r="MIY600" s="60"/>
      <c r="MIZ600" s="60"/>
      <c r="MJA600" s="60"/>
      <c r="MJB600" s="60"/>
      <c r="MJC600" s="60"/>
      <c r="MJD600" s="60"/>
      <c r="MJE600" s="60"/>
      <c r="MJF600" s="60"/>
      <c r="MJG600" s="60"/>
      <c r="MJH600" s="60"/>
      <c r="MJI600" s="60"/>
      <c r="MJJ600" s="60"/>
      <c r="MJK600" s="60"/>
      <c r="MJL600" s="60"/>
      <c r="MJM600" s="60"/>
      <c r="MJN600" s="60"/>
      <c r="MJO600" s="60"/>
      <c r="MJP600" s="60"/>
      <c r="MJQ600" s="60"/>
      <c r="MJR600" s="60"/>
      <c r="MJS600" s="60"/>
      <c r="MJT600" s="60"/>
      <c r="MJU600" s="60"/>
      <c r="MJV600" s="60"/>
      <c r="MJW600" s="60"/>
      <c r="MJX600" s="60"/>
      <c r="MJY600" s="60"/>
      <c r="MJZ600" s="60"/>
      <c r="MKA600" s="60"/>
      <c r="MKB600" s="60"/>
      <c r="MKC600" s="60"/>
      <c r="MKD600" s="60"/>
      <c r="MKE600" s="60"/>
      <c r="MKF600" s="60"/>
      <c r="MKG600" s="60"/>
      <c r="MKH600" s="60"/>
      <c r="MKI600" s="60"/>
      <c r="MKJ600" s="60"/>
      <c r="MKK600" s="60"/>
      <c r="MKL600" s="60"/>
      <c r="MKM600" s="60"/>
      <c r="MKN600" s="60"/>
      <c r="MKO600" s="60"/>
      <c r="MKP600" s="60"/>
      <c r="MKQ600" s="60"/>
      <c r="MKR600" s="60"/>
      <c r="MKS600" s="60"/>
      <c r="MKT600" s="60"/>
      <c r="MKU600" s="60"/>
      <c r="MKV600" s="60"/>
      <c r="MKW600" s="60"/>
      <c r="MKX600" s="60"/>
      <c r="MKY600" s="60"/>
      <c r="MKZ600" s="60"/>
      <c r="MLA600" s="60"/>
      <c r="MLB600" s="60"/>
      <c r="MLC600" s="60"/>
      <c r="MLD600" s="60"/>
      <c r="MLE600" s="60"/>
      <c r="MLF600" s="60"/>
      <c r="MLG600" s="60"/>
      <c r="MLH600" s="60"/>
      <c r="MLI600" s="60"/>
      <c r="MLJ600" s="60"/>
      <c r="MLK600" s="60"/>
      <c r="MLL600" s="60"/>
      <c r="MLM600" s="60"/>
      <c r="MLN600" s="60"/>
      <c r="MLO600" s="60"/>
      <c r="MLP600" s="60"/>
      <c r="MLQ600" s="60"/>
      <c r="MLR600" s="60"/>
      <c r="MLS600" s="60"/>
      <c r="MLT600" s="60"/>
      <c r="MLU600" s="60"/>
      <c r="MLV600" s="60"/>
      <c r="MLW600" s="60"/>
      <c r="MLX600" s="60"/>
      <c r="MLY600" s="60"/>
      <c r="MLZ600" s="60"/>
      <c r="MMA600" s="60"/>
      <c r="MMB600" s="60"/>
      <c r="MMC600" s="60"/>
      <c r="MMD600" s="60"/>
      <c r="MME600" s="60"/>
      <c r="MMF600" s="60"/>
      <c r="MMG600" s="60"/>
      <c r="MMH600" s="60"/>
      <c r="MMI600" s="60"/>
      <c r="MMJ600" s="60"/>
      <c r="MMK600" s="60"/>
      <c r="MML600" s="60"/>
      <c r="MMM600" s="60"/>
      <c r="MMN600" s="60"/>
      <c r="MMO600" s="60"/>
      <c r="MMP600" s="60"/>
      <c r="MMQ600" s="60"/>
      <c r="MMR600" s="60"/>
      <c r="MMS600" s="60"/>
      <c r="MMT600" s="60"/>
      <c r="MMU600" s="60"/>
      <c r="MMV600" s="60"/>
      <c r="MMW600" s="60"/>
      <c r="MMX600" s="60"/>
      <c r="MMY600" s="60"/>
      <c r="MMZ600" s="60"/>
      <c r="MNA600" s="60"/>
      <c r="MNB600" s="60"/>
      <c r="MNC600" s="60"/>
      <c r="MND600" s="60"/>
      <c r="MNE600" s="60"/>
      <c r="MNF600" s="60"/>
      <c r="MNG600" s="60"/>
      <c r="MNH600" s="60"/>
      <c r="MNI600" s="60"/>
      <c r="MNJ600" s="60"/>
      <c r="MNK600" s="60"/>
      <c r="MNL600" s="60"/>
      <c r="MNM600" s="60"/>
      <c r="MNN600" s="60"/>
      <c r="MNO600" s="60"/>
      <c r="MNP600" s="60"/>
      <c r="MNQ600" s="60"/>
      <c r="MNR600" s="60"/>
      <c r="MNS600" s="60"/>
      <c r="MNT600" s="60"/>
      <c r="MNU600" s="60"/>
      <c r="MNV600" s="60"/>
      <c r="MNW600" s="60"/>
      <c r="MNX600" s="60"/>
      <c r="MNY600" s="60"/>
      <c r="MNZ600" s="60"/>
      <c r="MOA600" s="60"/>
      <c r="MOB600" s="60"/>
      <c r="MOC600" s="60"/>
      <c r="MOD600" s="60"/>
      <c r="MOE600" s="60"/>
      <c r="MOF600" s="60"/>
      <c r="MOG600" s="60"/>
      <c r="MOH600" s="60"/>
      <c r="MOI600" s="60"/>
      <c r="MOJ600" s="60"/>
      <c r="MOK600" s="60"/>
      <c r="MOL600" s="60"/>
      <c r="MOM600" s="60"/>
      <c r="MON600" s="60"/>
      <c r="MOO600" s="60"/>
      <c r="MOP600" s="60"/>
      <c r="MOQ600" s="60"/>
      <c r="MOR600" s="60"/>
      <c r="MOS600" s="60"/>
      <c r="MOT600" s="60"/>
      <c r="MOU600" s="60"/>
      <c r="MOV600" s="60"/>
      <c r="MOW600" s="60"/>
      <c r="MOX600" s="60"/>
      <c r="MOY600" s="60"/>
      <c r="MOZ600" s="60"/>
      <c r="MPA600" s="60"/>
      <c r="MPB600" s="60"/>
      <c r="MPC600" s="60"/>
      <c r="MPD600" s="60"/>
      <c r="MPE600" s="60"/>
      <c r="MPF600" s="60"/>
      <c r="MPG600" s="60"/>
      <c r="MPH600" s="60"/>
      <c r="MPI600" s="60"/>
      <c r="MPJ600" s="60"/>
      <c r="MPK600" s="60"/>
      <c r="MPL600" s="60"/>
      <c r="MPM600" s="60"/>
      <c r="MPN600" s="60"/>
      <c r="MPO600" s="60"/>
      <c r="MPP600" s="60"/>
      <c r="MPQ600" s="60"/>
      <c r="MPR600" s="60"/>
      <c r="MPS600" s="60"/>
      <c r="MPT600" s="60"/>
      <c r="MPU600" s="60"/>
      <c r="MPV600" s="60"/>
      <c r="MPW600" s="60"/>
      <c r="MPX600" s="60"/>
      <c r="MPY600" s="60"/>
      <c r="MPZ600" s="60"/>
      <c r="MQA600" s="60"/>
      <c r="MQB600" s="60"/>
      <c r="MQC600" s="60"/>
      <c r="MQD600" s="60"/>
      <c r="MQE600" s="60"/>
      <c r="MQF600" s="60"/>
      <c r="MQG600" s="60"/>
      <c r="MQH600" s="60"/>
      <c r="MQI600" s="60"/>
      <c r="MQJ600" s="60"/>
      <c r="MQK600" s="60"/>
      <c r="MQL600" s="60"/>
      <c r="MQM600" s="60"/>
      <c r="MQN600" s="60"/>
      <c r="MQO600" s="60"/>
      <c r="MQP600" s="60"/>
      <c r="MQQ600" s="60"/>
      <c r="MQR600" s="60"/>
      <c r="MQS600" s="60"/>
      <c r="MQT600" s="60"/>
      <c r="MQU600" s="60"/>
      <c r="MQV600" s="60"/>
      <c r="MQW600" s="60"/>
      <c r="MQX600" s="60"/>
      <c r="MQY600" s="60"/>
      <c r="MQZ600" s="60"/>
      <c r="MRA600" s="60"/>
      <c r="MRB600" s="60"/>
      <c r="MRC600" s="60"/>
      <c r="MRD600" s="60"/>
      <c r="MRE600" s="60"/>
      <c r="MRF600" s="60"/>
      <c r="MRG600" s="60"/>
      <c r="MRH600" s="60"/>
      <c r="MRI600" s="60"/>
      <c r="MRJ600" s="60"/>
      <c r="MRK600" s="60"/>
      <c r="MRL600" s="60"/>
      <c r="MRM600" s="60"/>
      <c r="MRN600" s="60"/>
      <c r="MRO600" s="60"/>
      <c r="MRP600" s="60"/>
      <c r="MRQ600" s="60"/>
      <c r="MRR600" s="60"/>
      <c r="MRS600" s="60"/>
      <c r="MRT600" s="60"/>
      <c r="MRU600" s="60"/>
      <c r="MRV600" s="60"/>
      <c r="MRW600" s="60"/>
      <c r="MRX600" s="60"/>
      <c r="MRY600" s="60"/>
      <c r="MRZ600" s="60"/>
      <c r="MSA600" s="60"/>
      <c r="MSB600" s="60"/>
      <c r="MSC600" s="60"/>
      <c r="MSD600" s="60"/>
      <c r="MSE600" s="60"/>
      <c r="MSF600" s="60"/>
      <c r="MSG600" s="60"/>
      <c r="MSH600" s="60"/>
      <c r="MSI600" s="60"/>
      <c r="MSJ600" s="60"/>
      <c r="MSK600" s="60"/>
      <c r="MSL600" s="60"/>
      <c r="MSM600" s="60"/>
      <c r="MSN600" s="60"/>
      <c r="MSO600" s="60"/>
      <c r="MSP600" s="60"/>
      <c r="MSQ600" s="60"/>
      <c r="MSR600" s="60"/>
      <c r="MSS600" s="60"/>
      <c r="MST600" s="60"/>
      <c r="MSU600" s="60"/>
      <c r="MSV600" s="60"/>
      <c r="MSW600" s="60"/>
      <c r="MSX600" s="60"/>
      <c r="MSY600" s="60"/>
      <c r="MSZ600" s="60"/>
      <c r="MTA600" s="60"/>
      <c r="MTB600" s="60"/>
      <c r="MTC600" s="60"/>
      <c r="MTD600" s="60"/>
      <c r="MTE600" s="60"/>
      <c r="MTF600" s="60"/>
      <c r="MTG600" s="60"/>
      <c r="MTH600" s="60"/>
      <c r="MTI600" s="60"/>
      <c r="MTJ600" s="60"/>
      <c r="MTK600" s="60"/>
      <c r="MTL600" s="60"/>
      <c r="MTM600" s="60"/>
      <c r="MTN600" s="60"/>
      <c r="MTO600" s="60"/>
      <c r="MTP600" s="60"/>
      <c r="MTQ600" s="60"/>
      <c r="MTR600" s="60"/>
      <c r="MTS600" s="60"/>
      <c r="MTT600" s="60"/>
      <c r="MTU600" s="60"/>
      <c r="MTV600" s="60"/>
      <c r="MTW600" s="60"/>
      <c r="MTX600" s="60"/>
      <c r="MTY600" s="60"/>
      <c r="MTZ600" s="60"/>
      <c r="MUA600" s="60"/>
      <c r="MUB600" s="60"/>
      <c r="MUC600" s="60"/>
      <c r="MUD600" s="60"/>
      <c r="MUE600" s="60"/>
      <c r="MUF600" s="60"/>
      <c r="MUG600" s="60"/>
      <c r="MUH600" s="60"/>
      <c r="MUI600" s="60"/>
      <c r="MUJ600" s="60"/>
      <c r="MUK600" s="60"/>
      <c r="MUL600" s="60"/>
      <c r="MUM600" s="60"/>
      <c r="MUN600" s="60"/>
      <c r="MUO600" s="60"/>
      <c r="MUP600" s="60"/>
      <c r="MUQ600" s="60"/>
      <c r="MUR600" s="60"/>
      <c r="MUS600" s="60"/>
      <c r="MUT600" s="60"/>
      <c r="MUU600" s="60"/>
      <c r="MUV600" s="60"/>
      <c r="MUW600" s="60"/>
      <c r="MUX600" s="60"/>
      <c r="MUY600" s="60"/>
      <c r="MUZ600" s="60"/>
      <c r="MVA600" s="60"/>
      <c r="MVB600" s="60"/>
      <c r="MVC600" s="60"/>
      <c r="MVD600" s="60"/>
      <c r="MVE600" s="60"/>
      <c r="MVF600" s="60"/>
      <c r="MVG600" s="60"/>
      <c r="MVH600" s="60"/>
      <c r="MVI600" s="60"/>
      <c r="MVJ600" s="60"/>
      <c r="MVK600" s="60"/>
      <c r="MVL600" s="60"/>
      <c r="MVM600" s="60"/>
      <c r="MVN600" s="60"/>
      <c r="MVO600" s="60"/>
      <c r="MVP600" s="60"/>
      <c r="MVQ600" s="60"/>
      <c r="MVR600" s="60"/>
      <c r="MVS600" s="60"/>
      <c r="MVT600" s="60"/>
      <c r="MVU600" s="60"/>
      <c r="MVV600" s="60"/>
      <c r="MVW600" s="60"/>
      <c r="MVX600" s="60"/>
      <c r="MVY600" s="60"/>
      <c r="MVZ600" s="60"/>
      <c r="MWA600" s="60"/>
      <c r="MWB600" s="60"/>
      <c r="MWC600" s="60"/>
      <c r="MWD600" s="60"/>
      <c r="MWE600" s="60"/>
      <c r="MWF600" s="60"/>
      <c r="MWG600" s="60"/>
      <c r="MWH600" s="60"/>
      <c r="MWI600" s="60"/>
      <c r="MWJ600" s="60"/>
      <c r="MWK600" s="60"/>
      <c r="MWL600" s="60"/>
      <c r="MWM600" s="60"/>
      <c r="MWN600" s="60"/>
      <c r="MWO600" s="60"/>
      <c r="MWP600" s="60"/>
      <c r="MWQ600" s="60"/>
      <c r="MWR600" s="60"/>
      <c r="MWS600" s="60"/>
      <c r="MWT600" s="60"/>
      <c r="MWU600" s="60"/>
      <c r="MWV600" s="60"/>
      <c r="MWW600" s="60"/>
      <c r="MWX600" s="60"/>
      <c r="MWY600" s="60"/>
      <c r="MWZ600" s="60"/>
      <c r="MXA600" s="60"/>
      <c r="MXB600" s="60"/>
      <c r="MXC600" s="60"/>
      <c r="MXD600" s="60"/>
      <c r="MXE600" s="60"/>
      <c r="MXF600" s="60"/>
      <c r="MXG600" s="60"/>
      <c r="MXH600" s="60"/>
      <c r="MXI600" s="60"/>
      <c r="MXJ600" s="60"/>
      <c r="MXK600" s="60"/>
      <c r="MXL600" s="60"/>
      <c r="MXM600" s="60"/>
      <c r="MXN600" s="60"/>
      <c r="MXO600" s="60"/>
      <c r="MXP600" s="60"/>
      <c r="MXQ600" s="60"/>
      <c r="MXR600" s="60"/>
      <c r="MXS600" s="60"/>
      <c r="MXT600" s="60"/>
      <c r="MXU600" s="60"/>
      <c r="MXV600" s="60"/>
      <c r="MXW600" s="60"/>
      <c r="MXX600" s="60"/>
      <c r="MXY600" s="60"/>
      <c r="MXZ600" s="60"/>
      <c r="MYA600" s="60"/>
      <c r="MYB600" s="60"/>
      <c r="MYC600" s="60"/>
      <c r="MYD600" s="60"/>
      <c r="MYE600" s="60"/>
      <c r="MYF600" s="60"/>
      <c r="MYG600" s="60"/>
      <c r="MYH600" s="60"/>
      <c r="MYI600" s="60"/>
      <c r="MYJ600" s="60"/>
      <c r="MYK600" s="60"/>
      <c r="MYL600" s="60"/>
      <c r="MYM600" s="60"/>
      <c r="MYN600" s="60"/>
      <c r="MYO600" s="60"/>
      <c r="MYP600" s="60"/>
      <c r="MYQ600" s="60"/>
      <c r="MYR600" s="60"/>
      <c r="MYS600" s="60"/>
      <c r="MYT600" s="60"/>
      <c r="MYU600" s="60"/>
      <c r="MYV600" s="60"/>
      <c r="MYW600" s="60"/>
      <c r="MYX600" s="60"/>
      <c r="MYY600" s="60"/>
      <c r="MYZ600" s="60"/>
      <c r="MZA600" s="60"/>
      <c r="MZB600" s="60"/>
      <c r="MZC600" s="60"/>
      <c r="MZD600" s="60"/>
      <c r="MZE600" s="60"/>
      <c r="MZF600" s="60"/>
      <c r="MZG600" s="60"/>
      <c r="MZH600" s="60"/>
      <c r="MZI600" s="60"/>
      <c r="MZJ600" s="60"/>
      <c r="MZK600" s="60"/>
      <c r="MZL600" s="60"/>
      <c r="MZM600" s="60"/>
      <c r="MZN600" s="60"/>
      <c r="MZO600" s="60"/>
      <c r="MZP600" s="60"/>
      <c r="MZQ600" s="60"/>
      <c r="MZR600" s="60"/>
      <c r="MZS600" s="60"/>
      <c r="MZT600" s="60"/>
      <c r="MZU600" s="60"/>
      <c r="MZV600" s="60"/>
      <c r="MZW600" s="60"/>
      <c r="MZX600" s="60"/>
      <c r="MZY600" s="60"/>
      <c r="MZZ600" s="60"/>
      <c r="NAA600" s="60"/>
      <c r="NAB600" s="60"/>
      <c r="NAC600" s="60"/>
      <c r="NAD600" s="60"/>
      <c r="NAE600" s="60"/>
      <c r="NAF600" s="60"/>
      <c r="NAG600" s="60"/>
      <c r="NAH600" s="60"/>
      <c r="NAI600" s="60"/>
      <c r="NAJ600" s="60"/>
      <c r="NAK600" s="60"/>
      <c r="NAL600" s="60"/>
      <c r="NAM600" s="60"/>
      <c r="NAN600" s="60"/>
      <c r="NAO600" s="60"/>
      <c r="NAP600" s="60"/>
      <c r="NAQ600" s="60"/>
      <c r="NAR600" s="60"/>
      <c r="NAS600" s="60"/>
      <c r="NAT600" s="60"/>
      <c r="NAU600" s="60"/>
      <c r="NAV600" s="60"/>
      <c r="NAW600" s="60"/>
      <c r="NAX600" s="60"/>
      <c r="NAY600" s="60"/>
      <c r="NAZ600" s="60"/>
      <c r="NBA600" s="60"/>
      <c r="NBB600" s="60"/>
      <c r="NBC600" s="60"/>
      <c r="NBD600" s="60"/>
      <c r="NBE600" s="60"/>
      <c r="NBF600" s="60"/>
      <c r="NBG600" s="60"/>
      <c r="NBH600" s="60"/>
      <c r="NBI600" s="60"/>
      <c r="NBJ600" s="60"/>
      <c r="NBK600" s="60"/>
      <c r="NBL600" s="60"/>
      <c r="NBM600" s="60"/>
      <c r="NBN600" s="60"/>
      <c r="NBO600" s="60"/>
      <c r="NBP600" s="60"/>
      <c r="NBQ600" s="60"/>
      <c r="NBR600" s="60"/>
      <c r="NBS600" s="60"/>
      <c r="NBT600" s="60"/>
      <c r="NBU600" s="60"/>
      <c r="NBV600" s="60"/>
      <c r="NBW600" s="60"/>
      <c r="NBX600" s="60"/>
      <c r="NBY600" s="60"/>
      <c r="NBZ600" s="60"/>
      <c r="NCA600" s="60"/>
      <c r="NCB600" s="60"/>
      <c r="NCC600" s="60"/>
      <c r="NCD600" s="60"/>
      <c r="NCE600" s="60"/>
      <c r="NCF600" s="60"/>
      <c r="NCG600" s="60"/>
      <c r="NCH600" s="60"/>
      <c r="NCI600" s="60"/>
      <c r="NCJ600" s="60"/>
      <c r="NCK600" s="60"/>
      <c r="NCL600" s="60"/>
      <c r="NCM600" s="60"/>
      <c r="NCN600" s="60"/>
      <c r="NCO600" s="60"/>
      <c r="NCP600" s="60"/>
      <c r="NCQ600" s="60"/>
      <c r="NCR600" s="60"/>
      <c r="NCS600" s="60"/>
      <c r="NCT600" s="60"/>
      <c r="NCU600" s="60"/>
      <c r="NCV600" s="60"/>
      <c r="NCW600" s="60"/>
      <c r="NCX600" s="60"/>
      <c r="NCY600" s="60"/>
      <c r="NCZ600" s="60"/>
      <c r="NDA600" s="60"/>
      <c r="NDB600" s="60"/>
      <c r="NDC600" s="60"/>
      <c r="NDD600" s="60"/>
      <c r="NDE600" s="60"/>
      <c r="NDF600" s="60"/>
      <c r="NDG600" s="60"/>
      <c r="NDH600" s="60"/>
      <c r="NDI600" s="60"/>
      <c r="NDJ600" s="60"/>
      <c r="NDK600" s="60"/>
      <c r="NDL600" s="60"/>
      <c r="NDM600" s="60"/>
      <c r="NDN600" s="60"/>
      <c r="NDO600" s="60"/>
      <c r="NDP600" s="60"/>
      <c r="NDQ600" s="60"/>
      <c r="NDR600" s="60"/>
      <c r="NDS600" s="60"/>
      <c r="NDT600" s="60"/>
      <c r="NDU600" s="60"/>
      <c r="NDV600" s="60"/>
      <c r="NDW600" s="60"/>
      <c r="NDX600" s="60"/>
      <c r="NDY600" s="60"/>
      <c r="NDZ600" s="60"/>
      <c r="NEA600" s="60"/>
      <c r="NEB600" s="60"/>
      <c r="NEC600" s="60"/>
      <c r="NED600" s="60"/>
      <c r="NEE600" s="60"/>
      <c r="NEF600" s="60"/>
      <c r="NEG600" s="60"/>
      <c r="NEH600" s="60"/>
      <c r="NEI600" s="60"/>
      <c r="NEJ600" s="60"/>
      <c r="NEK600" s="60"/>
      <c r="NEL600" s="60"/>
      <c r="NEM600" s="60"/>
      <c r="NEN600" s="60"/>
      <c r="NEO600" s="60"/>
      <c r="NEP600" s="60"/>
      <c r="NEQ600" s="60"/>
      <c r="NER600" s="60"/>
      <c r="NES600" s="60"/>
      <c r="NET600" s="60"/>
      <c r="NEU600" s="60"/>
      <c r="NEV600" s="60"/>
      <c r="NEW600" s="60"/>
      <c r="NEX600" s="60"/>
      <c r="NEY600" s="60"/>
      <c r="NEZ600" s="60"/>
      <c r="NFA600" s="60"/>
      <c r="NFB600" s="60"/>
      <c r="NFC600" s="60"/>
      <c r="NFD600" s="60"/>
      <c r="NFE600" s="60"/>
      <c r="NFF600" s="60"/>
      <c r="NFG600" s="60"/>
      <c r="NFH600" s="60"/>
      <c r="NFI600" s="60"/>
      <c r="NFJ600" s="60"/>
      <c r="NFK600" s="60"/>
      <c r="NFL600" s="60"/>
      <c r="NFM600" s="60"/>
      <c r="NFN600" s="60"/>
      <c r="NFO600" s="60"/>
      <c r="NFP600" s="60"/>
      <c r="NFQ600" s="60"/>
      <c r="NFR600" s="60"/>
      <c r="NFS600" s="60"/>
      <c r="NFT600" s="60"/>
      <c r="NFU600" s="60"/>
      <c r="NFV600" s="60"/>
      <c r="NFW600" s="60"/>
      <c r="NFX600" s="60"/>
      <c r="NFY600" s="60"/>
      <c r="NFZ600" s="60"/>
      <c r="NGA600" s="60"/>
      <c r="NGB600" s="60"/>
      <c r="NGC600" s="60"/>
      <c r="NGD600" s="60"/>
      <c r="NGE600" s="60"/>
      <c r="NGF600" s="60"/>
      <c r="NGG600" s="60"/>
      <c r="NGH600" s="60"/>
      <c r="NGI600" s="60"/>
      <c r="NGJ600" s="60"/>
      <c r="NGK600" s="60"/>
      <c r="NGL600" s="60"/>
      <c r="NGM600" s="60"/>
      <c r="NGN600" s="60"/>
      <c r="NGO600" s="60"/>
      <c r="NGP600" s="60"/>
      <c r="NGQ600" s="60"/>
      <c r="NGR600" s="60"/>
      <c r="NGS600" s="60"/>
      <c r="NGT600" s="60"/>
      <c r="NGU600" s="60"/>
      <c r="NGV600" s="60"/>
      <c r="NGW600" s="60"/>
      <c r="NGX600" s="60"/>
      <c r="NGY600" s="60"/>
      <c r="NGZ600" s="60"/>
      <c r="NHA600" s="60"/>
      <c r="NHB600" s="60"/>
      <c r="NHC600" s="60"/>
      <c r="NHD600" s="60"/>
      <c r="NHE600" s="60"/>
      <c r="NHF600" s="60"/>
      <c r="NHG600" s="60"/>
      <c r="NHH600" s="60"/>
      <c r="NHI600" s="60"/>
      <c r="NHJ600" s="60"/>
      <c r="NHK600" s="60"/>
      <c r="NHL600" s="60"/>
      <c r="NHM600" s="60"/>
      <c r="NHN600" s="60"/>
      <c r="NHO600" s="60"/>
      <c r="NHP600" s="60"/>
      <c r="NHQ600" s="60"/>
      <c r="NHR600" s="60"/>
      <c r="NHS600" s="60"/>
      <c r="NHT600" s="60"/>
      <c r="NHU600" s="60"/>
      <c r="NHV600" s="60"/>
      <c r="NHW600" s="60"/>
      <c r="NHX600" s="60"/>
      <c r="NHY600" s="60"/>
      <c r="NHZ600" s="60"/>
      <c r="NIA600" s="60"/>
      <c r="NIB600" s="60"/>
      <c r="NIC600" s="60"/>
      <c r="NID600" s="60"/>
      <c r="NIE600" s="60"/>
      <c r="NIF600" s="60"/>
      <c r="NIG600" s="60"/>
      <c r="NIH600" s="60"/>
      <c r="NII600" s="60"/>
      <c r="NIJ600" s="60"/>
      <c r="NIK600" s="60"/>
      <c r="NIL600" s="60"/>
      <c r="NIM600" s="60"/>
      <c r="NIN600" s="60"/>
      <c r="NIO600" s="60"/>
      <c r="NIP600" s="60"/>
      <c r="NIQ600" s="60"/>
      <c r="NIR600" s="60"/>
      <c r="NIS600" s="60"/>
      <c r="NIT600" s="60"/>
      <c r="NIU600" s="60"/>
      <c r="NIV600" s="60"/>
      <c r="NIW600" s="60"/>
      <c r="NIX600" s="60"/>
      <c r="NIY600" s="60"/>
      <c r="NIZ600" s="60"/>
      <c r="NJA600" s="60"/>
      <c r="NJB600" s="60"/>
      <c r="NJC600" s="60"/>
      <c r="NJD600" s="60"/>
      <c r="NJE600" s="60"/>
      <c r="NJF600" s="60"/>
      <c r="NJG600" s="60"/>
      <c r="NJH600" s="60"/>
      <c r="NJI600" s="60"/>
      <c r="NJJ600" s="60"/>
      <c r="NJK600" s="60"/>
      <c r="NJL600" s="60"/>
      <c r="NJM600" s="60"/>
      <c r="NJN600" s="60"/>
      <c r="NJO600" s="60"/>
      <c r="NJP600" s="60"/>
      <c r="NJQ600" s="60"/>
      <c r="NJR600" s="60"/>
      <c r="NJS600" s="60"/>
      <c r="NJT600" s="60"/>
      <c r="NJU600" s="60"/>
      <c r="NJV600" s="60"/>
      <c r="NJW600" s="60"/>
      <c r="NJX600" s="60"/>
      <c r="NJY600" s="60"/>
      <c r="NJZ600" s="60"/>
      <c r="NKA600" s="60"/>
      <c r="NKB600" s="60"/>
      <c r="NKC600" s="60"/>
      <c r="NKD600" s="60"/>
      <c r="NKE600" s="60"/>
      <c r="NKF600" s="60"/>
      <c r="NKG600" s="60"/>
      <c r="NKH600" s="60"/>
      <c r="NKI600" s="60"/>
      <c r="NKJ600" s="60"/>
      <c r="NKK600" s="60"/>
      <c r="NKL600" s="60"/>
      <c r="NKM600" s="60"/>
      <c r="NKN600" s="60"/>
      <c r="NKO600" s="60"/>
      <c r="NKP600" s="60"/>
      <c r="NKQ600" s="60"/>
      <c r="NKR600" s="60"/>
      <c r="NKS600" s="60"/>
      <c r="NKT600" s="60"/>
      <c r="NKU600" s="60"/>
      <c r="NKV600" s="60"/>
      <c r="NKW600" s="60"/>
      <c r="NKX600" s="60"/>
      <c r="NKY600" s="60"/>
      <c r="NKZ600" s="60"/>
      <c r="NLA600" s="60"/>
      <c r="NLB600" s="60"/>
      <c r="NLC600" s="60"/>
      <c r="NLD600" s="60"/>
      <c r="NLE600" s="60"/>
      <c r="NLF600" s="60"/>
      <c r="NLG600" s="60"/>
      <c r="NLH600" s="60"/>
      <c r="NLI600" s="60"/>
      <c r="NLJ600" s="60"/>
      <c r="NLK600" s="60"/>
      <c r="NLL600" s="60"/>
      <c r="NLM600" s="60"/>
      <c r="NLN600" s="60"/>
      <c r="NLO600" s="60"/>
      <c r="NLP600" s="60"/>
      <c r="NLQ600" s="60"/>
      <c r="NLR600" s="60"/>
      <c r="NLS600" s="60"/>
      <c r="NLT600" s="60"/>
      <c r="NLU600" s="60"/>
      <c r="NLV600" s="60"/>
      <c r="NLW600" s="60"/>
      <c r="NLX600" s="60"/>
      <c r="NLY600" s="60"/>
      <c r="NLZ600" s="60"/>
      <c r="NMA600" s="60"/>
      <c r="NMB600" s="60"/>
      <c r="NMC600" s="60"/>
      <c r="NMD600" s="60"/>
      <c r="NME600" s="60"/>
      <c r="NMF600" s="60"/>
      <c r="NMG600" s="60"/>
      <c r="NMH600" s="60"/>
      <c r="NMI600" s="60"/>
      <c r="NMJ600" s="60"/>
      <c r="NMK600" s="60"/>
      <c r="NML600" s="60"/>
      <c r="NMM600" s="60"/>
      <c r="NMN600" s="60"/>
      <c r="NMO600" s="60"/>
      <c r="NMP600" s="60"/>
      <c r="NMQ600" s="60"/>
      <c r="NMR600" s="60"/>
      <c r="NMS600" s="60"/>
      <c r="NMT600" s="60"/>
      <c r="NMU600" s="60"/>
      <c r="NMV600" s="60"/>
      <c r="NMW600" s="60"/>
      <c r="NMX600" s="60"/>
      <c r="NMY600" s="60"/>
      <c r="NMZ600" s="60"/>
      <c r="NNA600" s="60"/>
      <c r="NNB600" s="60"/>
      <c r="NNC600" s="60"/>
      <c r="NND600" s="60"/>
      <c r="NNE600" s="60"/>
      <c r="NNF600" s="60"/>
      <c r="NNG600" s="60"/>
      <c r="NNH600" s="60"/>
      <c r="NNI600" s="60"/>
      <c r="NNJ600" s="60"/>
      <c r="NNK600" s="60"/>
      <c r="NNL600" s="60"/>
      <c r="NNM600" s="60"/>
      <c r="NNN600" s="60"/>
      <c r="NNO600" s="60"/>
      <c r="NNP600" s="60"/>
      <c r="NNQ600" s="60"/>
      <c r="NNR600" s="60"/>
      <c r="NNS600" s="60"/>
      <c r="NNT600" s="60"/>
      <c r="NNU600" s="60"/>
      <c r="NNV600" s="60"/>
      <c r="NNW600" s="60"/>
      <c r="NNX600" s="60"/>
      <c r="NNY600" s="60"/>
      <c r="NNZ600" s="60"/>
      <c r="NOA600" s="60"/>
      <c r="NOB600" s="60"/>
      <c r="NOC600" s="60"/>
      <c r="NOD600" s="60"/>
      <c r="NOE600" s="60"/>
      <c r="NOF600" s="60"/>
      <c r="NOG600" s="60"/>
      <c r="NOH600" s="60"/>
      <c r="NOI600" s="60"/>
      <c r="NOJ600" s="60"/>
      <c r="NOK600" s="60"/>
      <c r="NOL600" s="60"/>
      <c r="NOM600" s="60"/>
      <c r="NON600" s="60"/>
      <c r="NOO600" s="60"/>
      <c r="NOP600" s="60"/>
      <c r="NOQ600" s="60"/>
      <c r="NOR600" s="60"/>
      <c r="NOS600" s="60"/>
      <c r="NOT600" s="60"/>
      <c r="NOU600" s="60"/>
      <c r="NOV600" s="60"/>
      <c r="NOW600" s="60"/>
      <c r="NOX600" s="60"/>
      <c r="NOY600" s="60"/>
      <c r="NOZ600" s="60"/>
      <c r="NPA600" s="60"/>
      <c r="NPB600" s="60"/>
      <c r="NPC600" s="60"/>
      <c r="NPD600" s="60"/>
      <c r="NPE600" s="60"/>
      <c r="NPF600" s="60"/>
      <c r="NPG600" s="60"/>
      <c r="NPH600" s="60"/>
      <c r="NPI600" s="60"/>
      <c r="NPJ600" s="60"/>
      <c r="NPK600" s="60"/>
      <c r="NPL600" s="60"/>
      <c r="NPM600" s="60"/>
      <c r="NPN600" s="60"/>
      <c r="NPO600" s="60"/>
      <c r="NPP600" s="60"/>
      <c r="NPQ600" s="60"/>
      <c r="NPR600" s="60"/>
      <c r="NPS600" s="60"/>
      <c r="NPT600" s="60"/>
      <c r="NPU600" s="60"/>
      <c r="NPV600" s="60"/>
      <c r="NPW600" s="60"/>
      <c r="NPX600" s="60"/>
      <c r="NPY600" s="60"/>
      <c r="NPZ600" s="60"/>
      <c r="NQA600" s="60"/>
      <c r="NQB600" s="60"/>
      <c r="NQC600" s="60"/>
      <c r="NQD600" s="60"/>
      <c r="NQE600" s="60"/>
      <c r="NQF600" s="60"/>
      <c r="NQG600" s="60"/>
      <c r="NQH600" s="60"/>
      <c r="NQI600" s="60"/>
      <c r="NQJ600" s="60"/>
      <c r="NQK600" s="60"/>
      <c r="NQL600" s="60"/>
      <c r="NQM600" s="60"/>
      <c r="NQN600" s="60"/>
      <c r="NQO600" s="60"/>
      <c r="NQP600" s="60"/>
      <c r="NQQ600" s="60"/>
      <c r="NQR600" s="60"/>
      <c r="NQS600" s="60"/>
      <c r="NQT600" s="60"/>
      <c r="NQU600" s="60"/>
      <c r="NQV600" s="60"/>
      <c r="NQW600" s="60"/>
      <c r="NQX600" s="60"/>
      <c r="NQY600" s="60"/>
      <c r="NQZ600" s="60"/>
      <c r="NRA600" s="60"/>
      <c r="NRB600" s="60"/>
      <c r="NRC600" s="60"/>
      <c r="NRD600" s="60"/>
      <c r="NRE600" s="60"/>
      <c r="NRF600" s="60"/>
      <c r="NRG600" s="60"/>
      <c r="NRH600" s="60"/>
      <c r="NRI600" s="60"/>
      <c r="NRJ600" s="60"/>
      <c r="NRK600" s="60"/>
      <c r="NRL600" s="60"/>
      <c r="NRM600" s="60"/>
      <c r="NRN600" s="60"/>
      <c r="NRO600" s="60"/>
      <c r="NRP600" s="60"/>
      <c r="NRQ600" s="60"/>
      <c r="NRR600" s="60"/>
      <c r="NRS600" s="60"/>
      <c r="NRT600" s="60"/>
      <c r="NRU600" s="60"/>
      <c r="NRV600" s="60"/>
      <c r="NRW600" s="60"/>
      <c r="NRX600" s="60"/>
      <c r="NRY600" s="60"/>
      <c r="NRZ600" s="60"/>
      <c r="NSA600" s="60"/>
      <c r="NSB600" s="60"/>
      <c r="NSC600" s="60"/>
      <c r="NSD600" s="60"/>
      <c r="NSE600" s="60"/>
      <c r="NSF600" s="60"/>
      <c r="NSG600" s="60"/>
      <c r="NSH600" s="60"/>
      <c r="NSI600" s="60"/>
      <c r="NSJ600" s="60"/>
      <c r="NSK600" s="60"/>
      <c r="NSL600" s="60"/>
      <c r="NSM600" s="60"/>
      <c r="NSN600" s="60"/>
      <c r="NSO600" s="60"/>
      <c r="NSP600" s="60"/>
      <c r="NSQ600" s="60"/>
      <c r="NSR600" s="60"/>
      <c r="NSS600" s="60"/>
      <c r="NST600" s="60"/>
      <c r="NSU600" s="60"/>
      <c r="NSV600" s="60"/>
      <c r="NSW600" s="60"/>
      <c r="NSX600" s="60"/>
      <c r="NSY600" s="60"/>
      <c r="NSZ600" s="60"/>
      <c r="NTA600" s="60"/>
      <c r="NTB600" s="60"/>
      <c r="NTC600" s="60"/>
      <c r="NTD600" s="60"/>
      <c r="NTE600" s="60"/>
      <c r="NTF600" s="60"/>
      <c r="NTG600" s="60"/>
      <c r="NTH600" s="60"/>
      <c r="NTI600" s="60"/>
      <c r="NTJ600" s="60"/>
      <c r="NTK600" s="60"/>
      <c r="NTL600" s="60"/>
      <c r="NTM600" s="60"/>
      <c r="NTN600" s="60"/>
      <c r="NTO600" s="60"/>
      <c r="NTP600" s="60"/>
      <c r="NTQ600" s="60"/>
      <c r="NTR600" s="60"/>
      <c r="NTS600" s="60"/>
      <c r="NTT600" s="60"/>
      <c r="NTU600" s="60"/>
      <c r="NTV600" s="60"/>
      <c r="NTW600" s="60"/>
      <c r="NTX600" s="60"/>
      <c r="NTY600" s="60"/>
      <c r="NTZ600" s="60"/>
      <c r="NUA600" s="60"/>
      <c r="NUB600" s="60"/>
      <c r="NUC600" s="60"/>
      <c r="NUD600" s="60"/>
      <c r="NUE600" s="60"/>
      <c r="NUF600" s="60"/>
      <c r="NUG600" s="60"/>
      <c r="NUH600" s="60"/>
      <c r="NUI600" s="60"/>
      <c r="NUJ600" s="60"/>
      <c r="NUK600" s="60"/>
      <c r="NUL600" s="60"/>
      <c r="NUM600" s="60"/>
      <c r="NUN600" s="60"/>
      <c r="NUO600" s="60"/>
      <c r="NUP600" s="60"/>
      <c r="NUQ600" s="60"/>
      <c r="NUR600" s="60"/>
      <c r="NUS600" s="60"/>
      <c r="NUT600" s="60"/>
      <c r="NUU600" s="60"/>
      <c r="NUV600" s="60"/>
      <c r="NUW600" s="60"/>
      <c r="NUX600" s="60"/>
      <c r="NUY600" s="60"/>
      <c r="NUZ600" s="60"/>
      <c r="NVA600" s="60"/>
      <c r="NVB600" s="60"/>
      <c r="NVC600" s="60"/>
      <c r="NVD600" s="60"/>
      <c r="NVE600" s="60"/>
      <c r="NVF600" s="60"/>
      <c r="NVG600" s="60"/>
      <c r="NVH600" s="60"/>
      <c r="NVI600" s="60"/>
      <c r="NVJ600" s="60"/>
      <c r="NVK600" s="60"/>
      <c r="NVL600" s="60"/>
      <c r="NVM600" s="60"/>
      <c r="NVN600" s="60"/>
      <c r="NVO600" s="60"/>
      <c r="NVP600" s="60"/>
      <c r="NVQ600" s="60"/>
      <c r="NVR600" s="60"/>
      <c r="NVS600" s="60"/>
      <c r="NVT600" s="60"/>
      <c r="NVU600" s="60"/>
      <c r="NVV600" s="60"/>
      <c r="NVW600" s="60"/>
      <c r="NVX600" s="60"/>
      <c r="NVY600" s="60"/>
      <c r="NVZ600" s="60"/>
      <c r="NWA600" s="60"/>
      <c r="NWB600" s="60"/>
      <c r="NWC600" s="60"/>
      <c r="NWD600" s="60"/>
      <c r="NWE600" s="60"/>
      <c r="NWF600" s="60"/>
      <c r="NWG600" s="60"/>
      <c r="NWH600" s="60"/>
      <c r="NWI600" s="60"/>
      <c r="NWJ600" s="60"/>
      <c r="NWK600" s="60"/>
      <c r="NWL600" s="60"/>
      <c r="NWM600" s="60"/>
      <c r="NWN600" s="60"/>
      <c r="NWO600" s="60"/>
      <c r="NWP600" s="60"/>
      <c r="NWQ600" s="60"/>
      <c r="NWR600" s="60"/>
      <c r="NWS600" s="60"/>
      <c r="NWT600" s="60"/>
      <c r="NWU600" s="60"/>
      <c r="NWV600" s="60"/>
      <c r="NWW600" s="60"/>
      <c r="NWX600" s="60"/>
      <c r="NWY600" s="60"/>
      <c r="NWZ600" s="60"/>
      <c r="NXA600" s="60"/>
      <c r="NXB600" s="60"/>
      <c r="NXC600" s="60"/>
      <c r="NXD600" s="60"/>
      <c r="NXE600" s="60"/>
      <c r="NXF600" s="60"/>
      <c r="NXG600" s="60"/>
      <c r="NXH600" s="60"/>
      <c r="NXI600" s="60"/>
      <c r="NXJ600" s="60"/>
      <c r="NXK600" s="60"/>
      <c r="NXL600" s="60"/>
      <c r="NXM600" s="60"/>
      <c r="NXN600" s="60"/>
      <c r="NXO600" s="60"/>
      <c r="NXP600" s="60"/>
      <c r="NXQ600" s="60"/>
      <c r="NXR600" s="60"/>
      <c r="NXS600" s="60"/>
      <c r="NXT600" s="60"/>
      <c r="NXU600" s="60"/>
      <c r="NXV600" s="60"/>
      <c r="NXW600" s="60"/>
      <c r="NXX600" s="60"/>
      <c r="NXY600" s="60"/>
      <c r="NXZ600" s="60"/>
      <c r="NYA600" s="60"/>
      <c r="NYB600" s="60"/>
      <c r="NYC600" s="60"/>
      <c r="NYD600" s="60"/>
      <c r="NYE600" s="60"/>
      <c r="NYF600" s="60"/>
      <c r="NYG600" s="60"/>
      <c r="NYH600" s="60"/>
      <c r="NYI600" s="60"/>
      <c r="NYJ600" s="60"/>
      <c r="NYK600" s="60"/>
      <c r="NYL600" s="60"/>
      <c r="NYM600" s="60"/>
      <c r="NYN600" s="60"/>
      <c r="NYO600" s="60"/>
      <c r="NYP600" s="60"/>
      <c r="NYQ600" s="60"/>
      <c r="NYR600" s="60"/>
      <c r="NYS600" s="60"/>
      <c r="NYT600" s="60"/>
      <c r="NYU600" s="60"/>
      <c r="NYV600" s="60"/>
      <c r="NYW600" s="60"/>
      <c r="NYX600" s="60"/>
      <c r="NYY600" s="60"/>
      <c r="NYZ600" s="60"/>
      <c r="NZA600" s="60"/>
      <c r="NZB600" s="60"/>
      <c r="NZC600" s="60"/>
      <c r="NZD600" s="60"/>
      <c r="NZE600" s="60"/>
      <c r="NZF600" s="60"/>
      <c r="NZG600" s="60"/>
      <c r="NZH600" s="60"/>
      <c r="NZI600" s="60"/>
      <c r="NZJ600" s="60"/>
      <c r="NZK600" s="60"/>
      <c r="NZL600" s="60"/>
      <c r="NZM600" s="60"/>
      <c r="NZN600" s="60"/>
      <c r="NZO600" s="60"/>
      <c r="NZP600" s="60"/>
      <c r="NZQ600" s="60"/>
      <c r="NZR600" s="60"/>
      <c r="NZS600" s="60"/>
      <c r="NZT600" s="60"/>
      <c r="NZU600" s="60"/>
      <c r="NZV600" s="60"/>
      <c r="NZW600" s="60"/>
      <c r="NZX600" s="60"/>
      <c r="NZY600" s="60"/>
      <c r="NZZ600" s="60"/>
      <c r="OAA600" s="60"/>
      <c r="OAB600" s="60"/>
      <c r="OAC600" s="60"/>
      <c r="OAD600" s="60"/>
      <c r="OAE600" s="60"/>
      <c r="OAF600" s="60"/>
      <c r="OAG600" s="60"/>
      <c r="OAH600" s="60"/>
      <c r="OAI600" s="60"/>
      <c r="OAJ600" s="60"/>
      <c r="OAK600" s="60"/>
      <c r="OAL600" s="60"/>
      <c r="OAM600" s="60"/>
      <c r="OAN600" s="60"/>
      <c r="OAO600" s="60"/>
      <c r="OAP600" s="60"/>
      <c r="OAQ600" s="60"/>
      <c r="OAR600" s="60"/>
      <c r="OAS600" s="60"/>
      <c r="OAT600" s="60"/>
      <c r="OAU600" s="60"/>
      <c r="OAV600" s="60"/>
      <c r="OAW600" s="60"/>
      <c r="OAX600" s="60"/>
      <c r="OAY600" s="60"/>
      <c r="OAZ600" s="60"/>
      <c r="OBA600" s="60"/>
      <c r="OBB600" s="60"/>
      <c r="OBC600" s="60"/>
      <c r="OBD600" s="60"/>
      <c r="OBE600" s="60"/>
      <c r="OBF600" s="60"/>
      <c r="OBG600" s="60"/>
      <c r="OBH600" s="60"/>
      <c r="OBI600" s="60"/>
      <c r="OBJ600" s="60"/>
      <c r="OBK600" s="60"/>
      <c r="OBL600" s="60"/>
      <c r="OBM600" s="60"/>
      <c r="OBN600" s="60"/>
      <c r="OBO600" s="60"/>
      <c r="OBP600" s="60"/>
      <c r="OBQ600" s="60"/>
      <c r="OBR600" s="60"/>
      <c r="OBS600" s="60"/>
      <c r="OBT600" s="60"/>
      <c r="OBU600" s="60"/>
      <c r="OBV600" s="60"/>
      <c r="OBW600" s="60"/>
      <c r="OBX600" s="60"/>
      <c r="OBY600" s="60"/>
      <c r="OBZ600" s="60"/>
      <c r="OCA600" s="60"/>
      <c r="OCB600" s="60"/>
      <c r="OCC600" s="60"/>
      <c r="OCD600" s="60"/>
      <c r="OCE600" s="60"/>
      <c r="OCF600" s="60"/>
      <c r="OCG600" s="60"/>
      <c r="OCH600" s="60"/>
      <c r="OCI600" s="60"/>
      <c r="OCJ600" s="60"/>
      <c r="OCK600" s="60"/>
      <c r="OCL600" s="60"/>
      <c r="OCM600" s="60"/>
      <c r="OCN600" s="60"/>
      <c r="OCO600" s="60"/>
      <c r="OCP600" s="60"/>
      <c r="OCQ600" s="60"/>
      <c r="OCR600" s="60"/>
      <c r="OCS600" s="60"/>
      <c r="OCT600" s="60"/>
      <c r="OCU600" s="60"/>
      <c r="OCV600" s="60"/>
      <c r="OCW600" s="60"/>
      <c r="OCX600" s="60"/>
      <c r="OCY600" s="60"/>
      <c r="OCZ600" s="60"/>
      <c r="ODA600" s="60"/>
      <c r="ODB600" s="60"/>
      <c r="ODC600" s="60"/>
      <c r="ODD600" s="60"/>
      <c r="ODE600" s="60"/>
      <c r="ODF600" s="60"/>
      <c r="ODG600" s="60"/>
      <c r="ODH600" s="60"/>
      <c r="ODI600" s="60"/>
      <c r="ODJ600" s="60"/>
      <c r="ODK600" s="60"/>
      <c r="ODL600" s="60"/>
      <c r="ODM600" s="60"/>
      <c r="ODN600" s="60"/>
      <c r="ODO600" s="60"/>
      <c r="ODP600" s="60"/>
      <c r="ODQ600" s="60"/>
      <c r="ODR600" s="60"/>
      <c r="ODS600" s="60"/>
      <c r="ODT600" s="60"/>
      <c r="ODU600" s="60"/>
      <c r="ODV600" s="60"/>
      <c r="ODW600" s="60"/>
      <c r="ODX600" s="60"/>
      <c r="ODY600" s="60"/>
      <c r="ODZ600" s="60"/>
      <c r="OEA600" s="60"/>
      <c r="OEB600" s="60"/>
      <c r="OEC600" s="60"/>
      <c r="OED600" s="60"/>
      <c r="OEE600" s="60"/>
      <c r="OEF600" s="60"/>
      <c r="OEG600" s="60"/>
      <c r="OEH600" s="60"/>
      <c r="OEI600" s="60"/>
      <c r="OEJ600" s="60"/>
      <c r="OEK600" s="60"/>
      <c r="OEL600" s="60"/>
      <c r="OEM600" s="60"/>
      <c r="OEN600" s="60"/>
      <c r="OEO600" s="60"/>
      <c r="OEP600" s="60"/>
      <c r="OEQ600" s="60"/>
      <c r="OER600" s="60"/>
      <c r="OES600" s="60"/>
      <c r="OET600" s="60"/>
      <c r="OEU600" s="60"/>
      <c r="OEV600" s="60"/>
      <c r="OEW600" s="60"/>
      <c r="OEX600" s="60"/>
      <c r="OEY600" s="60"/>
      <c r="OEZ600" s="60"/>
      <c r="OFA600" s="60"/>
      <c r="OFB600" s="60"/>
      <c r="OFC600" s="60"/>
      <c r="OFD600" s="60"/>
      <c r="OFE600" s="60"/>
      <c r="OFF600" s="60"/>
      <c r="OFG600" s="60"/>
      <c r="OFH600" s="60"/>
      <c r="OFI600" s="60"/>
      <c r="OFJ600" s="60"/>
      <c r="OFK600" s="60"/>
      <c r="OFL600" s="60"/>
      <c r="OFM600" s="60"/>
      <c r="OFN600" s="60"/>
      <c r="OFO600" s="60"/>
      <c r="OFP600" s="60"/>
      <c r="OFQ600" s="60"/>
      <c r="OFR600" s="60"/>
      <c r="OFS600" s="60"/>
      <c r="OFT600" s="60"/>
      <c r="OFU600" s="60"/>
      <c r="OFV600" s="60"/>
      <c r="OFW600" s="60"/>
      <c r="OFX600" s="60"/>
      <c r="OFY600" s="60"/>
      <c r="OFZ600" s="60"/>
      <c r="OGA600" s="60"/>
      <c r="OGB600" s="60"/>
      <c r="OGC600" s="60"/>
      <c r="OGD600" s="60"/>
      <c r="OGE600" s="60"/>
      <c r="OGF600" s="60"/>
      <c r="OGG600" s="60"/>
      <c r="OGH600" s="60"/>
      <c r="OGI600" s="60"/>
      <c r="OGJ600" s="60"/>
      <c r="OGK600" s="60"/>
      <c r="OGL600" s="60"/>
      <c r="OGM600" s="60"/>
      <c r="OGN600" s="60"/>
      <c r="OGO600" s="60"/>
      <c r="OGP600" s="60"/>
      <c r="OGQ600" s="60"/>
      <c r="OGR600" s="60"/>
      <c r="OGS600" s="60"/>
      <c r="OGT600" s="60"/>
      <c r="OGU600" s="60"/>
      <c r="OGV600" s="60"/>
      <c r="OGW600" s="60"/>
      <c r="OGX600" s="60"/>
      <c r="OGY600" s="60"/>
      <c r="OGZ600" s="60"/>
      <c r="OHA600" s="60"/>
      <c r="OHB600" s="60"/>
      <c r="OHC600" s="60"/>
      <c r="OHD600" s="60"/>
      <c r="OHE600" s="60"/>
      <c r="OHF600" s="60"/>
      <c r="OHG600" s="60"/>
      <c r="OHH600" s="60"/>
      <c r="OHI600" s="60"/>
      <c r="OHJ600" s="60"/>
      <c r="OHK600" s="60"/>
      <c r="OHL600" s="60"/>
      <c r="OHM600" s="60"/>
      <c r="OHN600" s="60"/>
      <c r="OHO600" s="60"/>
      <c r="OHP600" s="60"/>
      <c r="OHQ600" s="60"/>
      <c r="OHR600" s="60"/>
      <c r="OHS600" s="60"/>
      <c r="OHT600" s="60"/>
      <c r="OHU600" s="60"/>
      <c r="OHV600" s="60"/>
      <c r="OHW600" s="60"/>
      <c r="OHX600" s="60"/>
      <c r="OHY600" s="60"/>
      <c r="OHZ600" s="60"/>
      <c r="OIA600" s="60"/>
      <c r="OIB600" s="60"/>
      <c r="OIC600" s="60"/>
      <c r="OID600" s="60"/>
      <c r="OIE600" s="60"/>
      <c r="OIF600" s="60"/>
      <c r="OIG600" s="60"/>
      <c r="OIH600" s="60"/>
      <c r="OII600" s="60"/>
      <c r="OIJ600" s="60"/>
      <c r="OIK600" s="60"/>
      <c r="OIL600" s="60"/>
      <c r="OIM600" s="60"/>
      <c r="OIN600" s="60"/>
      <c r="OIO600" s="60"/>
      <c r="OIP600" s="60"/>
      <c r="OIQ600" s="60"/>
      <c r="OIR600" s="60"/>
      <c r="OIS600" s="60"/>
      <c r="OIT600" s="60"/>
      <c r="OIU600" s="60"/>
      <c r="OIV600" s="60"/>
      <c r="OIW600" s="60"/>
      <c r="OIX600" s="60"/>
      <c r="OIY600" s="60"/>
      <c r="OIZ600" s="60"/>
      <c r="OJA600" s="60"/>
      <c r="OJB600" s="60"/>
      <c r="OJC600" s="60"/>
      <c r="OJD600" s="60"/>
      <c r="OJE600" s="60"/>
      <c r="OJF600" s="60"/>
      <c r="OJG600" s="60"/>
      <c r="OJH600" s="60"/>
      <c r="OJI600" s="60"/>
      <c r="OJJ600" s="60"/>
      <c r="OJK600" s="60"/>
      <c r="OJL600" s="60"/>
      <c r="OJM600" s="60"/>
      <c r="OJN600" s="60"/>
      <c r="OJO600" s="60"/>
      <c r="OJP600" s="60"/>
      <c r="OJQ600" s="60"/>
      <c r="OJR600" s="60"/>
      <c r="OJS600" s="60"/>
      <c r="OJT600" s="60"/>
      <c r="OJU600" s="60"/>
      <c r="OJV600" s="60"/>
      <c r="OJW600" s="60"/>
      <c r="OJX600" s="60"/>
      <c r="OJY600" s="60"/>
      <c r="OJZ600" s="60"/>
      <c r="OKA600" s="60"/>
      <c r="OKB600" s="60"/>
      <c r="OKC600" s="60"/>
      <c r="OKD600" s="60"/>
      <c r="OKE600" s="60"/>
      <c r="OKF600" s="60"/>
      <c r="OKG600" s="60"/>
      <c r="OKH600" s="60"/>
      <c r="OKI600" s="60"/>
      <c r="OKJ600" s="60"/>
      <c r="OKK600" s="60"/>
      <c r="OKL600" s="60"/>
      <c r="OKM600" s="60"/>
      <c r="OKN600" s="60"/>
      <c r="OKO600" s="60"/>
      <c r="OKP600" s="60"/>
      <c r="OKQ600" s="60"/>
      <c r="OKR600" s="60"/>
      <c r="OKS600" s="60"/>
      <c r="OKT600" s="60"/>
      <c r="OKU600" s="60"/>
      <c r="OKV600" s="60"/>
      <c r="OKW600" s="60"/>
      <c r="OKX600" s="60"/>
      <c r="OKY600" s="60"/>
      <c r="OKZ600" s="60"/>
      <c r="OLA600" s="60"/>
      <c r="OLB600" s="60"/>
      <c r="OLC600" s="60"/>
      <c r="OLD600" s="60"/>
      <c r="OLE600" s="60"/>
      <c r="OLF600" s="60"/>
      <c r="OLG600" s="60"/>
      <c r="OLH600" s="60"/>
      <c r="OLI600" s="60"/>
      <c r="OLJ600" s="60"/>
      <c r="OLK600" s="60"/>
      <c r="OLL600" s="60"/>
      <c r="OLM600" s="60"/>
      <c r="OLN600" s="60"/>
      <c r="OLO600" s="60"/>
      <c r="OLP600" s="60"/>
      <c r="OLQ600" s="60"/>
      <c r="OLR600" s="60"/>
      <c r="OLS600" s="60"/>
      <c r="OLT600" s="60"/>
      <c r="OLU600" s="60"/>
      <c r="OLV600" s="60"/>
      <c r="OLW600" s="60"/>
      <c r="OLX600" s="60"/>
      <c r="OLY600" s="60"/>
      <c r="OLZ600" s="60"/>
      <c r="OMA600" s="60"/>
      <c r="OMB600" s="60"/>
      <c r="OMC600" s="60"/>
      <c r="OMD600" s="60"/>
      <c r="OME600" s="60"/>
      <c r="OMF600" s="60"/>
      <c r="OMG600" s="60"/>
      <c r="OMH600" s="60"/>
      <c r="OMI600" s="60"/>
      <c r="OMJ600" s="60"/>
      <c r="OMK600" s="60"/>
      <c r="OML600" s="60"/>
      <c r="OMM600" s="60"/>
      <c r="OMN600" s="60"/>
      <c r="OMO600" s="60"/>
      <c r="OMP600" s="60"/>
      <c r="OMQ600" s="60"/>
      <c r="OMR600" s="60"/>
      <c r="OMS600" s="60"/>
      <c r="OMT600" s="60"/>
      <c r="OMU600" s="60"/>
      <c r="OMV600" s="60"/>
      <c r="OMW600" s="60"/>
      <c r="OMX600" s="60"/>
      <c r="OMY600" s="60"/>
      <c r="OMZ600" s="60"/>
      <c r="ONA600" s="60"/>
      <c r="ONB600" s="60"/>
      <c r="ONC600" s="60"/>
      <c r="OND600" s="60"/>
      <c r="ONE600" s="60"/>
      <c r="ONF600" s="60"/>
      <c r="ONG600" s="60"/>
      <c r="ONH600" s="60"/>
      <c r="ONI600" s="60"/>
      <c r="ONJ600" s="60"/>
      <c r="ONK600" s="60"/>
      <c r="ONL600" s="60"/>
      <c r="ONM600" s="60"/>
      <c r="ONN600" s="60"/>
      <c r="ONO600" s="60"/>
      <c r="ONP600" s="60"/>
      <c r="ONQ600" s="60"/>
      <c r="ONR600" s="60"/>
      <c r="ONS600" s="60"/>
      <c r="ONT600" s="60"/>
      <c r="ONU600" s="60"/>
      <c r="ONV600" s="60"/>
      <c r="ONW600" s="60"/>
      <c r="ONX600" s="60"/>
      <c r="ONY600" s="60"/>
      <c r="ONZ600" s="60"/>
      <c r="OOA600" s="60"/>
      <c r="OOB600" s="60"/>
      <c r="OOC600" s="60"/>
      <c r="OOD600" s="60"/>
      <c r="OOE600" s="60"/>
      <c r="OOF600" s="60"/>
      <c r="OOG600" s="60"/>
      <c r="OOH600" s="60"/>
      <c r="OOI600" s="60"/>
      <c r="OOJ600" s="60"/>
      <c r="OOK600" s="60"/>
      <c r="OOL600" s="60"/>
      <c r="OOM600" s="60"/>
      <c r="OON600" s="60"/>
      <c r="OOO600" s="60"/>
      <c r="OOP600" s="60"/>
      <c r="OOQ600" s="60"/>
      <c r="OOR600" s="60"/>
      <c r="OOS600" s="60"/>
      <c r="OOT600" s="60"/>
      <c r="OOU600" s="60"/>
      <c r="OOV600" s="60"/>
      <c r="OOW600" s="60"/>
      <c r="OOX600" s="60"/>
      <c r="OOY600" s="60"/>
      <c r="OOZ600" s="60"/>
      <c r="OPA600" s="60"/>
      <c r="OPB600" s="60"/>
      <c r="OPC600" s="60"/>
      <c r="OPD600" s="60"/>
      <c r="OPE600" s="60"/>
      <c r="OPF600" s="60"/>
      <c r="OPG600" s="60"/>
      <c r="OPH600" s="60"/>
      <c r="OPI600" s="60"/>
      <c r="OPJ600" s="60"/>
      <c r="OPK600" s="60"/>
      <c r="OPL600" s="60"/>
      <c r="OPM600" s="60"/>
      <c r="OPN600" s="60"/>
      <c r="OPO600" s="60"/>
      <c r="OPP600" s="60"/>
      <c r="OPQ600" s="60"/>
      <c r="OPR600" s="60"/>
      <c r="OPS600" s="60"/>
      <c r="OPT600" s="60"/>
      <c r="OPU600" s="60"/>
      <c r="OPV600" s="60"/>
      <c r="OPW600" s="60"/>
      <c r="OPX600" s="60"/>
      <c r="OPY600" s="60"/>
      <c r="OPZ600" s="60"/>
      <c r="OQA600" s="60"/>
      <c r="OQB600" s="60"/>
      <c r="OQC600" s="60"/>
      <c r="OQD600" s="60"/>
      <c r="OQE600" s="60"/>
      <c r="OQF600" s="60"/>
      <c r="OQG600" s="60"/>
      <c r="OQH600" s="60"/>
      <c r="OQI600" s="60"/>
      <c r="OQJ600" s="60"/>
      <c r="OQK600" s="60"/>
      <c r="OQL600" s="60"/>
      <c r="OQM600" s="60"/>
      <c r="OQN600" s="60"/>
      <c r="OQO600" s="60"/>
      <c r="OQP600" s="60"/>
      <c r="OQQ600" s="60"/>
      <c r="OQR600" s="60"/>
      <c r="OQS600" s="60"/>
      <c r="OQT600" s="60"/>
      <c r="OQU600" s="60"/>
      <c r="OQV600" s="60"/>
      <c r="OQW600" s="60"/>
      <c r="OQX600" s="60"/>
      <c r="OQY600" s="60"/>
      <c r="OQZ600" s="60"/>
      <c r="ORA600" s="60"/>
      <c r="ORB600" s="60"/>
      <c r="ORC600" s="60"/>
      <c r="ORD600" s="60"/>
      <c r="ORE600" s="60"/>
      <c r="ORF600" s="60"/>
      <c r="ORG600" s="60"/>
      <c r="ORH600" s="60"/>
      <c r="ORI600" s="60"/>
      <c r="ORJ600" s="60"/>
      <c r="ORK600" s="60"/>
      <c r="ORL600" s="60"/>
      <c r="ORM600" s="60"/>
      <c r="ORN600" s="60"/>
      <c r="ORO600" s="60"/>
      <c r="ORP600" s="60"/>
      <c r="ORQ600" s="60"/>
      <c r="ORR600" s="60"/>
      <c r="ORS600" s="60"/>
      <c r="ORT600" s="60"/>
      <c r="ORU600" s="60"/>
      <c r="ORV600" s="60"/>
      <c r="ORW600" s="60"/>
      <c r="ORX600" s="60"/>
      <c r="ORY600" s="60"/>
      <c r="ORZ600" s="60"/>
      <c r="OSA600" s="60"/>
      <c r="OSB600" s="60"/>
      <c r="OSC600" s="60"/>
      <c r="OSD600" s="60"/>
      <c r="OSE600" s="60"/>
      <c r="OSF600" s="60"/>
      <c r="OSG600" s="60"/>
      <c r="OSH600" s="60"/>
      <c r="OSI600" s="60"/>
      <c r="OSJ600" s="60"/>
      <c r="OSK600" s="60"/>
      <c r="OSL600" s="60"/>
      <c r="OSM600" s="60"/>
      <c r="OSN600" s="60"/>
      <c r="OSO600" s="60"/>
      <c r="OSP600" s="60"/>
      <c r="OSQ600" s="60"/>
      <c r="OSR600" s="60"/>
      <c r="OSS600" s="60"/>
      <c r="OST600" s="60"/>
      <c r="OSU600" s="60"/>
      <c r="OSV600" s="60"/>
      <c r="OSW600" s="60"/>
      <c r="OSX600" s="60"/>
      <c r="OSY600" s="60"/>
      <c r="OSZ600" s="60"/>
      <c r="OTA600" s="60"/>
      <c r="OTB600" s="60"/>
      <c r="OTC600" s="60"/>
      <c r="OTD600" s="60"/>
      <c r="OTE600" s="60"/>
      <c r="OTF600" s="60"/>
      <c r="OTG600" s="60"/>
      <c r="OTH600" s="60"/>
      <c r="OTI600" s="60"/>
      <c r="OTJ600" s="60"/>
      <c r="OTK600" s="60"/>
      <c r="OTL600" s="60"/>
      <c r="OTM600" s="60"/>
      <c r="OTN600" s="60"/>
      <c r="OTO600" s="60"/>
      <c r="OTP600" s="60"/>
      <c r="OTQ600" s="60"/>
      <c r="OTR600" s="60"/>
      <c r="OTS600" s="60"/>
      <c r="OTT600" s="60"/>
      <c r="OTU600" s="60"/>
      <c r="OTV600" s="60"/>
      <c r="OTW600" s="60"/>
      <c r="OTX600" s="60"/>
      <c r="OTY600" s="60"/>
      <c r="OTZ600" s="60"/>
      <c r="OUA600" s="60"/>
      <c r="OUB600" s="60"/>
      <c r="OUC600" s="60"/>
      <c r="OUD600" s="60"/>
      <c r="OUE600" s="60"/>
      <c r="OUF600" s="60"/>
      <c r="OUG600" s="60"/>
      <c r="OUH600" s="60"/>
      <c r="OUI600" s="60"/>
      <c r="OUJ600" s="60"/>
      <c r="OUK600" s="60"/>
      <c r="OUL600" s="60"/>
      <c r="OUM600" s="60"/>
      <c r="OUN600" s="60"/>
      <c r="OUO600" s="60"/>
      <c r="OUP600" s="60"/>
      <c r="OUQ600" s="60"/>
      <c r="OUR600" s="60"/>
      <c r="OUS600" s="60"/>
      <c r="OUT600" s="60"/>
      <c r="OUU600" s="60"/>
      <c r="OUV600" s="60"/>
      <c r="OUW600" s="60"/>
      <c r="OUX600" s="60"/>
      <c r="OUY600" s="60"/>
      <c r="OUZ600" s="60"/>
      <c r="OVA600" s="60"/>
      <c r="OVB600" s="60"/>
      <c r="OVC600" s="60"/>
      <c r="OVD600" s="60"/>
      <c r="OVE600" s="60"/>
      <c r="OVF600" s="60"/>
      <c r="OVG600" s="60"/>
      <c r="OVH600" s="60"/>
      <c r="OVI600" s="60"/>
      <c r="OVJ600" s="60"/>
      <c r="OVK600" s="60"/>
      <c r="OVL600" s="60"/>
      <c r="OVM600" s="60"/>
      <c r="OVN600" s="60"/>
      <c r="OVO600" s="60"/>
      <c r="OVP600" s="60"/>
      <c r="OVQ600" s="60"/>
      <c r="OVR600" s="60"/>
      <c r="OVS600" s="60"/>
      <c r="OVT600" s="60"/>
      <c r="OVU600" s="60"/>
      <c r="OVV600" s="60"/>
      <c r="OVW600" s="60"/>
      <c r="OVX600" s="60"/>
      <c r="OVY600" s="60"/>
      <c r="OVZ600" s="60"/>
      <c r="OWA600" s="60"/>
      <c r="OWB600" s="60"/>
      <c r="OWC600" s="60"/>
      <c r="OWD600" s="60"/>
      <c r="OWE600" s="60"/>
      <c r="OWF600" s="60"/>
      <c r="OWG600" s="60"/>
      <c r="OWH600" s="60"/>
      <c r="OWI600" s="60"/>
      <c r="OWJ600" s="60"/>
      <c r="OWK600" s="60"/>
      <c r="OWL600" s="60"/>
      <c r="OWM600" s="60"/>
      <c r="OWN600" s="60"/>
      <c r="OWO600" s="60"/>
      <c r="OWP600" s="60"/>
      <c r="OWQ600" s="60"/>
      <c r="OWR600" s="60"/>
      <c r="OWS600" s="60"/>
      <c r="OWT600" s="60"/>
      <c r="OWU600" s="60"/>
      <c r="OWV600" s="60"/>
      <c r="OWW600" s="60"/>
      <c r="OWX600" s="60"/>
      <c r="OWY600" s="60"/>
      <c r="OWZ600" s="60"/>
      <c r="OXA600" s="60"/>
      <c r="OXB600" s="60"/>
      <c r="OXC600" s="60"/>
      <c r="OXD600" s="60"/>
      <c r="OXE600" s="60"/>
      <c r="OXF600" s="60"/>
      <c r="OXG600" s="60"/>
      <c r="OXH600" s="60"/>
      <c r="OXI600" s="60"/>
      <c r="OXJ600" s="60"/>
      <c r="OXK600" s="60"/>
      <c r="OXL600" s="60"/>
      <c r="OXM600" s="60"/>
      <c r="OXN600" s="60"/>
      <c r="OXO600" s="60"/>
      <c r="OXP600" s="60"/>
      <c r="OXQ600" s="60"/>
      <c r="OXR600" s="60"/>
      <c r="OXS600" s="60"/>
      <c r="OXT600" s="60"/>
      <c r="OXU600" s="60"/>
      <c r="OXV600" s="60"/>
      <c r="OXW600" s="60"/>
      <c r="OXX600" s="60"/>
      <c r="OXY600" s="60"/>
      <c r="OXZ600" s="60"/>
      <c r="OYA600" s="60"/>
      <c r="OYB600" s="60"/>
      <c r="OYC600" s="60"/>
      <c r="OYD600" s="60"/>
      <c r="OYE600" s="60"/>
      <c r="OYF600" s="60"/>
      <c r="OYG600" s="60"/>
      <c r="OYH600" s="60"/>
      <c r="OYI600" s="60"/>
      <c r="OYJ600" s="60"/>
      <c r="OYK600" s="60"/>
      <c r="OYL600" s="60"/>
      <c r="OYM600" s="60"/>
      <c r="OYN600" s="60"/>
      <c r="OYO600" s="60"/>
      <c r="OYP600" s="60"/>
      <c r="OYQ600" s="60"/>
      <c r="OYR600" s="60"/>
      <c r="OYS600" s="60"/>
      <c r="OYT600" s="60"/>
      <c r="OYU600" s="60"/>
      <c r="OYV600" s="60"/>
      <c r="OYW600" s="60"/>
      <c r="OYX600" s="60"/>
      <c r="OYY600" s="60"/>
      <c r="OYZ600" s="60"/>
      <c r="OZA600" s="60"/>
      <c r="OZB600" s="60"/>
      <c r="OZC600" s="60"/>
      <c r="OZD600" s="60"/>
      <c r="OZE600" s="60"/>
      <c r="OZF600" s="60"/>
      <c r="OZG600" s="60"/>
      <c r="OZH600" s="60"/>
      <c r="OZI600" s="60"/>
      <c r="OZJ600" s="60"/>
      <c r="OZK600" s="60"/>
      <c r="OZL600" s="60"/>
      <c r="OZM600" s="60"/>
      <c r="OZN600" s="60"/>
      <c r="OZO600" s="60"/>
      <c r="OZP600" s="60"/>
      <c r="OZQ600" s="60"/>
      <c r="OZR600" s="60"/>
      <c r="OZS600" s="60"/>
      <c r="OZT600" s="60"/>
      <c r="OZU600" s="60"/>
      <c r="OZV600" s="60"/>
      <c r="OZW600" s="60"/>
      <c r="OZX600" s="60"/>
      <c r="OZY600" s="60"/>
      <c r="OZZ600" s="60"/>
      <c r="PAA600" s="60"/>
      <c r="PAB600" s="60"/>
      <c r="PAC600" s="60"/>
      <c r="PAD600" s="60"/>
      <c r="PAE600" s="60"/>
      <c r="PAF600" s="60"/>
      <c r="PAG600" s="60"/>
      <c r="PAH600" s="60"/>
      <c r="PAI600" s="60"/>
      <c r="PAJ600" s="60"/>
      <c r="PAK600" s="60"/>
      <c r="PAL600" s="60"/>
      <c r="PAM600" s="60"/>
      <c r="PAN600" s="60"/>
      <c r="PAO600" s="60"/>
      <c r="PAP600" s="60"/>
      <c r="PAQ600" s="60"/>
      <c r="PAR600" s="60"/>
      <c r="PAS600" s="60"/>
      <c r="PAT600" s="60"/>
      <c r="PAU600" s="60"/>
      <c r="PAV600" s="60"/>
      <c r="PAW600" s="60"/>
      <c r="PAX600" s="60"/>
      <c r="PAY600" s="60"/>
      <c r="PAZ600" s="60"/>
      <c r="PBA600" s="60"/>
      <c r="PBB600" s="60"/>
      <c r="PBC600" s="60"/>
      <c r="PBD600" s="60"/>
      <c r="PBE600" s="60"/>
      <c r="PBF600" s="60"/>
      <c r="PBG600" s="60"/>
      <c r="PBH600" s="60"/>
      <c r="PBI600" s="60"/>
      <c r="PBJ600" s="60"/>
      <c r="PBK600" s="60"/>
      <c r="PBL600" s="60"/>
      <c r="PBM600" s="60"/>
      <c r="PBN600" s="60"/>
      <c r="PBO600" s="60"/>
      <c r="PBP600" s="60"/>
      <c r="PBQ600" s="60"/>
      <c r="PBR600" s="60"/>
      <c r="PBS600" s="60"/>
      <c r="PBT600" s="60"/>
      <c r="PBU600" s="60"/>
      <c r="PBV600" s="60"/>
      <c r="PBW600" s="60"/>
      <c r="PBX600" s="60"/>
      <c r="PBY600" s="60"/>
      <c r="PBZ600" s="60"/>
      <c r="PCA600" s="60"/>
      <c r="PCB600" s="60"/>
      <c r="PCC600" s="60"/>
      <c r="PCD600" s="60"/>
      <c r="PCE600" s="60"/>
      <c r="PCF600" s="60"/>
      <c r="PCG600" s="60"/>
      <c r="PCH600" s="60"/>
      <c r="PCI600" s="60"/>
      <c r="PCJ600" s="60"/>
      <c r="PCK600" s="60"/>
      <c r="PCL600" s="60"/>
      <c r="PCM600" s="60"/>
      <c r="PCN600" s="60"/>
      <c r="PCO600" s="60"/>
      <c r="PCP600" s="60"/>
      <c r="PCQ600" s="60"/>
      <c r="PCR600" s="60"/>
      <c r="PCS600" s="60"/>
      <c r="PCT600" s="60"/>
      <c r="PCU600" s="60"/>
      <c r="PCV600" s="60"/>
      <c r="PCW600" s="60"/>
      <c r="PCX600" s="60"/>
      <c r="PCY600" s="60"/>
      <c r="PCZ600" s="60"/>
      <c r="PDA600" s="60"/>
      <c r="PDB600" s="60"/>
      <c r="PDC600" s="60"/>
      <c r="PDD600" s="60"/>
      <c r="PDE600" s="60"/>
      <c r="PDF600" s="60"/>
      <c r="PDG600" s="60"/>
      <c r="PDH600" s="60"/>
      <c r="PDI600" s="60"/>
      <c r="PDJ600" s="60"/>
      <c r="PDK600" s="60"/>
      <c r="PDL600" s="60"/>
      <c r="PDM600" s="60"/>
      <c r="PDN600" s="60"/>
      <c r="PDO600" s="60"/>
      <c r="PDP600" s="60"/>
      <c r="PDQ600" s="60"/>
      <c r="PDR600" s="60"/>
      <c r="PDS600" s="60"/>
      <c r="PDT600" s="60"/>
      <c r="PDU600" s="60"/>
      <c r="PDV600" s="60"/>
      <c r="PDW600" s="60"/>
      <c r="PDX600" s="60"/>
      <c r="PDY600" s="60"/>
      <c r="PDZ600" s="60"/>
      <c r="PEA600" s="60"/>
      <c r="PEB600" s="60"/>
      <c r="PEC600" s="60"/>
      <c r="PED600" s="60"/>
      <c r="PEE600" s="60"/>
      <c r="PEF600" s="60"/>
      <c r="PEG600" s="60"/>
      <c r="PEH600" s="60"/>
      <c r="PEI600" s="60"/>
      <c r="PEJ600" s="60"/>
      <c r="PEK600" s="60"/>
      <c r="PEL600" s="60"/>
      <c r="PEM600" s="60"/>
      <c r="PEN600" s="60"/>
      <c r="PEO600" s="60"/>
      <c r="PEP600" s="60"/>
      <c r="PEQ600" s="60"/>
      <c r="PER600" s="60"/>
      <c r="PES600" s="60"/>
      <c r="PET600" s="60"/>
      <c r="PEU600" s="60"/>
      <c r="PEV600" s="60"/>
      <c r="PEW600" s="60"/>
      <c r="PEX600" s="60"/>
      <c r="PEY600" s="60"/>
      <c r="PEZ600" s="60"/>
      <c r="PFA600" s="60"/>
      <c r="PFB600" s="60"/>
      <c r="PFC600" s="60"/>
      <c r="PFD600" s="60"/>
      <c r="PFE600" s="60"/>
      <c r="PFF600" s="60"/>
      <c r="PFG600" s="60"/>
      <c r="PFH600" s="60"/>
      <c r="PFI600" s="60"/>
      <c r="PFJ600" s="60"/>
      <c r="PFK600" s="60"/>
      <c r="PFL600" s="60"/>
      <c r="PFM600" s="60"/>
      <c r="PFN600" s="60"/>
      <c r="PFO600" s="60"/>
      <c r="PFP600" s="60"/>
      <c r="PFQ600" s="60"/>
      <c r="PFR600" s="60"/>
      <c r="PFS600" s="60"/>
      <c r="PFT600" s="60"/>
      <c r="PFU600" s="60"/>
      <c r="PFV600" s="60"/>
      <c r="PFW600" s="60"/>
      <c r="PFX600" s="60"/>
      <c r="PFY600" s="60"/>
      <c r="PFZ600" s="60"/>
      <c r="PGA600" s="60"/>
      <c r="PGB600" s="60"/>
      <c r="PGC600" s="60"/>
      <c r="PGD600" s="60"/>
      <c r="PGE600" s="60"/>
      <c r="PGF600" s="60"/>
      <c r="PGG600" s="60"/>
      <c r="PGH600" s="60"/>
      <c r="PGI600" s="60"/>
      <c r="PGJ600" s="60"/>
      <c r="PGK600" s="60"/>
      <c r="PGL600" s="60"/>
      <c r="PGM600" s="60"/>
      <c r="PGN600" s="60"/>
      <c r="PGO600" s="60"/>
      <c r="PGP600" s="60"/>
      <c r="PGQ600" s="60"/>
      <c r="PGR600" s="60"/>
      <c r="PGS600" s="60"/>
      <c r="PGT600" s="60"/>
      <c r="PGU600" s="60"/>
      <c r="PGV600" s="60"/>
      <c r="PGW600" s="60"/>
      <c r="PGX600" s="60"/>
      <c r="PGY600" s="60"/>
      <c r="PGZ600" s="60"/>
      <c r="PHA600" s="60"/>
      <c r="PHB600" s="60"/>
      <c r="PHC600" s="60"/>
      <c r="PHD600" s="60"/>
      <c r="PHE600" s="60"/>
      <c r="PHF600" s="60"/>
      <c r="PHG600" s="60"/>
      <c r="PHH600" s="60"/>
      <c r="PHI600" s="60"/>
      <c r="PHJ600" s="60"/>
      <c r="PHK600" s="60"/>
      <c r="PHL600" s="60"/>
      <c r="PHM600" s="60"/>
      <c r="PHN600" s="60"/>
      <c r="PHO600" s="60"/>
      <c r="PHP600" s="60"/>
      <c r="PHQ600" s="60"/>
      <c r="PHR600" s="60"/>
      <c r="PHS600" s="60"/>
      <c r="PHT600" s="60"/>
      <c r="PHU600" s="60"/>
      <c r="PHV600" s="60"/>
      <c r="PHW600" s="60"/>
      <c r="PHX600" s="60"/>
      <c r="PHY600" s="60"/>
      <c r="PHZ600" s="60"/>
      <c r="PIA600" s="60"/>
      <c r="PIB600" s="60"/>
      <c r="PIC600" s="60"/>
      <c r="PID600" s="60"/>
      <c r="PIE600" s="60"/>
      <c r="PIF600" s="60"/>
      <c r="PIG600" s="60"/>
      <c r="PIH600" s="60"/>
      <c r="PII600" s="60"/>
      <c r="PIJ600" s="60"/>
      <c r="PIK600" s="60"/>
      <c r="PIL600" s="60"/>
      <c r="PIM600" s="60"/>
      <c r="PIN600" s="60"/>
      <c r="PIO600" s="60"/>
      <c r="PIP600" s="60"/>
      <c r="PIQ600" s="60"/>
      <c r="PIR600" s="60"/>
      <c r="PIS600" s="60"/>
      <c r="PIT600" s="60"/>
      <c r="PIU600" s="60"/>
      <c r="PIV600" s="60"/>
      <c r="PIW600" s="60"/>
      <c r="PIX600" s="60"/>
      <c r="PIY600" s="60"/>
      <c r="PIZ600" s="60"/>
      <c r="PJA600" s="60"/>
      <c r="PJB600" s="60"/>
      <c r="PJC600" s="60"/>
      <c r="PJD600" s="60"/>
      <c r="PJE600" s="60"/>
      <c r="PJF600" s="60"/>
      <c r="PJG600" s="60"/>
      <c r="PJH600" s="60"/>
      <c r="PJI600" s="60"/>
      <c r="PJJ600" s="60"/>
      <c r="PJK600" s="60"/>
      <c r="PJL600" s="60"/>
      <c r="PJM600" s="60"/>
      <c r="PJN600" s="60"/>
      <c r="PJO600" s="60"/>
      <c r="PJP600" s="60"/>
      <c r="PJQ600" s="60"/>
      <c r="PJR600" s="60"/>
      <c r="PJS600" s="60"/>
      <c r="PJT600" s="60"/>
      <c r="PJU600" s="60"/>
      <c r="PJV600" s="60"/>
      <c r="PJW600" s="60"/>
      <c r="PJX600" s="60"/>
      <c r="PJY600" s="60"/>
      <c r="PJZ600" s="60"/>
      <c r="PKA600" s="60"/>
      <c r="PKB600" s="60"/>
      <c r="PKC600" s="60"/>
      <c r="PKD600" s="60"/>
      <c r="PKE600" s="60"/>
      <c r="PKF600" s="60"/>
      <c r="PKG600" s="60"/>
      <c r="PKH600" s="60"/>
      <c r="PKI600" s="60"/>
      <c r="PKJ600" s="60"/>
      <c r="PKK600" s="60"/>
      <c r="PKL600" s="60"/>
      <c r="PKM600" s="60"/>
      <c r="PKN600" s="60"/>
      <c r="PKO600" s="60"/>
      <c r="PKP600" s="60"/>
      <c r="PKQ600" s="60"/>
      <c r="PKR600" s="60"/>
      <c r="PKS600" s="60"/>
      <c r="PKT600" s="60"/>
      <c r="PKU600" s="60"/>
      <c r="PKV600" s="60"/>
      <c r="PKW600" s="60"/>
      <c r="PKX600" s="60"/>
      <c r="PKY600" s="60"/>
      <c r="PKZ600" s="60"/>
      <c r="PLA600" s="60"/>
      <c r="PLB600" s="60"/>
      <c r="PLC600" s="60"/>
      <c r="PLD600" s="60"/>
      <c r="PLE600" s="60"/>
      <c r="PLF600" s="60"/>
      <c r="PLG600" s="60"/>
      <c r="PLH600" s="60"/>
      <c r="PLI600" s="60"/>
      <c r="PLJ600" s="60"/>
      <c r="PLK600" s="60"/>
      <c r="PLL600" s="60"/>
      <c r="PLM600" s="60"/>
      <c r="PLN600" s="60"/>
      <c r="PLO600" s="60"/>
      <c r="PLP600" s="60"/>
      <c r="PLQ600" s="60"/>
      <c r="PLR600" s="60"/>
      <c r="PLS600" s="60"/>
      <c r="PLT600" s="60"/>
      <c r="PLU600" s="60"/>
      <c r="PLV600" s="60"/>
      <c r="PLW600" s="60"/>
      <c r="PLX600" s="60"/>
      <c r="PLY600" s="60"/>
      <c r="PLZ600" s="60"/>
      <c r="PMA600" s="60"/>
      <c r="PMB600" s="60"/>
      <c r="PMC600" s="60"/>
      <c r="PMD600" s="60"/>
      <c r="PME600" s="60"/>
      <c r="PMF600" s="60"/>
      <c r="PMG600" s="60"/>
      <c r="PMH600" s="60"/>
      <c r="PMI600" s="60"/>
      <c r="PMJ600" s="60"/>
      <c r="PMK600" s="60"/>
      <c r="PML600" s="60"/>
      <c r="PMM600" s="60"/>
      <c r="PMN600" s="60"/>
      <c r="PMO600" s="60"/>
      <c r="PMP600" s="60"/>
      <c r="PMQ600" s="60"/>
      <c r="PMR600" s="60"/>
      <c r="PMS600" s="60"/>
      <c r="PMT600" s="60"/>
      <c r="PMU600" s="60"/>
      <c r="PMV600" s="60"/>
      <c r="PMW600" s="60"/>
      <c r="PMX600" s="60"/>
      <c r="PMY600" s="60"/>
      <c r="PMZ600" s="60"/>
      <c r="PNA600" s="60"/>
      <c r="PNB600" s="60"/>
      <c r="PNC600" s="60"/>
      <c r="PND600" s="60"/>
      <c r="PNE600" s="60"/>
      <c r="PNF600" s="60"/>
      <c r="PNG600" s="60"/>
      <c r="PNH600" s="60"/>
      <c r="PNI600" s="60"/>
      <c r="PNJ600" s="60"/>
      <c r="PNK600" s="60"/>
      <c r="PNL600" s="60"/>
      <c r="PNM600" s="60"/>
      <c r="PNN600" s="60"/>
      <c r="PNO600" s="60"/>
      <c r="PNP600" s="60"/>
      <c r="PNQ600" s="60"/>
      <c r="PNR600" s="60"/>
      <c r="PNS600" s="60"/>
      <c r="PNT600" s="60"/>
      <c r="PNU600" s="60"/>
      <c r="PNV600" s="60"/>
      <c r="PNW600" s="60"/>
      <c r="PNX600" s="60"/>
      <c r="PNY600" s="60"/>
      <c r="PNZ600" s="60"/>
      <c r="POA600" s="60"/>
      <c r="POB600" s="60"/>
      <c r="POC600" s="60"/>
      <c r="POD600" s="60"/>
      <c r="POE600" s="60"/>
      <c r="POF600" s="60"/>
      <c r="POG600" s="60"/>
      <c r="POH600" s="60"/>
      <c r="POI600" s="60"/>
      <c r="POJ600" s="60"/>
      <c r="POK600" s="60"/>
      <c r="POL600" s="60"/>
      <c r="POM600" s="60"/>
      <c r="PON600" s="60"/>
      <c r="POO600" s="60"/>
      <c r="POP600" s="60"/>
      <c r="POQ600" s="60"/>
      <c r="POR600" s="60"/>
      <c r="POS600" s="60"/>
      <c r="POT600" s="60"/>
      <c r="POU600" s="60"/>
      <c r="POV600" s="60"/>
      <c r="POW600" s="60"/>
      <c r="POX600" s="60"/>
      <c r="POY600" s="60"/>
      <c r="POZ600" s="60"/>
      <c r="PPA600" s="60"/>
      <c r="PPB600" s="60"/>
      <c r="PPC600" s="60"/>
      <c r="PPD600" s="60"/>
      <c r="PPE600" s="60"/>
      <c r="PPF600" s="60"/>
      <c r="PPG600" s="60"/>
      <c r="PPH600" s="60"/>
      <c r="PPI600" s="60"/>
      <c r="PPJ600" s="60"/>
      <c r="PPK600" s="60"/>
      <c r="PPL600" s="60"/>
      <c r="PPM600" s="60"/>
      <c r="PPN600" s="60"/>
      <c r="PPO600" s="60"/>
      <c r="PPP600" s="60"/>
      <c r="PPQ600" s="60"/>
      <c r="PPR600" s="60"/>
      <c r="PPS600" s="60"/>
      <c r="PPT600" s="60"/>
      <c r="PPU600" s="60"/>
      <c r="PPV600" s="60"/>
      <c r="PPW600" s="60"/>
      <c r="PPX600" s="60"/>
      <c r="PPY600" s="60"/>
      <c r="PPZ600" s="60"/>
      <c r="PQA600" s="60"/>
      <c r="PQB600" s="60"/>
      <c r="PQC600" s="60"/>
      <c r="PQD600" s="60"/>
      <c r="PQE600" s="60"/>
      <c r="PQF600" s="60"/>
      <c r="PQG600" s="60"/>
      <c r="PQH600" s="60"/>
      <c r="PQI600" s="60"/>
      <c r="PQJ600" s="60"/>
      <c r="PQK600" s="60"/>
      <c r="PQL600" s="60"/>
      <c r="PQM600" s="60"/>
      <c r="PQN600" s="60"/>
      <c r="PQO600" s="60"/>
      <c r="PQP600" s="60"/>
      <c r="PQQ600" s="60"/>
      <c r="PQR600" s="60"/>
      <c r="PQS600" s="60"/>
      <c r="PQT600" s="60"/>
      <c r="PQU600" s="60"/>
      <c r="PQV600" s="60"/>
      <c r="PQW600" s="60"/>
      <c r="PQX600" s="60"/>
      <c r="PQY600" s="60"/>
      <c r="PQZ600" s="60"/>
      <c r="PRA600" s="60"/>
      <c r="PRB600" s="60"/>
      <c r="PRC600" s="60"/>
      <c r="PRD600" s="60"/>
      <c r="PRE600" s="60"/>
      <c r="PRF600" s="60"/>
      <c r="PRG600" s="60"/>
      <c r="PRH600" s="60"/>
      <c r="PRI600" s="60"/>
      <c r="PRJ600" s="60"/>
      <c r="PRK600" s="60"/>
      <c r="PRL600" s="60"/>
      <c r="PRM600" s="60"/>
      <c r="PRN600" s="60"/>
      <c r="PRO600" s="60"/>
      <c r="PRP600" s="60"/>
      <c r="PRQ600" s="60"/>
      <c r="PRR600" s="60"/>
      <c r="PRS600" s="60"/>
      <c r="PRT600" s="60"/>
      <c r="PRU600" s="60"/>
      <c r="PRV600" s="60"/>
      <c r="PRW600" s="60"/>
      <c r="PRX600" s="60"/>
      <c r="PRY600" s="60"/>
      <c r="PRZ600" s="60"/>
      <c r="PSA600" s="60"/>
      <c r="PSB600" s="60"/>
      <c r="PSC600" s="60"/>
      <c r="PSD600" s="60"/>
      <c r="PSE600" s="60"/>
      <c r="PSF600" s="60"/>
      <c r="PSG600" s="60"/>
      <c r="PSH600" s="60"/>
      <c r="PSI600" s="60"/>
      <c r="PSJ600" s="60"/>
      <c r="PSK600" s="60"/>
      <c r="PSL600" s="60"/>
      <c r="PSM600" s="60"/>
      <c r="PSN600" s="60"/>
      <c r="PSO600" s="60"/>
      <c r="PSP600" s="60"/>
      <c r="PSQ600" s="60"/>
      <c r="PSR600" s="60"/>
      <c r="PSS600" s="60"/>
      <c r="PST600" s="60"/>
      <c r="PSU600" s="60"/>
      <c r="PSV600" s="60"/>
      <c r="PSW600" s="60"/>
      <c r="PSX600" s="60"/>
      <c r="PSY600" s="60"/>
      <c r="PSZ600" s="60"/>
      <c r="PTA600" s="60"/>
      <c r="PTB600" s="60"/>
      <c r="PTC600" s="60"/>
      <c r="PTD600" s="60"/>
      <c r="PTE600" s="60"/>
      <c r="PTF600" s="60"/>
      <c r="PTG600" s="60"/>
      <c r="PTH600" s="60"/>
      <c r="PTI600" s="60"/>
      <c r="PTJ600" s="60"/>
      <c r="PTK600" s="60"/>
      <c r="PTL600" s="60"/>
      <c r="PTM600" s="60"/>
      <c r="PTN600" s="60"/>
      <c r="PTO600" s="60"/>
      <c r="PTP600" s="60"/>
      <c r="PTQ600" s="60"/>
      <c r="PTR600" s="60"/>
      <c r="PTS600" s="60"/>
      <c r="PTT600" s="60"/>
      <c r="PTU600" s="60"/>
      <c r="PTV600" s="60"/>
      <c r="PTW600" s="60"/>
      <c r="PTX600" s="60"/>
      <c r="PTY600" s="60"/>
      <c r="PTZ600" s="60"/>
      <c r="PUA600" s="60"/>
      <c r="PUB600" s="60"/>
      <c r="PUC600" s="60"/>
      <c r="PUD600" s="60"/>
      <c r="PUE600" s="60"/>
      <c r="PUF600" s="60"/>
      <c r="PUG600" s="60"/>
      <c r="PUH600" s="60"/>
      <c r="PUI600" s="60"/>
      <c r="PUJ600" s="60"/>
      <c r="PUK600" s="60"/>
      <c r="PUL600" s="60"/>
      <c r="PUM600" s="60"/>
      <c r="PUN600" s="60"/>
      <c r="PUO600" s="60"/>
      <c r="PUP600" s="60"/>
      <c r="PUQ600" s="60"/>
      <c r="PUR600" s="60"/>
      <c r="PUS600" s="60"/>
      <c r="PUT600" s="60"/>
      <c r="PUU600" s="60"/>
      <c r="PUV600" s="60"/>
      <c r="PUW600" s="60"/>
      <c r="PUX600" s="60"/>
      <c r="PUY600" s="60"/>
      <c r="PUZ600" s="60"/>
      <c r="PVA600" s="60"/>
      <c r="PVB600" s="60"/>
      <c r="PVC600" s="60"/>
      <c r="PVD600" s="60"/>
      <c r="PVE600" s="60"/>
      <c r="PVF600" s="60"/>
      <c r="PVG600" s="60"/>
      <c r="PVH600" s="60"/>
      <c r="PVI600" s="60"/>
      <c r="PVJ600" s="60"/>
      <c r="PVK600" s="60"/>
      <c r="PVL600" s="60"/>
      <c r="PVM600" s="60"/>
      <c r="PVN600" s="60"/>
      <c r="PVO600" s="60"/>
      <c r="PVP600" s="60"/>
      <c r="PVQ600" s="60"/>
      <c r="PVR600" s="60"/>
      <c r="PVS600" s="60"/>
      <c r="PVT600" s="60"/>
      <c r="PVU600" s="60"/>
      <c r="PVV600" s="60"/>
      <c r="PVW600" s="60"/>
      <c r="PVX600" s="60"/>
      <c r="PVY600" s="60"/>
      <c r="PVZ600" s="60"/>
      <c r="PWA600" s="60"/>
      <c r="PWB600" s="60"/>
      <c r="PWC600" s="60"/>
      <c r="PWD600" s="60"/>
      <c r="PWE600" s="60"/>
      <c r="PWF600" s="60"/>
      <c r="PWG600" s="60"/>
      <c r="PWH600" s="60"/>
      <c r="PWI600" s="60"/>
      <c r="PWJ600" s="60"/>
      <c r="PWK600" s="60"/>
      <c r="PWL600" s="60"/>
      <c r="PWM600" s="60"/>
      <c r="PWN600" s="60"/>
      <c r="PWO600" s="60"/>
      <c r="PWP600" s="60"/>
      <c r="PWQ600" s="60"/>
      <c r="PWR600" s="60"/>
      <c r="PWS600" s="60"/>
      <c r="PWT600" s="60"/>
      <c r="PWU600" s="60"/>
      <c r="PWV600" s="60"/>
      <c r="PWW600" s="60"/>
      <c r="PWX600" s="60"/>
      <c r="PWY600" s="60"/>
      <c r="PWZ600" s="60"/>
      <c r="PXA600" s="60"/>
      <c r="PXB600" s="60"/>
      <c r="PXC600" s="60"/>
      <c r="PXD600" s="60"/>
      <c r="PXE600" s="60"/>
      <c r="PXF600" s="60"/>
      <c r="PXG600" s="60"/>
      <c r="PXH600" s="60"/>
      <c r="PXI600" s="60"/>
      <c r="PXJ600" s="60"/>
      <c r="PXK600" s="60"/>
      <c r="PXL600" s="60"/>
      <c r="PXM600" s="60"/>
      <c r="PXN600" s="60"/>
      <c r="PXO600" s="60"/>
      <c r="PXP600" s="60"/>
      <c r="PXQ600" s="60"/>
      <c r="PXR600" s="60"/>
      <c r="PXS600" s="60"/>
      <c r="PXT600" s="60"/>
      <c r="PXU600" s="60"/>
      <c r="PXV600" s="60"/>
      <c r="PXW600" s="60"/>
      <c r="PXX600" s="60"/>
      <c r="PXY600" s="60"/>
      <c r="PXZ600" s="60"/>
      <c r="PYA600" s="60"/>
      <c r="PYB600" s="60"/>
      <c r="PYC600" s="60"/>
      <c r="PYD600" s="60"/>
      <c r="PYE600" s="60"/>
      <c r="PYF600" s="60"/>
      <c r="PYG600" s="60"/>
      <c r="PYH600" s="60"/>
      <c r="PYI600" s="60"/>
      <c r="PYJ600" s="60"/>
      <c r="PYK600" s="60"/>
      <c r="PYL600" s="60"/>
      <c r="PYM600" s="60"/>
      <c r="PYN600" s="60"/>
      <c r="PYO600" s="60"/>
      <c r="PYP600" s="60"/>
      <c r="PYQ600" s="60"/>
      <c r="PYR600" s="60"/>
      <c r="PYS600" s="60"/>
      <c r="PYT600" s="60"/>
      <c r="PYU600" s="60"/>
      <c r="PYV600" s="60"/>
      <c r="PYW600" s="60"/>
      <c r="PYX600" s="60"/>
      <c r="PYY600" s="60"/>
      <c r="PYZ600" s="60"/>
      <c r="PZA600" s="60"/>
      <c r="PZB600" s="60"/>
      <c r="PZC600" s="60"/>
      <c r="PZD600" s="60"/>
      <c r="PZE600" s="60"/>
      <c r="PZF600" s="60"/>
      <c r="PZG600" s="60"/>
      <c r="PZH600" s="60"/>
      <c r="PZI600" s="60"/>
      <c r="PZJ600" s="60"/>
      <c r="PZK600" s="60"/>
      <c r="PZL600" s="60"/>
      <c r="PZM600" s="60"/>
      <c r="PZN600" s="60"/>
      <c r="PZO600" s="60"/>
      <c r="PZP600" s="60"/>
      <c r="PZQ600" s="60"/>
      <c r="PZR600" s="60"/>
      <c r="PZS600" s="60"/>
      <c r="PZT600" s="60"/>
      <c r="PZU600" s="60"/>
      <c r="PZV600" s="60"/>
      <c r="PZW600" s="60"/>
      <c r="PZX600" s="60"/>
      <c r="PZY600" s="60"/>
      <c r="PZZ600" s="60"/>
      <c r="QAA600" s="60"/>
      <c r="QAB600" s="60"/>
      <c r="QAC600" s="60"/>
      <c r="QAD600" s="60"/>
      <c r="QAE600" s="60"/>
      <c r="QAF600" s="60"/>
      <c r="QAG600" s="60"/>
      <c r="QAH600" s="60"/>
      <c r="QAI600" s="60"/>
      <c r="QAJ600" s="60"/>
      <c r="QAK600" s="60"/>
      <c r="QAL600" s="60"/>
      <c r="QAM600" s="60"/>
      <c r="QAN600" s="60"/>
      <c r="QAO600" s="60"/>
      <c r="QAP600" s="60"/>
      <c r="QAQ600" s="60"/>
      <c r="QAR600" s="60"/>
      <c r="QAS600" s="60"/>
      <c r="QAT600" s="60"/>
      <c r="QAU600" s="60"/>
      <c r="QAV600" s="60"/>
      <c r="QAW600" s="60"/>
      <c r="QAX600" s="60"/>
      <c r="QAY600" s="60"/>
      <c r="QAZ600" s="60"/>
      <c r="QBA600" s="60"/>
      <c r="QBB600" s="60"/>
      <c r="QBC600" s="60"/>
      <c r="QBD600" s="60"/>
      <c r="QBE600" s="60"/>
      <c r="QBF600" s="60"/>
      <c r="QBG600" s="60"/>
      <c r="QBH600" s="60"/>
      <c r="QBI600" s="60"/>
      <c r="QBJ600" s="60"/>
      <c r="QBK600" s="60"/>
      <c r="QBL600" s="60"/>
      <c r="QBM600" s="60"/>
      <c r="QBN600" s="60"/>
      <c r="QBO600" s="60"/>
      <c r="QBP600" s="60"/>
      <c r="QBQ600" s="60"/>
      <c r="QBR600" s="60"/>
      <c r="QBS600" s="60"/>
      <c r="QBT600" s="60"/>
      <c r="QBU600" s="60"/>
      <c r="QBV600" s="60"/>
      <c r="QBW600" s="60"/>
      <c r="QBX600" s="60"/>
      <c r="QBY600" s="60"/>
      <c r="QBZ600" s="60"/>
      <c r="QCA600" s="60"/>
      <c r="QCB600" s="60"/>
      <c r="QCC600" s="60"/>
      <c r="QCD600" s="60"/>
      <c r="QCE600" s="60"/>
      <c r="QCF600" s="60"/>
      <c r="QCG600" s="60"/>
      <c r="QCH600" s="60"/>
      <c r="QCI600" s="60"/>
      <c r="QCJ600" s="60"/>
      <c r="QCK600" s="60"/>
      <c r="QCL600" s="60"/>
      <c r="QCM600" s="60"/>
      <c r="QCN600" s="60"/>
      <c r="QCO600" s="60"/>
      <c r="QCP600" s="60"/>
      <c r="QCQ600" s="60"/>
      <c r="QCR600" s="60"/>
      <c r="QCS600" s="60"/>
      <c r="QCT600" s="60"/>
      <c r="QCU600" s="60"/>
      <c r="QCV600" s="60"/>
      <c r="QCW600" s="60"/>
      <c r="QCX600" s="60"/>
      <c r="QCY600" s="60"/>
      <c r="QCZ600" s="60"/>
      <c r="QDA600" s="60"/>
      <c r="QDB600" s="60"/>
      <c r="QDC600" s="60"/>
      <c r="QDD600" s="60"/>
      <c r="QDE600" s="60"/>
      <c r="QDF600" s="60"/>
      <c r="QDG600" s="60"/>
      <c r="QDH600" s="60"/>
      <c r="QDI600" s="60"/>
      <c r="QDJ600" s="60"/>
      <c r="QDK600" s="60"/>
      <c r="QDL600" s="60"/>
      <c r="QDM600" s="60"/>
      <c r="QDN600" s="60"/>
      <c r="QDO600" s="60"/>
      <c r="QDP600" s="60"/>
      <c r="QDQ600" s="60"/>
      <c r="QDR600" s="60"/>
      <c r="QDS600" s="60"/>
      <c r="QDT600" s="60"/>
      <c r="QDU600" s="60"/>
      <c r="QDV600" s="60"/>
      <c r="QDW600" s="60"/>
      <c r="QDX600" s="60"/>
      <c r="QDY600" s="60"/>
      <c r="QDZ600" s="60"/>
      <c r="QEA600" s="60"/>
      <c r="QEB600" s="60"/>
      <c r="QEC600" s="60"/>
      <c r="QED600" s="60"/>
      <c r="QEE600" s="60"/>
      <c r="QEF600" s="60"/>
      <c r="QEG600" s="60"/>
      <c r="QEH600" s="60"/>
      <c r="QEI600" s="60"/>
      <c r="QEJ600" s="60"/>
      <c r="QEK600" s="60"/>
      <c r="QEL600" s="60"/>
      <c r="QEM600" s="60"/>
      <c r="QEN600" s="60"/>
      <c r="QEO600" s="60"/>
      <c r="QEP600" s="60"/>
      <c r="QEQ600" s="60"/>
      <c r="QER600" s="60"/>
      <c r="QES600" s="60"/>
      <c r="QET600" s="60"/>
      <c r="QEU600" s="60"/>
      <c r="QEV600" s="60"/>
      <c r="QEW600" s="60"/>
      <c r="QEX600" s="60"/>
      <c r="QEY600" s="60"/>
      <c r="QEZ600" s="60"/>
      <c r="QFA600" s="60"/>
      <c r="QFB600" s="60"/>
      <c r="QFC600" s="60"/>
      <c r="QFD600" s="60"/>
      <c r="QFE600" s="60"/>
      <c r="QFF600" s="60"/>
      <c r="QFG600" s="60"/>
      <c r="QFH600" s="60"/>
      <c r="QFI600" s="60"/>
      <c r="QFJ600" s="60"/>
      <c r="QFK600" s="60"/>
      <c r="QFL600" s="60"/>
      <c r="QFM600" s="60"/>
      <c r="QFN600" s="60"/>
      <c r="QFO600" s="60"/>
      <c r="QFP600" s="60"/>
      <c r="QFQ600" s="60"/>
      <c r="QFR600" s="60"/>
      <c r="QFS600" s="60"/>
      <c r="QFT600" s="60"/>
      <c r="QFU600" s="60"/>
      <c r="QFV600" s="60"/>
      <c r="QFW600" s="60"/>
      <c r="QFX600" s="60"/>
      <c r="QFY600" s="60"/>
      <c r="QFZ600" s="60"/>
      <c r="QGA600" s="60"/>
      <c r="QGB600" s="60"/>
      <c r="QGC600" s="60"/>
      <c r="QGD600" s="60"/>
      <c r="QGE600" s="60"/>
      <c r="QGF600" s="60"/>
      <c r="QGG600" s="60"/>
      <c r="QGH600" s="60"/>
      <c r="QGI600" s="60"/>
      <c r="QGJ600" s="60"/>
      <c r="QGK600" s="60"/>
      <c r="QGL600" s="60"/>
      <c r="QGM600" s="60"/>
      <c r="QGN600" s="60"/>
      <c r="QGO600" s="60"/>
      <c r="QGP600" s="60"/>
      <c r="QGQ600" s="60"/>
      <c r="QGR600" s="60"/>
      <c r="QGS600" s="60"/>
      <c r="QGT600" s="60"/>
      <c r="QGU600" s="60"/>
      <c r="QGV600" s="60"/>
      <c r="QGW600" s="60"/>
      <c r="QGX600" s="60"/>
      <c r="QGY600" s="60"/>
      <c r="QGZ600" s="60"/>
      <c r="QHA600" s="60"/>
      <c r="QHB600" s="60"/>
      <c r="QHC600" s="60"/>
      <c r="QHD600" s="60"/>
      <c r="QHE600" s="60"/>
      <c r="QHF600" s="60"/>
      <c r="QHG600" s="60"/>
      <c r="QHH600" s="60"/>
      <c r="QHI600" s="60"/>
      <c r="QHJ600" s="60"/>
      <c r="QHK600" s="60"/>
      <c r="QHL600" s="60"/>
      <c r="QHM600" s="60"/>
      <c r="QHN600" s="60"/>
      <c r="QHO600" s="60"/>
      <c r="QHP600" s="60"/>
      <c r="QHQ600" s="60"/>
      <c r="QHR600" s="60"/>
      <c r="QHS600" s="60"/>
      <c r="QHT600" s="60"/>
      <c r="QHU600" s="60"/>
      <c r="QHV600" s="60"/>
      <c r="QHW600" s="60"/>
      <c r="QHX600" s="60"/>
      <c r="QHY600" s="60"/>
      <c r="QHZ600" s="60"/>
      <c r="QIA600" s="60"/>
      <c r="QIB600" s="60"/>
      <c r="QIC600" s="60"/>
      <c r="QID600" s="60"/>
      <c r="QIE600" s="60"/>
      <c r="QIF600" s="60"/>
      <c r="QIG600" s="60"/>
      <c r="QIH600" s="60"/>
      <c r="QII600" s="60"/>
      <c r="QIJ600" s="60"/>
      <c r="QIK600" s="60"/>
      <c r="QIL600" s="60"/>
      <c r="QIM600" s="60"/>
      <c r="QIN600" s="60"/>
      <c r="QIO600" s="60"/>
      <c r="QIP600" s="60"/>
      <c r="QIQ600" s="60"/>
      <c r="QIR600" s="60"/>
      <c r="QIS600" s="60"/>
      <c r="QIT600" s="60"/>
      <c r="QIU600" s="60"/>
      <c r="QIV600" s="60"/>
      <c r="QIW600" s="60"/>
      <c r="QIX600" s="60"/>
      <c r="QIY600" s="60"/>
      <c r="QIZ600" s="60"/>
      <c r="QJA600" s="60"/>
      <c r="QJB600" s="60"/>
      <c r="QJC600" s="60"/>
      <c r="QJD600" s="60"/>
      <c r="QJE600" s="60"/>
      <c r="QJF600" s="60"/>
      <c r="QJG600" s="60"/>
      <c r="QJH600" s="60"/>
      <c r="QJI600" s="60"/>
      <c r="QJJ600" s="60"/>
      <c r="QJK600" s="60"/>
      <c r="QJL600" s="60"/>
      <c r="QJM600" s="60"/>
      <c r="QJN600" s="60"/>
      <c r="QJO600" s="60"/>
      <c r="QJP600" s="60"/>
      <c r="QJQ600" s="60"/>
      <c r="QJR600" s="60"/>
      <c r="QJS600" s="60"/>
      <c r="QJT600" s="60"/>
      <c r="QJU600" s="60"/>
      <c r="QJV600" s="60"/>
      <c r="QJW600" s="60"/>
      <c r="QJX600" s="60"/>
      <c r="QJY600" s="60"/>
      <c r="QJZ600" s="60"/>
      <c r="QKA600" s="60"/>
      <c r="QKB600" s="60"/>
      <c r="QKC600" s="60"/>
      <c r="QKD600" s="60"/>
      <c r="QKE600" s="60"/>
      <c r="QKF600" s="60"/>
      <c r="QKG600" s="60"/>
      <c r="QKH600" s="60"/>
      <c r="QKI600" s="60"/>
      <c r="QKJ600" s="60"/>
      <c r="QKK600" s="60"/>
      <c r="QKL600" s="60"/>
      <c r="QKM600" s="60"/>
      <c r="QKN600" s="60"/>
      <c r="QKO600" s="60"/>
      <c r="QKP600" s="60"/>
      <c r="QKQ600" s="60"/>
      <c r="QKR600" s="60"/>
      <c r="QKS600" s="60"/>
      <c r="QKT600" s="60"/>
      <c r="QKU600" s="60"/>
      <c r="QKV600" s="60"/>
      <c r="QKW600" s="60"/>
      <c r="QKX600" s="60"/>
      <c r="QKY600" s="60"/>
      <c r="QKZ600" s="60"/>
      <c r="QLA600" s="60"/>
      <c r="QLB600" s="60"/>
      <c r="QLC600" s="60"/>
      <c r="QLD600" s="60"/>
      <c r="QLE600" s="60"/>
      <c r="QLF600" s="60"/>
      <c r="QLG600" s="60"/>
      <c r="QLH600" s="60"/>
      <c r="QLI600" s="60"/>
      <c r="QLJ600" s="60"/>
      <c r="QLK600" s="60"/>
      <c r="QLL600" s="60"/>
      <c r="QLM600" s="60"/>
      <c r="QLN600" s="60"/>
      <c r="QLO600" s="60"/>
      <c r="QLP600" s="60"/>
      <c r="QLQ600" s="60"/>
      <c r="QLR600" s="60"/>
      <c r="QLS600" s="60"/>
      <c r="QLT600" s="60"/>
      <c r="QLU600" s="60"/>
      <c r="QLV600" s="60"/>
      <c r="QLW600" s="60"/>
      <c r="QLX600" s="60"/>
      <c r="QLY600" s="60"/>
      <c r="QLZ600" s="60"/>
      <c r="QMA600" s="60"/>
      <c r="QMB600" s="60"/>
      <c r="QMC600" s="60"/>
      <c r="QMD600" s="60"/>
      <c r="QME600" s="60"/>
      <c r="QMF600" s="60"/>
      <c r="QMG600" s="60"/>
      <c r="QMH600" s="60"/>
      <c r="QMI600" s="60"/>
      <c r="QMJ600" s="60"/>
      <c r="QMK600" s="60"/>
      <c r="QML600" s="60"/>
      <c r="QMM600" s="60"/>
      <c r="QMN600" s="60"/>
      <c r="QMO600" s="60"/>
      <c r="QMP600" s="60"/>
      <c r="QMQ600" s="60"/>
      <c r="QMR600" s="60"/>
      <c r="QMS600" s="60"/>
      <c r="QMT600" s="60"/>
      <c r="QMU600" s="60"/>
      <c r="QMV600" s="60"/>
      <c r="QMW600" s="60"/>
      <c r="QMX600" s="60"/>
      <c r="QMY600" s="60"/>
      <c r="QMZ600" s="60"/>
      <c r="QNA600" s="60"/>
      <c r="QNB600" s="60"/>
      <c r="QNC600" s="60"/>
      <c r="QND600" s="60"/>
      <c r="QNE600" s="60"/>
      <c r="QNF600" s="60"/>
      <c r="QNG600" s="60"/>
      <c r="QNH600" s="60"/>
      <c r="QNI600" s="60"/>
      <c r="QNJ600" s="60"/>
      <c r="QNK600" s="60"/>
      <c r="QNL600" s="60"/>
      <c r="QNM600" s="60"/>
      <c r="QNN600" s="60"/>
      <c r="QNO600" s="60"/>
      <c r="QNP600" s="60"/>
      <c r="QNQ600" s="60"/>
      <c r="QNR600" s="60"/>
      <c r="QNS600" s="60"/>
      <c r="QNT600" s="60"/>
      <c r="QNU600" s="60"/>
      <c r="QNV600" s="60"/>
      <c r="QNW600" s="60"/>
      <c r="QNX600" s="60"/>
      <c r="QNY600" s="60"/>
      <c r="QNZ600" s="60"/>
      <c r="QOA600" s="60"/>
      <c r="QOB600" s="60"/>
      <c r="QOC600" s="60"/>
      <c r="QOD600" s="60"/>
      <c r="QOE600" s="60"/>
      <c r="QOF600" s="60"/>
      <c r="QOG600" s="60"/>
      <c r="QOH600" s="60"/>
      <c r="QOI600" s="60"/>
      <c r="QOJ600" s="60"/>
      <c r="QOK600" s="60"/>
      <c r="QOL600" s="60"/>
      <c r="QOM600" s="60"/>
      <c r="QON600" s="60"/>
      <c r="QOO600" s="60"/>
      <c r="QOP600" s="60"/>
      <c r="QOQ600" s="60"/>
      <c r="QOR600" s="60"/>
      <c r="QOS600" s="60"/>
      <c r="QOT600" s="60"/>
      <c r="QOU600" s="60"/>
      <c r="QOV600" s="60"/>
      <c r="QOW600" s="60"/>
      <c r="QOX600" s="60"/>
      <c r="QOY600" s="60"/>
      <c r="QOZ600" s="60"/>
      <c r="QPA600" s="60"/>
      <c r="QPB600" s="60"/>
      <c r="QPC600" s="60"/>
      <c r="QPD600" s="60"/>
      <c r="QPE600" s="60"/>
      <c r="QPF600" s="60"/>
      <c r="QPG600" s="60"/>
      <c r="QPH600" s="60"/>
      <c r="QPI600" s="60"/>
      <c r="QPJ600" s="60"/>
      <c r="QPK600" s="60"/>
      <c r="QPL600" s="60"/>
      <c r="QPM600" s="60"/>
      <c r="QPN600" s="60"/>
      <c r="QPO600" s="60"/>
      <c r="QPP600" s="60"/>
      <c r="QPQ600" s="60"/>
      <c r="QPR600" s="60"/>
      <c r="QPS600" s="60"/>
      <c r="QPT600" s="60"/>
      <c r="QPU600" s="60"/>
      <c r="QPV600" s="60"/>
      <c r="QPW600" s="60"/>
      <c r="QPX600" s="60"/>
      <c r="QPY600" s="60"/>
      <c r="QPZ600" s="60"/>
      <c r="QQA600" s="60"/>
      <c r="QQB600" s="60"/>
      <c r="QQC600" s="60"/>
      <c r="QQD600" s="60"/>
      <c r="QQE600" s="60"/>
      <c r="QQF600" s="60"/>
      <c r="QQG600" s="60"/>
      <c r="QQH600" s="60"/>
      <c r="QQI600" s="60"/>
      <c r="QQJ600" s="60"/>
      <c r="QQK600" s="60"/>
      <c r="QQL600" s="60"/>
      <c r="QQM600" s="60"/>
      <c r="QQN600" s="60"/>
      <c r="QQO600" s="60"/>
      <c r="QQP600" s="60"/>
      <c r="QQQ600" s="60"/>
      <c r="QQR600" s="60"/>
      <c r="QQS600" s="60"/>
      <c r="QQT600" s="60"/>
      <c r="QQU600" s="60"/>
      <c r="QQV600" s="60"/>
      <c r="QQW600" s="60"/>
      <c r="QQX600" s="60"/>
      <c r="QQY600" s="60"/>
      <c r="QQZ600" s="60"/>
      <c r="QRA600" s="60"/>
      <c r="QRB600" s="60"/>
      <c r="QRC600" s="60"/>
      <c r="QRD600" s="60"/>
      <c r="QRE600" s="60"/>
      <c r="QRF600" s="60"/>
      <c r="QRG600" s="60"/>
      <c r="QRH600" s="60"/>
      <c r="QRI600" s="60"/>
      <c r="QRJ600" s="60"/>
      <c r="QRK600" s="60"/>
      <c r="QRL600" s="60"/>
      <c r="QRM600" s="60"/>
      <c r="QRN600" s="60"/>
      <c r="QRO600" s="60"/>
      <c r="QRP600" s="60"/>
      <c r="QRQ600" s="60"/>
      <c r="QRR600" s="60"/>
      <c r="QRS600" s="60"/>
      <c r="QRT600" s="60"/>
      <c r="QRU600" s="60"/>
      <c r="QRV600" s="60"/>
      <c r="QRW600" s="60"/>
      <c r="QRX600" s="60"/>
      <c r="QRY600" s="60"/>
      <c r="QRZ600" s="60"/>
      <c r="QSA600" s="60"/>
      <c r="QSB600" s="60"/>
      <c r="QSC600" s="60"/>
      <c r="QSD600" s="60"/>
      <c r="QSE600" s="60"/>
      <c r="QSF600" s="60"/>
      <c r="QSG600" s="60"/>
      <c r="QSH600" s="60"/>
      <c r="QSI600" s="60"/>
      <c r="QSJ600" s="60"/>
      <c r="QSK600" s="60"/>
      <c r="QSL600" s="60"/>
      <c r="QSM600" s="60"/>
      <c r="QSN600" s="60"/>
      <c r="QSO600" s="60"/>
      <c r="QSP600" s="60"/>
      <c r="QSQ600" s="60"/>
      <c r="QSR600" s="60"/>
      <c r="QSS600" s="60"/>
      <c r="QST600" s="60"/>
      <c r="QSU600" s="60"/>
      <c r="QSV600" s="60"/>
      <c r="QSW600" s="60"/>
      <c r="QSX600" s="60"/>
      <c r="QSY600" s="60"/>
      <c r="QSZ600" s="60"/>
      <c r="QTA600" s="60"/>
      <c r="QTB600" s="60"/>
      <c r="QTC600" s="60"/>
      <c r="QTD600" s="60"/>
      <c r="QTE600" s="60"/>
      <c r="QTF600" s="60"/>
      <c r="QTG600" s="60"/>
      <c r="QTH600" s="60"/>
      <c r="QTI600" s="60"/>
      <c r="QTJ600" s="60"/>
      <c r="QTK600" s="60"/>
      <c r="QTL600" s="60"/>
      <c r="QTM600" s="60"/>
      <c r="QTN600" s="60"/>
      <c r="QTO600" s="60"/>
      <c r="QTP600" s="60"/>
      <c r="QTQ600" s="60"/>
      <c r="QTR600" s="60"/>
      <c r="QTS600" s="60"/>
      <c r="QTT600" s="60"/>
      <c r="QTU600" s="60"/>
      <c r="QTV600" s="60"/>
      <c r="QTW600" s="60"/>
      <c r="QTX600" s="60"/>
      <c r="QTY600" s="60"/>
      <c r="QTZ600" s="60"/>
      <c r="QUA600" s="60"/>
      <c r="QUB600" s="60"/>
      <c r="QUC600" s="60"/>
      <c r="QUD600" s="60"/>
      <c r="QUE600" s="60"/>
      <c r="QUF600" s="60"/>
      <c r="QUG600" s="60"/>
      <c r="QUH600" s="60"/>
      <c r="QUI600" s="60"/>
      <c r="QUJ600" s="60"/>
      <c r="QUK600" s="60"/>
      <c r="QUL600" s="60"/>
      <c r="QUM600" s="60"/>
      <c r="QUN600" s="60"/>
      <c r="QUO600" s="60"/>
      <c r="QUP600" s="60"/>
      <c r="QUQ600" s="60"/>
      <c r="QUR600" s="60"/>
      <c r="QUS600" s="60"/>
      <c r="QUT600" s="60"/>
      <c r="QUU600" s="60"/>
      <c r="QUV600" s="60"/>
      <c r="QUW600" s="60"/>
      <c r="QUX600" s="60"/>
      <c r="QUY600" s="60"/>
      <c r="QUZ600" s="60"/>
      <c r="QVA600" s="60"/>
      <c r="QVB600" s="60"/>
      <c r="QVC600" s="60"/>
      <c r="QVD600" s="60"/>
      <c r="QVE600" s="60"/>
      <c r="QVF600" s="60"/>
      <c r="QVG600" s="60"/>
      <c r="QVH600" s="60"/>
      <c r="QVI600" s="60"/>
      <c r="QVJ600" s="60"/>
      <c r="QVK600" s="60"/>
      <c r="QVL600" s="60"/>
      <c r="QVM600" s="60"/>
      <c r="QVN600" s="60"/>
      <c r="QVO600" s="60"/>
      <c r="QVP600" s="60"/>
      <c r="QVQ600" s="60"/>
      <c r="QVR600" s="60"/>
      <c r="QVS600" s="60"/>
      <c r="QVT600" s="60"/>
      <c r="QVU600" s="60"/>
      <c r="QVV600" s="60"/>
      <c r="QVW600" s="60"/>
      <c r="QVX600" s="60"/>
      <c r="QVY600" s="60"/>
      <c r="QVZ600" s="60"/>
      <c r="QWA600" s="60"/>
      <c r="QWB600" s="60"/>
      <c r="QWC600" s="60"/>
      <c r="QWD600" s="60"/>
      <c r="QWE600" s="60"/>
      <c r="QWF600" s="60"/>
      <c r="QWG600" s="60"/>
      <c r="QWH600" s="60"/>
      <c r="QWI600" s="60"/>
      <c r="QWJ600" s="60"/>
      <c r="QWK600" s="60"/>
      <c r="QWL600" s="60"/>
      <c r="QWM600" s="60"/>
      <c r="QWN600" s="60"/>
      <c r="QWO600" s="60"/>
      <c r="QWP600" s="60"/>
      <c r="QWQ600" s="60"/>
      <c r="QWR600" s="60"/>
      <c r="QWS600" s="60"/>
      <c r="QWT600" s="60"/>
      <c r="QWU600" s="60"/>
      <c r="QWV600" s="60"/>
      <c r="QWW600" s="60"/>
      <c r="QWX600" s="60"/>
      <c r="QWY600" s="60"/>
      <c r="QWZ600" s="60"/>
      <c r="QXA600" s="60"/>
      <c r="QXB600" s="60"/>
      <c r="QXC600" s="60"/>
      <c r="QXD600" s="60"/>
      <c r="QXE600" s="60"/>
      <c r="QXF600" s="60"/>
      <c r="QXG600" s="60"/>
      <c r="QXH600" s="60"/>
      <c r="QXI600" s="60"/>
      <c r="QXJ600" s="60"/>
      <c r="QXK600" s="60"/>
      <c r="QXL600" s="60"/>
      <c r="QXM600" s="60"/>
      <c r="QXN600" s="60"/>
      <c r="QXO600" s="60"/>
      <c r="QXP600" s="60"/>
      <c r="QXQ600" s="60"/>
      <c r="QXR600" s="60"/>
      <c r="QXS600" s="60"/>
      <c r="QXT600" s="60"/>
      <c r="QXU600" s="60"/>
      <c r="QXV600" s="60"/>
      <c r="QXW600" s="60"/>
      <c r="QXX600" s="60"/>
      <c r="QXY600" s="60"/>
      <c r="QXZ600" s="60"/>
      <c r="QYA600" s="60"/>
      <c r="QYB600" s="60"/>
      <c r="QYC600" s="60"/>
      <c r="QYD600" s="60"/>
      <c r="QYE600" s="60"/>
      <c r="QYF600" s="60"/>
      <c r="QYG600" s="60"/>
      <c r="QYH600" s="60"/>
      <c r="QYI600" s="60"/>
      <c r="QYJ600" s="60"/>
      <c r="QYK600" s="60"/>
      <c r="QYL600" s="60"/>
      <c r="QYM600" s="60"/>
      <c r="QYN600" s="60"/>
      <c r="QYO600" s="60"/>
      <c r="QYP600" s="60"/>
      <c r="QYQ600" s="60"/>
      <c r="QYR600" s="60"/>
      <c r="QYS600" s="60"/>
      <c r="QYT600" s="60"/>
      <c r="QYU600" s="60"/>
      <c r="QYV600" s="60"/>
      <c r="QYW600" s="60"/>
      <c r="QYX600" s="60"/>
      <c r="QYY600" s="60"/>
      <c r="QYZ600" s="60"/>
      <c r="QZA600" s="60"/>
      <c r="QZB600" s="60"/>
      <c r="QZC600" s="60"/>
      <c r="QZD600" s="60"/>
      <c r="QZE600" s="60"/>
      <c r="QZF600" s="60"/>
      <c r="QZG600" s="60"/>
      <c r="QZH600" s="60"/>
      <c r="QZI600" s="60"/>
      <c r="QZJ600" s="60"/>
      <c r="QZK600" s="60"/>
      <c r="QZL600" s="60"/>
      <c r="QZM600" s="60"/>
      <c r="QZN600" s="60"/>
      <c r="QZO600" s="60"/>
      <c r="QZP600" s="60"/>
      <c r="QZQ600" s="60"/>
      <c r="QZR600" s="60"/>
      <c r="QZS600" s="60"/>
      <c r="QZT600" s="60"/>
      <c r="QZU600" s="60"/>
      <c r="QZV600" s="60"/>
      <c r="QZW600" s="60"/>
      <c r="QZX600" s="60"/>
      <c r="QZY600" s="60"/>
      <c r="QZZ600" s="60"/>
      <c r="RAA600" s="60"/>
      <c r="RAB600" s="60"/>
      <c r="RAC600" s="60"/>
      <c r="RAD600" s="60"/>
      <c r="RAE600" s="60"/>
      <c r="RAF600" s="60"/>
      <c r="RAG600" s="60"/>
      <c r="RAH600" s="60"/>
      <c r="RAI600" s="60"/>
      <c r="RAJ600" s="60"/>
      <c r="RAK600" s="60"/>
      <c r="RAL600" s="60"/>
      <c r="RAM600" s="60"/>
      <c r="RAN600" s="60"/>
      <c r="RAO600" s="60"/>
      <c r="RAP600" s="60"/>
      <c r="RAQ600" s="60"/>
      <c r="RAR600" s="60"/>
      <c r="RAS600" s="60"/>
      <c r="RAT600" s="60"/>
      <c r="RAU600" s="60"/>
      <c r="RAV600" s="60"/>
      <c r="RAW600" s="60"/>
      <c r="RAX600" s="60"/>
      <c r="RAY600" s="60"/>
      <c r="RAZ600" s="60"/>
      <c r="RBA600" s="60"/>
      <c r="RBB600" s="60"/>
      <c r="RBC600" s="60"/>
      <c r="RBD600" s="60"/>
      <c r="RBE600" s="60"/>
      <c r="RBF600" s="60"/>
      <c r="RBG600" s="60"/>
      <c r="RBH600" s="60"/>
      <c r="RBI600" s="60"/>
      <c r="RBJ600" s="60"/>
      <c r="RBK600" s="60"/>
      <c r="RBL600" s="60"/>
      <c r="RBM600" s="60"/>
      <c r="RBN600" s="60"/>
      <c r="RBO600" s="60"/>
      <c r="RBP600" s="60"/>
      <c r="RBQ600" s="60"/>
      <c r="RBR600" s="60"/>
      <c r="RBS600" s="60"/>
      <c r="RBT600" s="60"/>
      <c r="RBU600" s="60"/>
      <c r="RBV600" s="60"/>
      <c r="RBW600" s="60"/>
      <c r="RBX600" s="60"/>
      <c r="RBY600" s="60"/>
      <c r="RBZ600" s="60"/>
      <c r="RCA600" s="60"/>
      <c r="RCB600" s="60"/>
      <c r="RCC600" s="60"/>
      <c r="RCD600" s="60"/>
      <c r="RCE600" s="60"/>
      <c r="RCF600" s="60"/>
      <c r="RCG600" s="60"/>
      <c r="RCH600" s="60"/>
      <c r="RCI600" s="60"/>
      <c r="RCJ600" s="60"/>
      <c r="RCK600" s="60"/>
      <c r="RCL600" s="60"/>
      <c r="RCM600" s="60"/>
      <c r="RCN600" s="60"/>
      <c r="RCO600" s="60"/>
      <c r="RCP600" s="60"/>
      <c r="RCQ600" s="60"/>
      <c r="RCR600" s="60"/>
      <c r="RCS600" s="60"/>
      <c r="RCT600" s="60"/>
      <c r="RCU600" s="60"/>
      <c r="RCV600" s="60"/>
      <c r="RCW600" s="60"/>
      <c r="RCX600" s="60"/>
      <c r="RCY600" s="60"/>
      <c r="RCZ600" s="60"/>
      <c r="RDA600" s="60"/>
      <c r="RDB600" s="60"/>
      <c r="RDC600" s="60"/>
      <c r="RDD600" s="60"/>
      <c r="RDE600" s="60"/>
      <c r="RDF600" s="60"/>
      <c r="RDG600" s="60"/>
      <c r="RDH600" s="60"/>
      <c r="RDI600" s="60"/>
      <c r="RDJ600" s="60"/>
      <c r="RDK600" s="60"/>
      <c r="RDL600" s="60"/>
      <c r="RDM600" s="60"/>
      <c r="RDN600" s="60"/>
      <c r="RDO600" s="60"/>
      <c r="RDP600" s="60"/>
      <c r="RDQ600" s="60"/>
      <c r="RDR600" s="60"/>
      <c r="RDS600" s="60"/>
      <c r="RDT600" s="60"/>
      <c r="RDU600" s="60"/>
      <c r="RDV600" s="60"/>
      <c r="RDW600" s="60"/>
      <c r="RDX600" s="60"/>
      <c r="RDY600" s="60"/>
      <c r="RDZ600" s="60"/>
      <c r="REA600" s="60"/>
      <c r="REB600" s="60"/>
      <c r="REC600" s="60"/>
      <c r="RED600" s="60"/>
      <c r="REE600" s="60"/>
      <c r="REF600" s="60"/>
      <c r="REG600" s="60"/>
      <c r="REH600" s="60"/>
      <c r="REI600" s="60"/>
      <c r="REJ600" s="60"/>
      <c r="REK600" s="60"/>
      <c r="REL600" s="60"/>
      <c r="REM600" s="60"/>
      <c r="REN600" s="60"/>
      <c r="REO600" s="60"/>
      <c r="REP600" s="60"/>
      <c r="REQ600" s="60"/>
      <c r="RER600" s="60"/>
      <c r="RES600" s="60"/>
      <c r="RET600" s="60"/>
      <c r="REU600" s="60"/>
      <c r="REV600" s="60"/>
      <c r="REW600" s="60"/>
      <c r="REX600" s="60"/>
      <c r="REY600" s="60"/>
      <c r="REZ600" s="60"/>
      <c r="RFA600" s="60"/>
      <c r="RFB600" s="60"/>
      <c r="RFC600" s="60"/>
      <c r="RFD600" s="60"/>
      <c r="RFE600" s="60"/>
      <c r="RFF600" s="60"/>
      <c r="RFG600" s="60"/>
      <c r="RFH600" s="60"/>
      <c r="RFI600" s="60"/>
      <c r="RFJ600" s="60"/>
      <c r="RFK600" s="60"/>
      <c r="RFL600" s="60"/>
      <c r="RFM600" s="60"/>
      <c r="RFN600" s="60"/>
      <c r="RFO600" s="60"/>
      <c r="RFP600" s="60"/>
      <c r="RFQ600" s="60"/>
      <c r="RFR600" s="60"/>
      <c r="RFS600" s="60"/>
      <c r="RFT600" s="60"/>
      <c r="RFU600" s="60"/>
      <c r="RFV600" s="60"/>
      <c r="RFW600" s="60"/>
      <c r="RFX600" s="60"/>
      <c r="RFY600" s="60"/>
      <c r="RFZ600" s="60"/>
      <c r="RGA600" s="60"/>
      <c r="RGB600" s="60"/>
      <c r="RGC600" s="60"/>
      <c r="RGD600" s="60"/>
      <c r="RGE600" s="60"/>
      <c r="RGF600" s="60"/>
      <c r="RGG600" s="60"/>
      <c r="RGH600" s="60"/>
      <c r="RGI600" s="60"/>
      <c r="RGJ600" s="60"/>
      <c r="RGK600" s="60"/>
      <c r="RGL600" s="60"/>
      <c r="RGM600" s="60"/>
      <c r="RGN600" s="60"/>
      <c r="RGO600" s="60"/>
      <c r="RGP600" s="60"/>
      <c r="RGQ600" s="60"/>
      <c r="RGR600" s="60"/>
      <c r="RGS600" s="60"/>
      <c r="RGT600" s="60"/>
      <c r="RGU600" s="60"/>
      <c r="RGV600" s="60"/>
      <c r="RGW600" s="60"/>
      <c r="RGX600" s="60"/>
      <c r="RGY600" s="60"/>
      <c r="RGZ600" s="60"/>
      <c r="RHA600" s="60"/>
      <c r="RHB600" s="60"/>
      <c r="RHC600" s="60"/>
      <c r="RHD600" s="60"/>
      <c r="RHE600" s="60"/>
      <c r="RHF600" s="60"/>
      <c r="RHG600" s="60"/>
      <c r="RHH600" s="60"/>
      <c r="RHI600" s="60"/>
      <c r="RHJ600" s="60"/>
      <c r="RHK600" s="60"/>
      <c r="RHL600" s="60"/>
      <c r="RHM600" s="60"/>
      <c r="RHN600" s="60"/>
      <c r="RHO600" s="60"/>
      <c r="RHP600" s="60"/>
      <c r="RHQ600" s="60"/>
      <c r="RHR600" s="60"/>
      <c r="RHS600" s="60"/>
      <c r="RHT600" s="60"/>
      <c r="RHU600" s="60"/>
      <c r="RHV600" s="60"/>
      <c r="RHW600" s="60"/>
      <c r="RHX600" s="60"/>
      <c r="RHY600" s="60"/>
      <c r="RHZ600" s="60"/>
      <c r="RIA600" s="60"/>
      <c r="RIB600" s="60"/>
      <c r="RIC600" s="60"/>
      <c r="RID600" s="60"/>
      <c r="RIE600" s="60"/>
      <c r="RIF600" s="60"/>
      <c r="RIG600" s="60"/>
      <c r="RIH600" s="60"/>
      <c r="RII600" s="60"/>
      <c r="RIJ600" s="60"/>
      <c r="RIK600" s="60"/>
      <c r="RIL600" s="60"/>
      <c r="RIM600" s="60"/>
      <c r="RIN600" s="60"/>
      <c r="RIO600" s="60"/>
      <c r="RIP600" s="60"/>
      <c r="RIQ600" s="60"/>
      <c r="RIR600" s="60"/>
      <c r="RIS600" s="60"/>
      <c r="RIT600" s="60"/>
      <c r="RIU600" s="60"/>
      <c r="RIV600" s="60"/>
      <c r="RIW600" s="60"/>
      <c r="RIX600" s="60"/>
      <c r="RIY600" s="60"/>
      <c r="RIZ600" s="60"/>
      <c r="RJA600" s="60"/>
      <c r="RJB600" s="60"/>
      <c r="RJC600" s="60"/>
      <c r="RJD600" s="60"/>
      <c r="RJE600" s="60"/>
      <c r="RJF600" s="60"/>
      <c r="RJG600" s="60"/>
      <c r="RJH600" s="60"/>
      <c r="RJI600" s="60"/>
      <c r="RJJ600" s="60"/>
      <c r="RJK600" s="60"/>
      <c r="RJL600" s="60"/>
      <c r="RJM600" s="60"/>
      <c r="RJN600" s="60"/>
      <c r="RJO600" s="60"/>
      <c r="RJP600" s="60"/>
      <c r="RJQ600" s="60"/>
      <c r="RJR600" s="60"/>
      <c r="RJS600" s="60"/>
      <c r="RJT600" s="60"/>
      <c r="RJU600" s="60"/>
      <c r="RJV600" s="60"/>
      <c r="RJW600" s="60"/>
      <c r="RJX600" s="60"/>
      <c r="RJY600" s="60"/>
      <c r="RJZ600" s="60"/>
      <c r="RKA600" s="60"/>
      <c r="RKB600" s="60"/>
      <c r="RKC600" s="60"/>
      <c r="RKD600" s="60"/>
      <c r="RKE600" s="60"/>
      <c r="RKF600" s="60"/>
      <c r="RKG600" s="60"/>
      <c r="RKH600" s="60"/>
      <c r="RKI600" s="60"/>
      <c r="RKJ600" s="60"/>
      <c r="RKK600" s="60"/>
      <c r="RKL600" s="60"/>
      <c r="RKM600" s="60"/>
      <c r="RKN600" s="60"/>
      <c r="RKO600" s="60"/>
      <c r="RKP600" s="60"/>
      <c r="RKQ600" s="60"/>
      <c r="RKR600" s="60"/>
      <c r="RKS600" s="60"/>
      <c r="RKT600" s="60"/>
      <c r="RKU600" s="60"/>
      <c r="RKV600" s="60"/>
      <c r="RKW600" s="60"/>
      <c r="RKX600" s="60"/>
      <c r="RKY600" s="60"/>
      <c r="RKZ600" s="60"/>
      <c r="RLA600" s="60"/>
      <c r="RLB600" s="60"/>
      <c r="RLC600" s="60"/>
      <c r="RLD600" s="60"/>
      <c r="RLE600" s="60"/>
      <c r="RLF600" s="60"/>
      <c r="RLG600" s="60"/>
      <c r="RLH600" s="60"/>
      <c r="RLI600" s="60"/>
      <c r="RLJ600" s="60"/>
      <c r="RLK600" s="60"/>
      <c r="RLL600" s="60"/>
      <c r="RLM600" s="60"/>
      <c r="RLN600" s="60"/>
      <c r="RLO600" s="60"/>
      <c r="RLP600" s="60"/>
      <c r="RLQ600" s="60"/>
      <c r="RLR600" s="60"/>
      <c r="RLS600" s="60"/>
      <c r="RLT600" s="60"/>
      <c r="RLU600" s="60"/>
      <c r="RLV600" s="60"/>
      <c r="RLW600" s="60"/>
      <c r="RLX600" s="60"/>
      <c r="RLY600" s="60"/>
      <c r="RLZ600" s="60"/>
      <c r="RMA600" s="60"/>
      <c r="RMB600" s="60"/>
      <c r="RMC600" s="60"/>
      <c r="RMD600" s="60"/>
      <c r="RME600" s="60"/>
      <c r="RMF600" s="60"/>
      <c r="RMG600" s="60"/>
      <c r="RMH600" s="60"/>
      <c r="RMI600" s="60"/>
      <c r="RMJ600" s="60"/>
      <c r="RMK600" s="60"/>
      <c r="RML600" s="60"/>
      <c r="RMM600" s="60"/>
      <c r="RMN600" s="60"/>
      <c r="RMO600" s="60"/>
      <c r="RMP600" s="60"/>
      <c r="RMQ600" s="60"/>
      <c r="RMR600" s="60"/>
      <c r="RMS600" s="60"/>
      <c r="RMT600" s="60"/>
      <c r="RMU600" s="60"/>
      <c r="RMV600" s="60"/>
      <c r="RMW600" s="60"/>
      <c r="RMX600" s="60"/>
      <c r="RMY600" s="60"/>
      <c r="RMZ600" s="60"/>
      <c r="RNA600" s="60"/>
      <c r="RNB600" s="60"/>
      <c r="RNC600" s="60"/>
      <c r="RND600" s="60"/>
      <c r="RNE600" s="60"/>
      <c r="RNF600" s="60"/>
      <c r="RNG600" s="60"/>
      <c r="RNH600" s="60"/>
      <c r="RNI600" s="60"/>
      <c r="RNJ600" s="60"/>
      <c r="RNK600" s="60"/>
      <c r="RNL600" s="60"/>
      <c r="RNM600" s="60"/>
      <c r="RNN600" s="60"/>
      <c r="RNO600" s="60"/>
      <c r="RNP600" s="60"/>
      <c r="RNQ600" s="60"/>
      <c r="RNR600" s="60"/>
      <c r="RNS600" s="60"/>
      <c r="RNT600" s="60"/>
      <c r="RNU600" s="60"/>
      <c r="RNV600" s="60"/>
      <c r="RNW600" s="60"/>
      <c r="RNX600" s="60"/>
      <c r="RNY600" s="60"/>
      <c r="RNZ600" s="60"/>
      <c r="ROA600" s="60"/>
      <c r="ROB600" s="60"/>
      <c r="ROC600" s="60"/>
      <c r="ROD600" s="60"/>
      <c r="ROE600" s="60"/>
      <c r="ROF600" s="60"/>
      <c r="ROG600" s="60"/>
      <c r="ROH600" s="60"/>
      <c r="ROI600" s="60"/>
      <c r="ROJ600" s="60"/>
      <c r="ROK600" s="60"/>
      <c r="ROL600" s="60"/>
      <c r="ROM600" s="60"/>
      <c r="RON600" s="60"/>
      <c r="ROO600" s="60"/>
      <c r="ROP600" s="60"/>
      <c r="ROQ600" s="60"/>
      <c r="ROR600" s="60"/>
      <c r="ROS600" s="60"/>
      <c r="ROT600" s="60"/>
      <c r="ROU600" s="60"/>
      <c r="ROV600" s="60"/>
      <c r="ROW600" s="60"/>
      <c r="ROX600" s="60"/>
      <c r="ROY600" s="60"/>
      <c r="ROZ600" s="60"/>
      <c r="RPA600" s="60"/>
      <c r="RPB600" s="60"/>
      <c r="RPC600" s="60"/>
      <c r="RPD600" s="60"/>
      <c r="RPE600" s="60"/>
      <c r="RPF600" s="60"/>
      <c r="RPG600" s="60"/>
      <c r="RPH600" s="60"/>
      <c r="RPI600" s="60"/>
      <c r="RPJ600" s="60"/>
      <c r="RPK600" s="60"/>
      <c r="RPL600" s="60"/>
      <c r="RPM600" s="60"/>
      <c r="RPN600" s="60"/>
      <c r="RPO600" s="60"/>
      <c r="RPP600" s="60"/>
      <c r="RPQ600" s="60"/>
      <c r="RPR600" s="60"/>
      <c r="RPS600" s="60"/>
      <c r="RPT600" s="60"/>
      <c r="RPU600" s="60"/>
      <c r="RPV600" s="60"/>
      <c r="RPW600" s="60"/>
      <c r="RPX600" s="60"/>
      <c r="RPY600" s="60"/>
      <c r="RPZ600" s="60"/>
      <c r="RQA600" s="60"/>
      <c r="RQB600" s="60"/>
      <c r="RQC600" s="60"/>
      <c r="RQD600" s="60"/>
      <c r="RQE600" s="60"/>
      <c r="RQF600" s="60"/>
      <c r="RQG600" s="60"/>
      <c r="RQH600" s="60"/>
      <c r="RQI600" s="60"/>
      <c r="RQJ600" s="60"/>
      <c r="RQK600" s="60"/>
      <c r="RQL600" s="60"/>
      <c r="RQM600" s="60"/>
      <c r="RQN600" s="60"/>
      <c r="RQO600" s="60"/>
      <c r="RQP600" s="60"/>
      <c r="RQQ600" s="60"/>
      <c r="RQR600" s="60"/>
      <c r="RQS600" s="60"/>
      <c r="RQT600" s="60"/>
      <c r="RQU600" s="60"/>
      <c r="RQV600" s="60"/>
      <c r="RQW600" s="60"/>
      <c r="RQX600" s="60"/>
      <c r="RQY600" s="60"/>
      <c r="RQZ600" s="60"/>
      <c r="RRA600" s="60"/>
      <c r="RRB600" s="60"/>
      <c r="RRC600" s="60"/>
      <c r="RRD600" s="60"/>
      <c r="RRE600" s="60"/>
      <c r="RRF600" s="60"/>
      <c r="RRG600" s="60"/>
      <c r="RRH600" s="60"/>
      <c r="RRI600" s="60"/>
      <c r="RRJ600" s="60"/>
      <c r="RRK600" s="60"/>
      <c r="RRL600" s="60"/>
      <c r="RRM600" s="60"/>
      <c r="RRN600" s="60"/>
      <c r="RRO600" s="60"/>
      <c r="RRP600" s="60"/>
      <c r="RRQ600" s="60"/>
      <c r="RRR600" s="60"/>
      <c r="RRS600" s="60"/>
      <c r="RRT600" s="60"/>
      <c r="RRU600" s="60"/>
      <c r="RRV600" s="60"/>
      <c r="RRW600" s="60"/>
      <c r="RRX600" s="60"/>
      <c r="RRY600" s="60"/>
      <c r="RRZ600" s="60"/>
      <c r="RSA600" s="60"/>
      <c r="RSB600" s="60"/>
      <c r="RSC600" s="60"/>
      <c r="RSD600" s="60"/>
      <c r="RSE600" s="60"/>
      <c r="RSF600" s="60"/>
      <c r="RSG600" s="60"/>
      <c r="RSH600" s="60"/>
      <c r="RSI600" s="60"/>
      <c r="RSJ600" s="60"/>
      <c r="RSK600" s="60"/>
      <c r="RSL600" s="60"/>
      <c r="RSM600" s="60"/>
      <c r="RSN600" s="60"/>
      <c r="RSO600" s="60"/>
      <c r="RSP600" s="60"/>
      <c r="RSQ600" s="60"/>
      <c r="RSR600" s="60"/>
      <c r="RSS600" s="60"/>
      <c r="RST600" s="60"/>
      <c r="RSU600" s="60"/>
      <c r="RSV600" s="60"/>
      <c r="RSW600" s="60"/>
      <c r="RSX600" s="60"/>
      <c r="RSY600" s="60"/>
      <c r="RSZ600" s="60"/>
      <c r="RTA600" s="60"/>
      <c r="RTB600" s="60"/>
      <c r="RTC600" s="60"/>
      <c r="RTD600" s="60"/>
      <c r="RTE600" s="60"/>
      <c r="RTF600" s="60"/>
      <c r="RTG600" s="60"/>
      <c r="RTH600" s="60"/>
      <c r="RTI600" s="60"/>
      <c r="RTJ600" s="60"/>
      <c r="RTK600" s="60"/>
      <c r="RTL600" s="60"/>
      <c r="RTM600" s="60"/>
      <c r="RTN600" s="60"/>
      <c r="RTO600" s="60"/>
      <c r="RTP600" s="60"/>
      <c r="RTQ600" s="60"/>
      <c r="RTR600" s="60"/>
      <c r="RTS600" s="60"/>
      <c r="RTT600" s="60"/>
      <c r="RTU600" s="60"/>
      <c r="RTV600" s="60"/>
      <c r="RTW600" s="60"/>
      <c r="RTX600" s="60"/>
      <c r="RTY600" s="60"/>
      <c r="RTZ600" s="60"/>
      <c r="RUA600" s="60"/>
      <c r="RUB600" s="60"/>
      <c r="RUC600" s="60"/>
      <c r="RUD600" s="60"/>
      <c r="RUE600" s="60"/>
      <c r="RUF600" s="60"/>
      <c r="RUG600" s="60"/>
      <c r="RUH600" s="60"/>
      <c r="RUI600" s="60"/>
      <c r="RUJ600" s="60"/>
      <c r="RUK600" s="60"/>
      <c r="RUL600" s="60"/>
      <c r="RUM600" s="60"/>
      <c r="RUN600" s="60"/>
      <c r="RUO600" s="60"/>
      <c r="RUP600" s="60"/>
      <c r="RUQ600" s="60"/>
      <c r="RUR600" s="60"/>
      <c r="RUS600" s="60"/>
      <c r="RUT600" s="60"/>
      <c r="RUU600" s="60"/>
      <c r="RUV600" s="60"/>
      <c r="RUW600" s="60"/>
      <c r="RUX600" s="60"/>
      <c r="RUY600" s="60"/>
      <c r="RUZ600" s="60"/>
      <c r="RVA600" s="60"/>
      <c r="RVB600" s="60"/>
      <c r="RVC600" s="60"/>
      <c r="RVD600" s="60"/>
      <c r="RVE600" s="60"/>
      <c r="RVF600" s="60"/>
      <c r="RVG600" s="60"/>
      <c r="RVH600" s="60"/>
      <c r="RVI600" s="60"/>
      <c r="RVJ600" s="60"/>
      <c r="RVK600" s="60"/>
      <c r="RVL600" s="60"/>
      <c r="RVM600" s="60"/>
      <c r="RVN600" s="60"/>
      <c r="RVO600" s="60"/>
      <c r="RVP600" s="60"/>
      <c r="RVQ600" s="60"/>
      <c r="RVR600" s="60"/>
      <c r="RVS600" s="60"/>
      <c r="RVT600" s="60"/>
      <c r="RVU600" s="60"/>
      <c r="RVV600" s="60"/>
      <c r="RVW600" s="60"/>
      <c r="RVX600" s="60"/>
      <c r="RVY600" s="60"/>
      <c r="RVZ600" s="60"/>
      <c r="RWA600" s="60"/>
      <c r="RWB600" s="60"/>
      <c r="RWC600" s="60"/>
      <c r="RWD600" s="60"/>
      <c r="RWE600" s="60"/>
      <c r="RWF600" s="60"/>
      <c r="RWG600" s="60"/>
      <c r="RWH600" s="60"/>
      <c r="RWI600" s="60"/>
      <c r="RWJ600" s="60"/>
      <c r="RWK600" s="60"/>
      <c r="RWL600" s="60"/>
      <c r="RWM600" s="60"/>
      <c r="RWN600" s="60"/>
      <c r="RWO600" s="60"/>
      <c r="RWP600" s="60"/>
      <c r="RWQ600" s="60"/>
      <c r="RWR600" s="60"/>
      <c r="RWS600" s="60"/>
      <c r="RWT600" s="60"/>
      <c r="RWU600" s="60"/>
      <c r="RWV600" s="60"/>
      <c r="RWW600" s="60"/>
      <c r="RWX600" s="60"/>
      <c r="RWY600" s="60"/>
      <c r="RWZ600" s="60"/>
      <c r="RXA600" s="60"/>
      <c r="RXB600" s="60"/>
      <c r="RXC600" s="60"/>
      <c r="RXD600" s="60"/>
      <c r="RXE600" s="60"/>
      <c r="RXF600" s="60"/>
      <c r="RXG600" s="60"/>
      <c r="RXH600" s="60"/>
      <c r="RXI600" s="60"/>
      <c r="RXJ600" s="60"/>
      <c r="RXK600" s="60"/>
      <c r="RXL600" s="60"/>
      <c r="RXM600" s="60"/>
      <c r="RXN600" s="60"/>
      <c r="RXO600" s="60"/>
      <c r="RXP600" s="60"/>
      <c r="RXQ600" s="60"/>
      <c r="RXR600" s="60"/>
      <c r="RXS600" s="60"/>
      <c r="RXT600" s="60"/>
      <c r="RXU600" s="60"/>
      <c r="RXV600" s="60"/>
      <c r="RXW600" s="60"/>
      <c r="RXX600" s="60"/>
      <c r="RXY600" s="60"/>
      <c r="RXZ600" s="60"/>
      <c r="RYA600" s="60"/>
      <c r="RYB600" s="60"/>
      <c r="RYC600" s="60"/>
      <c r="RYD600" s="60"/>
      <c r="RYE600" s="60"/>
      <c r="RYF600" s="60"/>
      <c r="RYG600" s="60"/>
      <c r="RYH600" s="60"/>
      <c r="RYI600" s="60"/>
      <c r="RYJ600" s="60"/>
      <c r="RYK600" s="60"/>
      <c r="RYL600" s="60"/>
      <c r="RYM600" s="60"/>
      <c r="RYN600" s="60"/>
      <c r="RYO600" s="60"/>
      <c r="RYP600" s="60"/>
      <c r="RYQ600" s="60"/>
      <c r="RYR600" s="60"/>
      <c r="RYS600" s="60"/>
      <c r="RYT600" s="60"/>
      <c r="RYU600" s="60"/>
      <c r="RYV600" s="60"/>
      <c r="RYW600" s="60"/>
      <c r="RYX600" s="60"/>
      <c r="RYY600" s="60"/>
      <c r="RYZ600" s="60"/>
      <c r="RZA600" s="60"/>
      <c r="RZB600" s="60"/>
      <c r="RZC600" s="60"/>
      <c r="RZD600" s="60"/>
      <c r="RZE600" s="60"/>
      <c r="RZF600" s="60"/>
      <c r="RZG600" s="60"/>
      <c r="RZH600" s="60"/>
      <c r="RZI600" s="60"/>
      <c r="RZJ600" s="60"/>
      <c r="RZK600" s="60"/>
      <c r="RZL600" s="60"/>
      <c r="RZM600" s="60"/>
      <c r="RZN600" s="60"/>
      <c r="RZO600" s="60"/>
      <c r="RZP600" s="60"/>
      <c r="RZQ600" s="60"/>
      <c r="RZR600" s="60"/>
      <c r="RZS600" s="60"/>
      <c r="RZT600" s="60"/>
      <c r="RZU600" s="60"/>
      <c r="RZV600" s="60"/>
      <c r="RZW600" s="60"/>
      <c r="RZX600" s="60"/>
      <c r="RZY600" s="60"/>
      <c r="RZZ600" s="60"/>
      <c r="SAA600" s="60"/>
      <c r="SAB600" s="60"/>
      <c r="SAC600" s="60"/>
      <c r="SAD600" s="60"/>
      <c r="SAE600" s="60"/>
      <c r="SAF600" s="60"/>
      <c r="SAG600" s="60"/>
      <c r="SAH600" s="60"/>
      <c r="SAI600" s="60"/>
      <c r="SAJ600" s="60"/>
      <c r="SAK600" s="60"/>
      <c r="SAL600" s="60"/>
      <c r="SAM600" s="60"/>
      <c r="SAN600" s="60"/>
      <c r="SAO600" s="60"/>
      <c r="SAP600" s="60"/>
      <c r="SAQ600" s="60"/>
      <c r="SAR600" s="60"/>
      <c r="SAS600" s="60"/>
      <c r="SAT600" s="60"/>
      <c r="SAU600" s="60"/>
      <c r="SAV600" s="60"/>
      <c r="SAW600" s="60"/>
      <c r="SAX600" s="60"/>
      <c r="SAY600" s="60"/>
      <c r="SAZ600" s="60"/>
      <c r="SBA600" s="60"/>
      <c r="SBB600" s="60"/>
      <c r="SBC600" s="60"/>
      <c r="SBD600" s="60"/>
      <c r="SBE600" s="60"/>
      <c r="SBF600" s="60"/>
      <c r="SBG600" s="60"/>
      <c r="SBH600" s="60"/>
      <c r="SBI600" s="60"/>
      <c r="SBJ600" s="60"/>
      <c r="SBK600" s="60"/>
      <c r="SBL600" s="60"/>
      <c r="SBM600" s="60"/>
      <c r="SBN600" s="60"/>
      <c r="SBO600" s="60"/>
      <c r="SBP600" s="60"/>
      <c r="SBQ600" s="60"/>
      <c r="SBR600" s="60"/>
      <c r="SBS600" s="60"/>
      <c r="SBT600" s="60"/>
      <c r="SBU600" s="60"/>
      <c r="SBV600" s="60"/>
      <c r="SBW600" s="60"/>
      <c r="SBX600" s="60"/>
      <c r="SBY600" s="60"/>
      <c r="SBZ600" s="60"/>
      <c r="SCA600" s="60"/>
      <c r="SCB600" s="60"/>
      <c r="SCC600" s="60"/>
      <c r="SCD600" s="60"/>
      <c r="SCE600" s="60"/>
      <c r="SCF600" s="60"/>
      <c r="SCG600" s="60"/>
      <c r="SCH600" s="60"/>
      <c r="SCI600" s="60"/>
      <c r="SCJ600" s="60"/>
      <c r="SCK600" s="60"/>
      <c r="SCL600" s="60"/>
      <c r="SCM600" s="60"/>
      <c r="SCN600" s="60"/>
      <c r="SCO600" s="60"/>
      <c r="SCP600" s="60"/>
      <c r="SCQ600" s="60"/>
      <c r="SCR600" s="60"/>
      <c r="SCS600" s="60"/>
      <c r="SCT600" s="60"/>
      <c r="SCU600" s="60"/>
      <c r="SCV600" s="60"/>
      <c r="SCW600" s="60"/>
      <c r="SCX600" s="60"/>
      <c r="SCY600" s="60"/>
      <c r="SCZ600" s="60"/>
      <c r="SDA600" s="60"/>
      <c r="SDB600" s="60"/>
      <c r="SDC600" s="60"/>
      <c r="SDD600" s="60"/>
      <c r="SDE600" s="60"/>
      <c r="SDF600" s="60"/>
      <c r="SDG600" s="60"/>
      <c r="SDH600" s="60"/>
      <c r="SDI600" s="60"/>
      <c r="SDJ600" s="60"/>
      <c r="SDK600" s="60"/>
      <c r="SDL600" s="60"/>
      <c r="SDM600" s="60"/>
      <c r="SDN600" s="60"/>
      <c r="SDO600" s="60"/>
      <c r="SDP600" s="60"/>
      <c r="SDQ600" s="60"/>
      <c r="SDR600" s="60"/>
      <c r="SDS600" s="60"/>
      <c r="SDT600" s="60"/>
      <c r="SDU600" s="60"/>
      <c r="SDV600" s="60"/>
      <c r="SDW600" s="60"/>
      <c r="SDX600" s="60"/>
      <c r="SDY600" s="60"/>
      <c r="SDZ600" s="60"/>
      <c r="SEA600" s="60"/>
      <c r="SEB600" s="60"/>
      <c r="SEC600" s="60"/>
      <c r="SED600" s="60"/>
      <c r="SEE600" s="60"/>
      <c r="SEF600" s="60"/>
      <c r="SEG600" s="60"/>
      <c r="SEH600" s="60"/>
      <c r="SEI600" s="60"/>
      <c r="SEJ600" s="60"/>
      <c r="SEK600" s="60"/>
      <c r="SEL600" s="60"/>
      <c r="SEM600" s="60"/>
      <c r="SEN600" s="60"/>
      <c r="SEO600" s="60"/>
      <c r="SEP600" s="60"/>
      <c r="SEQ600" s="60"/>
      <c r="SER600" s="60"/>
      <c r="SES600" s="60"/>
      <c r="SET600" s="60"/>
      <c r="SEU600" s="60"/>
      <c r="SEV600" s="60"/>
      <c r="SEW600" s="60"/>
      <c r="SEX600" s="60"/>
      <c r="SEY600" s="60"/>
      <c r="SEZ600" s="60"/>
      <c r="SFA600" s="60"/>
      <c r="SFB600" s="60"/>
      <c r="SFC600" s="60"/>
      <c r="SFD600" s="60"/>
      <c r="SFE600" s="60"/>
      <c r="SFF600" s="60"/>
      <c r="SFG600" s="60"/>
      <c r="SFH600" s="60"/>
      <c r="SFI600" s="60"/>
      <c r="SFJ600" s="60"/>
      <c r="SFK600" s="60"/>
      <c r="SFL600" s="60"/>
      <c r="SFM600" s="60"/>
      <c r="SFN600" s="60"/>
      <c r="SFO600" s="60"/>
      <c r="SFP600" s="60"/>
      <c r="SFQ600" s="60"/>
      <c r="SFR600" s="60"/>
      <c r="SFS600" s="60"/>
      <c r="SFT600" s="60"/>
      <c r="SFU600" s="60"/>
      <c r="SFV600" s="60"/>
      <c r="SFW600" s="60"/>
      <c r="SFX600" s="60"/>
      <c r="SFY600" s="60"/>
      <c r="SFZ600" s="60"/>
      <c r="SGA600" s="60"/>
      <c r="SGB600" s="60"/>
      <c r="SGC600" s="60"/>
      <c r="SGD600" s="60"/>
      <c r="SGE600" s="60"/>
      <c r="SGF600" s="60"/>
      <c r="SGG600" s="60"/>
      <c r="SGH600" s="60"/>
      <c r="SGI600" s="60"/>
      <c r="SGJ600" s="60"/>
      <c r="SGK600" s="60"/>
      <c r="SGL600" s="60"/>
      <c r="SGM600" s="60"/>
      <c r="SGN600" s="60"/>
      <c r="SGO600" s="60"/>
      <c r="SGP600" s="60"/>
      <c r="SGQ600" s="60"/>
      <c r="SGR600" s="60"/>
      <c r="SGS600" s="60"/>
      <c r="SGT600" s="60"/>
      <c r="SGU600" s="60"/>
      <c r="SGV600" s="60"/>
      <c r="SGW600" s="60"/>
      <c r="SGX600" s="60"/>
      <c r="SGY600" s="60"/>
      <c r="SGZ600" s="60"/>
      <c r="SHA600" s="60"/>
      <c r="SHB600" s="60"/>
      <c r="SHC600" s="60"/>
      <c r="SHD600" s="60"/>
      <c r="SHE600" s="60"/>
      <c r="SHF600" s="60"/>
      <c r="SHG600" s="60"/>
      <c r="SHH600" s="60"/>
      <c r="SHI600" s="60"/>
      <c r="SHJ600" s="60"/>
      <c r="SHK600" s="60"/>
      <c r="SHL600" s="60"/>
      <c r="SHM600" s="60"/>
      <c r="SHN600" s="60"/>
      <c r="SHO600" s="60"/>
      <c r="SHP600" s="60"/>
      <c r="SHQ600" s="60"/>
      <c r="SHR600" s="60"/>
      <c r="SHS600" s="60"/>
      <c r="SHT600" s="60"/>
      <c r="SHU600" s="60"/>
      <c r="SHV600" s="60"/>
      <c r="SHW600" s="60"/>
      <c r="SHX600" s="60"/>
      <c r="SHY600" s="60"/>
      <c r="SHZ600" s="60"/>
      <c r="SIA600" s="60"/>
      <c r="SIB600" s="60"/>
      <c r="SIC600" s="60"/>
      <c r="SID600" s="60"/>
      <c r="SIE600" s="60"/>
      <c r="SIF600" s="60"/>
      <c r="SIG600" s="60"/>
      <c r="SIH600" s="60"/>
      <c r="SII600" s="60"/>
      <c r="SIJ600" s="60"/>
      <c r="SIK600" s="60"/>
      <c r="SIL600" s="60"/>
      <c r="SIM600" s="60"/>
      <c r="SIN600" s="60"/>
      <c r="SIO600" s="60"/>
      <c r="SIP600" s="60"/>
      <c r="SIQ600" s="60"/>
      <c r="SIR600" s="60"/>
      <c r="SIS600" s="60"/>
      <c r="SIT600" s="60"/>
      <c r="SIU600" s="60"/>
      <c r="SIV600" s="60"/>
      <c r="SIW600" s="60"/>
      <c r="SIX600" s="60"/>
      <c r="SIY600" s="60"/>
      <c r="SIZ600" s="60"/>
      <c r="SJA600" s="60"/>
      <c r="SJB600" s="60"/>
      <c r="SJC600" s="60"/>
      <c r="SJD600" s="60"/>
      <c r="SJE600" s="60"/>
      <c r="SJF600" s="60"/>
      <c r="SJG600" s="60"/>
      <c r="SJH600" s="60"/>
      <c r="SJI600" s="60"/>
      <c r="SJJ600" s="60"/>
      <c r="SJK600" s="60"/>
      <c r="SJL600" s="60"/>
      <c r="SJM600" s="60"/>
      <c r="SJN600" s="60"/>
      <c r="SJO600" s="60"/>
      <c r="SJP600" s="60"/>
      <c r="SJQ600" s="60"/>
      <c r="SJR600" s="60"/>
      <c r="SJS600" s="60"/>
      <c r="SJT600" s="60"/>
      <c r="SJU600" s="60"/>
      <c r="SJV600" s="60"/>
      <c r="SJW600" s="60"/>
      <c r="SJX600" s="60"/>
      <c r="SJY600" s="60"/>
      <c r="SJZ600" s="60"/>
      <c r="SKA600" s="60"/>
      <c r="SKB600" s="60"/>
      <c r="SKC600" s="60"/>
      <c r="SKD600" s="60"/>
      <c r="SKE600" s="60"/>
      <c r="SKF600" s="60"/>
      <c r="SKG600" s="60"/>
      <c r="SKH600" s="60"/>
      <c r="SKI600" s="60"/>
      <c r="SKJ600" s="60"/>
      <c r="SKK600" s="60"/>
      <c r="SKL600" s="60"/>
      <c r="SKM600" s="60"/>
      <c r="SKN600" s="60"/>
      <c r="SKO600" s="60"/>
      <c r="SKP600" s="60"/>
      <c r="SKQ600" s="60"/>
      <c r="SKR600" s="60"/>
      <c r="SKS600" s="60"/>
      <c r="SKT600" s="60"/>
      <c r="SKU600" s="60"/>
      <c r="SKV600" s="60"/>
      <c r="SKW600" s="60"/>
      <c r="SKX600" s="60"/>
      <c r="SKY600" s="60"/>
      <c r="SKZ600" s="60"/>
      <c r="SLA600" s="60"/>
      <c r="SLB600" s="60"/>
      <c r="SLC600" s="60"/>
      <c r="SLD600" s="60"/>
      <c r="SLE600" s="60"/>
      <c r="SLF600" s="60"/>
      <c r="SLG600" s="60"/>
      <c r="SLH600" s="60"/>
      <c r="SLI600" s="60"/>
      <c r="SLJ600" s="60"/>
      <c r="SLK600" s="60"/>
      <c r="SLL600" s="60"/>
      <c r="SLM600" s="60"/>
      <c r="SLN600" s="60"/>
      <c r="SLO600" s="60"/>
      <c r="SLP600" s="60"/>
      <c r="SLQ600" s="60"/>
      <c r="SLR600" s="60"/>
      <c r="SLS600" s="60"/>
      <c r="SLT600" s="60"/>
      <c r="SLU600" s="60"/>
      <c r="SLV600" s="60"/>
      <c r="SLW600" s="60"/>
      <c r="SLX600" s="60"/>
      <c r="SLY600" s="60"/>
      <c r="SLZ600" s="60"/>
      <c r="SMA600" s="60"/>
      <c r="SMB600" s="60"/>
      <c r="SMC600" s="60"/>
      <c r="SMD600" s="60"/>
      <c r="SME600" s="60"/>
      <c r="SMF600" s="60"/>
      <c r="SMG600" s="60"/>
      <c r="SMH600" s="60"/>
      <c r="SMI600" s="60"/>
      <c r="SMJ600" s="60"/>
      <c r="SMK600" s="60"/>
      <c r="SML600" s="60"/>
      <c r="SMM600" s="60"/>
      <c r="SMN600" s="60"/>
      <c r="SMO600" s="60"/>
      <c r="SMP600" s="60"/>
      <c r="SMQ600" s="60"/>
      <c r="SMR600" s="60"/>
      <c r="SMS600" s="60"/>
      <c r="SMT600" s="60"/>
      <c r="SMU600" s="60"/>
      <c r="SMV600" s="60"/>
      <c r="SMW600" s="60"/>
      <c r="SMX600" s="60"/>
      <c r="SMY600" s="60"/>
      <c r="SMZ600" s="60"/>
      <c r="SNA600" s="60"/>
      <c r="SNB600" s="60"/>
      <c r="SNC600" s="60"/>
      <c r="SND600" s="60"/>
      <c r="SNE600" s="60"/>
      <c r="SNF600" s="60"/>
      <c r="SNG600" s="60"/>
      <c r="SNH600" s="60"/>
      <c r="SNI600" s="60"/>
      <c r="SNJ600" s="60"/>
      <c r="SNK600" s="60"/>
      <c r="SNL600" s="60"/>
      <c r="SNM600" s="60"/>
      <c r="SNN600" s="60"/>
      <c r="SNO600" s="60"/>
      <c r="SNP600" s="60"/>
      <c r="SNQ600" s="60"/>
      <c r="SNR600" s="60"/>
      <c r="SNS600" s="60"/>
      <c r="SNT600" s="60"/>
      <c r="SNU600" s="60"/>
      <c r="SNV600" s="60"/>
      <c r="SNW600" s="60"/>
      <c r="SNX600" s="60"/>
      <c r="SNY600" s="60"/>
      <c r="SNZ600" s="60"/>
      <c r="SOA600" s="60"/>
      <c r="SOB600" s="60"/>
      <c r="SOC600" s="60"/>
      <c r="SOD600" s="60"/>
      <c r="SOE600" s="60"/>
      <c r="SOF600" s="60"/>
      <c r="SOG600" s="60"/>
      <c r="SOH600" s="60"/>
      <c r="SOI600" s="60"/>
      <c r="SOJ600" s="60"/>
      <c r="SOK600" s="60"/>
      <c r="SOL600" s="60"/>
      <c r="SOM600" s="60"/>
      <c r="SON600" s="60"/>
      <c r="SOO600" s="60"/>
      <c r="SOP600" s="60"/>
      <c r="SOQ600" s="60"/>
      <c r="SOR600" s="60"/>
      <c r="SOS600" s="60"/>
      <c r="SOT600" s="60"/>
      <c r="SOU600" s="60"/>
      <c r="SOV600" s="60"/>
      <c r="SOW600" s="60"/>
      <c r="SOX600" s="60"/>
      <c r="SOY600" s="60"/>
      <c r="SOZ600" s="60"/>
      <c r="SPA600" s="60"/>
      <c r="SPB600" s="60"/>
      <c r="SPC600" s="60"/>
      <c r="SPD600" s="60"/>
      <c r="SPE600" s="60"/>
      <c r="SPF600" s="60"/>
      <c r="SPG600" s="60"/>
      <c r="SPH600" s="60"/>
      <c r="SPI600" s="60"/>
      <c r="SPJ600" s="60"/>
      <c r="SPK600" s="60"/>
      <c r="SPL600" s="60"/>
      <c r="SPM600" s="60"/>
      <c r="SPN600" s="60"/>
      <c r="SPO600" s="60"/>
      <c r="SPP600" s="60"/>
      <c r="SPQ600" s="60"/>
      <c r="SPR600" s="60"/>
      <c r="SPS600" s="60"/>
      <c r="SPT600" s="60"/>
      <c r="SPU600" s="60"/>
      <c r="SPV600" s="60"/>
      <c r="SPW600" s="60"/>
      <c r="SPX600" s="60"/>
      <c r="SPY600" s="60"/>
      <c r="SPZ600" s="60"/>
      <c r="SQA600" s="60"/>
      <c r="SQB600" s="60"/>
      <c r="SQC600" s="60"/>
      <c r="SQD600" s="60"/>
      <c r="SQE600" s="60"/>
      <c r="SQF600" s="60"/>
      <c r="SQG600" s="60"/>
      <c r="SQH600" s="60"/>
      <c r="SQI600" s="60"/>
      <c r="SQJ600" s="60"/>
      <c r="SQK600" s="60"/>
      <c r="SQL600" s="60"/>
      <c r="SQM600" s="60"/>
      <c r="SQN600" s="60"/>
      <c r="SQO600" s="60"/>
      <c r="SQP600" s="60"/>
      <c r="SQQ600" s="60"/>
      <c r="SQR600" s="60"/>
      <c r="SQS600" s="60"/>
      <c r="SQT600" s="60"/>
      <c r="SQU600" s="60"/>
      <c r="SQV600" s="60"/>
      <c r="SQW600" s="60"/>
      <c r="SQX600" s="60"/>
      <c r="SQY600" s="60"/>
      <c r="SQZ600" s="60"/>
      <c r="SRA600" s="60"/>
      <c r="SRB600" s="60"/>
      <c r="SRC600" s="60"/>
      <c r="SRD600" s="60"/>
      <c r="SRE600" s="60"/>
      <c r="SRF600" s="60"/>
      <c r="SRG600" s="60"/>
      <c r="SRH600" s="60"/>
      <c r="SRI600" s="60"/>
      <c r="SRJ600" s="60"/>
      <c r="SRK600" s="60"/>
      <c r="SRL600" s="60"/>
      <c r="SRM600" s="60"/>
      <c r="SRN600" s="60"/>
      <c r="SRO600" s="60"/>
      <c r="SRP600" s="60"/>
      <c r="SRQ600" s="60"/>
      <c r="SRR600" s="60"/>
      <c r="SRS600" s="60"/>
      <c r="SRT600" s="60"/>
      <c r="SRU600" s="60"/>
      <c r="SRV600" s="60"/>
      <c r="SRW600" s="60"/>
      <c r="SRX600" s="60"/>
      <c r="SRY600" s="60"/>
      <c r="SRZ600" s="60"/>
      <c r="SSA600" s="60"/>
      <c r="SSB600" s="60"/>
      <c r="SSC600" s="60"/>
      <c r="SSD600" s="60"/>
      <c r="SSE600" s="60"/>
      <c r="SSF600" s="60"/>
      <c r="SSG600" s="60"/>
      <c r="SSH600" s="60"/>
      <c r="SSI600" s="60"/>
      <c r="SSJ600" s="60"/>
      <c r="SSK600" s="60"/>
      <c r="SSL600" s="60"/>
      <c r="SSM600" s="60"/>
      <c r="SSN600" s="60"/>
      <c r="SSO600" s="60"/>
      <c r="SSP600" s="60"/>
      <c r="SSQ600" s="60"/>
      <c r="SSR600" s="60"/>
      <c r="SSS600" s="60"/>
      <c r="SST600" s="60"/>
      <c r="SSU600" s="60"/>
      <c r="SSV600" s="60"/>
      <c r="SSW600" s="60"/>
      <c r="SSX600" s="60"/>
      <c r="SSY600" s="60"/>
      <c r="SSZ600" s="60"/>
      <c r="STA600" s="60"/>
      <c r="STB600" s="60"/>
      <c r="STC600" s="60"/>
      <c r="STD600" s="60"/>
      <c r="STE600" s="60"/>
      <c r="STF600" s="60"/>
      <c r="STG600" s="60"/>
      <c r="STH600" s="60"/>
      <c r="STI600" s="60"/>
      <c r="STJ600" s="60"/>
      <c r="STK600" s="60"/>
      <c r="STL600" s="60"/>
      <c r="STM600" s="60"/>
      <c r="STN600" s="60"/>
      <c r="STO600" s="60"/>
      <c r="STP600" s="60"/>
      <c r="STQ600" s="60"/>
      <c r="STR600" s="60"/>
      <c r="STS600" s="60"/>
      <c r="STT600" s="60"/>
      <c r="STU600" s="60"/>
      <c r="STV600" s="60"/>
      <c r="STW600" s="60"/>
      <c r="STX600" s="60"/>
      <c r="STY600" s="60"/>
      <c r="STZ600" s="60"/>
      <c r="SUA600" s="60"/>
      <c r="SUB600" s="60"/>
      <c r="SUC600" s="60"/>
      <c r="SUD600" s="60"/>
      <c r="SUE600" s="60"/>
      <c r="SUF600" s="60"/>
      <c r="SUG600" s="60"/>
      <c r="SUH600" s="60"/>
      <c r="SUI600" s="60"/>
      <c r="SUJ600" s="60"/>
      <c r="SUK600" s="60"/>
      <c r="SUL600" s="60"/>
      <c r="SUM600" s="60"/>
      <c r="SUN600" s="60"/>
      <c r="SUO600" s="60"/>
      <c r="SUP600" s="60"/>
      <c r="SUQ600" s="60"/>
      <c r="SUR600" s="60"/>
      <c r="SUS600" s="60"/>
      <c r="SUT600" s="60"/>
      <c r="SUU600" s="60"/>
      <c r="SUV600" s="60"/>
      <c r="SUW600" s="60"/>
      <c r="SUX600" s="60"/>
      <c r="SUY600" s="60"/>
      <c r="SUZ600" s="60"/>
      <c r="SVA600" s="60"/>
      <c r="SVB600" s="60"/>
      <c r="SVC600" s="60"/>
      <c r="SVD600" s="60"/>
      <c r="SVE600" s="60"/>
      <c r="SVF600" s="60"/>
      <c r="SVG600" s="60"/>
      <c r="SVH600" s="60"/>
      <c r="SVI600" s="60"/>
      <c r="SVJ600" s="60"/>
      <c r="SVK600" s="60"/>
      <c r="SVL600" s="60"/>
      <c r="SVM600" s="60"/>
      <c r="SVN600" s="60"/>
      <c r="SVO600" s="60"/>
      <c r="SVP600" s="60"/>
      <c r="SVQ600" s="60"/>
      <c r="SVR600" s="60"/>
      <c r="SVS600" s="60"/>
      <c r="SVT600" s="60"/>
      <c r="SVU600" s="60"/>
      <c r="SVV600" s="60"/>
      <c r="SVW600" s="60"/>
      <c r="SVX600" s="60"/>
      <c r="SVY600" s="60"/>
      <c r="SVZ600" s="60"/>
      <c r="SWA600" s="60"/>
      <c r="SWB600" s="60"/>
      <c r="SWC600" s="60"/>
      <c r="SWD600" s="60"/>
      <c r="SWE600" s="60"/>
      <c r="SWF600" s="60"/>
      <c r="SWG600" s="60"/>
      <c r="SWH600" s="60"/>
      <c r="SWI600" s="60"/>
      <c r="SWJ600" s="60"/>
      <c r="SWK600" s="60"/>
      <c r="SWL600" s="60"/>
      <c r="SWM600" s="60"/>
      <c r="SWN600" s="60"/>
      <c r="SWO600" s="60"/>
      <c r="SWP600" s="60"/>
      <c r="SWQ600" s="60"/>
      <c r="SWR600" s="60"/>
      <c r="SWS600" s="60"/>
      <c r="SWT600" s="60"/>
      <c r="SWU600" s="60"/>
      <c r="SWV600" s="60"/>
      <c r="SWW600" s="60"/>
      <c r="SWX600" s="60"/>
      <c r="SWY600" s="60"/>
      <c r="SWZ600" s="60"/>
      <c r="SXA600" s="60"/>
      <c r="SXB600" s="60"/>
      <c r="SXC600" s="60"/>
      <c r="SXD600" s="60"/>
      <c r="SXE600" s="60"/>
      <c r="SXF600" s="60"/>
      <c r="SXG600" s="60"/>
      <c r="SXH600" s="60"/>
      <c r="SXI600" s="60"/>
      <c r="SXJ600" s="60"/>
      <c r="SXK600" s="60"/>
      <c r="SXL600" s="60"/>
      <c r="SXM600" s="60"/>
      <c r="SXN600" s="60"/>
      <c r="SXO600" s="60"/>
      <c r="SXP600" s="60"/>
      <c r="SXQ600" s="60"/>
      <c r="SXR600" s="60"/>
      <c r="SXS600" s="60"/>
      <c r="SXT600" s="60"/>
      <c r="SXU600" s="60"/>
      <c r="SXV600" s="60"/>
      <c r="SXW600" s="60"/>
      <c r="SXX600" s="60"/>
      <c r="SXY600" s="60"/>
      <c r="SXZ600" s="60"/>
      <c r="SYA600" s="60"/>
      <c r="SYB600" s="60"/>
      <c r="SYC600" s="60"/>
      <c r="SYD600" s="60"/>
      <c r="SYE600" s="60"/>
      <c r="SYF600" s="60"/>
      <c r="SYG600" s="60"/>
      <c r="SYH600" s="60"/>
      <c r="SYI600" s="60"/>
      <c r="SYJ600" s="60"/>
      <c r="SYK600" s="60"/>
      <c r="SYL600" s="60"/>
      <c r="SYM600" s="60"/>
      <c r="SYN600" s="60"/>
      <c r="SYO600" s="60"/>
      <c r="SYP600" s="60"/>
      <c r="SYQ600" s="60"/>
      <c r="SYR600" s="60"/>
      <c r="SYS600" s="60"/>
      <c r="SYT600" s="60"/>
      <c r="SYU600" s="60"/>
      <c r="SYV600" s="60"/>
      <c r="SYW600" s="60"/>
      <c r="SYX600" s="60"/>
      <c r="SYY600" s="60"/>
      <c r="SYZ600" s="60"/>
      <c r="SZA600" s="60"/>
      <c r="SZB600" s="60"/>
      <c r="SZC600" s="60"/>
      <c r="SZD600" s="60"/>
      <c r="SZE600" s="60"/>
      <c r="SZF600" s="60"/>
      <c r="SZG600" s="60"/>
      <c r="SZH600" s="60"/>
      <c r="SZI600" s="60"/>
      <c r="SZJ600" s="60"/>
      <c r="SZK600" s="60"/>
      <c r="SZL600" s="60"/>
      <c r="SZM600" s="60"/>
      <c r="SZN600" s="60"/>
      <c r="SZO600" s="60"/>
      <c r="SZP600" s="60"/>
      <c r="SZQ600" s="60"/>
      <c r="SZR600" s="60"/>
      <c r="SZS600" s="60"/>
      <c r="SZT600" s="60"/>
      <c r="SZU600" s="60"/>
      <c r="SZV600" s="60"/>
      <c r="SZW600" s="60"/>
      <c r="SZX600" s="60"/>
      <c r="SZY600" s="60"/>
      <c r="SZZ600" s="60"/>
      <c r="TAA600" s="60"/>
      <c r="TAB600" s="60"/>
      <c r="TAC600" s="60"/>
      <c r="TAD600" s="60"/>
      <c r="TAE600" s="60"/>
      <c r="TAF600" s="60"/>
      <c r="TAG600" s="60"/>
      <c r="TAH600" s="60"/>
      <c r="TAI600" s="60"/>
      <c r="TAJ600" s="60"/>
      <c r="TAK600" s="60"/>
      <c r="TAL600" s="60"/>
      <c r="TAM600" s="60"/>
      <c r="TAN600" s="60"/>
      <c r="TAO600" s="60"/>
      <c r="TAP600" s="60"/>
      <c r="TAQ600" s="60"/>
      <c r="TAR600" s="60"/>
      <c r="TAS600" s="60"/>
      <c r="TAT600" s="60"/>
      <c r="TAU600" s="60"/>
      <c r="TAV600" s="60"/>
      <c r="TAW600" s="60"/>
      <c r="TAX600" s="60"/>
      <c r="TAY600" s="60"/>
      <c r="TAZ600" s="60"/>
      <c r="TBA600" s="60"/>
      <c r="TBB600" s="60"/>
      <c r="TBC600" s="60"/>
      <c r="TBD600" s="60"/>
      <c r="TBE600" s="60"/>
      <c r="TBF600" s="60"/>
      <c r="TBG600" s="60"/>
      <c r="TBH600" s="60"/>
      <c r="TBI600" s="60"/>
      <c r="TBJ600" s="60"/>
      <c r="TBK600" s="60"/>
      <c r="TBL600" s="60"/>
      <c r="TBM600" s="60"/>
      <c r="TBN600" s="60"/>
      <c r="TBO600" s="60"/>
      <c r="TBP600" s="60"/>
      <c r="TBQ600" s="60"/>
      <c r="TBR600" s="60"/>
      <c r="TBS600" s="60"/>
      <c r="TBT600" s="60"/>
      <c r="TBU600" s="60"/>
      <c r="TBV600" s="60"/>
      <c r="TBW600" s="60"/>
      <c r="TBX600" s="60"/>
      <c r="TBY600" s="60"/>
      <c r="TBZ600" s="60"/>
      <c r="TCA600" s="60"/>
      <c r="TCB600" s="60"/>
      <c r="TCC600" s="60"/>
      <c r="TCD600" s="60"/>
      <c r="TCE600" s="60"/>
      <c r="TCF600" s="60"/>
      <c r="TCG600" s="60"/>
      <c r="TCH600" s="60"/>
      <c r="TCI600" s="60"/>
      <c r="TCJ600" s="60"/>
      <c r="TCK600" s="60"/>
      <c r="TCL600" s="60"/>
      <c r="TCM600" s="60"/>
      <c r="TCN600" s="60"/>
      <c r="TCO600" s="60"/>
      <c r="TCP600" s="60"/>
      <c r="TCQ600" s="60"/>
      <c r="TCR600" s="60"/>
      <c r="TCS600" s="60"/>
      <c r="TCT600" s="60"/>
      <c r="TCU600" s="60"/>
      <c r="TCV600" s="60"/>
      <c r="TCW600" s="60"/>
      <c r="TCX600" s="60"/>
      <c r="TCY600" s="60"/>
      <c r="TCZ600" s="60"/>
      <c r="TDA600" s="60"/>
      <c r="TDB600" s="60"/>
      <c r="TDC600" s="60"/>
      <c r="TDD600" s="60"/>
      <c r="TDE600" s="60"/>
      <c r="TDF600" s="60"/>
      <c r="TDG600" s="60"/>
      <c r="TDH600" s="60"/>
      <c r="TDI600" s="60"/>
      <c r="TDJ600" s="60"/>
      <c r="TDK600" s="60"/>
      <c r="TDL600" s="60"/>
      <c r="TDM600" s="60"/>
      <c r="TDN600" s="60"/>
      <c r="TDO600" s="60"/>
      <c r="TDP600" s="60"/>
      <c r="TDQ600" s="60"/>
      <c r="TDR600" s="60"/>
      <c r="TDS600" s="60"/>
      <c r="TDT600" s="60"/>
      <c r="TDU600" s="60"/>
      <c r="TDV600" s="60"/>
      <c r="TDW600" s="60"/>
      <c r="TDX600" s="60"/>
      <c r="TDY600" s="60"/>
      <c r="TDZ600" s="60"/>
      <c r="TEA600" s="60"/>
      <c r="TEB600" s="60"/>
      <c r="TEC600" s="60"/>
      <c r="TED600" s="60"/>
      <c r="TEE600" s="60"/>
      <c r="TEF600" s="60"/>
      <c r="TEG600" s="60"/>
      <c r="TEH600" s="60"/>
      <c r="TEI600" s="60"/>
      <c r="TEJ600" s="60"/>
      <c r="TEK600" s="60"/>
      <c r="TEL600" s="60"/>
      <c r="TEM600" s="60"/>
      <c r="TEN600" s="60"/>
      <c r="TEO600" s="60"/>
      <c r="TEP600" s="60"/>
      <c r="TEQ600" s="60"/>
      <c r="TER600" s="60"/>
      <c r="TES600" s="60"/>
      <c r="TET600" s="60"/>
      <c r="TEU600" s="60"/>
      <c r="TEV600" s="60"/>
      <c r="TEW600" s="60"/>
      <c r="TEX600" s="60"/>
      <c r="TEY600" s="60"/>
      <c r="TEZ600" s="60"/>
      <c r="TFA600" s="60"/>
      <c r="TFB600" s="60"/>
      <c r="TFC600" s="60"/>
      <c r="TFD600" s="60"/>
      <c r="TFE600" s="60"/>
      <c r="TFF600" s="60"/>
      <c r="TFG600" s="60"/>
      <c r="TFH600" s="60"/>
      <c r="TFI600" s="60"/>
      <c r="TFJ600" s="60"/>
      <c r="TFK600" s="60"/>
      <c r="TFL600" s="60"/>
      <c r="TFM600" s="60"/>
      <c r="TFN600" s="60"/>
      <c r="TFO600" s="60"/>
      <c r="TFP600" s="60"/>
      <c r="TFQ600" s="60"/>
      <c r="TFR600" s="60"/>
      <c r="TFS600" s="60"/>
      <c r="TFT600" s="60"/>
      <c r="TFU600" s="60"/>
      <c r="TFV600" s="60"/>
      <c r="TFW600" s="60"/>
      <c r="TFX600" s="60"/>
      <c r="TFY600" s="60"/>
      <c r="TFZ600" s="60"/>
      <c r="TGA600" s="60"/>
      <c r="TGB600" s="60"/>
      <c r="TGC600" s="60"/>
      <c r="TGD600" s="60"/>
      <c r="TGE600" s="60"/>
      <c r="TGF600" s="60"/>
      <c r="TGG600" s="60"/>
      <c r="TGH600" s="60"/>
      <c r="TGI600" s="60"/>
      <c r="TGJ600" s="60"/>
      <c r="TGK600" s="60"/>
      <c r="TGL600" s="60"/>
      <c r="TGM600" s="60"/>
      <c r="TGN600" s="60"/>
      <c r="TGO600" s="60"/>
      <c r="TGP600" s="60"/>
      <c r="TGQ600" s="60"/>
      <c r="TGR600" s="60"/>
      <c r="TGS600" s="60"/>
      <c r="TGT600" s="60"/>
      <c r="TGU600" s="60"/>
      <c r="TGV600" s="60"/>
      <c r="TGW600" s="60"/>
      <c r="TGX600" s="60"/>
      <c r="TGY600" s="60"/>
      <c r="TGZ600" s="60"/>
      <c r="THA600" s="60"/>
      <c r="THB600" s="60"/>
      <c r="THC600" s="60"/>
      <c r="THD600" s="60"/>
      <c r="THE600" s="60"/>
      <c r="THF600" s="60"/>
      <c r="THG600" s="60"/>
      <c r="THH600" s="60"/>
      <c r="THI600" s="60"/>
      <c r="THJ600" s="60"/>
      <c r="THK600" s="60"/>
      <c r="THL600" s="60"/>
      <c r="THM600" s="60"/>
      <c r="THN600" s="60"/>
      <c r="THO600" s="60"/>
      <c r="THP600" s="60"/>
      <c r="THQ600" s="60"/>
      <c r="THR600" s="60"/>
      <c r="THS600" s="60"/>
      <c r="THT600" s="60"/>
      <c r="THU600" s="60"/>
      <c r="THV600" s="60"/>
      <c r="THW600" s="60"/>
      <c r="THX600" s="60"/>
      <c r="THY600" s="60"/>
      <c r="THZ600" s="60"/>
      <c r="TIA600" s="60"/>
      <c r="TIB600" s="60"/>
      <c r="TIC600" s="60"/>
      <c r="TID600" s="60"/>
      <c r="TIE600" s="60"/>
      <c r="TIF600" s="60"/>
      <c r="TIG600" s="60"/>
      <c r="TIH600" s="60"/>
      <c r="TII600" s="60"/>
      <c r="TIJ600" s="60"/>
      <c r="TIK600" s="60"/>
      <c r="TIL600" s="60"/>
      <c r="TIM600" s="60"/>
      <c r="TIN600" s="60"/>
      <c r="TIO600" s="60"/>
      <c r="TIP600" s="60"/>
      <c r="TIQ600" s="60"/>
      <c r="TIR600" s="60"/>
      <c r="TIS600" s="60"/>
      <c r="TIT600" s="60"/>
      <c r="TIU600" s="60"/>
      <c r="TIV600" s="60"/>
      <c r="TIW600" s="60"/>
      <c r="TIX600" s="60"/>
      <c r="TIY600" s="60"/>
      <c r="TIZ600" s="60"/>
      <c r="TJA600" s="60"/>
      <c r="TJB600" s="60"/>
      <c r="TJC600" s="60"/>
      <c r="TJD600" s="60"/>
      <c r="TJE600" s="60"/>
      <c r="TJF600" s="60"/>
      <c r="TJG600" s="60"/>
      <c r="TJH600" s="60"/>
      <c r="TJI600" s="60"/>
      <c r="TJJ600" s="60"/>
      <c r="TJK600" s="60"/>
      <c r="TJL600" s="60"/>
      <c r="TJM600" s="60"/>
      <c r="TJN600" s="60"/>
      <c r="TJO600" s="60"/>
      <c r="TJP600" s="60"/>
      <c r="TJQ600" s="60"/>
      <c r="TJR600" s="60"/>
      <c r="TJS600" s="60"/>
      <c r="TJT600" s="60"/>
      <c r="TJU600" s="60"/>
      <c r="TJV600" s="60"/>
      <c r="TJW600" s="60"/>
      <c r="TJX600" s="60"/>
      <c r="TJY600" s="60"/>
      <c r="TJZ600" s="60"/>
      <c r="TKA600" s="60"/>
      <c r="TKB600" s="60"/>
      <c r="TKC600" s="60"/>
      <c r="TKD600" s="60"/>
      <c r="TKE600" s="60"/>
      <c r="TKF600" s="60"/>
      <c r="TKG600" s="60"/>
      <c r="TKH600" s="60"/>
      <c r="TKI600" s="60"/>
      <c r="TKJ600" s="60"/>
      <c r="TKK600" s="60"/>
      <c r="TKL600" s="60"/>
      <c r="TKM600" s="60"/>
      <c r="TKN600" s="60"/>
      <c r="TKO600" s="60"/>
      <c r="TKP600" s="60"/>
      <c r="TKQ600" s="60"/>
      <c r="TKR600" s="60"/>
      <c r="TKS600" s="60"/>
      <c r="TKT600" s="60"/>
      <c r="TKU600" s="60"/>
      <c r="TKV600" s="60"/>
      <c r="TKW600" s="60"/>
      <c r="TKX600" s="60"/>
      <c r="TKY600" s="60"/>
      <c r="TKZ600" s="60"/>
      <c r="TLA600" s="60"/>
      <c r="TLB600" s="60"/>
      <c r="TLC600" s="60"/>
      <c r="TLD600" s="60"/>
      <c r="TLE600" s="60"/>
      <c r="TLF600" s="60"/>
      <c r="TLG600" s="60"/>
      <c r="TLH600" s="60"/>
      <c r="TLI600" s="60"/>
      <c r="TLJ600" s="60"/>
      <c r="TLK600" s="60"/>
      <c r="TLL600" s="60"/>
      <c r="TLM600" s="60"/>
      <c r="TLN600" s="60"/>
      <c r="TLO600" s="60"/>
      <c r="TLP600" s="60"/>
      <c r="TLQ600" s="60"/>
      <c r="TLR600" s="60"/>
      <c r="TLS600" s="60"/>
      <c r="TLT600" s="60"/>
      <c r="TLU600" s="60"/>
      <c r="TLV600" s="60"/>
      <c r="TLW600" s="60"/>
      <c r="TLX600" s="60"/>
      <c r="TLY600" s="60"/>
      <c r="TLZ600" s="60"/>
      <c r="TMA600" s="60"/>
      <c r="TMB600" s="60"/>
      <c r="TMC600" s="60"/>
      <c r="TMD600" s="60"/>
      <c r="TME600" s="60"/>
      <c r="TMF600" s="60"/>
      <c r="TMG600" s="60"/>
      <c r="TMH600" s="60"/>
      <c r="TMI600" s="60"/>
      <c r="TMJ600" s="60"/>
      <c r="TMK600" s="60"/>
      <c r="TML600" s="60"/>
      <c r="TMM600" s="60"/>
      <c r="TMN600" s="60"/>
      <c r="TMO600" s="60"/>
      <c r="TMP600" s="60"/>
      <c r="TMQ600" s="60"/>
      <c r="TMR600" s="60"/>
      <c r="TMS600" s="60"/>
      <c r="TMT600" s="60"/>
      <c r="TMU600" s="60"/>
      <c r="TMV600" s="60"/>
      <c r="TMW600" s="60"/>
      <c r="TMX600" s="60"/>
      <c r="TMY600" s="60"/>
      <c r="TMZ600" s="60"/>
      <c r="TNA600" s="60"/>
      <c r="TNB600" s="60"/>
      <c r="TNC600" s="60"/>
      <c r="TND600" s="60"/>
      <c r="TNE600" s="60"/>
      <c r="TNF600" s="60"/>
      <c r="TNG600" s="60"/>
      <c r="TNH600" s="60"/>
      <c r="TNI600" s="60"/>
      <c r="TNJ600" s="60"/>
      <c r="TNK600" s="60"/>
      <c r="TNL600" s="60"/>
      <c r="TNM600" s="60"/>
      <c r="TNN600" s="60"/>
      <c r="TNO600" s="60"/>
      <c r="TNP600" s="60"/>
      <c r="TNQ600" s="60"/>
      <c r="TNR600" s="60"/>
      <c r="TNS600" s="60"/>
      <c r="TNT600" s="60"/>
      <c r="TNU600" s="60"/>
      <c r="TNV600" s="60"/>
      <c r="TNW600" s="60"/>
      <c r="TNX600" s="60"/>
      <c r="TNY600" s="60"/>
      <c r="TNZ600" s="60"/>
      <c r="TOA600" s="60"/>
      <c r="TOB600" s="60"/>
      <c r="TOC600" s="60"/>
      <c r="TOD600" s="60"/>
      <c r="TOE600" s="60"/>
      <c r="TOF600" s="60"/>
      <c r="TOG600" s="60"/>
      <c r="TOH600" s="60"/>
      <c r="TOI600" s="60"/>
      <c r="TOJ600" s="60"/>
      <c r="TOK600" s="60"/>
      <c r="TOL600" s="60"/>
      <c r="TOM600" s="60"/>
      <c r="TON600" s="60"/>
      <c r="TOO600" s="60"/>
      <c r="TOP600" s="60"/>
      <c r="TOQ600" s="60"/>
      <c r="TOR600" s="60"/>
      <c r="TOS600" s="60"/>
      <c r="TOT600" s="60"/>
      <c r="TOU600" s="60"/>
      <c r="TOV600" s="60"/>
      <c r="TOW600" s="60"/>
      <c r="TOX600" s="60"/>
      <c r="TOY600" s="60"/>
      <c r="TOZ600" s="60"/>
      <c r="TPA600" s="60"/>
      <c r="TPB600" s="60"/>
      <c r="TPC600" s="60"/>
      <c r="TPD600" s="60"/>
      <c r="TPE600" s="60"/>
      <c r="TPF600" s="60"/>
      <c r="TPG600" s="60"/>
      <c r="TPH600" s="60"/>
      <c r="TPI600" s="60"/>
      <c r="TPJ600" s="60"/>
      <c r="TPK600" s="60"/>
      <c r="TPL600" s="60"/>
      <c r="TPM600" s="60"/>
      <c r="TPN600" s="60"/>
      <c r="TPO600" s="60"/>
      <c r="TPP600" s="60"/>
      <c r="TPQ600" s="60"/>
      <c r="TPR600" s="60"/>
      <c r="TPS600" s="60"/>
      <c r="TPT600" s="60"/>
      <c r="TPU600" s="60"/>
      <c r="TPV600" s="60"/>
      <c r="TPW600" s="60"/>
      <c r="TPX600" s="60"/>
      <c r="TPY600" s="60"/>
      <c r="TPZ600" s="60"/>
      <c r="TQA600" s="60"/>
      <c r="TQB600" s="60"/>
      <c r="TQC600" s="60"/>
      <c r="TQD600" s="60"/>
      <c r="TQE600" s="60"/>
      <c r="TQF600" s="60"/>
      <c r="TQG600" s="60"/>
      <c r="TQH600" s="60"/>
      <c r="TQI600" s="60"/>
      <c r="TQJ600" s="60"/>
      <c r="TQK600" s="60"/>
      <c r="TQL600" s="60"/>
      <c r="TQM600" s="60"/>
      <c r="TQN600" s="60"/>
      <c r="TQO600" s="60"/>
      <c r="TQP600" s="60"/>
      <c r="TQQ600" s="60"/>
      <c r="TQR600" s="60"/>
      <c r="TQS600" s="60"/>
      <c r="TQT600" s="60"/>
      <c r="TQU600" s="60"/>
      <c r="TQV600" s="60"/>
      <c r="TQW600" s="60"/>
      <c r="TQX600" s="60"/>
      <c r="TQY600" s="60"/>
      <c r="TQZ600" s="60"/>
      <c r="TRA600" s="60"/>
      <c r="TRB600" s="60"/>
      <c r="TRC600" s="60"/>
      <c r="TRD600" s="60"/>
      <c r="TRE600" s="60"/>
      <c r="TRF600" s="60"/>
      <c r="TRG600" s="60"/>
      <c r="TRH600" s="60"/>
      <c r="TRI600" s="60"/>
      <c r="TRJ600" s="60"/>
      <c r="TRK600" s="60"/>
      <c r="TRL600" s="60"/>
      <c r="TRM600" s="60"/>
      <c r="TRN600" s="60"/>
      <c r="TRO600" s="60"/>
      <c r="TRP600" s="60"/>
      <c r="TRQ600" s="60"/>
      <c r="TRR600" s="60"/>
      <c r="TRS600" s="60"/>
      <c r="TRT600" s="60"/>
      <c r="TRU600" s="60"/>
      <c r="TRV600" s="60"/>
      <c r="TRW600" s="60"/>
      <c r="TRX600" s="60"/>
      <c r="TRY600" s="60"/>
      <c r="TRZ600" s="60"/>
      <c r="TSA600" s="60"/>
      <c r="TSB600" s="60"/>
      <c r="TSC600" s="60"/>
      <c r="TSD600" s="60"/>
      <c r="TSE600" s="60"/>
      <c r="TSF600" s="60"/>
      <c r="TSG600" s="60"/>
      <c r="TSH600" s="60"/>
      <c r="TSI600" s="60"/>
      <c r="TSJ600" s="60"/>
      <c r="TSK600" s="60"/>
      <c r="TSL600" s="60"/>
      <c r="TSM600" s="60"/>
      <c r="TSN600" s="60"/>
      <c r="TSO600" s="60"/>
      <c r="TSP600" s="60"/>
      <c r="TSQ600" s="60"/>
      <c r="TSR600" s="60"/>
      <c r="TSS600" s="60"/>
      <c r="TST600" s="60"/>
      <c r="TSU600" s="60"/>
      <c r="TSV600" s="60"/>
      <c r="TSW600" s="60"/>
      <c r="TSX600" s="60"/>
      <c r="TSY600" s="60"/>
      <c r="TSZ600" s="60"/>
      <c r="TTA600" s="60"/>
      <c r="TTB600" s="60"/>
      <c r="TTC600" s="60"/>
      <c r="TTD600" s="60"/>
      <c r="TTE600" s="60"/>
      <c r="TTF600" s="60"/>
      <c r="TTG600" s="60"/>
      <c r="TTH600" s="60"/>
      <c r="TTI600" s="60"/>
      <c r="TTJ600" s="60"/>
      <c r="TTK600" s="60"/>
      <c r="TTL600" s="60"/>
      <c r="TTM600" s="60"/>
      <c r="TTN600" s="60"/>
      <c r="TTO600" s="60"/>
      <c r="TTP600" s="60"/>
      <c r="TTQ600" s="60"/>
      <c r="TTR600" s="60"/>
      <c r="TTS600" s="60"/>
      <c r="TTT600" s="60"/>
      <c r="TTU600" s="60"/>
      <c r="TTV600" s="60"/>
      <c r="TTW600" s="60"/>
      <c r="TTX600" s="60"/>
      <c r="TTY600" s="60"/>
      <c r="TTZ600" s="60"/>
      <c r="TUA600" s="60"/>
      <c r="TUB600" s="60"/>
      <c r="TUC600" s="60"/>
      <c r="TUD600" s="60"/>
      <c r="TUE600" s="60"/>
      <c r="TUF600" s="60"/>
      <c r="TUG600" s="60"/>
      <c r="TUH600" s="60"/>
      <c r="TUI600" s="60"/>
      <c r="TUJ600" s="60"/>
      <c r="TUK600" s="60"/>
      <c r="TUL600" s="60"/>
      <c r="TUM600" s="60"/>
      <c r="TUN600" s="60"/>
      <c r="TUO600" s="60"/>
      <c r="TUP600" s="60"/>
      <c r="TUQ600" s="60"/>
      <c r="TUR600" s="60"/>
      <c r="TUS600" s="60"/>
      <c r="TUT600" s="60"/>
      <c r="TUU600" s="60"/>
      <c r="TUV600" s="60"/>
      <c r="TUW600" s="60"/>
      <c r="TUX600" s="60"/>
      <c r="TUY600" s="60"/>
      <c r="TUZ600" s="60"/>
      <c r="TVA600" s="60"/>
      <c r="TVB600" s="60"/>
      <c r="TVC600" s="60"/>
      <c r="TVD600" s="60"/>
      <c r="TVE600" s="60"/>
      <c r="TVF600" s="60"/>
      <c r="TVG600" s="60"/>
      <c r="TVH600" s="60"/>
      <c r="TVI600" s="60"/>
      <c r="TVJ600" s="60"/>
      <c r="TVK600" s="60"/>
      <c r="TVL600" s="60"/>
      <c r="TVM600" s="60"/>
      <c r="TVN600" s="60"/>
      <c r="TVO600" s="60"/>
      <c r="TVP600" s="60"/>
      <c r="TVQ600" s="60"/>
      <c r="TVR600" s="60"/>
      <c r="TVS600" s="60"/>
      <c r="TVT600" s="60"/>
      <c r="TVU600" s="60"/>
      <c r="TVV600" s="60"/>
      <c r="TVW600" s="60"/>
      <c r="TVX600" s="60"/>
      <c r="TVY600" s="60"/>
      <c r="TVZ600" s="60"/>
      <c r="TWA600" s="60"/>
      <c r="TWB600" s="60"/>
      <c r="TWC600" s="60"/>
      <c r="TWD600" s="60"/>
      <c r="TWE600" s="60"/>
      <c r="TWF600" s="60"/>
      <c r="TWG600" s="60"/>
      <c r="TWH600" s="60"/>
      <c r="TWI600" s="60"/>
      <c r="TWJ600" s="60"/>
      <c r="TWK600" s="60"/>
      <c r="TWL600" s="60"/>
      <c r="TWM600" s="60"/>
      <c r="TWN600" s="60"/>
      <c r="TWO600" s="60"/>
      <c r="TWP600" s="60"/>
      <c r="TWQ600" s="60"/>
      <c r="TWR600" s="60"/>
      <c r="TWS600" s="60"/>
      <c r="TWT600" s="60"/>
      <c r="TWU600" s="60"/>
      <c r="TWV600" s="60"/>
      <c r="TWW600" s="60"/>
      <c r="TWX600" s="60"/>
      <c r="TWY600" s="60"/>
      <c r="TWZ600" s="60"/>
      <c r="TXA600" s="60"/>
      <c r="TXB600" s="60"/>
      <c r="TXC600" s="60"/>
      <c r="TXD600" s="60"/>
      <c r="TXE600" s="60"/>
      <c r="TXF600" s="60"/>
      <c r="TXG600" s="60"/>
      <c r="TXH600" s="60"/>
      <c r="TXI600" s="60"/>
      <c r="TXJ600" s="60"/>
      <c r="TXK600" s="60"/>
      <c r="TXL600" s="60"/>
      <c r="TXM600" s="60"/>
      <c r="TXN600" s="60"/>
      <c r="TXO600" s="60"/>
      <c r="TXP600" s="60"/>
      <c r="TXQ600" s="60"/>
      <c r="TXR600" s="60"/>
      <c r="TXS600" s="60"/>
      <c r="TXT600" s="60"/>
      <c r="TXU600" s="60"/>
      <c r="TXV600" s="60"/>
      <c r="TXW600" s="60"/>
      <c r="TXX600" s="60"/>
      <c r="TXY600" s="60"/>
      <c r="TXZ600" s="60"/>
      <c r="TYA600" s="60"/>
      <c r="TYB600" s="60"/>
      <c r="TYC600" s="60"/>
      <c r="TYD600" s="60"/>
      <c r="TYE600" s="60"/>
      <c r="TYF600" s="60"/>
      <c r="TYG600" s="60"/>
      <c r="TYH600" s="60"/>
      <c r="TYI600" s="60"/>
      <c r="TYJ600" s="60"/>
      <c r="TYK600" s="60"/>
      <c r="TYL600" s="60"/>
      <c r="TYM600" s="60"/>
      <c r="TYN600" s="60"/>
      <c r="TYO600" s="60"/>
      <c r="TYP600" s="60"/>
      <c r="TYQ600" s="60"/>
      <c r="TYR600" s="60"/>
      <c r="TYS600" s="60"/>
      <c r="TYT600" s="60"/>
      <c r="TYU600" s="60"/>
      <c r="TYV600" s="60"/>
      <c r="TYW600" s="60"/>
      <c r="TYX600" s="60"/>
      <c r="TYY600" s="60"/>
      <c r="TYZ600" s="60"/>
      <c r="TZA600" s="60"/>
      <c r="TZB600" s="60"/>
      <c r="TZC600" s="60"/>
      <c r="TZD600" s="60"/>
      <c r="TZE600" s="60"/>
      <c r="TZF600" s="60"/>
      <c r="TZG600" s="60"/>
      <c r="TZH600" s="60"/>
      <c r="TZI600" s="60"/>
      <c r="TZJ600" s="60"/>
      <c r="TZK600" s="60"/>
      <c r="TZL600" s="60"/>
      <c r="TZM600" s="60"/>
      <c r="TZN600" s="60"/>
      <c r="TZO600" s="60"/>
      <c r="TZP600" s="60"/>
      <c r="TZQ600" s="60"/>
      <c r="TZR600" s="60"/>
      <c r="TZS600" s="60"/>
      <c r="TZT600" s="60"/>
      <c r="TZU600" s="60"/>
      <c r="TZV600" s="60"/>
      <c r="TZW600" s="60"/>
      <c r="TZX600" s="60"/>
      <c r="TZY600" s="60"/>
      <c r="TZZ600" s="60"/>
      <c r="UAA600" s="60"/>
      <c r="UAB600" s="60"/>
      <c r="UAC600" s="60"/>
      <c r="UAD600" s="60"/>
      <c r="UAE600" s="60"/>
      <c r="UAF600" s="60"/>
      <c r="UAG600" s="60"/>
      <c r="UAH600" s="60"/>
      <c r="UAI600" s="60"/>
      <c r="UAJ600" s="60"/>
      <c r="UAK600" s="60"/>
      <c r="UAL600" s="60"/>
      <c r="UAM600" s="60"/>
      <c r="UAN600" s="60"/>
      <c r="UAO600" s="60"/>
      <c r="UAP600" s="60"/>
      <c r="UAQ600" s="60"/>
      <c r="UAR600" s="60"/>
      <c r="UAS600" s="60"/>
      <c r="UAT600" s="60"/>
      <c r="UAU600" s="60"/>
      <c r="UAV600" s="60"/>
      <c r="UAW600" s="60"/>
      <c r="UAX600" s="60"/>
      <c r="UAY600" s="60"/>
      <c r="UAZ600" s="60"/>
      <c r="UBA600" s="60"/>
      <c r="UBB600" s="60"/>
      <c r="UBC600" s="60"/>
      <c r="UBD600" s="60"/>
      <c r="UBE600" s="60"/>
      <c r="UBF600" s="60"/>
      <c r="UBG600" s="60"/>
      <c r="UBH600" s="60"/>
      <c r="UBI600" s="60"/>
      <c r="UBJ600" s="60"/>
      <c r="UBK600" s="60"/>
      <c r="UBL600" s="60"/>
      <c r="UBM600" s="60"/>
      <c r="UBN600" s="60"/>
      <c r="UBO600" s="60"/>
      <c r="UBP600" s="60"/>
      <c r="UBQ600" s="60"/>
      <c r="UBR600" s="60"/>
      <c r="UBS600" s="60"/>
      <c r="UBT600" s="60"/>
      <c r="UBU600" s="60"/>
      <c r="UBV600" s="60"/>
      <c r="UBW600" s="60"/>
      <c r="UBX600" s="60"/>
      <c r="UBY600" s="60"/>
      <c r="UBZ600" s="60"/>
      <c r="UCA600" s="60"/>
      <c r="UCB600" s="60"/>
      <c r="UCC600" s="60"/>
      <c r="UCD600" s="60"/>
      <c r="UCE600" s="60"/>
      <c r="UCF600" s="60"/>
      <c r="UCG600" s="60"/>
      <c r="UCH600" s="60"/>
      <c r="UCI600" s="60"/>
      <c r="UCJ600" s="60"/>
      <c r="UCK600" s="60"/>
      <c r="UCL600" s="60"/>
      <c r="UCM600" s="60"/>
      <c r="UCN600" s="60"/>
      <c r="UCO600" s="60"/>
      <c r="UCP600" s="60"/>
      <c r="UCQ600" s="60"/>
      <c r="UCR600" s="60"/>
      <c r="UCS600" s="60"/>
      <c r="UCT600" s="60"/>
      <c r="UCU600" s="60"/>
      <c r="UCV600" s="60"/>
      <c r="UCW600" s="60"/>
      <c r="UCX600" s="60"/>
      <c r="UCY600" s="60"/>
      <c r="UCZ600" s="60"/>
      <c r="UDA600" s="60"/>
      <c r="UDB600" s="60"/>
      <c r="UDC600" s="60"/>
      <c r="UDD600" s="60"/>
      <c r="UDE600" s="60"/>
      <c r="UDF600" s="60"/>
      <c r="UDG600" s="60"/>
      <c r="UDH600" s="60"/>
      <c r="UDI600" s="60"/>
      <c r="UDJ600" s="60"/>
      <c r="UDK600" s="60"/>
      <c r="UDL600" s="60"/>
      <c r="UDM600" s="60"/>
      <c r="UDN600" s="60"/>
      <c r="UDO600" s="60"/>
      <c r="UDP600" s="60"/>
      <c r="UDQ600" s="60"/>
      <c r="UDR600" s="60"/>
      <c r="UDS600" s="60"/>
      <c r="UDT600" s="60"/>
      <c r="UDU600" s="60"/>
      <c r="UDV600" s="60"/>
      <c r="UDW600" s="60"/>
      <c r="UDX600" s="60"/>
      <c r="UDY600" s="60"/>
      <c r="UDZ600" s="60"/>
      <c r="UEA600" s="60"/>
      <c r="UEB600" s="60"/>
      <c r="UEC600" s="60"/>
      <c r="UED600" s="60"/>
      <c r="UEE600" s="60"/>
      <c r="UEF600" s="60"/>
      <c r="UEG600" s="60"/>
      <c r="UEH600" s="60"/>
      <c r="UEI600" s="60"/>
      <c r="UEJ600" s="60"/>
      <c r="UEK600" s="60"/>
      <c r="UEL600" s="60"/>
      <c r="UEM600" s="60"/>
      <c r="UEN600" s="60"/>
      <c r="UEO600" s="60"/>
      <c r="UEP600" s="60"/>
      <c r="UEQ600" s="60"/>
      <c r="UER600" s="60"/>
      <c r="UES600" s="60"/>
      <c r="UET600" s="60"/>
      <c r="UEU600" s="60"/>
      <c r="UEV600" s="60"/>
      <c r="UEW600" s="60"/>
      <c r="UEX600" s="60"/>
      <c r="UEY600" s="60"/>
      <c r="UEZ600" s="60"/>
      <c r="UFA600" s="60"/>
      <c r="UFB600" s="60"/>
      <c r="UFC600" s="60"/>
      <c r="UFD600" s="60"/>
      <c r="UFE600" s="60"/>
      <c r="UFF600" s="60"/>
      <c r="UFG600" s="60"/>
      <c r="UFH600" s="60"/>
      <c r="UFI600" s="60"/>
      <c r="UFJ600" s="60"/>
      <c r="UFK600" s="60"/>
      <c r="UFL600" s="60"/>
      <c r="UFM600" s="60"/>
      <c r="UFN600" s="60"/>
      <c r="UFO600" s="60"/>
      <c r="UFP600" s="60"/>
      <c r="UFQ600" s="60"/>
      <c r="UFR600" s="60"/>
      <c r="UFS600" s="60"/>
      <c r="UFT600" s="60"/>
      <c r="UFU600" s="60"/>
      <c r="UFV600" s="60"/>
      <c r="UFW600" s="60"/>
      <c r="UFX600" s="60"/>
      <c r="UFY600" s="60"/>
      <c r="UFZ600" s="60"/>
      <c r="UGA600" s="60"/>
      <c r="UGB600" s="60"/>
      <c r="UGC600" s="60"/>
      <c r="UGD600" s="60"/>
      <c r="UGE600" s="60"/>
      <c r="UGF600" s="60"/>
      <c r="UGG600" s="60"/>
      <c r="UGH600" s="60"/>
      <c r="UGI600" s="60"/>
      <c r="UGJ600" s="60"/>
      <c r="UGK600" s="60"/>
      <c r="UGL600" s="60"/>
      <c r="UGM600" s="60"/>
      <c r="UGN600" s="60"/>
      <c r="UGO600" s="60"/>
      <c r="UGP600" s="60"/>
      <c r="UGQ600" s="60"/>
      <c r="UGR600" s="60"/>
      <c r="UGS600" s="60"/>
      <c r="UGT600" s="60"/>
      <c r="UGU600" s="60"/>
      <c r="UGV600" s="60"/>
      <c r="UGW600" s="60"/>
      <c r="UGX600" s="60"/>
      <c r="UGY600" s="60"/>
      <c r="UGZ600" s="60"/>
      <c r="UHA600" s="60"/>
      <c r="UHB600" s="60"/>
      <c r="UHC600" s="60"/>
      <c r="UHD600" s="60"/>
      <c r="UHE600" s="60"/>
      <c r="UHF600" s="60"/>
      <c r="UHG600" s="60"/>
      <c r="UHH600" s="60"/>
      <c r="UHI600" s="60"/>
      <c r="UHJ600" s="60"/>
      <c r="UHK600" s="60"/>
      <c r="UHL600" s="60"/>
      <c r="UHM600" s="60"/>
      <c r="UHN600" s="60"/>
      <c r="UHO600" s="60"/>
      <c r="UHP600" s="60"/>
      <c r="UHQ600" s="60"/>
      <c r="UHR600" s="60"/>
      <c r="UHS600" s="60"/>
      <c r="UHT600" s="60"/>
      <c r="UHU600" s="60"/>
      <c r="UHV600" s="60"/>
      <c r="UHW600" s="60"/>
      <c r="UHX600" s="60"/>
      <c r="UHY600" s="60"/>
      <c r="UHZ600" s="60"/>
      <c r="UIA600" s="60"/>
      <c r="UIB600" s="60"/>
      <c r="UIC600" s="60"/>
      <c r="UID600" s="60"/>
      <c r="UIE600" s="60"/>
      <c r="UIF600" s="60"/>
      <c r="UIG600" s="60"/>
      <c r="UIH600" s="60"/>
      <c r="UII600" s="60"/>
      <c r="UIJ600" s="60"/>
      <c r="UIK600" s="60"/>
      <c r="UIL600" s="60"/>
      <c r="UIM600" s="60"/>
      <c r="UIN600" s="60"/>
      <c r="UIO600" s="60"/>
      <c r="UIP600" s="60"/>
      <c r="UIQ600" s="60"/>
      <c r="UIR600" s="60"/>
      <c r="UIS600" s="60"/>
      <c r="UIT600" s="60"/>
      <c r="UIU600" s="60"/>
      <c r="UIV600" s="60"/>
      <c r="UIW600" s="60"/>
      <c r="UIX600" s="60"/>
      <c r="UIY600" s="60"/>
      <c r="UIZ600" s="60"/>
      <c r="UJA600" s="60"/>
      <c r="UJB600" s="60"/>
      <c r="UJC600" s="60"/>
      <c r="UJD600" s="60"/>
      <c r="UJE600" s="60"/>
      <c r="UJF600" s="60"/>
      <c r="UJG600" s="60"/>
      <c r="UJH600" s="60"/>
      <c r="UJI600" s="60"/>
      <c r="UJJ600" s="60"/>
      <c r="UJK600" s="60"/>
      <c r="UJL600" s="60"/>
      <c r="UJM600" s="60"/>
      <c r="UJN600" s="60"/>
      <c r="UJO600" s="60"/>
      <c r="UJP600" s="60"/>
      <c r="UJQ600" s="60"/>
      <c r="UJR600" s="60"/>
      <c r="UJS600" s="60"/>
      <c r="UJT600" s="60"/>
      <c r="UJU600" s="60"/>
      <c r="UJV600" s="60"/>
      <c r="UJW600" s="60"/>
      <c r="UJX600" s="60"/>
      <c r="UJY600" s="60"/>
      <c r="UJZ600" s="60"/>
      <c r="UKA600" s="60"/>
      <c r="UKB600" s="60"/>
      <c r="UKC600" s="60"/>
      <c r="UKD600" s="60"/>
      <c r="UKE600" s="60"/>
      <c r="UKF600" s="60"/>
      <c r="UKG600" s="60"/>
      <c r="UKH600" s="60"/>
      <c r="UKI600" s="60"/>
      <c r="UKJ600" s="60"/>
      <c r="UKK600" s="60"/>
      <c r="UKL600" s="60"/>
      <c r="UKM600" s="60"/>
      <c r="UKN600" s="60"/>
      <c r="UKO600" s="60"/>
      <c r="UKP600" s="60"/>
      <c r="UKQ600" s="60"/>
      <c r="UKR600" s="60"/>
      <c r="UKS600" s="60"/>
      <c r="UKT600" s="60"/>
      <c r="UKU600" s="60"/>
      <c r="UKV600" s="60"/>
      <c r="UKW600" s="60"/>
      <c r="UKX600" s="60"/>
      <c r="UKY600" s="60"/>
      <c r="UKZ600" s="60"/>
      <c r="ULA600" s="60"/>
      <c r="ULB600" s="60"/>
      <c r="ULC600" s="60"/>
      <c r="ULD600" s="60"/>
      <c r="ULE600" s="60"/>
      <c r="ULF600" s="60"/>
      <c r="ULG600" s="60"/>
      <c r="ULH600" s="60"/>
      <c r="ULI600" s="60"/>
      <c r="ULJ600" s="60"/>
      <c r="ULK600" s="60"/>
      <c r="ULL600" s="60"/>
      <c r="ULM600" s="60"/>
      <c r="ULN600" s="60"/>
      <c r="ULO600" s="60"/>
      <c r="ULP600" s="60"/>
      <c r="ULQ600" s="60"/>
      <c r="ULR600" s="60"/>
      <c r="ULS600" s="60"/>
      <c r="ULT600" s="60"/>
      <c r="ULU600" s="60"/>
      <c r="ULV600" s="60"/>
      <c r="ULW600" s="60"/>
      <c r="ULX600" s="60"/>
      <c r="ULY600" s="60"/>
      <c r="ULZ600" s="60"/>
      <c r="UMA600" s="60"/>
      <c r="UMB600" s="60"/>
      <c r="UMC600" s="60"/>
      <c r="UMD600" s="60"/>
      <c r="UME600" s="60"/>
      <c r="UMF600" s="60"/>
      <c r="UMG600" s="60"/>
      <c r="UMH600" s="60"/>
      <c r="UMI600" s="60"/>
      <c r="UMJ600" s="60"/>
      <c r="UMK600" s="60"/>
      <c r="UML600" s="60"/>
      <c r="UMM600" s="60"/>
      <c r="UMN600" s="60"/>
      <c r="UMO600" s="60"/>
      <c r="UMP600" s="60"/>
      <c r="UMQ600" s="60"/>
      <c r="UMR600" s="60"/>
      <c r="UMS600" s="60"/>
      <c r="UMT600" s="60"/>
      <c r="UMU600" s="60"/>
      <c r="UMV600" s="60"/>
      <c r="UMW600" s="60"/>
      <c r="UMX600" s="60"/>
      <c r="UMY600" s="60"/>
      <c r="UMZ600" s="60"/>
      <c r="UNA600" s="60"/>
      <c r="UNB600" s="60"/>
      <c r="UNC600" s="60"/>
      <c r="UND600" s="60"/>
      <c r="UNE600" s="60"/>
      <c r="UNF600" s="60"/>
      <c r="UNG600" s="60"/>
      <c r="UNH600" s="60"/>
      <c r="UNI600" s="60"/>
      <c r="UNJ600" s="60"/>
      <c r="UNK600" s="60"/>
      <c r="UNL600" s="60"/>
      <c r="UNM600" s="60"/>
      <c r="UNN600" s="60"/>
      <c r="UNO600" s="60"/>
      <c r="UNP600" s="60"/>
      <c r="UNQ600" s="60"/>
      <c r="UNR600" s="60"/>
      <c r="UNS600" s="60"/>
      <c r="UNT600" s="60"/>
      <c r="UNU600" s="60"/>
      <c r="UNV600" s="60"/>
      <c r="UNW600" s="60"/>
      <c r="UNX600" s="60"/>
      <c r="UNY600" s="60"/>
      <c r="UNZ600" s="60"/>
      <c r="UOA600" s="60"/>
      <c r="UOB600" s="60"/>
      <c r="UOC600" s="60"/>
      <c r="UOD600" s="60"/>
      <c r="UOE600" s="60"/>
      <c r="UOF600" s="60"/>
      <c r="UOG600" s="60"/>
      <c r="UOH600" s="60"/>
      <c r="UOI600" s="60"/>
      <c r="UOJ600" s="60"/>
      <c r="UOK600" s="60"/>
      <c r="UOL600" s="60"/>
      <c r="UOM600" s="60"/>
      <c r="UON600" s="60"/>
      <c r="UOO600" s="60"/>
      <c r="UOP600" s="60"/>
      <c r="UOQ600" s="60"/>
      <c r="UOR600" s="60"/>
      <c r="UOS600" s="60"/>
      <c r="UOT600" s="60"/>
      <c r="UOU600" s="60"/>
      <c r="UOV600" s="60"/>
      <c r="UOW600" s="60"/>
      <c r="UOX600" s="60"/>
      <c r="UOY600" s="60"/>
      <c r="UOZ600" s="60"/>
      <c r="UPA600" s="60"/>
      <c r="UPB600" s="60"/>
      <c r="UPC600" s="60"/>
      <c r="UPD600" s="60"/>
      <c r="UPE600" s="60"/>
      <c r="UPF600" s="60"/>
      <c r="UPG600" s="60"/>
      <c r="UPH600" s="60"/>
      <c r="UPI600" s="60"/>
      <c r="UPJ600" s="60"/>
      <c r="UPK600" s="60"/>
      <c r="UPL600" s="60"/>
      <c r="UPM600" s="60"/>
      <c r="UPN600" s="60"/>
      <c r="UPO600" s="60"/>
      <c r="UPP600" s="60"/>
      <c r="UPQ600" s="60"/>
      <c r="UPR600" s="60"/>
      <c r="UPS600" s="60"/>
      <c r="UPT600" s="60"/>
      <c r="UPU600" s="60"/>
      <c r="UPV600" s="60"/>
      <c r="UPW600" s="60"/>
      <c r="UPX600" s="60"/>
      <c r="UPY600" s="60"/>
      <c r="UPZ600" s="60"/>
      <c r="UQA600" s="60"/>
      <c r="UQB600" s="60"/>
      <c r="UQC600" s="60"/>
      <c r="UQD600" s="60"/>
      <c r="UQE600" s="60"/>
      <c r="UQF600" s="60"/>
      <c r="UQG600" s="60"/>
      <c r="UQH600" s="60"/>
      <c r="UQI600" s="60"/>
      <c r="UQJ600" s="60"/>
      <c r="UQK600" s="60"/>
      <c r="UQL600" s="60"/>
      <c r="UQM600" s="60"/>
      <c r="UQN600" s="60"/>
      <c r="UQO600" s="60"/>
      <c r="UQP600" s="60"/>
      <c r="UQQ600" s="60"/>
      <c r="UQR600" s="60"/>
      <c r="UQS600" s="60"/>
      <c r="UQT600" s="60"/>
      <c r="UQU600" s="60"/>
      <c r="UQV600" s="60"/>
      <c r="UQW600" s="60"/>
      <c r="UQX600" s="60"/>
      <c r="UQY600" s="60"/>
      <c r="UQZ600" s="60"/>
      <c r="URA600" s="60"/>
      <c r="URB600" s="60"/>
      <c r="URC600" s="60"/>
      <c r="URD600" s="60"/>
      <c r="URE600" s="60"/>
      <c r="URF600" s="60"/>
      <c r="URG600" s="60"/>
      <c r="URH600" s="60"/>
      <c r="URI600" s="60"/>
      <c r="URJ600" s="60"/>
      <c r="URK600" s="60"/>
      <c r="URL600" s="60"/>
      <c r="URM600" s="60"/>
      <c r="URN600" s="60"/>
      <c r="URO600" s="60"/>
      <c r="URP600" s="60"/>
      <c r="URQ600" s="60"/>
      <c r="URR600" s="60"/>
      <c r="URS600" s="60"/>
      <c r="URT600" s="60"/>
      <c r="URU600" s="60"/>
      <c r="URV600" s="60"/>
      <c r="URW600" s="60"/>
      <c r="URX600" s="60"/>
      <c r="URY600" s="60"/>
      <c r="URZ600" s="60"/>
      <c r="USA600" s="60"/>
      <c r="USB600" s="60"/>
      <c r="USC600" s="60"/>
      <c r="USD600" s="60"/>
      <c r="USE600" s="60"/>
      <c r="USF600" s="60"/>
      <c r="USG600" s="60"/>
      <c r="USH600" s="60"/>
      <c r="USI600" s="60"/>
      <c r="USJ600" s="60"/>
      <c r="USK600" s="60"/>
      <c r="USL600" s="60"/>
      <c r="USM600" s="60"/>
      <c r="USN600" s="60"/>
      <c r="USO600" s="60"/>
      <c r="USP600" s="60"/>
      <c r="USQ600" s="60"/>
      <c r="USR600" s="60"/>
      <c r="USS600" s="60"/>
      <c r="UST600" s="60"/>
      <c r="USU600" s="60"/>
      <c r="USV600" s="60"/>
      <c r="USW600" s="60"/>
      <c r="USX600" s="60"/>
      <c r="USY600" s="60"/>
      <c r="USZ600" s="60"/>
      <c r="UTA600" s="60"/>
      <c r="UTB600" s="60"/>
      <c r="UTC600" s="60"/>
      <c r="UTD600" s="60"/>
      <c r="UTE600" s="60"/>
      <c r="UTF600" s="60"/>
      <c r="UTG600" s="60"/>
      <c r="UTH600" s="60"/>
      <c r="UTI600" s="60"/>
      <c r="UTJ600" s="60"/>
      <c r="UTK600" s="60"/>
      <c r="UTL600" s="60"/>
      <c r="UTM600" s="60"/>
      <c r="UTN600" s="60"/>
      <c r="UTO600" s="60"/>
      <c r="UTP600" s="60"/>
      <c r="UTQ600" s="60"/>
      <c r="UTR600" s="60"/>
      <c r="UTS600" s="60"/>
      <c r="UTT600" s="60"/>
      <c r="UTU600" s="60"/>
      <c r="UTV600" s="60"/>
      <c r="UTW600" s="60"/>
      <c r="UTX600" s="60"/>
      <c r="UTY600" s="60"/>
      <c r="UTZ600" s="60"/>
      <c r="UUA600" s="60"/>
      <c r="UUB600" s="60"/>
      <c r="UUC600" s="60"/>
      <c r="UUD600" s="60"/>
      <c r="UUE600" s="60"/>
      <c r="UUF600" s="60"/>
      <c r="UUG600" s="60"/>
      <c r="UUH600" s="60"/>
      <c r="UUI600" s="60"/>
      <c r="UUJ600" s="60"/>
      <c r="UUK600" s="60"/>
      <c r="UUL600" s="60"/>
      <c r="UUM600" s="60"/>
      <c r="UUN600" s="60"/>
      <c r="UUO600" s="60"/>
      <c r="UUP600" s="60"/>
      <c r="UUQ600" s="60"/>
      <c r="UUR600" s="60"/>
      <c r="UUS600" s="60"/>
      <c r="UUT600" s="60"/>
      <c r="UUU600" s="60"/>
      <c r="UUV600" s="60"/>
      <c r="UUW600" s="60"/>
      <c r="UUX600" s="60"/>
      <c r="UUY600" s="60"/>
      <c r="UUZ600" s="60"/>
      <c r="UVA600" s="60"/>
      <c r="UVB600" s="60"/>
      <c r="UVC600" s="60"/>
      <c r="UVD600" s="60"/>
      <c r="UVE600" s="60"/>
      <c r="UVF600" s="60"/>
      <c r="UVG600" s="60"/>
      <c r="UVH600" s="60"/>
      <c r="UVI600" s="60"/>
      <c r="UVJ600" s="60"/>
      <c r="UVK600" s="60"/>
      <c r="UVL600" s="60"/>
      <c r="UVM600" s="60"/>
      <c r="UVN600" s="60"/>
      <c r="UVO600" s="60"/>
      <c r="UVP600" s="60"/>
      <c r="UVQ600" s="60"/>
      <c r="UVR600" s="60"/>
      <c r="UVS600" s="60"/>
      <c r="UVT600" s="60"/>
      <c r="UVU600" s="60"/>
      <c r="UVV600" s="60"/>
      <c r="UVW600" s="60"/>
      <c r="UVX600" s="60"/>
      <c r="UVY600" s="60"/>
      <c r="UVZ600" s="60"/>
      <c r="UWA600" s="60"/>
      <c r="UWB600" s="60"/>
      <c r="UWC600" s="60"/>
      <c r="UWD600" s="60"/>
      <c r="UWE600" s="60"/>
      <c r="UWF600" s="60"/>
      <c r="UWG600" s="60"/>
      <c r="UWH600" s="60"/>
      <c r="UWI600" s="60"/>
      <c r="UWJ600" s="60"/>
      <c r="UWK600" s="60"/>
      <c r="UWL600" s="60"/>
      <c r="UWM600" s="60"/>
      <c r="UWN600" s="60"/>
      <c r="UWO600" s="60"/>
      <c r="UWP600" s="60"/>
      <c r="UWQ600" s="60"/>
      <c r="UWR600" s="60"/>
      <c r="UWS600" s="60"/>
      <c r="UWT600" s="60"/>
      <c r="UWU600" s="60"/>
      <c r="UWV600" s="60"/>
      <c r="UWW600" s="60"/>
      <c r="UWX600" s="60"/>
      <c r="UWY600" s="60"/>
      <c r="UWZ600" s="60"/>
      <c r="UXA600" s="60"/>
      <c r="UXB600" s="60"/>
      <c r="UXC600" s="60"/>
      <c r="UXD600" s="60"/>
      <c r="UXE600" s="60"/>
      <c r="UXF600" s="60"/>
      <c r="UXG600" s="60"/>
      <c r="UXH600" s="60"/>
      <c r="UXI600" s="60"/>
      <c r="UXJ600" s="60"/>
      <c r="UXK600" s="60"/>
      <c r="UXL600" s="60"/>
      <c r="UXM600" s="60"/>
      <c r="UXN600" s="60"/>
      <c r="UXO600" s="60"/>
      <c r="UXP600" s="60"/>
      <c r="UXQ600" s="60"/>
      <c r="UXR600" s="60"/>
      <c r="UXS600" s="60"/>
      <c r="UXT600" s="60"/>
      <c r="UXU600" s="60"/>
      <c r="UXV600" s="60"/>
      <c r="UXW600" s="60"/>
      <c r="UXX600" s="60"/>
      <c r="UXY600" s="60"/>
      <c r="UXZ600" s="60"/>
      <c r="UYA600" s="60"/>
      <c r="UYB600" s="60"/>
      <c r="UYC600" s="60"/>
      <c r="UYD600" s="60"/>
      <c r="UYE600" s="60"/>
      <c r="UYF600" s="60"/>
      <c r="UYG600" s="60"/>
      <c r="UYH600" s="60"/>
      <c r="UYI600" s="60"/>
      <c r="UYJ600" s="60"/>
      <c r="UYK600" s="60"/>
      <c r="UYL600" s="60"/>
      <c r="UYM600" s="60"/>
      <c r="UYN600" s="60"/>
      <c r="UYO600" s="60"/>
      <c r="UYP600" s="60"/>
      <c r="UYQ600" s="60"/>
      <c r="UYR600" s="60"/>
      <c r="UYS600" s="60"/>
      <c r="UYT600" s="60"/>
      <c r="UYU600" s="60"/>
      <c r="UYV600" s="60"/>
      <c r="UYW600" s="60"/>
      <c r="UYX600" s="60"/>
      <c r="UYY600" s="60"/>
      <c r="UYZ600" s="60"/>
      <c r="UZA600" s="60"/>
      <c r="UZB600" s="60"/>
      <c r="UZC600" s="60"/>
      <c r="UZD600" s="60"/>
      <c r="UZE600" s="60"/>
      <c r="UZF600" s="60"/>
      <c r="UZG600" s="60"/>
      <c r="UZH600" s="60"/>
      <c r="UZI600" s="60"/>
      <c r="UZJ600" s="60"/>
      <c r="UZK600" s="60"/>
      <c r="UZL600" s="60"/>
      <c r="UZM600" s="60"/>
      <c r="UZN600" s="60"/>
      <c r="UZO600" s="60"/>
      <c r="UZP600" s="60"/>
      <c r="UZQ600" s="60"/>
      <c r="UZR600" s="60"/>
      <c r="UZS600" s="60"/>
      <c r="UZT600" s="60"/>
      <c r="UZU600" s="60"/>
      <c r="UZV600" s="60"/>
      <c r="UZW600" s="60"/>
      <c r="UZX600" s="60"/>
      <c r="UZY600" s="60"/>
      <c r="UZZ600" s="60"/>
      <c r="VAA600" s="60"/>
      <c r="VAB600" s="60"/>
      <c r="VAC600" s="60"/>
      <c r="VAD600" s="60"/>
      <c r="VAE600" s="60"/>
      <c r="VAF600" s="60"/>
      <c r="VAG600" s="60"/>
      <c r="VAH600" s="60"/>
      <c r="VAI600" s="60"/>
      <c r="VAJ600" s="60"/>
      <c r="VAK600" s="60"/>
      <c r="VAL600" s="60"/>
      <c r="VAM600" s="60"/>
      <c r="VAN600" s="60"/>
      <c r="VAO600" s="60"/>
      <c r="VAP600" s="60"/>
      <c r="VAQ600" s="60"/>
      <c r="VAR600" s="60"/>
      <c r="VAS600" s="60"/>
      <c r="VAT600" s="60"/>
      <c r="VAU600" s="60"/>
      <c r="VAV600" s="60"/>
      <c r="VAW600" s="60"/>
      <c r="VAX600" s="60"/>
      <c r="VAY600" s="60"/>
      <c r="VAZ600" s="60"/>
      <c r="VBA600" s="60"/>
      <c r="VBB600" s="60"/>
      <c r="VBC600" s="60"/>
      <c r="VBD600" s="60"/>
      <c r="VBE600" s="60"/>
      <c r="VBF600" s="60"/>
      <c r="VBG600" s="60"/>
      <c r="VBH600" s="60"/>
      <c r="VBI600" s="60"/>
      <c r="VBJ600" s="60"/>
      <c r="VBK600" s="60"/>
      <c r="VBL600" s="60"/>
      <c r="VBM600" s="60"/>
      <c r="VBN600" s="60"/>
      <c r="VBO600" s="60"/>
      <c r="VBP600" s="60"/>
      <c r="VBQ600" s="60"/>
      <c r="VBR600" s="60"/>
      <c r="VBS600" s="60"/>
      <c r="VBT600" s="60"/>
      <c r="VBU600" s="60"/>
      <c r="VBV600" s="60"/>
      <c r="VBW600" s="60"/>
      <c r="VBX600" s="60"/>
      <c r="VBY600" s="60"/>
      <c r="VBZ600" s="60"/>
      <c r="VCA600" s="60"/>
      <c r="VCB600" s="60"/>
      <c r="VCC600" s="60"/>
      <c r="VCD600" s="60"/>
      <c r="VCE600" s="60"/>
      <c r="VCF600" s="60"/>
      <c r="VCG600" s="60"/>
      <c r="VCH600" s="60"/>
      <c r="VCI600" s="60"/>
      <c r="VCJ600" s="60"/>
      <c r="VCK600" s="60"/>
      <c r="VCL600" s="60"/>
      <c r="VCM600" s="60"/>
      <c r="VCN600" s="60"/>
      <c r="VCO600" s="60"/>
      <c r="VCP600" s="60"/>
      <c r="VCQ600" s="60"/>
      <c r="VCR600" s="60"/>
      <c r="VCS600" s="60"/>
      <c r="VCT600" s="60"/>
      <c r="VCU600" s="60"/>
      <c r="VCV600" s="60"/>
      <c r="VCW600" s="60"/>
      <c r="VCX600" s="60"/>
      <c r="VCY600" s="60"/>
      <c r="VCZ600" s="60"/>
      <c r="VDA600" s="60"/>
      <c r="VDB600" s="60"/>
      <c r="VDC600" s="60"/>
      <c r="VDD600" s="60"/>
      <c r="VDE600" s="60"/>
      <c r="VDF600" s="60"/>
      <c r="VDG600" s="60"/>
      <c r="VDH600" s="60"/>
      <c r="VDI600" s="60"/>
      <c r="VDJ600" s="60"/>
      <c r="VDK600" s="60"/>
      <c r="VDL600" s="60"/>
      <c r="VDM600" s="60"/>
      <c r="VDN600" s="60"/>
      <c r="VDO600" s="60"/>
      <c r="VDP600" s="60"/>
      <c r="VDQ600" s="60"/>
      <c r="VDR600" s="60"/>
      <c r="VDS600" s="60"/>
      <c r="VDT600" s="60"/>
      <c r="VDU600" s="60"/>
      <c r="VDV600" s="60"/>
      <c r="VDW600" s="60"/>
      <c r="VDX600" s="60"/>
      <c r="VDY600" s="60"/>
      <c r="VDZ600" s="60"/>
      <c r="VEA600" s="60"/>
      <c r="VEB600" s="60"/>
      <c r="VEC600" s="60"/>
      <c r="VED600" s="60"/>
      <c r="VEE600" s="60"/>
      <c r="VEF600" s="60"/>
      <c r="VEG600" s="60"/>
      <c r="VEH600" s="60"/>
      <c r="VEI600" s="60"/>
      <c r="VEJ600" s="60"/>
      <c r="VEK600" s="60"/>
      <c r="VEL600" s="60"/>
      <c r="VEM600" s="60"/>
      <c r="VEN600" s="60"/>
      <c r="VEO600" s="60"/>
      <c r="VEP600" s="60"/>
      <c r="VEQ600" s="60"/>
      <c r="VER600" s="60"/>
      <c r="VES600" s="60"/>
      <c r="VET600" s="60"/>
      <c r="VEU600" s="60"/>
      <c r="VEV600" s="60"/>
      <c r="VEW600" s="60"/>
      <c r="VEX600" s="60"/>
      <c r="VEY600" s="60"/>
      <c r="VEZ600" s="60"/>
      <c r="VFA600" s="60"/>
      <c r="VFB600" s="60"/>
      <c r="VFC600" s="60"/>
      <c r="VFD600" s="60"/>
      <c r="VFE600" s="60"/>
      <c r="VFF600" s="60"/>
      <c r="VFG600" s="60"/>
      <c r="VFH600" s="60"/>
      <c r="VFI600" s="60"/>
      <c r="VFJ600" s="60"/>
      <c r="VFK600" s="60"/>
      <c r="VFL600" s="60"/>
      <c r="VFM600" s="60"/>
      <c r="VFN600" s="60"/>
      <c r="VFO600" s="60"/>
      <c r="VFP600" s="60"/>
      <c r="VFQ600" s="60"/>
      <c r="VFR600" s="60"/>
      <c r="VFS600" s="60"/>
      <c r="VFT600" s="60"/>
      <c r="VFU600" s="60"/>
      <c r="VFV600" s="60"/>
      <c r="VFW600" s="60"/>
      <c r="VFX600" s="60"/>
      <c r="VFY600" s="60"/>
      <c r="VFZ600" s="60"/>
      <c r="VGA600" s="60"/>
      <c r="VGB600" s="60"/>
      <c r="VGC600" s="60"/>
      <c r="VGD600" s="60"/>
      <c r="VGE600" s="60"/>
      <c r="VGF600" s="60"/>
      <c r="VGG600" s="60"/>
      <c r="VGH600" s="60"/>
      <c r="VGI600" s="60"/>
      <c r="VGJ600" s="60"/>
      <c r="VGK600" s="60"/>
      <c r="VGL600" s="60"/>
      <c r="VGM600" s="60"/>
      <c r="VGN600" s="60"/>
      <c r="VGO600" s="60"/>
      <c r="VGP600" s="60"/>
      <c r="VGQ600" s="60"/>
      <c r="VGR600" s="60"/>
      <c r="VGS600" s="60"/>
      <c r="VGT600" s="60"/>
      <c r="VGU600" s="60"/>
      <c r="VGV600" s="60"/>
      <c r="VGW600" s="60"/>
      <c r="VGX600" s="60"/>
      <c r="VGY600" s="60"/>
      <c r="VGZ600" s="60"/>
      <c r="VHA600" s="60"/>
      <c r="VHB600" s="60"/>
      <c r="VHC600" s="60"/>
      <c r="VHD600" s="60"/>
      <c r="VHE600" s="60"/>
      <c r="VHF600" s="60"/>
      <c r="VHG600" s="60"/>
      <c r="VHH600" s="60"/>
      <c r="VHI600" s="60"/>
      <c r="VHJ600" s="60"/>
      <c r="VHK600" s="60"/>
      <c r="VHL600" s="60"/>
      <c r="VHM600" s="60"/>
      <c r="VHN600" s="60"/>
      <c r="VHO600" s="60"/>
      <c r="VHP600" s="60"/>
      <c r="VHQ600" s="60"/>
      <c r="VHR600" s="60"/>
      <c r="VHS600" s="60"/>
      <c r="VHT600" s="60"/>
      <c r="VHU600" s="60"/>
      <c r="VHV600" s="60"/>
      <c r="VHW600" s="60"/>
      <c r="VHX600" s="60"/>
      <c r="VHY600" s="60"/>
      <c r="VHZ600" s="60"/>
      <c r="VIA600" s="60"/>
      <c r="VIB600" s="60"/>
      <c r="VIC600" s="60"/>
      <c r="VID600" s="60"/>
      <c r="VIE600" s="60"/>
      <c r="VIF600" s="60"/>
      <c r="VIG600" s="60"/>
      <c r="VIH600" s="60"/>
      <c r="VII600" s="60"/>
      <c r="VIJ600" s="60"/>
      <c r="VIK600" s="60"/>
      <c r="VIL600" s="60"/>
      <c r="VIM600" s="60"/>
      <c r="VIN600" s="60"/>
      <c r="VIO600" s="60"/>
      <c r="VIP600" s="60"/>
      <c r="VIQ600" s="60"/>
      <c r="VIR600" s="60"/>
      <c r="VIS600" s="60"/>
      <c r="VIT600" s="60"/>
      <c r="VIU600" s="60"/>
      <c r="VIV600" s="60"/>
      <c r="VIW600" s="60"/>
      <c r="VIX600" s="60"/>
      <c r="VIY600" s="60"/>
      <c r="VIZ600" s="60"/>
      <c r="VJA600" s="60"/>
      <c r="VJB600" s="60"/>
      <c r="VJC600" s="60"/>
      <c r="VJD600" s="60"/>
      <c r="VJE600" s="60"/>
      <c r="VJF600" s="60"/>
      <c r="VJG600" s="60"/>
      <c r="VJH600" s="60"/>
      <c r="VJI600" s="60"/>
      <c r="VJJ600" s="60"/>
      <c r="VJK600" s="60"/>
      <c r="VJL600" s="60"/>
      <c r="VJM600" s="60"/>
      <c r="VJN600" s="60"/>
      <c r="VJO600" s="60"/>
      <c r="VJP600" s="60"/>
      <c r="VJQ600" s="60"/>
      <c r="VJR600" s="60"/>
      <c r="VJS600" s="60"/>
      <c r="VJT600" s="60"/>
      <c r="VJU600" s="60"/>
      <c r="VJV600" s="60"/>
      <c r="VJW600" s="60"/>
      <c r="VJX600" s="60"/>
      <c r="VJY600" s="60"/>
      <c r="VJZ600" s="60"/>
      <c r="VKA600" s="60"/>
      <c r="VKB600" s="60"/>
      <c r="VKC600" s="60"/>
      <c r="VKD600" s="60"/>
      <c r="VKE600" s="60"/>
      <c r="VKF600" s="60"/>
      <c r="VKG600" s="60"/>
      <c r="VKH600" s="60"/>
      <c r="VKI600" s="60"/>
      <c r="VKJ600" s="60"/>
      <c r="VKK600" s="60"/>
      <c r="VKL600" s="60"/>
      <c r="VKM600" s="60"/>
      <c r="VKN600" s="60"/>
      <c r="VKO600" s="60"/>
      <c r="VKP600" s="60"/>
      <c r="VKQ600" s="60"/>
      <c r="VKR600" s="60"/>
      <c r="VKS600" s="60"/>
      <c r="VKT600" s="60"/>
      <c r="VKU600" s="60"/>
      <c r="VKV600" s="60"/>
      <c r="VKW600" s="60"/>
      <c r="VKX600" s="60"/>
      <c r="VKY600" s="60"/>
      <c r="VKZ600" s="60"/>
      <c r="VLA600" s="60"/>
      <c r="VLB600" s="60"/>
      <c r="VLC600" s="60"/>
      <c r="VLD600" s="60"/>
      <c r="VLE600" s="60"/>
      <c r="VLF600" s="60"/>
      <c r="VLG600" s="60"/>
      <c r="VLH600" s="60"/>
      <c r="VLI600" s="60"/>
      <c r="VLJ600" s="60"/>
      <c r="VLK600" s="60"/>
      <c r="VLL600" s="60"/>
      <c r="VLM600" s="60"/>
      <c r="VLN600" s="60"/>
      <c r="VLO600" s="60"/>
      <c r="VLP600" s="60"/>
      <c r="VLQ600" s="60"/>
      <c r="VLR600" s="60"/>
      <c r="VLS600" s="60"/>
      <c r="VLT600" s="60"/>
      <c r="VLU600" s="60"/>
      <c r="VLV600" s="60"/>
      <c r="VLW600" s="60"/>
      <c r="VLX600" s="60"/>
      <c r="VLY600" s="60"/>
      <c r="VLZ600" s="60"/>
      <c r="VMA600" s="60"/>
      <c r="VMB600" s="60"/>
      <c r="VMC600" s="60"/>
      <c r="VMD600" s="60"/>
      <c r="VME600" s="60"/>
      <c r="VMF600" s="60"/>
      <c r="VMG600" s="60"/>
      <c r="VMH600" s="60"/>
      <c r="VMI600" s="60"/>
      <c r="VMJ600" s="60"/>
      <c r="VMK600" s="60"/>
      <c r="VML600" s="60"/>
      <c r="VMM600" s="60"/>
      <c r="VMN600" s="60"/>
      <c r="VMO600" s="60"/>
      <c r="VMP600" s="60"/>
      <c r="VMQ600" s="60"/>
      <c r="VMR600" s="60"/>
      <c r="VMS600" s="60"/>
      <c r="VMT600" s="60"/>
      <c r="VMU600" s="60"/>
      <c r="VMV600" s="60"/>
      <c r="VMW600" s="60"/>
      <c r="VMX600" s="60"/>
      <c r="VMY600" s="60"/>
      <c r="VMZ600" s="60"/>
      <c r="VNA600" s="60"/>
      <c r="VNB600" s="60"/>
      <c r="VNC600" s="60"/>
      <c r="VND600" s="60"/>
      <c r="VNE600" s="60"/>
      <c r="VNF600" s="60"/>
      <c r="VNG600" s="60"/>
      <c r="VNH600" s="60"/>
      <c r="VNI600" s="60"/>
      <c r="VNJ600" s="60"/>
      <c r="VNK600" s="60"/>
      <c r="VNL600" s="60"/>
      <c r="VNM600" s="60"/>
      <c r="VNN600" s="60"/>
      <c r="VNO600" s="60"/>
      <c r="VNP600" s="60"/>
      <c r="VNQ600" s="60"/>
      <c r="VNR600" s="60"/>
      <c r="VNS600" s="60"/>
      <c r="VNT600" s="60"/>
      <c r="VNU600" s="60"/>
      <c r="VNV600" s="60"/>
      <c r="VNW600" s="60"/>
      <c r="VNX600" s="60"/>
      <c r="VNY600" s="60"/>
      <c r="VNZ600" s="60"/>
      <c r="VOA600" s="60"/>
      <c r="VOB600" s="60"/>
      <c r="VOC600" s="60"/>
      <c r="VOD600" s="60"/>
      <c r="VOE600" s="60"/>
      <c r="VOF600" s="60"/>
      <c r="VOG600" s="60"/>
      <c r="VOH600" s="60"/>
      <c r="VOI600" s="60"/>
      <c r="VOJ600" s="60"/>
      <c r="VOK600" s="60"/>
      <c r="VOL600" s="60"/>
      <c r="VOM600" s="60"/>
      <c r="VON600" s="60"/>
      <c r="VOO600" s="60"/>
      <c r="VOP600" s="60"/>
      <c r="VOQ600" s="60"/>
      <c r="VOR600" s="60"/>
      <c r="VOS600" s="60"/>
      <c r="VOT600" s="60"/>
      <c r="VOU600" s="60"/>
      <c r="VOV600" s="60"/>
      <c r="VOW600" s="60"/>
      <c r="VOX600" s="60"/>
      <c r="VOY600" s="60"/>
      <c r="VOZ600" s="60"/>
      <c r="VPA600" s="60"/>
      <c r="VPB600" s="60"/>
      <c r="VPC600" s="60"/>
      <c r="VPD600" s="60"/>
      <c r="VPE600" s="60"/>
      <c r="VPF600" s="60"/>
      <c r="VPG600" s="60"/>
      <c r="VPH600" s="60"/>
      <c r="VPI600" s="60"/>
      <c r="VPJ600" s="60"/>
      <c r="VPK600" s="60"/>
      <c r="VPL600" s="60"/>
      <c r="VPM600" s="60"/>
      <c r="VPN600" s="60"/>
      <c r="VPO600" s="60"/>
      <c r="VPP600" s="60"/>
      <c r="VPQ600" s="60"/>
      <c r="VPR600" s="60"/>
      <c r="VPS600" s="60"/>
      <c r="VPT600" s="60"/>
      <c r="VPU600" s="60"/>
      <c r="VPV600" s="60"/>
      <c r="VPW600" s="60"/>
      <c r="VPX600" s="60"/>
      <c r="VPY600" s="60"/>
      <c r="VPZ600" s="60"/>
      <c r="VQA600" s="60"/>
      <c r="VQB600" s="60"/>
      <c r="VQC600" s="60"/>
      <c r="VQD600" s="60"/>
      <c r="VQE600" s="60"/>
      <c r="VQF600" s="60"/>
      <c r="VQG600" s="60"/>
      <c r="VQH600" s="60"/>
      <c r="VQI600" s="60"/>
      <c r="VQJ600" s="60"/>
      <c r="VQK600" s="60"/>
      <c r="VQL600" s="60"/>
      <c r="VQM600" s="60"/>
      <c r="VQN600" s="60"/>
      <c r="VQO600" s="60"/>
      <c r="VQP600" s="60"/>
      <c r="VQQ600" s="60"/>
      <c r="VQR600" s="60"/>
      <c r="VQS600" s="60"/>
      <c r="VQT600" s="60"/>
      <c r="VQU600" s="60"/>
      <c r="VQV600" s="60"/>
      <c r="VQW600" s="60"/>
      <c r="VQX600" s="60"/>
      <c r="VQY600" s="60"/>
      <c r="VQZ600" s="60"/>
      <c r="VRA600" s="60"/>
      <c r="VRB600" s="60"/>
      <c r="VRC600" s="60"/>
      <c r="VRD600" s="60"/>
      <c r="VRE600" s="60"/>
      <c r="VRF600" s="60"/>
      <c r="VRG600" s="60"/>
      <c r="VRH600" s="60"/>
      <c r="VRI600" s="60"/>
      <c r="VRJ600" s="60"/>
      <c r="VRK600" s="60"/>
      <c r="VRL600" s="60"/>
      <c r="VRM600" s="60"/>
      <c r="VRN600" s="60"/>
      <c r="VRO600" s="60"/>
      <c r="VRP600" s="60"/>
      <c r="VRQ600" s="60"/>
      <c r="VRR600" s="60"/>
      <c r="VRS600" s="60"/>
      <c r="VRT600" s="60"/>
      <c r="VRU600" s="60"/>
      <c r="VRV600" s="60"/>
      <c r="VRW600" s="60"/>
      <c r="VRX600" s="60"/>
      <c r="VRY600" s="60"/>
      <c r="VRZ600" s="60"/>
      <c r="VSA600" s="60"/>
      <c r="VSB600" s="60"/>
      <c r="VSC600" s="60"/>
      <c r="VSD600" s="60"/>
      <c r="VSE600" s="60"/>
      <c r="VSF600" s="60"/>
      <c r="VSG600" s="60"/>
      <c r="VSH600" s="60"/>
      <c r="VSI600" s="60"/>
      <c r="VSJ600" s="60"/>
      <c r="VSK600" s="60"/>
      <c r="VSL600" s="60"/>
      <c r="VSM600" s="60"/>
      <c r="VSN600" s="60"/>
      <c r="VSO600" s="60"/>
      <c r="VSP600" s="60"/>
      <c r="VSQ600" s="60"/>
      <c r="VSR600" s="60"/>
      <c r="VSS600" s="60"/>
      <c r="VST600" s="60"/>
      <c r="VSU600" s="60"/>
      <c r="VSV600" s="60"/>
      <c r="VSW600" s="60"/>
      <c r="VSX600" s="60"/>
      <c r="VSY600" s="60"/>
      <c r="VSZ600" s="60"/>
      <c r="VTA600" s="60"/>
      <c r="VTB600" s="60"/>
      <c r="VTC600" s="60"/>
      <c r="VTD600" s="60"/>
      <c r="VTE600" s="60"/>
      <c r="VTF600" s="60"/>
      <c r="VTG600" s="60"/>
      <c r="VTH600" s="60"/>
      <c r="VTI600" s="60"/>
      <c r="VTJ600" s="60"/>
      <c r="VTK600" s="60"/>
      <c r="VTL600" s="60"/>
      <c r="VTM600" s="60"/>
      <c r="VTN600" s="60"/>
      <c r="VTO600" s="60"/>
      <c r="VTP600" s="60"/>
      <c r="VTQ600" s="60"/>
      <c r="VTR600" s="60"/>
      <c r="VTS600" s="60"/>
      <c r="VTT600" s="60"/>
      <c r="VTU600" s="60"/>
      <c r="VTV600" s="60"/>
      <c r="VTW600" s="60"/>
      <c r="VTX600" s="60"/>
      <c r="VTY600" s="60"/>
      <c r="VTZ600" s="60"/>
      <c r="VUA600" s="60"/>
      <c r="VUB600" s="60"/>
      <c r="VUC600" s="60"/>
      <c r="VUD600" s="60"/>
      <c r="VUE600" s="60"/>
      <c r="VUF600" s="60"/>
      <c r="VUG600" s="60"/>
      <c r="VUH600" s="60"/>
      <c r="VUI600" s="60"/>
      <c r="VUJ600" s="60"/>
      <c r="VUK600" s="60"/>
      <c r="VUL600" s="60"/>
      <c r="VUM600" s="60"/>
      <c r="VUN600" s="60"/>
      <c r="VUO600" s="60"/>
      <c r="VUP600" s="60"/>
      <c r="VUQ600" s="60"/>
      <c r="VUR600" s="60"/>
      <c r="VUS600" s="60"/>
      <c r="VUT600" s="60"/>
      <c r="VUU600" s="60"/>
      <c r="VUV600" s="60"/>
      <c r="VUW600" s="60"/>
      <c r="VUX600" s="60"/>
      <c r="VUY600" s="60"/>
      <c r="VUZ600" s="60"/>
      <c r="VVA600" s="60"/>
      <c r="VVB600" s="60"/>
      <c r="VVC600" s="60"/>
      <c r="VVD600" s="60"/>
      <c r="VVE600" s="60"/>
      <c r="VVF600" s="60"/>
      <c r="VVG600" s="60"/>
      <c r="VVH600" s="60"/>
      <c r="VVI600" s="60"/>
      <c r="VVJ600" s="60"/>
      <c r="VVK600" s="60"/>
      <c r="VVL600" s="60"/>
      <c r="VVM600" s="60"/>
      <c r="VVN600" s="60"/>
      <c r="VVO600" s="60"/>
      <c r="VVP600" s="60"/>
      <c r="VVQ600" s="60"/>
      <c r="VVR600" s="60"/>
      <c r="VVS600" s="60"/>
      <c r="VVT600" s="60"/>
      <c r="VVU600" s="60"/>
      <c r="VVV600" s="60"/>
      <c r="VVW600" s="60"/>
      <c r="VVX600" s="60"/>
      <c r="VVY600" s="60"/>
      <c r="VVZ600" s="60"/>
      <c r="VWA600" s="60"/>
      <c r="VWB600" s="60"/>
      <c r="VWC600" s="60"/>
      <c r="VWD600" s="60"/>
      <c r="VWE600" s="60"/>
      <c r="VWF600" s="60"/>
      <c r="VWG600" s="60"/>
      <c r="VWH600" s="60"/>
      <c r="VWI600" s="60"/>
      <c r="VWJ600" s="60"/>
      <c r="VWK600" s="60"/>
      <c r="VWL600" s="60"/>
      <c r="VWM600" s="60"/>
      <c r="VWN600" s="60"/>
      <c r="VWO600" s="60"/>
      <c r="VWP600" s="60"/>
      <c r="VWQ600" s="60"/>
      <c r="VWR600" s="60"/>
      <c r="VWS600" s="60"/>
      <c r="VWT600" s="60"/>
      <c r="VWU600" s="60"/>
      <c r="VWV600" s="60"/>
      <c r="VWW600" s="60"/>
      <c r="VWX600" s="60"/>
      <c r="VWY600" s="60"/>
      <c r="VWZ600" s="60"/>
      <c r="VXA600" s="60"/>
      <c r="VXB600" s="60"/>
      <c r="VXC600" s="60"/>
      <c r="VXD600" s="60"/>
      <c r="VXE600" s="60"/>
      <c r="VXF600" s="60"/>
      <c r="VXG600" s="60"/>
      <c r="VXH600" s="60"/>
      <c r="VXI600" s="60"/>
      <c r="VXJ600" s="60"/>
      <c r="VXK600" s="60"/>
      <c r="VXL600" s="60"/>
      <c r="VXM600" s="60"/>
      <c r="VXN600" s="60"/>
      <c r="VXO600" s="60"/>
      <c r="VXP600" s="60"/>
      <c r="VXQ600" s="60"/>
      <c r="VXR600" s="60"/>
      <c r="VXS600" s="60"/>
      <c r="VXT600" s="60"/>
      <c r="VXU600" s="60"/>
      <c r="VXV600" s="60"/>
      <c r="VXW600" s="60"/>
      <c r="VXX600" s="60"/>
      <c r="VXY600" s="60"/>
      <c r="VXZ600" s="60"/>
      <c r="VYA600" s="60"/>
      <c r="VYB600" s="60"/>
      <c r="VYC600" s="60"/>
      <c r="VYD600" s="60"/>
      <c r="VYE600" s="60"/>
      <c r="VYF600" s="60"/>
      <c r="VYG600" s="60"/>
      <c r="VYH600" s="60"/>
      <c r="VYI600" s="60"/>
      <c r="VYJ600" s="60"/>
      <c r="VYK600" s="60"/>
      <c r="VYL600" s="60"/>
      <c r="VYM600" s="60"/>
      <c r="VYN600" s="60"/>
      <c r="VYO600" s="60"/>
      <c r="VYP600" s="60"/>
      <c r="VYQ600" s="60"/>
      <c r="VYR600" s="60"/>
      <c r="VYS600" s="60"/>
      <c r="VYT600" s="60"/>
      <c r="VYU600" s="60"/>
      <c r="VYV600" s="60"/>
      <c r="VYW600" s="60"/>
      <c r="VYX600" s="60"/>
      <c r="VYY600" s="60"/>
      <c r="VYZ600" s="60"/>
      <c r="VZA600" s="60"/>
      <c r="VZB600" s="60"/>
      <c r="VZC600" s="60"/>
      <c r="VZD600" s="60"/>
      <c r="VZE600" s="60"/>
      <c r="VZF600" s="60"/>
      <c r="VZG600" s="60"/>
      <c r="VZH600" s="60"/>
      <c r="VZI600" s="60"/>
      <c r="VZJ600" s="60"/>
      <c r="VZK600" s="60"/>
      <c r="VZL600" s="60"/>
      <c r="VZM600" s="60"/>
      <c r="VZN600" s="60"/>
      <c r="VZO600" s="60"/>
      <c r="VZP600" s="60"/>
      <c r="VZQ600" s="60"/>
      <c r="VZR600" s="60"/>
      <c r="VZS600" s="60"/>
      <c r="VZT600" s="60"/>
      <c r="VZU600" s="60"/>
      <c r="VZV600" s="60"/>
      <c r="VZW600" s="60"/>
      <c r="VZX600" s="60"/>
      <c r="VZY600" s="60"/>
      <c r="VZZ600" s="60"/>
      <c r="WAA600" s="60"/>
      <c r="WAB600" s="60"/>
      <c r="WAC600" s="60"/>
      <c r="WAD600" s="60"/>
      <c r="WAE600" s="60"/>
      <c r="WAF600" s="60"/>
      <c r="WAG600" s="60"/>
      <c r="WAH600" s="60"/>
      <c r="WAI600" s="60"/>
      <c r="WAJ600" s="60"/>
      <c r="WAK600" s="60"/>
      <c r="WAL600" s="60"/>
      <c r="WAM600" s="60"/>
      <c r="WAN600" s="60"/>
      <c r="WAO600" s="60"/>
      <c r="WAP600" s="60"/>
      <c r="WAQ600" s="60"/>
      <c r="WAR600" s="60"/>
      <c r="WAS600" s="60"/>
      <c r="WAT600" s="60"/>
      <c r="WAU600" s="60"/>
      <c r="WAV600" s="60"/>
      <c r="WAW600" s="60"/>
      <c r="WAX600" s="60"/>
      <c r="WAY600" s="60"/>
      <c r="WAZ600" s="60"/>
      <c r="WBA600" s="60"/>
      <c r="WBB600" s="60"/>
      <c r="WBC600" s="60"/>
      <c r="WBD600" s="60"/>
      <c r="WBE600" s="60"/>
      <c r="WBF600" s="60"/>
      <c r="WBG600" s="60"/>
      <c r="WBH600" s="60"/>
      <c r="WBI600" s="60"/>
      <c r="WBJ600" s="60"/>
      <c r="WBK600" s="60"/>
      <c r="WBL600" s="60"/>
      <c r="WBM600" s="60"/>
      <c r="WBN600" s="60"/>
      <c r="WBO600" s="60"/>
      <c r="WBP600" s="60"/>
      <c r="WBQ600" s="60"/>
      <c r="WBR600" s="60"/>
      <c r="WBS600" s="60"/>
      <c r="WBT600" s="60"/>
      <c r="WBU600" s="60"/>
      <c r="WBV600" s="60"/>
      <c r="WBW600" s="60"/>
      <c r="WBX600" s="60"/>
      <c r="WBY600" s="60"/>
      <c r="WBZ600" s="60"/>
      <c r="WCA600" s="60"/>
      <c r="WCB600" s="60"/>
      <c r="WCC600" s="60"/>
      <c r="WCD600" s="60"/>
      <c r="WCE600" s="60"/>
      <c r="WCF600" s="60"/>
      <c r="WCG600" s="60"/>
      <c r="WCH600" s="60"/>
      <c r="WCI600" s="60"/>
      <c r="WCJ600" s="60"/>
      <c r="WCK600" s="60"/>
      <c r="WCL600" s="60"/>
      <c r="WCM600" s="60"/>
      <c r="WCN600" s="60"/>
      <c r="WCO600" s="60"/>
      <c r="WCP600" s="60"/>
      <c r="WCQ600" s="60"/>
      <c r="WCR600" s="60"/>
      <c r="WCS600" s="60"/>
      <c r="WCT600" s="60"/>
      <c r="WCU600" s="60"/>
      <c r="WCV600" s="60"/>
      <c r="WCW600" s="60"/>
      <c r="WCX600" s="60"/>
      <c r="WCY600" s="60"/>
      <c r="WCZ600" s="60"/>
      <c r="WDA600" s="60"/>
      <c r="WDB600" s="60"/>
      <c r="WDC600" s="60"/>
      <c r="WDD600" s="60"/>
      <c r="WDE600" s="60"/>
      <c r="WDF600" s="60"/>
      <c r="WDG600" s="60"/>
      <c r="WDH600" s="60"/>
      <c r="WDI600" s="60"/>
      <c r="WDJ600" s="60"/>
      <c r="WDK600" s="60"/>
      <c r="WDL600" s="60"/>
      <c r="WDM600" s="60"/>
      <c r="WDN600" s="60"/>
      <c r="WDO600" s="60"/>
      <c r="WDP600" s="60"/>
      <c r="WDQ600" s="60"/>
      <c r="WDR600" s="60"/>
      <c r="WDS600" s="60"/>
      <c r="WDT600" s="60"/>
      <c r="WDU600" s="60"/>
      <c r="WDV600" s="60"/>
      <c r="WDW600" s="60"/>
      <c r="WDX600" s="60"/>
      <c r="WDY600" s="60"/>
      <c r="WDZ600" s="60"/>
      <c r="WEA600" s="60"/>
      <c r="WEB600" s="60"/>
      <c r="WEC600" s="60"/>
      <c r="WED600" s="60"/>
      <c r="WEE600" s="60"/>
      <c r="WEF600" s="60"/>
      <c r="WEG600" s="60"/>
      <c r="WEH600" s="60"/>
      <c r="WEI600" s="60"/>
      <c r="WEJ600" s="60"/>
      <c r="WEK600" s="60"/>
      <c r="WEL600" s="60"/>
      <c r="WEM600" s="60"/>
      <c r="WEN600" s="60"/>
      <c r="WEO600" s="60"/>
      <c r="WEP600" s="60"/>
      <c r="WEQ600" s="60"/>
      <c r="WER600" s="60"/>
      <c r="WES600" s="60"/>
      <c r="WET600" s="60"/>
      <c r="WEU600" s="60"/>
      <c r="WEV600" s="60"/>
      <c r="WEW600" s="60"/>
      <c r="WEX600" s="60"/>
      <c r="WEY600" s="60"/>
      <c r="WEZ600" s="60"/>
      <c r="WFA600" s="60"/>
      <c r="WFB600" s="60"/>
      <c r="WFC600" s="60"/>
      <c r="WFD600" s="60"/>
      <c r="WFE600" s="60"/>
      <c r="WFF600" s="60"/>
      <c r="WFG600" s="60"/>
      <c r="WFH600" s="60"/>
      <c r="WFI600" s="60"/>
      <c r="WFJ600" s="60"/>
      <c r="WFK600" s="60"/>
      <c r="WFL600" s="60"/>
      <c r="WFM600" s="60"/>
      <c r="WFN600" s="60"/>
      <c r="WFO600" s="60"/>
      <c r="WFP600" s="60"/>
      <c r="WFQ600" s="60"/>
      <c r="WFR600" s="60"/>
      <c r="WFS600" s="60"/>
      <c r="WFT600" s="60"/>
      <c r="WFU600" s="60"/>
      <c r="WFV600" s="60"/>
      <c r="WFW600" s="60"/>
      <c r="WFX600" s="60"/>
      <c r="WFY600" s="60"/>
      <c r="WFZ600" s="60"/>
      <c r="WGA600" s="60"/>
      <c r="WGB600" s="60"/>
      <c r="WGC600" s="60"/>
      <c r="WGD600" s="60"/>
      <c r="WGE600" s="60"/>
      <c r="WGF600" s="60"/>
      <c r="WGG600" s="60"/>
      <c r="WGH600" s="60"/>
      <c r="WGI600" s="60"/>
      <c r="WGJ600" s="60"/>
      <c r="WGK600" s="60"/>
      <c r="WGL600" s="60"/>
      <c r="WGM600" s="60"/>
      <c r="WGN600" s="60"/>
      <c r="WGO600" s="60"/>
      <c r="WGP600" s="60"/>
      <c r="WGQ600" s="60"/>
      <c r="WGR600" s="60"/>
      <c r="WGS600" s="60"/>
      <c r="WGT600" s="60"/>
      <c r="WGU600" s="60"/>
      <c r="WGV600" s="60"/>
      <c r="WGW600" s="60"/>
      <c r="WGX600" s="60"/>
      <c r="WGY600" s="60"/>
      <c r="WGZ600" s="60"/>
      <c r="WHA600" s="60"/>
      <c r="WHB600" s="60"/>
      <c r="WHC600" s="60"/>
      <c r="WHD600" s="60"/>
      <c r="WHE600" s="60"/>
      <c r="WHF600" s="60"/>
      <c r="WHG600" s="60"/>
      <c r="WHH600" s="60"/>
      <c r="WHI600" s="60"/>
      <c r="WHJ600" s="60"/>
      <c r="WHK600" s="60"/>
      <c r="WHL600" s="60"/>
      <c r="WHM600" s="60"/>
      <c r="WHN600" s="60"/>
      <c r="WHO600" s="60"/>
      <c r="WHP600" s="60"/>
      <c r="WHQ600" s="60"/>
      <c r="WHR600" s="60"/>
      <c r="WHS600" s="60"/>
      <c r="WHT600" s="60"/>
      <c r="WHU600" s="60"/>
      <c r="WHV600" s="60"/>
      <c r="WHW600" s="60"/>
      <c r="WHX600" s="60"/>
      <c r="WHY600" s="60"/>
      <c r="WHZ600" s="60"/>
      <c r="WIA600" s="60"/>
      <c r="WIB600" s="60"/>
      <c r="WIC600" s="60"/>
      <c r="WID600" s="60"/>
      <c r="WIE600" s="60"/>
      <c r="WIF600" s="60"/>
      <c r="WIG600" s="60"/>
      <c r="WIH600" s="60"/>
      <c r="WII600" s="60"/>
      <c r="WIJ600" s="60"/>
      <c r="WIK600" s="60"/>
      <c r="WIL600" s="60"/>
      <c r="WIM600" s="60"/>
      <c r="WIN600" s="60"/>
      <c r="WIO600" s="60"/>
      <c r="WIP600" s="60"/>
      <c r="WIQ600" s="60"/>
      <c r="WIR600" s="60"/>
      <c r="WIS600" s="60"/>
      <c r="WIT600" s="60"/>
      <c r="WIU600" s="60"/>
      <c r="WIV600" s="60"/>
      <c r="WIW600" s="60"/>
      <c r="WIX600" s="60"/>
      <c r="WIY600" s="60"/>
      <c r="WIZ600" s="60"/>
      <c r="WJA600" s="60"/>
      <c r="WJB600" s="60"/>
      <c r="WJC600" s="60"/>
      <c r="WJD600" s="60"/>
      <c r="WJE600" s="60"/>
      <c r="WJF600" s="60"/>
      <c r="WJG600" s="60"/>
      <c r="WJH600" s="60"/>
      <c r="WJI600" s="60"/>
      <c r="WJJ600" s="60"/>
      <c r="WJK600" s="60"/>
      <c r="WJL600" s="60"/>
      <c r="WJM600" s="60"/>
      <c r="WJN600" s="60"/>
      <c r="WJO600" s="60"/>
      <c r="WJP600" s="60"/>
      <c r="WJQ600" s="60"/>
      <c r="WJR600" s="60"/>
      <c r="WJS600" s="60"/>
      <c r="WJT600" s="60"/>
      <c r="WJU600" s="60"/>
      <c r="WJV600" s="60"/>
      <c r="WJW600" s="60"/>
      <c r="WJX600" s="60"/>
      <c r="WJY600" s="60"/>
      <c r="WJZ600" s="60"/>
      <c r="WKA600" s="60"/>
      <c r="WKB600" s="60"/>
      <c r="WKC600" s="60"/>
      <c r="WKD600" s="60"/>
      <c r="WKE600" s="60"/>
      <c r="WKF600" s="60"/>
      <c r="WKG600" s="60"/>
      <c r="WKH600" s="60"/>
      <c r="WKI600" s="60"/>
      <c r="WKJ600" s="60"/>
      <c r="WKK600" s="60"/>
      <c r="WKL600" s="60"/>
      <c r="WKM600" s="60"/>
      <c r="WKN600" s="60"/>
      <c r="WKO600" s="60"/>
      <c r="WKP600" s="60"/>
      <c r="WKQ600" s="60"/>
      <c r="WKR600" s="60"/>
      <c r="WKS600" s="60"/>
      <c r="WKT600" s="60"/>
      <c r="WKU600" s="60"/>
      <c r="WKV600" s="60"/>
      <c r="WKW600" s="60"/>
      <c r="WKX600" s="60"/>
      <c r="WKY600" s="60"/>
      <c r="WKZ600" s="60"/>
      <c r="WLA600" s="60"/>
      <c r="WLB600" s="60"/>
      <c r="WLC600" s="60"/>
      <c r="WLD600" s="60"/>
      <c r="WLE600" s="60"/>
      <c r="WLF600" s="60"/>
      <c r="WLG600" s="60"/>
      <c r="WLH600" s="60"/>
      <c r="WLI600" s="60"/>
      <c r="WLJ600" s="60"/>
      <c r="WLK600" s="60"/>
      <c r="WLL600" s="60"/>
      <c r="WLM600" s="60"/>
      <c r="WLN600" s="60"/>
      <c r="WLO600" s="60"/>
      <c r="WLP600" s="60"/>
      <c r="WLQ600" s="60"/>
      <c r="WLR600" s="60"/>
      <c r="WLS600" s="60"/>
      <c r="WLT600" s="60"/>
      <c r="WLU600" s="60"/>
      <c r="WLV600" s="60"/>
      <c r="WLW600" s="60"/>
      <c r="WLX600" s="60"/>
      <c r="WLY600" s="60"/>
      <c r="WLZ600" s="60"/>
      <c r="WMA600" s="60"/>
      <c r="WMB600" s="60"/>
      <c r="WMC600" s="60"/>
      <c r="WMD600" s="60"/>
      <c r="WME600" s="60"/>
      <c r="WMF600" s="60"/>
      <c r="WMG600" s="60"/>
      <c r="WMH600" s="60"/>
      <c r="WMI600" s="60"/>
      <c r="WMJ600" s="60"/>
      <c r="WMK600" s="60"/>
      <c r="WML600" s="60"/>
      <c r="WMM600" s="60"/>
      <c r="WMN600" s="60"/>
      <c r="WMO600" s="60"/>
      <c r="WMP600" s="60"/>
      <c r="WMQ600" s="60"/>
      <c r="WMR600" s="60"/>
      <c r="WMS600" s="60"/>
      <c r="WMT600" s="60"/>
      <c r="WMU600" s="60"/>
      <c r="WMV600" s="60"/>
      <c r="WMW600" s="60"/>
      <c r="WMX600" s="60"/>
      <c r="WMY600" s="60"/>
      <c r="WMZ600" s="60"/>
      <c r="WNA600" s="60"/>
      <c r="WNB600" s="60"/>
      <c r="WNC600" s="60"/>
      <c r="WND600" s="60"/>
      <c r="WNE600" s="60"/>
      <c r="WNF600" s="60"/>
      <c r="WNG600" s="60"/>
      <c r="WNH600" s="60"/>
      <c r="WNI600" s="60"/>
      <c r="WNJ600" s="60"/>
      <c r="WNK600" s="60"/>
      <c r="WNL600" s="60"/>
      <c r="WNM600" s="60"/>
      <c r="WNN600" s="60"/>
      <c r="WNO600" s="60"/>
      <c r="WNP600" s="60"/>
      <c r="WNQ600" s="60"/>
      <c r="WNR600" s="60"/>
      <c r="WNS600" s="60"/>
      <c r="WNT600" s="60"/>
      <c r="WNU600" s="60"/>
      <c r="WNV600" s="60"/>
      <c r="WNW600" s="60"/>
      <c r="WNX600" s="60"/>
      <c r="WNY600" s="60"/>
      <c r="WNZ600" s="60"/>
      <c r="WOA600" s="60"/>
      <c r="WOB600" s="60"/>
      <c r="WOC600" s="60"/>
      <c r="WOD600" s="60"/>
      <c r="WOE600" s="60"/>
      <c r="WOF600" s="60"/>
      <c r="WOG600" s="60"/>
      <c r="WOH600" s="60"/>
      <c r="WOI600" s="60"/>
      <c r="WOJ600" s="60"/>
      <c r="WOK600" s="60"/>
      <c r="WOL600" s="60"/>
      <c r="WOM600" s="60"/>
      <c r="WON600" s="60"/>
      <c r="WOO600" s="60"/>
      <c r="WOP600" s="60"/>
      <c r="WOQ600" s="60"/>
      <c r="WOR600" s="60"/>
      <c r="WOS600" s="60"/>
      <c r="WOT600" s="60"/>
      <c r="WOU600" s="60"/>
      <c r="WOV600" s="60"/>
      <c r="WOW600" s="60"/>
      <c r="WOX600" s="60"/>
      <c r="WOY600" s="60"/>
      <c r="WOZ600" s="60"/>
      <c r="WPA600" s="60"/>
      <c r="WPB600" s="60"/>
      <c r="WPC600" s="60"/>
      <c r="WPD600" s="60"/>
      <c r="WPE600" s="60"/>
      <c r="WPF600" s="60"/>
      <c r="WPG600" s="60"/>
      <c r="WPH600" s="60"/>
      <c r="WPI600" s="60"/>
      <c r="WPJ600" s="60"/>
      <c r="WPK600" s="60"/>
      <c r="WPL600" s="60"/>
      <c r="WPM600" s="60"/>
      <c r="WPN600" s="60"/>
      <c r="WPO600" s="60"/>
      <c r="WPP600" s="60"/>
      <c r="WPQ600" s="60"/>
      <c r="WPR600" s="60"/>
      <c r="WPS600" s="60"/>
      <c r="WPT600" s="60"/>
      <c r="WPU600" s="60"/>
      <c r="WPV600" s="60"/>
      <c r="WPW600" s="60"/>
      <c r="WPX600" s="60"/>
      <c r="WPY600" s="60"/>
      <c r="WPZ600" s="60"/>
      <c r="WQA600" s="60"/>
      <c r="WQB600" s="60"/>
      <c r="WQC600" s="60"/>
      <c r="WQD600" s="60"/>
      <c r="WQE600" s="60"/>
      <c r="WQF600" s="60"/>
      <c r="WQG600" s="60"/>
      <c r="WQH600" s="60"/>
      <c r="WQI600" s="60"/>
      <c r="WQJ600" s="60"/>
      <c r="WQK600" s="60"/>
      <c r="WQL600" s="60"/>
      <c r="WQM600" s="60"/>
      <c r="WQN600" s="60"/>
      <c r="WQO600" s="60"/>
      <c r="WQP600" s="60"/>
      <c r="WQQ600" s="60"/>
      <c r="WQR600" s="60"/>
      <c r="WQS600" s="60"/>
      <c r="WQT600" s="60"/>
      <c r="WQU600" s="60"/>
      <c r="WQV600" s="60"/>
      <c r="WQW600" s="60"/>
      <c r="WQX600" s="60"/>
      <c r="WQY600" s="60"/>
      <c r="WQZ600" s="60"/>
      <c r="WRA600" s="60"/>
      <c r="WRB600" s="60"/>
      <c r="WRC600" s="60"/>
      <c r="WRD600" s="60"/>
      <c r="WRE600" s="60"/>
      <c r="WRF600" s="60"/>
      <c r="WRG600" s="60"/>
      <c r="WRH600" s="60"/>
      <c r="WRI600" s="60"/>
      <c r="WRJ600" s="60"/>
      <c r="WRK600" s="60"/>
      <c r="WRL600" s="60"/>
      <c r="WRM600" s="60"/>
      <c r="WRN600" s="60"/>
      <c r="WRO600" s="60"/>
      <c r="WRP600" s="60"/>
      <c r="WRQ600" s="60"/>
      <c r="WRR600" s="60"/>
      <c r="WRS600" s="60"/>
      <c r="WRT600" s="60"/>
      <c r="WRU600" s="60"/>
      <c r="WRV600" s="60"/>
      <c r="WRW600" s="60"/>
      <c r="WRX600" s="60"/>
      <c r="WRY600" s="60"/>
      <c r="WRZ600" s="60"/>
      <c r="WSA600" s="60"/>
      <c r="WSB600" s="60"/>
      <c r="WSC600" s="60"/>
      <c r="WSD600" s="60"/>
      <c r="WSE600" s="60"/>
      <c r="WSF600" s="60"/>
      <c r="WSG600" s="60"/>
      <c r="WSH600" s="60"/>
      <c r="WSI600" s="60"/>
      <c r="WSJ600" s="60"/>
      <c r="WSK600" s="60"/>
      <c r="WSL600" s="60"/>
      <c r="WSM600" s="60"/>
      <c r="WSN600" s="60"/>
      <c r="WSO600" s="60"/>
      <c r="WSP600" s="60"/>
      <c r="WSQ600" s="60"/>
      <c r="WSR600" s="60"/>
      <c r="WSS600" s="60"/>
      <c r="WST600" s="60"/>
      <c r="WSU600" s="60"/>
      <c r="WSV600" s="60"/>
      <c r="WSW600" s="60"/>
      <c r="WSX600" s="60"/>
      <c r="WSY600" s="60"/>
      <c r="WSZ600" s="60"/>
      <c r="WTA600" s="60"/>
      <c r="WTB600" s="60"/>
      <c r="WTC600" s="60"/>
      <c r="WTD600" s="60"/>
      <c r="WTE600" s="60"/>
      <c r="WTF600" s="60"/>
      <c r="WTG600" s="60"/>
      <c r="WTH600" s="60"/>
      <c r="WTI600" s="60"/>
      <c r="WTJ600" s="60"/>
      <c r="WTK600" s="60"/>
      <c r="WTL600" s="60"/>
      <c r="WTM600" s="60"/>
      <c r="WTN600" s="60"/>
      <c r="WTO600" s="60"/>
      <c r="WTP600" s="60"/>
      <c r="WTQ600" s="60"/>
      <c r="WTR600" s="60"/>
      <c r="WTS600" s="60"/>
      <c r="WTT600" s="60"/>
      <c r="WTU600" s="60"/>
      <c r="WTV600" s="60"/>
      <c r="WTW600" s="60"/>
      <c r="WTX600" s="60"/>
      <c r="WTY600" s="60"/>
      <c r="WTZ600" s="60"/>
      <c r="WUA600" s="60"/>
      <c r="WUB600" s="60"/>
      <c r="WUC600" s="60"/>
      <c r="WUD600" s="60"/>
      <c r="WUE600" s="60"/>
      <c r="WUF600" s="60"/>
      <c r="WUG600" s="60"/>
      <c r="WUH600" s="60"/>
      <c r="WUI600" s="60"/>
      <c r="WUJ600" s="60"/>
      <c r="WUK600" s="60"/>
      <c r="WUL600" s="60"/>
      <c r="WUM600" s="60"/>
      <c r="WUN600" s="60"/>
      <c r="WUO600" s="60"/>
      <c r="WUP600" s="60"/>
      <c r="WUQ600" s="60"/>
      <c r="WUR600" s="60"/>
      <c r="WUS600" s="60"/>
      <c r="WUT600" s="60"/>
      <c r="WUU600" s="60"/>
      <c r="WUV600" s="60"/>
      <c r="WUW600" s="60"/>
      <c r="WUX600" s="60"/>
      <c r="WUY600" s="60"/>
      <c r="WUZ600" s="60"/>
      <c r="WVA600" s="60"/>
      <c r="WVB600" s="60"/>
      <c r="WVC600" s="60"/>
      <c r="WVD600" s="60"/>
      <c r="WVE600" s="60"/>
      <c r="WVF600" s="60"/>
      <c r="WVG600" s="60"/>
      <c r="WVH600" s="60"/>
      <c r="WVI600" s="60"/>
      <c r="WVJ600" s="60"/>
      <c r="WVK600" s="60"/>
      <c r="WVL600" s="60"/>
      <c r="WVM600" s="60"/>
      <c r="WVN600" s="60"/>
      <c r="WVO600" s="60"/>
      <c r="WVP600" s="60"/>
      <c r="WVQ600" s="60"/>
      <c r="WVR600" s="60"/>
      <c r="WVS600" s="60"/>
      <c r="WVT600" s="60"/>
      <c r="WVU600" s="60"/>
      <c r="WVV600" s="60"/>
      <c r="WVW600" s="60"/>
      <c r="WVX600" s="60"/>
      <c r="WVY600" s="60"/>
      <c r="WVZ600" s="60"/>
      <c r="WWA600" s="60"/>
      <c r="WWB600" s="60"/>
      <c r="WWC600" s="60"/>
      <c r="WWD600" s="60"/>
      <c r="WWE600" s="60"/>
      <c r="WWF600" s="60"/>
      <c r="WWG600" s="60"/>
      <c r="WWH600" s="60"/>
      <c r="WWI600" s="60"/>
      <c r="WWJ600" s="60"/>
      <c r="WWK600" s="60"/>
      <c r="WWL600" s="60"/>
      <c r="WWM600" s="60"/>
      <c r="WWN600" s="60"/>
      <c r="WWO600" s="60"/>
      <c r="WWP600" s="60"/>
      <c r="WWQ600" s="60"/>
      <c r="WWR600" s="60"/>
      <c r="WWS600" s="60"/>
      <c r="WWT600" s="60"/>
      <c r="WWU600" s="60"/>
      <c r="WWV600" s="60"/>
      <c r="WWW600" s="60"/>
      <c r="WWX600" s="60"/>
      <c r="WWY600" s="60"/>
      <c r="WWZ600" s="60"/>
      <c r="WXA600" s="60"/>
      <c r="WXB600" s="60"/>
      <c r="WXC600" s="60"/>
      <c r="WXD600" s="60"/>
      <c r="WXE600" s="60"/>
      <c r="WXF600" s="60"/>
      <c r="WXG600" s="60"/>
      <c r="WXH600" s="60"/>
      <c r="WXI600" s="60"/>
      <c r="WXJ600" s="60"/>
      <c r="WXK600" s="60"/>
      <c r="WXL600" s="60"/>
      <c r="WXM600" s="60"/>
      <c r="WXN600" s="60"/>
      <c r="WXO600" s="60"/>
      <c r="WXP600" s="60"/>
      <c r="WXQ600" s="60"/>
      <c r="WXR600" s="60"/>
      <c r="WXS600" s="60"/>
      <c r="WXT600" s="60"/>
      <c r="WXU600" s="60"/>
      <c r="WXV600" s="60"/>
      <c r="WXW600" s="60"/>
      <c r="WXX600" s="60"/>
      <c r="WXY600" s="60"/>
      <c r="WXZ600" s="60"/>
      <c r="WYA600" s="60"/>
      <c r="WYB600" s="60"/>
      <c r="WYC600" s="60"/>
      <c r="WYD600" s="60"/>
      <c r="WYE600" s="60"/>
      <c r="WYF600" s="60"/>
      <c r="WYG600" s="60"/>
      <c r="WYH600" s="60"/>
      <c r="WYI600" s="60"/>
      <c r="WYJ600" s="60"/>
      <c r="WYK600" s="60"/>
      <c r="WYL600" s="60"/>
      <c r="WYM600" s="60"/>
      <c r="WYN600" s="60"/>
      <c r="WYO600" s="60"/>
      <c r="WYP600" s="60"/>
      <c r="WYQ600" s="60"/>
      <c r="WYR600" s="60"/>
      <c r="WYS600" s="60"/>
      <c r="WYT600" s="60"/>
      <c r="WYU600" s="60"/>
      <c r="WYV600" s="60"/>
      <c r="WYW600" s="60"/>
      <c r="WYX600" s="60"/>
      <c r="WYY600" s="60"/>
      <c r="WYZ600" s="60"/>
      <c r="WZA600" s="60"/>
      <c r="WZB600" s="60"/>
      <c r="WZC600" s="60"/>
      <c r="WZD600" s="60"/>
      <c r="WZE600" s="60"/>
      <c r="WZF600" s="60"/>
      <c r="WZG600" s="60"/>
      <c r="WZH600" s="60"/>
      <c r="WZI600" s="60"/>
      <c r="WZJ600" s="60"/>
      <c r="WZK600" s="60"/>
      <c r="WZL600" s="60"/>
      <c r="WZM600" s="60"/>
      <c r="WZN600" s="60"/>
      <c r="WZO600" s="60"/>
      <c r="WZP600" s="60"/>
      <c r="WZQ600" s="60"/>
      <c r="WZR600" s="60"/>
      <c r="WZS600" s="60"/>
      <c r="WZT600" s="60"/>
      <c r="WZU600" s="60"/>
      <c r="WZV600" s="60"/>
      <c r="WZW600" s="60"/>
      <c r="WZX600" s="60"/>
      <c r="WZY600" s="60"/>
      <c r="WZZ600" s="60"/>
      <c r="XAA600" s="60"/>
      <c r="XAB600" s="60"/>
      <c r="XAC600" s="60"/>
      <c r="XAD600" s="60"/>
      <c r="XAE600" s="60"/>
      <c r="XAF600" s="60"/>
      <c r="XAG600" s="60"/>
      <c r="XAH600" s="60"/>
      <c r="XAI600" s="60"/>
      <c r="XAJ600" s="60"/>
      <c r="XAK600" s="60"/>
      <c r="XAL600" s="60"/>
      <c r="XAM600" s="60"/>
      <c r="XAN600" s="60"/>
      <c r="XAO600" s="60"/>
      <c r="XAP600" s="60"/>
      <c r="XAQ600" s="60"/>
      <c r="XAR600" s="60"/>
      <c r="XAS600" s="60"/>
      <c r="XAT600" s="60"/>
      <c r="XAU600" s="60"/>
      <c r="XAV600" s="60"/>
      <c r="XAW600" s="60"/>
      <c r="XAX600" s="60"/>
      <c r="XAY600" s="60"/>
      <c r="XAZ600" s="60"/>
      <c r="XBA600" s="60"/>
      <c r="XBB600" s="60"/>
      <c r="XBC600" s="60"/>
      <c r="XBD600" s="60"/>
      <c r="XBE600" s="60"/>
      <c r="XBF600" s="60"/>
      <c r="XBG600" s="60"/>
      <c r="XBH600" s="60"/>
      <c r="XBI600" s="60"/>
      <c r="XBJ600" s="60"/>
      <c r="XBK600" s="60"/>
      <c r="XBL600" s="60"/>
      <c r="XBM600" s="60"/>
      <c r="XBN600" s="60"/>
      <c r="XBO600" s="60"/>
      <c r="XBP600" s="60"/>
      <c r="XBQ600" s="60"/>
      <c r="XBR600" s="60"/>
      <c r="XBS600" s="60"/>
      <c r="XBT600" s="60"/>
      <c r="XBU600" s="60"/>
      <c r="XBV600" s="60"/>
      <c r="XBW600" s="60"/>
      <c r="XBX600" s="60"/>
      <c r="XBY600" s="60"/>
      <c r="XBZ600" s="60"/>
      <c r="XCA600" s="60"/>
      <c r="XCB600" s="60"/>
      <c r="XCC600" s="60"/>
      <c r="XCD600" s="60"/>
      <c r="XCE600" s="60"/>
      <c r="XCF600" s="60"/>
      <c r="XCG600" s="60"/>
      <c r="XCH600" s="60"/>
      <c r="XCI600" s="60"/>
      <c r="XCJ600" s="60"/>
      <c r="XCK600" s="60"/>
      <c r="XCL600" s="60"/>
      <c r="XCM600" s="60"/>
      <c r="XCN600" s="60"/>
      <c r="XCO600" s="60"/>
      <c r="XCP600" s="60"/>
      <c r="XCQ600" s="60"/>
      <c r="XCR600" s="60"/>
      <c r="XCS600" s="60"/>
      <c r="XCT600" s="60"/>
      <c r="XCU600" s="60"/>
      <c r="XCV600" s="60"/>
      <c r="XCW600" s="60"/>
      <c r="XCX600" s="60"/>
      <c r="XCY600" s="60"/>
      <c r="XCZ600" s="60"/>
      <c r="XDA600" s="60"/>
      <c r="XDB600" s="60"/>
      <c r="XDC600" s="60"/>
      <c r="XDD600" s="60"/>
      <c r="XDE600" s="60"/>
      <c r="XDF600" s="60"/>
      <c r="XDG600" s="60"/>
      <c r="XDH600" s="60"/>
      <c r="XDI600" s="60"/>
      <c r="XDJ600" s="60"/>
      <c r="XDK600" s="60"/>
      <c r="XDL600" s="60"/>
      <c r="XDM600" s="60"/>
      <c r="XDN600" s="60"/>
      <c r="XDO600" s="60"/>
      <c r="XDP600" s="60"/>
      <c r="XDQ600" s="60"/>
      <c r="XDR600" s="60"/>
      <c r="XDS600" s="60"/>
      <c r="XDT600" s="60"/>
      <c r="XDU600" s="60"/>
      <c r="XDV600" s="60"/>
      <c r="XDW600" s="60"/>
      <c r="XDX600" s="60"/>
      <c r="XDY600" s="60"/>
      <c r="XDZ600" s="60"/>
      <c r="XEA600" s="60"/>
      <c r="XEB600" s="60"/>
      <c r="XEC600" s="60"/>
      <c r="XED600" s="60"/>
      <c r="XEE600" s="60"/>
      <c r="XEF600" s="60"/>
      <c r="XEG600" s="60"/>
      <c r="XEH600" s="60"/>
      <c r="XEI600" s="60"/>
      <c r="XEJ600" s="60"/>
      <c r="XEK600" s="60"/>
      <c r="XEL600" s="60"/>
      <c r="XEM600" s="60"/>
      <c r="XEN600" s="60"/>
      <c r="XEO600" s="60"/>
      <c r="XEP600" s="60"/>
      <c r="XEQ600" s="60"/>
      <c r="XER600" s="60"/>
      <c r="XES600" s="60"/>
      <c r="XET600" s="60"/>
      <c r="XEU600" s="60"/>
      <c r="XEV600" s="60"/>
      <c r="XEW600" s="60"/>
      <c r="XEX600" s="60"/>
      <c r="XEY600" s="60"/>
      <c r="XEZ600" s="60"/>
      <c r="XFA600" s="60"/>
      <c r="XFB600" s="60"/>
      <c r="XFC600" s="60"/>
    </row>
    <row r="601" spans="1:16383">
      <c r="A601" s="7">
        <v>600</v>
      </c>
      <c r="B601" s="47" t="s">
        <v>40483</v>
      </c>
      <c r="C601" s="47" t="s">
        <v>40484</v>
      </c>
      <c r="D601" s="30" t="s">
        <v>40485</v>
      </c>
      <c r="E601" s="47" t="s">
        <v>9480</v>
      </c>
      <c r="F601" s="7" t="s">
        <v>7068</v>
      </c>
      <c r="G601" s="59">
        <v>43747</v>
      </c>
      <c r="H601" s="7" t="s">
        <v>92</v>
      </c>
      <c r="I601" s="9"/>
      <c r="J601" s="9"/>
      <c r="M601" s="10">
        <v>43866</v>
      </c>
      <c r="O601" s="15" t="s">
        <v>8087</v>
      </c>
    </row>
    <row r="602" spans="1:16383">
      <c r="A602" s="7">
        <v>601</v>
      </c>
      <c r="B602" s="7" t="s">
        <v>40486</v>
      </c>
      <c r="C602" s="7" t="s">
        <v>40487</v>
      </c>
      <c r="D602" s="7" t="s">
        <v>40488</v>
      </c>
      <c r="E602" s="7" t="s">
        <v>8033</v>
      </c>
      <c r="F602" s="7" t="s">
        <v>7068</v>
      </c>
      <c r="G602" s="8">
        <v>43867</v>
      </c>
      <c r="H602" s="17" t="s">
        <v>92</v>
      </c>
      <c r="I602" s="9"/>
      <c r="J602" s="7"/>
      <c r="M602" s="11">
        <v>43867</v>
      </c>
      <c r="N602" s="12"/>
      <c r="O602" s="13" t="s">
        <v>40489</v>
      </c>
    </row>
    <row r="603" spans="1:16383">
      <c r="A603" s="7">
        <v>602</v>
      </c>
      <c r="B603" s="7" t="s">
        <v>40490</v>
      </c>
      <c r="C603" s="7" t="s">
        <v>40491</v>
      </c>
      <c r="D603" s="7" t="s">
        <v>1327</v>
      </c>
      <c r="E603" s="7" t="s">
        <v>8033</v>
      </c>
      <c r="F603" s="7" t="s">
        <v>78</v>
      </c>
      <c r="G603" s="8"/>
      <c r="H603" s="7"/>
      <c r="I603" s="9"/>
      <c r="J603" s="7"/>
      <c r="O603" s="15"/>
    </row>
    <row r="604" spans="1:16383">
      <c r="A604" s="7">
        <v>603</v>
      </c>
      <c r="B604" s="7" t="s">
        <v>40492</v>
      </c>
      <c r="C604" s="7" t="s">
        <v>7393</v>
      </c>
      <c r="D604" s="7" t="s">
        <v>8981</v>
      </c>
      <c r="E604" s="7" t="s">
        <v>8033</v>
      </c>
      <c r="F604" s="7" t="s">
        <v>7068</v>
      </c>
      <c r="G604" s="8">
        <v>43753</v>
      </c>
      <c r="H604" s="7" t="s">
        <v>55</v>
      </c>
      <c r="I604" s="9">
        <f>TODAY()-Tableau1[[#This Row],[Follow Up 2]]</f>
        <v>604</v>
      </c>
      <c r="J604" s="8">
        <v>43789</v>
      </c>
      <c r="K604" s="10">
        <v>43886</v>
      </c>
      <c r="M604" s="11"/>
      <c r="N604" s="12"/>
      <c r="O604" s="13"/>
    </row>
    <row r="605" spans="1:16383">
      <c r="A605" s="7">
        <v>604</v>
      </c>
      <c r="B605" s="7" t="s">
        <v>40493</v>
      </c>
      <c r="C605" s="7" t="s">
        <v>40494</v>
      </c>
      <c r="D605" s="7" t="s">
        <v>40495</v>
      </c>
      <c r="E605" s="7" t="s">
        <v>8033</v>
      </c>
      <c r="F605" s="7" t="s">
        <v>33</v>
      </c>
      <c r="G605" s="8">
        <v>43893</v>
      </c>
      <c r="H605" s="7" t="s">
        <v>237</v>
      </c>
      <c r="I605" s="9">
        <f>TODAY()-M605</f>
        <v>596</v>
      </c>
      <c r="J605" s="7"/>
      <c r="M605" s="10">
        <v>43894</v>
      </c>
      <c r="N605" s="18" t="s">
        <v>40496</v>
      </c>
      <c r="O605" s="15" t="s">
        <v>40497</v>
      </c>
    </row>
    <row r="606" spans="1:16383">
      <c r="A606" s="7">
        <v>605</v>
      </c>
      <c r="B606" s="7" t="s">
        <v>40498</v>
      </c>
      <c r="C606" s="7" t="s">
        <v>40499</v>
      </c>
      <c r="D606" s="7" t="s">
        <v>40500</v>
      </c>
      <c r="E606" s="7" t="s">
        <v>8467</v>
      </c>
      <c r="F606" s="7" t="s">
        <v>33</v>
      </c>
      <c r="G606" s="8">
        <v>43914</v>
      </c>
      <c r="H606" s="7" t="s">
        <v>55</v>
      </c>
      <c r="I606" s="9">
        <f>TODAY()-Tableau1[[#This Row],[Message Date]]</f>
        <v>576</v>
      </c>
      <c r="J606" s="7"/>
      <c r="M606" s="11"/>
      <c r="N606" s="12"/>
      <c r="O606" s="13"/>
    </row>
    <row r="607" spans="1:16383">
      <c r="A607" s="7">
        <v>606</v>
      </c>
      <c r="B607" s="7" t="s">
        <v>40501</v>
      </c>
      <c r="C607" s="7" t="s">
        <v>627</v>
      </c>
      <c r="D607" s="7" t="s">
        <v>746</v>
      </c>
      <c r="E607" s="7" t="s">
        <v>8033</v>
      </c>
      <c r="F607" s="7" t="s">
        <v>78</v>
      </c>
      <c r="G607" s="8"/>
      <c r="H607" s="7"/>
      <c r="I607" s="9"/>
      <c r="J607" s="7"/>
      <c r="O607" s="15"/>
    </row>
    <row r="608" spans="1:16383">
      <c r="A608" s="7">
        <v>607</v>
      </c>
      <c r="B608" s="7"/>
      <c r="C608" s="7"/>
      <c r="D608" s="7"/>
      <c r="E608" s="7"/>
      <c r="F608" s="7"/>
      <c r="G608" s="8"/>
      <c r="H608" s="7"/>
      <c r="I608" s="9"/>
      <c r="J608" s="7"/>
      <c r="M608" s="11"/>
      <c r="N608" s="12"/>
      <c r="O608" s="13"/>
    </row>
    <row r="609" spans="1:15">
      <c r="A609" s="7">
        <v>608</v>
      </c>
      <c r="B609" s="7"/>
      <c r="C609" s="7"/>
      <c r="D609" s="7"/>
      <c r="E609" s="7"/>
      <c r="F609" s="7"/>
      <c r="G609" s="8"/>
      <c r="H609" s="7"/>
      <c r="I609" s="9"/>
      <c r="J609" s="7"/>
      <c r="O609" s="15"/>
    </row>
    <row r="610" spans="1:15">
      <c r="A610" s="7">
        <v>609</v>
      </c>
      <c r="B610" s="7"/>
      <c r="C610" s="7"/>
      <c r="D610" s="7"/>
      <c r="E610" s="7"/>
      <c r="F610" s="7"/>
      <c r="G610" s="8"/>
      <c r="H610" s="7"/>
      <c r="I610" s="9"/>
      <c r="J610" s="7"/>
      <c r="M610" s="11"/>
      <c r="N610" s="12"/>
      <c r="O610" s="13"/>
    </row>
    <row r="611" spans="1:15">
      <c r="A611" s="7">
        <v>610</v>
      </c>
      <c r="B611" s="7"/>
      <c r="C611" s="7"/>
      <c r="D611" s="7"/>
      <c r="E611" s="7"/>
      <c r="F611" s="7"/>
      <c r="G611" s="8"/>
      <c r="H611" s="7"/>
      <c r="I611" s="9"/>
      <c r="J611" s="7"/>
      <c r="O611" s="15"/>
    </row>
    <row r="612" spans="1:15">
      <c r="A612" s="7">
        <v>611</v>
      </c>
      <c r="B612" s="7"/>
      <c r="C612" s="7"/>
      <c r="D612" s="7"/>
      <c r="E612" s="7"/>
      <c r="F612" s="7"/>
      <c r="G612" s="8"/>
      <c r="H612" s="7"/>
      <c r="I612" s="9"/>
      <c r="J612" s="7"/>
      <c r="M612" s="11"/>
      <c r="N612" s="12"/>
      <c r="O612" s="13"/>
    </row>
    <row r="613" spans="1:15">
      <c r="A613" s="7">
        <v>612</v>
      </c>
      <c r="B613" s="7"/>
      <c r="C613" s="7"/>
      <c r="D613" s="7"/>
      <c r="E613" s="7"/>
      <c r="F613" s="7"/>
      <c r="G613" s="8"/>
      <c r="H613" s="7"/>
      <c r="I613" s="9"/>
      <c r="J613" s="7"/>
      <c r="O613" s="15"/>
    </row>
    <row r="614" spans="1:15">
      <c r="A614" s="7">
        <v>613</v>
      </c>
      <c r="B614" s="7"/>
      <c r="C614" s="7"/>
      <c r="D614" s="7"/>
      <c r="E614" s="7"/>
      <c r="F614" s="7"/>
      <c r="G614" s="8"/>
      <c r="H614" s="7"/>
      <c r="I614" s="9"/>
      <c r="J614" s="7"/>
      <c r="M614" s="11"/>
      <c r="N614" s="12"/>
      <c r="O614" s="13"/>
    </row>
    <row r="615" spans="1:15">
      <c r="A615" s="7">
        <v>614</v>
      </c>
      <c r="B615" s="7"/>
      <c r="C615" s="7"/>
      <c r="D615" s="7"/>
      <c r="E615" s="7"/>
      <c r="F615" s="7"/>
      <c r="G615" s="8"/>
      <c r="H615" s="7"/>
      <c r="I615" s="9"/>
      <c r="J615" s="7"/>
      <c r="O615" s="15"/>
    </row>
    <row r="616" spans="1:15">
      <c r="A616" s="7">
        <v>615</v>
      </c>
      <c r="B616" s="7"/>
      <c r="C616" s="7"/>
      <c r="D616" s="7"/>
      <c r="E616" s="7"/>
      <c r="F616" s="7"/>
      <c r="G616" s="8"/>
      <c r="H616" s="7"/>
      <c r="I616" s="9"/>
      <c r="J616" s="7"/>
      <c r="M616" s="11"/>
      <c r="N616" s="12"/>
      <c r="O616" s="13"/>
    </row>
    <row r="617" spans="1:15">
      <c r="A617" s="7">
        <v>616</v>
      </c>
      <c r="B617" s="7"/>
      <c r="C617" s="7"/>
      <c r="D617" s="7"/>
      <c r="E617" s="7"/>
      <c r="F617" s="7"/>
      <c r="G617" s="8"/>
      <c r="H617" s="7"/>
      <c r="I617" s="9"/>
      <c r="J617" s="7"/>
      <c r="O617" s="15"/>
    </row>
    <row r="618" spans="1:15">
      <c r="A618" s="7">
        <v>617</v>
      </c>
      <c r="B618" s="7"/>
      <c r="C618" s="7"/>
      <c r="D618" s="7"/>
      <c r="E618" s="7"/>
      <c r="F618" s="7"/>
      <c r="G618" s="8"/>
      <c r="H618" s="7"/>
      <c r="I618" s="9"/>
      <c r="J618" s="7"/>
      <c r="M618" s="11"/>
      <c r="N618" s="12"/>
      <c r="O618" s="13"/>
    </row>
    <row r="619" spans="1:15">
      <c r="A619" s="7">
        <v>618</v>
      </c>
      <c r="B619" s="7"/>
      <c r="C619" s="7"/>
      <c r="D619" s="7"/>
      <c r="E619" s="7"/>
      <c r="F619" s="7"/>
      <c r="G619" s="8"/>
      <c r="H619" s="7"/>
      <c r="I619" s="9"/>
      <c r="J619" s="7"/>
      <c r="O619" s="15"/>
    </row>
    <row r="620" spans="1:15">
      <c r="A620" s="7">
        <v>619</v>
      </c>
      <c r="B620" s="7"/>
      <c r="C620" s="7"/>
      <c r="D620" s="7"/>
      <c r="E620" s="7"/>
      <c r="F620" s="7"/>
      <c r="G620" s="8"/>
      <c r="H620" s="7"/>
      <c r="I620" s="9"/>
      <c r="J620" s="7"/>
      <c r="M620" s="11"/>
      <c r="N620" s="12"/>
      <c r="O620" s="13"/>
    </row>
    <row r="621" spans="1:15">
      <c r="A621" s="7">
        <v>620</v>
      </c>
      <c r="B621" s="7"/>
      <c r="C621" s="7"/>
      <c r="D621" s="7"/>
      <c r="E621" s="7"/>
      <c r="F621" s="7"/>
      <c r="G621" s="8"/>
      <c r="H621" s="7"/>
      <c r="I621" s="9"/>
      <c r="J621" s="7"/>
      <c r="O621" s="15"/>
    </row>
    <row r="622" spans="1:15">
      <c r="A622" s="7">
        <v>621</v>
      </c>
      <c r="B622" s="7"/>
      <c r="C622" s="7"/>
      <c r="D622" s="7"/>
      <c r="E622" s="7"/>
      <c r="F622" s="7"/>
      <c r="G622" s="8"/>
      <c r="H622" s="7"/>
      <c r="I622" s="9"/>
      <c r="J622" s="7"/>
      <c r="M622" s="11"/>
      <c r="N622" s="12"/>
      <c r="O622" s="13"/>
    </row>
    <row r="623" spans="1:15">
      <c r="A623" s="7">
        <v>622</v>
      </c>
      <c r="B623" s="7"/>
      <c r="C623" s="7"/>
      <c r="D623" s="7"/>
      <c r="E623" s="7"/>
      <c r="F623" s="7"/>
      <c r="G623" s="8"/>
      <c r="H623" s="7"/>
      <c r="I623" s="9"/>
      <c r="J623" s="7"/>
      <c r="O623" s="15"/>
    </row>
    <row r="624" spans="1:15">
      <c r="A624" s="7">
        <v>623</v>
      </c>
      <c r="B624" s="7"/>
      <c r="C624" s="7"/>
      <c r="D624" s="7"/>
      <c r="E624" s="7"/>
      <c r="F624" s="7"/>
      <c r="G624" s="8"/>
      <c r="H624" s="7"/>
      <c r="I624" s="9"/>
      <c r="J624" s="7"/>
      <c r="M624" s="11"/>
      <c r="N624" s="12"/>
      <c r="O624" s="13"/>
    </row>
    <row r="625" spans="1:15">
      <c r="A625" s="7">
        <v>624</v>
      </c>
      <c r="B625" s="7"/>
      <c r="C625" s="7"/>
      <c r="D625" s="7"/>
      <c r="E625" s="7"/>
      <c r="F625" s="7"/>
      <c r="G625" s="8"/>
      <c r="H625" s="7"/>
      <c r="I625" s="9"/>
      <c r="J625" s="7"/>
      <c r="O625" s="15"/>
    </row>
    <row r="626" spans="1:15">
      <c r="A626" s="7">
        <v>625</v>
      </c>
      <c r="B626" s="7"/>
      <c r="C626" s="7"/>
      <c r="D626" s="7"/>
      <c r="E626" s="7"/>
      <c r="F626" s="7"/>
      <c r="G626" s="8"/>
      <c r="H626" s="7"/>
      <c r="I626" s="9"/>
      <c r="J626" s="7"/>
      <c r="M626" s="11"/>
      <c r="N626" s="12"/>
      <c r="O626" s="13"/>
    </row>
    <row r="627" spans="1:15">
      <c r="A627" s="7">
        <v>626</v>
      </c>
      <c r="B627" s="7"/>
      <c r="C627" s="7"/>
      <c r="D627" s="7"/>
      <c r="E627" s="7"/>
      <c r="F627" s="7"/>
      <c r="G627" s="8"/>
      <c r="H627" s="7"/>
      <c r="I627" s="9"/>
      <c r="J627" s="7"/>
      <c r="O627" s="15"/>
    </row>
    <row r="628" spans="1:15">
      <c r="A628" s="7">
        <v>627</v>
      </c>
      <c r="B628" s="7"/>
      <c r="C628" s="7"/>
      <c r="D628" s="7"/>
      <c r="E628" s="7"/>
      <c r="F628" s="7"/>
      <c r="G628" s="8"/>
      <c r="H628" s="7"/>
      <c r="I628" s="9"/>
      <c r="J628" s="7"/>
      <c r="M628" s="11"/>
      <c r="N628" s="12"/>
      <c r="O628" s="13"/>
    </row>
    <row r="629" spans="1:15">
      <c r="A629" s="7">
        <v>628</v>
      </c>
      <c r="B629" s="7"/>
      <c r="C629" s="7"/>
      <c r="D629" s="7"/>
      <c r="E629" s="7"/>
      <c r="F629" s="7"/>
      <c r="G629" s="8"/>
      <c r="H629" s="7"/>
      <c r="I629" s="9"/>
      <c r="J629" s="7"/>
      <c r="O629" s="15"/>
    </row>
    <row r="630" spans="1:15">
      <c r="A630" s="7">
        <v>629</v>
      </c>
      <c r="B630" s="7"/>
      <c r="C630" s="7"/>
      <c r="D630" s="7"/>
      <c r="E630" s="7"/>
      <c r="F630" s="7"/>
      <c r="G630" s="8"/>
      <c r="H630" s="7"/>
      <c r="I630" s="9"/>
      <c r="J630" s="7"/>
      <c r="M630" s="11"/>
      <c r="N630" s="12"/>
      <c r="O630" s="13"/>
    </row>
    <row r="631" spans="1:15">
      <c r="A631" s="7">
        <v>630</v>
      </c>
      <c r="B631" s="7"/>
      <c r="C631" s="7"/>
      <c r="D631" s="7"/>
      <c r="E631" s="7"/>
      <c r="F631" s="7"/>
      <c r="G631" s="8"/>
      <c r="H631" s="7"/>
      <c r="I631" s="9"/>
      <c r="J631" s="7"/>
      <c r="O631" s="15"/>
    </row>
    <row r="632" spans="1:15">
      <c r="A632" s="7">
        <v>631</v>
      </c>
      <c r="B632" s="7"/>
      <c r="C632" s="7"/>
      <c r="D632" s="7"/>
      <c r="E632" s="7"/>
      <c r="F632" s="7"/>
      <c r="G632" s="8"/>
      <c r="H632" s="7"/>
      <c r="I632" s="9"/>
      <c r="J632" s="7"/>
      <c r="M632" s="11"/>
      <c r="N632" s="12"/>
      <c r="O632" s="13"/>
    </row>
    <row r="633" spans="1:15">
      <c r="A633" s="7">
        <v>632</v>
      </c>
      <c r="B633" s="7"/>
      <c r="C633" s="7"/>
      <c r="D633" s="7"/>
      <c r="E633" s="7"/>
      <c r="F633" s="7"/>
      <c r="G633" s="8"/>
      <c r="H633" s="7"/>
      <c r="I633" s="9"/>
      <c r="J633" s="7"/>
      <c r="O633" s="15"/>
    </row>
    <row r="634" spans="1:15">
      <c r="A634" s="7">
        <v>633</v>
      </c>
      <c r="B634" s="7"/>
      <c r="C634" s="7"/>
      <c r="D634" s="7"/>
      <c r="E634" s="7"/>
      <c r="F634" s="7"/>
      <c r="G634" s="8"/>
      <c r="H634" s="7"/>
      <c r="I634" s="9"/>
      <c r="J634" s="7"/>
      <c r="M634" s="11"/>
      <c r="N634" s="12"/>
      <c r="O634" s="13"/>
    </row>
    <row r="635" spans="1:15">
      <c r="A635" s="7">
        <v>634</v>
      </c>
      <c r="B635" s="7"/>
      <c r="C635" s="7"/>
      <c r="D635" s="7"/>
      <c r="E635" s="7"/>
      <c r="F635" s="7"/>
      <c r="G635" s="8"/>
      <c r="H635" s="7"/>
      <c r="I635" s="9"/>
      <c r="J635" s="7"/>
      <c r="O635" s="15"/>
    </row>
    <row r="636" spans="1:15">
      <c r="A636" s="7">
        <v>635</v>
      </c>
      <c r="B636" s="7"/>
      <c r="C636" s="7"/>
      <c r="D636" s="7"/>
      <c r="E636" s="7"/>
      <c r="F636" s="7"/>
      <c r="G636" s="8"/>
      <c r="H636" s="7"/>
      <c r="I636" s="9"/>
      <c r="J636" s="7"/>
      <c r="M636" s="11"/>
      <c r="N636" s="12"/>
      <c r="O636" s="13"/>
    </row>
    <row r="637" spans="1:15">
      <c r="A637" s="7">
        <v>636</v>
      </c>
      <c r="B637" s="7"/>
      <c r="C637" s="7"/>
      <c r="D637" s="7"/>
      <c r="E637" s="7"/>
      <c r="F637" s="7"/>
      <c r="G637" s="8"/>
      <c r="H637" s="7"/>
      <c r="I637" s="9"/>
      <c r="J637" s="7"/>
      <c r="O637" s="15"/>
    </row>
    <row r="638" spans="1:15">
      <c r="A638" s="7">
        <v>637</v>
      </c>
      <c r="B638" s="7"/>
      <c r="C638" s="7"/>
      <c r="D638" s="7"/>
      <c r="E638" s="7"/>
      <c r="F638" s="7"/>
      <c r="G638" s="8"/>
      <c r="H638" s="7"/>
      <c r="I638" s="9"/>
      <c r="J638" s="7"/>
      <c r="M638" s="11"/>
      <c r="N638" s="12"/>
      <c r="O638" s="13"/>
    </row>
    <row r="639" spans="1:15">
      <c r="A639" s="7">
        <v>638</v>
      </c>
      <c r="B639" s="7"/>
      <c r="C639" s="7"/>
      <c r="D639" s="7"/>
      <c r="E639" s="7"/>
      <c r="F639" s="7"/>
      <c r="G639" s="8"/>
      <c r="H639" s="7"/>
      <c r="I639" s="9"/>
      <c r="J639" s="7"/>
      <c r="O639" s="15"/>
    </row>
    <row r="640" spans="1:15">
      <c r="A640" s="7">
        <v>639</v>
      </c>
      <c r="B640" s="7"/>
      <c r="C640" s="7"/>
      <c r="D640" s="7"/>
      <c r="E640" s="7"/>
      <c r="F640" s="7"/>
      <c r="G640" s="8"/>
      <c r="H640" s="7"/>
      <c r="I640" s="9"/>
      <c r="J640" s="7"/>
      <c r="M640" s="11"/>
      <c r="N640" s="12"/>
      <c r="O640" s="13"/>
    </row>
    <row r="641" spans="1:15">
      <c r="A641" s="7">
        <v>640</v>
      </c>
      <c r="B641" s="7"/>
      <c r="C641" s="7"/>
      <c r="D641" s="7"/>
      <c r="E641" s="7"/>
      <c r="F641" s="7"/>
      <c r="G641" s="8"/>
      <c r="H641" s="7"/>
      <c r="I641" s="9"/>
      <c r="J641" s="7"/>
      <c r="O641" s="15"/>
    </row>
    <row r="642" spans="1:15">
      <c r="A642" s="7">
        <v>641</v>
      </c>
      <c r="B642" s="7"/>
      <c r="C642" s="7"/>
      <c r="D642" s="7"/>
      <c r="E642" s="7"/>
      <c r="F642" s="7"/>
      <c r="G642" s="8"/>
      <c r="H642" s="7"/>
      <c r="I642" s="9"/>
      <c r="J642" s="7"/>
      <c r="M642" s="11"/>
      <c r="N642" s="12"/>
      <c r="O642" s="13"/>
    </row>
    <row r="643" spans="1:15">
      <c r="A643" s="7">
        <v>642</v>
      </c>
      <c r="B643" s="7"/>
      <c r="C643" s="7"/>
      <c r="D643" s="7"/>
      <c r="E643" s="7"/>
      <c r="F643" s="7"/>
      <c r="G643" s="8"/>
      <c r="H643" s="7"/>
      <c r="I643" s="9"/>
      <c r="J643" s="7"/>
      <c r="O643" s="15"/>
    </row>
    <row r="644" spans="1:15">
      <c r="A644" s="7">
        <v>643</v>
      </c>
      <c r="B644" s="7"/>
      <c r="C644" s="7"/>
      <c r="D644" s="7"/>
      <c r="E644" s="7"/>
      <c r="F644" s="7"/>
      <c r="G644" s="8"/>
      <c r="H644" s="7"/>
      <c r="I644" s="9"/>
      <c r="J644" s="7"/>
      <c r="M644" s="11"/>
      <c r="N644" s="12"/>
      <c r="O644" s="13"/>
    </row>
    <row r="645" spans="1:15">
      <c r="A645" s="7">
        <v>644</v>
      </c>
      <c r="B645" s="7"/>
      <c r="C645" s="7"/>
      <c r="D645" s="7"/>
      <c r="E645" s="7"/>
      <c r="F645" s="7"/>
      <c r="G645" s="8"/>
      <c r="H645" s="7"/>
      <c r="I645" s="9"/>
      <c r="J645" s="7"/>
      <c r="O645" s="15"/>
    </row>
    <row r="646" spans="1:15">
      <c r="A646" s="7">
        <v>645</v>
      </c>
      <c r="B646" s="7"/>
      <c r="C646" s="7"/>
      <c r="D646" s="7"/>
      <c r="E646" s="7"/>
      <c r="F646" s="7"/>
      <c r="G646" s="8"/>
      <c r="H646" s="7"/>
      <c r="I646" s="9"/>
      <c r="J646" s="7"/>
      <c r="M646" s="11"/>
      <c r="N646" s="12"/>
      <c r="O646" s="13"/>
    </row>
    <row r="647" spans="1:15">
      <c r="A647" s="7">
        <v>646</v>
      </c>
      <c r="B647" s="7"/>
      <c r="C647" s="7"/>
      <c r="D647" s="7"/>
      <c r="E647" s="7"/>
      <c r="F647" s="7"/>
      <c r="G647" s="8"/>
      <c r="H647" s="7"/>
      <c r="I647" s="9"/>
      <c r="J647" s="7"/>
      <c r="O647" s="15"/>
    </row>
    <row r="648" spans="1:15">
      <c r="A648" s="7">
        <v>647</v>
      </c>
      <c r="B648" s="7"/>
      <c r="C648" s="7"/>
      <c r="D648" s="7"/>
      <c r="E648" s="7"/>
      <c r="F648" s="7"/>
      <c r="G648" s="8"/>
      <c r="H648" s="7"/>
      <c r="I648" s="9"/>
      <c r="J648" s="7"/>
      <c r="M648" s="11"/>
      <c r="N648" s="12"/>
      <c r="O648" s="13"/>
    </row>
    <row r="649" spans="1:15">
      <c r="A649" s="7">
        <v>648</v>
      </c>
      <c r="B649" s="7"/>
      <c r="C649" s="7"/>
      <c r="D649" s="7"/>
      <c r="E649" s="7"/>
      <c r="F649" s="7"/>
      <c r="G649" s="8"/>
      <c r="H649" s="7"/>
      <c r="I649" s="9"/>
      <c r="J649" s="7"/>
      <c r="O649" s="15"/>
    </row>
    <row r="650" spans="1:15">
      <c r="A650" s="7">
        <v>649</v>
      </c>
      <c r="B650" s="7"/>
      <c r="C650" s="7"/>
      <c r="D650" s="7"/>
      <c r="E650" s="7"/>
      <c r="F650" s="7"/>
      <c r="G650" s="8"/>
      <c r="H650" s="7"/>
      <c r="I650" s="9"/>
      <c r="J650" s="7"/>
      <c r="M650" s="11"/>
      <c r="N650" s="12"/>
      <c r="O650" s="13"/>
    </row>
    <row r="651" spans="1:15">
      <c r="A651" s="7">
        <v>650</v>
      </c>
      <c r="B651" s="7"/>
      <c r="C651" s="7"/>
      <c r="D651" s="7"/>
      <c r="E651" s="7"/>
      <c r="F651" s="7"/>
      <c r="G651" s="8"/>
      <c r="H651" s="7"/>
      <c r="I651" s="9"/>
      <c r="J651" s="7"/>
      <c r="O651" s="15"/>
    </row>
    <row r="652" spans="1:15">
      <c r="A652" s="7">
        <v>651</v>
      </c>
      <c r="B652" s="7"/>
      <c r="C652" s="7"/>
      <c r="D652" s="7"/>
      <c r="E652" s="7"/>
      <c r="F652" s="7"/>
      <c r="G652" s="8"/>
      <c r="H652" s="7"/>
      <c r="I652" s="9"/>
      <c r="J652" s="7"/>
      <c r="M652" s="11"/>
      <c r="N652" s="12"/>
      <c r="O652" s="13"/>
    </row>
    <row r="653" spans="1:15">
      <c r="A653" s="7">
        <v>652</v>
      </c>
      <c r="B653" s="7"/>
      <c r="C653" s="7"/>
      <c r="D653" s="7"/>
      <c r="E653" s="7"/>
      <c r="F653" s="7"/>
      <c r="G653" s="8"/>
      <c r="H653" s="7"/>
      <c r="I653" s="9"/>
      <c r="J653" s="7"/>
      <c r="O653" s="15"/>
    </row>
    <row r="654" spans="1:15">
      <c r="A654" s="7">
        <v>653</v>
      </c>
      <c r="B654" s="7"/>
      <c r="C654" s="7"/>
      <c r="D654" s="7"/>
      <c r="E654" s="7"/>
      <c r="F654" s="7"/>
      <c r="G654" s="8"/>
      <c r="H654" s="7"/>
      <c r="I654" s="9"/>
      <c r="J654" s="7"/>
      <c r="M654" s="11"/>
      <c r="N654" s="12"/>
      <c r="O654" s="13"/>
    </row>
    <row r="655" spans="1:15">
      <c r="A655" s="7">
        <v>654</v>
      </c>
      <c r="B655" s="7"/>
      <c r="C655" s="7"/>
      <c r="D655" s="7"/>
      <c r="E655" s="7"/>
      <c r="F655" s="7"/>
      <c r="G655" s="8"/>
      <c r="H655" s="7"/>
      <c r="I655" s="9"/>
      <c r="J655" s="7"/>
      <c r="O655" s="15"/>
    </row>
    <row r="656" spans="1:15">
      <c r="A656" s="7">
        <v>655</v>
      </c>
      <c r="B656" s="7"/>
      <c r="C656" s="7"/>
      <c r="D656" s="7"/>
      <c r="E656" s="7"/>
      <c r="F656" s="7"/>
      <c r="G656" s="8"/>
      <c r="H656" s="7"/>
      <c r="I656" s="9"/>
      <c r="J656" s="7"/>
      <c r="M656" s="11"/>
      <c r="N656" s="12"/>
      <c r="O656" s="13"/>
    </row>
    <row r="657" spans="1:15">
      <c r="A657" s="7">
        <v>656</v>
      </c>
      <c r="B657" s="7"/>
      <c r="C657" s="7"/>
      <c r="D657" s="7"/>
      <c r="E657" s="7"/>
      <c r="F657" s="7"/>
      <c r="G657" s="8"/>
      <c r="H657" s="7"/>
      <c r="I657" s="9"/>
      <c r="J657" s="7"/>
      <c r="O657" s="15"/>
    </row>
    <row r="658" spans="1:15">
      <c r="A658" s="7">
        <v>657</v>
      </c>
      <c r="B658" s="7"/>
      <c r="C658" s="7"/>
      <c r="D658" s="7"/>
      <c r="E658" s="7"/>
      <c r="F658" s="7"/>
      <c r="G658" s="8"/>
      <c r="H658" s="7"/>
      <c r="I658" s="9"/>
      <c r="J658" s="7"/>
      <c r="M658" s="11"/>
      <c r="N658" s="12"/>
      <c r="O658" s="13"/>
    </row>
    <row r="659" spans="1:15">
      <c r="A659" s="7">
        <v>658</v>
      </c>
      <c r="B659" s="7"/>
      <c r="C659" s="7"/>
      <c r="D659" s="7"/>
      <c r="E659" s="7"/>
      <c r="F659" s="7"/>
      <c r="G659" s="8"/>
      <c r="H659" s="7"/>
      <c r="I659" s="9"/>
      <c r="J659" s="7"/>
      <c r="O659" s="15"/>
    </row>
    <row r="660" spans="1:15">
      <c r="A660" s="7">
        <v>659</v>
      </c>
      <c r="B660" s="7"/>
      <c r="C660" s="7"/>
      <c r="D660" s="7"/>
      <c r="E660" s="7"/>
      <c r="F660" s="7"/>
      <c r="G660" s="8"/>
      <c r="H660" s="7"/>
      <c r="I660" s="9"/>
      <c r="J660" s="7"/>
      <c r="M660" s="11"/>
      <c r="N660" s="12"/>
      <c r="O660" s="13"/>
    </row>
    <row r="661" spans="1:15">
      <c r="A661" s="7">
        <v>660</v>
      </c>
      <c r="B661" s="7"/>
      <c r="C661" s="7"/>
      <c r="D661" s="7"/>
      <c r="E661" s="7"/>
      <c r="F661" s="7"/>
      <c r="G661" s="8"/>
      <c r="H661" s="7"/>
      <c r="I661" s="9"/>
      <c r="J661" s="7"/>
      <c r="O661" s="15"/>
    </row>
    <row r="662" spans="1:15">
      <c r="A662" s="7">
        <v>661</v>
      </c>
      <c r="B662" s="7"/>
      <c r="C662" s="7"/>
      <c r="D662" s="7"/>
      <c r="E662" s="7"/>
      <c r="F662" s="7"/>
      <c r="G662" s="8"/>
      <c r="H662" s="7"/>
      <c r="I662" s="9"/>
      <c r="J662" s="7"/>
      <c r="M662" s="11"/>
      <c r="N662" s="12"/>
      <c r="O662" s="13"/>
    </row>
    <row r="663" spans="1:15">
      <c r="A663" s="7">
        <v>662</v>
      </c>
      <c r="B663" s="7"/>
      <c r="C663" s="7"/>
      <c r="D663" s="7"/>
      <c r="E663" s="7"/>
      <c r="F663" s="7"/>
      <c r="G663" s="8"/>
      <c r="H663" s="7"/>
      <c r="I663" s="9"/>
      <c r="J663" s="7"/>
      <c r="O663" s="15"/>
    </row>
    <row r="664" spans="1:15">
      <c r="A664" s="7">
        <v>663</v>
      </c>
      <c r="B664" s="7"/>
      <c r="C664" s="7"/>
      <c r="D664" s="7"/>
      <c r="E664" s="7"/>
      <c r="F664" s="7"/>
      <c r="G664" s="8"/>
      <c r="H664" s="7"/>
      <c r="I664" s="9"/>
      <c r="J664" s="7"/>
      <c r="M664" s="11"/>
      <c r="N664" s="12"/>
      <c r="O664" s="13"/>
    </row>
    <row r="665" spans="1:15">
      <c r="A665" s="7">
        <v>664</v>
      </c>
      <c r="B665" s="7"/>
      <c r="C665" s="7"/>
      <c r="D665" s="7"/>
      <c r="E665" s="7"/>
      <c r="F665" s="7"/>
      <c r="G665" s="8"/>
      <c r="H665" s="7"/>
      <c r="I665" s="9"/>
      <c r="J665" s="7"/>
      <c r="O665" s="15"/>
    </row>
    <row r="666" spans="1:15">
      <c r="A666" s="7">
        <v>665</v>
      </c>
      <c r="B666" s="7"/>
      <c r="C666" s="7"/>
      <c r="D666" s="7"/>
      <c r="E666" s="7"/>
      <c r="F666" s="7"/>
      <c r="G666" s="8"/>
      <c r="H666" s="7"/>
      <c r="I666" s="9"/>
      <c r="J666" s="7"/>
      <c r="M666" s="11"/>
      <c r="N666" s="12"/>
      <c r="O666" s="13"/>
    </row>
    <row r="667" spans="1:15">
      <c r="A667" s="7">
        <v>666</v>
      </c>
      <c r="B667" s="7"/>
      <c r="C667" s="7"/>
      <c r="D667" s="7"/>
      <c r="E667" s="7"/>
      <c r="F667" s="7"/>
      <c r="G667" s="8"/>
      <c r="H667" s="7"/>
      <c r="I667" s="9"/>
      <c r="J667" s="7"/>
      <c r="O667" s="15"/>
    </row>
    <row r="668" spans="1:15">
      <c r="A668" s="7">
        <v>667</v>
      </c>
      <c r="B668" s="7"/>
      <c r="C668" s="7"/>
      <c r="D668" s="7"/>
      <c r="E668" s="7"/>
      <c r="F668" s="7"/>
      <c r="G668" s="8"/>
      <c r="H668" s="7"/>
      <c r="I668" s="9"/>
      <c r="J668" s="7"/>
      <c r="M668" s="11"/>
      <c r="N668" s="12"/>
      <c r="O668" s="13"/>
    </row>
    <row r="669" spans="1:15">
      <c r="A669" s="7">
        <v>668</v>
      </c>
      <c r="B669" s="7"/>
      <c r="C669" s="7"/>
      <c r="D669" s="7"/>
      <c r="E669" s="7"/>
      <c r="F669" s="7"/>
      <c r="G669" s="8"/>
      <c r="H669" s="7"/>
      <c r="I669" s="9"/>
      <c r="J669" s="7"/>
      <c r="O669" s="15"/>
    </row>
    <row r="670" spans="1:15">
      <c r="A670" s="7">
        <v>669</v>
      </c>
      <c r="B670" s="7"/>
      <c r="C670" s="7"/>
      <c r="D670" s="7"/>
      <c r="E670" s="7"/>
      <c r="F670" s="7"/>
      <c r="G670" s="8"/>
      <c r="H670" s="7"/>
      <c r="I670" s="9"/>
      <c r="J670" s="7"/>
      <c r="M670" s="11"/>
      <c r="N670" s="12"/>
      <c r="O670" s="13"/>
    </row>
    <row r="671" spans="1:15">
      <c r="A671" s="7">
        <v>670</v>
      </c>
      <c r="B671" s="7"/>
      <c r="C671" s="7"/>
      <c r="D671" s="7"/>
      <c r="E671" s="7"/>
      <c r="F671" s="7"/>
      <c r="G671" s="8"/>
      <c r="H671" s="7"/>
      <c r="I671" s="9"/>
      <c r="J671" s="7"/>
      <c r="O671" s="15"/>
    </row>
    <row r="672" spans="1:15">
      <c r="A672" s="7">
        <v>671</v>
      </c>
      <c r="B672" s="7"/>
      <c r="C672" s="7"/>
      <c r="D672" s="7"/>
      <c r="E672" s="7"/>
      <c r="F672" s="7"/>
      <c r="G672" s="8"/>
      <c r="H672" s="7"/>
      <c r="I672" s="9"/>
      <c r="J672" s="7"/>
      <c r="M672" s="11"/>
      <c r="N672" s="12"/>
      <c r="O672" s="13"/>
    </row>
    <row r="673" spans="1:15">
      <c r="A673" s="7">
        <v>672</v>
      </c>
      <c r="B673" s="7"/>
      <c r="C673" s="7"/>
      <c r="D673" s="7"/>
      <c r="E673" s="7"/>
      <c r="F673" s="7"/>
      <c r="G673" s="8"/>
      <c r="H673" s="7"/>
      <c r="I673" s="9"/>
      <c r="J673" s="7"/>
      <c r="O673" s="15"/>
    </row>
    <row r="674" spans="1:15">
      <c r="A674" s="7">
        <v>673</v>
      </c>
      <c r="B674" s="7"/>
      <c r="C674" s="7"/>
      <c r="D674" s="7"/>
      <c r="E674" s="7"/>
      <c r="F674" s="7"/>
      <c r="G674" s="8"/>
      <c r="H674" s="7"/>
      <c r="I674" s="9"/>
      <c r="J674" s="7"/>
      <c r="M674" s="11"/>
      <c r="N674" s="12"/>
      <c r="O674" s="13"/>
    </row>
    <row r="675" spans="1:15">
      <c r="A675" s="7">
        <v>674</v>
      </c>
      <c r="B675" s="7"/>
      <c r="C675" s="7"/>
      <c r="D675" s="7"/>
      <c r="E675" s="7"/>
      <c r="F675" s="7"/>
      <c r="G675" s="8"/>
      <c r="H675" s="7"/>
      <c r="I675" s="9"/>
      <c r="J675" s="7"/>
      <c r="O675" s="15"/>
    </row>
    <row r="676" spans="1:15">
      <c r="A676" s="7">
        <v>675</v>
      </c>
      <c r="B676" s="7"/>
      <c r="C676" s="7"/>
      <c r="D676" s="7"/>
      <c r="E676" s="7"/>
      <c r="F676" s="7"/>
      <c r="G676" s="8"/>
      <c r="H676" s="7"/>
      <c r="I676" s="9"/>
      <c r="J676" s="7"/>
      <c r="M676" s="11"/>
      <c r="N676" s="12"/>
      <c r="O676" s="13"/>
    </row>
    <row r="677" spans="1:15">
      <c r="A677" s="7">
        <v>676</v>
      </c>
      <c r="B677" s="7"/>
      <c r="C677" s="7"/>
      <c r="D677" s="7"/>
      <c r="E677" s="7"/>
      <c r="F677" s="7"/>
      <c r="G677" s="8"/>
      <c r="H677" s="7"/>
      <c r="I677" s="9"/>
      <c r="J677" s="7"/>
      <c r="O677" s="15"/>
    </row>
    <row r="678" spans="1:15">
      <c r="A678" s="7">
        <v>677</v>
      </c>
      <c r="B678" s="7"/>
      <c r="C678" s="7"/>
      <c r="D678" s="7"/>
      <c r="E678" s="7"/>
      <c r="F678" s="7"/>
      <c r="G678" s="8"/>
      <c r="H678" s="7"/>
      <c r="I678" s="9"/>
      <c r="J678" s="7"/>
      <c r="M678" s="11"/>
      <c r="N678" s="12"/>
      <c r="O678" s="13"/>
    </row>
    <row r="679" spans="1:15">
      <c r="A679" s="7">
        <v>678</v>
      </c>
      <c r="B679" s="7"/>
      <c r="C679" s="7"/>
      <c r="D679" s="7"/>
      <c r="E679" s="7"/>
      <c r="F679" s="7"/>
      <c r="G679" s="8"/>
      <c r="H679" s="7"/>
      <c r="I679" s="9"/>
      <c r="J679" s="7"/>
      <c r="O679" s="15"/>
    </row>
    <row r="680" spans="1:15">
      <c r="A680" s="7">
        <v>679</v>
      </c>
      <c r="B680" s="7"/>
      <c r="C680" s="7"/>
      <c r="D680" s="7"/>
      <c r="E680" s="7"/>
      <c r="F680" s="7"/>
      <c r="G680" s="8"/>
      <c r="H680" s="7"/>
      <c r="I680" s="9"/>
      <c r="J680" s="7"/>
      <c r="M680" s="11"/>
      <c r="N680" s="12"/>
      <c r="O680" s="13"/>
    </row>
    <row r="681" spans="1:15">
      <c r="A681" s="7">
        <v>680</v>
      </c>
      <c r="B681" s="7"/>
      <c r="C681" s="7"/>
      <c r="D681" s="7"/>
      <c r="E681" s="7"/>
      <c r="F681" s="7"/>
      <c r="G681" s="8"/>
      <c r="H681" s="7"/>
      <c r="I681" s="9"/>
      <c r="J681" s="7"/>
      <c r="O681" s="15"/>
    </row>
    <row r="682" spans="1:15">
      <c r="A682" s="7">
        <v>681</v>
      </c>
      <c r="B682" s="7"/>
      <c r="C682" s="7"/>
      <c r="D682" s="7"/>
      <c r="E682" s="7"/>
      <c r="F682" s="7"/>
      <c r="G682" s="8"/>
      <c r="H682" s="7"/>
      <c r="I682" s="9"/>
      <c r="J682" s="7"/>
      <c r="M682" s="11"/>
      <c r="N682" s="12"/>
      <c r="O682" s="13"/>
    </row>
    <row r="683" spans="1:15">
      <c r="A683" s="7">
        <v>682</v>
      </c>
      <c r="B683" s="7"/>
      <c r="C683" s="7"/>
      <c r="D683" s="7"/>
      <c r="E683" s="7"/>
      <c r="F683" s="7"/>
      <c r="G683" s="8"/>
      <c r="H683" s="7"/>
      <c r="I683" s="9"/>
      <c r="J683" s="7"/>
      <c r="O683" s="15"/>
    </row>
    <row r="684" spans="1:15">
      <c r="A684" s="7">
        <v>683</v>
      </c>
      <c r="B684" s="7"/>
      <c r="C684" s="7"/>
      <c r="D684" s="7"/>
      <c r="E684" s="7"/>
      <c r="F684" s="7"/>
      <c r="G684" s="8"/>
      <c r="H684" s="7"/>
      <c r="I684" s="9"/>
      <c r="J684" s="7"/>
      <c r="M684" s="11"/>
      <c r="N684" s="12"/>
      <c r="O684" s="13"/>
    </row>
    <row r="685" spans="1:15">
      <c r="A685" s="7">
        <v>684</v>
      </c>
      <c r="B685" s="7"/>
      <c r="C685" s="7"/>
      <c r="D685" s="7"/>
      <c r="E685" s="7"/>
      <c r="F685" s="7"/>
      <c r="G685" s="8"/>
      <c r="H685" s="7"/>
      <c r="I685" s="9"/>
      <c r="J685" s="7"/>
      <c r="O685" s="15"/>
    </row>
    <row r="686" spans="1:15">
      <c r="A686" s="7">
        <v>685</v>
      </c>
      <c r="B686" s="7"/>
      <c r="C686" s="7"/>
      <c r="D686" s="7"/>
      <c r="E686" s="7"/>
      <c r="F686" s="7"/>
      <c r="G686" s="8"/>
      <c r="H686" s="7"/>
      <c r="I686" s="9"/>
      <c r="J686" s="7"/>
      <c r="M686" s="11"/>
      <c r="N686" s="12"/>
      <c r="O686" s="13"/>
    </row>
    <row r="687" spans="1:15">
      <c r="A687" s="7">
        <v>686</v>
      </c>
      <c r="B687" s="7"/>
      <c r="C687" s="7"/>
      <c r="D687" s="7"/>
      <c r="E687" s="7"/>
      <c r="F687" s="7"/>
      <c r="G687" s="8"/>
      <c r="H687" s="7"/>
      <c r="I687" s="9"/>
      <c r="J687" s="7"/>
      <c r="O687" s="15"/>
    </row>
    <row r="688" spans="1:15">
      <c r="A688" s="7">
        <v>687</v>
      </c>
      <c r="B688" s="7"/>
      <c r="C688" s="7"/>
      <c r="D688" s="7"/>
      <c r="E688" s="7"/>
      <c r="F688" s="7"/>
      <c r="G688" s="8"/>
      <c r="H688" s="7"/>
      <c r="I688" s="9"/>
      <c r="J688" s="7"/>
      <c r="M688" s="11"/>
      <c r="N688" s="12"/>
      <c r="O688" s="13"/>
    </row>
    <row r="689" spans="1:15">
      <c r="A689" s="7">
        <v>688</v>
      </c>
      <c r="B689" s="7"/>
      <c r="C689" s="7"/>
      <c r="D689" s="7"/>
      <c r="E689" s="7"/>
      <c r="F689" s="7"/>
      <c r="G689" s="8"/>
      <c r="H689" s="7"/>
      <c r="I689" s="9"/>
      <c r="J689" s="7"/>
      <c r="O689" s="15"/>
    </row>
    <row r="690" spans="1:15">
      <c r="A690" s="7">
        <v>689</v>
      </c>
      <c r="B690" s="7"/>
      <c r="C690" s="7"/>
      <c r="D690" s="7"/>
      <c r="E690" s="7"/>
      <c r="F690" s="7"/>
      <c r="G690" s="8"/>
      <c r="H690" s="7"/>
      <c r="I690" s="9"/>
      <c r="J690" s="7"/>
      <c r="M690" s="11"/>
      <c r="N690" s="12"/>
      <c r="O690" s="13"/>
    </row>
    <row r="691" spans="1:15">
      <c r="A691" s="7">
        <v>690</v>
      </c>
      <c r="B691" s="7"/>
      <c r="C691" s="7"/>
      <c r="D691" s="7"/>
      <c r="E691" s="7"/>
      <c r="F691" s="7"/>
      <c r="G691" s="8"/>
      <c r="H691" s="7"/>
      <c r="I691" s="9"/>
      <c r="J691" s="7"/>
      <c r="O691" s="15"/>
    </row>
    <row r="692" spans="1:15">
      <c r="A692" s="7">
        <v>691</v>
      </c>
      <c r="B692" s="7"/>
      <c r="C692" s="7"/>
      <c r="D692" s="7"/>
      <c r="E692" s="7"/>
      <c r="F692" s="7"/>
      <c r="G692" s="8"/>
      <c r="H692" s="7"/>
      <c r="I692" s="9"/>
      <c r="J692" s="7"/>
      <c r="M692" s="11"/>
      <c r="N692" s="12"/>
      <c r="O692" s="13"/>
    </row>
    <row r="693" spans="1:15">
      <c r="A693" s="7">
        <v>692</v>
      </c>
      <c r="B693" s="7"/>
      <c r="C693" s="7"/>
      <c r="D693" s="7"/>
      <c r="E693" s="7"/>
      <c r="F693" s="7"/>
      <c r="G693" s="8"/>
      <c r="H693" s="7"/>
      <c r="I693" s="9"/>
      <c r="J693" s="7"/>
      <c r="O693" s="15"/>
    </row>
    <row r="694" spans="1:15">
      <c r="A694" s="7">
        <v>693</v>
      </c>
      <c r="B694" s="7"/>
      <c r="C694" s="7"/>
      <c r="D694" s="7"/>
      <c r="E694" s="7"/>
      <c r="F694" s="7"/>
      <c r="G694" s="8"/>
      <c r="H694" s="7"/>
      <c r="I694" s="9"/>
      <c r="J694" s="7"/>
      <c r="M694" s="11"/>
      <c r="N694" s="12"/>
      <c r="O694" s="13"/>
    </row>
    <row r="695" spans="1:15">
      <c r="A695" s="7">
        <v>694</v>
      </c>
      <c r="B695" s="7"/>
      <c r="C695" s="7"/>
      <c r="D695" s="7"/>
      <c r="E695" s="7"/>
      <c r="F695" s="7"/>
      <c r="G695" s="8"/>
      <c r="H695" s="7"/>
      <c r="I695" s="9"/>
      <c r="J695" s="7"/>
      <c r="O695" s="15"/>
    </row>
    <row r="696" spans="1:15">
      <c r="A696" s="7">
        <v>695</v>
      </c>
      <c r="B696" s="7"/>
      <c r="C696" s="7"/>
      <c r="D696" s="7"/>
      <c r="E696" s="7"/>
      <c r="F696" s="7"/>
      <c r="G696" s="8"/>
      <c r="H696" s="7"/>
      <c r="I696" s="9"/>
      <c r="J696" s="7"/>
      <c r="M696" s="11"/>
      <c r="N696" s="12"/>
      <c r="O696" s="13"/>
    </row>
    <row r="697" spans="1:15">
      <c r="A697" s="7">
        <v>696</v>
      </c>
      <c r="B697" s="7"/>
      <c r="C697" s="7"/>
      <c r="D697" s="7"/>
      <c r="E697" s="7"/>
      <c r="F697" s="7"/>
      <c r="G697" s="8"/>
      <c r="H697" s="7"/>
      <c r="I697" s="9"/>
      <c r="J697" s="7"/>
      <c r="O697" s="15"/>
    </row>
    <row r="698" spans="1:15">
      <c r="A698" s="7">
        <v>697</v>
      </c>
      <c r="B698" s="7"/>
      <c r="C698" s="7"/>
      <c r="D698" s="7"/>
      <c r="E698" s="7"/>
      <c r="F698" s="7"/>
      <c r="G698" s="8"/>
      <c r="H698" s="7"/>
      <c r="I698" s="9"/>
      <c r="J698" s="7"/>
      <c r="M698" s="11"/>
      <c r="N698" s="12"/>
      <c r="O698" s="13"/>
    </row>
    <row r="699" spans="1:15">
      <c r="A699" s="61" t="s">
        <v>11623</v>
      </c>
      <c r="M699" s="11"/>
      <c r="N699" s="12"/>
      <c r="O699" s="13"/>
    </row>
    <row r="700" spans="1:15">
      <c r="O700" s="15"/>
    </row>
    <row r="701" spans="1:15">
      <c r="M701" s="11"/>
      <c r="N701" s="12"/>
      <c r="O701" s="13"/>
    </row>
    <row r="702" spans="1:15">
      <c r="O702" s="15"/>
    </row>
    <row r="703" spans="1:15">
      <c r="M703" s="11"/>
      <c r="N703" s="12"/>
      <c r="O703" s="13"/>
    </row>
    <row r="704" spans="1:15">
      <c r="O704" s="15"/>
    </row>
    <row r="705" spans="13:15">
      <c r="M705" s="11"/>
      <c r="N705" s="12"/>
      <c r="O705" s="13"/>
    </row>
    <row r="706" spans="13:15">
      <c r="O706" s="15"/>
    </row>
    <row r="707" spans="13:15">
      <c r="M707" s="11"/>
      <c r="N707" s="12"/>
      <c r="O707" s="13"/>
    </row>
    <row r="708" spans="13:15">
      <c r="O708" s="15"/>
    </row>
    <row r="709" spans="13:15">
      <c r="M709" s="11"/>
      <c r="N709" s="12"/>
      <c r="O709" s="13"/>
    </row>
    <row r="710" spans="13:15">
      <c r="O710" s="15"/>
    </row>
    <row r="711" spans="13:15">
      <c r="M711" s="11"/>
      <c r="N711" s="12"/>
      <c r="O711" s="13"/>
    </row>
    <row r="712" spans="13:15">
      <c r="O712" s="15"/>
    </row>
    <row r="713" spans="13:15">
      <c r="M713" s="11"/>
      <c r="N713" s="12"/>
      <c r="O713" s="13"/>
    </row>
    <row r="714" spans="13:15">
      <c r="O714" s="15"/>
    </row>
    <row r="715" spans="13:15">
      <c r="M715" s="11"/>
      <c r="N715" s="12"/>
      <c r="O715" s="13"/>
    </row>
    <row r="716" spans="13:15">
      <c r="O716" s="15"/>
    </row>
    <row r="717" spans="13:15">
      <c r="M717" s="11"/>
      <c r="N717" s="12"/>
      <c r="O717" s="13"/>
    </row>
    <row r="718" spans="13:15">
      <c r="O718" s="15"/>
    </row>
    <row r="719" spans="13:15">
      <c r="M719" s="11"/>
      <c r="N719" s="12"/>
      <c r="O719" s="13"/>
    </row>
    <row r="720" spans="13:15">
      <c r="O720" s="15"/>
    </row>
    <row r="721" spans="13:15">
      <c r="M721" s="11"/>
      <c r="N721" s="12"/>
      <c r="O721" s="13"/>
    </row>
    <row r="722" spans="13:15">
      <c r="O722" s="15"/>
    </row>
    <row r="723" spans="13:15">
      <c r="M723" s="11"/>
      <c r="N723" s="12"/>
      <c r="O723" s="13"/>
    </row>
    <row r="724" spans="13:15">
      <c r="O724" s="15"/>
    </row>
    <row r="725" spans="13:15">
      <c r="M725" s="11"/>
      <c r="N725" s="12"/>
      <c r="O725" s="13"/>
    </row>
    <row r="726" spans="13:15">
      <c r="O726" s="15"/>
    </row>
    <row r="727" spans="13:15">
      <c r="M727" s="11"/>
      <c r="N727" s="12"/>
      <c r="O727" s="13"/>
    </row>
    <row r="728" spans="13:15">
      <c r="O728" s="15"/>
    </row>
    <row r="729" spans="13:15">
      <c r="M729" s="11"/>
      <c r="N729" s="12"/>
      <c r="O729" s="13"/>
    </row>
    <row r="730" spans="13:15">
      <c r="O730" s="15"/>
    </row>
    <row r="731" spans="13:15">
      <c r="M731" s="11"/>
      <c r="N731" s="12"/>
      <c r="O731" s="13"/>
    </row>
    <row r="732" spans="13:15">
      <c r="O732" s="15"/>
    </row>
    <row r="733" spans="13:15">
      <c r="M733" s="11"/>
      <c r="N733" s="12"/>
      <c r="O733" s="13"/>
    </row>
    <row r="734" spans="13:15">
      <c r="O734" s="15"/>
    </row>
    <row r="735" spans="13:15">
      <c r="M735" s="11"/>
      <c r="N735" s="12"/>
      <c r="O735" s="13"/>
    </row>
    <row r="736" spans="13:15">
      <c r="O736" s="15"/>
    </row>
    <row r="737" spans="13:15">
      <c r="M737" s="11"/>
      <c r="N737" s="12"/>
      <c r="O737" s="13"/>
    </row>
    <row r="738" spans="13:15">
      <c r="O738" s="15"/>
    </row>
    <row r="739" spans="13:15">
      <c r="M739" s="11"/>
      <c r="N739" s="12"/>
      <c r="O739" s="13"/>
    </row>
    <row r="740" spans="13:15">
      <c r="O740" s="15"/>
    </row>
    <row r="741" spans="13:15">
      <c r="M741" s="11"/>
      <c r="N741" s="12"/>
      <c r="O741" s="13"/>
    </row>
    <row r="742" spans="13:15">
      <c r="O742" s="15"/>
    </row>
    <row r="743" spans="13:15">
      <c r="M743" s="11"/>
      <c r="N743" s="12"/>
      <c r="O743" s="13"/>
    </row>
    <row r="744" spans="13:15">
      <c r="O744" s="15"/>
    </row>
    <row r="745" spans="13:15">
      <c r="M745" s="11"/>
      <c r="N745" s="12"/>
      <c r="O745" s="13"/>
    </row>
    <row r="746" spans="13:15">
      <c r="O746" s="15"/>
    </row>
    <row r="747" spans="13:15">
      <c r="M747" s="11"/>
      <c r="N747" s="12"/>
      <c r="O747" s="13"/>
    </row>
    <row r="748" spans="13:15">
      <c r="O748" s="15"/>
    </row>
    <row r="749" spans="13:15">
      <c r="M749" s="11"/>
      <c r="N749" s="12"/>
      <c r="O749" s="13"/>
    </row>
    <row r="750" spans="13:15">
      <c r="O750" s="15"/>
    </row>
    <row r="751" spans="13:15">
      <c r="M751" s="11"/>
      <c r="N751" s="12"/>
      <c r="O751" s="13"/>
    </row>
    <row r="752" spans="13:15">
      <c r="O752" s="15"/>
    </row>
    <row r="753" spans="13:15">
      <c r="M753" s="11"/>
      <c r="N753" s="12"/>
      <c r="O753" s="13"/>
    </row>
    <row r="754" spans="13:15">
      <c r="O754" s="15"/>
    </row>
    <row r="755" spans="13:15">
      <c r="M755" s="11"/>
      <c r="N755" s="12"/>
      <c r="O755" s="13"/>
    </row>
    <row r="756" spans="13:15">
      <c r="O756" s="15"/>
    </row>
    <row r="757" spans="13:15">
      <c r="M757" s="11"/>
      <c r="N757" s="12"/>
      <c r="O757" s="13"/>
    </row>
    <row r="758" spans="13:15">
      <c r="O758" s="15"/>
    </row>
    <row r="759" spans="13:15">
      <c r="M759" s="11"/>
      <c r="N759" s="12"/>
      <c r="O759" s="13"/>
    </row>
    <row r="760" spans="13:15">
      <c r="O760" s="15"/>
    </row>
    <row r="761" spans="13:15">
      <c r="M761" s="11"/>
      <c r="N761" s="12"/>
      <c r="O761" s="13"/>
    </row>
    <row r="762" spans="13:15">
      <c r="O762" s="15"/>
    </row>
    <row r="763" spans="13:15">
      <c r="M763" s="11"/>
      <c r="N763" s="12"/>
      <c r="O763" s="13"/>
    </row>
    <row r="764" spans="13:15">
      <c r="O764" s="15"/>
    </row>
    <row r="765" spans="13:15">
      <c r="M765" s="11"/>
      <c r="N765" s="12"/>
      <c r="O765" s="13"/>
    </row>
    <row r="766" spans="13:15">
      <c r="O766" s="15"/>
    </row>
    <row r="767" spans="13:15">
      <c r="M767" s="11"/>
      <c r="N767" s="12"/>
      <c r="O767" s="13"/>
    </row>
    <row r="768" spans="13:15">
      <c r="O768" s="15"/>
    </row>
    <row r="769" spans="13:15">
      <c r="M769" s="11"/>
      <c r="N769" s="12"/>
      <c r="O769" s="13"/>
    </row>
    <row r="770" spans="13:15">
      <c r="O770" s="15"/>
    </row>
    <row r="771" spans="13:15">
      <c r="M771" s="11"/>
      <c r="N771" s="12"/>
      <c r="O771" s="13"/>
    </row>
    <row r="772" spans="13:15">
      <c r="O772" s="15"/>
    </row>
    <row r="773" spans="13:15">
      <c r="M773" s="11"/>
      <c r="N773" s="12"/>
      <c r="O773" s="13"/>
    </row>
    <row r="774" spans="13:15">
      <c r="O774" s="15"/>
    </row>
    <row r="775" spans="13:15">
      <c r="M775" s="11"/>
      <c r="N775" s="12"/>
      <c r="O775" s="13"/>
    </row>
    <row r="776" spans="13:15">
      <c r="O776" s="15"/>
    </row>
    <row r="777" spans="13:15">
      <c r="M777" s="11"/>
      <c r="N777" s="12"/>
      <c r="O777" s="13"/>
    </row>
    <row r="778" spans="13:15">
      <c r="O778" s="15"/>
    </row>
    <row r="779" spans="13:15">
      <c r="M779" s="11"/>
      <c r="N779" s="12"/>
      <c r="O779" s="13"/>
    </row>
    <row r="780" spans="13:15">
      <c r="O780" s="15"/>
    </row>
    <row r="781" spans="13:15">
      <c r="M781" s="11"/>
      <c r="N781" s="12"/>
      <c r="O781" s="13"/>
    </row>
    <row r="782" spans="13:15">
      <c r="O782" s="15"/>
    </row>
    <row r="783" spans="13:15">
      <c r="M783" s="11"/>
      <c r="N783" s="12"/>
      <c r="O783" s="13"/>
    </row>
    <row r="784" spans="13:15">
      <c r="O784" s="15"/>
    </row>
    <row r="785" spans="13:15">
      <c r="M785" s="11"/>
      <c r="N785" s="12"/>
      <c r="O785" s="13"/>
    </row>
    <row r="786" spans="13:15">
      <c r="O786" s="15"/>
    </row>
    <row r="787" spans="13:15">
      <c r="M787" s="11"/>
      <c r="N787" s="12"/>
      <c r="O787" s="13"/>
    </row>
    <row r="788" spans="13:15">
      <c r="O788" s="15"/>
    </row>
    <row r="789" spans="13:15">
      <c r="M789" s="11"/>
      <c r="N789" s="12"/>
      <c r="O789" s="13"/>
    </row>
    <row r="790" spans="13:15">
      <c r="O790" s="15"/>
    </row>
    <row r="791" spans="13:15">
      <c r="M791" s="11"/>
      <c r="N791" s="12"/>
      <c r="O791" s="13"/>
    </row>
    <row r="792" spans="13:15">
      <c r="O792" s="15"/>
    </row>
    <row r="793" spans="13:15">
      <c r="M793" s="11"/>
      <c r="N793" s="12"/>
      <c r="O793" s="13"/>
    </row>
    <row r="794" spans="13:15">
      <c r="O794" s="15"/>
    </row>
    <row r="795" spans="13:15">
      <c r="M795" s="11"/>
      <c r="N795" s="12"/>
      <c r="O795" s="13"/>
    </row>
    <row r="796" spans="13:15">
      <c r="O796" s="15"/>
    </row>
    <row r="797" spans="13:15">
      <c r="M797" s="11"/>
      <c r="N797" s="12"/>
      <c r="O797" s="13"/>
    </row>
    <row r="798" spans="13:15">
      <c r="O798" s="15"/>
    </row>
    <row r="799" spans="13:15">
      <c r="M799" s="11"/>
      <c r="N799" s="12"/>
      <c r="O799" s="13"/>
    </row>
    <row r="800" spans="13:15">
      <c r="O800" s="15"/>
    </row>
    <row r="801" spans="13:15">
      <c r="M801" s="11"/>
      <c r="N801" s="12"/>
      <c r="O801" s="13"/>
    </row>
    <row r="802" spans="13:15">
      <c r="O802" s="15"/>
    </row>
    <row r="803" spans="13:15">
      <c r="M803" s="11"/>
      <c r="N803" s="12"/>
      <c r="O803" s="13"/>
    </row>
    <row r="804" spans="13:15">
      <c r="O804" s="15"/>
    </row>
    <row r="805" spans="13:15">
      <c r="M805" s="11"/>
      <c r="N805" s="12"/>
      <c r="O805" s="13"/>
    </row>
    <row r="806" spans="13:15">
      <c r="O806" s="15"/>
    </row>
    <row r="807" spans="13:15">
      <c r="M807" s="11"/>
      <c r="N807" s="12"/>
      <c r="O807" s="13"/>
    </row>
    <row r="808" spans="13:15">
      <c r="O808" s="15"/>
    </row>
    <row r="809" spans="13:15">
      <c r="M809" s="11"/>
      <c r="N809" s="12"/>
      <c r="O809" s="13"/>
    </row>
    <row r="810" spans="13:15">
      <c r="O810" s="15"/>
    </row>
    <row r="811" spans="13:15">
      <c r="M811" s="11"/>
      <c r="N811" s="12"/>
      <c r="O811" s="13"/>
    </row>
    <row r="812" spans="13:15">
      <c r="O812" s="15"/>
    </row>
    <row r="813" spans="13:15">
      <c r="M813" s="11"/>
      <c r="N813" s="12"/>
      <c r="O813" s="13"/>
    </row>
    <row r="814" spans="13:15">
      <c r="O814" s="15"/>
    </row>
    <row r="815" spans="13:15">
      <c r="M815" s="11"/>
      <c r="N815" s="12"/>
      <c r="O815" s="13"/>
    </row>
    <row r="816" spans="13:15">
      <c r="O816" s="15"/>
    </row>
    <row r="817" spans="13:15">
      <c r="M817" s="11"/>
      <c r="N817" s="12"/>
      <c r="O817" s="13"/>
    </row>
    <row r="818" spans="13:15">
      <c r="O818" s="15"/>
    </row>
    <row r="819" spans="13:15">
      <c r="M819" s="11"/>
      <c r="N819" s="12"/>
      <c r="O819" s="13"/>
    </row>
    <row r="820" spans="13:15">
      <c r="O820" s="64"/>
    </row>
    <row r="7132" spans="9:9">
      <c r="I7132" s="66" t="s">
        <v>87</v>
      </c>
    </row>
    <row r="7133" spans="9:9">
      <c r="I7133" s="62" t="s">
        <v>87</v>
      </c>
    </row>
  </sheetData>
  <conditionalFormatting sqref="F1 F19:F21 F198 F343:F344 F599 F604:F698 F167:F168 F558:F560">
    <cfRule type="containsText" dxfId="2970" priority="2588" operator="containsText" text="Accepted">
      <formula>NOT(ISERROR(SEARCH(("Accepted"),(F1))))</formula>
    </cfRule>
  </conditionalFormatting>
  <conditionalFormatting sqref="H1:J1">
    <cfRule type="containsText" dxfId="2969" priority="2589" operator="containsText" text="Positive">
      <formula>NOT(ISERROR(SEARCH(("Positive"),(H1))))</formula>
    </cfRule>
  </conditionalFormatting>
  <conditionalFormatting sqref="H1:J1">
    <cfRule type="containsText" dxfId="2968" priority="2590" operator="containsText" text="Negative">
      <formula>NOT(ISERROR(SEARCH(("Negative"),(H1))))</formula>
    </cfRule>
  </conditionalFormatting>
  <conditionalFormatting sqref="H1:J1 H19:H23 H42:H47 H211 J211 J45 J21 I3:I4 I6:I7 I12:I698">
    <cfRule type="containsText" dxfId="2967" priority="2591" operator="containsText" text="negative+'Profiling-LinkedIn'!">
      <formula>NOT(ISERROR(SEARCH(("negative+'Profiling-LinkedIn'!"),(H1))))</formula>
    </cfRule>
  </conditionalFormatting>
  <conditionalFormatting sqref="H1:J1 H19:H23 H42:H47 H211 J211 J45 J21 I3:I4 I6:I7 I12:I698">
    <cfRule type="containsText" dxfId="2966" priority="2592" operator="containsText" text="negative">
      <formula>NOT(ISERROR(SEARCH(("negative"),(H1))))</formula>
    </cfRule>
  </conditionalFormatting>
  <conditionalFormatting sqref="H1:J1 H19:H23 H42:H47 H211 J211 J45 J21 I3:I4 I6:I7 I12:I698">
    <cfRule type="containsText" dxfId="2965" priority="2593" operator="containsText" text="Positive">
      <formula>NOT(ISERROR(SEARCH(("Positive"),(H1))))</formula>
    </cfRule>
  </conditionalFormatting>
  <conditionalFormatting sqref="F1 F19:F23 F198 F343:F344 F599 F604:F698 F41:F51 F211 F167:F168 F558:F560">
    <cfRule type="cellIs" dxfId="2964" priority="2594" operator="equal">
      <formula>"Accepted"</formula>
    </cfRule>
  </conditionalFormatting>
  <conditionalFormatting sqref="H1:J1 H19:H23 H42:H47 H211 J211 J45 J21 I3:I4 I6:I7 I12:I698">
    <cfRule type="cellIs" dxfId="2963" priority="2595" operator="equal">
      <formula>"Positive"</formula>
    </cfRule>
  </conditionalFormatting>
  <conditionalFormatting sqref="H1:J1 H19:H23 H42:H47 H211 J211 J45 J21 I3:I4 I6:I7 I12:I698">
    <cfRule type="cellIs" dxfId="2962" priority="2596" operator="equal">
      <formula>"Negative"</formula>
    </cfRule>
  </conditionalFormatting>
  <conditionalFormatting sqref="H1:J1 H19:H23 H42:H47 H211 J211 J45 J21 I3:I4 I6:I7 I12:I698">
    <cfRule type="cellIs" dxfId="2961" priority="2597" operator="equal">
      <formula>"Neutral"</formula>
    </cfRule>
  </conditionalFormatting>
  <conditionalFormatting sqref="H2:J2 J601 H27 H148 H57:H58 H6 I5 I8:I11">
    <cfRule type="containsText" dxfId="2960" priority="2598" operator="containsText" text="negative+'Profiling-LinkedIn'!">
      <formula>NOT(ISERROR(SEARCH(("negative+'Profiling-LinkedIn'!"),(H2))))</formula>
    </cfRule>
  </conditionalFormatting>
  <conditionalFormatting sqref="H2:J2 J601 H27 H148 H57:H58 H6 I5 I8:I11">
    <cfRule type="containsText" dxfId="2959" priority="2599" operator="containsText" text="negative">
      <formula>NOT(ISERROR(SEARCH(("negative"),(H2))))</formula>
    </cfRule>
  </conditionalFormatting>
  <conditionalFormatting sqref="H2:J2 J601 H27 H148 H57:H58 H6 I5 I8:I11">
    <cfRule type="containsText" dxfId="2958" priority="2600" operator="containsText" text="Positive">
      <formula>NOT(ISERROR(SEARCH(("Positive"),(H2))))</formula>
    </cfRule>
  </conditionalFormatting>
  <conditionalFormatting sqref="F2">
    <cfRule type="containsText" dxfId="2957" priority="2601" operator="containsText" text="Accepted">
      <formula>NOT(ISERROR(SEARCH(("Accepted"),(F2))))</formula>
    </cfRule>
  </conditionalFormatting>
  <conditionalFormatting sqref="F2">
    <cfRule type="cellIs" dxfId="2956" priority="2602" operator="equal">
      <formula>"Accepted"</formula>
    </cfRule>
  </conditionalFormatting>
  <conditionalFormatting sqref="H2:J2 J601 H27 H148 H57:H58 H6 I5 I8:I11">
    <cfRule type="cellIs" dxfId="2955" priority="2603" operator="equal">
      <formula>"Positive"</formula>
    </cfRule>
  </conditionalFormatting>
  <conditionalFormatting sqref="H2:J2 J601 H27 H148 H57:H58 H6 I5 I8:I11">
    <cfRule type="cellIs" dxfId="2954" priority="2604" operator="equal">
      <formula>"Negative"</formula>
    </cfRule>
  </conditionalFormatting>
  <conditionalFormatting sqref="H2:J2 J601 H27 H148 H57:H58 H6 I5 I8:I11">
    <cfRule type="cellIs" dxfId="2953" priority="2605" operator="equal">
      <formula>"Neutral"</formula>
    </cfRule>
  </conditionalFormatting>
  <conditionalFormatting sqref="H3 J3">
    <cfRule type="containsText" dxfId="2952" priority="2606" operator="containsText" text="negative+'Profiling-LinkedIn'!">
      <formula>NOT(ISERROR(SEARCH(("negative+'Profiling-LinkedIn'!"),(H3))))</formula>
    </cfRule>
  </conditionalFormatting>
  <conditionalFormatting sqref="H3 J3">
    <cfRule type="containsText" dxfId="2951" priority="2607" operator="containsText" text="negative">
      <formula>NOT(ISERROR(SEARCH(("negative"),(H3))))</formula>
    </cfRule>
  </conditionalFormatting>
  <conditionalFormatting sqref="H3 J3">
    <cfRule type="containsText" dxfId="2950" priority="2608" operator="containsText" text="Positive">
      <formula>NOT(ISERROR(SEARCH(("Positive"),(H3))))</formula>
    </cfRule>
  </conditionalFormatting>
  <conditionalFormatting sqref="F3">
    <cfRule type="containsText" dxfId="2949" priority="2609" operator="containsText" text="Accepted">
      <formula>NOT(ISERROR(SEARCH(("Accepted"),(F3))))</formula>
    </cfRule>
  </conditionalFormatting>
  <conditionalFormatting sqref="F3">
    <cfRule type="cellIs" dxfId="2948" priority="2610" operator="equal">
      <formula>"Accepted"</formula>
    </cfRule>
  </conditionalFormatting>
  <conditionalFormatting sqref="H3 J3">
    <cfRule type="cellIs" dxfId="2947" priority="2611" operator="equal">
      <formula>"Positive"</formula>
    </cfRule>
  </conditionalFormatting>
  <conditionalFormatting sqref="H3 J3">
    <cfRule type="cellIs" dxfId="2946" priority="2612" operator="equal">
      <formula>"Negative"</formula>
    </cfRule>
  </conditionalFormatting>
  <conditionalFormatting sqref="H3 J3">
    <cfRule type="cellIs" dxfId="2945" priority="2613" operator="equal">
      <formula>"Negative"</formula>
    </cfRule>
  </conditionalFormatting>
  <conditionalFormatting sqref="H3 J3">
    <cfRule type="cellIs" dxfId="2944" priority="2614" operator="equal">
      <formula>"Neutral"</formula>
    </cfRule>
  </conditionalFormatting>
  <conditionalFormatting sqref="F4">
    <cfRule type="containsText" dxfId="2943" priority="2615" operator="containsText" text="Accepted">
      <formula>NOT(ISERROR(SEARCH(("Accepted"),(F4))))</formula>
    </cfRule>
  </conditionalFormatting>
  <conditionalFormatting sqref="J4">
    <cfRule type="containsText" dxfId="2942" priority="2616" operator="containsText" text="negative+'Profiling-LinkedIn'!">
      <formula>NOT(ISERROR(SEARCH(("negative+'Profiling-LinkedIn'!"),(J4))))</formula>
    </cfRule>
  </conditionalFormatting>
  <conditionalFormatting sqref="J4">
    <cfRule type="containsText" dxfId="2941" priority="2617" operator="containsText" text="negative">
      <formula>NOT(ISERROR(SEARCH(("negative"),(J4))))</formula>
    </cfRule>
  </conditionalFormatting>
  <conditionalFormatting sqref="J4">
    <cfRule type="containsText" dxfId="2940" priority="2618" operator="containsText" text="Positive">
      <formula>NOT(ISERROR(SEARCH(("Positive"),(J4))))</formula>
    </cfRule>
  </conditionalFormatting>
  <conditionalFormatting sqref="J4">
    <cfRule type="cellIs" dxfId="2939" priority="2619" operator="equal">
      <formula>"Neutral"</formula>
    </cfRule>
  </conditionalFormatting>
  <conditionalFormatting sqref="F4">
    <cfRule type="cellIs" dxfId="2938" priority="2620" operator="equal">
      <formula>"Accepted"</formula>
    </cfRule>
  </conditionalFormatting>
  <conditionalFormatting sqref="J4">
    <cfRule type="cellIs" dxfId="2937" priority="2621" operator="equal">
      <formula>"Positive"</formula>
    </cfRule>
  </conditionalFormatting>
  <conditionalFormatting sqref="J4">
    <cfRule type="cellIs" dxfId="2936" priority="2622" operator="equal">
      <formula>"Negative"</formula>
    </cfRule>
  </conditionalFormatting>
  <conditionalFormatting sqref="F6">
    <cfRule type="containsText" dxfId="2935" priority="2623" operator="containsText" text="Accepted">
      <formula>NOT(ISERROR(SEARCH(("Accepted"),(F6))))</formula>
    </cfRule>
  </conditionalFormatting>
  <conditionalFormatting sqref="J6">
    <cfRule type="containsText" dxfId="2934" priority="2624" operator="containsText" text="negative+'Profiling-LinkedIn'!">
      <formula>NOT(ISERROR(SEARCH(("negative+'Profiling-LinkedIn'!"),(J6))))</formula>
    </cfRule>
  </conditionalFormatting>
  <conditionalFormatting sqref="J6">
    <cfRule type="containsText" dxfId="2933" priority="2625" operator="containsText" text="negative">
      <formula>NOT(ISERROR(SEARCH(("negative"),(J6))))</formula>
    </cfRule>
  </conditionalFormatting>
  <conditionalFormatting sqref="J6">
    <cfRule type="containsText" dxfId="2932" priority="2626" operator="containsText" text="Positive">
      <formula>NOT(ISERROR(SEARCH(("Positive"),(J6))))</formula>
    </cfRule>
  </conditionalFormatting>
  <conditionalFormatting sqref="J6">
    <cfRule type="cellIs" dxfId="2931" priority="2627" operator="equal">
      <formula>"Neutral"</formula>
    </cfRule>
  </conditionalFormatting>
  <conditionalFormatting sqref="F6">
    <cfRule type="cellIs" dxfId="2930" priority="2628" operator="equal">
      <formula>"Accepted"</formula>
    </cfRule>
  </conditionalFormatting>
  <conditionalFormatting sqref="J6">
    <cfRule type="cellIs" dxfId="2929" priority="2629" operator="equal">
      <formula>"Positive"</formula>
    </cfRule>
  </conditionalFormatting>
  <conditionalFormatting sqref="J6">
    <cfRule type="cellIs" dxfId="2928" priority="2630" operator="equal">
      <formula>"Negative"</formula>
    </cfRule>
  </conditionalFormatting>
  <conditionalFormatting sqref="F7">
    <cfRule type="containsText" dxfId="2927" priority="2631" operator="containsText" text="Accepted">
      <formula>NOT(ISERROR(SEARCH(("Accepted"),(F7))))</formula>
    </cfRule>
  </conditionalFormatting>
  <conditionalFormatting sqref="H7 J7">
    <cfRule type="containsText" dxfId="2926" priority="2632" operator="containsText" text="negative+'Profiling-LinkedIn'!">
      <formula>NOT(ISERROR(SEARCH(("negative+'Profiling-LinkedIn'!"),(H7))))</formula>
    </cfRule>
  </conditionalFormatting>
  <conditionalFormatting sqref="H7 J7">
    <cfRule type="containsText" dxfId="2925" priority="2633" operator="containsText" text="negative">
      <formula>NOT(ISERROR(SEARCH(("negative"),(H7))))</formula>
    </cfRule>
  </conditionalFormatting>
  <conditionalFormatting sqref="H7 J7">
    <cfRule type="containsText" dxfId="2924" priority="2634" operator="containsText" text="Positive">
      <formula>NOT(ISERROR(SEARCH(("Positive"),(H7))))</formula>
    </cfRule>
  </conditionalFormatting>
  <conditionalFormatting sqref="H7 J7">
    <cfRule type="cellIs" dxfId="2923" priority="2635" operator="equal">
      <formula>"Neutral"</formula>
    </cfRule>
  </conditionalFormatting>
  <conditionalFormatting sqref="F7">
    <cfRule type="cellIs" dxfId="2922" priority="2636" operator="equal">
      <formula>"Accepted"</formula>
    </cfRule>
  </conditionalFormatting>
  <conditionalFormatting sqref="H7 J7">
    <cfRule type="cellIs" dxfId="2921" priority="2637" operator="equal">
      <formula>"Positive"</formula>
    </cfRule>
  </conditionalFormatting>
  <conditionalFormatting sqref="H7 J7">
    <cfRule type="cellIs" dxfId="2920" priority="2638" operator="equal">
      <formula>"Positive"</formula>
    </cfRule>
  </conditionalFormatting>
  <conditionalFormatting sqref="H7 J7">
    <cfRule type="cellIs" dxfId="2919" priority="2639" operator="equal">
      <formula>"Negative"</formula>
    </cfRule>
  </conditionalFormatting>
  <conditionalFormatting sqref="F8">
    <cfRule type="containsText" dxfId="2918" priority="2640" operator="containsText" text="Accepted">
      <formula>NOT(ISERROR(SEARCH(("Accepted"),(F8))))</formula>
    </cfRule>
  </conditionalFormatting>
  <conditionalFormatting sqref="H8">
    <cfRule type="containsText" dxfId="2917" priority="2641" operator="containsText" text="negative+'Profiling-LinkedIn'!">
      <formula>NOT(ISERROR(SEARCH(("negative+'Profiling-LinkedIn'!"),(H8))))</formula>
    </cfRule>
  </conditionalFormatting>
  <conditionalFormatting sqref="H8">
    <cfRule type="containsText" dxfId="2916" priority="2642" operator="containsText" text="negative">
      <formula>NOT(ISERROR(SEARCH(("negative"),(H8))))</formula>
    </cfRule>
  </conditionalFormatting>
  <conditionalFormatting sqref="H8">
    <cfRule type="containsText" dxfId="2915" priority="2643" operator="containsText" text="Positive">
      <formula>NOT(ISERROR(SEARCH(("Positive"),(H8))))</formula>
    </cfRule>
  </conditionalFormatting>
  <conditionalFormatting sqref="H8">
    <cfRule type="cellIs" dxfId="2914" priority="2644" operator="equal">
      <formula>"Neutral"</formula>
    </cfRule>
  </conditionalFormatting>
  <conditionalFormatting sqref="F8">
    <cfRule type="cellIs" dxfId="2913" priority="2645" operator="equal">
      <formula>"Accepted"</formula>
    </cfRule>
  </conditionalFormatting>
  <conditionalFormatting sqref="H8">
    <cfRule type="cellIs" dxfId="2912" priority="2646" operator="equal">
      <formula>"Positive"</formula>
    </cfRule>
  </conditionalFormatting>
  <conditionalFormatting sqref="H8">
    <cfRule type="cellIs" dxfId="2911" priority="2647" operator="equal">
      <formula>"Negative"</formula>
    </cfRule>
  </conditionalFormatting>
  <conditionalFormatting sqref="F9">
    <cfRule type="containsText" dxfId="2910" priority="2648" operator="containsText" text="Accepted">
      <formula>NOT(ISERROR(SEARCH(("Accepted"),(F9))))</formula>
    </cfRule>
  </conditionalFormatting>
  <conditionalFormatting sqref="H9">
    <cfRule type="containsText" dxfId="2909" priority="2649" operator="containsText" text="negative+'Profiling-LinkedIn'!">
      <formula>NOT(ISERROR(SEARCH(("negative+'Profiling-LinkedIn'!"),(H9))))</formula>
    </cfRule>
  </conditionalFormatting>
  <conditionalFormatting sqref="H9">
    <cfRule type="containsText" dxfId="2908" priority="2650" operator="containsText" text="negative">
      <formula>NOT(ISERROR(SEARCH(("negative"),(H9))))</formula>
    </cfRule>
  </conditionalFormatting>
  <conditionalFormatting sqref="H9">
    <cfRule type="containsText" dxfId="2907" priority="2651" operator="containsText" text="Positive">
      <formula>NOT(ISERROR(SEARCH(("Positive"),(H9))))</formula>
    </cfRule>
  </conditionalFormatting>
  <conditionalFormatting sqref="H9">
    <cfRule type="cellIs" dxfId="2906" priority="2652" operator="equal">
      <formula>"Neutral"</formula>
    </cfRule>
  </conditionalFormatting>
  <conditionalFormatting sqref="F9">
    <cfRule type="cellIs" dxfId="2905" priority="2653" operator="equal">
      <formula>"Accepted"</formula>
    </cfRule>
  </conditionalFormatting>
  <conditionalFormatting sqref="H9">
    <cfRule type="cellIs" dxfId="2904" priority="2654" operator="equal">
      <formula>"Positive"</formula>
    </cfRule>
  </conditionalFormatting>
  <conditionalFormatting sqref="H9">
    <cfRule type="cellIs" dxfId="2903" priority="2655" operator="equal">
      <formula>"Negative"</formula>
    </cfRule>
  </conditionalFormatting>
  <conditionalFormatting sqref="F11">
    <cfRule type="containsText" dxfId="2902" priority="2656" operator="containsText" text="Accepted">
      <formula>NOT(ISERROR(SEARCH(("Accepted"),(F11))))</formula>
    </cfRule>
  </conditionalFormatting>
  <conditionalFormatting sqref="H11">
    <cfRule type="containsText" dxfId="2901" priority="2657" operator="containsText" text="negative+'Profiling-LinkedIn'!">
      <formula>NOT(ISERROR(SEARCH(("negative+'Profiling-LinkedIn'!"),(H11))))</formula>
    </cfRule>
  </conditionalFormatting>
  <conditionalFormatting sqref="H11">
    <cfRule type="containsText" dxfId="2900" priority="2658" operator="containsText" text="negative">
      <formula>NOT(ISERROR(SEARCH(("negative"),(H11))))</formula>
    </cfRule>
  </conditionalFormatting>
  <conditionalFormatting sqref="H11">
    <cfRule type="containsText" dxfId="2899" priority="2659" operator="containsText" text="Positive">
      <formula>NOT(ISERROR(SEARCH(("Positive"),(H11))))</formula>
    </cfRule>
  </conditionalFormatting>
  <conditionalFormatting sqref="H11">
    <cfRule type="cellIs" dxfId="2898" priority="2660" operator="equal">
      <formula>"Neutral"</formula>
    </cfRule>
  </conditionalFormatting>
  <conditionalFormatting sqref="F11">
    <cfRule type="cellIs" dxfId="2897" priority="2661" operator="equal">
      <formula>"Accepted"</formula>
    </cfRule>
  </conditionalFormatting>
  <conditionalFormatting sqref="H11">
    <cfRule type="cellIs" dxfId="2896" priority="2662" operator="equal">
      <formula>"Positive"</formula>
    </cfRule>
  </conditionalFormatting>
  <conditionalFormatting sqref="H11">
    <cfRule type="cellIs" dxfId="2895" priority="2663" operator="equal">
      <formula>"Negative"</formula>
    </cfRule>
  </conditionalFormatting>
  <conditionalFormatting sqref="F12">
    <cfRule type="containsText" dxfId="2894" priority="2664" operator="containsText" text="Accepted">
      <formula>NOT(ISERROR(SEARCH(("Accepted"),(F12))))</formula>
    </cfRule>
  </conditionalFormatting>
  <conditionalFormatting sqref="F12">
    <cfRule type="cellIs" dxfId="2893" priority="2665" operator="equal">
      <formula>"Accepted"</formula>
    </cfRule>
  </conditionalFormatting>
  <conditionalFormatting sqref="F13">
    <cfRule type="containsText" dxfId="2892" priority="2666" operator="containsText" text="Accepted">
      <formula>NOT(ISERROR(SEARCH(("Accepted"),(F13))))</formula>
    </cfRule>
  </conditionalFormatting>
  <conditionalFormatting sqref="H13 J13">
    <cfRule type="containsText" dxfId="2891" priority="2667" operator="containsText" text="negative+'Profiling-LinkedIn'!">
      <formula>NOT(ISERROR(SEARCH(("negative+'Profiling-LinkedIn'!"),(H13))))</formula>
    </cfRule>
  </conditionalFormatting>
  <conditionalFormatting sqref="H13 J13">
    <cfRule type="containsText" dxfId="2890" priority="2668" operator="containsText" text="negative">
      <formula>NOT(ISERROR(SEARCH(("negative"),(H13))))</formula>
    </cfRule>
  </conditionalFormatting>
  <conditionalFormatting sqref="H13 J13">
    <cfRule type="containsText" dxfId="2889" priority="2669" operator="containsText" text="Positive">
      <formula>NOT(ISERROR(SEARCH(("Positive"),(H13))))</formula>
    </cfRule>
  </conditionalFormatting>
  <conditionalFormatting sqref="H13 J13">
    <cfRule type="cellIs" dxfId="2888" priority="2670" operator="equal">
      <formula>"Neutral"</formula>
    </cfRule>
  </conditionalFormatting>
  <conditionalFormatting sqref="F13">
    <cfRule type="cellIs" dxfId="2887" priority="2671" operator="equal">
      <formula>"Accepted"</formula>
    </cfRule>
  </conditionalFormatting>
  <conditionalFormatting sqref="H13 J13">
    <cfRule type="cellIs" dxfId="2886" priority="2672" operator="equal">
      <formula>"Positive"</formula>
    </cfRule>
  </conditionalFormatting>
  <conditionalFormatting sqref="H13 J13">
    <cfRule type="cellIs" dxfId="2885" priority="2673" operator="equal">
      <formula>"Negative"</formula>
    </cfRule>
  </conditionalFormatting>
  <conditionalFormatting sqref="F14">
    <cfRule type="containsText" dxfId="2884" priority="2674" operator="containsText" text="Accepted">
      <formula>NOT(ISERROR(SEARCH(("Accepted"),(F14))))</formula>
    </cfRule>
  </conditionalFormatting>
  <conditionalFormatting sqref="H14 J14">
    <cfRule type="containsText" dxfId="2883" priority="2675" operator="containsText" text="negative+'Profiling-LinkedIn'!">
      <formula>NOT(ISERROR(SEARCH(("negative+'Profiling-LinkedIn'!"),(H14))))</formula>
    </cfRule>
  </conditionalFormatting>
  <conditionalFormatting sqref="H14 J14">
    <cfRule type="containsText" dxfId="2882" priority="2676" operator="containsText" text="negative">
      <formula>NOT(ISERROR(SEARCH(("negative"),(H14))))</formula>
    </cfRule>
  </conditionalFormatting>
  <conditionalFormatting sqref="H14 J14">
    <cfRule type="containsText" dxfId="2881" priority="2677" operator="containsText" text="Positive">
      <formula>NOT(ISERROR(SEARCH(("Positive"),(H14))))</formula>
    </cfRule>
  </conditionalFormatting>
  <conditionalFormatting sqref="H14 J14">
    <cfRule type="cellIs" dxfId="2880" priority="2678" operator="equal">
      <formula>"Neutral"</formula>
    </cfRule>
  </conditionalFormatting>
  <conditionalFormatting sqref="F14">
    <cfRule type="cellIs" dxfId="2879" priority="2679" operator="equal">
      <formula>"Accepted"</formula>
    </cfRule>
  </conditionalFormatting>
  <conditionalFormatting sqref="H14 J14">
    <cfRule type="cellIs" dxfId="2878" priority="2680" operator="equal">
      <formula>"Positive"</formula>
    </cfRule>
  </conditionalFormatting>
  <conditionalFormatting sqref="H14 J14">
    <cfRule type="cellIs" dxfId="2877" priority="2681" operator="equal">
      <formula>"Negative"</formula>
    </cfRule>
  </conditionalFormatting>
  <conditionalFormatting sqref="F15">
    <cfRule type="containsText" dxfId="2876" priority="2682" operator="containsText" text="Accepted">
      <formula>NOT(ISERROR(SEARCH(("Accepted"),(F15))))</formula>
    </cfRule>
  </conditionalFormatting>
  <conditionalFormatting sqref="H15 J15">
    <cfRule type="containsText" dxfId="2875" priority="2683" operator="containsText" text="negative+'Profiling-LinkedIn'!">
      <formula>NOT(ISERROR(SEARCH(("negative+'Profiling-LinkedIn'!"),(H15))))</formula>
    </cfRule>
  </conditionalFormatting>
  <conditionalFormatting sqref="H15 J15">
    <cfRule type="containsText" dxfId="2874" priority="2684" operator="containsText" text="negative">
      <formula>NOT(ISERROR(SEARCH(("negative"),(H15))))</formula>
    </cfRule>
  </conditionalFormatting>
  <conditionalFormatting sqref="H15 J15">
    <cfRule type="containsText" dxfId="2873" priority="2685" operator="containsText" text="Positive">
      <formula>NOT(ISERROR(SEARCH(("Positive"),(H15))))</formula>
    </cfRule>
  </conditionalFormatting>
  <conditionalFormatting sqref="H15 J15">
    <cfRule type="cellIs" dxfId="2872" priority="2686" operator="equal">
      <formula>"Neutral"</formula>
    </cfRule>
  </conditionalFormatting>
  <conditionalFormatting sqref="F15">
    <cfRule type="cellIs" dxfId="2871" priority="2687" operator="equal">
      <formula>"Accepted"</formula>
    </cfRule>
  </conditionalFormatting>
  <conditionalFormatting sqref="H15 J15">
    <cfRule type="cellIs" dxfId="2870" priority="2688" operator="equal">
      <formula>"Positive"</formula>
    </cfRule>
  </conditionalFormatting>
  <conditionalFormatting sqref="H15 J15">
    <cfRule type="cellIs" dxfId="2869" priority="2689" operator="equal">
      <formula>"Negative"</formula>
    </cfRule>
  </conditionalFormatting>
  <conditionalFormatting sqref="H16 J16">
    <cfRule type="containsText" dxfId="2868" priority="2690" operator="containsText" text="negative+'Profiling-LinkedIn'!">
      <formula>NOT(ISERROR(SEARCH(("negative+'Profiling-LinkedIn'!"),(H16))))</formula>
    </cfRule>
  </conditionalFormatting>
  <conditionalFormatting sqref="H16 J16">
    <cfRule type="containsText" dxfId="2867" priority="2691" operator="containsText" text="negative">
      <formula>NOT(ISERROR(SEARCH(("negative"),(H16))))</formula>
    </cfRule>
  </conditionalFormatting>
  <conditionalFormatting sqref="H16 J16">
    <cfRule type="containsText" dxfId="2866" priority="2692" operator="containsText" text="Positive">
      <formula>NOT(ISERROR(SEARCH(("Positive"),(H16))))</formula>
    </cfRule>
  </conditionalFormatting>
  <conditionalFormatting sqref="H16 J16">
    <cfRule type="cellIs" dxfId="2865" priority="2693" operator="equal">
      <formula>"Neutral"</formula>
    </cfRule>
  </conditionalFormatting>
  <conditionalFormatting sqref="F16">
    <cfRule type="cellIs" dxfId="2864" priority="2694" operator="equal">
      <formula>"Accepted"</formula>
    </cfRule>
  </conditionalFormatting>
  <conditionalFormatting sqref="H16 J16">
    <cfRule type="cellIs" dxfId="2863" priority="2695" operator="equal">
      <formula>"Positive"</formula>
    </cfRule>
  </conditionalFormatting>
  <conditionalFormatting sqref="H16 J16">
    <cfRule type="cellIs" dxfId="2862" priority="2696" operator="equal">
      <formula>"Negative"</formula>
    </cfRule>
  </conditionalFormatting>
  <conditionalFormatting sqref="F16">
    <cfRule type="containsText" dxfId="2861" priority="2697" operator="containsText" text="Accepted">
      <formula>NOT(ISERROR(SEARCH(("Accepted"),(F16))))</formula>
    </cfRule>
  </conditionalFormatting>
  <conditionalFormatting sqref="H17 J17">
    <cfRule type="containsText" dxfId="2860" priority="2698" operator="containsText" text="negative+'Profiling-LinkedIn'!">
      <formula>NOT(ISERROR(SEARCH(("negative+'Profiling-LinkedIn'!"),(H17))))</formula>
    </cfRule>
  </conditionalFormatting>
  <conditionalFormatting sqref="H17 J17">
    <cfRule type="containsText" dxfId="2859" priority="2699" operator="containsText" text="negative">
      <formula>NOT(ISERROR(SEARCH(("negative"),(H17))))</formula>
    </cfRule>
  </conditionalFormatting>
  <conditionalFormatting sqref="H17 J17">
    <cfRule type="containsText" dxfId="2858" priority="2700" operator="containsText" text="Positive">
      <formula>NOT(ISERROR(SEARCH(("Positive"),(H17))))</formula>
    </cfRule>
  </conditionalFormatting>
  <conditionalFormatting sqref="H17 J17">
    <cfRule type="cellIs" dxfId="2857" priority="2701" operator="equal">
      <formula>"Neutral"</formula>
    </cfRule>
  </conditionalFormatting>
  <conditionalFormatting sqref="F17">
    <cfRule type="cellIs" dxfId="2856" priority="2702" operator="equal">
      <formula>"Accepted"</formula>
    </cfRule>
  </conditionalFormatting>
  <conditionalFormatting sqref="H17 J17">
    <cfRule type="cellIs" dxfId="2855" priority="2703" operator="equal">
      <formula>"Positive"</formula>
    </cfRule>
  </conditionalFormatting>
  <conditionalFormatting sqref="H17 J17">
    <cfRule type="cellIs" dxfId="2854" priority="2704" operator="equal">
      <formula>"Negative"</formula>
    </cfRule>
  </conditionalFormatting>
  <conditionalFormatting sqref="F17">
    <cfRule type="containsText" dxfId="2853" priority="2705" operator="containsText" text="Accepted">
      <formula>NOT(ISERROR(SEARCH(("Accepted"),(F17))))</formula>
    </cfRule>
  </conditionalFormatting>
  <conditionalFormatting sqref="H17 J17">
    <cfRule type="cellIs" dxfId="2852" priority="2706" operator="equal">
      <formula>"Neutral"</formula>
    </cfRule>
  </conditionalFormatting>
  <conditionalFormatting sqref="H18 J18">
    <cfRule type="containsText" dxfId="2851" priority="2707" operator="containsText" text="negative+'Profiling-LinkedIn'!">
      <formula>NOT(ISERROR(SEARCH(("negative+'Profiling-LinkedIn'!"),(H18))))</formula>
    </cfRule>
  </conditionalFormatting>
  <conditionalFormatting sqref="H18 J18">
    <cfRule type="containsText" dxfId="2850" priority="2708" operator="containsText" text="negative">
      <formula>NOT(ISERROR(SEARCH(("negative"),(H18))))</formula>
    </cfRule>
  </conditionalFormatting>
  <conditionalFormatting sqref="H18 J18">
    <cfRule type="containsText" dxfId="2849" priority="2709" operator="containsText" text="Positive">
      <formula>NOT(ISERROR(SEARCH(("Positive"),(H18))))</formula>
    </cfRule>
  </conditionalFormatting>
  <conditionalFormatting sqref="H18 J18">
    <cfRule type="cellIs" dxfId="2848" priority="2710" operator="equal">
      <formula>"Neutral"</formula>
    </cfRule>
  </conditionalFormatting>
  <conditionalFormatting sqref="F18">
    <cfRule type="cellIs" dxfId="2847" priority="2711" operator="equal">
      <formula>"Accepted"</formula>
    </cfRule>
  </conditionalFormatting>
  <conditionalFormatting sqref="H18 J18">
    <cfRule type="cellIs" dxfId="2846" priority="2712" operator="equal">
      <formula>"Positive"</formula>
    </cfRule>
  </conditionalFormatting>
  <conditionalFormatting sqref="H18 J18">
    <cfRule type="cellIs" dxfId="2845" priority="2713" operator="equal">
      <formula>"Negative"</formula>
    </cfRule>
  </conditionalFormatting>
  <conditionalFormatting sqref="F18">
    <cfRule type="containsText" dxfId="2844" priority="2714" operator="containsText" text="Accepted">
      <formula>NOT(ISERROR(SEARCH(("Accepted"),(F18))))</formula>
    </cfRule>
  </conditionalFormatting>
  <conditionalFormatting sqref="H18 J18">
    <cfRule type="cellIs" dxfId="2843" priority="2715" operator="equal">
      <formula>"Neutral"</formula>
    </cfRule>
  </conditionalFormatting>
  <conditionalFormatting sqref="H21 J21">
    <cfRule type="cellIs" dxfId="2842" priority="2716" operator="equal">
      <formula>"Neutral"</formula>
    </cfRule>
  </conditionalFormatting>
  <conditionalFormatting sqref="F22:F23">
    <cfRule type="containsText" dxfId="2841" priority="2717" operator="containsText" text="Accepted">
      <formula>NOT(ISERROR(SEARCH(("Accepted"),(F22))))</formula>
    </cfRule>
  </conditionalFormatting>
  <conditionalFormatting sqref="F24">
    <cfRule type="containsText" dxfId="2840" priority="2718" operator="containsText" text="Accepted">
      <formula>NOT(ISERROR(SEARCH(("Accepted"),(F24))))</formula>
    </cfRule>
  </conditionalFormatting>
  <conditionalFormatting sqref="H24 J24">
    <cfRule type="containsText" dxfId="2839" priority="2719" operator="containsText" text="negative+'Profiling-LinkedIn'!">
      <formula>NOT(ISERROR(SEARCH(("negative+'Profiling-LinkedIn'!"),(H24))))</formula>
    </cfRule>
  </conditionalFormatting>
  <conditionalFormatting sqref="H24 J24">
    <cfRule type="containsText" dxfId="2838" priority="2720" operator="containsText" text="negative">
      <formula>NOT(ISERROR(SEARCH(("negative"),(H24))))</formula>
    </cfRule>
  </conditionalFormatting>
  <conditionalFormatting sqref="H24 J24">
    <cfRule type="containsText" dxfId="2837" priority="2721" operator="containsText" text="Positive">
      <formula>NOT(ISERROR(SEARCH(("Positive"),(H24))))</formula>
    </cfRule>
  </conditionalFormatting>
  <conditionalFormatting sqref="H24 J24">
    <cfRule type="cellIs" dxfId="2836" priority="2722" operator="equal">
      <formula>"Neutral"</formula>
    </cfRule>
  </conditionalFormatting>
  <conditionalFormatting sqref="F24">
    <cfRule type="cellIs" dxfId="2835" priority="2723" operator="equal">
      <formula>"Accepted"</formula>
    </cfRule>
  </conditionalFormatting>
  <conditionalFormatting sqref="H24 J24">
    <cfRule type="cellIs" dxfId="2834" priority="2724" operator="equal">
      <formula>"Positive"</formula>
    </cfRule>
  </conditionalFormatting>
  <conditionalFormatting sqref="H24 J24">
    <cfRule type="cellIs" dxfId="2833" priority="2725" operator="equal">
      <formula>"Negative"</formula>
    </cfRule>
  </conditionalFormatting>
  <conditionalFormatting sqref="F25">
    <cfRule type="containsText" dxfId="2832" priority="2726" operator="containsText" text="Accepted">
      <formula>NOT(ISERROR(SEARCH(("Accepted"),(F25))))</formula>
    </cfRule>
  </conditionalFormatting>
  <conditionalFormatting sqref="H25 J25">
    <cfRule type="containsText" dxfId="2831" priority="2727" operator="containsText" text="negative+'Profiling-LinkedIn'!">
      <formula>NOT(ISERROR(SEARCH(("negative+'Profiling-LinkedIn'!"),(H25))))</formula>
    </cfRule>
  </conditionalFormatting>
  <conditionalFormatting sqref="H25 J25">
    <cfRule type="containsText" dxfId="2830" priority="2728" operator="containsText" text="negative">
      <formula>NOT(ISERROR(SEARCH(("negative"),(H25))))</formula>
    </cfRule>
  </conditionalFormatting>
  <conditionalFormatting sqref="H25 J25">
    <cfRule type="containsText" dxfId="2829" priority="2729" operator="containsText" text="Positive">
      <formula>NOT(ISERROR(SEARCH(("Positive"),(H25))))</formula>
    </cfRule>
  </conditionalFormatting>
  <conditionalFormatting sqref="H25 J25">
    <cfRule type="cellIs" dxfId="2828" priority="2730" operator="equal">
      <formula>"Neutral"</formula>
    </cfRule>
  </conditionalFormatting>
  <conditionalFormatting sqref="F25">
    <cfRule type="cellIs" dxfId="2827" priority="2731" operator="equal">
      <formula>"Accepted"</formula>
    </cfRule>
  </conditionalFormatting>
  <conditionalFormatting sqref="H25 J25">
    <cfRule type="cellIs" dxfId="2826" priority="2732" operator="equal">
      <formula>"Positive"</formula>
    </cfRule>
  </conditionalFormatting>
  <conditionalFormatting sqref="H25 J25">
    <cfRule type="cellIs" dxfId="2825" priority="2733" operator="equal">
      <formula>"Negative"</formula>
    </cfRule>
  </conditionalFormatting>
  <conditionalFormatting sqref="F26">
    <cfRule type="containsText" dxfId="2824" priority="2734" operator="containsText" text="Accepted">
      <formula>NOT(ISERROR(SEARCH(("Accepted"),(F26))))</formula>
    </cfRule>
  </conditionalFormatting>
  <conditionalFormatting sqref="H26 J26">
    <cfRule type="containsText" dxfId="2823" priority="2735" operator="containsText" text="negative+'Profiling-LinkedIn'!">
      <formula>NOT(ISERROR(SEARCH(("negative+'Profiling-LinkedIn'!"),(H26))))</formula>
    </cfRule>
  </conditionalFormatting>
  <conditionalFormatting sqref="H26 J26">
    <cfRule type="containsText" dxfId="2822" priority="2736" operator="containsText" text="negative">
      <formula>NOT(ISERROR(SEARCH(("negative"),(H26))))</formula>
    </cfRule>
  </conditionalFormatting>
  <conditionalFormatting sqref="H26 J26">
    <cfRule type="containsText" dxfId="2821" priority="2737" operator="containsText" text="Positive">
      <formula>NOT(ISERROR(SEARCH(("Positive"),(H26))))</formula>
    </cfRule>
  </conditionalFormatting>
  <conditionalFormatting sqref="H26 J26">
    <cfRule type="cellIs" dxfId="2820" priority="2738" operator="equal">
      <formula>"Neutral"</formula>
    </cfRule>
  </conditionalFormatting>
  <conditionalFormatting sqref="F26">
    <cfRule type="cellIs" dxfId="2819" priority="2739" operator="equal">
      <formula>"Accepted"</formula>
    </cfRule>
  </conditionalFormatting>
  <conditionalFormatting sqref="H26 J26">
    <cfRule type="cellIs" dxfId="2818" priority="2740" operator="equal">
      <formula>"Positive"</formula>
    </cfRule>
  </conditionalFormatting>
  <conditionalFormatting sqref="H26 J26">
    <cfRule type="cellIs" dxfId="2817" priority="2741" operator="equal">
      <formula>"Negative"</formula>
    </cfRule>
  </conditionalFormatting>
  <conditionalFormatting sqref="F27:F28">
    <cfRule type="containsText" dxfId="2816" priority="2742" operator="containsText" text="Accepted">
      <formula>NOT(ISERROR(SEARCH(("Accepted"),(F27))))</formula>
    </cfRule>
  </conditionalFormatting>
  <conditionalFormatting sqref="J27">
    <cfRule type="containsText" dxfId="2815" priority="2743" operator="containsText" text="negative+'Profiling-LinkedIn'!">
      <formula>NOT(ISERROR(SEARCH(("negative+'Profiling-LinkedIn'!"),(J27))))</formula>
    </cfRule>
  </conditionalFormatting>
  <conditionalFormatting sqref="J27">
    <cfRule type="containsText" dxfId="2814" priority="2744" operator="containsText" text="negative">
      <formula>NOT(ISERROR(SEARCH(("negative"),(J27))))</formula>
    </cfRule>
  </conditionalFormatting>
  <conditionalFormatting sqref="J27">
    <cfRule type="containsText" dxfId="2813" priority="2745" operator="containsText" text="Positive">
      <formula>NOT(ISERROR(SEARCH(("Positive"),(J27))))</formula>
    </cfRule>
  </conditionalFormatting>
  <conditionalFormatting sqref="J27">
    <cfRule type="cellIs" dxfId="2812" priority="2746" operator="equal">
      <formula>"Neutral"</formula>
    </cfRule>
  </conditionalFormatting>
  <conditionalFormatting sqref="F27:F28">
    <cfRule type="cellIs" dxfId="2811" priority="2747" operator="equal">
      <formula>"Accepted"</formula>
    </cfRule>
  </conditionalFormatting>
  <conditionalFormatting sqref="J27">
    <cfRule type="cellIs" dxfId="2810" priority="2748" operator="equal">
      <formula>"Positive"</formula>
    </cfRule>
  </conditionalFormatting>
  <conditionalFormatting sqref="J27">
    <cfRule type="cellIs" dxfId="2809" priority="2749" operator="equal">
      <formula>"Negative"</formula>
    </cfRule>
  </conditionalFormatting>
  <conditionalFormatting sqref="F28">
    <cfRule type="cellIs" dxfId="2808" priority="2750" operator="equal">
      <formula>"Accepted"</formula>
    </cfRule>
  </conditionalFormatting>
  <conditionalFormatting sqref="F28">
    <cfRule type="containsText" dxfId="2807" priority="2751" operator="containsText" text="Accepted">
      <formula>NOT(ISERROR(SEARCH(("Accepted"),(F28))))</formula>
    </cfRule>
  </conditionalFormatting>
  <conditionalFormatting sqref="H29 J29">
    <cfRule type="containsText" dxfId="2806" priority="2752" operator="containsText" text="negative+'Profiling-LinkedIn'!">
      <formula>NOT(ISERROR(SEARCH(("negative+'Profiling-LinkedIn'!"),(H29))))</formula>
    </cfRule>
  </conditionalFormatting>
  <conditionalFormatting sqref="H29 J29">
    <cfRule type="containsText" dxfId="2805" priority="2753" operator="containsText" text="negative">
      <formula>NOT(ISERROR(SEARCH(("negative"),(H29))))</formula>
    </cfRule>
  </conditionalFormatting>
  <conditionalFormatting sqref="H29 J29">
    <cfRule type="containsText" dxfId="2804" priority="2754" operator="containsText" text="Positive">
      <formula>NOT(ISERROR(SEARCH(("Positive"),(H29))))</formula>
    </cfRule>
  </conditionalFormatting>
  <conditionalFormatting sqref="H29 J29">
    <cfRule type="cellIs" dxfId="2803" priority="2755" operator="equal">
      <formula>"Neutral"</formula>
    </cfRule>
  </conditionalFormatting>
  <conditionalFormatting sqref="F29">
    <cfRule type="cellIs" dxfId="2802" priority="2756" operator="equal">
      <formula>"Accepted"</formula>
    </cfRule>
  </conditionalFormatting>
  <conditionalFormatting sqref="H29 J29">
    <cfRule type="cellIs" dxfId="2801" priority="2757" operator="equal">
      <formula>"Positive"</formula>
    </cfRule>
  </conditionalFormatting>
  <conditionalFormatting sqref="H29 J29">
    <cfRule type="cellIs" dxfId="2800" priority="2758" operator="equal">
      <formula>"Negative"</formula>
    </cfRule>
  </conditionalFormatting>
  <conditionalFormatting sqref="F29">
    <cfRule type="containsText" dxfId="2799" priority="2759" operator="containsText" text="Accepted">
      <formula>NOT(ISERROR(SEARCH(("Accepted"),(F29))))</formula>
    </cfRule>
  </conditionalFormatting>
  <conditionalFormatting sqref="H29 J29">
    <cfRule type="cellIs" dxfId="2798" priority="2760" operator="equal">
      <formula>"Neutral"</formula>
    </cfRule>
  </conditionalFormatting>
  <conditionalFormatting sqref="H30 J30">
    <cfRule type="containsText" dxfId="2797" priority="2761" operator="containsText" text="negative+'Profiling-LinkedIn'!">
      <formula>NOT(ISERROR(SEARCH(("negative+'Profiling-LinkedIn'!"),(H30))))</formula>
    </cfRule>
  </conditionalFormatting>
  <conditionalFormatting sqref="H30 J30">
    <cfRule type="containsText" dxfId="2796" priority="2762" operator="containsText" text="negative">
      <formula>NOT(ISERROR(SEARCH(("negative"),(H30))))</formula>
    </cfRule>
  </conditionalFormatting>
  <conditionalFormatting sqref="H30 J30">
    <cfRule type="containsText" dxfId="2795" priority="2763" operator="containsText" text="Positive">
      <formula>NOT(ISERROR(SEARCH(("Positive"),(H30))))</formula>
    </cfRule>
  </conditionalFormatting>
  <conditionalFormatting sqref="H30 J30">
    <cfRule type="cellIs" dxfId="2794" priority="2764" operator="equal">
      <formula>"Neutral"</formula>
    </cfRule>
  </conditionalFormatting>
  <conditionalFormatting sqref="F30">
    <cfRule type="cellIs" dxfId="2793" priority="2765" operator="equal">
      <formula>"Accepted"</formula>
    </cfRule>
  </conditionalFormatting>
  <conditionalFormatting sqref="H30 J30">
    <cfRule type="cellIs" dxfId="2792" priority="2766" operator="equal">
      <formula>"Positive"</formula>
    </cfRule>
  </conditionalFormatting>
  <conditionalFormatting sqref="H30 J30">
    <cfRule type="cellIs" dxfId="2791" priority="2767" operator="equal">
      <formula>"Negative"</formula>
    </cfRule>
  </conditionalFormatting>
  <conditionalFormatting sqref="F30">
    <cfRule type="containsText" dxfId="2790" priority="2768" operator="containsText" text="Accepted">
      <formula>NOT(ISERROR(SEARCH(("Accepted"),(F30))))</formula>
    </cfRule>
  </conditionalFormatting>
  <conditionalFormatting sqref="H30 J30">
    <cfRule type="cellIs" dxfId="2789" priority="2769" operator="equal">
      <formula>"Neutral"</formula>
    </cfRule>
  </conditionalFormatting>
  <conditionalFormatting sqref="F31:F32">
    <cfRule type="cellIs" dxfId="2788" priority="2770" operator="equal">
      <formula>"Accepted"</formula>
    </cfRule>
  </conditionalFormatting>
  <conditionalFormatting sqref="F31:F32">
    <cfRule type="containsText" dxfId="2787" priority="2771" operator="containsText" text="Accepted">
      <formula>NOT(ISERROR(SEARCH(("Accepted"),(F31))))</formula>
    </cfRule>
  </conditionalFormatting>
  <conditionalFormatting sqref="H33 J33">
    <cfRule type="containsText" dxfId="2786" priority="2772" operator="containsText" text="negative+'Profiling-LinkedIn'!">
      <formula>NOT(ISERROR(SEARCH(("negative+'Profiling-LinkedIn'!"),(H33))))</formula>
    </cfRule>
  </conditionalFormatting>
  <conditionalFormatting sqref="H33 J33">
    <cfRule type="containsText" dxfId="2785" priority="2773" operator="containsText" text="negative">
      <formula>NOT(ISERROR(SEARCH(("negative"),(H33))))</formula>
    </cfRule>
  </conditionalFormatting>
  <conditionalFormatting sqref="H33 J33">
    <cfRule type="containsText" dxfId="2784" priority="2774" operator="containsText" text="Positive">
      <formula>NOT(ISERROR(SEARCH(("Positive"),(H33))))</formula>
    </cfRule>
  </conditionalFormatting>
  <conditionalFormatting sqref="H33 J33">
    <cfRule type="cellIs" dxfId="2783" priority="2775" operator="equal">
      <formula>"Neutral"</formula>
    </cfRule>
  </conditionalFormatting>
  <conditionalFormatting sqref="F33">
    <cfRule type="cellIs" dxfId="2782" priority="2776" operator="equal">
      <formula>"Accepted"</formula>
    </cfRule>
  </conditionalFormatting>
  <conditionalFormatting sqref="H33 J33">
    <cfRule type="cellIs" dxfId="2781" priority="2777" operator="equal">
      <formula>"Positive"</formula>
    </cfRule>
  </conditionalFormatting>
  <conditionalFormatting sqref="H33 J33">
    <cfRule type="cellIs" dxfId="2780" priority="2778" operator="equal">
      <formula>"Negative"</formula>
    </cfRule>
  </conditionalFormatting>
  <conditionalFormatting sqref="F33">
    <cfRule type="containsText" dxfId="2779" priority="2779" operator="containsText" text="Accepted">
      <formula>NOT(ISERROR(SEARCH(("Accepted"),(F33))))</formula>
    </cfRule>
  </conditionalFormatting>
  <conditionalFormatting sqref="H34 J34">
    <cfRule type="containsText" dxfId="2778" priority="2780" operator="containsText" text="negative+'Profiling-LinkedIn'!">
      <formula>NOT(ISERROR(SEARCH(("negative+'Profiling-LinkedIn'!"),(H34))))</formula>
    </cfRule>
  </conditionalFormatting>
  <conditionalFormatting sqref="H34 J34">
    <cfRule type="containsText" dxfId="2777" priority="2781" operator="containsText" text="negative">
      <formula>NOT(ISERROR(SEARCH(("negative"),(H34))))</formula>
    </cfRule>
  </conditionalFormatting>
  <conditionalFormatting sqref="H34 J34">
    <cfRule type="containsText" dxfId="2776" priority="2782" operator="containsText" text="Positive">
      <formula>NOT(ISERROR(SEARCH(("Positive"),(H34))))</formula>
    </cfRule>
  </conditionalFormatting>
  <conditionalFormatting sqref="H34 J34">
    <cfRule type="cellIs" dxfId="2775" priority="2783" operator="equal">
      <formula>"Neutral"</formula>
    </cfRule>
  </conditionalFormatting>
  <conditionalFormatting sqref="F34">
    <cfRule type="cellIs" dxfId="2774" priority="2784" operator="equal">
      <formula>"Accepted"</formula>
    </cfRule>
  </conditionalFormatting>
  <conditionalFormatting sqref="H34 J34">
    <cfRule type="cellIs" dxfId="2773" priority="2785" operator="equal">
      <formula>"Positive"</formula>
    </cfRule>
  </conditionalFormatting>
  <conditionalFormatting sqref="H34 J34">
    <cfRule type="cellIs" dxfId="2772" priority="2786" operator="equal">
      <formula>"Negative"</formula>
    </cfRule>
  </conditionalFormatting>
  <conditionalFormatting sqref="F34">
    <cfRule type="containsText" dxfId="2771" priority="2787" operator="containsText" text="Accepted">
      <formula>NOT(ISERROR(SEARCH(("Accepted"),(F34))))</formula>
    </cfRule>
  </conditionalFormatting>
  <conditionalFormatting sqref="H35 J35">
    <cfRule type="containsText" dxfId="2770" priority="2788" operator="containsText" text="negative+'Profiling-LinkedIn'!">
      <formula>NOT(ISERROR(SEARCH(("negative+'Profiling-LinkedIn'!"),(H35))))</formula>
    </cfRule>
  </conditionalFormatting>
  <conditionalFormatting sqref="H35 J35">
    <cfRule type="containsText" dxfId="2769" priority="2789" operator="containsText" text="negative">
      <formula>NOT(ISERROR(SEARCH(("negative"),(H35))))</formula>
    </cfRule>
  </conditionalFormatting>
  <conditionalFormatting sqref="H35 J35">
    <cfRule type="containsText" dxfId="2768" priority="2790" operator="containsText" text="Positive">
      <formula>NOT(ISERROR(SEARCH(("Positive"),(H35))))</formula>
    </cfRule>
  </conditionalFormatting>
  <conditionalFormatting sqref="H35 J35">
    <cfRule type="cellIs" dxfId="2767" priority="2791" operator="equal">
      <formula>"Neutral"</formula>
    </cfRule>
  </conditionalFormatting>
  <conditionalFormatting sqref="F35">
    <cfRule type="cellIs" dxfId="2766" priority="2792" operator="equal">
      <formula>"Accepted"</formula>
    </cfRule>
  </conditionalFormatting>
  <conditionalFormatting sqref="H35 J35">
    <cfRule type="cellIs" dxfId="2765" priority="2793" operator="equal">
      <formula>"Positive"</formula>
    </cfRule>
  </conditionalFormatting>
  <conditionalFormatting sqref="H35 J35">
    <cfRule type="cellIs" dxfId="2764" priority="2794" operator="equal">
      <formula>"Negative"</formula>
    </cfRule>
  </conditionalFormatting>
  <conditionalFormatting sqref="F35">
    <cfRule type="containsText" dxfId="2763" priority="2795" operator="containsText" text="Accepted">
      <formula>NOT(ISERROR(SEARCH(("Accepted"),(F35))))</formula>
    </cfRule>
  </conditionalFormatting>
  <conditionalFormatting sqref="H36">
    <cfRule type="containsText" dxfId="2762" priority="2796" operator="containsText" text="negative+'Profiling-LinkedIn'!">
      <formula>NOT(ISERROR(SEARCH(("negative+'Profiling-LinkedIn'!"),(H36))))</formula>
    </cfRule>
  </conditionalFormatting>
  <conditionalFormatting sqref="H36">
    <cfRule type="containsText" dxfId="2761" priority="2797" operator="containsText" text="negative">
      <formula>NOT(ISERROR(SEARCH(("negative"),(H36))))</formula>
    </cfRule>
  </conditionalFormatting>
  <conditionalFormatting sqref="H36">
    <cfRule type="containsText" dxfId="2760" priority="2798" operator="containsText" text="Positive">
      <formula>NOT(ISERROR(SEARCH(("Positive"),(H36))))</formula>
    </cfRule>
  </conditionalFormatting>
  <conditionalFormatting sqref="H36">
    <cfRule type="cellIs" dxfId="2759" priority="2799" operator="equal">
      <formula>"Neutral"</formula>
    </cfRule>
  </conditionalFormatting>
  <conditionalFormatting sqref="F36">
    <cfRule type="cellIs" dxfId="2758" priority="2800" operator="equal">
      <formula>"Accepted"</formula>
    </cfRule>
  </conditionalFormatting>
  <conditionalFormatting sqref="H36">
    <cfRule type="cellIs" dxfId="2757" priority="2801" operator="equal">
      <formula>"Positive"</formula>
    </cfRule>
  </conditionalFormatting>
  <conditionalFormatting sqref="H36">
    <cfRule type="cellIs" dxfId="2756" priority="2802" operator="equal">
      <formula>"Negative"</formula>
    </cfRule>
  </conditionalFormatting>
  <conditionalFormatting sqref="F36">
    <cfRule type="containsText" dxfId="2755" priority="2803" operator="containsText" text="Accepted">
      <formula>NOT(ISERROR(SEARCH(("Accepted"),(F36))))</formula>
    </cfRule>
  </conditionalFormatting>
  <conditionalFormatting sqref="H37">
    <cfRule type="containsText" dxfId="2754" priority="2804" operator="containsText" text="negative+'Profiling-LinkedIn'!">
      <formula>NOT(ISERROR(SEARCH(("negative+'Profiling-LinkedIn'!"),(H37))))</formula>
    </cfRule>
  </conditionalFormatting>
  <conditionalFormatting sqref="H37">
    <cfRule type="containsText" dxfId="2753" priority="2805" operator="containsText" text="negative">
      <formula>NOT(ISERROR(SEARCH(("negative"),(H37))))</formula>
    </cfRule>
  </conditionalFormatting>
  <conditionalFormatting sqref="H37">
    <cfRule type="containsText" dxfId="2752" priority="2806" operator="containsText" text="Positive">
      <formula>NOT(ISERROR(SEARCH(("Positive"),(H37))))</formula>
    </cfRule>
  </conditionalFormatting>
  <conditionalFormatting sqref="H37">
    <cfRule type="cellIs" dxfId="2751" priority="2807" operator="equal">
      <formula>"Neutral"</formula>
    </cfRule>
  </conditionalFormatting>
  <conditionalFormatting sqref="F37">
    <cfRule type="cellIs" dxfId="2750" priority="2808" operator="equal">
      <formula>"Accepted"</formula>
    </cfRule>
  </conditionalFormatting>
  <conditionalFormatting sqref="H37">
    <cfRule type="cellIs" dxfId="2749" priority="2809" operator="equal">
      <formula>"Positive"</formula>
    </cfRule>
  </conditionalFormatting>
  <conditionalFormatting sqref="H37">
    <cfRule type="cellIs" dxfId="2748" priority="2810" operator="equal">
      <formula>"Negative"</formula>
    </cfRule>
  </conditionalFormatting>
  <conditionalFormatting sqref="F37">
    <cfRule type="containsText" dxfId="2747" priority="2811" operator="containsText" text="Accepted">
      <formula>NOT(ISERROR(SEARCH(("Accepted"),(F37))))</formula>
    </cfRule>
  </conditionalFormatting>
  <conditionalFormatting sqref="H38 J38">
    <cfRule type="containsText" dxfId="2746" priority="2812" operator="containsText" text="negative+'Profiling-LinkedIn'!">
      <formula>NOT(ISERROR(SEARCH(("negative+'Profiling-LinkedIn'!"),(H38))))</formula>
    </cfRule>
  </conditionalFormatting>
  <conditionalFormatting sqref="H38 J38">
    <cfRule type="containsText" dxfId="2745" priority="2813" operator="containsText" text="negative">
      <formula>NOT(ISERROR(SEARCH(("negative"),(H38))))</formula>
    </cfRule>
  </conditionalFormatting>
  <conditionalFormatting sqref="H38 J38">
    <cfRule type="containsText" dxfId="2744" priority="2814" operator="containsText" text="Positive">
      <formula>NOT(ISERROR(SEARCH(("Positive"),(H38))))</formula>
    </cfRule>
  </conditionalFormatting>
  <conditionalFormatting sqref="F38">
    <cfRule type="cellIs" dxfId="2743" priority="2815" operator="equal">
      <formula>"Accepted"</formula>
    </cfRule>
  </conditionalFormatting>
  <conditionalFormatting sqref="H38 J38">
    <cfRule type="cellIs" dxfId="2742" priority="2816" operator="equal">
      <formula>"Positive"</formula>
    </cfRule>
  </conditionalFormatting>
  <conditionalFormatting sqref="H38 J38">
    <cfRule type="cellIs" dxfId="2741" priority="2817" operator="equal">
      <formula>"Negative"</formula>
    </cfRule>
  </conditionalFormatting>
  <conditionalFormatting sqref="H38 J38">
    <cfRule type="cellIs" dxfId="2740" priority="2818" operator="equal">
      <formula>"Neutral"</formula>
    </cfRule>
  </conditionalFormatting>
  <conditionalFormatting sqref="F38">
    <cfRule type="cellIs" dxfId="2739" priority="2819" operator="equal">
      <formula>"Accepted"</formula>
    </cfRule>
  </conditionalFormatting>
  <conditionalFormatting sqref="F38">
    <cfRule type="containsText" dxfId="2738" priority="2820" operator="containsText" text="Accepted">
      <formula>NOT(ISERROR(SEARCH(("Accepted"),(F38))))</formula>
    </cfRule>
  </conditionalFormatting>
  <conditionalFormatting sqref="H38 J38">
    <cfRule type="cellIs" dxfId="2737" priority="2821" operator="equal">
      <formula>"Neutral"</formula>
    </cfRule>
  </conditionalFormatting>
  <conditionalFormatting sqref="H38 J38">
    <cfRule type="cellIs" dxfId="2736" priority="2822" operator="equal">
      <formula>"Neutral"</formula>
    </cfRule>
  </conditionalFormatting>
  <conditionalFormatting sqref="H39 J39">
    <cfRule type="containsText" dxfId="2735" priority="2823" operator="containsText" text="negative+'Profiling-LinkedIn'!">
      <formula>NOT(ISERROR(SEARCH(("negative+'Profiling-LinkedIn'!"),(H39))))</formula>
    </cfRule>
  </conditionalFormatting>
  <conditionalFormatting sqref="H39 J39">
    <cfRule type="containsText" dxfId="2734" priority="2824" operator="containsText" text="negative">
      <formula>NOT(ISERROR(SEARCH(("negative"),(H39))))</formula>
    </cfRule>
  </conditionalFormatting>
  <conditionalFormatting sqref="H39 J39">
    <cfRule type="containsText" dxfId="2733" priority="2825" operator="containsText" text="Positive">
      <formula>NOT(ISERROR(SEARCH(("Positive"),(H39))))</formula>
    </cfRule>
  </conditionalFormatting>
  <conditionalFormatting sqref="F39">
    <cfRule type="cellIs" dxfId="2732" priority="2826" operator="equal">
      <formula>"Accepted"</formula>
    </cfRule>
  </conditionalFormatting>
  <conditionalFormatting sqref="H39 J39">
    <cfRule type="cellIs" dxfId="2731" priority="2827" operator="equal">
      <formula>"Positive"</formula>
    </cfRule>
  </conditionalFormatting>
  <conditionalFormatting sqref="H39 J39">
    <cfRule type="cellIs" dxfId="2730" priority="2828" operator="equal">
      <formula>"Negative"</formula>
    </cfRule>
  </conditionalFormatting>
  <conditionalFormatting sqref="H39 J39">
    <cfRule type="cellIs" dxfId="2729" priority="2829" operator="equal">
      <formula>"Neutral"</formula>
    </cfRule>
  </conditionalFormatting>
  <conditionalFormatting sqref="F39">
    <cfRule type="cellIs" dxfId="2728" priority="2830" operator="equal">
      <formula>"Accepted"</formula>
    </cfRule>
  </conditionalFormatting>
  <conditionalFormatting sqref="F39">
    <cfRule type="containsText" dxfId="2727" priority="2831" operator="containsText" text="Accepted">
      <formula>NOT(ISERROR(SEARCH(("Accepted"),(F39))))</formula>
    </cfRule>
  </conditionalFormatting>
  <conditionalFormatting sqref="H40">
    <cfRule type="containsText" dxfId="2726" priority="2832" operator="containsText" text="negative+'Profiling-LinkedIn'!">
      <formula>NOT(ISERROR(SEARCH(("negative+'Profiling-LinkedIn'!"),(H40))))</formula>
    </cfRule>
  </conditionalFormatting>
  <conditionalFormatting sqref="H40">
    <cfRule type="containsText" dxfId="2725" priority="2833" operator="containsText" text="negative">
      <formula>NOT(ISERROR(SEARCH(("negative"),(H40))))</formula>
    </cfRule>
  </conditionalFormatting>
  <conditionalFormatting sqref="H40">
    <cfRule type="containsText" dxfId="2724" priority="2834" operator="containsText" text="Positive">
      <formula>NOT(ISERROR(SEARCH(("Positive"),(H40))))</formula>
    </cfRule>
  </conditionalFormatting>
  <conditionalFormatting sqref="F40">
    <cfRule type="cellIs" dxfId="2723" priority="2835" operator="equal">
      <formula>"Accepted"</formula>
    </cfRule>
  </conditionalFormatting>
  <conditionalFormatting sqref="H40">
    <cfRule type="cellIs" dxfId="2722" priority="2836" operator="equal">
      <formula>"Positive"</formula>
    </cfRule>
  </conditionalFormatting>
  <conditionalFormatting sqref="H40">
    <cfRule type="cellIs" dxfId="2721" priority="2837" operator="equal">
      <formula>"Negative"</formula>
    </cfRule>
  </conditionalFormatting>
  <conditionalFormatting sqref="H40">
    <cfRule type="cellIs" dxfId="2720" priority="2838" operator="equal">
      <formula>"Neutral"</formula>
    </cfRule>
  </conditionalFormatting>
  <conditionalFormatting sqref="F40">
    <cfRule type="cellIs" dxfId="2719" priority="2839" operator="equal">
      <formula>"Accepted"</formula>
    </cfRule>
  </conditionalFormatting>
  <conditionalFormatting sqref="F40">
    <cfRule type="containsText" dxfId="2718" priority="2840" operator="containsText" text="Accepted">
      <formula>NOT(ISERROR(SEARCH(("Accepted"),(F40))))</formula>
    </cfRule>
  </conditionalFormatting>
  <conditionalFormatting sqref="J49 H51">
    <cfRule type="containsText" dxfId="2717" priority="2841" operator="containsText" text="negative+'Profiling-LinkedIn'!">
      <formula>NOT(ISERROR(SEARCH(("negative+'Profiling-LinkedIn'!"),(H49))))</formula>
    </cfRule>
  </conditionalFormatting>
  <conditionalFormatting sqref="J49 H51">
    <cfRule type="containsText" dxfId="2716" priority="2842" operator="containsText" text="negative">
      <formula>NOT(ISERROR(SEARCH(("negative"),(H49))))</formula>
    </cfRule>
  </conditionalFormatting>
  <conditionalFormatting sqref="J49 H51">
    <cfRule type="containsText" dxfId="2715" priority="2843" operator="containsText" text="Positive">
      <formula>NOT(ISERROR(SEARCH(("Positive"),(H49))))</formula>
    </cfRule>
  </conditionalFormatting>
  <conditionalFormatting sqref="J49 H51">
    <cfRule type="cellIs" dxfId="2714" priority="2844" operator="equal">
      <formula>"Neutral"</formula>
    </cfRule>
  </conditionalFormatting>
  <conditionalFormatting sqref="J49 H51">
    <cfRule type="cellIs" dxfId="2713" priority="2845" operator="equal">
      <formula>"Positive"</formula>
    </cfRule>
  </conditionalFormatting>
  <conditionalFormatting sqref="J49 H51">
    <cfRule type="cellIs" dxfId="2712" priority="2846" operator="equal">
      <formula>"Negative"</formula>
    </cfRule>
  </conditionalFormatting>
  <conditionalFormatting sqref="F41:F42">
    <cfRule type="cellIs" dxfId="2711" priority="2847" operator="equal">
      <formula>"Accepted"</formula>
    </cfRule>
  </conditionalFormatting>
  <conditionalFormatting sqref="F41:F42">
    <cfRule type="containsText" dxfId="2710" priority="2848" operator="containsText" text="Accepted">
      <formula>NOT(ISERROR(SEARCH(("Accepted"),(F41))))</formula>
    </cfRule>
  </conditionalFormatting>
  <conditionalFormatting sqref="F41:F42">
    <cfRule type="cellIs" dxfId="2709" priority="2849" operator="equal">
      <formula>"Accepted"</formula>
    </cfRule>
  </conditionalFormatting>
  <conditionalFormatting sqref="F41:F42">
    <cfRule type="containsText" dxfId="2708" priority="2850" operator="containsText" text="Accepted">
      <formula>NOT(ISERROR(SEARCH(("Accepted"),(F41))))</formula>
    </cfRule>
  </conditionalFormatting>
  <conditionalFormatting sqref="F41:F42">
    <cfRule type="cellIs" dxfId="2707" priority="2851" operator="equal">
      <formula>"Accepted"</formula>
    </cfRule>
  </conditionalFormatting>
  <conditionalFormatting sqref="F41:F42">
    <cfRule type="containsText" dxfId="2706" priority="2852" operator="containsText" text="Accepted">
      <formula>NOT(ISERROR(SEARCH(("Accepted"),(F41))))</formula>
    </cfRule>
  </conditionalFormatting>
  <conditionalFormatting sqref="F41:F42">
    <cfRule type="cellIs" dxfId="2705" priority="2853" operator="equal">
      <formula>"Accepted"</formula>
    </cfRule>
  </conditionalFormatting>
  <conditionalFormatting sqref="F41:F42">
    <cfRule type="containsText" dxfId="2704" priority="2854" operator="containsText" text="Accepted">
      <formula>NOT(ISERROR(SEARCH(("Accepted"),(F41))))</formula>
    </cfRule>
  </conditionalFormatting>
  <conditionalFormatting sqref="F211">
    <cfRule type="cellIs" dxfId="2703" priority="2855" operator="equal">
      <formula>"Accepted"</formula>
    </cfRule>
  </conditionalFormatting>
  <conditionalFormatting sqref="F211">
    <cfRule type="containsText" dxfId="2702" priority="2856" operator="containsText" text="Accepted">
      <formula>NOT(ISERROR(SEARCH(("Accepted"),(F211))))</formula>
    </cfRule>
  </conditionalFormatting>
  <conditionalFormatting sqref="F211">
    <cfRule type="cellIs" dxfId="2701" priority="2857" operator="equal">
      <formula>"Accepted"</formula>
    </cfRule>
  </conditionalFormatting>
  <conditionalFormatting sqref="F211">
    <cfRule type="containsText" dxfId="2700" priority="2858" operator="containsText" text="Accepted">
      <formula>NOT(ISERROR(SEARCH(("Accepted"),(F211))))</formula>
    </cfRule>
  </conditionalFormatting>
  <conditionalFormatting sqref="F211">
    <cfRule type="cellIs" dxfId="2699" priority="2859" operator="equal">
      <formula>"Accepted"</formula>
    </cfRule>
  </conditionalFormatting>
  <conditionalFormatting sqref="F211">
    <cfRule type="containsText" dxfId="2698" priority="2860" operator="containsText" text="Accepted">
      <formula>NOT(ISERROR(SEARCH(("Accepted"),(F211))))</formula>
    </cfRule>
  </conditionalFormatting>
  <conditionalFormatting sqref="F211">
    <cfRule type="cellIs" dxfId="2697" priority="2861" operator="equal">
      <formula>"Accepted"</formula>
    </cfRule>
  </conditionalFormatting>
  <conditionalFormatting sqref="F211">
    <cfRule type="containsText" dxfId="2696" priority="2862" operator="containsText" text="Accepted">
      <formula>NOT(ISERROR(SEARCH(("Accepted"),(F211))))</formula>
    </cfRule>
  </conditionalFormatting>
  <conditionalFormatting sqref="F43">
    <cfRule type="cellIs" dxfId="2695" priority="2863" operator="equal">
      <formula>"Accepted"</formula>
    </cfRule>
  </conditionalFormatting>
  <conditionalFormatting sqref="F43">
    <cfRule type="containsText" dxfId="2694" priority="2864" operator="containsText" text="Accepted">
      <formula>NOT(ISERROR(SEARCH(("Accepted"),(F43))))</formula>
    </cfRule>
  </conditionalFormatting>
  <conditionalFormatting sqref="F43">
    <cfRule type="cellIs" dxfId="2693" priority="2865" operator="equal">
      <formula>"Accepted"</formula>
    </cfRule>
  </conditionalFormatting>
  <conditionalFormatting sqref="F43">
    <cfRule type="containsText" dxfId="2692" priority="2866" operator="containsText" text="Accepted">
      <formula>NOT(ISERROR(SEARCH(("Accepted"),(F43))))</formula>
    </cfRule>
  </conditionalFormatting>
  <conditionalFormatting sqref="F43">
    <cfRule type="cellIs" dxfId="2691" priority="2867" operator="equal">
      <formula>"Accepted"</formula>
    </cfRule>
  </conditionalFormatting>
  <conditionalFormatting sqref="F43">
    <cfRule type="containsText" dxfId="2690" priority="2868" operator="containsText" text="Accepted">
      <formula>NOT(ISERROR(SEARCH(("Accepted"),(F43))))</formula>
    </cfRule>
  </conditionalFormatting>
  <conditionalFormatting sqref="F43">
    <cfRule type="cellIs" dxfId="2689" priority="2869" operator="equal">
      <formula>"Accepted"</formula>
    </cfRule>
  </conditionalFormatting>
  <conditionalFormatting sqref="F43">
    <cfRule type="containsText" dxfId="2688" priority="2870" operator="containsText" text="Accepted">
      <formula>NOT(ISERROR(SEARCH(("Accepted"),(F43))))</formula>
    </cfRule>
  </conditionalFormatting>
  <conditionalFormatting sqref="F44">
    <cfRule type="cellIs" dxfId="2687" priority="2871" operator="equal">
      <formula>"Accepted"</formula>
    </cfRule>
  </conditionalFormatting>
  <conditionalFormatting sqref="F44">
    <cfRule type="containsText" dxfId="2686" priority="2872" operator="containsText" text="Accepted">
      <formula>NOT(ISERROR(SEARCH(("Accepted"),(F44))))</formula>
    </cfRule>
  </conditionalFormatting>
  <conditionalFormatting sqref="F44">
    <cfRule type="cellIs" dxfId="2685" priority="2873" operator="equal">
      <formula>"Accepted"</formula>
    </cfRule>
  </conditionalFormatting>
  <conditionalFormatting sqref="F44">
    <cfRule type="containsText" dxfId="2684" priority="2874" operator="containsText" text="Accepted">
      <formula>NOT(ISERROR(SEARCH(("Accepted"),(F44))))</formula>
    </cfRule>
  </conditionalFormatting>
  <conditionalFormatting sqref="F44">
    <cfRule type="cellIs" dxfId="2683" priority="2875" operator="equal">
      <formula>"Accepted"</formula>
    </cfRule>
  </conditionalFormatting>
  <conditionalFormatting sqref="F44">
    <cfRule type="containsText" dxfId="2682" priority="2876" operator="containsText" text="Accepted">
      <formula>NOT(ISERROR(SEARCH(("Accepted"),(F44))))</formula>
    </cfRule>
  </conditionalFormatting>
  <conditionalFormatting sqref="F44">
    <cfRule type="cellIs" dxfId="2681" priority="2877" operator="equal">
      <formula>"Accepted"</formula>
    </cfRule>
  </conditionalFormatting>
  <conditionalFormatting sqref="F44">
    <cfRule type="containsText" dxfId="2680" priority="2878" operator="containsText" text="Accepted">
      <formula>NOT(ISERROR(SEARCH(("Accepted"),(F44))))</formula>
    </cfRule>
  </conditionalFormatting>
  <conditionalFormatting sqref="F45:F47">
    <cfRule type="cellIs" dxfId="2679" priority="2879" operator="equal">
      <formula>"Accepted"</formula>
    </cfRule>
  </conditionalFormatting>
  <conditionalFormatting sqref="F45:F47">
    <cfRule type="containsText" dxfId="2678" priority="2880" operator="containsText" text="Accepted">
      <formula>NOT(ISERROR(SEARCH(("Accepted"),(F45))))</formula>
    </cfRule>
  </conditionalFormatting>
  <conditionalFormatting sqref="F45:F47">
    <cfRule type="cellIs" dxfId="2677" priority="2881" operator="equal">
      <formula>"Accepted"</formula>
    </cfRule>
  </conditionalFormatting>
  <conditionalFormatting sqref="F45:F47">
    <cfRule type="containsText" dxfId="2676" priority="2882" operator="containsText" text="Accepted">
      <formula>NOT(ISERROR(SEARCH(("Accepted"),(F45))))</formula>
    </cfRule>
  </conditionalFormatting>
  <conditionalFormatting sqref="F45:F47">
    <cfRule type="cellIs" dxfId="2675" priority="2883" operator="equal">
      <formula>"Accepted"</formula>
    </cfRule>
  </conditionalFormatting>
  <conditionalFormatting sqref="F45:F47">
    <cfRule type="containsText" dxfId="2674" priority="2884" operator="containsText" text="Accepted">
      <formula>NOT(ISERROR(SEARCH(("Accepted"),(F45))))</formula>
    </cfRule>
  </conditionalFormatting>
  <conditionalFormatting sqref="F45:F47">
    <cfRule type="cellIs" dxfId="2673" priority="2885" operator="equal">
      <formula>"Accepted"</formula>
    </cfRule>
  </conditionalFormatting>
  <conditionalFormatting sqref="F45:F47">
    <cfRule type="containsText" dxfId="2672" priority="2886" operator="containsText" text="Accepted">
      <formula>NOT(ISERROR(SEARCH(("Accepted"),(F45))))</formula>
    </cfRule>
  </conditionalFormatting>
  <conditionalFormatting sqref="F48">
    <cfRule type="cellIs" dxfId="2671" priority="2887" operator="equal">
      <formula>"Accepted"</formula>
    </cfRule>
  </conditionalFormatting>
  <conditionalFormatting sqref="F48">
    <cfRule type="containsText" dxfId="2670" priority="2888" operator="containsText" text="Accepted">
      <formula>NOT(ISERROR(SEARCH(("Accepted"),(F48))))</formula>
    </cfRule>
  </conditionalFormatting>
  <conditionalFormatting sqref="F48">
    <cfRule type="cellIs" dxfId="2669" priority="2889" operator="equal">
      <formula>"Accepted"</formula>
    </cfRule>
  </conditionalFormatting>
  <conditionalFormatting sqref="F48">
    <cfRule type="containsText" dxfId="2668" priority="2890" operator="containsText" text="Accepted">
      <formula>NOT(ISERROR(SEARCH(("Accepted"),(F48))))</formula>
    </cfRule>
  </conditionalFormatting>
  <conditionalFormatting sqref="F48">
    <cfRule type="cellIs" dxfId="2667" priority="2891" operator="equal">
      <formula>"Accepted"</formula>
    </cfRule>
  </conditionalFormatting>
  <conditionalFormatting sqref="F48">
    <cfRule type="containsText" dxfId="2666" priority="2892" operator="containsText" text="Accepted">
      <formula>NOT(ISERROR(SEARCH(("Accepted"),(F48))))</formula>
    </cfRule>
  </conditionalFormatting>
  <conditionalFormatting sqref="F48">
    <cfRule type="cellIs" dxfId="2665" priority="2893" operator="equal">
      <formula>"Accepted"</formula>
    </cfRule>
  </conditionalFormatting>
  <conditionalFormatting sqref="F48">
    <cfRule type="containsText" dxfId="2664" priority="2894" operator="containsText" text="Accepted">
      <formula>NOT(ISERROR(SEARCH(("Accepted"),(F48))))</formula>
    </cfRule>
  </conditionalFormatting>
  <conditionalFormatting sqref="F49">
    <cfRule type="cellIs" dxfId="2663" priority="2895" operator="equal">
      <formula>"Accepted"</formula>
    </cfRule>
  </conditionalFormatting>
  <conditionalFormatting sqref="F49">
    <cfRule type="containsText" dxfId="2662" priority="2896" operator="containsText" text="Accepted">
      <formula>NOT(ISERROR(SEARCH(("Accepted"),(F49))))</formula>
    </cfRule>
  </conditionalFormatting>
  <conditionalFormatting sqref="F49">
    <cfRule type="cellIs" dxfId="2661" priority="2897" operator="equal">
      <formula>"Accepted"</formula>
    </cfRule>
  </conditionalFormatting>
  <conditionalFormatting sqref="F49">
    <cfRule type="containsText" dxfId="2660" priority="2898" operator="containsText" text="Accepted">
      <formula>NOT(ISERROR(SEARCH(("Accepted"),(F49))))</formula>
    </cfRule>
  </conditionalFormatting>
  <conditionalFormatting sqref="F49">
    <cfRule type="cellIs" dxfId="2659" priority="2899" operator="equal">
      <formula>"Accepted"</formula>
    </cfRule>
  </conditionalFormatting>
  <conditionalFormatting sqref="F49">
    <cfRule type="containsText" dxfId="2658" priority="2900" operator="containsText" text="Accepted">
      <formula>NOT(ISERROR(SEARCH(("Accepted"),(F49))))</formula>
    </cfRule>
  </conditionalFormatting>
  <conditionalFormatting sqref="F49">
    <cfRule type="cellIs" dxfId="2657" priority="2901" operator="equal">
      <formula>"Accepted"</formula>
    </cfRule>
  </conditionalFormatting>
  <conditionalFormatting sqref="F49">
    <cfRule type="containsText" dxfId="2656" priority="2902" operator="containsText" text="Accepted">
      <formula>NOT(ISERROR(SEARCH(("Accepted"),(F49))))</formula>
    </cfRule>
  </conditionalFormatting>
  <conditionalFormatting sqref="F50">
    <cfRule type="cellIs" dxfId="2655" priority="2903" operator="equal">
      <formula>"Accepted"</formula>
    </cfRule>
  </conditionalFormatting>
  <conditionalFormatting sqref="F50">
    <cfRule type="containsText" dxfId="2654" priority="2904" operator="containsText" text="Accepted">
      <formula>NOT(ISERROR(SEARCH(("Accepted"),(F50))))</formula>
    </cfRule>
  </conditionalFormatting>
  <conditionalFormatting sqref="F50">
    <cfRule type="cellIs" dxfId="2653" priority="2905" operator="equal">
      <formula>"Accepted"</formula>
    </cfRule>
  </conditionalFormatting>
  <conditionalFormatting sqref="F50">
    <cfRule type="containsText" dxfId="2652" priority="2906" operator="containsText" text="Accepted">
      <formula>NOT(ISERROR(SEARCH(("Accepted"),(F50))))</formula>
    </cfRule>
  </conditionalFormatting>
  <conditionalFormatting sqref="F50">
    <cfRule type="cellIs" dxfId="2651" priority="2907" operator="equal">
      <formula>"Accepted"</formula>
    </cfRule>
  </conditionalFormatting>
  <conditionalFormatting sqref="F50">
    <cfRule type="containsText" dxfId="2650" priority="2908" operator="containsText" text="Accepted">
      <formula>NOT(ISERROR(SEARCH(("Accepted"),(F50))))</formula>
    </cfRule>
  </conditionalFormatting>
  <conditionalFormatting sqref="F50">
    <cfRule type="cellIs" dxfId="2649" priority="2909" operator="equal">
      <formula>"Accepted"</formula>
    </cfRule>
  </conditionalFormatting>
  <conditionalFormatting sqref="F50">
    <cfRule type="containsText" dxfId="2648" priority="2910" operator="containsText" text="Accepted">
      <formula>NOT(ISERROR(SEARCH(("Accepted"),(F50))))</formula>
    </cfRule>
  </conditionalFormatting>
  <conditionalFormatting sqref="F51">
    <cfRule type="cellIs" dxfId="2647" priority="2911" operator="equal">
      <formula>"Accepted"</formula>
    </cfRule>
  </conditionalFormatting>
  <conditionalFormatting sqref="F51">
    <cfRule type="containsText" dxfId="2646" priority="2912" operator="containsText" text="Accepted">
      <formula>NOT(ISERROR(SEARCH(("Accepted"),(F51))))</formula>
    </cfRule>
  </conditionalFormatting>
  <conditionalFormatting sqref="F51">
    <cfRule type="cellIs" dxfId="2645" priority="2913" operator="equal">
      <formula>"Accepted"</formula>
    </cfRule>
  </conditionalFormatting>
  <conditionalFormatting sqref="F51">
    <cfRule type="containsText" dxfId="2644" priority="2914" operator="containsText" text="Accepted">
      <formula>NOT(ISERROR(SEARCH(("Accepted"),(F51))))</formula>
    </cfRule>
  </conditionalFormatting>
  <conditionalFormatting sqref="F51">
    <cfRule type="cellIs" dxfId="2643" priority="2915" operator="equal">
      <formula>"Accepted"</formula>
    </cfRule>
  </conditionalFormatting>
  <conditionalFormatting sqref="F51">
    <cfRule type="containsText" dxfId="2642" priority="2916" operator="containsText" text="Accepted">
      <formula>NOT(ISERROR(SEARCH(("Accepted"),(F51))))</formula>
    </cfRule>
  </conditionalFormatting>
  <conditionalFormatting sqref="F51">
    <cfRule type="cellIs" dxfId="2641" priority="2917" operator="equal">
      <formula>"Accepted"</formula>
    </cfRule>
  </conditionalFormatting>
  <conditionalFormatting sqref="F51">
    <cfRule type="containsText" dxfId="2640" priority="2918" operator="containsText" text="Accepted">
      <formula>NOT(ISERROR(SEARCH(("Accepted"),(F51))))</formula>
    </cfRule>
  </conditionalFormatting>
  <conditionalFormatting sqref="F52">
    <cfRule type="cellIs" dxfId="2639" priority="2919" operator="equal">
      <formula>"Accepted"</formula>
    </cfRule>
  </conditionalFormatting>
  <conditionalFormatting sqref="F52">
    <cfRule type="cellIs" dxfId="2638" priority="2920" operator="equal">
      <formula>"Accepted"</formula>
    </cfRule>
  </conditionalFormatting>
  <conditionalFormatting sqref="F52">
    <cfRule type="containsText" dxfId="2637" priority="2921" operator="containsText" text="Accepted">
      <formula>NOT(ISERROR(SEARCH(("Accepted"),(F52))))</formula>
    </cfRule>
  </conditionalFormatting>
  <conditionalFormatting sqref="F52">
    <cfRule type="cellIs" dxfId="2636" priority="2922" operator="equal">
      <formula>"Accepted"</formula>
    </cfRule>
  </conditionalFormatting>
  <conditionalFormatting sqref="F52">
    <cfRule type="containsText" dxfId="2635" priority="2923" operator="containsText" text="Accepted">
      <formula>NOT(ISERROR(SEARCH(("Accepted"),(F52))))</formula>
    </cfRule>
  </conditionalFormatting>
  <conditionalFormatting sqref="F52">
    <cfRule type="cellIs" dxfId="2634" priority="2924" operator="equal">
      <formula>"Accepted"</formula>
    </cfRule>
  </conditionalFormatting>
  <conditionalFormatting sqref="F52">
    <cfRule type="containsText" dxfId="2633" priority="2925" operator="containsText" text="Accepted">
      <formula>NOT(ISERROR(SEARCH(("Accepted"),(F52))))</formula>
    </cfRule>
  </conditionalFormatting>
  <conditionalFormatting sqref="F52">
    <cfRule type="cellIs" dxfId="2632" priority="2926" operator="equal">
      <formula>"Accepted"</formula>
    </cfRule>
  </conditionalFormatting>
  <conditionalFormatting sqref="F52">
    <cfRule type="containsText" dxfId="2631" priority="2927" operator="containsText" text="Accepted">
      <formula>NOT(ISERROR(SEARCH(("Accepted"),(F52))))</formula>
    </cfRule>
  </conditionalFormatting>
  <conditionalFormatting sqref="F53">
    <cfRule type="cellIs" dxfId="2630" priority="2928" operator="equal">
      <formula>"Accepted"</formula>
    </cfRule>
  </conditionalFormatting>
  <conditionalFormatting sqref="F53">
    <cfRule type="containsText" dxfId="2629" priority="2929" operator="containsText" text="Accepted">
      <formula>NOT(ISERROR(SEARCH(("Accepted"),(F53))))</formula>
    </cfRule>
  </conditionalFormatting>
  <conditionalFormatting sqref="F53">
    <cfRule type="containsText" dxfId="2628" priority="2930" operator="containsText" text="Accepted">
      <formula>NOT(ISERROR(SEARCH(("Accepted"),(F53))))</formula>
    </cfRule>
  </conditionalFormatting>
  <conditionalFormatting sqref="J53:J54 H55">
    <cfRule type="containsText" dxfId="2627" priority="2931" operator="containsText" text="negative+'Profiling-LinkedIn'!">
      <formula>NOT(ISERROR(SEARCH(("negative+'Profiling-LinkedIn'!"),(H53))))</formula>
    </cfRule>
  </conditionalFormatting>
  <conditionalFormatting sqref="J53:J54 H55">
    <cfRule type="containsText" dxfId="2626" priority="2932" operator="containsText" text="negative">
      <formula>NOT(ISERROR(SEARCH(("negative"),(H53))))</formula>
    </cfRule>
  </conditionalFormatting>
  <conditionalFormatting sqref="J53:J54 H55">
    <cfRule type="containsText" dxfId="2625" priority="2933" operator="containsText" text="Positive">
      <formula>NOT(ISERROR(SEARCH(("Positive"),(H53))))</formula>
    </cfRule>
  </conditionalFormatting>
  <conditionalFormatting sqref="J53:J54 H55">
    <cfRule type="cellIs" dxfId="2624" priority="2934" operator="equal">
      <formula>"Neutral"</formula>
    </cfRule>
  </conditionalFormatting>
  <conditionalFormatting sqref="F54:F55">
    <cfRule type="cellIs" dxfId="2623" priority="2935" operator="equal">
      <formula>"Accepted"</formula>
    </cfRule>
  </conditionalFormatting>
  <conditionalFormatting sqref="J53:J54 H55">
    <cfRule type="cellIs" dxfId="2622" priority="2936" operator="equal">
      <formula>"Positive"</formula>
    </cfRule>
  </conditionalFormatting>
  <conditionalFormatting sqref="J53:J54 H55">
    <cfRule type="cellIs" dxfId="2621" priority="2937" operator="equal">
      <formula>"Negative"</formula>
    </cfRule>
  </conditionalFormatting>
  <conditionalFormatting sqref="F54:F55">
    <cfRule type="containsText" dxfId="2620" priority="2938" operator="containsText" text="Accepted">
      <formula>NOT(ISERROR(SEARCH(("Accepted"),(F54))))</formula>
    </cfRule>
  </conditionalFormatting>
  <conditionalFormatting sqref="F54:F55">
    <cfRule type="containsText" dxfId="2619" priority="2939" operator="containsText" text="Accepted">
      <formula>NOT(ISERROR(SEARCH(("Accepted"),(F54))))</formula>
    </cfRule>
  </conditionalFormatting>
  <conditionalFormatting sqref="H48 J48">
    <cfRule type="containsText" dxfId="2618" priority="2581" operator="containsText" text="negative+'Profiling-LinkedIn'!">
      <formula>NOT(ISERROR(SEARCH(("negative+'Profiling-LinkedIn'!"),(H48))))</formula>
    </cfRule>
  </conditionalFormatting>
  <conditionalFormatting sqref="H48 J48">
    <cfRule type="containsText" dxfId="2617" priority="2582" operator="containsText" text="negative">
      <formula>NOT(ISERROR(SEARCH(("negative"),(H48))))</formula>
    </cfRule>
  </conditionalFormatting>
  <conditionalFormatting sqref="H48 J48">
    <cfRule type="containsText" dxfId="2616" priority="2583" operator="containsText" text="Positive">
      <formula>NOT(ISERROR(SEARCH(("Positive"),(H48))))</formula>
    </cfRule>
  </conditionalFormatting>
  <conditionalFormatting sqref="H48 J48">
    <cfRule type="cellIs" dxfId="2615" priority="2584" operator="equal">
      <formula>"Neutral"</formula>
    </cfRule>
  </conditionalFormatting>
  <conditionalFormatting sqref="H48 J48">
    <cfRule type="cellIs" dxfId="2614" priority="2585" operator="equal">
      <formula>"Positive"</formula>
    </cfRule>
  </conditionalFormatting>
  <conditionalFormatting sqref="H48 J48">
    <cfRule type="cellIs" dxfId="2613" priority="2586" operator="equal">
      <formula>"Negative"</formula>
    </cfRule>
  </conditionalFormatting>
  <conditionalFormatting sqref="H48 J48">
    <cfRule type="cellIs" dxfId="2612" priority="2587" operator="equal">
      <formula>"Neutral"</formula>
    </cfRule>
  </conditionalFormatting>
  <conditionalFormatting sqref="H31:H32 J31:J32">
    <cfRule type="containsText" dxfId="2611" priority="2573" operator="containsText" text="negative+'Profiling-LinkedIn'!">
      <formula>NOT(ISERROR(SEARCH(("negative+'Profiling-LinkedIn'!"),(H31))))</formula>
    </cfRule>
  </conditionalFormatting>
  <conditionalFormatting sqref="H31:H32 J31:J32">
    <cfRule type="containsText" dxfId="2610" priority="2574" operator="containsText" text="negative">
      <formula>NOT(ISERROR(SEARCH(("negative"),(H31))))</formula>
    </cfRule>
  </conditionalFormatting>
  <conditionalFormatting sqref="H31:H32 J31:J32">
    <cfRule type="containsText" dxfId="2609" priority="2575" operator="containsText" text="Positive">
      <formula>NOT(ISERROR(SEARCH(("Positive"),(H31))))</formula>
    </cfRule>
  </conditionalFormatting>
  <conditionalFormatting sqref="H31:H32 J31:J32">
    <cfRule type="cellIs" dxfId="2608" priority="2576" operator="equal">
      <formula>"Positive"</formula>
    </cfRule>
  </conditionalFormatting>
  <conditionalFormatting sqref="H31:H32 J31:J32">
    <cfRule type="cellIs" dxfId="2607" priority="2577" operator="equal">
      <formula>"Negative"</formula>
    </cfRule>
  </conditionalFormatting>
  <conditionalFormatting sqref="H31:H32 J31:J32">
    <cfRule type="cellIs" dxfId="2606" priority="2578" operator="equal">
      <formula>"Neutral"</formula>
    </cfRule>
  </conditionalFormatting>
  <conditionalFormatting sqref="H31:H32 J31:J32">
    <cfRule type="cellIs" dxfId="2605" priority="2579" operator="equal">
      <formula>"Neutral"</formula>
    </cfRule>
  </conditionalFormatting>
  <conditionalFormatting sqref="H31:H32 J31:J32">
    <cfRule type="cellIs" dxfId="2604" priority="2580" operator="equal">
      <formula>"Neutral"</formula>
    </cfRule>
  </conditionalFormatting>
  <conditionalFormatting sqref="F72 F81:F82 F99 F92 F87 F101:F102 F76 F104:F105 F79 F95">
    <cfRule type="cellIs" dxfId="2603" priority="2564" operator="equal">
      <formula>"Accepted"</formula>
    </cfRule>
  </conditionalFormatting>
  <conditionalFormatting sqref="F72 F81:F82 F99 F92 F87 F101:F102 F76 F104:F105 F79 F95">
    <cfRule type="cellIs" dxfId="2602" priority="2565" operator="equal">
      <formula>"Accepted"</formula>
    </cfRule>
  </conditionalFormatting>
  <conditionalFormatting sqref="F72 F81:F82 F99 F92 F87 F101:F102 F76 F104:F105 F79 F95">
    <cfRule type="containsText" dxfId="2601" priority="2566" operator="containsText" text="Accepted">
      <formula>NOT(ISERROR(SEARCH(("Accepted"),(F72))))</formula>
    </cfRule>
  </conditionalFormatting>
  <conditionalFormatting sqref="F72 F81:F82 F99 F92 F87 F101:F102 F76 F104:F105 F79 F95">
    <cfRule type="cellIs" dxfId="2600" priority="2567" operator="equal">
      <formula>"Accepted"</formula>
    </cfRule>
  </conditionalFormatting>
  <conditionalFormatting sqref="F72 F81:F82 F99 F92 F87 F101:F102 F76 F104:F105 F79 F95">
    <cfRule type="containsText" dxfId="2599" priority="2568" operator="containsText" text="Accepted">
      <formula>NOT(ISERROR(SEARCH(("Accepted"),(F72))))</formula>
    </cfRule>
  </conditionalFormatting>
  <conditionalFormatting sqref="F72 F81:F82 F99 F92 F87 F101:F102 F76 F104:F105 F79 F95">
    <cfRule type="cellIs" dxfId="2598" priority="2569" operator="equal">
      <formula>"Accepted"</formula>
    </cfRule>
  </conditionalFormatting>
  <conditionalFormatting sqref="F72 F81:F82 F99 F92 F87 F101:F102 F76 F104:F105 F79 F95">
    <cfRule type="containsText" dxfId="2597" priority="2570" operator="containsText" text="Accepted">
      <formula>NOT(ISERROR(SEARCH(("Accepted"),(F72))))</formula>
    </cfRule>
  </conditionalFormatting>
  <conditionalFormatting sqref="F72 F81:F82 F99 F92 F87 F101:F102 F76 F104:F105 F79 F95">
    <cfRule type="cellIs" dxfId="2596" priority="2571" operator="equal">
      <formula>"Accepted"</formula>
    </cfRule>
  </conditionalFormatting>
  <conditionalFormatting sqref="F72 F81:F82 F99 F92 F87 F101:F102 F76 F104:F105 F79 F95">
    <cfRule type="containsText" dxfId="2595" priority="2572" operator="containsText" text="Accepted">
      <formula>NOT(ISERROR(SEARCH(("Accepted"),(F72))))</formula>
    </cfRule>
  </conditionalFormatting>
  <conditionalFormatting sqref="F57">
    <cfRule type="cellIs" dxfId="2594" priority="2561" operator="equal">
      <formula>"Accepted"</formula>
    </cfRule>
  </conditionalFormatting>
  <conditionalFormatting sqref="F57">
    <cfRule type="containsText" dxfId="2593" priority="2562" operator="containsText" text="Accepted">
      <formula>NOT(ISERROR(SEARCH(("Accepted"),(F57))))</formula>
    </cfRule>
  </conditionalFormatting>
  <conditionalFormatting sqref="F57">
    <cfRule type="containsText" dxfId="2592" priority="2563" operator="containsText" text="Accepted">
      <formula>NOT(ISERROR(SEARCH(("Accepted"),(F57))))</formula>
    </cfRule>
  </conditionalFormatting>
  <conditionalFormatting sqref="F68">
    <cfRule type="cellIs" dxfId="2591" priority="2558" operator="equal">
      <formula>"Accepted"</formula>
    </cfRule>
  </conditionalFormatting>
  <conditionalFormatting sqref="F68">
    <cfRule type="containsText" dxfId="2590" priority="2559" operator="containsText" text="Accepted">
      <formula>NOT(ISERROR(SEARCH(("Accepted"),(F68))))</formula>
    </cfRule>
  </conditionalFormatting>
  <conditionalFormatting sqref="F68">
    <cfRule type="containsText" dxfId="2589" priority="2560" operator="containsText" text="Accepted">
      <formula>NOT(ISERROR(SEARCH(("Accepted"),(F68))))</formula>
    </cfRule>
  </conditionalFormatting>
  <conditionalFormatting sqref="F61:F63">
    <cfRule type="cellIs" dxfId="2588" priority="2555" operator="equal">
      <formula>"Accepted"</formula>
    </cfRule>
  </conditionalFormatting>
  <conditionalFormatting sqref="F61:F63">
    <cfRule type="containsText" dxfId="2587" priority="2556" operator="containsText" text="Accepted">
      <formula>NOT(ISERROR(SEARCH(("Accepted"),(F61))))</formula>
    </cfRule>
  </conditionalFormatting>
  <conditionalFormatting sqref="F61:F63">
    <cfRule type="containsText" dxfId="2586" priority="2557" operator="containsText" text="Accepted">
      <formula>NOT(ISERROR(SEARCH(("Accepted"),(F61))))</formula>
    </cfRule>
  </conditionalFormatting>
  <conditionalFormatting sqref="F73:F74">
    <cfRule type="cellIs" dxfId="2585" priority="2552" operator="equal">
      <formula>"Accepted"</formula>
    </cfRule>
  </conditionalFormatting>
  <conditionalFormatting sqref="F73:F74">
    <cfRule type="containsText" dxfId="2584" priority="2553" operator="containsText" text="Accepted">
      <formula>NOT(ISERROR(SEARCH(("Accepted"),(F73))))</formula>
    </cfRule>
  </conditionalFormatting>
  <conditionalFormatting sqref="F73:F74">
    <cfRule type="containsText" dxfId="2583" priority="2554" operator="containsText" text="Accepted">
      <formula>NOT(ISERROR(SEARCH(("Accepted"),(F73))))</formula>
    </cfRule>
  </conditionalFormatting>
  <conditionalFormatting sqref="F71">
    <cfRule type="cellIs" dxfId="2582" priority="2549" operator="equal">
      <formula>"Accepted"</formula>
    </cfRule>
  </conditionalFormatting>
  <conditionalFormatting sqref="F71">
    <cfRule type="containsText" dxfId="2581" priority="2550" operator="containsText" text="Accepted">
      <formula>NOT(ISERROR(SEARCH(("Accepted"),(F71))))</formula>
    </cfRule>
  </conditionalFormatting>
  <conditionalFormatting sqref="F71">
    <cfRule type="containsText" dxfId="2580" priority="2551" operator="containsText" text="Accepted">
      <formula>NOT(ISERROR(SEARCH(("Accepted"),(F71))))</formula>
    </cfRule>
  </conditionalFormatting>
  <conditionalFormatting sqref="F59:F60">
    <cfRule type="cellIs" dxfId="2579" priority="2546" operator="equal">
      <formula>"Accepted"</formula>
    </cfRule>
  </conditionalFormatting>
  <conditionalFormatting sqref="F59:F60">
    <cfRule type="containsText" dxfId="2578" priority="2547" operator="containsText" text="Accepted">
      <formula>NOT(ISERROR(SEARCH(("Accepted"),(F59))))</formula>
    </cfRule>
  </conditionalFormatting>
  <conditionalFormatting sqref="F59:F60">
    <cfRule type="containsText" dxfId="2577" priority="2548" operator="containsText" text="Accepted">
      <formula>NOT(ISERROR(SEARCH(("Accepted"),(F59))))</formula>
    </cfRule>
  </conditionalFormatting>
  <conditionalFormatting sqref="F80">
    <cfRule type="cellIs" dxfId="2576" priority="2543" operator="equal">
      <formula>"Accepted"</formula>
    </cfRule>
  </conditionalFormatting>
  <conditionalFormatting sqref="F80">
    <cfRule type="containsText" dxfId="2575" priority="2544" operator="containsText" text="Accepted">
      <formula>NOT(ISERROR(SEARCH(("Accepted"),(F80))))</formula>
    </cfRule>
  </conditionalFormatting>
  <conditionalFormatting sqref="F80">
    <cfRule type="containsText" dxfId="2574" priority="2545" operator="containsText" text="Accepted">
      <formula>NOT(ISERROR(SEARCH(("Accepted"),(F80))))</formula>
    </cfRule>
  </conditionalFormatting>
  <conditionalFormatting sqref="F58">
    <cfRule type="cellIs" dxfId="2573" priority="2540" operator="equal">
      <formula>"Accepted"</formula>
    </cfRule>
  </conditionalFormatting>
  <conditionalFormatting sqref="F58">
    <cfRule type="containsText" dxfId="2572" priority="2541" operator="containsText" text="Accepted">
      <formula>NOT(ISERROR(SEARCH(("Accepted"),(F58))))</formula>
    </cfRule>
  </conditionalFormatting>
  <conditionalFormatting sqref="F58">
    <cfRule type="containsText" dxfId="2571" priority="2542" operator="containsText" text="Accepted">
      <formula>NOT(ISERROR(SEARCH(("Accepted"),(F58))))</formula>
    </cfRule>
  </conditionalFormatting>
  <conditionalFormatting sqref="H71 J71">
    <cfRule type="containsText" dxfId="2570" priority="2534" operator="containsText" text="negative+'Profiling-LinkedIn'!">
      <formula>NOT(ISERROR(SEARCH(("negative+'Profiling-LinkedIn'!"),(H71))))</formula>
    </cfRule>
  </conditionalFormatting>
  <conditionalFormatting sqref="H71 J71">
    <cfRule type="containsText" dxfId="2569" priority="2535" operator="containsText" text="negative">
      <formula>NOT(ISERROR(SEARCH(("negative"),(H71))))</formula>
    </cfRule>
  </conditionalFormatting>
  <conditionalFormatting sqref="H71 J71">
    <cfRule type="containsText" dxfId="2568" priority="2536" operator="containsText" text="Positive">
      <formula>NOT(ISERROR(SEARCH(("Positive"),(H71))))</formula>
    </cfRule>
  </conditionalFormatting>
  <conditionalFormatting sqref="H71 J71">
    <cfRule type="cellIs" dxfId="2567" priority="2537" operator="equal">
      <formula>"Neutral"</formula>
    </cfRule>
  </conditionalFormatting>
  <conditionalFormatting sqref="H71 J71">
    <cfRule type="cellIs" dxfId="2566" priority="2538" operator="equal">
      <formula>"Positive"</formula>
    </cfRule>
  </conditionalFormatting>
  <conditionalFormatting sqref="H71 J71">
    <cfRule type="cellIs" dxfId="2565" priority="2539" operator="equal">
      <formula>"Negative"</formula>
    </cfRule>
  </conditionalFormatting>
  <conditionalFormatting sqref="F69">
    <cfRule type="cellIs" dxfId="2564" priority="2531" operator="equal">
      <formula>"Accepted"</formula>
    </cfRule>
  </conditionalFormatting>
  <conditionalFormatting sqref="F69">
    <cfRule type="containsText" dxfId="2563" priority="2532" operator="containsText" text="Accepted">
      <formula>NOT(ISERROR(SEARCH(("Accepted"),(F69))))</formula>
    </cfRule>
  </conditionalFormatting>
  <conditionalFormatting sqref="F69">
    <cfRule type="containsText" dxfId="2562" priority="2533" operator="containsText" text="Accepted">
      <formula>NOT(ISERROR(SEARCH(("Accepted"),(F69))))</formula>
    </cfRule>
  </conditionalFormatting>
  <conditionalFormatting sqref="F98">
    <cfRule type="cellIs" dxfId="2561" priority="2525" operator="equal">
      <formula>"Accepted"</formula>
    </cfRule>
  </conditionalFormatting>
  <conditionalFormatting sqref="F98">
    <cfRule type="containsText" dxfId="2560" priority="2526" operator="containsText" text="Accepted">
      <formula>NOT(ISERROR(SEARCH(("Accepted"),(F98))))</formula>
    </cfRule>
  </conditionalFormatting>
  <conditionalFormatting sqref="F98">
    <cfRule type="containsText" dxfId="2559" priority="2527" operator="containsText" text="Accepted">
      <formula>NOT(ISERROR(SEARCH(("Accepted"),(F98))))</formula>
    </cfRule>
  </conditionalFormatting>
  <conditionalFormatting sqref="F64:F65">
    <cfRule type="cellIs" dxfId="2558" priority="2528" operator="equal">
      <formula>"Accepted"</formula>
    </cfRule>
  </conditionalFormatting>
  <conditionalFormatting sqref="F64:F65">
    <cfRule type="containsText" dxfId="2557" priority="2529" operator="containsText" text="Accepted">
      <formula>NOT(ISERROR(SEARCH(("Accepted"),(F64))))</formula>
    </cfRule>
  </conditionalFormatting>
  <conditionalFormatting sqref="F64:F65">
    <cfRule type="containsText" dxfId="2556" priority="2530" operator="containsText" text="Accepted">
      <formula>NOT(ISERROR(SEARCH(("Accepted"),(F64))))</formula>
    </cfRule>
  </conditionalFormatting>
  <conditionalFormatting sqref="F91">
    <cfRule type="cellIs" dxfId="2555" priority="2522" operator="equal">
      <formula>"Accepted"</formula>
    </cfRule>
  </conditionalFormatting>
  <conditionalFormatting sqref="F91">
    <cfRule type="containsText" dxfId="2554" priority="2523" operator="containsText" text="Accepted">
      <formula>NOT(ISERROR(SEARCH(("Accepted"),(F91))))</formula>
    </cfRule>
  </conditionalFormatting>
  <conditionalFormatting sqref="F91">
    <cfRule type="containsText" dxfId="2553" priority="2524" operator="containsText" text="Accepted">
      <formula>NOT(ISERROR(SEARCH(("Accepted"),(F91))))</formula>
    </cfRule>
  </conditionalFormatting>
  <conditionalFormatting sqref="F85">
    <cfRule type="cellIs" dxfId="2552" priority="2519" operator="equal">
      <formula>"Accepted"</formula>
    </cfRule>
  </conditionalFormatting>
  <conditionalFormatting sqref="F85">
    <cfRule type="containsText" dxfId="2551" priority="2520" operator="containsText" text="Accepted">
      <formula>NOT(ISERROR(SEARCH(("Accepted"),(F85))))</formula>
    </cfRule>
  </conditionalFormatting>
  <conditionalFormatting sqref="F85">
    <cfRule type="containsText" dxfId="2550" priority="2521" operator="containsText" text="Accepted">
      <formula>NOT(ISERROR(SEARCH(("Accepted"),(F85))))</formula>
    </cfRule>
  </conditionalFormatting>
  <conditionalFormatting sqref="F70">
    <cfRule type="cellIs" dxfId="2549" priority="2516" operator="equal">
      <formula>"Accepted"</formula>
    </cfRule>
  </conditionalFormatting>
  <conditionalFormatting sqref="F70">
    <cfRule type="containsText" dxfId="2548" priority="2517" operator="containsText" text="Accepted">
      <formula>NOT(ISERROR(SEARCH(("Accepted"),(F70))))</formula>
    </cfRule>
  </conditionalFormatting>
  <conditionalFormatting sqref="F70">
    <cfRule type="containsText" dxfId="2547" priority="2518" operator="containsText" text="Accepted">
      <formula>NOT(ISERROR(SEARCH(("Accepted"),(F70))))</formula>
    </cfRule>
  </conditionalFormatting>
  <conditionalFormatting sqref="F100">
    <cfRule type="cellIs" dxfId="2546" priority="2513" operator="equal">
      <formula>"Accepted"</formula>
    </cfRule>
  </conditionalFormatting>
  <conditionalFormatting sqref="F100">
    <cfRule type="containsText" dxfId="2545" priority="2514" operator="containsText" text="Accepted">
      <formula>NOT(ISERROR(SEARCH(("Accepted"),(F100))))</formula>
    </cfRule>
  </conditionalFormatting>
  <conditionalFormatting sqref="F100">
    <cfRule type="containsText" dxfId="2544" priority="2515" operator="containsText" text="Accepted">
      <formula>NOT(ISERROR(SEARCH(("Accepted"),(F100))))</formula>
    </cfRule>
  </conditionalFormatting>
  <conditionalFormatting sqref="F75">
    <cfRule type="cellIs" dxfId="2543" priority="2510" operator="equal">
      <formula>"Accepted"</formula>
    </cfRule>
  </conditionalFormatting>
  <conditionalFormatting sqref="F75">
    <cfRule type="containsText" dxfId="2542" priority="2511" operator="containsText" text="Accepted">
      <formula>NOT(ISERROR(SEARCH(("Accepted"),(F75))))</formula>
    </cfRule>
  </conditionalFormatting>
  <conditionalFormatting sqref="F75">
    <cfRule type="containsText" dxfId="2541" priority="2512" operator="containsText" text="Accepted">
      <formula>NOT(ISERROR(SEARCH(("Accepted"),(F75))))</formula>
    </cfRule>
  </conditionalFormatting>
  <conditionalFormatting sqref="F103">
    <cfRule type="cellIs" dxfId="2540" priority="2507" operator="equal">
      <formula>"Accepted"</formula>
    </cfRule>
  </conditionalFormatting>
  <conditionalFormatting sqref="F103">
    <cfRule type="containsText" dxfId="2539" priority="2508" operator="containsText" text="Accepted">
      <formula>NOT(ISERROR(SEARCH(("Accepted"),(F103))))</formula>
    </cfRule>
  </conditionalFormatting>
  <conditionalFormatting sqref="F103">
    <cfRule type="containsText" dxfId="2538" priority="2509" operator="containsText" text="Accepted">
      <formula>NOT(ISERROR(SEARCH(("Accepted"),(F103))))</formula>
    </cfRule>
  </conditionalFormatting>
  <conditionalFormatting sqref="F86">
    <cfRule type="cellIs" dxfId="2537" priority="2504" operator="equal">
      <formula>"Accepted"</formula>
    </cfRule>
  </conditionalFormatting>
  <conditionalFormatting sqref="F86">
    <cfRule type="containsText" dxfId="2536" priority="2505" operator="containsText" text="Accepted">
      <formula>NOT(ISERROR(SEARCH(("Accepted"),(F86))))</formula>
    </cfRule>
  </conditionalFormatting>
  <conditionalFormatting sqref="F86">
    <cfRule type="containsText" dxfId="2535" priority="2506" operator="containsText" text="Accepted">
      <formula>NOT(ISERROR(SEARCH(("Accepted"),(F86))))</formula>
    </cfRule>
  </conditionalFormatting>
  <conditionalFormatting sqref="F83">
    <cfRule type="cellIs" dxfId="2534" priority="2501" operator="equal">
      <formula>"Accepted"</formula>
    </cfRule>
  </conditionalFormatting>
  <conditionalFormatting sqref="F83">
    <cfRule type="containsText" dxfId="2533" priority="2502" operator="containsText" text="Accepted">
      <formula>NOT(ISERROR(SEARCH(("Accepted"),(F83))))</formula>
    </cfRule>
  </conditionalFormatting>
  <conditionalFormatting sqref="F83">
    <cfRule type="containsText" dxfId="2532" priority="2503" operator="containsText" text="Accepted">
      <formula>NOT(ISERROR(SEARCH(("Accepted"),(F83))))</formula>
    </cfRule>
  </conditionalFormatting>
  <conditionalFormatting sqref="F96">
    <cfRule type="cellIs" dxfId="2531" priority="2498" operator="equal">
      <formula>"Accepted"</formula>
    </cfRule>
  </conditionalFormatting>
  <conditionalFormatting sqref="F96">
    <cfRule type="containsText" dxfId="2530" priority="2499" operator="containsText" text="Accepted">
      <formula>NOT(ISERROR(SEARCH(("Accepted"),(F96))))</formula>
    </cfRule>
  </conditionalFormatting>
  <conditionalFormatting sqref="F96">
    <cfRule type="containsText" dxfId="2529" priority="2500" operator="containsText" text="Accepted">
      <formula>NOT(ISERROR(SEARCH(("Accepted"),(F96))))</formula>
    </cfRule>
  </conditionalFormatting>
  <conditionalFormatting sqref="F77:F78">
    <cfRule type="cellIs" dxfId="2528" priority="2495" operator="equal">
      <formula>"Accepted"</formula>
    </cfRule>
  </conditionalFormatting>
  <conditionalFormatting sqref="F77:F78">
    <cfRule type="containsText" dxfId="2527" priority="2496" operator="containsText" text="Accepted">
      <formula>NOT(ISERROR(SEARCH(("Accepted"),(F77))))</formula>
    </cfRule>
  </conditionalFormatting>
  <conditionalFormatting sqref="F77:F78">
    <cfRule type="containsText" dxfId="2526" priority="2497" operator="containsText" text="Accepted">
      <formula>NOT(ISERROR(SEARCH(("Accepted"),(F77))))</formula>
    </cfRule>
  </conditionalFormatting>
  <conditionalFormatting sqref="F93">
    <cfRule type="cellIs" dxfId="2525" priority="2492" operator="equal">
      <formula>"Accepted"</formula>
    </cfRule>
  </conditionalFormatting>
  <conditionalFormatting sqref="F93">
    <cfRule type="containsText" dxfId="2524" priority="2493" operator="containsText" text="Accepted">
      <formula>NOT(ISERROR(SEARCH(("Accepted"),(F93))))</formula>
    </cfRule>
  </conditionalFormatting>
  <conditionalFormatting sqref="F93">
    <cfRule type="containsText" dxfId="2523" priority="2494" operator="containsText" text="Accepted">
      <formula>NOT(ISERROR(SEARCH(("Accepted"),(F93))))</formula>
    </cfRule>
  </conditionalFormatting>
  <conditionalFormatting sqref="F89">
    <cfRule type="cellIs" dxfId="2522" priority="2489" operator="equal">
      <formula>"Accepted"</formula>
    </cfRule>
  </conditionalFormatting>
  <conditionalFormatting sqref="F89">
    <cfRule type="containsText" dxfId="2521" priority="2490" operator="containsText" text="Accepted">
      <formula>NOT(ISERROR(SEARCH(("Accepted"),(F89))))</formula>
    </cfRule>
  </conditionalFormatting>
  <conditionalFormatting sqref="F89">
    <cfRule type="containsText" dxfId="2520" priority="2491" operator="containsText" text="Accepted">
      <formula>NOT(ISERROR(SEARCH(("Accepted"),(F89))))</formula>
    </cfRule>
  </conditionalFormatting>
  <conditionalFormatting sqref="H64 J64 H69:H70 H121 H143">
    <cfRule type="containsText" dxfId="2519" priority="2482" operator="containsText" text="negative+'Profiling-LinkedIn'!">
      <formula>NOT(ISERROR(SEARCH(("negative+'Profiling-LinkedIn'!"),(H64))))</formula>
    </cfRule>
  </conditionalFormatting>
  <conditionalFormatting sqref="H64 J64 H69:H70 H121 H143">
    <cfRule type="containsText" dxfId="2518" priority="2483" operator="containsText" text="negative">
      <formula>NOT(ISERROR(SEARCH(("negative"),(H64))))</formula>
    </cfRule>
  </conditionalFormatting>
  <conditionalFormatting sqref="H64 J64 H69:H70 H121 H143">
    <cfRule type="containsText" dxfId="2517" priority="2484" operator="containsText" text="Positive">
      <formula>NOT(ISERROR(SEARCH(("Positive"),(H64))))</formula>
    </cfRule>
  </conditionalFormatting>
  <conditionalFormatting sqref="H64 J64 H69:H70 H121 H143">
    <cfRule type="cellIs" dxfId="2516" priority="2485" operator="equal">
      <formula>"Neutral"</formula>
    </cfRule>
  </conditionalFormatting>
  <conditionalFormatting sqref="H64 J64 H69:H70 H121 H143">
    <cfRule type="cellIs" dxfId="2515" priority="2486" operator="equal">
      <formula>"Positive"</formula>
    </cfRule>
  </conditionalFormatting>
  <conditionalFormatting sqref="H64 J64 H69:H70 H121 H143">
    <cfRule type="cellIs" dxfId="2514" priority="2487" operator="equal">
      <formula>"Negative"</formula>
    </cfRule>
  </conditionalFormatting>
  <conditionalFormatting sqref="H64 J64 H69:H70 H121 H143">
    <cfRule type="cellIs" dxfId="2513" priority="2488" operator="equal">
      <formula>"Neutral"</formula>
    </cfRule>
  </conditionalFormatting>
  <conditionalFormatting sqref="H89 J89">
    <cfRule type="containsText" dxfId="2512" priority="2476" operator="containsText" text="negative+'Profiling-LinkedIn'!">
      <formula>NOT(ISERROR(SEARCH(("negative+'Profiling-LinkedIn'!"),(H89))))</formula>
    </cfRule>
  </conditionalFormatting>
  <conditionalFormatting sqref="H89 J89">
    <cfRule type="containsText" dxfId="2511" priority="2477" operator="containsText" text="negative">
      <formula>NOT(ISERROR(SEARCH(("negative"),(H89))))</formula>
    </cfRule>
  </conditionalFormatting>
  <conditionalFormatting sqref="H89 J89">
    <cfRule type="containsText" dxfId="2510" priority="2478" operator="containsText" text="Positive">
      <formula>NOT(ISERROR(SEARCH(("Positive"),(H89))))</formula>
    </cfRule>
  </conditionalFormatting>
  <conditionalFormatting sqref="H89 J89">
    <cfRule type="cellIs" dxfId="2509" priority="2479" operator="equal">
      <formula>"Neutral"</formula>
    </cfRule>
  </conditionalFormatting>
  <conditionalFormatting sqref="H89 J89">
    <cfRule type="cellIs" dxfId="2508" priority="2480" operator="equal">
      <formula>"Positive"</formula>
    </cfRule>
  </conditionalFormatting>
  <conditionalFormatting sqref="H89 J89">
    <cfRule type="cellIs" dxfId="2507" priority="2481" operator="equal">
      <formula>"Negative"</formula>
    </cfRule>
  </conditionalFormatting>
  <conditionalFormatting sqref="H77 J77">
    <cfRule type="containsText" dxfId="2506" priority="2470" operator="containsText" text="negative+'Profiling-LinkedIn'!">
      <formula>NOT(ISERROR(SEARCH(("negative+'Profiling-LinkedIn'!"),(H77))))</formula>
    </cfRule>
  </conditionalFormatting>
  <conditionalFormatting sqref="H77 J77">
    <cfRule type="containsText" dxfId="2505" priority="2471" operator="containsText" text="negative">
      <formula>NOT(ISERROR(SEARCH(("negative"),(H77))))</formula>
    </cfRule>
  </conditionalFormatting>
  <conditionalFormatting sqref="H77 J77">
    <cfRule type="containsText" dxfId="2504" priority="2472" operator="containsText" text="Positive">
      <formula>NOT(ISERROR(SEARCH(("Positive"),(H77))))</formula>
    </cfRule>
  </conditionalFormatting>
  <conditionalFormatting sqref="H77 J77">
    <cfRule type="cellIs" dxfId="2503" priority="2473" operator="equal">
      <formula>"Neutral"</formula>
    </cfRule>
  </conditionalFormatting>
  <conditionalFormatting sqref="H77 J77">
    <cfRule type="cellIs" dxfId="2502" priority="2474" operator="equal">
      <formula>"Positive"</formula>
    </cfRule>
  </conditionalFormatting>
  <conditionalFormatting sqref="H77 J77">
    <cfRule type="cellIs" dxfId="2501" priority="2475" operator="equal">
      <formula>"Negative"</formula>
    </cfRule>
  </conditionalFormatting>
  <conditionalFormatting sqref="H41 J41">
    <cfRule type="containsText" dxfId="2500" priority="2463" operator="containsText" text="negative+'Profiling-LinkedIn'!">
      <formula>NOT(ISERROR(SEARCH(("negative+'Profiling-LinkedIn'!"),(H41))))</formula>
    </cfRule>
  </conditionalFormatting>
  <conditionalFormatting sqref="H41 J41">
    <cfRule type="containsText" dxfId="2499" priority="2464" operator="containsText" text="negative">
      <formula>NOT(ISERROR(SEARCH(("negative"),(H41))))</formula>
    </cfRule>
  </conditionalFormatting>
  <conditionalFormatting sqref="H41 J41">
    <cfRule type="containsText" dxfId="2498" priority="2465" operator="containsText" text="Positive">
      <formula>NOT(ISERROR(SEARCH(("Positive"),(H41))))</formula>
    </cfRule>
  </conditionalFormatting>
  <conditionalFormatting sqref="H41 J41">
    <cfRule type="cellIs" dxfId="2497" priority="2466" operator="equal">
      <formula>"Neutral"</formula>
    </cfRule>
  </conditionalFormatting>
  <conditionalFormatting sqref="H41 J41">
    <cfRule type="cellIs" dxfId="2496" priority="2467" operator="equal">
      <formula>"Positive"</formula>
    </cfRule>
  </conditionalFormatting>
  <conditionalFormatting sqref="H41 J41">
    <cfRule type="cellIs" dxfId="2495" priority="2468" operator="equal">
      <formula>"Negative"</formula>
    </cfRule>
  </conditionalFormatting>
  <conditionalFormatting sqref="H41 J41">
    <cfRule type="cellIs" dxfId="2494" priority="2469" operator="equal">
      <formula>"Neutral"</formula>
    </cfRule>
  </conditionalFormatting>
  <conditionalFormatting sqref="F66">
    <cfRule type="cellIs" dxfId="2493" priority="2460" operator="equal">
      <formula>"Accepted"</formula>
    </cfRule>
  </conditionalFormatting>
  <conditionalFormatting sqref="F66">
    <cfRule type="containsText" dxfId="2492" priority="2461" operator="containsText" text="Accepted">
      <formula>NOT(ISERROR(SEARCH(("Accepted"),(F66))))</formula>
    </cfRule>
  </conditionalFormatting>
  <conditionalFormatting sqref="F66">
    <cfRule type="containsText" dxfId="2491" priority="2462" operator="containsText" text="Accepted">
      <formula>NOT(ISERROR(SEARCH(("Accepted"),(F66))))</formula>
    </cfRule>
  </conditionalFormatting>
  <conditionalFormatting sqref="J70">
    <cfRule type="containsText" dxfId="2490" priority="2453" operator="containsText" text="negative+'Profiling-LinkedIn'!">
      <formula>NOT(ISERROR(SEARCH(("negative+'Profiling-LinkedIn'!"),(J70))))</formula>
    </cfRule>
  </conditionalFormatting>
  <conditionalFormatting sqref="J70">
    <cfRule type="containsText" dxfId="2489" priority="2454" operator="containsText" text="negative">
      <formula>NOT(ISERROR(SEARCH(("negative"),(J70))))</formula>
    </cfRule>
  </conditionalFormatting>
  <conditionalFormatting sqref="J70">
    <cfRule type="containsText" dxfId="2488" priority="2455" operator="containsText" text="Positive">
      <formula>NOT(ISERROR(SEARCH(("Positive"),(J70))))</formula>
    </cfRule>
  </conditionalFormatting>
  <conditionalFormatting sqref="J70">
    <cfRule type="cellIs" dxfId="2487" priority="2456" operator="equal">
      <formula>"Neutral"</formula>
    </cfRule>
  </conditionalFormatting>
  <conditionalFormatting sqref="J70">
    <cfRule type="cellIs" dxfId="2486" priority="2457" operator="equal">
      <formula>"Positive"</formula>
    </cfRule>
  </conditionalFormatting>
  <conditionalFormatting sqref="J70">
    <cfRule type="cellIs" dxfId="2485" priority="2458" operator="equal">
      <formula>"Negative"</formula>
    </cfRule>
  </conditionalFormatting>
  <conditionalFormatting sqref="J70">
    <cfRule type="cellIs" dxfId="2484" priority="2459" operator="equal">
      <formula>"Neutral"</formula>
    </cfRule>
  </conditionalFormatting>
  <conditionalFormatting sqref="H93 J93">
    <cfRule type="containsText" dxfId="2483" priority="2445" operator="containsText" text="negative+'Profiling-LinkedIn'!">
      <formula>NOT(ISERROR(SEARCH(("negative+'Profiling-LinkedIn'!"),(H93))))</formula>
    </cfRule>
  </conditionalFormatting>
  <conditionalFormatting sqref="H93 J93">
    <cfRule type="containsText" dxfId="2482" priority="2446" operator="containsText" text="negative">
      <formula>NOT(ISERROR(SEARCH(("negative"),(H93))))</formula>
    </cfRule>
  </conditionalFormatting>
  <conditionalFormatting sqref="H93 J93">
    <cfRule type="containsText" dxfId="2481" priority="2447" operator="containsText" text="Positive">
      <formula>NOT(ISERROR(SEARCH(("Positive"),(H93))))</formula>
    </cfRule>
  </conditionalFormatting>
  <conditionalFormatting sqref="H93 J93">
    <cfRule type="cellIs" dxfId="2480" priority="2448" operator="equal">
      <formula>"Positive"</formula>
    </cfRule>
  </conditionalFormatting>
  <conditionalFormatting sqref="H93 J93">
    <cfRule type="cellIs" dxfId="2479" priority="2449" operator="equal">
      <formula>"Negative"</formula>
    </cfRule>
  </conditionalFormatting>
  <conditionalFormatting sqref="H93 J93">
    <cfRule type="cellIs" dxfId="2478" priority="2450" operator="equal">
      <formula>"Neutral"</formula>
    </cfRule>
  </conditionalFormatting>
  <conditionalFormatting sqref="H93 J93">
    <cfRule type="cellIs" dxfId="2477" priority="2451" operator="equal">
      <formula>"Neutral"</formula>
    </cfRule>
  </conditionalFormatting>
  <conditionalFormatting sqref="H93 J93">
    <cfRule type="cellIs" dxfId="2476" priority="2452" operator="equal">
      <formula>"Neutral"</formula>
    </cfRule>
  </conditionalFormatting>
  <conditionalFormatting sqref="F97">
    <cfRule type="cellIs" dxfId="2475" priority="2442" operator="equal">
      <formula>"Accepted"</formula>
    </cfRule>
  </conditionalFormatting>
  <conditionalFormatting sqref="F97">
    <cfRule type="containsText" dxfId="2474" priority="2443" operator="containsText" text="Accepted">
      <formula>NOT(ISERROR(SEARCH(("Accepted"),(F97))))</formula>
    </cfRule>
  </conditionalFormatting>
  <conditionalFormatting sqref="F97">
    <cfRule type="containsText" dxfId="2473" priority="2444" operator="containsText" text="Accepted">
      <formula>NOT(ISERROR(SEARCH(("Accepted"),(F97))))</formula>
    </cfRule>
  </conditionalFormatting>
  <conditionalFormatting sqref="J23">
    <cfRule type="containsText" dxfId="2472" priority="2430" operator="containsText" text="negative+'Profiling-LinkedIn'!">
      <formula>NOT(ISERROR(SEARCH(("negative+'Profiling-LinkedIn'!"),(J23))))</formula>
    </cfRule>
  </conditionalFormatting>
  <conditionalFormatting sqref="J23">
    <cfRule type="containsText" dxfId="2471" priority="2431" operator="containsText" text="negative">
      <formula>NOT(ISERROR(SEARCH(("negative"),(J23))))</formula>
    </cfRule>
  </conditionalFormatting>
  <conditionalFormatting sqref="J23">
    <cfRule type="containsText" dxfId="2470" priority="2432" operator="containsText" text="Positive">
      <formula>NOT(ISERROR(SEARCH(("Positive"),(J23))))</formula>
    </cfRule>
  </conditionalFormatting>
  <conditionalFormatting sqref="J23">
    <cfRule type="cellIs" dxfId="2469" priority="2433" operator="equal">
      <formula>"Positive"</formula>
    </cfRule>
  </conditionalFormatting>
  <conditionalFormatting sqref="J23">
    <cfRule type="cellIs" dxfId="2468" priority="2434" operator="equal">
      <formula>"Negative"</formula>
    </cfRule>
  </conditionalFormatting>
  <conditionalFormatting sqref="J23">
    <cfRule type="cellIs" dxfId="2467" priority="2435" operator="equal">
      <formula>"Neutral"</formula>
    </cfRule>
  </conditionalFormatting>
  <conditionalFormatting sqref="J8:J9 J11:J12 J19:J20">
    <cfRule type="containsText" dxfId="2466" priority="2436" operator="containsText" text="negative+'Profiling-LinkedIn'!">
      <formula>NOT(ISERROR(SEARCH(("negative+'Profiling-LinkedIn'!"),(J8))))</formula>
    </cfRule>
  </conditionalFormatting>
  <conditionalFormatting sqref="J8:J9 J11:J12 J19:J20">
    <cfRule type="containsText" dxfId="2465" priority="2437" operator="containsText" text="negative">
      <formula>NOT(ISERROR(SEARCH(("negative"),(J8))))</formula>
    </cfRule>
  </conditionalFormatting>
  <conditionalFormatting sqref="J8:J9 J11:J12 J19:J20">
    <cfRule type="containsText" dxfId="2464" priority="2438" operator="containsText" text="Positive">
      <formula>NOT(ISERROR(SEARCH(("Positive"),(J8))))</formula>
    </cfRule>
  </conditionalFormatting>
  <conditionalFormatting sqref="J8:J9 J11:J12 J19:J20">
    <cfRule type="cellIs" dxfId="2463" priority="2439" operator="equal">
      <formula>"Positive"</formula>
    </cfRule>
  </conditionalFormatting>
  <conditionalFormatting sqref="J8:J9 J11:J12 J19:J20">
    <cfRule type="cellIs" dxfId="2462" priority="2440" operator="equal">
      <formula>"Negative"</formula>
    </cfRule>
  </conditionalFormatting>
  <conditionalFormatting sqref="J8:J9 J11:J12 J19:J20">
    <cfRule type="cellIs" dxfId="2461" priority="2441" operator="equal">
      <formula>"Neutral"</formula>
    </cfRule>
  </conditionalFormatting>
  <conditionalFormatting sqref="H12">
    <cfRule type="containsText" dxfId="2460" priority="2423" operator="containsText" text="negative+'Profiling-LinkedIn'!">
      <formula>NOT(ISERROR(SEARCH(("negative+'Profiling-LinkedIn'!"),(H12))))</formula>
    </cfRule>
  </conditionalFormatting>
  <conditionalFormatting sqref="H12">
    <cfRule type="containsText" dxfId="2459" priority="2424" operator="containsText" text="negative">
      <formula>NOT(ISERROR(SEARCH(("negative"),(H12))))</formula>
    </cfRule>
  </conditionalFormatting>
  <conditionalFormatting sqref="H12">
    <cfRule type="containsText" dxfId="2458" priority="2425" operator="containsText" text="Positive">
      <formula>NOT(ISERROR(SEARCH(("Positive"),(H12))))</formula>
    </cfRule>
  </conditionalFormatting>
  <conditionalFormatting sqref="H12">
    <cfRule type="cellIs" dxfId="2457" priority="2426" operator="equal">
      <formula>"Neutral"</formula>
    </cfRule>
  </conditionalFormatting>
  <conditionalFormatting sqref="H12">
    <cfRule type="cellIs" dxfId="2456" priority="2427" operator="equal">
      <formula>"Positive"</formula>
    </cfRule>
  </conditionalFormatting>
  <conditionalFormatting sqref="H12">
    <cfRule type="cellIs" dxfId="2455" priority="2428" operator="equal">
      <formula>"Positive"</formula>
    </cfRule>
  </conditionalFormatting>
  <conditionalFormatting sqref="H12">
    <cfRule type="cellIs" dxfId="2454" priority="2429" operator="equal">
      <formula>"Negative"</formula>
    </cfRule>
  </conditionalFormatting>
  <conditionalFormatting sqref="F107 F119 F111 F137:F140 F151:F154 F159:F160 F163 F115 F144 F122 F133 F146 F128">
    <cfRule type="cellIs" dxfId="2453" priority="2414" operator="equal">
      <formula>"Accepted"</formula>
    </cfRule>
  </conditionalFormatting>
  <conditionalFormatting sqref="F107 F119 F111 F137:F140 F151:F154 F159:F160 F163 F115 F144 F122 F133 F146 F128">
    <cfRule type="cellIs" dxfId="2452" priority="2415" operator="equal">
      <formula>"Accepted"</formula>
    </cfRule>
  </conditionalFormatting>
  <conditionalFormatting sqref="F107 F119 F111 F137:F140 F151:F154 F159:F160 F163 F115 F144 F122 F133 F146 F128">
    <cfRule type="containsText" dxfId="2451" priority="2416" operator="containsText" text="Accepted">
      <formula>NOT(ISERROR(SEARCH(("Accepted"),(F107))))</formula>
    </cfRule>
  </conditionalFormatting>
  <conditionalFormatting sqref="F107 F119 F111 F137:F140 F151:F154 F159:F160 F163 F115 F144 F122 F133 F146 F128">
    <cfRule type="cellIs" dxfId="2450" priority="2417" operator="equal">
      <formula>"Accepted"</formula>
    </cfRule>
  </conditionalFormatting>
  <conditionalFormatting sqref="F107 F119 F111 F137:F140 F151:F154 F159:F160 F163 F115 F144 F122 F133 F146 F128">
    <cfRule type="containsText" dxfId="2449" priority="2418" operator="containsText" text="Accepted">
      <formula>NOT(ISERROR(SEARCH(("Accepted"),(F107))))</formula>
    </cfRule>
  </conditionalFormatting>
  <conditionalFormatting sqref="F107 F119 F111 F137:F140 F151:F154 F159:F160 F163 F115 F144 F122 F133 F146 F128">
    <cfRule type="cellIs" dxfId="2448" priority="2419" operator="equal">
      <formula>"Accepted"</formula>
    </cfRule>
  </conditionalFormatting>
  <conditionalFormatting sqref="F107 F119 F111 F137:F140 F151:F154 F159:F160 F163 F115 F144 F122 F133 F146 F128">
    <cfRule type="containsText" dxfId="2447" priority="2420" operator="containsText" text="Accepted">
      <formula>NOT(ISERROR(SEARCH(("Accepted"),(F107))))</formula>
    </cfRule>
  </conditionalFormatting>
  <conditionalFormatting sqref="F107 F119 F111 F137:F140 F151:F154 F159:F160 F163 F115 F144 F122 F133 F146 F128">
    <cfRule type="cellIs" dxfId="2446" priority="2421" operator="equal">
      <formula>"Accepted"</formula>
    </cfRule>
  </conditionalFormatting>
  <conditionalFormatting sqref="F107 F119 F111 F137:F140 F151:F154 F159:F160 F163 F115 F144 F122 F133 F146 F128">
    <cfRule type="containsText" dxfId="2445" priority="2422" operator="containsText" text="Accepted">
      <formula>NOT(ISERROR(SEARCH(("Accepted"),(F107))))</formula>
    </cfRule>
  </conditionalFormatting>
  <conditionalFormatting sqref="F117">
    <cfRule type="cellIs" dxfId="2444" priority="2411" operator="equal">
      <formula>"Accepted"</formula>
    </cfRule>
  </conditionalFormatting>
  <conditionalFormatting sqref="F117">
    <cfRule type="containsText" dxfId="2443" priority="2412" operator="containsText" text="Accepted">
      <formula>NOT(ISERROR(SEARCH(("Accepted"),(F117))))</formula>
    </cfRule>
  </conditionalFormatting>
  <conditionalFormatting sqref="F117">
    <cfRule type="containsText" dxfId="2442" priority="2413" operator="containsText" text="Accepted">
      <formula>NOT(ISERROR(SEARCH(("Accepted"),(F117))))</formula>
    </cfRule>
  </conditionalFormatting>
  <conditionalFormatting sqref="F155">
    <cfRule type="cellIs" dxfId="2441" priority="2408" operator="equal">
      <formula>"Accepted"</formula>
    </cfRule>
  </conditionalFormatting>
  <conditionalFormatting sqref="F155">
    <cfRule type="containsText" dxfId="2440" priority="2409" operator="containsText" text="Accepted">
      <formula>NOT(ISERROR(SEARCH(("Accepted"),(F155))))</formula>
    </cfRule>
  </conditionalFormatting>
  <conditionalFormatting sqref="F155">
    <cfRule type="containsText" dxfId="2439" priority="2410" operator="containsText" text="Accepted">
      <formula>NOT(ISERROR(SEARCH(("Accepted"),(F155))))</formula>
    </cfRule>
  </conditionalFormatting>
  <conditionalFormatting sqref="F112">
    <cfRule type="cellIs" dxfId="2438" priority="2405" operator="equal">
      <formula>"Accepted"</formula>
    </cfRule>
  </conditionalFormatting>
  <conditionalFormatting sqref="F112">
    <cfRule type="containsText" dxfId="2437" priority="2406" operator="containsText" text="Accepted">
      <formula>NOT(ISERROR(SEARCH(("Accepted"),(F112))))</formula>
    </cfRule>
  </conditionalFormatting>
  <conditionalFormatting sqref="F112">
    <cfRule type="containsText" dxfId="2436" priority="2407" operator="containsText" text="Accepted">
      <formula>NOT(ISERROR(SEARCH(("Accepted"),(F112))))</formula>
    </cfRule>
  </conditionalFormatting>
  <conditionalFormatting sqref="F109">
    <cfRule type="cellIs" dxfId="2435" priority="2402" operator="equal">
      <formula>"Accepted"</formula>
    </cfRule>
  </conditionalFormatting>
  <conditionalFormatting sqref="F109">
    <cfRule type="containsText" dxfId="2434" priority="2403" operator="containsText" text="Accepted">
      <formula>NOT(ISERROR(SEARCH(("Accepted"),(F109))))</formula>
    </cfRule>
  </conditionalFormatting>
  <conditionalFormatting sqref="F109">
    <cfRule type="containsText" dxfId="2433" priority="2404" operator="containsText" text="Accepted">
      <formula>NOT(ISERROR(SEARCH(("Accepted"),(F109))))</formula>
    </cfRule>
  </conditionalFormatting>
  <conditionalFormatting sqref="F134">
    <cfRule type="cellIs" dxfId="2432" priority="2399" operator="equal">
      <formula>"Accepted"</formula>
    </cfRule>
  </conditionalFormatting>
  <conditionalFormatting sqref="F134">
    <cfRule type="containsText" dxfId="2431" priority="2400" operator="containsText" text="Accepted">
      <formula>NOT(ISERROR(SEARCH(("Accepted"),(F134))))</formula>
    </cfRule>
  </conditionalFormatting>
  <conditionalFormatting sqref="F134">
    <cfRule type="containsText" dxfId="2430" priority="2401" operator="containsText" text="Accepted">
      <formula>NOT(ISERROR(SEARCH(("Accepted"),(F134))))</formula>
    </cfRule>
  </conditionalFormatting>
  <conditionalFormatting sqref="F149">
    <cfRule type="cellIs" dxfId="2429" priority="2396" operator="equal">
      <formula>"Accepted"</formula>
    </cfRule>
  </conditionalFormatting>
  <conditionalFormatting sqref="F149">
    <cfRule type="containsText" dxfId="2428" priority="2397" operator="containsText" text="Accepted">
      <formula>NOT(ISERROR(SEARCH(("Accepted"),(F149))))</formula>
    </cfRule>
  </conditionalFormatting>
  <conditionalFormatting sqref="F149">
    <cfRule type="containsText" dxfId="2427" priority="2398" operator="containsText" text="Accepted">
      <formula>NOT(ISERROR(SEARCH(("Accepted"),(F149))))</formula>
    </cfRule>
  </conditionalFormatting>
  <conditionalFormatting sqref="F124">
    <cfRule type="cellIs" dxfId="2426" priority="2393" operator="equal">
      <formula>"Accepted"</formula>
    </cfRule>
  </conditionalFormatting>
  <conditionalFormatting sqref="F124">
    <cfRule type="containsText" dxfId="2425" priority="2394" operator="containsText" text="Accepted">
      <formula>NOT(ISERROR(SEARCH(("Accepted"),(F124))))</formula>
    </cfRule>
  </conditionalFormatting>
  <conditionalFormatting sqref="F124">
    <cfRule type="containsText" dxfId="2424" priority="2395" operator="containsText" text="Accepted">
      <formula>NOT(ISERROR(SEARCH(("Accepted"),(F124))))</formula>
    </cfRule>
  </conditionalFormatting>
  <conditionalFormatting sqref="F106">
    <cfRule type="cellIs" dxfId="2423" priority="2390" operator="equal">
      <formula>"Accepted"</formula>
    </cfRule>
  </conditionalFormatting>
  <conditionalFormatting sqref="F106">
    <cfRule type="containsText" dxfId="2422" priority="2391" operator="containsText" text="Accepted">
      <formula>NOT(ISERROR(SEARCH(("Accepted"),(F106))))</formula>
    </cfRule>
  </conditionalFormatting>
  <conditionalFormatting sqref="F106">
    <cfRule type="containsText" dxfId="2421" priority="2392" operator="containsText" text="Accepted">
      <formula>NOT(ISERROR(SEARCH(("Accepted"),(F106))))</formula>
    </cfRule>
  </conditionalFormatting>
  <conditionalFormatting sqref="F158">
    <cfRule type="cellIs" dxfId="2420" priority="2387" operator="equal">
      <formula>"Accepted"</formula>
    </cfRule>
  </conditionalFormatting>
  <conditionalFormatting sqref="F158">
    <cfRule type="containsText" dxfId="2419" priority="2388" operator="containsText" text="Accepted">
      <formula>NOT(ISERROR(SEARCH(("Accepted"),(F158))))</formula>
    </cfRule>
  </conditionalFormatting>
  <conditionalFormatting sqref="F158">
    <cfRule type="containsText" dxfId="2418" priority="2389" operator="containsText" text="Accepted">
      <formula>NOT(ISERROR(SEARCH(("Accepted"),(F158))))</formula>
    </cfRule>
  </conditionalFormatting>
  <conditionalFormatting sqref="F147">
    <cfRule type="cellIs" dxfId="2417" priority="2384" operator="equal">
      <formula>"Accepted"</formula>
    </cfRule>
  </conditionalFormatting>
  <conditionalFormatting sqref="F147">
    <cfRule type="containsText" dxfId="2416" priority="2385" operator="containsText" text="Accepted">
      <formula>NOT(ISERROR(SEARCH(("Accepted"),(F147))))</formula>
    </cfRule>
  </conditionalFormatting>
  <conditionalFormatting sqref="F147">
    <cfRule type="containsText" dxfId="2415" priority="2386" operator="containsText" text="Accepted">
      <formula>NOT(ISERROR(SEARCH(("Accepted"),(F147))))</formula>
    </cfRule>
  </conditionalFormatting>
  <conditionalFormatting sqref="F162">
    <cfRule type="cellIs" dxfId="2414" priority="2381" operator="equal">
      <formula>"Accepted"</formula>
    </cfRule>
  </conditionalFormatting>
  <conditionalFormatting sqref="F162">
    <cfRule type="containsText" dxfId="2413" priority="2382" operator="containsText" text="Accepted">
      <formula>NOT(ISERROR(SEARCH(("Accepted"),(F162))))</formula>
    </cfRule>
  </conditionalFormatting>
  <conditionalFormatting sqref="F162">
    <cfRule type="containsText" dxfId="2412" priority="2383" operator="containsText" text="Accepted">
      <formula>NOT(ISERROR(SEARCH(("Accepted"),(F162))))</formula>
    </cfRule>
  </conditionalFormatting>
  <conditionalFormatting sqref="F113:F114">
    <cfRule type="cellIs" dxfId="2411" priority="2378" operator="equal">
      <formula>"Accepted"</formula>
    </cfRule>
  </conditionalFormatting>
  <conditionalFormatting sqref="F113:F114">
    <cfRule type="containsText" dxfId="2410" priority="2379" operator="containsText" text="Accepted">
      <formula>NOT(ISERROR(SEARCH(("Accepted"),(F113))))</formula>
    </cfRule>
  </conditionalFormatting>
  <conditionalFormatting sqref="F113:F114">
    <cfRule type="containsText" dxfId="2409" priority="2380" operator="containsText" text="Accepted">
      <formula>NOT(ISERROR(SEARCH(("Accepted"),(F113))))</formula>
    </cfRule>
  </conditionalFormatting>
  <conditionalFormatting sqref="F129">
    <cfRule type="cellIs" dxfId="2408" priority="2375" operator="equal">
      <formula>"Accepted"</formula>
    </cfRule>
  </conditionalFormatting>
  <conditionalFormatting sqref="F129">
    <cfRule type="containsText" dxfId="2407" priority="2376" operator="containsText" text="Accepted">
      <formula>NOT(ISERROR(SEARCH(("Accepted"),(F129))))</formula>
    </cfRule>
  </conditionalFormatting>
  <conditionalFormatting sqref="F129">
    <cfRule type="containsText" dxfId="2406" priority="2377" operator="containsText" text="Accepted">
      <formula>NOT(ISERROR(SEARCH(("Accepted"),(F129))))</formula>
    </cfRule>
  </conditionalFormatting>
  <conditionalFormatting sqref="H149">
    <cfRule type="containsText" dxfId="2405" priority="2368" operator="containsText" text="negative+'Profiling-LinkedIn'!">
      <formula>NOT(ISERROR(SEARCH(("negative+'Profiling-LinkedIn'!"),(H149))))</formula>
    </cfRule>
  </conditionalFormatting>
  <conditionalFormatting sqref="H149">
    <cfRule type="containsText" dxfId="2404" priority="2369" operator="containsText" text="negative">
      <formula>NOT(ISERROR(SEARCH(("negative"),(H149))))</formula>
    </cfRule>
  </conditionalFormatting>
  <conditionalFormatting sqref="H149">
    <cfRule type="containsText" dxfId="2403" priority="2370" operator="containsText" text="Positive">
      <formula>NOT(ISERROR(SEARCH(("Positive"),(H149))))</formula>
    </cfRule>
  </conditionalFormatting>
  <conditionalFormatting sqref="H149">
    <cfRule type="cellIs" dxfId="2402" priority="2371" operator="equal">
      <formula>"Neutral"</formula>
    </cfRule>
  </conditionalFormatting>
  <conditionalFormatting sqref="H149">
    <cfRule type="cellIs" dxfId="2401" priority="2372" operator="equal">
      <formula>"Positive"</formula>
    </cfRule>
  </conditionalFormatting>
  <conditionalFormatting sqref="H149">
    <cfRule type="cellIs" dxfId="2400" priority="2373" operator="equal">
      <formula>"Negative"</formula>
    </cfRule>
  </conditionalFormatting>
  <conditionalFormatting sqref="H149">
    <cfRule type="cellIs" dxfId="2399" priority="2374" operator="equal">
      <formula>"Neutral"</formula>
    </cfRule>
  </conditionalFormatting>
  <conditionalFormatting sqref="F142">
    <cfRule type="cellIs" dxfId="2398" priority="2365" operator="equal">
      <formula>"Accepted"</formula>
    </cfRule>
  </conditionalFormatting>
  <conditionalFormatting sqref="F142">
    <cfRule type="containsText" dxfId="2397" priority="2366" operator="containsText" text="Accepted">
      <formula>NOT(ISERROR(SEARCH(("Accepted"),(F142))))</formula>
    </cfRule>
  </conditionalFormatting>
  <conditionalFormatting sqref="F142">
    <cfRule type="containsText" dxfId="2396" priority="2367" operator="containsText" text="Accepted">
      <formula>NOT(ISERROR(SEARCH(("Accepted"),(F142))))</formula>
    </cfRule>
  </conditionalFormatting>
  <conditionalFormatting sqref="F157">
    <cfRule type="cellIs" dxfId="2395" priority="2362" operator="equal">
      <formula>"Accepted"</formula>
    </cfRule>
  </conditionalFormatting>
  <conditionalFormatting sqref="F157">
    <cfRule type="containsText" dxfId="2394" priority="2363" operator="containsText" text="Accepted">
      <formula>NOT(ISERROR(SEARCH(("Accepted"),(F157))))</formula>
    </cfRule>
  </conditionalFormatting>
  <conditionalFormatting sqref="F157">
    <cfRule type="containsText" dxfId="2393" priority="2364" operator="containsText" text="Accepted">
      <formula>NOT(ISERROR(SEARCH(("Accepted"),(F157))))</formula>
    </cfRule>
  </conditionalFormatting>
  <conditionalFormatting sqref="H157">
    <cfRule type="containsText" dxfId="2392" priority="2355" operator="containsText" text="negative+'Profiling-LinkedIn'!">
      <formula>NOT(ISERROR(SEARCH(("negative+'Profiling-LinkedIn'!"),(H157))))</formula>
    </cfRule>
  </conditionalFormatting>
  <conditionalFormatting sqref="H157">
    <cfRule type="containsText" dxfId="2391" priority="2356" operator="containsText" text="negative">
      <formula>NOT(ISERROR(SEARCH(("negative"),(H157))))</formula>
    </cfRule>
  </conditionalFormatting>
  <conditionalFormatting sqref="H157">
    <cfRule type="containsText" dxfId="2390" priority="2357" operator="containsText" text="Positive">
      <formula>NOT(ISERROR(SEARCH(("Positive"),(H157))))</formula>
    </cfRule>
  </conditionalFormatting>
  <conditionalFormatting sqref="H157">
    <cfRule type="cellIs" dxfId="2389" priority="2358" operator="equal">
      <formula>"Neutral"</formula>
    </cfRule>
  </conditionalFormatting>
  <conditionalFormatting sqref="H157">
    <cfRule type="cellIs" dxfId="2388" priority="2359" operator="equal">
      <formula>"Positive"</formula>
    </cfRule>
  </conditionalFormatting>
  <conditionalFormatting sqref="H157">
    <cfRule type="cellIs" dxfId="2387" priority="2360" operator="equal">
      <formula>"Negative"</formula>
    </cfRule>
  </conditionalFormatting>
  <conditionalFormatting sqref="H157">
    <cfRule type="cellIs" dxfId="2386" priority="2361" operator="equal">
      <formula>"Neutral"</formula>
    </cfRule>
  </conditionalFormatting>
  <conditionalFormatting sqref="F121">
    <cfRule type="cellIs" dxfId="2385" priority="2352" operator="equal">
      <formula>"Accepted"</formula>
    </cfRule>
  </conditionalFormatting>
  <conditionalFormatting sqref="F121">
    <cfRule type="containsText" dxfId="2384" priority="2353" operator="containsText" text="Accepted">
      <formula>NOT(ISERROR(SEARCH(("Accepted"),(F121))))</formula>
    </cfRule>
  </conditionalFormatting>
  <conditionalFormatting sqref="F121">
    <cfRule type="containsText" dxfId="2383" priority="2354" operator="containsText" text="Accepted">
      <formula>NOT(ISERROR(SEARCH(("Accepted"),(F121))))</formula>
    </cfRule>
  </conditionalFormatting>
  <conditionalFormatting sqref="H131">
    <cfRule type="containsText" dxfId="2382" priority="2346" operator="containsText" text="negative+'Profiling-LinkedIn'!">
      <formula>NOT(ISERROR(SEARCH(("negative+'Profiling-LinkedIn'!"),(H131))))</formula>
    </cfRule>
  </conditionalFormatting>
  <conditionalFormatting sqref="H131">
    <cfRule type="containsText" dxfId="2381" priority="2347" operator="containsText" text="negative">
      <formula>NOT(ISERROR(SEARCH(("negative"),(H131))))</formula>
    </cfRule>
  </conditionalFormatting>
  <conditionalFormatting sqref="H131">
    <cfRule type="containsText" dxfId="2380" priority="2348" operator="containsText" text="Positive">
      <formula>NOT(ISERROR(SEARCH(("Positive"),(H131))))</formula>
    </cfRule>
  </conditionalFormatting>
  <conditionalFormatting sqref="H131">
    <cfRule type="cellIs" dxfId="2379" priority="2349" operator="equal">
      <formula>"Neutral"</formula>
    </cfRule>
  </conditionalFormatting>
  <conditionalFormatting sqref="H131">
    <cfRule type="cellIs" dxfId="2378" priority="2350" operator="equal">
      <formula>"Positive"</formula>
    </cfRule>
  </conditionalFormatting>
  <conditionalFormatting sqref="H131">
    <cfRule type="cellIs" dxfId="2377" priority="2351" operator="equal">
      <formula>"Negative"</formula>
    </cfRule>
  </conditionalFormatting>
  <conditionalFormatting sqref="F131">
    <cfRule type="cellIs" dxfId="2376" priority="2343" operator="equal">
      <formula>"Accepted"</formula>
    </cfRule>
  </conditionalFormatting>
  <conditionalFormatting sqref="F131">
    <cfRule type="containsText" dxfId="2375" priority="2344" operator="containsText" text="Accepted">
      <formula>NOT(ISERROR(SEARCH(("Accepted"),(F131))))</formula>
    </cfRule>
  </conditionalFormatting>
  <conditionalFormatting sqref="F131">
    <cfRule type="containsText" dxfId="2374" priority="2345" operator="containsText" text="Accepted">
      <formula>NOT(ISERROR(SEARCH(("Accepted"),(F131))))</formula>
    </cfRule>
  </conditionalFormatting>
  <conditionalFormatting sqref="F56">
    <cfRule type="cellIs" dxfId="2373" priority="2340" operator="equal">
      <formula>"Accepted"</formula>
    </cfRule>
  </conditionalFormatting>
  <conditionalFormatting sqref="F56">
    <cfRule type="containsText" dxfId="2372" priority="2341" operator="containsText" text="Accepted">
      <formula>NOT(ISERROR(SEARCH(("Accepted"),(F56))))</formula>
    </cfRule>
  </conditionalFormatting>
  <conditionalFormatting sqref="F56">
    <cfRule type="containsText" dxfId="2371" priority="2342" operator="containsText" text="Accepted">
      <formula>NOT(ISERROR(SEARCH(("Accepted"),(F56))))</formula>
    </cfRule>
  </conditionalFormatting>
  <conditionalFormatting sqref="F110">
    <cfRule type="cellIs" dxfId="2370" priority="2337" operator="equal">
      <formula>"Accepted"</formula>
    </cfRule>
  </conditionalFormatting>
  <conditionalFormatting sqref="F110">
    <cfRule type="containsText" dxfId="2369" priority="2338" operator="containsText" text="Accepted">
      <formula>NOT(ISERROR(SEARCH(("Accepted"),(F110))))</formula>
    </cfRule>
  </conditionalFormatting>
  <conditionalFormatting sqref="F110">
    <cfRule type="containsText" dxfId="2368" priority="2339" operator="containsText" text="Accepted">
      <formula>NOT(ISERROR(SEARCH(("Accepted"),(F110))))</formula>
    </cfRule>
  </conditionalFormatting>
  <conditionalFormatting sqref="H110">
    <cfRule type="containsText" dxfId="2367" priority="2331" operator="containsText" text="negative+'Profiling-LinkedIn'!">
      <formula>NOT(ISERROR(SEARCH(("negative+'Profiling-LinkedIn'!"),(H110))))</formula>
    </cfRule>
  </conditionalFormatting>
  <conditionalFormatting sqref="H110">
    <cfRule type="containsText" dxfId="2366" priority="2332" operator="containsText" text="negative">
      <formula>NOT(ISERROR(SEARCH(("negative"),(H110))))</formula>
    </cfRule>
  </conditionalFormatting>
  <conditionalFormatting sqref="H110">
    <cfRule type="containsText" dxfId="2365" priority="2333" operator="containsText" text="Positive">
      <formula>NOT(ISERROR(SEARCH(("Positive"),(H110))))</formula>
    </cfRule>
  </conditionalFormatting>
  <conditionalFormatting sqref="H110">
    <cfRule type="cellIs" dxfId="2364" priority="2334" operator="equal">
      <formula>"Neutral"</formula>
    </cfRule>
  </conditionalFormatting>
  <conditionalFormatting sqref="H110">
    <cfRule type="cellIs" dxfId="2363" priority="2335" operator="equal">
      <formula>"Positive"</formula>
    </cfRule>
  </conditionalFormatting>
  <conditionalFormatting sqref="H110">
    <cfRule type="cellIs" dxfId="2362" priority="2336" operator="equal">
      <formula>"Negative"</formula>
    </cfRule>
  </conditionalFormatting>
  <conditionalFormatting sqref="F150">
    <cfRule type="cellIs" dxfId="2361" priority="2328" operator="equal">
      <formula>"Accepted"</formula>
    </cfRule>
  </conditionalFormatting>
  <conditionalFormatting sqref="F150">
    <cfRule type="containsText" dxfId="2360" priority="2329" operator="containsText" text="Accepted">
      <formula>NOT(ISERROR(SEARCH(("Accepted"),(F150))))</formula>
    </cfRule>
  </conditionalFormatting>
  <conditionalFormatting sqref="F150">
    <cfRule type="containsText" dxfId="2359" priority="2330" operator="containsText" text="Accepted">
      <formula>NOT(ISERROR(SEARCH(("Accepted"),(F150))))</formula>
    </cfRule>
  </conditionalFormatting>
  <conditionalFormatting sqref="F164">
    <cfRule type="cellIs" dxfId="2358" priority="2325" operator="equal">
      <formula>"Accepted"</formula>
    </cfRule>
  </conditionalFormatting>
  <conditionalFormatting sqref="F164">
    <cfRule type="containsText" dxfId="2357" priority="2326" operator="containsText" text="Accepted">
      <formula>NOT(ISERROR(SEARCH(("Accepted"),(F164))))</formula>
    </cfRule>
  </conditionalFormatting>
  <conditionalFormatting sqref="F164">
    <cfRule type="containsText" dxfId="2356" priority="2327" operator="containsText" text="Accepted">
      <formula>NOT(ISERROR(SEARCH(("Accepted"),(F164))))</formula>
    </cfRule>
  </conditionalFormatting>
  <conditionalFormatting sqref="F135">
    <cfRule type="cellIs" dxfId="2355" priority="2322" operator="equal">
      <formula>"Accepted"</formula>
    </cfRule>
  </conditionalFormatting>
  <conditionalFormatting sqref="F135">
    <cfRule type="containsText" dxfId="2354" priority="2323" operator="containsText" text="Accepted">
      <formula>NOT(ISERROR(SEARCH(("Accepted"),(F135))))</formula>
    </cfRule>
  </conditionalFormatting>
  <conditionalFormatting sqref="F135">
    <cfRule type="containsText" dxfId="2353" priority="2324" operator="containsText" text="Accepted">
      <formula>NOT(ISERROR(SEARCH(("Accepted"),(F135))))</formula>
    </cfRule>
  </conditionalFormatting>
  <conditionalFormatting sqref="F67">
    <cfRule type="cellIs" dxfId="2352" priority="2319" operator="equal">
      <formula>"Accepted"</formula>
    </cfRule>
  </conditionalFormatting>
  <conditionalFormatting sqref="F67">
    <cfRule type="containsText" dxfId="2351" priority="2320" operator="containsText" text="Accepted">
      <formula>NOT(ISERROR(SEARCH(("Accepted"),(F67))))</formula>
    </cfRule>
  </conditionalFormatting>
  <conditionalFormatting sqref="F67">
    <cfRule type="containsText" dxfId="2350" priority="2321" operator="containsText" text="Accepted">
      <formula>NOT(ISERROR(SEARCH(("Accepted"),(F67))))</formula>
    </cfRule>
  </conditionalFormatting>
  <conditionalFormatting sqref="F88">
    <cfRule type="cellIs" dxfId="2349" priority="2316" operator="equal">
      <formula>"Accepted"</formula>
    </cfRule>
  </conditionalFormatting>
  <conditionalFormatting sqref="F88">
    <cfRule type="containsText" dxfId="2348" priority="2317" operator="containsText" text="Accepted">
      <formula>NOT(ISERROR(SEARCH(("Accepted"),(F88))))</formula>
    </cfRule>
  </conditionalFormatting>
  <conditionalFormatting sqref="F88">
    <cfRule type="containsText" dxfId="2347" priority="2318" operator="containsText" text="Accepted">
      <formula>NOT(ISERROR(SEARCH(("Accepted"),(F88))))</formula>
    </cfRule>
  </conditionalFormatting>
  <conditionalFormatting sqref="F148">
    <cfRule type="cellIs" dxfId="2346" priority="2313" operator="equal">
      <formula>"Accepted"</formula>
    </cfRule>
  </conditionalFormatting>
  <conditionalFormatting sqref="F148">
    <cfRule type="containsText" dxfId="2345" priority="2314" operator="containsText" text="Accepted">
      <formula>NOT(ISERROR(SEARCH(("Accepted"),(F148))))</formula>
    </cfRule>
  </conditionalFormatting>
  <conditionalFormatting sqref="F148">
    <cfRule type="containsText" dxfId="2344" priority="2315" operator="containsText" text="Accepted">
      <formula>NOT(ISERROR(SEARCH(("Accepted"),(F148))))</formula>
    </cfRule>
  </conditionalFormatting>
  <conditionalFormatting sqref="F145">
    <cfRule type="cellIs" dxfId="2343" priority="2310" operator="equal">
      <formula>"Accepted"</formula>
    </cfRule>
  </conditionalFormatting>
  <conditionalFormatting sqref="F145">
    <cfRule type="containsText" dxfId="2342" priority="2311" operator="containsText" text="Accepted">
      <formula>NOT(ISERROR(SEARCH(("Accepted"),(F145))))</formula>
    </cfRule>
  </conditionalFormatting>
  <conditionalFormatting sqref="F145">
    <cfRule type="containsText" dxfId="2341" priority="2312" operator="containsText" text="Accepted">
      <formula>NOT(ISERROR(SEARCH(("Accepted"),(F145))))</formula>
    </cfRule>
  </conditionalFormatting>
  <conditionalFormatting sqref="F165:F166">
    <cfRule type="cellIs" dxfId="2340" priority="2307" operator="equal">
      <formula>"Accepted"</formula>
    </cfRule>
  </conditionalFormatting>
  <conditionalFormatting sqref="F165:F166">
    <cfRule type="containsText" dxfId="2339" priority="2308" operator="containsText" text="Accepted">
      <formula>NOT(ISERROR(SEARCH(("Accepted"),(F165))))</formula>
    </cfRule>
  </conditionalFormatting>
  <conditionalFormatting sqref="F165:F166">
    <cfRule type="containsText" dxfId="2338" priority="2309" operator="containsText" text="Accepted">
      <formula>NOT(ISERROR(SEARCH(("Accepted"),(F165))))</formula>
    </cfRule>
  </conditionalFormatting>
  <conditionalFormatting sqref="F141">
    <cfRule type="cellIs" dxfId="2337" priority="2304" operator="equal">
      <formula>"Accepted"</formula>
    </cfRule>
  </conditionalFormatting>
  <conditionalFormatting sqref="F141">
    <cfRule type="containsText" dxfId="2336" priority="2305" operator="containsText" text="Accepted">
      <formula>NOT(ISERROR(SEARCH(("Accepted"),(F141))))</formula>
    </cfRule>
  </conditionalFormatting>
  <conditionalFormatting sqref="F141">
    <cfRule type="containsText" dxfId="2335" priority="2306" operator="containsText" text="Accepted">
      <formula>NOT(ISERROR(SEARCH(("Accepted"),(F141))))</formula>
    </cfRule>
  </conditionalFormatting>
  <conditionalFormatting sqref="F118">
    <cfRule type="cellIs" dxfId="2334" priority="2301" operator="equal">
      <formula>"Accepted"</formula>
    </cfRule>
  </conditionalFormatting>
  <conditionalFormatting sqref="F118">
    <cfRule type="containsText" dxfId="2333" priority="2302" operator="containsText" text="Accepted">
      <formula>NOT(ISERROR(SEARCH(("Accepted"),(F118))))</formula>
    </cfRule>
  </conditionalFormatting>
  <conditionalFormatting sqref="F118">
    <cfRule type="containsText" dxfId="2332" priority="2303" operator="containsText" text="Accepted">
      <formula>NOT(ISERROR(SEARCH(("Accepted"),(F118))))</formula>
    </cfRule>
  </conditionalFormatting>
  <conditionalFormatting sqref="F132">
    <cfRule type="cellIs" dxfId="2331" priority="2298" operator="equal">
      <formula>"Accepted"</formula>
    </cfRule>
  </conditionalFormatting>
  <conditionalFormatting sqref="F132">
    <cfRule type="containsText" dxfId="2330" priority="2299" operator="containsText" text="Accepted">
      <formula>NOT(ISERROR(SEARCH(("Accepted"),(F132))))</formula>
    </cfRule>
  </conditionalFormatting>
  <conditionalFormatting sqref="F132">
    <cfRule type="containsText" dxfId="2329" priority="2300" operator="containsText" text="Accepted">
      <formula>NOT(ISERROR(SEARCH(("Accepted"),(F132))))</formula>
    </cfRule>
  </conditionalFormatting>
  <conditionalFormatting sqref="F130">
    <cfRule type="cellIs" dxfId="2328" priority="2295" operator="equal">
      <formula>"Accepted"</formula>
    </cfRule>
  </conditionalFormatting>
  <conditionalFormatting sqref="F130">
    <cfRule type="containsText" dxfId="2327" priority="2296" operator="containsText" text="Accepted">
      <formula>NOT(ISERROR(SEARCH(("Accepted"),(F130))))</formula>
    </cfRule>
  </conditionalFormatting>
  <conditionalFormatting sqref="F130">
    <cfRule type="containsText" dxfId="2326" priority="2297" operator="containsText" text="Accepted">
      <formula>NOT(ISERROR(SEARCH(("Accepted"),(F130))))</formula>
    </cfRule>
  </conditionalFormatting>
  <conditionalFormatting sqref="F143">
    <cfRule type="cellIs" dxfId="2325" priority="2292" operator="equal">
      <formula>"Accepted"</formula>
    </cfRule>
  </conditionalFormatting>
  <conditionalFormatting sqref="F143">
    <cfRule type="containsText" dxfId="2324" priority="2293" operator="containsText" text="Accepted">
      <formula>NOT(ISERROR(SEARCH(("Accepted"),(F143))))</formula>
    </cfRule>
  </conditionalFormatting>
  <conditionalFormatting sqref="F143">
    <cfRule type="containsText" dxfId="2323" priority="2294" operator="containsText" text="Accepted">
      <formula>NOT(ISERROR(SEARCH(("Accepted"),(F143))))</formula>
    </cfRule>
  </conditionalFormatting>
  <conditionalFormatting sqref="H145">
    <cfRule type="containsText" dxfId="2322" priority="2286" operator="containsText" text="negative+'Profiling-LinkedIn'!">
      <formula>NOT(ISERROR(SEARCH(("negative+'Profiling-LinkedIn'!"),(H145))))</formula>
    </cfRule>
  </conditionalFormatting>
  <conditionalFormatting sqref="H145">
    <cfRule type="containsText" dxfId="2321" priority="2287" operator="containsText" text="negative">
      <formula>NOT(ISERROR(SEARCH(("negative"),(H145))))</formula>
    </cfRule>
  </conditionalFormatting>
  <conditionalFormatting sqref="H145">
    <cfRule type="containsText" dxfId="2320" priority="2288" operator="containsText" text="Positive">
      <formula>NOT(ISERROR(SEARCH(("Positive"),(H145))))</formula>
    </cfRule>
  </conditionalFormatting>
  <conditionalFormatting sqref="H145">
    <cfRule type="cellIs" dxfId="2319" priority="2289" operator="equal">
      <formula>"Neutral"</formula>
    </cfRule>
  </conditionalFormatting>
  <conditionalFormatting sqref="H145">
    <cfRule type="cellIs" dxfId="2318" priority="2290" operator="equal">
      <formula>"Positive"</formula>
    </cfRule>
  </conditionalFormatting>
  <conditionalFormatting sqref="H145">
    <cfRule type="cellIs" dxfId="2317" priority="2291" operator="equal">
      <formula>"Negative"</formula>
    </cfRule>
  </conditionalFormatting>
  <conditionalFormatting sqref="F123">
    <cfRule type="cellIs" dxfId="2316" priority="2283" operator="equal">
      <formula>"Accepted"</formula>
    </cfRule>
  </conditionalFormatting>
  <conditionalFormatting sqref="F123">
    <cfRule type="containsText" dxfId="2315" priority="2284" operator="containsText" text="Accepted">
      <formula>NOT(ISERROR(SEARCH(("Accepted"),(F123))))</formula>
    </cfRule>
  </conditionalFormatting>
  <conditionalFormatting sqref="F123">
    <cfRule type="containsText" dxfId="2314" priority="2285" operator="containsText" text="Accepted">
      <formula>NOT(ISERROR(SEARCH(("Accepted"),(F123))))</formula>
    </cfRule>
  </conditionalFormatting>
  <conditionalFormatting sqref="F161">
    <cfRule type="cellIs" dxfId="2313" priority="2280" operator="equal">
      <formula>"Accepted"</formula>
    </cfRule>
  </conditionalFormatting>
  <conditionalFormatting sqref="F161">
    <cfRule type="containsText" dxfId="2312" priority="2281" operator="containsText" text="Accepted">
      <formula>NOT(ISERROR(SEARCH(("Accepted"),(F161))))</formula>
    </cfRule>
  </conditionalFormatting>
  <conditionalFormatting sqref="F161">
    <cfRule type="containsText" dxfId="2311" priority="2282" operator="containsText" text="Accepted">
      <formula>NOT(ISERROR(SEARCH(("Accepted"),(F161))))</formula>
    </cfRule>
  </conditionalFormatting>
  <conditionalFormatting sqref="F116">
    <cfRule type="cellIs" dxfId="2310" priority="2277" operator="equal">
      <formula>"Accepted"</formula>
    </cfRule>
  </conditionalFormatting>
  <conditionalFormatting sqref="F116">
    <cfRule type="containsText" dxfId="2309" priority="2278" operator="containsText" text="Accepted">
      <formula>NOT(ISERROR(SEARCH(("Accepted"),(F116))))</formula>
    </cfRule>
  </conditionalFormatting>
  <conditionalFormatting sqref="F116">
    <cfRule type="containsText" dxfId="2308" priority="2279" operator="containsText" text="Accepted">
      <formula>NOT(ISERROR(SEARCH(("Accepted"),(F116))))</formula>
    </cfRule>
  </conditionalFormatting>
  <conditionalFormatting sqref="F126">
    <cfRule type="cellIs" dxfId="2307" priority="2274" operator="equal">
      <formula>"Accepted"</formula>
    </cfRule>
  </conditionalFormatting>
  <conditionalFormatting sqref="F126">
    <cfRule type="containsText" dxfId="2306" priority="2275" operator="containsText" text="Accepted">
      <formula>NOT(ISERROR(SEARCH(("Accepted"),(F126))))</formula>
    </cfRule>
  </conditionalFormatting>
  <conditionalFormatting sqref="F126">
    <cfRule type="containsText" dxfId="2305" priority="2276" operator="containsText" text="Accepted">
      <formula>NOT(ISERROR(SEARCH(("Accepted"),(F126))))</formula>
    </cfRule>
  </conditionalFormatting>
  <conditionalFormatting sqref="F136">
    <cfRule type="cellIs" dxfId="2304" priority="2271" operator="equal">
      <formula>"Accepted"</formula>
    </cfRule>
  </conditionalFormatting>
  <conditionalFormatting sqref="F136">
    <cfRule type="containsText" dxfId="2303" priority="2272" operator="containsText" text="Accepted">
      <formula>NOT(ISERROR(SEARCH(("Accepted"),(F136))))</formula>
    </cfRule>
  </conditionalFormatting>
  <conditionalFormatting sqref="F136">
    <cfRule type="containsText" dxfId="2302" priority="2273" operator="containsText" text="Accepted">
      <formula>NOT(ISERROR(SEARCH(("Accepted"),(F136))))</formula>
    </cfRule>
  </conditionalFormatting>
  <conditionalFormatting sqref="F125">
    <cfRule type="cellIs" dxfId="2301" priority="2268" operator="equal">
      <formula>"Accepted"</formula>
    </cfRule>
  </conditionalFormatting>
  <conditionalFormatting sqref="F125">
    <cfRule type="containsText" dxfId="2300" priority="2269" operator="containsText" text="Accepted">
      <formula>NOT(ISERROR(SEARCH(("Accepted"),(F125))))</formula>
    </cfRule>
  </conditionalFormatting>
  <conditionalFormatting sqref="F125">
    <cfRule type="containsText" dxfId="2299" priority="2270" operator="containsText" text="Accepted">
      <formula>NOT(ISERROR(SEARCH(("Accepted"),(F125))))</formula>
    </cfRule>
  </conditionalFormatting>
  <conditionalFormatting sqref="F218">
    <cfRule type="cellIs" dxfId="2298" priority="2265" operator="equal">
      <formula>"Accepted"</formula>
    </cfRule>
  </conditionalFormatting>
  <conditionalFormatting sqref="F218">
    <cfRule type="containsText" dxfId="2297" priority="2266" operator="containsText" text="Accepted">
      <formula>NOT(ISERROR(SEARCH(("Accepted"),(F218))))</formula>
    </cfRule>
  </conditionalFormatting>
  <conditionalFormatting sqref="F218">
    <cfRule type="containsText" dxfId="2296" priority="2267" operator="containsText" text="Accepted">
      <formula>NOT(ISERROR(SEARCH(("Accepted"),(F218))))</formula>
    </cfRule>
  </conditionalFormatting>
  <conditionalFormatting sqref="F179:F180">
    <cfRule type="cellIs" dxfId="2295" priority="2262" operator="equal">
      <formula>"Accepted"</formula>
    </cfRule>
  </conditionalFormatting>
  <conditionalFormatting sqref="F179:F180">
    <cfRule type="containsText" dxfId="2294" priority="2263" operator="containsText" text="Accepted">
      <formula>NOT(ISERROR(SEARCH(("Accepted"),(F179))))</formula>
    </cfRule>
  </conditionalFormatting>
  <conditionalFormatting sqref="F179:F180">
    <cfRule type="containsText" dxfId="2293" priority="2264" operator="containsText" text="Accepted">
      <formula>NOT(ISERROR(SEARCH(("Accepted"),(F179))))</formula>
    </cfRule>
  </conditionalFormatting>
  <conditionalFormatting sqref="F169">
    <cfRule type="cellIs" dxfId="2292" priority="2259" operator="equal">
      <formula>"Accepted"</formula>
    </cfRule>
  </conditionalFormatting>
  <conditionalFormatting sqref="F169">
    <cfRule type="containsText" dxfId="2291" priority="2260" operator="containsText" text="Accepted">
      <formula>NOT(ISERROR(SEARCH(("Accepted"),(F169))))</formula>
    </cfRule>
  </conditionalFormatting>
  <conditionalFormatting sqref="F169">
    <cfRule type="containsText" dxfId="2290" priority="2261" operator="containsText" text="Accepted">
      <formula>NOT(ISERROR(SEARCH(("Accepted"),(F169))))</formula>
    </cfRule>
  </conditionalFormatting>
  <conditionalFormatting sqref="F182">
    <cfRule type="cellIs" dxfId="2289" priority="2256" operator="equal">
      <formula>"Accepted"</formula>
    </cfRule>
  </conditionalFormatting>
  <conditionalFormatting sqref="F182">
    <cfRule type="containsText" dxfId="2288" priority="2257" operator="containsText" text="Accepted">
      <formula>NOT(ISERROR(SEARCH(("Accepted"),(F182))))</formula>
    </cfRule>
  </conditionalFormatting>
  <conditionalFormatting sqref="F182">
    <cfRule type="containsText" dxfId="2287" priority="2258" operator="containsText" text="Accepted">
      <formula>NOT(ISERROR(SEARCH(("Accepted"),(F182))))</formula>
    </cfRule>
  </conditionalFormatting>
  <conditionalFormatting sqref="F187">
    <cfRule type="cellIs" dxfId="2286" priority="2253" operator="equal">
      <formula>"Accepted"</formula>
    </cfRule>
  </conditionalFormatting>
  <conditionalFormatting sqref="F187">
    <cfRule type="containsText" dxfId="2285" priority="2254" operator="containsText" text="Accepted">
      <formula>NOT(ISERROR(SEARCH(("Accepted"),(F187))))</formula>
    </cfRule>
  </conditionalFormatting>
  <conditionalFormatting sqref="F187">
    <cfRule type="containsText" dxfId="2284" priority="2255" operator="containsText" text="Accepted">
      <formula>NOT(ISERROR(SEARCH(("Accepted"),(F187))))</formula>
    </cfRule>
  </conditionalFormatting>
  <conditionalFormatting sqref="F176">
    <cfRule type="cellIs" dxfId="2283" priority="2250" operator="equal">
      <formula>"Accepted"</formula>
    </cfRule>
  </conditionalFormatting>
  <conditionalFormatting sqref="F176">
    <cfRule type="containsText" dxfId="2282" priority="2251" operator="containsText" text="Accepted">
      <formula>NOT(ISERROR(SEARCH(("Accepted"),(F176))))</formula>
    </cfRule>
  </conditionalFormatting>
  <conditionalFormatting sqref="F176">
    <cfRule type="containsText" dxfId="2281" priority="2252" operator="containsText" text="Accepted">
      <formula>NOT(ISERROR(SEARCH(("Accepted"),(F176))))</formula>
    </cfRule>
  </conditionalFormatting>
  <conditionalFormatting sqref="F222">
    <cfRule type="cellIs" dxfId="2280" priority="2247" operator="equal">
      <formula>"Accepted"</formula>
    </cfRule>
  </conditionalFormatting>
  <conditionalFormatting sqref="F222">
    <cfRule type="containsText" dxfId="2279" priority="2248" operator="containsText" text="Accepted">
      <formula>NOT(ISERROR(SEARCH(("Accepted"),(F222))))</formula>
    </cfRule>
  </conditionalFormatting>
  <conditionalFormatting sqref="F222">
    <cfRule type="containsText" dxfId="2278" priority="2249" operator="containsText" text="Accepted">
      <formula>NOT(ISERROR(SEARCH(("Accepted"),(F222))))</formula>
    </cfRule>
  </conditionalFormatting>
  <conditionalFormatting sqref="F197">
    <cfRule type="cellIs" dxfId="2277" priority="2244" operator="equal">
      <formula>"Accepted"</formula>
    </cfRule>
  </conditionalFormatting>
  <conditionalFormatting sqref="F197">
    <cfRule type="containsText" dxfId="2276" priority="2245" operator="containsText" text="Accepted">
      <formula>NOT(ISERROR(SEARCH(("Accepted"),(F197))))</formula>
    </cfRule>
  </conditionalFormatting>
  <conditionalFormatting sqref="F197">
    <cfRule type="containsText" dxfId="2275" priority="2246" operator="containsText" text="Accepted">
      <formula>NOT(ISERROR(SEARCH(("Accepted"),(F197))))</formula>
    </cfRule>
  </conditionalFormatting>
  <conditionalFormatting sqref="F209">
    <cfRule type="cellIs" dxfId="2274" priority="2241" operator="equal">
      <formula>"Accepted"</formula>
    </cfRule>
  </conditionalFormatting>
  <conditionalFormatting sqref="F209">
    <cfRule type="containsText" dxfId="2273" priority="2242" operator="containsText" text="Accepted">
      <formula>NOT(ISERROR(SEARCH(("Accepted"),(F209))))</formula>
    </cfRule>
  </conditionalFormatting>
  <conditionalFormatting sqref="F209">
    <cfRule type="containsText" dxfId="2272" priority="2243" operator="containsText" text="Accepted">
      <formula>NOT(ISERROR(SEARCH(("Accepted"),(F209))))</formula>
    </cfRule>
  </conditionalFormatting>
  <conditionalFormatting sqref="F181">
    <cfRule type="cellIs" dxfId="2271" priority="2238" operator="equal">
      <formula>"Accepted"</formula>
    </cfRule>
  </conditionalFormatting>
  <conditionalFormatting sqref="F181">
    <cfRule type="containsText" dxfId="2270" priority="2239" operator="containsText" text="Accepted">
      <formula>NOT(ISERROR(SEARCH(("Accepted"),(F181))))</formula>
    </cfRule>
  </conditionalFormatting>
  <conditionalFormatting sqref="F181">
    <cfRule type="containsText" dxfId="2269" priority="2240" operator="containsText" text="Accepted">
      <formula>NOT(ISERROR(SEARCH(("Accepted"),(F181))))</formula>
    </cfRule>
  </conditionalFormatting>
  <conditionalFormatting sqref="F213">
    <cfRule type="cellIs" dxfId="2268" priority="2235" operator="equal">
      <formula>"Accepted"</formula>
    </cfRule>
  </conditionalFormatting>
  <conditionalFormatting sqref="F213">
    <cfRule type="containsText" dxfId="2267" priority="2236" operator="containsText" text="Accepted">
      <formula>NOT(ISERROR(SEARCH(("Accepted"),(F213))))</formula>
    </cfRule>
  </conditionalFormatting>
  <conditionalFormatting sqref="F213">
    <cfRule type="containsText" dxfId="2266" priority="2237" operator="containsText" text="Accepted">
      <formula>NOT(ISERROR(SEARCH(("Accepted"),(F213))))</formula>
    </cfRule>
  </conditionalFormatting>
  <conditionalFormatting sqref="F217">
    <cfRule type="cellIs" dxfId="2265" priority="2232" operator="equal">
      <formula>"Accepted"</formula>
    </cfRule>
  </conditionalFormatting>
  <conditionalFormatting sqref="F217">
    <cfRule type="containsText" dxfId="2264" priority="2233" operator="containsText" text="Accepted">
      <formula>NOT(ISERROR(SEARCH(("Accepted"),(F217))))</formula>
    </cfRule>
  </conditionalFormatting>
  <conditionalFormatting sqref="F217">
    <cfRule type="containsText" dxfId="2263" priority="2234" operator="containsText" text="Accepted">
      <formula>NOT(ISERROR(SEARCH(("Accepted"),(F217))))</formula>
    </cfRule>
  </conditionalFormatting>
  <conditionalFormatting sqref="F189:F190">
    <cfRule type="cellIs" dxfId="2262" priority="2229" operator="equal">
      <formula>"Accepted"</formula>
    </cfRule>
  </conditionalFormatting>
  <conditionalFormatting sqref="F189:F190">
    <cfRule type="containsText" dxfId="2261" priority="2230" operator="containsText" text="Accepted">
      <formula>NOT(ISERROR(SEARCH(("Accepted"),(F189))))</formula>
    </cfRule>
  </conditionalFormatting>
  <conditionalFormatting sqref="F189:F190">
    <cfRule type="containsText" dxfId="2260" priority="2231" operator="containsText" text="Accepted">
      <formula>NOT(ISERROR(SEARCH(("Accepted"),(F189))))</formula>
    </cfRule>
  </conditionalFormatting>
  <conditionalFormatting sqref="F193">
    <cfRule type="cellIs" dxfId="2259" priority="2226" operator="equal">
      <formula>"Accepted"</formula>
    </cfRule>
  </conditionalFormatting>
  <conditionalFormatting sqref="F193">
    <cfRule type="containsText" dxfId="2258" priority="2227" operator="containsText" text="Accepted">
      <formula>NOT(ISERROR(SEARCH(("Accepted"),(F193))))</formula>
    </cfRule>
  </conditionalFormatting>
  <conditionalFormatting sqref="F193">
    <cfRule type="containsText" dxfId="2257" priority="2228" operator="containsText" text="Accepted">
      <formula>NOT(ISERROR(SEARCH(("Accepted"),(F193))))</formula>
    </cfRule>
  </conditionalFormatting>
  <conditionalFormatting sqref="H126">
    <cfRule type="containsText" dxfId="2256" priority="2218" operator="containsText" text="negative+'Profiling-LinkedIn'!">
      <formula>NOT(ISERROR(SEARCH(("negative+'Profiling-LinkedIn'!"),(H126))))</formula>
    </cfRule>
  </conditionalFormatting>
  <conditionalFormatting sqref="H126">
    <cfRule type="containsText" dxfId="2255" priority="2219" operator="containsText" text="negative">
      <formula>NOT(ISERROR(SEARCH(("negative"),(H126))))</formula>
    </cfRule>
  </conditionalFormatting>
  <conditionalFormatting sqref="H126">
    <cfRule type="containsText" dxfId="2254" priority="2220" operator="containsText" text="Positive">
      <formula>NOT(ISERROR(SEARCH(("Positive"),(H126))))</formula>
    </cfRule>
  </conditionalFormatting>
  <conditionalFormatting sqref="H126">
    <cfRule type="cellIs" dxfId="2253" priority="2221" operator="equal">
      <formula>"Positive"</formula>
    </cfRule>
  </conditionalFormatting>
  <conditionalFormatting sqref="H126">
    <cfRule type="cellIs" dxfId="2252" priority="2222" operator="equal">
      <formula>"Negative"</formula>
    </cfRule>
  </conditionalFormatting>
  <conditionalFormatting sqref="H126">
    <cfRule type="cellIs" dxfId="2251" priority="2223" operator="equal">
      <formula>"Neutral"</formula>
    </cfRule>
  </conditionalFormatting>
  <conditionalFormatting sqref="H126">
    <cfRule type="cellIs" dxfId="2250" priority="2224" operator="equal">
      <formula>"Neutral"</formula>
    </cfRule>
  </conditionalFormatting>
  <conditionalFormatting sqref="H126">
    <cfRule type="cellIs" dxfId="2249" priority="2225" operator="equal">
      <formula>"Neutral"</formula>
    </cfRule>
  </conditionalFormatting>
  <conditionalFormatting sqref="H125">
    <cfRule type="containsText" dxfId="2248" priority="2210" operator="containsText" text="negative+'Profiling-LinkedIn'!">
      <formula>NOT(ISERROR(SEARCH(("negative+'Profiling-LinkedIn'!"),(H125))))</formula>
    </cfRule>
  </conditionalFormatting>
  <conditionalFormatting sqref="H125">
    <cfRule type="containsText" dxfId="2247" priority="2211" operator="containsText" text="negative">
      <formula>NOT(ISERROR(SEARCH(("negative"),(H125))))</formula>
    </cfRule>
  </conditionalFormatting>
  <conditionalFormatting sqref="H125">
    <cfRule type="containsText" dxfId="2246" priority="2212" operator="containsText" text="Positive">
      <formula>NOT(ISERROR(SEARCH(("Positive"),(H125))))</formula>
    </cfRule>
  </conditionalFormatting>
  <conditionalFormatting sqref="H125">
    <cfRule type="cellIs" dxfId="2245" priority="2213" operator="equal">
      <formula>"Positive"</formula>
    </cfRule>
  </conditionalFormatting>
  <conditionalFormatting sqref="H125">
    <cfRule type="cellIs" dxfId="2244" priority="2214" operator="equal">
      <formula>"Negative"</formula>
    </cfRule>
  </conditionalFormatting>
  <conditionalFormatting sqref="H125">
    <cfRule type="cellIs" dxfId="2243" priority="2215" operator="equal">
      <formula>"Neutral"</formula>
    </cfRule>
  </conditionalFormatting>
  <conditionalFormatting sqref="H125">
    <cfRule type="cellIs" dxfId="2242" priority="2216" operator="equal">
      <formula>"Neutral"</formula>
    </cfRule>
  </conditionalFormatting>
  <conditionalFormatting sqref="H125">
    <cfRule type="cellIs" dxfId="2241" priority="2217" operator="equal">
      <formula>"Neutral"</formula>
    </cfRule>
  </conditionalFormatting>
  <conditionalFormatting sqref="H124">
    <cfRule type="containsText" dxfId="2240" priority="2202" operator="containsText" text="negative+'Profiling-LinkedIn'!">
      <formula>NOT(ISERROR(SEARCH(("negative+'Profiling-LinkedIn'!"),(H124))))</formula>
    </cfRule>
  </conditionalFormatting>
  <conditionalFormatting sqref="H124">
    <cfRule type="containsText" dxfId="2239" priority="2203" operator="containsText" text="negative">
      <formula>NOT(ISERROR(SEARCH(("negative"),(H124))))</formula>
    </cfRule>
  </conditionalFormatting>
  <conditionalFormatting sqref="H124">
    <cfRule type="containsText" dxfId="2238" priority="2204" operator="containsText" text="Positive">
      <formula>NOT(ISERROR(SEARCH(("Positive"),(H124))))</formula>
    </cfRule>
  </conditionalFormatting>
  <conditionalFormatting sqref="H124">
    <cfRule type="cellIs" dxfId="2237" priority="2205" operator="equal">
      <formula>"Positive"</formula>
    </cfRule>
  </conditionalFormatting>
  <conditionalFormatting sqref="H124">
    <cfRule type="cellIs" dxfId="2236" priority="2206" operator="equal">
      <formula>"Negative"</formula>
    </cfRule>
  </conditionalFormatting>
  <conditionalFormatting sqref="H124">
    <cfRule type="cellIs" dxfId="2235" priority="2207" operator="equal">
      <formula>"Neutral"</formula>
    </cfRule>
  </conditionalFormatting>
  <conditionalFormatting sqref="H124">
    <cfRule type="cellIs" dxfId="2234" priority="2208" operator="equal">
      <formula>"Neutral"</formula>
    </cfRule>
  </conditionalFormatting>
  <conditionalFormatting sqref="H124">
    <cfRule type="cellIs" dxfId="2233" priority="2209" operator="equal">
      <formula>"Neutral"</formula>
    </cfRule>
  </conditionalFormatting>
  <conditionalFormatting sqref="F206">
    <cfRule type="cellIs" dxfId="2232" priority="2199" operator="equal">
      <formula>"Accepted"</formula>
    </cfRule>
  </conditionalFormatting>
  <conditionalFormatting sqref="F206">
    <cfRule type="containsText" dxfId="2231" priority="2200" operator="containsText" text="Accepted">
      <formula>NOT(ISERROR(SEARCH(("Accepted"),(F206))))</formula>
    </cfRule>
  </conditionalFormatting>
  <conditionalFormatting sqref="F206">
    <cfRule type="containsText" dxfId="2230" priority="2201" operator="containsText" text="Accepted">
      <formula>NOT(ISERROR(SEARCH(("Accepted"),(F206))))</formula>
    </cfRule>
  </conditionalFormatting>
  <conditionalFormatting sqref="F205">
    <cfRule type="cellIs" dxfId="2229" priority="2196" operator="equal">
      <formula>"Accepted"</formula>
    </cfRule>
  </conditionalFormatting>
  <conditionalFormatting sqref="F205">
    <cfRule type="containsText" dxfId="2228" priority="2197" operator="containsText" text="Accepted">
      <formula>NOT(ISERROR(SEARCH(("Accepted"),(F205))))</formula>
    </cfRule>
  </conditionalFormatting>
  <conditionalFormatting sqref="F205">
    <cfRule type="containsText" dxfId="2227" priority="2198" operator="containsText" text="Accepted">
      <formula>NOT(ISERROR(SEARCH(("Accepted"),(F205))))</formula>
    </cfRule>
  </conditionalFormatting>
  <conditionalFormatting sqref="F202:F203">
    <cfRule type="cellIs" dxfId="2226" priority="2193" operator="equal">
      <formula>"Accepted"</formula>
    </cfRule>
  </conditionalFormatting>
  <conditionalFormatting sqref="F202:F203">
    <cfRule type="containsText" dxfId="2225" priority="2194" operator="containsText" text="Accepted">
      <formula>NOT(ISERROR(SEARCH(("Accepted"),(F202))))</formula>
    </cfRule>
  </conditionalFormatting>
  <conditionalFormatting sqref="F202:F203">
    <cfRule type="containsText" dxfId="2224" priority="2195" operator="containsText" text="Accepted">
      <formula>NOT(ISERROR(SEARCH(("Accepted"),(F202))))</formula>
    </cfRule>
  </conditionalFormatting>
  <conditionalFormatting sqref="F214">
    <cfRule type="cellIs" dxfId="2223" priority="2190" operator="equal">
      <formula>"Accepted"</formula>
    </cfRule>
  </conditionalFormatting>
  <conditionalFormatting sqref="F214">
    <cfRule type="containsText" dxfId="2222" priority="2191" operator="containsText" text="Accepted">
      <formula>NOT(ISERROR(SEARCH(("Accepted"),(F214))))</formula>
    </cfRule>
  </conditionalFormatting>
  <conditionalFormatting sqref="F214">
    <cfRule type="containsText" dxfId="2221" priority="2192" operator="containsText" text="Accepted">
      <formula>NOT(ISERROR(SEARCH(("Accepted"),(F214))))</formula>
    </cfRule>
  </conditionalFormatting>
  <conditionalFormatting sqref="F192">
    <cfRule type="cellIs" dxfId="2220" priority="2187" operator="equal">
      <formula>"Accepted"</formula>
    </cfRule>
  </conditionalFormatting>
  <conditionalFormatting sqref="F192">
    <cfRule type="containsText" dxfId="2219" priority="2188" operator="containsText" text="Accepted">
      <formula>NOT(ISERROR(SEARCH(("Accepted"),(F192))))</formula>
    </cfRule>
  </conditionalFormatting>
  <conditionalFormatting sqref="F192">
    <cfRule type="containsText" dxfId="2218" priority="2189" operator="containsText" text="Accepted">
      <formula>NOT(ISERROR(SEARCH(("Accepted"),(F192))))</formula>
    </cfRule>
  </conditionalFormatting>
  <conditionalFormatting sqref="H193">
    <cfRule type="containsText" dxfId="2217" priority="2181" operator="containsText" text="negative+'Profiling-LinkedIn'!">
      <formula>NOT(ISERROR(SEARCH(("negative+'Profiling-LinkedIn'!"),(H193))))</formula>
    </cfRule>
  </conditionalFormatting>
  <conditionalFormatting sqref="H193">
    <cfRule type="containsText" dxfId="2216" priority="2182" operator="containsText" text="negative">
      <formula>NOT(ISERROR(SEARCH(("negative"),(H193))))</formula>
    </cfRule>
  </conditionalFormatting>
  <conditionalFormatting sqref="H193">
    <cfRule type="containsText" dxfId="2215" priority="2183" operator="containsText" text="Positive">
      <formula>NOT(ISERROR(SEARCH(("Positive"),(H193))))</formula>
    </cfRule>
  </conditionalFormatting>
  <conditionalFormatting sqref="H193">
    <cfRule type="cellIs" dxfId="2214" priority="2184" operator="equal">
      <formula>"Neutral"</formula>
    </cfRule>
  </conditionalFormatting>
  <conditionalFormatting sqref="H193">
    <cfRule type="cellIs" dxfId="2213" priority="2185" operator="equal">
      <formula>"Positive"</formula>
    </cfRule>
  </conditionalFormatting>
  <conditionalFormatting sqref="H193">
    <cfRule type="cellIs" dxfId="2212" priority="2186" operator="equal">
      <formula>"Negative"</formula>
    </cfRule>
  </conditionalFormatting>
  <conditionalFormatting sqref="H214">
    <cfRule type="containsText" dxfId="2211" priority="2174" operator="containsText" text="negative+'Profiling-LinkedIn'!">
      <formula>NOT(ISERROR(SEARCH(("negative+'Profiling-LinkedIn'!"),(H214))))</formula>
    </cfRule>
  </conditionalFormatting>
  <conditionalFormatting sqref="H214">
    <cfRule type="containsText" dxfId="2210" priority="2175" operator="containsText" text="negative">
      <formula>NOT(ISERROR(SEARCH(("negative"),(H214))))</formula>
    </cfRule>
  </conditionalFormatting>
  <conditionalFormatting sqref="H214">
    <cfRule type="containsText" dxfId="2209" priority="2176" operator="containsText" text="Positive">
      <formula>NOT(ISERROR(SEARCH(("Positive"),(H214))))</formula>
    </cfRule>
  </conditionalFormatting>
  <conditionalFormatting sqref="H214">
    <cfRule type="cellIs" dxfId="2208" priority="2177" operator="equal">
      <formula>"Neutral"</formula>
    </cfRule>
  </conditionalFormatting>
  <conditionalFormatting sqref="H214">
    <cfRule type="cellIs" dxfId="2207" priority="2178" operator="equal">
      <formula>"Positive"</formula>
    </cfRule>
  </conditionalFormatting>
  <conditionalFormatting sqref="H214">
    <cfRule type="cellIs" dxfId="2206" priority="2179" operator="equal">
      <formula>"Negative"</formula>
    </cfRule>
  </conditionalFormatting>
  <conditionalFormatting sqref="H214">
    <cfRule type="cellIs" dxfId="2205" priority="2180" operator="equal">
      <formula>"Neutral"</formula>
    </cfRule>
  </conditionalFormatting>
  <conditionalFormatting sqref="H169">
    <cfRule type="containsText" dxfId="2204" priority="2167" operator="containsText" text="negative+'Profiling-LinkedIn'!">
      <formula>NOT(ISERROR(SEARCH(("negative+'Profiling-LinkedIn'!"),(H169))))</formula>
    </cfRule>
  </conditionalFormatting>
  <conditionalFormatting sqref="H169">
    <cfRule type="containsText" dxfId="2203" priority="2168" operator="containsText" text="negative">
      <formula>NOT(ISERROR(SEARCH(("negative"),(H169))))</formula>
    </cfRule>
  </conditionalFormatting>
  <conditionalFormatting sqref="H169">
    <cfRule type="containsText" dxfId="2202" priority="2169" operator="containsText" text="Positive">
      <formula>NOT(ISERROR(SEARCH(("Positive"),(H169))))</formula>
    </cfRule>
  </conditionalFormatting>
  <conditionalFormatting sqref="H169">
    <cfRule type="cellIs" dxfId="2201" priority="2170" operator="equal">
      <formula>"Neutral"</formula>
    </cfRule>
  </conditionalFormatting>
  <conditionalFormatting sqref="H169">
    <cfRule type="cellIs" dxfId="2200" priority="2171" operator="equal">
      <formula>"Positive"</formula>
    </cfRule>
  </conditionalFormatting>
  <conditionalFormatting sqref="H169">
    <cfRule type="cellIs" dxfId="2199" priority="2172" operator="equal">
      <formula>"Negative"</formula>
    </cfRule>
  </conditionalFormatting>
  <conditionalFormatting sqref="H169">
    <cfRule type="cellIs" dxfId="2198" priority="2173" operator="equal">
      <formula>"Neutral"</formula>
    </cfRule>
  </conditionalFormatting>
  <conditionalFormatting sqref="F219">
    <cfRule type="cellIs" dxfId="2197" priority="2164" operator="equal">
      <formula>"Accepted"</formula>
    </cfRule>
  </conditionalFormatting>
  <conditionalFormatting sqref="F219">
    <cfRule type="containsText" dxfId="2196" priority="2165" operator="containsText" text="Accepted">
      <formula>NOT(ISERROR(SEARCH(("Accepted"),(F219))))</formula>
    </cfRule>
  </conditionalFormatting>
  <conditionalFormatting sqref="F219">
    <cfRule type="containsText" dxfId="2195" priority="2166" operator="containsText" text="Accepted">
      <formula>NOT(ISERROR(SEARCH(("Accepted"),(F219))))</formula>
    </cfRule>
  </conditionalFormatting>
  <conditionalFormatting sqref="F204">
    <cfRule type="cellIs" dxfId="2194" priority="2161" operator="equal">
      <formula>"Accepted"</formula>
    </cfRule>
  </conditionalFormatting>
  <conditionalFormatting sqref="F204">
    <cfRule type="containsText" dxfId="2193" priority="2162" operator="containsText" text="Accepted">
      <formula>NOT(ISERROR(SEARCH(("Accepted"),(F204))))</formula>
    </cfRule>
  </conditionalFormatting>
  <conditionalFormatting sqref="F204">
    <cfRule type="containsText" dxfId="2192" priority="2163" operator="containsText" text="Accepted">
      <formula>NOT(ISERROR(SEARCH(("Accepted"),(F204))))</formula>
    </cfRule>
  </conditionalFormatting>
  <conditionalFormatting sqref="F184">
    <cfRule type="cellIs" dxfId="2191" priority="2158" operator="equal">
      <formula>"Accepted"</formula>
    </cfRule>
  </conditionalFormatting>
  <conditionalFormatting sqref="F184">
    <cfRule type="containsText" dxfId="2190" priority="2159" operator="containsText" text="Accepted">
      <formula>NOT(ISERROR(SEARCH(("Accepted"),(F184))))</formula>
    </cfRule>
  </conditionalFormatting>
  <conditionalFormatting sqref="F184">
    <cfRule type="containsText" dxfId="2189" priority="2160" operator="containsText" text="Accepted">
      <formula>NOT(ISERROR(SEARCH(("Accepted"),(F184))))</formula>
    </cfRule>
  </conditionalFormatting>
  <conditionalFormatting sqref="F212">
    <cfRule type="cellIs" dxfId="2188" priority="2155" operator="equal">
      <formula>"Accepted"</formula>
    </cfRule>
  </conditionalFormatting>
  <conditionalFormatting sqref="F212">
    <cfRule type="containsText" dxfId="2187" priority="2156" operator="containsText" text="Accepted">
      <formula>NOT(ISERROR(SEARCH(("Accepted"),(F212))))</formula>
    </cfRule>
  </conditionalFormatting>
  <conditionalFormatting sqref="F212">
    <cfRule type="containsText" dxfId="2186" priority="2157" operator="containsText" text="Accepted">
      <formula>NOT(ISERROR(SEARCH(("Accepted"),(F212))))</formula>
    </cfRule>
  </conditionalFormatting>
  <conditionalFormatting sqref="F173">
    <cfRule type="cellIs" dxfId="2185" priority="2152" operator="equal">
      <formula>"Accepted"</formula>
    </cfRule>
  </conditionalFormatting>
  <conditionalFormatting sqref="F173">
    <cfRule type="containsText" dxfId="2184" priority="2153" operator="containsText" text="Accepted">
      <formula>NOT(ISERROR(SEARCH(("Accepted"),(F173))))</formula>
    </cfRule>
  </conditionalFormatting>
  <conditionalFormatting sqref="F173">
    <cfRule type="containsText" dxfId="2183" priority="2154" operator="containsText" text="Accepted">
      <formula>NOT(ISERROR(SEARCH(("Accepted"),(F173))))</formula>
    </cfRule>
  </conditionalFormatting>
  <conditionalFormatting sqref="F178">
    <cfRule type="cellIs" dxfId="2182" priority="2149" operator="equal">
      <formula>"Accepted"</formula>
    </cfRule>
  </conditionalFormatting>
  <conditionalFormatting sqref="F178">
    <cfRule type="containsText" dxfId="2181" priority="2150" operator="containsText" text="Accepted">
      <formula>NOT(ISERROR(SEARCH(("Accepted"),(F178))))</formula>
    </cfRule>
  </conditionalFormatting>
  <conditionalFormatting sqref="F178">
    <cfRule type="containsText" dxfId="2180" priority="2151" operator="containsText" text="Accepted">
      <formula>NOT(ISERROR(SEARCH(("Accepted"),(F178))))</formula>
    </cfRule>
  </conditionalFormatting>
  <conditionalFormatting sqref="F188">
    <cfRule type="cellIs" dxfId="2179" priority="2146" operator="equal">
      <formula>"Accepted"</formula>
    </cfRule>
  </conditionalFormatting>
  <conditionalFormatting sqref="F188">
    <cfRule type="containsText" dxfId="2178" priority="2147" operator="containsText" text="Accepted">
      <formula>NOT(ISERROR(SEARCH(("Accepted"),(F188))))</formula>
    </cfRule>
  </conditionalFormatting>
  <conditionalFormatting sqref="F188">
    <cfRule type="containsText" dxfId="2177" priority="2148" operator="containsText" text="Accepted">
      <formula>NOT(ISERROR(SEARCH(("Accepted"),(F188))))</formula>
    </cfRule>
  </conditionalFormatting>
  <conditionalFormatting sqref="F215">
    <cfRule type="cellIs" dxfId="2176" priority="2143" operator="equal">
      <formula>"Accepted"</formula>
    </cfRule>
  </conditionalFormatting>
  <conditionalFormatting sqref="F215">
    <cfRule type="containsText" dxfId="2175" priority="2144" operator="containsText" text="Accepted">
      <formula>NOT(ISERROR(SEARCH(("Accepted"),(F215))))</formula>
    </cfRule>
  </conditionalFormatting>
  <conditionalFormatting sqref="F215">
    <cfRule type="containsText" dxfId="2174" priority="2145" operator="containsText" text="Accepted">
      <formula>NOT(ISERROR(SEARCH(("Accepted"),(F215))))</formula>
    </cfRule>
  </conditionalFormatting>
  <conditionalFormatting sqref="F175">
    <cfRule type="cellIs" dxfId="2173" priority="2140" operator="equal">
      <formula>"Accepted"</formula>
    </cfRule>
  </conditionalFormatting>
  <conditionalFormatting sqref="F175">
    <cfRule type="containsText" dxfId="2172" priority="2141" operator="containsText" text="Accepted">
      <formula>NOT(ISERROR(SEARCH(("Accepted"),(F175))))</formula>
    </cfRule>
  </conditionalFormatting>
  <conditionalFormatting sqref="F175">
    <cfRule type="containsText" dxfId="2171" priority="2142" operator="containsText" text="Accepted">
      <formula>NOT(ISERROR(SEARCH(("Accepted"),(F175))))</formula>
    </cfRule>
  </conditionalFormatting>
  <conditionalFormatting sqref="F227">
    <cfRule type="cellIs" dxfId="2170" priority="2137" operator="equal">
      <formula>"Accepted"</formula>
    </cfRule>
  </conditionalFormatting>
  <conditionalFormatting sqref="F227">
    <cfRule type="containsText" dxfId="2169" priority="2138" operator="containsText" text="Accepted">
      <formula>NOT(ISERROR(SEARCH(("Accepted"),(F227))))</formula>
    </cfRule>
  </conditionalFormatting>
  <conditionalFormatting sqref="F227">
    <cfRule type="containsText" dxfId="2168" priority="2139" operator="containsText" text="Accepted">
      <formula>NOT(ISERROR(SEARCH(("Accepted"),(F227))))</formula>
    </cfRule>
  </conditionalFormatting>
  <conditionalFormatting sqref="F183">
    <cfRule type="cellIs" dxfId="2167" priority="2134" operator="equal">
      <formula>"Accepted"</formula>
    </cfRule>
  </conditionalFormatting>
  <conditionalFormatting sqref="F183">
    <cfRule type="containsText" dxfId="2166" priority="2135" operator="containsText" text="Accepted">
      <formula>NOT(ISERROR(SEARCH(("Accepted"),(F183))))</formula>
    </cfRule>
  </conditionalFormatting>
  <conditionalFormatting sqref="F183">
    <cfRule type="containsText" dxfId="2165" priority="2136" operator="containsText" text="Accepted">
      <formula>NOT(ISERROR(SEARCH(("Accepted"),(F183))))</formula>
    </cfRule>
  </conditionalFormatting>
  <conditionalFormatting sqref="F223">
    <cfRule type="cellIs" dxfId="2164" priority="2131" operator="equal">
      <formula>"Accepted"</formula>
    </cfRule>
  </conditionalFormatting>
  <conditionalFormatting sqref="F223">
    <cfRule type="containsText" dxfId="2163" priority="2132" operator="containsText" text="Accepted">
      <formula>NOT(ISERROR(SEARCH(("Accepted"),(F223))))</formula>
    </cfRule>
  </conditionalFormatting>
  <conditionalFormatting sqref="F223">
    <cfRule type="containsText" dxfId="2162" priority="2133" operator="containsText" text="Accepted">
      <formula>NOT(ISERROR(SEARCH(("Accepted"),(F223))))</formula>
    </cfRule>
  </conditionalFormatting>
  <conditionalFormatting sqref="F200">
    <cfRule type="cellIs" dxfId="2161" priority="2128" operator="equal">
      <formula>"Accepted"</formula>
    </cfRule>
  </conditionalFormatting>
  <conditionalFormatting sqref="F200">
    <cfRule type="containsText" dxfId="2160" priority="2129" operator="containsText" text="Accepted">
      <formula>NOT(ISERROR(SEARCH(("Accepted"),(F200))))</formula>
    </cfRule>
  </conditionalFormatting>
  <conditionalFormatting sqref="F200">
    <cfRule type="containsText" dxfId="2159" priority="2130" operator="containsText" text="Accepted">
      <formula>NOT(ISERROR(SEARCH(("Accepted"),(F200))))</formula>
    </cfRule>
  </conditionalFormatting>
  <conditionalFormatting sqref="F171:F172">
    <cfRule type="cellIs" dxfId="2158" priority="2125" operator="equal">
      <formula>"Accepted"</formula>
    </cfRule>
  </conditionalFormatting>
  <conditionalFormatting sqref="F171:F172">
    <cfRule type="containsText" dxfId="2157" priority="2126" operator="containsText" text="Accepted">
      <formula>NOT(ISERROR(SEARCH(("Accepted"),(F171))))</formula>
    </cfRule>
  </conditionalFormatting>
  <conditionalFormatting sqref="F171:F172">
    <cfRule type="containsText" dxfId="2156" priority="2127" operator="containsText" text="Accepted">
      <formula>NOT(ISERROR(SEARCH(("Accepted"),(F171))))</formula>
    </cfRule>
  </conditionalFormatting>
  <conditionalFormatting sqref="H215">
    <cfRule type="containsText" dxfId="2155" priority="2118" operator="containsText" text="negative+'Profiling-LinkedIn'!">
      <formula>NOT(ISERROR(SEARCH(("negative+'Profiling-LinkedIn'!"),(H215))))</formula>
    </cfRule>
  </conditionalFormatting>
  <conditionalFormatting sqref="H215">
    <cfRule type="containsText" dxfId="2154" priority="2119" operator="containsText" text="negative">
      <formula>NOT(ISERROR(SEARCH(("negative"),(H215))))</formula>
    </cfRule>
  </conditionalFormatting>
  <conditionalFormatting sqref="H215">
    <cfRule type="containsText" dxfId="2153" priority="2120" operator="containsText" text="Positive">
      <formula>NOT(ISERROR(SEARCH(("Positive"),(H215))))</formula>
    </cfRule>
  </conditionalFormatting>
  <conditionalFormatting sqref="H215">
    <cfRule type="cellIs" dxfId="2152" priority="2121" operator="equal">
      <formula>"Neutral"</formula>
    </cfRule>
  </conditionalFormatting>
  <conditionalFormatting sqref="H215">
    <cfRule type="cellIs" dxfId="2151" priority="2122" operator="equal">
      <formula>"Positive"</formula>
    </cfRule>
  </conditionalFormatting>
  <conditionalFormatting sqref="H215">
    <cfRule type="cellIs" dxfId="2150" priority="2123" operator="equal">
      <formula>"Negative"</formula>
    </cfRule>
  </conditionalFormatting>
  <conditionalFormatting sqref="H215">
    <cfRule type="cellIs" dxfId="2149" priority="2124" operator="equal">
      <formula>"Neutral"</formula>
    </cfRule>
  </conditionalFormatting>
  <conditionalFormatting sqref="H75">
    <cfRule type="containsText" dxfId="2148" priority="2112" operator="containsText" text="negative+'Profiling-LinkedIn'!">
      <formula>NOT(ISERROR(SEARCH(("negative+'Profiling-LinkedIn'!"),(H75))))</formula>
    </cfRule>
  </conditionalFormatting>
  <conditionalFormatting sqref="H75">
    <cfRule type="containsText" dxfId="2147" priority="2113" operator="containsText" text="negative">
      <formula>NOT(ISERROR(SEARCH(("negative"),(H75))))</formula>
    </cfRule>
  </conditionalFormatting>
  <conditionalFormatting sqref="H75">
    <cfRule type="containsText" dxfId="2146" priority="2114" operator="containsText" text="Positive">
      <formula>NOT(ISERROR(SEARCH(("Positive"),(H75))))</formula>
    </cfRule>
  </conditionalFormatting>
  <conditionalFormatting sqref="H75">
    <cfRule type="cellIs" dxfId="2145" priority="2115" operator="equal">
      <formula>"Neutral"</formula>
    </cfRule>
  </conditionalFormatting>
  <conditionalFormatting sqref="H75">
    <cfRule type="cellIs" dxfId="2144" priority="2116" operator="equal">
      <formula>"Positive"</formula>
    </cfRule>
  </conditionalFormatting>
  <conditionalFormatting sqref="H75">
    <cfRule type="cellIs" dxfId="2143" priority="2117" operator="equal">
      <formula>"Negative"</formula>
    </cfRule>
  </conditionalFormatting>
  <conditionalFormatting sqref="H65">
    <cfRule type="containsText" dxfId="2142" priority="2106" operator="containsText" text="negative+'Profiling-LinkedIn'!">
      <formula>NOT(ISERROR(SEARCH(("negative+'Profiling-LinkedIn'!"),(H65))))</formula>
    </cfRule>
  </conditionalFormatting>
  <conditionalFormatting sqref="H65">
    <cfRule type="containsText" dxfId="2141" priority="2107" operator="containsText" text="negative">
      <formula>NOT(ISERROR(SEARCH(("negative"),(H65))))</formula>
    </cfRule>
  </conditionalFormatting>
  <conditionalFormatting sqref="H65">
    <cfRule type="containsText" dxfId="2140" priority="2108" operator="containsText" text="Positive">
      <formula>NOT(ISERROR(SEARCH(("Positive"),(H65))))</formula>
    </cfRule>
  </conditionalFormatting>
  <conditionalFormatting sqref="H65">
    <cfRule type="cellIs" dxfId="2139" priority="2109" operator="equal">
      <formula>"Neutral"</formula>
    </cfRule>
  </conditionalFormatting>
  <conditionalFormatting sqref="H65">
    <cfRule type="cellIs" dxfId="2138" priority="2110" operator="equal">
      <formula>"Positive"</formula>
    </cfRule>
  </conditionalFormatting>
  <conditionalFormatting sqref="H65">
    <cfRule type="cellIs" dxfId="2137" priority="2111" operator="equal">
      <formula>"Negative"</formula>
    </cfRule>
  </conditionalFormatting>
  <conditionalFormatting sqref="H62">
    <cfRule type="containsText" dxfId="2136" priority="2098" operator="containsText" text="negative+'Profiling-LinkedIn'!">
      <formula>NOT(ISERROR(SEARCH(("negative+'Profiling-LinkedIn'!"),(H62))))</formula>
    </cfRule>
  </conditionalFormatting>
  <conditionalFormatting sqref="H62">
    <cfRule type="containsText" dxfId="2135" priority="2099" operator="containsText" text="negative">
      <formula>NOT(ISERROR(SEARCH(("negative"),(H62))))</formula>
    </cfRule>
  </conditionalFormatting>
  <conditionalFormatting sqref="H62">
    <cfRule type="containsText" dxfId="2134" priority="2100" operator="containsText" text="Positive">
      <formula>NOT(ISERROR(SEARCH(("Positive"),(H62))))</formula>
    </cfRule>
  </conditionalFormatting>
  <conditionalFormatting sqref="H62">
    <cfRule type="cellIs" dxfId="2133" priority="2101" operator="equal">
      <formula>"Positive"</formula>
    </cfRule>
  </conditionalFormatting>
  <conditionalFormatting sqref="H62">
    <cfRule type="cellIs" dxfId="2132" priority="2102" operator="equal">
      <formula>"Negative"</formula>
    </cfRule>
  </conditionalFormatting>
  <conditionalFormatting sqref="H62">
    <cfRule type="cellIs" dxfId="2131" priority="2103" operator="equal">
      <formula>"Neutral"</formula>
    </cfRule>
  </conditionalFormatting>
  <conditionalFormatting sqref="H62">
    <cfRule type="cellIs" dxfId="2130" priority="2104" operator="equal">
      <formula>"Neutral"</formula>
    </cfRule>
  </conditionalFormatting>
  <conditionalFormatting sqref="H62">
    <cfRule type="cellIs" dxfId="2129" priority="2105" operator="equal">
      <formula>"Neutral"</formula>
    </cfRule>
  </conditionalFormatting>
  <conditionalFormatting sqref="E255">
    <cfRule type="cellIs" dxfId="2128" priority="2095" operator="equal">
      <formula>"Accepted"</formula>
    </cfRule>
  </conditionalFormatting>
  <conditionalFormatting sqref="E255">
    <cfRule type="containsText" dxfId="2127" priority="2096" operator="containsText" text="Accepted">
      <formula>NOT(ISERROR(SEARCH(("Accepted"),(E255))))</formula>
    </cfRule>
  </conditionalFormatting>
  <conditionalFormatting sqref="E255">
    <cfRule type="containsText" dxfId="2126" priority="2097" operator="containsText" text="Accepted">
      <formula>NOT(ISERROR(SEARCH(("Accepted"),(E255))))</formula>
    </cfRule>
  </conditionalFormatting>
  <conditionalFormatting sqref="F260">
    <cfRule type="cellIs" dxfId="2125" priority="2092" operator="equal">
      <formula>"Accepted"</formula>
    </cfRule>
  </conditionalFormatting>
  <conditionalFormatting sqref="F260">
    <cfRule type="containsText" dxfId="2124" priority="2093" operator="containsText" text="Accepted">
      <formula>NOT(ISERROR(SEARCH(("Accepted"),(F260))))</formula>
    </cfRule>
  </conditionalFormatting>
  <conditionalFormatting sqref="F260">
    <cfRule type="containsText" dxfId="2123" priority="2094" operator="containsText" text="Accepted">
      <formula>NOT(ISERROR(SEARCH(("Accepted"),(F260))))</formula>
    </cfRule>
  </conditionalFormatting>
  <conditionalFormatting sqref="F238">
    <cfRule type="cellIs" dxfId="2122" priority="2089" operator="equal">
      <formula>"Accepted"</formula>
    </cfRule>
  </conditionalFormatting>
  <conditionalFormatting sqref="F238">
    <cfRule type="containsText" dxfId="2121" priority="2090" operator="containsText" text="Accepted">
      <formula>NOT(ISERROR(SEARCH(("Accepted"),(F238))))</formula>
    </cfRule>
  </conditionalFormatting>
  <conditionalFormatting sqref="F238">
    <cfRule type="containsText" dxfId="2120" priority="2091" operator="containsText" text="Accepted">
      <formula>NOT(ISERROR(SEARCH(("Accepted"),(F238))))</formula>
    </cfRule>
  </conditionalFormatting>
  <conditionalFormatting sqref="F235">
    <cfRule type="cellIs" dxfId="2119" priority="2086" operator="equal">
      <formula>"Accepted"</formula>
    </cfRule>
  </conditionalFormatting>
  <conditionalFormatting sqref="F235">
    <cfRule type="containsText" dxfId="2118" priority="2087" operator="containsText" text="Accepted">
      <formula>NOT(ISERROR(SEARCH(("Accepted"),(F235))))</formula>
    </cfRule>
  </conditionalFormatting>
  <conditionalFormatting sqref="F235">
    <cfRule type="containsText" dxfId="2117" priority="2088" operator="containsText" text="Accepted">
      <formula>NOT(ISERROR(SEARCH(("Accepted"),(F235))))</formula>
    </cfRule>
  </conditionalFormatting>
  <conditionalFormatting sqref="F237">
    <cfRule type="cellIs" dxfId="2116" priority="2083" operator="equal">
      <formula>"Accepted"</formula>
    </cfRule>
  </conditionalFormatting>
  <conditionalFormatting sqref="F237">
    <cfRule type="containsText" dxfId="2115" priority="2084" operator="containsText" text="Accepted">
      <formula>NOT(ISERROR(SEARCH(("Accepted"),(F237))))</formula>
    </cfRule>
  </conditionalFormatting>
  <conditionalFormatting sqref="F237">
    <cfRule type="containsText" dxfId="2114" priority="2085" operator="containsText" text="Accepted">
      <formula>NOT(ISERROR(SEARCH(("Accepted"),(F237))))</formula>
    </cfRule>
  </conditionalFormatting>
  <conditionalFormatting sqref="F230">
    <cfRule type="cellIs" dxfId="2113" priority="2080" operator="equal">
      <formula>"Accepted"</formula>
    </cfRule>
  </conditionalFormatting>
  <conditionalFormatting sqref="F230">
    <cfRule type="containsText" dxfId="2112" priority="2081" operator="containsText" text="Accepted">
      <formula>NOT(ISERROR(SEARCH(("Accepted"),(F230))))</formula>
    </cfRule>
  </conditionalFormatting>
  <conditionalFormatting sqref="F230">
    <cfRule type="containsText" dxfId="2111" priority="2082" operator="containsText" text="Accepted">
      <formula>NOT(ISERROR(SEARCH(("Accepted"),(F230))))</formula>
    </cfRule>
  </conditionalFormatting>
  <conditionalFormatting sqref="F283">
    <cfRule type="cellIs" dxfId="2110" priority="2077" operator="equal">
      <formula>"Accepted"</formula>
    </cfRule>
  </conditionalFormatting>
  <conditionalFormatting sqref="F283">
    <cfRule type="containsText" dxfId="2109" priority="2078" operator="containsText" text="Accepted">
      <formula>NOT(ISERROR(SEARCH(("Accepted"),(F283))))</formula>
    </cfRule>
  </conditionalFormatting>
  <conditionalFormatting sqref="F283">
    <cfRule type="containsText" dxfId="2108" priority="2079" operator="containsText" text="Accepted">
      <formula>NOT(ISERROR(SEARCH(("Accepted"),(F283))))</formula>
    </cfRule>
  </conditionalFormatting>
  <conditionalFormatting sqref="F242">
    <cfRule type="cellIs" dxfId="2107" priority="2074" operator="equal">
      <formula>"Accepted"</formula>
    </cfRule>
  </conditionalFormatting>
  <conditionalFormatting sqref="F242">
    <cfRule type="containsText" dxfId="2106" priority="2075" operator="containsText" text="Accepted">
      <formula>NOT(ISERROR(SEARCH(("Accepted"),(F242))))</formula>
    </cfRule>
  </conditionalFormatting>
  <conditionalFormatting sqref="F242">
    <cfRule type="containsText" dxfId="2105" priority="2076" operator="containsText" text="Accepted">
      <formula>NOT(ISERROR(SEARCH(("Accepted"),(F242))))</formula>
    </cfRule>
  </conditionalFormatting>
  <conditionalFormatting sqref="F248">
    <cfRule type="cellIs" dxfId="2104" priority="2071" operator="equal">
      <formula>"Accepted"</formula>
    </cfRule>
  </conditionalFormatting>
  <conditionalFormatting sqref="F248">
    <cfRule type="containsText" dxfId="2103" priority="2072" operator="containsText" text="Accepted">
      <formula>NOT(ISERROR(SEARCH(("Accepted"),(F248))))</formula>
    </cfRule>
  </conditionalFormatting>
  <conditionalFormatting sqref="F248">
    <cfRule type="containsText" dxfId="2102" priority="2073" operator="containsText" text="Accepted">
      <formula>NOT(ISERROR(SEARCH(("Accepted"),(F248))))</formula>
    </cfRule>
  </conditionalFormatting>
  <conditionalFormatting sqref="F261">
    <cfRule type="cellIs" dxfId="2101" priority="2068" operator="equal">
      <formula>"Accepted"</formula>
    </cfRule>
  </conditionalFormatting>
  <conditionalFormatting sqref="F261">
    <cfRule type="containsText" dxfId="2100" priority="2069" operator="containsText" text="Accepted">
      <formula>NOT(ISERROR(SEARCH(("Accepted"),(F261))))</formula>
    </cfRule>
  </conditionalFormatting>
  <conditionalFormatting sqref="F261">
    <cfRule type="containsText" dxfId="2099" priority="2070" operator="containsText" text="Accepted">
      <formula>NOT(ISERROR(SEARCH(("Accepted"),(F261))))</formula>
    </cfRule>
  </conditionalFormatting>
  <conditionalFormatting sqref="F263">
    <cfRule type="cellIs" dxfId="2098" priority="2065" operator="equal">
      <formula>"Accepted"</formula>
    </cfRule>
  </conditionalFormatting>
  <conditionalFormatting sqref="F263">
    <cfRule type="containsText" dxfId="2097" priority="2066" operator="containsText" text="Accepted">
      <formula>NOT(ISERROR(SEARCH(("Accepted"),(F263))))</formula>
    </cfRule>
  </conditionalFormatting>
  <conditionalFormatting sqref="F263">
    <cfRule type="containsText" dxfId="2096" priority="2067" operator="containsText" text="Accepted">
      <formula>NOT(ISERROR(SEARCH(("Accepted"),(F263))))</formula>
    </cfRule>
  </conditionalFormatting>
  <conditionalFormatting sqref="F267">
    <cfRule type="cellIs" dxfId="2095" priority="2062" operator="equal">
      <formula>"Accepted"</formula>
    </cfRule>
  </conditionalFormatting>
  <conditionalFormatting sqref="F267">
    <cfRule type="containsText" dxfId="2094" priority="2063" operator="containsText" text="Accepted">
      <formula>NOT(ISERROR(SEARCH(("Accepted"),(F267))))</formula>
    </cfRule>
  </conditionalFormatting>
  <conditionalFormatting sqref="F267">
    <cfRule type="containsText" dxfId="2093" priority="2064" operator="containsText" text="Accepted">
      <formula>NOT(ISERROR(SEARCH(("Accepted"),(F267))))</formula>
    </cfRule>
  </conditionalFormatting>
  <conditionalFormatting sqref="F262">
    <cfRule type="cellIs" dxfId="2092" priority="2059" operator="equal">
      <formula>"Accepted"</formula>
    </cfRule>
  </conditionalFormatting>
  <conditionalFormatting sqref="F262">
    <cfRule type="containsText" dxfId="2091" priority="2060" operator="containsText" text="Accepted">
      <formula>NOT(ISERROR(SEARCH(("Accepted"),(F262))))</formula>
    </cfRule>
  </conditionalFormatting>
  <conditionalFormatting sqref="F262">
    <cfRule type="containsText" dxfId="2090" priority="2061" operator="containsText" text="Accepted">
      <formula>NOT(ISERROR(SEARCH(("Accepted"),(F262))))</formula>
    </cfRule>
  </conditionalFormatting>
  <conditionalFormatting sqref="F247">
    <cfRule type="cellIs" dxfId="2089" priority="2056" operator="equal">
      <formula>"Accepted"</formula>
    </cfRule>
  </conditionalFormatting>
  <conditionalFormatting sqref="F247">
    <cfRule type="containsText" dxfId="2088" priority="2057" operator="containsText" text="Accepted">
      <formula>NOT(ISERROR(SEARCH(("Accepted"),(F247))))</formula>
    </cfRule>
  </conditionalFormatting>
  <conditionalFormatting sqref="F247">
    <cfRule type="containsText" dxfId="2087" priority="2058" operator="containsText" text="Accepted">
      <formula>NOT(ISERROR(SEARCH(("Accepted"),(F247))))</formula>
    </cfRule>
  </conditionalFormatting>
  <conditionalFormatting sqref="F271">
    <cfRule type="cellIs" dxfId="2086" priority="2053" operator="equal">
      <formula>"Accepted"</formula>
    </cfRule>
  </conditionalFormatting>
  <conditionalFormatting sqref="F271">
    <cfRule type="containsText" dxfId="2085" priority="2054" operator="containsText" text="Accepted">
      <formula>NOT(ISERROR(SEARCH(("Accepted"),(F271))))</formula>
    </cfRule>
  </conditionalFormatting>
  <conditionalFormatting sqref="F271">
    <cfRule type="containsText" dxfId="2084" priority="2055" operator="containsText" text="Accepted">
      <formula>NOT(ISERROR(SEARCH(("Accepted"),(F271))))</formula>
    </cfRule>
  </conditionalFormatting>
  <conditionalFormatting sqref="F241">
    <cfRule type="cellIs" dxfId="2083" priority="2050" operator="equal">
      <formula>"Accepted"</formula>
    </cfRule>
  </conditionalFormatting>
  <conditionalFormatting sqref="F241">
    <cfRule type="containsText" dxfId="2082" priority="2051" operator="containsText" text="Accepted">
      <formula>NOT(ISERROR(SEARCH(("Accepted"),(F241))))</formula>
    </cfRule>
  </conditionalFormatting>
  <conditionalFormatting sqref="F241">
    <cfRule type="containsText" dxfId="2081" priority="2052" operator="containsText" text="Accepted">
      <formula>NOT(ISERROR(SEARCH(("Accepted"),(F241))))</formula>
    </cfRule>
  </conditionalFormatting>
  <conditionalFormatting sqref="F246">
    <cfRule type="cellIs" dxfId="2080" priority="2047" operator="equal">
      <formula>"Accepted"</formula>
    </cfRule>
  </conditionalFormatting>
  <conditionalFormatting sqref="F246">
    <cfRule type="containsText" dxfId="2079" priority="2048" operator="containsText" text="Accepted">
      <formula>NOT(ISERROR(SEARCH(("Accepted"),(F246))))</formula>
    </cfRule>
  </conditionalFormatting>
  <conditionalFormatting sqref="F246">
    <cfRule type="containsText" dxfId="2078" priority="2049" operator="containsText" text="Accepted">
      <formula>NOT(ISERROR(SEARCH(("Accepted"),(F246))))</formula>
    </cfRule>
  </conditionalFormatting>
  <conditionalFormatting sqref="H271">
    <cfRule type="containsText" dxfId="2077" priority="2040" operator="containsText" text="negative+'Profiling-LinkedIn'!">
      <formula>NOT(ISERROR(SEARCH(("negative+'Profiling-LinkedIn'!"),(H271))))</formula>
    </cfRule>
  </conditionalFormatting>
  <conditionalFormatting sqref="H271">
    <cfRule type="containsText" dxfId="2076" priority="2041" operator="containsText" text="negative">
      <formula>NOT(ISERROR(SEARCH(("negative"),(H271))))</formula>
    </cfRule>
  </conditionalFormatting>
  <conditionalFormatting sqref="H271">
    <cfRule type="containsText" dxfId="2075" priority="2042" operator="containsText" text="Positive">
      <formula>NOT(ISERROR(SEARCH(("Positive"),(H271))))</formula>
    </cfRule>
  </conditionalFormatting>
  <conditionalFormatting sqref="H271">
    <cfRule type="cellIs" dxfId="2074" priority="2043" operator="equal">
      <formula>"Neutral"</formula>
    </cfRule>
  </conditionalFormatting>
  <conditionalFormatting sqref="H271">
    <cfRule type="cellIs" dxfId="2073" priority="2044" operator="equal">
      <formula>"Positive"</formula>
    </cfRule>
  </conditionalFormatting>
  <conditionalFormatting sqref="H271">
    <cfRule type="cellIs" dxfId="2072" priority="2045" operator="equal">
      <formula>"Negative"</formula>
    </cfRule>
  </conditionalFormatting>
  <conditionalFormatting sqref="H271">
    <cfRule type="cellIs" dxfId="2071" priority="2046" operator="equal">
      <formula>"Neutral"</formula>
    </cfRule>
  </conditionalFormatting>
  <conditionalFormatting sqref="F254">
    <cfRule type="cellIs" dxfId="2070" priority="2037" operator="equal">
      <formula>"Accepted"</formula>
    </cfRule>
  </conditionalFormatting>
  <conditionalFormatting sqref="F254">
    <cfRule type="containsText" dxfId="2069" priority="2038" operator="containsText" text="Accepted">
      <formula>NOT(ISERROR(SEARCH(("Accepted"),(F254))))</formula>
    </cfRule>
  </conditionalFormatting>
  <conditionalFormatting sqref="F254">
    <cfRule type="containsText" dxfId="2068" priority="2039" operator="containsText" text="Accepted">
      <formula>NOT(ISERROR(SEARCH(("Accepted"),(F254))))</formula>
    </cfRule>
  </conditionalFormatting>
  <conditionalFormatting sqref="F280">
    <cfRule type="cellIs" dxfId="2067" priority="2034" operator="equal">
      <formula>"Accepted"</formula>
    </cfRule>
  </conditionalFormatting>
  <conditionalFormatting sqref="F280">
    <cfRule type="containsText" dxfId="2066" priority="2035" operator="containsText" text="Accepted">
      <formula>NOT(ISERROR(SEARCH(("Accepted"),(F280))))</formula>
    </cfRule>
  </conditionalFormatting>
  <conditionalFormatting sqref="F280">
    <cfRule type="containsText" dxfId="2065" priority="2036" operator="containsText" text="Accepted">
      <formula>NOT(ISERROR(SEARCH(("Accepted"),(F280))))</formula>
    </cfRule>
  </conditionalFormatting>
  <conditionalFormatting sqref="F275">
    <cfRule type="cellIs" dxfId="2064" priority="2031" operator="equal">
      <formula>"Accepted"</formula>
    </cfRule>
  </conditionalFormatting>
  <conditionalFormatting sqref="F275">
    <cfRule type="containsText" dxfId="2063" priority="2032" operator="containsText" text="Accepted">
      <formula>NOT(ISERROR(SEARCH(("Accepted"),(F275))))</formula>
    </cfRule>
  </conditionalFormatting>
  <conditionalFormatting sqref="F275">
    <cfRule type="containsText" dxfId="2062" priority="2033" operator="containsText" text="Accepted">
      <formula>NOT(ISERROR(SEARCH(("Accepted"),(F275))))</formula>
    </cfRule>
  </conditionalFormatting>
  <conditionalFormatting sqref="F281:F282">
    <cfRule type="cellIs" dxfId="2061" priority="2028" operator="equal">
      <formula>"Accepted"</formula>
    </cfRule>
  </conditionalFormatting>
  <conditionalFormatting sqref="F281:F282">
    <cfRule type="containsText" dxfId="2060" priority="2029" operator="containsText" text="Accepted">
      <formula>NOT(ISERROR(SEARCH(("Accepted"),(F281))))</formula>
    </cfRule>
  </conditionalFormatting>
  <conditionalFormatting sqref="F281:F282">
    <cfRule type="containsText" dxfId="2059" priority="2030" operator="containsText" text="Accepted">
      <formula>NOT(ISERROR(SEARCH(("Accepted"),(F281))))</formula>
    </cfRule>
  </conditionalFormatting>
  <conditionalFormatting sqref="H261">
    <cfRule type="containsText" dxfId="2058" priority="2021" operator="containsText" text="negative+'Profiling-LinkedIn'!">
      <formula>NOT(ISERROR(SEARCH(("negative+'Profiling-LinkedIn'!"),(H261))))</formula>
    </cfRule>
  </conditionalFormatting>
  <conditionalFormatting sqref="H261">
    <cfRule type="containsText" dxfId="2057" priority="2022" operator="containsText" text="negative">
      <formula>NOT(ISERROR(SEARCH(("negative"),(H261))))</formula>
    </cfRule>
  </conditionalFormatting>
  <conditionalFormatting sqref="H261">
    <cfRule type="containsText" dxfId="2056" priority="2023" operator="containsText" text="Positive">
      <formula>NOT(ISERROR(SEARCH(("Positive"),(H261))))</formula>
    </cfRule>
  </conditionalFormatting>
  <conditionalFormatting sqref="H261">
    <cfRule type="cellIs" dxfId="2055" priority="2024" operator="equal">
      <formula>"Neutral"</formula>
    </cfRule>
  </conditionalFormatting>
  <conditionalFormatting sqref="H261">
    <cfRule type="cellIs" dxfId="2054" priority="2025" operator="equal">
      <formula>"Positive"</formula>
    </cfRule>
  </conditionalFormatting>
  <conditionalFormatting sqref="H261">
    <cfRule type="cellIs" dxfId="2053" priority="2026" operator="equal">
      <formula>"Negative"</formula>
    </cfRule>
  </conditionalFormatting>
  <conditionalFormatting sqref="H261">
    <cfRule type="cellIs" dxfId="2052" priority="2027" operator="equal">
      <formula>"Neutral"</formula>
    </cfRule>
  </conditionalFormatting>
  <conditionalFormatting sqref="F287">
    <cfRule type="cellIs" dxfId="2051" priority="2018" operator="equal">
      <formula>"Accepted"</formula>
    </cfRule>
  </conditionalFormatting>
  <conditionalFormatting sqref="F287">
    <cfRule type="containsText" dxfId="2050" priority="2019" operator="containsText" text="Accepted">
      <formula>NOT(ISERROR(SEARCH(("Accepted"),(F287))))</formula>
    </cfRule>
  </conditionalFormatting>
  <conditionalFormatting sqref="F287">
    <cfRule type="containsText" dxfId="2049" priority="2020" operator="containsText" text="Accepted">
      <formula>NOT(ISERROR(SEARCH(("Accepted"),(F287))))</formula>
    </cfRule>
  </conditionalFormatting>
  <conditionalFormatting sqref="F266">
    <cfRule type="cellIs" dxfId="2048" priority="2015" operator="equal">
      <formula>"Accepted"</formula>
    </cfRule>
  </conditionalFormatting>
  <conditionalFormatting sqref="F266">
    <cfRule type="containsText" dxfId="2047" priority="2016" operator="containsText" text="Accepted">
      <formula>NOT(ISERROR(SEARCH(("Accepted"),(F266))))</formula>
    </cfRule>
  </conditionalFormatting>
  <conditionalFormatting sqref="F266">
    <cfRule type="containsText" dxfId="2046" priority="2017" operator="containsText" text="Accepted">
      <formula>NOT(ISERROR(SEARCH(("Accepted"),(F266))))</formula>
    </cfRule>
  </conditionalFormatting>
  <conditionalFormatting sqref="F250">
    <cfRule type="cellIs" dxfId="2045" priority="2012" operator="equal">
      <formula>"Accepted"</formula>
    </cfRule>
  </conditionalFormatting>
  <conditionalFormatting sqref="F250">
    <cfRule type="containsText" dxfId="2044" priority="2013" operator="containsText" text="Accepted">
      <formula>NOT(ISERROR(SEARCH(("Accepted"),(F250))))</formula>
    </cfRule>
  </conditionalFormatting>
  <conditionalFormatting sqref="F250">
    <cfRule type="containsText" dxfId="2043" priority="2014" operator="containsText" text="Accepted">
      <formula>NOT(ISERROR(SEARCH(("Accepted"),(F250))))</formula>
    </cfRule>
  </conditionalFormatting>
  <conditionalFormatting sqref="F259">
    <cfRule type="cellIs" dxfId="2042" priority="2009" operator="equal">
      <formula>"Accepted"</formula>
    </cfRule>
  </conditionalFormatting>
  <conditionalFormatting sqref="F259">
    <cfRule type="containsText" dxfId="2041" priority="2010" operator="containsText" text="Accepted">
      <formula>NOT(ISERROR(SEARCH(("Accepted"),(F259))))</formula>
    </cfRule>
  </conditionalFormatting>
  <conditionalFormatting sqref="F259">
    <cfRule type="containsText" dxfId="2040" priority="2011" operator="containsText" text="Accepted">
      <formula>NOT(ISERROR(SEARCH(("Accepted"),(F259))))</formula>
    </cfRule>
  </conditionalFormatting>
  <conditionalFormatting sqref="F234">
    <cfRule type="cellIs" dxfId="2039" priority="2006" operator="equal">
      <formula>"Accepted"</formula>
    </cfRule>
  </conditionalFormatting>
  <conditionalFormatting sqref="F234">
    <cfRule type="containsText" dxfId="2038" priority="2007" operator="containsText" text="Accepted">
      <formula>NOT(ISERROR(SEARCH(("Accepted"),(F234))))</formula>
    </cfRule>
  </conditionalFormatting>
  <conditionalFormatting sqref="F234">
    <cfRule type="containsText" dxfId="2037" priority="2008" operator="containsText" text="Accepted">
      <formula>NOT(ISERROR(SEARCH(("Accepted"),(F234))))</formula>
    </cfRule>
  </conditionalFormatting>
  <conditionalFormatting sqref="F278">
    <cfRule type="cellIs" dxfId="2036" priority="2003" operator="equal">
      <formula>"Accepted"</formula>
    </cfRule>
  </conditionalFormatting>
  <conditionalFormatting sqref="F278">
    <cfRule type="containsText" dxfId="2035" priority="2004" operator="containsText" text="Accepted">
      <formula>NOT(ISERROR(SEARCH(("Accepted"),(F278))))</formula>
    </cfRule>
  </conditionalFormatting>
  <conditionalFormatting sqref="F278">
    <cfRule type="containsText" dxfId="2034" priority="2005" operator="containsText" text="Accepted">
      <formula>NOT(ISERROR(SEARCH(("Accepted"),(F278))))</formula>
    </cfRule>
  </conditionalFormatting>
  <conditionalFormatting sqref="F270">
    <cfRule type="cellIs" dxfId="2033" priority="2000" operator="equal">
      <formula>"Accepted"</formula>
    </cfRule>
  </conditionalFormatting>
  <conditionalFormatting sqref="F270">
    <cfRule type="containsText" dxfId="2032" priority="2001" operator="containsText" text="Accepted">
      <formula>NOT(ISERROR(SEARCH(("Accepted"),(F270))))</formula>
    </cfRule>
  </conditionalFormatting>
  <conditionalFormatting sqref="F270">
    <cfRule type="containsText" dxfId="2031" priority="2002" operator="containsText" text="Accepted">
      <formula>NOT(ISERROR(SEARCH(("Accepted"),(F270))))</formula>
    </cfRule>
  </conditionalFormatting>
  <conditionalFormatting sqref="F243:F244">
    <cfRule type="cellIs" dxfId="2030" priority="1997" operator="equal">
      <formula>"Accepted"</formula>
    </cfRule>
  </conditionalFormatting>
  <conditionalFormatting sqref="F243:F244">
    <cfRule type="containsText" dxfId="2029" priority="1998" operator="containsText" text="Accepted">
      <formula>NOT(ISERROR(SEARCH(("Accepted"),(F243))))</formula>
    </cfRule>
  </conditionalFormatting>
  <conditionalFormatting sqref="F243:F244">
    <cfRule type="containsText" dxfId="2028" priority="1999" operator="containsText" text="Accepted">
      <formula>NOT(ISERROR(SEARCH(("Accepted"),(F243))))</formula>
    </cfRule>
  </conditionalFormatting>
  <conditionalFormatting sqref="F231">
    <cfRule type="cellIs" dxfId="2027" priority="1994" operator="equal">
      <formula>"Accepted"</formula>
    </cfRule>
  </conditionalFormatting>
  <conditionalFormatting sqref="F231">
    <cfRule type="containsText" dxfId="2026" priority="1995" operator="containsText" text="Accepted">
      <formula>NOT(ISERROR(SEARCH(("Accepted"),(F231))))</formula>
    </cfRule>
  </conditionalFormatting>
  <conditionalFormatting sqref="F231">
    <cfRule type="containsText" dxfId="2025" priority="1996" operator="containsText" text="Accepted">
      <formula>NOT(ISERROR(SEARCH(("Accepted"),(F231))))</formula>
    </cfRule>
  </conditionalFormatting>
  <conditionalFormatting sqref="F252">
    <cfRule type="cellIs" dxfId="2024" priority="1991" operator="equal">
      <formula>"Accepted"</formula>
    </cfRule>
  </conditionalFormatting>
  <conditionalFormatting sqref="F252">
    <cfRule type="containsText" dxfId="2023" priority="1992" operator="containsText" text="Accepted">
      <formula>NOT(ISERROR(SEARCH(("Accepted"),(F252))))</formula>
    </cfRule>
  </conditionalFormatting>
  <conditionalFormatting sqref="F252">
    <cfRule type="containsText" dxfId="2022" priority="1993" operator="containsText" text="Accepted">
      <formula>NOT(ISERROR(SEARCH(("Accepted"),(F252))))</formula>
    </cfRule>
  </conditionalFormatting>
  <conditionalFormatting sqref="F284">
    <cfRule type="cellIs" dxfId="2021" priority="1988" operator="equal">
      <formula>"Accepted"</formula>
    </cfRule>
  </conditionalFormatting>
  <conditionalFormatting sqref="F284">
    <cfRule type="containsText" dxfId="2020" priority="1989" operator="containsText" text="Accepted">
      <formula>NOT(ISERROR(SEARCH(("Accepted"),(F284))))</formula>
    </cfRule>
  </conditionalFormatting>
  <conditionalFormatting sqref="F284">
    <cfRule type="containsText" dxfId="2019" priority="1990" operator="containsText" text="Accepted">
      <formula>NOT(ISERROR(SEARCH(("Accepted"),(F284))))</formula>
    </cfRule>
  </conditionalFormatting>
  <conditionalFormatting sqref="F264">
    <cfRule type="cellIs" dxfId="2018" priority="1985" operator="equal">
      <formula>"Accepted"</formula>
    </cfRule>
  </conditionalFormatting>
  <conditionalFormatting sqref="F264">
    <cfRule type="containsText" dxfId="2017" priority="1986" operator="containsText" text="Accepted">
      <formula>NOT(ISERROR(SEARCH(("Accepted"),(F264))))</formula>
    </cfRule>
  </conditionalFormatting>
  <conditionalFormatting sqref="F264">
    <cfRule type="containsText" dxfId="2016" priority="1987" operator="containsText" text="Accepted">
      <formula>NOT(ISERROR(SEARCH(("Accepted"),(F264))))</formula>
    </cfRule>
  </conditionalFormatting>
  <conditionalFormatting sqref="F265">
    <cfRule type="cellIs" dxfId="2015" priority="1982" operator="equal">
      <formula>"Accepted"</formula>
    </cfRule>
  </conditionalFormatting>
  <conditionalFormatting sqref="F265">
    <cfRule type="containsText" dxfId="2014" priority="1983" operator="containsText" text="Accepted">
      <formula>NOT(ISERROR(SEARCH(("Accepted"),(F265))))</formula>
    </cfRule>
  </conditionalFormatting>
  <conditionalFormatting sqref="F265">
    <cfRule type="containsText" dxfId="2013" priority="1984" operator="containsText" text="Accepted">
      <formula>NOT(ISERROR(SEARCH(("Accepted"),(F265))))</formula>
    </cfRule>
  </conditionalFormatting>
  <conditionalFormatting sqref="F191">
    <cfRule type="cellIs" dxfId="2012" priority="1979" operator="equal">
      <formula>"Accepted"</formula>
    </cfRule>
  </conditionalFormatting>
  <conditionalFormatting sqref="F191">
    <cfRule type="containsText" dxfId="2011" priority="1980" operator="containsText" text="Accepted">
      <formula>NOT(ISERROR(SEARCH(("Accepted"),(F191))))</formula>
    </cfRule>
  </conditionalFormatting>
  <conditionalFormatting sqref="F191">
    <cfRule type="containsText" dxfId="2010" priority="1981" operator="containsText" text="Accepted">
      <formula>NOT(ISERROR(SEARCH(("Accepted"),(F191))))</formula>
    </cfRule>
  </conditionalFormatting>
  <conditionalFormatting sqref="F229">
    <cfRule type="cellIs" dxfId="2009" priority="1976" operator="equal">
      <formula>"Accepted"</formula>
    </cfRule>
  </conditionalFormatting>
  <conditionalFormatting sqref="F229">
    <cfRule type="containsText" dxfId="2008" priority="1977" operator="containsText" text="Accepted">
      <formula>NOT(ISERROR(SEARCH(("Accepted"),(F229))))</formula>
    </cfRule>
  </conditionalFormatting>
  <conditionalFormatting sqref="F229">
    <cfRule type="containsText" dxfId="2007" priority="1978" operator="containsText" text="Accepted">
      <formula>NOT(ISERROR(SEARCH(("Accepted"),(F229))))</formula>
    </cfRule>
  </conditionalFormatting>
  <conditionalFormatting sqref="F156">
    <cfRule type="cellIs" dxfId="2006" priority="1973" operator="equal">
      <formula>"Accepted"</formula>
    </cfRule>
  </conditionalFormatting>
  <conditionalFormatting sqref="F156">
    <cfRule type="containsText" dxfId="2005" priority="1974" operator="containsText" text="Accepted">
      <formula>NOT(ISERROR(SEARCH(("Accepted"),(F156))))</formula>
    </cfRule>
  </conditionalFormatting>
  <conditionalFormatting sqref="F156">
    <cfRule type="containsText" dxfId="2004" priority="1975" operator="containsText" text="Accepted">
      <formula>NOT(ISERROR(SEARCH(("Accepted"),(F156))))</formula>
    </cfRule>
  </conditionalFormatting>
  <conditionalFormatting sqref="F273">
    <cfRule type="cellIs" dxfId="2003" priority="1970" operator="equal">
      <formula>"Accepted"</formula>
    </cfRule>
  </conditionalFormatting>
  <conditionalFormatting sqref="F273">
    <cfRule type="containsText" dxfId="2002" priority="1971" operator="containsText" text="Accepted">
      <formula>NOT(ISERROR(SEARCH(("Accepted"),(F273))))</formula>
    </cfRule>
  </conditionalFormatting>
  <conditionalFormatting sqref="F273">
    <cfRule type="containsText" dxfId="2001" priority="1972" operator="containsText" text="Accepted">
      <formula>NOT(ISERROR(SEARCH(("Accepted"),(F273))))</formula>
    </cfRule>
  </conditionalFormatting>
  <conditionalFormatting sqref="F239:F240">
    <cfRule type="cellIs" dxfId="2000" priority="1967" operator="equal">
      <formula>"Accepted"</formula>
    </cfRule>
  </conditionalFormatting>
  <conditionalFormatting sqref="F239:F240">
    <cfRule type="containsText" dxfId="1999" priority="1968" operator="containsText" text="Accepted">
      <formula>NOT(ISERROR(SEARCH(("Accepted"),(F239))))</formula>
    </cfRule>
  </conditionalFormatting>
  <conditionalFormatting sqref="F239:F240">
    <cfRule type="containsText" dxfId="1998" priority="1969" operator="containsText" text="Accepted">
      <formula>NOT(ISERROR(SEARCH(("Accepted"),(F239))))</formula>
    </cfRule>
  </conditionalFormatting>
  <conditionalFormatting sqref="H56">
    <cfRule type="containsText" dxfId="1997" priority="1961" operator="containsText" text="negative+'Profiling-LinkedIn'!">
      <formula>NOT(ISERROR(SEARCH(("negative+'Profiling-LinkedIn'!"),(H56))))</formula>
    </cfRule>
  </conditionalFormatting>
  <conditionalFormatting sqref="H56">
    <cfRule type="containsText" dxfId="1996" priority="1962" operator="containsText" text="negative">
      <formula>NOT(ISERROR(SEARCH(("negative"),(H56))))</formula>
    </cfRule>
  </conditionalFormatting>
  <conditionalFormatting sqref="H56">
    <cfRule type="containsText" dxfId="1995" priority="1963" operator="containsText" text="Positive">
      <formula>NOT(ISERROR(SEARCH(("Positive"),(H56))))</formula>
    </cfRule>
  </conditionalFormatting>
  <conditionalFormatting sqref="H56">
    <cfRule type="cellIs" dxfId="1994" priority="1964" operator="equal">
      <formula>"Neutral"</formula>
    </cfRule>
  </conditionalFormatting>
  <conditionalFormatting sqref="H56">
    <cfRule type="cellIs" dxfId="1993" priority="1965" operator="equal">
      <formula>"Positive"</formula>
    </cfRule>
  </conditionalFormatting>
  <conditionalFormatting sqref="H56">
    <cfRule type="cellIs" dxfId="1992" priority="1966" operator="equal">
      <formula>"Negative"</formula>
    </cfRule>
  </conditionalFormatting>
  <conditionalFormatting sqref="F224">
    <cfRule type="cellIs" dxfId="1991" priority="1958" operator="equal">
      <formula>"Accepted"</formula>
    </cfRule>
  </conditionalFormatting>
  <conditionalFormatting sqref="F224">
    <cfRule type="containsText" dxfId="1990" priority="1959" operator="containsText" text="Accepted">
      <formula>NOT(ISERROR(SEARCH(("Accepted"),(F224))))</formula>
    </cfRule>
  </conditionalFormatting>
  <conditionalFormatting sqref="F224">
    <cfRule type="containsText" dxfId="1989" priority="1960" operator="containsText" text="Accepted">
      <formula>NOT(ISERROR(SEARCH(("Accepted"),(F224))))</formula>
    </cfRule>
  </conditionalFormatting>
  <conditionalFormatting sqref="F174">
    <cfRule type="cellIs" dxfId="1988" priority="1955" operator="equal">
      <formula>"Accepted"</formula>
    </cfRule>
  </conditionalFormatting>
  <conditionalFormatting sqref="F174">
    <cfRule type="containsText" dxfId="1987" priority="1956" operator="containsText" text="Accepted">
      <formula>NOT(ISERROR(SEARCH(("Accepted"),(F174))))</formula>
    </cfRule>
  </conditionalFormatting>
  <conditionalFormatting sqref="F174">
    <cfRule type="containsText" dxfId="1986" priority="1957" operator="containsText" text="Accepted">
      <formula>NOT(ISERROR(SEARCH(("Accepted"),(F174))))</formula>
    </cfRule>
  </conditionalFormatting>
  <conditionalFormatting sqref="F253">
    <cfRule type="cellIs" dxfId="1985" priority="1952" operator="equal">
      <formula>"Accepted"</formula>
    </cfRule>
  </conditionalFormatting>
  <conditionalFormatting sqref="F253">
    <cfRule type="containsText" dxfId="1984" priority="1953" operator="containsText" text="Accepted">
      <formula>NOT(ISERROR(SEARCH(("Accepted"),(F253))))</formula>
    </cfRule>
  </conditionalFormatting>
  <conditionalFormatting sqref="F253">
    <cfRule type="containsText" dxfId="1983" priority="1954" operator="containsText" text="Accepted">
      <formula>NOT(ISERROR(SEARCH(("Accepted"),(F253))))</formula>
    </cfRule>
  </conditionalFormatting>
  <conditionalFormatting sqref="F5">
    <cfRule type="containsText" dxfId="1982" priority="1944" operator="containsText" text="Accepted">
      <formula>NOT(ISERROR(SEARCH(("Accepted"),(F5))))</formula>
    </cfRule>
  </conditionalFormatting>
  <conditionalFormatting sqref="H5">
    <cfRule type="containsText" dxfId="1981" priority="1945" operator="containsText" text="negative+'Profiling-LinkedIn'!">
      <formula>NOT(ISERROR(SEARCH(("negative+'Profiling-LinkedIn'!"),(H5))))</formula>
    </cfRule>
  </conditionalFormatting>
  <conditionalFormatting sqref="H5">
    <cfRule type="containsText" dxfId="1980" priority="1946" operator="containsText" text="negative">
      <formula>NOT(ISERROR(SEARCH(("negative"),(H5))))</formula>
    </cfRule>
  </conditionalFormatting>
  <conditionalFormatting sqref="H5">
    <cfRule type="containsText" dxfId="1979" priority="1947" operator="containsText" text="Positive">
      <formula>NOT(ISERROR(SEARCH(("Positive"),(H5))))</formula>
    </cfRule>
  </conditionalFormatting>
  <conditionalFormatting sqref="H5">
    <cfRule type="cellIs" dxfId="1978" priority="1948" operator="equal">
      <formula>"Neutral"</formula>
    </cfRule>
  </conditionalFormatting>
  <conditionalFormatting sqref="F5">
    <cfRule type="cellIs" dxfId="1977" priority="1949" operator="equal">
      <formula>"Accepted"</formula>
    </cfRule>
  </conditionalFormatting>
  <conditionalFormatting sqref="H5">
    <cfRule type="cellIs" dxfId="1976" priority="1950" operator="equal">
      <formula>"Positive"</formula>
    </cfRule>
  </conditionalFormatting>
  <conditionalFormatting sqref="H5">
    <cfRule type="cellIs" dxfId="1975" priority="1951" operator="equal">
      <formula>"Negative"</formula>
    </cfRule>
  </conditionalFormatting>
  <conditionalFormatting sqref="J5">
    <cfRule type="containsText" dxfId="1974" priority="1938" operator="containsText" text="negative+'Profiling-LinkedIn'!">
      <formula>NOT(ISERROR(SEARCH(("negative+'Profiling-LinkedIn'!"),(J5))))</formula>
    </cfRule>
  </conditionalFormatting>
  <conditionalFormatting sqref="J5">
    <cfRule type="containsText" dxfId="1973" priority="1939" operator="containsText" text="negative">
      <formula>NOT(ISERROR(SEARCH(("negative"),(J5))))</formula>
    </cfRule>
  </conditionalFormatting>
  <conditionalFormatting sqref="J5">
    <cfRule type="containsText" dxfId="1972" priority="1940" operator="containsText" text="Positive">
      <formula>NOT(ISERROR(SEARCH(("Positive"),(J5))))</formula>
    </cfRule>
  </conditionalFormatting>
  <conditionalFormatting sqref="J5">
    <cfRule type="cellIs" dxfId="1971" priority="1941" operator="equal">
      <formula>"Positive"</formula>
    </cfRule>
  </conditionalFormatting>
  <conditionalFormatting sqref="J5">
    <cfRule type="cellIs" dxfId="1970" priority="1942" operator="equal">
      <formula>"Negative"</formula>
    </cfRule>
  </conditionalFormatting>
  <conditionalFormatting sqref="J5">
    <cfRule type="cellIs" dxfId="1969" priority="1943" operator="equal">
      <formula>"Neutral"</formula>
    </cfRule>
  </conditionalFormatting>
  <conditionalFormatting sqref="F258">
    <cfRule type="cellIs" dxfId="1968" priority="1935" operator="equal">
      <formula>"Accepted"</formula>
    </cfRule>
  </conditionalFormatting>
  <conditionalFormatting sqref="F258">
    <cfRule type="containsText" dxfId="1967" priority="1936" operator="containsText" text="Accepted">
      <formula>NOT(ISERROR(SEARCH(("Accepted"),(F258))))</formula>
    </cfRule>
  </conditionalFormatting>
  <conditionalFormatting sqref="F258">
    <cfRule type="containsText" dxfId="1966" priority="1937" operator="containsText" text="Accepted">
      <formula>NOT(ISERROR(SEARCH(("Accepted"),(F258))))</formula>
    </cfRule>
  </conditionalFormatting>
  <conditionalFormatting sqref="F127">
    <cfRule type="cellIs" dxfId="1965" priority="1932" operator="equal">
      <formula>"Accepted"</formula>
    </cfRule>
  </conditionalFormatting>
  <conditionalFormatting sqref="F127">
    <cfRule type="containsText" dxfId="1964" priority="1933" operator="containsText" text="Accepted">
      <formula>NOT(ISERROR(SEARCH(("Accepted"),(F127))))</formula>
    </cfRule>
  </conditionalFormatting>
  <conditionalFormatting sqref="F127">
    <cfRule type="containsText" dxfId="1963" priority="1934" operator="containsText" text="Accepted">
      <formula>NOT(ISERROR(SEARCH(("Accepted"),(F127))))</formula>
    </cfRule>
  </conditionalFormatting>
  <conditionalFormatting sqref="F10">
    <cfRule type="containsText" dxfId="1962" priority="1924" operator="containsText" text="Accepted">
      <formula>NOT(ISERROR(SEARCH(("Accepted"),(F10))))</formula>
    </cfRule>
  </conditionalFormatting>
  <conditionalFormatting sqref="H10">
    <cfRule type="containsText" dxfId="1961" priority="1925" operator="containsText" text="negative+'Profiling-LinkedIn'!">
      <formula>NOT(ISERROR(SEARCH(("negative+'Profiling-LinkedIn'!"),(H10))))</formula>
    </cfRule>
  </conditionalFormatting>
  <conditionalFormatting sqref="H10">
    <cfRule type="containsText" dxfId="1960" priority="1926" operator="containsText" text="negative">
      <formula>NOT(ISERROR(SEARCH(("negative"),(H10))))</formula>
    </cfRule>
  </conditionalFormatting>
  <conditionalFormatting sqref="H10">
    <cfRule type="containsText" dxfId="1959" priority="1927" operator="containsText" text="Positive">
      <formula>NOT(ISERROR(SEARCH(("Positive"),(H10))))</formula>
    </cfRule>
  </conditionalFormatting>
  <conditionalFormatting sqref="H10">
    <cfRule type="cellIs" dxfId="1958" priority="1928" operator="equal">
      <formula>"Neutral"</formula>
    </cfRule>
  </conditionalFormatting>
  <conditionalFormatting sqref="F10">
    <cfRule type="cellIs" dxfId="1957" priority="1929" operator="equal">
      <formula>"Accepted"</formula>
    </cfRule>
  </conditionalFormatting>
  <conditionalFormatting sqref="H10">
    <cfRule type="cellIs" dxfId="1956" priority="1930" operator="equal">
      <formula>"Positive"</formula>
    </cfRule>
  </conditionalFormatting>
  <conditionalFormatting sqref="H10">
    <cfRule type="cellIs" dxfId="1955" priority="1931" operator="equal">
      <formula>"Negative"</formula>
    </cfRule>
  </conditionalFormatting>
  <conditionalFormatting sqref="J10">
    <cfRule type="containsText" dxfId="1954" priority="1918" operator="containsText" text="negative+'Profiling-LinkedIn'!">
      <formula>NOT(ISERROR(SEARCH(("negative+'Profiling-LinkedIn'!"),(J10))))</formula>
    </cfRule>
  </conditionalFormatting>
  <conditionalFormatting sqref="J10">
    <cfRule type="containsText" dxfId="1953" priority="1919" operator="containsText" text="negative">
      <formula>NOT(ISERROR(SEARCH(("negative"),(J10))))</formula>
    </cfRule>
  </conditionalFormatting>
  <conditionalFormatting sqref="J10">
    <cfRule type="containsText" dxfId="1952" priority="1920" operator="containsText" text="Positive">
      <formula>NOT(ISERROR(SEARCH(("Positive"),(J10))))</formula>
    </cfRule>
  </conditionalFormatting>
  <conditionalFormatting sqref="J10">
    <cfRule type="cellIs" dxfId="1951" priority="1921" operator="equal">
      <formula>"Positive"</formula>
    </cfRule>
  </conditionalFormatting>
  <conditionalFormatting sqref="J10">
    <cfRule type="cellIs" dxfId="1950" priority="1922" operator="equal">
      <formula>"Negative"</formula>
    </cfRule>
  </conditionalFormatting>
  <conditionalFormatting sqref="J10">
    <cfRule type="cellIs" dxfId="1949" priority="1923" operator="equal">
      <formula>"Neutral"</formula>
    </cfRule>
  </conditionalFormatting>
  <conditionalFormatting sqref="F120">
    <cfRule type="cellIs" dxfId="1948" priority="1915" operator="equal">
      <formula>"Accepted"</formula>
    </cfRule>
  </conditionalFormatting>
  <conditionalFormatting sqref="F120">
    <cfRule type="containsText" dxfId="1947" priority="1916" operator="containsText" text="Accepted">
      <formula>NOT(ISERROR(SEARCH(("Accepted"),(F120))))</formula>
    </cfRule>
  </conditionalFormatting>
  <conditionalFormatting sqref="F120">
    <cfRule type="containsText" dxfId="1946" priority="1917" operator="containsText" text="Accepted">
      <formula>NOT(ISERROR(SEARCH(("Accepted"),(F120))))</formula>
    </cfRule>
  </conditionalFormatting>
  <conditionalFormatting sqref="F90">
    <cfRule type="cellIs" dxfId="1945" priority="1912" operator="equal">
      <formula>"Accepted"</formula>
    </cfRule>
  </conditionalFormatting>
  <conditionalFormatting sqref="F90">
    <cfRule type="containsText" dxfId="1944" priority="1913" operator="containsText" text="Accepted">
      <formula>NOT(ISERROR(SEARCH(("Accepted"),(F90))))</formula>
    </cfRule>
  </conditionalFormatting>
  <conditionalFormatting sqref="F90">
    <cfRule type="containsText" dxfId="1943" priority="1914" operator="containsText" text="Accepted">
      <formula>NOT(ISERROR(SEARCH(("Accepted"),(F90))))</formula>
    </cfRule>
  </conditionalFormatting>
  <conditionalFormatting sqref="F269">
    <cfRule type="cellIs" dxfId="1942" priority="1909" operator="equal">
      <formula>"Accepted"</formula>
    </cfRule>
  </conditionalFormatting>
  <conditionalFormatting sqref="F269">
    <cfRule type="containsText" dxfId="1941" priority="1910" operator="containsText" text="Accepted">
      <formula>NOT(ISERROR(SEARCH(("Accepted"),(F269))))</formula>
    </cfRule>
  </conditionalFormatting>
  <conditionalFormatting sqref="F269">
    <cfRule type="containsText" dxfId="1940" priority="1911" operator="containsText" text="Accepted">
      <formula>NOT(ISERROR(SEARCH(("Accepted"),(F269))))</formula>
    </cfRule>
  </conditionalFormatting>
  <conditionalFormatting sqref="F225">
    <cfRule type="cellIs" dxfId="1939" priority="1906" operator="equal">
      <formula>"Accepted"</formula>
    </cfRule>
  </conditionalFormatting>
  <conditionalFormatting sqref="F225">
    <cfRule type="containsText" dxfId="1938" priority="1907" operator="containsText" text="Accepted">
      <formula>NOT(ISERROR(SEARCH(("Accepted"),(F225))))</formula>
    </cfRule>
  </conditionalFormatting>
  <conditionalFormatting sqref="F225">
    <cfRule type="containsText" dxfId="1937" priority="1908" operator="containsText" text="Accepted">
      <formula>NOT(ISERROR(SEARCH(("Accepted"),(F225))))</formula>
    </cfRule>
  </conditionalFormatting>
  <conditionalFormatting sqref="F210:F211">
    <cfRule type="cellIs" dxfId="1936" priority="1903" operator="equal">
      <formula>"Accepted"</formula>
    </cfRule>
  </conditionalFormatting>
  <conditionalFormatting sqref="F210:F211">
    <cfRule type="containsText" dxfId="1935" priority="1904" operator="containsText" text="Accepted">
      <formula>NOT(ISERROR(SEARCH(("Accepted"),(F210))))</formula>
    </cfRule>
  </conditionalFormatting>
  <conditionalFormatting sqref="F210:F211">
    <cfRule type="containsText" dxfId="1934" priority="1905" operator="containsText" text="Accepted">
      <formula>NOT(ISERROR(SEARCH(("Accepted"),(F210))))</formula>
    </cfRule>
  </conditionalFormatting>
  <conditionalFormatting sqref="F84">
    <cfRule type="cellIs" dxfId="1933" priority="1900" operator="equal">
      <formula>"Accepted"</formula>
    </cfRule>
  </conditionalFormatting>
  <conditionalFormatting sqref="F84">
    <cfRule type="containsText" dxfId="1932" priority="1901" operator="containsText" text="Accepted">
      <formula>NOT(ISERROR(SEARCH(("Accepted"),(F84))))</formula>
    </cfRule>
  </conditionalFormatting>
  <conditionalFormatting sqref="F84">
    <cfRule type="containsText" dxfId="1931" priority="1902" operator="containsText" text="Accepted">
      <formula>NOT(ISERROR(SEARCH(("Accepted"),(F84))))</formula>
    </cfRule>
  </conditionalFormatting>
  <conditionalFormatting sqref="F288:F295">
    <cfRule type="cellIs" dxfId="1930" priority="1897" operator="equal">
      <formula>"Accepted"</formula>
    </cfRule>
  </conditionalFormatting>
  <conditionalFormatting sqref="F288:F295">
    <cfRule type="containsText" dxfId="1929" priority="1898" operator="containsText" text="Accepted">
      <formula>NOT(ISERROR(SEARCH(("Accepted"),(F288))))</formula>
    </cfRule>
  </conditionalFormatting>
  <conditionalFormatting sqref="F288:F295">
    <cfRule type="containsText" dxfId="1928" priority="1899" operator="containsText" text="Accepted">
      <formula>NOT(ISERROR(SEARCH(("Accepted"),(F288))))</formula>
    </cfRule>
  </conditionalFormatting>
  <conditionalFormatting sqref="B294:B318">
    <cfRule type="duplicateValues" dxfId="1927" priority="2940"/>
    <cfRule type="duplicateValues" dxfId="1926" priority="2941"/>
  </conditionalFormatting>
  <conditionalFormatting sqref="F300">
    <cfRule type="cellIs" dxfId="1925" priority="1894" operator="equal">
      <formula>"Accepted"</formula>
    </cfRule>
  </conditionalFormatting>
  <conditionalFormatting sqref="F300">
    <cfRule type="containsText" dxfId="1924" priority="1895" operator="containsText" text="Accepted">
      <formula>NOT(ISERROR(SEARCH(("Accepted"),(F300))))</formula>
    </cfRule>
  </conditionalFormatting>
  <conditionalFormatting sqref="F300">
    <cfRule type="containsText" dxfId="1923" priority="1896" operator="containsText" text="Accepted">
      <formula>NOT(ISERROR(SEARCH(("Accepted"),(F300))))</formula>
    </cfRule>
  </conditionalFormatting>
  <conditionalFormatting sqref="F309:F310">
    <cfRule type="cellIs" dxfId="1922" priority="1891" operator="equal">
      <formula>"Accepted"</formula>
    </cfRule>
  </conditionalFormatting>
  <conditionalFormatting sqref="F309:F310">
    <cfRule type="containsText" dxfId="1921" priority="1892" operator="containsText" text="Accepted">
      <formula>NOT(ISERROR(SEARCH(("Accepted"),(F309))))</formula>
    </cfRule>
  </conditionalFormatting>
  <conditionalFormatting sqref="F309:F310">
    <cfRule type="containsText" dxfId="1920" priority="1893" operator="containsText" text="Accepted">
      <formula>NOT(ISERROR(SEARCH(("Accepted"),(F309))))</formula>
    </cfRule>
  </conditionalFormatting>
  <conditionalFormatting sqref="F317:F318">
    <cfRule type="cellIs" dxfId="1919" priority="1888" operator="equal">
      <formula>"Accepted"</formula>
    </cfRule>
  </conditionalFormatting>
  <conditionalFormatting sqref="F317:F318">
    <cfRule type="containsText" dxfId="1918" priority="1889" operator="containsText" text="Accepted">
      <formula>NOT(ISERROR(SEARCH(("Accepted"),(F317))))</formula>
    </cfRule>
  </conditionalFormatting>
  <conditionalFormatting sqref="F317:F318">
    <cfRule type="containsText" dxfId="1917" priority="1890" operator="containsText" text="Accepted">
      <formula>NOT(ISERROR(SEARCH(("Accepted"),(F317))))</formula>
    </cfRule>
  </conditionalFormatting>
  <conditionalFormatting sqref="F313:F314">
    <cfRule type="cellIs" dxfId="1916" priority="1885" operator="equal">
      <formula>"Accepted"</formula>
    </cfRule>
  </conditionalFormatting>
  <conditionalFormatting sqref="F313:F314">
    <cfRule type="containsText" dxfId="1915" priority="1886" operator="containsText" text="Accepted">
      <formula>NOT(ISERROR(SEARCH(("Accepted"),(F313))))</formula>
    </cfRule>
  </conditionalFormatting>
  <conditionalFormatting sqref="F313:F314">
    <cfRule type="containsText" dxfId="1914" priority="1887" operator="containsText" text="Accepted">
      <formula>NOT(ISERROR(SEARCH(("Accepted"),(F313))))</formula>
    </cfRule>
  </conditionalFormatting>
  <conditionalFormatting sqref="F316">
    <cfRule type="cellIs" dxfId="1913" priority="1882" operator="equal">
      <formula>"Accepted"</formula>
    </cfRule>
  </conditionalFormatting>
  <conditionalFormatting sqref="F316">
    <cfRule type="containsText" dxfId="1912" priority="1883" operator="containsText" text="Accepted">
      <formula>NOT(ISERROR(SEARCH(("Accepted"),(F316))))</formula>
    </cfRule>
  </conditionalFormatting>
  <conditionalFormatting sqref="F316">
    <cfRule type="containsText" dxfId="1911" priority="1884" operator="containsText" text="Accepted">
      <formula>NOT(ISERROR(SEARCH(("Accepted"),(F316))))</formula>
    </cfRule>
  </conditionalFormatting>
  <conditionalFormatting sqref="H294:H295">
    <cfRule type="containsText" dxfId="1910" priority="1875" operator="containsText" text="negative+'Profiling-LinkedIn'!">
      <formula>NOT(ISERROR(SEARCH(("negative+'Profiling-LinkedIn'!"),(H294))))</formula>
    </cfRule>
  </conditionalFormatting>
  <conditionalFormatting sqref="H294:H295">
    <cfRule type="containsText" dxfId="1909" priority="1876" operator="containsText" text="negative">
      <formula>NOT(ISERROR(SEARCH(("negative"),(H294))))</formula>
    </cfRule>
  </conditionalFormatting>
  <conditionalFormatting sqref="H294:H295">
    <cfRule type="containsText" dxfId="1908" priority="1877" operator="containsText" text="Positive">
      <formula>NOT(ISERROR(SEARCH(("Positive"),(H294))))</formula>
    </cfRule>
  </conditionalFormatting>
  <conditionalFormatting sqref="H294:H295">
    <cfRule type="cellIs" dxfId="1907" priority="1878" operator="equal">
      <formula>"Neutral"</formula>
    </cfRule>
  </conditionalFormatting>
  <conditionalFormatting sqref="H294:H295">
    <cfRule type="cellIs" dxfId="1906" priority="1879" operator="equal">
      <formula>"Positive"</formula>
    </cfRule>
  </conditionalFormatting>
  <conditionalFormatting sqref="H294:H295">
    <cfRule type="cellIs" dxfId="1905" priority="1880" operator="equal">
      <formula>"Negative"</formula>
    </cfRule>
  </conditionalFormatting>
  <conditionalFormatting sqref="H294:H295">
    <cfRule type="cellIs" dxfId="1904" priority="1881" operator="equal">
      <formula>"Neutral"</formula>
    </cfRule>
  </conditionalFormatting>
  <conditionalFormatting sqref="F320:F321">
    <cfRule type="cellIs" dxfId="1903" priority="1872" operator="equal">
      <formula>"Accepted"</formula>
    </cfRule>
  </conditionalFormatting>
  <conditionalFormatting sqref="F320:F321">
    <cfRule type="containsText" dxfId="1902" priority="1873" operator="containsText" text="Accepted">
      <formula>NOT(ISERROR(SEARCH(("Accepted"),(F320))))</formula>
    </cfRule>
  </conditionalFormatting>
  <conditionalFormatting sqref="F320:F321">
    <cfRule type="containsText" dxfId="1901" priority="1874" operator="containsText" text="Accepted">
      <formula>NOT(ISERROR(SEARCH(("Accepted"),(F320))))</formula>
    </cfRule>
  </conditionalFormatting>
  <conditionalFormatting sqref="F299">
    <cfRule type="cellIs" dxfId="1900" priority="1869" operator="equal">
      <formula>"Accepted"</formula>
    </cfRule>
  </conditionalFormatting>
  <conditionalFormatting sqref="F299">
    <cfRule type="containsText" dxfId="1899" priority="1870" operator="containsText" text="Accepted">
      <formula>NOT(ISERROR(SEARCH(("Accepted"),(F299))))</formula>
    </cfRule>
  </conditionalFormatting>
  <conditionalFormatting sqref="F299">
    <cfRule type="containsText" dxfId="1898" priority="1871" operator="containsText" text="Accepted">
      <formula>NOT(ISERROR(SEARCH(("Accepted"),(F299))))</formula>
    </cfRule>
  </conditionalFormatting>
  <conditionalFormatting sqref="F274">
    <cfRule type="cellIs" dxfId="1897" priority="1866" operator="equal">
      <formula>"Accepted"</formula>
    </cfRule>
  </conditionalFormatting>
  <conditionalFormatting sqref="F274">
    <cfRule type="containsText" dxfId="1896" priority="1867" operator="containsText" text="Accepted">
      <formula>NOT(ISERROR(SEARCH(("Accepted"),(F274))))</formula>
    </cfRule>
  </conditionalFormatting>
  <conditionalFormatting sqref="F274">
    <cfRule type="containsText" dxfId="1895" priority="1868" operator="containsText" text="Accepted">
      <formula>NOT(ISERROR(SEARCH(("Accepted"),(F274))))</formula>
    </cfRule>
  </conditionalFormatting>
  <conditionalFormatting sqref="H320">
    <cfRule type="containsText" dxfId="1894" priority="1859" operator="containsText" text="negative+'Profiling-LinkedIn'!">
      <formula>NOT(ISERROR(SEARCH(("negative+'Profiling-LinkedIn'!"),(H320))))</formula>
    </cfRule>
  </conditionalFormatting>
  <conditionalFormatting sqref="H320">
    <cfRule type="containsText" dxfId="1893" priority="1860" operator="containsText" text="negative">
      <formula>NOT(ISERROR(SEARCH(("negative"),(H320))))</formula>
    </cfRule>
  </conditionalFormatting>
  <conditionalFormatting sqref="H320">
    <cfRule type="containsText" dxfId="1892" priority="1861" operator="containsText" text="Positive">
      <formula>NOT(ISERROR(SEARCH(("Positive"),(H320))))</formula>
    </cfRule>
  </conditionalFormatting>
  <conditionalFormatting sqref="H320">
    <cfRule type="cellIs" dxfId="1891" priority="1862" operator="equal">
      <formula>"Neutral"</formula>
    </cfRule>
  </conditionalFormatting>
  <conditionalFormatting sqref="H320">
    <cfRule type="cellIs" dxfId="1890" priority="1863" operator="equal">
      <formula>"Positive"</formula>
    </cfRule>
  </conditionalFormatting>
  <conditionalFormatting sqref="H320">
    <cfRule type="cellIs" dxfId="1889" priority="1864" operator="equal">
      <formula>"Negative"</formula>
    </cfRule>
  </conditionalFormatting>
  <conditionalFormatting sqref="H320">
    <cfRule type="cellIs" dxfId="1888" priority="1865" operator="equal">
      <formula>"Neutral"</formula>
    </cfRule>
  </conditionalFormatting>
  <conditionalFormatting sqref="F305">
    <cfRule type="cellIs" dxfId="1887" priority="1856" operator="equal">
      <formula>"Accepted"</formula>
    </cfRule>
  </conditionalFormatting>
  <conditionalFormatting sqref="F305">
    <cfRule type="containsText" dxfId="1886" priority="1857" operator="containsText" text="Accepted">
      <formula>NOT(ISERROR(SEARCH(("Accepted"),(F305))))</formula>
    </cfRule>
  </conditionalFormatting>
  <conditionalFormatting sqref="F305">
    <cfRule type="containsText" dxfId="1885" priority="1858" operator="containsText" text="Accepted">
      <formula>NOT(ISERROR(SEARCH(("Accepted"),(F305))))</formula>
    </cfRule>
  </conditionalFormatting>
  <conditionalFormatting sqref="F331">
    <cfRule type="cellIs" dxfId="1884" priority="1853" operator="equal">
      <formula>"Accepted"</formula>
    </cfRule>
  </conditionalFormatting>
  <conditionalFormatting sqref="F331">
    <cfRule type="containsText" dxfId="1883" priority="1854" operator="containsText" text="Accepted">
      <formula>NOT(ISERROR(SEARCH(("Accepted"),(F331))))</formula>
    </cfRule>
  </conditionalFormatting>
  <conditionalFormatting sqref="F331">
    <cfRule type="containsText" dxfId="1882" priority="1855" operator="containsText" text="Accepted">
      <formula>NOT(ISERROR(SEARCH(("Accepted"),(F331))))</formula>
    </cfRule>
  </conditionalFormatting>
  <conditionalFormatting sqref="F332">
    <cfRule type="cellIs" dxfId="1881" priority="1850" operator="equal">
      <formula>"Accepted"</formula>
    </cfRule>
  </conditionalFormatting>
  <conditionalFormatting sqref="F332">
    <cfRule type="containsText" dxfId="1880" priority="1851" operator="containsText" text="Accepted">
      <formula>NOT(ISERROR(SEARCH(("Accepted"),(F332))))</formula>
    </cfRule>
  </conditionalFormatting>
  <conditionalFormatting sqref="F332">
    <cfRule type="containsText" dxfId="1879" priority="1852" operator="containsText" text="Accepted">
      <formula>NOT(ISERROR(SEARCH(("Accepted"),(F332))))</formula>
    </cfRule>
  </conditionalFormatting>
  <conditionalFormatting sqref="F329">
    <cfRule type="cellIs" dxfId="1878" priority="1847" operator="equal">
      <formula>"Accepted"</formula>
    </cfRule>
  </conditionalFormatting>
  <conditionalFormatting sqref="F329">
    <cfRule type="containsText" dxfId="1877" priority="1848" operator="containsText" text="Accepted">
      <formula>NOT(ISERROR(SEARCH(("Accepted"),(F329))))</formula>
    </cfRule>
  </conditionalFormatting>
  <conditionalFormatting sqref="F329">
    <cfRule type="containsText" dxfId="1876" priority="1849" operator="containsText" text="Accepted">
      <formula>NOT(ISERROR(SEARCH(("Accepted"),(F329))))</formula>
    </cfRule>
  </conditionalFormatting>
  <conditionalFormatting sqref="F333">
    <cfRule type="cellIs" dxfId="1875" priority="1844" operator="equal">
      <formula>"Accepted"</formula>
    </cfRule>
  </conditionalFormatting>
  <conditionalFormatting sqref="F333">
    <cfRule type="containsText" dxfId="1874" priority="1845" operator="containsText" text="Accepted">
      <formula>NOT(ISERROR(SEARCH(("Accepted"),(F333))))</formula>
    </cfRule>
  </conditionalFormatting>
  <conditionalFormatting sqref="F333">
    <cfRule type="containsText" dxfId="1873" priority="1846" operator="containsText" text="Accepted">
      <formula>NOT(ISERROR(SEARCH(("Accepted"),(F333))))</formula>
    </cfRule>
  </conditionalFormatting>
  <conditionalFormatting sqref="F339">
    <cfRule type="cellIs" dxfId="1872" priority="1841" operator="equal">
      <formula>"Accepted"</formula>
    </cfRule>
  </conditionalFormatting>
  <conditionalFormatting sqref="F339">
    <cfRule type="containsText" dxfId="1871" priority="1842" operator="containsText" text="Accepted">
      <formula>NOT(ISERROR(SEARCH(("Accepted"),(F339))))</formula>
    </cfRule>
  </conditionalFormatting>
  <conditionalFormatting sqref="F339">
    <cfRule type="containsText" dxfId="1870" priority="1843" operator="containsText" text="Accepted">
      <formula>NOT(ISERROR(SEARCH(("Accepted"),(F339))))</formula>
    </cfRule>
  </conditionalFormatting>
  <conditionalFormatting sqref="F323">
    <cfRule type="cellIs" dxfId="1869" priority="1838" operator="equal">
      <formula>"Accepted"</formula>
    </cfRule>
  </conditionalFormatting>
  <conditionalFormatting sqref="F323">
    <cfRule type="containsText" dxfId="1868" priority="1839" operator="containsText" text="Accepted">
      <formula>NOT(ISERROR(SEARCH(("Accepted"),(F323))))</formula>
    </cfRule>
  </conditionalFormatting>
  <conditionalFormatting sqref="F323">
    <cfRule type="containsText" dxfId="1867" priority="1840" operator="containsText" text="Accepted">
      <formula>NOT(ISERROR(SEARCH(("Accepted"),(F323))))</formula>
    </cfRule>
  </conditionalFormatting>
  <conditionalFormatting sqref="F337">
    <cfRule type="cellIs" dxfId="1866" priority="1835" operator="equal">
      <formula>"Accepted"</formula>
    </cfRule>
  </conditionalFormatting>
  <conditionalFormatting sqref="F337">
    <cfRule type="containsText" dxfId="1865" priority="1836" operator="containsText" text="Accepted">
      <formula>NOT(ISERROR(SEARCH(("Accepted"),(F337))))</formula>
    </cfRule>
  </conditionalFormatting>
  <conditionalFormatting sqref="F337">
    <cfRule type="containsText" dxfId="1864" priority="1837" operator="containsText" text="Accepted">
      <formula>NOT(ISERROR(SEARCH(("Accepted"),(F337))))</formula>
    </cfRule>
  </conditionalFormatting>
  <conditionalFormatting sqref="F342">
    <cfRule type="cellIs" dxfId="1863" priority="1832" operator="equal">
      <formula>"Accepted"</formula>
    </cfRule>
  </conditionalFormatting>
  <conditionalFormatting sqref="F342">
    <cfRule type="containsText" dxfId="1862" priority="1833" operator="containsText" text="Accepted">
      <formula>NOT(ISERROR(SEARCH(("Accepted"),(F342))))</formula>
    </cfRule>
  </conditionalFormatting>
  <conditionalFormatting sqref="F342">
    <cfRule type="containsText" dxfId="1861" priority="1834" operator="containsText" text="Accepted">
      <formula>NOT(ISERROR(SEARCH(("Accepted"),(F342))))</formula>
    </cfRule>
  </conditionalFormatting>
  <conditionalFormatting sqref="F336">
    <cfRule type="cellIs" dxfId="1860" priority="1829" operator="equal">
      <formula>"Accepted"</formula>
    </cfRule>
  </conditionalFormatting>
  <conditionalFormatting sqref="F336">
    <cfRule type="containsText" dxfId="1859" priority="1830" operator="containsText" text="Accepted">
      <formula>NOT(ISERROR(SEARCH(("Accepted"),(F336))))</formula>
    </cfRule>
  </conditionalFormatting>
  <conditionalFormatting sqref="F336">
    <cfRule type="containsText" dxfId="1858" priority="1831" operator="containsText" text="Accepted">
      <formula>NOT(ISERROR(SEARCH(("Accepted"),(F336))))</formula>
    </cfRule>
  </conditionalFormatting>
  <conditionalFormatting sqref="F341">
    <cfRule type="cellIs" dxfId="1857" priority="1826" operator="equal">
      <formula>"Accepted"</formula>
    </cfRule>
  </conditionalFormatting>
  <conditionalFormatting sqref="F341">
    <cfRule type="containsText" dxfId="1856" priority="1827" operator="containsText" text="Accepted">
      <formula>NOT(ISERROR(SEARCH(("Accepted"),(F341))))</formula>
    </cfRule>
  </conditionalFormatting>
  <conditionalFormatting sqref="F341">
    <cfRule type="containsText" dxfId="1855" priority="1828" operator="containsText" text="Accepted">
      <formula>NOT(ISERROR(SEARCH(("Accepted"),(F341))))</formula>
    </cfRule>
  </conditionalFormatting>
  <conditionalFormatting sqref="F307">
    <cfRule type="cellIs" dxfId="1854" priority="1823" operator="equal">
      <formula>"Accepted"</formula>
    </cfRule>
  </conditionalFormatting>
  <conditionalFormatting sqref="F307">
    <cfRule type="containsText" dxfId="1853" priority="1824" operator="containsText" text="Accepted">
      <formula>NOT(ISERROR(SEARCH(("Accepted"),(F307))))</formula>
    </cfRule>
  </conditionalFormatting>
  <conditionalFormatting sqref="F307">
    <cfRule type="containsText" dxfId="1852" priority="1825" operator="containsText" text="Accepted">
      <formula>NOT(ISERROR(SEARCH(("Accepted"),(F307))))</formula>
    </cfRule>
  </conditionalFormatting>
  <conditionalFormatting sqref="F311">
    <cfRule type="cellIs" dxfId="1851" priority="1820" operator="equal">
      <formula>"Accepted"</formula>
    </cfRule>
  </conditionalFormatting>
  <conditionalFormatting sqref="F311">
    <cfRule type="containsText" dxfId="1850" priority="1821" operator="containsText" text="Accepted">
      <formula>NOT(ISERROR(SEARCH(("Accepted"),(F311))))</formula>
    </cfRule>
  </conditionalFormatting>
  <conditionalFormatting sqref="F311">
    <cfRule type="containsText" dxfId="1849" priority="1822" operator="containsText" text="Accepted">
      <formula>NOT(ISERROR(SEARCH(("Accepted"),(F311))))</formula>
    </cfRule>
  </conditionalFormatting>
  <conditionalFormatting sqref="F303">
    <cfRule type="cellIs" dxfId="1848" priority="1817" operator="equal">
      <formula>"Accepted"</formula>
    </cfRule>
  </conditionalFormatting>
  <conditionalFormatting sqref="F303">
    <cfRule type="containsText" dxfId="1847" priority="1818" operator="containsText" text="Accepted">
      <formula>NOT(ISERROR(SEARCH(("Accepted"),(F303))))</formula>
    </cfRule>
  </conditionalFormatting>
  <conditionalFormatting sqref="F303">
    <cfRule type="containsText" dxfId="1846" priority="1819" operator="containsText" text="Accepted">
      <formula>NOT(ISERROR(SEARCH(("Accepted"),(F303))))</formula>
    </cfRule>
  </conditionalFormatting>
  <conditionalFormatting sqref="F315">
    <cfRule type="cellIs" dxfId="1845" priority="1814" operator="equal">
      <formula>"Accepted"</formula>
    </cfRule>
  </conditionalFormatting>
  <conditionalFormatting sqref="F315">
    <cfRule type="containsText" dxfId="1844" priority="1815" operator="containsText" text="Accepted">
      <formula>NOT(ISERROR(SEARCH(("Accepted"),(F315))))</formula>
    </cfRule>
  </conditionalFormatting>
  <conditionalFormatting sqref="F315">
    <cfRule type="containsText" dxfId="1843" priority="1816" operator="containsText" text="Accepted">
      <formula>NOT(ISERROR(SEARCH(("Accepted"),(F315))))</formula>
    </cfRule>
  </conditionalFormatting>
  <conditionalFormatting sqref="F335">
    <cfRule type="cellIs" dxfId="1842" priority="1811" operator="equal">
      <formula>"Accepted"</formula>
    </cfRule>
  </conditionalFormatting>
  <conditionalFormatting sqref="F335">
    <cfRule type="containsText" dxfId="1841" priority="1812" operator="containsText" text="Accepted">
      <formula>NOT(ISERROR(SEARCH(("Accepted"),(F335))))</formula>
    </cfRule>
  </conditionalFormatting>
  <conditionalFormatting sqref="F335">
    <cfRule type="containsText" dxfId="1840" priority="1813" operator="containsText" text="Accepted">
      <formula>NOT(ISERROR(SEARCH(("Accepted"),(F335))))</formula>
    </cfRule>
  </conditionalFormatting>
  <conditionalFormatting sqref="F328">
    <cfRule type="cellIs" dxfId="1839" priority="1808" operator="equal">
      <formula>"Accepted"</formula>
    </cfRule>
  </conditionalFormatting>
  <conditionalFormatting sqref="F328">
    <cfRule type="containsText" dxfId="1838" priority="1809" operator="containsText" text="Accepted">
      <formula>NOT(ISERROR(SEARCH(("Accepted"),(F328))))</formula>
    </cfRule>
  </conditionalFormatting>
  <conditionalFormatting sqref="F328">
    <cfRule type="containsText" dxfId="1837" priority="1810" operator="containsText" text="Accepted">
      <formula>NOT(ISERROR(SEARCH(("Accepted"),(F328))))</formula>
    </cfRule>
  </conditionalFormatting>
  <conditionalFormatting sqref="F326">
    <cfRule type="cellIs" dxfId="1836" priority="1805" operator="equal">
      <formula>"Accepted"</formula>
    </cfRule>
  </conditionalFormatting>
  <conditionalFormatting sqref="F326">
    <cfRule type="containsText" dxfId="1835" priority="1806" operator="containsText" text="Accepted">
      <formula>NOT(ISERROR(SEARCH(("Accepted"),(F326))))</formula>
    </cfRule>
  </conditionalFormatting>
  <conditionalFormatting sqref="F326">
    <cfRule type="containsText" dxfId="1834" priority="1807" operator="containsText" text="Accepted">
      <formula>NOT(ISERROR(SEARCH(("Accepted"),(F326))))</formula>
    </cfRule>
  </conditionalFormatting>
  <conditionalFormatting sqref="F340">
    <cfRule type="cellIs" dxfId="1833" priority="1802" operator="equal">
      <formula>"Accepted"</formula>
    </cfRule>
  </conditionalFormatting>
  <conditionalFormatting sqref="F340">
    <cfRule type="containsText" dxfId="1832" priority="1803" operator="containsText" text="Accepted">
      <formula>NOT(ISERROR(SEARCH(("Accepted"),(F340))))</formula>
    </cfRule>
  </conditionalFormatting>
  <conditionalFormatting sqref="F340">
    <cfRule type="containsText" dxfId="1831" priority="1804" operator="containsText" text="Accepted">
      <formula>NOT(ISERROR(SEARCH(("Accepted"),(F340))))</formula>
    </cfRule>
  </conditionalFormatting>
  <conditionalFormatting sqref="F108">
    <cfRule type="cellIs" dxfId="1830" priority="1799" operator="equal">
      <formula>"Accepted"</formula>
    </cfRule>
  </conditionalFormatting>
  <conditionalFormatting sqref="F108">
    <cfRule type="containsText" dxfId="1829" priority="1800" operator="containsText" text="Accepted">
      <formula>NOT(ISERROR(SEARCH(("Accepted"),(F108))))</formula>
    </cfRule>
  </conditionalFormatting>
  <conditionalFormatting sqref="F108">
    <cfRule type="containsText" dxfId="1828" priority="1801" operator="containsText" text="Accepted">
      <formula>NOT(ISERROR(SEARCH(("Accepted"),(F108))))</formula>
    </cfRule>
  </conditionalFormatting>
  <conditionalFormatting sqref="H118">
    <cfRule type="containsText" dxfId="1827" priority="1791" operator="containsText" text="negative+'Profiling-LinkedIn'!">
      <formula>NOT(ISERROR(SEARCH(("negative+'Profiling-LinkedIn'!"),(H118))))</formula>
    </cfRule>
  </conditionalFormatting>
  <conditionalFormatting sqref="H118">
    <cfRule type="containsText" dxfId="1826" priority="1792" operator="containsText" text="negative">
      <formula>NOT(ISERROR(SEARCH(("negative"),(H118))))</formula>
    </cfRule>
  </conditionalFormatting>
  <conditionalFormatting sqref="H118">
    <cfRule type="containsText" dxfId="1825" priority="1793" operator="containsText" text="Positive">
      <formula>NOT(ISERROR(SEARCH(("Positive"),(H118))))</formula>
    </cfRule>
  </conditionalFormatting>
  <conditionalFormatting sqref="H118">
    <cfRule type="cellIs" dxfId="1824" priority="1794" operator="equal">
      <formula>"Positive"</formula>
    </cfRule>
  </conditionalFormatting>
  <conditionalFormatting sqref="H118">
    <cfRule type="cellIs" dxfId="1823" priority="1795" operator="equal">
      <formula>"Negative"</formula>
    </cfRule>
  </conditionalFormatting>
  <conditionalFormatting sqref="H118">
    <cfRule type="cellIs" dxfId="1822" priority="1796" operator="equal">
      <formula>"Neutral"</formula>
    </cfRule>
  </conditionalFormatting>
  <conditionalFormatting sqref="H118">
    <cfRule type="cellIs" dxfId="1821" priority="1797" operator="equal">
      <formula>"Neutral"</formula>
    </cfRule>
  </conditionalFormatting>
  <conditionalFormatting sqref="H118">
    <cfRule type="cellIs" dxfId="1820" priority="1798" operator="equal">
      <formula>"Neutral"</formula>
    </cfRule>
  </conditionalFormatting>
  <conditionalFormatting sqref="H108">
    <cfRule type="containsText" dxfId="1819" priority="1783" operator="containsText" text="negative+'Profiling-LinkedIn'!">
      <formula>NOT(ISERROR(SEARCH(("negative+'Profiling-LinkedIn'!"),(H108))))</formula>
    </cfRule>
  </conditionalFormatting>
  <conditionalFormatting sqref="H108">
    <cfRule type="containsText" dxfId="1818" priority="1784" operator="containsText" text="negative">
      <formula>NOT(ISERROR(SEARCH(("negative"),(H108))))</formula>
    </cfRule>
  </conditionalFormatting>
  <conditionalFormatting sqref="H108">
    <cfRule type="containsText" dxfId="1817" priority="1785" operator="containsText" text="Positive">
      <formula>NOT(ISERROR(SEARCH(("Positive"),(H108))))</formula>
    </cfRule>
  </conditionalFormatting>
  <conditionalFormatting sqref="H108">
    <cfRule type="cellIs" dxfId="1816" priority="1786" operator="equal">
      <formula>"Positive"</formula>
    </cfRule>
  </conditionalFormatting>
  <conditionalFormatting sqref="H108">
    <cfRule type="cellIs" dxfId="1815" priority="1787" operator="equal">
      <formula>"Negative"</formula>
    </cfRule>
  </conditionalFormatting>
  <conditionalFormatting sqref="H108">
    <cfRule type="cellIs" dxfId="1814" priority="1788" operator="equal">
      <formula>"Neutral"</formula>
    </cfRule>
  </conditionalFormatting>
  <conditionalFormatting sqref="H108">
    <cfRule type="cellIs" dxfId="1813" priority="1789" operator="equal">
      <formula>"Neutral"</formula>
    </cfRule>
  </conditionalFormatting>
  <conditionalFormatting sqref="H108">
    <cfRule type="cellIs" dxfId="1812" priority="1790" operator="equal">
      <formula>"Neutral"</formula>
    </cfRule>
  </conditionalFormatting>
  <conditionalFormatting sqref="H344">
    <cfRule type="containsText" dxfId="1811" priority="1777" operator="containsText" text="negative+'Profiling-LinkedIn'!">
      <formula>NOT(ISERROR(SEARCH(("negative+'Profiling-LinkedIn'!"),(H344))))</formula>
    </cfRule>
  </conditionalFormatting>
  <conditionalFormatting sqref="H344">
    <cfRule type="containsText" dxfId="1810" priority="1778" operator="containsText" text="negative">
      <formula>NOT(ISERROR(SEARCH(("negative"),(H344))))</formula>
    </cfRule>
  </conditionalFormatting>
  <conditionalFormatting sqref="H344">
    <cfRule type="containsText" dxfId="1809" priority="1779" operator="containsText" text="Positive">
      <formula>NOT(ISERROR(SEARCH(("Positive"),(H344))))</formula>
    </cfRule>
  </conditionalFormatting>
  <conditionalFormatting sqref="H344">
    <cfRule type="cellIs" dxfId="1808" priority="1780" operator="equal">
      <formula>"Neutral"</formula>
    </cfRule>
  </conditionalFormatting>
  <conditionalFormatting sqref="H344">
    <cfRule type="cellIs" dxfId="1807" priority="1781" operator="equal">
      <formula>"Positive"</formula>
    </cfRule>
  </conditionalFormatting>
  <conditionalFormatting sqref="H344">
    <cfRule type="cellIs" dxfId="1806" priority="1782" operator="equal">
      <formula>"Negative"</formula>
    </cfRule>
  </conditionalFormatting>
  <conditionalFormatting sqref="B345:B361">
    <cfRule type="duplicateValues" dxfId="1805" priority="1775"/>
    <cfRule type="duplicateValues" dxfId="1804" priority="1776"/>
  </conditionalFormatting>
  <conditionalFormatting sqref="F356">
    <cfRule type="containsText" dxfId="1803" priority="1773" operator="containsText" text="Accepted">
      <formula>NOT(ISERROR(SEARCH(("Accepted"),(F356))))</formula>
    </cfRule>
  </conditionalFormatting>
  <conditionalFormatting sqref="F356">
    <cfRule type="cellIs" dxfId="1802" priority="1774" operator="equal">
      <formula>"Accepted"</formula>
    </cfRule>
  </conditionalFormatting>
  <conditionalFormatting sqref="H356">
    <cfRule type="containsText" dxfId="1801" priority="1766" operator="containsText" text="negative+'Profiling-LinkedIn'!">
      <formula>NOT(ISERROR(SEARCH(("negative+'Profiling-LinkedIn'!"),(H356))))</formula>
    </cfRule>
  </conditionalFormatting>
  <conditionalFormatting sqref="H356">
    <cfRule type="containsText" dxfId="1800" priority="1767" operator="containsText" text="negative">
      <formula>NOT(ISERROR(SEARCH(("negative"),(H356))))</formula>
    </cfRule>
  </conditionalFormatting>
  <conditionalFormatting sqref="H356">
    <cfRule type="containsText" dxfId="1799" priority="1768" operator="containsText" text="Positive">
      <formula>NOT(ISERROR(SEARCH(("Positive"),(H356))))</formula>
    </cfRule>
  </conditionalFormatting>
  <conditionalFormatting sqref="H356">
    <cfRule type="cellIs" dxfId="1798" priority="1769" operator="equal">
      <formula>"Neutral"</formula>
    </cfRule>
  </conditionalFormatting>
  <conditionalFormatting sqref="H356">
    <cfRule type="cellIs" dxfId="1797" priority="1770" operator="equal">
      <formula>"Positive"</formula>
    </cfRule>
  </conditionalFormatting>
  <conditionalFormatting sqref="H356">
    <cfRule type="cellIs" dxfId="1796" priority="1771" operator="equal">
      <formula>"Negative"</formula>
    </cfRule>
  </conditionalFormatting>
  <conditionalFormatting sqref="H356">
    <cfRule type="cellIs" dxfId="1795" priority="1772" operator="equal">
      <formula>"Neutral"</formula>
    </cfRule>
  </conditionalFormatting>
  <conditionalFormatting sqref="B362:B364">
    <cfRule type="duplicateValues" dxfId="1794" priority="1764"/>
    <cfRule type="duplicateValues" dxfId="1793" priority="1765"/>
  </conditionalFormatting>
  <conditionalFormatting sqref="F363">
    <cfRule type="containsText" dxfId="1792" priority="1762" operator="containsText" text="Accepted">
      <formula>NOT(ISERROR(SEARCH(("Accepted"),(F363))))</formula>
    </cfRule>
  </conditionalFormatting>
  <conditionalFormatting sqref="F363">
    <cfRule type="cellIs" dxfId="1791" priority="1763" operator="equal">
      <formula>"Accepted"</formula>
    </cfRule>
  </conditionalFormatting>
  <conditionalFormatting sqref="F360:F361">
    <cfRule type="containsText" dxfId="1790" priority="1760" operator="containsText" text="Accepted">
      <formula>NOT(ISERROR(SEARCH(("Accepted"),(F360))))</formula>
    </cfRule>
  </conditionalFormatting>
  <conditionalFormatting sqref="F360:F361">
    <cfRule type="cellIs" dxfId="1789" priority="1761" operator="equal">
      <formula>"Accepted"</formula>
    </cfRule>
  </conditionalFormatting>
  <conditionalFormatting sqref="F369:F370">
    <cfRule type="containsText" dxfId="1788" priority="1758" operator="containsText" text="Accepted">
      <formula>NOT(ISERROR(SEARCH(("Accepted"),(F369))))</formula>
    </cfRule>
  </conditionalFormatting>
  <conditionalFormatting sqref="F369:F370">
    <cfRule type="cellIs" dxfId="1787" priority="1759" operator="equal">
      <formula>"Accepted"</formula>
    </cfRule>
  </conditionalFormatting>
  <conditionalFormatting sqref="F362">
    <cfRule type="containsText" dxfId="1786" priority="1756" operator="containsText" text="Accepted">
      <formula>NOT(ISERROR(SEARCH(("Accepted"),(F362))))</formula>
    </cfRule>
  </conditionalFormatting>
  <conditionalFormatting sqref="F362">
    <cfRule type="cellIs" dxfId="1785" priority="1757" operator="equal">
      <formula>"Accepted"</formula>
    </cfRule>
  </conditionalFormatting>
  <conditionalFormatting sqref="F357">
    <cfRule type="containsText" dxfId="1784" priority="1754" operator="containsText" text="Accepted">
      <formula>NOT(ISERROR(SEARCH(("Accepted"),(F357))))</formula>
    </cfRule>
  </conditionalFormatting>
  <conditionalFormatting sqref="F357">
    <cfRule type="cellIs" dxfId="1783" priority="1755" operator="equal">
      <formula>"Accepted"</formula>
    </cfRule>
  </conditionalFormatting>
  <conditionalFormatting sqref="F367">
    <cfRule type="containsText" dxfId="1782" priority="1752" operator="containsText" text="Accepted">
      <formula>NOT(ISERROR(SEARCH(("Accepted"),(F367))))</formula>
    </cfRule>
  </conditionalFormatting>
  <conditionalFormatting sqref="F367">
    <cfRule type="cellIs" dxfId="1781" priority="1753" operator="equal">
      <formula>"Accepted"</formula>
    </cfRule>
  </conditionalFormatting>
  <conditionalFormatting sqref="F366">
    <cfRule type="containsText" dxfId="1780" priority="1750" operator="containsText" text="Accepted">
      <formula>NOT(ISERROR(SEARCH(("Accepted"),(F366))))</formula>
    </cfRule>
  </conditionalFormatting>
  <conditionalFormatting sqref="F366">
    <cfRule type="cellIs" dxfId="1779" priority="1751" operator="equal">
      <formula>"Accepted"</formula>
    </cfRule>
  </conditionalFormatting>
  <conditionalFormatting sqref="F348">
    <cfRule type="containsText" dxfId="1778" priority="1748" operator="containsText" text="Accepted">
      <formula>NOT(ISERROR(SEARCH(("Accepted"),(F348))))</formula>
    </cfRule>
  </conditionalFormatting>
  <conditionalFormatting sqref="F348">
    <cfRule type="cellIs" dxfId="1777" priority="1749" operator="equal">
      <formula>"Accepted"</formula>
    </cfRule>
  </conditionalFormatting>
  <conditionalFormatting sqref="F302">
    <cfRule type="cellIs" dxfId="1776" priority="1745" operator="equal">
      <formula>"Accepted"</formula>
    </cfRule>
  </conditionalFormatting>
  <conditionalFormatting sqref="F302">
    <cfRule type="containsText" dxfId="1775" priority="1746" operator="containsText" text="Accepted">
      <formula>NOT(ISERROR(SEARCH(("Accepted"),(F302))))</formula>
    </cfRule>
  </conditionalFormatting>
  <conditionalFormatting sqref="F302">
    <cfRule type="containsText" dxfId="1774" priority="1747" operator="containsText" text="Accepted">
      <formula>NOT(ISERROR(SEARCH(("Accepted"),(F302))))</formula>
    </cfRule>
  </conditionalFormatting>
  <conditionalFormatting sqref="F319">
    <cfRule type="cellIs" dxfId="1773" priority="1742" operator="equal">
      <formula>"Accepted"</formula>
    </cfRule>
  </conditionalFormatting>
  <conditionalFormatting sqref="F319">
    <cfRule type="containsText" dxfId="1772" priority="1743" operator="containsText" text="Accepted">
      <formula>NOT(ISERROR(SEARCH(("Accepted"),(F319))))</formula>
    </cfRule>
  </conditionalFormatting>
  <conditionalFormatting sqref="F319">
    <cfRule type="containsText" dxfId="1771" priority="1744" operator="containsText" text="Accepted">
      <formula>NOT(ISERROR(SEARCH(("Accepted"),(F319))))</formula>
    </cfRule>
  </conditionalFormatting>
  <conditionalFormatting sqref="F353">
    <cfRule type="containsText" dxfId="1770" priority="1740" operator="containsText" text="Accepted">
      <formula>NOT(ISERROR(SEARCH(("Accepted"),(F353))))</formula>
    </cfRule>
  </conditionalFormatting>
  <conditionalFormatting sqref="F353">
    <cfRule type="cellIs" dxfId="1769" priority="1741" operator="equal">
      <formula>"Accepted"</formula>
    </cfRule>
  </conditionalFormatting>
  <conditionalFormatting sqref="F385">
    <cfRule type="containsText" dxfId="1768" priority="1738" operator="containsText" text="Accepted">
      <formula>NOT(ISERROR(SEARCH(("Accepted"),(F385))))</formula>
    </cfRule>
  </conditionalFormatting>
  <conditionalFormatting sqref="F385">
    <cfRule type="cellIs" dxfId="1767" priority="1739" operator="equal">
      <formula>"Accepted"</formula>
    </cfRule>
  </conditionalFormatting>
  <conditionalFormatting sqref="F387">
    <cfRule type="containsText" dxfId="1766" priority="1736" operator="containsText" text="Accepted">
      <formula>NOT(ISERROR(SEARCH(("Accepted"),(F387))))</formula>
    </cfRule>
  </conditionalFormatting>
  <conditionalFormatting sqref="F387">
    <cfRule type="cellIs" dxfId="1765" priority="1737" operator="equal">
      <formula>"Accepted"</formula>
    </cfRule>
  </conditionalFormatting>
  <conditionalFormatting sqref="F372">
    <cfRule type="containsText" dxfId="1764" priority="1734" operator="containsText" text="Accepted">
      <formula>NOT(ISERROR(SEARCH(("Accepted"),(F372))))</formula>
    </cfRule>
  </conditionalFormatting>
  <conditionalFormatting sqref="F372">
    <cfRule type="cellIs" dxfId="1763" priority="1735" operator="equal">
      <formula>"Accepted"</formula>
    </cfRule>
  </conditionalFormatting>
  <conditionalFormatting sqref="F373">
    <cfRule type="containsText" dxfId="1762" priority="1732" operator="containsText" text="Accepted">
      <formula>NOT(ISERROR(SEARCH(("Accepted"),(F373))))</formula>
    </cfRule>
  </conditionalFormatting>
  <conditionalFormatting sqref="F373">
    <cfRule type="cellIs" dxfId="1761" priority="1733" operator="equal">
      <formula>"Accepted"</formula>
    </cfRule>
  </conditionalFormatting>
  <conditionalFormatting sqref="F383">
    <cfRule type="containsText" dxfId="1760" priority="1730" operator="containsText" text="Accepted">
      <formula>NOT(ISERROR(SEARCH(("Accepted"),(F383))))</formula>
    </cfRule>
  </conditionalFormatting>
  <conditionalFormatting sqref="F383">
    <cfRule type="cellIs" dxfId="1759" priority="1731" operator="equal">
      <formula>"Accepted"</formula>
    </cfRule>
  </conditionalFormatting>
  <conditionalFormatting sqref="F382">
    <cfRule type="containsText" dxfId="1758" priority="1728" operator="containsText" text="Accepted">
      <formula>NOT(ISERROR(SEARCH(("Accepted"),(F382))))</formula>
    </cfRule>
  </conditionalFormatting>
  <conditionalFormatting sqref="F382">
    <cfRule type="cellIs" dxfId="1757" priority="1729" operator="equal">
      <formula>"Accepted"</formula>
    </cfRule>
  </conditionalFormatting>
  <conditionalFormatting sqref="F358">
    <cfRule type="containsText" dxfId="1756" priority="1726" operator="containsText" text="Accepted">
      <formula>NOT(ISERROR(SEARCH(("Accepted"),(F358))))</formula>
    </cfRule>
  </conditionalFormatting>
  <conditionalFormatting sqref="F358">
    <cfRule type="cellIs" dxfId="1755" priority="1727" operator="equal">
      <formula>"Accepted"</formula>
    </cfRule>
  </conditionalFormatting>
  <conditionalFormatting sqref="F389">
    <cfRule type="containsText" dxfId="1754" priority="1724" operator="containsText" text="Accepted">
      <formula>NOT(ISERROR(SEARCH(("Accepted"),(F389))))</formula>
    </cfRule>
  </conditionalFormatting>
  <conditionalFormatting sqref="F389">
    <cfRule type="cellIs" dxfId="1753" priority="1725" operator="equal">
      <formula>"Accepted"</formula>
    </cfRule>
  </conditionalFormatting>
  <conditionalFormatting sqref="F306">
    <cfRule type="containsText" dxfId="1752" priority="1722" operator="containsText" text="Accepted">
      <formula>NOT(ISERROR(SEARCH(("Accepted"),(F306))))</formula>
    </cfRule>
  </conditionalFormatting>
  <conditionalFormatting sqref="F306">
    <cfRule type="cellIs" dxfId="1751" priority="1723" operator="equal">
      <formula>"Accepted"</formula>
    </cfRule>
  </conditionalFormatting>
  <conditionalFormatting sqref="F377:F378">
    <cfRule type="containsText" dxfId="1750" priority="1720" operator="containsText" text="Accepted">
      <formula>NOT(ISERROR(SEARCH(("Accepted"),(F377))))</formula>
    </cfRule>
  </conditionalFormatting>
  <conditionalFormatting sqref="F377:F378">
    <cfRule type="cellIs" dxfId="1749" priority="1721" operator="equal">
      <formula>"Accepted"</formula>
    </cfRule>
  </conditionalFormatting>
  <conditionalFormatting sqref="F349:F350">
    <cfRule type="containsText" dxfId="1748" priority="1718" operator="containsText" text="Accepted">
      <formula>NOT(ISERROR(SEARCH(("Accepted"),(F349))))</formula>
    </cfRule>
  </conditionalFormatting>
  <conditionalFormatting sqref="F349:F350">
    <cfRule type="cellIs" dxfId="1747" priority="1719" operator="equal">
      <formula>"Accepted"</formula>
    </cfRule>
  </conditionalFormatting>
  <conditionalFormatting sqref="F355">
    <cfRule type="containsText" dxfId="1746" priority="1716" operator="containsText" text="Accepted">
      <formula>NOT(ISERROR(SEARCH(("Accepted"),(F355))))</formula>
    </cfRule>
  </conditionalFormatting>
  <conditionalFormatting sqref="F355">
    <cfRule type="cellIs" dxfId="1745" priority="1717" operator="equal">
      <formula>"Accepted"</formula>
    </cfRule>
  </conditionalFormatting>
  <conditionalFormatting sqref="F371">
    <cfRule type="containsText" dxfId="1744" priority="1714" operator="containsText" text="Accepted">
      <formula>NOT(ISERROR(SEARCH(("Accepted"),(F371))))</formula>
    </cfRule>
  </conditionalFormatting>
  <conditionalFormatting sqref="F371">
    <cfRule type="cellIs" dxfId="1743" priority="1715" operator="equal">
      <formula>"Accepted"</formula>
    </cfRule>
  </conditionalFormatting>
  <conditionalFormatting sqref="F365">
    <cfRule type="containsText" dxfId="1742" priority="1712" operator="containsText" text="Accepted">
      <formula>NOT(ISERROR(SEARCH(("Accepted"),(F365))))</formula>
    </cfRule>
  </conditionalFormatting>
  <conditionalFormatting sqref="F365">
    <cfRule type="cellIs" dxfId="1741" priority="1713" operator="equal">
      <formula>"Accepted"</formula>
    </cfRule>
  </conditionalFormatting>
  <conditionalFormatting sqref="F345">
    <cfRule type="containsText" dxfId="1740" priority="1710" operator="containsText" text="Accepted">
      <formula>NOT(ISERROR(SEARCH(("Accepted"),(F345))))</formula>
    </cfRule>
  </conditionalFormatting>
  <conditionalFormatting sqref="F345">
    <cfRule type="cellIs" dxfId="1739" priority="1711" operator="equal">
      <formula>"Accepted"</formula>
    </cfRule>
  </conditionalFormatting>
  <conditionalFormatting sqref="H180">
    <cfRule type="containsText" dxfId="1738" priority="1703" operator="containsText" text="negative+'Profiling-LinkedIn'!">
      <formula>NOT(ISERROR(SEARCH(("negative+'Profiling-LinkedIn'!"),(H180))))</formula>
    </cfRule>
  </conditionalFormatting>
  <conditionalFormatting sqref="H180">
    <cfRule type="containsText" dxfId="1737" priority="1704" operator="containsText" text="negative">
      <formula>NOT(ISERROR(SEARCH(("negative"),(H180))))</formula>
    </cfRule>
  </conditionalFormatting>
  <conditionalFormatting sqref="H180">
    <cfRule type="containsText" dxfId="1736" priority="1705" operator="containsText" text="Positive">
      <formula>NOT(ISERROR(SEARCH(("Positive"),(H180))))</formula>
    </cfRule>
  </conditionalFormatting>
  <conditionalFormatting sqref="H180">
    <cfRule type="cellIs" dxfId="1735" priority="1706" operator="equal">
      <formula>"Neutral"</formula>
    </cfRule>
  </conditionalFormatting>
  <conditionalFormatting sqref="H180">
    <cfRule type="cellIs" dxfId="1734" priority="1707" operator="equal">
      <formula>"Positive"</formula>
    </cfRule>
  </conditionalFormatting>
  <conditionalFormatting sqref="H180">
    <cfRule type="cellIs" dxfId="1733" priority="1708" operator="equal">
      <formula>"Negative"</formula>
    </cfRule>
  </conditionalFormatting>
  <conditionalFormatting sqref="H180">
    <cfRule type="cellIs" dxfId="1732" priority="1709" operator="equal">
      <formula>"Neutral"</formula>
    </cfRule>
  </conditionalFormatting>
  <conditionalFormatting sqref="H155">
    <cfRule type="containsText" dxfId="1731" priority="1697" operator="containsText" text="negative+'Profiling-LinkedIn'!">
      <formula>NOT(ISERROR(SEARCH(("negative+'Profiling-LinkedIn'!"),(H155))))</formula>
    </cfRule>
  </conditionalFormatting>
  <conditionalFormatting sqref="H155">
    <cfRule type="containsText" dxfId="1730" priority="1698" operator="containsText" text="negative">
      <formula>NOT(ISERROR(SEARCH(("negative"),(H155))))</formula>
    </cfRule>
  </conditionalFormatting>
  <conditionalFormatting sqref="H155">
    <cfRule type="containsText" dxfId="1729" priority="1699" operator="containsText" text="Positive">
      <formula>NOT(ISERROR(SEARCH(("Positive"),(H155))))</formula>
    </cfRule>
  </conditionalFormatting>
  <conditionalFormatting sqref="H155">
    <cfRule type="cellIs" dxfId="1728" priority="1700" operator="equal">
      <formula>"Neutral"</formula>
    </cfRule>
  </conditionalFormatting>
  <conditionalFormatting sqref="H155">
    <cfRule type="cellIs" dxfId="1727" priority="1701" operator="equal">
      <formula>"Positive"</formula>
    </cfRule>
  </conditionalFormatting>
  <conditionalFormatting sqref="H155">
    <cfRule type="cellIs" dxfId="1726" priority="1702" operator="equal">
      <formula>"Negative"</formula>
    </cfRule>
  </conditionalFormatting>
  <conditionalFormatting sqref="F415">
    <cfRule type="containsText" dxfId="1725" priority="1695" operator="containsText" text="Accepted">
      <formula>NOT(ISERROR(SEARCH(("Accepted"),(F415))))</formula>
    </cfRule>
  </conditionalFormatting>
  <conditionalFormatting sqref="F415">
    <cfRule type="cellIs" dxfId="1724" priority="1696" operator="equal">
      <formula>"Accepted"</formula>
    </cfRule>
  </conditionalFormatting>
  <conditionalFormatting sqref="F408">
    <cfRule type="containsText" dxfId="1723" priority="1693" operator="containsText" text="Accepted">
      <formula>NOT(ISERROR(SEARCH(("Accepted"),(F408))))</formula>
    </cfRule>
  </conditionalFormatting>
  <conditionalFormatting sqref="F408">
    <cfRule type="cellIs" dxfId="1722" priority="1694" operator="equal">
      <formula>"Accepted"</formula>
    </cfRule>
  </conditionalFormatting>
  <conditionalFormatting sqref="F397">
    <cfRule type="containsText" dxfId="1721" priority="1691" operator="containsText" text="Accepted">
      <formula>NOT(ISERROR(SEARCH(("Accepted"),(F397))))</formula>
    </cfRule>
  </conditionalFormatting>
  <conditionalFormatting sqref="F397">
    <cfRule type="cellIs" dxfId="1720" priority="1692" operator="equal">
      <formula>"Accepted"</formula>
    </cfRule>
  </conditionalFormatting>
  <conditionalFormatting sqref="F394">
    <cfRule type="containsText" dxfId="1719" priority="1689" operator="containsText" text="Accepted">
      <formula>NOT(ISERROR(SEARCH(("Accepted"),(F394))))</formula>
    </cfRule>
  </conditionalFormatting>
  <conditionalFormatting sqref="F394">
    <cfRule type="cellIs" dxfId="1718" priority="1690" operator="equal">
      <formula>"Accepted"</formula>
    </cfRule>
  </conditionalFormatting>
  <conditionalFormatting sqref="F412:F413">
    <cfRule type="containsText" dxfId="1717" priority="1687" operator="containsText" text="Accepted">
      <formula>NOT(ISERROR(SEARCH(("Accepted"),(F412))))</formula>
    </cfRule>
  </conditionalFormatting>
  <conditionalFormatting sqref="F412:F413">
    <cfRule type="cellIs" dxfId="1716" priority="1688" operator="equal">
      <formula>"Accepted"</formula>
    </cfRule>
  </conditionalFormatting>
  <conditionalFormatting sqref="F407">
    <cfRule type="containsText" dxfId="1715" priority="1685" operator="containsText" text="Accepted">
      <formula>NOT(ISERROR(SEARCH(("Accepted"),(F407))))</formula>
    </cfRule>
  </conditionalFormatting>
  <conditionalFormatting sqref="F407">
    <cfRule type="cellIs" dxfId="1714" priority="1686" operator="equal">
      <formula>"Accepted"</formula>
    </cfRule>
  </conditionalFormatting>
  <conditionalFormatting sqref="F404">
    <cfRule type="containsText" dxfId="1713" priority="1683" operator="containsText" text="Accepted">
      <formula>NOT(ISERROR(SEARCH(("Accepted"),(F404))))</formula>
    </cfRule>
  </conditionalFormatting>
  <conditionalFormatting sqref="F404">
    <cfRule type="cellIs" dxfId="1712" priority="1684" operator="equal">
      <formula>"Accepted"</formula>
    </cfRule>
  </conditionalFormatting>
  <conditionalFormatting sqref="F414">
    <cfRule type="containsText" dxfId="1711" priority="1681" operator="containsText" text="Accepted">
      <formula>NOT(ISERROR(SEARCH(("Accepted"),(F414))))</formula>
    </cfRule>
  </conditionalFormatting>
  <conditionalFormatting sqref="F414">
    <cfRule type="cellIs" dxfId="1710" priority="1682" operator="equal">
      <formula>"Accepted"</formula>
    </cfRule>
  </conditionalFormatting>
  <conditionalFormatting sqref="F396">
    <cfRule type="containsText" dxfId="1709" priority="1679" operator="containsText" text="Accepted">
      <formula>NOT(ISERROR(SEARCH(("Accepted"),(F396))))</formula>
    </cfRule>
  </conditionalFormatting>
  <conditionalFormatting sqref="F396">
    <cfRule type="cellIs" dxfId="1708" priority="1680" operator="equal">
      <formula>"Accepted"</formula>
    </cfRule>
  </conditionalFormatting>
  <conditionalFormatting sqref="F427">
    <cfRule type="containsText" dxfId="1707" priority="1677" operator="containsText" text="Accepted">
      <formula>NOT(ISERROR(SEARCH(("Accepted"),(F427))))</formula>
    </cfRule>
  </conditionalFormatting>
  <conditionalFormatting sqref="F427">
    <cfRule type="cellIs" dxfId="1706" priority="1678" operator="equal">
      <formula>"Accepted"</formula>
    </cfRule>
  </conditionalFormatting>
  <conditionalFormatting sqref="H113">
    <cfRule type="containsText" dxfId="1705" priority="1671" operator="containsText" text="negative+'Profiling-LinkedIn'!">
      <formula>NOT(ISERROR(SEARCH(("negative+'Profiling-LinkedIn'!"),(H113))))</formula>
    </cfRule>
  </conditionalFormatting>
  <conditionalFormatting sqref="H113">
    <cfRule type="containsText" dxfId="1704" priority="1672" operator="containsText" text="negative">
      <formula>NOT(ISERROR(SEARCH(("negative"),(H113))))</formula>
    </cfRule>
  </conditionalFormatting>
  <conditionalFormatting sqref="H113">
    <cfRule type="containsText" dxfId="1703" priority="1673" operator="containsText" text="Positive">
      <formula>NOT(ISERROR(SEARCH(("Positive"),(H113))))</formula>
    </cfRule>
  </conditionalFormatting>
  <conditionalFormatting sqref="H113">
    <cfRule type="cellIs" dxfId="1702" priority="1674" operator="equal">
      <formula>"Neutral"</formula>
    </cfRule>
  </conditionalFormatting>
  <conditionalFormatting sqref="H113">
    <cfRule type="cellIs" dxfId="1701" priority="1675" operator="equal">
      <formula>"Positive"</formula>
    </cfRule>
  </conditionalFormatting>
  <conditionalFormatting sqref="H113">
    <cfRule type="cellIs" dxfId="1700" priority="1676" operator="equal">
      <formula>"Negative"</formula>
    </cfRule>
  </conditionalFormatting>
  <conditionalFormatting sqref="F406">
    <cfRule type="cellIs" dxfId="1699" priority="1668" operator="equal">
      <formula>"Accepted"</formula>
    </cfRule>
  </conditionalFormatting>
  <conditionalFormatting sqref="F406">
    <cfRule type="containsText" dxfId="1698" priority="1669" operator="containsText" text="Accepted">
      <formula>NOT(ISERROR(SEARCH(("Accepted"),(F406))))</formula>
    </cfRule>
  </conditionalFormatting>
  <conditionalFormatting sqref="F406">
    <cfRule type="containsText" dxfId="1697" priority="1670" operator="containsText" text="Accepted">
      <formula>NOT(ISERROR(SEARCH(("Accepted"),(F406))))</formula>
    </cfRule>
  </conditionalFormatting>
  <conditionalFormatting sqref="F434">
    <cfRule type="cellIs" dxfId="1696" priority="1665" operator="equal">
      <formula>"Accepted"</formula>
    </cfRule>
  </conditionalFormatting>
  <conditionalFormatting sqref="F434">
    <cfRule type="containsText" dxfId="1695" priority="1666" operator="containsText" text="Accepted">
      <formula>NOT(ISERROR(SEARCH(("Accepted"),(F434))))</formula>
    </cfRule>
  </conditionalFormatting>
  <conditionalFormatting sqref="F434">
    <cfRule type="containsText" dxfId="1694" priority="1667" operator="containsText" text="Accepted">
      <formula>NOT(ISERROR(SEARCH(("Accepted"),(F434))))</formula>
    </cfRule>
  </conditionalFormatting>
  <conditionalFormatting sqref="F429">
    <cfRule type="cellIs" dxfId="1693" priority="1662" operator="equal">
      <formula>"Accepted"</formula>
    </cfRule>
  </conditionalFormatting>
  <conditionalFormatting sqref="F429">
    <cfRule type="containsText" dxfId="1692" priority="1663" operator="containsText" text="Accepted">
      <formula>NOT(ISERROR(SEARCH(("Accepted"),(F429))))</formula>
    </cfRule>
  </conditionalFormatting>
  <conditionalFormatting sqref="F429">
    <cfRule type="containsText" dxfId="1691" priority="1664" operator="containsText" text="Accepted">
      <formula>NOT(ISERROR(SEARCH(("Accepted"),(F429))))</formula>
    </cfRule>
  </conditionalFormatting>
  <conditionalFormatting sqref="F435">
    <cfRule type="cellIs" dxfId="1690" priority="1659" operator="equal">
      <formula>"Accepted"</formula>
    </cfRule>
  </conditionalFormatting>
  <conditionalFormatting sqref="F435">
    <cfRule type="containsText" dxfId="1689" priority="1660" operator="containsText" text="Accepted">
      <formula>NOT(ISERROR(SEARCH(("Accepted"),(F435))))</formula>
    </cfRule>
  </conditionalFormatting>
  <conditionalFormatting sqref="F435">
    <cfRule type="containsText" dxfId="1688" priority="1661" operator="containsText" text="Accepted">
      <formula>NOT(ISERROR(SEARCH(("Accepted"),(F435))))</formula>
    </cfRule>
  </conditionalFormatting>
  <conditionalFormatting sqref="F448">
    <cfRule type="cellIs" dxfId="1687" priority="1656" operator="equal">
      <formula>"Accepted"</formula>
    </cfRule>
  </conditionalFormatting>
  <conditionalFormatting sqref="F448">
    <cfRule type="containsText" dxfId="1686" priority="1657" operator="containsText" text="Accepted">
      <formula>NOT(ISERROR(SEARCH(("Accepted"),(F448))))</formula>
    </cfRule>
  </conditionalFormatting>
  <conditionalFormatting sqref="F448">
    <cfRule type="containsText" dxfId="1685" priority="1658" operator="containsText" text="Accepted">
      <formula>NOT(ISERROR(SEARCH(("Accepted"),(F448))))</formula>
    </cfRule>
  </conditionalFormatting>
  <conditionalFormatting sqref="F437">
    <cfRule type="cellIs" dxfId="1684" priority="1653" operator="equal">
      <formula>"Accepted"</formula>
    </cfRule>
  </conditionalFormatting>
  <conditionalFormatting sqref="F437">
    <cfRule type="containsText" dxfId="1683" priority="1654" operator="containsText" text="Accepted">
      <formula>NOT(ISERROR(SEARCH(("Accepted"),(F437))))</formula>
    </cfRule>
  </conditionalFormatting>
  <conditionalFormatting sqref="F437">
    <cfRule type="containsText" dxfId="1682" priority="1655" operator="containsText" text="Accepted">
      <formula>NOT(ISERROR(SEARCH(("Accepted"),(F437))))</formula>
    </cfRule>
  </conditionalFormatting>
  <conditionalFormatting sqref="F438">
    <cfRule type="cellIs" dxfId="1681" priority="1650" operator="equal">
      <formula>"Accepted"</formula>
    </cfRule>
  </conditionalFormatting>
  <conditionalFormatting sqref="F438">
    <cfRule type="containsText" dxfId="1680" priority="1651" operator="containsText" text="Accepted">
      <formula>NOT(ISERROR(SEARCH(("Accepted"),(F438))))</formula>
    </cfRule>
  </conditionalFormatting>
  <conditionalFormatting sqref="F438">
    <cfRule type="containsText" dxfId="1679" priority="1652" operator="containsText" text="Accepted">
      <formula>NOT(ISERROR(SEARCH(("Accepted"),(F438))))</formula>
    </cfRule>
  </conditionalFormatting>
  <conditionalFormatting sqref="F443">
    <cfRule type="cellIs" dxfId="1678" priority="1647" operator="equal">
      <formula>"Accepted"</formula>
    </cfRule>
  </conditionalFormatting>
  <conditionalFormatting sqref="F443">
    <cfRule type="containsText" dxfId="1677" priority="1648" operator="containsText" text="Accepted">
      <formula>NOT(ISERROR(SEARCH(("Accepted"),(F443))))</formula>
    </cfRule>
  </conditionalFormatting>
  <conditionalFormatting sqref="F443">
    <cfRule type="containsText" dxfId="1676" priority="1649" operator="containsText" text="Accepted">
      <formula>NOT(ISERROR(SEARCH(("Accepted"),(F443))))</formula>
    </cfRule>
  </conditionalFormatting>
  <conditionalFormatting sqref="H434">
    <cfRule type="containsText" dxfId="1675" priority="1640" operator="containsText" text="negative+'Profiling-LinkedIn'!">
      <formula>NOT(ISERROR(SEARCH(("negative+'Profiling-LinkedIn'!"),(H434))))</formula>
    </cfRule>
  </conditionalFormatting>
  <conditionalFormatting sqref="H434">
    <cfRule type="containsText" dxfId="1674" priority="1641" operator="containsText" text="negative">
      <formula>NOT(ISERROR(SEARCH(("negative"),(H434))))</formula>
    </cfRule>
  </conditionalFormatting>
  <conditionalFormatting sqref="H434">
    <cfRule type="containsText" dxfId="1673" priority="1642" operator="containsText" text="Positive">
      <formula>NOT(ISERROR(SEARCH(("Positive"),(H434))))</formula>
    </cfRule>
  </conditionalFormatting>
  <conditionalFormatting sqref="H434">
    <cfRule type="cellIs" dxfId="1672" priority="1643" operator="equal">
      <formula>"Neutral"</formula>
    </cfRule>
  </conditionalFormatting>
  <conditionalFormatting sqref="H434">
    <cfRule type="cellIs" dxfId="1671" priority="1644" operator="equal">
      <formula>"Positive"</formula>
    </cfRule>
  </conditionalFormatting>
  <conditionalFormatting sqref="H434">
    <cfRule type="cellIs" dxfId="1670" priority="1645" operator="equal">
      <formula>"Negative"</formula>
    </cfRule>
  </conditionalFormatting>
  <conditionalFormatting sqref="H434">
    <cfRule type="cellIs" dxfId="1669" priority="1646" operator="equal">
      <formula>"Neutral"</formula>
    </cfRule>
  </conditionalFormatting>
  <conditionalFormatting sqref="F455">
    <cfRule type="cellIs" dxfId="1668" priority="1637" operator="equal">
      <formula>"Accepted"</formula>
    </cfRule>
  </conditionalFormatting>
  <conditionalFormatting sqref="F455">
    <cfRule type="containsText" dxfId="1667" priority="1638" operator="containsText" text="Accepted">
      <formula>NOT(ISERROR(SEARCH(("Accepted"),(F455))))</formula>
    </cfRule>
  </conditionalFormatting>
  <conditionalFormatting sqref="F455">
    <cfRule type="containsText" dxfId="1666" priority="1639" operator="containsText" text="Accepted">
      <formula>NOT(ISERROR(SEARCH(("Accepted"),(F455))))</formula>
    </cfRule>
  </conditionalFormatting>
  <conditionalFormatting sqref="F457">
    <cfRule type="cellIs" dxfId="1665" priority="1634" operator="equal">
      <formula>"Accepted"</formula>
    </cfRule>
  </conditionalFormatting>
  <conditionalFormatting sqref="F457">
    <cfRule type="containsText" dxfId="1664" priority="1635" operator="containsText" text="Accepted">
      <formula>NOT(ISERROR(SEARCH(("Accepted"),(F457))))</formula>
    </cfRule>
  </conditionalFormatting>
  <conditionalFormatting sqref="F457">
    <cfRule type="containsText" dxfId="1663" priority="1636" operator="containsText" text="Accepted">
      <formula>NOT(ISERROR(SEARCH(("Accepted"),(F457))))</formula>
    </cfRule>
  </conditionalFormatting>
  <conditionalFormatting sqref="F452">
    <cfRule type="cellIs" dxfId="1662" priority="1631" operator="equal">
      <formula>"Accepted"</formula>
    </cfRule>
  </conditionalFormatting>
  <conditionalFormatting sqref="F452">
    <cfRule type="containsText" dxfId="1661" priority="1632" operator="containsText" text="Accepted">
      <formula>NOT(ISERROR(SEARCH(("Accepted"),(F452))))</formula>
    </cfRule>
  </conditionalFormatting>
  <conditionalFormatting sqref="F452">
    <cfRule type="containsText" dxfId="1660" priority="1633" operator="containsText" text="Accepted">
      <formula>NOT(ISERROR(SEARCH(("Accepted"),(F452))))</formula>
    </cfRule>
  </conditionalFormatting>
  <conditionalFormatting sqref="F453">
    <cfRule type="cellIs" dxfId="1659" priority="1628" operator="equal">
      <formula>"Accepted"</formula>
    </cfRule>
  </conditionalFormatting>
  <conditionalFormatting sqref="F453">
    <cfRule type="containsText" dxfId="1658" priority="1629" operator="containsText" text="Accepted">
      <formula>NOT(ISERROR(SEARCH(("Accepted"),(F453))))</formula>
    </cfRule>
  </conditionalFormatting>
  <conditionalFormatting sqref="F453">
    <cfRule type="containsText" dxfId="1657" priority="1630" operator="containsText" text="Accepted">
      <formula>NOT(ISERROR(SEARCH(("Accepted"),(F453))))</formula>
    </cfRule>
  </conditionalFormatting>
  <conditionalFormatting sqref="F440">
    <cfRule type="cellIs" dxfId="1656" priority="1625" operator="equal">
      <formula>"Accepted"</formula>
    </cfRule>
  </conditionalFormatting>
  <conditionalFormatting sqref="F440">
    <cfRule type="containsText" dxfId="1655" priority="1626" operator="containsText" text="Accepted">
      <formula>NOT(ISERROR(SEARCH(("Accepted"),(F440))))</formula>
    </cfRule>
  </conditionalFormatting>
  <conditionalFormatting sqref="F440">
    <cfRule type="containsText" dxfId="1654" priority="1627" operator="containsText" text="Accepted">
      <formula>NOT(ISERROR(SEARCH(("Accepted"),(F440))))</formula>
    </cfRule>
  </conditionalFormatting>
  <conditionalFormatting sqref="F465">
    <cfRule type="cellIs" dxfId="1653" priority="1622" operator="equal">
      <formula>"Accepted"</formula>
    </cfRule>
  </conditionalFormatting>
  <conditionalFormatting sqref="F465">
    <cfRule type="containsText" dxfId="1652" priority="1623" operator="containsText" text="Accepted">
      <formula>NOT(ISERROR(SEARCH(("Accepted"),(F465))))</formula>
    </cfRule>
  </conditionalFormatting>
  <conditionalFormatting sqref="F465">
    <cfRule type="containsText" dxfId="1651" priority="1624" operator="containsText" text="Accepted">
      <formula>NOT(ISERROR(SEARCH(("Accepted"),(F465))))</formula>
    </cfRule>
  </conditionalFormatting>
  <conditionalFormatting sqref="F470">
    <cfRule type="cellIs" dxfId="1650" priority="1619" operator="equal">
      <formula>"Accepted"</formula>
    </cfRule>
  </conditionalFormatting>
  <conditionalFormatting sqref="F470">
    <cfRule type="containsText" dxfId="1649" priority="1620" operator="containsText" text="Accepted">
      <formula>NOT(ISERROR(SEARCH(("Accepted"),(F470))))</formula>
    </cfRule>
  </conditionalFormatting>
  <conditionalFormatting sqref="F470">
    <cfRule type="containsText" dxfId="1648" priority="1621" operator="containsText" text="Accepted">
      <formula>NOT(ISERROR(SEARCH(("Accepted"),(F470))))</formula>
    </cfRule>
  </conditionalFormatting>
  <conditionalFormatting sqref="F472">
    <cfRule type="cellIs" dxfId="1647" priority="1616" operator="equal">
      <formula>"Accepted"</formula>
    </cfRule>
  </conditionalFormatting>
  <conditionalFormatting sqref="F472">
    <cfRule type="containsText" dxfId="1646" priority="1617" operator="containsText" text="Accepted">
      <formula>NOT(ISERROR(SEARCH(("Accepted"),(F472))))</formula>
    </cfRule>
  </conditionalFormatting>
  <conditionalFormatting sqref="F472">
    <cfRule type="containsText" dxfId="1645" priority="1618" operator="containsText" text="Accepted">
      <formula>NOT(ISERROR(SEARCH(("Accepted"),(F472))))</formula>
    </cfRule>
  </conditionalFormatting>
  <conditionalFormatting sqref="F481">
    <cfRule type="cellIs" dxfId="1644" priority="1613" operator="equal">
      <formula>"Accepted"</formula>
    </cfRule>
  </conditionalFormatting>
  <conditionalFormatting sqref="F481">
    <cfRule type="containsText" dxfId="1643" priority="1614" operator="containsText" text="Accepted">
      <formula>NOT(ISERROR(SEARCH(("Accepted"),(F481))))</formula>
    </cfRule>
  </conditionalFormatting>
  <conditionalFormatting sqref="F481">
    <cfRule type="containsText" dxfId="1642" priority="1615" operator="containsText" text="Accepted">
      <formula>NOT(ISERROR(SEARCH(("Accepted"),(F481))))</formula>
    </cfRule>
  </conditionalFormatting>
  <conditionalFormatting sqref="F476">
    <cfRule type="cellIs" dxfId="1641" priority="1610" operator="equal">
      <formula>"Accepted"</formula>
    </cfRule>
  </conditionalFormatting>
  <conditionalFormatting sqref="F476">
    <cfRule type="containsText" dxfId="1640" priority="1611" operator="containsText" text="Accepted">
      <formula>NOT(ISERROR(SEARCH(("Accepted"),(F476))))</formula>
    </cfRule>
  </conditionalFormatting>
  <conditionalFormatting sqref="F476">
    <cfRule type="containsText" dxfId="1639" priority="1612" operator="containsText" text="Accepted">
      <formula>NOT(ISERROR(SEARCH(("Accepted"),(F476))))</formula>
    </cfRule>
  </conditionalFormatting>
  <conditionalFormatting sqref="H496">
    <cfRule type="containsText" dxfId="1638" priority="1560" operator="containsText" text="negative+'Profiling-LinkedIn'!">
      <formula>NOT(ISERROR(SEARCH(("negative+'Profiling-LinkedIn'!"),(H496))))</formula>
    </cfRule>
  </conditionalFormatting>
  <conditionalFormatting sqref="H496">
    <cfRule type="containsText" dxfId="1637" priority="1561" operator="containsText" text="negative">
      <formula>NOT(ISERROR(SEARCH(("negative"),(H496))))</formula>
    </cfRule>
  </conditionalFormatting>
  <conditionalFormatting sqref="H496">
    <cfRule type="containsText" dxfId="1636" priority="1562" operator="containsText" text="Positive">
      <formula>NOT(ISERROR(SEARCH(("Positive"),(H496))))</formula>
    </cfRule>
  </conditionalFormatting>
  <conditionalFormatting sqref="H496">
    <cfRule type="cellIs" dxfId="1635" priority="1563" operator="equal">
      <formula>"Neutral"</formula>
    </cfRule>
  </conditionalFormatting>
  <conditionalFormatting sqref="H496">
    <cfRule type="cellIs" dxfId="1634" priority="1564" operator="equal">
      <formula>"Positive"</formula>
    </cfRule>
  </conditionalFormatting>
  <conditionalFormatting sqref="H496">
    <cfRule type="cellIs" dxfId="1633" priority="1565" operator="equal">
      <formula>"Negative"</formula>
    </cfRule>
  </conditionalFormatting>
  <conditionalFormatting sqref="H496">
    <cfRule type="cellIs" dxfId="1632" priority="1566" operator="equal">
      <formula>"Neutral"</formula>
    </cfRule>
  </conditionalFormatting>
  <conditionalFormatting sqref="H481">
    <cfRule type="containsText" dxfId="1631" priority="1603" operator="containsText" text="negative+'Profiling-LinkedIn'!">
      <formula>NOT(ISERROR(SEARCH(("negative+'Profiling-LinkedIn'!"),(H481))))</formula>
    </cfRule>
  </conditionalFormatting>
  <conditionalFormatting sqref="H481">
    <cfRule type="containsText" dxfId="1630" priority="1604" operator="containsText" text="negative">
      <formula>NOT(ISERROR(SEARCH(("negative"),(H481))))</formula>
    </cfRule>
  </conditionalFormatting>
  <conditionalFormatting sqref="H481">
    <cfRule type="containsText" dxfId="1629" priority="1605" operator="containsText" text="Positive">
      <formula>NOT(ISERROR(SEARCH(("Positive"),(H481))))</formula>
    </cfRule>
  </conditionalFormatting>
  <conditionalFormatting sqref="H481">
    <cfRule type="cellIs" dxfId="1628" priority="1606" operator="equal">
      <formula>"Neutral"</formula>
    </cfRule>
  </conditionalFormatting>
  <conditionalFormatting sqref="H481">
    <cfRule type="cellIs" dxfId="1627" priority="1607" operator="equal">
      <formula>"Positive"</formula>
    </cfRule>
  </conditionalFormatting>
  <conditionalFormatting sqref="H481">
    <cfRule type="cellIs" dxfId="1626" priority="1608" operator="equal">
      <formula>"Negative"</formula>
    </cfRule>
  </conditionalFormatting>
  <conditionalFormatting sqref="H481">
    <cfRule type="cellIs" dxfId="1625" priority="1609" operator="equal">
      <formula>"Neutral"</formula>
    </cfRule>
  </conditionalFormatting>
  <conditionalFormatting sqref="F444">
    <cfRule type="cellIs" dxfId="1624" priority="1600" operator="equal">
      <formula>"Accepted"</formula>
    </cfRule>
  </conditionalFormatting>
  <conditionalFormatting sqref="F444">
    <cfRule type="containsText" dxfId="1623" priority="1601" operator="containsText" text="Accepted">
      <formula>NOT(ISERROR(SEARCH(("Accepted"),(F444))))</formula>
    </cfRule>
  </conditionalFormatting>
  <conditionalFormatting sqref="F444">
    <cfRule type="containsText" dxfId="1622" priority="1602" operator="containsText" text="Accepted">
      <formula>NOT(ISERROR(SEARCH(("Accepted"),(F444))))</formula>
    </cfRule>
  </conditionalFormatting>
  <conditionalFormatting sqref="F458">
    <cfRule type="cellIs" dxfId="1621" priority="1597" operator="equal">
      <formula>"Accepted"</formula>
    </cfRule>
  </conditionalFormatting>
  <conditionalFormatting sqref="F458">
    <cfRule type="containsText" dxfId="1620" priority="1598" operator="containsText" text="Accepted">
      <formula>NOT(ISERROR(SEARCH(("Accepted"),(F458))))</formula>
    </cfRule>
  </conditionalFormatting>
  <conditionalFormatting sqref="F458">
    <cfRule type="containsText" dxfId="1619" priority="1599" operator="containsText" text="Accepted">
      <formula>NOT(ISERROR(SEARCH(("Accepted"),(F458))))</formula>
    </cfRule>
  </conditionalFormatting>
  <conditionalFormatting sqref="F484">
    <cfRule type="cellIs" dxfId="1618" priority="1594" operator="equal">
      <formula>"Accepted"</formula>
    </cfRule>
  </conditionalFormatting>
  <conditionalFormatting sqref="F484">
    <cfRule type="containsText" dxfId="1617" priority="1595" operator="containsText" text="Accepted">
      <formula>NOT(ISERROR(SEARCH(("Accepted"),(F484))))</formula>
    </cfRule>
  </conditionalFormatting>
  <conditionalFormatting sqref="F484">
    <cfRule type="containsText" dxfId="1616" priority="1596" operator="containsText" text="Accepted">
      <formula>NOT(ISERROR(SEARCH(("Accepted"),(F484))))</formula>
    </cfRule>
  </conditionalFormatting>
  <conditionalFormatting sqref="F456">
    <cfRule type="cellIs" dxfId="1615" priority="1591" operator="equal">
      <formula>"Accepted"</formula>
    </cfRule>
  </conditionalFormatting>
  <conditionalFormatting sqref="F456">
    <cfRule type="containsText" dxfId="1614" priority="1592" operator="containsText" text="Accepted">
      <formula>NOT(ISERROR(SEARCH(("Accepted"),(F456))))</formula>
    </cfRule>
  </conditionalFormatting>
  <conditionalFormatting sqref="F456">
    <cfRule type="containsText" dxfId="1613" priority="1593" operator="containsText" text="Accepted">
      <formula>NOT(ISERROR(SEARCH(("Accepted"),(F456))))</formula>
    </cfRule>
  </conditionalFormatting>
  <conditionalFormatting sqref="F475">
    <cfRule type="cellIs" dxfId="1612" priority="1588" operator="equal">
      <formula>"Accepted"</formula>
    </cfRule>
  </conditionalFormatting>
  <conditionalFormatting sqref="F475">
    <cfRule type="containsText" dxfId="1611" priority="1589" operator="containsText" text="Accepted">
      <formula>NOT(ISERROR(SEARCH(("Accepted"),(F475))))</formula>
    </cfRule>
  </conditionalFormatting>
  <conditionalFormatting sqref="F475">
    <cfRule type="containsText" dxfId="1610" priority="1590" operator="containsText" text="Accepted">
      <formula>NOT(ISERROR(SEARCH(("Accepted"),(F475))))</formula>
    </cfRule>
  </conditionalFormatting>
  <conditionalFormatting sqref="F479">
    <cfRule type="cellIs" dxfId="1609" priority="1585" operator="equal">
      <formula>"Accepted"</formula>
    </cfRule>
  </conditionalFormatting>
  <conditionalFormatting sqref="F479">
    <cfRule type="containsText" dxfId="1608" priority="1586" operator="containsText" text="Accepted">
      <formula>NOT(ISERROR(SEARCH(("Accepted"),(F479))))</formula>
    </cfRule>
  </conditionalFormatting>
  <conditionalFormatting sqref="F479">
    <cfRule type="containsText" dxfId="1607" priority="1587" operator="containsText" text="Accepted">
      <formula>NOT(ISERROR(SEARCH(("Accepted"),(F479))))</formula>
    </cfRule>
  </conditionalFormatting>
  <conditionalFormatting sqref="F467">
    <cfRule type="cellIs" dxfId="1606" priority="1582" operator="equal">
      <formula>"Accepted"</formula>
    </cfRule>
  </conditionalFormatting>
  <conditionalFormatting sqref="F467">
    <cfRule type="containsText" dxfId="1605" priority="1583" operator="containsText" text="Accepted">
      <formula>NOT(ISERROR(SEARCH(("Accepted"),(F467))))</formula>
    </cfRule>
  </conditionalFormatting>
  <conditionalFormatting sqref="F467">
    <cfRule type="containsText" dxfId="1604" priority="1584" operator="containsText" text="Accepted">
      <formula>NOT(ISERROR(SEARCH(("Accepted"),(F467))))</formula>
    </cfRule>
  </conditionalFormatting>
  <conditionalFormatting sqref="F454">
    <cfRule type="cellIs" dxfId="1603" priority="1579" operator="equal">
      <formula>"Accepted"</formula>
    </cfRule>
  </conditionalFormatting>
  <conditionalFormatting sqref="F454">
    <cfRule type="containsText" dxfId="1602" priority="1580" operator="containsText" text="Accepted">
      <formula>NOT(ISERROR(SEARCH(("Accepted"),(F454))))</formula>
    </cfRule>
  </conditionalFormatting>
  <conditionalFormatting sqref="F454">
    <cfRule type="containsText" dxfId="1601" priority="1581" operator="containsText" text="Accepted">
      <formula>NOT(ISERROR(SEARCH(("Accepted"),(F454))))</formula>
    </cfRule>
  </conditionalFormatting>
  <conditionalFormatting sqref="F482">
    <cfRule type="cellIs" dxfId="1600" priority="1576" operator="equal">
      <formula>"Accepted"</formula>
    </cfRule>
  </conditionalFormatting>
  <conditionalFormatting sqref="F482">
    <cfRule type="containsText" dxfId="1599" priority="1577" operator="containsText" text="Accepted">
      <formula>NOT(ISERROR(SEARCH(("Accepted"),(F482))))</formula>
    </cfRule>
  </conditionalFormatting>
  <conditionalFormatting sqref="F482">
    <cfRule type="containsText" dxfId="1598" priority="1578" operator="containsText" text="Accepted">
      <formula>NOT(ISERROR(SEARCH(("Accepted"),(F482))))</formula>
    </cfRule>
  </conditionalFormatting>
  <conditionalFormatting sqref="F450">
    <cfRule type="cellIs" dxfId="1597" priority="1573" operator="equal">
      <formula>"Accepted"</formula>
    </cfRule>
  </conditionalFormatting>
  <conditionalFormatting sqref="F450">
    <cfRule type="containsText" dxfId="1596" priority="1574" operator="containsText" text="Accepted">
      <formula>NOT(ISERROR(SEARCH(("Accepted"),(F450))))</formula>
    </cfRule>
  </conditionalFormatting>
  <conditionalFormatting sqref="F450">
    <cfRule type="containsText" dxfId="1595" priority="1575" operator="containsText" text="Accepted">
      <formula>NOT(ISERROR(SEARCH(("Accepted"),(F450))))</formula>
    </cfRule>
  </conditionalFormatting>
  <conditionalFormatting sqref="F494">
    <cfRule type="cellIs" dxfId="1594" priority="1570" operator="equal">
      <formula>"Accepted"</formula>
    </cfRule>
  </conditionalFormatting>
  <conditionalFormatting sqref="F494">
    <cfRule type="containsText" dxfId="1593" priority="1571" operator="containsText" text="Accepted">
      <formula>NOT(ISERROR(SEARCH(("Accepted"),(F494))))</formula>
    </cfRule>
  </conditionalFormatting>
  <conditionalFormatting sqref="F494">
    <cfRule type="containsText" dxfId="1592" priority="1572" operator="containsText" text="Accepted">
      <formula>NOT(ISERROR(SEARCH(("Accepted"),(F494))))</formula>
    </cfRule>
  </conditionalFormatting>
  <conditionalFormatting sqref="F496:F497">
    <cfRule type="cellIs" dxfId="1591" priority="1567" operator="equal">
      <formula>"Accepted"</formula>
    </cfRule>
  </conditionalFormatting>
  <conditionalFormatting sqref="F496:F497">
    <cfRule type="containsText" dxfId="1590" priority="1568" operator="containsText" text="Accepted">
      <formula>NOT(ISERROR(SEARCH(("Accepted"),(F496))))</formula>
    </cfRule>
  </conditionalFormatting>
  <conditionalFormatting sqref="F496:F497">
    <cfRule type="containsText" dxfId="1589" priority="1569" operator="containsText" text="Accepted">
      <formula>NOT(ISERROR(SEARCH(("Accepted"),(F496))))</formula>
    </cfRule>
  </conditionalFormatting>
  <conditionalFormatting sqref="F489">
    <cfRule type="cellIs" dxfId="1588" priority="1557" operator="equal">
      <formula>"Accepted"</formula>
    </cfRule>
  </conditionalFormatting>
  <conditionalFormatting sqref="F489">
    <cfRule type="containsText" dxfId="1587" priority="1558" operator="containsText" text="Accepted">
      <formula>NOT(ISERROR(SEARCH(("Accepted"),(F489))))</formula>
    </cfRule>
  </conditionalFormatting>
  <conditionalFormatting sqref="F489">
    <cfRule type="containsText" dxfId="1586" priority="1559" operator="containsText" text="Accepted">
      <formula>NOT(ISERROR(SEARCH(("Accepted"),(F489))))</formula>
    </cfRule>
  </conditionalFormatting>
  <conditionalFormatting sqref="F495">
    <cfRule type="cellIs" dxfId="1585" priority="1554" operator="equal">
      <formula>"Accepted"</formula>
    </cfRule>
  </conditionalFormatting>
  <conditionalFormatting sqref="F495">
    <cfRule type="containsText" dxfId="1584" priority="1555" operator="containsText" text="Accepted">
      <formula>NOT(ISERROR(SEARCH(("Accepted"),(F495))))</formula>
    </cfRule>
  </conditionalFormatting>
  <conditionalFormatting sqref="F495">
    <cfRule type="containsText" dxfId="1583" priority="1556" operator="containsText" text="Accepted">
      <formula>NOT(ISERROR(SEARCH(("Accepted"),(F495))))</formula>
    </cfRule>
  </conditionalFormatting>
  <conditionalFormatting sqref="F488">
    <cfRule type="cellIs" dxfId="1582" priority="1551" operator="equal">
      <formula>"Accepted"</formula>
    </cfRule>
  </conditionalFormatting>
  <conditionalFormatting sqref="F488">
    <cfRule type="containsText" dxfId="1581" priority="1552" operator="containsText" text="Accepted">
      <formula>NOT(ISERROR(SEARCH(("Accepted"),(F488))))</formula>
    </cfRule>
  </conditionalFormatting>
  <conditionalFormatting sqref="F488">
    <cfRule type="containsText" dxfId="1580" priority="1553" operator="containsText" text="Accepted">
      <formula>NOT(ISERROR(SEARCH(("Accepted"),(F488))))</formula>
    </cfRule>
  </conditionalFormatting>
  <conditionalFormatting sqref="H488">
    <cfRule type="containsText" dxfId="1579" priority="1544" operator="containsText" text="negative+'Profiling-LinkedIn'!">
      <formula>NOT(ISERROR(SEARCH(("negative+'Profiling-LinkedIn'!"),(H488))))</formula>
    </cfRule>
  </conditionalFormatting>
  <conditionalFormatting sqref="H488">
    <cfRule type="containsText" dxfId="1578" priority="1545" operator="containsText" text="negative">
      <formula>NOT(ISERROR(SEARCH(("negative"),(H488))))</formula>
    </cfRule>
  </conditionalFormatting>
  <conditionalFormatting sqref="H488">
    <cfRule type="containsText" dxfId="1577" priority="1546" operator="containsText" text="Positive">
      <formula>NOT(ISERROR(SEARCH(("Positive"),(H488))))</formula>
    </cfRule>
  </conditionalFormatting>
  <conditionalFormatting sqref="H488">
    <cfRule type="cellIs" dxfId="1576" priority="1547" operator="equal">
      <formula>"Neutral"</formula>
    </cfRule>
  </conditionalFormatting>
  <conditionalFormatting sqref="H488">
    <cfRule type="cellIs" dxfId="1575" priority="1548" operator="equal">
      <formula>"Positive"</formula>
    </cfRule>
  </conditionalFormatting>
  <conditionalFormatting sqref="H488">
    <cfRule type="cellIs" dxfId="1574" priority="1549" operator="equal">
      <formula>"Negative"</formula>
    </cfRule>
  </conditionalFormatting>
  <conditionalFormatting sqref="H488">
    <cfRule type="cellIs" dxfId="1573" priority="1550" operator="equal">
      <formula>"Neutral"</formula>
    </cfRule>
  </conditionalFormatting>
  <conditionalFormatting sqref="H484">
    <cfRule type="containsText" dxfId="1572" priority="1537" operator="containsText" text="negative+'Profiling-LinkedIn'!">
      <formula>NOT(ISERROR(SEARCH(("negative+'Profiling-LinkedIn'!"),(H484))))</formula>
    </cfRule>
  </conditionalFormatting>
  <conditionalFormatting sqref="H484">
    <cfRule type="containsText" dxfId="1571" priority="1538" operator="containsText" text="negative">
      <formula>NOT(ISERROR(SEARCH(("negative"),(H484))))</formula>
    </cfRule>
  </conditionalFormatting>
  <conditionalFormatting sqref="H484">
    <cfRule type="containsText" dxfId="1570" priority="1539" operator="containsText" text="Positive">
      <formula>NOT(ISERROR(SEARCH(("Positive"),(H484))))</formula>
    </cfRule>
  </conditionalFormatting>
  <conditionalFormatting sqref="H484">
    <cfRule type="cellIs" dxfId="1569" priority="1540" operator="equal">
      <formula>"Neutral"</formula>
    </cfRule>
  </conditionalFormatting>
  <conditionalFormatting sqref="H484">
    <cfRule type="cellIs" dxfId="1568" priority="1541" operator="equal">
      <formula>"Positive"</formula>
    </cfRule>
  </conditionalFormatting>
  <conditionalFormatting sqref="H484">
    <cfRule type="cellIs" dxfId="1567" priority="1542" operator="equal">
      <formula>"Negative"</formula>
    </cfRule>
  </conditionalFormatting>
  <conditionalFormatting sqref="H484">
    <cfRule type="cellIs" dxfId="1566" priority="1543" operator="equal">
      <formula>"Neutral"</formula>
    </cfRule>
  </conditionalFormatting>
  <conditionalFormatting sqref="F492">
    <cfRule type="cellIs" dxfId="1565" priority="1534" operator="equal">
      <formula>"Accepted"</formula>
    </cfRule>
  </conditionalFormatting>
  <conditionalFormatting sqref="F492">
    <cfRule type="containsText" dxfId="1564" priority="1535" operator="containsText" text="Accepted">
      <formula>NOT(ISERROR(SEARCH(("Accepted"),(F492))))</formula>
    </cfRule>
  </conditionalFormatting>
  <conditionalFormatting sqref="F492">
    <cfRule type="containsText" dxfId="1563" priority="1536" operator="containsText" text="Accepted">
      <formula>NOT(ISERROR(SEARCH(("Accepted"),(F492))))</formula>
    </cfRule>
  </conditionalFormatting>
  <conditionalFormatting sqref="F401">
    <cfRule type="cellIs" dxfId="1562" priority="1531" operator="equal">
      <formula>"Accepted"</formula>
    </cfRule>
  </conditionalFormatting>
  <conditionalFormatting sqref="F401">
    <cfRule type="containsText" dxfId="1561" priority="1532" operator="containsText" text="Accepted">
      <formula>NOT(ISERROR(SEARCH(("Accepted"),(F401))))</formula>
    </cfRule>
  </conditionalFormatting>
  <conditionalFormatting sqref="F401">
    <cfRule type="containsText" dxfId="1560" priority="1533" operator="containsText" text="Accepted">
      <formula>NOT(ISERROR(SEARCH(("Accepted"),(F401))))</formula>
    </cfRule>
  </conditionalFormatting>
  <conditionalFormatting sqref="F491">
    <cfRule type="cellIs" dxfId="1559" priority="1528" operator="equal">
      <formula>"Accepted"</formula>
    </cfRule>
  </conditionalFormatting>
  <conditionalFormatting sqref="F491">
    <cfRule type="containsText" dxfId="1558" priority="1529" operator="containsText" text="Accepted">
      <formula>NOT(ISERROR(SEARCH(("Accepted"),(F491))))</formula>
    </cfRule>
  </conditionalFormatting>
  <conditionalFormatting sqref="F491">
    <cfRule type="containsText" dxfId="1557" priority="1530" operator="containsText" text="Accepted">
      <formula>NOT(ISERROR(SEARCH(("Accepted"),(F491))))</formula>
    </cfRule>
  </conditionalFormatting>
  <conditionalFormatting sqref="F486:F487">
    <cfRule type="cellIs" dxfId="1556" priority="1525" operator="equal">
      <formula>"Accepted"</formula>
    </cfRule>
  </conditionalFormatting>
  <conditionalFormatting sqref="F486:F487">
    <cfRule type="containsText" dxfId="1555" priority="1526" operator="containsText" text="Accepted">
      <formula>NOT(ISERROR(SEARCH(("Accepted"),(F486))))</formula>
    </cfRule>
  </conditionalFormatting>
  <conditionalFormatting sqref="F486:F487">
    <cfRule type="containsText" dxfId="1554" priority="1527" operator="containsText" text="Accepted">
      <formula>NOT(ISERROR(SEARCH(("Accepted"),(F486))))</formula>
    </cfRule>
  </conditionalFormatting>
  <conditionalFormatting sqref="F421">
    <cfRule type="cellIs" dxfId="1553" priority="1522" operator="equal">
      <formula>"Accepted"</formula>
    </cfRule>
  </conditionalFormatting>
  <conditionalFormatting sqref="F421">
    <cfRule type="containsText" dxfId="1552" priority="1523" operator="containsText" text="Accepted">
      <formula>NOT(ISERROR(SEARCH(("Accepted"),(F421))))</formula>
    </cfRule>
  </conditionalFormatting>
  <conditionalFormatting sqref="F421">
    <cfRule type="containsText" dxfId="1551" priority="1524" operator="containsText" text="Accepted">
      <formula>NOT(ISERROR(SEARCH(("Accepted"),(F421))))</formula>
    </cfRule>
  </conditionalFormatting>
  <conditionalFormatting sqref="F442">
    <cfRule type="cellIs" dxfId="1550" priority="1519" operator="equal">
      <formula>"Accepted"</formula>
    </cfRule>
  </conditionalFormatting>
  <conditionalFormatting sqref="F442">
    <cfRule type="containsText" dxfId="1549" priority="1520" operator="containsText" text="Accepted">
      <formula>NOT(ISERROR(SEARCH(("Accepted"),(F442))))</formula>
    </cfRule>
  </conditionalFormatting>
  <conditionalFormatting sqref="F442">
    <cfRule type="containsText" dxfId="1548" priority="1521" operator="containsText" text="Accepted">
      <formula>NOT(ISERROR(SEARCH(("Accepted"),(F442))))</formula>
    </cfRule>
  </conditionalFormatting>
  <conditionalFormatting sqref="F416">
    <cfRule type="cellIs" dxfId="1547" priority="1516" operator="equal">
      <formula>"Accepted"</formula>
    </cfRule>
  </conditionalFormatting>
  <conditionalFormatting sqref="F416">
    <cfRule type="containsText" dxfId="1546" priority="1517" operator="containsText" text="Accepted">
      <formula>NOT(ISERROR(SEARCH(("Accepted"),(F416))))</formula>
    </cfRule>
  </conditionalFormatting>
  <conditionalFormatting sqref="F416">
    <cfRule type="containsText" dxfId="1545" priority="1518" operator="containsText" text="Accepted">
      <formula>NOT(ISERROR(SEARCH(("Accepted"),(F416))))</formula>
    </cfRule>
  </conditionalFormatting>
  <conditionalFormatting sqref="F493">
    <cfRule type="cellIs" dxfId="1544" priority="1513" operator="equal">
      <formula>"Accepted"</formula>
    </cfRule>
  </conditionalFormatting>
  <conditionalFormatting sqref="F493">
    <cfRule type="containsText" dxfId="1543" priority="1514" operator="containsText" text="Accepted">
      <formula>NOT(ISERROR(SEARCH(("Accepted"),(F493))))</formula>
    </cfRule>
  </conditionalFormatting>
  <conditionalFormatting sqref="F493">
    <cfRule type="containsText" dxfId="1542" priority="1515" operator="containsText" text="Accepted">
      <formula>NOT(ISERROR(SEARCH(("Accepted"),(F493))))</formula>
    </cfRule>
  </conditionalFormatting>
  <conditionalFormatting sqref="F376">
    <cfRule type="cellIs" dxfId="1541" priority="1510" operator="equal">
      <formula>"Accepted"</formula>
    </cfRule>
  </conditionalFormatting>
  <conditionalFormatting sqref="F376">
    <cfRule type="containsText" dxfId="1540" priority="1511" operator="containsText" text="Accepted">
      <formula>NOT(ISERROR(SEARCH(("Accepted"),(F376))))</formula>
    </cfRule>
  </conditionalFormatting>
  <conditionalFormatting sqref="F376">
    <cfRule type="containsText" dxfId="1539" priority="1512" operator="containsText" text="Accepted">
      <formula>NOT(ISERROR(SEARCH(("Accepted"),(F376))))</formula>
    </cfRule>
  </conditionalFormatting>
  <conditionalFormatting sqref="F322">
    <cfRule type="cellIs" dxfId="1538" priority="1507" operator="equal">
      <formula>"Accepted"</formula>
    </cfRule>
  </conditionalFormatting>
  <conditionalFormatting sqref="F322">
    <cfRule type="containsText" dxfId="1537" priority="1508" operator="containsText" text="Accepted">
      <formula>NOT(ISERROR(SEARCH(("Accepted"),(F322))))</formula>
    </cfRule>
  </conditionalFormatting>
  <conditionalFormatting sqref="F322">
    <cfRule type="containsText" dxfId="1536" priority="1509" operator="containsText" text="Accepted">
      <formula>NOT(ISERROR(SEARCH(("Accepted"),(F322))))</formula>
    </cfRule>
  </conditionalFormatting>
  <conditionalFormatting sqref="F431">
    <cfRule type="cellIs" dxfId="1535" priority="1504" operator="equal">
      <formula>"Accepted"</formula>
    </cfRule>
  </conditionalFormatting>
  <conditionalFormatting sqref="F431">
    <cfRule type="containsText" dxfId="1534" priority="1505" operator="containsText" text="Accepted">
      <formula>NOT(ISERROR(SEARCH(("Accepted"),(F431))))</formula>
    </cfRule>
  </conditionalFormatting>
  <conditionalFormatting sqref="F431">
    <cfRule type="containsText" dxfId="1533" priority="1506" operator="containsText" text="Accepted">
      <formula>NOT(ISERROR(SEARCH(("Accepted"),(F431))))</formula>
    </cfRule>
  </conditionalFormatting>
  <conditionalFormatting sqref="F490">
    <cfRule type="cellIs" dxfId="1532" priority="1501" operator="equal">
      <formula>"Accepted"</formula>
    </cfRule>
  </conditionalFormatting>
  <conditionalFormatting sqref="F490">
    <cfRule type="containsText" dxfId="1531" priority="1502" operator="containsText" text="Accepted">
      <formula>NOT(ISERROR(SEARCH(("Accepted"),(F490))))</formula>
    </cfRule>
  </conditionalFormatting>
  <conditionalFormatting sqref="F490">
    <cfRule type="containsText" dxfId="1530" priority="1503" operator="containsText" text="Accepted">
      <formula>NOT(ISERROR(SEARCH(("Accepted"),(F490))))</formula>
    </cfRule>
  </conditionalFormatting>
  <conditionalFormatting sqref="F439">
    <cfRule type="cellIs" dxfId="1529" priority="1498" operator="equal">
      <formula>"Accepted"</formula>
    </cfRule>
  </conditionalFormatting>
  <conditionalFormatting sqref="F439">
    <cfRule type="containsText" dxfId="1528" priority="1499" operator="containsText" text="Accepted">
      <formula>NOT(ISERROR(SEARCH(("Accepted"),(F439))))</formula>
    </cfRule>
  </conditionalFormatting>
  <conditionalFormatting sqref="F439">
    <cfRule type="containsText" dxfId="1527" priority="1500" operator="containsText" text="Accepted">
      <formula>NOT(ISERROR(SEARCH(("Accepted"),(F439))))</formula>
    </cfRule>
  </conditionalFormatting>
  <conditionalFormatting sqref="F402">
    <cfRule type="cellIs" dxfId="1526" priority="1495" operator="equal">
      <formula>"Accepted"</formula>
    </cfRule>
  </conditionalFormatting>
  <conditionalFormatting sqref="F402">
    <cfRule type="containsText" dxfId="1525" priority="1496" operator="containsText" text="Accepted">
      <formula>NOT(ISERROR(SEARCH(("Accepted"),(F402))))</formula>
    </cfRule>
  </conditionalFormatting>
  <conditionalFormatting sqref="F402">
    <cfRule type="containsText" dxfId="1524" priority="1497" operator="containsText" text="Accepted">
      <formula>NOT(ISERROR(SEARCH(("Accepted"),(F402))))</formula>
    </cfRule>
  </conditionalFormatting>
  <conditionalFormatting sqref="F498">
    <cfRule type="cellIs" dxfId="1523" priority="1492" operator="equal">
      <formula>"Accepted"</formula>
    </cfRule>
  </conditionalFormatting>
  <conditionalFormatting sqref="F498">
    <cfRule type="containsText" dxfId="1522" priority="1493" operator="containsText" text="Accepted">
      <formula>NOT(ISERROR(SEARCH(("Accepted"),(F498))))</formula>
    </cfRule>
  </conditionalFormatting>
  <conditionalFormatting sqref="F498">
    <cfRule type="containsText" dxfId="1521" priority="1494" operator="containsText" text="Accepted">
      <formula>NOT(ISERROR(SEARCH(("Accepted"),(F498))))</formula>
    </cfRule>
  </conditionalFormatting>
  <conditionalFormatting sqref="H498">
    <cfRule type="containsText" dxfId="1520" priority="1486" operator="containsText" text="negative+'Profiling-LinkedIn'!">
      <formula>NOT(ISERROR(SEARCH(("negative+'Profiling-LinkedIn'!"),(H498))))</formula>
    </cfRule>
  </conditionalFormatting>
  <conditionalFormatting sqref="H498">
    <cfRule type="containsText" dxfId="1519" priority="1487" operator="containsText" text="negative">
      <formula>NOT(ISERROR(SEARCH(("negative"),(H498))))</formula>
    </cfRule>
  </conditionalFormatting>
  <conditionalFormatting sqref="H498">
    <cfRule type="containsText" dxfId="1518" priority="1488" operator="containsText" text="Positive">
      <formula>NOT(ISERROR(SEARCH(("Positive"),(H498))))</formula>
    </cfRule>
  </conditionalFormatting>
  <conditionalFormatting sqref="H498">
    <cfRule type="cellIs" dxfId="1517" priority="1489" operator="equal">
      <formula>"Neutral"</formula>
    </cfRule>
  </conditionalFormatting>
  <conditionalFormatting sqref="H498">
    <cfRule type="cellIs" dxfId="1516" priority="1490" operator="equal">
      <formula>"Positive"</formula>
    </cfRule>
  </conditionalFormatting>
  <conditionalFormatting sqref="H498">
    <cfRule type="cellIs" dxfId="1515" priority="1491" operator="equal">
      <formula>"Negative"</formula>
    </cfRule>
  </conditionalFormatting>
  <conditionalFormatting sqref="F513">
    <cfRule type="cellIs" dxfId="1514" priority="1483" operator="equal">
      <formula>"Accepted"</formula>
    </cfRule>
  </conditionalFormatting>
  <conditionalFormatting sqref="F513">
    <cfRule type="containsText" dxfId="1513" priority="1484" operator="containsText" text="Accepted">
      <formula>NOT(ISERROR(SEARCH(("Accepted"),(F513))))</formula>
    </cfRule>
  </conditionalFormatting>
  <conditionalFormatting sqref="F513">
    <cfRule type="containsText" dxfId="1512" priority="1485" operator="containsText" text="Accepted">
      <formula>NOT(ISERROR(SEARCH(("Accepted"),(F513))))</formula>
    </cfRule>
  </conditionalFormatting>
  <conditionalFormatting sqref="F512">
    <cfRule type="cellIs" dxfId="1511" priority="1480" operator="equal">
      <formula>"Accepted"</formula>
    </cfRule>
  </conditionalFormatting>
  <conditionalFormatting sqref="F512">
    <cfRule type="containsText" dxfId="1510" priority="1481" operator="containsText" text="Accepted">
      <formula>NOT(ISERROR(SEARCH(("Accepted"),(F512))))</formula>
    </cfRule>
  </conditionalFormatting>
  <conditionalFormatting sqref="F512">
    <cfRule type="containsText" dxfId="1509" priority="1482" operator="containsText" text="Accepted">
      <formula>NOT(ISERROR(SEARCH(("Accepted"),(F512))))</formula>
    </cfRule>
  </conditionalFormatting>
  <conditionalFormatting sqref="F516">
    <cfRule type="cellIs" dxfId="1508" priority="1477" operator="equal">
      <formula>"Accepted"</formula>
    </cfRule>
  </conditionalFormatting>
  <conditionalFormatting sqref="F516">
    <cfRule type="containsText" dxfId="1507" priority="1478" operator="containsText" text="Accepted">
      <formula>NOT(ISERROR(SEARCH(("Accepted"),(F516))))</formula>
    </cfRule>
  </conditionalFormatting>
  <conditionalFormatting sqref="F516">
    <cfRule type="containsText" dxfId="1506" priority="1479" operator="containsText" text="Accepted">
      <formula>NOT(ISERROR(SEARCH(("Accepted"),(F516))))</formula>
    </cfRule>
  </conditionalFormatting>
  <conditionalFormatting sqref="F519">
    <cfRule type="cellIs" dxfId="1505" priority="1474" operator="equal">
      <formula>"Accepted"</formula>
    </cfRule>
  </conditionalFormatting>
  <conditionalFormatting sqref="F519">
    <cfRule type="containsText" dxfId="1504" priority="1475" operator="containsText" text="Accepted">
      <formula>NOT(ISERROR(SEARCH(("Accepted"),(F519))))</formula>
    </cfRule>
  </conditionalFormatting>
  <conditionalFormatting sqref="F519">
    <cfRule type="containsText" dxfId="1503" priority="1476" operator="containsText" text="Accepted">
      <formula>NOT(ISERROR(SEARCH(("Accepted"),(F519))))</formula>
    </cfRule>
  </conditionalFormatting>
  <conditionalFormatting sqref="F517">
    <cfRule type="cellIs" dxfId="1502" priority="1471" operator="equal">
      <formula>"Accepted"</formula>
    </cfRule>
  </conditionalFormatting>
  <conditionalFormatting sqref="F517">
    <cfRule type="containsText" dxfId="1501" priority="1472" operator="containsText" text="Accepted">
      <formula>NOT(ISERROR(SEARCH(("Accepted"),(F517))))</formula>
    </cfRule>
  </conditionalFormatting>
  <conditionalFormatting sqref="F517">
    <cfRule type="containsText" dxfId="1500" priority="1473" operator="containsText" text="Accepted">
      <formula>NOT(ISERROR(SEARCH(("Accepted"),(F517))))</formula>
    </cfRule>
  </conditionalFormatting>
  <conditionalFormatting sqref="F510">
    <cfRule type="cellIs" dxfId="1499" priority="1468" operator="equal">
      <formula>"Accepted"</formula>
    </cfRule>
  </conditionalFormatting>
  <conditionalFormatting sqref="F510">
    <cfRule type="containsText" dxfId="1498" priority="1469" operator="containsText" text="Accepted">
      <formula>NOT(ISERROR(SEARCH(("Accepted"),(F510))))</formula>
    </cfRule>
  </conditionalFormatting>
  <conditionalFormatting sqref="F510">
    <cfRule type="containsText" dxfId="1497" priority="1470" operator="containsText" text="Accepted">
      <formula>NOT(ISERROR(SEARCH(("Accepted"),(F510))))</formula>
    </cfRule>
  </conditionalFormatting>
  <conditionalFormatting sqref="F508">
    <cfRule type="cellIs" dxfId="1496" priority="1465" operator="equal">
      <formula>"Accepted"</formula>
    </cfRule>
  </conditionalFormatting>
  <conditionalFormatting sqref="F508">
    <cfRule type="containsText" dxfId="1495" priority="1466" operator="containsText" text="Accepted">
      <formula>NOT(ISERROR(SEARCH(("Accepted"),(F508))))</formula>
    </cfRule>
  </conditionalFormatting>
  <conditionalFormatting sqref="F508">
    <cfRule type="containsText" dxfId="1494" priority="1467" operator="containsText" text="Accepted">
      <formula>NOT(ISERROR(SEARCH(("Accepted"),(F508))))</formula>
    </cfRule>
  </conditionalFormatting>
  <conditionalFormatting sqref="F509">
    <cfRule type="cellIs" dxfId="1493" priority="1462" operator="equal">
      <formula>"Accepted"</formula>
    </cfRule>
  </conditionalFormatting>
  <conditionalFormatting sqref="F509">
    <cfRule type="containsText" dxfId="1492" priority="1463" operator="containsText" text="Accepted">
      <formula>NOT(ISERROR(SEARCH(("Accepted"),(F509))))</formula>
    </cfRule>
  </conditionalFormatting>
  <conditionalFormatting sqref="F509">
    <cfRule type="containsText" dxfId="1491" priority="1464" operator="containsText" text="Accepted">
      <formula>NOT(ISERROR(SEARCH(("Accepted"),(F509))))</formula>
    </cfRule>
  </conditionalFormatting>
  <conditionalFormatting sqref="F514">
    <cfRule type="cellIs" dxfId="1490" priority="1459" operator="equal">
      <formula>"Accepted"</formula>
    </cfRule>
  </conditionalFormatting>
  <conditionalFormatting sqref="F514">
    <cfRule type="containsText" dxfId="1489" priority="1460" operator="containsText" text="Accepted">
      <formula>NOT(ISERROR(SEARCH(("Accepted"),(F514))))</formula>
    </cfRule>
  </conditionalFormatting>
  <conditionalFormatting sqref="F514">
    <cfRule type="containsText" dxfId="1488" priority="1461" operator="containsText" text="Accepted">
      <formula>NOT(ISERROR(SEARCH(("Accepted"),(F514))))</formula>
    </cfRule>
  </conditionalFormatting>
  <conditionalFormatting sqref="F433">
    <cfRule type="cellIs" dxfId="1487" priority="1456" operator="equal">
      <formula>"Accepted"</formula>
    </cfRule>
  </conditionalFormatting>
  <conditionalFormatting sqref="F433">
    <cfRule type="containsText" dxfId="1486" priority="1457" operator="containsText" text="Accepted">
      <formula>NOT(ISERROR(SEARCH(("Accepted"),(F433))))</formula>
    </cfRule>
  </conditionalFormatting>
  <conditionalFormatting sqref="F433">
    <cfRule type="containsText" dxfId="1485" priority="1458" operator="containsText" text="Accepted">
      <formula>NOT(ISERROR(SEARCH(("Accepted"),(F433))))</formula>
    </cfRule>
  </conditionalFormatting>
  <conditionalFormatting sqref="F522">
    <cfRule type="cellIs" dxfId="1484" priority="1453" operator="equal">
      <formula>"Accepted"</formula>
    </cfRule>
  </conditionalFormatting>
  <conditionalFormatting sqref="F522">
    <cfRule type="containsText" dxfId="1483" priority="1454" operator="containsText" text="Accepted">
      <formula>NOT(ISERROR(SEARCH(("Accepted"),(F522))))</formula>
    </cfRule>
  </conditionalFormatting>
  <conditionalFormatting sqref="F522">
    <cfRule type="containsText" dxfId="1482" priority="1455" operator="containsText" text="Accepted">
      <formula>NOT(ISERROR(SEARCH(("Accepted"),(F522))))</formula>
    </cfRule>
  </conditionalFormatting>
  <conditionalFormatting sqref="F503">
    <cfRule type="cellIs" dxfId="1481" priority="1450" operator="equal">
      <formula>"Accepted"</formula>
    </cfRule>
  </conditionalFormatting>
  <conditionalFormatting sqref="F503">
    <cfRule type="containsText" dxfId="1480" priority="1451" operator="containsText" text="Accepted">
      <formula>NOT(ISERROR(SEARCH(("Accepted"),(F503))))</formula>
    </cfRule>
  </conditionalFormatting>
  <conditionalFormatting sqref="F503">
    <cfRule type="containsText" dxfId="1479" priority="1452" operator="containsText" text="Accepted">
      <formula>NOT(ISERROR(SEARCH(("Accepted"),(F503))))</formula>
    </cfRule>
  </conditionalFormatting>
  <conditionalFormatting sqref="F515">
    <cfRule type="cellIs" dxfId="1478" priority="1447" operator="equal">
      <formula>"Accepted"</formula>
    </cfRule>
  </conditionalFormatting>
  <conditionalFormatting sqref="F515">
    <cfRule type="containsText" dxfId="1477" priority="1448" operator="containsText" text="Accepted">
      <formula>NOT(ISERROR(SEARCH(("Accepted"),(F515))))</formula>
    </cfRule>
  </conditionalFormatting>
  <conditionalFormatting sqref="F515">
    <cfRule type="containsText" dxfId="1476" priority="1449" operator="containsText" text="Accepted">
      <formula>NOT(ISERROR(SEARCH(("Accepted"),(F515))))</formula>
    </cfRule>
  </conditionalFormatting>
  <conditionalFormatting sqref="F511">
    <cfRule type="cellIs" dxfId="1475" priority="1444" operator="equal">
      <formula>"Accepted"</formula>
    </cfRule>
  </conditionalFormatting>
  <conditionalFormatting sqref="F511">
    <cfRule type="containsText" dxfId="1474" priority="1445" operator="containsText" text="Accepted">
      <formula>NOT(ISERROR(SEARCH(("Accepted"),(F511))))</formula>
    </cfRule>
  </conditionalFormatting>
  <conditionalFormatting sqref="F511">
    <cfRule type="containsText" dxfId="1473" priority="1446" operator="containsText" text="Accepted">
      <formula>NOT(ISERROR(SEARCH(("Accepted"),(F511))))</formula>
    </cfRule>
  </conditionalFormatting>
  <conditionalFormatting sqref="F533">
    <cfRule type="cellIs" dxfId="1472" priority="1441" operator="equal">
      <formula>"Accepted"</formula>
    </cfRule>
  </conditionalFormatting>
  <conditionalFormatting sqref="F533">
    <cfRule type="containsText" dxfId="1471" priority="1442" operator="containsText" text="Accepted">
      <formula>NOT(ISERROR(SEARCH(("Accepted"),(F533))))</formula>
    </cfRule>
  </conditionalFormatting>
  <conditionalFormatting sqref="F533">
    <cfRule type="containsText" dxfId="1470" priority="1443" operator="containsText" text="Accepted">
      <formula>NOT(ISERROR(SEARCH(("Accepted"),(F533))))</formula>
    </cfRule>
  </conditionalFormatting>
  <conditionalFormatting sqref="F524:F525">
    <cfRule type="cellIs" dxfId="1469" priority="1438" operator="equal">
      <formula>"Accepted"</formula>
    </cfRule>
  </conditionalFormatting>
  <conditionalFormatting sqref="F524:F525">
    <cfRule type="containsText" dxfId="1468" priority="1439" operator="containsText" text="Accepted">
      <formula>NOT(ISERROR(SEARCH(("Accepted"),(F524))))</formula>
    </cfRule>
  </conditionalFormatting>
  <conditionalFormatting sqref="F524:F525">
    <cfRule type="containsText" dxfId="1467" priority="1440" operator="containsText" text="Accepted">
      <formula>NOT(ISERROR(SEARCH(("Accepted"),(F524))))</formula>
    </cfRule>
  </conditionalFormatting>
  <conditionalFormatting sqref="F526:F527">
    <cfRule type="cellIs" dxfId="1466" priority="1435" operator="equal">
      <formula>"Accepted"</formula>
    </cfRule>
  </conditionalFormatting>
  <conditionalFormatting sqref="F526:F527">
    <cfRule type="containsText" dxfId="1465" priority="1436" operator="containsText" text="Accepted">
      <formula>NOT(ISERROR(SEARCH(("Accepted"),(F526))))</formula>
    </cfRule>
  </conditionalFormatting>
  <conditionalFormatting sqref="F526:F527">
    <cfRule type="containsText" dxfId="1464" priority="1437" operator="containsText" text="Accepted">
      <formula>NOT(ISERROR(SEARCH(("Accepted"),(F526))))</formula>
    </cfRule>
  </conditionalFormatting>
  <conditionalFormatting sqref="F504">
    <cfRule type="cellIs" dxfId="1463" priority="1432" operator="equal">
      <formula>"Accepted"</formula>
    </cfRule>
  </conditionalFormatting>
  <conditionalFormatting sqref="F504">
    <cfRule type="containsText" dxfId="1462" priority="1433" operator="containsText" text="Accepted">
      <formula>NOT(ISERROR(SEARCH(("Accepted"),(F504))))</formula>
    </cfRule>
  </conditionalFormatting>
  <conditionalFormatting sqref="F504">
    <cfRule type="containsText" dxfId="1461" priority="1434" operator="containsText" text="Accepted">
      <formula>NOT(ISERROR(SEARCH(("Accepted"),(F504))))</formula>
    </cfRule>
  </conditionalFormatting>
  <conditionalFormatting sqref="F480">
    <cfRule type="cellIs" dxfId="1460" priority="1429" operator="equal">
      <formula>"Accepted"</formula>
    </cfRule>
  </conditionalFormatting>
  <conditionalFormatting sqref="F480">
    <cfRule type="containsText" dxfId="1459" priority="1430" operator="containsText" text="Accepted">
      <formula>NOT(ISERROR(SEARCH(("Accepted"),(F480))))</formula>
    </cfRule>
  </conditionalFormatting>
  <conditionalFormatting sqref="F480">
    <cfRule type="containsText" dxfId="1458" priority="1431" operator="containsText" text="Accepted">
      <formula>NOT(ISERROR(SEARCH(("Accepted"),(F480))))</formula>
    </cfRule>
  </conditionalFormatting>
  <conditionalFormatting sqref="F474">
    <cfRule type="cellIs" dxfId="1457" priority="1426" operator="equal">
      <formula>"Accepted"</formula>
    </cfRule>
  </conditionalFormatting>
  <conditionalFormatting sqref="F474">
    <cfRule type="containsText" dxfId="1456" priority="1427" operator="containsText" text="Accepted">
      <formula>NOT(ISERROR(SEARCH(("Accepted"),(F474))))</formula>
    </cfRule>
  </conditionalFormatting>
  <conditionalFormatting sqref="F474">
    <cfRule type="containsText" dxfId="1455" priority="1428" operator="containsText" text="Accepted">
      <formula>NOT(ISERROR(SEARCH(("Accepted"),(F474))))</formula>
    </cfRule>
  </conditionalFormatting>
  <conditionalFormatting sqref="F544">
    <cfRule type="cellIs" dxfId="1454" priority="1423" operator="equal">
      <formula>"Accepted"</formula>
    </cfRule>
  </conditionalFormatting>
  <conditionalFormatting sqref="F544">
    <cfRule type="containsText" dxfId="1453" priority="1424" operator="containsText" text="Accepted">
      <formula>NOT(ISERROR(SEARCH(("Accepted"),(F544))))</formula>
    </cfRule>
  </conditionalFormatting>
  <conditionalFormatting sqref="F544">
    <cfRule type="containsText" dxfId="1452" priority="1425" operator="containsText" text="Accepted">
      <formula>NOT(ISERROR(SEARCH(("Accepted"),(F544))))</formula>
    </cfRule>
  </conditionalFormatting>
  <conditionalFormatting sqref="F551">
    <cfRule type="cellIs" dxfId="1451" priority="1420" operator="equal">
      <formula>"Accepted"</formula>
    </cfRule>
  </conditionalFormatting>
  <conditionalFormatting sqref="F551">
    <cfRule type="containsText" dxfId="1450" priority="1421" operator="containsText" text="Accepted">
      <formula>NOT(ISERROR(SEARCH(("Accepted"),(F551))))</formula>
    </cfRule>
  </conditionalFormatting>
  <conditionalFormatting sqref="F551">
    <cfRule type="containsText" dxfId="1449" priority="1422" operator="containsText" text="Accepted">
      <formula>NOT(ISERROR(SEARCH(("Accepted"),(F551))))</formula>
    </cfRule>
  </conditionalFormatting>
  <conditionalFormatting sqref="F553">
    <cfRule type="cellIs" dxfId="1448" priority="1417" operator="equal">
      <formula>"Accepted"</formula>
    </cfRule>
  </conditionalFormatting>
  <conditionalFormatting sqref="F553">
    <cfRule type="containsText" dxfId="1447" priority="1418" operator="containsText" text="Accepted">
      <formula>NOT(ISERROR(SEARCH(("Accepted"),(F553))))</formula>
    </cfRule>
  </conditionalFormatting>
  <conditionalFormatting sqref="F553">
    <cfRule type="containsText" dxfId="1446" priority="1419" operator="containsText" text="Accepted">
      <formula>NOT(ISERROR(SEARCH(("Accepted"),(F553))))</formula>
    </cfRule>
  </conditionalFormatting>
  <conditionalFormatting sqref="F549">
    <cfRule type="cellIs" dxfId="1445" priority="1414" operator="equal">
      <formula>"Accepted"</formula>
    </cfRule>
  </conditionalFormatting>
  <conditionalFormatting sqref="F549">
    <cfRule type="containsText" dxfId="1444" priority="1415" operator="containsText" text="Accepted">
      <formula>NOT(ISERROR(SEARCH(("Accepted"),(F549))))</formula>
    </cfRule>
  </conditionalFormatting>
  <conditionalFormatting sqref="F549">
    <cfRule type="containsText" dxfId="1443" priority="1416" operator="containsText" text="Accepted">
      <formula>NOT(ISERROR(SEARCH(("Accepted"),(F549))))</formula>
    </cfRule>
  </conditionalFormatting>
  <conditionalFormatting sqref="F556:F557">
    <cfRule type="cellIs" dxfId="1442" priority="1411" operator="equal">
      <formula>"Accepted"</formula>
    </cfRule>
  </conditionalFormatting>
  <conditionalFormatting sqref="F556:F557">
    <cfRule type="containsText" dxfId="1441" priority="1412" operator="containsText" text="Accepted">
      <formula>NOT(ISERROR(SEARCH(("Accepted"),(F556))))</formula>
    </cfRule>
  </conditionalFormatting>
  <conditionalFormatting sqref="F556:F557">
    <cfRule type="containsText" dxfId="1440" priority="1413" operator="containsText" text="Accepted">
      <formula>NOT(ISERROR(SEARCH(("Accepted"),(F556))))</formula>
    </cfRule>
  </conditionalFormatting>
  <conditionalFormatting sqref="F552">
    <cfRule type="cellIs" dxfId="1439" priority="1408" operator="equal">
      <formula>"Accepted"</formula>
    </cfRule>
  </conditionalFormatting>
  <conditionalFormatting sqref="F552">
    <cfRule type="containsText" dxfId="1438" priority="1409" operator="containsText" text="Accepted">
      <formula>NOT(ISERROR(SEARCH(("Accepted"),(F552))))</formula>
    </cfRule>
  </conditionalFormatting>
  <conditionalFormatting sqref="F552">
    <cfRule type="containsText" dxfId="1437" priority="1410" operator="containsText" text="Accepted">
      <formula>NOT(ISERROR(SEARCH(("Accepted"),(F552))))</formula>
    </cfRule>
  </conditionalFormatting>
  <conditionalFormatting sqref="F554">
    <cfRule type="cellIs" dxfId="1436" priority="1405" operator="equal">
      <formula>"Accepted"</formula>
    </cfRule>
  </conditionalFormatting>
  <conditionalFormatting sqref="F554">
    <cfRule type="containsText" dxfId="1435" priority="1406" operator="containsText" text="Accepted">
      <formula>NOT(ISERROR(SEARCH(("Accepted"),(F554))))</formula>
    </cfRule>
  </conditionalFormatting>
  <conditionalFormatting sqref="F554">
    <cfRule type="containsText" dxfId="1434" priority="1407" operator="containsText" text="Accepted">
      <formula>NOT(ISERROR(SEARCH(("Accepted"),(F554))))</formula>
    </cfRule>
  </conditionalFormatting>
  <conditionalFormatting sqref="H544">
    <cfRule type="containsText" dxfId="1433" priority="1398" operator="containsText" text="negative+'Profiling-LinkedIn'!">
      <formula>NOT(ISERROR(SEARCH(("negative+'Profiling-LinkedIn'!"),(H544))))</formula>
    </cfRule>
  </conditionalFormatting>
  <conditionalFormatting sqref="H544">
    <cfRule type="containsText" dxfId="1432" priority="1399" operator="containsText" text="negative">
      <formula>NOT(ISERROR(SEARCH(("negative"),(H544))))</formula>
    </cfRule>
  </conditionalFormatting>
  <conditionalFormatting sqref="H544">
    <cfRule type="containsText" dxfId="1431" priority="1400" operator="containsText" text="Positive">
      <formula>NOT(ISERROR(SEARCH(("Positive"),(H544))))</formula>
    </cfRule>
  </conditionalFormatting>
  <conditionalFormatting sqref="H544">
    <cfRule type="cellIs" dxfId="1430" priority="1401" operator="equal">
      <formula>"Neutral"</formula>
    </cfRule>
  </conditionalFormatting>
  <conditionalFormatting sqref="H544">
    <cfRule type="cellIs" dxfId="1429" priority="1402" operator="equal">
      <formula>"Positive"</formula>
    </cfRule>
  </conditionalFormatting>
  <conditionalFormatting sqref="H544">
    <cfRule type="cellIs" dxfId="1428" priority="1403" operator="equal">
      <formula>"Negative"</formula>
    </cfRule>
  </conditionalFormatting>
  <conditionalFormatting sqref="H544">
    <cfRule type="cellIs" dxfId="1427" priority="1404" operator="equal">
      <formula>"Neutral"</formula>
    </cfRule>
  </conditionalFormatting>
  <conditionalFormatting sqref="F575:F577">
    <cfRule type="cellIs" dxfId="1426" priority="1395" operator="equal">
      <formula>"Accepted"</formula>
    </cfRule>
  </conditionalFormatting>
  <conditionalFormatting sqref="F575:F577">
    <cfRule type="containsText" dxfId="1425" priority="1396" operator="containsText" text="Accepted">
      <formula>NOT(ISERROR(SEARCH(("Accepted"),(F575))))</formula>
    </cfRule>
  </conditionalFormatting>
  <conditionalFormatting sqref="F575:F577">
    <cfRule type="containsText" dxfId="1424" priority="1397" operator="containsText" text="Accepted">
      <formula>NOT(ISERROR(SEARCH(("Accepted"),(F575))))</formula>
    </cfRule>
  </conditionalFormatting>
  <conditionalFormatting sqref="F586">
    <cfRule type="cellIs" dxfId="1423" priority="1392" operator="equal">
      <formula>"Accepted"</formula>
    </cfRule>
  </conditionalFormatting>
  <conditionalFormatting sqref="F586">
    <cfRule type="containsText" dxfId="1422" priority="1393" operator="containsText" text="Accepted">
      <formula>NOT(ISERROR(SEARCH(("Accepted"),(F586))))</formula>
    </cfRule>
  </conditionalFormatting>
  <conditionalFormatting sqref="F586">
    <cfRule type="containsText" dxfId="1421" priority="1394" operator="containsText" text="Accepted">
      <formula>NOT(ISERROR(SEARCH(("Accepted"),(F586))))</formula>
    </cfRule>
  </conditionalFormatting>
  <conditionalFormatting sqref="B602:B606 B608:B698 B547:B548 B320:B334 B2:B318 B336:B339 B341:B344 D340 D335 B365:B381 B383:B545 B551:B590 B593:B599">
    <cfRule type="duplicateValues" dxfId="1420" priority="2942"/>
  </conditionalFormatting>
  <conditionalFormatting sqref="F587:F588">
    <cfRule type="cellIs" dxfId="1419" priority="1389" operator="equal">
      <formula>"Accepted"</formula>
    </cfRule>
  </conditionalFormatting>
  <conditionalFormatting sqref="F587:F588">
    <cfRule type="containsText" dxfId="1418" priority="1390" operator="containsText" text="Accepted">
      <formula>NOT(ISERROR(SEARCH(("Accepted"),(F587))))</formula>
    </cfRule>
  </conditionalFormatting>
  <conditionalFormatting sqref="F587:F588">
    <cfRule type="containsText" dxfId="1417" priority="1391" operator="containsText" text="Accepted">
      <formula>NOT(ISERROR(SEARCH(("Accepted"),(F587))))</formula>
    </cfRule>
  </conditionalFormatting>
  <conditionalFormatting sqref="F593">
    <cfRule type="cellIs" dxfId="1416" priority="1386" operator="equal">
      <formula>"Accepted"</formula>
    </cfRule>
  </conditionalFormatting>
  <conditionalFormatting sqref="F593">
    <cfRule type="containsText" dxfId="1415" priority="1387" operator="containsText" text="Accepted">
      <formula>NOT(ISERROR(SEARCH(("Accepted"),(F593))))</formula>
    </cfRule>
  </conditionalFormatting>
  <conditionalFormatting sqref="F593">
    <cfRule type="containsText" dxfId="1414" priority="1388" operator="containsText" text="Accepted">
      <formula>NOT(ISERROR(SEARCH(("Accepted"),(F593))))</formula>
    </cfRule>
  </conditionalFormatting>
  <conditionalFormatting sqref="F562">
    <cfRule type="cellIs" dxfId="1413" priority="1383" operator="equal">
      <formula>"Accepted"</formula>
    </cfRule>
  </conditionalFormatting>
  <conditionalFormatting sqref="F562">
    <cfRule type="containsText" dxfId="1412" priority="1384" operator="containsText" text="Accepted">
      <formula>NOT(ISERROR(SEARCH(("Accepted"),(F562))))</formula>
    </cfRule>
  </conditionalFormatting>
  <conditionalFormatting sqref="F562">
    <cfRule type="containsText" dxfId="1411" priority="1385" operator="containsText" text="Accepted">
      <formula>NOT(ISERROR(SEARCH(("Accepted"),(F562))))</formula>
    </cfRule>
  </conditionalFormatting>
  <conditionalFormatting sqref="F590">
    <cfRule type="cellIs" dxfId="1410" priority="1380" operator="equal">
      <formula>"Accepted"</formula>
    </cfRule>
  </conditionalFormatting>
  <conditionalFormatting sqref="F590">
    <cfRule type="containsText" dxfId="1409" priority="1381" operator="containsText" text="Accepted">
      <formula>NOT(ISERROR(SEARCH(("Accepted"),(F590))))</formula>
    </cfRule>
  </conditionalFormatting>
  <conditionalFormatting sqref="F590">
    <cfRule type="containsText" dxfId="1408" priority="1382" operator="containsText" text="Accepted">
      <formula>NOT(ISERROR(SEARCH(("Accepted"),(F590))))</formula>
    </cfRule>
  </conditionalFormatting>
  <conditionalFormatting sqref="F591">
    <cfRule type="cellIs" dxfId="1407" priority="1377" operator="equal">
      <formula>"Accepted"</formula>
    </cfRule>
  </conditionalFormatting>
  <conditionalFormatting sqref="F591">
    <cfRule type="containsText" dxfId="1406" priority="1378" operator="containsText" text="Accepted">
      <formula>NOT(ISERROR(SEARCH(("Accepted"),(F591))))</formula>
    </cfRule>
  </conditionalFormatting>
  <conditionalFormatting sqref="F591">
    <cfRule type="containsText" dxfId="1405" priority="1379" operator="containsText" text="Accepted">
      <formula>NOT(ISERROR(SEARCH(("Accepted"),(F591))))</formula>
    </cfRule>
  </conditionalFormatting>
  <conditionalFormatting sqref="F561">
    <cfRule type="cellIs" dxfId="1404" priority="1374" operator="equal">
      <formula>"Accepted"</formula>
    </cfRule>
  </conditionalFormatting>
  <conditionalFormatting sqref="F561">
    <cfRule type="containsText" dxfId="1403" priority="1375" operator="containsText" text="Accepted">
      <formula>NOT(ISERROR(SEARCH(("Accepted"),(F561))))</formula>
    </cfRule>
  </conditionalFormatting>
  <conditionalFormatting sqref="F561">
    <cfRule type="containsText" dxfId="1402" priority="1376" operator="containsText" text="Accepted">
      <formula>NOT(ISERROR(SEARCH(("Accepted"),(F561))))</formula>
    </cfRule>
  </conditionalFormatting>
  <conditionalFormatting sqref="F528">
    <cfRule type="cellIs" dxfId="1401" priority="1371" operator="equal">
      <formula>"Accepted"</formula>
    </cfRule>
  </conditionalFormatting>
  <conditionalFormatting sqref="F528">
    <cfRule type="containsText" dxfId="1400" priority="1372" operator="containsText" text="Accepted">
      <formula>NOT(ISERROR(SEARCH(("Accepted"),(F528))))</formula>
    </cfRule>
  </conditionalFormatting>
  <conditionalFormatting sqref="F528">
    <cfRule type="containsText" dxfId="1399" priority="1373" operator="containsText" text="Accepted">
      <formula>NOT(ISERROR(SEARCH(("Accepted"),(F528))))</formula>
    </cfRule>
  </conditionalFormatting>
  <conditionalFormatting sqref="F563:F564">
    <cfRule type="cellIs" dxfId="1398" priority="1368" operator="equal">
      <formula>"Accepted"</formula>
    </cfRule>
  </conditionalFormatting>
  <conditionalFormatting sqref="F563:F564">
    <cfRule type="containsText" dxfId="1397" priority="1369" operator="containsText" text="Accepted">
      <formula>NOT(ISERROR(SEARCH(("Accepted"),(F563))))</formula>
    </cfRule>
  </conditionalFormatting>
  <conditionalFormatting sqref="F563:F564">
    <cfRule type="containsText" dxfId="1396" priority="1370" operator="containsText" text="Accepted">
      <formula>NOT(ISERROR(SEARCH(("Accepted"),(F563))))</formula>
    </cfRule>
  </conditionalFormatting>
  <conditionalFormatting sqref="F567">
    <cfRule type="cellIs" dxfId="1395" priority="1365" operator="equal">
      <formula>"Accepted"</formula>
    </cfRule>
  </conditionalFormatting>
  <conditionalFormatting sqref="F567">
    <cfRule type="containsText" dxfId="1394" priority="1366" operator="containsText" text="Accepted">
      <formula>NOT(ISERROR(SEARCH(("Accepted"),(F567))))</formula>
    </cfRule>
  </conditionalFormatting>
  <conditionalFormatting sqref="F567">
    <cfRule type="containsText" dxfId="1393" priority="1367" operator="containsText" text="Accepted">
      <formula>NOT(ISERROR(SEARCH(("Accepted"),(F567))))</formula>
    </cfRule>
  </conditionalFormatting>
  <conditionalFormatting sqref="F507">
    <cfRule type="cellIs" dxfId="1392" priority="1362" operator="equal">
      <formula>"Accepted"</formula>
    </cfRule>
  </conditionalFormatting>
  <conditionalFormatting sqref="F507">
    <cfRule type="containsText" dxfId="1391" priority="1363" operator="containsText" text="Accepted">
      <formula>NOT(ISERROR(SEARCH(("Accepted"),(F507))))</formula>
    </cfRule>
  </conditionalFormatting>
  <conditionalFormatting sqref="F507">
    <cfRule type="containsText" dxfId="1390" priority="1364" operator="containsText" text="Accepted">
      <formula>NOT(ISERROR(SEARCH(("Accepted"),(F507))))</formula>
    </cfRule>
  </conditionalFormatting>
  <conditionalFormatting sqref="F579:F580">
    <cfRule type="cellIs" dxfId="1389" priority="1359" operator="equal">
      <formula>"Accepted"</formula>
    </cfRule>
  </conditionalFormatting>
  <conditionalFormatting sqref="F579:F580">
    <cfRule type="containsText" dxfId="1388" priority="1360" operator="containsText" text="Accepted">
      <formula>NOT(ISERROR(SEARCH(("Accepted"),(F579))))</formula>
    </cfRule>
  </conditionalFormatting>
  <conditionalFormatting sqref="F579:F580">
    <cfRule type="containsText" dxfId="1387" priority="1361" operator="containsText" text="Accepted">
      <formula>NOT(ISERROR(SEARCH(("Accepted"),(F579))))</formula>
    </cfRule>
  </conditionalFormatting>
  <conditionalFormatting sqref="F546">
    <cfRule type="cellIs" dxfId="1386" priority="1356" operator="equal">
      <formula>"Accepted"</formula>
    </cfRule>
  </conditionalFormatting>
  <conditionalFormatting sqref="F546">
    <cfRule type="containsText" dxfId="1385" priority="1357" operator="containsText" text="Accepted">
      <formula>NOT(ISERROR(SEARCH(("Accepted"),(F546))))</formula>
    </cfRule>
  </conditionalFormatting>
  <conditionalFormatting sqref="F546">
    <cfRule type="containsText" dxfId="1384" priority="1358" operator="containsText" text="Accepted">
      <formula>NOT(ISERROR(SEARCH(("Accepted"),(F546))))</formula>
    </cfRule>
  </conditionalFormatting>
  <conditionalFormatting sqref="F565">
    <cfRule type="cellIs" dxfId="1383" priority="1353" operator="equal">
      <formula>"Accepted"</formula>
    </cfRule>
  </conditionalFormatting>
  <conditionalFormatting sqref="F565">
    <cfRule type="containsText" dxfId="1382" priority="1354" operator="containsText" text="Accepted">
      <formula>NOT(ISERROR(SEARCH(("Accepted"),(F565))))</formula>
    </cfRule>
  </conditionalFormatting>
  <conditionalFormatting sqref="F565">
    <cfRule type="containsText" dxfId="1381" priority="1355" operator="containsText" text="Accepted">
      <formula>NOT(ISERROR(SEARCH(("Accepted"),(F565))))</formula>
    </cfRule>
  </conditionalFormatting>
  <conditionalFormatting sqref="H551">
    <cfRule type="containsText" dxfId="1380" priority="1346" operator="containsText" text="negative+'Profiling-LinkedIn'!">
      <formula>NOT(ISERROR(SEARCH(("negative+'Profiling-LinkedIn'!"),(H551))))</formula>
    </cfRule>
  </conditionalFormatting>
  <conditionalFormatting sqref="H551">
    <cfRule type="containsText" dxfId="1379" priority="1347" operator="containsText" text="negative">
      <formula>NOT(ISERROR(SEARCH(("negative"),(H551))))</formula>
    </cfRule>
  </conditionalFormatting>
  <conditionalFormatting sqref="H551">
    <cfRule type="containsText" dxfId="1378" priority="1348" operator="containsText" text="Positive">
      <formula>NOT(ISERROR(SEARCH(("Positive"),(H551))))</formula>
    </cfRule>
  </conditionalFormatting>
  <conditionalFormatting sqref="H551">
    <cfRule type="cellIs" dxfId="1377" priority="1349" operator="equal">
      <formula>"Neutral"</formula>
    </cfRule>
  </conditionalFormatting>
  <conditionalFormatting sqref="H551">
    <cfRule type="cellIs" dxfId="1376" priority="1350" operator="equal">
      <formula>"Positive"</formula>
    </cfRule>
  </conditionalFormatting>
  <conditionalFormatting sqref="H551">
    <cfRule type="cellIs" dxfId="1375" priority="1351" operator="equal">
      <formula>"Negative"</formula>
    </cfRule>
  </conditionalFormatting>
  <conditionalFormatting sqref="H551">
    <cfRule type="cellIs" dxfId="1374" priority="1352" operator="equal">
      <formula>"Neutral"</formula>
    </cfRule>
  </conditionalFormatting>
  <conditionalFormatting sqref="H576">
    <cfRule type="containsText" dxfId="1373" priority="1339" operator="containsText" text="negative+'Profiling-LinkedIn'!">
      <formula>NOT(ISERROR(SEARCH(("negative+'Profiling-LinkedIn'!"),(H576))))</formula>
    </cfRule>
  </conditionalFormatting>
  <conditionalFormatting sqref="H576">
    <cfRule type="containsText" dxfId="1372" priority="1340" operator="containsText" text="negative">
      <formula>NOT(ISERROR(SEARCH(("negative"),(H576))))</formula>
    </cfRule>
  </conditionalFormatting>
  <conditionalFormatting sqref="H576">
    <cfRule type="containsText" dxfId="1371" priority="1341" operator="containsText" text="Positive">
      <formula>NOT(ISERROR(SEARCH(("Positive"),(H576))))</formula>
    </cfRule>
  </conditionalFormatting>
  <conditionalFormatting sqref="H576">
    <cfRule type="cellIs" dxfId="1370" priority="1342" operator="equal">
      <formula>"Neutral"</formula>
    </cfRule>
  </conditionalFormatting>
  <conditionalFormatting sqref="H576">
    <cfRule type="cellIs" dxfId="1369" priority="1343" operator="equal">
      <formula>"Positive"</formula>
    </cfRule>
  </conditionalFormatting>
  <conditionalFormatting sqref="H576">
    <cfRule type="cellIs" dxfId="1368" priority="1344" operator="equal">
      <formula>"Negative"</formula>
    </cfRule>
  </conditionalFormatting>
  <conditionalFormatting sqref="H576">
    <cfRule type="cellIs" dxfId="1367" priority="1345" operator="equal">
      <formula>"Neutral"</formula>
    </cfRule>
  </conditionalFormatting>
  <conditionalFormatting sqref="F232">
    <cfRule type="cellIs" dxfId="1366" priority="1336" operator="equal">
      <formula>"Accepted"</formula>
    </cfRule>
  </conditionalFormatting>
  <conditionalFormatting sqref="F232">
    <cfRule type="containsText" dxfId="1365" priority="1337" operator="containsText" text="Accepted">
      <formula>NOT(ISERROR(SEARCH(("Accepted"),(F232))))</formula>
    </cfRule>
  </conditionalFormatting>
  <conditionalFormatting sqref="F232">
    <cfRule type="containsText" dxfId="1364" priority="1338" operator="containsText" text="Accepted">
      <formula>NOT(ISERROR(SEARCH(("Accepted"),(F232))))</formula>
    </cfRule>
  </conditionalFormatting>
  <conditionalFormatting sqref="F568">
    <cfRule type="cellIs" dxfId="1363" priority="1333" operator="equal">
      <formula>"Accepted"</formula>
    </cfRule>
  </conditionalFormatting>
  <conditionalFormatting sqref="F568">
    <cfRule type="containsText" dxfId="1362" priority="1334" operator="containsText" text="Accepted">
      <formula>NOT(ISERROR(SEARCH(("Accepted"),(F568))))</formula>
    </cfRule>
  </conditionalFormatting>
  <conditionalFormatting sqref="F568">
    <cfRule type="containsText" dxfId="1361" priority="1335" operator="containsText" text="Accepted">
      <formula>NOT(ISERROR(SEARCH(("Accepted"),(F568))))</formula>
    </cfRule>
  </conditionalFormatting>
  <conditionalFormatting sqref="F596">
    <cfRule type="cellIs" dxfId="1360" priority="1330" operator="equal">
      <formula>"Accepted"</formula>
    </cfRule>
  </conditionalFormatting>
  <conditionalFormatting sqref="F596">
    <cfRule type="containsText" dxfId="1359" priority="1331" operator="containsText" text="Accepted">
      <formula>NOT(ISERROR(SEARCH(("Accepted"),(F596))))</formula>
    </cfRule>
  </conditionalFormatting>
  <conditionalFormatting sqref="F596">
    <cfRule type="containsText" dxfId="1358" priority="1332" operator="containsText" text="Accepted">
      <formula>NOT(ISERROR(SEARCH(("Accepted"),(F596))))</formula>
    </cfRule>
  </conditionalFormatting>
  <conditionalFormatting sqref="H561">
    <cfRule type="containsText" dxfId="1357" priority="1323" operator="containsText" text="negative+'Profiling-LinkedIn'!">
      <formula>NOT(ISERROR(SEARCH(("negative+'Profiling-LinkedIn'!"),(H561))))</formula>
    </cfRule>
  </conditionalFormatting>
  <conditionalFormatting sqref="H561">
    <cfRule type="containsText" dxfId="1356" priority="1324" operator="containsText" text="negative">
      <formula>NOT(ISERROR(SEARCH(("negative"),(H561))))</formula>
    </cfRule>
  </conditionalFormatting>
  <conditionalFormatting sqref="H561">
    <cfRule type="containsText" dxfId="1355" priority="1325" operator="containsText" text="Positive">
      <formula>NOT(ISERROR(SEARCH(("Positive"),(H561))))</formula>
    </cfRule>
  </conditionalFormatting>
  <conditionalFormatting sqref="H561">
    <cfRule type="cellIs" dxfId="1354" priority="1326" operator="equal">
      <formula>"Neutral"</formula>
    </cfRule>
  </conditionalFormatting>
  <conditionalFormatting sqref="H561">
    <cfRule type="cellIs" dxfId="1353" priority="1327" operator="equal">
      <formula>"Positive"</formula>
    </cfRule>
  </conditionalFormatting>
  <conditionalFormatting sqref="H561">
    <cfRule type="cellIs" dxfId="1352" priority="1328" operator="equal">
      <formula>"Negative"</formula>
    </cfRule>
  </conditionalFormatting>
  <conditionalFormatting sqref="H561">
    <cfRule type="cellIs" dxfId="1351" priority="1329" operator="equal">
      <formula>"Neutral"</formula>
    </cfRule>
  </conditionalFormatting>
  <conditionalFormatting sqref="F598">
    <cfRule type="cellIs" dxfId="1350" priority="1320" operator="equal">
      <formula>"Accepted"</formula>
    </cfRule>
  </conditionalFormatting>
  <conditionalFormatting sqref="F598">
    <cfRule type="containsText" dxfId="1349" priority="1321" operator="containsText" text="Accepted">
      <formula>NOT(ISERROR(SEARCH(("Accepted"),(F598))))</formula>
    </cfRule>
  </conditionalFormatting>
  <conditionalFormatting sqref="F598">
    <cfRule type="containsText" dxfId="1348" priority="1322" operator="containsText" text="Accepted">
      <formula>NOT(ISERROR(SEARCH(("Accepted"),(F598))))</formula>
    </cfRule>
  </conditionalFormatting>
  <conditionalFormatting sqref="F582">
    <cfRule type="cellIs" dxfId="1347" priority="1317" operator="equal">
      <formula>"Accepted"</formula>
    </cfRule>
  </conditionalFormatting>
  <conditionalFormatting sqref="F582">
    <cfRule type="containsText" dxfId="1346" priority="1318" operator="containsText" text="Accepted">
      <formula>NOT(ISERROR(SEARCH(("Accepted"),(F582))))</formula>
    </cfRule>
  </conditionalFormatting>
  <conditionalFormatting sqref="F582">
    <cfRule type="containsText" dxfId="1345" priority="1319" operator="containsText" text="Accepted">
      <formula>NOT(ISERROR(SEARCH(("Accepted"),(F582))))</formula>
    </cfRule>
  </conditionalFormatting>
  <conditionalFormatting sqref="F534">
    <cfRule type="cellIs" dxfId="1344" priority="1314" operator="equal">
      <formula>"Accepted"</formula>
    </cfRule>
  </conditionalFormatting>
  <conditionalFormatting sqref="F534">
    <cfRule type="containsText" dxfId="1343" priority="1315" operator="containsText" text="Accepted">
      <formula>NOT(ISERROR(SEARCH(("Accepted"),(F534))))</formula>
    </cfRule>
  </conditionalFormatting>
  <conditionalFormatting sqref="F534">
    <cfRule type="containsText" dxfId="1342" priority="1316" operator="containsText" text="Accepted">
      <formula>NOT(ISERROR(SEARCH(("Accepted"),(F534))))</formula>
    </cfRule>
  </conditionalFormatting>
  <conditionalFormatting sqref="F566">
    <cfRule type="cellIs" dxfId="1341" priority="1311" operator="equal">
      <formula>"Accepted"</formula>
    </cfRule>
  </conditionalFormatting>
  <conditionalFormatting sqref="F566">
    <cfRule type="containsText" dxfId="1340" priority="1312" operator="containsText" text="Accepted">
      <formula>NOT(ISERROR(SEARCH(("Accepted"),(F566))))</formula>
    </cfRule>
  </conditionalFormatting>
  <conditionalFormatting sqref="F566">
    <cfRule type="containsText" dxfId="1339" priority="1313" operator="containsText" text="Accepted">
      <formula>NOT(ISERROR(SEARCH(("Accepted"),(F566))))</formula>
    </cfRule>
  </conditionalFormatting>
  <conditionalFormatting sqref="F399">
    <cfRule type="cellIs" dxfId="1338" priority="1308" operator="equal">
      <formula>"Accepted"</formula>
    </cfRule>
  </conditionalFormatting>
  <conditionalFormatting sqref="F399">
    <cfRule type="containsText" dxfId="1337" priority="1309" operator="containsText" text="Accepted">
      <formula>NOT(ISERROR(SEARCH(("Accepted"),(F399))))</formula>
    </cfRule>
  </conditionalFormatting>
  <conditionalFormatting sqref="F399">
    <cfRule type="containsText" dxfId="1336" priority="1310" operator="containsText" text="Accepted">
      <formula>NOT(ISERROR(SEARCH(("Accepted"),(F399))))</formula>
    </cfRule>
  </conditionalFormatting>
  <conditionalFormatting sqref="H590">
    <cfRule type="containsText" dxfId="1335" priority="1301" operator="containsText" text="negative+'Profiling-LinkedIn'!">
      <formula>NOT(ISERROR(SEARCH(("negative+'Profiling-LinkedIn'!"),(H590))))</formula>
    </cfRule>
  </conditionalFormatting>
  <conditionalFormatting sqref="H590">
    <cfRule type="containsText" dxfId="1334" priority="1302" operator="containsText" text="negative">
      <formula>NOT(ISERROR(SEARCH(("negative"),(H590))))</formula>
    </cfRule>
  </conditionalFormatting>
  <conditionalFormatting sqref="H590">
    <cfRule type="containsText" dxfId="1333" priority="1303" operator="containsText" text="Positive">
      <formula>NOT(ISERROR(SEARCH(("Positive"),(H590))))</formula>
    </cfRule>
  </conditionalFormatting>
  <conditionalFormatting sqref="H590">
    <cfRule type="cellIs" dxfId="1332" priority="1304" operator="equal">
      <formula>"Neutral"</formula>
    </cfRule>
  </conditionalFormatting>
  <conditionalFormatting sqref="H590">
    <cfRule type="cellIs" dxfId="1331" priority="1305" operator="equal">
      <formula>"Positive"</formula>
    </cfRule>
  </conditionalFormatting>
  <conditionalFormatting sqref="H590">
    <cfRule type="cellIs" dxfId="1330" priority="1306" operator="equal">
      <formula>"Negative"</formula>
    </cfRule>
  </conditionalFormatting>
  <conditionalFormatting sqref="H590">
    <cfRule type="cellIs" dxfId="1329" priority="1307" operator="equal">
      <formula>"Neutral"</formula>
    </cfRule>
  </conditionalFormatting>
  <conditionalFormatting sqref="H563">
    <cfRule type="containsText" dxfId="1328" priority="1295" operator="containsText" text="negative+'Profiling-LinkedIn'!">
      <formula>NOT(ISERROR(SEARCH(("negative+'Profiling-LinkedIn'!"),(H563))))</formula>
    </cfRule>
  </conditionalFormatting>
  <conditionalFormatting sqref="H563">
    <cfRule type="containsText" dxfId="1327" priority="1296" operator="containsText" text="negative">
      <formula>NOT(ISERROR(SEARCH(("negative"),(H563))))</formula>
    </cfRule>
  </conditionalFormatting>
  <conditionalFormatting sqref="H563">
    <cfRule type="containsText" dxfId="1326" priority="1297" operator="containsText" text="Positive">
      <formula>NOT(ISERROR(SEARCH(("Positive"),(H563))))</formula>
    </cfRule>
  </conditionalFormatting>
  <conditionalFormatting sqref="H563">
    <cfRule type="cellIs" dxfId="1325" priority="1298" operator="equal">
      <formula>"Neutral"</formula>
    </cfRule>
  </conditionalFormatting>
  <conditionalFormatting sqref="H563">
    <cfRule type="cellIs" dxfId="1324" priority="1299" operator="equal">
      <formula>"Positive"</formula>
    </cfRule>
  </conditionalFormatting>
  <conditionalFormatting sqref="H563">
    <cfRule type="cellIs" dxfId="1323" priority="1300" operator="equal">
      <formula>"Negative"</formula>
    </cfRule>
  </conditionalFormatting>
  <conditionalFormatting sqref="H204">
    <cfRule type="containsText" dxfId="1322" priority="1288" operator="containsText" text="negative+'Profiling-LinkedIn'!">
      <formula>NOT(ISERROR(SEARCH(("negative+'Profiling-LinkedIn'!"),(H204))))</formula>
    </cfRule>
  </conditionalFormatting>
  <conditionalFormatting sqref="H204">
    <cfRule type="containsText" dxfId="1321" priority="1289" operator="containsText" text="negative">
      <formula>NOT(ISERROR(SEARCH(("negative"),(H204))))</formula>
    </cfRule>
  </conditionalFormatting>
  <conditionalFormatting sqref="H204">
    <cfRule type="containsText" dxfId="1320" priority="1290" operator="containsText" text="Positive">
      <formula>NOT(ISERROR(SEARCH(("Positive"),(H204))))</formula>
    </cfRule>
  </conditionalFormatting>
  <conditionalFormatting sqref="H204">
    <cfRule type="cellIs" dxfId="1319" priority="1291" operator="equal">
      <formula>"Neutral"</formula>
    </cfRule>
  </conditionalFormatting>
  <conditionalFormatting sqref="H204">
    <cfRule type="cellIs" dxfId="1318" priority="1292" operator="equal">
      <formula>"Positive"</formula>
    </cfRule>
  </conditionalFormatting>
  <conditionalFormatting sqref="H204">
    <cfRule type="cellIs" dxfId="1317" priority="1293" operator="equal">
      <formula>"Negative"</formula>
    </cfRule>
  </conditionalFormatting>
  <conditionalFormatting sqref="H204">
    <cfRule type="cellIs" dxfId="1316" priority="1294" operator="equal">
      <formula>"Neutral"</formula>
    </cfRule>
  </conditionalFormatting>
  <conditionalFormatting sqref="H522">
    <cfRule type="containsText" dxfId="1315" priority="1281" operator="containsText" text="negative+'Profiling-LinkedIn'!">
      <formula>NOT(ISERROR(SEARCH(("negative+'Profiling-LinkedIn'!"),(H522))))</formula>
    </cfRule>
  </conditionalFormatting>
  <conditionalFormatting sqref="H522">
    <cfRule type="containsText" dxfId="1314" priority="1282" operator="containsText" text="negative">
      <formula>NOT(ISERROR(SEARCH(("negative"),(H522))))</formula>
    </cfRule>
  </conditionalFormatting>
  <conditionalFormatting sqref="H522">
    <cfRule type="containsText" dxfId="1313" priority="1283" operator="containsText" text="Positive">
      <formula>NOT(ISERROR(SEARCH(("Positive"),(H522))))</formula>
    </cfRule>
  </conditionalFormatting>
  <conditionalFormatting sqref="H522">
    <cfRule type="cellIs" dxfId="1312" priority="1284" operator="equal">
      <formula>"Neutral"</formula>
    </cfRule>
  </conditionalFormatting>
  <conditionalFormatting sqref="H522">
    <cfRule type="cellIs" dxfId="1311" priority="1285" operator="equal">
      <formula>"Positive"</formula>
    </cfRule>
  </conditionalFormatting>
  <conditionalFormatting sqref="H522">
    <cfRule type="cellIs" dxfId="1310" priority="1286" operator="equal">
      <formula>"Negative"</formula>
    </cfRule>
  </conditionalFormatting>
  <conditionalFormatting sqref="H522">
    <cfRule type="cellIs" dxfId="1309" priority="1287" operator="equal">
      <formula>"Neutral"</formula>
    </cfRule>
  </conditionalFormatting>
  <conditionalFormatting sqref="H568">
    <cfRule type="containsText" dxfId="1308" priority="1275" operator="containsText" text="negative+'Profiling-LinkedIn'!">
      <formula>NOT(ISERROR(SEARCH(("negative+'Profiling-LinkedIn'!"),(H568))))</formula>
    </cfRule>
  </conditionalFormatting>
  <conditionalFormatting sqref="H568">
    <cfRule type="containsText" dxfId="1307" priority="1276" operator="containsText" text="negative">
      <formula>NOT(ISERROR(SEARCH(("negative"),(H568))))</formula>
    </cfRule>
  </conditionalFormatting>
  <conditionalFormatting sqref="H568">
    <cfRule type="containsText" dxfId="1306" priority="1277" operator="containsText" text="Positive">
      <formula>NOT(ISERROR(SEARCH(("Positive"),(H568))))</formula>
    </cfRule>
  </conditionalFormatting>
  <conditionalFormatting sqref="H568">
    <cfRule type="cellIs" dxfId="1305" priority="1278" operator="equal">
      <formula>"Neutral"</formula>
    </cfRule>
  </conditionalFormatting>
  <conditionalFormatting sqref="H568">
    <cfRule type="cellIs" dxfId="1304" priority="1279" operator="equal">
      <formula>"Positive"</formula>
    </cfRule>
  </conditionalFormatting>
  <conditionalFormatting sqref="H568">
    <cfRule type="cellIs" dxfId="1303" priority="1280" operator="equal">
      <formula>"Negative"</formula>
    </cfRule>
  </conditionalFormatting>
  <conditionalFormatting sqref="H554">
    <cfRule type="containsText" dxfId="1302" priority="1268" operator="containsText" text="negative+'Profiling-LinkedIn'!">
      <formula>NOT(ISERROR(SEARCH(("negative+'Profiling-LinkedIn'!"),(H554))))</formula>
    </cfRule>
  </conditionalFormatting>
  <conditionalFormatting sqref="H554">
    <cfRule type="containsText" dxfId="1301" priority="1269" operator="containsText" text="negative">
      <formula>NOT(ISERROR(SEARCH(("negative"),(H554))))</formula>
    </cfRule>
  </conditionalFormatting>
  <conditionalFormatting sqref="H554">
    <cfRule type="containsText" dxfId="1300" priority="1270" operator="containsText" text="Positive">
      <formula>NOT(ISERROR(SEARCH(("Positive"),(H554))))</formula>
    </cfRule>
  </conditionalFormatting>
  <conditionalFormatting sqref="H554">
    <cfRule type="cellIs" dxfId="1299" priority="1271" operator="equal">
      <formula>"Neutral"</formula>
    </cfRule>
  </conditionalFormatting>
  <conditionalFormatting sqref="H554">
    <cfRule type="cellIs" dxfId="1298" priority="1272" operator="equal">
      <formula>"Positive"</formula>
    </cfRule>
  </conditionalFormatting>
  <conditionalFormatting sqref="H554">
    <cfRule type="cellIs" dxfId="1297" priority="1273" operator="equal">
      <formula>"Negative"</formula>
    </cfRule>
  </conditionalFormatting>
  <conditionalFormatting sqref="H554">
    <cfRule type="cellIs" dxfId="1296" priority="1274" operator="equal">
      <formula>"Neutral"</formula>
    </cfRule>
  </conditionalFormatting>
  <conditionalFormatting sqref="F447">
    <cfRule type="cellIs" dxfId="1295" priority="1265" operator="equal">
      <formula>"Accepted"</formula>
    </cfRule>
  </conditionalFormatting>
  <conditionalFormatting sqref="F447">
    <cfRule type="containsText" dxfId="1294" priority="1266" operator="containsText" text="Accepted">
      <formula>NOT(ISERROR(SEARCH(("Accepted"),(F447))))</formula>
    </cfRule>
  </conditionalFormatting>
  <conditionalFormatting sqref="F447">
    <cfRule type="containsText" dxfId="1293" priority="1267" operator="containsText" text="Accepted">
      <formula>NOT(ISERROR(SEARCH(("Accepted"),(F447))))</formula>
    </cfRule>
  </conditionalFormatting>
  <conditionalFormatting sqref="F390">
    <cfRule type="cellIs" dxfId="1292" priority="1262" operator="equal">
      <formula>"Accepted"</formula>
    </cfRule>
  </conditionalFormatting>
  <conditionalFormatting sqref="F390">
    <cfRule type="containsText" dxfId="1291" priority="1263" operator="containsText" text="Accepted">
      <formula>NOT(ISERROR(SEARCH(("Accepted"),(F390))))</formula>
    </cfRule>
  </conditionalFormatting>
  <conditionalFormatting sqref="F390">
    <cfRule type="containsText" dxfId="1290" priority="1264" operator="containsText" text="Accepted">
      <formula>NOT(ISERROR(SEARCH(("Accepted"),(F390))))</formula>
    </cfRule>
  </conditionalFormatting>
  <conditionalFormatting sqref="F523">
    <cfRule type="cellIs" dxfId="1289" priority="1259" operator="equal">
      <formula>"Accepted"</formula>
    </cfRule>
  </conditionalFormatting>
  <conditionalFormatting sqref="F523">
    <cfRule type="containsText" dxfId="1288" priority="1260" operator="containsText" text="Accepted">
      <formula>NOT(ISERROR(SEARCH(("Accepted"),(F523))))</formula>
    </cfRule>
  </conditionalFormatting>
  <conditionalFormatting sqref="F523">
    <cfRule type="containsText" dxfId="1287" priority="1261" operator="containsText" text="Accepted">
      <formula>NOT(ISERROR(SEARCH(("Accepted"),(F523))))</formula>
    </cfRule>
  </conditionalFormatting>
  <conditionalFormatting sqref="F592">
    <cfRule type="cellIs" dxfId="1286" priority="1256" operator="equal">
      <formula>"Accepted"</formula>
    </cfRule>
  </conditionalFormatting>
  <conditionalFormatting sqref="F592">
    <cfRule type="containsText" dxfId="1285" priority="1257" operator="containsText" text="Accepted">
      <formula>NOT(ISERROR(SEARCH(("Accepted"),(F592))))</formula>
    </cfRule>
  </conditionalFormatting>
  <conditionalFormatting sqref="F592">
    <cfRule type="containsText" dxfId="1284" priority="1258" operator="containsText" text="Accepted">
      <formula>NOT(ISERROR(SEARCH(("Accepted"),(F592))))</formula>
    </cfRule>
  </conditionalFormatting>
  <conditionalFormatting sqref="F538:F539">
    <cfRule type="cellIs" dxfId="1283" priority="1253" operator="equal">
      <formula>"Accepted"</formula>
    </cfRule>
  </conditionalFormatting>
  <conditionalFormatting sqref="F538:F539">
    <cfRule type="containsText" dxfId="1282" priority="1254" operator="containsText" text="Accepted">
      <formula>NOT(ISERROR(SEARCH(("Accepted"),(F538))))</formula>
    </cfRule>
  </conditionalFormatting>
  <conditionalFormatting sqref="F538:F539">
    <cfRule type="containsText" dxfId="1281" priority="1255" operator="containsText" text="Accepted">
      <formula>NOT(ISERROR(SEARCH(("Accepted"),(F538))))</formula>
    </cfRule>
  </conditionalFormatting>
  <conditionalFormatting sqref="H447">
    <cfRule type="containsText" dxfId="1280" priority="1246" operator="containsText" text="negative+'Profiling-LinkedIn'!">
      <formula>NOT(ISERROR(SEARCH(("negative+'Profiling-LinkedIn'!"),(H447))))</formula>
    </cfRule>
  </conditionalFormatting>
  <conditionalFormatting sqref="H447">
    <cfRule type="containsText" dxfId="1279" priority="1247" operator="containsText" text="negative">
      <formula>NOT(ISERROR(SEARCH(("negative"),(H447))))</formula>
    </cfRule>
  </conditionalFormatting>
  <conditionalFormatting sqref="H447">
    <cfRule type="containsText" dxfId="1278" priority="1248" operator="containsText" text="Positive">
      <formula>NOT(ISERROR(SEARCH(("Positive"),(H447))))</formula>
    </cfRule>
  </conditionalFormatting>
  <conditionalFormatting sqref="H447">
    <cfRule type="cellIs" dxfId="1277" priority="1249" operator="equal">
      <formula>"Neutral"</formula>
    </cfRule>
  </conditionalFormatting>
  <conditionalFormatting sqref="H447">
    <cfRule type="cellIs" dxfId="1276" priority="1250" operator="equal">
      <formula>"Positive"</formula>
    </cfRule>
  </conditionalFormatting>
  <conditionalFormatting sqref="H447">
    <cfRule type="cellIs" dxfId="1275" priority="1251" operator="equal">
      <formula>"Negative"</formula>
    </cfRule>
  </conditionalFormatting>
  <conditionalFormatting sqref="H447">
    <cfRule type="cellIs" dxfId="1274" priority="1252" operator="equal">
      <formula>"Neutral"</formula>
    </cfRule>
  </conditionalFormatting>
  <conditionalFormatting sqref="B600">
    <cfRule type="duplicateValues" dxfId="1273" priority="1243"/>
    <cfRule type="duplicateValues" dxfId="1272" priority="1244"/>
  </conditionalFormatting>
  <conditionalFormatting sqref="D600">
    <cfRule type="duplicateValues" dxfId="1271" priority="1245"/>
  </conditionalFormatting>
  <conditionalFormatting sqref="F185:F186 F177 F170">
    <cfRule type="cellIs" dxfId="1270" priority="1234" operator="equal">
      <formula>"Accepted"</formula>
    </cfRule>
  </conditionalFormatting>
  <conditionalFormatting sqref="F185:F186 F177 F170">
    <cfRule type="cellIs" dxfId="1269" priority="1235" operator="equal">
      <formula>"Accepted"</formula>
    </cfRule>
  </conditionalFormatting>
  <conditionalFormatting sqref="F185:F186 F177 F170">
    <cfRule type="containsText" dxfId="1268" priority="1236" operator="containsText" text="Accepted">
      <formula>NOT(ISERROR(SEARCH(("Accepted"),(F170))))</formula>
    </cfRule>
  </conditionalFormatting>
  <conditionalFormatting sqref="F185:F186 F177 F170">
    <cfRule type="cellIs" dxfId="1267" priority="1237" operator="equal">
      <formula>"Accepted"</formula>
    </cfRule>
  </conditionalFormatting>
  <conditionalFormatting sqref="F185:F186 F177 F170">
    <cfRule type="containsText" dxfId="1266" priority="1238" operator="containsText" text="Accepted">
      <formula>NOT(ISERROR(SEARCH(("Accepted"),(F170))))</formula>
    </cfRule>
  </conditionalFormatting>
  <conditionalFormatting sqref="F185:F186 F177 F170">
    <cfRule type="cellIs" dxfId="1265" priority="1239" operator="equal">
      <formula>"Accepted"</formula>
    </cfRule>
  </conditionalFormatting>
  <conditionalFormatting sqref="F185:F186 F177 F170">
    <cfRule type="containsText" dxfId="1264" priority="1240" operator="containsText" text="Accepted">
      <formula>NOT(ISERROR(SEARCH(("Accepted"),(F170))))</formula>
    </cfRule>
  </conditionalFormatting>
  <conditionalFormatting sqref="F185:F186 F177 F170">
    <cfRule type="cellIs" dxfId="1263" priority="1241" operator="equal">
      <formula>"Accepted"</formula>
    </cfRule>
  </conditionalFormatting>
  <conditionalFormatting sqref="F185:F186 F177 F170">
    <cfRule type="containsText" dxfId="1262" priority="1242" operator="containsText" text="Accepted">
      <formula>NOT(ISERROR(SEARCH(("Accepted"),(F170))))</formula>
    </cfRule>
  </conditionalFormatting>
  <conditionalFormatting sqref="F279 F276:F277 F272 F268 F251 F249 F255:F257">
    <cfRule type="cellIs" dxfId="1261" priority="1225" operator="equal">
      <formula>"Accepted"</formula>
    </cfRule>
  </conditionalFormatting>
  <conditionalFormatting sqref="F279 F276:F277 F272 F268 F251 F249 F255:F257">
    <cfRule type="cellIs" dxfId="1260" priority="1226" operator="equal">
      <formula>"Accepted"</formula>
    </cfRule>
  </conditionalFormatting>
  <conditionalFormatting sqref="F279 F276:F277 F272 F268 F251 F249 F255:F257">
    <cfRule type="containsText" dxfId="1259" priority="1227" operator="containsText" text="Accepted">
      <formula>NOT(ISERROR(SEARCH(("Accepted"),(F249))))</formula>
    </cfRule>
  </conditionalFormatting>
  <conditionalFormatting sqref="F279 F276:F277 F272 F268 F251 F249 F255:F257">
    <cfRule type="cellIs" dxfId="1258" priority="1228" operator="equal">
      <formula>"Accepted"</formula>
    </cfRule>
  </conditionalFormatting>
  <conditionalFormatting sqref="F279 F276:F277 F272 F268 F251 F249 F255:F257">
    <cfRule type="containsText" dxfId="1257" priority="1229" operator="containsText" text="Accepted">
      <formula>NOT(ISERROR(SEARCH(("Accepted"),(F249))))</formula>
    </cfRule>
  </conditionalFormatting>
  <conditionalFormatting sqref="F279 F276:F277 F272 F268 F251 F249 F255:F257">
    <cfRule type="cellIs" dxfId="1256" priority="1230" operator="equal">
      <formula>"Accepted"</formula>
    </cfRule>
  </conditionalFormatting>
  <conditionalFormatting sqref="F279 F276:F277 F272 F268 F251 F249 F255:F257">
    <cfRule type="containsText" dxfId="1255" priority="1231" operator="containsText" text="Accepted">
      <formula>NOT(ISERROR(SEARCH(("Accepted"),(F249))))</formula>
    </cfRule>
  </conditionalFormatting>
  <conditionalFormatting sqref="F279 F276:F277 F272 F268 F251 F249 F255:F257">
    <cfRule type="cellIs" dxfId="1254" priority="1232" operator="equal">
      <formula>"Accepted"</formula>
    </cfRule>
  </conditionalFormatting>
  <conditionalFormatting sqref="F279 F276:F277 F272 F268 F251 F249 F255:F257">
    <cfRule type="containsText" dxfId="1253" priority="1233" operator="containsText" text="Accepted">
      <formula>NOT(ISERROR(SEARCH(("Accepted"),(F249))))</formula>
    </cfRule>
  </conditionalFormatting>
  <conditionalFormatting sqref="F245">
    <cfRule type="cellIs" dxfId="1252" priority="1216" operator="equal">
      <formula>"Accepted"</formula>
    </cfRule>
  </conditionalFormatting>
  <conditionalFormatting sqref="F245">
    <cfRule type="cellIs" dxfId="1251" priority="1217" operator="equal">
      <formula>"Accepted"</formula>
    </cfRule>
  </conditionalFormatting>
  <conditionalFormatting sqref="F245">
    <cfRule type="containsText" dxfId="1250" priority="1218" operator="containsText" text="Accepted">
      <formula>NOT(ISERROR(SEARCH(("Accepted"),(F245))))</formula>
    </cfRule>
  </conditionalFormatting>
  <conditionalFormatting sqref="F245">
    <cfRule type="cellIs" dxfId="1249" priority="1219" operator="equal">
      <formula>"Accepted"</formula>
    </cfRule>
  </conditionalFormatting>
  <conditionalFormatting sqref="F245">
    <cfRule type="containsText" dxfId="1248" priority="1220" operator="containsText" text="Accepted">
      <formula>NOT(ISERROR(SEARCH(("Accepted"),(F245))))</formula>
    </cfRule>
  </conditionalFormatting>
  <conditionalFormatting sqref="F245">
    <cfRule type="cellIs" dxfId="1247" priority="1221" operator="equal">
      <formula>"Accepted"</formula>
    </cfRule>
  </conditionalFormatting>
  <conditionalFormatting sqref="F245">
    <cfRule type="containsText" dxfId="1246" priority="1222" operator="containsText" text="Accepted">
      <formula>NOT(ISERROR(SEARCH(("Accepted"),(F245))))</formula>
    </cfRule>
  </conditionalFormatting>
  <conditionalFormatting sqref="F245">
    <cfRule type="cellIs" dxfId="1245" priority="1223" operator="equal">
      <formula>"Accepted"</formula>
    </cfRule>
  </conditionalFormatting>
  <conditionalFormatting sqref="F245">
    <cfRule type="containsText" dxfId="1244" priority="1224" operator="containsText" text="Accepted">
      <formula>NOT(ISERROR(SEARCH(("Accepted"),(F245))))</formula>
    </cfRule>
  </conditionalFormatting>
  <conditionalFormatting sqref="F228">
    <cfRule type="cellIs" dxfId="1243" priority="1207" operator="equal">
      <formula>"Accepted"</formula>
    </cfRule>
  </conditionalFormatting>
  <conditionalFormatting sqref="F228">
    <cfRule type="cellIs" dxfId="1242" priority="1208" operator="equal">
      <formula>"Accepted"</formula>
    </cfRule>
  </conditionalFormatting>
  <conditionalFormatting sqref="F228">
    <cfRule type="containsText" dxfId="1241" priority="1209" operator="containsText" text="Accepted">
      <formula>NOT(ISERROR(SEARCH(("Accepted"),(F228))))</formula>
    </cfRule>
  </conditionalFormatting>
  <conditionalFormatting sqref="F228">
    <cfRule type="cellIs" dxfId="1240" priority="1210" operator="equal">
      <formula>"Accepted"</formula>
    </cfRule>
  </conditionalFormatting>
  <conditionalFormatting sqref="F228">
    <cfRule type="containsText" dxfId="1239" priority="1211" operator="containsText" text="Accepted">
      <formula>NOT(ISERROR(SEARCH(("Accepted"),(F228))))</formula>
    </cfRule>
  </conditionalFormatting>
  <conditionalFormatting sqref="F228">
    <cfRule type="cellIs" dxfId="1238" priority="1212" operator="equal">
      <formula>"Accepted"</formula>
    </cfRule>
  </conditionalFormatting>
  <conditionalFormatting sqref="F228">
    <cfRule type="containsText" dxfId="1237" priority="1213" operator="containsText" text="Accepted">
      <formula>NOT(ISERROR(SEARCH(("Accepted"),(F228))))</formula>
    </cfRule>
  </conditionalFormatting>
  <conditionalFormatting sqref="F228">
    <cfRule type="cellIs" dxfId="1236" priority="1214" operator="equal">
      <formula>"Accepted"</formula>
    </cfRule>
  </conditionalFormatting>
  <conditionalFormatting sqref="F228">
    <cfRule type="containsText" dxfId="1235" priority="1215" operator="containsText" text="Accepted">
      <formula>NOT(ISERROR(SEARCH(("Accepted"),(F228))))</formula>
    </cfRule>
  </conditionalFormatting>
  <conditionalFormatting sqref="F226">
    <cfRule type="cellIs" dxfId="1234" priority="1198" operator="equal">
      <formula>"Accepted"</formula>
    </cfRule>
  </conditionalFormatting>
  <conditionalFormatting sqref="F226">
    <cfRule type="cellIs" dxfId="1233" priority="1199" operator="equal">
      <formula>"Accepted"</formula>
    </cfRule>
  </conditionalFormatting>
  <conditionalFormatting sqref="F226">
    <cfRule type="containsText" dxfId="1232" priority="1200" operator="containsText" text="Accepted">
      <formula>NOT(ISERROR(SEARCH(("Accepted"),(F226))))</formula>
    </cfRule>
  </conditionalFormatting>
  <conditionalFormatting sqref="F226">
    <cfRule type="cellIs" dxfId="1231" priority="1201" operator="equal">
      <formula>"Accepted"</formula>
    </cfRule>
  </conditionalFormatting>
  <conditionalFormatting sqref="F226">
    <cfRule type="containsText" dxfId="1230" priority="1202" operator="containsText" text="Accepted">
      <formula>NOT(ISERROR(SEARCH(("Accepted"),(F226))))</formula>
    </cfRule>
  </conditionalFormatting>
  <conditionalFormatting sqref="F226">
    <cfRule type="cellIs" dxfId="1229" priority="1203" operator="equal">
      <formula>"Accepted"</formula>
    </cfRule>
  </conditionalFormatting>
  <conditionalFormatting sqref="F226">
    <cfRule type="containsText" dxfId="1228" priority="1204" operator="containsText" text="Accepted">
      <formula>NOT(ISERROR(SEARCH(("Accepted"),(F226))))</formula>
    </cfRule>
  </conditionalFormatting>
  <conditionalFormatting sqref="F226">
    <cfRule type="cellIs" dxfId="1227" priority="1205" operator="equal">
      <formula>"Accepted"</formula>
    </cfRule>
  </conditionalFormatting>
  <conditionalFormatting sqref="F226">
    <cfRule type="containsText" dxfId="1226" priority="1206" operator="containsText" text="Accepted">
      <formula>NOT(ISERROR(SEARCH(("Accepted"),(F226))))</formula>
    </cfRule>
  </conditionalFormatting>
  <conditionalFormatting sqref="F233">
    <cfRule type="cellIs" dxfId="1225" priority="1189" operator="equal">
      <formula>"Accepted"</formula>
    </cfRule>
  </conditionalFormatting>
  <conditionalFormatting sqref="F233">
    <cfRule type="cellIs" dxfId="1224" priority="1190" operator="equal">
      <formula>"Accepted"</formula>
    </cfRule>
  </conditionalFormatting>
  <conditionalFormatting sqref="F233">
    <cfRule type="containsText" dxfId="1223" priority="1191" operator="containsText" text="Accepted">
      <formula>NOT(ISERROR(SEARCH(("Accepted"),(F233))))</formula>
    </cfRule>
  </conditionalFormatting>
  <conditionalFormatting sqref="F233">
    <cfRule type="cellIs" dxfId="1222" priority="1192" operator="equal">
      <formula>"Accepted"</formula>
    </cfRule>
  </conditionalFormatting>
  <conditionalFormatting sqref="F233">
    <cfRule type="containsText" dxfId="1221" priority="1193" operator="containsText" text="Accepted">
      <formula>NOT(ISERROR(SEARCH(("Accepted"),(F233))))</formula>
    </cfRule>
  </conditionalFormatting>
  <conditionalFormatting sqref="F233">
    <cfRule type="cellIs" dxfId="1220" priority="1194" operator="equal">
      <formula>"Accepted"</formula>
    </cfRule>
  </conditionalFormatting>
  <conditionalFormatting sqref="F233">
    <cfRule type="containsText" dxfId="1219" priority="1195" operator="containsText" text="Accepted">
      <formula>NOT(ISERROR(SEARCH(("Accepted"),(F233))))</formula>
    </cfRule>
  </conditionalFormatting>
  <conditionalFormatting sqref="F233">
    <cfRule type="cellIs" dxfId="1218" priority="1196" operator="equal">
      <formula>"Accepted"</formula>
    </cfRule>
  </conditionalFormatting>
  <conditionalFormatting sqref="F233">
    <cfRule type="containsText" dxfId="1217" priority="1197" operator="containsText" text="Accepted">
      <formula>NOT(ISERROR(SEARCH(("Accepted"),(F233))))</formula>
    </cfRule>
  </conditionalFormatting>
  <conditionalFormatting sqref="F236">
    <cfRule type="cellIs" dxfId="1216" priority="1180" operator="equal">
      <formula>"Accepted"</formula>
    </cfRule>
  </conditionalFormatting>
  <conditionalFormatting sqref="F236">
    <cfRule type="cellIs" dxfId="1215" priority="1181" operator="equal">
      <formula>"Accepted"</formula>
    </cfRule>
  </conditionalFormatting>
  <conditionalFormatting sqref="F236">
    <cfRule type="containsText" dxfId="1214" priority="1182" operator="containsText" text="Accepted">
      <formula>NOT(ISERROR(SEARCH(("Accepted"),(F236))))</formula>
    </cfRule>
  </conditionalFormatting>
  <conditionalFormatting sqref="F236">
    <cfRule type="cellIs" dxfId="1213" priority="1183" operator="equal">
      <formula>"Accepted"</formula>
    </cfRule>
  </conditionalFormatting>
  <conditionalFormatting sqref="F236">
    <cfRule type="containsText" dxfId="1212" priority="1184" operator="containsText" text="Accepted">
      <formula>NOT(ISERROR(SEARCH(("Accepted"),(F236))))</formula>
    </cfRule>
  </conditionalFormatting>
  <conditionalFormatting sqref="F236">
    <cfRule type="cellIs" dxfId="1211" priority="1185" operator="equal">
      <formula>"Accepted"</formula>
    </cfRule>
  </conditionalFormatting>
  <conditionalFormatting sqref="F236">
    <cfRule type="containsText" dxfId="1210" priority="1186" operator="containsText" text="Accepted">
      <formula>NOT(ISERROR(SEARCH(("Accepted"),(F236))))</formula>
    </cfRule>
  </conditionalFormatting>
  <conditionalFormatting sqref="F236">
    <cfRule type="cellIs" dxfId="1209" priority="1187" operator="equal">
      <formula>"Accepted"</formula>
    </cfRule>
  </conditionalFormatting>
  <conditionalFormatting sqref="F236">
    <cfRule type="containsText" dxfId="1208" priority="1188" operator="containsText" text="Accepted">
      <formula>NOT(ISERROR(SEARCH(("Accepted"),(F236))))</formula>
    </cfRule>
  </conditionalFormatting>
  <conditionalFormatting sqref="F221">
    <cfRule type="cellIs" dxfId="1207" priority="1171" operator="equal">
      <formula>"Accepted"</formula>
    </cfRule>
  </conditionalFormatting>
  <conditionalFormatting sqref="F221">
    <cfRule type="cellIs" dxfId="1206" priority="1172" operator="equal">
      <formula>"Accepted"</formula>
    </cfRule>
  </conditionalFormatting>
  <conditionalFormatting sqref="F221">
    <cfRule type="containsText" dxfId="1205" priority="1173" operator="containsText" text="Accepted">
      <formula>NOT(ISERROR(SEARCH(("Accepted"),(F221))))</formula>
    </cfRule>
  </conditionalFormatting>
  <conditionalFormatting sqref="F221">
    <cfRule type="cellIs" dxfId="1204" priority="1174" operator="equal">
      <formula>"Accepted"</formula>
    </cfRule>
  </conditionalFormatting>
  <conditionalFormatting sqref="F221">
    <cfRule type="containsText" dxfId="1203" priority="1175" operator="containsText" text="Accepted">
      <formula>NOT(ISERROR(SEARCH(("Accepted"),(F221))))</formula>
    </cfRule>
  </conditionalFormatting>
  <conditionalFormatting sqref="F221">
    <cfRule type="cellIs" dxfId="1202" priority="1176" operator="equal">
      <formula>"Accepted"</formula>
    </cfRule>
  </conditionalFormatting>
  <conditionalFormatting sqref="F221">
    <cfRule type="containsText" dxfId="1201" priority="1177" operator="containsText" text="Accepted">
      <formula>NOT(ISERROR(SEARCH(("Accepted"),(F221))))</formula>
    </cfRule>
  </conditionalFormatting>
  <conditionalFormatting sqref="F221">
    <cfRule type="cellIs" dxfId="1200" priority="1178" operator="equal">
      <formula>"Accepted"</formula>
    </cfRule>
  </conditionalFormatting>
  <conditionalFormatting sqref="F221">
    <cfRule type="containsText" dxfId="1199" priority="1179" operator="containsText" text="Accepted">
      <formula>NOT(ISERROR(SEARCH(("Accepted"),(F221))))</formula>
    </cfRule>
  </conditionalFormatting>
  <conditionalFormatting sqref="F220">
    <cfRule type="cellIs" dxfId="1198" priority="1162" operator="equal">
      <formula>"Accepted"</formula>
    </cfRule>
  </conditionalFormatting>
  <conditionalFormatting sqref="F220">
    <cfRule type="cellIs" dxfId="1197" priority="1163" operator="equal">
      <formula>"Accepted"</formula>
    </cfRule>
  </conditionalFormatting>
  <conditionalFormatting sqref="F220">
    <cfRule type="containsText" dxfId="1196" priority="1164" operator="containsText" text="Accepted">
      <formula>NOT(ISERROR(SEARCH(("Accepted"),(F220))))</formula>
    </cfRule>
  </conditionalFormatting>
  <conditionalFormatting sqref="F220">
    <cfRule type="cellIs" dxfId="1195" priority="1165" operator="equal">
      <formula>"Accepted"</formula>
    </cfRule>
  </conditionalFormatting>
  <conditionalFormatting sqref="F220">
    <cfRule type="containsText" dxfId="1194" priority="1166" operator="containsText" text="Accepted">
      <formula>NOT(ISERROR(SEARCH(("Accepted"),(F220))))</formula>
    </cfRule>
  </conditionalFormatting>
  <conditionalFormatting sqref="F220">
    <cfRule type="cellIs" dxfId="1193" priority="1167" operator="equal">
      <formula>"Accepted"</formula>
    </cfRule>
  </conditionalFormatting>
  <conditionalFormatting sqref="F220">
    <cfRule type="containsText" dxfId="1192" priority="1168" operator="containsText" text="Accepted">
      <formula>NOT(ISERROR(SEARCH(("Accepted"),(F220))))</formula>
    </cfRule>
  </conditionalFormatting>
  <conditionalFormatting sqref="F220">
    <cfRule type="cellIs" dxfId="1191" priority="1169" operator="equal">
      <formula>"Accepted"</formula>
    </cfRule>
  </conditionalFormatting>
  <conditionalFormatting sqref="F220">
    <cfRule type="containsText" dxfId="1190" priority="1170" operator="containsText" text="Accepted">
      <formula>NOT(ISERROR(SEARCH(("Accepted"),(F220))))</formula>
    </cfRule>
  </conditionalFormatting>
  <conditionalFormatting sqref="F216">
    <cfRule type="cellIs" dxfId="1189" priority="1153" operator="equal">
      <formula>"Accepted"</formula>
    </cfRule>
  </conditionalFormatting>
  <conditionalFormatting sqref="F216">
    <cfRule type="cellIs" dxfId="1188" priority="1154" operator="equal">
      <formula>"Accepted"</formula>
    </cfRule>
  </conditionalFormatting>
  <conditionalFormatting sqref="F216">
    <cfRule type="containsText" dxfId="1187" priority="1155" operator="containsText" text="Accepted">
      <formula>NOT(ISERROR(SEARCH(("Accepted"),(F216))))</formula>
    </cfRule>
  </conditionalFormatting>
  <conditionalFormatting sqref="F216">
    <cfRule type="cellIs" dxfId="1186" priority="1156" operator="equal">
      <formula>"Accepted"</formula>
    </cfRule>
  </conditionalFormatting>
  <conditionalFormatting sqref="F216">
    <cfRule type="containsText" dxfId="1185" priority="1157" operator="containsText" text="Accepted">
      <formula>NOT(ISERROR(SEARCH(("Accepted"),(F216))))</formula>
    </cfRule>
  </conditionalFormatting>
  <conditionalFormatting sqref="F216">
    <cfRule type="cellIs" dxfId="1184" priority="1158" operator="equal">
      <formula>"Accepted"</formula>
    </cfRule>
  </conditionalFormatting>
  <conditionalFormatting sqref="F216">
    <cfRule type="containsText" dxfId="1183" priority="1159" operator="containsText" text="Accepted">
      <formula>NOT(ISERROR(SEARCH(("Accepted"),(F216))))</formula>
    </cfRule>
  </conditionalFormatting>
  <conditionalFormatting sqref="F216">
    <cfRule type="cellIs" dxfId="1182" priority="1160" operator="equal">
      <formula>"Accepted"</formula>
    </cfRule>
  </conditionalFormatting>
  <conditionalFormatting sqref="F216">
    <cfRule type="containsText" dxfId="1181" priority="1161" operator="containsText" text="Accepted">
      <formula>NOT(ISERROR(SEARCH(("Accepted"),(F216))))</formula>
    </cfRule>
  </conditionalFormatting>
  <conditionalFormatting sqref="F207">
    <cfRule type="cellIs" dxfId="1180" priority="1144" operator="equal">
      <formula>"Accepted"</formula>
    </cfRule>
  </conditionalFormatting>
  <conditionalFormatting sqref="F207">
    <cfRule type="cellIs" dxfId="1179" priority="1145" operator="equal">
      <formula>"Accepted"</formula>
    </cfRule>
  </conditionalFormatting>
  <conditionalFormatting sqref="F207">
    <cfRule type="containsText" dxfId="1178" priority="1146" operator="containsText" text="Accepted">
      <formula>NOT(ISERROR(SEARCH(("Accepted"),(F207))))</formula>
    </cfRule>
  </conditionalFormatting>
  <conditionalFormatting sqref="F207">
    <cfRule type="cellIs" dxfId="1177" priority="1147" operator="equal">
      <formula>"Accepted"</formula>
    </cfRule>
  </conditionalFormatting>
  <conditionalFormatting sqref="F207">
    <cfRule type="containsText" dxfId="1176" priority="1148" operator="containsText" text="Accepted">
      <formula>NOT(ISERROR(SEARCH(("Accepted"),(F207))))</formula>
    </cfRule>
  </conditionalFormatting>
  <conditionalFormatting sqref="F207">
    <cfRule type="cellIs" dxfId="1175" priority="1149" operator="equal">
      <formula>"Accepted"</formula>
    </cfRule>
  </conditionalFormatting>
  <conditionalFormatting sqref="F207">
    <cfRule type="containsText" dxfId="1174" priority="1150" operator="containsText" text="Accepted">
      <formula>NOT(ISERROR(SEARCH(("Accepted"),(F207))))</formula>
    </cfRule>
  </conditionalFormatting>
  <conditionalFormatting sqref="F207">
    <cfRule type="cellIs" dxfId="1173" priority="1151" operator="equal">
      <formula>"Accepted"</formula>
    </cfRule>
  </conditionalFormatting>
  <conditionalFormatting sqref="F207">
    <cfRule type="containsText" dxfId="1172" priority="1152" operator="containsText" text="Accepted">
      <formula>NOT(ISERROR(SEARCH(("Accepted"),(F207))))</formula>
    </cfRule>
  </conditionalFormatting>
  <conditionalFormatting sqref="F208">
    <cfRule type="cellIs" dxfId="1171" priority="1135" operator="equal">
      <formula>"Accepted"</formula>
    </cfRule>
  </conditionalFormatting>
  <conditionalFormatting sqref="F208">
    <cfRule type="cellIs" dxfId="1170" priority="1136" operator="equal">
      <formula>"Accepted"</formula>
    </cfRule>
  </conditionalFormatting>
  <conditionalFormatting sqref="F208">
    <cfRule type="containsText" dxfId="1169" priority="1137" operator="containsText" text="Accepted">
      <formula>NOT(ISERROR(SEARCH(("Accepted"),(F208))))</formula>
    </cfRule>
  </conditionalFormatting>
  <conditionalFormatting sqref="F208">
    <cfRule type="cellIs" dxfId="1168" priority="1138" operator="equal">
      <formula>"Accepted"</formula>
    </cfRule>
  </conditionalFormatting>
  <conditionalFormatting sqref="F208">
    <cfRule type="containsText" dxfId="1167" priority="1139" operator="containsText" text="Accepted">
      <formula>NOT(ISERROR(SEARCH(("Accepted"),(F208))))</formula>
    </cfRule>
  </conditionalFormatting>
  <conditionalFormatting sqref="F208">
    <cfRule type="cellIs" dxfId="1166" priority="1140" operator="equal">
      <formula>"Accepted"</formula>
    </cfRule>
  </conditionalFormatting>
  <conditionalFormatting sqref="F208">
    <cfRule type="containsText" dxfId="1165" priority="1141" operator="containsText" text="Accepted">
      <formula>NOT(ISERROR(SEARCH(("Accepted"),(F208))))</formula>
    </cfRule>
  </conditionalFormatting>
  <conditionalFormatting sqref="F208">
    <cfRule type="cellIs" dxfId="1164" priority="1142" operator="equal">
      <formula>"Accepted"</formula>
    </cfRule>
  </conditionalFormatting>
  <conditionalFormatting sqref="F208">
    <cfRule type="containsText" dxfId="1163" priority="1143" operator="containsText" text="Accepted">
      <formula>NOT(ISERROR(SEARCH(("Accepted"),(F208))))</formula>
    </cfRule>
  </conditionalFormatting>
  <conditionalFormatting sqref="F285">
    <cfRule type="cellIs" dxfId="1162" priority="1072" operator="equal">
      <formula>"Accepted"</formula>
    </cfRule>
  </conditionalFormatting>
  <conditionalFormatting sqref="F201">
    <cfRule type="cellIs" dxfId="1161" priority="1126" operator="equal">
      <formula>"Accepted"</formula>
    </cfRule>
  </conditionalFormatting>
  <conditionalFormatting sqref="F201">
    <cfRule type="cellIs" dxfId="1160" priority="1127" operator="equal">
      <formula>"Accepted"</formula>
    </cfRule>
  </conditionalFormatting>
  <conditionalFormatting sqref="F201">
    <cfRule type="containsText" dxfId="1159" priority="1128" operator="containsText" text="Accepted">
      <formula>NOT(ISERROR(SEARCH(("Accepted"),(F201))))</formula>
    </cfRule>
  </conditionalFormatting>
  <conditionalFormatting sqref="F201">
    <cfRule type="cellIs" dxfId="1158" priority="1129" operator="equal">
      <formula>"Accepted"</formula>
    </cfRule>
  </conditionalFormatting>
  <conditionalFormatting sqref="F201">
    <cfRule type="containsText" dxfId="1157" priority="1130" operator="containsText" text="Accepted">
      <formula>NOT(ISERROR(SEARCH(("Accepted"),(F201))))</formula>
    </cfRule>
  </conditionalFormatting>
  <conditionalFormatting sqref="F201">
    <cfRule type="cellIs" dxfId="1156" priority="1131" operator="equal">
      <formula>"Accepted"</formula>
    </cfRule>
  </conditionalFormatting>
  <conditionalFormatting sqref="F201">
    <cfRule type="containsText" dxfId="1155" priority="1132" operator="containsText" text="Accepted">
      <formula>NOT(ISERROR(SEARCH(("Accepted"),(F201))))</formula>
    </cfRule>
  </conditionalFormatting>
  <conditionalFormatting sqref="F201">
    <cfRule type="cellIs" dxfId="1154" priority="1133" operator="equal">
      <formula>"Accepted"</formula>
    </cfRule>
  </conditionalFormatting>
  <conditionalFormatting sqref="F201">
    <cfRule type="containsText" dxfId="1153" priority="1134" operator="containsText" text="Accepted">
      <formula>NOT(ISERROR(SEARCH(("Accepted"),(F201))))</formula>
    </cfRule>
  </conditionalFormatting>
  <conditionalFormatting sqref="F196">
    <cfRule type="cellIs" dxfId="1152" priority="1117" operator="equal">
      <formula>"Accepted"</formula>
    </cfRule>
  </conditionalFormatting>
  <conditionalFormatting sqref="F196">
    <cfRule type="cellIs" dxfId="1151" priority="1118" operator="equal">
      <formula>"Accepted"</formula>
    </cfRule>
  </conditionalFormatting>
  <conditionalFormatting sqref="F196">
    <cfRule type="containsText" dxfId="1150" priority="1119" operator="containsText" text="Accepted">
      <formula>NOT(ISERROR(SEARCH(("Accepted"),(F196))))</formula>
    </cfRule>
  </conditionalFormatting>
  <conditionalFormatting sqref="F196">
    <cfRule type="cellIs" dxfId="1149" priority="1120" operator="equal">
      <formula>"Accepted"</formula>
    </cfRule>
  </conditionalFormatting>
  <conditionalFormatting sqref="F196">
    <cfRule type="containsText" dxfId="1148" priority="1121" operator="containsText" text="Accepted">
      <formula>NOT(ISERROR(SEARCH(("Accepted"),(F196))))</formula>
    </cfRule>
  </conditionalFormatting>
  <conditionalFormatting sqref="F196">
    <cfRule type="cellIs" dxfId="1147" priority="1122" operator="equal">
      <formula>"Accepted"</formula>
    </cfRule>
  </conditionalFormatting>
  <conditionalFormatting sqref="F196">
    <cfRule type="containsText" dxfId="1146" priority="1123" operator="containsText" text="Accepted">
      <formula>NOT(ISERROR(SEARCH(("Accepted"),(F196))))</formula>
    </cfRule>
  </conditionalFormatting>
  <conditionalFormatting sqref="F196">
    <cfRule type="cellIs" dxfId="1145" priority="1124" operator="equal">
      <formula>"Accepted"</formula>
    </cfRule>
  </conditionalFormatting>
  <conditionalFormatting sqref="F196">
    <cfRule type="containsText" dxfId="1144" priority="1125" operator="containsText" text="Accepted">
      <formula>NOT(ISERROR(SEARCH(("Accepted"),(F196))))</formula>
    </cfRule>
  </conditionalFormatting>
  <conditionalFormatting sqref="F195">
    <cfRule type="cellIs" dxfId="1143" priority="1108" operator="equal">
      <formula>"Accepted"</formula>
    </cfRule>
  </conditionalFormatting>
  <conditionalFormatting sqref="F195">
    <cfRule type="cellIs" dxfId="1142" priority="1109" operator="equal">
      <formula>"Accepted"</formula>
    </cfRule>
  </conditionalFormatting>
  <conditionalFormatting sqref="F195">
    <cfRule type="containsText" dxfId="1141" priority="1110" operator="containsText" text="Accepted">
      <formula>NOT(ISERROR(SEARCH(("Accepted"),(F195))))</formula>
    </cfRule>
  </conditionalFormatting>
  <conditionalFormatting sqref="F195">
    <cfRule type="cellIs" dxfId="1140" priority="1111" operator="equal">
      <formula>"Accepted"</formula>
    </cfRule>
  </conditionalFormatting>
  <conditionalFormatting sqref="F195">
    <cfRule type="containsText" dxfId="1139" priority="1112" operator="containsText" text="Accepted">
      <formula>NOT(ISERROR(SEARCH(("Accepted"),(F195))))</formula>
    </cfRule>
  </conditionalFormatting>
  <conditionalFormatting sqref="F195">
    <cfRule type="cellIs" dxfId="1138" priority="1113" operator="equal">
      <formula>"Accepted"</formula>
    </cfRule>
  </conditionalFormatting>
  <conditionalFormatting sqref="F195">
    <cfRule type="containsText" dxfId="1137" priority="1114" operator="containsText" text="Accepted">
      <formula>NOT(ISERROR(SEARCH(("Accepted"),(F195))))</formula>
    </cfRule>
  </conditionalFormatting>
  <conditionalFormatting sqref="F195">
    <cfRule type="cellIs" dxfId="1136" priority="1115" operator="equal">
      <formula>"Accepted"</formula>
    </cfRule>
  </conditionalFormatting>
  <conditionalFormatting sqref="F195">
    <cfRule type="containsText" dxfId="1135" priority="1116" operator="containsText" text="Accepted">
      <formula>NOT(ISERROR(SEARCH(("Accepted"),(F195))))</formula>
    </cfRule>
  </conditionalFormatting>
  <conditionalFormatting sqref="F194">
    <cfRule type="cellIs" dxfId="1134" priority="1099" operator="equal">
      <formula>"Accepted"</formula>
    </cfRule>
  </conditionalFormatting>
  <conditionalFormatting sqref="F194">
    <cfRule type="cellIs" dxfId="1133" priority="1100" operator="equal">
      <formula>"Accepted"</formula>
    </cfRule>
  </conditionalFormatting>
  <conditionalFormatting sqref="F194">
    <cfRule type="containsText" dxfId="1132" priority="1101" operator="containsText" text="Accepted">
      <formula>NOT(ISERROR(SEARCH(("Accepted"),(F194))))</formula>
    </cfRule>
  </conditionalFormatting>
  <conditionalFormatting sqref="F194">
    <cfRule type="cellIs" dxfId="1131" priority="1102" operator="equal">
      <formula>"Accepted"</formula>
    </cfRule>
  </conditionalFormatting>
  <conditionalFormatting sqref="F194">
    <cfRule type="containsText" dxfId="1130" priority="1103" operator="containsText" text="Accepted">
      <formula>NOT(ISERROR(SEARCH(("Accepted"),(F194))))</formula>
    </cfRule>
  </conditionalFormatting>
  <conditionalFormatting sqref="F194">
    <cfRule type="cellIs" dxfId="1129" priority="1104" operator="equal">
      <formula>"Accepted"</formula>
    </cfRule>
  </conditionalFormatting>
  <conditionalFormatting sqref="F194">
    <cfRule type="containsText" dxfId="1128" priority="1105" operator="containsText" text="Accepted">
      <formula>NOT(ISERROR(SEARCH(("Accepted"),(F194))))</formula>
    </cfRule>
  </conditionalFormatting>
  <conditionalFormatting sqref="F194">
    <cfRule type="cellIs" dxfId="1127" priority="1106" operator="equal">
      <formula>"Accepted"</formula>
    </cfRule>
  </conditionalFormatting>
  <conditionalFormatting sqref="F194">
    <cfRule type="containsText" dxfId="1126" priority="1107" operator="containsText" text="Accepted">
      <formula>NOT(ISERROR(SEARCH(("Accepted"),(F194))))</formula>
    </cfRule>
  </conditionalFormatting>
  <conditionalFormatting sqref="F199">
    <cfRule type="cellIs" dxfId="1125" priority="1090" operator="equal">
      <formula>"Accepted"</formula>
    </cfRule>
  </conditionalFormatting>
  <conditionalFormatting sqref="F199">
    <cfRule type="cellIs" dxfId="1124" priority="1091" operator="equal">
      <formula>"Accepted"</formula>
    </cfRule>
  </conditionalFormatting>
  <conditionalFormatting sqref="F199">
    <cfRule type="containsText" dxfId="1123" priority="1092" operator="containsText" text="Accepted">
      <formula>NOT(ISERROR(SEARCH(("Accepted"),(F199))))</formula>
    </cfRule>
  </conditionalFormatting>
  <conditionalFormatting sqref="F199">
    <cfRule type="cellIs" dxfId="1122" priority="1093" operator="equal">
      <formula>"Accepted"</formula>
    </cfRule>
  </conditionalFormatting>
  <conditionalFormatting sqref="F199">
    <cfRule type="containsText" dxfId="1121" priority="1094" operator="containsText" text="Accepted">
      <formula>NOT(ISERROR(SEARCH(("Accepted"),(F199))))</formula>
    </cfRule>
  </conditionalFormatting>
  <conditionalFormatting sqref="F199">
    <cfRule type="cellIs" dxfId="1120" priority="1095" operator="equal">
      <formula>"Accepted"</formula>
    </cfRule>
  </conditionalFormatting>
  <conditionalFormatting sqref="F199">
    <cfRule type="containsText" dxfId="1119" priority="1096" operator="containsText" text="Accepted">
      <formula>NOT(ISERROR(SEARCH(("Accepted"),(F199))))</formula>
    </cfRule>
  </conditionalFormatting>
  <conditionalFormatting sqref="F199">
    <cfRule type="cellIs" dxfId="1118" priority="1097" operator="equal">
      <formula>"Accepted"</formula>
    </cfRule>
  </conditionalFormatting>
  <conditionalFormatting sqref="F199">
    <cfRule type="containsText" dxfId="1117" priority="1098" operator="containsText" text="Accepted">
      <formula>NOT(ISERROR(SEARCH(("Accepted"),(F199))))</formula>
    </cfRule>
  </conditionalFormatting>
  <conditionalFormatting sqref="F286">
    <cfRule type="cellIs" dxfId="1116" priority="1081" operator="equal">
      <formula>"Accepted"</formula>
    </cfRule>
  </conditionalFormatting>
  <conditionalFormatting sqref="F286">
    <cfRule type="cellIs" dxfId="1115" priority="1082" operator="equal">
      <formula>"Accepted"</formula>
    </cfRule>
  </conditionalFormatting>
  <conditionalFormatting sqref="F286">
    <cfRule type="containsText" dxfId="1114" priority="1083" operator="containsText" text="Accepted">
      <formula>NOT(ISERROR(SEARCH(("Accepted"),(F286))))</formula>
    </cfRule>
  </conditionalFormatting>
  <conditionalFormatting sqref="F286">
    <cfRule type="cellIs" dxfId="1113" priority="1084" operator="equal">
      <formula>"Accepted"</formula>
    </cfRule>
  </conditionalFormatting>
  <conditionalFormatting sqref="F286">
    <cfRule type="containsText" dxfId="1112" priority="1085" operator="containsText" text="Accepted">
      <formula>NOT(ISERROR(SEARCH(("Accepted"),(F286))))</formula>
    </cfRule>
  </conditionalFormatting>
  <conditionalFormatting sqref="F286">
    <cfRule type="cellIs" dxfId="1111" priority="1086" operator="equal">
      <formula>"Accepted"</formula>
    </cfRule>
  </conditionalFormatting>
  <conditionalFormatting sqref="F286">
    <cfRule type="containsText" dxfId="1110" priority="1087" operator="containsText" text="Accepted">
      <formula>NOT(ISERROR(SEARCH(("Accepted"),(F286))))</formula>
    </cfRule>
  </conditionalFormatting>
  <conditionalFormatting sqref="F286">
    <cfRule type="cellIs" dxfId="1109" priority="1088" operator="equal">
      <formula>"Accepted"</formula>
    </cfRule>
  </conditionalFormatting>
  <conditionalFormatting sqref="F286">
    <cfRule type="containsText" dxfId="1108" priority="1089" operator="containsText" text="Accepted">
      <formula>NOT(ISERROR(SEARCH(("Accepted"),(F286))))</formula>
    </cfRule>
  </conditionalFormatting>
  <conditionalFormatting sqref="F285">
    <cfRule type="cellIs" dxfId="1107" priority="1073" operator="equal">
      <formula>"Accepted"</formula>
    </cfRule>
  </conditionalFormatting>
  <conditionalFormatting sqref="F285">
    <cfRule type="containsText" dxfId="1106" priority="1074" operator="containsText" text="Accepted">
      <formula>NOT(ISERROR(SEARCH(("Accepted"),(F285))))</formula>
    </cfRule>
  </conditionalFormatting>
  <conditionalFormatting sqref="F285">
    <cfRule type="cellIs" dxfId="1105" priority="1075" operator="equal">
      <formula>"Accepted"</formula>
    </cfRule>
  </conditionalFormatting>
  <conditionalFormatting sqref="F285">
    <cfRule type="containsText" dxfId="1104" priority="1076" operator="containsText" text="Accepted">
      <formula>NOT(ISERROR(SEARCH(("Accepted"),(F285))))</formula>
    </cfRule>
  </conditionalFormatting>
  <conditionalFormatting sqref="F285">
    <cfRule type="cellIs" dxfId="1103" priority="1077" operator="equal">
      <formula>"Accepted"</formula>
    </cfRule>
  </conditionalFormatting>
  <conditionalFormatting sqref="F285">
    <cfRule type="containsText" dxfId="1102" priority="1078" operator="containsText" text="Accepted">
      <formula>NOT(ISERROR(SEARCH(("Accepted"),(F285))))</formula>
    </cfRule>
  </conditionalFormatting>
  <conditionalFormatting sqref="F285">
    <cfRule type="cellIs" dxfId="1101" priority="1079" operator="equal">
      <formula>"Accepted"</formula>
    </cfRule>
  </conditionalFormatting>
  <conditionalFormatting sqref="F285">
    <cfRule type="containsText" dxfId="1100" priority="1080" operator="containsText" text="Accepted">
      <formula>NOT(ISERROR(SEARCH(("Accepted"),(F285))))</formula>
    </cfRule>
  </conditionalFormatting>
  <conditionalFormatting sqref="F296">
    <cfRule type="cellIs" dxfId="1099" priority="1063" operator="equal">
      <formula>"Accepted"</formula>
    </cfRule>
  </conditionalFormatting>
  <conditionalFormatting sqref="F296">
    <cfRule type="cellIs" dxfId="1098" priority="1064" operator="equal">
      <formula>"Accepted"</formula>
    </cfRule>
  </conditionalFormatting>
  <conditionalFormatting sqref="F296">
    <cfRule type="containsText" dxfId="1097" priority="1065" operator="containsText" text="Accepted">
      <formula>NOT(ISERROR(SEARCH(("Accepted"),(F296))))</formula>
    </cfRule>
  </conditionalFormatting>
  <conditionalFormatting sqref="F296">
    <cfRule type="cellIs" dxfId="1096" priority="1066" operator="equal">
      <formula>"Accepted"</formula>
    </cfRule>
  </conditionalFormatting>
  <conditionalFormatting sqref="F296">
    <cfRule type="containsText" dxfId="1095" priority="1067" operator="containsText" text="Accepted">
      <formula>NOT(ISERROR(SEARCH(("Accepted"),(F296))))</formula>
    </cfRule>
  </conditionalFormatting>
  <conditionalFormatting sqref="F296">
    <cfRule type="cellIs" dxfId="1094" priority="1068" operator="equal">
      <formula>"Accepted"</formula>
    </cfRule>
  </conditionalFormatting>
  <conditionalFormatting sqref="F296">
    <cfRule type="containsText" dxfId="1093" priority="1069" operator="containsText" text="Accepted">
      <formula>NOT(ISERROR(SEARCH(("Accepted"),(F296))))</formula>
    </cfRule>
  </conditionalFormatting>
  <conditionalFormatting sqref="F296">
    <cfRule type="cellIs" dxfId="1092" priority="1070" operator="equal">
      <formula>"Accepted"</formula>
    </cfRule>
  </conditionalFormatting>
  <conditionalFormatting sqref="F296">
    <cfRule type="containsText" dxfId="1091" priority="1071" operator="containsText" text="Accepted">
      <formula>NOT(ISERROR(SEARCH(("Accepted"),(F296))))</formula>
    </cfRule>
  </conditionalFormatting>
  <conditionalFormatting sqref="F297">
    <cfRule type="cellIs" dxfId="1090" priority="1054" operator="equal">
      <formula>"Accepted"</formula>
    </cfRule>
  </conditionalFormatting>
  <conditionalFormatting sqref="F297">
    <cfRule type="cellIs" dxfId="1089" priority="1055" operator="equal">
      <formula>"Accepted"</formula>
    </cfRule>
  </conditionalFormatting>
  <conditionalFormatting sqref="F297">
    <cfRule type="containsText" dxfId="1088" priority="1056" operator="containsText" text="Accepted">
      <formula>NOT(ISERROR(SEARCH(("Accepted"),(F297))))</formula>
    </cfRule>
  </conditionalFormatting>
  <conditionalFormatting sqref="F297">
    <cfRule type="cellIs" dxfId="1087" priority="1057" operator="equal">
      <formula>"Accepted"</formula>
    </cfRule>
  </conditionalFormatting>
  <conditionalFormatting sqref="F297">
    <cfRule type="containsText" dxfId="1086" priority="1058" operator="containsText" text="Accepted">
      <formula>NOT(ISERROR(SEARCH(("Accepted"),(F297))))</formula>
    </cfRule>
  </conditionalFormatting>
  <conditionalFormatting sqref="F297">
    <cfRule type="cellIs" dxfId="1085" priority="1059" operator="equal">
      <formula>"Accepted"</formula>
    </cfRule>
  </conditionalFormatting>
  <conditionalFormatting sqref="F297">
    <cfRule type="containsText" dxfId="1084" priority="1060" operator="containsText" text="Accepted">
      <formula>NOT(ISERROR(SEARCH(("Accepted"),(F297))))</formula>
    </cfRule>
  </conditionalFormatting>
  <conditionalFormatting sqref="F297">
    <cfRule type="cellIs" dxfId="1083" priority="1061" operator="equal">
      <formula>"Accepted"</formula>
    </cfRule>
  </conditionalFormatting>
  <conditionalFormatting sqref="F297">
    <cfRule type="containsText" dxfId="1082" priority="1062" operator="containsText" text="Accepted">
      <formula>NOT(ISERROR(SEARCH(("Accepted"),(F297))))</formula>
    </cfRule>
  </conditionalFormatting>
  <conditionalFormatting sqref="F298">
    <cfRule type="cellIs" dxfId="1081" priority="1045" operator="equal">
      <formula>"Accepted"</formula>
    </cfRule>
  </conditionalFormatting>
  <conditionalFormatting sqref="F298">
    <cfRule type="cellIs" dxfId="1080" priority="1046" operator="equal">
      <formula>"Accepted"</formula>
    </cfRule>
  </conditionalFormatting>
  <conditionalFormatting sqref="F298">
    <cfRule type="containsText" dxfId="1079" priority="1047" operator="containsText" text="Accepted">
      <formula>NOT(ISERROR(SEARCH(("Accepted"),(F298))))</formula>
    </cfRule>
  </conditionalFormatting>
  <conditionalFormatting sqref="F298">
    <cfRule type="cellIs" dxfId="1078" priority="1048" operator="equal">
      <formula>"Accepted"</formula>
    </cfRule>
  </conditionalFormatting>
  <conditionalFormatting sqref="F298">
    <cfRule type="containsText" dxfId="1077" priority="1049" operator="containsText" text="Accepted">
      <formula>NOT(ISERROR(SEARCH(("Accepted"),(F298))))</formula>
    </cfRule>
  </conditionalFormatting>
  <conditionalFormatting sqref="F298">
    <cfRule type="cellIs" dxfId="1076" priority="1050" operator="equal">
      <formula>"Accepted"</formula>
    </cfRule>
  </conditionalFormatting>
  <conditionalFormatting sqref="F298">
    <cfRule type="containsText" dxfId="1075" priority="1051" operator="containsText" text="Accepted">
      <formula>NOT(ISERROR(SEARCH(("Accepted"),(F298))))</formula>
    </cfRule>
  </conditionalFormatting>
  <conditionalFormatting sqref="F298">
    <cfRule type="cellIs" dxfId="1074" priority="1052" operator="equal">
      <formula>"Accepted"</formula>
    </cfRule>
  </conditionalFormatting>
  <conditionalFormatting sqref="F298">
    <cfRule type="containsText" dxfId="1073" priority="1053" operator="containsText" text="Accepted">
      <formula>NOT(ISERROR(SEARCH(("Accepted"),(F298))))</formula>
    </cfRule>
  </conditionalFormatting>
  <conditionalFormatting sqref="F304">
    <cfRule type="cellIs" dxfId="1072" priority="1036" operator="equal">
      <formula>"Accepted"</formula>
    </cfRule>
  </conditionalFormatting>
  <conditionalFormatting sqref="F304">
    <cfRule type="cellIs" dxfId="1071" priority="1037" operator="equal">
      <formula>"Accepted"</formula>
    </cfRule>
  </conditionalFormatting>
  <conditionalFormatting sqref="F304">
    <cfRule type="containsText" dxfId="1070" priority="1038" operator="containsText" text="Accepted">
      <formula>NOT(ISERROR(SEARCH(("Accepted"),(F304))))</formula>
    </cfRule>
  </conditionalFormatting>
  <conditionalFormatting sqref="F304">
    <cfRule type="cellIs" dxfId="1069" priority="1039" operator="equal">
      <formula>"Accepted"</formula>
    </cfRule>
  </conditionalFormatting>
  <conditionalFormatting sqref="F304">
    <cfRule type="containsText" dxfId="1068" priority="1040" operator="containsText" text="Accepted">
      <formula>NOT(ISERROR(SEARCH(("Accepted"),(F304))))</formula>
    </cfRule>
  </conditionalFormatting>
  <conditionalFormatting sqref="F304">
    <cfRule type="cellIs" dxfId="1067" priority="1041" operator="equal">
      <formula>"Accepted"</formula>
    </cfRule>
  </conditionalFormatting>
  <conditionalFormatting sqref="F304">
    <cfRule type="containsText" dxfId="1066" priority="1042" operator="containsText" text="Accepted">
      <formula>NOT(ISERROR(SEARCH(("Accepted"),(F304))))</formula>
    </cfRule>
  </conditionalFormatting>
  <conditionalFormatting sqref="F304">
    <cfRule type="cellIs" dxfId="1065" priority="1043" operator="equal">
      <formula>"Accepted"</formula>
    </cfRule>
  </conditionalFormatting>
  <conditionalFormatting sqref="F304">
    <cfRule type="containsText" dxfId="1064" priority="1044" operator="containsText" text="Accepted">
      <formula>NOT(ISERROR(SEARCH(("Accepted"),(F304))))</formula>
    </cfRule>
  </conditionalFormatting>
  <conditionalFormatting sqref="F301">
    <cfRule type="cellIs" dxfId="1063" priority="1027" operator="equal">
      <formula>"Accepted"</formula>
    </cfRule>
  </conditionalFormatting>
  <conditionalFormatting sqref="F301">
    <cfRule type="cellIs" dxfId="1062" priority="1028" operator="equal">
      <formula>"Accepted"</formula>
    </cfRule>
  </conditionalFormatting>
  <conditionalFormatting sqref="F301">
    <cfRule type="containsText" dxfId="1061" priority="1029" operator="containsText" text="Accepted">
      <formula>NOT(ISERROR(SEARCH(("Accepted"),(F301))))</formula>
    </cfRule>
  </conditionalFormatting>
  <conditionalFormatting sqref="F301">
    <cfRule type="cellIs" dxfId="1060" priority="1030" operator="equal">
      <formula>"Accepted"</formula>
    </cfRule>
  </conditionalFormatting>
  <conditionalFormatting sqref="F301">
    <cfRule type="containsText" dxfId="1059" priority="1031" operator="containsText" text="Accepted">
      <formula>NOT(ISERROR(SEARCH(("Accepted"),(F301))))</formula>
    </cfRule>
  </conditionalFormatting>
  <conditionalFormatting sqref="F301">
    <cfRule type="cellIs" dxfId="1058" priority="1032" operator="equal">
      <formula>"Accepted"</formula>
    </cfRule>
  </conditionalFormatting>
  <conditionalFormatting sqref="F301">
    <cfRule type="containsText" dxfId="1057" priority="1033" operator="containsText" text="Accepted">
      <formula>NOT(ISERROR(SEARCH(("Accepted"),(F301))))</formula>
    </cfRule>
  </conditionalFormatting>
  <conditionalFormatting sqref="F301">
    <cfRule type="cellIs" dxfId="1056" priority="1034" operator="equal">
      <formula>"Accepted"</formula>
    </cfRule>
  </conditionalFormatting>
  <conditionalFormatting sqref="F301">
    <cfRule type="containsText" dxfId="1055" priority="1035" operator="containsText" text="Accepted">
      <formula>NOT(ISERROR(SEARCH(("Accepted"),(F301))))</formula>
    </cfRule>
  </conditionalFormatting>
  <conditionalFormatting sqref="F308">
    <cfRule type="cellIs" dxfId="1054" priority="1018" operator="equal">
      <formula>"Accepted"</formula>
    </cfRule>
  </conditionalFormatting>
  <conditionalFormatting sqref="F308">
    <cfRule type="cellIs" dxfId="1053" priority="1019" operator="equal">
      <formula>"Accepted"</formula>
    </cfRule>
  </conditionalFormatting>
  <conditionalFormatting sqref="F308">
    <cfRule type="containsText" dxfId="1052" priority="1020" operator="containsText" text="Accepted">
      <formula>NOT(ISERROR(SEARCH(("Accepted"),(F308))))</formula>
    </cfRule>
  </conditionalFormatting>
  <conditionalFormatting sqref="F308">
    <cfRule type="cellIs" dxfId="1051" priority="1021" operator="equal">
      <formula>"Accepted"</formula>
    </cfRule>
  </conditionalFormatting>
  <conditionalFormatting sqref="F308">
    <cfRule type="containsText" dxfId="1050" priority="1022" operator="containsText" text="Accepted">
      <formula>NOT(ISERROR(SEARCH(("Accepted"),(F308))))</formula>
    </cfRule>
  </conditionalFormatting>
  <conditionalFormatting sqref="F308">
    <cfRule type="cellIs" dxfId="1049" priority="1023" operator="equal">
      <formula>"Accepted"</formula>
    </cfRule>
  </conditionalFormatting>
  <conditionalFormatting sqref="F308">
    <cfRule type="containsText" dxfId="1048" priority="1024" operator="containsText" text="Accepted">
      <formula>NOT(ISERROR(SEARCH(("Accepted"),(F308))))</formula>
    </cfRule>
  </conditionalFormatting>
  <conditionalFormatting sqref="F308">
    <cfRule type="cellIs" dxfId="1047" priority="1025" operator="equal">
      <formula>"Accepted"</formula>
    </cfRule>
  </conditionalFormatting>
  <conditionalFormatting sqref="F308">
    <cfRule type="containsText" dxfId="1046" priority="1026" operator="containsText" text="Accepted">
      <formula>NOT(ISERROR(SEARCH(("Accepted"),(F308))))</formula>
    </cfRule>
  </conditionalFormatting>
  <conditionalFormatting sqref="F312">
    <cfRule type="cellIs" dxfId="1045" priority="1009" operator="equal">
      <formula>"Accepted"</formula>
    </cfRule>
  </conditionalFormatting>
  <conditionalFormatting sqref="F312">
    <cfRule type="cellIs" dxfId="1044" priority="1010" operator="equal">
      <formula>"Accepted"</formula>
    </cfRule>
  </conditionalFormatting>
  <conditionalFormatting sqref="F312">
    <cfRule type="containsText" dxfId="1043" priority="1011" operator="containsText" text="Accepted">
      <formula>NOT(ISERROR(SEARCH(("Accepted"),(F312))))</formula>
    </cfRule>
  </conditionalFormatting>
  <conditionalFormatting sqref="F312">
    <cfRule type="cellIs" dxfId="1042" priority="1012" operator="equal">
      <formula>"Accepted"</formula>
    </cfRule>
  </conditionalFormatting>
  <conditionalFormatting sqref="F312">
    <cfRule type="containsText" dxfId="1041" priority="1013" operator="containsText" text="Accepted">
      <formula>NOT(ISERROR(SEARCH(("Accepted"),(F312))))</formula>
    </cfRule>
  </conditionalFormatting>
  <conditionalFormatting sqref="F312">
    <cfRule type="cellIs" dxfId="1040" priority="1014" operator="equal">
      <formula>"Accepted"</formula>
    </cfRule>
  </conditionalFormatting>
  <conditionalFormatting sqref="F312">
    <cfRule type="containsText" dxfId="1039" priority="1015" operator="containsText" text="Accepted">
      <formula>NOT(ISERROR(SEARCH(("Accepted"),(F312))))</formula>
    </cfRule>
  </conditionalFormatting>
  <conditionalFormatting sqref="F312">
    <cfRule type="cellIs" dxfId="1038" priority="1016" operator="equal">
      <formula>"Accepted"</formula>
    </cfRule>
  </conditionalFormatting>
  <conditionalFormatting sqref="F312">
    <cfRule type="containsText" dxfId="1037" priority="1017" operator="containsText" text="Accepted">
      <formula>NOT(ISERROR(SEARCH(("Accepted"),(F312))))</formula>
    </cfRule>
  </conditionalFormatting>
  <conditionalFormatting sqref="F324">
    <cfRule type="cellIs" dxfId="1036" priority="1000" operator="equal">
      <formula>"Accepted"</formula>
    </cfRule>
  </conditionalFormatting>
  <conditionalFormatting sqref="F324">
    <cfRule type="cellIs" dxfId="1035" priority="1001" operator="equal">
      <formula>"Accepted"</formula>
    </cfRule>
  </conditionalFormatting>
  <conditionalFormatting sqref="F324">
    <cfRule type="containsText" dxfId="1034" priority="1002" operator="containsText" text="Accepted">
      <formula>NOT(ISERROR(SEARCH(("Accepted"),(F324))))</formula>
    </cfRule>
  </conditionalFormatting>
  <conditionalFormatting sqref="F324">
    <cfRule type="cellIs" dxfId="1033" priority="1003" operator="equal">
      <formula>"Accepted"</formula>
    </cfRule>
  </conditionalFormatting>
  <conditionalFormatting sqref="F324">
    <cfRule type="containsText" dxfId="1032" priority="1004" operator="containsText" text="Accepted">
      <formula>NOT(ISERROR(SEARCH(("Accepted"),(F324))))</formula>
    </cfRule>
  </conditionalFormatting>
  <conditionalFormatting sqref="F324">
    <cfRule type="cellIs" dxfId="1031" priority="1005" operator="equal">
      <formula>"Accepted"</formula>
    </cfRule>
  </conditionalFormatting>
  <conditionalFormatting sqref="F324">
    <cfRule type="containsText" dxfId="1030" priority="1006" operator="containsText" text="Accepted">
      <formula>NOT(ISERROR(SEARCH(("Accepted"),(F324))))</formula>
    </cfRule>
  </conditionalFormatting>
  <conditionalFormatting sqref="F324">
    <cfRule type="cellIs" dxfId="1029" priority="1007" operator="equal">
      <formula>"Accepted"</formula>
    </cfRule>
  </conditionalFormatting>
  <conditionalFormatting sqref="F324">
    <cfRule type="containsText" dxfId="1028" priority="1008" operator="containsText" text="Accepted">
      <formula>NOT(ISERROR(SEARCH(("Accepted"),(F324))))</formula>
    </cfRule>
  </conditionalFormatting>
  <conditionalFormatting sqref="F325">
    <cfRule type="cellIs" dxfId="1027" priority="991" operator="equal">
      <formula>"Accepted"</formula>
    </cfRule>
  </conditionalFormatting>
  <conditionalFormatting sqref="F325">
    <cfRule type="cellIs" dxfId="1026" priority="992" operator="equal">
      <formula>"Accepted"</formula>
    </cfRule>
  </conditionalFormatting>
  <conditionalFormatting sqref="F325">
    <cfRule type="containsText" dxfId="1025" priority="993" operator="containsText" text="Accepted">
      <formula>NOT(ISERROR(SEARCH(("Accepted"),(F325))))</formula>
    </cfRule>
  </conditionalFormatting>
  <conditionalFormatting sqref="F325">
    <cfRule type="cellIs" dxfId="1024" priority="994" operator="equal">
      <formula>"Accepted"</formula>
    </cfRule>
  </conditionalFormatting>
  <conditionalFormatting sqref="F325">
    <cfRule type="containsText" dxfId="1023" priority="995" operator="containsText" text="Accepted">
      <formula>NOT(ISERROR(SEARCH(("Accepted"),(F325))))</formula>
    </cfRule>
  </conditionalFormatting>
  <conditionalFormatting sqref="F325">
    <cfRule type="cellIs" dxfId="1022" priority="996" operator="equal">
      <formula>"Accepted"</formula>
    </cfRule>
  </conditionalFormatting>
  <conditionalFormatting sqref="F325">
    <cfRule type="containsText" dxfId="1021" priority="997" operator="containsText" text="Accepted">
      <formula>NOT(ISERROR(SEARCH(("Accepted"),(F325))))</formula>
    </cfRule>
  </conditionalFormatting>
  <conditionalFormatting sqref="F325">
    <cfRule type="cellIs" dxfId="1020" priority="998" operator="equal">
      <formula>"Accepted"</formula>
    </cfRule>
  </conditionalFormatting>
  <conditionalFormatting sqref="F325">
    <cfRule type="containsText" dxfId="1019" priority="999" operator="containsText" text="Accepted">
      <formula>NOT(ISERROR(SEARCH(("Accepted"),(F325))))</formula>
    </cfRule>
  </conditionalFormatting>
  <conditionalFormatting sqref="F327">
    <cfRule type="cellIs" dxfId="1018" priority="982" operator="equal">
      <formula>"Accepted"</formula>
    </cfRule>
  </conditionalFormatting>
  <conditionalFormatting sqref="F327">
    <cfRule type="cellIs" dxfId="1017" priority="983" operator="equal">
      <formula>"Accepted"</formula>
    </cfRule>
  </conditionalFormatting>
  <conditionalFormatting sqref="F327">
    <cfRule type="containsText" dxfId="1016" priority="984" operator="containsText" text="Accepted">
      <formula>NOT(ISERROR(SEARCH(("Accepted"),(F327))))</formula>
    </cfRule>
  </conditionalFormatting>
  <conditionalFormatting sqref="F327">
    <cfRule type="cellIs" dxfId="1015" priority="985" operator="equal">
      <formula>"Accepted"</formula>
    </cfRule>
  </conditionalFormatting>
  <conditionalFormatting sqref="F327">
    <cfRule type="containsText" dxfId="1014" priority="986" operator="containsText" text="Accepted">
      <formula>NOT(ISERROR(SEARCH(("Accepted"),(F327))))</formula>
    </cfRule>
  </conditionalFormatting>
  <conditionalFormatting sqref="F327">
    <cfRule type="cellIs" dxfId="1013" priority="987" operator="equal">
      <formula>"Accepted"</formula>
    </cfRule>
  </conditionalFormatting>
  <conditionalFormatting sqref="F327">
    <cfRule type="containsText" dxfId="1012" priority="988" operator="containsText" text="Accepted">
      <formula>NOT(ISERROR(SEARCH(("Accepted"),(F327))))</formula>
    </cfRule>
  </conditionalFormatting>
  <conditionalFormatting sqref="F327">
    <cfRule type="cellIs" dxfId="1011" priority="989" operator="equal">
      <formula>"Accepted"</formula>
    </cfRule>
  </conditionalFormatting>
  <conditionalFormatting sqref="F327">
    <cfRule type="containsText" dxfId="1010" priority="990" operator="containsText" text="Accepted">
      <formula>NOT(ISERROR(SEARCH(("Accepted"),(F327))))</formula>
    </cfRule>
  </conditionalFormatting>
  <conditionalFormatting sqref="F330">
    <cfRule type="cellIs" dxfId="1009" priority="973" operator="equal">
      <formula>"Accepted"</formula>
    </cfRule>
  </conditionalFormatting>
  <conditionalFormatting sqref="F330">
    <cfRule type="cellIs" dxfId="1008" priority="974" operator="equal">
      <formula>"Accepted"</formula>
    </cfRule>
  </conditionalFormatting>
  <conditionalFormatting sqref="F330">
    <cfRule type="containsText" dxfId="1007" priority="975" operator="containsText" text="Accepted">
      <formula>NOT(ISERROR(SEARCH(("Accepted"),(F330))))</formula>
    </cfRule>
  </conditionalFormatting>
  <conditionalFormatting sqref="F330">
    <cfRule type="cellIs" dxfId="1006" priority="976" operator="equal">
      <formula>"Accepted"</formula>
    </cfRule>
  </conditionalFormatting>
  <conditionalFormatting sqref="F330">
    <cfRule type="containsText" dxfId="1005" priority="977" operator="containsText" text="Accepted">
      <formula>NOT(ISERROR(SEARCH(("Accepted"),(F330))))</formula>
    </cfRule>
  </conditionalFormatting>
  <conditionalFormatting sqref="F330">
    <cfRule type="cellIs" dxfId="1004" priority="978" operator="equal">
      <formula>"Accepted"</formula>
    </cfRule>
  </conditionalFormatting>
  <conditionalFormatting sqref="F330">
    <cfRule type="containsText" dxfId="1003" priority="979" operator="containsText" text="Accepted">
      <formula>NOT(ISERROR(SEARCH(("Accepted"),(F330))))</formula>
    </cfRule>
  </conditionalFormatting>
  <conditionalFormatting sqref="F330">
    <cfRule type="cellIs" dxfId="1002" priority="980" operator="equal">
      <formula>"Accepted"</formula>
    </cfRule>
  </conditionalFormatting>
  <conditionalFormatting sqref="F330">
    <cfRule type="containsText" dxfId="1001" priority="981" operator="containsText" text="Accepted">
      <formula>NOT(ISERROR(SEARCH(("Accepted"),(F330))))</formula>
    </cfRule>
  </conditionalFormatting>
  <conditionalFormatting sqref="F334">
    <cfRule type="cellIs" dxfId="1000" priority="964" operator="equal">
      <formula>"Accepted"</formula>
    </cfRule>
  </conditionalFormatting>
  <conditionalFormatting sqref="F334">
    <cfRule type="cellIs" dxfId="999" priority="965" operator="equal">
      <formula>"Accepted"</formula>
    </cfRule>
  </conditionalFormatting>
  <conditionalFormatting sqref="F334">
    <cfRule type="containsText" dxfId="998" priority="966" operator="containsText" text="Accepted">
      <formula>NOT(ISERROR(SEARCH(("Accepted"),(F334))))</formula>
    </cfRule>
  </conditionalFormatting>
  <conditionalFormatting sqref="F334">
    <cfRule type="cellIs" dxfId="997" priority="967" operator="equal">
      <formula>"Accepted"</formula>
    </cfRule>
  </conditionalFormatting>
  <conditionalFormatting sqref="F334">
    <cfRule type="containsText" dxfId="996" priority="968" operator="containsText" text="Accepted">
      <formula>NOT(ISERROR(SEARCH(("Accepted"),(F334))))</formula>
    </cfRule>
  </conditionalFormatting>
  <conditionalFormatting sqref="F334">
    <cfRule type="cellIs" dxfId="995" priority="969" operator="equal">
      <formula>"Accepted"</formula>
    </cfRule>
  </conditionalFormatting>
  <conditionalFormatting sqref="F334">
    <cfRule type="containsText" dxfId="994" priority="970" operator="containsText" text="Accepted">
      <formula>NOT(ISERROR(SEARCH(("Accepted"),(F334))))</formula>
    </cfRule>
  </conditionalFormatting>
  <conditionalFormatting sqref="F334">
    <cfRule type="cellIs" dxfId="993" priority="971" operator="equal">
      <formula>"Accepted"</formula>
    </cfRule>
  </conditionalFormatting>
  <conditionalFormatting sqref="F334">
    <cfRule type="containsText" dxfId="992" priority="972" operator="containsText" text="Accepted">
      <formula>NOT(ISERROR(SEARCH(("Accepted"),(F334))))</formula>
    </cfRule>
  </conditionalFormatting>
  <conditionalFormatting sqref="F338">
    <cfRule type="cellIs" dxfId="991" priority="955" operator="equal">
      <formula>"Accepted"</formula>
    </cfRule>
  </conditionalFormatting>
  <conditionalFormatting sqref="F338">
    <cfRule type="cellIs" dxfId="990" priority="956" operator="equal">
      <formula>"Accepted"</formula>
    </cfRule>
  </conditionalFormatting>
  <conditionalFormatting sqref="F338">
    <cfRule type="containsText" dxfId="989" priority="957" operator="containsText" text="Accepted">
      <formula>NOT(ISERROR(SEARCH(("Accepted"),(F338))))</formula>
    </cfRule>
  </conditionalFormatting>
  <conditionalFormatting sqref="F338">
    <cfRule type="cellIs" dxfId="988" priority="958" operator="equal">
      <formula>"Accepted"</formula>
    </cfRule>
  </conditionalFormatting>
  <conditionalFormatting sqref="F338">
    <cfRule type="containsText" dxfId="987" priority="959" operator="containsText" text="Accepted">
      <formula>NOT(ISERROR(SEARCH(("Accepted"),(F338))))</formula>
    </cfRule>
  </conditionalFormatting>
  <conditionalFormatting sqref="F338">
    <cfRule type="cellIs" dxfId="986" priority="960" operator="equal">
      <formula>"Accepted"</formula>
    </cfRule>
  </conditionalFormatting>
  <conditionalFormatting sqref="F338">
    <cfRule type="containsText" dxfId="985" priority="961" operator="containsText" text="Accepted">
      <formula>NOT(ISERROR(SEARCH(("Accepted"),(F338))))</formula>
    </cfRule>
  </conditionalFormatting>
  <conditionalFormatting sqref="F338">
    <cfRule type="cellIs" dxfId="984" priority="962" operator="equal">
      <formula>"Accepted"</formula>
    </cfRule>
  </conditionalFormatting>
  <conditionalFormatting sqref="F338">
    <cfRule type="containsText" dxfId="983" priority="963" operator="containsText" text="Accepted">
      <formula>NOT(ISERROR(SEARCH(("Accepted"),(F338))))</formula>
    </cfRule>
  </conditionalFormatting>
  <conditionalFormatting sqref="F346">
    <cfRule type="cellIs" dxfId="982" priority="946" operator="equal">
      <formula>"Accepted"</formula>
    </cfRule>
  </conditionalFormatting>
  <conditionalFormatting sqref="F346">
    <cfRule type="cellIs" dxfId="981" priority="947" operator="equal">
      <formula>"Accepted"</formula>
    </cfRule>
  </conditionalFormatting>
  <conditionalFormatting sqref="F346">
    <cfRule type="containsText" dxfId="980" priority="948" operator="containsText" text="Accepted">
      <formula>NOT(ISERROR(SEARCH(("Accepted"),(F346))))</formula>
    </cfRule>
  </conditionalFormatting>
  <conditionalFormatting sqref="F346">
    <cfRule type="cellIs" dxfId="979" priority="949" operator="equal">
      <formula>"Accepted"</formula>
    </cfRule>
  </conditionalFormatting>
  <conditionalFormatting sqref="F346">
    <cfRule type="containsText" dxfId="978" priority="950" operator="containsText" text="Accepted">
      <formula>NOT(ISERROR(SEARCH(("Accepted"),(F346))))</formula>
    </cfRule>
  </conditionalFormatting>
  <conditionalFormatting sqref="F346">
    <cfRule type="cellIs" dxfId="977" priority="951" operator="equal">
      <formula>"Accepted"</formula>
    </cfRule>
  </conditionalFormatting>
  <conditionalFormatting sqref="F346">
    <cfRule type="containsText" dxfId="976" priority="952" operator="containsText" text="Accepted">
      <formula>NOT(ISERROR(SEARCH(("Accepted"),(F346))))</formula>
    </cfRule>
  </conditionalFormatting>
  <conditionalFormatting sqref="F346">
    <cfRule type="cellIs" dxfId="975" priority="953" operator="equal">
      <formula>"Accepted"</formula>
    </cfRule>
  </conditionalFormatting>
  <conditionalFormatting sqref="F346">
    <cfRule type="containsText" dxfId="974" priority="954" operator="containsText" text="Accepted">
      <formula>NOT(ISERROR(SEARCH(("Accepted"),(F346))))</formula>
    </cfRule>
  </conditionalFormatting>
  <conditionalFormatting sqref="F347">
    <cfRule type="cellIs" dxfId="973" priority="937" operator="equal">
      <formula>"Accepted"</formula>
    </cfRule>
  </conditionalFormatting>
  <conditionalFormatting sqref="F347">
    <cfRule type="cellIs" dxfId="972" priority="938" operator="equal">
      <formula>"Accepted"</formula>
    </cfRule>
  </conditionalFormatting>
  <conditionalFormatting sqref="F347">
    <cfRule type="containsText" dxfId="971" priority="939" operator="containsText" text="Accepted">
      <formula>NOT(ISERROR(SEARCH(("Accepted"),(F347))))</formula>
    </cfRule>
  </conditionalFormatting>
  <conditionalFormatting sqref="F347">
    <cfRule type="cellIs" dxfId="970" priority="940" operator="equal">
      <formula>"Accepted"</formula>
    </cfRule>
  </conditionalFormatting>
  <conditionalFormatting sqref="F347">
    <cfRule type="containsText" dxfId="969" priority="941" operator="containsText" text="Accepted">
      <formula>NOT(ISERROR(SEARCH(("Accepted"),(F347))))</formula>
    </cfRule>
  </conditionalFormatting>
  <conditionalFormatting sqref="F347">
    <cfRule type="cellIs" dxfId="968" priority="942" operator="equal">
      <formula>"Accepted"</formula>
    </cfRule>
  </conditionalFormatting>
  <conditionalFormatting sqref="F347">
    <cfRule type="containsText" dxfId="967" priority="943" operator="containsText" text="Accepted">
      <formula>NOT(ISERROR(SEARCH(("Accepted"),(F347))))</formula>
    </cfRule>
  </conditionalFormatting>
  <conditionalFormatting sqref="F347">
    <cfRule type="cellIs" dxfId="966" priority="944" operator="equal">
      <formula>"Accepted"</formula>
    </cfRule>
  </conditionalFormatting>
  <conditionalFormatting sqref="F347">
    <cfRule type="containsText" dxfId="965" priority="945" operator="containsText" text="Accepted">
      <formula>NOT(ISERROR(SEARCH(("Accepted"),(F347))))</formula>
    </cfRule>
  </conditionalFormatting>
  <conditionalFormatting sqref="F351">
    <cfRule type="cellIs" dxfId="964" priority="928" operator="equal">
      <formula>"Accepted"</formula>
    </cfRule>
  </conditionalFormatting>
  <conditionalFormatting sqref="F351">
    <cfRule type="cellIs" dxfId="963" priority="929" operator="equal">
      <formula>"Accepted"</formula>
    </cfRule>
  </conditionalFormatting>
  <conditionalFormatting sqref="F351">
    <cfRule type="containsText" dxfId="962" priority="930" operator="containsText" text="Accepted">
      <formula>NOT(ISERROR(SEARCH(("Accepted"),(F351))))</formula>
    </cfRule>
  </conditionalFormatting>
  <conditionalFormatting sqref="F351">
    <cfRule type="cellIs" dxfId="961" priority="931" operator="equal">
      <formula>"Accepted"</formula>
    </cfRule>
  </conditionalFormatting>
  <conditionalFormatting sqref="F351">
    <cfRule type="containsText" dxfId="960" priority="932" operator="containsText" text="Accepted">
      <formula>NOT(ISERROR(SEARCH(("Accepted"),(F351))))</formula>
    </cfRule>
  </conditionalFormatting>
  <conditionalFormatting sqref="F351">
    <cfRule type="cellIs" dxfId="959" priority="933" operator="equal">
      <formula>"Accepted"</formula>
    </cfRule>
  </conditionalFormatting>
  <conditionalFormatting sqref="F351">
    <cfRule type="containsText" dxfId="958" priority="934" operator="containsText" text="Accepted">
      <formula>NOT(ISERROR(SEARCH(("Accepted"),(F351))))</formula>
    </cfRule>
  </conditionalFormatting>
  <conditionalFormatting sqref="F351">
    <cfRule type="cellIs" dxfId="957" priority="935" operator="equal">
      <formula>"Accepted"</formula>
    </cfRule>
  </conditionalFormatting>
  <conditionalFormatting sqref="F351">
    <cfRule type="containsText" dxfId="956" priority="936" operator="containsText" text="Accepted">
      <formula>NOT(ISERROR(SEARCH(("Accepted"),(F351))))</formula>
    </cfRule>
  </conditionalFormatting>
  <conditionalFormatting sqref="F352">
    <cfRule type="cellIs" dxfId="955" priority="919" operator="equal">
      <formula>"Accepted"</formula>
    </cfRule>
  </conditionalFormatting>
  <conditionalFormatting sqref="F352">
    <cfRule type="cellIs" dxfId="954" priority="920" operator="equal">
      <formula>"Accepted"</formula>
    </cfRule>
  </conditionalFormatting>
  <conditionalFormatting sqref="F352">
    <cfRule type="containsText" dxfId="953" priority="921" operator="containsText" text="Accepted">
      <formula>NOT(ISERROR(SEARCH(("Accepted"),(F352))))</formula>
    </cfRule>
  </conditionalFormatting>
  <conditionalFormatting sqref="F352">
    <cfRule type="cellIs" dxfId="952" priority="922" operator="equal">
      <formula>"Accepted"</formula>
    </cfRule>
  </conditionalFormatting>
  <conditionalFormatting sqref="F352">
    <cfRule type="containsText" dxfId="951" priority="923" operator="containsText" text="Accepted">
      <formula>NOT(ISERROR(SEARCH(("Accepted"),(F352))))</formula>
    </cfRule>
  </conditionalFormatting>
  <conditionalFormatting sqref="F352">
    <cfRule type="cellIs" dxfId="950" priority="924" operator="equal">
      <formula>"Accepted"</formula>
    </cfRule>
  </conditionalFormatting>
  <conditionalFormatting sqref="F352">
    <cfRule type="containsText" dxfId="949" priority="925" operator="containsText" text="Accepted">
      <formula>NOT(ISERROR(SEARCH(("Accepted"),(F352))))</formula>
    </cfRule>
  </conditionalFormatting>
  <conditionalFormatting sqref="F352">
    <cfRule type="cellIs" dxfId="948" priority="926" operator="equal">
      <formula>"Accepted"</formula>
    </cfRule>
  </conditionalFormatting>
  <conditionalFormatting sqref="F352">
    <cfRule type="containsText" dxfId="947" priority="927" operator="containsText" text="Accepted">
      <formula>NOT(ISERROR(SEARCH(("Accepted"),(F352))))</formula>
    </cfRule>
  </conditionalFormatting>
  <conditionalFormatting sqref="F354">
    <cfRule type="cellIs" dxfId="946" priority="910" operator="equal">
      <formula>"Accepted"</formula>
    </cfRule>
  </conditionalFormatting>
  <conditionalFormatting sqref="F354">
    <cfRule type="cellIs" dxfId="945" priority="911" operator="equal">
      <formula>"Accepted"</formula>
    </cfRule>
  </conditionalFormatting>
  <conditionalFormatting sqref="F354">
    <cfRule type="containsText" dxfId="944" priority="912" operator="containsText" text="Accepted">
      <formula>NOT(ISERROR(SEARCH(("Accepted"),(F354))))</formula>
    </cfRule>
  </conditionalFormatting>
  <conditionalFormatting sqref="F354">
    <cfRule type="cellIs" dxfId="943" priority="913" operator="equal">
      <formula>"Accepted"</formula>
    </cfRule>
  </conditionalFormatting>
  <conditionalFormatting sqref="F354">
    <cfRule type="containsText" dxfId="942" priority="914" operator="containsText" text="Accepted">
      <formula>NOT(ISERROR(SEARCH(("Accepted"),(F354))))</formula>
    </cfRule>
  </conditionalFormatting>
  <conditionalFormatting sqref="F354">
    <cfRule type="cellIs" dxfId="941" priority="915" operator="equal">
      <formula>"Accepted"</formula>
    </cfRule>
  </conditionalFormatting>
  <conditionalFormatting sqref="F354">
    <cfRule type="containsText" dxfId="940" priority="916" operator="containsText" text="Accepted">
      <formula>NOT(ISERROR(SEARCH(("Accepted"),(F354))))</formula>
    </cfRule>
  </conditionalFormatting>
  <conditionalFormatting sqref="F354">
    <cfRule type="cellIs" dxfId="939" priority="917" operator="equal">
      <formula>"Accepted"</formula>
    </cfRule>
  </conditionalFormatting>
  <conditionalFormatting sqref="F354">
    <cfRule type="containsText" dxfId="938" priority="918" operator="containsText" text="Accepted">
      <formula>NOT(ISERROR(SEARCH(("Accepted"),(F354))))</formula>
    </cfRule>
  </conditionalFormatting>
  <conditionalFormatting sqref="F364">
    <cfRule type="cellIs" dxfId="937" priority="901" operator="equal">
      <formula>"Accepted"</formula>
    </cfRule>
  </conditionalFormatting>
  <conditionalFormatting sqref="F364">
    <cfRule type="cellIs" dxfId="936" priority="902" operator="equal">
      <formula>"Accepted"</formula>
    </cfRule>
  </conditionalFormatting>
  <conditionalFormatting sqref="F364">
    <cfRule type="containsText" dxfId="935" priority="903" operator="containsText" text="Accepted">
      <formula>NOT(ISERROR(SEARCH(("Accepted"),(F364))))</formula>
    </cfRule>
  </conditionalFormatting>
  <conditionalFormatting sqref="F364">
    <cfRule type="cellIs" dxfId="934" priority="904" operator="equal">
      <formula>"Accepted"</formula>
    </cfRule>
  </conditionalFormatting>
  <conditionalFormatting sqref="F364">
    <cfRule type="containsText" dxfId="933" priority="905" operator="containsText" text="Accepted">
      <formula>NOT(ISERROR(SEARCH(("Accepted"),(F364))))</formula>
    </cfRule>
  </conditionalFormatting>
  <conditionalFormatting sqref="F364">
    <cfRule type="cellIs" dxfId="932" priority="906" operator="equal">
      <formula>"Accepted"</formula>
    </cfRule>
  </conditionalFormatting>
  <conditionalFormatting sqref="F364">
    <cfRule type="containsText" dxfId="931" priority="907" operator="containsText" text="Accepted">
      <formula>NOT(ISERROR(SEARCH(("Accepted"),(F364))))</formula>
    </cfRule>
  </conditionalFormatting>
  <conditionalFormatting sqref="F364">
    <cfRule type="cellIs" dxfId="930" priority="908" operator="equal">
      <formula>"Accepted"</formula>
    </cfRule>
  </conditionalFormatting>
  <conditionalFormatting sqref="F364">
    <cfRule type="containsText" dxfId="929" priority="909" operator="containsText" text="Accepted">
      <formula>NOT(ISERROR(SEARCH(("Accepted"),(F364))))</formula>
    </cfRule>
  </conditionalFormatting>
  <conditionalFormatting sqref="F359">
    <cfRule type="cellIs" dxfId="928" priority="892" operator="equal">
      <formula>"Accepted"</formula>
    </cfRule>
  </conditionalFormatting>
  <conditionalFormatting sqref="F359">
    <cfRule type="cellIs" dxfId="927" priority="893" operator="equal">
      <formula>"Accepted"</formula>
    </cfRule>
  </conditionalFormatting>
  <conditionalFormatting sqref="F359">
    <cfRule type="containsText" dxfId="926" priority="894" operator="containsText" text="Accepted">
      <formula>NOT(ISERROR(SEARCH(("Accepted"),(F359))))</formula>
    </cfRule>
  </conditionalFormatting>
  <conditionalFormatting sqref="F359">
    <cfRule type="cellIs" dxfId="925" priority="895" operator="equal">
      <formula>"Accepted"</formula>
    </cfRule>
  </conditionalFormatting>
  <conditionalFormatting sqref="F359">
    <cfRule type="containsText" dxfId="924" priority="896" operator="containsText" text="Accepted">
      <formula>NOT(ISERROR(SEARCH(("Accepted"),(F359))))</formula>
    </cfRule>
  </conditionalFormatting>
  <conditionalFormatting sqref="F359">
    <cfRule type="cellIs" dxfId="923" priority="897" operator="equal">
      <formula>"Accepted"</formula>
    </cfRule>
  </conditionalFormatting>
  <conditionalFormatting sqref="F359">
    <cfRule type="containsText" dxfId="922" priority="898" operator="containsText" text="Accepted">
      <formula>NOT(ISERROR(SEARCH(("Accepted"),(F359))))</formula>
    </cfRule>
  </conditionalFormatting>
  <conditionalFormatting sqref="F359">
    <cfRule type="cellIs" dxfId="921" priority="899" operator="equal">
      <formula>"Accepted"</formula>
    </cfRule>
  </conditionalFormatting>
  <conditionalFormatting sqref="F359">
    <cfRule type="containsText" dxfId="920" priority="900" operator="containsText" text="Accepted">
      <formula>NOT(ISERROR(SEARCH(("Accepted"),(F359))))</formula>
    </cfRule>
  </conditionalFormatting>
  <conditionalFormatting sqref="F368">
    <cfRule type="cellIs" dxfId="919" priority="883" operator="equal">
      <formula>"Accepted"</formula>
    </cfRule>
  </conditionalFormatting>
  <conditionalFormatting sqref="F368">
    <cfRule type="cellIs" dxfId="918" priority="884" operator="equal">
      <formula>"Accepted"</formula>
    </cfRule>
  </conditionalFormatting>
  <conditionalFormatting sqref="F368">
    <cfRule type="containsText" dxfId="917" priority="885" operator="containsText" text="Accepted">
      <formula>NOT(ISERROR(SEARCH(("Accepted"),(F368))))</formula>
    </cfRule>
  </conditionalFormatting>
  <conditionalFormatting sqref="F368">
    <cfRule type="cellIs" dxfId="916" priority="886" operator="equal">
      <formula>"Accepted"</formula>
    </cfRule>
  </conditionalFormatting>
  <conditionalFormatting sqref="F368">
    <cfRule type="containsText" dxfId="915" priority="887" operator="containsText" text="Accepted">
      <formula>NOT(ISERROR(SEARCH(("Accepted"),(F368))))</formula>
    </cfRule>
  </conditionalFormatting>
  <conditionalFormatting sqref="F368">
    <cfRule type="cellIs" dxfId="914" priority="888" operator="equal">
      <formula>"Accepted"</formula>
    </cfRule>
  </conditionalFormatting>
  <conditionalFormatting sqref="F368">
    <cfRule type="containsText" dxfId="913" priority="889" operator="containsText" text="Accepted">
      <formula>NOT(ISERROR(SEARCH(("Accepted"),(F368))))</formula>
    </cfRule>
  </conditionalFormatting>
  <conditionalFormatting sqref="F368">
    <cfRule type="cellIs" dxfId="912" priority="890" operator="equal">
      <formula>"Accepted"</formula>
    </cfRule>
  </conditionalFormatting>
  <conditionalFormatting sqref="F368">
    <cfRule type="containsText" dxfId="911" priority="891" operator="containsText" text="Accepted">
      <formula>NOT(ISERROR(SEARCH(("Accepted"),(F368))))</formula>
    </cfRule>
  </conditionalFormatting>
  <conditionalFormatting sqref="F374">
    <cfRule type="cellIs" dxfId="910" priority="874" operator="equal">
      <formula>"Accepted"</formula>
    </cfRule>
  </conditionalFormatting>
  <conditionalFormatting sqref="F374">
    <cfRule type="cellIs" dxfId="909" priority="875" operator="equal">
      <formula>"Accepted"</formula>
    </cfRule>
  </conditionalFormatting>
  <conditionalFormatting sqref="F374">
    <cfRule type="containsText" dxfId="908" priority="876" operator="containsText" text="Accepted">
      <formula>NOT(ISERROR(SEARCH(("Accepted"),(F374))))</formula>
    </cfRule>
  </conditionalFormatting>
  <conditionalFormatting sqref="F374">
    <cfRule type="cellIs" dxfId="907" priority="877" operator="equal">
      <formula>"Accepted"</formula>
    </cfRule>
  </conditionalFormatting>
  <conditionalFormatting sqref="F374">
    <cfRule type="containsText" dxfId="906" priority="878" operator="containsText" text="Accepted">
      <formula>NOT(ISERROR(SEARCH(("Accepted"),(F374))))</formula>
    </cfRule>
  </conditionalFormatting>
  <conditionalFormatting sqref="F374">
    <cfRule type="cellIs" dxfId="905" priority="879" operator="equal">
      <formula>"Accepted"</formula>
    </cfRule>
  </conditionalFormatting>
  <conditionalFormatting sqref="F374">
    <cfRule type="containsText" dxfId="904" priority="880" operator="containsText" text="Accepted">
      <formula>NOT(ISERROR(SEARCH(("Accepted"),(F374))))</formula>
    </cfRule>
  </conditionalFormatting>
  <conditionalFormatting sqref="F374">
    <cfRule type="cellIs" dxfId="903" priority="881" operator="equal">
      <formula>"Accepted"</formula>
    </cfRule>
  </conditionalFormatting>
  <conditionalFormatting sqref="F374">
    <cfRule type="containsText" dxfId="902" priority="882" operator="containsText" text="Accepted">
      <formula>NOT(ISERROR(SEARCH(("Accepted"),(F374))))</formula>
    </cfRule>
  </conditionalFormatting>
  <conditionalFormatting sqref="F375">
    <cfRule type="cellIs" dxfId="901" priority="865" operator="equal">
      <formula>"Accepted"</formula>
    </cfRule>
  </conditionalFormatting>
  <conditionalFormatting sqref="F375">
    <cfRule type="cellIs" dxfId="900" priority="866" operator="equal">
      <formula>"Accepted"</formula>
    </cfRule>
  </conditionalFormatting>
  <conditionalFormatting sqref="F375">
    <cfRule type="containsText" dxfId="899" priority="867" operator="containsText" text="Accepted">
      <formula>NOT(ISERROR(SEARCH(("Accepted"),(F375))))</formula>
    </cfRule>
  </conditionalFormatting>
  <conditionalFormatting sqref="F375">
    <cfRule type="cellIs" dxfId="898" priority="868" operator="equal">
      <formula>"Accepted"</formula>
    </cfRule>
  </conditionalFormatting>
  <conditionalFormatting sqref="F375">
    <cfRule type="containsText" dxfId="897" priority="869" operator="containsText" text="Accepted">
      <formula>NOT(ISERROR(SEARCH(("Accepted"),(F375))))</formula>
    </cfRule>
  </conditionalFormatting>
  <conditionalFormatting sqref="F375">
    <cfRule type="cellIs" dxfId="896" priority="870" operator="equal">
      <formula>"Accepted"</formula>
    </cfRule>
  </conditionalFormatting>
  <conditionalFormatting sqref="F375">
    <cfRule type="containsText" dxfId="895" priority="871" operator="containsText" text="Accepted">
      <formula>NOT(ISERROR(SEARCH(("Accepted"),(F375))))</formula>
    </cfRule>
  </conditionalFormatting>
  <conditionalFormatting sqref="F375">
    <cfRule type="cellIs" dxfId="894" priority="872" operator="equal">
      <formula>"Accepted"</formula>
    </cfRule>
  </conditionalFormatting>
  <conditionalFormatting sqref="F375">
    <cfRule type="containsText" dxfId="893" priority="873" operator="containsText" text="Accepted">
      <formula>NOT(ISERROR(SEARCH(("Accepted"),(F375))))</formula>
    </cfRule>
  </conditionalFormatting>
  <conditionalFormatting sqref="F379:F381">
    <cfRule type="cellIs" dxfId="892" priority="856" operator="equal">
      <formula>"Accepted"</formula>
    </cfRule>
  </conditionalFormatting>
  <conditionalFormatting sqref="F379:F381">
    <cfRule type="cellIs" dxfId="891" priority="857" operator="equal">
      <formula>"Accepted"</formula>
    </cfRule>
  </conditionalFormatting>
  <conditionalFormatting sqref="F379:F381">
    <cfRule type="containsText" dxfId="890" priority="858" operator="containsText" text="Accepted">
      <formula>NOT(ISERROR(SEARCH(("Accepted"),(F379))))</formula>
    </cfRule>
  </conditionalFormatting>
  <conditionalFormatting sqref="F379:F381">
    <cfRule type="cellIs" dxfId="889" priority="859" operator="equal">
      <formula>"Accepted"</formula>
    </cfRule>
  </conditionalFormatting>
  <conditionalFormatting sqref="F379:F381">
    <cfRule type="containsText" dxfId="888" priority="860" operator="containsText" text="Accepted">
      <formula>NOT(ISERROR(SEARCH(("Accepted"),(F379))))</formula>
    </cfRule>
  </conditionalFormatting>
  <conditionalFormatting sqref="F379:F381">
    <cfRule type="cellIs" dxfId="887" priority="861" operator="equal">
      <formula>"Accepted"</formula>
    </cfRule>
  </conditionalFormatting>
  <conditionalFormatting sqref="F379:F381">
    <cfRule type="containsText" dxfId="886" priority="862" operator="containsText" text="Accepted">
      <formula>NOT(ISERROR(SEARCH(("Accepted"),(F379))))</formula>
    </cfRule>
  </conditionalFormatting>
  <conditionalFormatting sqref="F379:F381">
    <cfRule type="cellIs" dxfId="885" priority="863" operator="equal">
      <formula>"Accepted"</formula>
    </cfRule>
  </conditionalFormatting>
  <conditionalFormatting sqref="F379:F381">
    <cfRule type="containsText" dxfId="884" priority="864" operator="containsText" text="Accepted">
      <formula>NOT(ISERROR(SEARCH(("Accepted"),(F379))))</formula>
    </cfRule>
  </conditionalFormatting>
  <conditionalFormatting sqref="F384">
    <cfRule type="cellIs" dxfId="883" priority="847" operator="equal">
      <formula>"Accepted"</formula>
    </cfRule>
  </conditionalFormatting>
  <conditionalFormatting sqref="F384">
    <cfRule type="cellIs" dxfId="882" priority="848" operator="equal">
      <formula>"Accepted"</formula>
    </cfRule>
  </conditionalFormatting>
  <conditionalFormatting sqref="F384">
    <cfRule type="containsText" dxfId="881" priority="849" operator="containsText" text="Accepted">
      <formula>NOT(ISERROR(SEARCH(("Accepted"),(F384))))</formula>
    </cfRule>
  </conditionalFormatting>
  <conditionalFormatting sqref="F384">
    <cfRule type="cellIs" dxfId="880" priority="850" operator="equal">
      <formula>"Accepted"</formula>
    </cfRule>
  </conditionalFormatting>
  <conditionalFormatting sqref="F384">
    <cfRule type="containsText" dxfId="879" priority="851" operator="containsText" text="Accepted">
      <formula>NOT(ISERROR(SEARCH(("Accepted"),(F384))))</formula>
    </cfRule>
  </conditionalFormatting>
  <conditionalFormatting sqref="F384">
    <cfRule type="cellIs" dxfId="878" priority="852" operator="equal">
      <formula>"Accepted"</formula>
    </cfRule>
  </conditionalFormatting>
  <conditionalFormatting sqref="F384">
    <cfRule type="containsText" dxfId="877" priority="853" operator="containsText" text="Accepted">
      <formula>NOT(ISERROR(SEARCH(("Accepted"),(F384))))</formula>
    </cfRule>
  </conditionalFormatting>
  <conditionalFormatting sqref="F384">
    <cfRule type="cellIs" dxfId="876" priority="854" operator="equal">
      <formula>"Accepted"</formula>
    </cfRule>
  </conditionalFormatting>
  <conditionalFormatting sqref="F384">
    <cfRule type="containsText" dxfId="875" priority="855" operator="containsText" text="Accepted">
      <formula>NOT(ISERROR(SEARCH(("Accepted"),(F384))))</formula>
    </cfRule>
  </conditionalFormatting>
  <conditionalFormatting sqref="F386">
    <cfRule type="cellIs" dxfId="874" priority="838" operator="equal">
      <formula>"Accepted"</formula>
    </cfRule>
  </conditionalFormatting>
  <conditionalFormatting sqref="F386">
    <cfRule type="cellIs" dxfId="873" priority="839" operator="equal">
      <formula>"Accepted"</formula>
    </cfRule>
  </conditionalFormatting>
  <conditionalFormatting sqref="F386">
    <cfRule type="containsText" dxfId="872" priority="840" operator="containsText" text="Accepted">
      <formula>NOT(ISERROR(SEARCH(("Accepted"),(F386))))</formula>
    </cfRule>
  </conditionalFormatting>
  <conditionalFormatting sqref="F386">
    <cfRule type="cellIs" dxfId="871" priority="841" operator="equal">
      <formula>"Accepted"</formula>
    </cfRule>
  </conditionalFormatting>
  <conditionalFormatting sqref="F386">
    <cfRule type="containsText" dxfId="870" priority="842" operator="containsText" text="Accepted">
      <formula>NOT(ISERROR(SEARCH(("Accepted"),(F386))))</formula>
    </cfRule>
  </conditionalFormatting>
  <conditionalFormatting sqref="F386">
    <cfRule type="cellIs" dxfId="869" priority="843" operator="equal">
      <formula>"Accepted"</formula>
    </cfRule>
  </conditionalFormatting>
  <conditionalFormatting sqref="F386">
    <cfRule type="containsText" dxfId="868" priority="844" operator="containsText" text="Accepted">
      <formula>NOT(ISERROR(SEARCH(("Accepted"),(F386))))</formula>
    </cfRule>
  </conditionalFormatting>
  <conditionalFormatting sqref="F386">
    <cfRule type="cellIs" dxfId="867" priority="845" operator="equal">
      <formula>"Accepted"</formula>
    </cfRule>
  </conditionalFormatting>
  <conditionalFormatting sqref="F386">
    <cfRule type="containsText" dxfId="866" priority="846" operator="containsText" text="Accepted">
      <formula>NOT(ISERROR(SEARCH(("Accepted"),(F386))))</formula>
    </cfRule>
  </conditionalFormatting>
  <conditionalFormatting sqref="F388">
    <cfRule type="cellIs" dxfId="865" priority="829" operator="equal">
      <formula>"Accepted"</formula>
    </cfRule>
  </conditionalFormatting>
  <conditionalFormatting sqref="F388">
    <cfRule type="cellIs" dxfId="864" priority="830" operator="equal">
      <formula>"Accepted"</formula>
    </cfRule>
  </conditionalFormatting>
  <conditionalFormatting sqref="F388">
    <cfRule type="containsText" dxfId="863" priority="831" operator="containsText" text="Accepted">
      <formula>NOT(ISERROR(SEARCH(("Accepted"),(F388))))</formula>
    </cfRule>
  </conditionalFormatting>
  <conditionalFormatting sqref="F388">
    <cfRule type="cellIs" dxfId="862" priority="832" operator="equal">
      <formula>"Accepted"</formula>
    </cfRule>
  </conditionalFormatting>
  <conditionalFormatting sqref="F388">
    <cfRule type="containsText" dxfId="861" priority="833" operator="containsText" text="Accepted">
      <formula>NOT(ISERROR(SEARCH(("Accepted"),(F388))))</formula>
    </cfRule>
  </conditionalFormatting>
  <conditionalFormatting sqref="F388">
    <cfRule type="cellIs" dxfId="860" priority="834" operator="equal">
      <formula>"Accepted"</formula>
    </cfRule>
  </conditionalFormatting>
  <conditionalFormatting sqref="F388">
    <cfRule type="containsText" dxfId="859" priority="835" operator="containsText" text="Accepted">
      <formula>NOT(ISERROR(SEARCH(("Accepted"),(F388))))</formula>
    </cfRule>
  </conditionalFormatting>
  <conditionalFormatting sqref="F388">
    <cfRule type="cellIs" dxfId="858" priority="836" operator="equal">
      <formula>"Accepted"</formula>
    </cfRule>
  </conditionalFormatting>
  <conditionalFormatting sqref="F388">
    <cfRule type="containsText" dxfId="857" priority="837" operator="containsText" text="Accepted">
      <formula>NOT(ISERROR(SEARCH(("Accepted"),(F388))))</formula>
    </cfRule>
  </conditionalFormatting>
  <conditionalFormatting sqref="F391">
    <cfRule type="cellIs" dxfId="856" priority="820" operator="equal">
      <formula>"Accepted"</formula>
    </cfRule>
  </conditionalFormatting>
  <conditionalFormatting sqref="F391">
    <cfRule type="cellIs" dxfId="855" priority="821" operator="equal">
      <formula>"Accepted"</formula>
    </cfRule>
  </conditionalFormatting>
  <conditionalFormatting sqref="F391">
    <cfRule type="containsText" dxfId="854" priority="822" operator="containsText" text="Accepted">
      <formula>NOT(ISERROR(SEARCH(("Accepted"),(F391))))</formula>
    </cfRule>
  </conditionalFormatting>
  <conditionalFormatting sqref="F391">
    <cfRule type="cellIs" dxfId="853" priority="823" operator="equal">
      <formula>"Accepted"</formula>
    </cfRule>
  </conditionalFormatting>
  <conditionalFormatting sqref="F391">
    <cfRule type="containsText" dxfId="852" priority="824" operator="containsText" text="Accepted">
      <formula>NOT(ISERROR(SEARCH(("Accepted"),(F391))))</formula>
    </cfRule>
  </conditionalFormatting>
  <conditionalFormatting sqref="F391">
    <cfRule type="cellIs" dxfId="851" priority="825" operator="equal">
      <formula>"Accepted"</formula>
    </cfRule>
  </conditionalFormatting>
  <conditionalFormatting sqref="F391">
    <cfRule type="containsText" dxfId="850" priority="826" operator="containsText" text="Accepted">
      <formula>NOT(ISERROR(SEARCH(("Accepted"),(F391))))</formula>
    </cfRule>
  </conditionalFormatting>
  <conditionalFormatting sqref="F391">
    <cfRule type="cellIs" dxfId="849" priority="827" operator="equal">
      <formula>"Accepted"</formula>
    </cfRule>
  </conditionalFormatting>
  <conditionalFormatting sqref="F391">
    <cfRule type="containsText" dxfId="848" priority="828" operator="containsText" text="Accepted">
      <formula>NOT(ISERROR(SEARCH(("Accepted"),(F391))))</formula>
    </cfRule>
  </conditionalFormatting>
  <conditionalFormatting sqref="F392">
    <cfRule type="cellIs" dxfId="847" priority="811" operator="equal">
      <formula>"Accepted"</formula>
    </cfRule>
  </conditionalFormatting>
  <conditionalFormatting sqref="F392">
    <cfRule type="cellIs" dxfId="846" priority="812" operator="equal">
      <formula>"Accepted"</formula>
    </cfRule>
  </conditionalFormatting>
  <conditionalFormatting sqref="F392">
    <cfRule type="containsText" dxfId="845" priority="813" operator="containsText" text="Accepted">
      <formula>NOT(ISERROR(SEARCH(("Accepted"),(F392))))</formula>
    </cfRule>
  </conditionalFormatting>
  <conditionalFormatting sqref="F392">
    <cfRule type="cellIs" dxfId="844" priority="814" operator="equal">
      <formula>"Accepted"</formula>
    </cfRule>
  </conditionalFormatting>
  <conditionalFormatting sqref="F392">
    <cfRule type="containsText" dxfId="843" priority="815" operator="containsText" text="Accepted">
      <formula>NOT(ISERROR(SEARCH(("Accepted"),(F392))))</formula>
    </cfRule>
  </conditionalFormatting>
  <conditionalFormatting sqref="F392">
    <cfRule type="cellIs" dxfId="842" priority="816" operator="equal">
      <formula>"Accepted"</formula>
    </cfRule>
  </conditionalFormatting>
  <conditionalFormatting sqref="F392">
    <cfRule type="containsText" dxfId="841" priority="817" operator="containsText" text="Accepted">
      <formula>NOT(ISERROR(SEARCH(("Accepted"),(F392))))</formula>
    </cfRule>
  </conditionalFormatting>
  <conditionalFormatting sqref="F392">
    <cfRule type="cellIs" dxfId="840" priority="818" operator="equal">
      <formula>"Accepted"</formula>
    </cfRule>
  </conditionalFormatting>
  <conditionalFormatting sqref="F392">
    <cfRule type="containsText" dxfId="839" priority="819" operator="containsText" text="Accepted">
      <formula>NOT(ISERROR(SEARCH(("Accepted"),(F392))))</formula>
    </cfRule>
  </conditionalFormatting>
  <conditionalFormatting sqref="F393">
    <cfRule type="cellIs" dxfId="838" priority="802" operator="equal">
      <formula>"Accepted"</formula>
    </cfRule>
  </conditionalFormatting>
  <conditionalFormatting sqref="F393">
    <cfRule type="cellIs" dxfId="837" priority="803" operator="equal">
      <formula>"Accepted"</formula>
    </cfRule>
  </conditionalFormatting>
  <conditionalFormatting sqref="F393">
    <cfRule type="containsText" dxfId="836" priority="804" operator="containsText" text="Accepted">
      <formula>NOT(ISERROR(SEARCH(("Accepted"),(F393))))</formula>
    </cfRule>
  </conditionalFormatting>
  <conditionalFormatting sqref="F393">
    <cfRule type="cellIs" dxfId="835" priority="805" operator="equal">
      <formula>"Accepted"</formula>
    </cfRule>
  </conditionalFormatting>
  <conditionalFormatting sqref="F393">
    <cfRule type="containsText" dxfId="834" priority="806" operator="containsText" text="Accepted">
      <formula>NOT(ISERROR(SEARCH(("Accepted"),(F393))))</formula>
    </cfRule>
  </conditionalFormatting>
  <conditionalFormatting sqref="F393">
    <cfRule type="cellIs" dxfId="833" priority="807" operator="equal">
      <formula>"Accepted"</formula>
    </cfRule>
  </conditionalFormatting>
  <conditionalFormatting sqref="F393">
    <cfRule type="containsText" dxfId="832" priority="808" operator="containsText" text="Accepted">
      <formula>NOT(ISERROR(SEARCH(("Accepted"),(F393))))</formula>
    </cfRule>
  </conditionalFormatting>
  <conditionalFormatting sqref="F393">
    <cfRule type="cellIs" dxfId="831" priority="809" operator="equal">
      <formula>"Accepted"</formula>
    </cfRule>
  </conditionalFormatting>
  <conditionalFormatting sqref="F393">
    <cfRule type="containsText" dxfId="830" priority="810" operator="containsText" text="Accepted">
      <formula>NOT(ISERROR(SEARCH(("Accepted"),(F393))))</formula>
    </cfRule>
  </conditionalFormatting>
  <conditionalFormatting sqref="F398">
    <cfRule type="cellIs" dxfId="829" priority="793" operator="equal">
      <formula>"Accepted"</formula>
    </cfRule>
  </conditionalFormatting>
  <conditionalFormatting sqref="F398">
    <cfRule type="cellIs" dxfId="828" priority="794" operator="equal">
      <formula>"Accepted"</formula>
    </cfRule>
  </conditionalFormatting>
  <conditionalFormatting sqref="F398">
    <cfRule type="containsText" dxfId="827" priority="795" operator="containsText" text="Accepted">
      <formula>NOT(ISERROR(SEARCH(("Accepted"),(F398))))</formula>
    </cfRule>
  </conditionalFormatting>
  <conditionalFormatting sqref="F398">
    <cfRule type="cellIs" dxfId="826" priority="796" operator="equal">
      <formula>"Accepted"</formula>
    </cfRule>
  </conditionalFormatting>
  <conditionalFormatting sqref="F398">
    <cfRule type="containsText" dxfId="825" priority="797" operator="containsText" text="Accepted">
      <formula>NOT(ISERROR(SEARCH(("Accepted"),(F398))))</formula>
    </cfRule>
  </conditionalFormatting>
  <conditionalFormatting sqref="F398">
    <cfRule type="cellIs" dxfId="824" priority="798" operator="equal">
      <formula>"Accepted"</formula>
    </cfRule>
  </conditionalFormatting>
  <conditionalFormatting sqref="F398">
    <cfRule type="containsText" dxfId="823" priority="799" operator="containsText" text="Accepted">
      <formula>NOT(ISERROR(SEARCH(("Accepted"),(F398))))</formula>
    </cfRule>
  </conditionalFormatting>
  <conditionalFormatting sqref="F398">
    <cfRule type="cellIs" dxfId="822" priority="800" operator="equal">
      <formula>"Accepted"</formula>
    </cfRule>
  </conditionalFormatting>
  <conditionalFormatting sqref="F398">
    <cfRule type="containsText" dxfId="821" priority="801" operator="containsText" text="Accepted">
      <formula>NOT(ISERROR(SEARCH(("Accepted"),(F398))))</formula>
    </cfRule>
  </conditionalFormatting>
  <conditionalFormatting sqref="F395">
    <cfRule type="cellIs" dxfId="820" priority="784" operator="equal">
      <formula>"Accepted"</formula>
    </cfRule>
  </conditionalFormatting>
  <conditionalFormatting sqref="F395">
    <cfRule type="cellIs" dxfId="819" priority="785" operator="equal">
      <formula>"Accepted"</formula>
    </cfRule>
  </conditionalFormatting>
  <conditionalFormatting sqref="F395">
    <cfRule type="containsText" dxfId="818" priority="786" operator="containsText" text="Accepted">
      <formula>NOT(ISERROR(SEARCH(("Accepted"),(F395))))</formula>
    </cfRule>
  </conditionalFormatting>
  <conditionalFormatting sqref="F395">
    <cfRule type="cellIs" dxfId="817" priority="787" operator="equal">
      <formula>"Accepted"</formula>
    </cfRule>
  </conditionalFormatting>
  <conditionalFormatting sqref="F395">
    <cfRule type="containsText" dxfId="816" priority="788" operator="containsText" text="Accepted">
      <formula>NOT(ISERROR(SEARCH(("Accepted"),(F395))))</formula>
    </cfRule>
  </conditionalFormatting>
  <conditionalFormatting sqref="F395">
    <cfRule type="cellIs" dxfId="815" priority="789" operator="equal">
      <formula>"Accepted"</formula>
    </cfRule>
  </conditionalFormatting>
  <conditionalFormatting sqref="F395">
    <cfRule type="containsText" dxfId="814" priority="790" operator="containsText" text="Accepted">
      <formula>NOT(ISERROR(SEARCH(("Accepted"),(F395))))</formula>
    </cfRule>
  </conditionalFormatting>
  <conditionalFormatting sqref="F395">
    <cfRule type="cellIs" dxfId="813" priority="791" operator="equal">
      <formula>"Accepted"</formula>
    </cfRule>
  </conditionalFormatting>
  <conditionalFormatting sqref="F395">
    <cfRule type="containsText" dxfId="812" priority="792" operator="containsText" text="Accepted">
      <formula>NOT(ISERROR(SEARCH(("Accepted"),(F395))))</formula>
    </cfRule>
  </conditionalFormatting>
  <conditionalFormatting sqref="F400">
    <cfRule type="cellIs" dxfId="811" priority="775" operator="equal">
      <formula>"Accepted"</formula>
    </cfRule>
  </conditionalFormatting>
  <conditionalFormatting sqref="F400">
    <cfRule type="cellIs" dxfId="810" priority="776" operator="equal">
      <formula>"Accepted"</formula>
    </cfRule>
  </conditionalFormatting>
  <conditionalFormatting sqref="F400">
    <cfRule type="containsText" dxfId="809" priority="777" operator="containsText" text="Accepted">
      <formula>NOT(ISERROR(SEARCH(("Accepted"),(F400))))</formula>
    </cfRule>
  </conditionalFormatting>
  <conditionalFormatting sqref="F400">
    <cfRule type="cellIs" dxfId="808" priority="778" operator="equal">
      <formula>"Accepted"</formula>
    </cfRule>
  </conditionalFormatting>
  <conditionalFormatting sqref="F400">
    <cfRule type="containsText" dxfId="807" priority="779" operator="containsText" text="Accepted">
      <formula>NOT(ISERROR(SEARCH(("Accepted"),(F400))))</formula>
    </cfRule>
  </conditionalFormatting>
  <conditionalFormatting sqref="F400">
    <cfRule type="cellIs" dxfId="806" priority="780" operator="equal">
      <formula>"Accepted"</formula>
    </cfRule>
  </conditionalFormatting>
  <conditionalFormatting sqref="F400">
    <cfRule type="containsText" dxfId="805" priority="781" operator="containsText" text="Accepted">
      <formula>NOT(ISERROR(SEARCH(("Accepted"),(F400))))</formula>
    </cfRule>
  </conditionalFormatting>
  <conditionalFormatting sqref="F400">
    <cfRule type="cellIs" dxfId="804" priority="782" operator="equal">
      <formula>"Accepted"</formula>
    </cfRule>
  </conditionalFormatting>
  <conditionalFormatting sqref="F400">
    <cfRule type="containsText" dxfId="803" priority="783" operator="containsText" text="Accepted">
      <formula>NOT(ISERROR(SEARCH(("Accepted"),(F400))))</formula>
    </cfRule>
  </conditionalFormatting>
  <conditionalFormatting sqref="F403">
    <cfRule type="cellIs" dxfId="802" priority="766" operator="equal">
      <formula>"Accepted"</formula>
    </cfRule>
  </conditionalFormatting>
  <conditionalFormatting sqref="F403">
    <cfRule type="cellIs" dxfId="801" priority="767" operator="equal">
      <formula>"Accepted"</formula>
    </cfRule>
  </conditionalFormatting>
  <conditionalFormatting sqref="F403">
    <cfRule type="containsText" dxfId="800" priority="768" operator="containsText" text="Accepted">
      <formula>NOT(ISERROR(SEARCH(("Accepted"),(F403))))</formula>
    </cfRule>
  </conditionalFormatting>
  <conditionalFormatting sqref="F403">
    <cfRule type="cellIs" dxfId="799" priority="769" operator="equal">
      <formula>"Accepted"</formula>
    </cfRule>
  </conditionalFormatting>
  <conditionalFormatting sqref="F403">
    <cfRule type="containsText" dxfId="798" priority="770" operator="containsText" text="Accepted">
      <formula>NOT(ISERROR(SEARCH(("Accepted"),(F403))))</formula>
    </cfRule>
  </conditionalFormatting>
  <conditionalFormatting sqref="F403">
    <cfRule type="cellIs" dxfId="797" priority="771" operator="equal">
      <formula>"Accepted"</formula>
    </cfRule>
  </conditionalFormatting>
  <conditionalFormatting sqref="F403">
    <cfRule type="containsText" dxfId="796" priority="772" operator="containsText" text="Accepted">
      <formula>NOT(ISERROR(SEARCH(("Accepted"),(F403))))</formula>
    </cfRule>
  </conditionalFormatting>
  <conditionalFormatting sqref="F403">
    <cfRule type="cellIs" dxfId="795" priority="773" operator="equal">
      <formula>"Accepted"</formula>
    </cfRule>
  </conditionalFormatting>
  <conditionalFormatting sqref="F403">
    <cfRule type="containsText" dxfId="794" priority="774" operator="containsText" text="Accepted">
      <formula>NOT(ISERROR(SEARCH(("Accepted"),(F403))))</formula>
    </cfRule>
  </conditionalFormatting>
  <conditionalFormatting sqref="F405">
    <cfRule type="cellIs" dxfId="793" priority="757" operator="equal">
      <formula>"Accepted"</formula>
    </cfRule>
  </conditionalFormatting>
  <conditionalFormatting sqref="F405">
    <cfRule type="cellIs" dxfId="792" priority="758" operator="equal">
      <formula>"Accepted"</formula>
    </cfRule>
  </conditionalFormatting>
  <conditionalFormatting sqref="F405">
    <cfRule type="containsText" dxfId="791" priority="759" operator="containsText" text="Accepted">
      <formula>NOT(ISERROR(SEARCH(("Accepted"),(F405))))</formula>
    </cfRule>
  </conditionalFormatting>
  <conditionalFormatting sqref="F405">
    <cfRule type="cellIs" dxfId="790" priority="760" operator="equal">
      <formula>"Accepted"</formula>
    </cfRule>
  </conditionalFormatting>
  <conditionalFormatting sqref="F405">
    <cfRule type="containsText" dxfId="789" priority="761" operator="containsText" text="Accepted">
      <formula>NOT(ISERROR(SEARCH(("Accepted"),(F405))))</formula>
    </cfRule>
  </conditionalFormatting>
  <conditionalFormatting sqref="F405">
    <cfRule type="cellIs" dxfId="788" priority="762" operator="equal">
      <formula>"Accepted"</formula>
    </cfRule>
  </conditionalFormatting>
  <conditionalFormatting sqref="F405">
    <cfRule type="containsText" dxfId="787" priority="763" operator="containsText" text="Accepted">
      <formula>NOT(ISERROR(SEARCH(("Accepted"),(F405))))</formula>
    </cfRule>
  </conditionalFormatting>
  <conditionalFormatting sqref="F405">
    <cfRule type="cellIs" dxfId="786" priority="764" operator="equal">
      <formula>"Accepted"</formula>
    </cfRule>
  </conditionalFormatting>
  <conditionalFormatting sqref="F405">
    <cfRule type="containsText" dxfId="785" priority="765" operator="containsText" text="Accepted">
      <formula>NOT(ISERROR(SEARCH(("Accepted"),(F405))))</formula>
    </cfRule>
  </conditionalFormatting>
  <conditionalFormatting sqref="F409">
    <cfRule type="cellIs" dxfId="784" priority="748" operator="equal">
      <formula>"Accepted"</formula>
    </cfRule>
  </conditionalFormatting>
  <conditionalFormatting sqref="F409">
    <cfRule type="cellIs" dxfId="783" priority="749" operator="equal">
      <formula>"Accepted"</formula>
    </cfRule>
  </conditionalFormatting>
  <conditionalFormatting sqref="F409">
    <cfRule type="containsText" dxfId="782" priority="750" operator="containsText" text="Accepted">
      <formula>NOT(ISERROR(SEARCH(("Accepted"),(F409))))</formula>
    </cfRule>
  </conditionalFormatting>
  <conditionalFormatting sqref="F409">
    <cfRule type="cellIs" dxfId="781" priority="751" operator="equal">
      <formula>"Accepted"</formula>
    </cfRule>
  </conditionalFormatting>
  <conditionalFormatting sqref="F409">
    <cfRule type="containsText" dxfId="780" priority="752" operator="containsText" text="Accepted">
      <formula>NOT(ISERROR(SEARCH(("Accepted"),(F409))))</formula>
    </cfRule>
  </conditionalFormatting>
  <conditionalFormatting sqref="F409">
    <cfRule type="cellIs" dxfId="779" priority="753" operator="equal">
      <formula>"Accepted"</formula>
    </cfRule>
  </conditionalFormatting>
  <conditionalFormatting sqref="F409">
    <cfRule type="containsText" dxfId="778" priority="754" operator="containsText" text="Accepted">
      <formula>NOT(ISERROR(SEARCH(("Accepted"),(F409))))</formula>
    </cfRule>
  </conditionalFormatting>
  <conditionalFormatting sqref="F409">
    <cfRule type="cellIs" dxfId="777" priority="755" operator="equal">
      <formula>"Accepted"</formula>
    </cfRule>
  </conditionalFormatting>
  <conditionalFormatting sqref="F409">
    <cfRule type="containsText" dxfId="776" priority="756" operator="containsText" text="Accepted">
      <formula>NOT(ISERROR(SEARCH(("Accepted"),(F409))))</formula>
    </cfRule>
  </conditionalFormatting>
  <conditionalFormatting sqref="F410">
    <cfRule type="cellIs" dxfId="775" priority="739" operator="equal">
      <formula>"Accepted"</formula>
    </cfRule>
  </conditionalFormatting>
  <conditionalFormatting sqref="F410">
    <cfRule type="cellIs" dxfId="774" priority="740" operator="equal">
      <formula>"Accepted"</formula>
    </cfRule>
  </conditionalFormatting>
  <conditionalFormatting sqref="F410">
    <cfRule type="containsText" dxfId="773" priority="741" operator="containsText" text="Accepted">
      <formula>NOT(ISERROR(SEARCH(("Accepted"),(F410))))</formula>
    </cfRule>
  </conditionalFormatting>
  <conditionalFormatting sqref="F410">
    <cfRule type="cellIs" dxfId="772" priority="742" operator="equal">
      <formula>"Accepted"</formula>
    </cfRule>
  </conditionalFormatting>
  <conditionalFormatting sqref="F410">
    <cfRule type="containsText" dxfId="771" priority="743" operator="containsText" text="Accepted">
      <formula>NOT(ISERROR(SEARCH(("Accepted"),(F410))))</formula>
    </cfRule>
  </conditionalFormatting>
  <conditionalFormatting sqref="F410">
    <cfRule type="cellIs" dxfId="770" priority="744" operator="equal">
      <formula>"Accepted"</formula>
    </cfRule>
  </conditionalFormatting>
  <conditionalFormatting sqref="F410">
    <cfRule type="containsText" dxfId="769" priority="745" operator="containsText" text="Accepted">
      <formula>NOT(ISERROR(SEARCH(("Accepted"),(F410))))</formula>
    </cfRule>
  </conditionalFormatting>
  <conditionalFormatting sqref="F410">
    <cfRule type="cellIs" dxfId="768" priority="746" operator="equal">
      <formula>"Accepted"</formula>
    </cfRule>
  </conditionalFormatting>
  <conditionalFormatting sqref="F410">
    <cfRule type="containsText" dxfId="767" priority="747" operator="containsText" text="Accepted">
      <formula>NOT(ISERROR(SEARCH(("Accepted"),(F410))))</formula>
    </cfRule>
  </conditionalFormatting>
  <conditionalFormatting sqref="F411">
    <cfRule type="cellIs" dxfId="766" priority="730" operator="equal">
      <formula>"Accepted"</formula>
    </cfRule>
  </conditionalFormatting>
  <conditionalFormatting sqref="F411">
    <cfRule type="cellIs" dxfId="765" priority="731" operator="equal">
      <formula>"Accepted"</formula>
    </cfRule>
  </conditionalFormatting>
  <conditionalFormatting sqref="F411">
    <cfRule type="containsText" dxfId="764" priority="732" operator="containsText" text="Accepted">
      <formula>NOT(ISERROR(SEARCH(("Accepted"),(F411))))</formula>
    </cfRule>
  </conditionalFormatting>
  <conditionalFormatting sqref="F411">
    <cfRule type="cellIs" dxfId="763" priority="733" operator="equal">
      <formula>"Accepted"</formula>
    </cfRule>
  </conditionalFormatting>
  <conditionalFormatting sqref="F411">
    <cfRule type="containsText" dxfId="762" priority="734" operator="containsText" text="Accepted">
      <formula>NOT(ISERROR(SEARCH(("Accepted"),(F411))))</formula>
    </cfRule>
  </conditionalFormatting>
  <conditionalFormatting sqref="F411">
    <cfRule type="cellIs" dxfId="761" priority="735" operator="equal">
      <formula>"Accepted"</formula>
    </cfRule>
  </conditionalFormatting>
  <conditionalFormatting sqref="F411">
    <cfRule type="containsText" dxfId="760" priority="736" operator="containsText" text="Accepted">
      <formula>NOT(ISERROR(SEARCH(("Accepted"),(F411))))</formula>
    </cfRule>
  </conditionalFormatting>
  <conditionalFormatting sqref="F411">
    <cfRule type="cellIs" dxfId="759" priority="737" operator="equal">
      <formula>"Accepted"</formula>
    </cfRule>
  </conditionalFormatting>
  <conditionalFormatting sqref="F411">
    <cfRule type="containsText" dxfId="758" priority="738" operator="containsText" text="Accepted">
      <formula>NOT(ISERROR(SEARCH(("Accepted"),(F411))))</formula>
    </cfRule>
  </conditionalFormatting>
  <conditionalFormatting sqref="F417">
    <cfRule type="cellIs" dxfId="757" priority="721" operator="equal">
      <formula>"Accepted"</formula>
    </cfRule>
  </conditionalFormatting>
  <conditionalFormatting sqref="F417">
    <cfRule type="cellIs" dxfId="756" priority="722" operator="equal">
      <formula>"Accepted"</formula>
    </cfRule>
  </conditionalFormatting>
  <conditionalFormatting sqref="F417">
    <cfRule type="containsText" dxfId="755" priority="723" operator="containsText" text="Accepted">
      <formula>NOT(ISERROR(SEARCH(("Accepted"),(F417))))</formula>
    </cfRule>
  </conditionalFormatting>
  <conditionalFormatting sqref="F417">
    <cfRule type="cellIs" dxfId="754" priority="724" operator="equal">
      <formula>"Accepted"</formula>
    </cfRule>
  </conditionalFormatting>
  <conditionalFormatting sqref="F417">
    <cfRule type="containsText" dxfId="753" priority="725" operator="containsText" text="Accepted">
      <formula>NOT(ISERROR(SEARCH(("Accepted"),(F417))))</formula>
    </cfRule>
  </conditionalFormatting>
  <conditionalFormatting sqref="F417">
    <cfRule type="cellIs" dxfId="752" priority="726" operator="equal">
      <formula>"Accepted"</formula>
    </cfRule>
  </conditionalFormatting>
  <conditionalFormatting sqref="F417">
    <cfRule type="containsText" dxfId="751" priority="727" operator="containsText" text="Accepted">
      <formula>NOT(ISERROR(SEARCH(("Accepted"),(F417))))</formula>
    </cfRule>
  </conditionalFormatting>
  <conditionalFormatting sqref="F417">
    <cfRule type="cellIs" dxfId="750" priority="728" operator="equal">
      <formula>"Accepted"</formula>
    </cfRule>
  </conditionalFormatting>
  <conditionalFormatting sqref="F417">
    <cfRule type="containsText" dxfId="749" priority="729" operator="containsText" text="Accepted">
      <formula>NOT(ISERROR(SEARCH(("Accepted"),(F417))))</formula>
    </cfRule>
  </conditionalFormatting>
  <conditionalFormatting sqref="F419">
    <cfRule type="cellIs" dxfId="748" priority="712" operator="equal">
      <formula>"Accepted"</formula>
    </cfRule>
  </conditionalFormatting>
  <conditionalFormatting sqref="F419">
    <cfRule type="cellIs" dxfId="747" priority="713" operator="equal">
      <formula>"Accepted"</formula>
    </cfRule>
  </conditionalFormatting>
  <conditionalFormatting sqref="F419">
    <cfRule type="containsText" dxfId="746" priority="714" operator="containsText" text="Accepted">
      <formula>NOT(ISERROR(SEARCH(("Accepted"),(F419))))</formula>
    </cfRule>
  </conditionalFormatting>
  <conditionalFormatting sqref="F419">
    <cfRule type="cellIs" dxfId="745" priority="715" operator="equal">
      <formula>"Accepted"</formula>
    </cfRule>
  </conditionalFormatting>
  <conditionalFormatting sqref="F419">
    <cfRule type="containsText" dxfId="744" priority="716" operator="containsText" text="Accepted">
      <formula>NOT(ISERROR(SEARCH(("Accepted"),(F419))))</formula>
    </cfRule>
  </conditionalFormatting>
  <conditionalFormatting sqref="F419">
    <cfRule type="cellIs" dxfId="743" priority="717" operator="equal">
      <formula>"Accepted"</formula>
    </cfRule>
  </conditionalFormatting>
  <conditionalFormatting sqref="F419">
    <cfRule type="containsText" dxfId="742" priority="718" operator="containsText" text="Accepted">
      <formula>NOT(ISERROR(SEARCH(("Accepted"),(F419))))</formula>
    </cfRule>
  </conditionalFormatting>
  <conditionalFormatting sqref="F419">
    <cfRule type="cellIs" dxfId="741" priority="719" operator="equal">
      <formula>"Accepted"</formula>
    </cfRule>
  </conditionalFormatting>
  <conditionalFormatting sqref="F419">
    <cfRule type="containsText" dxfId="740" priority="720" operator="containsText" text="Accepted">
      <formula>NOT(ISERROR(SEARCH(("Accepted"),(F419))))</formula>
    </cfRule>
  </conditionalFormatting>
  <conditionalFormatting sqref="F418">
    <cfRule type="cellIs" dxfId="739" priority="703" operator="equal">
      <formula>"Accepted"</formula>
    </cfRule>
  </conditionalFormatting>
  <conditionalFormatting sqref="F418">
    <cfRule type="cellIs" dxfId="738" priority="704" operator="equal">
      <formula>"Accepted"</formula>
    </cfRule>
  </conditionalFormatting>
  <conditionalFormatting sqref="F418">
    <cfRule type="containsText" dxfId="737" priority="705" operator="containsText" text="Accepted">
      <formula>NOT(ISERROR(SEARCH(("Accepted"),(F418))))</formula>
    </cfRule>
  </conditionalFormatting>
  <conditionalFormatting sqref="F418">
    <cfRule type="cellIs" dxfId="736" priority="706" operator="equal">
      <formula>"Accepted"</formula>
    </cfRule>
  </conditionalFormatting>
  <conditionalFormatting sqref="F418">
    <cfRule type="containsText" dxfId="735" priority="707" operator="containsText" text="Accepted">
      <formula>NOT(ISERROR(SEARCH(("Accepted"),(F418))))</formula>
    </cfRule>
  </conditionalFormatting>
  <conditionalFormatting sqref="F418">
    <cfRule type="cellIs" dxfId="734" priority="708" operator="equal">
      <formula>"Accepted"</formula>
    </cfRule>
  </conditionalFormatting>
  <conditionalFormatting sqref="F418">
    <cfRule type="containsText" dxfId="733" priority="709" operator="containsText" text="Accepted">
      <formula>NOT(ISERROR(SEARCH(("Accepted"),(F418))))</formula>
    </cfRule>
  </conditionalFormatting>
  <conditionalFormatting sqref="F418">
    <cfRule type="cellIs" dxfId="732" priority="710" operator="equal">
      <formula>"Accepted"</formula>
    </cfRule>
  </conditionalFormatting>
  <conditionalFormatting sqref="F418">
    <cfRule type="containsText" dxfId="731" priority="711" operator="containsText" text="Accepted">
      <formula>NOT(ISERROR(SEARCH(("Accepted"),(F418))))</formula>
    </cfRule>
  </conditionalFormatting>
  <conditionalFormatting sqref="F420">
    <cfRule type="cellIs" dxfId="730" priority="694" operator="equal">
      <formula>"Accepted"</formula>
    </cfRule>
  </conditionalFormatting>
  <conditionalFormatting sqref="F420">
    <cfRule type="cellIs" dxfId="729" priority="695" operator="equal">
      <formula>"Accepted"</formula>
    </cfRule>
  </conditionalFormatting>
  <conditionalFormatting sqref="F420">
    <cfRule type="containsText" dxfId="728" priority="696" operator="containsText" text="Accepted">
      <formula>NOT(ISERROR(SEARCH(("Accepted"),(F420))))</formula>
    </cfRule>
  </conditionalFormatting>
  <conditionalFormatting sqref="F420">
    <cfRule type="cellIs" dxfId="727" priority="697" operator="equal">
      <formula>"Accepted"</formula>
    </cfRule>
  </conditionalFormatting>
  <conditionalFormatting sqref="F420">
    <cfRule type="containsText" dxfId="726" priority="698" operator="containsText" text="Accepted">
      <formula>NOT(ISERROR(SEARCH(("Accepted"),(F420))))</formula>
    </cfRule>
  </conditionalFormatting>
  <conditionalFormatting sqref="F420">
    <cfRule type="cellIs" dxfId="725" priority="699" operator="equal">
      <formula>"Accepted"</formula>
    </cfRule>
  </conditionalFormatting>
  <conditionalFormatting sqref="F420">
    <cfRule type="containsText" dxfId="724" priority="700" operator="containsText" text="Accepted">
      <formula>NOT(ISERROR(SEARCH(("Accepted"),(F420))))</formula>
    </cfRule>
  </conditionalFormatting>
  <conditionalFormatting sqref="F420">
    <cfRule type="cellIs" dxfId="723" priority="701" operator="equal">
      <formula>"Accepted"</formula>
    </cfRule>
  </conditionalFormatting>
  <conditionalFormatting sqref="F420">
    <cfRule type="containsText" dxfId="722" priority="702" operator="containsText" text="Accepted">
      <formula>NOT(ISERROR(SEARCH(("Accepted"),(F420))))</formula>
    </cfRule>
  </conditionalFormatting>
  <conditionalFormatting sqref="F422:F425">
    <cfRule type="cellIs" dxfId="721" priority="685" operator="equal">
      <formula>"Accepted"</formula>
    </cfRule>
  </conditionalFormatting>
  <conditionalFormatting sqref="F422:F425">
    <cfRule type="cellIs" dxfId="720" priority="686" operator="equal">
      <formula>"Accepted"</formula>
    </cfRule>
  </conditionalFormatting>
  <conditionalFormatting sqref="F422:F425">
    <cfRule type="containsText" dxfId="719" priority="687" operator="containsText" text="Accepted">
      <formula>NOT(ISERROR(SEARCH(("Accepted"),(F422))))</formula>
    </cfRule>
  </conditionalFormatting>
  <conditionalFormatting sqref="F422:F425">
    <cfRule type="cellIs" dxfId="718" priority="688" operator="equal">
      <formula>"Accepted"</formula>
    </cfRule>
  </conditionalFormatting>
  <conditionalFormatting sqref="F422:F425">
    <cfRule type="containsText" dxfId="717" priority="689" operator="containsText" text="Accepted">
      <formula>NOT(ISERROR(SEARCH(("Accepted"),(F422))))</formula>
    </cfRule>
  </conditionalFormatting>
  <conditionalFormatting sqref="F422:F425">
    <cfRule type="cellIs" dxfId="716" priority="690" operator="equal">
      <formula>"Accepted"</formula>
    </cfRule>
  </conditionalFormatting>
  <conditionalFormatting sqref="F422:F425">
    <cfRule type="containsText" dxfId="715" priority="691" operator="containsText" text="Accepted">
      <formula>NOT(ISERROR(SEARCH(("Accepted"),(F422))))</formula>
    </cfRule>
  </conditionalFormatting>
  <conditionalFormatting sqref="F422:F425">
    <cfRule type="cellIs" dxfId="714" priority="692" operator="equal">
      <formula>"Accepted"</formula>
    </cfRule>
  </conditionalFormatting>
  <conditionalFormatting sqref="F422:F425">
    <cfRule type="containsText" dxfId="713" priority="693" operator="containsText" text="Accepted">
      <formula>NOT(ISERROR(SEARCH(("Accepted"),(F422))))</formula>
    </cfRule>
  </conditionalFormatting>
  <conditionalFormatting sqref="F426">
    <cfRule type="cellIs" dxfId="712" priority="676" operator="equal">
      <formula>"Accepted"</formula>
    </cfRule>
  </conditionalFormatting>
  <conditionalFormatting sqref="F426">
    <cfRule type="cellIs" dxfId="711" priority="677" operator="equal">
      <formula>"Accepted"</formula>
    </cfRule>
  </conditionalFormatting>
  <conditionalFormatting sqref="F426">
    <cfRule type="containsText" dxfId="710" priority="678" operator="containsText" text="Accepted">
      <formula>NOT(ISERROR(SEARCH(("Accepted"),(F426))))</formula>
    </cfRule>
  </conditionalFormatting>
  <conditionalFormatting sqref="F426">
    <cfRule type="cellIs" dxfId="709" priority="679" operator="equal">
      <formula>"Accepted"</formula>
    </cfRule>
  </conditionalFormatting>
  <conditionalFormatting sqref="F426">
    <cfRule type="containsText" dxfId="708" priority="680" operator="containsText" text="Accepted">
      <formula>NOT(ISERROR(SEARCH(("Accepted"),(F426))))</formula>
    </cfRule>
  </conditionalFormatting>
  <conditionalFormatting sqref="F426">
    <cfRule type="cellIs" dxfId="707" priority="681" operator="equal">
      <formula>"Accepted"</formula>
    </cfRule>
  </conditionalFormatting>
  <conditionalFormatting sqref="F426">
    <cfRule type="containsText" dxfId="706" priority="682" operator="containsText" text="Accepted">
      <formula>NOT(ISERROR(SEARCH(("Accepted"),(F426))))</formula>
    </cfRule>
  </conditionalFormatting>
  <conditionalFormatting sqref="F426">
    <cfRule type="cellIs" dxfId="705" priority="683" operator="equal">
      <formula>"Accepted"</formula>
    </cfRule>
  </conditionalFormatting>
  <conditionalFormatting sqref="F426">
    <cfRule type="containsText" dxfId="704" priority="684" operator="containsText" text="Accepted">
      <formula>NOT(ISERROR(SEARCH(("Accepted"),(F426))))</formula>
    </cfRule>
  </conditionalFormatting>
  <conditionalFormatting sqref="F428">
    <cfRule type="cellIs" dxfId="703" priority="667" operator="equal">
      <formula>"Accepted"</formula>
    </cfRule>
  </conditionalFormatting>
  <conditionalFormatting sqref="F428">
    <cfRule type="cellIs" dxfId="702" priority="668" operator="equal">
      <formula>"Accepted"</formula>
    </cfRule>
  </conditionalFormatting>
  <conditionalFormatting sqref="F428">
    <cfRule type="containsText" dxfId="701" priority="669" operator="containsText" text="Accepted">
      <formula>NOT(ISERROR(SEARCH(("Accepted"),(F428))))</formula>
    </cfRule>
  </conditionalFormatting>
  <conditionalFormatting sqref="F428">
    <cfRule type="cellIs" dxfId="700" priority="670" operator="equal">
      <formula>"Accepted"</formula>
    </cfRule>
  </conditionalFormatting>
  <conditionalFormatting sqref="F428">
    <cfRule type="containsText" dxfId="699" priority="671" operator="containsText" text="Accepted">
      <formula>NOT(ISERROR(SEARCH(("Accepted"),(F428))))</formula>
    </cfRule>
  </conditionalFormatting>
  <conditionalFormatting sqref="F428">
    <cfRule type="cellIs" dxfId="698" priority="672" operator="equal">
      <formula>"Accepted"</formula>
    </cfRule>
  </conditionalFormatting>
  <conditionalFormatting sqref="F428">
    <cfRule type="containsText" dxfId="697" priority="673" operator="containsText" text="Accepted">
      <formula>NOT(ISERROR(SEARCH(("Accepted"),(F428))))</formula>
    </cfRule>
  </conditionalFormatting>
  <conditionalFormatting sqref="F428">
    <cfRule type="cellIs" dxfId="696" priority="674" operator="equal">
      <formula>"Accepted"</formula>
    </cfRule>
  </conditionalFormatting>
  <conditionalFormatting sqref="F428">
    <cfRule type="containsText" dxfId="695" priority="675" operator="containsText" text="Accepted">
      <formula>NOT(ISERROR(SEARCH(("Accepted"),(F428))))</formula>
    </cfRule>
  </conditionalFormatting>
  <conditionalFormatting sqref="F430">
    <cfRule type="cellIs" dxfId="694" priority="658" operator="equal">
      <formula>"Accepted"</formula>
    </cfRule>
  </conditionalFormatting>
  <conditionalFormatting sqref="F430">
    <cfRule type="cellIs" dxfId="693" priority="659" operator="equal">
      <formula>"Accepted"</formula>
    </cfRule>
  </conditionalFormatting>
  <conditionalFormatting sqref="F430">
    <cfRule type="containsText" dxfId="692" priority="660" operator="containsText" text="Accepted">
      <formula>NOT(ISERROR(SEARCH(("Accepted"),(F430))))</formula>
    </cfRule>
  </conditionalFormatting>
  <conditionalFormatting sqref="F430">
    <cfRule type="cellIs" dxfId="691" priority="661" operator="equal">
      <formula>"Accepted"</formula>
    </cfRule>
  </conditionalFormatting>
  <conditionalFormatting sqref="F430">
    <cfRule type="containsText" dxfId="690" priority="662" operator="containsText" text="Accepted">
      <formula>NOT(ISERROR(SEARCH(("Accepted"),(F430))))</formula>
    </cfRule>
  </conditionalFormatting>
  <conditionalFormatting sqref="F430">
    <cfRule type="cellIs" dxfId="689" priority="663" operator="equal">
      <formula>"Accepted"</formula>
    </cfRule>
  </conditionalFormatting>
  <conditionalFormatting sqref="F430">
    <cfRule type="containsText" dxfId="688" priority="664" operator="containsText" text="Accepted">
      <formula>NOT(ISERROR(SEARCH(("Accepted"),(F430))))</formula>
    </cfRule>
  </conditionalFormatting>
  <conditionalFormatting sqref="F430">
    <cfRule type="cellIs" dxfId="687" priority="665" operator="equal">
      <formula>"Accepted"</formula>
    </cfRule>
  </conditionalFormatting>
  <conditionalFormatting sqref="F430">
    <cfRule type="containsText" dxfId="686" priority="666" operator="containsText" text="Accepted">
      <formula>NOT(ISERROR(SEARCH(("Accepted"),(F430))))</formula>
    </cfRule>
  </conditionalFormatting>
  <conditionalFormatting sqref="F432">
    <cfRule type="cellIs" dxfId="685" priority="649" operator="equal">
      <formula>"Accepted"</formula>
    </cfRule>
  </conditionalFormatting>
  <conditionalFormatting sqref="F432">
    <cfRule type="cellIs" dxfId="684" priority="650" operator="equal">
      <formula>"Accepted"</formula>
    </cfRule>
  </conditionalFormatting>
  <conditionalFormatting sqref="F432">
    <cfRule type="containsText" dxfId="683" priority="651" operator="containsText" text="Accepted">
      <formula>NOT(ISERROR(SEARCH(("Accepted"),(F432))))</formula>
    </cfRule>
  </conditionalFormatting>
  <conditionalFormatting sqref="F432">
    <cfRule type="cellIs" dxfId="682" priority="652" operator="equal">
      <formula>"Accepted"</formula>
    </cfRule>
  </conditionalFormatting>
  <conditionalFormatting sqref="F432">
    <cfRule type="containsText" dxfId="681" priority="653" operator="containsText" text="Accepted">
      <formula>NOT(ISERROR(SEARCH(("Accepted"),(F432))))</formula>
    </cfRule>
  </conditionalFormatting>
  <conditionalFormatting sqref="F432">
    <cfRule type="cellIs" dxfId="680" priority="654" operator="equal">
      <formula>"Accepted"</formula>
    </cfRule>
  </conditionalFormatting>
  <conditionalFormatting sqref="F432">
    <cfRule type="containsText" dxfId="679" priority="655" operator="containsText" text="Accepted">
      <formula>NOT(ISERROR(SEARCH(("Accepted"),(F432))))</formula>
    </cfRule>
  </conditionalFormatting>
  <conditionalFormatting sqref="F432">
    <cfRule type="cellIs" dxfId="678" priority="656" operator="equal">
      <formula>"Accepted"</formula>
    </cfRule>
  </conditionalFormatting>
  <conditionalFormatting sqref="F432">
    <cfRule type="containsText" dxfId="677" priority="657" operator="containsText" text="Accepted">
      <formula>NOT(ISERROR(SEARCH(("Accepted"),(F432))))</formula>
    </cfRule>
  </conditionalFormatting>
  <conditionalFormatting sqref="F436">
    <cfRule type="cellIs" dxfId="676" priority="640" operator="equal">
      <formula>"Accepted"</formula>
    </cfRule>
  </conditionalFormatting>
  <conditionalFormatting sqref="F436">
    <cfRule type="cellIs" dxfId="675" priority="641" operator="equal">
      <formula>"Accepted"</formula>
    </cfRule>
  </conditionalFormatting>
  <conditionalFormatting sqref="F436">
    <cfRule type="containsText" dxfId="674" priority="642" operator="containsText" text="Accepted">
      <formula>NOT(ISERROR(SEARCH(("Accepted"),(F436))))</formula>
    </cfRule>
  </conditionalFormatting>
  <conditionalFormatting sqref="F436">
    <cfRule type="cellIs" dxfId="673" priority="643" operator="equal">
      <formula>"Accepted"</formula>
    </cfRule>
  </conditionalFormatting>
  <conditionalFormatting sqref="F436">
    <cfRule type="containsText" dxfId="672" priority="644" operator="containsText" text="Accepted">
      <formula>NOT(ISERROR(SEARCH(("Accepted"),(F436))))</formula>
    </cfRule>
  </conditionalFormatting>
  <conditionalFormatting sqref="F436">
    <cfRule type="cellIs" dxfId="671" priority="645" operator="equal">
      <formula>"Accepted"</formula>
    </cfRule>
  </conditionalFormatting>
  <conditionalFormatting sqref="F436">
    <cfRule type="containsText" dxfId="670" priority="646" operator="containsText" text="Accepted">
      <formula>NOT(ISERROR(SEARCH(("Accepted"),(F436))))</formula>
    </cfRule>
  </conditionalFormatting>
  <conditionalFormatting sqref="F436">
    <cfRule type="cellIs" dxfId="669" priority="647" operator="equal">
      <formula>"Accepted"</formula>
    </cfRule>
  </conditionalFormatting>
  <conditionalFormatting sqref="F436">
    <cfRule type="containsText" dxfId="668" priority="648" operator="containsText" text="Accepted">
      <formula>NOT(ISERROR(SEARCH(("Accepted"),(F436))))</formula>
    </cfRule>
  </conditionalFormatting>
  <conditionalFormatting sqref="F441">
    <cfRule type="cellIs" dxfId="667" priority="631" operator="equal">
      <formula>"Accepted"</formula>
    </cfRule>
  </conditionalFormatting>
  <conditionalFormatting sqref="F441">
    <cfRule type="cellIs" dxfId="666" priority="632" operator="equal">
      <formula>"Accepted"</formula>
    </cfRule>
  </conditionalFormatting>
  <conditionalFormatting sqref="F441">
    <cfRule type="containsText" dxfId="665" priority="633" operator="containsText" text="Accepted">
      <formula>NOT(ISERROR(SEARCH(("Accepted"),(F441))))</formula>
    </cfRule>
  </conditionalFormatting>
  <conditionalFormatting sqref="F441">
    <cfRule type="cellIs" dxfId="664" priority="634" operator="equal">
      <formula>"Accepted"</formula>
    </cfRule>
  </conditionalFormatting>
  <conditionalFormatting sqref="F441">
    <cfRule type="containsText" dxfId="663" priority="635" operator="containsText" text="Accepted">
      <formula>NOT(ISERROR(SEARCH(("Accepted"),(F441))))</formula>
    </cfRule>
  </conditionalFormatting>
  <conditionalFormatting sqref="F441">
    <cfRule type="cellIs" dxfId="662" priority="636" operator="equal">
      <formula>"Accepted"</formula>
    </cfRule>
  </conditionalFormatting>
  <conditionalFormatting sqref="F441">
    <cfRule type="containsText" dxfId="661" priority="637" operator="containsText" text="Accepted">
      <formula>NOT(ISERROR(SEARCH(("Accepted"),(F441))))</formula>
    </cfRule>
  </conditionalFormatting>
  <conditionalFormatting sqref="F441">
    <cfRule type="cellIs" dxfId="660" priority="638" operator="equal">
      <formula>"Accepted"</formula>
    </cfRule>
  </conditionalFormatting>
  <conditionalFormatting sqref="F441">
    <cfRule type="containsText" dxfId="659" priority="639" operator="containsText" text="Accepted">
      <formula>NOT(ISERROR(SEARCH(("Accepted"),(F441))))</formula>
    </cfRule>
  </conditionalFormatting>
  <conditionalFormatting sqref="F445">
    <cfRule type="cellIs" dxfId="658" priority="622" operator="equal">
      <formula>"Accepted"</formula>
    </cfRule>
  </conditionalFormatting>
  <conditionalFormatting sqref="F445">
    <cfRule type="cellIs" dxfId="657" priority="623" operator="equal">
      <formula>"Accepted"</formula>
    </cfRule>
  </conditionalFormatting>
  <conditionalFormatting sqref="F445">
    <cfRule type="containsText" dxfId="656" priority="624" operator="containsText" text="Accepted">
      <formula>NOT(ISERROR(SEARCH(("Accepted"),(F445))))</formula>
    </cfRule>
  </conditionalFormatting>
  <conditionalFormatting sqref="F445">
    <cfRule type="cellIs" dxfId="655" priority="625" operator="equal">
      <formula>"Accepted"</formula>
    </cfRule>
  </conditionalFormatting>
  <conditionalFormatting sqref="F445">
    <cfRule type="containsText" dxfId="654" priority="626" operator="containsText" text="Accepted">
      <formula>NOT(ISERROR(SEARCH(("Accepted"),(F445))))</formula>
    </cfRule>
  </conditionalFormatting>
  <conditionalFormatting sqref="F445">
    <cfRule type="cellIs" dxfId="653" priority="627" operator="equal">
      <formula>"Accepted"</formula>
    </cfRule>
  </conditionalFormatting>
  <conditionalFormatting sqref="F445">
    <cfRule type="containsText" dxfId="652" priority="628" operator="containsText" text="Accepted">
      <formula>NOT(ISERROR(SEARCH(("Accepted"),(F445))))</formula>
    </cfRule>
  </conditionalFormatting>
  <conditionalFormatting sqref="F445">
    <cfRule type="cellIs" dxfId="651" priority="629" operator="equal">
      <formula>"Accepted"</formula>
    </cfRule>
  </conditionalFormatting>
  <conditionalFormatting sqref="F445">
    <cfRule type="containsText" dxfId="650" priority="630" operator="containsText" text="Accepted">
      <formula>NOT(ISERROR(SEARCH(("Accepted"),(F445))))</formula>
    </cfRule>
  </conditionalFormatting>
  <conditionalFormatting sqref="F446">
    <cfRule type="cellIs" dxfId="649" priority="613" operator="equal">
      <formula>"Accepted"</formula>
    </cfRule>
  </conditionalFormatting>
  <conditionalFormatting sqref="F446">
    <cfRule type="cellIs" dxfId="648" priority="614" operator="equal">
      <formula>"Accepted"</formula>
    </cfRule>
  </conditionalFormatting>
  <conditionalFormatting sqref="F446">
    <cfRule type="containsText" dxfId="647" priority="615" operator="containsText" text="Accepted">
      <formula>NOT(ISERROR(SEARCH(("Accepted"),(F446))))</formula>
    </cfRule>
  </conditionalFormatting>
  <conditionalFormatting sqref="F446">
    <cfRule type="cellIs" dxfId="646" priority="616" operator="equal">
      <formula>"Accepted"</formula>
    </cfRule>
  </conditionalFormatting>
  <conditionalFormatting sqref="F446">
    <cfRule type="containsText" dxfId="645" priority="617" operator="containsText" text="Accepted">
      <formula>NOT(ISERROR(SEARCH(("Accepted"),(F446))))</formula>
    </cfRule>
  </conditionalFormatting>
  <conditionalFormatting sqref="F446">
    <cfRule type="cellIs" dxfId="644" priority="618" operator="equal">
      <formula>"Accepted"</formula>
    </cfRule>
  </conditionalFormatting>
  <conditionalFormatting sqref="F446">
    <cfRule type="containsText" dxfId="643" priority="619" operator="containsText" text="Accepted">
      <formula>NOT(ISERROR(SEARCH(("Accepted"),(F446))))</formula>
    </cfRule>
  </conditionalFormatting>
  <conditionalFormatting sqref="F446">
    <cfRule type="cellIs" dxfId="642" priority="620" operator="equal">
      <formula>"Accepted"</formula>
    </cfRule>
  </conditionalFormatting>
  <conditionalFormatting sqref="F446">
    <cfRule type="containsText" dxfId="641" priority="621" operator="containsText" text="Accepted">
      <formula>NOT(ISERROR(SEARCH(("Accepted"),(F446))))</formula>
    </cfRule>
  </conditionalFormatting>
  <conditionalFormatting sqref="F449">
    <cfRule type="cellIs" dxfId="640" priority="604" operator="equal">
      <formula>"Accepted"</formula>
    </cfRule>
  </conditionalFormatting>
  <conditionalFormatting sqref="F449">
    <cfRule type="cellIs" dxfId="639" priority="605" operator="equal">
      <formula>"Accepted"</formula>
    </cfRule>
  </conditionalFormatting>
  <conditionalFormatting sqref="F449">
    <cfRule type="containsText" dxfId="638" priority="606" operator="containsText" text="Accepted">
      <formula>NOT(ISERROR(SEARCH(("Accepted"),(F449))))</formula>
    </cfRule>
  </conditionalFormatting>
  <conditionalFormatting sqref="F449">
    <cfRule type="cellIs" dxfId="637" priority="607" operator="equal">
      <formula>"Accepted"</formula>
    </cfRule>
  </conditionalFormatting>
  <conditionalFormatting sqref="F449">
    <cfRule type="containsText" dxfId="636" priority="608" operator="containsText" text="Accepted">
      <formula>NOT(ISERROR(SEARCH(("Accepted"),(F449))))</formula>
    </cfRule>
  </conditionalFormatting>
  <conditionalFormatting sqref="F449">
    <cfRule type="cellIs" dxfId="635" priority="609" operator="equal">
      <formula>"Accepted"</formula>
    </cfRule>
  </conditionalFormatting>
  <conditionalFormatting sqref="F449">
    <cfRule type="containsText" dxfId="634" priority="610" operator="containsText" text="Accepted">
      <formula>NOT(ISERROR(SEARCH(("Accepted"),(F449))))</formula>
    </cfRule>
  </conditionalFormatting>
  <conditionalFormatting sqref="F449">
    <cfRule type="cellIs" dxfId="633" priority="611" operator="equal">
      <formula>"Accepted"</formula>
    </cfRule>
  </conditionalFormatting>
  <conditionalFormatting sqref="F449">
    <cfRule type="containsText" dxfId="632" priority="612" operator="containsText" text="Accepted">
      <formula>NOT(ISERROR(SEARCH(("Accepted"),(F449))))</formula>
    </cfRule>
  </conditionalFormatting>
  <conditionalFormatting sqref="F451">
    <cfRule type="cellIs" dxfId="631" priority="595" operator="equal">
      <formula>"Accepted"</formula>
    </cfRule>
  </conditionalFormatting>
  <conditionalFormatting sqref="F451">
    <cfRule type="cellIs" dxfId="630" priority="596" operator="equal">
      <formula>"Accepted"</formula>
    </cfRule>
  </conditionalFormatting>
  <conditionalFormatting sqref="F451">
    <cfRule type="containsText" dxfId="629" priority="597" operator="containsText" text="Accepted">
      <formula>NOT(ISERROR(SEARCH(("Accepted"),(F451))))</formula>
    </cfRule>
  </conditionalFormatting>
  <conditionalFormatting sqref="F451">
    <cfRule type="cellIs" dxfId="628" priority="598" operator="equal">
      <formula>"Accepted"</formula>
    </cfRule>
  </conditionalFormatting>
  <conditionalFormatting sqref="F451">
    <cfRule type="containsText" dxfId="627" priority="599" operator="containsText" text="Accepted">
      <formula>NOT(ISERROR(SEARCH(("Accepted"),(F451))))</formula>
    </cfRule>
  </conditionalFormatting>
  <conditionalFormatting sqref="F451">
    <cfRule type="cellIs" dxfId="626" priority="600" operator="equal">
      <formula>"Accepted"</formula>
    </cfRule>
  </conditionalFormatting>
  <conditionalFormatting sqref="F451">
    <cfRule type="containsText" dxfId="625" priority="601" operator="containsText" text="Accepted">
      <formula>NOT(ISERROR(SEARCH(("Accepted"),(F451))))</formula>
    </cfRule>
  </conditionalFormatting>
  <conditionalFormatting sqref="F451">
    <cfRule type="cellIs" dxfId="624" priority="602" operator="equal">
      <formula>"Accepted"</formula>
    </cfRule>
  </conditionalFormatting>
  <conditionalFormatting sqref="F451">
    <cfRule type="containsText" dxfId="623" priority="603" operator="containsText" text="Accepted">
      <formula>NOT(ISERROR(SEARCH(("Accepted"),(F451))))</formula>
    </cfRule>
  </conditionalFormatting>
  <conditionalFormatting sqref="F459:F460 F462:F464">
    <cfRule type="cellIs" dxfId="622" priority="586" operator="equal">
      <formula>"Accepted"</formula>
    </cfRule>
  </conditionalFormatting>
  <conditionalFormatting sqref="F459:F460 F462:F464">
    <cfRule type="cellIs" dxfId="621" priority="587" operator="equal">
      <formula>"Accepted"</formula>
    </cfRule>
  </conditionalFormatting>
  <conditionalFormatting sqref="F459:F460 F462:F464">
    <cfRule type="containsText" dxfId="620" priority="588" operator="containsText" text="Accepted">
      <formula>NOT(ISERROR(SEARCH(("Accepted"),(F459))))</formula>
    </cfRule>
  </conditionalFormatting>
  <conditionalFormatting sqref="F459:F460 F462:F464">
    <cfRule type="cellIs" dxfId="619" priority="589" operator="equal">
      <formula>"Accepted"</formula>
    </cfRule>
  </conditionalFormatting>
  <conditionalFormatting sqref="F459:F460 F462:F464">
    <cfRule type="containsText" dxfId="618" priority="590" operator="containsText" text="Accepted">
      <formula>NOT(ISERROR(SEARCH(("Accepted"),(F459))))</formula>
    </cfRule>
  </conditionalFormatting>
  <conditionalFormatting sqref="F459:F460 F462:F464">
    <cfRule type="cellIs" dxfId="617" priority="591" operator="equal">
      <formula>"Accepted"</formula>
    </cfRule>
  </conditionalFormatting>
  <conditionalFormatting sqref="F459:F460 F462:F464">
    <cfRule type="containsText" dxfId="616" priority="592" operator="containsText" text="Accepted">
      <formula>NOT(ISERROR(SEARCH(("Accepted"),(F459))))</formula>
    </cfRule>
  </conditionalFormatting>
  <conditionalFormatting sqref="F459:F460 F462:F464">
    <cfRule type="cellIs" dxfId="615" priority="593" operator="equal">
      <formula>"Accepted"</formula>
    </cfRule>
  </conditionalFormatting>
  <conditionalFormatting sqref="F459:F460 F462:F464">
    <cfRule type="containsText" dxfId="614" priority="594" operator="containsText" text="Accepted">
      <formula>NOT(ISERROR(SEARCH(("Accepted"),(F459))))</formula>
    </cfRule>
  </conditionalFormatting>
  <conditionalFormatting sqref="F466">
    <cfRule type="cellIs" dxfId="613" priority="577" operator="equal">
      <formula>"Accepted"</formula>
    </cfRule>
  </conditionalFormatting>
  <conditionalFormatting sqref="F466">
    <cfRule type="cellIs" dxfId="612" priority="578" operator="equal">
      <formula>"Accepted"</formula>
    </cfRule>
  </conditionalFormatting>
  <conditionalFormatting sqref="F466">
    <cfRule type="containsText" dxfId="611" priority="579" operator="containsText" text="Accepted">
      <formula>NOT(ISERROR(SEARCH(("Accepted"),(F466))))</formula>
    </cfRule>
  </conditionalFormatting>
  <conditionalFormatting sqref="F466">
    <cfRule type="cellIs" dxfId="610" priority="580" operator="equal">
      <formula>"Accepted"</formula>
    </cfRule>
  </conditionalFormatting>
  <conditionalFormatting sqref="F466">
    <cfRule type="containsText" dxfId="609" priority="581" operator="containsText" text="Accepted">
      <formula>NOT(ISERROR(SEARCH(("Accepted"),(F466))))</formula>
    </cfRule>
  </conditionalFormatting>
  <conditionalFormatting sqref="F466">
    <cfRule type="cellIs" dxfId="608" priority="582" operator="equal">
      <formula>"Accepted"</formula>
    </cfRule>
  </conditionalFormatting>
  <conditionalFormatting sqref="F466">
    <cfRule type="containsText" dxfId="607" priority="583" operator="containsText" text="Accepted">
      <formula>NOT(ISERROR(SEARCH(("Accepted"),(F466))))</formula>
    </cfRule>
  </conditionalFormatting>
  <conditionalFormatting sqref="F466">
    <cfRule type="cellIs" dxfId="606" priority="584" operator="equal">
      <formula>"Accepted"</formula>
    </cfRule>
  </conditionalFormatting>
  <conditionalFormatting sqref="F466">
    <cfRule type="containsText" dxfId="605" priority="585" operator="containsText" text="Accepted">
      <formula>NOT(ISERROR(SEARCH(("Accepted"),(F466))))</formula>
    </cfRule>
  </conditionalFormatting>
  <conditionalFormatting sqref="F468">
    <cfRule type="cellIs" dxfId="604" priority="568" operator="equal">
      <formula>"Accepted"</formula>
    </cfRule>
  </conditionalFormatting>
  <conditionalFormatting sqref="F468">
    <cfRule type="cellIs" dxfId="603" priority="569" operator="equal">
      <formula>"Accepted"</formula>
    </cfRule>
  </conditionalFormatting>
  <conditionalFormatting sqref="F468">
    <cfRule type="containsText" dxfId="602" priority="570" operator="containsText" text="Accepted">
      <formula>NOT(ISERROR(SEARCH(("Accepted"),(F468))))</formula>
    </cfRule>
  </conditionalFormatting>
  <conditionalFormatting sqref="F468">
    <cfRule type="cellIs" dxfId="601" priority="571" operator="equal">
      <formula>"Accepted"</formula>
    </cfRule>
  </conditionalFormatting>
  <conditionalFormatting sqref="F468">
    <cfRule type="containsText" dxfId="600" priority="572" operator="containsText" text="Accepted">
      <formula>NOT(ISERROR(SEARCH(("Accepted"),(F468))))</formula>
    </cfRule>
  </conditionalFormatting>
  <conditionalFormatting sqref="F468">
    <cfRule type="cellIs" dxfId="599" priority="573" operator="equal">
      <formula>"Accepted"</formula>
    </cfRule>
  </conditionalFormatting>
  <conditionalFormatting sqref="F468">
    <cfRule type="containsText" dxfId="598" priority="574" operator="containsText" text="Accepted">
      <formula>NOT(ISERROR(SEARCH(("Accepted"),(F468))))</formula>
    </cfRule>
  </conditionalFormatting>
  <conditionalFormatting sqref="F468">
    <cfRule type="cellIs" dxfId="597" priority="575" operator="equal">
      <formula>"Accepted"</formula>
    </cfRule>
  </conditionalFormatting>
  <conditionalFormatting sqref="F468">
    <cfRule type="containsText" dxfId="596" priority="576" operator="containsText" text="Accepted">
      <formula>NOT(ISERROR(SEARCH(("Accepted"),(F468))))</formula>
    </cfRule>
  </conditionalFormatting>
  <conditionalFormatting sqref="F469">
    <cfRule type="cellIs" dxfId="595" priority="559" operator="equal">
      <formula>"Accepted"</formula>
    </cfRule>
  </conditionalFormatting>
  <conditionalFormatting sqref="F469">
    <cfRule type="cellIs" dxfId="594" priority="560" operator="equal">
      <formula>"Accepted"</formula>
    </cfRule>
  </conditionalFormatting>
  <conditionalFormatting sqref="F469">
    <cfRule type="containsText" dxfId="593" priority="561" operator="containsText" text="Accepted">
      <formula>NOT(ISERROR(SEARCH(("Accepted"),(F469))))</formula>
    </cfRule>
  </conditionalFormatting>
  <conditionalFormatting sqref="F469">
    <cfRule type="cellIs" dxfId="592" priority="562" operator="equal">
      <formula>"Accepted"</formula>
    </cfRule>
  </conditionalFormatting>
  <conditionalFormatting sqref="F469">
    <cfRule type="containsText" dxfId="591" priority="563" operator="containsText" text="Accepted">
      <formula>NOT(ISERROR(SEARCH(("Accepted"),(F469))))</formula>
    </cfRule>
  </conditionalFormatting>
  <conditionalFormatting sqref="F469">
    <cfRule type="cellIs" dxfId="590" priority="564" operator="equal">
      <formula>"Accepted"</formula>
    </cfRule>
  </conditionalFormatting>
  <conditionalFormatting sqref="F469">
    <cfRule type="containsText" dxfId="589" priority="565" operator="containsText" text="Accepted">
      <formula>NOT(ISERROR(SEARCH(("Accepted"),(F469))))</formula>
    </cfRule>
  </conditionalFormatting>
  <conditionalFormatting sqref="F469">
    <cfRule type="cellIs" dxfId="588" priority="566" operator="equal">
      <formula>"Accepted"</formula>
    </cfRule>
  </conditionalFormatting>
  <conditionalFormatting sqref="F469">
    <cfRule type="containsText" dxfId="587" priority="567" operator="containsText" text="Accepted">
      <formula>NOT(ISERROR(SEARCH(("Accepted"),(F469))))</formula>
    </cfRule>
  </conditionalFormatting>
  <conditionalFormatting sqref="F471">
    <cfRule type="cellIs" dxfId="586" priority="550" operator="equal">
      <formula>"Accepted"</formula>
    </cfRule>
  </conditionalFormatting>
  <conditionalFormatting sqref="F471">
    <cfRule type="cellIs" dxfId="585" priority="551" operator="equal">
      <formula>"Accepted"</formula>
    </cfRule>
  </conditionalFormatting>
  <conditionalFormatting sqref="F471">
    <cfRule type="containsText" dxfId="584" priority="552" operator="containsText" text="Accepted">
      <formula>NOT(ISERROR(SEARCH(("Accepted"),(F471))))</formula>
    </cfRule>
  </conditionalFormatting>
  <conditionalFormatting sqref="F471">
    <cfRule type="cellIs" dxfId="583" priority="553" operator="equal">
      <formula>"Accepted"</formula>
    </cfRule>
  </conditionalFormatting>
  <conditionalFormatting sqref="F471">
    <cfRule type="containsText" dxfId="582" priority="554" operator="containsText" text="Accepted">
      <formula>NOT(ISERROR(SEARCH(("Accepted"),(F471))))</formula>
    </cfRule>
  </conditionalFormatting>
  <conditionalFormatting sqref="F471">
    <cfRule type="cellIs" dxfId="581" priority="555" operator="equal">
      <formula>"Accepted"</formula>
    </cfRule>
  </conditionalFormatting>
  <conditionalFormatting sqref="F471">
    <cfRule type="containsText" dxfId="580" priority="556" operator="containsText" text="Accepted">
      <formula>NOT(ISERROR(SEARCH(("Accepted"),(F471))))</formula>
    </cfRule>
  </conditionalFormatting>
  <conditionalFormatting sqref="F471">
    <cfRule type="cellIs" dxfId="579" priority="557" operator="equal">
      <formula>"Accepted"</formula>
    </cfRule>
  </conditionalFormatting>
  <conditionalFormatting sqref="F471">
    <cfRule type="containsText" dxfId="578" priority="558" operator="containsText" text="Accepted">
      <formula>NOT(ISERROR(SEARCH(("Accepted"),(F471))))</formula>
    </cfRule>
  </conditionalFormatting>
  <conditionalFormatting sqref="F473">
    <cfRule type="cellIs" dxfId="577" priority="541" operator="equal">
      <formula>"Accepted"</formula>
    </cfRule>
  </conditionalFormatting>
  <conditionalFormatting sqref="F473">
    <cfRule type="cellIs" dxfId="576" priority="542" operator="equal">
      <formula>"Accepted"</formula>
    </cfRule>
  </conditionalFormatting>
  <conditionalFormatting sqref="F473">
    <cfRule type="containsText" dxfId="575" priority="543" operator="containsText" text="Accepted">
      <formula>NOT(ISERROR(SEARCH(("Accepted"),(F473))))</formula>
    </cfRule>
  </conditionalFormatting>
  <conditionalFormatting sqref="F473">
    <cfRule type="cellIs" dxfId="574" priority="544" operator="equal">
      <formula>"Accepted"</formula>
    </cfRule>
  </conditionalFormatting>
  <conditionalFormatting sqref="F473">
    <cfRule type="containsText" dxfId="573" priority="545" operator="containsText" text="Accepted">
      <formula>NOT(ISERROR(SEARCH(("Accepted"),(F473))))</formula>
    </cfRule>
  </conditionalFormatting>
  <conditionalFormatting sqref="F473">
    <cfRule type="cellIs" dxfId="572" priority="546" operator="equal">
      <formula>"Accepted"</formula>
    </cfRule>
  </conditionalFormatting>
  <conditionalFormatting sqref="F473">
    <cfRule type="containsText" dxfId="571" priority="547" operator="containsText" text="Accepted">
      <formula>NOT(ISERROR(SEARCH(("Accepted"),(F473))))</formula>
    </cfRule>
  </conditionalFormatting>
  <conditionalFormatting sqref="F473">
    <cfRule type="cellIs" dxfId="570" priority="548" operator="equal">
      <formula>"Accepted"</formula>
    </cfRule>
  </conditionalFormatting>
  <conditionalFormatting sqref="F473">
    <cfRule type="containsText" dxfId="569" priority="549" operator="containsText" text="Accepted">
      <formula>NOT(ISERROR(SEARCH(("Accepted"),(F473))))</formula>
    </cfRule>
  </conditionalFormatting>
  <conditionalFormatting sqref="F477">
    <cfRule type="cellIs" dxfId="568" priority="532" operator="equal">
      <formula>"Accepted"</formula>
    </cfRule>
  </conditionalFormatting>
  <conditionalFormatting sqref="F477">
    <cfRule type="cellIs" dxfId="567" priority="533" operator="equal">
      <formula>"Accepted"</formula>
    </cfRule>
  </conditionalFormatting>
  <conditionalFormatting sqref="F477">
    <cfRule type="containsText" dxfId="566" priority="534" operator="containsText" text="Accepted">
      <formula>NOT(ISERROR(SEARCH(("Accepted"),(F477))))</formula>
    </cfRule>
  </conditionalFormatting>
  <conditionalFormatting sqref="F477">
    <cfRule type="cellIs" dxfId="565" priority="535" operator="equal">
      <formula>"Accepted"</formula>
    </cfRule>
  </conditionalFormatting>
  <conditionalFormatting sqref="F477">
    <cfRule type="containsText" dxfId="564" priority="536" operator="containsText" text="Accepted">
      <formula>NOT(ISERROR(SEARCH(("Accepted"),(F477))))</formula>
    </cfRule>
  </conditionalFormatting>
  <conditionalFormatting sqref="F477">
    <cfRule type="cellIs" dxfId="563" priority="537" operator="equal">
      <formula>"Accepted"</formula>
    </cfRule>
  </conditionalFormatting>
  <conditionalFormatting sqref="F477">
    <cfRule type="containsText" dxfId="562" priority="538" operator="containsText" text="Accepted">
      <formula>NOT(ISERROR(SEARCH(("Accepted"),(F477))))</formula>
    </cfRule>
  </conditionalFormatting>
  <conditionalFormatting sqref="F477">
    <cfRule type="cellIs" dxfId="561" priority="539" operator="equal">
      <formula>"Accepted"</formula>
    </cfRule>
  </conditionalFormatting>
  <conditionalFormatting sqref="F477">
    <cfRule type="containsText" dxfId="560" priority="540" operator="containsText" text="Accepted">
      <formula>NOT(ISERROR(SEARCH(("Accepted"),(F477))))</formula>
    </cfRule>
  </conditionalFormatting>
  <conditionalFormatting sqref="F478">
    <cfRule type="cellIs" dxfId="559" priority="523" operator="equal">
      <formula>"Accepted"</formula>
    </cfRule>
  </conditionalFormatting>
  <conditionalFormatting sqref="F478">
    <cfRule type="cellIs" dxfId="558" priority="524" operator="equal">
      <formula>"Accepted"</formula>
    </cfRule>
  </conditionalFormatting>
  <conditionalFormatting sqref="F478">
    <cfRule type="containsText" dxfId="557" priority="525" operator="containsText" text="Accepted">
      <formula>NOT(ISERROR(SEARCH(("Accepted"),(F478))))</formula>
    </cfRule>
  </conditionalFormatting>
  <conditionalFormatting sqref="F478">
    <cfRule type="cellIs" dxfId="556" priority="526" operator="equal">
      <formula>"Accepted"</formula>
    </cfRule>
  </conditionalFormatting>
  <conditionalFormatting sqref="F478">
    <cfRule type="containsText" dxfId="555" priority="527" operator="containsText" text="Accepted">
      <formula>NOT(ISERROR(SEARCH(("Accepted"),(F478))))</formula>
    </cfRule>
  </conditionalFormatting>
  <conditionalFormatting sqref="F478">
    <cfRule type="cellIs" dxfId="554" priority="528" operator="equal">
      <formula>"Accepted"</formula>
    </cfRule>
  </conditionalFormatting>
  <conditionalFormatting sqref="F478">
    <cfRule type="containsText" dxfId="553" priority="529" operator="containsText" text="Accepted">
      <formula>NOT(ISERROR(SEARCH(("Accepted"),(F478))))</formula>
    </cfRule>
  </conditionalFormatting>
  <conditionalFormatting sqref="F478">
    <cfRule type="cellIs" dxfId="552" priority="530" operator="equal">
      <formula>"Accepted"</formula>
    </cfRule>
  </conditionalFormatting>
  <conditionalFormatting sqref="F478">
    <cfRule type="containsText" dxfId="551" priority="531" operator="containsText" text="Accepted">
      <formula>NOT(ISERROR(SEARCH(("Accepted"),(F478))))</formula>
    </cfRule>
  </conditionalFormatting>
  <conditionalFormatting sqref="F483">
    <cfRule type="cellIs" dxfId="550" priority="514" operator="equal">
      <formula>"Accepted"</formula>
    </cfRule>
  </conditionalFormatting>
  <conditionalFormatting sqref="F483">
    <cfRule type="cellIs" dxfId="549" priority="515" operator="equal">
      <formula>"Accepted"</formula>
    </cfRule>
  </conditionalFormatting>
  <conditionalFormatting sqref="F483">
    <cfRule type="containsText" dxfId="548" priority="516" operator="containsText" text="Accepted">
      <formula>NOT(ISERROR(SEARCH(("Accepted"),(F483))))</formula>
    </cfRule>
  </conditionalFormatting>
  <conditionalFormatting sqref="F483">
    <cfRule type="cellIs" dxfId="547" priority="517" operator="equal">
      <formula>"Accepted"</formula>
    </cfRule>
  </conditionalFormatting>
  <conditionalFormatting sqref="F483">
    <cfRule type="containsText" dxfId="546" priority="518" operator="containsText" text="Accepted">
      <formula>NOT(ISERROR(SEARCH(("Accepted"),(F483))))</formula>
    </cfRule>
  </conditionalFormatting>
  <conditionalFormatting sqref="F483">
    <cfRule type="cellIs" dxfId="545" priority="519" operator="equal">
      <formula>"Accepted"</formula>
    </cfRule>
  </conditionalFormatting>
  <conditionalFormatting sqref="F483">
    <cfRule type="containsText" dxfId="544" priority="520" operator="containsText" text="Accepted">
      <formula>NOT(ISERROR(SEARCH(("Accepted"),(F483))))</formula>
    </cfRule>
  </conditionalFormatting>
  <conditionalFormatting sqref="F483">
    <cfRule type="cellIs" dxfId="543" priority="521" operator="equal">
      <formula>"Accepted"</formula>
    </cfRule>
  </conditionalFormatting>
  <conditionalFormatting sqref="F483">
    <cfRule type="containsText" dxfId="542" priority="522" operator="containsText" text="Accepted">
      <formula>NOT(ISERROR(SEARCH(("Accepted"),(F483))))</formula>
    </cfRule>
  </conditionalFormatting>
  <conditionalFormatting sqref="F485">
    <cfRule type="cellIs" dxfId="541" priority="505" operator="equal">
      <formula>"Accepted"</formula>
    </cfRule>
  </conditionalFormatting>
  <conditionalFormatting sqref="F485">
    <cfRule type="cellIs" dxfId="540" priority="506" operator="equal">
      <formula>"Accepted"</formula>
    </cfRule>
  </conditionalFormatting>
  <conditionalFormatting sqref="F485">
    <cfRule type="containsText" dxfId="539" priority="507" operator="containsText" text="Accepted">
      <formula>NOT(ISERROR(SEARCH(("Accepted"),(F485))))</formula>
    </cfRule>
  </conditionalFormatting>
  <conditionalFormatting sqref="F485">
    <cfRule type="cellIs" dxfId="538" priority="508" operator="equal">
      <formula>"Accepted"</formula>
    </cfRule>
  </conditionalFormatting>
  <conditionalFormatting sqref="F485">
    <cfRule type="containsText" dxfId="537" priority="509" operator="containsText" text="Accepted">
      <formula>NOT(ISERROR(SEARCH(("Accepted"),(F485))))</formula>
    </cfRule>
  </conditionalFormatting>
  <conditionalFormatting sqref="F485">
    <cfRule type="cellIs" dxfId="536" priority="510" operator="equal">
      <formula>"Accepted"</formula>
    </cfRule>
  </conditionalFormatting>
  <conditionalFormatting sqref="F485">
    <cfRule type="containsText" dxfId="535" priority="511" operator="containsText" text="Accepted">
      <formula>NOT(ISERROR(SEARCH(("Accepted"),(F485))))</formula>
    </cfRule>
  </conditionalFormatting>
  <conditionalFormatting sqref="F485">
    <cfRule type="cellIs" dxfId="534" priority="512" operator="equal">
      <formula>"Accepted"</formula>
    </cfRule>
  </conditionalFormatting>
  <conditionalFormatting sqref="F485">
    <cfRule type="containsText" dxfId="533" priority="513" operator="containsText" text="Accepted">
      <formula>NOT(ISERROR(SEARCH(("Accepted"),(F485))))</formula>
    </cfRule>
  </conditionalFormatting>
  <conditionalFormatting sqref="F499">
    <cfRule type="cellIs" dxfId="532" priority="496" operator="equal">
      <formula>"Accepted"</formula>
    </cfRule>
  </conditionalFormatting>
  <conditionalFormatting sqref="F499">
    <cfRule type="cellIs" dxfId="531" priority="497" operator="equal">
      <formula>"Accepted"</formula>
    </cfRule>
  </conditionalFormatting>
  <conditionalFormatting sqref="F499">
    <cfRule type="containsText" dxfId="530" priority="498" operator="containsText" text="Accepted">
      <formula>NOT(ISERROR(SEARCH(("Accepted"),(F499))))</formula>
    </cfRule>
  </conditionalFormatting>
  <conditionalFormatting sqref="F499">
    <cfRule type="cellIs" dxfId="529" priority="499" operator="equal">
      <formula>"Accepted"</formula>
    </cfRule>
  </conditionalFormatting>
  <conditionalFormatting sqref="F499">
    <cfRule type="containsText" dxfId="528" priority="500" operator="containsText" text="Accepted">
      <formula>NOT(ISERROR(SEARCH(("Accepted"),(F499))))</formula>
    </cfRule>
  </conditionalFormatting>
  <conditionalFormatting sqref="F499">
    <cfRule type="cellIs" dxfId="527" priority="501" operator="equal">
      <formula>"Accepted"</formula>
    </cfRule>
  </conditionalFormatting>
  <conditionalFormatting sqref="F499">
    <cfRule type="containsText" dxfId="526" priority="502" operator="containsText" text="Accepted">
      <formula>NOT(ISERROR(SEARCH(("Accepted"),(F499))))</formula>
    </cfRule>
  </conditionalFormatting>
  <conditionalFormatting sqref="F499">
    <cfRule type="cellIs" dxfId="525" priority="503" operator="equal">
      <formula>"Accepted"</formula>
    </cfRule>
  </conditionalFormatting>
  <conditionalFormatting sqref="F499">
    <cfRule type="containsText" dxfId="524" priority="504" operator="containsText" text="Accepted">
      <formula>NOT(ISERROR(SEARCH(("Accepted"),(F499))))</formula>
    </cfRule>
  </conditionalFormatting>
  <conditionalFormatting sqref="F501">
    <cfRule type="cellIs" dxfId="523" priority="487" operator="equal">
      <formula>"Accepted"</formula>
    </cfRule>
  </conditionalFormatting>
  <conditionalFormatting sqref="F501">
    <cfRule type="cellIs" dxfId="522" priority="488" operator="equal">
      <formula>"Accepted"</formula>
    </cfRule>
  </conditionalFormatting>
  <conditionalFormatting sqref="F501">
    <cfRule type="containsText" dxfId="521" priority="489" operator="containsText" text="Accepted">
      <formula>NOT(ISERROR(SEARCH(("Accepted"),(F501))))</formula>
    </cfRule>
  </conditionalFormatting>
  <conditionalFormatting sqref="F501">
    <cfRule type="cellIs" dxfId="520" priority="490" operator="equal">
      <formula>"Accepted"</formula>
    </cfRule>
  </conditionalFormatting>
  <conditionalFormatting sqref="F501">
    <cfRule type="containsText" dxfId="519" priority="491" operator="containsText" text="Accepted">
      <formula>NOT(ISERROR(SEARCH(("Accepted"),(F501))))</formula>
    </cfRule>
  </conditionalFormatting>
  <conditionalFormatting sqref="F501">
    <cfRule type="cellIs" dxfId="518" priority="492" operator="equal">
      <formula>"Accepted"</formula>
    </cfRule>
  </conditionalFormatting>
  <conditionalFormatting sqref="F501">
    <cfRule type="containsText" dxfId="517" priority="493" operator="containsText" text="Accepted">
      <formula>NOT(ISERROR(SEARCH(("Accepted"),(F501))))</formula>
    </cfRule>
  </conditionalFormatting>
  <conditionalFormatting sqref="F501">
    <cfRule type="cellIs" dxfId="516" priority="494" operator="equal">
      <formula>"Accepted"</formula>
    </cfRule>
  </conditionalFormatting>
  <conditionalFormatting sqref="F501">
    <cfRule type="containsText" dxfId="515" priority="495" operator="containsText" text="Accepted">
      <formula>NOT(ISERROR(SEARCH(("Accepted"),(F501))))</formula>
    </cfRule>
  </conditionalFormatting>
  <conditionalFormatting sqref="F502">
    <cfRule type="cellIs" dxfId="514" priority="478" operator="equal">
      <formula>"Accepted"</formula>
    </cfRule>
  </conditionalFormatting>
  <conditionalFormatting sqref="F502">
    <cfRule type="cellIs" dxfId="513" priority="479" operator="equal">
      <formula>"Accepted"</formula>
    </cfRule>
  </conditionalFormatting>
  <conditionalFormatting sqref="F502">
    <cfRule type="containsText" dxfId="512" priority="480" operator="containsText" text="Accepted">
      <formula>NOT(ISERROR(SEARCH(("Accepted"),(F502))))</formula>
    </cfRule>
  </conditionalFormatting>
  <conditionalFormatting sqref="F502">
    <cfRule type="cellIs" dxfId="511" priority="481" operator="equal">
      <formula>"Accepted"</formula>
    </cfRule>
  </conditionalFormatting>
  <conditionalFormatting sqref="F502">
    <cfRule type="containsText" dxfId="510" priority="482" operator="containsText" text="Accepted">
      <formula>NOT(ISERROR(SEARCH(("Accepted"),(F502))))</formula>
    </cfRule>
  </conditionalFormatting>
  <conditionalFormatting sqref="F502">
    <cfRule type="cellIs" dxfId="509" priority="483" operator="equal">
      <formula>"Accepted"</formula>
    </cfRule>
  </conditionalFormatting>
  <conditionalFormatting sqref="F502">
    <cfRule type="containsText" dxfId="508" priority="484" operator="containsText" text="Accepted">
      <formula>NOT(ISERROR(SEARCH(("Accepted"),(F502))))</formula>
    </cfRule>
  </conditionalFormatting>
  <conditionalFormatting sqref="F502">
    <cfRule type="cellIs" dxfId="507" priority="485" operator="equal">
      <formula>"Accepted"</formula>
    </cfRule>
  </conditionalFormatting>
  <conditionalFormatting sqref="F502">
    <cfRule type="containsText" dxfId="506" priority="486" operator="containsText" text="Accepted">
      <formula>NOT(ISERROR(SEARCH(("Accepted"),(F502))))</formula>
    </cfRule>
  </conditionalFormatting>
  <conditionalFormatting sqref="F505">
    <cfRule type="cellIs" dxfId="505" priority="469" operator="equal">
      <formula>"Accepted"</formula>
    </cfRule>
  </conditionalFormatting>
  <conditionalFormatting sqref="F505">
    <cfRule type="cellIs" dxfId="504" priority="470" operator="equal">
      <formula>"Accepted"</formula>
    </cfRule>
  </conditionalFormatting>
  <conditionalFormatting sqref="F505">
    <cfRule type="containsText" dxfId="503" priority="471" operator="containsText" text="Accepted">
      <formula>NOT(ISERROR(SEARCH(("Accepted"),(F505))))</formula>
    </cfRule>
  </conditionalFormatting>
  <conditionalFormatting sqref="F505">
    <cfRule type="cellIs" dxfId="502" priority="472" operator="equal">
      <formula>"Accepted"</formula>
    </cfRule>
  </conditionalFormatting>
  <conditionalFormatting sqref="F505">
    <cfRule type="containsText" dxfId="501" priority="473" operator="containsText" text="Accepted">
      <formula>NOT(ISERROR(SEARCH(("Accepted"),(F505))))</formula>
    </cfRule>
  </conditionalFormatting>
  <conditionalFormatting sqref="F505">
    <cfRule type="cellIs" dxfId="500" priority="474" operator="equal">
      <formula>"Accepted"</formula>
    </cfRule>
  </conditionalFormatting>
  <conditionalFormatting sqref="F505">
    <cfRule type="containsText" dxfId="499" priority="475" operator="containsText" text="Accepted">
      <formula>NOT(ISERROR(SEARCH(("Accepted"),(F505))))</formula>
    </cfRule>
  </conditionalFormatting>
  <conditionalFormatting sqref="F505">
    <cfRule type="cellIs" dxfId="498" priority="476" operator="equal">
      <formula>"Accepted"</formula>
    </cfRule>
  </conditionalFormatting>
  <conditionalFormatting sqref="F505">
    <cfRule type="containsText" dxfId="497" priority="477" operator="containsText" text="Accepted">
      <formula>NOT(ISERROR(SEARCH(("Accepted"),(F505))))</formula>
    </cfRule>
  </conditionalFormatting>
  <conditionalFormatting sqref="F506">
    <cfRule type="cellIs" dxfId="496" priority="460" operator="equal">
      <formula>"Accepted"</formula>
    </cfRule>
  </conditionalFormatting>
  <conditionalFormatting sqref="F506">
    <cfRule type="cellIs" dxfId="495" priority="461" operator="equal">
      <formula>"Accepted"</formula>
    </cfRule>
  </conditionalFormatting>
  <conditionalFormatting sqref="F506">
    <cfRule type="containsText" dxfId="494" priority="462" operator="containsText" text="Accepted">
      <formula>NOT(ISERROR(SEARCH(("Accepted"),(F506))))</formula>
    </cfRule>
  </conditionalFormatting>
  <conditionalFormatting sqref="F506">
    <cfRule type="cellIs" dxfId="493" priority="463" operator="equal">
      <formula>"Accepted"</formula>
    </cfRule>
  </conditionalFormatting>
  <conditionalFormatting sqref="F506">
    <cfRule type="containsText" dxfId="492" priority="464" operator="containsText" text="Accepted">
      <formula>NOT(ISERROR(SEARCH(("Accepted"),(F506))))</formula>
    </cfRule>
  </conditionalFormatting>
  <conditionalFormatting sqref="F506">
    <cfRule type="cellIs" dxfId="491" priority="465" operator="equal">
      <formula>"Accepted"</formula>
    </cfRule>
  </conditionalFormatting>
  <conditionalFormatting sqref="F506">
    <cfRule type="containsText" dxfId="490" priority="466" operator="containsText" text="Accepted">
      <formula>NOT(ISERROR(SEARCH(("Accepted"),(F506))))</formula>
    </cfRule>
  </conditionalFormatting>
  <conditionalFormatting sqref="F506">
    <cfRule type="cellIs" dxfId="489" priority="467" operator="equal">
      <formula>"Accepted"</formula>
    </cfRule>
  </conditionalFormatting>
  <conditionalFormatting sqref="F506">
    <cfRule type="containsText" dxfId="488" priority="468" operator="containsText" text="Accepted">
      <formula>NOT(ISERROR(SEARCH(("Accepted"),(F506))))</formula>
    </cfRule>
  </conditionalFormatting>
  <conditionalFormatting sqref="F518">
    <cfRule type="cellIs" dxfId="487" priority="451" operator="equal">
      <formula>"Accepted"</formula>
    </cfRule>
  </conditionalFormatting>
  <conditionalFormatting sqref="F518">
    <cfRule type="cellIs" dxfId="486" priority="452" operator="equal">
      <formula>"Accepted"</formula>
    </cfRule>
  </conditionalFormatting>
  <conditionalFormatting sqref="F518">
    <cfRule type="containsText" dxfId="485" priority="453" operator="containsText" text="Accepted">
      <formula>NOT(ISERROR(SEARCH(("Accepted"),(F518))))</formula>
    </cfRule>
  </conditionalFormatting>
  <conditionalFormatting sqref="F518">
    <cfRule type="cellIs" dxfId="484" priority="454" operator="equal">
      <formula>"Accepted"</formula>
    </cfRule>
  </conditionalFormatting>
  <conditionalFormatting sqref="F518">
    <cfRule type="containsText" dxfId="483" priority="455" operator="containsText" text="Accepted">
      <formula>NOT(ISERROR(SEARCH(("Accepted"),(F518))))</formula>
    </cfRule>
  </conditionalFormatting>
  <conditionalFormatting sqref="F518">
    <cfRule type="cellIs" dxfId="482" priority="456" operator="equal">
      <formula>"Accepted"</formula>
    </cfRule>
  </conditionalFormatting>
  <conditionalFormatting sqref="F518">
    <cfRule type="containsText" dxfId="481" priority="457" operator="containsText" text="Accepted">
      <formula>NOT(ISERROR(SEARCH(("Accepted"),(F518))))</formula>
    </cfRule>
  </conditionalFormatting>
  <conditionalFormatting sqref="F518">
    <cfRule type="cellIs" dxfId="480" priority="458" operator="equal">
      <formula>"Accepted"</formula>
    </cfRule>
  </conditionalFormatting>
  <conditionalFormatting sqref="F518">
    <cfRule type="containsText" dxfId="479" priority="459" operator="containsText" text="Accepted">
      <formula>NOT(ISERROR(SEARCH(("Accepted"),(F518))))</formula>
    </cfRule>
  </conditionalFormatting>
  <conditionalFormatting sqref="F520">
    <cfRule type="cellIs" dxfId="478" priority="442" operator="equal">
      <formula>"Accepted"</formula>
    </cfRule>
  </conditionalFormatting>
  <conditionalFormatting sqref="F520">
    <cfRule type="cellIs" dxfId="477" priority="443" operator="equal">
      <formula>"Accepted"</formula>
    </cfRule>
  </conditionalFormatting>
  <conditionalFormatting sqref="F520">
    <cfRule type="containsText" dxfId="476" priority="444" operator="containsText" text="Accepted">
      <formula>NOT(ISERROR(SEARCH(("Accepted"),(F520))))</formula>
    </cfRule>
  </conditionalFormatting>
  <conditionalFormatting sqref="F520">
    <cfRule type="cellIs" dxfId="475" priority="445" operator="equal">
      <formula>"Accepted"</formula>
    </cfRule>
  </conditionalFormatting>
  <conditionalFormatting sqref="F520">
    <cfRule type="containsText" dxfId="474" priority="446" operator="containsText" text="Accepted">
      <formula>NOT(ISERROR(SEARCH(("Accepted"),(F520))))</formula>
    </cfRule>
  </conditionalFormatting>
  <conditionalFormatting sqref="F520">
    <cfRule type="cellIs" dxfId="473" priority="447" operator="equal">
      <formula>"Accepted"</formula>
    </cfRule>
  </conditionalFormatting>
  <conditionalFormatting sqref="F520">
    <cfRule type="containsText" dxfId="472" priority="448" operator="containsText" text="Accepted">
      <formula>NOT(ISERROR(SEARCH(("Accepted"),(F520))))</formula>
    </cfRule>
  </conditionalFormatting>
  <conditionalFormatting sqref="F520">
    <cfRule type="cellIs" dxfId="471" priority="449" operator="equal">
      <formula>"Accepted"</formula>
    </cfRule>
  </conditionalFormatting>
  <conditionalFormatting sqref="F520">
    <cfRule type="containsText" dxfId="470" priority="450" operator="containsText" text="Accepted">
      <formula>NOT(ISERROR(SEARCH(("Accepted"),(F520))))</formula>
    </cfRule>
  </conditionalFormatting>
  <conditionalFormatting sqref="F521">
    <cfRule type="cellIs" dxfId="469" priority="433" operator="equal">
      <formula>"Accepted"</formula>
    </cfRule>
  </conditionalFormatting>
  <conditionalFormatting sqref="F521">
    <cfRule type="cellIs" dxfId="468" priority="434" operator="equal">
      <formula>"Accepted"</formula>
    </cfRule>
  </conditionalFormatting>
  <conditionalFormatting sqref="F521">
    <cfRule type="containsText" dxfId="467" priority="435" operator="containsText" text="Accepted">
      <formula>NOT(ISERROR(SEARCH(("Accepted"),(F521))))</formula>
    </cfRule>
  </conditionalFormatting>
  <conditionalFormatting sqref="F521">
    <cfRule type="cellIs" dxfId="466" priority="436" operator="equal">
      <formula>"Accepted"</formula>
    </cfRule>
  </conditionalFormatting>
  <conditionalFormatting sqref="F521">
    <cfRule type="containsText" dxfId="465" priority="437" operator="containsText" text="Accepted">
      <formula>NOT(ISERROR(SEARCH(("Accepted"),(F521))))</formula>
    </cfRule>
  </conditionalFormatting>
  <conditionalFormatting sqref="F521">
    <cfRule type="cellIs" dxfId="464" priority="438" operator="equal">
      <formula>"Accepted"</formula>
    </cfRule>
  </conditionalFormatting>
  <conditionalFormatting sqref="F521">
    <cfRule type="containsText" dxfId="463" priority="439" operator="containsText" text="Accepted">
      <formula>NOT(ISERROR(SEARCH(("Accepted"),(F521))))</formula>
    </cfRule>
  </conditionalFormatting>
  <conditionalFormatting sqref="F521">
    <cfRule type="cellIs" dxfId="462" priority="440" operator="equal">
      <formula>"Accepted"</formula>
    </cfRule>
  </conditionalFormatting>
  <conditionalFormatting sqref="F521">
    <cfRule type="containsText" dxfId="461" priority="441" operator="containsText" text="Accepted">
      <formula>NOT(ISERROR(SEARCH(("Accepted"),(F521))))</formula>
    </cfRule>
  </conditionalFormatting>
  <conditionalFormatting sqref="F529">
    <cfRule type="cellIs" dxfId="460" priority="424" operator="equal">
      <formula>"Accepted"</formula>
    </cfRule>
  </conditionalFormatting>
  <conditionalFormatting sqref="F529">
    <cfRule type="cellIs" dxfId="459" priority="425" operator="equal">
      <formula>"Accepted"</formula>
    </cfRule>
  </conditionalFormatting>
  <conditionalFormatting sqref="F529">
    <cfRule type="containsText" dxfId="458" priority="426" operator="containsText" text="Accepted">
      <formula>NOT(ISERROR(SEARCH(("Accepted"),(F529))))</formula>
    </cfRule>
  </conditionalFormatting>
  <conditionalFormatting sqref="F529">
    <cfRule type="cellIs" dxfId="457" priority="427" operator="equal">
      <formula>"Accepted"</formula>
    </cfRule>
  </conditionalFormatting>
  <conditionalFormatting sqref="F529">
    <cfRule type="containsText" dxfId="456" priority="428" operator="containsText" text="Accepted">
      <formula>NOT(ISERROR(SEARCH(("Accepted"),(F529))))</formula>
    </cfRule>
  </conditionalFormatting>
  <conditionalFormatting sqref="F529">
    <cfRule type="cellIs" dxfId="455" priority="429" operator="equal">
      <formula>"Accepted"</formula>
    </cfRule>
  </conditionalFormatting>
  <conditionalFormatting sqref="F529">
    <cfRule type="containsText" dxfId="454" priority="430" operator="containsText" text="Accepted">
      <formula>NOT(ISERROR(SEARCH(("Accepted"),(F529))))</formula>
    </cfRule>
  </conditionalFormatting>
  <conditionalFormatting sqref="F529">
    <cfRule type="cellIs" dxfId="453" priority="431" operator="equal">
      <formula>"Accepted"</formula>
    </cfRule>
  </conditionalFormatting>
  <conditionalFormatting sqref="F529">
    <cfRule type="containsText" dxfId="452" priority="432" operator="containsText" text="Accepted">
      <formula>NOT(ISERROR(SEARCH(("Accepted"),(F529))))</formula>
    </cfRule>
  </conditionalFormatting>
  <conditionalFormatting sqref="F530">
    <cfRule type="cellIs" dxfId="451" priority="415" operator="equal">
      <formula>"Accepted"</formula>
    </cfRule>
  </conditionalFormatting>
  <conditionalFormatting sqref="F530">
    <cfRule type="cellIs" dxfId="450" priority="416" operator="equal">
      <formula>"Accepted"</formula>
    </cfRule>
  </conditionalFormatting>
  <conditionalFormatting sqref="F530">
    <cfRule type="containsText" dxfId="449" priority="417" operator="containsText" text="Accepted">
      <formula>NOT(ISERROR(SEARCH(("Accepted"),(F530))))</formula>
    </cfRule>
  </conditionalFormatting>
  <conditionalFormatting sqref="F530">
    <cfRule type="cellIs" dxfId="448" priority="418" operator="equal">
      <formula>"Accepted"</formula>
    </cfRule>
  </conditionalFormatting>
  <conditionalFormatting sqref="F530">
    <cfRule type="containsText" dxfId="447" priority="419" operator="containsText" text="Accepted">
      <formula>NOT(ISERROR(SEARCH(("Accepted"),(F530))))</formula>
    </cfRule>
  </conditionalFormatting>
  <conditionalFormatting sqref="F530">
    <cfRule type="cellIs" dxfId="446" priority="420" operator="equal">
      <formula>"Accepted"</formula>
    </cfRule>
  </conditionalFormatting>
  <conditionalFormatting sqref="F530">
    <cfRule type="containsText" dxfId="445" priority="421" operator="containsText" text="Accepted">
      <formula>NOT(ISERROR(SEARCH(("Accepted"),(F530))))</formula>
    </cfRule>
  </conditionalFormatting>
  <conditionalFormatting sqref="F530">
    <cfRule type="cellIs" dxfId="444" priority="422" operator="equal">
      <formula>"Accepted"</formula>
    </cfRule>
  </conditionalFormatting>
  <conditionalFormatting sqref="F530">
    <cfRule type="containsText" dxfId="443" priority="423" operator="containsText" text="Accepted">
      <formula>NOT(ISERROR(SEARCH(("Accepted"),(F530))))</formula>
    </cfRule>
  </conditionalFormatting>
  <conditionalFormatting sqref="F531">
    <cfRule type="cellIs" dxfId="442" priority="406" operator="equal">
      <formula>"Accepted"</formula>
    </cfRule>
  </conditionalFormatting>
  <conditionalFormatting sqref="F531">
    <cfRule type="cellIs" dxfId="441" priority="407" operator="equal">
      <formula>"Accepted"</formula>
    </cfRule>
  </conditionalFormatting>
  <conditionalFormatting sqref="F531">
    <cfRule type="containsText" dxfId="440" priority="408" operator="containsText" text="Accepted">
      <formula>NOT(ISERROR(SEARCH(("Accepted"),(F531))))</formula>
    </cfRule>
  </conditionalFormatting>
  <conditionalFormatting sqref="F531">
    <cfRule type="cellIs" dxfId="439" priority="409" operator="equal">
      <formula>"Accepted"</formula>
    </cfRule>
  </conditionalFormatting>
  <conditionalFormatting sqref="F531">
    <cfRule type="containsText" dxfId="438" priority="410" operator="containsText" text="Accepted">
      <formula>NOT(ISERROR(SEARCH(("Accepted"),(F531))))</formula>
    </cfRule>
  </conditionalFormatting>
  <conditionalFormatting sqref="F531">
    <cfRule type="cellIs" dxfId="437" priority="411" operator="equal">
      <formula>"Accepted"</formula>
    </cfRule>
  </conditionalFormatting>
  <conditionalFormatting sqref="F531">
    <cfRule type="containsText" dxfId="436" priority="412" operator="containsText" text="Accepted">
      <formula>NOT(ISERROR(SEARCH(("Accepted"),(F531))))</formula>
    </cfRule>
  </conditionalFormatting>
  <conditionalFormatting sqref="F531">
    <cfRule type="cellIs" dxfId="435" priority="413" operator="equal">
      <formula>"Accepted"</formula>
    </cfRule>
  </conditionalFormatting>
  <conditionalFormatting sqref="F531">
    <cfRule type="containsText" dxfId="434" priority="414" operator="containsText" text="Accepted">
      <formula>NOT(ISERROR(SEARCH(("Accepted"),(F531))))</formula>
    </cfRule>
  </conditionalFormatting>
  <conditionalFormatting sqref="F532">
    <cfRule type="cellIs" dxfId="433" priority="397" operator="equal">
      <formula>"Accepted"</formula>
    </cfRule>
  </conditionalFormatting>
  <conditionalFormatting sqref="F532">
    <cfRule type="cellIs" dxfId="432" priority="398" operator="equal">
      <formula>"Accepted"</formula>
    </cfRule>
  </conditionalFormatting>
  <conditionalFormatting sqref="F532">
    <cfRule type="containsText" dxfId="431" priority="399" operator="containsText" text="Accepted">
      <formula>NOT(ISERROR(SEARCH(("Accepted"),(F532))))</formula>
    </cfRule>
  </conditionalFormatting>
  <conditionalFormatting sqref="F532">
    <cfRule type="cellIs" dxfId="430" priority="400" operator="equal">
      <formula>"Accepted"</formula>
    </cfRule>
  </conditionalFormatting>
  <conditionalFormatting sqref="F532">
    <cfRule type="containsText" dxfId="429" priority="401" operator="containsText" text="Accepted">
      <formula>NOT(ISERROR(SEARCH(("Accepted"),(F532))))</formula>
    </cfRule>
  </conditionalFormatting>
  <conditionalFormatting sqref="F532">
    <cfRule type="cellIs" dxfId="428" priority="402" operator="equal">
      <formula>"Accepted"</formula>
    </cfRule>
  </conditionalFormatting>
  <conditionalFormatting sqref="F532">
    <cfRule type="containsText" dxfId="427" priority="403" operator="containsText" text="Accepted">
      <formula>NOT(ISERROR(SEARCH(("Accepted"),(F532))))</formula>
    </cfRule>
  </conditionalFormatting>
  <conditionalFormatting sqref="F532">
    <cfRule type="cellIs" dxfId="426" priority="404" operator="equal">
      <formula>"Accepted"</formula>
    </cfRule>
  </conditionalFormatting>
  <conditionalFormatting sqref="F532">
    <cfRule type="containsText" dxfId="425" priority="405" operator="containsText" text="Accepted">
      <formula>NOT(ISERROR(SEARCH(("Accepted"),(F532))))</formula>
    </cfRule>
  </conditionalFormatting>
  <conditionalFormatting sqref="F535">
    <cfRule type="cellIs" dxfId="424" priority="388" operator="equal">
      <formula>"Accepted"</formula>
    </cfRule>
  </conditionalFormatting>
  <conditionalFormatting sqref="F535">
    <cfRule type="cellIs" dxfId="423" priority="389" operator="equal">
      <formula>"Accepted"</formula>
    </cfRule>
  </conditionalFormatting>
  <conditionalFormatting sqref="F535">
    <cfRule type="containsText" dxfId="422" priority="390" operator="containsText" text="Accepted">
      <formula>NOT(ISERROR(SEARCH(("Accepted"),(F535))))</formula>
    </cfRule>
  </conditionalFormatting>
  <conditionalFormatting sqref="F535">
    <cfRule type="cellIs" dxfId="421" priority="391" operator="equal">
      <formula>"Accepted"</formula>
    </cfRule>
  </conditionalFormatting>
  <conditionalFormatting sqref="F535">
    <cfRule type="containsText" dxfId="420" priority="392" operator="containsText" text="Accepted">
      <formula>NOT(ISERROR(SEARCH(("Accepted"),(F535))))</formula>
    </cfRule>
  </conditionalFormatting>
  <conditionalFormatting sqref="F535">
    <cfRule type="cellIs" dxfId="419" priority="393" operator="equal">
      <formula>"Accepted"</formula>
    </cfRule>
  </conditionalFormatting>
  <conditionalFormatting sqref="F535">
    <cfRule type="containsText" dxfId="418" priority="394" operator="containsText" text="Accepted">
      <formula>NOT(ISERROR(SEARCH(("Accepted"),(F535))))</formula>
    </cfRule>
  </conditionalFormatting>
  <conditionalFormatting sqref="F535">
    <cfRule type="cellIs" dxfId="417" priority="395" operator="equal">
      <formula>"Accepted"</formula>
    </cfRule>
  </conditionalFormatting>
  <conditionalFormatting sqref="F535">
    <cfRule type="containsText" dxfId="416" priority="396" operator="containsText" text="Accepted">
      <formula>NOT(ISERROR(SEARCH(("Accepted"),(F535))))</formula>
    </cfRule>
  </conditionalFormatting>
  <conditionalFormatting sqref="F536">
    <cfRule type="cellIs" dxfId="415" priority="379" operator="equal">
      <formula>"Accepted"</formula>
    </cfRule>
  </conditionalFormatting>
  <conditionalFormatting sqref="F536">
    <cfRule type="cellIs" dxfId="414" priority="380" operator="equal">
      <formula>"Accepted"</formula>
    </cfRule>
  </conditionalFormatting>
  <conditionalFormatting sqref="F536">
    <cfRule type="containsText" dxfId="413" priority="381" operator="containsText" text="Accepted">
      <formula>NOT(ISERROR(SEARCH(("Accepted"),(F536))))</formula>
    </cfRule>
  </conditionalFormatting>
  <conditionalFormatting sqref="F536">
    <cfRule type="cellIs" dxfId="412" priority="382" operator="equal">
      <formula>"Accepted"</formula>
    </cfRule>
  </conditionalFormatting>
  <conditionalFormatting sqref="F536">
    <cfRule type="containsText" dxfId="411" priority="383" operator="containsText" text="Accepted">
      <formula>NOT(ISERROR(SEARCH(("Accepted"),(F536))))</formula>
    </cfRule>
  </conditionalFormatting>
  <conditionalFormatting sqref="F536">
    <cfRule type="cellIs" dxfId="410" priority="384" operator="equal">
      <formula>"Accepted"</formula>
    </cfRule>
  </conditionalFormatting>
  <conditionalFormatting sqref="F536">
    <cfRule type="containsText" dxfId="409" priority="385" operator="containsText" text="Accepted">
      <formula>NOT(ISERROR(SEARCH(("Accepted"),(F536))))</formula>
    </cfRule>
  </conditionalFormatting>
  <conditionalFormatting sqref="F536">
    <cfRule type="cellIs" dxfId="408" priority="386" operator="equal">
      <formula>"Accepted"</formula>
    </cfRule>
  </conditionalFormatting>
  <conditionalFormatting sqref="F536">
    <cfRule type="containsText" dxfId="407" priority="387" operator="containsText" text="Accepted">
      <formula>NOT(ISERROR(SEARCH(("Accepted"),(F536))))</formula>
    </cfRule>
  </conditionalFormatting>
  <conditionalFormatting sqref="F537">
    <cfRule type="cellIs" dxfId="406" priority="370" operator="equal">
      <formula>"Accepted"</formula>
    </cfRule>
  </conditionalFormatting>
  <conditionalFormatting sqref="F537">
    <cfRule type="cellIs" dxfId="405" priority="371" operator="equal">
      <formula>"Accepted"</formula>
    </cfRule>
  </conditionalFormatting>
  <conditionalFormatting sqref="F537">
    <cfRule type="containsText" dxfId="404" priority="372" operator="containsText" text="Accepted">
      <formula>NOT(ISERROR(SEARCH(("Accepted"),(F537))))</formula>
    </cfRule>
  </conditionalFormatting>
  <conditionalFormatting sqref="F537">
    <cfRule type="cellIs" dxfId="403" priority="373" operator="equal">
      <formula>"Accepted"</formula>
    </cfRule>
  </conditionalFormatting>
  <conditionalFormatting sqref="F537">
    <cfRule type="containsText" dxfId="402" priority="374" operator="containsText" text="Accepted">
      <formula>NOT(ISERROR(SEARCH(("Accepted"),(F537))))</formula>
    </cfRule>
  </conditionalFormatting>
  <conditionalFormatting sqref="F537">
    <cfRule type="cellIs" dxfId="401" priority="375" operator="equal">
      <formula>"Accepted"</formula>
    </cfRule>
  </conditionalFormatting>
  <conditionalFormatting sqref="F537">
    <cfRule type="containsText" dxfId="400" priority="376" operator="containsText" text="Accepted">
      <formula>NOT(ISERROR(SEARCH(("Accepted"),(F537))))</formula>
    </cfRule>
  </conditionalFormatting>
  <conditionalFormatting sqref="F537">
    <cfRule type="cellIs" dxfId="399" priority="377" operator="equal">
      <formula>"Accepted"</formula>
    </cfRule>
  </conditionalFormatting>
  <conditionalFormatting sqref="F537">
    <cfRule type="containsText" dxfId="398" priority="378" operator="containsText" text="Accepted">
      <formula>NOT(ISERROR(SEARCH(("Accepted"),(F537))))</formula>
    </cfRule>
  </conditionalFormatting>
  <conditionalFormatting sqref="F540">
    <cfRule type="cellIs" dxfId="397" priority="361" operator="equal">
      <formula>"Accepted"</formula>
    </cfRule>
  </conditionalFormatting>
  <conditionalFormatting sqref="F540">
    <cfRule type="cellIs" dxfId="396" priority="362" operator="equal">
      <formula>"Accepted"</formula>
    </cfRule>
  </conditionalFormatting>
  <conditionalFormatting sqref="F540">
    <cfRule type="containsText" dxfId="395" priority="363" operator="containsText" text="Accepted">
      <formula>NOT(ISERROR(SEARCH(("Accepted"),(F540))))</formula>
    </cfRule>
  </conditionalFormatting>
  <conditionalFormatting sqref="F540">
    <cfRule type="cellIs" dxfId="394" priority="364" operator="equal">
      <formula>"Accepted"</formula>
    </cfRule>
  </conditionalFormatting>
  <conditionalFormatting sqref="F540">
    <cfRule type="containsText" dxfId="393" priority="365" operator="containsText" text="Accepted">
      <formula>NOT(ISERROR(SEARCH(("Accepted"),(F540))))</formula>
    </cfRule>
  </conditionalFormatting>
  <conditionalFormatting sqref="F540">
    <cfRule type="cellIs" dxfId="392" priority="366" operator="equal">
      <formula>"Accepted"</formula>
    </cfRule>
  </conditionalFormatting>
  <conditionalFormatting sqref="F540">
    <cfRule type="containsText" dxfId="391" priority="367" operator="containsText" text="Accepted">
      <formula>NOT(ISERROR(SEARCH(("Accepted"),(F540))))</formula>
    </cfRule>
  </conditionalFormatting>
  <conditionalFormatting sqref="F540">
    <cfRule type="cellIs" dxfId="390" priority="368" operator="equal">
      <formula>"Accepted"</formula>
    </cfRule>
  </conditionalFormatting>
  <conditionalFormatting sqref="F540">
    <cfRule type="containsText" dxfId="389" priority="369" operator="containsText" text="Accepted">
      <formula>NOT(ISERROR(SEARCH(("Accepted"),(F540))))</formula>
    </cfRule>
  </conditionalFormatting>
  <conditionalFormatting sqref="F541">
    <cfRule type="cellIs" dxfId="388" priority="352" operator="equal">
      <formula>"Accepted"</formula>
    </cfRule>
  </conditionalFormatting>
  <conditionalFormatting sqref="F541">
    <cfRule type="cellIs" dxfId="387" priority="353" operator="equal">
      <formula>"Accepted"</formula>
    </cfRule>
  </conditionalFormatting>
  <conditionalFormatting sqref="F541">
    <cfRule type="containsText" dxfId="386" priority="354" operator="containsText" text="Accepted">
      <formula>NOT(ISERROR(SEARCH(("Accepted"),(F541))))</formula>
    </cfRule>
  </conditionalFormatting>
  <conditionalFormatting sqref="F541">
    <cfRule type="cellIs" dxfId="385" priority="355" operator="equal">
      <formula>"Accepted"</formula>
    </cfRule>
  </conditionalFormatting>
  <conditionalFormatting sqref="F541">
    <cfRule type="containsText" dxfId="384" priority="356" operator="containsText" text="Accepted">
      <formula>NOT(ISERROR(SEARCH(("Accepted"),(F541))))</formula>
    </cfRule>
  </conditionalFormatting>
  <conditionalFormatting sqref="F541">
    <cfRule type="cellIs" dxfId="383" priority="357" operator="equal">
      <formula>"Accepted"</formula>
    </cfRule>
  </conditionalFormatting>
  <conditionalFormatting sqref="F541">
    <cfRule type="containsText" dxfId="382" priority="358" operator="containsText" text="Accepted">
      <formula>NOT(ISERROR(SEARCH(("Accepted"),(F541))))</formula>
    </cfRule>
  </conditionalFormatting>
  <conditionalFormatting sqref="F541">
    <cfRule type="cellIs" dxfId="381" priority="359" operator="equal">
      <formula>"Accepted"</formula>
    </cfRule>
  </conditionalFormatting>
  <conditionalFormatting sqref="F541">
    <cfRule type="containsText" dxfId="380" priority="360" operator="containsText" text="Accepted">
      <formula>NOT(ISERROR(SEARCH(("Accepted"),(F541))))</formula>
    </cfRule>
  </conditionalFormatting>
  <conditionalFormatting sqref="F542">
    <cfRule type="cellIs" dxfId="379" priority="343" operator="equal">
      <formula>"Accepted"</formula>
    </cfRule>
  </conditionalFormatting>
  <conditionalFormatting sqref="F542">
    <cfRule type="cellIs" dxfId="378" priority="344" operator="equal">
      <formula>"Accepted"</formula>
    </cfRule>
  </conditionalFormatting>
  <conditionalFormatting sqref="F542">
    <cfRule type="containsText" dxfId="377" priority="345" operator="containsText" text="Accepted">
      <formula>NOT(ISERROR(SEARCH(("Accepted"),(F542))))</formula>
    </cfRule>
  </conditionalFormatting>
  <conditionalFormatting sqref="F542">
    <cfRule type="cellIs" dxfId="376" priority="346" operator="equal">
      <formula>"Accepted"</formula>
    </cfRule>
  </conditionalFormatting>
  <conditionalFormatting sqref="F542">
    <cfRule type="containsText" dxfId="375" priority="347" operator="containsText" text="Accepted">
      <formula>NOT(ISERROR(SEARCH(("Accepted"),(F542))))</formula>
    </cfRule>
  </conditionalFormatting>
  <conditionalFormatting sqref="F542">
    <cfRule type="cellIs" dxfId="374" priority="348" operator="equal">
      <formula>"Accepted"</formula>
    </cfRule>
  </conditionalFormatting>
  <conditionalFormatting sqref="F542">
    <cfRule type="containsText" dxfId="373" priority="349" operator="containsText" text="Accepted">
      <formula>NOT(ISERROR(SEARCH(("Accepted"),(F542))))</formula>
    </cfRule>
  </conditionalFormatting>
  <conditionalFormatting sqref="F542">
    <cfRule type="cellIs" dxfId="372" priority="350" operator="equal">
      <formula>"Accepted"</formula>
    </cfRule>
  </conditionalFormatting>
  <conditionalFormatting sqref="F542">
    <cfRule type="containsText" dxfId="371" priority="351" operator="containsText" text="Accepted">
      <formula>NOT(ISERROR(SEARCH(("Accepted"),(F542))))</formula>
    </cfRule>
  </conditionalFormatting>
  <conditionalFormatting sqref="F543">
    <cfRule type="cellIs" dxfId="370" priority="334" operator="equal">
      <formula>"Accepted"</formula>
    </cfRule>
  </conditionalFormatting>
  <conditionalFormatting sqref="F543">
    <cfRule type="cellIs" dxfId="369" priority="335" operator="equal">
      <formula>"Accepted"</formula>
    </cfRule>
  </conditionalFormatting>
  <conditionalFormatting sqref="F543">
    <cfRule type="containsText" dxfId="368" priority="336" operator="containsText" text="Accepted">
      <formula>NOT(ISERROR(SEARCH(("Accepted"),(F543))))</formula>
    </cfRule>
  </conditionalFormatting>
  <conditionalFormatting sqref="F543">
    <cfRule type="cellIs" dxfId="367" priority="337" operator="equal">
      <formula>"Accepted"</formula>
    </cfRule>
  </conditionalFormatting>
  <conditionalFormatting sqref="F543">
    <cfRule type="containsText" dxfId="366" priority="338" operator="containsText" text="Accepted">
      <formula>NOT(ISERROR(SEARCH(("Accepted"),(F543))))</formula>
    </cfRule>
  </conditionalFormatting>
  <conditionalFormatting sqref="F543">
    <cfRule type="cellIs" dxfId="365" priority="339" operator="equal">
      <formula>"Accepted"</formula>
    </cfRule>
  </conditionalFormatting>
  <conditionalFormatting sqref="F543">
    <cfRule type="containsText" dxfId="364" priority="340" operator="containsText" text="Accepted">
      <formula>NOT(ISERROR(SEARCH(("Accepted"),(F543))))</formula>
    </cfRule>
  </conditionalFormatting>
  <conditionalFormatting sqref="F543">
    <cfRule type="cellIs" dxfId="363" priority="341" operator="equal">
      <formula>"Accepted"</formula>
    </cfRule>
  </conditionalFormatting>
  <conditionalFormatting sqref="F543">
    <cfRule type="containsText" dxfId="362" priority="342" operator="containsText" text="Accepted">
      <formula>NOT(ISERROR(SEARCH(("Accepted"),(F543))))</formula>
    </cfRule>
  </conditionalFormatting>
  <conditionalFormatting sqref="F545">
    <cfRule type="cellIs" dxfId="361" priority="325" operator="equal">
      <formula>"Accepted"</formula>
    </cfRule>
  </conditionalFormatting>
  <conditionalFormatting sqref="F545">
    <cfRule type="cellIs" dxfId="360" priority="326" operator="equal">
      <formula>"Accepted"</formula>
    </cfRule>
  </conditionalFormatting>
  <conditionalFormatting sqref="F545">
    <cfRule type="containsText" dxfId="359" priority="327" operator="containsText" text="Accepted">
      <formula>NOT(ISERROR(SEARCH(("Accepted"),(F545))))</formula>
    </cfRule>
  </conditionalFormatting>
  <conditionalFormatting sqref="F545">
    <cfRule type="cellIs" dxfId="358" priority="328" operator="equal">
      <formula>"Accepted"</formula>
    </cfRule>
  </conditionalFormatting>
  <conditionalFormatting sqref="F545">
    <cfRule type="containsText" dxfId="357" priority="329" operator="containsText" text="Accepted">
      <formula>NOT(ISERROR(SEARCH(("Accepted"),(F545))))</formula>
    </cfRule>
  </conditionalFormatting>
  <conditionalFormatting sqref="F545">
    <cfRule type="cellIs" dxfId="356" priority="330" operator="equal">
      <formula>"Accepted"</formula>
    </cfRule>
  </conditionalFormatting>
  <conditionalFormatting sqref="F545">
    <cfRule type="containsText" dxfId="355" priority="331" operator="containsText" text="Accepted">
      <formula>NOT(ISERROR(SEARCH(("Accepted"),(F545))))</formula>
    </cfRule>
  </conditionalFormatting>
  <conditionalFormatting sqref="F545">
    <cfRule type="cellIs" dxfId="354" priority="332" operator="equal">
      <formula>"Accepted"</formula>
    </cfRule>
  </conditionalFormatting>
  <conditionalFormatting sqref="F545">
    <cfRule type="containsText" dxfId="353" priority="333" operator="containsText" text="Accepted">
      <formula>NOT(ISERROR(SEARCH(("Accepted"),(F545))))</formula>
    </cfRule>
  </conditionalFormatting>
  <conditionalFormatting sqref="F547">
    <cfRule type="cellIs" dxfId="352" priority="316" operator="equal">
      <formula>"Accepted"</formula>
    </cfRule>
  </conditionalFormatting>
  <conditionalFormatting sqref="F547">
    <cfRule type="cellIs" dxfId="351" priority="317" operator="equal">
      <formula>"Accepted"</formula>
    </cfRule>
  </conditionalFormatting>
  <conditionalFormatting sqref="F547">
    <cfRule type="containsText" dxfId="350" priority="318" operator="containsText" text="Accepted">
      <formula>NOT(ISERROR(SEARCH(("Accepted"),(F547))))</formula>
    </cfRule>
  </conditionalFormatting>
  <conditionalFormatting sqref="F547">
    <cfRule type="cellIs" dxfId="349" priority="319" operator="equal">
      <formula>"Accepted"</formula>
    </cfRule>
  </conditionalFormatting>
  <conditionalFormatting sqref="F547">
    <cfRule type="containsText" dxfId="348" priority="320" operator="containsText" text="Accepted">
      <formula>NOT(ISERROR(SEARCH(("Accepted"),(F547))))</formula>
    </cfRule>
  </conditionalFormatting>
  <conditionalFormatting sqref="F547">
    <cfRule type="cellIs" dxfId="347" priority="321" operator="equal">
      <formula>"Accepted"</formula>
    </cfRule>
  </conditionalFormatting>
  <conditionalFormatting sqref="F547">
    <cfRule type="containsText" dxfId="346" priority="322" operator="containsText" text="Accepted">
      <formula>NOT(ISERROR(SEARCH(("Accepted"),(F547))))</formula>
    </cfRule>
  </conditionalFormatting>
  <conditionalFormatting sqref="F547">
    <cfRule type="cellIs" dxfId="345" priority="323" operator="equal">
      <formula>"Accepted"</formula>
    </cfRule>
  </conditionalFormatting>
  <conditionalFormatting sqref="F547">
    <cfRule type="containsText" dxfId="344" priority="324" operator="containsText" text="Accepted">
      <formula>NOT(ISERROR(SEARCH(("Accepted"),(F547))))</formula>
    </cfRule>
  </conditionalFormatting>
  <conditionalFormatting sqref="F548">
    <cfRule type="cellIs" dxfId="343" priority="307" operator="equal">
      <formula>"Accepted"</formula>
    </cfRule>
  </conditionalFormatting>
  <conditionalFormatting sqref="F548">
    <cfRule type="cellIs" dxfId="342" priority="308" operator="equal">
      <formula>"Accepted"</formula>
    </cfRule>
  </conditionalFormatting>
  <conditionalFormatting sqref="F548">
    <cfRule type="containsText" dxfId="341" priority="309" operator="containsText" text="Accepted">
      <formula>NOT(ISERROR(SEARCH(("Accepted"),(F548))))</formula>
    </cfRule>
  </conditionalFormatting>
  <conditionalFormatting sqref="F548">
    <cfRule type="cellIs" dxfId="340" priority="310" operator="equal">
      <formula>"Accepted"</formula>
    </cfRule>
  </conditionalFormatting>
  <conditionalFormatting sqref="F548">
    <cfRule type="containsText" dxfId="339" priority="311" operator="containsText" text="Accepted">
      <formula>NOT(ISERROR(SEARCH(("Accepted"),(F548))))</formula>
    </cfRule>
  </conditionalFormatting>
  <conditionalFormatting sqref="F548">
    <cfRule type="cellIs" dxfId="338" priority="312" operator="equal">
      <formula>"Accepted"</formula>
    </cfRule>
  </conditionalFormatting>
  <conditionalFormatting sqref="F548">
    <cfRule type="containsText" dxfId="337" priority="313" operator="containsText" text="Accepted">
      <formula>NOT(ISERROR(SEARCH(("Accepted"),(F548))))</formula>
    </cfRule>
  </conditionalFormatting>
  <conditionalFormatting sqref="F548">
    <cfRule type="cellIs" dxfId="336" priority="314" operator="equal">
      <formula>"Accepted"</formula>
    </cfRule>
  </conditionalFormatting>
  <conditionalFormatting sqref="F548">
    <cfRule type="containsText" dxfId="335" priority="315" operator="containsText" text="Accepted">
      <formula>NOT(ISERROR(SEARCH(("Accepted"),(F548))))</formula>
    </cfRule>
  </conditionalFormatting>
  <conditionalFormatting sqref="F550">
    <cfRule type="cellIs" dxfId="334" priority="298" operator="equal">
      <formula>"Accepted"</formula>
    </cfRule>
  </conditionalFormatting>
  <conditionalFormatting sqref="F550">
    <cfRule type="cellIs" dxfId="333" priority="299" operator="equal">
      <formula>"Accepted"</formula>
    </cfRule>
  </conditionalFormatting>
  <conditionalFormatting sqref="F550">
    <cfRule type="containsText" dxfId="332" priority="300" operator="containsText" text="Accepted">
      <formula>NOT(ISERROR(SEARCH(("Accepted"),(F550))))</formula>
    </cfRule>
  </conditionalFormatting>
  <conditionalFormatting sqref="F550">
    <cfRule type="cellIs" dxfId="331" priority="301" operator="equal">
      <formula>"Accepted"</formula>
    </cfRule>
  </conditionalFormatting>
  <conditionalFormatting sqref="F550">
    <cfRule type="containsText" dxfId="330" priority="302" operator="containsText" text="Accepted">
      <formula>NOT(ISERROR(SEARCH(("Accepted"),(F550))))</formula>
    </cfRule>
  </conditionalFormatting>
  <conditionalFormatting sqref="F550">
    <cfRule type="cellIs" dxfId="329" priority="303" operator="equal">
      <formula>"Accepted"</formula>
    </cfRule>
  </conditionalFormatting>
  <conditionalFormatting sqref="F550">
    <cfRule type="containsText" dxfId="328" priority="304" operator="containsText" text="Accepted">
      <formula>NOT(ISERROR(SEARCH(("Accepted"),(F550))))</formula>
    </cfRule>
  </conditionalFormatting>
  <conditionalFormatting sqref="F550">
    <cfRule type="cellIs" dxfId="327" priority="305" operator="equal">
      <formula>"Accepted"</formula>
    </cfRule>
  </conditionalFormatting>
  <conditionalFormatting sqref="F550">
    <cfRule type="containsText" dxfId="326" priority="306" operator="containsText" text="Accepted">
      <formula>NOT(ISERROR(SEARCH(("Accepted"),(F550))))</formula>
    </cfRule>
  </conditionalFormatting>
  <conditionalFormatting sqref="F555">
    <cfRule type="cellIs" dxfId="325" priority="289" operator="equal">
      <formula>"Accepted"</formula>
    </cfRule>
  </conditionalFormatting>
  <conditionalFormatting sqref="F555">
    <cfRule type="cellIs" dxfId="324" priority="290" operator="equal">
      <formula>"Accepted"</formula>
    </cfRule>
  </conditionalFormatting>
  <conditionalFormatting sqref="F555">
    <cfRule type="containsText" dxfId="323" priority="291" operator="containsText" text="Accepted">
      <formula>NOT(ISERROR(SEARCH(("Accepted"),(F555))))</formula>
    </cfRule>
  </conditionalFormatting>
  <conditionalFormatting sqref="F555">
    <cfRule type="cellIs" dxfId="322" priority="292" operator="equal">
      <formula>"Accepted"</formula>
    </cfRule>
  </conditionalFormatting>
  <conditionalFormatting sqref="F555">
    <cfRule type="containsText" dxfId="321" priority="293" operator="containsText" text="Accepted">
      <formula>NOT(ISERROR(SEARCH(("Accepted"),(F555))))</formula>
    </cfRule>
  </conditionalFormatting>
  <conditionalFormatting sqref="F555">
    <cfRule type="cellIs" dxfId="320" priority="294" operator="equal">
      <formula>"Accepted"</formula>
    </cfRule>
  </conditionalFormatting>
  <conditionalFormatting sqref="F555">
    <cfRule type="containsText" dxfId="319" priority="295" operator="containsText" text="Accepted">
      <formula>NOT(ISERROR(SEARCH(("Accepted"),(F555))))</formula>
    </cfRule>
  </conditionalFormatting>
  <conditionalFormatting sqref="F555">
    <cfRule type="cellIs" dxfId="318" priority="296" operator="equal">
      <formula>"Accepted"</formula>
    </cfRule>
  </conditionalFormatting>
  <conditionalFormatting sqref="F555">
    <cfRule type="containsText" dxfId="317" priority="297" operator="containsText" text="Accepted">
      <formula>NOT(ISERROR(SEARCH(("Accepted"),(F555))))</formula>
    </cfRule>
  </conditionalFormatting>
  <conditionalFormatting sqref="F569">
    <cfRule type="cellIs" dxfId="316" priority="288" operator="equal">
      <formula>"Accepted"</formula>
    </cfRule>
  </conditionalFormatting>
  <conditionalFormatting sqref="F569">
    <cfRule type="cellIs" dxfId="315" priority="287" operator="equal">
      <formula>"Accepted"</formula>
    </cfRule>
  </conditionalFormatting>
  <conditionalFormatting sqref="F569">
    <cfRule type="containsText" dxfId="314" priority="286" operator="containsText" text="Accepted">
      <formula>NOT(ISERROR(SEARCH(("Accepted"),(F569))))</formula>
    </cfRule>
  </conditionalFormatting>
  <conditionalFormatting sqref="F569">
    <cfRule type="cellIs" dxfId="313" priority="285" operator="equal">
      <formula>"Accepted"</formula>
    </cfRule>
  </conditionalFormatting>
  <conditionalFormatting sqref="F569">
    <cfRule type="containsText" dxfId="312" priority="284" operator="containsText" text="Accepted">
      <formula>NOT(ISERROR(SEARCH(("Accepted"),(F569))))</formula>
    </cfRule>
  </conditionalFormatting>
  <conditionalFormatting sqref="F601:F602">
    <cfRule type="cellIs" dxfId="311" priority="281" operator="equal">
      <formula>"Accepted"</formula>
    </cfRule>
  </conditionalFormatting>
  <conditionalFormatting sqref="F601:F602">
    <cfRule type="containsText" dxfId="310" priority="282" operator="containsText" text="Accepted">
      <formula>NOT(ISERROR(SEARCH(("Accepted"),(F601))))</formula>
    </cfRule>
  </conditionalFormatting>
  <conditionalFormatting sqref="F601:F602">
    <cfRule type="containsText" dxfId="309" priority="283" operator="containsText" text="Accepted">
      <formula>NOT(ISERROR(SEARCH(("Accepted"),(F601))))</formula>
    </cfRule>
  </conditionalFormatting>
  <conditionalFormatting sqref="B601">
    <cfRule type="duplicateValues" dxfId="308" priority="279"/>
    <cfRule type="duplicateValues" dxfId="307" priority="280"/>
  </conditionalFormatting>
  <conditionalFormatting sqref="H525">
    <cfRule type="containsText" dxfId="306" priority="273" operator="containsText" text="negative+'Profiling-LinkedIn'!">
      <formula>NOT(ISERROR(SEARCH(("negative+'Profiling-LinkedIn'!"),(H525))))</formula>
    </cfRule>
  </conditionalFormatting>
  <conditionalFormatting sqref="H525">
    <cfRule type="containsText" dxfId="305" priority="274" operator="containsText" text="negative">
      <formula>NOT(ISERROR(SEARCH(("negative"),(H525))))</formula>
    </cfRule>
  </conditionalFormatting>
  <conditionalFormatting sqref="H525">
    <cfRule type="containsText" dxfId="304" priority="275" operator="containsText" text="Positive">
      <formula>NOT(ISERROR(SEARCH(("Positive"),(H525))))</formula>
    </cfRule>
  </conditionalFormatting>
  <conditionalFormatting sqref="H525">
    <cfRule type="cellIs" dxfId="303" priority="276" operator="equal">
      <formula>"Neutral"</formula>
    </cfRule>
  </conditionalFormatting>
  <conditionalFormatting sqref="H525">
    <cfRule type="cellIs" dxfId="302" priority="277" operator="equal">
      <formula>"Positive"</formula>
    </cfRule>
  </conditionalFormatting>
  <conditionalFormatting sqref="H525">
    <cfRule type="cellIs" dxfId="301" priority="278" operator="equal">
      <formula>"Negative"</formula>
    </cfRule>
  </conditionalFormatting>
  <conditionalFormatting sqref="F600">
    <cfRule type="cellIs" dxfId="300" priority="270" operator="equal">
      <formula>"Accepted"</formula>
    </cfRule>
  </conditionalFormatting>
  <conditionalFormatting sqref="F600">
    <cfRule type="containsText" dxfId="299" priority="271" operator="containsText" text="Accepted">
      <formula>NOT(ISERROR(SEARCH(("Accepted"),(F600))))</formula>
    </cfRule>
  </conditionalFormatting>
  <conditionalFormatting sqref="F600">
    <cfRule type="containsText" dxfId="298" priority="272" operator="containsText" text="Accepted">
      <formula>NOT(ISERROR(SEARCH(("Accepted"),(F600))))</formula>
    </cfRule>
  </conditionalFormatting>
  <conditionalFormatting sqref="H601">
    <cfRule type="containsText" dxfId="297" priority="264" operator="containsText" text="negative+'Profiling-LinkedIn'!">
      <formula>NOT(ISERROR(SEARCH(("negative+'Profiling-LinkedIn'!"),(H601))))</formula>
    </cfRule>
  </conditionalFormatting>
  <conditionalFormatting sqref="H601">
    <cfRule type="containsText" dxfId="296" priority="265" operator="containsText" text="negative">
      <formula>NOT(ISERROR(SEARCH(("negative"),(H601))))</formula>
    </cfRule>
  </conditionalFormatting>
  <conditionalFormatting sqref="H601">
    <cfRule type="containsText" dxfId="295" priority="266" operator="containsText" text="Positive">
      <formula>NOT(ISERROR(SEARCH(("Positive"),(H601))))</formula>
    </cfRule>
  </conditionalFormatting>
  <conditionalFormatting sqref="H601">
    <cfRule type="cellIs" dxfId="294" priority="267" operator="equal">
      <formula>"Neutral"</formula>
    </cfRule>
  </conditionalFormatting>
  <conditionalFormatting sqref="H601">
    <cfRule type="cellIs" dxfId="293" priority="268" operator="equal">
      <formula>"Positive"</formula>
    </cfRule>
  </conditionalFormatting>
  <conditionalFormatting sqref="H601">
    <cfRule type="cellIs" dxfId="292" priority="269" operator="equal">
      <formula>"Negative"</formula>
    </cfRule>
  </conditionalFormatting>
  <conditionalFormatting sqref="D601">
    <cfRule type="duplicateValues" dxfId="291" priority="263"/>
  </conditionalFormatting>
  <conditionalFormatting sqref="F500">
    <cfRule type="cellIs" dxfId="290" priority="260" operator="equal">
      <formula>"Accepted"</formula>
    </cfRule>
  </conditionalFormatting>
  <conditionalFormatting sqref="F500">
    <cfRule type="containsText" dxfId="289" priority="261" operator="containsText" text="Accepted">
      <formula>NOT(ISERROR(SEARCH(("Accepted"),(F500))))</formula>
    </cfRule>
  </conditionalFormatting>
  <conditionalFormatting sqref="F500">
    <cfRule type="containsText" dxfId="288" priority="262" operator="containsText" text="Accepted">
      <formula>NOT(ISERROR(SEARCH(("Accepted"),(F500))))</formula>
    </cfRule>
  </conditionalFormatting>
  <conditionalFormatting sqref="H581">
    <cfRule type="containsText" dxfId="287" priority="254" operator="containsText" text="negative+'Profiling-LinkedIn'!">
      <formula>NOT(ISERROR(SEARCH(("negative+'Profiling-LinkedIn'!"),(H581))))</formula>
    </cfRule>
  </conditionalFormatting>
  <conditionalFormatting sqref="H581">
    <cfRule type="containsText" dxfId="286" priority="255" operator="containsText" text="negative">
      <formula>NOT(ISERROR(SEARCH(("negative"),(H581))))</formula>
    </cfRule>
  </conditionalFormatting>
  <conditionalFormatting sqref="H581">
    <cfRule type="containsText" dxfId="285" priority="256" operator="containsText" text="Positive">
      <formula>NOT(ISERROR(SEARCH(("Positive"),(H581))))</formula>
    </cfRule>
  </conditionalFormatting>
  <conditionalFormatting sqref="H581">
    <cfRule type="cellIs" dxfId="284" priority="257" operator="equal">
      <formula>"Neutral"</formula>
    </cfRule>
  </conditionalFormatting>
  <conditionalFormatting sqref="H581">
    <cfRule type="cellIs" dxfId="283" priority="258" operator="equal">
      <formula>"Positive"</formula>
    </cfRule>
  </conditionalFormatting>
  <conditionalFormatting sqref="H581">
    <cfRule type="cellIs" dxfId="282" priority="259" operator="equal">
      <formula>"Negative"</formula>
    </cfRule>
  </conditionalFormatting>
  <conditionalFormatting sqref="H210">
    <cfRule type="containsText" dxfId="281" priority="247" operator="containsText" text="negative+'Profiling-LinkedIn'!">
      <formula>NOT(ISERROR(SEARCH(("negative+'Profiling-LinkedIn'!"),(H210))))</formula>
    </cfRule>
  </conditionalFormatting>
  <conditionalFormatting sqref="H210">
    <cfRule type="containsText" dxfId="280" priority="248" operator="containsText" text="negative">
      <formula>NOT(ISERROR(SEARCH(("negative"),(H210))))</formula>
    </cfRule>
  </conditionalFormatting>
  <conditionalFormatting sqref="H210">
    <cfRule type="containsText" dxfId="279" priority="249" operator="containsText" text="Positive">
      <formula>NOT(ISERROR(SEARCH(("Positive"),(H210))))</formula>
    </cfRule>
  </conditionalFormatting>
  <conditionalFormatting sqref="H210">
    <cfRule type="cellIs" dxfId="278" priority="250" operator="equal">
      <formula>"Neutral"</formula>
    </cfRule>
  </conditionalFormatting>
  <conditionalFormatting sqref="H210">
    <cfRule type="cellIs" dxfId="277" priority="251" operator="equal">
      <formula>"Positive"</formula>
    </cfRule>
  </conditionalFormatting>
  <conditionalFormatting sqref="H210">
    <cfRule type="cellIs" dxfId="276" priority="252" operator="equal">
      <formula>"Negative"</formula>
    </cfRule>
  </conditionalFormatting>
  <conditionalFormatting sqref="H210">
    <cfRule type="cellIs" dxfId="275" priority="253" operator="equal">
      <formula>"Neutral"</formula>
    </cfRule>
  </conditionalFormatting>
  <conditionalFormatting sqref="H231">
    <cfRule type="containsText" dxfId="274" priority="240" operator="containsText" text="negative+'Profiling-LinkedIn'!">
      <formula>NOT(ISERROR(SEARCH(("negative+'Profiling-LinkedIn'!"),(H231))))</formula>
    </cfRule>
  </conditionalFormatting>
  <conditionalFormatting sqref="H231">
    <cfRule type="containsText" dxfId="273" priority="241" operator="containsText" text="negative">
      <formula>NOT(ISERROR(SEARCH(("negative"),(H231))))</formula>
    </cfRule>
  </conditionalFormatting>
  <conditionalFormatting sqref="H231">
    <cfRule type="containsText" dxfId="272" priority="242" operator="containsText" text="Positive">
      <formula>NOT(ISERROR(SEARCH(("Positive"),(H231))))</formula>
    </cfRule>
  </conditionalFormatting>
  <conditionalFormatting sqref="H231">
    <cfRule type="cellIs" dxfId="271" priority="243" operator="equal">
      <formula>"Neutral"</formula>
    </cfRule>
  </conditionalFormatting>
  <conditionalFormatting sqref="H231">
    <cfRule type="cellIs" dxfId="270" priority="244" operator="equal">
      <formula>"Positive"</formula>
    </cfRule>
  </conditionalFormatting>
  <conditionalFormatting sqref="H231">
    <cfRule type="cellIs" dxfId="269" priority="245" operator="equal">
      <formula>"Negative"</formula>
    </cfRule>
  </conditionalFormatting>
  <conditionalFormatting sqref="H231">
    <cfRule type="cellIs" dxfId="268" priority="246" operator="equal">
      <formula>"Neutral"</formula>
    </cfRule>
  </conditionalFormatting>
  <conditionalFormatting sqref="H188">
    <cfRule type="containsText" dxfId="267" priority="233" operator="containsText" text="negative+'Profiling-LinkedIn'!">
      <formula>NOT(ISERROR(SEARCH(("negative+'Profiling-LinkedIn'!"),(H188))))</formula>
    </cfRule>
  </conditionalFormatting>
  <conditionalFormatting sqref="H188">
    <cfRule type="containsText" dxfId="266" priority="234" operator="containsText" text="negative">
      <formula>NOT(ISERROR(SEARCH(("negative"),(H188))))</formula>
    </cfRule>
  </conditionalFormatting>
  <conditionalFormatting sqref="H188">
    <cfRule type="containsText" dxfId="265" priority="235" operator="containsText" text="Positive">
      <formula>NOT(ISERROR(SEARCH(("Positive"),(H188))))</formula>
    </cfRule>
  </conditionalFormatting>
  <conditionalFormatting sqref="H188">
    <cfRule type="cellIs" dxfId="264" priority="236" operator="equal">
      <formula>"Neutral"</formula>
    </cfRule>
  </conditionalFormatting>
  <conditionalFormatting sqref="H188">
    <cfRule type="cellIs" dxfId="263" priority="237" operator="equal">
      <formula>"Positive"</formula>
    </cfRule>
  </conditionalFormatting>
  <conditionalFormatting sqref="H188">
    <cfRule type="cellIs" dxfId="262" priority="238" operator="equal">
      <formula>"Negative"</formula>
    </cfRule>
  </conditionalFormatting>
  <conditionalFormatting sqref="H188">
    <cfRule type="cellIs" dxfId="261" priority="239" operator="equal">
      <formula>"Neutral"</formula>
    </cfRule>
  </conditionalFormatting>
  <conditionalFormatting sqref="F461">
    <cfRule type="cellIs" dxfId="260" priority="230" operator="equal">
      <formula>"Accepted"</formula>
    </cfRule>
  </conditionalFormatting>
  <conditionalFormatting sqref="F461">
    <cfRule type="containsText" dxfId="259" priority="231" operator="containsText" text="Accepted">
      <formula>NOT(ISERROR(SEARCH(("Accepted"),(F461))))</formula>
    </cfRule>
  </conditionalFormatting>
  <conditionalFormatting sqref="F461">
    <cfRule type="containsText" dxfId="258" priority="232" operator="containsText" text="Accepted">
      <formula>NOT(ISERROR(SEARCH(("Accepted"),(F461))))</formula>
    </cfRule>
  </conditionalFormatting>
  <conditionalFormatting sqref="H192">
    <cfRule type="containsText" dxfId="257" priority="223" operator="containsText" text="negative+'Profiling-LinkedIn'!">
      <formula>NOT(ISERROR(SEARCH(("negative+'Profiling-LinkedIn'!"),(H192))))</formula>
    </cfRule>
  </conditionalFormatting>
  <conditionalFormatting sqref="H192">
    <cfRule type="containsText" dxfId="256" priority="224" operator="containsText" text="negative">
      <formula>NOT(ISERROR(SEARCH(("negative"),(H192))))</formula>
    </cfRule>
  </conditionalFormatting>
  <conditionalFormatting sqref="H192">
    <cfRule type="containsText" dxfId="255" priority="225" operator="containsText" text="Positive">
      <formula>NOT(ISERROR(SEARCH(("Positive"),(H192))))</formula>
    </cfRule>
  </conditionalFormatting>
  <conditionalFormatting sqref="H192">
    <cfRule type="cellIs" dxfId="254" priority="226" operator="equal">
      <formula>"Neutral"</formula>
    </cfRule>
  </conditionalFormatting>
  <conditionalFormatting sqref="H192">
    <cfRule type="cellIs" dxfId="253" priority="227" operator="equal">
      <formula>"Positive"</formula>
    </cfRule>
  </conditionalFormatting>
  <conditionalFormatting sqref="H192">
    <cfRule type="cellIs" dxfId="252" priority="228" operator="equal">
      <formula>"Negative"</formula>
    </cfRule>
  </conditionalFormatting>
  <conditionalFormatting sqref="H192">
    <cfRule type="cellIs" dxfId="251" priority="229" operator="equal">
      <formula>"Neutral"</formula>
    </cfRule>
  </conditionalFormatting>
  <conditionalFormatting sqref="H288">
    <cfRule type="containsText" dxfId="250" priority="217" operator="containsText" text="negative+'Profiling-LinkedIn'!">
      <formula>NOT(ISERROR(SEARCH(("negative+'Profiling-LinkedIn'!"),(H288))))</formula>
    </cfRule>
  </conditionalFormatting>
  <conditionalFormatting sqref="H288">
    <cfRule type="containsText" dxfId="249" priority="218" operator="containsText" text="negative">
      <formula>NOT(ISERROR(SEARCH(("negative"),(H288))))</formula>
    </cfRule>
  </conditionalFormatting>
  <conditionalFormatting sqref="H288">
    <cfRule type="containsText" dxfId="248" priority="219" operator="containsText" text="Positive">
      <formula>NOT(ISERROR(SEARCH(("Positive"),(H288))))</formula>
    </cfRule>
  </conditionalFormatting>
  <conditionalFormatting sqref="H288">
    <cfRule type="cellIs" dxfId="247" priority="220" operator="equal">
      <formula>"Neutral"</formula>
    </cfRule>
  </conditionalFormatting>
  <conditionalFormatting sqref="H288">
    <cfRule type="cellIs" dxfId="246" priority="221" operator="equal">
      <formula>"Positive"</formula>
    </cfRule>
  </conditionalFormatting>
  <conditionalFormatting sqref="H288">
    <cfRule type="cellIs" dxfId="245" priority="222" operator="equal">
      <formula>"Negative"</formula>
    </cfRule>
  </conditionalFormatting>
  <conditionalFormatting sqref="H444">
    <cfRule type="containsText" dxfId="244" priority="211" operator="containsText" text="negative+'Profiling-LinkedIn'!">
      <formula>NOT(ISERROR(SEARCH(("negative+'Profiling-LinkedIn'!"),(H444))))</formula>
    </cfRule>
  </conditionalFormatting>
  <conditionalFormatting sqref="H444">
    <cfRule type="containsText" dxfId="243" priority="212" operator="containsText" text="negative">
      <formula>NOT(ISERROR(SEARCH(("negative"),(H444))))</formula>
    </cfRule>
  </conditionalFormatting>
  <conditionalFormatting sqref="H444">
    <cfRule type="containsText" dxfId="242" priority="213" operator="containsText" text="Positive">
      <formula>NOT(ISERROR(SEARCH(("Positive"),(H444))))</formula>
    </cfRule>
  </conditionalFormatting>
  <conditionalFormatting sqref="H444">
    <cfRule type="cellIs" dxfId="241" priority="214" operator="equal">
      <formula>"Neutral"</formula>
    </cfRule>
  </conditionalFormatting>
  <conditionalFormatting sqref="H444">
    <cfRule type="cellIs" dxfId="240" priority="215" operator="equal">
      <formula>"Positive"</formula>
    </cfRule>
  </conditionalFormatting>
  <conditionalFormatting sqref="H444">
    <cfRule type="cellIs" dxfId="239" priority="216" operator="equal">
      <formula>"Negative"</formula>
    </cfRule>
  </conditionalFormatting>
  <conditionalFormatting sqref="H455">
    <cfRule type="containsText" dxfId="238" priority="204" operator="containsText" text="negative+'Profiling-LinkedIn'!">
      <formula>NOT(ISERROR(SEARCH(("negative+'Profiling-LinkedIn'!"),(H455))))</formula>
    </cfRule>
  </conditionalFormatting>
  <conditionalFormatting sqref="H455">
    <cfRule type="containsText" dxfId="237" priority="205" operator="containsText" text="negative">
      <formula>NOT(ISERROR(SEARCH(("negative"),(H455))))</formula>
    </cfRule>
  </conditionalFormatting>
  <conditionalFormatting sqref="H455">
    <cfRule type="containsText" dxfId="236" priority="206" operator="containsText" text="Positive">
      <formula>NOT(ISERROR(SEARCH(("Positive"),(H455))))</formula>
    </cfRule>
  </conditionalFormatting>
  <conditionalFormatting sqref="H455">
    <cfRule type="cellIs" dxfId="235" priority="207" operator="equal">
      <formula>"Neutral"</formula>
    </cfRule>
  </conditionalFormatting>
  <conditionalFormatting sqref="H455">
    <cfRule type="cellIs" dxfId="234" priority="208" operator="equal">
      <formula>"Positive"</formula>
    </cfRule>
  </conditionalFormatting>
  <conditionalFormatting sqref="H455">
    <cfRule type="cellIs" dxfId="233" priority="209" operator="equal">
      <formula>"Negative"</formula>
    </cfRule>
  </conditionalFormatting>
  <conditionalFormatting sqref="H455">
    <cfRule type="cellIs" dxfId="232" priority="210" operator="equal">
      <formula>"Neutral"</formula>
    </cfRule>
  </conditionalFormatting>
  <conditionalFormatting sqref="H476">
    <cfRule type="containsText" dxfId="231" priority="197" operator="containsText" text="negative+'Profiling-LinkedIn'!">
      <formula>NOT(ISERROR(SEARCH(("negative+'Profiling-LinkedIn'!"),(H476))))</formula>
    </cfRule>
  </conditionalFormatting>
  <conditionalFormatting sqref="H476">
    <cfRule type="containsText" dxfId="230" priority="198" operator="containsText" text="negative">
      <formula>NOT(ISERROR(SEARCH(("negative"),(H476))))</formula>
    </cfRule>
  </conditionalFormatting>
  <conditionalFormatting sqref="H476">
    <cfRule type="containsText" dxfId="229" priority="199" operator="containsText" text="Positive">
      <formula>NOT(ISERROR(SEARCH(("Positive"),(H476))))</formula>
    </cfRule>
  </conditionalFormatting>
  <conditionalFormatting sqref="H476">
    <cfRule type="cellIs" dxfId="228" priority="200" operator="equal">
      <formula>"Neutral"</formula>
    </cfRule>
  </conditionalFormatting>
  <conditionalFormatting sqref="H476">
    <cfRule type="cellIs" dxfId="227" priority="201" operator="equal">
      <formula>"Positive"</formula>
    </cfRule>
  </conditionalFormatting>
  <conditionalFormatting sqref="H476">
    <cfRule type="cellIs" dxfId="226" priority="202" operator="equal">
      <formula>"Negative"</formula>
    </cfRule>
  </conditionalFormatting>
  <conditionalFormatting sqref="H476">
    <cfRule type="cellIs" dxfId="225" priority="203" operator="equal">
      <formula>"Neutral"</formula>
    </cfRule>
  </conditionalFormatting>
  <conditionalFormatting sqref="H509">
    <cfRule type="containsText" dxfId="224" priority="190" operator="containsText" text="negative+'Profiling-LinkedIn'!">
      <formula>NOT(ISERROR(SEARCH(("negative+'Profiling-LinkedIn'!"),(H509))))</formula>
    </cfRule>
  </conditionalFormatting>
  <conditionalFormatting sqref="H509">
    <cfRule type="containsText" dxfId="223" priority="191" operator="containsText" text="negative">
      <formula>NOT(ISERROR(SEARCH(("negative"),(H509))))</formula>
    </cfRule>
  </conditionalFormatting>
  <conditionalFormatting sqref="H509">
    <cfRule type="containsText" dxfId="222" priority="192" operator="containsText" text="Positive">
      <formula>NOT(ISERROR(SEARCH(("Positive"),(H509))))</formula>
    </cfRule>
  </conditionalFormatting>
  <conditionalFormatting sqref="H509">
    <cfRule type="cellIs" dxfId="221" priority="193" operator="equal">
      <formula>"Neutral"</formula>
    </cfRule>
  </conditionalFormatting>
  <conditionalFormatting sqref="H509">
    <cfRule type="cellIs" dxfId="220" priority="194" operator="equal">
      <formula>"Positive"</formula>
    </cfRule>
  </conditionalFormatting>
  <conditionalFormatting sqref="H509">
    <cfRule type="cellIs" dxfId="219" priority="195" operator="equal">
      <formula>"Negative"</formula>
    </cfRule>
  </conditionalFormatting>
  <conditionalFormatting sqref="H509">
    <cfRule type="cellIs" dxfId="218" priority="196" operator="equal">
      <formula>"Neutral"</formula>
    </cfRule>
  </conditionalFormatting>
  <conditionalFormatting sqref="H332">
    <cfRule type="containsText" dxfId="217" priority="183" operator="containsText" text="negative+'Profiling-LinkedIn'!">
      <formula>NOT(ISERROR(SEARCH(("negative+'Profiling-LinkedIn'!"),(H332))))</formula>
    </cfRule>
  </conditionalFormatting>
  <conditionalFormatting sqref="H332">
    <cfRule type="containsText" dxfId="216" priority="184" operator="containsText" text="negative">
      <formula>NOT(ISERROR(SEARCH(("negative"),(H332))))</formula>
    </cfRule>
  </conditionalFormatting>
  <conditionalFormatting sqref="H332">
    <cfRule type="containsText" dxfId="215" priority="185" operator="containsText" text="Positive">
      <formula>NOT(ISERROR(SEARCH(("Positive"),(H332))))</formula>
    </cfRule>
  </conditionalFormatting>
  <conditionalFormatting sqref="H332">
    <cfRule type="cellIs" dxfId="214" priority="186" operator="equal">
      <formula>"Neutral"</formula>
    </cfRule>
  </conditionalFormatting>
  <conditionalFormatting sqref="H332">
    <cfRule type="cellIs" dxfId="213" priority="187" operator="equal">
      <formula>"Positive"</formula>
    </cfRule>
  </conditionalFormatting>
  <conditionalFormatting sqref="H332">
    <cfRule type="cellIs" dxfId="212" priority="188" operator="equal">
      <formula>"Negative"</formula>
    </cfRule>
  </conditionalFormatting>
  <conditionalFormatting sqref="H332">
    <cfRule type="cellIs" dxfId="211" priority="189" operator="equal">
      <formula>"Neutral"</formula>
    </cfRule>
  </conditionalFormatting>
  <conditionalFormatting sqref="H336">
    <cfRule type="containsText" dxfId="210" priority="177" operator="containsText" text="negative+'Profiling-LinkedIn'!">
      <formula>NOT(ISERROR(SEARCH(("negative+'Profiling-LinkedIn'!"),(H336))))</formula>
    </cfRule>
  </conditionalFormatting>
  <conditionalFormatting sqref="H336">
    <cfRule type="containsText" dxfId="209" priority="178" operator="containsText" text="negative">
      <formula>NOT(ISERROR(SEARCH(("negative"),(H336))))</formula>
    </cfRule>
  </conditionalFormatting>
  <conditionalFormatting sqref="H336">
    <cfRule type="containsText" dxfId="208" priority="179" operator="containsText" text="Positive">
      <formula>NOT(ISERROR(SEARCH(("Positive"),(H336))))</formula>
    </cfRule>
  </conditionalFormatting>
  <conditionalFormatting sqref="H336">
    <cfRule type="cellIs" dxfId="207" priority="180" operator="equal">
      <formula>"Neutral"</formula>
    </cfRule>
  </conditionalFormatting>
  <conditionalFormatting sqref="H336">
    <cfRule type="cellIs" dxfId="206" priority="181" operator="equal">
      <formula>"Positive"</formula>
    </cfRule>
  </conditionalFormatting>
  <conditionalFormatting sqref="H336">
    <cfRule type="cellIs" dxfId="205" priority="182" operator="equal">
      <formula>"Negative"</formula>
    </cfRule>
  </conditionalFormatting>
  <conditionalFormatting sqref="H262">
    <cfRule type="containsText" dxfId="204" priority="171" operator="containsText" text="negative+'Profiling-LinkedIn'!">
      <formula>NOT(ISERROR(SEARCH(("negative+'Profiling-LinkedIn'!"),(H262))))</formula>
    </cfRule>
  </conditionalFormatting>
  <conditionalFormatting sqref="H262">
    <cfRule type="containsText" dxfId="203" priority="172" operator="containsText" text="negative">
      <formula>NOT(ISERROR(SEARCH(("negative"),(H262))))</formula>
    </cfRule>
  </conditionalFormatting>
  <conditionalFormatting sqref="H262">
    <cfRule type="containsText" dxfId="202" priority="173" operator="containsText" text="Positive">
      <formula>NOT(ISERROR(SEARCH(("Positive"),(H262))))</formula>
    </cfRule>
  </conditionalFormatting>
  <conditionalFormatting sqref="H262">
    <cfRule type="cellIs" dxfId="201" priority="174" operator="equal">
      <formula>"Neutral"</formula>
    </cfRule>
  </conditionalFormatting>
  <conditionalFormatting sqref="H262">
    <cfRule type="cellIs" dxfId="200" priority="175" operator="equal">
      <formula>"Positive"</formula>
    </cfRule>
  </conditionalFormatting>
  <conditionalFormatting sqref="H262">
    <cfRule type="cellIs" dxfId="199" priority="176" operator="equal">
      <formula>"Negative"</formula>
    </cfRule>
  </conditionalFormatting>
  <conditionalFormatting sqref="H470">
    <cfRule type="containsText" dxfId="198" priority="164" operator="containsText" text="negative+'Profiling-LinkedIn'!">
      <formula>NOT(ISERROR(SEARCH(("negative+'Profiling-LinkedIn'!"),(H470))))</formula>
    </cfRule>
  </conditionalFormatting>
  <conditionalFormatting sqref="H470">
    <cfRule type="containsText" dxfId="197" priority="165" operator="containsText" text="negative">
      <formula>NOT(ISERROR(SEARCH(("negative"),(H470))))</formula>
    </cfRule>
  </conditionalFormatting>
  <conditionalFormatting sqref="H470">
    <cfRule type="containsText" dxfId="196" priority="166" operator="containsText" text="Positive">
      <formula>NOT(ISERROR(SEARCH(("Positive"),(H470))))</formula>
    </cfRule>
  </conditionalFormatting>
  <conditionalFormatting sqref="H470">
    <cfRule type="cellIs" dxfId="195" priority="167" operator="equal">
      <formula>"Neutral"</formula>
    </cfRule>
  </conditionalFormatting>
  <conditionalFormatting sqref="H470">
    <cfRule type="cellIs" dxfId="194" priority="168" operator="equal">
      <formula>"Positive"</formula>
    </cfRule>
  </conditionalFormatting>
  <conditionalFormatting sqref="H470">
    <cfRule type="cellIs" dxfId="193" priority="169" operator="equal">
      <formula>"Negative"</formula>
    </cfRule>
  </conditionalFormatting>
  <conditionalFormatting sqref="H470">
    <cfRule type="cellIs" dxfId="192" priority="170" operator="equal">
      <formula>"Neutral"</formula>
    </cfRule>
  </conditionalFormatting>
  <conditionalFormatting sqref="H203">
    <cfRule type="containsText" dxfId="191" priority="157" operator="containsText" text="negative+'Profiling-LinkedIn'!">
      <formula>NOT(ISERROR(SEARCH(("negative+'Profiling-LinkedIn'!"),(H203))))</formula>
    </cfRule>
  </conditionalFormatting>
  <conditionalFormatting sqref="H203">
    <cfRule type="containsText" dxfId="190" priority="158" operator="containsText" text="negative">
      <formula>NOT(ISERROR(SEARCH(("negative"),(H203))))</formula>
    </cfRule>
  </conditionalFormatting>
  <conditionalFormatting sqref="H203">
    <cfRule type="containsText" dxfId="189" priority="159" operator="containsText" text="Positive">
      <formula>NOT(ISERROR(SEARCH(("Positive"),(H203))))</formula>
    </cfRule>
  </conditionalFormatting>
  <conditionalFormatting sqref="H203">
    <cfRule type="cellIs" dxfId="188" priority="160" operator="equal">
      <formula>"Neutral"</formula>
    </cfRule>
  </conditionalFormatting>
  <conditionalFormatting sqref="H203">
    <cfRule type="cellIs" dxfId="187" priority="161" operator="equal">
      <formula>"Positive"</formula>
    </cfRule>
  </conditionalFormatting>
  <conditionalFormatting sqref="H203">
    <cfRule type="cellIs" dxfId="186" priority="162" operator="equal">
      <formula>"Negative"</formula>
    </cfRule>
  </conditionalFormatting>
  <conditionalFormatting sqref="H203">
    <cfRule type="cellIs" dxfId="185" priority="163" operator="equal">
      <formula>"Neutral"</formula>
    </cfRule>
  </conditionalFormatting>
  <conditionalFormatting sqref="H264">
    <cfRule type="containsText" dxfId="184" priority="150" operator="containsText" text="negative+'Profiling-LinkedIn'!">
      <formula>NOT(ISERROR(SEARCH(("negative+'Profiling-LinkedIn'!"),(H264))))</formula>
    </cfRule>
  </conditionalFormatting>
  <conditionalFormatting sqref="H264">
    <cfRule type="containsText" dxfId="183" priority="151" operator="containsText" text="negative">
      <formula>NOT(ISERROR(SEARCH(("negative"),(H264))))</formula>
    </cfRule>
  </conditionalFormatting>
  <conditionalFormatting sqref="H264">
    <cfRule type="containsText" dxfId="182" priority="152" operator="containsText" text="Positive">
      <formula>NOT(ISERROR(SEARCH(("Positive"),(H264))))</formula>
    </cfRule>
  </conditionalFormatting>
  <conditionalFormatting sqref="H264">
    <cfRule type="cellIs" dxfId="181" priority="153" operator="equal">
      <formula>"Neutral"</formula>
    </cfRule>
  </conditionalFormatting>
  <conditionalFormatting sqref="H264">
    <cfRule type="cellIs" dxfId="180" priority="154" operator="equal">
      <formula>"Positive"</formula>
    </cfRule>
  </conditionalFormatting>
  <conditionalFormatting sqref="H264">
    <cfRule type="cellIs" dxfId="179" priority="155" operator="equal">
      <formula>"Negative"</formula>
    </cfRule>
  </conditionalFormatting>
  <conditionalFormatting sqref="H264">
    <cfRule type="cellIs" dxfId="178" priority="156" operator="equal">
      <formula>"Neutral"</formula>
    </cfRule>
  </conditionalFormatting>
  <conditionalFormatting sqref="J22">
    <cfRule type="containsText" dxfId="177" priority="144" operator="containsText" text="negative+'Profiling-LinkedIn'!">
      <formula>NOT(ISERROR(SEARCH(("negative+'Profiling-LinkedIn'!"),(J22))))</formula>
    </cfRule>
  </conditionalFormatting>
  <conditionalFormatting sqref="J22">
    <cfRule type="containsText" dxfId="176" priority="145" operator="containsText" text="negative">
      <formula>NOT(ISERROR(SEARCH(("negative"),(J22))))</formula>
    </cfRule>
  </conditionalFormatting>
  <conditionalFormatting sqref="J22">
    <cfRule type="containsText" dxfId="175" priority="146" operator="containsText" text="Positive">
      <formula>NOT(ISERROR(SEARCH(("Positive"),(J22))))</formula>
    </cfRule>
  </conditionalFormatting>
  <conditionalFormatting sqref="J22">
    <cfRule type="cellIs" dxfId="174" priority="147" operator="equal">
      <formula>"Positive"</formula>
    </cfRule>
  </conditionalFormatting>
  <conditionalFormatting sqref="J22">
    <cfRule type="cellIs" dxfId="173" priority="148" operator="equal">
      <formula>"Negative"</formula>
    </cfRule>
  </conditionalFormatting>
  <conditionalFormatting sqref="J22">
    <cfRule type="cellIs" dxfId="172" priority="149" operator="equal">
      <formula>"Neutral"</formula>
    </cfRule>
  </conditionalFormatting>
  <conditionalFormatting sqref="J36">
    <cfRule type="containsText" dxfId="171" priority="138" operator="containsText" text="negative+'Profiling-LinkedIn'!">
      <formula>NOT(ISERROR(SEARCH(("negative+'Profiling-LinkedIn'!"),(J36))))</formula>
    </cfRule>
  </conditionalFormatting>
  <conditionalFormatting sqref="J36">
    <cfRule type="containsText" dxfId="170" priority="139" operator="containsText" text="negative">
      <formula>NOT(ISERROR(SEARCH(("negative"),(J36))))</formula>
    </cfRule>
  </conditionalFormatting>
  <conditionalFormatting sqref="J36">
    <cfRule type="containsText" dxfId="169" priority="140" operator="containsText" text="Positive">
      <formula>NOT(ISERROR(SEARCH(("Positive"),(J36))))</formula>
    </cfRule>
  </conditionalFormatting>
  <conditionalFormatting sqref="J36">
    <cfRule type="cellIs" dxfId="168" priority="141" operator="equal">
      <formula>"Neutral"</formula>
    </cfRule>
  </conditionalFormatting>
  <conditionalFormatting sqref="J36">
    <cfRule type="cellIs" dxfId="167" priority="142" operator="equal">
      <formula>"Positive"</formula>
    </cfRule>
  </conditionalFormatting>
  <conditionalFormatting sqref="J36">
    <cfRule type="cellIs" dxfId="166" priority="143" operator="equal">
      <formula>"Negative"</formula>
    </cfRule>
  </conditionalFormatting>
  <conditionalFormatting sqref="J37">
    <cfRule type="containsText" dxfId="165" priority="132" operator="containsText" text="negative+'Profiling-LinkedIn'!">
      <formula>NOT(ISERROR(SEARCH(("negative+'Profiling-LinkedIn'!"),(J37))))</formula>
    </cfRule>
  </conditionalFormatting>
  <conditionalFormatting sqref="J37">
    <cfRule type="containsText" dxfId="164" priority="133" operator="containsText" text="negative">
      <formula>NOT(ISERROR(SEARCH(("negative"),(J37))))</formula>
    </cfRule>
  </conditionalFormatting>
  <conditionalFormatting sqref="J37">
    <cfRule type="containsText" dxfId="163" priority="134" operator="containsText" text="Positive">
      <formula>NOT(ISERROR(SEARCH(("Positive"),(J37))))</formula>
    </cfRule>
  </conditionalFormatting>
  <conditionalFormatting sqref="J37">
    <cfRule type="cellIs" dxfId="162" priority="135" operator="equal">
      <formula>"Neutral"</formula>
    </cfRule>
  </conditionalFormatting>
  <conditionalFormatting sqref="J37">
    <cfRule type="cellIs" dxfId="161" priority="136" operator="equal">
      <formula>"Positive"</formula>
    </cfRule>
  </conditionalFormatting>
  <conditionalFormatting sqref="J37">
    <cfRule type="cellIs" dxfId="160" priority="137" operator="equal">
      <formula>"Negative"</formula>
    </cfRule>
  </conditionalFormatting>
  <conditionalFormatting sqref="J40">
    <cfRule type="containsText" dxfId="159" priority="126" operator="containsText" text="negative+'Profiling-LinkedIn'!">
      <formula>NOT(ISERROR(SEARCH(("negative+'Profiling-LinkedIn'!"),(J40))))</formula>
    </cfRule>
  </conditionalFormatting>
  <conditionalFormatting sqref="J40">
    <cfRule type="containsText" dxfId="158" priority="127" operator="containsText" text="negative">
      <formula>NOT(ISERROR(SEARCH(("negative"),(J40))))</formula>
    </cfRule>
  </conditionalFormatting>
  <conditionalFormatting sqref="J40">
    <cfRule type="containsText" dxfId="157" priority="128" operator="containsText" text="Positive">
      <formula>NOT(ISERROR(SEARCH(("Positive"),(J40))))</formula>
    </cfRule>
  </conditionalFormatting>
  <conditionalFormatting sqref="J40">
    <cfRule type="cellIs" dxfId="156" priority="129" operator="equal">
      <formula>"Neutral"</formula>
    </cfRule>
  </conditionalFormatting>
  <conditionalFormatting sqref="J40">
    <cfRule type="cellIs" dxfId="155" priority="130" operator="equal">
      <formula>"Positive"</formula>
    </cfRule>
  </conditionalFormatting>
  <conditionalFormatting sqref="J40">
    <cfRule type="cellIs" dxfId="154" priority="131" operator="equal">
      <formula>"Negative"</formula>
    </cfRule>
  </conditionalFormatting>
  <conditionalFormatting sqref="J42">
    <cfRule type="containsText" dxfId="153" priority="120" operator="containsText" text="negative+'Profiling-LinkedIn'!">
      <formula>NOT(ISERROR(SEARCH(("negative+'Profiling-LinkedIn'!"),(J42))))</formula>
    </cfRule>
  </conditionalFormatting>
  <conditionalFormatting sqref="J42">
    <cfRule type="containsText" dxfId="152" priority="121" operator="containsText" text="negative">
      <formula>NOT(ISERROR(SEARCH(("negative"),(J42))))</formula>
    </cfRule>
  </conditionalFormatting>
  <conditionalFormatting sqref="J42">
    <cfRule type="containsText" dxfId="151" priority="122" operator="containsText" text="Positive">
      <formula>NOT(ISERROR(SEARCH(("Positive"),(J42))))</formula>
    </cfRule>
  </conditionalFormatting>
  <conditionalFormatting sqref="J42">
    <cfRule type="cellIs" dxfId="150" priority="123" operator="equal">
      <formula>"Neutral"</formula>
    </cfRule>
  </conditionalFormatting>
  <conditionalFormatting sqref="J42">
    <cfRule type="cellIs" dxfId="149" priority="124" operator="equal">
      <formula>"Positive"</formula>
    </cfRule>
  </conditionalFormatting>
  <conditionalFormatting sqref="J42">
    <cfRule type="cellIs" dxfId="148" priority="125" operator="equal">
      <formula>"Negative"</formula>
    </cfRule>
  </conditionalFormatting>
  <conditionalFormatting sqref="J43">
    <cfRule type="containsText" dxfId="147" priority="114" operator="containsText" text="negative+'Profiling-LinkedIn'!">
      <formula>NOT(ISERROR(SEARCH(("negative+'Profiling-LinkedIn'!"),(J43))))</formula>
    </cfRule>
  </conditionalFormatting>
  <conditionalFormatting sqref="J43">
    <cfRule type="containsText" dxfId="146" priority="115" operator="containsText" text="negative">
      <formula>NOT(ISERROR(SEARCH(("negative"),(J43))))</formula>
    </cfRule>
  </conditionalFormatting>
  <conditionalFormatting sqref="J43">
    <cfRule type="containsText" dxfId="145" priority="116" operator="containsText" text="Positive">
      <formula>NOT(ISERROR(SEARCH(("Positive"),(J43))))</formula>
    </cfRule>
  </conditionalFormatting>
  <conditionalFormatting sqref="J43">
    <cfRule type="cellIs" dxfId="144" priority="117" operator="equal">
      <formula>"Neutral"</formula>
    </cfRule>
  </conditionalFormatting>
  <conditionalFormatting sqref="J43">
    <cfRule type="cellIs" dxfId="143" priority="118" operator="equal">
      <formula>"Positive"</formula>
    </cfRule>
  </conditionalFormatting>
  <conditionalFormatting sqref="J43">
    <cfRule type="cellIs" dxfId="142" priority="119" operator="equal">
      <formula>"Negative"</formula>
    </cfRule>
  </conditionalFormatting>
  <conditionalFormatting sqref="J44">
    <cfRule type="containsText" dxfId="141" priority="108" operator="containsText" text="negative+'Profiling-LinkedIn'!">
      <formula>NOT(ISERROR(SEARCH(("negative+'Profiling-LinkedIn'!"),(J44))))</formula>
    </cfRule>
  </conditionalFormatting>
  <conditionalFormatting sqref="J44">
    <cfRule type="containsText" dxfId="140" priority="109" operator="containsText" text="negative">
      <formula>NOT(ISERROR(SEARCH(("negative"),(J44))))</formula>
    </cfRule>
  </conditionalFormatting>
  <conditionalFormatting sqref="J44">
    <cfRule type="containsText" dxfId="139" priority="110" operator="containsText" text="Positive">
      <formula>NOT(ISERROR(SEARCH(("Positive"),(J44))))</formula>
    </cfRule>
  </conditionalFormatting>
  <conditionalFormatting sqref="J44">
    <cfRule type="cellIs" dxfId="138" priority="111" operator="equal">
      <formula>"Neutral"</formula>
    </cfRule>
  </conditionalFormatting>
  <conditionalFormatting sqref="J44">
    <cfRule type="cellIs" dxfId="137" priority="112" operator="equal">
      <formula>"Positive"</formula>
    </cfRule>
  </conditionalFormatting>
  <conditionalFormatting sqref="J44">
    <cfRule type="cellIs" dxfId="136" priority="113" operator="equal">
      <formula>"Negative"</formula>
    </cfRule>
  </conditionalFormatting>
  <conditionalFormatting sqref="J46">
    <cfRule type="containsText" dxfId="135" priority="102" operator="containsText" text="negative+'Profiling-LinkedIn'!">
      <formula>NOT(ISERROR(SEARCH(("negative+'Profiling-LinkedIn'!"),(J46))))</formula>
    </cfRule>
  </conditionalFormatting>
  <conditionalFormatting sqref="J46">
    <cfRule type="containsText" dxfId="134" priority="103" operator="containsText" text="negative">
      <formula>NOT(ISERROR(SEARCH(("negative"),(J46))))</formula>
    </cfRule>
  </conditionalFormatting>
  <conditionalFormatting sqref="J46">
    <cfRule type="containsText" dxfId="133" priority="104" operator="containsText" text="Positive">
      <formula>NOT(ISERROR(SEARCH(("Positive"),(J46))))</formula>
    </cfRule>
  </conditionalFormatting>
  <conditionalFormatting sqref="J46">
    <cfRule type="cellIs" dxfId="132" priority="105" operator="equal">
      <formula>"Neutral"</formula>
    </cfRule>
  </conditionalFormatting>
  <conditionalFormatting sqref="J46">
    <cfRule type="cellIs" dxfId="131" priority="106" operator="equal">
      <formula>"Positive"</formula>
    </cfRule>
  </conditionalFormatting>
  <conditionalFormatting sqref="J46">
    <cfRule type="cellIs" dxfId="130" priority="107" operator="equal">
      <formula>"Negative"</formula>
    </cfRule>
  </conditionalFormatting>
  <conditionalFormatting sqref="J47">
    <cfRule type="containsText" dxfId="129" priority="96" operator="containsText" text="negative+'Profiling-LinkedIn'!">
      <formula>NOT(ISERROR(SEARCH(("negative+'Profiling-LinkedIn'!"),(J47))))</formula>
    </cfRule>
  </conditionalFormatting>
  <conditionalFormatting sqref="J47">
    <cfRule type="containsText" dxfId="128" priority="97" operator="containsText" text="negative">
      <formula>NOT(ISERROR(SEARCH(("negative"),(J47))))</formula>
    </cfRule>
  </conditionalFormatting>
  <conditionalFormatting sqref="J47">
    <cfRule type="containsText" dxfId="127" priority="98" operator="containsText" text="Positive">
      <formula>NOT(ISERROR(SEARCH(("Positive"),(J47))))</formula>
    </cfRule>
  </conditionalFormatting>
  <conditionalFormatting sqref="J47">
    <cfRule type="cellIs" dxfId="126" priority="99" operator="equal">
      <formula>"Neutral"</formula>
    </cfRule>
  </conditionalFormatting>
  <conditionalFormatting sqref="J47">
    <cfRule type="cellIs" dxfId="125" priority="100" operator="equal">
      <formula>"Positive"</formula>
    </cfRule>
  </conditionalFormatting>
  <conditionalFormatting sqref="J47">
    <cfRule type="cellIs" dxfId="124" priority="101" operator="equal">
      <formula>"Negative"</formula>
    </cfRule>
  </conditionalFormatting>
  <conditionalFormatting sqref="J50">
    <cfRule type="containsText" dxfId="123" priority="90" operator="containsText" text="negative+'Profiling-LinkedIn'!">
      <formula>NOT(ISERROR(SEARCH(("negative+'Profiling-LinkedIn'!"),(J50))))</formula>
    </cfRule>
  </conditionalFormatting>
  <conditionalFormatting sqref="J50">
    <cfRule type="containsText" dxfId="122" priority="91" operator="containsText" text="negative">
      <formula>NOT(ISERROR(SEARCH(("negative"),(J50))))</formula>
    </cfRule>
  </conditionalFormatting>
  <conditionalFormatting sqref="J50">
    <cfRule type="containsText" dxfId="121" priority="92" operator="containsText" text="Positive">
      <formula>NOT(ISERROR(SEARCH(("Positive"),(J50))))</formula>
    </cfRule>
  </conditionalFormatting>
  <conditionalFormatting sqref="J50">
    <cfRule type="cellIs" dxfId="120" priority="93" operator="equal">
      <formula>"Neutral"</formula>
    </cfRule>
  </conditionalFormatting>
  <conditionalFormatting sqref="J50">
    <cfRule type="cellIs" dxfId="119" priority="94" operator="equal">
      <formula>"Positive"</formula>
    </cfRule>
  </conditionalFormatting>
  <conditionalFormatting sqref="J50">
    <cfRule type="cellIs" dxfId="118" priority="95" operator="equal">
      <formula>"Negative"</formula>
    </cfRule>
  </conditionalFormatting>
  <conditionalFormatting sqref="J51">
    <cfRule type="containsText" dxfId="117" priority="84" operator="containsText" text="negative+'Profiling-LinkedIn'!">
      <formula>NOT(ISERROR(SEARCH(("negative+'Profiling-LinkedIn'!"),(J51))))</formula>
    </cfRule>
  </conditionalFormatting>
  <conditionalFormatting sqref="J51">
    <cfRule type="containsText" dxfId="116" priority="85" operator="containsText" text="negative">
      <formula>NOT(ISERROR(SEARCH(("negative"),(J51))))</formula>
    </cfRule>
  </conditionalFormatting>
  <conditionalFormatting sqref="J51">
    <cfRule type="containsText" dxfId="115" priority="86" operator="containsText" text="Positive">
      <formula>NOT(ISERROR(SEARCH(("Positive"),(J51))))</formula>
    </cfRule>
  </conditionalFormatting>
  <conditionalFormatting sqref="J51">
    <cfRule type="cellIs" dxfId="114" priority="87" operator="equal">
      <formula>"Neutral"</formula>
    </cfRule>
  </conditionalFormatting>
  <conditionalFormatting sqref="J51">
    <cfRule type="cellIs" dxfId="113" priority="88" operator="equal">
      <formula>"Positive"</formula>
    </cfRule>
  </conditionalFormatting>
  <conditionalFormatting sqref="J51">
    <cfRule type="cellIs" dxfId="112" priority="89" operator="equal">
      <formula>"Negative"</formula>
    </cfRule>
  </conditionalFormatting>
  <conditionalFormatting sqref="J55">
    <cfRule type="containsText" dxfId="111" priority="78" operator="containsText" text="negative+'Profiling-LinkedIn'!">
      <formula>NOT(ISERROR(SEARCH(("negative+'Profiling-LinkedIn'!"),(J55))))</formula>
    </cfRule>
  </conditionalFormatting>
  <conditionalFormatting sqref="J55">
    <cfRule type="containsText" dxfId="110" priority="79" operator="containsText" text="negative">
      <formula>NOT(ISERROR(SEARCH(("negative"),(J55))))</formula>
    </cfRule>
  </conditionalFormatting>
  <conditionalFormatting sqref="J55">
    <cfRule type="containsText" dxfId="109" priority="80" operator="containsText" text="Positive">
      <formula>NOT(ISERROR(SEARCH(("Positive"),(J55))))</formula>
    </cfRule>
  </conditionalFormatting>
  <conditionalFormatting sqref="J55">
    <cfRule type="cellIs" dxfId="108" priority="81" operator="equal">
      <formula>"Neutral"</formula>
    </cfRule>
  </conditionalFormatting>
  <conditionalFormatting sqref="J55">
    <cfRule type="cellIs" dxfId="107" priority="82" operator="equal">
      <formula>"Positive"</formula>
    </cfRule>
  </conditionalFormatting>
  <conditionalFormatting sqref="J55">
    <cfRule type="cellIs" dxfId="106" priority="83" operator="equal">
      <formula>"Negative"</formula>
    </cfRule>
  </conditionalFormatting>
  <conditionalFormatting sqref="H275">
    <cfRule type="containsText" dxfId="105" priority="72" operator="containsText" text="negative+'Profiling-LinkedIn'!">
      <formula>NOT(ISERROR(SEARCH(("negative+'Profiling-LinkedIn'!"),(H275))))</formula>
    </cfRule>
  </conditionalFormatting>
  <conditionalFormatting sqref="H275">
    <cfRule type="containsText" dxfId="104" priority="73" operator="containsText" text="negative">
      <formula>NOT(ISERROR(SEARCH(("negative"),(H275))))</formula>
    </cfRule>
  </conditionalFormatting>
  <conditionalFormatting sqref="H275">
    <cfRule type="containsText" dxfId="103" priority="74" operator="containsText" text="Positive">
      <formula>NOT(ISERROR(SEARCH(("Positive"),(H275))))</formula>
    </cfRule>
  </conditionalFormatting>
  <conditionalFormatting sqref="H275">
    <cfRule type="cellIs" dxfId="102" priority="75" operator="equal">
      <formula>"Neutral"</formula>
    </cfRule>
  </conditionalFormatting>
  <conditionalFormatting sqref="H275">
    <cfRule type="cellIs" dxfId="101" priority="76" operator="equal">
      <formula>"Positive"</formula>
    </cfRule>
  </conditionalFormatting>
  <conditionalFormatting sqref="H275">
    <cfRule type="cellIs" dxfId="100" priority="77" operator="equal">
      <formula>"Negative"</formula>
    </cfRule>
  </conditionalFormatting>
  <conditionalFormatting sqref="H313">
    <cfRule type="containsText" dxfId="99" priority="65" operator="containsText" text="negative+'Profiling-LinkedIn'!">
      <formula>NOT(ISERROR(SEARCH(("negative+'Profiling-LinkedIn'!"),(H313))))</formula>
    </cfRule>
  </conditionalFormatting>
  <conditionalFormatting sqref="H313">
    <cfRule type="containsText" dxfId="98" priority="66" operator="containsText" text="negative">
      <formula>NOT(ISERROR(SEARCH(("negative"),(H313))))</formula>
    </cfRule>
  </conditionalFormatting>
  <conditionalFormatting sqref="H313">
    <cfRule type="containsText" dxfId="97" priority="67" operator="containsText" text="Positive">
      <formula>NOT(ISERROR(SEARCH(("Positive"),(H313))))</formula>
    </cfRule>
  </conditionalFormatting>
  <conditionalFormatting sqref="H313">
    <cfRule type="cellIs" dxfId="96" priority="68" operator="equal">
      <formula>"Neutral"</formula>
    </cfRule>
  </conditionalFormatting>
  <conditionalFormatting sqref="H313">
    <cfRule type="cellIs" dxfId="95" priority="69" operator="equal">
      <formula>"Positive"</formula>
    </cfRule>
  </conditionalFormatting>
  <conditionalFormatting sqref="H313">
    <cfRule type="cellIs" dxfId="94" priority="70" operator="equal">
      <formula>"Negative"</formula>
    </cfRule>
  </conditionalFormatting>
  <conditionalFormatting sqref="H313">
    <cfRule type="cellIs" dxfId="93" priority="71" operator="equal">
      <formula>"Neutral"</formula>
    </cfRule>
  </conditionalFormatting>
  <conditionalFormatting sqref="H345">
    <cfRule type="containsText" dxfId="92" priority="59" operator="containsText" text="negative+'Profiling-LinkedIn'!">
      <formula>NOT(ISERROR(SEARCH(("negative+'Profiling-LinkedIn'!"),(H345))))</formula>
    </cfRule>
  </conditionalFormatting>
  <conditionalFormatting sqref="H345">
    <cfRule type="containsText" dxfId="91" priority="60" operator="containsText" text="negative">
      <formula>NOT(ISERROR(SEARCH(("negative"),(H345))))</formula>
    </cfRule>
  </conditionalFormatting>
  <conditionalFormatting sqref="H345">
    <cfRule type="containsText" dxfId="90" priority="61" operator="containsText" text="Positive">
      <formula>NOT(ISERROR(SEARCH(("Positive"),(H345))))</formula>
    </cfRule>
  </conditionalFormatting>
  <conditionalFormatting sqref="H345">
    <cfRule type="cellIs" dxfId="89" priority="62" operator="equal">
      <formula>"Neutral"</formula>
    </cfRule>
  </conditionalFormatting>
  <conditionalFormatting sqref="H345">
    <cfRule type="cellIs" dxfId="88" priority="63" operator="equal">
      <formula>"Positive"</formula>
    </cfRule>
  </conditionalFormatting>
  <conditionalFormatting sqref="H345">
    <cfRule type="cellIs" dxfId="87" priority="64" operator="equal">
      <formula>"Negative"</formula>
    </cfRule>
  </conditionalFormatting>
  <conditionalFormatting sqref="H472">
    <cfRule type="containsText" dxfId="86" priority="52" operator="containsText" text="negative+'Profiling-LinkedIn'!">
      <formula>NOT(ISERROR(SEARCH(("negative+'Profiling-LinkedIn'!"),(H472))))</formula>
    </cfRule>
  </conditionalFormatting>
  <conditionalFormatting sqref="H472">
    <cfRule type="containsText" dxfId="85" priority="53" operator="containsText" text="negative">
      <formula>NOT(ISERROR(SEARCH(("negative"),(H472))))</formula>
    </cfRule>
  </conditionalFormatting>
  <conditionalFormatting sqref="H472">
    <cfRule type="containsText" dxfId="84" priority="54" operator="containsText" text="Positive">
      <formula>NOT(ISERROR(SEARCH(("Positive"),(H472))))</formula>
    </cfRule>
  </conditionalFormatting>
  <conditionalFormatting sqref="H472">
    <cfRule type="cellIs" dxfId="83" priority="55" operator="equal">
      <formula>"Neutral"</formula>
    </cfRule>
  </conditionalFormatting>
  <conditionalFormatting sqref="H472">
    <cfRule type="cellIs" dxfId="82" priority="56" operator="equal">
      <formula>"Positive"</formula>
    </cfRule>
  </conditionalFormatting>
  <conditionalFormatting sqref="H472">
    <cfRule type="cellIs" dxfId="81" priority="57" operator="equal">
      <formula>"Negative"</formula>
    </cfRule>
  </conditionalFormatting>
  <conditionalFormatting sqref="H472">
    <cfRule type="cellIs" dxfId="80" priority="58" operator="equal">
      <formula>"Neutral"</formula>
    </cfRule>
  </conditionalFormatting>
  <conditionalFormatting sqref="H479">
    <cfRule type="containsText" dxfId="79" priority="45" operator="containsText" text="negative+'Profiling-LinkedIn'!">
      <formula>NOT(ISERROR(SEARCH(("negative+'Profiling-LinkedIn'!"),(H479))))</formula>
    </cfRule>
  </conditionalFormatting>
  <conditionalFormatting sqref="H479">
    <cfRule type="containsText" dxfId="78" priority="46" operator="containsText" text="negative">
      <formula>NOT(ISERROR(SEARCH(("negative"),(H479))))</formula>
    </cfRule>
  </conditionalFormatting>
  <conditionalFormatting sqref="H479">
    <cfRule type="containsText" dxfId="77" priority="47" operator="containsText" text="Positive">
      <formula>NOT(ISERROR(SEARCH(("Positive"),(H479))))</formula>
    </cfRule>
  </conditionalFormatting>
  <conditionalFormatting sqref="H479">
    <cfRule type="cellIs" dxfId="76" priority="48" operator="equal">
      <formula>"Neutral"</formula>
    </cfRule>
  </conditionalFormatting>
  <conditionalFormatting sqref="H479">
    <cfRule type="cellIs" dxfId="75" priority="49" operator="equal">
      <formula>"Positive"</formula>
    </cfRule>
  </conditionalFormatting>
  <conditionalFormatting sqref="H479">
    <cfRule type="cellIs" dxfId="74" priority="50" operator="equal">
      <formula>"Negative"</formula>
    </cfRule>
  </conditionalFormatting>
  <conditionalFormatting sqref="H479">
    <cfRule type="cellIs" dxfId="73" priority="51" operator="equal">
      <formula>"Neutral"</formula>
    </cfRule>
  </conditionalFormatting>
  <conditionalFormatting sqref="H516">
    <cfRule type="containsText" dxfId="72" priority="38" operator="containsText" text="negative+'Profiling-LinkedIn'!">
      <formula>NOT(ISERROR(SEARCH(("negative+'Profiling-LinkedIn'!"),(H516))))</formula>
    </cfRule>
  </conditionalFormatting>
  <conditionalFormatting sqref="H516">
    <cfRule type="containsText" dxfId="71" priority="39" operator="containsText" text="negative">
      <formula>NOT(ISERROR(SEARCH(("negative"),(H516))))</formula>
    </cfRule>
  </conditionalFormatting>
  <conditionalFormatting sqref="H516">
    <cfRule type="containsText" dxfId="70" priority="40" operator="containsText" text="Positive">
      <formula>NOT(ISERROR(SEARCH(("Positive"),(H516))))</formula>
    </cfRule>
  </conditionalFormatting>
  <conditionalFormatting sqref="H516">
    <cfRule type="cellIs" dxfId="69" priority="41" operator="equal">
      <formula>"Neutral"</formula>
    </cfRule>
  </conditionalFormatting>
  <conditionalFormatting sqref="H516">
    <cfRule type="cellIs" dxfId="68" priority="42" operator="equal">
      <formula>"Positive"</formula>
    </cfRule>
  </conditionalFormatting>
  <conditionalFormatting sqref="H516">
    <cfRule type="cellIs" dxfId="67" priority="43" operator="equal">
      <formula>"Negative"</formula>
    </cfRule>
  </conditionalFormatting>
  <conditionalFormatting sqref="H516">
    <cfRule type="cellIs" dxfId="66" priority="44" operator="equal">
      <formula>"Neutral"</formula>
    </cfRule>
  </conditionalFormatting>
  <conditionalFormatting sqref="H536">
    <cfRule type="containsText" dxfId="65" priority="31" operator="containsText" text="negative+'Profiling-LinkedIn'!">
      <formula>NOT(ISERROR(SEARCH(("negative+'Profiling-LinkedIn'!"),(H536))))</formula>
    </cfRule>
  </conditionalFormatting>
  <conditionalFormatting sqref="H536">
    <cfRule type="containsText" dxfId="64" priority="32" operator="containsText" text="negative">
      <formula>NOT(ISERROR(SEARCH(("negative"),(H536))))</formula>
    </cfRule>
  </conditionalFormatting>
  <conditionalFormatting sqref="H536">
    <cfRule type="containsText" dxfId="63" priority="33" operator="containsText" text="Positive">
      <formula>NOT(ISERROR(SEARCH(("Positive"),(H536))))</formula>
    </cfRule>
  </conditionalFormatting>
  <conditionalFormatting sqref="H536">
    <cfRule type="cellIs" dxfId="62" priority="34" operator="equal">
      <formula>"Neutral"</formula>
    </cfRule>
  </conditionalFormatting>
  <conditionalFormatting sqref="H536">
    <cfRule type="cellIs" dxfId="61" priority="35" operator="equal">
      <formula>"Positive"</formula>
    </cfRule>
  </conditionalFormatting>
  <conditionalFormatting sqref="H536">
    <cfRule type="cellIs" dxfId="60" priority="36" operator="equal">
      <formula>"Negative"</formula>
    </cfRule>
  </conditionalFormatting>
  <conditionalFormatting sqref="H536">
    <cfRule type="cellIs" dxfId="59" priority="37" operator="equal">
      <formula>"Neutral"</formula>
    </cfRule>
  </conditionalFormatting>
  <conditionalFormatting sqref="B2:B606 B608:B698">
    <cfRule type="duplicateValues" dxfId="58" priority="2943"/>
    <cfRule type="duplicateValues" dxfId="57" priority="2944"/>
  </conditionalFormatting>
  <conditionalFormatting sqref="D2:D698">
    <cfRule type="duplicateValues" dxfId="56" priority="2945"/>
  </conditionalFormatting>
  <conditionalFormatting sqref="H495">
    <cfRule type="containsText" dxfId="55" priority="24" operator="containsText" text="negative+'Profiling-LinkedIn'!">
      <formula>NOT(ISERROR(SEARCH(("negative+'Profiling-LinkedIn'!"),(H495))))</formula>
    </cfRule>
  </conditionalFormatting>
  <conditionalFormatting sqref="H495">
    <cfRule type="containsText" dxfId="54" priority="25" operator="containsText" text="negative">
      <formula>NOT(ISERROR(SEARCH(("negative"),(H495))))</formula>
    </cfRule>
  </conditionalFormatting>
  <conditionalFormatting sqref="H495">
    <cfRule type="containsText" dxfId="53" priority="26" operator="containsText" text="Positive">
      <formula>NOT(ISERROR(SEARCH(("Positive"),(H495))))</formula>
    </cfRule>
  </conditionalFormatting>
  <conditionalFormatting sqref="H495">
    <cfRule type="cellIs" dxfId="52" priority="27" operator="equal">
      <formula>"Neutral"</formula>
    </cfRule>
  </conditionalFormatting>
  <conditionalFormatting sqref="H495">
    <cfRule type="cellIs" dxfId="51" priority="28" operator="equal">
      <formula>"Positive"</formula>
    </cfRule>
  </conditionalFormatting>
  <conditionalFormatting sqref="H495">
    <cfRule type="cellIs" dxfId="50" priority="29" operator="equal">
      <formula>"Negative"</formula>
    </cfRule>
  </conditionalFormatting>
  <conditionalFormatting sqref="H495">
    <cfRule type="cellIs" dxfId="49" priority="30" operator="equal">
      <formula>"Neutral"</formula>
    </cfRule>
  </conditionalFormatting>
  <conditionalFormatting sqref="H200">
    <cfRule type="containsText" dxfId="48" priority="17" operator="containsText" text="negative+'Profiling-LinkedIn'!">
      <formula>NOT(ISERROR(SEARCH(("negative+'Profiling-LinkedIn'!"),(H200))))</formula>
    </cfRule>
  </conditionalFormatting>
  <conditionalFormatting sqref="H200">
    <cfRule type="containsText" dxfId="47" priority="18" operator="containsText" text="negative">
      <formula>NOT(ISERROR(SEARCH(("negative"),(H200))))</formula>
    </cfRule>
  </conditionalFormatting>
  <conditionalFormatting sqref="H200">
    <cfRule type="containsText" dxfId="46" priority="19" operator="containsText" text="Positive">
      <formula>NOT(ISERROR(SEARCH(("Positive"),(H200))))</formula>
    </cfRule>
  </conditionalFormatting>
  <conditionalFormatting sqref="H200">
    <cfRule type="cellIs" dxfId="45" priority="20" operator="equal">
      <formula>"Neutral"</formula>
    </cfRule>
  </conditionalFormatting>
  <conditionalFormatting sqref="H200">
    <cfRule type="cellIs" dxfId="44" priority="21" operator="equal">
      <formula>"Positive"</formula>
    </cfRule>
  </conditionalFormatting>
  <conditionalFormatting sqref="H200">
    <cfRule type="cellIs" dxfId="43" priority="22" operator="equal">
      <formula>"Negative"</formula>
    </cfRule>
  </conditionalFormatting>
  <conditionalFormatting sqref="H200">
    <cfRule type="cellIs" dxfId="42" priority="23" operator="equal">
      <formula>"Neutral"</formula>
    </cfRule>
  </conditionalFormatting>
  <conditionalFormatting sqref="H605">
    <cfRule type="containsText" dxfId="41" priority="10" operator="containsText" text="negative+'Profiling-LinkedIn'!">
      <formula>NOT(ISERROR(SEARCH(("negative+'Profiling-LinkedIn'!"),(H605))))</formula>
    </cfRule>
  </conditionalFormatting>
  <conditionalFormatting sqref="H605">
    <cfRule type="containsText" dxfId="40" priority="11" operator="containsText" text="negative">
      <formula>NOT(ISERROR(SEARCH(("negative"),(H605))))</formula>
    </cfRule>
  </conditionalFormatting>
  <conditionalFormatting sqref="H605">
    <cfRule type="containsText" dxfId="39" priority="12" operator="containsText" text="Positive">
      <formula>NOT(ISERROR(SEARCH(("Positive"),(H605))))</formula>
    </cfRule>
  </conditionalFormatting>
  <conditionalFormatting sqref="H605">
    <cfRule type="cellIs" dxfId="38" priority="13" operator="equal">
      <formula>"Neutral"</formula>
    </cfRule>
  </conditionalFormatting>
  <conditionalFormatting sqref="H605">
    <cfRule type="cellIs" dxfId="37" priority="14" operator="equal">
      <formula>"Positive"</formula>
    </cfRule>
  </conditionalFormatting>
  <conditionalFormatting sqref="H605">
    <cfRule type="cellIs" dxfId="36" priority="15" operator="equal">
      <formula>"Negative"</formula>
    </cfRule>
  </conditionalFormatting>
  <conditionalFormatting sqref="H605">
    <cfRule type="cellIs" dxfId="35" priority="16" operator="equal">
      <formula>"Neutral"</formula>
    </cfRule>
  </conditionalFormatting>
  <conditionalFormatting sqref="H519">
    <cfRule type="containsText" dxfId="34" priority="4" operator="containsText" text="negative+'Profiling-LinkedIn'!">
      <formula>NOT(ISERROR(SEARCH(("negative+'Profiling-LinkedIn'!"),(H519))))</formula>
    </cfRule>
  </conditionalFormatting>
  <conditionalFormatting sqref="H519">
    <cfRule type="containsText" dxfId="33" priority="5" operator="containsText" text="negative">
      <formula>NOT(ISERROR(SEARCH(("negative"),(H519))))</formula>
    </cfRule>
  </conditionalFormatting>
  <conditionalFormatting sqref="H519">
    <cfRule type="containsText" dxfId="32" priority="6" operator="containsText" text="Positive">
      <formula>NOT(ISERROR(SEARCH(("Positive"),(H519))))</formula>
    </cfRule>
  </conditionalFormatting>
  <conditionalFormatting sqref="H519">
    <cfRule type="cellIs" dxfId="31" priority="7" operator="equal">
      <formula>"Neutral"</formula>
    </cfRule>
  </conditionalFormatting>
  <conditionalFormatting sqref="H519">
    <cfRule type="cellIs" dxfId="30" priority="8" operator="equal">
      <formula>"Positive"</formula>
    </cfRule>
  </conditionalFormatting>
  <conditionalFormatting sqref="H519">
    <cfRule type="cellIs" dxfId="29" priority="9" operator="equal">
      <formula>"Negative"</formula>
    </cfRule>
  </conditionalFormatting>
  <conditionalFormatting sqref="F584">
    <cfRule type="cellIs" dxfId="28" priority="1" operator="equal">
      <formula>"Accepted"</formula>
    </cfRule>
  </conditionalFormatting>
  <conditionalFormatting sqref="F584">
    <cfRule type="containsText" dxfId="27" priority="2" operator="containsText" text="Accepted">
      <formula>NOT(ISERROR(SEARCH(("Accepted"),(F584))))</formula>
    </cfRule>
  </conditionalFormatting>
  <conditionalFormatting sqref="F584">
    <cfRule type="containsText" dxfId="26" priority="3" operator="containsText" text="Accepted">
      <formula>NOT(ISERROR(SEARCH(("Accepted"),(F584))))</formula>
    </cfRule>
  </conditionalFormatting>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60562-8860-49B3-A461-AC2E083A7E5D}">
  <dimension ref="A1:I42"/>
  <sheetViews>
    <sheetView workbookViewId="0"/>
  </sheetViews>
  <sheetFormatPr defaultRowHeight="14.4"/>
  <cols>
    <col min="1" max="1" width="33.33203125" bestFit="1" customWidth="1"/>
    <col min="2" max="2" width="23.88671875" bestFit="1" customWidth="1"/>
    <col min="3" max="3" width="11.33203125" bestFit="1" customWidth="1"/>
    <col min="4" max="4" width="8.33203125" bestFit="1" customWidth="1"/>
    <col min="5" max="5" width="8.109375" bestFit="1" customWidth="1"/>
    <col min="6" max="6" width="9.88671875" bestFit="1" customWidth="1"/>
    <col min="7" max="7" width="9.44140625" bestFit="1" customWidth="1"/>
    <col min="8" max="8" width="11.6640625" bestFit="1" customWidth="1"/>
  </cols>
  <sheetData>
    <row r="1" spans="1:9">
      <c r="A1" s="85" t="s">
        <v>3</v>
      </c>
      <c r="B1" t="s">
        <v>39228</v>
      </c>
    </row>
    <row r="3" spans="1:9">
      <c r="A3" s="85" t="s">
        <v>40502</v>
      </c>
      <c r="B3" s="85" t="s">
        <v>12</v>
      </c>
    </row>
    <row r="4" spans="1:9">
      <c r="A4" s="85" t="s">
        <v>7</v>
      </c>
      <c r="B4" t="s">
        <v>39232</v>
      </c>
      <c r="C4" t="s">
        <v>466</v>
      </c>
      <c r="D4" t="s">
        <v>78</v>
      </c>
      <c r="E4" t="s">
        <v>184</v>
      </c>
      <c r="F4" t="s">
        <v>7068</v>
      </c>
      <c r="G4" t="s">
        <v>33</v>
      </c>
      <c r="H4" t="s">
        <v>39233</v>
      </c>
    </row>
    <row r="5" spans="1:9">
      <c r="A5" t="s">
        <v>39232</v>
      </c>
      <c r="B5">
        <v>499</v>
      </c>
      <c r="C5">
        <v>22</v>
      </c>
      <c r="D5">
        <v>1308</v>
      </c>
      <c r="E5">
        <v>46</v>
      </c>
      <c r="F5">
        <v>349</v>
      </c>
      <c r="G5">
        <v>721</v>
      </c>
      <c r="H5">
        <v>2945</v>
      </c>
      <c r="I5" s="100">
        <f t="shared" ref="I5:I31" si="0">(F5+G5)/H5</f>
        <v>0.36332767402376909</v>
      </c>
    </row>
    <row r="6" spans="1:9">
      <c r="A6" t="s">
        <v>53</v>
      </c>
      <c r="B6">
        <v>66</v>
      </c>
      <c r="C6">
        <v>126</v>
      </c>
      <c r="D6">
        <v>1223</v>
      </c>
      <c r="E6">
        <v>67</v>
      </c>
      <c r="F6">
        <v>21</v>
      </c>
      <c r="G6">
        <v>596</v>
      </c>
      <c r="H6">
        <v>2099</v>
      </c>
      <c r="I6" s="100">
        <f t="shared" si="0"/>
        <v>0.29394949976179136</v>
      </c>
    </row>
    <row r="7" spans="1:9">
      <c r="A7" t="s">
        <v>41</v>
      </c>
      <c r="B7">
        <v>23</v>
      </c>
      <c r="C7">
        <v>21</v>
      </c>
      <c r="D7">
        <v>519</v>
      </c>
      <c r="E7">
        <v>32</v>
      </c>
      <c r="F7">
        <v>36</v>
      </c>
      <c r="G7">
        <v>586</v>
      </c>
      <c r="H7">
        <v>1217</v>
      </c>
      <c r="I7" s="100">
        <f t="shared" si="0"/>
        <v>0.51109285127362369</v>
      </c>
    </row>
    <row r="8" spans="1:9">
      <c r="A8" t="s">
        <v>29</v>
      </c>
      <c r="B8">
        <v>31</v>
      </c>
      <c r="C8">
        <v>115</v>
      </c>
      <c r="D8">
        <v>999</v>
      </c>
      <c r="E8">
        <v>36</v>
      </c>
      <c r="F8">
        <v>16</v>
      </c>
      <c r="G8">
        <v>513</v>
      </c>
      <c r="H8">
        <v>1710</v>
      </c>
      <c r="I8" s="100">
        <f t="shared" si="0"/>
        <v>0.30935672514619883</v>
      </c>
    </row>
    <row r="9" spans="1:9">
      <c r="A9" t="s">
        <v>140</v>
      </c>
      <c r="B9">
        <v>13</v>
      </c>
      <c r="C9">
        <v>5</v>
      </c>
      <c r="D9">
        <v>523</v>
      </c>
      <c r="E9">
        <v>9</v>
      </c>
      <c r="F9">
        <v>3</v>
      </c>
      <c r="G9">
        <v>278</v>
      </c>
      <c r="H9">
        <v>831</v>
      </c>
      <c r="I9" s="100">
        <f t="shared" si="0"/>
        <v>0.33814681107099881</v>
      </c>
    </row>
    <row r="10" spans="1:9">
      <c r="A10" t="s">
        <v>97</v>
      </c>
      <c r="B10">
        <v>28</v>
      </c>
      <c r="C10">
        <v>17</v>
      </c>
      <c r="D10">
        <v>276</v>
      </c>
      <c r="E10">
        <v>8</v>
      </c>
      <c r="F10">
        <v>10</v>
      </c>
      <c r="G10">
        <v>231</v>
      </c>
      <c r="H10">
        <v>570</v>
      </c>
      <c r="I10" s="100">
        <f t="shared" si="0"/>
        <v>0.42280701754385963</v>
      </c>
    </row>
    <row r="11" spans="1:9">
      <c r="A11" t="s">
        <v>6799</v>
      </c>
      <c r="B11">
        <v>240</v>
      </c>
      <c r="C11">
        <v>7</v>
      </c>
      <c r="D11">
        <v>144</v>
      </c>
      <c r="E11">
        <v>22</v>
      </c>
      <c r="F11">
        <v>77</v>
      </c>
      <c r="G11">
        <v>209</v>
      </c>
      <c r="H11">
        <v>699</v>
      </c>
      <c r="I11" s="100">
        <f t="shared" si="0"/>
        <v>0.40915593705293274</v>
      </c>
    </row>
    <row r="12" spans="1:9">
      <c r="A12" t="s">
        <v>76</v>
      </c>
      <c r="B12">
        <v>2</v>
      </c>
      <c r="C12">
        <v>10</v>
      </c>
      <c r="D12">
        <v>182</v>
      </c>
      <c r="E12">
        <v>11</v>
      </c>
      <c r="F12">
        <v>4</v>
      </c>
      <c r="G12">
        <v>190</v>
      </c>
      <c r="H12">
        <v>399</v>
      </c>
      <c r="I12" s="100">
        <f t="shared" si="0"/>
        <v>0.48621553884711777</v>
      </c>
    </row>
    <row r="13" spans="1:9">
      <c r="A13" t="s">
        <v>48</v>
      </c>
      <c r="B13">
        <v>2</v>
      </c>
      <c r="C13">
        <v>3</v>
      </c>
      <c r="D13">
        <v>84</v>
      </c>
      <c r="E13">
        <v>3</v>
      </c>
      <c r="F13">
        <v>6</v>
      </c>
      <c r="G13">
        <v>148</v>
      </c>
      <c r="H13">
        <v>246</v>
      </c>
      <c r="I13" s="100">
        <f t="shared" si="0"/>
        <v>0.62601626016260159</v>
      </c>
    </row>
    <row r="14" spans="1:9">
      <c r="A14" t="s">
        <v>86</v>
      </c>
      <c r="B14">
        <v>15</v>
      </c>
      <c r="C14">
        <v>11</v>
      </c>
      <c r="D14">
        <v>245</v>
      </c>
      <c r="E14">
        <v>4</v>
      </c>
      <c r="F14">
        <v>5</v>
      </c>
      <c r="G14">
        <v>137</v>
      </c>
      <c r="H14">
        <v>417</v>
      </c>
      <c r="I14" s="100">
        <f t="shared" si="0"/>
        <v>0.34052757793764987</v>
      </c>
    </row>
    <row r="15" spans="1:9">
      <c r="A15" t="s">
        <v>177</v>
      </c>
      <c r="B15">
        <v>13</v>
      </c>
      <c r="D15">
        <v>214</v>
      </c>
      <c r="E15">
        <v>3</v>
      </c>
      <c r="F15">
        <v>3</v>
      </c>
      <c r="G15">
        <v>109</v>
      </c>
      <c r="H15">
        <v>342</v>
      </c>
      <c r="I15" s="100">
        <f t="shared" si="0"/>
        <v>0.32748538011695905</v>
      </c>
    </row>
    <row r="16" spans="1:9">
      <c r="A16" t="s">
        <v>192</v>
      </c>
      <c r="B16">
        <v>4</v>
      </c>
      <c r="C16">
        <v>7</v>
      </c>
      <c r="D16">
        <v>235</v>
      </c>
      <c r="E16">
        <v>1</v>
      </c>
      <c r="F16">
        <v>1</v>
      </c>
      <c r="G16">
        <v>97</v>
      </c>
      <c r="H16">
        <v>345</v>
      </c>
      <c r="I16" s="100">
        <f t="shared" si="0"/>
        <v>0.28405797101449276</v>
      </c>
    </row>
    <row r="17" spans="1:9">
      <c r="A17" t="s">
        <v>1173</v>
      </c>
      <c r="B17">
        <v>9</v>
      </c>
      <c r="C17">
        <v>1</v>
      </c>
      <c r="D17">
        <v>303</v>
      </c>
      <c r="E17">
        <v>2</v>
      </c>
      <c r="F17">
        <v>4</v>
      </c>
      <c r="G17">
        <v>97</v>
      </c>
      <c r="H17">
        <v>416</v>
      </c>
      <c r="I17" s="100">
        <f t="shared" si="0"/>
        <v>0.24278846153846154</v>
      </c>
    </row>
    <row r="18" spans="1:9">
      <c r="A18" t="s">
        <v>344</v>
      </c>
      <c r="B18">
        <v>3</v>
      </c>
      <c r="C18">
        <v>8</v>
      </c>
      <c r="D18">
        <v>120</v>
      </c>
      <c r="E18">
        <v>4</v>
      </c>
      <c r="F18">
        <v>8</v>
      </c>
      <c r="G18">
        <v>82</v>
      </c>
      <c r="H18">
        <v>225</v>
      </c>
      <c r="I18" s="100">
        <f t="shared" si="0"/>
        <v>0.4</v>
      </c>
    </row>
    <row r="19" spans="1:9">
      <c r="A19" t="s">
        <v>5003</v>
      </c>
      <c r="B19">
        <v>33</v>
      </c>
      <c r="D19">
        <v>79</v>
      </c>
      <c r="E19">
        <v>9</v>
      </c>
      <c r="F19">
        <v>113</v>
      </c>
      <c r="G19">
        <v>64</v>
      </c>
      <c r="H19">
        <v>298</v>
      </c>
      <c r="I19" s="100">
        <f t="shared" si="0"/>
        <v>0.59395973154362414</v>
      </c>
    </row>
    <row r="20" spans="1:9">
      <c r="A20" t="s">
        <v>101</v>
      </c>
      <c r="B20">
        <v>3</v>
      </c>
      <c r="C20">
        <v>6</v>
      </c>
      <c r="D20">
        <v>114</v>
      </c>
      <c r="E20">
        <v>3</v>
      </c>
      <c r="G20">
        <v>60</v>
      </c>
      <c r="H20">
        <v>186</v>
      </c>
      <c r="I20" s="100">
        <f t="shared" si="0"/>
        <v>0.32258064516129031</v>
      </c>
    </row>
    <row r="21" spans="1:9">
      <c r="A21" t="s">
        <v>160</v>
      </c>
      <c r="C21">
        <v>4</v>
      </c>
      <c r="D21">
        <v>81</v>
      </c>
      <c r="G21">
        <v>48</v>
      </c>
      <c r="H21">
        <v>133</v>
      </c>
      <c r="I21" s="100">
        <f t="shared" si="0"/>
        <v>0.36090225563909772</v>
      </c>
    </row>
    <row r="22" spans="1:9">
      <c r="A22" t="s">
        <v>71</v>
      </c>
      <c r="B22">
        <v>1</v>
      </c>
      <c r="C22">
        <v>1</v>
      </c>
      <c r="D22">
        <v>60</v>
      </c>
      <c r="E22">
        <v>1</v>
      </c>
      <c r="F22">
        <v>3</v>
      </c>
      <c r="G22">
        <v>45</v>
      </c>
      <c r="H22">
        <v>111</v>
      </c>
      <c r="I22" s="100">
        <f t="shared" si="0"/>
        <v>0.43243243243243246</v>
      </c>
    </row>
    <row r="23" spans="1:9">
      <c r="A23" t="s">
        <v>6816</v>
      </c>
      <c r="B23">
        <v>7</v>
      </c>
      <c r="C23">
        <v>2</v>
      </c>
      <c r="D23">
        <v>21</v>
      </c>
      <c r="E23">
        <v>4</v>
      </c>
      <c r="F23">
        <v>48</v>
      </c>
      <c r="G23">
        <v>27</v>
      </c>
      <c r="H23">
        <v>109</v>
      </c>
      <c r="I23" s="100">
        <f t="shared" si="0"/>
        <v>0.68807339449541283</v>
      </c>
    </row>
    <row r="24" spans="1:9">
      <c r="A24" t="s">
        <v>256</v>
      </c>
      <c r="C24">
        <v>2</v>
      </c>
      <c r="D24">
        <v>26</v>
      </c>
      <c r="E24">
        <v>1</v>
      </c>
      <c r="G24">
        <v>25</v>
      </c>
      <c r="H24">
        <v>54</v>
      </c>
      <c r="I24" s="100">
        <f t="shared" si="0"/>
        <v>0.46296296296296297</v>
      </c>
    </row>
    <row r="25" spans="1:9">
      <c r="A25" t="s">
        <v>461</v>
      </c>
      <c r="D25">
        <v>16</v>
      </c>
      <c r="F25">
        <v>1</v>
      </c>
      <c r="G25">
        <v>14</v>
      </c>
      <c r="H25">
        <v>31</v>
      </c>
      <c r="I25" s="100">
        <f t="shared" si="0"/>
        <v>0.4838709677419355</v>
      </c>
    </row>
    <row r="26" spans="1:9">
      <c r="A26" t="s">
        <v>118</v>
      </c>
      <c r="D26">
        <v>36</v>
      </c>
      <c r="G26">
        <v>13</v>
      </c>
      <c r="H26">
        <v>49</v>
      </c>
      <c r="I26" s="100">
        <f t="shared" si="0"/>
        <v>0.26530612244897961</v>
      </c>
    </row>
    <row r="27" spans="1:9">
      <c r="A27" t="s">
        <v>3345</v>
      </c>
      <c r="B27">
        <v>5</v>
      </c>
      <c r="D27">
        <v>15</v>
      </c>
      <c r="E27">
        <v>1</v>
      </c>
      <c r="F27">
        <v>6</v>
      </c>
      <c r="G27">
        <v>11</v>
      </c>
      <c r="H27">
        <v>38</v>
      </c>
      <c r="I27" s="100">
        <f t="shared" si="0"/>
        <v>0.44736842105263158</v>
      </c>
    </row>
    <row r="28" spans="1:9">
      <c r="A28" t="s">
        <v>11315</v>
      </c>
      <c r="B28">
        <v>1</v>
      </c>
      <c r="D28">
        <v>16</v>
      </c>
      <c r="G28">
        <v>6</v>
      </c>
      <c r="H28">
        <v>23</v>
      </c>
      <c r="I28" s="100">
        <f t="shared" si="0"/>
        <v>0.2608695652173913</v>
      </c>
    </row>
    <row r="29" spans="1:9">
      <c r="A29" t="s">
        <v>8423</v>
      </c>
      <c r="B29">
        <v>9</v>
      </c>
      <c r="D29">
        <v>3</v>
      </c>
      <c r="E29">
        <v>1</v>
      </c>
      <c r="F29">
        <v>4</v>
      </c>
      <c r="G29">
        <v>5</v>
      </c>
      <c r="H29">
        <v>22</v>
      </c>
      <c r="I29" s="100">
        <f t="shared" si="0"/>
        <v>0.40909090909090912</v>
      </c>
    </row>
    <row r="30" spans="1:9">
      <c r="A30" t="s">
        <v>27385</v>
      </c>
      <c r="G30">
        <v>5</v>
      </c>
      <c r="H30">
        <v>5</v>
      </c>
      <c r="I30" s="100">
        <f t="shared" si="0"/>
        <v>1</v>
      </c>
    </row>
    <row r="31" spans="1:9">
      <c r="A31" t="s">
        <v>5457</v>
      </c>
      <c r="G31">
        <v>4</v>
      </c>
      <c r="H31">
        <v>4</v>
      </c>
      <c r="I31" s="100">
        <f t="shared" si="0"/>
        <v>1</v>
      </c>
    </row>
    <row r="32" spans="1:9">
      <c r="A32" t="s">
        <v>742</v>
      </c>
      <c r="B32">
        <v>1</v>
      </c>
      <c r="D32">
        <v>1</v>
      </c>
      <c r="G32">
        <v>3</v>
      </c>
      <c r="H32">
        <v>5</v>
      </c>
    </row>
    <row r="33" spans="1:8">
      <c r="A33" t="s">
        <v>19250</v>
      </c>
      <c r="G33">
        <v>2</v>
      </c>
      <c r="H33">
        <v>2</v>
      </c>
    </row>
    <row r="34" spans="1:8">
      <c r="A34" t="s">
        <v>12818</v>
      </c>
      <c r="B34">
        <v>2</v>
      </c>
      <c r="G34">
        <v>1</v>
      </c>
      <c r="H34">
        <v>3</v>
      </c>
    </row>
    <row r="35" spans="1:8">
      <c r="A35" t="s">
        <v>6497</v>
      </c>
      <c r="G35">
        <v>1</v>
      </c>
      <c r="H35">
        <v>1</v>
      </c>
    </row>
    <row r="36" spans="1:8">
      <c r="A36" t="s">
        <v>16570</v>
      </c>
      <c r="G36">
        <v>1</v>
      </c>
      <c r="H36">
        <v>1</v>
      </c>
    </row>
    <row r="37" spans="1:8">
      <c r="A37" t="s">
        <v>5514</v>
      </c>
      <c r="G37">
        <v>1</v>
      </c>
      <c r="H37">
        <v>1</v>
      </c>
    </row>
    <row r="38" spans="1:8">
      <c r="A38" t="s">
        <v>29074</v>
      </c>
      <c r="D38">
        <v>3</v>
      </c>
      <c r="H38">
        <v>3</v>
      </c>
    </row>
    <row r="39" spans="1:8">
      <c r="A39" t="s">
        <v>5449</v>
      </c>
      <c r="D39">
        <v>2</v>
      </c>
      <c r="H39">
        <v>2</v>
      </c>
    </row>
    <row r="40" spans="1:8">
      <c r="A40" t="s">
        <v>29081</v>
      </c>
      <c r="D40">
        <v>2</v>
      </c>
      <c r="H40">
        <v>2</v>
      </c>
    </row>
    <row r="41" spans="1:8">
      <c r="A41" t="s">
        <v>29096</v>
      </c>
      <c r="D41">
        <v>1</v>
      </c>
      <c r="H41">
        <v>1</v>
      </c>
    </row>
    <row r="42" spans="1:8">
      <c r="A42" t="s">
        <v>39233</v>
      </c>
      <c r="B42">
        <v>1010</v>
      </c>
      <c r="C42">
        <v>368</v>
      </c>
      <c r="D42">
        <v>6851</v>
      </c>
      <c r="E42">
        <v>268</v>
      </c>
      <c r="F42">
        <v>718</v>
      </c>
      <c r="G42">
        <v>4330</v>
      </c>
      <c r="H42">
        <v>13545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D94C49693CF734AB5322B9305E277A2" ma:contentTypeVersion="8" ma:contentTypeDescription="Create a new document." ma:contentTypeScope="" ma:versionID="66258534ddf4804a7a58b25012191393">
  <xsd:schema xmlns:xsd="http://www.w3.org/2001/XMLSchema" xmlns:xs="http://www.w3.org/2001/XMLSchema" xmlns:p="http://schemas.microsoft.com/office/2006/metadata/properties" xmlns:ns2="19758610-c1fa-4141-9468-eea6faf35b33" targetNamespace="http://schemas.microsoft.com/office/2006/metadata/properties" ma:root="true" ma:fieldsID="a1b1feb984b4710fc457c6023d9bf426" ns2:_="">
    <xsd:import namespace="19758610-c1fa-4141-9468-eea6faf35b3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758610-c1fa-4141-9468-eea6faf35b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45348EF-29F4-490F-B75C-051EEC1B4A3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CD857ED-E035-417D-9752-586213728776}">
  <ds:schemaRefs>
    <ds:schemaRef ds:uri="http://schemas.microsoft.com/sharepoint/v3/contenttype/forms"/>
  </ds:schemaRefs>
</ds:datastoreItem>
</file>

<file path=customXml/itemProps3.xml><?xml version="1.0" encoding="utf-8"?>
<ds:datastoreItem xmlns:ds="http://schemas.openxmlformats.org/officeDocument/2006/customXml" ds:itemID="{E31963BE-25C6-45E3-B0D5-F3C519FF15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758610-c1fa-4141-9468-eea6faf35b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Leads DB</vt:lpstr>
      <vt:lpstr>Prospection Dashboard</vt:lpstr>
      <vt:lpstr>Leads Analysis</vt:lpstr>
      <vt:lpstr>legend - Guideline</vt:lpstr>
      <vt:lpstr>PT FJ</vt:lpstr>
      <vt:lpstr>Latam Leads</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2021-10-22T09:32:55Z</dcterms:created>
  <dcterms:modified xsi:type="dcterms:W3CDTF">2022-04-27T01:10:07Z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0x0101008D94C49693CF734AB5322B9305E277A2</vt:lpwstr>
  </property>
</Properties>
</file>